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01522585d1aa50/Apps/Turneringsadministration/Floorball Portalen/floorball-platform/Testdata/"/>
    </mc:Choice>
  </mc:AlternateContent>
  <xr:revisionPtr revIDLastSave="169" documentId="8_{D6B57DCE-DB0A-4057-9977-3BFAF1029649}" xr6:coauthVersionLast="47" xr6:coauthVersionMax="47" xr10:uidLastSave="{6A1120F4-C7BA-4E43-A9B6-38991806C01D}"/>
  <bookViews>
    <workbookView xWindow="-98" yWindow="-98" windowWidth="21795" windowHeight="12975" activeTab="2" xr2:uid="{7632059C-8251-463E-A819-73DE90F6B83F}"/>
  </bookViews>
  <sheets>
    <sheet name="Lineups" sheetId="1" r:id="rId1"/>
    <sheet name="Events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  <c r="AE2" i="2" s="1"/>
  <c r="AD3" i="2"/>
  <c r="AE3" i="2" s="1"/>
  <c r="AD4" i="2"/>
  <c r="AE4" i="2" s="1"/>
  <c r="AD5" i="2"/>
  <c r="AE5" i="2" s="1"/>
  <c r="AD6" i="2"/>
  <c r="AE6" i="2" s="1"/>
  <c r="AD7" i="2"/>
  <c r="AE7" i="2" s="1"/>
  <c r="AD8" i="2"/>
  <c r="AE8" i="2" s="1"/>
  <c r="AD9" i="2"/>
  <c r="AE9" i="2" s="1"/>
  <c r="AD10" i="2"/>
  <c r="AE10" i="2" s="1"/>
  <c r="AD11" i="2"/>
  <c r="AE11" i="2" s="1"/>
  <c r="AD12" i="2"/>
  <c r="AE12" i="2" s="1"/>
  <c r="AD13" i="2"/>
  <c r="AE13" i="2" s="1"/>
  <c r="AD14" i="2"/>
  <c r="AE14" i="2" s="1"/>
  <c r="AD15" i="2"/>
  <c r="AE15" i="2" s="1"/>
  <c r="AD16" i="2"/>
  <c r="AE16" i="2" s="1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E235" i="2" s="1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E1003" i="2" s="1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E1467" i="2" s="1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E1499" i="2" s="1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E1691" i="2" s="1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E1707" i="2" s="1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E1723" i="2" s="1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E1755" i="2" s="1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E1771" i="2" s="1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E1787" i="2" s="1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E1803" i="2" s="1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E1819" i="2" s="1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E1851" i="2" s="1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E1867" i="2" s="1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E1883" i="2" s="1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E1899" i="2" s="1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E1915" i="2" s="1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E1931" i="2" s="1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E1947" i="2" s="1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E1979" i="2" s="1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E2011" i="2" s="1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E2027" i="2" s="1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E2043" i="2" s="1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E2059" i="2" s="1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E2075" i="2" s="1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E2091" i="2" s="1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E2107" i="2" s="1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E2139" i="2" s="1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E2155" i="2" s="1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E2171" i="2" s="1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E2187" i="2" s="1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E2203" i="2" s="1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E2219" i="2" s="1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E2235" i="2" s="1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E2251" i="2" s="1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E2267" i="2" s="1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E2283" i="2" s="1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E2315" i="2" s="1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E2331" i="2" s="1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E2347" i="2" s="1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E2363" i="2" s="1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E2379" i="2" s="1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E2395" i="2" s="1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E2411" i="2" s="1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E2427" i="2" s="1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E2459" i="2" s="1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E2491" i="2" s="1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E2523" i="2" s="1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E2539" i="2" s="1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E2555" i="2" s="1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E2571" i="2" s="1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E2603" i="2" s="1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E2619" i="2" s="1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E2635" i="2" s="1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E2651" i="2" s="1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E2683" i="2" s="1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E2699" i="2" s="1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E2731" i="2" s="1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E2747" i="2" s="1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E2763" i="2" s="1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E2779" i="2" s="1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E2795" i="2" s="1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E2827" i="2" s="1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E2843" i="2" s="1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E2875" i="2" s="1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E2891" i="2" s="1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E2907" i="2" s="1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E2923" i="2" s="1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E2939" i="2" s="1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E2971" i="2" s="1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E2987" i="2" s="1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E3019" i="2" s="1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E3035" i="2" s="1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E3067" i="2" s="1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E3099" i="2" s="1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E3115" i="2" s="1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E3195" i="2" s="1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E3227" i="2" s="1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E4043" i="2" s="1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D4252" i="2"/>
  <c r="AD4253" i="2"/>
  <c r="AD4254" i="2"/>
  <c r="AD4255" i="2"/>
  <c r="AD4256" i="2"/>
  <c r="AD4257" i="2"/>
  <c r="AD4258" i="2"/>
  <c r="AD4259" i="2"/>
  <c r="AD4260" i="2"/>
  <c r="AD4261" i="2"/>
  <c r="AD4262" i="2"/>
  <c r="AD4263" i="2"/>
  <c r="AD4264" i="2"/>
  <c r="AD4265" i="2"/>
  <c r="AD4266" i="2"/>
  <c r="AD4267" i="2"/>
  <c r="AD4268" i="2"/>
  <c r="AD4269" i="2"/>
  <c r="AD4270" i="2"/>
  <c r="AD4271" i="2"/>
  <c r="AD4272" i="2"/>
  <c r="AD4273" i="2"/>
  <c r="AD4274" i="2"/>
  <c r="AD4275" i="2"/>
  <c r="AD4276" i="2"/>
  <c r="AD4277" i="2"/>
  <c r="AD4278" i="2"/>
  <c r="AD4279" i="2"/>
  <c r="AD4280" i="2"/>
  <c r="AD4281" i="2"/>
  <c r="AD4282" i="2"/>
  <c r="AD4283" i="2"/>
  <c r="AD4284" i="2"/>
  <c r="AD4285" i="2"/>
  <c r="AD4286" i="2"/>
  <c r="AD4287" i="2"/>
  <c r="AD4288" i="2"/>
  <c r="AD4289" i="2"/>
  <c r="AD4290" i="2"/>
  <c r="AD4291" i="2"/>
  <c r="AD4292" i="2"/>
  <c r="AD4293" i="2"/>
  <c r="AD4294" i="2"/>
  <c r="AD4295" i="2"/>
  <c r="AD4296" i="2"/>
  <c r="AD4297" i="2"/>
  <c r="AD4298" i="2"/>
  <c r="AD4299" i="2"/>
  <c r="AD4300" i="2"/>
  <c r="AD4301" i="2"/>
  <c r="AD4302" i="2"/>
  <c r="AD4303" i="2"/>
  <c r="AD4304" i="2"/>
  <c r="AD4305" i="2"/>
  <c r="AD4306" i="2"/>
  <c r="AD4307" i="2"/>
  <c r="AD4308" i="2"/>
  <c r="AD4309" i="2"/>
  <c r="AD4310" i="2"/>
  <c r="AD4311" i="2"/>
  <c r="AD4312" i="2"/>
  <c r="AD4313" i="2"/>
  <c r="AD4314" i="2"/>
  <c r="AD4315" i="2"/>
  <c r="AD4316" i="2"/>
  <c r="AD4317" i="2"/>
  <c r="AD4318" i="2"/>
  <c r="AD4319" i="2"/>
  <c r="AD4320" i="2"/>
  <c r="AD4321" i="2"/>
  <c r="AD4322" i="2"/>
  <c r="AD4323" i="2"/>
  <c r="AD4324" i="2"/>
  <c r="AD4325" i="2"/>
  <c r="AD4326" i="2"/>
  <c r="AD4327" i="2"/>
  <c r="AD4328" i="2"/>
  <c r="AD4329" i="2"/>
  <c r="AD4330" i="2"/>
  <c r="AD4331" i="2"/>
  <c r="AD4332" i="2"/>
  <c r="AD4333" i="2"/>
  <c r="AD4334" i="2"/>
  <c r="AD4335" i="2"/>
  <c r="AD4336" i="2"/>
  <c r="AD4337" i="2"/>
  <c r="AD4338" i="2"/>
  <c r="AD4339" i="2"/>
  <c r="AD4340" i="2"/>
  <c r="AD4341" i="2"/>
  <c r="AD4342" i="2"/>
  <c r="AD4343" i="2"/>
  <c r="AD4344" i="2"/>
  <c r="AD4345" i="2"/>
  <c r="AD4346" i="2"/>
  <c r="AD4347" i="2"/>
  <c r="AD4348" i="2"/>
  <c r="AD4349" i="2"/>
  <c r="AD4350" i="2"/>
  <c r="AD4351" i="2"/>
  <c r="AD4352" i="2"/>
  <c r="AD4353" i="2"/>
  <c r="AD4354" i="2"/>
  <c r="AD4355" i="2"/>
  <c r="AD4356" i="2"/>
  <c r="AD4357" i="2"/>
  <c r="AD4358" i="2"/>
  <c r="AD4359" i="2"/>
  <c r="AD4360" i="2"/>
  <c r="AD4361" i="2"/>
  <c r="AD4362" i="2"/>
  <c r="AD4363" i="2"/>
  <c r="AD4364" i="2"/>
  <c r="AD4365" i="2"/>
  <c r="AD4366" i="2"/>
  <c r="AD4367" i="2"/>
  <c r="AD4368" i="2"/>
  <c r="AD4369" i="2"/>
  <c r="AD4370" i="2"/>
  <c r="AD4371" i="2"/>
  <c r="AD4372" i="2"/>
  <c r="AD4373" i="2"/>
  <c r="AD4374" i="2"/>
  <c r="AD4375" i="2"/>
  <c r="AD4376" i="2"/>
  <c r="AD4377" i="2"/>
  <c r="AD4378" i="2"/>
  <c r="AD4379" i="2"/>
  <c r="AD4380" i="2"/>
  <c r="AD4381" i="2"/>
  <c r="AD4382" i="2"/>
  <c r="AD4383" i="2"/>
  <c r="AD4384" i="2"/>
  <c r="AD4385" i="2"/>
  <c r="AD4386" i="2"/>
  <c r="AD4387" i="2"/>
  <c r="AD4388" i="2"/>
  <c r="AD4389" i="2"/>
  <c r="AD4390" i="2"/>
  <c r="AD4391" i="2"/>
  <c r="AD4392" i="2"/>
  <c r="AD4393" i="2"/>
  <c r="AD4394" i="2"/>
  <c r="AD4395" i="2"/>
  <c r="AD4396" i="2"/>
  <c r="AD4397" i="2"/>
  <c r="AD4398" i="2"/>
  <c r="AD4399" i="2"/>
  <c r="AD4400" i="2"/>
  <c r="AD4401" i="2"/>
  <c r="AD4402" i="2"/>
  <c r="AD4403" i="2"/>
  <c r="AD4404" i="2"/>
  <c r="AD4405" i="2"/>
  <c r="AD4406" i="2"/>
  <c r="AD4407" i="2"/>
  <c r="AD4408" i="2"/>
  <c r="AD4409" i="2"/>
  <c r="AD4410" i="2"/>
  <c r="AD4411" i="2"/>
  <c r="AD4412" i="2"/>
  <c r="AD4413" i="2"/>
  <c r="AD4414" i="2"/>
  <c r="AD4415" i="2"/>
  <c r="AD4416" i="2"/>
  <c r="AD4417" i="2"/>
  <c r="AD4418" i="2"/>
  <c r="AD4419" i="2"/>
  <c r="AD4420" i="2"/>
  <c r="AD4421" i="2"/>
  <c r="AD4422" i="2"/>
  <c r="AD4423" i="2"/>
  <c r="AD4424" i="2"/>
  <c r="AD4425" i="2"/>
  <c r="AD4426" i="2"/>
  <c r="AD4427" i="2"/>
  <c r="AD4428" i="2"/>
  <c r="AD4429" i="2"/>
  <c r="AD4430" i="2"/>
  <c r="AD4431" i="2"/>
  <c r="AD4432" i="2"/>
  <c r="AD4433" i="2"/>
  <c r="AD4434" i="2"/>
  <c r="AD4435" i="2"/>
  <c r="AD4436" i="2"/>
  <c r="AD4437" i="2"/>
  <c r="AD4438" i="2"/>
  <c r="AD4439" i="2"/>
  <c r="AD4440" i="2"/>
  <c r="AD4441" i="2"/>
  <c r="AD4442" i="2"/>
  <c r="AD4443" i="2"/>
  <c r="AD4444" i="2"/>
  <c r="AD4445" i="2"/>
  <c r="AD4446" i="2"/>
  <c r="AD4447" i="2"/>
  <c r="AD4448" i="2"/>
  <c r="AD4449" i="2"/>
  <c r="AD4450" i="2"/>
  <c r="AD4451" i="2"/>
  <c r="AD4452" i="2"/>
  <c r="AD4453" i="2"/>
  <c r="AD4454" i="2"/>
  <c r="AD4455" i="2"/>
  <c r="AD4456" i="2"/>
  <c r="AD4457" i="2"/>
  <c r="AD4458" i="2"/>
  <c r="AD4459" i="2"/>
  <c r="AD4460" i="2"/>
  <c r="AD4461" i="2"/>
  <c r="AD4462" i="2"/>
  <c r="AD4463" i="2"/>
  <c r="AD4464" i="2"/>
  <c r="AD4465" i="2"/>
  <c r="AD4466" i="2"/>
  <c r="AD4467" i="2"/>
  <c r="AD4468" i="2"/>
  <c r="AD4469" i="2"/>
  <c r="AD4470" i="2"/>
  <c r="AD4471" i="2"/>
  <c r="AD4472" i="2"/>
  <c r="AD4473" i="2"/>
  <c r="AD4474" i="2"/>
  <c r="AD4475" i="2"/>
  <c r="AD4476" i="2"/>
  <c r="AD4477" i="2"/>
  <c r="AD4478" i="2"/>
  <c r="AD4479" i="2"/>
  <c r="AD4480" i="2"/>
  <c r="AD4481" i="2"/>
  <c r="AD4482" i="2"/>
  <c r="AD4483" i="2"/>
  <c r="AD4484" i="2"/>
  <c r="AD4485" i="2"/>
  <c r="AD4486" i="2"/>
  <c r="AD4487" i="2"/>
  <c r="AD4488" i="2"/>
  <c r="AD4489" i="2"/>
  <c r="AD4490" i="2"/>
  <c r="AD4491" i="2"/>
  <c r="AD4492" i="2"/>
  <c r="AD4493" i="2"/>
  <c r="AD4494" i="2"/>
  <c r="AD4495" i="2"/>
  <c r="AD4496" i="2"/>
  <c r="AD4497" i="2"/>
  <c r="AD4498" i="2"/>
  <c r="AD4499" i="2"/>
  <c r="AD4500" i="2"/>
  <c r="AD4501" i="2"/>
  <c r="AD4502" i="2"/>
  <c r="AD4503" i="2"/>
  <c r="AD4504" i="2"/>
  <c r="AD4505" i="2"/>
  <c r="AD4506" i="2"/>
  <c r="AD4507" i="2"/>
  <c r="AD4508" i="2"/>
  <c r="AD4509" i="2"/>
  <c r="AD4510" i="2"/>
  <c r="AD4511" i="2"/>
  <c r="AD4512" i="2"/>
  <c r="AD4513" i="2"/>
  <c r="AD4514" i="2"/>
  <c r="AD4515" i="2"/>
  <c r="AD4516" i="2"/>
  <c r="AD4517" i="2"/>
  <c r="AD4518" i="2"/>
  <c r="AD4519" i="2"/>
  <c r="AD4520" i="2"/>
  <c r="AD4521" i="2"/>
  <c r="AD4522" i="2"/>
  <c r="AD4523" i="2"/>
  <c r="AD4524" i="2"/>
  <c r="AD4525" i="2"/>
  <c r="AD4526" i="2"/>
  <c r="AD4527" i="2"/>
  <c r="AD4528" i="2"/>
  <c r="AD4529" i="2"/>
  <c r="AD4530" i="2"/>
  <c r="AD4531" i="2"/>
  <c r="AD4532" i="2"/>
  <c r="AD4533" i="2"/>
  <c r="AD4534" i="2"/>
  <c r="AD4535" i="2"/>
  <c r="AD4536" i="2"/>
  <c r="AD4537" i="2"/>
  <c r="AD4538" i="2"/>
  <c r="AD4539" i="2"/>
  <c r="AD4540" i="2"/>
  <c r="AD4541" i="2"/>
  <c r="AD4542" i="2"/>
  <c r="AD4543" i="2"/>
  <c r="AD4544" i="2"/>
  <c r="AD4545" i="2"/>
  <c r="AD4546" i="2"/>
  <c r="AD4547" i="2"/>
  <c r="AD4548" i="2"/>
  <c r="AD4549" i="2"/>
  <c r="AD4550" i="2"/>
  <c r="AD4551" i="2"/>
  <c r="AD4552" i="2"/>
  <c r="AD4553" i="2"/>
  <c r="AD4554" i="2"/>
  <c r="AD4555" i="2"/>
  <c r="AD4556" i="2"/>
  <c r="AD4557" i="2"/>
  <c r="AD4558" i="2"/>
  <c r="AD4559" i="2"/>
  <c r="AD4560" i="2"/>
  <c r="AD4561" i="2"/>
  <c r="AD4562" i="2"/>
  <c r="AD4563" i="2"/>
  <c r="AD4564" i="2"/>
  <c r="AD4565" i="2"/>
  <c r="AD4566" i="2"/>
  <c r="AD4567" i="2"/>
  <c r="AD4568" i="2"/>
  <c r="AD4569" i="2"/>
  <c r="AD4570" i="2"/>
  <c r="AD4571" i="2"/>
  <c r="AD4572" i="2"/>
  <c r="AD4573" i="2"/>
  <c r="AD4574" i="2"/>
  <c r="AD4575" i="2"/>
  <c r="AD4576" i="2"/>
  <c r="AD4577" i="2"/>
  <c r="AD4578" i="2"/>
  <c r="AD4579" i="2"/>
  <c r="AD4580" i="2"/>
  <c r="AD4581" i="2"/>
  <c r="AD4582" i="2"/>
  <c r="AD4583" i="2"/>
  <c r="AD4584" i="2"/>
  <c r="AD4585" i="2"/>
  <c r="AD4586" i="2"/>
  <c r="AD4587" i="2"/>
  <c r="AD4588" i="2"/>
  <c r="AD4589" i="2"/>
  <c r="AD4590" i="2"/>
  <c r="AD4591" i="2"/>
  <c r="AD4592" i="2"/>
  <c r="AD4593" i="2"/>
  <c r="AD4594" i="2"/>
  <c r="AD4595" i="2"/>
  <c r="AD4596" i="2"/>
  <c r="AD4597" i="2"/>
  <c r="AD4598" i="2"/>
  <c r="AD4599" i="2"/>
  <c r="AD4600" i="2"/>
  <c r="AD4601" i="2"/>
  <c r="AD4602" i="2"/>
  <c r="AD4603" i="2"/>
  <c r="AD4604" i="2"/>
  <c r="AD4605" i="2"/>
  <c r="AD4606" i="2"/>
  <c r="AD4607" i="2"/>
  <c r="AD4608" i="2"/>
  <c r="AD4609" i="2"/>
  <c r="AD4610" i="2"/>
  <c r="AD4611" i="2"/>
  <c r="AD4612" i="2"/>
  <c r="AD4613" i="2"/>
  <c r="AD4614" i="2"/>
  <c r="AD4615" i="2"/>
  <c r="AD4616" i="2"/>
  <c r="AD4617" i="2"/>
  <c r="AD4618" i="2"/>
  <c r="AD4619" i="2"/>
  <c r="AD4620" i="2"/>
  <c r="AD4621" i="2"/>
  <c r="AD4622" i="2"/>
  <c r="AD4623" i="2"/>
  <c r="AD4624" i="2"/>
  <c r="AD4625" i="2"/>
  <c r="AD4626" i="2"/>
  <c r="AD4627" i="2"/>
  <c r="AD4628" i="2"/>
  <c r="AD4629" i="2"/>
  <c r="AD4630" i="2"/>
  <c r="AD4631" i="2"/>
  <c r="AD4632" i="2"/>
  <c r="AD4633" i="2"/>
  <c r="AD4634" i="2"/>
  <c r="AD4635" i="2"/>
  <c r="AD4636" i="2"/>
  <c r="AD4637" i="2"/>
  <c r="AD4638" i="2"/>
  <c r="AD4639" i="2"/>
  <c r="AD4640" i="2"/>
  <c r="AD4641" i="2"/>
  <c r="AD4642" i="2"/>
  <c r="AD4643" i="2"/>
  <c r="AD4644" i="2"/>
  <c r="AD4645" i="2"/>
  <c r="AD4646" i="2"/>
  <c r="AD4647" i="2"/>
  <c r="AD4648" i="2"/>
  <c r="AD4649" i="2"/>
  <c r="AD4650" i="2"/>
  <c r="AD4651" i="2"/>
  <c r="AD4652" i="2"/>
  <c r="AD4653" i="2"/>
  <c r="AD4654" i="2"/>
  <c r="AD4655" i="2"/>
  <c r="AD4656" i="2"/>
  <c r="AD4657" i="2"/>
  <c r="AD4658" i="2"/>
  <c r="AD4659" i="2"/>
  <c r="AD4660" i="2"/>
  <c r="AD4661" i="2"/>
  <c r="AD4662" i="2"/>
  <c r="AD4663" i="2"/>
  <c r="AD4664" i="2"/>
  <c r="AD4665" i="2"/>
  <c r="AD4666" i="2"/>
  <c r="AD4667" i="2"/>
  <c r="AD4668" i="2"/>
  <c r="AD4669" i="2"/>
  <c r="AD4670" i="2"/>
  <c r="AD4671" i="2"/>
  <c r="AD4672" i="2"/>
  <c r="AD4673" i="2"/>
  <c r="AD4674" i="2"/>
  <c r="AD4675" i="2"/>
  <c r="AD4676" i="2"/>
  <c r="AD4677" i="2"/>
  <c r="AD4678" i="2"/>
  <c r="AD4679" i="2"/>
  <c r="AD4680" i="2"/>
  <c r="AD4681" i="2"/>
  <c r="AD4682" i="2"/>
  <c r="AD4683" i="2"/>
  <c r="AD4684" i="2"/>
  <c r="AD4685" i="2"/>
  <c r="AD4686" i="2"/>
  <c r="AD4687" i="2"/>
  <c r="AD4688" i="2"/>
  <c r="AD4689" i="2"/>
  <c r="AD4690" i="2"/>
  <c r="AD4691" i="2"/>
  <c r="AD4692" i="2"/>
  <c r="AD4693" i="2"/>
  <c r="AD4694" i="2"/>
  <c r="AD4695" i="2"/>
  <c r="AD4696" i="2"/>
  <c r="AD4697" i="2"/>
  <c r="AD4698" i="2"/>
  <c r="AD4699" i="2"/>
  <c r="AD4700" i="2"/>
  <c r="AD4701" i="2"/>
  <c r="AD4702" i="2"/>
  <c r="AD4703" i="2"/>
  <c r="AD4704" i="2"/>
  <c r="AD4705" i="2"/>
  <c r="AD4706" i="2"/>
  <c r="AD4707" i="2"/>
  <c r="AD4708" i="2"/>
  <c r="AD4709" i="2"/>
  <c r="AD4710" i="2"/>
  <c r="R4" i="2"/>
  <c r="AC4" i="2"/>
  <c r="AC5" i="2"/>
  <c r="AC6" i="2"/>
  <c r="AC7" i="2"/>
  <c r="AC8" i="2"/>
  <c r="AC9" i="2"/>
  <c r="AC10" i="2"/>
  <c r="AC12" i="2"/>
  <c r="AC13" i="2"/>
  <c r="AC15" i="2"/>
  <c r="AC18" i="2"/>
  <c r="AC19" i="2"/>
  <c r="AC20" i="2"/>
  <c r="AC23" i="2"/>
  <c r="AC24" i="2"/>
  <c r="AC26" i="2"/>
  <c r="AC27" i="2"/>
  <c r="AC28" i="2"/>
  <c r="AC31" i="2"/>
  <c r="AC33" i="2"/>
  <c r="AC34" i="2"/>
  <c r="AC36" i="2"/>
  <c r="AC38" i="2"/>
  <c r="AC39" i="2"/>
  <c r="AC40" i="2"/>
  <c r="AC42" i="2"/>
  <c r="AC45" i="2"/>
  <c r="AC48" i="2"/>
  <c r="AC49" i="2"/>
  <c r="AC50" i="2"/>
  <c r="AC53" i="2"/>
  <c r="AC54" i="2"/>
  <c r="AC56" i="2"/>
  <c r="AC57" i="2"/>
  <c r="AC58" i="2"/>
  <c r="AC59" i="2"/>
  <c r="AC60" i="2"/>
  <c r="AC62" i="2"/>
  <c r="AC66" i="2"/>
  <c r="AC67" i="2"/>
  <c r="AC68" i="2"/>
  <c r="AC69" i="2"/>
  <c r="AC71" i="2"/>
  <c r="AC72" i="2"/>
  <c r="AC73" i="2"/>
  <c r="AC75" i="2"/>
  <c r="AC76" i="2"/>
  <c r="AC78" i="2"/>
  <c r="AC79" i="2"/>
  <c r="AC83" i="2"/>
  <c r="AC84" i="2"/>
  <c r="AC85" i="2"/>
  <c r="AC87" i="2"/>
  <c r="AC88" i="2"/>
  <c r="AC89" i="2"/>
  <c r="AC92" i="2"/>
  <c r="AC94" i="2"/>
  <c r="AC97" i="2"/>
  <c r="AC98" i="2"/>
  <c r="AC99" i="2"/>
  <c r="AC101" i="2"/>
  <c r="AC102" i="2"/>
  <c r="AC103" i="2"/>
  <c r="AC104" i="2"/>
  <c r="AC105" i="2"/>
  <c r="AC106" i="2"/>
  <c r="AC107" i="2"/>
  <c r="AC108" i="2"/>
  <c r="AC109" i="2"/>
  <c r="AC110" i="2"/>
  <c r="AC112" i="2"/>
  <c r="AC113" i="2"/>
  <c r="AC114" i="2"/>
  <c r="AC116" i="2"/>
  <c r="AC118" i="2"/>
  <c r="AC119" i="2"/>
  <c r="AC120" i="2"/>
  <c r="AC122" i="2"/>
  <c r="AC123" i="2"/>
  <c r="AC125" i="2"/>
  <c r="AC126" i="2"/>
  <c r="AC127" i="2"/>
  <c r="AC128" i="2"/>
  <c r="AC129" i="2"/>
  <c r="AC130" i="2"/>
  <c r="AC132" i="2"/>
  <c r="AC133" i="2"/>
  <c r="AC137" i="2"/>
  <c r="AC138" i="2"/>
  <c r="AC139" i="2"/>
  <c r="AC140" i="2"/>
  <c r="AC141" i="2"/>
  <c r="AC142" i="2"/>
  <c r="AC143" i="2"/>
  <c r="AC144" i="2"/>
  <c r="AC145" i="2"/>
  <c r="AC150" i="2"/>
  <c r="AC152" i="2"/>
  <c r="AC153" i="2"/>
  <c r="AC154" i="2"/>
  <c r="AC155" i="2"/>
  <c r="AC157" i="2"/>
  <c r="AC158" i="2"/>
  <c r="AC159" i="2"/>
  <c r="AC160" i="2"/>
  <c r="AC161" i="2"/>
  <c r="AC162" i="2"/>
  <c r="AC165" i="2"/>
  <c r="AC167" i="2"/>
  <c r="AC168" i="2"/>
  <c r="AC170" i="2"/>
  <c r="AC171" i="2"/>
  <c r="AC173" i="2"/>
  <c r="AC174" i="2"/>
  <c r="AC176" i="2"/>
  <c r="AC177" i="2"/>
  <c r="AC178" i="2"/>
  <c r="AC179" i="2"/>
  <c r="AC181" i="2"/>
  <c r="AC182" i="2"/>
  <c r="AC183" i="2"/>
  <c r="AC184" i="2"/>
  <c r="AC185" i="2"/>
  <c r="AC187" i="2"/>
  <c r="AC188" i="2"/>
  <c r="AC190" i="2"/>
  <c r="AC192" i="2"/>
  <c r="AC193" i="2"/>
  <c r="AC194" i="2"/>
  <c r="AC195" i="2"/>
  <c r="AC198" i="2"/>
  <c r="AC199" i="2"/>
  <c r="AC200" i="2"/>
  <c r="AC203" i="2"/>
  <c r="AC204" i="2"/>
  <c r="AC206" i="2"/>
  <c r="AC209" i="2"/>
  <c r="AC210" i="2"/>
  <c r="AC211" i="2"/>
  <c r="AC212" i="2"/>
  <c r="AC213" i="2"/>
  <c r="AC215" i="2"/>
  <c r="AC216" i="2"/>
  <c r="AC217" i="2"/>
  <c r="AC220" i="2"/>
  <c r="AC222" i="2"/>
  <c r="AC223" i="2"/>
  <c r="AC224" i="2"/>
  <c r="AC226" i="2"/>
  <c r="AC230" i="2"/>
  <c r="AC232" i="2"/>
  <c r="AC235" i="2"/>
  <c r="AC236" i="2"/>
  <c r="AC237" i="2"/>
  <c r="AC238" i="2"/>
  <c r="AC239" i="2"/>
  <c r="AC244" i="2"/>
  <c r="AC246" i="2"/>
  <c r="AC247" i="2"/>
  <c r="AC249" i="2"/>
  <c r="AC251" i="2"/>
  <c r="AC253" i="2"/>
  <c r="AC254" i="2"/>
  <c r="AC255" i="2"/>
  <c r="AC256" i="2"/>
  <c r="AC257" i="2"/>
  <c r="AC258" i="2"/>
  <c r="AC259" i="2"/>
  <c r="AC260" i="2"/>
  <c r="AC267" i="2"/>
  <c r="AC268" i="2"/>
  <c r="AC269" i="2"/>
  <c r="AC270" i="2"/>
  <c r="AC271" i="2"/>
  <c r="AC272" i="2"/>
  <c r="AC274" i="2"/>
  <c r="AC275" i="2"/>
  <c r="AC276" i="2"/>
  <c r="AC277" i="2"/>
  <c r="AC278" i="2"/>
  <c r="AC279" i="2"/>
  <c r="AC280" i="2"/>
  <c r="AC281" i="2"/>
  <c r="AC284" i="2"/>
  <c r="AC285" i="2"/>
  <c r="AC288" i="2"/>
  <c r="AC289" i="2"/>
  <c r="AC292" i="2"/>
  <c r="AC294" i="2"/>
  <c r="AC297" i="2"/>
  <c r="AC300" i="2"/>
  <c r="AC301" i="2"/>
  <c r="AC302" i="2"/>
  <c r="AC303" i="2"/>
  <c r="AC304" i="2"/>
  <c r="AC305" i="2"/>
  <c r="AC307" i="2"/>
  <c r="AC308" i="2"/>
  <c r="AC309" i="2"/>
  <c r="AC310" i="2"/>
  <c r="AC311" i="2"/>
  <c r="AC313" i="2"/>
  <c r="AC314" i="2"/>
  <c r="AC318" i="2"/>
  <c r="AC319" i="2"/>
  <c r="AC320" i="2"/>
  <c r="AC321" i="2"/>
  <c r="AC322" i="2"/>
  <c r="AC323" i="2"/>
  <c r="AC325" i="2"/>
  <c r="AC327" i="2"/>
  <c r="AC328" i="2"/>
  <c r="AC329" i="2"/>
  <c r="AC331" i="2"/>
  <c r="AC332" i="2"/>
  <c r="AC333" i="2"/>
  <c r="AC334" i="2"/>
  <c r="AC335" i="2"/>
  <c r="AC337" i="2"/>
  <c r="AC341" i="2"/>
  <c r="AC344" i="2"/>
  <c r="AC346" i="2"/>
  <c r="AC349" i="2"/>
  <c r="AC351" i="2"/>
  <c r="AC352" i="2"/>
  <c r="AC353" i="2"/>
  <c r="AC354" i="2"/>
  <c r="AC355" i="2"/>
  <c r="AC356" i="2"/>
  <c r="AC358" i="2"/>
  <c r="AC359" i="2"/>
  <c r="AC360" i="2"/>
  <c r="AC362" i="2"/>
  <c r="AC365" i="2"/>
  <c r="AC366" i="2"/>
  <c r="AC367" i="2"/>
  <c r="AC371" i="2"/>
  <c r="AC372" i="2"/>
  <c r="AC373" i="2"/>
  <c r="AC375" i="2"/>
  <c r="AC376" i="2"/>
  <c r="AC378" i="2"/>
  <c r="AC379" i="2"/>
  <c r="AC380" i="2"/>
  <c r="AC382" i="2"/>
  <c r="AC383" i="2"/>
  <c r="AC386" i="2"/>
  <c r="AC387" i="2"/>
  <c r="AC389" i="2"/>
  <c r="AC391" i="2"/>
  <c r="AC392" i="2"/>
  <c r="AC394" i="2"/>
  <c r="AC395" i="2"/>
  <c r="AC398" i="2"/>
  <c r="AC400" i="2"/>
  <c r="AC402" i="2"/>
  <c r="AC403" i="2"/>
  <c r="AC405" i="2"/>
  <c r="AC407" i="2"/>
  <c r="AC408" i="2"/>
  <c r="AC413" i="2"/>
  <c r="AC415" i="2"/>
  <c r="AC418" i="2"/>
  <c r="AC419" i="2"/>
  <c r="AC420" i="2"/>
  <c r="AC421" i="2"/>
  <c r="AC422" i="2"/>
  <c r="AC423" i="2"/>
  <c r="AC425" i="2"/>
  <c r="AC426" i="2"/>
  <c r="AC428" i="2"/>
  <c r="AC429" i="2"/>
  <c r="AC430" i="2"/>
  <c r="AC431" i="2"/>
  <c r="AC432" i="2"/>
  <c r="AC435" i="2"/>
  <c r="AC436" i="2"/>
  <c r="AC439" i="2"/>
  <c r="AC440" i="2"/>
  <c r="AC442" i="2"/>
  <c r="AC443" i="2"/>
  <c r="AC444" i="2"/>
  <c r="AC446" i="2"/>
  <c r="AC448" i="2"/>
  <c r="AC449" i="2"/>
  <c r="AC450" i="2"/>
  <c r="AC455" i="2"/>
  <c r="AC456" i="2"/>
  <c r="AC457" i="2"/>
  <c r="AC458" i="2"/>
  <c r="AC459" i="2"/>
  <c r="AC460" i="2"/>
  <c r="AC463" i="2"/>
  <c r="AC465" i="2"/>
  <c r="AC466" i="2"/>
  <c r="AC467" i="2"/>
  <c r="AC469" i="2"/>
  <c r="AC470" i="2"/>
  <c r="AC474" i="2"/>
  <c r="AC475" i="2"/>
  <c r="AC476" i="2"/>
  <c r="AC480" i="2"/>
  <c r="AC482" i="2"/>
  <c r="AC484" i="2"/>
  <c r="AC489" i="2"/>
  <c r="AC490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10" i="2"/>
  <c r="AC511" i="2"/>
  <c r="AC512" i="2"/>
  <c r="AC513" i="2"/>
  <c r="AC514" i="2"/>
  <c r="AC515" i="2"/>
  <c r="AC517" i="2"/>
  <c r="AC518" i="2"/>
  <c r="AC519" i="2"/>
  <c r="AC520" i="2"/>
  <c r="AC523" i="2"/>
  <c r="AC524" i="2"/>
  <c r="AC525" i="2"/>
  <c r="AC527" i="2"/>
  <c r="AC528" i="2"/>
  <c r="AC530" i="2"/>
  <c r="AC533" i="2"/>
  <c r="AC535" i="2"/>
  <c r="AC536" i="2"/>
  <c r="AC538" i="2"/>
  <c r="AC539" i="2"/>
  <c r="AC541" i="2"/>
  <c r="AC543" i="2"/>
  <c r="AC544" i="2"/>
  <c r="AC545" i="2"/>
  <c r="AC546" i="2"/>
  <c r="AC547" i="2"/>
  <c r="AC548" i="2"/>
  <c r="AC550" i="2"/>
  <c r="AC551" i="2"/>
  <c r="AC553" i="2"/>
  <c r="AC555" i="2"/>
  <c r="AC558" i="2"/>
  <c r="AC559" i="2"/>
  <c r="AC561" i="2"/>
  <c r="AC562" i="2"/>
  <c r="AC563" i="2"/>
  <c r="AC564" i="2"/>
  <c r="AC565" i="2"/>
  <c r="AC566" i="2"/>
  <c r="AC567" i="2"/>
  <c r="AC570" i="2"/>
  <c r="AC573" i="2"/>
  <c r="AC574" i="2"/>
  <c r="AC579" i="2"/>
  <c r="AC580" i="2"/>
  <c r="AC581" i="2"/>
  <c r="AC582" i="2"/>
  <c r="AC583" i="2"/>
  <c r="AC584" i="2"/>
  <c r="AC589" i="2"/>
  <c r="AC590" i="2"/>
  <c r="AC591" i="2"/>
  <c r="AC593" i="2"/>
  <c r="AC597" i="2"/>
  <c r="AC598" i="2"/>
  <c r="AC599" i="2"/>
  <c r="AC600" i="2"/>
  <c r="AC602" i="2"/>
  <c r="AC603" i="2"/>
  <c r="AC606" i="2"/>
  <c r="AC607" i="2"/>
  <c r="AC609" i="2"/>
  <c r="AC611" i="2"/>
  <c r="AC614" i="2"/>
  <c r="AC615" i="2"/>
  <c r="AC616" i="2"/>
  <c r="AC617" i="2"/>
  <c r="AC618" i="2"/>
  <c r="AC620" i="2"/>
  <c r="AC621" i="2"/>
  <c r="AC622" i="2"/>
  <c r="AC623" i="2"/>
  <c r="AC624" i="2"/>
  <c r="AC626" i="2"/>
  <c r="AC628" i="2"/>
  <c r="AC629" i="2"/>
  <c r="AC630" i="2"/>
  <c r="AC631" i="2"/>
  <c r="AC632" i="2"/>
  <c r="AC634" i="2"/>
  <c r="AC635" i="2"/>
  <c r="AC636" i="2"/>
  <c r="AC637" i="2"/>
  <c r="AC639" i="2"/>
  <c r="AC640" i="2"/>
  <c r="AC641" i="2"/>
  <c r="AC645" i="2"/>
  <c r="AC650" i="2"/>
  <c r="AC651" i="2"/>
  <c r="AC652" i="2"/>
  <c r="AC653" i="2"/>
  <c r="AC655" i="2"/>
  <c r="AC657" i="2"/>
  <c r="AC658" i="2"/>
  <c r="AC659" i="2"/>
  <c r="AC660" i="2"/>
  <c r="AC661" i="2"/>
  <c r="AC663" i="2"/>
  <c r="AC667" i="2"/>
  <c r="AC668" i="2"/>
  <c r="AC671" i="2"/>
  <c r="AC672" i="2"/>
  <c r="AC673" i="2"/>
  <c r="AC674" i="2"/>
  <c r="AC675" i="2"/>
  <c r="AC676" i="2"/>
  <c r="AC678" i="2"/>
  <c r="AC679" i="2"/>
  <c r="AC680" i="2"/>
  <c r="AC681" i="2"/>
  <c r="AC683" i="2"/>
  <c r="AC684" i="2"/>
  <c r="AC685" i="2"/>
  <c r="AC687" i="2"/>
  <c r="AC689" i="2"/>
  <c r="AC691" i="2"/>
  <c r="AC693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1" i="2"/>
  <c r="AC712" i="2"/>
  <c r="AC713" i="2"/>
  <c r="AC714" i="2"/>
  <c r="AC715" i="2"/>
  <c r="AC716" i="2"/>
  <c r="AC717" i="2"/>
  <c r="AC718" i="2"/>
  <c r="AC722" i="2"/>
  <c r="AC723" i="2"/>
  <c r="AC728" i="2"/>
  <c r="AC729" i="2"/>
  <c r="AC730" i="2"/>
  <c r="AC732" i="2"/>
  <c r="AC733" i="2"/>
  <c r="AC734" i="2"/>
  <c r="AC735" i="2"/>
  <c r="AC736" i="2"/>
  <c r="AC737" i="2"/>
  <c r="AC738" i="2"/>
  <c r="AC740" i="2"/>
  <c r="AC742" i="2"/>
  <c r="AC743" i="2"/>
  <c r="AC744" i="2"/>
  <c r="AC745" i="2"/>
  <c r="AC747" i="2"/>
  <c r="AC748" i="2"/>
  <c r="AC749" i="2"/>
  <c r="AC751" i="2"/>
  <c r="AC752" i="2"/>
  <c r="AC753" i="2"/>
  <c r="AC754" i="2"/>
  <c r="AC755" i="2"/>
  <c r="AC756" i="2"/>
  <c r="AC757" i="2"/>
  <c r="AC759" i="2"/>
  <c r="AC760" i="2"/>
  <c r="AC761" i="2"/>
  <c r="AC762" i="2"/>
  <c r="AC763" i="2"/>
  <c r="AC764" i="2"/>
  <c r="AC766" i="2"/>
  <c r="AC767" i="2"/>
  <c r="AC768" i="2"/>
  <c r="AC770" i="2"/>
  <c r="AC771" i="2"/>
  <c r="AC772" i="2"/>
  <c r="AC773" i="2"/>
  <c r="AC774" i="2"/>
  <c r="AC775" i="2"/>
  <c r="AC778" i="2"/>
  <c r="AC780" i="2"/>
  <c r="AC781" i="2"/>
  <c r="AC782" i="2"/>
  <c r="AC783" i="2"/>
  <c r="AC784" i="2"/>
  <c r="AC787" i="2"/>
  <c r="AC788" i="2"/>
  <c r="AC789" i="2"/>
  <c r="AC790" i="2"/>
  <c r="AC792" i="2"/>
  <c r="AC793" i="2"/>
  <c r="AC794" i="2"/>
  <c r="AC795" i="2"/>
  <c r="AC796" i="2"/>
  <c r="AC797" i="2"/>
  <c r="AC804" i="2"/>
  <c r="AC806" i="2"/>
  <c r="AC807" i="2"/>
  <c r="AC809" i="2"/>
  <c r="AC810" i="2"/>
  <c r="AC811" i="2"/>
  <c r="AC812" i="2"/>
  <c r="AC813" i="2"/>
  <c r="AC814" i="2"/>
  <c r="AC816" i="2"/>
  <c r="AC817" i="2"/>
  <c r="AC818" i="2"/>
  <c r="AC819" i="2"/>
  <c r="AC820" i="2"/>
  <c r="AC822" i="2"/>
  <c r="AC823" i="2"/>
  <c r="AC825" i="2"/>
  <c r="AC826" i="2"/>
  <c r="AC827" i="2"/>
  <c r="AC828" i="2"/>
  <c r="AC831" i="2"/>
  <c r="AC832" i="2"/>
  <c r="AC834" i="2"/>
  <c r="AC836" i="2"/>
  <c r="AC837" i="2"/>
  <c r="AC838" i="2"/>
  <c r="AC839" i="2"/>
  <c r="AC841" i="2"/>
  <c r="AC842" i="2"/>
  <c r="AC843" i="2"/>
  <c r="AC844" i="2"/>
  <c r="AC845" i="2"/>
  <c r="AC848" i="2"/>
  <c r="AC849" i="2"/>
  <c r="AC850" i="2"/>
  <c r="AC851" i="2"/>
  <c r="AC852" i="2"/>
  <c r="AC853" i="2"/>
  <c r="AC854" i="2"/>
  <c r="AC855" i="2"/>
  <c r="AC856" i="2"/>
  <c r="AC859" i="2"/>
  <c r="AC861" i="2"/>
  <c r="AC862" i="2"/>
  <c r="AC863" i="2"/>
  <c r="AC864" i="2"/>
  <c r="AC865" i="2"/>
  <c r="AC868" i="2"/>
  <c r="AC869" i="2"/>
  <c r="AC871" i="2"/>
  <c r="AC872" i="2"/>
  <c r="AC874" i="2"/>
  <c r="AC875" i="2"/>
  <c r="AC876" i="2"/>
  <c r="AC877" i="2"/>
  <c r="AC879" i="2"/>
  <c r="AC880" i="2"/>
  <c r="AC881" i="2"/>
  <c r="AC882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8" i="2"/>
  <c r="AC919" i="2"/>
  <c r="AC920" i="2"/>
  <c r="AC921" i="2"/>
  <c r="AC922" i="2"/>
  <c r="AC923" i="2"/>
  <c r="AC925" i="2"/>
  <c r="AC926" i="2"/>
  <c r="AC928" i="2"/>
  <c r="AC929" i="2"/>
  <c r="AC930" i="2"/>
  <c r="AC931" i="2"/>
  <c r="AC932" i="2"/>
  <c r="AC933" i="2"/>
  <c r="AC935" i="2"/>
  <c r="AC937" i="2"/>
  <c r="AC938" i="2"/>
  <c r="AC939" i="2"/>
  <c r="AC940" i="2"/>
  <c r="AC941" i="2"/>
  <c r="AC942" i="2"/>
  <c r="AC943" i="2"/>
  <c r="AC944" i="2"/>
  <c r="AC946" i="2"/>
  <c r="AC947" i="2"/>
  <c r="AC948" i="2"/>
  <c r="AC949" i="2"/>
  <c r="AC951" i="2"/>
  <c r="AC952" i="2"/>
  <c r="AC953" i="2"/>
  <c r="AC955" i="2"/>
  <c r="AC956" i="2"/>
  <c r="AC957" i="2"/>
  <c r="AC959" i="2"/>
  <c r="AC960" i="2"/>
  <c r="AC961" i="2"/>
  <c r="AC962" i="2"/>
  <c r="AC963" i="2"/>
  <c r="AC964" i="2"/>
  <c r="AC965" i="2"/>
  <c r="AC967" i="2"/>
  <c r="AC969" i="2"/>
  <c r="AC970" i="2"/>
  <c r="AC971" i="2"/>
  <c r="AC972" i="2"/>
  <c r="AC973" i="2"/>
  <c r="AC975" i="2"/>
  <c r="AC976" i="2"/>
  <c r="AC977" i="2"/>
  <c r="AC978" i="2"/>
  <c r="AC979" i="2"/>
  <c r="AC981" i="2"/>
  <c r="AC982" i="2"/>
  <c r="AC983" i="2"/>
  <c r="AC984" i="2"/>
  <c r="AC985" i="2"/>
  <c r="AC986" i="2"/>
  <c r="AC987" i="2"/>
  <c r="AC990" i="2"/>
  <c r="AC991" i="2"/>
  <c r="AC992" i="2"/>
  <c r="AC993" i="2"/>
  <c r="AC994" i="2"/>
  <c r="AC996" i="2"/>
  <c r="AC998" i="2"/>
  <c r="AC999" i="2"/>
  <c r="AC1000" i="2"/>
  <c r="AC1001" i="2"/>
  <c r="AC1002" i="2"/>
  <c r="AC1005" i="2"/>
  <c r="AC1007" i="2"/>
  <c r="AC1008" i="2"/>
  <c r="AC1010" i="2"/>
  <c r="AC1011" i="2"/>
  <c r="AC1012" i="2"/>
  <c r="AC1016" i="2"/>
  <c r="AC1017" i="2"/>
  <c r="AC1019" i="2"/>
  <c r="AC1021" i="2"/>
  <c r="AC1022" i="2"/>
  <c r="AC1024" i="2"/>
  <c r="AC1026" i="2"/>
  <c r="AC1030" i="2"/>
  <c r="AC1031" i="2"/>
  <c r="AC1032" i="2"/>
  <c r="AC1033" i="2"/>
  <c r="AC1035" i="2"/>
  <c r="AC1036" i="2"/>
  <c r="AC1038" i="2"/>
  <c r="AC1039" i="2"/>
  <c r="AC1040" i="2"/>
  <c r="AC1041" i="2"/>
  <c r="AC1043" i="2"/>
  <c r="AC1045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3" i="2"/>
  <c r="AC1068" i="2"/>
  <c r="AC1069" i="2"/>
  <c r="AC1070" i="2"/>
  <c r="AC1071" i="2"/>
  <c r="AC1073" i="2"/>
  <c r="AC1074" i="2"/>
  <c r="AC1076" i="2"/>
  <c r="AC1077" i="2"/>
  <c r="AC1080" i="2"/>
  <c r="AC1083" i="2"/>
  <c r="AC1084" i="2"/>
  <c r="AC1085" i="2"/>
  <c r="AC1086" i="2"/>
  <c r="AC1087" i="2"/>
  <c r="AC1089" i="2"/>
  <c r="AC1091" i="2"/>
  <c r="AC1093" i="2"/>
  <c r="AC1095" i="2"/>
  <c r="AC1096" i="2"/>
  <c r="AC1097" i="2"/>
  <c r="AC1099" i="2"/>
  <c r="AC1100" i="2"/>
  <c r="AC1101" i="2"/>
  <c r="AC1102" i="2"/>
  <c r="AC1103" i="2"/>
  <c r="AC1104" i="2"/>
  <c r="AC1105" i="2"/>
  <c r="AC1107" i="2"/>
  <c r="AC1108" i="2"/>
  <c r="AC1110" i="2"/>
  <c r="AC1112" i="2"/>
  <c r="AC1113" i="2"/>
  <c r="AC1114" i="2"/>
  <c r="AC1117" i="2"/>
  <c r="AC1118" i="2"/>
  <c r="AC1119" i="2"/>
  <c r="AC1120" i="2"/>
  <c r="AC1121" i="2"/>
  <c r="AC1124" i="2"/>
  <c r="AC1125" i="2"/>
  <c r="AC1126" i="2"/>
  <c r="AC1127" i="2"/>
  <c r="AC1128" i="2"/>
  <c r="AC1129" i="2"/>
  <c r="AC1132" i="2"/>
  <c r="AC1133" i="2"/>
  <c r="AC1134" i="2"/>
  <c r="AC1136" i="2"/>
  <c r="AC1139" i="2"/>
  <c r="AC1140" i="2"/>
  <c r="AC1141" i="2"/>
  <c r="AC1142" i="2"/>
  <c r="AC1145" i="2"/>
  <c r="AC1148" i="2"/>
  <c r="AC1149" i="2"/>
  <c r="AC1153" i="2"/>
  <c r="AC1154" i="2"/>
  <c r="AC1155" i="2"/>
  <c r="AC1157" i="2"/>
  <c r="AC1158" i="2"/>
  <c r="AC1159" i="2"/>
  <c r="AC1160" i="2"/>
  <c r="AC1161" i="2"/>
  <c r="AC1162" i="2"/>
  <c r="AC1164" i="2"/>
  <c r="AC1165" i="2"/>
  <c r="AC1166" i="2"/>
  <c r="AC1168" i="2"/>
  <c r="AC1170" i="2"/>
  <c r="AC1171" i="2"/>
  <c r="AC1172" i="2"/>
  <c r="AC1174" i="2"/>
  <c r="AC1175" i="2"/>
  <c r="AC1176" i="2"/>
  <c r="AC1177" i="2"/>
  <c r="AC1178" i="2"/>
  <c r="AC1179" i="2"/>
  <c r="AC1181" i="2"/>
  <c r="AC1184" i="2"/>
  <c r="AC1185" i="2"/>
  <c r="AC1186" i="2"/>
  <c r="AC1187" i="2"/>
  <c r="AC1188" i="2"/>
  <c r="AC1189" i="2"/>
  <c r="AC1190" i="2"/>
  <c r="AC1192" i="2"/>
  <c r="AC1193" i="2"/>
  <c r="AC1195" i="2"/>
  <c r="AC1197" i="2"/>
  <c r="AC1198" i="2"/>
  <c r="AC1200" i="2"/>
  <c r="AC1201" i="2"/>
  <c r="AC1203" i="2"/>
  <c r="AC1204" i="2"/>
  <c r="AC1205" i="2"/>
  <c r="AC1207" i="2"/>
  <c r="AC1208" i="2"/>
  <c r="AC1210" i="2"/>
  <c r="AC1212" i="2"/>
  <c r="AC1215" i="2"/>
  <c r="AC1218" i="2"/>
  <c r="AC1219" i="2"/>
  <c r="AC1220" i="2"/>
  <c r="AC1221" i="2"/>
  <c r="AC1223" i="2"/>
  <c r="AC1224" i="2"/>
  <c r="AC1225" i="2"/>
  <c r="AC1226" i="2"/>
  <c r="AC1228" i="2"/>
  <c r="AC1229" i="2"/>
  <c r="AC1231" i="2"/>
  <c r="AC1233" i="2"/>
  <c r="AC1237" i="2"/>
  <c r="AC1239" i="2"/>
  <c r="AC1241" i="2"/>
  <c r="AC1242" i="2"/>
  <c r="AC1243" i="2"/>
  <c r="AC1244" i="2"/>
  <c r="AC1246" i="2"/>
  <c r="AC1248" i="2"/>
  <c r="AC1249" i="2"/>
  <c r="AC1251" i="2"/>
  <c r="AC1252" i="2"/>
  <c r="AC1254" i="2"/>
  <c r="AC1255" i="2"/>
  <c r="AC1258" i="2"/>
  <c r="AC1260" i="2"/>
  <c r="AC1261" i="2"/>
  <c r="AC1263" i="2"/>
  <c r="AC1266" i="2"/>
  <c r="AC1267" i="2"/>
  <c r="AC1268" i="2"/>
  <c r="AC1271" i="2"/>
  <c r="AC1272" i="2"/>
  <c r="AC1273" i="2"/>
  <c r="AC1276" i="2"/>
  <c r="AC1279" i="2"/>
  <c r="AC1280" i="2"/>
  <c r="AC1285" i="2"/>
  <c r="AC1286" i="2"/>
  <c r="AC1288" i="2"/>
  <c r="AC1289" i="2"/>
  <c r="AC1290" i="2"/>
  <c r="AC1292" i="2"/>
  <c r="AC1293" i="2"/>
  <c r="AC1299" i="2"/>
  <c r="AC1300" i="2"/>
  <c r="AC1303" i="2"/>
  <c r="AC1306" i="2"/>
  <c r="AC1307" i="2"/>
  <c r="AC1308" i="2"/>
  <c r="AC1309" i="2"/>
  <c r="AC1312" i="2"/>
  <c r="AB1312" i="2" s="1" a="1"/>
  <c r="AB1312" i="2" s="1"/>
  <c r="AC1313" i="2"/>
  <c r="AC1315" i="2"/>
  <c r="AC1316" i="2"/>
  <c r="AC1317" i="2"/>
  <c r="AC1318" i="2"/>
  <c r="AC1319" i="2"/>
  <c r="AC1320" i="2"/>
  <c r="AC1321" i="2"/>
  <c r="AC1323" i="2"/>
  <c r="AC1325" i="2"/>
  <c r="AC1326" i="2"/>
  <c r="AC1327" i="2"/>
  <c r="AC1328" i="2"/>
  <c r="AC1329" i="2"/>
  <c r="AC1330" i="2"/>
  <c r="AC1331" i="2"/>
  <c r="AC1333" i="2"/>
  <c r="AC1335" i="2"/>
  <c r="AC1337" i="2"/>
  <c r="AC1338" i="2"/>
  <c r="AC1339" i="2"/>
  <c r="AC1340" i="2"/>
  <c r="AC1341" i="2"/>
  <c r="AC1342" i="2"/>
  <c r="AC1343" i="2"/>
  <c r="AC1345" i="2"/>
  <c r="AC1347" i="2"/>
  <c r="AC1348" i="2"/>
  <c r="AC1349" i="2"/>
  <c r="AC1350" i="2"/>
  <c r="AC1352" i="2"/>
  <c r="AC1355" i="2"/>
  <c r="AC1358" i="2"/>
  <c r="AC1360" i="2"/>
  <c r="AC1361" i="2"/>
  <c r="AC1364" i="2"/>
  <c r="AC1366" i="2"/>
  <c r="AC1367" i="2"/>
  <c r="AC1369" i="2"/>
  <c r="AC1370" i="2"/>
  <c r="AC1372" i="2"/>
  <c r="AC1374" i="2"/>
  <c r="AC1375" i="2"/>
  <c r="AC1376" i="2"/>
  <c r="AC1378" i="2"/>
  <c r="AC1382" i="2"/>
  <c r="AC1385" i="2"/>
  <c r="AC1386" i="2"/>
  <c r="AC1387" i="2"/>
  <c r="AC1388" i="2"/>
  <c r="AC1391" i="2"/>
  <c r="AC1392" i="2"/>
  <c r="AC1393" i="2"/>
  <c r="AC1394" i="2"/>
  <c r="AC1396" i="2"/>
  <c r="AC1399" i="2"/>
  <c r="AC1401" i="2"/>
  <c r="AC1403" i="2"/>
  <c r="AC1404" i="2"/>
  <c r="AC1406" i="2"/>
  <c r="AC1408" i="2"/>
  <c r="AC1409" i="2"/>
  <c r="AC1411" i="2"/>
  <c r="AC1413" i="2"/>
  <c r="AC1416" i="2"/>
  <c r="AC1417" i="2"/>
  <c r="AC1418" i="2"/>
  <c r="AC1419" i="2"/>
  <c r="AC1420" i="2"/>
  <c r="AC1421" i="2"/>
  <c r="AC1422" i="2"/>
  <c r="AC1423" i="2"/>
  <c r="AC1424" i="2"/>
  <c r="AC1426" i="2"/>
  <c r="AC1427" i="2"/>
  <c r="AC1428" i="2"/>
  <c r="AC1430" i="2"/>
  <c r="AC1431" i="2"/>
  <c r="AC1432" i="2"/>
  <c r="AC1433" i="2"/>
  <c r="AC1435" i="2"/>
  <c r="AC1437" i="2"/>
  <c r="AC1439" i="2"/>
  <c r="AC1440" i="2"/>
  <c r="AC1441" i="2"/>
  <c r="AC1442" i="2"/>
  <c r="AC1443" i="2"/>
  <c r="AC1444" i="2"/>
  <c r="AC1445" i="2"/>
  <c r="AC1448" i="2"/>
  <c r="AC1451" i="2"/>
  <c r="AC1452" i="2"/>
  <c r="AC1453" i="2"/>
  <c r="AC1454" i="2"/>
  <c r="AC1458" i="2"/>
  <c r="AC1460" i="2"/>
  <c r="AC1462" i="2"/>
  <c r="AC1464" i="2"/>
  <c r="AC1466" i="2"/>
  <c r="AC1468" i="2"/>
  <c r="AC1472" i="2"/>
  <c r="AC1473" i="2"/>
  <c r="AC1474" i="2"/>
  <c r="AC1475" i="2"/>
  <c r="AC1476" i="2"/>
  <c r="AC1477" i="2"/>
  <c r="AC1478" i="2"/>
  <c r="AC1480" i="2"/>
  <c r="AC1481" i="2"/>
  <c r="AC1482" i="2"/>
  <c r="AC1483" i="2"/>
  <c r="AC1486" i="2"/>
  <c r="AC1489" i="2"/>
  <c r="AC1490" i="2"/>
  <c r="AC1491" i="2"/>
  <c r="AC1492" i="2"/>
  <c r="AC1494" i="2"/>
  <c r="AC1495" i="2"/>
  <c r="AC1497" i="2"/>
  <c r="AC1498" i="2"/>
  <c r="AC1499" i="2"/>
  <c r="AC1500" i="2"/>
  <c r="AC1501" i="2"/>
  <c r="AC1502" i="2"/>
  <c r="AC1503" i="2"/>
  <c r="AC1504" i="2"/>
  <c r="AC1506" i="2"/>
  <c r="AC1508" i="2"/>
  <c r="AC1509" i="2"/>
  <c r="AC1510" i="2"/>
  <c r="AC1513" i="2"/>
  <c r="AC1514" i="2"/>
  <c r="AC1516" i="2"/>
  <c r="AC1518" i="2"/>
  <c r="AC1520" i="2"/>
  <c r="AC1521" i="2"/>
  <c r="AC1522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8" i="2"/>
  <c r="AC1539" i="2"/>
  <c r="AC1541" i="2"/>
  <c r="AC1542" i="2"/>
  <c r="AC1544" i="2"/>
  <c r="AC1545" i="2"/>
  <c r="AC1546" i="2"/>
  <c r="AC1547" i="2"/>
  <c r="AC1549" i="2"/>
  <c r="AC1550" i="2"/>
  <c r="AC1551" i="2"/>
  <c r="AC1552" i="2"/>
  <c r="AC1553" i="2"/>
  <c r="AC1554" i="2"/>
  <c r="AC1555" i="2"/>
  <c r="AC1556" i="2"/>
  <c r="AC1557" i="2"/>
  <c r="AC1558" i="2"/>
  <c r="AC1560" i="2"/>
  <c r="AC1561" i="2"/>
  <c r="AC1563" i="2"/>
  <c r="AC1564" i="2"/>
  <c r="AC1565" i="2"/>
  <c r="AC1566" i="2"/>
  <c r="AC1567" i="2"/>
  <c r="AC1569" i="2"/>
  <c r="AC1570" i="2"/>
  <c r="AC1571" i="2"/>
  <c r="AC1573" i="2"/>
  <c r="AC1574" i="2"/>
  <c r="AC1575" i="2"/>
  <c r="AC1576" i="2"/>
  <c r="AC1579" i="2"/>
  <c r="AC1580" i="2"/>
  <c r="AC1581" i="2"/>
  <c r="AC1583" i="2"/>
  <c r="AC1584" i="2"/>
  <c r="AC1586" i="2"/>
  <c r="AC1587" i="2"/>
  <c r="AC1590" i="2"/>
  <c r="AC1591" i="2"/>
  <c r="AC1592" i="2"/>
  <c r="AC1593" i="2"/>
  <c r="AC1594" i="2"/>
  <c r="AC1595" i="2"/>
  <c r="AC1596" i="2"/>
  <c r="AC1597" i="2"/>
  <c r="AC1598" i="2"/>
  <c r="AC1599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7" i="2"/>
  <c r="AC1618" i="2"/>
  <c r="AC1620" i="2"/>
  <c r="AC1622" i="2"/>
  <c r="AC1623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2" i="2"/>
  <c r="AC1643" i="2"/>
  <c r="AC1644" i="2"/>
  <c r="AC1645" i="2"/>
  <c r="AC1646" i="2"/>
  <c r="AC1647" i="2"/>
  <c r="AC1648" i="2"/>
  <c r="AC1649" i="2"/>
  <c r="AC1651" i="2"/>
  <c r="AC1653" i="2"/>
  <c r="AC1655" i="2"/>
  <c r="AC1659" i="2"/>
  <c r="AC1660" i="2"/>
  <c r="AC1661" i="2"/>
  <c r="AC1663" i="2"/>
  <c r="AC1664" i="2"/>
  <c r="AC1665" i="2"/>
  <c r="AC1666" i="2"/>
  <c r="AC1667" i="2"/>
  <c r="AC1669" i="2"/>
  <c r="AC1671" i="2"/>
  <c r="AC1673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90" i="2"/>
  <c r="AC1691" i="2"/>
  <c r="AC1692" i="2"/>
  <c r="AC1694" i="2"/>
  <c r="AC1695" i="2"/>
  <c r="AC1696" i="2"/>
  <c r="AC1697" i="2"/>
  <c r="AC1699" i="2"/>
  <c r="AC1700" i="2"/>
  <c r="AC1703" i="2"/>
  <c r="AC1704" i="2"/>
  <c r="AC1706" i="2"/>
  <c r="AC1708" i="2"/>
  <c r="AC1709" i="2"/>
  <c r="AC1710" i="2"/>
  <c r="AC1711" i="2"/>
  <c r="AC1712" i="2"/>
  <c r="AC1713" i="2"/>
  <c r="AC1714" i="2"/>
  <c r="AC1715" i="2"/>
  <c r="AC1716" i="2"/>
  <c r="AC1720" i="2"/>
  <c r="AC1721" i="2"/>
  <c r="AC1723" i="2"/>
  <c r="AC1724" i="2"/>
  <c r="AC1725" i="2"/>
  <c r="AC1726" i="2"/>
  <c r="AC1727" i="2"/>
  <c r="AC1728" i="2"/>
  <c r="AC1731" i="2"/>
  <c r="AC1733" i="2"/>
  <c r="AC1735" i="2"/>
  <c r="AC1736" i="2"/>
  <c r="AC1738" i="2"/>
  <c r="AC1739" i="2"/>
  <c r="AC1741" i="2"/>
  <c r="AC1743" i="2"/>
  <c r="AC1745" i="2"/>
  <c r="AC1746" i="2"/>
  <c r="AC1747" i="2"/>
  <c r="AC1748" i="2"/>
  <c r="AC1749" i="2"/>
  <c r="AC1751" i="2"/>
  <c r="AC1753" i="2"/>
  <c r="AC1756" i="2"/>
  <c r="AC1758" i="2"/>
  <c r="AC1759" i="2"/>
  <c r="AC1762" i="2"/>
  <c r="AC1763" i="2"/>
  <c r="AC1764" i="2"/>
  <c r="AC1765" i="2"/>
  <c r="AC1766" i="2"/>
  <c r="AC1767" i="2"/>
  <c r="AC1768" i="2"/>
  <c r="AC1769" i="2"/>
  <c r="AC1771" i="2"/>
  <c r="AC1772" i="2"/>
  <c r="AC1773" i="2"/>
  <c r="AC1774" i="2"/>
  <c r="AC1775" i="2"/>
  <c r="AC1776" i="2"/>
  <c r="AC1778" i="2"/>
  <c r="AC1780" i="2"/>
  <c r="AC1781" i="2"/>
  <c r="AC1782" i="2"/>
  <c r="AC1783" i="2"/>
  <c r="AC1784" i="2"/>
  <c r="AC1786" i="2"/>
  <c r="AC1788" i="2"/>
  <c r="AC1789" i="2"/>
  <c r="AC1791" i="2"/>
  <c r="AC1792" i="2"/>
  <c r="AC1793" i="2"/>
  <c r="AC1799" i="2"/>
  <c r="AC1801" i="2"/>
  <c r="AC1802" i="2"/>
  <c r="AC1803" i="2"/>
  <c r="AC1804" i="2"/>
  <c r="AC1805" i="2"/>
  <c r="AC1806" i="2"/>
  <c r="AC1807" i="2"/>
  <c r="AC1811" i="2"/>
  <c r="AC1812" i="2"/>
  <c r="AC1813" i="2"/>
  <c r="AC1814" i="2"/>
  <c r="AC1815" i="2"/>
  <c r="AC1816" i="2"/>
  <c r="AC1818" i="2"/>
  <c r="AC1821" i="2"/>
  <c r="AC1822" i="2"/>
  <c r="AC1823" i="2"/>
  <c r="AC1825" i="2"/>
  <c r="AC1827" i="2"/>
  <c r="AC1829" i="2"/>
  <c r="AC1830" i="2"/>
  <c r="AC1833" i="2"/>
  <c r="AC1835" i="2"/>
  <c r="AC1836" i="2"/>
  <c r="AC1837" i="2"/>
  <c r="AC1838" i="2"/>
  <c r="AC1839" i="2"/>
  <c r="AC1841" i="2"/>
  <c r="AC1842" i="2"/>
  <c r="AC1843" i="2"/>
  <c r="AC1844" i="2"/>
  <c r="AC1845" i="2"/>
  <c r="AC1847" i="2"/>
  <c r="AC1849" i="2"/>
  <c r="AC1851" i="2"/>
  <c r="AC1852" i="2"/>
  <c r="AC1853" i="2"/>
  <c r="AC1854" i="2"/>
  <c r="AC1856" i="2"/>
  <c r="AC1857" i="2"/>
  <c r="AC1858" i="2"/>
  <c r="AC1859" i="2"/>
  <c r="AC1861" i="2"/>
  <c r="AC1862" i="2"/>
  <c r="AC1863" i="2"/>
  <c r="AC1864" i="2"/>
  <c r="AC1866" i="2"/>
  <c r="AC1867" i="2"/>
  <c r="AC1868" i="2"/>
  <c r="AC1869" i="2"/>
  <c r="AC1870" i="2"/>
  <c r="AC1871" i="2"/>
  <c r="AC1872" i="2"/>
  <c r="AC1873" i="2"/>
  <c r="AC1874" i="2"/>
  <c r="AC1878" i="2"/>
  <c r="AC1880" i="2"/>
  <c r="AC1882" i="2"/>
  <c r="AC1883" i="2"/>
  <c r="AC1884" i="2"/>
  <c r="AC1885" i="2"/>
  <c r="AC1886" i="2"/>
  <c r="AC1888" i="2"/>
  <c r="AC1889" i="2"/>
  <c r="AC1890" i="2"/>
  <c r="AC1892" i="2"/>
  <c r="AC1894" i="2"/>
  <c r="AC1895" i="2"/>
  <c r="AC1896" i="2"/>
  <c r="AC1897" i="2"/>
  <c r="AC1900" i="2"/>
  <c r="AC1902" i="2"/>
  <c r="AC1903" i="2"/>
  <c r="AC1904" i="2"/>
  <c r="AC1906" i="2"/>
  <c r="AC1907" i="2"/>
  <c r="AC1910" i="2"/>
  <c r="AC1911" i="2"/>
  <c r="AC1912" i="2"/>
  <c r="AC1913" i="2"/>
  <c r="AC1916" i="2"/>
  <c r="AC1917" i="2"/>
  <c r="AC1918" i="2"/>
  <c r="AC1919" i="2"/>
  <c r="AC1921" i="2"/>
  <c r="AC1922" i="2"/>
  <c r="AC1923" i="2"/>
  <c r="AC1924" i="2"/>
  <c r="AC1925" i="2"/>
  <c r="AC1926" i="2"/>
  <c r="AC1928" i="2"/>
  <c r="AC1929" i="2"/>
  <c r="AC1930" i="2"/>
  <c r="AC1931" i="2"/>
  <c r="AC1934" i="2"/>
  <c r="AC1939" i="2"/>
  <c r="AC1940" i="2"/>
  <c r="AC1941" i="2"/>
  <c r="AC1943" i="2"/>
  <c r="AC1945" i="2"/>
  <c r="AC1946" i="2"/>
  <c r="AC1947" i="2"/>
  <c r="AC1950" i="2"/>
  <c r="AC1953" i="2"/>
  <c r="AC1954" i="2"/>
  <c r="AC1957" i="2"/>
  <c r="AC1959" i="2"/>
  <c r="AC1960" i="2"/>
  <c r="AC1961" i="2"/>
  <c r="AC1962" i="2"/>
  <c r="AC1963" i="2"/>
  <c r="AC1964" i="2"/>
  <c r="AC1965" i="2"/>
  <c r="AC1966" i="2"/>
  <c r="AC1967" i="2"/>
  <c r="AC1969" i="2"/>
  <c r="AC1970" i="2"/>
  <c r="AC1972" i="2"/>
  <c r="AC1973" i="2"/>
  <c r="AC1974" i="2"/>
  <c r="AC1975" i="2"/>
  <c r="AC1978" i="2"/>
  <c r="AC1979" i="2"/>
  <c r="AC1980" i="2"/>
  <c r="AC1981" i="2"/>
  <c r="AC1982" i="2"/>
  <c r="AC1983" i="2"/>
  <c r="AC1984" i="2"/>
  <c r="AC1987" i="2"/>
  <c r="AC1988" i="2"/>
  <c r="AC1990" i="2"/>
  <c r="AC1992" i="2"/>
  <c r="AC1993" i="2"/>
  <c r="AC1994" i="2"/>
  <c r="AC1995" i="2"/>
  <c r="AC1997" i="2"/>
  <c r="AC1998" i="2"/>
  <c r="AC1999" i="2"/>
  <c r="AC2000" i="2"/>
  <c r="AC2001" i="2"/>
  <c r="AC2003" i="2"/>
  <c r="AC2004" i="2"/>
  <c r="AC2005" i="2"/>
  <c r="AC2006" i="2"/>
  <c r="AC2009" i="2"/>
  <c r="AC2010" i="2"/>
  <c r="AC2012" i="2"/>
  <c r="AC2013" i="2"/>
  <c r="AC2014" i="2"/>
  <c r="AC2015" i="2"/>
  <c r="AC2016" i="2"/>
  <c r="AC2017" i="2"/>
  <c r="AC2018" i="2"/>
  <c r="AC2020" i="2"/>
  <c r="AB2020" i="2" s="1" a="1"/>
  <c r="AB2020" i="2" s="1"/>
  <c r="AC2021" i="2"/>
  <c r="AC2023" i="2"/>
  <c r="AC2024" i="2"/>
  <c r="AC2028" i="2"/>
  <c r="AC2029" i="2"/>
  <c r="AC2030" i="2"/>
  <c r="AC2031" i="2"/>
  <c r="AC2032" i="2"/>
  <c r="AC2033" i="2"/>
  <c r="AC2034" i="2"/>
  <c r="AC2035" i="2"/>
  <c r="AC2036" i="2"/>
  <c r="AC2039" i="2"/>
  <c r="AC2040" i="2"/>
  <c r="AC2041" i="2"/>
  <c r="AC2042" i="2"/>
  <c r="AC2044" i="2"/>
  <c r="AC2045" i="2"/>
  <c r="AC2046" i="2"/>
  <c r="AC2047" i="2"/>
  <c r="AC2048" i="2"/>
  <c r="AC2049" i="2"/>
  <c r="AC2050" i="2"/>
  <c r="AC2054" i="2"/>
  <c r="AC2055" i="2"/>
  <c r="AC2059" i="2"/>
  <c r="AC2060" i="2"/>
  <c r="AC2062" i="2"/>
  <c r="AC2063" i="2"/>
  <c r="AC2064" i="2"/>
  <c r="AC2065" i="2"/>
  <c r="AC2066" i="2"/>
  <c r="AC2068" i="2"/>
  <c r="AC2069" i="2"/>
  <c r="AC2070" i="2"/>
  <c r="AC2071" i="2"/>
  <c r="AC2072" i="2"/>
  <c r="AC2074" i="2"/>
  <c r="AC2076" i="2"/>
  <c r="AC2077" i="2"/>
  <c r="AC2078" i="2"/>
  <c r="AC2079" i="2"/>
  <c r="AC2080" i="2"/>
  <c r="AC2082" i="2"/>
  <c r="AC2085" i="2"/>
  <c r="AC2086" i="2"/>
  <c r="AC2088" i="2"/>
  <c r="AC2089" i="2"/>
  <c r="AC2091" i="2"/>
  <c r="AC2096" i="2"/>
  <c r="AC2097" i="2"/>
  <c r="AC2098" i="2"/>
  <c r="AC2102" i="2"/>
  <c r="AC2103" i="2"/>
  <c r="AC2105" i="2"/>
  <c r="AC2106" i="2"/>
  <c r="AC2110" i="2"/>
  <c r="AC2112" i="2"/>
  <c r="AC2117" i="2"/>
  <c r="AC2118" i="2"/>
  <c r="AC2119" i="2"/>
  <c r="AC2120" i="2"/>
  <c r="AC2121" i="2"/>
  <c r="AC2122" i="2"/>
  <c r="AC2123" i="2"/>
  <c r="AC2125" i="2"/>
  <c r="AC2126" i="2"/>
  <c r="AC2127" i="2"/>
  <c r="AC2128" i="2"/>
  <c r="AC2130" i="2"/>
  <c r="AC2131" i="2"/>
  <c r="AC2132" i="2"/>
  <c r="AC2135" i="2"/>
  <c r="AC2139" i="2"/>
  <c r="AC2140" i="2"/>
  <c r="AC2141" i="2"/>
  <c r="AC2142" i="2"/>
  <c r="AC2143" i="2"/>
  <c r="AC2144" i="2"/>
  <c r="AC2146" i="2"/>
  <c r="AC2147" i="2"/>
  <c r="AC2148" i="2"/>
  <c r="AC2150" i="2"/>
  <c r="AC2153" i="2"/>
  <c r="AC2154" i="2"/>
  <c r="AC2156" i="2"/>
  <c r="AC2157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6" i="2"/>
  <c r="AC2178" i="2"/>
  <c r="AC2179" i="2"/>
  <c r="AC2180" i="2"/>
  <c r="AC2181" i="2"/>
  <c r="AC2182" i="2"/>
  <c r="AC2183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3" i="2"/>
  <c r="AC2204" i="2"/>
  <c r="AC2205" i="2"/>
  <c r="AC2206" i="2"/>
  <c r="AC2208" i="2"/>
  <c r="AC2209" i="2"/>
  <c r="AC2210" i="2"/>
  <c r="AC2211" i="2"/>
  <c r="AC2212" i="2"/>
  <c r="AC2214" i="2"/>
  <c r="AC2215" i="2"/>
  <c r="AC2217" i="2"/>
  <c r="AC2219" i="2"/>
  <c r="AC2220" i="2"/>
  <c r="AC2222" i="2"/>
  <c r="AC2223" i="2"/>
  <c r="AC2224" i="2"/>
  <c r="AC2225" i="2"/>
  <c r="AC2227" i="2"/>
  <c r="AC2228" i="2"/>
  <c r="AC2229" i="2"/>
  <c r="AC2230" i="2"/>
  <c r="AC2233" i="2"/>
  <c r="AC2234" i="2"/>
  <c r="AC2237" i="2"/>
  <c r="AC2238" i="2"/>
  <c r="AC2240" i="2"/>
  <c r="AC2243" i="2"/>
  <c r="AC2244" i="2"/>
  <c r="AC2245" i="2"/>
  <c r="AC2246" i="2"/>
  <c r="AC2248" i="2"/>
  <c r="AC2249" i="2"/>
  <c r="AC2250" i="2"/>
  <c r="AC2251" i="2"/>
  <c r="AC2253" i="2"/>
  <c r="AC2254" i="2"/>
  <c r="AC2255" i="2"/>
  <c r="AC2257" i="2"/>
  <c r="AC2259" i="2"/>
  <c r="AC2261" i="2"/>
  <c r="AC2264" i="2"/>
  <c r="AC2266" i="2"/>
  <c r="AC2267" i="2"/>
  <c r="AC2268" i="2"/>
  <c r="AC2269" i="2"/>
  <c r="AC2271" i="2"/>
  <c r="AC2273" i="2"/>
  <c r="AC2274" i="2"/>
  <c r="AC2276" i="2"/>
  <c r="AC2277" i="2"/>
  <c r="AC2278" i="2"/>
  <c r="AC2279" i="2"/>
  <c r="AC2280" i="2"/>
  <c r="AC2281" i="2"/>
  <c r="AC2283" i="2"/>
  <c r="AC2285" i="2"/>
  <c r="AC2286" i="2"/>
  <c r="AC2288" i="2"/>
  <c r="AC2289" i="2"/>
  <c r="AC2291" i="2"/>
  <c r="AC2293" i="2"/>
  <c r="AC2296" i="2"/>
  <c r="AC2297" i="2"/>
  <c r="AC2299" i="2"/>
  <c r="AC2301" i="2"/>
  <c r="AC2302" i="2"/>
  <c r="AC2304" i="2"/>
  <c r="AC2306" i="2"/>
  <c r="AC2309" i="2"/>
  <c r="AC2314" i="2"/>
  <c r="AC2315" i="2"/>
  <c r="AC2316" i="2"/>
  <c r="AC2318" i="2"/>
  <c r="AC2319" i="2"/>
  <c r="AC2320" i="2"/>
  <c r="AC2321" i="2"/>
  <c r="AC2322" i="2"/>
  <c r="AC2323" i="2"/>
  <c r="AC2324" i="2"/>
  <c r="AC2325" i="2"/>
  <c r="AC2327" i="2"/>
  <c r="AC2328" i="2"/>
  <c r="AC2330" i="2"/>
  <c r="AC2331" i="2"/>
  <c r="AC2332" i="2"/>
  <c r="AC2333" i="2"/>
  <c r="AC2334" i="2"/>
  <c r="AC2336" i="2"/>
  <c r="AC2337" i="2"/>
  <c r="AC2338" i="2"/>
  <c r="AC2339" i="2"/>
  <c r="AC2342" i="2"/>
  <c r="AC2344" i="2"/>
  <c r="AC2345" i="2"/>
  <c r="AC2349" i="2"/>
  <c r="AC2350" i="2"/>
  <c r="AC2351" i="2"/>
  <c r="AC2354" i="2"/>
  <c r="AC2355" i="2"/>
  <c r="AC2356" i="2"/>
  <c r="AC2357" i="2"/>
  <c r="AC2359" i="2"/>
  <c r="AC2361" i="2"/>
  <c r="AC2363" i="2"/>
  <c r="AC2365" i="2"/>
  <c r="AC2368" i="2"/>
  <c r="AC2369" i="2"/>
  <c r="AC2370" i="2"/>
  <c r="AC2372" i="2"/>
  <c r="AC2374" i="2"/>
  <c r="AC2375" i="2"/>
  <c r="AC2376" i="2"/>
  <c r="AC2380" i="2"/>
  <c r="AB2380" i="2" s="1" a="1"/>
  <c r="AB2380" i="2" s="1"/>
  <c r="AC2381" i="2"/>
  <c r="AC2382" i="2"/>
  <c r="AC2383" i="2"/>
  <c r="AC2384" i="2"/>
  <c r="AC2385" i="2"/>
  <c r="AC2388" i="2"/>
  <c r="AC2389" i="2"/>
  <c r="AC2390" i="2"/>
  <c r="AC2391" i="2"/>
  <c r="AC2392" i="2"/>
  <c r="AC2393" i="2"/>
  <c r="AC2394" i="2"/>
  <c r="AC2395" i="2"/>
  <c r="AC2399" i="2"/>
  <c r="AC2402" i="2"/>
  <c r="AC2403" i="2"/>
  <c r="AC2404" i="2"/>
  <c r="AC2407" i="2"/>
  <c r="AC2408" i="2"/>
  <c r="AC2409" i="2"/>
  <c r="AC2411" i="2"/>
  <c r="AC2413" i="2"/>
  <c r="AC2414" i="2"/>
  <c r="AC2415" i="2"/>
  <c r="AC2416" i="2"/>
  <c r="AC2417" i="2"/>
  <c r="AC2418" i="2"/>
  <c r="AC2419" i="2"/>
  <c r="AC2420" i="2"/>
  <c r="AC2423" i="2"/>
  <c r="AC2427" i="2"/>
  <c r="AC2428" i="2"/>
  <c r="AC2430" i="2"/>
  <c r="AC2431" i="2"/>
  <c r="AC2433" i="2"/>
  <c r="AC2439" i="2"/>
  <c r="AC2441" i="2"/>
  <c r="AC2442" i="2"/>
  <c r="AC2443" i="2"/>
  <c r="AC2444" i="2"/>
  <c r="AC2446" i="2"/>
  <c r="AC2448" i="2"/>
  <c r="AC2451" i="2"/>
  <c r="AC2452" i="2"/>
  <c r="AC2453" i="2"/>
  <c r="AC2454" i="2"/>
  <c r="AC2455" i="2"/>
  <c r="AC2456" i="2"/>
  <c r="AC2457" i="2"/>
  <c r="AC2460" i="2"/>
  <c r="AC2461" i="2"/>
  <c r="AC2462" i="2"/>
  <c r="AC2464" i="2"/>
  <c r="AC2465" i="2"/>
  <c r="AC2466" i="2"/>
  <c r="AC2467" i="2"/>
  <c r="AC2468" i="2"/>
  <c r="AC2472" i="2"/>
  <c r="AC2473" i="2"/>
  <c r="AC2475" i="2"/>
  <c r="AC2476" i="2"/>
  <c r="AC2477" i="2"/>
  <c r="AC2478" i="2"/>
  <c r="AC2481" i="2"/>
  <c r="AC2482" i="2"/>
  <c r="AC2483" i="2"/>
  <c r="AC2484" i="2"/>
  <c r="AC2486" i="2"/>
  <c r="AC2487" i="2"/>
  <c r="AC2490" i="2"/>
  <c r="AC2491" i="2"/>
  <c r="AC2492" i="2"/>
  <c r="AC2495" i="2"/>
  <c r="AC2498" i="2"/>
  <c r="AC2499" i="2"/>
  <c r="AC2500" i="2"/>
  <c r="AC2503" i="2"/>
  <c r="AC2504" i="2"/>
  <c r="AC2505" i="2"/>
  <c r="AC2506" i="2"/>
  <c r="AC2507" i="2"/>
  <c r="AC2508" i="2"/>
  <c r="AC2509" i="2"/>
  <c r="AC2511" i="2"/>
  <c r="AC2512" i="2"/>
  <c r="AC2513" i="2"/>
  <c r="AC2516" i="2"/>
  <c r="AC2517" i="2"/>
  <c r="AC2518" i="2"/>
  <c r="AC2519" i="2"/>
  <c r="AC2522" i="2"/>
  <c r="AC2523" i="2"/>
  <c r="AC2524" i="2"/>
  <c r="AC2527" i="2"/>
  <c r="AC2529" i="2"/>
  <c r="AC2530" i="2"/>
  <c r="AC2533" i="2"/>
  <c r="AC2536" i="2"/>
  <c r="AC2537" i="2"/>
  <c r="AC2539" i="2"/>
  <c r="AC2541" i="2"/>
  <c r="AC2543" i="2"/>
  <c r="AC2545" i="2"/>
  <c r="AC2547" i="2"/>
  <c r="AC2549" i="2"/>
  <c r="AC2550" i="2"/>
  <c r="AC2552" i="2"/>
  <c r="AC2555" i="2"/>
  <c r="AC2558" i="2"/>
  <c r="AC2560" i="2"/>
  <c r="AC2562" i="2"/>
  <c r="AC2564" i="2"/>
  <c r="AC2565" i="2"/>
  <c r="AC2566" i="2"/>
  <c r="AC2567" i="2"/>
  <c r="AC2570" i="2"/>
  <c r="AC2571" i="2"/>
  <c r="AC2572" i="2"/>
  <c r="AC2574" i="2"/>
  <c r="AC2575" i="2"/>
  <c r="AC2577" i="2"/>
  <c r="AC2578" i="2"/>
  <c r="AC2580" i="2"/>
  <c r="AC2581" i="2"/>
  <c r="AC2583" i="2"/>
  <c r="AC2585" i="2"/>
  <c r="AC2586" i="2"/>
  <c r="AC2588" i="2"/>
  <c r="AC2591" i="2"/>
  <c r="AC2593" i="2"/>
  <c r="AC2594" i="2"/>
  <c r="AC2595" i="2"/>
  <c r="AC2596" i="2"/>
  <c r="AC2599" i="2"/>
  <c r="AC2602" i="2"/>
  <c r="AC2603" i="2"/>
  <c r="AC2605" i="2"/>
  <c r="AC2606" i="2"/>
  <c r="AC2608" i="2"/>
  <c r="AC2609" i="2"/>
  <c r="AC2610" i="2"/>
  <c r="AC2611" i="2"/>
  <c r="AC2612" i="2"/>
  <c r="AC2613" i="2"/>
  <c r="AC2614" i="2"/>
  <c r="AC2615" i="2"/>
  <c r="AC2617" i="2"/>
  <c r="AB2617" i="2" s="1" a="1"/>
  <c r="AB2617" i="2" s="1"/>
  <c r="AC2618" i="2"/>
  <c r="AC2619" i="2"/>
  <c r="AC2620" i="2"/>
  <c r="AC2621" i="2"/>
  <c r="AC2623" i="2"/>
  <c r="AC2624" i="2"/>
  <c r="AC2625" i="2"/>
  <c r="AC2626" i="2"/>
  <c r="AC2627" i="2"/>
  <c r="AC2628" i="2"/>
  <c r="AC2629" i="2"/>
  <c r="AC2630" i="2"/>
  <c r="AC2631" i="2"/>
  <c r="AC2632" i="2"/>
  <c r="AC2634" i="2"/>
  <c r="AC2637" i="2"/>
  <c r="AC2638" i="2"/>
  <c r="AC2640" i="2"/>
  <c r="AC2643" i="2"/>
  <c r="AC2644" i="2"/>
  <c r="AC2647" i="2"/>
  <c r="AC2648" i="2"/>
  <c r="AC2649" i="2"/>
  <c r="AC2650" i="2"/>
  <c r="AC2651" i="2"/>
  <c r="AC2652" i="2"/>
  <c r="AC2653" i="2"/>
  <c r="AC2654" i="2"/>
  <c r="AC2655" i="2"/>
  <c r="AC2656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70" i="2"/>
  <c r="AC2671" i="2"/>
  <c r="AC2673" i="2"/>
  <c r="AC2674" i="2"/>
  <c r="AC2676" i="2"/>
  <c r="AC2677" i="2"/>
  <c r="AC2678" i="2"/>
  <c r="AC2679" i="2"/>
  <c r="AC2680" i="2"/>
  <c r="AC2681" i="2"/>
  <c r="AC2683" i="2"/>
  <c r="AC2688" i="2"/>
  <c r="AC2689" i="2"/>
  <c r="AC2690" i="2"/>
  <c r="AC2691" i="2"/>
  <c r="AC2692" i="2"/>
  <c r="AC2693" i="2"/>
  <c r="AC2694" i="2"/>
  <c r="AC2696" i="2"/>
  <c r="AC2697" i="2"/>
  <c r="AC2698" i="2"/>
  <c r="AC2699" i="2"/>
  <c r="AC2704" i="2"/>
  <c r="AC2705" i="2"/>
  <c r="AC2706" i="2"/>
  <c r="AC2712" i="2"/>
  <c r="AC2713" i="2"/>
  <c r="AC2714" i="2"/>
  <c r="AC2716" i="2"/>
  <c r="AC2717" i="2"/>
  <c r="AC2718" i="2"/>
  <c r="AC2719" i="2"/>
  <c r="AC2720" i="2"/>
  <c r="AC2723" i="2"/>
  <c r="AC2724" i="2"/>
  <c r="AC2725" i="2"/>
  <c r="AC2726" i="2"/>
  <c r="AC2728" i="2"/>
  <c r="AC2730" i="2"/>
  <c r="AC2731" i="2"/>
  <c r="AC2732" i="2"/>
  <c r="AC2733" i="2"/>
  <c r="AC2734" i="2"/>
  <c r="AC2735" i="2"/>
  <c r="AC2736" i="2"/>
  <c r="AC2739" i="2"/>
  <c r="AC2740" i="2"/>
  <c r="AC2741" i="2"/>
  <c r="AC2742" i="2"/>
  <c r="AC2744" i="2"/>
  <c r="AC2745" i="2"/>
  <c r="AC2746" i="2"/>
  <c r="AC2747" i="2"/>
  <c r="AC2748" i="2"/>
  <c r="AC2752" i="2"/>
  <c r="AC2754" i="2"/>
  <c r="AC2756" i="2"/>
  <c r="AC2757" i="2"/>
  <c r="AC2758" i="2"/>
  <c r="AC2759" i="2"/>
  <c r="AC2761" i="2"/>
  <c r="AC2762" i="2"/>
  <c r="AC2763" i="2"/>
  <c r="AC2764" i="2"/>
  <c r="AC2766" i="2"/>
  <c r="AC2767" i="2"/>
  <c r="AC2769" i="2"/>
  <c r="AC2770" i="2"/>
  <c r="AC2771" i="2"/>
  <c r="AC2772" i="2"/>
  <c r="AC2773" i="2"/>
  <c r="AC2774" i="2"/>
  <c r="AC2775" i="2"/>
  <c r="AC2776" i="2"/>
  <c r="AB2776" i="2" s="1" a="1"/>
  <c r="AB2776" i="2" s="1"/>
  <c r="AC2777" i="2"/>
  <c r="AC2780" i="2"/>
  <c r="AC2784" i="2"/>
  <c r="AC2785" i="2"/>
  <c r="AC2786" i="2"/>
  <c r="AC2788" i="2"/>
  <c r="AC2790" i="2"/>
  <c r="AC2792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6" i="2"/>
  <c r="AC2808" i="2"/>
  <c r="AC2809" i="2"/>
  <c r="AC2810" i="2"/>
  <c r="AC2811" i="2"/>
  <c r="AC2813" i="2"/>
  <c r="AC2815" i="2"/>
  <c r="AC2816" i="2"/>
  <c r="AC2818" i="2"/>
  <c r="AC2820" i="2"/>
  <c r="AC2821" i="2"/>
  <c r="AC2823" i="2"/>
  <c r="AC2825" i="2"/>
  <c r="AC2826" i="2"/>
  <c r="AC2828" i="2"/>
  <c r="AC2830" i="2"/>
  <c r="AC2831" i="2"/>
  <c r="AC2832" i="2"/>
  <c r="AC2833" i="2"/>
  <c r="AC2834" i="2"/>
  <c r="AC2835" i="2"/>
  <c r="AC2836" i="2"/>
  <c r="AC2837" i="2"/>
  <c r="AC2840" i="2"/>
  <c r="AC2841" i="2"/>
  <c r="AC2842" i="2"/>
  <c r="AC2846" i="2"/>
  <c r="AC2847" i="2"/>
  <c r="AC2848" i="2"/>
  <c r="AC2849" i="2"/>
  <c r="AC2850" i="2"/>
  <c r="AC2852" i="2"/>
  <c r="AC2853" i="2"/>
  <c r="AC2854" i="2"/>
  <c r="AC2855" i="2"/>
  <c r="AC2856" i="2"/>
  <c r="AC2858" i="2"/>
  <c r="AC2861" i="2"/>
  <c r="AC2862" i="2"/>
  <c r="AC2863" i="2"/>
  <c r="AC2864" i="2"/>
  <c r="AC2865" i="2"/>
  <c r="AC2866" i="2"/>
  <c r="AC2867" i="2"/>
  <c r="AC2869" i="2"/>
  <c r="AC2870" i="2"/>
  <c r="AC2871" i="2"/>
  <c r="AC2872" i="2"/>
  <c r="AC2873" i="2"/>
  <c r="AC2874" i="2"/>
  <c r="AC2875" i="2"/>
  <c r="AC2876" i="2"/>
  <c r="AC2878" i="2"/>
  <c r="AC2879" i="2"/>
  <c r="AC2880" i="2"/>
  <c r="AC2882" i="2"/>
  <c r="AC2884" i="2"/>
  <c r="AC2886" i="2"/>
  <c r="AC2887" i="2"/>
  <c r="AC2889" i="2"/>
  <c r="AC2893" i="2"/>
  <c r="AC2895" i="2"/>
  <c r="AB2895" i="2" s="1" a="1"/>
  <c r="AB2895" i="2" s="1"/>
  <c r="AC2896" i="2"/>
  <c r="AC2897" i="2"/>
  <c r="AC2898" i="2"/>
  <c r="AC2899" i="2"/>
  <c r="AC2901" i="2"/>
  <c r="AC2904" i="2"/>
  <c r="AC2906" i="2"/>
  <c r="AC2907" i="2"/>
  <c r="AC2912" i="2"/>
  <c r="AC2914" i="2"/>
  <c r="AC2915" i="2"/>
  <c r="AC2916" i="2"/>
  <c r="AC2917" i="2"/>
  <c r="AC2919" i="2"/>
  <c r="AC2921" i="2"/>
  <c r="AC2922" i="2"/>
  <c r="AC2924" i="2"/>
  <c r="AC2925" i="2"/>
  <c r="AC2927" i="2"/>
  <c r="AC2928" i="2"/>
  <c r="AC2929" i="2"/>
  <c r="AC2930" i="2"/>
  <c r="AC2932" i="2"/>
  <c r="AC2933" i="2"/>
  <c r="AC2935" i="2"/>
  <c r="AC2938" i="2"/>
  <c r="AC2940" i="2"/>
  <c r="AC2941" i="2"/>
  <c r="AC2942" i="2"/>
  <c r="AC2943" i="2"/>
  <c r="AC2945" i="2"/>
  <c r="AC2946" i="2"/>
  <c r="AC2948" i="2"/>
  <c r="AC2950" i="2"/>
  <c r="AC2951" i="2"/>
  <c r="AC2952" i="2"/>
  <c r="AC2954" i="2"/>
  <c r="AC2955" i="2"/>
  <c r="AC2956" i="2"/>
  <c r="AC2957" i="2"/>
  <c r="AC2958" i="2"/>
  <c r="AC2959" i="2"/>
  <c r="AC2960" i="2"/>
  <c r="AC2961" i="2"/>
  <c r="AC2962" i="2"/>
  <c r="AC2965" i="2"/>
  <c r="AC2966" i="2"/>
  <c r="AC2968" i="2"/>
  <c r="AC2969" i="2"/>
  <c r="AC2970" i="2"/>
  <c r="AC2971" i="2"/>
  <c r="AC2972" i="2"/>
  <c r="AC2973" i="2"/>
  <c r="AC2974" i="2"/>
  <c r="AC2976" i="2"/>
  <c r="AC2977" i="2"/>
  <c r="AC2978" i="2"/>
  <c r="AC2979" i="2"/>
  <c r="AC2984" i="2"/>
  <c r="AC2985" i="2"/>
  <c r="AC2986" i="2"/>
  <c r="AC2987" i="2"/>
  <c r="AC2989" i="2"/>
  <c r="AC2990" i="2"/>
  <c r="AC2991" i="2"/>
  <c r="AC2992" i="2"/>
  <c r="AC2993" i="2"/>
  <c r="AC2995" i="2"/>
  <c r="AC2996" i="2"/>
  <c r="AC2997" i="2"/>
  <c r="AC2998" i="2"/>
  <c r="AC2999" i="2"/>
  <c r="AC3000" i="2"/>
  <c r="AC3001" i="2"/>
  <c r="AC3003" i="2"/>
  <c r="AC3004" i="2"/>
  <c r="AC3006" i="2"/>
  <c r="AC3007" i="2"/>
  <c r="AC3010" i="2"/>
  <c r="AC3011" i="2"/>
  <c r="AC3012" i="2"/>
  <c r="AB3012" i="2" s="1" a="1"/>
  <c r="AB3012" i="2" s="1"/>
  <c r="AC3014" i="2"/>
  <c r="AC3015" i="2"/>
  <c r="AC3016" i="2"/>
  <c r="AC3017" i="2"/>
  <c r="AC3018" i="2"/>
  <c r="AC3019" i="2"/>
  <c r="AC3021" i="2"/>
  <c r="AC3022" i="2"/>
  <c r="AC3023" i="2"/>
  <c r="AC3027" i="2"/>
  <c r="AC3028" i="2"/>
  <c r="AC3033" i="2"/>
  <c r="AC3034" i="2"/>
  <c r="AC3035" i="2"/>
  <c r="AC3036" i="2"/>
  <c r="AC3039" i="2"/>
  <c r="AC3040" i="2"/>
  <c r="AC3041" i="2"/>
  <c r="AC3042" i="2"/>
  <c r="AC3043" i="2"/>
  <c r="AC3044" i="2"/>
  <c r="AC3046" i="2"/>
  <c r="AC3047" i="2"/>
  <c r="AC3048" i="2"/>
  <c r="AC3050" i="2"/>
  <c r="AC3052" i="2"/>
  <c r="AC3053" i="2"/>
  <c r="AC3056" i="2"/>
  <c r="AC3058" i="2"/>
  <c r="AC3059" i="2"/>
  <c r="AC3061" i="2"/>
  <c r="AC3062" i="2"/>
  <c r="AC3063" i="2"/>
  <c r="AC3064" i="2"/>
  <c r="AC3066" i="2"/>
  <c r="AC3067" i="2"/>
  <c r="AC3068" i="2"/>
  <c r="AC3069" i="2"/>
  <c r="AC3070" i="2"/>
  <c r="AC3071" i="2"/>
  <c r="AC3072" i="2"/>
  <c r="AC3074" i="2"/>
  <c r="AC3075" i="2"/>
  <c r="AC3076" i="2"/>
  <c r="AC3077" i="2"/>
  <c r="AC3078" i="2"/>
  <c r="AC3079" i="2"/>
  <c r="AC3080" i="2"/>
  <c r="AC3083" i="2"/>
  <c r="AC3084" i="2"/>
  <c r="AC3085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100" i="2"/>
  <c r="AC3101" i="2"/>
  <c r="AC3102" i="2"/>
  <c r="AC3103" i="2"/>
  <c r="AC3104" i="2"/>
  <c r="AC3105" i="2"/>
  <c r="AC3106" i="2"/>
  <c r="AC3107" i="2"/>
  <c r="AC3110" i="2"/>
  <c r="AC3111" i="2"/>
  <c r="AC3114" i="2"/>
  <c r="AC3115" i="2"/>
  <c r="AC3116" i="2"/>
  <c r="AC3118" i="2"/>
  <c r="AC3120" i="2"/>
  <c r="AC3121" i="2"/>
  <c r="AC3122" i="2"/>
  <c r="AC3125" i="2"/>
  <c r="AC3127" i="2"/>
  <c r="AC3128" i="2"/>
  <c r="AC3129" i="2"/>
  <c r="AC3130" i="2"/>
  <c r="AC3131" i="2"/>
  <c r="AC3133" i="2"/>
  <c r="AC3136" i="2"/>
  <c r="AC3137" i="2"/>
  <c r="AC3140" i="2"/>
  <c r="AC3141" i="2"/>
  <c r="AC3142" i="2"/>
  <c r="AC3143" i="2"/>
  <c r="AB3143" i="2" s="1" a="1"/>
  <c r="AB3143" i="2" s="1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6" i="2"/>
  <c r="AC3159" i="2"/>
  <c r="AC3160" i="2"/>
  <c r="AC3161" i="2"/>
  <c r="AC3163" i="2"/>
  <c r="AC3164" i="2"/>
  <c r="AC3165" i="2"/>
  <c r="AC3166" i="2"/>
  <c r="AC3167" i="2"/>
  <c r="AC3168" i="2"/>
  <c r="AC3169" i="2"/>
  <c r="AC3170" i="2"/>
  <c r="AC3171" i="2"/>
  <c r="AC3172" i="2"/>
  <c r="AC3175" i="2"/>
  <c r="AC3176" i="2"/>
  <c r="AC3177" i="2"/>
  <c r="AC3179" i="2"/>
  <c r="AC3180" i="2"/>
  <c r="AC3182" i="2"/>
  <c r="AC3184" i="2"/>
  <c r="AC3186" i="2"/>
  <c r="AC3187" i="2"/>
  <c r="AC3188" i="2"/>
  <c r="AC3189" i="2"/>
  <c r="AC3192" i="2"/>
  <c r="AC3193" i="2"/>
  <c r="AC3194" i="2"/>
  <c r="AC3195" i="2"/>
  <c r="AC3196" i="2"/>
  <c r="AC3197" i="2"/>
  <c r="AC3200" i="2"/>
  <c r="AC3201" i="2"/>
  <c r="AC3203" i="2"/>
  <c r="AC3204" i="2"/>
  <c r="AC3205" i="2"/>
  <c r="AC3206" i="2"/>
  <c r="AC3207" i="2"/>
  <c r="AC3208" i="2"/>
  <c r="AC3211" i="2"/>
  <c r="AC3213" i="2"/>
  <c r="AC3214" i="2"/>
  <c r="AC3215" i="2"/>
  <c r="AC3217" i="2"/>
  <c r="AC3218" i="2"/>
  <c r="AC3219" i="2"/>
  <c r="AC3223" i="2"/>
  <c r="AC3224" i="2"/>
  <c r="AC3227" i="2"/>
  <c r="AC3229" i="2"/>
  <c r="AC3230" i="2"/>
  <c r="AC3231" i="2"/>
  <c r="AC3234" i="2"/>
  <c r="AB3234" i="2" s="1" a="1"/>
  <c r="AB3234" i="2" s="1"/>
  <c r="AC3236" i="2"/>
  <c r="AC3238" i="2"/>
  <c r="AC3239" i="2"/>
  <c r="AC3240" i="2"/>
  <c r="AC3243" i="2"/>
  <c r="AC3245" i="2"/>
  <c r="AC3246" i="2"/>
  <c r="AC3248" i="2"/>
  <c r="AC3249" i="2"/>
  <c r="AC3250" i="2"/>
  <c r="AC3251" i="2"/>
  <c r="AC3253" i="2"/>
  <c r="AC3254" i="2"/>
  <c r="AC3255" i="2"/>
  <c r="AC3256" i="2"/>
  <c r="AC3257" i="2"/>
  <c r="AC3258" i="2"/>
  <c r="AC3260" i="2"/>
  <c r="AC3261" i="2"/>
  <c r="AC3262" i="2"/>
  <c r="AC3264" i="2"/>
  <c r="AC3267" i="2"/>
  <c r="AC3268" i="2"/>
  <c r="AC3271" i="2"/>
  <c r="AC3272" i="2"/>
  <c r="AC3274" i="2"/>
  <c r="AC3275" i="2"/>
  <c r="AC3277" i="2"/>
  <c r="AC3278" i="2"/>
  <c r="AC3279" i="2"/>
  <c r="AC3280" i="2"/>
  <c r="AC3281" i="2"/>
  <c r="AC3282" i="2"/>
  <c r="AC3286" i="2"/>
  <c r="AC3288" i="2"/>
  <c r="AC3289" i="2"/>
  <c r="AC3291" i="2"/>
  <c r="AC3295" i="2"/>
  <c r="AC3296" i="2"/>
  <c r="AC3300" i="2"/>
  <c r="AC3301" i="2"/>
  <c r="AC3303" i="2"/>
  <c r="AC3307" i="2"/>
  <c r="AC3309" i="2"/>
  <c r="AC3310" i="2"/>
  <c r="AC3312" i="2"/>
  <c r="AC3314" i="2"/>
  <c r="AC3315" i="2"/>
  <c r="AC3316" i="2"/>
  <c r="AC3317" i="2"/>
  <c r="AC3318" i="2"/>
  <c r="AC3319" i="2"/>
  <c r="AC3321" i="2"/>
  <c r="AC3322" i="2"/>
  <c r="AC3324" i="2"/>
  <c r="AC3327" i="2"/>
  <c r="AC3328" i="2"/>
  <c r="AC3331" i="2"/>
  <c r="AC3333" i="2"/>
  <c r="AC3334" i="2"/>
  <c r="AC3335" i="2"/>
  <c r="AC3336" i="2"/>
  <c r="AC3337" i="2"/>
  <c r="AC3339" i="2"/>
  <c r="AB3339" i="2" s="1" a="1"/>
  <c r="AB3339" i="2" s="1"/>
  <c r="AC3340" i="2"/>
  <c r="AC3341" i="2"/>
  <c r="AC3342" i="2"/>
  <c r="AC3343" i="2"/>
  <c r="AC3344" i="2"/>
  <c r="AC3345" i="2"/>
  <c r="AC3347" i="2"/>
  <c r="AC3349" i="2"/>
  <c r="AC3351" i="2"/>
  <c r="AC3352" i="2"/>
  <c r="AC3353" i="2"/>
  <c r="AC3354" i="2"/>
  <c r="AC3356" i="2"/>
  <c r="AC3360" i="2"/>
  <c r="AC3362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82" i="2"/>
  <c r="AC3383" i="2"/>
  <c r="AC3385" i="2"/>
  <c r="AC3386" i="2"/>
  <c r="AC3387" i="2"/>
  <c r="AC3388" i="2"/>
  <c r="AC3389" i="2"/>
  <c r="AC3390" i="2"/>
  <c r="AC3391" i="2"/>
  <c r="AC3393" i="2"/>
  <c r="AC3394" i="2"/>
  <c r="AC3396" i="2"/>
  <c r="AC3398" i="2"/>
  <c r="AC3400" i="2"/>
  <c r="AC3402" i="2"/>
  <c r="AC3406" i="2"/>
  <c r="AC3407" i="2"/>
  <c r="AC3408" i="2"/>
  <c r="AC3409" i="2"/>
  <c r="AC3410" i="2"/>
  <c r="AC3411" i="2"/>
  <c r="AC3413" i="2"/>
  <c r="AC3414" i="2"/>
  <c r="AC3415" i="2"/>
  <c r="AC3416" i="2"/>
  <c r="AC3418" i="2"/>
  <c r="AC3419" i="2"/>
  <c r="AC3420" i="2"/>
  <c r="AC3421" i="2"/>
  <c r="AC3422" i="2"/>
  <c r="AC3425" i="2"/>
  <c r="AC3426" i="2"/>
  <c r="AC3427" i="2"/>
  <c r="AC3429" i="2"/>
  <c r="AC3430" i="2"/>
  <c r="AC3431" i="2"/>
  <c r="AB3431" i="2" s="1" a="1"/>
  <c r="AB3431" i="2" s="1"/>
  <c r="AC3432" i="2"/>
  <c r="AC3436" i="2"/>
  <c r="AC3437" i="2"/>
  <c r="AC3438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2" i="2"/>
  <c r="AC3453" i="2"/>
  <c r="AC3455" i="2"/>
  <c r="AC3456" i="2"/>
  <c r="AC3457" i="2"/>
  <c r="AC3458" i="2"/>
  <c r="AC3460" i="2"/>
  <c r="AC3461" i="2"/>
  <c r="AC3462" i="2"/>
  <c r="AC3463" i="2"/>
  <c r="AC3464" i="2"/>
  <c r="AC3465" i="2"/>
  <c r="AC3466" i="2"/>
  <c r="AC3469" i="2"/>
  <c r="AC3470" i="2"/>
  <c r="AC3471" i="2"/>
  <c r="AC3472" i="2"/>
  <c r="AC3473" i="2"/>
  <c r="AC3474" i="2"/>
  <c r="AC3476" i="2"/>
  <c r="AC3477" i="2"/>
  <c r="AC3478" i="2"/>
  <c r="AC3479" i="2"/>
  <c r="AC3480" i="2"/>
  <c r="AC3481" i="2"/>
  <c r="AC3484" i="2"/>
  <c r="AC3485" i="2"/>
  <c r="AC3486" i="2"/>
  <c r="AC3487" i="2"/>
  <c r="AC3488" i="2"/>
  <c r="AC3489" i="2"/>
  <c r="AC3490" i="2"/>
  <c r="AC3492" i="2"/>
  <c r="AC3493" i="2"/>
  <c r="AC3495" i="2"/>
  <c r="AC3496" i="2"/>
  <c r="AC3497" i="2"/>
  <c r="AC3498" i="2"/>
  <c r="AC3499" i="2"/>
  <c r="AC3500" i="2"/>
  <c r="AC3501" i="2"/>
  <c r="AC3502" i="2"/>
  <c r="AC3503" i="2"/>
  <c r="AC3506" i="2"/>
  <c r="AC3508" i="2"/>
  <c r="AC3509" i="2"/>
  <c r="AC3510" i="2"/>
  <c r="AC3511" i="2"/>
  <c r="AC3512" i="2"/>
  <c r="AB3512" i="2" s="1" a="1"/>
  <c r="AB3512" i="2" s="1"/>
  <c r="AC3515" i="2"/>
  <c r="AC3516" i="2"/>
  <c r="AC3519" i="2"/>
  <c r="AC3521" i="2"/>
  <c r="AC3522" i="2"/>
  <c r="AC3523" i="2"/>
  <c r="AC3528" i="2"/>
  <c r="AC3529" i="2"/>
  <c r="AC3530" i="2"/>
  <c r="AC3531" i="2"/>
  <c r="AC3532" i="2"/>
  <c r="AC3534" i="2"/>
  <c r="AC3535" i="2"/>
  <c r="AC3537" i="2"/>
  <c r="AC3538" i="2"/>
  <c r="AC3539" i="2"/>
  <c r="AC3541" i="2"/>
  <c r="AC3542" i="2"/>
  <c r="AC3543" i="2"/>
  <c r="AC3544" i="2"/>
  <c r="AC3546" i="2"/>
  <c r="AC3547" i="2"/>
  <c r="AC3548" i="2"/>
  <c r="AC3549" i="2"/>
  <c r="AC3550" i="2"/>
  <c r="AC3551" i="2"/>
  <c r="AC3552" i="2"/>
  <c r="AC3554" i="2"/>
  <c r="AC3555" i="2"/>
  <c r="AC3557" i="2"/>
  <c r="AC3558" i="2"/>
  <c r="AC3559" i="2"/>
  <c r="AC3560" i="2"/>
  <c r="AC3561" i="2"/>
  <c r="AC3563" i="2"/>
  <c r="AC3564" i="2"/>
  <c r="AC3565" i="2"/>
  <c r="AC3567" i="2"/>
  <c r="AC3568" i="2"/>
  <c r="AC3569" i="2"/>
  <c r="AC3570" i="2"/>
  <c r="AC3571" i="2"/>
  <c r="AC3572" i="2"/>
  <c r="AC3573" i="2"/>
  <c r="AC3575" i="2"/>
  <c r="AC3576" i="2"/>
  <c r="AC3577" i="2"/>
  <c r="AC3578" i="2"/>
  <c r="AC3579" i="2"/>
  <c r="AC3580" i="2"/>
  <c r="AC3581" i="2"/>
  <c r="AC3582" i="2"/>
  <c r="AC3583" i="2"/>
  <c r="AC3585" i="2"/>
  <c r="AC3586" i="2"/>
  <c r="AC3587" i="2"/>
  <c r="AC3588" i="2"/>
  <c r="AC3589" i="2"/>
  <c r="AC3590" i="2"/>
  <c r="AC3591" i="2"/>
  <c r="AC3594" i="2"/>
  <c r="AC3596" i="2"/>
  <c r="AC3598" i="2"/>
  <c r="AC3600" i="2"/>
  <c r="AB3600" i="2" s="1" a="1"/>
  <c r="AB3600" i="2" s="1"/>
  <c r="AC3602" i="2"/>
  <c r="AC3603" i="2"/>
  <c r="AC3605" i="2"/>
  <c r="AC3606" i="2"/>
  <c r="AC3608" i="2"/>
  <c r="AC3609" i="2"/>
  <c r="AC3610" i="2"/>
  <c r="AC3611" i="2"/>
  <c r="AC3613" i="2"/>
  <c r="AC3614" i="2"/>
  <c r="AC3615" i="2"/>
  <c r="AC3616" i="2"/>
  <c r="AC3617" i="2"/>
  <c r="AC3618" i="2"/>
  <c r="AC3619" i="2"/>
  <c r="AC3620" i="2"/>
  <c r="AC3621" i="2"/>
  <c r="AC3622" i="2"/>
  <c r="AC3623" i="2"/>
  <c r="AC3624" i="2"/>
  <c r="AC3625" i="2"/>
  <c r="AC3627" i="2"/>
  <c r="AC3628" i="2"/>
  <c r="AC3629" i="2"/>
  <c r="AC3630" i="2"/>
  <c r="AC3631" i="2"/>
  <c r="AC3633" i="2"/>
  <c r="AC3634" i="2"/>
  <c r="AC3635" i="2"/>
  <c r="AC3636" i="2"/>
  <c r="AC3637" i="2"/>
  <c r="AC3638" i="2"/>
  <c r="AC3639" i="2"/>
  <c r="AC3640" i="2"/>
  <c r="AC3643" i="2"/>
  <c r="AC3644" i="2"/>
  <c r="AC3646" i="2"/>
  <c r="AC3647" i="2"/>
  <c r="AC3649" i="2"/>
  <c r="AC3650" i="2"/>
  <c r="AC3652" i="2"/>
  <c r="AC3653" i="2"/>
  <c r="AC3654" i="2"/>
  <c r="AC3655" i="2"/>
  <c r="AC3657" i="2"/>
  <c r="AC3658" i="2"/>
  <c r="AC3661" i="2"/>
  <c r="AC3662" i="2"/>
  <c r="AC3663" i="2"/>
  <c r="AC3665" i="2"/>
  <c r="AC3666" i="2"/>
  <c r="AC3667" i="2"/>
  <c r="AC3668" i="2"/>
  <c r="AC3669" i="2"/>
  <c r="AC3670" i="2"/>
  <c r="AC3672" i="2"/>
  <c r="AC3674" i="2"/>
  <c r="AC3675" i="2"/>
  <c r="AC3676" i="2"/>
  <c r="AC3678" i="2"/>
  <c r="AC3679" i="2"/>
  <c r="AC3680" i="2"/>
  <c r="AC3681" i="2"/>
  <c r="AC3683" i="2"/>
  <c r="AB3683" i="2" s="1" a="1"/>
  <c r="AB3683" i="2" s="1"/>
  <c r="AC3684" i="2"/>
  <c r="AC3685" i="2"/>
  <c r="AC3686" i="2"/>
  <c r="AC3687" i="2"/>
  <c r="AC3688" i="2"/>
  <c r="AC3689" i="2"/>
  <c r="AC3690" i="2"/>
  <c r="AC3691" i="2"/>
  <c r="AC3692" i="2"/>
  <c r="AC3693" i="2"/>
  <c r="AC3694" i="2"/>
  <c r="AC3695" i="2"/>
  <c r="AC3697" i="2"/>
  <c r="AC3698" i="2"/>
  <c r="AC3699" i="2"/>
  <c r="AC3701" i="2"/>
  <c r="AC3702" i="2"/>
  <c r="AC3703" i="2"/>
  <c r="AC3705" i="2"/>
  <c r="AC3708" i="2"/>
  <c r="AC3709" i="2"/>
  <c r="AC3711" i="2"/>
  <c r="AC3715" i="2"/>
  <c r="AC3716" i="2"/>
  <c r="AC3717" i="2"/>
  <c r="AC3718" i="2"/>
  <c r="AC3719" i="2"/>
  <c r="AC3720" i="2"/>
  <c r="AC3722" i="2"/>
  <c r="AC3724" i="2"/>
  <c r="AC3725" i="2"/>
  <c r="AC3726" i="2"/>
  <c r="AC3727" i="2"/>
  <c r="AC3729" i="2"/>
  <c r="AC3731" i="2"/>
  <c r="AC3732" i="2"/>
  <c r="AC3734" i="2"/>
  <c r="AC3736" i="2"/>
  <c r="AC3737" i="2"/>
  <c r="AC3739" i="2"/>
  <c r="AC3740" i="2"/>
  <c r="AC3741" i="2"/>
  <c r="AC3745" i="2"/>
  <c r="AC3748" i="2"/>
  <c r="AC3749" i="2"/>
  <c r="AC3750" i="2"/>
  <c r="AC3754" i="2"/>
  <c r="AC3755" i="2"/>
  <c r="AC3756" i="2"/>
  <c r="AC3758" i="2"/>
  <c r="AC3759" i="2"/>
  <c r="AC3760" i="2"/>
  <c r="AC3761" i="2"/>
  <c r="AC3762" i="2"/>
  <c r="AC3763" i="2"/>
  <c r="AC3765" i="2"/>
  <c r="AC3766" i="2"/>
  <c r="AC3767" i="2"/>
  <c r="AC3768" i="2"/>
  <c r="AC3770" i="2"/>
  <c r="AC3772" i="2"/>
  <c r="AC3773" i="2"/>
  <c r="AC3774" i="2"/>
  <c r="AC3775" i="2"/>
  <c r="AB3775" i="2" s="1" a="1"/>
  <c r="AB3775" i="2" s="1"/>
  <c r="AC3776" i="2"/>
  <c r="AC3778" i="2"/>
  <c r="AC3779" i="2"/>
  <c r="AC3780" i="2"/>
  <c r="AC3782" i="2"/>
  <c r="AC3786" i="2"/>
  <c r="AC3787" i="2"/>
  <c r="AC3788" i="2"/>
  <c r="AC3789" i="2"/>
  <c r="AC3790" i="2"/>
  <c r="AC3792" i="2"/>
  <c r="AC3796" i="2"/>
  <c r="AC3797" i="2"/>
  <c r="AC3798" i="2"/>
  <c r="AC3799" i="2"/>
  <c r="AC3801" i="2"/>
  <c r="AC3803" i="2"/>
  <c r="AC3804" i="2"/>
  <c r="AC3805" i="2"/>
  <c r="AC3806" i="2"/>
  <c r="AC3812" i="2"/>
  <c r="AC3813" i="2"/>
  <c r="AC3814" i="2"/>
  <c r="AC3815" i="2"/>
  <c r="AC3817" i="2"/>
  <c r="AC3819" i="2"/>
  <c r="AC3820" i="2"/>
  <c r="AC3822" i="2"/>
  <c r="AC3823" i="2"/>
  <c r="AC3826" i="2"/>
  <c r="AC3827" i="2"/>
  <c r="AC3829" i="2"/>
  <c r="AC3831" i="2"/>
  <c r="AC3833" i="2"/>
  <c r="AC3836" i="2"/>
  <c r="AC3839" i="2"/>
  <c r="AC3841" i="2"/>
  <c r="AC3842" i="2"/>
  <c r="AC3843" i="2"/>
  <c r="AC3846" i="2"/>
  <c r="AC3847" i="2"/>
  <c r="AC3849" i="2"/>
  <c r="AC3850" i="2"/>
  <c r="AC3851" i="2"/>
  <c r="AC3852" i="2"/>
  <c r="AC3853" i="2"/>
  <c r="AC3854" i="2"/>
  <c r="AC3855" i="2"/>
  <c r="AC3857" i="2"/>
  <c r="AC3858" i="2"/>
  <c r="AC3859" i="2"/>
  <c r="AC3860" i="2"/>
  <c r="AC3862" i="2"/>
  <c r="AC3863" i="2"/>
  <c r="AC3864" i="2"/>
  <c r="AC3865" i="2"/>
  <c r="AC3866" i="2"/>
  <c r="AC3867" i="2"/>
  <c r="AC3868" i="2"/>
  <c r="AC3870" i="2"/>
  <c r="AC3872" i="2"/>
  <c r="AC3876" i="2"/>
  <c r="AC3877" i="2"/>
  <c r="AC3879" i="2"/>
  <c r="AB3879" i="2" s="1" a="1"/>
  <c r="AB3879" i="2" s="1"/>
  <c r="AC3880" i="2"/>
  <c r="AC3881" i="2"/>
  <c r="AC3882" i="2"/>
  <c r="AC3883" i="2"/>
  <c r="AC3887" i="2"/>
  <c r="AC3888" i="2"/>
  <c r="AC3891" i="2"/>
  <c r="AC3892" i="2"/>
  <c r="AC3893" i="2"/>
  <c r="AC3894" i="2"/>
  <c r="AC3895" i="2"/>
  <c r="AC3896" i="2"/>
  <c r="AC3897" i="2"/>
  <c r="AC3898" i="2"/>
  <c r="AC3900" i="2"/>
  <c r="AC3901" i="2"/>
  <c r="AC3902" i="2"/>
  <c r="AC3903" i="2"/>
  <c r="AC3904" i="2"/>
  <c r="AC3905" i="2"/>
  <c r="AC3906" i="2"/>
  <c r="AC3907" i="2"/>
  <c r="AC3908" i="2"/>
  <c r="AC3909" i="2"/>
  <c r="AC3910" i="2"/>
  <c r="AC3912" i="2"/>
  <c r="AC3914" i="2"/>
  <c r="AC3915" i="2"/>
  <c r="AC3917" i="2"/>
  <c r="AC3918" i="2"/>
  <c r="AC3919" i="2"/>
  <c r="AC3920" i="2"/>
  <c r="AC3921" i="2"/>
  <c r="AC3924" i="2"/>
  <c r="AC3925" i="2"/>
  <c r="AC3926" i="2"/>
  <c r="AC3930" i="2"/>
  <c r="AC3931" i="2"/>
  <c r="AC3932" i="2"/>
  <c r="AC3933" i="2"/>
  <c r="AC3934" i="2"/>
  <c r="AC3935" i="2"/>
  <c r="AC3936" i="2"/>
  <c r="AC3937" i="2"/>
  <c r="AC3938" i="2"/>
  <c r="AC3941" i="2"/>
  <c r="AC3944" i="2"/>
  <c r="AC3945" i="2"/>
  <c r="AC3946" i="2"/>
  <c r="AC3947" i="2"/>
  <c r="AC3949" i="2"/>
  <c r="AC3950" i="2"/>
  <c r="AC3951" i="2"/>
  <c r="AC3952" i="2"/>
  <c r="AC3953" i="2"/>
  <c r="AC3955" i="2"/>
  <c r="AC3956" i="2"/>
  <c r="AC3958" i="2"/>
  <c r="AC3959" i="2"/>
  <c r="AC3960" i="2"/>
  <c r="AC3961" i="2"/>
  <c r="AC3962" i="2"/>
  <c r="AC3965" i="2"/>
  <c r="AC3966" i="2"/>
  <c r="AB3966" i="2" s="1" a="1"/>
  <c r="AB3966" i="2" s="1"/>
  <c r="AC3967" i="2"/>
  <c r="AC3969" i="2"/>
  <c r="AC3972" i="2"/>
  <c r="AC3973" i="2"/>
  <c r="AC3976" i="2"/>
  <c r="AC3977" i="2"/>
  <c r="AC3979" i="2"/>
  <c r="AC3980" i="2"/>
  <c r="AC3981" i="2"/>
  <c r="AC3982" i="2"/>
  <c r="AC3983" i="2"/>
  <c r="AC3985" i="2"/>
  <c r="AC3986" i="2"/>
  <c r="AC3987" i="2"/>
  <c r="AC3988" i="2"/>
  <c r="AC3989" i="2"/>
  <c r="AC3991" i="2"/>
  <c r="AC3992" i="2"/>
  <c r="AC3993" i="2"/>
  <c r="AC3994" i="2"/>
  <c r="AC3995" i="2"/>
  <c r="AC3996" i="2"/>
  <c r="AC3998" i="2"/>
  <c r="AC4000" i="2"/>
  <c r="AC4001" i="2"/>
  <c r="AC4002" i="2"/>
  <c r="AC4004" i="2"/>
  <c r="AC4006" i="2"/>
  <c r="AC4009" i="2"/>
  <c r="AC4010" i="2"/>
  <c r="AC4012" i="2"/>
  <c r="AC4013" i="2"/>
  <c r="AC4014" i="2"/>
  <c r="AC4016" i="2"/>
  <c r="AC4017" i="2"/>
  <c r="AC4019" i="2"/>
  <c r="AC4020" i="2"/>
  <c r="AC4021" i="2"/>
  <c r="AC4022" i="2"/>
  <c r="AC4023" i="2"/>
  <c r="AC4024" i="2"/>
  <c r="AC4025" i="2"/>
  <c r="AC4027" i="2"/>
  <c r="AC4029" i="2"/>
  <c r="AC4030" i="2"/>
  <c r="AC4031" i="2"/>
  <c r="AC4033" i="2"/>
  <c r="AC4034" i="2"/>
  <c r="AC4035" i="2"/>
  <c r="AC4036" i="2"/>
  <c r="AC4037" i="2"/>
  <c r="AC4039" i="2"/>
  <c r="AC4040" i="2"/>
  <c r="AC4041" i="2"/>
  <c r="AC4042" i="2"/>
  <c r="AC4045" i="2"/>
  <c r="AC4047" i="2"/>
  <c r="AC4048" i="2"/>
  <c r="AC4051" i="2"/>
  <c r="AC4052" i="2"/>
  <c r="AC4053" i="2"/>
  <c r="AC4054" i="2"/>
  <c r="AC4055" i="2"/>
  <c r="AC4059" i="2"/>
  <c r="AB4059" i="2" s="1" a="1"/>
  <c r="AB4059" i="2" s="1"/>
  <c r="AC4061" i="2"/>
  <c r="AC4062" i="2"/>
  <c r="AC4063" i="2"/>
  <c r="AC4064" i="2"/>
  <c r="AC4065" i="2"/>
  <c r="AC4068" i="2"/>
  <c r="AC4069" i="2"/>
  <c r="AC4070" i="2"/>
  <c r="AC4071" i="2"/>
  <c r="AC4078" i="2"/>
  <c r="AC4080" i="2"/>
  <c r="AC4081" i="2"/>
  <c r="AC4082" i="2"/>
  <c r="AC4083" i="2"/>
  <c r="AC4084" i="2"/>
  <c r="AC4085" i="2"/>
  <c r="AC4086" i="2"/>
  <c r="AC4089" i="2"/>
  <c r="AC4090" i="2"/>
  <c r="AC4091" i="2"/>
  <c r="AC4094" i="2"/>
  <c r="AC4095" i="2"/>
  <c r="AC4096" i="2"/>
  <c r="AC4097" i="2"/>
  <c r="AC4099" i="2"/>
  <c r="AC4100" i="2"/>
  <c r="AC4103" i="2"/>
  <c r="AC4105" i="2"/>
  <c r="AC4106" i="2"/>
  <c r="AC4107" i="2"/>
  <c r="AC4109" i="2"/>
  <c r="AC4111" i="2"/>
  <c r="AC4112" i="2"/>
  <c r="AC4113" i="2"/>
  <c r="AC4114" i="2"/>
  <c r="AC4115" i="2"/>
  <c r="AC4116" i="2"/>
  <c r="AC4117" i="2"/>
  <c r="AC4119" i="2"/>
  <c r="AC4120" i="2"/>
  <c r="AC4121" i="2"/>
  <c r="AC4123" i="2"/>
  <c r="AC4124" i="2"/>
  <c r="AC4125" i="2"/>
  <c r="AC4126" i="2"/>
  <c r="AC4127" i="2"/>
  <c r="AC4128" i="2"/>
  <c r="AC4129" i="2"/>
  <c r="AC4130" i="2"/>
  <c r="AC4131" i="2"/>
  <c r="AC4133" i="2"/>
  <c r="AB4133" i="2" s="1" a="1"/>
  <c r="AB4133" i="2" s="1"/>
  <c r="AC4134" i="2"/>
  <c r="AC4135" i="2"/>
  <c r="AC4136" i="2"/>
  <c r="AC4137" i="2"/>
  <c r="AC4142" i="2"/>
  <c r="AC4143" i="2"/>
  <c r="AC4144" i="2"/>
  <c r="AC4145" i="2"/>
  <c r="AC4146" i="2"/>
  <c r="AC4149" i="2"/>
  <c r="AC4150" i="2"/>
  <c r="AC4151" i="2"/>
  <c r="AC4153" i="2"/>
  <c r="AC4154" i="2"/>
  <c r="AC4155" i="2"/>
  <c r="AC4156" i="2"/>
  <c r="AB4156" i="2" s="1" a="1"/>
  <c r="AB4156" i="2" s="1"/>
  <c r="AC4157" i="2"/>
  <c r="AC4158" i="2"/>
  <c r="AC4161" i="2"/>
  <c r="AC4163" i="2"/>
  <c r="AC4164" i="2"/>
  <c r="AC4165" i="2"/>
  <c r="AC4166" i="2"/>
  <c r="AC4167" i="2"/>
  <c r="AC4168" i="2"/>
  <c r="AC4169" i="2"/>
  <c r="AC4172" i="2"/>
  <c r="AC4174" i="2"/>
  <c r="AC4176" i="2"/>
  <c r="AC4179" i="2"/>
  <c r="AC4180" i="2"/>
  <c r="AC4183" i="2"/>
  <c r="AB4183" i="2" s="1" a="1"/>
  <c r="AB4183" i="2" s="1"/>
  <c r="AC4184" i="2"/>
  <c r="AC4186" i="2"/>
  <c r="AC4189" i="2"/>
  <c r="AC4191" i="2"/>
  <c r="AC4192" i="2"/>
  <c r="AC4194" i="2"/>
  <c r="AC4195" i="2"/>
  <c r="AC4198" i="2"/>
  <c r="AC4199" i="2"/>
  <c r="AC4200" i="2"/>
  <c r="AC4201" i="2"/>
  <c r="AC4202" i="2"/>
  <c r="AC4203" i="2"/>
  <c r="AC4205" i="2"/>
  <c r="AC4206" i="2"/>
  <c r="AC4208" i="2"/>
  <c r="AB4208" i="2" s="1" a="1"/>
  <c r="AB4208" i="2" s="1"/>
  <c r="AC4209" i="2"/>
  <c r="AC4211" i="2"/>
  <c r="AC4212" i="2"/>
  <c r="AC4214" i="2"/>
  <c r="AC4215" i="2"/>
  <c r="AC4216" i="2"/>
  <c r="AC4218" i="2"/>
  <c r="AC4219" i="2"/>
  <c r="AC4220" i="2"/>
  <c r="AC4223" i="2"/>
  <c r="AC4225" i="2"/>
  <c r="AC4229" i="2"/>
  <c r="AC4232" i="2"/>
  <c r="AC4233" i="2"/>
  <c r="AC4236" i="2"/>
  <c r="AC4237" i="2"/>
  <c r="AB4237" i="2" s="1" a="1"/>
  <c r="AB4237" i="2" s="1"/>
  <c r="AC4238" i="2"/>
  <c r="AC4239" i="2"/>
  <c r="AC4243" i="2"/>
  <c r="AC4245" i="2"/>
  <c r="AC4246" i="2"/>
  <c r="AC4247" i="2"/>
  <c r="AC4251" i="2"/>
  <c r="AC4252" i="2"/>
  <c r="AC4253" i="2"/>
  <c r="AC4255" i="2"/>
  <c r="AC4256" i="2"/>
  <c r="AC4258" i="2"/>
  <c r="AC4261" i="2"/>
  <c r="AC4262" i="2"/>
  <c r="AC4263" i="2"/>
  <c r="AC4264" i="2"/>
  <c r="AB4264" i="2" s="1" a="1"/>
  <c r="AB4264" i="2" s="1"/>
  <c r="AC4265" i="2"/>
  <c r="AC4268" i="2"/>
  <c r="AC4269" i="2"/>
  <c r="AC4270" i="2"/>
  <c r="AC4271" i="2"/>
  <c r="AC4273" i="2"/>
  <c r="AC4275" i="2"/>
  <c r="AC4276" i="2"/>
  <c r="AC4277" i="2"/>
  <c r="AC4278" i="2"/>
  <c r="AC4279" i="2"/>
  <c r="AC4280" i="2"/>
  <c r="AC4281" i="2"/>
  <c r="AC4282" i="2"/>
  <c r="AC4283" i="2"/>
  <c r="AC4285" i="2"/>
  <c r="AB4285" i="2" s="1" a="1"/>
  <c r="AB4285" i="2" s="1"/>
  <c r="AC4287" i="2"/>
  <c r="AC4288" i="2"/>
  <c r="AC4289" i="2"/>
  <c r="AC4291" i="2"/>
  <c r="AC4293" i="2"/>
  <c r="AC4294" i="2"/>
  <c r="AC4295" i="2"/>
  <c r="AC4296" i="2"/>
  <c r="AC4297" i="2"/>
  <c r="AC4298" i="2"/>
  <c r="AC4304" i="2"/>
  <c r="AC4306" i="2"/>
  <c r="AC4307" i="2"/>
  <c r="AC4309" i="2"/>
  <c r="AC4310" i="2"/>
  <c r="AC4311" i="2"/>
  <c r="AB4311" i="2" s="1" a="1"/>
  <c r="AB4311" i="2" s="1"/>
  <c r="AC4312" i="2"/>
  <c r="AC4313" i="2"/>
  <c r="AC4314" i="2"/>
  <c r="AC4315" i="2"/>
  <c r="AC4317" i="2"/>
  <c r="AC4318" i="2"/>
  <c r="AC4319" i="2"/>
  <c r="AC4322" i="2"/>
  <c r="AC4323" i="2"/>
  <c r="AC4325" i="2"/>
  <c r="AC4326" i="2"/>
  <c r="AC4327" i="2"/>
  <c r="AC4328" i="2"/>
  <c r="AC4329" i="2"/>
  <c r="AC4331" i="2"/>
  <c r="AC4332" i="2"/>
  <c r="AB4332" i="2" s="1" a="1"/>
  <c r="AB4332" i="2" s="1"/>
  <c r="AC4334" i="2"/>
  <c r="AC4335" i="2"/>
  <c r="AC4337" i="2"/>
  <c r="AC4338" i="2"/>
  <c r="AC4340" i="2"/>
  <c r="AC4341" i="2"/>
  <c r="AC4343" i="2"/>
  <c r="AC4344" i="2"/>
  <c r="AC4345" i="2"/>
  <c r="AC4346" i="2"/>
  <c r="AC4347" i="2"/>
  <c r="AC4348" i="2"/>
  <c r="AC4350" i="2"/>
  <c r="AC4352" i="2"/>
  <c r="AC4353" i="2"/>
  <c r="AC4354" i="2"/>
  <c r="AB4354" i="2" s="1" a="1"/>
  <c r="AB4354" i="2" s="1"/>
  <c r="AC4355" i="2"/>
  <c r="AC4356" i="2"/>
  <c r="AC4358" i="2"/>
  <c r="AC4359" i="2"/>
  <c r="AC4360" i="2"/>
  <c r="AC4361" i="2"/>
  <c r="AC4362" i="2"/>
  <c r="AC4363" i="2"/>
  <c r="AC4364" i="2"/>
  <c r="AC4365" i="2"/>
  <c r="AC4366" i="2"/>
  <c r="AC4369" i="2"/>
  <c r="AC4371" i="2"/>
  <c r="AC4372" i="2"/>
  <c r="AC4374" i="2"/>
  <c r="AC4375" i="2"/>
  <c r="AB4375" i="2" s="1" a="1"/>
  <c r="AB4375" i="2" s="1"/>
  <c r="AC4376" i="2"/>
  <c r="AC4378" i="2"/>
  <c r="AC4379" i="2"/>
  <c r="AC4380" i="2"/>
  <c r="AC4381" i="2"/>
  <c r="AC4383" i="2"/>
  <c r="AC4384" i="2"/>
  <c r="AC4386" i="2"/>
  <c r="AC4388" i="2"/>
  <c r="AC4389" i="2"/>
  <c r="AC4390" i="2"/>
  <c r="AC4391" i="2"/>
  <c r="AC4395" i="2"/>
  <c r="AC4396" i="2"/>
  <c r="AC4397" i="2"/>
  <c r="AC4401" i="2"/>
  <c r="AB4401" i="2" s="1" a="1"/>
  <c r="AB4401" i="2" s="1"/>
  <c r="AC4402" i="2"/>
  <c r="AC4403" i="2"/>
  <c r="AC4405" i="2"/>
  <c r="AC4406" i="2"/>
  <c r="AC4410" i="2"/>
  <c r="AC4411" i="2"/>
  <c r="AC4413" i="2"/>
  <c r="AC4416" i="2"/>
  <c r="AC4418" i="2"/>
  <c r="AC4419" i="2"/>
  <c r="AC4420" i="2"/>
  <c r="AC4422" i="2"/>
  <c r="AC4423" i="2"/>
  <c r="AC4425" i="2"/>
  <c r="AC4426" i="2"/>
  <c r="AC4428" i="2"/>
  <c r="AB4428" i="2" s="1" a="1"/>
  <c r="AB4428" i="2" s="1"/>
  <c r="AC4429" i="2"/>
  <c r="AC4430" i="2"/>
  <c r="AC4433" i="2"/>
  <c r="AC4434" i="2"/>
  <c r="AC4435" i="2"/>
  <c r="AC4436" i="2"/>
  <c r="AC4437" i="2"/>
  <c r="AC4438" i="2"/>
  <c r="AC4441" i="2"/>
  <c r="AC4442" i="2"/>
  <c r="AC4444" i="2"/>
  <c r="AC4445" i="2"/>
  <c r="AC4448" i="2"/>
  <c r="AC4449" i="2"/>
  <c r="AC4451" i="2"/>
  <c r="AC4452" i="2"/>
  <c r="AC4455" i="2"/>
  <c r="AC4456" i="2"/>
  <c r="AC4457" i="2"/>
  <c r="AC4458" i="2"/>
  <c r="AC4460" i="2"/>
  <c r="AC4461" i="2"/>
  <c r="AC4462" i="2"/>
  <c r="AC4464" i="2"/>
  <c r="AC4465" i="2"/>
  <c r="AC4466" i="2"/>
  <c r="AC4468" i="2"/>
  <c r="AC4471" i="2"/>
  <c r="AC4472" i="2"/>
  <c r="AC4473" i="2"/>
  <c r="AC4474" i="2"/>
  <c r="AC4475" i="2"/>
  <c r="AB4475" i="2" s="1" a="1"/>
  <c r="AB4475" i="2" s="1"/>
  <c r="AC4476" i="2"/>
  <c r="AC4478" i="2"/>
  <c r="AC4479" i="2"/>
  <c r="AC4481" i="2"/>
  <c r="AC4484" i="2"/>
  <c r="AC4486" i="2"/>
  <c r="AC4487" i="2"/>
  <c r="AC4490" i="2"/>
  <c r="AC4492" i="2"/>
  <c r="AC4493" i="2"/>
  <c r="AC4497" i="2"/>
  <c r="AC4501" i="2"/>
  <c r="AC4502" i="2"/>
  <c r="AC4503" i="2"/>
  <c r="AC4505" i="2"/>
  <c r="AC4508" i="2"/>
  <c r="AB4508" i="2" s="1" a="1"/>
  <c r="AB4508" i="2" s="1"/>
  <c r="AC4513" i="2"/>
  <c r="AC4514" i="2"/>
  <c r="AC4515" i="2"/>
  <c r="AC4517" i="2"/>
  <c r="AC4519" i="2"/>
  <c r="AC4521" i="2"/>
  <c r="AC4522" i="2"/>
  <c r="AC4524" i="2"/>
  <c r="AC4525" i="2"/>
  <c r="AC4526" i="2"/>
  <c r="AC4527" i="2"/>
  <c r="AC4528" i="2"/>
  <c r="AC4529" i="2"/>
  <c r="AC4530" i="2"/>
  <c r="AC4532" i="2"/>
  <c r="AC4533" i="2"/>
  <c r="AB4533" i="2" s="1" a="1"/>
  <c r="AB4533" i="2" s="1"/>
  <c r="AC4536" i="2"/>
  <c r="AC4537" i="2"/>
  <c r="AC4540" i="2"/>
  <c r="AC4541" i="2"/>
  <c r="AC4543" i="2"/>
  <c r="AC4544" i="2"/>
  <c r="AC4546" i="2"/>
  <c r="AC4547" i="2"/>
  <c r="AC4548" i="2"/>
  <c r="AC4549" i="2"/>
  <c r="AC4553" i="2"/>
  <c r="AC4555" i="2"/>
  <c r="AC4556" i="2"/>
  <c r="AC4557" i="2"/>
  <c r="AC4558" i="2"/>
  <c r="AC4561" i="2"/>
  <c r="AB4561" i="2" s="1" a="1"/>
  <c r="AB4561" i="2" s="1"/>
  <c r="AC4565" i="2"/>
  <c r="AC4566" i="2"/>
  <c r="AC4567" i="2"/>
  <c r="AC4568" i="2"/>
  <c r="AC4569" i="2"/>
  <c r="AC4570" i="2"/>
  <c r="AC4571" i="2"/>
  <c r="AC4573" i="2"/>
  <c r="AC4574" i="2"/>
  <c r="AC4575" i="2"/>
  <c r="AC4576" i="2"/>
  <c r="AC4577" i="2"/>
  <c r="AC4579" i="2"/>
  <c r="AC4580" i="2"/>
  <c r="AC4581" i="2"/>
  <c r="AC4582" i="2"/>
  <c r="AB4582" i="2" s="1" a="1"/>
  <c r="AB4582" i="2" s="1"/>
  <c r="AC4585" i="2"/>
  <c r="AC4588" i="2"/>
  <c r="AC4589" i="2"/>
  <c r="AC4590" i="2"/>
  <c r="AC4592" i="2"/>
  <c r="AC4593" i="2"/>
  <c r="AC4594" i="2"/>
  <c r="AC4595" i="2"/>
  <c r="AC4596" i="2"/>
  <c r="AC4597" i="2"/>
  <c r="AC4598" i="2"/>
  <c r="AC4600" i="2"/>
  <c r="AC4601" i="2"/>
  <c r="AC4604" i="2"/>
  <c r="AC4610" i="2"/>
  <c r="AC4611" i="2"/>
  <c r="AB4611" i="2" s="1" a="1"/>
  <c r="AB4611" i="2" s="1"/>
  <c r="AC4612" i="2"/>
  <c r="AC4613" i="2"/>
  <c r="AC4614" i="2"/>
  <c r="AC4615" i="2"/>
  <c r="AC4616" i="2"/>
  <c r="AC4617" i="2"/>
  <c r="AC4619" i="2"/>
  <c r="AC4622" i="2"/>
  <c r="AC4624" i="2"/>
  <c r="AC4626" i="2"/>
  <c r="AC4627" i="2"/>
  <c r="AC4628" i="2"/>
  <c r="AC4629" i="2"/>
  <c r="AC4630" i="2"/>
  <c r="AC4631" i="2"/>
  <c r="AC4632" i="2"/>
  <c r="AB4632" i="2" s="1" a="1"/>
  <c r="AB4632" i="2" s="1"/>
  <c r="AC4634" i="2"/>
  <c r="AC4635" i="2"/>
  <c r="AC4637" i="2"/>
  <c r="AC4638" i="2"/>
  <c r="AC4640" i="2"/>
  <c r="AC4641" i="2"/>
  <c r="AC4643" i="2"/>
  <c r="AC4644" i="2"/>
  <c r="AC4645" i="2"/>
  <c r="AC4646" i="2"/>
  <c r="AC4647" i="2"/>
  <c r="AC4648" i="2"/>
  <c r="AC4649" i="2"/>
  <c r="AC4650" i="2"/>
  <c r="AC4652" i="2"/>
  <c r="AC4653" i="2"/>
  <c r="AB4653" i="2" s="1" a="1"/>
  <c r="AB4653" i="2" s="1"/>
  <c r="AC4655" i="2"/>
  <c r="AC4656" i="2"/>
  <c r="AC4658" i="2"/>
  <c r="AC4660" i="2"/>
  <c r="AC4661" i="2"/>
  <c r="AC4664" i="2"/>
  <c r="AC4666" i="2"/>
  <c r="AC4667" i="2"/>
  <c r="AC4668" i="2"/>
  <c r="AC4669" i="2"/>
  <c r="AC4671" i="2"/>
  <c r="AC4672" i="2"/>
  <c r="AC4673" i="2"/>
  <c r="AC4677" i="2"/>
  <c r="AC4678" i="2"/>
  <c r="AC4679" i="2"/>
  <c r="AB4679" i="2" s="1" a="1"/>
  <c r="AB4679" i="2" s="1"/>
  <c r="AC4681" i="2"/>
  <c r="AC4682" i="2"/>
  <c r="AC4683" i="2"/>
  <c r="AC4684" i="2"/>
  <c r="AC4685" i="2"/>
  <c r="AC4686" i="2"/>
  <c r="AC4687" i="2"/>
  <c r="AC4688" i="2"/>
  <c r="AC4689" i="2"/>
  <c r="AC4692" i="2"/>
  <c r="AC4693" i="2"/>
  <c r="AC4694" i="2"/>
  <c r="AC4695" i="2"/>
  <c r="AC4696" i="2"/>
  <c r="AC4697" i="2"/>
  <c r="AC4698" i="2"/>
  <c r="AB4698" i="2" s="1" a="1"/>
  <c r="AB4698" i="2" s="1"/>
  <c r="AC4699" i="2"/>
  <c r="AC4701" i="2"/>
  <c r="AC4702" i="2"/>
  <c r="AC4703" i="2"/>
  <c r="AC4704" i="2"/>
  <c r="AC4705" i="2"/>
  <c r="AC4706" i="2"/>
  <c r="AC4707" i="2"/>
  <c r="AC4708" i="2"/>
  <c r="AC4709" i="2"/>
  <c r="AC2" i="2"/>
  <c r="AC96" i="2"/>
  <c r="AC542" i="2"/>
  <c r="AC746" i="2"/>
  <c r="AC765" i="2"/>
  <c r="AC958" i="2"/>
  <c r="AB958" i="2" s="1" a="1"/>
  <c r="AB958" i="2" s="1"/>
  <c r="AC1003" i="2"/>
  <c r="AC1138" i="2"/>
  <c r="AC1213" i="2"/>
  <c r="AC1253" i="2"/>
  <c r="AC1256" i="2"/>
  <c r="AC1577" i="2"/>
  <c r="AC1589" i="2"/>
  <c r="AC1832" i="2"/>
  <c r="AC1914" i="2"/>
  <c r="AC2019" i="2"/>
  <c r="AC2038" i="2"/>
  <c r="AC2057" i="2"/>
  <c r="AC2108" i="2"/>
  <c r="AC2111" i="2"/>
  <c r="AC2532" i="2"/>
  <c r="AC2635" i="2"/>
  <c r="AB2635" i="2" s="1" a="1"/>
  <c r="AB2635" i="2" s="1"/>
  <c r="AC2682" i="2"/>
  <c r="AC2782" i="2"/>
  <c r="AC2877" i="2"/>
  <c r="AC3173" i="2"/>
  <c r="AC3198" i="2"/>
  <c r="AC3252" i="2"/>
  <c r="AC3266" i="2"/>
  <c r="AC3297" i="2"/>
  <c r="AC3728" i="2"/>
  <c r="AC3743" i="2"/>
  <c r="AC3835" i="2"/>
  <c r="AC3848" i="2"/>
  <c r="AC4057" i="2"/>
  <c r="AC4101" i="2"/>
  <c r="AC4244" i="2"/>
  <c r="AC4292" i="2"/>
  <c r="AB4292" i="2" s="1" a="1"/>
  <c r="AB4292" i="2" s="1"/>
  <c r="AC4302" i="2"/>
  <c r="AC4392" i="2"/>
  <c r="AC4633" i="2"/>
  <c r="AC4663" i="2"/>
  <c r="AC3" i="2"/>
  <c r="AC14" i="2"/>
  <c r="AC16" i="2"/>
  <c r="AC17" i="2"/>
  <c r="AC21" i="2"/>
  <c r="AC22" i="2"/>
  <c r="AC25" i="2"/>
  <c r="AC29" i="2"/>
  <c r="AC30" i="2"/>
  <c r="AC35" i="2"/>
  <c r="AC37" i="2"/>
  <c r="AC41" i="2"/>
  <c r="AB41" i="2" s="1" a="1"/>
  <c r="AB41" i="2" s="1"/>
  <c r="AC43" i="2"/>
  <c r="AC44" i="2"/>
  <c r="AC46" i="2"/>
  <c r="AC47" i="2"/>
  <c r="AC51" i="2"/>
  <c r="AC52" i="2"/>
  <c r="AC55" i="2"/>
  <c r="AC61" i="2"/>
  <c r="AC63" i="2"/>
  <c r="AC64" i="2"/>
  <c r="AC65" i="2"/>
  <c r="AC74" i="2"/>
  <c r="AC77" i="2"/>
  <c r="AC81" i="2"/>
  <c r="AC82" i="2"/>
  <c r="AC86" i="2"/>
  <c r="AB86" i="2" s="1" a="1"/>
  <c r="AB86" i="2" s="1"/>
  <c r="AC90" i="2"/>
  <c r="AC91" i="2"/>
  <c r="AC100" i="2"/>
  <c r="AC111" i="2"/>
  <c r="AC117" i="2"/>
  <c r="AC121" i="2"/>
  <c r="AC124" i="2"/>
  <c r="AC131" i="2"/>
  <c r="AC134" i="2"/>
  <c r="AC147" i="2"/>
  <c r="AC148" i="2"/>
  <c r="AC149" i="2"/>
  <c r="AC151" i="2"/>
  <c r="AC156" i="2"/>
  <c r="AC163" i="2"/>
  <c r="AC164" i="2"/>
  <c r="AC169" i="2"/>
  <c r="AC172" i="2"/>
  <c r="AC175" i="2"/>
  <c r="AC180" i="2"/>
  <c r="AC186" i="2"/>
  <c r="AC189" i="2"/>
  <c r="AC196" i="2"/>
  <c r="AC197" i="2"/>
  <c r="AC201" i="2"/>
  <c r="AC202" i="2"/>
  <c r="AC205" i="2"/>
  <c r="AC207" i="2"/>
  <c r="AC214" i="2"/>
  <c r="AC218" i="2"/>
  <c r="AC219" i="2"/>
  <c r="AC221" i="2"/>
  <c r="AB221" i="2" s="1" a="1"/>
  <c r="AB221" i="2" s="1"/>
  <c r="AC225" i="2"/>
  <c r="AC227" i="2"/>
  <c r="AC228" i="2"/>
  <c r="AC229" i="2"/>
  <c r="AC233" i="2"/>
  <c r="AC234" i="2"/>
  <c r="AC241" i="2"/>
  <c r="AC242" i="2"/>
  <c r="AC243" i="2"/>
  <c r="AC245" i="2"/>
  <c r="AC248" i="2"/>
  <c r="AC250" i="2"/>
  <c r="AC252" i="2"/>
  <c r="AC261" i="2"/>
  <c r="AC262" i="2"/>
  <c r="AC263" i="2"/>
  <c r="AB263" i="2" s="1" a="1"/>
  <c r="AB263" i="2" s="1"/>
  <c r="AC264" i="2"/>
  <c r="AC265" i="2"/>
  <c r="AC273" i="2"/>
  <c r="AC283" i="2"/>
  <c r="AC286" i="2"/>
  <c r="AC287" i="2"/>
  <c r="AC290" i="2"/>
  <c r="AC291" i="2"/>
  <c r="AC293" i="2"/>
  <c r="AC295" i="2"/>
  <c r="AC296" i="2"/>
  <c r="AC299" i="2"/>
  <c r="AC306" i="2"/>
  <c r="AC312" i="2"/>
  <c r="AC315" i="2"/>
  <c r="AC317" i="2"/>
  <c r="AB317" i="2" s="1" a="1"/>
  <c r="AB317" i="2" s="1"/>
  <c r="AC324" i="2"/>
  <c r="AC326" i="2"/>
  <c r="AC330" i="2"/>
  <c r="AC336" i="2"/>
  <c r="AC338" i="2"/>
  <c r="AC339" i="2"/>
  <c r="AC340" i="2"/>
  <c r="AC342" i="2"/>
  <c r="AC343" i="2"/>
  <c r="AC345" i="2"/>
  <c r="AC347" i="2"/>
  <c r="AC348" i="2"/>
  <c r="AC357" i="2"/>
  <c r="AC361" i="2"/>
  <c r="AC363" i="2"/>
  <c r="AC364" i="2"/>
  <c r="AB364" i="2" s="1" a="1"/>
  <c r="AB364" i="2" s="1"/>
  <c r="AC368" i="2"/>
  <c r="AC369" i="2"/>
  <c r="AC374" i="2"/>
  <c r="AC377" i="2"/>
  <c r="AC381" i="2"/>
  <c r="AC385" i="2"/>
  <c r="AC388" i="2"/>
  <c r="AC390" i="2"/>
  <c r="AC393" i="2"/>
  <c r="AC399" i="2"/>
  <c r="AC401" i="2"/>
  <c r="AC404" i="2"/>
  <c r="AC406" i="2"/>
  <c r="AC410" i="2"/>
  <c r="AC411" i="2"/>
  <c r="AC412" i="2"/>
  <c r="AB412" i="2" s="1" a="1"/>
  <c r="AB412" i="2" s="1"/>
  <c r="AC414" i="2"/>
  <c r="AC416" i="2"/>
  <c r="AC417" i="2"/>
  <c r="AC427" i="2"/>
  <c r="AC433" i="2"/>
  <c r="AC434" i="2"/>
  <c r="AC437" i="2"/>
  <c r="AC441" i="2"/>
  <c r="AC445" i="2"/>
  <c r="AC447" i="2"/>
  <c r="AC451" i="2"/>
  <c r="AC453" i="2"/>
  <c r="AC454" i="2"/>
  <c r="AC461" i="2"/>
  <c r="AC462" i="2"/>
  <c r="AC464" i="2"/>
  <c r="AB464" i="2" s="1" a="1"/>
  <c r="AB464" i="2" s="1"/>
  <c r="AC468" i="2"/>
  <c r="AC471" i="2"/>
  <c r="AC473" i="2"/>
  <c r="AC477" i="2"/>
  <c r="AC478" i="2"/>
  <c r="AC479" i="2"/>
  <c r="AC481" i="2"/>
  <c r="AC483" i="2"/>
  <c r="AC486" i="2"/>
  <c r="AC487" i="2"/>
  <c r="AC488" i="2"/>
  <c r="AC509" i="2"/>
  <c r="AC516" i="2"/>
  <c r="AC522" i="2"/>
  <c r="AC526" i="2"/>
  <c r="AC529" i="2"/>
  <c r="AB529" i="2" s="1" a="1"/>
  <c r="AB529" i="2" s="1"/>
  <c r="AC531" i="2"/>
  <c r="AC532" i="2"/>
  <c r="AC534" i="2"/>
  <c r="AC540" i="2"/>
  <c r="AC549" i="2"/>
  <c r="AC552" i="2"/>
  <c r="AC556" i="2"/>
  <c r="AC557" i="2"/>
  <c r="AC560" i="2"/>
  <c r="AC568" i="2"/>
  <c r="AC569" i="2"/>
  <c r="AC571" i="2"/>
  <c r="AC572" i="2"/>
  <c r="AC575" i="2"/>
  <c r="AC576" i="2"/>
  <c r="AC577" i="2"/>
  <c r="AB577" i="2" s="1" a="1"/>
  <c r="AB577" i="2" s="1"/>
  <c r="AC578" i="2"/>
  <c r="AC585" i="2"/>
  <c r="AC586" i="2"/>
  <c r="AC587" i="2"/>
  <c r="AC588" i="2"/>
  <c r="AC592" i="2"/>
  <c r="AC595" i="2"/>
  <c r="AC596" i="2"/>
  <c r="AC601" i="2"/>
  <c r="AC604" i="2"/>
  <c r="AC605" i="2"/>
  <c r="AC608" i="2"/>
  <c r="AC610" i="2"/>
  <c r="AC619" i="2"/>
  <c r="AC625" i="2"/>
  <c r="AC627" i="2"/>
  <c r="AB627" i="2" s="1" a="1"/>
  <c r="AB627" i="2" s="1"/>
  <c r="AC638" i="2"/>
  <c r="AC642" i="2"/>
  <c r="AC643" i="2"/>
  <c r="AC644" i="2"/>
  <c r="AC646" i="2"/>
  <c r="AC647" i="2"/>
  <c r="AC648" i="2"/>
  <c r="AC649" i="2"/>
  <c r="AC656" i="2"/>
  <c r="AC662" i="2"/>
  <c r="AC664" i="2"/>
  <c r="AC665" i="2"/>
  <c r="AC666" i="2"/>
  <c r="AC669" i="2"/>
  <c r="AC670" i="2"/>
  <c r="AC677" i="2"/>
  <c r="AB677" i="2" s="1" a="1"/>
  <c r="AB677" i="2" s="1"/>
  <c r="AC682" i="2"/>
  <c r="AC686" i="2"/>
  <c r="AC688" i="2"/>
  <c r="AC690" i="2"/>
  <c r="AC692" i="2"/>
  <c r="AC694" i="2"/>
  <c r="AC695" i="2"/>
  <c r="AC719" i="2"/>
  <c r="AC720" i="2"/>
  <c r="AC721" i="2"/>
  <c r="AC724" i="2"/>
  <c r="AC725" i="2"/>
  <c r="AC727" i="2"/>
  <c r="AC731" i="2"/>
  <c r="AC741" i="2"/>
  <c r="AC750" i="2"/>
  <c r="AB750" i="2" s="1" a="1"/>
  <c r="AB750" i="2" s="1"/>
  <c r="AC758" i="2"/>
  <c r="AC769" i="2"/>
  <c r="AC776" i="2"/>
  <c r="AC777" i="2"/>
  <c r="AC785" i="2"/>
  <c r="AC786" i="2"/>
  <c r="AC791" i="2"/>
  <c r="AC798" i="2"/>
  <c r="AC799" i="2"/>
  <c r="AC800" i="2"/>
  <c r="AC801" i="2"/>
  <c r="AC802" i="2"/>
  <c r="AC803" i="2"/>
  <c r="AC805" i="2"/>
  <c r="AC808" i="2"/>
  <c r="AC815" i="2"/>
  <c r="AB815" i="2" s="1" a="1"/>
  <c r="AB815" i="2" s="1"/>
  <c r="AC821" i="2"/>
  <c r="AC824" i="2"/>
  <c r="AC829" i="2"/>
  <c r="AC830" i="2"/>
  <c r="AC833" i="2"/>
  <c r="AC840" i="2"/>
  <c r="AC846" i="2"/>
  <c r="AC847" i="2"/>
  <c r="AC857" i="2"/>
  <c r="AC858" i="2"/>
  <c r="AC860" i="2"/>
  <c r="AC866" i="2"/>
  <c r="AC870" i="2"/>
  <c r="AC873" i="2"/>
  <c r="AC878" i="2"/>
  <c r="AC883" i="2"/>
  <c r="AB883" i="2" s="1" a="1"/>
  <c r="AB883" i="2" s="1"/>
  <c r="AC884" i="2"/>
  <c r="AC916" i="2"/>
  <c r="AC917" i="2"/>
  <c r="AC924" i="2"/>
  <c r="AC927" i="2"/>
  <c r="AC936" i="2"/>
  <c r="AC945" i="2"/>
  <c r="AC954" i="2"/>
  <c r="AC966" i="2"/>
  <c r="AC968" i="2"/>
  <c r="AC980" i="2"/>
  <c r="AC988" i="2"/>
  <c r="AC989" i="2"/>
  <c r="AC995" i="2"/>
  <c r="AC997" i="2"/>
  <c r="AC1004" i="2"/>
  <c r="AB1004" i="2" s="1" a="1"/>
  <c r="AB1004" i="2" s="1"/>
  <c r="AC1006" i="2"/>
  <c r="AC1009" i="2"/>
  <c r="AC1014" i="2"/>
  <c r="AC1015" i="2"/>
  <c r="AC1018" i="2"/>
  <c r="AC1020" i="2"/>
  <c r="AC1023" i="2"/>
  <c r="AC1025" i="2"/>
  <c r="AC1027" i="2"/>
  <c r="AC1028" i="2"/>
  <c r="AC1029" i="2"/>
  <c r="AC1042" i="2"/>
  <c r="AC1044" i="2"/>
  <c r="AC1046" i="2"/>
  <c r="AC1064" i="2"/>
  <c r="AC1065" i="2"/>
  <c r="AB1065" i="2" s="1" a="1"/>
  <c r="AB1065" i="2" s="1"/>
  <c r="AC1066" i="2"/>
  <c r="AC1067" i="2"/>
  <c r="AC1072" i="2"/>
  <c r="AC1075" i="2"/>
  <c r="AC1079" i="2"/>
  <c r="AC1081" i="2"/>
  <c r="AC1088" i="2"/>
  <c r="AC1090" i="2"/>
  <c r="AC1092" i="2"/>
  <c r="AC1094" i="2"/>
  <c r="AC1106" i="2"/>
  <c r="AC1109" i="2"/>
  <c r="AC1111" i="2"/>
  <c r="AC1116" i="2"/>
  <c r="AC1122" i="2"/>
  <c r="AC1123" i="2"/>
  <c r="AC1131" i="2"/>
  <c r="AC1135" i="2"/>
  <c r="AC1137" i="2"/>
  <c r="AC1143" i="2"/>
  <c r="AC1144" i="2"/>
  <c r="AC1146" i="2"/>
  <c r="AC1147" i="2"/>
  <c r="AC1150" i="2"/>
  <c r="AC1151" i="2"/>
  <c r="AC1156" i="2"/>
  <c r="AC1163" i="2"/>
  <c r="AC1167" i="2"/>
  <c r="AC1169" i="2"/>
  <c r="AC1173" i="2"/>
  <c r="AC1180" i="2"/>
  <c r="AC1182" i="2"/>
  <c r="AB1182" i="2" s="1" a="1"/>
  <c r="AB1182" i="2" s="1"/>
  <c r="AC1183" i="2"/>
  <c r="AC1191" i="2"/>
  <c r="AC1196" i="2"/>
  <c r="AC1199" i="2"/>
  <c r="AC1202" i="2"/>
  <c r="AC1209" i="2"/>
  <c r="AC1211" i="2"/>
  <c r="AC1214" i="2"/>
  <c r="AC1216" i="2"/>
  <c r="AC1222" i="2"/>
  <c r="AC1227" i="2"/>
  <c r="AC1230" i="2"/>
  <c r="AC1234" i="2"/>
  <c r="AC1236" i="2"/>
  <c r="AC1238" i="2"/>
  <c r="AC1240" i="2"/>
  <c r="AB1240" i="2" s="1" a="1"/>
  <c r="AB1240" i="2" s="1"/>
  <c r="AC1245" i="2"/>
  <c r="AC1247" i="2"/>
  <c r="AC1257" i="2"/>
  <c r="AC1259" i="2"/>
  <c r="AC1264" i="2"/>
  <c r="AC1265" i="2"/>
  <c r="AC1269" i="2"/>
  <c r="AC1270" i="2"/>
  <c r="AC1274" i="2"/>
  <c r="AC1275" i="2"/>
  <c r="AC1277" i="2"/>
  <c r="AC1278" i="2"/>
  <c r="AC1282" i="2"/>
  <c r="AC1283" i="2"/>
  <c r="AC1284" i="2"/>
  <c r="AC1287" i="2"/>
  <c r="AB1287" i="2" s="1" a="1"/>
  <c r="AB1287" i="2" s="1"/>
  <c r="AC1291" i="2"/>
  <c r="AC1294" i="2"/>
  <c r="AC1295" i="2"/>
  <c r="AC1296" i="2"/>
  <c r="AC1297" i="2"/>
  <c r="AC1298" i="2"/>
  <c r="AC1301" i="2"/>
  <c r="AC1302" i="2"/>
  <c r="AC1304" i="2"/>
  <c r="AC1310" i="2"/>
  <c r="AC1311" i="2"/>
  <c r="AC1314" i="2"/>
  <c r="AC1322" i="2"/>
  <c r="AC1324" i="2"/>
  <c r="AC1332" i="2"/>
  <c r="AC1334" i="2"/>
  <c r="AB1334" i="2" s="1" a="1"/>
  <c r="AB1334" i="2" s="1"/>
  <c r="AC1336" i="2"/>
  <c r="AC1344" i="2"/>
  <c r="AC1346" i="2"/>
  <c r="AC1351" i="2"/>
  <c r="AC1353" i="2"/>
  <c r="AC1354" i="2"/>
  <c r="AC1356" i="2"/>
  <c r="AC1357" i="2"/>
  <c r="AC1359" i="2"/>
  <c r="AC1362" i="2"/>
  <c r="AC1365" i="2"/>
  <c r="AC1368" i="2"/>
  <c r="AC1371" i="2"/>
  <c r="AC1373" i="2"/>
  <c r="AC1377" i="2"/>
  <c r="AC1379" i="2"/>
  <c r="AB1379" i="2" s="1" a="1"/>
  <c r="AB1379" i="2" s="1"/>
  <c r="AC1381" i="2"/>
  <c r="AC1383" i="2"/>
  <c r="AC1384" i="2"/>
  <c r="AC1389" i="2"/>
  <c r="AC1390" i="2"/>
  <c r="AC1395" i="2"/>
  <c r="AC1397" i="2"/>
  <c r="AC1400" i="2"/>
  <c r="AC1402" i="2"/>
  <c r="AC1405" i="2"/>
  <c r="AC1407" i="2"/>
  <c r="AC1410" i="2"/>
  <c r="AC1412" i="2"/>
  <c r="AC1414" i="2"/>
  <c r="AC1415" i="2"/>
  <c r="AC1425" i="2"/>
  <c r="AB1425" i="2" s="1" a="1"/>
  <c r="AB1425" i="2" s="1"/>
  <c r="AC1429" i="2"/>
  <c r="AC1436" i="2"/>
  <c r="AC1446" i="2"/>
  <c r="AC1447" i="2"/>
  <c r="AC1449" i="2"/>
  <c r="AC1450" i="2"/>
  <c r="AC1455" i="2"/>
  <c r="AC1456" i="2"/>
  <c r="AC1457" i="2"/>
  <c r="AC1459" i="2"/>
  <c r="AC1463" i="2"/>
  <c r="AC1465" i="2"/>
  <c r="AC1469" i="2"/>
  <c r="AC1471" i="2"/>
  <c r="AC1479" i="2"/>
  <c r="AC1485" i="2"/>
  <c r="AB1485" i="2" s="1" a="1"/>
  <c r="AB1485" i="2" s="1"/>
  <c r="AC1487" i="2"/>
  <c r="AC1488" i="2"/>
  <c r="AC1493" i="2"/>
  <c r="AC1496" i="2"/>
  <c r="AC1505" i="2"/>
  <c r="AC1511" i="2"/>
  <c r="AC1512" i="2"/>
  <c r="AC1515" i="2"/>
  <c r="AC1517" i="2"/>
  <c r="AC1519" i="2"/>
  <c r="AC1537" i="2"/>
  <c r="AC1543" i="2"/>
  <c r="AC1548" i="2"/>
  <c r="AC1559" i="2"/>
  <c r="AC1568" i="2"/>
  <c r="AC1572" i="2"/>
  <c r="AB1572" i="2" s="1" a="1"/>
  <c r="AB1572" i="2" s="1"/>
  <c r="AC1578" i="2"/>
  <c r="AC1582" i="2"/>
  <c r="AC1588" i="2"/>
  <c r="AC1600" i="2"/>
  <c r="AC1616" i="2"/>
  <c r="AC1619" i="2"/>
  <c r="AC1624" i="2"/>
  <c r="AC1650" i="2"/>
  <c r="AC1652" i="2"/>
  <c r="AC1654" i="2"/>
  <c r="AC1656" i="2"/>
  <c r="AC1657" i="2"/>
  <c r="AC1662" i="2"/>
  <c r="AC1668" i="2"/>
  <c r="AC1670" i="2"/>
  <c r="AC1672" i="2"/>
  <c r="AB1672" i="2" s="1" a="1"/>
  <c r="AB1672" i="2" s="1"/>
  <c r="AC1674" i="2"/>
  <c r="AC1688" i="2"/>
  <c r="AC1693" i="2"/>
  <c r="AC1698" i="2"/>
  <c r="AC1701" i="2"/>
  <c r="AC1702" i="2"/>
  <c r="AC1717" i="2"/>
  <c r="AC1718" i="2"/>
  <c r="AC1719" i="2"/>
  <c r="AC1722" i="2"/>
  <c r="AC1730" i="2"/>
  <c r="AC1732" i="2"/>
  <c r="AC1734" i="2"/>
  <c r="AC1737" i="2"/>
  <c r="AC1740" i="2"/>
  <c r="AC1742" i="2"/>
  <c r="AB1742" i="2" s="1" a="1"/>
  <c r="AB1742" i="2" s="1"/>
  <c r="AC1744" i="2"/>
  <c r="AC1750" i="2"/>
  <c r="AC1752" i="2"/>
  <c r="AC1754" i="2"/>
  <c r="AC1755" i="2"/>
  <c r="AC1757" i="2"/>
  <c r="AC1761" i="2"/>
  <c r="AC1770" i="2"/>
  <c r="AC1779" i="2"/>
  <c r="AC1785" i="2"/>
  <c r="AC1787" i="2"/>
  <c r="AC1790" i="2"/>
  <c r="AC1794" i="2"/>
  <c r="AC1795" i="2"/>
  <c r="AC1798" i="2"/>
  <c r="AC1800" i="2"/>
  <c r="AB1800" i="2" s="1" a="1"/>
  <c r="AB1800" i="2" s="1"/>
  <c r="AC1808" i="2"/>
  <c r="AC1809" i="2"/>
  <c r="AC1810" i="2"/>
  <c r="AC1817" i="2"/>
  <c r="AC1819" i="2"/>
  <c r="AC1820" i="2"/>
  <c r="AC1824" i="2"/>
  <c r="AC1826" i="2"/>
  <c r="AC1828" i="2"/>
  <c r="AC1831" i="2"/>
  <c r="AC1834" i="2"/>
  <c r="AC1840" i="2"/>
  <c r="AC1846" i="2"/>
  <c r="AC1848" i="2"/>
  <c r="AC1850" i="2"/>
  <c r="AC1855" i="2"/>
  <c r="AB1855" i="2" s="1" a="1"/>
  <c r="AB1855" i="2" s="1"/>
  <c r="AC1865" i="2"/>
  <c r="AC1876" i="2"/>
  <c r="AC1877" i="2"/>
  <c r="AC1879" i="2"/>
  <c r="AC1881" i="2"/>
  <c r="AC1887" i="2"/>
  <c r="AC1891" i="2"/>
  <c r="AC1898" i="2"/>
  <c r="AC1899" i="2"/>
  <c r="AC1901" i="2"/>
  <c r="AC1905" i="2"/>
  <c r="AC1909" i="2"/>
  <c r="AC1915" i="2"/>
  <c r="AC1920" i="2"/>
  <c r="AC1927" i="2"/>
  <c r="AC1932" i="2"/>
  <c r="AB1932" i="2" s="1" a="1"/>
  <c r="AB1932" i="2" s="1"/>
  <c r="AC1933" i="2"/>
  <c r="AC1936" i="2"/>
  <c r="AC1937" i="2"/>
  <c r="AC1938" i="2"/>
  <c r="AC1942" i="2"/>
  <c r="AC1944" i="2"/>
  <c r="AC1948" i="2"/>
  <c r="AC1949" i="2"/>
  <c r="AC1951" i="2"/>
  <c r="AC1952" i="2"/>
  <c r="AC1955" i="2"/>
  <c r="AC1956" i="2"/>
  <c r="AC1958" i="2"/>
  <c r="AC1968" i="2"/>
  <c r="AC1971" i="2"/>
  <c r="AC1976" i="2"/>
  <c r="AB1976" i="2" s="1" a="1"/>
  <c r="AB1976" i="2" s="1"/>
  <c r="AC1977" i="2"/>
  <c r="AC1985" i="2"/>
  <c r="AC1986" i="2"/>
  <c r="AC1991" i="2"/>
  <c r="AC1996" i="2"/>
  <c r="AC2002" i="2"/>
  <c r="AC2007" i="2"/>
  <c r="AC2022" i="2"/>
  <c r="AC2026" i="2"/>
  <c r="AC2027" i="2"/>
  <c r="AC2037" i="2"/>
  <c r="AC2043" i="2"/>
  <c r="AC2051" i="2"/>
  <c r="AC2052" i="2"/>
  <c r="AC2053" i="2"/>
  <c r="AC2056" i="2"/>
  <c r="AB2056" i="2" s="1" a="1"/>
  <c r="AB2056" i="2" s="1"/>
  <c r="AC2058" i="2"/>
  <c r="AC2067" i="2"/>
  <c r="AC2073" i="2"/>
  <c r="AC2075" i="2"/>
  <c r="AC2081" i="2"/>
  <c r="AC2083" i="2"/>
  <c r="AC2084" i="2"/>
  <c r="AC2087" i="2"/>
  <c r="AC2090" i="2"/>
  <c r="AC2092" i="2"/>
  <c r="AC2093" i="2"/>
  <c r="AC2094" i="2"/>
  <c r="AC2095" i="2"/>
  <c r="AC2099" i="2"/>
  <c r="AC2100" i="2"/>
  <c r="AC2101" i="2"/>
  <c r="AC2104" i="2"/>
  <c r="AC2107" i="2"/>
  <c r="AC2109" i="2"/>
  <c r="AC2113" i="2"/>
  <c r="AC2114" i="2"/>
  <c r="AC2115" i="2"/>
  <c r="AC2116" i="2"/>
  <c r="AC2124" i="2"/>
  <c r="AC2129" i="2"/>
  <c r="AC2133" i="2"/>
  <c r="AC2134" i="2"/>
  <c r="AC2136" i="2"/>
  <c r="AC2137" i="2"/>
  <c r="AC2138" i="2"/>
  <c r="AC2145" i="2"/>
  <c r="AC2149" i="2"/>
  <c r="AB2149" i="2" s="1" a="1"/>
  <c r="AB2149" i="2" s="1"/>
  <c r="AC2151" i="2"/>
  <c r="AC2152" i="2"/>
  <c r="AC2155" i="2"/>
  <c r="AC2175" i="2"/>
  <c r="AC2184" i="2"/>
  <c r="AC2185" i="2"/>
  <c r="AC2202" i="2"/>
  <c r="AC2207" i="2"/>
  <c r="AC2213" i="2"/>
  <c r="AC2216" i="2"/>
  <c r="AC2218" i="2"/>
  <c r="AC2221" i="2"/>
  <c r="AC2226" i="2"/>
  <c r="AC2231" i="2"/>
  <c r="AB2231" i="2" s="1" a="1"/>
  <c r="AB2231" i="2" s="1"/>
  <c r="AC2232" i="2"/>
  <c r="AC2235" i="2"/>
  <c r="AB2235" i="2" s="1" a="1"/>
  <c r="AB2235" i="2" s="1"/>
  <c r="AC2236" i="2"/>
  <c r="AC2239" i="2"/>
  <c r="AC2242" i="2"/>
  <c r="AC2252" i="2"/>
  <c r="AC2256" i="2"/>
  <c r="AC2258" i="2"/>
  <c r="AC2262" i="2"/>
  <c r="AC2263" i="2"/>
  <c r="AC2265" i="2"/>
  <c r="AC2270" i="2"/>
  <c r="AC2272" i="2"/>
  <c r="AC2275" i="2"/>
  <c r="AC2282" i="2"/>
  <c r="AC2284" i="2"/>
  <c r="AB2284" i="2" s="1" a="1"/>
  <c r="AB2284" i="2" s="1"/>
  <c r="AC2287" i="2"/>
  <c r="AC2290" i="2"/>
  <c r="AB2290" i="2" s="1" a="1"/>
  <c r="AB2290" i="2" s="1"/>
  <c r="AC2294" i="2"/>
  <c r="AC2295" i="2"/>
  <c r="AC2298" i="2"/>
  <c r="AC2300" i="2"/>
  <c r="AC2303" i="2"/>
  <c r="AC2305" i="2"/>
  <c r="AC2307" i="2"/>
  <c r="AC2311" i="2"/>
  <c r="AC2312" i="2"/>
  <c r="AC2313" i="2"/>
  <c r="AC2317" i="2"/>
  <c r="AC2326" i="2"/>
  <c r="AC2329" i="2"/>
  <c r="AC2340" i="2"/>
  <c r="AB2340" i="2" s="1" a="1"/>
  <c r="AB2340" i="2" s="1"/>
  <c r="AC2341" i="2"/>
  <c r="AC2343" i="2"/>
  <c r="AB2343" i="2" s="1" a="1"/>
  <c r="AB2343" i="2" s="1"/>
  <c r="AC2346" i="2"/>
  <c r="AC2347" i="2"/>
  <c r="AC2348" i="2"/>
  <c r="AC2352" i="2"/>
  <c r="AC2353" i="2"/>
  <c r="AC2358" i="2"/>
  <c r="AC2360" i="2"/>
  <c r="AC2362" i="2"/>
  <c r="AC2364" i="2"/>
  <c r="AC2366" i="2"/>
  <c r="AC2371" i="2"/>
  <c r="AC2373" i="2"/>
  <c r="AC2377" i="2"/>
  <c r="AC2378" i="2"/>
  <c r="AB2378" i="2" s="1" a="1"/>
  <c r="AB2378" i="2" s="1"/>
  <c r="AC2379" i="2"/>
  <c r="AC2386" i="2"/>
  <c r="AB2386" i="2" s="1" a="1"/>
  <c r="AB2386" i="2" s="1"/>
  <c r="AC2387" i="2"/>
  <c r="AC2396" i="2"/>
  <c r="AC2397" i="2"/>
  <c r="AC2398" i="2"/>
  <c r="AC2400" i="2"/>
  <c r="AC2401" i="2"/>
  <c r="AC2405" i="2"/>
  <c r="AC2410" i="2"/>
  <c r="AC2412" i="2"/>
  <c r="AC2421" i="2"/>
  <c r="AC2422" i="2"/>
  <c r="AC2425" i="2"/>
  <c r="AC2429" i="2"/>
  <c r="AC2432" i="2"/>
  <c r="AB2432" i="2" s="1" a="1"/>
  <c r="AB2432" i="2" s="1"/>
  <c r="AC2434" i="2"/>
  <c r="AC2435" i="2"/>
  <c r="AB2435" i="2" s="1" a="1"/>
  <c r="AB2435" i="2" s="1"/>
  <c r="AC2437" i="2"/>
  <c r="AB2437" i="2" s="1" a="1"/>
  <c r="AB2437" i="2" s="1"/>
  <c r="AC2438" i="2"/>
  <c r="AC2440" i="2"/>
  <c r="AC2445" i="2"/>
  <c r="AC2447" i="2"/>
  <c r="AC2449" i="2"/>
  <c r="AC2450" i="2"/>
  <c r="AC2459" i="2"/>
  <c r="AC2463" i="2"/>
  <c r="AC2469" i="2"/>
  <c r="AC2470" i="2"/>
  <c r="AC2471" i="2"/>
  <c r="AC2474" i="2"/>
  <c r="AC2479" i="2"/>
  <c r="AB2479" i="2" s="1" a="1"/>
  <c r="AB2479" i="2" s="1"/>
  <c r="AC2480" i="2"/>
  <c r="AC2485" i="2"/>
  <c r="AB2485" i="2" s="1" a="1"/>
  <c r="AB2485" i="2" s="1"/>
  <c r="AC2488" i="2"/>
  <c r="AB2488" i="2" s="1" a="1"/>
  <c r="AB2488" i="2" s="1"/>
  <c r="AC2489" i="2"/>
  <c r="AC2494" i="2"/>
  <c r="AC2496" i="2"/>
  <c r="AC2497" i="2"/>
  <c r="AC2501" i="2"/>
  <c r="AC2510" i="2"/>
  <c r="AC2514" i="2"/>
  <c r="AC2515" i="2"/>
  <c r="AC2520" i="2"/>
  <c r="AC2521" i="2"/>
  <c r="AC2525" i="2"/>
  <c r="AC2526" i="2"/>
  <c r="AC2528" i="2"/>
  <c r="AB2528" i="2" s="1" a="1"/>
  <c r="AB2528" i="2" s="1"/>
  <c r="AC2531" i="2"/>
  <c r="AC2534" i="2"/>
  <c r="AB2534" i="2" s="1" a="1"/>
  <c r="AB2534" i="2" s="1"/>
  <c r="AC2535" i="2"/>
  <c r="AB2535" i="2" s="1" a="1"/>
  <c r="AB2535" i="2" s="1"/>
  <c r="AC2538" i="2"/>
  <c r="AC2544" i="2"/>
  <c r="AC2546" i="2"/>
  <c r="AC2548" i="2"/>
  <c r="AC2551" i="2"/>
  <c r="AC2553" i="2"/>
  <c r="AC2554" i="2"/>
  <c r="AC2556" i="2"/>
  <c r="AC2559" i="2"/>
  <c r="AC2561" i="2"/>
  <c r="AC2563" i="2"/>
  <c r="AC2568" i="2"/>
  <c r="AC2573" i="2"/>
  <c r="AB2573" i="2" s="1" a="1"/>
  <c r="AB2573" i="2" s="1"/>
  <c r="AC2576" i="2"/>
  <c r="AC2579" i="2"/>
  <c r="AB2579" i="2" s="1" a="1"/>
  <c r="AB2579" i="2" s="1"/>
  <c r="AC2582" i="2"/>
  <c r="AB2582" i="2" s="1" a="1"/>
  <c r="AB2582" i="2" s="1"/>
  <c r="AC2584" i="2"/>
  <c r="AC2587" i="2"/>
  <c r="AC2589" i="2"/>
  <c r="AB2589" i="2" s="1" a="1"/>
  <c r="AB2589" i="2" s="1"/>
  <c r="AC2590" i="2"/>
  <c r="AC2592" i="2"/>
  <c r="AC2597" i="2"/>
  <c r="AC2598" i="2"/>
  <c r="AC2600" i="2"/>
  <c r="AC2601" i="2"/>
  <c r="AC2616" i="2"/>
  <c r="AC2622" i="2"/>
  <c r="AC2633" i="2"/>
  <c r="AC2639" i="2"/>
  <c r="AB2639" i="2" s="1" a="1"/>
  <c r="AB2639" i="2" s="1"/>
  <c r="AC2641" i="2"/>
  <c r="AC2642" i="2"/>
  <c r="AB2642" i="2" s="1" a="1"/>
  <c r="AB2642" i="2" s="1"/>
  <c r="AC2645" i="2"/>
  <c r="AB2645" i="2" s="1" a="1"/>
  <c r="AB2645" i="2" s="1"/>
  <c r="AC2657" i="2"/>
  <c r="AC2669" i="2"/>
  <c r="AC2672" i="2"/>
  <c r="AB2672" i="2" s="1" a="1"/>
  <c r="AB2672" i="2" s="1"/>
  <c r="AC2675" i="2"/>
  <c r="AC2684" i="2"/>
  <c r="AC2685" i="2"/>
  <c r="AC2686" i="2"/>
  <c r="AC2687" i="2"/>
  <c r="AC2700" i="2"/>
  <c r="AC2701" i="2"/>
  <c r="AC2702" i="2"/>
  <c r="AC2707" i="2"/>
  <c r="AC2708" i="2"/>
  <c r="AB2708" i="2" s="1" a="1"/>
  <c r="AB2708" i="2" s="1"/>
  <c r="AC2709" i="2"/>
  <c r="AC2710" i="2"/>
  <c r="AB2710" i="2" s="1" a="1"/>
  <c r="AB2710" i="2" s="1"/>
  <c r="AC2711" i="2"/>
  <c r="AB2711" i="2" s="1" a="1"/>
  <c r="AB2711" i="2" s="1"/>
  <c r="AC2715" i="2"/>
  <c r="AC2722" i="2"/>
  <c r="AC2727" i="2"/>
  <c r="AB2727" i="2" s="1" a="1"/>
  <c r="AB2727" i="2" s="1"/>
  <c r="AC2729" i="2"/>
  <c r="AC2737" i="2"/>
  <c r="AC2738" i="2"/>
  <c r="AC2743" i="2"/>
  <c r="AC2749" i="2"/>
  <c r="AC2750" i="2"/>
  <c r="AC2751" i="2"/>
  <c r="AC2753" i="2"/>
  <c r="AC2755" i="2"/>
  <c r="AC2760" i="2"/>
  <c r="AB2760" i="2" s="1" a="1"/>
  <c r="AB2760" i="2" s="1"/>
  <c r="AC2765" i="2"/>
  <c r="AC2778" i="2"/>
  <c r="AC2779" i="2"/>
  <c r="AB2779" i="2" s="1" a="1"/>
  <c r="AB2779" i="2" s="1"/>
  <c r="AC2781" i="2"/>
  <c r="AC2783" i="2"/>
  <c r="AC2787" i="2"/>
  <c r="AB2787" i="2" s="1" a="1"/>
  <c r="AB2787" i="2" s="1"/>
  <c r="AC2789" i="2"/>
  <c r="AC2791" i="2"/>
  <c r="AC2793" i="2"/>
  <c r="AC2807" i="2"/>
  <c r="AC2812" i="2"/>
  <c r="AC2814" i="2"/>
  <c r="AC2817" i="2"/>
  <c r="AC2819" i="2"/>
  <c r="AC2822" i="2"/>
  <c r="AC2824" i="2"/>
  <c r="AB2824" i="2" s="1" a="1"/>
  <c r="AB2824" i="2" s="1"/>
  <c r="AC2827" i="2"/>
  <c r="AC2829" i="2"/>
  <c r="AB2829" i="2" s="1" a="1"/>
  <c r="AB2829" i="2" s="1"/>
  <c r="AC2838" i="2"/>
  <c r="AB2838" i="2" s="1" a="1"/>
  <c r="AB2838" i="2" s="1"/>
  <c r="AC2839" i="2"/>
  <c r="AC2844" i="2"/>
  <c r="AC2845" i="2"/>
  <c r="AB2845" i="2" s="1" a="1"/>
  <c r="AB2845" i="2" s="1"/>
  <c r="AC2851" i="2"/>
  <c r="AC2857" i="2"/>
  <c r="AC2859" i="2"/>
  <c r="AC2860" i="2"/>
  <c r="AC2881" i="2"/>
  <c r="AC2883" i="2"/>
  <c r="AC2885" i="2"/>
  <c r="AC2888" i="2"/>
  <c r="AC2891" i="2"/>
  <c r="AC2892" i="2"/>
  <c r="AB2892" i="2" s="1" a="1"/>
  <c r="AB2892" i="2" s="1"/>
  <c r="AC2900" i="2"/>
  <c r="AC2902" i="2"/>
  <c r="AB2902" i="2" s="1" a="1"/>
  <c r="AB2902" i="2" s="1"/>
  <c r="AC2903" i="2"/>
  <c r="AB2903" i="2" s="1" a="1"/>
  <c r="AB2903" i="2" s="1"/>
  <c r="AC2905" i="2"/>
  <c r="AC2908" i="2"/>
  <c r="AB2908" i="2" s="1" a="1"/>
  <c r="AB2908" i="2" s="1"/>
  <c r="AC2909" i="2"/>
  <c r="AB2909" i="2" s="1" a="1"/>
  <c r="AB2909" i="2" s="1"/>
  <c r="AC2910" i="2"/>
  <c r="AC2911" i="2"/>
  <c r="AC2913" i="2"/>
  <c r="AC2918" i="2"/>
  <c r="AC2920" i="2"/>
  <c r="AC2923" i="2"/>
  <c r="AC2926" i="2"/>
  <c r="AC2931" i="2"/>
  <c r="AC2934" i="2"/>
  <c r="AC2936" i="2"/>
  <c r="AB2936" i="2" s="1" a="1"/>
  <c r="AB2936" i="2" s="1"/>
  <c r="AC2937" i="2"/>
  <c r="AC2939" i="2"/>
  <c r="AB2939" i="2" s="1" a="1"/>
  <c r="AB2939" i="2" s="1"/>
  <c r="AC2944" i="2"/>
  <c r="AB2944" i="2" s="1" a="1"/>
  <c r="AB2944" i="2" s="1"/>
  <c r="AC2947" i="2"/>
  <c r="AC2963" i="2"/>
  <c r="AB2963" i="2" s="1" a="1"/>
  <c r="AB2963" i="2" s="1"/>
  <c r="AC2964" i="2"/>
  <c r="AB2964" i="2" s="1" a="1"/>
  <c r="AB2964" i="2" s="1"/>
  <c r="AC2967" i="2"/>
  <c r="AC2975" i="2"/>
  <c r="AC2980" i="2"/>
  <c r="AC2981" i="2"/>
  <c r="AC2982" i="2"/>
  <c r="AC2983" i="2"/>
  <c r="AC2994" i="2"/>
  <c r="AC3002" i="2"/>
  <c r="AC3005" i="2"/>
  <c r="AC3008" i="2"/>
  <c r="AB3008" i="2" s="1" a="1"/>
  <c r="AB3008" i="2" s="1"/>
  <c r="AC3009" i="2"/>
  <c r="AC3013" i="2"/>
  <c r="AB3013" i="2" s="1" a="1"/>
  <c r="AB3013" i="2" s="1"/>
  <c r="AC3020" i="2"/>
  <c r="AB3020" i="2" s="1" a="1"/>
  <c r="AB3020" i="2" s="1"/>
  <c r="AC3024" i="2"/>
  <c r="AC3025" i="2"/>
  <c r="AB3025" i="2" s="1" a="1"/>
  <c r="AB3025" i="2" s="1"/>
  <c r="AC3026" i="2"/>
  <c r="AB3026" i="2" s="1" a="1"/>
  <c r="AB3026" i="2" s="1"/>
  <c r="AC3029" i="2"/>
  <c r="AC3030" i="2"/>
  <c r="AC3031" i="2"/>
  <c r="AC3032" i="2"/>
  <c r="AC3037" i="2"/>
  <c r="AC3038" i="2"/>
  <c r="AC3045" i="2"/>
  <c r="AC3049" i="2"/>
  <c r="AC3051" i="2"/>
  <c r="AC3054" i="2"/>
  <c r="AB3054" i="2" s="1" a="1"/>
  <c r="AB3054" i="2" s="1"/>
  <c r="AC3055" i="2"/>
  <c r="AC3057" i="2"/>
  <c r="AB3057" i="2" s="1" a="1"/>
  <c r="AB3057" i="2" s="1"/>
  <c r="AC3060" i="2"/>
  <c r="AB3060" i="2" s="1" a="1"/>
  <c r="AB3060" i="2" s="1"/>
  <c r="AC3065" i="2"/>
  <c r="AC3073" i="2"/>
  <c r="AB3073" i="2" s="1" a="1"/>
  <c r="AB3073" i="2" s="1"/>
  <c r="AC3081" i="2"/>
  <c r="AB3081" i="2" s="1" a="1"/>
  <c r="AB3081" i="2" s="1"/>
  <c r="AC3082" i="2"/>
  <c r="AC3086" i="2"/>
  <c r="AC3099" i="2"/>
  <c r="AC3108" i="2"/>
  <c r="AC3109" i="2"/>
  <c r="AC3112" i="2"/>
  <c r="AC3113" i="2"/>
  <c r="AC3119" i="2"/>
  <c r="AC3123" i="2"/>
  <c r="AC3124" i="2"/>
  <c r="AB3124" i="2" s="1" a="1"/>
  <c r="AB3124" i="2" s="1"/>
  <c r="AC3126" i="2"/>
  <c r="AC3132" i="2"/>
  <c r="AB3132" i="2" s="1" a="1"/>
  <c r="AB3132" i="2" s="1"/>
  <c r="AC3134" i="2"/>
  <c r="AB3134" i="2" s="1" a="1"/>
  <c r="AB3134" i="2" s="1"/>
  <c r="AC3135" i="2"/>
  <c r="AC3138" i="2"/>
  <c r="AB3138" i="2" s="1" a="1"/>
  <c r="AB3138" i="2" s="1"/>
  <c r="AC3157" i="2"/>
  <c r="AB3157" i="2" s="1" a="1"/>
  <c r="AB3157" i="2" s="1"/>
  <c r="AC3158" i="2"/>
  <c r="AC3162" i="2"/>
  <c r="AC3174" i="2"/>
  <c r="AC3178" i="2"/>
  <c r="AC3181" i="2"/>
  <c r="AC3183" i="2"/>
  <c r="AC3185" i="2"/>
  <c r="AC3191" i="2"/>
  <c r="AC3199" i="2"/>
  <c r="AC3202" i="2"/>
  <c r="AB3202" i="2" s="1" a="1"/>
  <c r="AB3202" i="2" s="1"/>
  <c r="AC3209" i="2"/>
  <c r="AC3210" i="2"/>
  <c r="AB3210" i="2" s="1" a="1"/>
  <c r="AB3210" i="2" s="1"/>
  <c r="AC3212" i="2"/>
  <c r="AB3212" i="2" s="1" a="1"/>
  <c r="AB3212" i="2" s="1"/>
  <c r="AC3216" i="2"/>
  <c r="AC3220" i="2"/>
  <c r="AB3220" i="2" s="1" a="1"/>
  <c r="AB3220" i="2" s="1"/>
  <c r="AC3221" i="2"/>
  <c r="AB3221" i="2" s="1" a="1"/>
  <c r="AB3221" i="2" s="1"/>
  <c r="AC3222" i="2"/>
  <c r="AC3225" i="2"/>
  <c r="AC3226" i="2"/>
  <c r="AC3228" i="2"/>
  <c r="AC3233" i="2"/>
  <c r="AC3235" i="2"/>
  <c r="AC3237" i="2"/>
  <c r="AC3241" i="2"/>
  <c r="AC3242" i="2"/>
  <c r="AC3244" i="2"/>
  <c r="AB3244" i="2" s="1" a="1"/>
  <c r="AB3244" i="2" s="1"/>
  <c r="AC3247" i="2"/>
  <c r="AC3259" i="2"/>
  <c r="AB3259" i="2" s="1" a="1"/>
  <c r="AB3259" i="2" s="1"/>
  <c r="AC3263" i="2"/>
  <c r="AB3263" i="2" s="1" a="1"/>
  <c r="AB3263" i="2" s="1"/>
  <c r="AC3265" i="2"/>
  <c r="AC3270" i="2"/>
  <c r="AB3270" i="2" s="1" a="1"/>
  <c r="AB3270" i="2" s="1"/>
  <c r="AC3273" i="2"/>
  <c r="AB3273" i="2" s="1" a="1"/>
  <c r="AB3273" i="2" s="1"/>
  <c r="AC3283" i="2"/>
  <c r="AC3284" i="2"/>
  <c r="AC3285" i="2"/>
  <c r="AC3287" i="2"/>
  <c r="AC3290" i="2"/>
  <c r="AC3292" i="2"/>
  <c r="AC3294" i="2"/>
  <c r="AC3298" i="2"/>
  <c r="AC3299" i="2"/>
  <c r="AC3302" i="2"/>
  <c r="AB3302" i="2" s="1" a="1"/>
  <c r="AB3302" i="2" s="1"/>
  <c r="AC3304" i="2"/>
  <c r="AC3305" i="2"/>
  <c r="AB3305" i="2" s="1" a="1"/>
  <c r="AB3305" i="2" s="1"/>
  <c r="AC3306" i="2"/>
  <c r="AB3306" i="2" s="1" a="1"/>
  <c r="AB3306" i="2" s="1"/>
  <c r="AC3308" i="2"/>
  <c r="AC3311" i="2"/>
  <c r="AB3311" i="2" s="1" a="1"/>
  <c r="AB3311" i="2" s="1"/>
  <c r="AC3313" i="2"/>
  <c r="AB3313" i="2" s="1" a="1"/>
  <c r="AB3313" i="2" s="1"/>
  <c r="AC3320" i="2"/>
  <c r="AC3323" i="2"/>
  <c r="AC3325" i="2"/>
  <c r="AC3326" i="2"/>
  <c r="AC3329" i="2"/>
  <c r="AC3330" i="2"/>
  <c r="AC3332" i="2"/>
  <c r="AC3338" i="2"/>
  <c r="AC3346" i="2"/>
  <c r="AC3348" i="2"/>
  <c r="AB3348" i="2" s="1" a="1"/>
  <c r="AB3348" i="2" s="1"/>
  <c r="AC3350" i="2"/>
  <c r="AC3355" i="2"/>
  <c r="AC3357" i="2"/>
  <c r="AB3357" i="2" s="1" a="1"/>
  <c r="AB3357" i="2" s="1"/>
  <c r="AC3358" i="2"/>
  <c r="AC3359" i="2"/>
  <c r="AB3359" i="2" s="1" a="1"/>
  <c r="AB3359" i="2" s="1"/>
  <c r="AC3364" i="2"/>
  <c r="AB3364" i="2" s="1" a="1"/>
  <c r="AB3364" i="2" s="1"/>
  <c r="AC3378" i="2"/>
  <c r="AC3379" i="2"/>
  <c r="AC3380" i="2"/>
  <c r="AC3381" i="2"/>
  <c r="AC3392" i="2"/>
  <c r="AC3395" i="2"/>
  <c r="AC3397" i="2"/>
  <c r="AC3399" i="2"/>
  <c r="AC3404" i="2"/>
  <c r="AC3405" i="2"/>
  <c r="AB3405" i="2" s="1" a="1"/>
  <c r="AB3405" i="2" s="1"/>
  <c r="AC3412" i="2"/>
  <c r="AC3417" i="2"/>
  <c r="AB3417" i="2" s="1" a="1"/>
  <c r="AB3417" i="2" s="1"/>
  <c r="AC3423" i="2"/>
  <c r="AB3423" i="2" s="1" a="1"/>
  <c r="AB3423" i="2" s="1"/>
  <c r="AC3424" i="2"/>
  <c r="AC3433" i="2"/>
  <c r="AB3433" i="2" s="1" a="1"/>
  <c r="AB3433" i="2" s="1"/>
  <c r="AC3434" i="2"/>
  <c r="AB3434" i="2" s="1" a="1"/>
  <c r="AB3434" i="2" s="1"/>
  <c r="AC3435" i="2"/>
  <c r="AC3439" i="2"/>
  <c r="AC3454" i="2"/>
  <c r="AC3459" i="2"/>
  <c r="AC3475" i="2"/>
  <c r="AC3482" i="2"/>
  <c r="AC3483" i="2"/>
  <c r="AC3491" i="2"/>
  <c r="AC3494" i="2"/>
  <c r="AC3504" i="2"/>
  <c r="AB3504" i="2" s="1" a="1"/>
  <c r="AB3504" i="2" s="1"/>
  <c r="AC3505" i="2"/>
  <c r="AC3513" i="2"/>
  <c r="AB3513" i="2" s="1" a="1"/>
  <c r="AB3513" i="2" s="1"/>
  <c r="AC3514" i="2"/>
  <c r="AB3514" i="2" s="1" a="1"/>
  <c r="AB3514" i="2" s="1"/>
  <c r="AC3517" i="2"/>
  <c r="AC3518" i="2"/>
  <c r="AB3518" i="2" s="1" a="1"/>
  <c r="AB3518" i="2" s="1"/>
  <c r="AC3520" i="2"/>
  <c r="AB3520" i="2" s="1" a="1"/>
  <c r="AB3520" i="2" s="1"/>
  <c r="AC3524" i="2"/>
  <c r="AC3526" i="2"/>
  <c r="AC3527" i="2"/>
  <c r="AC3533" i="2"/>
  <c r="AC3536" i="2"/>
  <c r="AC3540" i="2"/>
  <c r="AC3545" i="2"/>
  <c r="AC3553" i="2"/>
  <c r="AC3556" i="2"/>
  <c r="AC3566" i="2"/>
  <c r="AB3566" i="2" s="1" a="1"/>
  <c r="AB3566" i="2" s="1"/>
  <c r="AC3574" i="2"/>
  <c r="AC3584" i="2"/>
  <c r="AB3584" i="2" s="1" a="1"/>
  <c r="AB3584" i="2" s="1"/>
  <c r="AC3592" i="2"/>
  <c r="AB3592" i="2" s="1" a="1"/>
  <c r="AB3592" i="2" s="1"/>
  <c r="AC3593" i="2"/>
  <c r="AC3595" i="2"/>
  <c r="AB3595" i="2" s="1" a="1"/>
  <c r="AB3595" i="2" s="1"/>
  <c r="AC3599" i="2"/>
  <c r="AB3599" i="2" s="1" a="1"/>
  <c r="AB3599" i="2" s="1"/>
  <c r="AC3601" i="2"/>
  <c r="AC3604" i="2"/>
  <c r="AC3607" i="2"/>
  <c r="AC3626" i="2"/>
  <c r="AC3632" i="2"/>
  <c r="AC3641" i="2"/>
  <c r="AC3642" i="2"/>
  <c r="AC3645" i="2"/>
  <c r="AC3648" i="2"/>
  <c r="AC3651" i="2"/>
  <c r="AB3651" i="2" s="1" a="1"/>
  <c r="AB3651" i="2" s="1"/>
  <c r="AC3656" i="2"/>
  <c r="AC3659" i="2"/>
  <c r="AB3659" i="2" s="1" a="1"/>
  <c r="AB3659" i="2" s="1"/>
  <c r="AC3660" i="2"/>
  <c r="AB3660" i="2" s="1" a="1"/>
  <c r="AB3660" i="2" s="1"/>
  <c r="AC3664" i="2"/>
  <c r="AC3671" i="2"/>
  <c r="AB3671" i="2" s="1" a="1"/>
  <c r="AB3671" i="2" s="1"/>
  <c r="AC3673" i="2"/>
  <c r="AB3673" i="2" s="1" a="1"/>
  <c r="AB3673" i="2" s="1"/>
  <c r="AC3677" i="2"/>
  <c r="AC3682" i="2"/>
  <c r="AC3696" i="2"/>
  <c r="AC3700" i="2"/>
  <c r="AC3706" i="2"/>
  <c r="AC3707" i="2"/>
  <c r="AC3710" i="2"/>
  <c r="AC3712" i="2"/>
  <c r="AC3713" i="2"/>
  <c r="AC3714" i="2"/>
  <c r="AB3714" i="2" s="1" a="1"/>
  <c r="AB3714" i="2" s="1"/>
  <c r="AC3721" i="2"/>
  <c r="AC3723" i="2"/>
  <c r="AB3723" i="2" s="1" a="1"/>
  <c r="AB3723" i="2" s="1"/>
  <c r="AC3730" i="2"/>
  <c r="AB3730" i="2" s="1" a="1"/>
  <c r="AB3730" i="2" s="1"/>
  <c r="AC3733" i="2"/>
  <c r="AC3735" i="2"/>
  <c r="AB3735" i="2" s="1" a="1"/>
  <c r="AB3735" i="2" s="1"/>
  <c r="AC3738" i="2"/>
  <c r="AB3738" i="2" s="1" a="1"/>
  <c r="AB3738" i="2" s="1"/>
  <c r="AC3742" i="2"/>
  <c r="AC3744" i="2"/>
  <c r="AC3746" i="2"/>
  <c r="AC3747" i="2"/>
  <c r="AC3751" i="2"/>
  <c r="AC3752" i="2"/>
  <c r="AC3753" i="2"/>
  <c r="AC3757" i="2"/>
  <c r="AC3764" i="2"/>
  <c r="AC3769" i="2"/>
  <c r="AB3769" i="2" s="1" a="1"/>
  <c r="AB3769" i="2" s="1"/>
  <c r="AC3771" i="2"/>
  <c r="AC3777" i="2"/>
  <c r="AB3777" i="2" s="1" a="1"/>
  <c r="AB3777" i="2" s="1"/>
  <c r="AC3781" i="2"/>
  <c r="AB3781" i="2" s="1" a="1"/>
  <c r="AB3781" i="2" s="1"/>
  <c r="AC3783" i="2"/>
  <c r="AC3784" i="2"/>
  <c r="AB3784" i="2" s="1" a="1"/>
  <c r="AB3784" i="2" s="1"/>
  <c r="AC3785" i="2"/>
  <c r="AB3785" i="2" s="1" a="1"/>
  <c r="AB3785" i="2" s="1"/>
  <c r="AC3791" i="2"/>
  <c r="AC3793" i="2"/>
  <c r="AC3794" i="2"/>
  <c r="AC3795" i="2"/>
  <c r="AC3800" i="2"/>
  <c r="AC3807" i="2"/>
  <c r="AC3808" i="2"/>
  <c r="AC3809" i="2"/>
  <c r="AC3810" i="2"/>
  <c r="AC3811" i="2"/>
  <c r="AB3811" i="2" s="1" a="1"/>
  <c r="AB3811" i="2" s="1"/>
  <c r="AC3816" i="2"/>
  <c r="AC3818" i="2"/>
  <c r="AB3818" i="2" s="1" a="1"/>
  <c r="AB3818" i="2" s="1"/>
  <c r="AC3824" i="2"/>
  <c r="AB3824" i="2" s="1" a="1"/>
  <c r="AB3824" i="2" s="1"/>
  <c r="AC3825" i="2"/>
  <c r="AC3828" i="2"/>
  <c r="AB3828" i="2" s="1" a="1"/>
  <c r="AB3828" i="2" s="1"/>
  <c r="AC3830" i="2"/>
  <c r="AB3830" i="2" s="1" a="1"/>
  <c r="AB3830" i="2" s="1"/>
  <c r="AC3834" i="2"/>
  <c r="AC3837" i="2"/>
  <c r="AC3838" i="2"/>
  <c r="AC3840" i="2"/>
  <c r="AC3844" i="2"/>
  <c r="AC3845" i="2"/>
  <c r="AC3856" i="2"/>
  <c r="AC3861" i="2"/>
  <c r="AC3869" i="2"/>
  <c r="AC3873" i="2"/>
  <c r="AB3873" i="2" s="1" a="1"/>
  <c r="AB3873" i="2" s="1"/>
  <c r="AC3874" i="2"/>
  <c r="AC3875" i="2"/>
  <c r="AB3875" i="2" s="1" a="1"/>
  <c r="AB3875" i="2" s="1"/>
  <c r="AC3884" i="2"/>
  <c r="AB3884" i="2" s="1" a="1"/>
  <c r="AB3884" i="2" s="1"/>
  <c r="AC3885" i="2"/>
  <c r="AC3886" i="2"/>
  <c r="AB3886" i="2" s="1" a="1"/>
  <c r="AB3886" i="2" s="1"/>
  <c r="AC3889" i="2"/>
  <c r="AB3889" i="2" s="1" a="1"/>
  <c r="AB3889" i="2" s="1"/>
  <c r="AC3890" i="2"/>
  <c r="AC3899" i="2"/>
  <c r="AC3911" i="2"/>
  <c r="AC3913" i="2"/>
  <c r="AC3916" i="2"/>
  <c r="AC3922" i="2"/>
  <c r="AC3923" i="2"/>
  <c r="AC3927" i="2"/>
  <c r="AC3928" i="2"/>
  <c r="AC3929" i="2"/>
  <c r="AB3929" i="2" s="1" a="1"/>
  <c r="AB3929" i="2" s="1"/>
  <c r="AC3939" i="2"/>
  <c r="AC3940" i="2"/>
  <c r="AB3940" i="2" s="1" a="1"/>
  <c r="AB3940" i="2" s="1"/>
  <c r="AC3942" i="2"/>
  <c r="AB3942" i="2" s="1" a="1"/>
  <c r="AB3942" i="2" s="1"/>
  <c r="AC3943" i="2"/>
  <c r="AC3948" i="2"/>
  <c r="AB3948" i="2" s="1" a="1"/>
  <c r="AB3948" i="2" s="1"/>
  <c r="AC3954" i="2"/>
  <c r="AB3954" i="2" s="1" a="1"/>
  <c r="AB3954" i="2" s="1"/>
  <c r="AC3957" i="2"/>
  <c r="AC3963" i="2"/>
  <c r="AC3964" i="2"/>
  <c r="AC3968" i="2"/>
  <c r="AC3970" i="2"/>
  <c r="AC3971" i="2"/>
  <c r="AC3974" i="2"/>
  <c r="AC3975" i="2"/>
  <c r="AC3978" i="2"/>
  <c r="AC3984" i="2"/>
  <c r="AB3984" i="2" s="1" a="1"/>
  <c r="AB3984" i="2" s="1"/>
  <c r="AC3990" i="2"/>
  <c r="AC3997" i="2"/>
  <c r="AB3997" i="2" s="1" a="1"/>
  <c r="AB3997" i="2" s="1"/>
  <c r="AC3999" i="2"/>
  <c r="AB3999" i="2" s="1" a="1"/>
  <c r="AB3999" i="2" s="1"/>
  <c r="AC4003" i="2"/>
  <c r="AC4007" i="2"/>
  <c r="AB4007" i="2" s="1" a="1"/>
  <c r="AB4007" i="2" s="1"/>
  <c r="AC4008" i="2"/>
  <c r="AB4008" i="2" s="1" a="1"/>
  <c r="AB4008" i="2" s="1"/>
  <c r="AC4011" i="2"/>
  <c r="AC4015" i="2"/>
  <c r="AC4026" i="2"/>
  <c r="AC4028" i="2"/>
  <c r="AC4038" i="2"/>
  <c r="AC4043" i="2"/>
  <c r="AC4044" i="2"/>
  <c r="AC4046" i="2"/>
  <c r="AC4049" i="2"/>
  <c r="AC4056" i="2"/>
  <c r="AB4056" i="2" s="1" a="1"/>
  <c r="AB4056" i="2" s="1"/>
  <c r="AC4058" i="2"/>
  <c r="AC4060" i="2"/>
  <c r="AB4060" i="2" s="1" a="1"/>
  <c r="AB4060" i="2" s="1"/>
  <c r="AC4066" i="2"/>
  <c r="AB4066" i="2" s="1" a="1"/>
  <c r="AB4066" i="2" s="1"/>
  <c r="AC4067" i="2"/>
  <c r="AC4072" i="2"/>
  <c r="AB4072" i="2" s="1" a="1"/>
  <c r="AB4072" i="2" s="1"/>
  <c r="AC4073" i="2"/>
  <c r="AB4073" i="2" s="1" a="1"/>
  <c r="AB4073" i="2" s="1"/>
  <c r="AC4074" i="2"/>
  <c r="AC4075" i="2"/>
  <c r="AC4076" i="2"/>
  <c r="AC4077" i="2"/>
  <c r="AC4087" i="2"/>
  <c r="AC4088" i="2"/>
  <c r="AC4092" i="2"/>
  <c r="AC4098" i="2"/>
  <c r="AC4102" i="2"/>
  <c r="AC4104" i="2"/>
  <c r="AB4104" i="2" s="1" a="1"/>
  <c r="AB4104" i="2" s="1"/>
  <c r="AC4118" i="2"/>
  <c r="AC4132" i="2"/>
  <c r="AB4132" i="2" s="1" a="1"/>
  <c r="AB4132" i="2" s="1"/>
  <c r="AC4138" i="2"/>
  <c r="AB4138" i="2" s="1" a="1"/>
  <c r="AB4138" i="2" s="1"/>
  <c r="AC4140" i="2"/>
  <c r="AC4141" i="2"/>
  <c r="AB4141" i="2" s="1" a="1"/>
  <c r="AB4141" i="2" s="1"/>
  <c r="AC4147" i="2"/>
  <c r="AB4147" i="2" s="1" a="1"/>
  <c r="AB4147" i="2" s="1"/>
  <c r="AC4152" i="2"/>
  <c r="AC4160" i="2"/>
  <c r="AC4162" i="2"/>
  <c r="AC4170" i="2"/>
  <c r="AC4171" i="2"/>
  <c r="AC4173" i="2"/>
  <c r="AC4175" i="2"/>
  <c r="AC4177" i="2"/>
  <c r="AC4178" i="2"/>
  <c r="AC4182" i="2"/>
  <c r="AB4182" i="2" s="1" a="1"/>
  <c r="AB4182" i="2" s="1"/>
  <c r="AC4185" i="2"/>
  <c r="AC4187" i="2"/>
  <c r="AB4187" i="2" s="1" a="1"/>
  <c r="AB4187" i="2" s="1"/>
  <c r="AC4188" i="2"/>
  <c r="AB4188" i="2" s="1" a="1"/>
  <c r="AB4188" i="2" s="1"/>
  <c r="AC4190" i="2"/>
  <c r="AC4196" i="2"/>
  <c r="AB4196" i="2" s="1" a="1"/>
  <c r="AB4196" i="2" s="1"/>
  <c r="AC4197" i="2"/>
  <c r="AB4197" i="2" s="1" a="1"/>
  <c r="AB4197" i="2" s="1"/>
  <c r="AC4204" i="2"/>
  <c r="AC4207" i="2"/>
  <c r="AC4213" i="2"/>
  <c r="AC4217" i="2"/>
  <c r="AC4221" i="2"/>
  <c r="AC4222" i="2"/>
  <c r="AC4224" i="2"/>
  <c r="AC4226" i="2"/>
  <c r="AC4227" i="2"/>
  <c r="AC4230" i="2"/>
  <c r="AB4230" i="2" s="1" a="1"/>
  <c r="AB4230" i="2" s="1"/>
  <c r="AC4231" i="2"/>
  <c r="AC4234" i="2"/>
  <c r="AB4234" i="2" s="1" a="1"/>
  <c r="AB4234" i="2" s="1"/>
  <c r="AC4235" i="2"/>
  <c r="AB4235" i="2" s="1" a="1"/>
  <c r="AB4235" i="2" s="1"/>
  <c r="AC4240" i="2"/>
  <c r="AC4241" i="2"/>
  <c r="AB4241" i="2" s="1" a="1"/>
  <c r="AB4241" i="2" s="1"/>
  <c r="AC4242" i="2"/>
  <c r="AB4242" i="2" s="1" a="1"/>
  <c r="AB4242" i="2" s="1"/>
  <c r="AC4249" i="2"/>
  <c r="AC4250" i="2"/>
  <c r="AC4254" i="2"/>
  <c r="AC4257" i="2"/>
  <c r="AC4259" i="2"/>
  <c r="AC4266" i="2"/>
  <c r="AC4267" i="2"/>
  <c r="AC4284" i="2"/>
  <c r="AC4286" i="2"/>
  <c r="AC4299" i="2"/>
  <c r="AB4299" i="2" s="1" a="1"/>
  <c r="AB4299" i="2" s="1"/>
  <c r="AC4300" i="2"/>
  <c r="AC4301" i="2"/>
  <c r="AB4301" i="2" s="1" a="1"/>
  <c r="AB4301" i="2" s="1"/>
  <c r="AC4305" i="2"/>
  <c r="AB4305" i="2" s="1" a="1"/>
  <c r="AB4305" i="2" s="1"/>
  <c r="AC4308" i="2"/>
  <c r="AC4320" i="2"/>
  <c r="AB4320" i="2" s="1" a="1"/>
  <c r="AB4320" i="2" s="1"/>
  <c r="AC4321" i="2"/>
  <c r="AB4321" i="2" s="1" a="1"/>
  <c r="AB4321" i="2" s="1"/>
  <c r="AC4324" i="2"/>
  <c r="AC4330" i="2"/>
  <c r="AC4333" i="2"/>
  <c r="AC4336" i="2"/>
  <c r="AC4339" i="2"/>
  <c r="AC4349" i="2"/>
  <c r="AC4351" i="2"/>
  <c r="AC4367" i="2"/>
  <c r="AC4368" i="2"/>
  <c r="AC4373" i="2"/>
  <c r="AB4373" i="2" s="1" a="1"/>
  <c r="AB4373" i="2" s="1"/>
  <c r="AC4382" i="2"/>
  <c r="AC4385" i="2"/>
  <c r="AC4387" i="2"/>
  <c r="AB4387" i="2" s="1" a="1"/>
  <c r="AB4387" i="2" s="1"/>
  <c r="AC4393" i="2"/>
  <c r="AC4398" i="2"/>
  <c r="AB4398" i="2" s="1" a="1"/>
  <c r="AB4398" i="2" s="1"/>
  <c r="AC4399" i="2"/>
  <c r="AB4399" i="2" s="1" a="1"/>
  <c r="AB4399" i="2" s="1"/>
  <c r="AC4400" i="2"/>
  <c r="AC4404" i="2"/>
  <c r="AC4407" i="2"/>
  <c r="AC4408" i="2"/>
  <c r="AC4409" i="2"/>
  <c r="AC4414" i="2"/>
  <c r="AC4415" i="2"/>
  <c r="AC4417" i="2"/>
  <c r="AC4421" i="2"/>
  <c r="AC4427" i="2"/>
  <c r="AB4427" i="2" s="1" a="1"/>
  <c r="AB4427" i="2" s="1"/>
  <c r="AC4431" i="2"/>
  <c r="AC4432" i="2"/>
  <c r="AB4432" i="2" s="1" a="1"/>
  <c r="AB4432" i="2" s="1"/>
  <c r="AC4439" i="2"/>
  <c r="AB4439" i="2" s="1" a="1"/>
  <c r="AB4439" i="2" s="1"/>
  <c r="AC4440" i="2"/>
  <c r="AC4443" i="2"/>
  <c r="AB4443" i="2" s="1" a="1"/>
  <c r="AB4443" i="2" s="1"/>
  <c r="AC4446" i="2"/>
  <c r="AB4446" i="2" s="1" a="1"/>
  <c r="AB4446" i="2" s="1"/>
  <c r="AC4447" i="2"/>
  <c r="AC4450" i="2"/>
  <c r="AC4453" i="2"/>
  <c r="AC4454" i="2"/>
  <c r="AC4463" i="2"/>
  <c r="AC4467" i="2"/>
  <c r="AC4469" i="2"/>
  <c r="AC4470" i="2"/>
  <c r="AC4477" i="2"/>
  <c r="AC4482" i="2"/>
  <c r="AB4482" i="2" s="1" a="1"/>
  <c r="AB4482" i="2" s="1"/>
  <c r="AC4483" i="2"/>
  <c r="AC4485" i="2"/>
  <c r="AB4485" i="2" s="1" a="1"/>
  <c r="AB4485" i="2" s="1"/>
  <c r="AC4488" i="2"/>
  <c r="AB4488" i="2" s="1" a="1"/>
  <c r="AB4488" i="2" s="1"/>
  <c r="AC4489" i="2"/>
  <c r="AC4491" i="2"/>
  <c r="AB4491" i="2" s="1" a="1"/>
  <c r="AB4491" i="2" s="1"/>
  <c r="AC4494" i="2"/>
  <c r="AB4494" i="2" s="1" a="1"/>
  <c r="AB4494" i="2" s="1"/>
  <c r="AC4495" i="2"/>
  <c r="AC4498" i="2"/>
  <c r="AC4500" i="2"/>
  <c r="AC4504" i="2"/>
  <c r="AC4506" i="2"/>
  <c r="AC4507" i="2"/>
  <c r="AC4509" i="2"/>
  <c r="AC4510" i="2"/>
  <c r="AC4511" i="2"/>
  <c r="AC4516" i="2"/>
  <c r="AB4516" i="2" s="1" a="1"/>
  <c r="AB4516" i="2" s="1"/>
  <c r="AC4518" i="2"/>
  <c r="AC4520" i="2"/>
  <c r="AB4520" i="2" s="1" a="1"/>
  <c r="AB4520" i="2" s="1"/>
  <c r="AC4531" i="2"/>
  <c r="AB4531" i="2" s="1" a="1"/>
  <c r="AB4531" i="2" s="1"/>
  <c r="AC4534" i="2"/>
  <c r="AC4535" i="2"/>
  <c r="AB4535" i="2" s="1" a="1"/>
  <c r="AB4535" i="2" s="1"/>
  <c r="AC4538" i="2"/>
  <c r="AB4538" i="2" s="1" a="1"/>
  <c r="AB4538" i="2" s="1"/>
  <c r="AC4539" i="2"/>
  <c r="AC4542" i="2"/>
  <c r="AC4545" i="2"/>
  <c r="AC4551" i="2"/>
  <c r="AC4554" i="2"/>
  <c r="AC4559" i="2"/>
  <c r="AC4560" i="2"/>
  <c r="AC4562" i="2"/>
  <c r="AC4564" i="2"/>
  <c r="AC4578" i="2"/>
  <c r="AB4578" i="2" s="1" a="1"/>
  <c r="AB4578" i="2" s="1"/>
  <c r="AC4583" i="2"/>
  <c r="AC4584" i="2"/>
  <c r="AB4584" i="2" s="1" a="1"/>
  <c r="AB4584" i="2" s="1"/>
  <c r="AC4587" i="2"/>
  <c r="AB4587" i="2" s="1" a="1"/>
  <c r="AB4587" i="2" s="1"/>
  <c r="AC4599" i="2"/>
  <c r="AC4602" i="2"/>
  <c r="AB4602" i="2" s="1" a="1"/>
  <c r="AB4602" i="2" s="1"/>
  <c r="AC4603" i="2"/>
  <c r="AB4603" i="2" s="1" a="1"/>
  <c r="AB4603" i="2" s="1"/>
  <c r="AC4605" i="2"/>
  <c r="AC4606" i="2"/>
  <c r="AC4607" i="2"/>
  <c r="AC4609" i="2"/>
  <c r="AC4618" i="2"/>
  <c r="AC4620" i="2"/>
  <c r="AC4621" i="2"/>
  <c r="AC4625" i="2"/>
  <c r="AC4636" i="2"/>
  <c r="AC4639" i="2"/>
  <c r="AB4639" i="2" s="1" a="1"/>
  <c r="AB4639" i="2" s="1"/>
  <c r="AC4642" i="2"/>
  <c r="AC4651" i="2"/>
  <c r="AB4651" i="2" s="1" a="1"/>
  <c r="AB4651" i="2" s="1"/>
  <c r="AC4654" i="2"/>
  <c r="AB4654" i="2" s="1" a="1"/>
  <c r="AB4654" i="2" s="1"/>
  <c r="AC4657" i="2"/>
  <c r="AC4665" i="2"/>
  <c r="AB4665" i="2" s="1" a="1"/>
  <c r="AB4665" i="2" s="1"/>
  <c r="AC4670" i="2"/>
  <c r="AB4670" i="2" s="1" a="1"/>
  <c r="AB4670" i="2" s="1"/>
  <c r="AC4674" i="2"/>
  <c r="AC4675" i="2"/>
  <c r="AC4676" i="2"/>
  <c r="AC4690" i="2"/>
  <c r="AC4691" i="2"/>
  <c r="AC4700" i="2"/>
  <c r="AC11" i="2"/>
  <c r="AC32" i="2"/>
  <c r="AC70" i="2"/>
  <c r="AC80" i="2"/>
  <c r="AB80" i="2" s="1" a="1"/>
  <c r="AB80" i="2" s="1"/>
  <c r="AC93" i="2"/>
  <c r="AC95" i="2"/>
  <c r="AB95" i="2" s="1" a="1"/>
  <c r="AB95" i="2" s="1"/>
  <c r="AC115" i="2"/>
  <c r="AB115" i="2" s="1" a="1"/>
  <c r="AB115" i="2" s="1"/>
  <c r="AC135" i="2"/>
  <c r="AC136" i="2"/>
  <c r="AB136" i="2" s="1" a="1"/>
  <c r="AB136" i="2" s="1"/>
  <c r="AC146" i="2"/>
  <c r="AB146" i="2" s="1" a="1"/>
  <c r="AB146" i="2" s="1"/>
  <c r="AC166" i="2"/>
  <c r="AC191" i="2"/>
  <c r="AC208" i="2"/>
  <c r="AC231" i="2"/>
  <c r="AC240" i="2"/>
  <c r="AC266" i="2"/>
  <c r="AC282" i="2"/>
  <c r="AC298" i="2"/>
  <c r="AC316" i="2"/>
  <c r="AC350" i="2"/>
  <c r="AB350" i="2" s="1" a="1"/>
  <c r="AB350" i="2" s="1"/>
  <c r="AC370" i="2"/>
  <c r="AC384" i="2"/>
  <c r="AB384" i="2" s="1" a="1"/>
  <c r="AB384" i="2" s="1"/>
  <c r="AC396" i="2"/>
  <c r="AB396" i="2" s="1" a="1"/>
  <c r="AB396" i="2" s="1"/>
  <c r="AC397" i="2"/>
  <c r="AC409" i="2"/>
  <c r="AB409" i="2" s="1" a="1"/>
  <c r="AB409" i="2" s="1"/>
  <c r="AC424" i="2"/>
  <c r="AB424" i="2" s="1" a="1"/>
  <c r="AB424" i="2" s="1"/>
  <c r="AC438" i="2"/>
  <c r="AC452" i="2"/>
  <c r="AC472" i="2"/>
  <c r="AC485" i="2"/>
  <c r="AC491" i="2"/>
  <c r="AC521" i="2"/>
  <c r="AC537" i="2"/>
  <c r="AC554" i="2"/>
  <c r="AC594" i="2"/>
  <c r="AC612" i="2"/>
  <c r="AB612" i="2" s="1" a="1"/>
  <c r="AB612" i="2" s="1"/>
  <c r="AC613" i="2"/>
  <c r="AC633" i="2"/>
  <c r="AB633" i="2" s="1" a="1"/>
  <c r="AB633" i="2" s="1"/>
  <c r="AC654" i="2"/>
  <c r="AB654" i="2" s="1" a="1"/>
  <c r="AB654" i="2" s="1"/>
  <c r="AC710" i="2"/>
  <c r="AC726" i="2"/>
  <c r="AB726" i="2" s="1" a="1"/>
  <c r="AB726" i="2" s="1"/>
  <c r="AC739" i="2"/>
  <c r="AB739" i="2" s="1" a="1"/>
  <c r="AB739" i="2" s="1"/>
  <c r="AC779" i="2"/>
  <c r="AC835" i="2"/>
  <c r="AC867" i="2"/>
  <c r="AC934" i="2"/>
  <c r="AC950" i="2"/>
  <c r="AC974" i="2"/>
  <c r="AC1013" i="2"/>
  <c r="AC1034" i="2"/>
  <c r="AC1037" i="2"/>
  <c r="AC1062" i="2"/>
  <c r="AB1062" i="2" s="1" a="1"/>
  <c r="AB1062" i="2" s="1"/>
  <c r="AC1078" i="2"/>
  <c r="AC1082" i="2"/>
  <c r="AB1082" i="2" s="1" a="1"/>
  <c r="AB1082" i="2" s="1"/>
  <c r="AC1098" i="2"/>
  <c r="AB1098" i="2" s="1" a="1"/>
  <c r="AB1098" i="2" s="1"/>
  <c r="AC1115" i="2"/>
  <c r="AC1130" i="2"/>
  <c r="AB1130" i="2" s="1" a="1"/>
  <c r="AB1130" i="2" s="1"/>
  <c r="AC1152" i="2"/>
  <c r="AB1152" i="2" s="1" a="1"/>
  <c r="AB1152" i="2" s="1"/>
  <c r="AC1194" i="2"/>
  <c r="AC1206" i="2"/>
  <c r="AC1217" i="2"/>
  <c r="AC1232" i="2"/>
  <c r="AC1235" i="2"/>
  <c r="AC1250" i="2"/>
  <c r="AC1262" i="2"/>
  <c r="AC1281" i="2"/>
  <c r="AC1305" i="2"/>
  <c r="AC1363" i="2"/>
  <c r="AB1363" i="2" s="1" a="1"/>
  <c r="AB1363" i="2" s="1"/>
  <c r="AC1380" i="2"/>
  <c r="AC1398" i="2"/>
  <c r="AB1398" i="2" s="1" a="1"/>
  <c r="AB1398" i="2" s="1"/>
  <c r="AC1434" i="2"/>
  <c r="AB1434" i="2" s="1" a="1"/>
  <c r="AB1434" i="2" s="1"/>
  <c r="AC1438" i="2"/>
  <c r="AC1461" i="2"/>
  <c r="AB1461" i="2" s="1" a="1"/>
  <c r="AB1461" i="2" s="1"/>
  <c r="AC1467" i="2"/>
  <c r="AB1467" i="2" s="1" a="1"/>
  <c r="AB1467" i="2" s="1"/>
  <c r="AC1470" i="2"/>
  <c r="AC1484" i="2"/>
  <c r="AC1507" i="2"/>
  <c r="AC1523" i="2"/>
  <c r="AC1540" i="2"/>
  <c r="AC1562" i="2"/>
  <c r="AC1585" i="2"/>
  <c r="AC1621" i="2"/>
  <c r="AC1641" i="2"/>
  <c r="AC1658" i="2"/>
  <c r="AB1658" i="2" s="1" a="1"/>
  <c r="AB1658" i="2" s="1"/>
  <c r="AC1675" i="2"/>
  <c r="AC1689" i="2"/>
  <c r="AB1689" i="2" s="1" a="1"/>
  <c r="AB1689" i="2" s="1"/>
  <c r="AC1705" i="2"/>
  <c r="AB1705" i="2" s="1" a="1"/>
  <c r="AB1705" i="2" s="1"/>
  <c r="AC1707" i="2"/>
  <c r="AC1729" i="2"/>
  <c r="AB1729" i="2" s="1" a="1"/>
  <c r="AB1729" i="2" s="1"/>
  <c r="AC1760" i="2"/>
  <c r="AB1760" i="2" s="1" a="1"/>
  <c r="AB1760" i="2" s="1"/>
  <c r="AC1777" i="2"/>
  <c r="AC1796" i="2"/>
  <c r="AC1797" i="2"/>
  <c r="AC1860" i="2"/>
  <c r="AC1875" i="2"/>
  <c r="AB1875" i="2" s="1" a="1"/>
  <c r="AB1875" i="2" s="1"/>
  <c r="AC1893" i="2"/>
  <c r="AC1908" i="2"/>
  <c r="AC1935" i="2"/>
  <c r="AC1989" i="2"/>
  <c r="AC2008" i="2"/>
  <c r="AB2008" i="2" s="1" a="1"/>
  <c r="AB2008" i="2" s="1"/>
  <c r="AC2011" i="2"/>
  <c r="AC2025" i="2"/>
  <c r="AB2025" i="2" s="1" a="1"/>
  <c r="AB2025" i="2" s="1"/>
  <c r="AC2061" i="2"/>
  <c r="AB2061" i="2" s="1" a="1"/>
  <c r="AB2061" i="2" s="1"/>
  <c r="AC2158" i="2"/>
  <c r="AC2177" i="2"/>
  <c r="AB2177" i="2" s="1" a="1"/>
  <c r="AB2177" i="2" s="1"/>
  <c r="AC2241" i="2"/>
  <c r="AB2241" i="2" s="1" a="1"/>
  <c r="AB2241" i="2" s="1"/>
  <c r="AC2247" i="2"/>
  <c r="AC2260" i="2"/>
  <c r="AC2292" i="2"/>
  <c r="AC2308" i="2"/>
  <c r="AC2310" i="2"/>
  <c r="AB2310" i="2" s="1" a="1"/>
  <c r="AB2310" i="2" s="1"/>
  <c r="AC2335" i="2"/>
  <c r="AC2367" i="2"/>
  <c r="AC2406" i="2"/>
  <c r="AC2424" i="2"/>
  <c r="AC2426" i="2"/>
  <c r="AB2426" i="2" s="1" a="1"/>
  <c r="AB2426" i="2" s="1"/>
  <c r="AC2436" i="2"/>
  <c r="AC2458" i="2"/>
  <c r="AB2458" i="2" s="1" a="1"/>
  <c r="AB2458" i="2" s="1"/>
  <c r="AC2493" i="2"/>
  <c r="AB2493" i="2" s="1" a="1"/>
  <c r="AB2493" i="2" s="1"/>
  <c r="AC2502" i="2"/>
  <c r="AC2540" i="2"/>
  <c r="AB2540" i="2" s="1" a="1"/>
  <c r="AB2540" i="2" s="1"/>
  <c r="AC2542" i="2"/>
  <c r="AB2542" i="2" s="1" a="1"/>
  <c r="AB2542" i="2" s="1"/>
  <c r="AC2557" i="2"/>
  <c r="AC2569" i="2"/>
  <c r="AC2604" i="2"/>
  <c r="AC2607" i="2"/>
  <c r="AC2636" i="2"/>
  <c r="AB2636" i="2" s="1" a="1"/>
  <c r="AB2636" i="2" s="1"/>
  <c r="AC2646" i="2"/>
  <c r="AC2695" i="2"/>
  <c r="AC2703" i="2"/>
  <c r="AC2721" i="2"/>
  <c r="AC2768" i="2"/>
  <c r="AB2768" i="2" s="1" a="1"/>
  <c r="AB2768" i="2" s="1"/>
  <c r="AC2805" i="2"/>
  <c r="AC2843" i="2"/>
  <c r="AB2843" i="2" s="1" a="1"/>
  <c r="AB2843" i="2" s="1"/>
  <c r="AC2868" i="2"/>
  <c r="AB2868" i="2" s="1" a="1"/>
  <c r="AB2868" i="2" s="1"/>
  <c r="AC2890" i="2"/>
  <c r="AC2894" i="2"/>
  <c r="AB2894" i="2" s="1" a="1"/>
  <c r="AB2894" i="2" s="1"/>
  <c r="AC2949" i="2"/>
  <c r="AB2949" i="2" s="1" a="1"/>
  <c r="AB2949" i="2" s="1"/>
  <c r="AC2953" i="2"/>
  <c r="AC2988" i="2"/>
  <c r="AC3117" i="2"/>
  <c r="AC3139" i="2"/>
  <c r="AC3155" i="2"/>
  <c r="AB3155" i="2" s="1" a="1"/>
  <c r="AB3155" i="2" s="1"/>
  <c r="AC3190" i="2"/>
  <c r="AC3232" i="2"/>
  <c r="AC3269" i="2"/>
  <c r="AC3276" i="2"/>
  <c r="AC3293" i="2"/>
  <c r="AB3293" i="2" s="1" a="1"/>
  <c r="AB3293" i="2" s="1"/>
  <c r="AC3361" i="2"/>
  <c r="AC3363" i="2"/>
  <c r="AB3363" i="2" s="1" a="1"/>
  <c r="AB3363" i="2" s="1"/>
  <c r="AC3384" i="2"/>
  <c r="AB3384" i="2" s="1" a="1"/>
  <c r="AB3384" i="2" s="1"/>
  <c r="AC3401" i="2"/>
  <c r="AC3403" i="2"/>
  <c r="AB3403" i="2" s="1" a="1"/>
  <c r="AB3403" i="2" s="1"/>
  <c r="AC3428" i="2"/>
  <c r="AB3428" i="2" s="1" a="1"/>
  <c r="AB3428" i="2" s="1"/>
  <c r="AC3451" i="2"/>
  <c r="AC3467" i="2"/>
  <c r="AC3468" i="2"/>
  <c r="AC3507" i="2"/>
  <c r="AC3525" i="2"/>
  <c r="AB3525" i="2" s="1" a="1"/>
  <c r="AB3525" i="2" s="1"/>
  <c r="AC3562" i="2"/>
  <c r="AC3597" i="2"/>
  <c r="AC3612" i="2"/>
  <c r="AC3704" i="2"/>
  <c r="AC3802" i="2"/>
  <c r="AB3802" i="2" s="1" a="1"/>
  <c r="AB3802" i="2" s="1"/>
  <c r="AC3821" i="2"/>
  <c r="AC3832" i="2"/>
  <c r="AB3832" i="2" s="1" a="1"/>
  <c r="AB3832" i="2" s="1"/>
  <c r="AC3871" i="2"/>
  <c r="AB3871" i="2" s="1" a="1"/>
  <c r="AB3871" i="2" s="1"/>
  <c r="AC3878" i="2"/>
  <c r="AC4005" i="2"/>
  <c r="AB4005" i="2" s="1" a="1"/>
  <c r="AB4005" i="2" s="1"/>
  <c r="AC4018" i="2"/>
  <c r="AB4018" i="2" s="1" a="1"/>
  <c r="AB4018" i="2" s="1"/>
  <c r="AC4032" i="2"/>
  <c r="AC4050" i="2"/>
  <c r="AC4079" i="2"/>
  <c r="AC4093" i="2"/>
  <c r="AC4108" i="2"/>
  <c r="AB4108" i="2" s="1" a="1"/>
  <c r="AB4108" i="2" s="1"/>
  <c r="AC4110" i="2"/>
  <c r="AC4122" i="2"/>
  <c r="AC4139" i="2"/>
  <c r="AC4148" i="2"/>
  <c r="AC4159" i="2"/>
  <c r="AB4159" i="2" s="1" a="1"/>
  <c r="AB4159" i="2" s="1"/>
  <c r="AC4181" i="2"/>
  <c r="AC4193" i="2"/>
  <c r="AB4193" i="2" s="1" a="1"/>
  <c r="AB4193" i="2" s="1"/>
  <c r="AC4210" i="2"/>
  <c r="AB4210" i="2" s="1" a="1"/>
  <c r="AB4210" i="2" s="1"/>
  <c r="AC4228" i="2"/>
  <c r="AC4248" i="2"/>
  <c r="AB4248" i="2" s="1" a="1"/>
  <c r="AB4248" i="2" s="1"/>
  <c r="AC4260" i="2"/>
  <c r="AB4260" i="2" s="1" a="1"/>
  <c r="AB4260" i="2" s="1"/>
  <c r="AC4272" i="2"/>
  <c r="AC4274" i="2"/>
  <c r="AC4290" i="2"/>
  <c r="AC4303" i="2"/>
  <c r="AC4316" i="2"/>
  <c r="AB4316" i="2" s="1" a="1"/>
  <c r="AB4316" i="2" s="1"/>
  <c r="AC4342" i="2"/>
  <c r="AB4342" i="2" s="1" a="1"/>
  <c r="AB4342" i="2" s="1"/>
  <c r="AC4357" i="2"/>
  <c r="AC4370" i="2"/>
  <c r="AC4377" i="2"/>
  <c r="AC4394" i="2"/>
  <c r="AB4394" i="2" s="1" a="1"/>
  <c r="AB4394" i="2" s="1"/>
  <c r="AC4412" i="2"/>
  <c r="AC4424" i="2"/>
  <c r="AB4424" i="2" s="1" a="1"/>
  <c r="AB4424" i="2" s="1"/>
  <c r="AC4459" i="2"/>
  <c r="AB4459" i="2" s="1" a="1"/>
  <c r="AB4459" i="2" s="1"/>
  <c r="AC4480" i="2"/>
  <c r="AC4496" i="2"/>
  <c r="AB4496" i="2" s="1" a="1"/>
  <c r="AB4496" i="2" s="1"/>
  <c r="AC4499" i="2"/>
  <c r="AB4499" i="2" s="1" a="1"/>
  <c r="AB4499" i="2" s="1"/>
  <c r="AC4512" i="2"/>
  <c r="AC4523" i="2"/>
  <c r="AC4550" i="2"/>
  <c r="AB4550" i="2" s="1" a="1"/>
  <c r="AB4550" i="2" s="1"/>
  <c r="AC4552" i="2"/>
  <c r="AC4563" i="2"/>
  <c r="AB4563" i="2" s="1" a="1"/>
  <c r="AB4563" i="2" s="1"/>
  <c r="AC4572" i="2"/>
  <c r="AB4572" i="2" s="1" a="1"/>
  <c r="AB4572" i="2" s="1"/>
  <c r="AC4586" i="2"/>
  <c r="AB4586" i="2" s="1" a="1"/>
  <c r="AB4586" i="2" s="1"/>
  <c r="AC4591" i="2"/>
  <c r="AC4608" i="2"/>
  <c r="AC4623" i="2"/>
  <c r="AB4623" i="2" s="1" a="1"/>
  <c r="AB4623" i="2" s="1"/>
  <c r="AC4659" i="2"/>
  <c r="AC4662" i="2"/>
  <c r="AB4662" i="2" s="1" a="1"/>
  <c r="AB4662" i="2" s="1"/>
  <c r="AC4680" i="2"/>
  <c r="AB4680" i="2" s="1" a="1"/>
  <c r="AB4680" i="2" s="1"/>
  <c r="AC4710" i="2"/>
  <c r="V4" i="2"/>
  <c r="V5" i="2"/>
  <c r="V6" i="2"/>
  <c r="V7" i="2"/>
  <c r="V8" i="2"/>
  <c r="V9" i="2"/>
  <c r="V10" i="2"/>
  <c r="V12" i="2"/>
  <c r="V13" i="2"/>
  <c r="V15" i="2"/>
  <c r="V18" i="2"/>
  <c r="V19" i="2"/>
  <c r="V20" i="2"/>
  <c r="V23" i="2"/>
  <c r="V24" i="2"/>
  <c r="V26" i="2"/>
  <c r="V27" i="2"/>
  <c r="V28" i="2"/>
  <c r="V31" i="2"/>
  <c r="V33" i="2"/>
  <c r="V34" i="2"/>
  <c r="V36" i="2"/>
  <c r="V38" i="2"/>
  <c r="V39" i="2"/>
  <c r="V40" i="2"/>
  <c r="V42" i="2"/>
  <c r="V45" i="2"/>
  <c r="V48" i="2"/>
  <c r="V49" i="2"/>
  <c r="V50" i="2"/>
  <c r="V53" i="2"/>
  <c r="V54" i="2"/>
  <c r="V56" i="2"/>
  <c r="V57" i="2"/>
  <c r="V58" i="2"/>
  <c r="V59" i="2"/>
  <c r="V60" i="2"/>
  <c r="V62" i="2"/>
  <c r="V66" i="2"/>
  <c r="V67" i="2"/>
  <c r="V68" i="2"/>
  <c r="V69" i="2"/>
  <c r="V71" i="2"/>
  <c r="V72" i="2"/>
  <c r="V73" i="2"/>
  <c r="V75" i="2"/>
  <c r="V76" i="2"/>
  <c r="V78" i="2"/>
  <c r="V79" i="2"/>
  <c r="V83" i="2"/>
  <c r="V84" i="2"/>
  <c r="V85" i="2"/>
  <c r="V87" i="2"/>
  <c r="V88" i="2"/>
  <c r="V89" i="2"/>
  <c r="V92" i="2"/>
  <c r="V94" i="2"/>
  <c r="V97" i="2"/>
  <c r="V98" i="2"/>
  <c r="V99" i="2"/>
  <c r="V101" i="2"/>
  <c r="V102" i="2"/>
  <c r="V103" i="2"/>
  <c r="V104" i="2"/>
  <c r="V105" i="2"/>
  <c r="V106" i="2"/>
  <c r="V107" i="2"/>
  <c r="V108" i="2"/>
  <c r="V109" i="2"/>
  <c r="V110" i="2"/>
  <c r="V112" i="2"/>
  <c r="V113" i="2"/>
  <c r="V114" i="2"/>
  <c r="V116" i="2"/>
  <c r="V118" i="2"/>
  <c r="V119" i="2"/>
  <c r="V120" i="2"/>
  <c r="V122" i="2"/>
  <c r="V123" i="2"/>
  <c r="V125" i="2"/>
  <c r="V126" i="2"/>
  <c r="V127" i="2"/>
  <c r="V128" i="2"/>
  <c r="V129" i="2"/>
  <c r="V130" i="2"/>
  <c r="V132" i="2"/>
  <c r="V133" i="2"/>
  <c r="V137" i="2"/>
  <c r="V138" i="2"/>
  <c r="V139" i="2"/>
  <c r="V140" i="2"/>
  <c r="V141" i="2"/>
  <c r="V142" i="2"/>
  <c r="V143" i="2"/>
  <c r="V144" i="2"/>
  <c r="V145" i="2"/>
  <c r="V150" i="2"/>
  <c r="V152" i="2"/>
  <c r="V153" i="2"/>
  <c r="V154" i="2"/>
  <c r="V155" i="2"/>
  <c r="V157" i="2"/>
  <c r="V158" i="2"/>
  <c r="V159" i="2"/>
  <c r="V160" i="2"/>
  <c r="V161" i="2"/>
  <c r="V162" i="2"/>
  <c r="V165" i="2"/>
  <c r="V167" i="2"/>
  <c r="V168" i="2"/>
  <c r="V170" i="2"/>
  <c r="V171" i="2"/>
  <c r="V173" i="2"/>
  <c r="V174" i="2"/>
  <c r="V176" i="2"/>
  <c r="V177" i="2"/>
  <c r="V178" i="2"/>
  <c r="V179" i="2"/>
  <c r="V181" i="2"/>
  <c r="V182" i="2"/>
  <c r="V183" i="2"/>
  <c r="V184" i="2"/>
  <c r="V185" i="2"/>
  <c r="V187" i="2"/>
  <c r="V188" i="2"/>
  <c r="V190" i="2"/>
  <c r="V192" i="2"/>
  <c r="V193" i="2"/>
  <c r="V194" i="2"/>
  <c r="V195" i="2"/>
  <c r="V198" i="2"/>
  <c r="V199" i="2"/>
  <c r="V200" i="2"/>
  <c r="V203" i="2"/>
  <c r="V204" i="2"/>
  <c r="V206" i="2"/>
  <c r="V209" i="2"/>
  <c r="V210" i="2"/>
  <c r="V211" i="2"/>
  <c r="V212" i="2"/>
  <c r="V213" i="2"/>
  <c r="V215" i="2"/>
  <c r="V216" i="2"/>
  <c r="V217" i="2"/>
  <c r="V220" i="2"/>
  <c r="V222" i="2"/>
  <c r="V223" i="2"/>
  <c r="V224" i="2"/>
  <c r="V226" i="2"/>
  <c r="V230" i="2"/>
  <c r="V232" i="2"/>
  <c r="V235" i="2"/>
  <c r="V236" i="2"/>
  <c r="V237" i="2"/>
  <c r="V238" i="2"/>
  <c r="V239" i="2"/>
  <c r="V244" i="2"/>
  <c r="V246" i="2"/>
  <c r="V247" i="2"/>
  <c r="V249" i="2"/>
  <c r="V251" i="2"/>
  <c r="V253" i="2"/>
  <c r="V254" i="2"/>
  <c r="V255" i="2"/>
  <c r="V256" i="2"/>
  <c r="V257" i="2"/>
  <c r="V258" i="2"/>
  <c r="V259" i="2"/>
  <c r="V260" i="2"/>
  <c r="V267" i="2"/>
  <c r="V268" i="2"/>
  <c r="V269" i="2"/>
  <c r="V270" i="2"/>
  <c r="V271" i="2"/>
  <c r="V272" i="2"/>
  <c r="V274" i="2"/>
  <c r="V275" i="2"/>
  <c r="V276" i="2"/>
  <c r="V277" i="2"/>
  <c r="V278" i="2"/>
  <c r="V279" i="2"/>
  <c r="V280" i="2"/>
  <c r="V281" i="2"/>
  <c r="V284" i="2"/>
  <c r="V285" i="2"/>
  <c r="V288" i="2"/>
  <c r="V289" i="2"/>
  <c r="V292" i="2"/>
  <c r="V294" i="2"/>
  <c r="V297" i="2"/>
  <c r="V300" i="2"/>
  <c r="V301" i="2"/>
  <c r="V302" i="2"/>
  <c r="V303" i="2"/>
  <c r="V304" i="2"/>
  <c r="V305" i="2"/>
  <c r="V307" i="2"/>
  <c r="V308" i="2"/>
  <c r="V309" i="2"/>
  <c r="V310" i="2"/>
  <c r="V311" i="2"/>
  <c r="V313" i="2"/>
  <c r="V314" i="2"/>
  <c r="V318" i="2"/>
  <c r="V319" i="2"/>
  <c r="V320" i="2"/>
  <c r="V321" i="2"/>
  <c r="V322" i="2"/>
  <c r="V323" i="2"/>
  <c r="V325" i="2"/>
  <c r="V327" i="2"/>
  <c r="V328" i="2"/>
  <c r="V329" i="2"/>
  <c r="V331" i="2"/>
  <c r="V332" i="2"/>
  <c r="V333" i="2"/>
  <c r="V334" i="2"/>
  <c r="V335" i="2"/>
  <c r="V337" i="2"/>
  <c r="V341" i="2"/>
  <c r="V344" i="2"/>
  <c r="V346" i="2"/>
  <c r="V349" i="2"/>
  <c r="V351" i="2"/>
  <c r="V352" i="2"/>
  <c r="V353" i="2"/>
  <c r="V354" i="2"/>
  <c r="V355" i="2"/>
  <c r="V356" i="2"/>
  <c r="V358" i="2"/>
  <c r="V359" i="2"/>
  <c r="V360" i="2"/>
  <c r="V362" i="2"/>
  <c r="V365" i="2"/>
  <c r="V366" i="2"/>
  <c r="V367" i="2"/>
  <c r="V371" i="2"/>
  <c r="V372" i="2"/>
  <c r="V373" i="2"/>
  <c r="V375" i="2"/>
  <c r="V376" i="2"/>
  <c r="V378" i="2"/>
  <c r="V379" i="2"/>
  <c r="V380" i="2"/>
  <c r="V382" i="2"/>
  <c r="V383" i="2"/>
  <c r="V386" i="2"/>
  <c r="V387" i="2"/>
  <c r="V389" i="2"/>
  <c r="V391" i="2"/>
  <c r="V392" i="2"/>
  <c r="V394" i="2"/>
  <c r="V395" i="2"/>
  <c r="V398" i="2"/>
  <c r="V400" i="2"/>
  <c r="V402" i="2"/>
  <c r="V403" i="2"/>
  <c r="V405" i="2"/>
  <c r="V407" i="2"/>
  <c r="V408" i="2"/>
  <c r="V413" i="2"/>
  <c r="V415" i="2"/>
  <c r="V418" i="2"/>
  <c r="V419" i="2"/>
  <c r="V420" i="2"/>
  <c r="V421" i="2"/>
  <c r="V422" i="2"/>
  <c r="V423" i="2"/>
  <c r="V425" i="2"/>
  <c r="V426" i="2"/>
  <c r="V428" i="2"/>
  <c r="V429" i="2"/>
  <c r="V430" i="2"/>
  <c r="V431" i="2"/>
  <c r="V432" i="2"/>
  <c r="V435" i="2"/>
  <c r="V436" i="2"/>
  <c r="V439" i="2"/>
  <c r="V440" i="2"/>
  <c r="V442" i="2"/>
  <c r="V443" i="2"/>
  <c r="V444" i="2"/>
  <c r="V446" i="2"/>
  <c r="V448" i="2"/>
  <c r="V449" i="2"/>
  <c r="V450" i="2"/>
  <c r="V455" i="2"/>
  <c r="V456" i="2"/>
  <c r="V457" i="2"/>
  <c r="V458" i="2"/>
  <c r="V459" i="2"/>
  <c r="V460" i="2"/>
  <c r="V463" i="2"/>
  <c r="V465" i="2"/>
  <c r="V466" i="2"/>
  <c r="V467" i="2"/>
  <c r="V469" i="2"/>
  <c r="V470" i="2"/>
  <c r="V474" i="2"/>
  <c r="V475" i="2"/>
  <c r="V476" i="2"/>
  <c r="V480" i="2"/>
  <c r="V482" i="2"/>
  <c r="V484" i="2"/>
  <c r="V489" i="2"/>
  <c r="V490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10" i="2"/>
  <c r="V511" i="2"/>
  <c r="V512" i="2"/>
  <c r="V513" i="2"/>
  <c r="V514" i="2"/>
  <c r="V515" i="2"/>
  <c r="V517" i="2"/>
  <c r="V518" i="2"/>
  <c r="V519" i="2"/>
  <c r="V520" i="2"/>
  <c r="V523" i="2"/>
  <c r="V524" i="2"/>
  <c r="V525" i="2"/>
  <c r="V527" i="2"/>
  <c r="V528" i="2"/>
  <c r="V530" i="2"/>
  <c r="V533" i="2"/>
  <c r="V535" i="2"/>
  <c r="V536" i="2"/>
  <c r="V538" i="2"/>
  <c r="V539" i="2"/>
  <c r="V541" i="2"/>
  <c r="V543" i="2"/>
  <c r="V544" i="2"/>
  <c r="V545" i="2"/>
  <c r="V546" i="2"/>
  <c r="V547" i="2"/>
  <c r="V548" i="2"/>
  <c r="V550" i="2"/>
  <c r="V551" i="2"/>
  <c r="V553" i="2"/>
  <c r="V555" i="2"/>
  <c r="V558" i="2"/>
  <c r="V559" i="2"/>
  <c r="V561" i="2"/>
  <c r="V562" i="2"/>
  <c r="V563" i="2"/>
  <c r="V564" i="2"/>
  <c r="V565" i="2"/>
  <c r="V566" i="2"/>
  <c r="V567" i="2"/>
  <c r="V570" i="2"/>
  <c r="V573" i="2"/>
  <c r="V574" i="2"/>
  <c r="V579" i="2"/>
  <c r="V580" i="2"/>
  <c r="V581" i="2"/>
  <c r="V582" i="2"/>
  <c r="V583" i="2"/>
  <c r="V584" i="2"/>
  <c r="V589" i="2"/>
  <c r="V590" i="2"/>
  <c r="V591" i="2"/>
  <c r="V593" i="2"/>
  <c r="V597" i="2"/>
  <c r="V598" i="2"/>
  <c r="V599" i="2"/>
  <c r="V600" i="2"/>
  <c r="V602" i="2"/>
  <c r="V603" i="2"/>
  <c r="V606" i="2"/>
  <c r="V607" i="2"/>
  <c r="V609" i="2"/>
  <c r="V611" i="2"/>
  <c r="V614" i="2"/>
  <c r="V615" i="2"/>
  <c r="V616" i="2"/>
  <c r="V617" i="2"/>
  <c r="V618" i="2"/>
  <c r="V620" i="2"/>
  <c r="V621" i="2"/>
  <c r="V622" i="2"/>
  <c r="V623" i="2"/>
  <c r="V624" i="2"/>
  <c r="V626" i="2"/>
  <c r="V628" i="2"/>
  <c r="V629" i="2"/>
  <c r="V630" i="2"/>
  <c r="V631" i="2"/>
  <c r="V632" i="2"/>
  <c r="V634" i="2"/>
  <c r="V635" i="2"/>
  <c r="V636" i="2"/>
  <c r="V637" i="2"/>
  <c r="V639" i="2"/>
  <c r="V640" i="2"/>
  <c r="V641" i="2"/>
  <c r="V645" i="2"/>
  <c r="V650" i="2"/>
  <c r="V651" i="2"/>
  <c r="V652" i="2"/>
  <c r="V653" i="2"/>
  <c r="V655" i="2"/>
  <c r="V657" i="2"/>
  <c r="V658" i="2"/>
  <c r="V659" i="2"/>
  <c r="V660" i="2"/>
  <c r="V661" i="2"/>
  <c r="V663" i="2"/>
  <c r="V667" i="2"/>
  <c r="V668" i="2"/>
  <c r="V671" i="2"/>
  <c r="V672" i="2"/>
  <c r="V673" i="2"/>
  <c r="V674" i="2"/>
  <c r="V675" i="2"/>
  <c r="V676" i="2"/>
  <c r="V678" i="2"/>
  <c r="V679" i="2"/>
  <c r="V680" i="2"/>
  <c r="V681" i="2"/>
  <c r="V683" i="2"/>
  <c r="V684" i="2"/>
  <c r="V685" i="2"/>
  <c r="V687" i="2"/>
  <c r="V689" i="2"/>
  <c r="V691" i="2"/>
  <c r="V693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1" i="2"/>
  <c r="V712" i="2"/>
  <c r="V713" i="2"/>
  <c r="V714" i="2"/>
  <c r="V715" i="2"/>
  <c r="V716" i="2"/>
  <c r="V717" i="2"/>
  <c r="V718" i="2"/>
  <c r="V722" i="2"/>
  <c r="V723" i="2"/>
  <c r="V728" i="2"/>
  <c r="V729" i="2"/>
  <c r="V730" i="2"/>
  <c r="V732" i="2"/>
  <c r="V733" i="2"/>
  <c r="V734" i="2"/>
  <c r="V735" i="2"/>
  <c r="V736" i="2"/>
  <c r="V737" i="2"/>
  <c r="V738" i="2"/>
  <c r="V740" i="2"/>
  <c r="V742" i="2"/>
  <c r="V743" i="2"/>
  <c r="V744" i="2"/>
  <c r="V745" i="2"/>
  <c r="V747" i="2"/>
  <c r="V748" i="2"/>
  <c r="V749" i="2"/>
  <c r="V751" i="2"/>
  <c r="V752" i="2"/>
  <c r="V753" i="2"/>
  <c r="V754" i="2"/>
  <c r="V755" i="2"/>
  <c r="V756" i="2"/>
  <c r="V757" i="2"/>
  <c r="V759" i="2"/>
  <c r="V760" i="2"/>
  <c r="V761" i="2"/>
  <c r="V762" i="2"/>
  <c r="V763" i="2"/>
  <c r="V764" i="2"/>
  <c r="V766" i="2"/>
  <c r="V767" i="2"/>
  <c r="V768" i="2"/>
  <c r="V770" i="2"/>
  <c r="V771" i="2"/>
  <c r="V772" i="2"/>
  <c r="V773" i="2"/>
  <c r="V774" i="2"/>
  <c r="V775" i="2"/>
  <c r="V778" i="2"/>
  <c r="V780" i="2"/>
  <c r="V781" i="2"/>
  <c r="V782" i="2"/>
  <c r="V783" i="2"/>
  <c r="V784" i="2"/>
  <c r="V787" i="2"/>
  <c r="V788" i="2"/>
  <c r="V789" i="2"/>
  <c r="V790" i="2"/>
  <c r="V792" i="2"/>
  <c r="V793" i="2"/>
  <c r="V794" i="2"/>
  <c r="V795" i="2"/>
  <c r="V796" i="2"/>
  <c r="V797" i="2"/>
  <c r="V804" i="2"/>
  <c r="V806" i="2"/>
  <c r="V807" i="2"/>
  <c r="V809" i="2"/>
  <c r="V810" i="2"/>
  <c r="V811" i="2"/>
  <c r="V812" i="2"/>
  <c r="V813" i="2"/>
  <c r="V814" i="2"/>
  <c r="V816" i="2"/>
  <c r="V817" i="2"/>
  <c r="V818" i="2"/>
  <c r="V819" i="2"/>
  <c r="V820" i="2"/>
  <c r="V822" i="2"/>
  <c r="V823" i="2"/>
  <c r="V825" i="2"/>
  <c r="V826" i="2"/>
  <c r="V827" i="2"/>
  <c r="V828" i="2"/>
  <c r="V831" i="2"/>
  <c r="V832" i="2"/>
  <c r="V834" i="2"/>
  <c r="V836" i="2"/>
  <c r="V837" i="2"/>
  <c r="V838" i="2"/>
  <c r="V839" i="2"/>
  <c r="V841" i="2"/>
  <c r="V842" i="2"/>
  <c r="V843" i="2"/>
  <c r="V844" i="2"/>
  <c r="V845" i="2"/>
  <c r="V848" i="2"/>
  <c r="V849" i="2"/>
  <c r="V850" i="2"/>
  <c r="V851" i="2"/>
  <c r="V852" i="2"/>
  <c r="V853" i="2"/>
  <c r="V854" i="2"/>
  <c r="V855" i="2"/>
  <c r="V856" i="2"/>
  <c r="V859" i="2"/>
  <c r="V861" i="2"/>
  <c r="V862" i="2"/>
  <c r="V863" i="2"/>
  <c r="V864" i="2"/>
  <c r="V865" i="2"/>
  <c r="V868" i="2"/>
  <c r="V869" i="2"/>
  <c r="V871" i="2"/>
  <c r="V872" i="2"/>
  <c r="V874" i="2"/>
  <c r="V875" i="2"/>
  <c r="V876" i="2"/>
  <c r="V877" i="2"/>
  <c r="V879" i="2"/>
  <c r="V880" i="2"/>
  <c r="V881" i="2"/>
  <c r="V882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8" i="2"/>
  <c r="V919" i="2"/>
  <c r="V920" i="2"/>
  <c r="V921" i="2"/>
  <c r="V922" i="2"/>
  <c r="V923" i="2"/>
  <c r="V925" i="2"/>
  <c r="V926" i="2"/>
  <c r="V928" i="2"/>
  <c r="V929" i="2"/>
  <c r="V930" i="2"/>
  <c r="V931" i="2"/>
  <c r="V932" i="2"/>
  <c r="V933" i="2"/>
  <c r="V935" i="2"/>
  <c r="V937" i="2"/>
  <c r="V938" i="2"/>
  <c r="V939" i="2"/>
  <c r="V940" i="2"/>
  <c r="V941" i="2"/>
  <c r="V942" i="2"/>
  <c r="V943" i="2"/>
  <c r="V944" i="2"/>
  <c r="V946" i="2"/>
  <c r="V947" i="2"/>
  <c r="V948" i="2"/>
  <c r="V949" i="2"/>
  <c r="V951" i="2"/>
  <c r="V952" i="2"/>
  <c r="V953" i="2"/>
  <c r="V955" i="2"/>
  <c r="V956" i="2"/>
  <c r="V957" i="2"/>
  <c r="V959" i="2"/>
  <c r="V960" i="2"/>
  <c r="V961" i="2"/>
  <c r="V962" i="2"/>
  <c r="V963" i="2"/>
  <c r="V964" i="2"/>
  <c r="V965" i="2"/>
  <c r="V967" i="2"/>
  <c r="V969" i="2"/>
  <c r="V970" i="2"/>
  <c r="V971" i="2"/>
  <c r="V972" i="2"/>
  <c r="V973" i="2"/>
  <c r="V975" i="2"/>
  <c r="V976" i="2"/>
  <c r="V977" i="2"/>
  <c r="V978" i="2"/>
  <c r="V979" i="2"/>
  <c r="V981" i="2"/>
  <c r="V982" i="2"/>
  <c r="V983" i="2"/>
  <c r="V984" i="2"/>
  <c r="V985" i="2"/>
  <c r="V986" i="2"/>
  <c r="V987" i="2"/>
  <c r="V990" i="2"/>
  <c r="V991" i="2"/>
  <c r="V992" i="2"/>
  <c r="V993" i="2"/>
  <c r="V994" i="2"/>
  <c r="V996" i="2"/>
  <c r="V998" i="2"/>
  <c r="V999" i="2"/>
  <c r="V1000" i="2"/>
  <c r="V1001" i="2"/>
  <c r="V1002" i="2"/>
  <c r="V1005" i="2"/>
  <c r="V1007" i="2"/>
  <c r="V1008" i="2"/>
  <c r="V1010" i="2"/>
  <c r="V1011" i="2"/>
  <c r="V1012" i="2"/>
  <c r="V1016" i="2"/>
  <c r="V1017" i="2"/>
  <c r="V1019" i="2"/>
  <c r="V1021" i="2"/>
  <c r="V1022" i="2"/>
  <c r="V1024" i="2"/>
  <c r="V1026" i="2"/>
  <c r="V1030" i="2"/>
  <c r="V1031" i="2"/>
  <c r="V1032" i="2"/>
  <c r="V1033" i="2"/>
  <c r="V1035" i="2"/>
  <c r="V1036" i="2"/>
  <c r="V1038" i="2"/>
  <c r="V1039" i="2"/>
  <c r="V1040" i="2"/>
  <c r="V1041" i="2"/>
  <c r="V1043" i="2"/>
  <c r="V1045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3" i="2"/>
  <c r="V1068" i="2"/>
  <c r="V1069" i="2"/>
  <c r="V1070" i="2"/>
  <c r="V1071" i="2"/>
  <c r="V1073" i="2"/>
  <c r="V1074" i="2"/>
  <c r="V1076" i="2"/>
  <c r="V1077" i="2"/>
  <c r="V1080" i="2"/>
  <c r="V1083" i="2"/>
  <c r="V1084" i="2"/>
  <c r="V1085" i="2"/>
  <c r="V1086" i="2"/>
  <c r="V1087" i="2"/>
  <c r="V1089" i="2"/>
  <c r="V1091" i="2"/>
  <c r="V1093" i="2"/>
  <c r="V1095" i="2"/>
  <c r="V1096" i="2"/>
  <c r="V1097" i="2"/>
  <c r="V1099" i="2"/>
  <c r="V1100" i="2"/>
  <c r="V1101" i="2"/>
  <c r="V1102" i="2"/>
  <c r="V1103" i="2"/>
  <c r="V1104" i="2"/>
  <c r="V1105" i="2"/>
  <c r="V1107" i="2"/>
  <c r="V1108" i="2"/>
  <c r="V1110" i="2"/>
  <c r="V1112" i="2"/>
  <c r="V1113" i="2"/>
  <c r="V1114" i="2"/>
  <c r="V1117" i="2"/>
  <c r="V1118" i="2"/>
  <c r="V1119" i="2"/>
  <c r="V1120" i="2"/>
  <c r="V1121" i="2"/>
  <c r="V1124" i="2"/>
  <c r="V1125" i="2"/>
  <c r="V1126" i="2"/>
  <c r="V1127" i="2"/>
  <c r="V1128" i="2"/>
  <c r="V1129" i="2"/>
  <c r="V1132" i="2"/>
  <c r="V1133" i="2"/>
  <c r="V1134" i="2"/>
  <c r="V1136" i="2"/>
  <c r="V1139" i="2"/>
  <c r="V1140" i="2"/>
  <c r="V1141" i="2"/>
  <c r="V1142" i="2"/>
  <c r="V1145" i="2"/>
  <c r="V1148" i="2"/>
  <c r="V1149" i="2"/>
  <c r="V1153" i="2"/>
  <c r="V1154" i="2"/>
  <c r="V1155" i="2"/>
  <c r="V1157" i="2"/>
  <c r="V1158" i="2"/>
  <c r="V1159" i="2"/>
  <c r="V1160" i="2"/>
  <c r="V1161" i="2"/>
  <c r="V1162" i="2"/>
  <c r="V1164" i="2"/>
  <c r="V1165" i="2"/>
  <c r="V1166" i="2"/>
  <c r="V1168" i="2"/>
  <c r="V1170" i="2"/>
  <c r="V1171" i="2"/>
  <c r="V1172" i="2"/>
  <c r="V1174" i="2"/>
  <c r="V1175" i="2"/>
  <c r="V1176" i="2"/>
  <c r="V1177" i="2"/>
  <c r="V1178" i="2"/>
  <c r="V1179" i="2"/>
  <c r="V1181" i="2"/>
  <c r="V1184" i="2"/>
  <c r="V1185" i="2"/>
  <c r="V1186" i="2"/>
  <c r="V1187" i="2"/>
  <c r="V1188" i="2"/>
  <c r="V1189" i="2"/>
  <c r="V1190" i="2"/>
  <c r="V1192" i="2"/>
  <c r="V1193" i="2"/>
  <c r="V1195" i="2"/>
  <c r="V1197" i="2"/>
  <c r="V1198" i="2"/>
  <c r="V1200" i="2"/>
  <c r="V1201" i="2"/>
  <c r="V1203" i="2"/>
  <c r="V1204" i="2"/>
  <c r="V1205" i="2"/>
  <c r="V1207" i="2"/>
  <c r="V1208" i="2"/>
  <c r="V1210" i="2"/>
  <c r="V1212" i="2"/>
  <c r="V1215" i="2"/>
  <c r="V1218" i="2"/>
  <c r="V1219" i="2"/>
  <c r="V1220" i="2"/>
  <c r="V1221" i="2"/>
  <c r="V1223" i="2"/>
  <c r="V1224" i="2"/>
  <c r="V1225" i="2"/>
  <c r="V1226" i="2"/>
  <c r="V1228" i="2"/>
  <c r="V1229" i="2"/>
  <c r="V1231" i="2"/>
  <c r="V1233" i="2"/>
  <c r="V1237" i="2"/>
  <c r="V1239" i="2"/>
  <c r="V1241" i="2"/>
  <c r="V1242" i="2"/>
  <c r="V1243" i="2"/>
  <c r="V1244" i="2"/>
  <c r="V1246" i="2"/>
  <c r="V1248" i="2"/>
  <c r="V1249" i="2"/>
  <c r="V1251" i="2"/>
  <c r="V1252" i="2"/>
  <c r="V1254" i="2"/>
  <c r="V1255" i="2"/>
  <c r="V1258" i="2"/>
  <c r="V1260" i="2"/>
  <c r="V1261" i="2"/>
  <c r="V1263" i="2"/>
  <c r="V1266" i="2"/>
  <c r="V1267" i="2"/>
  <c r="V1268" i="2"/>
  <c r="V1271" i="2"/>
  <c r="V1272" i="2"/>
  <c r="V1273" i="2"/>
  <c r="V1276" i="2"/>
  <c r="V1279" i="2"/>
  <c r="V1280" i="2"/>
  <c r="V1285" i="2"/>
  <c r="V1286" i="2"/>
  <c r="V1288" i="2"/>
  <c r="V1289" i="2"/>
  <c r="V1290" i="2"/>
  <c r="V1292" i="2"/>
  <c r="V1293" i="2"/>
  <c r="V1299" i="2"/>
  <c r="V1300" i="2"/>
  <c r="V1303" i="2"/>
  <c r="V1306" i="2"/>
  <c r="V1307" i="2"/>
  <c r="V1308" i="2"/>
  <c r="V1309" i="2"/>
  <c r="V1312" i="2"/>
  <c r="V1313" i="2"/>
  <c r="V1315" i="2"/>
  <c r="V1316" i="2"/>
  <c r="V1317" i="2"/>
  <c r="V1318" i="2"/>
  <c r="V1319" i="2"/>
  <c r="V1320" i="2"/>
  <c r="V1321" i="2"/>
  <c r="V1323" i="2"/>
  <c r="V1325" i="2"/>
  <c r="V1326" i="2"/>
  <c r="V1327" i="2"/>
  <c r="V1328" i="2"/>
  <c r="V1329" i="2"/>
  <c r="V1330" i="2"/>
  <c r="V1331" i="2"/>
  <c r="V1333" i="2"/>
  <c r="V1335" i="2"/>
  <c r="V1337" i="2"/>
  <c r="V1338" i="2"/>
  <c r="V1339" i="2"/>
  <c r="V1340" i="2"/>
  <c r="V1341" i="2"/>
  <c r="V1342" i="2"/>
  <c r="V1343" i="2"/>
  <c r="V1345" i="2"/>
  <c r="V1347" i="2"/>
  <c r="V1348" i="2"/>
  <c r="V1349" i="2"/>
  <c r="V1350" i="2"/>
  <c r="V1352" i="2"/>
  <c r="V1355" i="2"/>
  <c r="V1358" i="2"/>
  <c r="V1360" i="2"/>
  <c r="V1361" i="2"/>
  <c r="V1364" i="2"/>
  <c r="V1366" i="2"/>
  <c r="V1367" i="2"/>
  <c r="V1369" i="2"/>
  <c r="V1370" i="2"/>
  <c r="V1372" i="2"/>
  <c r="V1374" i="2"/>
  <c r="V1375" i="2"/>
  <c r="V1376" i="2"/>
  <c r="V1378" i="2"/>
  <c r="V1382" i="2"/>
  <c r="V1385" i="2"/>
  <c r="V1386" i="2"/>
  <c r="V1387" i="2"/>
  <c r="V1388" i="2"/>
  <c r="V1391" i="2"/>
  <c r="V1392" i="2"/>
  <c r="V1393" i="2"/>
  <c r="V1394" i="2"/>
  <c r="V1396" i="2"/>
  <c r="V1399" i="2"/>
  <c r="V1401" i="2"/>
  <c r="V1403" i="2"/>
  <c r="V1404" i="2"/>
  <c r="V1406" i="2"/>
  <c r="V1408" i="2"/>
  <c r="V1409" i="2"/>
  <c r="V1411" i="2"/>
  <c r="V1413" i="2"/>
  <c r="V1416" i="2"/>
  <c r="V1417" i="2"/>
  <c r="V1418" i="2"/>
  <c r="V1419" i="2"/>
  <c r="V1420" i="2"/>
  <c r="V1421" i="2"/>
  <c r="V1422" i="2"/>
  <c r="V1423" i="2"/>
  <c r="V1424" i="2"/>
  <c r="V1426" i="2"/>
  <c r="V1427" i="2"/>
  <c r="V1428" i="2"/>
  <c r="V1430" i="2"/>
  <c r="V1431" i="2"/>
  <c r="V1432" i="2"/>
  <c r="V1433" i="2"/>
  <c r="V1435" i="2"/>
  <c r="V1437" i="2"/>
  <c r="V1439" i="2"/>
  <c r="V1440" i="2"/>
  <c r="V1441" i="2"/>
  <c r="V1442" i="2"/>
  <c r="V1443" i="2"/>
  <c r="V1444" i="2"/>
  <c r="V1445" i="2"/>
  <c r="V1448" i="2"/>
  <c r="V1451" i="2"/>
  <c r="V1452" i="2"/>
  <c r="V1453" i="2"/>
  <c r="V1454" i="2"/>
  <c r="V1458" i="2"/>
  <c r="V1460" i="2"/>
  <c r="V1462" i="2"/>
  <c r="V1464" i="2"/>
  <c r="V1466" i="2"/>
  <c r="V1468" i="2"/>
  <c r="V1472" i="2"/>
  <c r="V1473" i="2"/>
  <c r="V1474" i="2"/>
  <c r="V1475" i="2"/>
  <c r="V1476" i="2"/>
  <c r="V1477" i="2"/>
  <c r="V1478" i="2"/>
  <c r="V1480" i="2"/>
  <c r="V1481" i="2"/>
  <c r="V1482" i="2"/>
  <c r="V1483" i="2"/>
  <c r="V1486" i="2"/>
  <c r="V1489" i="2"/>
  <c r="V1490" i="2"/>
  <c r="V1491" i="2"/>
  <c r="V1492" i="2"/>
  <c r="V1494" i="2"/>
  <c r="V1495" i="2"/>
  <c r="V1497" i="2"/>
  <c r="V1498" i="2"/>
  <c r="V1499" i="2"/>
  <c r="V1500" i="2"/>
  <c r="V1501" i="2"/>
  <c r="V1502" i="2"/>
  <c r="V1503" i="2"/>
  <c r="V1504" i="2"/>
  <c r="V1506" i="2"/>
  <c r="V1508" i="2"/>
  <c r="V1509" i="2"/>
  <c r="V1510" i="2"/>
  <c r="V1513" i="2"/>
  <c r="V1514" i="2"/>
  <c r="V1516" i="2"/>
  <c r="V1518" i="2"/>
  <c r="V1520" i="2"/>
  <c r="V1521" i="2"/>
  <c r="V1522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8" i="2"/>
  <c r="V1539" i="2"/>
  <c r="V1541" i="2"/>
  <c r="V1542" i="2"/>
  <c r="V1544" i="2"/>
  <c r="V1545" i="2"/>
  <c r="V1546" i="2"/>
  <c r="V1547" i="2"/>
  <c r="V1549" i="2"/>
  <c r="V1550" i="2"/>
  <c r="V1551" i="2"/>
  <c r="V1552" i="2"/>
  <c r="V1553" i="2"/>
  <c r="V1554" i="2"/>
  <c r="V1555" i="2"/>
  <c r="V1556" i="2"/>
  <c r="V1557" i="2"/>
  <c r="V1558" i="2"/>
  <c r="V1560" i="2"/>
  <c r="V1561" i="2"/>
  <c r="V1563" i="2"/>
  <c r="V1564" i="2"/>
  <c r="V1565" i="2"/>
  <c r="V1566" i="2"/>
  <c r="V1567" i="2"/>
  <c r="V1569" i="2"/>
  <c r="V1570" i="2"/>
  <c r="V1571" i="2"/>
  <c r="V1573" i="2"/>
  <c r="V1574" i="2"/>
  <c r="V1575" i="2"/>
  <c r="V1576" i="2"/>
  <c r="V1579" i="2"/>
  <c r="V1580" i="2"/>
  <c r="V1581" i="2"/>
  <c r="V1583" i="2"/>
  <c r="V1584" i="2"/>
  <c r="V1586" i="2"/>
  <c r="V1587" i="2"/>
  <c r="V1590" i="2"/>
  <c r="V1591" i="2"/>
  <c r="V1592" i="2"/>
  <c r="V1593" i="2"/>
  <c r="V1594" i="2"/>
  <c r="V1595" i="2"/>
  <c r="V1596" i="2"/>
  <c r="V1597" i="2"/>
  <c r="V1598" i="2"/>
  <c r="V1599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7" i="2"/>
  <c r="V1618" i="2"/>
  <c r="V1620" i="2"/>
  <c r="V1622" i="2"/>
  <c r="V1623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2" i="2"/>
  <c r="V1643" i="2"/>
  <c r="V1644" i="2"/>
  <c r="V1645" i="2"/>
  <c r="V1646" i="2"/>
  <c r="V1647" i="2"/>
  <c r="V1648" i="2"/>
  <c r="V1649" i="2"/>
  <c r="V1651" i="2"/>
  <c r="V1653" i="2"/>
  <c r="V1655" i="2"/>
  <c r="V1659" i="2"/>
  <c r="V1660" i="2"/>
  <c r="V1661" i="2"/>
  <c r="V1663" i="2"/>
  <c r="V1664" i="2"/>
  <c r="V1665" i="2"/>
  <c r="V1666" i="2"/>
  <c r="V1667" i="2"/>
  <c r="V1669" i="2"/>
  <c r="V1671" i="2"/>
  <c r="V1673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90" i="2"/>
  <c r="V1691" i="2"/>
  <c r="V1692" i="2"/>
  <c r="V1694" i="2"/>
  <c r="V1695" i="2"/>
  <c r="V1696" i="2"/>
  <c r="V1697" i="2"/>
  <c r="V1699" i="2"/>
  <c r="V1700" i="2"/>
  <c r="V1703" i="2"/>
  <c r="V1704" i="2"/>
  <c r="V1706" i="2"/>
  <c r="V1708" i="2"/>
  <c r="V1709" i="2"/>
  <c r="V1710" i="2"/>
  <c r="V1711" i="2"/>
  <c r="V1712" i="2"/>
  <c r="V1713" i="2"/>
  <c r="V1714" i="2"/>
  <c r="V1715" i="2"/>
  <c r="V1716" i="2"/>
  <c r="V1720" i="2"/>
  <c r="V1721" i="2"/>
  <c r="V1723" i="2"/>
  <c r="V1724" i="2"/>
  <c r="V1725" i="2"/>
  <c r="V1726" i="2"/>
  <c r="V1727" i="2"/>
  <c r="V1728" i="2"/>
  <c r="V1731" i="2"/>
  <c r="V1733" i="2"/>
  <c r="V1735" i="2"/>
  <c r="V1736" i="2"/>
  <c r="V1738" i="2"/>
  <c r="V1739" i="2"/>
  <c r="V1741" i="2"/>
  <c r="V1743" i="2"/>
  <c r="V1745" i="2"/>
  <c r="V1746" i="2"/>
  <c r="V1747" i="2"/>
  <c r="V1748" i="2"/>
  <c r="V1749" i="2"/>
  <c r="V1751" i="2"/>
  <c r="V1753" i="2"/>
  <c r="V1756" i="2"/>
  <c r="V1758" i="2"/>
  <c r="V1759" i="2"/>
  <c r="V1762" i="2"/>
  <c r="V1763" i="2"/>
  <c r="V1764" i="2"/>
  <c r="V1765" i="2"/>
  <c r="V1766" i="2"/>
  <c r="V1767" i="2"/>
  <c r="V1768" i="2"/>
  <c r="V1769" i="2"/>
  <c r="V1771" i="2"/>
  <c r="V1772" i="2"/>
  <c r="V1773" i="2"/>
  <c r="V1774" i="2"/>
  <c r="V1775" i="2"/>
  <c r="V1776" i="2"/>
  <c r="V1778" i="2"/>
  <c r="V1780" i="2"/>
  <c r="V1781" i="2"/>
  <c r="V1782" i="2"/>
  <c r="V1783" i="2"/>
  <c r="V1784" i="2"/>
  <c r="V1786" i="2"/>
  <c r="V1788" i="2"/>
  <c r="V1789" i="2"/>
  <c r="V1791" i="2"/>
  <c r="V1792" i="2"/>
  <c r="V1793" i="2"/>
  <c r="V1799" i="2"/>
  <c r="V1801" i="2"/>
  <c r="V1802" i="2"/>
  <c r="V1803" i="2"/>
  <c r="V1804" i="2"/>
  <c r="V1805" i="2"/>
  <c r="V1806" i="2"/>
  <c r="V1807" i="2"/>
  <c r="V1811" i="2"/>
  <c r="V1812" i="2"/>
  <c r="V1813" i="2"/>
  <c r="V1814" i="2"/>
  <c r="V1815" i="2"/>
  <c r="V1816" i="2"/>
  <c r="V1818" i="2"/>
  <c r="V1821" i="2"/>
  <c r="V1822" i="2"/>
  <c r="V1823" i="2"/>
  <c r="V1825" i="2"/>
  <c r="V1827" i="2"/>
  <c r="V1829" i="2"/>
  <c r="V1830" i="2"/>
  <c r="V1833" i="2"/>
  <c r="V1835" i="2"/>
  <c r="V1836" i="2"/>
  <c r="V1837" i="2"/>
  <c r="V1838" i="2"/>
  <c r="V1839" i="2"/>
  <c r="V1841" i="2"/>
  <c r="V1842" i="2"/>
  <c r="V1843" i="2"/>
  <c r="V1844" i="2"/>
  <c r="V1845" i="2"/>
  <c r="V1847" i="2"/>
  <c r="V1849" i="2"/>
  <c r="V1851" i="2"/>
  <c r="V1852" i="2"/>
  <c r="V1853" i="2"/>
  <c r="V1854" i="2"/>
  <c r="V1856" i="2"/>
  <c r="V1857" i="2"/>
  <c r="V1858" i="2"/>
  <c r="V1859" i="2"/>
  <c r="V1861" i="2"/>
  <c r="V1862" i="2"/>
  <c r="V1863" i="2"/>
  <c r="V1864" i="2"/>
  <c r="V1866" i="2"/>
  <c r="V1867" i="2"/>
  <c r="V1868" i="2"/>
  <c r="V1869" i="2"/>
  <c r="V1870" i="2"/>
  <c r="V1871" i="2"/>
  <c r="V1872" i="2"/>
  <c r="V1873" i="2"/>
  <c r="V1874" i="2"/>
  <c r="V1878" i="2"/>
  <c r="V1880" i="2"/>
  <c r="V1882" i="2"/>
  <c r="V1883" i="2"/>
  <c r="V1884" i="2"/>
  <c r="V1885" i="2"/>
  <c r="V1886" i="2"/>
  <c r="V1888" i="2"/>
  <c r="V1889" i="2"/>
  <c r="V1890" i="2"/>
  <c r="V1892" i="2"/>
  <c r="V1894" i="2"/>
  <c r="V1895" i="2"/>
  <c r="V1896" i="2"/>
  <c r="V1897" i="2"/>
  <c r="V1900" i="2"/>
  <c r="V1902" i="2"/>
  <c r="V1903" i="2"/>
  <c r="V1904" i="2"/>
  <c r="V1906" i="2"/>
  <c r="V1907" i="2"/>
  <c r="V1910" i="2"/>
  <c r="V1911" i="2"/>
  <c r="V1912" i="2"/>
  <c r="V1913" i="2"/>
  <c r="V1916" i="2"/>
  <c r="V1917" i="2"/>
  <c r="V1918" i="2"/>
  <c r="V1919" i="2"/>
  <c r="V1921" i="2"/>
  <c r="V1922" i="2"/>
  <c r="V1923" i="2"/>
  <c r="V1924" i="2"/>
  <c r="V1925" i="2"/>
  <c r="V1926" i="2"/>
  <c r="V1928" i="2"/>
  <c r="V1929" i="2"/>
  <c r="V1930" i="2"/>
  <c r="V1931" i="2"/>
  <c r="V1934" i="2"/>
  <c r="V1939" i="2"/>
  <c r="V1940" i="2"/>
  <c r="V1941" i="2"/>
  <c r="V1943" i="2"/>
  <c r="V1945" i="2"/>
  <c r="V1946" i="2"/>
  <c r="V1947" i="2"/>
  <c r="V1950" i="2"/>
  <c r="V1953" i="2"/>
  <c r="V1954" i="2"/>
  <c r="V1957" i="2"/>
  <c r="V1959" i="2"/>
  <c r="V1960" i="2"/>
  <c r="V1961" i="2"/>
  <c r="V1962" i="2"/>
  <c r="V1963" i="2"/>
  <c r="V1964" i="2"/>
  <c r="V1965" i="2"/>
  <c r="V1966" i="2"/>
  <c r="V1967" i="2"/>
  <c r="V1969" i="2"/>
  <c r="V1970" i="2"/>
  <c r="V1972" i="2"/>
  <c r="V1973" i="2"/>
  <c r="V1974" i="2"/>
  <c r="V1975" i="2"/>
  <c r="V1978" i="2"/>
  <c r="V1979" i="2"/>
  <c r="V1980" i="2"/>
  <c r="V1981" i="2"/>
  <c r="V1982" i="2"/>
  <c r="V1983" i="2"/>
  <c r="V1984" i="2"/>
  <c r="V1987" i="2"/>
  <c r="V1988" i="2"/>
  <c r="V1990" i="2"/>
  <c r="V1992" i="2"/>
  <c r="V1993" i="2"/>
  <c r="V1994" i="2"/>
  <c r="V1995" i="2"/>
  <c r="V1997" i="2"/>
  <c r="V1998" i="2"/>
  <c r="V1999" i="2"/>
  <c r="V2000" i="2"/>
  <c r="V2001" i="2"/>
  <c r="V2003" i="2"/>
  <c r="V2004" i="2"/>
  <c r="V2005" i="2"/>
  <c r="V2006" i="2"/>
  <c r="V2009" i="2"/>
  <c r="V2010" i="2"/>
  <c r="V2012" i="2"/>
  <c r="V2013" i="2"/>
  <c r="V2014" i="2"/>
  <c r="V2015" i="2"/>
  <c r="V2016" i="2"/>
  <c r="V2017" i="2"/>
  <c r="V2018" i="2"/>
  <c r="V2020" i="2"/>
  <c r="V2021" i="2"/>
  <c r="V2023" i="2"/>
  <c r="V2024" i="2"/>
  <c r="V2028" i="2"/>
  <c r="V2029" i="2"/>
  <c r="V2030" i="2"/>
  <c r="V2031" i="2"/>
  <c r="V2032" i="2"/>
  <c r="V2033" i="2"/>
  <c r="V2034" i="2"/>
  <c r="V2035" i="2"/>
  <c r="V2036" i="2"/>
  <c r="V2039" i="2"/>
  <c r="V2040" i="2"/>
  <c r="V2041" i="2"/>
  <c r="V2042" i="2"/>
  <c r="V2044" i="2"/>
  <c r="V2045" i="2"/>
  <c r="V2046" i="2"/>
  <c r="V2047" i="2"/>
  <c r="V2048" i="2"/>
  <c r="V2049" i="2"/>
  <c r="V2050" i="2"/>
  <c r="V2054" i="2"/>
  <c r="V2055" i="2"/>
  <c r="V2059" i="2"/>
  <c r="V2060" i="2"/>
  <c r="V2062" i="2"/>
  <c r="V2063" i="2"/>
  <c r="V2064" i="2"/>
  <c r="V2065" i="2"/>
  <c r="V2066" i="2"/>
  <c r="V2068" i="2"/>
  <c r="V2069" i="2"/>
  <c r="V2070" i="2"/>
  <c r="V2071" i="2"/>
  <c r="V2072" i="2"/>
  <c r="V2074" i="2"/>
  <c r="V2076" i="2"/>
  <c r="V2077" i="2"/>
  <c r="V2078" i="2"/>
  <c r="V2079" i="2"/>
  <c r="V2080" i="2"/>
  <c r="V2082" i="2"/>
  <c r="V2085" i="2"/>
  <c r="V2086" i="2"/>
  <c r="V2088" i="2"/>
  <c r="V2089" i="2"/>
  <c r="V2091" i="2"/>
  <c r="V2096" i="2"/>
  <c r="V2097" i="2"/>
  <c r="V2098" i="2"/>
  <c r="V2102" i="2"/>
  <c r="V2103" i="2"/>
  <c r="V2105" i="2"/>
  <c r="V2106" i="2"/>
  <c r="V2110" i="2"/>
  <c r="V2112" i="2"/>
  <c r="V2117" i="2"/>
  <c r="V2118" i="2"/>
  <c r="V2119" i="2"/>
  <c r="V2120" i="2"/>
  <c r="V2121" i="2"/>
  <c r="V2122" i="2"/>
  <c r="V2123" i="2"/>
  <c r="V2125" i="2"/>
  <c r="V2126" i="2"/>
  <c r="V2127" i="2"/>
  <c r="V2128" i="2"/>
  <c r="V2130" i="2"/>
  <c r="V2131" i="2"/>
  <c r="V2132" i="2"/>
  <c r="V2135" i="2"/>
  <c r="V2139" i="2"/>
  <c r="V2140" i="2"/>
  <c r="V2141" i="2"/>
  <c r="V2142" i="2"/>
  <c r="V2143" i="2"/>
  <c r="V2144" i="2"/>
  <c r="V2146" i="2"/>
  <c r="V2147" i="2"/>
  <c r="V2148" i="2"/>
  <c r="V2150" i="2"/>
  <c r="V2153" i="2"/>
  <c r="V2154" i="2"/>
  <c r="V2156" i="2"/>
  <c r="V2157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6" i="2"/>
  <c r="V2178" i="2"/>
  <c r="V2179" i="2"/>
  <c r="V2180" i="2"/>
  <c r="V2181" i="2"/>
  <c r="V2182" i="2"/>
  <c r="V2183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3" i="2"/>
  <c r="V2204" i="2"/>
  <c r="V2205" i="2"/>
  <c r="V2206" i="2"/>
  <c r="V2208" i="2"/>
  <c r="V2209" i="2"/>
  <c r="V2210" i="2"/>
  <c r="V2211" i="2"/>
  <c r="V2212" i="2"/>
  <c r="V2214" i="2"/>
  <c r="V2215" i="2"/>
  <c r="V2217" i="2"/>
  <c r="V2219" i="2"/>
  <c r="V2220" i="2"/>
  <c r="V2222" i="2"/>
  <c r="V2223" i="2"/>
  <c r="V2224" i="2"/>
  <c r="V2225" i="2"/>
  <c r="V2227" i="2"/>
  <c r="V2228" i="2"/>
  <c r="V2229" i="2"/>
  <c r="V2230" i="2"/>
  <c r="V2233" i="2"/>
  <c r="V2234" i="2"/>
  <c r="V2237" i="2"/>
  <c r="V2238" i="2"/>
  <c r="V2240" i="2"/>
  <c r="V2243" i="2"/>
  <c r="V2244" i="2"/>
  <c r="V2245" i="2"/>
  <c r="V2246" i="2"/>
  <c r="V2248" i="2"/>
  <c r="V2249" i="2"/>
  <c r="V2250" i="2"/>
  <c r="V2251" i="2"/>
  <c r="V2253" i="2"/>
  <c r="V2254" i="2"/>
  <c r="V2255" i="2"/>
  <c r="V2257" i="2"/>
  <c r="V2259" i="2"/>
  <c r="V2261" i="2"/>
  <c r="V2264" i="2"/>
  <c r="V2266" i="2"/>
  <c r="V2267" i="2"/>
  <c r="V2268" i="2"/>
  <c r="V2269" i="2"/>
  <c r="V2271" i="2"/>
  <c r="V2273" i="2"/>
  <c r="V2274" i="2"/>
  <c r="V2276" i="2"/>
  <c r="V2277" i="2"/>
  <c r="V2278" i="2"/>
  <c r="V2279" i="2"/>
  <c r="V2280" i="2"/>
  <c r="V2281" i="2"/>
  <c r="V2283" i="2"/>
  <c r="V2285" i="2"/>
  <c r="V2286" i="2"/>
  <c r="V2288" i="2"/>
  <c r="V2289" i="2"/>
  <c r="V2291" i="2"/>
  <c r="V2293" i="2"/>
  <c r="V2296" i="2"/>
  <c r="V2297" i="2"/>
  <c r="V2299" i="2"/>
  <c r="V2301" i="2"/>
  <c r="V2302" i="2"/>
  <c r="V2304" i="2"/>
  <c r="V2306" i="2"/>
  <c r="V2309" i="2"/>
  <c r="V2314" i="2"/>
  <c r="V2315" i="2"/>
  <c r="V2316" i="2"/>
  <c r="V2318" i="2"/>
  <c r="V2319" i="2"/>
  <c r="V2320" i="2"/>
  <c r="V2321" i="2"/>
  <c r="V2322" i="2"/>
  <c r="V2323" i="2"/>
  <c r="V2324" i="2"/>
  <c r="V2325" i="2"/>
  <c r="V2327" i="2"/>
  <c r="V2328" i="2"/>
  <c r="V2330" i="2"/>
  <c r="V2331" i="2"/>
  <c r="V2332" i="2"/>
  <c r="V2333" i="2"/>
  <c r="V2334" i="2"/>
  <c r="V2336" i="2"/>
  <c r="V2337" i="2"/>
  <c r="V2338" i="2"/>
  <c r="V2339" i="2"/>
  <c r="V2342" i="2"/>
  <c r="V2344" i="2"/>
  <c r="V2345" i="2"/>
  <c r="V2349" i="2"/>
  <c r="V2350" i="2"/>
  <c r="V2351" i="2"/>
  <c r="V2354" i="2"/>
  <c r="V2355" i="2"/>
  <c r="V2356" i="2"/>
  <c r="V2357" i="2"/>
  <c r="V2359" i="2"/>
  <c r="V2361" i="2"/>
  <c r="V2363" i="2"/>
  <c r="V2365" i="2"/>
  <c r="V2368" i="2"/>
  <c r="V2369" i="2"/>
  <c r="V2370" i="2"/>
  <c r="V2372" i="2"/>
  <c r="V2374" i="2"/>
  <c r="V2375" i="2"/>
  <c r="V2376" i="2"/>
  <c r="V2380" i="2"/>
  <c r="V2381" i="2"/>
  <c r="V2382" i="2"/>
  <c r="V2383" i="2"/>
  <c r="V2384" i="2"/>
  <c r="V2385" i="2"/>
  <c r="V2388" i="2"/>
  <c r="V2389" i="2"/>
  <c r="V2390" i="2"/>
  <c r="V2391" i="2"/>
  <c r="V2392" i="2"/>
  <c r="V2393" i="2"/>
  <c r="V2394" i="2"/>
  <c r="V2395" i="2"/>
  <c r="V2399" i="2"/>
  <c r="V2402" i="2"/>
  <c r="V2403" i="2"/>
  <c r="V2404" i="2"/>
  <c r="V2407" i="2"/>
  <c r="V2408" i="2"/>
  <c r="V2409" i="2"/>
  <c r="V2411" i="2"/>
  <c r="V2413" i="2"/>
  <c r="V2414" i="2"/>
  <c r="V2415" i="2"/>
  <c r="V2416" i="2"/>
  <c r="V2417" i="2"/>
  <c r="V2418" i="2"/>
  <c r="V2419" i="2"/>
  <c r="V2420" i="2"/>
  <c r="V2423" i="2"/>
  <c r="V2427" i="2"/>
  <c r="V2428" i="2"/>
  <c r="V2430" i="2"/>
  <c r="V2431" i="2"/>
  <c r="V2433" i="2"/>
  <c r="V2439" i="2"/>
  <c r="V2441" i="2"/>
  <c r="V2442" i="2"/>
  <c r="V2443" i="2"/>
  <c r="V2444" i="2"/>
  <c r="V2446" i="2"/>
  <c r="V2448" i="2"/>
  <c r="V2451" i="2"/>
  <c r="V2452" i="2"/>
  <c r="V2453" i="2"/>
  <c r="V2454" i="2"/>
  <c r="V2455" i="2"/>
  <c r="V2456" i="2"/>
  <c r="V2457" i="2"/>
  <c r="V2460" i="2"/>
  <c r="V2461" i="2"/>
  <c r="V2462" i="2"/>
  <c r="V2464" i="2"/>
  <c r="V2465" i="2"/>
  <c r="V2466" i="2"/>
  <c r="V2467" i="2"/>
  <c r="V2468" i="2"/>
  <c r="V2472" i="2"/>
  <c r="V2473" i="2"/>
  <c r="V2475" i="2"/>
  <c r="V2476" i="2"/>
  <c r="V2477" i="2"/>
  <c r="V2478" i="2"/>
  <c r="V2481" i="2"/>
  <c r="V2482" i="2"/>
  <c r="V2483" i="2"/>
  <c r="V2484" i="2"/>
  <c r="V2486" i="2"/>
  <c r="V2487" i="2"/>
  <c r="V2490" i="2"/>
  <c r="V2491" i="2"/>
  <c r="V2492" i="2"/>
  <c r="V2495" i="2"/>
  <c r="V2498" i="2"/>
  <c r="V2499" i="2"/>
  <c r="V2500" i="2"/>
  <c r="V2503" i="2"/>
  <c r="V2504" i="2"/>
  <c r="V2505" i="2"/>
  <c r="V2506" i="2"/>
  <c r="V2507" i="2"/>
  <c r="V2508" i="2"/>
  <c r="V2509" i="2"/>
  <c r="V2511" i="2"/>
  <c r="V2512" i="2"/>
  <c r="V2513" i="2"/>
  <c r="V2516" i="2"/>
  <c r="V2517" i="2"/>
  <c r="V2518" i="2"/>
  <c r="V2519" i="2"/>
  <c r="V2522" i="2"/>
  <c r="V2523" i="2"/>
  <c r="V2524" i="2"/>
  <c r="V2527" i="2"/>
  <c r="V2529" i="2"/>
  <c r="V2530" i="2"/>
  <c r="V2533" i="2"/>
  <c r="V2536" i="2"/>
  <c r="V2537" i="2"/>
  <c r="V2539" i="2"/>
  <c r="V2541" i="2"/>
  <c r="V2543" i="2"/>
  <c r="V2545" i="2"/>
  <c r="V2547" i="2"/>
  <c r="V2549" i="2"/>
  <c r="V2550" i="2"/>
  <c r="V2552" i="2"/>
  <c r="V2555" i="2"/>
  <c r="V2558" i="2"/>
  <c r="V2560" i="2"/>
  <c r="V2562" i="2"/>
  <c r="V2564" i="2"/>
  <c r="V2565" i="2"/>
  <c r="V2566" i="2"/>
  <c r="V2567" i="2"/>
  <c r="V2570" i="2"/>
  <c r="V2571" i="2"/>
  <c r="V2572" i="2"/>
  <c r="V2574" i="2"/>
  <c r="V2575" i="2"/>
  <c r="V2577" i="2"/>
  <c r="V2578" i="2"/>
  <c r="V2580" i="2"/>
  <c r="V2581" i="2"/>
  <c r="V2583" i="2"/>
  <c r="V2585" i="2"/>
  <c r="V2586" i="2"/>
  <c r="V2588" i="2"/>
  <c r="V2591" i="2"/>
  <c r="V2593" i="2"/>
  <c r="V2594" i="2"/>
  <c r="V2595" i="2"/>
  <c r="V2596" i="2"/>
  <c r="V2599" i="2"/>
  <c r="V2602" i="2"/>
  <c r="V2603" i="2"/>
  <c r="V2605" i="2"/>
  <c r="V2606" i="2"/>
  <c r="V2608" i="2"/>
  <c r="V2609" i="2"/>
  <c r="V2610" i="2"/>
  <c r="V2611" i="2"/>
  <c r="V2612" i="2"/>
  <c r="V2613" i="2"/>
  <c r="V2614" i="2"/>
  <c r="V2615" i="2"/>
  <c r="V2617" i="2"/>
  <c r="V2618" i="2"/>
  <c r="V2619" i="2"/>
  <c r="V2620" i="2"/>
  <c r="V2621" i="2"/>
  <c r="V2623" i="2"/>
  <c r="V2624" i="2"/>
  <c r="V2625" i="2"/>
  <c r="V2626" i="2"/>
  <c r="V2627" i="2"/>
  <c r="V2628" i="2"/>
  <c r="V2629" i="2"/>
  <c r="V2630" i="2"/>
  <c r="V2631" i="2"/>
  <c r="V2632" i="2"/>
  <c r="V2634" i="2"/>
  <c r="V2637" i="2"/>
  <c r="V2638" i="2"/>
  <c r="V2640" i="2"/>
  <c r="V2643" i="2"/>
  <c r="V2644" i="2"/>
  <c r="V2647" i="2"/>
  <c r="V2648" i="2"/>
  <c r="V2649" i="2"/>
  <c r="V2650" i="2"/>
  <c r="V2651" i="2"/>
  <c r="V2652" i="2"/>
  <c r="V2653" i="2"/>
  <c r="V2654" i="2"/>
  <c r="V2655" i="2"/>
  <c r="V2656" i="2"/>
  <c r="V2658" i="2"/>
  <c r="V2659" i="2"/>
  <c r="V2660" i="2"/>
  <c r="V2661" i="2"/>
  <c r="V2662" i="2"/>
  <c r="V2663" i="2"/>
  <c r="V2664" i="2"/>
  <c r="V2665" i="2"/>
  <c r="V2666" i="2"/>
  <c r="V2667" i="2"/>
  <c r="V2668" i="2"/>
  <c r="V2670" i="2"/>
  <c r="V2671" i="2"/>
  <c r="V2673" i="2"/>
  <c r="V2674" i="2"/>
  <c r="V2676" i="2"/>
  <c r="V2677" i="2"/>
  <c r="V2678" i="2"/>
  <c r="V2679" i="2"/>
  <c r="V2680" i="2"/>
  <c r="V2681" i="2"/>
  <c r="V2683" i="2"/>
  <c r="V2688" i="2"/>
  <c r="V2689" i="2"/>
  <c r="V2690" i="2"/>
  <c r="V2691" i="2"/>
  <c r="V2692" i="2"/>
  <c r="V2693" i="2"/>
  <c r="V2694" i="2"/>
  <c r="V2696" i="2"/>
  <c r="V2697" i="2"/>
  <c r="V2698" i="2"/>
  <c r="V2699" i="2"/>
  <c r="V2704" i="2"/>
  <c r="V2705" i="2"/>
  <c r="V2706" i="2"/>
  <c r="V2712" i="2"/>
  <c r="V2713" i="2"/>
  <c r="V2714" i="2"/>
  <c r="V2716" i="2"/>
  <c r="V2717" i="2"/>
  <c r="V2718" i="2"/>
  <c r="V2719" i="2"/>
  <c r="V2720" i="2"/>
  <c r="V2723" i="2"/>
  <c r="V2724" i="2"/>
  <c r="V2725" i="2"/>
  <c r="V2726" i="2"/>
  <c r="V2728" i="2"/>
  <c r="V2730" i="2"/>
  <c r="V2731" i="2"/>
  <c r="V2732" i="2"/>
  <c r="V2733" i="2"/>
  <c r="V2734" i="2"/>
  <c r="V2735" i="2"/>
  <c r="V2736" i="2"/>
  <c r="V2739" i="2"/>
  <c r="V2740" i="2"/>
  <c r="V2741" i="2"/>
  <c r="V2742" i="2"/>
  <c r="V2744" i="2"/>
  <c r="V2745" i="2"/>
  <c r="V2746" i="2"/>
  <c r="V2747" i="2"/>
  <c r="V2748" i="2"/>
  <c r="V2752" i="2"/>
  <c r="V2754" i="2"/>
  <c r="V2756" i="2"/>
  <c r="V2757" i="2"/>
  <c r="V2758" i="2"/>
  <c r="V2759" i="2"/>
  <c r="V2761" i="2"/>
  <c r="V2762" i="2"/>
  <c r="V2763" i="2"/>
  <c r="V2764" i="2"/>
  <c r="V2766" i="2"/>
  <c r="V2767" i="2"/>
  <c r="V2769" i="2"/>
  <c r="V2770" i="2"/>
  <c r="V2771" i="2"/>
  <c r="V2772" i="2"/>
  <c r="V2773" i="2"/>
  <c r="V2774" i="2"/>
  <c r="V2775" i="2"/>
  <c r="V2776" i="2"/>
  <c r="V2777" i="2"/>
  <c r="V2780" i="2"/>
  <c r="V2784" i="2"/>
  <c r="V2785" i="2"/>
  <c r="V2786" i="2"/>
  <c r="V2788" i="2"/>
  <c r="V2790" i="2"/>
  <c r="V2792" i="2"/>
  <c r="V2794" i="2"/>
  <c r="V2795" i="2"/>
  <c r="V2796" i="2"/>
  <c r="V2797" i="2"/>
  <c r="V2798" i="2"/>
  <c r="V2799" i="2"/>
  <c r="V2800" i="2"/>
  <c r="V2801" i="2"/>
  <c r="V2802" i="2"/>
  <c r="V2803" i="2"/>
  <c r="V2804" i="2"/>
  <c r="V2806" i="2"/>
  <c r="V2808" i="2"/>
  <c r="V2809" i="2"/>
  <c r="V2810" i="2"/>
  <c r="V2811" i="2"/>
  <c r="V2813" i="2"/>
  <c r="V2815" i="2"/>
  <c r="V2816" i="2"/>
  <c r="V2818" i="2"/>
  <c r="V2820" i="2"/>
  <c r="V2821" i="2"/>
  <c r="V2823" i="2"/>
  <c r="V2825" i="2"/>
  <c r="V2826" i="2"/>
  <c r="V2828" i="2"/>
  <c r="V2830" i="2"/>
  <c r="V2831" i="2"/>
  <c r="V2832" i="2"/>
  <c r="V2833" i="2"/>
  <c r="V2834" i="2"/>
  <c r="V2835" i="2"/>
  <c r="V2836" i="2"/>
  <c r="V2837" i="2"/>
  <c r="V2840" i="2"/>
  <c r="V2841" i="2"/>
  <c r="V2842" i="2"/>
  <c r="V2846" i="2"/>
  <c r="V2847" i="2"/>
  <c r="V2848" i="2"/>
  <c r="V2849" i="2"/>
  <c r="V2850" i="2"/>
  <c r="V2852" i="2"/>
  <c r="V2853" i="2"/>
  <c r="V2854" i="2"/>
  <c r="V2855" i="2"/>
  <c r="V2856" i="2"/>
  <c r="V2858" i="2"/>
  <c r="V2861" i="2"/>
  <c r="V2862" i="2"/>
  <c r="V2863" i="2"/>
  <c r="V2864" i="2"/>
  <c r="V2865" i="2"/>
  <c r="V2866" i="2"/>
  <c r="V2867" i="2"/>
  <c r="V2869" i="2"/>
  <c r="V2870" i="2"/>
  <c r="V2871" i="2"/>
  <c r="V2872" i="2"/>
  <c r="V2873" i="2"/>
  <c r="V2874" i="2"/>
  <c r="V2875" i="2"/>
  <c r="V2876" i="2"/>
  <c r="V2878" i="2"/>
  <c r="V2879" i="2"/>
  <c r="V2880" i="2"/>
  <c r="V2882" i="2"/>
  <c r="V2884" i="2"/>
  <c r="V2886" i="2"/>
  <c r="V2887" i="2"/>
  <c r="V2889" i="2"/>
  <c r="V2893" i="2"/>
  <c r="V2895" i="2"/>
  <c r="V2896" i="2"/>
  <c r="V2897" i="2"/>
  <c r="V2898" i="2"/>
  <c r="V2899" i="2"/>
  <c r="V2901" i="2"/>
  <c r="V2904" i="2"/>
  <c r="V2906" i="2"/>
  <c r="V2907" i="2"/>
  <c r="V2912" i="2"/>
  <c r="V2914" i="2"/>
  <c r="V2915" i="2"/>
  <c r="V2916" i="2"/>
  <c r="V2917" i="2"/>
  <c r="V2919" i="2"/>
  <c r="V2921" i="2"/>
  <c r="V2922" i="2"/>
  <c r="V2924" i="2"/>
  <c r="V2925" i="2"/>
  <c r="V2927" i="2"/>
  <c r="V2928" i="2"/>
  <c r="V2929" i="2"/>
  <c r="V2930" i="2"/>
  <c r="V2932" i="2"/>
  <c r="V2933" i="2"/>
  <c r="V2935" i="2"/>
  <c r="V2938" i="2"/>
  <c r="V2940" i="2"/>
  <c r="V2941" i="2"/>
  <c r="V2942" i="2"/>
  <c r="V2943" i="2"/>
  <c r="V2945" i="2"/>
  <c r="V2946" i="2"/>
  <c r="V2948" i="2"/>
  <c r="V2950" i="2"/>
  <c r="V2951" i="2"/>
  <c r="V2952" i="2"/>
  <c r="V2954" i="2"/>
  <c r="V2955" i="2"/>
  <c r="V2956" i="2"/>
  <c r="V2957" i="2"/>
  <c r="V2958" i="2"/>
  <c r="V2959" i="2"/>
  <c r="V2960" i="2"/>
  <c r="V2961" i="2"/>
  <c r="V2962" i="2"/>
  <c r="V2965" i="2"/>
  <c r="V2966" i="2"/>
  <c r="V2968" i="2"/>
  <c r="V2969" i="2"/>
  <c r="V2970" i="2"/>
  <c r="V2971" i="2"/>
  <c r="V2972" i="2"/>
  <c r="V2973" i="2"/>
  <c r="V2974" i="2"/>
  <c r="V2976" i="2"/>
  <c r="V2977" i="2"/>
  <c r="V2978" i="2"/>
  <c r="V2979" i="2"/>
  <c r="V2984" i="2"/>
  <c r="V2985" i="2"/>
  <c r="V2986" i="2"/>
  <c r="V2987" i="2"/>
  <c r="V2989" i="2"/>
  <c r="V2990" i="2"/>
  <c r="V2991" i="2"/>
  <c r="V2992" i="2"/>
  <c r="V2993" i="2"/>
  <c r="V2995" i="2"/>
  <c r="V2996" i="2"/>
  <c r="V2997" i="2"/>
  <c r="V2998" i="2"/>
  <c r="V2999" i="2"/>
  <c r="V3000" i="2"/>
  <c r="V3001" i="2"/>
  <c r="V3003" i="2"/>
  <c r="V3004" i="2"/>
  <c r="V3006" i="2"/>
  <c r="V3007" i="2"/>
  <c r="V3010" i="2"/>
  <c r="V3011" i="2"/>
  <c r="V3012" i="2"/>
  <c r="V3014" i="2"/>
  <c r="V3015" i="2"/>
  <c r="V3016" i="2"/>
  <c r="V3017" i="2"/>
  <c r="V3018" i="2"/>
  <c r="V3019" i="2"/>
  <c r="V3021" i="2"/>
  <c r="V3022" i="2"/>
  <c r="V3023" i="2"/>
  <c r="V3027" i="2"/>
  <c r="V3028" i="2"/>
  <c r="V3033" i="2"/>
  <c r="V3034" i="2"/>
  <c r="V3035" i="2"/>
  <c r="V3036" i="2"/>
  <c r="V3039" i="2"/>
  <c r="V3040" i="2"/>
  <c r="V3041" i="2"/>
  <c r="V3042" i="2"/>
  <c r="V3043" i="2"/>
  <c r="V3044" i="2"/>
  <c r="V3046" i="2"/>
  <c r="V3047" i="2"/>
  <c r="V3048" i="2"/>
  <c r="V3050" i="2"/>
  <c r="V3052" i="2"/>
  <c r="V3053" i="2"/>
  <c r="V3056" i="2"/>
  <c r="V3058" i="2"/>
  <c r="V3059" i="2"/>
  <c r="V3061" i="2"/>
  <c r="V3062" i="2"/>
  <c r="V3063" i="2"/>
  <c r="V3064" i="2"/>
  <c r="V3066" i="2"/>
  <c r="V3067" i="2"/>
  <c r="V3068" i="2"/>
  <c r="V3069" i="2"/>
  <c r="V3070" i="2"/>
  <c r="V3071" i="2"/>
  <c r="V3072" i="2"/>
  <c r="V3074" i="2"/>
  <c r="V3075" i="2"/>
  <c r="V3076" i="2"/>
  <c r="V3077" i="2"/>
  <c r="V3078" i="2"/>
  <c r="V3079" i="2"/>
  <c r="V3080" i="2"/>
  <c r="V3083" i="2"/>
  <c r="V3084" i="2"/>
  <c r="V3085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100" i="2"/>
  <c r="V3101" i="2"/>
  <c r="V3102" i="2"/>
  <c r="V3103" i="2"/>
  <c r="V3104" i="2"/>
  <c r="V3105" i="2"/>
  <c r="V3106" i="2"/>
  <c r="V3107" i="2"/>
  <c r="V3110" i="2"/>
  <c r="V3111" i="2"/>
  <c r="V3114" i="2"/>
  <c r="V3115" i="2"/>
  <c r="V3116" i="2"/>
  <c r="V3118" i="2"/>
  <c r="V3120" i="2"/>
  <c r="V3121" i="2"/>
  <c r="V3122" i="2"/>
  <c r="V3125" i="2"/>
  <c r="V3127" i="2"/>
  <c r="V3128" i="2"/>
  <c r="V3129" i="2"/>
  <c r="V3130" i="2"/>
  <c r="V3131" i="2"/>
  <c r="V3133" i="2"/>
  <c r="V3136" i="2"/>
  <c r="V3137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6" i="2"/>
  <c r="V3159" i="2"/>
  <c r="V3160" i="2"/>
  <c r="V3161" i="2"/>
  <c r="V3163" i="2"/>
  <c r="V3164" i="2"/>
  <c r="V3165" i="2"/>
  <c r="V3166" i="2"/>
  <c r="V3167" i="2"/>
  <c r="V3168" i="2"/>
  <c r="V3169" i="2"/>
  <c r="V3170" i="2"/>
  <c r="V3171" i="2"/>
  <c r="V3172" i="2"/>
  <c r="V3175" i="2"/>
  <c r="V3176" i="2"/>
  <c r="V3177" i="2"/>
  <c r="V3179" i="2"/>
  <c r="V3180" i="2"/>
  <c r="V3182" i="2"/>
  <c r="V3184" i="2"/>
  <c r="V3186" i="2"/>
  <c r="V3187" i="2"/>
  <c r="V3188" i="2"/>
  <c r="V3189" i="2"/>
  <c r="V3192" i="2"/>
  <c r="V3193" i="2"/>
  <c r="V3194" i="2"/>
  <c r="V3195" i="2"/>
  <c r="V3196" i="2"/>
  <c r="V3197" i="2"/>
  <c r="V3200" i="2"/>
  <c r="V3201" i="2"/>
  <c r="V3203" i="2"/>
  <c r="V3204" i="2"/>
  <c r="V3205" i="2"/>
  <c r="V3206" i="2"/>
  <c r="V3207" i="2"/>
  <c r="V3208" i="2"/>
  <c r="V3211" i="2"/>
  <c r="V3213" i="2"/>
  <c r="V3214" i="2"/>
  <c r="V3215" i="2"/>
  <c r="V3217" i="2"/>
  <c r="V3218" i="2"/>
  <c r="V3219" i="2"/>
  <c r="V3223" i="2"/>
  <c r="V3224" i="2"/>
  <c r="V3227" i="2"/>
  <c r="V3229" i="2"/>
  <c r="V3230" i="2"/>
  <c r="V3231" i="2"/>
  <c r="V3234" i="2"/>
  <c r="V3236" i="2"/>
  <c r="V3238" i="2"/>
  <c r="V3239" i="2"/>
  <c r="V3240" i="2"/>
  <c r="V3243" i="2"/>
  <c r="V3245" i="2"/>
  <c r="V3246" i="2"/>
  <c r="V3248" i="2"/>
  <c r="V3249" i="2"/>
  <c r="V3250" i="2"/>
  <c r="V3251" i="2"/>
  <c r="V3253" i="2"/>
  <c r="V3254" i="2"/>
  <c r="V3255" i="2"/>
  <c r="V3256" i="2"/>
  <c r="V3257" i="2"/>
  <c r="V3258" i="2"/>
  <c r="V3260" i="2"/>
  <c r="V3261" i="2"/>
  <c r="V3262" i="2"/>
  <c r="V3264" i="2"/>
  <c r="V3267" i="2"/>
  <c r="V3268" i="2"/>
  <c r="V3271" i="2"/>
  <c r="V3272" i="2"/>
  <c r="V3274" i="2"/>
  <c r="V3275" i="2"/>
  <c r="V3277" i="2"/>
  <c r="V3278" i="2"/>
  <c r="V3279" i="2"/>
  <c r="V3280" i="2"/>
  <c r="V3281" i="2"/>
  <c r="V3282" i="2"/>
  <c r="V3286" i="2"/>
  <c r="V3288" i="2"/>
  <c r="V3289" i="2"/>
  <c r="V3291" i="2"/>
  <c r="V3295" i="2"/>
  <c r="V3296" i="2"/>
  <c r="V3300" i="2"/>
  <c r="V3301" i="2"/>
  <c r="V3303" i="2"/>
  <c r="V3307" i="2"/>
  <c r="V3309" i="2"/>
  <c r="V3310" i="2"/>
  <c r="V3312" i="2"/>
  <c r="V3314" i="2"/>
  <c r="V3315" i="2"/>
  <c r="V3316" i="2"/>
  <c r="V3317" i="2"/>
  <c r="V3318" i="2"/>
  <c r="V3319" i="2"/>
  <c r="V3321" i="2"/>
  <c r="V3322" i="2"/>
  <c r="V3324" i="2"/>
  <c r="V3327" i="2"/>
  <c r="V3328" i="2"/>
  <c r="V3331" i="2"/>
  <c r="V3333" i="2"/>
  <c r="V3334" i="2"/>
  <c r="V3335" i="2"/>
  <c r="V3336" i="2"/>
  <c r="V3337" i="2"/>
  <c r="V3339" i="2"/>
  <c r="V3340" i="2"/>
  <c r="V3341" i="2"/>
  <c r="V3342" i="2"/>
  <c r="V3343" i="2"/>
  <c r="V3344" i="2"/>
  <c r="V3345" i="2"/>
  <c r="V3347" i="2"/>
  <c r="V3349" i="2"/>
  <c r="V3351" i="2"/>
  <c r="V3352" i="2"/>
  <c r="V3353" i="2"/>
  <c r="V3354" i="2"/>
  <c r="V3356" i="2"/>
  <c r="V3360" i="2"/>
  <c r="V3362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82" i="2"/>
  <c r="V3383" i="2"/>
  <c r="V3385" i="2"/>
  <c r="V3386" i="2"/>
  <c r="V3387" i="2"/>
  <c r="V3388" i="2"/>
  <c r="V3389" i="2"/>
  <c r="V3390" i="2"/>
  <c r="V3391" i="2"/>
  <c r="V3393" i="2"/>
  <c r="V3394" i="2"/>
  <c r="V3396" i="2"/>
  <c r="V3398" i="2"/>
  <c r="V3400" i="2"/>
  <c r="V3402" i="2"/>
  <c r="V3406" i="2"/>
  <c r="V3407" i="2"/>
  <c r="V3408" i="2"/>
  <c r="V3409" i="2"/>
  <c r="V3410" i="2"/>
  <c r="V3411" i="2"/>
  <c r="V3413" i="2"/>
  <c r="V3414" i="2"/>
  <c r="V3415" i="2"/>
  <c r="V3416" i="2"/>
  <c r="V3418" i="2"/>
  <c r="V3419" i="2"/>
  <c r="V3420" i="2"/>
  <c r="V3421" i="2"/>
  <c r="V3422" i="2"/>
  <c r="V3425" i="2"/>
  <c r="V3426" i="2"/>
  <c r="V3427" i="2"/>
  <c r="V3429" i="2"/>
  <c r="V3430" i="2"/>
  <c r="V3431" i="2"/>
  <c r="V3432" i="2"/>
  <c r="V3436" i="2"/>
  <c r="V3437" i="2"/>
  <c r="V3438" i="2"/>
  <c r="V3440" i="2"/>
  <c r="V3441" i="2"/>
  <c r="V3442" i="2"/>
  <c r="V3443" i="2"/>
  <c r="V3444" i="2"/>
  <c r="V3445" i="2"/>
  <c r="V3446" i="2"/>
  <c r="V3447" i="2"/>
  <c r="V3448" i="2"/>
  <c r="V3449" i="2"/>
  <c r="V3450" i="2"/>
  <c r="V3452" i="2"/>
  <c r="V3453" i="2"/>
  <c r="V3455" i="2"/>
  <c r="V3456" i="2"/>
  <c r="V3457" i="2"/>
  <c r="V3458" i="2"/>
  <c r="V3460" i="2"/>
  <c r="V3461" i="2"/>
  <c r="V3462" i="2"/>
  <c r="V3463" i="2"/>
  <c r="V3464" i="2"/>
  <c r="V3465" i="2"/>
  <c r="V3466" i="2"/>
  <c r="V3469" i="2"/>
  <c r="V3470" i="2"/>
  <c r="V3471" i="2"/>
  <c r="V3472" i="2"/>
  <c r="V3473" i="2"/>
  <c r="V3474" i="2"/>
  <c r="V3476" i="2"/>
  <c r="V3477" i="2"/>
  <c r="V3478" i="2"/>
  <c r="V3479" i="2"/>
  <c r="V3480" i="2"/>
  <c r="V3481" i="2"/>
  <c r="V3484" i="2"/>
  <c r="V3485" i="2"/>
  <c r="V3486" i="2"/>
  <c r="V3487" i="2"/>
  <c r="V3488" i="2"/>
  <c r="V3489" i="2"/>
  <c r="V3490" i="2"/>
  <c r="V3492" i="2"/>
  <c r="V3493" i="2"/>
  <c r="V3495" i="2"/>
  <c r="V3496" i="2"/>
  <c r="V3497" i="2"/>
  <c r="V3498" i="2"/>
  <c r="V3499" i="2"/>
  <c r="V3500" i="2"/>
  <c r="V3501" i="2"/>
  <c r="V3502" i="2"/>
  <c r="V3503" i="2"/>
  <c r="V3506" i="2"/>
  <c r="V3508" i="2"/>
  <c r="V3509" i="2"/>
  <c r="V3510" i="2"/>
  <c r="V3511" i="2"/>
  <c r="V3512" i="2"/>
  <c r="V3515" i="2"/>
  <c r="V3516" i="2"/>
  <c r="V3519" i="2"/>
  <c r="V3521" i="2"/>
  <c r="V3522" i="2"/>
  <c r="V3523" i="2"/>
  <c r="V3528" i="2"/>
  <c r="V3529" i="2"/>
  <c r="V3530" i="2"/>
  <c r="V3531" i="2"/>
  <c r="V3532" i="2"/>
  <c r="V3534" i="2"/>
  <c r="V3535" i="2"/>
  <c r="V3537" i="2"/>
  <c r="V3538" i="2"/>
  <c r="V3539" i="2"/>
  <c r="V3541" i="2"/>
  <c r="V3542" i="2"/>
  <c r="V3543" i="2"/>
  <c r="V3544" i="2"/>
  <c r="V3546" i="2"/>
  <c r="V3547" i="2"/>
  <c r="V3548" i="2"/>
  <c r="V3549" i="2"/>
  <c r="V3550" i="2"/>
  <c r="V3551" i="2"/>
  <c r="V3552" i="2"/>
  <c r="V3554" i="2"/>
  <c r="V3555" i="2"/>
  <c r="V3557" i="2"/>
  <c r="V3558" i="2"/>
  <c r="V3559" i="2"/>
  <c r="V3560" i="2"/>
  <c r="V3561" i="2"/>
  <c r="V3563" i="2"/>
  <c r="V3564" i="2"/>
  <c r="V3565" i="2"/>
  <c r="V3567" i="2"/>
  <c r="V3568" i="2"/>
  <c r="V3569" i="2"/>
  <c r="V3570" i="2"/>
  <c r="V3571" i="2"/>
  <c r="V3572" i="2"/>
  <c r="V3573" i="2"/>
  <c r="V3575" i="2"/>
  <c r="V3576" i="2"/>
  <c r="V3577" i="2"/>
  <c r="V3578" i="2"/>
  <c r="V3579" i="2"/>
  <c r="V3580" i="2"/>
  <c r="V3581" i="2"/>
  <c r="V3582" i="2"/>
  <c r="V3583" i="2"/>
  <c r="V3585" i="2"/>
  <c r="V3586" i="2"/>
  <c r="V3587" i="2"/>
  <c r="V3588" i="2"/>
  <c r="V3589" i="2"/>
  <c r="V3590" i="2"/>
  <c r="V3591" i="2"/>
  <c r="V3594" i="2"/>
  <c r="V3596" i="2"/>
  <c r="V3598" i="2"/>
  <c r="V3600" i="2"/>
  <c r="V3602" i="2"/>
  <c r="V3603" i="2"/>
  <c r="V3605" i="2"/>
  <c r="V3606" i="2"/>
  <c r="V3608" i="2"/>
  <c r="V3609" i="2"/>
  <c r="V3610" i="2"/>
  <c r="V3611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7" i="2"/>
  <c r="V3628" i="2"/>
  <c r="V3629" i="2"/>
  <c r="V3630" i="2"/>
  <c r="V3631" i="2"/>
  <c r="V3633" i="2"/>
  <c r="V3634" i="2"/>
  <c r="V3635" i="2"/>
  <c r="V3636" i="2"/>
  <c r="V3637" i="2"/>
  <c r="V3638" i="2"/>
  <c r="V3639" i="2"/>
  <c r="V3640" i="2"/>
  <c r="V3643" i="2"/>
  <c r="V3644" i="2"/>
  <c r="V3646" i="2"/>
  <c r="V3647" i="2"/>
  <c r="V3649" i="2"/>
  <c r="V3650" i="2"/>
  <c r="V3652" i="2"/>
  <c r="V3653" i="2"/>
  <c r="V3654" i="2"/>
  <c r="V3655" i="2"/>
  <c r="V3657" i="2"/>
  <c r="V3658" i="2"/>
  <c r="V3661" i="2"/>
  <c r="V3662" i="2"/>
  <c r="V3663" i="2"/>
  <c r="V3665" i="2"/>
  <c r="V3666" i="2"/>
  <c r="V3667" i="2"/>
  <c r="V3668" i="2"/>
  <c r="V3669" i="2"/>
  <c r="V3670" i="2"/>
  <c r="V3672" i="2"/>
  <c r="V3674" i="2"/>
  <c r="V3675" i="2"/>
  <c r="V3676" i="2"/>
  <c r="V3678" i="2"/>
  <c r="V3679" i="2"/>
  <c r="V3680" i="2"/>
  <c r="V3681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7" i="2"/>
  <c r="V3698" i="2"/>
  <c r="V3699" i="2"/>
  <c r="V3701" i="2"/>
  <c r="V3702" i="2"/>
  <c r="V3703" i="2"/>
  <c r="V3705" i="2"/>
  <c r="V3708" i="2"/>
  <c r="V3709" i="2"/>
  <c r="V3711" i="2"/>
  <c r="V3715" i="2"/>
  <c r="V3716" i="2"/>
  <c r="V3717" i="2"/>
  <c r="V3718" i="2"/>
  <c r="V3719" i="2"/>
  <c r="V3720" i="2"/>
  <c r="V3722" i="2"/>
  <c r="V3724" i="2"/>
  <c r="V3725" i="2"/>
  <c r="V3726" i="2"/>
  <c r="V3727" i="2"/>
  <c r="V3729" i="2"/>
  <c r="V3731" i="2"/>
  <c r="V3732" i="2"/>
  <c r="V3734" i="2"/>
  <c r="V3736" i="2"/>
  <c r="V3737" i="2"/>
  <c r="V3739" i="2"/>
  <c r="V3740" i="2"/>
  <c r="V3741" i="2"/>
  <c r="V3745" i="2"/>
  <c r="V3748" i="2"/>
  <c r="V3749" i="2"/>
  <c r="V3750" i="2"/>
  <c r="V3754" i="2"/>
  <c r="V3755" i="2"/>
  <c r="V3756" i="2"/>
  <c r="V3758" i="2"/>
  <c r="V3759" i="2"/>
  <c r="V3760" i="2"/>
  <c r="V3761" i="2"/>
  <c r="V3762" i="2"/>
  <c r="V3763" i="2"/>
  <c r="V3765" i="2"/>
  <c r="V3766" i="2"/>
  <c r="V3767" i="2"/>
  <c r="V3768" i="2"/>
  <c r="V3770" i="2"/>
  <c r="V3772" i="2"/>
  <c r="V3773" i="2"/>
  <c r="V3774" i="2"/>
  <c r="V3775" i="2"/>
  <c r="V3776" i="2"/>
  <c r="V3778" i="2"/>
  <c r="V3779" i="2"/>
  <c r="V3780" i="2"/>
  <c r="V3782" i="2"/>
  <c r="V3786" i="2"/>
  <c r="V3787" i="2"/>
  <c r="V3788" i="2"/>
  <c r="V3789" i="2"/>
  <c r="V3790" i="2"/>
  <c r="V3792" i="2"/>
  <c r="V3796" i="2"/>
  <c r="V3797" i="2"/>
  <c r="V3798" i="2"/>
  <c r="V3799" i="2"/>
  <c r="V3801" i="2"/>
  <c r="V3803" i="2"/>
  <c r="V3804" i="2"/>
  <c r="V3805" i="2"/>
  <c r="V3806" i="2"/>
  <c r="V3812" i="2"/>
  <c r="V3813" i="2"/>
  <c r="V3814" i="2"/>
  <c r="V3815" i="2"/>
  <c r="V3817" i="2"/>
  <c r="V3819" i="2"/>
  <c r="V3820" i="2"/>
  <c r="V3822" i="2"/>
  <c r="V3823" i="2"/>
  <c r="V3826" i="2"/>
  <c r="V3827" i="2"/>
  <c r="V3829" i="2"/>
  <c r="V3831" i="2"/>
  <c r="V3833" i="2"/>
  <c r="V3836" i="2"/>
  <c r="V3839" i="2"/>
  <c r="V3841" i="2"/>
  <c r="V3842" i="2"/>
  <c r="V3843" i="2"/>
  <c r="V3846" i="2"/>
  <c r="V3847" i="2"/>
  <c r="V3849" i="2"/>
  <c r="V3850" i="2"/>
  <c r="V3851" i="2"/>
  <c r="V3852" i="2"/>
  <c r="V3853" i="2"/>
  <c r="V3854" i="2"/>
  <c r="V3855" i="2"/>
  <c r="V3857" i="2"/>
  <c r="V3858" i="2"/>
  <c r="V3859" i="2"/>
  <c r="V3860" i="2"/>
  <c r="V3862" i="2"/>
  <c r="V3863" i="2"/>
  <c r="V3864" i="2"/>
  <c r="V3865" i="2"/>
  <c r="V3866" i="2"/>
  <c r="V3867" i="2"/>
  <c r="V3868" i="2"/>
  <c r="V3870" i="2"/>
  <c r="V3872" i="2"/>
  <c r="V3876" i="2"/>
  <c r="V3877" i="2"/>
  <c r="V3879" i="2"/>
  <c r="V3880" i="2"/>
  <c r="V3881" i="2"/>
  <c r="V3882" i="2"/>
  <c r="V3883" i="2"/>
  <c r="V3887" i="2"/>
  <c r="V3888" i="2"/>
  <c r="V3891" i="2"/>
  <c r="V3892" i="2"/>
  <c r="V3893" i="2"/>
  <c r="V3894" i="2"/>
  <c r="V3895" i="2"/>
  <c r="V3896" i="2"/>
  <c r="V3897" i="2"/>
  <c r="V3898" i="2"/>
  <c r="V3900" i="2"/>
  <c r="V3901" i="2"/>
  <c r="V3902" i="2"/>
  <c r="V3903" i="2"/>
  <c r="V3904" i="2"/>
  <c r="V3905" i="2"/>
  <c r="V3906" i="2"/>
  <c r="V3907" i="2"/>
  <c r="V3908" i="2"/>
  <c r="V3909" i="2"/>
  <c r="V3910" i="2"/>
  <c r="V3912" i="2"/>
  <c r="V3914" i="2"/>
  <c r="V3915" i="2"/>
  <c r="V3917" i="2"/>
  <c r="V3918" i="2"/>
  <c r="V3919" i="2"/>
  <c r="V3920" i="2"/>
  <c r="V3921" i="2"/>
  <c r="V3924" i="2"/>
  <c r="V3925" i="2"/>
  <c r="V3926" i="2"/>
  <c r="V3930" i="2"/>
  <c r="V3931" i="2"/>
  <c r="V3932" i="2"/>
  <c r="V3933" i="2"/>
  <c r="V3934" i="2"/>
  <c r="V3935" i="2"/>
  <c r="V3936" i="2"/>
  <c r="V3937" i="2"/>
  <c r="V3938" i="2"/>
  <c r="V3941" i="2"/>
  <c r="V3944" i="2"/>
  <c r="V3945" i="2"/>
  <c r="V3946" i="2"/>
  <c r="V3947" i="2"/>
  <c r="V3949" i="2"/>
  <c r="V3950" i="2"/>
  <c r="V3951" i="2"/>
  <c r="V3952" i="2"/>
  <c r="V3953" i="2"/>
  <c r="V3955" i="2"/>
  <c r="V3956" i="2"/>
  <c r="V3958" i="2"/>
  <c r="V3959" i="2"/>
  <c r="V3960" i="2"/>
  <c r="V3961" i="2"/>
  <c r="V3962" i="2"/>
  <c r="V3965" i="2"/>
  <c r="V3966" i="2"/>
  <c r="V3967" i="2"/>
  <c r="V3969" i="2"/>
  <c r="V3972" i="2"/>
  <c r="V3973" i="2"/>
  <c r="V3976" i="2"/>
  <c r="V3977" i="2"/>
  <c r="V3979" i="2"/>
  <c r="V3980" i="2"/>
  <c r="V3981" i="2"/>
  <c r="V3982" i="2"/>
  <c r="V3983" i="2"/>
  <c r="V3985" i="2"/>
  <c r="V3986" i="2"/>
  <c r="V3987" i="2"/>
  <c r="V3988" i="2"/>
  <c r="V3989" i="2"/>
  <c r="V3991" i="2"/>
  <c r="V3992" i="2"/>
  <c r="V3993" i="2"/>
  <c r="V3994" i="2"/>
  <c r="V3995" i="2"/>
  <c r="V3996" i="2"/>
  <c r="V3998" i="2"/>
  <c r="V4000" i="2"/>
  <c r="V4001" i="2"/>
  <c r="V4002" i="2"/>
  <c r="V4004" i="2"/>
  <c r="V4006" i="2"/>
  <c r="V4009" i="2"/>
  <c r="V4010" i="2"/>
  <c r="V4012" i="2"/>
  <c r="V4013" i="2"/>
  <c r="V4014" i="2"/>
  <c r="V4016" i="2"/>
  <c r="V4017" i="2"/>
  <c r="V4019" i="2"/>
  <c r="V4020" i="2"/>
  <c r="V4021" i="2"/>
  <c r="V4022" i="2"/>
  <c r="V4023" i="2"/>
  <c r="V4024" i="2"/>
  <c r="V4025" i="2"/>
  <c r="V4027" i="2"/>
  <c r="V4029" i="2"/>
  <c r="V4030" i="2"/>
  <c r="V4031" i="2"/>
  <c r="V4033" i="2"/>
  <c r="V4034" i="2"/>
  <c r="V4035" i="2"/>
  <c r="V4036" i="2"/>
  <c r="V4037" i="2"/>
  <c r="V4039" i="2"/>
  <c r="V4040" i="2"/>
  <c r="V4041" i="2"/>
  <c r="V4042" i="2"/>
  <c r="V4045" i="2"/>
  <c r="V4047" i="2"/>
  <c r="V4048" i="2"/>
  <c r="V4051" i="2"/>
  <c r="V4052" i="2"/>
  <c r="V4053" i="2"/>
  <c r="V4054" i="2"/>
  <c r="V4055" i="2"/>
  <c r="V4059" i="2"/>
  <c r="V4061" i="2"/>
  <c r="V4062" i="2"/>
  <c r="V4063" i="2"/>
  <c r="V4064" i="2"/>
  <c r="V4065" i="2"/>
  <c r="V4068" i="2"/>
  <c r="V4069" i="2"/>
  <c r="V4070" i="2"/>
  <c r="V4071" i="2"/>
  <c r="V4078" i="2"/>
  <c r="V4080" i="2"/>
  <c r="V4081" i="2"/>
  <c r="V4082" i="2"/>
  <c r="V4083" i="2"/>
  <c r="V4084" i="2"/>
  <c r="V4085" i="2"/>
  <c r="V4086" i="2"/>
  <c r="V4089" i="2"/>
  <c r="V4090" i="2"/>
  <c r="V4091" i="2"/>
  <c r="V4094" i="2"/>
  <c r="V4095" i="2"/>
  <c r="V4096" i="2"/>
  <c r="V4097" i="2"/>
  <c r="V4099" i="2"/>
  <c r="V4100" i="2"/>
  <c r="V4103" i="2"/>
  <c r="V4105" i="2"/>
  <c r="V4106" i="2"/>
  <c r="V4107" i="2"/>
  <c r="V4109" i="2"/>
  <c r="V4111" i="2"/>
  <c r="V4112" i="2"/>
  <c r="V4113" i="2"/>
  <c r="V4114" i="2"/>
  <c r="V4115" i="2"/>
  <c r="V4116" i="2"/>
  <c r="V4117" i="2"/>
  <c r="V4119" i="2"/>
  <c r="V4120" i="2"/>
  <c r="V4121" i="2"/>
  <c r="V4123" i="2"/>
  <c r="V4124" i="2"/>
  <c r="V4125" i="2"/>
  <c r="V4126" i="2"/>
  <c r="V4127" i="2"/>
  <c r="V4128" i="2"/>
  <c r="V4129" i="2"/>
  <c r="V4130" i="2"/>
  <c r="V4131" i="2"/>
  <c r="V4133" i="2"/>
  <c r="V4134" i="2"/>
  <c r="V4135" i="2"/>
  <c r="V4136" i="2"/>
  <c r="V4137" i="2"/>
  <c r="V4142" i="2"/>
  <c r="V4143" i="2"/>
  <c r="V4144" i="2"/>
  <c r="V4145" i="2"/>
  <c r="V4146" i="2"/>
  <c r="V4149" i="2"/>
  <c r="V4150" i="2"/>
  <c r="V4151" i="2"/>
  <c r="V4153" i="2"/>
  <c r="V4154" i="2"/>
  <c r="V4155" i="2"/>
  <c r="V4156" i="2"/>
  <c r="V4157" i="2"/>
  <c r="V4158" i="2"/>
  <c r="V4161" i="2"/>
  <c r="V4163" i="2"/>
  <c r="V4164" i="2"/>
  <c r="V4165" i="2"/>
  <c r="V4166" i="2"/>
  <c r="V4167" i="2"/>
  <c r="V4168" i="2"/>
  <c r="V4169" i="2"/>
  <c r="V4172" i="2"/>
  <c r="V4174" i="2"/>
  <c r="V4176" i="2"/>
  <c r="V4179" i="2"/>
  <c r="V4180" i="2"/>
  <c r="V4183" i="2"/>
  <c r="V4184" i="2"/>
  <c r="V4186" i="2"/>
  <c r="V4189" i="2"/>
  <c r="V4191" i="2"/>
  <c r="V4192" i="2"/>
  <c r="V4194" i="2"/>
  <c r="V4195" i="2"/>
  <c r="V4198" i="2"/>
  <c r="V4199" i="2"/>
  <c r="V4200" i="2"/>
  <c r="V4201" i="2"/>
  <c r="V4202" i="2"/>
  <c r="V4203" i="2"/>
  <c r="V4205" i="2"/>
  <c r="V4206" i="2"/>
  <c r="V4208" i="2"/>
  <c r="V4209" i="2"/>
  <c r="V4211" i="2"/>
  <c r="V4212" i="2"/>
  <c r="V4214" i="2"/>
  <c r="V4215" i="2"/>
  <c r="V4216" i="2"/>
  <c r="V4218" i="2"/>
  <c r="V4219" i="2"/>
  <c r="V4220" i="2"/>
  <c r="V4223" i="2"/>
  <c r="V4225" i="2"/>
  <c r="V4229" i="2"/>
  <c r="V4232" i="2"/>
  <c r="V4233" i="2"/>
  <c r="V4236" i="2"/>
  <c r="V4237" i="2"/>
  <c r="V4238" i="2"/>
  <c r="V4239" i="2"/>
  <c r="V4243" i="2"/>
  <c r="V4245" i="2"/>
  <c r="V4246" i="2"/>
  <c r="V4247" i="2"/>
  <c r="V4251" i="2"/>
  <c r="V4252" i="2"/>
  <c r="V4253" i="2"/>
  <c r="V4255" i="2"/>
  <c r="V4256" i="2"/>
  <c r="V4258" i="2"/>
  <c r="V4261" i="2"/>
  <c r="V4262" i="2"/>
  <c r="V4263" i="2"/>
  <c r="V4264" i="2"/>
  <c r="V4265" i="2"/>
  <c r="V4268" i="2"/>
  <c r="V4269" i="2"/>
  <c r="V4270" i="2"/>
  <c r="V4271" i="2"/>
  <c r="V4273" i="2"/>
  <c r="V4275" i="2"/>
  <c r="V4276" i="2"/>
  <c r="V4277" i="2"/>
  <c r="V4278" i="2"/>
  <c r="V4279" i="2"/>
  <c r="V4280" i="2"/>
  <c r="V4281" i="2"/>
  <c r="V4282" i="2"/>
  <c r="V4283" i="2"/>
  <c r="V4285" i="2"/>
  <c r="V4287" i="2"/>
  <c r="V4288" i="2"/>
  <c r="V4289" i="2"/>
  <c r="V4291" i="2"/>
  <c r="V4293" i="2"/>
  <c r="V4294" i="2"/>
  <c r="V4295" i="2"/>
  <c r="V4296" i="2"/>
  <c r="V4297" i="2"/>
  <c r="V4298" i="2"/>
  <c r="V4304" i="2"/>
  <c r="V4306" i="2"/>
  <c r="V4307" i="2"/>
  <c r="V4309" i="2"/>
  <c r="V4310" i="2"/>
  <c r="V4311" i="2"/>
  <c r="V4312" i="2"/>
  <c r="V4313" i="2"/>
  <c r="V4314" i="2"/>
  <c r="V4315" i="2"/>
  <c r="V4317" i="2"/>
  <c r="V4318" i="2"/>
  <c r="V4319" i="2"/>
  <c r="V4322" i="2"/>
  <c r="V4323" i="2"/>
  <c r="V4325" i="2"/>
  <c r="V4326" i="2"/>
  <c r="V4327" i="2"/>
  <c r="V4328" i="2"/>
  <c r="V4329" i="2"/>
  <c r="V4331" i="2"/>
  <c r="V4332" i="2"/>
  <c r="V4334" i="2"/>
  <c r="V4335" i="2"/>
  <c r="V4337" i="2"/>
  <c r="V4338" i="2"/>
  <c r="V4340" i="2"/>
  <c r="V4341" i="2"/>
  <c r="V4343" i="2"/>
  <c r="V4344" i="2"/>
  <c r="V4345" i="2"/>
  <c r="V4346" i="2"/>
  <c r="V4347" i="2"/>
  <c r="V4348" i="2"/>
  <c r="V4350" i="2"/>
  <c r="V4352" i="2"/>
  <c r="V4353" i="2"/>
  <c r="V4354" i="2"/>
  <c r="V4355" i="2"/>
  <c r="V4356" i="2"/>
  <c r="V4358" i="2"/>
  <c r="V4359" i="2"/>
  <c r="V4360" i="2"/>
  <c r="V4361" i="2"/>
  <c r="V4362" i="2"/>
  <c r="V4363" i="2"/>
  <c r="V4364" i="2"/>
  <c r="V4365" i="2"/>
  <c r="V4366" i="2"/>
  <c r="V4369" i="2"/>
  <c r="V4371" i="2"/>
  <c r="V4372" i="2"/>
  <c r="V4374" i="2"/>
  <c r="V4375" i="2"/>
  <c r="V4376" i="2"/>
  <c r="V4378" i="2"/>
  <c r="V4379" i="2"/>
  <c r="V4380" i="2"/>
  <c r="V4381" i="2"/>
  <c r="V4383" i="2"/>
  <c r="V4384" i="2"/>
  <c r="V4386" i="2"/>
  <c r="V4388" i="2"/>
  <c r="V4389" i="2"/>
  <c r="V4390" i="2"/>
  <c r="V4391" i="2"/>
  <c r="V4395" i="2"/>
  <c r="V4396" i="2"/>
  <c r="V4397" i="2"/>
  <c r="V4401" i="2"/>
  <c r="V4402" i="2"/>
  <c r="V4403" i="2"/>
  <c r="V4405" i="2"/>
  <c r="V4406" i="2"/>
  <c r="V4410" i="2"/>
  <c r="V4411" i="2"/>
  <c r="V4413" i="2"/>
  <c r="V4416" i="2"/>
  <c r="V4418" i="2"/>
  <c r="V4419" i="2"/>
  <c r="V4420" i="2"/>
  <c r="V4422" i="2"/>
  <c r="V4423" i="2"/>
  <c r="V4425" i="2"/>
  <c r="V4426" i="2"/>
  <c r="V4428" i="2"/>
  <c r="V4429" i="2"/>
  <c r="V4430" i="2"/>
  <c r="V4433" i="2"/>
  <c r="V4434" i="2"/>
  <c r="V4435" i="2"/>
  <c r="V4436" i="2"/>
  <c r="V4437" i="2"/>
  <c r="V4438" i="2"/>
  <c r="V4441" i="2"/>
  <c r="V4442" i="2"/>
  <c r="V4444" i="2"/>
  <c r="V4445" i="2"/>
  <c r="V4448" i="2"/>
  <c r="V4449" i="2"/>
  <c r="V4451" i="2"/>
  <c r="V4452" i="2"/>
  <c r="V4455" i="2"/>
  <c r="V4456" i="2"/>
  <c r="V4457" i="2"/>
  <c r="V4458" i="2"/>
  <c r="V4460" i="2"/>
  <c r="V4461" i="2"/>
  <c r="V4462" i="2"/>
  <c r="V4464" i="2"/>
  <c r="V4465" i="2"/>
  <c r="V4466" i="2"/>
  <c r="V4468" i="2"/>
  <c r="V4471" i="2"/>
  <c r="V4472" i="2"/>
  <c r="V4473" i="2"/>
  <c r="V4474" i="2"/>
  <c r="V4475" i="2"/>
  <c r="V4476" i="2"/>
  <c r="V4478" i="2"/>
  <c r="V4479" i="2"/>
  <c r="V4481" i="2"/>
  <c r="V4484" i="2"/>
  <c r="V4486" i="2"/>
  <c r="V4487" i="2"/>
  <c r="V4490" i="2"/>
  <c r="V4492" i="2"/>
  <c r="V4493" i="2"/>
  <c r="V4497" i="2"/>
  <c r="V4501" i="2"/>
  <c r="V4502" i="2"/>
  <c r="V4503" i="2"/>
  <c r="V4505" i="2"/>
  <c r="V4508" i="2"/>
  <c r="V4513" i="2"/>
  <c r="V4514" i="2"/>
  <c r="V4515" i="2"/>
  <c r="V4517" i="2"/>
  <c r="V4519" i="2"/>
  <c r="V4521" i="2"/>
  <c r="V4522" i="2"/>
  <c r="V4524" i="2"/>
  <c r="V4525" i="2"/>
  <c r="V4526" i="2"/>
  <c r="V4527" i="2"/>
  <c r="V4528" i="2"/>
  <c r="V4529" i="2"/>
  <c r="V4530" i="2"/>
  <c r="V4532" i="2"/>
  <c r="V4533" i="2"/>
  <c r="V4536" i="2"/>
  <c r="V4537" i="2"/>
  <c r="V4540" i="2"/>
  <c r="V4541" i="2"/>
  <c r="V4543" i="2"/>
  <c r="V4544" i="2"/>
  <c r="V4546" i="2"/>
  <c r="V4547" i="2"/>
  <c r="V4548" i="2"/>
  <c r="V4549" i="2"/>
  <c r="V4553" i="2"/>
  <c r="V4555" i="2"/>
  <c r="V4556" i="2"/>
  <c r="V4557" i="2"/>
  <c r="V4558" i="2"/>
  <c r="V4561" i="2"/>
  <c r="V4565" i="2"/>
  <c r="V4566" i="2"/>
  <c r="V4567" i="2"/>
  <c r="V4568" i="2"/>
  <c r="V4569" i="2"/>
  <c r="V4570" i="2"/>
  <c r="V4571" i="2"/>
  <c r="V4573" i="2"/>
  <c r="V4574" i="2"/>
  <c r="V4575" i="2"/>
  <c r="V4576" i="2"/>
  <c r="V4577" i="2"/>
  <c r="V4579" i="2"/>
  <c r="V4580" i="2"/>
  <c r="V4581" i="2"/>
  <c r="V4582" i="2"/>
  <c r="V4585" i="2"/>
  <c r="V4588" i="2"/>
  <c r="V4589" i="2"/>
  <c r="V4590" i="2"/>
  <c r="V4592" i="2"/>
  <c r="V4593" i="2"/>
  <c r="V4594" i="2"/>
  <c r="V4595" i="2"/>
  <c r="V4596" i="2"/>
  <c r="V4597" i="2"/>
  <c r="V4598" i="2"/>
  <c r="V4600" i="2"/>
  <c r="V4601" i="2"/>
  <c r="V4604" i="2"/>
  <c r="V4610" i="2"/>
  <c r="V4611" i="2"/>
  <c r="V4612" i="2"/>
  <c r="V4613" i="2"/>
  <c r="V4614" i="2"/>
  <c r="V4615" i="2"/>
  <c r="V4616" i="2"/>
  <c r="V4617" i="2"/>
  <c r="V4619" i="2"/>
  <c r="V4622" i="2"/>
  <c r="V4624" i="2"/>
  <c r="V4626" i="2"/>
  <c r="V4627" i="2"/>
  <c r="V4628" i="2"/>
  <c r="V4629" i="2"/>
  <c r="V4630" i="2"/>
  <c r="V4631" i="2"/>
  <c r="V4632" i="2"/>
  <c r="V4634" i="2"/>
  <c r="V4635" i="2"/>
  <c r="V4637" i="2"/>
  <c r="V4638" i="2"/>
  <c r="V4640" i="2"/>
  <c r="V4641" i="2"/>
  <c r="V4643" i="2"/>
  <c r="V4644" i="2"/>
  <c r="V4645" i="2"/>
  <c r="V4646" i="2"/>
  <c r="V4647" i="2"/>
  <c r="V4648" i="2"/>
  <c r="V4649" i="2"/>
  <c r="V4650" i="2"/>
  <c r="V4652" i="2"/>
  <c r="V4653" i="2"/>
  <c r="V4655" i="2"/>
  <c r="V4656" i="2"/>
  <c r="V4658" i="2"/>
  <c r="V4660" i="2"/>
  <c r="V4661" i="2"/>
  <c r="V4664" i="2"/>
  <c r="V4666" i="2"/>
  <c r="V4667" i="2"/>
  <c r="V4668" i="2"/>
  <c r="V4669" i="2"/>
  <c r="V4671" i="2"/>
  <c r="V4672" i="2"/>
  <c r="V4673" i="2"/>
  <c r="V4677" i="2"/>
  <c r="V4678" i="2"/>
  <c r="V4679" i="2"/>
  <c r="V4681" i="2"/>
  <c r="V4682" i="2"/>
  <c r="V4683" i="2"/>
  <c r="V4684" i="2"/>
  <c r="V4685" i="2"/>
  <c r="V4686" i="2"/>
  <c r="V4687" i="2"/>
  <c r="V4688" i="2"/>
  <c r="V4689" i="2"/>
  <c r="V4692" i="2"/>
  <c r="V4693" i="2"/>
  <c r="V4694" i="2"/>
  <c r="V4695" i="2"/>
  <c r="V4696" i="2"/>
  <c r="V4697" i="2"/>
  <c r="V4698" i="2"/>
  <c r="V4699" i="2"/>
  <c r="V4701" i="2"/>
  <c r="V4702" i="2"/>
  <c r="V4703" i="2"/>
  <c r="V4704" i="2"/>
  <c r="V4705" i="2"/>
  <c r="V4706" i="2"/>
  <c r="V4707" i="2"/>
  <c r="V4708" i="2"/>
  <c r="V4709" i="2"/>
  <c r="V2" i="2"/>
  <c r="V96" i="2"/>
  <c r="V542" i="2"/>
  <c r="V746" i="2"/>
  <c r="V765" i="2"/>
  <c r="V958" i="2"/>
  <c r="V1003" i="2"/>
  <c r="V1138" i="2"/>
  <c r="V1213" i="2"/>
  <c r="V1253" i="2"/>
  <c r="V1256" i="2"/>
  <c r="V1577" i="2"/>
  <c r="V1589" i="2"/>
  <c r="V1832" i="2"/>
  <c r="V1914" i="2"/>
  <c r="V2019" i="2"/>
  <c r="V2038" i="2"/>
  <c r="V2057" i="2"/>
  <c r="V2108" i="2"/>
  <c r="V2111" i="2"/>
  <c r="V2532" i="2"/>
  <c r="V2635" i="2"/>
  <c r="V2682" i="2"/>
  <c r="V2782" i="2"/>
  <c r="V2877" i="2"/>
  <c r="V3173" i="2"/>
  <c r="V3198" i="2"/>
  <c r="V3252" i="2"/>
  <c r="V3266" i="2"/>
  <c r="V3297" i="2"/>
  <c r="V3728" i="2"/>
  <c r="V3743" i="2"/>
  <c r="V3835" i="2"/>
  <c r="V3848" i="2"/>
  <c r="V4057" i="2"/>
  <c r="V4101" i="2"/>
  <c r="V4244" i="2"/>
  <c r="V4292" i="2"/>
  <c r="V4302" i="2"/>
  <c r="V4392" i="2"/>
  <c r="V4633" i="2"/>
  <c r="V4663" i="2"/>
  <c r="V3" i="2"/>
  <c r="V14" i="2"/>
  <c r="V16" i="2"/>
  <c r="V17" i="2"/>
  <c r="V21" i="2"/>
  <c r="V22" i="2"/>
  <c r="V25" i="2"/>
  <c r="V29" i="2"/>
  <c r="V30" i="2"/>
  <c r="V35" i="2"/>
  <c r="V37" i="2"/>
  <c r="V41" i="2"/>
  <c r="V43" i="2"/>
  <c r="V44" i="2"/>
  <c r="V46" i="2"/>
  <c r="V47" i="2"/>
  <c r="V51" i="2"/>
  <c r="V52" i="2"/>
  <c r="V55" i="2"/>
  <c r="V61" i="2"/>
  <c r="V63" i="2"/>
  <c r="V64" i="2"/>
  <c r="V65" i="2"/>
  <c r="V74" i="2"/>
  <c r="V77" i="2"/>
  <c r="V81" i="2"/>
  <c r="V82" i="2"/>
  <c r="V86" i="2"/>
  <c r="V90" i="2"/>
  <c r="V91" i="2"/>
  <c r="V100" i="2"/>
  <c r="V111" i="2"/>
  <c r="V117" i="2"/>
  <c r="V121" i="2"/>
  <c r="V124" i="2"/>
  <c r="V131" i="2"/>
  <c r="V134" i="2"/>
  <c r="V147" i="2"/>
  <c r="V148" i="2"/>
  <c r="V149" i="2"/>
  <c r="V151" i="2"/>
  <c r="V156" i="2"/>
  <c r="V163" i="2"/>
  <c r="V164" i="2"/>
  <c r="V169" i="2"/>
  <c r="V172" i="2"/>
  <c r="V175" i="2"/>
  <c r="V180" i="2"/>
  <c r="V186" i="2"/>
  <c r="V189" i="2"/>
  <c r="V196" i="2"/>
  <c r="V197" i="2"/>
  <c r="V201" i="2"/>
  <c r="V202" i="2"/>
  <c r="V205" i="2"/>
  <c r="V207" i="2"/>
  <c r="V214" i="2"/>
  <c r="V218" i="2"/>
  <c r="V219" i="2"/>
  <c r="V221" i="2"/>
  <c r="V225" i="2"/>
  <c r="V227" i="2"/>
  <c r="V228" i="2"/>
  <c r="V229" i="2"/>
  <c r="V233" i="2"/>
  <c r="V234" i="2"/>
  <c r="V241" i="2"/>
  <c r="V242" i="2"/>
  <c r="V243" i="2"/>
  <c r="V245" i="2"/>
  <c r="V248" i="2"/>
  <c r="V250" i="2"/>
  <c r="V252" i="2"/>
  <c r="V261" i="2"/>
  <c r="V262" i="2"/>
  <c r="V263" i="2"/>
  <c r="V264" i="2"/>
  <c r="V265" i="2"/>
  <c r="V273" i="2"/>
  <c r="V283" i="2"/>
  <c r="V286" i="2"/>
  <c r="V287" i="2"/>
  <c r="V290" i="2"/>
  <c r="V291" i="2"/>
  <c r="V293" i="2"/>
  <c r="V295" i="2"/>
  <c r="V296" i="2"/>
  <c r="V299" i="2"/>
  <c r="V306" i="2"/>
  <c r="V312" i="2"/>
  <c r="V315" i="2"/>
  <c r="V317" i="2"/>
  <c r="V324" i="2"/>
  <c r="V326" i="2"/>
  <c r="V330" i="2"/>
  <c r="V336" i="2"/>
  <c r="V338" i="2"/>
  <c r="V339" i="2"/>
  <c r="V340" i="2"/>
  <c r="V342" i="2"/>
  <c r="V343" i="2"/>
  <c r="V345" i="2"/>
  <c r="V347" i="2"/>
  <c r="V348" i="2"/>
  <c r="V357" i="2"/>
  <c r="V361" i="2"/>
  <c r="V363" i="2"/>
  <c r="V364" i="2"/>
  <c r="V368" i="2"/>
  <c r="V369" i="2"/>
  <c r="V374" i="2"/>
  <c r="V377" i="2"/>
  <c r="V381" i="2"/>
  <c r="V385" i="2"/>
  <c r="V388" i="2"/>
  <c r="V390" i="2"/>
  <c r="V393" i="2"/>
  <c r="V399" i="2"/>
  <c r="V401" i="2"/>
  <c r="V404" i="2"/>
  <c r="V406" i="2"/>
  <c r="V410" i="2"/>
  <c r="V411" i="2"/>
  <c r="V412" i="2"/>
  <c r="V414" i="2"/>
  <c r="V416" i="2"/>
  <c r="V417" i="2"/>
  <c r="V427" i="2"/>
  <c r="V433" i="2"/>
  <c r="V434" i="2"/>
  <c r="V437" i="2"/>
  <c r="V441" i="2"/>
  <c r="V445" i="2"/>
  <c r="V447" i="2"/>
  <c r="V451" i="2"/>
  <c r="V453" i="2"/>
  <c r="V454" i="2"/>
  <c r="V461" i="2"/>
  <c r="V462" i="2"/>
  <c r="V464" i="2"/>
  <c r="V468" i="2"/>
  <c r="V471" i="2"/>
  <c r="V473" i="2"/>
  <c r="V477" i="2"/>
  <c r="V478" i="2"/>
  <c r="V479" i="2"/>
  <c r="V481" i="2"/>
  <c r="V483" i="2"/>
  <c r="V486" i="2"/>
  <c r="V487" i="2"/>
  <c r="V488" i="2"/>
  <c r="V509" i="2"/>
  <c r="V516" i="2"/>
  <c r="V522" i="2"/>
  <c r="V526" i="2"/>
  <c r="V529" i="2"/>
  <c r="V531" i="2"/>
  <c r="V532" i="2"/>
  <c r="V534" i="2"/>
  <c r="V540" i="2"/>
  <c r="V549" i="2"/>
  <c r="V552" i="2"/>
  <c r="V556" i="2"/>
  <c r="V557" i="2"/>
  <c r="V560" i="2"/>
  <c r="V568" i="2"/>
  <c r="V569" i="2"/>
  <c r="V571" i="2"/>
  <c r="V572" i="2"/>
  <c r="V575" i="2"/>
  <c r="V576" i="2"/>
  <c r="V577" i="2"/>
  <c r="V578" i="2"/>
  <c r="V585" i="2"/>
  <c r="V586" i="2"/>
  <c r="V587" i="2"/>
  <c r="V588" i="2"/>
  <c r="V592" i="2"/>
  <c r="V595" i="2"/>
  <c r="V596" i="2"/>
  <c r="V601" i="2"/>
  <c r="V604" i="2"/>
  <c r="V605" i="2"/>
  <c r="V608" i="2"/>
  <c r="V610" i="2"/>
  <c r="V619" i="2"/>
  <c r="V625" i="2"/>
  <c r="V627" i="2"/>
  <c r="V638" i="2"/>
  <c r="V642" i="2"/>
  <c r="V643" i="2"/>
  <c r="V644" i="2"/>
  <c r="V646" i="2"/>
  <c r="V647" i="2"/>
  <c r="V648" i="2"/>
  <c r="V649" i="2"/>
  <c r="V656" i="2"/>
  <c r="V662" i="2"/>
  <c r="V664" i="2"/>
  <c r="V665" i="2"/>
  <c r="V666" i="2"/>
  <c r="V669" i="2"/>
  <c r="V670" i="2"/>
  <c r="V677" i="2"/>
  <c r="V682" i="2"/>
  <c r="V686" i="2"/>
  <c r="V688" i="2"/>
  <c r="V690" i="2"/>
  <c r="V692" i="2"/>
  <c r="V694" i="2"/>
  <c r="V695" i="2"/>
  <c r="V719" i="2"/>
  <c r="V720" i="2"/>
  <c r="V721" i="2"/>
  <c r="V724" i="2"/>
  <c r="V725" i="2"/>
  <c r="V727" i="2"/>
  <c r="V731" i="2"/>
  <c r="V741" i="2"/>
  <c r="V750" i="2"/>
  <c r="V758" i="2"/>
  <c r="V769" i="2"/>
  <c r="V776" i="2"/>
  <c r="V777" i="2"/>
  <c r="V785" i="2"/>
  <c r="V786" i="2"/>
  <c r="V791" i="2"/>
  <c r="V798" i="2"/>
  <c r="V799" i="2"/>
  <c r="V800" i="2"/>
  <c r="V801" i="2"/>
  <c r="V802" i="2"/>
  <c r="V803" i="2"/>
  <c r="V805" i="2"/>
  <c r="V808" i="2"/>
  <c r="V815" i="2"/>
  <c r="V821" i="2"/>
  <c r="V824" i="2"/>
  <c r="V829" i="2"/>
  <c r="V830" i="2"/>
  <c r="V833" i="2"/>
  <c r="V840" i="2"/>
  <c r="V846" i="2"/>
  <c r="V847" i="2"/>
  <c r="V857" i="2"/>
  <c r="V858" i="2"/>
  <c r="V860" i="2"/>
  <c r="V866" i="2"/>
  <c r="V870" i="2"/>
  <c r="V873" i="2"/>
  <c r="V878" i="2"/>
  <c r="V883" i="2"/>
  <c r="V884" i="2"/>
  <c r="V916" i="2"/>
  <c r="V917" i="2"/>
  <c r="V924" i="2"/>
  <c r="V927" i="2"/>
  <c r="V936" i="2"/>
  <c r="V945" i="2"/>
  <c r="V954" i="2"/>
  <c r="V966" i="2"/>
  <c r="V968" i="2"/>
  <c r="V980" i="2"/>
  <c r="V988" i="2"/>
  <c r="V989" i="2"/>
  <c r="V995" i="2"/>
  <c r="V997" i="2"/>
  <c r="V1004" i="2"/>
  <c r="V1006" i="2"/>
  <c r="V1009" i="2"/>
  <c r="V1014" i="2"/>
  <c r="V1015" i="2"/>
  <c r="V1018" i="2"/>
  <c r="V1020" i="2"/>
  <c r="V1023" i="2"/>
  <c r="V1025" i="2"/>
  <c r="V1027" i="2"/>
  <c r="V1028" i="2"/>
  <c r="V1029" i="2"/>
  <c r="V1042" i="2"/>
  <c r="V1044" i="2"/>
  <c r="V1046" i="2"/>
  <c r="V1064" i="2"/>
  <c r="V1065" i="2"/>
  <c r="V1066" i="2"/>
  <c r="V1067" i="2"/>
  <c r="V1072" i="2"/>
  <c r="V1075" i="2"/>
  <c r="V1079" i="2"/>
  <c r="V1081" i="2"/>
  <c r="V1088" i="2"/>
  <c r="V1090" i="2"/>
  <c r="V1092" i="2"/>
  <c r="V1094" i="2"/>
  <c r="V1106" i="2"/>
  <c r="V1109" i="2"/>
  <c r="V1111" i="2"/>
  <c r="V1116" i="2"/>
  <c r="V1122" i="2"/>
  <c r="V1123" i="2"/>
  <c r="V1131" i="2"/>
  <c r="V1135" i="2"/>
  <c r="V1137" i="2"/>
  <c r="V1143" i="2"/>
  <c r="V1144" i="2"/>
  <c r="V1146" i="2"/>
  <c r="V1147" i="2"/>
  <c r="V1150" i="2"/>
  <c r="V1151" i="2"/>
  <c r="V1156" i="2"/>
  <c r="V1163" i="2"/>
  <c r="V1167" i="2"/>
  <c r="V1169" i="2"/>
  <c r="V1173" i="2"/>
  <c r="V1180" i="2"/>
  <c r="V1182" i="2"/>
  <c r="V1183" i="2"/>
  <c r="V1191" i="2"/>
  <c r="V1196" i="2"/>
  <c r="V1199" i="2"/>
  <c r="V1202" i="2"/>
  <c r="V1209" i="2"/>
  <c r="V1211" i="2"/>
  <c r="V1214" i="2"/>
  <c r="V1216" i="2"/>
  <c r="V1222" i="2"/>
  <c r="V1227" i="2"/>
  <c r="V1230" i="2"/>
  <c r="V1234" i="2"/>
  <c r="V1236" i="2"/>
  <c r="V1238" i="2"/>
  <c r="V1240" i="2"/>
  <c r="V1245" i="2"/>
  <c r="V1247" i="2"/>
  <c r="V1257" i="2"/>
  <c r="V1259" i="2"/>
  <c r="V1264" i="2"/>
  <c r="V1265" i="2"/>
  <c r="V1269" i="2"/>
  <c r="V1270" i="2"/>
  <c r="V1274" i="2"/>
  <c r="V1275" i="2"/>
  <c r="V1277" i="2"/>
  <c r="V1278" i="2"/>
  <c r="V1282" i="2"/>
  <c r="V1283" i="2"/>
  <c r="V1284" i="2"/>
  <c r="V1287" i="2"/>
  <c r="V1291" i="2"/>
  <c r="V1294" i="2"/>
  <c r="V1295" i="2"/>
  <c r="V1296" i="2"/>
  <c r="V1297" i="2"/>
  <c r="V1298" i="2"/>
  <c r="V1301" i="2"/>
  <c r="V1302" i="2"/>
  <c r="V1304" i="2"/>
  <c r="V1310" i="2"/>
  <c r="V1311" i="2"/>
  <c r="V1314" i="2"/>
  <c r="V1322" i="2"/>
  <c r="V1324" i="2"/>
  <c r="V1332" i="2"/>
  <c r="V1334" i="2"/>
  <c r="V1336" i="2"/>
  <c r="V1344" i="2"/>
  <c r="V1346" i="2"/>
  <c r="V1351" i="2"/>
  <c r="V1353" i="2"/>
  <c r="V1354" i="2"/>
  <c r="V1356" i="2"/>
  <c r="V1357" i="2"/>
  <c r="V1359" i="2"/>
  <c r="V1362" i="2"/>
  <c r="V1365" i="2"/>
  <c r="V1368" i="2"/>
  <c r="V1371" i="2"/>
  <c r="V1373" i="2"/>
  <c r="V1377" i="2"/>
  <c r="V1379" i="2"/>
  <c r="V1381" i="2"/>
  <c r="V1383" i="2"/>
  <c r="V1384" i="2"/>
  <c r="V1389" i="2"/>
  <c r="V1390" i="2"/>
  <c r="V1395" i="2"/>
  <c r="V1397" i="2"/>
  <c r="V1400" i="2"/>
  <c r="V1402" i="2"/>
  <c r="V1405" i="2"/>
  <c r="V1407" i="2"/>
  <c r="V1410" i="2"/>
  <c r="V1412" i="2"/>
  <c r="V1414" i="2"/>
  <c r="V1415" i="2"/>
  <c r="V1425" i="2"/>
  <c r="V1429" i="2"/>
  <c r="V1436" i="2"/>
  <c r="V1446" i="2"/>
  <c r="V1447" i="2"/>
  <c r="V1449" i="2"/>
  <c r="V1450" i="2"/>
  <c r="V1455" i="2"/>
  <c r="V1456" i="2"/>
  <c r="V1457" i="2"/>
  <c r="V1459" i="2"/>
  <c r="V1463" i="2"/>
  <c r="V1465" i="2"/>
  <c r="V1469" i="2"/>
  <c r="V1471" i="2"/>
  <c r="V1479" i="2"/>
  <c r="V1485" i="2"/>
  <c r="V1487" i="2"/>
  <c r="V1488" i="2"/>
  <c r="V1493" i="2"/>
  <c r="V1496" i="2"/>
  <c r="V1505" i="2"/>
  <c r="V1511" i="2"/>
  <c r="V1512" i="2"/>
  <c r="V1515" i="2"/>
  <c r="V1517" i="2"/>
  <c r="V1519" i="2"/>
  <c r="V1537" i="2"/>
  <c r="V1543" i="2"/>
  <c r="V1548" i="2"/>
  <c r="V1559" i="2"/>
  <c r="V1568" i="2"/>
  <c r="V1572" i="2"/>
  <c r="V1578" i="2"/>
  <c r="V1582" i="2"/>
  <c r="V1588" i="2"/>
  <c r="V1600" i="2"/>
  <c r="V1616" i="2"/>
  <c r="V1619" i="2"/>
  <c r="V1624" i="2"/>
  <c r="V1650" i="2"/>
  <c r="V1652" i="2"/>
  <c r="V1654" i="2"/>
  <c r="V1656" i="2"/>
  <c r="V1657" i="2"/>
  <c r="V1662" i="2"/>
  <c r="V1668" i="2"/>
  <c r="V1670" i="2"/>
  <c r="V1672" i="2"/>
  <c r="V1674" i="2"/>
  <c r="V1688" i="2"/>
  <c r="V1693" i="2"/>
  <c r="V1698" i="2"/>
  <c r="V1701" i="2"/>
  <c r="V1702" i="2"/>
  <c r="V1717" i="2"/>
  <c r="V1718" i="2"/>
  <c r="V1719" i="2"/>
  <c r="V1722" i="2"/>
  <c r="V1730" i="2"/>
  <c r="V1732" i="2"/>
  <c r="V1734" i="2"/>
  <c r="V1737" i="2"/>
  <c r="V1740" i="2"/>
  <c r="V1742" i="2"/>
  <c r="V1744" i="2"/>
  <c r="V1750" i="2"/>
  <c r="V1752" i="2"/>
  <c r="V1754" i="2"/>
  <c r="V1755" i="2"/>
  <c r="V1757" i="2"/>
  <c r="V1761" i="2"/>
  <c r="V1770" i="2"/>
  <c r="V1779" i="2"/>
  <c r="V1785" i="2"/>
  <c r="V1787" i="2"/>
  <c r="V1790" i="2"/>
  <c r="V1794" i="2"/>
  <c r="V1795" i="2"/>
  <c r="V1798" i="2"/>
  <c r="V1800" i="2"/>
  <c r="V1808" i="2"/>
  <c r="V1809" i="2"/>
  <c r="V1810" i="2"/>
  <c r="V1817" i="2"/>
  <c r="V1819" i="2"/>
  <c r="V1820" i="2"/>
  <c r="V1824" i="2"/>
  <c r="V1826" i="2"/>
  <c r="V1828" i="2"/>
  <c r="V1831" i="2"/>
  <c r="V1834" i="2"/>
  <c r="V1840" i="2"/>
  <c r="V1846" i="2"/>
  <c r="V1848" i="2"/>
  <c r="V1850" i="2"/>
  <c r="V1855" i="2"/>
  <c r="V1865" i="2"/>
  <c r="V1876" i="2"/>
  <c r="V1877" i="2"/>
  <c r="V1879" i="2"/>
  <c r="V1881" i="2"/>
  <c r="V1887" i="2"/>
  <c r="V1891" i="2"/>
  <c r="V1898" i="2"/>
  <c r="V1899" i="2"/>
  <c r="V1901" i="2"/>
  <c r="V1905" i="2"/>
  <c r="V1909" i="2"/>
  <c r="V1915" i="2"/>
  <c r="V1920" i="2"/>
  <c r="V1927" i="2"/>
  <c r="V1932" i="2"/>
  <c r="V1933" i="2"/>
  <c r="V1936" i="2"/>
  <c r="V1937" i="2"/>
  <c r="V1938" i="2"/>
  <c r="V1942" i="2"/>
  <c r="V1944" i="2"/>
  <c r="V1948" i="2"/>
  <c r="V1949" i="2"/>
  <c r="V1951" i="2"/>
  <c r="V1952" i="2"/>
  <c r="V1955" i="2"/>
  <c r="V1956" i="2"/>
  <c r="V1958" i="2"/>
  <c r="V1968" i="2"/>
  <c r="V1971" i="2"/>
  <c r="V1976" i="2"/>
  <c r="V1977" i="2"/>
  <c r="V1985" i="2"/>
  <c r="V1986" i="2"/>
  <c r="V1991" i="2"/>
  <c r="V1996" i="2"/>
  <c r="V2002" i="2"/>
  <c r="V2007" i="2"/>
  <c r="V2022" i="2"/>
  <c r="V2026" i="2"/>
  <c r="V2027" i="2"/>
  <c r="V2037" i="2"/>
  <c r="V2043" i="2"/>
  <c r="V2051" i="2"/>
  <c r="V2052" i="2"/>
  <c r="V2053" i="2"/>
  <c r="V2056" i="2"/>
  <c r="V2058" i="2"/>
  <c r="V2067" i="2"/>
  <c r="V2073" i="2"/>
  <c r="V2075" i="2"/>
  <c r="V2081" i="2"/>
  <c r="V2083" i="2"/>
  <c r="V2084" i="2"/>
  <c r="V2087" i="2"/>
  <c r="V2090" i="2"/>
  <c r="V2092" i="2"/>
  <c r="V2093" i="2"/>
  <c r="V2094" i="2"/>
  <c r="V2095" i="2"/>
  <c r="V2099" i="2"/>
  <c r="V2100" i="2"/>
  <c r="V2101" i="2"/>
  <c r="V2104" i="2"/>
  <c r="V2107" i="2"/>
  <c r="V2109" i="2"/>
  <c r="V2113" i="2"/>
  <c r="V2114" i="2"/>
  <c r="V2115" i="2"/>
  <c r="V2116" i="2"/>
  <c r="V2124" i="2"/>
  <c r="V2129" i="2"/>
  <c r="V2133" i="2"/>
  <c r="V2134" i="2"/>
  <c r="V2136" i="2"/>
  <c r="V2137" i="2"/>
  <c r="V2138" i="2"/>
  <c r="V2145" i="2"/>
  <c r="V2149" i="2"/>
  <c r="V2151" i="2"/>
  <c r="V2152" i="2"/>
  <c r="V2155" i="2"/>
  <c r="V2175" i="2"/>
  <c r="V2184" i="2"/>
  <c r="V2185" i="2"/>
  <c r="V2202" i="2"/>
  <c r="V2207" i="2"/>
  <c r="V2213" i="2"/>
  <c r="V2216" i="2"/>
  <c r="V2218" i="2"/>
  <c r="V2221" i="2"/>
  <c r="V2226" i="2"/>
  <c r="V2231" i="2"/>
  <c r="V2232" i="2"/>
  <c r="V2235" i="2"/>
  <c r="V2236" i="2"/>
  <c r="V2239" i="2"/>
  <c r="V2242" i="2"/>
  <c r="V2252" i="2"/>
  <c r="V2256" i="2"/>
  <c r="V2258" i="2"/>
  <c r="V2262" i="2"/>
  <c r="V2263" i="2"/>
  <c r="V2265" i="2"/>
  <c r="V2270" i="2"/>
  <c r="V2272" i="2"/>
  <c r="V2275" i="2"/>
  <c r="V2282" i="2"/>
  <c r="V2284" i="2"/>
  <c r="V2287" i="2"/>
  <c r="V2290" i="2"/>
  <c r="V2294" i="2"/>
  <c r="V2295" i="2"/>
  <c r="V2298" i="2"/>
  <c r="V2300" i="2"/>
  <c r="V2303" i="2"/>
  <c r="V2305" i="2"/>
  <c r="V2307" i="2"/>
  <c r="V2311" i="2"/>
  <c r="V2312" i="2"/>
  <c r="V2313" i="2"/>
  <c r="V2317" i="2"/>
  <c r="V2326" i="2"/>
  <c r="V2329" i="2"/>
  <c r="V2340" i="2"/>
  <c r="V2341" i="2"/>
  <c r="V2343" i="2"/>
  <c r="V2346" i="2"/>
  <c r="V2347" i="2"/>
  <c r="V2348" i="2"/>
  <c r="V2352" i="2"/>
  <c r="V2353" i="2"/>
  <c r="V2358" i="2"/>
  <c r="V2360" i="2"/>
  <c r="V2362" i="2"/>
  <c r="V2364" i="2"/>
  <c r="V2366" i="2"/>
  <c r="V2371" i="2"/>
  <c r="V2373" i="2"/>
  <c r="V2377" i="2"/>
  <c r="V2378" i="2"/>
  <c r="V2379" i="2"/>
  <c r="V2386" i="2"/>
  <c r="V2387" i="2"/>
  <c r="V2396" i="2"/>
  <c r="V2397" i="2"/>
  <c r="V2398" i="2"/>
  <c r="V2400" i="2"/>
  <c r="V2401" i="2"/>
  <c r="V2405" i="2"/>
  <c r="V2410" i="2"/>
  <c r="V2412" i="2"/>
  <c r="V2421" i="2"/>
  <c r="V2422" i="2"/>
  <c r="V2425" i="2"/>
  <c r="V2429" i="2"/>
  <c r="V2432" i="2"/>
  <c r="V2434" i="2"/>
  <c r="V2435" i="2"/>
  <c r="V2437" i="2"/>
  <c r="V2438" i="2"/>
  <c r="V2440" i="2"/>
  <c r="V2445" i="2"/>
  <c r="V2447" i="2"/>
  <c r="V2449" i="2"/>
  <c r="V2450" i="2"/>
  <c r="V2459" i="2"/>
  <c r="V2463" i="2"/>
  <c r="V2469" i="2"/>
  <c r="V2470" i="2"/>
  <c r="V2471" i="2"/>
  <c r="V2474" i="2"/>
  <c r="V2479" i="2"/>
  <c r="V2480" i="2"/>
  <c r="V2485" i="2"/>
  <c r="V2488" i="2"/>
  <c r="V2489" i="2"/>
  <c r="V2494" i="2"/>
  <c r="V2496" i="2"/>
  <c r="V2497" i="2"/>
  <c r="V2501" i="2"/>
  <c r="V2510" i="2"/>
  <c r="V2514" i="2"/>
  <c r="V2515" i="2"/>
  <c r="V2520" i="2"/>
  <c r="V2521" i="2"/>
  <c r="V2525" i="2"/>
  <c r="V2526" i="2"/>
  <c r="V2528" i="2"/>
  <c r="V2531" i="2"/>
  <c r="V2534" i="2"/>
  <c r="V2535" i="2"/>
  <c r="V2538" i="2"/>
  <c r="V2544" i="2"/>
  <c r="V2546" i="2"/>
  <c r="V2548" i="2"/>
  <c r="V2551" i="2"/>
  <c r="V2553" i="2"/>
  <c r="V2554" i="2"/>
  <c r="V2556" i="2"/>
  <c r="V2559" i="2"/>
  <c r="V2561" i="2"/>
  <c r="V2563" i="2"/>
  <c r="V2568" i="2"/>
  <c r="V2573" i="2"/>
  <c r="V2576" i="2"/>
  <c r="V2579" i="2"/>
  <c r="V2582" i="2"/>
  <c r="V2584" i="2"/>
  <c r="V2587" i="2"/>
  <c r="V2589" i="2"/>
  <c r="V2590" i="2"/>
  <c r="V2592" i="2"/>
  <c r="V2597" i="2"/>
  <c r="V2598" i="2"/>
  <c r="V2600" i="2"/>
  <c r="V2601" i="2"/>
  <c r="V2616" i="2"/>
  <c r="V2622" i="2"/>
  <c r="V2633" i="2"/>
  <c r="V2639" i="2"/>
  <c r="V2641" i="2"/>
  <c r="V2642" i="2"/>
  <c r="V2645" i="2"/>
  <c r="V2657" i="2"/>
  <c r="V2669" i="2"/>
  <c r="V2672" i="2"/>
  <c r="V2675" i="2"/>
  <c r="V2684" i="2"/>
  <c r="V2685" i="2"/>
  <c r="V2686" i="2"/>
  <c r="V2687" i="2"/>
  <c r="V2700" i="2"/>
  <c r="V2701" i="2"/>
  <c r="V2702" i="2"/>
  <c r="V2707" i="2"/>
  <c r="V2708" i="2"/>
  <c r="V2709" i="2"/>
  <c r="V2710" i="2"/>
  <c r="V2711" i="2"/>
  <c r="V2715" i="2"/>
  <c r="V2722" i="2"/>
  <c r="V2727" i="2"/>
  <c r="V2729" i="2"/>
  <c r="V2737" i="2"/>
  <c r="V2738" i="2"/>
  <c r="V2743" i="2"/>
  <c r="V2749" i="2"/>
  <c r="V2750" i="2"/>
  <c r="V2751" i="2"/>
  <c r="V2753" i="2"/>
  <c r="V2755" i="2"/>
  <c r="V2760" i="2"/>
  <c r="V2765" i="2"/>
  <c r="V2778" i="2"/>
  <c r="V2779" i="2"/>
  <c r="V2781" i="2"/>
  <c r="V2783" i="2"/>
  <c r="V2787" i="2"/>
  <c r="V2789" i="2"/>
  <c r="V2791" i="2"/>
  <c r="V2793" i="2"/>
  <c r="V2807" i="2"/>
  <c r="V2812" i="2"/>
  <c r="V2814" i="2"/>
  <c r="V2817" i="2"/>
  <c r="V2819" i="2"/>
  <c r="V2822" i="2"/>
  <c r="V2824" i="2"/>
  <c r="V2827" i="2"/>
  <c r="V2829" i="2"/>
  <c r="V2838" i="2"/>
  <c r="V2839" i="2"/>
  <c r="V2844" i="2"/>
  <c r="V2845" i="2"/>
  <c r="V2851" i="2"/>
  <c r="V2857" i="2"/>
  <c r="V2859" i="2"/>
  <c r="V2860" i="2"/>
  <c r="V2881" i="2"/>
  <c r="V2883" i="2"/>
  <c r="V2885" i="2"/>
  <c r="V2888" i="2"/>
  <c r="V2891" i="2"/>
  <c r="V2892" i="2"/>
  <c r="V2900" i="2"/>
  <c r="V2902" i="2"/>
  <c r="V2903" i="2"/>
  <c r="V2905" i="2"/>
  <c r="V2908" i="2"/>
  <c r="V2909" i="2"/>
  <c r="V2910" i="2"/>
  <c r="V2911" i="2"/>
  <c r="V2913" i="2"/>
  <c r="V2918" i="2"/>
  <c r="V2920" i="2"/>
  <c r="V2923" i="2"/>
  <c r="V2926" i="2"/>
  <c r="V2931" i="2"/>
  <c r="V2934" i="2"/>
  <c r="V2936" i="2"/>
  <c r="V2937" i="2"/>
  <c r="V2939" i="2"/>
  <c r="V2944" i="2"/>
  <c r="V2947" i="2"/>
  <c r="V2963" i="2"/>
  <c r="V2964" i="2"/>
  <c r="V2967" i="2"/>
  <c r="V2975" i="2"/>
  <c r="V2980" i="2"/>
  <c r="V2981" i="2"/>
  <c r="V2982" i="2"/>
  <c r="V2983" i="2"/>
  <c r="V2994" i="2"/>
  <c r="V3002" i="2"/>
  <c r="V3005" i="2"/>
  <c r="V3008" i="2"/>
  <c r="V3009" i="2"/>
  <c r="V3013" i="2"/>
  <c r="V3020" i="2"/>
  <c r="V3024" i="2"/>
  <c r="V3025" i="2"/>
  <c r="V3026" i="2"/>
  <c r="V3029" i="2"/>
  <c r="V3030" i="2"/>
  <c r="V3031" i="2"/>
  <c r="V3032" i="2"/>
  <c r="V3037" i="2"/>
  <c r="V3038" i="2"/>
  <c r="V3045" i="2"/>
  <c r="V3049" i="2"/>
  <c r="V3051" i="2"/>
  <c r="V3054" i="2"/>
  <c r="V3055" i="2"/>
  <c r="V3057" i="2"/>
  <c r="V3060" i="2"/>
  <c r="V3065" i="2"/>
  <c r="V3073" i="2"/>
  <c r="V3081" i="2"/>
  <c r="V3082" i="2"/>
  <c r="V3086" i="2"/>
  <c r="V3099" i="2"/>
  <c r="V3108" i="2"/>
  <c r="V3109" i="2"/>
  <c r="V3112" i="2"/>
  <c r="V3113" i="2"/>
  <c r="V3119" i="2"/>
  <c r="V3123" i="2"/>
  <c r="V3124" i="2"/>
  <c r="V3126" i="2"/>
  <c r="V3132" i="2"/>
  <c r="V3134" i="2"/>
  <c r="V3135" i="2"/>
  <c r="V3138" i="2"/>
  <c r="V3157" i="2"/>
  <c r="V3158" i="2"/>
  <c r="V3162" i="2"/>
  <c r="V3174" i="2"/>
  <c r="V3178" i="2"/>
  <c r="V3181" i="2"/>
  <c r="V3183" i="2"/>
  <c r="V3185" i="2"/>
  <c r="V3191" i="2"/>
  <c r="V3199" i="2"/>
  <c r="V3202" i="2"/>
  <c r="V3209" i="2"/>
  <c r="V3210" i="2"/>
  <c r="V3212" i="2"/>
  <c r="V3216" i="2"/>
  <c r="V3220" i="2"/>
  <c r="V3221" i="2"/>
  <c r="V3222" i="2"/>
  <c r="V3225" i="2"/>
  <c r="V3226" i="2"/>
  <c r="V3228" i="2"/>
  <c r="V3233" i="2"/>
  <c r="V3235" i="2"/>
  <c r="V3237" i="2"/>
  <c r="V3241" i="2"/>
  <c r="V3242" i="2"/>
  <c r="V3244" i="2"/>
  <c r="V3247" i="2"/>
  <c r="V3259" i="2"/>
  <c r="V3263" i="2"/>
  <c r="V3265" i="2"/>
  <c r="V3270" i="2"/>
  <c r="V3273" i="2"/>
  <c r="V3283" i="2"/>
  <c r="V3284" i="2"/>
  <c r="V3285" i="2"/>
  <c r="V3287" i="2"/>
  <c r="V3290" i="2"/>
  <c r="V3292" i="2"/>
  <c r="V3294" i="2"/>
  <c r="V3298" i="2"/>
  <c r="V3299" i="2"/>
  <c r="V3302" i="2"/>
  <c r="V3304" i="2"/>
  <c r="V3305" i="2"/>
  <c r="V3306" i="2"/>
  <c r="V3308" i="2"/>
  <c r="V3311" i="2"/>
  <c r="V3313" i="2"/>
  <c r="V3320" i="2"/>
  <c r="V3323" i="2"/>
  <c r="V3325" i="2"/>
  <c r="V3326" i="2"/>
  <c r="V3329" i="2"/>
  <c r="V3330" i="2"/>
  <c r="V3332" i="2"/>
  <c r="V3338" i="2"/>
  <c r="V3346" i="2"/>
  <c r="V3348" i="2"/>
  <c r="V3350" i="2"/>
  <c r="V3355" i="2"/>
  <c r="V3357" i="2"/>
  <c r="V3358" i="2"/>
  <c r="V3359" i="2"/>
  <c r="V3364" i="2"/>
  <c r="V3378" i="2"/>
  <c r="V3379" i="2"/>
  <c r="V3380" i="2"/>
  <c r="V3381" i="2"/>
  <c r="V3392" i="2"/>
  <c r="V3395" i="2"/>
  <c r="V3397" i="2"/>
  <c r="V3399" i="2"/>
  <c r="V3404" i="2"/>
  <c r="V3405" i="2"/>
  <c r="V3412" i="2"/>
  <c r="V3417" i="2"/>
  <c r="V3423" i="2"/>
  <c r="V3424" i="2"/>
  <c r="V3433" i="2"/>
  <c r="V3434" i="2"/>
  <c r="V3435" i="2"/>
  <c r="V3439" i="2"/>
  <c r="V3454" i="2"/>
  <c r="V3459" i="2"/>
  <c r="V3475" i="2"/>
  <c r="V3482" i="2"/>
  <c r="V3483" i="2"/>
  <c r="V3491" i="2"/>
  <c r="V3494" i="2"/>
  <c r="V3504" i="2"/>
  <c r="V3505" i="2"/>
  <c r="V3513" i="2"/>
  <c r="V3514" i="2"/>
  <c r="V3517" i="2"/>
  <c r="V3518" i="2"/>
  <c r="V3520" i="2"/>
  <c r="V3524" i="2"/>
  <c r="V3526" i="2"/>
  <c r="V3527" i="2"/>
  <c r="V3533" i="2"/>
  <c r="V3536" i="2"/>
  <c r="V3540" i="2"/>
  <c r="V3545" i="2"/>
  <c r="V3553" i="2"/>
  <c r="V3556" i="2"/>
  <c r="V3566" i="2"/>
  <c r="V3574" i="2"/>
  <c r="V3584" i="2"/>
  <c r="V3592" i="2"/>
  <c r="V3593" i="2"/>
  <c r="V3595" i="2"/>
  <c r="V3599" i="2"/>
  <c r="V3601" i="2"/>
  <c r="V3604" i="2"/>
  <c r="V3607" i="2"/>
  <c r="V3626" i="2"/>
  <c r="V3632" i="2"/>
  <c r="V3641" i="2"/>
  <c r="V3642" i="2"/>
  <c r="V3645" i="2"/>
  <c r="V3648" i="2"/>
  <c r="V3651" i="2"/>
  <c r="V3656" i="2"/>
  <c r="V3659" i="2"/>
  <c r="V3660" i="2"/>
  <c r="V3664" i="2"/>
  <c r="V3671" i="2"/>
  <c r="V3673" i="2"/>
  <c r="V3677" i="2"/>
  <c r="V3682" i="2"/>
  <c r="V3696" i="2"/>
  <c r="V3700" i="2"/>
  <c r="V3706" i="2"/>
  <c r="V3707" i="2"/>
  <c r="V3710" i="2"/>
  <c r="V3712" i="2"/>
  <c r="V3713" i="2"/>
  <c r="V3714" i="2"/>
  <c r="V3721" i="2"/>
  <c r="V3723" i="2"/>
  <c r="V3730" i="2"/>
  <c r="V3733" i="2"/>
  <c r="V3735" i="2"/>
  <c r="V3738" i="2"/>
  <c r="V3742" i="2"/>
  <c r="V3744" i="2"/>
  <c r="V3746" i="2"/>
  <c r="V3747" i="2"/>
  <c r="V3751" i="2"/>
  <c r="V3752" i="2"/>
  <c r="V3753" i="2"/>
  <c r="V3757" i="2"/>
  <c r="V3764" i="2"/>
  <c r="V3769" i="2"/>
  <c r="V3771" i="2"/>
  <c r="V3777" i="2"/>
  <c r="V3781" i="2"/>
  <c r="V3783" i="2"/>
  <c r="V3784" i="2"/>
  <c r="V3785" i="2"/>
  <c r="V3791" i="2"/>
  <c r="V3793" i="2"/>
  <c r="V3794" i="2"/>
  <c r="V3795" i="2"/>
  <c r="V3800" i="2"/>
  <c r="V3807" i="2"/>
  <c r="V3808" i="2"/>
  <c r="V3809" i="2"/>
  <c r="V3810" i="2"/>
  <c r="V3811" i="2"/>
  <c r="V3816" i="2"/>
  <c r="V3818" i="2"/>
  <c r="V3824" i="2"/>
  <c r="V3825" i="2"/>
  <c r="V3828" i="2"/>
  <c r="V3830" i="2"/>
  <c r="V3834" i="2"/>
  <c r="V3837" i="2"/>
  <c r="V3838" i="2"/>
  <c r="V3840" i="2"/>
  <c r="V3844" i="2"/>
  <c r="V3845" i="2"/>
  <c r="V3856" i="2"/>
  <c r="V3861" i="2"/>
  <c r="V3869" i="2"/>
  <c r="V3873" i="2"/>
  <c r="V3874" i="2"/>
  <c r="V3875" i="2"/>
  <c r="V3884" i="2"/>
  <c r="V3885" i="2"/>
  <c r="V3886" i="2"/>
  <c r="V3889" i="2"/>
  <c r="V3890" i="2"/>
  <c r="V3899" i="2"/>
  <c r="V3911" i="2"/>
  <c r="V3913" i="2"/>
  <c r="V3916" i="2"/>
  <c r="V3922" i="2"/>
  <c r="V3923" i="2"/>
  <c r="V3927" i="2"/>
  <c r="V3928" i="2"/>
  <c r="V3929" i="2"/>
  <c r="V3939" i="2"/>
  <c r="V3940" i="2"/>
  <c r="V3942" i="2"/>
  <c r="V3943" i="2"/>
  <c r="V3948" i="2"/>
  <c r="V3954" i="2"/>
  <c r="V3957" i="2"/>
  <c r="V3963" i="2"/>
  <c r="V3964" i="2"/>
  <c r="V3968" i="2"/>
  <c r="V3970" i="2"/>
  <c r="V3971" i="2"/>
  <c r="V3974" i="2"/>
  <c r="V3975" i="2"/>
  <c r="V3978" i="2"/>
  <c r="V3984" i="2"/>
  <c r="V3990" i="2"/>
  <c r="V3997" i="2"/>
  <c r="V3999" i="2"/>
  <c r="V4003" i="2"/>
  <c r="V4007" i="2"/>
  <c r="V4008" i="2"/>
  <c r="V4011" i="2"/>
  <c r="V4015" i="2"/>
  <c r="V4026" i="2"/>
  <c r="V4028" i="2"/>
  <c r="V4038" i="2"/>
  <c r="V4043" i="2"/>
  <c r="V4044" i="2"/>
  <c r="V4046" i="2"/>
  <c r="V4049" i="2"/>
  <c r="V4056" i="2"/>
  <c r="V4058" i="2"/>
  <c r="V4060" i="2"/>
  <c r="V4066" i="2"/>
  <c r="V4067" i="2"/>
  <c r="V4072" i="2"/>
  <c r="V4073" i="2"/>
  <c r="V4074" i="2"/>
  <c r="V4075" i="2"/>
  <c r="V4076" i="2"/>
  <c r="V4077" i="2"/>
  <c r="V4087" i="2"/>
  <c r="V4088" i="2"/>
  <c r="V4092" i="2"/>
  <c r="V4098" i="2"/>
  <c r="V4102" i="2"/>
  <c r="V4104" i="2"/>
  <c r="V4118" i="2"/>
  <c r="V4132" i="2"/>
  <c r="V4138" i="2"/>
  <c r="V4140" i="2"/>
  <c r="V4141" i="2"/>
  <c r="V4147" i="2"/>
  <c r="V4152" i="2"/>
  <c r="V4160" i="2"/>
  <c r="V4162" i="2"/>
  <c r="V4170" i="2"/>
  <c r="V4171" i="2"/>
  <c r="V4173" i="2"/>
  <c r="V4175" i="2"/>
  <c r="V4177" i="2"/>
  <c r="V4178" i="2"/>
  <c r="V4182" i="2"/>
  <c r="V4185" i="2"/>
  <c r="V4187" i="2"/>
  <c r="V4188" i="2"/>
  <c r="V4190" i="2"/>
  <c r="V4196" i="2"/>
  <c r="V4197" i="2"/>
  <c r="V4204" i="2"/>
  <c r="V4207" i="2"/>
  <c r="V4213" i="2"/>
  <c r="V4217" i="2"/>
  <c r="V4221" i="2"/>
  <c r="V4222" i="2"/>
  <c r="V4224" i="2"/>
  <c r="V4226" i="2"/>
  <c r="V4227" i="2"/>
  <c r="V4230" i="2"/>
  <c r="V4231" i="2"/>
  <c r="V4234" i="2"/>
  <c r="V4235" i="2"/>
  <c r="V4240" i="2"/>
  <c r="V4241" i="2"/>
  <c r="V4242" i="2"/>
  <c r="V4249" i="2"/>
  <c r="V4250" i="2"/>
  <c r="V4254" i="2"/>
  <c r="V4257" i="2"/>
  <c r="V4259" i="2"/>
  <c r="V4266" i="2"/>
  <c r="V4267" i="2"/>
  <c r="V4284" i="2"/>
  <c r="V4286" i="2"/>
  <c r="V4299" i="2"/>
  <c r="V4300" i="2"/>
  <c r="V4301" i="2"/>
  <c r="V4305" i="2"/>
  <c r="V4308" i="2"/>
  <c r="V4320" i="2"/>
  <c r="V4321" i="2"/>
  <c r="V4324" i="2"/>
  <c r="V4330" i="2"/>
  <c r="V4333" i="2"/>
  <c r="V4336" i="2"/>
  <c r="V4339" i="2"/>
  <c r="V4349" i="2"/>
  <c r="V4351" i="2"/>
  <c r="V4367" i="2"/>
  <c r="V4368" i="2"/>
  <c r="V4373" i="2"/>
  <c r="V4382" i="2"/>
  <c r="V4385" i="2"/>
  <c r="V4387" i="2"/>
  <c r="V4393" i="2"/>
  <c r="V4398" i="2"/>
  <c r="V4399" i="2"/>
  <c r="V4400" i="2"/>
  <c r="V4404" i="2"/>
  <c r="V4407" i="2"/>
  <c r="V4408" i="2"/>
  <c r="V4409" i="2"/>
  <c r="V4414" i="2"/>
  <c r="V4415" i="2"/>
  <c r="V4417" i="2"/>
  <c r="V4421" i="2"/>
  <c r="V4427" i="2"/>
  <c r="V4431" i="2"/>
  <c r="V4432" i="2"/>
  <c r="V4439" i="2"/>
  <c r="V4440" i="2"/>
  <c r="V4443" i="2"/>
  <c r="V4446" i="2"/>
  <c r="V4447" i="2"/>
  <c r="V4450" i="2"/>
  <c r="V4453" i="2"/>
  <c r="V4454" i="2"/>
  <c r="V4463" i="2"/>
  <c r="V4467" i="2"/>
  <c r="V4469" i="2"/>
  <c r="V4470" i="2"/>
  <c r="V4477" i="2"/>
  <c r="V4482" i="2"/>
  <c r="V4483" i="2"/>
  <c r="V4485" i="2"/>
  <c r="V4488" i="2"/>
  <c r="V4489" i="2"/>
  <c r="V4491" i="2"/>
  <c r="V4494" i="2"/>
  <c r="V4495" i="2"/>
  <c r="V4498" i="2"/>
  <c r="V4500" i="2"/>
  <c r="V4504" i="2"/>
  <c r="V4506" i="2"/>
  <c r="V4507" i="2"/>
  <c r="V4509" i="2"/>
  <c r="V4510" i="2"/>
  <c r="V4511" i="2"/>
  <c r="V4516" i="2"/>
  <c r="V4518" i="2"/>
  <c r="V4520" i="2"/>
  <c r="V4531" i="2"/>
  <c r="V4534" i="2"/>
  <c r="V4535" i="2"/>
  <c r="V4538" i="2"/>
  <c r="V4539" i="2"/>
  <c r="V4542" i="2"/>
  <c r="V4545" i="2"/>
  <c r="V4551" i="2"/>
  <c r="V4554" i="2"/>
  <c r="V4559" i="2"/>
  <c r="V4560" i="2"/>
  <c r="V4562" i="2"/>
  <c r="V4564" i="2"/>
  <c r="V4578" i="2"/>
  <c r="V4583" i="2"/>
  <c r="V4584" i="2"/>
  <c r="V4587" i="2"/>
  <c r="V4599" i="2"/>
  <c r="V4602" i="2"/>
  <c r="V4603" i="2"/>
  <c r="V4605" i="2"/>
  <c r="V4606" i="2"/>
  <c r="V4607" i="2"/>
  <c r="V4609" i="2"/>
  <c r="V4618" i="2"/>
  <c r="V4620" i="2"/>
  <c r="V4621" i="2"/>
  <c r="V4625" i="2"/>
  <c r="V4636" i="2"/>
  <c r="V4639" i="2"/>
  <c r="V4642" i="2"/>
  <c r="V4651" i="2"/>
  <c r="V4654" i="2"/>
  <c r="V4657" i="2"/>
  <c r="V4665" i="2"/>
  <c r="V4670" i="2"/>
  <c r="V4674" i="2"/>
  <c r="V4675" i="2"/>
  <c r="V4676" i="2"/>
  <c r="V4690" i="2"/>
  <c r="V4691" i="2"/>
  <c r="V4700" i="2"/>
  <c r="V11" i="2"/>
  <c r="V32" i="2"/>
  <c r="V70" i="2"/>
  <c r="V80" i="2"/>
  <c r="V93" i="2"/>
  <c r="V95" i="2"/>
  <c r="V115" i="2"/>
  <c r="V135" i="2"/>
  <c r="V136" i="2"/>
  <c r="V146" i="2"/>
  <c r="V166" i="2"/>
  <c r="V191" i="2"/>
  <c r="V208" i="2"/>
  <c r="V231" i="2"/>
  <c r="V240" i="2"/>
  <c r="V266" i="2"/>
  <c r="V282" i="2"/>
  <c r="V298" i="2"/>
  <c r="V316" i="2"/>
  <c r="V350" i="2"/>
  <c r="V370" i="2"/>
  <c r="V384" i="2"/>
  <c r="V396" i="2"/>
  <c r="V397" i="2"/>
  <c r="V409" i="2"/>
  <c r="V424" i="2"/>
  <c r="V438" i="2"/>
  <c r="V452" i="2"/>
  <c r="V472" i="2"/>
  <c r="V485" i="2"/>
  <c r="V491" i="2"/>
  <c r="V521" i="2"/>
  <c r="V537" i="2"/>
  <c r="V554" i="2"/>
  <c r="V594" i="2"/>
  <c r="V612" i="2"/>
  <c r="V613" i="2"/>
  <c r="V633" i="2"/>
  <c r="V654" i="2"/>
  <c r="V710" i="2"/>
  <c r="V726" i="2"/>
  <c r="V739" i="2"/>
  <c r="V779" i="2"/>
  <c r="V835" i="2"/>
  <c r="V867" i="2"/>
  <c r="V934" i="2"/>
  <c r="V950" i="2"/>
  <c r="V974" i="2"/>
  <c r="V1013" i="2"/>
  <c r="V1034" i="2"/>
  <c r="V1037" i="2"/>
  <c r="V1062" i="2"/>
  <c r="V1078" i="2"/>
  <c r="V1082" i="2"/>
  <c r="V1098" i="2"/>
  <c r="V1115" i="2"/>
  <c r="V1130" i="2"/>
  <c r="V1152" i="2"/>
  <c r="V1194" i="2"/>
  <c r="V1206" i="2"/>
  <c r="V1217" i="2"/>
  <c r="V1232" i="2"/>
  <c r="V1235" i="2"/>
  <c r="V1250" i="2"/>
  <c r="V1262" i="2"/>
  <c r="V1281" i="2"/>
  <c r="V1305" i="2"/>
  <c r="V1363" i="2"/>
  <c r="V1380" i="2"/>
  <c r="V1398" i="2"/>
  <c r="V1434" i="2"/>
  <c r="V1438" i="2"/>
  <c r="V1461" i="2"/>
  <c r="V1467" i="2"/>
  <c r="V1470" i="2"/>
  <c r="V1484" i="2"/>
  <c r="V1507" i="2"/>
  <c r="V1523" i="2"/>
  <c r="V1540" i="2"/>
  <c r="V1562" i="2"/>
  <c r="V1585" i="2"/>
  <c r="V1621" i="2"/>
  <c r="V1641" i="2"/>
  <c r="V1658" i="2"/>
  <c r="V1675" i="2"/>
  <c r="V1689" i="2"/>
  <c r="V1705" i="2"/>
  <c r="V1707" i="2"/>
  <c r="V1729" i="2"/>
  <c r="V1760" i="2"/>
  <c r="V1777" i="2"/>
  <c r="V1796" i="2"/>
  <c r="V1797" i="2"/>
  <c r="V1860" i="2"/>
  <c r="V1875" i="2"/>
  <c r="V1893" i="2"/>
  <c r="V1908" i="2"/>
  <c r="V1935" i="2"/>
  <c r="V1989" i="2"/>
  <c r="V2008" i="2"/>
  <c r="V2011" i="2"/>
  <c r="V2025" i="2"/>
  <c r="V2061" i="2"/>
  <c r="V2158" i="2"/>
  <c r="V2177" i="2"/>
  <c r="V2241" i="2"/>
  <c r="V2247" i="2"/>
  <c r="V2260" i="2"/>
  <c r="V2292" i="2"/>
  <c r="V2308" i="2"/>
  <c r="V2310" i="2"/>
  <c r="V2335" i="2"/>
  <c r="V2367" i="2"/>
  <c r="V2406" i="2"/>
  <c r="V2424" i="2"/>
  <c r="V2426" i="2"/>
  <c r="V2436" i="2"/>
  <c r="V2458" i="2"/>
  <c r="V2493" i="2"/>
  <c r="V2502" i="2"/>
  <c r="V2540" i="2"/>
  <c r="V2542" i="2"/>
  <c r="V2557" i="2"/>
  <c r="V2569" i="2"/>
  <c r="V2604" i="2"/>
  <c r="V2607" i="2"/>
  <c r="V2636" i="2"/>
  <c r="V2646" i="2"/>
  <c r="V2695" i="2"/>
  <c r="V2703" i="2"/>
  <c r="V2721" i="2"/>
  <c r="V2768" i="2"/>
  <c r="V2805" i="2"/>
  <c r="V2843" i="2"/>
  <c r="V2868" i="2"/>
  <c r="V2890" i="2"/>
  <c r="V2894" i="2"/>
  <c r="V2949" i="2"/>
  <c r="V2953" i="2"/>
  <c r="V2988" i="2"/>
  <c r="V3117" i="2"/>
  <c r="V3139" i="2"/>
  <c r="V3155" i="2"/>
  <c r="V3190" i="2"/>
  <c r="V3232" i="2"/>
  <c r="V3269" i="2"/>
  <c r="V3276" i="2"/>
  <c r="V3293" i="2"/>
  <c r="V3361" i="2"/>
  <c r="V3363" i="2"/>
  <c r="V3384" i="2"/>
  <c r="V3401" i="2"/>
  <c r="V3403" i="2"/>
  <c r="V3428" i="2"/>
  <c r="V3451" i="2"/>
  <c r="V3467" i="2"/>
  <c r="V3468" i="2"/>
  <c r="V3507" i="2"/>
  <c r="V3525" i="2"/>
  <c r="V3562" i="2"/>
  <c r="V3597" i="2"/>
  <c r="V3612" i="2"/>
  <c r="V3704" i="2"/>
  <c r="V3802" i="2"/>
  <c r="V3821" i="2"/>
  <c r="V3832" i="2"/>
  <c r="V3871" i="2"/>
  <c r="V3878" i="2"/>
  <c r="V4005" i="2"/>
  <c r="V4018" i="2"/>
  <c r="V4032" i="2"/>
  <c r="V4050" i="2"/>
  <c r="V4079" i="2"/>
  <c r="V4093" i="2"/>
  <c r="V4108" i="2"/>
  <c r="V4110" i="2"/>
  <c r="V4122" i="2"/>
  <c r="V4139" i="2"/>
  <c r="V4148" i="2"/>
  <c r="V4159" i="2"/>
  <c r="V4181" i="2"/>
  <c r="V4193" i="2"/>
  <c r="V4210" i="2"/>
  <c r="V4228" i="2"/>
  <c r="V4248" i="2"/>
  <c r="V4260" i="2"/>
  <c r="V4272" i="2"/>
  <c r="V4274" i="2"/>
  <c r="V4290" i="2"/>
  <c r="V4303" i="2"/>
  <c r="V4316" i="2"/>
  <c r="V4342" i="2"/>
  <c r="V4357" i="2"/>
  <c r="V4370" i="2"/>
  <c r="V4377" i="2"/>
  <c r="V4394" i="2"/>
  <c r="V4412" i="2"/>
  <c r="V4424" i="2"/>
  <c r="V4459" i="2"/>
  <c r="V4480" i="2"/>
  <c r="V4496" i="2"/>
  <c r="V4499" i="2"/>
  <c r="V4512" i="2"/>
  <c r="V4523" i="2"/>
  <c r="V4550" i="2"/>
  <c r="V4552" i="2"/>
  <c r="V4563" i="2"/>
  <c r="V4572" i="2"/>
  <c r="V4586" i="2"/>
  <c r="V4591" i="2"/>
  <c r="V4608" i="2"/>
  <c r="V4623" i="2"/>
  <c r="V4659" i="2"/>
  <c r="V4662" i="2"/>
  <c r="V4680" i="2"/>
  <c r="V4710" i="2"/>
  <c r="T3" i="2"/>
  <c r="T14" i="2"/>
  <c r="T16" i="2"/>
  <c r="T17" i="2"/>
  <c r="T21" i="2"/>
  <c r="T22" i="2"/>
  <c r="T25" i="2"/>
  <c r="T29" i="2"/>
  <c r="T30" i="2"/>
  <c r="T35" i="2"/>
  <c r="T37" i="2"/>
  <c r="T41" i="2"/>
  <c r="T43" i="2"/>
  <c r="T44" i="2"/>
  <c r="T46" i="2"/>
  <c r="T47" i="2"/>
  <c r="T51" i="2"/>
  <c r="T52" i="2"/>
  <c r="T55" i="2"/>
  <c r="T61" i="2"/>
  <c r="T63" i="2"/>
  <c r="T64" i="2"/>
  <c r="T65" i="2"/>
  <c r="T74" i="2"/>
  <c r="T77" i="2"/>
  <c r="T81" i="2"/>
  <c r="T82" i="2"/>
  <c r="T86" i="2"/>
  <c r="T90" i="2"/>
  <c r="T91" i="2"/>
  <c r="T100" i="2"/>
  <c r="T111" i="2"/>
  <c r="T117" i="2"/>
  <c r="T121" i="2"/>
  <c r="T124" i="2"/>
  <c r="T131" i="2"/>
  <c r="T134" i="2"/>
  <c r="T147" i="2"/>
  <c r="T148" i="2"/>
  <c r="T149" i="2"/>
  <c r="T151" i="2"/>
  <c r="T156" i="2"/>
  <c r="T163" i="2"/>
  <c r="T164" i="2"/>
  <c r="T169" i="2"/>
  <c r="T172" i="2"/>
  <c r="T175" i="2"/>
  <c r="T180" i="2"/>
  <c r="T186" i="2"/>
  <c r="T189" i="2"/>
  <c r="T196" i="2"/>
  <c r="T197" i="2"/>
  <c r="T201" i="2"/>
  <c r="T202" i="2"/>
  <c r="T205" i="2"/>
  <c r="T207" i="2"/>
  <c r="T214" i="2"/>
  <c r="T218" i="2"/>
  <c r="T219" i="2"/>
  <c r="T221" i="2"/>
  <c r="T225" i="2"/>
  <c r="T227" i="2"/>
  <c r="T228" i="2"/>
  <c r="T229" i="2"/>
  <c r="T233" i="2"/>
  <c r="T234" i="2"/>
  <c r="T241" i="2"/>
  <c r="T242" i="2"/>
  <c r="T243" i="2"/>
  <c r="T245" i="2"/>
  <c r="T248" i="2"/>
  <c r="T250" i="2"/>
  <c r="T252" i="2"/>
  <c r="T261" i="2"/>
  <c r="T262" i="2"/>
  <c r="T263" i="2"/>
  <c r="T264" i="2"/>
  <c r="T265" i="2"/>
  <c r="T273" i="2"/>
  <c r="T283" i="2"/>
  <c r="T286" i="2"/>
  <c r="T287" i="2"/>
  <c r="T290" i="2"/>
  <c r="T291" i="2"/>
  <c r="T293" i="2"/>
  <c r="T295" i="2"/>
  <c r="T296" i="2"/>
  <c r="T299" i="2"/>
  <c r="T306" i="2"/>
  <c r="T312" i="2"/>
  <c r="T315" i="2"/>
  <c r="T317" i="2"/>
  <c r="T324" i="2"/>
  <c r="T326" i="2"/>
  <c r="T330" i="2"/>
  <c r="T336" i="2"/>
  <c r="T338" i="2"/>
  <c r="T339" i="2"/>
  <c r="T340" i="2"/>
  <c r="T342" i="2"/>
  <c r="T343" i="2"/>
  <c r="T345" i="2"/>
  <c r="T347" i="2"/>
  <c r="T348" i="2"/>
  <c r="T357" i="2"/>
  <c r="T361" i="2"/>
  <c r="T363" i="2"/>
  <c r="T364" i="2"/>
  <c r="T368" i="2"/>
  <c r="T369" i="2"/>
  <c r="T374" i="2"/>
  <c r="T377" i="2"/>
  <c r="T381" i="2"/>
  <c r="T385" i="2"/>
  <c r="T388" i="2"/>
  <c r="T390" i="2"/>
  <c r="T393" i="2"/>
  <c r="T399" i="2"/>
  <c r="T401" i="2"/>
  <c r="T404" i="2"/>
  <c r="T406" i="2"/>
  <c r="T410" i="2"/>
  <c r="T411" i="2"/>
  <c r="T412" i="2"/>
  <c r="T414" i="2"/>
  <c r="T416" i="2"/>
  <c r="T417" i="2"/>
  <c r="T427" i="2"/>
  <c r="T433" i="2"/>
  <c r="T434" i="2"/>
  <c r="T437" i="2"/>
  <c r="T441" i="2"/>
  <c r="T445" i="2"/>
  <c r="T447" i="2"/>
  <c r="T451" i="2"/>
  <c r="T453" i="2"/>
  <c r="T454" i="2"/>
  <c r="T461" i="2"/>
  <c r="T462" i="2"/>
  <c r="T464" i="2"/>
  <c r="T468" i="2"/>
  <c r="T471" i="2"/>
  <c r="T473" i="2"/>
  <c r="T477" i="2"/>
  <c r="T478" i="2"/>
  <c r="T479" i="2"/>
  <c r="T481" i="2"/>
  <c r="T483" i="2"/>
  <c r="T486" i="2"/>
  <c r="T487" i="2"/>
  <c r="T488" i="2"/>
  <c r="T509" i="2"/>
  <c r="T516" i="2"/>
  <c r="T522" i="2"/>
  <c r="T526" i="2"/>
  <c r="T529" i="2"/>
  <c r="T531" i="2"/>
  <c r="T532" i="2"/>
  <c r="T534" i="2"/>
  <c r="T540" i="2"/>
  <c r="T549" i="2"/>
  <c r="T552" i="2"/>
  <c r="T556" i="2"/>
  <c r="T557" i="2"/>
  <c r="T560" i="2"/>
  <c r="T568" i="2"/>
  <c r="T569" i="2"/>
  <c r="T571" i="2"/>
  <c r="T572" i="2"/>
  <c r="T575" i="2"/>
  <c r="T576" i="2"/>
  <c r="T577" i="2"/>
  <c r="T578" i="2"/>
  <c r="T585" i="2"/>
  <c r="T586" i="2"/>
  <c r="T587" i="2"/>
  <c r="T588" i="2"/>
  <c r="T592" i="2"/>
  <c r="T595" i="2"/>
  <c r="T596" i="2"/>
  <c r="T601" i="2"/>
  <c r="T604" i="2"/>
  <c r="T605" i="2"/>
  <c r="T608" i="2"/>
  <c r="T610" i="2"/>
  <c r="T619" i="2"/>
  <c r="T625" i="2"/>
  <c r="T627" i="2"/>
  <c r="T638" i="2"/>
  <c r="T642" i="2"/>
  <c r="T643" i="2"/>
  <c r="T644" i="2"/>
  <c r="T646" i="2"/>
  <c r="T647" i="2"/>
  <c r="T648" i="2"/>
  <c r="T649" i="2"/>
  <c r="T656" i="2"/>
  <c r="T662" i="2"/>
  <c r="T664" i="2"/>
  <c r="T665" i="2"/>
  <c r="T666" i="2"/>
  <c r="T669" i="2"/>
  <c r="T670" i="2"/>
  <c r="T677" i="2"/>
  <c r="T682" i="2"/>
  <c r="T686" i="2"/>
  <c r="T688" i="2"/>
  <c r="T690" i="2"/>
  <c r="T692" i="2"/>
  <c r="T694" i="2"/>
  <c r="T695" i="2"/>
  <c r="T719" i="2"/>
  <c r="T720" i="2"/>
  <c r="T721" i="2"/>
  <c r="T724" i="2"/>
  <c r="T725" i="2"/>
  <c r="T727" i="2"/>
  <c r="T731" i="2"/>
  <c r="T741" i="2"/>
  <c r="T750" i="2"/>
  <c r="T758" i="2"/>
  <c r="T769" i="2"/>
  <c r="T776" i="2"/>
  <c r="T777" i="2"/>
  <c r="T785" i="2"/>
  <c r="T786" i="2"/>
  <c r="T791" i="2"/>
  <c r="T798" i="2"/>
  <c r="T799" i="2"/>
  <c r="T800" i="2"/>
  <c r="T801" i="2"/>
  <c r="T802" i="2"/>
  <c r="T803" i="2"/>
  <c r="T805" i="2"/>
  <c r="T808" i="2"/>
  <c r="T815" i="2"/>
  <c r="T821" i="2"/>
  <c r="T824" i="2"/>
  <c r="T829" i="2"/>
  <c r="T830" i="2"/>
  <c r="T833" i="2"/>
  <c r="T840" i="2"/>
  <c r="T846" i="2"/>
  <c r="T847" i="2"/>
  <c r="T857" i="2"/>
  <c r="T858" i="2"/>
  <c r="T860" i="2"/>
  <c r="T866" i="2"/>
  <c r="T870" i="2"/>
  <c r="T873" i="2"/>
  <c r="T878" i="2"/>
  <c r="T883" i="2"/>
  <c r="T884" i="2"/>
  <c r="T916" i="2"/>
  <c r="T917" i="2"/>
  <c r="T924" i="2"/>
  <c r="T927" i="2"/>
  <c r="T936" i="2"/>
  <c r="T945" i="2"/>
  <c r="T954" i="2"/>
  <c r="T966" i="2"/>
  <c r="T968" i="2"/>
  <c r="T980" i="2"/>
  <c r="T988" i="2"/>
  <c r="T989" i="2"/>
  <c r="T995" i="2"/>
  <c r="T997" i="2"/>
  <c r="T1004" i="2"/>
  <c r="T1006" i="2"/>
  <c r="T1009" i="2"/>
  <c r="T1014" i="2"/>
  <c r="T1015" i="2"/>
  <c r="T1018" i="2"/>
  <c r="T1020" i="2"/>
  <c r="T1023" i="2"/>
  <c r="T1025" i="2"/>
  <c r="T1027" i="2"/>
  <c r="T1028" i="2"/>
  <c r="T1029" i="2"/>
  <c r="T1042" i="2"/>
  <c r="T1044" i="2"/>
  <c r="T1046" i="2"/>
  <c r="T1064" i="2"/>
  <c r="T1065" i="2"/>
  <c r="T1066" i="2"/>
  <c r="T1067" i="2"/>
  <c r="T1072" i="2"/>
  <c r="T1075" i="2"/>
  <c r="T1079" i="2"/>
  <c r="T1081" i="2"/>
  <c r="T1088" i="2"/>
  <c r="T1090" i="2"/>
  <c r="T1092" i="2"/>
  <c r="T1094" i="2"/>
  <c r="T1106" i="2"/>
  <c r="T1109" i="2"/>
  <c r="T1111" i="2"/>
  <c r="T1116" i="2"/>
  <c r="T1122" i="2"/>
  <c r="T1123" i="2"/>
  <c r="T1131" i="2"/>
  <c r="T1135" i="2"/>
  <c r="T1137" i="2"/>
  <c r="T1143" i="2"/>
  <c r="T1144" i="2"/>
  <c r="T1146" i="2"/>
  <c r="T1147" i="2"/>
  <c r="T1150" i="2"/>
  <c r="T1151" i="2"/>
  <c r="T1156" i="2"/>
  <c r="T1163" i="2"/>
  <c r="T1167" i="2"/>
  <c r="T1169" i="2"/>
  <c r="T1173" i="2"/>
  <c r="T1180" i="2"/>
  <c r="T1182" i="2"/>
  <c r="T1183" i="2"/>
  <c r="T1191" i="2"/>
  <c r="T1196" i="2"/>
  <c r="T1199" i="2"/>
  <c r="T1202" i="2"/>
  <c r="T1209" i="2"/>
  <c r="T1211" i="2"/>
  <c r="T1214" i="2"/>
  <c r="T1216" i="2"/>
  <c r="T1222" i="2"/>
  <c r="T1227" i="2"/>
  <c r="T1230" i="2"/>
  <c r="T1234" i="2"/>
  <c r="T1236" i="2"/>
  <c r="T1238" i="2"/>
  <c r="T1240" i="2"/>
  <c r="T1245" i="2"/>
  <c r="T1247" i="2"/>
  <c r="T1257" i="2"/>
  <c r="T1259" i="2"/>
  <c r="T1264" i="2"/>
  <c r="T1265" i="2"/>
  <c r="T1269" i="2"/>
  <c r="T1270" i="2"/>
  <c r="T1274" i="2"/>
  <c r="T1275" i="2"/>
  <c r="T1277" i="2"/>
  <c r="T1278" i="2"/>
  <c r="T1282" i="2"/>
  <c r="T1283" i="2"/>
  <c r="T1284" i="2"/>
  <c r="T1287" i="2"/>
  <c r="T1291" i="2"/>
  <c r="T1294" i="2"/>
  <c r="T1295" i="2"/>
  <c r="T1296" i="2"/>
  <c r="T1297" i="2"/>
  <c r="T1298" i="2"/>
  <c r="T1301" i="2"/>
  <c r="T1302" i="2"/>
  <c r="T1304" i="2"/>
  <c r="T1310" i="2"/>
  <c r="T1311" i="2"/>
  <c r="T1314" i="2"/>
  <c r="T1322" i="2"/>
  <c r="T1324" i="2"/>
  <c r="T1332" i="2"/>
  <c r="T1334" i="2"/>
  <c r="T1336" i="2"/>
  <c r="T1344" i="2"/>
  <c r="T1346" i="2"/>
  <c r="T1351" i="2"/>
  <c r="T1353" i="2"/>
  <c r="T1354" i="2"/>
  <c r="T1356" i="2"/>
  <c r="T1357" i="2"/>
  <c r="T1359" i="2"/>
  <c r="T1362" i="2"/>
  <c r="T1365" i="2"/>
  <c r="T1368" i="2"/>
  <c r="T1371" i="2"/>
  <c r="T1373" i="2"/>
  <c r="T1377" i="2"/>
  <c r="T1379" i="2"/>
  <c r="T1381" i="2"/>
  <c r="T1383" i="2"/>
  <c r="T1384" i="2"/>
  <c r="T1389" i="2"/>
  <c r="T1390" i="2"/>
  <c r="T1395" i="2"/>
  <c r="T1397" i="2"/>
  <c r="T1400" i="2"/>
  <c r="T1402" i="2"/>
  <c r="T1405" i="2"/>
  <c r="T1407" i="2"/>
  <c r="T1410" i="2"/>
  <c r="T1412" i="2"/>
  <c r="T1414" i="2"/>
  <c r="T1415" i="2"/>
  <c r="T1425" i="2"/>
  <c r="T1429" i="2"/>
  <c r="T1436" i="2"/>
  <c r="T1446" i="2"/>
  <c r="T1447" i="2"/>
  <c r="T1449" i="2"/>
  <c r="T1450" i="2"/>
  <c r="T1455" i="2"/>
  <c r="T1456" i="2"/>
  <c r="T1457" i="2"/>
  <c r="T1459" i="2"/>
  <c r="T1463" i="2"/>
  <c r="T1465" i="2"/>
  <c r="T1469" i="2"/>
  <c r="T1471" i="2"/>
  <c r="T1479" i="2"/>
  <c r="T1485" i="2"/>
  <c r="T1487" i="2"/>
  <c r="T1488" i="2"/>
  <c r="T1493" i="2"/>
  <c r="T1496" i="2"/>
  <c r="T1505" i="2"/>
  <c r="T1511" i="2"/>
  <c r="T1512" i="2"/>
  <c r="T1515" i="2"/>
  <c r="T1517" i="2"/>
  <c r="T1519" i="2"/>
  <c r="T1537" i="2"/>
  <c r="T1543" i="2"/>
  <c r="T1548" i="2"/>
  <c r="T1559" i="2"/>
  <c r="T1568" i="2"/>
  <c r="T1572" i="2"/>
  <c r="T1578" i="2"/>
  <c r="T1582" i="2"/>
  <c r="T1588" i="2"/>
  <c r="T1600" i="2"/>
  <c r="T1616" i="2"/>
  <c r="T1619" i="2"/>
  <c r="T1624" i="2"/>
  <c r="T1650" i="2"/>
  <c r="T1652" i="2"/>
  <c r="T1654" i="2"/>
  <c r="T1656" i="2"/>
  <c r="T1657" i="2"/>
  <c r="T1662" i="2"/>
  <c r="T1668" i="2"/>
  <c r="T1670" i="2"/>
  <c r="T1672" i="2"/>
  <c r="T1674" i="2"/>
  <c r="T1688" i="2"/>
  <c r="T1693" i="2"/>
  <c r="T1698" i="2"/>
  <c r="T1701" i="2"/>
  <c r="T1702" i="2"/>
  <c r="T1717" i="2"/>
  <c r="T1718" i="2"/>
  <c r="T1719" i="2"/>
  <c r="T1722" i="2"/>
  <c r="T1730" i="2"/>
  <c r="T1732" i="2"/>
  <c r="T1734" i="2"/>
  <c r="T1737" i="2"/>
  <c r="T1740" i="2"/>
  <c r="T1742" i="2"/>
  <c r="T1744" i="2"/>
  <c r="T1750" i="2"/>
  <c r="T1752" i="2"/>
  <c r="T1754" i="2"/>
  <c r="T1755" i="2"/>
  <c r="T1757" i="2"/>
  <c r="T1761" i="2"/>
  <c r="T1770" i="2"/>
  <c r="T1779" i="2"/>
  <c r="T1785" i="2"/>
  <c r="T1787" i="2"/>
  <c r="T1790" i="2"/>
  <c r="T1794" i="2"/>
  <c r="T1795" i="2"/>
  <c r="T1798" i="2"/>
  <c r="T1800" i="2"/>
  <c r="T1808" i="2"/>
  <c r="T1809" i="2"/>
  <c r="T1810" i="2"/>
  <c r="T1817" i="2"/>
  <c r="T1819" i="2"/>
  <c r="T1820" i="2"/>
  <c r="T1824" i="2"/>
  <c r="T1826" i="2"/>
  <c r="T1828" i="2"/>
  <c r="T1831" i="2"/>
  <c r="T1834" i="2"/>
  <c r="T1840" i="2"/>
  <c r="T1846" i="2"/>
  <c r="T1848" i="2"/>
  <c r="T1850" i="2"/>
  <c r="T1855" i="2"/>
  <c r="T1865" i="2"/>
  <c r="T1876" i="2"/>
  <c r="T1877" i="2"/>
  <c r="T1879" i="2"/>
  <c r="T1881" i="2"/>
  <c r="T1887" i="2"/>
  <c r="T1891" i="2"/>
  <c r="T1898" i="2"/>
  <c r="T1899" i="2"/>
  <c r="T1901" i="2"/>
  <c r="T1905" i="2"/>
  <c r="T1909" i="2"/>
  <c r="T1915" i="2"/>
  <c r="T1920" i="2"/>
  <c r="T1927" i="2"/>
  <c r="T1932" i="2"/>
  <c r="T1933" i="2"/>
  <c r="T1936" i="2"/>
  <c r="T1937" i="2"/>
  <c r="T1938" i="2"/>
  <c r="T1942" i="2"/>
  <c r="T1944" i="2"/>
  <c r="T1948" i="2"/>
  <c r="T1949" i="2"/>
  <c r="T1951" i="2"/>
  <c r="T1952" i="2"/>
  <c r="T1955" i="2"/>
  <c r="T1956" i="2"/>
  <c r="T1958" i="2"/>
  <c r="T1968" i="2"/>
  <c r="T1971" i="2"/>
  <c r="T1976" i="2"/>
  <c r="T1977" i="2"/>
  <c r="T1985" i="2"/>
  <c r="T1986" i="2"/>
  <c r="T1991" i="2"/>
  <c r="T1996" i="2"/>
  <c r="T2002" i="2"/>
  <c r="T2007" i="2"/>
  <c r="T2022" i="2"/>
  <c r="T2026" i="2"/>
  <c r="T2027" i="2"/>
  <c r="T2037" i="2"/>
  <c r="T2043" i="2"/>
  <c r="T2051" i="2"/>
  <c r="T2052" i="2"/>
  <c r="T2053" i="2"/>
  <c r="T2056" i="2"/>
  <c r="T2058" i="2"/>
  <c r="T2067" i="2"/>
  <c r="T2073" i="2"/>
  <c r="T2075" i="2"/>
  <c r="T2081" i="2"/>
  <c r="T2083" i="2"/>
  <c r="T2084" i="2"/>
  <c r="T2087" i="2"/>
  <c r="T2090" i="2"/>
  <c r="T2092" i="2"/>
  <c r="T2093" i="2"/>
  <c r="T2094" i="2"/>
  <c r="T2095" i="2"/>
  <c r="T2099" i="2"/>
  <c r="T2100" i="2"/>
  <c r="T2101" i="2"/>
  <c r="T2104" i="2"/>
  <c r="T2107" i="2"/>
  <c r="T2109" i="2"/>
  <c r="T2113" i="2"/>
  <c r="T2114" i="2"/>
  <c r="T2115" i="2"/>
  <c r="T2116" i="2"/>
  <c r="T2124" i="2"/>
  <c r="T2129" i="2"/>
  <c r="T2133" i="2"/>
  <c r="T2134" i="2"/>
  <c r="T2136" i="2"/>
  <c r="T2137" i="2"/>
  <c r="T2138" i="2"/>
  <c r="T2145" i="2"/>
  <c r="T2149" i="2"/>
  <c r="T2151" i="2"/>
  <c r="T2152" i="2"/>
  <c r="T2155" i="2"/>
  <c r="T2175" i="2"/>
  <c r="T2184" i="2"/>
  <c r="T2185" i="2"/>
  <c r="T2202" i="2"/>
  <c r="T2207" i="2"/>
  <c r="T2213" i="2"/>
  <c r="T2216" i="2"/>
  <c r="T2218" i="2"/>
  <c r="T2221" i="2"/>
  <c r="T2226" i="2"/>
  <c r="T2231" i="2"/>
  <c r="T2232" i="2"/>
  <c r="T2235" i="2"/>
  <c r="T2236" i="2"/>
  <c r="T2239" i="2"/>
  <c r="T2242" i="2"/>
  <c r="T2252" i="2"/>
  <c r="T2256" i="2"/>
  <c r="T2258" i="2"/>
  <c r="T2262" i="2"/>
  <c r="T2263" i="2"/>
  <c r="T2265" i="2"/>
  <c r="T2270" i="2"/>
  <c r="T2272" i="2"/>
  <c r="T2275" i="2"/>
  <c r="T2282" i="2"/>
  <c r="T2284" i="2"/>
  <c r="T2287" i="2"/>
  <c r="T2290" i="2"/>
  <c r="T2294" i="2"/>
  <c r="T2295" i="2"/>
  <c r="T2298" i="2"/>
  <c r="T2300" i="2"/>
  <c r="T2303" i="2"/>
  <c r="T2305" i="2"/>
  <c r="T2307" i="2"/>
  <c r="T2311" i="2"/>
  <c r="T2312" i="2"/>
  <c r="T2313" i="2"/>
  <c r="T2317" i="2"/>
  <c r="T2326" i="2"/>
  <c r="T2329" i="2"/>
  <c r="T2340" i="2"/>
  <c r="T2341" i="2"/>
  <c r="T2343" i="2"/>
  <c r="T2346" i="2"/>
  <c r="T2347" i="2"/>
  <c r="T2348" i="2"/>
  <c r="T2352" i="2"/>
  <c r="T2353" i="2"/>
  <c r="T2358" i="2"/>
  <c r="T2360" i="2"/>
  <c r="T2362" i="2"/>
  <c r="T2364" i="2"/>
  <c r="T2366" i="2"/>
  <c r="T2371" i="2"/>
  <c r="T2373" i="2"/>
  <c r="T2377" i="2"/>
  <c r="T2378" i="2"/>
  <c r="T2379" i="2"/>
  <c r="T2386" i="2"/>
  <c r="T2387" i="2"/>
  <c r="T2396" i="2"/>
  <c r="T2397" i="2"/>
  <c r="T2398" i="2"/>
  <c r="T2400" i="2"/>
  <c r="T2401" i="2"/>
  <c r="T2405" i="2"/>
  <c r="T2410" i="2"/>
  <c r="T2412" i="2"/>
  <c r="T2421" i="2"/>
  <c r="T2422" i="2"/>
  <c r="T2425" i="2"/>
  <c r="T2429" i="2"/>
  <c r="T2432" i="2"/>
  <c r="T2434" i="2"/>
  <c r="T2435" i="2"/>
  <c r="T2437" i="2"/>
  <c r="T2438" i="2"/>
  <c r="T2440" i="2"/>
  <c r="T2445" i="2"/>
  <c r="T2447" i="2"/>
  <c r="T2449" i="2"/>
  <c r="T2450" i="2"/>
  <c r="T2459" i="2"/>
  <c r="T2463" i="2"/>
  <c r="T2469" i="2"/>
  <c r="T2470" i="2"/>
  <c r="T2471" i="2"/>
  <c r="T2474" i="2"/>
  <c r="T2479" i="2"/>
  <c r="T2480" i="2"/>
  <c r="T2485" i="2"/>
  <c r="T2488" i="2"/>
  <c r="T2489" i="2"/>
  <c r="T2494" i="2"/>
  <c r="T2496" i="2"/>
  <c r="T2497" i="2"/>
  <c r="T2501" i="2"/>
  <c r="T2510" i="2"/>
  <c r="T2514" i="2"/>
  <c r="T2515" i="2"/>
  <c r="T2520" i="2"/>
  <c r="T2521" i="2"/>
  <c r="T2525" i="2"/>
  <c r="T2526" i="2"/>
  <c r="T2528" i="2"/>
  <c r="T2531" i="2"/>
  <c r="T2534" i="2"/>
  <c r="T2535" i="2"/>
  <c r="T2538" i="2"/>
  <c r="T2544" i="2"/>
  <c r="T2546" i="2"/>
  <c r="T2548" i="2"/>
  <c r="T2551" i="2"/>
  <c r="T2553" i="2"/>
  <c r="T2554" i="2"/>
  <c r="T2556" i="2"/>
  <c r="T2559" i="2"/>
  <c r="T2561" i="2"/>
  <c r="T2563" i="2"/>
  <c r="T2568" i="2"/>
  <c r="T2573" i="2"/>
  <c r="T2576" i="2"/>
  <c r="T2579" i="2"/>
  <c r="T2582" i="2"/>
  <c r="T2584" i="2"/>
  <c r="T2587" i="2"/>
  <c r="T2589" i="2"/>
  <c r="T2590" i="2"/>
  <c r="T2592" i="2"/>
  <c r="T2597" i="2"/>
  <c r="T2598" i="2"/>
  <c r="T2600" i="2"/>
  <c r="T2601" i="2"/>
  <c r="T2616" i="2"/>
  <c r="T2622" i="2"/>
  <c r="T2633" i="2"/>
  <c r="T2639" i="2"/>
  <c r="T2641" i="2"/>
  <c r="T2642" i="2"/>
  <c r="T2645" i="2"/>
  <c r="T2657" i="2"/>
  <c r="T2669" i="2"/>
  <c r="T2672" i="2"/>
  <c r="T2675" i="2"/>
  <c r="T2684" i="2"/>
  <c r="T2685" i="2"/>
  <c r="T2686" i="2"/>
  <c r="T2687" i="2"/>
  <c r="T2700" i="2"/>
  <c r="T2701" i="2"/>
  <c r="T2702" i="2"/>
  <c r="T2707" i="2"/>
  <c r="T2708" i="2"/>
  <c r="T2709" i="2"/>
  <c r="T2710" i="2"/>
  <c r="T2711" i="2"/>
  <c r="T2715" i="2"/>
  <c r="T2722" i="2"/>
  <c r="T2727" i="2"/>
  <c r="T2729" i="2"/>
  <c r="T2737" i="2"/>
  <c r="T2738" i="2"/>
  <c r="T2743" i="2"/>
  <c r="T2749" i="2"/>
  <c r="T2750" i="2"/>
  <c r="T2751" i="2"/>
  <c r="T2753" i="2"/>
  <c r="T2755" i="2"/>
  <c r="T2760" i="2"/>
  <c r="T2765" i="2"/>
  <c r="T2778" i="2"/>
  <c r="T2779" i="2"/>
  <c r="T2781" i="2"/>
  <c r="T2783" i="2"/>
  <c r="T2787" i="2"/>
  <c r="T2789" i="2"/>
  <c r="T2791" i="2"/>
  <c r="T2793" i="2"/>
  <c r="T2807" i="2"/>
  <c r="T2812" i="2"/>
  <c r="T2814" i="2"/>
  <c r="T2817" i="2"/>
  <c r="T2819" i="2"/>
  <c r="T2822" i="2"/>
  <c r="T2824" i="2"/>
  <c r="T2827" i="2"/>
  <c r="T2829" i="2"/>
  <c r="T2838" i="2"/>
  <c r="T2839" i="2"/>
  <c r="T2844" i="2"/>
  <c r="T2845" i="2"/>
  <c r="T2851" i="2"/>
  <c r="T2857" i="2"/>
  <c r="T2859" i="2"/>
  <c r="T2860" i="2"/>
  <c r="T2881" i="2"/>
  <c r="T2883" i="2"/>
  <c r="T2885" i="2"/>
  <c r="T2888" i="2"/>
  <c r="T2891" i="2"/>
  <c r="T2892" i="2"/>
  <c r="T2900" i="2"/>
  <c r="T2902" i="2"/>
  <c r="T2903" i="2"/>
  <c r="T2905" i="2"/>
  <c r="T2908" i="2"/>
  <c r="T2909" i="2"/>
  <c r="T2910" i="2"/>
  <c r="T2911" i="2"/>
  <c r="T2913" i="2"/>
  <c r="T2918" i="2"/>
  <c r="T2920" i="2"/>
  <c r="T2923" i="2"/>
  <c r="T2926" i="2"/>
  <c r="T2931" i="2"/>
  <c r="T2934" i="2"/>
  <c r="T2936" i="2"/>
  <c r="T2937" i="2"/>
  <c r="T2939" i="2"/>
  <c r="T2944" i="2"/>
  <c r="T2947" i="2"/>
  <c r="T2963" i="2"/>
  <c r="T2964" i="2"/>
  <c r="T2967" i="2"/>
  <c r="T2975" i="2"/>
  <c r="T2980" i="2"/>
  <c r="T2981" i="2"/>
  <c r="T2982" i="2"/>
  <c r="T2983" i="2"/>
  <c r="T2994" i="2"/>
  <c r="T3002" i="2"/>
  <c r="T3005" i="2"/>
  <c r="T3008" i="2"/>
  <c r="T3009" i="2"/>
  <c r="T3013" i="2"/>
  <c r="T3020" i="2"/>
  <c r="T3024" i="2"/>
  <c r="T3025" i="2"/>
  <c r="T3026" i="2"/>
  <c r="T3029" i="2"/>
  <c r="T3030" i="2"/>
  <c r="T3031" i="2"/>
  <c r="T3032" i="2"/>
  <c r="T3037" i="2"/>
  <c r="T3038" i="2"/>
  <c r="T3045" i="2"/>
  <c r="T3049" i="2"/>
  <c r="T3051" i="2"/>
  <c r="T3054" i="2"/>
  <c r="T3055" i="2"/>
  <c r="T3057" i="2"/>
  <c r="T3060" i="2"/>
  <c r="T3065" i="2"/>
  <c r="T3073" i="2"/>
  <c r="T3081" i="2"/>
  <c r="T3082" i="2"/>
  <c r="T3086" i="2"/>
  <c r="T3099" i="2"/>
  <c r="T3108" i="2"/>
  <c r="T3109" i="2"/>
  <c r="T3112" i="2"/>
  <c r="T3113" i="2"/>
  <c r="T3119" i="2"/>
  <c r="T3123" i="2"/>
  <c r="T3124" i="2"/>
  <c r="T3126" i="2"/>
  <c r="T3132" i="2"/>
  <c r="T3134" i="2"/>
  <c r="T3135" i="2"/>
  <c r="T3138" i="2"/>
  <c r="T3157" i="2"/>
  <c r="T3158" i="2"/>
  <c r="T3162" i="2"/>
  <c r="T3174" i="2"/>
  <c r="T3178" i="2"/>
  <c r="T3181" i="2"/>
  <c r="T3183" i="2"/>
  <c r="T3185" i="2"/>
  <c r="T3191" i="2"/>
  <c r="T3199" i="2"/>
  <c r="T3202" i="2"/>
  <c r="T3209" i="2"/>
  <c r="T3210" i="2"/>
  <c r="T3212" i="2"/>
  <c r="T3216" i="2"/>
  <c r="T3220" i="2"/>
  <c r="T3221" i="2"/>
  <c r="T3222" i="2"/>
  <c r="T3225" i="2"/>
  <c r="T3226" i="2"/>
  <c r="T3228" i="2"/>
  <c r="T3233" i="2"/>
  <c r="T3235" i="2"/>
  <c r="T3237" i="2"/>
  <c r="T3241" i="2"/>
  <c r="T3242" i="2"/>
  <c r="T3244" i="2"/>
  <c r="T3247" i="2"/>
  <c r="T3259" i="2"/>
  <c r="T3263" i="2"/>
  <c r="T3265" i="2"/>
  <c r="T3270" i="2"/>
  <c r="T3273" i="2"/>
  <c r="T3283" i="2"/>
  <c r="T3284" i="2"/>
  <c r="T3285" i="2"/>
  <c r="T3287" i="2"/>
  <c r="T3290" i="2"/>
  <c r="T3292" i="2"/>
  <c r="T3294" i="2"/>
  <c r="T3298" i="2"/>
  <c r="T3299" i="2"/>
  <c r="T3302" i="2"/>
  <c r="T3304" i="2"/>
  <c r="T3305" i="2"/>
  <c r="T3306" i="2"/>
  <c r="T3308" i="2"/>
  <c r="T3311" i="2"/>
  <c r="T3313" i="2"/>
  <c r="T3320" i="2"/>
  <c r="T3323" i="2"/>
  <c r="T3325" i="2"/>
  <c r="T3326" i="2"/>
  <c r="T3329" i="2"/>
  <c r="T3330" i="2"/>
  <c r="T3332" i="2"/>
  <c r="T3338" i="2"/>
  <c r="T3346" i="2"/>
  <c r="T3348" i="2"/>
  <c r="T3350" i="2"/>
  <c r="T3355" i="2"/>
  <c r="T3357" i="2"/>
  <c r="T3358" i="2"/>
  <c r="T3359" i="2"/>
  <c r="T3364" i="2"/>
  <c r="T3378" i="2"/>
  <c r="T3379" i="2"/>
  <c r="T3380" i="2"/>
  <c r="T3381" i="2"/>
  <c r="T3392" i="2"/>
  <c r="T3395" i="2"/>
  <c r="T3397" i="2"/>
  <c r="T3399" i="2"/>
  <c r="T3404" i="2"/>
  <c r="T3405" i="2"/>
  <c r="T3412" i="2"/>
  <c r="T3417" i="2"/>
  <c r="T3423" i="2"/>
  <c r="T3424" i="2"/>
  <c r="T3433" i="2"/>
  <c r="T3434" i="2"/>
  <c r="T3435" i="2"/>
  <c r="T3439" i="2"/>
  <c r="T3454" i="2"/>
  <c r="T3459" i="2"/>
  <c r="T3475" i="2"/>
  <c r="T3482" i="2"/>
  <c r="T3483" i="2"/>
  <c r="T3491" i="2"/>
  <c r="T3494" i="2"/>
  <c r="T3504" i="2"/>
  <c r="T3505" i="2"/>
  <c r="T3513" i="2"/>
  <c r="T3514" i="2"/>
  <c r="T3517" i="2"/>
  <c r="T3518" i="2"/>
  <c r="T3520" i="2"/>
  <c r="T3524" i="2"/>
  <c r="T3526" i="2"/>
  <c r="T3527" i="2"/>
  <c r="T3533" i="2"/>
  <c r="T3536" i="2"/>
  <c r="T3540" i="2"/>
  <c r="T3545" i="2"/>
  <c r="T3553" i="2"/>
  <c r="T3556" i="2"/>
  <c r="T3566" i="2"/>
  <c r="T3574" i="2"/>
  <c r="T3584" i="2"/>
  <c r="T3592" i="2"/>
  <c r="T3593" i="2"/>
  <c r="T3595" i="2"/>
  <c r="T3599" i="2"/>
  <c r="T3601" i="2"/>
  <c r="T3604" i="2"/>
  <c r="T3607" i="2"/>
  <c r="T3626" i="2"/>
  <c r="T3632" i="2"/>
  <c r="T3641" i="2"/>
  <c r="T3642" i="2"/>
  <c r="T3645" i="2"/>
  <c r="T3648" i="2"/>
  <c r="T3651" i="2"/>
  <c r="T3656" i="2"/>
  <c r="T3659" i="2"/>
  <c r="T3660" i="2"/>
  <c r="T3664" i="2"/>
  <c r="T3671" i="2"/>
  <c r="T3673" i="2"/>
  <c r="T3677" i="2"/>
  <c r="T3682" i="2"/>
  <c r="T3696" i="2"/>
  <c r="T3700" i="2"/>
  <c r="T3706" i="2"/>
  <c r="T3707" i="2"/>
  <c r="T3710" i="2"/>
  <c r="T3712" i="2"/>
  <c r="T3713" i="2"/>
  <c r="T3714" i="2"/>
  <c r="T3721" i="2"/>
  <c r="T3723" i="2"/>
  <c r="T3730" i="2"/>
  <c r="T3733" i="2"/>
  <c r="T3735" i="2"/>
  <c r="T3738" i="2"/>
  <c r="T3742" i="2"/>
  <c r="T3744" i="2"/>
  <c r="T3746" i="2"/>
  <c r="T3747" i="2"/>
  <c r="T3751" i="2"/>
  <c r="T3752" i="2"/>
  <c r="T3753" i="2"/>
  <c r="T3757" i="2"/>
  <c r="T3764" i="2"/>
  <c r="T3769" i="2"/>
  <c r="T3771" i="2"/>
  <c r="T3777" i="2"/>
  <c r="T3781" i="2"/>
  <c r="T3783" i="2"/>
  <c r="T3784" i="2"/>
  <c r="T3785" i="2"/>
  <c r="T3791" i="2"/>
  <c r="T3793" i="2"/>
  <c r="T3794" i="2"/>
  <c r="T3795" i="2"/>
  <c r="T3800" i="2"/>
  <c r="T3807" i="2"/>
  <c r="T3808" i="2"/>
  <c r="T3809" i="2"/>
  <c r="T3810" i="2"/>
  <c r="T3811" i="2"/>
  <c r="T3816" i="2"/>
  <c r="T3818" i="2"/>
  <c r="T3824" i="2"/>
  <c r="T3825" i="2"/>
  <c r="T3828" i="2"/>
  <c r="T3830" i="2"/>
  <c r="T3834" i="2"/>
  <c r="T3837" i="2"/>
  <c r="T3838" i="2"/>
  <c r="T3840" i="2"/>
  <c r="T3844" i="2"/>
  <c r="T3845" i="2"/>
  <c r="T3856" i="2"/>
  <c r="T3861" i="2"/>
  <c r="T3869" i="2"/>
  <c r="T3873" i="2"/>
  <c r="T3874" i="2"/>
  <c r="T3875" i="2"/>
  <c r="T3884" i="2"/>
  <c r="T3885" i="2"/>
  <c r="T3886" i="2"/>
  <c r="T3889" i="2"/>
  <c r="T3890" i="2"/>
  <c r="T3899" i="2"/>
  <c r="T3911" i="2"/>
  <c r="T3913" i="2"/>
  <c r="T3916" i="2"/>
  <c r="T3922" i="2"/>
  <c r="T3923" i="2"/>
  <c r="T3927" i="2"/>
  <c r="T3928" i="2"/>
  <c r="T3929" i="2"/>
  <c r="T3939" i="2"/>
  <c r="T3940" i="2"/>
  <c r="T3942" i="2"/>
  <c r="T3943" i="2"/>
  <c r="T3948" i="2"/>
  <c r="T3954" i="2"/>
  <c r="T3957" i="2"/>
  <c r="T3963" i="2"/>
  <c r="T3964" i="2"/>
  <c r="T3968" i="2"/>
  <c r="T3970" i="2"/>
  <c r="T3971" i="2"/>
  <c r="T3974" i="2"/>
  <c r="T3975" i="2"/>
  <c r="T3978" i="2"/>
  <c r="T3984" i="2"/>
  <c r="T3990" i="2"/>
  <c r="T3997" i="2"/>
  <c r="T3999" i="2"/>
  <c r="T4003" i="2"/>
  <c r="T4007" i="2"/>
  <c r="T4008" i="2"/>
  <c r="T4011" i="2"/>
  <c r="T4015" i="2"/>
  <c r="T4026" i="2"/>
  <c r="T4028" i="2"/>
  <c r="T4038" i="2"/>
  <c r="T4043" i="2"/>
  <c r="T4044" i="2"/>
  <c r="T4046" i="2"/>
  <c r="T4049" i="2"/>
  <c r="T4056" i="2"/>
  <c r="T4058" i="2"/>
  <c r="T4060" i="2"/>
  <c r="T4066" i="2"/>
  <c r="T4067" i="2"/>
  <c r="T4072" i="2"/>
  <c r="T4073" i="2"/>
  <c r="T4074" i="2"/>
  <c r="T4075" i="2"/>
  <c r="T4076" i="2"/>
  <c r="T4077" i="2"/>
  <c r="T4087" i="2"/>
  <c r="T4088" i="2"/>
  <c r="T4092" i="2"/>
  <c r="T4098" i="2"/>
  <c r="T4102" i="2"/>
  <c r="T4104" i="2"/>
  <c r="T4118" i="2"/>
  <c r="T4132" i="2"/>
  <c r="T4138" i="2"/>
  <c r="T4140" i="2"/>
  <c r="T4141" i="2"/>
  <c r="T4147" i="2"/>
  <c r="T4152" i="2"/>
  <c r="T4160" i="2"/>
  <c r="T4162" i="2"/>
  <c r="T4170" i="2"/>
  <c r="T4171" i="2"/>
  <c r="T4173" i="2"/>
  <c r="T4175" i="2"/>
  <c r="T4177" i="2"/>
  <c r="T4178" i="2"/>
  <c r="T4182" i="2"/>
  <c r="T4185" i="2"/>
  <c r="T4187" i="2"/>
  <c r="T4188" i="2"/>
  <c r="T4190" i="2"/>
  <c r="T4196" i="2"/>
  <c r="T4197" i="2"/>
  <c r="T4204" i="2"/>
  <c r="T4207" i="2"/>
  <c r="T4213" i="2"/>
  <c r="T4217" i="2"/>
  <c r="T4221" i="2"/>
  <c r="T4222" i="2"/>
  <c r="T4224" i="2"/>
  <c r="T4226" i="2"/>
  <c r="T4227" i="2"/>
  <c r="T4230" i="2"/>
  <c r="T4231" i="2"/>
  <c r="T4234" i="2"/>
  <c r="T4235" i="2"/>
  <c r="T4240" i="2"/>
  <c r="T4241" i="2"/>
  <c r="T4242" i="2"/>
  <c r="T4249" i="2"/>
  <c r="T4250" i="2"/>
  <c r="T4254" i="2"/>
  <c r="T4257" i="2"/>
  <c r="T4259" i="2"/>
  <c r="T4266" i="2"/>
  <c r="T4267" i="2"/>
  <c r="T4284" i="2"/>
  <c r="T4286" i="2"/>
  <c r="T4299" i="2"/>
  <c r="T4300" i="2"/>
  <c r="T4301" i="2"/>
  <c r="T4305" i="2"/>
  <c r="T4308" i="2"/>
  <c r="T4320" i="2"/>
  <c r="T4321" i="2"/>
  <c r="T4324" i="2"/>
  <c r="T4330" i="2"/>
  <c r="T4333" i="2"/>
  <c r="T4336" i="2"/>
  <c r="T4339" i="2"/>
  <c r="T4349" i="2"/>
  <c r="T4351" i="2"/>
  <c r="T4367" i="2"/>
  <c r="T4368" i="2"/>
  <c r="T4373" i="2"/>
  <c r="T4382" i="2"/>
  <c r="T4385" i="2"/>
  <c r="T4387" i="2"/>
  <c r="T4393" i="2"/>
  <c r="T4398" i="2"/>
  <c r="T4399" i="2"/>
  <c r="T4400" i="2"/>
  <c r="T4404" i="2"/>
  <c r="T4407" i="2"/>
  <c r="T4408" i="2"/>
  <c r="T4409" i="2"/>
  <c r="T4414" i="2"/>
  <c r="T4415" i="2"/>
  <c r="T4417" i="2"/>
  <c r="T4421" i="2"/>
  <c r="T4427" i="2"/>
  <c r="T4431" i="2"/>
  <c r="T4432" i="2"/>
  <c r="T4439" i="2"/>
  <c r="T4440" i="2"/>
  <c r="T4443" i="2"/>
  <c r="T4446" i="2"/>
  <c r="T4447" i="2"/>
  <c r="T4450" i="2"/>
  <c r="T4453" i="2"/>
  <c r="T4454" i="2"/>
  <c r="T4463" i="2"/>
  <c r="T4467" i="2"/>
  <c r="T4469" i="2"/>
  <c r="T4470" i="2"/>
  <c r="T4477" i="2"/>
  <c r="T4482" i="2"/>
  <c r="T4483" i="2"/>
  <c r="T4485" i="2"/>
  <c r="T4488" i="2"/>
  <c r="T4489" i="2"/>
  <c r="T4491" i="2"/>
  <c r="T4494" i="2"/>
  <c r="T4495" i="2"/>
  <c r="T4498" i="2"/>
  <c r="T4500" i="2"/>
  <c r="T4504" i="2"/>
  <c r="T4506" i="2"/>
  <c r="T4507" i="2"/>
  <c r="T4509" i="2"/>
  <c r="T4510" i="2"/>
  <c r="T4511" i="2"/>
  <c r="T4516" i="2"/>
  <c r="T4518" i="2"/>
  <c r="T4520" i="2"/>
  <c r="T4531" i="2"/>
  <c r="T4534" i="2"/>
  <c r="T4535" i="2"/>
  <c r="T4538" i="2"/>
  <c r="T4539" i="2"/>
  <c r="T4542" i="2"/>
  <c r="T4545" i="2"/>
  <c r="T4551" i="2"/>
  <c r="T4554" i="2"/>
  <c r="T4559" i="2"/>
  <c r="T4560" i="2"/>
  <c r="T4562" i="2"/>
  <c r="T4564" i="2"/>
  <c r="T4578" i="2"/>
  <c r="T4583" i="2"/>
  <c r="T4584" i="2"/>
  <c r="T4587" i="2"/>
  <c r="T4599" i="2"/>
  <c r="T4602" i="2"/>
  <c r="T4603" i="2"/>
  <c r="T4605" i="2"/>
  <c r="T4606" i="2"/>
  <c r="T4607" i="2"/>
  <c r="T4609" i="2"/>
  <c r="T4618" i="2"/>
  <c r="T4620" i="2"/>
  <c r="T4621" i="2"/>
  <c r="T4625" i="2"/>
  <c r="T4636" i="2"/>
  <c r="T4639" i="2"/>
  <c r="T4642" i="2"/>
  <c r="T4651" i="2"/>
  <c r="T4654" i="2"/>
  <c r="T4657" i="2"/>
  <c r="T4665" i="2"/>
  <c r="T4670" i="2"/>
  <c r="T4674" i="2"/>
  <c r="T4675" i="2"/>
  <c r="T4676" i="2"/>
  <c r="T4690" i="2"/>
  <c r="T4691" i="2"/>
  <c r="T4700" i="2"/>
  <c r="T11" i="2"/>
  <c r="T32" i="2"/>
  <c r="T70" i="2"/>
  <c r="T80" i="2"/>
  <c r="T93" i="2"/>
  <c r="T95" i="2"/>
  <c r="T115" i="2"/>
  <c r="T135" i="2"/>
  <c r="T136" i="2"/>
  <c r="T146" i="2"/>
  <c r="T166" i="2"/>
  <c r="T191" i="2"/>
  <c r="T208" i="2"/>
  <c r="T231" i="2"/>
  <c r="T240" i="2"/>
  <c r="T266" i="2"/>
  <c r="T282" i="2"/>
  <c r="T298" i="2"/>
  <c r="T316" i="2"/>
  <c r="T350" i="2"/>
  <c r="T370" i="2"/>
  <c r="T384" i="2"/>
  <c r="T396" i="2"/>
  <c r="T397" i="2"/>
  <c r="T409" i="2"/>
  <c r="T424" i="2"/>
  <c r="T438" i="2"/>
  <c r="T452" i="2"/>
  <c r="T472" i="2"/>
  <c r="T485" i="2"/>
  <c r="T491" i="2"/>
  <c r="T521" i="2"/>
  <c r="T537" i="2"/>
  <c r="T554" i="2"/>
  <c r="T594" i="2"/>
  <c r="T612" i="2"/>
  <c r="T613" i="2"/>
  <c r="T633" i="2"/>
  <c r="T654" i="2"/>
  <c r="T710" i="2"/>
  <c r="T726" i="2"/>
  <c r="T739" i="2"/>
  <c r="T779" i="2"/>
  <c r="T835" i="2"/>
  <c r="T867" i="2"/>
  <c r="T934" i="2"/>
  <c r="T950" i="2"/>
  <c r="T974" i="2"/>
  <c r="T1013" i="2"/>
  <c r="T1034" i="2"/>
  <c r="T1037" i="2"/>
  <c r="T1062" i="2"/>
  <c r="T1078" i="2"/>
  <c r="T1082" i="2"/>
  <c r="T1098" i="2"/>
  <c r="T1115" i="2"/>
  <c r="T1130" i="2"/>
  <c r="T1152" i="2"/>
  <c r="T1194" i="2"/>
  <c r="T1206" i="2"/>
  <c r="T1217" i="2"/>
  <c r="T1232" i="2"/>
  <c r="T1235" i="2"/>
  <c r="T1250" i="2"/>
  <c r="T1262" i="2"/>
  <c r="T1281" i="2"/>
  <c r="T1305" i="2"/>
  <c r="T1363" i="2"/>
  <c r="T1380" i="2"/>
  <c r="T1398" i="2"/>
  <c r="T1434" i="2"/>
  <c r="T1438" i="2"/>
  <c r="T1461" i="2"/>
  <c r="T1467" i="2"/>
  <c r="T1470" i="2"/>
  <c r="T1484" i="2"/>
  <c r="T1507" i="2"/>
  <c r="T1523" i="2"/>
  <c r="T1540" i="2"/>
  <c r="T1562" i="2"/>
  <c r="T1585" i="2"/>
  <c r="T1621" i="2"/>
  <c r="T1641" i="2"/>
  <c r="T1658" i="2"/>
  <c r="T1675" i="2"/>
  <c r="T1689" i="2"/>
  <c r="T1705" i="2"/>
  <c r="T1707" i="2"/>
  <c r="T1729" i="2"/>
  <c r="T1760" i="2"/>
  <c r="T1777" i="2"/>
  <c r="T1796" i="2"/>
  <c r="T1797" i="2"/>
  <c r="T1860" i="2"/>
  <c r="T1875" i="2"/>
  <c r="T1893" i="2"/>
  <c r="T1908" i="2"/>
  <c r="T1935" i="2"/>
  <c r="T1989" i="2"/>
  <c r="T2008" i="2"/>
  <c r="T2011" i="2"/>
  <c r="T2025" i="2"/>
  <c r="T2061" i="2"/>
  <c r="T2158" i="2"/>
  <c r="T2177" i="2"/>
  <c r="T2241" i="2"/>
  <c r="T2247" i="2"/>
  <c r="T2260" i="2"/>
  <c r="T2292" i="2"/>
  <c r="T2308" i="2"/>
  <c r="T2310" i="2"/>
  <c r="T2335" i="2"/>
  <c r="T2367" i="2"/>
  <c r="T2406" i="2"/>
  <c r="T2424" i="2"/>
  <c r="T2426" i="2"/>
  <c r="T2436" i="2"/>
  <c r="T2458" i="2"/>
  <c r="T2493" i="2"/>
  <c r="T2502" i="2"/>
  <c r="T2540" i="2"/>
  <c r="T2542" i="2"/>
  <c r="T2557" i="2"/>
  <c r="T2569" i="2"/>
  <c r="T2604" i="2"/>
  <c r="T2607" i="2"/>
  <c r="T2636" i="2"/>
  <c r="T2646" i="2"/>
  <c r="T2695" i="2"/>
  <c r="T2703" i="2"/>
  <c r="T2721" i="2"/>
  <c r="T2768" i="2"/>
  <c r="T2805" i="2"/>
  <c r="T2843" i="2"/>
  <c r="T2868" i="2"/>
  <c r="T2890" i="2"/>
  <c r="T2894" i="2"/>
  <c r="T2949" i="2"/>
  <c r="T2953" i="2"/>
  <c r="T2988" i="2"/>
  <c r="T3117" i="2"/>
  <c r="T3139" i="2"/>
  <c r="T3155" i="2"/>
  <c r="T3190" i="2"/>
  <c r="T3232" i="2"/>
  <c r="T3269" i="2"/>
  <c r="T3276" i="2"/>
  <c r="T3293" i="2"/>
  <c r="T3361" i="2"/>
  <c r="T3363" i="2"/>
  <c r="T3384" i="2"/>
  <c r="T3401" i="2"/>
  <c r="T3403" i="2"/>
  <c r="T3428" i="2"/>
  <c r="T3451" i="2"/>
  <c r="T3467" i="2"/>
  <c r="T3468" i="2"/>
  <c r="T3507" i="2"/>
  <c r="T3525" i="2"/>
  <c r="T3562" i="2"/>
  <c r="T3597" i="2"/>
  <c r="T3612" i="2"/>
  <c r="T3704" i="2"/>
  <c r="T3802" i="2"/>
  <c r="T3821" i="2"/>
  <c r="T3832" i="2"/>
  <c r="T3871" i="2"/>
  <c r="T3878" i="2"/>
  <c r="T4005" i="2"/>
  <c r="T4018" i="2"/>
  <c r="T4032" i="2"/>
  <c r="T4050" i="2"/>
  <c r="T4079" i="2"/>
  <c r="T4093" i="2"/>
  <c r="T4108" i="2"/>
  <c r="T4110" i="2"/>
  <c r="T4122" i="2"/>
  <c r="T4139" i="2"/>
  <c r="T4148" i="2"/>
  <c r="T4159" i="2"/>
  <c r="T4181" i="2"/>
  <c r="T4193" i="2"/>
  <c r="T4210" i="2"/>
  <c r="T4228" i="2"/>
  <c r="T4248" i="2"/>
  <c r="T4260" i="2"/>
  <c r="T4272" i="2"/>
  <c r="T4274" i="2"/>
  <c r="T4290" i="2"/>
  <c r="T4303" i="2"/>
  <c r="T4316" i="2"/>
  <c r="T4342" i="2"/>
  <c r="T4357" i="2"/>
  <c r="T4370" i="2"/>
  <c r="T4377" i="2"/>
  <c r="T4394" i="2"/>
  <c r="T4412" i="2"/>
  <c r="T4424" i="2"/>
  <c r="T4459" i="2"/>
  <c r="T4480" i="2"/>
  <c r="T4496" i="2"/>
  <c r="T4499" i="2"/>
  <c r="T4512" i="2"/>
  <c r="T4523" i="2"/>
  <c r="T4550" i="2"/>
  <c r="T4552" i="2"/>
  <c r="T4563" i="2"/>
  <c r="T4572" i="2"/>
  <c r="T4586" i="2"/>
  <c r="T4591" i="2"/>
  <c r="T4608" i="2"/>
  <c r="T4623" i="2"/>
  <c r="T4659" i="2"/>
  <c r="T4662" i="2"/>
  <c r="T4680" i="2"/>
  <c r="T4710" i="2"/>
  <c r="S4" i="2"/>
  <c r="S5" i="2"/>
  <c r="S6" i="2"/>
  <c r="S7" i="2"/>
  <c r="S8" i="2"/>
  <c r="S9" i="2"/>
  <c r="S10" i="2"/>
  <c r="S12" i="2"/>
  <c r="S13" i="2"/>
  <c r="S15" i="2"/>
  <c r="S18" i="2"/>
  <c r="S19" i="2"/>
  <c r="S20" i="2"/>
  <c r="S23" i="2"/>
  <c r="S24" i="2"/>
  <c r="S26" i="2"/>
  <c r="S27" i="2"/>
  <c r="S28" i="2"/>
  <c r="S31" i="2"/>
  <c r="S33" i="2"/>
  <c r="S34" i="2"/>
  <c r="S36" i="2"/>
  <c r="S38" i="2"/>
  <c r="S39" i="2"/>
  <c r="S40" i="2"/>
  <c r="S42" i="2"/>
  <c r="S45" i="2"/>
  <c r="S48" i="2"/>
  <c r="S49" i="2"/>
  <c r="S50" i="2"/>
  <c r="S53" i="2"/>
  <c r="S54" i="2"/>
  <c r="S56" i="2"/>
  <c r="S57" i="2"/>
  <c r="S58" i="2"/>
  <c r="S59" i="2"/>
  <c r="S60" i="2"/>
  <c r="S62" i="2"/>
  <c r="S66" i="2"/>
  <c r="S67" i="2"/>
  <c r="S68" i="2"/>
  <c r="S69" i="2"/>
  <c r="S71" i="2"/>
  <c r="S72" i="2"/>
  <c r="S73" i="2"/>
  <c r="S75" i="2"/>
  <c r="S76" i="2"/>
  <c r="S78" i="2"/>
  <c r="S79" i="2"/>
  <c r="S83" i="2"/>
  <c r="S84" i="2"/>
  <c r="S85" i="2"/>
  <c r="S87" i="2"/>
  <c r="S88" i="2"/>
  <c r="S89" i="2"/>
  <c r="S92" i="2"/>
  <c r="S94" i="2"/>
  <c r="S97" i="2"/>
  <c r="S98" i="2"/>
  <c r="S99" i="2"/>
  <c r="S101" i="2"/>
  <c r="S102" i="2"/>
  <c r="S103" i="2"/>
  <c r="S104" i="2"/>
  <c r="S105" i="2"/>
  <c r="S106" i="2"/>
  <c r="S107" i="2"/>
  <c r="S108" i="2"/>
  <c r="S109" i="2"/>
  <c r="S110" i="2"/>
  <c r="S112" i="2"/>
  <c r="S113" i="2"/>
  <c r="S114" i="2"/>
  <c r="S116" i="2"/>
  <c r="S118" i="2"/>
  <c r="S119" i="2"/>
  <c r="S120" i="2"/>
  <c r="S122" i="2"/>
  <c r="S123" i="2"/>
  <c r="S125" i="2"/>
  <c r="S126" i="2"/>
  <c r="S127" i="2"/>
  <c r="S128" i="2"/>
  <c r="S129" i="2"/>
  <c r="S130" i="2"/>
  <c r="S132" i="2"/>
  <c r="S133" i="2"/>
  <c r="S137" i="2"/>
  <c r="S138" i="2"/>
  <c r="S139" i="2"/>
  <c r="S140" i="2"/>
  <c r="S141" i="2"/>
  <c r="S142" i="2"/>
  <c r="S143" i="2"/>
  <c r="S144" i="2"/>
  <c r="S145" i="2"/>
  <c r="S150" i="2"/>
  <c r="S152" i="2"/>
  <c r="S153" i="2"/>
  <c r="S154" i="2"/>
  <c r="S155" i="2"/>
  <c r="S157" i="2"/>
  <c r="S158" i="2"/>
  <c r="S159" i="2"/>
  <c r="S160" i="2"/>
  <c r="S161" i="2"/>
  <c r="S162" i="2"/>
  <c r="S165" i="2"/>
  <c r="S167" i="2"/>
  <c r="S168" i="2"/>
  <c r="S170" i="2"/>
  <c r="S171" i="2"/>
  <c r="S173" i="2"/>
  <c r="S174" i="2"/>
  <c r="S176" i="2"/>
  <c r="S177" i="2"/>
  <c r="S178" i="2"/>
  <c r="S179" i="2"/>
  <c r="S181" i="2"/>
  <c r="S182" i="2"/>
  <c r="S183" i="2"/>
  <c r="S184" i="2"/>
  <c r="S185" i="2"/>
  <c r="S187" i="2"/>
  <c r="S188" i="2"/>
  <c r="S190" i="2"/>
  <c r="S192" i="2"/>
  <c r="S193" i="2"/>
  <c r="S194" i="2"/>
  <c r="S195" i="2"/>
  <c r="S198" i="2"/>
  <c r="S199" i="2"/>
  <c r="S200" i="2"/>
  <c r="S203" i="2"/>
  <c r="S204" i="2"/>
  <c r="S206" i="2"/>
  <c r="S209" i="2"/>
  <c r="S210" i="2"/>
  <c r="S211" i="2"/>
  <c r="S212" i="2"/>
  <c r="S213" i="2"/>
  <c r="S215" i="2"/>
  <c r="S216" i="2"/>
  <c r="S217" i="2"/>
  <c r="S220" i="2"/>
  <c r="S222" i="2"/>
  <c r="S223" i="2"/>
  <c r="S224" i="2"/>
  <c r="S226" i="2"/>
  <c r="S230" i="2"/>
  <c r="S232" i="2"/>
  <c r="S235" i="2"/>
  <c r="S236" i="2"/>
  <c r="S237" i="2"/>
  <c r="S238" i="2"/>
  <c r="S239" i="2"/>
  <c r="S244" i="2"/>
  <c r="S246" i="2"/>
  <c r="S247" i="2"/>
  <c r="S249" i="2"/>
  <c r="S251" i="2"/>
  <c r="S253" i="2"/>
  <c r="S254" i="2"/>
  <c r="S255" i="2"/>
  <c r="S256" i="2"/>
  <c r="S257" i="2"/>
  <c r="S258" i="2"/>
  <c r="S259" i="2"/>
  <c r="S260" i="2"/>
  <c r="S267" i="2"/>
  <c r="S268" i="2"/>
  <c r="S269" i="2"/>
  <c r="S270" i="2"/>
  <c r="S271" i="2"/>
  <c r="S272" i="2"/>
  <c r="S274" i="2"/>
  <c r="S275" i="2"/>
  <c r="S276" i="2"/>
  <c r="S277" i="2"/>
  <c r="S278" i="2"/>
  <c r="S279" i="2"/>
  <c r="S280" i="2"/>
  <c r="S281" i="2"/>
  <c r="S284" i="2"/>
  <c r="S285" i="2"/>
  <c r="S288" i="2"/>
  <c r="S289" i="2"/>
  <c r="S292" i="2"/>
  <c r="S294" i="2"/>
  <c r="S297" i="2"/>
  <c r="S300" i="2"/>
  <c r="S301" i="2"/>
  <c r="S302" i="2"/>
  <c r="S303" i="2"/>
  <c r="S304" i="2"/>
  <c r="S305" i="2"/>
  <c r="S307" i="2"/>
  <c r="S308" i="2"/>
  <c r="S309" i="2"/>
  <c r="S310" i="2"/>
  <c r="S311" i="2"/>
  <c r="S313" i="2"/>
  <c r="S314" i="2"/>
  <c r="S318" i="2"/>
  <c r="S319" i="2"/>
  <c r="S320" i="2"/>
  <c r="S321" i="2"/>
  <c r="S322" i="2"/>
  <c r="S323" i="2"/>
  <c r="S325" i="2"/>
  <c r="S327" i="2"/>
  <c r="S328" i="2"/>
  <c r="S329" i="2"/>
  <c r="S331" i="2"/>
  <c r="S332" i="2"/>
  <c r="S333" i="2"/>
  <c r="S334" i="2"/>
  <c r="S335" i="2"/>
  <c r="S337" i="2"/>
  <c r="S341" i="2"/>
  <c r="S344" i="2"/>
  <c r="S346" i="2"/>
  <c r="S349" i="2"/>
  <c r="S351" i="2"/>
  <c r="S352" i="2"/>
  <c r="S353" i="2"/>
  <c r="S354" i="2"/>
  <c r="S355" i="2"/>
  <c r="S356" i="2"/>
  <c r="S358" i="2"/>
  <c r="S359" i="2"/>
  <c r="S360" i="2"/>
  <c r="S362" i="2"/>
  <c r="S365" i="2"/>
  <c r="S366" i="2"/>
  <c r="S367" i="2"/>
  <c r="S371" i="2"/>
  <c r="S372" i="2"/>
  <c r="S373" i="2"/>
  <c r="S375" i="2"/>
  <c r="S376" i="2"/>
  <c r="S378" i="2"/>
  <c r="S379" i="2"/>
  <c r="S380" i="2"/>
  <c r="S382" i="2"/>
  <c r="S383" i="2"/>
  <c r="S386" i="2"/>
  <c r="S387" i="2"/>
  <c r="S389" i="2"/>
  <c r="S391" i="2"/>
  <c r="S392" i="2"/>
  <c r="S394" i="2"/>
  <c r="S395" i="2"/>
  <c r="S398" i="2"/>
  <c r="S400" i="2"/>
  <c r="S402" i="2"/>
  <c r="S403" i="2"/>
  <c r="S405" i="2"/>
  <c r="S407" i="2"/>
  <c r="S408" i="2"/>
  <c r="S413" i="2"/>
  <c r="S415" i="2"/>
  <c r="S418" i="2"/>
  <c r="S419" i="2"/>
  <c r="S420" i="2"/>
  <c r="S421" i="2"/>
  <c r="S422" i="2"/>
  <c r="S423" i="2"/>
  <c r="S425" i="2"/>
  <c r="S426" i="2"/>
  <c r="S428" i="2"/>
  <c r="S429" i="2"/>
  <c r="S430" i="2"/>
  <c r="S431" i="2"/>
  <c r="S432" i="2"/>
  <c r="S435" i="2"/>
  <c r="S436" i="2"/>
  <c r="S439" i="2"/>
  <c r="S440" i="2"/>
  <c r="S442" i="2"/>
  <c r="S443" i="2"/>
  <c r="S444" i="2"/>
  <c r="S446" i="2"/>
  <c r="S448" i="2"/>
  <c r="S449" i="2"/>
  <c r="S450" i="2"/>
  <c r="S455" i="2"/>
  <c r="S456" i="2"/>
  <c r="S457" i="2"/>
  <c r="S458" i="2"/>
  <c r="S459" i="2"/>
  <c r="S460" i="2"/>
  <c r="S463" i="2"/>
  <c r="S465" i="2"/>
  <c r="S466" i="2"/>
  <c r="S467" i="2"/>
  <c r="S469" i="2"/>
  <c r="S470" i="2"/>
  <c r="S474" i="2"/>
  <c r="S475" i="2"/>
  <c r="S476" i="2"/>
  <c r="S480" i="2"/>
  <c r="S482" i="2"/>
  <c r="S484" i="2"/>
  <c r="S489" i="2"/>
  <c r="S490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10" i="2"/>
  <c r="S511" i="2"/>
  <c r="S512" i="2"/>
  <c r="S513" i="2"/>
  <c r="S514" i="2"/>
  <c r="S515" i="2"/>
  <c r="S517" i="2"/>
  <c r="S518" i="2"/>
  <c r="S519" i="2"/>
  <c r="S520" i="2"/>
  <c r="S523" i="2"/>
  <c r="S524" i="2"/>
  <c r="S525" i="2"/>
  <c r="S527" i="2"/>
  <c r="S528" i="2"/>
  <c r="S530" i="2"/>
  <c r="S533" i="2"/>
  <c r="S535" i="2"/>
  <c r="S536" i="2"/>
  <c r="S538" i="2"/>
  <c r="S539" i="2"/>
  <c r="S541" i="2"/>
  <c r="S543" i="2"/>
  <c r="S544" i="2"/>
  <c r="S545" i="2"/>
  <c r="S546" i="2"/>
  <c r="S547" i="2"/>
  <c r="S548" i="2"/>
  <c r="S550" i="2"/>
  <c r="S551" i="2"/>
  <c r="S553" i="2"/>
  <c r="S555" i="2"/>
  <c r="S558" i="2"/>
  <c r="S559" i="2"/>
  <c r="S561" i="2"/>
  <c r="S562" i="2"/>
  <c r="S563" i="2"/>
  <c r="S564" i="2"/>
  <c r="S565" i="2"/>
  <c r="S566" i="2"/>
  <c r="S567" i="2"/>
  <c r="S570" i="2"/>
  <c r="S573" i="2"/>
  <c r="S574" i="2"/>
  <c r="S579" i="2"/>
  <c r="S580" i="2"/>
  <c r="S581" i="2"/>
  <c r="S582" i="2"/>
  <c r="S583" i="2"/>
  <c r="S584" i="2"/>
  <c r="S589" i="2"/>
  <c r="S590" i="2"/>
  <c r="S591" i="2"/>
  <c r="S593" i="2"/>
  <c r="S597" i="2"/>
  <c r="S598" i="2"/>
  <c r="S599" i="2"/>
  <c r="S600" i="2"/>
  <c r="S602" i="2"/>
  <c r="S603" i="2"/>
  <c r="S606" i="2"/>
  <c r="S607" i="2"/>
  <c r="S609" i="2"/>
  <c r="S611" i="2"/>
  <c r="S614" i="2"/>
  <c r="S615" i="2"/>
  <c r="S616" i="2"/>
  <c r="S617" i="2"/>
  <c r="S618" i="2"/>
  <c r="S620" i="2"/>
  <c r="S621" i="2"/>
  <c r="S622" i="2"/>
  <c r="S623" i="2"/>
  <c r="S624" i="2"/>
  <c r="S626" i="2"/>
  <c r="S628" i="2"/>
  <c r="S629" i="2"/>
  <c r="S630" i="2"/>
  <c r="S631" i="2"/>
  <c r="S632" i="2"/>
  <c r="S634" i="2"/>
  <c r="S635" i="2"/>
  <c r="S636" i="2"/>
  <c r="S637" i="2"/>
  <c r="S639" i="2"/>
  <c r="S640" i="2"/>
  <c r="S641" i="2"/>
  <c r="S645" i="2"/>
  <c r="S650" i="2"/>
  <c r="S651" i="2"/>
  <c r="S652" i="2"/>
  <c r="S653" i="2"/>
  <c r="S655" i="2"/>
  <c r="S657" i="2"/>
  <c r="S658" i="2"/>
  <c r="S659" i="2"/>
  <c r="S660" i="2"/>
  <c r="S661" i="2"/>
  <c r="S663" i="2"/>
  <c r="S667" i="2"/>
  <c r="S668" i="2"/>
  <c r="S671" i="2"/>
  <c r="S672" i="2"/>
  <c r="S673" i="2"/>
  <c r="S674" i="2"/>
  <c r="S675" i="2"/>
  <c r="S676" i="2"/>
  <c r="S678" i="2"/>
  <c r="S679" i="2"/>
  <c r="S680" i="2"/>
  <c r="S681" i="2"/>
  <c r="S683" i="2"/>
  <c r="S684" i="2"/>
  <c r="S685" i="2"/>
  <c r="S687" i="2"/>
  <c r="S689" i="2"/>
  <c r="S691" i="2"/>
  <c r="S693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1" i="2"/>
  <c r="S712" i="2"/>
  <c r="S713" i="2"/>
  <c r="S714" i="2"/>
  <c r="S715" i="2"/>
  <c r="S716" i="2"/>
  <c r="S717" i="2"/>
  <c r="S718" i="2"/>
  <c r="S722" i="2"/>
  <c r="S723" i="2"/>
  <c r="S728" i="2"/>
  <c r="S729" i="2"/>
  <c r="S730" i="2"/>
  <c r="S732" i="2"/>
  <c r="S733" i="2"/>
  <c r="S734" i="2"/>
  <c r="S735" i="2"/>
  <c r="S736" i="2"/>
  <c r="S737" i="2"/>
  <c r="S738" i="2"/>
  <c r="S740" i="2"/>
  <c r="S742" i="2"/>
  <c r="S743" i="2"/>
  <c r="S744" i="2"/>
  <c r="S745" i="2"/>
  <c r="S747" i="2"/>
  <c r="S748" i="2"/>
  <c r="S749" i="2"/>
  <c r="S751" i="2"/>
  <c r="S752" i="2"/>
  <c r="S753" i="2"/>
  <c r="S754" i="2"/>
  <c r="S755" i="2"/>
  <c r="S756" i="2"/>
  <c r="S757" i="2"/>
  <c r="S759" i="2"/>
  <c r="S760" i="2"/>
  <c r="S761" i="2"/>
  <c r="S762" i="2"/>
  <c r="S763" i="2"/>
  <c r="S764" i="2"/>
  <c r="S766" i="2"/>
  <c r="S767" i="2"/>
  <c r="S768" i="2"/>
  <c r="S770" i="2"/>
  <c r="S771" i="2"/>
  <c r="S772" i="2"/>
  <c r="S773" i="2"/>
  <c r="S774" i="2"/>
  <c r="S775" i="2"/>
  <c r="S778" i="2"/>
  <c r="S780" i="2"/>
  <c r="S781" i="2"/>
  <c r="S782" i="2"/>
  <c r="S783" i="2"/>
  <c r="S784" i="2"/>
  <c r="S787" i="2"/>
  <c r="S788" i="2"/>
  <c r="S789" i="2"/>
  <c r="S790" i="2"/>
  <c r="S792" i="2"/>
  <c r="S793" i="2"/>
  <c r="S794" i="2"/>
  <c r="S795" i="2"/>
  <c r="S796" i="2"/>
  <c r="S797" i="2"/>
  <c r="S804" i="2"/>
  <c r="S806" i="2"/>
  <c r="S807" i="2"/>
  <c r="S809" i="2"/>
  <c r="S810" i="2"/>
  <c r="S811" i="2"/>
  <c r="S812" i="2"/>
  <c r="S813" i="2"/>
  <c r="S814" i="2"/>
  <c r="S816" i="2"/>
  <c r="S817" i="2"/>
  <c r="S818" i="2"/>
  <c r="S819" i="2"/>
  <c r="S820" i="2"/>
  <c r="S822" i="2"/>
  <c r="S823" i="2"/>
  <c r="S825" i="2"/>
  <c r="S826" i="2"/>
  <c r="S827" i="2"/>
  <c r="S828" i="2"/>
  <c r="S831" i="2"/>
  <c r="S832" i="2"/>
  <c r="S834" i="2"/>
  <c r="S836" i="2"/>
  <c r="S837" i="2"/>
  <c r="S838" i="2"/>
  <c r="S839" i="2"/>
  <c r="S841" i="2"/>
  <c r="S842" i="2"/>
  <c r="S843" i="2"/>
  <c r="S844" i="2"/>
  <c r="S845" i="2"/>
  <c r="S848" i="2"/>
  <c r="S849" i="2"/>
  <c r="S850" i="2"/>
  <c r="S851" i="2"/>
  <c r="S852" i="2"/>
  <c r="S853" i="2"/>
  <c r="S854" i="2"/>
  <c r="S855" i="2"/>
  <c r="S856" i="2"/>
  <c r="S859" i="2"/>
  <c r="S861" i="2"/>
  <c r="S862" i="2"/>
  <c r="S863" i="2"/>
  <c r="S864" i="2"/>
  <c r="S865" i="2"/>
  <c r="S868" i="2"/>
  <c r="S869" i="2"/>
  <c r="S871" i="2"/>
  <c r="S872" i="2"/>
  <c r="S874" i="2"/>
  <c r="S875" i="2"/>
  <c r="S876" i="2"/>
  <c r="S877" i="2"/>
  <c r="S879" i="2"/>
  <c r="S880" i="2"/>
  <c r="S881" i="2"/>
  <c r="S882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8" i="2"/>
  <c r="S919" i="2"/>
  <c r="S920" i="2"/>
  <c r="S921" i="2"/>
  <c r="S922" i="2"/>
  <c r="S923" i="2"/>
  <c r="S925" i="2"/>
  <c r="S926" i="2"/>
  <c r="S928" i="2"/>
  <c r="S929" i="2"/>
  <c r="S930" i="2"/>
  <c r="S931" i="2"/>
  <c r="S932" i="2"/>
  <c r="S933" i="2"/>
  <c r="S935" i="2"/>
  <c r="S937" i="2"/>
  <c r="S938" i="2"/>
  <c r="S939" i="2"/>
  <c r="S940" i="2"/>
  <c r="S941" i="2"/>
  <c r="S942" i="2"/>
  <c r="S943" i="2"/>
  <c r="S944" i="2"/>
  <c r="S946" i="2"/>
  <c r="S947" i="2"/>
  <c r="S948" i="2"/>
  <c r="S949" i="2"/>
  <c r="S951" i="2"/>
  <c r="S952" i="2"/>
  <c r="S953" i="2"/>
  <c r="S955" i="2"/>
  <c r="S956" i="2"/>
  <c r="S957" i="2"/>
  <c r="S959" i="2"/>
  <c r="S960" i="2"/>
  <c r="S961" i="2"/>
  <c r="S962" i="2"/>
  <c r="S963" i="2"/>
  <c r="S964" i="2"/>
  <c r="S965" i="2"/>
  <c r="S967" i="2"/>
  <c r="S969" i="2"/>
  <c r="S970" i="2"/>
  <c r="S971" i="2"/>
  <c r="S972" i="2"/>
  <c r="S973" i="2"/>
  <c r="S975" i="2"/>
  <c r="S976" i="2"/>
  <c r="S977" i="2"/>
  <c r="S978" i="2"/>
  <c r="S979" i="2"/>
  <c r="S981" i="2"/>
  <c r="S982" i="2"/>
  <c r="S983" i="2"/>
  <c r="S984" i="2"/>
  <c r="S985" i="2"/>
  <c r="S986" i="2"/>
  <c r="S987" i="2"/>
  <c r="S990" i="2"/>
  <c r="S991" i="2"/>
  <c r="S992" i="2"/>
  <c r="S993" i="2"/>
  <c r="S994" i="2"/>
  <c r="S996" i="2"/>
  <c r="S998" i="2"/>
  <c r="S999" i="2"/>
  <c r="S1000" i="2"/>
  <c r="S1001" i="2"/>
  <c r="S1002" i="2"/>
  <c r="S1005" i="2"/>
  <c r="S1007" i="2"/>
  <c r="S1008" i="2"/>
  <c r="S1010" i="2"/>
  <c r="S1011" i="2"/>
  <c r="S1012" i="2"/>
  <c r="S1016" i="2"/>
  <c r="S1017" i="2"/>
  <c r="S1019" i="2"/>
  <c r="S1021" i="2"/>
  <c r="S1022" i="2"/>
  <c r="S1024" i="2"/>
  <c r="S1026" i="2"/>
  <c r="S1030" i="2"/>
  <c r="S1031" i="2"/>
  <c r="S1032" i="2"/>
  <c r="S1033" i="2"/>
  <c r="S1035" i="2"/>
  <c r="S1036" i="2"/>
  <c r="S1038" i="2"/>
  <c r="S1039" i="2"/>
  <c r="S1040" i="2"/>
  <c r="S1041" i="2"/>
  <c r="S1043" i="2"/>
  <c r="S1045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3" i="2"/>
  <c r="S1068" i="2"/>
  <c r="S1069" i="2"/>
  <c r="S1070" i="2"/>
  <c r="S1071" i="2"/>
  <c r="S1073" i="2"/>
  <c r="S1074" i="2"/>
  <c r="S1076" i="2"/>
  <c r="S1077" i="2"/>
  <c r="S1080" i="2"/>
  <c r="S1083" i="2"/>
  <c r="S1084" i="2"/>
  <c r="S1085" i="2"/>
  <c r="S1086" i="2"/>
  <c r="S1087" i="2"/>
  <c r="S1089" i="2"/>
  <c r="S1091" i="2"/>
  <c r="S1093" i="2"/>
  <c r="S1095" i="2"/>
  <c r="S1096" i="2"/>
  <c r="S1097" i="2"/>
  <c r="S1099" i="2"/>
  <c r="S1100" i="2"/>
  <c r="S1101" i="2"/>
  <c r="S1102" i="2"/>
  <c r="S1103" i="2"/>
  <c r="S1104" i="2"/>
  <c r="S1105" i="2"/>
  <c r="S1107" i="2"/>
  <c r="S1108" i="2"/>
  <c r="S1110" i="2"/>
  <c r="S1112" i="2"/>
  <c r="S1113" i="2"/>
  <c r="S1114" i="2"/>
  <c r="S1117" i="2"/>
  <c r="S1118" i="2"/>
  <c r="S1119" i="2"/>
  <c r="S1120" i="2"/>
  <c r="S1121" i="2"/>
  <c r="S1124" i="2"/>
  <c r="S1125" i="2"/>
  <c r="S1126" i="2"/>
  <c r="S1127" i="2"/>
  <c r="S1128" i="2"/>
  <c r="S1129" i="2"/>
  <c r="S1132" i="2"/>
  <c r="S1133" i="2"/>
  <c r="S1134" i="2"/>
  <c r="S1136" i="2"/>
  <c r="S1139" i="2"/>
  <c r="S1140" i="2"/>
  <c r="S1141" i="2"/>
  <c r="S1142" i="2"/>
  <c r="S1145" i="2"/>
  <c r="S1148" i="2"/>
  <c r="S1149" i="2"/>
  <c r="S1153" i="2"/>
  <c r="S1154" i="2"/>
  <c r="S1155" i="2"/>
  <c r="S1157" i="2"/>
  <c r="S1158" i="2"/>
  <c r="S1159" i="2"/>
  <c r="S1160" i="2"/>
  <c r="S1161" i="2"/>
  <c r="S1162" i="2"/>
  <c r="S1164" i="2"/>
  <c r="S1165" i="2"/>
  <c r="S1166" i="2"/>
  <c r="S1168" i="2"/>
  <c r="S1170" i="2"/>
  <c r="S1171" i="2"/>
  <c r="S1172" i="2"/>
  <c r="S1174" i="2"/>
  <c r="S1175" i="2"/>
  <c r="S1176" i="2"/>
  <c r="S1177" i="2"/>
  <c r="S1178" i="2"/>
  <c r="S1179" i="2"/>
  <c r="S1181" i="2"/>
  <c r="S1184" i="2"/>
  <c r="S1185" i="2"/>
  <c r="S1186" i="2"/>
  <c r="S1187" i="2"/>
  <c r="S1188" i="2"/>
  <c r="S1189" i="2"/>
  <c r="S1190" i="2"/>
  <c r="S1192" i="2"/>
  <c r="S1193" i="2"/>
  <c r="S1195" i="2"/>
  <c r="S1197" i="2"/>
  <c r="S1198" i="2"/>
  <c r="S1200" i="2"/>
  <c r="S1201" i="2"/>
  <c r="S1203" i="2"/>
  <c r="S1204" i="2"/>
  <c r="S1205" i="2"/>
  <c r="S1207" i="2"/>
  <c r="S1208" i="2"/>
  <c r="S1210" i="2"/>
  <c r="S1212" i="2"/>
  <c r="S1215" i="2"/>
  <c r="S1218" i="2"/>
  <c r="S1219" i="2"/>
  <c r="S1220" i="2"/>
  <c r="S1221" i="2"/>
  <c r="S1223" i="2"/>
  <c r="S1224" i="2"/>
  <c r="S1225" i="2"/>
  <c r="S1226" i="2"/>
  <c r="S1228" i="2"/>
  <c r="S1229" i="2"/>
  <c r="S1231" i="2"/>
  <c r="S1233" i="2"/>
  <c r="S1237" i="2"/>
  <c r="S1239" i="2"/>
  <c r="S1241" i="2"/>
  <c r="S1242" i="2"/>
  <c r="S1243" i="2"/>
  <c r="S1244" i="2"/>
  <c r="S1246" i="2"/>
  <c r="S1248" i="2"/>
  <c r="S1249" i="2"/>
  <c r="S1251" i="2"/>
  <c r="S1252" i="2"/>
  <c r="S1254" i="2"/>
  <c r="S1255" i="2"/>
  <c r="S1258" i="2"/>
  <c r="S1260" i="2"/>
  <c r="S1261" i="2"/>
  <c r="S1263" i="2"/>
  <c r="S1266" i="2"/>
  <c r="S1267" i="2"/>
  <c r="S1268" i="2"/>
  <c r="S1271" i="2"/>
  <c r="S1272" i="2"/>
  <c r="S1273" i="2"/>
  <c r="S1276" i="2"/>
  <c r="S1279" i="2"/>
  <c r="S1280" i="2"/>
  <c r="S1285" i="2"/>
  <c r="S1286" i="2"/>
  <c r="S1288" i="2"/>
  <c r="S1289" i="2"/>
  <c r="S1290" i="2"/>
  <c r="S1292" i="2"/>
  <c r="S1293" i="2"/>
  <c r="S1299" i="2"/>
  <c r="S1300" i="2"/>
  <c r="S1303" i="2"/>
  <c r="S1306" i="2"/>
  <c r="S1307" i="2"/>
  <c r="S1308" i="2"/>
  <c r="S1309" i="2"/>
  <c r="S1312" i="2"/>
  <c r="S1313" i="2"/>
  <c r="S1315" i="2"/>
  <c r="S1316" i="2"/>
  <c r="S1317" i="2"/>
  <c r="S1318" i="2"/>
  <c r="S1319" i="2"/>
  <c r="S1320" i="2"/>
  <c r="S1321" i="2"/>
  <c r="S1323" i="2"/>
  <c r="S1325" i="2"/>
  <c r="S1326" i="2"/>
  <c r="S1327" i="2"/>
  <c r="S1328" i="2"/>
  <c r="S1329" i="2"/>
  <c r="S1330" i="2"/>
  <c r="S1331" i="2"/>
  <c r="S1333" i="2"/>
  <c r="S1335" i="2"/>
  <c r="S1337" i="2"/>
  <c r="S1338" i="2"/>
  <c r="S1339" i="2"/>
  <c r="S1340" i="2"/>
  <c r="S1341" i="2"/>
  <c r="S1342" i="2"/>
  <c r="S1343" i="2"/>
  <c r="S1345" i="2"/>
  <c r="S1347" i="2"/>
  <c r="S1348" i="2"/>
  <c r="S1349" i="2"/>
  <c r="S1350" i="2"/>
  <c r="S1352" i="2"/>
  <c r="S1355" i="2"/>
  <c r="S1358" i="2"/>
  <c r="S1360" i="2"/>
  <c r="S1361" i="2"/>
  <c r="S1364" i="2"/>
  <c r="S1366" i="2"/>
  <c r="S1367" i="2"/>
  <c r="S1369" i="2"/>
  <c r="S1370" i="2"/>
  <c r="S1372" i="2"/>
  <c r="S1374" i="2"/>
  <c r="S1375" i="2"/>
  <c r="S1376" i="2"/>
  <c r="S1378" i="2"/>
  <c r="S1382" i="2"/>
  <c r="S1385" i="2"/>
  <c r="S1386" i="2"/>
  <c r="S1387" i="2"/>
  <c r="S1388" i="2"/>
  <c r="S1391" i="2"/>
  <c r="S1392" i="2"/>
  <c r="S1393" i="2"/>
  <c r="S1394" i="2"/>
  <c r="S1396" i="2"/>
  <c r="S1399" i="2"/>
  <c r="S1401" i="2"/>
  <c r="S1403" i="2"/>
  <c r="S1404" i="2"/>
  <c r="S1406" i="2"/>
  <c r="S1408" i="2"/>
  <c r="S1409" i="2"/>
  <c r="S1411" i="2"/>
  <c r="S1413" i="2"/>
  <c r="S1416" i="2"/>
  <c r="S1417" i="2"/>
  <c r="S1418" i="2"/>
  <c r="S1419" i="2"/>
  <c r="S1420" i="2"/>
  <c r="S1421" i="2"/>
  <c r="S1422" i="2"/>
  <c r="S1423" i="2"/>
  <c r="S1424" i="2"/>
  <c r="S1426" i="2"/>
  <c r="S1427" i="2"/>
  <c r="S1428" i="2"/>
  <c r="S1430" i="2"/>
  <c r="S1431" i="2"/>
  <c r="S1432" i="2"/>
  <c r="S1433" i="2"/>
  <c r="S1435" i="2"/>
  <c r="S1437" i="2"/>
  <c r="S1439" i="2"/>
  <c r="S1440" i="2"/>
  <c r="S1441" i="2"/>
  <c r="S1442" i="2"/>
  <c r="S1443" i="2"/>
  <c r="S1444" i="2"/>
  <c r="S1445" i="2"/>
  <c r="S1448" i="2"/>
  <c r="S1451" i="2"/>
  <c r="S1452" i="2"/>
  <c r="S1453" i="2"/>
  <c r="S1454" i="2"/>
  <c r="S1458" i="2"/>
  <c r="S1460" i="2"/>
  <c r="S1462" i="2"/>
  <c r="S1464" i="2"/>
  <c r="S1466" i="2"/>
  <c r="S1468" i="2"/>
  <c r="S1472" i="2"/>
  <c r="S1473" i="2"/>
  <c r="S1474" i="2"/>
  <c r="S1475" i="2"/>
  <c r="S1476" i="2"/>
  <c r="S1477" i="2"/>
  <c r="S1478" i="2"/>
  <c r="S1480" i="2"/>
  <c r="S1481" i="2"/>
  <c r="S1482" i="2"/>
  <c r="S1483" i="2"/>
  <c r="S1486" i="2"/>
  <c r="S1489" i="2"/>
  <c r="S1490" i="2"/>
  <c r="S1491" i="2"/>
  <c r="S1492" i="2"/>
  <c r="S1494" i="2"/>
  <c r="S1495" i="2"/>
  <c r="S1497" i="2"/>
  <c r="S1498" i="2"/>
  <c r="S1499" i="2"/>
  <c r="S1500" i="2"/>
  <c r="S1501" i="2"/>
  <c r="S1502" i="2"/>
  <c r="S1503" i="2"/>
  <c r="S1504" i="2"/>
  <c r="S1506" i="2"/>
  <c r="S1508" i="2"/>
  <c r="S1509" i="2"/>
  <c r="S1510" i="2"/>
  <c r="S1513" i="2"/>
  <c r="S1514" i="2"/>
  <c r="S1516" i="2"/>
  <c r="S1518" i="2"/>
  <c r="S1520" i="2"/>
  <c r="S1521" i="2"/>
  <c r="S1522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8" i="2"/>
  <c r="S1539" i="2"/>
  <c r="S1541" i="2"/>
  <c r="S1542" i="2"/>
  <c r="S1544" i="2"/>
  <c r="S1545" i="2"/>
  <c r="S1546" i="2"/>
  <c r="S1547" i="2"/>
  <c r="S1549" i="2"/>
  <c r="S1550" i="2"/>
  <c r="S1551" i="2"/>
  <c r="S1552" i="2"/>
  <c r="S1553" i="2"/>
  <c r="S1554" i="2"/>
  <c r="S1555" i="2"/>
  <c r="S1556" i="2"/>
  <c r="S1557" i="2"/>
  <c r="S1558" i="2"/>
  <c r="S1560" i="2"/>
  <c r="S1561" i="2"/>
  <c r="S1563" i="2"/>
  <c r="S1564" i="2"/>
  <c r="S1565" i="2"/>
  <c r="S1566" i="2"/>
  <c r="S1567" i="2"/>
  <c r="S1569" i="2"/>
  <c r="S1570" i="2"/>
  <c r="S1571" i="2"/>
  <c r="S1573" i="2"/>
  <c r="S1574" i="2"/>
  <c r="S1575" i="2"/>
  <c r="S1576" i="2"/>
  <c r="S1579" i="2"/>
  <c r="S1580" i="2"/>
  <c r="S1581" i="2"/>
  <c r="S1583" i="2"/>
  <c r="S1584" i="2"/>
  <c r="S1586" i="2"/>
  <c r="S1587" i="2"/>
  <c r="S1590" i="2"/>
  <c r="S1591" i="2"/>
  <c r="S1592" i="2"/>
  <c r="S1593" i="2"/>
  <c r="S1594" i="2"/>
  <c r="S1595" i="2"/>
  <c r="S1596" i="2"/>
  <c r="S1597" i="2"/>
  <c r="S1598" i="2"/>
  <c r="S1599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7" i="2"/>
  <c r="S1618" i="2"/>
  <c r="S1620" i="2"/>
  <c r="S1622" i="2"/>
  <c r="S1623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2" i="2"/>
  <c r="S1643" i="2"/>
  <c r="S1644" i="2"/>
  <c r="S1645" i="2"/>
  <c r="S1646" i="2"/>
  <c r="S1647" i="2"/>
  <c r="S1648" i="2"/>
  <c r="S1649" i="2"/>
  <c r="S1651" i="2"/>
  <c r="S1653" i="2"/>
  <c r="S1655" i="2"/>
  <c r="S1659" i="2"/>
  <c r="S1660" i="2"/>
  <c r="S1661" i="2"/>
  <c r="S1663" i="2"/>
  <c r="S1664" i="2"/>
  <c r="S1665" i="2"/>
  <c r="S1666" i="2"/>
  <c r="S1667" i="2"/>
  <c r="S1669" i="2"/>
  <c r="S1671" i="2"/>
  <c r="S1673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90" i="2"/>
  <c r="S1691" i="2"/>
  <c r="S1692" i="2"/>
  <c r="S1694" i="2"/>
  <c r="S1695" i="2"/>
  <c r="S1696" i="2"/>
  <c r="S1697" i="2"/>
  <c r="S1699" i="2"/>
  <c r="S1700" i="2"/>
  <c r="S1703" i="2"/>
  <c r="S1704" i="2"/>
  <c r="S1706" i="2"/>
  <c r="S1708" i="2"/>
  <c r="S1709" i="2"/>
  <c r="S1710" i="2"/>
  <c r="S1711" i="2"/>
  <c r="S1712" i="2"/>
  <c r="S1713" i="2"/>
  <c r="S1714" i="2"/>
  <c r="S1715" i="2"/>
  <c r="S1716" i="2"/>
  <c r="S1720" i="2"/>
  <c r="S1721" i="2"/>
  <c r="S1723" i="2"/>
  <c r="S1724" i="2"/>
  <c r="S1725" i="2"/>
  <c r="S1726" i="2"/>
  <c r="S1727" i="2"/>
  <c r="S1728" i="2"/>
  <c r="S1731" i="2"/>
  <c r="S1733" i="2"/>
  <c r="S1735" i="2"/>
  <c r="S1736" i="2"/>
  <c r="S1738" i="2"/>
  <c r="S1739" i="2"/>
  <c r="S1741" i="2"/>
  <c r="S1743" i="2"/>
  <c r="S1745" i="2"/>
  <c r="S1746" i="2"/>
  <c r="S1747" i="2"/>
  <c r="S1748" i="2"/>
  <c r="S1749" i="2"/>
  <c r="S1751" i="2"/>
  <c r="S1753" i="2"/>
  <c r="S1756" i="2"/>
  <c r="S1758" i="2"/>
  <c r="S1759" i="2"/>
  <c r="S1762" i="2"/>
  <c r="S1763" i="2"/>
  <c r="S1764" i="2"/>
  <c r="S1765" i="2"/>
  <c r="S1766" i="2"/>
  <c r="S1767" i="2"/>
  <c r="S1768" i="2"/>
  <c r="S1769" i="2"/>
  <c r="S1771" i="2"/>
  <c r="S1772" i="2"/>
  <c r="S1773" i="2"/>
  <c r="S1774" i="2"/>
  <c r="S1775" i="2"/>
  <c r="S1776" i="2"/>
  <c r="S1778" i="2"/>
  <c r="S1780" i="2"/>
  <c r="S1781" i="2"/>
  <c r="S1782" i="2"/>
  <c r="S1783" i="2"/>
  <c r="S1784" i="2"/>
  <c r="S1786" i="2"/>
  <c r="S1788" i="2"/>
  <c r="S1789" i="2"/>
  <c r="S1791" i="2"/>
  <c r="S1792" i="2"/>
  <c r="S1793" i="2"/>
  <c r="S1799" i="2"/>
  <c r="S1801" i="2"/>
  <c r="S1802" i="2"/>
  <c r="S1803" i="2"/>
  <c r="S1804" i="2"/>
  <c r="S1805" i="2"/>
  <c r="S1806" i="2"/>
  <c r="S1807" i="2"/>
  <c r="S1811" i="2"/>
  <c r="S1812" i="2"/>
  <c r="S1813" i="2"/>
  <c r="S1814" i="2"/>
  <c r="S1815" i="2"/>
  <c r="S1816" i="2"/>
  <c r="S1818" i="2"/>
  <c r="S1821" i="2"/>
  <c r="S1822" i="2"/>
  <c r="S1823" i="2"/>
  <c r="S1825" i="2"/>
  <c r="S1827" i="2"/>
  <c r="S1829" i="2"/>
  <c r="S1830" i="2"/>
  <c r="S1833" i="2"/>
  <c r="S1835" i="2"/>
  <c r="S1836" i="2"/>
  <c r="S1837" i="2"/>
  <c r="S1838" i="2"/>
  <c r="S1839" i="2"/>
  <c r="S1841" i="2"/>
  <c r="S1842" i="2"/>
  <c r="S1843" i="2"/>
  <c r="S1844" i="2"/>
  <c r="S1845" i="2"/>
  <c r="S1847" i="2"/>
  <c r="S1849" i="2"/>
  <c r="S1851" i="2"/>
  <c r="S1852" i="2"/>
  <c r="S1853" i="2"/>
  <c r="S1854" i="2"/>
  <c r="S1856" i="2"/>
  <c r="S1857" i="2"/>
  <c r="S1858" i="2"/>
  <c r="S1859" i="2"/>
  <c r="S1861" i="2"/>
  <c r="S1862" i="2"/>
  <c r="S1863" i="2"/>
  <c r="S1864" i="2"/>
  <c r="S1866" i="2"/>
  <c r="S1867" i="2"/>
  <c r="S1868" i="2"/>
  <c r="S1869" i="2"/>
  <c r="S1870" i="2"/>
  <c r="S1871" i="2"/>
  <c r="S1872" i="2"/>
  <c r="S1873" i="2"/>
  <c r="S1874" i="2"/>
  <c r="S1878" i="2"/>
  <c r="S1880" i="2"/>
  <c r="S1882" i="2"/>
  <c r="S1883" i="2"/>
  <c r="S1884" i="2"/>
  <c r="S1885" i="2"/>
  <c r="S1886" i="2"/>
  <c r="S1888" i="2"/>
  <c r="S1889" i="2"/>
  <c r="S1890" i="2"/>
  <c r="S1892" i="2"/>
  <c r="S1894" i="2"/>
  <c r="S1895" i="2"/>
  <c r="S1896" i="2"/>
  <c r="S1897" i="2"/>
  <c r="S1900" i="2"/>
  <c r="S1902" i="2"/>
  <c r="S1903" i="2"/>
  <c r="S1904" i="2"/>
  <c r="S1906" i="2"/>
  <c r="S1907" i="2"/>
  <c r="S1910" i="2"/>
  <c r="S1911" i="2"/>
  <c r="S1912" i="2"/>
  <c r="S1913" i="2"/>
  <c r="S1916" i="2"/>
  <c r="S1917" i="2"/>
  <c r="S1918" i="2"/>
  <c r="S1919" i="2"/>
  <c r="S1921" i="2"/>
  <c r="S1922" i="2"/>
  <c r="S1923" i="2"/>
  <c r="S1924" i="2"/>
  <c r="S1925" i="2"/>
  <c r="S1926" i="2"/>
  <c r="S1928" i="2"/>
  <c r="S1929" i="2"/>
  <c r="S1930" i="2"/>
  <c r="S1931" i="2"/>
  <c r="S1934" i="2"/>
  <c r="S1939" i="2"/>
  <c r="S1940" i="2"/>
  <c r="S1941" i="2"/>
  <c r="S1943" i="2"/>
  <c r="S1945" i="2"/>
  <c r="S1946" i="2"/>
  <c r="S1947" i="2"/>
  <c r="S1950" i="2"/>
  <c r="S1953" i="2"/>
  <c r="S1954" i="2"/>
  <c r="S1957" i="2"/>
  <c r="S1959" i="2"/>
  <c r="S1960" i="2"/>
  <c r="S1961" i="2"/>
  <c r="S1962" i="2"/>
  <c r="S1963" i="2"/>
  <c r="S1964" i="2"/>
  <c r="S1965" i="2"/>
  <c r="S1966" i="2"/>
  <c r="S1967" i="2"/>
  <c r="S1969" i="2"/>
  <c r="S1970" i="2"/>
  <c r="S1972" i="2"/>
  <c r="S1973" i="2"/>
  <c r="S1974" i="2"/>
  <c r="S1975" i="2"/>
  <c r="S1978" i="2"/>
  <c r="S1979" i="2"/>
  <c r="S1980" i="2"/>
  <c r="S1981" i="2"/>
  <c r="S1982" i="2"/>
  <c r="S1983" i="2"/>
  <c r="S1984" i="2"/>
  <c r="S1987" i="2"/>
  <c r="S1988" i="2"/>
  <c r="S1990" i="2"/>
  <c r="S1992" i="2"/>
  <c r="S1993" i="2"/>
  <c r="S1994" i="2"/>
  <c r="S1995" i="2"/>
  <c r="S1997" i="2"/>
  <c r="S1998" i="2"/>
  <c r="S1999" i="2"/>
  <c r="S2000" i="2"/>
  <c r="S2001" i="2"/>
  <c r="S2003" i="2"/>
  <c r="S2004" i="2"/>
  <c r="S2005" i="2"/>
  <c r="S2006" i="2"/>
  <c r="S2009" i="2"/>
  <c r="S2010" i="2"/>
  <c r="S2012" i="2"/>
  <c r="S2013" i="2"/>
  <c r="S2014" i="2"/>
  <c r="S2015" i="2"/>
  <c r="S2016" i="2"/>
  <c r="S2017" i="2"/>
  <c r="S2018" i="2"/>
  <c r="S2020" i="2"/>
  <c r="S2021" i="2"/>
  <c r="S2023" i="2"/>
  <c r="S2024" i="2"/>
  <c r="S2028" i="2"/>
  <c r="S2029" i="2"/>
  <c r="S2030" i="2"/>
  <c r="S2031" i="2"/>
  <c r="S2032" i="2"/>
  <c r="S2033" i="2"/>
  <c r="S2034" i="2"/>
  <c r="S2035" i="2"/>
  <c r="S2036" i="2"/>
  <c r="S2039" i="2"/>
  <c r="S2040" i="2"/>
  <c r="S2041" i="2"/>
  <c r="S2042" i="2"/>
  <c r="S2044" i="2"/>
  <c r="S2045" i="2"/>
  <c r="S2046" i="2"/>
  <c r="S2047" i="2"/>
  <c r="S2048" i="2"/>
  <c r="S2049" i="2"/>
  <c r="S2050" i="2"/>
  <c r="S2054" i="2"/>
  <c r="S2055" i="2"/>
  <c r="S2059" i="2"/>
  <c r="S2060" i="2"/>
  <c r="S2062" i="2"/>
  <c r="S2063" i="2"/>
  <c r="S2064" i="2"/>
  <c r="S2065" i="2"/>
  <c r="S2066" i="2"/>
  <c r="S2068" i="2"/>
  <c r="S2069" i="2"/>
  <c r="S2070" i="2"/>
  <c r="S2071" i="2"/>
  <c r="S2072" i="2"/>
  <c r="S2074" i="2"/>
  <c r="S2076" i="2"/>
  <c r="S2077" i="2"/>
  <c r="S2078" i="2"/>
  <c r="S2079" i="2"/>
  <c r="S2080" i="2"/>
  <c r="S2082" i="2"/>
  <c r="S2085" i="2"/>
  <c r="S2086" i="2"/>
  <c r="S2088" i="2"/>
  <c r="S2089" i="2"/>
  <c r="S2091" i="2"/>
  <c r="S2096" i="2"/>
  <c r="S2097" i="2"/>
  <c r="S2098" i="2"/>
  <c r="S2102" i="2"/>
  <c r="S2103" i="2"/>
  <c r="S2105" i="2"/>
  <c r="S2106" i="2"/>
  <c r="S2110" i="2"/>
  <c r="S2112" i="2"/>
  <c r="S2117" i="2"/>
  <c r="S2118" i="2"/>
  <c r="S2119" i="2"/>
  <c r="S2120" i="2"/>
  <c r="S2121" i="2"/>
  <c r="S2122" i="2"/>
  <c r="S2123" i="2"/>
  <c r="S2125" i="2"/>
  <c r="S2126" i="2"/>
  <c r="S2127" i="2"/>
  <c r="S2128" i="2"/>
  <c r="S2130" i="2"/>
  <c r="S2131" i="2"/>
  <c r="S2132" i="2"/>
  <c r="S2135" i="2"/>
  <c r="S2139" i="2"/>
  <c r="S2140" i="2"/>
  <c r="S2141" i="2"/>
  <c r="S2142" i="2"/>
  <c r="S2143" i="2"/>
  <c r="S2144" i="2"/>
  <c r="S2146" i="2"/>
  <c r="S2147" i="2"/>
  <c r="S2148" i="2"/>
  <c r="S2150" i="2"/>
  <c r="S2153" i="2"/>
  <c r="S2154" i="2"/>
  <c r="S2156" i="2"/>
  <c r="S2157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6" i="2"/>
  <c r="S2178" i="2"/>
  <c r="S2179" i="2"/>
  <c r="S2180" i="2"/>
  <c r="S2181" i="2"/>
  <c r="S2182" i="2"/>
  <c r="S2183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3" i="2"/>
  <c r="S2204" i="2"/>
  <c r="S2205" i="2"/>
  <c r="S2206" i="2"/>
  <c r="S2208" i="2"/>
  <c r="S2209" i="2"/>
  <c r="S2210" i="2"/>
  <c r="S2211" i="2"/>
  <c r="S2212" i="2"/>
  <c r="S2214" i="2"/>
  <c r="S2215" i="2"/>
  <c r="S2217" i="2"/>
  <c r="S2219" i="2"/>
  <c r="S2220" i="2"/>
  <c r="S2222" i="2"/>
  <c r="S2223" i="2"/>
  <c r="S2224" i="2"/>
  <c r="S2225" i="2"/>
  <c r="S2227" i="2"/>
  <c r="S2228" i="2"/>
  <c r="S2229" i="2"/>
  <c r="S2230" i="2"/>
  <c r="S2233" i="2"/>
  <c r="S2234" i="2"/>
  <c r="S2237" i="2"/>
  <c r="S2238" i="2"/>
  <c r="S2240" i="2"/>
  <c r="S2243" i="2"/>
  <c r="S2244" i="2"/>
  <c r="S2245" i="2"/>
  <c r="S2246" i="2"/>
  <c r="S2248" i="2"/>
  <c r="S2249" i="2"/>
  <c r="S2250" i="2"/>
  <c r="S2251" i="2"/>
  <c r="S2253" i="2"/>
  <c r="S2254" i="2"/>
  <c r="S2255" i="2"/>
  <c r="S2257" i="2"/>
  <c r="S2259" i="2"/>
  <c r="S2261" i="2"/>
  <c r="S2264" i="2"/>
  <c r="S2266" i="2"/>
  <c r="S2267" i="2"/>
  <c r="S2268" i="2"/>
  <c r="S2269" i="2"/>
  <c r="S2271" i="2"/>
  <c r="S2273" i="2"/>
  <c r="S2274" i="2"/>
  <c r="S2276" i="2"/>
  <c r="S2277" i="2"/>
  <c r="S2278" i="2"/>
  <c r="S2279" i="2"/>
  <c r="S2280" i="2"/>
  <c r="S2281" i="2"/>
  <c r="S2283" i="2"/>
  <c r="S2285" i="2"/>
  <c r="S2286" i="2"/>
  <c r="S2288" i="2"/>
  <c r="S2289" i="2"/>
  <c r="S2291" i="2"/>
  <c r="S2293" i="2"/>
  <c r="S2296" i="2"/>
  <c r="S2297" i="2"/>
  <c r="S2299" i="2"/>
  <c r="S2301" i="2"/>
  <c r="S2302" i="2"/>
  <c r="S2304" i="2"/>
  <c r="S2306" i="2"/>
  <c r="S2309" i="2"/>
  <c r="S2314" i="2"/>
  <c r="S2315" i="2"/>
  <c r="S2316" i="2"/>
  <c r="S2318" i="2"/>
  <c r="S2319" i="2"/>
  <c r="S2320" i="2"/>
  <c r="S2321" i="2"/>
  <c r="S2322" i="2"/>
  <c r="S2323" i="2"/>
  <c r="S2324" i="2"/>
  <c r="S2325" i="2"/>
  <c r="S2327" i="2"/>
  <c r="S2328" i="2"/>
  <c r="S2330" i="2"/>
  <c r="S2331" i="2"/>
  <c r="S2332" i="2"/>
  <c r="S2333" i="2"/>
  <c r="S2334" i="2"/>
  <c r="S2336" i="2"/>
  <c r="S2337" i="2"/>
  <c r="S2338" i="2"/>
  <c r="S2339" i="2"/>
  <c r="S2342" i="2"/>
  <c r="S2344" i="2"/>
  <c r="S2345" i="2"/>
  <c r="S2349" i="2"/>
  <c r="S2350" i="2"/>
  <c r="S2351" i="2"/>
  <c r="S2354" i="2"/>
  <c r="S2355" i="2"/>
  <c r="S2356" i="2"/>
  <c r="S2357" i="2"/>
  <c r="S2359" i="2"/>
  <c r="S2361" i="2"/>
  <c r="S2363" i="2"/>
  <c r="S2365" i="2"/>
  <c r="S2368" i="2"/>
  <c r="S2369" i="2"/>
  <c r="S2370" i="2"/>
  <c r="S2372" i="2"/>
  <c r="S2374" i="2"/>
  <c r="S2375" i="2"/>
  <c r="S2376" i="2"/>
  <c r="S2380" i="2"/>
  <c r="S2381" i="2"/>
  <c r="S2382" i="2"/>
  <c r="S2383" i="2"/>
  <c r="S2384" i="2"/>
  <c r="S2385" i="2"/>
  <c r="S2388" i="2"/>
  <c r="S2389" i="2"/>
  <c r="S2390" i="2"/>
  <c r="S2391" i="2"/>
  <c r="S2392" i="2"/>
  <c r="S2393" i="2"/>
  <c r="S2394" i="2"/>
  <c r="S2395" i="2"/>
  <c r="S2399" i="2"/>
  <c r="S2402" i="2"/>
  <c r="S2403" i="2"/>
  <c r="S2404" i="2"/>
  <c r="S2407" i="2"/>
  <c r="S2408" i="2"/>
  <c r="S2409" i="2"/>
  <c r="S2411" i="2"/>
  <c r="S2413" i="2"/>
  <c r="S2414" i="2"/>
  <c r="S2415" i="2"/>
  <c r="S2416" i="2"/>
  <c r="S2417" i="2"/>
  <c r="S2418" i="2"/>
  <c r="S2419" i="2"/>
  <c r="S2420" i="2"/>
  <c r="S2423" i="2"/>
  <c r="S2427" i="2"/>
  <c r="S2428" i="2"/>
  <c r="S2430" i="2"/>
  <c r="S2431" i="2"/>
  <c r="S2433" i="2"/>
  <c r="S2439" i="2"/>
  <c r="S2441" i="2"/>
  <c r="S2442" i="2"/>
  <c r="S2443" i="2"/>
  <c r="S2444" i="2"/>
  <c r="S2446" i="2"/>
  <c r="S2448" i="2"/>
  <c r="S2451" i="2"/>
  <c r="S2452" i="2"/>
  <c r="S2453" i="2"/>
  <c r="S2454" i="2"/>
  <c r="S2455" i="2"/>
  <c r="S2456" i="2"/>
  <c r="S2457" i="2"/>
  <c r="S2460" i="2"/>
  <c r="S2461" i="2"/>
  <c r="S2462" i="2"/>
  <c r="S2464" i="2"/>
  <c r="S2465" i="2"/>
  <c r="S2466" i="2"/>
  <c r="S2467" i="2"/>
  <c r="S2468" i="2"/>
  <c r="S2472" i="2"/>
  <c r="S2473" i="2"/>
  <c r="S2475" i="2"/>
  <c r="S2476" i="2"/>
  <c r="S2477" i="2"/>
  <c r="S2478" i="2"/>
  <c r="S2481" i="2"/>
  <c r="S2482" i="2"/>
  <c r="S2483" i="2"/>
  <c r="S2484" i="2"/>
  <c r="S2486" i="2"/>
  <c r="S2487" i="2"/>
  <c r="S2490" i="2"/>
  <c r="S2491" i="2"/>
  <c r="S2492" i="2"/>
  <c r="S2495" i="2"/>
  <c r="S2498" i="2"/>
  <c r="S2499" i="2"/>
  <c r="S2500" i="2"/>
  <c r="S2503" i="2"/>
  <c r="S2504" i="2"/>
  <c r="S2505" i="2"/>
  <c r="S2506" i="2"/>
  <c r="S2507" i="2"/>
  <c r="S2508" i="2"/>
  <c r="S2509" i="2"/>
  <c r="S2511" i="2"/>
  <c r="S2512" i="2"/>
  <c r="S2513" i="2"/>
  <c r="S2516" i="2"/>
  <c r="S2517" i="2"/>
  <c r="S2518" i="2"/>
  <c r="S2519" i="2"/>
  <c r="S2522" i="2"/>
  <c r="S2523" i="2"/>
  <c r="S2524" i="2"/>
  <c r="S2527" i="2"/>
  <c r="S2529" i="2"/>
  <c r="S2530" i="2"/>
  <c r="S2533" i="2"/>
  <c r="S2536" i="2"/>
  <c r="S2537" i="2"/>
  <c r="S2539" i="2"/>
  <c r="S2541" i="2"/>
  <c r="S2543" i="2"/>
  <c r="S2545" i="2"/>
  <c r="S2547" i="2"/>
  <c r="S2549" i="2"/>
  <c r="S2550" i="2"/>
  <c r="S2552" i="2"/>
  <c r="S2555" i="2"/>
  <c r="S2558" i="2"/>
  <c r="S2560" i="2"/>
  <c r="S2562" i="2"/>
  <c r="S2564" i="2"/>
  <c r="S2565" i="2"/>
  <c r="S2566" i="2"/>
  <c r="S2567" i="2"/>
  <c r="S2570" i="2"/>
  <c r="S2571" i="2"/>
  <c r="S2572" i="2"/>
  <c r="S2574" i="2"/>
  <c r="S2575" i="2"/>
  <c r="S2577" i="2"/>
  <c r="S2578" i="2"/>
  <c r="S2580" i="2"/>
  <c r="S2581" i="2"/>
  <c r="S2583" i="2"/>
  <c r="S2585" i="2"/>
  <c r="S2586" i="2"/>
  <c r="S2588" i="2"/>
  <c r="S2591" i="2"/>
  <c r="S2593" i="2"/>
  <c r="S2594" i="2"/>
  <c r="S2595" i="2"/>
  <c r="S2596" i="2"/>
  <c r="S2599" i="2"/>
  <c r="S2602" i="2"/>
  <c r="S2603" i="2"/>
  <c r="S2605" i="2"/>
  <c r="S2606" i="2"/>
  <c r="S2608" i="2"/>
  <c r="S2609" i="2"/>
  <c r="S2610" i="2"/>
  <c r="S2611" i="2"/>
  <c r="S2612" i="2"/>
  <c r="S2613" i="2"/>
  <c r="S2614" i="2"/>
  <c r="S2615" i="2"/>
  <c r="S2617" i="2"/>
  <c r="S2618" i="2"/>
  <c r="S2619" i="2"/>
  <c r="S2620" i="2"/>
  <c r="S2621" i="2"/>
  <c r="S2623" i="2"/>
  <c r="S2624" i="2"/>
  <c r="S2625" i="2"/>
  <c r="S2626" i="2"/>
  <c r="S2627" i="2"/>
  <c r="S2628" i="2"/>
  <c r="S2629" i="2"/>
  <c r="S2630" i="2"/>
  <c r="S2631" i="2"/>
  <c r="S2632" i="2"/>
  <c r="S2634" i="2"/>
  <c r="S2637" i="2"/>
  <c r="S2638" i="2"/>
  <c r="S2640" i="2"/>
  <c r="S2643" i="2"/>
  <c r="S2644" i="2"/>
  <c r="S2647" i="2"/>
  <c r="S2648" i="2"/>
  <c r="S2649" i="2"/>
  <c r="S2650" i="2"/>
  <c r="S2651" i="2"/>
  <c r="S2652" i="2"/>
  <c r="S2653" i="2"/>
  <c r="S2654" i="2"/>
  <c r="S2655" i="2"/>
  <c r="S2656" i="2"/>
  <c r="S2658" i="2"/>
  <c r="S2659" i="2"/>
  <c r="S2660" i="2"/>
  <c r="S2661" i="2"/>
  <c r="S2662" i="2"/>
  <c r="S2663" i="2"/>
  <c r="S2664" i="2"/>
  <c r="S2665" i="2"/>
  <c r="S2666" i="2"/>
  <c r="S2667" i="2"/>
  <c r="S2668" i="2"/>
  <c r="S2670" i="2"/>
  <c r="S2671" i="2"/>
  <c r="S2673" i="2"/>
  <c r="S2674" i="2"/>
  <c r="S2676" i="2"/>
  <c r="S2677" i="2"/>
  <c r="S2678" i="2"/>
  <c r="S2679" i="2"/>
  <c r="S2680" i="2"/>
  <c r="S2681" i="2"/>
  <c r="S2683" i="2"/>
  <c r="S2688" i="2"/>
  <c r="S2689" i="2"/>
  <c r="S2690" i="2"/>
  <c r="S2691" i="2"/>
  <c r="S2692" i="2"/>
  <c r="S2693" i="2"/>
  <c r="S2694" i="2"/>
  <c r="S2696" i="2"/>
  <c r="S2697" i="2"/>
  <c r="S2698" i="2"/>
  <c r="S2699" i="2"/>
  <c r="S2704" i="2"/>
  <c r="S2705" i="2"/>
  <c r="S2706" i="2"/>
  <c r="S2712" i="2"/>
  <c r="S2713" i="2"/>
  <c r="S2714" i="2"/>
  <c r="S2716" i="2"/>
  <c r="S2717" i="2"/>
  <c r="S2718" i="2"/>
  <c r="S2719" i="2"/>
  <c r="S2720" i="2"/>
  <c r="S2723" i="2"/>
  <c r="S2724" i="2"/>
  <c r="S2725" i="2"/>
  <c r="S2726" i="2"/>
  <c r="S2728" i="2"/>
  <c r="S2730" i="2"/>
  <c r="S2731" i="2"/>
  <c r="S2732" i="2"/>
  <c r="S2733" i="2"/>
  <c r="S2734" i="2"/>
  <c r="S2735" i="2"/>
  <c r="S2736" i="2"/>
  <c r="S2739" i="2"/>
  <c r="S2740" i="2"/>
  <c r="S2741" i="2"/>
  <c r="S2742" i="2"/>
  <c r="S2744" i="2"/>
  <c r="S2745" i="2"/>
  <c r="S2746" i="2"/>
  <c r="S2747" i="2"/>
  <c r="S2748" i="2"/>
  <c r="S2752" i="2"/>
  <c r="S2754" i="2"/>
  <c r="S2756" i="2"/>
  <c r="S2757" i="2"/>
  <c r="S2758" i="2"/>
  <c r="S2759" i="2"/>
  <c r="S2761" i="2"/>
  <c r="S2762" i="2"/>
  <c r="S2763" i="2"/>
  <c r="S2764" i="2"/>
  <c r="S2766" i="2"/>
  <c r="S2767" i="2"/>
  <c r="S2769" i="2"/>
  <c r="S2770" i="2"/>
  <c r="S2771" i="2"/>
  <c r="S2772" i="2"/>
  <c r="S2773" i="2"/>
  <c r="S2774" i="2"/>
  <c r="S2775" i="2"/>
  <c r="S2776" i="2"/>
  <c r="S2777" i="2"/>
  <c r="S2780" i="2"/>
  <c r="S2784" i="2"/>
  <c r="S2785" i="2"/>
  <c r="S2786" i="2"/>
  <c r="S2788" i="2"/>
  <c r="S2790" i="2"/>
  <c r="S2792" i="2"/>
  <c r="S2794" i="2"/>
  <c r="S2795" i="2"/>
  <c r="S2796" i="2"/>
  <c r="S2797" i="2"/>
  <c r="S2798" i="2"/>
  <c r="S2799" i="2"/>
  <c r="S2800" i="2"/>
  <c r="S2801" i="2"/>
  <c r="S2802" i="2"/>
  <c r="S2803" i="2"/>
  <c r="S2804" i="2"/>
  <c r="S2806" i="2"/>
  <c r="S2808" i="2"/>
  <c r="S2809" i="2"/>
  <c r="S2810" i="2"/>
  <c r="S2811" i="2"/>
  <c r="S2813" i="2"/>
  <c r="S2815" i="2"/>
  <c r="S2816" i="2"/>
  <c r="S2818" i="2"/>
  <c r="S2820" i="2"/>
  <c r="S2821" i="2"/>
  <c r="S2823" i="2"/>
  <c r="S2825" i="2"/>
  <c r="S2826" i="2"/>
  <c r="S2828" i="2"/>
  <c r="S2830" i="2"/>
  <c r="S2831" i="2"/>
  <c r="S2832" i="2"/>
  <c r="S2833" i="2"/>
  <c r="S2834" i="2"/>
  <c r="S2835" i="2"/>
  <c r="S2836" i="2"/>
  <c r="S2837" i="2"/>
  <c r="S2840" i="2"/>
  <c r="S2841" i="2"/>
  <c r="S2842" i="2"/>
  <c r="S2846" i="2"/>
  <c r="S2847" i="2"/>
  <c r="S2848" i="2"/>
  <c r="S2849" i="2"/>
  <c r="S2850" i="2"/>
  <c r="S2852" i="2"/>
  <c r="S2853" i="2"/>
  <c r="S2854" i="2"/>
  <c r="S2855" i="2"/>
  <c r="S2856" i="2"/>
  <c r="S2858" i="2"/>
  <c r="S2861" i="2"/>
  <c r="S2862" i="2"/>
  <c r="S2863" i="2"/>
  <c r="S2864" i="2"/>
  <c r="S2865" i="2"/>
  <c r="S2866" i="2"/>
  <c r="S2867" i="2"/>
  <c r="S2869" i="2"/>
  <c r="S2870" i="2"/>
  <c r="S2871" i="2"/>
  <c r="S2872" i="2"/>
  <c r="S2873" i="2"/>
  <c r="S2874" i="2"/>
  <c r="S2875" i="2"/>
  <c r="S2876" i="2"/>
  <c r="S2878" i="2"/>
  <c r="S2879" i="2"/>
  <c r="S2880" i="2"/>
  <c r="S2882" i="2"/>
  <c r="S2884" i="2"/>
  <c r="S2886" i="2"/>
  <c r="S2887" i="2"/>
  <c r="S2889" i="2"/>
  <c r="S2893" i="2"/>
  <c r="S2895" i="2"/>
  <c r="S2896" i="2"/>
  <c r="S2897" i="2"/>
  <c r="S2898" i="2"/>
  <c r="S2899" i="2"/>
  <c r="S2901" i="2"/>
  <c r="S2904" i="2"/>
  <c r="S2906" i="2"/>
  <c r="S2907" i="2"/>
  <c r="S2912" i="2"/>
  <c r="S2914" i="2"/>
  <c r="S2915" i="2"/>
  <c r="S2916" i="2"/>
  <c r="S2917" i="2"/>
  <c r="S2919" i="2"/>
  <c r="S2921" i="2"/>
  <c r="S2922" i="2"/>
  <c r="S2924" i="2"/>
  <c r="S2925" i="2"/>
  <c r="S2927" i="2"/>
  <c r="S2928" i="2"/>
  <c r="S2929" i="2"/>
  <c r="S2930" i="2"/>
  <c r="S2932" i="2"/>
  <c r="S2933" i="2"/>
  <c r="S2935" i="2"/>
  <c r="S2938" i="2"/>
  <c r="S2940" i="2"/>
  <c r="S2941" i="2"/>
  <c r="S2942" i="2"/>
  <c r="S2943" i="2"/>
  <c r="S2945" i="2"/>
  <c r="S2946" i="2"/>
  <c r="S2948" i="2"/>
  <c r="S2950" i="2"/>
  <c r="S2951" i="2"/>
  <c r="S2952" i="2"/>
  <c r="S2954" i="2"/>
  <c r="S2955" i="2"/>
  <c r="S2956" i="2"/>
  <c r="S2957" i="2"/>
  <c r="S2958" i="2"/>
  <c r="S2959" i="2"/>
  <c r="S2960" i="2"/>
  <c r="S2961" i="2"/>
  <c r="S2962" i="2"/>
  <c r="S2965" i="2"/>
  <c r="S2966" i="2"/>
  <c r="S2968" i="2"/>
  <c r="S2969" i="2"/>
  <c r="S2970" i="2"/>
  <c r="S2971" i="2"/>
  <c r="S2972" i="2"/>
  <c r="S2973" i="2"/>
  <c r="S2974" i="2"/>
  <c r="S2976" i="2"/>
  <c r="S2977" i="2"/>
  <c r="S2978" i="2"/>
  <c r="S2979" i="2"/>
  <c r="S2984" i="2"/>
  <c r="S2985" i="2"/>
  <c r="S2986" i="2"/>
  <c r="S2987" i="2"/>
  <c r="S2989" i="2"/>
  <c r="S2990" i="2"/>
  <c r="S2991" i="2"/>
  <c r="S2992" i="2"/>
  <c r="S2993" i="2"/>
  <c r="S2995" i="2"/>
  <c r="S2996" i="2"/>
  <c r="S2997" i="2"/>
  <c r="S2998" i="2"/>
  <c r="S2999" i="2"/>
  <c r="S3000" i="2"/>
  <c r="S3001" i="2"/>
  <c r="S3003" i="2"/>
  <c r="S3004" i="2"/>
  <c r="S3006" i="2"/>
  <c r="S3007" i="2"/>
  <c r="S3010" i="2"/>
  <c r="S3011" i="2"/>
  <c r="S3012" i="2"/>
  <c r="S3014" i="2"/>
  <c r="S3015" i="2"/>
  <c r="S3016" i="2"/>
  <c r="S3017" i="2"/>
  <c r="S3018" i="2"/>
  <c r="S3019" i="2"/>
  <c r="S3021" i="2"/>
  <c r="S3022" i="2"/>
  <c r="S3023" i="2"/>
  <c r="S3027" i="2"/>
  <c r="S3028" i="2"/>
  <c r="S3033" i="2"/>
  <c r="S3034" i="2"/>
  <c r="S3035" i="2"/>
  <c r="S3036" i="2"/>
  <c r="S3039" i="2"/>
  <c r="S3040" i="2"/>
  <c r="S3041" i="2"/>
  <c r="S3042" i="2"/>
  <c r="S3043" i="2"/>
  <c r="S3044" i="2"/>
  <c r="S3046" i="2"/>
  <c r="S3047" i="2"/>
  <c r="S3048" i="2"/>
  <c r="S3050" i="2"/>
  <c r="S3052" i="2"/>
  <c r="S3053" i="2"/>
  <c r="S3056" i="2"/>
  <c r="S3058" i="2"/>
  <c r="S3059" i="2"/>
  <c r="S3061" i="2"/>
  <c r="S3062" i="2"/>
  <c r="S3063" i="2"/>
  <c r="S3064" i="2"/>
  <c r="S3066" i="2"/>
  <c r="S3067" i="2"/>
  <c r="S3068" i="2"/>
  <c r="S3069" i="2"/>
  <c r="S3070" i="2"/>
  <c r="S3071" i="2"/>
  <c r="S3072" i="2"/>
  <c r="S3074" i="2"/>
  <c r="S3075" i="2"/>
  <c r="S3076" i="2"/>
  <c r="S3077" i="2"/>
  <c r="S3078" i="2"/>
  <c r="S3079" i="2"/>
  <c r="S3080" i="2"/>
  <c r="S3083" i="2"/>
  <c r="S3084" i="2"/>
  <c r="S3085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100" i="2"/>
  <c r="S3101" i="2"/>
  <c r="S3102" i="2"/>
  <c r="S3103" i="2"/>
  <c r="S3104" i="2"/>
  <c r="S3105" i="2"/>
  <c r="S3106" i="2"/>
  <c r="S3107" i="2"/>
  <c r="S3110" i="2"/>
  <c r="S3111" i="2"/>
  <c r="S3114" i="2"/>
  <c r="S3115" i="2"/>
  <c r="S3116" i="2"/>
  <c r="S3118" i="2"/>
  <c r="S3120" i="2"/>
  <c r="S3121" i="2"/>
  <c r="S3122" i="2"/>
  <c r="S3125" i="2"/>
  <c r="S3127" i="2"/>
  <c r="S3128" i="2"/>
  <c r="S3129" i="2"/>
  <c r="S3130" i="2"/>
  <c r="S3131" i="2"/>
  <c r="S3133" i="2"/>
  <c r="S3136" i="2"/>
  <c r="S3137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6" i="2"/>
  <c r="S3159" i="2"/>
  <c r="S3160" i="2"/>
  <c r="S3161" i="2"/>
  <c r="S3163" i="2"/>
  <c r="S3164" i="2"/>
  <c r="S3165" i="2"/>
  <c r="S3166" i="2"/>
  <c r="S3167" i="2"/>
  <c r="S3168" i="2"/>
  <c r="S3169" i="2"/>
  <c r="S3170" i="2"/>
  <c r="S3171" i="2"/>
  <c r="S3172" i="2"/>
  <c r="S3175" i="2"/>
  <c r="S3176" i="2"/>
  <c r="S3177" i="2"/>
  <c r="S3179" i="2"/>
  <c r="S3180" i="2"/>
  <c r="S3182" i="2"/>
  <c r="S3184" i="2"/>
  <c r="S3186" i="2"/>
  <c r="S3187" i="2"/>
  <c r="S3188" i="2"/>
  <c r="S3189" i="2"/>
  <c r="S3192" i="2"/>
  <c r="S3193" i="2"/>
  <c r="S3194" i="2"/>
  <c r="S3195" i="2"/>
  <c r="S3196" i="2"/>
  <c r="S3197" i="2"/>
  <c r="S3200" i="2"/>
  <c r="S3201" i="2"/>
  <c r="S3203" i="2"/>
  <c r="S3204" i="2"/>
  <c r="S3205" i="2"/>
  <c r="S3206" i="2"/>
  <c r="S3207" i="2"/>
  <c r="S3208" i="2"/>
  <c r="S3211" i="2"/>
  <c r="S3213" i="2"/>
  <c r="S3214" i="2"/>
  <c r="S3215" i="2"/>
  <c r="S3217" i="2"/>
  <c r="S3218" i="2"/>
  <c r="S3219" i="2"/>
  <c r="S3223" i="2"/>
  <c r="S3224" i="2"/>
  <c r="S3227" i="2"/>
  <c r="S3229" i="2"/>
  <c r="S3230" i="2"/>
  <c r="S3231" i="2"/>
  <c r="S3234" i="2"/>
  <c r="S3236" i="2"/>
  <c r="S3238" i="2"/>
  <c r="S3239" i="2"/>
  <c r="S3240" i="2"/>
  <c r="S3243" i="2"/>
  <c r="S3245" i="2"/>
  <c r="S3246" i="2"/>
  <c r="S3248" i="2"/>
  <c r="S3249" i="2"/>
  <c r="S3250" i="2"/>
  <c r="S3251" i="2"/>
  <c r="S3253" i="2"/>
  <c r="S3254" i="2"/>
  <c r="S3255" i="2"/>
  <c r="S3256" i="2"/>
  <c r="S3257" i="2"/>
  <c r="S3258" i="2"/>
  <c r="S3260" i="2"/>
  <c r="S3261" i="2"/>
  <c r="S3262" i="2"/>
  <c r="S3264" i="2"/>
  <c r="S3267" i="2"/>
  <c r="S3268" i="2"/>
  <c r="S3271" i="2"/>
  <c r="S3272" i="2"/>
  <c r="S3274" i="2"/>
  <c r="S3275" i="2"/>
  <c r="S3277" i="2"/>
  <c r="S3278" i="2"/>
  <c r="S3279" i="2"/>
  <c r="S3280" i="2"/>
  <c r="S3281" i="2"/>
  <c r="S3282" i="2"/>
  <c r="S3286" i="2"/>
  <c r="S3288" i="2"/>
  <c r="S3289" i="2"/>
  <c r="S3291" i="2"/>
  <c r="S3295" i="2"/>
  <c r="S3296" i="2"/>
  <c r="S3300" i="2"/>
  <c r="S3301" i="2"/>
  <c r="S3303" i="2"/>
  <c r="S3307" i="2"/>
  <c r="S3309" i="2"/>
  <c r="S3310" i="2"/>
  <c r="S3312" i="2"/>
  <c r="S3314" i="2"/>
  <c r="S3315" i="2"/>
  <c r="S3316" i="2"/>
  <c r="S3317" i="2"/>
  <c r="S3318" i="2"/>
  <c r="S3319" i="2"/>
  <c r="S3321" i="2"/>
  <c r="S3322" i="2"/>
  <c r="S3324" i="2"/>
  <c r="S3327" i="2"/>
  <c r="S3328" i="2"/>
  <c r="S3331" i="2"/>
  <c r="S3333" i="2"/>
  <c r="S3334" i="2"/>
  <c r="S3335" i="2"/>
  <c r="S3336" i="2"/>
  <c r="S3337" i="2"/>
  <c r="S3339" i="2"/>
  <c r="S3340" i="2"/>
  <c r="S3341" i="2"/>
  <c r="S3342" i="2"/>
  <c r="S3343" i="2"/>
  <c r="S3344" i="2"/>
  <c r="S3345" i="2"/>
  <c r="S3347" i="2"/>
  <c r="S3349" i="2"/>
  <c r="S3351" i="2"/>
  <c r="S3352" i="2"/>
  <c r="S3353" i="2"/>
  <c r="S3354" i="2"/>
  <c r="S3356" i="2"/>
  <c r="S3360" i="2"/>
  <c r="S3362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82" i="2"/>
  <c r="S3383" i="2"/>
  <c r="S3385" i="2"/>
  <c r="S3386" i="2"/>
  <c r="S3387" i="2"/>
  <c r="S3388" i="2"/>
  <c r="S3389" i="2"/>
  <c r="S3390" i="2"/>
  <c r="S3391" i="2"/>
  <c r="S3393" i="2"/>
  <c r="S3394" i="2"/>
  <c r="S3396" i="2"/>
  <c r="S3398" i="2"/>
  <c r="S3400" i="2"/>
  <c r="S3402" i="2"/>
  <c r="S3406" i="2"/>
  <c r="S3407" i="2"/>
  <c r="S3408" i="2"/>
  <c r="S3409" i="2"/>
  <c r="S3410" i="2"/>
  <c r="S3411" i="2"/>
  <c r="S3413" i="2"/>
  <c r="S3414" i="2"/>
  <c r="S3415" i="2"/>
  <c r="S3416" i="2"/>
  <c r="S3418" i="2"/>
  <c r="S3419" i="2"/>
  <c r="S3420" i="2"/>
  <c r="S3421" i="2"/>
  <c r="S3422" i="2"/>
  <c r="S3425" i="2"/>
  <c r="S3426" i="2"/>
  <c r="S3427" i="2"/>
  <c r="S3429" i="2"/>
  <c r="S3430" i="2"/>
  <c r="S3431" i="2"/>
  <c r="S3432" i="2"/>
  <c r="S3436" i="2"/>
  <c r="S3437" i="2"/>
  <c r="S3438" i="2"/>
  <c r="S3440" i="2"/>
  <c r="S3441" i="2"/>
  <c r="S3442" i="2"/>
  <c r="S3443" i="2"/>
  <c r="S3444" i="2"/>
  <c r="S3445" i="2"/>
  <c r="S3446" i="2"/>
  <c r="S3447" i="2"/>
  <c r="S3448" i="2"/>
  <c r="S3449" i="2"/>
  <c r="S3450" i="2"/>
  <c r="S3452" i="2"/>
  <c r="S3453" i="2"/>
  <c r="S3455" i="2"/>
  <c r="S3456" i="2"/>
  <c r="S3457" i="2"/>
  <c r="S3458" i="2"/>
  <c r="S3460" i="2"/>
  <c r="S3461" i="2"/>
  <c r="S3462" i="2"/>
  <c r="S3463" i="2"/>
  <c r="S3464" i="2"/>
  <c r="S3465" i="2"/>
  <c r="S3466" i="2"/>
  <c r="S3469" i="2"/>
  <c r="S3470" i="2"/>
  <c r="S3471" i="2"/>
  <c r="S3472" i="2"/>
  <c r="S3473" i="2"/>
  <c r="S3474" i="2"/>
  <c r="S3476" i="2"/>
  <c r="S3477" i="2"/>
  <c r="S3478" i="2"/>
  <c r="S3479" i="2"/>
  <c r="S3480" i="2"/>
  <c r="S3481" i="2"/>
  <c r="S3484" i="2"/>
  <c r="S3485" i="2"/>
  <c r="S3486" i="2"/>
  <c r="S3487" i="2"/>
  <c r="S3488" i="2"/>
  <c r="S3489" i="2"/>
  <c r="S3490" i="2"/>
  <c r="S3492" i="2"/>
  <c r="S3493" i="2"/>
  <c r="S3495" i="2"/>
  <c r="S3496" i="2"/>
  <c r="S3497" i="2"/>
  <c r="S3498" i="2"/>
  <c r="S3499" i="2"/>
  <c r="S3500" i="2"/>
  <c r="S3501" i="2"/>
  <c r="S3502" i="2"/>
  <c r="S3503" i="2"/>
  <c r="S3506" i="2"/>
  <c r="S3508" i="2"/>
  <c r="S3509" i="2"/>
  <c r="S3510" i="2"/>
  <c r="S3511" i="2"/>
  <c r="S3512" i="2"/>
  <c r="S3515" i="2"/>
  <c r="S3516" i="2"/>
  <c r="S3519" i="2"/>
  <c r="S3521" i="2"/>
  <c r="S3522" i="2"/>
  <c r="S3523" i="2"/>
  <c r="S3528" i="2"/>
  <c r="S3529" i="2"/>
  <c r="S3530" i="2"/>
  <c r="S3531" i="2"/>
  <c r="S3532" i="2"/>
  <c r="S3534" i="2"/>
  <c r="S3535" i="2"/>
  <c r="S3537" i="2"/>
  <c r="S3538" i="2"/>
  <c r="S3539" i="2"/>
  <c r="S3541" i="2"/>
  <c r="S3542" i="2"/>
  <c r="S3543" i="2"/>
  <c r="S3544" i="2"/>
  <c r="S3546" i="2"/>
  <c r="S3547" i="2"/>
  <c r="S3548" i="2"/>
  <c r="S3549" i="2"/>
  <c r="S3550" i="2"/>
  <c r="S3551" i="2"/>
  <c r="S3552" i="2"/>
  <c r="S3554" i="2"/>
  <c r="S3555" i="2"/>
  <c r="S3557" i="2"/>
  <c r="S3558" i="2"/>
  <c r="S3559" i="2"/>
  <c r="S3560" i="2"/>
  <c r="S3561" i="2"/>
  <c r="S3563" i="2"/>
  <c r="S3564" i="2"/>
  <c r="S3565" i="2"/>
  <c r="S3567" i="2"/>
  <c r="S3568" i="2"/>
  <c r="S3569" i="2"/>
  <c r="S3570" i="2"/>
  <c r="S3571" i="2"/>
  <c r="S3572" i="2"/>
  <c r="S3573" i="2"/>
  <c r="S3575" i="2"/>
  <c r="S3576" i="2"/>
  <c r="S3577" i="2"/>
  <c r="S3578" i="2"/>
  <c r="S3579" i="2"/>
  <c r="S3580" i="2"/>
  <c r="S3581" i="2"/>
  <c r="S3582" i="2"/>
  <c r="S3583" i="2"/>
  <c r="S3585" i="2"/>
  <c r="S3586" i="2"/>
  <c r="S3587" i="2"/>
  <c r="S3588" i="2"/>
  <c r="S3589" i="2"/>
  <c r="S3590" i="2"/>
  <c r="S3591" i="2"/>
  <c r="S3594" i="2"/>
  <c r="S3596" i="2"/>
  <c r="S3598" i="2"/>
  <c r="S3600" i="2"/>
  <c r="S3602" i="2"/>
  <c r="S3603" i="2"/>
  <c r="S3605" i="2"/>
  <c r="S3606" i="2"/>
  <c r="S3608" i="2"/>
  <c r="S3609" i="2"/>
  <c r="S3610" i="2"/>
  <c r="S3611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7" i="2"/>
  <c r="S3628" i="2"/>
  <c r="S3629" i="2"/>
  <c r="S3630" i="2"/>
  <c r="S3631" i="2"/>
  <c r="S3633" i="2"/>
  <c r="S3634" i="2"/>
  <c r="S3635" i="2"/>
  <c r="S3636" i="2"/>
  <c r="S3637" i="2"/>
  <c r="S3638" i="2"/>
  <c r="S3639" i="2"/>
  <c r="S3640" i="2"/>
  <c r="S3643" i="2"/>
  <c r="S3644" i="2"/>
  <c r="S3646" i="2"/>
  <c r="S3647" i="2"/>
  <c r="S3649" i="2"/>
  <c r="S3650" i="2"/>
  <c r="S3652" i="2"/>
  <c r="S3653" i="2"/>
  <c r="S3654" i="2"/>
  <c r="S3655" i="2"/>
  <c r="S3657" i="2"/>
  <c r="S3658" i="2"/>
  <c r="S3661" i="2"/>
  <c r="S3662" i="2"/>
  <c r="S3663" i="2"/>
  <c r="S3665" i="2"/>
  <c r="S3666" i="2"/>
  <c r="S3667" i="2"/>
  <c r="S3668" i="2"/>
  <c r="S3669" i="2"/>
  <c r="S3670" i="2"/>
  <c r="S3672" i="2"/>
  <c r="S3674" i="2"/>
  <c r="S3675" i="2"/>
  <c r="S3676" i="2"/>
  <c r="S3678" i="2"/>
  <c r="S3679" i="2"/>
  <c r="S3680" i="2"/>
  <c r="S3681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7" i="2"/>
  <c r="S3698" i="2"/>
  <c r="S3699" i="2"/>
  <c r="S3701" i="2"/>
  <c r="S3702" i="2"/>
  <c r="S3703" i="2"/>
  <c r="S3705" i="2"/>
  <c r="S3708" i="2"/>
  <c r="S3709" i="2"/>
  <c r="S3711" i="2"/>
  <c r="S3715" i="2"/>
  <c r="S3716" i="2"/>
  <c r="S3717" i="2"/>
  <c r="S3718" i="2"/>
  <c r="S3719" i="2"/>
  <c r="S3720" i="2"/>
  <c r="S3722" i="2"/>
  <c r="S3724" i="2"/>
  <c r="S3725" i="2"/>
  <c r="S3726" i="2"/>
  <c r="S3727" i="2"/>
  <c r="S3729" i="2"/>
  <c r="S3731" i="2"/>
  <c r="S3732" i="2"/>
  <c r="S3734" i="2"/>
  <c r="S3736" i="2"/>
  <c r="S3737" i="2"/>
  <c r="S3739" i="2"/>
  <c r="S3740" i="2"/>
  <c r="S3741" i="2"/>
  <c r="S3745" i="2"/>
  <c r="S3748" i="2"/>
  <c r="S3749" i="2"/>
  <c r="S3750" i="2"/>
  <c r="S3754" i="2"/>
  <c r="S3755" i="2"/>
  <c r="S3756" i="2"/>
  <c r="S3758" i="2"/>
  <c r="S3759" i="2"/>
  <c r="S3760" i="2"/>
  <c r="S3761" i="2"/>
  <c r="S3762" i="2"/>
  <c r="S3763" i="2"/>
  <c r="S3765" i="2"/>
  <c r="S3766" i="2"/>
  <c r="S3767" i="2"/>
  <c r="S3768" i="2"/>
  <c r="S3770" i="2"/>
  <c r="S3772" i="2"/>
  <c r="S3773" i="2"/>
  <c r="S3774" i="2"/>
  <c r="S3775" i="2"/>
  <c r="S3776" i="2"/>
  <c r="S3778" i="2"/>
  <c r="S3779" i="2"/>
  <c r="S3780" i="2"/>
  <c r="S3782" i="2"/>
  <c r="S3786" i="2"/>
  <c r="S3787" i="2"/>
  <c r="S3788" i="2"/>
  <c r="S3789" i="2"/>
  <c r="S3790" i="2"/>
  <c r="S3792" i="2"/>
  <c r="S3796" i="2"/>
  <c r="S3797" i="2"/>
  <c r="S3798" i="2"/>
  <c r="S3799" i="2"/>
  <c r="S3801" i="2"/>
  <c r="S3803" i="2"/>
  <c r="S3804" i="2"/>
  <c r="S3805" i="2"/>
  <c r="S3806" i="2"/>
  <c r="S3812" i="2"/>
  <c r="S3813" i="2"/>
  <c r="S3814" i="2"/>
  <c r="S3815" i="2"/>
  <c r="S3817" i="2"/>
  <c r="S3819" i="2"/>
  <c r="S3820" i="2"/>
  <c r="S3822" i="2"/>
  <c r="S3823" i="2"/>
  <c r="S3826" i="2"/>
  <c r="S3827" i="2"/>
  <c r="S3829" i="2"/>
  <c r="S3831" i="2"/>
  <c r="S3833" i="2"/>
  <c r="S3836" i="2"/>
  <c r="S3839" i="2"/>
  <c r="S3841" i="2"/>
  <c r="S3842" i="2"/>
  <c r="S3843" i="2"/>
  <c r="S3846" i="2"/>
  <c r="S3847" i="2"/>
  <c r="S3849" i="2"/>
  <c r="S3850" i="2"/>
  <c r="S3851" i="2"/>
  <c r="S3852" i="2"/>
  <c r="S3853" i="2"/>
  <c r="S3854" i="2"/>
  <c r="S3855" i="2"/>
  <c r="S3857" i="2"/>
  <c r="S3858" i="2"/>
  <c r="S3859" i="2"/>
  <c r="S3860" i="2"/>
  <c r="S3862" i="2"/>
  <c r="S3863" i="2"/>
  <c r="S3864" i="2"/>
  <c r="S3865" i="2"/>
  <c r="S3866" i="2"/>
  <c r="S3867" i="2"/>
  <c r="S3868" i="2"/>
  <c r="S3870" i="2"/>
  <c r="S3872" i="2"/>
  <c r="S3876" i="2"/>
  <c r="S3877" i="2"/>
  <c r="S3879" i="2"/>
  <c r="S3880" i="2"/>
  <c r="S3881" i="2"/>
  <c r="S3882" i="2"/>
  <c r="S3883" i="2"/>
  <c r="S3887" i="2"/>
  <c r="S3888" i="2"/>
  <c r="S3891" i="2"/>
  <c r="S3892" i="2"/>
  <c r="S3893" i="2"/>
  <c r="S3894" i="2"/>
  <c r="S3895" i="2"/>
  <c r="S3896" i="2"/>
  <c r="S3897" i="2"/>
  <c r="S3898" i="2"/>
  <c r="S3900" i="2"/>
  <c r="S3901" i="2"/>
  <c r="S3902" i="2"/>
  <c r="S3903" i="2"/>
  <c r="S3904" i="2"/>
  <c r="S3905" i="2"/>
  <c r="S3906" i="2"/>
  <c r="S3907" i="2"/>
  <c r="S3908" i="2"/>
  <c r="S3909" i="2"/>
  <c r="S3910" i="2"/>
  <c r="S3912" i="2"/>
  <c r="S3914" i="2"/>
  <c r="S3915" i="2"/>
  <c r="S3917" i="2"/>
  <c r="S3918" i="2"/>
  <c r="S3919" i="2"/>
  <c r="S3920" i="2"/>
  <c r="S3921" i="2"/>
  <c r="S3924" i="2"/>
  <c r="S3925" i="2"/>
  <c r="S3926" i="2"/>
  <c r="S3930" i="2"/>
  <c r="S3931" i="2"/>
  <c r="S3932" i="2"/>
  <c r="S3933" i="2"/>
  <c r="S3934" i="2"/>
  <c r="S3935" i="2"/>
  <c r="S3936" i="2"/>
  <c r="S3937" i="2"/>
  <c r="S3938" i="2"/>
  <c r="S3941" i="2"/>
  <c r="S3944" i="2"/>
  <c r="S3945" i="2"/>
  <c r="S3946" i="2"/>
  <c r="S3947" i="2"/>
  <c r="S3949" i="2"/>
  <c r="S3950" i="2"/>
  <c r="S3951" i="2"/>
  <c r="S3952" i="2"/>
  <c r="S3953" i="2"/>
  <c r="S3955" i="2"/>
  <c r="S3956" i="2"/>
  <c r="S3958" i="2"/>
  <c r="S3959" i="2"/>
  <c r="S3960" i="2"/>
  <c r="S3961" i="2"/>
  <c r="S3962" i="2"/>
  <c r="S3965" i="2"/>
  <c r="S3966" i="2"/>
  <c r="S3967" i="2"/>
  <c r="S3969" i="2"/>
  <c r="S3972" i="2"/>
  <c r="S3973" i="2"/>
  <c r="S3976" i="2"/>
  <c r="S3977" i="2"/>
  <c r="S3979" i="2"/>
  <c r="S3980" i="2"/>
  <c r="S3981" i="2"/>
  <c r="S3982" i="2"/>
  <c r="S3983" i="2"/>
  <c r="S3985" i="2"/>
  <c r="S3986" i="2"/>
  <c r="S3987" i="2"/>
  <c r="S3988" i="2"/>
  <c r="S3989" i="2"/>
  <c r="S3991" i="2"/>
  <c r="S3992" i="2"/>
  <c r="S3993" i="2"/>
  <c r="S3994" i="2"/>
  <c r="S3995" i="2"/>
  <c r="S3996" i="2"/>
  <c r="S3998" i="2"/>
  <c r="S4000" i="2"/>
  <c r="S4001" i="2"/>
  <c r="S4002" i="2"/>
  <c r="S4004" i="2"/>
  <c r="S4006" i="2"/>
  <c r="S4009" i="2"/>
  <c r="S4010" i="2"/>
  <c r="S4012" i="2"/>
  <c r="S4013" i="2"/>
  <c r="S4014" i="2"/>
  <c r="S4016" i="2"/>
  <c r="S4017" i="2"/>
  <c r="S4019" i="2"/>
  <c r="S4020" i="2"/>
  <c r="S4021" i="2"/>
  <c r="S4022" i="2"/>
  <c r="S4023" i="2"/>
  <c r="S4024" i="2"/>
  <c r="S4025" i="2"/>
  <c r="S4027" i="2"/>
  <c r="S4029" i="2"/>
  <c r="S4030" i="2"/>
  <c r="S4031" i="2"/>
  <c r="S4033" i="2"/>
  <c r="S4034" i="2"/>
  <c r="S4035" i="2"/>
  <c r="S4036" i="2"/>
  <c r="S4037" i="2"/>
  <c r="S4039" i="2"/>
  <c r="S4040" i="2"/>
  <c r="S4041" i="2"/>
  <c r="S4042" i="2"/>
  <c r="S4045" i="2"/>
  <c r="S4047" i="2"/>
  <c r="S4048" i="2"/>
  <c r="S4051" i="2"/>
  <c r="S4052" i="2"/>
  <c r="S4053" i="2"/>
  <c r="S4054" i="2"/>
  <c r="S4055" i="2"/>
  <c r="S4059" i="2"/>
  <c r="S4061" i="2"/>
  <c r="S4062" i="2"/>
  <c r="S4063" i="2"/>
  <c r="S4064" i="2"/>
  <c r="S4065" i="2"/>
  <c r="S4068" i="2"/>
  <c r="S4069" i="2"/>
  <c r="S4070" i="2"/>
  <c r="S4071" i="2"/>
  <c r="S4078" i="2"/>
  <c r="S4080" i="2"/>
  <c r="S4081" i="2"/>
  <c r="S4082" i="2"/>
  <c r="S4083" i="2"/>
  <c r="S4084" i="2"/>
  <c r="S4085" i="2"/>
  <c r="S4086" i="2"/>
  <c r="S4089" i="2"/>
  <c r="S4090" i="2"/>
  <c r="S4091" i="2"/>
  <c r="S4094" i="2"/>
  <c r="S4095" i="2"/>
  <c r="S4096" i="2"/>
  <c r="S4097" i="2"/>
  <c r="S4099" i="2"/>
  <c r="S4100" i="2"/>
  <c r="S4103" i="2"/>
  <c r="S4105" i="2"/>
  <c r="S4106" i="2"/>
  <c r="S4107" i="2"/>
  <c r="S4109" i="2"/>
  <c r="S4111" i="2"/>
  <c r="S4112" i="2"/>
  <c r="S4113" i="2"/>
  <c r="S4114" i="2"/>
  <c r="S4115" i="2"/>
  <c r="S4116" i="2"/>
  <c r="S4117" i="2"/>
  <c r="S4119" i="2"/>
  <c r="S4120" i="2"/>
  <c r="S4121" i="2"/>
  <c r="S4123" i="2"/>
  <c r="S4124" i="2"/>
  <c r="S4125" i="2"/>
  <c r="S4126" i="2"/>
  <c r="S4127" i="2"/>
  <c r="S4128" i="2"/>
  <c r="S4129" i="2"/>
  <c r="S4130" i="2"/>
  <c r="S4131" i="2"/>
  <c r="S4133" i="2"/>
  <c r="S4134" i="2"/>
  <c r="S4135" i="2"/>
  <c r="S4136" i="2"/>
  <c r="S4137" i="2"/>
  <c r="S4142" i="2"/>
  <c r="S4143" i="2"/>
  <c r="S4144" i="2"/>
  <c r="S4145" i="2"/>
  <c r="S4146" i="2"/>
  <c r="S4149" i="2"/>
  <c r="S4150" i="2"/>
  <c r="S4151" i="2"/>
  <c r="S4153" i="2"/>
  <c r="S4154" i="2"/>
  <c r="S4155" i="2"/>
  <c r="S4156" i="2"/>
  <c r="S4157" i="2"/>
  <c r="S4158" i="2"/>
  <c r="S4161" i="2"/>
  <c r="S4163" i="2"/>
  <c r="S4164" i="2"/>
  <c r="S4165" i="2"/>
  <c r="S4166" i="2"/>
  <c r="S4167" i="2"/>
  <c r="S4168" i="2"/>
  <c r="S4169" i="2"/>
  <c r="S4172" i="2"/>
  <c r="S4174" i="2"/>
  <c r="S4176" i="2"/>
  <c r="S4179" i="2"/>
  <c r="S4180" i="2"/>
  <c r="S4183" i="2"/>
  <c r="S4184" i="2"/>
  <c r="S4186" i="2"/>
  <c r="S4189" i="2"/>
  <c r="S4191" i="2"/>
  <c r="S4192" i="2"/>
  <c r="S4194" i="2"/>
  <c r="S4195" i="2"/>
  <c r="S4198" i="2"/>
  <c r="S4199" i="2"/>
  <c r="S4200" i="2"/>
  <c r="S4201" i="2"/>
  <c r="S4202" i="2"/>
  <c r="S4203" i="2"/>
  <c r="S4205" i="2"/>
  <c r="S4206" i="2"/>
  <c r="S4208" i="2"/>
  <c r="S4209" i="2"/>
  <c r="S4211" i="2"/>
  <c r="S4212" i="2"/>
  <c r="S4214" i="2"/>
  <c r="S4215" i="2"/>
  <c r="S4216" i="2"/>
  <c r="S4218" i="2"/>
  <c r="S4219" i="2"/>
  <c r="S4220" i="2"/>
  <c r="S4223" i="2"/>
  <c r="S4225" i="2"/>
  <c r="S4229" i="2"/>
  <c r="S4232" i="2"/>
  <c r="S4233" i="2"/>
  <c r="S4236" i="2"/>
  <c r="S4237" i="2"/>
  <c r="S4238" i="2"/>
  <c r="S4239" i="2"/>
  <c r="S4243" i="2"/>
  <c r="S4245" i="2"/>
  <c r="S4246" i="2"/>
  <c r="S4247" i="2"/>
  <c r="S4251" i="2"/>
  <c r="S4252" i="2"/>
  <c r="S4253" i="2"/>
  <c r="S4255" i="2"/>
  <c r="S4256" i="2"/>
  <c r="S4258" i="2"/>
  <c r="S4261" i="2"/>
  <c r="S4262" i="2"/>
  <c r="S4263" i="2"/>
  <c r="S4264" i="2"/>
  <c r="S4265" i="2"/>
  <c r="S4268" i="2"/>
  <c r="S4269" i="2"/>
  <c r="S4270" i="2"/>
  <c r="S4271" i="2"/>
  <c r="S4273" i="2"/>
  <c r="S4275" i="2"/>
  <c r="S4276" i="2"/>
  <c r="S4277" i="2"/>
  <c r="S4278" i="2"/>
  <c r="S4279" i="2"/>
  <c r="S4280" i="2"/>
  <c r="S4281" i="2"/>
  <c r="S4282" i="2"/>
  <c r="S4283" i="2"/>
  <c r="S4285" i="2"/>
  <c r="S4287" i="2"/>
  <c r="S4288" i="2"/>
  <c r="S4289" i="2"/>
  <c r="S4291" i="2"/>
  <c r="S4293" i="2"/>
  <c r="S4294" i="2"/>
  <c r="S4295" i="2"/>
  <c r="S4296" i="2"/>
  <c r="S4297" i="2"/>
  <c r="S4298" i="2"/>
  <c r="S4304" i="2"/>
  <c r="S4306" i="2"/>
  <c r="S4307" i="2"/>
  <c r="S4309" i="2"/>
  <c r="S4310" i="2"/>
  <c r="S4311" i="2"/>
  <c r="S4312" i="2"/>
  <c r="S4313" i="2"/>
  <c r="S4314" i="2"/>
  <c r="S4315" i="2"/>
  <c r="S4317" i="2"/>
  <c r="S4318" i="2"/>
  <c r="S4319" i="2"/>
  <c r="S4322" i="2"/>
  <c r="S4323" i="2"/>
  <c r="S4325" i="2"/>
  <c r="S4326" i="2"/>
  <c r="S4327" i="2"/>
  <c r="S4328" i="2"/>
  <c r="S4329" i="2"/>
  <c r="S4331" i="2"/>
  <c r="S4332" i="2"/>
  <c r="S4334" i="2"/>
  <c r="S4335" i="2"/>
  <c r="S4337" i="2"/>
  <c r="S4338" i="2"/>
  <c r="S4340" i="2"/>
  <c r="S4341" i="2"/>
  <c r="S4343" i="2"/>
  <c r="S4344" i="2"/>
  <c r="S4345" i="2"/>
  <c r="S4346" i="2"/>
  <c r="S4347" i="2"/>
  <c r="S4348" i="2"/>
  <c r="S4350" i="2"/>
  <c r="S4352" i="2"/>
  <c r="S4353" i="2"/>
  <c r="S4354" i="2"/>
  <c r="S4355" i="2"/>
  <c r="S4356" i="2"/>
  <c r="S4358" i="2"/>
  <c r="S4359" i="2"/>
  <c r="S4360" i="2"/>
  <c r="S4361" i="2"/>
  <c r="S4362" i="2"/>
  <c r="S4363" i="2"/>
  <c r="S4364" i="2"/>
  <c r="S4365" i="2"/>
  <c r="S4366" i="2"/>
  <c r="S4369" i="2"/>
  <c r="S4371" i="2"/>
  <c r="S4372" i="2"/>
  <c r="S4374" i="2"/>
  <c r="S4375" i="2"/>
  <c r="S4376" i="2"/>
  <c r="S4378" i="2"/>
  <c r="S4379" i="2"/>
  <c r="S4380" i="2"/>
  <c r="S4381" i="2"/>
  <c r="S4383" i="2"/>
  <c r="S4384" i="2"/>
  <c r="S4386" i="2"/>
  <c r="S4388" i="2"/>
  <c r="S4389" i="2"/>
  <c r="S4390" i="2"/>
  <c r="S4391" i="2"/>
  <c r="S4395" i="2"/>
  <c r="S4396" i="2"/>
  <c r="S4397" i="2"/>
  <c r="S4401" i="2"/>
  <c r="S4402" i="2"/>
  <c r="S4403" i="2"/>
  <c r="S4405" i="2"/>
  <c r="S4406" i="2"/>
  <c r="S4410" i="2"/>
  <c r="S4411" i="2"/>
  <c r="S4413" i="2"/>
  <c r="S4416" i="2"/>
  <c r="S4418" i="2"/>
  <c r="S4419" i="2"/>
  <c r="S4420" i="2"/>
  <c r="S4422" i="2"/>
  <c r="S4423" i="2"/>
  <c r="S4425" i="2"/>
  <c r="S4426" i="2"/>
  <c r="S4428" i="2"/>
  <c r="S4429" i="2"/>
  <c r="S4430" i="2"/>
  <c r="S4433" i="2"/>
  <c r="S4434" i="2"/>
  <c r="S4435" i="2"/>
  <c r="S4436" i="2"/>
  <c r="S4437" i="2"/>
  <c r="S4438" i="2"/>
  <c r="S4441" i="2"/>
  <c r="S4442" i="2"/>
  <c r="S4444" i="2"/>
  <c r="S4445" i="2"/>
  <c r="S4448" i="2"/>
  <c r="S4449" i="2"/>
  <c r="S4451" i="2"/>
  <c r="S4452" i="2"/>
  <c r="S4455" i="2"/>
  <c r="S4456" i="2"/>
  <c r="S4457" i="2"/>
  <c r="S4458" i="2"/>
  <c r="S4460" i="2"/>
  <c r="S4461" i="2"/>
  <c r="S4462" i="2"/>
  <c r="S4464" i="2"/>
  <c r="S4465" i="2"/>
  <c r="S4466" i="2"/>
  <c r="S4468" i="2"/>
  <c r="S4471" i="2"/>
  <c r="S4472" i="2"/>
  <c r="S4473" i="2"/>
  <c r="S4474" i="2"/>
  <c r="S4475" i="2"/>
  <c r="S4476" i="2"/>
  <c r="S4478" i="2"/>
  <c r="S4479" i="2"/>
  <c r="S4481" i="2"/>
  <c r="S4484" i="2"/>
  <c r="S4486" i="2"/>
  <c r="S4487" i="2"/>
  <c r="S4490" i="2"/>
  <c r="S4492" i="2"/>
  <c r="S4493" i="2"/>
  <c r="S4497" i="2"/>
  <c r="S4501" i="2"/>
  <c r="S4502" i="2"/>
  <c r="S4503" i="2"/>
  <c r="S4505" i="2"/>
  <c r="S4508" i="2"/>
  <c r="S4513" i="2"/>
  <c r="S4514" i="2"/>
  <c r="S4515" i="2"/>
  <c r="S4517" i="2"/>
  <c r="S4519" i="2"/>
  <c r="S4521" i="2"/>
  <c r="S4522" i="2"/>
  <c r="S4524" i="2"/>
  <c r="S4525" i="2"/>
  <c r="S4526" i="2"/>
  <c r="S4527" i="2"/>
  <c r="S4528" i="2"/>
  <c r="S4529" i="2"/>
  <c r="S4530" i="2"/>
  <c r="S4532" i="2"/>
  <c r="S4533" i="2"/>
  <c r="S4536" i="2"/>
  <c r="S4537" i="2"/>
  <c r="S4540" i="2"/>
  <c r="S4541" i="2"/>
  <c r="S4543" i="2"/>
  <c r="S4544" i="2"/>
  <c r="S4546" i="2"/>
  <c r="S4547" i="2"/>
  <c r="S4548" i="2"/>
  <c r="S4549" i="2"/>
  <c r="S4553" i="2"/>
  <c r="S4555" i="2"/>
  <c r="S4556" i="2"/>
  <c r="S4557" i="2"/>
  <c r="S4558" i="2"/>
  <c r="S4561" i="2"/>
  <c r="S4565" i="2"/>
  <c r="S4566" i="2"/>
  <c r="S4567" i="2"/>
  <c r="S4568" i="2"/>
  <c r="S4569" i="2"/>
  <c r="S4570" i="2"/>
  <c r="S4571" i="2"/>
  <c r="S4573" i="2"/>
  <c r="S4574" i="2"/>
  <c r="S4575" i="2"/>
  <c r="S4576" i="2"/>
  <c r="S4577" i="2"/>
  <c r="S4579" i="2"/>
  <c r="S4580" i="2"/>
  <c r="S4581" i="2"/>
  <c r="S4582" i="2"/>
  <c r="S4585" i="2"/>
  <c r="S4588" i="2"/>
  <c r="S4589" i="2"/>
  <c r="S4590" i="2"/>
  <c r="S4592" i="2"/>
  <c r="S4593" i="2"/>
  <c r="S4594" i="2"/>
  <c r="S4595" i="2"/>
  <c r="S4596" i="2"/>
  <c r="S4597" i="2"/>
  <c r="S4598" i="2"/>
  <c r="S4600" i="2"/>
  <c r="S4601" i="2"/>
  <c r="S4604" i="2"/>
  <c r="S4610" i="2"/>
  <c r="S4611" i="2"/>
  <c r="S4612" i="2"/>
  <c r="S4613" i="2"/>
  <c r="S4614" i="2"/>
  <c r="S4615" i="2"/>
  <c r="S4616" i="2"/>
  <c r="S4617" i="2"/>
  <c r="S4619" i="2"/>
  <c r="S4622" i="2"/>
  <c r="S4624" i="2"/>
  <c r="S4626" i="2"/>
  <c r="S4627" i="2"/>
  <c r="S4628" i="2"/>
  <c r="S4629" i="2"/>
  <c r="S4630" i="2"/>
  <c r="S4631" i="2"/>
  <c r="S4632" i="2"/>
  <c r="S4634" i="2"/>
  <c r="S4635" i="2"/>
  <c r="S4637" i="2"/>
  <c r="S4638" i="2"/>
  <c r="S4640" i="2"/>
  <c r="S4641" i="2"/>
  <c r="S4643" i="2"/>
  <c r="S4644" i="2"/>
  <c r="S4645" i="2"/>
  <c r="S4646" i="2"/>
  <c r="S4647" i="2"/>
  <c r="S4648" i="2"/>
  <c r="S4649" i="2"/>
  <c r="S4650" i="2"/>
  <c r="S4652" i="2"/>
  <c r="S4653" i="2"/>
  <c r="S4655" i="2"/>
  <c r="S4656" i="2"/>
  <c r="S4658" i="2"/>
  <c r="S4660" i="2"/>
  <c r="S4661" i="2"/>
  <c r="S4664" i="2"/>
  <c r="S4666" i="2"/>
  <c r="S4667" i="2"/>
  <c r="S4668" i="2"/>
  <c r="S4669" i="2"/>
  <c r="S4671" i="2"/>
  <c r="S4672" i="2"/>
  <c r="S4673" i="2"/>
  <c r="S4677" i="2"/>
  <c r="S4678" i="2"/>
  <c r="S4679" i="2"/>
  <c r="S4681" i="2"/>
  <c r="S4682" i="2"/>
  <c r="S4683" i="2"/>
  <c r="S4684" i="2"/>
  <c r="S4685" i="2"/>
  <c r="S4686" i="2"/>
  <c r="S4687" i="2"/>
  <c r="S4688" i="2"/>
  <c r="S4689" i="2"/>
  <c r="S4692" i="2"/>
  <c r="S4693" i="2"/>
  <c r="S4694" i="2"/>
  <c r="S4695" i="2"/>
  <c r="S4696" i="2"/>
  <c r="S4697" i="2"/>
  <c r="S4698" i="2"/>
  <c r="S4699" i="2"/>
  <c r="S4701" i="2"/>
  <c r="S4702" i="2"/>
  <c r="S4703" i="2"/>
  <c r="S4704" i="2"/>
  <c r="S4705" i="2"/>
  <c r="S4706" i="2"/>
  <c r="S4707" i="2"/>
  <c r="S4708" i="2"/>
  <c r="S4709" i="2"/>
  <c r="S2" i="2"/>
  <c r="S96" i="2"/>
  <c r="S542" i="2"/>
  <c r="S746" i="2"/>
  <c r="S765" i="2"/>
  <c r="S958" i="2"/>
  <c r="S1003" i="2"/>
  <c r="S1138" i="2"/>
  <c r="S1213" i="2"/>
  <c r="S1253" i="2"/>
  <c r="S1256" i="2"/>
  <c r="S1577" i="2"/>
  <c r="S1589" i="2"/>
  <c r="S1832" i="2"/>
  <c r="S1914" i="2"/>
  <c r="S2019" i="2"/>
  <c r="S2038" i="2"/>
  <c r="S2057" i="2"/>
  <c r="S2108" i="2"/>
  <c r="S2111" i="2"/>
  <c r="S2532" i="2"/>
  <c r="S2635" i="2"/>
  <c r="S2682" i="2"/>
  <c r="S2782" i="2"/>
  <c r="S2877" i="2"/>
  <c r="S3173" i="2"/>
  <c r="S3198" i="2"/>
  <c r="S3252" i="2"/>
  <c r="S3266" i="2"/>
  <c r="S3297" i="2"/>
  <c r="S3728" i="2"/>
  <c r="S3743" i="2"/>
  <c r="S3835" i="2"/>
  <c r="S3848" i="2"/>
  <c r="S4057" i="2"/>
  <c r="S4101" i="2"/>
  <c r="S4244" i="2"/>
  <c r="S4292" i="2"/>
  <c r="S4302" i="2"/>
  <c r="S4392" i="2"/>
  <c r="S4633" i="2"/>
  <c r="S4663" i="2"/>
  <c r="S3" i="2"/>
  <c r="S14" i="2"/>
  <c r="S16" i="2"/>
  <c r="S17" i="2"/>
  <c r="S21" i="2"/>
  <c r="S22" i="2"/>
  <c r="S25" i="2"/>
  <c r="S29" i="2"/>
  <c r="S30" i="2"/>
  <c r="S35" i="2"/>
  <c r="S37" i="2"/>
  <c r="S41" i="2"/>
  <c r="S43" i="2"/>
  <c r="S44" i="2"/>
  <c r="S46" i="2"/>
  <c r="S47" i="2"/>
  <c r="S51" i="2"/>
  <c r="S52" i="2"/>
  <c r="S55" i="2"/>
  <c r="S61" i="2"/>
  <c r="S63" i="2"/>
  <c r="S64" i="2"/>
  <c r="S65" i="2"/>
  <c r="S74" i="2"/>
  <c r="S77" i="2"/>
  <c r="S81" i="2"/>
  <c r="S82" i="2"/>
  <c r="S86" i="2"/>
  <c r="S90" i="2"/>
  <c r="S91" i="2"/>
  <c r="S100" i="2"/>
  <c r="S111" i="2"/>
  <c r="S117" i="2"/>
  <c r="S121" i="2"/>
  <c r="S124" i="2"/>
  <c r="S131" i="2"/>
  <c r="S134" i="2"/>
  <c r="S147" i="2"/>
  <c r="S148" i="2"/>
  <c r="S149" i="2"/>
  <c r="S151" i="2"/>
  <c r="S156" i="2"/>
  <c r="S163" i="2"/>
  <c r="S164" i="2"/>
  <c r="S169" i="2"/>
  <c r="S172" i="2"/>
  <c r="S175" i="2"/>
  <c r="S180" i="2"/>
  <c r="S186" i="2"/>
  <c r="S189" i="2"/>
  <c r="S196" i="2"/>
  <c r="S197" i="2"/>
  <c r="S201" i="2"/>
  <c r="S202" i="2"/>
  <c r="S205" i="2"/>
  <c r="S207" i="2"/>
  <c r="S214" i="2"/>
  <c r="S218" i="2"/>
  <c r="S219" i="2"/>
  <c r="S221" i="2"/>
  <c r="S225" i="2"/>
  <c r="S227" i="2"/>
  <c r="S228" i="2"/>
  <c r="S229" i="2"/>
  <c r="S233" i="2"/>
  <c r="S234" i="2"/>
  <c r="S241" i="2"/>
  <c r="S242" i="2"/>
  <c r="S243" i="2"/>
  <c r="S245" i="2"/>
  <c r="S248" i="2"/>
  <c r="S250" i="2"/>
  <c r="S252" i="2"/>
  <c r="S261" i="2"/>
  <c r="S262" i="2"/>
  <c r="S263" i="2"/>
  <c r="S264" i="2"/>
  <c r="S265" i="2"/>
  <c r="S273" i="2"/>
  <c r="S283" i="2"/>
  <c r="S286" i="2"/>
  <c r="S287" i="2"/>
  <c r="S290" i="2"/>
  <c r="S291" i="2"/>
  <c r="S293" i="2"/>
  <c r="S295" i="2"/>
  <c r="S296" i="2"/>
  <c r="S299" i="2"/>
  <c r="S306" i="2"/>
  <c r="S312" i="2"/>
  <c r="S315" i="2"/>
  <c r="S317" i="2"/>
  <c r="S324" i="2"/>
  <c r="S326" i="2"/>
  <c r="S330" i="2"/>
  <c r="S336" i="2"/>
  <c r="S338" i="2"/>
  <c r="S339" i="2"/>
  <c r="S340" i="2"/>
  <c r="S342" i="2"/>
  <c r="S343" i="2"/>
  <c r="S345" i="2"/>
  <c r="S347" i="2"/>
  <c r="S348" i="2"/>
  <c r="S357" i="2"/>
  <c r="S361" i="2"/>
  <c r="S363" i="2"/>
  <c r="S364" i="2"/>
  <c r="S368" i="2"/>
  <c r="S369" i="2"/>
  <c r="S374" i="2"/>
  <c r="S377" i="2"/>
  <c r="S381" i="2"/>
  <c r="S385" i="2"/>
  <c r="S388" i="2"/>
  <c r="S390" i="2"/>
  <c r="S393" i="2"/>
  <c r="S399" i="2"/>
  <c r="S401" i="2"/>
  <c r="S404" i="2"/>
  <c r="S406" i="2"/>
  <c r="S410" i="2"/>
  <c r="S411" i="2"/>
  <c r="S412" i="2"/>
  <c r="S414" i="2"/>
  <c r="S416" i="2"/>
  <c r="S417" i="2"/>
  <c r="S427" i="2"/>
  <c r="S433" i="2"/>
  <c r="S434" i="2"/>
  <c r="S437" i="2"/>
  <c r="S441" i="2"/>
  <c r="S445" i="2"/>
  <c r="S447" i="2"/>
  <c r="S451" i="2"/>
  <c r="S453" i="2"/>
  <c r="S454" i="2"/>
  <c r="S461" i="2"/>
  <c r="S462" i="2"/>
  <c r="S464" i="2"/>
  <c r="S468" i="2"/>
  <c r="S471" i="2"/>
  <c r="S473" i="2"/>
  <c r="S477" i="2"/>
  <c r="S478" i="2"/>
  <c r="S479" i="2"/>
  <c r="S481" i="2"/>
  <c r="S483" i="2"/>
  <c r="S486" i="2"/>
  <c r="S487" i="2"/>
  <c r="S488" i="2"/>
  <c r="S509" i="2"/>
  <c r="S516" i="2"/>
  <c r="S522" i="2"/>
  <c r="S526" i="2"/>
  <c r="S529" i="2"/>
  <c r="S531" i="2"/>
  <c r="S532" i="2"/>
  <c r="S534" i="2"/>
  <c r="S540" i="2"/>
  <c r="S549" i="2"/>
  <c r="S552" i="2"/>
  <c r="S556" i="2"/>
  <c r="S557" i="2"/>
  <c r="S560" i="2"/>
  <c r="S568" i="2"/>
  <c r="S569" i="2"/>
  <c r="S571" i="2"/>
  <c r="S572" i="2"/>
  <c r="S575" i="2"/>
  <c r="S576" i="2"/>
  <c r="S577" i="2"/>
  <c r="S578" i="2"/>
  <c r="S585" i="2"/>
  <c r="S586" i="2"/>
  <c r="S587" i="2"/>
  <c r="S588" i="2"/>
  <c r="S592" i="2"/>
  <c r="S595" i="2"/>
  <c r="S596" i="2"/>
  <c r="S601" i="2"/>
  <c r="S604" i="2"/>
  <c r="S605" i="2"/>
  <c r="S608" i="2"/>
  <c r="S610" i="2"/>
  <c r="S619" i="2"/>
  <c r="S625" i="2"/>
  <c r="S627" i="2"/>
  <c r="S638" i="2"/>
  <c r="S642" i="2"/>
  <c r="S643" i="2"/>
  <c r="S644" i="2"/>
  <c r="S646" i="2"/>
  <c r="S647" i="2"/>
  <c r="S648" i="2"/>
  <c r="S649" i="2"/>
  <c r="S656" i="2"/>
  <c r="S662" i="2"/>
  <c r="S664" i="2"/>
  <c r="S665" i="2"/>
  <c r="S666" i="2"/>
  <c r="S669" i="2"/>
  <c r="S670" i="2"/>
  <c r="S677" i="2"/>
  <c r="S682" i="2"/>
  <c r="S686" i="2"/>
  <c r="S688" i="2"/>
  <c r="S690" i="2"/>
  <c r="S692" i="2"/>
  <c r="S694" i="2"/>
  <c r="S695" i="2"/>
  <c r="S719" i="2"/>
  <c r="S720" i="2"/>
  <c r="S721" i="2"/>
  <c r="S724" i="2"/>
  <c r="S725" i="2"/>
  <c r="S727" i="2"/>
  <c r="S731" i="2"/>
  <c r="S741" i="2"/>
  <c r="S750" i="2"/>
  <c r="S758" i="2"/>
  <c r="S769" i="2"/>
  <c r="S776" i="2"/>
  <c r="S777" i="2"/>
  <c r="S785" i="2"/>
  <c r="S786" i="2"/>
  <c r="S791" i="2"/>
  <c r="S798" i="2"/>
  <c r="S799" i="2"/>
  <c r="S800" i="2"/>
  <c r="S801" i="2"/>
  <c r="S802" i="2"/>
  <c r="S803" i="2"/>
  <c r="S805" i="2"/>
  <c r="S808" i="2"/>
  <c r="S815" i="2"/>
  <c r="S821" i="2"/>
  <c r="S824" i="2"/>
  <c r="S829" i="2"/>
  <c r="S830" i="2"/>
  <c r="S833" i="2"/>
  <c r="S840" i="2"/>
  <c r="S846" i="2"/>
  <c r="S847" i="2"/>
  <c r="S857" i="2"/>
  <c r="S858" i="2"/>
  <c r="S860" i="2"/>
  <c r="S866" i="2"/>
  <c r="S870" i="2"/>
  <c r="S873" i="2"/>
  <c r="S878" i="2"/>
  <c r="S883" i="2"/>
  <c r="S884" i="2"/>
  <c r="S916" i="2"/>
  <c r="S917" i="2"/>
  <c r="S924" i="2"/>
  <c r="S927" i="2"/>
  <c r="S936" i="2"/>
  <c r="S945" i="2"/>
  <c r="S954" i="2"/>
  <c r="S966" i="2"/>
  <c r="S968" i="2"/>
  <c r="S980" i="2"/>
  <c r="S988" i="2"/>
  <c r="S989" i="2"/>
  <c r="S995" i="2"/>
  <c r="S997" i="2"/>
  <c r="S1004" i="2"/>
  <c r="S1006" i="2"/>
  <c r="S1009" i="2"/>
  <c r="S1014" i="2"/>
  <c r="S1015" i="2"/>
  <c r="S1018" i="2"/>
  <c r="S1020" i="2"/>
  <c r="S1023" i="2"/>
  <c r="S1025" i="2"/>
  <c r="S1027" i="2"/>
  <c r="S1028" i="2"/>
  <c r="S1029" i="2"/>
  <c r="S1042" i="2"/>
  <c r="S1044" i="2"/>
  <c r="S1046" i="2"/>
  <c r="S1064" i="2"/>
  <c r="S1065" i="2"/>
  <c r="S1066" i="2"/>
  <c r="S1067" i="2"/>
  <c r="S1072" i="2"/>
  <c r="S1075" i="2"/>
  <c r="S1079" i="2"/>
  <c r="S1081" i="2"/>
  <c r="S1088" i="2"/>
  <c r="S1090" i="2"/>
  <c r="S1092" i="2"/>
  <c r="S1094" i="2"/>
  <c r="S1106" i="2"/>
  <c r="S1109" i="2"/>
  <c r="S1111" i="2"/>
  <c r="S1116" i="2"/>
  <c r="S1122" i="2"/>
  <c r="S1123" i="2"/>
  <c r="S1131" i="2"/>
  <c r="S1135" i="2"/>
  <c r="S1137" i="2"/>
  <c r="S1143" i="2"/>
  <c r="S1144" i="2"/>
  <c r="S1146" i="2"/>
  <c r="S1147" i="2"/>
  <c r="S1150" i="2"/>
  <c r="S1151" i="2"/>
  <c r="S1156" i="2"/>
  <c r="S1163" i="2"/>
  <c r="S1167" i="2"/>
  <c r="S1169" i="2"/>
  <c r="S1173" i="2"/>
  <c r="S1180" i="2"/>
  <c r="S1182" i="2"/>
  <c r="S1183" i="2"/>
  <c r="S1191" i="2"/>
  <c r="S1196" i="2"/>
  <c r="S1199" i="2"/>
  <c r="S1202" i="2"/>
  <c r="S1209" i="2"/>
  <c r="S1211" i="2"/>
  <c r="S1214" i="2"/>
  <c r="S1216" i="2"/>
  <c r="S1222" i="2"/>
  <c r="S1227" i="2"/>
  <c r="S1230" i="2"/>
  <c r="S1234" i="2"/>
  <c r="S1236" i="2"/>
  <c r="S1238" i="2"/>
  <c r="S1240" i="2"/>
  <c r="S1245" i="2"/>
  <c r="S1247" i="2"/>
  <c r="S1257" i="2"/>
  <c r="S1259" i="2"/>
  <c r="S1264" i="2"/>
  <c r="S1265" i="2"/>
  <c r="S1269" i="2"/>
  <c r="S1270" i="2"/>
  <c r="S1274" i="2"/>
  <c r="S1275" i="2"/>
  <c r="S1277" i="2"/>
  <c r="S1278" i="2"/>
  <c r="S1282" i="2"/>
  <c r="S1283" i="2"/>
  <c r="S1284" i="2"/>
  <c r="S1287" i="2"/>
  <c r="S1291" i="2"/>
  <c r="S1294" i="2"/>
  <c r="S1295" i="2"/>
  <c r="S1296" i="2"/>
  <c r="S1297" i="2"/>
  <c r="S1298" i="2"/>
  <c r="S1301" i="2"/>
  <c r="S1302" i="2"/>
  <c r="S1304" i="2"/>
  <c r="S1310" i="2"/>
  <c r="S1311" i="2"/>
  <c r="S1314" i="2"/>
  <c r="S1322" i="2"/>
  <c r="S1324" i="2"/>
  <c r="S1332" i="2"/>
  <c r="S1334" i="2"/>
  <c r="S1336" i="2"/>
  <c r="S1344" i="2"/>
  <c r="S1346" i="2"/>
  <c r="S1351" i="2"/>
  <c r="S1353" i="2"/>
  <c r="S1354" i="2"/>
  <c r="S1356" i="2"/>
  <c r="S1357" i="2"/>
  <c r="S1359" i="2"/>
  <c r="S1362" i="2"/>
  <c r="S1365" i="2"/>
  <c r="S1368" i="2"/>
  <c r="S1371" i="2"/>
  <c r="S1373" i="2"/>
  <c r="S1377" i="2"/>
  <c r="S1379" i="2"/>
  <c r="S1381" i="2"/>
  <c r="S1383" i="2"/>
  <c r="S1384" i="2"/>
  <c r="S1389" i="2"/>
  <c r="S1390" i="2"/>
  <c r="S1395" i="2"/>
  <c r="S1397" i="2"/>
  <c r="S1400" i="2"/>
  <c r="S1402" i="2"/>
  <c r="S1405" i="2"/>
  <c r="S1407" i="2"/>
  <c r="S1410" i="2"/>
  <c r="S1412" i="2"/>
  <c r="S1414" i="2"/>
  <c r="S1415" i="2"/>
  <c r="S1425" i="2"/>
  <c r="S1429" i="2"/>
  <c r="S1436" i="2"/>
  <c r="S1446" i="2"/>
  <c r="S1447" i="2"/>
  <c r="S1449" i="2"/>
  <c r="S1450" i="2"/>
  <c r="S1455" i="2"/>
  <c r="S1456" i="2"/>
  <c r="S1457" i="2"/>
  <c r="S1459" i="2"/>
  <c r="S1463" i="2"/>
  <c r="S1465" i="2"/>
  <c r="S1469" i="2"/>
  <c r="S1471" i="2"/>
  <c r="S1479" i="2"/>
  <c r="S1485" i="2"/>
  <c r="S1487" i="2"/>
  <c r="S1488" i="2"/>
  <c r="S1493" i="2"/>
  <c r="S1496" i="2"/>
  <c r="S1505" i="2"/>
  <c r="S1511" i="2"/>
  <c r="S1512" i="2"/>
  <c r="S1515" i="2"/>
  <c r="S1517" i="2"/>
  <c r="S1519" i="2"/>
  <c r="S1537" i="2"/>
  <c r="S1543" i="2"/>
  <c r="S1548" i="2"/>
  <c r="S1559" i="2"/>
  <c r="S1568" i="2"/>
  <c r="S1572" i="2"/>
  <c r="S1578" i="2"/>
  <c r="S1582" i="2"/>
  <c r="S1588" i="2"/>
  <c r="S1600" i="2"/>
  <c r="S1616" i="2"/>
  <c r="S1619" i="2"/>
  <c r="S1624" i="2"/>
  <c r="S1650" i="2"/>
  <c r="S1652" i="2"/>
  <c r="S1654" i="2"/>
  <c r="S1656" i="2"/>
  <c r="S1657" i="2"/>
  <c r="S1662" i="2"/>
  <c r="S1668" i="2"/>
  <c r="S1670" i="2"/>
  <c r="S1672" i="2"/>
  <c r="S1674" i="2"/>
  <c r="S1688" i="2"/>
  <c r="S1693" i="2"/>
  <c r="S1698" i="2"/>
  <c r="S1701" i="2"/>
  <c r="S1702" i="2"/>
  <c r="S1717" i="2"/>
  <c r="S1718" i="2"/>
  <c r="S1719" i="2"/>
  <c r="S1722" i="2"/>
  <c r="S1730" i="2"/>
  <c r="S1732" i="2"/>
  <c r="S1734" i="2"/>
  <c r="S1737" i="2"/>
  <c r="S1740" i="2"/>
  <c r="S1742" i="2"/>
  <c r="S1744" i="2"/>
  <c r="S1750" i="2"/>
  <c r="S1752" i="2"/>
  <c r="S1754" i="2"/>
  <c r="S1755" i="2"/>
  <c r="S1757" i="2"/>
  <c r="S1761" i="2"/>
  <c r="S1770" i="2"/>
  <c r="S1779" i="2"/>
  <c r="S1785" i="2"/>
  <c r="S1787" i="2"/>
  <c r="S1790" i="2"/>
  <c r="S1794" i="2"/>
  <c r="S1795" i="2"/>
  <c r="S1798" i="2"/>
  <c r="S1800" i="2"/>
  <c r="S1808" i="2"/>
  <c r="S1809" i="2"/>
  <c r="S1810" i="2"/>
  <c r="S1817" i="2"/>
  <c r="S1819" i="2"/>
  <c r="S1820" i="2"/>
  <c r="S1824" i="2"/>
  <c r="S1826" i="2"/>
  <c r="S1828" i="2"/>
  <c r="S1831" i="2"/>
  <c r="S1834" i="2"/>
  <c r="S1840" i="2"/>
  <c r="S1846" i="2"/>
  <c r="S1848" i="2"/>
  <c r="S1850" i="2"/>
  <c r="S1855" i="2"/>
  <c r="S1865" i="2"/>
  <c r="S1876" i="2"/>
  <c r="S1877" i="2"/>
  <c r="S1879" i="2"/>
  <c r="S1881" i="2"/>
  <c r="S1887" i="2"/>
  <c r="S1891" i="2"/>
  <c r="S1898" i="2"/>
  <c r="S1899" i="2"/>
  <c r="S1901" i="2"/>
  <c r="S1905" i="2"/>
  <c r="S1909" i="2"/>
  <c r="S1915" i="2"/>
  <c r="S1920" i="2"/>
  <c r="S1927" i="2"/>
  <c r="S1932" i="2"/>
  <c r="S1933" i="2"/>
  <c r="S1936" i="2"/>
  <c r="S1937" i="2"/>
  <c r="S1938" i="2"/>
  <c r="S1942" i="2"/>
  <c r="S1944" i="2"/>
  <c r="S1948" i="2"/>
  <c r="S1949" i="2"/>
  <c r="S1951" i="2"/>
  <c r="S1952" i="2"/>
  <c r="S1955" i="2"/>
  <c r="S1956" i="2"/>
  <c r="S1958" i="2"/>
  <c r="S1968" i="2"/>
  <c r="S1971" i="2"/>
  <c r="S1976" i="2"/>
  <c r="S1977" i="2"/>
  <c r="S1985" i="2"/>
  <c r="S1986" i="2"/>
  <c r="S1991" i="2"/>
  <c r="S1996" i="2"/>
  <c r="S2002" i="2"/>
  <c r="S2007" i="2"/>
  <c r="S2022" i="2"/>
  <c r="S2026" i="2"/>
  <c r="S2027" i="2"/>
  <c r="S2037" i="2"/>
  <c r="S2043" i="2"/>
  <c r="S2051" i="2"/>
  <c r="S2052" i="2"/>
  <c r="S2053" i="2"/>
  <c r="S2056" i="2"/>
  <c r="S2058" i="2"/>
  <c r="S2067" i="2"/>
  <c r="S2073" i="2"/>
  <c r="S2075" i="2"/>
  <c r="S2081" i="2"/>
  <c r="S2083" i="2"/>
  <c r="S2084" i="2"/>
  <c r="S2087" i="2"/>
  <c r="S2090" i="2"/>
  <c r="S2092" i="2"/>
  <c r="S2093" i="2"/>
  <c r="S2094" i="2"/>
  <c r="S2095" i="2"/>
  <c r="S2099" i="2"/>
  <c r="S2100" i="2"/>
  <c r="S2101" i="2"/>
  <c r="S2104" i="2"/>
  <c r="S2107" i="2"/>
  <c r="S2109" i="2"/>
  <c r="S2113" i="2"/>
  <c r="S2114" i="2"/>
  <c r="S2115" i="2"/>
  <c r="S2116" i="2"/>
  <c r="S2124" i="2"/>
  <c r="S2129" i="2"/>
  <c r="S2133" i="2"/>
  <c r="S2134" i="2"/>
  <c r="S2136" i="2"/>
  <c r="S2137" i="2"/>
  <c r="S2138" i="2"/>
  <c r="S2145" i="2"/>
  <c r="S2149" i="2"/>
  <c r="S2151" i="2"/>
  <c r="S2152" i="2"/>
  <c r="S2155" i="2"/>
  <c r="S2175" i="2"/>
  <c r="S2184" i="2"/>
  <c r="S2185" i="2"/>
  <c r="S2202" i="2"/>
  <c r="S2207" i="2"/>
  <c r="S2213" i="2"/>
  <c r="S2216" i="2"/>
  <c r="S2218" i="2"/>
  <c r="S2221" i="2"/>
  <c r="S2226" i="2"/>
  <c r="S2231" i="2"/>
  <c r="S2232" i="2"/>
  <c r="S2235" i="2"/>
  <c r="S2236" i="2"/>
  <c r="S2239" i="2"/>
  <c r="S2242" i="2"/>
  <c r="S2252" i="2"/>
  <c r="S2256" i="2"/>
  <c r="S2258" i="2"/>
  <c r="S2262" i="2"/>
  <c r="S2263" i="2"/>
  <c r="S2265" i="2"/>
  <c r="S2270" i="2"/>
  <c r="S2272" i="2"/>
  <c r="S2275" i="2"/>
  <c r="S2282" i="2"/>
  <c r="S2284" i="2"/>
  <c r="S2287" i="2"/>
  <c r="S2290" i="2"/>
  <c r="S2294" i="2"/>
  <c r="S2295" i="2"/>
  <c r="S2298" i="2"/>
  <c r="S2300" i="2"/>
  <c r="S2303" i="2"/>
  <c r="S2305" i="2"/>
  <c r="S2307" i="2"/>
  <c r="S2311" i="2"/>
  <c r="S2312" i="2"/>
  <c r="S2313" i="2"/>
  <c r="S2317" i="2"/>
  <c r="S2326" i="2"/>
  <c r="S2329" i="2"/>
  <c r="S2340" i="2"/>
  <c r="S2341" i="2"/>
  <c r="S2343" i="2"/>
  <c r="S2346" i="2"/>
  <c r="S2347" i="2"/>
  <c r="S2348" i="2"/>
  <c r="S2352" i="2"/>
  <c r="S2353" i="2"/>
  <c r="S2358" i="2"/>
  <c r="S2360" i="2"/>
  <c r="S2362" i="2"/>
  <c r="S2364" i="2"/>
  <c r="S2366" i="2"/>
  <c r="S2371" i="2"/>
  <c r="S2373" i="2"/>
  <c r="S2377" i="2"/>
  <c r="S2378" i="2"/>
  <c r="S2379" i="2"/>
  <c r="S2386" i="2"/>
  <c r="S2387" i="2"/>
  <c r="S2396" i="2"/>
  <c r="S2397" i="2"/>
  <c r="S2398" i="2"/>
  <c r="S2400" i="2"/>
  <c r="S2401" i="2"/>
  <c r="S2405" i="2"/>
  <c r="S2410" i="2"/>
  <c r="S2412" i="2"/>
  <c r="S2421" i="2"/>
  <c r="S2422" i="2"/>
  <c r="S2425" i="2"/>
  <c r="S2429" i="2"/>
  <c r="S2432" i="2"/>
  <c r="S2434" i="2"/>
  <c r="S2435" i="2"/>
  <c r="S2437" i="2"/>
  <c r="S2438" i="2"/>
  <c r="S2440" i="2"/>
  <c r="S2445" i="2"/>
  <c r="S2447" i="2"/>
  <c r="S2449" i="2"/>
  <c r="S2450" i="2"/>
  <c r="S2459" i="2"/>
  <c r="S2463" i="2"/>
  <c r="S2469" i="2"/>
  <c r="S2470" i="2"/>
  <c r="S2471" i="2"/>
  <c r="S2474" i="2"/>
  <c r="S2479" i="2"/>
  <c r="S2480" i="2"/>
  <c r="S2485" i="2"/>
  <c r="S2488" i="2"/>
  <c r="S2489" i="2"/>
  <c r="S2494" i="2"/>
  <c r="S2496" i="2"/>
  <c r="S2497" i="2"/>
  <c r="S2501" i="2"/>
  <c r="S2510" i="2"/>
  <c r="S2514" i="2"/>
  <c r="S2515" i="2"/>
  <c r="S2520" i="2"/>
  <c r="S2521" i="2"/>
  <c r="S2525" i="2"/>
  <c r="S2526" i="2"/>
  <c r="S2528" i="2"/>
  <c r="S2531" i="2"/>
  <c r="S2534" i="2"/>
  <c r="S2535" i="2"/>
  <c r="S2538" i="2"/>
  <c r="S2544" i="2"/>
  <c r="S2546" i="2"/>
  <c r="S2548" i="2"/>
  <c r="S2551" i="2"/>
  <c r="S2553" i="2"/>
  <c r="S2554" i="2"/>
  <c r="S2556" i="2"/>
  <c r="S2559" i="2"/>
  <c r="S2561" i="2"/>
  <c r="S2563" i="2"/>
  <c r="S2568" i="2"/>
  <c r="S2573" i="2"/>
  <c r="S2576" i="2"/>
  <c r="S2579" i="2"/>
  <c r="S2582" i="2"/>
  <c r="S2584" i="2"/>
  <c r="S2587" i="2"/>
  <c r="S2589" i="2"/>
  <c r="S2590" i="2"/>
  <c r="S2592" i="2"/>
  <c r="S2597" i="2"/>
  <c r="S2598" i="2"/>
  <c r="S2600" i="2"/>
  <c r="S2601" i="2"/>
  <c r="S2616" i="2"/>
  <c r="S2622" i="2"/>
  <c r="S2633" i="2"/>
  <c r="S2639" i="2"/>
  <c r="S2641" i="2"/>
  <c r="S2642" i="2"/>
  <c r="S2645" i="2"/>
  <c r="S2657" i="2"/>
  <c r="S2669" i="2"/>
  <c r="S2672" i="2"/>
  <c r="S2675" i="2"/>
  <c r="S2684" i="2"/>
  <c r="S2685" i="2"/>
  <c r="S2686" i="2"/>
  <c r="S2687" i="2"/>
  <c r="S2700" i="2"/>
  <c r="S2701" i="2"/>
  <c r="S2702" i="2"/>
  <c r="S2707" i="2"/>
  <c r="S2708" i="2"/>
  <c r="S2709" i="2"/>
  <c r="S2710" i="2"/>
  <c r="S2711" i="2"/>
  <c r="S2715" i="2"/>
  <c r="S2722" i="2"/>
  <c r="S2727" i="2"/>
  <c r="S2729" i="2"/>
  <c r="S2737" i="2"/>
  <c r="S2738" i="2"/>
  <c r="S2743" i="2"/>
  <c r="S2749" i="2"/>
  <c r="S2750" i="2"/>
  <c r="S2751" i="2"/>
  <c r="S2753" i="2"/>
  <c r="S2755" i="2"/>
  <c r="S2760" i="2"/>
  <c r="S2765" i="2"/>
  <c r="S2778" i="2"/>
  <c r="S2779" i="2"/>
  <c r="S2781" i="2"/>
  <c r="S2783" i="2"/>
  <c r="S2787" i="2"/>
  <c r="S2789" i="2"/>
  <c r="S2791" i="2"/>
  <c r="S2793" i="2"/>
  <c r="S2807" i="2"/>
  <c r="S2812" i="2"/>
  <c r="S2814" i="2"/>
  <c r="S2817" i="2"/>
  <c r="S2819" i="2"/>
  <c r="S2822" i="2"/>
  <c r="S2824" i="2"/>
  <c r="S2827" i="2"/>
  <c r="S2829" i="2"/>
  <c r="S2838" i="2"/>
  <c r="S2839" i="2"/>
  <c r="S2844" i="2"/>
  <c r="S2845" i="2"/>
  <c r="S2851" i="2"/>
  <c r="S2857" i="2"/>
  <c r="S2859" i="2"/>
  <c r="S2860" i="2"/>
  <c r="S2881" i="2"/>
  <c r="S2883" i="2"/>
  <c r="S2885" i="2"/>
  <c r="S2888" i="2"/>
  <c r="S2891" i="2"/>
  <c r="S2892" i="2"/>
  <c r="S2900" i="2"/>
  <c r="S2902" i="2"/>
  <c r="S2903" i="2"/>
  <c r="S2905" i="2"/>
  <c r="S2908" i="2"/>
  <c r="S2909" i="2"/>
  <c r="S2910" i="2"/>
  <c r="S2911" i="2"/>
  <c r="S2913" i="2"/>
  <c r="S2918" i="2"/>
  <c r="S2920" i="2"/>
  <c r="S2923" i="2"/>
  <c r="S2926" i="2"/>
  <c r="S2931" i="2"/>
  <c r="S2934" i="2"/>
  <c r="S2936" i="2"/>
  <c r="S2937" i="2"/>
  <c r="S2939" i="2"/>
  <c r="S2944" i="2"/>
  <c r="S2947" i="2"/>
  <c r="S2963" i="2"/>
  <c r="S2964" i="2"/>
  <c r="S2967" i="2"/>
  <c r="S2975" i="2"/>
  <c r="S2980" i="2"/>
  <c r="S2981" i="2"/>
  <c r="S2982" i="2"/>
  <c r="S2983" i="2"/>
  <c r="S2994" i="2"/>
  <c r="S3002" i="2"/>
  <c r="S3005" i="2"/>
  <c r="S3008" i="2"/>
  <c r="S3009" i="2"/>
  <c r="S3013" i="2"/>
  <c r="S3020" i="2"/>
  <c r="S3024" i="2"/>
  <c r="S3025" i="2"/>
  <c r="S3026" i="2"/>
  <c r="S3029" i="2"/>
  <c r="S3030" i="2"/>
  <c r="S3031" i="2"/>
  <c r="S3032" i="2"/>
  <c r="S3037" i="2"/>
  <c r="S3038" i="2"/>
  <c r="S3045" i="2"/>
  <c r="S3049" i="2"/>
  <c r="S3051" i="2"/>
  <c r="S3054" i="2"/>
  <c r="S3055" i="2"/>
  <c r="S3057" i="2"/>
  <c r="S3060" i="2"/>
  <c r="S3065" i="2"/>
  <c r="S3073" i="2"/>
  <c r="S3081" i="2"/>
  <c r="S3082" i="2"/>
  <c r="S3086" i="2"/>
  <c r="S3099" i="2"/>
  <c r="S3108" i="2"/>
  <c r="S3109" i="2"/>
  <c r="S3112" i="2"/>
  <c r="S3113" i="2"/>
  <c r="S3119" i="2"/>
  <c r="S3123" i="2"/>
  <c r="S3124" i="2"/>
  <c r="S3126" i="2"/>
  <c r="S3132" i="2"/>
  <c r="S3134" i="2"/>
  <c r="S3135" i="2"/>
  <c r="S3138" i="2"/>
  <c r="S3157" i="2"/>
  <c r="S3158" i="2"/>
  <c r="S3162" i="2"/>
  <c r="S3174" i="2"/>
  <c r="S3178" i="2"/>
  <c r="S3181" i="2"/>
  <c r="S3183" i="2"/>
  <c r="S3185" i="2"/>
  <c r="S3191" i="2"/>
  <c r="S3199" i="2"/>
  <c r="S3202" i="2"/>
  <c r="S3209" i="2"/>
  <c r="S3210" i="2"/>
  <c r="S3212" i="2"/>
  <c r="S3216" i="2"/>
  <c r="S3220" i="2"/>
  <c r="S3221" i="2"/>
  <c r="S3222" i="2"/>
  <c r="S3225" i="2"/>
  <c r="S3226" i="2"/>
  <c r="S3228" i="2"/>
  <c r="S3233" i="2"/>
  <c r="S3235" i="2"/>
  <c r="S3237" i="2"/>
  <c r="S3241" i="2"/>
  <c r="S3242" i="2"/>
  <c r="S3244" i="2"/>
  <c r="S3247" i="2"/>
  <c r="S3259" i="2"/>
  <c r="S3263" i="2"/>
  <c r="S3265" i="2"/>
  <c r="S3270" i="2"/>
  <c r="S3273" i="2"/>
  <c r="S3283" i="2"/>
  <c r="S3284" i="2"/>
  <c r="S3285" i="2"/>
  <c r="S3287" i="2"/>
  <c r="S3290" i="2"/>
  <c r="S3292" i="2"/>
  <c r="S3294" i="2"/>
  <c r="S3298" i="2"/>
  <c r="S3299" i="2"/>
  <c r="S3302" i="2"/>
  <c r="S3304" i="2"/>
  <c r="S3305" i="2"/>
  <c r="S3306" i="2"/>
  <c r="S3308" i="2"/>
  <c r="S3311" i="2"/>
  <c r="S3313" i="2"/>
  <c r="S3320" i="2"/>
  <c r="S3323" i="2"/>
  <c r="S3325" i="2"/>
  <c r="S3326" i="2"/>
  <c r="S3329" i="2"/>
  <c r="S3330" i="2"/>
  <c r="S3332" i="2"/>
  <c r="S3338" i="2"/>
  <c r="S3346" i="2"/>
  <c r="S3348" i="2"/>
  <c r="S3350" i="2"/>
  <c r="S3355" i="2"/>
  <c r="S3357" i="2"/>
  <c r="S3358" i="2"/>
  <c r="S3359" i="2"/>
  <c r="S3364" i="2"/>
  <c r="S3378" i="2"/>
  <c r="S3379" i="2"/>
  <c r="S3380" i="2"/>
  <c r="S3381" i="2"/>
  <c r="S3392" i="2"/>
  <c r="S3395" i="2"/>
  <c r="S3397" i="2"/>
  <c r="S3399" i="2"/>
  <c r="S3404" i="2"/>
  <c r="S3405" i="2"/>
  <c r="S3412" i="2"/>
  <c r="S3417" i="2"/>
  <c r="S3423" i="2"/>
  <c r="S3424" i="2"/>
  <c r="S3433" i="2"/>
  <c r="S3434" i="2"/>
  <c r="S3435" i="2"/>
  <c r="S3439" i="2"/>
  <c r="S3454" i="2"/>
  <c r="S3459" i="2"/>
  <c r="S3475" i="2"/>
  <c r="S3482" i="2"/>
  <c r="S3483" i="2"/>
  <c r="S3491" i="2"/>
  <c r="S3494" i="2"/>
  <c r="S3504" i="2"/>
  <c r="S3505" i="2"/>
  <c r="S3513" i="2"/>
  <c r="S3514" i="2"/>
  <c r="S3517" i="2"/>
  <c r="S3518" i="2"/>
  <c r="S3520" i="2"/>
  <c r="S3524" i="2"/>
  <c r="S3526" i="2"/>
  <c r="S3527" i="2"/>
  <c r="S3533" i="2"/>
  <c r="S3536" i="2"/>
  <c r="S3540" i="2"/>
  <c r="S3545" i="2"/>
  <c r="S3553" i="2"/>
  <c r="S3556" i="2"/>
  <c r="S3566" i="2"/>
  <c r="S3574" i="2"/>
  <c r="S3584" i="2"/>
  <c r="S3592" i="2"/>
  <c r="S3593" i="2"/>
  <c r="S3595" i="2"/>
  <c r="S3599" i="2"/>
  <c r="S3601" i="2"/>
  <c r="S3604" i="2"/>
  <c r="S3607" i="2"/>
  <c r="S3626" i="2"/>
  <c r="S3632" i="2"/>
  <c r="S3641" i="2"/>
  <c r="S3642" i="2"/>
  <c r="S3645" i="2"/>
  <c r="S3648" i="2"/>
  <c r="S3651" i="2"/>
  <c r="S3656" i="2"/>
  <c r="S3659" i="2"/>
  <c r="S3660" i="2"/>
  <c r="S3664" i="2"/>
  <c r="S3671" i="2"/>
  <c r="S3673" i="2"/>
  <c r="S3677" i="2"/>
  <c r="S3682" i="2"/>
  <c r="S3696" i="2"/>
  <c r="S3700" i="2"/>
  <c r="S3706" i="2"/>
  <c r="S3707" i="2"/>
  <c r="S3710" i="2"/>
  <c r="S3712" i="2"/>
  <c r="S3713" i="2"/>
  <c r="S3714" i="2"/>
  <c r="S3721" i="2"/>
  <c r="S3723" i="2"/>
  <c r="S3730" i="2"/>
  <c r="S3733" i="2"/>
  <c r="S3735" i="2"/>
  <c r="S3738" i="2"/>
  <c r="S3742" i="2"/>
  <c r="S3744" i="2"/>
  <c r="S3746" i="2"/>
  <c r="S3747" i="2"/>
  <c r="S3751" i="2"/>
  <c r="S3752" i="2"/>
  <c r="S3753" i="2"/>
  <c r="S3757" i="2"/>
  <c r="S3764" i="2"/>
  <c r="S3769" i="2"/>
  <c r="S3771" i="2"/>
  <c r="S3777" i="2"/>
  <c r="S3781" i="2"/>
  <c r="S3783" i="2"/>
  <c r="S3784" i="2"/>
  <c r="S3785" i="2"/>
  <c r="S3791" i="2"/>
  <c r="S3793" i="2"/>
  <c r="S3794" i="2"/>
  <c r="S3795" i="2"/>
  <c r="S3800" i="2"/>
  <c r="S3807" i="2"/>
  <c r="S3808" i="2"/>
  <c r="S3809" i="2"/>
  <c r="S3810" i="2"/>
  <c r="S3811" i="2"/>
  <c r="S3816" i="2"/>
  <c r="S3818" i="2"/>
  <c r="S3824" i="2"/>
  <c r="S3825" i="2"/>
  <c r="S3828" i="2"/>
  <c r="S3830" i="2"/>
  <c r="S3834" i="2"/>
  <c r="S3837" i="2"/>
  <c r="S3838" i="2"/>
  <c r="S3840" i="2"/>
  <c r="S3844" i="2"/>
  <c r="S3845" i="2"/>
  <c r="S3856" i="2"/>
  <c r="S3861" i="2"/>
  <c r="S3869" i="2"/>
  <c r="S3873" i="2"/>
  <c r="S3874" i="2"/>
  <c r="S3875" i="2"/>
  <c r="S3884" i="2"/>
  <c r="S3885" i="2"/>
  <c r="S3886" i="2"/>
  <c r="S3889" i="2"/>
  <c r="S3890" i="2"/>
  <c r="S3899" i="2"/>
  <c r="S3911" i="2"/>
  <c r="S3913" i="2"/>
  <c r="S3916" i="2"/>
  <c r="S3922" i="2"/>
  <c r="S3923" i="2"/>
  <c r="S3927" i="2"/>
  <c r="S3928" i="2"/>
  <c r="S3929" i="2"/>
  <c r="S3939" i="2"/>
  <c r="S3940" i="2"/>
  <c r="S3942" i="2"/>
  <c r="S3943" i="2"/>
  <c r="S3948" i="2"/>
  <c r="S3954" i="2"/>
  <c r="S3957" i="2"/>
  <c r="S3963" i="2"/>
  <c r="S3964" i="2"/>
  <c r="S3968" i="2"/>
  <c r="S3970" i="2"/>
  <c r="S3971" i="2"/>
  <c r="S3974" i="2"/>
  <c r="S3975" i="2"/>
  <c r="S3978" i="2"/>
  <c r="S3984" i="2"/>
  <c r="S3990" i="2"/>
  <c r="S3997" i="2"/>
  <c r="S3999" i="2"/>
  <c r="S4003" i="2"/>
  <c r="S4007" i="2"/>
  <c r="S4008" i="2"/>
  <c r="S4011" i="2"/>
  <c r="S4015" i="2"/>
  <c r="S4026" i="2"/>
  <c r="S4028" i="2"/>
  <c r="S4038" i="2"/>
  <c r="S4043" i="2"/>
  <c r="S4044" i="2"/>
  <c r="S4046" i="2"/>
  <c r="S4049" i="2"/>
  <c r="S4056" i="2"/>
  <c r="S4058" i="2"/>
  <c r="S4060" i="2"/>
  <c r="S4066" i="2"/>
  <c r="S4067" i="2"/>
  <c r="S4072" i="2"/>
  <c r="S4073" i="2"/>
  <c r="S4074" i="2"/>
  <c r="S4075" i="2"/>
  <c r="S4076" i="2"/>
  <c r="S4077" i="2"/>
  <c r="S4087" i="2"/>
  <c r="S4088" i="2"/>
  <c r="S4092" i="2"/>
  <c r="S4098" i="2"/>
  <c r="S4102" i="2"/>
  <c r="S4104" i="2"/>
  <c r="S4118" i="2"/>
  <c r="S4132" i="2"/>
  <c r="S4138" i="2"/>
  <c r="S4140" i="2"/>
  <c r="S4141" i="2"/>
  <c r="S4147" i="2"/>
  <c r="S4152" i="2"/>
  <c r="S4160" i="2"/>
  <c r="S4162" i="2"/>
  <c r="S4170" i="2"/>
  <c r="S4171" i="2"/>
  <c r="S4173" i="2"/>
  <c r="S4175" i="2"/>
  <c r="S4177" i="2"/>
  <c r="S4178" i="2"/>
  <c r="S4182" i="2"/>
  <c r="S4185" i="2"/>
  <c r="S4187" i="2"/>
  <c r="S4188" i="2"/>
  <c r="S4190" i="2"/>
  <c r="S4196" i="2"/>
  <c r="S4197" i="2"/>
  <c r="S4204" i="2"/>
  <c r="S4207" i="2"/>
  <c r="S4213" i="2"/>
  <c r="S4217" i="2"/>
  <c r="S4221" i="2"/>
  <c r="S4222" i="2"/>
  <c r="S4224" i="2"/>
  <c r="S4226" i="2"/>
  <c r="S4227" i="2"/>
  <c r="S4230" i="2"/>
  <c r="S4231" i="2"/>
  <c r="S4234" i="2"/>
  <c r="S4235" i="2"/>
  <c r="S4240" i="2"/>
  <c r="S4241" i="2"/>
  <c r="S4242" i="2"/>
  <c r="S4249" i="2"/>
  <c r="S4250" i="2"/>
  <c r="S4254" i="2"/>
  <c r="S4257" i="2"/>
  <c r="S4259" i="2"/>
  <c r="S4266" i="2"/>
  <c r="S4267" i="2"/>
  <c r="S4284" i="2"/>
  <c r="S4286" i="2"/>
  <c r="S4299" i="2"/>
  <c r="S4300" i="2"/>
  <c r="S4301" i="2"/>
  <c r="S4305" i="2"/>
  <c r="S4308" i="2"/>
  <c r="S4320" i="2"/>
  <c r="S4321" i="2"/>
  <c r="S4324" i="2"/>
  <c r="S4330" i="2"/>
  <c r="S4333" i="2"/>
  <c r="S4336" i="2"/>
  <c r="S4339" i="2"/>
  <c r="S4349" i="2"/>
  <c r="S4351" i="2"/>
  <c r="S4367" i="2"/>
  <c r="S4368" i="2"/>
  <c r="S4373" i="2"/>
  <c r="S4382" i="2"/>
  <c r="S4385" i="2"/>
  <c r="S4387" i="2"/>
  <c r="S4393" i="2"/>
  <c r="S4398" i="2"/>
  <c r="S4399" i="2"/>
  <c r="S4400" i="2"/>
  <c r="S4404" i="2"/>
  <c r="S4407" i="2"/>
  <c r="S4408" i="2"/>
  <c r="S4409" i="2"/>
  <c r="S4414" i="2"/>
  <c r="S4415" i="2"/>
  <c r="S4417" i="2"/>
  <c r="S4421" i="2"/>
  <c r="S4427" i="2"/>
  <c r="S4431" i="2"/>
  <c r="S4432" i="2"/>
  <c r="S4439" i="2"/>
  <c r="S4440" i="2"/>
  <c r="S4443" i="2"/>
  <c r="S4446" i="2"/>
  <c r="S4447" i="2"/>
  <c r="S4450" i="2"/>
  <c r="S4453" i="2"/>
  <c r="S4454" i="2"/>
  <c r="S4463" i="2"/>
  <c r="S4467" i="2"/>
  <c r="S4469" i="2"/>
  <c r="S4470" i="2"/>
  <c r="S4477" i="2"/>
  <c r="S4482" i="2"/>
  <c r="S4483" i="2"/>
  <c r="S4485" i="2"/>
  <c r="S4488" i="2"/>
  <c r="S4489" i="2"/>
  <c r="S4491" i="2"/>
  <c r="S4494" i="2"/>
  <c r="S4495" i="2"/>
  <c r="S4498" i="2"/>
  <c r="S4500" i="2"/>
  <c r="S4504" i="2"/>
  <c r="S4506" i="2"/>
  <c r="S4507" i="2"/>
  <c r="S4509" i="2"/>
  <c r="S4510" i="2"/>
  <c r="S4511" i="2"/>
  <c r="S4516" i="2"/>
  <c r="S4518" i="2"/>
  <c r="S4520" i="2"/>
  <c r="S4531" i="2"/>
  <c r="S4534" i="2"/>
  <c r="S4535" i="2"/>
  <c r="S4538" i="2"/>
  <c r="S4539" i="2"/>
  <c r="S4542" i="2"/>
  <c r="S4545" i="2"/>
  <c r="S4551" i="2"/>
  <c r="S4554" i="2"/>
  <c r="S4559" i="2"/>
  <c r="S4560" i="2"/>
  <c r="S4562" i="2"/>
  <c r="S4564" i="2"/>
  <c r="S4578" i="2"/>
  <c r="S4583" i="2"/>
  <c r="S4584" i="2"/>
  <c r="S4587" i="2"/>
  <c r="S4599" i="2"/>
  <c r="S4602" i="2"/>
  <c r="S4603" i="2"/>
  <c r="S4605" i="2"/>
  <c r="S4606" i="2"/>
  <c r="S4607" i="2"/>
  <c r="S4609" i="2"/>
  <c r="S4618" i="2"/>
  <c r="S4620" i="2"/>
  <c r="S4621" i="2"/>
  <c r="S4625" i="2"/>
  <c r="S4636" i="2"/>
  <c r="S4639" i="2"/>
  <c r="S4642" i="2"/>
  <c r="S4651" i="2"/>
  <c r="S4654" i="2"/>
  <c r="S4657" i="2"/>
  <c r="S4665" i="2"/>
  <c r="S4670" i="2"/>
  <c r="S4674" i="2"/>
  <c r="S4675" i="2"/>
  <c r="S4676" i="2"/>
  <c r="S4690" i="2"/>
  <c r="S4691" i="2"/>
  <c r="S4700" i="2"/>
  <c r="S11" i="2"/>
  <c r="S32" i="2"/>
  <c r="S70" i="2"/>
  <c r="S80" i="2"/>
  <c r="S93" i="2"/>
  <c r="S95" i="2"/>
  <c r="S115" i="2"/>
  <c r="S135" i="2"/>
  <c r="S136" i="2"/>
  <c r="S146" i="2"/>
  <c r="S166" i="2"/>
  <c r="S191" i="2"/>
  <c r="S208" i="2"/>
  <c r="S231" i="2"/>
  <c r="S240" i="2"/>
  <c r="S266" i="2"/>
  <c r="S282" i="2"/>
  <c r="S298" i="2"/>
  <c r="S316" i="2"/>
  <c r="S350" i="2"/>
  <c r="S370" i="2"/>
  <c r="S384" i="2"/>
  <c r="S396" i="2"/>
  <c r="S397" i="2"/>
  <c r="S409" i="2"/>
  <c r="S424" i="2"/>
  <c r="S438" i="2"/>
  <c r="S452" i="2"/>
  <c r="S472" i="2"/>
  <c r="S485" i="2"/>
  <c r="S491" i="2"/>
  <c r="S521" i="2"/>
  <c r="S537" i="2"/>
  <c r="S554" i="2"/>
  <c r="S594" i="2"/>
  <c r="S612" i="2"/>
  <c r="S613" i="2"/>
  <c r="S633" i="2"/>
  <c r="S654" i="2"/>
  <c r="S710" i="2"/>
  <c r="S726" i="2"/>
  <c r="S739" i="2"/>
  <c r="S779" i="2"/>
  <c r="S835" i="2"/>
  <c r="S867" i="2"/>
  <c r="S934" i="2"/>
  <c r="S950" i="2"/>
  <c r="S974" i="2"/>
  <c r="S1013" i="2"/>
  <c r="S1034" i="2"/>
  <c r="S1037" i="2"/>
  <c r="S1062" i="2"/>
  <c r="S1078" i="2"/>
  <c r="S1082" i="2"/>
  <c r="S1098" i="2"/>
  <c r="S1115" i="2"/>
  <c r="S1130" i="2"/>
  <c r="S1152" i="2"/>
  <c r="S1194" i="2"/>
  <c r="S1206" i="2"/>
  <c r="S1217" i="2"/>
  <c r="S1232" i="2"/>
  <c r="S1235" i="2"/>
  <c r="S1250" i="2"/>
  <c r="S1262" i="2"/>
  <c r="S1281" i="2"/>
  <c r="S1305" i="2"/>
  <c r="S1363" i="2"/>
  <c r="S1380" i="2"/>
  <c r="S1398" i="2"/>
  <c r="S1434" i="2"/>
  <c r="S1438" i="2"/>
  <c r="S1461" i="2"/>
  <c r="S1467" i="2"/>
  <c r="S1470" i="2"/>
  <c r="S1484" i="2"/>
  <c r="S1507" i="2"/>
  <c r="S1523" i="2"/>
  <c r="S1540" i="2"/>
  <c r="S1562" i="2"/>
  <c r="S1585" i="2"/>
  <c r="S1621" i="2"/>
  <c r="S1641" i="2"/>
  <c r="S1658" i="2"/>
  <c r="S1675" i="2"/>
  <c r="S1689" i="2"/>
  <c r="S1705" i="2"/>
  <c r="S1707" i="2"/>
  <c r="S1729" i="2"/>
  <c r="S1760" i="2"/>
  <c r="S1777" i="2"/>
  <c r="S1796" i="2"/>
  <c r="S1797" i="2"/>
  <c r="S1860" i="2"/>
  <c r="S1875" i="2"/>
  <c r="S1893" i="2"/>
  <c r="S1908" i="2"/>
  <c r="S1935" i="2"/>
  <c r="S1989" i="2"/>
  <c r="S2008" i="2"/>
  <c r="S2011" i="2"/>
  <c r="S2025" i="2"/>
  <c r="S2061" i="2"/>
  <c r="S2158" i="2"/>
  <c r="S2177" i="2"/>
  <c r="S2241" i="2"/>
  <c r="S2247" i="2"/>
  <c r="S2260" i="2"/>
  <c r="S2292" i="2"/>
  <c r="S2308" i="2"/>
  <c r="S2310" i="2"/>
  <c r="S2335" i="2"/>
  <c r="S2367" i="2"/>
  <c r="S2406" i="2"/>
  <c r="S2424" i="2"/>
  <c r="S2426" i="2"/>
  <c r="S2436" i="2"/>
  <c r="S2458" i="2"/>
  <c r="S2493" i="2"/>
  <c r="S2502" i="2"/>
  <c r="S2540" i="2"/>
  <c r="S2542" i="2"/>
  <c r="S2557" i="2"/>
  <c r="S2569" i="2"/>
  <c r="S2604" i="2"/>
  <c r="S2607" i="2"/>
  <c r="S2636" i="2"/>
  <c r="S2646" i="2"/>
  <c r="S2695" i="2"/>
  <c r="S2703" i="2"/>
  <c r="S2721" i="2"/>
  <c r="S2768" i="2"/>
  <c r="S2805" i="2"/>
  <c r="S2843" i="2"/>
  <c r="S2868" i="2"/>
  <c r="S2890" i="2"/>
  <c r="S2894" i="2"/>
  <c r="S2949" i="2"/>
  <c r="S2953" i="2"/>
  <c r="S2988" i="2"/>
  <c r="S3117" i="2"/>
  <c r="S3139" i="2"/>
  <c r="S3155" i="2"/>
  <c r="S3190" i="2"/>
  <c r="S3232" i="2"/>
  <c r="S3269" i="2"/>
  <c r="S3276" i="2"/>
  <c r="S3293" i="2"/>
  <c r="S3361" i="2"/>
  <c r="S3363" i="2"/>
  <c r="S3384" i="2"/>
  <c r="S3401" i="2"/>
  <c r="S3403" i="2"/>
  <c r="S3428" i="2"/>
  <c r="S3451" i="2"/>
  <c r="S3467" i="2"/>
  <c r="S3468" i="2"/>
  <c r="S3507" i="2"/>
  <c r="S3525" i="2"/>
  <c r="S3562" i="2"/>
  <c r="S3597" i="2"/>
  <c r="S3612" i="2"/>
  <c r="S3704" i="2"/>
  <c r="S3802" i="2"/>
  <c r="S3821" i="2"/>
  <c r="S3832" i="2"/>
  <c r="S3871" i="2"/>
  <c r="S3878" i="2"/>
  <c r="S4005" i="2"/>
  <c r="S4018" i="2"/>
  <c r="S4032" i="2"/>
  <c r="S4050" i="2"/>
  <c r="S4079" i="2"/>
  <c r="S4093" i="2"/>
  <c r="S4108" i="2"/>
  <c r="S4110" i="2"/>
  <c r="S4122" i="2"/>
  <c r="S4139" i="2"/>
  <c r="S4148" i="2"/>
  <c r="S4159" i="2"/>
  <c r="S4181" i="2"/>
  <c r="S4193" i="2"/>
  <c r="S4210" i="2"/>
  <c r="S4228" i="2"/>
  <c r="S4248" i="2"/>
  <c r="S4260" i="2"/>
  <c r="S4272" i="2"/>
  <c r="S4274" i="2"/>
  <c r="S4290" i="2"/>
  <c r="S4303" i="2"/>
  <c r="S4316" i="2"/>
  <c r="S4342" i="2"/>
  <c r="S4357" i="2"/>
  <c r="S4370" i="2"/>
  <c r="S4377" i="2"/>
  <c r="S4394" i="2"/>
  <c r="S4412" i="2"/>
  <c r="S4424" i="2"/>
  <c r="S4459" i="2"/>
  <c r="S4480" i="2"/>
  <c r="S4496" i="2"/>
  <c r="S4499" i="2"/>
  <c r="S4512" i="2"/>
  <c r="S4523" i="2"/>
  <c r="S4550" i="2"/>
  <c r="S4552" i="2"/>
  <c r="S4563" i="2"/>
  <c r="S4572" i="2"/>
  <c r="S4586" i="2"/>
  <c r="S4591" i="2"/>
  <c r="S4608" i="2"/>
  <c r="S4623" i="2"/>
  <c r="S4659" i="2"/>
  <c r="S4662" i="2"/>
  <c r="S4680" i="2"/>
  <c r="S4710" i="2"/>
  <c r="R5" i="2"/>
  <c r="R6" i="2"/>
  <c r="R7" i="2"/>
  <c r="T7" i="2" s="1"/>
  <c r="R8" i="2"/>
  <c r="T8" i="2" s="1"/>
  <c r="R9" i="2"/>
  <c r="T9" i="2" s="1"/>
  <c r="R10" i="2"/>
  <c r="T10" i="2" s="1"/>
  <c r="R12" i="2"/>
  <c r="T12" i="2" s="1"/>
  <c r="R13" i="2"/>
  <c r="R15" i="2"/>
  <c r="T15" i="2" s="1"/>
  <c r="R18" i="2"/>
  <c r="T18" i="2" s="1"/>
  <c r="R19" i="2"/>
  <c r="T19" i="2" s="1"/>
  <c r="R20" i="2"/>
  <c r="R23" i="2"/>
  <c r="R24" i="2"/>
  <c r="T24" i="2" s="1"/>
  <c r="R26" i="2"/>
  <c r="R27" i="2"/>
  <c r="R28" i="2"/>
  <c r="R31" i="2"/>
  <c r="R33" i="2"/>
  <c r="T33" i="2" s="1"/>
  <c r="R34" i="2"/>
  <c r="T34" i="2" s="1"/>
  <c r="R36" i="2"/>
  <c r="T36" i="2" s="1"/>
  <c r="R38" i="2"/>
  <c r="T38" i="2" s="1"/>
  <c r="R39" i="2"/>
  <c r="T39" i="2" s="1"/>
  <c r="R40" i="2"/>
  <c r="R42" i="2"/>
  <c r="T42" i="2" s="1"/>
  <c r="R45" i="2"/>
  <c r="T45" i="2" s="1"/>
  <c r="R48" i="2"/>
  <c r="T48" i="2" s="1"/>
  <c r="R49" i="2"/>
  <c r="R50" i="2"/>
  <c r="R53" i="2"/>
  <c r="T53" i="2" s="1"/>
  <c r="R54" i="2"/>
  <c r="R56" i="2"/>
  <c r="R57" i="2"/>
  <c r="R58" i="2"/>
  <c r="R59" i="2"/>
  <c r="T59" i="2" s="1"/>
  <c r="R60" i="2"/>
  <c r="T60" i="2" s="1"/>
  <c r="R62" i="2"/>
  <c r="T62" i="2" s="1"/>
  <c r="R66" i="2"/>
  <c r="T66" i="2" s="1"/>
  <c r="R67" i="2"/>
  <c r="T67" i="2" s="1"/>
  <c r="R68" i="2"/>
  <c r="R69" i="2"/>
  <c r="T69" i="2" s="1"/>
  <c r="R71" i="2"/>
  <c r="T71" i="2" s="1"/>
  <c r="R72" i="2"/>
  <c r="T72" i="2" s="1"/>
  <c r="R73" i="2"/>
  <c r="R75" i="2"/>
  <c r="R76" i="2"/>
  <c r="T76" i="2" s="1"/>
  <c r="R78" i="2"/>
  <c r="R79" i="2"/>
  <c r="R83" i="2"/>
  <c r="R84" i="2"/>
  <c r="R85" i="2"/>
  <c r="T85" i="2" s="1"/>
  <c r="R87" i="2"/>
  <c r="T87" i="2" s="1"/>
  <c r="R88" i="2"/>
  <c r="T88" i="2" s="1"/>
  <c r="R89" i="2"/>
  <c r="T89" i="2" s="1"/>
  <c r="R92" i="2"/>
  <c r="T92" i="2" s="1"/>
  <c r="R94" i="2"/>
  <c r="R97" i="2"/>
  <c r="T97" i="2" s="1"/>
  <c r="R98" i="2"/>
  <c r="T98" i="2" s="1"/>
  <c r="R99" i="2"/>
  <c r="T99" i="2" s="1"/>
  <c r="R101" i="2"/>
  <c r="R102" i="2"/>
  <c r="R103" i="2"/>
  <c r="T103" i="2" s="1"/>
  <c r="R104" i="2"/>
  <c r="R105" i="2"/>
  <c r="R106" i="2"/>
  <c r="R107" i="2"/>
  <c r="R108" i="2"/>
  <c r="T108" i="2" s="1"/>
  <c r="R109" i="2"/>
  <c r="T109" i="2" s="1"/>
  <c r="R110" i="2"/>
  <c r="T110" i="2" s="1"/>
  <c r="R112" i="2"/>
  <c r="T112" i="2" s="1"/>
  <c r="R113" i="2"/>
  <c r="T113" i="2" s="1"/>
  <c r="R114" i="2"/>
  <c r="R116" i="2"/>
  <c r="T116" i="2" s="1"/>
  <c r="R118" i="2"/>
  <c r="T118" i="2" s="1"/>
  <c r="R119" i="2"/>
  <c r="T119" i="2" s="1"/>
  <c r="R120" i="2"/>
  <c r="R122" i="2"/>
  <c r="R123" i="2"/>
  <c r="T123" i="2" s="1"/>
  <c r="R125" i="2"/>
  <c r="R126" i="2"/>
  <c r="R127" i="2"/>
  <c r="R128" i="2"/>
  <c r="R129" i="2"/>
  <c r="T129" i="2" s="1"/>
  <c r="R130" i="2"/>
  <c r="T130" i="2" s="1"/>
  <c r="R132" i="2"/>
  <c r="T132" i="2" s="1"/>
  <c r="R133" i="2"/>
  <c r="T133" i="2" s="1"/>
  <c r="R137" i="2"/>
  <c r="T137" i="2" s="1"/>
  <c r="R138" i="2"/>
  <c r="R139" i="2"/>
  <c r="T139" i="2" s="1"/>
  <c r="R140" i="2"/>
  <c r="T140" i="2" s="1"/>
  <c r="R141" i="2"/>
  <c r="T141" i="2" s="1"/>
  <c r="R142" i="2"/>
  <c r="R143" i="2"/>
  <c r="R144" i="2"/>
  <c r="T144" i="2" s="1"/>
  <c r="R145" i="2"/>
  <c r="R150" i="2"/>
  <c r="R152" i="2"/>
  <c r="R153" i="2"/>
  <c r="R154" i="2"/>
  <c r="T154" i="2" s="1"/>
  <c r="R155" i="2"/>
  <c r="T155" i="2" s="1"/>
  <c r="R157" i="2"/>
  <c r="T157" i="2" s="1"/>
  <c r="R158" i="2"/>
  <c r="T158" i="2" s="1"/>
  <c r="R159" i="2"/>
  <c r="T159" i="2" s="1"/>
  <c r="R160" i="2"/>
  <c r="R161" i="2"/>
  <c r="T161" i="2" s="1"/>
  <c r="R162" i="2"/>
  <c r="T162" i="2" s="1"/>
  <c r="R165" i="2"/>
  <c r="T165" i="2" s="1"/>
  <c r="R167" i="2"/>
  <c r="R168" i="2"/>
  <c r="R170" i="2"/>
  <c r="T170" i="2" s="1"/>
  <c r="R171" i="2"/>
  <c r="R173" i="2"/>
  <c r="R174" i="2"/>
  <c r="R176" i="2"/>
  <c r="R177" i="2"/>
  <c r="T177" i="2" s="1"/>
  <c r="R178" i="2"/>
  <c r="T178" i="2" s="1"/>
  <c r="R179" i="2"/>
  <c r="T179" i="2" s="1"/>
  <c r="R181" i="2"/>
  <c r="T181" i="2" s="1"/>
  <c r="R182" i="2"/>
  <c r="T182" i="2" s="1"/>
  <c r="R183" i="2"/>
  <c r="R184" i="2"/>
  <c r="T184" i="2" s="1"/>
  <c r="R185" i="2"/>
  <c r="T185" i="2" s="1"/>
  <c r="R187" i="2"/>
  <c r="T187" i="2" s="1"/>
  <c r="R188" i="2"/>
  <c r="R190" i="2"/>
  <c r="R192" i="2"/>
  <c r="T192" i="2" s="1"/>
  <c r="R193" i="2"/>
  <c r="R194" i="2"/>
  <c r="R195" i="2"/>
  <c r="R198" i="2"/>
  <c r="R199" i="2"/>
  <c r="T199" i="2" s="1"/>
  <c r="R200" i="2"/>
  <c r="T200" i="2" s="1"/>
  <c r="R203" i="2"/>
  <c r="T203" i="2" s="1"/>
  <c r="R204" i="2"/>
  <c r="T204" i="2" s="1"/>
  <c r="R206" i="2"/>
  <c r="T206" i="2" s="1"/>
  <c r="R209" i="2"/>
  <c r="R210" i="2"/>
  <c r="T210" i="2" s="1"/>
  <c r="R211" i="2"/>
  <c r="T211" i="2" s="1"/>
  <c r="R212" i="2"/>
  <c r="T212" i="2" s="1"/>
  <c r="R213" i="2"/>
  <c r="R215" i="2"/>
  <c r="R216" i="2"/>
  <c r="T216" i="2" s="1"/>
  <c r="R217" i="2"/>
  <c r="R220" i="2"/>
  <c r="R222" i="2"/>
  <c r="R223" i="2"/>
  <c r="R224" i="2"/>
  <c r="T224" i="2" s="1"/>
  <c r="R226" i="2"/>
  <c r="T226" i="2" s="1"/>
  <c r="R230" i="2"/>
  <c r="T230" i="2" s="1"/>
  <c r="R232" i="2"/>
  <c r="T232" i="2" s="1"/>
  <c r="R235" i="2"/>
  <c r="T235" i="2" s="1"/>
  <c r="R236" i="2"/>
  <c r="R237" i="2"/>
  <c r="T237" i="2" s="1"/>
  <c r="R238" i="2"/>
  <c r="T238" i="2" s="1"/>
  <c r="R239" i="2"/>
  <c r="T239" i="2" s="1"/>
  <c r="R244" i="2"/>
  <c r="R246" i="2"/>
  <c r="R247" i="2"/>
  <c r="T247" i="2" s="1"/>
  <c r="R249" i="2"/>
  <c r="R251" i="2"/>
  <c r="R253" i="2"/>
  <c r="R254" i="2"/>
  <c r="R255" i="2"/>
  <c r="T255" i="2" s="1"/>
  <c r="R256" i="2"/>
  <c r="T256" i="2" s="1"/>
  <c r="R257" i="2"/>
  <c r="T257" i="2" s="1"/>
  <c r="R258" i="2"/>
  <c r="T258" i="2" s="1"/>
  <c r="R259" i="2"/>
  <c r="T259" i="2" s="1"/>
  <c r="R260" i="2"/>
  <c r="R267" i="2"/>
  <c r="T267" i="2" s="1"/>
  <c r="R268" i="2"/>
  <c r="T268" i="2" s="1"/>
  <c r="R269" i="2"/>
  <c r="T269" i="2" s="1"/>
  <c r="R270" i="2"/>
  <c r="R271" i="2"/>
  <c r="R272" i="2"/>
  <c r="T272" i="2" s="1"/>
  <c r="R274" i="2"/>
  <c r="R275" i="2"/>
  <c r="R276" i="2"/>
  <c r="R277" i="2"/>
  <c r="R278" i="2"/>
  <c r="T278" i="2" s="1"/>
  <c r="R279" i="2"/>
  <c r="T279" i="2" s="1"/>
  <c r="R280" i="2"/>
  <c r="T280" i="2" s="1"/>
  <c r="R281" i="2"/>
  <c r="T281" i="2" s="1"/>
  <c r="R284" i="2"/>
  <c r="T284" i="2" s="1"/>
  <c r="R285" i="2"/>
  <c r="R288" i="2"/>
  <c r="T288" i="2" s="1"/>
  <c r="R289" i="2"/>
  <c r="T289" i="2" s="1"/>
  <c r="R292" i="2"/>
  <c r="T292" i="2" s="1"/>
  <c r="R294" i="2"/>
  <c r="R297" i="2"/>
  <c r="R300" i="2"/>
  <c r="T300" i="2" s="1"/>
  <c r="R301" i="2"/>
  <c r="R302" i="2"/>
  <c r="R303" i="2"/>
  <c r="R304" i="2"/>
  <c r="R305" i="2"/>
  <c r="T305" i="2" s="1"/>
  <c r="R307" i="2"/>
  <c r="T307" i="2" s="1"/>
  <c r="R308" i="2"/>
  <c r="T308" i="2" s="1"/>
  <c r="R309" i="2"/>
  <c r="T309" i="2" s="1"/>
  <c r="R310" i="2"/>
  <c r="T310" i="2" s="1"/>
  <c r="R311" i="2"/>
  <c r="R313" i="2"/>
  <c r="T313" i="2" s="1"/>
  <c r="R314" i="2"/>
  <c r="T314" i="2" s="1"/>
  <c r="R318" i="2"/>
  <c r="T318" i="2" s="1"/>
  <c r="R319" i="2"/>
  <c r="R320" i="2"/>
  <c r="R321" i="2"/>
  <c r="T321" i="2" s="1"/>
  <c r="R322" i="2"/>
  <c r="R323" i="2"/>
  <c r="R325" i="2"/>
  <c r="R327" i="2"/>
  <c r="R328" i="2"/>
  <c r="T328" i="2" s="1"/>
  <c r="R329" i="2"/>
  <c r="T329" i="2" s="1"/>
  <c r="R331" i="2"/>
  <c r="T331" i="2" s="1"/>
  <c r="R332" i="2"/>
  <c r="T332" i="2" s="1"/>
  <c r="R333" i="2"/>
  <c r="T333" i="2" s="1"/>
  <c r="R334" i="2"/>
  <c r="R335" i="2"/>
  <c r="T335" i="2" s="1"/>
  <c r="R337" i="2"/>
  <c r="T337" i="2" s="1"/>
  <c r="R341" i="2"/>
  <c r="T341" i="2" s="1"/>
  <c r="R344" i="2"/>
  <c r="R346" i="2"/>
  <c r="R349" i="2"/>
  <c r="T349" i="2" s="1"/>
  <c r="R351" i="2"/>
  <c r="R352" i="2"/>
  <c r="R353" i="2"/>
  <c r="R354" i="2"/>
  <c r="R355" i="2"/>
  <c r="T355" i="2" s="1"/>
  <c r="R356" i="2"/>
  <c r="T356" i="2" s="1"/>
  <c r="R358" i="2"/>
  <c r="T358" i="2" s="1"/>
  <c r="R359" i="2"/>
  <c r="T359" i="2" s="1"/>
  <c r="R360" i="2"/>
  <c r="T360" i="2" s="1"/>
  <c r="R362" i="2"/>
  <c r="R365" i="2"/>
  <c r="T365" i="2" s="1"/>
  <c r="R366" i="2"/>
  <c r="T366" i="2" s="1"/>
  <c r="R367" i="2"/>
  <c r="T367" i="2" s="1"/>
  <c r="R371" i="2"/>
  <c r="R372" i="2"/>
  <c r="R373" i="2"/>
  <c r="T373" i="2" s="1"/>
  <c r="R375" i="2"/>
  <c r="R376" i="2"/>
  <c r="R378" i="2"/>
  <c r="R379" i="2"/>
  <c r="R380" i="2"/>
  <c r="T380" i="2" s="1"/>
  <c r="R382" i="2"/>
  <c r="T382" i="2" s="1"/>
  <c r="R383" i="2"/>
  <c r="T383" i="2" s="1"/>
  <c r="R386" i="2"/>
  <c r="T386" i="2" s="1"/>
  <c r="R387" i="2"/>
  <c r="T387" i="2" s="1"/>
  <c r="R389" i="2"/>
  <c r="R391" i="2"/>
  <c r="T391" i="2" s="1"/>
  <c r="R392" i="2"/>
  <c r="T392" i="2" s="1"/>
  <c r="R394" i="2"/>
  <c r="T394" i="2" s="1"/>
  <c r="R395" i="2"/>
  <c r="R398" i="2"/>
  <c r="R400" i="2"/>
  <c r="T400" i="2" s="1"/>
  <c r="R402" i="2"/>
  <c r="R403" i="2"/>
  <c r="R405" i="2"/>
  <c r="R407" i="2"/>
  <c r="R408" i="2"/>
  <c r="T408" i="2" s="1"/>
  <c r="R413" i="2"/>
  <c r="T413" i="2" s="1"/>
  <c r="R415" i="2"/>
  <c r="T415" i="2" s="1"/>
  <c r="R418" i="2"/>
  <c r="T418" i="2" s="1"/>
  <c r="R419" i="2"/>
  <c r="T419" i="2" s="1"/>
  <c r="R420" i="2"/>
  <c r="R421" i="2"/>
  <c r="T421" i="2" s="1"/>
  <c r="R422" i="2"/>
  <c r="T422" i="2" s="1"/>
  <c r="R423" i="2"/>
  <c r="T423" i="2" s="1"/>
  <c r="R425" i="2"/>
  <c r="R426" i="2"/>
  <c r="R428" i="2"/>
  <c r="T428" i="2" s="1"/>
  <c r="R429" i="2"/>
  <c r="R430" i="2"/>
  <c r="R431" i="2"/>
  <c r="R432" i="2"/>
  <c r="R435" i="2"/>
  <c r="T435" i="2" s="1"/>
  <c r="R436" i="2"/>
  <c r="T436" i="2" s="1"/>
  <c r="R439" i="2"/>
  <c r="T439" i="2" s="1"/>
  <c r="R440" i="2"/>
  <c r="T440" i="2" s="1"/>
  <c r="R442" i="2"/>
  <c r="T442" i="2" s="1"/>
  <c r="R443" i="2"/>
  <c r="R444" i="2"/>
  <c r="T444" i="2" s="1"/>
  <c r="R446" i="2"/>
  <c r="T446" i="2" s="1"/>
  <c r="R448" i="2"/>
  <c r="T448" i="2" s="1"/>
  <c r="R449" i="2"/>
  <c r="R450" i="2"/>
  <c r="R455" i="2"/>
  <c r="T455" i="2" s="1"/>
  <c r="R456" i="2"/>
  <c r="R457" i="2"/>
  <c r="R458" i="2"/>
  <c r="R459" i="2"/>
  <c r="R460" i="2"/>
  <c r="T460" i="2" s="1"/>
  <c r="R463" i="2"/>
  <c r="T463" i="2" s="1"/>
  <c r="R465" i="2"/>
  <c r="T465" i="2" s="1"/>
  <c r="R466" i="2"/>
  <c r="T466" i="2" s="1"/>
  <c r="R467" i="2"/>
  <c r="T467" i="2" s="1"/>
  <c r="R469" i="2"/>
  <c r="R470" i="2"/>
  <c r="T470" i="2" s="1"/>
  <c r="R474" i="2"/>
  <c r="T474" i="2" s="1"/>
  <c r="R475" i="2"/>
  <c r="T475" i="2" s="1"/>
  <c r="R476" i="2"/>
  <c r="R480" i="2"/>
  <c r="R482" i="2"/>
  <c r="T482" i="2" s="1"/>
  <c r="R484" i="2"/>
  <c r="R489" i="2"/>
  <c r="R490" i="2"/>
  <c r="R492" i="2"/>
  <c r="R493" i="2"/>
  <c r="T493" i="2" s="1"/>
  <c r="R494" i="2"/>
  <c r="T494" i="2" s="1"/>
  <c r="R495" i="2"/>
  <c r="T495" i="2" s="1"/>
  <c r="R496" i="2"/>
  <c r="T496" i="2" s="1"/>
  <c r="R497" i="2"/>
  <c r="T497" i="2" s="1"/>
  <c r="R498" i="2"/>
  <c r="R499" i="2"/>
  <c r="T499" i="2" s="1"/>
  <c r="R500" i="2"/>
  <c r="T500" i="2" s="1"/>
  <c r="R501" i="2"/>
  <c r="T501" i="2" s="1"/>
  <c r="R502" i="2"/>
  <c r="R503" i="2"/>
  <c r="R504" i="2"/>
  <c r="T504" i="2" s="1"/>
  <c r="R505" i="2"/>
  <c r="R506" i="2"/>
  <c r="R507" i="2"/>
  <c r="R508" i="2"/>
  <c r="R510" i="2"/>
  <c r="T510" i="2" s="1"/>
  <c r="R511" i="2"/>
  <c r="T511" i="2" s="1"/>
  <c r="R512" i="2"/>
  <c r="T512" i="2" s="1"/>
  <c r="R513" i="2"/>
  <c r="T513" i="2" s="1"/>
  <c r="R514" i="2"/>
  <c r="T514" i="2" s="1"/>
  <c r="R515" i="2"/>
  <c r="R517" i="2"/>
  <c r="T517" i="2" s="1"/>
  <c r="R518" i="2"/>
  <c r="T518" i="2" s="1"/>
  <c r="R519" i="2"/>
  <c r="T519" i="2" s="1"/>
  <c r="R520" i="2"/>
  <c r="R523" i="2"/>
  <c r="R524" i="2"/>
  <c r="T524" i="2" s="1"/>
  <c r="R525" i="2"/>
  <c r="R527" i="2"/>
  <c r="R528" i="2"/>
  <c r="R530" i="2"/>
  <c r="R533" i="2"/>
  <c r="T533" i="2" s="1"/>
  <c r="R535" i="2"/>
  <c r="T535" i="2" s="1"/>
  <c r="R536" i="2"/>
  <c r="T536" i="2" s="1"/>
  <c r="R538" i="2"/>
  <c r="T538" i="2" s="1"/>
  <c r="R539" i="2"/>
  <c r="T539" i="2" s="1"/>
  <c r="R541" i="2"/>
  <c r="R543" i="2"/>
  <c r="T543" i="2" s="1"/>
  <c r="R544" i="2"/>
  <c r="T544" i="2" s="1"/>
  <c r="R545" i="2"/>
  <c r="T545" i="2" s="1"/>
  <c r="R546" i="2"/>
  <c r="R547" i="2"/>
  <c r="R548" i="2"/>
  <c r="T548" i="2" s="1"/>
  <c r="R550" i="2"/>
  <c r="R551" i="2"/>
  <c r="R553" i="2"/>
  <c r="R555" i="2"/>
  <c r="R558" i="2"/>
  <c r="T558" i="2" s="1"/>
  <c r="R559" i="2"/>
  <c r="T559" i="2" s="1"/>
  <c r="R561" i="2"/>
  <c r="T561" i="2" s="1"/>
  <c r="R562" i="2"/>
  <c r="T562" i="2" s="1"/>
  <c r="R563" i="2"/>
  <c r="T563" i="2" s="1"/>
  <c r="R564" i="2"/>
  <c r="R565" i="2"/>
  <c r="T565" i="2" s="1"/>
  <c r="R566" i="2"/>
  <c r="T566" i="2" s="1"/>
  <c r="R567" i="2"/>
  <c r="T567" i="2" s="1"/>
  <c r="R570" i="2"/>
  <c r="R573" i="2"/>
  <c r="R574" i="2"/>
  <c r="T574" i="2" s="1"/>
  <c r="R579" i="2"/>
  <c r="R580" i="2"/>
  <c r="R581" i="2"/>
  <c r="R582" i="2"/>
  <c r="R583" i="2"/>
  <c r="T583" i="2" s="1"/>
  <c r="R584" i="2"/>
  <c r="T584" i="2" s="1"/>
  <c r="R589" i="2"/>
  <c r="T589" i="2" s="1"/>
  <c r="R590" i="2"/>
  <c r="T590" i="2" s="1"/>
  <c r="R591" i="2"/>
  <c r="T591" i="2" s="1"/>
  <c r="R593" i="2"/>
  <c r="R597" i="2"/>
  <c r="T597" i="2" s="1"/>
  <c r="R598" i="2"/>
  <c r="T598" i="2" s="1"/>
  <c r="R599" i="2"/>
  <c r="T599" i="2" s="1"/>
  <c r="R600" i="2"/>
  <c r="R602" i="2"/>
  <c r="R603" i="2"/>
  <c r="T603" i="2" s="1"/>
  <c r="R606" i="2"/>
  <c r="R607" i="2"/>
  <c r="R609" i="2"/>
  <c r="R611" i="2"/>
  <c r="R614" i="2"/>
  <c r="T614" i="2" s="1"/>
  <c r="R615" i="2"/>
  <c r="T615" i="2" s="1"/>
  <c r="R616" i="2"/>
  <c r="T616" i="2" s="1"/>
  <c r="R617" i="2"/>
  <c r="T617" i="2" s="1"/>
  <c r="R618" i="2"/>
  <c r="T618" i="2" s="1"/>
  <c r="R620" i="2"/>
  <c r="R621" i="2"/>
  <c r="T621" i="2" s="1"/>
  <c r="R622" i="2"/>
  <c r="T622" i="2" s="1"/>
  <c r="R623" i="2"/>
  <c r="T623" i="2" s="1"/>
  <c r="R624" i="2"/>
  <c r="R626" i="2"/>
  <c r="R628" i="2"/>
  <c r="T628" i="2" s="1"/>
  <c r="R629" i="2"/>
  <c r="R630" i="2"/>
  <c r="R631" i="2"/>
  <c r="R632" i="2"/>
  <c r="R634" i="2"/>
  <c r="T634" i="2" s="1"/>
  <c r="R635" i="2"/>
  <c r="T635" i="2" s="1"/>
  <c r="R636" i="2"/>
  <c r="T636" i="2" s="1"/>
  <c r="R637" i="2"/>
  <c r="T637" i="2" s="1"/>
  <c r="R639" i="2"/>
  <c r="T639" i="2" s="1"/>
  <c r="R640" i="2"/>
  <c r="R641" i="2"/>
  <c r="T641" i="2" s="1"/>
  <c r="R645" i="2"/>
  <c r="T645" i="2" s="1"/>
  <c r="R650" i="2"/>
  <c r="T650" i="2" s="1"/>
  <c r="R651" i="2"/>
  <c r="R652" i="2"/>
  <c r="R653" i="2"/>
  <c r="T653" i="2" s="1"/>
  <c r="R655" i="2"/>
  <c r="R657" i="2"/>
  <c r="R658" i="2"/>
  <c r="R659" i="2"/>
  <c r="R660" i="2"/>
  <c r="T660" i="2" s="1"/>
  <c r="R661" i="2"/>
  <c r="T661" i="2" s="1"/>
  <c r="R663" i="2"/>
  <c r="T663" i="2" s="1"/>
  <c r="R667" i="2"/>
  <c r="T667" i="2" s="1"/>
  <c r="R668" i="2"/>
  <c r="T668" i="2" s="1"/>
  <c r="R671" i="2"/>
  <c r="R672" i="2"/>
  <c r="T672" i="2" s="1"/>
  <c r="R673" i="2"/>
  <c r="T673" i="2" s="1"/>
  <c r="R674" i="2"/>
  <c r="T674" i="2" s="1"/>
  <c r="R675" i="2"/>
  <c r="R676" i="2"/>
  <c r="R678" i="2"/>
  <c r="T678" i="2" s="1"/>
  <c r="R679" i="2"/>
  <c r="R680" i="2"/>
  <c r="R681" i="2"/>
  <c r="R683" i="2"/>
  <c r="R684" i="2"/>
  <c r="T684" i="2" s="1"/>
  <c r="R685" i="2"/>
  <c r="T685" i="2" s="1"/>
  <c r="R687" i="2"/>
  <c r="T687" i="2" s="1"/>
  <c r="R689" i="2"/>
  <c r="T689" i="2" s="1"/>
  <c r="R691" i="2"/>
  <c r="T691" i="2" s="1"/>
  <c r="R693" i="2"/>
  <c r="R696" i="2"/>
  <c r="T696" i="2" s="1"/>
  <c r="R697" i="2"/>
  <c r="T697" i="2" s="1"/>
  <c r="R698" i="2"/>
  <c r="T698" i="2" s="1"/>
  <c r="R699" i="2"/>
  <c r="R700" i="2"/>
  <c r="R701" i="2"/>
  <c r="T701" i="2" s="1"/>
  <c r="R702" i="2"/>
  <c r="R703" i="2"/>
  <c r="R704" i="2"/>
  <c r="R705" i="2"/>
  <c r="R706" i="2"/>
  <c r="T706" i="2" s="1"/>
  <c r="R707" i="2"/>
  <c r="T707" i="2" s="1"/>
  <c r="R708" i="2"/>
  <c r="T708" i="2" s="1"/>
  <c r="R709" i="2"/>
  <c r="T709" i="2" s="1"/>
  <c r="R711" i="2"/>
  <c r="T711" i="2" s="1"/>
  <c r="R712" i="2"/>
  <c r="R713" i="2"/>
  <c r="T713" i="2" s="1"/>
  <c r="R714" i="2"/>
  <c r="T714" i="2" s="1"/>
  <c r="R715" i="2"/>
  <c r="T715" i="2" s="1"/>
  <c r="R716" i="2"/>
  <c r="R717" i="2"/>
  <c r="R718" i="2"/>
  <c r="T718" i="2" s="1"/>
  <c r="R722" i="2"/>
  <c r="R723" i="2"/>
  <c r="R728" i="2"/>
  <c r="R729" i="2"/>
  <c r="R730" i="2"/>
  <c r="T730" i="2" s="1"/>
  <c r="R732" i="2"/>
  <c r="T732" i="2" s="1"/>
  <c r="R733" i="2"/>
  <c r="T733" i="2" s="1"/>
  <c r="R734" i="2"/>
  <c r="T734" i="2" s="1"/>
  <c r="R735" i="2"/>
  <c r="T735" i="2" s="1"/>
  <c r="R736" i="2"/>
  <c r="R737" i="2"/>
  <c r="T737" i="2" s="1"/>
  <c r="R738" i="2"/>
  <c r="T738" i="2" s="1"/>
  <c r="R740" i="2"/>
  <c r="T740" i="2" s="1"/>
  <c r="R742" i="2"/>
  <c r="R743" i="2"/>
  <c r="R744" i="2"/>
  <c r="T744" i="2" s="1"/>
  <c r="R745" i="2"/>
  <c r="R747" i="2"/>
  <c r="R748" i="2"/>
  <c r="R749" i="2"/>
  <c r="R751" i="2"/>
  <c r="T751" i="2" s="1"/>
  <c r="R752" i="2"/>
  <c r="T752" i="2" s="1"/>
  <c r="R753" i="2"/>
  <c r="T753" i="2" s="1"/>
  <c r="R754" i="2"/>
  <c r="T754" i="2" s="1"/>
  <c r="R755" i="2"/>
  <c r="T755" i="2" s="1"/>
  <c r="R756" i="2"/>
  <c r="R757" i="2"/>
  <c r="T757" i="2" s="1"/>
  <c r="R759" i="2"/>
  <c r="T759" i="2" s="1"/>
  <c r="R760" i="2"/>
  <c r="T760" i="2" s="1"/>
  <c r="R761" i="2"/>
  <c r="R762" i="2"/>
  <c r="R763" i="2"/>
  <c r="T763" i="2" s="1"/>
  <c r="R764" i="2"/>
  <c r="R766" i="2"/>
  <c r="R767" i="2"/>
  <c r="R768" i="2"/>
  <c r="R770" i="2"/>
  <c r="T770" i="2" s="1"/>
  <c r="R771" i="2"/>
  <c r="T771" i="2" s="1"/>
  <c r="R772" i="2"/>
  <c r="T772" i="2" s="1"/>
  <c r="R773" i="2"/>
  <c r="T773" i="2" s="1"/>
  <c r="R774" i="2"/>
  <c r="T774" i="2" s="1"/>
  <c r="R775" i="2"/>
  <c r="R778" i="2"/>
  <c r="T778" i="2" s="1"/>
  <c r="R780" i="2"/>
  <c r="T780" i="2" s="1"/>
  <c r="R781" i="2"/>
  <c r="T781" i="2" s="1"/>
  <c r="R782" i="2"/>
  <c r="R783" i="2"/>
  <c r="R784" i="2"/>
  <c r="T784" i="2" s="1"/>
  <c r="R787" i="2"/>
  <c r="R788" i="2"/>
  <c r="R789" i="2"/>
  <c r="R790" i="2"/>
  <c r="R792" i="2"/>
  <c r="T792" i="2" s="1"/>
  <c r="R793" i="2"/>
  <c r="T793" i="2" s="1"/>
  <c r="R794" i="2"/>
  <c r="T794" i="2" s="1"/>
  <c r="R795" i="2"/>
  <c r="T795" i="2" s="1"/>
  <c r="R796" i="2"/>
  <c r="T796" i="2" s="1"/>
  <c r="R797" i="2"/>
  <c r="R804" i="2"/>
  <c r="T804" i="2" s="1"/>
  <c r="R806" i="2"/>
  <c r="T806" i="2" s="1"/>
  <c r="R807" i="2"/>
  <c r="T807" i="2" s="1"/>
  <c r="R809" i="2"/>
  <c r="R810" i="2"/>
  <c r="R811" i="2"/>
  <c r="T811" i="2" s="1"/>
  <c r="R812" i="2"/>
  <c r="R813" i="2"/>
  <c r="R814" i="2"/>
  <c r="R816" i="2"/>
  <c r="R817" i="2"/>
  <c r="T817" i="2" s="1"/>
  <c r="R818" i="2"/>
  <c r="T818" i="2" s="1"/>
  <c r="R819" i="2"/>
  <c r="T819" i="2" s="1"/>
  <c r="R820" i="2"/>
  <c r="T820" i="2" s="1"/>
  <c r="R822" i="2"/>
  <c r="T822" i="2" s="1"/>
  <c r="R823" i="2"/>
  <c r="R825" i="2"/>
  <c r="T825" i="2" s="1"/>
  <c r="R826" i="2"/>
  <c r="T826" i="2" s="1"/>
  <c r="R827" i="2"/>
  <c r="T827" i="2" s="1"/>
  <c r="R828" i="2"/>
  <c r="R831" i="2"/>
  <c r="R832" i="2"/>
  <c r="T832" i="2" s="1"/>
  <c r="R834" i="2"/>
  <c r="R836" i="2"/>
  <c r="R837" i="2"/>
  <c r="R838" i="2"/>
  <c r="R839" i="2"/>
  <c r="T839" i="2" s="1"/>
  <c r="R841" i="2"/>
  <c r="T841" i="2" s="1"/>
  <c r="R842" i="2"/>
  <c r="T842" i="2" s="1"/>
  <c r="R843" i="2"/>
  <c r="T843" i="2" s="1"/>
  <c r="R844" i="2"/>
  <c r="T844" i="2" s="1"/>
  <c r="R845" i="2"/>
  <c r="R848" i="2"/>
  <c r="T848" i="2" s="1"/>
  <c r="R849" i="2"/>
  <c r="T849" i="2" s="1"/>
  <c r="R850" i="2"/>
  <c r="T850" i="2" s="1"/>
  <c r="R851" i="2"/>
  <c r="R852" i="2"/>
  <c r="R853" i="2"/>
  <c r="T853" i="2" s="1"/>
  <c r="R854" i="2"/>
  <c r="R855" i="2"/>
  <c r="R856" i="2"/>
  <c r="R859" i="2"/>
  <c r="R861" i="2"/>
  <c r="T861" i="2" s="1"/>
  <c r="R862" i="2"/>
  <c r="T862" i="2" s="1"/>
  <c r="R863" i="2"/>
  <c r="T863" i="2" s="1"/>
  <c r="R864" i="2"/>
  <c r="T864" i="2" s="1"/>
  <c r="R865" i="2"/>
  <c r="T865" i="2" s="1"/>
  <c r="R868" i="2"/>
  <c r="R869" i="2"/>
  <c r="T869" i="2" s="1"/>
  <c r="R871" i="2"/>
  <c r="T871" i="2" s="1"/>
  <c r="R872" i="2"/>
  <c r="T872" i="2" s="1"/>
  <c r="R874" i="2"/>
  <c r="R875" i="2"/>
  <c r="R876" i="2"/>
  <c r="T876" i="2" s="1"/>
  <c r="R877" i="2"/>
  <c r="R879" i="2"/>
  <c r="R880" i="2"/>
  <c r="R881" i="2"/>
  <c r="R882" i="2"/>
  <c r="T882" i="2" s="1"/>
  <c r="R885" i="2"/>
  <c r="T885" i="2" s="1"/>
  <c r="R886" i="2"/>
  <c r="T886" i="2" s="1"/>
  <c r="R887" i="2"/>
  <c r="T887" i="2" s="1"/>
  <c r="R888" i="2"/>
  <c r="T888" i="2" s="1"/>
  <c r="R889" i="2"/>
  <c r="R890" i="2"/>
  <c r="T890" i="2" s="1"/>
  <c r="R891" i="2"/>
  <c r="T891" i="2" s="1"/>
  <c r="R892" i="2"/>
  <c r="T892" i="2" s="1"/>
  <c r="R893" i="2"/>
  <c r="R894" i="2"/>
  <c r="R895" i="2"/>
  <c r="T895" i="2" s="1"/>
  <c r="R896" i="2"/>
  <c r="R897" i="2"/>
  <c r="R898" i="2"/>
  <c r="R899" i="2"/>
  <c r="R900" i="2"/>
  <c r="T900" i="2" s="1"/>
  <c r="R901" i="2"/>
  <c r="T901" i="2" s="1"/>
  <c r="R902" i="2"/>
  <c r="T902" i="2" s="1"/>
  <c r="R903" i="2"/>
  <c r="T903" i="2" s="1"/>
  <c r="R904" i="2"/>
  <c r="T904" i="2" s="1"/>
  <c r="R905" i="2"/>
  <c r="R906" i="2"/>
  <c r="T906" i="2" s="1"/>
  <c r="R907" i="2"/>
  <c r="T907" i="2" s="1"/>
  <c r="R908" i="2"/>
  <c r="T908" i="2" s="1"/>
  <c r="R909" i="2"/>
  <c r="R910" i="2"/>
  <c r="R911" i="2"/>
  <c r="T911" i="2" s="1"/>
  <c r="R912" i="2"/>
  <c r="R913" i="2"/>
  <c r="R914" i="2"/>
  <c r="R915" i="2"/>
  <c r="R918" i="2"/>
  <c r="T918" i="2" s="1"/>
  <c r="R919" i="2"/>
  <c r="T919" i="2" s="1"/>
  <c r="R920" i="2"/>
  <c r="T920" i="2" s="1"/>
  <c r="R921" i="2"/>
  <c r="T921" i="2" s="1"/>
  <c r="R922" i="2"/>
  <c r="T922" i="2" s="1"/>
  <c r="R923" i="2"/>
  <c r="R925" i="2"/>
  <c r="T925" i="2" s="1"/>
  <c r="R926" i="2"/>
  <c r="T926" i="2" s="1"/>
  <c r="R928" i="2"/>
  <c r="T928" i="2" s="1"/>
  <c r="R929" i="2"/>
  <c r="R930" i="2"/>
  <c r="R931" i="2"/>
  <c r="T931" i="2" s="1"/>
  <c r="R932" i="2"/>
  <c r="R933" i="2"/>
  <c r="R935" i="2"/>
  <c r="R937" i="2"/>
  <c r="R938" i="2"/>
  <c r="T938" i="2" s="1"/>
  <c r="R939" i="2"/>
  <c r="T939" i="2" s="1"/>
  <c r="R940" i="2"/>
  <c r="T940" i="2" s="1"/>
  <c r="R941" i="2"/>
  <c r="T941" i="2" s="1"/>
  <c r="R942" i="2"/>
  <c r="T942" i="2" s="1"/>
  <c r="R943" i="2"/>
  <c r="R944" i="2"/>
  <c r="T944" i="2" s="1"/>
  <c r="R946" i="2"/>
  <c r="T946" i="2" s="1"/>
  <c r="R947" i="2"/>
  <c r="T947" i="2" s="1"/>
  <c r="R948" i="2"/>
  <c r="R949" i="2"/>
  <c r="R951" i="2"/>
  <c r="T951" i="2" s="1"/>
  <c r="R952" i="2"/>
  <c r="R953" i="2"/>
  <c r="R955" i="2"/>
  <c r="R956" i="2"/>
  <c r="R957" i="2"/>
  <c r="T957" i="2" s="1"/>
  <c r="R959" i="2"/>
  <c r="T959" i="2" s="1"/>
  <c r="R960" i="2"/>
  <c r="T960" i="2" s="1"/>
  <c r="R961" i="2"/>
  <c r="T961" i="2" s="1"/>
  <c r="R962" i="2"/>
  <c r="T962" i="2" s="1"/>
  <c r="R963" i="2"/>
  <c r="R964" i="2"/>
  <c r="T964" i="2" s="1"/>
  <c r="R965" i="2"/>
  <c r="T965" i="2" s="1"/>
  <c r="R967" i="2"/>
  <c r="T967" i="2" s="1"/>
  <c r="R969" i="2"/>
  <c r="R970" i="2"/>
  <c r="R971" i="2"/>
  <c r="T971" i="2" s="1"/>
  <c r="R972" i="2"/>
  <c r="R973" i="2"/>
  <c r="R975" i="2"/>
  <c r="R976" i="2"/>
  <c r="R977" i="2"/>
  <c r="T977" i="2" s="1"/>
  <c r="R978" i="2"/>
  <c r="T978" i="2" s="1"/>
  <c r="R979" i="2"/>
  <c r="T979" i="2" s="1"/>
  <c r="R981" i="2"/>
  <c r="T981" i="2" s="1"/>
  <c r="R982" i="2"/>
  <c r="T982" i="2" s="1"/>
  <c r="R983" i="2"/>
  <c r="R984" i="2"/>
  <c r="T984" i="2" s="1"/>
  <c r="R985" i="2"/>
  <c r="T985" i="2" s="1"/>
  <c r="R986" i="2"/>
  <c r="T986" i="2" s="1"/>
  <c r="R987" i="2"/>
  <c r="R990" i="2"/>
  <c r="R991" i="2"/>
  <c r="T991" i="2" s="1"/>
  <c r="R992" i="2"/>
  <c r="R993" i="2"/>
  <c r="R994" i="2"/>
  <c r="R996" i="2"/>
  <c r="R998" i="2"/>
  <c r="T998" i="2" s="1"/>
  <c r="R999" i="2"/>
  <c r="T999" i="2" s="1"/>
  <c r="R1000" i="2"/>
  <c r="T1000" i="2" s="1"/>
  <c r="R1001" i="2"/>
  <c r="T1001" i="2" s="1"/>
  <c r="R1002" i="2"/>
  <c r="T1002" i="2" s="1"/>
  <c r="R1005" i="2"/>
  <c r="R1007" i="2"/>
  <c r="T1007" i="2" s="1"/>
  <c r="R1008" i="2"/>
  <c r="T1008" i="2" s="1"/>
  <c r="R1010" i="2"/>
  <c r="T1010" i="2" s="1"/>
  <c r="R1011" i="2"/>
  <c r="R1012" i="2"/>
  <c r="R1016" i="2"/>
  <c r="T1016" i="2" s="1"/>
  <c r="R1017" i="2"/>
  <c r="R1019" i="2"/>
  <c r="R1021" i="2"/>
  <c r="R1022" i="2"/>
  <c r="R1024" i="2"/>
  <c r="T1024" i="2" s="1"/>
  <c r="R1026" i="2"/>
  <c r="T1026" i="2" s="1"/>
  <c r="R1030" i="2"/>
  <c r="T1030" i="2" s="1"/>
  <c r="R1031" i="2"/>
  <c r="T1031" i="2" s="1"/>
  <c r="R1032" i="2"/>
  <c r="T1032" i="2" s="1"/>
  <c r="R1033" i="2"/>
  <c r="R1035" i="2"/>
  <c r="T1035" i="2" s="1"/>
  <c r="R1036" i="2"/>
  <c r="T1036" i="2" s="1"/>
  <c r="R1038" i="2"/>
  <c r="T1038" i="2" s="1"/>
  <c r="R1039" i="2"/>
  <c r="R1040" i="2"/>
  <c r="R1041" i="2"/>
  <c r="T1041" i="2" s="1"/>
  <c r="R1043" i="2"/>
  <c r="R1045" i="2"/>
  <c r="R1047" i="2"/>
  <c r="R1048" i="2"/>
  <c r="R1049" i="2"/>
  <c r="T1049" i="2" s="1"/>
  <c r="R1050" i="2"/>
  <c r="T1050" i="2" s="1"/>
  <c r="R1051" i="2"/>
  <c r="T1051" i="2" s="1"/>
  <c r="R1052" i="2"/>
  <c r="T1052" i="2" s="1"/>
  <c r="R1053" i="2"/>
  <c r="T1053" i="2" s="1"/>
  <c r="R1054" i="2"/>
  <c r="R1055" i="2"/>
  <c r="T1055" i="2" s="1"/>
  <c r="R1056" i="2"/>
  <c r="T1056" i="2" s="1"/>
  <c r="R1057" i="2"/>
  <c r="T1057" i="2" s="1"/>
  <c r="R1058" i="2"/>
  <c r="R1059" i="2"/>
  <c r="R1060" i="2"/>
  <c r="T1060" i="2" s="1"/>
  <c r="R1061" i="2"/>
  <c r="R1063" i="2"/>
  <c r="R1068" i="2"/>
  <c r="R1069" i="2"/>
  <c r="R1070" i="2"/>
  <c r="T1070" i="2" s="1"/>
  <c r="R1071" i="2"/>
  <c r="T1071" i="2" s="1"/>
  <c r="R1073" i="2"/>
  <c r="T1073" i="2" s="1"/>
  <c r="R1074" i="2"/>
  <c r="T1074" i="2" s="1"/>
  <c r="R1076" i="2"/>
  <c r="T1076" i="2" s="1"/>
  <c r="R1077" i="2"/>
  <c r="R1080" i="2"/>
  <c r="T1080" i="2" s="1"/>
  <c r="R1083" i="2"/>
  <c r="T1083" i="2" s="1"/>
  <c r="R1084" i="2"/>
  <c r="T1084" i="2" s="1"/>
  <c r="R1085" i="2"/>
  <c r="R1086" i="2"/>
  <c r="R1087" i="2"/>
  <c r="T1087" i="2" s="1"/>
  <c r="R1089" i="2"/>
  <c r="R1091" i="2"/>
  <c r="R1093" i="2"/>
  <c r="R1095" i="2"/>
  <c r="R1096" i="2"/>
  <c r="T1096" i="2" s="1"/>
  <c r="R1097" i="2"/>
  <c r="T1097" i="2" s="1"/>
  <c r="R1099" i="2"/>
  <c r="T1099" i="2" s="1"/>
  <c r="R1100" i="2"/>
  <c r="T1100" i="2" s="1"/>
  <c r="R1101" i="2"/>
  <c r="T1101" i="2" s="1"/>
  <c r="R1102" i="2"/>
  <c r="R1103" i="2"/>
  <c r="T1103" i="2" s="1"/>
  <c r="R1104" i="2"/>
  <c r="T1104" i="2" s="1"/>
  <c r="R1105" i="2"/>
  <c r="T1105" i="2" s="1"/>
  <c r="R1107" i="2"/>
  <c r="R1108" i="2"/>
  <c r="R1110" i="2"/>
  <c r="T1110" i="2" s="1"/>
  <c r="R1112" i="2"/>
  <c r="R1113" i="2"/>
  <c r="R1114" i="2"/>
  <c r="R1117" i="2"/>
  <c r="R1118" i="2"/>
  <c r="T1118" i="2" s="1"/>
  <c r="R1119" i="2"/>
  <c r="T1119" i="2" s="1"/>
  <c r="R1120" i="2"/>
  <c r="T1120" i="2" s="1"/>
  <c r="R1121" i="2"/>
  <c r="T1121" i="2" s="1"/>
  <c r="R1124" i="2"/>
  <c r="T1124" i="2" s="1"/>
  <c r="R1125" i="2"/>
  <c r="R1126" i="2"/>
  <c r="T1126" i="2" s="1"/>
  <c r="R1127" i="2"/>
  <c r="T1127" i="2" s="1"/>
  <c r="R1128" i="2"/>
  <c r="T1128" i="2" s="1"/>
  <c r="R1129" i="2"/>
  <c r="R1132" i="2"/>
  <c r="R1133" i="2"/>
  <c r="T1133" i="2" s="1"/>
  <c r="R1134" i="2"/>
  <c r="R1136" i="2"/>
  <c r="R1139" i="2"/>
  <c r="R1140" i="2"/>
  <c r="R1141" i="2"/>
  <c r="T1141" i="2" s="1"/>
  <c r="R1142" i="2"/>
  <c r="T1142" i="2" s="1"/>
  <c r="R1145" i="2"/>
  <c r="T1145" i="2" s="1"/>
  <c r="R1148" i="2"/>
  <c r="T1148" i="2" s="1"/>
  <c r="R1149" i="2"/>
  <c r="T1149" i="2" s="1"/>
  <c r="R1153" i="2"/>
  <c r="R1154" i="2"/>
  <c r="T1154" i="2" s="1"/>
  <c r="R1155" i="2"/>
  <c r="T1155" i="2" s="1"/>
  <c r="R1157" i="2"/>
  <c r="T1157" i="2" s="1"/>
  <c r="R1158" i="2"/>
  <c r="R1159" i="2"/>
  <c r="R1160" i="2"/>
  <c r="T1160" i="2" s="1"/>
  <c r="R1161" i="2"/>
  <c r="R1162" i="2"/>
  <c r="R1164" i="2"/>
  <c r="R1165" i="2"/>
  <c r="R1166" i="2"/>
  <c r="T1166" i="2" s="1"/>
  <c r="R1168" i="2"/>
  <c r="T1168" i="2" s="1"/>
  <c r="R1170" i="2"/>
  <c r="T1170" i="2" s="1"/>
  <c r="R1171" i="2"/>
  <c r="T1171" i="2" s="1"/>
  <c r="R1172" i="2"/>
  <c r="T1172" i="2" s="1"/>
  <c r="R1174" i="2"/>
  <c r="R1175" i="2"/>
  <c r="T1175" i="2" s="1"/>
  <c r="R1176" i="2"/>
  <c r="T1176" i="2" s="1"/>
  <c r="R1177" i="2"/>
  <c r="T1177" i="2" s="1"/>
  <c r="R1178" i="2"/>
  <c r="R1179" i="2"/>
  <c r="R1181" i="2"/>
  <c r="T1181" i="2" s="1"/>
  <c r="R1184" i="2"/>
  <c r="R1185" i="2"/>
  <c r="R1186" i="2"/>
  <c r="R1187" i="2"/>
  <c r="R1188" i="2"/>
  <c r="T1188" i="2" s="1"/>
  <c r="R1189" i="2"/>
  <c r="T1189" i="2" s="1"/>
  <c r="R1190" i="2"/>
  <c r="T1190" i="2" s="1"/>
  <c r="R1192" i="2"/>
  <c r="T1192" i="2" s="1"/>
  <c r="R1193" i="2"/>
  <c r="T1193" i="2" s="1"/>
  <c r="R1195" i="2"/>
  <c r="R1197" i="2"/>
  <c r="T1197" i="2" s="1"/>
  <c r="R1198" i="2"/>
  <c r="T1198" i="2" s="1"/>
  <c r="R1200" i="2"/>
  <c r="T1200" i="2" s="1"/>
  <c r="R1201" i="2"/>
  <c r="R1203" i="2"/>
  <c r="R1204" i="2"/>
  <c r="T1204" i="2" s="1"/>
  <c r="R1205" i="2"/>
  <c r="R1207" i="2"/>
  <c r="R1208" i="2"/>
  <c r="R1210" i="2"/>
  <c r="R1212" i="2"/>
  <c r="T1212" i="2" s="1"/>
  <c r="R1215" i="2"/>
  <c r="T1215" i="2" s="1"/>
  <c r="R1218" i="2"/>
  <c r="T1218" i="2" s="1"/>
  <c r="R1219" i="2"/>
  <c r="T1219" i="2" s="1"/>
  <c r="R1220" i="2"/>
  <c r="T1220" i="2" s="1"/>
  <c r="R1221" i="2"/>
  <c r="R1223" i="2"/>
  <c r="T1223" i="2" s="1"/>
  <c r="R1224" i="2"/>
  <c r="T1224" i="2" s="1"/>
  <c r="R1225" i="2"/>
  <c r="T1225" i="2" s="1"/>
  <c r="R1226" i="2"/>
  <c r="R1228" i="2"/>
  <c r="R1229" i="2"/>
  <c r="T1229" i="2" s="1"/>
  <c r="R1231" i="2"/>
  <c r="R1233" i="2"/>
  <c r="R1237" i="2"/>
  <c r="R1239" i="2"/>
  <c r="R1241" i="2"/>
  <c r="T1241" i="2" s="1"/>
  <c r="R1242" i="2"/>
  <c r="T1242" i="2" s="1"/>
  <c r="R1243" i="2"/>
  <c r="T1243" i="2" s="1"/>
  <c r="R1244" i="2"/>
  <c r="T1244" i="2" s="1"/>
  <c r="R1246" i="2"/>
  <c r="T1246" i="2" s="1"/>
  <c r="R1248" i="2"/>
  <c r="R1249" i="2"/>
  <c r="T1249" i="2" s="1"/>
  <c r="R1251" i="2"/>
  <c r="T1251" i="2" s="1"/>
  <c r="R1252" i="2"/>
  <c r="T1252" i="2" s="1"/>
  <c r="R1254" i="2"/>
  <c r="R1255" i="2"/>
  <c r="R1258" i="2"/>
  <c r="T1258" i="2" s="1"/>
  <c r="R1260" i="2"/>
  <c r="R1261" i="2"/>
  <c r="R1263" i="2"/>
  <c r="R1266" i="2"/>
  <c r="R1267" i="2"/>
  <c r="T1267" i="2" s="1"/>
  <c r="R1268" i="2"/>
  <c r="T1268" i="2" s="1"/>
  <c r="R1271" i="2"/>
  <c r="T1271" i="2" s="1"/>
  <c r="R1272" i="2"/>
  <c r="T1272" i="2" s="1"/>
  <c r="R1273" i="2"/>
  <c r="T1273" i="2" s="1"/>
  <c r="R1276" i="2"/>
  <c r="R1279" i="2"/>
  <c r="T1279" i="2" s="1"/>
  <c r="R1280" i="2"/>
  <c r="T1280" i="2" s="1"/>
  <c r="R1285" i="2"/>
  <c r="T1285" i="2" s="1"/>
  <c r="R1286" i="2"/>
  <c r="R1288" i="2"/>
  <c r="R1289" i="2"/>
  <c r="T1289" i="2" s="1"/>
  <c r="R1290" i="2"/>
  <c r="R1292" i="2"/>
  <c r="R1293" i="2"/>
  <c r="R1299" i="2"/>
  <c r="R1300" i="2"/>
  <c r="T1300" i="2" s="1"/>
  <c r="R1303" i="2"/>
  <c r="T1303" i="2" s="1"/>
  <c r="R1306" i="2"/>
  <c r="T1306" i="2" s="1"/>
  <c r="R1307" i="2"/>
  <c r="T1307" i="2" s="1"/>
  <c r="R1308" i="2"/>
  <c r="T1308" i="2" s="1"/>
  <c r="R1309" i="2"/>
  <c r="R1312" i="2"/>
  <c r="T1312" i="2" s="1"/>
  <c r="R1313" i="2"/>
  <c r="T1313" i="2" s="1"/>
  <c r="R1315" i="2"/>
  <c r="T1315" i="2" s="1"/>
  <c r="R1316" i="2"/>
  <c r="R1317" i="2"/>
  <c r="R1318" i="2"/>
  <c r="T1318" i="2" s="1"/>
  <c r="R1319" i="2"/>
  <c r="R1320" i="2"/>
  <c r="R1321" i="2"/>
  <c r="R1323" i="2"/>
  <c r="R1325" i="2"/>
  <c r="T1325" i="2" s="1"/>
  <c r="R1326" i="2"/>
  <c r="T1326" i="2" s="1"/>
  <c r="R1327" i="2"/>
  <c r="T1327" i="2" s="1"/>
  <c r="R1328" i="2"/>
  <c r="T1328" i="2" s="1"/>
  <c r="R1329" i="2"/>
  <c r="T1329" i="2" s="1"/>
  <c r="R1330" i="2"/>
  <c r="R1331" i="2"/>
  <c r="T1331" i="2" s="1"/>
  <c r="R1333" i="2"/>
  <c r="T1333" i="2" s="1"/>
  <c r="R1335" i="2"/>
  <c r="T1335" i="2" s="1"/>
  <c r="R1337" i="2"/>
  <c r="R1338" i="2"/>
  <c r="R1339" i="2"/>
  <c r="T1339" i="2" s="1"/>
  <c r="R1340" i="2"/>
  <c r="R1341" i="2"/>
  <c r="R1342" i="2"/>
  <c r="R1343" i="2"/>
  <c r="R1345" i="2"/>
  <c r="T1345" i="2" s="1"/>
  <c r="R1347" i="2"/>
  <c r="T1347" i="2" s="1"/>
  <c r="R1348" i="2"/>
  <c r="T1348" i="2" s="1"/>
  <c r="R1349" i="2"/>
  <c r="T1349" i="2" s="1"/>
  <c r="R1350" i="2"/>
  <c r="T1350" i="2" s="1"/>
  <c r="R1352" i="2"/>
  <c r="R1355" i="2"/>
  <c r="T1355" i="2" s="1"/>
  <c r="R1358" i="2"/>
  <c r="T1358" i="2" s="1"/>
  <c r="R1360" i="2"/>
  <c r="T1360" i="2" s="1"/>
  <c r="R1361" i="2"/>
  <c r="R1364" i="2"/>
  <c r="R1366" i="2"/>
  <c r="T1366" i="2" s="1"/>
  <c r="R1367" i="2"/>
  <c r="R1369" i="2"/>
  <c r="R1370" i="2"/>
  <c r="R1372" i="2"/>
  <c r="R1374" i="2"/>
  <c r="T1374" i="2" s="1"/>
  <c r="R1375" i="2"/>
  <c r="T1375" i="2" s="1"/>
  <c r="R1376" i="2"/>
  <c r="T1376" i="2" s="1"/>
  <c r="R1378" i="2"/>
  <c r="T1378" i="2" s="1"/>
  <c r="R1382" i="2"/>
  <c r="T1382" i="2" s="1"/>
  <c r="R1385" i="2"/>
  <c r="R1386" i="2"/>
  <c r="T1386" i="2" s="1"/>
  <c r="R1387" i="2"/>
  <c r="T1387" i="2" s="1"/>
  <c r="R1388" i="2"/>
  <c r="T1388" i="2" s="1"/>
  <c r="R1391" i="2"/>
  <c r="R1392" i="2"/>
  <c r="R1393" i="2"/>
  <c r="T1393" i="2" s="1"/>
  <c r="R1394" i="2"/>
  <c r="R1396" i="2"/>
  <c r="R1399" i="2"/>
  <c r="R1401" i="2"/>
  <c r="R1403" i="2"/>
  <c r="T1403" i="2" s="1"/>
  <c r="R1404" i="2"/>
  <c r="T1404" i="2" s="1"/>
  <c r="R1406" i="2"/>
  <c r="T1406" i="2" s="1"/>
  <c r="R1408" i="2"/>
  <c r="T1408" i="2" s="1"/>
  <c r="R1409" i="2"/>
  <c r="T1409" i="2" s="1"/>
  <c r="R1411" i="2"/>
  <c r="R1413" i="2"/>
  <c r="T1413" i="2" s="1"/>
  <c r="R1416" i="2"/>
  <c r="T1416" i="2" s="1"/>
  <c r="R1417" i="2"/>
  <c r="T1417" i="2" s="1"/>
  <c r="R1418" i="2"/>
  <c r="R1419" i="2"/>
  <c r="R1420" i="2"/>
  <c r="T1420" i="2" s="1"/>
  <c r="R1421" i="2"/>
  <c r="R1422" i="2"/>
  <c r="R1423" i="2"/>
  <c r="R1424" i="2"/>
  <c r="R1426" i="2"/>
  <c r="T1426" i="2" s="1"/>
  <c r="R1427" i="2"/>
  <c r="T1427" i="2" s="1"/>
  <c r="R1428" i="2"/>
  <c r="T1428" i="2" s="1"/>
  <c r="R1430" i="2"/>
  <c r="T1430" i="2" s="1"/>
  <c r="R1431" i="2"/>
  <c r="T1431" i="2" s="1"/>
  <c r="R1432" i="2"/>
  <c r="R1433" i="2"/>
  <c r="T1433" i="2" s="1"/>
  <c r="R1435" i="2"/>
  <c r="T1435" i="2" s="1"/>
  <c r="R1437" i="2"/>
  <c r="T1437" i="2" s="1"/>
  <c r="R1439" i="2"/>
  <c r="R1440" i="2"/>
  <c r="R1441" i="2"/>
  <c r="T1441" i="2" s="1"/>
  <c r="R1442" i="2"/>
  <c r="R1443" i="2"/>
  <c r="R1444" i="2"/>
  <c r="R1445" i="2"/>
  <c r="R1448" i="2"/>
  <c r="T1448" i="2" s="1"/>
  <c r="R1451" i="2"/>
  <c r="T1451" i="2" s="1"/>
  <c r="R1452" i="2"/>
  <c r="T1452" i="2" s="1"/>
  <c r="R1453" i="2"/>
  <c r="T1453" i="2" s="1"/>
  <c r="R1454" i="2"/>
  <c r="T1454" i="2" s="1"/>
  <c r="R1458" i="2"/>
  <c r="R1460" i="2"/>
  <c r="T1460" i="2" s="1"/>
  <c r="R1462" i="2"/>
  <c r="T1462" i="2" s="1"/>
  <c r="R1464" i="2"/>
  <c r="T1464" i="2" s="1"/>
  <c r="R1466" i="2"/>
  <c r="R1468" i="2"/>
  <c r="R1472" i="2"/>
  <c r="T1472" i="2" s="1"/>
  <c r="R1473" i="2"/>
  <c r="R1474" i="2"/>
  <c r="R1475" i="2"/>
  <c r="R1476" i="2"/>
  <c r="R1477" i="2"/>
  <c r="T1477" i="2" s="1"/>
  <c r="R1478" i="2"/>
  <c r="T1478" i="2" s="1"/>
  <c r="R1480" i="2"/>
  <c r="T1480" i="2" s="1"/>
  <c r="R1481" i="2"/>
  <c r="T1481" i="2" s="1"/>
  <c r="R1482" i="2"/>
  <c r="T1482" i="2" s="1"/>
  <c r="R1483" i="2"/>
  <c r="R1486" i="2"/>
  <c r="T1486" i="2" s="1"/>
  <c r="R1489" i="2"/>
  <c r="T1489" i="2" s="1"/>
  <c r="R1490" i="2"/>
  <c r="T1490" i="2" s="1"/>
  <c r="R1491" i="2"/>
  <c r="R1492" i="2"/>
  <c r="R1494" i="2"/>
  <c r="T1494" i="2" s="1"/>
  <c r="R1495" i="2"/>
  <c r="R1497" i="2"/>
  <c r="R1498" i="2"/>
  <c r="R1499" i="2"/>
  <c r="R1500" i="2"/>
  <c r="T1500" i="2" s="1"/>
  <c r="R1501" i="2"/>
  <c r="T1501" i="2" s="1"/>
  <c r="R1502" i="2"/>
  <c r="T1502" i="2" s="1"/>
  <c r="R1503" i="2"/>
  <c r="T1503" i="2" s="1"/>
  <c r="R1504" i="2"/>
  <c r="T1504" i="2" s="1"/>
  <c r="R1506" i="2"/>
  <c r="R1508" i="2"/>
  <c r="T1508" i="2" s="1"/>
  <c r="R1509" i="2"/>
  <c r="T1509" i="2" s="1"/>
  <c r="R1510" i="2"/>
  <c r="T1510" i="2" s="1"/>
  <c r="R1513" i="2"/>
  <c r="R1514" i="2"/>
  <c r="R1516" i="2"/>
  <c r="T1516" i="2" s="1"/>
  <c r="R1518" i="2"/>
  <c r="R1520" i="2"/>
  <c r="R1521" i="2"/>
  <c r="R1522" i="2"/>
  <c r="R1524" i="2"/>
  <c r="T1524" i="2" s="1"/>
  <c r="R1525" i="2"/>
  <c r="T1525" i="2" s="1"/>
  <c r="R1526" i="2"/>
  <c r="T1526" i="2" s="1"/>
  <c r="R1527" i="2"/>
  <c r="T1527" i="2" s="1"/>
  <c r="R1528" i="2"/>
  <c r="T1528" i="2" s="1"/>
  <c r="R1529" i="2"/>
  <c r="R1530" i="2"/>
  <c r="T1530" i="2" s="1"/>
  <c r="R1531" i="2"/>
  <c r="T1531" i="2" s="1"/>
  <c r="R1532" i="2"/>
  <c r="T1532" i="2" s="1"/>
  <c r="R1533" i="2"/>
  <c r="R1534" i="2"/>
  <c r="R1535" i="2"/>
  <c r="T1535" i="2" s="1"/>
  <c r="R1536" i="2"/>
  <c r="R1538" i="2"/>
  <c r="R1539" i="2"/>
  <c r="R1541" i="2"/>
  <c r="R1542" i="2"/>
  <c r="T1542" i="2" s="1"/>
  <c r="R1544" i="2"/>
  <c r="T1544" i="2" s="1"/>
  <c r="R1545" i="2"/>
  <c r="T1545" i="2" s="1"/>
  <c r="R1546" i="2"/>
  <c r="T1546" i="2" s="1"/>
  <c r="R1547" i="2"/>
  <c r="T1547" i="2" s="1"/>
  <c r="R1549" i="2"/>
  <c r="R1550" i="2"/>
  <c r="T1550" i="2" s="1"/>
  <c r="R1551" i="2"/>
  <c r="T1551" i="2" s="1"/>
  <c r="R1552" i="2"/>
  <c r="T1552" i="2" s="1"/>
  <c r="R1553" i="2"/>
  <c r="R1554" i="2"/>
  <c r="R1555" i="2"/>
  <c r="T1555" i="2" s="1"/>
  <c r="R1556" i="2"/>
  <c r="R1557" i="2"/>
  <c r="R1558" i="2"/>
  <c r="R1560" i="2"/>
  <c r="R1561" i="2"/>
  <c r="T1561" i="2" s="1"/>
  <c r="R1563" i="2"/>
  <c r="T1563" i="2" s="1"/>
  <c r="R1564" i="2"/>
  <c r="T1564" i="2" s="1"/>
  <c r="R1565" i="2"/>
  <c r="T1565" i="2" s="1"/>
  <c r="R1566" i="2"/>
  <c r="T1566" i="2" s="1"/>
  <c r="R1567" i="2"/>
  <c r="R1569" i="2"/>
  <c r="T1569" i="2" s="1"/>
  <c r="R1570" i="2"/>
  <c r="T1570" i="2" s="1"/>
  <c r="R1571" i="2"/>
  <c r="T1571" i="2" s="1"/>
  <c r="R1573" i="2"/>
  <c r="R1574" i="2"/>
  <c r="R1575" i="2"/>
  <c r="T1575" i="2" s="1"/>
  <c r="R1576" i="2"/>
  <c r="R1579" i="2"/>
  <c r="R1580" i="2"/>
  <c r="R1581" i="2"/>
  <c r="R1583" i="2"/>
  <c r="T1583" i="2" s="1"/>
  <c r="R1584" i="2"/>
  <c r="T1584" i="2" s="1"/>
  <c r="R1586" i="2"/>
  <c r="T1586" i="2" s="1"/>
  <c r="R1587" i="2"/>
  <c r="T1587" i="2" s="1"/>
  <c r="R1590" i="2"/>
  <c r="T1590" i="2" s="1"/>
  <c r="R1591" i="2"/>
  <c r="R1592" i="2"/>
  <c r="T1592" i="2" s="1"/>
  <c r="R1593" i="2"/>
  <c r="T1593" i="2" s="1"/>
  <c r="R1594" i="2"/>
  <c r="T1594" i="2" s="1"/>
  <c r="R1595" i="2"/>
  <c r="R1596" i="2"/>
  <c r="R1597" i="2"/>
  <c r="T1597" i="2" s="1"/>
  <c r="R1598" i="2"/>
  <c r="R1599" i="2"/>
  <c r="R1601" i="2"/>
  <c r="R1602" i="2"/>
  <c r="R1603" i="2"/>
  <c r="T1603" i="2" s="1"/>
  <c r="R1604" i="2"/>
  <c r="T1604" i="2" s="1"/>
  <c r="R1605" i="2"/>
  <c r="T1605" i="2" s="1"/>
  <c r="R1606" i="2"/>
  <c r="T1606" i="2" s="1"/>
  <c r="R1607" i="2"/>
  <c r="T1607" i="2" s="1"/>
  <c r="R1608" i="2"/>
  <c r="R1609" i="2"/>
  <c r="T1609" i="2" s="1"/>
  <c r="R1610" i="2"/>
  <c r="T1610" i="2" s="1"/>
  <c r="R1611" i="2"/>
  <c r="T1611" i="2" s="1"/>
  <c r="R1612" i="2"/>
  <c r="R1613" i="2"/>
  <c r="R1614" i="2"/>
  <c r="T1614" i="2" s="1"/>
  <c r="R1615" i="2"/>
  <c r="R1617" i="2"/>
  <c r="R1618" i="2"/>
  <c r="R1620" i="2"/>
  <c r="R1622" i="2"/>
  <c r="T1622" i="2" s="1"/>
  <c r="R1623" i="2"/>
  <c r="T1623" i="2" s="1"/>
  <c r="R1625" i="2"/>
  <c r="T1625" i="2" s="1"/>
  <c r="R1626" i="2"/>
  <c r="T1626" i="2" s="1"/>
  <c r="R1627" i="2"/>
  <c r="T1627" i="2" s="1"/>
  <c r="R1628" i="2"/>
  <c r="R1629" i="2"/>
  <c r="T1629" i="2" s="1"/>
  <c r="R1630" i="2"/>
  <c r="T1630" i="2" s="1"/>
  <c r="R1631" i="2"/>
  <c r="T1631" i="2" s="1"/>
  <c r="R1632" i="2"/>
  <c r="R1633" i="2"/>
  <c r="R1634" i="2"/>
  <c r="T1634" i="2" s="1"/>
  <c r="R1635" i="2"/>
  <c r="R1636" i="2"/>
  <c r="R1637" i="2"/>
  <c r="R1638" i="2"/>
  <c r="R1639" i="2"/>
  <c r="T1639" i="2" s="1"/>
  <c r="R1640" i="2"/>
  <c r="T1640" i="2" s="1"/>
  <c r="R1642" i="2"/>
  <c r="T1642" i="2" s="1"/>
  <c r="R1643" i="2"/>
  <c r="T1643" i="2" s="1"/>
  <c r="R1644" i="2"/>
  <c r="T1644" i="2" s="1"/>
  <c r="R1645" i="2"/>
  <c r="R1646" i="2"/>
  <c r="T1646" i="2" s="1"/>
  <c r="R1647" i="2"/>
  <c r="T1647" i="2" s="1"/>
  <c r="R1648" i="2"/>
  <c r="T1648" i="2" s="1"/>
  <c r="R1649" i="2"/>
  <c r="R1651" i="2"/>
  <c r="R1653" i="2"/>
  <c r="T1653" i="2" s="1"/>
  <c r="R1655" i="2"/>
  <c r="R1659" i="2"/>
  <c r="R1660" i="2"/>
  <c r="R1661" i="2"/>
  <c r="R1663" i="2"/>
  <c r="T1663" i="2" s="1"/>
  <c r="R1664" i="2"/>
  <c r="T1664" i="2" s="1"/>
  <c r="R1665" i="2"/>
  <c r="T1665" i="2" s="1"/>
  <c r="R1666" i="2"/>
  <c r="T1666" i="2" s="1"/>
  <c r="R1667" i="2"/>
  <c r="T1667" i="2" s="1"/>
  <c r="R1669" i="2"/>
  <c r="R1671" i="2"/>
  <c r="T1671" i="2" s="1"/>
  <c r="R1673" i="2"/>
  <c r="T1673" i="2" s="1"/>
  <c r="R1676" i="2"/>
  <c r="T1676" i="2" s="1"/>
  <c r="R1677" i="2"/>
  <c r="R1678" i="2"/>
  <c r="R1679" i="2"/>
  <c r="T1679" i="2" s="1"/>
  <c r="R1680" i="2"/>
  <c r="R1681" i="2"/>
  <c r="R1682" i="2"/>
  <c r="R1683" i="2"/>
  <c r="R1684" i="2"/>
  <c r="T1684" i="2" s="1"/>
  <c r="R1685" i="2"/>
  <c r="T1685" i="2" s="1"/>
  <c r="R1686" i="2"/>
  <c r="T1686" i="2" s="1"/>
  <c r="R1687" i="2"/>
  <c r="T1687" i="2" s="1"/>
  <c r="R1690" i="2"/>
  <c r="T1690" i="2" s="1"/>
  <c r="R1691" i="2"/>
  <c r="R1692" i="2"/>
  <c r="T1692" i="2" s="1"/>
  <c r="R1694" i="2"/>
  <c r="T1694" i="2" s="1"/>
  <c r="R1695" i="2"/>
  <c r="T1695" i="2" s="1"/>
  <c r="R1696" i="2"/>
  <c r="R1697" i="2"/>
  <c r="R1699" i="2"/>
  <c r="T1699" i="2" s="1"/>
  <c r="R1700" i="2"/>
  <c r="R1703" i="2"/>
  <c r="R1704" i="2"/>
  <c r="R1706" i="2"/>
  <c r="R1708" i="2"/>
  <c r="T1708" i="2" s="1"/>
  <c r="R1709" i="2"/>
  <c r="T1709" i="2" s="1"/>
  <c r="R1710" i="2"/>
  <c r="T1710" i="2" s="1"/>
  <c r="R1711" i="2"/>
  <c r="T1711" i="2" s="1"/>
  <c r="R1712" i="2"/>
  <c r="T1712" i="2" s="1"/>
  <c r="R1713" i="2"/>
  <c r="R1714" i="2"/>
  <c r="T1714" i="2" s="1"/>
  <c r="R1715" i="2"/>
  <c r="T1715" i="2" s="1"/>
  <c r="R1716" i="2"/>
  <c r="T1716" i="2" s="1"/>
  <c r="R1720" i="2"/>
  <c r="R1721" i="2"/>
  <c r="R1723" i="2"/>
  <c r="T1723" i="2" s="1"/>
  <c r="R1724" i="2"/>
  <c r="R1725" i="2"/>
  <c r="R1726" i="2"/>
  <c r="R1727" i="2"/>
  <c r="R1728" i="2"/>
  <c r="T1728" i="2" s="1"/>
  <c r="R1731" i="2"/>
  <c r="T1731" i="2" s="1"/>
  <c r="R1733" i="2"/>
  <c r="T1733" i="2" s="1"/>
  <c r="R1735" i="2"/>
  <c r="T1735" i="2" s="1"/>
  <c r="R1736" i="2"/>
  <c r="T1736" i="2" s="1"/>
  <c r="R1738" i="2"/>
  <c r="R1739" i="2"/>
  <c r="T1739" i="2" s="1"/>
  <c r="R1741" i="2"/>
  <c r="T1741" i="2" s="1"/>
  <c r="R1743" i="2"/>
  <c r="T1743" i="2" s="1"/>
  <c r="R1745" i="2"/>
  <c r="R1746" i="2"/>
  <c r="R1747" i="2"/>
  <c r="T1747" i="2" s="1"/>
  <c r="R1748" i="2"/>
  <c r="R1749" i="2"/>
  <c r="R1751" i="2"/>
  <c r="R1753" i="2"/>
  <c r="R1756" i="2"/>
  <c r="T1756" i="2" s="1"/>
  <c r="R1758" i="2"/>
  <c r="T1758" i="2" s="1"/>
  <c r="R1759" i="2"/>
  <c r="T1759" i="2" s="1"/>
  <c r="R1762" i="2"/>
  <c r="T1762" i="2" s="1"/>
  <c r="R1763" i="2"/>
  <c r="T1763" i="2" s="1"/>
  <c r="R1764" i="2"/>
  <c r="R1765" i="2"/>
  <c r="T1765" i="2" s="1"/>
  <c r="R1766" i="2"/>
  <c r="T1766" i="2" s="1"/>
  <c r="R1767" i="2"/>
  <c r="T1767" i="2" s="1"/>
  <c r="R1768" i="2"/>
  <c r="R1769" i="2"/>
  <c r="R1771" i="2"/>
  <c r="T1771" i="2" s="1"/>
  <c r="R1772" i="2"/>
  <c r="R1773" i="2"/>
  <c r="R1774" i="2"/>
  <c r="R1775" i="2"/>
  <c r="R1776" i="2"/>
  <c r="T1776" i="2" s="1"/>
  <c r="R1778" i="2"/>
  <c r="T1778" i="2" s="1"/>
  <c r="R1780" i="2"/>
  <c r="T1780" i="2" s="1"/>
  <c r="R1781" i="2"/>
  <c r="T1781" i="2" s="1"/>
  <c r="R1782" i="2"/>
  <c r="T1782" i="2" s="1"/>
  <c r="R1783" i="2"/>
  <c r="R1784" i="2"/>
  <c r="T1784" i="2" s="1"/>
  <c r="R1786" i="2"/>
  <c r="T1786" i="2" s="1"/>
  <c r="R1788" i="2"/>
  <c r="T1788" i="2" s="1"/>
  <c r="R1789" i="2"/>
  <c r="R1791" i="2"/>
  <c r="R1792" i="2"/>
  <c r="T1792" i="2" s="1"/>
  <c r="R1793" i="2"/>
  <c r="R1799" i="2"/>
  <c r="R1801" i="2"/>
  <c r="R1802" i="2"/>
  <c r="R1803" i="2"/>
  <c r="T1803" i="2" s="1"/>
  <c r="R1804" i="2"/>
  <c r="T1804" i="2" s="1"/>
  <c r="R1805" i="2"/>
  <c r="T1805" i="2" s="1"/>
  <c r="R1806" i="2"/>
  <c r="T1806" i="2" s="1"/>
  <c r="R1807" i="2"/>
  <c r="T1807" i="2" s="1"/>
  <c r="R1811" i="2"/>
  <c r="R1812" i="2"/>
  <c r="T1812" i="2" s="1"/>
  <c r="R1813" i="2"/>
  <c r="T1813" i="2" s="1"/>
  <c r="R1814" i="2"/>
  <c r="T1814" i="2" s="1"/>
  <c r="R1815" i="2"/>
  <c r="R1816" i="2"/>
  <c r="R1818" i="2"/>
  <c r="T1818" i="2" s="1"/>
  <c r="R1821" i="2"/>
  <c r="R1822" i="2"/>
  <c r="R1823" i="2"/>
  <c r="R1825" i="2"/>
  <c r="R1827" i="2"/>
  <c r="T1827" i="2" s="1"/>
  <c r="R1829" i="2"/>
  <c r="T1829" i="2" s="1"/>
  <c r="R1830" i="2"/>
  <c r="T1830" i="2" s="1"/>
  <c r="R1833" i="2"/>
  <c r="T1833" i="2" s="1"/>
  <c r="R1835" i="2"/>
  <c r="T1835" i="2" s="1"/>
  <c r="R1836" i="2"/>
  <c r="R1837" i="2"/>
  <c r="T1837" i="2" s="1"/>
  <c r="R1838" i="2"/>
  <c r="T1838" i="2" s="1"/>
  <c r="R1839" i="2"/>
  <c r="T1839" i="2" s="1"/>
  <c r="R1841" i="2"/>
  <c r="R1842" i="2"/>
  <c r="R1843" i="2"/>
  <c r="T1843" i="2" s="1"/>
  <c r="R1844" i="2"/>
  <c r="R1845" i="2"/>
  <c r="R1847" i="2"/>
  <c r="R1849" i="2"/>
  <c r="R1851" i="2"/>
  <c r="T1851" i="2" s="1"/>
  <c r="R1852" i="2"/>
  <c r="T1852" i="2" s="1"/>
  <c r="R1853" i="2"/>
  <c r="T1853" i="2" s="1"/>
  <c r="R1854" i="2"/>
  <c r="T1854" i="2" s="1"/>
  <c r="R1856" i="2"/>
  <c r="T1856" i="2" s="1"/>
  <c r="R1857" i="2"/>
  <c r="R1858" i="2"/>
  <c r="T1858" i="2" s="1"/>
  <c r="R1859" i="2"/>
  <c r="T1859" i="2" s="1"/>
  <c r="R1861" i="2"/>
  <c r="T1861" i="2" s="1"/>
  <c r="R1862" i="2"/>
  <c r="R1863" i="2"/>
  <c r="R1864" i="2"/>
  <c r="T1864" i="2" s="1"/>
  <c r="R1866" i="2"/>
  <c r="R1867" i="2"/>
  <c r="R1868" i="2"/>
  <c r="R1869" i="2"/>
  <c r="R1870" i="2"/>
  <c r="T1870" i="2" s="1"/>
  <c r="R1871" i="2"/>
  <c r="T1871" i="2" s="1"/>
  <c r="R1872" i="2"/>
  <c r="T1872" i="2" s="1"/>
  <c r="R1873" i="2"/>
  <c r="T1873" i="2" s="1"/>
  <c r="R1874" i="2"/>
  <c r="T1874" i="2" s="1"/>
  <c r="R1878" i="2"/>
  <c r="R1880" i="2"/>
  <c r="T1880" i="2" s="1"/>
  <c r="R1882" i="2"/>
  <c r="T1882" i="2" s="1"/>
  <c r="R1883" i="2"/>
  <c r="T1883" i="2" s="1"/>
  <c r="R1884" i="2"/>
  <c r="R1885" i="2"/>
  <c r="R1886" i="2"/>
  <c r="T1886" i="2" s="1"/>
  <c r="R1888" i="2"/>
  <c r="R1889" i="2"/>
  <c r="R1890" i="2"/>
  <c r="R1892" i="2"/>
  <c r="R1894" i="2"/>
  <c r="T1894" i="2" s="1"/>
  <c r="R1895" i="2"/>
  <c r="T1895" i="2" s="1"/>
  <c r="R1896" i="2"/>
  <c r="T1896" i="2" s="1"/>
  <c r="R1897" i="2"/>
  <c r="T1897" i="2" s="1"/>
  <c r="R1900" i="2"/>
  <c r="T1900" i="2" s="1"/>
  <c r="R1902" i="2"/>
  <c r="R1903" i="2"/>
  <c r="T1903" i="2" s="1"/>
  <c r="R1904" i="2"/>
  <c r="T1904" i="2" s="1"/>
  <c r="R1906" i="2"/>
  <c r="T1906" i="2" s="1"/>
  <c r="R1907" i="2"/>
  <c r="R1910" i="2"/>
  <c r="R1911" i="2"/>
  <c r="T1911" i="2" s="1"/>
  <c r="R1912" i="2"/>
  <c r="R1913" i="2"/>
  <c r="R1916" i="2"/>
  <c r="R1917" i="2"/>
  <c r="R1918" i="2"/>
  <c r="T1918" i="2" s="1"/>
  <c r="R1919" i="2"/>
  <c r="T1919" i="2" s="1"/>
  <c r="R1921" i="2"/>
  <c r="T1921" i="2" s="1"/>
  <c r="R1922" i="2"/>
  <c r="T1922" i="2" s="1"/>
  <c r="R1923" i="2"/>
  <c r="T1923" i="2" s="1"/>
  <c r="R1924" i="2"/>
  <c r="R1925" i="2"/>
  <c r="T1925" i="2" s="1"/>
  <c r="R1926" i="2"/>
  <c r="T1926" i="2" s="1"/>
  <c r="R1928" i="2"/>
  <c r="T1928" i="2" s="1"/>
  <c r="R1929" i="2"/>
  <c r="R1930" i="2"/>
  <c r="R1931" i="2"/>
  <c r="T1931" i="2" s="1"/>
  <c r="R1934" i="2"/>
  <c r="R1939" i="2"/>
  <c r="R1940" i="2"/>
  <c r="R1941" i="2"/>
  <c r="R1943" i="2"/>
  <c r="T1943" i="2" s="1"/>
  <c r="R1945" i="2"/>
  <c r="T1945" i="2" s="1"/>
  <c r="R1946" i="2"/>
  <c r="T1946" i="2" s="1"/>
  <c r="R1947" i="2"/>
  <c r="T1947" i="2" s="1"/>
  <c r="R1950" i="2"/>
  <c r="T1950" i="2" s="1"/>
  <c r="R1953" i="2"/>
  <c r="R1954" i="2"/>
  <c r="T1954" i="2" s="1"/>
  <c r="R1957" i="2"/>
  <c r="T1957" i="2" s="1"/>
  <c r="R1959" i="2"/>
  <c r="T1959" i="2" s="1"/>
  <c r="R1960" i="2"/>
  <c r="R1961" i="2"/>
  <c r="R1962" i="2"/>
  <c r="T1962" i="2" s="1"/>
  <c r="R1963" i="2"/>
  <c r="R1964" i="2"/>
  <c r="R1965" i="2"/>
  <c r="R1966" i="2"/>
  <c r="R1967" i="2"/>
  <c r="T1967" i="2" s="1"/>
  <c r="R1969" i="2"/>
  <c r="T1969" i="2" s="1"/>
  <c r="R1970" i="2"/>
  <c r="T1970" i="2" s="1"/>
  <c r="R1972" i="2"/>
  <c r="T1972" i="2" s="1"/>
  <c r="R1973" i="2"/>
  <c r="T1973" i="2" s="1"/>
  <c r="R1974" i="2"/>
  <c r="R1975" i="2"/>
  <c r="T1975" i="2" s="1"/>
  <c r="R1978" i="2"/>
  <c r="T1978" i="2" s="1"/>
  <c r="R1979" i="2"/>
  <c r="T1979" i="2" s="1"/>
  <c r="R1980" i="2"/>
  <c r="R1981" i="2"/>
  <c r="R1982" i="2"/>
  <c r="T1982" i="2" s="1"/>
  <c r="R1983" i="2"/>
  <c r="R1984" i="2"/>
  <c r="R1987" i="2"/>
  <c r="R1988" i="2"/>
  <c r="R1990" i="2"/>
  <c r="T1990" i="2" s="1"/>
  <c r="R1992" i="2"/>
  <c r="T1992" i="2" s="1"/>
  <c r="R1993" i="2"/>
  <c r="T1993" i="2" s="1"/>
  <c r="R1994" i="2"/>
  <c r="T1994" i="2" s="1"/>
  <c r="R1995" i="2"/>
  <c r="T1995" i="2" s="1"/>
  <c r="R1997" i="2"/>
  <c r="R1998" i="2"/>
  <c r="T1998" i="2" s="1"/>
  <c r="R1999" i="2"/>
  <c r="T1999" i="2" s="1"/>
  <c r="R2000" i="2"/>
  <c r="T2000" i="2" s="1"/>
  <c r="R2001" i="2"/>
  <c r="R2003" i="2"/>
  <c r="R2004" i="2"/>
  <c r="T2004" i="2" s="1"/>
  <c r="R2005" i="2"/>
  <c r="R2006" i="2"/>
  <c r="R2009" i="2"/>
  <c r="R2010" i="2"/>
  <c r="R2012" i="2"/>
  <c r="T2012" i="2" s="1"/>
  <c r="R2013" i="2"/>
  <c r="T2013" i="2" s="1"/>
  <c r="R2014" i="2"/>
  <c r="T2014" i="2" s="1"/>
  <c r="R2015" i="2"/>
  <c r="T2015" i="2" s="1"/>
  <c r="R2016" i="2"/>
  <c r="T2016" i="2" s="1"/>
  <c r="R2017" i="2"/>
  <c r="R2018" i="2"/>
  <c r="T2018" i="2" s="1"/>
  <c r="R2020" i="2"/>
  <c r="T2020" i="2" s="1"/>
  <c r="R2021" i="2"/>
  <c r="T2021" i="2" s="1"/>
  <c r="R2023" i="2"/>
  <c r="R2024" i="2"/>
  <c r="R2028" i="2"/>
  <c r="T2028" i="2" s="1"/>
  <c r="R2029" i="2"/>
  <c r="R2030" i="2"/>
  <c r="R2031" i="2"/>
  <c r="R2032" i="2"/>
  <c r="R2033" i="2"/>
  <c r="T2033" i="2" s="1"/>
  <c r="R2034" i="2"/>
  <c r="T2034" i="2" s="1"/>
  <c r="R2035" i="2"/>
  <c r="T2035" i="2" s="1"/>
  <c r="R2036" i="2"/>
  <c r="T2036" i="2" s="1"/>
  <c r="R2039" i="2"/>
  <c r="T2039" i="2" s="1"/>
  <c r="R2040" i="2"/>
  <c r="R2041" i="2"/>
  <c r="T2041" i="2" s="1"/>
  <c r="R2042" i="2"/>
  <c r="T2042" i="2" s="1"/>
  <c r="R2044" i="2"/>
  <c r="T2044" i="2" s="1"/>
  <c r="R2045" i="2"/>
  <c r="R2046" i="2"/>
  <c r="R2047" i="2"/>
  <c r="T2047" i="2" s="1"/>
  <c r="R2048" i="2"/>
  <c r="R2049" i="2"/>
  <c r="R2050" i="2"/>
  <c r="R2054" i="2"/>
  <c r="R2055" i="2"/>
  <c r="T2055" i="2" s="1"/>
  <c r="R2059" i="2"/>
  <c r="T2059" i="2" s="1"/>
  <c r="R2060" i="2"/>
  <c r="T2060" i="2" s="1"/>
  <c r="R2062" i="2"/>
  <c r="T2062" i="2" s="1"/>
  <c r="R2063" i="2"/>
  <c r="T2063" i="2" s="1"/>
  <c r="R2064" i="2"/>
  <c r="R2065" i="2"/>
  <c r="T2065" i="2" s="1"/>
  <c r="R2066" i="2"/>
  <c r="T2066" i="2" s="1"/>
  <c r="R2068" i="2"/>
  <c r="T2068" i="2" s="1"/>
  <c r="R2069" i="2"/>
  <c r="R2070" i="2"/>
  <c r="R2071" i="2"/>
  <c r="T2071" i="2" s="1"/>
  <c r="R2072" i="2"/>
  <c r="R2074" i="2"/>
  <c r="R2076" i="2"/>
  <c r="R2077" i="2"/>
  <c r="R2078" i="2"/>
  <c r="T2078" i="2" s="1"/>
  <c r="R2079" i="2"/>
  <c r="T2079" i="2" s="1"/>
  <c r="R2080" i="2"/>
  <c r="T2080" i="2" s="1"/>
  <c r="R2082" i="2"/>
  <c r="T2082" i="2" s="1"/>
  <c r="R2085" i="2"/>
  <c r="T2085" i="2" s="1"/>
  <c r="R2086" i="2"/>
  <c r="R2088" i="2"/>
  <c r="T2088" i="2" s="1"/>
  <c r="R2089" i="2"/>
  <c r="T2089" i="2" s="1"/>
  <c r="R2091" i="2"/>
  <c r="T2091" i="2" s="1"/>
  <c r="R2096" i="2"/>
  <c r="R2097" i="2"/>
  <c r="R2098" i="2"/>
  <c r="T2098" i="2" s="1"/>
  <c r="R2102" i="2"/>
  <c r="R2103" i="2"/>
  <c r="R2105" i="2"/>
  <c r="R2106" i="2"/>
  <c r="R2110" i="2"/>
  <c r="T2110" i="2" s="1"/>
  <c r="R2112" i="2"/>
  <c r="T2112" i="2" s="1"/>
  <c r="R2117" i="2"/>
  <c r="T2117" i="2" s="1"/>
  <c r="R2118" i="2"/>
  <c r="T2118" i="2" s="1"/>
  <c r="R2119" i="2"/>
  <c r="T2119" i="2" s="1"/>
  <c r="R2120" i="2"/>
  <c r="R2121" i="2"/>
  <c r="T2121" i="2" s="1"/>
  <c r="R2122" i="2"/>
  <c r="T2122" i="2" s="1"/>
  <c r="R2123" i="2"/>
  <c r="T2123" i="2" s="1"/>
  <c r="R2125" i="2"/>
  <c r="R2126" i="2"/>
  <c r="R2127" i="2"/>
  <c r="T2127" i="2" s="1"/>
  <c r="R2128" i="2"/>
  <c r="R2130" i="2"/>
  <c r="R2131" i="2"/>
  <c r="R2132" i="2"/>
  <c r="R2135" i="2"/>
  <c r="T2135" i="2" s="1"/>
  <c r="R2139" i="2"/>
  <c r="T2139" i="2" s="1"/>
  <c r="R2140" i="2"/>
  <c r="T2140" i="2" s="1"/>
  <c r="R2141" i="2"/>
  <c r="T2141" i="2" s="1"/>
  <c r="R2142" i="2"/>
  <c r="T2142" i="2" s="1"/>
  <c r="R2143" i="2"/>
  <c r="R2144" i="2"/>
  <c r="T2144" i="2" s="1"/>
  <c r="R2146" i="2"/>
  <c r="T2146" i="2" s="1"/>
  <c r="R2147" i="2"/>
  <c r="T2147" i="2" s="1"/>
  <c r="R2148" i="2"/>
  <c r="R2150" i="2"/>
  <c r="R2153" i="2"/>
  <c r="T2153" i="2" s="1"/>
  <c r="R2154" i="2"/>
  <c r="R2156" i="2"/>
  <c r="R2157" i="2"/>
  <c r="R2159" i="2"/>
  <c r="R2160" i="2"/>
  <c r="T2160" i="2" s="1"/>
  <c r="R2161" i="2"/>
  <c r="T2161" i="2" s="1"/>
  <c r="R2162" i="2"/>
  <c r="T2162" i="2" s="1"/>
  <c r="R2163" i="2"/>
  <c r="T2163" i="2" s="1"/>
  <c r="R2164" i="2"/>
  <c r="T2164" i="2" s="1"/>
  <c r="R2165" i="2"/>
  <c r="R2166" i="2"/>
  <c r="T2166" i="2" s="1"/>
  <c r="R2167" i="2"/>
  <c r="T2167" i="2" s="1"/>
  <c r="R2168" i="2"/>
  <c r="T2168" i="2" s="1"/>
  <c r="R2169" i="2"/>
  <c r="R2170" i="2"/>
  <c r="R2171" i="2"/>
  <c r="T2171" i="2" s="1"/>
  <c r="R2172" i="2"/>
  <c r="R2173" i="2"/>
  <c r="R2174" i="2"/>
  <c r="R2176" i="2"/>
  <c r="R2178" i="2"/>
  <c r="T2178" i="2" s="1"/>
  <c r="R2179" i="2"/>
  <c r="T2179" i="2" s="1"/>
  <c r="R2180" i="2"/>
  <c r="T2180" i="2" s="1"/>
  <c r="R2181" i="2"/>
  <c r="T2181" i="2" s="1"/>
  <c r="R2182" i="2"/>
  <c r="T2182" i="2" s="1"/>
  <c r="R2183" i="2"/>
  <c r="R2186" i="2"/>
  <c r="T2186" i="2" s="1"/>
  <c r="R2187" i="2"/>
  <c r="T2187" i="2" s="1"/>
  <c r="R2188" i="2"/>
  <c r="T2188" i="2" s="1"/>
  <c r="R2189" i="2"/>
  <c r="R2190" i="2"/>
  <c r="R2191" i="2"/>
  <c r="T2191" i="2" s="1"/>
  <c r="R2192" i="2"/>
  <c r="R2193" i="2"/>
  <c r="R2194" i="2"/>
  <c r="R2195" i="2"/>
  <c r="R2196" i="2"/>
  <c r="T2196" i="2" s="1"/>
  <c r="R2197" i="2"/>
  <c r="T2197" i="2" s="1"/>
  <c r="R2198" i="2"/>
  <c r="T2198" i="2" s="1"/>
  <c r="R2199" i="2"/>
  <c r="T2199" i="2" s="1"/>
  <c r="R2200" i="2"/>
  <c r="T2200" i="2" s="1"/>
  <c r="R2201" i="2"/>
  <c r="R2203" i="2"/>
  <c r="T2203" i="2" s="1"/>
  <c r="R2204" i="2"/>
  <c r="T2204" i="2" s="1"/>
  <c r="R2205" i="2"/>
  <c r="T2205" i="2" s="1"/>
  <c r="R2206" i="2"/>
  <c r="R2208" i="2"/>
  <c r="R2209" i="2"/>
  <c r="T2209" i="2" s="1"/>
  <c r="R2210" i="2"/>
  <c r="R2211" i="2"/>
  <c r="R2212" i="2"/>
  <c r="R2214" i="2"/>
  <c r="R2215" i="2"/>
  <c r="T2215" i="2" s="1"/>
  <c r="R2217" i="2"/>
  <c r="T2217" i="2" s="1"/>
  <c r="R2219" i="2"/>
  <c r="T2219" i="2" s="1"/>
  <c r="R2220" i="2"/>
  <c r="T2220" i="2" s="1"/>
  <c r="R2222" i="2"/>
  <c r="T2222" i="2" s="1"/>
  <c r="R2223" i="2"/>
  <c r="R2224" i="2"/>
  <c r="T2224" i="2" s="1"/>
  <c r="R2225" i="2"/>
  <c r="T2225" i="2" s="1"/>
  <c r="R2227" i="2"/>
  <c r="T2227" i="2" s="1"/>
  <c r="R2228" i="2"/>
  <c r="R2229" i="2"/>
  <c r="R2230" i="2"/>
  <c r="T2230" i="2" s="1"/>
  <c r="R2233" i="2"/>
  <c r="R2234" i="2"/>
  <c r="R2237" i="2"/>
  <c r="R2238" i="2"/>
  <c r="R2240" i="2"/>
  <c r="T2240" i="2" s="1"/>
  <c r="R2243" i="2"/>
  <c r="T2243" i="2" s="1"/>
  <c r="R2244" i="2"/>
  <c r="T2244" i="2" s="1"/>
  <c r="R2245" i="2"/>
  <c r="T2245" i="2" s="1"/>
  <c r="R2246" i="2"/>
  <c r="T2246" i="2" s="1"/>
  <c r="R2248" i="2"/>
  <c r="R2249" i="2"/>
  <c r="T2249" i="2" s="1"/>
  <c r="R2250" i="2"/>
  <c r="T2250" i="2" s="1"/>
  <c r="R2251" i="2"/>
  <c r="T2251" i="2" s="1"/>
  <c r="R2253" i="2"/>
  <c r="R2254" i="2"/>
  <c r="R2255" i="2"/>
  <c r="T2255" i="2" s="1"/>
  <c r="R2257" i="2"/>
  <c r="R2259" i="2"/>
  <c r="R2261" i="2"/>
  <c r="R2264" i="2"/>
  <c r="R2266" i="2"/>
  <c r="T2266" i="2" s="1"/>
  <c r="R2267" i="2"/>
  <c r="T2267" i="2" s="1"/>
  <c r="R2268" i="2"/>
  <c r="T2268" i="2" s="1"/>
  <c r="R2269" i="2"/>
  <c r="T2269" i="2" s="1"/>
  <c r="R2271" i="2"/>
  <c r="T2271" i="2" s="1"/>
  <c r="R2273" i="2"/>
  <c r="R2274" i="2"/>
  <c r="T2274" i="2" s="1"/>
  <c r="R2276" i="2"/>
  <c r="T2276" i="2" s="1"/>
  <c r="R2277" i="2"/>
  <c r="T2277" i="2" s="1"/>
  <c r="R2278" i="2"/>
  <c r="R2279" i="2"/>
  <c r="R2280" i="2"/>
  <c r="T2280" i="2" s="1"/>
  <c r="R2281" i="2"/>
  <c r="R2283" i="2"/>
  <c r="R2285" i="2"/>
  <c r="R2286" i="2"/>
  <c r="R2288" i="2"/>
  <c r="T2288" i="2" s="1"/>
  <c r="R2289" i="2"/>
  <c r="T2289" i="2" s="1"/>
  <c r="R2291" i="2"/>
  <c r="T2291" i="2" s="1"/>
  <c r="R2293" i="2"/>
  <c r="T2293" i="2" s="1"/>
  <c r="R2296" i="2"/>
  <c r="T2296" i="2" s="1"/>
  <c r="R2297" i="2"/>
  <c r="R2299" i="2"/>
  <c r="T2299" i="2" s="1"/>
  <c r="R2301" i="2"/>
  <c r="T2301" i="2" s="1"/>
  <c r="R2302" i="2"/>
  <c r="T2302" i="2" s="1"/>
  <c r="R2304" i="2"/>
  <c r="R2306" i="2"/>
  <c r="R2309" i="2"/>
  <c r="T2309" i="2" s="1"/>
  <c r="R2314" i="2"/>
  <c r="R2315" i="2"/>
  <c r="R2316" i="2"/>
  <c r="R2318" i="2"/>
  <c r="R2319" i="2"/>
  <c r="T2319" i="2" s="1"/>
  <c r="R2320" i="2"/>
  <c r="T2320" i="2" s="1"/>
  <c r="R2321" i="2"/>
  <c r="T2321" i="2" s="1"/>
  <c r="R2322" i="2"/>
  <c r="T2322" i="2" s="1"/>
  <c r="R2323" i="2"/>
  <c r="T2323" i="2" s="1"/>
  <c r="R2324" i="2"/>
  <c r="R2325" i="2"/>
  <c r="T2325" i="2" s="1"/>
  <c r="R2327" i="2"/>
  <c r="T2327" i="2" s="1"/>
  <c r="R2328" i="2"/>
  <c r="T2328" i="2" s="1"/>
  <c r="R2330" i="2"/>
  <c r="R2331" i="2"/>
  <c r="R2332" i="2"/>
  <c r="T2332" i="2" s="1"/>
  <c r="R2333" i="2"/>
  <c r="R2334" i="2"/>
  <c r="R2336" i="2"/>
  <c r="R2337" i="2"/>
  <c r="R2338" i="2"/>
  <c r="T2338" i="2" s="1"/>
  <c r="R2339" i="2"/>
  <c r="T2339" i="2" s="1"/>
  <c r="R2342" i="2"/>
  <c r="T2342" i="2" s="1"/>
  <c r="R2344" i="2"/>
  <c r="T2344" i="2" s="1"/>
  <c r="R2345" i="2"/>
  <c r="T2345" i="2" s="1"/>
  <c r="R2349" i="2"/>
  <c r="R2350" i="2"/>
  <c r="T2350" i="2" s="1"/>
  <c r="R2351" i="2"/>
  <c r="T2351" i="2" s="1"/>
  <c r="R2354" i="2"/>
  <c r="T2354" i="2" s="1"/>
  <c r="R2355" i="2"/>
  <c r="R2356" i="2"/>
  <c r="R2357" i="2"/>
  <c r="T2357" i="2" s="1"/>
  <c r="R2359" i="2"/>
  <c r="R2361" i="2"/>
  <c r="R2363" i="2"/>
  <c r="R2365" i="2"/>
  <c r="R2368" i="2"/>
  <c r="T2368" i="2" s="1"/>
  <c r="R2369" i="2"/>
  <c r="T2369" i="2" s="1"/>
  <c r="R2370" i="2"/>
  <c r="T2370" i="2" s="1"/>
  <c r="R2372" i="2"/>
  <c r="T2372" i="2" s="1"/>
  <c r="R2374" i="2"/>
  <c r="T2374" i="2" s="1"/>
  <c r="R2375" i="2"/>
  <c r="R2376" i="2"/>
  <c r="T2376" i="2" s="1"/>
  <c r="R2380" i="2"/>
  <c r="T2380" i="2" s="1"/>
  <c r="R2381" i="2"/>
  <c r="T2381" i="2" s="1"/>
  <c r="R2382" i="2"/>
  <c r="R2383" i="2"/>
  <c r="R2384" i="2"/>
  <c r="T2384" i="2" s="1"/>
  <c r="R2385" i="2"/>
  <c r="R2388" i="2"/>
  <c r="R2389" i="2"/>
  <c r="R2390" i="2"/>
  <c r="R2391" i="2"/>
  <c r="T2391" i="2" s="1"/>
  <c r="R2392" i="2"/>
  <c r="T2392" i="2" s="1"/>
  <c r="R2393" i="2"/>
  <c r="T2393" i="2" s="1"/>
  <c r="R2394" i="2"/>
  <c r="T2394" i="2" s="1"/>
  <c r="R2395" i="2"/>
  <c r="T2395" i="2" s="1"/>
  <c r="R2399" i="2"/>
  <c r="R2402" i="2"/>
  <c r="T2402" i="2" s="1"/>
  <c r="R2403" i="2"/>
  <c r="T2403" i="2" s="1"/>
  <c r="R2404" i="2"/>
  <c r="T2404" i="2" s="1"/>
  <c r="R2407" i="2"/>
  <c r="R2408" i="2"/>
  <c r="R2409" i="2"/>
  <c r="T2409" i="2" s="1"/>
  <c r="R2411" i="2"/>
  <c r="R2413" i="2"/>
  <c r="R2414" i="2"/>
  <c r="R2415" i="2"/>
  <c r="R2416" i="2"/>
  <c r="T2416" i="2" s="1"/>
  <c r="R2417" i="2"/>
  <c r="T2417" i="2" s="1"/>
  <c r="R2418" i="2"/>
  <c r="T2418" i="2" s="1"/>
  <c r="R2419" i="2"/>
  <c r="T2419" i="2" s="1"/>
  <c r="R2420" i="2"/>
  <c r="T2420" i="2" s="1"/>
  <c r="R2423" i="2"/>
  <c r="R2427" i="2"/>
  <c r="T2427" i="2" s="1"/>
  <c r="R2428" i="2"/>
  <c r="T2428" i="2" s="1"/>
  <c r="R2430" i="2"/>
  <c r="T2430" i="2" s="1"/>
  <c r="R2431" i="2"/>
  <c r="R2433" i="2"/>
  <c r="R2439" i="2"/>
  <c r="T2439" i="2" s="1"/>
  <c r="R2441" i="2"/>
  <c r="R2442" i="2"/>
  <c r="R2443" i="2"/>
  <c r="R2444" i="2"/>
  <c r="R2446" i="2"/>
  <c r="T2446" i="2" s="1"/>
  <c r="R2448" i="2"/>
  <c r="T2448" i="2" s="1"/>
  <c r="R2451" i="2"/>
  <c r="T2451" i="2" s="1"/>
  <c r="R2452" i="2"/>
  <c r="T2452" i="2" s="1"/>
  <c r="R2453" i="2"/>
  <c r="T2453" i="2" s="1"/>
  <c r="R2454" i="2"/>
  <c r="R2455" i="2"/>
  <c r="T2455" i="2" s="1"/>
  <c r="R2456" i="2"/>
  <c r="T2456" i="2" s="1"/>
  <c r="R2457" i="2"/>
  <c r="T2457" i="2" s="1"/>
  <c r="R2460" i="2"/>
  <c r="R2461" i="2"/>
  <c r="R2462" i="2"/>
  <c r="T2462" i="2" s="1"/>
  <c r="R2464" i="2"/>
  <c r="R2465" i="2"/>
  <c r="R2466" i="2"/>
  <c r="R2467" i="2"/>
  <c r="R2468" i="2"/>
  <c r="T2468" i="2" s="1"/>
  <c r="R2472" i="2"/>
  <c r="T2472" i="2" s="1"/>
  <c r="R2473" i="2"/>
  <c r="T2473" i="2" s="1"/>
  <c r="R2475" i="2"/>
  <c r="T2475" i="2" s="1"/>
  <c r="R2476" i="2"/>
  <c r="T2476" i="2" s="1"/>
  <c r="R2477" i="2"/>
  <c r="R2478" i="2"/>
  <c r="T2478" i="2" s="1"/>
  <c r="R2481" i="2"/>
  <c r="T2481" i="2" s="1"/>
  <c r="R2482" i="2"/>
  <c r="T2482" i="2" s="1"/>
  <c r="R2483" i="2"/>
  <c r="R2484" i="2"/>
  <c r="R2486" i="2"/>
  <c r="T2486" i="2" s="1"/>
  <c r="R2487" i="2"/>
  <c r="R2490" i="2"/>
  <c r="R2491" i="2"/>
  <c r="R2492" i="2"/>
  <c r="R2495" i="2"/>
  <c r="T2495" i="2" s="1"/>
  <c r="R2498" i="2"/>
  <c r="T2498" i="2" s="1"/>
  <c r="R2499" i="2"/>
  <c r="T2499" i="2" s="1"/>
  <c r="R2500" i="2"/>
  <c r="T2500" i="2" s="1"/>
  <c r="R2503" i="2"/>
  <c r="T2503" i="2" s="1"/>
  <c r="R2504" i="2"/>
  <c r="R2505" i="2"/>
  <c r="T2505" i="2" s="1"/>
  <c r="R2506" i="2"/>
  <c r="T2506" i="2" s="1"/>
  <c r="R2507" i="2"/>
  <c r="T2507" i="2" s="1"/>
  <c r="R2508" i="2"/>
  <c r="R2509" i="2"/>
  <c r="R2511" i="2"/>
  <c r="T2511" i="2" s="1"/>
  <c r="R2512" i="2"/>
  <c r="R2513" i="2"/>
  <c r="R2516" i="2"/>
  <c r="R2517" i="2"/>
  <c r="R2518" i="2"/>
  <c r="T2518" i="2" s="1"/>
  <c r="R2519" i="2"/>
  <c r="T2519" i="2" s="1"/>
  <c r="R2522" i="2"/>
  <c r="T2522" i="2" s="1"/>
  <c r="R2523" i="2"/>
  <c r="T2523" i="2" s="1"/>
  <c r="R2524" i="2"/>
  <c r="T2524" i="2" s="1"/>
  <c r="R2527" i="2"/>
  <c r="R2529" i="2"/>
  <c r="T2529" i="2" s="1"/>
  <c r="R2530" i="2"/>
  <c r="T2530" i="2" s="1"/>
  <c r="R2533" i="2"/>
  <c r="T2533" i="2" s="1"/>
  <c r="R2536" i="2"/>
  <c r="R2537" i="2"/>
  <c r="R2539" i="2"/>
  <c r="T2539" i="2" s="1"/>
  <c r="R2541" i="2"/>
  <c r="R2543" i="2"/>
  <c r="R2545" i="2"/>
  <c r="R2547" i="2"/>
  <c r="R2549" i="2"/>
  <c r="T2549" i="2" s="1"/>
  <c r="R2550" i="2"/>
  <c r="T2550" i="2" s="1"/>
  <c r="R2552" i="2"/>
  <c r="T2552" i="2" s="1"/>
  <c r="R2555" i="2"/>
  <c r="T2555" i="2" s="1"/>
  <c r="R2558" i="2"/>
  <c r="T2558" i="2" s="1"/>
  <c r="R2560" i="2"/>
  <c r="R2562" i="2"/>
  <c r="T2562" i="2" s="1"/>
  <c r="R2564" i="2"/>
  <c r="T2564" i="2" s="1"/>
  <c r="R2565" i="2"/>
  <c r="T2565" i="2" s="1"/>
  <c r="R2566" i="2"/>
  <c r="R2567" i="2"/>
  <c r="R2570" i="2"/>
  <c r="T2570" i="2" s="1"/>
  <c r="R2571" i="2"/>
  <c r="R2572" i="2"/>
  <c r="R2574" i="2"/>
  <c r="R2575" i="2"/>
  <c r="R2577" i="2"/>
  <c r="T2577" i="2" s="1"/>
  <c r="R2578" i="2"/>
  <c r="T2578" i="2" s="1"/>
  <c r="R2580" i="2"/>
  <c r="T2580" i="2" s="1"/>
  <c r="R2581" i="2"/>
  <c r="T2581" i="2" s="1"/>
  <c r="R2583" i="2"/>
  <c r="T2583" i="2" s="1"/>
  <c r="R2585" i="2"/>
  <c r="R2586" i="2"/>
  <c r="T2586" i="2" s="1"/>
  <c r="R2588" i="2"/>
  <c r="T2588" i="2" s="1"/>
  <c r="R2591" i="2"/>
  <c r="T2591" i="2" s="1"/>
  <c r="R2593" i="2"/>
  <c r="R2594" i="2"/>
  <c r="R2595" i="2"/>
  <c r="T2595" i="2" s="1"/>
  <c r="R2596" i="2"/>
  <c r="R2599" i="2"/>
  <c r="R2602" i="2"/>
  <c r="R2603" i="2"/>
  <c r="R2605" i="2"/>
  <c r="T2605" i="2" s="1"/>
  <c r="R2606" i="2"/>
  <c r="T2606" i="2" s="1"/>
  <c r="R2608" i="2"/>
  <c r="T2608" i="2" s="1"/>
  <c r="R2609" i="2"/>
  <c r="T2609" i="2" s="1"/>
  <c r="R2610" i="2"/>
  <c r="T2610" i="2" s="1"/>
  <c r="R2611" i="2"/>
  <c r="R2612" i="2"/>
  <c r="T2612" i="2" s="1"/>
  <c r="R2613" i="2"/>
  <c r="T2613" i="2" s="1"/>
  <c r="R2614" i="2"/>
  <c r="T2614" i="2" s="1"/>
  <c r="R2615" i="2"/>
  <c r="R2617" i="2"/>
  <c r="R2618" i="2"/>
  <c r="T2618" i="2" s="1"/>
  <c r="R2619" i="2"/>
  <c r="R2620" i="2"/>
  <c r="R2621" i="2"/>
  <c r="R2623" i="2"/>
  <c r="R2624" i="2"/>
  <c r="T2624" i="2" s="1"/>
  <c r="R2625" i="2"/>
  <c r="T2625" i="2" s="1"/>
  <c r="R2626" i="2"/>
  <c r="T2626" i="2" s="1"/>
  <c r="R2627" i="2"/>
  <c r="T2627" i="2" s="1"/>
  <c r="R2628" i="2"/>
  <c r="T2628" i="2" s="1"/>
  <c r="R2629" i="2"/>
  <c r="R2630" i="2"/>
  <c r="T2630" i="2" s="1"/>
  <c r="R2631" i="2"/>
  <c r="T2631" i="2" s="1"/>
  <c r="R2632" i="2"/>
  <c r="T2632" i="2" s="1"/>
  <c r="R2634" i="2"/>
  <c r="R2637" i="2"/>
  <c r="R2638" i="2"/>
  <c r="T2638" i="2" s="1"/>
  <c r="R2640" i="2"/>
  <c r="R2643" i="2"/>
  <c r="R2644" i="2"/>
  <c r="R2647" i="2"/>
  <c r="R2648" i="2"/>
  <c r="T2648" i="2" s="1"/>
  <c r="R2649" i="2"/>
  <c r="T2649" i="2" s="1"/>
  <c r="R2650" i="2"/>
  <c r="T2650" i="2" s="1"/>
  <c r="R2651" i="2"/>
  <c r="T2651" i="2" s="1"/>
  <c r="R2652" i="2"/>
  <c r="T2652" i="2" s="1"/>
  <c r="R2653" i="2"/>
  <c r="R2654" i="2"/>
  <c r="T2654" i="2" s="1"/>
  <c r="R2655" i="2"/>
  <c r="T2655" i="2" s="1"/>
  <c r="R2656" i="2"/>
  <c r="T2656" i="2" s="1"/>
  <c r="R2658" i="2"/>
  <c r="R2659" i="2"/>
  <c r="R2660" i="2"/>
  <c r="T2660" i="2" s="1"/>
  <c r="R2661" i="2"/>
  <c r="R2662" i="2"/>
  <c r="R2663" i="2"/>
  <c r="R2664" i="2"/>
  <c r="R2665" i="2"/>
  <c r="T2665" i="2" s="1"/>
  <c r="R2666" i="2"/>
  <c r="T2666" i="2" s="1"/>
  <c r="R2667" i="2"/>
  <c r="T2667" i="2" s="1"/>
  <c r="R2668" i="2"/>
  <c r="T2668" i="2" s="1"/>
  <c r="R2670" i="2"/>
  <c r="T2670" i="2" s="1"/>
  <c r="R2671" i="2"/>
  <c r="R2673" i="2"/>
  <c r="T2673" i="2" s="1"/>
  <c r="R2674" i="2"/>
  <c r="T2674" i="2" s="1"/>
  <c r="R2676" i="2"/>
  <c r="T2676" i="2" s="1"/>
  <c r="R2677" i="2"/>
  <c r="R2678" i="2"/>
  <c r="R2679" i="2"/>
  <c r="T2679" i="2" s="1"/>
  <c r="R2680" i="2"/>
  <c r="R2681" i="2"/>
  <c r="R2683" i="2"/>
  <c r="R2688" i="2"/>
  <c r="R2689" i="2"/>
  <c r="T2689" i="2" s="1"/>
  <c r="R2690" i="2"/>
  <c r="T2690" i="2" s="1"/>
  <c r="R2691" i="2"/>
  <c r="T2691" i="2" s="1"/>
  <c r="R2692" i="2"/>
  <c r="T2692" i="2" s="1"/>
  <c r="R2693" i="2"/>
  <c r="T2693" i="2" s="1"/>
  <c r="R2694" i="2"/>
  <c r="R2696" i="2"/>
  <c r="T2696" i="2" s="1"/>
  <c r="R2697" i="2"/>
  <c r="T2697" i="2" s="1"/>
  <c r="R2698" i="2"/>
  <c r="T2698" i="2" s="1"/>
  <c r="R2699" i="2"/>
  <c r="R2704" i="2"/>
  <c r="R2705" i="2"/>
  <c r="T2705" i="2" s="1"/>
  <c r="R2706" i="2"/>
  <c r="R2712" i="2"/>
  <c r="R2713" i="2"/>
  <c r="R2714" i="2"/>
  <c r="R2716" i="2"/>
  <c r="T2716" i="2" s="1"/>
  <c r="R2717" i="2"/>
  <c r="T2717" i="2" s="1"/>
  <c r="R2718" i="2"/>
  <c r="T2718" i="2" s="1"/>
  <c r="R2719" i="2"/>
  <c r="T2719" i="2" s="1"/>
  <c r="R2720" i="2"/>
  <c r="T2720" i="2" s="1"/>
  <c r="R2723" i="2"/>
  <c r="R2724" i="2"/>
  <c r="T2724" i="2" s="1"/>
  <c r="R2725" i="2"/>
  <c r="T2725" i="2" s="1"/>
  <c r="R2726" i="2"/>
  <c r="T2726" i="2" s="1"/>
  <c r="R2728" i="2"/>
  <c r="R2730" i="2"/>
  <c r="R2731" i="2"/>
  <c r="T2731" i="2" s="1"/>
  <c r="R2732" i="2"/>
  <c r="R2733" i="2"/>
  <c r="R2734" i="2"/>
  <c r="R2735" i="2"/>
  <c r="R2736" i="2"/>
  <c r="T2736" i="2" s="1"/>
  <c r="R2739" i="2"/>
  <c r="T2739" i="2" s="1"/>
  <c r="R2740" i="2"/>
  <c r="T2740" i="2" s="1"/>
  <c r="R2741" i="2"/>
  <c r="T2741" i="2" s="1"/>
  <c r="R2742" i="2"/>
  <c r="T2742" i="2" s="1"/>
  <c r="R2744" i="2"/>
  <c r="R2745" i="2"/>
  <c r="T2745" i="2" s="1"/>
  <c r="R2746" i="2"/>
  <c r="T2746" i="2" s="1"/>
  <c r="R2747" i="2"/>
  <c r="T2747" i="2" s="1"/>
  <c r="R2748" i="2"/>
  <c r="R2752" i="2"/>
  <c r="R2754" i="2"/>
  <c r="T2754" i="2" s="1"/>
  <c r="R2756" i="2"/>
  <c r="R2757" i="2"/>
  <c r="R2758" i="2"/>
  <c r="R2759" i="2"/>
  <c r="R2761" i="2"/>
  <c r="T2761" i="2" s="1"/>
  <c r="R2762" i="2"/>
  <c r="T2762" i="2" s="1"/>
  <c r="R2763" i="2"/>
  <c r="T2763" i="2" s="1"/>
  <c r="R2764" i="2"/>
  <c r="T2764" i="2" s="1"/>
  <c r="R2766" i="2"/>
  <c r="T2766" i="2" s="1"/>
  <c r="R2767" i="2"/>
  <c r="R2769" i="2"/>
  <c r="T2769" i="2" s="1"/>
  <c r="R2770" i="2"/>
  <c r="T2770" i="2" s="1"/>
  <c r="R2771" i="2"/>
  <c r="T2771" i="2" s="1"/>
  <c r="R2772" i="2"/>
  <c r="R2773" i="2"/>
  <c r="R2774" i="2"/>
  <c r="T2774" i="2" s="1"/>
  <c r="R2775" i="2"/>
  <c r="R2776" i="2"/>
  <c r="R2777" i="2"/>
  <c r="R2780" i="2"/>
  <c r="R2784" i="2"/>
  <c r="T2784" i="2" s="1"/>
  <c r="R2785" i="2"/>
  <c r="T2785" i="2" s="1"/>
  <c r="R2786" i="2"/>
  <c r="T2786" i="2" s="1"/>
  <c r="R2788" i="2"/>
  <c r="T2788" i="2" s="1"/>
  <c r="R2790" i="2"/>
  <c r="T2790" i="2" s="1"/>
  <c r="R2792" i="2"/>
  <c r="R2794" i="2"/>
  <c r="T2794" i="2" s="1"/>
  <c r="R2795" i="2"/>
  <c r="T2795" i="2" s="1"/>
  <c r="R2796" i="2"/>
  <c r="T2796" i="2" s="1"/>
  <c r="R2797" i="2"/>
  <c r="R2798" i="2"/>
  <c r="R2799" i="2"/>
  <c r="T2799" i="2" s="1"/>
  <c r="R2800" i="2"/>
  <c r="R2801" i="2"/>
  <c r="R2802" i="2"/>
  <c r="R2803" i="2"/>
  <c r="R2804" i="2"/>
  <c r="T2804" i="2" s="1"/>
  <c r="R2806" i="2"/>
  <c r="T2806" i="2" s="1"/>
  <c r="R2808" i="2"/>
  <c r="T2808" i="2" s="1"/>
  <c r="R2809" i="2"/>
  <c r="T2809" i="2" s="1"/>
  <c r="R2810" i="2"/>
  <c r="T2810" i="2" s="1"/>
  <c r="R2811" i="2"/>
  <c r="R2813" i="2"/>
  <c r="T2813" i="2" s="1"/>
  <c r="R2815" i="2"/>
  <c r="T2815" i="2" s="1"/>
  <c r="R2816" i="2"/>
  <c r="T2816" i="2" s="1"/>
  <c r="R2818" i="2"/>
  <c r="R2820" i="2"/>
  <c r="R2821" i="2"/>
  <c r="T2821" i="2" s="1"/>
  <c r="R2823" i="2"/>
  <c r="R2825" i="2"/>
  <c r="R2826" i="2"/>
  <c r="R2828" i="2"/>
  <c r="R2830" i="2"/>
  <c r="T2830" i="2" s="1"/>
  <c r="R2831" i="2"/>
  <c r="T2831" i="2" s="1"/>
  <c r="R2832" i="2"/>
  <c r="T2832" i="2" s="1"/>
  <c r="R2833" i="2"/>
  <c r="T2833" i="2" s="1"/>
  <c r="R2834" i="2"/>
  <c r="T2834" i="2" s="1"/>
  <c r="R2835" i="2"/>
  <c r="R2836" i="2"/>
  <c r="T2836" i="2" s="1"/>
  <c r="R2837" i="2"/>
  <c r="T2837" i="2" s="1"/>
  <c r="R2840" i="2"/>
  <c r="T2840" i="2" s="1"/>
  <c r="R2841" i="2"/>
  <c r="R2842" i="2"/>
  <c r="R2846" i="2"/>
  <c r="T2846" i="2" s="1"/>
  <c r="R2847" i="2"/>
  <c r="R2848" i="2"/>
  <c r="R2849" i="2"/>
  <c r="R2850" i="2"/>
  <c r="R2852" i="2"/>
  <c r="T2852" i="2" s="1"/>
  <c r="R2853" i="2"/>
  <c r="T2853" i="2" s="1"/>
  <c r="R2854" i="2"/>
  <c r="T2854" i="2" s="1"/>
  <c r="R2855" i="2"/>
  <c r="T2855" i="2" s="1"/>
  <c r="R2856" i="2"/>
  <c r="T2856" i="2" s="1"/>
  <c r="R2858" i="2"/>
  <c r="R2861" i="2"/>
  <c r="T2861" i="2" s="1"/>
  <c r="R2862" i="2"/>
  <c r="T2862" i="2" s="1"/>
  <c r="R2863" i="2"/>
  <c r="T2863" i="2" s="1"/>
  <c r="R2864" i="2"/>
  <c r="R2865" i="2"/>
  <c r="R2866" i="2"/>
  <c r="T2866" i="2" s="1"/>
  <c r="R2867" i="2"/>
  <c r="R2869" i="2"/>
  <c r="R2870" i="2"/>
  <c r="R2871" i="2"/>
  <c r="R2872" i="2"/>
  <c r="T2872" i="2" s="1"/>
  <c r="R2873" i="2"/>
  <c r="T2873" i="2" s="1"/>
  <c r="R2874" i="2"/>
  <c r="T2874" i="2" s="1"/>
  <c r="R2875" i="2"/>
  <c r="T2875" i="2" s="1"/>
  <c r="R2876" i="2"/>
  <c r="T2876" i="2" s="1"/>
  <c r="R2878" i="2"/>
  <c r="R2879" i="2"/>
  <c r="T2879" i="2" s="1"/>
  <c r="R2880" i="2"/>
  <c r="T2880" i="2" s="1"/>
  <c r="R2882" i="2"/>
  <c r="T2882" i="2" s="1"/>
  <c r="R2884" i="2"/>
  <c r="R2886" i="2"/>
  <c r="R2887" i="2"/>
  <c r="T2887" i="2" s="1"/>
  <c r="R2889" i="2"/>
  <c r="R2893" i="2"/>
  <c r="R2895" i="2"/>
  <c r="R2896" i="2"/>
  <c r="R2897" i="2"/>
  <c r="T2897" i="2" s="1"/>
  <c r="R2898" i="2"/>
  <c r="T2898" i="2" s="1"/>
  <c r="R2899" i="2"/>
  <c r="T2899" i="2" s="1"/>
  <c r="R2901" i="2"/>
  <c r="T2901" i="2" s="1"/>
  <c r="R2904" i="2"/>
  <c r="T2904" i="2" s="1"/>
  <c r="R2906" i="2"/>
  <c r="R2907" i="2"/>
  <c r="T2907" i="2" s="1"/>
  <c r="R2912" i="2"/>
  <c r="T2912" i="2" s="1"/>
  <c r="R2914" i="2"/>
  <c r="T2914" i="2" s="1"/>
  <c r="R2915" i="2"/>
  <c r="R2916" i="2"/>
  <c r="R2917" i="2"/>
  <c r="T2917" i="2" s="1"/>
  <c r="R2919" i="2"/>
  <c r="R2921" i="2"/>
  <c r="R2922" i="2"/>
  <c r="R2924" i="2"/>
  <c r="R2925" i="2"/>
  <c r="T2925" i="2" s="1"/>
  <c r="R2927" i="2"/>
  <c r="T2927" i="2" s="1"/>
  <c r="R2928" i="2"/>
  <c r="T2928" i="2" s="1"/>
  <c r="R2929" i="2"/>
  <c r="T2929" i="2" s="1"/>
  <c r="R2930" i="2"/>
  <c r="T2930" i="2" s="1"/>
  <c r="R2932" i="2"/>
  <c r="R2933" i="2"/>
  <c r="T2933" i="2" s="1"/>
  <c r="R2935" i="2"/>
  <c r="T2935" i="2" s="1"/>
  <c r="R2938" i="2"/>
  <c r="T2938" i="2" s="1"/>
  <c r="R2940" i="2"/>
  <c r="R2941" i="2"/>
  <c r="R2942" i="2"/>
  <c r="T2942" i="2" s="1"/>
  <c r="R2943" i="2"/>
  <c r="R2945" i="2"/>
  <c r="R2946" i="2"/>
  <c r="R2948" i="2"/>
  <c r="R2950" i="2"/>
  <c r="T2950" i="2" s="1"/>
  <c r="R2951" i="2"/>
  <c r="T2951" i="2" s="1"/>
  <c r="R2952" i="2"/>
  <c r="T2952" i="2" s="1"/>
  <c r="R2954" i="2"/>
  <c r="T2954" i="2" s="1"/>
  <c r="R2955" i="2"/>
  <c r="T2955" i="2" s="1"/>
  <c r="R2956" i="2"/>
  <c r="R2957" i="2"/>
  <c r="T2957" i="2" s="1"/>
  <c r="R2958" i="2"/>
  <c r="T2958" i="2" s="1"/>
  <c r="R2959" i="2"/>
  <c r="T2959" i="2" s="1"/>
  <c r="R2960" i="2"/>
  <c r="R2961" i="2"/>
  <c r="R2962" i="2"/>
  <c r="T2962" i="2" s="1"/>
  <c r="R2965" i="2"/>
  <c r="R2966" i="2"/>
  <c r="R2968" i="2"/>
  <c r="R2969" i="2"/>
  <c r="R2970" i="2"/>
  <c r="T2970" i="2" s="1"/>
  <c r="R2971" i="2"/>
  <c r="T2971" i="2" s="1"/>
  <c r="R2972" i="2"/>
  <c r="T2972" i="2" s="1"/>
  <c r="R2973" i="2"/>
  <c r="T2973" i="2" s="1"/>
  <c r="R2974" i="2"/>
  <c r="T2974" i="2" s="1"/>
  <c r="R2976" i="2"/>
  <c r="R2977" i="2"/>
  <c r="T2977" i="2" s="1"/>
  <c r="R2978" i="2"/>
  <c r="T2978" i="2" s="1"/>
  <c r="R2979" i="2"/>
  <c r="T2979" i="2" s="1"/>
  <c r="R2984" i="2"/>
  <c r="R2985" i="2"/>
  <c r="R2986" i="2"/>
  <c r="T2986" i="2" s="1"/>
  <c r="R2987" i="2"/>
  <c r="R2989" i="2"/>
  <c r="R2990" i="2"/>
  <c r="R2991" i="2"/>
  <c r="R2992" i="2"/>
  <c r="T2992" i="2" s="1"/>
  <c r="R2993" i="2"/>
  <c r="T2993" i="2" s="1"/>
  <c r="R2995" i="2"/>
  <c r="T2995" i="2" s="1"/>
  <c r="R2996" i="2"/>
  <c r="T2996" i="2" s="1"/>
  <c r="R2997" i="2"/>
  <c r="T2997" i="2" s="1"/>
  <c r="R2998" i="2"/>
  <c r="R2999" i="2"/>
  <c r="T2999" i="2" s="1"/>
  <c r="R3000" i="2"/>
  <c r="T3000" i="2" s="1"/>
  <c r="R3001" i="2"/>
  <c r="T3001" i="2" s="1"/>
  <c r="R3003" i="2"/>
  <c r="R3004" i="2"/>
  <c r="R3006" i="2"/>
  <c r="T3006" i="2" s="1"/>
  <c r="R3007" i="2"/>
  <c r="R3010" i="2"/>
  <c r="R3011" i="2"/>
  <c r="R3012" i="2"/>
  <c r="R3014" i="2"/>
  <c r="T3014" i="2" s="1"/>
  <c r="R3015" i="2"/>
  <c r="T3015" i="2" s="1"/>
  <c r="R3016" i="2"/>
  <c r="T3016" i="2" s="1"/>
  <c r="R3017" i="2"/>
  <c r="T3017" i="2" s="1"/>
  <c r="R3018" i="2"/>
  <c r="T3018" i="2" s="1"/>
  <c r="R3019" i="2"/>
  <c r="R3021" i="2"/>
  <c r="T3021" i="2" s="1"/>
  <c r="R3022" i="2"/>
  <c r="T3022" i="2" s="1"/>
  <c r="R3023" i="2"/>
  <c r="T3023" i="2" s="1"/>
  <c r="R3027" i="2"/>
  <c r="R3028" i="2"/>
  <c r="R3033" i="2"/>
  <c r="T3033" i="2" s="1"/>
  <c r="R3034" i="2"/>
  <c r="R3035" i="2"/>
  <c r="R3036" i="2"/>
  <c r="R3039" i="2"/>
  <c r="R3040" i="2"/>
  <c r="T3040" i="2" s="1"/>
  <c r="R3041" i="2"/>
  <c r="T3041" i="2" s="1"/>
  <c r="R3042" i="2"/>
  <c r="T3042" i="2" s="1"/>
  <c r="R3043" i="2"/>
  <c r="T3043" i="2" s="1"/>
  <c r="R3044" i="2"/>
  <c r="T3044" i="2" s="1"/>
  <c r="R3046" i="2"/>
  <c r="R3047" i="2"/>
  <c r="T3047" i="2" s="1"/>
  <c r="R3048" i="2"/>
  <c r="T3048" i="2" s="1"/>
  <c r="R3050" i="2"/>
  <c r="T3050" i="2" s="1"/>
  <c r="R3052" i="2"/>
  <c r="R3053" i="2"/>
  <c r="R3056" i="2"/>
  <c r="T3056" i="2" s="1"/>
  <c r="R3058" i="2"/>
  <c r="R3059" i="2"/>
  <c r="R3061" i="2"/>
  <c r="R3062" i="2"/>
  <c r="R3063" i="2"/>
  <c r="T3063" i="2" s="1"/>
  <c r="R3064" i="2"/>
  <c r="T3064" i="2" s="1"/>
  <c r="R3066" i="2"/>
  <c r="T3066" i="2" s="1"/>
  <c r="R3067" i="2"/>
  <c r="T3067" i="2" s="1"/>
  <c r="R3068" i="2"/>
  <c r="T3068" i="2" s="1"/>
  <c r="R3069" i="2"/>
  <c r="R3070" i="2"/>
  <c r="T3070" i="2" s="1"/>
  <c r="R3071" i="2"/>
  <c r="T3071" i="2" s="1"/>
  <c r="R3072" i="2"/>
  <c r="T3072" i="2" s="1"/>
  <c r="R3074" i="2"/>
  <c r="R3075" i="2"/>
  <c r="R3076" i="2"/>
  <c r="T3076" i="2" s="1"/>
  <c r="R3077" i="2"/>
  <c r="R3078" i="2"/>
  <c r="R3079" i="2"/>
  <c r="R3080" i="2"/>
  <c r="R3083" i="2"/>
  <c r="T3083" i="2" s="1"/>
  <c r="R3084" i="2"/>
  <c r="T3084" i="2" s="1"/>
  <c r="R3085" i="2"/>
  <c r="T3085" i="2" s="1"/>
  <c r="R3087" i="2"/>
  <c r="T3087" i="2" s="1"/>
  <c r="R3088" i="2"/>
  <c r="T3088" i="2" s="1"/>
  <c r="R3089" i="2"/>
  <c r="R3090" i="2"/>
  <c r="T3090" i="2" s="1"/>
  <c r="R3091" i="2"/>
  <c r="T3091" i="2" s="1"/>
  <c r="R3092" i="2"/>
  <c r="T3092" i="2" s="1"/>
  <c r="R3093" i="2"/>
  <c r="R3094" i="2"/>
  <c r="R3095" i="2"/>
  <c r="T3095" i="2" s="1"/>
  <c r="R3096" i="2"/>
  <c r="R3097" i="2"/>
  <c r="R3098" i="2"/>
  <c r="R3100" i="2"/>
  <c r="R3101" i="2"/>
  <c r="T3101" i="2" s="1"/>
  <c r="R3102" i="2"/>
  <c r="T3102" i="2" s="1"/>
  <c r="R3103" i="2"/>
  <c r="T3103" i="2" s="1"/>
  <c r="R3104" i="2"/>
  <c r="T3104" i="2" s="1"/>
  <c r="R3105" i="2"/>
  <c r="T3105" i="2" s="1"/>
  <c r="R3106" i="2"/>
  <c r="R3107" i="2"/>
  <c r="T3107" i="2" s="1"/>
  <c r="R3110" i="2"/>
  <c r="T3110" i="2" s="1"/>
  <c r="R3111" i="2"/>
  <c r="T3111" i="2" s="1"/>
  <c r="R3114" i="2"/>
  <c r="R3115" i="2"/>
  <c r="R3116" i="2"/>
  <c r="T3116" i="2" s="1"/>
  <c r="R3118" i="2"/>
  <c r="R3120" i="2"/>
  <c r="R3121" i="2"/>
  <c r="R3122" i="2"/>
  <c r="R3125" i="2"/>
  <c r="T3125" i="2" s="1"/>
  <c r="R3127" i="2"/>
  <c r="T3127" i="2" s="1"/>
  <c r="R3128" i="2"/>
  <c r="T3128" i="2" s="1"/>
  <c r="R3129" i="2"/>
  <c r="T3129" i="2" s="1"/>
  <c r="R3130" i="2"/>
  <c r="T3130" i="2" s="1"/>
  <c r="R3131" i="2"/>
  <c r="R3133" i="2"/>
  <c r="T3133" i="2" s="1"/>
  <c r="R3136" i="2"/>
  <c r="T3136" i="2" s="1"/>
  <c r="R3137" i="2"/>
  <c r="T3137" i="2" s="1"/>
  <c r="R3140" i="2"/>
  <c r="R3141" i="2"/>
  <c r="R3142" i="2"/>
  <c r="T3142" i="2" s="1"/>
  <c r="R3143" i="2"/>
  <c r="R3144" i="2"/>
  <c r="R3145" i="2"/>
  <c r="R3146" i="2"/>
  <c r="R3147" i="2"/>
  <c r="T3147" i="2" s="1"/>
  <c r="R3148" i="2"/>
  <c r="T3148" i="2" s="1"/>
  <c r="R3149" i="2"/>
  <c r="T3149" i="2" s="1"/>
  <c r="R3150" i="2"/>
  <c r="T3150" i="2" s="1"/>
  <c r="R3151" i="2"/>
  <c r="T3151" i="2" s="1"/>
  <c r="R3152" i="2"/>
  <c r="R3153" i="2"/>
  <c r="T3153" i="2" s="1"/>
  <c r="R3154" i="2"/>
  <c r="T3154" i="2" s="1"/>
  <c r="R3156" i="2"/>
  <c r="T3156" i="2" s="1"/>
  <c r="R3159" i="2"/>
  <c r="R3160" i="2"/>
  <c r="R3161" i="2"/>
  <c r="T3161" i="2" s="1"/>
  <c r="R3163" i="2"/>
  <c r="R3164" i="2"/>
  <c r="R3165" i="2"/>
  <c r="R3166" i="2"/>
  <c r="R3167" i="2"/>
  <c r="T3167" i="2" s="1"/>
  <c r="R3168" i="2"/>
  <c r="T3168" i="2" s="1"/>
  <c r="R3169" i="2"/>
  <c r="T3169" i="2" s="1"/>
  <c r="R3170" i="2"/>
  <c r="T3170" i="2" s="1"/>
  <c r="R3171" i="2"/>
  <c r="T3171" i="2" s="1"/>
  <c r="R3172" i="2"/>
  <c r="R3175" i="2"/>
  <c r="T3175" i="2" s="1"/>
  <c r="R3176" i="2"/>
  <c r="T3176" i="2" s="1"/>
  <c r="R3177" i="2"/>
  <c r="T3177" i="2" s="1"/>
  <c r="R3179" i="2"/>
  <c r="R3180" i="2"/>
  <c r="R3182" i="2"/>
  <c r="T3182" i="2" s="1"/>
  <c r="R3184" i="2"/>
  <c r="R3186" i="2"/>
  <c r="R3187" i="2"/>
  <c r="R3188" i="2"/>
  <c r="R3189" i="2"/>
  <c r="T3189" i="2" s="1"/>
  <c r="R3192" i="2"/>
  <c r="T3192" i="2" s="1"/>
  <c r="R3193" i="2"/>
  <c r="T3193" i="2" s="1"/>
  <c r="R3194" i="2"/>
  <c r="T3194" i="2" s="1"/>
  <c r="R3195" i="2"/>
  <c r="T3195" i="2" s="1"/>
  <c r="R3196" i="2"/>
  <c r="R3197" i="2"/>
  <c r="T3197" i="2" s="1"/>
  <c r="R3200" i="2"/>
  <c r="T3200" i="2" s="1"/>
  <c r="R3201" i="2"/>
  <c r="T3201" i="2" s="1"/>
  <c r="R3203" i="2"/>
  <c r="R3204" i="2"/>
  <c r="R3205" i="2"/>
  <c r="T3205" i="2" s="1"/>
  <c r="R3206" i="2"/>
  <c r="R3207" i="2"/>
  <c r="R3208" i="2"/>
  <c r="R3211" i="2"/>
  <c r="R3213" i="2"/>
  <c r="T3213" i="2" s="1"/>
  <c r="R3214" i="2"/>
  <c r="T3214" i="2" s="1"/>
  <c r="R3215" i="2"/>
  <c r="T3215" i="2" s="1"/>
  <c r="R3217" i="2"/>
  <c r="T3217" i="2" s="1"/>
  <c r="R3218" i="2"/>
  <c r="T3218" i="2" s="1"/>
  <c r="R3219" i="2"/>
  <c r="R3223" i="2"/>
  <c r="T3223" i="2" s="1"/>
  <c r="R3224" i="2"/>
  <c r="T3224" i="2" s="1"/>
  <c r="R3227" i="2"/>
  <c r="T3227" i="2" s="1"/>
  <c r="R3229" i="2"/>
  <c r="R3230" i="2"/>
  <c r="R3231" i="2"/>
  <c r="T3231" i="2" s="1"/>
  <c r="R3234" i="2"/>
  <c r="R3236" i="2"/>
  <c r="R3238" i="2"/>
  <c r="R3239" i="2"/>
  <c r="R3240" i="2"/>
  <c r="T3240" i="2" s="1"/>
  <c r="R3243" i="2"/>
  <c r="T3243" i="2" s="1"/>
  <c r="R3245" i="2"/>
  <c r="T3245" i="2" s="1"/>
  <c r="R3246" i="2"/>
  <c r="T3246" i="2" s="1"/>
  <c r="R3248" i="2"/>
  <c r="T3248" i="2" s="1"/>
  <c r="R3249" i="2"/>
  <c r="R3250" i="2"/>
  <c r="T3250" i="2" s="1"/>
  <c r="R3251" i="2"/>
  <c r="T3251" i="2" s="1"/>
  <c r="R3253" i="2"/>
  <c r="T3253" i="2" s="1"/>
  <c r="R3254" i="2"/>
  <c r="R3255" i="2"/>
  <c r="R3256" i="2"/>
  <c r="T3256" i="2" s="1"/>
  <c r="R3257" i="2"/>
  <c r="R3258" i="2"/>
  <c r="R3260" i="2"/>
  <c r="R3261" i="2"/>
  <c r="R3262" i="2"/>
  <c r="T3262" i="2" s="1"/>
  <c r="R3264" i="2"/>
  <c r="T3264" i="2" s="1"/>
  <c r="R3267" i="2"/>
  <c r="T3267" i="2" s="1"/>
  <c r="R3268" i="2"/>
  <c r="T3268" i="2" s="1"/>
  <c r="R3271" i="2"/>
  <c r="T3271" i="2" s="1"/>
  <c r="R3272" i="2"/>
  <c r="R3274" i="2"/>
  <c r="T3274" i="2" s="1"/>
  <c r="R3275" i="2"/>
  <c r="T3275" i="2" s="1"/>
  <c r="R3277" i="2"/>
  <c r="T3277" i="2" s="1"/>
  <c r="R3278" i="2"/>
  <c r="R3279" i="2"/>
  <c r="R3280" i="2"/>
  <c r="T3280" i="2" s="1"/>
  <c r="R3281" i="2"/>
  <c r="R3282" i="2"/>
  <c r="R3286" i="2"/>
  <c r="R3288" i="2"/>
  <c r="R3289" i="2"/>
  <c r="T3289" i="2" s="1"/>
  <c r="R3291" i="2"/>
  <c r="T3291" i="2" s="1"/>
  <c r="R3295" i="2"/>
  <c r="T3295" i="2" s="1"/>
  <c r="R3296" i="2"/>
  <c r="T3296" i="2" s="1"/>
  <c r="R3300" i="2"/>
  <c r="T3300" i="2" s="1"/>
  <c r="R3301" i="2"/>
  <c r="R3303" i="2"/>
  <c r="T3303" i="2" s="1"/>
  <c r="R3307" i="2"/>
  <c r="T3307" i="2" s="1"/>
  <c r="R3309" i="2"/>
  <c r="T3309" i="2" s="1"/>
  <c r="R3310" i="2"/>
  <c r="R3312" i="2"/>
  <c r="R3314" i="2"/>
  <c r="T3314" i="2" s="1"/>
  <c r="R3315" i="2"/>
  <c r="R3316" i="2"/>
  <c r="R3317" i="2"/>
  <c r="R3318" i="2"/>
  <c r="R3319" i="2"/>
  <c r="T3319" i="2" s="1"/>
  <c r="R3321" i="2"/>
  <c r="T3321" i="2" s="1"/>
  <c r="R3322" i="2"/>
  <c r="T3322" i="2" s="1"/>
  <c r="R3324" i="2"/>
  <c r="T3324" i="2" s="1"/>
  <c r="R3327" i="2"/>
  <c r="T3327" i="2" s="1"/>
  <c r="R3328" i="2"/>
  <c r="R3331" i="2"/>
  <c r="T3331" i="2" s="1"/>
  <c r="R3333" i="2"/>
  <c r="T3333" i="2" s="1"/>
  <c r="R3334" i="2"/>
  <c r="T3334" i="2" s="1"/>
  <c r="R3335" i="2"/>
  <c r="R3336" i="2"/>
  <c r="R3337" i="2"/>
  <c r="T3337" i="2" s="1"/>
  <c r="R3339" i="2"/>
  <c r="R3340" i="2"/>
  <c r="R3341" i="2"/>
  <c r="R3342" i="2"/>
  <c r="R3343" i="2"/>
  <c r="T3343" i="2" s="1"/>
  <c r="R3344" i="2"/>
  <c r="T3344" i="2" s="1"/>
  <c r="R3345" i="2"/>
  <c r="T3345" i="2" s="1"/>
  <c r="R3347" i="2"/>
  <c r="T3347" i="2" s="1"/>
  <c r="R3349" i="2"/>
  <c r="T3349" i="2" s="1"/>
  <c r="R3351" i="2"/>
  <c r="R3352" i="2"/>
  <c r="T3352" i="2" s="1"/>
  <c r="R3353" i="2"/>
  <c r="T3353" i="2" s="1"/>
  <c r="R3354" i="2"/>
  <c r="T3354" i="2" s="1"/>
  <c r="R3356" i="2"/>
  <c r="R3360" i="2"/>
  <c r="R3362" i="2"/>
  <c r="T3362" i="2" s="1"/>
  <c r="R3365" i="2"/>
  <c r="R3366" i="2"/>
  <c r="R3367" i="2"/>
  <c r="R3368" i="2"/>
  <c r="R3369" i="2"/>
  <c r="T3369" i="2" s="1"/>
  <c r="R3370" i="2"/>
  <c r="T3370" i="2" s="1"/>
  <c r="R3371" i="2"/>
  <c r="T3371" i="2" s="1"/>
  <c r="R3372" i="2"/>
  <c r="T3372" i="2" s="1"/>
  <c r="R3373" i="2"/>
  <c r="T3373" i="2" s="1"/>
  <c r="R3374" i="2"/>
  <c r="R3375" i="2"/>
  <c r="T3375" i="2" s="1"/>
  <c r="R3376" i="2"/>
  <c r="T3376" i="2" s="1"/>
  <c r="R3377" i="2"/>
  <c r="T3377" i="2" s="1"/>
  <c r="R3382" i="2"/>
  <c r="R3383" i="2"/>
  <c r="R3385" i="2"/>
  <c r="T3385" i="2" s="1"/>
  <c r="R3386" i="2"/>
  <c r="R3387" i="2"/>
  <c r="R3388" i="2"/>
  <c r="R3389" i="2"/>
  <c r="R3390" i="2"/>
  <c r="T3390" i="2" s="1"/>
  <c r="R3391" i="2"/>
  <c r="T3391" i="2" s="1"/>
  <c r="R3393" i="2"/>
  <c r="T3393" i="2" s="1"/>
  <c r="R3394" i="2"/>
  <c r="T3394" i="2" s="1"/>
  <c r="R3396" i="2"/>
  <c r="T3396" i="2" s="1"/>
  <c r="R3398" i="2"/>
  <c r="R3400" i="2"/>
  <c r="T3400" i="2" s="1"/>
  <c r="R3402" i="2"/>
  <c r="T3402" i="2" s="1"/>
  <c r="R3406" i="2"/>
  <c r="T3406" i="2" s="1"/>
  <c r="R3407" i="2"/>
  <c r="R3408" i="2"/>
  <c r="R3409" i="2"/>
  <c r="T3409" i="2" s="1"/>
  <c r="R3410" i="2"/>
  <c r="R3411" i="2"/>
  <c r="R3413" i="2"/>
  <c r="R3414" i="2"/>
  <c r="R3415" i="2"/>
  <c r="T3415" i="2" s="1"/>
  <c r="R3416" i="2"/>
  <c r="T3416" i="2" s="1"/>
  <c r="R3418" i="2"/>
  <c r="T3418" i="2" s="1"/>
  <c r="R3419" i="2"/>
  <c r="T3419" i="2" s="1"/>
  <c r="R3420" i="2"/>
  <c r="T3420" i="2" s="1"/>
  <c r="R3421" i="2"/>
  <c r="R3422" i="2"/>
  <c r="T3422" i="2" s="1"/>
  <c r="R3425" i="2"/>
  <c r="T3425" i="2" s="1"/>
  <c r="R3426" i="2"/>
  <c r="T3426" i="2" s="1"/>
  <c r="R3427" i="2"/>
  <c r="R3429" i="2"/>
  <c r="R3430" i="2"/>
  <c r="T3430" i="2" s="1"/>
  <c r="R3431" i="2"/>
  <c r="R3432" i="2"/>
  <c r="R3436" i="2"/>
  <c r="R3437" i="2"/>
  <c r="R3438" i="2"/>
  <c r="T3438" i="2" s="1"/>
  <c r="R3440" i="2"/>
  <c r="T3440" i="2" s="1"/>
  <c r="R3441" i="2"/>
  <c r="T3441" i="2" s="1"/>
  <c r="R3442" i="2"/>
  <c r="T3442" i="2" s="1"/>
  <c r="R3443" i="2"/>
  <c r="T3443" i="2" s="1"/>
  <c r="R3444" i="2"/>
  <c r="R3445" i="2"/>
  <c r="T3445" i="2" s="1"/>
  <c r="R3446" i="2"/>
  <c r="T3446" i="2" s="1"/>
  <c r="R3447" i="2"/>
  <c r="T3447" i="2" s="1"/>
  <c r="R3448" i="2"/>
  <c r="R3449" i="2"/>
  <c r="R3450" i="2"/>
  <c r="T3450" i="2" s="1"/>
  <c r="R3452" i="2"/>
  <c r="R3453" i="2"/>
  <c r="R3455" i="2"/>
  <c r="R3456" i="2"/>
  <c r="R3457" i="2"/>
  <c r="T3457" i="2" s="1"/>
  <c r="R3458" i="2"/>
  <c r="T3458" i="2" s="1"/>
  <c r="R3460" i="2"/>
  <c r="T3460" i="2" s="1"/>
  <c r="R3461" i="2"/>
  <c r="T3461" i="2" s="1"/>
  <c r="R3462" i="2"/>
  <c r="T3462" i="2" s="1"/>
  <c r="R3463" i="2"/>
  <c r="R3464" i="2"/>
  <c r="T3464" i="2" s="1"/>
  <c r="R3465" i="2"/>
  <c r="T3465" i="2" s="1"/>
  <c r="R3466" i="2"/>
  <c r="T3466" i="2" s="1"/>
  <c r="R3469" i="2"/>
  <c r="R3470" i="2"/>
  <c r="R3471" i="2"/>
  <c r="T3471" i="2" s="1"/>
  <c r="R3472" i="2"/>
  <c r="R3473" i="2"/>
  <c r="R3474" i="2"/>
  <c r="R3476" i="2"/>
  <c r="R3477" i="2"/>
  <c r="T3477" i="2" s="1"/>
  <c r="R3478" i="2"/>
  <c r="T3478" i="2" s="1"/>
  <c r="R3479" i="2"/>
  <c r="T3479" i="2" s="1"/>
  <c r="R3480" i="2"/>
  <c r="T3480" i="2" s="1"/>
  <c r="R3481" i="2"/>
  <c r="T3481" i="2" s="1"/>
  <c r="R3484" i="2"/>
  <c r="R3485" i="2"/>
  <c r="T3485" i="2" s="1"/>
  <c r="R3486" i="2"/>
  <c r="T3486" i="2" s="1"/>
  <c r="R3487" i="2"/>
  <c r="T3487" i="2" s="1"/>
  <c r="R3488" i="2"/>
  <c r="R3489" i="2"/>
  <c r="R3490" i="2"/>
  <c r="T3490" i="2" s="1"/>
  <c r="R3492" i="2"/>
  <c r="R3493" i="2"/>
  <c r="R3495" i="2"/>
  <c r="R3496" i="2"/>
  <c r="R3497" i="2"/>
  <c r="T3497" i="2" s="1"/>
  <c r="R3498" i="2"/>
  <c r="T3498" i="2" s="1"/>
  <c r="R3499" i="2"/>
  <c r="T3499" i="2" s="1"/>
  <c r="R3500" i="2"/>
  <c r="T3500" i="2" s="1"/>
  <c r="R3501" i="2"/>
  <c r="T3501" i="2" s="1"/>
  <c r="R3502" i="2"/>
  <c r="R3503" i="2"/>
  <c r="T3503" i="2" s="1"/>
  <c r="R3506" i="2"/>
  <c r="T3506" i="2" s="1"/>
  <c r="R3508" i="2"/>
  <c r="T3508" i="2" s="1"/>
  <c r="R3509" i="2"/>
  <c r="R3510" i="2"/>
  <c r="R3511" i="2"/>
  <c r="T3511" i="2" s="1"/>
  <c r="R3512" i="2"/>
  <c r="R3515" i="2"/>
  <c r="R3516" i="2"/>
  <c r="R3519" i="2"/>
  <c r="R3521" i="2"/>
  <c r="T3521" i="2" s="1"/>
  <c r="R3522" i="2"/>
  <c r="T3522" i="2" s="1"/>
  <c r="R3523" i="2"/>
  <c r="T3523" i="2" s="1"/>
  <c r="R3528" i="2"/>
  <c r="T3528" i="2" s="1"/>
  <c r="R3529" i="2"/>
  <c r="T3529" i="2" s="1"/>
  <c r="R3530" i="2"/>
  <c r="R3531" i="2"/>
  <c r="T3531" i="2" s="1"/>
  <c r="R3532" i="2"/>
  <c r="T3532" i="2" s="1"/>
  <c r="R3534" i="2"/>
  <c r="T3534" i="2" s="1"/>
  <c r="R3535" i="2"/>
  <c r="R3537" i="2"/>
  <c r="R3538" i="2"/>
  <c r="T3538" i="2" s="1"/>
  <c r="R3539" i="2"/>
  <c r="R3541" i="2"/>
  <c r="R3542" i="2"/>
  <c r="R3543" i="2"/>
  <c r="R3544" i="2"/>
  <c r="T3544" i="2" s="1"/>
  <c r="R3546" i="2"/>
  <c r="T3546" i="2" s="1"/>
  <c r="R3547" i="2"/>
  <c r="T3547" i="2" s="1"/>
  <c r="R3548" i="2"/>
  <c r="T3548" i="2" s="1"/>
  <c r="R3549" i="2"/>
  <c r="T3549" i="2" s="1"/>
  <c r="R3550" i="2"/>
  <c r="R3551" i="2"/>
  <c r="T3551" i="2" s="1"/>
  <c r="R3552" i="2"/>
  <c r="T3552" i="2" s="1"/>
  <c r="R3554" i="2"/>
  <c r="T3554" i="2" s="1"/>
  <c r="R3555" i="2"/>
  <c r="R3557" i="2"/>
  <c r="R3558" i="2"/>
  <c r="T3558" i="2" s="1"/>
  <c r="R3559" i="2"/>
  <c r="R3560" i="2"/>
  <c r="R3561" i="2"/>
  <c r="R3563" i="2"/>
  <c r="R3564" i="2"/>
  <c r="T3564" i="2" s="1"/>
  <c r="R3565" i="2"/>
  <c r="T3565" i="2" s="1"/>
  <c r="R3567" i="2"/>
  <c r="T3567" i="2" s="1"/>
  <c r="R3568" i="2"/>
  <c r="T3568" i="2" s="1"/>
  <c r="R3569" i="2"/>
  <c r="T3569" i="2" s="1"/>
  <c r="R3570" i="2"/>
  <c r="R3571" i="2"/>
  <c r="T3571" i="2" s="1"/>
  <c r="R3572" i="2"/>
  <c r="T3572" i="2" s="1"/>
  <c r="R3573" i="2"/>
  <c r="T3573" i="2" s="1"/>
  <c r="R3575" i="2"/>
  <c r="R3576" i="2"/>
  <c r="R3577" i="2"/>
  <c r="T3577" i="2" s="1"/>
  <c r="R3578" i="2"/>
  <c r="R3579" i="2"/>
  <c r="R3580" i="2"/>
  <c r="R3581" i="2"/>
  <c r="R3582" i="2"/>
  <c r="T3582" i="2" s="1"/>
  <c r="R3583" i="2"/>
  <c r="T3583" i="2" s="1"/>
  <c r="R3585" i="2"/>
  <c r="T3585" i="2" s="1"/>
  <c r="R3586" i="2"/>
  <c r="T3586" i="2" s="1"/>
  <c r="R3587" i="2"/>
  <c r="T3587" i="2" s="1"/>
  <c r="R3588" i="2"/>
  <c r="R3589" i="2"/>
  <c r="T3589" i="2" s="1"/>
  <c r="R3590" i="2"/>
  <c r="T3590" i="2" s="1"/>
  <c r="R3591" i="2"/>
  <c r="T3591" i="2" s="1"/>
  <c r="R3594" i="2"/>
  <c r="R3596" i="2"/>
  <c r="R3598" i="2"/>
  <c r="T3598" i="2" s="1"/>
  <c r="R3600" i="2"/>
  <c r="R3602" i="2"/>
  <c r="R3603" i="2"/>
  <c r="R3605" i="2"/>
  <c r="R3606" i="2"/>
  <c r="T3606" i="2" s="1"/>
  <c r="R3608" i="2"/>
  <c r="T3608" i="2" s="1"/>
  <c r="R3609" i="2"/>
  <c r="T3609" i="2" s="1"/>
  <c r="R3610" i="2"/>
  <c r="T3610" i="2" s="1"/>
  <c r="R3611" i="2"/>
  <c r="T3611" i="2" s="1"/>
  <c r="R3613" i="2"/>
  <c r="R3614" i="2"/>
  <c r="T3614" i="2" s="1"/>
  <c r="R3615" i="2"/>
  <c r="T3615" i="2" s="1"/>
  <c r="R3616" i="2"/>
  <c r="T3616" i="2" s="1"/>
  <c r="R3617" i="2"/>
  <c r="R3618" i="2"/>
  <c r="R3619" i="2"/>
  <c r="T3619" i="2" s="1"/>
  <c r="R3620" i="2"/>
  <c r="R3621" i="2"/>
  <c r="R3622" i="2"/>
  <c r="R3623" i="2"/>
  <c r="R3624" i="2"/>
  <c r="T3624" i="2" s="1"/>
  <c r="R3625" i="2"/>
  <c r="T3625" i="2" s="1"/>
  <c r="R3627" i="2"/>
  <c r="T3627" i="2" s="1"/>
  <c r="R3628" i="2"/>
  <c r="T3628" i="2" s="1"/>
  <c r="R3629" i="2"/>
  <c r="T3629" i="2" s="1"/>
  <c r="R3630" i="2"/>
  <c r="R3631" i="2"/>
  <c r="T3631" i="2" s="1"/>
  <c r="R3633" i="2"/>
  <c r="T3633" i="2" s="1"/>
  <c r="R3634" i="2"/>
  <c r="T3634" i="2" s="1"/>
  <c r="R3635" i="2"/>
  <c r="R3636" i="2"/>
  <c r="R3637" i="2"/>
  <c r="T3637" i="2" s="1"/>
  <c r="R3638" i="2"/>
  <c r="R3639" i="2"/>
  <c r="R3640" i="2"/>
  <c r="R3643" i="2"/>
  <c r="R3644" i="2"/>
  <c r="T3644" i="2" s="1"/>
  <c r="R3646" i="2"/>
  <c r="T3646" i="2" s="1"/>
  <c r="R3647" i="2"/>
  <c r="T3647" i="2" s="1"/>
  <c r="R3649" i="2"/>
  <c r="T3649" i="2" s="1"/>
  <c r="R3650" i="2"/>
  <c r="T3650" i="2" s="1"/>
  <c r="R3652" i="2"/>
  <c r="R3653" i="2"/>
  <c r="T3653" i="2" s="1"/>
  <c r="R3654" i="2"/>
  <c r="T3654" i="2" s="1"/>
  <c r="R3655" i="2"/>
  <c r="T3655" i="2" s="1"/>
  <c r="R3657" i="2"/>
  <c r="R3658" i="2"/>
  <c r="R3661" i="2"/>
  <c r="T3661" i="2" s="1"/>
  <c r="R3662" i="2"/>
  <c r="R3663" i="2"/>
  <c r="R3665" i="2"/>
  <c r="R3666" i="2"/>
  <c r="R3667" i="2"/>
  <c r="T3667" i="2" s="1"/>
  <c r="R3668" i="2"/>
  <c r="T3668" i="2" s="1"/>
  <c r="R3669" i="2"/>
  <c r="T3669" i="2" s="1"/>
  <c r="R3670" i="2"/>
  <c r="T3670" i="2" s="1"/>
  <c r="R3672" i="2"/>
  <c r="T3672" i="2" s="1"/>
  <c r="R3674" i="2"/>
  <c r="R3675" i="2"/>
  <c r="T3675" i="2" s="1"/>
  <c r="R3676" i="2"/>
  <c r="T3676" i="2" s="1"/>
  <c r="R3678" i="2"/>
  <c r="T3678" i="2" s="1"/>
  <c r="R3679" i="2"/>
  <c r="R3680" i="2"/>
  <c r="R3681" i="2"/>
  <c r="T3681" i="2" s="1"/>
  <c r="R3683" i="2"/>
  <c r="R3684" i="2"/>
  <c r="R3685" i="2"/>
  <c r="R3686" i="2"/>
  <c r="R3687" i="2"/>
  <c r="T3687" i="2" s="1"/>
  <c r="R3688" i="2"/>
  <c r="T3688" i="2" s="1"/>
  <c r="R3689" i="2"/>
  <c r="T3689" i="2" s="1"/>
  <c r="R3690" i="2"/>
  <c r="T3690" i="2" s="1"/>
  <c r="R3691" i="2"/>
  <c r="T3691" i="2" s="1"/>
  <c r="R3692" i="2"/>
  <c r="R3693" i="2"/>
  <c r="T3693" i="2" s="1"/>
  <c r="R3694" i="2"/>
  <c r="T3694" i="2" s="1"/>
  <c r="R3695" i="2"/>
  <c r="T3695" i="2" s="1"/>
  <c r="R3697" i="2"/>
  <c r="R3698" i="2"/>
  <c r="R3699" i="2"/>
  <c r="T3699" i="2" s="1"/>
  <c r="R3701" i="2"/>
  <c r="R3702" i="2"/>
  <c r="R3703" i="2"/>
  <c r="R3705" i="2"/>
  <c r="R3708" i="2"/>
  <c r="T3708" i="2" s="1"/>
  <c r="R3709" i="2"/>
  <c r="T3709" i="2" s="1"/>
  <c r="R3711" i="2"/>
  <c r="T3711" i="2" s="1"/>
  <c r="R3715" i="2"/>
  <c r="T3715" i="2" s="1"/>
  <c r="R3716" i="2"/>
  <c r="T3716" i="2" s="1"/>
  <c r="R3717" i="2"/>
  <c r="R3718" i="2"/>
  <c r="T3718" i="2" s="1"/>
  <c r="R3719" i="2"/>
  <c r="T3719" i="2" s="1"/>
  <c r="R3720" i="2"/>
  <c r="T3720" i="2" s="1"/>
  <c r="R3722" i="2"/>
  <c r="R3724" i="2"/>
  <c r="R3725" i="2"/>
  <c r="T3725" i="2" s="1"/>
  <c r="R3726" i="2"/>
  <c r="R3727" i="2"/>
  <c r="R3729" i="2"/>
  <c r="R3731" i="2"/>
  <c r="R3732" i="2"/>
  <c r="T3732" i="2" s="1"/>
  <c r="R3734" i="2"/>
  <c r="T3734" i="2" s="1"/>
  <c r="R3736" i="2"/>
  <c r="T3736" i="2" s="1"/>
  <c r="R3737" i="2"/>
  <c r="T3737" i="2" s="1"/>
  <c r="R3739" i="2"/>
  <c r="T3739" i="2" s="1"/>
  <c r="R3740" i="2"/>
  <c r="R3741" i="2"/>
  <c r="T3741" i="2" s="1"/>
  <c r="R3745" i="2"/>
  <c r="T3745" i="2" s="1"/>
  <c r="R3748" i="2"/>
  <c r="T3748" i="2" s="1"/>
  <c r="R3749" i="2"/>
  <c r="R3750" i="2"/>
  <c r="R3754" i="2"/>
  <c r="T3754" i="2" s="1"/>
  <c r="R3755" i="2"/>
  <c r="R3756" i="2"/>
  <c r="R3758" i="2"/>
  <c r="R3759" i="2"/>
  <c r="R3760" i="2"/>
  <c r="T3760" i="2" s="1"/>
  <c r="R3761" i="2"/>
  <c r="T3761" i="2" s="1"/>
  <c r="R3762" i="2"/>
  <c r="T3762" i="2" s="1"/>
  <c r="R3763" i="2"/>
  <c r="T3763" i="2" s="1"/>
  <c r="R3765" i="2"/>
  <c r="T3765" i="2" s="1"/>
  <c r="R3766" i="2"/>
  <c r="R3767" i="2"/>
  <c r="T3767" i="2" s="1"/>
  <c r="R3768" i="2"/>
  <c r="T3768" i="2" s="1"/>
  <c r="R3770" i="2"/>
  <c r="T3770" i="2" s="1"/>
  <c r="R3772" i="2"/>
  <c r="R3773" i="2"/>
  <c r="R3774" i="2"/>
  <c r="T3774" i="2" s="1"/>
  <c r="R3775" i="2"/>
  <c r="R3776" i="2"/>
  <c r="R3778" i="2"/>
  <c r="R3779" i="2"/>
  <c r="R3780" i="2"/>
  <c r="T3780" i="2" s="1"/>
  <c r="R3782" i="2"/>
  <c r="T3782" i="2" s="1"/>
  <c r="R3786" i="2"/>
  <c r="T3786" i="2" s="1"/>
  <c r="R3787" i="2"/>
  <c r="T3787" i="2" s="1"/>
  <c r="R3788" i="2"/>
  <c r="T3788" i="2" s="1"/>
  <c r="R3789" i="2"/>
  <c r="R3790" i="2"/>
  <c r="T3790" i="2" s="1"/>
  <c r="R3792" i="2"/>
  <c r="T3792" i="2" s="1"/>
  <c r="R3796" i="2"/>
  <c r="T3796" i="2" s="1"/>
  <c r="R3797" i="2"/>
  <c r="R3798" i="2"/>
  <c r="R3799" i="2"/>
  <c r="T3799" i="2" s="1"/>
  <c r="R3801" i="2"/>
  <c r="R3803" i="2"/>
  <c r="R3804" i="2"/>
  <c r="R3805" i="2"/>
  <c r="R3806" i="2"/>
  <c r="T3806" i="2" s="1"/>
  <c r="R3812" i="2"/>
  <c r="T3812" i="2" s="1"/>
  <c r="R3813" i="2"/>
  <c r="T3813" i="2" s="1"/>
  <c r="R3814" i="2"/>
  <c r="T3814" i="2" s="1"/>
  <c r="R3815" i="2"/>
  <c r="T3815" i="2" s="1"/>
  <c r="R3817" i="2"/>
  <c r="R3819" i="2"/>
  <c r="T3819" i="2" s="1"/>
  <c r="R3820" i="2"/>
  <c r="T3820" i="2" s="1"/>
  <c r="R3822" i="2"/>
  <c r="T3822" i="2" s="1"/>
  <c r="R3823" i="2"/>
  <c r="R3826" i="2"/>
  <c r="R3827" i="2"/>
  <c r="T3827" i="2" s="1"/>
  <c r="R3829" i="2"/>
  <c r="R3831" i="2"/>
  <c r="R3833" i="2"/>
  <c r="R3836" i="2"/>
  <c r="R3839" i="2"/>
  <c r="T3839" i="2" s="1"/>
  <c r="R3841" i="2"/>
  <c r="T3841" i="2" s="1"/>
  <c r="R3842" i="2"/>
  <c r="T3842" i="2" s="1"/>
  <c r="R3843" i="2"/>
  <c r="T3843" i="2" s="1"/>
  <c r="R3846" i="2"/>
  <c r="T3846" i="2" s="1"/>
  <c r="R3847" i="2"/>
  <c r="R3849" i="2"/>
  <c r="T3849" i="2" s="1"/>
  <c r="R3850" i="2"/>
  <c r="T3850" i="2" s="1"/>
  <c r="R3851" i="2"/>
  <c r="T3851" i="2" s="1"/>
  <c r="R3852" i="2"/>
  <c r="R3853" i="2"/>
  <c r="R3854" i="2"/>
  <c r="T3854" i="2" s="1"/>
  <c r="R3855" i="2"/>
  <c r="R3857" i="2"/>
  <c r="R3858" i="2"/>
  <c r="R3859" i="2"/>
  <c r="R3860" i="2"/>
  <c r="T3860" i="2" s="1"/>
  <c r="R3862" i="2"/>
  <c r="T3862" i="2" s="1"/>
  <c r="R3863" i="2"/>
  <c r="T3863" i="2" s="1"/>
  <c r="R3864" i="2"/>
  <c r="T3864" i="2" s="1"/>
  <c r="R3865" i="2"/>
  <c r="T3865" i="2" s="1"/>
  <c r="R3866" i="2"/>
  <c r="R3867" i="2"/>
  <c r="T3867" i="2" s="1"/>
  <c r="R3868" i="2"/>
  <c r="T3868" i="2" s="1"/>
  <c r="R3870" i="2"/>
  <c r="T3870" i="2" s="1"/>
  <c r="R3872" i="2"/>
  <c r="R3876" i="2"/>
  <c r="R3877" i="2"/>
  <c r="T3877" i="2" s="1"/>
  <c r="R3879" i="2"/>
  <c r="R3880" i="2"/>
  <c r="R3881" i="2"/>
  <c r="R3882" i="2"/>
  <c r="R3883" i="2"/>
  <c r="T3883" i="2" s="1"/>
  <c r="R3887" i="2"/>
  <c r="T3887" i="2" s="1"/>
  <c r="R3888" i="2"/>
  <c r="T3888" i="2" s="1"/>
  <c r="R3891" i="2"/>
  <c r="T3891" i="2" s="1"/>
  <c r="R3892" i="2"/>
  <c r="T3892" i="2" s="1"/>
  <c r="R3893" i="2"/>
  <c r="R3894" i="2"/>
  <c r="T3894" i="2" s="1"/>
  <c r="R3895" i="2"/>
  <c r="T3895" i="2" s="1"/>
  <c r="R3896" i="2"/>
  <c r="T3896" i="2" s="1"/>
  <c r="R3897" i="2"/>
  <c r="R3898" i="2"/>
  <c r="R3900" i="2"/>
  <c r="T3900" i="2" s="1"/>
  <c r="R3901" i="2"/>
  <c r="R3902" i="2"/>
  <c r="R3903" i="2"/>
  <c r="R3904" i="2"/>
  <c r="R3905" i="2"/>
  <c r="T3905" i="2" s="1"/>
  <c r="R3906" i="2"/>
  <c r="T3906" i="2" s="1"/>
  <c r="R3907" i="2"/>
  <c r="T3907" i="2" s="1"/>
  <c r="R3908" i="2"/>
  <c r="T3908" i="2" s="1"/>
  <c r="R3909" i="2"/>
  <c r="T3909" i="2" s="1"/>
  <c r="R3910" i="2"/>
  <c r="R3912" i="2"/>
  <c r="T3912" i="2" s="1"/>
  <c r="R3914" i="2"/>
  <c r="T3914" i="2" s="1"/>
  <c r="R3915" i="2"/>
  <c r="T3915" i="2" s="1"/>
  <c r="R3917" i="2"/>
  <c r="R3918" i="2"/>
  <c r="R3919" i="2"/>
  <c r="T3919" i="2" s="1"/>
  <c r="R3920" i="2"/>
  <c r="R3921" i="2"/>
  <c r="R3924" i="2"/>
  <c r="R3925" i="2"/>
  <c r="R3926" i="2"/>
  <c r="T3926" i="2" s="1"/>
  <c r="R3930" i="2"/>
  <c r="T3930" i="2" s="1"/>
  <c r="R3931" i="2"/>
  <c r="T3931" i="2" s="1"/>
  <c r="R3932" i="2"/>
  <c r="T3932" i="2" s="1"/>
  <c r="R3933" i="2"/>
  <c r="T3933" i="2" s="1"/>
  <c r="R3934" i="2"/>
  <c r="R3935" i="2"/>
  <c r="T3935" i="2" s="1"/>
  <c r="R3936" i="2"/>
  <c r="T3936" i="2" s="1"/>
  <c r="R3937" i="2"/>
  <c r="T3937" i="2" s="1"/>
  <c r="R3938" i="2"/>
  <c r="R3941" i="2"/>
  <c r="R3944" i="2"/>
  <c r="T3944" i="2" s="1"/>
  <c r="R3945" i="2"/>
  <c r="R3946" i="2"/>
  <c r="R3947" i="2"/>
  <c r="R3949" i="2"/>
  <c r="R3950" i="2"/>
  <c r="T3950" i="2" s="1"/>
  <c r="R3951" i="2"/>
  <c r="T3951" i="2" s="1"/>
  <c r="R3952" i="2"/>
  <c r="T3952" i="2" s="1"/>
  <c r="R3953" i="2"/>
  <c r="T3953" i="2" s="1"/>
  <c r="R3955" i="2"/>
  <c r="T3955" i="2" s="1"/>
  <c r="R3956" i="2"/>
  <c r="R3958" i="2"/>
  <c r="T3958" i="2" s="1"/>
  <c r="R3959" i="2"/>
  <c r="T3959" i="2" s="1"/>
  <c r="R3960" i="2"/>
  <c r="T3960" i="2" s="1"/>
  <c r="R3961" i="2"/>
  <c r="R3962" i="2"/>
  <c r="R3965" i="2"/>
  <c r="T3965" i="2" s="1"/>
  <c r="R3966" i="2"/>
  <c r="R3967" i="2"/>
  <c r="R3969" i="2"/>
  <c r="R3972" i="2"/>
  <c r="R3973" i="2"/>
  <c r="T3973" i="2" s="1"/>
  <c r="R3976" i="2"/>
  <c r="T3976" i="2" s="1"/>
  <c r="R3977" i="2"/>
  <c r="T3977" i="2" s="1"/>
  <c r="R3979" i="2"/>
  <c r="T3979" i="2" s="1"/>
  <c r="R3980" i="2"/>
  <c r="T3980" i="2" s="1"/>
  <c r="R3981" i="2"/>
  <c r="R3982" i="2"/>
  <c r="T3982" i="2" s="1"/>
  <c r="R3983" i="2"/>
  <c r="T3983" i="2" s="1"/>
  <c r="R3985" i="2"/>
  <c r="T3985" i="2" s="1"/>
  <c r="R3986" i="2"/>
  <c r="R3987" i="2"/>
  <c r="R3988" i="2"/>
  <c r="T3988" i="2" s="1"/>
  <c r="R3989" i="2"/>
  <c r="R3991" i="2"/>
  <c r="R3992" i="2"/>
  <c r="R3993" i="2"/>
  <c r="R3994" i="2"/>
  <c r="T3994" i="2" s="1"/>
  <c r="R3995" i="2"/>
  <c r="T3995" i="2" s="1"/>
  <c r="R3996" i="2"/>
  <c r="T3996" i="2" s="1"/>
  <c r="R3998" i="2"/>
  <c r="T3998" i="2" s="1"/>
  <c r="R4000" i="2"/>
  <c r="T4000" i="2" s="1"/>
  <c r="R4001" i="2"/>
  <c r="R4002" i="2"/>
  <c r="T4002" i="2" s="1"/>
  <c r="R4004" i="2"/>
  <c r="T4004" i="2" s="1"/>
  <c r="R4006" i="2"/>
  <c r="T4006" i="2" s="1"/>
  <c r="R4009" i="2"/>
  <c r="R4010" i="2"/>
  <c r="R4012" i="2"/>
  <c r="T4012" i="2" s="1"/>
  <c r="R4013" i="2"/>
  <c r="R4014" i="2"/>
  <c r="R4016" i="2"/>
  <c r="R4017" i="2"/>
  <c r="R4019" i="2"/>
  <c r="T4019" i="2" s="1"/>
  <c r="R4020" i="2"/>
  <c r="T4020" i="2" s="1"/>
  <c r="R4021" i="2"/>
  <c r="T4021" i="2" s="1"/>
  <c r="R4022" i="2"/>
  <c r="T4022" i="2" s="1"/>
  <c r="R4023" i="2"/>
  <c r="T4023" i="2" s="1"/>
  <c r="R4024" i="2"/>
  <c r="R4025" i="2"/>
  <c r="T4025" i="2" s="1"/>
  <c r="R4027" i="2"/>
  <c r="T4027" i="2" s="1"/>
  <c r="R4029" i="2"/>
  <c r="T4029" i="2" s="1"/>
  <c r="R4030" i="2"/>
  <c r="R4031" i="2"/>
  <c r="R4033" i="2"/>
  <c r="T4033" i="2" s="1"/>
  <c r="R4034" i="2"/>
  <c r="R4035" i="2"/>
  <c r="R4036" i="2"/>
  <c r="R4037" i="2"/>
  <c r="R4039" i="2"/>
  <c r="T4039" i="2" s="1"/>
  <c r="R4040" i="2"/>
  <c r="T4040" i="2" s="1"/>
  <c r="R4041" i="2"/>
  <c r="T4041" i="2" s="1"/>
  <c r="R4042" i="2"/>
  <c r="T4042" i="2" s="1"/>
  <c r="R4045" i="2"/>
  <c r="T4045" i="2" s="1"/>
  <c r="R4047" i="2"/>
  <c r="R4048" i="2"/>
  <c r="T4048" i="2" s="1"/>
  <c r="R4051" i="2"/>
  <c r="T4051" i="2" s="1"/>
  <c r="R4052" i="2"/>
  <c r="T4052" i="2" s="1"/>
  <c r="R4053" i="2"/>
  <c r="R4054" i="2"/>
  <c r="R4055" i="2"/>
  <c r="T4055" i="2" s="1"/>
  <c r="R4059" i="2"/>
  <c r="R4061" i="2"/>
  <c r="R4062" i="2"/>
  <c r="R4063" i="2"/>
  <c r="R4064" i="2"/>
  <c r="T4064" i="2" s="1"/>
  <c r="R4065" i="2"/>
  <c r="T4065" i="2" s="1"/>
  <c r="R4068" i="2"/>
  <c r="T4068" i="2" s="1"/>
  <c r="R4069" i="2"/>
  <c r="T4069" i="2" s="1"/>
  <c r="R4070" i="2"/>
  <c r="T4070" i="2" s="1"/>
  <c r="R4071" i="2"/>
  <c r="R4078" i="2"/>
  <c r="T4078" i="2" s="1"/>
  <c r="R4080" i="2"/>
  <c r="T4080" i="2" s="1"/>
  <c r="R4081" i="2"/>
  <c r="T4081" i="2" s="1"/>
  <c r="R4082" i="2"/>
  <c r="R4083" i="2"/>
  <c r="R4084" i="2"/>
  <c r="T4084" i="2" s="1"/>
  <c r="R4085" i="2"/>
  <c r="R4086" i="2"/>
  <c r="R4089" i="2"/>
  <c r="R4090" i="2"/>
  <c r="R4091" i="2"/>
  <c r="T4091" i="2" s="1"/>
  <c r="R4094" i="2"/>
  <c r="T4094" i="2" s="1"/>
  <c r="R4095" i="2"/>
  <c r="T4095" i="2" s="1"/>
  <c r="R4096" i="2"/>
  <c r="T4096" i="2" s="1"/>
  <c r="R4097" i="2"/>
  <c r="T4097" i="2" s="1"/>
  <c r="R4099" i="2"/>
  <c r="R4100" i="2"/>
  <c r="T4100" i="2" s="1"/>
  <c r="R4103" i="2"/>
  <c r="T4103" i="2" s="1"/>
  <c r="R4105" i="2"/>
  <c r="T4105" i="2" s="1"/>
  <c r="R4106" i="2"/>
  <c r="R4107" i="2"/>
  <c r="R4109" i="2"/>
  <c r="T4109" i="2" s="1"/>
  <c r="R4111" i="2"/>
  <c r="R4112" i="2"/>
  <c r="R4113" i="2"/>
  <c r="R4114" i="2"/>
  <c r="R4115" i="2"/>
  <c r="T4115" i="2" s="1"/>
  <c r="R4116" i="2"/>
  <c r="T4116" i="2" s="1"/>
  <c r="R4117" i="2"/>
  <c r="T4117" i="2" s="1"/>
  <c r="R4119" i="2"/>
  <c r="T4119" i="2" s="1"/>
  <c r="R4120" i="2"/>
  <c r="T4120" i="2" s="1"/>
  <c r="R4121" i="2"/>
  <c r="R4123" i="2"/>
  <c r="T4123" i="2" s="1"/>
  <c r="R4124" i="2"/>
  <c r="T4124" i="2" s="1"/>
  <c r="R4125" i="2"/>
  <c r="T4125" i="2" s="1"/>
  <c r="R4126" i="2"/>
  <c r="R4127" i="2"/>
  <c r="R4128" i="2"/>
  <c r="T4128" i="2" s="1"/>
  <c r="R4129" i="2"/>
  <c r="R4130" i="2"/>
  <c r="R4131" i="2"/>
  <c r="R4133" i="2"/>
  <c r="R4134" i="2"/>
  <c r="T4134" i="2" s="1"/>
  <c r="R4135" i="2"/>
  <c r="T4135" i="2" s="1"/>
  <c r="R4136" i="2"/>
  <c r="T4136" i="2" s="1"/>
  <c r="R4137" i="2"/>
  <c r="T4137" i="2" s="1"/>
  <c r="R4142" i="2"/>
  <c r="T4142" i="2" s="1"/>
  <c r="R4143" i="2"/>
  <c r="R4144" i="2"/>
  <c r="T4144" i="2" s="1"/>
  <c r="R4145" i="2"/>
  <c r="T4145" i="2" s="1"/>
  <c r="R4146" i="2"/>
  <c r="T4146" i="2" s="1"/>
  <c r="R4149" i="2"/>
  <c r="R4150" i="2"/>
  <c r="R4151" i="2"/>
  <c r="T4151" i="2" s="1"/>
  <c r="R4153" i="2"/>
  <c r="R4154" i="2"/>
  <c r="R4155" i="2"/>
  <c r="R4156" i="2"/>
  <c r="R4157" i="2"/>
  <c r="T4157" i="2" s="1"/>
  <c r="R4158" i="2"/>
  <c r="T4158" i="2" s="1"/>
  <c r="R4161" i="2"/>
  <c r="T4161" i="2" s="1"/>
  <c r="R4163" i="2"/>
  <c r="T4163" i="2" s="1"/>
  <c r="R4164" i="2"/>
  <c r="T4164" i="2" s="1"/>
  <c r="R4165" i="2"/>
  <c r="R4166" i="2"/>
  <c r="T4166" i="2" s="1"/>
  <c r="R4167" i="2"/>
  <c r="T4167" i="2" s="1"/>
  <c r="R4168" i="2"/>
  <c r="T4168" i="2" s="1"/>
  <c r="R4169" i="2"/>
  <c r="R4172" i="2"/>
  <c r="R4174" i="2"/>
  <c r="T4174" i="2" s="1"/>
  <c r="R4176" i="2"/>
  <c r="R4179" i="2"/>
  <c r="R4180" i="2"/>
  <c r="R4183" i="2"/>
  <c r="R4184" i="2"/>
  <c r="T4184" i="2" s="1"/>
  <c r="R4186" i="2"/>
  <c r="T4186" i="2" s="1"/>
  <c r="R4189" i="2"/>
  <c r="T4189" i="2" s="1"/>
  <c r="R4191" i="2"/>
  <c r="T4191" i="2" s="1"/>
  <c r="R4192" i="2"/>
  <c r="T4192" i="2" s="1"/>
  <c r="R4194" i="2"/>
  <c r="R4195" i="2"/>
  <c r="T4195" i="2" s="1"/>
  <c r="R4198" i="2"/>
  <c r="T4198" i="2" s="1"/>
  <c r="R4199" i="2"/>
  <c r="T4199" i="2" s="1"/>
  <c r="R4200" i="2"/>
  <c r="R4201" i="2"/>
  <c r="R4202" i="2"/>
  <c r="T4202" i="2" s="1"/>
  <c r="R4203" i="2"/>
  <c r="R4205" i="2"/>
  <c r="R4206" i="2"/>
  <c r="R4208" i="2"/>
  <c r="R4209" i="2"/>
  <c r="T4209" i="2" s="1"/>
  <c r="R4211" i="2"/>
  <c r="T4211" i="2" s="1"/>
  <c r="R4212" i="2"/>
  <c r="T4212" i="2" s="1"/>
  <c r="R4214" i="2"/>
  <c r="T4214" i="2" s="1"/>
  <c r="R4215" i="2"/>
  <c r="T4215" i="2" s="1"/>
  <c r="R4216" i="2"/>
  <c r="R4218" i="2"/>
  <c r="T4218" i="2" s="1"/>
  <c r="R4219" i="2"/>
  <c r="T4219" i="2" s="1"/>
  <c r="R4220" i="2"/>
  <c r="T4220" i="2" s="1"/>
  <c r="R4223" i="2"/>
  <c r="R4225" i="2"/>
  <c r="R4229" i="2"/>
  <c r="T4229" i="2" s="1"/>
  <c r="R4232" i="2"/>
  <c r="R4233" i="2"/>
  <c r="R4236" i="2"/>
  <c r="R4237" i="2"/>
  <c r="R4238" i="2"/>
  <c r="T4238" i="2" s="1"/>
  <c r="R4239" i="2"/>
  <c r="T4239" i="2" s="1"/>
  <c r="R4243" i="2"/>
  <c r="T4243" i="2" s="1"/>
  <c r="R4245" i="2"/>
  <c r="T4245" i="2" s="1"/>
  <c r="R4246" i="2"/>
  <c r="T4246" i="2" s="1"/>
  <c r="R4247" i="2"/>
  <c r="R4251" i="2"/>
  <c r="T4251" i="2" s="1"/>
  <c r="R4252" i="2"/>
  <c r="T4252" i="2" s="1"/>
  <c r="R4253" i="2"/>
  <c r="T4253" i="2" s="1"/>
  <c r="R4255" i="2"/>
  <c r="R4256" i="2"/>
  <c r="R4258" i="2"/>
  <c r="T4258" i="2" s="1"/>
  <c r="R4261" i="2"/>
  <c r="R4262" i="2"/>
  <c r="R4263" i="2"/>
  <c r="R4264" i="2"/>
  <c r="R4265" i="2"/>
  <c r="T4265" i="2" s="1"/>
  <c r="R4268" i="2"/>
  <c r="T4268" i="2" s="1"/>
  <c r="R4269" i="2"/>
  <c r="T4269" i="2" s="1"/>
  <c r="R4270" i="2"/>
  <c r="T4270" i="2" s="1"/>
  <c r="R4271" i="2"/>
  <c r="T4271" i="2" s="1"/>
  <c r="R4273" i="2"/>
  <c r="R4275" i="2"/>
  <c r="T4275" i="2" s="1"/>
  <c r="R4276" i="2"/>
  <c r="T4276" i="2" s="1"/>
  <c r="R4277" i="2"/>
  <c r="T4277" i="2" s="1"/>
  <c r="R4278" i="2"/>
  <c r="R4279" i="2"/>
  <c r="R4280" i="2"/>
  <c r="T4280" i="2" s="1"/>
  <c r="R4281" i="2"/>
  <c r="R4282" i="2"/>
  <c r="R4283" i="2"/>
  <c r="R4285" i="2"/>
  <c r="R4287" i="2"/>
  <c r="T4287" i="2" s="1"/>
  <c r="R4288" i="2"/>
  <c r="T4288" i="2" s="1"/>
  <c r="R4289" i="2"/>
  <c r="T4289" i="2" s="1"/>
  <c r="R4291" i="2"/>
  <c r="T4291" i="2" s="1"/>
  <c r="R4293" i="2"/>
  <c r="T4293" i="2" s="1"/>
  <c r="R4294" i="2"/>
  <c r="R4295" i="2"/>
  <c r="T4295" i="2" s="1"/>
  <c r="R4296" i="2"/>
  <c r="T4296" i="2" s="1"/>
  <c r="R4297" i="2"/>
  <c r="T4297" i="2" s="1"/>
  <c r="R4298" i="2"/>
  <c r="R4304" i="2"/>
  <c r="R4306" i="2"/>
  <c r="T4306" i="2" s="1"/>
  <c r="R4307" i="2"/>
  <c r="R4309" i="2"/>
  <c r="R4310" i="2"/>
  <c r="R4311" i="2"/>
  <c r="R4312" i="2"/>
  <c r="T4312" i="2" s="1"/>
  <c r="R4313" i="2"/>
  <c r="T4313" i="2" s="1"/>
  <c r="R4314" i="2"/>
  <c r="T4314" i="2" s="1"/>
  <c r="R4315" i="2"/>
  <c r="T4315" i="2" s="1"/>
  <c r="R4317" i="2"/>
  <c r="T4317" i="2" s="1"/>
  <c r="R4318" i="2"/>
  <c r="R4319" i="2"/>
  <c r="T4319" i="2" s="1"/>
  <c r="R4322" i="2"/>
  <c r="T4322" i="2" s="1"/>
  <c r="R4323" i="2"/>
  <c r="T4323" i="2" s="1"/>
  <c r="R4325" i="2"/>
  <c r="R4326" i="2"/>
  <c r="R4327" i="2"/>
  <c r="T4327" i="2" s="1"/>
  <c r="R4328" i="2"/>
  <c r="R4329" i="2"/>
  <c r="R4331" i="2"/>
  <c r="R4332" i="2"/>
  <c r="R4334" i="2"/>
  <c r="T4334" i="2" s="1"/>
  <c r="R4335" i="2"/>
  <c r="T4335" i="2" s="1"/>
  <c r="R4337" i="2"/>
  <c r="T4337" i="2" s="1"/>
  <c r="R4338" i="2"/>
  <c r="T4338" i="2" s="1"/>
  <c r="R4340" i="2"/>
  <c r="T4340" i="2" s="1"/>
  <c r="R4341" i="2"/>
  <c r="R4343" i="2"/>
  <c r="T4343" i="2" s="1"/>
  <c r="R4344" i="2"/>
  <c r="T4344" i="2" s="1"/>
  <c r="R4345" i="2"/>
  <c r="T4345" i="2" s="1"/>
  <c r="R4346" i="2"/>
  <c r="R4347" i="2"/>
  <c r="R4348" i="2"/>
  <c r="T4348" i="2" s="1"/>
  <c r="R4350" i="2"/>
  <c r="R4352" i="2"/>
  <c r="R4353" i="2"/>
  <c r="R4354" i="2"/>
  <c r="R4355" i="2"/>
  <c r="T4355" i="2" s="1"/>
  <c r="R4356" i="2"/>
  <c r="T4356" i="2" s="1"/>
  <c r="R4358" i="2"/>
  <c r="T4358" i="2" s="1"/>
  <c r="R4359" i="2"/>
  <c r="T4359" i="2" s="1"/>
  <c r="R4360" i="2"/>
  <c r="T4360" i="2" s="1"/>
  <c r="R4361" i="2"/>
  <c r="R4362" i="2"/>
  <c r="T4362" i="2" s="1"/>
  <c r="R4363" i="2"/>
  <c r="T4363" i="2" s="1"/>
  <c r="R4364" i="2"/>
  <c r="T4364" i="2" s="1"/>
  <c r="R4365" i="2"/>
  <c r="R4366" i="2"/>
  <c r="R4369" i="2"/>
  <c r="T4369" i="2" s="1"/>
  <c r="R4371" i="2"/>
  <c r="R4372" i="2"/>
  <c r="R4374" i="2"/>
  <c r="R4375" i="2"/>
  <c r="R4376" i="2"/>
  <c r="T4376" i="2" s="1"/>
  <c r="R4378" i="2"/>
  <c r="T4378" i="2" s="1"/>
  <c r="R4379" i="2"/>
  <c r="T4379" i="2" s="1"/>
  <c r="R4380" i="2"/>
  <c r="T4380" i="2" s="1"/>
  <c r="R4381" i="2"/>
  <c r="T4381" i="2" s="1"/>
  <c r="R4383" i="2"/>
  <c r="R4384" i="2"/>
  <c r="T4384" i="2" s="1"/>
  <c r="R4386" i="2"/>
  <c r="T4386" i="2" s="1"/>
  <c r="R4388" i="2"/>
  <c r="T4388" i="2" s="1"/>
  <c r="R4389" i="2"/>
  <c r="R4390" i="2"/>
  <c r="R4391" i="2"/>
  <c r="T4391" i="2" s="1"/>
  <c r="R4395" i="2"/>
  <c r="R4396" i="2"/>
  <c r="R4397" i="2"/>
  <c r="R4401" i="2"/>
  <c r="R4402" i="2"/>
  <c r="T4402" i="2" s="1"/>
  <c r="R4403" i="2"/>
  <c r="T4403" i="2" s="1"/>
  <c r="R4405" i="2"/>
  <c r="T4405" i="2" s="1"/>
  <c r="R4406" i="2"/>
  <c r="T4406" i="2" s="1"/>
  <c r="R4410" i="2"/>
  <c r="T4410" i="2" s="1"/>
  <c r="R4411" i="2"/>
  <c r="R4413" i="2"/>
  <c r="T4413" i="2" s="1"/>
  <c r="R4416" i="2"/>
  <c r="T4416" i="2" s="1"/>
  <c r="R4418" i="2"/>
  <c r="T4418" i="2" s="1"/>
  <c r="R4419" i="2"/>
  <c r="R4420" i="2"/>
  <c r="R4422" i="2"/>
  <c r="T4422" i="2" s="1"/>
  <c r="R4423" i="2"/>
  <c r="R4425" i="2"/>
  <c r="R4426" i="2"/>
  <c r="R4428" i="2"/>
  <c r="R4429" i="2"/>
  <c r="T4429" i="2" s="1"/>
  <c r="R4430" i="2"/>
  <c r="T4430" i="2" s="1"/>
  <c r="R4433" i="2"/>
  <c r="T4433" i="2" s="1"/>
  <c r="R4434" i="2"/>
  <c r="T4434" i="2" s="1"/>
  <c r="R4435" i="2"/>
  <c r="T4435" i="2" s="1"/>
  <c r="R4436" i="2"/>
  <c r="R4437" i="2"/>
  <c r="T4437" i="2" s="1"/>
  <c r="R4438" i="2"/>
  <c r="T4438" i="2" s="1"/>
  <c r="R4441" i="2"/>
  <c r="T4441" i="2" s="1"/>
  <c r="R4442" i="2"/>
  <c r="R4444" i="2"/>
  <c r="R4445" i="2"/>
  <c r="T4445" i="2" s="1"/>
  <c r="R4448" i="2"/>
  <c r="R4449" i="2"/>
  <c r="R4451" i="2"/>
  <c r="R4452" i="2"/>
  <c r="R4455" i="2"/>
  <c r="T4455" i="2" s="1"/>
  <c r="R4456" i="2"/>
  <c r="T4456" i="2" s="1"/>
  <c r="R4457" i="2"/>
  <c r="T4457" i="2" s="1"/>
  <c r="R4458" i="2"/>
  <c r="T4458" i="2" s="1"/>
  <c r="R4460" i="2"/>
  <c r="T4460" i="2" s="1"/>
  <c r="R4461" i="2"/>
  <c r="R4462" i="2"/>
  <c r="T4462" i="2" s="1"/>
  <c r="R4464" i="2"/>
  <c r="T4464" i="2" s="1"/>
  <c r="R4465" i="2"/>
  <c r="T4465" i="2" s="1"/>
  <c r="R4466" i="2"/>
  <c r="R4468" i="2"/>
  <c r="R4471" i="2"/>
  <c r="T4471" i="2" s="1"/>
  <c r="R4472" i="2"/>
  <c r="R4473" i="2"/>
  <c r="R4474" i="2"/>
  <c r="R4475" i="2"/>
  <c r="R4476" i="2"/>
  <c r="T4476" i="2" s="1"/>
  <c r="R4478" i="2"/>
  <c r="T4478" i="2" s="1"/>
  <c r="R4479" i="2"/>
  <c r="T4479" i="2" s="1"/>
  <c r="R4481" i="2"/>
  <c r="T4481" i="2" s="1"/>
  <c r="R4484" i="2"/>
  <c r="T4484" i="2" s="1"/>
  <c r="R4486" i="2"/>
  <c r="R4487" i="2"/>
  <c r="T4487" i="2" s="1"/>
  <c r="R4490" i="2"/>
  <c r="T4490" i="2" s="1"/>
  <c r="R4492" i="2"/>
  <c r="T4492" i="2" s="1"/>
  <c r="R4493" i="2"/>
  <c r="R4497" i="2"/>
  <c r="R4501" i="2"/>
  <c r="T4501" i="2" s="1"/>
  <c r="R4502" i="2"/>
  <c r="R4503" i="2"/>
  <c r="R4505" i="2"/>
  <c r="R4508" i="2"/>
  <c r="R4513" i="2"/>
  <c r="T4513" i="2" s="1"/>
  <c r="R4514" i="2"/>
  <c r="T4514" i="2" s="1"/>
  <c r="R4515" i="2"/>
  <c r="T4515" i="2" s="1"/>
  <c r="R4517" i="2"/>
  <c r="T4517" i="2" s="1"/>
  <c r="R4519" i="2"/>
  <c r="T4519" i="2" s="1"/>
  <c r="R4521" i="2"/>
  <c r="R4522" i="2"/>
  <c r="T4522" i="2" s="1"/>
  <c r="R4524" i="2"/>
  <c r="T4524" i="2" s="1"/>
  <c r="R4525" i="2"/>
  <c r="T4525" i="2" s="1"/>
  <c r="R4526" i="2"/>
  <c r="R4527" i="2"/>
  <c r="R4528" i="2"/>
  <c r="T4528" i="2" s="1"/>
  <c r="R4529" i="2"/>
  <c r="R4530" i="2"/>
  <c r="R4532" i="2"/>
  <c r="R4533" i="2"/>
  <c r="R4536" i="2"/>
  <c r="T4536" i="2" s="1"/>
  <c r="R4537" i="2"/>
  <c r="T4537" i="2" s="1"/>
  <c r="R4540" i="2"/>
  <c r="T4540" i="2" s="1"/>
  <c r="R4541" i="2"/>
  <c r="T4541" i="2" s="1"/>
  <c r="R4543" i="2"/>
  <c r="T4543" i="2" s="1"/>
  <c r="R4544" i="2"/>
  <c r="R4546" i="2"/>
  <c r="T4546" i="2" s="1"/>
  <c r="R4547" i="2"/>
  <c r="T4547" i="2" s="1"/>
  <c r="R4548" i="2"/>
  <c r="T4548" i="2" s="1"/>
  <c r="R4549" i="2"/>
  <c r="R4553" i="2"/>
  <c r="R4555" i="2"/>
  <c r="T4555" i="2" s="1"/>
  <c r="R4556" i="2"/>
  <c r="R4557" i="2"/>
  <c r="R4558" i="2"/>
  <c r="R4561" i="2"/>
  <c r="R4565" i="2"/>
  <c r="T4565" i="2" s="1"/>
  <c r="R4566" i="2"/>
  <c r="T4566" i="2" s="1"/>
  <c r="R4567" i="2"/>
  <c r="T4567" i="2" s="1"/>
  <c r="R4568" i="2"/>
  <c r="T4568" i="2" s="1"/>
  <c r="R4569" i="2"/>
  <c r="T4569" i="2" s="1"/>
  <c r="R4570" i="2"/>
  <c r="R4571" i="2"/>
  <c r="T4571" i="2" s="1"/>
  <c r="R4573" i="2"/>
  <c r="T4573" i="2" s="1"/>
  <c r="R4574" i="2"/>
  <c r="T4574" i="2" s="1"/>
  <c r="R4575" i="2"/>
  <c r="R4576" i="2"/>
  <c r="R4577" i="2"/>
  <c r="T4577" i="2" s="1"/>
  <c r="R4579" i="2"/>
  <c r="R4580" i="2"/>
  <c r="R4581" i="2"/>
  <c r="R4582" i="2"/>
  <c r="R4585" i="2"/>
  <c r="T4585" i="2" s="1"/>
  <c r="R4588" i="2"/>
  <c r="T4588" i="2" s="1"/>
  <c r="R4589" i="2"/>
  <c r="T4589" i="2" s="1"/>
  <c r="R4590" i="2"/>
  <c r="T4590" i="2" s="1"/>
  <c r="R4592" i="2"/>
  <c r="T4592" i="2" s="1"/>
  <c r="R4593" i="2"/>
  <c r="R4594" i="2"/>
  <c r="T4594" i="2" s="1"/>
  <c r="R4595" i="2"/>
  <c r="T4595" i="2" s="1"/>
  <c r="R4596" i="2"/>
  <c r="T4596" i="2" s="1"/>
  <c r="R4597" i="2"/>
  <c r="R4598" i="2"/>
  <c r="R4600" i="2"/>
  <c r="T4600" i="2" s="1"/>
  <c r="R4601" i="2"/>
  <c r="R4604" i="2"/>
  <c r="R4610" i="2"/>
  <c r="R4611" i="2"/>
  <c r="R4612" i="2"/>
  <c r="T4612" i="2" s="1"/>
  <c r="R4613" i="2"/>
  <c r="T4613" i="2" s="1"/>
  <c r="R4614" i="2"/>
  <c r="T4614" i="2" s="1"/>
  <c r="R4615" i="2"/>
  <c r="T4615" i="2" s="1"/>
  <c r="R4616" i="2"/>
  <c r="T4616" i="2" s="1"/>
  <c r="R4617" i="2"/>
  <c r="R4619" i="2"/>
  <c r="T4619" i="2" s="1"/>
  <c r="R4622" i="2"/>
  <c r="T4622" i="2" s="1"/>
  <c r="R4624" i="2"/>
  <c r="T4624" i="2" s="1"/>
  <c r="R4626" i="2"/>
  <c r="R4627" i="2"/>
  <c r="R4628" i="2"/>
  <c r="T4628" i="2" s="1"/>
  <c r="R4629" i="2"/>
  <c r="R4630" i="2"/>
  <c r="R4631" i="2"/>
  <c r="R4632" i="2"/>
  <c r="R4634" i="2"/>
  <c r="T4634" i="2" s="1"/>
  <c r="R4635" i="2"/>
  <c r="T4635" i="2" s="1"/>
  <c r="R4637" i="2"/>
  <c r="T4637" i="2" s="1"/>
  <c r="R4638" i="2"/>
  <c r="T4638" i="2" s="1"/>
  <c r="R4640" i="2"/>
  <c r="T4640" i="2" s="1"/>
  <c r="R4641" i="2"/>
  <c r="R4643" i="2"/>
  <c r="T4643" i="2" s="1"/>
  <c r="R4644" i="2"/>
  <c r="T4644" i="2" s="1"/>
  <c r="R4645" i="2"/>
  <c r="T4645" i="2" s="1"/>
  <c r="R4646" i="2"/>
  <c r="R4647" i="2"/>
  <c r="R4648" i="2"/>
  <c r="T4648" i="2" s="1"/>
  <c r="R4649" i="2"/>
  <c r="R4650" i="2"/>
  <c r="R4652" i="2"/>
  <c r="R4653" i="2"/>
  <c r="R4655" i="2"/>
  <c r="T4655" i="2" s="1"/>
  <c r="R4656" i="2"/>
  <c r="T4656" i="2" s="1"/>
  <c r="R4658" i="2"/>
  <c r="T4658" i="2" s="1"/>
  <c r="R4660" i="2"/>
  <c r="T4660" i="2" s="1"/>
  <c r="R4661" i="2"/>
  <c r="T4661" i="2" s="1"/>
  <c r="R4664" i="2"/>
  <c r="R4666" i="2"/>
  <c r="T4666" i="2" s="1"/>
  <c r="R4667" i="2"/>
  <c r="T4667" i="2" s="1"/>
  <c r="R4668" i="2"/>
  <c r="T4668" i="2" s="1"/>
  <c r="R4669" i="2"/>
  <c r="R4671" i="2"/>
  <c r="R4672" i="2"/>
  <c r="T4672" i="2" s="1"/>
  <c r="R4673" i="2"/>
  <c r="R4677" i="2"/>
  <c r="R4678" i="2"/>
  <c r="R4679" i="2"/>
  <c r="R4681" i="2"/>
  <c r="T4681" i="2" s="1"/>
  <c r="R4682" i="2"/>
  <c r="T4682" i="2" s="1"/>
  <c r="R4683" i="2"/>
  <c r="T4683" i="2" s="1"/>
  <c r="R4684" i="2"/>
  <c r="T4684" i="2" s="1"/>
  <c r="R4685" i="2"/>
  <c r="T4685" i="2" s="1"/>
  <c r="R4686" i="2"/>
  <c r="R4687" i="2"/>
  <c r="T4687" i="2" s="1"/>
  <c r="R4688" i="2"/>
  <c r="T4688" i="2" s="1"/>
  <c r="R4689" i="2"/>
  <c r="T4689" i="2" s="1"/>
  <c r="R4692" i="2"/>
  <c r="R4693" i="2"/>
  <c r="R4694" i="2"/>
  <c r="T4694" i="2" s="1"/>
  <c r="R4695" i="2"/>
  <c r="R4696" i="2"/>
  <c r="R4697" i="2"/>
  <c r="R4698" i="2"/>
  <c r="R4699" i="2"/>
  <c r="T4699" i="2" s="1"/>
  <c r="R4701" i="2"/>
  <c r="T4701" i="2" s="1"/>
  <c r="R4702" i="2"/>
  <c r="T4702" i="2" s="1"/>
  <c r="R4703" i="2"/>
  <c r="T4703" i="2" s="1"/>
  <c r="R4704" i="2"/>
  <c r="T4704" i="2" s="1"/>
  <c r="R4705" i="2"/>
  <c r="R4706" i="2"/>
  <c r="T4706" i="2" s="1"/>
  <c r="R4707" i="2"/>
  <c r="T4707" i="2" s="1"/>
  <c r="R4708" i="2"/>
  <c r="T4708" i="2" s="1"/>
  <c r="R4709" i="2"/>
  <c r="R2" i="2"/>
  <c r="T2" i="2" s="1"/>
  <c r="R96" i="2"/>
  <c r="T96" i="2" s="1"/>
  <c r="R542" i="2"/>
  <c r="T542" i="2" s="1"/>
  <c r="R746" i="2"/>
  <c r="T746" i="2" s="1"/>
  <c r="R765" i="2"/>
  <c r="T765" i="2" s="1"/>
  <c r="R958" i="2"/>
  <c r="T958" i="2" s="1"/>
  <c r="R1003" i="2"/>
  <c r="T1003" i="2" s="1"/>
  <c r="R1138" i="2"/>
  <c r="T1138" i="2" s="1"/>
  <c r="R1213" i="2"/>
  <c r="T1213" i="2" s="1"/>
  <c r="R1253" i="2"/>
  <c r="T1253" i="2" s="1"/>
  <c r="R1256" i="2"/>
  <c r="T1256" i="2" s="1"/>
  <c r="R1577" i="2"/>
  <c r="R1589" i="2"/>
  <c r="T1589" i="2" s="1"/>
  <c r="R1832" i="2"/>
  <c r="T1832" i="2" s="1"/>
  <c r="R1914" i="2"/>
  <c r="T1914" i="2" s="1"/>
  <c r="R2019" i="2"/>
  <c r="T2019" i="2" s="1"/>
  <c r="R2038" i="2"/>
  <c r="T2038" i="2" s="1"/>
  <c r="R2057" i="2"/>
  <c r="T2057" i="2" s="1"/>
  <c r="R2108" i="2"/>
  <c r="T2108" i="2" s="1"/>
  <c r="R2111" i="2"/>
  <c r="T2111" i="2" s="1"/>
  <c r="R2532" i="2"/>
  <c r="T2532" i="2" s="1"/>
  <c r="R2635" i="2"/>
  <c r="T2635" i="2" s="1"/>
  <c r="R2682" i="2"/>
  <c r="T2682" i="2" s="1"/>
  <c r="R2782" i="2"/>
  <c r="T2782" i="2" s="1"/>
  <c r="R2877" i="2"/>
  <c r="T2877" i="2" s="1"/>
  <c r="R3173" i="2"/>
  <c r="T3173" i="2" s="1"/>
  <c r="R3198" i="2"/>
  <c r="T3198" i="2" s="1"/>
  <c r="R3252" i="2"/>
  <c r="R3266" i="2"/>
  <c r="T3266" i="2" s="1"/>
  <c r="R3297" i="2"/>
  <c r="T3297" i="2" s="1"/>
  <c r="R3728" i="2"/>
  <c r="T3728" i="2" s="1"/>
  <c r="R3743" i="2"/>
  <c r="T3743" i="2" s="1"/>
  <c r="R3835" i="2"/>
  <c r="T3835" i="2" s="1"/>
  <c r="R3848" i="2"/>
  <c r="T3848" i="2" s="1"/>
  <c r="R4057" i="2"/>
  <c r="T4057" i="2" s="1"/>
  <c r="R4101" i="2"/>
  <c r="T4101" i="2" s="1"/>
  <c r="R4244" i="2"/>
  <c r="T4244" i="2" s="1"/>
  <c r="R4292" i="2"/>
  <c r="T4292" i="2" s="1"/>
  <c r="R4302" i="2"/>
  <c r="T4302" i="2" s="1"/>
  <c r="R4392" i="2"/>
  <c r="T4392" i="2" s="1"/>
  <c r="R4633" i="2"/>
  <c r="T4633" i="2" s="1"/>
  <c r="R4663" i="2"/>
  <c r="T4663" i="2" s="1"/>
  <c r="R3" i="2"/>
  <c r="R14" i="2"/>
  <c r="R16" i="2"/>
  <c r="R17" i="2"/>
  <c r="R21" i="2"/>
  <c r="R22" i="2"/>
  <c r="R25" i="2"/>
  <c r="R29" i="2"/>
  <c r="R30" i="2"/>
  <c r="R35" i="2"/>
  <c r="R37" i="2"/>
  <c r="R41" i="2"/>
  <c r="R43" i="2"/>
  <c r="R44" i="2"/>
  <c r="R46" i="2"/>
  <c r="R47" i="2"/>
  <c r="R51" i="2"/>
  <c r="R52" i="2"/>
  <c r="R55" i="2"/>
  <c r="R61" i="2"/>
  <c r="R63" i="2"/>
  <c r="R64" i="2"/>
  <c r="R65" i="2"/>
  <c r="R74" i="2"/>
  <c r="R77" i="2"/>
  <c r="R81" i="2"/>
  <c r="R82" i="2"/>
  <c r="R86" i="2"/>
  <c r="R90" i="2"/>
  <c r="R91" i="2"/>
  <c r="R100" i="2"/>
  <c r="R111" i="2"/>
  <c r="R117" i="2"/>
  <c r="R121" i="2"/>
  <c r="R124" i="2"/>
  <c r="R131" i="2"/>
  <c r="R134" i="2"/>
  <c r="R147" i="2"/>
  <c r="R148" i="2"/>
  <c r="R149" i="2"/>
  <c r="R151" i="2"/>
  <c r="R156" i="2"/>
  <c r="R163" i="2"/>
  <c r="R164" i="2"/>
  <c r="R169" i="2"/>
  <c r="R172" i="2"/>
  <c r="R175" i="2"/>
  <c r="R180" i="2"/>
  <c r="R186" i="2"/>
  <c r="R189" i="2"/>
  <c r="R196" i="2"/>
  <c r="R197" i="2"/>
  <c r="R201" i="2"/>
  <c r="R202" i="2"/>
  <c r="R205" i="2"/>
  <c r="R207" i="2"/>
  <c r="R214" i="2"/>
  <c r="R218" i="2"/>
  <c r="R219" i="2"/>
  <c r="R221" i="2"/>
  <c r="R225" i="2"/>
  <c r="R227" i="2"/>
  <c r="R228" i="2"/>
  <c r="R229" i="2"/>
  <c r="R233" i="2"/>
  <c r="R234" i="2"/>
  <c r="R241" i="2"/>
  <c r="R242" i="2"/>
  <c r="R243" i="2"/>
  <c r="R245" i="2"/>
  <c r="R248" i="2"/>
  <c r="R250" i="2"/>
  <c r="R252" i="2"/>
  <c r="R261" i="2"/>
  <c r="R262" i="2"/>
  <c r="R263" i="2"/>
  <c r="R264" i="2"/>
  <c r="R265" i="2"/>
  <c r="R273" i="2"/>
  <c r="R283" i="2"/>
  <c r="R286" i="2"/>
  <c r="R287" i="2"/>
  <c r="R290" i="2"/>
  <c r="R291" i="2"/>
  <c r="R293" i="2"/>
  <c r="R295" i="2"/>
  <c r="R296" i="2"/>
  <c r="R299" i="2"/>
  <c r="R306" i="2"/>
  <c r="R312" i="2"/>
  <c r="R315" i="2"/>
  <c r="R317" i="2"/>
  <c r="R324" i="2"/>
  <c r="R326" i="2"/>
  <c r="R330" i="2"/>
  <c r="R336" i="2"/>
  <c r="R338" i="2"/>
  <c r="R339" i="2"/>
  <c r="R340" i="2"/>
  <c r="R342" i="2"/>
  <c r="R343" i="2"/>
  <c r="R345" i="2"/>
  <c r="R347" i="2"/>
  <c r="R348" i="2"/>
  <c r="R357" i="2"/>
  <c r="R361" i="2"/>
  <c r="R363" i="2"/>
  <c r="R364" i="2"/>
  <c r="R368" i="2"/>
  <c r="R369" i="2"/>
  <c r="R374" i="2"/>
  <c r="R377" i="2"/>
  <c r="R381" i="2"/>
  <c r="R385" i="2"/>
  <c r="R388" i="2"/>
  <c r="R390" i="2"/>
  <c r="R393" i="2"/>
  <c r="R399" i="2"/>
  <c r="R401" i="2"/>
  <c r="R404" i="2"/>
  <c r="R406" i="2"/>
  <c r="R410" i="2"/>
  <c r="R411" i="2"/>
  <c r="R412" i="2"/>
  <c r="R414" i="2"/>
  <c r="R416" i="2"/>
  <c r="R417" i="2"/>
  <c r="R427" i="2"/>
  <c r="R433" i="2"/>
  <c r="R434" i="2"/>
  <c r="R437" i="2"/>
  <c r="R441" i="2"/>
  <c r="R445" i="2"/>
  <c r="R447" i="2"/>
  <c r="R451" i="2"/>
  <c r="R453" i="2"/>
  <c r="R454" i="2"/>
  <c r="R461" i="2"/>
  <c r="R462" i="2"/>
  <c r="R464" i="2"/>
  <c r="R468" i="2"/>
  <c r="R471" i="2"/>
  <c r="R473" i="2"/>
  <c r="R477" i="2"/>
  <c r="R478" i="2"/>
  <c r="R479" i="2"/>
  <c r="R481" i="2"/>
  <c r="R483" i="2"/>
  <c r="R486" i="2"/>
  <c r="R487" i="2"/>
  <c r="R488" i="2"/>
  <c r="R509" i="2"/>
  <c r="R516" i="2"/>
  <c r="R522" i="2"/>
  <c r="R526" i="2"/>
  <c r="R529" i="2"/>
  <c r="R531" i="2"/>
  <c r="R532" i="2"/>
  <c r="R534" i="2"/>
  <c r="R540" i="2"/>
  <c r="R549" i="2"/>
  <c r="R552" i="2"/>
  <c r="R556" i="2"/>
  <c r="R557" i="2"/>
  <c r="R560" i="2"/>
  <c r="R568" i="2"/>
  <c r="R569" i="2"/>
  <c r="R571" i="2"/>
  <c r="R572" i="2"/>
  <c r="R575" i="2"/>
  <c r="R576" i="2"/>
  <c r="R577" i="2"/>
  <c r="R578" i="2"/>
  <c r="R585" i="2"/>
  <c r="R586" i="2"/>
  <c r="R587" i="2"/>
  <c r="R588" i="2"/>
  <c r="R592" i="2"/>
  <c r="R595" i="2"/>
  <c r="R596" i="2"/>
  <c r="R601" i="2"/>
  <c r="R604" i="2"/>
  <c r="R605" i="2"/>
  <c r="R608" i="2"/>
  <c r="R610" i="2"/>
  <c r="R619" i="2"/>
  <c r="R625" i="2"/>
  <c r="R627" i="2"/>
  <c r="R638" i="2"/>
  <c r="R642" i="2"/>
  <c r="R643" i="2"/>
  <c r="R644" i="2"/>
  <c r="R646" i="2"/>
  <c r="R647" i="2"/>
  <c r="R648" i="2"/>
  <c r="R649" i="2"/>
  <c r="R656" i="2"/>
  <c r="R662" i="2"/>
  <c r="R664" i="2"/>
  <c r="R665" i="2"/>
  <c r="R666" i="2"/>
  <c r="R669" i="2"/>
  <c r="R670" i="2"/>
  <c r="R677" i="2"/>
  <c r="R682" i="2"/>
  <c r="R686" i="2"/>
  <c r="R688" i="2"/>
  <c r="R690" i="2"/>
  <c r="R692" i="2"/>
  <c r="R694" i="2"/>
  <c r="R695" i="2"/>
  <c r="R719" i="2"/>
  <c r="R720" i="2"/>
  <c r="R721" i="2"/>
  <c r="R724" i="2"/>
  <c r="R725" i="2"/>
  <c r="R727" i="2"/>
  <c r="R731" i="2"/>
  <c r="R741" i="2"/>
  <c r="R750" i="2"/>
  <c r="R758" i="2"/>
  <c r="R769" i="2"/>
  <c r="R776" i="2"/>
  <c r="R777" i="2"/>
  <c r="R785" i="2"/>
  <c r="R786" i="2"/>
  <c r="R791" i="2"/>
  <c r="R798" i="2"/>
  <c r="R799" i="2"/>
  <c r="R800" i="2"/>
  <c r="R801" i="2"/>
  <c r="R802" i="2"/>
  <c r="R803" i="2"/>
  <c r="R805" i="2"/>
  <c r="R808" i="2"/>
  <c r="R815" i="2"/>
  <c r="R821" i="2"/>
  <c r="R824" i="2"/>
  <c r="R829" i="2"/>
  <c r="R830" i="2"/>
  <c r="R833" i="2"/>
  <c r="R840" i="2"/>
  <c r="R846" i="2"/>
  <c r="R847" i="2"/>
  <c r="R857" i="2"/>
  <c r="R858" i="2"/>
  <c r="R860" i="2"/>
  <c r="R866" i="2"/>
  <c r="R870" i="2"/>
  <c r="R873" i="2"/>
  <c r="R878" i="2"/>
  <c r="R883" i="2"/>
  <c r="R884" i="2"/>
  <c r="R916" i="2"/>
  <c r="R917" i="2"/>
  <c r="R924" i="2"/>
  <c r="R927" i="2"/>
  <c r="R936" i="2"/>
  <c r="R945" i="2"/>
  <c r="R954" i="2"/>
  <c r="R966" i="2"/>
  <c r="R968" i="2"/>
  <c r="R980" i="2"/>
  <c r="R988" i="2"/>
  <c r="R989" i="2"/>
  <c r="R995" i="2"/>
  <c r="R997" i="2"/>
  <c r="R1004" i="2"/>
  <c r="R1006" i="2"/>
  <c r="R1009" i="2"/>
  <c r="R1014" i="2"/>
  <c r="R1015" i="2"/>
  <c r="R1018" i="2"/>
  <c r="R1020" i="2"/>
  <c r="R1023" i="2"/>
  <c r="R1025" i="2"/>
  <c r="R1027" i="2"/>
  <c r="R1028" i="2"/>
  <c r="R1029" i="2"/>
  <c r="R1042" i="2"/>
  <c r="R1044" i="2"/>
  <c r="R1046" i="2"/>
  <c r="R1064" i="2"/>
  <c r="R1065" i="2"/>
  <c r="R1066" i="2"/>
  <c r="R1067" i="2"/>
  <c r="R1072" i="2"/>
  <c r="R1075" i="2"/>
  <c r="R1079" i="2"/>
  <c r="R1081" i="2"/>
  <c r="R1088" i="2"/>
  <c r="R1090" i="2"/>
  <c r="R1092" i="2"/>
  <c r="R1094" i="2"/>
  <c r="R1106" i="2"/>
  <c r="R1109" i="2"/>
  <c r="R1111" i="2"/>
  <c r="R1116" i="2"/>
  <c r="R1122" i="2"/>
  <c r="R1123" i="2"/>
  <c r="R1131" i="2"/>
  <c r="R1135" i="2"/>
  <c r="R1137" i="2"/>
  <c r="R1143" i="2"/>
  <c r="R1144" i="2"/>
  <c r="R1146" i="2"/>
  <c r="R1147" i="2"/>
  <c r="R1150" i="2"/>
  <c r="R1151" i="2"/>
  <c r="R1156" i="2"/>
  <c r="R1163" i="2"/>
  <c r="R1167" i="2"/>
  <c r="R1169" i="2"/>
  <c r="R1173" i="2"/>
  <c r="R1180" i="2"/>
  <c r="R1182" i="2"/>
  <c r="R1183" i="2"/>
  <c r="R1191" i="2"/>
  <c r="R1196" i="2"/>
  <c r="R1199" i="2"/>
  <c r="R1202" i="2"/>
  <c r="R1209" i="2"/>
  <c r="R1211" i="2"/>
  <c r="R1214" i="2"/>
  <c r="R1216" i="2"/>
  <c r="R1222" i="2"/>
  <c r="R1227" i="2"/>
  <c r="R1230" i="2"/>
  <c r="R1234" i="2"/>
  <c r="R1236" i="2"/>
  <c r="R1238" i="2"/>
  <c r="R1240" i="2"/>
  <c r="R1245" i="2"/>
  <c r="R1247" i="2"/>
  <c r="R1257" i="2"/>
  <c r="R1259" i="2"/>
  <c r="R1264" i="2"/>
  <c r="R1265" i="2"/>
  <c r="R1269" i="2"/>
  <c r="R1270" i="2"/>
  <c r="R1274" i="2"/>
  <c r="R1275" i="2"/>
  <c r="R1277" i="2"/>
  <c r="R1278" i="2"/>
  <c r="R1282" i="2"/>
  <c r="R1283" i="2"/>
  <c r="R1284" i="2"/>
  <c r="R1287" i="2"/>
  <c r="R1291" i="2"/>
  <c r="R1294" i="2"/>
  <c r="R1295" i="2"/>
  <c r="R1296" i="2"/>
  <c r="R1297" i="2"/>
  <c r="R1298" i="2"/>
  <c r="R1301" i="2"/>
  <c r="R1302" i="2"/>
  <c r="R1304" i="2"/>
  <c r="R1310" i="2"/>
  <c r="R1311" i="2"/>
  <c r="R1314" i="2"/>
  <c r="R1322" i="2"/>
  <c r="R1324" i="2"/>
  <c r="R1332" i="2"/>
  <c r="R1334" i="2"/>
  <c r="R1336" i="2"/>
  <c r="R1344" i="2"/>
  <c r="R1346" i="2"/>
  <c r="R1351" i="2"/>
  <c r="R1353" i="2"/>
  <c r="R1354" i="2"/>
  <c r="R1356" i="2"/>
  <c r="R1357" i="2"/>
  <c r="R1359" i="2"/>
  <c r="R1362" i="2"/>
  <c r="R1365" i="2"/>
  <c r="R1368" i="2"/>
  <c r="R1371" i="2"/>
  <c r="R1373" i="2"/>
  <c r="R1377" i="2"/>
  <c r="R1379" i="2"/>
  <c r="R1381" i="2"/>
  <c r="R1383" i="2"/>
  <c r="R1384" i="2"/>
  <c r="R1389" i="2"/>
  <c r="R1390" i="2"/>
  <c r="R1395" i="2"/>
  <c r="R1397" i="2"/>
  <c r="R1400" i="2"/>
  <c r="R1402" i="2"/>
  <c r="R1405" i="2"/>
  <c r="R1407" i="2"/>
  <c r="R1410" i="2"/>
  <c r="R1412" i="2"/>
  <c r="R1414" i="2"/>
  <c r="R1415" i="2"/>
  <c r="R1425" i="2"/>
  <c r="R1429" i="2"/>
  <c r="R1436" i="2"/>
  <c r="R1446" i="2"/>
  <c r="R1447" i="2"/>
  <c r="R1449" i="2"/>
  <c r="R1450" i="2"/>
  <c r="R1455" i="2"/>
  <c r="R1456" i="2"/>
  <c r="R1457" i="2"/>
  <c r="R1459" i="2"/>
  <c r="R1463" i="2"/>
  <c r="R1465" i="2"/>
  <c r="R1469" i="2"/>
  <c r="R1471" i="2"/>
  <c r="R1479" i="2"/>
  <c r="R1485" i="2"/>
  <c r="R1487" i="2"/>
  <c r="R1488" i="2"/>
  <c r="R1493" i="2"/>
  <c r="R1496" i="2"/>
  <c r="R1505" i="2"/>
  <c r="R1511" i="2"/>
  <c r="R1512" i="2"/>
  <c r="R1515" i="2"/>
  <c r="R1517" i="2"/>
  <c r="R1519" i="2"/>
  <c r="R1537" i="2"/>
  <c r="R1543" i="2"/>
  <c r="R1548" i="2"/>
  <c r="R1559" i="2"/>
  <c r="R1568" i="2"/>
  <c r="R1572" i="2"/>
  <c r="R1578" i="2"/>
  <c r="R1582" i="2"/>
  <c r="R1588" i="2"/>
  <c r="R1600" i="2"/>
  <c r="R1616" i="2"/>
  <c r="R1619" i="2"/>
  <c r="R1624" i="2"/>
  <c r="R1650" i="2"/>
  <c r="R1652" i="2"/>
  <c r="R1654" i="2"/>
  <c r="R1656" i="2"/>
  <c r="R1657" i="2"/>
  <c r="R1662" i="2"/>
  <c r="R1668" i="2"/>
  <c r="R1670" i="2"/>
  <c r="R1672" i="2"/>
  <c r="R1674" i="2"/>
  <c r="R1688" i="2"/>
  <c r="R1693" i="2"/>
  <c r="R1698" i="2"/>
  <c r="R1701" i="2"/>
  <c r="R1702" i="2"/>
  <c r="R1717" i="2"/>
  <c r="R1718" i="2"/>
  <c r="R1719" i="2"/>
  <c r="R1722" i="2"/>
  <c r="R1730" i="2"/>
  <c r="R1732" i="2"/>
  <c r="R1734" i="2"/>
  <c r="R1737" i="2"/>
  <c r="R1740" i="2"/>
  <c r="R1742" i="2"/>
  <c r="R1744" i="2"/>
  <c r="R1750" i="2"/>
  <c r="R1752" i="2"/>
  <c r="R1754" i="2"/>
  <c r="R1755" i="2"/>
  <c r="R1757" i="2"/>
  <c r="R1761" i="2"/>
  <c r="R1770" i="2"/>
  <c r="R1779" i="2"/>
  <c r="R1785" i="2"/>
  <c r="R1787" i="2"/>
  <c r="R1790" i="2"/>
  <c r="R1794" i="2"/>
  <c r="R1795" i="2"/>
  <c r="R1798" i="2"/>
  <c r="R1800" i="2"/>
  <c r="R1808" i="2"/>
  <c r="R1809" i="2"/>
  <c r="R1810" i="2"/>
  <c r="R1817" i="2"/>
  <c r="R1819" i="2"/>
  <c r="R1820" i="2"/>
  <c r="R1824" i="2"/>
  <c r="R1826" i="2"/>
  <c r="R1828" i="2"/>
  <c r="R1831" i="2"/>
  <c r="R1834" i="2"/>
  <c r="R1840" i="2"/>
  <c r="R1846" i="2"/>
  <c r="R1848" i="2"/>
  <c r="R1850" i="2"/>
  <c r="R1855" i="2"/>
  <c r="R1865" i="2"/>
  <c r="R1876" i="2"/>
  <c r="R1877" i="2"/>
  <c r="R1879" i="2"/>
  <c r="R1881" i="2"/>
  <c r="R1887" i="2"/>
  <c r="R1891" i="2"/>
  <c r="R1898" i="2"/>
  <c r="R1899" i="2"/>
  <c r="R1901" i="2"/>
  <c r="R1905" i="2"/>
  <c r="R1909" i="2"/>
  <c r="R1915" i="2"/>
  <c r="R1920" i="2"/>
  <c r="R1927" i="2"/>
  <c r="R1932" i="2"/>
  <c r="R1933" i="2"/>
  <c r="R1936" i="2"/>
  <c r="R1937" i="2"/>
  <c r="R1938" i="2"/>
  <c r="R1942" i="2"/>
  <c r="R1944" i="2"/>
  <c r="R1948" i="2"/>
  <c r="R1949" i="2"/>
  <c r="R1951" i="2"/>
  <c r="R1952" i="2"/>
  <c r="R1955" i="2"/>
  <c r="R1956" i="2"/>
  <c r="R1958" i="2"/>
  <c r="R1968" i="2"/>
  <c r="R1971" i="2"/>
  <c r="R1976" i="2"/>
  <c r="R1977" i="2"/>
  <c r="R1985" i="2"/>
  <c r="R1986" i="2"/>
  <c r="R1991" i="2"/>
  <c r="R1996" i="2"/>
  <c r="R2002" i="2"/>
  <c r="R2007" i="2"/>
  <c r="R2022" i="2"/>
  <c r="R2026" i="2"/>
  <c r="R2027" i="2"/>
  <c r="R2037" i="2"/>
  <c r="R2043" i="2"/>
  <c r="R2051" i="2"/>
  <c r="R2052" i="2"/>
  <c r="R2053" i="2"/>
  <c r="R2056" i="2"/>
  <c r="R2058" i="2"/>
  <c r="R2067" i="2"/>
  <c r="R2073" i="2"/>
  <c r="R2075" i="2"/>
  <c r="R2081" i="2"/>
  <c r="R2083" i="2"/>
  <c r="R2084" i="2"/>
  <c r="R2087" i="2"/>
  <c r="R2090" i="2"/>
  <c r="R2092" i="2"/>
  <c r="R2093" i="2"/>
  <c r="R2094" i="2"/>
  <c r="R2095" i="2"/>
  <c r="R2099" i="2"/>
  <c r="R2100" i="2"/>
  <c r="R2101" i="2"/>
  <c r="R2104" i="2"/>
  <c r="R2107" i="2"/>
  <c r="R2109" i="2"/>
  <c r="R2113" i="2"/>
  <c r="R2114" i="2"/>
  <c r="R2115" i="2"/>
  <c r="R2116" i="2"/>
  <c r="R2124" i="2"/>
  <c r="R2129" i="2"/>
  <c r="R2133" i="2"/>
  <c r="R2134" i="2"/>
  <c r="R2136" i="2"/>
  <c r="R2137" i="2"/>
  <c r="R2138" i="2"/>
  <c r="R2145" i="2"/>
  <c r="R2149" i="2"/>
  <c r="R2151" i="2"/>
  <c r="R2152" i="2"/>
  <c r="R2155" i="2"/>
  <c r="R2175" i="2"/>
  <c r="R2184" i="2"/>
  <c r="R2185" i="2"/>
  <c r="R2202" i="2"/>
  <c r="R2207" i="2"/>
  <c r="R2213" i="2"/>
  <c r="R2216" i="2"/>
  <c r="R2218" i="2"/>
  <c r="R2221" i="2"/>
  <c r="R2226" i="2"/>
  <c r="R2231" i="2"/>
  <c r="R2232" i="2"/>
  <c r="R2235" i="2"/>
  <c r="R2236" i="2"/>
  <c r="R2239" i="2"/>
  <c r="R2242" i="2"/>
  <c r="R2252" i="2"/>
  <c r="R2256" i="2"/>
  <c r="R2258" i="2"/>
  <c r="R2262" i="2"/>
  <c r="R2263" i="2"/>
  <c r="R2265" i="2"/>
  <c r="R2270" i="2"/>
  <c r="R2272" i="2"/>
  <c r="R2275" i="2"/>
  <c r="R2282" i="2"/>
  <c r="R2284" i="2"/>
  <c r="R2287" i="2"/>
  <c r="R2290" i="2"/>
  <c r="R2294" i="2"/>
  <c r="R2295" i="2"/>
  <c r="R2298" i="2"/>
  <c r="R2300" i="2"/>
  <c r="R2303" i="2"/>
  <c r="R2305" i="2"/>
  <c r="R2307" i="2"/>
  <c r="R2311" i="2"/>
  <c r="R2312" i="2"/>
  <c r="R2313" i="2"/>
  <c r="R2317" i="2"/>
  <c r="R2326" i="2"/>
  <c r="R2329" i="2"/>
  <c r="R2340" i="2"/>
  <c r="R2341" i="2"/>
  <c r="R2343" i="2"/>
  <c r="R2346" i="2"/>
  <c r="R2347" i="2"/>
  <c r="R2348" i="2"/>
  <c r="R2352" i="2"/>
  <c r="R2353" i="2"/>
  <c r="R2358" i="2"/>
  <c r="R2360" i="2"/>
  <c r="R2362" i="2"/>
  <c r="R2364" i="2"/>
  <c r="R2366" i="2"/>
  <c r="R2371" i="2"/>
  <c r="R2373" i="2"/>
  <c r="R2377" i="2"/>
  <c r="R2378" i="2"/>
  <c r="R2379" i="2"/>
  <c r="R2386" i="2"/>
  <c r="R2387" i="2"/>
  <c r="R2396" i="2"/>
  <c r="R2397" i="2"/>
  <c r="R2398" i="2"/>
  <c r="R2400" i="2"/>
  <c r="R2401" i="2"/>
  <c r="R2405" i="2"/>
  <c r="R2410" i="2"/>
  <c r="R2412" i="2"/>
  <c r="R2421" i="2"/>
  <c r="R2422" i="2"/>
  <c r="R2425" i="2"/>
  <c r="R2429" i="2"/>
  <c r="R2432" i="2"/>
  <c r="R2434" i="2"/>
  <c r="R2435" i="2"/>
  <c r="R2437" i="2"/>
  <c r="R2438" i="2"/>
  <c r="R2440" i="2"/>
  <c r="R2445" i="2"/>
  <c r="R2447" i="2"/>
  <c r="R2449" i="2"/>
  <c r="R2450" i="2"/>
  <c r="R2459" i="2"/>
  <c r="R2463" i="2"/>
  <c r="R2469" i="2"/>
  <c r="R2470" i="2"/>
  <c r="R2471" i="2"/>
  <c r="R2474" i="2"/>
  <c r="R2479" i="2"/>
  <c r="R2480" i="2"/>
  <c r="R2485" i="2"/>
  <c r="R2488" i="2"/>
  <c r="R2489" i="2"/>
  <c r="R2494" i="2"/>
  <c r="R2496" i="2"/>
  <c r="R2497" i="2"/>
  <c r="R2501" i="2"/>
  <c r="R2510" i="2"/>
  <c r="R2514" i="2"/>
  <c r="R2515" i="2"/>
  <c r="R2520" i="2"/>
  <c r="R2521" i="2"/>
  <c r="R2525" i="2"/>
  <c r="R2526" i="2"/>
  <c r="R2528" i="2"/>
  <c r="R2531" i="2"/>
  <c r="R2534" i="2"/>
  <c r="R2535" i="2"/>
  <c r="R2538" i="2"/>
  <c r="R2544" i="2"/>
  <c r="R2546" i="2"/>
  <c r="R2548" i="2"/>
  <c r="R2551" i="2"/>
  <c r="R2553" i="2"/>
  <c r="R2554" i="2"/>
  <c r="R2556" i="2"/>
  <c r="R2559" i="2"/>
  <c r="R2561" i="2"/>
  <c r="R2563" i="2"/>
  <c r="R2568" i="2"/>
  <c r="R2573" i="2"/>
  <c r="R2576" i="2"/>
  <c r="R2579" i="2"/>
  <c r="R2582" i="2"/>
  <c r="R2584" i="2"/>
  <c r="R2587" i="2"/>
  <c r="R2589" i="2"/>
  <c r="R2590" i="2"/>
  <c r="R2592" i="2"/>
  <c r="R2597" i="2"/>
  <c r="R2598" i="2"/>
  <c r="R2600" i="2"/>
  <c r="R2601" i="2"/>
  <c r="R2616" i="2"/>
  <c r="R2622" i="2"/>
  <c r="R2633" i="2"/>
  <c r="R2639" i="2"/>
  <c r="R2641" i="2"/>
  <c r="R2642" i="2"/>
  <c r="R2645" i="2"/>
  <c r="R2657" i="2"/>
  <c r="R2669" i="2"/>
  <c r="R2672" i="2"/>
  <c r="R2675" i="2"/>
  <c r="R2684" i="2"/>
  <c r="R2685" i="2"/>
  <c r="R2686" i="2"/>
  <c r="R2687" i="2"/>
  <c r="R2700" i="2"/>
  <c r="R2701" i="2"/>
  <c r="R2702" i="2"/>
  <c r="R2707" i="2"/>
  <c r="R2708" i="2"/>
  <c r="R2709" i="2"/>
  <c r="R2710" i="2"/>
  <c r="R2711" i="2"/>
  <c r="R2715" i="2"/>
  <c r="R2722" i="2"/>
  <c r="R2727" i="2"/>
  <c r="R2729" i="2"/>
  <c r="R2737" i="2"/>
  <c r="R2738" i="2"/>
  <c r="R2743" i="2"/>
  <c r="R2749" i="2"/>
  <c r="R2750" i="2"/>
  <c r="R2751" i="2"/>
  <c r="R2753" i="2"/>
  <c r="R2755" i="2"/>
  <c r="R2760" i="2"/>
  <c r="R2765" i="2"/>
  <c r="R2778" i="2"/>
  <c r="R2779" i="2"/>
  <c r="R2781" i="2"/>
  <c r="R2783" i="2"/>
  <c r="R2787" i="2"/>
  <c r="R2789" i="2"/>
  <c r="R2791" i="2"/>
  <c r="R2793" i="2"/>
  <c r="R2807" i="2"/>
  <c r="R2812" i="2"/>
  <c r="R2814" i="2"/>
  <c r="R2817" i="2"/>
  <c r="R2819" i="2"/>
  <c r="R2822" i="2"/>
  <c r="R2824" i="2"/>
  <c r="R2827" i="2"/>
  <c r="R2829" i="2"/>
  <c r="R2838" i="2"/>
  <c r="R2839" i="2"/>
  <c r="R2844" i="2"/>
  <c r="R2845" i="2"/>
  <c r="R2851" i="2"/>
  <c r="R2857" i="2"/>
  <c r="R2859" i="2"/>
  <c r="R2860" i="2"/>
  <c r="R2881" i="2"/>
  <c r="R2883" i="2"/>
  <c r="R2885" i="2"/>
  <c r="R2888" i="2"/>
  <c r="R2891" i="2"/>
  <c r="R2892" i="2"/>
  <c r="R2900" i="2"/>
  <c r="R2902" i="2"/>
  <c r="R2903" i="2"/>
  <c r="R2905" i="2"/>
  <c r="R2908" i="2"/>
  <c r="R2909" i="2"/>
  <c r="R2910" i="2"/>
  <c r="R2911" i="2"/>
  <c r="R2913" i="2"/>
  <c r="R2918" i="2"/>
  <c r="R2920" i="2"/>
  <c r="R2923" i="2"/>
  <c r="R2926" i="2"/>
  <c r="R2931" i="2"/>
  <c r="R2934" i="2"/>
  <c r="R2936" i="2"/>
  <c r="R2937" i="2"/>
  <c r="R2939" i="2"/>
  <c r="R2944" i="2"/>
  <c r="R2947" i="2"/>
  <c r="R2963" i="2"/>
  <c r="R2964" i="2"/>
  <c r="R2967" i="2"/>
  <c r="R2975" i="2"/>
  <c r="R2980" i="2"/>
  <c r="R2981" i="2"/>
  <c r="R2982" i="2"/>
  <c r="R2983" i="2"/>
  <c r="R2994" i="2"/>
  <c r="R3002" i="2"/>
  <c r="R3005" i="2"/>
  <c r="R3008" i="2"/>
  <c r="R3009" i="2"/>
  <c r="R3013" i="2"/>
  <c r="R3020" i="2"/>
  <c r="R3024" i="2"/>
  <c r="R3025" i="2"/>
  <c r="R3026" i="2"/>
  <c r="R3029" i="2"/>
  <c r="R3030" i="2"/>
  <c r="R3031" i="2"/>
  <c r="R3032" i="2"/>
  <c r="R3037" i="2"/>
  <c r="R3038" i="2"/>
  <c r="R3045" i="2"/>
  <c r="R3049" i="2"/>
  <c r="R3051" i="2"/>
  <c r="R3054" i="2"/>
  <c r="R3055" i="2"/>
  <c r="R3057" i="2"/>
  <c r="R3060" i="2"/>
  <c r="R3065" i="2"/>
  <c r="R3073" i="2"/>
  <c r="R3081" i="2"/>
  <c r="R3082" i="2"/>
  <c r="R3086" i="2"/>
  <c r="R3099" i="2"/>
  <c r="R3108" i="2"/>
  <c r="R3109" i="2"/>
  <c r="R3112" i="2"/>
  <c r="R3113" i="2"/>
  <c r="R3119" i="2"/>
  <c r="R3123" i="2"/>
  <c r="R3124" i="2"/>
  <c r="R3126" i="2"/>
  <c r="R3132" i="2"/>
  <c r="R3134" i="2"/>
  <c r="R3135" i="2"/>
  <c r="R3138" i="2"/>
  <c r="R3157" i="2"/>
  <c r="R3158" i="2"/>
  <c r="R3162" i="2"/>
  <c r="R3174" i="2"/>
  <c r="R3178" i="2"/>
  <c r="R3181" i="2"/>
  <c r="R3183" i="2"/>
  <c r="R3185" i="2"/>
  <c r="R3191" i="2"/>
  <c r="R3199" i="2"/>
  <c r="R3202" i="2"/>
  <c r="R3209" i="2"/>
  <c r="R3210" i="2"/>
  <c r="R3212" i="2"/>
  <c r="R3216" i="2"/>
  <c r="R3220" i="2"/>
  <c r="R3221" i="2"/>
  <c r="R3222" i="2"/>
  <c r="R3225" i="2"/>
  <c r="R3226" i="2"/>
  <c r="R3228" i="2"/>
  <c r="R3233" i="2"/>
  <c r="R3235" i="2"/>
  <c r="R3237" i="2"/>
  <c r="R3241" i="2"/>
  <c r="R3242" i="2"/>
  <c r="R3244" i="2"/>
  <c r="R3247" i="2"/>
  <c r="R3259" i="2"/>
  <c r="R3263" i="2"/>
  <c r="R3265" i="2"/>
  <c r="R3270" i="2"/>
  <c r="R3273" i="2"/>
  <c r="R3283" i="2"/>
  <c r="R3284" i="2"/>
  <c r="R3285" i="2"/>
  <c r="R3287" i="2"/>
  <c r="R3290" i="2"/>
  <c r="R3292" i="2"/>
  <c r="R3294" i="2"/>
  <c r="R3298" i="2"/>
  <c r="R3299" i="2"/>
  <c r="R3302" i="2"/>
  <c r="R3304" i="2"/>
  <c r="R3305" i="2"/>
  <c r="R3306" i="2"/>
  <c r="R3308" i="2"/>
  <c r="R3311" i="2"/>
  <c r="R3313" i="2"/>
  <c r="R3320" i="2"/>
  <c r="R3323" i="2"/>
  <c r="R3325" i="2"/>
  <c r="R3326" i="2"/>
  <c r="R3329" i="2"/>
  <c r="R3330" i="2"/>
  <c r="R3332" i="2"/>
  <c r="R3338" i="2"/>
  <c r="R3346" i="2"/>
  <c r="R3348" i="2"/>
  <c r="R3350" i="2"/>
  <c r="R3355" i="2"/>
  <c r="R3357" i="2"/>
  <c r="R3358" i="2"/>
  <c r="R3359" i="2"/>
  <c r="R3364" i="2"/>
  <c r="R3378" i="2"/>
  <c r="R3379" i="2"/>
  <c r="R3380" i="2"/>
  <c r="R3381" i="2"/>
  <c r="R3392" i="2"/>
  <c r="R3395" i="2"/>
  <c r="R3397" i="2"/>
  <c r="R3399" i="2"/>
  <c r="R3404" i="2"/>
  <c r="R3405" i="2"/>
  <c r="R3412" i="2"/>
  <c r="R3417" i="2"/>
  <c r="R3423" i="2"/>
  <c r="R3424" i="2"/>
  <c r="R3433" i="2"/>
  <c r="R3434" i="2"/>
  <c r="R3435" i="2"/>
  <c r="R3439" i="2"/>
  <c r="R3454" i="2"/>
  <c r="R3459" i="2"/>
  <c r="R3475" i="2"/>
  <c r="R3482" i="2"/>
  <c r="R3483" i="2"/>
  <c r="R3491" i="2"/>
  <c r="R3494" i="2"/>
  <c r="R3504" i="2"/>
  <c r="R3505" i="2"/>
  <c r="R3513" i="2"/>
  <c r="R3514" i="2"/>
  <c r="R3517" i="2"/>
  <c r="R3518" i="2"/>
  <c r="R3520" i="2"/>
  <c r="R3524" i="2"/>
  <c r="R3526" i="2"/>
  <c r="R3527" i="2"/>
  <c r="R3533" i="2"/>
  <c r="R3536" i="2"/>
  <c r="R3540" i="2"/>
  <c r="R3545" i="2"/>
  <c r="R3553" i="2"/>
  <c r="R3556" i="2"/>
  <c r="R3566" i="2"/>
  <c r="R3574" i="2"/>
  <c r="R3584" i="2"/>
  <c r="R3592" i="2"/>
  <c r="R3593" i="2"/>
  <c r="R3595" i="2"/>
  <c r="R3599" i="2"/>
  <c r="R3601" i="2"/>
  <c r="R3604" i="2"/>
  <c r="R3607" i="2"/>
  <c r="R3626" i="2"/>
  <c r="R3632" i="2"/>
  <c r="R3641" i="2"/>
  <c r="R3642" i="2"/>
  <c r="R3645" i="2"/>
  <c r="R3648" i="2"/>
  <c r="R3651" i="2"/>
  <c r="R3656" i="2"/>
  <c r="R3659" i="2"/>
  <c r="R3660" i="2"/>
  <c r="R3664" i="2"/>
  <c r="R3671" i="2"/>
  <c r="R3673" i="2"/>
  <c r="R3677" i="2"/>
  <c r="R3682" i="2"/>
  <c r="R3696" i="2"/>
  <c r="R3700" i="2"/>
  <c r="R3706" i="2"/>
  <c r="R3707" i="2"/>
  <c r="R3710" i="2"/>
  <c r="R3712" i="2"/>
  <c r="R3713" i="2"/>
  <c r="R3714" i="2"/>
  <c r="R3721" i="2"/>
  <c r="R3723" i="2"/>
  <c r="R3730" i="2"/>
  <c r="R3733" i="2"/>
  <c r="R3735" i="2"/>
  <c r="R3738" i="2"/>
  <c r="R3742" i="2"/>
  <c r="R3744" i="2"/>
  <c r="R3746" i="2"/>
  <c r="R3747" i="2"/>
  <c r="R3751" i="2"/>
  <c r="R3752" i="2"/>
  <c r="R3753" i="2"/>
  <c r="R3757" i="2"/>
  <c r="R3764" i="2"/>
  <c r="R3769" i="2"/>
  <c r="R3771" i="2"/>
  <c r="R3777" i="2"/>
  <c r="R3781" i="2"/>
  <c r="R3783" i="2"/>
  <c r="R3784" i="2"/>
  <c r="R3785" i="2"/>
  <c r="R3791" i="2"/>
  <c r="R3793" i="2"/>
  <c r="R3794" i="2"/>
  <c r="R3795" i="2"/>
  <c r="R3800" i="2"/>
  <c r="R3807" i="2"/>
  <c r="R3808" i="2"/>
  <c r="R3809" i="2"/>
  <c r="R3810" i="2"/>
  <c r="R3811" i="2"/>
  <c r="R3816" i="2"/>
  <c r="R3818" i="2"/>
  <c r="R3824" i="2"/>
  <c r="R3825" i="2"/>
  <c r="R3828" i="2"/>
  <c r="R3830" i="2"/>
  <c r="R3834" i="2"/>
  <c r="R3837" i="2"/>
  <c r="R3838" i="2"/>
  <c r="R3840" i="2"/>
  <c r="R3844" i="2"/>
  <c r="R3845" i="2"/>
  <c r="R3856" i="2"/>
  <c r="R3861" i="2"/>
  <c r="R3869" i="2"/>
  <c r="R3873" i="2"/>
  <c r="R3874" i="2"/>
  <c r="R3875" i="2"/>
  <c r="R3884" i="2"/>
  <c r="R3885" i="2"/>
  <c r="R3886" i="2"/>
  <c r="R3889" i="2"/>
  <c r="R3890" i="2"/>
  <c r="R3899" i="2"/>
  <c r="R3911" i="2"/>
  <c r="R3913" i="2"/>
  <c r="R3916" i="2"/>
  <c r="R3922" i="2"/>
  <c r="R3923" i="2"/>
  <c r="R3927" i="2"/>
  <c r="R3928" i="2"/>
  <c r="R3929" i="2"/>
  <c r="R3939" i="2"/>
  <c r="R3940" i="2"/>
  <c r="R3942" i="2"/>
  <c r="R3943" i="2"/>
  <c r="R3948" i="2"/>
  <c r="R3954" i="2"/>
  <c r="R3957" i="2"/>
  <c r="R3963" i="2"/>
  <c r="R3964" i="2"/>
  <c r="R3968" i="2"/>
  <c r="R3970" i="2"/>
  <c r="R3971" i="2"/>
  <c r="R3974" i="2"/>
  <c r="R3975" i="2"/>
  <c r="R3978" i="2"/>
  <c r="R3984" i="2"/>
  <c r="R3990" i="2"/>
  <c r="R3997" i="2"/>
  <c r="R3999" i="2"/>
  <c r="R4003" i="2"/>
  <c r="R4007" i="2"/>
  <c r="R4008" i="2"/>
  <c r="R4011" i="2"/>
  <c r="R4015" i="2"/>
  <c r="R4026" i="2"/>
  <c r="R4028" i="2"/>
  <c r="R4038" i="2"/>
  <c r="R4043" i="2"/>
  <c r="R4044" i="2"/>
  <c r="R4046" i="2"/>
  <c r="R4049" i="2"/>
  <c r="R4056" i="2"/>
  <c r="R4058" i="2"/>
  <c r="R4060" i="2"/>
  <c r="R4066" i="2"/>
  <c r="R4067" i="2"/>
  <c r="R4072" i="2"/>
  <c r="R4073" i="2"/>
  <c r="R4074" i="2"/>
  <c r="R4075" i="2"/>
  <c r="R4076" i="2"/>
  <c r="R4077" i="2"/>
  <c r="R4087" i="2"/>
  <c r="R4088" i="2"/>
  <c r="R4092" i="2"/>
  <c r="R4098" i="2"/>
  <c r="R4102" i="2"/>
  <c r="R4104" i="2"/>
  <c r="R4118" i="2"/>
  <c r="R4132" i="2"/>
  <c r="R4138" i="2"/>
  <c r="R4140" i="2"/>
  <c r="R4141" i="2"/>
  <c r="R4147" i="2"/>
  <c r="R4152" i="2"/>
  <c r="R4160" i="2"/>
  <c r="R4162" i="2"/>
  <c r="R4170" i="2"/>
  <c r="R4171" i="2"/>
  <c r="R4173" i="2"/>
  <c r="R4175" i="2"/>
  <c r="R4177" i="2"/>
  <c r="R4178" i="2"/>
  <c r="R4182" i="2"/>
  <c r="R4185" i="2"/>
  <c r="R4187" i="2"/>
  <c r="R4188" i="2"/>
  <c r="R4190" i="2"/>
  <c r="R4196" i="2"/>
  <c r="R4197" i="2"/>
  <c r="R4204" i="2"/>
  <c r="R4207" i="2"/>
  <c r="R4213" i="2"/>
  <c r="R4217" i="2"/>
  <c r="R4221" i="2"/>
  <c r="R4222" i="2"/>
  <c r="R4224" i="2"/>
  <c r="R4226" i="2"/>
  <c r="R4227" i="2"/>
  <c r="R4230" i="2"/>
  <c r="R4231" i="2"/>
  <c r="R4234" i="2"/>
  <c r="R4235" i="2"/>
  <c r="R4240" i="2"/>
  <c r="R4241" i="2"/>
  <c r="R4242" i="2"/>
  <c r="R4249" i="2"/>
  <c r="R4250" i="2"/>
  <c r="R4254" i="2"/>
  <c r="R4257" i="2"/>
  <c r="R4259" i="2"/>
  <c r="R4266" i="2"/>
  <c r="R4267" i="2"/>
  <c r="R4284" i="2"/>
  <c r="R4286" i="2"/>
  <c r="R4299" i="2"/>
  <c r="R4300" i="2"/>
  <c r="R4301" i="2"/>
  <c r="R4305" i="2"/>
  <c r="R4308" i="2"/>
  <c r="R4320" i="2"/>
  <c r="R4321" i="2"/>
  <c r="R4324" i="2"/>
  <c r="R4330" i="2"/>
  <c r="R4333" i="2"/>
  <c r="R4336" i="2"/>
  <c r="R4339" i="2"/>
  <c r="R4349" i="2"/>
  <c r="R4351" i="2"/>
  <c r="R4367" i="2"/>
  <c r="R4368" i="2"/>
  <c r="R4373" i="2"/>
  <c r="R4382" i="2"/>
  <c r="R4385" i="2"/>
  <c r="R4387" i="2"/>
  <c r="R4393" i="2"/>
  <c r="R4398" i="2"/>
  <c r="R4399" i="2"/>
  <c r="R4400" i="2"/>
  <c r="R4404" i="2"/>
  <c r="R4407" i="2"/>
  <c r="R4408" i="2"/>
  <c r="R4409" i="2"/>
  <c r="R4414" i="2"/>
  <c r="R4415" i="2"/>
  <c r="R4417" i="2"/>
  <c r="R4421" i="2"/>
  <c r="R4427" i="2"/>
  <c r="R4431" i="2"/>
  <c r="R4432" i="2"/>
  <c r="R4439" i="2"/>
  <c r="R4440" i="2"/>
  <c r="R4443" i="2"/>
  <c r="R4446" i="2"/>
  <c r="R4447" i="2"/>
  <c r="R4450" i="2"/>
  <c r="R4453" i="2"/>
  <c r="R4454" i="2"/>
  <c r="R4463" i="2"/>
  <c r="R4467" i="2"/>
  <c r="R4469" i="2"/>
  <c r="R4470" i="2"/>
  <c r="R4477" i="2"/>
  <c r="R4482" i="2"/>
  <c r="R4483" i="2"/>
  <c r="R4485" i="2"/>
  <c r="R4488" i="2"/>
  <c r="R4489" i="2"/>
  <c r="R4491" i="2"/>
  <c r="R4494" i="2"/>
  <c r="R4495" i="2"/>
  <c r="R4498" i="2"/>
  <c r="R4500" i="2"/>
  <c r="R4504" i="2"/>
  <c r="R4506" i="2"/>
  <c r="R4507" i="2"/>
  <c r="R4509" i="2"/>
  <c r="R4510" i="2"/>
  <c r="R4511" i="2"/>
  <c r="R4516" i="2"/>
  <c r="R4518" i="2"/>
  <c r="R4520" i="2"/>
  <c r="R4531" i="2"/>
  <c r="R4534" i="2"/>
  <c r="R4535" i="2"/>
  <c r="R4538" i="2"/>
  <c r="R4539" i="2"/>
  <c r="R4542" i="2"/>
  <c r="R4545" i="2"/>
  <c r="R4551" i="2"/>
  <c r="R4554" i="2"/>
  <c r="R4559" i="2"/>
  <c r="R4560" i="2"/>
  <c r="R4562" i="2"/>
  <c r="R4564" i="2"/>
  <c r="R4578" i="2"/>
  <c r="R4583" i="2"/>
  <c r="R4584" i="2"/>
  <c r="R4587" i="2"/>
  <c r="R4599" i="2"/>
  <c r="R4602" i="2"/>
  <c r="R4603" i="2"/>
  <c r="R4605" i="2"/>
  <c r="R4606" i="2"/>
  <c r="R4607" i="2"/>
  <c r="R4609" i="2"/>
  <c r="R4618" i="2"/>
  <c r="R4620" i="2"/>
  <c r="R4621" i="2"/>
  <c r="R4625" i="2"/>
  <c r="R4636" i="2"/>
  <c r="R4639" i="2"/>
  <c r="R4642" i="2"/>
  <c r="R4651" i="2"/>
  <c r="R4654" i="2"/>
  <c r="R4657" i="2"/>
  <c r="R4665" i="2"/>
  <c r="R4670" i="2"/>
  <c r="R4674" i="2"/>
  <c r="R4675" i="2"/>
  <c r="R4676" i="2"/>
  <c r="R4690" i="2"/>
  <c r="R4691" i="2"/>
  <c r="R4700" i="2"/>
  <c r="R11" i="2"/>
  <c r="R32" i="2"/>
  <c r="R70" i="2"/>
  <c r="R80" i="2"/>
  <c r="R93" i="2"/>
  <c r="R95" i="2"/>
  <c r="R115" i="2"/>
  <c r="R135" i="2"/>
  <c r="R136" i="2"/>
  <c r="R146" i="2"/>
  <c r="R166" i="2"/>
  <c r="R191" i="2"/>
  <c r="R208" i="2"/>
  <c r="R231" i="2"/>
  <c r="R240" i="2"/>
  <c r="R266" i="2"/>
  <c r="R282" i="2"/>
  <c r="R298" i="2"/>
  <c r="R316" i="2"/>
  <c r="R350" i="2"/>
  <c r="R370" i="2"/>
  <c r="R384" i="2"/>
  <c r="R396" i="2"/>
  <c r="R397" i="2"/>
  <c r="R409" i="2"/>
  <c r="R424" i="2"/>
  <c r="R438" i="2"/>
  <c r="R452" i="2"/>
  <c r="R472" i="2"/>
  <c r="R485" i="2"/>
  <c r="R491" i="2"/>
  <c r="R521" i="2"/>
  <c r="R537" i="2"/>
  <c r="R554" i="2"/>
  <c r="R594" i="2"/>
  <c r="R612" i="2"/>
  <c r="R613" i="2"/>
  <c r="R633" i="2"/>
  <c r="R654" i="2"/>
  <c r="R710" i="2"/>
  <c r="R726" i="2"/>
  <c r="R739" i="2"/>
  <c r="R779" i="2"/>
  <c r="R835" i="2"/>
  <c r="R867" i="2"/>
  <c r="R934" i="2"/>
  <c r="R950" i="2"/>
  <c r="R974" i="2"/>
  <c r="R1013" i="2"/>
  <c r="R1034" i="2"/>
  <c r="R1037" i="2"/>
  <c r="R1062" i="2"/>
  <c r="R1078" i="2"/>
  <c r="R1082" i="2"/>
  <c r="R1098" i="2"/>
  <c r="R1115" i="2"/>
  <c r="R1130" i="2"/>
  <c r="R1152" i="2"/>
  <c r="R1194" i="2"/>
  <c r="R1206" i="2"/>
  <c r="R1217" i="2"/>
  <c r="R1232" i="2"/>
  <c r="R1235" i="2"/>
  <c r="R1250" i="2"/>
  <c r="R1262" i="2"/>
  <c r="R1281" i="2"/>
  <c r="R1305" i="2"/>
  <c r="R1363" i="2"/>
  <c r="R1380" i="2"/>
  <c r="R1398" i="2"/>
  <c r="R1434" i="2"/>
  <c r="R1438" i="2"/>
  <c r="R1461" i="2"/>
  <c r="R1467" i="2"/>
  <c r="R1470" i="2"/>
  <c r="R1484" i="2"/>
  <c r="R1507" i="2"/>
  <c r="R1523" i="2"/>
  <c r="R1540" i="2"/>
  <c r="R1562" i="2"/>
  <c r="R1585" i="2"/>
  <c r="R1621" i="2"/>
  <c r="R1641" i="2"/>
  <c r="R1658" i="2"/>
  <c r="R1675" i="2"/>
  <c r="R1689" i="2"/>
  <c r="R1705" i="2"/>
  <c r="R1707" i="2"/>
  <c r="R1729" i="2"/>
  <c r="R1760" i="2"/>
  <c r="R1777" i="2"/>
  <c r="R1796" i="2"/>
  <c r="R1797" i="2"/>
  <c r="R1860" i="2"/>
  <c r="R1875" i="2"/>
  <c r="R1893" i="2"/>
  <c r="R1908" i="2"/>
  <c r="R1935" i="2"/>
  <c r="R1989" i="2"/>
  <c r="R2008" i="2"/>
  <c r="R2011" i="2"/>
  <c r="R2025" i="2"/>
  <c r="R2061" i="2"/>
  <c r="R2158" i="2"/>
  <c r="R2177" i="2"/>
  <c r="R2241" i="2"/>
  <c r="R2247" i="2"/>
  <c r="R2260" i="2"/>
  <c r="R2292" i="2"/>
  <c r="R2308" i="2"/>
  <c r="R2310" i="2"/>
  <c r="R2335" i="2"/>
  <c r="R2367" i="2"/>
  <c r="R2406" i="2"/>
  <c r="R2424" i="2"/>
  <c r="R2426" i="2"/>
  <c r="R2436" i="2"/>
  <c r="R2458" i="2"/>
  <c r="R2493" i="2"/>
  <c r="R2502" i="2"/>
  <c r="R2540" i="2"/>
  <c r="R2542" i="2"/>
  <c r="R2557" i="2"/>
  <c r="R2569" i="2"/>
  <c r="R2604" i="2"/>
  <c r="R2607" i="2"/>
  <c r="R2636" i="2"/>
  <c r="R2646" i="2"/>
  <c r="R2695" i="2"/>
  <c r="R2703" i="2"/>
  <c r="R2721" i="2"/>
  <c r="R2768" i="2"/>
  <c r="R2805" i="2"/>
  <c r="R2843" i="2"/>
  <c r="R2868" i="2"/>
  <c r="R2890" i="2"/>
  <c r="R2894" i="2"/>
  <c r="R2949" i="2"/>
  <c r="R2953" i="2"/>
  <c r="R2988" i="2"/>
  <c r="R3117" i="2"/>
  <c r="R3139" i="2"/>
  <c r="R3155" i="2"/>
  <c r="R3190" i="2"/>
  <c r="R3232" i="2"/>
  <c r="R3269" i="2"/>
  <c r="R3276" i="2"/>
  <c r="R3293" i="2"/>
  <c r="R3361" i="2"/>
  <c r="R3363" i="2"/>
  <c r="R3384" i="2"/>
  <c r="R3401" i="2"/>
  <c r="R3403" i="2"/>
  <c r="R3428" i="2"/>
  <c r="R3451" i="2"/>
  <c r="R3467" i="2"/>
  <c r="R3468" i="2"/>
  <c r="R3507" i="2"/>
  <c r="R3525" i="2"/>
  <c r="R3562" i="2"/>
  <c r="R3597" i="2"/>
  <c r="R3612" i="2"/>
  <c r="R3704" i="2"/>
  <c r="R3802" i="2"/>
  <c r="R3821" i="2"/>
  <c r="R3832" i="2"/>
  <c r="R3871" i="2"/>
  <c r="R3878" i="2"/>
  <c r="R4005" i="2"/>
  <c r="R4018" i="2"/>
  <c r="R4032" i="2"/>
  <c r="R4050" i="2"/>
  <c r="R4079" i="2"/>
  <c r="R4093" i="2"/>
  <c r="R4108" i="2"/>
  <c r="R4110" i="2"/>
  <c r="R4122" i="2"/>
  <c r="R4139" i="2"/>
  <c r="R4148" i="2"/>
  <c r="R4159" i="2"/>
  <c r="R4181" i="2"/>
  <c r="R4193" i="2"/>
  <c r="R4210" i="2"/>
  <c r="R4228" i="2"/>
  <c r="R4248" i="2"/>
  <c r="R4260" i="2"/>
  <c r="R4272" i="2"/>
  <c r="R4274" i="2"/>
  <c r="R4290" i="2"/>
  <c r="R4303" i="2"/>
  <c r="R4316" i="2"/>
  <c r="R4342" i="2"/>
  <c r="R4357" i="2"/>
  <c r="R4370" i="2"/>
  <c r="R4377" i="2"/>
  <c r="R4394" i="2"/>
  <c r="R4412" i="2"/>
  <c r="R4424" i="2"/>
  <c r="R4459" i="2"/>
  <c r="R4480" i="2"/>
  <c r="R4496" i="2"/>
  <c r="R4499" i="2"/>
  <c r="R4512" i="2"/>
  <c r="R4523" i="2"/>
  <c r="R4550" i="2"/>
  <c r="R4552" i="2"/>
  <c r="R4563" i="2"/>
  <c r="R4572" i="2"/>
  <c r="R4586" i="2"/>
  <c r="R4591" i="2"/>
  <c r="R4608" i="2"/>
  <c r="R4623" i="2"/>
  <c r="R4659" i="2"/>
  <c r="R4662" i="2"/>
  <c r="R4680" i="2"/>
  <c r="R4710" i="2"/>
  <c r="C54" i="2"/>
  <c r="C53" i="2"/>
  <c r="C52" i="2"/>
  <c r="C51" i="2"/>
  <c r="C50" i="2"/>
  <c r="C49" i="2"/>
  <c r="C48" i="2"/>
  <c r="C47" i="2"/>
  <c r="C46" i="2"/>
  <c r="C45" i="2"/>
  <c r="C43" i="2"/>
  <c r="C44" i="2"/>
  <c r="C42" i="2"/>
  <c r="C41" i="2"/>
  <c r="C40" i="2"/>
  <c r="C39" i="2"/>
  <c r="C38" i="2"/>
  <c r="C37" i="2"/>
  <c r="C36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82" i="2"/>
  <c r="C81" i="2"/>
  <c r="C80" i="2"/>
  <c r="C79" i="2"/>
  <c r="C78" i="2"/>
  <c r="C77" i="2"/>
  <c r="C76" i="2"/>
  <c r="C75" i="2"/>
  <c r="C74" i="2"/>
  <c r="C73" i="2"/>
  <c r="C72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3" i="2"/>
  <c r="C764" i="2"/>
  <c r="C762" i="2"/>
  <c r="C761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94" i="2"/>
  <c r="C193" i="2"/>
  <c r="C192" i="2"/>
  <c r="C191" i="2"/>
  <c r="C190" i="2"/>
  <c r="C188" i="2"/>
  <c r="C189" i="2"/>
  <c r="C187" i="2"/>
  <c r="C186" i="2"/>
  <c r="C185" i="2"/>
  <c r="C184" i="2"/>
  <c r="C182" i="2"/>
  <c r="C183" i="2"/>
  <c r="C181" i="2"/>
  <c r="C180" i="2"/>
  <c r="C179" i="2"/>
  <c r="C178" i="2"/>
  <c r="C176" i="2"/>
  <c r="C177" i="2"/>
  <c r="C175" i="2"/>
  <c r="C174" i="2"/>
  <c r="C173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799" i="2"/>
  <c r="C800" i="2"/>
  <c r="C801" i="2"/>
  <c r="C802" i="2"/>
  <c r="C803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5" i="2"/>
  <c r="C786" i="2"/>
  <c r="C784" i="2"/>
  <c r="C783" i="2"/>
  <c r="C782" i="2"/>
  <c r="C781" i="2"/>
  <c r="C232" i="2"/>
  <c r="C231" i="2"/>
  <c r="C230" i="2"/>
  <c r="C228" i="2"/>
  <c r="C229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6" i="2"/>
  <c r="C197" i="2"/>
  <c r="C195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866" i="2"/>
  <c r="C867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4" i="2"/>
  <c r="C895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371" i="2"/>
  <c r="C370" i="2"/>
  <c r="C369" i="2"/>
  <c r="C368" i="2"/>
  <c r="C367" i="2"/>
  <c r="C366" i="2"/>
  <c r="C365" i="2"/>
  <c r="C363" i="2"/>
  <c r="C364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00" i="2"/>
  <c r="C299" i="2"/>
  <c r="C298" i="2"/>
  <c r="C297" i="2"/>
  <c r="C295" i="2"/>
  <c r="C296" i="2"/>
  <c r="C294" i="2"/>
  <c r="C293" i="2"/>
  <c r="C292" i="2"/>
  <c r="C291" i="2"/>
  <c r="C290" i="2"/>
  <c r="C289" i="2"/>
  <c r="C288" i="2"/>
  <c r="C287" i="2"/>
  <c r="C286" i="2"/>
  <c r="C285" i="2"/>
  <c r="C424" i="2"/>
  <c r="C423" i="2"/>
  <c r="C422" i="2"/>
  <c r="C421" i="2"/>
  <c r="C420" i="2"/>
  <c r="C419" i="2"/>
  <c r="C934" i="2"/>
  <c r="C933" i="2"/>
  <c r="C932" i="2"/>
  <c r="C931" i="2"/>
  <c r="C930" i="2"/>
  <c r="C929" i="2"/>
  <c r="C928" i="2"/>
  <c r="C927" i="2"/>
  <c r="C926" i="2"/>
  <c r="C925" i="2"/>
  <c r="C924" i="2"/>
  <c r="C922" i="2"/>
  <c r="C923" i="2"/>
  <c r="C921" i="2"/>
  <c r="C920" i="2"/>
  <c r="C919" i="2"/>
  <c r="C91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694" i="2"/>
  <c r="C695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492" i="2"/>
  <c r="C491" i="2"/>
  <c r="C490" i="2"/>
  <c r="C489" i="2"/>
  <c r="C488" i="2"/>
  <c r="C486" i="2"/>
  <c r="C487" i="2"/>
  <c r="C485" i="2"/>
  <c r="C484" i="2"/>
  <c r="C483" i="2"/>
  <c r="C482" i="2"/>
  <c r="C481" i="2"/>
  <c r="C480" i="2"/>
  <c r="C478" i="2"/>
  <c r="C479" i="2"/>
  <c r="C477" i="2"/>
  <c r="C476" i="2"/>
  <c r="C475" i="2"/>
  <c r="C474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8" i="2"/>
  <c r="C989" i="2"/>
  <c r="C987" i="2"/>
  <c r="C986" i="2"/>
  <c r="C985" i="2"/>
  <c r="C984" i="2"/>
  <c r="C983" i="2"/>
  <c r="C982" i="2"/>
  <c r="C981" i="2"/>
  <c r="C980" i="2"/>
  <c r="C979" i="2"/>
  <c r="C978" i="2"/>
  <c r="C977" i="2"/>
  <c r="C523" i="2"/>
  <c r="C522" i="2"/>
  <c r="C521" i="2"/>
  <c r="C520" i="2"/>
  <c r="C519" i="2"/>
  <c r="C518" i="2"/>
  <c r="C517" i="2"/>
  <c r="C516" i="2"/>
  <c r="C515" i="2"/>
  <c r="C514" i="2"/>
  <c r="C513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582" i="2"/>
  <c r="C581" i="2"/>
  <c r="C580" i="2"/>
  <c r="C579" i="2"/>
  <c r="C576" i="2"/>
  <c r="C577" i="2"/>
  <c r="C578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599" i="2"/>
  <c r="C600" i="2"/>
  <c r="C598" i="2"/>
  <c r="C597" i="2"/>
  <c r="C596" i="2"/>
  <c r="C595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7" i="2"/>
  <c r="C648" i="2"/>
  <c r="C646" i="2"/>
  <c r="C645" i="2"/>
  <c r="C644" i="2"/>
  <c r="C643" i="2"/>
  <c r="C642" i="2"/>
  <c r="C641" i="2"/>
  <c r="C640" i="2"/>
  <c r="C639" i="2"/>
  <c r="C638" i="2"/>
  <c r="C637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761" i="2"/>
  <c r="C1760" i="2"/>
  <c r="C1759" i="2"/>
  <c r="C1758" i="2"/>
  <c r="C1757" i="2"/>
  <c r="C1756" i="2"/>
  <c r="C1754" i="2"/>
  <c r="C1755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817" i="2"/>
  <c r="C1816" i="2"/>
  <c r="C1815" i="2"/>
  <c r="C1814" i="2"/>
  <c r="C1813" i="2"/>
  <c r="C1812" i="2"/>
  <c r="C1811" i="2"/>
  <c r="C1808" i="2"/>
  <c r="C1809" i="2"/>
  <c r="C1810" i="2"/>
  <c r="C1807" i="2"/>
  <c r="C1806" i="2"/>
  <c r="C1805" i="2"/>
  <c r="C1803" i="2"/>
  <c r="C1804" i="2"/>
  <c r="C1802" i="2"/>
  <c r="C1801" i="2"/>
  <c r="C1800" i="2"/>
  <c r="C1799" i="2"/>
  <c r="C1798" i="2"/>
  <c r="C1796" i="2"/>
  <c r="C1797" i="2"/>
  <c r="C1795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708" i="2"/>
  <c r="C1707" i="2"/>
  <c r="C1706" i="2"/>
  <c r="C1704" i="2"/>
  <c r="C1705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2" i="2"/>
  <c r="C1183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285" i="2"/>
  <c r="C1284" i="2"/>
  <c r="C1283" i="2"/>
  <c r="C1282" i="2"/>
  <c r="C1281" i="2"/>
  <c r="C1280" i="2"/>
  <c r="C1279" i="2"/>
  <c r="C1278" i="2"/>
  <c r="C1277" i="2"/>
  <c r="C1276" i="2"/>
  <c r="C1274" i="2"/>
  <c r="C1275" i="2"/>
  <c r="C1273" i="2"/>
  <c r="C1272" i="2"/>
  <c r="C1271" i="2"/>
  <c r="C1270" i="2"/>
  <c r="C1269" i="2"/>
  <c r="C1268" i="2"/>
  <c r="C1267" i="2"/>
  <c r="C1266" i="2"/>
  <c r="C1264" i="2"/>
  <c r="C1265" i="2"/>
  <c r="C1263" i="2"/>
  <c r="C1262" i="2"/>
  <c r="C1261" i="2"/>
  <c r="C1260" i="2"/>
  <c r="C1259" i="2"/>
  <c r="C1258" i="2"/>
  <c r="C1257" i="2"/>
  <c r="C1256" i="2"/>
  <c r="C1255" i="2"/>
  <c r="C1254" i="2"/>
  <c r="C1253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99" i="2"/>
  <c r="C1398" i="2"/>
  <c r="C1397" i="2"/>
  <c r="C1396" i="2"/>
  <c r="C1395" i="2"/>
  <c r="C1394" i="2"/>
  <c r="C1393" i="2"/>
  <c r="C1392" i="2"/>
  <c r="C1391" i="2"/>
  <c r="C1389" i="2"/>
  <c r="C1390" i="2"/>
  <c r="C1388" i="2"/>
  <c r="C1387" i="2"/>
  <c r="C1386" i="2"/>
  <c r="C1385" i="2"/>
  <c r="C1383" i="2"/>
  <c r="C1382" i="2"/>
  <c r="C138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3" i="2"/>
  <c r="C1404" i="2"/>
  <c r="C1402" i="2"/>
  <c r="C1401" i="2"/>
  <c r="C1400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64" i="2"/>
  <c r="C1463" i="2"/>
  <c r="C1462" i="2"/>
  <c r="C1461" i="2"/>
  <c r="C1460" i="2"/>
  <c r="C1459" i="2"/>
  <c r="C1458" i="2"/>
  <c r="C1456" i="2"/>
  <c r="C1457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70" i="2"/>
  <c r="C1469" i="2"/>
  <c r="C1468" i="2"/>
  <c r="C1467" i="2"/>
  <c r="C1466" i="2"/>
  <c r="C1465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0" i="2"/>
  <c r="C1511" i="2"/>
  <c r="C1512" i="2"/>
  <c r="C1509" i="2"/>
  <c r="C1508" i="2"/>
  <c r="C1070" i="2"/>
  <c r="C1069" i="2"/>
  <c r="C1068" i="2"/>
  <c r="C1065" i="2"/>
  <c r="C1066" i="2"/>
  <c r="C1067" i="2"/>
  <c r="C1064" i="2"/>
  <c r="C1063" i="2"/>
  <c r="C1062" i="2"/>
  <c r="C1061" i="2"/>
  <c r="C1060" i="2"/>
  <c r="C1059" i="2"/>
  <c r="C1058" i="2"/>
  <c r="C1057" i="2"/>
  <c r="C1056" i="2"/>
  <c r="C1055" i="2"/>
  <c r="C1054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507" i="2"/>
  <c r="C1506" i="2"/>
  <c r="C1505" i="2"/>
  <c r="C1504" i="2"/>
  <c r="C1503" i="2"/>
  <c r="C1502" i="2"/>
  <c r="C1501" i="2"/>
  <c r="C1500" i="2"/>
  <c r="C1499" i="2"/>
  <c r="C1498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939" i="2"/>
  <c r="C1938" i="2"/>
  <c r="C1936" i="2"/>
  <c r="C1937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5" i="2"/>
  <c r="C1956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1989" i="2"/>
  <c r="C1988" i="2"/>
  <c r="C1987" i="2"/>
  <c r="C1986" i="2"/>
  <c r="C1985" i="2"/>
  <c r="C1984" i="2"/>
  <c r="C1983" i="2"/>
  <c r="C1982" i="2"/>
  <c r="C1981" i="2"/>
  <c r="C1980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105" i="2"/>
  <c r="C2104" i="2"/>
  <c r="C2103" i="2"/>
  <c r="C2102" i="2"/>
  <c r="C2101" i="2"/>
  <c r="C2099" i="2"/>
  <c r="C2100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2062" i="2"/>
  <c r="C2061" i="2"/>
  <c r="C2060" i="2"/>
  <c r="C2059" i="2"/>
  <c r="C2058" i="2"/>
  <c r="C2057" i="2"/>
  <c r="C2056" i="2"/>
  <c r="C2055" i="2"/>
  <c r="C2054" i="2"/>
  <c r="C2053" i="2"/>
  <c r="C2051" i="2"/>
  <c r="C2052" i="2"/>
  <c r="C2050" i="2"/>
  <c r="C2049" i="2"/>
  <c r="C2048" i="2"/>
  <c r="C2047" i="2"/>
  <c r="C2046" i="2"/>
  <c r="C2045" i="2"/>
  <c r="C2630" i="2"/>
  <c r="C2629" i="2"/>
  <c r="C2628" i="2"/>
  <c r="C2627" i="2"/>
  <c r="C2625" i="2"/>
  <c r="C2626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139" i="2"/>
  <c r="C2137" i="2"/>
  <c r="C2138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147" i="2"/>
  <c r="C2146" i="2"/>
  <c r="C2145" i="2"/>
  <c r="C2144" i="2"/>
  <c r="C2143" i="2"/>
  <c r="C2142" i="2"/>
  <c r="C2141" i="2"/>
  <c r="C2140" i="2"/>
  <c r="C2120" i="2"/>
  <c r="C2121" i="2"/>
  <c r="C2119" i="2"/>
  <c r="C2118" i="2"/>
  <c r="C2117" i="2"/>
  <c r="C2113" i="2"/>
  <c r="C2114" i="2"/>
  <c r="C2115" i="2"/>
  <c r="C2116" i="2"/>
  <c r="C2112" i="2"/>
  <c r="C2111" i="2"/>
  <c r="C2110" i="2"/>
  <c r="C2109" i="2"/>
  <c r="C2108" i="2"/>
  <c r="C2107" i="2"/>
  <c r="C2106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660" i="2"/>
  <c r="C2659" i="2"/>
  <c r="C2658" i="2"/>
  <c r="C2657" i="2"/>
  <c r="C2655" i="2"/>
  <c r="C2656" i="2"/>
  <c r="C2654" i="2"/>
  <c r="C2653" i="2"/>
  <c r="C2652" i="2"/>
  <c r="C2651" i="2"/>
  <c r="C2650" i="2"/>
  <c r="C2649" i="2"/>
  <c r="C2648" i="2"/>
  <c r="C2647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646" i="2"/>
  <c r="C2645" i="2"/>
  <c r="C2644" i="2"/>
  <c r="C2643" i="2"/>
  <c r="C2642" i="2"/>
  <c r="C2641" i="2"/>
  <c r="C2640" i="2"/>
  <c r="C2639" i="2"/>
  <c r="C2188" i="2"/>
  <c r="C2187" i="2"/>
  <c r="C2186" i="2"/>
  <c r="C2185" i="2"/>
  <c r="C2184" i="2"/>
  <c r="C2183" i="2"/>
  <c r="C2182" i="2"/>
  <c r="C2181" i="2"/>
  <c r="C2180" i="2"/>
  <c r="C2179" i="2"/>
  <c r="C2638" i="2"/>
  <c r="C2637" i="2"/>
  <c r="C2636" i="2"/>
  <c r="C2635" i="2"/>
  <c r="C2634" i="2"/>
  <c r="C2633" i="2"/>
  <c r="C2632" i="2"/>
  <c r="C2631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731" i="2"/>
  <c r="C2730" i="2"/>
  <c r="C2729" i="2"/>
  <c r="C2728" i="2"/>
  <c r="C2726" i="2"/>
  <c r="C2727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7" i="2"/>
  <c r="C2708" i="2"/>
  <c r="C2709" i="2"/>
  <c r="C2706" i="2"/>
  <c r="C2705" i="2"/>
  <c r="C2704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701" i="2"/>
  <c r="C2702" i="2"/>
  <c r="C2703" i="2"/>
  <c r="C2700" i="2"/>
  <c r="C2699" i="2"/>
  <c r="C2698" i="2"/>
  <c r="C2697" i="2"/>
  <c r="C2696" i="2"/>
  <c r="C2694" i="2"/>
  <c r="C2695" i="2"/>
  <c r="C2693" i="2"/>
  <c r="C2692" i="2"/>
  <c r="C2691" i="2"/>
  <c r="C2690" i="2"/>
  <c r="C2689" i="2"/>
  <c r="C2688" i="2"/>
  <c r="C2686" i="2"/>
  <c r="C2687" i="2"/>
  <c r="C2685" i="2"/>
  <c r="C2225" i="2"/>
  <c r="C2224" i="2"/>
  <c r="C2223" i="2"/>
  <c r="C2222" i="2"/>
  <c r="C2221" i="2"/>
  <c r="C2220" i="2"/>
  <c r="C2219" i="2"/>
  <c r="C2218" i="2"/>
  <c r="C2217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317" i="2"/>
  <c r="C2316" i="2"/>
  <c r="C2315" i="2"/>
  <c r="C2314" i="2"/>
  <c r="C2313" i="2"/>
  <c r="C2311" i="2"/>
  <c r="C2312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1" i="2"/>
  <c r="C2422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988" i="2"/>
  <c r="C2987" i="2"/>
  <c r="C2986" i="2"/>
  <c r="C2985" i="2"/>
  <c r="C2984" i="2"/>
  <c r="C2982" i="2"/>
  <c r="C2983" i="2"/>
  <c r="C2981" i="2"/>
  <c r="C2980" i="2"/>
  <c r="C2979" i="2"/>
  <c r="C2978" i="2"/>
  <c r="C2977" i="2"/>
  <c r="C2976" i="2"/>
  <c r="C2975" i="2"/>
  <c r="C2974" i="2"/>
  <c r="C2973" i="2"/>
  <c r="C297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1" i="2"/>
  <c r="C3002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4" i="2"/>
  <c r="C2515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6" i="2"/>
  <c r="C2497" i="2"/>
  <c r="C2495" i="2"/>
  <c r="C2392" i="2"/>
  <c r="C2391" i="2"/>
  <c r="C2390" i="2"/>
  <c r="C2389" i="2"/>
  <c r="C2388" i="2"/>
  <c r="C2387" i="2"/>
  <c r="C2386" i="2"/>
  <c r="C2385" i="2"/>
  <c r="C2384" i="2"/>
  <c r="C2383" i="2"/>
  <c r="C2382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59" i="2"/>
  <c r="C2860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3157" i="2"/>
  <c r="C3158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3432" i="2"/>
  <c r="C3431" i="2"/>
  <c r="C3430" i="2"/>
  <c r="C3429" i="2"/>
  <c r="C3428" i="2"/>
  <c r="C3427" i="2"/>
  <c r="C3426" i="2"/>
  <c r="C3425" i="2"/>
  <c r="C3423" i="2"/>
  <c r="C3424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4" i="2"/>
  <c r="C3055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202" i="2"/>
  <c r="C3201" i="2"/>
  <c r="C3200" i="2"/>
  <c r="C3199" i="2"/>
  <c r="C3198" i="2"/>
  <c r="C3197" i="2"/>
  <c r="C3196" i="2"/>
  <c r="C3195" i="2"/>
  <c r="C3194" i="2"/>
  <c r="C3193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223" i="2"/>
  <c r="C3221" i="2"/>
  <c r="C3222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4" i="2"/>
  <c r="C3225" i="2"/>
  <c r="C2970" i="2"/>
  <c r="C2971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3311" i="2"/>
  <c r="C3310" i="2"/>
  <c r="C3309" i="2"/>
  <c r="C3308" i="2"/>
  <c r="C3307" i="2"/>
  <c r="C3306" i="2"/>
  <c r="C3304" i="2"/>
  <c r="C3305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528" i="2"/>
  <c r="C3526" i="2"/>
  <c r="C3527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4" i="2"/>
  <c r="C3505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385" i="2"/>
  <c r="C3384" i="2"/>
  <c r="C3383" i="2"/>
  <c r="C3382" i="2"/>
  <c r="C3381" i="2"/>
  <c r="C3379" i="2"/>
  <c r="C3380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4021" i="2"/>
  <c r="C4020" i="2"/>
  <c r="C4019" i="2"/>
  <c r="C4018" i="2"/>
  <c r="C4017" i="2"/>
  <c r="C4016" i="2"/>
  <c r="C4014" i="2"/>
  <c r="C4015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4080" i="2"/>
  <c r="C4079" i="2"/>
  <c r="C4078" i="2"/>
  <c r="C4075" i="2"/>
  <c r="C4076" i="2"/>
  <c r="C4077" i="2"/>
  <c r="C4073" i="2"/>
  <c r="C4074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3718" i="2"/>
  <c r="C3717" i="2"/>
  <c r="C3716" i="2"/>
  <c r="C3715" i="2"/>
  <c r="C3714" i="2"/>
  <c r="C3712" i="2"/>
  <c r="C3713" i="2"/>
  <c r="C3711" i="2"/>
  <c r="C3710" i="2"/>
  <c r="C3709" i="2"/>
  <c r="C3708" i="2"/>
  <c r="C3707" i="2"/>
  <c r="C3706" i="2"/>
  <c r="C3705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83" i="2"/>
  <c r="C3784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6" i="2"/>
  <c r="C4197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3888" i="2"/>
  <c r="C3887" i="2"/>
  <c r="C3885" i="2"/>
  <c r="C3886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4249" i="2"/>
  <c r="C4250" i="2"/>
  <c r="C4248" i="2"/>
  <c r="C4247" i="2"/>
  <c r="C4246" i="2"/>
  <c r="C4245" i="2"/>
  <c r="C4244" i="2"/>
  <c r="C4243" i="2"/>
  <c r="C4240" i="2"/>
  <c r="C4241" i="2"/>
  <c r="C4242" i="2"/>
  <c r="C4239" i="2"/>
  <c r="C4238" i="2"/>
  <c r="C4237" i="2"/>
  <c r="C4236" i="2"/>
  <c r="C4235" i="2"/>
  <c r="C4234" i="2"/>
  <c r="C4233" i="2"/>
  <c r="C4232" i="2"/>
  <c r="C4230" i="2"/>
  <c r="C4231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3849" i="2"/>
  <c r="C3848" i="2"/>
  <c r="C3847" i="2"/>
  <c r="C3846" i="2"/>
  <c r="C3844" i="2"/>
  <c r="C3845" i="2"/>
  <c r="C3843" i="2"/>
  <c r="C3842" i="2"/>
  <c r="C3841" i="2"/>
  <c r="C3840" i="2"/>
  <c r="C3839" i="2"/>
  <c r="C3838" i="2"/>
  <c r="C3837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4261" i="2"/>
  <c r="C4260" i="2"/>
  <c r="C4259" i="2"/>
  <c r="C4258" i="2"/>
  <c r="C4257" i="2"/>
  <c r="C4256" i="2"/>
  <c r="C4255" i="2"/>
  <c r="C4254" i="2"/>
  <c r="C4253" i="2"/>
  <c r="C4252" i="2"/>
  <c r="C4251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3872" i="2"/>
  <c r="C3871" i="2"/>
  <c r="C3870" i="2"/>
  <c r="C3869" i="2"/>
  <c r="C3868" i="2"/>
  <c r="C3867" i="2"/>
  <c r="C3866" i="2"/>
  <c r="C3865" i="2"/>
  <c r="C3864" i="2"/>
  <c r="C3862" i="2"/>
  <c r="C3863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3821" i="2"/>
  <c r="C3820" i="2"/>
  <c r="C3819" i="2"/>
  <c r="C3818" i="2"/>
  <c r="C3817" i="2"/>
  <c r="C3816" i="2"/>
  <c r="C3815" i="2"/>
  <c r="C3814" i="2"/>
  <c r="C3813" i="2"/>
  <c r="C3812" i="2"/>
  <c r="C3810" i="2"/>
  <c r="C3811" i="2"/>
  <c r="C3809" i="2"/>
  <c r="C3808" i="2"/>
  <c r="C3807" i="2"/>
  <c r="C3806" i="2"/>
  <c r="C3805" i="2"/>
  <c r="C3804" i="2"/>
  <c r="C3803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4448" i="2"/>
  <c r="C4446" i="2"/>
  <c r="C4447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3929" i="2"/>
  <c r="C3928" i="2"/>
  <c r="C3927" i="2"/>
  <c r="C3926" i="2"/>
  <c r="C3925" i="2"/>
  <c r="C3924" i="2"/>
  <c r="C3923" i="2"/>
  <c r="C3922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540" i="2"/>
  <c r="C4539" i="2"/>
  <c r="C4538" i="2"/>
  <c r="C4537" i="2"/>
  <c r="C4536" i="2"/>
  <c r="C4535" i="2"/>
  <c r="C4534" i="2"/>
  <c r="C4533" i="2"/>
  <c r="C4532" i="2"/>
  <c r="C4530" i="2"/>
  <c r="C4531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710" i="2"/>
  <c r="C4709" i="2"/>
  <c r="C4708" i="2"/>
  <c r="C4707" i="2"/>
  <c r="C4706" i="2"/>
  <c r="C4705" i="2"/>
  <c r="C4704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B54" i="2"/>
  <c r="B53" i="2"/>
  <c r="B52" i="2"/>
  <c r="B51" i="2"/>
  <c r="B50" i="2"/>
  <c r="B49" i="2"/>
  <c r="B48" i="2"/>
  <c r="B47" i="2"/>
  <c r="B46" i="2"/>
  <c r="B45" i="2"/>
  <c r="B43" i="2"/>
  <c r="B44" i="2"/>
  <c r="B42" i="2"/>
  <c r="B41" i="2"/>
  <c r="B40" i="2"/>
  <c r="B39" i="2"/>
  <c r="B38" i="2"/>
  <c r="B37" i="2"/>
  <c r="B36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82" i="2"/>
  <c r="B81" i="2"/>
  <c r="B80" i="2"/>
  <c r="B79" i="2"/>
  <c r="B78" i="2"/>
  <c r="B77" i="2"/>
  <c r="B76" i="2"/>
  <c r="B75" i="2"/>
  <c r="B74" i="2"/>
  <c r="B73" i="2"/>
  <c r="B72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3" i="2"/>
  <c r="B764" i="2"/>
  <c r="B762" i="2"/>
  <c r="B761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94" i="2"/>
  <c r="B193" i="2"/>
  <c r="B192" i="2"/>
  <c r="B191" i="2"/>
  <c r="B190" i="2"/>
  <c r="B188" i="2"/>
  <c r="B189" i="2"/>
  <c r="B187" i="2"/>
  <c r="B186" i="2"/>
  <c r="B185" i="2"/>
  <c r="B184" i="2"/>
  <c r="B182" i="2"/>
  <c r="B183" i="2"/>
  <c r="B181" i="2"/>
  <c r="B180" i="2"/>
  <c r="B179" i="2"/>
  <c r="B178" i="2"/>
  <c r="B176" i="2"/>
  <c r="B177" i="2"/>
  <c r="B175" i="2"/>
  <c r="B174" i="2"/>
  <c r="B173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799" i="2"/>
  <c r="B800" i="2"/>
  <c r="B801" i="2"/>
  <c r="B802" i="2"/>
  <c r="B803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5" i="2"/>
  <c r="B786" i="2"/>
  <c r="B784" i="2"/>
  <c r="B783" i="2"/>
  <c r="B782" i="2"/>
  <c r="B781" i="2"/>
  <c r="B232" i="2"/>
  <c r="B231" i="2"/>
  <c r="B230" i="2"/>
  <c r="B228" i="2"/>
  <c r="B229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6" i="2"/>
  <c r="B197" i="2"/>
  <c r="B195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866" i="2"/>
  <c r="B867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4" i="2"/>
  <c r="B895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371" i="2"/>
  <c r="B370" i="2"/>
  <c r="B369" i="2"/>
  <c r="B368" i="2"/>
  <c r="B367" i="2"/>
  <c r="B366" i="2"/>
  <c r="B365" i="2"/>
  <c r="B363" i="2"/>
  <c r="B364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00" i="2"/>
  <c r="B299" i="2"/>
  <c r="B298" i="2"/>
  <c r="B297" i="2"/>
  <c r="B295" i="2"/>
  <c r="B296" i="2"/>
  <c r="B294" i="2"/>
  <c r="B293" i="2"/>
  <c r="B292" i="2"/>
  <c r="B291" i="2"/>
  <c r="B290" i="2"/>
  <c r="B289" i="2"/>
  <c r="B288" i="2"/>
  <c r="B287" i="2"/>
  <c r="B286" i="2"/>
  <c r="B285" i="2"/>
  <c r="B424" i="2"/>
  <c r="B423" i="2"/>
  <c r="B422" i="2"/>
  <c r="B421" i="2"/>
  <c r="B420" i="2"/>
  <c r="B419" i="2"/>
  <c r="B934" i="2"/>
  <c r="B933" i="2"/>
  <c r="B932" i="2"/>
  <c r="B931" i="2"/>
  <c r="B930" i="2"/>
  <c r="B929" i="2"/>
  <c r="B928" i="2"/>
  <c r="B927" i="2"/>
  <c r="B926" i="2"/>
  <c r="B925" i="2"/>
  <c r="B924" i="2"/>
  <c r="B922" i="2"/>
  <c r="B923" i="2"/>
  <c r="B921" i="2"/>
  <c r="B920" i="2"/>
  <c r="B919" i="2"/>
  <c r="B91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694" i="2"/>
  <c r="B695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492" i="2"/>
  <c r="B491" i="2"/>
  <c r="B490" i="2"/>
  <c r="B489" i="2"/>
  <c r="B488" i="2"/>
  <c r="B486" i="2"/>
  <c r="B487" i="2"/>
  <c r="B485" i="2"/>
  <c r="B484" i="2"/>
  <c r="B483" i="2"/>
  <c r="B482" i="2"/>
  <c r="B481" i="2"/>
  <c r="B480" i="2"/>
  <c r="B478" i="2"/>
  <c r="B479" i="2"/>
  <c r="B477" i="2"/>
  <c r="B476" i="2"/>
  <c r="B475" i="2"/>
  <c r="B474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8" i="2"/>
  <c r="B989" i="2"/>
  <c r="B987" i="2"/>
  <c r="B986" i="2"/>
  <c r="B985" i="2"/>
  <c r="B984" i="2"/>
  <c r="B983" i="2"/>
  <c r="B982" i="2"/>
  <c r="B981" i="2"/>
  <c r="B980" i="2"/>
  <c r="B979" i="2"/>
  <c r="B978" i="2"/>
  <c r="B977" i="2"/>
  <c r="B523" i="2"/>
  <c r="B522" i="2"/>
  <c r="B521" i="2"/>
  <c r="B520" i="2"/>
  <c r="B519" i="2"/>
  <c r="B518" i="2"/>
  <c r="B517" i="2"/>
  <c r="B516" i="2"/>
  <c r="B515" i="2"/>
  <c r="B514" i="2"/>
  <c r="B513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582" i="2"/>
  <c r="B581" i="2"/>
  <c r="B580" i="2"/>
  <c r="B579" i="2"/>
  <c r="B576" i="2"/>
  <c r="B577" i="2"/>
  <c r="B578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599" i="2"/>
  <c r="B600" i="2"/>
  <c r="B598" i="2"/>
  <c r="B597" i="2"/>
  <c r="B596" i="2"/>
  <c r="B595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7" i="2"/>
  <c r="B648" i="2"/>
  <c r="B646" i="2"/>
  <c r="B645" i="2"/>
  <c r="B644" i="2"/>
  <c r="B643" i="2"/>
  <c r="B642" i="2"/>
  <c r="B641" i="2"/>
  <c r="B640" i="2"/>
  <c r="B639" i="2"/>
  <c r="B638" i="2"/>
  <c r="B637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761" i="2"/>
  <c r="B1760" i="2"/>
  <c r="B1759" i="2"/>
  <c r="B1758" i="2"/>
  <c r="B1757" i="2"/>
  <c r="B1756" i="2"/>
  <c r="B1754" i="2"/>
  <c r="B1755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817" i="2"/>
  <c r="B1816" i="2"/>
  <c r="B1815" i="2"/>
  <c r="B1814" i="2"/>
  <c r="B1813" i="2"/>
  <c r="B1812" i="2"/>
  <c r="B1811" i="2"/>
  <c r="B1808" i="2"/>
  <c r="B1809" i="2"/>
  <c r="B1810" i="2"/>
  <c r="B1807" i="2"/>
  <c r="B1806" i="2"/>
  <c r="B1805" i="2"/>
  <c r="B1803" i="2"/>
  <c r="B1804" i="2"/>
  <c r="B1802" i="2"/>
  <c r="B1801" i="2"/>
  <c r="B1800" i="2"/>
  <c r="B1799" i="2"/>
  <c r="B1798" i="2"/>
  <c r="B1796" i="2"/>
  <c r="B1797" i="2"/>
  <c r="B1795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708" i="2"/>
  <c r="B1707" i="2"/>
  <c r="B1706" i="2"/>
  <c r="B1704" i="2"/>
  <c r="B1705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2" i="2"/>
  <c r="B1183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285" i="2"/>
  <c r="B1284" i="2"/>
  <c r="B1283" i="2"/>
  <c r="B1282" i="2"/>
  <c r="B1281" i="2"/>
  <c r="B1280" i="2"/>
  <c r="B1279" i="2"/>
  <c r="B1278" i="2"/>
  <c r="B1277" i="2"/>
  <c r="B1276" i="2"/>
  <c r="B1274" i="2"/>
  <c r="B1275" i="2"/>
  <c r="B1273" i="2"/>
  <c r="B1272" i="2"/>
  <c r="B1271" i="2"/>
  <c r="B1270" i="2"/>
  <c r="B1269" i="2"/>
  <c r="B1268" i="2"/>
  <c r="B1267" i="2"/>
  <c r="B1266" i="2"/>
  <c r="B1264" i="2"/>
  <c r="B1265" i="2"/>
  <c r="B1263" i="2"/>
  <c r="B1262" i="2"/>
  <c r="B1261" i="2"/>
  <c r="B1260" i="2"/>
  <c r="B1259" i="2"/>
  <c r="B1258" i="2"/>
  <c r="B1257" i="2"/>
  <c r="B1256" i="2"/>
  <c r="B1255" i="2"/>
  <c r="B1254" i="2"/>
  <c r="B1253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99" i="2"/>
  <c r="B1398" i="2"/>
  <c r="B1397" i="2"/>
  <c r="B1396" i="2"/>
  <c r="B1395" i="2"/>
  <c r="B1394" i="2"/>
  <c r="B1393" i="2"/>
  <c r="B1392" i="2"/>
  <c r="B1391" i="2"/>
  <c r="B1389" i="2"/>
  <c r="B1390" i="2"/>
  <c r="B1388" i="2"/>
  <c r="B1387" i="2"/>
  <c r="B1386" i="2"/>
  <c r="B1385" i="2"/>
  <c r="B1383" i="2"/>
  <c r="B1382" i="2"/>
  <c r="B138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3" i="2"/>
  <c r="B1404" i="2"/>
  <c r="B1402" i="2"/>
  <c r="B1401" i="2"/>
  <c r="B1400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64" i="2"/>
  <c r="B1463" i="2"/>
  <c r="B1462" i="2"/>
  <c r="B1461" i="2"/>
  <c r="B1460" i="2"/>
  <c r="B1459" i="2"/>
  <c r="B1458" i="2"/>
  <c r="B1456" i="2"/>
  <c r="B1457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70" i="2"/>
  <c r="B1469" i="2"/>
  <c r="B1468" i="2"/>
  <c r="B1467" i="2"/>
  <c r="B1466" i="2"/>
  <c r="B1465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0" i="2"/>
  <c r="B1511" i="2"/>
  <c r="B1512" i="2"/>
  <c r="B1509" i="2"/>
  <c r="B1508" i="2"/>
  <c r="B1070" i="2"/>
  <c r="B1069" i="2"/>
  <c r="B1068" i="2"/>
  <c r="B1065" i="2"/>
  <c r="B1066" i="2"/>
  <c r="B1067" i="2"/>
  <c r="B1064" i="2"/>
  <c r="B1063" i="2"/>
  <c r="B1062" i="2"/>
  <c r="B1061" i="2"/>
  <c r="B1060" i="2"/>
  <c r="B1059" i="2"/>
  <c r="B1058" i="2"/>
  <c r="B1057" i="2"/>
  <c r="B1056" i="2"/>
  <c r="B1055" i="2"/>
  <c r="B1054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507" i="2"/>
  <c r="B1506" i="2"/>
  <c r="B1505" i="2"/>
  <c r="B1504" i="2"/>
  <c r="B1503" i="2"/>
  <c r="B1502" i="2"/>
  <c r="B1501" i="2"/>
  <c r="B1500" i="2"/>
  <c r="B1499" i="2"/>
  <c r="B1498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939" i="2"/>
  <c r="B1938" i="2"/>
  <c r="B1936" i="2"/>
  <c r="B1937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5" i="2"/>
  <c r="B1956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1989" i="2"/>
  <c r="B1988" i="2"/>
  <c r="B1987" i="2"/>
  <c r="B1986" i="2"/>
  <c r="B1985" i="2"/>
  <c r="B1984" i="2"/>
  <c r="B1983" i="2"/>
  <c r="B1982" i="2"/>
  <c r="B1981" i="2"/>
  <c r="B1980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105" i="2"/>
  <c r="B2104" i="2"/>
  <c r="B2103" i="2"/>
  <c r="B2102" i="2"/>
  <c r="B2101" i="2"/>
  <c r="B2099" i="2"/>
  <c r="B2100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2062" i="2"/>
  <c r="B2061" i="2"/>
  <c r="B2060" i="2"/>
  <c r="B2059" i="2"/>
  <c r="B2058" i="2"/>
  <c r="B2057" i="2"/>
  <c r="B2056" i="2"/>
  <c r="B2055" i="2"/>
  <c r="B2054" i="2"/>
  <c r="B2053" i="2"/>
  <c r="B2051" i="2"/>
  <c r="B2052" i="2"/>
  <c r="B2050" i="2"/>
  <c r="B2049" i="2"/>
  <c r="B2048" i="2"/>
  <c r="B2047" i="2"/>
  <c r="B2046" i="2"/>
  <c r="B2045" i="2"/>
  <c r="B2630" i="2"/>
  <c r="B2629" i="2"/>
  <c r="B2628" i="2"/>
  <c r="B2627" i="2"/>
  <c r="B2625" i="2"/>
  <c r="B2626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139" i="2"/>
  <c r="B2137" i="2"/>
  <c r="B2138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147" i="2"/>
  <c r="B2146" i="2"/>
  <c r="B2145" i="2"/>
  <c r="B2144" i="2"/>
  <c r="B2143" i="2"/>
  <c r="B2142" i="2"/>
  <c r="B2141" i="2"/>
  <c r="B2140" i="2"/>
  <c r="B2120" i="2"/>
  <c r="B2121" i="2"/>
  <c r="B2119" i="2"/>
  <c r="B2118" i="2"/>
  <c r="B2117" i="2"/>
  <c r="B2113" i="2"/>
  <c r="B2114" i="2"/>
  <c r="B2115" i="2"/>
  <c r="B2116" i="2"/>
  <c r="B2112" i="2"/>
  <c r="B2111" i="2"/>
  <c r="B2110" i="2"/>
  <c r="B2109" i="2"/>
  <c r="B2108" i="2"/>
  <c r="B2107" i="2"/>
  <c r="B2106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660" i="2"/>
  <c r="B2659" i="2"/>
  <c r="B2658" i="2"/>
  <c r="B2657" i="2"/>
  <c r="B2655" i="2"/>
  <c r="B2656" i="2"/>
  <c r="B2654" i="2"/>
  <c r="B2653" i="2"/>
  <c r="B2652" i="2"/>
  <c r="B2651" i="2"/>
  <c r="B2650" i="2"/>
  <c r="B2649" i="2"/>
  <c r="B2648" i="2"/>
  <c r="B2647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646" i="2"/>
  <c r="B2645" i="2"/>
  <c r="B2644" i="2"/>
  <c r="B2643" i="2"/>
  <c r="B2642" i="2"/>
  <c r="B2641" i="2"/>
  <c r="B2640" i="2"/>
  <c r="B2639" i="2"/>
  <c r="B2188" i="2"/>
  <c r="B2187" i="2"/>
  <c r="B2186" i="2"/>
  <c r="B2185" i="2"/>
  <c r="B2184" i="2"/>
  <c r="B2183" i="2"/>
  <c r="B2182" i="2"/>
  <c r="B2181" i="2"/>
  <c r="B2180" i="2"/>
  <c r="B2179" i="2"/>
  <c r="B2638" i="2"/>
  <c r="B2637" i="2"/>
  <c r="B2636" i="2"/>
  <c r="B2635" i="2"/>
  <c r="B2634" i="2"/>
  <c r="B2633" i="2"/>
  <c r="B2632" i="2"/>
  <c r="B2631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731" i="2"/>
  <c r="B2730" i="2"/>
  <c r="B2729" i="2"/>
  <c r="B2728" i="2"/>
  <c r="B2726" i="2"/>
  <c r="B2727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7" i="2"/>
  <c r="B2708" i="2"/>
  <c r="B2709" i="2"/>
  <c r="B2706" i="2"/>
  <c r="B2705" i="2"/>
  <c r="B2704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701" i="2"/>
  <c r="B2702" i="2"/>
  <c r="B2703" i="2"/>
  <c r="B2700" i="2"/>
  <c r="B2699" i="2"/>
  <c r="B2698" i="2"/>
  <c r="B2697" i="2"/>
  <c r="B2696" i="2"/>
  <c r="B2694" i="2"/>
  <c r="B2695" i="2"/>
  <c r="B2693" i="2"/>
  <c r="B2692" i="2"/>
  <c r="B2691" i="2"/>
  <c r="B2690" i="2"/>
  <c r="B2689" i="2"/>
  <c r="B2688" i="2"/>
  <c r="B2686" i="2"/>
  <c r="B2687" i="2"/>
  <c r="B2685" i="2"/>
  <c r="B2225" i="2"/>
  <c r="B2224" i="2"/>
  <c r="B2223" i="2"/>
  <c r="B2222" i="2"/>
  <c r="B2221" i="2"/>
  <c r="B2220" i="2"/>
  <c r="B2219" i="2"/>
  <c r="B2218" i="2"/>
  <c r="B2217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317" i="2"/>
  <c r="B2316" i="2"/>
  <c r="B2315" i="2"/>
  <c r="B2314" i="2"/>
  <c r="B2313" i="2"/>
  <c r="B2311" i="2"/>
  <c r="B2312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1" i="2"/>
  <c r="B2422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988" i="2"/>
  <c r="B2987" i="2"/>
  <c r="B2986" i="2"/>
  <c r="B2985" i="2"/>
  <c r="B2984" i="2"/>
  <c r="B2982" i="2"/>
  <c r="B2983" i="2"/>
  <c r="B2981" i="2"/>
  <c r="B2980" i="2"/>
  <c r="B2979" i="2"/>
  <c r="B2978" i="2"/>
  <c r="B2977" i="2"/>
  <c r="B2976" i="2"/>
  <c r="B2975" i="2"/>
  <c r="B2974" i="2"/>
  <c r="B2973" i="2"/>
  <c r="B297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1" i="2"/>
  <c r="B3002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4" i="2"/>
  <c r="B2515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6" i="2"/>
  <c r="B2497" i="2"/>
  <c r="B2495" i="2"/>
  <c r="B2392" i="2"/>
  <c r="B2391" i="2"/>
  <c r="B2390" i="2"/>
  <c r="B2389" i="2"/>
  <c r="B2388" i="2"/>
  <c r="B2387" i="2"/>
  <c r="B2386" i="2"/>
  <c r="B2385" i="2"/>
  <c r="B2384" i="2"/>
  <c r="B2383" i="2"/>
  <c r="B2382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59" i="2"/>
  <c r="B2860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3157" i="2"/>
  <c r="B3158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3432" i="2"/>
  <c r="B3431" i="2"/>
  <c r="B3430" i="2"/>
  <c r="B3429" i="2"/>
  <c r="B3428" i="2"/>
  <c r="B3427" i="2"/>
  <c r="B3426" i="2"/>
  <c r="B3425" i="2"/>
  <c r="B3423" i="2"/>
  <c r="B3424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4" i="2"/>
  <c r="B3055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202" i="2"/>
  <c r="B3201" i="2"/>
  <c r="B3200" i="2"/>
  <c r="B3199" i="2"/>
  <c r="B3198" i="2"/>
  <c r="B3197" i="2"/>
  <c r="B3196" i="2"/>
  <c r="B3195" i="2"/>
  <c r="B3194" i="2"/>
  <c r="B3193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223" i="2"/>
  <c r="B3221" i="2"/>
  <c r="B3222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4" i="2"/>
  <c r="B3225" i="2"/>
  <c r="B2970" i="2"/>
  <c r="B2971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3311" i="2"/>
  <c r="B3310" i="2"/>
  <c r="B3309" i="2"/>
  <c r="B3308" i="2"/>
  <c r="B3307" i="2"/>
  <c r="B3306" i="2"/>
  <c r="B3304" i="2"/>
  <c r="B3305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528" i="2"/>
  <c r="B3526" i="2"/>
  <c r="B3527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4" i="2"/>
  <c r="B3505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385" i="2"/>
  <c r="B3384" i="2"/>
  <c r="B3383" i="2"/>
  <c r="B3382" i="2"/>
  <c r="B3381" i="2"/>
  <c r="B3379" i="2"/>
  <c r="B3380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4021" i="2"/>
  <c r="B4020" i="2"/>
  <c r="B4019" i="2"/>
  <c r="B4018" i="2"/>
  <c r="B4017" i="2"/>
  <c r="B4016" i="2"/>
  <c r="B4014" i="2"/>
  <c r="B4015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4080" i="2"/>
  <c r="B4079" i="2"/>
  <c r="B4078" i="2"/>
  <c r="B4075" i="2"/>
  <c r="B4076" i="2"/>
  <c r="B4077" i="2"/>
  <c r="B4073" i="2"/>
  <c r="B4074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3718" i="2"/>
  <c r="B3717" i="2"/>
  <c r="B3716" i="2"/>
  <c r="B3715" i="2"/>
  <c r="B3714" i="2"/>
  <c r="B3712" i="2"/>
  <c r="B3713" i="2"/>
  <c r="B3711" i="2"/>
  <c r="B3710" i="2"/>
  <c r="B3709" i="2"/>
  <c r="B3708" i="2"/>
  <c r="B3707" i="2"/>
  <c r="B3706" i="2"/>
  <c r="B3705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83" i="2"/>
  <c r="B3784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6" i="2"/>
  <c r="B4197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3888" i="2"/>
  <c r="B3887" i="2"/>
  <c r="B3885" i="2"/>
  <c r="B3886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4249" i="2"/>
  <c r="B4250" i="2"/>
  <c r="B4248" i="2"/>
  <c r="B4247" i="2"/>
  <c r="B4246" i="2"/>
  <c r="B4245" i="2"/>
  <c r="B4244" i="2"/>
  <c r="B4243" i="2"/>
  <c r="B4240" i="2"/>
  <c r="B4241" i="2"/>
  <c r="B4242" i="2"/>
  <c r="B4239" i="2"/>
  <c r="B4238" i="2"/>
  <c r="B4237" i="2"/>
  <c r="B4236" i="2"/>
  <c r="B4235" i="2"/>
  <c r="B4234" i="2"/>
  <c r="B4233" i="2"/>
  <c r="B4232" i="2"/>
  <c r="B4230" i="2"/>
  <c r="B4231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3849" i="2"/>
  <c r="B3848" i="2"/>
  <c r="B3847" i="2"/>
  <c r="B3846" i="2"/>
  <c r="B3844" i="2"/>
  <c r="B3845" i="2"/>
  <c r="B3843" i="2"/>
  <c r="B3842" i="2"/>
  <c r="B3841" i="2"/>
  <c r="B3840" i="2"/>
  <c r="B3839" i="2"/>
  <c r="B3838" i="2"/>
  <c r="B3837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4261" i="2"/>
  <c r="B4260" i="2"/>
  <c r="B4259" i="2"/>
  <c r="B4258" i="2"/>
  <c r="B4257" i="2"/>
  <c r="B4256" i="2"/>
  <c r="B4255" i="2"/>
  <c r="B4254" i="2"/>
  <c r="B4253" i="2"/>
  <c r="B4252" i="2"/>
  <c r="B4251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3872" i="2"/>
  <c r="B3871" i="2"/>
  <c r="B3870" i="2"/>
  <c r="B3869" i="2"/>
  <c r="B3868" i="2"/>
  <c r="B3867" i="2"/>
  <c r="B3866" i="2"/>
  <c r="B3865" i="2"/>
  <c r="B3864" i="2"/>
  <c r="B3862" i="2"/>
  <c r="B3863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3821" i="2"/>
  <c r="B3820" i="2"/>
  <c r="B3819" i="2"/>
  <c r="B3818" i="2"/>
  <c r="B3817" i="2"/>
  <c r="B3816" i="2"/>
  <c r="B3815" i="2"/>
  <c r="B3814" i="2"/>
  <c r="B3813" i="2"/>
  <c r="B3812" i="2"/>
  <c r="B3810" i="2"/>
  <c r="B3811" i="2"/>
  <c r="B3809" i="2"/>
  <c r="B3808" i="2"/>
  <c r="B3807" i="2"/>
  <c r="B3806" i="2"/>
  <c r="B3805" i="2"/>
  <c r="B3804" i="2"/>
  <c r="B3803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4448" i="2"/>
  <c r="B4446" i="2"/>
  <c r="B4447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3929" i="2"/>
  <c r="B3928" i="2"/>
  <c r="B3927" i="2"/>
  <c r="B3926" i="2"/>
  <c r="B3925" i="2"/>
  <c r="B3924" i="2"/>
  <c r="B3923" i="2"/>
  <c r="B3922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540" i="2"/>
  <c r="B4539" i="2"/>
  <c r="B4538" i="2"/>
  <c r="B4537" i="2"/>
  <c r="B4536" i="2"/>
  <c r="B4535" i="2"/>
  <c r="B4534" i="2"/>
  <c r="B4533" i="2"/>
  <c r="B4532" i="2"/>
  <c r="B4530" i="2"/>
  <c r="B4531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710" i="2"/>
  <c r="B4709" i="2"/>
  <c r="B4708" i="2"/>
  <c r="B4707" i="2"/>
  <c r="B4706" i="2"/>
  <c r="B4705" i="2"/>
  <c r="B4704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AE440" i="2" l="1"/>
  <c r="AE376" i="2"/>
  <c r="AE136" i="2"/>
  <c r="AE120" i="2"/>
  <c r="AE146" i="2"/>
  <c r="AE1675" i="2"/>
  <c r="AE1659" i="2"/>
  <c r="AE1643" i="2"/>
  <c r="AE1611" i="2"/>
  <c r="AE1595" i="2"/>
  <c r="AE1579" i="2"/>
  <c r="AE88" i="2"/>
  <c r="AE4708" i="2"/>
  <c r="AE1563" i="2"/>
  <c r="AE1531" i="2"/>
  <c r="AE1515" i="2"/>
  <c r="AE1483" i="2"/>
  <c r="AE1451" i="2"/>
  <c r="AE1435" i="2"/>
  <c r="AE1403" i="2"/>
  <c r="AE1387" i="2"/>
  <c r="AE1371" i="2"/>
  <c r="AE1355" i="2"/>
  <c r="AE1339" i="2"/>
  <c r="AE1323" i="2"/>
  <c r="AE72" i="2"/>
  <c r="AE56" i="2"/>
  <c r="AE4551" i="2"/>
  <c r="AE150" i="2"/>
  <c r="AE4148" i="2"/>
  <c r="AE147" i="2"/>
  <c r="AE1291" i="2"/>
  <c r="AE1275" i="2"/>
  <c r="AE1259" i="2"/>
  <c r="AE1243" i="2"/>
  <c r="AE1227" i="2"/>
  <c r="AE1211" i="2"/>
  <c r="AE1195" i="2"/>
  <c r="AE1163" i="2"/>
  <c r="AE1147" i="2"/>
  <c r="AE1131" i="2"/>
  <c r="AE1115" i="2"/>
  <c r="AE1099" i="2"/>
  <c r="AE1083" i="2"/>
  <c r="AE1067" i="2"/>
  <c r="AE1051" i="2"/>
  <c r="AE1035" i="2"/>
  <c r="AE424" i="2"/>
  <c r="AE408" i="2"/>
  <c r="AE392" i="2"/>
  <c r="AE360" i="2"/>
  <c r="AE344" i="2"/>
  <c r="AE328" i="2"/>
  <c r="AE312" i="2"/>
  <c r="AE296" i="2"/>
  <c r="AE280" i="2"/>
  <c r="AE264" i="2"/>
  <c r="AE232" i="2"/>
  <c r="AE200" i="2"/>
  <c r="AE184" i="2"/>
  <c r="AE168" i="2"/>
  <c r="AE40" i="2"/>
  <c r="AE24" i="2"/>
  <c r="AE4695" i="2"/>
  <c r="AE4679" i="2"/>
  <c r="AE4647" i="2"/>
  <c r="AE4631" i="2"/>
  <c r="AE4615" i="2"/>
  <c r="AE4599" i="2"/>
  <c r="AE4583" i="2"/>
  <c r="AE4567" i="2"/>
  <c r="AE4535" i="2"/>
  <c r="AE4519" i="2"/>
  <c r="AE4503" i="2"/>
  <c r="AE4487" i="2"/>
  <c r="AE4471" i="2"/>
  <c r="AE4455" i="2"/>
  <c r="AE4439" i="2"/>
  <c r="AE4423" i="2"/>
  <c r="AE4407" i="2"/>
  <c r="AE4391" i="2"/>
  <c r="AE4375" i="2"/>
  <c r="AE4359" i="2"/>
  <c r="AE4343" i="2"/>
  <c r="AE4327" i="2"/>
  <c r="AE4295" i="2"/>
  <c r="AE4279" i="2"/>
  <c r="AE4263" i="2"/>
  <c r="AE4247" i="2"/>
  <c r="AE4231" i="2"/>
  <c r="AE4199" i="2"/>
  <c r="AE4183" i="2"/>
  <c r="AE4167" i="2"/>
  <c r="AE4151" i="2"/>
  <c r="AE4135" i="2"/>
  <c r="AE4119" i="2"/>
  <c r="AE4103" i="2"/>
  <c r="AE4087" i="2"/>
  <c r="AE4071" i="2"/>
  <c r="AE4039" i="2"/>
  <c r="AE4007" i="2"/>
  <c r="AE3991" i="2"/>
  <c r="AE3975" i="2"/>
  <c r="AE3943" i="2"/>
  <c r="AE3927" i="2"/>
  <c r="AE3911" i="2"/>
  <c r="AE3895" i="2"/>
  <c r="AE3879" i="2"/>
  <c r="AE3863" i="2"/>
  <c r="AE3847" i="2"/>
  <c r="AE3831" i="2"/>
  <c r="AE3815" i="2"/>
  <c r="AE3799" i="2"/>
  <c r="AE3783" i="2"/>
  <c r="AE3751" i="2"/>
  <c r="AE3735" i="2"/>
  <c r="AE3703" i="2"/>
  <c r="AE3687" i="2"/>
  <c r="AE3655" i="2"/>
  <c r="AE3639" i="2"/>
  <c r="AE3623" i="2"/>
  <c r="AE3607" i="2"/>
  <c r="AE3591" i="2"/>
  <c r="AE3575" i="2"/>
  <c r="AE3527" i="2"/>
  <c r="AE3495" i="2"/>
  <c r="AE3479" i="2"/>
  <c r="AE3463" i="2"/>
  <c r="AE3447" i="2"/>
  <c r="AE3431" i="2"/>
  <c r="AE3399" i="2"/>
  <c r="AE3383" i="2"/>
  <c r="AE3351" i="2"/>
  <c r="AE3335" i="2"/>
  <c r="AE3319" i="2"/>
  <c r="AE3303" i="2"/>
  <c r="AE3287" i="2"/>
  <c r="AE3271" i="2"/>
  <c r="AE439" i="2"/>
  <c r="AE151" i="2"/>
  <c r="AE4564" i="2"/>
  <c r="AE4260" i="2"/>
  <c r="AE4004" i="2"/>
  <c r="AE3716" i="2"/>
  <c r="AE3540" i="2"/>
  <c r="AE3252" i="2"/>
  <c r="AE3220" i="2"/>
  <c r="AE3188" i="2"/>
  <c r="AE3172" i="2"/>
  <c r="AE3156" i="2"/>
  <c r="AE3140" i="2"/>
  <c r="AE3108" i="2"/>
  <c r="AE3092" i="2"/>
  <c r="AE3060" i="2"/>
  <c r="AE3028" i="2"/>
  <c r="AE3012" i="2"/>
  <c r="AE2980" i="2"/>
  <c r="AE2964" i="2"/>
  <c r="AE2948" i="2"/>
  <c r="AE2916" i="2"/>
  <c r="AE2900" i="2"/>
  <c r="AE2884" i="2"/>
  <c r="AE2868" i="2"/>
  <c r="AE2644" i="2"/>
  <c r="AE2580" i="2"/>
  <c r="AE2500" i="2"/>
  <c r="AE2468" i="2"/>
  <c r="AE2388" i="2"/>
  <c r="AE1988" i="2"/>
  <c r="AE1860" i="2"/>
  <c r="AE1732" i="2"/>
  <c r="AE932" i="2"/>
  <c r="AE916" i="2"/>
  <c r="AE836" i="2"/>
  <c r="AE820" i="2"/>
  <c r="AE788" i="2"/>
  <c r="AE772" i="2"/>
  <c r="AE756" i="2"/>
  <c r="AE740" i="2"/>
  <c r="AE724" i="2"/>
  <c r="AE708" i="2"/>
  <c r="AE612" i="2"/>
  <c r="AE580" i="2"/>
  <c r="AE468" i="2"/>
  <c r="AE452" i="2"/>
  <c r="AE436" i="2"/>
  <c r="AE148" i="2"/>
  <c r="AE2140" i="2"/>
  <c r="AE987" i="2"/>
  <c r="AE971" i="2"/>
  <c r="AE939" i="2"/>
  <c r="AE923" i="2"/>
  <c r="AE907" i="2"/>
  <c r="AE891" i="2"/>
  <c r="AE859" i="2"/>
  <c r="AE843" i="2"/>
  <c r="AE827" i="2"/>
  <c r="AE811" i="2"/>
  <c r="AE795" i="2"/>
  <c r="AE779" i="2"/>
  <c r="AE747" i="2"/>
  <c r="AE731" i="2"/>
  <c r="AE715" i="2"/>
  <c r="AE699" i="2"/>
  <c r="AE683" i="2"/>
  <c r="AE667" i="2"/>
  <c r="AE651" i="2"/>
  <c r="AE635" i="2"/>
  <c r="AE603" i="2"/>
  <c r="AE587" i="2"/>
  <c r="AE571" i="2"/>
  <c r="AE555" i="2"/>
  <c r="AE539" i="2"/>
  <c r="AE523" i="2"/>
  <c r="AE507" i="2"/>
  <c r="AE491" i="2"/>
  <c r="AE459" i="2"/>
  <c r="AE443" i="2"/>
  <c r="AE427" i="2"/>
  <c r="AE411" i="2"/>
  <c r="AE395" i="2"/>
  <c r="AE139" i="2"/>
  <c r="AE4663" i="2"/>
  <c r="AE4311" i="2"/>
  <c r="AE4215" i="2"/>
  <c r="AE4055" i="2"/>
  <c r="AE4023" i="2"/>
  <c r="AE3959" i="2"/>
  <c r="AE3767" i="2"/>
  <c r="AE3719" i="2"/>
  <c r="AE3671" i="2"/>
  <c r="AE3559" i="2"/>
  <c r="AE3543" i="2"/>
  <c r="AE4709" i="2"/>
  <c r="AE4693" i="2"/>
  <c r="AE4677" i="2"/>
  <c r="AE4661" i="2"/>
  <c r="AE4645" i="2"/>
  <c r="AE4692" i="2"/>
  <c r="AE4676" i="2"/>
  <c r="AE4660" i="2"/>
  <c r="AE4644" i="2"/>
  <c r="AE4628" i="2"/>
  <c r="AE4612" i="2"/>
  <c r="AE4596" i="2"/>
  <c r="AE4580" i="2"/>
  <c r="AE4548" i="2"/>
  <c r="AE4532" i="2"/>
  <c r="AE4516" i="2"/>
  <c r="AE4500" i="2"/>
  <c r="AE4484" i="2"/>
  <c r="AE4468" i="2"/>
  <c r="AE4452" i="2"/>
  <c r="AE4436" i="2"/>
  <c r="AE4420" i="2"/>
  <c r="AE4404" i="2"/>
  <c r="AE4388" i="2"/>
  <c r="AE4372" i="2"/>
  <c r="AE4356" i="2"/>
  <c r="AE4340" i="2"/>
  <c r="AE4324" i="2"/>
  <c r="AE4308" i="2"/>
  <c r="AE4292" i="2"/>
  <c r="AE4276" i="2"/>
  <c r="AE4244" i="2"/>
  <c r="AE4228" i="2"/>
  <c r="AE4212" i="2"/>
  <c r="AE4196" i="2"/>
  <c r="AE4180" i="2"/>
  <c r="AE4164" i="2"/>
  <c r="AE4132" i="2"/>
  <c r="AE4116" i="2"/>
  <c r="AE4100" i="2"/>
  <c r="AE4084" i="2"/>
  <c r="AE4068" i="2"/>
  <c r="AE4052" i="2"/>
  <c r="AE4036" i="2"/>
  <c r="AE4020" i="2"/>
  <c r="AE3988" i="2"/>
  <c r="AE3972" i="2"/>
  <c r="AE3956" i="2"/>
  <c r="AE3940" i="2"/>
  <c r="AE3924" i="2"/>
  <c r="AE3908" i="2"/>
  <c r="AE3892" i="2"/>
  <c r="AE3876" i="2"/>
  <c r="AE4707" i="2"/>
  <c r="AE4691" i="2"/>
  <c r="AE4675" i="2"/>
  <c r="AE4659" i="2"/>
  <c r="AE4643" i="2"/>
  <c r="AE4627" i="2"/>
  <c r="AE4611" i="2"/>
  <c r="AE4595" i="2"/>
  <c r="AE4703" i="2"/>
  <c r="AE4701" i="2"/>
  <c r="AE4685" i="2"/>
  <c r="AE4669" i="2"/>
  <c r="AE4653" i="2"/>
  <c r="AE4637" i="2"/>
  <c r="AE4621" i="2"/>
  <c r="AE4605" i="2"/>
  <c r="AE4589" i="2"/>
  <c r="AE4573" i="2"/>
  <c r="AE4557" i="2"/>
  <c r="AE4541" i="2"/>
  <c r="AE4525" i="2"/>
  <c r="AE4509" i="2"/>
  <c r="AE4493" i="2"/>
  <c r="AE4477" i="2"/>
  <c r="AE4461" i="2"/>
  <c r="AE4445" i="2"/>
  <c r="AE4429" i="2"/>
  <c r="AE4413" i="2"/>
  <c r="AE4700" i="2"/>
  <c r="AE4684" i="2"/>
  <c r="AE4668" i="2"/>
  <c r="AE4652" i="2"/>
  <c r="AE4636" i="2"/>
  <c r="AE4620" i="2"/>
  <c r="AE4604" i="2"/>
  <c r="AE4588" i="2"/>
  <c r="AE4572" i="2"/>
  <c r="AE4556" i="2"/>
  <c r="AE4540" i="2"/>
  <c r="AE4524" i="2"/>
  <c r="AE4699" i="2"/>
  <c r="AE4683" i="2"/>
  <c r="AE4667" i="2"/>
  <c r="AE4651" i="2"/>
  <c r="AE4635" i="2"/>
  <c r="AE4619" i="2"/>
  <c r="AE4603" i="2"/>
  <c r="AE4587" i="2"/>
  <c r="AE4571" i="2"/>
  <c r="AE4555" i="2"/>
  <c r="AE4539" i="2"/>
  <c r="AE4523" i="2"/>
  <c r="AE4507" i="2"/>
  <c r="AE4491" i="2"/>
  <c r="AE4475" i="2"/>
  <c r="AE4459" i="2"/>
  <c r="AE4443" i="2"/>
  <c r="AE4427" i="2"/>
  <c r="AE4411" i="2"/>
  <c r="AE4395" i="2"/>
  <c r="AE4379" i="2"/>
  <c r="AE4363" i="2"/>
  <c r="AE4347" i="2"/>
  <c r="AE4331" i="2"/>
  <c r="AE4315" i="2"/>
  <c r="AE4299" i="2"/>
  <c r="AE4283" i="2"/>
  <c r="AE4267" i="2"/>
  <c r="AE4251" i="2"/>
  <c r="AE4235" i="2"/>
  <c r="AE4219" i="2"/>
  <c r="AE4203" i="2"/>
  <c r="AE4187" i="2"/>
  <c r="AE4171" i="2"/>
  <c r="AE4155" i="2"/>
  <c r="AE4139" i="2"/>
  <c r="AE4123" i="2"/>
  <c r="AE4107" i="2"/>
  <c r="AE4091" i="2"/>
  <c r="AE4075" i="2"/>
  <c r="AE4059" i="2"/>
  <c r="AE4027" i="2"/>
  <c r="AE4011" i="2"/>
  <c r="AE3995" i="2"/>
  <c r="AE3979" i="2"/>
  <c r="AE4696" i="2"/>
  <c r="AE4680" i="2"/>
  <c r="AE4664" i="2"/>
  <c r="AE4648" i="2"/>
  <c r="AE4632" i="2"/>
  <c r="AE4616" i="2"/>
  <c r="AE4600" i="2"/>
  <c r="AE4584" i="2"/>
  <c r="AE4568" i="2"/>
  <c r="AE4552" i="2"/>
  <c r="AE4536" i="2"/>
  <c r="AE4520" i="2"/>
  <c r="AE4504" i="2"/>
  <c r="AE4488" i="2"/>
  <c r="AE4472" i="2"/>
  <c r="AE4456" i="2"/>
  <c r="AE4440" i="2"/>
  <c r="AE4424" i="2"/>
  <c r="AE4408" i="2"/>
  <c r="AE4392" i="2"/>
  <c r="AE4376" i="2"/>
  <c r="AE4360" i="2"/>
  <c r="AE4344" i="2"/>
  <c r="AE4328" i="2"/>
  <c r="AE4312" i="2"/>
  <c r="AE4296" i="2"/>
  <c r="AE4280" i="2"/>
  <c r="AE4264" i="2"/>
  <c r="AE4248" i="2"/>
  <c r="AE4232" i="2"/>
  <c r="AE4216" i="2"/>
  <c r="AE4200" i="2"/>
  <c r="AE4184" i="2"/>
  <c r="AE4168" i="2"/>
  <c r="AE4152" i="2"/>
  <c r="AE4136" i="2"/>
  <c r="AE4120" i="2"/>
  <c r="AE4104" i="2"/>
  <c r="AE4088" i="2"/>
  <c r="AE4072" i="2"/>
  <c r="AE4056" i="2"/>
  <c r="AE4040" i="2"/>
  <c r="AE4024" i="2"/>
  <c r="AE4008" i="2"/>
  <c r="AE3992" i="2"/>
  <c r="AE3976" i="2"/>
  <c r="AE3960" i="2"/>
  <c r="AE3944" i="2"/>
  <c r="AE3928" i="2"/>
  <c r="AE3912" i="2"/>
  <c r="AE3896" i="2"/>
  <c r="AE3880" i="2"/>
  <c r="AE3864" i="2"/>
  <c r="AE3848" i="2"/>
  <c r="AE3832" i="2"/>
  <c r="AE3816" i="2"/>
  <c r="AE3800" i="2"/>
  <c r="AE3784" i="2"/>
  <c r="AE3768" i="2"/>
  <c r="AE3752" i="2"/>
  <c r="AE3736" i="2"/>
  <c r="AE3720" i="2"/>
  <c r="AE3704" i="2"/>
  <c r="AE3688" i="2"/>
  <c r="AE3672" i="2"/>
  <c r="AE3656" i="2"/>
  <c r="AE3640" i="2"/>
  <c r="AE3624" i="2"/>
  <c r="AE3608" i="2"/>
  <c r="AE3592" i="2"/>
  <c r="AE3511" i="2"/>
  <c r="AE3415" i="2"/>
  <c r="AE3367" i="2"/>
  <c r="AE4710" i="2"/>
  <c r="AE4694" i="2"/>
  <c r="AE4678" i="2"/>
  <c r="AE4662" i="2"/>
  <c r="AE4646" i="2"/>
  <c r="AE4630" i="2"/>
  <c r="AE4614" i="2"/>
  <c r="AE4598" i="2"/>
  <c r="AE4582" i="2"/>
  <c r="AE4566" i="2"/>
  <c r="AE4550" i="2"/>
  <c r="AE4534" i="2"/>
  <c r="AE4518" i="2"/>
  <c r="AE4502" i="2"/>
  <c r="AE4486" i="2"/>
  <c r="AE4470" i="2"/>
  <c r="AE4454" i="2"/>
  <c r="AE4438" i="2"/>
  <c r="AE4422" i="2"/>
  <c r="AE4406" i="2"/>
  <c r="AE4390" i="2"/>
  <c r="AE4374" i="2"/>
  <c r="AE4358" i="2"/>
  <c r="AE4342" i="2"/>
  <c r="AE4326" i="2"/>
  <c r="AE4310" i="2"/>
  <c r="AE4294" i="2"/>
  <c r="AE4278" i="2"/>
  <c r="AE4262" i="2"/>
  <c r="AE4246" i="2"/>
  <c r="AE4230" i="2"/>
  <c r="AE4214" i="2"/>
  <c r="AE4198" i="2"/>
  <c r="AE4182" i="2"/>
  <c r="AE4166" i="2"/>
  <c r="AE4150" i="2"/>
  <c r="AE4134" i="2"/>
  <c r="AE4118" i="2"/>
  <c r="AE4102" i="2"/>
  <c r="AE4086" i="2"/>
  <c r="AE4070" i="2"/>
  <c r="AE4054" i="2"/>
  <c r="AE4038" i="2"/>
  <c r="AE4022" i="2"/>
  <c r="AE4006" i="2"/>
  <c r="AE3990" i="2"/>
  <c r="AE3974" i="2"/>
  <c r="AE3958" i="2"/>
  <c r="AE3942" i="2"/>
  <c r="AE3926" i="2"/>
  <c r="AE3910" i="2"/>
  <c r="AE3894" i="2"/>
  <c r="AE3878" i="2"/>
  <c r="AE3862" i="2"/>
  <c r="AE4629" i="2"/>
  <c r="AE4613" i="2"/>
  <c r="AE4597" i="2"/>
  <c r="AE4581" i="2"/>
  <c r="AE4565" i="2"/>
  <c r="AE4549" i="2"/>
  <c r="AE4533" i="2"/>
  <c r="AE4517" i="2"/>
  <c r="AE4501" i="2"/>
  <c r="AE4485" i="2"/>
  <c r="AE4469" i="2"/>
  <c r="AE4453" i="2"/>
  <c r="AE4437" i="2"/>
  <c r="AE4421" i="2"/>
  <c r="AE4405" i="2"/>
  <c r="AE4389" i="2"/>
  <c r="AE4373" i="2"/>
  <c r="AE4357" i="2"/>
  <c r="AE4341" i="2"/>
  <c r="AE4325" i="2"/>
  <c r="AE4309" i="2"/>
  <c r="AE4293" i="2"/>
  <c r="AE4277" i="2"/>
  <c r="AE4261" i="2"/>
  <c r="AE4245" i="2"/>
  <c r="AE4229" i="2"/>
  <c r="AE4213" i="2"/>
  <c r="AE4197" i="2"/>
  <c r="AE4181" i="2"/>
  <c r="AE4165" i="2"/>
  <c r="AE4149" i="2"/>
  <c r="AE4133" i="2"/>
  <c r="AE4117" i="2"/>
  <c r="AE4101" i="2"/>
  <c r="AE4085" i="2"/>
  <c r="AE4069" i="2"/>
  <c r="AE4053" i="2"/>
  <c r="AE4037" i="2"/>
  <c r="AE4021" i="2"/>
  <c r="AE4005" i="2"/>
  <c r="AE3989" i="2"/>
  <c r="AE3973" i="2"/>
  <c r="AE3957" i="2"/>
  <c r="AE3941" i="2"/>
  <c r="AE3925" i="2"/>
  <c r="AE3909" i="2"/>
  <c r="AE3893" i="2"/>
  <c r="AE3877" i="2"/>
  <c r="AE3861" i="2"/>
  <c r="AE3845" i="2"/>
  <c r="AE3829" i="2"/>
  <c r="AE3813" i="2"/>
  <c r="AE3797" i="2"/>
  <c r="AE3781" i="2"/>
  <c r="AE3765" i="2"/>
  <c r="AE3749" i="2"/>
  <c r="AE3733" i="2"/>
  <c r="AE3717" i="2"/>
  <c r="AE3701" i="2"/>
  <c r="AE3685" i="2"/>
  <c r="AE3669" i="2"/>
  <c r="AE3653" i="2"/>
  <c r="AE3637" i="2"/>
  <c r="AE3621" i="2"/>
  <c r="AE3605" i="2"/>
  <c r="AE3589" i="2"/>
  <c r="AE3573" i="2"/>
  <c r="AE3557" i="2"/>
  <c r="AE3541" i="2"/>
  <c r="AE3525" i="2"/>
  <c r="AE3509" i="2"/>
  <c r="AE3493" i="2"/>
  <c r="AE3477" i="2"/>
  <c r="AE3461" i="2"/>
  <c r="AE3445" i="2"/>
  <c r="AE3429" i="2"/>
  <c r="AE3860" i="2"/>
  <c r="AE3844" i="2"/>
  <c r="AE3828" i="2"/>
  <c r="AE3812" i="2"/>
  <c r="AE3796" i="2"/>
  <c r="AE3780" i="2"/>
  <c r="AE3764" i="2"/>
  <c r="AE3748" i="2"/>
  <c r="AE3732" i="2"/>
  <c r="AE3700" i="2"/>
  <c r="AE3684" i="2"/>
  <c r="AE3668" i="2"/>
  <c r="AE3652" i="2"/>
  <c r="AE3636" i="2"/>
  <c r="AE3620" i="2"/>
  <c r="AE3604" i="2"/>
  <c r="AE3588" i="2"/>
  <c r="AE3572" i="2"/>
  <c r="AE3556" i="2"/>
  <c r="AE3524" i="2"/>
  <c r="AE3508" i="2"/>
  <c r="AE3492" i="2"/>
  <c r="AE3476" i="2"/>
  <c r="AE3460" i="2"/>
  <c r="AE3444" i="2"/>
  <c r="AE3428" i="2"/>
  <c r="AE3412" i="2"/>
  <c r="AE3396" i="2"/>
  <c r="AE3380" i="2"/>
  <c r="AE3364" i="2"/>
  <c r="AE3348" i="2"/>
  <c r="AE3332" i="2"/>
  <c r="AE3316" i="2"/>
  <c r="AE3300" i="2"/>
  <c r="AE3284" i="2"/>
  <c r="AE3268" i="2"/>
  <c r="AE3236" i="2"/>
  <c r="AE3204" i="2"/>
  <c r="AE3124" i="2"/>
  <c r="AE3076" i="2"/>
  <c r="AE3044" i="2"/>
  <c r="AE2996" i="2"/>
  <c r="AE2932" i="2"/>
  <c r="AE2852" i="2"/>
  <c r="AE4579" i="2"/>
  <c r="AE4563" i="2"/>
  <c r="AE4547" i="2"/>
  <c r="AE4531" i="2"/>
  <c r="AE4515" i="2"/>
  <c r="AE4499" i="2"/>
  <c r="AE4483" i="2"/>
  <c r="AE4467" i="2"/>
  <c r="AE4451" i="2"/>
  <c r="AE4435" i="2"/>
  <c r="AE4419" i="2"/>
  <c r="AE4403" i="2"/>
  <c r="AE4387" i="2"/>
  <c r="AE4371" i="2"/>
  <c r="AE4355" i="2"/>
  <c r="AE4339" i="2"/>
  <c r="AE4323" i="2"/>
  <c r="AE4307" i="2"/>
  <c r="AE4291" i="2"/>
  <c r="AE4275" i="2"/>
  <c r="AE4259" i="2"/>
  <c r="AE4243" i="2"/>
  <c r="AE4227" i="2"/>
  <c r="AE4211" i="2"/>
  <c r="AE4195" i="2"/>
  <c r="AE4179" i="2"/>
  <c r="AE4163" i="2"/>
  <c r="AE4147" i="2"/>
  <c r="AE4131" i="2"/>
  <c r="AE4115" i="2"/>
  <c r="AE4099" i="2"/>
  <c r="AE4083" i="2"/>
  <c r="AE4067" i="2"/>
  <c r="AE4051" i="2"/>
  <c r="AE4035" i="2"/>
  <c r="AE4019" i="2"/>
  <c r="AE4003" i="2"/>
  <c r="AE3987" i="2"/>
  <c r="AE3971" i="2"/>
  <c r="AE3955" i="2"/>
  <c r="AE3939" i="2"/>
  <c r="AE3923" i="2"/>
  <c r="AE3907" i="2"/>
  <c r="AE3891" i="2"/>
  <c r="AE3875" i="2"/>
  <c r="AE3859" i="2"/>
  <c r="AE3843" i="2"/>
  <c r="AE3827" i="2"/>
  <c r="AE3811" i="2"/>
  <c r="AE3795" i="2"/>
  <c r="AE3779" i="2"/>
  <c r="AE3763" i="2"/>
  <c r="AE3747" i="2"/>
  <c r="AE3731" i="2"/>
  <c r="AE3715" i="2"/>
  <c r="AE3699" i="2"/>
  <c r="AE3683" i="2"/>
  <c r="AE3667" i="2"/>
  <c r="AE3651" i="2"/>
  <c r="AE3635" i="2"/>
  <c r="AE3619" i="2"/>
  <c r="AE3603" i="2"/>
  <c r="AE3587" i="2"/>
  <c r="AE3571" i="2"/>
  <c r="AE3555" i="2"/>
  <c r="AE3539" i="2"/>
  <c r="AE3523" i="2"/>
  <c r="AE3507" i="2"/>
  <c r="AE3491" i="2"/>
  <c r="AE3475" i="2"/>
  <c r="AE3459" i="2"/>
  <c r="AE3443" i="2"/>
  <c r="AE3427" i="2"/>
  <c r="AE3411" i="2"/>
  <c r="AE3395" i="2"/>
  <c r="AE3379" i="2"/>
  <c r="AE3363" i="2"/>
  <c r="AE4706" i="2"/>
  <c r="AE4690" i="2"/>
  <c r="AE4674" i="2"/>
  <c r="AE4658" i="2"/>
  <c r="AE4642" i="2"/>
  <c r="AE4626" i="2"/>
  <c r="AE4610" i="2"/>
  <c r="AE4594" i="2"/>
  <c r="AE4578" i="2"/>
  <c r="AE4562" i="2"/>
  <c r="AE4546" i="2"/>
  <c r="AE4530" i="2"/>
  <c r="AE4514" i="2"/>
  <c r="AE4498" i="2"/>
  <c r="AE4482" i="2"/>
  <c r="AE4466" i="2"/>
  <c r="AE4450" i="2"/>
  <c r="AE4434" i="2"/>
  <c r="AE4418" i="2"/>
  <c r="AE4402" i="2"/>
  <c r="AE4386" i="2"/>
  <c r="AE4370" i="2"/>
  <c r="AE4354" i="2"/>
  <c r="AE4338" i="2"/>
  <c r="AE4322" i="2"/>
  <c r="AE4306" i="2"/>
  <c r="AE4290" i="2"/>
  <c r="AE4274" i="2"/>
  <c r="AE4258" i="2"/>
  <c r="AE4242" i="2"/>
  <c r="AE4226" i="2"/>
  <c r="AE4210" i="2"/>
  <c r="AE4194" i="2"/>
  <c r="AE4178" i="2"/>
  <c r="AE4162" i="2"/>
  <c r="AE4146" i="2"/>
  <c r="AE4130" i="2"/>
  <c r="AE4114" i="2"/>
  <c r="AE4098" i="2"/>
  <c r="AE4082" i="2"/>
  <c r="AE4066" i="2"/>
  <c r="AE4050" i="2"/>
  <c r="AE4034" i="2"/>
  <c r="AE4018" i="2"/>
  <c r="AE4002" i="2"/>
  <c r="AE3986" i="2"/>
  <c r="AE3970" i="2"/>
  <c r="AE3954" i="2"/>
  <c r="AE3938" i="2"/>
  <c r="AE3922" i="2"/>
  <c r="AE3906" i="2"/>
  <c r="AE3890" i="2"/>
  <c r="AE3874" i="2"/>
  <c r="AE3858" i="2"/>
  <c r="AE4705" i="2"/>
  <c r="AE4689" i="2"/>
  <c r="AE4673" i="2"/>
  <c r="AE4657" i="2"/>
  <c r="AE4641" i="2"/>
  <c r="AE4625" i="2"/>
  <c r="AE4609" i="2"/>
  <c r="AE4593" i="2"/>
  <c r="AE4577" i="2"/>
  <c r="AE4561" i="2"/>
  <c r="AE4545" i="2"/>
  <c r="AE4529" i="2"/>
  <c r="AE4513" i="2"/>
  <c r="AE4497" i="2"/>
  <c r="AE4481" i="2"/>
  <c r="AE4465" i="2"/>
  <c r="AE4449" i="2"/>
  <c r="AE4433" i="2"/>
  <c r="AE4417" i="2"/>
  <c r="AE4401" i="2"/>
  <c r="AE4385" i="2"/>
  <c r="AE4369" i="2"/>
  <c r="AE4353" i="2"/>
  <c r="AE4337" i="2"/>
  <c r="AE4321" i="2"/>
  <c r="AE4305" i="2"/>
  <c r="AE4289" i="2"/>
  <c r="AE4273" i="2"/>
  <c r="AE4257" i="2"/>
  <c r="AE4241" i="2"/>
  <c r="AE4225" i="2"/>
  <c r="AE4209" i="2"/>
  <c r="AE4193" i="2"/>
  <c r="AE4177" i="2"/>
  <c r="AE4161" i="2"/>
  <c r="AE4145" i="2"/>
  <c r="AE4129" i="2"/>
  <c r="AE4113" i="2"/>
  <c r="AE4097" i="2"/>
  <c r="AE4081" i="2"/>
  <c r="AE4065" i="2"/>
  <c r="AE4049" i="2"/>
  <c r="AE4033" i="2"/>
  <c r="AE4017" i="2"/>
  <c r="AE4001" i="2"/>
  <c r="AE3985" i="2"/>
  <c r="AE3969" i="2"/>
  <c r="AE3953" i="2"/>
  <c r="AE4704" i="2"/>
  <c r="AE4688" i="2"/>
  <c r="AE4672" i="2"/>
  <c r="AE4656" i="2"/>
  <c r="AE4640" i="2"/>
  <c r="AE4624" i="2"/>
  <c r="AE4608" i="2"/>
  <c r="AE4592" i="2"/>
  <c r="AE4576" i="2"/>
  <c r="AE4560" i="2"/>
  <c r="AE4544" i="2"/>
  <c r="AE4528" i="2"/>
  <c r="AE4512" i="2"/>
  <c r="AE4496" i="2"/>
  <c r="AE4480" i="2"/>
  <c r="AE4464" i="2"/>
  <c r="AE4448" i="2"/>
  <c r="AE4432" i="2"/>
  <c r="AE4416" i="2"/>
  <c r="AE4400" i="2"/>
  <c r="AE4384" i="2"/>
  <c r="AE4368" i="2"/>
  <c r="AE4352" i="2"/>
  <c r="AE4336" i="2"/>
  <c r="AE4320" i="2"/>
  <c r="AE4304" i="2"/>
  <c r="AE4288" i="2"/>
  <c r="AE4272" i="2"/>
  <c r="AE4256" i="2"/>
  <c r="AE4240" i="2"/>
  <c r="AE4224" i="2"/>
  <c r="AE4208" i="2"/>
  <c r="AE4192" i="2"/>
  <c r="AE4176" i="2"/>
  <c r="AE4160" i="2"/>
  <c r="AE4144" i="2"/>
  <c r="AE4128" i="2"/>
  <c r="AE4112" i="2"/>
  <c r="AE4096" i="2"/>
  <c r="AE4080" i="2"/>
  <c r="AE4064" i="2"/>
  <c r="AE4048" i="2"/>
  <c r="AE4032" i="2"/>
  <c r="AE4687" i="2"/>
  <c r="AE4671" i="2"/>
  <c r="AE4655" i="2"/>
  <c r="AE4639" i="2"/>
  <c r="AE4623" i="2"/>
  <c r="AE4607" i="2"/>
  <c r="AE4591" i="2"/>
  <c r="AE4575" i="2"/>
  <c r="AE4559" i="2"/>
  <c r="AE4543" i="2"/>
  <c r="AE4527" i="2"/>
  <c r="AE4511" i="2"/>
  <c r="AE4495" i="2"/>
  <c r="AE4479" i="2"/>
  <c r="AE4463" i="2"/>
  <c r="AE4447" i="2"/>
  <c r="AE4431" i="2"/>
  <c r="AE4415" i="2"/>
  <c r="AE4399" i="2"/>
  <c r="AE4383" i="2"/>
  <c r="AE4367" i="2"/>
  <c r="AE4351" i="2"/>
  <c r="AE4335" i="2"/>
  <c r="AE4319" i="2"/>
  <c r="AE4303" i="2"/>
  <c r="AE4287" i="2"/>
  <c r="AE4271" i="2"/>
  <c r="AE4255" i="2"/>
  <c r="AE4239" i="2"/>
  <c r="AE4223" i="2"/>
  <c r="AE4207" i="2"/>
  <c r="AE4191" i="2"/>
  <c r="AE4175" i="2"/>
  <c r="AE4159" i="2"/>
  <c r="AE4143" i="2"/>
  <c r="AE4127" i="2"/>
  <c r="AE4111" i="2"/>
  <c r="AE4095" i="2"/>
  <c r="AE4079" i="2"/>
  <c r="AE4063" i="2"/>
  <c r="AE4047" i="2"/>
  <c r="AE4031" i="2"/>
  <c r="AE4015" i="2"/>
  <c r="AE3999" i="2"/>
  <c r="AE3983" i="2"/>
  <c r="AE3967" i="2"/>
  <c r="AE3951" i="2"/>
  <c r="AE3935" i="2"/>
  <c r="AE3919" i="2"/>
  <c r="AE3903" i="2"/>
  <c r="AE3887" i="2"/>
  <c r="AE3871" i="2"/>
  <c r="AE3855" i="2"/>
  <c r="AE3839" i="2"/>
  <c r="AE3823" i="2"/>
  <c r="AE3807" i="2"/>
  <c r="AE3791" i="2"/>
  <c r="AE3775" i="2"/>
  <c r="AE3759" i="2"/>
  <c r="AE3743" i="2"/>
  <c r="AE3727" i="2"/>
  <c r="AE3711" i="2"/>
  <c r="AE3695" i="2"/>
  <c r="AE3679" i="2"/>
  <c r="AE3663" i="2"/>
  <c r="AE3647" i="2"/>
  <c r="AE3631" i="2"/>
  <c r="AE3615" i="2"/>
  <c r="AE3599" i="2"/>
  <c r="AE3583" i="2"/>
  <c r="AE3567" i="2"/>
  <c r="AE3551" i="2"/>
  <c r="AE3535" i="2"/>
  <c r="AE3519" i="2"/>
  <c r="AE3503" i="2"/>
  <c r="AE3487" i="2"/>
  <c r="AE3471" i="2"/>
  <c r="AE3455" i="2"/>
  <c r="AE3439" i="2"/>
  <c r="AE3423" i="2"/>
  <c r="AE3407" i="2"/>
  <c r="AE3391" i="2"/>
  <c r="AE3375" i="2"/>
  <c r="AE3359" i="2"/>
  <c r="AE3343" i="2"/>
  <c r="AE4702" i="2"/>
  <c r="AE4686" i="2"/>
  <c r="AE4670" i="2"/>
  <c r="AE4654" i="2"/>
  <c r="AE4638" i="2"/>
  <c r="AE4622" i="2"/>
  <c r="AE4606" i="2"/>
  <c r="AE4590" i="2"/>
  <c r="AE4574" i="2"/>
  <c r="AE4558" i="2"/>
  <c r="AE4542" i="2"/>
  <c r="AE4526" i="2"/>
  <c r="AE4510" i="2"/>
  <c r="AE4494" i="2"/>
  <c r="AE4478" i="2"/>
  <c r="AE4462" i="2"/>
  <c r="AE4446" i="2"/>
  <c r="AE4430" i="2"/>
  <c r="AE4414" i="2"/>
  <c r="AE4398" i="2"/>
  <c r="AE4382" i="2"/>
  <c r="AE4366" i="2"/>
  <c r="AE4350" i="2"/>
  <c r="AE4334" i="2"/>
  <c r="AE4318" i="2"/>
  <c r="AE4302" i="2"/>
  <c r="AE4286" i="2"/>
  <c r="AE4270" i="2"/>
  <c r="AE4254" i="2"/>
  <c r="AE4238" i="2"/>
  <c r="AE4222" i="2"/>
  <c r="AE4206" i="2"/>
  <c r="AE4190" i="2"/>
  <c r="AE4174" i="2"/>
  <c r="AE4158" i="2"/>
  <c r="AE4142" i="2"/>
  <c r="AE4126" i="2"/>
  <c r="AE4110" i="2"/>
  <c r="AE4094" i="2"/>
  <c r="AE4078" i="2"/>
  <c r="AE4062" i="2"/>
  <c r="AE4046" i="2"/>
  <c r="AE4030" i="2"/>
  <c r="AE4014" i="2"/>
  <c r="AE3998" i="2"/>
  <c r="AE3982" i="2"/>
  <c r="AE3966" i="2"/>
  <c r="AE3950" i="2"/>
  <c r="AE3934" i="2"/>
  <c r="AE3918" i="2"/>
  <c r="AE3902" i="2"/>
  <c r="AE3886" i="2"/>
  <c r="AE3870" i="2"/>
  <c r="AE3854" i="2"/>
  <c r="AE3838" i="2"/>
  <c r="AE3822" i="2"/>
  <c r="AE3806" i="2"/>
  <c r="AE3790" i="2"/>
  <c r="AE3774" i="2"/>
  <c r="AE3758" i="2"/>
  <c r="AE3742" i="2"/>
  <c r="AE3726" i="2"/>
  <c r="AE3710" i="2"/>
  <c r="AE3694" i="2"/>
  <c r="AE3678" i="2"/>
  <c r="AE3662" i="2"/>
  <c r="AE3646" i="2"/>
  <c r="AE3630" i="2"/>
  <c r="AE3614" i="2"/>
  <c r="AE3598" i="2"/>
  <c r="AE3582" i="2"/>
  <c r="AE4397" i="2"/>
  <c r="AE4381" i="2"/>
  <c r="AE4365" i="2"/>
  <c r="AE4349" i="2"/>
  <c r="AE4333" i="2"/>
  <c r="AE4317" i="2"/>
  <c r="AE4301" i="2"/>
  <c r="AE4285" i="2"/>
  <c r="AE4269" i="2"/>
  <c r="AE4253" i="2"/>
  <c r="AE4237" i="2"/>
  <c r="AE4221" i="2"/>
  <c r="AE4205" i="2"/>
  <c r="AE4189" i="2"/>
  <c r="AE4173" i="2"/>
  <c r="AE4157" i="2"/>
  <c r="AE4141" i="2"/>
  <c r="AE4125" i="2"/>
  <c r="AE4109" i="2"/>
  <c r="AE4093" i="2"/>
  <c r="AE4077" i="2"/>
  <c r="AE4061" i="2"/>
  <c r="AE4045" i="2"/>
  <c r="AE4029" i="2"/>
  <c r="AE4013" i="2"/>
  <c r="AE3997" i="2"/>
  <c r="AE3981" i="2"/>
  <c r="AE3965" i="2"/>
  <c r="AE3949" i="2"/>
  <c r="AE3933" i="2"/>
  <c r="AE3917" i="2"/>
  <c r="AE3901" i="2"/>
  <c r="AE3885" i="2"/>
  <c r="AE3869" i="2"/>
  <c r="AE3853" i="2"/>
  <c r="AE3837" i="2"/>
  <c r="AE3821" i="2"/>
  <c r="AE3805" i="2"/>
  <c r="AE3789" i="2"/>
  <c r="AE3773" i="2"/>
  <c r="AE3757" i="2"/>
  <c r="AE3741" i="2"/>
  <c r="AE3725" i="2"/>
  <c r="AE3709" i="2"/>
  <c r="AE3693" i="2"/>
  <c r="AE3677" i="2"/>
  <c r="AE3661" i="2"/>
  <c r="AE3645" i="2"/>
  <c r="AE3629" i="2"/>
  <c r="AE3613" i="2"/>
  <c r="AE3597" i="2"/>
  <c r="AE3581" i="2"/>
  <c r="AE3565" i="2"/>
  <c r="AE3549" i="2"/>
  <c r="AE3533" i="2"/>
  <c r="AE3517" i="2"/>
  <c r="AE3501" i="2"/>
  <c r="AE3485" i="2"/>
  <c r="AE3469" i="2"/>
  <c r="AE3453" i="2"/>
  <c r="AE3437" i="2"/>
  <c r="AE3421" i="2"/>
  <c r="AE3405" i="2"/>
  <c r="AE3389" i="2"/>
  <c r="AE3373" i="2"/>
  <c r="AE3357" i="2"/>
  <c r="AE3341" i="2"/>
  <c r="AE3325" i="2"/>
  <c r="AE3309" i="2"/>
  <c r="AE3293" i="2"/>
  <c r="AE3277" i="2"/>
  <c r="AE3261" i="2"/>
  <c r="AE3245" i="2"/>
  <c r="AE4508" i="2"/>
  <c r="AE4492" i="2"/>
  <c r="AE4476" i="2"/>
  <c r="AE4460" i="2"/>
  <c r="AE4444" i="2"/>
  <c r="AE4428" i="2"/>
  <c r="AE4412" i="2"/>
  <c r="AE4396" i="2"/>
  <c r="AE4380" i="2"/>
  <c r="AE4364" i="2"/>
  <c r="AE4348" i="2"/>
  <c r="AE4332" i="2"/>
  <c r="AE4316" i="2"/>
  <c r="AE4300" i="2"/>
  <c r="AE4284" i="2"/>
  <c r="AE4268" i="2"/>
  <c r="AE4252" i="2"/>
  <c r="AE4236" i="2"/>
  <c r="AE4220" i="2"/>
  <c r="AE4204" i="2"/>
  <c r="AE4188" i="2"/>
  <c r="AE4172" i="2"/>
  <c r="AE4156" i="2"/>
  <c r="AE4140" i="2"/>
  <c r="AE4124" i="2"/>
  <c r="AE4108" i="2"/>
  <c r="AE4092" i="2"/>
  <c r="AE4076" i="2"/>
  <c r="AE4060" i="2"/>
  <c r="AE4044" i="2"/>
  <c r="AE4028" i="2"/>
  <c r="AE4012" i="2"/>
  <c r="AE3996" i="2"/>
  <c r="AE3980" i="2"/>
  <c r="AE3964" i="2"/>
  <c r="AE3948" i="2"/>
  <c r="AE3932" i="2"/>
  <c r="AE3916" i="2"/>
  <c r="AE3900" i="2"/>
  <c r="AE3884" i="2"/>
  <c r="AE3868" i="2"/>
  <c r="AE3852" i="2"/>
  <c r="AE3836" i="2"/>
  <c r="AE3820" i="2"/>
  <c r="AE3804" i="2"/>
  <c r="AE3788" i="2"/>
  <c r="AE3772" i="2"/>
  <c r="AE3756" i="2"/>
  <c r="AE3740" i="2"/>
  <c r="AE3724" i="2"/>
  <c r="AE3708" i="2"/>
  <c r="AE3692" i="2"/>
  <c r="AE3676" i="2"/>
  <c r="AE3660" i="2"/>
  <c r="AE3644" i="2"/>
  <c r="AE3628" i="2"/>
  <c r="AE3612" i="2"/>
  <c r="AE3596" i="2"/>
  <c r="AE3580" i="2"/>
  <c r="AE3564" i="2"/>
  <c r="AE3548" i="2"/>
  <c r="AE3532" i="2"/>
  <c r="AE3516" i="2"/>
  <c r="AE3500" i="2"/>
  <c r="AE3484" i="2"/>
  <c r="AE3468" i="2"/>
  <c r="AE3452" i="2"/>
  <c r="AE3436" i="2"/>
  <c r="AE3420" i="2"/>
  <c r="AE3404" i="2"/>
  <c r="AE3388" i="2"/>
  <c r="AE3372" i="2"/>
  <c r="AE3356" i="2"/>
  <c r="AE3340" i="2"/>
  <c r="AE3324" i="2"/>
  <c r="AE3308" i="2"/>
  <c r="AE3292" i="2"/>
  <c r="AE3276" i="2"/>
  <c r="AE3260" i="2"/>
  <c r="AE3963" i="2"/>
  <c r="AE3947" i="2"/>
  <c r="AE3931" i="2"/>
  <c r="AE3915" i="2"/>
  <c r="AE3899" i="2"/>
  <c r="AE3883" i="2"/>
  <c r="AE3867" i="2"/>
  <c r="AE3851" i="2"/>
  <c r="AE3835" i="2"/>
  <c r="AE3819" i="2"/>
  <c r="AE3803" i="2"/>
  <c r="AE3787" i="2"/>
  <c r="AE3771" i="2"/>
  <c r="AE3755" i="2"/>
  <c r="AE3739" i="2"/>
  <c r="AE3723" i="2"/>
  <c r="AE3707" i="2"/>
  <c r="AE3691" i="2"/>
  <c r="AE3675" i="2"/>
  <c r="AE3659" i="2"/>
  <c r="AE3643" i="2"/>
  <c r="AE3627" i="2"/>
  <c r="AE3611" i="2"/>
  <c r="AE3595" i="2"/>
  <c r="AE3579" i="2"/>
  <c r="AE3563" i="2"/>
  <c r="AE3547" i="2"/>
  <c r="AE3531" i="2"/>
  <c r="AE3515" i="2"/>
  <c r="AE3499" i="2"/>
  <c r="AE3483" i="2"/>
  <c r="AE3467" i="2"/>
  <c r="AE3451" i="2"/>
  <c r="AE3435" i="2"/>
  <c r="AE3419" i="2"/>
  <c r="AE3403" i="2"/>
  <c r="AE3387" i="2"/>
  <c r="AE3371" i="2"/>
  <c r="AE3355" i="2"/>
  <c r="AE3339" i="2"/>
  <c r="AE3323" i="2"/>
  <c r="AE3307" i="2"/>
  <c r="AE3291" i="2"/>
  <c r="AE3275" i="2"/>
  <c r="AE3259" i="2"/>
  <c r="AE3243" i="2"/>
  <c r="AE3211" i="2"/>
  <c r="AE3179" i="2"/>
  <c r="AE3163" i="2"/>
  <c r="AE3147" i="2"/>
  <c r="AE3131" i="2"/>
  <c r="AE3083" i="2"/>
  <c r="AE3051" i="2"/>
  <c r="AE3003" i="2"/>
  <c r="AE2955" i="2"/>
  <c r="AE2859" i="2"/>
  <c r="AE4698" i="2"/>
  <c r="AE4682" i="2"/>
  <c r="AE4666" i="2"/>
  <c r="AE4650" i="2"/>
  <c r="AE4634" i="2"/>
  <c r="AE4618" i="2"/>
  <c r="AE4602" i="2"/>
  <c r="AE4586" i="2"/>
  <c r="AE4570" i="2"/>
  <c r="AE4554" i="2"/>
  <c r="AE4538" i="2"/>
  <c r="AE4522" i="2"/>
  <c r="AE4506" i="2"/>
  <c r="AE4490" i="2"/>
  <c r="AE4474" i="2"/>
  <c r="AE4458" i="2"/>
  <c r="AE4442" i="2"/>
  <c r="AE4426" i="2"/>
  <c r="AE4410" i="2"/>
  <c r="AE4394" i="2"/>
  <c r="AE4378" i="2"/>
  <c r="AE4362" i="2"/>
  <c r="AE4346" i="2"/>
  <c r="AE4330" i="2"/>
  <c r="AE4314" i="2"/>
  <c r="AE4298" i="2"/>
  <c r="AE4282" i="2"/>
  <c r="AE4266" i="2"/>
  <c r="AE4250" i="2"/>
  <c r="AE4234" i="2"/>
  <c r="AE4218" i="2"/>
  <c r="AE4202" i="2"/>
  <c r="AE4186" i="2"/>
  <c r="AE4170" i="2"/>
  <c r="AE4154" i="2"/>
  <c r="AE4138" i="2"/>
  <c r="AE4122" i="2"/>
  <c r="AE4106" i="2"/>
  <c r="AE4090" i="2"/>
  <c r="AE4074" i="2"/>
  <c r="AE4058" i="2"/>
  <c r="AE4042" i="2"/>
  <c r="AE4026" i="2"/>
  <c r="AE4010" i="2"/>
  <c r="AE3994" i="2"/>
  <c r="AE3978" i="2"/>
  <c r="AE3962" i="2"/>
  <c r="AE3946" i="2"/>
  <c r="AE3930" i="2"/>
  <c r="AE3914" i="2"/>
  <c r="AE4697" i="2"/>
  <c r="AE4681" i="2"/>
  <c r="AE4665" i="2"/>
  <c r="AE4649" i="2"/>
  <c r="AE4633" i="2"/>
  <c r="AE4617" i="2"/>
  <c r="AE4601" i="2"/>
  <c r="AE4585" i="2"/>
  <c r="AE4569" i="2"/>
  <c r="AE4553" i="2"/>
  <c r="AE4537" i="2"/>
  <c r="AE4521" i="2"/>
  <c r="AE4505" i="2"/>
  <c r="AE4489" i="2"/>
  <c r="AE4473" i="2"/>
  <c r="AE4457" i="2"/>
  <c r="AE4441" i="2"/>
  <c r="AE4425" i="2"/>
  <c r="AE4409" i="2"/>
  <c r="AE4393" i="2"/>
  <c r="AE4377" i="2"/>
  <c r="AE4361" i="2"/>
  <c r="AE4345" i="2"/>
  <c r="AE4329" i="2"/>
  <c r="AE4313" i="2"/>
  <c r="AE4297" i="2"/>
  <c r="AE4281" i="2"/>
  <c r="AE4265" i="2"/>
  <c r="AE4249" i="2"/>
  <c r="AE4233" i="2"/>
  <c r="AE4217" i="2"/>
  <c r="AE4201" i="2"/>
  <c r="AE4185" i="2"/>
  <c r="AE4169" i="2"/>
  <c r="AE4153" i="2"/>
  <c r="AE4137" i="2"/>
  <c r="AE4121" i="2"/>
  <c r="AE4105" i="2"/>
  <c r="AE4089" i="2"/>
  <c r="AE4073" i="2"/>
  <c r="AE4057" i="2"/>
  <c r="AE4041" i="2"/>
  <c r="AE3576" i="2"/>
  <c r="AE3560" i="2"/>
  <c r="AE3544" i="2"/>
  <c r="AE3528" i="2"/>
  <c r="AE3512" i="2"/>
  <c r="AE3496" i="2"/>
  <c r="AE3480" i="2"/>
  <c r="AE3464" i="2"/>
  <c r="AE3448" i="2"/>
  <c r="AE3432" i="2"/>
  <c r="AE3416" i="2"/>
  <c r="AE3400" i="2"/>
  <c r="AE3384" i="2"/>
  <c r="AE3368" i="2"/>
  <c r="AE3352" i="2"/>
  <c r="AE3336" i="2"/>
  <c r="AE3320" i="2"/>
  <c r="AE3304" i="2"/>
  <c r="AE3288" i="2"/>
  <c r="AE3272" i="2"/>
  <c r="AE3256" i="2"/>
  <c r="AE3240" i="2"/>
  <c r="AE3224" i="2"/>
  <c r="AE3208" i="2"/>
  <c r="AE3192" i="2"/>
  <c r="AE3176" i="2"/>
  <c r="AE3160" i="2"/>
  <c r="AE3144" i="2"/>
  <c r="AE3128" i="2"/>
  <c r="AE3112" i="2"/>
  <c r="AE3096" i="2"/>
  <c r="AE3080" i="2"/>
  <c r="AE3064" i="2"/>
  <c r="AE3048" i="2"/>
  <c r="AE3032" i="2"/>
  <c r="AE3016" i="2"/>
  <c r="AE3000" i="2"/>
  <c r="AE2984" i="2"/>
  <c r="AE2968" i="2"/>
  <c r="AE2952" i="2"/>
  <c r="AE2936" i="2"/>
  <c r="AE2920" i="2"/>
  <c r="AE2904" i="2"/>
  <c r="AE2888" i="2"/>
  <c r="AE2872" i="2"/>
  <c r="AE2856" i="2"/>
  <c r="AE2840" i="2"/>
  <c r="AE2824" i="2"/>
  <c r="AE2808" i="2"/>
  <c r="AE2792" i="2"/>
  <c r="AE2776" i="2"/>
  <c r="AE2760" i="2"/>
  <c r="AE2744" i="2"/>
  <c r="AE2728" i="2"/>
  <c r="AE2712" i="2"/>
  <c r="AE2696" i="2"/>
  <c r="AE2680" i="2"/>
  <c r="AE2664" i="2"/>
  <c r="AE2648" i="2"/>
  <c r="AE2632" i="2"/>
  <c r="AE2616" i="2"/>
  <c r="AE2600" i="2"/>
  <c r="AE2584" i="2"/>
  <c r="AE2568" i="2"/>
  <c r="AE2552" i="2"/>
  <c r="AE2536" i="2"/>
  <c r="AE2520" i="2"/>
  <c r="AE2504" i="2"/>
  <c r="AE2488" i="2"/>
  <c r="AE2472" i="2"/>
  <c r="AE2456" i="2"/>
  <c r="AE2440" i="2"/>
  <c r="AE2424" i="2"/>
  <c r="AE2408" i="2"/>
  <c r="AE2392" i="2"/>
  <c r="AE2376" i="2"/>
  <c r="AE2360" i="2"/>
  <c r="AE2344" i="2"/>
  <c r="AE2328" i="2"/>
  <c r="AE2312" i="2"/>
  <c r="AE2296" i="2"/>
  <c r="AE2280" i="2"/>
  <c r="AE2264" i="2"/>
  <c r="AE3255" i="2"/>
  <c r="AE3239" i="2"/>
  <c r="AE3223" i="2"/>
  <c r="AE3207" i="2"/>
  <c r="AE3191" i="2"/>
  <c r="AE3175" i="2"/>
  <c r="AE3159" i="2"/>
  <c r="AE3143" i="2"/>
  <c r="AE3127" i="2"/>
  <c r="AE3111" i="2"/>
  <c r="AE3095" i="2"/>
  <c r="AE3079" i="2"/>
  <c r="AE3063" i="2"/>
  <c r="AE3047" i="2"/>
  <c r="AE3031" i="2"/>
  <c r="AE3015" i="2"/>
  <c r="AE2999" i="2"/>
  <c r="AE2983" i="2"/>
  <c r="AE2967" i="2"/>
  <c r="AE2951" i="2"/>
  <c r="AE2935" i="2"/>
  <c r="AE2919" i="2"/>
  <c r="AE2903" i="2"/>
  <c r="AE2887" i="2"/>
  <c r="AE2871" i="2"/>
  <c r="AE2855" i="2"/>
  <c r="AE2839" i="2"/>
  <c r="AE2823" i="2"/>
  <c r="AE2807" i="2"/>
  <c r="AE2791" i="2"/>
  <c r="AE2775" i="2"/>
  <c r="AE2759" i="2"/>
  <c r="AE2743" i="2"/>
  <c r="AE2727" i="2"/>
  <c r="AE2711" i="2"/>
  <c r="AE2695" i="2"/>
  <c r="AE2679" i="2"/>
  <c r="AE2663" i="2"/>
  <c r="AE2647" i="2"/>
  <c r="AE2631" i="2"/>
  <c r="AE2615" i="2"/>
  <c r="AE2599" i="2"/>
  <c r="AE2583" i="2"/>
  <c r="AE2567" i="2"/>
  <c r="AE2551" i="2"/>
  <c r="AE2535" i="2"/>
  <c r="AE2519" i="2"/>
  <c r="AE2503" i="2"/>
  <c r="AE2487" i="2"/>
  <c r="AE2471" i="2"/>
  <c r="AE2455" i="2"/>
  <c r="AE2439" i="2"/>
  <c r="AE2423" i="2"/>
  <c r="AE2407" i="2"/>
  <c r="AE2391" i="2"/>
  <c r="AE2375" i="2"/>
  <c r="AE2359" i="2"/>
  <c r="AE2343" i="2"/>
  <c r="AE2327" i="2"/>
  <c r="AE2311" i="2"/>
  <c r="AE2295" i="2"/>
  <c r="AE2279" i="2"/>
  <c r="AE2263" i="2"/>
  <c r="AE2247" i="2"/>
  <c r="AE2231" i="2"/>
  <c r="AE2215" i="2"/>
  <c r="AE2199" i="2"/>
  <c r="AE2183" i="2"/>
  <c r="AE2167" i="2"/>
  <c r="AE2151" i="2"/>
  <c r="AE2135" i="2"/>
  <c r="AE2119" i="2"/>
  <c r="AE2103" i="2"/>
  <c r="AE2087" i="2"/>
  <c r="AE2071" i="2"/>
  <c r="AE2055" i="2"/>
  <c r="AE2039" i="2"/>
  <c r="AE2023" i="2"/>
  <c r="AE3846" i="2"/>
  <c r="AE3830" i="2"/>
  <c r="AE3814" i="2"/>
  <c r="AE3798" i="2"/>
  <c r="AE3782" i="2"/>
  <c r="AE3766" i="2"/>
  <c r="AE3750" i="2"/>
  <c r="AE3734" i="2"/>
  <c r="AE3718" i="2"/>
  <c r="AE3702" i="2"/>
  <c r="AE3686" i="2"/>
  <c r="AE3670" i="2"/>
  <c r="AE3654" i="2"/>
  <c r="AE3638" i="2"/>
  <c r="AE3622" i="2"/>
  <c r="AE3606" i="2"/>
  <c r="AE3590" i="2"/>
  <c r="AE3574" i="2"/>
  <c r="AE3558" i="2"/>
  <c r="AE3542" i="2"/>
  <c r="AE3526" i="2"/>
  <c r="AE3510" i="2"/>
  <c r="AE3494" i="2"/>
  <c r="AE3478" i="2"/>
  <c r="AE3462" i="2"/>
  <c r="AE3446" i="2"/>
  <c r="AE3430" i="2"/>
  <c r="AE3414" i="2"/>
  <c r="AE3398" i="2"/>
  <c r="AE3382" i="2"/>
  <c r="AE3366" i="2"/>
  <c r="AE3350" i="2"/>
  <c r="AE3334" i="2"/>
  <c r="AE3318" i="2"/>
  <c r="AE3302" i="2"/>
  <c r="AE3286" i="2"/>
  <c r="AE3270" i="2"/>
  <c r="AE3254" i="2"/>
  <c r="AE3238" i="2"/>
  <c r="AE3222" i="2"/>
  <c r="AE3206" i="2"/>
  <c r="AE3190" i="2"/>
  <c r="AE3174" i="2"/>
  <c r="AE3158" i="2"/>
  <c r="AE3142" i="2"/>
  <c r="AE3126" i="2"/>
  <c r="AE3110" i="2"/>
  <c r="AE3094" i="2"/>
  <c r="AE3078" i="2"/>
  <c r="AE3062" i="2"/>
  <c r="AE3046" i="2"/>
  <c r="AE3030" i="2"/>
  <c r="AE3014" i="2"/>
  <c r="AE2998" i="2"/>
  <c r="AE2982" i="2"/>
  <c r="AE2966" i="2"/>
  <c r="AE2950" i="2"/>
  <c r="AE2934" i="2"/>
  <c r="AE2918" i="2"/>
  <c r="AE2902" i="2"/>
  <c r="AE2886" i="2"/>
  <c r="AE2870" i="2"/>
  <c r="AE2854" i="2"/>
  <c r="AE2838" i="2"/>
  <c r="AE2822" i="2"/>
  <c r="AE2806" i="2"/>
  <c r="AE2790" i="2"/>
  <c r="AE2774" i="2"/>
  <c r="AE2758" i="2"/>
  <c r="AE2742" i="2"/>
  <c r="AE2726" i="2"/>
  <c r="AE2710" i="2"/>
  <c r="AE2694" i="2"/>
  <c r="AE2678" i="2"/>
  <c r="AE2662" i="2"/>
  <c r="AE2646" i="2"/>
  <c r="AE2630" i="2"/>
  <c r="AE2614" i="2"/>
  <c r="AE2598" i="2"/>
  <c r="AE2582" i="2"/>
  <c r="AE2566" i="2"/>
  <c r="AE2550" i="2"/>
  <c r="AE2534" i="2"/>
  <c r="AE2518" i="2"/>
  <c r="AE2502" i="2"/>
  <c r="AE3413" i="2"/>
  <c r="AE3397" i="2"/>
  <c r="AE3381" i="2"/>
  <c r="AE3365" i="2"/>
  <c r="AE3349" i="2"/>
  <c r="AE3333" i="2"/>
  <c r="AE3317" i="2"/>
  <c r="AE3301" i="2"/>
  <c r="AE3285" i="2"/>
  <c r="AE3269" i="2"/>
  <c r="AE3253" i="2"/>
  <c r="AE3237" i="2"/>
  <c r="AE3221" i="2"/>
  <c r="AE3205" i="2"/>
  <c r="AE3189" i="2"/>
  <c r="AE3173" i="2"/>
  <c r="AE3157" i="2"/>
  <c r="AE3141" i="2"/>
  <c r="AE3125" i="2"/>
  <c r="AE3109" i="2"/>
  <c r="AE3093" i="2"/>
  <c r="AE3077" i="2"/>
  <c r="AE3061" i="2"/>
  <c r="AE3045" i="2"/>
  <c r="AE3029" i="2"/>
  <c r="AE3013" i="2"/>
  <c r="AE2997" i="2"/>
  <c r="AE2981" i="2"/>
  <c r="AE2965" i="2"/>
  <c r="AE2949" i="2"/>
  <c r="AE2933" i="2"/>
  <c r="AE2917" i="2"/>
  <c r="AE2901" i="2"/>
  <c r="AE2885" i="2"/>
  <c r="AE2869" i="2"/>
  <c r="AE2853" i="2"/>
  <c r="AE2837" i="2"/>
  <c r="AE2821" i="2"/>
  <c r="AE2805" i="2"/>
  <c r="AE2789" i="2"/>
  <c r="AE2773" i="2"/>
  <c r="AE2757" i="2"/>
  <c r="AE2741" i="2"/>
  <c r="AE2725" i="2"/>
  <c r="AE2709" i="2"/>
  <c r="AE2693" i="2"/>
  <c r="AE2677" i="2"/>
  <c r="AE2661" i="2"/>
  <c r="AE2645" i="2"/>
  <c r="AE2629" i="2"/>
  <c r="AE2613" i="2"/>
  <c r="AE2597" i="2"/>
  <c r="AE2581" i="2"/>
  <c r="AE2565" i="2"/>
  <c r="AE2549" i="2"/>
  <c r="AE2533" i="2"/>
  <c r="AE2517" i="2"/>
  <c r="AE2501" i="2"/>
  <c r="AE2485" i="2"/>
  <c r="AE2469" i="2"/>
  <c r="AE2453" i="2"/>
  <c r="AE2437" i="2"/>
  <c r="AE2421" i="2"/>
  <c r="AE2405" i="2"/>
  <c r="AE2389" i="2"/>
  <c r="AE2373" i="2"/>
  <c r="AE2357" i="2"/>
  <c r="AE2341" i="2"/>
  <c r="AE2325" i="2"/>
  <c r="AE2309" i="2"/>
  <c r="AE2293" i="2"/>
  <c r="AE2277" i="2"/>
  <c r="AE2261" i="2"/>
  <c r="AE2245" i="2"/>
  <c r="AE2229" i="2"/>
  <c r="AE2213" i="2"/>
  <c r="AE2197" i="2"/>
  <c r="AE2181" i="2"/>
  <c r="AE2165" i="2"/>
  <c r="AE2149" i="2"/>
  <c r="AE2133" i="2"/>
  <c r="AE2117" i="2"/>
  <c r="AE2836" i="2"/>
  <c r="AE2820" i="2"/>
  <c r="AE2804" i="2"/>
  <c r="AE2788" i="2"/>
  <c r="AE2772" i="2"/>
  <c r="AE2756" i="2"/>
  <c r="AE2740" i="2"/>
  <c r="AE2724" i="2"/>
  <c r="AE2708" i="2"/>
  <c r="AE2692" i="2"/>
  <c r="AE2676" i="2"/>
  <c r="AE2660" i="2"/>
  <c r="AE2628" i="2"/>
  <c r="AE2612" i="2"/>
  <c r="AE2596" i="2"/>
  <c r="AE2564" i="2"/>
  <c r="AE2548" i="2"/>
  <c r="AE2532" i="2"/>
  <c r="AE2516" i="2"/>
  <c r="AE2484" i="2"/>
  <c r="AE2452" i="2"/>
  <c r="AE2436" i="2"/>
  <c r="AE2420" i="2"/>
  <c r="AE2404" i="2"/>
  <c r="AE2372" i="2"/>
  <c r="AE2356" i="2"/>
  <c r="AE2340" i="2"/>
  <c r="AE2324" i="2"/>
  <c r="AE2308" i="2"/>
  <c r="AE2292" i="2"/>
  <c r="AE2276" i="2"/>
  <c r="AE2260" i="2"/>
  <c r="AE2244" i="2"/>
  <c r="AE2228" i="2"/>
  <c r="AE2212" i="2"/>
  <c r="AE2196" i="2"/>
  <c r="AE2180" i="2"/>
  <c r="AE2164" i="2"/>
  <c r="AE2148" i="2"/>
  <c r="AE2132" i="2"/>
  <c r="AE2116" i="2"/>
  <c r="AE2100" i="2"/>
  <c r="AE2084" i="2"/>
  <c r="AE2068" i="2"/>
  <c r="AE2052" i="2"/>
  <c r="AE2036" i="2"/>
  <c r="AE2020" i="2"/>
  <c r="AE2004" i="2"/>
  <c r="AE1972" i="2"/>
  <c r="AE1956" i="2"/>
  <c r="AE1940" i="2"/>
  <c r="AE1924" i="2"/>
  <c r="AE1908" i="2"/>
  <c r="AE1892" i="2"/>
  <c r="AE3347" i="2"/>
  <c r="AE3331" i="2"/>
  <c r="AE3315" i="2"/>
  <c r="AE3299" i="2"/>
  <c r="AE3283" i="2"/>
  <c r="AE3267" i="2"/>
  <c r="AE3251" i="2"/>
  <c r="AE3235" i="2"/>
  <c r="AE3219" i="2"/>
  <c r="AE3203" i="2"/>
  <c r="AE3187" i="2"/>
  <c r="AE3171" i="2"/>
  <c r="AE3155" i="2"/>
  <c r="AE3139" i="2"/>
  <c r="AE3123" i="2"/>
  <c r="AE3107" i="2"/>
  <c r="AE3091" i="2"/>
  <c r="AE3075" i="2"/>
  <c r="AE3059" i="2"/>
  <c r="AE3043" i="2"/>
  <c r="AE3027" i="2"/>
  <c r="AE3011" i="2"/>
  <c r="AE2995" i="2"/>
  <c r="AE2979" i="2"/>
  <c r="AE2963" i="2"/>
  <c r="AE2947" i="2"/>
  <c r="AE2931" i="2"/>
  <c r="AE2915" i="2"/>
  <c r="AE2899" i="2"/>
  <c r="AE2883" i="2"/>
  <c r="AE2867" i="2"/>
  <c r="AE2851" i="2"/>
  <c r="AE2835" i="2"/>
  <c r="AE2819" i="2"/>
  <c r="AE2803" i="2"/>
  <c r="AE2787" i="2"/>
  <c r="AE2771" i="2"/>
  <c r="AE2755" i="2"/>
  <c r="AE2739" i="2"/>
  <c r="AE2723" i="2"/>
  <c r="AE2707" i="2"/>
  <c r="AE2691" i="2"/>
  <c r="AE2675" i="2"/>
  <c r="AE2659" i="2"/>
  <c r="AE2643" i="2"/>
  <c r="AE2627" i="2"/>
  <c r="AE2611" i="2"/>
  <c r="AE2595" i="2"/>
  <c r="AE2579" i="2"/>
  <c r="AE2563" i="2"/>
  <c r="AE2547" i="2"/>
  <c r="AE2531" i="2"/>
  <c r="AE2515" i="2"/>
  <c r="AE2499" i="2"/>
  <c r="AE2483" i="2"/>
  <c r="AE2467" i="2"/>
  <c r="AE2451" i="2"/>
  <c r="AE2435" i="2"/>
  <c r="AE2419" i="2"/>
  <c r="AE2403" i="2"/>
  <c r="AE2387" i="2"/>
  <c r="AE2371" i="2"/>
  <c r="AE2355" i="2"/>
  <c r="AE2339" i="2"/>
  <c r="AE2323" i="2"/>
  <c r="AE2307" i="2"/>
  <c r="AE2291" i="2"/>
  <c r="AE2275" i="2"/>
  <c r="AE2259" i="2"/>
  <c r="AE2243" i="2"/>
  <c r="AE2227" i="2"/>
  <c r="AE2211" i="2"/>
  <c r="AE2195" i="2"/>
  <c r="AE2179" i="2"/>
  <c r="AE2163" i="2"/>
  <c r="AE2147" i="2"/>
  <c r="AE2131" i="2"/>
  <c r="AE2115" i="2"/>
  <c r="AE2099" i="2"/>
  <c r="AE2083" i="2"/>
  <c r="AE3842" i="2"/>
  <c r="AE3826" i="2"/>
  <c r="AE3810" i="2"/>
  <c r="AE3794" i="2"/>
  <c r="AE3778" i="2"/>
  <c r="AE3762" i="2"/>
  <c r="AE3746" i="2"/>
  <c r="AE3730" i="2"/>
  <c r="AE3714" i="2"/>
  <c r="AE3698" i="2"/>
  <c r="AE3682" i="2"/>
  <c r="AE3666" i="2"/>
  <c r="AE3650" i="2"/>
  <c r="AE3634" i="2"/>
  <c r="AE3618" i="2"/>
  <c r="AE3602" i="2"/>
  <c r="AE3586" i="2"/>
  <c r="AE3570" i="2"/>
  <c r="AE3554" i="2"/>
  <c r="AE3538" i="2"/>
  <c r="AE3522" i="2"/>
  <c r="AE3506" i="2"/>
  <c r="AE3490" i="2"/>
  <c r="AE3474" i="2"/>
  <c r="AE3458" i="2"/>
  <c r="AE3442" i="2"/>
  <c r="AE3426" i="2"/>
  <c r="AE3410" i="2"/>
  <c r="AE3394" i="2"/>
  <c r="AE3378" i="2"/>
  <c r="AE3362" i="2"/>
  <c r="AE3346" i="2"/>
  <c r="AE3330" i="2"/>
  <c r="AE3314" i="2"/>
  <c r="AE3298" i="2"/>
  <c r="AE3282" i="2"/>
  <c r="AE3266" i="2"/>
  <c r="AE3250" i="2"/>
  <c r="AE3234" i="2"/>
  <c r="AE3218" i="2"/>
  <c r="AE3202" i="2"/>
  <c r="AE3186" i="2"/>
  <c r="AE3170" i="2"/>
  <c r="AE3154" i="2"/>
  <c r="AE3138" i="2"/>
  <c r="AE3122" i="2"/>
  <c r="AE3106" i="2"/>
  <c r="AE3090" i="2"/>
  <c r="AE3074" i="2"/>
  <c r="AE3058" i="2"/>
  <c r="AE3042" i="2"/>
  <c r="AE3026" i="2"/>
  <c r="AE3010" i="2"/>
  <c r="AE2994" i="2"/>
  <c r="AE2978" i="2"/>
  <c r="AE2962" i="2"/>
  <c r="AE2946" i="2"/>
  <c r="AE2930" i="2"/>
  <c r="AE2914" i="2"/>
  <c r="AE2898" i="2"/>
  <c r="AE2882" i="2"/>
  <c r="AE2866" i="2"/>
  <c r="AE2850" i="2"/>
  <c r="AE2834" i="2"/>
  <c r="AE2818" i="2"/>
  <c r="AE2802" i="2"/>
  <c r="AE2786" i="2"/>
  <c r="AE2770" i="2"/>
  <c r="AE2754" i="2"/>
  <c r="AE2738" i="2"/>
  <c r="AE2722" i="2"/>
  <c r="AE2706" i="2"/>
  <c r="AE2690" i="2"/>
  <c r="AE2674" i="2"/>
  <c r="AE2658" i="2"/>
  <c r="AE2642" i="2"/>
  <c r="AE2626" i="2"/>
  <c r="AE2610" i="2"/>
  <c r="AE2594" i="2"/>
  <c r="AE2578" i="2"/>
  <c r="AE2562" i="2"/>
  <c r="AE2546" i="2"/>
  <c r="AE2530" i="2"/>
  <c r="AE3937" i="2"/>
  <c r="AE3921" i="2"/>
  <c r="AE3905" i="2"/>
  <c r="AE3889" i="2"/>
  <c r="AE3873" i="2"/>
  <c r="AE3857" i="2"/>
  <c r="AE3841" i="2"/>
  <c r="AE3825" i="2"/>
  <c r="AE3809" i="2"/>
  <c r="AE3793" i="2"/>
  <c r="AE3777" i="2"/>
  <c r="AE3761" i="2"/>
  <c r="AE3745" i="2"/>
  <c r="AE3729" i="2"/>
  <c r="AE3713" i="2"/>
  <c r="AE3697" i="2"/>
  <c r="AE3681" i="2"/>
  <c r="AE3665" i="2"/>
  <c r="AE3649" i="2"/>
  <c r="AE3633" i="2"/>
  <c r="AE3617" i="2"/>
  <c r="AE3601" i="2"/>
  <c r="AE3585" i="2"/>
  <c r="AE3569" i="2"/>
  <c r="AE3553" i="2"/>
  <c r="AE3537" i="2"/>
  <c r="AE3521" i="2"/>
  <c r="AE3505" i="2"/>
  <c r="AE3489" i="2"/>
  <c r="AE3473" i="2"/>
  <c r="AE3457" i="2"/>
  <c r="AE3441" i="2"/>
  <c r="AE3425" i="2"/>
  <c r="AE3409" i="2"/>
  <c r="AE3393" i="2"/>
  <c r="AE3377" i="2"/>
  <c r="AE3361" i="2"/>
  <c r="AE3345" i="2"/>
  <c r="AE3329" i="2"/>
  <c r="AE3313" i="2"/>
  <c r="AE3297" i="2"/>
  <c r="AE3281" i="2"/>
  <c r="AE3265" i="2"/>
  <c r="AE3249" i="2"/>
  <c r="AE3233" i="2"/>
  <c r="AE3217" i="2"/>
  <c r="AE3201" i="2"/>
  <c r="AE3185" i="2"/>
  <c r="AE3169" i="2"/>
  <c r="AE3153" i="2"/>
  <c r="AE3137" i="2"/>
  <c r="AE3121" i="2"/>
  <c r="AE3105" i="2"/>
  <c r="AE3089" i="2"/>
  <c r="AE3073" i="2"/>
  <c r="AE3057" i="2"/>
  <c r="AE3041" i="2"/>
  <c r="AE3025" i="2"/>
  <c r="AE3009" i="2"/>
  <c r="AE2993" i="2"/>
  <c r="AE2977" i="2"/>
  <c r="AE2961" i="2"/>
  <c r="AE2945" i="2"/>
  <c r="AE2929" i="2"/>
  <c r="AE2913" i="2"/>
  <c r="AE2897" i="2"/>
  <c r="AE2881" i="2"/>
  <c r="AE2865" i="2"/>
  <c r="AE2849" i="2"/>
  <c r="AE2833" i="2"/>
  <c r="AE2817" i="2"/>
  <c r="AE2801" i="2"/>
  <c r="AE2785" i="2"/>
  <c r="AE2769" i="2"/>
  <c r="AE2753" i="2"/>
  <c r="AE2737" i="2"/>
  <c r="AE2721" i="2"/>
  <c r="AE2705" i="2"/>
  <c r="AE2689" i="2"/>
  <c r="AE2673" i="2"/>
  <c r="AE2657" i="2"/>
  <c r="AE4016" i="2"/>
  <c r="AE4000" i="2"/>
  <c r="AE3984" i="2"/>
  <c r="AE3968" i="2"/>
  <c r="AE3952" i="2"/>
  <c r="AE3936" i="2"/>
  <c r="AE3920" i="2"/>
  <c r="AE3904" i="2"/>
  <c r="AE3888" i="2"/>
  <c r="AE3872" i="2"/>
  <c r="AE3856" i="2"/>
  <c r="AE3840" i="2"/>
  <c r="AE3824" i="2"/>
  <c r="AE3808" i="2"/>
  <c r="AE3792" i="2"/>
  <c r="AE3776" i="2"/>
  <c r="AE3760" i="2"/>
  <c r="AE3744" i="2"/>
  <c r="AE3728" i="2"/>
  <c r="AE3712" i="2"/>
  <c r="AE3696" i="2"/>
  <c r="AE3680" i="2"/>
  <c r="AE3664" i="2"/>
  <c r="AE3648" i="2"/>
  <c r="AE3632" i="2"/>
  <c r="AE3616" i="2"/>
  <c r="AE3600" i="2"/>
  <c r="AE3584" i="2"/>
  <c r="AE3568" i="2"/>
  <c r="AE3552" i="2"/>
  <c r="AE3536" i="2"/>
  <c r="AE3520" i="2"/>
  <c r="AE3504" i="2"/>
  <c r="AE3488" i="2"/>
  <c r="AE3472" i="2"/>
  <c r="AE3456" i="2"/>
  <c r="AE3440" i="2"/>
  <c r="AE3424" i="2"/>
  <c r="AE3408" i="2"/>
  <c r="AE3392" i="2"/>
  <c r="AE3376" i="2"/>
  <c r="AE3360" i="2"/>
  <c r="AE3344" i="2"/>
  <c r="AE3328" i="2"/>
  <c r="AE3312" i="2"/>
  <c r="AE3296" i="2"/>
  <c r="AE3280" i="2"/>
  <c r="AE3264" i="2"/>
  <c r="AE3248" i="2"/>
  <c r="AE3232" i="2"/>
  <c r="AE3216" i="2"/>
  <c r="AE3200" i="2"/>
  <c r="AE3184" i="2"/>
  <c r="AE3168" i="2"/>
  <c r="AE3152" i="2"/>
  <c r="AE3136" i="2"/>
  <c r="AE3120" i="2"/>
  <c r="AE3104" i="2"/>
  <c r="AE3088" i="2"/>
  <c r="AE3072" i="2"/>
  <c r="AE3056" i="2"/>
  <c r="AE3040" i="2"/>
  <c r="AE3024" i="2"/>
  <c r="AE3008" i="2"/>
  <c r="AE2992" i="2"/>
  <c r="AE2976" i="2"/>
  <c r="AE2960" i="2"/>
  <c r="AE2944" i="2"/>
  <c r="AE2928" i="2"/>
  <c r="AE2912" i="2"/>
  <c r="AE2896" i="2"/>
  <c r="AE2880" i="2"/>
  <c r="AE2864" i="2"/>
  <c r="AE2848" i="2"/>
  <c r="AE2832" i="2"/>
  <c r="AE2816" i="2"/>
  <c r="AE2800" i="2"/>
  <c r="AE2784" i="2"/>
  <c r="AE2768" i="2"/>
  <c r="AE2752" i="2"/>
  <c r="AE2736" i="2"/>
  <c r="AE3327" i="2"/>
  <c r="AE3311" i="2"/>
  <c r="AE3295" i="2"/>
  <c r="AE3279" i="2"/>
  <c r="AE3263" i="2"/>
  <c r="AE3247" i="2"/>
  <c r="AE3231" i="2"/>
  <c r="AE3215" i="2"/>
  <c r="AE3199" i="2"/>
  <c r="AE3183" i="2"/>
  <c r="AE3167" i="2"/>
  <c r="AE3151" i="2"/>
  <c r="AE3135" i="2"/>
  <c r="AE3119" i="2"/>
  <c r="AE3103" i="2"/>
  <c r="AE3087" i="2"/>
  <c r="AE3071" i="2"/>
  <c r="AE3055" i="2"/>
  <c r="AE3039" i="2"/>
  <c r="AE3023" i="2"/>
  <c r="AE3007" i="2"/>
  <c r="AE2991" i="2"/>
  <c r="AE2975" i="2"/>
  <c r="AE2959" i="2"/>
  <c r="AE2943" i="2"/>
  <c r="AE2927" i="2"/>
  <c r="AE2911" i="2"/>
  <c r="AE2895" i="2"/>
  <c r="AE2879" i="2"/>
  <c r="AE2863" i="2"/>
  <c r="AE2847" i="2"/>
  <c r="AE2831" i="2"/>
  <c r="AE2815" i="2"/>
  <c r="AE2799" i="2"/>
  <c r="AE2783" i="2"/>
  <c r="AE2767" i="2"/>
  <c r="AE2751" i="2"/>
  <c r="AE2735" i="2"/>
  <c r="AE2719" i="2"/>
  <c r="AE2703" i="2"/>
  <c r="AE2687" i="2"/>
  <c r="AE2671" i="2"/>
  <c r="AE2655" i="2"/>
  <c r="AE2639" i="2"/>
  <c r="AE2623" i="2"/>
  <c r="AE2607" i="2"/>
  <c r="AE2591" i="2"/>
  <c r="AE2575" i="2"/>
  <c r="AE2559" i="2"/>
  <c r="AE2543" i="2"/>
  <c r="AE2527" i="2"/>
  <c r="AE2511" i="2"/>
  <c r="AE2495" i="2"/>
  <c r="AE2479" i="2"/>
  <c r="AE2463" i="2"/>
  <c r="AE2447" i="2"/>
  <c r="AE2431" i="2"/>
  <c r="AE2415" i="2"/>
  <c r="AE2399" i="2"/>
  <c r="AE2383" i="2"/>
  <c r="AE2367" i="2"/>
  <c r="AE2351" i="2"/>
  <c r="AE2335" i="2"/>
  <c r="AE2319" i="2"/>
  <c r="AE2303" i="2"/>
  <c r="AE2287" i="2"/>
  <c r="AE2271" i="2"/>
  <c r="AE2255" i="2"/>
  <c r="AE2239" i="2"/>
  <c r="AE2223" i="2"/>
  <c r="AE2207" i="2"/>
  <c r="AE2191" i="2"/>
  <c r="AE2175" i="2"/>
  <c r="AE2159" i="2"/>
  <c r="AE2143" i="2"/>
  <c r="AE2127" i="2"/>
  <c r="AE2111" i="2"/>
  <c r="AE3566" i="2"/>
  <c r="AE3550" i="2"/>
  <c r="AE3534" i="2"/>
  <c r="AE3518" i="2"/>
  <c r="AE3502" i="2"/>
  <c r="AE3486" i="2"/>
  <c r="AE3470" i="2"/>
  <c r="AE3454" i="2"/>
  <c r="AE3438" i="2"/>
  <c r="AE3422" i="2"/>
  <c r="AE3406" i="2"/>
  <c r="AE3390" i="2"/>
  <c r="AE3374" i="2"/>
  <c r="AE3358" i="2"/>
  <c r="AE3342" i="2"/>
  <c r="AE3326" i="2"/>
  <c r="AE3310" i="2"/>
  <c r="AE3294" i="2"/>
  <c r="AE3278" i="2"/>
  <c r="AE3262" i="2"/>
  <c r="AE3246" i="2"/>
  <c r="AE3230" i="2"/>
  <c r="AE3214" i="2"/>
  <c r="AE3198" i="2"/>
  <c r="AE3182" i="2"/>
  <c r="AE3166" i="2"/>
  <c r="AE3150" i="2"/>
  <c r="AE3134" i="2"/>
  <c r="AE3118" i="2"/>
  <c r="AE3102" i="2"/>
  <c r="AE3086" i="2"/>
  <c r="AE3070" i="2"/>
  <c r="AE3054" i="2"/>
  <c r="AE3038" i="2"/>
  <c r="AE3022" i="2"/>
  <c r="AE3006" i="2"/>
  <c r="AE2990" i="2"/>
  <c r="AE2974" i="2"/>
  <c r="AE2958" i="2"/>
  <c r="AE2942" i="2"/>
  <c r="AE2926" i="2"/>
  <c r="AE2910" i="2"/>
  <c r="AE2894" i="2"/>
  <c r="AE2878" i="2"/>
  <c r="AE2862" i="2"/>
  <c r="AE2846" i="2"/>
  <c r="AE2830" i="2"/>
  <c r="AE2814" i="2"/>
  <c r="AE2798" i="2"/>
  <c r="AE2782" i="2"/>
  <c r="AE2766" i="2"/>
  <c r="AE2750" i="2"/>
  <c r="AE2734" i="2"/>
  <c r="AE2718" i="2"/>
  <c r="AE2702" i="2"/>
  <c r="AE2686" i="2"/>
  <c r="AE2670" i="2"/>
  <c r="AE2654" i="2"/>
  <c r="AE2638" i="2"/>
  <c r="AE2622" i="2"/>
  <c r="AE2606" i="2"/>
  <c r="AE2590" i="2"/>
  <c r="AE2574" i="2"/>
  <c r="AE3229" i="2"/>
  <c r="AE3213" i="2"/>
  <c r="AE3197" i="2"/>
  <c r="AE3181" i="2"/>
  <c r="AE3165" i="2"/>
  <c r="AE3149" i="2"/>
  <c r="AE3133" i="2"/>
  <c r="AE3117" i="2"/>
  <c r="AE3101" i="2"/>
  <c r="AE3085" i="2"/>
  <c r="AE3069" i="2"/>
  <c r="AE3053" i="2"/>
  <c r="AE3037" i="2"/>
  <c r="AE3021" i="2"/>
  <c r="AE3005" i="2"/>
  <c r="AE2989" i="2"/>
  <c r="AE2973" i="2"/>
  <c r="AE2957" i="2"/>
  <c r="AE2941" i="2"/>
  <c r="AE2925" i="2"/>
  <c r="AE2909" i="2"/>
  <c r="AE2893" i="2"/>
  <c r="AE2877" i="2"/>
  <c r="AE2861" i="2"/>
  <c r="AE2845" i="2"/>
  <c r="AE2829" i="2"/>
  <c r="AE2813" i="2"/>
  <c r="AE2797" i="2"/>
  <c r="AE2781" i="2"/>
  <c r="AE2765" i="2"/>
  <c r="AE2749" i="2"/>
  <c r="AE2733" i="2"/>
  <c r="AE2717" i="2"/>
  <c r="AE2701" i="2"/>
  <c r="AE2685" i="2"/>
  <c r="AE2669" i="2"/>
  <c r="AE2653" i="2"/>
  <c r="AE2637" i="2"/>
  <c r="AE2621" i="2"/>
  <c r="AE2605" i="2"/>
  <c r="AE2589" i="2"/>
  <c r="AE2573" i="2"/>
  <c r="AE2557" i="2"/>
  <c r="AE2541" i="2"/>
  <c r="AE2525" i="2"/>
  <c r="AE2509" i="2"/>
  <c r="AE2493" i="2"/>
  <c r="AE2477" i="2"/>
  <c r="AE2461" i="2"/>
  <c r="AE2445" i="2"/>
  <c r="AE2429" i="2"/>
  <c r="AE2413" i="2"/>
  <c r="AE2397" i="2"/>
  <c r="AE2381" i="2"/>
  <c r="AE2365" i="2"/>
  <c r="AE2349" i="2"/>
  <c r="AE2333" i="2"/>
  <c r="AE2317" i="2"/>
  <c r="AE2301" i="2"/>
  <c r="AE2285" i="2"/>
  <c r="AE2269" i="2"/>
  <c r="AE2253" i="2"/>
  <c r="AE2237" i="2"/>
  <c r="AE2221" i="2"/>
  <c r="AE2205" i="2"/>
  <c r="AE2189" i="2"/>
  <c r="AE2173" i="2"/>
  <c r="AE2157" i="2"/>
  <c r="AE2141" i="2"/>
  <c r="AE3244" i="2"/>
  <c r="AE3228" i="2"/>
  <c r="AE3212" i="2"/>
  <c r="AE3196" i="2"/>
  <c r="AE3180" i="2"/>
  <c r="AE3164" i="2"/>
  <c r="AE3148" i="2"/>
  <c r="AE3132" i="2"/>
  <c r="AE3116" i="2"/>
  <c r="AE3100" i="2"/>
  <c r="AE3084" i="2"/>
  <c r="AE3068" i="2"/>
  <c r="AE3052" i="2"/>
  <c r="AE3036" i="2"/>
  <c r="AE3020" i="2"/>
  <c r="AE3004" i="2"/>
  <c r="AE2988" i="2"/>
  <c r="AE2972" i="2"/>
  <c r="AE2956" i="2"/>
  <c r="AE2940" i="2"/>
  <c r="AE2924" i="2"/>
  <c r="AE2908" i="2"/>
  <c r="AE2892" i="2"/>
  <c r="AE2876" i="2"/>
  <c r="AE2860" i="2"/>
  <c r="AE2844" i="2"/>
  <c r="AE2828" i="2"/>
  <c r="AE2812" i="2"/>
  <c r="AE2796" i="2"/>
  <c r="AE2780" i="2"/>
  <c r="AE2764" i="2"/>
  <c r="AE2748" i="2"/>
  <c r="AE2732" i="2"/>
  <c r="AE2716" i="2"/>
  <c r="AE2700" i="2"/>
  <c r="AE2684" i="2"/>
  <c r="AE2668" i="2"/>
  <c r="AE2652" i="2"/>
  <c r="AE2636" i="2"/>
  <c r="AE2620" i="2"/>
  <c r="AE2604" i="2"/>
  <c r="AE2588" i="2"/>
  <c r="AE2572" i="2"/>
  <c r="AE2556" i="2"/>
  <c r="AE2540" i="2"/>
  <c r="AE2524" i="2"/>
  <c r="AE2508" i="2"/>
  <c r="AE2492" i="2"/>
  <c r="AE2476" i="2"/>
  <c r="AE2460" i="2"/>
  <c r="AE2444" i="2"/>
  <c r="AE2428" i="2"/>
  <c r="AE2412" i="2"/>
  <c r="AE2396" i="2"/>
  <c r="AE2380" i="2"/>
  <c r="AE2364" i="2"/>
  <c r="AE2348" i="2"/>
  <c r="AE2332" i="2"/>
  <c r="AE2316" i="2"/>
  <c r="AE2300" i="2"/>
  <c r="AE2284" i="2"/>
  <c r="AE2268" i="2"/>
  <c r="AE2252" i="2"/>
  <c r="AE2236" i="2"/>
  <c r="AE2220" i="2"/>
  <c r="AE2204" i="2"/>
  <c r="AE2188" i="2"/>
  <c r="AE2172" i="2"/>
  <c r="AE2156" i="2"/>
  <c r="AE2124" i="2"/>
  <c r="AE2108" i="2"/>
  <c r="AE2092" i="2"/>
  <c r="AE2076" i="2"/>
  <c r="AE2060" i="2"/>
  <c r="AE2044" i="2"/>
  <c r="AE2028" i="2"/>
  <c r="AE2012" i="2"/>
  <c r="AE2811" i="2"/>
  <c r="AE2715" i="2"/>
  <c r="AE2667" i="2"/>
  <c r="AE2587" i="2"/>
  <c r="AE2507" i="2"/>
  <c r="AE2475" i="2"/>
  <c r="AE2443" i="2"/>
  <c r="AE2299" i="2"/>
  <c r="AE2123" i="2"/>
  <c r="AE1995" i="2"/>
  <c r="AE1963" i="2"/>
  <c r="AE1835" i="2"/>
  <c r="AE3898" i="2"/>
  <c r="AE3882" i="2"/>
  <c r="AE3866" i="2"/>
  <c r="AE3850" i="2"/>
  <c r="AE3834" i="2"/>
  <c r="AE3818" i="2"/>
  <c r="AE3802" i="2"/>
  <c r="AE3786" i="2"/>
  <c r="AE3770" i="2"/>
  <c r="AE3754" i="2"/>
  <c r="AE3738" i="2"/>
  <c r="AE3722" i="2"/>
  <c r="AE3706" i="2"/>
  <c r="AE3690" i="2"/>
  <c r="AE3674" i="2"/>
  <c r="AE3658" i="2"/>
  <c r="AE3642" i="2"/>
  <c r="AE3626" i="2"/>
  <c r="AE3610" i="2"/>
  <c r="AE3594" i="2"/>
  <c r="AE3578" i="2"/>
  <c r="AE3562" i="2"/>
  <c r="AE3546" i="2"/>
  <c r="AE3530" i="2"/>
  <c r="AE3514" i="2"/>
  <c r="AE3498" i="2"/>
  <c r="AE3482" i="2"/>
  <c r="AE3466" i="2"/>
  <c r="AE3450" i="2"/>
  <c r="AE3434" i="2"/>
  <c r="AE3418" i="2"/>
  <c r="AE3402" i="2"/>
  <c r="AE3386" i="2"/>
  <c r="AE3370" i="2"/>
  <c r="AE3354" i="2"/>
  <c r="AE3338" i="2"/>
  <c r="AE3322" i="2"/>
  <c r="AE3306" i="2"/>
  <c r="AE3290" i="2"/>
  <c r="AE3274" i="2"/>
  <c r="AE3258" i="2"/>
  <c r="AE3242" i="2"/>
  <c r="AE3226" i="2"/>
  <c r="AE3210" i="2"/>
  <c r="AE3194" i="2"/>
  <c r="AE3178" i="2"/>
  <c r="AE3162" i="2"/>
  <c r="AE3146" i="2"/>
  <c r="AE3130" i="2"/>
  <c r="AE3114" i="2"/>
  <c r="AE3098" i="2"/>
  <c r="AE3082" i="2"/>
  <c r="AE3066" i="2"/>
  <c r="AE3050" i="2"/>
  <c r="AE3034" i="2"/>
  <c r="AE3018" i="2"/>
  <c r="AE3002" i="2"/>
  <c r="AE2986" i="2"/>
  <c r="AE2970" i="2"/>
  <c r="AE2954" i="2"/>
  <c r="AE2938" i="2"/>
  <c r="AE2922" i="2"/>
  <c r="AE2906" i="2"/>
  <c r="AE2890" i="2"/>
  <c r="AE2874" i="2"/>
  <c r="AE2858" i="2"/>
  <c r="AE2842" i="2"/>
  <c r="AE2826" i="2"/>
  <c r="AE2810" i="2"/>
  <c r="AE2794" i="2"/>
  <c r="AE2778" i="2"/>
  <c r="AE2762" i="2"/>
  <c r="AE2746" i="2"/>
  <c r="AE2730" i="2"/>
  <c r="AE2714" i="2"/>
  <c r="AE2698" i="2"/>
  <c r="AE2682" i="2"/>
  <c r="AE2666" i="2"/>
  <c r="AE2650" i="2"/>
  <c r="AE2634" i="2"/>
  <c r="AE2618" i="2"/>
  <c r="AE2602" i="2"/>
  <c r="AE4025" i="2"/>
  <c r="AE4009" i="2"/>
  <c r="AE3993" i="2"/>
  <c r="AE3977" i="2"/>
  <c r="AE3961" i="2"/>
  <c r="AE3945" i="2"/>
  <c r="AE3929" i="2"/>
  <c r="AE3913" i="2"/>
  <c r="AE3897" i="2"/>
  <c r="AE3881" i="2"/>
  <c r="AE3865" i="2"/>
  <c r="AE3849" i="2"/>
  <c r="AE3833" i="2"/>
  <c r="AE3817" i="2"/>
  <c r="AE3801" i="2"/>
  <c r="AE3785" i="2"/>
  <c r="AE3769" i="2"/>
  <c r="AE3753" i="2"/>
  <c r="AE3737" i="2"/>
  <c r="AE3721" i="2"/>
  <c r="AE3705" i="2"/>
  <c r="AE3689" i="2"/>
  <c r="AE3673" i="2"/>
  <c r="AE3657" i="2"/>
  <c r="AE3641" i="2"/>
  <c r="AE3625" i="2"/>
  <c r="AE3609" i="2"/>
  <c r="AE3593" i="2"/>
  <c r="AE3577" i="2"/>
  <c r="AE3561" i="2"/>
  <c r="AE3545" i="2"/>
  <c r="AE3529" i="2"/>
  <c r="AE3513" i="2"/>
  <c r="AE3497" i="2"/>
  <c r="AE3481" i="2"/>
  <c r="AE3465" i="2"/>
  <c r="AE3449" i="2"/>
  <c r="AE3433" i="2"/>
  <c r="AE3417" i="2"/>
  <c r="AE3401" i="2"/>
  <c r="AE3385" i="2"/>
  <c r="AE3369" i="2"/>
  <c r="AE3353" i="2"/>
  <c r="AE3337" i="2"/>
  <c r="AE3321" i="2"/>
  <c r="AE3305" i="2"/>
  <c r="AE3289" i="2"/>
  <c r="AE3273" i="2"/>
  <c r="AE3257" i="2"/>
  <c r="AE3241" i="2"/>
  <c r="AE3225" i="2"/>
  <c r="AE3209" i="2"/>
  <c r="AE3193" i="2"/>
  <c r="AE3177" i="2"/>
  <c r="AE3161" i="2"/>
  <c r="AE3145" i="2"/>
  <c r="AE3129" i="2"/>
  <c r="AE3113" i="2"/>
  <c r="AE3097" i="2"/>
  <c r="AE3081" i="2"/>
  <c r="AE3065" i="2"/>
  <c r="AE3049" i="2"/>
  <c r="AE3033" i="2"/>
  <c r="AE3017" i="2"/>
  <c r="AE3001" i="2"/>
  <c r="AE2985" i="2"/>
  <c r="AE2969" i="2"/>
  <c r="AE2953" i="2"/>
  <c r="AE2937" i="2"/>
  <c r="AE2921" i="2"/>
  <c r="AE2905" i="2"/>
  <c r="AE2889" i="2"/>
  <c r="AE2873" i="2"/>
  <c r="AE2857" i="2"/>
  <c r="AE2841" i="2"/>
  <c r="AE2825" i="2"/>
  <c r="AE2809" i="2"/>
  <c r="AE2793" i="2"/>
  <c r="AE2777" i="2"/>
  <c r="AE2761" i="2"/>
  <c r="AE2745" i="2"/>
  <c r="AE2729" i="2"/>
  <c r="AE2248" i="2"/>
  <c r="AE2232" i="2"/>
  <c r="AE2216" i="2"/>
  <c r="AE2200" i="2"/>
  <c r="AE2184" i="2"/>
  <c r="AE2168" i="2"/>
  <c r="AE2152" i="2"/>
  <c r="AE2136" i="2"/>
  <c r="AE2120" i="2"/>
  <c r="AE2104" i="2"/>
  <c r="AE2088" i="2"/>
  <c r="AE2072" i="2"/>
  <c r="AE2056" i="2"/>
  <c r="AE2040" i="2"/>
  <c r="AE2024" i="2"/>
  <c r="AE2008" i="2"/>
  <c r="AE1992" i="2"/>
  <c r="AE1976" i="2"/>
  <c r="AE1960" i="2"/>
  <c r="AE1944" i="2"/>
  <c r="AE1928" i="2"/>
  <c r="AE1912" i="2"/>
  <c r="AE1896" i="2"/>
  <c r="AE1880" i="2"/>
  <c r="AE1864" i="2"/>
  <c r="AE1848" i="2"/>
  <c r="AE1832" i="2"/>
  <c r="AE1816" i="2"/>
  <c r="AE1800" i="2"/>
  <c r="AE1784" i="2"/>
  <c r="AE1768" i="2"/>
  <c r="AE1752" i="2"/>
  <c r="AE1736" i="2"/>
  <c r="AE1720" i="2"/>
  <c r="AE1704" i="2"/>
  <c r="AE1688" i="2"/>
  <c r="AE1672" i="2"/>
  <c r="AE1656" i="2"/>
  <c r="AE1640" i="2"/>
  <c r="AE1624" i="2"/>
  <c r="AE1608" i="2"/>
  <c r="AE1592" i="2"/>
  <c r="AE1576" i="2"/>
  <c r="AE1560" i="2"/>
  <c r="AE1544" i="2"/>
  <c r="AE1528" i="2"/>
  <c r="AE1512" i="2"/>
  <c r="AE1496" i="2"/>
  <c r="AE1480" i="2"/>
  <c r="AE1464" i="2"/>
  <c r="AE1448" i="2"/>
  <c r="AE1432" i="2"/>
  <c r="AE1416" i="2"/>
  <c r="AE1400" i="2"/>
  <c r="AE1384" i="2"/>
  <c r="AE1368" i="2"/>
  <c r="AE1352" i="2"/>
  <c r="AE1336" i="2"/>
  <c r="AE1320" i="2"/>
  <c r="AE1304" i="2"/>
  <c r="AE1288" i="2"/>
  <c r="AE1272" i="2"/>
  <c r="AE1256" i="2"/>
  <c r="AE1240" i="2"/>
  <c r="AE1224" i="2"/>
  <c r="AE1208" i="2"/>
  <c r="AE1192" i="2"/>
  <c r="AE1176" i="2"/>
  <c r="AE1160" i="2"/>
  <c r="AE1144" i="2"/>
  <c r="AE1128" i="2"/>
  <c r="AE1112" i="2"/>
  <c r="AE1096" i="2"/>
  <c r="AE1080" i="2"/>
  <c r="AE1064" i="2"/>
  <c r="AE1048" i="2"/>
  <c r="AE1032" i="2"/>
  <c r="AE1016" i="2"/>
  <c r="AE1000" i="2"/>
  <c r="AE984" i="2"/>
  <c r="AE968" i="2"/>
  <c r="AE952" i="2"/>
  <c r="AE936" i="2"/>
  <c r="AE920" i="2"/>
  <c r="AE904" i="2"/>
  <c r="AE2007" i="2"/>
  <c r="AE1991" i="2"/>
  <c r="AE1975" i="2"/>
  <c r="AE1959" i="2"/>
  <c r="AE1943" i="2"/>
  <c r="AE1927" i="2"/>
  <c r="AE1911" i="2"/>
  <c r="AE1895" i="2"/>
  <c r="AE1879" i="2"/>
  <c r="AE1863" i="2"/>
  <c r="AE1847" i="2"/>
  <c r="AE1831" i="2"/>
  <c r="AE1815" i="2"/>
  <c r="AE1799" i="2"/>
  <c r="AE1783" i="2"/>
  <c r="AE1767" i="2"/>
  <c r="AE1751" i="2"/>
  <c r="AE1735" i="2"/>
  <c r="AE1719" i="2"/>
  <c r="AE1703" i="2"/>
  <c r="AE1687" i="2"/>
  <c r="AE1671" i="2"/>
  <c r="AE1655" i="2"/>
  <c r="AE1639" i="2"/>
  <c r="AE1623" i="2"/>
  <c r="AE1607" i="2"/>
  <c r="AE1591" i="2"/>
  <c r="AE1575" i="2"/>
  <c r="AE1559" i="2"/>
  <c r="AE1543" i="2"/>
  <c r="AE1527" i="2"/>
  <c r="AE1511" i="2"/>
  <c r="AE1495" i="2"/>
  <c r="AE1479" i="2"/>
  <c r="AE1463" i="2"/>
  <c r="AE1447" i="2"/>
  <c r="AE1431" i="2"/>
  <c r="AE1415" i="2"/>
  <c r="AE1399" i="2"/>
  <c r="AE1383" i="2"/>
  <c r="AE1367" i="2"/>
  <c r="AE1351" i="2"/>
  <c r="AE1335" i="2"/>
  <c r="AE1319" i="2"/>
  <c r="AE1303" i="2"/>
  <c r="AE1287" i="2"/>
  <c r="AE1271" i="2"/>
  <c r="AE1255" i="2"/>
  <c r="AE1239" i="2"/>
  <c r="AE1223" i="2"/>
  <c r="AE1207" i="2"/>
  <c r="AE1191" i="2"/>
  <c r="AE1175" i="2"/>
  <c r="AE1159" i="2"/>
  <c r="AE1143" i="2"/>
  <c r="AE1127" i="2"/>
  <c r="AE1111" i="2"/>
  <c r="AE1095" i="2"/>
  <c r="AE1079" i="2"/>
  <c r="AE1063" i="2"/>
  <c r="AE1047" i="2"/>
  <c r="AE1031" i="2"/>
  <c r="AE1015" i="2"/>
  <c r="AE999" i="2"/>
  <c r="AE983" i="2"/>
  <c r="AE967" i="2"/>
  <c r="AE951" i="2"/>
  <c r="AE935" i="2"/>
  <c r="AE919" i="2"/>
  <c r="AE903" i="2"/>
  <c r="AE887" i="2"/>
  <c r="AE871" i="2"/>
  <c r="AE855" i="2"/>
  <c r="AE839" i="2"/>
  <c r="AE823" i="2"/>
  <c r="AE807" i="2"/>
  <c r="AE791" i="2"/>
  <c r="AE775" i="2"/>
  <c r="AE759" i="2"/>
  <c r="AE2486" i="2"/>
  <c r="AE2470" i="2"/>
  <c r="AE2454" i="2"/>
  <c r="AE2438" i="2"/>
  <c r="AE2422" i="2"/>
  <c r="AE2406" i="2"/>
  <c r="AE2390" i="2"/>
  <c r="AE2374" i="2"/>
  <c r="AE2358" i="2"/>
  <c r="AE2342" i="2"/>
  <c r="AE2326" i="2"/>
  <c r="AE2310" i="2"/>
  <c r="AE2294" i="2"/>
  <c r="AE2278" i="2"/>
  <c r="AE2262" i="2"/>
  <c r="AE2246" i="2"/>
  <c r="AE2230" i="2"/>
  <c r="AE2214" i="2"/>
  <c r="AE2198" i="2"/>
  <c r="AE2182" i="2"/>
  <c r="AE2166" i="2"/>
  <c r="AE2150" i="2"/>
  <c r="AE2134" i="2"/>
  <c r="AE2118" i="2"/>
  <c r="AE2102" i="2"/>
  <c r="AE2086" i="2"/>
  <c r="AE2070" i="2"/>
  <c r="AE2054" i="2"/>
  <c r="AE2038" i="2"/>
  <c r="AE2022" i="2"/>
  <c r="AE2006" i="2"/>
  <c r="AE1990" i="2"/>
  <c r="AE1974" i="2"/>
  <c r="AE1958" i="2"/>
  <c r="AE1942" i="2"/>
  <c r="AE1926" i="2"/>
  <c r="AE1910" i="2"/>
  <c r="AE1894" i="2"/>
  <c r="AE1878" i="2"/>
  <c r="AE1862" i="2"/>
  <c r="AE1846" i="2"/>
  <c r="AE1830" i="2"/>
  <c r="AE1814" i="2"/>
  <c r="AE1798" i="2"/>
  <c r="AE1782" i="2"/>
  <c r="AE1766" i="2"/>
  <c r="AE1750" i="2"/>
  <c r="AE1734" i="2"/>
  <c r="AE1718" i="2"/>
  <c r="AE1702" i="2"/>
  <c r="AE1686" i="2"/>
  <c r="AE1670" i="2"/>
  <c r="AE1654" i="2"/>
  <c r="AE1638" i="2"/>
  <c r="AE1622" i="2"/>
  <c r="AE1606" i="2"/>
  <c r="AE1590" i="2"/>
  <c r="AE1574" i="2"/>
  <c r="AE1558" i="2"/>
  <c r="AE1542" i="2"/>
  <c r="AE1526" i="2"/>
  <c r="AE1510" i="2"/>
  <c r="AE1494" i="2"/>
  <c r="AE1478" i="2"/>
  <c r="AE1462" i="2"/>
  <c r="AE1446" i="2"/>
  <c r="AE1430" i="2"/>
  <c r="AE1414" i="2"/>
  <c r="AE1398" i="2"/>
  <c r="AE1382" i="2"/>
  <c r="AE1366" i="2"/>
  <c r="AE1350" i="2"/>
  <c r="AE1334" i="2"/>
  <c r="AE1318" i="2"/>
  <c r="AE1302" i="2"/>
  <c r="AE1286" i="2"/>
  <c r="AE1270" i="2"/>
  <c r="AE1254" i="2"/>
  <c r="AE1238" i="2"/>
  <c r="AE1222" i="2"/>
  <c r="AE2101" i="2"/>
  <c r="AE2085" i="2"/>
  <c r="AE2069" i="2"/>
  <c r="AE2053" i="2"/>
  <c r="AE2037" i="2"/>
  <c r="AE2021" i="2"/>
  <c r="AE2005" i="2"/>
  <c r="AE1989" i="2"/>
  <c r="AE1973" i="2"/>
  <c r="AE1957" i="2"/>
  <c r="AE1941" i="2"/>
  <c r="AE1925" i="2"/>
  <c r="AE1909" i="2"/>
  <c r="AE1893" i="2"/>
  <c r="AE1877" i="2"/>
  <c r="AE1861" i="2"/>
  <c r="AE1845" i="2"/>
  <c r="AE1829" i="2"/>
  <c r="AE1813" i="2"/>
  <c r="AE1797" i="2"/>
  <c r="AE1781" i="2"/>
  <c r="AE1765" i="2"/>
  <c r="AE1749" i="2"/>
  <c r="AE1733" i="2"/>
  <c r="AE1717" i="2"/>
  <c r="AE1701" i="2"/>
  <c r="AE1685" i="2"/>
  <c r="AE1669" i="2"/>
  <c r="AE1653" i="2"/>
  <c r="AE1637" i="2"/>
  <c r="AE1621" i="2"/>
  <c r="AE1605" i="2"/>
  <c r="AE1589" i="2"/>
  <c r="AE1573" i="2"/>
  <c r="AE1557" i="2"/>
  <c r="AE1541" i="2"/>
  <c r="AE1525" i="2"/>
  <c r="AE1509" i="2"/>
  <c r="AE1493" i="2"/>
  <c r="AE1477" i="2"/>
  <c r="AE1461" i="2"/>
  <c r="AE1445" i="2"/>
  <c r="AE1429" i="2"/>
  <c r="AE1413" i="2"/>
  <c r="AE1397" i="2"/>
  <c r="AE1381" i="2"/>
  <c r="AE1365" i="2"/>
  <c r="AE1349" i="2"/>
  <c r="AE1333" i="2"/>
  <c r="AE1317" i="2"/>
  <c r="AE1301" i="2"/>
  <c r="AE1285" i="2"/>
  <c r="AE1269" i="2"/>
  <c r="AE1253" i="2"/>
  <c r="AE1237" i="2"/>
  <c r="AE1221" i="2"/>
  <c r="AE1205" i="2"/>
  <c r="AE1189" i="2"/>
  <c r="AE1173" i="2"/>
  <c r="AE1157" i="2"/>
  <c r="AE1141" i="2"/>
  <c r="AE1125" i="2"/>
  <c r="AE1109" i="2"/>
  <c r="AE1093" i="2"/>
  <c r="AE1077" i="2"/>
  <c r="AE1061" i="2"/>
  <c r="AE1045" i="2"/>
  <c r="AE1029" i="2"/>
  <c r="AE1013" i="2"/>
  <c r="AE997" i="2"/>
  <c r="AE981" i="2"/>
  <c r="AE965" i="2"/>
  <c r="AE949" i="2"/>
  <c r="AE933" i="2"/>
  <c r="AE917" i="2"/>
  <c r="AE901" i="2"/>
  <c r="AE885" i="2"/>
  <c r="AE869" i="2"/>
  <c r="AE1876" i="2"/>
  <c r="AE1844" i="2"/>
  <c r="AE1828" i="2"/>
  <c r="AE1812" i="2"/>
  <c r="AE1796" i="2"/>
  <c r="AE1780" i="2"/>
  <c r="AE1764" i="2"/>
  <c r="AE1748" i="2"/>
  <c r="AE1716" i="2"/>
  <c r="AE1700" i="2"/>
  <c r="AE1684" i="2"/>
  <c r="AE1668" i="2"/>
  <c r="AE1652" i="2"/>
  <c r="AE1636" i="2"/>
  <c r="AE1620" i="2"/>
  <c r="AE1604" i="2"/>
  <c r="AE1588" i="2"/>
  <c r="AE1572" i="2"/>
  <c r="AE1556" i="2"/>
  <c r="AE1540" i="2"/>
  <c r="AE1524" i="2"/>
  <c r="AE1508" i="2"/>
  <c r="AE1492" i="2"/>
  <c r="AE1476" i="2"/>
  <c r="AE1460" i="2"/>
  <c r="AE1444" i="2"/>
  <c r="AE1428" i="2"/>
  <c r="AE1412" i="2"/>
  <c r="AE1396" i="2"/>
  <c r="AE1380" i="2"/>
  <c r="AE1364" i="2"/>
  <c r="AE1348" i="2"/>
  <c r="AE1332" i="2"/>
  <c r="AE1316" i="2"/>
  <c r="AE1300" i="2"/>
  <c r="AE1284" i="2"/>
  <c r="AE1268" i="2"/>
  <c r="AE1252" i="2"/>
  <c r="AE1236" i="2"/>
  <c r="AE1220" i="2"/>
  <c r="AE1204" i="2"/>
  <c r="AE1188" i="2"/>
  <c r="AE1172" i="2"/>
  <c r="AE1156" i="2"/>
  <c r="AE1140" i="2"/>
  <c r="AE1124" i="2"/>
  <c r="AE1108" i="2"/>
  <c r="AE1092" i="2"/>
  <c r="AE1076" i="2"/>
  <c r="AE1060" i="2"/>
  <c r="AE1044" i="2"/>
  <c r="AE1028" i="2"/>
  <c r="AE1012" i="2"/>
  <c r="AE996" i="2"/>
  <c r="AE980" i="2"/>
  <c r="AE964" i="2"/>
  <c r="AE948" i="2"/>
  <c r="AE900" i="2"/>
  <c r="AE884" i="2"/>
  <c r="AE868" i="2"/>
  <c r="AE852" i="2"/>
  <c r="AE804" i="2"/>
  <c r="AE2067" i="2"/>
  <c r="AE2051" i="2"/>
  <c r="AE2035" i="2"/>
  <c r="AE2019" i="2"/>
  <c r="AE2003" i="2"/>
  <c r="AE1987" i="2"/>
  <c r="AE1971" i="2"/>
  <c r="AE1955" i="2"/>
  <c r="AE1939" i="2"/>
  <c r="AE1923" i="2"/>
  <c r="AE1907" i="2"/>
  <c r="AE1891" i="2"/>
  <c r="AE1875" i="2"/>
  <c r="AE1859" i="2"/>
  <c r="AE1843" i="2"/>
  <c r="AE1827" i="2"/>
  <c r="AE1811" i="2"/>
  <c r="AE1795" i="2"/>
  <c r="AE1779" i="2"/>
  <c r="AE1763" i="2"/>
  <c r="AE1747" i="2"/>
  <c r="AE1731" i="2"/>
  <c r="AE1715" i="2"/>
  <c r="AE1699" i="2"/>
  <c r="AE1683" i="2"/>
  <c r="AE1667" i="2"/>
  <c r="AE1651" i="2"/>
  <c r="AE1635" i="2"/>
  <c r="AE1619" i="2"/>
  <c r="AE1603" i="2"/>
  <c r="AE1587" i="2"/>
  <c r="AE1571" i="2"/>
  <c r="AE1555" i="2"/>
  <c r="AE1539" i="2"/>
  <c r="AE1523" i="2"/>
  <c r="AE1507" i="2"/>
  <c r="AE1491" i="2"/>
  <c r="AE1475" i="2"/>
  <c r="AE1459" i="2"/>
  <c r="AE1443" i="2"/>
  <c r="AE1427" i="2"/>
  <c r="AE1411" i="2"/>
  <c r="AE1395" i="2"/>
  <c r="AE1379" i="2"/>
  <c r="AE1363" i="2"/>
  <c r="AE1347" i="2"/>
  <c r="AE1331" i="2"/>
  <c r="AE1315" i="2"/>
  <c r="AE1299" i="2"/>
  <c r="AE1283" i="2"/>
  <c r="AE1267" i="2"/>
  <c r="AE1251" i="2"/>
  <c r="AE1235" i="2"/>
  <c r="AE1219" i="2"/>
  <c r="AE1203" i="2"/>
  <c r="AE1187" i="2"/>
  <c r="AE1171" i="2"/>
  <c r="AE1155" i="2"/>
  <c r="AE1139" i="2"/>
  <c r="AE1123" i="2"/>
  <c r="AE1107" i="2"/>
  <c r="AE1091" i="2"/>
  <c r="AE1075" i="2"/>
  <c r="AE1059" i="2"/>
  <c r="AE1043" i="2"/>
  <c r="AE1027" i="2"/>
  <c r="AE1011" i="2"/>
  <c r="AE995" i="2"/>
  <c r="AE979" i="2"/>
  <c r="AE963" i="2"/>
  <c r="AE947" i="2"/>
  <c r="AE931" i="2"/>
  <c r="AE915" i="2"/>
  <c r="AE899" i="2"/>
  <c r="AE883" i="2"/>
  <c r="AE867" i="2"/>
  <c r="AE851" i="2"/>
  <c r="AE835" i="2"/>
  <c r="AE819" i="2"/>
  <c r="AE803" i="2"/>
  <c r="AE787" i="2"/>
  <c r="AE2514" i="2"/>
  <c r="AE2498" i="2"/>
  <c r="AE2482" i="2"/>
  <c r="AE2466" i="2"/>
  <c r="AE2450" i="2"/>
  <c r="AE2434" i="2"/>
  <c r="AE2418" i="2"/>
  <c r="AE2402" i="2"/>
  <c r="AE2386" i="2"/>
  <c r="AE2370" i="2"/>
  <c r="AE2354" i="2"/>
  <c r="AE2338" i="2"/>
  <c r="AE2322" i="2"/>
  <c r="AE2306" i="2"/>
  <c r="AE2290" i="2"/>
  <c r="AE2274" i="2"/>
  <c r="AE2258" i="2"/>
  <c r="AE2242" i="2"/>
  <c r="AE2226" i="2"/>
  <c r="AE2210" i="2"/>
  <c r="AE2194" i="2"/>
  <c r="AE2178" i="2"/>
  <c r="AE2162" i="2"/>
  <c r="AE2146" i="2"/>
  <c r="AE2130" i="2"/>
  <c r="AE2114" i="2"/>
  <c r="AE2098" i="2"/>
  <c r="AE2082" i="2"/>
  <c r="AE2066" i="2"/>
  <c r="AE2050" i="2"/>
  <c r="AE2034" i="2"/>
  <c r="AE2018" i="2"/>
  <c r="AE2002" i="2"/>
  <c r="AE1986" i="2"/>
  <c r="AE1970" i="2"/>
  <c r="AE1954" i="2"/>
  <c r="AE1938" i="2"/>
  <c r="AE1922" i="2"/>
  <c r="AE1906" i="2"/>
  <c r="AE1890" i="2"/>
  <c r="AE1874" i="2"/>
  <c r="AE1858" i="2"/>
  <c r="AE1842" i="2"/>
  <c r="AE1826" i="2"/>
  <c r="AE1810" i="2"/>
  <c r="AE1794" i="2"/>
  <c r="AE1778" i="2"/>
  <c r="AE1762" i="2"/>
  <c r="AE1746" i="2"/>
  <c r="AE1730" i="2"/>
  <c r="AE1714" i="2"/>
  <c r="AE1698" i="2"/>
  <c r="AE1682" i="2"/>
  <c r="AE1666" i="2"/>
  <c r="AE1650" i="2"/>
  <c r="AE1634" i="2"/>
  <c r="AE1618" i="2"/>
  <c r="AE1602" i="2"/>
  <c r="AE1586" i="2"/>
  <c r="AE1570" i="2"/>
  <c r="AE1554" i="2"/>
  <c r="AE1538" i="2"/>
  <c r="AE1522" i="2"/>
  <c r="AE1506" i="2"/>
  <c r="AE1490" i="2"/>
  <c r="AE1474" i="2"/>
  <c r="AE1458" i="2"/>
  <c r="AE1442" i="2"/>
  <c r="AE1426" i="2"/>
  <c r="AE1410" i="2"/>
  <c r="AE1394" i="2"/>
  <c r="AE1378" i="2"/>
  <c r="AE1362" i="2"/>
  <c r="AE1346" i="2"/>
  <c r="AE1330" i="2"/>
  <c r="AE1314" i="2"/>
  <c r="AE1298" i="2"/>
  <c r="AE1282" i="2"/>
  <c r="AE1266" i="2"/>
  <c r="AE1250" i="2"/>
  <c r="AE1234" i="2"/>
  <c r="AE1218" i="2"/>
  <c r="AE2641" i="2"/>
  <c r="AE2625" i="2"/>
  <c r="AE2609" i="2"/>
  <c r="AE2593" i="2"/>
  <c r="AE2577" i="2"/>
  <c r="AE2561" i="2"/>
  <c r="AE2545" i="2"/>
  <c r="AE2529" i="2"/>
  <c r="AE2513" i="2"/>
  <c r="AE2497" i="2"/>
  <c r="AE2481" i="2"/>
  <c r="AE2465" i="2"/>
  <c r="AE2449" i="2"/>
  <c r="AE2433" i="2"/>
  <c r="AE2417" i="2"/>
  <c r="AE2401" i="2"/>
  <c r="AE2385" i="2"/>
  <c r="AE2369" i="2"/>
  <c r="AE2353" i="2"/>
  <c r="AE2337" i="2"/>
  <c r="AE2321" i="2"/>
  <c r="AE2305" i="2"/>
  <c r="AE2289" i="2"/>
  <c r="AE2273" i="2"/>
  <c r="AE2257" i="2"/>
  <c r="AE2241" i="2"/>
  <c r="AE2225" i="2"/>
  <c r="AE2209" i="2"/>
  <c r="AE2193" i="2"/>
  <c r="AE2177" i="2"/>
  <c r="AE2161" i="2"/>
  <c r="AE2145" i="2"/>
  <c r="AE2129" i="2"/>
  <c r="AE2113" i="2"/>
  <c r="AE2097" i="2"/>
  <c r="AE2081" i="2"/>
  <c r="AE2065" i="2"/>
  <c r="AE2049" i="2"/>
  <c r="AE2033" i="2"/>
  <c r="AE2017" i="2"/>
  <c r="AE2001" i="2"/>
  <c r="AE1985" i="2"/>
  <c r="AE1969" i="2"/>
  <c r="AE1953" i="2"/>
  <c r="AE1937" i="2"/>
  <c r="AE1921" i="2"/>
  <c r="AE1905" i="2"/>
  <c r="AE1889" i="2"/>
  <c r="AE1873" i="2"/>
  <c r="AE1857" i="2"/>
  <c r="AE1841" i="2"/>
  <c r="AE1825" i="2"/>
  <c r="AE1809" i="2"/>
  <c r="AE1793" i="2"/>
  <c r="AE1777" i="2"/>
  <c r="AE1761" i="2"/>
  <c r="AE1745" i="2"/>
  <c r="AE1729" i="2"/>
  <c r="AE1713" i="2"/>
  <c r="AE1697" i="2"/>
  <c r="AE1681" i="2"/>
  <c r="AE1665" i="2"/>
  <c r="AE1649" i="2"/>
  <c r="AE1633" i="2"/>
  <c r="AE1617" i="2"/>
  <c r="AE1601" i="2"/>
  <c r="AE1585" i="2"/>
  <c r="AE1569" i="2"/>
  <c r="AE1553" i="2"/>
  <c r="AE1537" i="2"/>
  <c r="AE1521" i="2"/>
  <c r="AE1505" i="2"/>
  <c r="AE1489" i="2"/>
  <c r="AE1473" i="2"/>
  <c r="AE1457" i="2"/>
  <c r="AE1441" i="2"/>
  <c r="AE1425" i="2"/>
  <c r="AE1409" i="2"/>
  <c r="AE1393" i="2"/>
  <c r="AE1377" i="2"/>
  <c r="AE1361" i="2"/>
  <c r="AE1345" i="2"/>
  <c r="AE1329" i="2"/>
  <c r="AE1313" i="2"/>
  <c r="AE2720" i="2"/>
  <c r="AE2704" i="2"/>
  <c r="AE2688" i="2"/>
  <c r="AE2672" i="2"/>
  <c r="AE2656" i="2"/>
  <c r="AE2640" i="2"/>
  <c r="AE2624" i="2"/>
  <c r="AE2608" i="2"/>
  <c r="AE2592" i="2"/>
  <c r="AE2576" i="2"/>
  <c r="AE2560" i="2"/>
  <c r="AE2544" i="2"/>
  <c r="AE2528" i="2"/>
  <c r="AE2512" i="2"/>
  <c r="AE2496" i="2"/>
  <c r="AE2480" i="2"/>
  <c r="AE2464" i="2"/>
  <c r="AE2448" i="2"/>
  <c r="AE2432" i="2"/>
  <c r="AE2416" i="2"/>
  <c r="AE2400" i="2"/>
  <c r="AE2384" i="2"/>
  <c r="AE2368" i="2"/>
  <c r="AE2352" i="2"/>
  <c r="AE2336" i="2"/>
  <c r="AE2320" i="2"/>
  <c r="AE2304" i="2"/>
  <c r="AE2288" i="2"/>
  <c r="AE2272" i="2"/>
  <c r="AE2256" i="2"/>
  <c r="AE2240" i="2"/>
  <c r="AE2224" i="2"/>
  <c r="AE2208" i="2"/>
  <c r="AE2192" i="2"/>
  <c r="AE2176" i="2"/>
  <c r="AE2160" i="2"/>
  <c r="AE2144" i="2"/>
  <c r="AE2128" i="2"/>
  <c r="AE2112" i="2"/>
  <c r="AE2096" i="2"/>
  <c r="AE2080" i="2"/>
  <c r="AE2064" i="2"/>
  <c r="AE2048" i="2"/>
  <c r="AE2032" i="2"/>
  <c r="AE2016" i="2"/>
  <c r="AE2000" i="2"/>
  <c r="AE1984" i="2"/>
  <c r="AE1968" i="2"/>
  <c r="AE1952" i="2"/>
  <c r="AE1936" i="2"/>
  <c r="AE1920" i="2"/>
  <c r="AE1904" i="2"/>
  <c r="AE1888" i="2"/>
  <c r="AE1872" i="2"/>
  <c r="AE1856" i="2"/>
  <c r="AE1840" i="2"/>
  <c r="AE1824" i="2"/>
  <c r="AE1808" i="2"/>
  <c r="AE1792" i="2"/>
  <c r="AE1776" i="2"/>
  <c r="AE1760" i="2"/>
  <c r="AE1744" i="2"/>
  <c r="AE1728" i="2"/>
  <c r="AE1712" i="2"/>
  <c r="AE1696" i="2"/>
  <c r="AE1680" i="2"/>
  <c r="AE1664" i="2"/>
  <c r="AE1648" i="2"/>
  <c r="AE1632" i="2"/>
  <c r="AE1616" i="2"/>
  <c r="AE1600" i="2"/>
  <c r="AE1584" i="2"/>
  <c r="AE1568" i="2"/>
  <c r="AE1552" i="2"/>
  <c r="AE1536" i="2"/>
  <c r="AE1520" i="2"/>
  <c r="AE1504" i="2"/>
  <c r="AE1488" i="2"/>
  <c r="AE1472" i="2"/>
  <c r="AE1456" i="2"/>
  <c r="AE1440" i="2"/>
  <c r="AE1424" i="2"/>
  <c r="AE1408" i="2"/>
  <c r="AE1392" i="2"/>
  <c r="AE2095" i="2"/>
  <c r="AE2079" i="2"/>
  <c r="AE2063" i="2"/>
  <c r="AE2047" i="2"/>
  <c r="AE2031" i="2"/>
  <c r="AE2015" i="2"/>
  <c r="AE1999" i="2"/>
  <c r="AE1983" i="2"/>
  <c r="AE1967" i="2"/>
  <c r="AE1951" i="2"/>
  <c r="AE1935" i="2"/>
  <c r="AE1919" i="2"/>
  <c r="AE1903" i="2"/>
  <c r="AE1887" i="2"/>
  <c r="AE1871" i="2"/>
  <c r="AE1855" i="2"/>
  <c r="AE1839" i="2"/>
  <c r="AE1823" i="2"/>
  <c r="AE1807" i="2"/>
  <c r="AE1791" i="2"/>
  <c r="AE1775" i="2"/>
  <c r="AE1759" i="2"/>
  <c r="AE1743" i="2"/>
  <c r="AE1727" i="2"/>
  <c r="AE1711" i="2"/>
  <c r="AE1695" i="2"/>
  <c r="AE1679" i="2"/>
  <c r="AE1663" i="2"/>
  <c r="AE1647" i="2"/>
  <c r="AE1631" i="2"/>
  <c r="AE1615" i="2"/>
  <c r="AE1599" i="2"/>
  <c r="AE1583" i="2"/>
  <c r="AE1567" i="2"/>
  <c r="AE1551" i="2"/>
  <c r="AE1535" i="2"/>
  <c r="AE1519" i="2"/>
  <c r="AE1503" i="2"/>
  <c r="AE1487" i="2"/>
  <c r="AE1471" i="2"/>
  <c r="AE1455" i="2"/>
  <c r="AE1439" i="2"/>
  <c r="AE1423" i="2"/>
  <c r="AE1407" i="2"/>
  <c r="AE1391" i="2"/>
  <c r="AE1375" i="2"/>
  <c r="AE1359" i="2"/>
  <c r="AE1343" i="2"/>
  <c r="AE1327" i="2"/>
  <c r="AE1311" i="2"/>
  <c r="AE1295" i="2"/>
  <c r="AE1279" i="2"/>
  <c r="AE1263" i="2"/>
  <c r="AE1247" i="2"/>
  <c r="AE1231" i="2"/>
  <c r="AE1215" i="2"/>
  <c r="AE1199" i="2"/>
  <c r="AE1183" i="2"/>
  <c r="AE1167" i="2"/>
  <c r="AE1151" i="2"/>
  <c r="AE1135" i="2"/>
  <c r="AE1119" i="2"/>
  <c r="AE1103" i="2"/>
  <c r="AE1087" i="2"/>
  <c r="AE1071" i="2"/>
  <c r="AE1055" i="2"/>
  <c r="AE1039" i="2"/>
  <c r="AE1023" i="2"/>
  <c r="AE1007" i="2"/>
  <c r="AE991" i="2"/>
  <c r="AE975" i="2"/>
  <c r="AE959" i="2"/>
  <c r="AE943" i="2"/>
  <c r="AE927" i="2"/>
  <c r="AE911" i="2"/>
  <c r="AE895" i="2"/>
  <c r="AE879" i="2"/>
  <c r="AE863" i="2"/>
  <c r="AE847" i="2"/>
  <c r="AE831" i="2"/>
  <c r="AE2558" i="2"/>
  <c r="AE2542" i="2"/>
  <c r="AE2526" i="2"/>
  <c r="AE2510" i="2"/>
  <c r="AE2494" i="2"/>
  <c r="AE2478" i="2"/>
  <c r="AE2462" i="2"/>
  <c r="AE2446" i="2"/>
  <c r="AE2430" i="2"/>
  <c r="AE2414" i="2"/>
  <c r="AE2398" i="2"/>
  <c r="AE2382" i="2"/>
  <c r="AE2366" i="2"/>
  <c r="AE2350" i="2"/>
  <c r="AE2334" i="2"/>
  <c r="AE2318" i="2"/>
  <c r="AE2302" i="2"/>
  <c r="AE2286" i="2"/>
  <c r="AE2270" i="2"/>
  <c r="AE2254" i="2"/>
  <c r="AE2238" i="2"/>
  <c r="AE2222" i="2"/>
  <c r="AE2206" i="2"/>
  <c r="AE2190" i="2"/>
  <c r="AE2174" i="2"/>
  <c r="AE2158" i="2"/>
  <c r="AE2142" i="2"/>
  <c r="AE2126" i="2"/>
  <c r="AE2110" i="2"/>
  <c r="AE2094" i="2"/>
  <c r="AE2078" i="2"/>
  <c r="AE2062" i="2"/>
  <c r="AE2046" i="2"/>
  <c r="AE2030" i="2"/>
  <c r="AE2014" i="2"/>
  <c r="AE1998" i="2"/>
  <c r="AE1982" i="2"/>
  <c r="AE1966" i="2"/>
  <c r="AE1950" i="2"/>
  <c r="AE1934" i="2"/>
  <c r="AE1918" i="2"/>
  <c r="AE1902" i="2"/>
  <c r="AE1886" i="2"/>
  <c r="AE1870" i="2"/>
  <c r="AE1854" i="2"/>
  <c r="AE1838" i="2"/>
  <c r="AE1822" i="2"/>
  <c r="AE1806" i="2"/>
  <c r="AE1790" i="2"/>
  <c r="AE1774" i="2"/>
  <c r="AE1758" i="2"/>
  <c r="AE1742" i="2"/>
  <c r="AE1726" i="2"/>
  <c r="AE1710" i="2"/>
  <c r="AE1694" i="2"/>
  <c r="AE1678" i="2"/>
  <c r="AE1662" i="2"/>
  <c r="AE1646" i="2"/>
  <c r="AE1630" i="2"/>
  <c r="AE1614" i="2"/>
  <c r="AE1598" i="2"/>
  <c r="AE1582" i="2"/>
  <c r="AE1566" i="2"/>
  <c r="AE1550" i="2"/>
  <c r="AE1534" i="2"/>
  <c r="AE1518" i="2"/>
  <c r="AE1502" i="2"/>
  <c r="AE1486" i="2"/>
  <c r="AE1470" i="2"/>
  <c r="AE1454" i="2"/>
  <c r="AE1438" i="2"/>
  <c r="AE1422" i="2"/>
  <c r="AE1406" i="2"/>
  <c r="AE1390" i="2"/>
  <c r="AE1374" i="2"/>
  <c r="AE1358" i="2"/>
  <c r="AE1342" i="2"/>
  <c r="AE1326" i="2"/>
  <c r="AE1310" i="2"/>
  <c r="AE1294" i="2"/>
  <c r="AE1278" i="2"/>
  <c r="AE1262" i="2"/>
  <c r="AE1246" i="2"/>
  <c r="AE1230" i="2"/>
  <c r="AE1214" i="2"/>
  <c r="AE2125" i="2"/>
  <c r="AE2109" i="2"/>
  <c r="AE2093" i="2"/>
  <c r="AE2077" i="2"/>
  <c r="AE2061" i="2"/>
  <c r="AE2045" i="2"/>
  <c r="AE2029" i="2"/>
  <c r="AE2013" i="2"/>
  <c r="AE1997" i="2"/>
  <c r="AE1981" i="2"/>
  <c r="AE1965" i="2"/>
  <c r="AE1949" i="2"/>
  <c r="AE1933" i="2"/>
  <c r="AE1917" i="2"/>
  <c r="AE1901" i="2"/>
  <c r="AE1885" i="2"/>
  <c r="AE1869" i="2"/>
  <c r="AE1853" i="2"/>
  <c r="AE1837" i="2"/>
  <c r="AE1821" i="2"/>
  <c r="AE1805" i="2"/>
  <c r="AE1789" i="2"/>
  <c r="AE1773" i="2"/>
  <c r="AE1757" i="2"/>
  <c r="AE1741" i="2"/>
  <c r="AE1725" i="2"/>
  <c r="AE1709" i="2"/>
  <c r="AE1693" i="2"/>
  <c r="AE1677" i="2"/>
  <c r="AE1661" i="2"/>
  <c r="AE1645" i="2"/>
  <c r="AE1629" i="2"/>
  <c r="AE1613" i="2"/>
  <c r="AE1597" i="2"/>
  <c r="AE1581" i="2"/>
  <c r="AE1565" i="2"/>
  <c r="AE1549" i="2"/>
  <c r="AE1533" i="2"/>
  <c r="AE1517" i="2"/>
  <c r="AE1501" i="2"/>
  <c r="AE1485" i="2"/>
  <c r="AE1469" i="2"/>
  <c r="AE1453" i="2"/>
  <c r="AE1437" i="2"/>
  <c r="AE1421" i="2"/>
  <c r="AE1405" i="2"/>
  <c r="AE1389" i="2"/>
  <c r="AE1373" i="2"/>
  <c r="AE1357" i="2"/>
  <c r="AE1341" i="2"/>
  <c r="AE1325" i="2"/>
  <c r="AE1309" i="2"/>
  <c r="AE1293" i="2"/>
  <c r="AE1277" i="2"/>
  <c r="AE1261" i="2"/>
  <c r="AE1245" i="2"/>
  <c r="AE1229" i="2"/>
  <c r="AE1213" i="2"/>
  <c r="AE1197" i="2"/>
  <c r="AE1181" i="2"/>
  <c r="AE1165" i="2"/>
  <c r="AE1149" i="2"/>
  <c r="AE1133" i="2"/>
  <c r="AE1117" i="2"/>
  <c r="AE1101" i="2"/>
  <c r="AE1085" i="2"/>
  <c r="AE1069" i="2"/>
  <c r="AE1053" i="2"/>
  <c r="AE1037" i="2"/>
  <c r="AE1021" i="2"/>
  <c r="AE1005" i="2"/>
  <c r="AE989" i="2"/>
  <c r="AE973" i="2"/>
  <c r="AE957" i="2"/>
  <c r="AE941" i="2"/>
  <c r="AE925" i="2"/>
  <c r="AE909" i="2"/>
  <c r="AE893" i="2"/>
  <c r="AE877" i="2"/>
  <c r="AE861" i="2"/>
  <c r="AE1996" i="2"/>
  <c r="AE1980" i="2"/>
  <c r="AE1964" i="2"/>
  <c r="AE1948" i="2"/>
  <c r="AE1932" i="2"/>
  <c r="AE1916" i="2"/>
  <c r="AE1900" i="2"/>
  <c r="AE1884" i="2"/>
  <c r="AE1868" i="2"/>
  <c r="AE1852" i="2"/>
  <c r="AE1836" i="2"/>
  <c r="AE1820" i="2"/>
  <c r="AE1804" i="2"/>
  <c r="AE1788" i="2"/>
  <c r="AE1772" i="2"/>
  <c r="AE1756" i="2"/>
  <c r="AE1740" i="2"/>
  <c r="AE1724" i="2"/>
  <c r="AE1708" i="2"/>
  <c r="AE1692" i="2"/>
  <c r="AE1676" i="2"/>
  <c r="AE1660" i="2"/>
  <c r="AE1644" i="2"/>
  <c r="AE1628" i="2"/>
  <c r="AE1612" i="2"/>
  <c r="AE1596" i="2"/>
  <c r="AE1580" i="2"/>
  <c r="AE1564" i="2"/>
  <c r="AE1548" i="2"/>
  <c r="AE1532" i="2"/>
  <c r="AE1516" i="2"/>
  <c r="AE1500" i="2"/>
  <c r="AE1484" i="2"/>
  <c r="AE1468" i="2"/>
  <c r="AE1452" i="2"/>
  <c r="AE1436" i="2"/>
  <c r="AE1420" i="2"/>
  <c r="AE1404" i="2"/>
  <c r="AE1388" i="2"/>
  <c r="AE1372" i="2"/>
  <c r="AE1356" i="2"/>
  <c r="AE1340" i="2"/>
  <c r="AE1324" i="2"/>
  <c r="AE1308" i="2"/>
  <c r="AE1292" i="2"/>
  <c r="AE1276" i="2"/>
  <c r="AE1260" i="2"/>
  <c r="AE1244" i="2"/>
  <c r="AE1228" i="2"/>
  <c r="AE1212" i="2"/>
  <c r="AE1196" i="2"/>
  <c r="AE1180" i="2"/>
  <c r="AE1164" i="2"/>
  <c r="AE1148" i="2"/>
  <c r="AE1132" i="2"/>
  <c r="AE1116" i="2"/>
  <c r="AE1100" i="2"/>
  <c r="AE1084" i="2"/>
  <c r="AE1068" i="2"/>
  <c r="AE1052" i="2"/>
  <c r="AE1036" i="2"/>
  <c r="AE1020" i="2"/>
  <c r="AE1004" i="2"/>
  <c r="AE988" i="2"/>
  <c r="AE972" i="2"/>
  <c r="AE956" i="2"/>
  <c r="AE940" i="2"/>
  <c r="AE924" i="2"/>
  <c r="AE908" i="2"/>
  <c r="AE892" i="2"/>
  <c r="AE876" i="2"/>
  <c r="AE860" i="2"/>
  <c r="AE844" i="2"/>
  <c r="AE828" i="2"/>
  <c r="AE812" i="2"/>
  <c r="AE796" i="2"/>
  <c r="AE780" i="2"/>
  <c r="AE764" i="2"/>
  <c r="AE1739" i="2"/>
  <c r="AE1627" i="2"/>
  <c r="AE1547" i="2"/>
  <c r="AE1419" i="2"/>
  <c r="AE1307" i="2"/>
  <c r="AE1179" i="2"/>
  <c r="AE1019" i="2"/>
  <c r="AE955" i="2"/>
  <c r="AE875" i="2"/>
  <c r="AE763" i="2"/>
  <c r="AE2586" i="2"/>
  <c r="AE2570" i="2"/>
  <c r="AE2554" i="2"/>
  <c r="AE2538" i="2"/>
  <c r="AE2522" i="2"/>
  <c r="AE2506" i="2"/>
  <c r="AE2490" i="2"/>
  <c r="AE2474" i="2"/>
  <c r="AE2458" i="2"/>
  <c r="AE2442" i="2"/>
  <c r="AE2426" i="2"/>
  <c r="AE2410" i="2"/>
  <c r="AE2394" i="2"/>
  <c r="AE2378" i="2"/>
  <c r="AE2362" i="2"/>
  <c r="AE2346" i="2"/>
  <c r="AE2330" i="2"/>
  <c r="AE2314" i="2"/>
  <c r="AE2298" i="2"/>
  <c r="AE2282" i="2"/>
  <c r="AE2266" i="2"/>
  <c r="AE2250" i="2"/>
  <c r="AE2234" i="2"/>
  <c r="AE2218" i="2"/>
  <c r="AE2202" i="2"/>
  <c r="AE2186" i="2"/>
  <c r="AE2170" i="2"/>
  <c r="AE2154" i="2"/>
  <c r="AE2138" i="2"/>
  <c r="AE2122" i="2"/>
  <c r="AE2106" i="2"/>
  <c r="AE2090" i="2"/>
  <c r="AE2074" i="2"/>
  <c r="AE2058" i="2"/>
  <c r="AE2042" i="2"/>
  <c r="AE2026" i="2"/>
  <c r="AE2010" i="2"/>
  <c r="AE1994" i="2"/>
  <c r="AE1978" i="2"/>
  <c r="AE1962" i="2"/>
  <c r="AE1946" i="2"/>
  <c r="AE1930" i="2"/>
  <c r="AE1914" i="2"/>
  <c r="AE1898" i="2"/>
  <c r="AE1882" i="2"/>
  <c r="AE1866" i="2"/>
  <c r="AE1850" i="2"/>
  <c r="AE1834" i="2"/>
  <c r="AE1818" i="2"/>
  <c r="AE1802" i="2"/>
  <c r="AE1786" i="2"/>
  <c r="AE1770" i="2"/>
  <c r="AE1754" i="2"/>
  <c r="AE1738" i="2"/>
  <c r="AE1722" i="2"/>
  <c r="AE1706" i="2"/>
  <c r="AE1690" i="2"/>
  <c r="AE1674" i="2"/>
  <c r="AE1658" i="2"/>
  <c r="AE1642" i="2"/>
  <c r="AE1626" i="2"/>
  <c r="AE1610" i="2"/>
  <c r="AE1594" i="2"/>
  <c r="AE1578" i="2"/>
  <c r="AE1562" i="2"/>
  <c r="AE1546" i="2"/>
  <c r="AE1530" i="2"/>
  <c r="AE1514" i="2"/>
  <c r="AE1498" i="2"/>
  <c r="AE1482" i="2"/>
  <c r="AE1466" i="2"/>
  <c r="AE1450" i="2"/>
  <c r="AE1434" i="2"/>
  <c r="AE1418" i="2"/>
  <c r="AE1402" i="2"/>
  <c r="AE1386" i="2"/>
  <c r="AE1370" i="2"/>
  <c r="AE1354" i="2"/>
  <c r="AE1338" i="2"/>
  <c r="AE1322" i="2"/>
  <c r="AE1306" i="2"/>
  <c r="AE1290" i="2"/>
  <c r="AE1274" i="2"/>
  <c r="AE1258" i="2"/>
  <c r="AE2713" i="2"/>
  <c r="AE2697" i="2"/>
  <c r="AE2681" i="2"/>
  <c r="AE2665" i="2"/>
  <c r="AE2649" i="2"/>
  <c r="AE2633" i="2"/>
  <c r="AE2617" i="2"/>
  <c r="AE2601" i="2"/>
  <c r="AE2585" i="2"/>
  <c r="AE2569" i="2"/>
  <c r="AE2553" i="2"/>
  <c r="AE2537" i="2"/>
  <c r="AE2521" i="2"/>
  <c r="AE2505" i="2"/>
  <c r="AE2489" i="2"/>
  <c r="AE2473" i="2"/>
  <c r="AE2457" i="2"/>
  <c r="AE2441" i="2"/>
  <c r="AE2425" i="2"/>
  <c r="AE2409" i="2"/>
  <c r="AE2393" i="2"/>
  <c r="AE2377" i="2"/>
  <c r="AE2361" i="2"/>
  <c r="AE2345" i="2"/>
  <c r="AE2329" i="2"/>
  <c r="AE2313" i="2"/>
  <c r="AE2297" i="2"/>
  <c r="AE2281" i="2"/>
  <c r="AE2265" i="2"/>
  <c r="AE2249" i="2"/>
  <c r="AE2233" i="2"/>
  <c r="AE2217" i="2"/>
  <c r="AE2201" i="2"/>
  <c r="AE2185" i="2"/>
  <c r="AE2169" i="2"/>
  <c r="AE2153" i="2"/>
  <c r="AE2137" i="2"/>
  <c r="AE2121" i="2"/>
  <c r="AE2105" i="2"/>
  <c r="AE2089" i="2"/>
  <c r="AE2073" i="2"/>
  <c r="AE2057" i="2"/>
  <c r="AE2041" i="2"/>
  <c r="AE2025" i="2"/>
  <c r="AE2009" i="2"/>
  <c r="AE1993" i="2"/>
  <c r="AE1977" i="2"/>
  <c r="AE1961" i="2"/>
  <c r="AE1945" i="2"/>
  <c r="AE1929" i="2"/>
  <c r="AE1913" i="2"/>
  <c r="AE1897" i="2"/>
  <c r="AE1881" i="2"/>
  <c r="AE1865" i="2"/>
  <c r="AE1849" i="2"/>
  <c r="AE1833" i="2"/>
  <c r="AE1817" i="2"/>
  <c r="AE1801" i="2"/>
  <c r="AE1785" i="2"/>
  <c r="AE1769" i="2"/>
  <c r="AE1753" i="2"/>
  <c r="AE1737" i="2"/>
  <c r="AE1721" i="2"/>
  <c r="AE1705" i="2"/>
  <c r="AE1689" i="2"/>
  <c r="AE1673" i="2"/>
  <c r="AE1657" i="2"/>
  <c r="AE1641" i="2"/>
  <c r="AE1625" i="2"/>
  <c r="AE1609" i="2"/>
  <c r="AE1593" i="2"/>
  <c r="AE1577" i="2"/>
  <c r="AE1561" i="2"/>
  <c r="AE1545" i="2"/>
  <c r="AE1529" i="2"/>
  <c r="AE1513" i="2"/>
  <c r="AE1497" i="2"/>
  <c r="AE1481" i="2"/>
  <c r="AE1465" i="2"/>
  <c r="AE1449" i="2"/>
  <c r="AE1433" i="2"/>
  <c r="AE1417" i="2"/>
  <c r="AE1401" i="2"/>
  <c r="AE1385" i="2"/>
  <c r="AE888" i="2"/>
  <c r="AE872" i="2"/>
  <c r="AE856" i="2"/>
  <c r="AE840" i="2"/>
  <c r="AE824" i="2"/>
  <c r="AE808" i="2"/>
  <c r="AE792" i="2"/>
  <c r="AE776" i="2"/>
  <c r="AE760" i="2"/>
  <c r="AE744" i="2"/>
  <c r="AE728" i="2"/>
  <c r="AE712" i="2"/>
  <c r="AE696" i="2"/>
  <c r="AE680" i="2"/>
  <c r="AE664" i="2"/>
  <c r="AE648" i="2"/>
  <c r="AE632" i="2"/>
  <c r="AE616" i="2"/>
  <c r="AE600" i="2"/>
  <c r="AE584" i="2"/>
  <c r="AE568" i="2"/>
  <c r="AE552" i="2"/>
  <c r="AE536" i="2"/>
  <c r="AE520" i="2"/>
  <c r="AE504" i="2"/>
  <c r="AE488" i="2"/>
  <c r="AE472" i="2"/>
  <c r="AE456" i="2"/>
  <c r="AE248" i="2"/>
  <c r="AE216" i="2"/>
  <c r="AE152" i="2"/>
  <c r="AE104" i="2"/>
  <c r="AE743" i="2"/>
  <c r="AE727" i="2"/>
  <c r="AE711" i="2"/>
  <c r="AE695" i="2"/>
  <c r="AE679" i="2"/>
  <c r="AE663" i="2"/>
  <c r="AE647" i="2"/>
  <c r="AE631" i="2"/>
  <c r="AE615" i="2"/>
  <c r="AE599" i="2"/>
  <c r="AE583" i="2"/>
  <c r="AE567" i="2"/>
  <c r="AE551" i="2"/>
  <c r="AE535" i="2"/>
  <c r="AE519" i="2"/>
  <c r="AE503" i="2"/>
  <c r="AE487" i="2"/>
  <c r="AE471" i="2"/>
  <c r="AE455" i="2"/>
  <c r="AE423" i="2"/>
  <c r="AE407" i="2"/>
  <c r="AE391" i="2"/>
  <c r="AE375" i="2"/>
  <c r="AE359" i="2"/>
  <c r="AE343" i="2"/>
  <c r="AE327" i="2"/>
  <c r="AE311" i="2"/>
  <c r="AE295" i="2"/>
  <c r="AE279" i="2"/>
  <c r="AE263" i="2"/>
  <c r="AE247" i="2"/>
  <c r="AE231" i="2"/>
  <c r="AE215" i="2"/>
  <c r="AE199" i="2"/>
  <c r="AE183" i="2"/>
  <c r="AE167" i="2"/>
  <c r="AE135" i="2"/>
  <c r="AE119" i="2"/>
  <c r="AE103" i="2"/>
  <c r="AE87" i="2"/>
  <c r="AE71" i="2"/>
  <c r="AE55" i="2"/>
  <c r="AE39" i="2"/>
  <c r="AE23" i="2"/>
  <c r="AE1206" i="2"/>
  <c r="AE1190" i="2"/>
  <c r="AE1174" i="2"/>
  <c r="AE1158" i="2"/>
  <c r="AE1142" i="2"/>
  <c r="AE1126" i="2"/>
  <c r="AE1110" i="2"/>
  <c r="AE1094" i="2"/>
  <c r="AE1078" i="2"/>
  <c r="AE1062" i="2"/>
  <c r="AE1046" i="2"/>
  <c r="AE1030" i="2"/>
  <c r="AE1014" i="2"/>
  <c r="AE998" i="2"/>
  <c r="AE982" i="2"/>
  <c r="AE966" i="2"/>
  <c r="AE950" i="2"/>
  <c r="AE934" i="2"/>
  <c r="AE918" i="2"/>
  <c r="AE902" i="2"/>
  <c r="AE886" i="2"/>
  <c r="AE870" i="2"/>
  <c r="AE854" i="2"/>
  <c r="AE838" i="2"/>
  <c r="AE822" i="2"/>
  <c r="AE806" i="2"/>
  <c r="AE790" i="2"/>
  <c r="AE774" i="2"/>
  <c r="AE758" i="2"/>
  <c r="AE742" i="2"/>
  <c r="AE726" i="2"/>
  <c r="AE710" i="2"/>
  <c r="AE694" i="2"/>
  <c r="AE678" i="2"/>
  <c r="AE662" i="2"/>
  <c r="AE646" i="2"/>
  <c r="AE630" i="2"/>
  <c r="AE614" i="2"/>
  <c r="AE598" i="2"/>
  <c r="AE582" i="2"/>
  <c r="AE566" i="2"/>
  <c r="AE550" i="2"/>
  <c r="AE534" i="2"/>
  <c r="AE518" i="2"/>
  <c r="AE502" i="2"/>
  <c r="AE486" i="2"/>
  <c r="AE470" i="2"/>
  <c r="AE454" i="2"/>
  <c r="AE438" i="2"/>
  <c r="AE422" i="2"/>
  <c r="AE406" i="2"/>
  <c r="AE390" i="2"/>
  <c r="AE374" i="2"/>
  <c r="AE358" i="2"/>
  <c r="AE342" i="2"/>
  <c r="AE326" i="2"/>
  <c r="AE310" i="2"/>
  <c r="AE294" i="2"/>
  <c r="AE278" i="2"/>
  <c r="AE262" i="2"/>
  <c r="AE246" i="2"/>
  <c r="AE230" i="2"/>
  <c r="AE214" i="2"/>
  <c r="AE198" i="2"/>
  <c r="AE182" i="2"/>
  <c r="AE166" i="2"/>
  <c r="AE134" i="2"/>
  <c r="AE118" i="2"/>
  <c r="AE102" i="2"/>
  <c r="AE86" i="2"/>
  <c r="AE70" i="2"/>
  <c r="AE54" i="2"/>
  <c r="AE38" i="2"/>
  <c r="AE22" i="2"/>
  <c r="AE853" i="2"/>
  <c r="AE837" i="2"/>
  <c r="AE821" i="2"/>
  <c r="AE805" i="2"/>
  <c r="AE789" i="2"/>
  <c r="AE773" i="2"/>
  <c r="AE757" i="2"/>
  <c r="AE741" i="2"/>
  <c r="AE725" i="2"/>
  <c r="AE709" i="2"/>
  <c r="AE693" i="2"/>
  <c r="AE677" i="2"/>
  <c r="AE661" i="2"/>
  <c r="AE645" i="2"/>
  <c r="AE629" i="2"/>
  <c r="AE613" i="2"/>
  <c r="AE597" i="2"/>
  <c r="AE581" i="2"/>
  <c r="AE565" i="2"/>
  <c r="AE549" i="2"/>
  <c r="AE533" i="2"/>
  <c r="AE517" i="2"/>
  <c r="AE501" i="2"/>
  <c r="AE485" i="2"/>
  <c r="AE469" i="2"/>
  <c r="AE453" i="2"/>
  <c r="AE437" i="2"/>
  <c r="AE421" i="2"/>
  <c r="AE405" i="2"/>
  <c r="AE389" i="2"/>
  <c r="AE373" i="2"/>
  <c r="AE357" i="2"/>
  <c r="AE341" i="2"/>
  <c r="AE325" i="2"/>
  <c r="AE309" i="2"/>
  <c r="AE293" i="2"/>
  <c r="AE277" i="2"/>
  <c r="AE261" i="2"/>
  <c r="AE245" i="2"/>
  <c r="AE229" i="2"/>
  <c r="AE213" i="2"/>
  <c r="AE197" i="2"/>
  <c r="AE181" i="2"/>
  <c r="AE165" i="2"/>
  <c r="AE149" i="2"/>
  <c r="AE133" i="2"/>
  <c r="AE117" i="2"/>
  <c r="AE101" i="2"/>
  <c r="AE85" i="2"/>
  <c r="AE69" i="2"/>
  <c r="AE53" i="2"/>
  <c r="AE692" i="2"/>
  <c r="AE676" i="2"/>
  <c r="AE660" i="2"/>
  <c r="AE644" i="2"/>
  <c r="AE628" i="2"/>
  <c r="AE596" i="2"/>
  <c r="AE564" i="2"/>
  <c r="AE548" i="2"/>
  <c r="AE532" i="2"/>
  <c r="AE516" i="2"/>
  <c r="AE500" i="2"/>
  <c r="AE484" i="2"/>
  <c r="AE420" i="2"/>
  <c r="AE404" i="2"/>
  <c r="AE388" i="2"/>
  <c r="AE372" i="2"/>
  <c r="AE356" i="2"/>
  <c r="AE340" i="2"/>
  <c r="AE324" i="2"/>
  <c r="AE308" i="2"/>
  <c r="AE292" i="2"/>
  <c r="AE276" i="2"/>
  <c r="AE260" i="2"/>
  <c r="AE244" i="2"/>
  <c r="AE228" i="2"/>
  <c r="AE212" i="2"/>
  <c r="AE196" i="2"/>
  <c r="AE180" i="2"/>
  <c r="AE164" i="2"/>
  <c r="AE132" i="2"/>
  <c r="AE116" i="2"/>
  <c r="AE100" i="2"/>
  <c r="AE84" i="2"/>
  <c r="AE68" i="2"/>
  <c r="AE52" i="2"/>
  <c r="AE36" i="2"/>
  <c r="AE20" i="2"/>
  <c r="AE771" i="2"/>
  <c r="AE755" i="2"/>
  <c r="AE739" i="2"/>
  <c r="AE723" i="2"/>
  <c r="AE707" i="2"/>
  <c r="AE691" i="2"/>
  <c r="AE675" i="2"/>
  <c r="AE659" i="2"/>
  <c r="AE643" i="2"/>
  <c r="AE627" i="2"/>
  <c r="AE611" i="2"/>
  <c r="AE595" i="2"/>
  <c r="AE579" i="2"/>
  <c r="AE563" i="2"/>
  <c r="AE547" i="2"/>
  <c r="AE531" i="2"/>
  <c r="AE515" i="2"/>
  <c r="AE499" i="2"/>
  <c r="AE483" i="2"/>
  <c r="AE467" i="2"/>
  <c r="AE451" i="2"/>
  <c r="AE435" i="2"/>
  <c r="AE419" i="2"/>
  <c r="AE403" i="2"/>
  <c r="AE387" i="2"/>
  <c r="AE371" i="2"/>
  <c r="AE355" i="2"/>
  <c r="AE339" i="2"/>
  <c r="AE323" i="2"/>
  <c r="AE307" i="2"/>
  <c r="AE291" i="2"/>
  <c r="AE275" i="2"/>
  <c r="AE259" i="2"/>
  <c r="AE243" i="2"/>
  <c r="AE227" i="2"/>
  <c r="AE211" i="2"/>
  <c r="AE195" i="2"/>
  <c r="AE179" i="2"/>
  <c r="AE163" i="2"/>
  <c r="AE131" i="2"/>
  <c r="AE115" i="2"/>
  <c r="AE99" i="2"/>
  <c r="AE83" i="2"/>
  <c r="AE67" i="2"/>
  <c r="AE51" i="2"/>
  <c r="AE35" i="2"/>
  <c r="AE19" i="2"/>
  <c r="AE1202" i="2"/>
  <c r="AE1186" i="2"/>
  <c r="AE1170" i="2"/>
  <c r="AE1154" i="2"/>
  <c r="AE1138" i="2"/>
  <c r="AE1122" i="2"/>
  <c r="AE1106" i="2"/>
  <c r="AE1090" i="2"/>
  <c r="AE1074" i="2"/>
  <c r="AE1058" i="2"/>
  <c r="AE1042" i="2"/>
  <c r="AE1026" i="2"/>
  <c r="AE1010" i="2"/>
  <c r="AE994" i="2"/>
  <c r="AE978" i="2"/>
  <c r="AE962" i="2"/>
  <c r="AE946" i="2"/>
  <c r="AE930" i="2"/>
  <c r="AE914" i="2"/>
  <c r="AE898" i="2"/>
  <c r="AE882" i="2"/>
  <c r="AE866" i="2"/>
  <c r="AE850" i="2"/>
  <c r="AE834" i="2"/>
  <c r="AE818" i="2"/>
  <c r="AE802" i="2"/>
  <c r="AE786" i="2"/>
  <c r="AE770" i="2"/>
  <c r="AE754" i="2"/>
  <c r="AE738" i="2"/>
  <c r="AE722" i="2"/>
  <c r="AE706" i="2"/>
  <c r="AE690" i="2"/>
  <c r="AE674" i="2"/>
  <c r="AE658" i="2"/>
  <c r="AE642" i="2"/>
  <c r="AE626" i="2"/>
  <c r="AE610" i="2"/>
  <c r="AE594" i="2"/>
  <c r="AE578" i="2"/>
  <c r="AE562" i="2"/>
  <c r="AE546" i="2"/>
  <c r="AE530" i="2"/>
  <c r="AE514" i="2"/>
  <c r="AE498" i="2"/>
  <c r="AE482" i="2"/>
  <c r="AE466" i="2"/>
  <c r="AE450" i="2"/>
  <c r="AE434" i="2"/>
  <c r="AE418" i="2"/>
  <c r="AE402" i="2"/>
  <c r="AE386" i="2"/>
  <c r="AE370" i="2"/>
  <c r="AE354" i="2"/>
  <c r="AE338" i="2"/>
  <c r="AE322" i="2"/>
  <c r="AE306" i="2"/>
  <c r="AE290" i="2"/>
  <c r="AE274" i="2"/>
  <c r="AE258" i="2"/>
  <c r="AE242" i="2"/>
  <c r="AE226" i="2"/>
  <c r="AE210" i="2"/>
  <c r="AE194" i="2"/>
  <c r="AE178" i="2"/>
  <c r="AE162" i="2"/>
  <c r="AE130" i="2"/>
  <c r="AE114" i="2"/>
  <c r="AE98" i="2"/>
  <c r="AE82" i="2"/>
  <c r="AE66" i="2"/>
  <c r="AE50" i="2"/>
  <c r="AE34" i="2"/>
  <c r="AE18" i="2"/>
  <c r="AE1297" i="2"/>
  <c r="AE1281" i="2"/>
  <c r="AE1265" i="2"/>
  <c r="AE1249" i="2"/>
  <c r="AE1233" i="2"/>
  <c r="AE1217" i="2"/>
  <c r="AE1201" i="2"/>
  <c r="AE1185" i="2"/>
  <c r="AE1169" i="2"/>
  <c r="AE1153" i="2"/>
  <c r="AE1137" i="2"/>
  <c r="AE1121" i="2"/>
  <c r="AE1105" i="2"/>
  <c r="AE1089" i="2"/>
  <c r="AE1073" i="2"/>
  <c r="AE1057" i="2"/>
  <c r="AE1041" i="2"/>
  <c r="AE1025" i="2"/>
  <c r="AE1009" i="2"/>
  <c r="AE993" i="2"/>
  <c r="AE977" i="2"/>
  <c r="AE961" i="2"/>
  <c r="AE945" i="2"/>
  <c r="AE929" i="2"/>
  <c r="AE913" i="2"/>
  <c r="AE897" i="2"/>
  <c r="AE881" i="2"/>
  <c r="AE865" i="2"/>
  <c r="AE849" i="2"/>
  <c r="AE833" i="2"/>
  <c r="AE817" i="2"/>
  <c r="AE801" i="2"/>
  <c r="AE785" i="2"/>
  <c r="AE769" i="2"/>
  <c r="AE753" i="2"/>
  <c r="AE737" i="2"/>
  <c r="AE721" i="2"/>
  <c r="AE705" i="2"/>
  <c r="AE689" i="2"/>
  <c r="AE673" i="2"/>
  <c r="AE657" i="2"/>
  <c r="AE641" i="2"/>
  <c r="AE625" i="2"/>
  <c r="AE609" i="2"/>
  <c r="AE593" i="2"/>
  <c r="AE577" i="2"/>
  <c r="AE561" i="2"/>
  <c r="AE545" i="2"/>
  <c r="AE529" i="2"/>
  <c r="AE513" i="2"/>
  <c r="AE497" i="2"/>
  <c r="AE481" i="2"/>
  <c r="AE465" i="2"/>
  <c r="AE449" i="2"/>
  <c r="AE433" i="2"/>
  <c r="AE417" i="2"/>
  <c r="AE401" i="2"/>
  <c r="AE385" i="2"/>
  <c r="AE369" i="2"/>
  <c r="AE353" i="2"/>
  <c r="AE337" i="2"/>
  <c r="AE321" i="2"/>
  <c r="AE305" i="2"/>
  <c r="AE289" i="2"/>
  <c r="AE273" i="2"/>
  <c r="AE257" i="2"/>
  <c r="AE241" i="2"/>
  <c r="AE225" i="2"/>
  <c r="AE209" i="2"/>
  <c r="AE193" i="2"/>
  <c r="AE177" i="2"/>
  <c r="AE161" i="2"/>
  <c r="AE145" i="2"/>
  <c r="AE129" i="2"/>
  <c r="AE113" i="2"/>
  <c r="AE97" i="2"/>
  <c r="AE81" i="2"/>
  <c r="AE1376" i="2"/>
  <c r="AE1360" i="2"/>
  <c r="AE1344" i="2"/>
  <c r="AE1328" i="2"/>
  <c r="AE1312" i="2"/>
  <c r="AE1296" i="2"/>
  <c r="AE1280" i="2"/>
  <c r="AE1264" i="2"/>
  <c r="AE1248" i="2"/>
  <c r="AE1232" i="2"/>
  <c r="AE1216" i="2"/>
  <c r="AE1200" i="2"/>
  <c r="AE1184" i="2"/>
  <c r="AE1168" i="2"/>
  <c r="AE1152" i="2"/>
  <c r="AE1136" i="2"/>
  <c r="AE1120" i="2"/>
  <c r="AE1104" i="2"/>
  <c r="AE1088" i="2"/>
  <c r="AE1072" i="2"/>
  <c r="AE1056" i="2"/>
  <c r="AE1040" i="2"/>
  <c r="AE1024" i="2"/>
  <c r="AE1008" i="2"/>
  <c r="AE992" i="2"/>
  <c r="AE976" i="2"/>
  <c r="AE960" i="2"/>
  <c r="AE944" i="2"/>
  <c r="AE928" i="2"/>
  <c r="AE912" i="2"/>
  <c r="AE896" i="2"/>
  <c r="AE880" i="2"/>
  <c r="AE864" i="2"/>
  <c r="AE848" i="2"/>
  <c r="AE832" i="2"/>
  <c r="AE816" i="2"/>
  <c r="AE800" i="2"/>
  <c r="AE784" i="2"/>
  <c r="AE768" i="2"/>
  <c r="AE752" i="2"/>
  <c r="AE736" i="2"/>
  <c r="AE720" i="2"/>
  <c r="AE704" i="2"/>
  <c r="AE688" i="2"/>
  <c r="AE672" i="2"/>
  <c r="AE656" i="2"/>
  <c r="AE640" i="2"/>
  <c r="AE624" i="2"/>
  <c r="AE608" i="2"/>
  <c r="AE592" i="2"/>
  <c r="AE576" i="2"/>
  <c r="AE560" i="2"/>
  <c r="AE544" i="2"/>
  <c r="AE528" i="2"/>
  <c r="AE512" i="2"/>
  <c r="AE496" i="2"/>
  <c r="AE480" i="2"/>
  <c r="AE464" i="2"/>
  <c r="AE448" i="2"/>
  <c r="AE432" i="2"/>
  <c r="AE416" i="2"/>
  <c r="AE400" i="2"/>
  <c r="AE384" i="2"/>
  <c r="AE368" i="2"/>
  <c r="AE352" i="2"/>
  <c r="AE336" i="2"/>
  <c r="AE320" i="2"/>
  <c r="AE304" i="2"/>
  <c r="AE288" i="2"/>
  <c r="AE272" i="2"/>
  <c r="AE256" i="2"/>
  <c r="AE240" i="2"/>
  <c r="AE224" i="2"/>
  <c r="AE208" i="2"/>
  <c r="AE192" i="2"/>
  <c r="AE176" i="2"/>
  <c r="AE160" i="2"/>
  <c r="AE144" i="2"/>
  <c r="AE128" i="2"/>
  <c r="AE112" i="2"/>
  <c r="AE96" i="2"/>
  <c r="AE80" i="2"/>
  <c r="AE64" i="2"/>
  <c r="AE48" i="2"/>
  <c r="AE32" i="2"/>
  <c r="AE815" i="2"/>
  <c r="AE799" i="2"/>
  <c r="AE783" i="2"/>
  <c r="AE767" i="2"/>
  <c r="AE751" i="2"/>
  <c r="AE735" i="2"/>
  <c r="AE719" i="2"/>
  <c r="AE703" i="2"/>
  <c r="AE687" i="2"/>
  <c r="AE671" i="2"/>
  <c r="AE655" i="2"/>
  <c r="AE639" i="2"/>
  <c r="AE623" i="2"/>
  <c r="AE607" i="2"/>
  <c r="AE591" i="2"/>
  <c r="AE575" i="2"/>
  <c r="AE559" i="2"/>
  <c r="AE543" i="2"/>
  <c r="AE527" i="2"/>
  <c r="AE511" i="2"/>
  <c r="AE495" i="2"/>
  <c r="AE479" i="2"/>
  <c r="AE463" i="2"/>
  <c r="AE447" i="2"/>
  <c r="AE431" i="2"/>
  <c r="AE415" i="2"/>
  <c r="AE399" i="2"/>
  <c r="AE383" i="2"/>
  <c r="AE367" i="2"/>
  <c r="AE351" i="2"/>
  <c r="AE335" i="2"/>
  <c r="AE319" i="2"/>
  <c r="AE303" i="2"/>
  <c r="AE287" i="2"/>
  <c r="AE271" i="2"/>
  <c r="AE255" i="2"/>
  <c r="AE239" i="2"/>
  <c r="AE223" i="2"/>
  <c r="AE207" i="2"/>
  <c r="AE191" i="2"/>
  <c r="AE175" i="2"/>
  <c r="AE159" i="2"/>
  <c r="AE143" i="2"/>
  <c r="AE127" i="2"/>
  <c r="AE111" i="2"/>
  <c r="AE95" i="2"/>
  <c r="AE79" i="2"/>
  <c r="AE63" i="2"/>
  <c r="AE47" i="2"/>
  <c r="AE31" i="2"/>
  <c r="AE1198" i="2"/>
  <c r="AE1182" i="2"/>
  <c r="AE1166" i="2"/>
  <c r="AE1150" i="2"/>
  <c r="AE1134" i="2"/>
  <c r="AE1118" i="2"/>
  <c r="AE1102" i="2"/>
  <c r="AE1086" i="2"/>
  <c r="AE1070" i="2"/>
  <c r="AE1054" i="2"/>
  <c r="AE1038" i="2"/>
  <c r="AE1022" i="2"/>
  <c r="AE1006" i="2"/>
  <c r="AE990" i="2"/>
  <c r="AE974" i="2"/>
  <c r="AE958" i="2"/>
  <c r="AE942" i="2"/>
  <c r="AE926" i="2"/>
  <c r="AE910" i="2"/>
  <c r="AE894" i="2"/>
  <c r="AE878" i="2"/>
  <c r="AE862" i="2"/>
  <c r="AE846" i="2"/>
  <c r="AE830" i="2"/>
  <c r="AE814" i="2"/>
  <c r="AE798" i="2"/>
  <c r="AE782" i="2"/>
  <c r="AE766" i="2"/>
  <c r="AE750" i="2"/>
  <c r="AE734" i="2"/>
  <c r="AE718" i="2"/>
  <c r="AE702" i="2"/>
  <c r="AE686" i="2"/>
  <c r="AE670" i="2"/>
  <c r="AE654" i="2"/>
  <c r="AE638" i="2"/>
  <c r="AE622" i="2"/>
  <c r="AE606" i="2"/>
  <c r="AE590" i="2"/>
  <c r="AE574" i="2"/>
  <c r="AE558" i="2"/>
  <c r="AE542" i="2"/>
  <c r="AE526" i="2"/>
  <c r="AE510" i="2"/>
  <c r="AE494" i="2"/>
  <c r="AE478" i="2"/>
  <c r="AE462" i="2"/>
  <c r="AE446" i="2"/>
  <c r="AE430" i="2"/>
  <c r="AE414" i="2"/>
  <c r="AE398" i="2"/>
  <c r="AE382" i="2"/>
  <c r="AE366" i="2"/>
  <c r="AE350" i="2"/>
  <c r="AE334" i="2"/>
  <c r="AE318" i="2"/>
  <c r="AE302" i="2"/>
  <c r="AE286" i="2"/>
  <c r="AE270" i="2"/>
  <c r="AE254" i="2"/>
  <c r="AE238" i="2"/>
  <c r="AE222" i="2"/>
  <c r="AE206" i="2"/>
  <c r="AE190" i="2"/>
  <c r="AE174" i="2"/>
  <c r="AE158" i="2"/>
  <c r="AE142" i="2"/>
  <c r="AE126" i="2"/>
  <c r="AE110" i="2"/>
  <c r="AE94" i="2"/>
  <c r="AE78" i="2"/>
  <c r="AE62" i="2"/>
  <c r="AE46" i="2"/>
  <c r="AE30" i="2"/>
  <c r="AE845" i="2"/>
  <c r="AE829" i="2"/>
  <c r="AE813" i="2"/>
  <c r="AE797" i="2"/>
  <c r="AE781" i="2"/>
  <c r="AE765" i="2"/>
  <c r="AE749" i="2"/>
  <c r="AE733" i="2"/>
  <c r="AE717" i="2"/>
  <c r="AE701" i="2"/>
  <c r="AE685" i="2"/>
  <c r="AE669" i="2"/>
  <c r="AE653" i="2"/>
  <c r="AE637" i="2"/>
  <c r="AE621" i="2"/>
  <c r="AE605" i="2"/>
  <c r="AE589" i="2"/>
  <c r="AE573" i="2"/>
  <c r="AE557" i="2"/>
  <c r="AE541" i="2"/>
  <c r="AE525" i="2"/>
  <c r="AE509" i="2"/>
  <c r="AE493" i="2"/>
  <c r="AE477" i="2"/>
  <c r="AE461" i="2"/>
  <c r="AE445" i="2"/>
  <c r="AE429" i="2"/>
  <c r="AE413" i="2"/>
  <c r="AE397" i="2"/>
  <c r="AE381" i="2"/>
  <c r="AE365" i="2"/>
  <c r="AE349" i="2"/>
  <c r="AE333" i="2"/>
  <c r="AE317" i="2"/>
  <c r="AE301" i="2"/>
  <c r="AE285" i="2"/>
  <c r="AE269" i="2"/>
  <c r="AE253" i="2"/>
  <c r="AE237" i="2"/>
  <c r="AE221" i="2"/>
  <c r="AE205" i="2"/>
  <c r="AE189" i="2"/>
  <c r="AE173" i="2"/>
  <c r="AE157" i="2"/>
  <c r="AE141" i="2"/>
  <c r="AE125" i="2"/>
  <c r="AE109" i="2"/>
  <c r="AE93" i="2"/>
  <c r="AE77" i="2"/>
  <c r="AE748" i="2"/>
  <c r="AE732" i="2"/>
  <c r="AE716" i="2"/>
  <c r="AE700" i="2"/>
  <c r="AE684" i="2"/>
  <c r="AE668" i="2"/>
  <c r="AE652" i="2"/>
  <c r="AE636" i="2"/>
  <c r="AE620" i="2"/>
  <c r="AE604" i="2"/>
  <c r="AE588" i="2"/>
  <c r="AE572" i="2"/>
  <c r="AE556" i="2"/>
  <c r="AE540" i="2"/>
  <c r="AE524" i="2"/>
  <c r="AE508" i="2"/>
  <c r="AE492" i="2"/>
  <c r="AE476" i="2"/>
  <c r="AE460" i="2"/>
  <c r="AE444" i="2"/>
  <c r="AE428" i="2"/>
  <c r="AE412" i="2"/>
  <c r="AE396" i="2"/>
  <c r="AE380" i="2"/>
  <c r="AE364" i="2"/>
  <c r="AE348" i="2"/>
  <c r="AE332" i="2"/>
  <c r="AE316" i="2"/>
  <c r="AE300" i="2"/>
  <c r="AE284" i="2"/>
  <c r="AE268" i="2"/>
  <c r="AE252" i="2"/>
  <c r="AE236" i="2"/>
  <c r="AE220" i="2"/>
  <c r="AE204" i="2"/>
  <c r="AE188" i="2"/>
  <c r="AE172" i="2"/>
  <c r="AE156" i="2"/>
  <c r="AE140" i="2"/>
  <c r="AE124" i="2"/>
  <c r="AE108" i="2"/>
  <c r="AE92" i="2"/>
  <c r="AE76" i="2"/>
  <c r="AE60" i="2"/>
  <c r="AE44" i="2"/>
  <c r="AE28" i="2"/>
  <c r="AE619" i="2"/>
  <c r="AE475" i="2"/>
  <c r="AE379" i="2"/>
  <c r="AE363" i="2"/>
  <c r="AE347" i="2"/>
  <c r="AE331" i="2"/>
  <c r="AE315" i="2"/>
  <c r="AE299" i="2"/>
  <c r="AE283" i="2"/>
  <c r="AE267" i="2"/>
  <c r="AE251" i="2"/>
  <c r="AE219" i="2"/>
  <c r="AE203" i="2"/>
  <c r="AE187" i="2"/>
  <c r="AE171" i="2"/>
  <c r="AE155" i="2"/>
  <c r="AE123" i="2"/>
  <c r="AE107" i="2"/>
  <c r="AE91" i="2"/>
  <c r="AE75" i="2"/>
  <c r="AE59" i="2"/>
  <c r="AE43" i="2"/>
  <c r="AE27" i="2"/>
  <c r="AE1242" i="2"/>
  <c r="AE1226" i="2"/>
  <c r="AE1210" i="2"/>
  <c r="AE1194" i="2"/>
  <c r="AE1178" i="2"/>
  <c r="AE1162" i="2"/>
  <c r="AE1146" i="2"/>
  <c r="AE1130" i="2"/>
  <c r="AE1114" i="2"/>
  <c r="AE1098" i="2"/>
  <c r="AE1082" i="2"/>
  <c r="AE1066" i="2"/>
  <c r="AE1050" i="2"/>
  <c r="AE1034" i="2"/>
  <c r="AE1018" i="2"/>
  <c r="AE1002" i="2"/>
  <c r="AE986" i="2"/>
  <c r="AE970" i="2"/>
  <c r="AE954" i="2"/>
  <c r="AE938" i="2"/>
  <c r="AE922" i="2"/>
  <c r="AE906" i="2"/>
  <c r="AE890" i="2"/>
  <c r="AE874" i="2"/>
  <c r="AE858" i="2"/>
  <c r="AE842" i="2"/>
  <c r="AE826" i="2"/>
  <c r="AE810" i="2"/>
  <c r="AE794" i="2"/>
  <c r="AE778" i="2"/>
  <c r="AE762" i="2"/>
  <c r="AE746" i="2"/>
  <c r="AE730" i="2"/>
  <c r="AE714" i="2"/>
  <c r="AE698" i="2"/>
  <c r="AE682" i="2"/>
  <c r="AE666" i="2"/>
  <c r="AE650" i="2"/>
  <c r="AE634" i="2"/>
  <c r="AE618" i="2"/>
  <c r="AE602" i="2"/>
  <c r="AE586" i="2"/>
  <c r="AE570" i="2"/>
  <c r="AE554" i="2"/>
  <c r="AE538" i="2"/>
  <c r="AE522" i="2"/>
  <c r="AE506" i="2"/>
  <c r="AE490" i="2"/>
  <c r="AE474" i="2"/>
  <c r="AE458" i="2"/>
  <c r="AE442" i="2"/>
  <c r="AE426" i="2"/>
  <c r="AE410" i="2"/>
  <c r="AE394" i="2"/>
  <c r="AE378" i="2"/>
  <c r="AE362" i="2"/>
  <c r="AE346" i="2"/>
  <c r="AE330" i="2"/>
  <c r="AE314" i="2"/>
  <c r="AE298" i="2"/>
  <c r="AE282" i="2"/>
  <c r="AE266" i="2"/>
  <c r="AE250" i="2"/>
  <c r="AE234" i="2"/>
  <c r="AE218" i="2"/>
  <c r="AE202" i="2"/>
  <c r="AE186" i="2"/>
  <c r="AE170" i="2"/>
  <c r="AE154" i="2"/>
  <c r="AE138" i="2"/>
  <c r="AE122" i="2"/>
  <c r="AE106" i="2"/>
  <c r="AE90" i="2"/>
  <c r="AE74" i="2"/>
  <c r="AE58" i="2"/>
  <c r="AE42" i="2"/>
  <c r="AE26" i="2"/>
  <c r="AE1369" i="2"/>
  <c r="AE1353" i="2"/>
  <c r="AE1337" i="2"/>
  <c r="AE1321" i="2"/>
  <c r="AE1305" i="2"/>
  <c r="AE1289" i="2"/>
  <c r="AE1273" i="2"/>
  <c r="AE1257" i="2"/>
  <c r="AE1241" i="2"/>
  <c r="AE1225" i="2"/>
  <c r="AE1209" i="2"/>
  <c r="AE1193" i="2"/>
  <c r="AE1177" i="2"/>
  <c r="AE1161" i="2"/>
  <c r="AE1145" i="2"/>
  <c r="AE1129" i="2"/>
  <c r="AE1113" i="2"/>
  <c r="AE1097" i="2"/>
  <c r="AE1081" i="2"/>
  <c r="AE1065" i="2"/>
  <c r="AE1049" i="2"/>
  <c r="AE1033" i="2"/>
  <c r="AE1017" i="2"/>
  <c r="AE1001" i="2"/>
  <c r="AE985" i="2"/>
  <c r="AE969" i="2"/>
  <c r="AE953" i="2"/>
  <c r="AE937" i="2"/>
  <c r="AE921" i="2"/>
  <c r="AE905" i="2"/>
  <c r="AE889" i="2"/>
  <c r="AE873" i="2"/>
  <c r="AE857" i="2"/>
  <c r="AE841" i="2"/>
  <c r="AE825" i="2"/>
  <c r="AE809" i="2"/>
  <c r="AE793" i="2"/>
  <c r="AE777" i="2"/>
  <c r="AE761" i="2"/>
  <c r="AE745" i="2"/>
  <c r="AE729" i="2"/>
  <c r="AE713" i="2"/>
  <c r="AE697" i="2"/>
  <c r="AE681" i="2"/>
  <c r="AE665" i="2"/>
  <c r="AE649" i="2"/>
  <c r="AE633" i="2"/>
  <c r="AE617" i="2"/>
  <c r="AE601" i="2"/>
  <c r="AE585" i="2"/>
  <c r="AE569" i="2"/>
  <c r="AE553" i="2"/>
  <c r="AE537" i="2"/>
  <c r="AE521" i="2"/>
  <c r="AE505" i="2"/>
  <c r="AE489" i="2"/>
  <c r="AE473" i="2"/>
  <c r="AE457" i="2"/>
  <c r="AE441" i="2"/>
  <c r="AE425" i="2"/>
  <c r="AE409" i="2"/>
  <c r="AE393" i="2"/>
  <c r="AE377" i="2"/>
  <c r="AE361" i="2"/>
  <c r="AE345" i="2"/>
  <c r="AE329" i="2"/>
  <c r="AE313" i="2"/>
  <c r="AE297" i="2"/>
  <c r="AE281" i="2"/>
  <c r="AE265" i="2"/>
  <c r="AE249" i="2"/>
  <c r="AE233" i="2"/>
  <c r="AE217" i="2"/>
  <c r="AE201" i="2"/>
  <c r="AE185" i="2"/>
  <c r="AE169" i="2"/>
  <c r="AE153" i="2"/>
  <c r="AE137" i="2"/>
  <c r="AE121" i="2"/>
  <c r="AE105" i="2"/>
  <c r="AE89" i="2"/>
  <c r="AE73" i="2"/>
  <c r="AE57" i="2"/>
  <c r="AE41" i="2"/>
  <c r="AE25" i="2"/>
  <c r="AE37" i="2"/>
  <c r="AE21" i="2"/>
  <c r="AE65" i="2"/>
  <c r="AE49" i="2"/>
  <c r="AE33" i="2"/>
  <c r="AE17" i="2"/>
  <c r="AE61" i="2"/>
  <c r="AE45" i="2"/>
  <c r="AE29" i="2"/>
  <c r="T3252" i="2"/>
  <c r="T1577" i="2"/>
  <c r="T4696" i="2"/>
  <c r="T4677" i="2"/>
  <c r="T4650" i="2"/>
  <c r="T4630" i="2"/>
  <c r="T4604" i="2"/>
  <c r="T4580" i="2"/>
  <c r="T4557" i="2"/>
  <c r="T4530" i="2"/>
  <c r="T4503" i="2"/>
  <c r="T4473" i="2"/>
  <c r="T4449" i="2"/>
  <c r="T4425" i="2"/>
  <c r="T4396" i="2"/>
  <c r="T4372" i="2"/>
  <c r="T4352" i="2"/>
  <c r="T4329" i="2"/>
  <c r="T4309" i="2"/>
  <c r="T4282" i="2"/>
  <c r="T4262" i="2"/>
  <c r="T4233" i="2"/>
  <c r="T4205" i="2"/>
  <c r="T4179" i="2"/>
  <c r="T4154" i="2"/>
  <c r="T4130" i="2"/>
  <c r="T4112" i="2"/>
  <c r="T4086" i="2"/>
  <c r="T4061" i="2"/>
  <c r="T4035" i="2"/>
  <c r="T4014" i="2"/>
  <c r="T3991" i="2"/>
  <c r="T3967" i="2"/>
  <c r="T3946" i="2"/>
  <c r="T3921" i="2"/>
  <c r="T3902" i="2"/>
  <c r="T3880" i="2"/>
  <c r="T3857" i="2"/>
  <c r="T3831" i="2"/>
  <c r="T3803" i="2"/>
  <c r="T3776" i="2"/>
  <c r="T3756" i="2"/>
  <c r="T3727" i="2"/>
  <c r="T3702" i="2"/>
  <c r="T3684" i="2"/>
  <c r="T3663" i="2"/>
  <c r="T3639" i="2"/>
  <c r="T3621" i="2"/>
  <c r="T3602" i="2"/>
  <c r="T3579" i="2"/>
  <c r="T3560" i="2"/>
  <c r="T3541" i="2"/>
  <c r="T3515" i="2"/>
  <c r="T3493" i="2"/>
  <c r="T3473" i="2"/>
  <c r="T3453" i="2"/>
  <c r="T3432" i="2"/>
  <c r="T3411" i="2"/>
  <c r="T3387" i="2"/>
  <c r="T3366" i="2"/>
  <c r="T3340" i="2"/>
  <c r="T3316" i="2"/>
  <c r="T3282" i="2"/>
  <c r="T3258" i="2"/>
  <c r="T3236" i="2"/>
  <c r="T3207" i="2"/>
  <c r="T3186" i="2"/>
  <c r="T3164" i="2"/>
  <c r="T3144" i="2"/>
  <c r="T3120" i="2"/>
  <c r="T3097" i="2"/>
  <c r="T3078" i="2"/>
  <c r="T3059" i="2"/>
  <c r="T3035" i="2"/>
  <c r="T3010" i="2"/>
  <c r="T2989" i="2"/>
  <c r="T2966" i="2"/>
  <c r="T2945" i="2"/>
  <c r="T2921" i="2"/>
  <c r="T2893" i="2"/>
  <c r="T2869" i="2"/>
  <c r="T2848" i="2"/>
  <c r="T2825" i="2"/>
  <c r="T2801" i="2"/>
  <c r="T2776" i="2"/>
  <c r="T2757" i="2"/>
  <c r="T2733" i="2"/>
  <c r="T2712" i="2"/>
  <c r="T2681" i="2"/>
  <c r="T2662" i="2"/>
  <c r="T2643" i="2"/>
  <c r="T2620" i="2"/>
  <c r="T2599" i="2"/>
  <c r="T2572" i="2"/>
  <c r="T2543" i="2"/>
  <c r="T2513" i="2"/>
  <c r="T2490" i="2"/>
  <c r="T2465" i="2"/>
  <c r="T2442" i="2"/>
  <c r="T2413" i="2"/>
  <c r="T2388" i="2"/>
  <c r="T2361" i="2"/>
  <c r="T2334" i="2"/>
  <c r="T2315" i="2"/>
  <c r="T2283" i="2"/>
  <c r="T2259" i="2"/>
  <c r="T2234" i="2"/>
  <c r="T2211" i="2"/>
  <c r="T2193" i="2"/>
  <c r="T2173" i="2"/>
  <c r="T2156" i="2"/>
  <c r="T2130" i="2"/>
  <c r="T2103" i="2"/>
  <c r="T2074" i="2"/>
  <c r="T2049" i="2"/>
  <c r="T2030" i="2"/>
  <c r="T2006" i="2"/>
  <c r="T1984" i="2"/>
  <c r="T1964" i="2"/>
  <c r="AB4385" i="2" a="1"/>
  <c r="AB4385" i="2" s="1"/>
  <c r="AB3355" i="2" a="1"/>
  <c r="AB3355" i="2" s="1"/>
  <c r="AB2778" i="2" a="1"/>
  <c r="AB2778" i="2" s="1"/>
  <c r="AB2101" i="2" a="1"/>
  <c r="AB2101" i="2" s="1"/>
  <c r="AB1123" i="2" a="1"/>
  <c r="AB1123" i="2" s="1"/>
  <c r="AB164" i="2" a="1"/>
  <c r="AB164" i="2" s="1"/>
  <c r="AB4452" i="2" a="1"/>
  <c r="AB4452" i="2" s="1"/>
  <c r="T1939" i="2"/>
  <c r="T1913" i="2"/>
  <c r="T1889" i="2"/>
  <c r="T1867" i="2"/>
  <c r="T1845" i="2"/>
  <c r="T1822" i="2"/>
  <c r="T1799" i="2"/>
  <c r="T1773" i="2"/>
  <c r="T1749" i="2"/>
  <c r="T1725" i="2"/>
  <c r="T1703" i="2"/>
  <c r="T1681" i="2"/>
  <c r="T1659" i="2"/>
  <c r="T1636" i="2"/>
  <c r="T1617" i="2"/>
  <c r="T1599" i="2"/>
  <c r="T1579" i="2"/>
  <c r="T1557" i="2"/>
  <c r="T1538" i="2"/>
  <c r="T1520" i="2"/>
  <c r="T1497" i="2"/>
  <c r="T1474" i="2"/>
  <c r="T1443" i="2"/>
  <c r="T1422" i="2"/>
  <c r="T1396" i="2"/>
  <c r="T1369" i="2"/>
  <c r="T1341" i="2"/>
  <c r="T1320" i="2"/>
  <c r="T1292" i="2"/>
  <c r="T1261" i="2"/>
  <c r="T1233" i="2"/>
  <c r="T1207" i="2"/>
  <c r="T1185" i="2"/>
  <c r="T1162" i="2"/>
  <c r="T1136" i="2"/>
  <c r="T1113" i="2"/>
  <c r="T1091" i="2"/>
  <c r="T1063" i="2"/>
  <c r="T1045" i="2"/>
  <c r="T1019" i="2"/>
  <c r="T993" i="2"/>
  <c r="T973" i="2"/>
  <c r="T953" i="2"/>
  <c r="T933" i="2"/>
  <c r="T913" i="2"/>
  <c r="T897" i="2"/>
  <c r="T879" i="2"/>
  <c r="T855" i="2"/>
  <c r="T836" i="2"/>
  <c r="T813" i="2"/>
  <c r="T788" i="2"/>
  <c r="T766" i="2"/>
  <c r="T747" i="2"/>
  <c r="T723" i="2"/>
  <c r="T703" i="2"/>
  <c r="T680" i="2"/>
  <c r="T657" i="2"/>
  <c r="T630" i="2"/>
  <c r="T607" i="2"/>
  <c r="T580" i="2"/>
  <c r="T551" i="2"/>
  <c r="T527" i="2"/>
  <c r="T506" i="2"/>
  <c r="T489" i="2"/>
  <c r="T457" i="2"/>
  <c r="T430" i="2"/>
  <c r="T403" i="2"/>
  <c r="T376" i="2"/>
  <c r="T352" i="2"/>
  <c r="T323" i="2"/>
  <c r="T302" i="2"/>
  <c r="T275" i="2"/>
  <c r="T251" i="2"/>
  <c r="T220" i="2"/>
  <c r="T194" i="2"/>
  <c r="T173" i="2"/>
  <c r="T150" i="2"/>
  <c r="T126" i="2"/>
  <c r="T105" i="2"/>
  <c r="T79" i="2"/>
  <c r="T56" i="2"/>
  <c r="T27" i="2"/>
  <c r="T4" i="2"/>
  <c r="AB2387" i="2" a="1"/>
  <c r="AB2387" i="2" s="1"/>
  <c r="AB2346" i="2" a="1"/>
  <c r="AB2346" i="2" s="1"/>
  <c r="AB2294" i="2" a="1"/>
  <c r="AB2294" i="2" s="1"/>
  <c r="AB2236" i="2" a="1"/>
  <c r="AB2236" i="2" s="1"/>
  <c r="AB2151" i="2" a="1"/>
  <c r="AB2151" i="2" s="1"/>
  <c r="AB2104" i="2" a="1"/>
  <c r="AB2104" i="2" s="1"/>
  <c r="AB2058" i="2" a="1"/>
  <c r="AB2058" i="2" s="1"/>
  <c r="AB1977" i="2" a="1"/>
  <c r="AB1977" i="2" s="1"/>
  <c r="AB1933" i="2" a="1"/>
  <c r="AB1933" i="2" s="1"/>
  <c r="AB1865" i="2" a="1"/>
  <c r="AB1865" i="2" s="1"/>
  <c r="AB1808" i="2" a="1"/>
  <c r="AB1808" i="2" s="1"/>
  <c r="AB1744" i="2" a="1"/>
  <c r="AB1744" i="2" s="1"/>
  <c r="AB1674" i="2" a="1"/>
  <c r="AB1674" i="2" s="1"/>
  <c r="AB1578" i="2" a="1"/>
  <c r="AB1578" i="2" s="1"/>
  <c r="AB1487" i="2" a="1"/>
  <c r="AB1487" i="2" s="1"/>
  <c r="AB1429" i="2" a="1"/>
  <c r="AB1429" i="2" s="1"/>
  <c r="AB1381" i="2" a="1"/>
  <c r="AB1381" i="2" s="1"/>
  <c r="AB1336" i="2" a="1"/>
  <c r="AB1336" i="2" s="1"/>
  <c r="AB1291" i="2" a="1"/>
  <c r="AB1291" i="2" s="1"/>
  <c r="AB1245" i="2" a="1"/>
  <c r="AB1245" i="2" s="1"/>
  <c r="AB1183" i="2" a="1"/>
  <c r="AB1183" i="2" s="1"/>
  <c r="AB1131" i="2" a="1"/>
  <c r="AB1131" i="2" s="1"/>
  <c r="AB1066" i="2" a="1"/>
  <c r="AB1066" i="2" s="1"/>
  <c r="AB1006" i="2" a="1"/>
  <c r="AB1006" i="2" s="1"/>
  <c r="AB884" i="2" a="1"/>
  <c r="AB884" i="2" s="1"/>
  <c r="AB821" i="2" a="1"/>
  <c r="AB821" i="2" s="1"/>
  <c r="AB758" i="2" a="1"/>
  <c r="AB758" i="2" s="1"/>
  <c r="AB682" i="2" a="1"/>
  <c r="AB682" i="2" s="1"/>
  <c r="AB638" i="2" a="1"/>
  <c r="AB638" i="2" s="1"/>
  <c r="AB578" i="2" a="1"/>
  <c r="AB578" i="2" s="1"/>
  <c r="AB531" i="2" a="1"/>
  <c r="AB531" i="2" s="1"/>
  <c r="AB468" i="2" a="1"/>
  <c r="AB468" i="2" s="1"/>
  <c r="AB414" i="2" a="1"/>
  <c r="AB414" i="2" s="1"/>
  <c r="AB368" i="2" a="1"/>
  <c r="AB368" i="2" s="1"/>
  <c r="AB324" i="2" a="1"/>
  <c r="AB324" i="2" s="1"/>
  <c r="AB264" i="2" a="1"/>
  <c r="AB264" i="2" s="1"/>
  <c r="AB225" i="2" a="1"/>
  <c r="AB225" i="2" s="1"/>
  <c r="AB169" i="2" a="1"/>
  <c r="AB169" i="2" s="1"/>
  <c r="AB90" i="2" a="1"/>
  <c r="AB90" i="2" s="1"/>
  <c r="AB43" i="2" a="1"/>
  <c r="AB43" i="2" s="1"/>
  <c r="AB4302" i="2" a="1"/>
  <c r="AB4302" i="2" s="1"/>
  <c r="AB2682" i="2" a="1"/>
  <c r="AB2682" i="2" s="1"/>
  <c r="AB1003" i="2" a="1"/>
  <c r="AB1003" i="2" s="1"/>
  <c r="AB4699" i="2" a="1"/>
  <c r="AB4699" i="2" s="1"/>
  <c r="AB4681" i="2" a="1"/>
  <c r="AB4681" i="2" s="1"/>
  <c r="AB4655" i="2" a="1"/>
  <c r="AB4655" i="2" s="1"/>
  <c r="AB4634" i="2" a="1"/>
  <c r="AB4634" i="2" s="1"/>
  <c r="AB4612" i="2" a="1"/>
  <c r="AB4612" i="2" s="1"/>
  <c r="AB4585" i="2" a="1"/>
  <c r="AB4585" i="2" s="1"/>
  <c r="AB4565" i="2" a="1"/>
  <c r="AB4565" i="2" s="1"/>
  <c r="AB4536" i="2" a="1"/>
  <c r="AB4536" i="2" s="1"/>
  <c r="AB4513" i="2" a="1"/>
  <c r="AB4513" i="2" s="1"/>
  <c r="AB4476" i="2" a="1"/>
  <c r="AB4476" i="2" s="1"/>
  <c r="AB4455" i="2" a="1"/>
  <c r="AB4455" i="2" s="1"/>
  <c r="AB4429" i="2" a="1"/>
  <c r="AB4429" i="2" s="1"/>
  <c r="AB4402" i="2" a="1"/>
  <c r="AB4402" i="2" s="1"/>
  <c r="AB4376" i="2" a="1"/>
  <c r="AB4376" i="2" s="1"/>
  <c r="AB4355" i="2" a="1"/>
  <c r="AB4355" i="2" s="1"/>
  <c r="AB4334" i="2" a="1"/>
  <c r="AB4334" i="2" s="1"/>
  <c r="AB4312" i="2" a="1"/>
  <c r="AB4312" i="2" s="1"/>
  <c r="AB4287" i="2" a="1"/>
  <c r="AB4287" i="2" s="1"/>
  <c r="AB4265" i="2" a="1"/>
  <c r="AB4265" i="2" s="1"/>
  <c r="AB4238" i="2" a="1"/>
  <c r="AB4238" i="2" s="1"/>
  <c r="AB4209" i="2" a="1"/>
  <c r="AB4209" i="2" s="1"/>
  <c r="AB4184" i="2" a="1"/>
  <c r="AB4184" i="2" s="1"/>
  <c r="AB4157" i="2" a="1"/>
  <c r="AB4157" i="2" s="1"/>
  <c r="AB4134" i="2" a="1"/>
  <c r="AB4134" i="2" s="1"/>
  <c r="AB4115" i="2" a="1"/>
  <c r="AB4115" i="2" s="1"/>
  <c r="AB4091" i="2" a="1"/>
  <c r="AB4091" i="2" s="1"/>
  <c r="AB4064" i="2" a="1"/>
  <c r="AB4064" i="2" s="1"/>
  <c r="AB4039" i="2" a="1"/>
  <c r="AB4039" i="2" s="1"/>
  <c r="AB4019" i="2" a="1"/>
  <c r="AB4019" i="2" s="1"/>
  <c r="AB3994" i="2" a="1"/>
  <c r="AB3994" i="2" s="1"/>
  <c r="AB3973" i="2" a="1"/>
  <c r="AB3973" i="2" s="1"/>
  <c r="AB3950" i="2" a="1"/>
  <c r="AB3950" i="2" s="1"/>
  <c r="AB3926" i="2" a="1"/>
  <c r="AB3926" i="2" s="1"/>
  <c r="AB3905" i="2" a="1"/>
  <c r="AB3905" i="2" s="1"/>
  <c r="AB3883" i="2" a="1"/>
  <c r="AB3883" i="2" s="1"/>
  <c r="AB3860" i="2" a="1"/>
  <c r="AB3860" i="2" s="1"/>
  <c r="AB3839" i="2" a="1"/>
  <c r="AB3839" i="2" s="1"/>
  <c r="AB3806" i="2" a="1"/>
  <c r="AB3806" i="2" s="1"/>
  <c r="AB3780" i="2" a="1"/>
  <c r="AB3780" i="2" s="1"/>
  <c r="AB3760" i="2" a="1"/>
  <c r="AB3760" i="2" s="1"/>
  <c r="AB3732" i="2" a="1"/>
  <c r="AB3732" i="2" s="1"/>
  <c r="AB3708" i="2" a="1"/>
  <c r="AB3708" i="2" s="1"/>
  <c r="AB3687" i="2" a="1"/>
  <c r="AB3687" i="2" s="1"/>
  <c r="AB3667" i="2" a="1"/>
  <c r="AB3667" i="2" s="1"/>
  <c r="AB3644" i="2" a="1"/>
  <c r="AB3644" i="2" s="1"/>
  <c r="AB3624" i="2" a="1"/>
  <c r="AB3624" i="2" s="1"/>
  <c r="AB3606" i="2" a="1"/>
  <c r="AB3606" i="2" s="1"/>
  <c r="AB3582" i="2" a="1"/>
  <c r="AB3582" i="2" s="1"/>
  <c r="AB3564" i="2" a="1"/>
  <c r="AB3564" i="2" s="1"/>
  <c r="AB3544" i="2" a="1"/>
  <c r="AB3544" i="2" s="1"/>
  <c r="AB3521" i="2" a="1"/>
  <c r="AB3521" i="2" s="1"/>
  <c r="AB3497" i="2" a="1"/>
  <c r="AB3497" i="2" s="1"/>
  <c r="AB3477" i="2" a="1"/>
  <c r="AB3477" i="2" s="1"/>
  <c r="AB3457" i="2" a="1"/>
  <c r="AB3457" i="2" s="1"/>
  <c r="AB3438" i="2" a="1"/>
  <c r="AB3438" i="2" s="1"/>
  <c r="AB3415" i="2" a="1"/>
  <c r="AB3415" i="2" s="1"/>
  <c r="AB3390" i="2" a="1"/>
  <c r="AB3390" i="2" s="1"/>
  <c r="AB3369" i="2" a="1"/>
  <c r="AB3369" i="2" s="1"/>
  <c r="AB3343" i="2" a="1"/>
  <c r="AB3343" i="2" s="1"/>
  <c r="AB3319" i="2" a="1"/>
  <c r="AB3319" i="2" s="1"/>
  <c r="AB3289" i="2" a="1"/>
  <c r="AB3289" i="2" s="1"/>
  <c r="AB3262" i="2" a="1"/>
  <c r="AB3262" i="2" s="1"/>
  <c r="AB3240" i="2" a="1"/>
  <c r="AB3240" i="2" s="1"/>
  <c r="AB3213" i="2" a="1"/>
  <c r="AB3213" i="2" s="1"/>
  <c r="AB3189" i="2" a="1"/>
  <c r="AB3189" i="2" s="1"/>
  <c r="AB3167" i="2" a="1"/>
  <c r="AB3167" i="2" s="1"/>
  <c r="AB3147" i="2" a="1"/>
  <c r="AB3147" i="2" s="1"/>
  <c r="AB3125" i="2" a="1"/>
  <c r="AB3125" i="2" s="1"/>
  <c r="AB3101" i="2" a="1"/>
  <c r="AB3101" i="2" s="1"/>
  <c r="AB3083" i="2" a="1"/>
  <c r="AB3083" i="2" s="1"/>
  <c r="AB3063" i="2" a="1"/>
  <c r="AB3063" i="2" s="1"/>
  <c r="AB3040" i="2" a="1"/>
  <c r="AB3040" i="2" s="1"/>
  <c r="AB3014" i="2" a="1"/>
  <c r="AB3014" i="2" s="1"/>
  <c r="AB2992" i="2" a="1"/>
  <c r="AB2992" i="2" s="1"/>
  <c r="AB2970" i="2" a="1"/>
  <c r="AB2970" i="2" s="1"/>
  <c r="AB2950" i="2" a="1"/>
  <c r="AB2950" i="2" s="1"/>
  <c r="AB2925" i="2" a="1"/>
  <c r="AB2925" i="2" s="1"/>
  <c r="AB2897" i="2" a="1"/>
  <c r="AB2897" i="2" s="1"/>
  <c r="AB2872" i="2" a="1"/>
  <c r="AB2872" i="2" s="1"/>
  <c r="AB2852" i="2" a="1"/>
  <c r="AB2852" i="2" s="1"/>
  <c r="AB2830" i="2" a="1"/>
  <c r="AB2830" i="2" s="1"/>
  <c r="AB2804" i="2" a="1"/>
  <c r="AB2804" i="2" s="1"/>
  <c r="AB2784" i="2" a="1"/>
  <c r="AB2784" i="2" s="1"/>
  <c r="AB2761" i="2" a="1"/>
  <c r="AB2761" i="2" s="1"/>
  <c r="AB2736" i="2" a="1"/>
  <c r="AB2736" i="2" s="1"/>
  <c r="AB2716" i="2" a="1"/>
  <c r="AB2716" i="2" s="1"/>
  <c r="AB2689" i="2" a="1"/>
  <c r="AB2689" i="2" s="1"/>
  <c r="AB2665" i="2" a="1"/>
  <c r="AB2665" i="2" s="1"/>
  <c r="AB2648" i="2" a="1"/>
  <c r="AB2648" i="2" s="1"/>
  <c r="AB2624" i="2" a="1"/>
  <c r="AB2624" i="2" s="1"/>
  <c r="AB2605" i="2" a="1"/>
  <c r="AB2605" i="2" s="1"/>
  <c r="AB2577" i="2" a="1"/>
  <c r="AB2577" i="2" s="1"/>
  <c r="AB2549" i="2" a="1"/>
  <c r="AB2549" i="2" s="1"/>
  <c r="AB2518" i="2" a="1"/>
  <c r="AB2518" i="2" s="1"/>
  <c r="AB2495" i="2" a="1"/>
  <c r="AB2495" i="2" s="1"/>
  <c r="AB2468" i="2" a="1"/>
  <c r="AB2468" i="2" s="1"/>
  <c r="AB2446" i="2" a="1"/>
  <c r="AB2446" i="2" s="1"/>
  <c r="AB2416" i="2" a="1"/>
  <c r="AB2416" i="2" s="1"/>
  <c r="AB2391" i="2" a="1"/>
  <c r="AB2391" i="2" s="1"/>
  <c r="AB2368" i="2" a="1"/>
  <c r="AB2368" i="2" s="1"/>
  <c r="AB2338" i="2" a="1"/>
  <c r="AB2338" i="2" s="1"/>
  <c r="AB2319" i="2" a="1"/>
  <c r="AB2319" i="2" s="1"/>
  <c r="AB2288" i="2" a="1"/>
  <c r="AB2288" i="2" s="1"/>
  <c r="AB2266" i="2" a="1"/>
  <c r="AB2266" i="2" s="1"/>
  <c r="AB2240" i="2" a="1"/>
  <c r="AB2240" i="2" s="1"/>
  <c r="AB2215" i="2" a="1"/>
  <c r="AB2215" i="2" s="1"/>
  <c r="AB2196" i="2" a="1"/>
  <c r="AB2196" i="2" s="1"/>
  <c r="AB2178" i="2" a="1"/>
  <c r="AB2178" i="2" s="1"/>
  <c r="AB2160" i="2" a="1"/>
  <c r="AB2160" i="2" s="1"/>
  <c r="AB2135" i="2" a="1"/>
  <c r="AB2135" i="2" s="1"/>
  <c r="AB2110" i="2" a="1"/>
  <c r="AB2110" i="2" s="1"/>
  <c r="AB2078" i="2" a="1"/>
  <c r="AB2078" i="2" s="1"/>
  <c r="AB2055" i="2" a="1"/>
  <c r="AB2055" i="2" s="1"/>
  <c r="AB2033" i="2" a="1"/>
  <c r="AB2033" i="2" s="1"/>
  <c r="AB2012" i="2" a="1"/>
  <c r="AB2012" i="2" s="1"/>
  <c r="AB1990" i="2" a="1"/>
  <c r="AB1990" i="2" s="1"/>
  <c r="AB1967" i="2" a="1"/>
  <c r="AB1967" i="2" s="1"/>
  <c r="AB1943" i="2" a="1"/>
  <c r="AB1943" i="2" s="1"/>
  <c r="AB1918" i="2" a="1"/>
  <c r="AB1918" i="2" s="1"/>
  <c r="AB1894" i="2" a="1"/>
  <c r="AB1894" i="2" s="1"/>
  <c r="AB1870" i="2" a="1"/>
  <c r="AB1870" i="2" s="1"/>
  <c r="AB1851" i="2" a="1"/>
  <c r="AB1851" i="2" s="1"/>
  <c r="AB1827" i="2" a="1"/>
  <c r="AB1827" i="2" s="1"/>
  <c r="AB1803" i="2" a="1"/>
  <c r="AB1803" i="2" s="1"/>
  <c r="AB1776" i="2" a="1"/>
  <c r="AB1776" i="2" s="1"/>
  <c r="AB1756" i="2" a="1"/>
  <c r="AB1756" i="2" s="1"/>
  <c r="AB1728" i="2" a="1"/>
  <c r="AB1728" i="2" s="1"/>
  <c r="AB1708" i="2" a="1"/>
  <c r="AB1708" i="2" s="1"/>
  <c r="AB1684" i="2" a="1"/>
  <c r="AB1684" i="2" s="1"/>
  <c r="AB1663" i="2" a="1"/>
  <c r="AB1663" i="2" s="1"/>
  <c r="AB1639" i="2" a="1"/>
  <c r="AB1639" i="2" s="1"/>
  <c r="AB1622" i="2" a="1"/>
  <c r="AB1622" i="2" s="1"/>
  <c r="AB1603" i="2" a="1"/>
  <c r="AB1603" i="2" s="1"/>
  <c r="AB1583" i="2" a="1"/>
  <c r="AB1583" i="2" s="1"/>
  <c r="AB1561" i="2" a="1"/>
  <c r="AB1561" i="2" s="1"/>
  <c r="AB1542" i="2" a="1"/>
  <c r="AB1542" i="2" s="1"/>
  <c r="AB1524" i="2" a="1"/>
  <c r="AB1524" i="2" s="1"/>
  <c r="AB1500" i="2" a="1"/>
  <c r="AB1500" i="2" s="1"/>
  <c r="AB1477" i="2" a="1"/>
  <c r="AB1477" i="2" s="1"/>
  <c r="AB1448" i="2" a="1"/>
  <c r="AB1448" i="2" s="1"/>
  <c r="AB1426" i="2" a="1"/>
  <c r="AB1426" i="2" s="1"/>
  <c r="AB1403" i="2" a="1"/>
  <c r="AB1403" i="2" s="1"/>
  <c r="AB1374" i="2" a="1"/>
  <c r="AB1374" i="2" s="1"/>
  <c r="AB1345" i="2" a="1"/>
  <c r="AB1345" i="2" s="1"/>
  <c r="AB1325" i="2" a="1"/>
  <c r="AB1325" i="2" s="1"/>
  <c r="AB1300" i="2" a="1"/>
  <c r="AB1300" i="2" s="1"/>
  <c r="AB1267" i="2" a="1"/>
  <c r="AB1267" i="2" s="1"/>
  <c r="AB1241" i="2" a="1"/>
  <c r="AB1241" i="2" s="1"/>
  <c r="AB1212" i="2" a="1"/>
  <c r="AB1212" i="2" s="1"/>
  <c r="AB1188" i="2" a="1"/>
  <c r="AB1188" i="2" s="1"/>
  <c r="AB1166" i="2" a="1"/>
  <c r="AB1166" i="2" s="1"/>
  <c r="AB1141" i="2" a="1"/>
  <c r="AB1141" i="2" s="1"/>
  <c r="AB1118" i="2" a="1"/>
  <c r="AB1118" i="2" s="1"/>
  <c r="AB1096" i="2" a="1"/>
  <c r="AB1096" i="2" s="1"/>
  <c r="AB1070" i="2" a="1"/>
  <c r="AB1070" i="2" s="1"/>
  <c r="AB1049" i="2" a="1"/>
  <c r="AB1049" i="2" s="1"/>
  <c r="AB1024" i="2" a="1"/>
  <c r="AB1024" i="2" s="1"/>
  <c r="AB998" i="2" a="1"/>
  <c r="AB998" i="2" s="1"/>
  <c r="AB977" i="2" a="1"/>
  <c r="AB977" i="2" s="1"/>
  <c r="AB957" i="2" a="1"/>
  <c r="AB957" i="2" s="1"/>
  <c r="AB938" i="2" a="1"/>
  <c r="AB938" i="2" s="1"/>
  <c r="AB918" i="2" a="1"/>
  <c r="AB918" i="2" s="1"/>
  <c r="AB900" i="2" a="1"/>
  <c r="AB900" i="2" s="1"/>
  <c r="AB882" i="2" a="1"/>
  <c r="AB882" i="2" s="1"/>
  <c r="AB861" i="2" a="1"/>
  <c r="AB861" i="2" s="1"/>
  <c r="AB839" i="2" a="1"/>
  <c r="AB839" i="2" s="1"/>
  <c r="AB817" i="2" a="1"/>
  <c r="AB817" i="2" s="1"/>
  <c r="AB792" i="2" a="1"/>
  <c r="AB792" i="2" s="1"/>
  <c r="AB770" i="2" a="1"/>
  <c r="AB770" i="2" s="1"/>
  <c r="AB751" i="2" a="1"/>
  <c r="AB751" i="2" s="1"/>
  <c r="AB730" i="2" a="1"/>
  <c r="AB730" i="2" s="1"/>
  <c r="AB706" i="2" a="1"/>
  <c r="AB706" i="2" s="1"/>
  <c r="AB684" i="2" a="1"/>
  <c r="AB684" i="2" s="1"/>
  <c r="AB660" i="2" a="1"/>
  <c r="AB660" i="2" s="1"/>
  <c r="AB634" i="2" a="1"/>
  <c r="AB634" i="2" s="1"/>
  <c r="AB614" i="2" a="1"/>
  <c r="AB614" i="2" s="1"/>
  <c r="AB583" i="2" a="1"/>
  <c r="AB583" i="2" s="1"/>
  <c r="AB558" i="2" a="1"/>
  <c r="AB558" i="2" s="1"/>
  <c r="AB533" i="2" a="1"/>
  <c r="AB533" i="2" s="1"/>
  <c r="AB510" i="2" a="1"/>
  <c r="AB510" i="2" s="1"/>
  <c r="AB493" i="2" a="1"/>
  <c r="AB493" i="2" s="1"/>
  <c r="AB460" i="2" a="1"/>
  <c r="AB460" i="2" s="1"/>
  <c r="AB435" i="2" a="1"/>
  <c r="AB435" i="2" s="1"/>
  <c r="AB408" i="2" a="1"/>
  <c r="AB408" i="2" s="1"/>
  <c r="AB380" i="2" a="1"/>
  <c r="AB380" i="2" s="1"/>
  <c r="AB355" i="2" a="1"/>
  <c r="AB355" i="2" s="1"/>
  <c r="AB328" i="2" a="1"/>
  <c r="AB328" i="2" s="1"/>
  <c r="AB305" i="2" a="1"/>
  <c r="AB305" i="2" s="1"/>
  <c r="AB278" i="2" a="1"/>
  <c r="AB278" i="2" s="1"/>
  <c r="AB255" i="2" a="1"/>
  <c r="AB255" i="2" s="1"/>
  <c r="AB224" i="2" a="1"/>
  <c r="AB224" i="2" s="1"/>
  <c r="AB199" i="2" a="1"/>
  <c r="AB199" i="2" s="1"/>
  <c r="AB177" i="2" a="1"/>
  <c r="AB177" i="2" s="1"/>
  <c r="AB154" i="2" a="1"/>
  <c r="AB154" i="2" s="1"/>
  <c r="AB129" i="2" a="1"/>
  <c r="AB129" i="2" s="1"/>
  <c r="AB108" i="2" a="1"/>
  <c r="AB108" i="2" s="1"/>
  <c r="AB85" i="2" a="1"/>
  <c r="AB85" i="2" s="1"/>
  <c r="AB59" i="2" a="1"/>
  <c r="AB59" i="2" s="1"/>
  <c r="AB33" i="2" a="1"/>
  <c r="AB33" i="2" s="1"/>
  <c r="AB4114" i="2" a="1"/>
  <c r="AB4114" i="2" s="1"/>
  <c r="AB4090" i="2" a="1"/>
  <c r="AB4090" i="2" s="1"/>
  <c r="AB4063" i="2" a="1"/>
  <c r="AB4063" i="2" s="1"/>
  <c r="AB4037" i="2" a="1"/>
  <c r="AB4037" i="2" s="1"/>
  <c r="AB4017" i="2" a="1"/>
  <c r="AB4017" i="2" s="1"/>
  <c r="AB3993" i="2" a="1"/>
  <c r="AB3993" i="2" s="1"/>
  <c r="AB3972" i="2" a="1"/>
  <c r="AB3972" i="2" s="1"/>
  <c r="AB3949" i="2" a="1"/>
  <c r="AB3949" i="2" s="1"/>
  <c r="AB3925" i="2" a="1"/>
  <c r="AB3925" i="2" s="1"/>
  <c r="AB3904" i="2" a="1"/>
  <c r="AB3904" i="2" s="1"/>
  <c r="AB3882" i="2" a="1"/>
  <c r="AB3882" i="2" s="1"/>
  <c r="AB3859" i="2" a="1"/>
  <c r="AB3859" i="2" s="1"/>
  <c r="AB3836" i="2" a="1"/>
  <c r="AB3836" i="2" s="1"/>
  <c r="AB3805" i="2" a="1"/>
  <c r="AB3805" i="2" s="1"/>
  <c r="AB3779" i="2" a="1"/>
  <c r="AB3779" i="2" s="1"/>
  <c r="AB3759" i="2" a="1"/>
  <c r="AB3759" i="2" s="1"/>
  <c r="AB3731" i="2" a="1"/>
  <c r="AB3731" i="2" s="1"/>
  <c r="AB3705" i="2" a="1"/>
  <c r="AB3705" i="2" s="1"/>
  <c r="AB3686" i="2" a="1"/>
  <c r="AB3686" i="2" s="1"/>
  <c r="AB3666" i="2" a="1"/>
  <c r="AB3666" i="2" s="1"/>
  <c r="AB3643" i="2" a="1"/>
  <c r="AB3643" i="2" s="1"/>
  <c r="AB3623" i="2" a="1"/>
  <c r="AB3623" i="2" s="1"/>
  <c r="AB3605" i="2" a="1"/>
  <c r="AB3605" i="2" s="1"/>
  <c r="AB3581" i="2" a="1"/>
  <c r="AB3581" i="2" s="1"/>
  <c r="AB3563" i="2" a="1"/>
  <c r="AB3563" i="2" s="1"/>
  <c r="AB3543" i="2" a="1"/>
  <c r="AB3543" i="2" s="1"/>
  <c r="AB3519" i="2" a="1"/>
  <c r="AB3519" i="2" s="1"/>
  <c r="AB3496" i="2" a="1"/>
  <c r="AB3496" i="2" s="1"/>
  <c r="AB3476" i="2" a="1"/>
  <c r="AB3476" i="2" s="1"/>
  <c r="AB3456" i="2" a="1"/>
  <c r="AB3456" i="2" s="1"/>
  <c r="AB3437" i="2" a="1"/>
  <c r="AB3437" i="2" s="1"/>
  <c r="AB3414" i="2" a="1"/>
  <c r="AB3414" i="2" s="1"/>
  <c r="AB3389" i="2" a="1"/>
  <c r="AB3389" i="2" s="1"/>
  <c r="AB3368" i="2" a="1"/>
  <c r="AB3368" i="2" s="1"/>
  <c r="AB3342" i="2" a="1"/>
  <c r="AB3342" i="2" s="1"/>
  <c r="AB3318" i="2" a="1"/>
  <c r="AB3318" i="2" s="1"/>
  <c r="AB3288" i="2" a="1"/>
  <c r="AB3288" i="2" s="1"/>
  <c r="AB3261" i="2" a="1"/>
  <c r="AB3261" i="2" s="1"/>
  <c r="AB3239" i="2" a="1"/>
  <c r="AB3239" i="2" s="1"/>
  <c r="AB3211" i="2" a="1"/>
  <c r="AB3211" i="2" s="1"/>
  <c r="AB3188" i="2" a="1"/>
  <c r="AB3188" i="2" s="1"/>
  <c r="AB3166" i="2" a="1"/>
  <c r="AB3166" i="2" s="1"/>
  <c r="AB3146" i="2" a="1"/>
  <c r="AB3146" i="2" s="1"/>
  <c r="AB3122" i="2" a="1"/>
  <c r="AB3122" i="2" s="1"/>
  <c r="AB3100" i="2" a="1"/>
  <c r="AB3100" i="2" s="1"/>
  <c r="AB3080" i="2" a="1"/>
  <c r="AB3080" i="2" s="1"/>
  <c r="AB3062" i="2" a="1"/>
  <c r="AB3062" i="2" s="1"/>
  <c r="AB3039" i="2" a="1"/>
  <c r="AB3039" i="2" s="1"/>
  <c r="AB2991" i="2" a="1"/>
  <c r="AB2991" i="2" s="1"/>
  <c r="AB2969" i="2" a="1"/>
  <c r="AB2969" i="2" s="1"/>
  <c r="AB2948" i="2" a="1"/>
  <c r="AB2948" i="2" s="1"/>
  <c r="AB2924" i="2" a="1"/>
  <c r="AB2924" i="2" s="1"/>
  <c r="AB2896" i="2" a="1"/>
  <c r="AB2896" i="2" s="1"/>
  <c r="AB2871" i="2" a="1"/>
  <c r="AB2871" i="2" s="1"/>
  <c r="AB2850" i="2" a="1"/>
  <c r="AB2850" i="2" s="1"/>
  <c r="AB2828" i="2" a="1"/>
  <c r="AB2828" i="2" s="1"/>
  <c r="AB2803" i="2" a="1"/>
  <c r="AB2803" i="2" s="1"/>
  <c r="AB2780" i="2" a="1"/>
  <c r="AB2780" i="2" s="1"/>
  <c r="AB2759" i="2" a="1"/>
  <c r="AB2759" i="2" s="1"/>
  <c r="AB2735" i="2" a="1"/>
  <c r="AB2735" i="2" s="1"/>
  <c r="AB2714" i="2" a="1"/>
  <c r="AB2714" i="2" s="1"/>
  <c r="AB2688" i="2" a="1"/>
  <c r="AB2688" i="2" s="1"/>
  <c r="AB2664" i="2" a="1"/>
  <c r="AB2664" i="2" s="1"/>
  <c r="AB2647" i="2" a="1"/>
  <c r="AB2647" i="2" s="1"/>
  <c r="AB2623" i="2" a="1"/>
  <c r="AB2623" i="2" s="1"/>
  <c r="AB2603" i="2" a="1"/>
  <c r="AB2603" i="2" s="1"/>
  <c r="AB2575" i="2" a="1"/>
  <c r="AB2575" i="2" s="1"/>
  <c r="AB2547" i="2" a="1"/>
  <c r="AB2547" i="2" s="1"/>
  <c r="AB2517" i="2" a="1"/>
  <c r="AB2517" i="2" s="1"/>
  <c r="AB2492" i="2" a="1"/>
  <c r="AB2492" i="2" s="1"/>
  <c r="AB2467" i="2" a="1"/>
  <c r="AB2467" i="2" s="1"/>
  <c r="AB2444" i="2" a="1"/>
  <c r="AB2444" i="2" s="1"/>
  <c r="AB2415" i="2" a="1"/>
  <c r="AB2415" i="2" s="1"/>
  <c r="AB2390" i="2" a="1"/>
  <c r="AB2390" i="2" s="1"/>
  <c r="AB2365" i="2" a="1"/>
  <c r="AB2365" i="2" s="1"/>
  <c r="AB2337" i="2" a="1"/>
  <c r="AB2337" i="2" s="1"/>
  <c r="AB2318" i="2" a="1"/>
  <c r="AB2318" i="2" s="1"/>
  <c r="AB2286" i="2" a="1"/>
  <c r="AB2286" i="2" s="1"/>
  <c r="AB2264" i="2" a="1"/>
  <c r="AB2264" i="2" s="1"/>
  <c r="AB2238" i="2" a="1"/>
  <c r="AB2238" i="2" s="1"/>
  <c r="AB2214" i="2" a="1"/>
  <c r="AB2214" i="2" s="1"/>
  <c r="AB2195" i="2" a="1"/>
  <c r="AB2195" i="2" s="1"/>
  <c r="AB2176" i="2" a="1"/>
  <c r="AB2176" i="2" s="1"/>
  <c r="AB2159" i="2" a="1"/>
  <c r="AB2159" i="2" s="1"/>
  <c r="AB2132" i="2" a="1"/>
  <c r="AB2132" i="2" s="1"/>
  <c r="AB2106" i="2" a="1"/>
  <c r="AB2106" i="2" s="1"/>
  <c r="AB2077" i="2" a="1"/>
  <c r="AB2077" i="2" s="1"/>
  <c r="AB2054" i="2" a="1"/>
  <c r="AB2054" i="2" s="1"/>
  <c r="AB2032" i="2" a="1"/>
  <c r="AB2032" i="2" s="1"/>
  <c r="AB2010" i="2" a="1"/>
  <c r="AB2010" i="2" s="1"/>
  <c r="AB1988" i="2" a="1"/>
  <c r="AB1988" i="2" s="1"/>
  <c r="AB1966" i="2" a="1"/>
  <c r="AB1966" i="2" s="1"/>
  <c r="AB1941" i="2" a="1"/>
  <c r="AB1941" i="2" s="1"/>
  <c r="AB1917" i="2" a="1"/>
  <c r="AB1917" i="2" s="1"/>
  <c r="AB1892" i="2" a="1"/>
  <c r="AB1892" i="2" s="1"/>
  <c r="AB1869" i="2" a="1"/>
  <c r="AB1869" i="2" s="1"/>
  <c r="AB1849" i="2" a="1"/>
  <c r="AB1849" i="2" s="1"/>
  <c r="AB1825" i="2" a="1"/>
  <c r="AB1825" i="2" s="1"/>
  <c r="AB1802" i="2" a="1"/>
  <c r="AB1802" i="2" s="1"/>
  <c r="AB1775" i="2" a="1"/>
  <c r="AB1775" i="2" s="1"/>
  <c r="AB1753" i="2" a="1"/>
  <c r="AB1753" i="2" s="1"/>
  <c r="AB1727" i="2" a="1"/>
  <c r="AB1727" i="2" s="1"/>
  <c r="AB1706" i="2" a="1"/>
  <c r="AB1706" i="2" s="1"/>
  <c r="AB1683" i="2" a="1"/>
  <c r="AB1683" i="2" s="1"/>
  <c r="AB1661" i="2" a="1"/>
  <c r="AB1661" i="2" s="1"/>
  <c r="AB1638" i="2" a="1"/>
  <c r="AB1638" i="2" s="1"/>
  <c r="AB1620" i="2" a="1"/>
  <c r="AB1620" i="2" s="1"/>
  <c r="AB1602" i="2" a="1"/>
  <c r="AB1602" i="2" s="1"/>
  <c r="AB1581" i="2" a="1"/>
  <c r="AB1581" i="2" s="1"/>
  <c r="AB1560" i="2" a="1"/>
  <c r="AB1560" i="2" s="1"/>
  <c r="AB1541" i="2" a="1"/>
  <c r="AB1541" i="2" s="1"/>
  <c r="AB1522" i="2" a="1"/>
  <c r="AB1522" i="2" s="1"/>
  <c r="AB1499" i="2" a="1"/>
  <c r="AB1499" i="2" s="1"/>
  <c r="AB1476" i="2" a="1"/>
  <c r="AB1476" i="2" s="1"/>
  <c r="AB1445" i="2" a="1"/>
  <c r="AB1445" i="2" s="1"/>
  <c r="AB1424" i="2" a="1"/>
  <c r="AB1424" i="2" s="1"/>
  <c r="AB1401" i="2" a="1"/>
  <c r="AB1401" i="2" s="1"/>
  <c r="AB1372" i="2" a="1"/>
  <c r="AB1372" i="2" s="1"/>
  <c r="AB1343" i="2" a="1"/>
  <c r="AB1343" i="2" s="1"/>
  <c r="AB1323" i="2" a="1"/>
  <c r="AB1323" i="2" s="1"/>
  <c r="AB1299" i="2" a="1"/>
  <c r="AB1299" i="2" s="1"/>
  <c r="AB1266" i="2" a="1"/>
  <c r="AB1266" i="2" s="1"/>
  <c r="AB1239" i="2" a="1"/>
  <c r="AB1239" i="2" s="1"/>
  <c r="AB1210" i="2" a="1"/>
  <c r="AB1210" i="2" s="1"/>
  <c r="AB1187" i="2" a="1"/>
  <c r="AB1187" i="2" s="1"/>
  <c r="AB1165" i="2" a="1"/>
  <c r="AB1165" i="2" s="1"/>
  <c r="AB1140" i="2" a="1"/>
  <c r="AB1140" i="2" s="1"/>
  <c r="AB1117" i="2" a="1"/>
  <c r="AB1117" i="2" s="1"/>
  <c r="AB1095" i="2" a="1"/>
  <c r="AB1095" i="2" s="1"/>
  <c r="AB1069" i="2" a="1"/>
  <c r="AB1069" i="2" s="1"/>
  <c r="AB1048" i="2" a="1"/>
  <c r="AB1048" i="2" s="1"/>
  <c r="AB1022" i="2" a="1"/>
  <c r="AB1022" i="2" s="1"/>
  <c r="AB996" i="2" a="1"/>
  <c r="AB996" i="2" s="1"/>
  <c r="AB976" i="2" a="1"/>
  <c r="AB976" i="2" s="1"/>
  <c r="AB956" i="2" a="1"/>
  <c r="AB956" i="2" s="1"/>
  <c r="AB937" i="2" a="1"/>
  <c r="AB937" i="2" s="1"/>
  <c r="AB915" i="2" a="1"/>
  <c r="AB915" i="2" s="1"/>
  <c r="AB899" i="2" a="1"/>
  <c r="AB899" i="2" s="1"/>
  <c r="AB881" i="2" a="1"/>
  <c r="AB881" i="2" s="1"/>
  <c r="AB859" i="2" a="1"/>
  <c r="AB859" i="2" s="1"/>
  <c r="AB838" i="2" a="1"/>
  <c r="AB838" i="2" s="1"/>
  <c r="AB816" i="2" a="1"/>
  <c r="AB816" i="2" s="1"/>
  <c r="AB790" i="2" a="1"/>
  <c r="AB790" i="2" s="1"/>
  <c r="AB768" i="2" a="1"/>
  <c r="AB768" i="2" s="1"/>
  <c r="AB749" i="2" a="1"/>
  <c r="AB749" i="2" s="1"/>
  <c r="AB729" i="2" a="1"/>
  <c r="AB729" i="2" s="1"/>
  <c r="AB705" i="2" a="1"/>
  <c r="AB705" i="2" s="1"/>
  <c r="AB683" i="2" a="1"/>
  <c r="AB683" i="2" s="1"/>
  <c r="AB659" i="2" a="1"/>
  <c r="AB659" i="2" s="1"/>
  <c r="AB632" i="2" a="1"/>
  <c r="AB632" i="2" s="1"/>
  <c r="AB611" i="2" a="1"/>
  <c r="AB611" i="2" s="1"/>
  <c r="AB582" i="2" a="1"/>
  <c r="AB582" i="2" s="1"/>
  <c r="AB555" i="2" a="1"/>
  <c r="AB555" i="2" s="1"/>
  <c r="AB530" i="2" a="1"/>
  <c r="AB530" i="2" s="1"/>
  <c r="AB508" i="2" a="1"/>
  <c r="AB508" i="2" s="1"/>
  <c r="AB492" i="2" a="1"/>
  <c r="AB492" i="2" s="1"/>
  <c r="AB459" i="2" a="1"/>
  <c r="AB459" i="2" s="1"/>
  <c r="AB432" i="2" a="1"/>
  <c r="AB432" i="2" s="1"/>
  <c r="AB407" i="2" a="1"/>
  <c r="AB407" i="2" s="1"/>
  <c r="AB379" i="2" a="1"/>
  <c r="AB379" i="2" s="1"/>
  <c r="AB354" i="2" a="1"/>
  <c r="AB354" i="2" s="1"/>
  <c r="AB327" i="2" a="1"/>
  <c r="AB327" i="2" s="1"/>
  <c r="AB304" i="2" a="1"/>
  <c r="AB304" i="2" s="1"/>
  <c r="AB277" i="2" a="1"/>
  <c r="AB277" i="2" s="1"/>
  <c r="AB254" i="2" a="1"/>
  <c r="AB254" i="2" s="1"/>
  <c r="AB223" i="2" a="1"/>
  <c r="AB223" i="2" s="1"/>
  <c r="AB198" i="2" a="1"/>
  <c r="AB198" i="2" s="1"/>
  <c r="AB176" i="2" a="1"/>
  <c r="AB176" i="2" s="1"/>
  <c r="AB153" i="2" a="1"/>
  <c r="AB153" i="2" s="1"/>
  <c r="AB128" i="2" a="1"/>
  <c r="AB128" i="2" s="1"/>
  <c r="AB107" i="2" a="1"/>
  <c r="AB107" i="2" s="1"/>
  <c r="AB84" i="2" a="1"/>
  <c r="AB84" i="2" s="1"/>
  <c r="AB58" i="2" a="1"/>
  <c r="AB58" i="2" s="1"/>
  <c r="AB31" i="2" a="1"/>
  <c r="AB31" i="2" s="1"/>
  <c r="AB4659" i="2" a="1"/>
  <c r="AB4659" i="2" s="1"/>
  <c r="AB4412" i="2" a="1"/>
  <c r="AB4412" i="2" s="1"/>
  <c r="AB4181" i="2" a="1"/>
  <c r="AB4181" i="2" s="1"/>
  <c r="AB3821" i="2" a="1"/>
  <c r="AB3821" i="2" s="1"/>
  <c r="AB3361" i="2" a="1"/>
  <c r="AB3361" i="2" s="1"/>
  <c r="AB2805" i="2" a="1"/>
  <c r="AB2805" i="2" s="1"/>
  <c r="AB2436" i="2" a="1"/>
  <c r="AB2436" i="2" s="1"/>
  <c r="AB2011" i="2" a="1"/>
  <c r="AB2011" i="2" s="1"/>
  <c r="AB1675" i="2" a="1"/>
  <c r="AB1675" i="2" s="1"/>
  <c r="AB1380" i="2" a="1"/>
  <c r="AB1380" i="2" s="1"/>
  <c r="AB1078" i="2" a="1"/>
  <c r="AB1078" i="2" s="1"/>
  <c r="AB613" i="2" a="1"/>
  <c r="AB613" i="2" s="1"/>
  <c r="AB370" i="2" a="1"/>
  <c r="AB370" i="2" s="1"/>
  <c r="AB93" i="2" a="1"/>
  <c r="AB93" i="2" s="1"/>
  <c r="AB4642" i="2" a="1"/>
  <c r="AB4642" i="2" s="1"/>
  <c r="AB4583" i="2" a="1"/>
  <c r="AB4583" i="2" s="1"/>
  <c r="AB4518" i="2" a="1"/>
  <c r="AB4518" i="2" s="1"/>
  <c r="AB4483" i="2" a="1"/>
  <c r="AB4483" i="2" s="1"/>
  <c r="AB4431" i="2" a="1"/>
  <c r="AB4431" i="2" s="1"/>
  <c r="AB4382" i="2" a="1"/>
  <c r="AB4382" i="2" s="1"/>
  <c r="AB4300" i="2" a="1"/>
  <c r="AB4300" i="2" s="1"/>
  <c r="AB4231" i="2" a="1"/>
  <c r="AB4231" i="2" s="1"/>
  <c r="AB4185" i="2" a="1"/>
  <c r="AB4185" i="2" s="1"/>
  <c r="AB4118" i="2" a="1"/>
  <c r="AB4118" i="2" s="1"/>
  <c r="AB4058" i="2" a="1"/>
  <c r="AB4058" i="2" s="1"/>
  <c r="AB3990" i="2" a="1"/>
  <c r="AB3990" i="2" s="1"/>
  <c r="AB3939" i="2" a="1"/>
  <c r="AB3939" i="2" s="1"/>
  <c r="AB3874" i="2" a="1"/>
  <c r="AB3874" i="2" s="1"/>
  <c r="AB3816" i="2" a="1"/>
  <c r="AB3816" i="2" s="1"/>
  <c r="AB3771" i="2" a="1"/>
  <c r="AB3771" i="2" s="1"/>
  <c r="AB3721" i="2" a="1"/>
  <c r="AB3721" i="2" s="1"/>
  <c r="AB3656" i="2" a="1"/>
  <c r="AB3656" i="2" s="1"/>
  <c r="AB3574" i="2" a="1"/>
  <c r="AB3574" i="2" s="1"/>
  <c r="AB3505" i="2" a="1"/>
  <c r="AB3505" i="2" s="1"/>
  <c r="AB3412" i="2" a="1"/>
  <c r="AB3412" i="2" s="1"/>
  <c r="AB3350" i="2" a="1"/>
  <c r="AB3350" i="2" s="1"/>
  <c r="AB3304" i="2" a="1"/>
  <c r="AB3304" i="2" s="1"/>
  <c r="AB3247" i="2" a="1"/>
  <c r="AB3247" i="2" s="1"/>
  <c r="AB3209" i="2" a="1"/>
  <c r="AB3209" i="2" s="1"/>
  <c r="AB3126" i="2" a="1"/>
  <c r="AB3126" i="2" s="1"/>
  <c r="AB3055" i="2" a="1"/>
  <c r="AB3055" i="2" s="1"/>
  <c r="AB3009" i="2" a="1"/>
  <c r="AB3009" i="2" s="1"/>
  <c r="AB2937" i="2" a="1"/>
  <c r="AB2937" i="2" s="1"/>
  <c r="AB2900" i="2" a="1"/>
  <c r="AB2900" i="2" s="1"/>
  <c r="AB2827" i="2" a="1"/>
  <c r="AB2827" i="2" s="1"/>
  <c r="AB2765" i="2" a="1"/>
  <c r="AB2765" i="2" s="1"/>
  <c r="AB2709" i="2" a="1"/>
  <c r="AB2709" i="2" s="1"/>
  <c r="AB2641" i="2" a="1"/>
  <c r="AB2641" i="2" s="1"/>
  <c r="AB2576" i="2" a="1"/>
  <c r="AB2576" i="2" s="1"/>
  <c r="AB2531" i="2" a="1"/>
  <c r="AB2531" i="2" s="1"/>
  <c r="AB2480" i="2" a="1"/>
  <c r="AB2480" i="2" s="1"/>
  <c r="AB2434" i="2" a="1"/>
  <c r="AB2434" i="2" s="1"/>
  <c r="AB2379" i="2" a="1"/>
  <c r="AB2379" i="2" s="1"/>
  <c r="AB2341" i="2" a="1"/>
  <c r="AB2341" i="2" s="1"/>
  <c r="AB2287" i="2" a="1"/>
  <c r="AB2287" i="2" s="1"/>
  <c r="AB2232" i="2" a="1"/>
  <c r="AB2232" i="2" s="1"/>
  <c r="AB2145" i="2" a="1"/>
  <c r="AB2145" i="2" s="1"/>
  <c r="AB2100" i="2" a="1"/>
  <c r="AB2100" i="2" s="1"/>
  <c r="AB2053" i="2" a="1"/>
  <c r="AB2053" i="2" s="1"/>
  <c r="AB1971" i="2" a="1"/>
  <c r="AB1971" i="2" s="1"/>
  <c r="AB1927" i="2" a="1"/>
  <c r="AB1927" i="2" s="1"/>
  <c r="AB1850" i="2" a="1"/>
  <c r="AB1850" i="2" s="1"/>
  <c r="AB1798" i="2" a="1"/>
  <c r="AB1798" i="2" s="1"/>
  <c r="AB1740" i="2" a="1"/>
  <c r="AB1740" i="2" s="1"/>
  <c r="AB1670" i="2" a="1"/>
  <c r="AB1670" i="2" s="1"/>
  <c r="AB1568" i="2" a="1"/>
  <c r="AB1568" i="2" s="1"/>
  <c r="AB1479" i="2" a="1"/>
  <c r="AB1479" i="2" s="1"/>
  <c r="AB1415" i="2" a="1"/>
  <c r="AB1415" i="2" s="1"/>
  <c r="AB1377" i="2" a="1"/>
  <c r="AB1377" i="2" s="1"/>
  <c r="AB1332" i="2" a="1"/>
  <c r="AB1332" i="2" s="1"/>
  <c r="AB1284" i="2" a="1"/>
  <c r="AB1284" i="2" s="1"/>
  <c r="AB1238" i="2" a="1"/>
  <c r="AB1238" i="2" s="1"/>
  <c r="AB1180" i="2" a="1"/>
  <c r="AB1180" i="2" s="1"/>
  <c r="AB1122" i="2" a="1"/>
  <c r="AB1122" i="2" s="1"/>
  <c r="AB1064" i="2" a="1"/>
  <c r="AB1064" i="2" s="1"/>
  <c r="AB997" i="2" a="1"/>
  <c r="AB997" i="2" s="1"/>
  <c r="AB878" i="2" a="1"/>
  <c r="AB878" i="2" s="1"/>
  <c r="AB808" i="2" a="1"/>
  <c r="AB808" i="2" s="1"/>
  <c r="AB741" i="2" a="1"/>
  <c r="AB741" i="2" s="1"/>
  <c r="AB670" i="2" a="1"/>
  <c r="AB670" i="2" s="1"/>
  <c r="AB625" i="2" a="1"/>
  <c r="AB625" i="2" s="1"/>
  <c r="AB576" i="2" a="1"/>
  <c r="AB576" i="2" s="1"/>
  <c r="AB526" i="2" a="1"/>
  <c r="AB526" i="2" s="1"/>
  <c r="AB462" i="2" a="1"/>
  <c r="AB462" i="2" s="1"/>
  <c r="AB411" i="2" a="1"/>
  <c r="AB411" i="2" s="1"/>
  <c r="AB363" i="2" a="1"/>
  <c r="AB363" i="2" s="1"/>
  <c r="AB315" i="2" a="1"/>
  <c r="AB315" i="2" s="1"/>
  <c r="AB262" i="2" a="1"/>
  <c r="AB262" i="2" s="1"/>
  <c r="AB219" i="2" a="1"/>
  <c r="AB219" i="2" s="1"/>
  <c r="AB163" i="2" a="1"/>
  <c r="AB163" i="2" s="1"/>
  <c r="AB82" i="2" a="1"/>
  <c r="AB82" i="2" s="1"/>
  <c r="AB37" i="2" a="1"/>
  <c r="AB37" i="2" s="1"/>
  <c r="AB4244" i="2" a="1"/>
  <c r="AB4244" i="2" s="1"/>
  <c r="AB2532" i="2" a="1"/>
  <c r="AB2532" i="2" s="1"/>
  <c r="AB765" i="2" a="1"/>
  <c r="AB765" i="2" s="1"/>
  <c r="AB4697" i="2" a="1"/>
  <c r="AB4697" i="2" s="1"/>
  <c r="AB4678" i="2" a="1"/>
  <c r="AB4678" i="2" s="1"/>
  <c r="AB4652" i="2" a="1"/>
  <c r="AB4652" i="2" s="1"/>
  <c r="AB4631" i="2" a="1"/>
  <c r="AB4631" i="2" s="1"/>
  <c r="AB4610" i="2" a="1"/>
  <c r="AB4610" i="2" s="1"/>
  <c r="AB4581" i="2" a="1"/>
  <c r="AB4581" i="2" s="1"/>
  <c r="AB4558" i="2" a="1"/>
  <c r="AB4558" i="2" s="1"/>
  <c r="AB4532" i="2" a="1"/>
  <c r="AB4532" i="2" s="1"/>
  <c r="AB4505" i="2" a="1"/>
  <c r="AB4505" i="2" s="1"/>
  <c r="AB4474" i="2" a="1"/>
  <c r="AB4474" i="2" s="1"/>
  <c r="AB4451" i="2" a="1"/>
  <c r="AB4451" i="2" s="1"/>
  <c r="AB4426" i="2" a="1"/>
  <c r="AB4426" i="2" s="1"/>
  <c r="AB4397" i="2" a="1"/>
  <c r="AB4397" i="2" s="1"/>
  <c r="AB4374" i="2" a="1"/>
  <c r="AB4374" i="2" s="1"/>
  <c r="AB4353" i="2" a="1"/>
  <c r="AB4353" i="2" s="1"/>
  <c r="AB4331" i="2" a="1"/>
  <c r="AB4331" i="2" s="1"/>
  <c r="AB4310" i="2" a="1"/>
  <c r="AB4310" i="2" s="1"/>
  <c r="AB4283" i="2" a="1"/>
  <c r="AB4283" i="2" s="1"/>
  <c r="AB4263" i="2" a="1"/>
  <c r="AB4263" i="2" s="1"/>
  <c r="AB4236" i="2" a="1"/>
  <c r="AB4236" i="2" s="1"/>
  <c r="AB4206" i="2" a="1"/>
  <c r="AB4206" i="2" s="1"/>
  <c r="AB4180" i="2" a="1"/>
  <c r="AB4180" i="2" s="1"/>
  <c r="AB4155" i="2" a="1"/>
  <c r="AB4155" i="2" s="1"/>
  <c r="AB4131" i="2" a="1"/>
  <c r="AB4131" i="2" s="1"/>
  <c r="AB4113" i="2" a="1"/>
  <c r="AB4113" i="2" s="1"/>
  <c r="AB4089" i="2" a="1"/>
  <c r="AB4089" i="2" s="1"/>
  <c r="AB4062" i="2" a="1"/>
  <c r="AB4062" i="2" s="1"/>
  <c r="AB4036" i="2" a="1"/>
  <c r="AB4036" i="2" s="1"/>
  <c r="AB4016" i="2" a="1"/>
  <c r="AB4016" i="2" s="1"/>
  <c r="AB3992" i="2" a="1"/>
  <c r="AB3992" i="2" s="1"/>
  <c r="AB3969" i="2" a="1"/>
  <c r="AB3969" i="2" s="1"/>
  <c r="AB3947" i="2" a="1"/>
  <c r="AB3947" i="2" s="1"/>
  <c r="AB3924" i="2" a="1"/>
  <c r="AB3924" i="2" s="1"/>
  <c r="AB3903" i="2" a="1"/>
  <c r="AB3903" i="2" s="1"/>
  <c r="AB3881" i="2" a="1"/>
  <c r="AB3881" i="2" s="1"/>
  <c r="AB3858" i="2" a="1"/>
  <c r="AB3858" i="2" s="1"/>
  <c r="AB3833" i="2" a="1"/>
  <c r="AB3833" i="2" s="1"/>
  <c r="AB3804" i="2" a="1"/>
  <c r="AB3804" i="2" s="1"/>
  <c r="AB3778" i="2" a="1"/>
  <c r="AB3778" i="2" s="1"/>
  <c r="AB3758" i="2" a="1"/>
  <c r="AB3758" i="2" s="1"/>
  <c r="AB3729" i="2" a="1"/>
  <c r="AB3729" i="2" s="1"/>
  <c r="AB3703" i="2" a="1"/>
  <c r="AB3703" i="2" s="1"/>
  <c r="AB3685" i="2" a="1"/>
  <c r="AB3685" i="2" s="1"/>
  <c r="AB3665" i="2" a="1"/>
  <c r="AB3665" i="2" s="1"/>
  <c r="AB3640" i="2" a="1"/>
  <c r="AB3640" i="2" s="1"/>
  <c r="AB3622" i="2" a="1"/>
  <c r="AB3622" i="2" s="1"/>
  <c r="AB3603" i="2" a="1"/>
  <c r="AB3603" i="2" s="1"/>
  <c r="AB3580" i="2" a="1"/>
  <c r="AB3580" i="2" s="1"/>
  <c r="AB3561" i="2" a="1"/>
  <c r="AB3561" i="2" s="1"/>
  <c r="AB3542" i="2" a="1"/>
  <c r="AB3542" i="2" s="1"/>
  <c r="AB3516" i="2" a="1"/>
  <c r="AB3516" i="2" s="1"/>
  <c r="AB3495" i="2" a="1"/>
  <c r="AB3495" i="2" s="1"/>
  <c r="AB3474" i="2" a="1"/>
  <c r="AB3474" i="2" s="1"/>
  <c r="AB3455" i="2" a="1"/>
  <c r="AB3455" i="2" s="1"/>
  <c r="AB3436" i="2" a="1"/>
  <c r="AB3436" i="2" s="1"/>
  <c r="AB3413" i="2" a="1"/>
  <c r="AB3413" i="2" s="1"/>
  <c r="AB3388" i="2" a="1"/>
  <c r="AB3388" i="2" s="1"/>
  <c r="AB3367" i="2" a="1"/>
  <c r="AB3367" i="2" s="1"/>
  <c r="AB3341" i="2" a="1"/>
  <c r="AB3341" i="2" s="1"/>
  <c r="AB3317" i="2" a="1"/>
  <c r="AB3317" i="2" s="1"/>
  <c r="AB3286" i="2" a="1"/>
  <c r="AB3286" i="2" s="1"/>
  <c r="AB3260" i="2" a="1"/>
  <c r="AB3260" i="2" s="1"/>
  <c r="AB3238" i="2" a="1"/>
  <c r="AB3238" i="2" s="1"/>
  <c r="AB3208" i="2" a="1"/>
  <c r="AB3208" i="2" s="1"/>
  <c r="AB3187" i="2" a="1"/>
  <c r="AB3187" i="2" s="1"/>
  <c r="AB3165" i="2" a="1"/>
  <c r="AB3165" i="2" s="1"/>
  <c r="AB3145" i="2" a="1"/>
  <c r="AB3145" i="2" s="1"/>
  <c r="AB3121" i="2" a="1"/>
  <c r="AB3121" i="2" s="1"/>
  <c r="AB3098" i="2" a="1"/>
  <c r="AB3098" i="2" s="1"/>
  <c r="AB3079" i="2" a="1"/>
  <c r="AB3079" i="2" s="1"/>
  <c r="AB3061" i="2" a="1"/>
  <c r="AB3061" i="2" s="1"/>
  <c r="AB3036" i="2" a="1"/>
  <c r="AB3036" i="2" s="1"/>
  <c r="AB3011" i="2" a="1"/>
  <c r="AB3011" i="2" s="1"/>
  <c r="AB2990" i="2" a="1"/>
  <c r="AB2990" i="2" s="1"/>
  <c r="AB2968" i="2" a="1"/>
  <c r="AB2968" i="2" s="1"/>
  <c r="AB2946" i="2" a="1"/>
  <c r="AB2946" i="2" s="1"/>
  <c r="AB2922" i="2" a="1"/>
  <c r="AB2922" i="2" s="1"/>
  <c r="AB2870" i="2" a="1"/>
  <c r="AB2870" i="2" s="1"/>
  <c r="AB2849" i="2" a="1"/>
  <c r="AB2849" i="2" s="1"/>
  <c r="AB2826" i="2" a="1"/>
  <c r="AB2826" i="2" s="1"/>
  <c r="AB2802" i="2" a="1"/>
  <c r="AB2802" i="2" s="1"/>
  <c r="AB2777" i="2" a="1"/>
  <c r="AB2777" i="2" s="1"/>
  <c r="AB2758" i="2" a="1"/>
  <c r="AB2758" i="2" s="1"/>
  <c r="AB2734" i="2" a="1"/>
  <c r="AB2734" i="2" s="1"/>
  <c r="AB2713" i="2" a="1"/>
  <c r="AB2713" i="2" s="1"/>
  <c r="AB2683" i="2" a="1"/>
  <c r="AB2683" i="2" s="1"/>
  <c r="AB2663" i="2" a="1"/>
  <c r="AB2663" i="2" s="1"/>
  <c r="AB2644" i="2" a="1"/>
  <c r="AB2644" i="2" s="1"/>
  <c r="AB2621" i="2" a="1"/>
  <c r="AB2621" i="2" s="1"/>
  <c r="AB2602" i="2" a="1"/>
  <c r="AB2602" i="2" s="1"/>
  <c r="AB2574" i="2" a="1"/>
  <c r="AB2574" i="2" s="1"/>
  <c r="AB2545" i="2" a="1"/>
  <c r="AB2545" i="2" s="1"/>
  <c r="AB2516" i="2" a="1"/>
  <c r="AB2516" i="2" s="1"/>
  <c r="AB2491" i="2" a="1"/>
  <c r="AB2491" i="2" s="1"/>
  <c r="AB2466" i="2" a="1"/>
  <c r="AB2466" i="2" s="1"/>
  <c r="AB2443" i="2" a="1"/>
  <c r="AB2443" i="2" s="1"/>
  <c r="AB2414" i="2" a="1"/>
  <c r="AB2414" i="2" s="1"/>
  <c r="AB2389" i="2" a="1"/>
  <c r="AB2389" i="2" s="1"/>
  <c r="AB2363" i="2" a="1"/>
  <c r="AB2363" i="2" s="1"/>
  <c r="AB2336" i="2" a="1"/>
  <c r="AB2336" i="2" s="1"/>
  <c r="AB2316" i="2" a="1"/>
  <c r="AB2316" i="2" s="1"/>
  <c r="AB2285" i="2" a="1"/>
  <c r="AB2285" i="2" s="1"/>
  <c r="AB2261" i="2" a="1"/>
  <c r="AB2261" i="2" s="1"/>
  <c r="AB2237" i="2" a="1"/>
  <c r="AB2237" i="2" s="1"/>
  <c r="AB2212" i="2" a="1"/>
  <c r="AB2212" i="2" s="1"/>
  <c r="AB2194" i="2" a="1"/>
  <c r="AB2194" i="2" s="1"/>
  <c r="AB2174" i="2" a="1"/>
  <c r="AB2174" i="2" s="1"/>
  <c r="AB2157" i="2" a="1"/>
  <c r="AB2157" i="2" s="1"/>
  <c r="AB2131" i="2" a="1"/>
  <c r="AB2131" i="2" s="1"/>
  <c r="AB2105" i="2" a="1"/>
  <c r="AB2105" i="2" s="1"/>
  <c r="AB2076" i="2" a="1"/>
  <c r="AB2076" i="2" s="1"/>
  <c r="AB2050" i="2" a="1"/>
  <c r="AB2050" i="2" s="1"/>
  <c r="AB2031" i="2" a="1"/>
  <c r="AB2031" i="2" s="1"/>
  <c r="AB2009" i="2" a="1"/>
  <c r="AB2009" i="2" s="1"/>
  <c r="AB1987" i="2" a="1"/>
  <c r="AB1987" i="2" s="1"/>
  <c r="AB1965" i="2" a="1"/>
  <c r="AB1965" i="2" s="1"/>
  <c r="AB1940" i="2" a="1"/>
  <c r="AB1940" i="2" s="1"/>
  <c r="AB1916" i="2" a="1"/>
  <c r="AB1916" i="2" s="1"/>
  <c r="AB1890" i="2" a="1"/>
  <c r="AB1890" i="2" s="1"/>
  <c r="AB1868" i="2" a="1"/>
  <c r="AB1868" i="2" s="1"/>
  <c r="AB1847" i="2" a="1"/>
  <c r="AB1847" i="2" s="1"/>
  <c r="AB1823" i="2" a="1"/>
  <c r="AB1823" i="2" s="1"/>
  <c r="AB1801" i="2" a="1"/>
  <c r="AB1801" i="2" s="1"/>
  <c r="AB1774" i="2" a="1"/>
  <c r="AB1774" i="2" s="1"/>
  <c r="AB1751" i="2" a="1"/>
  <c r="AB1751" i="2" s="1"/>
  <c r="AB1726" i="2" a="1"/>
  <c r="AB1726" i="2" s="1"/>
  <c r="AB1704" i="2" a="1"/>
  <c r="AB1704" i="2" s="1"/>
  <c r="AB1682" i="2" a="1"/>
  <c r="AB1682" i="2" s="1"/>
  <c r="AB1660" i="2" a="1"/>
  <c r="AB1660" i="2" s="1"/>
  <c r="AB1637" i="2" a="1"/>
  <c r="AB1637" i="2" s="1"/>
  <c r="AB1618" i="2" a="1"/>
  <c r="AB1618" i="2" s="1"/>
  <c r="AB1601" i="2" a="1"/>
  <c r="AB1601" i="2" s="1"/>
  <c r="AB1580" i="2" a="1"/>
  <c r="AB1580" i="2" s="1"/>
  <c r="AB1558" i="2" a="1"/>
  <c r="AB1558" i="2" s="1"/>
  <c r="AB1539" i="2" a="1"/>
  <c r="AB1539" i="2" s="1"/>
  <c r="AB1521" i="2" a="1"/>
  <c r="AB1521" i="2" s="1"/>
  <c r="AB1498" i="2" a="1"/>
  <c r="AB1498" i="2" s="1"/>
  <c r="AB1475" i="2" a="1"/>
  <c r="AB1475" i="2" s="1"/>
  <c r="AB1444" i="2" a="1"/>
  <c r="AB1444" i="2" s="1"/>
  <c r="AB1423" i="2" a="1"/>
  <c r="AB1423" i="2" s="1"/>
  <c r="AB1399" i="2" a="1"/>
  <c r="AB1399" i="2" s="1"/>
  <c r="AB1370" i="2" a="1"/>
  <c r="AB1370" i="2" s="1"/>
  <c r="AB1342" i="2" a="1"/>
  <c r="AB1342" i="2" s="1"/>
  <c r="AB1321" i="2" a="1"/>
  <c r="AB1321" i="2" s="1"/>
  <c r="AB1293" i="2" a="1"/>
  <c r="AB1293" i="2" s="1"/>
  <c r="AB1263" i="2" a="1"/>
  <c r="AB1263" i="2" s="1"/>
  <c r="AB1237" i="2" a="1"/>
  <c r="AB1237" i="2" s="1"/>
  <c r="AB1208" i="2" a="1"/>
  <c r="AB1208" i="2" s="1"/>
  <c r="AB1186" i="2" a="1"/>
  <c r="AB1186" i="2" s="1"/>
  <c r="AB1164" i="2" a="1"/>
  <c r="AB1164" i="2" s="1"/>
  <c r="AB1139" i="2" a="1"/>
  <c r="AB1139" i="2" s="1"/>
  <c r="AB1114" i="2" a="1"/>
  <c r="AB1114" i="2" s="1"/>
  <c r="AB1093" i="2" a="1"/>
  <c r="AB1093" i="2" s="1"/>
  <c r="AB1068" i="2" a="1"/>
  <c r="AB1068" i="2" s="1"/>
  <c r="AB1047" i="2" a="1"/>
  <c r="AB1047" i="2" s="1"/>
  <c r="AB1021" i="2" a="1"/>
  <c r="AB1021" i="2" s="1"/>
  <c r="AB994" i="2" a="1"/>
  <c r="AB994" i="2" s="1"/>
  <c r="AB975" i="2" a="1"/>
  <c r="AB975" i="2" s="1"/>
  <c r="AB955" i="2" a="1"/>
  <c r="AB955" i="2" s="1"/>
  <c r="AB935" i="2" a="1"/>
  <c r="AB935" i="2" s="1"/>
  <c r="AB914" i="2" a="1"/>
  <c r="AB914" i="2" s="1"/>
  <c r="AB898" i="2" a="1"/>
  <c r="AB898" i="2" s="1"/>
  <c r="AB880" i="2" a="1"/>
  <c r="AB880" i="2" s="1"/>
  <c r="AB856" i="2" a="1"/>
  <c r="AB856" i="2" s="1"/>
  <c r="AB837" i="2" a="1"/>
  <c r="AB837" i="2" s="1"/>
  <c r="AB814" i="2" a="1"/>
  <c r="AB814" i="2" s="1"/>
  <c r="AB789" i="2" a="1"/>
  <c r="AB789" i="2" s="1"/>
  <c r="AB767" i="2" a="1"/>
  <c r="AB767" i="2" s="1"/>
  <c r="AB748" i="2" a="1"/>
  <c r="AB748" i="2" s="1"/>
  <c r="AB728" i="2" a="1"/>
  <c r="AB728" i="2" s="1"/>
  <c r="AB704" i="2" a="1"/>
  <c r="AB704" i="2" s="1"/>
  <c r="AB681" i="2" a="1"/>
  <c r="AB681" i="2" s="1"/>
  <c r="AB658" i="2" a="1"/>
  <c r="AB658" i="2" s="1"/>
  <c r="AB631" i="2" a="1"/>
  <c r="AB631" i="2" s="1"/>
  <c r="AB609" i="2" a="1"/>
  <c r="AB609" i="2" s="1"/>
  <c r="AB581" i="2" a="1"/>
  <c r="AB581" i="2" s="1"/>
  <c r="AB553" i="2" a="1"/>
  <c r="AB553" i="2" s="1"/>
  <c r="AB528" i="2" a="1"/>
  <c r="AB528" i="2" s="1"/>
  <c r="AB507" i="2" a="1"/>
  <c r="AB507" i="2" s="1"/>
  <c r="AB490" i="2" a="1"/>
  <c r="AB490" i="2" s="1"/>
  <c r="AB458" i="2" a="1"/>
  <c r="AB458" i="2" s="1"/>
  <c r="AB431" i="2" a="1"/>
  <c r="AB431" i="2" s="1"/>
  <c r="AB405" i="2" a="1"/>
  <c r="AB405" i="2" s="1"/>
  <c r="AB378" i="2" a="1"/>
  <c r="AB378" i="2" s="1"/>
  <c r="AB353" i="2" a="1"/>
  <c r="AB353" i="2" s="1"/>
  <c r="AB325" i="2" a="1"/>
  <c r="AB325" i="2" s="1"/>
  <c r="AB303" i="2" a="1"/>
  <c r="AB303" i="2" s="1"/>
  <c r="AB276" i="2" a="1"/>
  <c r="AB276" i="2" s="1"/>
  <c r="AB253" i="2" a="1"/>
  <c r="AB253" i="2" s="1"/>
  <c r="AB222" i="2" a="1"/>
  <c r="AB222" i="2" s="1"/>
  <c r="AB195" i="2" a="1"/>
  <c r="AB195" i="2" s="1"/>
  <c r="AB174" i="2" a="1"/>
  <c r="AB174" i="2" s="1"/>
  <c r="AB152" i="2" a="1"/>
  <c r="AB152" i="2" s="1"/>
  <c r="AB127" i="2" a="1"/>
  <c r="AB127" i="2" s="1"/>
  <c r="AB106" i="2" a="1"/>
  <c r="AB106" i="2" s="1"/>
  <c r="AB83" i="2" a="1"/>
  <c r="AB83" i="2" s="1"/>
  <c r="AB57" i="2" a="1"/>
  <c r="AB57" i="2" s="1"/>
  <c r="AB28" i="2" a="1"/>
  <c r="AB28" i="2" s="1"/>
  <c r="AB5" i="2" a="1"/>
  <c r="AB5" i="2" s="1"/>
  <c r="AB2138" i="2" a="1"/>
  <c r="AB2138" i="2" s="1"/>
  <c r="AB2099" i="2" a="1"/>
  <c r="AB2099" i="2" s="1"/>
  <c r="AB2052" i="2" a="1"/>
  <c r="AB2052" i="2" s="1"/>
  <c r="AB1968" i="2" a="1"/>
  <c r="AB1968" i="2" s="1"/>
  <c r="AB1920" i="2" a="1"/>
  <c r="AB1920" i="2" s="1"/>
  <c r="AB1848" i="2" a="1"/>
  <c r="AB1848" i="2" s="1"/>
  <c r="AB1795" i="2" a="1"/>
  <c r="AB1795" i="2" s="1"/>
  <c r="AB1737" i="2" a="1"/>
  <c r="AB1737" i="2" s="1"/>
  <c r="AB1668" i="2" a="1"/>
  <c r="AB1668" i="2" s="1"/>
  <c r="AB1559" i="2" a="1"/>
  <c r="AB1559" i="2" s="1"/>
  <c r="AB1471" i="2" a="1"/>
  <c r="AB1471" i="2" s="1"/>
  <c r="AB1414" i="2" a="1"/>
  <c r="AB1414" i="2" s="1"/>
  <c r="AB1373" i="2" a="1"/>
  <c r="AB1373" i="2" s="1"/>
  <c r="AB1324" i="2" a="1"/>
  <c r="AB1324" i="2" s="1"/>
  <c r="AB1283" i="2" a="1"/>
  <c r="AB1283" i="2" s="1"/>
  <c r="AB1236" i="2" a="1"/>
  <c r="AB1236" i="2" s="1"/>
  <c r="AB1173" i="2" a="1"/>
  <c r="AB1173" i="2" s="1"/>
  <c r="AB1116" i="2" a="1"/>
  <c r="AB1116" i="2" s="1"/>
  <c r="AB1046" i="2" a="1"/>
  <c r="AB1046" i="2" s="1"/>
  <c r="AB995" i="2" a="1"/>
  <c r="AB995" i="2" s="1"/>
  <c r="AB873" i="2" a="1"/>
  <c r="AB873" i="2" s="1"/>
  <c r="AB805" i="2" a="1"/>
  <c r="AB805" i="2" s="1"/>
  <c r="AB731" i="2" a="1"/>
  <c r="AB731" i="2" s="1"/>
  <c r="AB669" i="2" a="1"/>
  <c r="AB669" i="2" s="1"/>
  <c r="AB619" i="2" a="1"/>
  <c r="AB619" i="2" s="1"/>
  <c r="AB575" i="2" a="1"/>
  <c r="AB575" i="2" s="1"/>
  <c r="AB522" i="2" a="1"/>
  <c r="AB522" i="2" s="1"/>
  <c r="AB461" i="2" a="1"/>
  <c r="AB461" i="2" s="1"/>
  <c r="AB410" i="2" a="1"/>
  <c r="AB410" i="2" s="1"/>
  <c r="AB361" i="2" a="1"/>
  <c r="AB361" i="2" s="1"/>
  <c r="AB312" i="2" a="1"/>
  <c r="AB312" i="2" s="1"/>
  <c r="AB261" i="2" a="1"/>
  <c r="AB261" i="2" s="1"/>
  <c r="AB218" i="2" a="1"/>
  <c r="AB218" i="2" s="1"/>
  <c r="AB156" i="2" a="1"/>
  <c r="AB156" i="2" s="1"/>
  <c r="AB81" i="2" a="1"/>
  <c r="AB81" i="2" s="1"/>
  <c r="AB35" i="2" a="1"/>
  <c r="AB35" i="2" s="1"/>
  <c r="AB4101" i="2" a="1"/>
  <c r="AB4101" i="2" s="1"/>
  <c r="AB2111" i="2" a="1"/>
  <c r="AB2111" i="2" s="1"/>
  <c r="AB746" i="2" a="1"/>
  <c r="AB746" i="2" s="1"/>
  <c r="AB4696" i="2" a="1"/>
  <c r="AB4696" i="2" s="1"/>
  <c r="AB4677" i="2" a="1"/>
  <c r="AB4677" i="2" s="1"/>
  <c r="AB4650" i="2" a="1"/>
  <c r="AB4650" i="2" s="1"/>
  <c r="AB4630" i="2" a="1"/>
  <c r="AB4630" i="2" s="1"/>
  <c r="AB4604" i="2" a="1"/>
  <c r="AB4604" i="2" s="1"/>
  <c r="AB4580" i="2" a="1"/>
  <c r="AB4580" i="2" s="1"/>
  <c r="AB4557" i="2" a="1"/>
  <c r="AB4557" i="2" s="1"/>
  <c r="AB4530" i="2" a="1"/>
  <c r="AB4530" i="2" s="1"/>
  <c r="AB4503" i="2" a="1"/>
  <c r="AB4503" i="2" s="1"/>
  <c r="AB4473" i="2" a="1"/>
  <c r="AB4473" i="2" s="1"/>
  <c r="AB4449" i="2" a="1"/>
  <c r="AB4449" i="2" s="1"/>
  <c r="AB4425" i="2" a="1"/>
  <c r="AB4425" i="2" s="1"/>
  <c r="AB4396" i="2" a="1"/>
  <c r="AB4396" i="2" s="1"/>
  <c r="AB4372" i="2" a="1"/>
  <c r="AB4372" i="2" s="1"/>
  <c r="AB4352" i="2" a="1"/>
  <c r="AB4352" i="2" s="1"/>
  <c r="AB4329" i="2" a="1"/>
  <c r="AB4329" i="2" s="1"/>
  <c r="AB4309" i="2" a="1"/>
  <c r="AB4309" i="2" s="1"/>
  <c r="AB4282" i="2" a="1"/>
  <c r="AB4282" i="2" s="1"/>
  <c r="AB4262" i="2" a="1"/>
  <c r="AB4262" i="2" s="1"/>
  <c r="AB4233" i="2" a="1"/>
  <c r="AB4233" i="2" s="1"/>
  <c r="AB4205" i="2" a="1"/>
  <c r="AB4205" i="2" s="1"/>
  <c r="AB4179" i="2" a="1"/>
  <c r="AB4179" i="2" s="1"/>
  <c r="AB4154" i="2" a="1"/>
  <c r="AB4154" i="2" s="1"/>
  <c r="AB4130" i="2" a="1"/>
  <c r="AB4130" i="2" s="1"/>
  <c r="AB4112" i="2" a="1"/>
  <c r="AB4112" i="2" s="1"/>
  <c r="AB4086" i="2" a="1"/>
  <c r="AB4086" i="2" s="1"/>
  <c r="AB4061" i="2" a="1"/>
  <c r="AB4061" i="2" s="1"/>
  <c r="AB4035" i="2" a="1"/>
  <c r="AB4035" i="2" s="1"/>
  <c r="AB4014" i="2" a="1"/>
  <c r="AB4014" i="2" s="1"/>
  <c r="AB3991" i="2" a="1"/>
  <c r="AB3991" i="2" s="1"/>
  <c r="AB3967" i="2" a="1"/>
  <c r="AB3967" i="2" s="1"/>
  <c r="AB3946" i="2" a="1"/>
  <c r="AB3946" i="2" s="1"/>
  <c r="AB3921" i="2" a="1"/>
  <c r="AB3921" i="2" s="1"/>
  <c r="AB3902" i="2" a="1"/>
  <c r="AB3902" i="2" s="1"/>
  <c r="AB3880" i="2" a="1"/>
  <c r="AB3880" i="2" s="1"/>
  <c r="AB3857" i="2" a="1"/>
  <c r="AB3857" i="2" s="1"/>
  <c r="AB3831" i="2" a="1"/>
  <c r="AB3831" i="2" s="1"/>
  <c r="AB3803" i="2" a="1"/>
  <c r="AB3803" i="2" s="1"/>
  <c r="AB3776" i="2" a="1"/>
  <c r="AB3776" i="2" s="1"/>
  <c r="AB3756" i="2" a="1"/>
  <c r="AB3756" i="2" s="1"/>
  <c r="AB3727" i="2" a="1"/>
  <c r="AB3727" i="2" s="1"/>
  <c r="AB3702" i="2" a="1"/>
  <c r="AB3702" i="2" s="1"/>
  <c r="AB3684" i="2" a="1"/>
  <c r="AB3684" i="2" s="1"/>
  <c r="AB3663" i="2" a="1"/>
  <c r="AB3663" i="2" s="1"/>
  <c r="AB3639" i="2" a="1"/>
  <c r="AB3639" i="2" s="1"/>
  <c r="AB3621" i="2" a="1"/>
  <c r="AB3621" i="2" s="1"/>
  <c r="AB3602" i="2" a="1"/>
  <c r="AB3602" i="2" s="1"/>
  <c r="AB3579" i="2" a="1"/>
  <c r="AB3579" i="2" s="1"/>
  <c r="AB3560" i="2" a="1"/>
  <c r="AB3560" i="2" s="1"/>
  <c r="AB3541" i="2" a="1"/>
  <c r="AB3541" i="2" s="1"/>
  <c r="AB3515" i="2" a="1"/>
  <c r="AB3515" i="2" s="1"/>
  <c r="AB3493" i="2" a="1"/>
  <c r="AB3493" i="2" s="1"/>
  <c r="AB3473" i="2" a="1"/>
  <c r="AB3473" i="2" s="1"/>
  <c r="AB3453" i="2" a="1"/>
  <c r="AB3453" i="2" s="1"/>
  <c r="AB3432" i="2" a="1"/>
  <c r="AB3432" i="2" s="1"/>
  <c r="AB3411" i="2" a="1"/>
  <c r="AB3411" i="2" s="1"/>
  <c r="AB3387" i="2" a="1"/>
  <c r="AB3387" i="2" s="1"/>
  <c r="AB3366" i="2" a="1"/>
  <c r="AB3366" i="2" s="1"/>
  <c r="AB3340" i="2" a="1"/>
  <c r="AB3340" i="2" s="1"/>
  <c r="AB3316" i="2" a="1"/>
  <c r="AB3316" i="2" s="1"/>
  <c r="AB3282" i="2" a="1"/>
  <c r="AB3282" i="2" s="1"/>
  <c r="AB3258" i="2" a="1"/>
  <c r="AB3258" i="2" s="1"/>
  <c r="AB3236" i="2" a="1"/>
  <c r="AB3236" i="2" s="1"/>
  <c r="AB3207" i="2" a="1"/>
  <c r="AB3207" i="2" s="1"/>
  <c r="AB3186" i="2" a="1"/>
  <c r="AB3186" i="2" s="1"/>
  <c r="AB3164" i="2" a="1"/>
  <c r="AB3164" i="2" s="1"/>
  <c r="AB3144" i="2" a="1"/>
  <c r="AB3144" i="2" s="1"/>
  <c r="AB3120" i="2" a="1"/>
  <c r="AB3120" i="2" s="1"/>
  <c r="AB3097" i="2" a="1"/>
  <c r="AB3097" i="2" s="1"/>
  <c r="AB3078" i="2" a="1"/>
  <c r="AB3078" i="2" s="1"/>
  <c r="AB3059" i="2" a="1"/>
  <c r="AB3059" i="2" s="1"/>
  <c r="AB3035" i="2" a="1"/>
  <c r="AB3035" i="2" s="1"/>
  <c r="AB3010" i="2" a="1"/>
  <c r="AB3010" i="2" s="1"/>
  <c r="AB2989" i="2" a="1"/>
  <c r="AB2989" i="2" s="1"/>
  <c r="AB2966" i="2" a="1"/>
  <c r="AB2966" i="2" s="1"/>
  <c r="AB2945" i="2" a="1"/>
  <c r="AB2945" i="2" s="1"/>
  <c r="AB2921" i="2" a="1"/>
  <c r="AB2921" i="2" s="1"/>
  <c r="AB2893" i="2" a="1"/>
  <c r="AB2893" i="2" s="1"/>
  <c r="AB2869" i="2" a="1"/>
  <c r="AB2869" i="2" s="1"/>
  <c r="AB2848" i="2" a="1"/>
  <c r="AB2848" i="2" s="1"/>
  <c r="AB2825" i="2" a="1"/>
  <c r="AB2825" i="2" s="1"/>
  <c r="AB2801" i="2" a="1"/>
  <c r="AB2801" i="2" s="1"/>
  <c r="AB2757" i="2" a="1"/>
  <c r="AB2757" i="2" s="1"/>
  <c r="AB2733" i="2" a="1"/>
  <c r="AB2733" i="2" s="1"/>
  <c r="AB2712" i="2" a="1"/>
  <c r="AB2712" i="2" s="1"/>
  <c r="AB2681" i="2" a="1"/>
  <c r="AB2681" i="2" s="1"/>
  <c r="AB2662" i="2" a="1"/>
  <c r="AB2662" i="2" s="1"/>
  <c r="AB2643" i="2" a="1"/>
  <c r="AB2643" i="2" s="1"/>
  <c r="AB2620" i="2" a="1"/>
  <c r="AB2620" i="2" s="1"/>
  <c r="AB2599" i="2" a="1"/>
  <c r="AB2599" i="2" s="1"/>
  <c r="AB2572" i="2" a="1"/>
  <c r="AB2572" i="2" s="1"/>
  <c r="AB2543" i="2" a="1"/>
  <c r="AB2543" i="2" s="1"/>
  <c r="AB2513" i="2" a="1"/>
  <c r="AB2513" i="2" s="1"/>
  <c r="AB2490" i="2" a="1"/>
  <c r="AB2490" i="2" s="1"/>
  <c r="AB2465" i="2" a="1"/>
  <c r="AB2465" i="2" s="1"/>
  <c r="AB2442" i="2" a="1"/>
  <c r="AB2442" i="2" s="1"/>
  <c r="AB2413" i="2" a="1"/>
  <c r="AB2413" i="2" s="1"/>
  <c r="AB2388" i="2" a="1"/>
  <c r="AB2388" i="2" s="1"/>
  <c r="AB2361" i="2" a="1"/>
  <c r="AB2361" i="2" s="1"/>
  <c r="AB2334" i="2" a="1"/>
  <c r="AB2334" i="2" s="1"/>
  <c r="AB2315" i="2" a="1"/>
  <c r="AB2315" i="2" s="1"/>
  <c r="AB2283" i="2" a="1"/>
  <c r="AB2283" i="2" s="1"/>
  <c r="AB2259" i="2" a="1"/>
  <c r="AB2259" i="2" s="1"/>
  <c r="AB2234" i="2" a="1"/>
  <c r="AB2234" i="2" s="1"/>
  <c r="AB2211" i="2" a="1"/>
  <c r="AB2211" i="2" s="1"/>
  <c r="AB2193" i="2" a="1"/>
  <c r="AB2193" i="2" s="1"/>
  <c r="AB2173" i="2" a="1"/>
  <c r="AB2173" i="2" s="1"/>
  <c r="AB2156" i="2" a="1"/>
  <c r="AB2156" i="2" s="1"/>
  <c r="AB2130" i="2" a="1"/>
  <c r="AB2130" i="2" s="1"/>
  <c r="AB2103" i="2" a="1"/>
  <c r="AB2103" i="2" s="1"/>
  <c r="AB2074" i="2" a="1"/>
  <c r="AB2074" i="2" s="1"/>
  <c r="AB2049" i="2" a="1"/>
  <c r="AB2049" i="2" s="1"/>
  <c r="AB2030" i="2" a="1"/>
  <c r="AB2030" i="2" s="1"/>
  <c r="AB2006" i="2" a="1"/>
  <c r="AB2006" i="2" s="1"/>
  <c r="AB1984" i="2" a="1"/>
  <c r="AB1984" i="2" s="1"/>
  <c r="AB1964" i="2" a="1"/>
  <c r="AB1964" i="2" s="1"/>
  <c r="AB1939" i="2" a="1"/>
  <c r="AB1939" i="2" s="1"/>
  <c r="AB1913" i="2" a="1"/>
  <c r="AB1913" i="2" s="1"/>
  <c r="AB1889" i="2" a="1"/>
  <c r="AB1889" i="2" s="1"/>
  <c r="AB1867" i="2" a="1"/>
  <c r="AB1867" i="2" s="1"/>
  <c r="AB1845" i="2" a="1"/>
  <c r="AB1845" i="2" s="1"/>
  <c r="AB1822" i="2" a="1"/>
  <c r="AB1822" i="2" s="1"/>
  <c r="AB1799" i="2" a="1"/>
  <c r="AB1799" i="2" s="1"/>
  <c r="AB1773" i="2" a="1"/>
  <c r="AB1773" i="2" s="1"/>
  <c r="AB1749" i="2" a="1"/>
  <c r="AB1749" i="2" s="1"/>
  <c r="AB1725" i="2" a="1"/>
  <c r="AB1725" i="2" s="1"/>
  <c r="AB1703" i="2" a="1"/>
  <c r="AB1703" i="2" s="1"/>
  <c r="AB1681" i="2" a="1"/>
  <c r="AB1681" i="2" s="1"/>
  <c r="AB1659" i="2" a="1"/>
  <c r="AB1659" i="2" s="1"/>
  <c r="AB1636" i="2" a="1"/>
  <c r="AB1636" i="2" s="1"/>
  <c r="AB1617" i="2" a="1"/>
  <c r="AB1617" i="2" s="1"/>
  <c r="AB1599" i="2" a="1"/>
  <c r="AB1599" i="2" s="1"/>
  <c r="AB1579" i="2" a="1"/>
  <c r="AB1579" i="2" s="1"/>
  <c r="AB1557" i="2" a="1"/>
  <c r="AB1557" i="2" s="1"/>
  <c r="AB1538" i="2" a="1"/>
  <c r="AB1538" i="2" s="1"/>
  <c r="AB1520" i="2" a="1"/>
  <c r="AB1520" i="2" s="1"/>
  <c r="AB1497" i="2" a="1"/>
  <c r="AB1497" i="2" s="1"/>
  <c r="AB1474" i="2" a="1"/>
  <c r="AB1474" i="2" s="1"/>
  <c r="AB1443" i="2" a="1"/>
  <c r="AB1443" i="2" s="1"/>
  <c r="AB1422" i="2" a="1"/>
  <c r="AB1422" i="2" s="1"/>
  <c r="AB1396" i="2" a="1"/>
  <c r="AB1396" i="2" s="1"/>
  <c r="AB1369" i="2" a="1"/>
  <c r="AB1369" i="2" s="1"/>
  <c r="AB1341" i="2" a="1"/>
  <c r="AB1341" i="2" s="1"/>
  <c r="AB1320" i="2" a="1"/>
  <c r="AB1320" i="2" s="1"/>
  <c r="AB1292" i="2" a="1"/>
  <c r="AB1292" i="2" s="1"/>
  <c r="AB1261" i="2" a="1"/>
  <c r="AB1261" i="2" s="1"/>
  <c r="AB1233" i="2" a="1"/>
  <c r="AB1233" i="2" s="1"/>
  <c r="AB1207" i="2" a="1"/>
  <c r="AB1207" i="2" s="1"/>
  <c r="AB1185" i="2" a="1"/>
  <c r="AB1185" i="2" s="1"/>
  <c r="AB1162" i="2" a="1"/>
  <c r="AB1162" i="2" s="1"/>
  <c r="AB1136" i="2" a="1"/>
  <c r="AB1136" i="2" s="1"/>
  <c r="AB1113" i="2" a="1"/>
  <c r="AB1113" i="2" s="1"/>
  <c r="AB1091" i="2" a="1"/>
  <c r="AB1091" i="2" s="1"/>
  <c r="AB1063" i="2" a="1"/>
  <c r="AB1063" i="2" s="1"/>
  <c r="AB1045" i="2" a="1"/>
  <c r="AB1045" i="2" s="1"/>
  <c r="AB1019" i="2" a="1"/>
  <c r="AB1019" i="2" s="1"/>
  <c r="AB993" i="2" a="1"/>
  <c r="AB993" i="2" s="1"/>
  <c r="AB973" i="2" a="1"/>
  <c r="AB973" i="2" s="1"/>
  <c r="AB953" i="2" a="1"/>
  <c r="AB953" i="2" s="1"/>
  <c r="AB933" i="2" a="1"/>
  <c r="AB933" i="2" s="1"/>
  <c r="AB913" i="2" a="1"/>
  <c r="AB913" i="2" s="1"/>
  <c r="AB897" i="2" a="1"/>
  <c r="AB897" i="2" s="1"/>
  <c r="AB879" i="2" a="1"/>
  <c r="AB879" i="2" s="1"/>
  <c r="AB855" i="2" a="1"/>
  <c r="AB855" i="2" s="1"/>
  <c r="AB836" i="2" a="1"/>
  <c r="AB836" i="2" s="1"/>
  <c r="AB813" i="2" a="1"/>
  <c r="AB813" i="2" s="1"/>
  <c r="AB788" i="2" a="1"/>
  <c r="AB788" i="2" s="1"/>
  <c r="AB766" i="2" a="1"/>
  <c r="AB766" i="2" s="1"/>
  <c r="AB747" i="2" a="1"/>
  <c r="AB747" i="2" s="1"/>
  <c r="AB723" i="2" a="1"/>
  <c r="AB723" i="2" s="1"/>
  <c r="AB703" i="2" a="1"/>
  <c r="AB703" i="2" s="1"/>
  <c r="AB680" i="2" a="1"/>
  <c r="AB680" i="2" s="1"/>
  <c r="AB657" i="2" a="1"/>
  <c r="AB657" i="2" s="1"/>
  <c r="AB630" i="2" a="1"/>
  <c r="AB630" i="2" s="1"/>
  <c r="AB607" i="2" a="1"/>
  <c r="AB607" i="2" s="1"/>
  <c r="AB580" i="2" a="1"/>
  <c r="AB580" i="2" s="1"/>
  <c r="AB551" i="2" a="1"/>
  <c r="AB551" i="2" s="1"/>
  <c r="AB527" i="2" a="1"/>
  <c r="AB527" i="2" s="1"/>
  <c r="AB506" i="2" a="1"/>
  <c r="AB506" i="2" s="1"/>
  <c r="AB489" i="2" a="1"/>
  <c r="AB489" i="2" s="1"/>
  <c r="AB457" i="2" a="1"/>
  <c r="AB457" i="2" s="1"/>
  <c r="AB430" i="2" a="1"/>
  <c r="AB430" i="2" s="1"/>
  <c r="AB403" i="2" a="1"/>
  <c r="AB403" i="2" s="1"/>
  <c r="AB376" i="2" a="1"/>
  <c r="AB376" i="2" s="1"/>
  <c r="AB352" i="2" a="1"/>
  <c r="AB352" i="2" s="1"/>
  <c r="AB323" i="2" a="1"/>
  <c r="AB323" i="2" s="1"/>
  <c r="AB302" i="2" a="1"/>
  <c r="AB302" i="2" s="1"/>
  <c r="AB275" i="2" a="1"/>
  <c r="AB275" i="2" s="1"/>
  <c r="AB251" i="2" a="1"/>
  <c r="AB251" i="2" s="1"/>
  <c r="AB220" i="2" a="1"/>
  <c r="AB220" i="2" s="1"/>
  <c r="AB194" i="2" a="1"/>
  <c r="AB194" i="2" s="1"/>
  <c r="AB173" i="2" a="1"/>
  <c r="AB173" i="2" s="1"/>
  <c r="AB150" i="2" a="1"/>
  <c r="AB150" i="2" s="1"/>
  <c r="AB126" i="2" a="1"/>
  <c r="AB126" i="2" s="1"/>
  <c r="AB105" i="2" a="1"/>
  <c r="AB105" i="2" s="1"/>
  <c r="AB79" i="2" a="1"/>
  <c r="AB79" i="2" s="1"/>
  <c r="AB56" i="2" a="1"/>
  <c r="AB56" i="2" s="1"/>
  <c r="AB27" i="2" a="1"/>
  <c r="AB27" i="2" s="1"/>
  <c r="AB4" i="2" a="1"/>
  <c r="AB4" i="2" s="1"/>
  <c r="AB4608" i="2" a="1"/>
  <c r="AB4608" i="2" s="1"/>
  <c r="AB4377" i="2" a="1"/>
  <c r="AB4377" i="2" s="1"/>
  <c r="AB4148" i="2" a="1"/>
  <c r="AB4148" i="2" s="1"/>
  <c r="AB3704" i="2" a="1"/>
  <c r="AB3704" i="2" s="1"/>
  <c r="AB3276" i="2" a="1"/>
  <c r="AB3276" i="2" s="1"/>
  <c r="AB2721" i="2" a="1"/>
  <c r="AB2721" i="2" s="1"/>
  <c r="AB2424" i="2" a="1"/>
  <c r="AB2424" i="2" s="1"/>
  <c r="AB1989" i="2" a="1"/>
  <c r="AB1989" i="2" s="1"/>
  <c r="AB1641" i="2" a="1"/>
  <c r="AB1641" i="2" s="1"/>
  <c r="AB1305" i="2" a="1"/>
  <c r="AB1305" i="2" s="1"/>
  <c r="AB1037" i="2" a="1"/>
  <c r="AB1037" i="2" s="1"/>
  <c r="AB594" i="2" a="1"/>
  <c r="AB594" i="2" s="1"/>
  <c r="AB316" i="2" a="1"/>
  <c r="AB316" i="2" s="1"/>
  <c r="AB70" i="2" a="1"/>
  <c r="AB70" i="2" s="1"/>
  <c r="AB4636" i="2" a="1"/>
  <c r="AB4636" i="2" s="1"/>
  <c r="AB4564" i="2" a="1"/>
  <c r="AB4564" i="2" s="1"/>
  <c r="AB4511" i="2" a="1"/>
  <c r="AB4511" i="2" s="1"/>
  <c r="AB4477" i="2" a="1"/>
  <c r="AB4477" i="2" s="1"/>
  <c r="AB4421" i="2" a="1"/>
  <c r="AB4421" i="2" s="1"/>
  <c r="AB4368" i="2" a="1"/>
  <c r="AB4368" i="2" s="1"/>
  <c r="AB4286" i="2" a="1"/>
  <c r="AB4286" i="2" s="1"/>
  <c r="AB4227" i="2" a="1"/>
  <c r="AB4227" i="2" s="1"/>
  <c r="AB4178" i="2" a="1"/>
  <c r="AB4178" i="2" s="1"/>
  <c r="AB4102" i="2" a="1"/>
  <c r="AB4102" i="2" s="1"/>
  <c r="AB4049" i="2" a="1"/>
  <c r="AB4049" i="2" s="1"/>
  <c r="AB3978" i="2" a="1"/>
  <c r="AB3978" i="2" s="1"/>
  <c r="AB3928" i="2" a="1"/>
  <c r="AB3928" i="2" s="1"/>
  <c r="AB3869" i="2" a="1"/>
  <c r="AB3869" i="2" s="1"/>
  <c r="AB3810" i="2" a="1"/>
  <c r="AB3810" i="2" s="1"/>
  <c r="AB3764" i="2" a="1"/>
  <c r="AB3764" i="2" s="1"/>
  <c r="AB3713" i="2" a="1"/>
  <c r="AB3713" i="2" s="1"/>
  <c r="AB3648" i="2" a="1"/>
  <c r="AB3648" i="2" s="1"/>
  <c r="AB3556" i="2" a="1"/>
  <c r="AB3556" i="2" s="1"/>
  <c r="AB3494" i="2" a="1"/>
  <c r="AB3494" i="2" s="1"/>
  <c r="AB3404" i="2" a="1"/>
  <c r="AB3404" i="2" s="1"/>
  <c r="AB3346" i="2" a="1"/>
  <c r="AB3346" i="2" s="1"/>
  <c r="AB3299" i="2" a="1"/>
  <c r="AB3299" i="2" s="1"/>
  <c r="AB3242" i="2" a="1"/>
  <c r="AB3242" i="2" s="1"/>
  <c r="AB3199" i="2" a="1"/>
  <c r="AB3199" i="2" s="1"/>
  <c r="AB3123" i="2" a="1"/>
  <c r="AB3123" i="2" s="1"/>
  <c r="AB3051" i="2" a="1"/>
  <c r="AB3051" i="2" s="1"/>
  <c r="AB3005" i="2" a="1"/>
  <c r="AB3005" i="2" s="1"/>
  <c r="AB2934" i="2" a="1"/>
  <c r="AB2934" i="2" s="1"/>
  <c r="AB2891" i="2" a="1"/>
  <c r="AB2891" i="2" s="1"/>
  <c r="AB2822" i="2" a="1"/>
  <c r="AB2822" i="2" s="1"/>
  <c r="AB2755" i="2" a="1"/>
  <c r="AB2755" i="2" s="1"/>
  <c r="AB2707" i="2" a="1"/>
  <c r="AB2707" i="2" s="1"/>
  <c r="AB2633" i="2" a="1"/>
  <c r="AB2633" i="2" s="1"/>
  <c r="AB2568" i="2" a="1"/>
  <c r="AB2568" i="2" s="1"/>
  <c r="AB2526" i="2" a="1"/>
  <c r="AB2526" i="2" s="1"/>
  <c r="AB2474" i="2" a="1"/>
  <c r="AB2474" i="2" s="1"/>
  <c r="AB2429" i="2" a="1"/>
  <c r="AB2429" i="2" s="1"/>
  <c r="AB2377" i="2" a="1"/>
  <c r="AB2377" i="2" s="1"/>
  <c r="AB2329" i="2" a="1"/>
  <c r="AB2329" i="2" s="1"/>
  <c r="AB2282" i="2" a="1"/>
  <c r="AB2282" i="2" s="1"/>
  <c r="AB2226" i="2" a="1"/>
  <c r="AB2226" i="2" s="1"/>
  <c r="AB2137" i="2" a="1"/>
  <c r="AB2137" i="2" s="1"/>
  <c r="AB2095" i="2" a="1"/>
  <c r="AB2095" i="2" s="1"/>
  <c r="AB2051" i="2" a="1"/>
  <c r="AB2051" i="2" s="1"/>
  <c r="AB1958" i="2" a="1"/>
  <c r="AB1958" i="2" s="1"/>
  <c r="AB1915" i="2" a="1"/>
  <c r="AB1915" i="2" s="1"/>
  <c r="AB1846" i="2" a="1"/>
  <c r="AB1846" i="2" s="1"/>
  <c r="AB1794" i="2" a="1"/>
  <c r="AB1794" i="2" s="1"/>
  <c r="AB1734" i="2" a="1"/>
  <c r="AB1734" i="2" s="1"/>
  <c r="AB1662" i="2" a="1"/>
  <c r="AB1662" i="2" s="1"/>
  <c r="AB1548" i="2" a="1"/>
  <c r="AB1548" i="2" s="1"/>
  <c r="AB1469" i="2" a="1"/>
  <c r="AB1469" i="2" s="1"/>
  <c r="AB1412" i="2" a="1"/>
  <c r="AB1412" i="2" s="1"/>
  <c r="AB1371" i="2" a="1"/>
  <c r="AB1371" i="2" s="1"/>
  <c r="AB1322" i="2" a="1"/>
  <c r="AB1322" i="2" s="1"/>
  <c r="AB1282" i="2" a="1"/>
  <c r="AB1282" i="2" s="1"/>
  <c r="AB1234" i="2" a="1"/>
  <c r="AB1234" i="2" s="1"/>
  <c r="AB1169" i="2" a="1"/>
  <c r="AB1169" i="2" s="1"/>
  <c r="AB1111" i="2" a="1"/>
  <c r="AB1111" i="2" s="1"/>
  <c r="AB1044" i="2" a="1"/>
  <c r="AB1044" i="2" s="1"/>
  <c r="AB989" i="2" a="1"/>
  <c r="AB989" i="2" s="1"/>
  <c r="AB870" i="2" a="1"/>
  <c r="AB870" i="2" s="1"/>
  <c r="AB803" i="2" a="1"/>
  <c r="AB803" i="2" s="1"/>
  <c r="AB727" i="2" a="1"/>
  <c r="AB727" i="2" s="1"/>
  <c r="AB666" i="2" a="1"/>
  <c r="AB666" i="2" s="1"/>
  <c r="AB610" i="2" a="1"/>
  <c r="AB610" i="2" s="1"/>
  <c r="AB572" i="2" a="1"/>
  <c r="AB572" i="2" s="1"/>
  <c r="AB516" i="2" a="1"/>
  <c r="AB516" i="2" s="1"/>
  <c r="AB454" i="2" a="1"/>
  <c r="AB454" i="2" s="1"/>
  <c r="AB406" i="2" a="1"/>
  <c r="AB406" i="2" s="1"/>
  <c r="AB357" i="2" a="1"/>
  <c r="AB357" i="2" s="1"/>
  <c r="AB306" i="2" a="1"/>
  <c r="AB306" i="2" s="1"/>
  <c r="AB252" i="2" a="1"/>
  <c r="AB252" i="2" s="1"/>
  <c r="AB214" i="2" a="1"/>
  <c r="AB214" i="2" s="1"/>
  <c r="AB151" i="2" a="1"/>
  <c r="AB151" i="2" s="1"/>
  <c r="AB77" i="2" a="1"/>
  <c r="AB77" i="2" s="1"/>
  <c r="AB30" i="2" a="1"/>
  <c r="AB30" i="2" s="1"/>
  <c r="AB4057" i="2" a="1"/>
  <c r="AB4057" i="2" s="1"/>
  <c r="AB2108" i="2" a="1"/>
  <c r="AB2108" i="2" s="1"/>
  <c r="AB542" i="2" a="1"/>
  <c r="AB542" i="2" s="1"/>
  <c r="AB4695" i="2" a="1"/>
  <c r="AB4695" i="2" s="1"/>
  <c r="AB4673" i="2" a="1"/>
  <c r="AB4673" i="2" s="1"/>
  <c r="AB4649" i="2" a="1"/>
  <c r="AB4649" i="2" s="1"/>
  <c r="AB4629" i="2" a="1"/>
  <c r="AB4629" i="2" s="1"/>
  <c r="AB4601" i="2" a="1"/>
  <c r="AB4601" i="2" s="1"/>
  <c r="AB4579" i="2" a="1"/>
  <c r="AB4579" i="2" s="1"/>
  <c r="AB4556" i="2" a="1"/>
  <c r="AB4556" i="2" s="1"/>
  <c r="AB4529" i="2" a="1"/>
  <c r="AB4529" i="2" s="1"/>
  <c r="AB4502" i="2" a="1"/>
  <c r="AB4502" i="2" s="1"/>
  <c r="AB4472" i="2" a="1"/>
  <c r="AB4472" i="2" s="1"/>
  <c r="AB4448" i="2" a="1"/>
  <c r="AB4448" i="2" s="1"/>
  <c r="AB4423" i="2" a="1"/>
  <c r="AB4423" i="2" s="1"/>
  <c r="AB4395" i="2" a="1"/>
  <c r="AB4395" i="2" s="1"/>
  <c r="AB4371" i="2" a="1"/>
  <c r="AB4371" i="2" s="1"/>
  <c r="AB4350" i="2" a="1"/>
  <c r="AB4350" i="2" s="1"/>
  <c r="AB4328" i="2" a="1"/>
  <c r="AB4328" i="2" s="1"/>
  <c r="AB4307" i="2" a="1"/>
  <c r="AB4307" i="2" s="1"/>
  <c r="AB4281" i="2" a="1"/>
  <c r="AB4281" i="2" s="1"/>
  <c r="AB4261" i="2" a="1"/>
  <c r="AB4261" i="2" s="1"/>
  <c r="AB4232" i="2" a="1"/>
  <c r="AB4232" i="2" s="1"/>
  <c r="AB4203" i="2" a="1"/>
  <c r="AB4203" i="2" s="1"/>
  <c r="AB4176" i="2" a="1"/>
  <c r="AB4176" i="2" s="1"/>
  <c r="AB4153" i="2" a="1"/>
  <c r="AB4153" i="2" s="1"/>
  <c r="AB4129" i="2" a="1"/>
  <c r="AB4129" i="2" s="1"/>
  <c r="AB4111" i="2" a="1"/>
  <c r="AB4111" i="2" s="1"/>
  <c r="AB4085" i="2" a="1"/>
  <c r="AB4085" i="2" s="1"/>
  <c r="AB4034" i="2" a="1"/>
  <c r="AB4034" i="2" s="1"/>
  <c r="AB4013" i="2" a="1"/>
  <c r="AB4013" i="2" s="1"/>
  <c r="AB3989" i="2" a="1"/>
  <c r="AB3989" i="2" s="1"/>
  <c r="AB3945" i="2" a="1"/>
  <c r="AB3945" i="2" s="1"/>
  <c r="AB3920" i="2" a="1"/>
  <c r="AB3920" i="2" s="1"/>
  <c r="AB3901" i="2" a="1"/>
  <c r="AB3901" i="2" s="1"/>
  <c r="AB3855" i="2" a="1"/>
  <c r="AB3855" i="2" s="1"/>
  <c r="AB3829" i="2" a="1"/>
  <c r="AB3829" i="2" s="1"/>
  <c r="AB3801" i="2" a="1"/>
  <c r="AB3801" i="2" s="1"/>
  <c r="AB3755" i="2" a="1"/>
  <c r="AB3755" i="2" s="1"/>
  <c r="AB3726" i="2" a="1"/>
  <c r="AB3726" i="2" s="1"/>
  <c r="AB3701" i="2" a="1"/>
  <c r="AB3701" i="2" s="1"/>
  <c r="AB3662" i="2" a="1"/>
  <c r="AB3662" i="2" s="1"/>
  <c r="AB3638" i="2" a="1"/>
  <c r="AB3638" i="2" s="1"/>
  <c r="AB3620" i="2" a="1"/>
  <c r="AB3620" i="2" s="1"/>
  <c r="AB3578" i="2" a="1"/>
  <c r="AB3578" i="2" s="1"/>
  <c r="AB3559" i="2" a="1"/>
  <c r="AB3559" i="2" s="1"/>
  <c r="AB3539" i="2" a="1"/>
  <c r="AB3539" i="2" s="1"/>
  <c r="AB3492" i="2" a="1"/>
  <c r="AB3492" i="2" s="1"/>
  <c r="AB3472" i="2" a="1"/>
  <c r="AB3472" i="2" s="1"/>
  <c r="AB3452" i="2" a="1"/>
  <c r="AB3452" i="2" s="1"/>
  <c r="AB3410" i="2" a="1"/>
  <c r="AB3410" i="2" s="1"/>
  <c r="AB3386" i="2" a="1"/>
  <c r="AB3386" i="2" s="1"/>
  <c r="AB3365" i="2" a="1"/>
  <c r="AB3365" i="2" s="1"/>
  <c r="AB3315" i="2" a="1"/>
  <c r="AB3315" i="2" s="1"/>
  <c r="AB3281" i="2" a="1"/>
  <c r="AB3281" i="2" s="1"/>
  <c r="AB3257" i="2" a="1"/>
  <c r="AB3257" i="2" s="1"/>
  <c r="AB3206" i="2" a="1"/>
  <c r="AB3206" i="2" s="1"/>
  <c r="AB3184" i="2" a="1"/>
  <c r="AB3184" i="2" s="1"/>
  <c r="AB3163" i="2" a="1"/>
  <c r="AB3163" i="2" s="1"/>
  <c r="AB3118" i="2" a="1"/>
  <c r="AB3118" i="2" s="1"/>
  <c r="AB3096" i="2" a="1"/>
  <c r="AB3096" i="2" s="1"/>
  <c r="AB3077" i="2" a="1"/>
  <c r="AB3077" i="2" s="1"/>
  <c r="AB3058" i="2" a="1"/>
  <c r="AB3058" i="2" s="1"/>
  <c r="AB3034" i="2" a="1"/>
  <c r="AB3034" i="2" s="1"/>
  <c r="AB3007" i="2" a="1"/>
  <c r="AB3007" i="2" s="1"/>
  <c r="AB2987" i="2" a="1"/>
  <c r="AB2987" i="2" s="1"/>
  <c r="AB2965" i="2" a="1"/>
  <c r="AB2965" i="2" s="1"/>
  <c r="AB2943" i="2" a="1"/>
  <c r="AB2943" i="2" s="1"/>
  <c r="AB2919" i="2" a="1"/>
  <c r="AB2919" i="2" s="1"/>
  <c r="AB2889" i="2" a="1"/>
  <c r="AB2889" i="2" s="1"/>
  <c r="AB2867" i="2" a="1"/>
  <c r="AB2867" i="2" s="1"/>
  <c r="AB2847" i="2" a="1"/>
  <c r="AB2847" i="2" s="1"/>
  <c r="AB2823" i="2" a="1"/>
  <c r="AB2823" i="2" s="1"/>
  <c r="AB2800" i="2" a="1"/>
  <c r="AB2800" i="2" s="1"/>
  <c r="AB2775" i="2" a="1"/>
  <c r="AB2775" i="2" s="1"/>
  <c r="AB2756" i="2" a="1"/>
  <c r="AB2756" i="2" s="1"/>
  <c r="AB2732" i="2" a="1"/>
  <c r="AB2732" i="2" s="1"/>
  <c r="AB2706" i="2" a="1"/>
  <c r="AB2706" i="2" s="1"/>
  <c r="AB2680" i="2" a="1"/>
  <c r="AB2680" i="2" s="1"/>
  <c r="AB2661" i="2" a="1"/>
  <c r="AB2661" i="2" s="1"/>
  <c r="AB2640" i="2" a="1"/>
  <c r="AB2640" i="2" s="1"/>
  <c r="AB2619" i="2" a="1"/>
  <c r="AB2619" i="2" s="1"/>
  <c r="AB2596" i="2" a="1"/>
  <c r="AB2596" i="2" s="1"/>
  <c r="AB2571" i="2" a="1"/>
  <c r="AB2571" i="2" s="1"/>
  <c r="AB2541" i="2" a="1"/>
  <c r="AB2541" i="2" s="1"/>
  <c r="AB2512" i="2" a="1"/>
  <c r="AB2512" i="2" s="1"/>
  <c r="AB2487" i="2" a="1"/>
  <c r="AB2487" i="2" s="1"/>
  <c r="AB2464" i="2" a="1"/>
  <c r="AB2464" i="2" s="1"/>
  <c r="AB2441" i="2" a="1"/>
  <c r="AB2441" i="2" s="1"/>
  <c r="AB2411" i="2" a="1"/>
  <c r="AB2411" i="2" s="1"/>
  <c r="AB2385" i="2" a="1"/>
  <c r="AB2385" i="2" s="1"/>
  <c r="AB2359" i="2" a="1"/>
  <c r="AB2359" i="2" s="1"/>
  <c r="AB2333" i="2" a="1"/>
  <c r="AB2333" i="2" s="1"/>
  <c r="AB2314" i="2" a="1"/>
  <c r="AB2314" i="2" s="1"/>
  <c r="AB2281" i="2" a="1"/>
  <c r="AB2281" i="2" s="1"/>
  <c r="AB2257" i="2" a="1"/>
  <c r="AB2257" i="2" s="1"/>
  <c r="AB2233" i="2" a="1"/>
  <c r="AB2233" i="2" s="1"/>
  <c r="AB2210" i="2" a="1"/>
  <c r="AB2210" i="2" s="1"/>
  <c r="AB2192" i="2" a="1"/>
  <c r="AB2192" i="2" s="1"/>
  <c r="AB2172" i="2" a="1"/>
  <c r="AB2172" i="2" s="1"/>
  <c r="AB2154" i="2" a="1"/>
  <c r="AB2154" i="2" s="1"/>
  <c r="AB2128" i="2" a="1"/>
  <c r="AB2128" i="2" s="1"/>
  <c r="AB2102" i="2" a="1"/>
  <c r="AB2102" i="2" s="1"/>
  <c r="AB2072" i="2" a="1"/>
  <c r="AB2072" i="2" s="1"/>
  <c r="AB2048" i="2" a="1"/>
  <c r="AB2048" i="2" s="1"/>
  <c r="AB2029" i="2" a="1"/>
  <c r="AB2029" i="2" s="1"/>
  <c r="AB2005" i="2" a="1"/>
  <c r="AB2005" i="2" s="1"/>
  <c r="AB1983" i="2" a="1"/>
  <c r="AB1983" i="2" s="1"/>
  <c r="AB1963" i="2" a="1"/>
  <c r="AB1963" i="2" s="1"/>
  <c r="AB1934" i="2" a="1"/>
  <c r="AB1934" i="2" s="1"/>
  <c r="AB1912" i="2" a="1"/>
  <c r="AB1912" i="2" s="1"/>
  <c r="AB1888" i="2" a="1"/>
  <c r="AB1888" i="2" s="1"/>
  <c r="AB1866" i="2" a="1"/>
  <c r="AB1866" i="2" s="1"/>
  <c r="AB1844" i="2" a="1"/>
  <c r="AB1844" i="2" s="1"/>
  <c r="AB1821" i="2" a="1"/>
  <c r="AB1821" i="2" s="1"/>
  <c r="AB1793" i="2" a="1"/>
  <c r="AB1793" i="2" s="1"/>
  <c r="AB1772" i="2" a="1"/>
  <c r="AB1772" i="2" s="1"/>
  <c r="AB1748" i="2" a="1"/>
  <c r="AB1748" i="2" s="1"/>
  <c r="AB1724" i="2" a="1"/>
  <c r="AB1724" i="2" s="1"/>
  <c r="AB1700" i="2" a="1"/>
  <c r="AB1700" i="2" s="1"/>
  <c r="AB1680" i="2" a="1"/>
  <c r="AB1680" i="2" s="1"/>
  <c r="AB1655" i="2" a="1"/>
  <c r="AB1655" i="2" s="1"/>
  <c r="AB1635" i="2" a="1"/>
  <c r="AB1635" i="2" s="1"/>
  <c r="AB1615" i="2" a="1"/>
  <c r="AB1615" i="2" s="1"/>
  <c r="AB1598" i="2" a="1"/>
  <c r="AB1598" i="2" s="1"/>
  <c r="AB1576" i="2" a="1"/>
  <c r="AB1576" i="2" s="1"/>
  <c r="AB1556" i="2" a="1"/>
  <c r="AB1556" i="2" s="1"/>
  <c r="AB1536" i="2" a="1"/>
  <c r="AB1536" i="2" s="1"/>
  <c r="AB1518" i="2" a="1"/>
  <c r="AB1518" i="2" s="1"/>
  <c r="AB1495" i="2" a="1"/>
  <c r="AB1495" i="2" s="1"/>
  <c r="AB1473" i="2" a="1"/>
  <c r="AB1473" i="2" s="1"/>
  <c r="AB1442" i="2" a="1"/>
  <c r="AB1442" i="2" s="1"/>
  <c r="AB1421" i="2" a="1"/>
  <c r="AB1421" i="2" s="1"/>
  <c r="AB1394" i="2" a="1"/>
  <c r="AB1394" i="2" s="1"/>
  <c r="AB1367" i="2" a="1"/>
  <c r="AB1367" i="2" s="1"/>
  <c r="AB1340" i="2" a="1"/>
  <c r="AB1340" i="2" s="1"/>
  <c r="AB1319" i="2" a="1"/>
  <c r="AB1319" i="2" s="1"/>
  <c r="AB1290" i="2" a="1"/>
  <c r="AB1290" i="2" s="1"/>
  <c r="AB1260" i="2" a="1"/>
  <c r="AB1260" i="2" s="1"/>
  <c r="AB1231" i="2" a="1"/>
  <c r="AB1231" i="2" s="1"/>
  <c r="AB1205" i="2" a="1"/>
  <c r="AB1205" i="2" s="1"/>
  <c r="AB1184" i="2" a="1"/>
  <c r="AB1184" i="2" s="1"/>
  <c r="AB1161" i="2" a="1"/>
  <c r="AB1161" i="2" s="1"/>
  <c r="AB1134" i="2" a="1"/>
  <c r="AB1134" i="2" s="1"/>
  <c r="AB1112" i="2" a="1"/>
  <c r="AB1112" i="2" s="1"/>
  <c r="AB1089" i="2" a="1"/>
  <c r="AB1089" i="2" s="1"/>
  <c r="AB1061" i="2" a="1"/>
  <c r="AB1061" i="2" s="1"/>
  <c r="AB1043" i="2" a="1"/>
  <c r="AB1043" i="2" s="1"/>
  <c r="AB1017" i="2" a="1"/>
  <c r="AB1017" i="2" s="1"/>
  <c r="AB992" i="2" a="1"/>
  <c r="AB992" i="2" s="1"/>
  <c r="AB972" i="2" a="1"/>
  <c r="AB972" i="2" s="1"/>
  <c r="AB952" i="2" a="1"/>
  <c r="AB952" i="2" s="1"/>
  <c r="AB932" i="2" a="1"/>
  <c r="AB932" i="2" s="1"/>
  <c r="AB912" i="2" a="1"/>
  <c r="AB912" i="2" s="1"/>
  <c r="AB896" i="2" a="1"/>
  <c r="AB896" i="2" s="1"/>
  <c r="AB877" i="2" a="1"/>
  <c r="AB877" i="2" s="1"/>
  <c r="AB854" i="2" a="1"/>
  <c r="AB854" i="2" s="1"/>
  <c r="AB834" i="2" a="1"/>
  <c r="AB834" i="2" s="1"/>
  <c r="AB812" i="2" a="1"/>
  <c r="AB812" i="2" s="1"/>
  <c r="AB787" i="2" a="1"/>
  <c r="AB787" i="2" s="1"/>
  <c r="AB764" i="2" a="1"/>
  <c r="AB764" i="2" s="1"/>
  <c r="AB745" i="2" a="1"/>
  <c r="AB745" i="2" s="1"/>
  <c r="AB722" i="2" a="1"/>
  <c r="AB722" i="2" s="1"/>
  <c r="AB702" i="2" a="1"/>
  <c r="AB702" i="2" s="1"/>
  <c r="AB679" i="2" a="1"/>
  <c r="AB679" i="2" s="1"/>
  <c r="AB655" i="2" a="1"/>
  <c r="AB655" i="2" s="1"/>
  <c r="AB629" i="2" a="1"/>
  <c r="AB629" i="2" s="1"/>
  <c r="AB606" i="2" a="1"/>
  <c r="AB606" i="2" s="1"/>
  <c r="AB579" i="2" a="1"/>
  <c r="AB579" i="2" s="1"/>
  <c r="AB550" i="2" a="1"/>
  <c r="AB550" i="2" s="1"/>
  <c r="AB525" i="2" a="1"/>
  <c r="AB525" i="2" s="1"/>
  <c r="AB505" i="2" a="1"/>
  <c r="AB505" i="2" s="1"/>
  <c r="AB484" i="2" a="1"/>
  <c r="AB484" i="2" s="1"/>
  <c r="AB456" i="2" a="1"/>
  <c r="AB456" i="2" s="1"/>
  <c r="AB429" i="2" a="1"/>
  <c r="AB429" i="2" s="1"/>
  <c r="AB402" i="2" a="1"/>
  <c r="AB402" i="2" s="1"/>
  <c r="AB375" i="2" a="1"/>
  <c r="AB375" i="2" s="1"/>
  <c r="AB351" i="2" a="1"/>
  <c r="AB351" i="2" s="1"/>
  <c r="AB322" i="2" a="1"/>
  <c r="AB322" i="2" s="1"/>
  <c r="AB301" i="2" a="1"/>
  <c r="AB301" i="2" s="1"/>
  <c r="AB274" i="2" a="1"/>
  <c r="AB274" i="2" s="1"/>
  <c r="AB249" i="2" a="1"/>
  <c r="AB249" i="2" s="1"/>
  <c r="AB217" i="2" a="1"/>
  <c r="AB217" i="2" s="1"/>
  <c r="AB193" i="2" a="1"/>
  <c r="AB193" i="2" s="1"/>
  <c r="AB171" i="2" a="1"/>
  <c r="AB171" i="2" s="1"/>
  <c r="AB145" i="2" a="1"/>
  <c r="AB145" i="2" s="1"/>
  <c r="AB125" i="2" a="1"/>
  <c r="AB125" i="2" s="1"/>
  <c r="AB104" i="2" a="1"/>
  <c r="AB104" i="2" s="1"/>
  <c r="AB78" i="2" a="1"/>
  <c r="AB78" i="2" s="1"/>
  <c r="AB54" i="2" a="1"/>
  <c r="AB54" i="2" s="1"/>
  <c r="AB4591" i="2" a="1"/>
  <c r="AB4591" i="2" s="1"/>
  <c r="AB4370" i="2" a="1"/>
  <c r="AB4370" i="2" s="1"/>
  <c r="AB4139" i="2" a="1"/>
  <c r="AB4139" i="2" s="1"/>
  <c r="AB3612" i="2" a="1"/>
  <c r="AB3612" i="2" s="1"/>
  <c r="AB3269" i="2" a="1"/>
  <c r="AB3269" i="2" s="1"/>
  <c r="AB2703" i="2" a="1"/>
  <c r="AB2703" i="2" s="1"/>
  <c r="AB2406" i="2" a="1"/>
  <c r="AB2406" i="2" s="1"/>
  <c r="AB1935" i="2" a="1"/>
  <c r="AB1935" i="2" s="1"/>
  <c r="AB1621" i="2" a="1"/>
  <c r="AB1621" i="2" s="1"/>
  <c r="AB1281" i="2" a="1"/>
  <c r="AB1281" i="2" s="1"/>
  <c r="AB1034" i="2" a="1"/>
  <c r="AB1034" i="2" s="1"/>
  <c r="AB554" i="2" a="1"/>
  <c r="AB554" i="2" s="1"/>
  <c r="AB298" i="2" a="1"/>
  <c r="AB298" i="2" s="1"/>
  <c r="AB32" i="2" a="1"/>
  <c r="AB32" i="2" s="1"/>
  <c r="AB4625" i="2" a="1"/>
  <c r="AB4625" i="2" s="1"/>
  <c r="AB4562" i="2" a="1"/>
  <c r="AB4562" i="2" s="1"/>
  <c r="AB4510" i="2" a="1"/>
  <c r="AB4510" i="2" s="1"/>
  <c r="AB4470" i="2" a="1"/>
  <c r="AB4470" i="2" s="1"/>
  <c r="AB4417" i="2" a="1"/>
  <c r="AB4417" i="2" s="1"/>
  <c r="AB4367" i="2" a="1"/>
  <c r="AB4367" i="2" s="1"/>
  <c r="AB4284" i="2" a="1"/>
  <c r="AB4284" i="2" s="1"/>
  <c r="AB4226" i="2" a="1"/>
  <c r="AB4226" i="2" s="1"/>
  <c r="AB4177" i="2" a="1"/>
  <c r="AB4177" i="2" s="1"/>
  <c r="AB4098" i="2" a="1"/>
  <c r="AB4098" i="2" s="1"/>
  <c r="AB4046" i="2" a="1"/>
  <c r="AB4046" i="2" s="1"/>
  <c r="AB3975" i="2" a="1"/>
  <c r="AB3975" i="2" s="1"/>
  <c r="AB3927" i="2" a="1"/>
  <c r="AB3927" i="2" s="1"/>
  <c r="AB3861" i="2" a="1"/>
  <c r="AB3861" i="2" s="1"/>
  <c r="AB3809" i="2" a="1"/>
  <c r="AB3809" i="2" s="1"/>
  <c r="AB3757" i="2" a="1"/>
  <c r="AB3757" i="2" s="1"/>
  <c r="AB3712" i="2" a="1"/>
  <c r="AB3712" i="2" s="1"/>
  <c r="AB3645" i="2" a="1"/>
  <c r="AB3645" i="2" s="1"/>
  <c r="AB3553" i="2" a="1"/>
  <c r="AB3553" i="2" s="1"/>
  <c r="AB3491" i="2" a="1"/>
  <c r="AB3491" i="2" s="1"/>
  <c r="AB3399" i="2" a="1"/>
  <c r="AB3399" i="2" s="1"/>
  <c r="AB3338" i="2" a="1"/>
  <c r="AB3338" i="2" s="1"/>
  <c r="AB3298" i="2" a="1"/>
  <c r="AB3298" i="2" s="1"/>
  <c r="AB3241" i="2" a="1"/>
  <c r="AB3241" i="2" s="1"/>
  <c r="AB3191" i="2" a="1"/>
  <c r="AB3191" i="2" s="1"/>
  <c r="AB3119" i="2" a="1"/>
  <c r="AB3119" i="2" s="1"/>
  <c r="AB3049" i="2" a="1"/>
  <c r="AB3049" i="2" s="1"/>
  <c r="AB3002" i="2" a="1"/>
  <c r="AB3002" i="2" s="1"/>
  <c r="AB2931" i="2" a="1"/>
  <c r="AB2931" i="2" s="1"/>
  <c r="AB2888" i="2" a="1"/>
  <c r="AB2888" i="2" s="1"/>
  <c r="AB2819" i="2" a="1"/>
  <c r="AB2819" i="2" s="1"/>
  <c r="AB2753" i="2" a="1"/>
  <c r="AB2753" i="2" s="1"/>
  <c r="AB2702" i="2" a="1"/>
  <c r="AB2702" i="2" s="1"/>
  <c r="AB2622" i="2" a="1"/>
  <c r="AB2622" i="2" s="1"/>
  <c r="AB2563" i="2" a="1"/>
  <c r="AB2563" i="2" s="1"/>
  <c r="AB2525" i="2" a="1"/>
  <c r="AB2525" i="2" s="1"/>
  <c r="AB2471" i="2" a="1"/>
  <c r="AB2471" i="2" s="1"/>
  <c r="AB2425" i="2" a="1"/>
  <c r="AB2425" i="2" s="1"/>
  <c r="AB2373" i="2" a="1"/>
  <c r="AB2373" i="2" s="1"/>
  <c r="AB2326" i="2" a="1"/>
  <c r="AB2326" i="2" s="1"/>
  <c r="AB2275" i="2" a="1"/>
  <c r="AB2275" i="2" s="1"/>
  <c r="AB2221" i="2" a="1"/>
  <c r="AB2221" i="2" s="1"/>
  <c r="AB2136" i="2" a="1"/>
  <c r="AB2136" i="2" s="1"/>
  <c r="AB2094" i="2" a="1"/>
  <c r="AB2094" i="2" s="1"/>
  <c r="AB2043" i="2" a="1"/>
  <c r="AB2043" i="2" s="1"/>
  <c r="AB1956" i="2" a="1"/>
  <c r="AB1956" i="2" s="1"/>
  <c r="AB1909" i="2" a="1"/>
  <c r="AB1909" i="2" s="1"/>
  <c r="AB1840" i="2" a="1"/>
  <c r="AB1840" i="2" s="1"/>
  <c r="AB1790" i="2" a="1"/>
  <c r="AB1790" i="2" s="1"/>
  <c r="AB1732" i="2" a="1"/>
  <c r="AB1732" i="2" s="1"/>
  <c r="AB1657" i="2" a="1"/>
  <c r="AB1657" i="2" s="1"/>
  <c r="AB1543" i="2" a="1"/>
  <c r="AB1543" i="2" s="1"/>
  <c r="AB1465" i="2" a="1"/>
  <c r="AB1465" i="2" s="1"/>
  <c r="AB1410" i="2" a="1"/>
  <c r="AB1410" i="2" s="1"/>
  <c r="AB1368" i="2" a="1"/>
  <c r="AB1368" i="2" s="1"/>
  <c r="AB1314" i="2" a="1"/>
  <c r="AB1314" i="2" s="1"/>
  <c r="AB1278" i="2" a="1"/>
  <c r="AB1278" i="2" s="1"/>
  <c r="AB1230" i="2" a="1"/>
  <c r="AB1230" i="2" s="1"/>
  <c r="AB1167" i="2" a="1"/>
  <c r="AB1167" i="2" s="1"/>
  <c r="AB1109" i="2" a="1"/>
  <c r="AB1109" i="2" s="1"/>
  <c r="AB1042" i="2" a="1"/>
  <c r="AB1042" i="2" s="1"/>
  <c r="AB988" i="2" a="1"/>
  <c r="AB988" i="2" s="1"/>
  <c r="AB866" i="2" a="1"/>
  <c r="AB866" i="2" s="1"/>
  <c r="AB802" i="2" a="1"/>
  <c r="AB802" i="2" s="1"/>
  <c r="AB725" i="2" a="1"/>
  <c r="AB725" i="2" s="1"/>
  <c r="AB665" i="2" a="1"/>
  <c r="AB665" i="2" s="1"/>
  <c r="AB608" i="2" a="1"/>
  <c r="AB608" i="2" s="1"/>
  <c r="AB571" i="2" a="1"/>
  <c r="AB571" i="2" s="1"/>
  <c r="AB509" i="2" a="1"/>
  <c r="AB509" i="2" s="1"/>
  <c r="AB453" i="2" a="1"/>
  <c r="AB453" i="2" s="1"/>
  <c r="AB404" i="2" a="1"/>
  <c r="AB404" i="2" s="1"/>
  <c r="AB348" i="2" a="1"/>
  <c r="AB348" i="2" s="1"/>
  <c r="AB299" i="2" a="1"/>
  <c r="AB299" i="2" s="1"/>
  <c r="AB250" i="2" a="1"/>
  <c r="AB250" i="2" s="1"/>
  <c r="AB207" i="2" a="1"/>
  <c r="AB207" i="2" s="1"/>
  <c r="AB149" i="2" a="1"/>
  <c r="AB149" i="2" s="1"/>
  <c r="AB74" i="2" a="1"/>
  <c r="AB74" i="2" s="1"/>
  <c r="AB29" i="2" a="1"/>
  <c r="AB29" i="2" s="1"/>
  <c r="AB3848" i="2" a="1"/>
  <c r="AB3848" i="2" s="1"/>
  <c r="AB2057" i="2" a="1"/>
  <c r="AB2057" i="2" s="1"/>
  <c r="AB96" i="2" a="1"/>
  <c r="AB96" i="2" s="1"/>
  <c r="AB4694" i="2" a="1"/>
  <c r="AB4694" i="2" s="1"/>
  <c r="AB4672" i="2" a="1"/>
  <c r="AB4672" i="2" s="1"/>
  <c r="AB4648" i="2" a="1"/>
  <c r="AB4648" i="2" s="1"/>
  <c r="AB4628" i="2" a="1"/>
  <c r="AB4628" i="2" s="1"/>
  <c r="AB4600" i="2" a="1"/>
  <c r="AB4600" i="2" s="1"/>
  <c r="AB4577" i="2" a="1"/>
  <c r="AB4577" i="2" s="1"/>
  <c r="AB4555" i="2" a="1"/>
  <c r="AB4555" i="2" s="1"/>
  <c r="AB4528" i="2" a="1"/>
  <c r="AB4528" i="2" s="1"/>
  <c r="AB4501" i="2" a="1"/>
  <c r="AB4501" i="2" s="1"/>
  <c r="AB4471" i="2" a="1"/>
  <c r="AB4471" i="2" s="1"/>
  <c r="AB4445" i="2" a="1"/>
  <c r="AB4445" i="2" s="1"/>
  <c r="AB4422" i="2" a="1"/>
  <c r="AB4422" i="2" s="1"/>
  <c r="AB4391" i="2" a="1"/>
  <c r="AB4391" i="2" s="1"/>
  <c r="AB4369" i="2" a="1"/>
  <c r="AB4369" i="2" s="1"/>
  <c r="AB4348" i="2" a="1"/>
  <c r="AB4348" i="2" s="1"/>
  <c r="AB4327" i="2" a="1"/>
  <c r="AB4327" i="2" s="1"/>
  <c r="AB4306" i="2" a="1"/>
  <c r="AB4306" i="2" s="1"/>
  <c r="AB4280" i="2" a="1"/>
  <c r="AB4280" i="2" s="1"/>
  <c r="AB4258" i="2" a="1"/>
  <c r="AB4258" i="2" s="1"/>
  <c r="AB4229" i="2" a="1"/>
  <c r="AB4229" i="2" s="1"/>
  <c r="AB4202" i="2" a="1"/>
  <c r="AB4202" i="2" s="1"/>
  <c r="AB4174" i="2" a="1"/>
  <c r="AB4174" i="2" s="1"/>
  <c r="AB4151" i="2" a="1"/>
  <c r="AB4151" i="2" s="1"/>
  <c r="AB4128" i="2" a="1"/>
  <c r="AB4128" i="2" s="1"/>
  <c r="AB4109" i="2" a="1"/>
  <c r="AB4109" i="2" s="1"/>
  <c r="AB4084" i="2" a="1"/>
  <c r="AB4084" i="2" s="1"/>
  <c r="AB4055" i="2" a="1"/>
  <c r="AB4055" i="2" s="1"/>
  <c r="AB4033" i="2" a="1"/>
  <c r="AB4033" i="2" s="1"/>
  <c r="AB4012" i="2" a="1"/>
  <c r="AB4012" i="2" s="1"/>
  <c r="AB3988" i="2" a="1"/>
  <c r="AB3988" i="2" s="1"/>
  <c r="AB3965" i="2" a="1"/>
  <c r="AB3965" i="2" s="1"/>
  <c r="AB3944" i="2" a="1"/>
  <c r="AB3944" i="2" s="1"/>
  <c r="AB3919" i="2" a="1"/>
  <c r="AB3919" i="2" s="1"/>
  <c r="AB3900" i="2" a="1"/>
  <c r="AB3900" i="2" s="1"/>
  <c r="AB3877" i="2" a="1"/>
  <c r="AB3877" i="2" s="1"/>
  <c r="AB3854" i="2" a="1"/>
  <c r="AB3854" i="2" s="1"/>
  <c r="AB3827" i="2" a="1"/>
  <c r="AB3827" i="2" s="1"/>
  <c r="AB3799" i="2" a="1"/>
  <c r="AB3799" i="2" s="1"/>
  <c r="AB3774" i="2" a="1"/>
  <c r="AB3774" i="2" s="1"/>
  <c r="AB3754" i="2" a="1"/>
  <c r="AB3754" i="2" s="1"/>
  <c r="AB3725" i="2" a="1"/>
  <c r="AB3725" i="2" s="1"/>
  <c r="AB3699" i="2" a="1"/>
  <c r="AB3699" i="2" s="1"/>
  <c r="AB3681" i="2" a="1"/>
  <c r="AB3681" i="2" s="1"/>
  <c r="AB3661" i="2" a="1"/>
  <c r="AB3661" i="2" s="1"/>
  <c r="AB3637" i="2" a="1"/>
  <c r="AB3637" i="2" s="1"/>
  <c r="AB3619" i="2" a="1"/>
  <c r="AB3619" i="2" s="1"/>
  <c r="AB3598" i="2" a="1"/>
  <c r="AB3598" i="2" s="1"/>
  <c r="AB3577" i="2" a="1"/>
  <c r="AB3577" i="2" s="1"/>
  <c r="AB3558" i="2" a="1"/>
  <c r="AB3558" i="2" s="1"/>
  <c r="AB3538" i="2" a="1"/>
  <c r="AB3538" i="2" s="1"/>
  <c r="AB3511" i="2" a="1"/>
  <c r="AB3511" i="2" s="1"/>
  <c r="AB3490" i="2" a="1"/>
  <c r="AB3490" i="2" s="1"/>
  <c r="AB3471" i="2" a="1"/>
  <c r="AB3471" i="2" s="1"/>
  <c r="AB3450" i="2" a="1"/>
  <c r="AB3450" i="2" s="1"/>
  <c r="AB3430" i="2" a="1"/>
  <c r="AB3430" i="2" s="1"/>
  <c r="AB3409" i="2" a="1"/>
  <c r="AB3409" i="2" s="1"/>
  <c r="AB3385" i="2" a="1"/>
  <c r="AB3385" i="2" s="1"/>
  <c r="AB3362" i="2" a="1"/>
  <c r="AB3362" i="2" s="1"/>
  <c r="AB3337" i="2" a="1"/>
  <c r="AB3337" i="2" s="1"/>
  <c r="AB3314" i="2" a="1"/>
  <c r="AB3314" i="2" s="1"/>
  <c r="AB3280" i="2" a="1"/>
  <c r="AB3280" i="2" s="1"/>
  <c r="AB3256" i="2" a="1"/>
  <c r="AB3256" i="2" s="1"/>
  <c r="AB3231" i="2" a="1"/>
  <c r="AB3231" i="2" s="1"/>
  <c r="AB3205" i="2" a="1"/>
  <c r="AB3205" i="2" s="1"/>
  <c r="AB3182" i="2" a="1"/>
  <c r="AB3182" i="2" s="1"/>
  <c r="AB3161" i="2" a="1"/>
  <c r="AB3161" i="2" s="1"/>
  <c r="AB3142" i="2" a="1"/>
  <c r="AB3142" i="2" s="1"/>
  <c r="AB3116" i="2" a="1"/>
  <c r="AB3116" i="2" s="1"/>
  <c r="AB3095" i="2" a="1"/>
  <c r="AB3095" i="2" s="1"/>
  <c r="AB3076" i="2" a="1"/>
  <c r="AB3076" i="2" s="1"/>
  <c r="AB3056" i="2" a="1"/>
  <c r="AB3056" i="2" s="1"/>
  <c r="AB3033" i="2" a="1"/>
  <c r="AB3033" i="2" s="1"/>
  <c r="AB3006" i="2" a="1"/>
  <c r="AB3006" i="2" s="1"/>
  <c r="AB2986" i="2" a="1"/>
  <c r="AB2986" i="2" s="1"/>
  <c r="AB2962" i="2" a="1"/>
  <c r="AB2962" i="2" s="1"/>
  <c r="AB2942" i="2" a="1"/>
  <c r="AB2942" i="2" s="1"/>
  <c r="AB2917" i="2" a="1"/>
  <c r="AB2917" i="2" s="1"/>
  <c r="AB2887" i="2" a="1"/>
  <c r="AB2887" i="2" s="1"/>
  <c r="AB2866" i="2" a="1"/>
  <c r="AB2866" i="2" s="1"/>
  <c r="AB2846" i="2" a="1"/>
  <c r="AB2846" i="2" s="1"/>
  <c r="AB2821" i="2" a="1"/>
  <c r="AB2821" i="2" s="1"/>
  <c r="AB2799" i="2" a="1"/>
  <c r="AB2799" i="2" s="1"/>
  <c r="AB2774" i="2" a="1"/>
  <c r="AB2774" i="2" s="1"/>
  <c r="AB2754" i="2" a="1"/>
  <c r="AB2754" i="2" s="1"/>
  <c r="AB2731" i="2" a="1"/>
  <c r="AB2731" i="2" s="1"/>
  <c r="AB2705" i="2" a="1"/>
  <c r="AB2705" i="2" s="1"/>
  <c r="AB2679" i="2" a="1"/>
  <c r="AB2679" i="2" s="1"/>
  <c r="AB2660" i="2" a="1"/>
  <c r="AB2660" i="2" s="1"/>
  <c r="AB2638" i="2" a="1"/>
  <c r="AB2638" i="2" s="1"/>
  <c r="AB2618" i="2" a="1"/>
  <c r="AB2618" i="2" s="1"/>
  <c r="AB2595" i="2" a="1"/>
  <c r="AB2595" i="2" s="1"/>
  <c r="AB2570" i="2" a="1"/>
  <c r="AB2570" i="2" s="1"/>
  <c r="AB2539" i="2" a="1"/>
  <c r="AB2539" i="2" s="1"/>
  <c r="AB2511" i="2" a="1"/>
  <c r="AB2511" i="2" s="1"/>
  <c r="AB2486" i="2" a="1"/>
  <c r="AB2486" i="2" s="1"/>
  <c r="AB2462" i="2" a="1"/>
  <c r="AB2462" i="2" s="1"/>
  <c r="AB2439" i="2" a="1"/>
  <c r="AB2439" i="2" s="1"/>
  <c r="AB2409" i="2" a="1"/>
  <c r="AB2409" i="2" s="1"/>
  <c r="AB2384" i="2" a="1"/>
  <c r="AB2384" i="2" s="1"/>
  <c r="AB2357" i="2" a="1"/>
  <c r="AB2357" i="2" s="1"/>
  <c r="AB2332" i="2" a="1"/>
  <c r="AB2332" i="2" s="1"/>
  <c r="AB2309" i="2" a="1"/>
  <c r="AB2309" i="2" s="1"/>
  <c r="AB2280" i="2" a="1"/>
  <c r="AB2280" i="2" s="1"/>
  <c r="AB2255" i="2" a="1"/>
  <c r="AB2255" i="2" s="1"/>
  <c r="AB2230" i="2" a="1"/>
  <c r="AB2230" i="2" s="1"/>
  <c r="AB2209" i="2" a="1"/>
  <c r="AB2209" i="2" s="1"/>
  <c r="AB2191" i="2" a="1"/>
  <c r="AB2191" i="2" s="1"/>
  <c r="AB2171" i="2" a="1"/>
  <c r="AB2171" i="2" s="1"/>
  <c r="AB2153" i="2" a="1"/>
  <c r="AB2153" i="2" s="1"/>
  <c r="AB2127" i="2" a="1"/>
  <c r="AB2127" i="2" s="1"/>
  <c r="AB2098" i="2" a="1"/>
  <c r="AB2098" i="2" s="1"/>
  <c r="AB2071" i="2" a="1"/>
  <c r="AB2071" i="2" s="1"/>
  <c r="AB2047" i="2" a="1"/>
  <c r="AB2047" i="2" s="1"/>
  <c r="AB2028" i="2" a="1"/>
  <c r="AB2028" i="2" s="1"/>
  <c r="AB2004" i="2" a="1"/>
  <c r="AB2004" i="2" s="1"/>
  <c r="AB1982" i="2" a="1"/>
  <c r="AB1982" i="2" s="1"/>
  <c r="AB1962" i="2" a="1"/>
  <c r="AB1962" i="2" s="1"/>
  <c r="AB1931" i="2" a="1"/>
  <c r="AB1931" i="2" s="1"/>
  <c r="AB1911" i="2" a="1"/>
  <c r="AB1911" i="2" s="1"/>
  <c r="AB1886" i="2" a="1"/>
  <c r="AB1886" i="2" s="1"/>
  <c r="AB1864" i="2" a="1"/>
  <c r="AB1864" i="2" s="1"/>
  <c r="AB1843" i="2" a="1"/>
  <c r="AB1843" i="2" s="1"/>
  <c r="AB1818" i="2" a="1"/>
  <c r="AB1818" i="2" s="1"/>
  <c r="AB1792" i="2" a="1"/>
  <c r="AB1792" i="2" s="1"/>
  <c r="AB1771" i="2" a="1"/>
  <c r="AB1771" i="2" s="1"/>
  <c r="AB1747" i="2" a="1"/>
  <c r="AB1747" i="2" s="1"/>
  <c r="AB1723" i="2" a="1"/>
  <c r="AB1723" i="2" s="1"/>
  <c r="AB1699" i="2" a="1"/>
  <c r="AB1699" i="2" s="1"/>
  <c r="AB1679" i="2" a="1"/>
  <c r="AB1679" i="2" s="1"/>
  <c r="AB1653" i="2" a="1"/>
  <c r="AB1653" i="2" s="1"/>
  <c r="AB1634" i="2" a="1"/>
  <c r="AB1634" i="2" s="1"/>
  <c r="AB1614" i="2" a="1"/>
  <c r="AB1614" i="2" s="1"/>
  <c r="AB1597" i="2" a="1"/>
  <c r="AB1597" i="2" s="1"/>
  <c r="AB1575" i="2" a="1"/>
  <c r="AB1575" i="2" s="1"/>
  <c r="AB1555" i="2" a="1"/>
  <c r="AB1555" i="2" s="1"/>
  <c r="AB1535" i="2" a="1"/>
  <c r="AB1535" i="2" s="1"/>
  <c r="AB1516" i="2" a="1"/>
  <c r="AB1516" i="2" s="1"/>
  <c r="AB1494" i="2" a="1"/>
  <c r="AB1494" i="2" s="1"/>
  <c r="AB1472" i="2" a="1"/>
  <c r="AB1472" i="2" s="1"/>
  <c r="AB1441" i="2" a="1"/>
  <c r="AB1441" i="2" s="1"/>
  <c r="AB1420" i="2" a="1"/>
  <c r="AB1420" i="2" s="1"/>
  <c r="AB1393" i="2" a="1"/>
  <c r="AB1393" i="2" s="1"/>
  <c r="AB1366" i="2" a="1"/>
  <c r="AB1366" i="2" s="1"/>
  <c r="AB1339" i="2" a="1"/>
  <c r="AB1339" i="2" s="1"/>
  <c r="AB1318" i="2" a="1"/>
  <c r="AB1318" i="2" s="1"/>
  <c r="AB1289" i="2" a="1"/>
  <c r="AB1289" i="2" s="1"/>
  <c r="AB1258" i="2" a="1"/>
  <c r="AB1258" i="2" s="1"/>
  <c r="AB1229" i="2" a="1"/>
  <c r="AB1229" i="2" s="1"/>
  <c r="AB1204" i="2" a="1"/>
  <c r="AB1204" i="2" s="1"/>
  <c r="AB1181" i="2" a="1"/>
  <c r="AB1181" i="2" s="1"/>
  <c r="AB1160" i="2" a="1"/>
  <c r="AB1160" i="2" s="1"/>
  <c r="AB1133" i="2" a="1"/>
  <c r="AB1133" i="2" s="1"/>
  <c r="AB1110" i="2" a="1"/>
  <c r="AB1110" i="2" s="1"/>
  <c r="AB1087" i="2" a="1"/>
  <c r="AB1087" i="2" s="1"/>
  <c r="AB1060" i="2" a="1"/>
  <c r="AB1060" i="2" s="1"/>
  <c r="AB1041" i="2" a="1"/>
  <c r="AB1041" i="2" s="1"/>
  <c r="AB1016" i="2" a="1"/>
  <c r="AB1016" i="2" s="1"/>
  <c r="AB991" i="2" a="1"/>
  <c r="AB991" i="2" s="1"/>
  <c r="AB971" i="2" a="1"/>
  <c r="AB971" i="2" s="1"/>
  <c r="AB951" i="2" a="1"/>
  <c r="AB951" i="2" s="1"/>
  <c r="AB931" i="2" a="1"/>
  <c r="AB931" i="2" s="1"/>
  <c r="AB911" i="2" a="1"/>
  <c r="AB911" i="2" s="1"/>
  <c r="AB895" i="2" a="1"/>
  <c r="AB895" i="2" s="1"/>
  <c r="AB876" i="2" a="1"/>
  <c r="AB876" i="2" s="1"/>
  <c r="AB853" i="2" a="1"/>
  <c r="AB853" i="2" s="1"/>
  <c r="AB832" i="2" a="1"/>
  <c r="AB832" i="2" s="1"/>
  <c r="AB811" i="2" a="1"/>
  <c r="AB811" i="2" s="1"/>
  <c r="AB784" i="2" a="1"/>
  <c r="AB784" i="2" s="1"/>
  <c r="AB763" i="2" a="1"/>
  <c r="AB763" i="2" s="1"/>
  <c r="AB744" i="2" a="1"/>
  <c r="AB744" i="2" s="1"/>
  <c r="AB718" i="2" a="1"/>
  <c r="AB718" i="2" s="1"/>
  <c r="AB701" i="2" a="1"/>
  <c r="AB701" i="2" s="1"/>
  <c r="AB678" i="2" a="1"/>
  <c r="AB678" i="2" s="1"/>
  <c r="AB653" i="2" a="1"/>
  <c r="AB653" i="2" s="1"/>
  <c r="AB628" i="2" a="1"/>
  <c r="AB628" i="2" s="1"/>
  <c r="AB603" i="2" a="1"/>
  <c r="AB603" i="2" s="1"/>
  <c r="AB574" i="2" a="1"/>
  <c r="AB574" i="2" s="1"/>
  <c r="AB548" i="2" a="1"/>
  <c r="AB548" i="2" s="1"/>
  <c r="AB524" i="2" a="1"/>
  <c r="AB524" i="2" s="1"/>
  <c r="AB504" i="2" a="1"/>
  <c r="AB504" i="2" s="1"/>
  <c r="AB482" i="2" a="1"/>
  <c r="AB482" i="2" s="1"/>
  <c r="AB455" i="2" a="1"/>
  <c r="AB455" i="2" s="1"/>
  <c r="AB428" i="2" a="1"/>
  <c r="AB428" i="2" s="1"/>
  <c r="AB400" i="2" a="1"/>
  <c r="AB400" i="2" s="1"/>
  <c r="AB373" i="2" a="1"/>
  <c r="AB373" i="2" s="1"/>
  <c r="AB349" i="2" a="1"/>
  <c r="AB349" i="2" s="1"/>
  <c r="AB321" i="2" a="1"/>
  <c r="AB321" i="2" s="1"/>
  <c r="AB300" i="2" a="1"/>
  <c r="AB300" i="2" s="1"/>
  <c r="AB272" i="2" a="1"/>
  <c r="AB272" i="2" s="1"/>
  <c r="AB247" i="2" a="1"/>
  <c r="AB247" i="2" s="1"/>
  <c r="AB216" i="2" a="1"/>
  <c r="AB216" i="2" s="1"/>
  <c r="AB192" i="2" a="1"/>
  <c r="AB192" i="2" s="1"/>
  <c r="AB170" i="2" a="1"/>
  <c r="AB170" i="2" s="1"/>
  <c r="AB144" i="2" a="1"/>
  <c r="AB144" i="2" s="1"/>
  <c r="AB123" i="2" a="1"/>
  <c r="AB123" i="2" s="1"/>
  <c r="AB103" i="2" a="1"/>
  <c r="AB103" i="2" s="1"/>
  <c r="AB76" i="2" a="1"/>
  <c r="AB76" i="2" s="1"/>
  <c r="AB53" i="2" a="1"/>
  <c r="AB53" i="2" s="1"/>
  <c r="AB24" i="2" a="1"/>
  <c r="AB24" i="2" s="1"/>
  <c r="AB4357" i="2" a="1"/>
  <c r="AB4357" i="2" s="1"/>
  <c r="AB4122" i="2" a="1"/>
  <c r="AB4122" i="2" s="1"/>
  <c r="AB3597" i="2" a="1"/>
  <c r="AB3597" i="2" s="1"/>
  <c r="AB3232" i="2" a="1"/>
  <c r="AB3232" i="2" s="1"/>
  <c r="AB2695" i="2" a="1"/>
  <c r="AB2695" i="2" s="1"/>
  <c r="AB2367" i="2" a="1"/>
  <c r="AB2367" i="2" s="1"/>
  <c r="AB1908" i="2" a="1"/>
  <c r="AB1908" i="2" s="1"/>
  <c r="AB1585" i="2" a="1"/>
  <c r="AB1585" i="2" s="1"/>
  <c r="AB1262" i="2" a="1"/>
  <c r="AB1262" i="2" s="1"/>
  <c r="AB1013" i="2" a="1"/>
  <c r="AB1013" i="2" s="1"/>
  <c r="AB537" i="2" a="1"/>
  <c r="AB537" i="2" s="1"/>
  <c r="AB282" i="2" a="1"/>
  <c r="AB282" i="2" s="1"/>
  <c r="AB11" i="2" a="1"/>
  <c r="AB11" i="2" s="1"/>
  <c r="AB4621" i="2" a="1"/>
  <c r="AB4621" i="2" s="1"/>
  <c r="AB4560" i="2" a="1"/>
  <c r="AB4560" i="2" s="1"/>
  <c r="AB4509" i="2" a="1"/>
  <c r="AB4509" i="2" s="1"/>
  <c r="AB4469" i="2" a="1"/>
  <c r="AB4469" i="2" s="1"/>
  <c r="AB4415" i="2" a="1"/>
  <c r="AB4415" i="2" s="1"/>
  <c r="AB4351" i="2" a="1"/>
  <c r="AB4351" i="2" s="1"/>
  <c r="AB4267" i="2" a="1"/>
  <c r="AB4267" i="2" s="1"/>
  <c r="AB4224" i="2" a="1"/>
  <c r="AB4224" i="2" s="1"/>
  <c r="AB4175" i="2" a="1"/>
  <c r="AB4175" i="2" s="1"/>
  <c r="AB4092" i="2" a="1"/>
  <c r="AB4092" i="2" s="1"/>
  <c r="AB4044" i="2" a="1"/>
  <c r="AB4044" i="2" s="1"/>
  <c r="AB3974" i="2" a="1"/>
  <c r="AB3974" i="2" s="1"/>
  <c r="AB3923" i="2" a="1"/>
  <c r="AB3923" i="2" s="1"/>
  <c r="AB3856" i="2" a="1"/>
  <c r="AB3856" i="2" s="1"/>
  <c r="AB3808" i="2" a="1"/>
  <c r="AB3808" i="2" s="1"/>
  <c r="AB3753" i="2" a="1"/>
  <c r="AB3753" i="2" s="1"/>
  <c r="AB3710" i="2" a="1"/>
  <c r="AB3710" i="2" s="1"/>
  <c r="AB3642" i="2" a="1"/>
  <c r="AB3642" i="2" s="1"/>
  <c r="AB3545" i="2" a="1"/>
  <c r="AB3545" i="2" s="1"/>
  <c r="AB3483" i="2" a="1"/>
  <c r="AB3483" i="2" s="1"/>
  <c r="AB3397" i="2" a="1"/>
  <c r="AB3397" i="2" s="1"/>
  <c r="AB3332" i="2" a="1"/>
  <c r="AB3332" i="2" s="1"/>
  <c r="AB3294" i="2" a="1"/>
  <c r="AB3294" i="2" s="1"/>
  <c r="AB3237" i="2" a="1"/>
  <c r="AB3237" i="2" s="1"/>
  <c r="AB3185" i="2" a="1"/>
  <c r="AB3185" i="2" s="1"/>
  <c r="AB3113" i="2" a="1"/>
  <c r="AB3113" i="2" s="1"/>
  <c r="AB3045" i="2" a="1"/>
  <c r="AB3045" i="2" s="1"/>
  <c r="AB2994" i="2" a="1"/>
  <c r="AB2994" i="2" s="1"/>
  <c r="AB2926" i="2" a="1"/>
  <c r="AB2926" i="2" s="1"/>
  <c r="AB2885" i="2" a="1"/>
  <c r="AB2885" i="2" s="1"/>
  <c r="AB2817" i="2" a="1"/>
  <c r="AB2817" i="2" s="1"/>
  <c r="AB2751" i="2" a="1"/>
  <c r="AB2751" i="2" s="1"/>
  <c r="AB2701" i="2" a="1"/>
  <c r="AB2701" i="2" s="1"/>
  <c r="AB2616" i="2" a="1"/>
  <c r="AB2616" i="2" s="1"/>
  <c r="AB2561" i="2" a="1"/>
  <c r="AB2561" i="2" s="1"/>
  <c r="AB2521" i="2" a="1"/>
  <c r="AB2521" i="2" s="1"/>
  <c r="AB2470" i="2" a="1"/>
  <c r="AB2470" i="2" s="1"/>
  <c r="AB2422" i="2" a="1"/>
  <c r="AB2422" i="2" s="1"/>
  <c r="AB2371" i="2" a="1"/>
  <c r="AB2371" i="2" s="1"/>
  <c r="AB2317" i="2" a="1"/>
  <c r="AB2317" i="2" s="1"/>
  <c r="AB2272" i="2" a="1"/>
  <c r="AB2272" i="2" s="1"/>
  <c r="AB2218" i="2" a="1"/>
  <c r="AB2218" i="2" s="1"/>
  <c r="AB2134" i="2" a="1"/>
  <c r="AB2134" i="2" s="1"/>
  <c r="AB2093" i="2" a="1"/>
  <c r="AB2093" i="2" s="1"/>
  <c r="AB2037" i="2" a="1"/>
  <c r="AB2037" i="2" s="1"/>
  <c r="AB1955" i="2" a="1"/>
  <c r="AB1955" i="2" s="1"/>
  <c r="AB1905" i="2" a="1"/>
  <c r="AB1905" i="2" s="1"/>
  <c r="AB1834" i="2" a="1"/>
  <c r="AB1834" i="2" s="1"/>
  <c r="AB1787" i="2" a="1"/>
  <c r="AB1787" i="2" s="1"/>
  <c r="AB1730" i="2" a="1"/>
  <c r="AB1730" i="2" s="1"/>
  <c r="AB1656" i="2" a="1"/>
  <c r="AB1656" i="2" s="1"/>
  <c r="AB1537" i="2" a="1"/>
  <c r="AB1537" i="2" s="1"/>
  <c r="AB1463" i="2" a="1"/>
  <c r="AB1463" i="2" s="1"/>
  <c r="AB1407" i="2" a="1"/>
  <c r="AB1407" i="2" s="1"/>
  <c r="AB1365" i="2" a="1"/>
  <c r="AB1365" i="2" s="1"/>
  <c r="AB1311" i="2" a="1"/>
  <c r="AB1311" i="2" s="1"/>
  <c r="AB1277" i="2" a="1"/>
  <c r="AB1277" i="2" s="1"/>
  <c r="AB1227" i="2" a="1"/>
  <c r="AB1227" i="2" s="1"/>
  <c r="AB1163" i="2" a="1"/>
  <c r="AB1163" i="2" s="1"/>
  <c r="AB1106" i="2" a="1"/>
  <c r="AB1106" i="2" s="1"/>
  <c r="AB1029" i="2" a="1"/>
  <c r="AB1029" i="2" s="1"/>
  <c r="AB980" i="2" a="1"/>
  <c r="AB980" i="2" s="1"/>
  <c r="AB860" i="2" a="1"/>
  <c r="AB860" i="2" s="1"/>
  <c r="AB801" i="2" a="1"/>
  <c r="AB801" i="2" s="1"/>
  <c r="AB724" i="2" a="1"/>
  <c r="AB724" i="2" s="1"/>
  <c r="AB664" i="2" a="1"/>
  <c r="AB664" i="2" s="1"/>
  <c r="AB605" i="2" a="1"/>
  <c r="AB605" i="2" s="1"/>
  <c r="AB569" i="2" a="1"/>
  <c r="AB569" i="2" s="1"/>
  <c r="AB488" i="2" a="1"/>
  <c r="AB488" i="2" s="1"/>
  <c r="AB451" i="2" a="1"/>
  <c r="AB451" i="2" s="1"/>
  <c r="AB401" i="2" a="1"/>
  <c r="AB401" i="2" s="1"/>
  <c r="AB347" i="2" a="1"/>
  <c r="AB347" i="2" s="1"/>
  <c r="AB296" i="2" a="1"/>
  <c r="AB296" i="2" s="1"/>
  <c r="AB248" i="2" a="1"/>
  <c r="AB248" i="2" s="1"/>
  <c r="AB205" i="2" a="1"/>
  <c r="AB205" i="2" s="1"/>
  <c r="AB148" i="2" a="1"/>
  <c r="AB148" i="2" s="1"/>
  <c r="AB65" i="2" a="1"/>
  <c r="AB65" i="2" s="1"/>
  <c r="AB25" i="2" a="1"/>
  <c r="AB25" i="2" s="1"/>
  <c r="AB3835" i="2" a="1"/>
  <c r="AB3835" i="2" s="1"/>
  <c r="AB2038" i="2" a="1"/>
  <c r="AB2038" i="2" s="1"/>
  <c r="AB2" i="2" a="1"/>
  <c r="AB2" i="2" s="1"/>
  <c r="AB4693" i="2" a="1"/>
  <c r="AB4693" i="2" s="1"/>
  <c r="AB4671" i="2" a="1"/>
  <c r="AB4671" i="2" s="1"/>
  <c r="AB4647" i="2" a="1"/>
  <c r="AB4647" i="2" s="1"/>
  <c r="AB4627" i="2" a="1"/>
  <c r="AB4627" i="2" s="1"/>
  <c r="AB4598" i="2" a="1"/>
  <c r="AB4598" i="2" s="1"/>
  <c r="AB4576" i="2" a="1"/>
  <c r="AB4576" i="2" s="1"/>
  <c r="AB4553" i="2" a="1"/>
  <c r="AB4553" i="2" s="1"/>
  <c r="AB4527" i="2" a="1"/>
  <c r="AB4527" i="2" s="1"/>
  <c r="AB4497" i="2" a="1"/>
  <c r="AB4497" i="2" s="1"/>
  <c r="AB4468" i="2" a="1"/>
  <c r="AB4468" i="2" s="1"/>
  <c r="AB4444" i="2" a="1"/>
  <c r="AB4444" i="2" s="1"/>
  <c r="AB4420" i="2" a="1"/>
  <c r="AB4420" i="2" s="1"/>
  <c r="AB4390" i="2" a="1"/>
  <c r="AB4390" i="2" s="1"/>
  <c r="AB4366" i="2" a="1"/>
  <c r="AB4366" i="2" s="1"/>
  <c r="AB4347" i="2" a="1"/>
  <c r="AB4347" i="2" s="1"/>
  <c r="AB4326" i="2" a="1"/>
  <c r="AB4326" i="2" s="1"/>
  <c r="AB4304" i="2" a="1"/>
  <c r="AB4304" i="2" s="1"/>
  <c r="AB4279" i="2" a="1"/>
  <c r="AB4279" i="2" s="1"/>
  <c r="AB4256" i="2" a="1"/>
  <c r="AB4256" i="2" s="1"/>
  <c r="AB4225" i="2" a="1"/>
  <c r="AB4225" i="2" s="1"/>
  <c r="AB4201" i="2" a="1"/>
  <c r="AB4201" i="2" s="1"/>
  <c r="AB4172" i="2" a="1"/>
  <c r="AB4172" i="2" s="1"/>
  <c r="AB4150" i="2" a="1"/>
  <c r="AB4150" i="2" s="1"/>
  <c r="AB4127" i="2" a="1"/>
  <c r="AB4127" i="2" s="1"/>
  <c r="AB4107" i="2" a="1"/>
  <c r="AB4107" i="2" s="1"/>
  <c r="AB4083" i="2" a="1"/>
  <c r="AB4083" i="2" s="1"/>
  <c r="AB4054" i="2" a="1"/>
  <c r="AB4054" i="2" s="1"/>
  <c r="AB4031" i="2" a="1"/>
  <c r="AB4031" i="2" s="1"/>
  <c r="AB4010" i="2" a="1"/>
  <c r="AB4010" i="2" s="1"/>
  <c r="AB3987" i="2" a="1"/>
  <c r="AB3987" i="2" s="1"/>
  <c r="AB3962" i="2" a="1"/>
  <c r="AB3962" i="2" s="1"/>
  <c r="AB3941" i="2" a="1"/>
  <c r="AB3941" i="2" s="1"/>
  <c r="AB3918" i="2" a="1"/>
  <c r="AB3918" i="2" s="1"/>
  <c r="AB3898" i="2" a="1"/>
  <c r="AB3898" i="2" s="1"/>
  <c r="AB3876" i="2" a="1"/>
  <c r="AB3876" i="2" s="1"/>
  <c r="AB3853" i="2" a="1"/>
  <c r="AB3853" i="2" s="1"/>
  <c r="AB3826" i="2" a="1"/>
  <c r="AB3826" i="2" s="1"/>
  <c r="AB3798" i="2" a="1"/>
  <c r="AB3798" i="2" s="1"/>
  <c r="AB3773" i="2" a="1"/>
  <c r="AB3773" i="2" s="1"/>
  <c r="AB3750" i="2" a="1"/>
  <c r="AB3750" i="2" s="1"/>
  <c r="AB3724" i="2" a="1"/>
  <c r="AB3724" i="2" s="1"/>
  <c r="AB3698" i="2" a="1"/>
  <c r="AB3698" i="2" s="1"/>
  <c r="AB3680" i="2" a="1"/>
  <c r="AB3680" i="2" s="1"/>
  <c r="AB3658" i="2" a="1"/>
  <c r="AB3658" i="2" s="1"/>
  <c r="AB3636" i="2" a="1"/>
  <c r="AB3636" i="2" s="1"/>
  <c r="AB3618" i="2" a="1"/>
  <c r="AB3618" i="2" s="1"/>
  <c r="AB3596" i="2" a="1"/>
  <c r="AB3596" i="2" s="1"/>
  <c r="AB3576" i="2" a="1"/>
  <c r="AB3576" i="2" s="1"/>
  <c r="AB3557" i="2" a="1"/>
  <c r="AB3557" i="2" s="1"/>
  <c r="AB3537" i="2" a="1"/>
  <c r="AB3537" i="2" s="1"/>
  <c r="AB3510" i="2" a="1"/>
  <c r="AB3510" i="2" s="1"/>
  <c r="AB3489" i="2" a="1"/>
  <c r="AB3489" i="2" s="1"/>
  <c r="AB3470" i="2" a="1"/>
  <c r="AB3470" i="2" s="1"/>
  <c r="AB3449" i="2" a="1"/>
  <c r="AB3449" i="2" s="1"/>
  <c r="AB3429" i="2" a="1"/>
  <c r="AB3429" i="2" s="1"/>
  <c r="AB3408" i="2" a="1"/>
  <c r="AB3408" i="2" s="1"/>
  <c r="AB3383" i="2" a="1"/>
  <c r="AB3383" i="2" s="1"/>
  <c r="AB3360" i="2" a="1"/>
  <c r="AB3360" i="2" s="1"/>
  <c r="AB3336" i="2" a="1"/>
  <c r="AB3336" i="2" s="1"/>
  <c r="AB3312" i="2" a="1"/>
  <c r="AB3312" i="2" s="1"/>
  <c r="AB3279" i="2" a="1"/>
  <c r="AB3279" i="2" s="1"/>
  <c r="AB3255" i="2" a="1"/>
  <c r="AB3255" i="2" s="1"/>
  <c r="AB3230" i="2" a="1"/>
  <c r="AB3230" i="2" s="1"/>
  <c r="AB3204" i="2" a="1"/>
  <c r="AB3204" i="2" s="1"/>
  <c r="AB3180" i="2" a="1"/>
  <c r="AB3180" i="2" s="1"/>
  <c r="AB3160" i="2" a="1"/>
  <c r="AB3160" i="2" s="1"/>
  <c r="AB3141" i="2" a="1"/>
  <c r="AB3141" i="2" s="1"/>
  <c r="AB3115" i="2" a="1"/>
  <c r="AB3115" i="2" s="1"/>
  <c r="AB3094" i="2" a="1"/>
  <c r="AB3094" i="2" s="1"/>
  <c r="AB3075" i="2" a="1"/>
  <c r="AB3075" i="2" s="1"/>
  <c r="AB3053" i="2" a="1"/>
  <c r="AB3053" i="2" s="1"/>
  <c r="AB3028" i="2" a="1"/>
  <c r="AB3028" i="2" s="1"/>
  <c r="AB3004" i="2" a="1"/>
  <c r="AB3004" i="2" s="1"/>
  <c r="AB2985" i="2" a="1"/>
  <c r="AB2985" i="2" s="1"/>
  <c r="AB2961" i="2" a="1"/>
  <c r="AB2961" i="2" s="1"/>
  <c r="AB2941" i="2" a="1"/>
  <c r="AB2941" i="2" s="1"/>
  <c r="AB2916" i="2" a="1"/>
  <c r="AB2916" i="2" s="1"/>
  <c r="AB2886" i="2" a="1"/>
  <c r="AB2886" i="2" s="1"/>
  <c r="AB2865" i="2" a="1"/>
  <c r="AB2865" i="2" s="1"/>
  <c r="AB2842" i="2" a="1"/>
  <c r="AB2842" i="2" s="1"/>
  <c r="AB2820" i="2" a="1"/>
  <c r="AB2820" i="2" s="1"/>
  <c r="AB2798" i="2" a="1"/>
  <c r="AB2798" i="2" s="1"/>
  <c r="AB2773" i="2" a="1"/>
  <c r="AB2773" i="2" s="1"/>
  <c r="AB2752" i="2" a="1"/>
  <c r="AB2752" i="2" s="1"/>
  <c r="AB2730" i="2" a="1"/>
  <c r="AB2730" i="2" s="1"/>
  <c r="AB2704" i="2" a="1"/>
  <c r="AB2704" i="2" s="1"/>
  <c r="AB2678" i="2" a="1"/>
  <c r="AB2678" i="2" s="1"/>
  <c r="AB2659" i="2" a="1"/>
  <c r="AB2659" i="2" s="1"/>
  <c r="AB2637" i="2" a="1"/>
  <c r="AB2637" i="2" s="1"/>
  <c r="AB2594" i="2" a="1"/>
  <c r="AB2594" i="2" s="1"/>
  <c r="AB2567" i="2" a="1"/>
  <c r="AB2567" i="2" s="1"/>
  <c r="AB2537" i="2" a="1"/>
  <c r="AB2537" i="2" s="1"/>
  <c r="AB2509" i="2" a="1"/>
  <c r="AB2509" i="2" s="1"/>
  <c r="AB2484" i="2" a="1"/>
  <c r="AB2484" i="2" s="1"/>
  <c r="AB2461" i="2" a="1"/>
  <c r="AB2461" i="2" s="1"/>
  <c r="AB2433" i="2" a="1"/>
  <c r="AB2433" i="2" s="1"/>
  <c r="AB2408" i="2" a="1"/>
  <c r="AB2408" i="2" s="1"/>
  <c r="AB2383" i="2" a="1"/>
  <c r="AB2383" i="2" s="1"/>
  <c r="AB2356" i="2" a="1"/>
  <c r="AB2356" i="2" s="1"/>
  <c r="AB2331" i="2" a="1"/>
  <c r="AB2331" i="2" s="1"/>
  <c r="AB2306" i="2" a="1"/>
  <c r="AB2306" i="2" s="1"/>
  <c r="AB2279" i="2" a="1"/>
  <c r="AB2279" i="2" s="1"/>
  <c r="AB2254" i="2" a="1"/>
  <c r="AB2254" i="2" s="1"/>
  <c r="AB2229" i="2" a="1"/>
  <c r="AB2229" i="2" s="1"/>
  <c r="AB2208" i="2" a="1"/>
  <c r="AB2208" i="2" s="1"/>
  <c r="AB2190" i="2" a="1"/>
  <c r="AB2190" i="2" s="1"/>
  <c r="AB2170" i="2" a="1"/>
  <c r="AB2170" i="2" s="1"/>
  <c r="AB2150" i="2" a="1"/>
  <c r="AB2150" i="2" s="1"/>
  <c r="AB2126" i="2" a="1"/>
  <c r="AB2126" i="2" s="1"/>
  <c r="AB2097" i="2" a="1"/>
  <c r="AB2097" i="2" s="1"/>
  <c r="AB2070" i="2" a="1"/>
  <c r="AB2070" i="2" s="1"/>
  <c r="AB2046" i="2" a="1"/>
  <c r="AB2046" i="2" s="1"/>
  <c r="AB2024" i="2" a="1"/>
  <c r="AB2024" i="2" s="1"/>
  <c r="AB2003" i="2" a="1"/>
  <c r="AB2003" i="2" s="1"/>
  <c r="AB1981" i="2" a="1"/>
  <c r="AB1981" i="2" s="1"/>
  <c r="AB1961" i="2" a="1"/>
  <c r="AB1961" i="2" s="1"/>
  <c r="AB1930" i="2" a="1"/>
  <c r="AB1930" i="2" s="1"/>
  <c r="AB1910" i="2" a="1"/>
  <c r="AB1910" i="2" s="1"/>
  <c r="AB1885" i="2" a="1"/>
  <c r="AB1885" i="2" s="1"/>
  <c r="AB1863" i="2" a="1"/>
  <c r="AB1863" i="2" s="1"/>
  <c r="AB1842" i="2" a="1"/>
  <c r="AB1842" i="2" s="1"/>
  <c r="AB1816" i="2" a="1"/>
  <c r="AB1816" i="2" s="1"/>
  <c r="AB1791" i="2" a="1"/>
  <c r="AB1791" i="2" s="1"/>
  <c r="AB1769" i="2" a="1"/>
  <c r="AB1769" i="2" s="1"/>
  <c r="AB1746" i="2" a="1"/>
  <c r="AB1746" i="2" s="1"/>
  <c r="AB1721" i="2" a="1"/>
  <c r="AB1721" i="2" s="1"/>
  <c r="AB1697" i="2" a="1"/>
  <c r="AB1697" i="2" s="1"/>
  <c r="AB1678" i="2" a="1"/>
  <c r="AB1678" i="2" s="1"/>
  <c r="AB1651" i="2" a="1"/>
  <c r="AB1651" i="2" s="1"/>
  <c r="AB1633" i="2" a="1"/>
  <c r="AB1633" i="2" s="1"/>
  <c r="AB1613" i="2" a="1"/>
  <c r="AB1613" i="2" s="1"/>
  <c r="AB1596" i="2" a="1"/>
  <c r="AB1596" i="2" s="1"/>
  <c r="AB1574" i="2" a="1"/>
  <c r="AB1574" i="2" s="1"/>
  <c r="AB1554" i="2" a="1"/>
  <c r="AB1554" i="2" s="1"/>
  <c r="AB1534" i="2" a="1"/>
  <c r="AB1534" i="2" s="1"/>
  <c r="AB1514" i="2" a="1"/>
  <c r="AB1514" i="2" s="1"/>
  <c r="AB1492" i="2" a="1"/>
  <c r="AB1492" i="2" s="1"/>
  <c r="AB1468" i="2" a="1"/>
  <c r="AB1468" i="2" s="1"/>
  <c r="AB1440" i="2" a="1"/>
  <c r="AB1440" i="2" s="1"/>
  <c r="AB1419" i="2" a="1"/>
  <c r="AB1419" i="2" s="1"/>
  <c r="AB1392" i="2" a="1"/>
  <c r="AB1392" i="2" s="1"/>
  <c r="AB1364" i="2" a="1"/>
  <c r="AB1364" i="2" s="1"/>
  <c r="AB1338" i="2" a="1"/>
  <c r="AB1338" i="2" s="1"/>
  <c r="AB1317" i="2" a="1"/>
  <c r="AB1317" i="2" s="1"/>
  <c r="AB1288" i="2" a="1"/>
  <c r="AB1288" i="2" s="1"/>
  <c r="AB1255" i="2" a="1"/>
  <c r="AB1255" i="2" s="1"/>
  <c r="AB1228" i="2" a="1"/>
  <c r="AB1228" i="2" s="1"/>
  <c r="AB1203" i="2" a="1"/>
  <c r="AB1203" i="2" s="1"/>
  <c r="AB1179" i="2" a="1"/>
  <c r="AB1179" i="2" s="1"/>
  <c r="AB1159" i="2" a="1"/>
  <c r="AB1159" i="2" s="1"/>
  <c r="AB1132" i="2" a="1"/>
  <c r="AB1132" i="2" s="1"/>
  <c r="AB1108" i="2" a="1"/>
  <c r="AB1108" i="2" s="1"/>
  <c r="AB1086" i="2" a="1"/>
  <c r="AB1086" i="2" s="1"/>
  <c r="AB1059" i="2" a="1"/>
  <c r="AB1059" i="2" s="1"/>
  <c r="AB1040" i="2" a="1"/>
  <c r="AB1040" i="2" s="1"/>
  <c r="AB1012" i="2" a="1"/>
  <c r="AB1012" i="2" s="1"/>
  <c r="AB990" i="2" a="1"/>
  <c r="AB990" i="2" s="1"/>
  <c r="AB970" i="2" a="1"/>
  <c r="AB970" i="2" s="1"/>
  <c r="AB949" i="2" a="1"/>
  <c r="AB949" i="2" s="1"/>
  <c r="AB930" i="2" a="1"/>
  <c r="AB930" i="2" s="1"/>
  <c r="AB910" i="2" a="1"/>
  <c r="AB910" i="2" s="1"/>
  <c r="AB894" i="2" a="1"/>
  <c r="AB894" i="2" s="1"/>
  <c r="AB875" i="2" a="1"/>
  <c r="AB875" i="2" s="1"/>
  <c r="AB852" i="2" a="1"/>
  <c r="AB852" i="2" s="1"/>
  <c r="AB831" i="2" a="1"/>
  <c r="AB831" i="2" s="1"/>
  <c r="AB810" i="2" a="1"/>
  <c r="AB810" i="2" s="1"/>
  <c r="AB783" i="2" a="1"/>
  <c r="AB783" i="2" s="1"/>
  <c r="AB762" i="2" a="1"/>
  <c r="AB762" i="2" s="1"/>
  <c r="AB743" i="2" a="1"/>
  <c r="AB743" i="2" s="1"/>
  <c r="AB717" i="2" a="1"/>
  <c r="AB717" i="2" s="1"/>
  <c r="AB700" i="2" a="1"/>
  <c r="AB700" i="2" s="1"/>
  <c r="AB676" i="2" a="1"/>
  <c r="AB676" i="2" s="1"/>
  <c r="AB652" i="2" a="1"/>
  <c r="AB652" i="2" s="1"/>
  <c r="AB626" i="2" a="1"/>
  <c r="AB626" i="2" s="1"/>
  <c r="AB602" i="2" a="1"/>
  <c r="AB602" i="2" s="1"/>
  <c r="AB573" i="2" a="1"/>
  <c r="AB573" i="2" s="1"/>
  <c r="AB547" i="2" a="1"/>
  <c r="AB547" i="2" s="1"/>
  <c r="AB523" i="2" a="1"/>
  <c r="AB523" i="2" s="1"/>
  <c r="AB503" i="2" a="1"/>
  <c r="AB503" i="2" s="1"/>
  <c r="AB480" i="2" a="1"/>
  <c r="AB480" i="2" s="1"/>
  <c r="AB450" i="2" a="1"/>
  <c r="AB450" i="2" s="1"/>
  <c r="AB426" i="2" a="1"/>
  <c r="AB426" i="2" s="1"/>
  <c r="AB398" i="2" a="1"/>
  <c r="AB398" i="2" s="1"/>
  <c r="AB372" i="2" a="1"/>
  <c r="AB372" i="2" s="1"/>
  <c r="AB346" i="2" a="1"/>
  <c r="AB346" i="2" s="1"/>
  <c r="AB320" i="2" a="1"/>
  <c r="AB320" i="2" s="1"/>
  <c r="AB297" i="2" a="1"/>
  <c r="AB297" i="2" s="1"/>
  <c r="AB271" i="2" a="1"/>
  <c r="AB271" i="2" s="1"/>
  <c r="AB246" i="2" a="1"/>
  <c r="AB246" i="2" s="1"/>
  <c r="AB215" i="2" a="1"/>
  <c r="AB215" i="2" s="1"/>
  <c r="AB190" i="2" a="1"/>
  <c r="AB190" i="2" s="1"/>
  <c r="AB168" i="2" a="1"/>
  <c r="AB168" i="2" s="1"/>
  <c r="AB143" i="2" a="1"/>
  <c r="AB143" i="2" s="1"/>
  <c r="AB122" i="2" a="1"/>
  <c r="AB122" i="2" s="1"/>
  <c r="AB102" i="2" a="1"/>
  <c r="AB102" i="2" s="1"/>
  <c r="AB75" i="2" a="1"/>
  <c r="AB75" i="2" s="1"/>
  <c r="AB50" i="2" a="1"/>
  <c r="AB50" i="2" s="1"/>
  <c r="AB23" i="2" a="1"/>
  <c r="AB23" i="2" s="1"/>
  <c r="AB4110" i="2" a="1"/>
  <c r="AB4110" i="2" s="1"/>
  <c r="AB3562" i="2" a="1"/>
  <c r="AB3562" i="2" s="1"/>
  <c r="AB3190" i="2" a="1"/>
  <c r="AB3190" i="2" s="1"/>
  <c r="AB2646" i="2" a="1"/>
  <c r="AB2646" i="2" s="1"/>
  <c r="AB2335" i="2" a="1"/>
  <c r="AB2335" i="2" s="1"/>
  <c r="AB1893" i="2" a="1"/>
  <c r="AB1893" i="2" s="1"/>
  <c r="AB1562" i="2" a="1"/>
  <c r="AB1562" i="2" s="1"/>
  <c r="AB1250" i="2" a="1"/>
  <c r="AB1250" i="2" s="1"/>
  <c r="AB974" i="2" a="1"/>
  <c r="AB974" i="2" s="1"/>
  <c r="AB521" i="2" a="1"/>
  <c r="AB521" i="2" s="1"/>
  <c r="AB266" i="2" a="1"/>
  <c r="AB266" i="2" s="1"/>
  <c r="AB4700" i="2" a="1"/>
  <c r="AB4700" i="2" s="1"/>
  <c r="AB4620" i="2" a="1"/>
  <c r="AB4620" i="2" s="1"/>
  <c r="AB4559" i="2" a="1"/>
  <c r="AB4559" i="2" s="1"/>
  <c r="AB4507" i="2" a="1"/>
  <c r="AB4507" i="2" s="1"/>
  <c r="AB4467" i="2" a="1"/>
  <c r="AB4467" i="2" s="1"/>
  <c r="AB4414" i="2" a="1"/>
  <c r="AB4414" i="2" s="1"/>
  <c r="AB4349" i="2" a="1"/>
  <c r="AB4349" i="2" s="1"/>
  <c r="AB4266" i="2" a="1"/>
  <c r="AB4266" i="2" s="1"/>
  <c r="AB4222" i="2" a="1"/>
  <c r="AB4222" i="2" s="1"/>
  <c r="AB4173" i="2" a="1"/>
  <c r="AB4173" i="2" s="1"/>
  <c r="AB4088" i="2" a="1"/>
  <c r="AB4088" i="2" s="1"/>
  <c r="AB4043" i="2" a="1"/>
  <c r="AB4043" i="2" s="1"/>
  <c r="AB3971" i="2" a="1"/>
  <c r="AB3971" i="2" s="1"/>
  <c r="AB3922" i="2" a="1"/>
  <c r="AB3922" i="2" s="1"/>
  <c r="AB3845" i="2" a="1"/>
  <c r="AB3845" i="2" s="1"/>
  <c r="AB3807" i="2" a="1"/>
  <c r="AB3807" i="2" s="1"/>
  <c r="AB3752" i="2" a="1"/>
  <c r="AB3752" i="2" s="1"/>
  <c r="AB3707" i="2" a="1"/>
  <c r="AB3707" i="2" s="1"/>
  <c r="AB3641" i="2" a="1"/>
  <c r="AB3641" i="2" s="1"/>
  <c r="AB3540" i="2" a="1"/>
  <c r="AB3540" i="2" s="1"/>
  <c r="AB3482" i="2" a="1"/>
  <c r="AB3482" i="2" s="1"/>
  <c r="AB3395" i="2" a="1"/>
  <c r="AB3395" i="2" s="1"/>
  <c r="AB3330" i="2" a="1"/>
  <c r="AB3330" i="2" s="1"/>
  <c r="AB3292" i="2" a="1"/>
  <c r="AB3292" i="2" s="1"/>
  <c r="AB3235" i="2" a="1"/>
  <c r="AB3235" i="2" s="1"/>
  <c r="AB3183" i="2" a="1"/>
  <c r="AB3183" i="2" s="1"/>
  <c r="AB3112" i="2" a="1"/>
  <c r="AB3112" i="2" s="1"/>
  <c r="AB3038" i="2" a="1"/>
  <c r="AB3038" i="2" s="1"/>
  <c r="AB2983" i="2" a="1"/>
  <c r="AB2983" i="2" s="1"/>
  <c r="AB2923" i="2" a="1"/>
  <c r="AB2923" i="2" s="1"/>
  <c r="AB2883" i="2" a="1"/>
  <c r="AB2883" i="2" s="1"/>
  <c r="AB2814" i="2" a="1"/>
  <c r="AB2814" i="2" s="1"/>
  <c r="AB2750" i="2" a="1"/>
  <c r="AB2750" i="2" s="1"/>
  <c r="AB2700" i="2" a="1"/>
  <c r="AB2700" i="2" s="1"/>
  <c r="AB2601" i="2" a="1"/>
  <c r="AB2601" i="2" s="1"/>
  <c r="AB2559" i="2" a="1"/>
  <c r="AB2559" i="2" s="1"/>
  <c r="AB2520" i="2" a="1"/>
  <c r="AB2520" i="2" s="1"/>
  <c r="AB2469" i="2" a="1"/>
  <c r="AB2469" i="2" s="1"/>
  <c r="AB2421" i="2" a="1"/>
  <c r="AB2421" i="2" s="1"/>
  <c r="AB2366" i="2" a="1"/>
  <c r="AB2366" i="2" s="1"/>
  <c r="AB2313" i="2" a="1"/>
  <c r="AB2313" i="2" s="1"/>
  <c r="AB2270" i="2" a="1"/>
  <c r="AB2270" i="2" s="1"/>
  <c r="AB2216" i="2" a="1"/>
  <c r="AB2216" i="2" s="1"/>
  <c r="AB2133" i="2" a="1"/>
  <c r="AB2133" i="2" s="1"/>
  <c r="AB2092" i="2" a="1"/>
  <c r="AB2092" i="2" s="1"/>
  <c r="AB2027" i="2" a="1"/>
  <c r="AB2027" i="2" s="1"/>
  <c r="AB1952" i="2" a="1"/>
  <c r="AB1952" i="2" s="1"/>
  <c r="AB1901" i="2" a="1"/>
  <c r="AB1901" i="2" s="1"/>
  <c r="AB1831" i="2" a="1"/>
  <c r="AB1831" i="2" s="1"/>
  <c r="AB1785" i="2" a="1"/>
  <c r="AB1785" i="2" s="1"/>
  <c r="AB1722" i="2" a="1"/>
  <c r="AB1722" i="2" s="1"/>
  <c r="AB1654" i="2" a="1"/>
  <c r="AB1654" i="2" s="1"/>
  <c r="AB1519" i="2" a="1"/>
  <c r="AB1519" i="2" s="1"/>
  <c r="AB1459" i="2" a="1"/>
  <c r="AB1459" i="2" s="1"/>
  <c r="AB1405" i="2" a="1"/>
  <c r="AB1405" i="2" s="1"/>
  <c r="AB1362" i="2" a="1"/>
  <c r="AB1362" i="2" s="1"/>
  <c r="AB1310" i="2" a="1"/>
  <c r="AB1310" i="2" s="1"/>
  <c r="AB1275" i="2" a="1"/>
  <c r="AB1275" i="2" s="1"/>
  <c r="AB1222" i="2" a="1"/>
  <c r="AB1222" i="2" s="1"/>
  <c r="AB1156" i="2" a="1"/>
  <c r="AB1156" i="2" s="1"/>
  <c r="AB1094" i="2" a="1"/>
  <c r="AB1094" i="2" s="1"/>
  <c r="AB1028" i="2" a="1"/>
  <c r="AB1028" i="2" s="1"/>
  <c r="AB968" i="2" a="1"/>
  <c r="AB968" i="2" s="1"/>
  <c r="AB858" i="2" a="1"/>
  <c r="AB858" i="2" s="1"/>
  <c r="AB800" i="2" a="1"/>
  <c r="AB800" i="2" s="1"/>
  <c r="AB721" i="2" a="1"/>
  <c r="AB721" i="2" s="1"/>
  <c r="AB662" i="2" a="1"/>
  <c r="AB662" i="2" s="1"/>
  <c r="AB604" i="2" a="1"/>
  <c r="AB604" i="2" s="1"/>
  <c r="AB568" i="2" a="1"/>
  <c r="AB568" i="2" s="1"/>
  <c r="AB487" i="2" a="1"/>
  <c r="AB487" i="2" s="1"/>
  <c r="AB447" i="2" a="1"/>
  <c r="AB447" i="2" s="1"/>
  <c r="AB399" i="2" a="1"/>
  <c r="AB399" i="2" s="1"/>
  <c r="AB345" i="2" a="1"/>
  <c r="AB345" i="2" s="1"/>
  <c r="AB295" i="2" a="1"/>
  <c r="AB295" i="2" s="1"/>
  <c r="AB245" i="2" a="1"/>
  <c r="AB245" i="2" s="1"/>
  <c r="AB202" i="2" a="1"/>
  <c r="AB202" i="2" s="1"/>
  <c r="AB147" i="2" a="1"/>
  <c r="AB147" i="2" s="1"/>
  <c r="AB64" i="2" a="1"/>
  <c r="AB64" i="2" s="1"/>
  <c r="AB22" i="2" a="1"/>
  <c r="AB22" i="2" s="1"/>
  <c r="AB3743" i="2" a="1"/>
  <c r="AB3743" i="2" s="1"/>
  <c r="AB2019" i="2" a="1"/>
  <c r="AB2019" i="2" s="1"/>
  <c r="AB4709" i="2" a="1"/>
  <c r="AB4709" i="2" s="1"/>
  <c r="AB4692" i="2" a="1"/>
  <c r="AB4692" i="2" s="1"/>
  <c r="AB4669" i="2" a="1"/>
  <c r="AB4669" i="2" s="1"/>
  <c r="AB4646" i="2" a="1"/>
  <c r="AB4646" i="2" s="1"/>
  <c r="AB4626" i="2" a="1"/>
  <c r="AB4626" i="2" s="1"/>
  <c r="AB4597" i="2" a="1"/>
  <c r="AB4597" i="2" s="1"/>
  <c r="AB4575" i="2" a="1"/>
  <c r="AB4575" i="2" s="1"/>
  <c r="AB4549" i="2" a="1"/>
  <c r="AB4549" i="2" s="1"/>
  <c r="AB4526" i="2" a="1"/>
  <c r="AB4526" i="2" s="1"/>
  <c r="AB4493" i="2" a="1"/>
  <c r="AB4493" i="2" s="1"/>
  <c r="AB4466" i="2" a="1"/>
  <c r="AB4466" i="2" s="1"/>
  <c r="AB4442" i="2" a="1"/>
  <c r="AB4442" i="2" s="1"/>
  <c r="AB4419" i="2" a="1"/>
  <c r="AB4419" i="2" s="1"/>
  <c r="AB4389" i="2" a="1"/>
  <c r="AB4389" i="2" s="1"/>
  <c r="AB4365" i="2" a="1"/>
  <c r="AB4365" i="2" s="1"/>
  <c r="AB4346" i="2" a="1"/>
  <c r="AB4346" i="2" s="1"/>
  <c r="AB4325" i="2" a="1"/>
  <c r="AB4325" i="2" s="1"/>
  <c r="AB4298" i="2" a="1"/>
  <c r="AB4298" i="2" s="1"/>
  <c r="AB4278" i="2" a="1"/>
  <c r="AB4278" i="2" s="1"/>
  <c r="AB4255" i="2" a="1"/>
  <c r="AB4255" i="2" s="1"/>
  <c r="AB4223" i="2" a="1"/>
  <c r="AB4223" i="2" s="1"/>
  <c r="AB4200" i="2" a="1"/>
  <c r="AB4200" i="2" s="1"/>
  <c r="AB4169" i="2" a="1"/>
  <c r="AB4169" i="2" s="1"/>
  <c r="AB4149" i="2" a="1"/>
  <c r="AB4149" i="2" s="1"/>
  <c r="AB4126" i="2" a="1"/>
  <c r="AB4126" i="2" s="1"/>
  <c r="AB4106" i="2" a="1"/>
  <c r="AB4106" i="2" s="1"/>
  <c r="AB4082" i="2" a="1"/>
  <c r="AB4082" i="2" s="1"/>
  <c r="AB4053" i="2" a="1"/>
  <c r="AB4053" i="2" s="1"/>
  <c r="AB4030" i="2" a="1"/>
  <c r="AB4030" i="2" s="1"/>
  <c r="AB4009" i="2" a="1"/>
  <c r="AB4009" i="2" s="1"/>
  <c r="AB3986" i="2" a="1"/>
  <c r="AB3986" i="2" s="1"/>
  <c r="AB3961" i="2" a="1"/>
  <c r="AB3961" i="2" s="1"/>
  <c r="AB3938" i="2" a="1"/>
  <c r="AB3938" i="2" s="1"/>
  <c r="AB3917" i="2" a="1"/>
  <c r="AB3917" i="2" s="1"/>
  <c r="AB3897" i="2" a="1"/>
  <c r="AB3897" i="2" s="1"/>
  <c r="AB3872" i="2" a="1"/>
  <c r="AB3872" i="2" s="1"/>
  <c r="AB3852" i="2" a="1"/>
  <c r="AB3852" i="2" s="1"/>
  <c r="AB3823" i="2" a="1"/>
  <c r="AB3823" i="2" s="1"/>
  <c r="AB3797" i="2" a="1"/>
  <c r="AB3797" i="2" s="1"/>
  <c r="AB3772" i="2" a="1"/>
  <c r="AB3772" i="2" s="1"/>
  <c r="AB3749" i="2" a="1"/>
  <c r="AB3749" i="2" s="1"/>
  <c r="AB3722" i="2" a="1"/>
  <c r="AB3722" i="2" s="1"/>
  <c r="AB3697" i="2" a="1"/>
  <c r="AB3697" i="2" s="1"/>
  <c r="AB3679" i="2" a="1"/>
  <c r="AB3679" i="2" s="1"/>
  <c r="AB3657" i="2" a="1"/>
  <c r="AB3657" i="2" s="1"/>
  <c r="AB3635" i="2" a="1"/>
  <c r="AB3635" i="2" s="1"/>
  <c r="AB3617" i="2" a="1"/>
  <c r="AB3617" i="2" s="1"/>
  <c r="AB3594" i="2" a="1"/>
  <c r="AB3594" i="2" s="1"/>
  <c r="AB3575" i="2" a="1"/>
  <c r="AB3575" i="2" s="1"/>
  <c r="AB3555" i="2" a="1"/>
  <c r="AB3555" i="2" s="1"/>
  <c r="AB3535" i="2" a="1"/>
  <c r="AB3535" i="2" s="1"/>
  <c r="AB3509" i="2" a="1"/>
  <c r="AB3509" i="2" s="1"/>
  <c r="AB3488" i="2" a="1"/>
  <c r="AB3488" i="2" s="1"/>
  <c r="AB3469" i="2" a="1"/>
  <c r="AB3469" i="2" s="1"/>
  <c r="AB3448" i="2" a="1"/>
  <c r="AB3448" i="2" s="1"/>
  <c r="AB3427" i="2" a="1"/>
  <c r="AB3427" i="2" s="1"/>
  <c r="AB3407" i="2" a="1"/>
  <c r="AB3407" i="2" s="1"/>
  <c r="AB3382" i="2" a="1"/>
  <c r="AB3382" i="2" s="1"/>
  <c r="AB3356" i="2" a="1"/>
  <c r="AB3356" i="2" s="1"/>
  <c r="AB3335" i="2" a="1"/>
  <c r="AB3335" i="2" s="1"/>
  <c r="AB3310" i="2" a="1"/>
  <c r="AB3310" i="2" s="1"/>
  <c r="AB3278" i="2" a="1"/>
  <c r="AB3278" i="2" s="1"/>
  <c r="AB3254" i="2" a="1"/>
  <c r="AB3254" i="2" s="1"/>
  <c r="AB3229" i="2" a="1"/>
  <c r="AB3229" i="2" s="1"/>
  <c r="AB3203" i="2" a="1"/>
  <c r="AB3203" i="2" s="1"/>
  <c r="AB3179" i="2" a="1"/>
  <c r="AB3179" i="2" s="1"/>
  <c r="AB3159" i="2" a="1"/>
  <c r="AB3159" i="2" s="1"/>
  <c r="AB3140" i="2" a="1"/>
  <c r="AB3140" i="2" s="1"/>
  <c r="AB3114" i="2" a="1"/>
  <c r="AB3114" i="2" s="1"/>
  <c r="AB3093" i="2" a="1"/>
  <c r="AB3093" i="2" s="1"/>
  <c r="AB3074" i="2" a="1"/>
  <c r="AB3074" i="2" s="1"/>
  <c r="AB3052" i="2" a="1"/>
  <c r="AB3052" i="2" s="1"/>
  <c r="AB3027" i="2" a="1"/>
  <c r="AB3027" i="2" s="1"/>
  <c r="AB3003" i="2" a="1"/>
  <c r="AB3003" i="2" s="1"/>
  <c r="AB2984" i="2" a="1"/>
  <c r="AB2984" i="2" s="1"/>
  <c r="AB2960" i="2" a="1"/>
  <c r="AB2960" i="2" s="1"/>
  <c r="AB2940" i="2" a="1"/>
  <c r="AB2940" i="2" s="1"/>
  <c r="AB2915" i="2" a="1"/>
  <c r="AB2915" i="2" s="1"/>
  <c r="AB2884" i="2" a="1"/>
  <c r="AB2884" i="2" s="1"/>
  <c r="AB2864" i="2" a="1"/>
  <c r="AB2864" i="2" s="1"/>
  <c r="AB2841" i="2" a="1"/>
  <c r="AB2841" i="2" s="1"/>
  <c r="AB2818" i="2" a="1"/>
  <c r="AB2818" i="2" s="1"/>
  <c r="AB2797" i="2" a="1"/>
  <c r="AB2797" i="2" s="1"/>
  <c r="AB2772" i="2" a="1"/>
  <c r="AB2772" i="2" s="1"/>
  <c r="AB2748" i="2" a="1"/>
  <c r="AB2748" i="2" s="1"/>
  <c r="AB2728" i="2" a="1"/>
  <c r="AB2728" i="2" s="1"/>
  <c r="AB2699" i="2" a="1"/>
  <c r="AB2699" i="2" s="1"/>
  <c r="AB2677" i="2" a="1"/>
  <c r="AB2677" i="2" s="1"/>
  <c r="AB2658" i="2" a="1"/>
  <c r="AB2658" i="2" s="1"/>
  <c r="AB2634" i="2" a="1"/>
  <c r="AB2634" i="2" s="1"/>
  <c r="AB2615" i="2" a="1"/>
  <c r="AB2615" i="2" s="1"/>
  <c r="AB2593" i="2" a="1"/>
  <c r="AB2593" i="2" s="1"/>
  <c r="AB2566" i="2" a="1"/>
  <c r="AB2566" i="2" s="1"/>
  <c r="AB2536" i="2" a="1"/>
  <c r="AB2536" i="2" s="1"/>
  <c r="AB2508" i="2" a="1"/>
  <c r="AB2508" i="2" s="1"/>
  <c r="AB2483" i="2" a="1"/>
  <c r="AB2483" i="2" s="1"/>
  <c r="AB2460" i="2" a="1"/>
  <c r="AB2460" i="2" s="1"/>
  <c r="AB2431" i="2" a="1"/>
  <c r="AB2431" i="2" s="1"/>
  <c r="AB2407" i="2" a="1"/>
  <c r="AB2407" i="2" s="1"/>
  <c r="AB2382" i="2" a="1"/>
  <c r="AB2382" i="2" s="1"/>
  <c r="AB2355" i="2" a="1"/>
  <c r="AB2355" i="2" s="1"/>
  <c r="AB2330" i="2" a="1"/>
  <c r="AB2330" i="2" s="1"/>
  <c r="AB2304" i="2" a="1"/>
  <c r="AB2304" i="2" s="1"/>
  <c r="AB2278" i="2" a="1"/>
  <c r="AB2278" i="2" s="1"/>
  <c r="AB2253" i="2" a="1"/>
  <c r="AB2253" i="2" s="1"/>
  <c r="AB2228" i="2" a="1"/>
  <c r="AB2228" i="2" s="1"/>
  <c r="AB2206" i="2" a="1"/>
  <c r="AB2206" i="2" s="1"/>
  <c r="AB2189" i="2" a="1"/>
  <c r="AB2189" i="2" s="1"/>
  <c r="AB2169" i="2" a="1"/>
  <c r="AB2169" i="2" s="1"/>
  <c r="AB2148" i="2" a="1"/>
  <c r="AB2148" i="2" s="1"/>
  <c r="AB2125" i="2" a="1"/>
  <c r="AB2125" i="2" s="1"/>
  <c r="AB2096" i="2" a="1"/>
  <c r="AB2096" i="2" s="1"/>
  <c r="AB2069" i="2" a="1"/>
  <c r="AB2069" i="2" s="1"/>
  <c r="AB2045" i="2" a="1"/>
  <c r="AB2045" i="2" s="1"/>
  <c r="AB2023" i="2" a="1"/>
  <c r="AB2023" i="2" s="1"/>
  <c r="AB2001" i="2" a="1"/>
  <c r="AB2001" i="2" s="1"/>
  <c r="AB1980" i="2" a="1"/>
  <c r="AB1980" i="2" s="1"/>
  <c r="AB1960" i="2" a="1"/>
  <c r="AB1960" i="2" s="1"/>
  <c r="AB1929" i="2" a="1"/>
  <c r="AB1929" i="2" s="1"/>
  <c r="AB1907" i="2" a="1"/>
  <c r="AB1907" i="2" s="1"/>
  <c r="AB1884" i="2" a="1"/>
  <c r="AB1884" i="2" s="1"/>
  <c r="AB1862" i="2" a="1"/>
  <c r="AB1862" i="2" s="1"/>
  <c r="AB1841" i="2" a="1"/>
  <c r="AB1841" i="2" s="1"/>
  <c r="AB1815" i="2" a="1"/>
  <c r="AB1815" i="2" s="1"/>
  <c r="AB1789" i="2" a="1"/>
  <c r="AB1789" i="2" s="1"/>
  <c r="AB1768" i="2" a="1"/>
  <c r="AB1768" i="2" s="1"/>
  <c r="AB1745" i="2" a="1"/>
  <c r="AB1745" i="2" s="1"/>
  <c r="AB1720" i="2" a="1"/>
  <c r="AB1720" i="2" s="1"/>
  <c r="AB1696" i="2" a="1"/>
  <c r="AB1696" i="2" s="1"/>
  <c r="AB1677" i="2" a="1"/>
  <c r="AB1677" i="2" s="1"/>
  <c r="AB1649" i="2" a="1"/>
  <c r="AB1649" i="2" s="1"/>
  <c r="AB1632" i="2" a="1"/>
  <c r="AB1632" i="2" s="1"/>
  <c r="AB1612" i="2" a="1"/>
  <c r="AB1612" i="2" s="1"/>
  <c r="AB1595" i="2" a="1"/>
  <c r="AB1595" i="2" s="1"/>
  <c r="AB1573" i="2" a="1"/>
  <c r="AB1573" i="2" s="1"/>
  <c r="AB1553" i="2" a="1"/>
  <c r="AB1553" i="2" s="1"/>
  <c r="AB1533" i="2" a="1"/>
  <c r="AB1533" i="2" s="1"/>
  <c r="AB1513" i="2" a="1"/>
  <c r="AB1513" i="2" s="1"/>
  <c r="AB1491" i="2" a="1"/>
  <c r="AB1491" i="2" s="1"/>
  <c r="AB1466" i="2" a="1"/>
  <c r="AB1466" i="2" s="1"/>
  <c r="AB1439" i="2" a="1"/>
  <c r="AB1439" i="2" s="1"/>
  <c r="AB1418" i="2" a="1"/>
  <c r="AB1418" i="2" s="1"/>
  <c r="AB1391" i="2" a="1"/>
  <c r="AB1391" i="2" s="1"/>
  <c r="AB1361" i="2" a="1"/>
  <c r="AB1361" i="2" s="1"/>
  <c r="AB1337" i="2" a="1"/>
  <c r="AB1337" i="2" s="1"/>
  <c r="AB1316" i="2" a="1"/>
  <c r="AB1316" i="2" s="1"/>
  <c r="AB1286" i="2" a="1"/>
  <c r="AB1286" i="2" s="1"/>
  <c r="AB1254" i="2" a="1"/>
  <c r="AB1254" i="2" s="1"/>
  <c r="AB1226" i="2" a="1"/>
  <c r="AB1226" i="2" s="1"/>
  <c r="AB1201" i="2" a="1"/>
  <c r="AB1201" i="2" s="1"/>
  <c r="AB1178" i="2" a="1"/>
  <c r="AB1178" i="2" s="1"/>
  <c r="AB1158" i="2" a="1"/>
  <c r="AB1158" i="2" s="1"/>
  <c r="AB1129" i="2" a="1"/>
  <c r="AB1129" i="2" s="1"/>
  <c r="AB1107" i="2" a="1"/>
  <c r="AB1107" i="2" s="1"/>
  <c r="AB1085" i="2" a="1"/>
  <c r="AB1085" i="2" s="1"/>
  <c r="AB1058" i="2" a="1"/>
  <c r="AB1058" i="2" s="1"/>
  <c r="AB1039" i="2" a="1"/>
  <c r="AB1039" i="2" s="1"/>
  <c r="AB1011" i="2" a="1"/>
  <c r="AB1011" i="2" s="1"/>
  <c r="AB987" i="2" a="1"/>
  <c r="AB987" i="2" s="1"/>
  <c r="AB969" i="2" a="1"/>
  <c r="AB969" i="2" s="1"/>
  <c r="AB948" i="2" a="1"/>
  <c r="AB948" i="2" s="1"/>
  <c r="AB929" i="2" a="1"/>
  <c r="AB929" i="2" s="1"/>
  <c r="AB909" i="2" a="1"/>
  <c r="AB909" i="2" s="1"/>
  <c r="AB893" i="2" a="1"/>
  <c r="AB893" i="2" s="1"/>
  <c r="AB874" i="2" a="1"/>
  <c r="AB874" i="2" s="1"/>
  <c r="AB851" i="2" a="1"/>
  <c r="AB851" i="2" s="1"/>
  <c r="AB828" i="2" a="1"/>
  <c r="AB828" i="2" s="1"/>
  <c r="AB809" i="2" a="1"/>
  <c r="AB809" i="2" s="1"/>
  <c r="AB782" i="2" a="1"/>
  <c r="AB782" i="2" s="1"/>
  <c r="AB761" i="2" a="1"/>
  <c r="AB761" i="2" s="1"/>
  <c r="AB742" i="2" a="1"/>
  <c r="AB742" i="2" s="1"/>
  <c r="AB716" i="2" a="1"/>
  <c r="AB716" i="2" s="1"/>
  <c r="AB699" i="2" a="1"/>
  <c r="AB699" i="2" s="1"/>
  <c r="AB675" i="2" a="1"/>
  <c r="AB675" i="2" s="1"/>
  <c r="AB651" i="2" a="1"/>
  <c r="AB651" i="2" s="1"/>
  <c r="AB624" i="2" a="1"/>
  <c r="AB624" i="2" s="1"/>
  <c r="AB600" i="2" a="1"/>
  <c r="AB600" i="2" s="1"/>
  <c r="AB570" i="2" a="1"/>
  <c r="AB570" i="2" s="1"/>
  <c r="AB546" i="2" a="1"/>
  <c r="AB546" i="2" s="1"/>
  <c r="AB520" i="2" a="1"/>
  <c r="AB520" i="2" s="1"/>
  <c r="AB502" i="2" a="1"/>
  <c r="AB502" i="2" s="1"/>
  <c r="AB476" i="2" a="1"/>
  <c r="AB476" i="2" s="1"/>
  <c r="AB449" i="2" a="1"/>
  <c r="AB449" i="2" s="1"/>
  <c r="AB425" i="2" a="1"/>
  <c r="AB425" i="2" s="1"/>
  <c r="AB395" i="2" a="1"/>
  <c r="AB395" i="2" s="1"/>
  <c r="AB371" i="2" a="1"/>
  <c r="AB371" i="2" s="1"/>
  <c r="AB344" i="2" a="1"/>
  <c r="AB344" i="2" s="1"/>
  <c r="AB319" i="2" a="1"/>
  <c r="AB319" i="2" s="1"/>
  <c r="AB294" i="2" a="1"/>
  <c r="AB294" i="2" s="1"/>
  <c r="AB270" i="2" a="1"/>
  <c r="AB270" i="2" s="1"/>
  <c r="AB244" i="2" a="1"/>
  <c r="AB244" i="2" s="1"/>
  <c r="AB213" i="2" a="1"/>
  <c r="AB213" i="2" s="1"/>
  <c r="AB188" i="2" a="1"/>
  <c r="AB188" i="2" s="1"/>
  <c r="AB167" i="2" a="1"/>
  <c r="AB167" i="2" s="1"/>
  <c r="AB142" i="2" a="1"/>
  <c r="AB142" i="2" s="1"/>
  <c r="AB120" i="2" a="1"/>
  <c r="AB120" i="2" s="1"/>
  <c r="AB101" i="2" a="1"/>
  <c r="AB101" i="2" s="1"/>
  <c r="AB73" i="2" a="1"/>
  <c r="AB73" i="2" s="1"/>
  <c r="AB49" i="2" a="1"/>
  <c r="AB49" i="2" s="1"/>
  <c r="AB20" i="2" a="1"/>
  <c r="AB20" i="2" s="1"/>
  <c r="AB1540" i="2" a="1"/>
  <c r="AB1540" i="2" s="1"/>
  <c r="AB1235" i="2" a="1"/>
  <c r="AB1235" i="2" s="1"/>
  <c r="AB950" i="2" a="1"/>
  <c r="AB950" i="2" s="1"/>
  <c r="AB491" i="2" a="1"/>
  <c r="AB491" i="2" s="1"/>
  <c r="AB240" i="2" a="1"/>
  <c r="AB240" i="2" s="1"/>
  <c r="AB4691" i="2" a="1"/>
  <c r="AB4691" i="2" s="1"/>
  <c r="AB4618" i="2" a="1"/>
  <c r="AB4618" i="2" s="1"/>
  <c r="AB4554" i="2" a="1"/>
  <c r="AB4554" i="2" s="1"/>
  <c r="AB4506" i="2" a="1"/>
  <c r="AB4506" i="2" s="1"/>
  <c r="AB4463" i="2" a="1"/>
  <c r="AB4463" i="2" s="1"/>
  <c r="AB4409" i="2" a="1"/>
  <c r="AB4409" i="2" s="1"/>
  <c r="AB4339" i="2" a="1"/>
  <c r="AB4339" i="2" s="1"/>
  <c r="AB4259" i="2" a="1"/>
  <c r="AB4259" i="2" s="1"/>
  <c r="AB4221" i="2" a="1"/>
  <c r="AB4221" i="2" s="1"/>
  <c r="AB4171" i="2" a="1"/>
  <c r="AB4171" i="2" s="1"/>
  <c r="AB4087" i="2" a="1"/>
  <c r="AB4087" i="2" s="1"/>
  <c r="AB4038" i="2" a="1"/>
  <c r="AB4038" i="2" s="1"/>
  <c r="AB3970" i="2" a="1"/>
  <c r="AB3970" i="2" s="1"/>
  <c r="AB3916" i="2" a="1"/>
  <c r="AB3916" i="2" s="1"/>
  <c r="AB3844" i="2" a="1"/>
  <c r="AB3844" i="2" s="1"/>
  <c r="AB3800" i="2" a="1"/>
  <c r="AB3800" i="2" s="1"/>
  <c r="AB3751" i="2" a="1"/>
  <c r="AB3751" i="2" s="1"/>
  <c r="AB3706" i="2" a="1"/>
  <c r="AB3706" i="2" s="1"/>
  <c r="AB3632" i="2" a="1"/>
  <c r="AB3632" i="2" s="1"/>
  <c r="AB3536" i="2" a="1"/>
  <c r="AB3536" i="2" s="1"/>
  <c r="AB3475" i="2" a="1"/>
  <c r="AB3475" i="2" s="1"/>
  <c r="AB3392" i="2" a="1"/>
  <c r="AB3392" i="2" s="1"/>
  <c r="AB3329" i="2" a="1"/>
  <c r="AB3329" i="2" s="1"/>
  <c r="AB3290" i="2" a="1"/>
  <c r="AB3290" i="2" s="1"/>
  <c r="AB3233" i="2" a="1"/>
  <c r="AB3233" i="2" s="1"/>
  <c r="AB3181" i="2" a="1"/>
  <c r="AB3181" i="2" s="1"/>
  <c r="AB3109" i="2" a="1"/>
  <c r="AB3109" i="2" s="1"/>
  <c r="AB3037" i="2" a="1"/>
  <c r="AB3037" i="2" s="1"/>
  <c r="AB2982" i="2" a="1"/>
  <c r="AB2982" i="2" s="1"/>
  <c r="AB2920" i="2" a="1"/>
  <c r="AB2920" i="2" s="1"/>
  <c r="AB2881" i="2" a="1"/>
  <c r="AB2881" i="2" s="1"/>
  <c r="AB2812" i="2" a="1"/>
  <c r="AB2812" i="2" s="1"/>
  <c r="AB2749" i="2" a="1"/>
  <c r="AB2749" i="2" s="1"/>
  <c r="AB2687" i="2" a="1"/>
  <c r="AB2687" i="2" s="1"/>
  <c r="AB2600" i="2" a="1"/>
  <c r="AB2600" i="2" s="1"/>
  <c r="AB2556" i="2" a="1"/>
  <c r="AB2556" i="2" s="1"/>
  <c r="AB2515" i="2" a="1"/>
  <c r="AB2515" i="2" s="1"/>
  <c r="AB2463" i="2" a="1"/>
  <c r="AB2463" i="2" s="1"/>
  <c r="AB2412" i="2" a="1"/>
  <c r="AB2412" i="2" s="1"/>
  <c r="AB2364" i="2" a="1"/>
  <c r="AB2364" i="2" s="1"/>
  <c r="AB2312" i="2" a="1"/>
  <c r="AB2312" i="2" s="1"/>
  <c r="AB2265" i="2" a="1"/>
  <c r="AB2265" i="2" s="1"/>
  <c r="AB2213" i="2" a="1"/>
  <c r="AB2213" i="2" s="1"/>
  <c r="AB2129" i="2" a="1"/>
  <c r="AB2129" i="2" s="1"/>
  <c r="AB2090" i="2" a="1"/>
  <c r="AB2090" i="2" s="1"/>
  <c r="AB2026" i="2" a="1"/>
  <c r="AB2026" i="2" s="1"/>
  <c r="AB1951" i="2" a="1"/>
  <c r="AB1951" i="2" s="1"/>
  <c r="AB1899" i="2" a="1"/>
  <c r="AB1899" i="2" s="1"/>
  <c r="AB1828" i="2" a="1"/>
  <c r="AB1828" i="2" s="1"/>
  <c r="AB1779" i="2" a="1"/>
  <c r="AB1779" i="2" s="1"/>
  <c r="AB1719" i="2" a="1"/>
  <c r="AB1719" i="2" s="1"/>
  <c r="AB1652" i="2" a="1"/>
  <c r="AB1652" i="2" s="1"/>
  <c r="AB1517" i="2" a="1"/>
  <c r="AB1517" i="2" s="1"/>
  <c r="AB1457" i="2" a="1"/>
  <c r="AB1457" i="2" s="1"/>
  <c r="AB1402" i="2" a="1"/>
  <c r="AB1402" i="2" s="1"/>
  <c r="AB1359" i="2" a="1"/>
  <c r="AB1359" i="2" s="1"/>
  <c r="AB1304" i="2" a="1"/>
  <c r="AB1304" i="2" s="1"/>
  <c r="AB1274" i="2" a="1"/>
  <c r="AB1274" i="2" s="1"/>
  <c r="AB1216" i="2" a="1"/>
  <c r="AB1216" i="2" s="1"/>
  <c r="AB1151" i="2" a="1"/>
  <c r="AB1151" i="2" s="1"/>
  <c r="AB1092" i="2" a="1"/>
  <c r="AB1092" i="2" s="1"/>
  <c r="AB1027" i="2" a="1"/>
  <c r="AB1027" i="2" s="1"/>
  <c r="AB966" i="2" a="1"/>
  <c r="AB966" i="2" s="1"/>
  <c r="AB857" i="2" a="1"/>
  <c r="AB857" i="2" s="1"/>
  <c r="AB799" i="2" a="1"/>
  <c r="AB799" i="2" s="1"/>
  <c r="AB720" i="2" a="1"/>
  <c r="AB720" i="2" s="1"/>
  <c r="AB656" i="2" a="1"/>
  <c r="AB656" i="2" s="1"/>
  <c r="AB601" i="2" a="1"/>
  <c r="AB601" i="2" s="1"/>
  <c r="AB560" i="2" a="1"/>
  <c r="AB560" i="2" s="1"/>
  <c r="AB486" i="2" a="1"/>
  <c r="AB486" i="2" s="1"/>
  <c r="AB445" i="2" a="1"/>
  <c r="AB445" i="2" s="1"/>
  <c r="AB393" i="2" a="1"/>
  <c r="AB393" i="2" s="1"/>
  <c r="AB343" i="2" a="1"/>
  <c r="AB343" i="2" s="1"/>
  <c r="AB293" i="2" a="1"/>
  <c r="AB293" i="2" s="1"/>
  <c r="AB243" i="2" a="1"/>
  <c r="AB243" i="2" s="1"/>
  <c r="AB201" i="2" a="1"/>
  <c r="AB201" i="2" s="1"/>
  <c r="AB134" i="2" a="1"/>
  <c r="AB134" i="2" s="1"/>
  <c r="AB63" i="2" a="1"/>
  <c r="AB63" i="2" s="1"/>
  <c r="AB21" i="2" a="1"/>
  <c r="AB21" i="2" s="1"/>
  <c r="AB3728" i="2" a="1"/>
  <c r="AB3728" i="2" s="1"/>
  <c r="AB1914" i="2" a="1"/>
  <c r="AB1914" i="2" s="1"/>
  <c r="AB4708" i="2" a="1"/>
  <c r="AB4708" i="2" s="1"/>
  <c r="AB4689" i="2" a="1"/>
  <c r="AB4689" i="2" s="1"/>
  <c r="AB4668" i="2" a="1"/>
  <c r="AB4668" i="2" s="1"/>
  <c r="AB4645" i="2" a="1"/>
  <c r="AB4645" i="2" s="1"/>
  <c r="AB4624" i="2" a="1"/>
  <c r="AB4624" i="2" s="1"/>
  <c r="AB4596" i="2" a="1"/>
  <c r="AB4596" i="2" s="1"/>
  <c r="AB4574" i="2" a="1"/>
  <c r="AB4574" i="2" s="1"/>
  <c r="AB4548" i="2" a="1"/>
  <c r="AB4548" i="2" s="1"/>
  <c r="AB4525" i="2" a="1"/>
  <c r="AB4525" i="2" s="1"/>
  <c r="AB4492" i="2" a="1"/>
  <c r="AB4492" i="2" s="1"/>
  <c r="AB4465" i="2" a="1"/>
  <c r="AB4465" i="2" s="1"/>
  <c r="AB4441" i="2" a="1"/>
  <c r="AB4441" i="2" s="1"/>
  <c r="AB4418" i="2" a="1"/>
  <c r="AB4418" i="2" s="1"/>
  <c r="AB4388" i="2" a="1"/>
  <c r="AB4388" i="2" s="1"/>
  <c r="AB4364" i="2" a="1"/>
  <c r="AB4364" i="2" s="1"/>
  <c r="AB4345" i="2" a="1"/>
  <c r="AB4345" i="2" s="1"/>
  <c r="AB4323" i="2" a="1"/>
  <c r="AB4323" i="2" s="1"/>
  <c r="AB4297" i="2" a="1"/>
  <c r="AB4297" i="2" s="1"/>
  <c r="AB4277" i="2" a="1"/>
  <c r="AB4277" i="2" s="1"/>
  <c r="AB4253" i="2" a="1"/>
  <c r="AB4253" i="2" s="1"/>
  <c r="AB4220" i="2" a="1"/>
  <c r="AB4220" i="2" s="1"/>
  <c r="AB4199" i="2" a="1"/>
  <c r="AB4199" i="2" s="1"/>
  <c r="AB4168" i="2" a="1"/>
  <c r="AB4168" i="2" s="1"/>
  <c r="AB4146" i="2" a="1"/>
  <c r="AB4146" i="2" s="1"/>
  <c r="AB4125" i="2" a="1"/>
  <c r="AB4125" i="2" s="1"/>
  <c r="AB4105" i="2" a="1"/>
  <c r="AB4105" i="2" s="1"/>
  <c r="AB4081" i="2" a="1"/>
  <c r="AB4081" i="2" s="1"/>
  <c r="AB4052" i="2" a="1"/>
  <c r="AB4052" i="2" s="1"/>
  <c r="AB4029" i="2" a="1"/>
  <c r="AB4029" i="2" s="1"/>
  <c r="AB4006" i="2" a="1"/>
  <c r="AB4006" i="2" s="1"/>
  <c r="AB3985" i="2" a="1"/>
  <c r="AB3985" i="2" s="1"/>
  <c r="AB3960" i="2" a="1"/>
  <c r="AB3960" i="2" s="1"/>
  <c r="AB3937" i="2" a="1"/>
  <c r="AB3937" i="2" s="1"/>
  <c r="AB3915" i="2" a="1"/>
  <c r="AB3915" i="2" s="1"/>
  <c r="AB3896" i="2" a="1"/>
  <c r="AB3896" i="2" s="1"/>
  <c r="AB3870" i="2" a="1"/>
  <c r="AB3870" i="2" s="1"/>
  <c r="AB3851" i="2" a="1"/>
  <c r="AB3851" i="2" s="1"/>
  <c r="AB3822" i="2" a="1"/>
  <c r="AB3822" i="2" s="1"/>
  <c r="AB3796" i="2" a="1"/>
  <c r="AB3796" i="2" s="1"/>
  <c r="AB3770" i="2" a="1"/>
  <c r="AB3770" i="2" s="1"/>
  <c r="AB3748" i="2" a="1"/>
  <c r="AB3748" i="2" s="1"/>
  <c r="AB3720" i="2" a="1"/>
  <c r="AB3720" i="2" s="1"/>
  <c r="AB3695" i="2" a="1"/>
  <c r="AB3695" i="2" s="1"/>
  <c r="AB3678" i="2" a="1"/>
  <c r="AB3678" i="2" s="1"/>
  <c r="AB3655" i="2" a="1"/>
  <c r="AB3655" i="2" s="1"/>
  <c r="AB3634" i="2" a="1"/>
  <c r="AB3634" i="2" s="1"/>
  <c r="AB3616" i="2" a="1"/>
  <c r="AB3616" i="2" s="1"/>
  <c r="AB3591" i="2" a="1"/>
  <c r="AB3591" i="2" s="1"/>
  <c r="AB3573" i="2" a="1"/>
  <c r="AB3573" i="2" s="1"/>
  <c r="AB3554" i="2" a="1"/>
  <c r="AB3554" i="2" s="1"/>
  <c r="AB3534" i="2" a="1"/>
  <c r="AB3534" i="2" s="1"/>
  <c r="AB3508" i="2" a="1"/>
  <c r="AB3508" i="2" s="1"/>
  <c r="AB3487" i="2" a="1"/>
  <c r="AB3487" i="2" s="1"/>
  <c r="AB3466" i="2" a="1"/>
  <c r="AB3466" i="2" s="1"/>
  <c r="AB3447" i="2" a="1"/>
  <c r="AB3447" i="2" s="1"/>
  <c r="AB3426" i="2" a="1"/>
  <c r="AB3426" i="2" s="1"/>
  <c r="AB3406" i="2" a="1"/>
  <c r="AB3406" i="2" s="1"/>
  <c r="AB3377" i="2" a="1"/>
  <c r="AB3377" i="2" s="1"/>
  <c r="AB3354" i="2" a="1"/>
  <c r="AB3354" i="2" s="1"/>
  <c r="AB3334" i="2" a="1"/>
  <c r="AB3334" i="2" s="1"/>
  <c r="AB3309" i="2" a="1"/>
  <c r="AB3309" i="2" s="1"/>
  <c r="AB3277" i="2" a="1"/>
  <c r="AB3277" i="2" s="1"/>
  <c r="AB3253" i="2" a="1"/>
  <c r="AB3253" i="2" s="1"/>
  <c r="AB3227" i="2" a="1"/>
  <c r="AB3227" i="2" s="1"/>
  <c r="AB3201" i="2" a="1"/>
  <c r="AB3201" i="2" s="1"/>
  <c r="AB3177" i="2" a="1"/>
  <c r="AB3177" i="2" s="1"/>
  <c r="AB3156" i="2" a="1"/>
  <c r="AB3156" i="2" s="1"/>
  <c r="AB3137" i="2" a="1"/>
  <c r="AB3137" i="2" s="1"/>
  <c r="AB3111" i="2" a="1"/>
  <c r="AB3111" i="2" s="1"/>
  <c r="AB3092" i="2" a="1"/>
  <c r="AB3092" i="2" s="1"/>
  <c r="AB3072" i="2" a="1"/>
  <c r="AB3072" i="2" s="1"/>
  <c r="AB3050" i="2" a="1"/>
  <c r="AB3050" i="2" s="1"/>
  <c r="AB3023" i="2" a="1"/>
  <c r="AB3023" i="2" s="1"/>
  <c r="AB3001" i="2" a="1"/>
  <c r="AB3001" i="2" s="1"/>
  <c r="AB2979" i="2" a="1"/>
  <c r="AB2979" i="2" s="1"/>
  <c r="AB2959" i="2" a="1"/>
  <c r="AB2959" i="2" s="1"/>
  <c r="AB2938" i="2" a="1"/>
  <c r="AB2938" i="2" s="1"/>
  <c r="AB2914" i="2" a="1"/>
  <c r="AB2914" i="2" s="1"/>
  <c r="AB2882" i="2" a="1"/>
  <c r="AB2882" i="2" s="1"/>
  <c r="AB2863" i="2" a="1"/>
  <c r="AB2863" i="2" s="1"/>
  <c r="AB2840" i="2" a="1"/>
  <c r="AB2840" i="2" s="1"/>
  <c r="AB2816" i="2" a="1"/>
  <c r="AB2816" i="2" s="1"/>
  <c r="AB2796" i="2" a="1"/>
  <c r="AB2796" i="2" s="1"/>
  <c r="AB2771" i="2" a="1"/>
  <c r="AB2771" i="2" s="1"/>
  <c r="AB2747" i="2" a="1"/>
  <c r="AB2747" i="2" s="1"/>
  <c r="AB2726" i="2" a="1"/>
  <c r="AB2726" i="2" s="1"/>
  <c r="AB2698" i="2" a="1"/>
  <c r="AB2698" i="2" s="1"/>
  <c r="AB2676" i="2" a="1"/>
  <c r="AB2676" i="2" s="1"/>
  <c r="AB2656" i="2" a="1"/>
  <c r="AB2656" i="2" s="1"/>
  <c r="AB2632" i="2" a="1"/>
  <c r="AB2632" i="2" s="1"/>
  <c r="AB2614" i="2" a="1"/>
  <c r="AB2614" i="2" s="1"/>
  <c r="AB2591" i="2" a="1"/>
  <c r="AB2591" i="2" s="1"/>
  <c r="AB2565" i="2" a="1"/>
  <c r="AB2565" i="2" s="1"/>
  <c r="AB2533" i="2" a="1"/>
  <c r="AB2533" i="2" s="1"/>
  <c r="AB2507" i="2" a="1"/>
  <c r="AB2507" i="2" s="1"/>
  <c r="AB2482" i="2" a="1"/>
  <c r="AB2482" i="2" s="1"/>
  <c r="AB2457" i="2" a="1"/>
  <c r="AB2457" i="2" s="1"/>
  <c r="AB2430" i="2" a="1"/>
  <c r="AB2430" i="2" s="1"/>
  <c r="AB2404" i="2" a="1"/>
  <c r="AB2404" i="2" s="1"/>
  <c r="AB2381" i="2" a="1"/>
  <c r="AB2381" i="2" s="1"/>
  <c r="AB2354" i="2" a="1"/>
  <c r="AB2354" i="2" s="1"/>
  <c r="AB2328" i="2" a="1"/>
  <c r="AB2328" i="2" s="1"/>
  <c r="AB2302" i="2" a="1"/>
  <c r="AB2302" i="2" s="1"/>
  <c r="AB2277" i="2" a="1"/>
  <c r="AB2277" i="2" s="1"/>
  <c r="AB2251" i="2" a="1"/>
  <c r="AB2251" i="2" s="1"/>
  <c r="AB2227" i="2" a="1"/>
  <c r="AB2227" i="2" s="1"/>
  <c r="AB2205" i="2" a="1"/>
  <c r="AB2205" i="2" s="1"/>
  <c r="AB2188" i="2" a="1"/>
  <c r="AB2188" i="2" s="1"/>
  <c r="AB2168" i="2" a="1"/>
  <c r="AB2168" i="2" s="1"/>
  <c r="AB2147" i="2" a="1"/>
  <c r="AB2147" i="2" s="1"/>
  <c r="AB2123" i="2" a="1"/>
  <c r="AB2123" i="2" s="1"/>
  <c r="AB2091" i="2" a="1"/>
  <c r="AB2091" i="2" s="1"/>
  <c r="AB2068" i="2" a="1"/>
  <c r="AB2068" i="2" s="1"/>
  <c r="AB2044" i="2" a="1"/>
  <c r="AB2044" i="2" s="1"/>
  <c r="AB2021" i="2" a="1"/>
  <c r="AB2021" i="2" s="1"/>
  <c r="AB2000" i="2" a="1"/>
  <c r="AB2000" i="2" s="1"/>
  <c r="AB1979" i="2" a="1"/>
  <c r="AB1979" i="2" s="1"/>
  <c r="AB1959" i="2" a="1"/>
  <c r="AB1959" i="2" s="1"/>
  <c r="AB1928" i="2" a="1"/>
  <c r="AB1928" i="2" s="1"/>
  <c r="AB1906" i="2" a="1"/>
  <c r="AB1906" i="2" s="1"/>
  <c r="AB1883" i="2" a="1"/>
  <c r="AB1883" i="2" s="1"/>
  <c r="AB1861" i="2" a="1"/>
  <c r="AB1861" i="2" s="1"/>
  <c r="AB1839" i="2" a="1"/>
  <c r="AB1839" i="2" s="1"/>
  <c r="AB1814" i="2" a="1"/>
  <c r="AB1814" i="2" s="1"/>
  <c r="AB1788" i="2" a="1"/>
  <c r="AB1788" i="2" s="1"/>
  <c r="AB1767" i="2" a="1"/>
  <c r="AB1767" i="2" s="1"/>
  <c r="AB1743" i="2" a="1"/>
  <c r="AB1743" i="2" s="1"/>
  <c r="AB1716" i="2" a="1"/>
  <c r="AB1716" i="2" s="1"/>
  <c r="AB1695" i="2" a="1"/>
  <c r="AB1695" i="2" s="1"/>
  <c r="AB1676" i="2" a="1"/>
  <c r="AB1676" i="2" s="1"/>
  <c r="AB1648" i="2" a="1"/>
  <c r="AB1648" i="2" s="1"/>
  <c r="AB1631" i="2" a="1"/>
  <c r="AB1631" i="2" s="1"/>
  <c r="AB1611" i="2" a="1"/>
  <c r="AB1611" i="2" s="1"/>
  <c r="AB1594" i="2" a="1"/>
  <c r="AB1594" i="2" s="1"/>
  <c r="AB1571" i="2" a="1"/>
  <c r="AB1571" i="2" s="1"/>
  <c r="AB1552" i="2" a="1"/>
  <c r="AB1552" i="2" s="1"/>
  <c r="AB1532" i="2" a="1"/>
  <c r="AB1532" i="2" s="1"/>
  <c r="AB1510" i="2" a="1"/>
  <c r="AB1510" i="2" s="1"/>
  <c r="AB1490" i="2" a="1"/>
  <c r="AB1490" i="2" s="1"/>
  <c r="AB1464" i="2" a="1"/>
  <c r="AB1464" i="2" s="1"/>
  <c r="AB1437" i="2" a="1"/>
  <c r="AB1437" i="2" s="1"/>
  <c r="AB1417" i="2" a="1"/>
  <c r="AB1417" i="2" s="1"/>
  <c r="AB1388" i="2" a="1"/>
  <c r="AB1388" i="2" s="1"/>
  <c r="AB1360" i="2" a="1"/>
  <c r="AB1360" i="2" s="1"/>
  <c r="AB1335" i="2" a="1"/>
  <c r="AB1335" i="2" s="1"/>
  <c r="AB1315" i="2" a="1"/>
  <c r="AB1315" i="2" s="1"/>
  <c r="AB1285" i="2" a="1"/>
  <c r="AB1285" i="2" s="1"/>
  <c r="AB1252" i="2" a="1"/>
  <c r="AB1252" i="2" s="1"/>
  <c r="AB1225" i="2" a="1"/>
  <c r="AB1225" i="2" s="1"/>
  <c r="AB1200" i="2" a="1"/>
  <c r="AB1200" i="2" s="1"/>
  <c r="AB1177" i="2" a="1"/>
  <c r="AB1177" i="2" s="1"/>
  <c r="AB1157" i="2" a="1"/>
  <c r="AB1157" i="2" s="1"/>
  <c r="AB1128" i="2" a="1"/>
  <c r="AB1128" i="2" s="1"/>
  <c r="AB1105" i="2" a="1"/>
  <c r="AB1105" i="2" s="1"/>
  <c r="AB1084" i="2" a="1"/>
  <c r="AB1084" i="2" s="1"/>
  <c r="AB1057" i="2" a="1"/>
  <c r="AB1057" i="2" s="1"/>
  <c r="AB1038" i="2" a="1"/>
  <c r="AB1038" i="2" s="1"/>
  <c r="AB1010" i="2" a="1"/>
  <c r="AB1010" i="2" s="1"/>
  <c r="AB986" i="2" a="1"/>
  <c r="AB986" i="2" s="1"/>
  <c r="AB967" i="2" a="1"/>
  <c r="AB967" i="2" s="1"/>
  <c r="AB947" i="2" a="1"/>
  <c r="AB947" i="2" s="1"/>
  <c r="AB928" i="2" a="1"/>
  <c r="AB928" i="2" s="1"/>
  <c r="AB908" i="2" a="1"/>
  <c r="AB908" i="2" s="1"/>
  <c r="AB892" i="2" a="1"/>
  <c r="AB892" i="2" s="1"/>
  <c r="AB872" i="2" a="1"/>
  <c r="AB872" i="2" s="1"/>
  <c r="AB850" i="2" a="1"/>
  <c r="AB850" i="2" s="1"/>
  <c r="AB827" i="2" a="1"/>
  <c r="AB827" i="2" s="1"/>
  <c r="AB807" i="2" a="1"/>
  <c r="AB807" i="2" s="1"/>
  <c r="AB781" i="2" a="1"/>
  <c r="AB781" i="2" s="1"/>
  <c r="AB760" i="2" a="1"/>
  <c r="AB760" i="2" s="1"/>
  <c r="AB740" i="2" a="1"/>
  <c r="AB740" i="2" s="1"/>
  <c r="AB715" i="2" a="1"/>
  <c r="AB715" i="2" s="1"/>
  <c r="AB698" i="2" a="1"/>
  <c r="AB698" i="2" s="1"/>
  <c r="AB674" i="2" a="1"/>
  <c r="AB674" i="2" s="1"/>
  <c r="AB650" i="2" a="1"/>
  <c r="AB650" i="2" s="1"/>
  <c r="AB623" i="2" a="1"/>
  <c r="AB623" i="2" s="1"/>
  <c r="AB599" i="2" a="1"/>
  <c r="AB599" i="2" s="1"/>
  <c r="AB567" i="2" a="1"/>
  <c r="AB567" i="2" s="1"/>
  <c r="AB545" i="2" a="1"/>
  <c r="AB545" i="2" s="1"/>
  <c r="AB519" i="2" a="1"/>
  <c r="AB519" i="2" s="1"/>
  <c r="AB501" i="2" a="1"/>
  <c r="AB501" i="2" s="1"/>
  <c r="AB475" i="2" a="1"/>
  <c r="AB475" i="2" s="1"/>
  <c r="AB448" i="2" a="1"/>
  <c r="AB448" i="2" s="1"/>
  <c r="AB423" i="2" a="1"/>
  <c r="AB423" i="2" s="1"/>
  <c r="AB394" i="2" a="1"/>
  <c r="AB394" i="2" s="1"/>
  <c r="AB367" i="2" a="1"/>
  <c r="AB367" i="2" s="1"/>
  <c r="AB341" i="2" a="1"/>
  <c r="AB341" i="2" s="1"/>
  <c r="AB318" i="2" a="1"/>
  <c r="AB318" i="2" s="1"/>
  <c r="AB292" i="2" a="1"/>
  <c r="AB292" i="2" s="1"/>
  <c r="AB269" i="2" a="1"/>
  <c r="AB269" i="2" s="1"/>
  <c r="AB239" i="2" a="1"/>
  <c r="AB239" i="2" s="1"/>
  <c r="AB212" i="2" a="1"/>
  <c r="AB212" i="2" s="1"/>
  <c r="AB187" i="2" a="1"/>
  <c r="AB187" i="2" s="1"/>
  <c r="AB165" i="2" a="1"/>
  <c r="AB165" i="2" s="1"/>
  <c r="AB141" i="2" a="1"/>
  <c r="AB141" i="2" s="1"/>
  <c r="AB119" i="2" a="1"/>
  <c r="AB119" i="2" s="1"/>
  <c r="AB99" i="2" a="1"/>
  <c r="AB99" i="2" s="1"/>
  <c r="AB72" i="2" a="1"/>
  <c r="AB72" i="2" s="1"/>
  <c r="AB48" i="2" a="1"/>
  <c r="AB48" i="2" s="1"/>
  <c r="AB19" i="2" a="1"/>
  <c r="AB19" i="2" s="1"/>
  <c r="AB4552" i="2" a="1"/>
  <c r="AB4552" i="2" s="1"/>
  <c r="AB4303" i="2" a="1"/>
  <c r="AB4303" i="2" s="1"/>
  <c r="AB4093" i="2" a="1"/>
  <c r="AB4093" i="2" s="1"/>
  <c r="AB3507" i="2" a="1"/>
  <c r="AB3507" i="2" s="1"/>
  <c r="AB3139" i="2" a="1"/>
  <c r="AB3139" i="2" s="1"/>
  <c r="AB2607" i="2" a="1"/>
  <c r="AB2607" i="2" s="1"/>
  <c r="AB2308" i="2" a="1"/>
  <c r="AB2308" i="2" s="1"/>
  <c r="AB1860" i="2" a="1"/>
  <c r="AB1860" i="2" s="1"/>
  <c r="AB1523" i="2" a="1"/>
  <c r="AB1523" i="2" s="1"/>
  <c r="AB1232" i="2" a="1"/>
  <c r="AB1232" i="2" s="1"/>
  <c r="AB934" i="2" a="1"/>
  <c r="AB934" i="2" s="1"/>
  <c r="AB485" i="2" a="1"/>
  <c r="AB485" i="2" s="1"/>
  <c r="AB231" i="2" a="1"/>
  <c r="AB231" i="2" s="1"/>
  <c r="AB4690" i="2" a="1"/>
  <c r="AB4690" i="2" s="1"/>
  <c r="AB4609" i="2" a="1"/>
  <c r="AB4609" i="2" s="1"/>
  <c r="AB4551" i="2" a="1"/>
  <c r="AB4551" i="2" s="1"/>
  <c r="AB4504" i="2" a="1"/>
  <c r="AB4504" i="2" s="1"/>
  <c r="AB4454" i="2" a="1"/>
  <c r="AB4454" i="2" s="1"/>
  <c r="AB4408" i="2" a="1"/>
  <c r="AB4408" i="2" s="1"/>
  <c r="AB4336" i="2" a="1"/>
  <c r="AB4336" i="2" s="1"/>
  <c r="AB4257" i="2" a="1"/>
  <c r="AB4257" i="2" s="1"/>
  <c r="AB4217" i="2" a="1"/>
  <c r="AB4217" i="2" s="1"/>
  <c r="AB4170" i="2" a="1"/>
  <c r="AB4170" i="2" s="1"/>
  <c r="AB4077" i="2" a="1"/>
  <c r="AB4077" i="2" s="1"/>
  <c r="AB4028" i="2" a="1"/>
  <c r="AB4028" i="2" s="1"/>
  <c r="AB3968" i="2" a="1"/>
  <c r="AB3968" i="2" s="1"/>
  <c r="AB3913" i="2" a="1"/>
  <c r="AB3913" i="2" s="1"/>
  <c r="AB3840" i="2" a="1"/>
  <c r="AB3840" i="2" s="1"/>
  <c r="AB3795" i="2" a="1"/>
  <c r="AB3795" i="2" s="1"/>
  <c r="AB3747" i="2" a="1"/>
  <c r="AB3747" i="2" s="1"/>
  <c r="AB3700" i="2" a="1"/>
  <c r="AB3700" i="2" s="1"/>
  <c r="AB3626" i="2" a="1"/>
  <c r="AB3626" i="2" s="1"/>
  <c r="AB3533" i="2" a="1"/>
  <c r="AB3533" i="2" s="1"/>
  <c r="AB3459" i="2" a="1"/>
  <c r="AB3459" i="2" s="1"/>
  <c r="AB3381" i="2" a="1"/>
  <c r="AB3381" i="2" s="1"/>
  <c r="AB3326" i="2" a="1"/>
  <c r="AB3326" i="2" s="1"/>
  <c r="AB3287" i="2" a="1"/>
  <c r="AB3287" i="2" s="1"/>
  <c r="AB3228" i="2" a="1"/>
  <c r="AB3228" i="2" s="1"/>
  <c r="AB3178" i="2" a="1"/>
  <c r="AB3178" i="2" s="1"/>
  <c r="AB3108" i="2" a="1"/>
  <c r="AB3108" i="2" s="1"/>
  <c r="AB3032" i="2" a="1"/>
  <c r="AB3032" i="2" s="1"/>
  <c r="AB2981" i="2" a="1"/>
  <c r="AB2981" i="2" s="1"/>
  <c r="AB2918" i="2" a="1"/>
  <c r="AB2918" i="2" s="1"/>
  <c r="AB2860" i="2" a="1"/>
  <c r="AB2860" i="2" s="1"/>
  <c r="AB2807" i="2" a="1"/>
  <c r="AB2807" i="2" s="1"/>
  <c r="AB2743" i="2" a="1"/>
  <c r="AB2743" i="2" s="1"/>
  <c r="AB2686" i="2" a="1"/>
  <c r="AB2686" i="2" s="1"/>
  <c r="AB2598" i="2" a="1"/>
  <c r="AB2598" i="2" s="1"/>
  <c r="AB2554" i="2" a="1"/>
  <c r="AB2554" i="2" s="1"/>
  <c r="AB2514" i="2" a="1"/>
  <c r="AB2514" i="2" s="1"/>
  <c r="AB2459" i="2" a="1"/>
  <c r="AB2459" i="2" s="1"/>
  <c r="AB2410" i="2" a="1"/>
  <c r="AB2410" i="2" s="1"/>
  <c r="AB2362" i="2" a="1"/>
  <c r="AB2362" i="2" s="1"/>
  <c r="AB2311" i="2" a="1"/>
  <c r="AB2311" i="2" s="1"/>
  <c r="AB2263" i="2" a="1"/>
  <c r="AB2263" i="2" s="1"/>
  <c r="AB2207" i="2" a="1"/>
  <c r="AB2207" i="2" s="1"/>
  <c r="AB2124" i="2" a="1"/>
  <c r="AB2124" i="2" s="1"/>
  <c r="AB2087" i="2" a="1"/>
  <c r="AB2087" i="2" s="1"/>
  <c r="AB2022" i="2" a="1"/>
  <c r="AB2022" i="2" s="1"/>
  <c r="AB1949" i="2" a="1"/>
  <c r="AB1949" i="2" s="1"/>
  <c r="AB1898" i="2" a="1"/>
  <c r="AB1898" i="2" s="1"/>
  <c r="AB1826" i="2" a="1"/>
  <c r="AB1826" i="2" s="1"/>
  <c r="AB1770" i="2" a="1"/>
  <c r="AB1770" i="2" s="1"/>
  <c r="AB1718" i="2" a="1"/>
  <c r="AB1718" i="2" s="1"/>
  <c r="AB1650" i="2" a="1"/>
  <c r="AB1650" i="2" s="1"/>
  <c r="AB1515" i="2" a="1"/>
  <c r="AB1515" i="2" s="1"/>
  <c r="AB1456" i="2" a="1"/>
  <c r="AB1456" i="2" s="1"/>
  <c r="AB1400" i="2" a="1"/>
  <c r="AB1400" i="2" s="1"/>
  <c r="AB1357" i="2" a="1"/>
  <c r="AB1357" i="2" s="1"/>
  <c r="AB1302" i="2" a="1"/>
  <c r="AB1302" i="2" s="1"/>
  <c r="AB1270" i="2" a="1"/>
  <c r="AB1270" i="2" s="1"/>
  <c r="AB1214" i="2" a="1"/>
  <c r="AB1214" i="2" s="1"/>
  <c r="AB1150" i="2" a="1"/>
  <c r="AB1150" i="2" s="1"/>
  <c r="AB1090" i="2" a="1"/>
  <c r="AB1090" i="2" s="1"/>
  <c r="AB1025" i="2" a="1"/>
  <c r="AB1025" i="2" s="1"/>
  <c r="AB954" i="2" a="1"/>
  <c r="AB954" i="2" s="1"/>
  <c r="AB847" i="2" a="1"/>
  <c r="AB847" i="2" s="1"/>
  <c r="AB798" i="2" a="1"/>
  <c r="AB798" i="2" s="1"/>
  <c r="AB719" i="2" a="1"/>
  <c r="AB719" i="2" s="1"/>
  <c r="AB649" i="2" a="1"/>
  <c r="AB649" i="2" s="1"/>
  <c r="AB596" i="2" a="1"/>
  <c r="AB596" i="2" s="1"/>
  <c r="AB557" i="2" a="1"/>
  <c r="AB557" i="2" s="1"/>
  <c r="AB483" i="2" a="1"/>
  <c r="AB483" i="2" s="1"/>
  <c r="AB441" i="2" a="1"/>
  <c r="AB441" i="2" s="1"/>
  <c r="AB390" i="2" a="1"/>
  <c r="AB390" i="2" s="1"/>
  <c r="AB342" i="2" a="1"/>
  <c r="AB342" i="2" s="1"/>
  <c r="AB291" i="2" a="1"/>
  <c r="AB291" i="2" s="1"/>
  <c r="AB242" i="2" a="1"/>
  <c r="AB242" i="2" s="1"/>
  <c r="AB197" i="2" a="1"/>
  <c r="AB197" i="2" s="1"/>
  <c r="AB131" i="2" a="1"/>
  <c r="AB131" i="2" s="1"/>
  <c r="AB61" i="2" a="1"/>
  <c r="AB61" i="2" s="1"/>
  <c r="AB17" i="2" a="1"/>
  <c r="AB17" i="2" s="1"/>
  <c r="AB3297" i="2" a="1"/>
  <c r="AB3297" i="2" s="1"/>
  <c r="AB1832" i="2" a="1"/>
  <c r="AB1832" i="2" s="1"/>
  <c r="AB4707" i="2" a="1"/>
  <c r="AB4707" i="2" s="1"/>
  <c r="AB4688" i="2" a="1"/>
  <c r="AB4688" i="2" s="1"/>
  <c r="AB4667" i="2" a="1"/>
  <c r="AB4667" i="2" s="1"/>
  <c r="AB4644" i="2" a="1"/>
  <c r="AB4644" i="2" s="1"/>
  <c r="AB4622" i="2" a="1"/>
  <c r="AB4622" i="2" s="1"/>
  <c r="AB4595" i="2" a="1"/>
  <c r="AB4595" i="2" s="1"/>
  <c r="AB4573" i="2" a="1"/>
  <c r="AB4573" i="2" s="1"/>
  <c r="AB4547" i="2" a="1"/>
  <c r="AB4547" i="2" s="1"/>
  <c r="AB4524" i="2" a="1"/>
  <c r="AB4524" i="2" s="1"/>
  <c r="AB4490" i="2" a="1"/>
  <c r="AB4490" i="2" s="1"/>
  <c r="AB4464" i="2" a="1"/>
  <c r="AB4464" i="2" s="1"/>
  <c r="AB4438" i="2" a="1"/>
  <c r="AB4438" i="2" s="1"/>
  <c r="AB4416" i="2" a="1"/>
  <c r="AB4416" i="2" s="1"/>
  <c r="AB4386" i="2" a="1"/>
  <c r="AB4386" i="2" s="1"/>
  <c r="AB4363" i="2" a="1"/>
  <c r="AB4363" i="2" s="1"/>
  <c r="AB4344" i="2" a="1"/>
  <c r="AB4344" i="2" s="1"/>
  <c r="AB4322" i="2" a="1"/>
  <c r="AB4322" i="2" s="1"/>
  <c r="AB4296" i="2" a="1"/>
  <c r="AB4296" i="2" s="1"/>
  <c r="AB4276" i="2" a="1"/>
  <c r="AB4276" i="2" s="1"/>
  <c r="AB4252" i="2" a="1"/>
  <c r="AB4252" i="2" s="1"/>
  <c r="AB4219" i="2" a="1"/>
  <c r="AB4219" i="2" s="1"/>
  <c r="AB4198" i="2" a="1"/>
  <c r="AB4198" i="2" s="1"/>
  <c r="AB4167" i="2" a="1"/>
  <c r="AB4167" i="2" s="1"/>
  <c r="AB4145" i="2" a="1"/>
  <c r="AB4145" i="2" s="1"/>
  <c r="AB4124" i="2" a="1"/>
  <c r="AB4124" i="2" s="1"/>
  <c r="AB4103" i="2" a="1"/>
  <c r="AB4103" i="2" s="1"/>
  <c r="AB4080" i="2" a="1"/>
  <c r="AB4080" i="2" s="1"/>
  <c r="AB4051" i="2" a="1"/>
  <c r="AB4051" i="2" s="1"/>
  <c r="AB4027" i="2" a="1"/>
  <c r="AB4027" i="2" s="1"/>
  <c r="AB4004" i="2" a="1"/>
  <c r="AB4004" i="2" s="1"/>
  <c r="AB3983" i="2" a="1"/>
  <c r="AB3983" i="2" s="1"/>
  <c r="AB3959" i="2" a="1"/>
  <c r="AB3959" i="2" s="1"/>
  <c r="AB3936" i="2" a="1"/>
  <c r="AB3936" i="2" s="1"/>
  <c r="AB3914" i="2" a="1"/>
  <c r="AB3914" i="2" s="1"/>
  <c r="AB3895" i="2" a="1"/>
  <c r="AB3895" i="2" s="1"/>
  <c r="AB3868" i="2" a="1"/>
  <c r="AB3868" i="2" s="1"/>
  <c r="AB3850" i="2" a="1"/>
  <c r="AB3850" i="2" s="1"/>
  <c r="AB3820" i="2" a="1"/>
  <c r="AB3820" i="2" s="1"/>
  <c r="AB3792" i="2" a="1"/>
  <c r="AB3792" i="2" s="1"/>
  <c r="AB3768" i="2" a="1"/>
  <c r="AB3768" i="2" s="1"/>
  <c r="AB3745" i="2" a="1"/>
  <c r="AB3745" i="2" s="1"/>
  <c r="AB3719" i="2" a="1"/>
  <c r="AB3719" i="2" s="1"/>
  <c r="AB3694" i="2" a="1"/>
  <c r="AB3694" i="2" s="1"/>
  <c r="AB3676" i="2" a="1"/>
  <c r="AB3676" i="2" s="1"/>
  <c r="AB3654" i="2" a="1"/>
  <c r="AB3654" i="2" s="1"/>
  <c r="AB3633" i="2" a="1"/>
  <c r="AB3633" i="2" s="1"/>
  <c r="AB3615" i="2" a="1"/>
  <c r="AB3615" i="2" s="1"/>
  <c r="AB3590" i="2" a="1"/>
  <c r="AB3590" i="2" s="1"/>
  <c r="AB3572" i="2" a="1"/>
  <c r="AB3572" i="2" s="1"/>
  <c r="AB3552" i="2" a="1"/>
  <c r="AB3552" i="2" s="1"/>
  <c r="AB3532" i="2" a="1"/>
  <c r="AB3532" i="2" s="1"/>
  <c r="AB3506" i="2" a="1"/>
  <c r="AB3506" i="2" s="1"/>
  <c r="AB3486" i="2" a="1"/>
  <c r="AB3486" i="2" s="1"/>
  <c r="AB3465" i="2" a="1"/>
  <c r="AB3465" i="2" s="1"/>
  <c r="AB3446" i="2" a="1"/>
  <c r="AB3446" i="2" s="1"/>
  <c r="AB3425" i="2" a="1"/>
  <c r="AB3425" i="2" s="1"/>
  <c r="AB3402" i="2" a="1"/>
  <c r="AB3402" i="2" s="1"/>
  <c r="AB3376" i="2" a="1"/>
  <c r="AB3376" i="2" s="1"/>
  <c r="AB3353" i="2" a="1"/>
  <c r="AB3353" i="2" s="1"/>
  <c r="AB3333" i="2" a="1"/>
  <c r="AB3333" i="2" s="1"/>
  <c r="AB3307" i="2" a="1"/>
  <c r="AB3307" i="2" s="1"/>
  <c r="AB3275" i="2" a="1"/>
  <c r="AB3275" i="2" s="1"/>
  <c r="AB3251" i="2" a="1"/>
  <c r="AB3251" i="2" s="1"/>
  <c r="AB3224" i="2" a="1"/>
  <c r="AB3224" i="2" s="1"/>
  <c r="AB3200" i="2" a="1"/>
  <c r="AB3200" i="2" s="1"/>
  <c r="AB3176" i="2" a="1"/>
  <c r="AB3176" i="2" s="1"/>
  <c r="AB3154" i="2" a="1"/>
  <c r="AB3154" i="2" s="1"/>
  <c r="AB3136" i="2" a="1"/>
  <c r="AB3136" i="2" s="1"/>
  <c r="AB3110" i="2" a="1"/>
  <c r="AB3110" i="2" s="1"/>
  <c r="AB3091" i="2" a="1"/>
  <c r="AB3091" i="2" s="1"/>
  <c r="AB3071" i="2" a="1"/>
  <c r="AB3071" i="2" s="1"/>
  <c r="AB3048" i="2" a="1"/>
  <c r="AB3048" i="2" s="1"/>
  <c r="AB3022" i="2" a="1"/>
  <c r="AB3022" i="2" s="1"/>
  <c r="AB3000" i="2" a="1"/>
  <c r="AB3000" i="2" s="1"/>
  <c r="AB2978" i="2" a="1"/>
  <c r="AB2978" i="2" s="1"/>
  <c r="AB2958" i="2" a="1"/>
  <c r="AB2958" i="2" s="1"/>
  <c r="AB2935" i="2" a="1"/>
  <c r="AB2935" i="2" s="1"/>
  <c r="AB2912" i="2" a="1"/>
  <c r="AB2912" i="2" s="1"/>
  <c r="AB2880" i="2" a="1"/>
  <c r="AB2880" i="2" s="1"/>
  <c r="AB2862" i="2" a="1"/>
  <c r="AB2862" i="2" s="1"/>
  <c r="AB2837" i="2" a="1"/>
  <c r="AB2837" i="2" s="1"/>
  <c r="AB2815" i="2" a="1"/>
  <c r="AB2815" i="2" s="1"/>
  <c r="AB2795" i="2" a="1"/>
  <c r="AB2795" i="2" s="1"/>
  <c r="AB2770" i="2" a="1"/>
  <c r="AB2770" i="2" s="1"/>
  <c r="AB2746" i="2" a="1"/>
  <c r="AB2746" i="2" s="1"/>
  <c r="AB2725" i="2" a="1"/>
  <c r="AB2725" i="2" s="1"/>
  <c r="AB2697" i="2" a="1"/>
  <c r="AB2697" i="2" s="1"/>
  <c r="AB2674" i="2" a="1"/>
  <c r="AB2674" i="2" s="1"/>
  <c r="AB2655" i="2" a="1"/>
  <c r="AB2655" i="2" s="1"/>
  <c r="AB2631" i="2" a="1"/>
  <c r="AB2631" i="2" s="1"/>
  <c r="AB2613" i="2" a="1"/>
  <c r="AB2613" i="2" s="1"/>
  <c r="AB2588" i="2" a="1"/>
  <c r="AB2588" i="2" s="1"/>
  <c r="AB2564" i="2" a="1"/>
  <c r="AB2564" i="2" s="1"/>
  <c r="AB2530" i="2" a="1"/>
  <c r="AB2530" i="2" s="1"/>
  <c r="AB2506" i="2" a="1"/>
  <c r="AB2506" i="2" s="1"/>
  <c r="AB2481" i="2" a="1"/>
  <c r="AB2481" i="2" s="1"/>
  <c r="AB2456" i="2" a="1"/>
  <c r="AB2456" i="2" s="1"/>
  <c r="AB2428" i="2" a="1"/>
  <c r="AB2428" i="2" s="1"/>
  <c r="AB2403" i="2" a="1"/>
  <c r="AB2403" i="2" s="1"/>
  <c r="AB2351" i="2" a="1"/>
  <c r="AB2351" i="2" s="1"/>
  <c r="AB2327" i="2" a="1"/>
  <c r="AB2327" i="2" s="1"/>
  <c r="AB2301" i="2" a="1"/>
  <c r="AB2301" i="2" s="1"/>
  <c r="AB2276" i="2" a="1"/>
  <c r="AB2276" i="2" s="1"/>
  <c r="AB2250" i="2" a="1"/>
  <c r="AB2250" i="2" s="1"/>
  <c r="AB2225" i="2" a="1"/>
  <c r="AB2225" i="2" s="1"/>
  <c r="AB2204" i="2" a="1"/>
  <c r="AB2204" i="2" s="1"/>
  <c r="AB2187" i="2" a="1"/>
  <c r="AB2187" i="2" s="1"/>
  <c r="AB2167" i="2" a="1"/>
  <c r="AB2167" i="2" s="1"/>
  <c r="AB2146" i="2" a="1"/>
  <c r="AB2146" i="2" s="1"/>
  <c r="AB2122" i="2" a="1"/>
  <c r="AB2122" i="2" s="1"/>
  <c r="AB2089" i="2" a="1"/>
  <c r="AB2089" i="2" s="1"/>
  <c r="AB2066" i="2" a="1"/>
  <c r="AB2066" i="2" s="1"/>
  <c r="AB2042" i="2" a="1"/>
  <c r="AB2042" i="2" s="1"/>
  <c r="AB1999" i="2" a="1"/>
  <c r="AB1999" i="2" s="1"/>
  <c r="AB1978" i="2" a="1"/>
  <c r="AB1978" i="2" s="1"/>
  <c r="AB1957" i="2" a="1"/>
  <c r="AB1957" i="2" s="1"/>
  <c r="AB1926" i="2" a="1"/>
  <c r="AB1926" i="2" s="1"/>
  <c r="AB1904" i="2" a="1"/>
  <c r="AB1904" i="2" s="1"/>
  <c r="AB1882" i="2" a="1"/>
  <c r="AB1882" i="2" s="1"/>
  <c r="AB1859" i="2" a="1"/>
  <c r="AB1859" i="2" s="1"/>
  <c r="AB1838" i="2" a="1"/>
  <c r="AB1838" i="2" s="1"/>
  <c r="AB1813" i="2" a="1"/>
  <c r="AB1813" i="2" s="1"/>
  <c r="AB1786" i="2" a="1"/>
  <c r="AB1786" i="2" s="1"/>
  <c r="AB1766" i="2" a="1"/>
  <c r="AB1766" i="2" s="1"/>
  <c r="AB1741" i="2" a="1"/>
  <c r="AB1741" i="2" s="1"/>
  <c r="AB1715" i="2" a="1"/>
  <c r="AB1715" i="2" s="1"/>
  <c r="AB1694" i="2" a="1"/>
  <c r="AB1694" i="2" s="1"/>
  <c r="AB1673" i="2" a="1"/>
  <c r="AB1673" i="2" s="1"/>
  <c r="AB1647" i="2" a="1"/>
  <c r="AB1647" i="2" s="1"/>
  <c r="AB1630" i="2" a="1"/>
  <c r="AB1630" i="2" s="1"/>
  <c r="AB1610" i="2" a="1"/>
  <c r="AB1610" i="2" s="1"/>
  <c r="AB1593" i="2" a="1"/>
  <c r="AB1593" i="2" s="1"/>
  <c r="AB1570" i="2" a="1"/>
  <c r="AB1570" i="2" s="1"/>
  <c r="AB1551" i="2" a="1"/>
  <c r="AB1551" i="2" s="1"/>
  <c r="AB1531" i="2" a="1"/>
  <c r="AB1531" i="2" s="1"/>
  <c r="AB1509" i="2" a="1"/>
  <c r="AB1509" i="2" s="1"/>
  <c r="AB1489" i="2" a="1"/>
  <c r="AB1489" i="2" s="1"/>
  <c r="AB1462" i="2" a="1"/>
  <c r="AB1462" i="2" s="1"/>
  <c r="AB1435" i="2" a="1"/>
  <c r="AB1435" i="2" s="1"/>
  <c r="AB1416" i="2" a="1"/>
  <c r="AB1416" i="2" s="1"/>
  <c r="AB1387" i="2" a="1"/>
  <c r="AB1387" i="2" s="1"/>
  <c r="AB1358" i="2" a="1"/>
  <c r="AB1358" i="2" s="1"/>
  <c r="AB1333" i="2" a="1"/>
  <c r="AB1333" i="2" s="1"/>
  <c r="AB1313" i="2" a="1"/>
  <c r="AB1313" i="2" s="1"/>
  <c r="AB1280" i="2" a="1"/>
  <c r="AB1280" i="2" s="1"/>
  <c r="AB1251" i="2" a="1"/>
  <c r="AB1251" i="2" s="1"/>
  <c r="AB1224" i="2" a="1"/>
  <c r="AB1224" i="2" s="1"/>
  <c r="AB1198" i="2" a="1"/>
  <c r="AB1198" i="2" s="1"/>
  <c r="AB1176" i="2" a="1"/>
  <c r="AB1176" i="2" s="1"/>
  <c r="AB1155" i="2" a="1"/>
  <c r="AB1155" i="2" s="1"/>
  <c r="AB1127" i="2" a="1"/>
  <c r="AB1127" i="2" s="1"/>
  <c r="AB1104" i="2" a="1"/>
  <c r="AB1104" i="2" s="1"/>
  <c r="AB1083" i="2" a="1"/>
  <c r="AB1083" i="2" s="1"/>
  <c r="AB1056" i="2" a="1"/>
  <c r="AB1056" i="2" s="1"/>
  <c r="AB1036" i="2" a="1"/>
  <c r="AB1036" i="2" s="1"/>
  <c r="AB1008" i="2" a="1"/>
  <c r="AB1008" i="2" s="1"/>
  <c r="AB985" i="2" a="1"/>
  <c r="AB985" i="2" s="1"/>
  <c r="AB965" i="2" a="1"/>
  <c r="AB965" i="2" s="1"/>
  <c r="AB946" i="2" a="1"/>
  <c r="AB946" i="2" s="1"/>
  <c r="AB926" i="2" a="1"/>
  <c r="AB926" i="2" s="1"/>
  <c r="AB907" i="2" a="1"/>
  <c r="AB907" i="2" s="1"/>
  <c r="AB891" i="2" a="1"/>
  <c r="AB891" i="2" s="1"/>
  <c r="AB871" i="2" a="1"/>
  <c r="AB871" i="2" s="1"/>
  <c r="AB849" i="2" a="1"/>
  <c r="AB849" i="2" s="1"/>
  <c r="AB826" i="2" a="1"/>
  <c r="AB826" i="2" s="1"/>
  <c r="AB806" i="2" a="1"/>
  <c r="AB806" i="2" s="1"/>
  <c r="AB780" i="2" a="1"/>
  <c r="AB780" i="2" s="1"/>
  <c r="AB759" i="2" a="1"/>
  <c r="AB759" i="2" s="1"/>
  <c r="AB738" i="2" a="1"/>
  <c r="AB738" i="2" s="1"/>
  <c r="AB714" i="2" a="1"/>
  <c r="AB714" i="2" s="1"/>
  <c r="AB697" i="2" a="1"/>
  <c r="AB697" i="2" s="1"/>
  <c r="AB673" i="2" a="1"/>
  <c r="AB673" i="2" s="1"/>
  <c r="AB645" i="2" a="1"/>
  <c r="AB645" i="2" s="1"/>
  <c r="AB622" i="2" a="1"/>
  <c r="AB622" i="2" s="1"/>
  <c r="AB598" i="2" a="1"/>
  <c r="AB598" i="2" s="1"/>
  <c r="AB566" i="2" a="1"/>
  <c r="AB566" i="2" s="1"/>
  <c r="AB544" i="2" a="1"/>
  <c r="AB544" i="2" s="1"/>
  <c r="AB518" i="2" a="1"/>
  <c r="AB518" i="2" s="1"/>
  <c r="AB500" i="2" a="1"/>
  <c r="AB500" i="2" s="1"/>
  <c r="AB474" i="2" a="1"/>
  <c r="AB474" i="2" s="1"/>
  <c r="AB446" i="2" a="1"/>
  <c r="AB446" i="2" s="1"/>
  <c r="AB422" i="2" a="1"/>
  <c r="AB422" i="2" s="1"/>
  <c r="AB392" i="2" a="1"/>
  <c r="AB392" i="2" s="1"/>
  <c r="AB366" i="2" a="1"/>
  <c r="AB366" i="2" s="1"/>
  <c r="AB337" i="2" a="1"/>
  <c r="AB337" i="2" s="1"/>
  <c r="AB314" i="2" a="1"/>
  <c r="AB314" i="2" s="1"/>
  <c r="AB289" i="2" a="1"/>
  <c r="AB289" i="2" s="1"/>
  <c r="AB268" i="2" a="1"/>
  <c r="AB268" i="2" s="1"/>
  <c r="AB238" i="2" a="1"/>
  <c r="AB238" i="2" s="1"/>
  <c r="AB211" i="2" a="1"/>
  <c r="AB211" i="2" s="1"/>
  <c r="AB185" i="2" a="1"/>
  <c r="AB185" i="2" s="1"/>
  <c r="AB162" i="2" a="1"/>
  <c r="AB162" i="2" s="1"/>
  <c r="AB140" i="2" a="1"/>
  <c r="AB140" i="2" s="1"/>
  <c r="AB118" i="2" a="1"/>
  <c r="AB118" i="2" s="1"/>
  <c r="AB98" i="2" a="1"/>
  <c r="AB98" i="2" s="1"/>
  <c r="AB71" i="2" a="1"/>
  <c r="AB71" i="2" s="1"/>
  <c r="AB45" i="2" a="1"/>
  <c r="AB45" i="2" s="1"/>
  <c r="AB4290" i="2" a="1"/>
  <c r="AB4290" i="2" s="1"/>
  <c r="AB4079" i="2" a="1"/>
  <c r="AB4079" i="2" s="1"/>
  <c r="AB3468" i="2" a="1"/>
  <c r="AB3468" i="2" s="1"/>
  <c r="AB3117" i="2" a="1"/>
  <c r="AB3117" i="2" s="1"/>
  <c r="AB2604" i="2" a="1"/>
  <c r="AB2604" i="2" s="1"/>
  <c r="AB2292" i="2" a="1"/>
  <c r="AB2292" i="2" s="1"/>
  <c r="AB1797" i="2" a="1"/>
  <c r="AB1797" i="2" s="1"/>
  <c r="AB1507" i="2" a="1"/>
  <c r="AB1507" i="2" s="1"/>
  <c r="AB1217" i="2" a="1"/>
  <c r="AB1217" i="2" s="1"/>
  <c r="AB867" i="2" a="1"/>
  <c r="AB867" i="2" s="1"/>
  <c r="AB472" i="2" a="1"/>
  <c r="AB472" i="2" s="1"/>
  <c r="AB208" i="2" a="1"/>
  <c r="AB208" i="2" s="1"/>
  <c r="AB4676" i="2" a="1"/>
  <c r="AB4676" i="2" s="1"/>
  <c r="AB4607" i="2" a="1"/>
  <c r="AB4607" i="2" s="1"/>
  <c r="AB4545" i="2" a="1"/>
  <c r="AB4545" i="2" s="1"/>
  <c r="AB4500" i="2" a="1"/>
  <c r="AB4500" i="2" s="1"/>
  <c r="AB4453" i="2" a="1"/>
  <c r="AB4453" i="2" s="1"/>
  <c r="AB4407" i="2" a="1"/>
  <c r="AB4407" i="2" s="1"/>
  <c r="AB4333" i="2" a="1"/>
  <c r="AB4333" i="2" s="1"/>
  <c r="AB4254" i="2" a="1"/>
  <c r="AB4254" i="2" s="1"/>
  <c r="AB4213" i="2" a="1"/>
  <c r="AB4213" i="2" s="1"/>
  <c r="AB4162" i="2" a="1"/>
  <c r="AB4162" i="2" s="1"/>
  <c r="AB4076" i="2" a="1"/>
  <c r="AB4076" i="2" s="1"/>
  <c r="AB4026" i="2" a="1"/>
  <c r="AB4026" i="2" s="1"/>
  <c r="AB3964" i="2" a="1"/>
  <c r="AB3964" i="2" s="1"/>
  <c r="AB3911" i="2" a="1"/>
  <c r="AB3911" i="2" s="1"/>
  <c r="AB3838" i="2" a="1"/>
  <c r="AB3838" i="2" s="1"/>
  <c r="AB3794" i="2" a="1"/>
  <c r="AB3794" i="2" s="1"/>
  <c r="AB3746" i="2" a="1"/>
  <c r="AB3746" i="2" s="1"/>
  <c r="AB3696" i="2" a="1"/>
  <c r="AB3696" i="2" s="1"/>
  <c r="AB3607" i="2" a="1"/>
  <c r="AB3607" i="2" s="1"/>
  <c r="AB3527" i="2" a="1"/>
  <c r="AB3527" i="2" s="1"/>
  <c r="AB3454" i="2" a="1"/>
  <c r="AB3454" i="2" s="1"/>
  <c r="AB3380" i="2" a="1"/>
  <c r="AB3380" i="2" s="1"/>
  <c r="AB3325" i="2" a="1"/>
  <c r="AB3325" i="2" s="1"/>
  <c r="AB3285" i="2" a="1"/>
  <c r="AB3285" i="2" s="1"/>
  <c r="AB3226" i="2" a="1"/>
  <c r="AB3226" i="2" s="1"/>
  <c r="AB3174" i="2" a="1"/>
  <c r="AB3174" i="2" s="1"/>
  <c r="AB3099" i="2" a="1"/>
  <c r="AB3099" i="2" s="1"/>
  <c r="AB3031" i="2" a="1"/>
  <c r="AB3031" i="2" s="1"/>
  <c r="AB2980" i="2" a="1"/>
  <c r="AB2980" i="2" s="1"/>
  <c r="AB2913" i="2" a="1"/>
  <c r="AB2913" i="2" s="1"/>
  <c r="AB2859" i="2" a="1"/>
  <c r="AB2859" i="2" s="1"/>
  <c r="AB2793" i="2" a="1"/>
  <c r="AB2793" i="2" s="1"/>
  <c r="AB2738" i="2" a="1"/>
  <c r="AB2738" i="2" s="1"/>
  <c r="AB2685" i="2" a="1"/>
  <c r="AB2685" i="2" s="1"/>
  <c r="AB2597" i="2" a="1"/>
  <c r="AB2597" i="2" s="1"/>
  <c r="AB2553" i="2" a="1"/>
  <c r="AB2553" i="2" s="1"/>
  <c r="AB2510" i="2" a="1"/>
  <c r="AB2510" i="2" s="1"/>
  <c r="AB2450" i="2" a="1"/>
  <c r="AB2450" i="2" s="1"/>
  <c r="AB2405" i="2" a="1"/>
  <c r="AB2405" i="2" s="1"/>
  <c r="AB2360" i="2" a="1"/>
  <c r="AB2360" i="2" s="1"/>
  <c r="AB2307" i="2" a="1"/>
  <c r="AB2307" i="2" s="1"/>
  <c r="AB2262" i="2" a="1"/>
  <c r="AB2262" i="2" s="1"/>
  <c r="AB2202" i="2" a="1"/>
  <c r="AB2202" i="2" s="1"/>
  <c r="AB2116" i="2" a="1"/>
  <c r="AB2116" i="2" s="1"/>
  <c r="AB2084" i="2" a="1"/>
  <c r="AB2084" i="2" s="1"/>
  <c r="AB2007" i="2" a="1"/>
  <c r="AB2007" i="2" s="1"/>
  <c r="AB1948" i="2" a="1"/>
  <c r="AB1948" i="2" s="1"/>
  <c r="AB1891" i="2" a="1"/>
  <c r="AB1891" i="2" s="1"/>
  <c r="AB1824" i="2" a="1"/>
  <c r="AB1824" i="2" s="1"/>
  <c r="AB1761" i="2" a="1"/>
  <c r="AB1761" i="2" s="1"/>
  <c r="AB1717" i="2" a="1"/>
  <c r="AB1717" i="2" s="1"/>
  <c r="AB1624" i="2" a="1"/>
  <c r="AB1624" i="2" s="1"/>
  <c r="AB1512" i="2" a="1"/>
  <c r="AB1512" i="2" s="1"/>
  <c r="AB1455" i="2" a="1"/>
  <c r="AB1455" i="2" s="1"/>
  <c r="AB1397" i="2" a="1"/>
  <c r="AB1397" i="2" s="1"/>
  <c r="AB1356" i="2" a="1"/>
  <c r="AB1356" i="2" s="1"/>
  <c r="AB1301" i="2" a="1"/>
  <c r="AB1301" i="2" s="1"/>
  <c r="AB1269" i="2" a="1"/>
  <c r="AB1269" i="2" s="1"/>
  <c r="AB1211" i="2" a="1"/>
  <c r="AB1211" i="2" s="1"/>
  <c r="AB1147" i="2" a="1"/>
  <c r="AB1147" i="2" s="1"/>
  <c r="AB1088" i="2" a="1"/>
  <c r="AB1088" i="2" s="1"/>
  <c r="AB1023" i="2" a="1"/>
  <c r="AB1023" i="2" s="1"/>
  <c r="AB945" i="2" a="1"/>
  <c r="AB945" i="2" s="1"/>
  <c r="AB846" i="2" a="1"/>
  <c r="AB846" i="2" s="1"/>
  <c r="AB791" i="2" a="1"/>
  <c r="AB791" i="2" s="1"/>
  <c r="AB695" i="2" a="1"/>
  <c r="AB695" i="2" s="1"/>
  <c r="AB648" i="2" a="1"/>
  <c r="AB648" i="2" s="1"/>
  <c r="AB595" i="2" a="1"/>
  <c r="AB595" i="2" s="1"/>
  <c r="AB556" i="2" a="1"/>
  <c r="AB556" i="2" s="1"/>
  <c r="AB481" i="2" a="1"/>
  <c r="AB481" i="2" s="1"/>
  <c r="AB437" i="2" a="1"/>
  <c r="AB437" i="2" s="1"/>
  <c r="AB388" i="2" a="1"/>
  <c r="AB388" i="2" s="1"/>
  <c r="AB340" i="2" a="1"/>
  <c r="AB340" i="2" s="1"/>
  <c r="AB290" i="2" a="1"/>
  <c r="AB290" i="2" s="1"/>
  <c r="AB241" i="2" a="1"/>
  <c r="AB241" i="2" s="1"/>
  <c r="AB196" i="2" a="1"/>
  <c r="AB196" i="2" s="1"/>
  <c r="AB124" i="2" a="1"/>
  <c r="AB124" i="2" s="1"/>
  <c r="AB55" i="2" a="1"/>
  <c r="AB55" i="2" s="1"/>
  <c r="AB16" i="2" a="1"/>
  <c r="AB16" i="2" s="1"/>
  <c r="AB3266" i="2" a="1"/>
  <c r="AB3266" i="2" s="1"/>
  <c r="AB1589" i="2" a="1"/>
  <c r="AB1589" i="2" s="1"/>
  <c r="AB4706" i="2" a="1"/>
  <c r="AB4706" i="2" s="1"/>
  <c r="AB4687" i="2" a="1"/>
  <c r="AB4687" i="2" s="1"/>
  <c r="AB4666" i="2" a="1"/>
  <c r="AB4666" i="2" s="1"/>
  <c r="AB4643" i="2" a="1"/>
  <c r="AB4643" i="2" s="1"/>
  <c r="AB4619" i="2" a="1"/>
  <c r="AB4619" i="2" s="1"/>
  <c r="AB4594" i="2" a="1"/>
  <c r="AB4594" i="2" s="1"/>
  <c r="AB4571" i="2" a="1"/>
  <c r="AB4571" i="2" s="1"/>
  <c r="AB4546" i="2" a="1"/>
  <c r="AB4546" i="2" s="1"/>
  <c r="AB4522" i="2" a="1"/>
  <c r="AB4522" i="2" s="1"/>
  <c r="AB4487" i="2" a="1"/>
  <c r="AB4487" i="2" s="1"/>
  <c r="AB4462" i="2" a="1"/>
  <c r="AB4462" i="2" s="1"/>
  <c r="AB4437" i="2" a="1"/>
  <c r="AB4437" i="2" s="1"/>
  <c r="AB4413" i="2" a="1"/>
  <c r="AB4413" i="2" s="1"/>
  <c r="AB4384" i="2" a="1"/>
  <c r="AB4384" i="2" s="1"/>
  <c r="AB4362" i="2" a="1"/>
  <c r="AB4362" i="2" s="1"/>
  <c r="AB4343" i="2" a="1"/>
  <c r="AB4343" i="2" s="1"/>
  <c r="AB4319" i="2" a="1"/>
  <c r="AB4319" i="2" s="1"/>
  <c r="AB4295" i="2" a="1"/>
  <c r="AB4295" i="2" s="1"/>
  <c r="AB4275" i="2" a="1"/>
  <c r="AB4275" i="2" s="1"/>
  <c r="AB4251" i="2" a="1"/>
  <c r="AB4251" i="2" s="1"/>
  <c r="AB4218" i="2" a="1"/>
  <c r="AB4218" i="2" s="1"/>
  <c r="AB4195" i="2" a="1"/>
  <c r="AB4195" i="2" s="1"/>
  <c r="AB4166" i="2" a="1"/>
  <c r="AB4166" i="2" s="1"/>
  <c r="AB4144" i="2" a="1"/>
  <c r="AB4144" i="2" s="1"/>
  <c r="AB4123" i="2" a="1"/>
  <c r="AB4123" i="2" s="1"/>
  <c r="AB4100" i="2" a="1"/>
  <c r="AB4100" i="2" s="1"/>
  <c r="AB4078" i="2" a="1"/>
  <c r="AB4078" i="2" s="1"/>
  <c r="AB4048" i="2" a="1"/>
  <c r="AB4048" i="2" s="1"/>
  <c r="AB4025" i="2" a="1"/>
  <c r="AB4025" i="2" s="1"/>
  <c r="AB4002" i="2" a="1"/>
  <c r="AB4002" i="2" s="1"/>
  <c r="AB3982" i="2" a="1"/>
  <c r="AB3982" i="2" s="1"/>
  <c r="AB3958" i="2" a="1"/>
  <c r="AB3958" i="2" s="1"/>
  <c r="AB3935" i="2" a="1"/>
  <c r="AB3935" i="2" s="1"/>
  <c r="AB3912" i="2" a="1"/>
  <c r="AB3912" i="2" s="1"/>
  <c r="AB3894" i="2" a="1"/>
  <c r="AB3894" i="2" s="1"/>
  <c r="AB3867" i="2" a="1"/>
  <c r="AB3867" i="2" s="1"/>
  <c r="AB3849" i="2" a="1"/>
  <c r="AB3849" i="2" s="1"/>
  <c r="AB3819" i="2" a="1"/>
  <c r="AB3819" i="2" s="1"/>
  <c r="AB3790" i="2" a="1"/>
  <c r="AB3790" i="2" s="1"/>
  <c r="AB3767" i="2" a="1"/>
  <c r="AB3767" i="2" s="1"/>
  <c r="AB3741" i="2" a="1"/>
  <c r="AB3741" i="2" s="1"/>
  <c r="AB3718" i="2" a="1"/>
  <c r="AB3718" i="2" s="1"/>
  <c r="AB3693" i="2" a="1"/>
  <c r="AB3693" i="2" s="1"/>
  <c r="AB3675" i="2" a="1"/>
  <c r="AB3675" i="2" s="1"/>
  <c r="AB3653" i="2" a="1"/>
  <c r="AB3653" i="2" s="1"/>
  <c r="AB3631" i="2" a="1"/>
  <c r="AB3631" i="2" s="1"/>
  <c r="AB3614" i="2" a="1"/>
  <c r="AB3614" i="2" s="1"/>
  <c r="AB3589" i="2" a="1"/>
  <c r="AB3589" i="2" s="1"/>
  <c r="AB3571" i="2" a="1"/>
  <c r="AB3571" i="2" s="1"/>
  <c r="AB3551" i="2" a="1"/>
  <c r="AB3551" i="2" s="1"/>
  <c r="AB3531" i="2" a="1"/>
  <c r="AB3531" i="2" s="1"/>
  <c r="AB3503" i="2" a="1"/>
  <c r="AB3503" i="2" s="1"/>
  <c r="AB3485" i="2" a="1"/>
  <c r="AB3485" i="2" s="1"/>
  <c r="AB3464" i="2" a="1"/>
  <c r="AB3464" i="2" s="1"/>
  <c r="AB3445" i="2" a="1"/>
  <c r="AB3445" i="2" s="1"/>
  <c r="AB3422" i="2" a="1"/>
  <c r="AB3422" i="2" s="1"/>
  <c r="AB3400" i="2" a="1"/>
  <c r="AB3400" i="2" s="1"/>
  <c r="AB3375" i="2" a="1"/>
  <c r="AB3375" i="2" s="1"/>
  <c r="AB3352" i="2" a="1"/>
  <c r="AB3352" i="2" s="1"/>
  <c r="AB3331" i="2" a="1"/>
  <c r="AB3331" i="2" s="1"/>
  <c r="AB3303" i="2" a="1"/>
  <c r="AB3303" i="2" s="1"/>
  <c r="AB3274" i="2" a="1"/>
  <c r="AB3274" i="2" s="1"/>
  <c r="AB3250" i="2" a="1"/>
  <c r="AB3250" i="2" s="1"/>
  <c r="AB3223" i="2" a="1"/>
  <c r="AB3223" i="2" s="1"/>
  <c r="AB3197" i="2" a="1"/>
  <c r="AB3197" i="2" s="1"/>
  <c r="AB3175" i="2" a="1"/>
  <c r="AB3175" i="2" s="1"/>
  <c r="AB3153" i="2" a="1"/>
  <c r="AB3153" i="2" s="1"/>
  <c r="AB3133" i="2" a="1"/>
  <c r="AB3133" i="2" s="1"/>
  <c r="AB3107" i="2" a="1"/>
  <c r="AB3107" i="2" s="1"/>
  <c r="AB3090" i="2" a="1"/>
  <c r="AB3090" i="2" s="1"/>
  <c r="AB3070" i="2" a="1"/>
  <c r="AB3070" i="2" s="1"/>
  <c r="AB3047" i="2" a="1"/>
  <c r="AB3047" i="2" s="1"/>
  <c r="AB3021" i="2" a="1"/>
  <c r="AB3021" i="2" s="1"/>
  <c r="AB2999" i="2" a="1"/>
  <c r="AB2999" i="2" s="1"/>
  <c r="AB2977" i="2" a="1"/>
  <c r="AB2977" i="2" s="1"/>
  <c r="AB2957" i="2" a="1"/>
  <c r="AB2957" i="2" s="1"/>
  <c r="AB2933" i="2" a="1"/>
  <c r="AB2933" i="2" s="1"/>
  <c r="AB2907" i="2" a="1"/>
  <c r="AB2907" i="2" s="1"/>
  <c r="AB2879" i="2" a="1"/>
  <c r="AB2879" i="2" s="1"/>
  <c r="AB2861" i="2" a="1"/>
  <c r="AB2861" i="2" s="1"/>
  <c r="AB2836" i="2" a="1"/>
  <c r="AB2836" i="2" s="1"/>
  <c r="AB2813" i="2" a="1"/>
  <c r="AB2813" i="2" s="1"/>
  <c r="AB2794" i="2" a="1"/>
  <c r="AB2794" i="2" s="1"/>
  <c r="AB2769" i="2" a="1"/>
  <c r="AB2769" i="2" s="1"/>
  <c r="AB2745" i="2" a="1"/>
  <c r="AB2745" i="2" s="1"/>
  <c r="AB2724" i="2" a="1"/>
  <c r="AB2724" i="2" s="1"/>
  <c r="AB2696" i="2" a="1"/>
  <c r="AB2696" i="2" s="1"/>
  <c r="AB2673" i="2" a="1"/>
  <c r="AB2673" i="2" s="1"/>
  <c r="AB2654" i="2" a="1"/>
  <c r="AB2654" i="2" s="1"/>
  <c r="AB2630" i="2" a="1"/>
  <c r="AB2630" i="2" s="1"/>
  <c r="AB2612" i="2" a="1"/>
  <c r="AB2612" i="2" s="1"/>
  <c r="AB2586" i="2" a="1"/>
  <c r="AB2586" i="2" s="1"/>
  <c r="AB2562" i="2" a="1"/>
  <c r="AB2562" i="2" s="1"/>
  <c r="AB2529" i="2" a="1"/>
  <c r="AB2529" i="2" s="1"/>
  <c r="AB2505" i="2" a="1"/>
  <c r="AB2505" i="2" s="1"/>
  <c r="AB2478" i="2" a="1"/>
  <c r="AB2478" i="2" s="1"/>
  <c r="AB2455" i="2" a="1"/>
  <c r="AB2455" i="2" s="1"/>
  <c r="AB2427" i="2" a="1"/>
  <c r="AB2427" i="2" s="1"/>
  <c r="AB2402" i="2" a="1"/>
  <c r="AB2402" i="2" s="1"/>
  <c r="AB2376" i="2" a="1"/>
  <c r="AB2376" i="2" s="1"/>
  <c r="AB2350" i="2" a="1"/>
  <c r="AB2350" i="2" s="1"/>
  <c r="AB2325" i="2" a="1"/>
  <c r="AB2325" i="2" s="1"/>
  <c r="AB2299" i="2" a="1"/>
  <c r="AB2299" i="2" s="1"/>
  <c r="AB2274" i="2" a="1"/>
  <c r="AB2274" i="2" s="1"/>
  <c r="AB2249" i="2" a="1"/>
  <c r="AB2249" i="2" s="1"/>
  <c r="AB2224" i="2" a="1"/>
  <c r="AB2224" i="2" s="1"/>
  <c r="AB2203" i="2" a="1"/>
  <c r="AB2203" i="2" s="1"/>
  <c r="AB2186" i="2" a="1"/>
  <c r="AB2186" i="2" s="1"/>
  <c r="AB2166" i="2" a="1"/>
  <c r="AB2166" i="2" s="1"/>
  <c r="AB2144" i="2" a="1"/>
  <c r="AB2144" i="2" s="1"/>
  <c r="AB2121" i="2" a="1"/>
  <c r="AB2121" i="2" s="1"/>
  <c r="AB2088" i="2" a="1"/>
  <c r="AB2088" i="2" s="1"/>
  <c r="AB2065" i="2" a="1"/>
  <c r="AB2065" i="2" s="1"/>
  <c r="AB2041" i="2" a="1"/>
  <c r="AB2041" i="2" s="1"/>
  <c r="AB2018" i="2" a="1"/>
  <c r="AB2018" i="2" s="1"/>
  <c r="AB1998" i="2" a="1"/>
  <c r="AB1998" i="2" s="1"/>
  <c r="AB1975" i="2" a="1"/>
  <c r="AB1975" i="2" s="1"/>
  <c r="AB1954" i="2" a="1"/>
  <c r="AB1954" i="2" s="1"/>
  <c r="AB1925" i="2" a="1"/>
  <c r="AB1925" i="2" s="1"/>
  <c r="AB1903" i="2" a="1"/>
  <c r="AB1903" i="2" s="1"/>
  <c r="AB1880" i="2" a="1"/>
  <c r="AB1880" i="2" s="1"/>
  <c r="AB1858" i="2" a="1"/>
  <c r="AB1858" i="2" s="1"/>
  <c r="AB1837" i="2" a="1"/>
  <c r="AB1837" i="2" s="1"/>
  <c r="AB1812" i="2" a="1"/>
  <c r="AB1812" i="2" s="1"/>
  <c r="AB1784" i="2" a="1"/>
  <c r="AB1784" i="2" s="1"/>
  <c r="AB1765" i="2" a="1"/>
  <c r="AB1765" i="2" s="1"/>
  <c r="AB1739" i="2" a="1"/>
  <c r="AB1739" i="2" s="1"/>
  <c r="AB1714" i="2" a="1"/>
  <c r="AB1714" i="2" s="1"/>
  <c r="AB1692" i="2" a="1"/>
  <c r="AB1692" i="2" s="1"/>
  <c r="AB1671" i="2" a="1"/>
  <c r="AB1671" i="2" s="1"/>
  <c r="AB1646" i="2" a="1"/>
  <c r="AB1646" i="2" s="1"/>
  <c r="AB1629" i="2" a="1"/>
  <c r="AB1629" i="2" s="1"/>
  <c r="AB1609" i="2" a="1"/>
  <c r="AB1609" i="2" s="1"/>
  <c r="AB1592" i="2" a="1"/>
  <c r="AB1592" i="2" s="1"/>
  <c r="AB1569" i="2" a="1"/>
  <c r="AB1569" i="2" s="1"/>
  <c r="AB1550" i="2" a="1"/>
  <c r="AB1550" i="2" s="1"/>
  <c r="AB1530" i="2" a="1"/>
  <c r="AB1530" i="2" s="1"/>
  <c r="AB1508" i="2" a="1"/>
  <c r="AB1508" i="2" s="1"/>
  <c r="AB1486" i="2" a="1"/>
  <c r="AB1486" i="2" s="1"/>
  <c r="AB1460" i="2" a="1"/>
  <c r="AB1460" i="2" s="1"/>
  <c r="AB1433" i="2" a="1"/>
  <c r="AB1433" i="2" s="1"/>
  <c r="AB1413" i="2" a="1"/>
  <c r="AB1413" i="2" s="1"/>
  <c r="AB1386" i="2" a="1"/>
  <c r="AB1386" i="2" s="1"/>
  <c r="AB1355" i="2" a="1"/>
  <c r="AB1355" i="2" s="1"/>
  <c r="AB1331" i="2" a="1"/>
  <c r="AB1331" i="2" s="1"/>
  <c r="AB1279" i="2" a="1"/>
  <c r="AB1279" i="2" s="1"/>
  <c r="AB1249" i="2" a="1"/>
  <c r="AB1249" i="2" s="1"/>
  <c r="AB1223" i="2" a="1"/>
  <c r="AB1223" i="2" s="1"/>
  <c r="AB1197" i="2" a="1"/>
  <c r="AB1197" i="2" s="1"/>
  <c r="AB1175" i="2" a="1"/>
  <c r="AB1175" i="2" s="1"/>
  <c r="AB1154" i="2" a="1"/>
  <c r="AB1154" i="2" s="1"/>
  <c r="AB1126" i="2" a="1"/>
  <c r="AB1126" i="2" s="1"/>
  <c r="AB1103" i="2" a="1"/>
  <c r="AB1103" i="2" s="1"/>
  <c r="AB1080" i="2" a="1"/>
  <c r="AB1080" i="2" s="1"/>
  <c r="AB1055" i="2" a="1"/>
  <c r="AB1055" i="2" s="1"/>
  <c r="AB1035" i="2" a="1"/>
  <c r="AB1035" i="2" s="1"/>
  <c r="AB1007" i="2" a="1"/>
  <c r="AB1007" i="2" s="1"/>
  <c r="AB984" i="2" a="1"/>
  <c r="AB984" i="2" s="1"/>
  <c r="AB964" i="2" a="1"/>
  <c r="AB964" i="2" s="1"/>
  <c r="AB944" i="2" a="1"/>
  <c r="AB944" i="2" s="1"/>
  <c r="AB925" i="2" a="1"/>
  <c r="AB925" i="2" s="1"/>
  <c r="AB906" i="2" a="1"/>
  <c r="AB906" i="2" s="1"/>
  <c r="AB890" i="2" a="1"/>
  <c r="AB890" i="2" s="1"/>
  <c r="AB869" i="2" a="1"/>
  <c r="AB869" i="2" s="1"/>
  <c r="AB848" i="2" a="1"/>
  <c r="AB848" i="2" s="1"/>
  <c r="AB825" i="2" a="1"/>
  <c r="AB825" i="2" s="1"/>
  <c r="AB804" i="2" a="1"/>
  <c r="AB804" i="2" s="1"/>
  <c r="AB778" i="2" a="1"/>
  <c r="AB778" i="2" s="1"/>
  <c r="AB757" i="2" a="1"/>
  <c r="AB757" i="2" s="1"/>
  <c r="AB737" i="2" a="1"/>
  <c r="AB737" i="2" s="1"/>
  <c r="AB713" i="2" a="1"/>
  <c r="AB713" i="2" s="1"/>
  <c r="AB696" i="2" a="1"/>
  <c r="AB696" i="2" s="1"/>
  <c r="AB672" i="2" a="1"/>
  <c r="AB672" i="2" s="1"/>
  <c r="AB641" i="2" a="1"/>
  <c r="AB641" i="2" s="1"/>
  <c r="AB621" i="2" a="1"/>
  <c r="AB621" i="2" s="1"/>
  <c r="AB597" i="2" a="1"/>
  <c r="AB597" i="2" s="1"/>
  <c r="AB565" i="2" a="1"/>
  <c r="AB565" i="2" s="1"/>
  <c r="AB543" i="2" a="1"/>
  <c r="AB543" i="2" s="1"/>
  <c r="AB517" i="2" a="1"/>
  <c r="AB517" i="2" s="1"/>
  <c r="AB499" i="2" a="1"/>
  <c r="AB499" i="2" s="1"/>
  <c r="AB470" i="2" a="1"/>
  <c r="AB470" i="2" s="1"/>
  <c r="AB444" i="2" a="1"/>
  <c r="AB444" i="2" s="1"/>
  <c r="AB421" i="2" a="1"/>
  <c r="AB421" i="2" s="1"/>
  <c r="AB391" i="2" a="1"/>
  <c r="AB391" i="2" s="1"/>
  <c r="AB365" i="2" a="1"/>
  <c r="AB365" i="2" s="1"/>
  <c r="AB335" i="2" a="1"/>
  <c r="AB335" i="2" s="1"/>
  <c r="AB313" i="2" a="1"/>
  <c r="AB313" i="2" s="1"/>
  <c r="AB288" i="2" a="1"/>
  <c r="AB288" i="2" s="1"/>
  <c r="AB267" i="2" a="1"/>
  <c r="AB267" i="2" s="1"/>
  <c r="AB237" i="2" a="1"/>
  <c r="AB237" i="2" s="1"/>
  <c r="AB210" i="2" a="1"/>
  <c r="AB210" i="2" s="1"/>
  <c r="AB184" i="2" a="1"/>
  <c r="AB184" i="2" s="1"/>
  <c r="AB161" i="2" a="1"/>
  <c r="AB161" i="2" s="1"/>
  <c r="AB139" i="2" a="1"/>
  <c r="AB139" i="2" s="1"/>
  <c r="AB116" i="2" a="1"/>
  <c r="AB116" i="2" s="1"/>
  <c r="AB97" i="2" a="1"/>
  <c r="AB97" i="2" s="1"/>
  <c r="AB69" i="2" a="1"/>
  <c r="AB69" i="2" s="1"/>
  <c r="AB42" i="2" a="1"/>
  <c r="AB42" i="2" s="1"/>
  <c r="AB4523" i="2" a="1"/>
  <c r="AB4523" i="2" s="1"/>
  <c r="AB4274" i="2" a="1"/>
  <c r="AB4274" i="2" s="1"/>
  <c r="AB4050" i="2" a="1"/>
  <c r="AB4050" i="2" s="1"/>
  <c r="AB3467" i="2" a="1"/>
  <c r="AB3467" i="2" s="1"/>
  <c r="AB2988" i="2" a="1"/>
  <c r="AB2988" i="2" s="1"/>
  <c r="AB2569" i="2" a="1"/>
  <c r="AB2569" i="2" s="1"/>
  <c r="AB2260" i="2" a="1"/>
  <c r="AB2260" i="2" s="1"/>
  <c r="AB1796" i="2" a="1"/>
  <c r="AB1796" i="2" s="1"/>
  <c r="AB1484" i="2" a="1"/>
  <c r="AB1484" i="2" s="1"/>
  <c r="AB1206" i="2" a="1"/>
  <c r="AB1206" i="2" s="1"/>
  <c r="AB835" i="2" a="1"/>
  <c r="AB835" i="2" s="1"/>
  <c r="AB452" i="2" a="1"/>
  <c r="AB452" i="2" s="1"/>
  <c r="AB191" i="2" a="1"/>
  <c r="AB191" i="2" s="1"/>
  <c r="AB4675" i="2" a="1"/>
  <c r="AB4675" i="2" s="1"/>
  <c r="AB4606" i="2" a="1"/>
  <c r="AB4606" i="2" s="1"/>
  <c r="AB4542" i="2" a="1"/>
  <c r="AB4542" i="2" s="1"/>
  <c r="AB4498" i="2" a="1"/>
  <c r="AB4498" i="2" s="1"/>
  <c r="AB4450" i="2" a="1"/>
  <c r="AB4450" i="2" s="1"/>
  <c r="AB4404" i="2" a="1"/>
  <c r="AB4404" i="2" s="1"/>
  <c r="AB4330" i="2" a="1"/>
  <c r="AB4330" i="2" s="1"/>
  <c r="AB4250" i="2" a="1"/>
  <c r="AB4250" i="2" s="1"/>
  <c r="AB4207" i="2" a="1"/>
  <c r="AB4207" i="2" s="1"/>
  <c r="AB4160" i="2" a="1"/>
  <c r="AB4160" i="2" s="1"/>
  <c r="AB4075" i="2" a="1"/>
  <c r="AB4075" i="2" s="1"/>
  <c r="AB4015" i="2" a="1"/>
  <c r="AB4015" i="2" s="1"/>
  <c r="AB3963" i="2" a="1"/>
  <c r="AB3963" i="2" s="1"/>
  <c r="AB3899" i="2" a="1"/>
  <c r="AB3899" i="2" s="1"/>
  <c r="AB3837" i="2" a="1"/>
  <c r="AB3837" i="2" s="1"/>
  <c r="AB3793" i="2" a="1"/>
  <c r="AB3793" i="2" s="1"/>
  <c r="AB3744" i="2" a="1"/>
  <c r="AB3744" i="2" s="1"/>
  <c r="AB3682" i="2" a="1"/>
  <c r="AB3682" i="2" s="1"/>
  <c r="AB3604" i="2" a="1"/>
  <c r="AB3604" i="2" s="1"/>
  <c r="AB3526" i="2" a="1"/>
  <c r="AB3526" i="2" s="1"/>
  <c r="AB3439" i="2" a="1"/>
  <c r="AB3439" i="2" s="1"/>
  <c r="AB3379" i="2" a="1"/>
  <c r="AB3379" i="2" s="1"/>
  <c r="AB3323" i="2" a="1"/>
  <c r="AB3323" i="2" s="1"/>
  <c r="AB3284" i="2" a="1"/>
  <c r="AB3284" i="2" s="1"/>
  <c r="AB3225" i="2" a="1"/>
  <c r="AB3225" i="2" s="1"/>
  <c r="AB3162" i="2" a="1"/>
  <c r="AB3162" i="2" s="1"/>
  <c r="AB3086" i="2" a="1"/>
  <c r="AB3086" i="2" s="1"/>
  <c r="AB3030" i="2" a="1"/>
  <c r="AB3030" i="2" s="1"/>
  <c r="AB2975" i="2" a="1"/>
  <c r="AB2975" i="2" s="1"/>
  <c r="AB2911" i="2" a="1"/>
  <c r="AB2911" i="2" s="1"/>
  <c r="AB2857" i="2" a="1"/>
  <c r="AB2857" i="2" s="1"/>
  <c r="AB2791" i="2" a="1"/>
  <c r="AB2791" i="2" s="1"/>
  <c r="AB2737" i="2" a="1"/>
  <c r="AB2737" i="2" s="1"/>
  <c r="AB2684" i="2" a="1"/>
  <c r="AB2684" i="2" s="1"/>
  <c r="AB2592" i="2" a="1"/>
  <c r="AB2592" i="2" s="1"/>
  <c r="AB2551" i="2" a="1"/>
  <c r="AB2551" i="2" s="1"/>
  <c r="AB2501" i="2" a="1"/>
  <c r="AB2501" i="2" s="1"/>
  <c r="AB2449" i="2" a="1"/>
  <c r="AB2449" i="2" s="1"/>
  <c r="AB2401" i="2" a="1"/>
  <c r="AB2401" i="2" s="1"/>
  <c r="AB2358" i="2" a="1"/>
  <c r="AB2358" i="2" s="1"/>
  <c r="AB2305" i="2" a="1"/>
  <c r="AB2305" i="2" s="1"/>
  <c r="AB2258" i="2" a="1"/>
  <c r="AB2258" i="2" s="1"/>
  <c r="AB2185" i="2" a="1"/>
  <c r="AB2185" i="2" s="1"/>
  <c r="AB2115" i="2" a="1"/>
  <c r="AB2115" i="2" s="1"/>
  <c r="AB2083" i="2" a="1"/>
  <c r="AB2083" i="2" s="1"/>
  <c r="AB2002" i="2" a="1"/>
  <c r="AB2002" i="2" s="1"/>
  <c r="AB1944" i="2" a="1"/>
  <c r="AB1944" i="2" s="1"/>
  <c r="AB1887" i="2" a="1"/>
  <c r="AB1887" i="2" s="1"/>
  <c r="AB1820" i="2" a="1"/>
  <c r="AB1820" i="2" s="1"/>
  <c r="AB1757" i="2" a="1"/>
  <c r="AB1757" i="2" s="1"/>
  <c r="AB1702" i="2" a="1"/>
  <c r="AB1702" i="2" s="1"/>
  <c r="AB1619" i="2" a="1"/>
  <c r="AB1619" i="2" s="1"/>
  <c r="AB1511" i="2" a="1"/>
  <c r="AB1511" i="2" s="1"/>
  <c r="AB1450" i="2" a="1"/>
  <c r="AB1450" i="2" s="1"/>
  <c r="AB1395" i="2" a="1"/>
  <c r="AB1395" i="2" s="1"/>
  <c r="AB1354" i="2" a="1"/>
  <c r="AB1354" i="2" s="1"/>
  <c r="AB1298" i="2" a="1"/>
  <c r="AB1298" i="2" s="1"/>
  <c r="AB1265" i="2" a="1"/>
  <c r="AB1265" i="2" s="1"/>
  <c r="AB1209" i="2" a="1"/>
  <c r="AB1209" i="2" s="1"/>
  <c r="AB1146" i="2" a="1"/>
  <c r="AB1146" i="2" s="1"/>
  <c r="AB1081" i="2" a="1"/>
  <c r="AB1081" i="2" s="1"/>
  <c r="AB1020" i="2" a="1"/>
  <c r="AB1020" i="2" s="1"/>
  <c r="AB936" i="2" a="1"/>
  <c r="AB936" i="2" s="1"/>
  <c r="AB840" i="2" a="1"/>
  <c r="AB840" i="2" s="1"/>
  <c r="AB786" i="2" a="1"/>
  <c r="AB786" i="2" s="1"/>
  <c r="AB694" i="2" a="1"/>
  <c r="AB694" i="2" s="1"/>
  <c r="AB647" i="2" a="1"/>
  <c r="AB647" i="2" s="1"/>
  <c r="AB592" i="2" a="1"/>
  <c r="AB592" i="2" s="1"/>
  <c r="AB552" i="2" a="1"/>
  <c r="AB552" i="2" s="1"/>
  <c r="AB479" i="2" a="1"/>
  <c r="AB479" i="2" s="1"/>
  <c r="AB434" i="2" a="1"/>
  <c r="AB434" i="2" s="1"/>
  <c r="AB385" i="2" a="1"/>
  <c r="AB385" i="2" s="1"/>
  <c r="AB339" i="2" a="1"/>
  <c r="AB339" i="2" s="1"/>
  <c r="AB287" i="2" a="1"/>
  <c r="AB287" i="2" s="1"/>
  <c r="AB234" i="2" a="1"/>
  <c r="AB234" i="2" s="1"/>
  <c r="AB189" i="2" a="1"/>
  <c r="AB189" i="2" s="1"/>
  <c r="AB121" i="2" a="1"/>
  <c r="AB121" i="2" s="1"/>
  <c r="AB52" i="2" a="1"/>
  <c r="AB52" i="2" s="1"/>
  <c r="AB14" i="2" a="1"/>
  <c r="AB14" i="2" s="1"/>
  <c r="AB3252" i="2" a="1"/>
  <c r="AB3252" i="2" s="1"/>
  <c r="AB1577" i="2" a="1"/>
  <c r="AB1577" i="2" s="1"/>
  <c r="AB4705" i="2" a="1"/>
  <c r="AB4705" i="2" s="1"/>
  <c r="AB4686" i="2" a="1"/>
  <c r="AB4686" i="2" s="1"/>
  <c r="AB4664" i="2" a="1"/>
  <c r="AB4664" i="2" s="1"/>
  <c r="AB4641" i="2" a="1"/>
  <c r="AB4641" i="2" s="1"/>
  <c r="AB4617" i="2" a="1"/>
  <c r="AB4617" i="2" s="1"/>
  <c r="AB4593" i="2" a="1"/>
  <c r="AB4593" i="2" s="1"/>
  <c r="AB4570" i="2" a="1"/>
  <c r="AB4570" i="2" s="1"/>
  <c r="AB4544" i="2" a="1"/>
  <c r="AB4544" i="2" s="1"/>
  <c r="AB4521" i="2" a="1"/>
  <c r="AB4521" i="2" s="1"/>
  <c r="AB4486" i="2" a="1"/>
  <c r="AB4486" i="2" s="1"/>
  <c r="AB4461" i="2" a="1"/>
  <c r="AB4461" i="2" s="1"/>
  <c r="AB4436" i="2" a="1"/>
  <c r="AB4436" i="2" s="1"/>
  <c r="AB4411" i="2" a="1"/>
  <c r="AB4411" i="2" s="1"/>
  <c r="AB4383" i="2" a="1"/>
  <c r="AB4383" i="2" s="1"/>
  <c r="AB4361" i="2" a="1"/>
  <c r="AB4361" i="2" s="1"/>
  <c r="AB4341" i="2" a="1"/>
  <c r="AB4341" i="2" s="1"/>
  <c r="AB4318" i="2" a="1"/>
  <c r="AB4318" i="2" s="1"/>
  <c r="AB4294" i="2" a="1"/>
  <c r="AB4294" i="2" s="1"/>
  <c r="AB4273" i="2" a="1"/>
  <c r="AB4273" i="2" s="1"/>
  <c r="AB4247" i="2" a="1"/>
  <c r="AB4247" i="2" s="1"/>
  <c r="AB4216" i="2" a="1"/>
  <c r="AB4216" i="2" s="1"/>
  <c r="AB4194" i="2" a="1"/>
  <c r="AB4194" i="2" s="1"/>
  <c r="AB4165" i="2" a="1"/>
  <c r="AB4165" i="2" s="1"/>
  <c r="AB4143" i="2" a="1"/>
  <c r="AB4143" i="2" s="1"/>
  <c r="AB4121" i="2" a="1"/>
  <c r="AB4121" i="2" s="1"/>
  <c r="AB4099" i="2" a="1"/>
  <c r="AB4099" i="2" s="1"/>
  <c r="AB4071" i="2" a="1"/>
  <c r="AB4071" i="2" s="1"/>
  <c r="AB4047" i="2" a="1"/>
  <c r="AB4047" i="2" s="1"/>
  <c r="AB4024" i="2" a="1"/>
  <c r="AB4024" i="2" s="1"/>
  <c r="AB4001" i="2" a="1"/>
  <c r="AB4001" i="2" s="1"/>
  <c r="AB3981" i="2" a="1"/>
  <c r="AB3981" i="2" s="1"/>
  <c r="AB3956" i="2" a="1"/>
  <c r="AB3956" i="2" s="1"/>
  <c r="AB3934" i="2" a="1"/>
  <c r="AB3934" i="2" s="1"/>
  <c r="AB3910" i="2" a="1"/>
  <c r="AB3910" i="2" s="1"/>
  <c r="AB3893" i="2" a="1"/>
  <c r="AB3893" i="2" s="1"/>
  <c r="AB3866" i="2" a="1"/>
  <c r="AB3866" i="2" s="1"/>
  <c r="AB3847" i="2" a="1"/>
  <c r="AB3847" i="2" s="1"/>
  <c r="AB3817" i="2" a="1"/>
  <c r="AB3817" i="2" s="1"/>
  <c r="AB3789" i="2" a="1"/>
  <c r="AB3789" i="2" s="1"/>
  <c r="AB3766" i="2" a="1"/>
  <c r="AB3766" i="2" s="1"/>
  <c r="AB3740" i="2" a="1"/>
  <c r="AB3740" i="2" s="1"/>
  <c r="AB3717" i="2" a="1"/>
  <c r="AB3717" i="2" s="1"/>
  <c r="AB3692" i="2" a="1"/>
  <c r="AB3692" i="2" s="1"/>
  <c r="AB3674" i="2" a="1"/>
  <c r="AB3674" i="2" s="1"/>
  <c r="AB3652" i="2" a="1"/>
  <c r="AB3652" i="2" s="1"/>
  <c r="AB3630" i="2" a="1"/>
  <c r="AB3630" i="2" s="1"/>
  <c r="AB3613" i="2" a="1"/>
  <c r="AB3613" i="2" s="1"/>
  <c r="AB3588" i="2" a="1"/>
  <c r="AB3588" i="2" s="1"/>
  <c r="AB3570" i="2" a="1"/>
  <c r="AB3570" i="2" s="1"/>
  <c r="AB3550" i="2" a="1"/>
  <c r="AB3550" i="2" s="1"/>
  <c r="AB3530" i="2" a="1"/>
  <c r="AB3530" i="2" s="1"/>
  <c r="AB3502" i="2" a="1"/>
  <c r="AB3502" i="2" s="1"/>
  <c r="AB3484" i="2" a="1"/>
  <c r="AB3484" i="2" s="1"/>
  <c r="AB3463" i="2" a="1"/>
  <c r="AB3463" i="2" s="1"/>
  <c r="AB3444" i="2" a="1"/>
  <c r="AB3444" i="2" s="1"/>
  <c r="AB3421" i="2" a="1"/>
  <c r="AB3421" i="2" s="1"/>
  <c r="AB3398" i="2" a="1"/>
  <c r="AB3398" i="2" s="1"/>
  <c r="AB3374" i="2" a="1"/>
  <c r="AB3374" i="2" s="1"/>
  <c r="AB3351" i="2" a="1"/>
  <c r="AB3351" i="2" s="1"/>
  <c r="AB3328" i="2" a="1"/>
  <c r="AB3328" i="2" s="1"/>
  <c r="AB3301" i="2" a="1"/>
  <c r="AB3301" i="2" s="1"/>
  <c r="AB3272" i="2" a="1"/>
  <c r="AB3272" i="2" s="1"/>
  <c r="AB3249" i="2" a="1"/>
  <c r="AB3249" i="2" s="1"/>
  <c r="AB3219" i="2" a="1"/>
  <c r="AB3219" i="2" s="1"/>
  <c r="AB3196" i="2" a="1"/>
  <c r="AB3196" i="2" s="1"/>
  <c r="AB3172" i="2" a="1"/>
  <c r="AB3172" i="2" s="1"/>
  <c r="AB3152" i="2" a="1"/>
  <c r="AB3152" i="2" s="1"/>
  <c r="AB3131" i="2" a="1"/>
  <c r="AB3131" i="2" s="1"/>
  <c r="AB3106" i="2" a="1"/>
  <c r="AB3106" i="2" s="1"/>
  <c r="AB3089" i="2" a="1"/>
  <c r="AB3089" i="2" s="1"/>
  <c r="AB3069" i="2" a="1"/>
  <c r="AB3069" i="2" s="1"/>
  <c r="AB3046" i="2" a="1"/>
  <c r="AB3046" i="2" s="1"/>
  <c r="AB3019" i="2" a="1"/>
  <c r="AB3019" i="2" s="1"/>
  <c r="AB2998" i="2" a="1"/>
  <c r="AB2998" i="2" s="1"/>
  <c r="AB2976" i="2" a="1"/>
  <c r="AB2976" i="2" s="1"/>
  <c r="AB2956" i="2" a="1"/>
  <c r="AB2956" i="2" s="1"/>
  <c r="AB2932" i="2" a="1"/>
  <c r="AB2932" i="2" s="1"/>
  <c r="AB2906" i="2" a="1"/>
  <c r="AB2906" i="2" s="1"/>
  <c r="AB2878" i="2" a="1"/>
  <c r="AB2878" i="2" s="1"/>
  <c r="AB2858" i="2" a="1"/>
  <c r="AB2858" i="2" s="1"/>
  <c r="AB2835" i="2" a="1"/>
  <c r="AB2835" i="2" s="1"/>
  <c r="AB2811" i="2" a="1"/>
  <c r="AB2811" i="2" s="1"/>
  <c r="AB2792" i="2" a="1"/>
  <c r="AB2792" i="2" s="1"/>
  <c r="AB2767" i="2" a="1"/>
  <c r="AB2767" i="2" s="1"/>
  <c r="AB2744" i="2" a="1"/>
  <c r="AB2744" i="2" s="1"/>
  <c r="AB2723" i="2" a="1"/>
  <c r="AB2723" i="2" s="1"/>
  <c r="AB2694" i="2" a="1"/>
  <c r="AB2694" i="2" s="1"/>
  <c r="AB2671" i="2" a="1"/>
  <c r="AB2671" i="2" s="1"/>
  <c r="AB2653" i="2" a="1"/>
  <c r="AB2653" i="2" s="1"/>
  <c r="AB2629" i="2" a="1"/>
  <c r="AB2629" i="2" s="1"/>
  <c r="AB2611" i="2" a="1"/>
  <c r="AB2611" i="2" s="1"/>
  <c r="AB2585" i="2" a="1"/>
  <c r="AB2585" i="2" s="1"/>
  <c r="AB2560" i="2" a="1"/>
  <c r="AB2560" i="2" s="1"/>
  <c r="AB2527" i="2" a="1"/>
  <c r="AB2527" i="2" s="1"/>
  <c r="AB2504" i="2" a="1"/>
  <c r="AB2504" i="2" s="1"/>
  <c r="AB2477" i="2" a="1"/>
  <c r="AB2477" i="2" s="1"/>
  <c r="AB2454" i="2" a="1"/>
  <c r="AB2454" i="2" s="1"/>
  <c r="AB2423" i="2" a="1"/>
  <c r="AB2423" i="2" s="1"/>
  <c r="AB2399" i="2" a="1"/>
  <c r="AB2399" i="2" s="1"/>
  <c r="AB2375" i="2" a="1"/>
  <c r="AB2375" i="2" s="1"/>
  <c r="AB2349" i="2" a="1"/>
  <c r="AB2349" i="2" s="1"/>
  <c r="AB2324" i="2" a="1"/>
  <c r="AB2324" i="2" s="1"/>
  <c r="AB2297" i="2" a="1"/>
  <c r="AB2297" i="2" s="1"/>
  <c r="AB2273" i="2" a="1"/>
  <c r="AB2273" i="2" s="1"/>
  <c r="AB2248" i="2" a="1"/>
  <c r="AB2248" i="2" s="1"/>
  <c r="AB2223" i="2" a="1"/>
  <c r="AB2223" i="2" s="1"/>
  <c r="AB2201" i="2" a="1"/>
  <c r="AB2201" i="2" s="1"/>
  <c r="AB2183" i="2" a="1"/>
  <c r="AB2183" i="2" s="1"/>
  <c r="AB2165" i="2" a="1"/>
  <c r="AB2165" i="2" s="1"/>
  <c r="AB2143" i="2" a="1"/>
  <c r="AB2143" i="2" s="1"/>
  <c r="AB2120" i="2" a="1"/>
  <c r="AB2120" i="2" s="1"/>
  <c r="AB2086" i="2" a="1"/>
  <c r="AB2086" i="2" s="1"/>
  <c r="AB2064" i="2" a="1"/>
  <c r="AB2064" i="2" s="1"/>
  <c r="AB2040" i="2" a="1"/>
  <c r="AB2040" i="2" s="1"/>
  <c r="AB2017" i="2" a="1"/>
  <c r="AB2017" i="2" s="1"/>
  <c r="AB1997" i="2" a="1"/>
  <c r="AB1997" i="2" s="1"/>
  <c r="AB1974" i="2" a="1"/>
  <c r="AB1974" i="2" s="1"/>
  <c r="AB1953" i="2" a="1"/>
  <c r="AB1953" i="2" s="1"/>
  <c r="AB1924" i="2" a="1"/>
  <c r="AB1924" i="2" s="1"/>
  <c r="AB1902" i="2" a="1"/>
  <c r="AB1902" i="2" s="1"/>
  <c r="AB1878" i="2" a="1"/>
  <c r="AB1878" i="2" s="1"/>
  <c r="AB1857" i="2" a="1"/>
  <c r="AB1857" i="2" s="1"/>
  <c r="AB1836" i="2" a="1"/>
  <c r="AB1836" i="2" s="1"/>
  <c r="AB1811" i="2" a="1"/>
  <c r="AB1811" i="2" s="1"/>
  <c r="AB1783" i="2" a="1"/>
  <c r="AB1783" i="2" s="1"/>
  <c r="AB1764" i="2" a="1"/>
  <c r="AB1764" i="2" s="1"/>
  <c r="AB1738" i="2" a="1"/>
  <c r="AB1738" i="2" s="1"/>
  <c r="AB1713" i="2" a="1"/>
  <c r="AB1713" i="2" s="1"/>
  <c r="AB1691" i="2" a="1"/>
  <c r="AB1691" i="2" s="1"/>
  <c r="AB1669" i="2" a="1"/>
  <c r="AB1669" i="2" s="1"/>
  <c r="AB1645" i="2" a="1"/>
  <c r="AB1645" i="2" s="1"/>
  <c r="AB1628" i="2" a="1"/>
  <c r="AB1628" i="2" s="1"/>
  <c r="AB1608" i="2" a="1"/>
  <c r="AB1608" i="2" s="1"/>
  <c r="AB1591" i="2" a="1"/>
  <c r="AB1591" i="2" s="1"/>
  <c r="AB1567" i="2" a="1"/>
  <c r="AB1567" i="2" s="1"/>
  <c r="AB1549" i="2" a="1"/>
  <c r="AB1549" i="2" s="1"/>
  <c r="AB1529" i="2" a="1"/>
  <c r="AB1529" i="2" s="1"/>
  <c r="AB1506" i="2" a="1"/>
  <c r="AB1506" i="2" s="1"/>
  <c r="AB1483" i="2" a="1"/>
  <c r="AB1483" i="2" s="1"/>
  <c r="AB1458" i="2" a="1"/>
  <c r="AB1458" i="2" s="1"/>
  <c r="AB1432" i="2" a="1"/>
  <c r="AB1432" i="2" s="1"/>
  <c r="AB1411" i="2" a="1"/>
  <c r="AB1411" i="2" s="1"/>
  <c r="AB1385" i="2" a="1"/>
  <c r="AB1385" i="2" s="1"/>
  <c r="AB1352" i="2" a="1"/>
  <c r="AB1352" i="2" s="1"/>
  <c r="AB1330" i="2" a="1"/>
  <c r="AB1330" i="2" s="1"/>
  <c r="AB1309" i="2" a="1"/>
  <c r="AB1309" i="2" s="1"/>
  <c r="AB1276" i="2" a="1"/>
  <c r="AB1276" i="2" s="1"/>
  <c r="AB1248" i="2" a="1"/>
  <c r="AB1248" i="2" s="1"/>
  <c r="AB1221" i="2" a="1"/>
  <c r="AB1221" i="2" s="1"/>
  <c r="AB1195" i="2" a="1"/>
  <c r="AB1195" i="2" s="1"/>
  <c r="AB1174" i="2" a="1"/>
  <c r="AB1174" i="2" s="1"/>
  <c r="AB1153" i="2" a="1"/>
  <c r="AB1153" i="2" s="1"/>
  <c r="AB1125" i="2" a="1"/>
  <c r="AB1125" i="2" s="1"/>
  <c r="AB1102" i="2" a="1"/>
  <c r="AB1102" i="2" s="1"/>
  <c r="AB1077" i="2" a="1"/>
  <c r="AB1077" i="2" s="1"/>
  <c r="AB1054" i="2" a="1"/>
  <c r="AB1054" i="2" s="1"/>
  <c r="AB1033" i="2" a="1"/>
  <c r="AB1033" i="2" s="1"/>
  <c r="AB1005" i="2" a="1"/>
  <c r="AB1005" i="2" s="1"/>
  <c r="AB983" i="2" a="1"/>
  <c r="AB983" i="2" s="1"/>
  <c r="AB963" i="2" a="1"/>
  <c r="AB963" i="2" s="1"/>
  <c r="AB943" i="2" a="1"/>
  <c r="AB943" i="2" s="1"/>
  <c r="AB923" i="2" a="1"/>
  <c r="AB923" i="2" s="1"/>
  <c r="AB905" i="2" a="1"/>
  <c r="AB905" i="2" s="1"/>
  <c r="AB889" i="2" a="1"/>
  <c r="AB889" i="2" s="1"/>
  <c r="AB868" i="2" a="1"/>
  <c r="AB868" i="2" s="1"/>
  <c r="AB845" i="2" a="1"/>
  <c r="AB845" i="2" s="1"/>
  <c r="AB823" i="2" a="1"/>
  <c r="AB823" i="2" s="1"/>
  <c r="AB797" i="2" a="1"/>
  <c r="AB797" i="2" s="1"/>
  <c r="AB775" i="2" a="1"/>
  <c r="AB775" i="2" s="1"/>
  <c r="AB756" i="2" a="1"/>
  <c r="AB756" i="2" s="1"/>
  <c r="AB736" i="2" a="1"/>
  <c r="AB736" i="2" s="1"/>
  <c r="AB712" i="2" a="1"/>
  <c r="AB712" i="2" s="1"/>
  <c r="AB693" i="2" a="1"/>
  <c r="AB693" i="2" s="1"/>
  <c r="AB671" i="2" a="1"/>
  <c r="AB671" i="2" s="1"/>
  <c r="AB640" i="2" a="1"/>
  <c r="AB640" i="2" s="1"/>
  <c r="AB620" i="2" a="1"/>
  <c r="AB620" i="2" s="1"/>
  <c r="AB593" i="2" a="1"/>
  <c r="AB593" i="2" s="1"/>
  <c r="AB564" i="2" a="1"/>
  <c r="AB564" i="2" s="1"/>
  <c r="AB541" i="2" a="1"/>
  <c r="AB541" i="2" s="1"/>
  <c r="AB515" i="2" a="1"/>
  <c r="AB515" i="2" s="1"/>
  <c r="AB498" i="2" a="1"/>
  <c r="AB498" i="2" s="1"/>
  <c r="AB469" i="2" a="1"/>
  <c r="AB469" i="2" s="1"/>
  <c r="AB443" i="2" a="1"/>
  <c r="AB443" i="2" s="1"/>
  <c r="AB420" i="2" a="1"/>
  <c r="AB420" i="2" s="1"/>
  <c r="AB389" i="2" a="1"/>
  <c r="AB389" i="2" s="1"/>
  <c r="AB362" i="2" a="1"/>
  <c r="AB362" i="2" s="1"/>
  <c r="AB334" i="2" a="1"/>
  <c r="AB334" i="2" s="1"/>
  <c r="AB311" i="2" a="1"/>
  <c r="AB311" i="2" s="1"/>
  <c r="AB285" i="2" a="1"/>
  <c r="AB285" i="2" s="1"/>
  <c r="AB260" i="2" a="1"/>
  <c r="AB260" i="2" s="1"/>
  <c r="AB236" i="2" a="1"/>
  <c r="AB236" i="2" s="1"/>
  <c r="AB209" i="2" a="1"/>
  <c r="AB209" i="2" s="1"/>
  <c r="AB183" i="2" a="1"/>
  <c r="AB183" i="2" s="1"/>
  <c r="AB160" i="2" a="1"/>
  <c r="AB160" i="2" s="1"/>
  <c r="AB138" i="2" a="1"/>
  <c r="AB138" i="2" s="1"/>
  <c r="AB114" i="2" a="1"/>
  <c r="AB114" i="2" s="1"/>
  <c r="AB94" i="2" a="1"/>
  <c r="AB94" i="2" s="1"/>
  <c r="AB68" i="2" a="1"/>
  <c r="AB68" i="2" s="1"/>
  <c r="AB40" i="2" a="1"/>
  <c r="AB40" i="2" s="1"/>
  <c r="AB13" i="2" a="1"/>
  <c r="AB13" i="2" s="1"/>
  <c r="AB4512" i="2" a="1"/>
  <c r="AB4512" i="2" s="1"/>
  <c r="AB4272" i="2" a="1"/>
  <c r="AB4272" i="2" s="1"/>
  <c r="AB4032" i="2" a="1"/>
  <c r="AB4032" i="2" s="1"/>
  <c r="AB3451" i="2" a="1"/>
  <c r="AB3451" i="2" s="1"/>
  <c r="AB2953" i="2" a="1"/>
  <c r="AB2953" i="2" s="1"/>
  <c r="AB2557" i="2" a="1"/>
  <c r="AB2557" i="2" s="1"/>
  <c r="AB2247" i="2" a="1"/>
  <c r="AB2247" i="2" s="1"/>
  <c r="AB1777" i="2" a="1"/>
  <c r="AB1777" i="2" s="1"/>
  <c r="AB1470" i="2" a="1"/>
  <c r="AB1470" i="2" s="1"/>
  <c r="AB1194" i="2" a="1"/>
  <c r="AB1194" i="2" s="1"/>
  <c r="AB779" i="2" a="1"/>
  <c r="AB779" i="2" s="1"/>
  <c r="AB438" i="2" a="1"/>
  <c r="AB438" i="2" s="1"/>
  <c r="AB166" i="2" a="1"/>
  <c r="AB166" i="2" s="1"/>
  <c r="AB4674" i="2" a="1"/>
  <c r="AB4674" i="2" s="1"/>
  <c r="AB4605" i="2" a="1"/>
  <c r="AB4605" i="2" s="1"/>
  <c r="AB4539" i="2" a="1"/>
  <c r="AB4539" i="2" s="1"/>
  <c r="AB4495" i="2" a="1"/>
  <c r="AB4495" i="2" s="1"/>
  <c r="AB4447" i="2" a="1"/>
  <c r="AB4447" i="2" s="1"/>
  <c r="AB4400" i="2" a="1"/>
  <c r="AB4400" i="2" s="1"/>
  <c r="AB4324" i="2" a="1"/>
  <c r="AB4324" i="2" s="1"/>
  <c r="AB4249" i="2" a="1"/>
  <c r="AB4249" i="2" s="1"/>
  <c r="AB4204" i="2" a="1"/>
  <c r="AB4204" i="2" s="1"/>
  <c r="AB4152" i="2" a="1"/>
  <c r="AB4152" i="2" s="1"/>
  <c r="AB4074" i="2" a="1"/>
  <c r="AB4074" i="2" s="1"/>
  <c r="AB4011" i="2" a="1"/>
  <c r="AB4011" i="2" s="1"/>
  <c r="AB3957" i="2" a="1"/>
  <c r="AB3957" i="2" s="1"/>
  <c r="AB3890" i="2" a="1"/>
  <c r="AB3890" i="2" s="1"/>
  <c r="AB3834" i="2" a="1"/>
  <c r="AB3834" i="2" s="1"/>
  <c r="AB3791" i="2" a="1"/>
  <c r="AB3791" i="2" s="1"/>
  <c r="AB3742" i="2" a="1"/>
  <c r="AB3742" i="2" s="1"/>
  <c r="AB3677" i="2" a="1"/>
  <c r="AB3677" i="2" s="1"/>
  <c r="AB3601" i="2" a="1"/>
  <c r="AB3601" i="2" s="1"/>
  <c r="AB3524" i="2" a="1"/>
  <c r="AB3524" i="2" s="1"/>
  <c r="AB3435" i="2" a="1"/>
  <c r="AB3435" i="2" s="1"/>
  <c r="AB3378" i="2" a="1"/>
  <c r="AB3378" i="2" s="1"/>
  <c r="AB3320" i="2" a="1"/>
  <c r="AB3320" i="2" s="1"/>
  <c r="AB3283" i="2" a="1"/>
  <c r="AB3283" i="2" s="1"/>
  <c r="AB3222" i="2" a="1"/>
  <c r="AB3222" i="2" s="1"/>
  <c r="AB3158" i="2" a="1"/>
  <c r="AB3158" i="2" s="1"/>
  <c r="AB3082" i="2" a="1"/>
  <c r="AB3082" i="2" s="1"/>
  <c r="AB3029" i="2" a="1"/>
  <c r="AB3029" i="2" s="1"/>
  <c r="AB2967" i="2" a="1"/>
  <c r="AB2967" i="2" s="1"/>
  <c r="AB2910" i="2" a="1"/>
  <c r="AB2910" i="2" s="1"/>
  <c r="AB2851" i="2" a="1"/>
  <c r="AB2851" i="2" s="1"/>
  <c r="AB2789" i="2" a="1"/>
  <c r="AB2789" i="2" s="1"/>
  <c r="AB2729" i="2" a="1"/>
  <c r="AB2729" i="2" s="1"/>
  <c r="AB2675" i="2" a="1"/>
  <c r="AB2675" i="2" s="1"/>
  <c r="AB2590" i="2" a="1"/>
  <c r="AB2590" i="2" s="1"/>
  <c r="AB2548" i="2" a="1"/>
  <c r="AB2548" i="2" s="1"/>
  <c r="AB2497" i="2" a="1"/>
  <c r="AB2497" i="2" s="1"/>
  <c r="AB2447" i="2" a="1"/>
  <c r="AB2447" i="2" s="1"/>
  <c r="AB2400" i="2" a="1"/>
  <c r="AB2400" i="2" s="1"/>
  <c r="AB2353" i="2" a="1"/>
  <c r="AB2353" i="2" s="1"/>
  <c r="AB2303" i="2" a="1"/>
  <c r="AB2303" i="2" s="1"/>
  <c r="AB2256" i="2" a="1"/>
  <c r="AB2256" i="2" s="1"/>
  <c r="AB2184" i="2" a="1"/>
  <c r="AB2184" i="2" s="1"/>
  <c r="AB2114" i="2" a="1"/>
  <c r="AB2114" i="2" s="1"/>
  <c r="AB2081" i="2" a="1"/>
  <c r="AB2081" i="2" s="1"/>
  <c r="AB1996" i="2" a="1"/>
  <c r="AB1996" i="2" s="1"/>
  <c r="AB1942" i="2" a="1"/>
  <c r="AB1942" i="2" s="1"/>
  <c r="AB1881" i="2" a="1"/>
  <c r="AB1881" i="2" s="1"/>
  <c r="AB1819" i="2" a="1"/>
  <c r="AB1819" i="2" s="1"/>
  <c r="AB1755" i="2" a="1"/>
  <c r="AB1755" i="2" s="1"/>
  <c r="AB1701" i="2" a="1"/>
  <c r="AB1701" i="2" s="1"/>
  <c r="AB1616" i="2" a="1"/>
  <c r="AB1616" i="2" s="1"/>
  <c r="AB1505" i="2" a="1"/>
  <c r="AB1505" i="2" s="1"/>
  <c r="AB1449" i="2" a="1"/>
  <c r="AB1449" i="2" s="1"/>
  <c r="AB1390" i="2" a="1"/>
  <c r="AB1390" i="2" s="1"/>
  <c r="AB1353" i="2" a="1"/>
  <c r="AB1353" i="2" s="1"/>
  <c r="AB1297" i="2" a="1"/>
  <c r="AB1297" i="2" s="1"/>
  <c r="AB1264" i="2" a="1"/>
  <c r="AB1264" i="2" s="1"/>
  <c r="AB1202" i="2" a="1"/>
  <c r="AB1202" i="2" s="1"/>
  <c r="AB1144" i="2" a="1"/>
  <c r="AB1144" i="2" s="1"/>
  <c r="AB1079" i="2" a="1"/>
  <c r="AB1079" i="2" s="1"/>
  <c r="AB1018" i="2" a="1"/>
  <c r="AB1018" i="2" s="1"/>
  <c r="AB927" i="2" a="1"/>
  <c r="AB927" i="2" s="1"/>
  <c r="AB833" i="2" a="1"/>
  <c r="AB833" i="2" s="1"/>
  <c r="AB785" i="2" a="1"/>
  <c r="AB785" i="2" s="1"/>
  <c r="AB692" i="2" a="1"/>
  <c r="AB692" i="2" s="1"/>
  <c r="AB646" i="2" a="1"/>
  <c r="AB646" i="2" s="1"/>
  <c r="AB588" i="2" a="1"/>
  <c r="AB588" i="2" s="1"/>
  <c r="AB549" i="2" a="1"/>
  <c r="AB549" i="2" s="1"/>
  <c r="AB478" i="2" a="1"/>
  <c r="AB478" i="2" s="1"/>
  <c r="AB433" i="2" a="1"/>
  <c r="AB433" i="2" s="1"/>
  <c r="AB381" i="2" a="1"/>
  <c r="AB381" i="2" s="1"/>
  <c r="AB338" i="2" a="1"/>
  <c r="AB338" i="2" s="1"/>
  <c r="AB286" i="2" a="1"/>
  <c r="AB286" i="2" s="1"/>
  <c r="AB233" i="2" a="1"/>
  <c r="AB233" i="2" s="1"/>
  <c r="AB186" i="2" a="1"/>
  <c r="AB186" i="2" s="1"/>
  <c r="AB117" i="2" a="1"/>
  <c r="AB117" i="2" s="1"/>
  <c r="AB51" i="2" a="1"/>
  <c r="AB51" i="2" s="1"/>
  <c r="AB3" i="2" a="1"/>
  <c r="AB3" i="2" s="1"/>
  <c r="AB3198" i="2" a="1"/>
  <c r="AB3198" i="2" s="1"/>
  <c r="AB1256" i="2" a="1"/>
  <c r="AB1256" i="2" s="1"/>
  <c r="AB4704" i="2" a="1"/>
  <c r="AB4704" i="2" s="1"/>
  <c r="AB4685" i="2" a="1"/>
  <c r="AB4685" i="2" s="1"/>
  <c r="AB4661" i="2" a="1"/>
  <c r="AB4661" i="2" s="1"/>
  <c r="AB4640" i="2" a="1"/>
  <c r="AB4640" i="2" s="1"/>
  <c r="AB4616" i="2" a="1"/>
  <c r="AB4616" i="2" s="1"/>
  <c r="AB4592" i="2" a="1"/>
  <c r="AB4592" i="2" s="1"/>
  <c r="AB4569" i="2" a="1"/>
  <c r="AB4569" i="2" s="1"/>
  <c r="AB4543" i="2" a="1"/>
  <c r="AB4543" i="2" s="1"/>
  <c r="AB4519" i="2" a="1"/>
  <c r="AB4519" i="2" s="1"/>
  <c r="AB4484" i="2" a="1"/>
  <c r="AB4484" i="2" s="1"/>
  <c r="AB4460" i="2" a="1"/>
  <c r="AB4460" i="2" s="1"/>
  <c r="AB4435" i="2" a="1"/>
  <c r="AB4435" i="2" s="1"/>
  <c r="AB4410" i="2" a="1"/>
  <c r="AB4410" i="2" s="1"/>
  <c r="AB4381" i="2" a="1"/>
  <c r="AB4381" i="2" s="1"/>
  <c r="AB4360" i="2" a="1"/>
  <c r="AB4360" i="2" s="1"/>
  <c r="AB4340" i="2" a="1"/>
  <c r="AB4340" i="2" s="1"/>
  <c r="AB4317" i="2" a="1"/>
  <c r="AB4317" i="2" s="1"/>
  <c r="AB4293" i="2" a="1"/>
  <c r="AB4293" i="2" s="1"/>
  <c r="AB4271" i="2" a="1"/>
  <c r="AB4271" i="2" s="1"/>
  <c r="AB4246" i="2" a="1"/>
  <c r="AB4246" i="2" s="1"/>
  <c r="AB4215" i="2" a="1"/>
  <c r="AB4215" i="2" s="1"/>
  <c r="AB4192" i="2" a="1"/>
  <c r="AB4192" i="2" s="1"/>
  <c r="AB4164" i="2" a="1"/>
  <c r="AB4164" i="2" s="1"/>
  <c r="AB4142" i="2" a="1"/>
  <c r="AB4142" i="2" s="1"/>
  <c r="AB4120" i="2" a="1"/>
  <c r="AB4120" i="2" s="1"/>
  <c r="AB4097" i="2" a="1"/>
  <c r="AB4097" i="2" s="1"/>
  <c r="AB4070" i="2" a="1"/>
  <c r="AB4070" i="2" s="1"/>
  <c r="AB4045" i="2" a="1"/>
  <c r="AB4045" i="2" s="1"/>
  <c r="AB4023" i="2" a="1"/>
  <c r="AB4023" i="2" s="1"/>
  <c r="AB4000" i="2" a="1"/>
  <c r="AB4000" i="2" s="1"/>
  <c r="AB3980" i="2" a="1"/>
  <c r="AB3980" i="2" s="1"/>
  <c r="AB3955" i="2" a="1"/>
  <c r="AB3955" i="2" s="1"/>
  <c r="AB3933" i="2" a="1"/>
  <c r="AB3933" i="2" s="1"/>
  <c r="AB3909" i="2" a="1"/>
  <c r="AB3909" i="2" s="1"/>
  <c r="AB3892" i="2" a="1"/>
  <c r="AB3892" i="2" s="1"/>
  <c r="AB3865" i="2" a="1"/>
  <c r="AB3865" i="2" s="1"/>
  <c r="AB3846" i="2" a="1"/>
  <c r="AB3846" i="2" s="1"/>
  <c r="AB3815" i="2" a="1"/>
  <c r="AB3815" i="2" s="1"/>
  <c r="AB3788" i="2" a="1"/>
  <c r="AB3788" i="2" s="1"/>
  <c r="AB3765" i="2" a="1"/>
  <c r="AB3765" i="2" s="1"/>
  <c r="AB3739" i="2" a="1"/>
  <c r="AB3739" i="2" s="1"/>
  <c r="AB3716" i="2" a="1"/>
  <c r="AB3716" i="2" s="1"/>
  <c r="AB3691" i="2" a="1"/>
  <c r="AB3691" i="2" s="1"/>
  <c r="AB3672" i="2" a="1"/>
  <c r="AB3672" i="2" s="1"/>
  <c r="AB3650" i="2" a="1"/>
  <c r="AB3650" i="2" s="1"/>
  <c r="AB3629" i="2" a="1"/>
  <c r="AB3629" i="2" s="1"/>
  <c r="AB3611" i="2" a="1"/>
  <c r="AB3611" i="2" s="1"/>
  <c r="AB3587" i="2" a="1"/>
  <c r="AB3587" i="2" s="1"/>
  <c r="AB3569" i="2" a="1"/>
  <c r="AB3569" i="2" s="1"/>
  <c r="AB3549" i="2" a="1"/>
  <c r="AB3549" i="2" s="1"/>
  <c r="AB3529" i="2" a="1"/>
  <c r="AB3529" i="2" s="1"/>
  <c r="AB3501" i="2" a="1"/>
  <c r="AB3501" i="2" s="1"/>
  <c r="AB3481" i="2" a="1"/>
  <c r="AB3481" i="2" s="1"/>
  <c r="AB3462" i="2" a="1"/>
  <c r="AB3462" i="2" s="1"/>
  <c r="AB3443" i="2" a="1"/>
  <c r="AB3443" i="2" s="1"/>
  <c r="AB3420" i="2" a="1"/>
  <c r="AB3420" i="2" s="1"/>
  <c r="AB3396" i="2" a="1"/>
  <c r="AB3396" i="2" s="1"/>
  <c r="AB3373" i="2" a="1"/>
  <c r="AB3373" i="2" s="1"/>
  <c r="AB3349" i="2" a="1"/>
  <c r="AB3349" i="2" s="1"/>
  <c r="AB3327" i="2" a="1"/>
  <c r="AB3327" i="2" s="1"/>
  <c r="AB3300" i="2" a="1"/>
  <c r="AB3300" i="2" s="1"/>
  <c r="AB3271" i="2" a="1"/>
  <c r="AB3271" i="2" s="1"/>
  <c r="AB3248" i="2" a="1"/>
  <c r="AB3248" i="2" s="1"/>
  <c r="AB3218" i="2" a="1"/>
  <c r="AB3218" i="2" s="1"/>
  <c r="AB3195" i="2" a="1"/>
  <c r="AB3195" i="2" s="1"/>
  <c r="AB3171" i="2" a="1"/>
  <c r="AB3171" i="2" s="1"/>
  <c r="AB3151" i="2" a="1"/>
  <c r="AB3151" i="2" s="1"/>
  <c r="AB3130" i="2" a="1"/>
  <c r="AB3130" i="2" s="1"/>
  <c r="AB3105" i="2" a="1"/>
  <c r="AB3105" i="2" s="1"/>
  <c r="AB3088" i="2" a="1"/>
  <c r="AB3088" i="2" s="1"/>
  <c r="AB3068" i="2" a="1"/>
  <c r="AB3068" i="2" s="1"/>
  <c r="AB3044" i="2" a="1"/>
  <c r="AB3044" i="2" s="1"/>
  <c r="AB3018" i="2" a="1"/>
  <c r="AB3018" i="2" s="1"/>
  <c r="AB2997" i="2" a="1"/>
  <c r="AB2997" i="2" s="1"/>
  <c r="AB2974" i="2" a="1"/>
  <c r="AB2974" i="2" s="1"/>
  <c r="AB2955" i="2" a="1"/>
  <c r="AB2955" i="2" s="1"/>
  <c r="AB2930" i="2" a="1"/>
  <c r="AB2930" i="2" s="1"/>
  <c r="AB2904" i="2" a="1"/>
  <c r="AB2904" i="2" s="1"/>
  <c r="AB2876" i="2" a="1"/>
  <c r="AB2876" i="2" s="1"/>
  <c r="AB2856" i="2" a="1"/>
  <c r="AB2856" i="2" s="1"/>
  <c r="AB2834" i="2" a="1"/>
  <c r="AB2834" i="2" s="1"/>
  <c r="AB2810" i="2" a="1"/>
  <c r="AB2810" i="2" s="1"/>
  <c r="AB2790" i="2" a="1"/>
  <c r="AB2790" i="2" s="1"/>
  <c r="AB2766" i="2" a="1"/>
  <c r="AB2766" i="2" s="1"/>
  <c r="AB2742" i="2" a="1"/>
  <c r="AB2742" i="2" s="1"/>
  <c r="AB2720" i="2" a="1"/>
  <c r="AB2720" i="2" s="1"/>
  <c r="AB2693" i="2" a="1"/>
  <c r="AB2693" i="2" s="1"/>
  <c r="AB2670" i="2" a="1"/>
  <c r="AB2670" i="2" s="1"/>
  <c r="AB2652" i="2" a="1"/>
  <c r="AB2652" i="2" s="1"/>
  <c r="AB2628" i="2" a="1"/>
  <c r="AB2628" i="2" s="1"/>
  <c r="AB2610" i="2" a="1"/>
  <c r="AB2610" i="2" s="1"/>
  <c r="AB2583" i="2" a="1"/>
  <c r="AB2583" i="2" s="1"/>
  <c r="AB2558" i="2" a="1"/>
  <c r="AB2558" i="2" s="1"/>
  <c r="AB2524" i="2" a="1"/>
  <c r="AB2524" i="2" s="1"/>
  <c r="AB2503" i="2" a="1"/>
  <c r="AB2503" i="2" s="1"/>
  <c r="AB2476" i="2" a="1"/>
  <c r="AB2476" i="2" s="1"/>
  <c r="AB2453" i="2" a="1"/>
  <c r="AB2453" i="2" s="1"/>
  <c r="AB2420" i="2" a="1"/>
  <c r="AB2420" i="2" s="1"/>
  <c r="AB2395" i="2" a="1"/>
  <c r="AB2395" i="2" s="1"/>
  <c r="AB2374" i="2" a="1"/>
  <c r="AB2374" i="2" s="1"/>
  <c r="AB2345" i="2" a="1"/>
  <c r="AB2345" i="2" s="1"/>
  <c r="AB2323" i="2" a="1"/>
  <c r="AB2323" i="2" s="1"/>
  <c r="AB2296" i="2" a="1"/>
  <c r="AB2296" i="2" s="1"/>
  <c r="AB2271" i="2" a="1"/>
  <c r="AB2271" i="2" s="1"/>
  <c r="AB2246" i="2" a="1"/>
  <c r="AB2246" i="2" s="1"/>
  <c r="AB2222" i="2" a="1"/>
  <c r="AB2222" i="2" s="1"/>
  <c r="AB2200" i="2" a="1"/>
  <c r="AB2200" i="2" s="1"/>
  <c r="AB2182" i="2" a="1"/>
  <c r="AB2182" i="2" s="1"/>
  <c r="AB2164" i="2" a="1"/>
  <c r="AB2164" i="2" s="1"/>
  <c r="AB2142" i="2" a="1"/>
  <c r="AB2142" i="2" s="1"/>
  <c r="AB2119" i="2" a="1"/>
  <c r="AB2119" i="2" s="1"/>
  <c r="AB2085" i="2" a="1"/>
  <c r="AB2085" i="2" s="1"/>
  <c r="AB2063" i="2" a="1"/>
  <c r="AB2063" i="2" s="1"/>
  <c r="AB2039" i="2" a="1"/>
  <c r="AB2039" i="2" s="1"/>
  <c r="AB2016" i="2" a="1"/>
  <c r="AB2016" i="2" s="1"/>
  <c r="AB1995" i="2" a="1"/>
  <c r="AB1995" i="2" s="1"/>
  <c r="AB1973" i="2" a="1"/>
  <c r="AB1973" i="2" s="1"/>
  <c r="AB1950" i="2" a="1"/>
  <c r="AB1950" i="2" s="1"/>
  <c r="AB1923" i="2" a="1"/>
  <c r="AB1923" i="2" s="1"/>
  <c r="AB1900" i="2" a="1"/>
  <c r="AB1900" i="2" s="1"/>
  <c r="AB1874" i="2" a="1"/>
  <c r="AB1874" i="2" s="1"/>
  <c r="AB1856" i="2" a="1"/>
  <c r="AB1856" i="2" s="1"/>
  <c r="AB1835" i="2" a="1"/>
  <c r="AB1835" i="2" s="1"/>
  <c r="AB1807" i="2" a="1"/>
  <c r="AB1807" i="2" s="1"/>
  <c r="AB1782" i="2" a="1"/>
  <c r="AB1782" i="2" s="1"/>
  <c r="AB1763" i="2" a="1"/>
  <c r="AB1763" i="2" s="1"/>
  <c r="AB1736" i="2" a="1"/>
  <c r="AB1736" i="2" s="1"/>
  <c r="AB1712" i="2" a="1"/>
  <c r="AB1712" i="2" s="1"/>
  <c r="AB1690" i="2" a="1"/>
  <c r="AB1690" i="2" s="1"/>
  <c r="AB1667" i="2" a="1"/>
  <c r="AB1667" i="2" s="1"/>
  <c r="AB1644" i="2" a="1"/>
  <c r="AB1644" i="2" s="1"/>
  <c r="AB1627" i="2" a="1"/>
  <c r="AB1627" i="2" s="1"/>
  <c r="AB1607" i="2" a="1"/>
  <c r="AB1607" i="2" s="1"/>
  <c r="AB1590" i="2" a="1"/>
  <c r="AB1590" i="2" s="1"/>
  <c r="AB1566" i="2" a="1"/>
  <c r="AB1566" i="2" s="1"/>
  <c r="AB1547" i="2" a="1"/>
  <c r="AB1547" i="2" s="1"/>
  <c r="AB1528" i="2" a="1"/>
  <c r="AB1528" i="2" s="1"/>
  <c r="AB1504" i="2" a="1"/>
  <c r="AB1504" i="2" s="1"/>
  <c r="AB1482" i="2" a="1"/>
  <c r="AB1482" i="2" s="1"/>
  <c r="AB1454" i="2" a="1"/>
  <c r="AB1454" i="2" s="1"/>
  <c r="AB1431" i="2" a="1"/>
  <c r="AB1431" i="2" s="1"/>
  <c r="AB1409" i="2" a="1"/>
  <c r="AB1409" i="2" s="1"/>
  <c r="AB1382" i="2" a="1"/>
  <c r="AB1382" i="2" s="1"/>
  <c r="AB1350" i="2" a="1"/>
  <c r="AB1350" i="2" s="1"/>
  <c r="AB1329" i="2" a="1"/>
  <c r="AB1329" i="2" s="1"/>
  <c r="AB1308" i="2" a="1"/>
  <c r="AB1308" i="2" s="1"/>
  <c r="AB1273" i="2" a="1"/>
  <c r="AB1273" i="2" s="1"/>
  <c r="AB1246" i="2" a="1"/>
  <c r="AB1246" i="2" s="1"/>
  <c r="AB1220" i="2" a="1"/>
  <c r="AB1220" i="2" s="1"/>
  <c r="AB1193" i="2" a="1"/>
  <c r="AB1193" i="2" s="1"/>
  <c r="AB1172" i="2" a="1"/>
  <c r="AB1172" i="2" s="1"/>
  <c r="AB1149" i="2" a="1"/>
  <c r="AB1149" i="2" s="1"/>
  <c r="AB1124" i="2" a="1"/>
  <c r="AB1124" i="2" s="1"/>
  <c r="AB1101" i="2" a="1"/>
  <c r="AB1101" i="2" s="1"/>
  <c r="AB1076" i="2" a="1"/>
  <c r="AB1076" i="2" s="1"/>
  <c r="AB1053" i="2" a="1"/>
  <c r="AB1053" i="2" s="1"/>
  <c r="AB1032" i="2" a="1"/>
  <c r="AB1032" i="2" s="1"/>
  <c r="AB1002" i="2" a="1"/>
  <c r="AB1002" i="2" s="1"/>
  <c r="AB982" i="2" a="1"/>
  <c r="AB982" i="2" s="1"/>
  <c r="AB962" i="2" a="1"/>
  <c r="AB962" i="2" s="1"/>
  <c r="AB942" i="2" a="1"/>
  <c r="AB942" i="2" s="1"/>
  <c r="AB922" i="2" a="1"/>
  <c r="AB922" i="2" s="1"/>
  <c r="AB904" i="2" a="1"/>
  <c r="AB904" i="2" s="1"/>
  <c r="AB888" i="2" a="1"/>
  <c r="AB888" i="2" s="1"/>
  <c r="AB865" i="2" a="1"/>
  <c r="AB865" i="2" s="1"/>
  <c r="AB844" i="2" a="1"/>
  <c r="AB844" i="2" s="1"/>
  <c r="AB822" i="2" a="1"/>
  <c r="AB822" i="2" s="1"/>
  <c r="AB796" i="2" a="1"/>
  <c r="AB796" i="2" s="1"/>
  <c r="AB774" i="2" a="1"/>
  <c r="AB774" i="2" s="1"/>
  <c r="AB755" i="2" a="1"/>
  <c r="AB755" i="2" s="1"/>
  <c r="AB735" i="2" a="1"/>
  <c r="AB735" i="2" s="1"/>
  <c r="AB711" i="2" a="1"/>
  <c r="AB711" i="2" s="1"/>
  <c r="AB691" i="2" a="1"/>
  <c r="AB691" i="2" s="1"/>
  <c r="AB668" i="2" a="1"/>
  <c r="AB668" i="2" s="1"/>
  <c r="AB639" i="2" a="1"/>
  <c r="AB639" i="2" s="1"/>
  <c r="AB618" i="2" a="1"/>
  <c r="AB618" i="2" s="1"/>
  <c r="AB591" i="2" a="1"/>
  <c r="AB591" i="2" s="1"/>
  <c r="AB563" i="2" a="1"/>
  <c r="AB563" i="2" s="1"/>
  <c r="AB539" i="2" a="1"/>
  <c r="AB539" i="2" s="1"/>
  <c r="AB514" i="2" a="1"/>
  <c r="AB514" i="2" s="1"/>
  <c r="AB497" i="2" a="1"/>
  <c r="AB497" i="2" s="1"/>
  <c r="AB467" i="2" a="1"/>
  <c r="AB467" i="2" s="1"/>
  <c r="AB442" i="2" a="1"/>
  <c r="AB442" i="2" s="1"/>
  <c r="AB419" i="2" a="1"/>
  <c r="AB419" i="2" s="1"/>
  <c r="AB387" i="2" a="1"/>
  <c r="AB387" i="2" s="1"/>
  <c r="AB360" i="2" a="1"/>
  <c r="AB360" i="2" s="1"/>
  <c r="AB333" i="2" a="1"/>
  <c r="AB333" i="2" s="1"/>
  <c r="AB310" i="2" a="1"/>
  <c r="AB310" i="2" s="1"/>
  <c r="AB284" i="2" a="1"/>
  <c r="AB284" i="2" s="1"/>
  <c r="AB259" i="2" a="1"/>
  <c r="AB259" i="2" s="1"/>
  <c r="AB235" i="2" a="1"/>
  <c r="AB235" i="2" s="1"/>
  <c r="AB206" i="2" a="1"/>
  <c r="AB206" i="2" s="1"/>
  <c r="AB182" i="2" a="1"/>
  <c r="AB182" i="2" s="1"/>
  <c r="AB159" i="2" a="1"/>
  <c r="AB159" i="2" s="1"/>
  <c r="AB137" i="2" a="1"/>
  <c r="AB137" i="2" s="1"/>
  <c r="AB113" i="2" a="1"/>
  <c r="AB113" i="2" s="1"/>
  <c r="AB92" i="2" a="1"/>
  <c r="AB92" i="2" s="1"/>
  <c r="AB67" i="2" a="1"/>
  <c r="AB67" i="2" s="1"/>
  <c r="AB39" i="2" a="1"/>
  <c r="AB39" i="2" s="1"/>
  <c r="AB12" i="2" a="1"/>
  <c r="AB12" i="2" s="1"/>
  <c r="AB2546" i="2" a="1"/>
  <c r="AB2546" i="2" s="1"/>
  <c r="AB2496" i="2" a="1"/>
  <c r="AB2496" i="2" s="1"/>
  <c r="AB2445" i="2" a="1"/>
  <c r="AB2445" i="2" s="1"/>
  <c r="AB2398" i="2" a="1"/>
  <c r="AB2398" i="2" s="1"/>
  <c r="AB2352" i="2" a="1"/>
  <c r="AB2352" i="2" s="1"/>
  <c r="AB2300" i="2" a="1"/>
  <c r="AB2300" i="2" s="1"/>
  <c r="AB2252" i="2" a="1"/>
  <c r="AB2252" i="2" s="1"/>
  <c r="AB2175" i="2" a="1"/>
  <c r="AB2175" i="2" s="1"/>
  <c r="AB2113" i="2" a="1"/>
  <c r="AB2113" i="2" s="1"/>
  <c r="AB2075" i="2" a="1"/>
  <c r="AB2075" i="2" s="1"/>
  <c r="AB1991" i="2" a="1"/>
  <c r="AB1991" i="2" s="1"/>
  <c r="AB1938" i="2" a="1"/>
  <c r="AB1938" i="2" s="1"/>
  <c r="AB1879" i="2" a="1"/>
  <c r="AB1879" i="2" s="1"/>
  <c r="AB1817" i="2" a="1"/>
  <c r="AB1817" i="2" s="1"/>
  <c r="AB1754" i="2" a="1"/>
  <c r="AB1754" i="2" s="1"/>
  <c r="AB1698" i="2" a="1"/>
  <c r="AB1698" i="2" s="1"/>
  <c r="AB1600" i="2" a="1"/>
  <c r="AB1600" i="2" s="1"/>
  <c r="AB1496" i="2" a="1"/>
  <c r="AB1496" i="2" s="1"/>
  <c r="AB1447" i="2" a="1"/>
  <c r="AB1447" i="2" s="1"/>
  <c r="AB1389" i="2" a="1"/>
  <c r="AB1389" i="2" s="1"/>
  <c r="AB1351" i="2" a="1"/>
  <c r="AB1351" i="2" s="1"/>
  <c r="AB1296" i="2" a="1"/>
  <c r="AB1296" i="2" s="1"/>
  <c r="AB1259" i="2" a="1"/>
  <c r="AB1259" i="2" s="1"/>
  <c r="AB1199" i="2" a="1"/>
  <c r="AB1199" i="2" s="1"/>
  <c r="AB1143" i="2" a="1"/>
  <c r="AB1143" i="2" s="1"/>
  <c r="AB1075" i="2" a="1"/>
  <c r="AB1075" i="2" s="1"/>
  <c r="AB1015" i="2" a="1"/>
  <c r="AB1015" i="2" s="1"/>
  <c r="AB924" i="2" a="1"/>
  <c r="AB924" i="2" s="1"/>
  <c r="AB830" i="2" a="1"/>
  <c r="AB830" i="2" s="1"/>
  <c r="AB777" i="2" a="1"/>
  <c r="AB777" i="2" s="1"/>
  <c r="AB690" i="2" a="1"/>
  <c r="AB690" i="2" s="1"/>
  <c r="AB644" i="2" a="1"/>
  <c r="AB644" i="2" s="1"/>
  <c r="AB587" i="2" a="1"/>
  <c r="AB587" i="2" s="1"/>
  <c r="AB540" i="2" a="1"/>
  <c r="AB540" i="2" s="1"/>
  <c r="AB477" i="2" a="1"/>
  <c r="AB477" i="2" s="1"/>
  <c r="AB427" i="2" a="1"/>
  <c r="AB427" i="2" s="1"/>
  <c r="AB377" i="2" a="1"/>
  <c r="AB377" i="2" s="1"/>
  <c r="AB336" i="2" a="1"/>
  <c r="AB336" i="2" s="1"/>
  <c r="AB283" i="2" a="1"/>
  <c r="AB283" i="2" s="1"/>
  <c r="AB229" i="2" a="1"/>
  <c r="AB229" i="2" s="1"/>
  <c r="AB180" i="2" a="1"/>
  <c r="AB180" i="2" s="1"/>
  <c r="AB111" i="2" a="1"/>
  <c r="AB111" i="2" s="1"/>
  <c r="AB47" i="2" a="1"/>
  <c r="AB47" i="2" s="1"/>
  <c r="AB4663" i="2" a="1"/>
  <c r="AB4663" i="2" s="1"/>
  <c r="AB3173" i="2" a="1"/>
  <c r="AB3173" i="2" s="1"/>
  <c r="AB1253" i="2" a="1"/>
  <c r="AB1253" i="2" s="1"/>
  <c r="AB4703" i="2" a="1"/>
  <c r="AB4703" i="2" s="1"/>
  <c r="AB4684" i="2" a="1"/>
  <c r="AB4684" i="2" s="1"/>
  <c r="AB4660" i="2" a="1"/>
  <c r="AB4660" i="2" s="1"/>
  <c r="AB4638" i="2" a="1"/>
  <c r="AB4638" i="2" s="1"/>
  <c r="AB4615" i="2" a="1"/>
  <c r="AB4615" i="2" s="1"/>
  <c r="AB4590" i="2" a="1"/>
  <c r="AB4590" i="2" s="1"/>
  <c r="AB4568" i="2" a="1"/>
  <c r="AB4568" i="2" s="1"/>
  <c r="AB4541" i="2" a="1"/>
  <c r="AB4541" i="2" s="1"/>
  <c r="AB4517" i="2" a="1"/>
  <c r="AB4517" i="2" s="1"/>
  <c r="AB4481" i="2" a="1"/>
  <c r="AB4481" i="2" s="1"/>
  <c r="AB4458" i="2" a="1"/>
  <c r="AB4458" i="2" s="1"/>
  <c r="AB4434" i="2" a="1"/>
  <c r="AB4434" i="2" s="1"/>
  <c r="AB4406" i="2" a="1"/>
  <c r="AB4406" i="2" s="1"/>
  <c r="AB4380" i="2" a="1"/>
  <c r="AB4380" i="2" s="1"/>
  <c r="AB4359" i="2" a="1"/>
  <c r="AB4359" i="2" s="1"/>
  <c r="AB4338" i="2" a="1"/>
  <c r="AB4338" i="2" s="1"/>
  <c r="AB4315" i="2" a="1"/>
  <c r="AB4315" i="2" s="1"/>
  <c r="AB4291" i="2" a="1"/>
  <c r="AB4291" i="2" s="1"/>
  <c r="AB4270" i="2" a="1"/>
  <c r="AB4270" i="2" s="1"/>
  <c r="AB4245" i="2" a="1"/>
  <c r="AB4245" i="2" s="1"/>
  <c r="AB4214" i="2" a="1"/>
  <c r="AB4214" i="2" s="1"/>
  <c r="AB4191" i="2" a="1"/>
  <c r="AB4191" i="2" s="1"/>
  <c r="AB4163" i="2" a="1"/>
  <c r="AB4163" i="2" s="1"/>
  <c r="AB4137" i="2" a="1"/>
  <c r="AB4137" i="2" s="1"/>
  <c r="AB4119" i="2" a="1"/>
  <c r="AB4119" i="2" s="1"/>
  <c r="AB4096" i="2" a="1"/>
  <c r="AB4096" i="2" s="1"/>
  <c r="AB4069" i="2" a="1"/>
  <c r="AB4069" i="2" s="1"/>
  <c r="AB4042" i="2" a="1"/>
  <c r="AB4042" i="2" s="1"/>
  <c r="AB4022" i="2" a="1"/>
  <c r="AB4022" i="2" s="1"/>
  <c r="AB3998" i="2" a="1"/>
  <c r="AB3998" i="2" s="1"/>
  <c r="AB3979" i="2" a="1"/>
  <c r="AB3979" i="2" s="1"/>
  <c r="AB3953" i="2" a="1"/>
  <c r="AB3953" i="2" s="1"/>
  <c r="AB3932" i="2" a="1"/>
  <c r="AB3932" i="2" s="1"/>
  <c r="AB3908" i="2" a="1"/>
  <c r="AB3908" i="2" s="1"/>
  <c r="AB3891" i="2" a="1"/>
  <c r="AB3891" i="2" s="1"/>
  <c r="AB3864" i="2" a="1"/>
  <c r="AB3864" i="2" s="1"/>
  <c r="AB3843" i="2" a="1"/>
  <c r="AB3843" i="2" s="1"/>
  <c r="AB3814" i="2" a="1"/>
  <c r="AB3814" i="2" s="1"/>
  <c r="AB3787" i="2" a="1"/>
  <c r="AB3787" i="2" s="1"/>
  <c r="AB3763" i="2" a="1"/>
  <c r="AB3763" i="2" s="1"/>
  <c r="AB3737" i="2" a="1"/>
  <c r="AB3737" i="2" s="1"/>
  <c r="AB3715" i="2" a="1"/>
  <c r="AB3715" i="2" s="1"/>
  <c r="AB3690" i="2" a="1"/>
  <c r="AB3690" i="2" s="1"/>
  <c r="AB3670" i="2" a="1"/>
  <c r="AB3670" i="2" s="1"/>
  <c r="AB3649" i="2" a="1"/>
  <c r="AB3649" i="2" s="1"/>
  <c r="AB3628" i="2" a="1"/>
  <c r="AB3628" i="2" s="1"/>
  <c r="AB3610" i="2" a="1"/>
  <c r="AB3610" i="2" s="1"/>
  <c r="AB3586" i="2" a="1"/>
  <c r="AB3586" i="2" s="1"/>
  <c r="AB3568" i="2" a="1"/>
  <c r="AB3568" i="2" s="1"/>
  <c r="AB3548" i="2" a="1"/>
  <c r="AB3548" i="2" s="1"/>
  <c r="AB3528" i="2" a="1"/>
  <c r="AB3528" i="2" s="1"/>
  <c r="AB3500" i="2" a="1"/>
  <c r="AB3500" i="2" s="1"/>
  <c r="AB3480" i="2" a="1"/>
  <c r="AB3480" i="2" s="1"/>
  <c r="AB3461" i="2" a="1"/>
  <c r="AB3461" i="2" s="1"/>
  <c r="AB3442" i="2" a="1"/>
  <c r="AB3442" i="2" s="1"/>
  <c r="AB3419" i="2" a="1"/>
  <c r="AB3419" i="2" s="1"/>
  <c r="AB3394" i="2" a="1"/>
  <c r="AB3394" i="2" s="1"/>
  <c r="AB3372" i="2" a="1"/>
  <c r="AB3372" i="2" s="1"/>
  <c r="AB3347" i="2" a="1"/>
  <c r="AB3347" i="2" s="1"/>
  <c r="AB3324" i="2" a="1"/>
  <c r="AB3324" i="2" s="1"/>
  <c r="AB3296" i="2" a="1"/>
  <c r="AB3296" i="2" s="1"/>
  <c r="AB3268" i="2" a="1"/>
  <c r="AB3268" i="2" s="1"/>
  <c r="AB3246" i="2" a="1"/>
  <c r="AB3246" i="2" s="1"/>
  <c r="AB3217" i="2" a="1"/>
  <c r="AB3217" i="2" s="1"/>
  <c r="AB3194" i="2" a="1"/>
  <c r="AB3194" i="2" s="1"/>
  <c r="AB3170" i="2" a="1"/>
  <c r="AB3170" i="2" s="1"/>
  <c r="AB3150" i="2" a="1"/>
  <c r="AB3150" i="2" s="1"/>
  <c r="AB3129" i="2" a="1"/>
  <c r="AB3129" i="2" s="1"/>
  <c r="AB3104" i="2" a="1"/>
  <c r="AB3104" i="2" s="1"/>
  <c r="AB3087" i="2" a="1"/>
  <c r="AB3087" i="2" s="1"/>
  <c r="AB3067" i="2" a="1"/>
  <c r="AB3067" i="2" s="1"/>
  <c r="AB3043" i="2" a="1"/>
  <c r="AB3043" i="2" s="1"/>
  <c r="AB3017" i="2" a="1"/>
  <c r="AB3017" i="2" s="1"/>
  <c r="AB2996" i="2" a="1"/>
  <c r="AB2996" i="2" s="1"/>
  <c r="AB2973" i="2" a="1"/>
  <c r="AB2973" i="2" s="1"/>
  <c r="AB2954" i="2" a="1"/>
  <c r="AB2954" i="2" s="1"/>
  <c r="AB2929" i="2" a="1"/>
  <c r="AB2929" i="2" s="1"/>
  <c r="AB2901" i="2" a="1"/>
  <c r="AB2901" i="2" s="1"/>
  <c r="AB2875" i="2" a="1"/>
  <c r="AB2875" i="2" s="1"/>
  <c r="AB2855" i="2" a="1"/>
  <c r="AB2855" i="2" s="1"/>
  <c r="AB2833" i="2" a="1"/>
  <c r="AB2833" i="2" s="1"/>
  <c r="AB2809" i="2" a="1"/>
  <c r="AB2809" i="2" s="1"/>
  <c r="AB2788" i="2" a="1"/>
  <c r="AB2788" i="2" s="1"/>
  <c r="AB2764" i="2" a="1"/>
  <c r="AB2764" i="2" s="1"/>
  <c r="AB2741" i="2" a="1"/>
  <c r="AB2741" i="2" s="1"/>
  <c r="AB2719" i="2" a="1"/>
  <c r="AB2719" i="2" s="1"/>
  <c r="AB2692" i="2" a="1"/>
  <c r="AB2692" i="2" s="1"/>
  <c r="AB2668" i="2" a="1"/>
  <c r="AB2668" i="2" s="1"/>
  <c r="AB2651" i="2" a="1"/>
  <c r="AB2651" i="2" s="1"/>
  <c r="AB2627" i="2" a="1"/>
  <c r="AB2627" i="2" s="1"/>
  <c r="AB2609" i="2" a="1"/>
  <c r="AB2609" i="2" s="1"/>
  <c r="AB2581" i="2" a="1"/>
  <c r="AB2581" i="2" s="1"/>
  <c r="AB2555" i="2" a="1"/>
  <c r="AB2555" i="2" s="1"/>
  <c r="AB2523" i="2" a="1"/>
  <c r="AB2523" i="2" s="1"/>
  <c r="AB2500" i="2" a="1"/>
  <c r="AB2500" i="2" s="1"/>
  <c r="AB2475" i="2" a="1"/>
  <c r="AB2475" i="2" s="1"/>
  <c r="AB2452" i="2" a="1"/>
  <c r="AB2452" i="2" s="1"/>
  <c r="AB2419" i="2" a="1"/>
  <c r="AB2419" i="2" s="1"/>
  <c r="AB2394" i="2" a="1"/>
  <c r="AB2394" i="2" s="1"/>
  <c r="AB2372" i="2" a="1"/>
  <c r="AB2372" i="2" s="1"/>
  <c r="AB2344" i="2" a="1"/>
  <c r="AB2344" i="2" s="1"/>
  <c r="AB2322" i="2" a="1"/>
  <c r="AB2322" i="2" s="1"/>
  <c r="AB2293" i="2" a="1"/>
  <c r="AB2293" i="2" s="1"/>
  <c r="AB2269" i="2" a="1"/>
  <c r="AB2269" i="2" s="1"/>
  <c r="AB2245" i="2" a="1"/>
  <c r="AB2245" i="2" s="1"/>
  <c r="AB2220" i="2" a="1"/>
  <c r="AB2220" i="2" s="1"/>
  <c r="AB2199" i="2" a="1"/>
  <c r="AB2199" i="2" s="1"/>
  <c r="AB2181" i="2" a="1"/>
  <c r="AB2181" i="2" s="1"/>
  <c r="AB2163" i="2" a="1"/>
  <c r="AB2163" i="2" s="1"/>
  <c r="AB2141" i="2" a="1"/>
  <c r="AB2141" i="2" s="1"/>
  <c r="AB2118" i="2" a="1"/>
  <c r="AB2118" i="2" s="1"/>
  <c r="AB2082" i="2" a="1"/>
  <c r="AB2082" i="2" s="1"/>
  <c r="AB2062" i="2" a="1"/>
  <c r="AB2062" i="2" s="1"/>
  <c r="AB2036" i="2" a="1"/>
  <c r="AB2036" i="2" s="1"/>
  <c r="AB2015" i="2" a="1"/>
  <c r="AB2015" i="2" s="1"/>
  <c r="AB1994" i="2" a="1"/>
  <c r="AB1994" i="2" s="1"/>
  <c r="AB1972" i="2" a="1"/>
  <c r="AB1972" i="2" s="1"/>
  <c r="AB1947" i="2" a="1"/>
  <c r="AB1947" i="2" s="1"/>
  <c r="AB1922" i="2" a="1"/>
  <c r="AB1922" i="2" s="1"/>
  <c r="AB1897" i="2" a="1"/>
  <c r="AB1897" i="2" s="1"/>
  <c r="AB1873" i="2" a="1"/>
  <c r="AB1873" i="2" s="1"/>
  <c r="AB1854" i="2" a="1"/>
  <c r="AB1854" i="2" s="1"/>
  <c r="AB1833" i="2" a="1"/>
  <c r="AB1833" i="2" s="1"/>
  <c r="AB1806" i="2" a="1"/>
  <c r="AB1806" i="2" s="1"/>
  <c r="AB1781" i="2" a="1"/>
  <c r="AB1781" i="2" s="1"/>
  <c r="AB1762" i="2" a="1"/>
  <c r="AB1762" i="2" s="1"/>
  <c r="AB1735" i="2" a="1"/>
  <c r="AB1735" i="2" s="1"/>
  <c r="AB1711" i="2" a="1"/>
  <c r="AB1711" i="2" s="1"/>
  <c r="AB1687" i="2" a="1"/>
  <c r="AB1687" i="2" s="1"/>
  <c r="AB1666" i="2" a="1"/>
  <c r="AB1666" i="2" s="1"/>
  <c r="AB1643" i="2" a="1"/>
  <c r="AB1643" i="2" s="1"/>
  <c r="AB1626" i="2" a="1"/>
  <c r="AB1626" i="2" s="1"/>
  <c r="AB1606" i="2" a="1"/>
  <c r="AB1606" i="2" s="1"/>
  <c r="AB1587" i="2" a="1"/>
  <c r="AB1587" i="2" s="1"/>
  <c r="AB1565" i="2" a="1"/>
  <c r="AB1565" i="2" s="1"/>
  <c r="AB1546" i="2" a="1"/>
  <c r="AB1546" i="2" s="1"/>
  <c r="AB1527" i="2" a="1"/>
  <c r="AB1527" i="2" s="1"/>
  <c r="AB1503" i="2" a="1"/>
  <c r="AB1503" i="2" s="1"/>
  <c r="AB1481" i="2" a="1"/>
  <c r="AB1481" i="2" s="1"/>
  <c r="AB1453" i="2" a="1"/>
  <c r="AB1453" i="2" s="1"/>
  <c r="AB1430" i="2" a="1"/>
  <c r="AB1430" i="2" s="1"/>
  <c r="AB1408" i="2" a="1"/>
  <c r="AB1408" i="2" s="1"/>
  <c r="AB1378" i="2" a="1"/>
  <c r="AB1378" i="2" s="1"/>
  <c r="AB1349" i="2" a="1"/>
  <c r="AB1349" i="2" s="1"/>
  <c r="AB1328" i="2" a="1"/>
  <c r="AB1328" i="2" s="1"/>
  <c r="AB1307" i="2" a="1"/>
  <c r="AB1307" i="2" s="1"/>
  <c r="AB1272" i="2" a="1"/>
  <c r="AB1272" i="2" s="1"/>
  <c r="AB1244" i="2" a="1"/>
  <c r="AB1244" i="2" s="1"/>
  <c r="AB1219" i="2" a="1"/>
  <c r="AB1219" i="2" s="1"/>
  <c r="AB1192" i="2" a="1"/>
  <c r="AB1192" i="2" s="1"/>
  <c r="AB1171" i="2" a="1"/>
  <c r="AB1171" i="2" s="1"/>
  <c r="AB1148" i="2" a="1"/>
  <c r="AB1148" i="2" s="1"/>
  <c r="AB1121" i="2" a="1"/>
  <c r="AB1121" i="2" s="1"/>
  <c r="AB1100" i="2" a="1"/>
  <c r="AB1100" i="2" s="1"/>
  <c r="AB1074" i="2" a="1"/>
  <c r="AB1074" i="2" s="1"/>
  <c r="AB1052" i="2" a="1"/>
  <c r="AB1052" i="2" s="1"/>
  <c r="AB1031" i="2" a="1"/>
  <c r="AB1031" i="2" s="1"/>
  <c r="AB1001" i="2" a="1"/>
  <c r="AB1001" i="2" s="1"/>
  <c r="AB981" i="2" a="1"/>
  <c r="AB981" i="2" s="1"/>
  <c r="AB961" i="2" a="1"/>
  <c r="AB961" i="2" s="1"/>
  <c r="AB941" i="2" a="1"/>
  <c r="AB941" i="2" s="1"/>
  <c r="AB921" i="2" a="1"/>
  <c r="AB921" i="2" s="1"/>
  <c r="AB903" i="2" a="1"/>
  <c r="AB903" i="2" s="1"/>
  <c r="AB887" i="2" a="1"/>
  <c r="AB887" i="2" s="1"/>
  <c r="AB864" i="2" a="1"/>
  <c r="AB864" i="2" s="1"/>
  <c r="AB843" i="2" a="1"/>
  <c r="AB843" i="2" s="1"/>
  <c r="AB820" i="2" a="1"/>
  <c r="AB820" i="2" s="1"/>
  <c r="AB795" i="2" a="1"/>
  <c r="AB795" i="2" s="1"/>
  <c r="AB773" i="2" a="1"/>
  <c r="AB773" i="2" s="1"/>
  <c r="AB754" i="2" a="1"/>
  <c r="AB754" i="2" s="1"/>
  <c r="AB734" i="2" a="1"/>
  <c r="AB734" i="2" s="1"/>
  <c r="AB709" i="2" a="1"/>
  <c r="AB709" i="2" s="1"/>
  <c r="AB689" i="2" a="1"/>
  <c r="AB689" i="2" s="1"/>
  <c r="AB667" i="2" a="1"/>
  <c r="AB667" i="2" s="1"/>
  <c r="AB637" i="2" a="1"/>
  <c r="AB637" i="2" s="1"/>
  <c r="AB617" i="2" a="1"/>
  <c r="AB617" i="2" s="1"/>
  <c r="AB590" i="2" a="1"/>
  <c r="AB590" i="2" s="1"/>
  <c r="AB562" i="2" a="1"/>
  <c r="AB562" i="2" s="1"/>
  <c r="AB538" i="2" a="1"/>
  <c r="AB538" i="2" s="1"/>
  <c r="AB513" i="2" a="1"/>
  <c r="AB513" i="2" s="1"/>
  <c r="AB496" i="2" a="1"/>
  <c r="AB496" i="2" s="1"/>
  <c r="AB466" i="2" a="1"/>
  <c r="AB466" i="2" s="1"/>
  <c r="AB440" i="2" a="1"/>
  <c r="AB440" i="2" s="1"/>
  <c r="AB418" i="2" a="1"/>
  <c r="AB418" i="2" s="1"/>
  <c r="AB386" i="2" a="1"/>
  <c r="AB386" i="2" s="1"/>
  <c r="AB359" i="2" a="1"/>
  <c r="AB359" i="2" s="1"/>
  <c r="AB332" i="2" a="1"/>
  <c r="AB332" i="2" s="1"/>
  <c r="AB309" i="2" a="1"/>
  <c r="AB309" i="2" s="1"/>
  <c r="AB281" i="2" a="1"/>
  <c r="AB281" i="2" s="1"/>
  <c r="AB258" i="2" a="1"/>
  <c r="AB258" i="2" s="1"/>
  <c r="AB232" i="2" a="1"/>
  <c r="AB232" i="2" s="1"/>
  <c r="AB204" i="2" a="1"/>
  <c r="AB204" i="2" s="1"/>
  <c r="AB181" i="2" a="1"/>
  <c r="AB181" i="2" s="1"/>
  <c r="AB158" i="2" a="1"/>
  <c r="AB158" i="2" s="1"/>
  <c r="AB133" i="2" a="1"/>
  <c r="AB133" i="2" s="1"/>
  <c r="AB112" i="2" a="1"/>
  <c r="AB112" i="2" s="1"/>
  <c r="AB89" i="2" a="1"/>
  <c r="AB89" i="2" s="1"/>
  <c r="AB66" i="2" a="1"/>
  <c r="AB66" i="2" s="1"/>
  <c r="AB38" i="2" a="1"/>
  <c r="AB38" i="2" s="1"/>
  <c r="AB10" i="2" a="1"/>
  <c r="AB10" i="2" s="1"/>
  <c r="AB2844" i="2" a="1"/>
  <c r="AB2844" i="2" s="1"/>
  <c r="AB2783" i="2" a="1"/>
  <c r="AB2783" i="2" s="1"/>
  <c r="AB2722" i="2" a="1"/>
  <c r="AB2722" i="2" s="1"/>
  <c r="AB2669" i="2" a="1"/>
  <c r="AB2669" i="2" s="1"/>
  <c r="AB2587" i="2" a="1"/>
  <c r="AB2587" i="2" s="1"/>
  <c r="AB2544" i="2" a="1"/>
  <c r="AB2544" i="2" s="1"/>
  <c r="AB2494" i="2" a="1"/>
  <c r="AB2494" i="2" s="1"/>
  <c r="AB2440" i="2" a="1"/>
  <c r="AB2440" i="2" s="1"/>
  <c r="AB2397" i="2" a="1"/>
  <c r="AB2397" i="2" s="1"/>
  <c r="AB2348" i="2" a="1"/>
  <c r="AB2348" i="2" s="1"/>
  <c r="AB2298" i="2" a="1"/>
  <c r="AB2298" i="2" s="1"/>
  <c r="AB2242" i="2" a="1"/>
  <c r="AB2242" i="2" s="1"/>
  <c r="AB2155" i="2" a="1"/>
  <c r="AB2155" i="2" s="1"/>
  <c r="AB2109" i="2" a="1"/>
  <c r="AB2109" i="2" s="1"/>
  <c r="AB2073" i="2" a="1"/>
  <c r="AB2073" i="2" s="1"/>
  <c r="AB1986" i="2" a="1"/>
  <c r="AB1986" i="2" s="1"/>
  <c r="AB1937" i="2" a="1"/>
  <c r="AB1937" i="2" s="1"/>
  <c r="AB1877" i="2" a="1"/>
  <c r="AB1877" i="2" s="1"/>
  <c r="AB1810" i="2" a="1"/>
  <c r="AB1810" i="2" s="1"/>
  <c r="AB1752" i="2" a="1"/>
  <c r="AB1752" i="2" s="1"/>
  <c r="AB1693" i="2" a="1"/>
  <c r="AB1693" i="2" s="1"/>
  <c r="AB1588" i="2" a="1"/>
  <c r="AB1588" i="2" s="1"/>
  <c r="AB1493" i="2" a="1"/>
  <c r="AB1493" i="2" s="1"/>
  <c r="AB1446" i="2" a="1"/>
  <c r="AB1446" i="2" s="1"/>
  <c r="AB1384" i="2" a="1"/>
  <c r="AB1384" i="2" s="1"/>
  <c r="AB1346" i="2" a="1"/>
  <c r="AB1346" i="2" s="1"/>
  <c r="AB1295" i="2" a="1"/>
  <c r="AB1295" i="2" s="1"/>
  <c r="AB1257" i="2" a="1"/>
  <c r="AB1257" i="2" s="1"/>
  <c r="AB1196" i="2" a="1"/>
  <c r="AB1196" i="2" s="1"/>
  <c r="AB1137" i="2" a="1"/>
  <c r="AB1137" i="2" s="1"/>
  <c r="AB1072" i="2" a="1"/>
  <c r="AB1072" i="2" s="1"/>
  <c r="AB1014" i="2" a="1"/>
  <c r="AB1014" i="2" s="1"/>
  <c r="AB917" i="2" a="1"/>
  <c r="AB917" i="2" s="1"/>
  <c r="AB829" i="2" a="1"/>
  <c r="AB829" i="2" s="1"/>
  <c r="AB776" i="2" a="1"/>
  <c r="AB776" i="2" s="1"/>
  <c r="AB688" i="2" a="1"/>
  <c r="AB688" i="2" s="1"/>
  <c r="AB643" i="2" a="1"/>
  <c r="AB643" i="2" s="1"/>
  <c r="AB586" i="2" a="1"/>
  <c r="AB586" i="2" s="1"/>
  <c r="AB534" i="2" a="1"/>
  <c r="AB534" i="2" s="1"/>
  <c r="AB473" i="2" a="1"/>
  <c r="AB473" i="2" s="1"/>
  <c r="AB417" i="2" a="1"/>
  <c r="AB417" i="2" s="1"/>
  <c r="AB374" i="2" a="1"/>
  <c r="AB374" i="2" s="1"/>
  <c r="AB330" i="2" a="1"/>
  <c r="AB330" i="2" s="1"/>
  <c r="AB273" i="2" a="1"/>
  <c r="AB273" i="2" s="1"/>
  <c r="AB228" i="2" a="1"/>
  <c r="AB228" i="2" s="1"/>
  <c r="AB175" i="2" a="1"/>
  <c r="AB175" i="2" s="1"/>
  <c r="AB100" i="2" a="1"/>
  <c r="AB100" i="2" s="1"/>
  <c r="AB46" i="2" a="1"/>
  <c r="AB46" i="2" s="1"/>
  <c r="AB4633" i="2" a="1"/>
  <c r="AB4633" i="2" s="1"/>
  <c r="AB2877" i="2" a="1"/>
  <c r="AB2877" i="2" s="1"/>
  <c r="AB1213" i="2" a="1"/>
  <c r="AB1213" i="2" s="1"/>
  <c r="AB4702" i="2" a="1"/>
  <c r="AB4702" i="2" s="1"/>
  <c r="AB4683" i="2" a="1"/>
  <c r="AB4683" i="2" s="1"/>
  <c r="AB4658" i="2" a="1"/>
  <c r="AB4658" i="2" s="1"/>
  <c r="AB4637" i="2" a="1"/>
  <c r="AB4637" i="2" s="1"/>
  <c r="AB4614" i="2" a="1"/>
  <c r="AB4614" i="2" s="1"/>
  <c r="AB4589" i="2" a="1"/>
  <c r="AB4589" i="2" s="1"/>
  <c r="AB4567" i="2" a="1"/>
  <c r="AB4567" i="2" s="1"/>
  <c r="AB4540" i="2" a="1"/>
  <c r="AB4540" i="2" s="1"/>
  <c r="AB4515" i="2" a="1"/>
  <c r="AB4515" i="2" s="1"/>
  <c r="AB4479" i="2" a="1"/>
  <c r="AB4479" i="2" s="1"/>
  <c r="AB4457" i="2" a="1"/>
  <c r="AB4457" i="2" s="1"/>
  <c r="AB4433" i="2" a="1"/>
  <c r="AB4433" i="2" s="1"/>
  <c r="AB4405" i="2" a="1"/>
  <c r="AB4405" i="2" s="1"/>
  <c r="AB4379" i="2" a="1"/>
  <c r="AB4379" i="2" s="1"/>
  <c r="AB4358" i="2" a="1"/>
  <c r="AB4358" i="2" s="1"/>
  <c r="AB4337" i="2" a="1"/>
  <c r="AB4337" i="2" s="1"/>
  <c r="AB4314" i="2" a="1"/>
  <c r="AB4314" i="2" s="1"/>
  <c r="AB4289" i="2" a="1"/>
  <c r="AB4289" i="2" s="1"/>
  <c r="AB4269" i="2" a="1"/>
  <c r="AB4269" i="2" s="1"/>
  <c r="AB4243" i="2" a="1"/>
  <c r="AB4243" i="2" s="1"/>
  <c r="AB4212" i="2" a="1"/>
  <c r="AB4212" i="2" s="1"/>
  <c r="AB4189" i="2" a="1"/>
  <c r="AB4189" i="2" s="1"/>
  <c r="AB4161" i="2" a="1"/>
  <c r="AB4161" i="2" s="1"/>
  <c r="AB4136" i="2" a="1"/>
  <c r="AB4136" i="2" s="1"/>
  <c r="AB4117" i="2" a="1"/>
  <c r="AB4117" i="2" s="1"/>
  <c r="AB4095" i="2" a="1"/>
  <c r="AB4095" i="2" s="1"/>
  <c r="AB4068" i="2" a="1"/>
  <c r="AB4068" i="2" s="1"/>
  <c r="AB4041" i="2" a="1"/>
  <c r="AB4041" i="2" s="1"/>
  <c r="AB4021" i="2" a="1"/>
  <c r="AB4021" i="2" s="1"/>
  <c r="AB3996" i="2" a="1"/>
  <c r="AB3996" i="2" s="1"/>
  <c r="AB3977" i="2" a="1"/>
  <c r="AB3977" i="2" s="1"/>
  <c r="AB3952" i="2" a="1"/>
  <c r="AB3952" i="2" s="1"/>
  <c r="AB3931" i="2" a="1"/>
  <c r="AB3931" i="2" s="1"/>
  <c r="AB3907" i="2" a="1"/>
  <c r="AB3907" i="2" s="1"/>
  <c r="AB3888" i="2" a="1"/>
  <c r="AB3888" i="2" s="1"/>
  <c r="AB3863" i="2" a="1"/>
  <c r="AB3863" i="2" s="1"/>
  <c r="AB3842" i="2" a="1"/>
  <c r="AB3842" i="2" s="1"/>
  <c r="AB3813" i="2" a="1"/>
  <c r="AB3813" i="2" s="1"/>
  <c r="AB3786" i="2" a="1"/>
  <c r="AB3786" i="2" s="1"/>
  <c r="AB3762" i="2" a="1"/>
  <c r="AB3762" i="2" s="1"/>
  <c r="AB3736" i="2" a="1"/>
  <c r="AB3736" i="2" s="1"/>
  <c r="AB3711" i="2" a="1"/>
  <c r="AB3711" i="2" s="1"/>
  <c r="AB3689" i="2" a="1"/>
  <c r="AB3689" i="2" s="1"/>
  <c r="AB3669" i="2" a="1"/>
  <c r="AB3669" i="2" s="1"/>
  <c r="AB3647" i="2" a="1"/>
  <c r="AB3647" i="2" s="1"/>
  <c r="AB3627" i="2" a="1"/>
  <c r="AB3627" i="2" s="1"/>
  <c r="AB3609" i="2" a="1"/>
  <c r="AB3609" i="2" s="1"/>
  <c r="AB3585" i="2" a="1"/>
  <c r="AB3585" i="2" s="1"/>
  <c r="AB3567" i="2" a="1"/>
  <c r="AB3567" i="2" s="1"/>
  <c r="AB3547" i="2" a="1"/>
  <c r="AB3547" i="2" s="1"/>
  <c r="AB3523" i="2" a="1"/>
  <c r="AB3523" i="2" s="1"/>
  <c r="AB3499" i="2" a="1"/>
  <c r="AB3499" i="2" s="1"/>
  <c r="AB3479" i="2" a="1"/>
  <c r="AB3479" i="2" s="1"/>
  <c r="AB3460" i="2" a="1"/>
  <c r="AB3460" i="2" s="1"/>
  <c r="AB3441" i="2" a="1"/>
  <c r="AB3441" i="2" s="1"/>
  <c r="AB3418" i="2" a="1"/>
  <c r="AB3418" i="2" s="1"/>
  <c r="AB3393" i="2" a="1"/>
  <c r="AB3393" i="2" s="1"/>
  <c r="AB3371" i="2" a="1"/>
  <c r="AB3371" i="2" s="1"/>
  <c r="AB3345" i="2" a="1"/>
  <c r="AB3345" i="2" s="1"/>
  <c r="AB3322" i="2" a="1"/>
  <c r="AB3322" i="2" s="1"/>
  <c r="AB3295" i="2" a="1"/>
  <c r="AB3295" i="2" s="1"/>
  <c r="AB3267" i="2" a="1"/>
  <c r="AB3267" i="2" s="1"/>
  <c r="AB3245" i="2" a="1"/>
  <c r="AB3245" i="2" s="1"/>
  <c r="AB3215" i="2" a="1"/>
  <c r="AB3215" i="2" s="1"/>
  <c r="AB3193" i="2" a="1"/>
  <c r="AB3193" i="2" s="1"/>
  <c r="AB3169" i="2" a="1"/>
  <c r="AB3169" i="2" s="1"/>
  <c r="AB3149" i="2" a="1"/>
  <c r="AB3149" i="2" s="1"/>
  <c r="AB3128" i="2" a="1"/>
  <c r="AB3128" i="2" s="1"/>
  <c r="AB3103" i="2" a="1"/>
  <c r="AB3103" i="2" s="1"/>
  <c r="AB3085" i="2" a="1"/>
  <c r="AB3085" i="2" s="1"/>
  <c r="AB3066" i="2" a="1"/>
  <c r="AB3066" i="2" s="1"/>
  <c r="AB3042" i="2" a="1"/>
  <c r="AB3042" i="2" s="1"/>
  <c r="AB3016" i="2" a="1"/>
  <c r="AB3016" i="2" s="1"/>
  <c r="AB2995" i="2" a="1"/>
  <c r="AB2995" i="2" s="1"/>
  <c r="AB2972" i="2" a="1"/>
  <c r="AB2972" i="2" s="1"/>
  <c r="AB2952" i="2" a="1"/>
  <c r="AB2952" i="2" s="1"/>
  <c r="AB2928" i="2" a="1"/>
  <c r="AB2928" i="2" s="1"/>
  <c r="AB2899" i="2" a="1"/>
  <c r="AB2899" i="2" s="1"/>
  <c r="AB2874" i="2" a="1"/>
  <c r="AB2874" i="2" s="1"/>
  <c r="AB2854" i="2" a="1"/>
  <c r="AB2854" i="2" s="1"/>
  <c r="AB2832" i="2" a="1"/>
  <c r="AB2832" i="2" s="1"/>
  <c r="AB2808" i="2" a="1"/>
  <c r="AB2808" i="2" s="1"/>
  <c r="AB2786" i="2" a="1"/>
  <c r="AB2786" i="2" s="1"/>
  <c r="AB2763" i="2" a="1"/>
  <c r="AB2763" i="2" s="1"/>
  <c r="AB2740" i="2" a="1"/>
  <c r="AB2740" i="2" s="1"/>
  <c r="AB2718" i="2" a="1"/>
  <c r="AB2718" i="2" s="1"/>
  <c r="AB2691" i="2" a="1"/>
  <c r="AB2691" i="2" s="1"/>
  <c r="AB2667" i="2" a="1"/>
  <c r="AB2667" i="2" s="1"/>
  <c r="AB2650" i="2" a="1"/>
  <c r="AB2650" i="2" s="1"/>
  <c r="AB2626" i="2" a="1"/>
  <c r="AB2626" i="2" s="1"/>
  <c r="AB2608" i="2" a="1"/>
  <c r="AB2608" i="2" s="1"/>
  <c r="AB2580" i="2" a="1"/>
  <c r="AB2580" i="2" s="1"/>
  <c r="AB2552" i="2" a="1"/>
  <c r="AB2552" i="2" s="1"/>
  <c r="AB2522" i="2" a="1"/>
  <c r="AB2522" i="2" s="1"/>
  <c r="AB2499" i="2" a="1"/>
  <c r="AB2499" i="2" s="1"/>
  <c r="AB2473" i="2" a="1"/>
  <c r="AB2473" i="2" s="1"/>
  <c r="AB2451" i="2" a="1"/>
  <c r="AB2451" i="2" s="1"/>
  <c r="AB2418" i="2" a="1"/>
  <c r="AB2418" i="2" s="1"/>
  <c r="AB2393" i="2" a="1"/>
  <c r="AB2393" i="2" s="1"/>
  <c r="AB2370" i="2" a="1"/>
  <c r="AB2370" i="2" s="1"/>
  <c r="AB2342" i="2" a="1"/>
  <c r="AB2342" i="2" s="1"/>
  <c r="AB2321" i="2" a="1"/>
  <c r="AB2321" i="2" s="1"/>
  <c r="AB2291" i="2" a="1"/>
  <c r="AB2291" i="2" s="1"/>
  <c r="AB2268" i="2" a="1"/>
  <c r="AB2268" i="2" s="1"/>
  <c r="AB2244" i="2" a="1"/>
  <c r="AB2244" i="2" s="1"/>
  <c r="AB2219" i="2" a="1"/>
  <c r="AB2219" i="2" s="1"/>
  <c r="AB2198" i="2" a="1"/>
  <c r="AB2198" i="2" s="1"/>
  <c r="AB2180" i="2" a="1"/>
  <c r="AB2180" i="2" s="1"/>
  <c r="AB2162" i="2" a="1"/>
  <c r="AB2162" i="2" s="1"/>
  <c r="AB2140" i="2" a="1"/>
  <c r="AB2140" i="2" s="1"/>
  <c r="AB2117" i="2" a="1"/>
  <c r="AB2117" i="2" s="1"/>
  <c r="AB2080" i="2" a="1"/>
  <c r="AB2080" i="2" s="1"/>
  <c r="AB2060" i="2" a="1"/>
  <c r="AB2060" i="2" s="1"/>
  <c r="AB2035" i="2" a="1"/>
  <c r="AB2035" i="2" s="1"/>
  <c r="AB2014" i="2" a="1"/>
  <c r="AB2014" i="2" s="1"/>
  <c r="AB1993" i="2" a="1"/>
  <c r="AB1993" i="2" s="1"/>
  <c r="AB1970" i="2" a="1"/>
  <c r="AB1970" i="2" s="1"/>
  <c r="AB1946" i="2" a="1"/>
  <c r="AB1946" i="2" s="1"/>
  <c r="AB1921" i="2" a="1"/>
  <c r="AB1921" i="2" s="1"/>
  <c r="AB1896" i="2" a="1"/>
  <c r="AB1896" i="2" s="1"/>
  <c r="AB1872" i="2" a="1"/>
  <c r="AB1872" i="2" s="1"/>
  <c r="AB1853" i="2" a="1"/>
  <c r="AB1853" i="2" s="1"/>
  <c r="AB1830" i="2" a="1"/>
  <c r="AB1830" i="2" s="1"/>
  <c r="AB1805" i="2" a="1"/>
  <c r="AB1805" i="2" s="1"/>
  <c r="AB1780" i="2" a="1"/>
  <c r="AB1780" i="2" s="1"/>
  <c r="AB1759" i="2" a="1"/>
  <c r="AB1759" i="2" s="1"/>
  <c r="AB1733" i="2" a="1"/>
  <c r="AB1733" i="2" s="1"/>
  <c r="AB1710" i="2" a="1"/>
  <c r="AB1710" i="2" s="1"/>
  <c r="AB1686" i="2" a="1"/>
  <c r="AB1686" i="2" s="1"/>
  <c r="AB1665" i="2" a="1"/>
  <c r="AB1665" i="2" s="1"/>
  <c r="AB1642" i="2" a="1"/>
  <c r="AB1642" i="2" s="1"/>
  <c r="AB1625" i="2" a="1"/>
  <c r="AB1625" i="2" s="1"/>
  <c r="AB1605" i="2" a="1"/>
  <c r="AB1605" i="2" s="1"/>
  <c r="AB1586" i="2" a="1"/>
  <c r="AB1586" i="2" s="1"/>
  <c r="AB1564" i="2" a="1"/>
  <c r="AB1564" i="2" s="1"/>
  <c r="AB1545" i="2" a="1"/>
  <c r="AB1545" i="2" s="1"/>
  <c r="AB1526" i="2" a="1"/>
  <c r="AB1526" i="2" s="1"/>
  <c r="AB1502" i="2" a="1"/>
  <c r="AB1502" i="2" s="1"/>
  <c r="AB1480" i="2" a="1"/>
  <c r="AB1480" i="2" s="1"/>
  <c r="AB1452" i="2" a="1"/>
  <c r="AB1452" i="2" s="1"/>
  <c r="AB1428" i="2" a="1"/>
  <c r="AB1428" i="2" s="1"/>
  <c r="AB1406" i="2" a="1"/>
  <c r="AB1406" i="2" s="1"/>
  <c r="AB1376" i="2" a="1"/>
  <c r="AB1376" i="2" s="1"/>
  <c r="AB1348" i="2" a="1"/>
  <c r="AB1348" i="2" s="1"/>
  <c r="AB1327" i="2" a="1"/>
  <c r="AB1327" i="2" s="1"/>
  <c r="AB1306" i="2" a="1"/>
  <c r="AB1306" i="2" s="1"/>
  <c r="AB1271" i="2" a="1"/>
  <c r="AB1271" i="2" s="1"/>
  <c r="AB1243" i="2" a="1"/>
  <c r="AB1243" i="2" s="1"/>
  <c r="AB1218" i="2" a="1"/>
  <c r="AB1218" i="2" s="1"/>
  <c r="AB1190" i="2" a="1"/>
  <c r="AB1190" i="2" s="1"/>
  <c r="AB1170" i="2" a="1"/>
  <c r="AB1170" i="2" s="1"/>
  <c r="AB1145" i="2" a="1"/>
  <c r="AB1145" i="2" s="1"/>
  <c r="AB1120" i="2" a="1"/>
  <c r="AB1120" i="2" s="1"/>
  <c r="AB1099" i="2" a="1"/>
  <c r="AB1099" i="2" s="1"/>
  <c r="AB1073" i="2" a="1"/>
  <c r="AB1073" i="2" s="1"/>
  <c r="AB1051" i="2" a="1"/>
  <c r="AB1051" i="2" s="1"/>
  <c r="AB1030" i="2" a="1"/>
  <c r="AB1030" i="2" s="1"/>
  <c r="AB1000" i="2" a="1"/>
  <c r="AB1000" i="2" s="1"/>
  <c r="AB979" i="2" a="1"/>
  <c r="AB979" i="2" s="1"/>
  <c r="AB960" i="2" a="1"/>
  <c r="AB960" i="2" s="1"/>
  <c r="AB940" i="2" a="1"/>
  <c r="AB940" i="2" s="1"/>
  <c r="AB920" i="2" a="1"/>
  <c r="AB920" i="2" s="1"/>
  <c r="AB902" i="2" a="1"/>
  <c r="AB902" i="2" s="1"/>
  <c r="AB886" i="2" a="1"/>
  <c r="AB886" i="2" s="1"/>
  <c r="AB863" i="2" a="1"/>
  <c r="AB863" i="2" s="1"/>
  <c r="AB842" i="2" a="1"/>
  <c r="AB842" i="2" s="1"/>
  <c r="AB819" i="2" a="1"/>
  <c r="AB819" i="2" s="1"/>
  <c r="AB794" i="2" a="1"/>
  <c r="AB794" i="2" s="1"/>
  <c r="AB772" i="2" a="1"/>
  <c r="AB772" i="2" s="1"/>
  <c r="AB753" i="2" a="1"/>
  <c r="AB753" i="2" s="1"/>
  <c r="AB733" i="2" a="1"/>
  <c r="AB733" i="2" s="1"/>
  <c r="AB708" i="2" a="1"/>
  <c r="AB708" i="2" s="1"/>
  <c r="AB687" i="2" a="1"/>
  <c r="AB687" i="2" s="1"/>
  <c r="AB663" i="2" a="1"/>
  <c r="AB663" i="2" s="1"/>
  <c r="AB636" i="2" a="1"/>
  <c r="AB636" i="2" s="1"/>
  <c r="AB616" i="2" a="1"/>
  <c r="AB616" i="2" s="1"/>
  <c r="AB589" i="2" a="1"/>
  <c r="AB589" i="2" s="1"/>
  <c r="AB561" i="2" a="1"/>
  <c r="AB561" i="2" s="1"/>
  <c r="AB536" i="2" a="1"/>
  <c r="AB536" i="2" s="1"/>
  <c r="AB512" i="2" a="1"/>
  <c r="AB512" i="2" s="1"/>
  <c r="AB495" i="2" a="1"/>
  <c r="AB495" i="2" s="1"/>
  <c r="AB465" i="2" a="1"/>
  <c r="AB465" i="2" s="1"/>
  <c r="AB439" i="2" a="1"/>
  <c r="AB439" i="2" s="1"/>
  <c r="AB415" i="2" a="1"/>
  <c r="AB415" i="2" s="1"/>
  <c r="AB383" i="2" a="1"/>
  <c r="AB383" i="2" s="1"/>
  <c r="AB358" i="2" a="1"/>
  <c r="AB358" i="2" s="1"/>
  <c r="AB331" i="2" a="1"/>
  <c r="AB331" i="2" s="1"/>
  <c r="AB308" i="2" a="1"/>
  <c r="AB308" i="2" s="1"/>
  <c r="AB280" i="2" a="1"/>
  <c r="AB280" i="2" s="1"/>
  <c r="AB257" i="2" a="1"/>
  <c r="AB257" i="2" s="1"/>
  <c r="AB230" i="2" a="1"/>
  <c r="AB230" i="2" s="1"/>
  <c r="AB203" i="2" a="1"/>
  <c r="AB203" i="2" s="1"/>
  <c r="AB179" i="2" a="1"/>
  <c r="AB179" i="2" s="1"/>
  <c r="AB157" i="2" a="1"/>
  <c r="AB157" i="2" s="1"/>
  <c r="AB132" i="2" a="1"/>
  <c r="AB132" i="2" s="1"/>
  <c r="AB110" i="2" a="1"/>
  <c r="AB110" i="2" s="1"/>
  <c r="AB88" i="2" a="1"/>
  <c r="AB88" i="2" s="1"/>
  <c r="AB62" i="2" a="1"/>
  <c r="AB62" i="2" s="1"/>
  <c r="AB36" i="2" a="1"/>
  <c r="AB36" i="2" s="1"/>
  <c r="AB9" i="2" a="1"/>
  <c r="AB9" i="2" s="1"/>
  <c r="AB4710" i="2" a="1"/>
  <c r="AB4710" i="2" s="1"/>
  <c r="AB4480" i="2" a="1"/>
  <c r="AB4480" i="2" s="1"/>
  <c r="AB4228" i="2" a="1"/>
  <c r="AB4228" i="2" s="1"/>
  <c r="AB3878" i="2" a="1"/>
  <c r="AB3878" i="2" s="1"/>
  <c r="AB3401" i="2" a="1"/>
  <c r="AB3401" i="2" s="1"/>
  <c r="AB2890" i="2" a="1"/>
  <c r="AB2890" i="2" s="1"/>
  <c r="AB2502" i="2" a="1"/>
  <c r="AB2502" i="2" s="1"/>
  <c r="AB2158" i="2" a="1"/>
  <c r="AB2158" i="2" s="1"/>
  <c r="AB1707" i="2" a="1"/>
  <c r="AB1707" i="2" s="1"/>
  <c r="AB1438" i="2" a="1"/>
  <c r="AB1438" i="2" s="1"/>
  <c r="AB1115" i="2" a="1"/>
  <c r="AB1115" i="2" s="1"/>
  <c r="AB710" i="2" a="1"/>
  <c r="AB710" i="2" s="1"/>
  <c r="AB397" i="2" a="1"/>
  <c r="AB397" i="2" s="1"/>
  <c r="AB135" i="2" a="1"/>
  <c r="AB135" i="2" s="1"/>
  <c r="AB4657" i="2" a="1"/>
  <c r="AB4657" i="2" s="1"/>
  <c r="AB4599" i="2" a="1"/>
  <c r="AB4599" i="2" s="1"/>
  <c r="AB4534" i="2" a="1"/>
  <c r="AB4534" i="2" s="1"/>
  <c r="AB4489" i="2" a="1"/>
  <c r="AB4489" i="2" s="1"/>
  <c r="AB4440" i="2" a="1"/>
  <c r="AB4440" i="2" s="1"/>
  <c r="AB4393" i="2" a="1"/>
  <c r="AB4393" i="2" s="1"/>
  <c r="AB4308" i="2" a="1"/>
  <c r="AB4308" i="2" s="1"/>
  <c r="AB4240" i="2" a="1"/>
  <c r="AB4240" i="2" s="1"/>
  <c r="AB4190" i="2" a="1"/>
  <c r="AB4190" i="2" s="1"/>
  <c r="AB4140" i="2" a="1"/>
  <c r="AB4140" i="2" s="1"/>
  <c r="AB4067" i="2" a="1"/>
  <c r="AB4067" i="2" s="1"/>
  <c r="AB4003" i="2" a="1"/>
  <c r="AB4003" i="2" s="1"/>
  <c r="AB3943" i="2" a="1"/>
  <c r="AB3943" i="2" s="1"/>
  <c r="AB3885" i="2" a="1"/>
  <c r="AB3885" i="2" s="1"/>
  <c r="AB3825" i="2" a="1"/>
  <c r="AB3825" i="2" s="1"/>
  <c r="AB3783" i="2" a="1"/>
  <c r="AB3783" i="2" s="1"/>
  <c r="AB3733" i="2" a="1"/>
  <c r="AB3733" i="2" s="1"/>
  <c r="AB3664" i="2" a="1"/>
  <c r="AB3664" i="2" s="1"/>
  <c r="AB3593" i="2" a="1"/>
  <c r="AB3593" i="2" s="1"/>
  <c r="AB3517" i="2" a="1"/>
  <c r="AB3517" i="2" s="1"/>
  <c r="AB3424" i="2" a="1"/>
  <c r="AB3424" i="2" s="1"/>
  <c r="AB3358" i="2" a="1"/>
  <c r="AB3358" i="2" s="1"/>
  <c r="AB3308" i="2" a="1"/>
  <c r="AB3308" i="2" s="1"/>
  <c r="AB3265" i="2" a="1"/>
  <c r="AB3265" i="2" s="1"/>
  <c r="AB3216" i="2" a="1"/>
  <c r="AB3216" i="2" s="1"/>
  <c r="AB3135" i="2" a="1"/>
  <c r="AB3135" i="2" s="1"/>
  <c r="AB3065" i="2" a="1"/>
  <c r="AB3065" i="2" s="1"/>
  <c r="AB3024" i="2" a="1"/>
  <c r="AB3024" i="2" s="1"/>
  <c r="AB2947" i="2" a="1"/>
  <c r="AB2947" i="2" s="1"/>
  <c r="AB2905" i="2" a="1"/>
  <c r="AB2905" i="2" s="1"/>
  <c r="AB2839" i="2" a="1"/>
  <c r="AB2839" i="2" s="1"/>
  <c r="AB2781" i="2" a="1"/>
  <c r="AB2781" i="2" s="1"/>
  <c r="AB2715" i="2" a="1"/>
  <c r="AB2715" i="2" s="1"/>
  <c r="AB2657" i="2" a="1"/>
  <c r="AB2657" i="2" s="1"/>
  <c r="AB2584" i="2" a="1"/>
  <c r="AB2584" i="2" s="1"/>
  <c r="AB2538" i="2" a="1"/>
  <c r="AB2538" i="2" s="1"/>
  <c r="AB2489" i="2" a="1"/>
  <c r="AB2489" i="2" s="1"/>
  <c r="AB2438" i="2" a="1"/>
  <c r="AB2438" i="2" s="1"/>
  <c r="AB2396" i="2" a="1"/>
  <c r="AB2396" i="2" s="1"/>
  <c r="AB2347" i="2" a="1"/>
  <c r="AB2347" i="2" s="1"/>
  <c r="AB2295" i="2" a="1"/>
  <c r="AB2295" i="2" s="1"/>
  <c r="AB2239" i="2" a="1"/>
  <c r="AB2239" i="2" s="1"/>
  <c r="AB2152" i="2" a="1"/>
  <c r="AB2152" i="2" s="1"/>
  <c r="AB2107" i="2" a="1"/>
  <c r="AB2107" i="2" s="1"/>
  <c r="AB2067" i="2" a="1"/>
  <c r="AB2067" i="2" s="1"/>
  <c r="AB1985" i="2" a="1"/>
  <c r="AB1985" i="2" s="1"/>
  <c r="AB1936" i="2" a="1"/>
  <c r="AB1936" i="2" s="1"/>
  <c r="AB1876" i="2" a="1"/>
  <c r="AB1876" i="2" s="1"/>
  <c r="AB1809" i="2" a="1"/>
  <c r="AB1809" i="2" s="1"/>
  <c r="AB1750" i="2" a="1"/>
  <c r="AB1750" i="2" s="1"/>
  <c r="AB1688" i="2" a="1"/>
  <c r="AB1688" i="2" s="1"/>
  <c r="AB1582" i="2" a="1"/>
  <c r="AB1582" i="2" s="1"/>
  <c r="AB1488" i="2" a="1"/>
  <c r="AB1488" i="2" s="1"/>
  <c r="AB1436" i="2" a="1"/>
  <c r="AB1436" i="2" s="1"/>
  <c r="AB1383" i="2" a="1"/>
  <c r="AB1383" i="2" s="1"/>
  <c r="AB1344" i="2" a="1"/>
  <c r="AB1344" i="2" s="1"/>
  <c r="AB1294" i="2" a="1"/>
  <c r="AB1294" i="2" s="1"/>
  <c r="AB1247" i="2" a="1"/>
  <c r="AB1247" i="2" s="1"/>
  <c r="AB1191" i="2" a="1"/>
  <c r="AB1191" i="2" s="1"/>
  <c r="AB1135" i="2" a="1"/>
  <c r="AB1135" i="2" s="1"/>
  <c r="AB1067" i="2" a="1"/>
  <c r="AB1067" i="2" s="1"/>
  <c r="AB1009" i="2" a="1"/>
  <c r="AB1009" i="2" s="1"/>
  <c r="AB916" i="2" a="1"/>
  <c r="AB916" i="2" s="1"/>
  <c r="AB824" i="2" a="1"/>
  <c r="AB824" i="2" s="1"/>
  <c r="AB769" i="2" a="1"/>
  <c r="AB769" i="2" s="1"/>
  <c r="AB686" i="2" a="1"/>
  <c r="AB686" i="2" s="1"/>
  <c r="AB642" i="2" a="1"/>
  <c r="AB642" i="2" s="1"/>
  <c r="AB585" i="2" a="1"/>
  <c r="AB585" i="2" s="1"/>
  <c r="AB532" i="2" a="1"/>
  <c r="AB532" i="2" s="1"/>
  <c r="AB471" i="2" a="1"/>
  <c r="AB471" i="2" s="1"/>
  <c r="AB416" i="2" a="1"/>
  <c r="AB416" i="2" s="1"/>
  <c r="AB369" i="2" a="1"/>
  <c r="AB369" i="2" s="1"/>
  <c r="AB326" i="2" a="1"/>
  <c r="AB326" i="2" s="1"/>
  <c r="AB265" i="2" a="1"/>
  <c r="AB265" i="2" s="1"/>
  <c r="AB227" i="2" a="1"/>
  <c r="AB227" i="2" s="1"/>
  <c r="AB172" i="2" a="1"/>
  <c r="AB172" i="2" s="1"/>
  <c r="AB91" i="2" a="1"/>
  <c r="AB91" i="2" s="1"/>
  <c r="AB44" i="2" a="1"/>
  <c r="AB44" i="2" s="1"/>
  <c r="AB4392" i="2" a="1"/>
  <c r="AB4392" i="2" s="1"/>
  <c r="AB2782" i="2" a="1"/>
  <c r="AB2782" i="2" s="1"/>
  <c r="AB1138" i="2" a="1"/>
  <c r="AB1138" i="2" s="1"/>
  <c r="AB4701" i="2" a="1"/>
  <c r="AB4701" i="2" s="1"/>
  <c r="AB4682" i="2" a="1"/>
  <c r="AB4682" i="2" s="1"/>
  <c r="AB4656" i="2" a="1"/>
  <c r="AB4656" i="2" s="1"/>
  <c r="AB4635" i="2" a="1"/>
  <c r="AB4635" i="2" s="1"/>
  <c r="AB4613" i="2" a="1"/>
  <c r="AB4613" i="2" s="1"/>
  <c r="AB4588" i="2" a="1"/>
  <c r="AB4588" i="2" s="1"/>
  <c r="AB4566" i="2" a="1"/>
  <c r="AB4566" i="2" s="1"/>
  <c r="AB4537" i="2" a="1"/>
  <c r="AB4537" i="2" s="1"/>
  <c r="AB4514" i="2" a="1"/>
  <c r="AB4514" i="2" s="1"/>
  <c r="AB4478" i="2" a="1"/>
  <c r="AB4478" i="2" s="1"/>
  <c r="AB4456" i="2" a="1"/>
  <c r="AB4456" i="2" s="1"/>
  <c r="AB4430" i="2" a="1"/>
  <c r="AB4430" i="2" s="1"/>
  <c r="AB4403" i="2" a="1"/>
  <c r="AB4403" i="2" s="1"/>
  <c r="AB4378" i="2" a="1"/>
  <c r="AB4378" i="2" s="1"/>
  <c r="AB4356" i="2" a="1"/>
  <c r="AB4356" i="2" s="1"/>
  <c r="AB4335" i="2" a="1"/>
  <c r="AB4335" i="2" s="1"/>
  <c r="AB4313" i="2" a="1"/>
  <c r="AB4313" i="2" s="1"/>
  <c r="AB4288" i="2" a="1"/>
  <c r="AB4288" i="2" s="1"/>
  <c r="AB4268" i="2" a="1"/>
  <c r="AB4268" i="2" s="1"/>
  <c r="AB4239" i="2" a="1"/>
  <c r="AB4239" i="2" s="1"/>
  <c r="AB4211" i="2" a="1"/>
  <c r="AB4211" i="2" s="1"/>
  <c r="AB4186" i="2" a="1"/>
  <c r="AB4186" i="2" s="1"/>
  <c r="AB4158" i="2" a="1"/>
  <c r="AB4158" i="2" s="1"/>
  <c r="AB4135" i="2" a="1"/>
  <c r="AB4135" i="2" s="1"/>
  <c r="AB4116" i="2" a="1"/>
  <c r="AB4116" i="2" s="1"/>
  <c r="AB4094" i="2" a="1"/>
  <c r="AB4094" i="2" s="1"/>
  <c r="AB4065" i="2" a="1"/>
  <c r="AB4065" i="2" s="1"/>
  <c r="AB4040" i="2" a="1"/>
  <c r="AB4040" i="2" s="1"/>
  <c r="AB4020" i="2" a="1"/>
  <c r="AB4020" i="2" s="1"/>
  <c r="AB3995" i="2" a="1"/>
  <c r="AB3995" i="2" s="1"/>
  <c r="AB3976" i="2" a="1"/>
  <c r="AB3976" i="2" s="1"/>
  <c r="AB3951" i="2" a="1"/>
  <c r="AB3951" i="2" s="1"/>
  <c r="AB3930" i="2" a="1"/>
  <c r="AB3930" i="2" s="1"/>
  <c r="AB3906" i="2" a="1"/>
  <c r="AB3906" i="2" s="1"/>
  <c r="AB3887" i="2" a="1"/>
  <c r="AB3887" i="2" s="1"/>
  <c r="AB3862" i="2" a="1"/>
  <c r="AB3862" i="2" s="1"/>
  <c r="AB3841" i="2" a="1"/>
  <c r="AB3841" i="2" s="1"/>
  <c r="AB3812" i="2" a="1"/>
  <c r="AB3812" i="2" s="1"/>
  <c r="AB3782" i="2" a="1"/>
  <c r="AB3782" i="2" s="1"/>
  <c r="AB3761" i="2" a="1"/>
  <c r="AB3761" i="2" s="1"/>
  <c r="AB3734" i="2" a="1"/>
  <c r="AB3734" i="2" s="1"/>
  <c r="AB3709" i="2" a="1"/>
  <c r="AB3709" i="2" s="1"/>
  <c r="AB3688" i="2" a="1"/>
  <c r="AB3688" i="2" s="1"/>
  <c r="AB3668" i="2" a="1"/>
  <c r="AB3668" i="2" s="1"/>
  <c r="AB3646" i="2" a="1"/>
  <c r="AB3646" i="2" s="1"/>
  <c r="AB3625" i="2" a="1"/>
  <c r="AB3625" i="2" s="1"/>
  <c r="AB3608" i="2" a="1"/>
  <c r="AB3608" i="2" s="1"/>
  <c r="AB3583" i="2" a="1"/>
  <c r="AB3583" i="2" s="1"/>
  <c r="AB3565" i="2" a="1"/>
  <c r="AB3565" i="2" s="1"/>
  <c r="AB3546" i="2" a="1"/>
  <c r="AB3546" i="2" s="1"/>
  <c r="AB3522" i="2" a="1"/>
  <c r="AB3522" i="2" s="1"/>
  <c r="AB3498" i="2" a="1"/>
  <c r="AB3498" i="2" s="1"/>
  <c r="AB3478" i="2" a="1"/>
  <c r="AB3478" i="2" s="1"/>
  <c r="AB3458" i="2" a="1"/>
  <c r="AB3458" i="2" s="1"/>
  <c r="AB3440" i="2" a="1"/>
  <c r="AB3440" i="2" s="1"/>
  <c r="AB3416" i="2" a="1"/>
  <c r="AB3416" i="2" s="1"/>
  <c r="AB3391" i="2" a="1"/>
  <c r="AB3391" i="2" s="1"/>
  <c r="AB3370" i="2" a="1"/>
  <c r="AB3370" i="2" s="1"/>
  <c r="AB3344" i="2" a="1"/>
  <c r="AB3344" i="2" s="1"/>
  <c r="AB3321" i="2" a="1"/>
  <c r="AB3321" i="2" s="1"/>
  <c r="AB3291" i="2" a="1"/>
  <c r="AB3291" i="2" s="1"/>
  <c r="AB3264" i="2" a="1"/>
  <c r="AB3264" i="2" s="1"/>
  <c r="AB3243" i="2" a="1"/>
  <c r="AB3243" i="2" s="1"/>
  <c r="AB3214" i="2" a="1"/>
  <c r="AB3214" i="2" s="1"/>
  <c r="AB3192" i="2" a="1"/>
  <c r="AB3192" i="2" s="1"/>
  <c r="AB3168" i="2" a="1"/>
  <c r="AB3168" i="2" s="1"/>
  <c r="AB3148" i="2" a="1"/>
  <c r="AB3148" i="2" s="1"/>
  <c r="AB3127" i="2" a="1"/>
  <c r="AB3127" i="2" s="1"/>
  <c r="AB3102" i="2" a="1"/>
  <c r="AB3102" i="2" s="1"/>
  <c r="AB3084" i="2" a="1"/>
  <c r="AB3084" i="2" s="1"/>
  <c r="AB3064" i="2" a="1"/>
  <c r="AB3064" i="2" s="1"/>
  <c r="AB3041" i="2" a="1"/>
  <c r="AB3041" i="2" s="1"/>
  <c r="AB3015" i="2" a="1"/>
  <c r="AB3015" i="2" s="1"/>
  <c r="AB2993" i="2" a="1"/>
  <c r="AB2993" i="2" s="1"/>
  <c r="AB2971" i="2" a="1"/>
  <c r="AB2971" i="2" s="1"/>
  <c r="AB2951" i="2" a="1"/>
  <c r="AB2951" i="2" s="1"/>
  <c r="AB2927" i="2" a="1"/>
  <c r="AB2927" i="2" s="1"/>
  <c r="AB2898" i="2" a="1"/>
  <c r="AB2898" i="2" s="1"/>
  <c r="AB2873" i="2" a="1"/>
  <c r="AB2873" i="2" s="1"/>
  <c r="AB2853" i="2" a="1"/>
  <c r="AB2853" i="2" s="1"/>
  <c r="AB2831" i="2" a="1"/>
  <c r="AB2831" i="2" s="1"/>
  <c r="AB2806" i="2" a="1"/>
  <c r="AB2806" i="2" s="1"/>
  <c r="AB2785" i="2" a="1"/>
  <c r="AB2785" i="2" s="1"/>
  <c r="AB2762" i="2" a="1"/>
  <c r="AB2762" i="2" s="1"/>
  <c r="AB2739" i="2" a="1"/>
  <c r="AB2739" i="2" s="1"/>
  <c r="AB2717" i="2" a="1"/>
  <c r="AB2717" i="2" s="1"/>
  <c r="AB2690" i="2" a="1"/>
  <c r="AB2690" i="2" s="1"/>
  <c r="AB2666" i="2" a="1"/>
  <c r="AB2666" i="2" s="1"/>
  <c r="AB2649" i="2" a="1"/>
  <c r="AB2649" i="2" s="1"/>
  <c r="AB2625" i="2" a="1"/>
  <c r="AB2625" i="2" s="1"/>
  <c r="AB2606" i="2" a="1"/>
  <c r="AB2606" i="2" s="1"/>
  <c r="AB2578" i="2" a="1"/>
  <c r="AB2578" i="2" s="1"/>
  <c r="AB2550" i="2" a="1"/>
  <c r="AB2550" i="2" s="1"/>
  <c r="AB2519" i="2" a="1"/>
  <c r="AB2519" i="2" s="1"/>
  <c r="AB2498" i="2" a="1"/>
  <c r="AB2498" i="2" s="1"/>
  <c r="AB2472" i="2" a="1"/>
  <c r="AB2472" i="2" s="1"/>
  <c r="AB2448" i="2" a="1"/>
  <c r="AB2448" i="2" s="1"/>
  <c r="AB2417" i="2" a="1"/>
  <c r="AB2417" i="2" s="1"/>
  <c r="AB2392" i="2" a="1"/>
  <c r="AB2392" i="2" s="1"/>
  <c r="AB2369" i="2" a="1"/>
  <c r="AB2369" i="2" s="1"/>
  <c r="AB2339" i="2" a="1"/>
  <c r="AB2339" i="2" s="1"/>
  <c r="AB2320" i="2" a="1"/>
  <c r="AB2320" i="2" s="1"/>
  <c r="AB2289" i="2" a="1"/>
  <c r="AB2289" i="2" s="1"/>
  <c r="AB2267" i="2" a="1"/>
  <c r="AB2267" i="2" s="1"/>
  <c r="AB2243" i="2" a="1"/>
  <c r="AB2243" i="2" s="1"/>
  <c r="AB2217" i="2" a="1"/>
  <c r="AB2217" i="2" s="1"/>
  <c r="AB2197" i="2" a="1"/>
  <c r="AB2197" i="2" s="1"/>
  <c r="AB2179" i="2" a="1"/>
  <c r="AB2179" i="2" s="1"/>
  <c r="AB2161" i="2" a="1"/>
  <c r="AB2161" i="2" s="1"/>
  <c r="AB2139" i="2" a="1"/>
  <c r="AB2139" i="2" s="1"/>
  <c r="AB2112" i="2" a="1"/>
  <c r="AB2112" i="2" s="1"/>
  <c r="AB2079" i="2" a="1"/>
  <c r="AB2079" i="2" s="1"/>
  <c r="AB2059" i="2" a="1"/>
  <c r="AB2059" i="2" s="1"/>
  <c r="AB2034" i="2" a="1"/>
  <c r="AB2034" i="2" s="1"/>
  <c r="AB2013" i="2" a="1"/>
  <c r="AB2013" i="2" s="1"/>
  <c r="AB1992" i="2" a="1"/>
  <c r="AB1992" i="2" s="1"/>
  <c r="AB1969" i="2" a="1"/>
  <c r="AB1969" i="2" s="1"/>
  <c r="AB1945" i="2" a="1"/>
  <c r="AB1945" i="2" s="1"/>
  <c r="AB1919" i="2" a="1"/>
  <c r="AB1919" i="2" s="1"/>
  <c r="AB1895" i="2" a="1"/>
  <c r="AB1895" i="2" s="1"/>
  <c r="AB1871" i="2" a="1"/>
  <c r="AB1871" i="2" s="1"/>
  <c r="AB1852" i="2" a="1"/>
  <c r="AB1852" i="2" s="1"/>
  <c r="AB1829" i="2" a="1"/>
  <c r="AB1829" i="2" s="1"/>
  <c r="AB1804" i="2" a="1"/>
  <c r="AB1804" i="2" s="1"/>
  <c r="AB1778" i="2" a="1"/>
  <c r="AB1778" i="2" s="1"/>
  <c r="AB1758" i="2" a="1"/>
  <c r="AB1758" i="2" s="1"/>
  <c r="AB1731" i="2" a="1"/>
  <c r="AB1731" i="2" s="1"/>
  <c r="AB1709" i="2" a="1"/>
  <c r="AB1709" i="2" s="1"/>
  <c r="AB1685" i="2" a="1"/>
  <c r="AB1685" i="2" s="1"/>
  <c r="AB1664" i="2" a="1"/>
  <c r="AB1664" i="2" s="1"/>
  <c r="AB1640" i="2" a="1"/>
  <c r="AB1640" i="2" s="1"/>
  <c r="AB1623" i="2" a="1"/>
  <c r="AB1623" i="2" s="1"/>
  <c r="AB1604" i="2" a="1"/>
  <c r="AB1604" i="2" s="1"/>
  <c r="AB1584" i="2" a="1"/>
  <c r="AB1584" i="2" s="1"/>
  <c r="AB1563" i="2" a="1"/>
  <c r="AB1563" i="2" s="1"/>
  <c r="AB1544" i="2" a="1"/>
  <c r="AB1544" i="2" s="1"/>
  <c r="AB1525" i="2" a="1"/>
  <c r="AB1525" i="2" s="1"/>
  <c r="AB1501" i="2" a="1"/>
  <c r="AB1501" i="2" s="1"/>
  <c r="AB1478" i="2" a="1"/>
  <c r="AB1478" i="2" s="1"/>
  <c r="AB1451" i="2" a="1"/>
  <c r="AB1451" i="2" s="1"/>
  <c r="AB1427" i="2" a="1"/>
  <c r="AB1427" i="2" s="1"/>
  <c r="AB1404" i="2" a="1"/>
  <c r="AB1404" i="2" s="1"/>
  <c r="AB1375" i="2" a="1"/>
  <c r="AB1375" i="2" s="1"/>
  <c r="AB1347" i="2" a="1"/>
  <c r="AB1347" i="2" s="1"/>
  <c r="AB1326" i="2" a="1"/>
  <c r="AB1326" i="2" s="1"/>
  <c r="AB1303" i="2" a="1"/>
  <c r="AB1303" i="2" s="1"/>
  <c r="AB1268" i="2" a="1"/>
  <c r="AB1268" i="2" s="1"/>
  <c r="AB1242" i="2" a="1"/>
  <c r="AB1242" i="2" s="1"/>
  <c r="AB1215" i="2" a="1"/>
  <c r="AB1215" i="2" s="1"/>
  <c r="AB1189" i="2" a="1"/>
  <c r="AB1189" i="2" s="1"/>
  <c r="AB1168" i="2" a="1"/>
  <c r="AB1168" i="2" s="1"/>
  <c r="AB1142" i="2" a="1"/>
  <c r="AB1142" i="2" s="1"/>
  <c r="AB1119" i="2" a="1"/>
  <c r="AB1119" i="2" s="1"/>
  <c r="AB1097" i="2" a="1"/>
  <c r="AB1097" i="2" s="1"/>
  <c r="AB1071" i="2" a="1"/>
  <c r="AB1071" i="2" s="1"/>
  <c r="AB1050" i="2" a="1"/>
  <c r="AB1050" i="2" s="1"/>
  <c r="AB1026" i="2" a="1"/>
  <c r="AB1026" i="2" s="1"/>
  <c r="AB999" i="2" a="1"/>
  <c r="AB999" i="2" s="1"/>
  <c r="AB978" i="2" a="1"/>
  <c r="AB978" i="2" s="1"/>
  <c r="AB959" i="2" a="1"/>
  <c r="AB959" i="2" s="1"/>
  <c r="AB939" i="2" a="1"/>
  <c r="AB939" i="2" s="1"/>
  <c r="AB919" i="2" a="1"/>
  <c r="AB919" i="2" s="1"/>
  <c r="AB901" i="2" a="1"/>
  <c r="AB901" i="2" s="1"/>
  <c r="AB885" i="2" a="1"/>
  <c r="AB885" i="2" s="1"/>
  <c r="AB862" i="2" a="1"/>
  <c r="AB862" i="2" s="1"/>
  <c r="AB841" i="2" a="1"/>
  <c r="AB841" i="2" s="1"/>
  <c r="AB818" i="2" a="1"/>
  <c r="AB818" i="2" s="1"/>
  <c r="AB793" i="2" a="1"/>
  <c r="AB793" i="2" s="1"/>
  <c r="AB771" i="2" a="1"/>
  <c r="AB771" i="2" s="1"/>
  <c r="AB752" i="2" a="1"/>
  <c r="AB752" i="2" s="1"/>
  <c r="AB732" i="2" a="1"/>
  <c r="AB732" i="2" s="1"/>
  <c r="AB707" i="2" a="1"/>
  <c r="AB707" i="2" s="1"/>
  <c r="AB685" i="2" a="1"/>
  <c r="AB685" i="2" s="1"/>
  <c r="AB661" i="2" a="1"/>
  <c r="AB661" i="2" s="1"/>
  <c r="AB635" i="2" a="1"/>
  <c r="AB635" i="2" s="1"/>
  <c r="AB615" i="2" a="1"/>
  <c r="AB615" i="2" s="1"/>
  <c r="AB584" i="2" a="1"/>
  <c r="AB584" i="2" s="1"/>
  <c r="AB559" i="2" a="1"/>
  <c r="AB559" i="2" s="1"/>
  <c r="AB535" i="2" a="1"/>
  <c r="AB535" i="2" s="1"/>
  <c r="AB511" i="2" a="1"/>
  <c r="AB511" i="2" s="1"/>
  <c r="AB494" i="2" a="1"/>
  <c r="AB494" i="2" s="1"/>
  <c r="AB463" i="2" a="1"/>
  <c r="AB463" i="2" s="1"/>
  <c r="AB436" i="2" a="1"/>
  <c r="AB436" i="2" s="1"/>
  <c r="AB413" i="2" a="1"/>
  <c r="AB413" i="2" s="1"/>
  <c r="AB382" i="2" a="1"/>
  <c r="AB382" i="2" s="1"/>
  <c r="AB356" i="2" a="1"/>
  <c r="AB356" i="2" s="1"/>
  <c r="AB329" i="2" a="1"/>
  <c r="AB329" i="2" s="1"/>
  <c r="AB307" i="2" a="1"/>
  <c r="AB307" i="2" s="1"/>
  <c r="AB279" i="2" a="1"/>
  <c r="AB279" i="2" s="1"/>
  <c r="AB256" i="2" a="1"/>
  <c r="AB256" i="2" s="1"/>
  <c r="AB226" i="2" a="1"/>
  <c r="AB226" i="2" s="1"/>
  <c r="AB200" i="2" a="1"/>
  <c r="AB200" i="2" s="1"/>
  <c r="AB178" i="2" a="1"/>
  <c r="AB178" i="2" s="1"/>
  <c r="AB155" i="2" a="1"/>
  <c r="AB155" i="2" s="1"/>
  <c r="AB130" i="2" a="1"/>
  <c r="AB130" i="2" s="1"/>
  <c r="AB109" i="2" a="1"/>
  <c r="AB109" i="2" s="1"/>
  <c r="AB87" i="2" a="1"/>
  <c r="AB87" i="2" s="1"/>
  <c r="AB60" i="2" a="1"/>
  <c r="AB60" i="2" s="1"/>
  <c r="AB34" i="2" a="1"/>
  <c r="AB34" i="2" s="1"/>
  <c r="AB8" i="2" a="1"/>
  <c r="AB8" i="2" s="1"/>
  <c r="AB18" i="2" a="1"/>
  <c r="AB18" i="2" s="1"/>
  <c r="AB15" i="2" a="1"/>
  <c r="AB15" i="2" s="1"/>
  <c r="AB7" i="2" a="1"/>
  <c r="AB7" i="2" s="1"/>
  <c r="AB6" i="2" a="1"/>
  <c r="AB6" i="2" s="1"/>
  <c r="AB26" i="2" a="1"/>
  <c r="AB26" i="2" s="1"/>
  <c r="T4709" i="2"/>
  <c r="T4692" i="2"/>
  <c r="T4669" i="2"/>
  <c r="T4646" i="2"/>
  <c r="T4626" i="2"/>
  <c r="T4597" i="2"/>
  <c r="T4575" i="2"/>
  <c r="T4549" i="2"/>
  <c r="T4526" i="2"/>
  <c r="T4493" i="2"/>
  <c r="T4466" i="2"/>
  <c r="T4442" i="2"/>
  <c r="T4419" i="2"/>
  <c r="T4389" i="2"/>
  <c r="T4365" i="2"/>
  <c r="T4346" i="2"/>
  <c r="T4325" i="2"/>
  <c r="T4298" i="2"/>
  <c r="T4278" i="2"/>
  <c r="T4255" i="2"/>
  <c r="T4223" i="2"/>
  <c r="T4200" i="2"/>
  <c r="T4169" i="2"/>
  <c r="T4149" i="2"/>
  <c r="T4126" i="2"/>
  <c r="T4106" i="2"/>
  <c r="T4082" i="2"/>
  <c r="T4053" i="2"/>
  <c r="T4030" i="2"/>
  <c r="T4009" i="2"/>
  <c r="T3986" i="2"/>
  <c r="T3961" i="2"/>
  <c r="T3938" i="2"/>
  <c r="T3917" i="2"/>
  <c r="T3897" i="2"/>
  <c r="T3872" i="2"/>
  <c r="T3852" i="2"/>
  <c r="T3823" i="2"/>
  <c r="T3797" i="2"/>
  <c r="T3772" i="2"/>
  <c r="T3749" i="2"/>
  <c r="T3722" i="2"/>
  <c r="T3697" i="2"/>
  <c r="T3679" i="2"/>
  <c r="T3657" i="2"/>
  <c r="T3635" i="2"/>
  <c r="T3617" i="2"/>
  <c r="T3594" i="2"/>
  <c r="T3575" i="2"/>
  <c r="T3555" i="2"/>
  <c r="T3535" i="2"/>
  <c r="T3509" i="2"/>
  <c r="T3488" i="2"/>
  <c r="T3469" i="2"/>
  <c r="T3448" i="2"/>
  <c r="T3427" i="2"/>
  <c r="T3407" i="2"/>
  <c r="T3382" i="2"/>
  <c r="T3356" i="2"/>
  <c r="T3335" i="2"/>
  <c r="T3310" i="2"/>
  <c r="T3278" i="2"/>
  <c r="T3254" i="2"/>
  <c r="T3229" i="2"/>
  <c r="T3203" i="2"/>
  <c r="T3179" i="2"/>
  <c r="T3159" i="2"/>
  <c r="T3140" i="2"/>
  <c r="T3114" i="2"/>
  <c r="T3093" i="2"/>
  <c r="T3074" i="2"/>
  <c r="T3052" i="2"/>
  <c r="T3027" i="2"/>
  <c r="T3003" i="2"/>
  <c r="T2984" i="2"/>
  <c r="T2960" i="2"/>
  <c r="T2940" i="2"/>
  <c r="T2915" i="2"/>
  <c r="T2884" i="2"/>
  <c r="T2864" i="2"/>
  <c r="T2841" i="2"/>
  <c r="T2818" i="2"/>
  <c r="T2797" i="2"/>
  <c r="T2772" i="2"/>
  <c r="T2748" i="2"/>
  <c r="T2728" i="2"/>
  <c r="T2699" i="2"/>
  <c r="T2677" i="2"/>
  <c r="T2658" i="2"/>
  <c r="T2634" i="2"/>
  <c r="T2615" i="2"/>
  <c r="T2593" i="2"/>
  <c r="T2566" i="2"/>
  <c r="T2536" i="2"/>
  <c r="T2508" i="2"/>
  <c r="T2483" i="2"/>
  <c r="T2460" i="2"/>
  <c r="T2431" i="2"/>
  <c r="T2407" i="2"/>
  <c r="T2382" i="2"/>
  <c r="T2355" i="2"/>
  <c r="T2330" i="2"/>
  <c r="T2304" i="2"/>
  <c r="T2278" i="2"/>
  <c r="T2253" i="2"/>
  <c r="T2228" i="2"/>
  <c r="T2206" i="2"/>
  <c r="T2189" i="2"/>
  <c r="T2169" i="2"/>
  <c r="T2148" i="2"/>
  <c r="T2125" i="2"/>
  <c r="T2096" i="2"/>
  <c r="T2069" i="2"/>
  <c r="T2045" i="2"/>
  <c r="T2023" i="2"/>
  <c r="T2001" i="2"/>
  <c r="T1980" i="2"/>
  <c r="T1960" i="2"/>
  <c r="T1929" i="2"/>
  <c r="T1907" i="2"/>
  <c r="T1884" i="2"/>
  <c r="T1862" i="2"/>
  <c r="T1841" i="2"/>
  <c r="T1815" i="2"/>
  <c r="T1789" i="2"/>
  <c r="T1768" i="2"/>
  <c r="T1745" i="2"/>
  <c r="T1720" i="2"/>
  <c r="T1696" i="2"/>
  <c r="T1677" i="2"/>
  <c r="T1649" i="2"/>
  <c r="T1632" i="2"/>
  <c r="T1612" i="2"/>
  <c r="T1595" i="2"/>
  <c r="T1573" i="2"/>
  <c r="T1553" i="2"/>
  <c r="T1533" i="2"/>
  <c r="T1513" i="2"/>
  <c r="T1491" i="2"/>
  <c r="T1466" i="2"/>
  <c r="T1439" i="2"/>
  <c r="T1418" i="2"/>
  <c r="T1391" i="2"/>
  <c r="T1361" i="2"/>
  <c r="T1337" i="2"/>
  <c r="T1316" i="2"/>
  <c r="T1286" i="2"/>
  <c r="T1254" i="2"/>
  <c r="T1226" i="2"/>
  <c r="T1201" i="2"/>
  <c r="T1178" i="2"/>
  <c r="T1158" i="2"/>
  <c r="T1129" i="2"/>
  <c r="T1107" i="2"/>
  <c r="T1085" i="2"/>
  <c r="T1058" i="2"/>
  <c r="T1039" i="2"/>
  <c r="T1011" i="2"/>
  <c r="T987" i="2"/>
  <c r="T969" i="2"/>
  <c r="T948" i="2"/>
  <c r="T929" i="2"/>
  <c r="T909" i="2"/>
  <c r="T893" i="2"/>
  <c r="T874" i="2"/>
  <c r="T851" i="2"/>
  <c r="T828" i="2"/>
  <c r="T809" i="2"/>
  <c r="T782" i="2"/>
  <c r="T761" i="2"/>
  <c r="T742" i="2"/>
  <c r="T716" i="2"/>
  <c r="T699" i="2"/>
  <c r="T675" i="2"/>
  <c r="T651" i="2"/>
  <c r="T624" i="2"/>
  <c r="T600" i="2"/>
  <c r="T570" i="2"/>
  <c r="T546" i="2"/>
  <c r="T520" i="2"/>
  <c r="T502" i="2"/>
  <c r="T476" i="2"/>
  <c r="T449" i="2"/>
  <c r="T425" i="2"/>
  <c r="T395" i="2"/>
  <c r="T371" i="2"/>
  <c r="T344" i="2"/>
  <c r="T319" i="2"/>
  <c r="T294" i="2"/>
  <c r="T270" i="2"/>
  <c r="T244" i="2"/>
  <c r="T213" i="2"/>
  <c r="T188" i="2"/>
  <c r="T167" i="2"/>
  <c r="T142" i="2"/>
  <c r="T120" i="2"/>
  <c r="T101" i="2"/>
  <c r="T73" i="2"/>
  <c r="T49" i="2"/>
  <c r="T20" i="2"/>
  <c r="T4693" i="2"/>
  <c r="T4671" i="2"/>
  <c r="T4647" i="2"/>
  <c r="T4627" i="2"/>
  <c r="T4598" i="2"/>
  <c r="T4576" i="2"/>
  <c r="T4553" i="2"/>
  <c r="T4527" i="2"/>
  <c r="T4497" i="2"/>
  <c r="T4468" i="2"/>
  <c r="T4444" i="2"/>
  <c r="T4420" i="2"/>
  <c r="T4390" i="2"/>
  <c r="T4366" i="2"/>
  <c r="T4347" i="2"/>
  <c r="T4326" i="2"/>
  <c r="T4304" i="2"/>
  <c r="T4279" i="2"/>
  <c r="T4256" i="2"/>
  <c r="T4225" i="2"/>
  <c r="T4201" i="2"/>
  <c r="T4172" i="2"/>
  <c r="T4150" i="2"/>
  <c r="T4127" i="2"/>
  <c r="T4107" i="2"/>
  <c r="T4083" i="2"/>
  <c r="T4054" i="2"/>
  <c r="T4031" i="2"/>
  <c r="T4010" i="2"/>
  <c r="T3987" i="2"/>
  <c r="T3962" i="2"/>
  <c r="T3941" i="2"/>
  <c r="T3918" i="2"/>
  <c r="T3898" i="2"/>
  <c r="T3876" i="2"/>
  <c r="T3853" i="2"/>
  <c r="T3826" i="2"/>
  <c r="T3798" i="2"/>
  <c r="T3773" i="2"/>
  <c r="T3750" i="2"/>
  <c r="T3724" i="2"/>
  <c r="T3698" i="2"/>
  <c r="T3680" i="2"/>
  <c r="T3658" i="2"/>
  <c r="T3636" i="2"/>
  <c r="T3618" i="2"/>
  <c r="T3596" i="2"/>
  <c r="T3576" i="2"/>
  <c r="T3557" i="2"/>
  <c r="T3537" i="2"/>
  <c r="T3510" i="2"/>
  <c r="T3489" i="2"/>
  <c r="T3470" i="2"/>
  <c r="T3449" i="2"/>
  <c r="T3429" i="2"/>
  <c r="T3408" i="2"/>
  <c r="T3383" i="2"/>
  <c r="T3360" i="2"/>
  <c r="T3336" i="2"/>
  <c r="T3312" i="2"/>
  <c r="T3279" i="2"/>
  <c r="T3255" i="2"/>
  <c r="T3230" i="2"/>
  <c r="T3204" i="2"/>
  <c r="T3180" i="2"/>
  <c r="T3160" i="2"/>
  <c r="T3141" i="2"/>
  <c r="T3115" i="2"/>
  <c r="T3094" i="2"/>
  <c r="T3075" i="2"/>
  <c r="T3053" i="2"/>
  <c r="T3028" i="2"/>
  <c r="T3004" i="2"/>
  <c r="T2985" i="2"/>
  <c r="T2961" i="2"/>
  <c r="T2941" i="2"/>
  <c r="T2916" i="2"/>
  <c r="T2886" i="2"/>
  <c r="T2865" i="2"/>
  <c r="T2842" i="2"/>
  <c r="T2820" i="2"/>
  <c r="T2798" i="2"/>
  <c r="T2773" i="2"/>
  <c r="T2752" i="2"/>
  <c r="T2730" i="2"/>
  <c r="T2704" i="2"/>
  <c r="T2678" i="2"/>
  <c r="T2659" i="2"/>
  <c r="T2637" i="2"/>
  <c r="T2617" i="2"/>
  <c r="T2594" i="2"/>
  <c r="T2567" i="2"/>
  <c r="T2537" i="2"/>
  <c r="T2509" i="2"/>
  <c r="T2484" i="2"/>
  <c r="T2461" i="2"/>
  <c r="T2433" i="2"/>
  <c r="T2408" i="2"/>
  <c r="T2383" i="2"/>
  <c r="T2356" i="2"/>
  <c r="T2331" i="2"/>
  <c r="T2306" i="2"/>
  <c r="T2279" i="2"/>
  <c r="T2254" i="2"/>
  <c r="T2229" i="2"/>
  <c r="T2208" i="2"/>
  <c r="T2190" i="2"/>
  <c r="T2170" i="2"/>
  <c r="T2150" i="2"/>
  <c r="T2126" i="2"/>
  <c r="T2097" i="2"/>
  <c r="T2070" i="2"/>
  <c r="T2046" i="2"/>
  <c r="T2024" i="2"/>
  <c r="T2003" i="2"/>
  <c r="T1981" i="2"/>
  <c r="T1961" i="2"/>
  <c r="T1930" i="2"/>
  <c r="T1910" i="2"/>
  <c r="T1885" i="2"/>
  <c r="T1863" i="2"/>
  <c r="T1842" i="2"/>
  <c r="T1816" i="2"/>
  <c r="T1791" i="2"/>
  <c r="T1769" i="2"/>
  <c r="T1746" i="2"/>
  <c r="T1721" i="2"/>
  <c r="T1697" i="2"/>
  <c r="T1678" i="2"/>
  <c r="T1651" i="2"/>
  <c r="T1633" i="2"/>
  <c r="T1613" i="2"/>
  <c r="T1596" i="2"/>
  <c r="T1574" i="2"/>
  <c r="T1554" i="2"/>
  <c r="T1534" i="2"/>
  <c r="T1514" i="2"/>
  <c r="T1492" i="2"/>
  <c r="T1468" i="2"/>
  <c r="T1440" i="2"/>
  <c r="T1419" i="2"/>
  <c r="T1392" i="2"/>
  <c r="T1364" i="2"/>
  <c r="T1338" i="2"/>
  <c r="T1317" i="2"/>
  <c r="T1288" i="2"/>
  <c r="T1255" i="2"/>
  <c r="T1228" i="2"/>
  <c r="T1203" i="2"/>
  <c r="T1179" i="2"/>
  <c r="T1159" i="2"/>
  <c r="T1132" i="2"/>
  <c r="T1108" i="2"/>
  <c r="T1086" i="2"/>
  <c r="T1059" i="2"/>
  <c r="T1040" i="2"/>
  <c r="T1012" i="2"/>
  <c r="T990" i="2"/>
  <c r="T970" i="2"/>
  <c r="T949" i="2"/>
  <c r="T930" i="2"/>
  <c r="T910" i="2"/>
  <c r="T894" i="2"/>
  <c r="T875" i="2"/>
  <c r="T852" i="2"/>
  <c r="T831" i="2"/>
  <c r="T810" i="2"/>
  <c r="T783" i="2"/>
  <c r="T762" i="2"/>
  <c r="T743" i="2"/>
  <c r="T717" i="2"/>
  <c r="T700" i="2"/>
  <c r="T676" i="2"/>
  <c r="T652" i="2"/>
  <c r="T626" i="2"/>
  <c r="T602" i="2"/>
  <c r="T573" i="2"/>
  <c r="T547" i="2"/>
  <c r="T523" i="2"/>
  <c r="T503" i="2"/>
  <c r="T480" i="2"/>
  <c r="T450" i="2"/>
  <c r="T426" i="2"/>
  <c r="T398" i="2"/>
  <c r="T372" i="2"/>
  <c r="T346" i="2"/>
  <c r="T320" i="2"/>
  <c r="T297" i="2"/>
  <c r="T271" i="2"/>
  <c r="T246" i="2"/>
  <c r="T215" i="2"/>
  <c r="T190" i="2"/>
  <c r="T168" i="2"/>
  <c r="T143" i="2"/>
  <c r="T122" i="2"/>
  <c r="T102" i="2"/>
  <c r="T75" i="2"/>
  <c r="T50" i="2"/>
  <c r="T23" i="2"/>
  <c r="T4697" i="2"/>
  <c r="T4678" i="2"/>
  <c r="T4652" i="2"/>
  <c r="T4631" i="2"/>
  <c r="T4610" i="2"/>
  <c r="T4581" i="2"/>
  <c r="T4558" i="2"/>
  <c r="T4532" i="2"/>
  <c r="T4505" i="2"/>
  <c r="T4474" i="2"/>
  <c r="T4451" i="2"/>
  <c r="T4426" i="2"/>
  <c r="T4397" i="2"/>
  <c r="T4374" i="2"/>
  <c r="T4353" i="2"/>
  <c r="T4331" i="2"/>
  <c r="T4310" i="2"/>
  <c r="T4283" i="2"/>
  <c r="T4263" i="2"/>
  <c r="T4236" i="2"/>
  <c r="T4206" i="2"/>
  <c r="T4180" i="2"/>
  <c r="T4155" i="2"/>
  <c r="T4131" i="2"/>
  <c r="T4113" i="2"/>
  <c r="T4089" i="2"/>
  <c r="T4062" i="2"/>
  <c r="T4036" i="2"/>
  <c r="T4016" i="2"/>
  <c r="T3992" i="2"/>
  <c r="T3969" i="2"/>
  <c r="T3947" i="2"/>
  <c r="T3924" i="2"/>
  <c r="T3903" i="2"/>
  <c r="T3881" i="2"/>
  <c r="T3858" i="2"/>
  <c r="T3833" i="2"/>
  <c r="T3804" i="2"/>
  <c r="T3778" i="2"/>
  <c r="T3758" i="2"/>
  <c r="T3729" i="2"/>
  <c r="T3703" i="2"/>
  <c r="T3685" i="2"/>
  <c r="T3665" i="2"/>
  <c r="T3640" i="2"/>
  <c r="T3622" i="2"/>
  <c r="T3603" i="2"/>
  <c r="T3580" i="2"/>
  <c r="T3561" i="2"/>
  <c r="T3542" i="2"/>
  <c r="T3516" i="2"/>
  <c r="T3495" i="2"/>
  <c r="T3474" i="2"/>
  <c r="T3455" i="2"/>
  <c r="T3436" i="2"/>
  <c r="T3413" i="2"/>
  <c r="T3388" i="2"/>
  <c r="T3367" i="2"/>
  <c r="T3341" i="2"/>
  <c r="T3317" i="2"/>
  <c r="T3286" i="2"/>
  <c r="T3260" i="2"/>
  <c r="T3238" i="2"/>
  <c r="T3208" i="2"/>
  <c r="T3187" i="2"/>
  <c r="T3165" i="2"/>
  <c r="T3145" i="2"/>
  <c r="T3121" i="2"/>
  <c r="T3098" i="2"/>
  <c r="T3079" i="2"/>
  <c r="T3061" i="2"/>
  <c r="T3036" i="2"/>
  <c r="T3011" i="2"/>
  <c r="T2990" i="2"/>
  <c r="T2968" i="2"/>
  <c r="T2946" i="2"/>
  <c r="T2922" i="2"/>
  <c r="T2895" i="2"/>
  <c r="T2870" i="2"/>
  <c r="T2849" i="2"/>
  <c r="T2826" i="2"/>
  <c r="T2802" i="2"/>
  <c r="T2777" i="2"/>
  <c r="T2758" i="2"/>
  <c r="T2734" i="2"/>
  <c r="T2713" i="2"/>
  <c r="T2683" i="2"/>
  <c r="T2663" i="2"/>
  <c r="T2644" i="2"/>
  <c r="T2621" i="2"/>
  <c r="T2602" i="2"/>
  <c r="T2574" i="2"/>
  <c r="T2545" i="2"/>
  <c r="T2516" i="2"/>
  <c r="T2491" i="2"/>
  <c r="T2466" i="2"/>
  <c r="T2443" i="2"/>
  <c r="T2414" i="2"/>
  <c r="T2389" i="2"/>
  <c r="T2363" i="2"/>
  <c r="T2336" i="2"/>
  <c r="T2316" i="2"/>
  <c r="T2285" i="2"/>
  <c r="T2261" i="2"/>
  <c r="T2237" i="2"/>
  <c r="T2212" i="2"/>
  <c r="T2194" i="2"/>
  <c r="T2174" i="2"/>
  <c r="T2157" i="2"/>
  <c r="T2131" i="2"/>
  <c r="T2105" i="2"/>
  <c r="T2076" i="2"/>
  <c r="T2050" i="2"/>
  <c r="T2031" i="2"/>
  <c r="T2009" i="2"/>
  <c r="T1987" i="2"/>
  <c r="T1965" i="2"/>
  <c r="T1940" i="2"/>
  <c r="T1916" i="2"/>
  <c r="T1890" i="2"/>
  <c r="T1868" i="2"/>
  <c r="T1847" i="2"/>
  <c r="T1823" i="2"/>
  <c r="T1801" i="2"/>
  <c r="T1774" i="2"/>
  <c r="T1751" i="2"/>
  <c r="T1726" i="2"/>
  <c r="T1704" i="2"/>
  <c r="T1682" i="2"/>
  <c r="T1660" i="2"/>
  <c r="T1637" i="2"/>
  <c r="T1618" i="2"/>
  <c r="T1601" i="2"/>
  <c r="T1580" i="2"/>
  <c r="T1558" i="2"/>
  <c r="T1539" i="2"/>
  <c r="T1521" i="2"/>
  <c r="T1498" i="2"/>
  <c r="T1475" i="2"/>
  <c r="T1444" i="2"/>
  <c r="T1423" i="2"/>
  <c r="T1399" i="2"/>
  <c r="T1370" i="2"/>
  <c r="T1342" i="2"/>
  <c r="T1321" i="2"/>
  <c r="T1293" i="2"/>
  <c r="T1263" i="2"/>
  <c r="T1237" i="2"/>
  <c r="T1208" i="2"/>
  <c r="T1186" i="2"/>
  <c r="T1164" i="2"/>
  <c r="T1139" i="2"/>
  <c r="T1114" i="2"/>
  <c r="T1093" i="2"/>
  <c r="T1068" i="2"/>
  <c r="T1047" i="2"/>
  <c r="T1021" i="2"/>
  <c r="T994" i="2"/>
  <c r="T975" i="2"/>
  <c r="T955" i="2"/>
  <c r="T935" i="2"/>
  <c r="T914" i="2"/>
  <c r="T898" i="2"/>
  <c r="T880" i="2"/>
  <c r="T856" i="2"/>
  <c r="T837" i="2"/>
  <c r="T814" i="2"/>
  <c r="T789" i="2"/>
  <c r="T767" i="2"/>
  <c r="T748" i="2"/>
  <c r="T728" i="2"/>
  <c r="T704" i="2"/>
  <c r="T681" i="2"/>
  <c r="T658" i="2"/>
  <c r="T631" i="2"/>
  <c r="T609" i="2"/>
  <c r="T581" i="2"/>
  <c r="T553" i="2"/>
  <c r="T528" i="2"/>
  <c r="T507" i="2"/>
  <c r="T490" i="2"/>
  <c r="T458" i="2"/>
  <c r="T431" i="2"/>
  <c r="T405" i="2"/>
  <c r="T378" i="2"/>
  <c r="T353" i="2"/>
  <c r="T325" i="2"/>
  <c r="T303" i="2"/>
  <c r="T276" i="2"/>
  <c r="T253" i="2"/>
  <c r="T222" i="2"/>
  <c r="T195" i="2"/>
  <c r="T174" i="2"/>
  <c r="T152" i="2"/>
  <c r="T127" i="2"/>
  <c r="T106" i="2"/>
  <c r="T83" i="2"/>
  <c r="T57" i="2"/>
  <c r="T28" i="2"/>
  <c r="T5" i="2"/>
  <c r="T4698" i="2"/>
  <c r="T4679" i="2"/>
  <c r="T4653" i="2"/>
  <c r="T4632" i="2"/>
  <c r="T4611" i="2"/>
  <c r="T4582" i="2"/>
  <c r="T4561" i="2"/>
  <c r="T4533" i="2"/>
  <c r="T4508" i="2"/>
  <c r="T4475" i="2"/>
  <c r="T4452" i="2"/>
  <c r="T4428" i="2"/>
  <c r="T4401" i="2"/>
  <c r="T4375" i="2"/>
  <c r="T4354" i="2"/>
  <c r="T4332" i="2"/>
  <c r="T4311" i="2"/>
  <c r="T4285" i="2"/>
  <c r="T4264" i="2"/>
  <c r="T4237" i="2"/>
  <c r="T4208" i="2"/>
  <c r="T4183" i="2"/>
  <c r="T4156" i="2"/>
  <c r="T4133" i="2"/>
  <c r="T4114" i="2"/>
  <c r="T4090" i="2"/>
  <c r="T4063" i="2"/>
  <c r="T4037" i="2"/>
  <c r="T4017" i="2"/>
  <c r="T3993" i="2"/>
  <c r="T3972" i="2"/>
  <c r="T3949" i="2"/>
  <c r="T3925" i="2"/>
  <c r="T3904" i="2"/>
  <c r="T3882" i="2"/>
  <c r="T3859" i="2"/>
  <c r="T3836" i="2"/>
  <c r="T3805" i="2"/>
  <c r="T3779" i="2"/>
  <c r="T3759" i="2"/>
  <c r="T3731" i="2"/>
  <c r="T3705" i="2"/>
  <c r="T3686" i="2"/>
  <c r="T3666" i="2"/>
  <c r="T3643" i="2"/>
  <c r="T3623" i="2"/>
  <c r="T3605" i="2"/>
  <c r="T3581" i="2"/>
  <c r="T3563" i="2"/>
  <c r="T3543" i="2"/>
  <c r="T3519" i="2"/>
  <c r="T3496" i="2"/>
  <c r="T3476" i="2"/>
  <c r="T3456" i="2"/>
  <c r="T3437" i="2"/>
  <c r="T3414" i="2"/>
  <c r="T3389" i="2"/>
  <c r="T3368" i="2"/>
  <c r="T3342" i="2"/>
  <c r="T3318" i="2"/>
  <c r="T3288" i="2"/>
  <c r="T3261" i="2"/>
  <c r="T3239" i="2"/>
  <c r="T3211" i="2"/>
  <c r="T3188" i="2"/>
  <c r="T3166" i="2"/>
  <c r="T3146" i="2"/>
  <c r="T3122" i="2"/>
  <c r="T3100" i="2"/>
  <c r="T3080" i="2"/>
  <c r="T3062" i="2"/>
  <c r="T3039" i="2"/>
  <c r="T3012" i="2"/>
  <c r="T2991" i="2"/>
  <c r="T2969" i="2"/>
  <c r="T2948" i="2"/>
  <c r="T2924" i="2"/>
  <c r="T2896" i="2"/>
  <c r="T2871" i="2"/>
  <c r="T2850" i="2"/>
  <c r="T2828" i="2"/>
  <c r="T2803" i="2"/>
  <c r="T2780" i="2"/>
  <c r="T2759" i="2"/>
  <c r="T2735" i="2"/>
  <c r="T2714" i="2"/>
  <c r="T2688" i="2"/>
  <c r="T2664" i="2"/>
  <c r="T2647" i="2"/>
  <c r="T2623" i="2"/>
  <c r="T2603" i="2"/>
  <c r="T2575" i="2"/>
  <c r="T2547" i="2"/>
  <c r="T2517" i="2"/>
  <c r="T2492" i="2"/>
  <c r="T2467" i="2"/>
  <c r="T2444" i="2"/>
  <c r="T2415" i="2"/>
  <c r="T2390" i="2"/>
  <c r="T2365" i="2"/>
  <c r="T2337" i="2"/>
  <c r="T2318" i="2"/>
  <c r="T2286" i="2"/>
  <c r="T2264" i="2"/>
  <c r="T2238" i="2"/>
  <c r="T2214" i="2"/>
  <c r="T2195" i="2"/>
  <c r="T2176" i="2"/>
  <c r="T2159" i="2"/>
  <c r="T2132" i="2"/>
  <c r="T2106" i="2"/>
  <c r="T2077" i="2"/>
  <c r="T2054" i="2"/>
  <c r="T2032" i="2"/>
  <c r="T2010" i="2"/>
  <c r="T1988" i="2"/>
  <c r="T1966" i="2"/>
  <c r="T1941" i="2"/>
  <c r="T1917" i="2"/>
  <c r="T1892" i="2"/>
  <c r="T1869" i="2"/>
  <c r="T1849" i="2"/>
  <c r="T1825" i="2"/>
  <c r="T1802" i="2"/>
  <c r="T1775" i="2"/>
  <c r="T1753" i="2"/>
  <c r="T1727" i="2"/>
  <c r="T1706" i="2"/>
  <c r="T1683" i="2"/>
  <c r="T1661" i="2"/>
  <c r="T1638" i="2"/>
  <c r="T1620" i="2"/>
  <c r="T1602" i="2"/>
  <c r="T1581" i="2"/>
  <c r="T1560" i="2"/>
  <c r="T1541" i="2"/>
  <c r="T1522" i="2"/>
  <c r="T1499" i="2"/>
  <c r="T1476" i="2"/>
  <c r="T1445" i="2"/>
  <c r="T1424" i="2"/>
  <c r="T1401" i="2"/>
  <c r="T1372" i="2"/>
  <c r="T1343" i="2"/>
  <c r="T1323" i="2"/>
  <c r="T1299" i="2"/>
  <c r="T1266" i="2"/>
  <c r="T1239" i="2"/>
  <c r="T1210" i="2"/>
  <c r="T1187" i="2"/>
  <c r="T1165" i="2"/>
  <c r="T1140" i="2"/>
  <c r="T1117" i="2"/>
  <c r="T1095" i="2"/>
  <c r="T1069" i="2"/>
  <c r="T1048" i="2"/>
  <c r="T1022" i="2"/>
  <c r="T996" i="2"/>
  <c r="T976" i="2"/>
  <c r="T956" i="2"/>
  <c r="T937" i="2"/>
  <c r="T915" i="2"/>
  <c r="T899" i="2"/>
  <c r="T881" i="2"/>
  <c r="T859" i="2"/>
  <c r="T838" i="2"/>
  <c r="T816" i="2"/>
  <c r="T790" i="2"/>
  <c r="T768" i="2"/>
  <c r="T749" i="2"/>
  <c r="T729" i="2"/>
  <c r="T705" i="2"/>
  <c r="T683" i="2"/>
  <c r="T659" i="2"/>
  <c r="T632" i="2"/>
  <c r="T611" i="2"/>
  <c r="T582" i="2"/>
  <c r="T555" i="2"/>
  <c r="T530" i="2"/>
  <c r="T508" i="2"/>
  <c r="T492" i="2"/>
  <c r="T459" i="2"/>
  <c r="T432" i="2"/>
  <c r="T407" i="2"/>
  <c r="T379" i="2"/>
  <c r="T354" i="2"/>
  <c r="T327" i="2"/>
  <c r="T304" i="2"/>
  <c r="T277" i="2"/>
  <c r="T254" i="2"/>
  <c r="T223" i="2"/>
  <c r="T198" i="2"/>
  <c r="T176" i="2"/>
  <c r="T153" i="2"/>
  <c r="T128" i="2"/>
  <c r="T107" i="2"/>
  <c r="T84" i="2"/>
  <c r="T58" i="2"/>
  <c r="T31" i="2"/>
  <c r="T6" i="2"/>
  <c r="T4705" i="2"/>
  <c r="T4686" i="2"/>
  <c r="T4664" i="2"/>
  <c r="T4641" i="2"/>
  <c r="T4617" i="2"/>
  <c r="T4593" i="2"/>
  <c r="T4570" i="2"/>
  <c r="T4544" i="2"/>
  <c r="T4521" i="2"/>
  <c r="T4486" i="2"/>
  <c r="T4461" i="2"/>
  <c r="T4436" i="2"/>
  <c r="T4411" i="2"/>
  <c r="T4383" i="2"/>
  <c r="T4361" i="2"/>
  <c r="T4341" i="2"/>
  <c r="T4318" i="2"/>
  <c r="T4294" i="2"/>
  <c r="T4273" i="2"/>
  <c r="T4247" i="2"/>
  <c r="T4216" i="2"/>
  <c r="T4194" i="2"/>
  <c r="T4165" i="2"/>
  <c r="T4143" i="2"/>
  <c r="T4121" i="2"/>
  <c r="T4099" i="2"/>
  <c r="T4071" i="2"/>
  <c r="T4047" i="2"/>
  <c r="T4024" i="2"/>
  <c r="T4001" i="2"/>
  <c r="T3981" i="2"/>
  <c r="T3956" i="2"/>
  <c r="T3934" i="2"/>
  <c r="T3910" i="2"/>
  <c r="T3893" i="2"/>
  <c r="T3866" i="2"/>
  <c r="T3847" i="2"/>
  <c r="T3817" i="2"/>
  <c r="T3789" i="2"/>
  <c r="T3766" i="2"/>
  <c r="T3740" i="2"/>
  <c r="T3717" i="2"/>
  <c r="T3692" i="2"/>
  <c r="T3674" i="2"/>
  <c r="T3652" i="2"/>
  <c r="T3630" i="2"/>
  <c r="T3613" i="2"/>
  <c r="T3588" i="2"/>
  <c r="T3570" i="2"/>
  <c r="T3550" i="2"/>
  <c r="T3530" i="2"/>
  <c r="T3502" i="2"/>
  <c r="T3484" i="2"/>
  <c r="T3463" i="2"/>
  <c r="T3444" i="2"/>
  <c r="T3421" i="2"/>
  <c r="T3398" i="2"/>
  <c r="T3374" i="2"/>
  <c r="T3351" i="2"/>
  <c r="T3328" i="2"/>
  <c r="T3301" i="2"/>
  <c r="T3272" i="2"/>
  <c r="T3249" i="2"/>
  <c r="T3219" i="2"/>
  <c r="T3196" i="2"/>
  <c r="T3172" i="2"/>
  <c r="T3152" i="2"/>
  <c r="T3131" i="2"/>
  <c r="T3106" i="2"/>
  <c r="T3089" i="2"/>
  <c r="T3069" i="2"/>
  <c r="T3046" i="2"/>
  <c r="T3019" i="2"/>
  <c r="T2998" i="2"/>
  <c r="T2976" i="2"/>
  <c r="T2956" i="2"/>
  <c r="T2932" i="2"/>
  <c r="T2906" i="2"/>
  <c r="T2878" i="2"/>
  <c r="T2858" i="2"/>
  <c r="T2835" i="2"/>
  <c r="T2811" i="2"/>
  <c r="T2792" i="2"/>
  <c r="T2767" i="2"/>
  <c r="T2744" i="2"/>
  <c r="T2723" i="2"/>
  <c r="T2694" i="2"/>
  <c r="T2671" i="2"/>
  <c r="T2653" i="2"/>
  <c r="T2629" i="2"/>
  <c r="T2611" i="2"/>
  <c r="T2585" i="2"/>
  <c r="T2560" i="2"/>
  <c r="T2527" i="2"/>
  <c r="T2504" i="2"/>
  <c r="T2477" i="2"/>
  <c r="T2454" i="2"/>
  <c r="T2423" i="2"/>
  <c r="T2399" i="2"/>
  <c r="T2375" i="2"/>
  <c r="T2349" i="2"/>
  <c r="T2324" i="2"/>
  <c r="T2297" i="2"/>
  <c r="T2273" i="2"/>
  <c r="T2248" i="2"/>
  <c r="T2223" i="2"/>
  <c r="T2201" i="2"/>
  <c r="T2183" i="2"/>
  <c r="T2165" i="2"/>
  <c r="T2143" i="2"/>
  <c r="T2120" i="2"/>
  <c r="T2086" i="2"/>
  <c r="T2064" i="2"/>
  <c r="T2040" i="2"/>
  <c r="T2017" i="2"/>
  <c r="T1997" i="2"/>
  <c r="T1974" i="2"/>
  <c r="T1953" i="2"/>
  <c r="T1924" i="2"/>
  <c r="T1902" i="2"/>
  <c r="T1878" i="2"/>
  <c r="T1857" i="2"/>
  <c r="T1836" i="2"/>
  <c r="T1811" i="2"/>
  <c r="T1783" i="2"/>
  <c r="T1764" i="2"/>
  <c r="T1738" i="2"/>
  <c r="T1713" i="2"/>
  <c r="T1691" i="2"/>
  <c r="T1669" i="2"/>
  <c r="T1645" i="2"/>
  <c r="T1628" i="2"/>
  <c r="T1608" i="2"/>
  <c r="T1591" i="2"/>
  <c r="T1567" i="2"/>
  <c r="T1549" i="2"/>
  <c r="T1529" i="2"/>
  <c r="T1506" i="2"/>
  <c r="T1483" i="2"/>
  <c r="T1458" i="2"/>
  <c r="T1432" i="2"/>
  <c r="T1411" i="2"/>
  <c r="T1385" i="2"/>
  <c r="T1352" i="2"/>
  <c r="T1330" i="2"/>
  <c r="T1309" i="2"/>
  <c r="T1276" i="2"/>
  <c r="T1248" i="2"/>
  <c r="T1221" i="2"/>
  <c r="T1195" i="2"/>
  <c r="T1174" i="2"/>
  <c r="T1153" i="2"/>
  <c r="T1125" i="2"/>
  <c r="T1102" i="2"/>
  <c r="T1077" i="2"/>
  <c r="T1054" i="2"/>
  <c r="T1033" i="2"/>
  <c r="T1005" i="2"/>
  <c r="T983" i="2"/>
  <c r="T963" i="2"/>
  <c r="T943" i="2"/>
  <c r="T923" i="2"/>
  <c r="T905" i="2"/>
  <c r="T889" i="2"/>
  <c r="T868" i="2"/>
  <c r="T845" i="2"/>
  <c r="T823" i="2"/>
  <c r="T797" i="2"/>
  <c r="T775" i="2"/>
  <c r="T756" i="2"/>
  <c r="T736" i="2"/>
  <c r="T712" i="2"/>
  <c r="T693" i="2"/>
  <c r="T671" i="2"/>
  <c r="T640" i="2"/>
  <c r="T620" i="2"/>
  <c r="T593" i="2"/>
  <c r="T564" i="2"/>
  <c r="T541" i="2"/>
  <c r="T515" i="2"/>
  <c r="T498" i="2"/>
  <c r="T469" i="2"/>
  <c r="T443" i="2"/>
  <c r="T420" i="2"/>
  <c r="T389" i="2"/>
  <c r="T362" i="2"/>
  <c r="T334" i="2"/>
  <c r="T311" i="2"/>
  <c r="T285" i="2"/>
  <c r="T260" i="2"/>
  <c r="T236" i="2"/>
  <c r="T209" i="2"/>
  <c r="T183" i="2"/>
  <c r="T160" i="2"/>
  <c r="T138" i="2"/>
  <c r="T114" i="2"/>
  <c r="T94" i="2"/>
  <c r="T68" i="2"/>
  <c r="T40" i="2"/>
  <c r="T13" i="2"/>
  <c r="T4695" i="2"/>
  <c r="T4673" i="2"/>
  <c r="T4649" i="2"/>
  <c r="T4629" i="2"/>
  <c r="T4601" i="2"/>
  <c r="T4579" i="2"/>
  <c r="T4556" i="2"/>
  <c r="T4529" i="2"/>
  <c r="T4502" i="2"/>
  <c r="T4472" i="2"/>
  <c r="T4448" i="2"/>
  <c r="T4423" i="2"/>
  <c r="T4395" i="2"/>
  <c r="T4371" i="2"/>
  <c r="T4350" i="2"/>
  <c r="T4328" i="2"/>
  <c r="T4307" i="2"/>
  <c r="T4281" i="2"/>
  <c r="T4261" i="2"/>
  <c r="T4232" i="2"/>
  <c r="T4203" i="2"/>
  <c r="T4176" i="2"/>
  <c r="T4153" i="2"/>
  <c r="T4129" i="2"/>
  <c r="T4111" i="2"/>
  <c r="T4085" i="2"/>
  <c r="T4059" i="2"/>
  <c r="T4034" i="2"/>
  <c r="T4013" i="2"/>
  <c r="W3037" i="2"/>
  <c r="Y3037" i="2" s="1"/>
  <c r="W2920" i="2"/>
  <c r="Y2920" i="2" s="1"/>
  <c r="W2812" i="2"/>
  <c r="Y2812" i="2" s="1"/>
  <c r="W2687" i="2"/>
  <c r="Y2687" i="2" s="1"/>
  <c r="W3326" i="2"/>
  <c r="Y3326" i="2" s="1"/>
  <c r="T3989" i="2"/>
  <c r="T3966" i="2"/>
  <c r="T3945" i="2"/>
  <c r="T3920" i="2"/>
  <c r="T3901" i="2"/>
  <c r="T3879" i="2"/>
  <c r="T3855" i="2"/>
  <c r="T3829" i="2"/>
  <c r="T3801" i="2"/>
  <c r="T3775" i="2"/>
  <c r="T3755" i="2"/>
  <c r="T3726" i="2"/>
  <c r="T3701" i="2"/>
  <c r="T3683" i="2"/>
  <c r="T3662" i="2"/>
  <c r="T3638" i="2"/>
  <c r="T3620" i="2"/>
  <c r="T3600" i="2"/>
  <c r="T3578" i="2"/>
  <c r="T3559" i="2"/>
  <c r="T3539" i="2"/>
  <c r="T3512" i="2"/>
  <c r="T3492" i="2"/>
  <c r="T3472" i="2"/>
  <c r="T3452" i="2"/>
  <c r="T3431" i="2"/>
  <c r="T3410" i="2"/>
  <c r="T3386" i="2"/>
  <c r="T3365" i="2"/>
  <c r="T3339" i="2"/>
  <c r="T3315" i="2"/>
  <c r="T3281" i="2"/>
  <c r="T3257" i="2"/>
  <c r="T3234" i="2"/>
  <c r="T3206" i="2"/>
  <c r="T3184" i="2"/>
  <c r="T3163" i="2"/>
  <c r="T3143" i="2"/>
  <c r="T3118" i="2"/>
  <c r="T3096" i="2"/>
  <c r="T3077" i="2"/>
  <c r="T3058" i="2"/>
  <c r="T3034" i="2"/>
  <c r="T3007" i="2"/>
  <c r="T2987" i="2"/>
  <c r="T2965" i="2"/>
  <c r="T2943" i="2"/>
  <c r="T2919" i="2"/>
  <c r="T2889" i="2"/>
  <c r="T2867" i="2"/>
  <c r="T2847" i="2"/>
  <c r="T2823" i="2"/>
  <c r="T2800" i="2"/>
  <c r="T2775" i="2"/>
  <c r="T2756" i="2"/>
  <c r="T2732" i="2"/>
  <c r="T2706" i="2"/>
  <c r="T2680" i="2"/>
  <c r="T2661" i="2"/>
  <c r="T2640" i="2"/>
  <c r="T2619" i="2"/>
  <c r="T2596" i="2"/>
  <c r="T2571" i="2"/>
  <c r="T2541" i="2"/>
  <c r="T2512" i="2"/>
  <c r="T2487" i="2"/>
  <c r="T2464" i="2"/>
  <c r="T2441" i="2"/>
  <c r="T2411" i="2"/>
  <c r="T2385" i="2"/>
  <c r="T2359" i="2"/>
  <c r="T2333" i="2"/>
  <c r="T2314" i="2"/>
  <c r="T2281" i="2"/>
  <c r="T2257" i="2"/>
  <c r="T2233" i="2"/>
  <c r="T2210" i="2"/>
  <c r="T2192" i="2"/>
  <c r="T2172" i="2"/>
  <c r="T2154" i="2"/>
  <c r="T2128" i="2"/>
  <c r="T2102" i="2"/>
  <c r="T2072" i="2"/>
  <c r="T2048" i="2"/>
  <c r="T2029" i="2"/>
  <c r="T2005" i="2"/>
  <c r="T1983" i="2"/>
  <c r="T1963" i="2"/>
  <c r="T1934" i="2"/>
  <c r="T1912" i="2"/>
  <c r="T1888" i="2"/>
  <c r="T1866" i="2"/>
  <c r="T1844" i="2"/>
  <c r="T1821" i="2"/>
  <c r="T1793" i="2"/>
  <c r="T1772" i="2"/>
  <c r="T1748" i="2"/>
  <c r="T1724" i="2"/>
  <c r="T1700" i="2"/>
  <c r="T1680" i="2"/>
  <c r="T1655" i="2"/>
  <c r="T1635" i="2"/>
  <c r="T1615" i="2"/>
  <c r="T1598" i="2"/>
  <c r="T1576" i="2"/>
  <c r="T1556" i="2"/>
  <c r="T1536" i="2"/>
  <c r="T1518" i="2"/>
  <c r="T1495" i="2"/>
  <c r="T1473" i="2"/>
  <c r="T1442" i="2"/>
  <c r="T1421" i="2"/>
  <c r="T1394" i="2"/>
  <c r="T1367" i="2"/>
  <c r="T1340" i="2"/>
  <c r="T1319" i="2"/>
  <c r="T1290" i="2"/>
  <c r="T1260" i="2"/>
  <c r="T1231" i="2"/>
  <c r="T1205" i="2"/>
  <c r="T1184" i="2"/>
  <c r="T1161" i="2"/>
  <c r="T1134" i="2"/>
  <c r="T1112" i="2"/>
  <c r="T1089" i="2"/>
  <c r="T1061" i="2"/>
  <c r="T1043" i="2"/>
  <c r="T1017" i="2"/>
  <c r="T992" i="2"/>
  <c r="T972" i="2"/>
  <c r="T952" i="2"/>
  <c r="T932" i="2"/>
  <c r="T912" i="2"/>
  <c r="T896" i="2"/>
  <c r="T877" i="2"/>
  <c r="T854" i="2"/>
  <c r="T834" i="2"/>
  <c r="T812" i="2"/>
  <c r="T787" i="2"/>
  <c r="T764" i="2"/>
  <c r="T745" i="2"/>
  <c r="T722" i="2"/>
  <c r="T702" i="2"/>
  <c r="T679" i="2"/>
  <c r="T655" i="2"/>
  <c r="T629" i="2"/>
  <c r="T606" i="2"/>
  <c r="T579" i="2"/>
  <c r="T550" i="2"/>
  <c r="T525" i="2"/>
  <c r="T505" i="2"/>
  <c r="T484" i="2"/>
  <c r="T456" i="2"/>
  <c r="T429" i="2"/>
  <c r="T402" i="2"/>
  <c r="T375" i="2"/>
  <c r="T351" i="2"/>
  <c r="T322" i="2"/>
  <c r="T301" i="2"/>
  <c r="T274" i="2"/>
  <c r="T249" i="2"/>
  <c r="T217" i="2"/>
  <c r="T193" i="2"/>
  <c r="T171" i="2"/>
  <c r="T145" i="2"/>
  <c r="T125" i="2"/>
  <c r="T104" i="2"/>
  <c r="T78" i="2"/>
  <c r="T54" i="2"/>
  <c r="T26" i="2"/>
  <c r="W4523" i="2"/>
  <c r="Y4523" i="2" s="1"/>
  <c r="W4274" i="2"/>
  <c r="Y4274" i="2" s="1"/>
  <c r="W4050" i="2"/>
  <c r="W3467" i="2"/>
  <c r="Y3467" i="2" s="1"/>
  <c r="W2569" i="2"/>
  <c r="W2260" i="2"/>
  <c r="Y2260" i="2" s="1"/>
  <c r="W1796" i="2"/>
  <c r="Y1796" i="2" s="1"/>
  <c r="W1484" i="2"/>
  <c r="W1206" i="2"/>
  <c r="W835" i="2"/>
  <c r="Y835" i="2" s="1"/>
  <c r="W452" i="2"/>
  <c r="Y452" i="2" s="1"/>
  <c r="W4675" i="2"/>
  <c r="W4606" i="2"/>
  <c r="Y4606" i="2" s="1"/>
  <c r="W4542" i="2"/>
  <c r="Y4542" i="2" s="1"/>
  <c r="W4498" i="2"/>
  <c r="W4450" i="2"/>
  <c r="W4404" i="2"/>
  <c r="Y4404" i="2" s="1"/>
  <c r="W4330" i="2"/>
  <c r="W4207" i="2"/>
  <c r="Y4207" i="2" s="1"/>
  <c r="W4160" i="2"/>
  <c r="W4075" i="2"/>
  <c r="Y4075" i="2" s="1"/>
  <c r="W4015" i="2"/>
  <c r="W3963" i="2"/>
  <c r="W3899" i="2"/>
  <c r="W3837" i="2"/>
  <c r="Y3837" i="2" s="1"/>
  <c r="W3744" i="2"/>
  <c r="Y3744" i="2" s="1"/>
  <c r="W3682" i="2"/>
  <c r="W4512" i="2"/>
  <c r="Y4512" i="2" s="1"/>
  <c r="W4272" i="2"/>
  <c r="W4032" i="2"/>
  <c r="Y4032" i="2" s="1"/>
  <c r="W3451" i="2"/>
  <c r="W2557" i="2"/>
  <c r="W2247" i="2"/>
  <c r="Y2247" i="2" s="1"/>
  <c r="W1777" i="2"/>
  <c r="W1470" i="2"/>
  <c r="Y1470" i="2" s="1"/>
  <c r="W1194" i="2"/>
  <c r="W779" i="2"/>
  <c r="Y779" i="2" s="1"/>
  <c r="W438" i="2"/>
  <c r="W4674" i="2"/>
  <c r="Y4674" i="2" s="1"/>
  <c r="W4605" i="2"/>
  <c r="Y4605" i="2" s="1"/>
  <c r="W4539" i="2"/>
  <c r="W4495" i="2"/>
  <c r="W4447" i="2"/>
  <c r="W4400" i="2"/>
  <c r="Y4400" i="2" s="1"/>
  <c r="W4324" i="2"/>
  <c r="Y4324" i="2" s="1"/>
  <c r="W4204" i="2"/>
  <c r="Y4204" i="2" s="1"/>
  <c r="W4152" i="2"/>
  <c r="Y4152" i="2" s="1"/>
  <c r="W4074" i="2"/>
  <c r="W4011" i="2"/>
  <c r="Y4011" i="2" s="1"/>
  <c r="W3957" i="2"/>
  <c r="Y3957" i="2" s="1"/>
  <c r="W3890" i="2"/>
  <c r="W3834" i="2"/>
  <c r="Y3834" i="2" s="1"/>
  <c r="W3742" i="2"/>
  <c r="Y3742" i="2" s="1"/>
  <c r="W3677" i="2"/>
  <c r="Y3677" i="2" s="1"/>
  <c r="W3601" i="2"/>
  <c r="Y3601" i="2" s="1"/>
  <c r="W3320" i="2"/>
  <c r="Y3320" i="2" s="1"/>
  <c r="W3599" i="2"/>
  <c r="Y3599" i="2" s="1"/>
  <c r="W3157" i="2"/>
  <c r="Y3157" i="2" s="1"/>
  <c r="W3025" i="2"/>
  <c r="Y3025" i="2" s="1"/>
  <c r="W2908" i="2"/>
  <c r="Y2908" i="2" s="1"/>
  <c r="W1548" i="2"/>
  <c r="Y1548" i="2" s="1"/>
  <c r="W1169" i="2"/>
  <c r="W1848" i="2"/>
  <c r="Y1848" i="2" s="1"/>
  <c r="W1559" i="2"/>
  <c r="Y1559" i="2" s="1"/>
  <c r="W1173" i="2"/>
  <c r="Y1173" i="2" s="1"/>
  <c r="W4496" i="2"/>
  <c r="Y4496" i="2" s="1"/>
  <c r="W4248" i="2"/>
  <c r="Y4248" i="2" s="1"/>
  <c r="W4005" i="2"/>
  <c r="Y4005" i="2" s="1"/>
  <c r="W3403" i="2"/>
  <c r="Y3403" i="2" s="1"/>
  <c r="W2894" i="2"/>
  <c r="Y2894" i="2" s="1"/>
  <c r="W2540" i="2"/>
  <c r="Y2540" i="2" s="1"/>
  <c r="W2177" i="2"/>
  <c r="Y2177" i="2" s="1"/>
  <c r="W1729" i="2"/>
  <c r="Y1729" i="2" s="1"/>
  <c r="W1461" i="2"/>
  <c r="W1130" i="2"/>
  <c r="Y1130" i="2" s="1"/>
  <c r="W726" i="2"/>
  <c r="Y726" i="2" s="1"/>
  <c r="W409" i="2"/>
  <c r="Y409" i="2" s="1"/>
  <c r="W136" i="2"/>
  <c r="Y136" i="2" s="1"/>
  <c r="W4665" i="2"/>
  <c r="Y4665" i="2" s="1"/>
  <c r="W4602" i="2"/>
  <c r="Y4602" i="2" s="1"/>
  <c r="W4535" i="2"/>
  <c r="Y4535" i="2" s="1"/>
  <c r="W4491" i="2"/>
  <c r="Y4491" i="2" s="1"/>
  <c r="W4443" i="2"/>
  <c r="Y4443" i="2" s="1"/>
  <c r="W4398" i="2"/>
  <c r="Y4398" i="2" s="1"/>
  <c r="W4320" i="2"/>
  <c r="Y4320" i="2" s="1"/>
  <c r="W4241" i="2"/>
  <c r="Y4241" i="2" s="1"/>
  <c r="W4196" i="2"/>
  <c r="Y4196" i="2" s="1"/>
  <c r="W4141" i="2"/>
  <c r="Y4141" i="2" s="1"/>
  <c r="W4072" i="2"/>
  <c r="Y4072" i="2" s="1"/>
  <c r="W4007" i="2"/>
  <c r="Y4007" i="2" s="1"/>
  <c r="W3948" i="2"/>
  <c r="Y3948" i="2" s="1"/>
  <c r="W3886" i="2"/>
  <c r="Y3886" i="2" s="1"/>
  <c r="W3828" i="2"/>
  <c r="Y3828" i="2" s="1"/>
  <c r="W3784" i="2"/>
  <c r="Y3784" i="2" s="1"/>
  <c r="W3735" i="2"/>
  <c r="Y3735" i="2" s="1"/>
  <c r="W3671" i="2"/>
  <c r="Y3671" i="2" s="1"/>
  <c r="W3595" i="2"/>
  <c r="Y3595" i="2" s="1"/>
  <c r="W3518" i="2"/>
  <c r="Y3518" i="2" s="1"/>
  <c r="W3433" i="2"/>
  <c r="Y3433" i="2" s="1"/>
  <c r="W3359" i="2"/>
  <c r="Y3359" i="2" s="1"/>
  <c r="W3311" i="2"/>
  <c r="Y3311" i="2" s="1"/>
  <c r="W3270" i="2"/>
  <c r="Y3270" i="2" s="1"/>
  <c r="W3220" i="2"/>
  <c r="Y3220" i="2" s="1"/>
  <c r="W3073" i="2"/>
  <c r="Y3073" i="2" s="1"/>
  <c r="W2963" i="2"/>
  <c r="Y2963" i="2" s="1"/>
  <c r="W2844" i="2"/>
  <c r="Y2844" i="2" s="1"/>
  <c r="W2722" i="2"/>
  <c r="Y2722" i="2" s="1"/>
  <c r="W2587" i="2"/>
  <c r="Y2587" i="2" s="1"/>
  <c r="W2544" i="2"/>
  <c r="Y2544" i="2" s="1"/>
  <c r="W2494" i="2"/>
  <c r="Y2494" i="2" s="1"/>
  <c r="W2440" i="2"/>
  <c r="Y2440" i="2" s="1"/>
  <c r="W2348" i="2"/>
  <c r="Y2348" i="2" s="1"/>
  <c r="W2298" i="2"/>
  <c r="Y2298" i="2" s="1"/>
  <c r="W2242" i="2"/>
  <c r="Y2242" i="2" s="1"/>
  <c r="W2155" i="2"/>
  <c r="Y2155" i="2" s="1"/>
  <c r="W2109" i="2"/>
  <c r="Y2109" i="2" s="1"/>
  <c r="W1986" i="2"/>
  <c r="Y1986" i="2" s="1"/>
  <c r="W1937" i="2"/>
  <c r="Y1937" i="2" s="1"/>
  <c r="W1810" i="2"/>
  <c r="Y1810" i="2" s="1"/>
  <c r="W1752" i="2"/>
  <c r="Y1752" i="2" s="1"/>
  <c r="W1693" i="2"/>
  <c r="Y1693" i="2" s="1"/>
  <c r="W1588" i="2"/>
  <c r="Y1588" i="2" s="1"/>
  <c r="W1493" i="2"/>
  <c r="Y1493" i="2" s="1"/>
  <c r="W1446" i="2"/>
  <c r="Y1446" i="2" s="1"/>
  <c r="W1384" i="2"/>
  <c r="Y1384" i="2" s="1"/>
  <c r="W1346" i="2"/>
  <c r="Y1346" i="2" s="1"/>
  <c r="W1295" i="2"/>
  <c r="Y1295" i="2" s="1"/>
  <c r="W1257" i="2"/>
  <c r="Y1257" i="2" s="1"/>
  <c r="W1196" i="2"/>
  <c r="Y1196" i="2" s="1"/>
  <c r="W1137" i="2"/>
  <c r="Y1137" i="2" s="1"/>
  <c r="W1072" i="2"/>
  <c r="Y1072" i="2" s="1"/>
  <c r="W1014" i="2"/>
  <c r="Y1014" i="2" s="1"/>
  <c r="W917" i="2"/>
  <c r="Y917" i="2" s="1"/>
  <c r="W829" i="2"/>
  <c r="Y829" i="2" s="1"/>
  <c r="W776" i="2"/>
  <c r="Y776" i="2" s="1"/>
  <c r="W688" i="2"/>
  <c r="Y688" i="2" s="1"/>
  <c r="W643" i="2"/>
  <c r="Y643" i="2" s="1"/>
  <c r="W586" i="2"/>
  <c r="Y586" i="2" s="1"/>
  <c r="W534" i="2"/>
  <c r="Y534" i="2" s="1"/>
  <c r="W473" i="2"/>
  <c r="Y473" i="2" s="1"/>
  <c r="W417" i="2"/>
  <c r="Y417" i="2" s="1"/>
  <c r="W374" i="2"/>
  <c r="Y374" i="2" s="1"/>
  <c r="W330" i="2"/>
  <c r="Y330" i="2" s="1"/>
  <c r="W273" i="2"/>
  <c r="W228" i="2"/>
  <c r="Y228" i="2" s="1"/>
  <c r="W175" i="2"/>
  <c r="Y175" i="2" s="1"/>
  <c r="W100" i="2"/>
  <c r="Y100" i="2" s="1"/>
  <c r="W46" i="2"/>
  <c r="Y46" i="2" s="1"/>
  <c r="W4633" i="2"/>
  <c r="Y4633" i="2" s="1"/>
  <c r="W2877" i="2"/>
  <c r="Y2877" i="2" s="1"/>
  <c r="W1213" i="2"/>
  <c r="Y1213" i="2" s="1"/>
  <c r="W4702" i="2"/>
  <c r="Y4702" i="2" s="1"/>
  <c r="W4683" i="2"/>
  <c r="Y4683" i="2" s="1"/>
  <c r="W4658" i="2"/>
  <c r="W4637" i="2"/>
  <c r="Y4637" i="2" s="1"/>
  <c r="W4614" i="2"/>
  <c r="Y4614" i="2" s="1"/>
  <c r="W4589" i="2"/>
  <c r="Y4589" i="2" s="1"/>
  <c r="W4567" i="2"/>
  <c r="Y4567" i="2" s="1"/>
  <c r="W4540" i="2"/>
  <c r="Y4540" i="2" s="1"/>
  <c r="W4515" i="2"/>
  <c r="Y4515" i="2" s="1"/>
  <c r="W4479" i="2"/>
  <c r="Y4479" i="2" s="1"/>
  <c r="W4457" i="2"/>
  <c r="Y4457" i="2" s="1"/>
  <c r="W4433" i="2"/>
  <c r="Y4433" i="2" s="1"/>
  <c r="W4405" i="2"/>
  <c r="Y4405" i="2" s="1"/>
  <c r="W4379" i="2"/>
  <c r="Y4379" i="2" s="1"/>
  <c r="W4358" i="2"/>
  <c r="Y4358" i="2" s="1"/>
  <c r="W4337" i="2"/>
  <c r="Y4337" i="2" s="1"/>
  <c r="W4314" i="2"/>
  <c r="Y4314" i="2" s="1"/>
  <c r="W4289" i="2"/>
  <c r="Y4289" i="2" s="1"/>
  <c r="W4269" i="2"/>
  <c r="Y4269" i="2" s="1"/>
  <c r="W4243" i="2"/>
  <c r="Y4243" i="2" s="1"/>
  <c r="W4212" i="2"/>
  <c r="Y4212" i="2" s="1"/>
  <c r="W4189" i="2"/>
  <c r="Y4189" i="2" s="1"/>
  <c r="W4161" i="2"/>
  <c r="Y4161" i="2" s="1"/>
  <c r="W4136" i="2"/>
  <c r="Y4136" i="2" s="1"/>
  <c r="W4117" i="2"/>
  <c r="Y4117" i="2" s="1"/>
  <c r="W4095" i="2"/>
  <c r="Y4095" i="2" s="1"/>
  <c r="W4068" i="2"/>
  <c r="Y4068" i="2" s="1"/>
  <c r="W4041" i="2"/>
  <c r="Y4041" i="2" s="1"/>
  <c r="W4021" i="2"/>
  <c r="W3996" i="2"/>
  <c r="Y3996" i="2" s="1"/>
  <c r="W3977" i="2"/>
  <c r="Y3977" i="2" s="1"/>
  <c r="W3952" i="2"/>
  <c r="Y3952" i="2" s="1"/>
  <c r="W3931" i="2"/>
  <c r="Y3931" i="2" s="1"/>
  <c r="W3907" i="2"/>
  <c r="Y3907" i="2" s="1"/>
  <c r="W3888" i="2"/>
  <c r="Y3888" i="2" s="1"/>
  <c r="W3863" i="2"/>
  <c r="Y3863" i="2" s="1"/>
  <c r="W3842" i="2"/>
  <c r="Y3842" i="2" s="1"/>
  <c r="W3813" i="2"/>
  <c r="Y3813" i="2" s="1"/>
  <c r="W3786" i="2"/>
  <c r="Y3786" i="2" s="1"/>
  <c r="W3762" i="2"/>
  <c r="Y3762" i="2" s="1"/>
  <c r="W3736" i="2"/>
  <c r="Y3736" i="2" s="1"/>
  <c r="W3711" i="2"/>
  <c r="Y3711" i="2" s="1"/>
  <c r="W3689" i="2"/>
  <c r="Y3689" i="2" s="1"/>
  <c r="W3669" i="2"/>
  <c r="Y3669" i="2" s="1"/>
  <c r="W3647" i="2"/>
  <c r="Y3647" i="2" s="1"/>
  <c r="W3627" i="2"/>
  <c r="Y3627" i="2" s="1"/>
  <c r="W3609" i="2"/>
  <c r="Y3609" i="2" s="1"/>
  <c r="W3585" i="2"/>
  <c r="Y3585" i="2" s="1"/>
  <c r="W3567" i="2"/>
  <c r="Y3567" i="2" s="1"/>
  <c r="W3547" i="2"/>
  <c r="Y3547" i="2" s="1"/>
  <c r="W3523" i="2"/>
  <c r="Y3523" i="2" s="1"/>
  <c r="W3499" i="2"/>
  <c r="Y3499" i="2" s="1"/>
  <c r="W3479" i="2"/>
  <c r="Y3479" i="2" s="1"/>
  <c r="W3460" i="2"/>
  <c r="Y3460" i="2" s="1"/>
  <c r="W3441" i="2"/>
  <c r="Y3441" i="2" s="1"/>
  <c r="W3418" i="2"/>
  <c r="Y3418" i="2" s="1"/>
  <c r="W3393" i="2"/>
  <c r="Y3393" i="2" s="1"/>
  <c r="W3371" i="2"/>
  <c r="Y3371" i="2" s="1"/>
  <c r="W3345" i="2"/>
  <c r="Y3345" i="2" s="1"/>
  <c r="W3322" i="2"/>
  <c r="Y3322" i="2" s="1"/>
  <c r="W3295" i="2"/>
  <c r="Y3295" i="2" s="1"/>
  <c r="W3267" i="2"/>
  <c r="Y3267" i="2" s="1"/>
  <c r="W3245" i="2"/>
  <c r="Y3245" i="2" s="1"/>
  <c r="W3215" i="2"/>
  <c r="Y3215" i="2" s="1"/>
  <c r="W3193" i="2"/>
  <c r="Y3193" i="2" s="1"/>
  <c r="W3169" i="2"/>
  <c r="Y3169" i="2" s="1"/>
  <c r="W3149" i="2"/>
  <c r="W3128" i="2"/>
  <c r="Y3128" i="2" s="1"/>
  <c r="W3103" i="2"/>
  <c r="Y3103" i="2" s="1"/>
  <c r="W3085" i="2"/>
  <c r="Y3085" i="2" s="1"/>
  <c r="W3066" i="2"/>
  <c r="Y3066" i="2" s="1"/>
  <c r="W3042" i="2"/>
  <c r="Y3042" i="2" s="1"/>
  <c r="W3016" i="2"/>
  <c r="Y3016" i="2" s="1"/>
  <c r="W2995" i="2"/>
  <c r="Y2995" i="2" s="1"/>
  <c r="W2972" i="2"/>
  <c r="Y2972" i="2" s="1"/>
  <c r="W2952" i="2"/>
  <c r="Y2952" i="2" s="1"/>
  <c r="W2928" i="2"/>
  <c r="Y2928" i="2" s="1"/>
  <c r="W2899" i="2"/>
  <c r="Y2899" i="2" s="1"/>
  <c r="W2874" i="2"/>
  <c r="Y2874" i="2" s="1"/>
  <c r="W2854" i="2"/>
  <c r="Y2854" i="2" s="1"/>
  <c r="W2832" i="2"/>
  <c r="Y2832" i="2" s="1"/>
  <c r="W2808" i="2"/>
  <c r="Y2808" i="2" s="1"/>
  <c r="W2786" i="2"/>
  <c r="W2763" i="2"/>
  <c r="Y2763" i="2" s="1"/>
  <c r="W2740" i="2"/>
  <c r="Y2740" i="2" s="1"/>
  <c r="W2718" i="2"/>
  <c r="Y2718" i="2" s="1"/>
  <c r="W2691" i="2"/>
  <c r="Y2691" i="2" s="1"/>
  <c r="W2667" i="2"/>
  <c r="Y2667" i="2" s="1"/>
  <c r="W2650" i="2"/>
  <c r="Y2650" i="2" s="1"/>
  <c r="W2626" i="2"/>
  <c r="Y2626" i="2" s="1"/>
  <c r="W2608" i="2"/>
  <c r="Y2608" i="2" s="1"/>
  <c r="W2580" i="2"/>
  <c r="Y2580" i="2" s="1"/>
  <c r="W2552" i="2"/>
  <c r="Y2552" i="2" s="1"/>
  <c r="W2522" i="2"/>
  <c r="Y2522" i="2" s="1"/>
  <c r="W2499" i="2"/>
  <c r="Y2499" i="2" s="1"/>
  <c r="W2473" i="2"/>
  <c r="Y2473" i="2" s="1"/>
  <c r="W2451" i="2"/>
  <c r="Y2451" i="2" s="1"/>
  <c r="W2418" i="2"/>
  <c r="Y2418" i="2" s="1"/>
  <c r="W2393" i="2"/>
  <c r="W2370" i="2"/>
  <c r="Y2370" i="2" s="1"/>
  <c r="W1877" i="2"/>
  <c r="W4710" i="2"/>
  <c r="Y4710" i="2" s="1"/>
  <c r="W4480" i="2"/>
  <c r="Y4480" i="2" s="1"/>
  <c r="W4228" i="2"/>
  <c r="Y4228" i="2" s="1"/>
  <c r="W3878" i="2"/>
  <c r="Y3878" i="2" s="1"/>
  <c r="W3401" i="2"/>
  <c r="Y3401" i="2" s="1"/>
  <c r="W2890" i="2"/>
  <c r="Y2890" i="2" s="1"/>
  <c r="W2502" i="2"/>
  <c r="W2158" i="2"/>
  <c r="Y2158" i="2" s="1"/>
  <c r="W1707" i="2"/>
  <c r="Y1707" i="2" s="1"/>
  <c r="W1438" i="2"/>
  <c r="Y1438" i="2" s="1"/>
  <c r="W1115" i="2"/>
  <c r="Y1115" i="2" s="1"/>
  <c r="W710" i="2"/>
  <c r="Y710" i="2" s="1"/>
  <c r="W397" i="2"/>
  <c r="Y397" i="2" s="1"/>
  <c r="W135" i="2"/>
  <c r="Y135" i="2" s="1"/>
  <c r="W4657" i="2"/>
  <c r="Y4657" i="2" s="1"/>
  <c r="W4599" i="2"/>
  <c r="Y4599" i="2" s="1"/>
  <c r="W4534" i="2"/>
  <c r="Y4534" i="2" s="1"/>
  <c r="W4489" i="2"/>
  <c r="Y4489" i="2" s="1"/>
  <c r="W4440" i="2"/>
  <c r="Y4440" i="2" s="1"/>
  <c r="W4393" i="2"/>
  <c r="Y4393" i="2" s="1"/>
  <c r="W4308" i="2"/>
  <c r="Y4308" i="2" s="1"/>
  <c r="W4240" i="2"/>
  <c r="Y4240" i="2" s="1"/>
  <c r="W4190" i="2"/>
  <c r="W4140" i="2"/>
  <c r="Y4140" i="2" s="1"/>
  <c r="W4067" i="2"/>
  <c r="Y4067" i="2" s="1"/>
  <c r="W4003" i="2"/>
  <c r="Y4003" i="2" s="1"/>
  <c r="W3943" i="2"/>
  <c r="Y3943" i="2" s="1"/>
  <c r="W3885" i="2"/>
  <c r="Y3885" i="2" s="1"/>
  <c r="W3825" i="2"/>
  <c r="Y3825" i="2" s="1"/>
  <c r="W3783" i="2"/>
  <c r="Y3783" i="2" s="1"/>
  <c r="W3733" i="2"/>
  <c r="Y3733" i="2" s="1"/>
  <c r="W3664" i="2"/>
  <c r="Y3664" i="2" s="1"/>
  <c r="W3593" i="2"/>
  <c r="Y3593" i="2" s="1"/>
  <c r="W3424" i="2"/>
  <c r="Y3424" i="2" s="1"/>
  <c r="W3358" i="2"/>
  <c r="Y3358" i="2" s="1"/>
  <c r="W3308" i="2"/>
  <c r="Y3308" i="2" s="1"/>
  <c r="W3265" i="2"/>
  <c r="Y3265" i="2" s="1"/>
  <c r="W3216" i="2"/>
  <c r="Y3216" i="2" s="1"/>
  <c r="W3135" i="2"/>
  <c r="Y3135" i="2" s="1"/>
  <c r="W3065" i="2"/>
  <c r="Y3065" i="2" s="1"/>
  <c r="W3024" i="2"/>
  <c r="Y3024" i="2" s="1"/>
  <c r="W2947" i="2"/>
  <c r="Y2947" i="2" s="1"/>
  <c r="W2905" i="2"/>
  <c r="Y2905" i="2" s="1"/>
  <c r="W2839" i="2"/>
  <c r="W2781" i="2"/>
  <c r="Y2781" i="2" s="1"/>
  <c r="W2715" i="2"/>
  <c r="Y2715" i="2" s="1"/>
  <c r="W2657" i="2"/>
  <c r="Y2657" i="2" s="1"/>
  <c r="W2584" i="2"/>
  <c r="Y2584" i="2" s="1"/>
  <c r="W2538" i="2"/>
  <c r="Y2538" i="2" s="1"/>
  <c r="W2489" i="2"/>
  <c r="Y2489" i="2" s="1"/>
  <c r="W2438" i="2"/>
  <c r="Y2438" i="2" s="1"/>
  <c r="W2396" i="2"/>
  <c r="Y2396" i="2" s="1"/>
  <c r="W2347" i="2"/>
  <c r="Y2347" i="2" s="1"/>
  <c r="W2295" i="2"/>
  <c r="Y2295" i="2" s="1"/>
  <c r="W2239" i="2"/>
  <c r="Y2239" i="2" s="1"/>
  <c r="W2152" i="2"/>
  <c r="Y2152" i="2" s="1"/>
  <c r="W2107" i="2"/>
  <c r="Y2107" i="2" s="1"/>
  <c r="W2067" i="2"/>
  <c r="Y2067" i="2" s="1"/>
  <c r="W1985" i="2"/>
  <c r="Y1985" i="2" s="1"/>
  <c r="W1936" i="2"/>
  <c r="W1876" i="2"/>
  <c r="Y1876" i="2" s="1"/>
  <c r="W1809" i="2"/>
  <c r="Y1809" i="2" s="1"/>
  <c r="W1750" i="2"/>
  <c r="Y1750" i="2" s="1"/>
  <c r="W1688" i="2"/>
  <c r="Y1688" i="2" s="1"/>
  <c r="W1582" i="2"/>
  <c r="Y1582" i="2" s="1"/>
  <c r="W1488" i="2"/>
  <c r="Y1488" i="2" s="1"/>
  <c r="W1436" i="2"/>
  <c r="Y1436" i="2" s="1"/>
  <c r="W1383" i="2"/>
  <c r="Y1383" i="2" s="1"/>
  <c r="W1344" i="2"/>
  <c r="Y1344" i="2" s="1"/>
  <c r="W1294" i="2"/>
  <c r="Y1294" i="2" s="1"/>
  <c r="W1247" i="2"/>
  <c r="Y1247" i="2" s="1"/>
  <c r="W1191" i="2"/>
  <c r="Y1191" i="2" s="1"/>
  <c r="W1135" i="2"/>
  <c r="Y1135" i="2" s="1"/>
  <c r="W1067" i="2"/>
  <c r="Y1067" i="2" s="1"/>
  <c r="W1009" i="2"/>
  <c r="Y1009" i="2" s="1"/>
  <c r="W916" i="2"/>
  <c r="W824" i="2"/>
  <c r="Y824" i="2" s="1"/>
  <c r="W769" i="2"/>
  <c r="Y769" i="2" s="1"/>
  <c r="W686" i="2"/>
  <c r="Y686" i="2" s="1"/>
  <c r="W642" i="2"/>
  <c r="Y642" i="2" s="1"/>
  <c r="W585" i="2"/>
  <c r="Y585" i="2" s="1"/>
  <c r="W532" i="2"/>
  <c r="Y532" i="2" s="1"/>
  <c r="W471" i="2"/>
  <c r="Y471" i="2" s="1"/>
  <c r="W416" i="2"/>
  <c r="W369" i="2"/>
  <c r="Y369" i="2" s="1"/>
  <c r="W326" i="2"/>
  <c r="Y326" i="2" s="1"/>
  <c r="W265" i="2"/>
  <c r="Y265" i="2" s="1"/>
  <c r="W227" i="2"/>
  <c r="Y227" i="2" s="1"/>
  <c r="W172" i="2"/>
  <c r="Y172" i="2" s="1"/>
  <c r="W91" i="2"/>
  <c r="Y91" i="2" s="1"/>
  <c r="W44" i="2"/>
  <c r="Y44" i="2" s="1"/>
  <c r="W4392" i="2"/>
  <c r="Y4392" i="2" s="1"/>
  <c r="W2782" i="2"/>
  <c r="Y2782" i="2" s="1"/>
  <c r="W1138" i="2"/>
  <c r="Y1138" i="2" s="1"/>
  <c r="W4701" i="2"/>
  <c r="Y4701" i="2" s="1"/>
  <c r="W4682" i="2"/>
  <c r="Y4682" i="2" s="1"/>
  <c r="W4656" i="2"/>
  <c r="Y4656" i="2" s="1"/>
  <c r="W4635" i="2"/>
  <c r="Y4635" i="2" s="1"/>
  <c r="W4613" i="2"/>
  <c r="Y4613" i="2" s="1"/>
  <c r="W4588" i="2"/>
  <c r="W4566" i="2"/>
  <c r="Y4566" i="2" s="1"/>
  <c r="W4537" i="2"/>
  <c r="Y4537" i="2" s="1"/>
  <c r="W4514" i="2"/>
  <c r="Y4514" i="2" s="1"/>
  <c r="W4478" i="2"/>
  <c r="Y4478" i="2" s="1"/>
  <c r="W4456" i="2"/>
  <c r="Y4456" i="2" s="1"/>
  <c r="W4430" i="2"/>
  <c r="Y4430" i="2" s="1"/>
  <c r="W4403" i="2"/>
  <c r="Y4403" i="2" s="1"/>
  <c r="W4378" i="2"/>
  <c r="Y4378" i="2" s="1"/>
  <c r="W4356" i="2"/>
  <c r="Y4356" i="2" s="1"/>
  <c r="W4335" i="2"/>
  <c r="Y4335" i="2" s="1"/>
  <c r="W4313" i="2"/>
  <c r="Y4313" i="2" s="1"/>
  <c r="W4288" i="2"/>
  <c r="Y4288" i="2" s="1"/>
  <c r="W4268" i="2"/>
  <c r="Y4268" i="2" s="1"/>
  <c r="W4239" i="2"/>
  <c r="Y4239" i="2" s="1"/>
  <c r="W4211" i="2"/>
  <c r="Y4211" i="2" s="1"/>
  <c r="W4186" i="2"/>
  <c r="Y4186" i="2" s="1"/>
  <c r="W4158" i="2"/>
  <c r="Y4158" i="2" s="1"/>
  <c r="W4135" i="2"/>
  <c r="Y4135" i="2" s="1"/>
  <c r="W4116" i="2"/>
  <c r="Y4116" i="2" s="1"/>
  <c r="W4094" i="2"/>
  <c r="Y4094" i="2" s="1"/>
  <c r="W4065" i="2"/>
  <c r="Y4065" i="2" s="1"/>
  <c r="W4040" i="2"/>
  <c r="Y4040" i="2" s="1"/>
  <c r="W4020" i="2"/>
  <c r="Y4020" i="2" s="1"/>
  <c r="W3995" i="2"/>
  <c r="W3976" i="2"/>
  <c r="Y3976" i="2" s="1"/>
  <c r="W3951" i="2"/>
  <c r="Y3951" i="2" s="1"/>
  <c r="W3930" i="2"/>
  <c r="Y3930" i="2" s="1"/>
  <c r="W3906" i="2"/>
  <c r="Y3906" i="2" s="1"/>
  <c r="W3887" i="2"/>
  <c r="Y3887" i="2" s="1"/>
  <c r="W3862" i="2"/>
  <c r="Y3862" i="2" s="1"/>
  <c r="W3841" i="2"/>
  <c r="Y3841" i="2" s="1"/>
  <c r="W3812" i="2"/>
  <c r="Y3812" i="2" s="1"/>
  <c r="W3782" i="2"/>
  <c r="Y3782" i="2" s="1"/>
  <c r="W3761" i="2"/>
  <c r="Y3761" i="2" s="1"/>
  <c r="W3734" i="2"/>
  <c r="Y3734" i="2" s="1"/>
  <c r="W3709" i="2"/>
  <c r="Y3709" i="2" s="1"/>
  <c r="W3688" i="2"/>
  <c r="Y3688" i="2" s="1"/>
  <c r="W3668" i="2"/>
  <c r="Y3668" i="2" s="1"/>
  <c r="W3646" i="2"/>
  <c r="Y3646" i="2" s="1"/>
  <c r="W3625" i="2"/>
  <c r="W3608" i="2"/>
  <c r="Y3608" i="2" s="1"/>
  <c r="W3583" i="2"/>
  <c r="Y3583" i="2" s="1"/>
  <c r="W3565" i="2"/>
  <c r="Y3565" i="2" s="1"/>
  <c r="W3546" i="2"/>
  <c r="Y3546" i="2" s="1"/>
  <c r="W3522" i="2"/>
  <c r="Y3522" i="2" s="1"/>
  <c r="W3498" i="2"/>
  <c r="Y3498" i="2" s="1"/>
  <c r="W3478" i="2"/>
  <c r="Y3478" i="2" s="1"/>
  <c r="W3458" i="2"/>
  <c r="Y3458" i="2" s="1"/>
  <c r="W3440" i="2"/>
  <c r="Y3440" i="2" s="1"/>
  <c r="W3416" i="2"/>
  <c r="Y3416" i="2" s="1"/>
  <c r="W3391" i="2"/>
  <c r="Y3391" i="2" s="1"/>
  <c r="W3370" i="2"/>
  <c r="Y3370" i="2" s="1"/>
  <c r="W3344" i="2"/>
  <c r="Y3344" i="2" s="1"/>
  <c r="W3321" i="2"/>
  <c r="Y3321" i="2" s="1"/>
  <c r="W3291" i="2"/>
  <c r="Y3291" i="2" s="1"/>
  <c r="W3264" i="2"/>
  <c r="W3243" i="2"/>
  <c r="Y3243" i="2" s="1"/>
  <c r="W3214" i="2"/>
  <c r="Y3214" i="2" s="1"/>
  <c r="W3192" i="2"/>
  <c r="Y3192" i="2" s="1"/>
  <c r="W3168" i="2"/>
  <c r="Y3168" i="2" s="1"/>
  <c r="W3148" i="2"/>
  <c r="Y3148" i="2" s="1"/>
  <c r="W3127" i="2"/>
  <c r="Y3127" i="2" s="1"/>
  <c r="W3102" i="2"/>
  <c r="Y3102" i="2" s="1"/>
  <c r="W3084" i="2"/>
  <c r="Y3084" i="2" s="1"/>
  <c r="W3064" i="2"/>
  <c r="Y3064" i="2" s="1"/>
  <c r="W3041" i="2"/>
  <c r="Y3041" i="2" s="1"/>
  <c r="W3015" i="2"/>
  <c r="Y3015" i="2" s="1"/>
  <c r="W2993" i="2"/>
  <c r="Y2993" i="2" s="1"/>
  <c r="W2971" i="2"/>
  <c r="Y2971" i="2" s="1"/>
  <c r="W2951" i="2"/>
  <c r="Y2951" i="2" s="1"/>
  <c r="W2927" i="2"/>
  <c r="W2898" i="2"/>
  <c r="W2873" i="2"/>
  <c r="Y2873" i="2" s="1"/>
  <c r="W2853" i="2"/>
  <c r="W2831" i="2"/>
  <c r="W2806" i="2"/>
  <c r="W2785" i="2"/>
  <c r="Y2785" i="2" s="1"/>
  <c r="W2762" i="2"/>
  <c r="W2739" i="2"/>
  <c r="Y2739" i="2" s="1"/>
  <c r="W2717" i="2"/>
  <c r="Y2717" i="2" s="1"/>
  <c r="W2690" i="2"/>
  <c r="Y2690" i="2" s="1"/>
  <c r="W2666" i="2"/>
  <c r="Y2666" i="2" s="1"/>
  <c r="W2649" i="2"/>
  <c r="Y2649" i="2" s="1"/>
  <c r="W2625" i="2"/>
  <c r="Y2625" i="2" s="1"/>
  <c r="W2606" i="2"/>
  <c r="Y2606" i="2" s="1"/>
  <c r="W2578" i="2"/>
  <c r="Y2578" i="2" s="1"/>
  <c r="W2550" i="2"/>
  <c r="W2519" i="2"/>
  <c r="W2498" i="2"/>
  <c r="Y2498" i="2" s="1"/>
  <c r="W2472" i="2"/>
  <c r="W2448" i="2"/>
  <c r="W2417" i="2"/>
  <c r="W2392" i="2"/>
  <c r="Y2392" i="2" s="1"/>
  <c r="W2369" i="2"/>
  <c r="W4680" i="2"/>
  <c r="Y4680" i="2" s="1"/>
  <c r="W4459" i="2"/>
  <c r="Y4459" i="2" s="1"/>
  <c r="W4210" i="2"/>
  <c r="Y4210" i="2" s="1"/>
  <c r="W3871" i="2"/>
  <c r="Y3871" i="2" s="1"/>
  <c r="W3384" i="2"/>
  <c r="Y3384" i="2" s="1"/>
  <c r="W2868" i="2"/>
  <c r="Y2868" i="2" s="1"/>
  <c r="W2493" i="2"/>
  <c r="Y2493" i="2" s="1"/>
  <c r="W2061" i="2"/>
  <c r="Y2061" i="2" s="1"/>
  <c r="W1705" i="2"/>
  <c r="Y1705" i="2" s="1"/>
  <c r="W1434" i="2"/>
  <c r="W1098" i="2"/>
  <c r="Y1098" i="2" s="1"/>
  <c r="W654" i="2"/>
  <c r="Y654" i="2" s="1"/>
  <c r="W396" i="2"/>
  <c r="Y396" i="2" s="1"/>
  <c r="W115" i="2"/>
  <c r="Y115" i="2" s="1"/>
  <c r="W4654" i="2"/>
  <c r="Y4654" i="2" s="1"/>
  <c r="W4587" i="2"/>
  <c r="Y4587" i="2" s="1"/>
  <c r="W4531" i="2"/>
  <c r="Y4531" i="2" s="1"/>
  <c r="W4488" i="2"/>
  <c r="Y4488" i="2" s="1"/>
  <c r="W4439" i="2"/>
  <c r="Y4439" i="2" s="1"/>
  <c r="W4387" i="2"/>
  <c r="Y4387" i="2" s="1"/>
  <c r="W4305" i="2"/>
  <c r="Y4305" i="2" s="1"/>
  <c r="W4235" i="2"/>
  <c r="Y4235" i="2" s="1"/>
  <c r="W4188" i="2"/>
  <c r="Y4188" i="2" s="1"/>
  <c r="W4138" i="2"/>
  <c r="Y4138" i="2" s="1"/>
  <c r="W4066" i="2"/>
  <c r="Y4066" i="2" s="1"/>
  <c r="W3999" i="2"/>
  <c r="W3942" i="2"/>
  <c r="Y3942" i="2" s="1"/>
  <c r="W3884" i="2"/>
  <c r="Y3884" i="2" s="1"/>
  <c r="W3824" i="2"/>
  <c r="Y3824" i="2" s="1"/>
  <c r="W3781" i="2"/>
  <c r="Y3781" i="2" s="1"/>
  <c r="W3730" i="2"/>
  <c r="Y3730" i="2" s="1"/>
  <c r="W3660" i="2"/>
  <c r="Y3660" i="2" s="1"/>
  <c r="W3592" i="2"/>
  <c r="Y3592" i="2" s="1"/>
  <c r="W3423" i="2"/>
  <c r="Y3423" i="2" s="1"/>
  <c r="W3357" i="2"/>
  <c r="W3306" i="2"/>
  <c r="Y3306" i="2" s="1"/>
  <c r="W3263" i="2"/>
  <c r="Y3263" i="2" s="1"/>
  <c r="W3212" i="2"/>
  <c r="Y3212" i="2" s="1"/>
  <c r="W3134" i="2"/>
  <c r="Y3134" i="2" s="1"/>
  <c r="W3060" i="2"/>
  <c r="Y3060" i="2" s="1"/>
  <c r="W3020" i="2"/>
  <c r="W2944" i="2"/>
  <c r="Y2944" i="2" s="1"/>
  <c r="W2903" i="2"/>
  <c r="Y2903" i="2" s="1"/>
  <c r="W2838" i="2"/>
  <c r="Y2838" i="2" s="1"/>
  <c r="W2779" i="2"/>
  <c r="Y2779" i="2" s="1"/>
  <c r="W2711" i="2"/>
  <c r="Y2711" i="2" s="1"/>
  <c r="W2645" i="2"/>
  <c r="Y2645" i="2" s="1"/>
  <c r="W2582" i="2"/>
  <c r="Y2582" i="2" s="1"/>
  <c r="W2535" i="2"/>
  <c r="Y2535" i="2" s="1"/>
  <c r="W2488" i="2"/>
  <c r="Y2488" i="2" s="1"/>
  <c r="W2437" i="2"/>
  <c r="Y2437" i="2" s="1"/>
  <c r="W2387" i="2"/>
  <c r="Y2387" i="2" s="1"/>
  <c r="W2346" i="2"/>
  <c r="Y2346" i="2" s="1"/>
  <c r="W2294" i="2"/>
  <c r="Y2294" i="2" s="1"/>
  <c r="W2236" i="2"/>
  <c r="Y2236" i="2" s="1"/>
  <c r="W2151" i="2"/>
  <c r="Y2151" i="2" s="1"/>
  <c r="W2104" i="2"/>
  <c r="Y2104" i="2" s="1"/>
  <c r="W2058" i="2"/>
  <c r="Y2058" i="2" s="1"/>
  <c r="W1977" i="2"/>
  <c r="Y1977" i="2" s="1"/>
  <c r="W1933" i="2"/>
  <c r="Y1933" i="2" s="1"/>
  <c r="W1865" i="2"/>
  <c r="Y1865" i="2" s="1"/>
  <c r="W1808" i="2"/>
  <c r="Y1808" i="2" s="1"/>
  <c r="W1744" i="2"/>
  <c r="Y1744" i="2" s="1"/>
  <c r="W1674" i="2"/>
  <c r="Y1674" i="2" s="1"/>
  <c r="W1578" i="2"/>
  <c r="Y1578" i="2" s="1"/>
  <c r="W1487" i="2"/>
  <c r="Y1487" i="2" s="1"/>
  <c r="W1429" i="2"/>
  <c r="Y1429" i="2" s="1"/>
  <c r="W1381" i="2"/>
  <c r="Y1381" i="2" s="1"/>
  <c r="W1336" i="2"/>
  <c r="Y1336" i="2" s="1"/>
  <c r="W1291" i="2"/>
  <c r="Y1291" i="2" s="1"/>
  <c r="W1245" i="2"/>
  <c r="Y1245" i="2" s="1"/>
  <c r="W1183" i="2"/>
  <c r="Y1183" i="2" s="1"/>
  <c r="W1131" i="2"/>
  <c r="Y1131" i="2" s="1"/>
  <c r="W1066" i="2"/>
  <c r="Y1066" i="2" s="1"/>
  <c r="W1006" i="2"/>
  <c r="Y1006" i="2" s="1"/>
  <c r="W884" i="2"/>
  <c r="Y884" i="2" s="1"/>
  <c r="W821" i="2"/>
  <c r="Y821" i="2" s="1"/>
  <c r="W758" i="2"/>
  <c r="Y758" i="2" s="1"/>
  <c r="W682" i="2"/>
  <c r="Y682" i="2" s="1"/>
  <c r="W638" i="2"/>
  <c r="Y638" i="2" s="1"/>
  <c r="W578" i="2"/>
  <c r="Y578" i="2" s="1"/>
  <c r="W531" i="2"/>
  <c r="Y531" i="2" s="1"/>
  <c r="W468" i="2"/>
  <c r="Y468" i="2" s="1"/>
  <c r="W414" i="2"/>
  <c r="Y414" i="2" s="1"/>
  <c r="W368" i="2"/>
  <c r="W324" i="2"/>
  <c r="Y324" i="2" s="1"/>
  <c r="W264" i="2"/>
  <c r="Y264" i="2" s="1"/>
  <c r="W225" i="2"/>
  <c r="Y225" i="2" s="1"/>
  <c r="W169" i="2"/>
  <c r="W90" i="2"/>
  <c r="W43" i="2"/>
  <c r="Y43" i="2" s="1"/>
  <c r="W4302" i="2"/>
  <c r="W2682" i="2"/>
  <c r="Y2682" i="2" s="1"/>
  <c r="W1003" i="2"/>
  <c r="W4699" i="2"/>
  <c r="W4681" i="2"/>
  <c r="W4655" i="2"/>
  <c r="W4634" i="2"/>
  <c r="W4612" i="2"/>
  <c r="Y4612" i="2" s="1"/>
  <c r="W4585" i="2"/>
  <c r="Y4585" i="2" s="1"/>
  <c r="W4565" i="2"/>
  <c r="W4536" i="2"/>
  <c r="Y4536" i="2" s="1"/>
  <c r="W4513" i="2"/>
  <c r="Y4513" i="2" s="1"/>
  <c r="W4476" i="2"/>
  <c r="Y4476" i="2" s="1"/>
  <c r="W4455" i="2"/>
  <c r="W4429" i="2"/>
  <c r="W4402" i="2"/>
  <c r="Y4402" i="2" s="1"/>
  <c r="W4376" i="2"/>
  <c r="W4355" i="2"/>
  <c r="Y4355" i="2" s="1"/>
  <c r="W4334" i="2"/>
  <c r="W4312" i="2"/>
  <c r="W4287" i="2"/>
  <c r="W4265" i="2"/>
  <c r="W4238" i="2"/>
  <c r="W4209" i="2"/>
  <c r="Y4209" i="2" s="1"/>
  <c r="W4184" i="2"/>
  <c r="Y4184" i="2" s="1"/>
  <c r="W4157" i="2"/>
  <c r="W4134" i="2"/>
  <c r="Y4134" i="2" s="1"/>
  <c r="W4115" i="2"/>
  <c r="Y4115" i="2" s="1"/>
  <c r="W4091" i="2"/>
  <c r="Y4091" i="2" s="1"/>
  <c r="W4064" i="2"/>
  <c r="W4039" i="2"/>
  <c r="W4019" i="2"/>
  <c r="Y4019" i="2" s="1"/>
  <c r="W3994" i="2"/>
  <c r="W3973" i="2"/>
  <c r="Y3973" i="2" s="1"/>
  <c r="W3950" i="2"/>
  <c r="W3926" i="2"/>
  <c r="W3905" i="2"/>
  <c r="W3860" i="2"/>
  <c r="W3839" i="2"/>
  <c r="W3806" i="2"/>
  <c r="W3780" i="2"/>
  <c r="W3760" i="2"/>
  <c r="Y3760" i="2" s="1"/>
  <c r="W3732" i="2"/>
  <c r="Y3732" i="2" s="1"/>
  <c r="W3708" i="2"/>
  <c r="Y3708" i="2" s="1"/>
  <c r="W3687" i="2"/>
  <c r="Y3687" i="2" s="1"/>
  <c r="W3667" i="2"/>
  <c r="W3644" i="2"/>
  <c r="W3624" i="2"/>
  <c r="Y3624" i="2" s="1"/>
  <c r="W3606" i="2"/>
  <c r="W3582" i="2"/>
  <c r="Y3582" i="2" s="1"/>
  <c r="W3564" i="2"/>
  <c r="Y3564" i="2" s="1"/>
  <c r="W3544" i="2"/>
  <c r="W3521" i="2"/>
  <c r="W3497" i="2"/>
  <c r="W3477" i="2"/>
  <c r="W3457" i="2"/>
  <c r="W3438" i="2"/>
  <c r="Y3438" i="2" s="1"/>
  <c r="W3415" i="2"/>
  <c r="Y3415" i="2" s="1"/>
  <c r="W3390" i="2"/>
  <c r="Y3390" i="2" s="1"/>
  <c r="W3369" i="2"/>
  <c r="Y3369" i="2" s="1"/>
  <c r="W3343" i="2"/>
  <c r="Y3343" i="2" s="1"/>
  <c r="W3319" i="2"/>
  <c r="W3289" i="2"/>
  <c r="W3262" i="2"/>
  <c r="Y3262" i="2" s="1"/>
  <c r="W3240" i="2"/>
  <c r="Y3240" i="2" s="1"/>
  <c r="W3213" i="2"/>
  <c r="Y3213" i="2" s="1"/>
  <c r="W3189" i="2"/>
  <c r="Y3189" i="2" s="1"/>
  <c r="W3167" i="2"/>
  <c r="W3147" i="2"/>
  <c r="W3125" i="2"/>
  <c r="W3101" i="2"/>
  <c r="W3083" i="2"/>
  <c r="W3063" i="2"/>
  <c r="Y3063" i="2" s="1"/>
  <c r="W3040" i="2"/>
  <c r="Y3040" i="2" s="1"/>
  <c r="W3014" i="2"/>
  <c r="Y3014" i="2" s="1"/>
  <c r="W2992" i="2"/>
  <c r="Y2992" i="2" s="1"/>
  <c r="W2970" i="2"/>
  <c r="Y2970" i="2" s="1"/>
  <c r="W2950" i="2"/>
  <c r="Y2950" i="2" s="1"/>
  <c r="W2925" i="2"/>
  <c r="W2897" i="2"/>
  <c r="W2872" i="2"/>
  <c r="Y2872" i="2" s="1"/>
  <c r="W2852" i="2"/>
  <c r="Y2852" i="2" s="1"/>
  <c r="W2830" i="2"/>
  <c r="Y2830" i="2" s="1"/>
  <c r="W2804" i="2"/>
  <c r="Y2804" i="2" s="1"/>
  <c r="W2784" i="2"/>
  <c r="Y2784" i="2" s="1"/>
  <c r="W2761" i="2"/>
  <c r="Y2761" i="2" s="1"/>
  <c r="W2736" i="2"/>
  <c r="Y2736" i="2" s="1"/>
  <c r="W2716" i="2"/>
  <c r="Y2716" i="2" s="1"/>
  <c r="W2689" i="2"/>
  <c r="Y2689" i="2" s="1"/>
  <c r="W2665" i="2"/>
  <c r="Y2665" i="2" s="1"/>
  <c r="W2648" i="2"/>
  <c r="Y2648" i="2" s="1"/>
  <c r="W2624" i="2"/>
  <c r="Y2624" i="2" s="1"/>
  <c r="W2605" i="2"/>
  <c r="Y2605" i="2" s="1"/>
  <c r="W2577" i="2"/>
  <c r="Y2577" i="2" s="1"/>
  <c r="W2549" i="2"/>
  <c r="Y2549" i="2" s="1"/>
  <c r="W2518" i="2"/>
  <c r="Y2518" i="2" s="1"/>
  <c r="W2495" i="2"/>
  <c r="Y2495" i="2" s="1"/>
  <c r="W2468" i="2"/>
  <c r="Y2468" i="2" s="1"/>
  <c r="W2446" i="2"/>
  <c r="Y2446" i="2" s="1"/>
  <c r="W2416" i="2"/>
  <c r="Y2416" i="2" s="1"/>
  <c r="W2391" i="2"/>
  <c r="Y2391" i="2" s="1"/>
  <c r="W2368" i="2"/>
  <c r="Y2368" i="2" s="1"/>
  <c r="W2338" i="2"/>
  <c r="Y2338" i="2" s="1"/>
  <c r="W2319" i="2"/>
  <c r="Y2319" i="2" s="1"/>
  <c r="W2288" i="2"/>
  <c r="Y2288" i="2" s="1"/>
  <c r="W2266" i="2"/>
  <c r="Y2266" i="2" s="1"/>
  <c r="W2240" i="2"/>
  <c r="Y2240" i="2" s="1"/>
  <c r="W2215" i="2"/>
  <c r="Y2215" i="2" s="1"/>
  <c r="W2196" i="2"/>
  <c r="Y2196" i="2" s="1"/>
  <c r="W2178" i="2"/>
  <c r="Y2178" i="2" s="1"/>
  <c r="W2160" i="2"/>
  <c r="Y2160" i="2" s="1"/>
  <c r="W2135" i="2"/>
  <c r="W2110" i="2"/>
  <c r="Y2110" i="2" s="1"/>
  <c r="W2078" i="2"/>
  <c r="Y2078" i="2" s="1"/>
  <c r="W2055" i="2"/>
  <c r="Y2055" i="2" s="1"/>
  <c r="W2033" i="2"/>
  <c r="W2012" i="2"/>
  <c r="Y2012" i="2" s="1"/>
  <c r="W1990" i="2"/>
  <c r="Y1990" i="2" s="1"/>
  <c r="W1967" i="2"/>
  <c r="Y1967" i="2" s="1"/>
  <c r="W1943" i="2"/>
  <c r="Y1943" i="2" s="1"/>
  <c r="W1918" i="2"/>
  <c r="Y1918" i="2" s="1"/>
  <c r="W1894" i="2"/>
  <c r="Y1894" i="2" s="1"/>
  <c r="W1870" i="2"/>
  <c r="Y1870" i="2" s="1"/>
  <c r="W1851" i="2"/>
  <c r="Y1851" i="2" s="1"/>
  <c r="W1827" i="2"/>
  <c r="Y1827" i="2" s="1"/>
  <c r="W1803" i="2"/>
  <c r="Y1803" i="2" s="1"/>
  <c r="W1776" i="2"/>
  <c r="Y1776" i="2" s="1"/>
  <c r="W1756" i="2"/>
  <c r="Y1756" i="2" s="1"/>
  <c r="W1728" i="2"/>
  <c r="Y1728" i="2" s="1"/>
  <c r="W1708" i="2"/>
  <c r="Y1708" i="2" s="1"/>
  <c r="W1684" i="2"/>
  <c r="Y1684" i="2" s="1"/>
  <c r="W1663" i="2"/>
  <c r="W1639" i="2"/>
  <c r="Y1639" i="2" s="1"/>
  <c r="W1622" i="2"/>
  <c r="Y1622" i="2" s="1"/>
  <c r="W1603" i="2"/>
  <c r="Y1603" i="2" s="1"/>
  <c r="W1583" i="2"/>
  <c r="Y1583" i="2" s="1"/>
  <c r="W1561" i="2"/>
  <c r="Y1561" i="2" s="1"/>
  <c r="W1542" i="2"/>
  <c r="Y1542" i="2" s="1"/>
  <c r="W1524" i="2"/>
  <c r="Y1524" i="2" s="1"/>
  <c r="W1500" i="2"/>
  <c r="Y1500" i="2" s="1"/>
  <c r="W1477" i="2"/>
  <c r="Y1477" i="2" s="1"/>
  <c r="W1448" i="2"/>
  <c r="Y1448" i="2" s="1"/>
  <c r="W1426" i="2"/>
  <c r="Y1426" i="2" s="1"/>
  <c r="W1403" i="2"/>
  <c r="W1374" i="2"/>
  <c r="Y1374" i="2" s="1"/>
  <c r="W1345" i="2"/>
  <c r="Y1345" i="2" s="1"/>
  <c r="W1325" i="2"/>
  <c r="Y1325" i="2" s="1"/>
  <c r="W1300" i="2"/>
  <c r="W1267" i="2"/>
  <c r="Y1267" i="2" s="1"/>
  <c r="W1241" i="2"/>
  <c r="Y1241" i="2" s="1"/>
  <c r="W1212" i="2"/>
  <c r="Y1212" i="2" s="1"/>
  <c r="W1188" i="2"/>
  <c r="Y1188" i="2" s="1"/>
  <c r="W1166" i="2"/>
  <c r="Y1166" i="2" s="1"/>
  <c r="W1141" i="2"/>
  <c r="Y1141" i="2" s="1"/>
  <c r="W1118" i="2"/>
  <c r="Y1118" i="2" s="1"/>
  <c r="W1096" i="2"/>
  <c r="Y1096" i="2" s="1"/>
  <c r="W1070" i="2"/>
  <c r="Y1070" i="2" s="1"/>
  <c r="W1049" i="2"/>
  <c r="Y1049" i="2" s="1"/>
  <c r="W1024" i="2"/>
  <c r="Y1024" i="2" s="1"/>
  <c r="W998" i="2"/>
  <c r="Y998" i="2" s="1"/>
  <c r="W977" i="2"/>
  <c r="Y977" i="2" s="1"/>
  <c r="W957" i="2"/>
  <c r="Y957" i="2" s="1"/>
  <c r="W938" i="2"/>
  <c r="Y938" i="2" s="1"/>
  <c r="W918" i="2"/>
  <c r="Y918" i="2" s="1"/>
  <c r="W900" i="2"/>
  <c r="Y900" i="2" s="1"/>
  <c r="W882" i="2"/>
  <c r="Y882" i="2" s="1"/>
  <c r="W861" i="2"/>
  <c r="W839" i="2"/>
  <c r="Y839" i="2" s="1"/>
  <c r="W817" i="2"/>
  <c r="Y817" i="2" s="1"/>
  <c r="W792" i="2"/>
  <c r="Y792" i="2" s="1"/>
  <c r="W770" i="2"/>
  <c r="Y770" i="2" s="1"/>
  <c r="W751" i="2"/>
  <c r="Y751" i="2" s="1"/>
  <c r="W730" i="2"/>
  <c r="Y730" i="2" s="1"/>
  <c r="W706" i="2"/>
  <c r="Y706" i="2" s="1"/>
  <c r="W684" i="2"/>
  <c r="Y684" i="2" s="1"/>
  <c r="W660" i="2"/>
  <c r="Y660" i="2" s="1"/>
  <c r="W634" i="2"/>
  <c r="Y634" i="2" s="1"/>
  <c r="W614" i="2"/>
  <c r="Y614" i="2" s="1"/>
  <c r="W583" i="2"/>
  <c r="W558" i="2"/>
  <c r="Y558" i="2" s="1"/>
  <c r="W533" i="2"/>
  <c r="Y533" i="2" s="1"/>
  <c r="W510" i="2"/>
  <c r="Y510" i="2" s="1"/>
  <c r="W493" i="2"/>
  <c r="W460" i="2"/>
  <c r="Y460" i="2" s="1"/>
  <c r="W435" i="2"/>
  <c r="Y435" i="2" s="1"/>
  <c r="W408" i="2"/>
  <c r="Y408" i="2" s="1"/>
  <c r="W380" i="2"/>
  <c r="Y380" i="2" s="1"/>
  <c r="W355" i="2"/>
  <c r="Y355" i="2" s="1"/>
  <c r="W328" i="2"/>
  <c r="Y328" i="2" s="1"/>
  <c r="W305" i="2"/>
  <c r="Y305" i="2" s="1"/>
  <c r="W278" i="2"/>
  <c r="Y278" i="2" s="1"/>
  <c r="W255" i="2"/>
  <c r="Y255" i="2" s="1"/>
  <c r="W224" i="2"/>
  <c r="Y224" i="2" s="1"/>
  <c r="W199" i="2"/>
  <c r="Y199" i="2" s="1"/>
  <c r="W177" i="2"/>
  <c r="Y177" i="2" s="1"/>
  <c r="W154" i="2"/>
  <c r="Y154" i="2" s="1"/>
  <c r="W129" i="2"/>
  <c r="Y129" i="2" s="1"/>
  <c r="W108" i="2"/>
  <c r="Y108" i="2" s="1"/>
  <c r="W85" i="2"/>
  <c r="Y85" i="2" s="1"/>
  <c r="W59" i="2"/>
  <c r="Y59" i="2" s="1"/>
  <c r="W33" i="2"/>
  <c r="Y33" i="2" s="1"/>
  <c r="W7" i="2"/>
  <c r="Y7" i="2" s="1"/>
  <c r="W4662" i="2"/>
  <c r="Y4662" i="2" s="1"/>
  <c r="W4424" i="2"/>
  <c r="Y4424" i="2" s="1"/>
  <c r="W4193" i="2"/>
  <c r="Y4193" i="2" s="1"/>
  <c r="W3832" i="2"/>
  <c r="Y3832" i="2" s="1"/>
  <c r="W3363" i="2"/>
  <c r="Y3363" i="2" s="1"/>
  <c r="W2843" i="2"/>
  <c r="Y2843" i="2" s="1"/>
  <c r="W2458" i="2"/>
  <c r="Y2458" i="2" s="1"/>
  <c r="W2025" i="2"/>
  <c r="Y2025" i="2" s="1"/>
  <c r="W1689" i="2"/>
  <c r="Y1689" i="2" s="1"/>
  <c r="W1398" i="2"/>
  <c r="Y1398" i="2" s="1"/>
  <c r="W1082" i="2"/>
  <c r="Y1082" i="2" s="1"/>
  <c r="W633" i="2"/>
  <c r="Y633" i="2" s="1"/>
  <c r="W384" i="2"/>
  <c r="Y384" i="2" s="1"/>
  <c r="W95" i="2"/>
  <c r="Y95" i="2" s="1"/>
  <c r="W4651" i="2"/>
  <c r="Y4651" i="2" s="1"/>
  <c r="W4584" i="2"/>
  <c r="Y4584" i="2" s="1"/>
  <c r="W4520" i="2"/>
  <c r="Y4520" i="2" s="1"/>
  <c r="W4485" i="2"/>
  <c r="Y4485" i="2" s="1"/>
  <c r="W4432" i="2"/>
  <c r="Y4432" i="2" s="1"/>
  <c r="W4385" i="2"/>
  <c r="Y4385" i="2" s="1"/>
  <c r="W4301" i="2"/>
  <c r="Y4301" i="2" s="1"/>
  <c r="W4234" i="2"/>
  <c r="Y4234" i="2" s="1"/>
  <c r="W4187" i="2"/>
  <c r="Y4187" i="2" s="1"/>
  <c r="W4132" i="2"/>
  <c r="Y4132" i="2" s="1"/>
  <c r="W4060" i="2"/>
  <c r="Y4060" i="2" s="1"/>
  <c r="W3997" i="2"/>
  <c r="Y3997" i="2" s="1"/>
  <c r="W3940" i="2"/>
  <c r="Y3940" i="2" s="1"/>
  <c r="W3875" i="2"/>
  <c r="Y3875" i="2" s="1"/>
  <c r="W3818" i="2"/>
  <c r="Y3818" i="2" s="1"/>
  <c r="W3777" i="2"/>
  <c r="Y3777" i="2" s="1"/>
  <c r="W3723" i="2"/>
  <c r="Y3723" i="2" s="1"/>
  <c r="W3659" i="2"/>
  <c r="W3584" i="2"/>
  <c r="W3513" i="2"/>
  <c r="W3417" i="2"/>
  <c r="W3355" i="2"/>
  <c r="W3305" i="2"/>
  <c r="W3259" i="2"/>
  <c r="W3210" i="2"/>
  <c r="W3132" i="2"/>
  <c r="W3057" i="2"/>
  <c r="W3013" i="2"/>
  <c r="W2939" i="2"/>
  <c r="W2902" i="2"/>
  <c r="W2829" i="2"/>
  <c r="W2778" i="2"/>
  <c r="W2710" i="2"/>
  <c r="W2642" i="2"/>
  <c r="W2579" i="2"/>
  <c r="W2534" i="2"/>
  <c r="W2485" i="2"/>
  <c r="W2435" i="2"/>
  <c r="W2386" i="2"/>
  <c r="W2343" i="2"/>
  <c r="W2290" i="2"/>
  <c r="W2235" i="2"/>
  <c r="W2149" i="2"/>
  <c r="W2101" i="2"/>
  <c r="W2056" i="2"/>
  <c r="W1976" i="2"/>
  <c r="W1932" i="2"/>
  <c r="W1855" i="2"/>
  <c r="W1800" i="2"/>
  <c r="W1742" i="2"/>
  <c r="W1672" i="2"/>
  <c r="W1572" i="2"/>
  <c r="W1485" i="2"/>
  <c r="W1425" i="2"/>
  <c r="W1379" i="2"/>
  <c r="W1334" i="2"/>
  <c r="W1287" i="2"/>
  <c r="W1240" i="2"/>
  <c r="W1182" i="2"/>
  <c r="W1123" i="2"/>
  <c r="W1065" i="2"/>
  <c r="W1004" i="2"/>
  <c r="W883" i="2"/>
  <c r="W815" i="2"/>
  <c r="W750" i="2"/>
  <c r="Y750" i="2" s="1"/>
  <c r="W677" i="2"/>
  <c r="W627" i="2"/>
  <c r="W577" i="2"/>
  <c r="W529" i="2"/>
  <c r="W464" i="2"/>
  <c r="W412" i="2"/>
  <c r="W364" i="2"/>
  <c r="W317" i="2"/>
  <c r="W263" i="2"/>
  <c r="W221" i="2"/>
  <c r="W164" i="2"/>
  <c r="W86" i="2"/>
  <c r="W41" i="2"/>
  <c r="W4292" i="2"/>
  <c r="W2635" i="2"/>
  <c r="W958" i="2"/>
  <c r="Y958" i="2" s="1"/>
  <c r="W4698" i="2"/>
  <c r="W4679" i="2"/>
  <c r="W4653" i="2"/>
  <c r="W4632" i="2"/>
  <c r="W4611" i="2"/>
  <c r="W4582" i="2"/>
  <c r="W4561" i="2"/>
  <c r="W4533" i="2"/>
  <c r="W4508" i="2"/>
  <c r="W4475" i="2"/>
  <c r="W4452" i="2"/>
  <c r="W4428" i="2"/>
  <c r="W4401" i="2"/>
  <c r="W4375" i="2"/>
  <c r="W4354" i="2"/>
  <c r="W4332" i="2"/>
  <c r="W4311" i="2"/>
  <c r="W4285" i="2"/>
  <c r="W4264" i="2"/>
  <c r="W4237" i="2"/>
  <c r="W4208" i="2"/>
  <c r="W4183" i="2"/>
  <c r="Y4183" i="2" s="1"/>
  <c r="W4156" i="2"/>
  <c r="Y4156" i="2" s="1"/>
  <c r="W4133" i="2"/>
  <c r="Y4133" i="2" s="1"/>
  <c r="W4114" i="2"/>
  <c r="Y4114" i="2" s="1"/>
  <c r="W4090" i="2"/>
  <c r="Y4090" i="2" s="1"/>
  <c r="W4063" i="2"/>
  <c r="Y4063" i="2" s="1"/>
  <c r="W4037" i="2"/>
  <c r="Y4037" i="2" s="1"/>
  <c r="W4017" i="2"/>
  <c r="Y4017" i="2" s="1"/>
  <c r="W3993" i="2"/>
  <c r="Y3993" i="2" s="1"/>
  <c r="W3972" i="2"/>
  <c r="Y3972" i="2" s="1"/>
  <c r="W3949" i="2"/>
  <c r="Y3949" i="2" s="1"/>
  <c r="W3925" i="2"/>
  <c r="Y3925" i="2" s="1"/>
  <c r="W3904" i="2"/>
  <c r="Y3904" i="2" s="1"/>
  <c r="W3859" i="2"/>
  <c r="Y3859" i="2" s="1"/>
  <c r="W3836" i="2"/>
  <c r="Y3836" i="2" s="1"/>
  <c r="W3805" i="2"/>
  <c r="Y3805" i="2" s="1"/>
  <c r="W3779" i="2"/>
  <c r="Y3779" i="2" s="1"/>
  <c r="W3759" i="2"/>
  <c r="Y3759" i="2" s="1"/>
  <c r="W3731" i="2"/>
  <c r="Y3731" i="2" s="1"/>
  <c r="W3705" i="2"/>
  <c r="Y3705" i="2" s="1"/>
  <c r="W3686" i="2"/>
  <c r="Y3686" i="2" s="1"/>
  <c r="W3666" i="2"/>
  <c r="Y3666" i="2" s="1"/>
  <c r="W3643" i="2"/>
  <c r="Y3643" i="2" s="1"/>
  <c r="W3623" i="2"/>
  <c r="Y3623" i="2" s="1"/>
  <c r="W3605" i="2"/>
  <c r="Y3605" i="2" s="1"/>
  <c r="W3581" i="2"/>
  <c r="Y3581" i="2" s="1"/>
  <c r="W3563" i="2"/>
  <c r="Y3563" i="2" s="1"/>
  <c r="W3543" i="2"/>
  <c r="Y3543" i="2" s="1"/>
  <c r="W3519" i="2"/>
  <c r="Y3519" i="2" s="1"/>
  <c r="W3496" i="2"/>
  <c r="Y3496" i="2" s="1"/>
  <c r="W3476" i="2"/>
  <c r="Y3476" i="2" s="1"/>
  <c r="W3456" i="2"/>
  <c r="Y3456" i="2" s="1"/>
  <c r="W3437" i="2"/>
  <c r="Y3437" i="2" s="1"/>
  <c r="W3414" i="2"/>
  <c r="Y3414" i="2" s="1"/>
  <c r="W3389" i="2"/>
  <c r="Y3389" i="2" s="1"/>
  <c r="W3368" i="2"/>
  <c r="Y3368" i="2" s="1"/>
  <c r="W3342" i="2"/>
  <c r="Y3342" i="2" s="1"/>
  <c r="W3318" i="2"/>
  <c r="Y3318" i="2" s="1"/>
  <c r="W3288" i="2"/>
  <c r="Y3288" i="2" s="1"/>
  <c r="W3261" i="2"/>
  <c r="Y3261" i="2" s="1"/>
  <c r="W3239" i="2"/>
  <c r="Y3239" i="2" s="1"/>
  <c r="W3211" i="2"/>
  <c r="Y3211" i="2" s="1"/>
  <c r="W3188" i="2"/>
  <c r="Y3188" i="2" s="1"/>
  <c r="W3166" i="2"/>
  <c r="Y3166" i="2" s="1"/>
  <c r="W3146" i="2"/>
  <c r="Y3146" i="2" s="1"/>
  <c r="W3122" i="2"/>
  <c r="Y3122" i="2" s="1"/>
  <c r="W3100" i="2"/>
  <c r="Y3100" i="2" s="1"/>
  <c r="W3080" i="2"/>
  <c r="Y3080" i="2" s="1"/>
  <c r="W3062" i="2"/>
  <c r="Y3062" i="2" s="1"/>
  <c r="W3039" i="2"/>
  <c r="Y3039" i="2" s="1"/>
  <c r="W3012" i="2"/>
  <c r="Y3012" i="2" s="1"/>
  <c r="W2991" i="2"/>
  <c r="Y2991" i="2" s="1"/>
  <c r="W2969" i="2"/>
  <c r="Y2969" i="2" s="1"/>
  <c r="W2948" i="2"/>
  <c r="Y2948" i="2" s="1"/>
  <c r="W2924" i="2"/>
  <c r="Y2924" i="2" s="1"/>
  <c r="W2896" i="2"/>
  <c r="Y2896" i="2" s="1"/>
  <c r="W2871" i="2"/>
  <c r="Y2871" i="2" s="1"/>
  <c r="W2850" i="2"/>
  <c r="W2828" i="2"/>
  <c r="Y2828" i="2" s="1"/>
  <c r="W2803" i="2"/>
  <c r="Y2803" i="2" s="1"/>
  <c r="W2780" i="2"/>
  <c r="Y2780" i="2" s="1"/>
  <c r="W2759" i="2"/>
  <c r="Y2759" i="2" s="1"/>
  <c r="W2735" i="2"/>
  <c r="Y2735" i="2" s="1"/>
  <c r="W2714" i="2"/>
  <c r="Y2714" i="2" s="1"/>
  <c r="W2688" i="2"/>
  <c r="Y2688" i="2" s="1"/>
  <c r="W2664" i="2"/>
  <c r="Y2664" i="2" s="1"/>
  <c r="W2647" i="2"/>
  <c r="Y2647" i="2" s="1"/>
  <c r="W2623" i="2"/>
  <c r="Y2623" i="2" s="1"/>
  <c r="W2603" i="2"/>
  <c r="Y2603" i="2" s="1"/>
  <c r="W2575" i="2"/>
  <c r="Y2575" i="2" s="1"/>
  <c r="W2547" i="2"/>
  <c r="Y2547" i="2" s="1"/>
  <c r="W2517" i="2"/>
  <c r="Y2517" i="2" s="1"/>
  <c r="W2492" i="2"/>
  <c r="Y2492" i="2" s="1"/>
  <c r="W2467" i="2"/>
  <c r="Y2467" i="2" s="1"/>
  <c r="W2444" i="2"/>
  <c r="Y2444" i="2" s="1"/>
  <c r="W2415" i="2"/>
  <c r="Y2415" i="2" s="1"/>
  <c r="W2390" i="2"/>
  <c r="Y2390" i="2" s="1"/>
  <c r="W2365" i="2"/>
  <c r="Y2365" i="2" s="1"/>
  <c r="W2337" i="2"/>
  <c r="Y2337" i="2" s="1"/>
  <c r="W2318" i="2"/>
  <c r="Y2318" i="2" s="1"/>
  <c r="W2286" i="2"/>
  <c r="Y2286" i="2" s="1"/>
  <c r="W2264" i="2"/>
  <c r="Y2264" i="2" s="1"/>
  <c r="W2238" i="2"/>
  <c r="Y2238" i="2" s="1"/>
  <c r="W2214" i="2"/>
  <c r="Y2214" i="2" s="1"/>
  <c r="W2195" i="2"/>
  <c r="Y2195" i="2" s="1"/>
  <c r="W2176" i="2"/>
  <c r="Y2176" i="2" s="1"/>
  <c r="W2159" i="2"/>
  <c r="Y2159" i="2" s="1"/>
  <c r="W2132" i="2"/>
  <c r="Y2132" i="2" s="1"/>
  <c r="W2106" i="2"/>
  <c r="Y2106" i="2" s="1"/>
  <c r="W2077" i="2"/>
  <c r="Y2077" i="2" s="1"/>
  <c r="W2054" i="2"/>
  <c r="Y2054" i="2" s="1"/>
  <c r="W2032" i="2"/>
  <c r="Y2032" i="2" s="1"/>
  <c r="W2010" i="2"/>
  <c r="Y2010" i="2" s="1"/>
  <c r="W1988" i="2"/>
  <c r="Y1988" i="2" s="1"/>
  <c r="W1966" i="2"/>
  <c r="Y1966" i="2" s="1"/>
  <c r="W1941" i="2"/>
  <c r="Y1941" i="2" s="1"/>
  <c r="W1917" i="2"/>
  <c r="Y1917" i="2" s="1"/>
  <c r="W1892" i="2"/>
  <c r="Y1892" i="2" s="1"/>
  <c r="W1869" i="2"/>
  <c r="Y1869" i="2" s="1"/>
  <c r="W1849" i="2"/>
  <c r="Y1849" i="2" s="1"/>
  <c r="W1825" i="2"/>
  <c r="Y1825" i="2" s="1"/>
  <c r="W1802" i="2"/>
  <c r="Y1802" i="2" s="1"/>
  <c r="W1775" i="2"/>
  <c r="Y1775" i="2" s="1"/>
  <c r="W1753" i="2"/>
  <c r="Y1753" i="2" s="1"/>
  <c r="W1727" i="2"/>
  <c r="Y1727" i="2" s="1"/>
  <c r="W1706" i="2"/>
  <c r="Y1706" i="2" s="1"/>
  <c r="W1683" i="2"/>
  <c r="Y1683" i="2" s="1"/>
  <c r="W1661" i="2"/>
  <c r="Y1661" i="2" s="1"/>
  <c r="W1638" i="2"/>
  <c r="Y1638" i="2" s="1"/>
  <c r="W1620" i="2"/>
  <c r="Y1620" i="2" s="1"/>
  <c r="W1602" i="2"/>
  <c r="Y1602" i="2" s="1"/>
  <c r="W1581" i="2"/>
  <c r="Y1581" i="2" s="1"/>
  <c r="W1560" i="2"/>
  <c r="Y1560" i="2" s="1"/>
  <c r="W1541" i="2"/>
  <c r="Y1541" i="2" s="1"/>
  <c r="W1522" i="2"/>
  <c r="Y1522" i="2" s="1"/>
  <c r="W1499" i="2"/>
  <c r="Y1499" i="2" s="1"/>
  <c r="W1476" i="2"/>
  <c r="Y1476" i="2" s="1"/>
  <c r="W1445" i="2"/>
  <c r="Y1445" i="2" s="1"/>
  <c r="W1424" i="2"/>
  <c r="Y1424" i="2" s="1"/>
  <c r="W1401" i="2"/>
  <c r="Y1401" i="2" s="1"/>
  <c r="W1372" i="2"/>
  <c r="Y1372" i="2" s="1"/>
  <c r="W1343" i="2"/>
  <c r="Y1343" i="2" s="1"/>
  <c r="W1323" i="2"/>
  <c r="Y1323" i="2" s="1"/>
  <c r="W1299" i="2"/>
  <c r="Y1299" i="2" s="1"/>
  <c r="W1266" i="2"/>
  <c r="Y1266" i="2" s="1"/>
  <c r="W1239" i="2"/>
  <c r="Y1239" i="2" s="1"/>
  <c r="W1210" i="2"/>
  <c r="Y1210" i="2" s="1"/>
  <c r="W1187" i="2"/>
  <c r="Y1187" i="2" s="1"/>
  <c r="W1165" i="2"/>
  <c r="Y1165" i="2" s="1"/>
  <c r="W1140" i="2"/>
  <c r="Y1140" i="2" s="1"/>
  <c r="W1117" i="2"/>
  <c r="Y1117" i="2" s="1"/>
  <c r="W1095" i="2"/>
  <c r="Y1095" i="2" s="1"/>
  <c r="W1069" i="2"/>
  <c r="Y1069" i="2" s="1"/>
  <c r="W1048" i="2"/>
  <c r="Y1048" i="2" s="1"/>
  <c r="W1022" i="2"/>
  <c r="Y1022" i="2" s="1"/>
  <c r="W996" i="2"/>
  <c r="Y996" i="2" s="1"/>
  <c r="W976" i="2"/>
  <c r="Y976" i="2" s="1"/>
  <c r="W956" i="2"/>
  <c r="Y956" i="2" s="1"/>
  <c r="W937" i="2"/>
  <c r="Y937" i="2" s="1"/>
  <c r="W915" i="2"/>
  <c r="Y915" i="2" s="1"/>
  <c r="W899" i="2"/>
  <c r="Y899" i="2" s="1"/>
  <c r="W881" i="2"/>
  <c r="Y881" i="2" s="1"/>
  <c r="W859" i="2"/>
  <c r="Y859" i="2" s="1"/>
  <c r="W838" i="2"/>
  <c r="Y838" i="2" s="1"/>
  <c r="W816" i="2"/>
  <c r="Y816" i="2" s="1"/>
  <c r="W790" i="2"/>
  <c r="Y790" i="2" s="1"/>
  <c r="W768" i="2"/>
  <c r="Y768" i="2" s="1"/>
  <c r="W749" i="2"/>
  <c r="Y749" i="2" s="1"/>
  <c r="W729" i="2"/>
  <c r="Y729" i="2" s="1"/>
  <c r="W705" i="2"/>
  <c r="Y705" i="2" s="1"/>
  <c r="W683" i="2"/>
  <c r="Y683" i="2" s="1"/>
  <c r="W659" i="2"/>
  <c r="Y659" i="2" s="1"/>
  <c r="W632" i="2"/>
  <c r="Y632" i="2" s="1"/>
  <c r="W611" i="2"/>
  <c r="Y611" i="2" s="1"/>
  <c r="W582" i="2"/>
  <c r="Y582" i="2" s="1"/>
  <c r="W555" i="2"/>
  <c r="Y555" i="2" s="1"/>
  <c r="W530" i="2"/>
  <c r="Y530" i="2" s="1"/>
  <c r="W508" i="2"/>
  <c r="Y508" i="2" s="1"/>
  <c r="W492" i="2"/>
  <c r="Y492" i="2" s="1"/>
  <c r="W459" i="2"/>
  <c r="Y459" i="2" s="1"/>
  <c r="W432" i="2"/>
  <c r="Y432" i="2" s="1"/>
  <c r="W407" i="2"/>
  <c r="Y407" i="2" s="1"/>
  <c r="W379" i="2"/>
  <c r="Y379" i="2" s="1"/>
  <c r="W354" i="2"/>
  <c r="Y354" i="2" s="1"/>
  <c r="W327" i="2"/>
  <c r="Y327" i="2" s="1"/>
  <c r="W304" i="2"/>
  <c r="Y304" i="2" s="1"/>
  <c r="W277" i="2"/>
  <c r="Y277" i="2" s="1"/>
  <c r="W254" i="2"/>
  <c r="Y254" i="2" s="1"/>
  <c r="W223" i="2"/>
  <c r="Y223" i="2" s="1"/>
  <c r="W198" i="2"/>
  <c r="Y198" i="2" s="1"/>
  <c r="W176" i="2"/>
  <c r="Y176" i="2" s="1"/>
  <c r="W153" i="2"/>
  <c r="Y153" i="2" s="1"/>
  <c r="W128" i="2"/>
  <c r="Y128" i="2" s="1"/>
  <c r="W107" i="2"/>
  <c r="Y107" i="2" s="1"/>
  <c r="W84" i="2"/>
  <c r="Y84" i="2" s="1"/>
  <c r="W58" i="2"/>
  <c r="Y58" i="2" s="1"/>
  <c r="W31" i="2"/>
  <c r="Y31" i="2" s="1"/>
  <c r="W6" i="2"/>
  <c r="Y6" i="2" s="1"/>
  <c r="W4659" i="2"/>
  <c r="Y4659" i="2" s="1"/>
  <c r="W4412" i="2"/>
  <c r="Y4412" i="2" s="1"/>
  <c r="W4181" i="2"/>
  <c r="Y4181" i="2" s="1"/>
  <c r="W3821" i="2"/>
  <c r="Y3821" i="2" s="1"/>
  <c r="W3361" i="2"/>
  <c r="Y3361" i="2" s="1"/>
  <c r="W2805" i="2"/>
  <c r="Y2805" i="2" s="1"/>
  <c r="W2436" i="2"/>
  <c r="Y2436" i="2" s="1"/>
  <c r="W2011" i="2"/>
  <c r="Y2011" i="2" s="1"/>
  <c r="W1675" i="2"/>
  <c r="Y1675" i="2" s="1"/>
  <c r="W1380" i="2"/>
  <c r="Y1380" i="2" s="1"/>
  <c r="W1078" i="2"/>
  <c r="Y1078" i="2" s="1"/>
  <c r="W613" i="2"/>
  <c r="Y613" i="2" s="1"/>
  <c r="W370" i="2"/>
  <c r="Y370" i="2" s="1"/>
  <c r="W93" i="2"/>
  <c r="Y93" i="2" s="1"/>
  <c r="W4642" i="2"/>
  <c r="Y4642" i="2" s="1"/>
  <c r="W4583" i="2"/>
  <c r="Y4583" i="2" s="1"/>
  <c r="W4518" i="2"/>
  <c r="Y4518" i="2" s="1"/>
  <c r="W4483" i="2"/>
  <c r="Y4483" i="2" s="1"/>
  <c r="W4431" i="2"/>
  <c r="Y4431" i="2" s="1"/>
  <c r="W4382" i="2"/>
  <c r="Y4382" i="2" s="1"/>
  <c r="W4300" i="2"/>
  <c r="Y4300" i="2" s="1"/>
  <c r="W4231" i="2"/>
  <c r="Y4231" i="2" s="1"/>
  <c r="W4185" i="2"/>
  <c r="Y4185" i="2" s="1"/>
  <c r="W4118" i="2"/>
  <c r="Y4118" i="2" s="1"/>
  <c r="W4058" i="2"/>
  <c r="Y4058" i="2" s="1"/>
  <c r="W3990" i="2"/>
  <c r="Y3990" i="2" s="1"/>
  <c r="W3939" i="2"/>
  <c r="Y3939" i="2" s="1"/>
  <c r="W3874" i="2"/>
  <c r="Y3874" i="2" s="1"/>
  <c r="W3816" i="2"/>
  <c r="Y3816" i="2" s="1"/>
  <c r="W3771" i="2"/>
  <c r="Y3771" i="2" s="1"/>
  <c r="W3721" i="2"/>
  <c r="Y3721" i="2" s="1"/>
  <c r="W3656" i="2"/>
  <c r="Y3656" i="2" s="1"/>
  <c r="W3574" i="2"/>
  <c r="Y3574" i="2" s="1"/>
  <c r="W3505" i="2"/>
  <c r="Y3505" i="2" s="1"/>
  <c r="W3412" i="2"/>
  <c r="Y3412" i="2" s="1"/>
  <c r="W3350" i="2"/>
  <c r="Y3350" i="2" s="1"/>
  <c r="W3304" i="2"/>
  <c r="W3247" i="2"/>
  <c r="Y3247" i="2" s="1"/>
  <c r="W3209" i="2"/>
  <c r="Y3209" i="2" s="1"/>
  <c r="W3126" i="2"/>
  <c r="Y3126" i="2" s="1"/>
  <c r="W3055" i="2"/>
  <c r="Y3055" i="2" s="1"/>
  <c r="W3009" i="2"/>
  <c r="Y3009" i="2" s="1"/>
  <c r="W2937" i="2"/>
  <c r="Y2937" i="2" s="1"/>
  <c r="W2900" i="2"/>
  <c r="Y2900" i="2" s="1"/>
  <c r="W2827" i="2"/>
  <c r="Y2827" i="2" s="1"/>
  <c r="W2765" i="2"/>
  <c r="Y2765" i="2" s="1"/>
  <c r="W2709" i="2"/>
  <c r="Y2709" i="2" s="1"/>
  <c r="W2641" i="2"/>
  <c r="Y2641" i="2" s="1"/>
  <c r="W2576" i="2"/>
  <c r="Y2576" i="2" s="1"/>
  <c r="W2531" i="2"/>
  <c r="Y2531" i="2" s="1"/>
  <c r="W2480" i="2"/>
  <c r="Y2480" i="2" s="1"/>
  <c r="W2434" i="2"/>
  <c r="Y2434" i="2" s="1"/>
  <c r="W2379" i="2"/>
  <c r="W2341" i="2"/>
  <c r="Y2341" i="2" s="1"/>
  <c r="W2287" i="2"/>
  <c r="Y2287" i="2" s="1"/>
  <c r="W2232" i="2"/>
  <c r="Y2232" i="2" s="1"/>
  <c r="W2145" i="2"/>
  <c r="Y2145" i="2" s="1"/>
  <c r="W2100" i="2"/>
  <c r="Y2100" i="2" s="1"/>
  <c r="W2053" i="2"/>
  <c r="Y2053" i="2" s="1"/>
  <c r="W1971" i="2"/>
  <c r="Y1971" i="2" s="1"/>
  <c r="W1927" i="2"/>
  <c r="Y1927" i="2" s="1"/>
  <c r="W1850" i="2"/>
  <c r="Y1850" i="2" s="1"/>
  <c r="W1798" i="2"/>
  <c r="Y1798" i="2" s="1"/>
  <c r="W1740" i="2"/>
  <c r="Y1740" i="2" s="1"/>
  <c r="W1670" i="2"/>
  <c r="Y1670" i="2" s="1"/>
  <c r="W1568" i="2"/>
  <c r="Y1568" i="2" s="1"/>
  <c r="W1479" i="2"/>
  <c r="Y1479" i="2" s="1"/>
  <c r="W1415" i="2"/>
  <c r="Y1415" i="2" s="1"/>
  <c r="W1377" i="2"/>
  <c r="W1332" i="2"/>
  <c r="Y1332" i="2" s="1"/>
  <c r="W1284" i="2"/>
  <c r="Y1284" i="2" s="1"/>
  <c r="W1238" i="2"/>
  <c r="Y1238" i="2" s="1"/>
  <c r="W1180" i="2"/>
  <c r="Y1180" i="2" s="1"/>
  <c r="W1122" i="2"/>
  <c r="Y1122" i="2" s="1"/>
  <c r="W1064" i="2"/>
  <c r="Y1064" i="2" s="1"/>
  <c r="W997" i="2"/>
  <c r="Y997" i="2" s="1"/>
  <c r="W878" i="2"/>
  <c r="Y878" i="2" s="1"/>
  <c r="W808" i="2"/>
  <c r="Y808" i="2" s="1"/>
  <c r="W741" i="2"/>
  <c r="Y741" i="2" s="1"/>
  <c r="W670" i="2"/>
  <c r="Y670" i="2" s="1"/>
  <c r="W625" i="2"/>
  <c r="W576" i="2"/>
  <c r="Y576" i="2" s="1"/>
  <c r="W526" i="2"/>
  <c r="Y526" i="2" s="1"/>
  <c r="W462" i="2"/>
  <c r="Y462" i="2" s="1"/>
  <c r="W411" i="2"/>
  <c r="W363" i="2"/>
  <c r="Y363" i="2" s="1"/>
  <c r="W315" i="2"/>
  <c r="Y315" i="2" s="1"/>
  <c r="W262" i="2"/>
  <c r="Y262" i="2" s="1"/>
  <c r="W219" i="2"/>
  <c r="Y219" i="2" s="1"/>
  <c r="W163" i="2"/>
  <c r="Y163" i="2" s="1"/>
  <c r="W82" i="2"/>
  <c r="Y82" i="2" s="1"/>
  <c r="W37" i="2"/>
  <c r="Y37" i="2" s="1"/>
  <c r="W4244" i="2"/>
  <c r="Y4244" i="2" s="1"/>
  <c r="W2532" i="2"/>
  <c r="Y2532" i="2" s="1"/>
  <c r="W765" i="2"/>
  <c r="Y765" i="2" s="1"/>
  <c r="W4697" i="2"/>
  <c r="Y4697" i="2" s="1"/>
  <c r="W4678" i="2"/>
  <c r="W4652" i="2"/>
  <c r="Y4652" i="2" s="1"/>
  <c r="W4631" i="2"/>
  <c r="Y4631" i="2" s="1"/>
  <c r="W4610" i="2"/>
  <c r="Y4610" i="2" s="1"/>
  <c r="W4581" i="2"/>
  <c r="Y4581" i="2" s="1"/>
  <c r="W4558" i="2"/>
  <c r="Y4558" i="2" s="1"/>
  <c r="W4532" i="2"/>
  <c r="Y4532" i="2" s="1"/>
  <c r="W4505" i="2"/>
  <c r="Y4505" i="2" s="1"/>
  <c r="W4474" i="2"/>
  <c r="Y4474" i="2" s="1"/>
  <c r="W4451" i="2"/>
  <c r="Y4451" i="2" s="1"/>
  <c r="W4426" i="2"/>
  <c r="Y4426" i="2" s="1"/>
  <c r="W4397" i="2"/>
  <c r="Y4397" i="2" s="1"/>
  <c r="W4374" i="2"/>
  <c r="Y4374" i="2" s="1"/>
  <c r="W4353" i="2"/>
  <c r="Y4353" i="2" s="1"/>
  <c r="W4331" i="2"/>
  <c r="Y4331" i="2" s="1"/>
  <c r="W4310" i="2"/>
  <c r="Y4310" i="2" s="1"/>
  <c r="W4283" i="2"/>
  <c r="Y4283" i="2" s="1"/>
  <c r="W4263" i="2"/>
  <c r="Y4263" i="2" s="1"/>
  <c r="W4236" i="2"/>
  <c r="Y4236" i="2" s="1"/>
  <c r="W4206" i="2"/>
  <c r="Y4206" i="2" s="1"/>
  <c r="W4180" i="2"/>
  <c r="Y4180" i="2" s="1"/>
  <c r="W4155" i="2"/>
  <c r="Y4155" i="2" s="1"/>
  <c r="W4131" i="2"/>
  <c r="Y4131" i="2" s="1"/>
  <c r="W4113" i="2"/>
  <c r="Y4113" i="2" s="1"/>
  <c r="W4089" i="2"/>
  <c r="Y4089" i="2" s="1"/>
  <c r="W4062" i="2"/>
  <c r="Y4062" i="2" s="1"/>
  <c r="W4036" i="2"/>
  <c r="Y4036" i="2" s="1"/>
  <c r="W4016" i="2"/>
  <c r="Y4016" i="2" s="1"/>
  <c r="W3992" i="2"/>
  <c r="Y3992" i="2" s="1"/>
  <c r="W3969" i="2"/>
  <c r="Y3969" i="2" s="1"/>
  <c r="W3947" i="2"/>
  <c r="Y3947" i="2" s="1"/>
  <c r="W3924" i="2"/>
  <c r="Y3924" i="2" s="1"/>
  <c r="W3903" i="2"/>
  <c r="W3881" i="2"/>
  <c r="Y3881" i="2" s="1"/>
  <c r="W3858" i="2"/>
  <c r="Y3858" i="2" s="1"/>
  <c r="W3833" i="2"/>
  <c r="Y3833" i="2" s="1"/>
  <c r="W3804" i="2"/>
  <c r="Y3804" i="2" s="1"/>
  <c r="W3778" i="2"/>
  <c r="Y3778" i="2" s="1"/>
  <c r="W3758" i="2"/>
  <c r="Y3758" i="2" s="1"/>
  <c r="W3729" i="2"/>
  <c r="Y3729" i="2" s="1"/>
  <c r="W3703" i="2"/>
  <c r="Y3703" i="2" s="1"/>
  <c r="W3685" i="2"/>
  <c r="Y3685" i="2" s="1"/>
  <c r="W3665" i="2"/>
  <c r="Y3665" i="2" s="1"/>
  <c r="W3640" i="2"/>
  <c r="Y3640" i="2" s="1"/>
  <c r="W3622" i="2"/>
  <c r="Y3622" i="2" s="1"/>
  <c r="W3603" i="2"/>
  <c r="Y3603" i="2" s="1"/>
  <c r="W3580" i="2"/>
  <c r="Y3580" i="2" s="1"/>
  <c r="W3561" i="2"/>
  <c r="Y3561" i="2" s="1"/>
  <c r="W3542" i="2"/>
  <c r="Y3542" i="2" s="1"/>
  <c r="W3516" i="2"/>
  <c r="Y3516" i="2" s="1"/>
  <c r="W3495" i="2"/>
  <c r="Y3495" i="2" s="1"/>
  <c r="W3474" i="2"/>
  <c r="Y3474" i="2" s="1"/>
  <c r="W3455" i="2"/>
  <c r="W3436" i="2"/>
  <c r="Y3436" i="2" s="1"/>
  <c r="W3413" i="2"/>
  <c r="Y3413" i="2" s="1"/>
  <c r="W3388" i="2"/>
  <c r="Y3388" i="2" s="1"/>
  <c r="W3367" i="2"/>
  <c r="Y3367" i="2" s="1"/>
  <c r="W3341" i="2"/>
  <c r="Y3341" i="2" s="1"/>
  <c r="W3317" i="2"/>
  <c r="Y3317" i="2" s="1"/>
  <c r="W3286" i="2"/>
  <c r="Y3286" i="2" s="1"/>
  <c r="W3260" i="2"/>
  <c r="Y3260" i="2" s="1"/>
  <c r="W3238" i="2"/>
  <c r="Y3238" i="2" s="1"/>
  <c r="W3208" i="2"/>
  <c r="Y3208" i="2" s="1"/>
  <c r="W3187" i="2"/>
  <c r="Y3187" i="2" s="1"/>
  <c r="W3165" i="2"/>
  <c r="Y3165" i="2" s="1"/>
  <c r="W3145" i="2"/>
  <c r="Y3145" i="2" s="1"/>
  <c r="W3121" i="2"/>
  <c r="Y3121" i="2" s="1"/>
  <c r="W3098" i="2"/>
  <c r="Y3098" i="2" s="1"/>
  <c r="W3079" i="2"/>
  <c r="W3061" i="2"/>
  <c r="Y3061" i="2" s="1"/>
  <c r="W3036" i="2"/>
  <c r="Y3036" i="2" s="1"/>
  <c r="W3011" i="2"/>
  <c r="Y3011" i="2" s="1"/>
  <c r="W2990" i="2"/>
  <c r="Y2990" i="2" s="1"/>
  <c r="W2968" i="2"/>
  <c r="Y2968" i="2" s="1"/>
  <c r="W2946" i="2"/>
  <c r="Y2946" i="2" s="1"/>
  <c r="W2922" i="2"/>
  <c r="Y2922" i="2" s="1"/>
  <c r="W2895" i="2"/>
  <c r="Y2895" i="2" s="1"/>
  <c r="W2870" i="2"/>
  <c r="Y2870" i="2" s="1"/>
  <c r="W2849" i="2"/>
  <c r="Y2849" i="2" s="1"/>
  <c r="W2826" i="2"/>
  <c r="Y2826" i="2" s="1"/>
  <c r="W2802" i="2"/>
  <c r="Y2802" i="2" s="1"/>
  <c r="W2777" i="2"/>
  <c r="W2758" i="2"/>
  <c r="Y2758" i="2" s="1"/>
  <c r="W2734" i="2"/>
  <c r="Y2734" i="2" s="1"/>
  <c r="W2713" i="2"/>
  <c r="Y2713" i="2" s="1"/>
  <c r="W2683" i="2"/>
  <c r="Y2683" i="2" s="1"/>
  <c r="W2663" i="2"/>
  <c r="Y2663" i="2" s="1"/>
  <c r="W2644" i="2"/>
  <c r="Y2644" i="2" s="1"/>
  <c r="W2621" i="2"/>
  <c r="Y2621" i="2" s="1"/>
  <c r="W2602" i="2"/>
  <c r="Y2602" i="2" s="1"/>
  <c r="W2574" i="2"/>
  <c r="Y2574" i="2" s="1"/>
  <c r="W2545" i="2"/>
  <c r="Y2545" i="2" s="1"/>
  <c r="W2516" i="2"/>
  <c r="Y2516" i="2" s="1"/>
  <c r="W2491" i="2"/>
  <c r="Y2491" i="2" s="1"/>
  <c r="W2466" i="2"/>
  <c r="Y2466" i="2" s="1"/>
  <c r="W2443" i="2"/>
  <c r="Y2443" i="2" s="1"/>
  <c r="W2414" i="2"/>
  <c r="Y2414" i="2" s="1"/>
  <c r="W2389" i="2"/>
  <c r="W2363" i="2"/>
  <c r="Y2363" i="2" s="1"/>
  <c r="W2336" i="2"/>
  <c r="Y2336" i="2" s="1"/>
  <c r="W2316" i="2"/>
  <c r="Y2316" i="2" s="1"/>
  <c r="W2285" i="2"/>
  <c r="Y2285" i="2" s="1"/>
  <c r="W2261" i="2"/>
  <c r="Y2261" i="2" s="1"/>
  <c r="W2237" i="2"/>
  <c r="Y2237" i="2" s="1"/>
  <c r="W2212" i="2"/>
  <c r="Y2212" i="2" s="1"/>
  <c r="W2194" i="2"/>
  <c r="Y2194" i="2" s="1"/>
  <c r="W2174" i="2"/>
  <c r="Y2174" i="2" s="1"/>
  <c r="W2157" i="2"/>
  <c r="Y2157" i="2" s="1"/>
  <c r="W2131" i="2"/>
  <c r="Y2131" i="2" s="1"/>
  <c r="W2105" i="2"/>
  <c r="Y2105" i="2" s="1"/>
  <c r="W2076" i="2"/>
  <c r="Y2076" i="2" s="1"/>
  <c r="W2050" i="2"/>
  <c r="Y2050" i="2" s="1"/>
  <c r="W2031" i="2"/>
  <c r="Y2031" i="2" s="1"/>
  <c r="W4623" i="2"/>
  <c r="Y4623" i="2" s="1"/>
  <c r="W4394" i="2"/>
  <c r="Y4394" i="2" s="1"/>
  <c r="W4159" i="2"/>
  <c r="Y4159" i="2" s="1"/>
  <c r="W3802" i="2"/>
  <c r="Y3802" i="2" s="1"/>
  <c r="W3293" i="2"/>
  <c r="Y3293" i="2" s="1"/>
  <c r="W2768" i="2"/>
  <c r="Y2768" i="2" s="1"/>
  <c r="W2426" i="2"/>
  <c r="Y2426" i="2" s="1"/>
  <c r="W2008" i="2"/>
  <c r="Y2008" i="2" s="1"/>
  <c r="W1658" i="2"/>
  <c r="Y1658" i="2" s="1"/>
  <c r="W1363" i="2"/>
  <c r="Y1363" i="2" s="1"/>
  <c r="W1062" i="2"/>
  <c r="Y1062" i="2" s="1"/>
  <c r="W612" i="2"/>
  <c r="Y612" i="2" s="1"/>
  <c r="W350" i="2"/>
  <c r="Y350" i="2" s="1"/>
  <c r="W80" i="2"/>
  <c r="Y80" i="2" s="1"/>
  <c r="W4639" i="2"/>
  <c r="Y4639" i="2" s="1"/>
  <c r="W4578" i="2"/>
  <c r="Y4578" i="2" s="1"/>
  <c r="W4516" i="2"/>
  <c r="Y4516" i="2" s="1"/>
  <c r="W4482" i="2"/>
  <c r="Y4482" i="2" s="1"/>
  <c r="W4427" i="2"/>
  <c r="Y4427" i="2" s="1"/>
  <c r="W4373" i="2"/>
  <c r="Y4373" i="2" s="1"/>
  <c r="W4299" i="2"/>
  <c r="Y4299" i="2" s="1"/>
  <c r="W4230" i="2"/>
  <c r="Y4230" i="2" s="1"/>
  <c r="W4182" i="2"/>
  <c r="Y4182" i="2" s="1"/>
  <c r="W4104" i="2"/>
  <c r="Y4104" i="2" s="1"/>
  <c r="W4056" i="2"/>
  <c r="Y4056" i="2" s="1"/>
  <c r="W3984" i="2"/>
  <c r="Y3984" i="2" s="1"/>
  <c r="W3929" i="2"/>
  <c r="Y3929" i="2" s="1"/>
  <c r="W3873" i="2"/>
  <c r="Y3873" i="2" s="1"/>
  <c r="W3811" i="2"/>
  <c r="Y3811" i="2" s="1"/>
  <c r="W3769" i="2"/>
  <c r="Y3769" i="2" s="1"/>
  <c r="W3714" i="2"/>
  <c r="Y3714" i="2" s="1"/>
  <c r="W3651" i="2"/>
  <c r="Y3651" i="2" s="1"/>
  <c r="W3566" i="2"/>
  <c r="Y3566" i="2" s="1"/>
  <c r="W3504" i="2"/>
  <c r="Y3504" i="2" s="1"/>
  <c r="W3405" i="2"/>
  <c r="Y3405" i="2" s="1"/>
  <c r="W3348" i="2"/>
  <c r="Y3348" i="2" s="1"/>
  <c r="W3302" i="2"/>
  <c r="W3202" i="2"/>
  <c r="Y3202" i="2" s="1"/>
  <c r="W3124" i="2"/>
  <c r="Y3124" i="2" s="1"/>
  <c r="W3054" i="2"/>
  <c r="Y3054" i="2" s="1"/>
  <c r="W3008" i="2"/>
  <c r="Y3008" i="2" s="1"/>
  <c r="W2936" i="2"/>
  <c r="Y2936" i="2" s="1"/>
  <c r="W2892" i="2"/>
  <c r="Y2892" i="2" s="1"/>
  <c r="W2824" i="2"/>
  <c r="Y2824" i="2" s="1"/>
  <c r="W2760" i="2"/>
  <c r="Y2760" i="2" s="1"/>
  <c r="W2708" i="2"/>
  <c r="Y2708" i="2" s="1"/>
  <c r="W2639" i="2"/>
  <c r="Y2639" i="2" s="1"/>
  <c r="W2573" i="2"/>
  <c r="Y2573" i="2" s="1"/>
  <c r="W2479" i="2"/>
  <c r="Y2479" i="2" s="1"/>
  <c r="W2432" i="2"/>
  <c r="Y2432" i="2" s="1"/>
  <c r="W2378" i="2"/>
  <c r="Y2378" i="2" s="1"/>
  <c r="W2340" i="2"/>
  <c r="W2284" i="2"/>
  <c r="Y2284" i="2" s="1"/>
  <c r="W2231" i="2"/>
  <c r="Y2231" i="2" s="1"/>
  <c r="W2138" i="2"/>
  <c r="Y2138" i="2" s="1"/>
  <c r="W2099" i="2"/>
  <c r="Y2099" i="2" s="1"/>
  <c r="W2052" i="2"/>
  <c r="Y2052" i="2" s="1"/>
  <c r="W1968" i="2"/>
  <c r="Y1968" i="2" s="1"/>
  <c r="W1920" i="2"/>
  <c r="Y1920" i="2" s="1"/>
  <c r="W1795" i="2"/>
  <c r="Y1795" i="2" s="1"/>
  <c r="W1737" i="2"/>
  <c r="Y1737" i="2" s="1"/>
  <c r="W1668" i="2"/>
  <c r="Y1668" i="2" s="1"/>
  <c r="W1471" i="2"/>
  <c r="Y1471" i="2" s="1"/>
  <c r="W1414" i="2"/>
  <c r="W1373" i="2"/>
  <c r="Y1373" i="2" s="1"/>
  <c r="W1324" i="2"/>
  <c r="Y1324" i="2" s="1"/>
  <c r="W1283" i="2"/>
  <c r="Y1283" i="2" s="1"/>
  <c r="W1236" i="2"/>
  <c r="Y1236" i="2" s="1"/>
  <c r="W1116" i="2"/>
  <c r="Y1116" i="2" s="1"/>
  <c r="W1046" i="2"/>
  <c r="Y1046" i="2" s="1"/>
  <c r="W995" i="2"/>
  <c r="Y995" i="2" s="1"/>
  <c r="W873" i="2"/>
  <c r="Y873" i="2" s="1"/>
  <c r="W805" i="2"/>
  <c r="Y805" i="2" s="1"/>
  <c r="W731" i="2"/>
  <c r="Y731" i="2" s="1"/>
  <c r="W669" i="2"/>
  <c r="Y669" i="2" s="1"/>
  <c r="W575" i="2"/>
  <c r="Y575" i="2" s="1"/>
  <c r="W522" i="2"/>
  <c r="Y522" i="2" s="1"/>
  <c r="W461" i="2"/>
  <c r="Y461" i="2" s="1"/>
  <c r="W410" i="2"/>
  <c r="Y410" i="2" s="1"/>
  <c r="W361" i="2"/>
  <c r="Y361" i="2" s="1"/>
  <c r="W312" i="2"/>
  <c r="Y312" i="2" s="1"/>
  <c r="W261" i="2"/>
  <c r="Y261" i="2" s="1"/>
  <c r="W156" i="2"/>
  <c r="Y156" i="2" s="1"/>
  <c r="W81" i="2"/>
  <c r="Y81" i="2" s="1"/>
  <c r="W35" i="2"/>
  <c r="Y35" i="2" s="1"/>
  <c r="W4101" i="2"/>
  <c r="Y4101" i="2" s="1"/>
  <c r="W2111" i="2"/>
  <c r="Y2111" i="2" s="1"/>
  <c r="W746" i="2"/>
  <c r="Y746" i="2" s="1"/>
  <c r="W4696" i="2"/>
  <c r="Y4696" i="2" s="1"/>
  <c r="W4650" i="2"/>
  <c r="Y4650" i="2" s="1"/>
  <c r="W4630" i="2"/>
  <c r="Y4630" i="2" s="1"/>
  <c r="W4604" i="2"/>
  <c r="Y4604" i="2" s="1"/>
  <c r="W4580" i="2"/>
  <c r="Y4580" i="2" s="1"/>
  <c r="W4557" i="2"/>
  <c r="Y4557" i="2" s="1"/>
  <c r="W4530" i="2"/>
  <c r="Y4530" i="2" s="1"/>
  <c r="W4503" i="2"/>
  <c r="Y4503" i="2" s="1"/>
  <c r="W4449" i="2"/>
  <c r="Y4449" i="2" s="1"/>
  <c r="W4425" i="2"/>
  <c r="Y4425" i="2" s="1"/>
  <c r="W4396" i="2"/>
  <c r="Y4396" i="2" s="1"/>
  <c r="W4372" i="2"/>
  <c r="Y4372" i="2" s="1"/>
  <c r="W4352" i="2"/>
  <c r="Y4352" i="2" s="1"/>
  <c r="W4329" i="2"/>
  <c r="Y4329" i="2" s="1"/>
  <c r="W4309" i="2"/>
  <c r="Y4309" i="2" s="1"/>
  <c r="W4282" i="2"/>
  <c r="Y4282" i="2" s="1"/>
  <c r="W4262" i="2"/>
  <c r="Y4262" i="2" s="1"/>
  <c r="W4233" i="2"/>
  <c r="Y4233" i="2" s="1"/>
  <c r="W4205" i="2"/>
  <c r="Y4205" i="2" s="1"/>
  <c r="W4179" i="2"/>
  <c r="Y4179" i="2" s="1"/>
  <c r="W4154" i="2"/>
  <c r="Y4154" i="2" s="1"/>
  <c r="W4130" i="2"/>
  <c r="Y4130" i="2" s="1"/>
  <c r="W4112" i="2"/>
  <c r="Y4112" i="2" s="1"/>
  <c r="W4086" i="2"/>
  <c r="Y4086" i="2" s="1"/>
  <c r="W4061" i="2"/>
  <c r="Y4061" i="2" s="1"/>
  <c r="W4035" i="2"/>
  <c r="Y4035" i="2" s="1"/>
  <c r="W4014" i="2"/>
  <c r="Y4014" i="2" s="1"/>
  <c r="W3991" i="2"/>
  <c r="Y3991" i="2" s="1"/>
  <c r="W3967" i="2"/>
  <c r="Y3967" i="2" s="1"/>
  <c r="W3946" i="2"/>
  <c r="Y3946" i="2" s="1"/>
  <c r="W3921" i="2"/>
  <c r="Y3921" i="2" s="1"/>
  <c r="W3902" i="2"/>
  <c r="Y3902" i="2" s="1"/>
  <c r="W3880" i="2"/>
  <c r="Y3880" i="2" s="1"/>
  <c r="W3857" i="2"/>
  <c r="Y3857" i="2" s="1"/>
  <c r="W3831" i="2"/>
  <c r="Y3831" i="2" s="1"/>
  <c r="W3803" i="2"/>
  <c r="Y3803" i="2" s="1"/>
  <c r="W3776" i="2"/>
  <c r="Y3776" i="2" s="1"/>
  <c r="W3756" i="2"/>
  <c r="Y3756" i="2" s="1"/>
  <c r="W3727" i="2"/>
  <c r="Y3727" i="2" s="1"/>
  <c r="W3702" i="2"/>
  <c r="Y3702" i="2" s="1"/>
  <c r="W3684" i="2"/>
  <c r="Y3684" i="2" s="1"/>
  <c r="W3663" i="2"/>
  <c r="Y3663" i="2" s="1"/>
  <c r="W3639" i="2"/>
  <c r="Y3639" i="2" s="1"/>
  <c r="W3621" i="2"/>
  <c r="Y3621" i="2" s="1"/>
  <c r="W3602" i="2"/>
  <c r="Y3602" i="2" s="1"/>
  <c r="W3579" i="2"/>
  <c r="W3560" i="2"/>
  <c r="Y3560" i="2" s="1"/>
  <c r="W3541" i="2"/>
  <c r="Y3541" i="2" s="1"/>
  <c r="W3515" i="2"/>
  <c r="Y3515" i="2" s="1"/>
  <c r="W3493" i="2"/>
  <c r="Y3493" i="2" s="1"/>
  <c r="W3473" i="2"/>
  <c r="Y3473" i="2" s="1"/>
  <c r="W3453" i="2"/>
  <c r="Y3453" i="2" s="1"/>
  <c r="W3432" i="2"/>
  <c r="Y3432" i="2" s="1"/>
  <c r="W3411" i="2"/>
  <c r="Y3411" i="2" s="1"/>
  <c r="W3387" i="2"/>
  <c r="Y3387" i="2" s="1"/>
  <c r="W3366" i="2"/>
  <c r="Y3366" i="2" s="1"/>
  <c r="W3340" i="2"/>
  <c r="Y3340" i="2" s="1"/>
  <c r="W3316" i="2"/>
  <c r="Y3316" i="2" s="1"/>
  <c r="W3282" i="2"/>
  <c r="Y3282" i="2" s="1"/>
  <c r="W3258" i="2"/>
  <c r="Y3258" i="2" s="1"/>
  <c r="W3236" i="2"/>
  <c r="Y3236" i="2" s="1"/>
  <c r="W3207" i="2"/>
  <c r="W3186" i="2"/>
  <c r="Y3186" i="2" s="1"/>
  <c r="W3164" i="2"/>
  <c r="Y3164" i="2" s="1"/>
  <c r="W3144" i="2"/>
  <c r="Y3144" i="2" s="1"/>
  <c r="W3120" i="2"/>
  <c r="W3097" i="2"/>
  <c r="Y3097" i="2" s="1"/>
  <c r="W3078" i="2"/>
  <c r="Y3078" i="2" s="1"/>
  <c r="W3059" i="2"/>
  <c r="Y3059" i="2" s="1"/>
  <c r="W3035" i="2"/>
  <c r="Y3035" i="2" s="1"/>
  <c r="W3010" i="2"/>
  <c r="Y3010" i="2" s="1"/>
  <c r="W2989" i="2"/>
  <c r="Y2989" i="2" s="1"/>
  <c r="W2966" i="2"/>
  <c r="Y2966" i="2" s="1"/>
  <c r="W2945" i="2"/>
  <c r="Y2945" i="2" s="1"/>
  <c r="W2921" i="2"/>
  <c r="Y2921" i="2" s="1"/>
  <c r="W2893" i="2"/>
  <c r="Y2893" i="2" s="1"/>
  <c r="W2869" i="2"/>
  <c r="Y2869" i="2" s="1"/>
  <c r="W2848" i="2"/>
  <c r="W2825" i="2"/>
  <c r="Y2825" i="2" s="1"/>
  <c r="W2801" i="2"/>
  <c r="Y2801" i="2" s="1"/>
  <c r="W2776" i="2"/>
  <c r="Y2776" i="2" s="1"/>
  <c r="W2757" i="2"/>
  <c r="W2733" i="2"/>
  <c r="Y2733" i="2" s="1"/>
  <c r="W2712" i="2"/>
  <c r="Y2712" i="2" s="1"/>
  <c r="W2681" i="2"/>
  <c r="Y2681" i="2" s="1"/>
  <c r="W2662" i="2"/>
  <c r="Y2662" i="2" s="1"/>
  <c r="W2643" i="2"/>
  <c r="Y2643" i="2" s="1"/>
  <c r="W2620" i="2"/>
  <c r="Y2620" i="2" s="1"/>
  <c r="W2599" i="2"/>
  <c r="Y2599" i="2" s="1"/>
  <c r="W2572" i="2"/>
  <c r="Y2572" i="2" s="1"/>
  <c r="W2543" i="2"/>
  <c r="Y2543" i="2" s="1"/>
  <c r="W2513" i="2"/>
  <c r="Y2513" i="2" s="1"/>
  <c r="W2490" i="2"/>
  <c r="Y2490" i="2" s="1"/>
  <c r="W2465" i="2"/>
  <c r="W2442" i="2"/>
  <c r="Y2442" i="2" s="1"/>
  <c r="W2413" i="2"/>
  <c r="Y2413" i="2" s="1"/>
  <c r="W2388" i="2"/>
  <c r="Y2388" i="2" s="1"/>
  <c r="W2361" i="2"/>
  <c r="W2334" i="2"/>
  <c r="Y2334" i="2" s="1"/>
  <c r="W2315" i="2"/>
  <c r="Y2315" i="2" s="1"/>
  <c r="W2283" i="2"/>
  <c r="Y2283" i="2" s="1"/>
  <c r="W2259" i="2"/>
  <c r="Y2259" i="2" s="1"/>
  <c r="W2234" i="2"/>
  <c r="Y2234" i="2" s="1"/>
  <c r="W2211" i="2"/>
  <c r="Y2211" i="2" s="1"/>
  <c r="W2193" i="2"/>
  <c r="Y2193" i="2" s="1"/>
  <c r="W2783" i="2"/>
  <c r="Y2783" i="2" s="1"/>
  <c r="W4608" i="2"/>
  <c r="Y4608" i="2" s="1"/>
  <c r="W4377" i="2"/>
  <c r="Y4377" i="2" s="1"/>
  <c r="W4148" i="2"/>
  <c r="Y4148" i="2" s="1"/>
  <c r="W3704" i="2"/>
  <c r="Y3704" i="2" s="1"/>
  <c r="W3276" i="2"/>
  <c r="Y3276" i="2" s="1"/>
  <c r="W2721" i="2"/>
  <c r="Y2721" i="2" s="1"/>
  <c r="W2424" i="2"/>
  <c r="Y2424" i="2" s="1"/>
  <c r="W1989" i="2"/>
  <c r="Y1989" i="2" s="1"/>
  <c r="W1641" i="2"/>
  <c r="Y1641" i="2" s="1"/>
  <c r="W1305" i="2"/>
  <c r="Y1305" i="2" s="1"/>
  <c r="W1037" i="2"/>
  <c r="Y1037" i="2" s="1"/>
  <c r="W594" i="2"/>
  <c r="Y594" i="2" s="1"/>
  <c r="W316" i="2"/>
  <c r="Y316" i="2" s="1"/>
  <c r="W70" i="2"/>
  <c r="Y70" i="2" s="1"/>
  <c r="W4636" i="2"/>
  <c r="Y4636" i="2" s="1"/>
  <c r="W4564" i="2"/>
  <c r="Y4564" i="2" s="1"/>
  <c r="W4511" i="2"/>
  <c r="Y4511" i="2" s="1"/>
  <c r="W4477" i="2"/>
  <c r="Y4477" i="2" s="1"/>
  <c r="W4421" i="2"/>
  <c r="Y4421" i="2" s="1"/>
  <c r="W4368" i="2"/>
  <c r="Y4368" i="2" s="1"/>
  <c r="W4286" i="2"/>
  <c r="Y4286" i="2" s="1"/>
  <c r="W4227" i="2"/>
  <c r="Y4227" i="2" s="1"/>
  <c r="W4178" i="2"/>
  <c r="Y4178" i="2" s="1"/>
  <c r="W4102" i="2"/>
  <c r="Y4102" i="2" s="1"/>
  <c r="W4049" i="2"/>
  <c r="Y4049" i="2" s="1"/>
  <c r="W3978" i="2"/>
  <c r="Y3978" i="2" s="1"/>
  <c r="W3928" i="2"/>
  <c r="Y3928" i="2" s="1"/>
  <c r="W3869" i="2"/>
  <c r="Y3869" i="2" s="1"/>
  <c r="W3810" i="2"/>
  <c r="Y3810" i="2" s="1"/>
  <c r="W3764" i="2"/>
  <c r="Y3764" i="2" s="1"/>
  <c r="W3713" i="2"/>
  <c r="Y3713" i="2" s="1"/>
  <c r="W3648" i="2"/>
  <c r="W3556" i="2"/>
  <c r="W3494" i="2"/>
  <c r="Y3494" i="2" s="1"/>
  <c r="W3404" i="2"/>
  <c r="W3346" i="2"/>
  <c r="Y3346" i="2" s="1"/>
  <c r="W3299" i="2"/>
  <c r="W3199" i="2"/>
  <c r="W3123" i="2"/>
  <c r="W3051" i="2"/>
  <c r="W3005" i="2"/>
  <c r="W2934" i="2"/>
  <c r="W2891" i="2"/>
  <c r="Y2891" i="2" s="1"/>
  <c r="W2822" i="2"/>
  <c r="Y2822" i="2" s="1"/>
  <c r="W2755" i="2"/>
  <c r="Y2755" i="2" s="1"/>
  <c r="W2707" i="2"/>
  <c r="Y2707" i="2" s="1"/>
  <c r="W2633" i="2"/>
  <c r="W2568" i="2"/>
  <c r="W2474" i="2"/>
  <c r="W2429" i="2"/>
  <c r="Y2429" i="2" s="1"/>
  <c r="W2377" i="2"/>
  <c r="W2329" i="2"/>
  <c r="W2282" i="2"/>
  <c r="W2226" i="2"/>
  <c r="W2137" i="2"/>
  <c r="W2095" i="2"/>
  <c r="W2051" i="2"/>
  <c r="W1958" i="2"/>
  <c r="Y1958" i="2" s="1"/>
  <c r="W1915" i="2"/>
  <c r="Y1915" i="2" s="1"/>
  <c r="W1846" i="2"/>
  <c r="Y1846" i="2" s="1"/>
  <c r="W1794" i="2"/>
  <c r="Y1794" i="2" s="1"/>
  <c r="W1734" i="2"/>
  <c r="W1662" i="2"/>
  <c r="W1469" i="2"/>
  <c r="W1412" i="2"/>
  <c r="Y1412" i="2" s="1"/>
  <c r="W1371" i="2"/>
  <c r="Y1371" i="2" s="1"/>
  <c r="W1322" i="2"/>
  <c r="W1282" i="2"/>
  <c r="W1234" i="2"/>
  <c r="W1111" i="2"/>
  <c r="W1044" i="2"/>
  <c r="W989" i="2"/>
  <c r="Y989" i="2" s="1"/>
  <c r="W870" i="2"/>
  <c r="Y870" i="2" s="1"/>
  <c r="W803" i="2"/>
  <c r="Y803" i="2" s="1"/>
  <c r="W727" i="2"/>
  <c r="Y727" i="2" s="1"/>
  <c r="W666" i="2"/>
  <c r="W572" i="2"/>
  <c r="Y572" i="2" s="1"/>
  <c r="W516" i="2"/>
  <c r="W454" i="2"/>
  <c r="Y454" i="2" s="1"/>
  <c r="W406" i="2"/>
  <c r="Y406" i="2" s="1"/>
  <c r="W357" i="2"/>
  <c r="W306" i="2"/>
  <c r="W252" i="2"/>
  <c r="W151" i="2"/>
  <c r="W77" i="2"/>
  <c r="W30" i="2"/>
  <c r="Y30" i="2" s="1"/>
  <c r="W4057" i="2"/>
  <c r="Y4057" i="2" s="1"/>
  <c r="W2108" i="2"/>
  <c r="Y2108" i="2" s="1"/>
  <c r="W542" i="2"/>
  <c r="Y542" i="2" s="1"/>
  <c r="W4695" i="2"/>
  <c r="W4649" i="2"/>
  <c r="Y4649" i="2" s="1"/>
  <c r="W4629" i="2"/>
  <c r="W4601" i="2"/>
  <c r="Y4601" i="2" s="1"/>
  <c r="W4579" i="2"/>
  <c r="Y4579" i="2" s="1"/>
  <c r="W4556" i="2"/>
  <c r="W4529" i="2"/>
  <c r="W4502" i="2"/>
  <c r="W4448" i="2"/>
  <c r="W4423" i="2"/>
  <c r="W4395" i="2"/>
  <c r="Y4395" i="2" s="1"/>
  <c r="W4371" i="2"/>
  <c r="Y4371" i="2" s="1"/>
  <c r="W4350" i="2"/>
  <c r="Y4350" i="2" s="1"/>
  <c r="W4328" i="2"/>
  <c r="Y4328" i="2" s="1"/>
  <c r="W4307" i="2"/>
  <c r="W4281" i="2"/>
  <c r="W4261" i="2"/>
  <c r="Y4261" i="2" s="1"/>
  <c r="W4232" i="2"/>
  <c r="W4203" i="2"/>
  <c r="Y4203" i="2" s="1"/>
  <c r="W4176" i="2"/>
  <c r="Y4176" i="2" s="1"/>
  <c r="W4153" i="2"/>
  <c r="Y4153" i="2" s="1"/>
  <c r="W4129" i="2"/>
  <c r="Y4129" i="2" s="1"/>
  <c r="W4111" i="2"/>
  <c r="Y4111" i="2" s="1"/>
  <c r="W4085" i="2"/>
  <c r="Y4085" i="2" s="1"/>
  <c r="W4059" i="2"/>
  <c r="Y4059" i="2" s="1"/>
  <c r="W4034" i="2"/>
  <c r="Y4034" i="2" s="1"/>
  <c r="W4013" i="2"/>
  <c r="Y4013" i="2" s="1"/>
  <c r="W3989" i="2"/>
  <c r="Y3989" i="2" s="1"/>
  <c r="W3966" i="2"/>
  <c r="Y3966" i="2" s="1"/>
  <c r="W3945" i="2"/>
  <c r="Y3945" i="2" s="1"/>
  <c r="W3920" i="2"/>
  <c r="Y3920" i="2" s="1"/>
  <c r="W3901" i="2"/>
  <c r="Y3901" i="2" s="1"/>
  <c r="W3879" i="2"/>
  <c r="Y3879" i="2" s="1"/>
  <c r="W3855" i="2"/>
  <c r="Y3855" i="2" s="1"/>
  <c r="W3829" i="2"/>
  <c r="Y3829" i="2" s="1"/>
  <c r="W3801" i="2"/>
  <c r="Y3801" i="2" s="1"/>
  <c r="W3775" i="2"/>
  <c r="Y3775" i="2" s="1"/>
  <c r="W3755" i="2"/>
  <c r="Y3755" i="2" s="1"/>
  <c r="W3726" i="2"/>
  <c r="Y3726" i="2" s="1"/>
  <c r="W3701" i="2"/>
  <c r="Y3701" i="2" s="1"/>
  <c r="W3683" i="2"/>
  <c r="Y3683" i="2" s="1"/>
  <c r="W3662" i="2"/>
  <c r="Y3662" i="2" s="1"/>
  <c r="W3638" i="2"/>
  <c r="Y3638" i="2" s="1"/>
  <c r="W3620" i="2"/>
  <c r="Y3620" i="2" s="1"/>
  <c r="W3600" i="2"/>
  <c r="Y3600" i="2" s="1"/>
  <c r="W3578" i="2"/>
  <c r="Y3578" i="2" s="1"/>
  <c r="W3559" i="2"/>
  <c r="Y3559" i="2" s="1"/>
  <c r="W3539" i="2"/>
  <c r="Y3539" i="2" s="1"/>
  <c r="W3512" i="2"/>
  <c r="Y3512" i="2" s="1"/>
  <c r="W3492" i="2"/>
  <c r="Y3492" i="2" s="1"/>
  <c r="W3472" i="2"/>
  <c r="Y3472" i="2" s="1"/>
  <c r="W3452" i="2"/>
  <c r="Y3452" i="2" s="1"/>
  <c r="W3431" i="2"/>
  <c r="Y3431" i="2" s="1"/>
  <c r="W3410" i="2"/>
  <c r="Y3410" i="2" s="1"/>
  <c r="W3386" i="2"/>
  <c r="Y3386" i="2" s="1"/>
  <c r="W3365" i="2"/>
  <c r="Y3365" i="2" s="1"/>
  <c r="W3339" i="2"/>
  <c r="Y3339" i="2" s="1"/>
  <c r="W3315" i="2"/>
  <c r="Y3315" i="2" s="1"/>
  <c r="W3281" i="2"/>
  <c r="Y3281" i="2" s="1"/>
  <c r="W3257" i="2"/>
  <c r="Y3257" i="2" s="1"/>
  <c r="W3234" i="2"/>
  <c r="Y3234" i="2" s="1"/>
  <c r="W3206" i="2"/>
  <c r="Y3206" i="2" s="1"/>
  <c r="W3184" i="2"/>
  <c r="Y3184" i="2" s="1"/>
  <c r="W3163" i="2"/>
  <c r="Y3163" i="2" s="1"/>
  <c r="W3143" i="2"/>
  <c r="Y3143" i="2" s="1"/>
  <c r="W3118" i="2"/>
  <c r="Y3118" i="2" s="1"/>
  <c r="W3096" i="2"/>
  <c r="Y3096" i="2" s="1"/>
  <c r="W3077" i="2"/>
  <c r="Y3077" i="2" s="1"/>
  <c r="W3058" i="2"/>
  <c r="Y3058" i="2" s="1"/>
  <c r="W3034" i="2"/>
  <c r="Y3034" i="2" s="1"/>
  <c r="W3007" i="2"/>
  <c r="Y3007" i="2" s="1"/>
  <c r="W2987" i="2"/>
  <c r="Y2987" i="2" s="1"/>
  <c r="W2965" i="2"/>
  <c r="Y2965" i="2" s="1"/>
  <c r="W2943" i="2"/>
  <c r="Y2943" i="2" s="1"/>
  <c r="W2919" i="2"/>
  <c r="Y2919" i="2" s="1"/>
  <c r="W2889" i="2"/>
  <c r="Y2889" i="2" s="1"/>
  <c r="W2867" i="2"/>
  <c r="Y2867" i="2" s="1"/>
  <c r="W2847" i="2"/>
  <c r="Y2847" i="2" s="1"/>
  <c r="W2823" i="2"/>
  <c r="Y2823" i="2" s="1"/>
  <c r="W2800" i="2"/>
  <c r="Y2800" i="2" s="1"/>
  <c r="W2775" i="2"/>
  <c r="Y2775" i="2" s="1"/>
  <c r="W2756" i="2"/>
  <c r="Y2756" i="2" s="1"/>
  <c r="W2732" i="2"/>
  <c r="Y2732" i="2" s="1"/>
  <c r="W2706" i="2"/>
  <c r="Y2706" i="2" s="1"/>
  <c r="W2680" i="2"/>
  <c r="Y2680" i="2" s="1"/>
  <c r="W2661" i="2"/>
  <c r="Y2661" i="2" s="1"/>
  <c r="W2640" i="2"/>
  <c r="Y2640" i="2" s="1"/>
  <c r="W2619" i="2"/>
  <c r="Y2619" i="2" s="1"/>
  <c r="W2596" i="2"/>
  <c r="Y2596" i="2" s="1"/>
  <c r="W2571" i="2"/>
  <c r="Y2571" i="2" s="1"/>
  <c r="W2541" i="2"/>
  <c r="Y2541" i="2" s="1"/>
  <c r="W2512" i="2"/>
  <c r="Y2512" i="2" s="1"/>
  <c r="W2487" i="2"/>
  <c r="W2464" i="2"/>
  <c r="Y2464" i="2" s="1"/>
  <c r="W2441" i="2"/>
  <c r="Y2441" i="2" s="1"/>
  <c r="W2411" i="2"/>
  <c r="Y2411" i="2" s="1"/>
  <c r="W2385" i="2"/>
  <c r="Y2385" i="2" s="1"/>
  <c r="W2359" i="2"/>
  <c r="Y2359" i="2" s="1"/>
  <c r="W2333" i="2"/>
  <c r="Y2333" i="2" s="1"/>
  <c r="W2314" i="2"/>
  <c r="Y2314" i="2" s="1"/>
  <c r="W2281" i="2"/>
  <c r="Y2281" i="2" s="1"/>
  <c r="W2257" i="2"/>
  <c r="Y2257" i="2" s="1"/>
  <c r="W2233" i="2"/>
  <c r="Y2233" i="2" s="1"/>
  <c r="W2210" i="2"/>
  <c r="Y2210" i="2" s="1"/>
  <c r="W2192" i="2"/>
  <c r="Y2192" i="2" s="1"/>
  <c r="W2172" i="2"/>
  <c r="W3517" i="2"/>
  <c r="Y3517" i="2" s="1"/>
  <c r="W619" i="2"/>
  <c r="Y619" i="2" s="1"/>
  <c r="W4591" i="2"/>
  <c r="Y4591" i="2" s="1"/>
  <c r="W4370" i="2"/>
  <c r="Y4370" i="2" s="1"/>
  <c r="W4139" i="2"/>
  <c r="Y4139" i="2" s="1"/>
  <c r="W3612" i="2"/>
  <c r="Y3612" i="2" s="1"/>
  <c r="W3269" i="2"/>
  <c r="Y3269" i="2" s="1"/>
  <c r="W2703" i="2"/>
  <c r="Y2703" i="2" s="1"/>
  <c r="W2406" i="2"/>
  <c r="Y2406" i="2" s="1"/>
  <c r="W1935" i="2"/>
  <c r="Y1935" i="2" s="1"/>
  <c r="W1621" i="2"/>
  <c r="Y1621" i="2" s="1"/>
  <c r="W1281" i="2"/>
  <c r="Y1281" i="2" s="1"/>
  <c r="W1034" i="2"/>
  <c r="Y1034" i="2" s="1"/>
  <c r="W554" i="2"/>
  <c r="Y554" i="2" s="1"/>
  <c r="W298" i="2"/>
  <c r="Y298" i="2" s="1"/>
  <c r="W32" i="2"/>
  <c r="Y32" i="2" s="1"/>
  <c r="W4625" i="2"/>
  <c r="Y4625" i="2" s="1"/>
  <c r="W4562" i="2"/>
  <c r="Y4562" i="2" s="1"/>
  <c r="W4510" i="2"/>
  <c r="Y4510" i="2" s="1"/>
  <c r="W4470" i="2"/>
  <c r="W4417" i="2"/>
  <c r="Y4417" i="2" s="1"/>
  <c r="W4367" i="2"/>
  <c r="Y4367" i="2" s="1"/>
  <c r="W4284" i="2"/>
  <c r="Y4284" i="2" s="1"/>
  <c r="W4226" i="2"/>
  <c r="Y4226" i="2" s="1"/>
  <c r="W4177" i="2"/>
  <c r="Y4177" i="2" s="1"/>
  <c r="W4098" i="2"/>
  <c r="Y4098" i="2" s="1"/>
  <c r="W4046" i="2"/>
  <c r="Y4046" i="2" s="1"/>
  <c r="W3975" i="2"/>
  <c r="Y3975" i="2" s="1"/>
  <c r="W3927" i="2"/>
  <c r="Y3927" i="2" s="1"/>
  <c r="W3861" i="2"/>
  <c r="Y3861" i="2" s="1"/>
  <c r="W3809" i="2"/>
  <c r="Y3809" i="2" s="1"/>
  <c r="W3757" i="2"/>
  <c r="Y3757" i="2" s="1"/>
  <c r="W3712" i="2"/>
  <c r="Y3712" i="2" s="1"/>
  <c r="W3645" i="2"/>
  <c r="Y3645" i="2" s="1"/>
  <c r="W3553" i="2"/>
  <c r="Y3553" i="2" s="1"/>
  <c r="W3491" i="2"/>
  <c r="Y3491" i="2" s="1"/>
  <c r="W3338" i="2"/>
  <c r="Y3338" i="2" s="1"/>
  <c r="W3298" i="2"/>
  <c r="Y3298" i="2" s="1"/>
  <c r="W3241" i="2"/>
  <c r="Y3241" i="2" s="1"/>
  <c r="W3191" i="2"/>
  <c r="Y3191" i="2" s="1"/>
  <c r="W3119" i="2"/>
  <c r="Y3119" i="2" s="1"/>
  <c r="W3049" i="2"/>
  <c r="Y3049" i="2" s="1"/>
  <c r="W3002" i="2"/>
  <c r="Y3002" i="2" s="1"/>
  <c r="W2931" i="2"/>
  <c r="Y2931" i="2" s="1"/>
  <c r="W2888" i="2"/>
  <c r="Y2888" i="2" s="1"/>
  <c r="W2819" i="2"/>
  <c r="Y2819" i="2" s="1"/>
  <c r="W2753" i="2"/>
  <c r="Y2753" i="2" s="1"/>
  <c r="W2702" i="2"/>
  <c r="Y2702" i="2" s="1"/>
  <c r="W2622" i="2"/>
  <c r="Y2622" i="2" s="1"/>
  <c r="W2563" i="2"/>
  <c r="Y2563" i="2" s="1"/>
  <c r="W2525" i="2"/>
  <c r="Y2525" i="2" s="1"/>
  <c r="W2471" i="2"/>
  <c r="Y2471" i="2" s="1"/>
  <c r="W2425" i="2"/>
  <c r="Y2425" i="2" s="1"/>
  <c r="W2373" i="2"/>
  <c r="Y2373" i="2" s="1"/>
  <c r="W2326" i="2"/>
  <c r="Y2326" i="2" s="1"/>
  <c r="W2275" i="2"/>
  <c r="Y2275" i="2" s="1"/>
  <c r="W2221" i="2"/>
  <c r="Y2221" i="2" s="1"/>
  <c r="W2136" i="2"/>
  <c r="Y2136" i="2" s="1"/>
  <c r="W2094" i="2"/>
  <c r="Y2094" i="2" s="1"/>
  <c r="W2043" i="2"/>
  <c r="Y2043" i="2" s="1"/>
  <c r="W1956" i="2"/>
  <c r="Y1956" i="2" s="1"/>
  <c r="W1909" i="2"/>
  <c r="Y1909" i="2" s="1"/>
  <c r="W1840" i="2"/>
  <c r="Y1840" i="2" s="1"/>
  <c r="W1790" i="2"/>
  <c r="Y1790" i="2" s="1"/>
  <c r="W1732" i="2"/>
  <c r="Y1732" i="2" s="1"/>
  <c r="W1657" i="2"/>
  <c r="Y1657" i="2" s="1"/>
  <c r="W1543" i="2"/>
  <c r="Y1543" i="2" s="1"/>
  <c r="W1465" i="2"/>
  <c r="Y1465" i="2" s="1"/>
  <c r="W1410" i="2"/>
  <c r="Y1410" i="2" s="1"/>
  <c r="W1368" i="2"/>
  <c r="Y1368" i="2" s="1"/>
  <c r="W1314" i="2"/>
  <c r="Y1314" i="2" s="1"/>
  <c r="W1278" i="2"/>
  <c r="Y1278" i="2" s="1"/>
  <c r="W1230" i="2"/>
  <c r="Y1230" i="2" s="1"/>
  <c r="W1167" i="2"/>
  <c r="Y1167" i="2" s="1"/>
  <c r="W1109" i="2"/>
  <c r="Y1109" i="2" s="1"/>
  <c r="W1042" i="2"/>
  <c r="Y1042" i="2" s="1"/>
  <c r="W988" i="2"/>
  <c r="Y988" i="2" s="1"/>
  <c r="W866" i="2"/>
  <c r="W802" i="2"/>
  <c r="Y802" i="2" s="1"/>
  <c r="W725" i="2"/>
  <c r="Y725" i="2" s="1"/>
  <c r="W665" i="2"/>
  <c r="Y665" i="2" s="1"/>
  <c r="W608" i="2"/>
  <c r="Y608" i="2" s="1"/>
  <c r="W571" i="2"/>
  <c r="Y571" i="2" s="1"/>
  <c r="W509" i="2"/>
  <c r="Y509" i="2" s="1"/>
  <c r="W453" i="2"/>
  <c r="Y453" i="2" s="1"/>
  <c r="W404" i="2"/>
  <c r="Y404" i="2" s="1"/>
  <c r="W348" i="2"/>
  <c r="Y348" i="2" s="1"/>
  <c r="W299" i="2"/>
  <c r="Y299" i="2" s="1"/>
  <c r="W250" i="2"/>
  <c r="Y250" i="2" s="1"/>
  <c r="W207" i="2"/>
  <c r="Y207" i="2" s="1"/>
  <c r="W149" i="2"/>
  <c r="Y149" i="2" s="1"/>
  <c r="W74" i="2"/>
  <c r="Y74" i="2" s="1"/>
  <c r="W29" i="2"/>
  <c r="Y29" i="2" s="1"/>
  <c r="W3848" i="2"/>
  <c r="Y3848" i="2" s="1"/>
  <c r="W2057" i="2"/>
  <c r="Y2057" i="2" s="1"/>
  <c r="W96" i="2"/>
  <c r="Y96" i="2" s="1"/>
  <c r="W4694" i="2"/>
  <c r="Y4694" i="2" s="1"/>
  <c r="W4672" i="2"/>
  <c r="Y4672" i="2" s="1"/>
  <c r="W4648" i="2"/>
  <c r="Y4648" i="2" s="1"/>
  <c r="W4628" i="2"/>
  <c r="Y4628" i="2" s="1"/>
  <c r="W4600" i="2"/>
  <c r="Y4600" i="2" s="1"/>
  <c r="W4577" i="2"/>
  <c r="Y4577" i="2" s="1"/>
  <c r="W4555" i="2"/>
  <c r="Y4555" i="2" s="1"/>
  <c r="W4528" i="2"/>
  <c r="Y4528" i="2" s="1"/>
  <c r="W4501" i="2"/>
  <c r="Y4501" i="2" s="1"/>
  <c r="W4471" i="2"/>
  <c r="Y4471" i="2" s="1"/>
  <c r="W4445" i="2"/>
  <c r="Y4445" i="2" s="1"/>
  <c r="W4422" i="2"/>
  <c r="Y4422" i="2" s="1"/>
  <c r="W4391" i="2"/>
  <c r="Y4391" i="2" s="1"/>
  <c r="W4369" i="2"/>
  <c r="Y4369" i="2" s="1"/>
  <c r="W4348" i="2"/>
  <c r="Y4348" i="2" s="1"/>
  <c r="W4327" i="2"/>
  <c r="Y4327" i="2" s="1"/>
  <c r="W4306" i="2"/>
  <c r="Y4306" i="2" s="1"/>
  <c r="W4280" i="2"/>
  <c r="Y4280" i="2" s="1"/>
  <c r="W4258" i="2"/>
  <c r="Y4258" i="2" s="1"/>
  <c r="W4229" i="2"/>
  <c r="Y4229" i="2" s="1"/>
  <c r="W4202" i="2"/>
  <c r="Y4202" i="2" s="1"/>
  <c r="W4174" i="2"/>
  <c r="Y4174" i="2" s="1"/>
  <c r="W4151" i="2"/>
  <c r="Y4151" i="2" s="1"/>
  <c r="W4128" i="2"/>
  <c r="Y4128" i="2" s="1"/>
  <c r="W4109" i="2"/>
  <c r="Y4109" i="2" s="1"/>
  <c r="W4084" i="2"/>
  <c r="Y4084" i="2" s="1"/>
  <c r="W4055" i="2"/>
  <c r="Y4055" i="2" s="1"/>
  <c r="W4033" i="2"/>
  <c r="Y4033" i="2" s="1"/>
  <c r="W4012" i="2"/>
  <c r="Y4012" i="2" s="1"/>
  <c r="W3988" i="2"/>
  <c r="Y3988" i="2" s="1"/>
  <c r="W3965" i="2"/>
  <c r="Y3965" i="2" s="1"/>
  <c r="W3944" i="2"/>
  <c r="Y3944" i="2" s="1"/>
  <c r="W3919" i="2"/>
  <c r="Y3919" i="2" s="1"/>
  <c r="W3900" i="2"/>
  <c r="Y3900" i="2" s="1"/>
  <c r="W3877" i="2"/>
  <c r="Y3877" i="2" s="1"/>
  <c r="W3854" i="2"/>
  <c r="Y3854" i="2" s="1"/>
  <c r="W3827" i="2"/>
  <c r="Y3827" i="2" s="1"/>
  <c r="W3799" i="2"/>
  <c r="Y3799" i="2" s="1"/>
  <c r="W3774" i="2"/>
  <c r="Y3774" i="2" s="1"/>
  <c r="W3754" i="2"/>
  <c r="Y3754" i="2" s="1"/>
  <c r="W3725" i="2"/>
  <c r="Y3725" i="2" s="1"/>
  <c r="W3699" i="2"/>
  <c r="Y3699" i="2" s="1"/>
  <c r="W3681" i="2"/>
  <c r="Y3681" i="2" s="1"/>
  <c r="W3661" i="2"/>
  <c r="Y3661" i="2" s="1"/>
  <c r="W3637" i="2"/>
  <c r="Y3637" i="2" s="1"/>
  <c r="W3619" i="2"/>
  <c r="Y3619" i="2" s="1"/>
  <c r="W3598" i="2"/>
  <c r="Y3598" i="2" s="1"/>
  <c r="W3577" i="2"/>
  <c r="Y3577" i="2" s="1"/>
  <c r="W3558" i="2"/>
  <c r="Y3558" i="2" s="1"/>
  <c r="W3538" i="2"/>
  <c r="Y3538" i="2" s="1"/>
  <c r="W3511" i="2"/>
  <c r="Y3511" i="2" s="1"/>
  <c r="W3490" i="2"/>
  <c r="Y3490" i="2" s="1"/>
  <c r="W3471" i="2"/>
  <c r="Y3471" i="2" s="1"/>
  <c r="W3450" i="2"/>
  <c r="Y3450" i="2" s="1"/>
  <c r="W3430" i="2"/>
  <c r="Y3430" i="2" s="1"/>
  <c r="W3409" i="2"/>
  <c r="Y3409" i="2" s="1"/>
  <c r="W3385" i="2"/>
  <c r="Y3385" i="2" s="1"/>
  <c r="W3362" i="2"/>
  <c r="Y3362" i="2" s="1"/>
  <c r="W3337" i="2"/>
  <c r="Y3337" i="2" s="1"/>
  <c r="W3314" i="2"/>
  <c r="Y3314" i="2" s="1"/>
  <c r="W3280" i="2"/>
  <c r="Y3280" i="2" s="1"/>
  <c r="W3256" i="2"/>
  <c r="Y3256" i="2" s="1"/>
  <c r="W3231" i="2"/>
  <c r="Y3231" i="2" s="1"/>
  <c r="W3205" i="2"/>
  <c r="Y3205" i="2" s="1"/>
  <c r="W3182" i="2"/>
  <c r="Y3182" i="2" s="1"/>
  <c r="W3161" i="2"/>
  <c r="Y3161" i="2" s="1"/>
  <c r="W3142" i="2"/>
  <c r="Y3142" i="2" s="1"/>
  <c r="W3116" i="2"/>
  <c r="Y3116" i="2" s="1"/>
  <c r="W3095" i="2"/>
  <c r="Y3095" i="2" s="1"/>
  <c r="W3076" i="2"/>
  <c r="Y3076" i="2" s="1"/>
  <c r="W3056" i="2"/>
  <c r="Y3056" i="2" s="1"/>
  <c r="W3033" i="2"/>
  <c r="Y3033" i="2" s="1"/>
  <c r="W3006" i="2"/>
  <c r="Y3006" i="2" s="1"/>
  <c r="W2986" i="2"/>
  <c r="Y2986" i="2" s="1"/>
  <c r="W2962" i="2"/>
  <c r="Y2962" i="2" s="1"/>
  <c r="W2942" i="2"/>
  <c r="Y2942" i="2" s="1"/>
  <c r="W2917" i="2"/>
  <c r="Y2917" i="2" s="1"/>
  <c r="W2887" i="2"/>
  <c r="Y2887" i="2" s="1"/>
  <c r="W2866" i="2"/>
  <c r="Y2866" i="2" s="1"/>
  <c r="W2846" i="2"/>
  <c r="Y2846" i="2" s="1"/>
  <c r="W2821" i="2"/>
  <c r="Y2821" i="2" s="1"/>
  <c r="W2799" i="2"/>
  <c r="Y2799" i="2" s="1"/>
  <c r="W2774" i="2"/>
  <c r="Y2774" i="2" s="1"/>
  <c r="W2754" i="2"/>
  <c r="Y2754" i="2" s="1"/>
  <c r="W2731" i="2"/>
  <c r="Y2731" i="2" s="1"/>
  <c r="W2705" i="2"/>
  <c r="Y2705" i="2" s="1"/>
  <c r="W2679" i="2"/>
  <c r="Y2679" i="2" s="1"/>
  <c r="W2660" i="2"/>
  <c r="Y2660" i="2" s="1"/>
  <c r="W2638" i="2"/>
  <c r="Y2638" i="2" s="1"/>
  <c r="W2618" i="2"/>
  <c r="Y2618" i="2" s="1"/>
  <c r="W2595" i="2"/>
  <c r="Y2595" i="2" s="1"/>
  <c r="W2570" i="2"/>
  <c r="Y2570" i="2" s="1"/>
  <c r="W2539" i="2"/>
  <c r="Y2539" i="2" s="1"/>
  <c r="W2511" i="2"/>
  <c r="Y2511" i="2" s="1"/>
  <c r="W2486" i="2"/>
  <c r="Y2486" i="2" s="1"/>
  <c r="W2462" i="2"/>
  <c r="Y2462" i="2" s="1"/>
  <c r="W2439" i="2"/>
  <c r="Y2439" i="2" s="1"/>
  <c r="W2409" i="2"/>
  <c r="Y2409" i="2" s="1"/>
  <c r="W2384" i="2"/>
  <c r="Y2384" i="2" s="1"/>
  <c r="W2357" i="2"/>
  <c r="Y2357" i="2" s="1"/>
  <c r="W2332" i="2"/>
  <c r="Y2332" i="2" s="1"/>
  <c r="W3514" i="2"/>
  <c r="Y3514" i="2" s="1"/>
  <c r="W2669" i="2"/>
  <c r="Y2669" i="2" s="1"/>
  <c r="W610" i="2"/>
  <c r="W4586" i="2"/>
  <c r="Y4586" i="2" s="1"/>
  <c r="W4357" i="2"/>
  <c r="Y4357" i="2" s="1"/>
  <c r="W4122" i="2"/>
  <c r="Y4122" i="2" s="1"/>
  <c r="W3597" i="2"/>
  <c r="Y3597" i="2" s="1"/>
  <c r="W3232" i="2"/>
  <c r="Y3232" i="2" s="1"/>
  <c r="W2695" i="2"/>
  <c r="Y2695" i="2" s="1"/>
  <c r="W2367" i="2"/>
  <c r="Y2367" i="2" s="1"/>
  <c r="W1908" i="2"/>
  <c r="Y1908" i="2" s="1"/>
  <c r="W1585" i="2"/>
  <c r="Y1585" i="2" s="1"/>
  <c r="W1262" i="2"/>
  <c r="Y1262" i="2" s="1"/>
  <c r="W1013" i="2"/>
  <c r="Y1013" i="2" s="1"/>
  <c r="W537" i="2"/>
  <c r="Y537" i="2" s="1"/>
  <c r="W282" i="2"/>
  <c r="Y282" i="2" s="1"/>
  <c r="W11" i="2"/>
  <c r="Y11" i="2" s="1"/>
  <c r="W4621" i="2"/>
  <c r="Y4621" i="2" s="1"/>
  <c r="W4560" i="2"/>
  <c r="Y4560" i="2" s="1"/>
  <c r="W4509" i="2"/>
  <c r="Y4509" i="2" s="1"/>
  <c r="W4469" i="2"/>
  <c r="Y4469" i="2" s="1"/>
  <c r="W4415" i="2"/>
  <c r="Y4415" i="2" s="1"/>
  <c r="W4351" i="2"/>
  <c r="Y4351" i="2" s="1"/>
  <c r="W4267" i="2"/>
  <c r="Y4267" i="2" s="1"/>
  <c r="W4224" i="2"/>
  <c r="Y4224" i="2" s="1"/>
  <c r="W4175" i="2"/>
  <c r="Y4175" i="2" s="1"/>
  <c r="W4092" i="2"/>
  <c r="Y4092" i="2" s="1"/>
  <c r="W4044" i="2"/>
  <c r="Y4044" i="2" s="1"/>
  <c r="W3974" i="2"/>
  <c r="Y3974" i="2" s="1"/>
  <c r="W3923" i="2"/>
  <c r="Y3923" i="2" s="1"/>
  <c r="W3856" i="2"/>
  <c r="Y3856" i="2" s="1"/>
  <c r="W3808" i="2"/>
  <c r="Y3808" i="2" s="1"/>
  <c r="W3753" i="2"/>
  <c r="Y3753" i="2" s="1"/>
  <c r="W3710" i="2"/>
  <c r="Y3710" i="2" s="1"/>
  <c r="W3642" i="2"/>
  <c r="Y3642" i="2" s="1"/>
  <c r="W3545" i="2"/>
  <c r="Y3545" i="2" s="1"/>
  <c r="W3483" i="2"/>
  <c r="Y3483" i="2" s="1"/>
  <c r="W3332" i="2"/>
  <c r="Y3332" i="2" s="1"/>
  <c r="W3294" i="2"/>
  <c r="Y3294" i="2" s="1"/>
  <c r="W3237" i="2"/>
  <c r="Y3237" i="2" s="1"/>
  <c r="W3185" i="2"/>
  <c r="Y3185" i="2" s="1"/>
  <c r="W3113" i="2"/>
  <c r="Y3113" i="2" s="1"/>
  <c r="W3045" i="2"/>
  <c r="Y3045" i="2" s="1"/>
  <c r="W2994" i="2"/>
  <c r="Y2994" i="2" s="1"/>
  <c r="W2926" i="2"/>
  <c r="Y2926" i="2" s="1"/>
  <c r="W2885" i="2"/>
  <c r="Y2885" i="2" s="1"/>
  <c r="W2817" i="2"/>
  <c r="Y2817" i="2" s="1"/>
  <c r="W2751" i="2"/>
  <c r="Y2751" i="2" s="1"/>
  <c r="W2701" i="2"/>
  <c r="Y2701" i="2" s="1"/>
  <c r="W2616" i="2"/>
  <c r="Y2616" i="2" s="1"/>
  <c r="W2561" i="2"/>
  <c r="Y2561" i="2" s="1"/>
  <c r="W2521" i="2"/>
  <c r="Y2521" i="2" s="1"/>
  <c r="W2470" i="2"/>
  <c r="Y2470" i="2" s="1"/>
  <c r="W2422" i="2"/>
  <c r="Y2422" i="2" s="1"/>
  <c r="W2371" i="2"/>
  <c r="Y2371" i="2" s="1"/>
  <c r="W2317" i="2"/>
  <c r="Y2317" i="2" s="1"/>
  <c r="W2218" i="2"/>
  <c r="Y2218" i="2" s="1"/>
  <c r="W2134" i="2"/>
  <c r="Y2134" i="2" s="1"/>
  <c r="W2093" i="2"/>
  <c r="Y2093" i="2" s="1"/>
  <c r="W2037" i="2"/>
  <c r="Y2037" i="2" s="1"/>
  <c r="W1955" i="2"/>
  <c r="Y1955" i="2" s="1"/>
  <c r="W1905" i="2"/>
  <c r="Y1905" i="2" s="1"/>
  <c r="W1834" i="2"/>
  <c r="Y1834" i="2" s="1"/>
  <c r="W1787" i="2"/>
  <c r="Y1787" i="2" s="1"/>
  <c r="W1730" i="2"/>
  <c r="Y1730" i="2" s="1"/>
  <c r="W1656" i="2"/>
  <c r="Y1656" i="2" s="1"/>
  <c r="W1537" i="2"/>
  <c r="Y1537" i="2" s="1"/>
  <c r="W1463" i="2"/>
  <c r="Y1463" i="2" s="1"/>
  <c r="W1407" i="2"/>
  <c r="Y1407" i="2" s="1"/>
  <c r="W1365" i="2"/>
  <c r="Y1365" i="2" s="1"/>
  <c r="W1311" i="2"/>
  <c r="Y1311" i="2" s="1"/>
  <c r="W1277" i="2"/>
  <c r="Y1277" i="2" s="1"/>
  <c r="W1227" i="2"/>
  <c r="Y1227" i="2" s="1"/>
  <c r="W1163" i="2"/>
  <c r="Y1163" i="2" s="1"/>
  <c r="W1106" i="2"/>
  <c r="Y1106" i="2" s="1"/>
  <c r="W1029" i="2"/>
  <c r="Y1029" i="2" s="1"/>
  <c r="W980" i="2"/>
  <c r="Y980" i="2" s="1"/>
  <c r="W860" i="2"/>
  <c r="Y860" i="2" s="1"/>
  <c r="W801" i="2"/>
  <c r="Y801" i="2" s="1"/>
  <c r="W724" i="2"/>
  <c r="Y724" i="2" s="1"/>
  <c r="W664" i="2"/>
  <c r="Y664" i="2" s="1"/>
  <c r="W605" i="2"/>
  <c r="Y605" i="2" s="1"/>
  <c r="W569" i="2"/>
  <c r="Y569" i="2" s="1"/>
  <c r="W488" i="2"/>
  <c r="Y488" i="2" s="1"/>
  <c r="W451" i="2"/>
  <c r="Y451" i="2" s="1"/>
  <c r="W401" i="2"/>
  <c r="Y401" i="2" s="1"/>
  <c r="W347" i="2"/>
  <c r="Y347" i="2" s="1"/>
  <c r="W296" i="2"/>
  <c r="Y296" i="2" s="1"/>
  <c r="W248" i="2"/>
  <c r="Y248" i="2" s="1"/>
  <c r="W205" i="2"/>
  <c r="Y205" i="2" s="1"/>
  <c r="W148" i="2"/>
  <c r="Y148" i="2" s="1"/>
  <c r="W65" i="2"/>
  <c r="Y65" i="2" s="1"/>
  <c r="W25" i="2"/>
  <c r="Y25" i="2" s="1"/>
  <c r="W3835" i="2"/>
  <c r="Y3835" i="2" s="1"/>
  <c r="W2038" i="2"/>
  <c r="Y2038" i="2" s="1"/>
  <c r="W2" i="2"/>
  <c r="Y2" i="2" s="1"/>
  <c r="W4693" i="2"/>
  <c r="Y4693" i="2" s="1"/>
  <c r="W4671" i="2"/>
  <c r="Y4671" i="2" s="1"/>
  <c r="W4647" i="2"/>
  <c r="Y4647" i="2" s="1"/>
  <c r="W4627" i="2"/>
  <c r="Y4627" i="2" s="1"/>
  <c r="W4598" i="2"/>
  <c r="Y4598" i="2" s="1"/>
  <c r="W4576" i="2"/>
  <c r="Y4576" i="2" s="1"/>
  <c r="W4553" i="2"/>
  <c r="Y4553" i="2" s="1"/>
  <c r="W4527" i="2"/>
  <c r="Y4527" i="2" s="1"/>
  <c r="W4497" i="2"/>
  <c r="Y4497" i="2" s="1"/>
  <c r="W4468" i="2"/>
  <c r="Y4468" i="2" s="1"/>
  <c r="W4444" i="2"/>
  <c r="Y4444" i="2" s="1"/>
  <c r="W4420" i="2"/>
  <c r="Y4420" i="2" s="1"/>
  <c r="W4390" i="2"/>
  <c r="Y4390" i="2" s="1"/>
  <c r="W4366" i="2"/>
  <c r="Y4366" i="2" s="1"/>
  <c r="W4347" i="2"/>
  <c r="Y4347" i="2" s="1"/>
  <c r="W4326" i="2"/>
  <c r="Y4326" i="2" s="1"/>
  <c r="W4304" i="2"/>
  <c r="Y4304" i="2" s="1"/>
  <c r="W4279" i="2"/>
  <c r="Y4279" i="2" s="1"/>
  <c r="W4256" i="2"/>
  <c r="Y4256" i="2" s="1"/>
  <c r="W4225" i="2"/>
  <c r="Y4225" i="2" s="1"/>
  <c r="W4201" i="2"/>
  <c r="Y4201" i="2" s="1"/>
  <c r="W4172" i="2"/>
  <c r="Y4172" i="2" s="1"/>
  <c r="W4150" i="2"/>
  <c r="Y4150" i="2" s="1"/>
  <c r="W4127" i="2"/>
  <c r="Y4127" i="2" s="1"/>
  <c r="W4107" i="2"/>
  <c r="Y4107" i="2" s="1"/>
  <c r="W4083" i="2"/>
  <c r="Y4083" i="2" s="1"/>
  <c r="W4054" i="2"/>
  <c r="Y4054" i="2" s="1"/>
  <c r="W4031" i="2"/>
  <c r="Y4031" i="2" s="1"/>
  <c r="W4010" i="2"/>
  <c r="Y4010" i="2" s="1"/>
  <c r="W3987" i="2"/>
  <c r="Y3987" i="2" s="1"/>
  <c r="W3962" i="2"/>
  <c r="Y3962" i="2" s="1"/>
  <c r="W3941" i="2"/>
  <c r="Y3941" i="2" s="1"/>
  <c r="W3918" i="2"/>
  <c r="Y3918" i="2" s="1"/>
  <c r="W3898" i="2"/>
  <c r="Y3898" i="2" s="1"/>
  <c r="W3876" i="2"/>
  <c r="Y3876" i="2" s="1"/>
  <c r="W3853" i="2"/>
  <c r="Y3853" i="2" s="1"/>
  <c r="W3826" i="2"/>
  <c r="Y3826" i="2" s="1"/>
  <c r="W3798" i="2"/>
  <c r="Y3798" i="2" s="1"/>
  <c r="W3773" i="2"/>
  <c r="Y3773" i="2" s="1"/>
  <c r="W3750" i="2"/>
  <c r="Y3750" i="2" s="1"/>
  <c r="W3724" i="2"/>
  <c r="Y3724" i="2" s="1"/>
  <c r="W3698" i="2"/>
  <c r="Y3698" i="2" s="1"/>
  <c r="W3680" i="2"/>
  <c r="Y3680" i="2" s="1"/>
  <c r="W3658" i="2"/>
  <c r="Y3658" i="2" s="1"/>
  <c r="W3636" i="2"/>
  <c r="Y3636" i="2" s="1"/>
  <c r="W3618" i="2"/>
  <c r="Y3618" i="2" s="1"/>
  <c r="W3596" i="2"/>
  <c r="Y3596" i="2" s="1"/>
  <c r="W3576" i="2"/>
  <c r="Y3576" i="2" s="1"/>
  <c r="W3557" i="2"/>
  <c r="Y3557" i="2" s="1"/>
  <c r="W3537" i="2"/>
  <c r="Y3537" i="2" s="1"/>
  <c r="W3510" i="2"/>
  <c r="Y3510" i="2" s="1"/>
  <c r="W3489" i="2"/>
  <c r="Y3489" i="2" s="1"/>
  <c r="W3470" i="2"/>
  <c r="Y3470" i="2" s="1"/>
  <c r="W3449" i="2"/>
  <c r="Y3449" i="2" s="1"/>
  <c r="W3429" i="2"/>
  <c r="Y3429" i="2" s="1"/>
  <c r="W3408" i="2"/>
  <c r="Y3408" i="2" s="1"/>
  <c r="W3383" i="2"/>
  <c r="Y3383" i="2" s="1"/>
  <c r="W3360" i="2"/>
  <c r="Y3360" i="2" s="1"/>
  <c r="W3336" i="2"/>
  <c r="Y3336" i="2" s="1"/>
  <c r="W3312" i="2"/>
  <c r="Y3312" i="2" s="1"/>
  <c r="W3279" i="2"/>
  <c r="Y3279" i="2" s="1"/>
  <c r="W3255" i="2"/>
  <c r="Y3255" i="2" s="1"/>
  <c r="W3230" i="2"/>
  <c r="Y3230" i="2" s="1"/>
  <c r="W3204" i="2"/>
  <c r="Y3204" i="2" s="1"/>
  <c r="W3180" i="2"/>
  <c r="Y3180" i="2" s="1"/>
  <c r="W3160" i="2"/>
  <c r="Y3160" i="2" s="1"/>
  <c r="W3141" i="2"/>
  <c r="Y3141" i="2" s="1"/>
  <c r="W3115" i="2"/>
  <c r="Y3115" i="2" s="1"/>
  <c r="W3094" i="2"/>
  <c r="Y3094" i="2" s="1"/>
  <c r="W3075" i="2"/>
  <c r="Y3075" i="2" s="1"/>
  <c r="W3053" i="2"/>
  <c r="Y3053" i="2" s="1"/>
  <c r="W3028" i="2"/>
  <c r="Y3028" i="2" s="1"/>
  <c r="W3004" i="2"/>
  <c r="Y3004" i="2" s="1"/>
  <c r="W2985" i="2"/>
  <c r="Y2985" i="2" s="1"/>
  <c r="W2961" i="2"/>
  <c r="Y2961" i="2" s="1"/>
  <c r="W2941" i="2"/>
  <c r="Y2941" i="2" s="1"/>
  <c r="W2916" i="2"/>
  <c r="Y2916" i="2" s="1"/>
  <c r="W2886" i="2"/>
  <c r="Y2886" i="2" s="1"/>
  <c r="W2865" i="2"/>
  <c r="Y2865" i="2" s="1"/>
  <c r="W2842" i="2"/>
  <c r="Y2842" i="2" s="1"/>
  <c r="W2820" i="2"/>
  <c r="Y2820" i="2" s="1"/>
  <c r="W2798" i="2"/>
  <c r="Y2798" i="2" s="1"/>
  <c r="W2773" i="2"/>
  <c r="Y2773" i="2" s="1"/>
  <c r="W2752" i="2"/>
  <c r="Y2752" i="2" s="1"/>
  <c r="W2730" i="2"/>
  <c r="Y2730" i="2" s="1"/>
  <c r="W2704" i="2"/>
  <c r="Y2704" i="2" s="1"/>
  <c r="W2678" i="2"/>
  <c r="Y2678" i="2" s="1"/>
  <c r="W2659" i="2"/>
  <c r="Y2659" i="2" s="1"/>
  <c r="W2637" i="2"/>
  <c r="Y2637" i="2" s="1"/>
  <c r="W2617" i="2"/>
  <c r="Y2617" i="2" s="1"/>
  <c r="W2594" i="2"/>
  <c r="Y2594" i="2" s="1"/>
  <c r="W2567" i="2"/>
  <c r="Y2567" i="2" s="1"/>
  <c r="W2537" i="2"/>
  <c r="Y2537" i="2" s="1"/>
  <c r="W2509" i="2"/>
  <c r="Y2509" i="2" s="1"/>
  <c r="W2484" i="2"/>
  <c r="Y2484" i="2" s="1"/>
  <c r="W2461" i="2"/>
  <c r="Y2461" i="2" s="1"/>
  <c r="W2433" i="2"/>
  <c r="Y2433" i="2" s="1"/>
  <c r="W2408" i="2"/>
  <c r="Y2408" i="2" s="1"/>
  <c r="W2383" i="2"/>
  <c r="Y2383" i="2" s="1"/>
  <c r="W2356" i="2"/>
  <c r="Y2356" i="2" s="1"/>
  <c r="W2331" i="2"/>
  <c r="Y2331" i="2" s="1"/>
  <c r="W2306" i="2"/>
  <c r="Y2306" i="2" s="1"/>
  <c r="W2279" i="2"/>
  <c r="Y2279" i="2" s="1"/>
  <c r="W2254" i="2"/>
  <c r="W2229" i="2"/>
  <c r="Y2229" i="2" s="1"/>
  <c r="W2208" i="2"/>
  <c r="Y2208" i="2" s="1"/>
  <c r="W2190" i="2"/>
  <c r="Y2190" i="2" s="1"/>
  <c r="W2170" i="2"/>
  <c r="Y2170" i="2" s="1"/>
  <c r="W3399" i="2"/>
  <c r="Y3399" i="2" s="1"/>
  <c r="W2528" i="2"/>
  <c r="Y2528" i="2" s="1"/>
  <c r="W218" i="2"/>
  <c r="Y218" i="2" s="1"/>
  <c r="W4572" i="2"/>
  <c r="Y4572" i="2" s="1"/>
  <c r="W4342" i="2"/>
  <c r="Y4342" i="2" s="1"/>
  <c r="W4110" i="2"/>
  <c r="Y4110" i="2" s="1"/>
  <c r="W3562" i="2"/>
  <c r="Y3562" i="2" s="1"/>
  <c r="W3190" i="2"/>
  <c r="Y3190" i="2" s="1"/>
  <c r="W2646" i="2"/>
  <c r="Y2646" i="2" s="1"/>
  <c r="W2335" i="2"/>
  <c r="Y2335" i="2" s="1"/>
  <c r="W1893" i="2"/>
  <c r="Y1893" i="2" s="1"/>
  <c r="W1562" i="2"/>
  <c r="Y1562" i="2" s="1"/>
  <c r="W1250" i="2"/>
  <c r="Y1250" i="2" s="1"/>
  <c r="W974" i="2"/>
  <c r="Y974" i="2" s="1"/>
  <c r="W521" i="2"/>
  <c r="Y521" i="2" s="1"/>
  <c r="W266" i="2"/>
  <c r="Y266" i="2" s="1"/>
  <c r="W4700" i="2"/>
  <c r="Y4700" i="2" s="1"/>
  <c r="W4620" i="2"/>
  <c r="Y4620" i="2" s="1"/>
  <c r="W4559" i="2"/>
  <c r="Y4559" i="2" s="1"/>
  <c r="W4507" i="2"/>
  <c r="Y4507" i="2" s="1"/>
  <c r="W4467" i="2"/>
  <c r="Y4467" i="2" s="1"/>
  <c r="W4414" i="2"/>
  <c r="Y4414" i="2" s="1"/>
  <c r="W4349" i="2"/>
  <c r="Y4349" i="2" s="1"/>
  <c r="W4266" i="2"/>
  <c r="Y4266" i="2" s="1"/>
  <c r="W4222" i="2"/>
  <c r="Y4222" i="2" s="1"/>
  <c r="W4173" i="2"/>
  <c r="Y4173" i="2" s="1"/>
  <c r="W4088" i="2"/>
  <c r="Y4088" i="2" s="1"/>
  <c r="W4043" i="2"/>
  <c r="Y4043" i="2" s="1"/>
  <c r="W3971" i="2"/>
  <c r="Y3971" i="2" s="1"/>
  <c r="W3922" i="2"/>
  <c r="Y3922" i="2" s="1"/>
  <c r="W3845" i="2"/>
  <c r="Y3845" i="2" s="1"/>
  <c r="W3807" i="2"/>
  <c r="Y3807" i="2" s="1"/>
  <c r="W3752" i="2"/>
  <c r="Y3752" i="2" s="1"/>
  <c r="W3707" i="2"/>
  <c r="Y3707" i="2" s="1"/>
  <c r="W3641" i="2"/>
  <c r="Y3641" i="2" s="1"/>
  <c r="W3540" i="2"/>
  <c r="Y3540" i="2" s="1"/>
  <c r="W3482" i="2"/>
  <c r="Y3482" i="2" s="1"/>
  <c r="W3395" i="2"/>
  <c r="Y3395" i="2" s="1"/>
  <c r="W3330" i="2"/>
  <c r="Y3330" i="2" s="1"/>
  <c r="W3292" i="2"/>
  <c r="Y3292" i="2" s="1"/>
  <c r="W3235" i="2"/>
  <c r="Y3235" i="2" s="1"/>
  <c r="W3183" i="2"/>
  <c r="Y3183" i="2" s="1"/>
  <c r="W3112" i="2"/>
  <c r="Y3112" i="2" s="1"/>
  <c r="W3038" i="2"/>
  <c r="Y3038" i="2" s="1"/>
  <c r="W2983" i="2"/>
  <c r="Y2983" i="2" s="1"/>
  <c r="W2923" i="2"/>
  <c r="Y2923" i="2" s="1"/>
  <c r="W2883" i="2"/>
  <c r="Y2883" i="2" s="1"/>
  <c r="W2814" i="2"/>
  <c r="Y2814" i="2" s="1"/>
  <c r="W2750" i="2"/>
  <c r="Y2750" i="2" s="1"/>
  <c r="W2700" i="2"/>
  <c r="Y2700" i="2" s="1"/>
  <c r="W2601" i="2"/>
  <c r="Y2601" i="2" s="1"/>
  <c r="W2559" i="2"/>
  <c r="Y2559" i="2" s="1"/>
  <c r="W2520" i="2"/>
  <c r="Y2520" i="2" s="1"/>
  <c r="W2469" i="2"/>
  <c r="Y2469" i="2" s="1"/>
  <c r="W2366" i="2"/>
  <c r="Y2366" i="2" s="1"/>
  <c r="W2313" i="2"/>
  <c r="Y2313" i="2" s="1"/>
  <c r="W2216" i="2"/>
  <c r="Y2216" i="2" s="1"/>
  <c r="W2133" i="2"/>
  <c r="Y2133" i="2" s="1"/>
  <c r="W2027" i="2"/>
  <c r="Y2027" i="2" s="1"/>
  <c r="W1952" i="2"/>
  <c r="Y1952" i="2" s="1"/>
  <c r="W1901" i="2"/>
  <c r="Y1901" i="2" s="1"/>
  <c r="W1831" i="2"/>
  <c r="Y1831" i="2" s="1"/>
  <c r="W1785" i="2"/>
  <c r="Y1785" i="2" s="1"/>
  <c r="W1722" i="2"/>
  <c r="Y1722" i="2" s="1"/>
  <c r="W1654" i="2"/>
  <c r="Y1654" i="2" s="1"/>
  <c r="W1519" i="2"/>
  <c r="Y1519" i="2" s="1"/>
  <c r="W1459" i="2"/>
  <c r="Y1459" i="2" s="1"/>
  <c r="W1405" i="2"/>
  <c r="Y1405" i="2" s="1"/>
  <c r="W1362" i="2"/>
  <c r="Y1362" i="2" s="1"/>
  <c r="W1310" i="2"/>
  <c r="Y1310" i="2" s="1"/>
  <c r="W1275" i="2"/>
  <c r="Y1275" i="2" s="1"/>
  <c r="W1222" i="2"/>
  <c r="Y1222" i="2" s="1"/>
  <c r="W1156" i="2"/>
  <c r="Y1156" i="2" s="1"/>
  <c r="W1094" i="2"/>
  <c r="Y1094" i="2" s="1"/>
  <c r="W1028" i="2"/>
  <c r="Y1028" i="2" s="1"/>
  <c r="W968" i="2"/>
  <c r="Y968" i="2" s="1"/>
  <c r="W858" i="2"/>
  <c r="Y858" i="2" s="1"/>
  <c r="W800" i="2"/>
  <c r="Y800" i="2" s="1"/>
  <c r="W721" i="2"/>
  <c r="Y721" i="2" s="1"/>
  <c r="W662" i="2"/>
  <c r="Y662" i="2" s="1"/>
  <c r="W604" i="2"/>
  <c r="Y604" i="2" s="1"/>
  <c r="W568" i="2"/>
  <c r="Y568" i="2" s="1"/>
  <c r="W487" i="2"/>
  <c r="Y487" i="2" s="1"/>
  <c r="W447" i="2"/>
  <c r="Y447" i="2" s="1"/>
  <c r="W399" i="2"/>
  <c r="Y399" i="2" s="1"/>
  <c r="W345" i="2"/>
  <c r="Y345" i="2" s="1"/>
  <c r="W295" i="2"/>
  <c r="Y295" i="2" s="1"/>
  <c r="W245" i="2"/>
  <c r="Y245" i="2" s="1"/>
  <c r="W202" i="2"/>
  <c r="Y202" i="2" s="1"/>
  <c r="W147" i="2"/>
  <c r="Y147" i="2" s="1"/>
  <c r="W64" i="2"/>
  <c r="Y64" i="2" s="1"/>
  <c r="W22" i="2"/>
  <c r="Y22" i="2" s="1"/>
  <c r="W3743" i="2"/>
  <c r="Y3743" i="2" s="1"/>
  <c r="W2019" i="2"/>
  <c r="Y2019" i="2" s="1"/>
  <c r="W4709" i="2"/>
  <c r="Y4709" i="2" s="1"/>
  <c r="W4692" i="2"/>
  <c r="Y4692" i="2" s="1"/>
  <c r="W4669" i="2"/>
  <c r="Y4669" i="2" s="1"/>
  <c r="W4646" i="2"/>
  <c r="Y4646" i="2" s="1"/>
  <c r="W4626" i="2"/>
  <c r="Y4626" i="2" s="1"/>
  <c r="W4597" i="2"/>
  <c r="Y4597" i="2" s="1"/>
  <c r="W4575" i="2"/>
  <c r="Y4575" i="2" s="1"/>
  <c r="W4549" i="2"/>
  <c r="Y4549" i="2" s="1"/>
  <c r="W4526" i="2"/>
  <c r="Y4526" i="2" s="1"/>
  <c r="W4493" i="2"/>
  <c r="Y4493" i="2" s="1"/>
  <c r="W4466" i="2"/>
  <c r="Y4466" i="2" s="1"/>
  <c r="W4442" i="2"/>
  <c r="Y4442" i="2" s="1"/>
  <c r="W4419" i="2"/>
  <c r="Y4419" i="2" s="1"/>
  <c r="W4389" i="2"/>
  <c r="Y4389" i="2" s="1"/>
  <c r="W4365" i="2"/>
  <c r="Y4365" i="2" s="1"/>
  <c r="W4346" i="2"/>
  <c r="Y4346" i="2" s="1"/>
  <c r="W4325" i="2"/>
  <c r="Y4325" i="2" s="1"/>
  <c r="W4298" i="2"/>
  <c r="Y4298" i="2" s="1"/>
  <c r="W4278" i="2"/>
  <c r="Y4278" i="2" s="1"/>
  <c r="W4255" i="2"/>
  <c r="Y4255" i="2" s="1"/>
  <c r="W4223" i="2"/>
  <c r="Y4223" i="2" s="1"/>
  <c r="W4200" i="2"/>
  <c r="Y4200" i="2" s="1"/>
  <c r="W4169" i="2"/>
  <c r="Y4169" i="2" s="1"/>
  <c r="W4149" i="2"/>
  <c r="Y4149" i="2" s="1"/>
  <c r="W4126" i="2"/>
  <c r="Y4126" i="2" s="1"/>
  <c r="W4106" i="2"/>
  <c r="Y4106" i="2" s="1"/>
  <c r="W4082" i="2"/>
  <c r="Y4082" i="2" s="1"/>
  <c r="W4053" i="2"/>
  <c r="Y4053" i="2" s="1"/>
  <c r="W4030" i="2"/>
  <c r="Y4030" i="2" s="1"/>
  <c r="W4009" i="2"/>
  <c r="Y4009" i="2" s="1"/>
  <c r="W3986" i="2"/>
  <c r="Y3986" i="2" s="1"/>
  <c r="W3961" i="2"/>
  <c r="Y3961" i="2" s="1"/>
  <c r="W3938" i="2"/>
  <c r="Y3938" i="2" s="1"/>
  <c r="W3917" i="2"/>
  <c r="Y3917" i="2" s="1"/>
  <c r="W3897" i="2"/>
  <c r="Y3897" i="2" s="1"/>
  <c r="W3872" i="2"/>
  <c r="Y3872" i="2" s="1"/>
  <c r="W3852" i="2"/>
  <c r="Y3852" i="2" s="1"/>
  <c r="W3823" i="2"/>
  <c r="Y3823" i="2" s="1"/>
  <c r="W3797" i="2"/>
  <c r="Y3797" i="2" s="1"/>
  <c r="W3772" i="2"/>
  <c r="Y3772" i="2" s="1"/>
  <c r="W3749" i="2"/>
  <c r="Y3749" i="2" s="1"/>
  <c r="W3722" i="2"/>
  <c r="Y3722" i="2" s="1"/>
  <c r="W3697" i="2"/>
  <c r="Y3697" i="2" s="1"/>
  <c r="W3679" i="2"/>
  <c r="Y3679" i="2" s="1"/>
  <c r="W3657" i="2"/>
  <c r="Y3657" i="2" s="1"/>
  <c r="W3635" i="2"/>
  <c r="Y3635" i="2" s="1"/>
  <c r="W3617" i="2"/>
  <c r="Y3617" i="2" s="1"/>
  <c r="W3594" i="2"/>
  <c r="Y3594" i="2" s="1"/>
  <c r="W3575" i="2"/>
  <c r="Y3575" i="2" s="1"/>
  <c r="W3555" i="2"/>
  <c r="Y3555" i="2" s="1"/>
  <c r="W3535" i="2"/>
  <c r="Y3535" i="2" s="1"/>
  <c r="W3509" i="2"/>
  <c r="Y3509" i="2" s="1"/>
  <c r="W3488" i="2"/>
  <c r="Y3488" i="2" s="1"/>
  <c r="W3469" i="2"/>
  <c r="Y3469" i="2" s="1"/>
  <c r="W3448" i="2"/>
  <c r="Y3448" i="2" s="1"/>
  <c r="W3427" i="2"/>
  <c r="Y3427" i="2" s="1"/>
  <c r="W3407" i="2"/>
  <c r="Y3407" i="2" s="1"/>
  <c r="W3382" i="2"/>
  <c r="Y3382" i="2" s="1"/>
  <c r="W3356" i="2"/>
  <c r="Y3356" i="2" s="1"/>
  <c r="W3335" i="2"/>
  <c r="Y3335" i="2" s="1"/>
  <c r="W3310" i="2"/>
  <c r="Y3310" i="2" s="1"/>
  <c r="W3278" i="2"/>
  <c r="Y3278" i="2" s="1"/>
  <c r="W3254" i="2"/>
  <c r="Y3254" i="2" s="1"/>
  <c r="W3229" i="2"/>
  <c r="Y3229" i="2" s="1"/>
  <c r="W3203" i="2"/>
  <c r="Y3203" i="2" s="1"/>
  <c r="W3179" i="2"/>
  <c r="Y3179" i="2" s="1"/>
  <c r="W3159" i="2"/>
  <c r="Y3159" i="2" s="1"/>
  <c r="W3140" i="2"/>
  <c r="Y3140" i="2" s="1"/>
  <c r="W3114" i="2"/>
  <c r="Y3114" i="2" s="1"/>
  <c r="W3093" i="2"/>
  <c r="Y3093" i="2" s="1"/>
  <c r="W3074" i="2"/>
  <c r="Y3074" i="2" s="1"/>
  <c r="W3052" i="2"/>
  <c r="Y3052" i="2" s="1"/>
  <c r="W3027" i="2"/>
  <c r="Y3027" i="2" s="1"/>
  <c r="W3003" i="2"/>
  <c r="Y3003" i="2" s="1"/>
  <c r="W2984" i="2"/>
  <c r="Y2984" i="2" s="1"/>
  <c r="W2960" i="2"/>
  <c r="Y2960" i="2" s="1"/>
  <c r="W2940" i="2"/>
  <c r="Y2940" i="2" s="1"/>
  <c r="W2915" i="2"/>
  <c r="Y2915" i="2" s="1"/>
  <c r="W2884" i="2"/>
  <c r="Y2884" i="2" s="1"/>
  <c r="W2864" i="2"/>
  <c r="Y2864" i="2" s="1"/>
  <c r="W2841" i="2"/>
  <c r="Y2841" i="2" s="1"/>
  <c r="W2818" i="2"/>
  <c r="Y2818" i="2" s="1"/>
  <c r="W2797" i="2"/>
  <c r="Y2797" i="2" s="1"/>
  <c r="W2772" i="2"/>
  <c r="Y2772" i="2" s="1"/>
  <c r="W2748" i="2"/>
  <c r="Y2748" i="2" s="1"/>
  <c r="W2728" i="2"/>
  <c r="Y2728" i="2" s="1"/>
  <c r="W2699" i="2"/>
  <c r="Y2699" i="2" s="1"/>
  <c r="W2677" i="2"/>
  <c r="Y2677" i="2" s="1"/>
  <c r="W2658" i="2"/>
  <c r="Y2658" i="2" s="1"/>
  <c r="W2634" i="2"/>
  <c r="Y2634" i="2" s="1"/>
  <c r="W2615" i="2"/>
  <c r="Y2615" i="2" s="1"/>
  <c r="W2593" i="2"/>
  <c r="Y2593" i="2" s="1"/>
  <c r="W2566" i="2"/>
  <c r="Y2566" i="2" s="1"/>
  <c r="W2536" i="2"/>
  <c r="Y2536" i="2" s="1"/>
  <c r="W2508" i="2"/>
  <c r="Y2508" i="2" s="1"/>
  <c r="W2483" i="2"/>
  <c r="Y2483" i="2" s="1"/>
  <c r="W2460" i="2"/>
  <c r="Y2460" i="2" s="1"/>
  <c r="W2431" i="2"/>
  <c r="Y2431" i="2" s="1"/>
  <c r="W2407" i="2"/>
  <c r="Y2407" i="2" s="1"/>
  <c r="W2382" i="2"/>
  <c r="W2355" i="2"/>
  <c r="Y2355" i="2" s="1"/>
  <c r="W2330" i="2"/>
  <c r="Y2330" i="2" s="1"/>
  <c r="W2304" i="2"/>
  <c r="Y2304" i="2" s="1"/>
  <c r="W2278" i="2"/>
  <c r="Y2278" i="2" s="1"/>
  <c r="W2253" i="2"/>
  <c r="Y2253" i="2" s="1"/>
  <c r="W2228" i="2"/>
  <c r="Y2228" i="2" s="1"/>
  <c r="W2206" i="2"/>
  <c r="Y2206" i="2" s="1"/>
  <c r="W2189" i="2"/>
  <c r="Y2189" i="2" s="1"/>
  <c r="W2169" i="2"/>
  <c r="Y2169" i="2" s="1"/>
  <c r="W2148" i="2"/>
  <c r="Y2148" i="2" s="1"/>
  <c r="W2125" i="2"/>
  <c r="Y2125" i="2" s="1"/>
  <c r="W3397" i="2"/>
  <c r="Y3397" i="2" s="1"/>
  <c r="W2526" i="2"/>
  <c r="Y2526" i="2" s="1"/>
  <c r="W214" i="2"/>
  <c r="W4563" i="2"/>
  <c r="Y4563" i="2" s="1"/>
  <c r="W4316" i="2"/>
  <c r="Y4316" i="2" s="1"/>
  <c r="W4108" i="2"/>
  <c r="Y4108" i="2" s="1"/>
  <c r="W3525" i="2"/>
  <c r="Y3525" i="2" s="1"/>
  <c r="W3155" i="2"/>
  <c r="Y3155" i="2" s="1"/>
  <c r="W2636" i="2"/>
  <c r="Y2636" i="2" s="1"/>
  <c r="W2310" i="2"/>
  <c r="Y2310" i="2" s="1"/>
  <c r="W1875" i="2"/>
  <c r="Y1875" i="2" s="1"/>
  <c r="W1540" i="2"/>
  <c r="Y1540" i="2" s="1"/>
  <c r="W1235" i="2"/>
  <c r="Y1235" i="2" s="1"/>
  <c r="W950" i="2"/>
  <c r="Y950" i="2" s="1"/>
  <c r="W491" i="2"/>
  <c r="Y491" i="2" s="1"/>
  <c r="W240" i="2"/>
  <c r="Y240" i="2" s="1"/>
  <c r="W4691" i="2"/>
  <c r="Y4691" i="2" s="1"/>
  <c r="W4618" i="2"/>
  <c r="Y4618" i="2" s="1"/>
  <c r="W4554" i="2"/>
  <c r="Y4554" i="2" s="1"/>
  <c r="W4506" i="2"/>
  <c r="Y4506" i="2" s="1"/>
  <c r="W4463" i="2"/>
  <c r="Y4463" i="2" s="1"/>
  <c r="W4409" i="2"/>
  <c r="Y4409" i="2" s="1"/>
  <c r="W4339" i="2"/>
  <c r="Y4339" i="2" s="1"/>
  <c r="W4259" i="2"/>
  <c r="Y4259" i="2" s="1"/>
  <c r="W4221" i="2"/>
  <c r="Y4221" i="2" s="1"/>
  <c r="W4171" i="2"/>
  <c r="Y4171" i="2" s="1"/>
  <c r="W4087" i="2"/>
  <c r="Y4087" i="2" s="1"/>
  <c r="W4038" i="2"/>
  <c r="Y4038" i="2" s="1"/>
  <c r="W3970" i="2"/>
  <c r="Y3970" i="2" s="1"/>
  <c r="W3916" i="2"/>
  <c r="Y3916" i="2" s="1"/>
  <c r="W3844" i="2"/>
  <c r="Y3844" i="2" s="1"/>
  <c r="W3800" i="2"/>
  <c r="Y3800" i="2" s="1"/>
  <c r="W3751" i="2"/>
  <c r="Y3751" i="2" s="1"/>
  <c r="W3706" i="2"/>
  <c r="Y3706" i="2" s="1"/>
  <c r="W3632" i="2"/>
  <c r="Y3632" i="2" s="1"/>
  <c r="W3536" i="2"/>
  <c r="Y3536" i="2" s="1"/>
  <c r="W3475" i="2"/>
  <c r="Y3475" i="2" s="1"/>
  <c r="W3392" i="2"/>
  <c r="Y3392" i="2" s="1"/>
  <c r="W3329" i="2"/>
  <c r="Y3329" i="2" s="1"/>
  <c r="W3290" i="2"/>
  <c r="Y3290" i="2" s="1"/>
  <c r="W3233" i="2"/>
  <c r="Y3233" i="2" s="1"/>
  <c r="W3181" i="2"/>
  <c r="Y3181" i="2" s="1"/>
  <c r="W3109" i="2"/>
  <c r="Y3109" i="2" s="1"/>
  <c r="W2982" i="2"/>
  <c r="Y2982" i="2" s="1"/>
  <c r="W2881" i="2"/>
  <c r="Y2881" i="2" s="1"/>
  <c r="W2749" i="2"/>
  <c r="Y2749" i="2" s="1"/>
  <c r="W2600" i="2"/>
  <c r="Y2600" i="2" s="1"/>
  <c r="W2556" i="2"/>
  <c r="Y2556" i="2" s="1"/>
  <c r="W2515" i="2"/>
  <c r="Y2515" i="2" s="1"/>
  <c r="W2463" i="2"/>
  <c r="Y2463" i="2" s="1"/>
  <c r="W2412" i="2"/>
  <c r="Y2412" i="2" s="1"/>
  <c r="W2364" i="2"/>
  <c r="Y2364" i="2" s="1"/>
  <c r="W2312" i="2"/>
  <c r="Y2312" i="2" s="1"/>
  <c r="W2265" i="2"/>
  <c r="Y2265" i="2" s="1"/>
  <c r="W2213" i="2"/>
  <c r="Y2213" i="2" s="1"/>
  <c r="W2129" i="2"/>
  <c r="Y2129" i="2" s="1"/>
  <c r="W2090" i="2"/>
  <c r="Y2090" i="2" s="1"/>
  <c r="W2026" i="2"/>
  <c r="Y2026" i="2" s="1"/>
  <c r="W1951" i="2"/>
  <c r="Y1951" i="2" s="1"/>
  <c r="W1899" i="2"/>
  <c r="Y1899" i="2" s="1"/>
  <c r="W1828" i="2"/>
  <c r="Y1828" i="2" s="1"/>
  <c r="W1779" i="2"/>
  <c r="Y1779" i="2" s="1"/>
  <c r="W1719" i="2"/>
  <c r="Y1719" i="2" s="1"/>
  <c r="W1652" i="2"/>
  <c r="Y1652" i="2" s="1"/>
  <c r="W1517" i="2"/>
  <c r="Y1517" i="2" s="1"/>
  <c r="W1457" i="2"/>
  <c r="Y1457" i="2" s="1"/>
  <c r="W1402" i="2"/>
  <c r="Y1402" i="2" s="1"/>
  <c r="W1359" i="2"/>
  <c r="Y1359" i="2" s="1"/>
  <c r="W1304" i="2"/>
  <c r="Y1304" i="2" s="1"/>
  <c r="W1274" i="2"/>
  <c r="Y1274" i="2" s="1"/>
  <c r="W1216" i="2"/>
  <c r="Y1216" i="2" s="1"/>
  <c r="W1151" i="2"/>
  <c r="Y1151" i="2" s="1"/>
  <c r="W1092" i="2"/>
  <c r="Y1092" i="2" s="1"/>
  <c r="W1027" i="2"/>
  <c r="Y1027" i="2" s="1"/>
  <c r="W966" i="2"/>
  <c r="Y966" i="2" s="1"/>
  <c r="W857" i="2"/>
  <c r="Y857" i="2" s="1"/>
  <c r="W799" i="2"/>
  <c r="Y799" i="2" s="1"/>
  <c r="W720" i="2"/>
  <c r="Y720" i="2" s="1"/>
  <c r="W656" i="2"/>
  <c r="Y656" i="2" s="1"/>
  <c r="W601" i="2"/>
  <c r="Y601" i="2" s="1"/>
  <c r="W560" i="2"/>
  <c r="Y560" i="2" s="1"/>
  <c r="W486" i="2"/>
  <c r="Y486" i="2" s="1"/>
  <c r="W445" i="2"/>
  <c r="Y445" i="2" s="1"/>
  <c r="W393" i="2"/>
  <c r="Y393" i="2" s="1"/>
  <c r="W343" i="2"/>
  <c r="Y343" i="2" s="1"/>
  <c r="W293" i="2"/>
  <c r="Y293" i="2" s="1"/>
  <c r="W243" i="2"/>
  <c r="Y243" i="2" s="1"/>
  <c r="W201" i="2"/>
  <c r="Y201" i="2" s="1"/>
  <c r="W134" i="2"/>
  <c r="Y134" i="2" s="1"/>
  <c r="W63" i="2"/>
  <c r="Y63" i="2" s="1"/>
  <c r="W21" i="2"/>
  <c r="Y21" i="2" s="1"/>
  <c r="W3728" i="2"/>
  <c r="Y3728" i="2" s="1"/>
  <c r="W1914" i="2"/>
  <c r="Y1914" i="2" s="1"/>
  <c r="W4708" i="2"/>
  <c r="Y4708" i="2" s="1"/>
  <c r="W4689" i="2"/>
  <c r="Y4689" i="2" s="1"/>
  <c r="W4668" i="2"/>
  <c r="Y4668" i="2" s="1"/>
  <c r="W4645" i="2"/>
  <c r="Y4645" i="2" s="1"/>
  <c r="W4624" i="2"/>
  <c r="Y4624" i="2" s="1"/>
  <c r="W4596" i="2"/>
  <c r="Y4596" i="2" s="1"/>
  <c r="W4574" i="2"/>
  <c r="Y4574" i="2" s="1"/>
  <c r="W4548" i="2"/>
  <c r="Y4548" i="2" s="1"/>
  <c r="W4525" i="2"/>
  <c r="Y4525" i="2" s="1"/>
  <c r="W4492" i="2"/>
  <c r="Y4492" i="2" s="1"/>
  <c r="W4465" i="2"/>
  <c r="Y4465" i="2" s="1"/>
  <c r="W4441" i="2"/>
  <c r="Y4441" i="2" s="1"/>
  <c r="W4418" i="2"/>
  <c r="Y4418" i="2" s="1"/>
  <c r="W4388" i="2"/>
  <c r="Y4388" i="2" s="1"/>
  <c r="W4364" i="2"/>
  <c r="Y4364" i="2" s="1"/>
  <c r="W4345" i="2"/>
  <c r="Y4345" i="2" s="1"/>
  <c r="W4323" i="2"/>
  <c r="Y4323" i="2" s="1"/>
  <c r="W4297" i="2"/>
  <c r="Y4297" i="2" s="1"/>
  <c r="W4277" i="2"/>
  <c r="Y4277" i="2" s="1"/>
  <c r="W4253" i="2"/>
  <c r="Y4253" i="2" s="1"/>
  <c r="W4220" i="2"/>
  <c r="Y4220" i="2" s="1"/>
  <c r="W4199" i="2"/>
  <c r="Y4199" i="2" s="1"/>
  <c r="W4168" i="2"/>
  <c r="Y4168" i="2" s="1"/>
  <c r="W4146" i="2"/>
  <c r="Y4146" i="2" s="1"/>
  <c r="W4125" i="2"/>
  <c r="Y4125" i="2" s="1"/>
  <c r="W4105" i="2"/>
  <c r="Y4105" i="2" s="1"/>
  <c r="W4081" i="2"/>
  <c r="Y4081" i="2" s="1"/>
  <c r="W4052" i="2"/>
  <c r="Y4052" i="2" s="1"/>
  <c r="W4029" i="2"/>
  <c r="Y4029" i="2" s="1"/>
  <c r="W4006" i="2"/>
  <c r="Y4006" i="2" s="1"/>
  <c r="W3985" i="2"/>
  <c r="Y3985" i="2" s="1"/>
  <c r="W3960" i="2"/>
  <c r="Y3960" i="2" s="1"/>
  <c r="W3937" i="2"/>
  <c r="Y3937" i="2" s="1"/>
  <c r="W3915" i="2"/>
  <c r="Y3915" i="2" s="1"/>
  <c r="W3896" i="2"/>
  <c r="Y3896" i="2" s="1"/>
  <c r="W3870" i="2"/>
  <c r="Y3870" i="2" s="1"/>
  <c r="W3851" i="2"/>
  <c r="Y3851" i="2" s="1"/>
  <c r="W3822" i="2"/>
  <c r="Y3822" i="2" s="1"/>
  <c r="W3796" i="2"/>
  <c r="Y3796" i="2" s="1"/>
  <c r="W3770" i="2"/>
  <c r="Y3770" i="2" s="1"/>
  <c r="W3748" i="2"/>
  <c r="Y3748" i="2" s="1"/>
  <c r="W3720" i="2"/>
  <c r="Y3720" i="2" s="1"/>
  <c r="W3695" i="2"/>
  <c r="Y3695" i="2" s="1"/>
  <c r="W3678" i="2"/>
  <c r="Y3678" i="2" s="1"/>
  <c r="W3655" i="2"/>
  <c r="Y3655" i="2" s="1"/>
  <c r="W3634" i="2"/>
  <c r="Y3634" i="2" s="1"/>
  <c r="W3616" i="2"/>
  <c r="Y3616" i="2" s="1"/>
  <c r="W3591" i="2"/>
  <c r="Y3591" i="2" s="1"/>
  <c r="W3573" i="2"/>
  <c r="Y3573" i="2" s="1"/>
  <c r="W3554" i="2"/>
  <c r="Y3554" i="2" s="1"/>
  <c r="W3534" i="2"/>
  <c r="Y3534" i="2" s="1"/>
  <c r="W3508" i="2"/>
  <c r="Y3508" i="2" s="1"/>
  <c r="W3487" i="2"/>
  <c r="Y3487" i="2" s="1"/>
  <c r="W3466" i="2"/>
  <c r="Y3466" i="2" s="1"/>
  <c r="W3447" i="2"/>
  <c r="Y3447" i="2" s="1"/>
  <c r="W3426" i="2"/>
  <c r="Y3426" i="2" s="1"/>
  <c r="W3406" i="2"/>
  <c r="Y3406" i="2" s="1"/>
  <c r="W3377" i="2"/>
  <c r="Y3377" i="2" s="1"/>
  <c r="W3354" i="2"/>
  <c r="Y3354" i="2" s="1"/>
  <c r="W3334" i="2"/>
  <c r="Y3334" i="2" s="1"/>
  <c r="W3309" i="2"/>
  <c r="Y3309" i="2" s="1"/>
  <c r="W3277" i="2"/>
  <c r="Y3277" i="2" s="1"/>
  <c r="W3253" i="2"/>
  <c r="Y3253" i="2" s="1"/>
  <c r="W3227" i="2"/>
  <c r="Y3227" i="2" s="1"/>
  <c r="W3201" i="2"/>
  <c r="Y3201" i="2" s="1"/>
  <c r="W3177" i="2"/>
  <c r="Y3177" i="2" s="1"/>
  <c r="W3156" i="2"/>
  <c r="Y3156" i="2" s="1"/>
  <c r="W3137" i="2"/>
  <c r="Y3137" i="2" s="1"/>
  <c r="W3111" i="2"/>
  <c r="Y3111" i="2" s="1"/>
  <c r="W3092" i="2"/>
  <c r="Y3092" i="2" s="1"/>
  <c r="W3072" i="2"/>
  <c r="Y3072" i="2" s="1"/>
  <c r="W3050" i="2"/>
  <c r="Y3050" i="2" s="1"/>
  <c r="W3023" i="2"/>
  <c r="Y3023" i="2" s="1"/>
  <c r="W3001" i="2"/>
  <c r="Y3001" i="2" s="1"/>
  <c r="W2979" i="2"/>
  <c r="Y2979" i="2" s="1"/>
  <c r="W2959" i="2"/>
  <c r="Y2959" i="2" s="1"/>
  <c r="W2938" i="2"/>
  <c r="Y2938" i="2" s="1"/>
  <c r="W2914" i="2"/>
  <c r="Y2914" i="2" s="1"/>
  <c r="W2882" i="2"/>
  <c r="Y2882" i="2" s="1"/>
  <c r="W2863" i="2"/>
  <c r="Y2863" i="2" s="1"/>
  <c r="W2840" i="2"/>
  <c r="Y2840" i="2" s="1"/>
  <c r="W2816" i="2"/>
  <c r="Y2816" i="2" s="1"/>
  <c r="W2796" i="2"/>
  <c r="Y2796" i="2" s="1"/>
  <c r="W2771" i="2"/>
  <c r="Y2771" i="2" s="1"/>
  <c r="W2747" i="2"/>
  <c r="Y2747" i="2" s="1"/>
  <c r="W2726" i="2"/>
  <c r="Y2726" i="2" s="1"/>
  <c r="W2698" i="2"/>
  <c r="Y2698" i="2" s="1"/>
  <c r="W2676" i="2"/>
  <c r="Y2676" i="2" s="1"/>
  <c r="W2656" i="2"/>
  <c r="Y2656" i="2" s="1"/>
  <c r="W2632" i="2"/>
  <c r="Y2632" i="2" s="1"/>
  <c r="W2614" i="2"/>
  <c r="Y2614" i="2" s="1"/>
  <c r="W2591" i="2"/>
  <c r="Y2591" i="2" s="1"/>
  <c r="W2565" i="2"/>
  <c r="Y2565" i="2" s="1"/>
  <c r="W2533" i="2"/>
  <c r="Y2533" i="2" s="1"/>
  <c r="W2507" i="2"/>
  <c r="Y2507" i="2" s="1"/>
  <c r="W2482" i="2"/>
  <c r="Y2482" i="2" s="1"/>
  <c r="W2457" i="2"/>
  <c r="Y2457" i="2" s="1"/>
  <c r="W2430" i="2"/>
  <c r="W2404" i="2"/>
  <c r="Y2404" i="2" s="1"/>
  <c r="W2381" i="2"/>
  <c r="Y2381" i="2" s="1"/>
  <c r="W2421" i="2"/>
  <c r="Y2421" i="2" s="1"/>
  <c r="W4677" i="2"/>
  <c r="Y4677" i="2" s="1"/>
  <c r="W4552" i="2"/>
  <c r="Y4552" i="2" s="1"/>
  <c r="W4303" i="2"/>
  <c r="Y4303" i="2" s="1"/>
  <c r="W4093" i="2"/>
  <c r="Y4093" i="2" s="1"/>
  <c r="W3507" i="2"/>
  <c r="Y3507" i="2" s="1"/>
  <c r="W3139" i="2"/>
  <c r="Y3139" i="2" s="1"/>
  <c r="W2607" i="2"/>
  <c r="Y2607" i="2" s="1"/>
  <c r="W2308" i="2"/>
  <c r="Y2308" i="2" s="1"/>
  <c r="W1860" i="2"/>
  <c r="Y1860" i="2" s="1"/>
  <c r="W1523" i="2"/>
  <c r="Y1523" i="2" s="1"/>
  <c r="W1232" i="2"/>
  <c r="Y1232" i="2" s="1"/>
  <c r="W934" i="2"/>
  <c r="Y934" i="2" s="1"/>
  <c r="W485" i="2"/>
  <c r="Y485" i="2" s="1"/>
  <c r="W231" i="2"/>
  <c r="Y231" i="2" s="1"/>
  <c r="W4690" i="2"/>
  <c r="Y4690" i="2" s="1"/>
  <c r="W4609" i="2"/>
  <c r="Y4609" i="2" s="1"/>
  <c r="W4551" i="2"/>
  <c r="Y4551" i="2" s="1"/>
  <c r="W4504" i="2"/>
  <c r="Y4504" i="2" s="1"/>
  <c r="W4454" i="2"/>
  <c r="Y4454" i="2" s="1"/>
  <c r="W4408" i="2"/>
  <c r="Y4408" i="2" s="1"/>
  <c r="W4336" i="2"/>
  <c r="Y4336" i="2" s="1"/>
  <c r="W4257" i="2"/>
  <c r="Y4257" i="2" s="1"/>
  <c r="W4217" i="2"/>
  <c r="Y4217" i="2" s="1"/>
  <c r="W4170" i="2"/>
  <c r="Y4170" i="2" s="1"/>
  <c r="W4077" i="2"/>
  <c r="Y4077" i="2" s="1"/>
  <c r="W4028" i="2"/>
  <c r="Y4028" i="2" s="1"/>
  <c r="W3968" i="2"/>
  <c r="Y3968" i="2" s="1"/>
  <c r="W3913" i="2"/>
  <c r="Y3913" i="2" s="1"/>
  <c r="W3840" i="2"/>
  <c r="Y3840" i="2" s="1"/>
  <c r="W3795" i="2"/>
  <c r="Y3795" i="2" s="1"/>
  <c r="W3747" i="2"/>
  <c r="Y3747" i="2" s="1"/>
  <c r="W3700" i="2"/>
  <c r="Y3700" i="2" s="1"/>
  <c r="W3626" i="2"/>
  <c r="Y3626" i="2" s="1"/>
  <c r="W3533" i="2"/>
  <c r="Y3533" i="2" s="1"/>
  <c r="W3459" i="2"/>
  <c r="Y3459" i="2" s="1"/>
  <c r="W3381" i="2"/>
  <c r="Y3381" i="2" s="1"/>
  <c r="W3287" i="2"/>
  <c r="Y3287" i="2" s="1"/>
  <c r="W3228" i="2"/>
  <c r="Y3228" i="2" s="1"/>
  <c r="W3178" i="2"/>
  <c r="Y3178" i="2" s="1"/>
  <c r="W3108" i="2"/>
  <c r="Y3108" i="2" s="1"/>
  <c r="W3032" i="2"/>
  <c r="Y3032" i="2" s="1"/>
  <c r="W2981" i="2"/>
  <c r="Y2981" i="2" s="1"/>
  <c r="W2918" i="2"/>
  <c r="Y2918" i="2" s="1"/>
  <c r="W2860" i="2"/>
  <c r="Y2860" i="2" s="1"/>
  <c r="W2807" i="2"/>
  <c r="Y2807" i="2" s="1"/>
  <c r="W2743" i="2"/>
  <c r="Y2743" i="2" s="1"/>
  <c r="W2686" i="2"/>
  <c r="Y2686" i="2" s="1"/>
  <c r="W2598" i="2"/>
  <c r="Y2598" i="2" s="1"/>
  <c r="W2554" i="2"/>
  <c r="Y2554" i="2" s="1"/>
  <c r="W2514" i="2"/>
  <c r="Y2514" i="2" s="1"/>
  <c r="W2459" i="2"/>
  <c r="Y2459" i="2" s="1"/>
  <c r="W2410" i="2"/>
  <c r="Y2410" i="2" s="1"/>
  <c r="W2362" i="2"/>
  <c r="Y2362" i="2" s="1"/>
  <c r="W2311" i="2"/>
  <c r="Y2311" i="2" s="1"/>
  <c r="W2263" i="2"/>
  <c r="Y2263" i="2" s="1"/>
  <c r="W2207" i="2"/>
  <c r="Y2207" i="2" s="1"/>
  <c r="W2124" i="2"/>
  <c r="Y2124" i="2" s="1"/>
  <c r="W2087" i="2"/>
  <c r="Y2087" i="2" s="1"/>
  <c r="W2022" i="2"/>
  <c r="Y2022" i="2" s="1"/>
  <c r="W1949" i="2"/>
  <c r="Y1949" i="2" s="1"/>
  <c r="W1898" i="2"/>
  <c r="Y1898" i="2" s="1"/>
  <c r="W1826" i="2"/>
  <c r="Y1826" i="2" s="1"/>
  <c r="W1770" i="2"/>
  <c r="Y1770" i="2" s="1"/>
  <c r="W1718" i="2"/>
  <c r="Y1718" i="2" s="1"/>
  <c r="W1650" i="2"/>
  <c r="Y1650" i="2" s="1"/>
  <c r="W1515" i="2"/>
  <c r="Y1515" i="2" s="1"/>
  <c r="W1456" i="2"/>
  <c r="Y1456" i="2" s="1"/>
  <c r="W1400" i="2"/>
  <c r="Y1400" i="2" s="1"/>
  <c r="W1357" i="2"/>
  <c r="Y1357" i="2" s="1"/>
  <c r="W1302" i="2"/>
  <c r="Y1302" i="2" s="1"/>
  <c r="W1270" i="2"/>
  <c r="Y1270" i="2" s="1"/>
  <c r="W1214" i="2"/>
  <c r="Y1214" i="2" s="1"/>
  <c r="W1150" i="2"/>
  <c r="Y1150" i="2" s="1"/>
  <c r="W1090" i="2"/>
  <c r="Y1090" i="2" s="1"/>
  <c r="W1025" i="2"/>
  <c r="Y1025" i="2" s="1"/>
  <c r="W954" i="2"/>
  <c r="Y954" i="2" s="1"/>
  <c r="W847" i="2"/>
  <c r="Y847" i="2" s="1"/>
  <c r="W798" i="2"/>
  <c r="Y798" i="2" s="1"/>
  <c r="W719" i="2"/>
  <c r="Y719" i="2" s="1"/>
  <c r="W649" i="2"/>
  <c r="Y649" i="2" s="1"/>
  <c r="W596" i="2"/>
  <c r="Y596" i="2" s="1"/>
  <c r="W557" i="2"/>
  <c r="Y557" i="2" s="1"/>
  <c r="W483" i="2"/>
  <c r="Y483" i="2" s="1"/>
  <c r="W441" i="2"/>
  <c r="Y441" i="2" s="1"/>
  <c r="W390" i="2"/>
  <c r="Y390" i="2" s="1"/>
  <c r="W342" i="2"/>
  <c r="Y342" i="2" s="1"/>
  <c r="W291" i="2"/>
  <c r="Y291" i="2" s="1"/>
  <c r="W242" i="2"/>
  <c r="Y242" i="2" s="1"/>
  <c r="W197" i="2"/>
  <c r="Y197" i="2" s="1"/>
  <c r="W131" i="2"/>
  <c r="Y131" i="2" s="1"/>
  <c r="W61" i="2"/>
  <c r="Y61" i="2" s="1"/>
  <c r="W17" i="2"/>
  <c r="Y17" i="2" s="1"/>
  <c r="W3297" i="2"/>
  <c r="Y3297" i="2" s="1"/>
  <c r="W1832" i="2"/>
  <c r="Y1832" i="2" s="1"/>
  <c r="W4707" i="2"/>
  <c r="Y4707" i="2" s="1"/>
  <c r="W4688" i="2"/>
  <c r="Y4688" i="2" s="1"/>
  <c r="W4667" i="2"/>
  <c r="Y4667" i="2" s="1"/>
  <c r="W4644" i="2"/>
  <c r="Y4644" i="2" s="1"/>
  <c r="W4622" i="2"/>
  <c r="Y4622" i="2" s="1"/>
  <c r="W4595" i="2"/>
  <c r="Y4595" i="2" s="1"/>
  <c r="W4573" i="2"/>
  <c r="Y4573" i="2" s="1"/>
  <c r="W4547" i="2"/>
  <c r="Y4547" i="2" s="1"/>
  <c r="W4524" i="2"/>
  <c r="Y4524" i="2" s="1"/>
  <c r="W4490" i="2"/>
  <c r="Y4490" i="2" s="1"/>
  <c r="W4464" i="2"/>
  <c r="Y4464" i="2" s="1"/>
  <c r="W4438" i="2"/>
  <c r="Y4438" i="2" s="1"/>
  <c r="W4416" i="2"/>
  <c r="Y4416" i="2" s="1"/>
  <c r="W4386" i="2"/>
  <c r="Y4386" i="2" s="1"/>
  <c r="W4363" i="2"/>
  <c r="Y4363" i="2" s="1"/>
  <c r="W4344" i="2"/>
  <c r="Y4344" i="2" s="1"/>
  <c r="W4322" i="2"/>
  <c r="Y4322" i="2" s="1"/>
  <c r="W4296" i="2"/>
  <c r="Y4296" i="2" s="1"/>
  <c r="W4276" i="2"/>
  <c r="Y4276" i="2" s="1"/>
  <c r="W4252" i="2"/>
  <c r="Y4252" i="2" s="1"/>
  <c r="W4219" i="2"/>
  <c r="Y4219" i="2" s="1"/>
  <c r="W4198" i="2"/>
  <c r="Y4198" i="2" s="1"/>
  <c r="W4167" i="2"/>
  <c r="Y4167" i="2" s="1"/>
  <c r="W4145" i="2"/>
  <c r="Y4145" i="2" s="1"/>
  <c r="W4124" i="2"/>
  <c r="Y4124" i="2" s="1"/>
  <c r="W4103" i="2"/>
  <c r="Y4103" i="2" s="1"/>
  <c r="W4080" i="2"/>
  <c r="Y4080" i="2" s="1"/>
  <c r="W4051" i="2"/>
  <c r="Y4051" i="2" s="1"/>
  <c r="W4027" i="2"/>
  <c r="Y4027" i="2" s="1"/>
  <c r="W4004" i="2"/>
  <c r="Y4004" i="2" s="1"/>
  <c r="W3983" i="2"/>
  <c r="Y3983" i="2" s="1"/>
  <c r="W3959" i="2"/>
  <c r="Y3959" i="2" s="1"/>
  <c r="W3936" i="2"/>
  <c r="Y3936" i="2" s="1"/>
  <c r="W3914" i="2"/>
  <c r="Y3914" i="2" s="1"/>
  <c r="W3895" i="2"/>
  <c r="Y3895" i="2" s="1"/>
  <c r="W3868" i="2"/>
  <c r="Y3868" i="2" s="1"/>
  <c r="W3850" i="2"/>
  <c r="Y3850" i="2" s="1"/>
  <c r="W3820" i="2"/>
  <c r="Y3820" i="2" s="1"/>
  <c r="W3792" i="2"/>
  <c r="Y3792" i="2" s="1"/>
  <c r="W3768" i="2"/>
  <c r="Y3768" i="2" s="1"/>
  <c r="W3745" i="2"/>
  <c r="Y3745" i="2" s="1"/>
  <c r="W3719" i="2"/>
  <c r="Y3719" i="2" s="1"/>
  <c r="W3694" i="2"/>
  <c r="Y3694" i="2" s="1"/>
  <c r="W3676" i="2"/>
  <c r="Y3676" i="2" s="1"/>
  <c r="W3654" i="2"/>
  <c r="Y3654" i="2" s="1"/>
  <c r="W3633" i="2"/>
  <c r="Y3633" i="2" s="1"/>
  <c r="W3615" i="2"/>
  <c r="Y3615" i="2" s="1"/>
  <c r="W3590" i="2"/>
  <c r="Y3590" i="2" s="1"/>
  <c r="W3572" i="2"/>
  <c r="Y3572" i="2" s="1"/>
  <c r="W3552" i="2"/>
  <c r="Y3552" i="2" s="1"/>
  <c r="W3532" i="2"/>
  <c r="Y3532" i="2" s="1"/>
  <c r="W3506" i="2"/>
  <c r="Y3506" i="2" s="1"/>
  <c r="W3486" i="2"/>
  <c r="Y3486" i="2" s="1"/>
  <c r="W3465" i="2"/>
  <c r="Y3465" i="2" s="1"/>
  <c r="W3446" i="2"/>
  <c r="Y3446" i="2" s="1"/>
  <c r="W3425" i="2"/>
  <c r="Y3425" i="2" s="1"/>
  <c r="W3402" i="2"/>
  <c r="Y3402" i="2" s="1"/>
  <c r="W3376" i="2"/>
  <c r="Y3376" i="2" s="1"/>
  <c r="W3353" i="2"/>
  <c r="Y3353" i="2" s="1"/>
  <c r="W3333" i="2"/>
  <c r="Y3333" i="2" s="1"/>
  <c r="W3307" i="2"/>
  <c r="Y3307" i="2" s="1"/>
  <c r="W3275" i="2"/>
  <c r="Y3275" i="2" s="1"/>
  <c r="W3251" i="2"/>
  <c r="Y3251" i="2" s="1"/>
  <c r="W3224" i="2"/>
  <c r="Y3224" i="2" s="1"/>
  <c r="W3200" i="2"/>
  <c r="Y3200" i="2" s="1"/>
  <c r="W3176" i="2"/>
  <c r="Y3176" i="2" s="1"/>
  <c r="W3154" i="2"/>
  <c r="Y3154" i="2" s="1"/>
  <c r="W3136" i="2"/>
  <c r="Y3136" i="2" s="1"/>
  <c r="W3110" i="2"/>
  <c r="Y3110" i="2" s="1"/>
  <c r="W3091" i="2"/>
  <c r="Y3091" i="2" s="1"/>
  <c r="W3071" i="2"/>
  <c r="Y3071" i="2" s="1"/>
  <c r="W3048" i="2"/>
  <c r="Y3048" i="2" s="1"/>
  <c r="W3022" i="2"/>
  <c r="Y3022" i="2" s="1"/>
  <c r="W3000" i="2"/>
  <c r="Y3000" i="2" s="1"/>
  <c r="W2978" i="2"/>
  <c r="Y2978" i="2" s="1"/>
  <c r="W2958" i="2"/>
  <c r="Y2958" i="2" s="1"/>
  <c r="W2935" i="2"/>
  <c r="Y2935" i="2" s="1"/>
  <c r="W2912" i="2"/>
  <c r="Y2912" i="2" s="1"/>
  <c r="W2880" i="2"/>
  <c r="Y2880" i="2" s="1"/>
  <c r="W2862" i="2"/>
  <c r="Y2862" i="2" s="1"/>
  <c r="W2837" i="2"/>
  <c r="Y2837" i="2" s="1"/>
  <c r="W2815" i="2"/>
  <c r="Y2815" i="2" s="1"/>
  <c r="W2795" i="2"/>
  <c r="Y2795" i="2" s="1"/>
  <c r="W2770" i="2"/>
  <c r="Y2770" i="2" s="1"/>
  <c r="W2746" i="2"/>
  <c r="Y2746" i="2" s="1"/>
  <c r="W2725" i="2"/>
  <c r="Y2725" i="2" s="1"/>
  <c r="W2697" i="2"/>
  <c r="Y2697" i="2" s="1"/>
  <c r="W2674" i="2"/>
  <c r="Y2674" i="2" s="1"/>
  <c r="W2655" i="2"/>
  <c r="Y2655" i="2" s="1"/>
  <c r="W2631" i="2"/>
  <c r="Y2631" i="2" s="1"/>
  <c r="W2613" i="2"/>
  <c r="Y2613" i="2" s="1"/>
  <c r="W2588" i="2"/>
  <c r="Y2588" i="2" s="1"/>
  <c r="W2564" i="2"/>
  <c r="Y2564" i="2" s="1"/>
  <c r="W2530" i="2"/>
  <c r="Y2530" i="2" s="1"/>
  <c r="W2506" i="2"/>
  <c r="Y2506" i="2" s="1"/>
  <c r="W2481" i="2"/>
  <c r="Y2481" i="2" s="1"/>
  <c r="W2456" i="2"/>
  <c r="Y2456" i="2" s="1"/>
  <c r="W2428" i="2"/>
  <c r="Y2428" i="2" s="1"/>
  <c r="W2403" i="2"/>
  <c r="Y2403" i="2" s="1"/>
  <c r="W2380" i="2"/>
  <c r="Y2380" i="2" s="1"/>
  <c r="W2351" i="2"/>
  <c r="Y2351" i="2" s="1"/>
  <c r="W2327" i="2"/>
  <c r="Y2327" i="2" s="1"/>
  <c r="W2301" i="2"/>
  <c r="Y2301" i="2" s="1"/>
  <c r="W2276" i="2"/>
  <c r="Y2276" i="2" s="1"/>
  <c r="W2250" i="2"/>
  <c r="Y2250" i="2" s="1"/>
  <c r="W2225" i="2"/>
  <c r="Y2225" i="2" s="1"/>
  <c r="W2204" i="2"/>
  <c r="Y2204" i="2" s="1"/>
  <c r="W2187" i="2"/>
  <c r="Y2187" i="2" s="1"/>
  <c r="W2167" i="2"/>
  <c r="Y2167" i="2" s="1"/>
  <c r="W2146" i="2"/>
  <c r="Y2146" i="2" s="1"/>
  <c r="W2122" i="2"/>
  <c r="Y2122" i="2" s="1"/>
  <c r="W2089" i="2"/>
  <c r="Y2089" i="2" s="1"/>
  <c r="W2066" i="2"/>
  <c r="Y2066" i="2" s="1"/>
  <c r="W2042" i="2"/>
  <c r="Y2042" i="2" s="1"/>
  <c r="W2397" i="2"/>
  <c r="Y2397" i="2" s="1"/>
  <c r="W4673" i="2"/>
  <c r="W4550" i="2"/>
  <c r="Y4550" i="2" s="1"/>
  <c r="W4290" i="2"/>
  <c r="Y4290" i="2" s="1"/>
  <c r="W4079" i="2"/>
  <c r="Y4079" i="2" s="1"/>
  <c r="W3468" i="2"/>
  <c r="Y3468" i="2" s="1"/>
  <c r="W3117" i="2"/>
  <c r="Y3117" i="2" s="1"/>
  <c r="W2604" i="2"/>
  <c r="Y2604" i="2" s="1"/>
  <c r="W2292" i="2"/>
  <c r="Y2292" i="2" s="1"/>
  <c r="W1797" i="2"/>
  <c r="Y1797" i="2" s="1"/>
  <c r="W1507" i="2"/>
  <c r="Y1507" i="2" s="1"/>
  <c r="W1217" i="2"/>
  <c r="Y1217" i="2" s="1"/>
  <c r="W867" i="2"/>
  <c r="Y867" i="2" s="1"/>
  <c r="W472" i="2"/>
  <c r="Y472" i="2" s="1"/>
  <c r="W208" i="2"/>
  <c r="Y208" i="2" s="1"/>
  <c r="W4676" i="2"/>
  <c r="Y4676" i="2" s="1"/>
  <c r="W4607" i="2"/>
  <c r="Y4607" i="2" s="1"/>
  <c r="W4545" i="2"/>
  <c r="Y4545" i="2" s="1"/>
  <c r="W4500" i="2"/>
  <c r="Y4500" i="2" s="1"/>
  <c r="W4453" i="2"/>
  <c r="Y4453" i="2" s="1"/>
  <c r="W4407" i="2"/>
  <c r="Y4407" i="2" s="1"/>
  <c r="W4333" i="2"/>
  <c r="Y4333" i="2" s="1"/>
  <c r="W4254" i="2"/>
  <c r="Y4254" i="2" s="1"/>
  <c r="W4213" i="2"/>
  <c r="Y4213" i="2" s="1"/>
  <c r="W4162" i="2"/>
  <c r="Y4162" i="2" s="1"/>
  <c r="W4076" i="2"/>
  <c r="Y4076" i="2" s="1"/>
  <c r="W4026" i="2"/>
  <c r="Y4026" i="2" s="1"/>
  <c r="W3964" i="2"/>
  <c r="Y3964" i="2" s="1"/>
  <c r="W3911" i="2"/>
  <c r="Y3911" i="2" s="1"/>
  <c r="W3838" i="2"/>
  <c r="Y3838" i="2" s="1"/>
  <c r="W3794" i="2"/>
  <c r="Y3794" i="2" s="1"/>
  <c r="W3746" i="2"/>
  <c r="Y3746" i="2" s="1"/>
  <c r="W3696" i="2"/>
  <c r="Y3696" i="2" s="1"/>
  <c r="W3607" i="2"/>
  <c r="Y3607" i="2" s="1"/>
  <c r="W3527" i="2"/>
  <c r="Y3527" i="2" s="1"/>
  <c r="W3454" i="2"/>
  <c r="Y3454" i="2" s="1"/>
  <c r="W3380" i="2"/>
  <c r="Y3380" i="2" s="1"/>
  <c r="W3325" i="2"/>
  <c r="Y3325" i="2" s="1"/>
  <c r="W3285" i="2"/>
  <c r="Y3285" i="2" s="1"/>
  <c r="W3226" i="2"/>
  <c r="Y3226" i="2" s="1"/>
  <c r="W3174" i="2"/>
  <c r="Y3174" i="2" s="1"/>
  <c r="W3099" i="2"/>
  <c r="Y3099" i="2" s="1"/>
  <c r="W3031" i="2"/>
  <c r="Y3031" i="2" s="1"/>
  <c r="W2980" i="2"/>
  <c r="Y2980" i="2" s="1"/>
  <c r="W2913" i="2"/>
  <c r="Y2913" i="2" s="1"/>
  <c r="W2859" i="2"/>
  <c r="Y2859" i="2" s="1"/>
  <c r="W2793" i="2"/>
  <c r="Y2793" i="2" s="1"/>
  <c r="W2738" i="2"/>
  <c r="Y2738" i="2" s="1"/>
  <c r="W2685" i="2"/>
  <c r="Y2685" i="2" s="1"/>
  <c r="W2597" i="2"/>
  <c r="Y2597" i="2" s="1"/>
  <c r="W2553" i="2"/>
  <c r="Y2553" i="2" s="1"/>
  <c r="W2510" i="2"/>
  <c r="Y2510" i="2" s="1"/>
  <c r="W2450" i="2"/>
  <c r="Y2450" i="2" s="1"/>
  <c r="W2405" i="2"/>
  <c r="Y2405" i="2" s="1"/>
  <c r="W2360" i="2"/>
  <c r="Y2360" i="2" s="1"/>
  <c r="W2307" i="2"/>
  <c r="Y2307" i="2" s="1"/>
  <c r="W2262" i="2"/>
  <c r="Y2262" i="2" s="1"/>
  <c r="W2202" i="2"/>
  <c r="Y2202" i="2" s="1"/>
  <c r="W2116" i="2"/>
  <c r="Y2116" i="2" s="1"/>
  <c r="W2084" i="2"/>
  <c r="Y2084" i="2" s="1"/>
  <c r="W2007" i="2"/>
  <c r="Y2007" i="2" s="1"/>
  <c r="W1948" i="2"/>
  <c r="Y1948" i="2" s="1"/>
  <c r="W1891" i="2"/>
  <c r="Y1891" i="2" s="1"/>
  <c r="W1824" i="2"/>
  <c r="Y1824" i="2" s="1"/>
  <c r="W1761" i="2"/>
  <c r="Y1761" i="2" s="1"/>
  <c r="W1717" i="2"/>
  <c r="Y1717" i="2" s="1"/>
  <c r="W1624" i="2"/>
  <c r="Y1624" i="2" s="1"/>
  <c r="W1512" i="2"/>
  <c r="Y1512" i="2" s="1"/>
  <c r="W1455" i="2"/>
  <c r="Y1455" i="2" s="1"/>
  <c r="W1397" i="2"/>
  <c r="Y1397" i="2" s="1"/>
  <c r="W1356" i="2"/>
  <c r="Y1356" i="2" s="1"/>
  <c r="W1301" i="2"/>
  <c r="Y1301" i="2" s="1"/>
  <c r="W1269" i="2"/>
  <c r="Y1269" i="2" s="1"/>
  <c r="W1211" i="2"/>
  <c r="Y1211" i="2" s="1"/>
  <c r="W1147" i="2"/>
  <c r="Y1147" i="2" s="1"/>
  <c r="W1088" i="2"/>
  <c r="Y1088" i="2" s="1"/>
  <c r="W1023" i="2"/>
  <c r="Y1023" i="2" s="1"/>
  <c r="W945" i="2"/>
  <c r="Y945" i="2" s="1"/>
  <c r="W846" i="2"/>
  <c r="Y846" i="2" s="1"/>
  <c r="W791" i="2"/>
  <c r="Y791" i="2" s="1"/>
  <c r="W695" i="2"/>
  <c r="Y695" i="2" s="1"/>
  <c r="W648" i="2"/>
  <c r="Y648" i="2" s="1"/>
  <c r="W595" i="2"/>
  <c r="Y595" i="2" s="1"/>
  <c r="W556" i="2"/>
  <c r="Y556" i="2" s="1"/>
  <c r="W481" i="2"/>
  <c r="Y481" i="2" s="1"/>
  <c r="W437" i="2"/>
  <c r="Y437" i="2" s="1"/>
  <c r="W388" i="2"/>
  <c r="Y388" i="2" s="1"/>
  <c r="W340" i="2"/>
  <c r="Y340" i="2" s="1"/>
  <c r="W290" i="2"/>
  <c r="Y290" i="2" s="1"/>
  <c r="W241" i="2"/>
  <c r="Y241" i="2" s="1"/>
  <c r="W196" i="2"/>
  <c r="Y196" i="2" s="1"/>
  <c r="W124" i="2"/>
  <c r="Y124" i="2" s="1"/>
  <c r="W55" i="2"/>
  <c r="Y55" i="2" s="1"/>
  <c r="W16" i="2"/>
  <c r="Y16" i="2" s="1"/>
  <c r="W3266" i="2"/>
  <c r="Y3266" i="2" s="1"/>
  <c r="W1589" i="2"/>
  <c r="Y1589" i="2" s="1"/>
  <c r="W4706" i="2"/>
  <c r="Y4706" i="2" s="1"/>
  <c r="W4687" i="2"/>
  <c r="Y4687" i="2" s="1"/>
  <c r="W4666" i="2"/>
  <c r="Y4666" i="2" s="1"/>
  <c r="W4643" i="2"/>
  <c r="Y4643" i="2" s="1"/>
  <c r="W4619" i="2"/>
  <c r="Y4619" i="2" s="1"/>
  <c r="W4594" i="2"/>
  <c r="Y4594" i="2" s="1"/>
  <c r="W4571" i="2"/>
  <c r="Y4571" i="2" s="1"/>
  <c r="W4546" i="2"/>
  <c r="Y4546" i="2" s="1"/>
  <c r="W4522" i="2"/>
  <c r="Y4522" i="2" s="1"/>
  <c r="W4487" i="2"/>
  <c r="Y4487" i="2" s="1"/>
  <c r="W4462" i="2"/>
  <c r="Y4462" i="2" s="1"/>
  <c r="W4437" i="2"/>
  <c r="Y4437" i="2" s="1"/>
  <c r="W4413" i="2"/>
  <c r="Y4413" i="2" s="1"/>
  <c r="W4384" i="2"/>
  <c r="Y4384" i="2" s="1"/>
  <c r="W4362" i="2"/>
  <c r="Y4362" i="2" s="1"/>
  <c r="W4343" i="2"/>
  <c r="Y4343" i="2" s="1"/>
  <c r="W4319" i="2"/>
  <c r="Y4319" i="2" s="1"/>
  <c r="W4295" i="2"/>
  <c r="Y4295" i="2" s="1"/>
  <c r="W4275" i="2"/>
  <c r="Y4275" i="2" s="1"/>
  <c r="W4251" i="2"/>
  <c r="Y4251" i="2" s="1"/>
  <c r="W4218" i="2"/>
  <c r="Y4218" i="2" s="1"/>
  <c r="W4195" i="2"/>
  <c r="Y4195" i="2" s="1"/>
  <c r="W4166" i="2"/>
  <c r="Y4166" i="2" s="1"/>
  <c r="W4144" i="2"/>
  <c r="Y4144" i="2" s="1"/>
  <c r="W4123" i="2"/>
  <c r="Y4123" i="2" s="1"/>
  <c r="W4100" i="2"/>
  <c r="Y4100" i="2" s="1"/>
  <c r="W4078" i="2"/>
  <c r="Y4078" i="2" s="1"/>
  <c r="W4048" i="2"/>
  <c r="Y4048" i="2" s="1"/>
  <c r="W4025" i="2"/>
  <c r="Y4025" i="2" s="1"/>
  <c r="W4002" i="2"/>
  <c r="Y4002" i="2" s="1"/>
  <c r="W3982" i="2"/>
  <c r="Y3982" i="2" s="1"/>
  <c r="W3958" i="2"/>
  <c r="Y3958" i="2" s="1"/>
  <c r="W3935" i="2"/>
  <c r="Y3935" i="2" s="1"/>
  <c r="W3912" i="2"/>
  <c r="Y3912" i="2" s="1"/>
  <c r="W3894" i="2"/>
  <c r="Y3894" i="2" s="1"/>
  <c r="W3867" i="2"/>
  <c r="Y3867" i="2" s="1"/>
  <c r="W3849" i="2"/>
  <c r="Y3849" i="2" s="1"/>
  <c r="W3819" i="2"/>
  <c r="Y3819" i="2" s="1"/>
  <c r="W3790" i="2"/>
  <c r="Y3790" i="2" s="1"/>
  <c r="W3767" i="2"/>
  <c r="Y3767" i="2" s="1"/>
  <c r="W3741" i="2"/>
  <c r="Y3741" i="2" s="1"/>
  <c r="W3718" i="2"/>
  <c r="Y3718" i="2" s="1"/>
  <c r="W3693" i="2"/>
  <c r="Y3693" i="2" s="1"/>
  <c r="W3675" i="2"/>
  <c r="Y3675" i="2" s="1"/>
  <c r="W3653" i="2"/>
  <c r="Y3653" i="2" s="1"/>
  <c r="W3631" i="2"/>
  <c r="Y3631" i="2" s="1"/>
  <c r="W3614" i="2"/>
  <c r="Y3614" i="2" s="1"/>
  <c r="W3589" i="2"/>
  <c r="Y3589" i="2" s="1"/>
  <c r="W3571" i="2"/>
  <c r="Y3571" i="2" s="1"/>
  <c r="W3551" i="2"/>
  <c r="Y3551" i="2" s="1"/>
  <c r="W3531" i="2"/>
  <c r="Y3531" i="2" s="1"/>
  <c r="W3503" i="2"/>
  <c r="Y3503" i="2" s="1"/>
  <c r="W3485" i="2"/>
  <c r="Y3485" i="2" s="1"/>
  <c r="W3464" i="2"/>
  <c r="Y3464" i="2" s="1"/>
  <c r="W3445" i="2"/>
  <c r="Y3445" i="2" s="1"/>
  <c r="W3422" i="2"/>
  <c r="Y3422" i="2" s="1"/>
  <c r="W3400" i="2"/>
  <c r="Y3400" i="2" s="1"/>
  <c r="W3375" i="2"/>
  <c r="Y3375" i="2" s="1"/>
  <c r="W3352" i="2"/>
  <c r="Y3352" i="2" s="1"/>
  <c r="W3331" i="2"/>
  <c r="Y3331" i="2" s="1"/>
  <c r="W3303" i="2"/>
  <c r="Y3303" i="2" s="1"/>
  <c r="W3274" i="2"/>
  <c r="Y3274" i="2" s="1"/>
  <c r="W3250" i="2"/>
  <c r="Y3250" i="2" s="1"/>
  <c r="W3223" i="2"/>
  <c r="Y3223" i="2" s="1"/>
  <c r="W3197" i="2"/>
  <c r="Y3197" i="2" s="1"/>
  <c r="W3175" i="2"/>
  <c r="Y3175" i="2" s="1"/>
  <c r="W3153" i="2"/>
  <c r="Y3153" i="2" s="1"/>
  <c r="W3133" i="2"/>
  <c r="Y3133" i="2" s="1"/>
  <c r="W3107" i="2"/>
  <c r="Y3107" i="2" s="1"/>
  <c r="W3090" i="2"/>
  <c r="Y3090" i="2" s="1"/>
  <c r="W3070" i="2"/>
  <c r="Y3070" i="2" s="1"/>
  <c r="W3047" i="2"/>
  <c r="Y3047" i="2" s="1"/>
  <c r="W3021" i="2"/>
  <c r="Y3021" i="2" s="1"/>
  <c r="W2999" i="2"/>
  <c r="Y2999" i="2" s="1"/>
  <c r="W2977" i="2"/>
  <c r="Y2977" i="2" s="1"/>
  <c r="W2957" i="2"/>
  <c r="Y2957" i="2" s="1"/>
  <c r="W2933" i="2"/>
  <c r="Y2933" i="2" s="1"/>
  <c r="W2907" i="2"/>
  <c r="Y2907" i="2" s="1"/>
  <c r="W2879" i="2"/>
  <c r="Y2879" i="2" s="1"/>
  <c r="W2861" i="2"/>
  <c r="Y2861" i="2" s="1"/>
  <c r="W2836" i="2"/>
  <c r="Y2836" i="2" s="1"/>
  <c r="W2813" i="2"/>
  <c r="Y2813" i="2" s="1"/>
  <c r="W2794" i="2"/>
  <c r="Y2794" i="2" s="1"/>
  <c r="W2769" i="2"/>
  <c r="Y2769" i="2" s="1"/>
  <c r="W2745" i="2"/>
  <c r="Y2745" i="2" s="1"/>
  <c r="W2724" i="2"/>
  <c r="Y2724" i="2" s="1"/>
  <c r="W2696" i="2"/>
  <c r="Y2696" i="2" s="1"/>
  <c r="W2673" i="2"/>
  <c r="Y2673" i="2" s="1"/>
  <c r="W2654" i="2"/>
  <c r="Y2654" i="2" s="1"/>
  <c r="W2630" i="2"/>
  <c r="Y2630" i="2" s="1"/>
  <c r="W2612" i="2"/>
  <c r="Y2612" i="2" s="1"/>
  <c r="W2586" i="2"/>
  <c r="Y2586" i="2" s="1"/>
  <c r="W2562" i="2"/>
  <c r="Y2562" i="2" s="1"/>
  <c r="W2529" i="2"/>
  <c r="Y2529" i="2" s="1"/>
  <c r="W2505" i="2"/>
  <c r="Y2505" i="2" s="1"/>
  <c r="W2478" i="2"/>
  <c r="Y2478" i="2" s="1"/>
  <c r="W2455" i="2"/>
  <c r="Y2455" i="2" s="1"/>
  <c r="W2427" i="2"/>
  <c r="Y2427" i="2" s="1"/>
  <c r="W2402" i="2"/>
  <c r="Y2402" i="2" s="1"/>
  <c r="W2376" i="2"/>
  <c r="Y2376" i="2" s="1"/>
  <c r="W2350" i="2"/>
  <c r="Y2350" i="2" s="1"/>
  <c r="W2325" i="2"/>
  <c r="Y2325" i="2" s="1"/>
  <c r="W2299" i="2"/>
  <c r="Y2299" i="2" s="1"/>
  <c r="W2274" i="2"/>
  <c r="Y2274" i="2" s="1"/>
  <c r="W2249" i="2"/>
  <c r="Y2249" i="2" s="1"/>
  <c r="W2224" i="2"/>
  <c r="W3244" i="2"/>
  <c r="Y3244" i="2" s="1"/>
  <c r="W2272" i="2"/>
  <c r="Y2272" i="2" s="1"/>
  <c r="W4473" i="2"/>
  <c r="Y4473" i="2" s="1"/>
  <c r="W3604" i="2"/>
  <c r="Y3604" i="2" s="1"/>
  <c r="W3526" i="2"/>
  <c r="Y3526" i="2" s="1"/>
  <c r="W3439" i="2"/>
  <c r="Y3439" i="2" s="1"/>
  <c r="W3379" i="2"/>
  <c r="Y3379" i="2" s="1"/>
  <c r="W3323" i="2"/>
  <c r="Y3323" i="2" s="1"/>
  <c r="W3284" i="2"/>
  <c r="Y3284" i="2" s="1"/>
  <c r="W3225" i="2"/>
  <c r="Y3225" i="2" s="1"/>
  <c r="W3162" i="2"/>
  <c r="Y3162" i="2" s="1"/>
  <c r="W3086" i="2"/>
  <c r="Y3086" i="2" s="1"/>
  <c r="W3030" i="2"/>
  <c r="Y3030" i="2" s="1"/>
  <c r="W2975" i="2"/>
  <c r="Y2975" i="2" s="1"/>
  <c r="W2911" i="2"/>
  <c r="Y2911" i="2" s="1"/>
  <c r="W2857" i="2"/>
  <c r="Y2857" i="2" s="1"/>
  <c r="W2791" i="2"/>
  <c r="Y2791" i="2" s="1"/>
  <c r="W2737" i="2"/>
  <c r="Y2737" i="2" s="1"/>
  <c r="W2684" i="2"/>
  <c r="Y2684" i="2" s="1"/>
  <c r="W2592" i="2"/>
  <c r="Y2592" i="2" s="1"/>
  <c r="W2551" i="2"/>
  <c r="Y2551" i="2" s="1"/>
  <c r="W2501" i="2"/>
  <c r="Y2501" i="2" s="1"/>
  <c r="W2449" i="2"/>
  <c r="Y2449" i="2" s="1"/>
  <c r="W2401" i="2"/>
  <c r="Y2401" i="2" s="1"/>
  <c r="W2358" i="2"/>
  <c r="Y2358" i="2" s="1"/>
  <c r="W2305" i="2"/>
  <c r="Y2305" i="2" s="1"/>
  <c r="W2258" i="2"/>
  <c r="Y2258" i="2" s="1"/>
  <c r="W2185" i="2"/>
  <c r="Y2185" i="2" s="1"/>
  <c r="W2115" i="2"/>
  <c r="Y2115" i="2" s="1"/>
  <c r="W2083" i="2"/>
  <c r="Y2083" i="2" s="1"/>
  <c r="W2002" i="2"/>
  <c r="Y2002" i="2" s="1"/>
  <c r="W1944" i="2"/>
  <c r="Y1944" i="2" s="1"/>
  <c r="W1887" i="2"/>
  <c r="Y1887" i="2" s="1"/>
  <c r="W1820" i="2"/>
  <c r="Y1820" i="2" s="1"/>
  <c r="W1757" i="2"/>
  <c r="Y1757" i="2" s="1"/>
  <c r="W1702" i="2"/>
  <c r="Y1702" i="2" s="1"/>
  <c r="W1619" i="2"/>
  <c r="Y1619" i="2" s="1"/>
  <c r="W1511" i="2"/>
  <c r="Y1511" i="2" s="1"/>
  <c r="W1450" i="2"/>
  <c r="Y1450" i="2" s="1"/>
  <c r="W1395" i="2"/>
  <c r="Y1395" i="2" s="1"/>
  <c r="W1354" i="2"/>
  <c r="Y1354" i="2" s="1"/>
  <c r="W1298" i="2"/>
  <c r="Y1298" i="2" s="1"/>
  <c r="W1265" i="2"/>
  <c r="Y1265" i="2" s="1"/>
  <c r="W1209" i="2"/>
  <c r="Y1209" i="2" s="1"/>
  <c r="W1146" i="2"/>
  <c r="Y1146" i="2" s="1"/>
  <c r="W1081" i="2"/>
  <c r="Y1081" i="2" s="1"/>
  <c r="W1020" i="2"/>
  <c r="Y1020" i="2" s="1"/>
  <c r="W936" i="2"/>
  <c r="Y936" i="2" s="1"/>
  <c r="W840" i="2"/>
  <c r="Y840" i="2" s="1"/>
  <c r="W786" i="2"/>
  <c r="Y786" i="2" s="1"/>
  <c r="W694" i="2"/>
  <c r="Y694" i="2" s="1"/>
  <c r="W647" i="2"/>
  <c r="Y647" i="2" s="1"/>
  <c r="W592" i="2"/>
  <c r="Y592" i="2" s="1"/>
  <c r="W552" i="2"/>
  <c r="Y552" i="2" s="1"/>
  <c r="W479" i="2"/>
  <c r="Y479" i="2" s="1"/>
  <c r="W434" i="2"/>
  <c r="Y434" i="2" s="1"/>
  <c r="W385" i="2"/>
  <c r="Y385" i="2" s="1"/>
  <c r="W339" i="2"/>
  <c r="Y339" i="2" s="1"/>
  <c r="W287" i="2"/>
  <c r="Y287" i="2" s="1"/>
  <c r="W234" i="2"/>
  <c r="Y234" i="2" s="1"/>
  <c r="W189" i="2"/>
  <c r="Y189" i="2" s="1"/>
  <c r="W121" i="2"/>
  <c r="Y121" i="2" s="1"/>
  <c r="W52" i="2"/>
  <c r="Y52" i="2" s="1"/>
  <c r="W14" i="2"/>
  <c r="Y14" i="2" s="1"/>
  <c r="W3252" i="2"/>
  <c r="Y3252" i="2" s="1"/>
  <c r="W1577" i="2"/>
  <c r="Y1577" i="2" s="1"/>
  <c r="W4705" i="2"/>
  <c r="Y4705" i="2" s="1"/>
  <c r="W4686" i="2"/>
  <c r="Y4686" i="2" s="1"/>
  <c r="W4664" i="2"/>
  <c r="Y4664" i="2" s="1"/>
  <c r="W4641" i="2"/>
  <c r="Y4641" i="2" s="1"/>
  <c r="W4617" i="2"/>
  <c r="Y4617" i="2" s="1"/>
  <c r="W4593" i="2"/>
  <c r="Y4593" i="2" s="1"/>
  <c r="W4570" i="2"/>
  <c r="Y4570" i="2" s="1"/>
  <c r="W4544" i="2"/>
  <c r="Y4544" i="2" s="1"/>
  <c r="W4521" i="2"/>
  <c r="Y4521" i="2" s="1"/>
  <c r="W4486" i="2"/>
  <c r="Y4486" i="2" s="1"/>
  <c r="W4461" i="2"/>
  <c r="Y4461" i="2" s="1"/>
  <c r="W4436" i="2"/>
  <c r="Y4436" i="2" s="1"/>
  <c r="W4411" i="2"/>
  <c r="Y4411" i="2" s="1"/>
  <c r="W4383" i="2"/>
  <c r="Y4383" i="2" s="1"/>
  <c r="W4361" i="2"/>
  <c r="Y4361" i="2" s="1"/>
  <c r="W4341" i="2"/>
  <c r="Y4341" i="2" s="1"/>
  <c r="W4318" i="2"/>
  <c r="Y4318" i="2" s="1"/>
  <c r="W4294" i="2"/>
  <c r="Y4294" i="2" s="1"/>
  <c r="W4273" i="2"/>
  <c r="Y4273" i="2" s="1"/>
  <c r="W4247" i="2"/>
  <c r="Y4247" i="2" s="1"/>
  <c r="W4216" i="2"/>
  <c r="Y4216" i="2" s="1"/>
  <c r="W4194" i="2"/>
  <c r="Y4194" i="2" s="1"/>
  <c r="W4165" i="2"/>
  <c r="W4143" i="2"/>
  <c r="Y4143" i="2" s="1"/>
  <c r="W4121" i="2"/>
  <c r="Y4121" i="2" s="1"/>
  <c r="W4099" i="2"/>
  <c r="Y4099" i="2" s="1"/>
  <c r="W4071" i="2"/>
  <c r="Y4071" i="2" s="1"/>
  <c r="W4047" i="2"/>
  <c r="Y4047" i="2" s="1"/>
  <c r="W4024" i="2"/>
  <c r="Y4024" i="2" s="1"/>
  <c r="W4001" i="2"/>
  <c r="Y4001" i="2" s="1"/>
  <c r="W3981" i="2"/>
  <c r="Y3981" i="2" s="1"/>
  <c r="W3956" i="2"/>
  <c r="Y3956" i="2" s="1"/>
  <c r="W3934" i="2"/>
  <c r="Y3934" i="2" s="1"/>
  <c r="W3910" i="2"/>
  <c r="Y3910" i="2" s="1"/>
  <c r="W3893" i="2"/>
  <c r="Y3893" i="2" s="1"/>
  <c r="W3866" i="2"/>
  <c r="Y3866" i="2" s="1"/>
  <c r="W3847" i="2"/>
  <c r="Y3847" i="2" s="1"/>
  <c r="W3817" i="2"/>
  <c r="Y3817" i="2" s="1"/>
  <c r="W3789" i="2"/>
  <c r="Y3789" i="2" s="1"/>
  <c r="W3766" i="2"/>
  <c r="Y3766" i="2" s="1"/>
  <c r="W3740" i="2"/>
  <c r="Y3740" i="2" s="1"/>
  <c r="W3717" i="2"/>
  <c r="Y3717" i="2" s="1"/>
  <c r="W3692" i="2"/>
  <c r="Y3692" i="2" s="1"/>
  <c r="W3674" i="2"/>
  <c r="Y3674" i="2" s="1"/>
  <c r="W3652" i="2"/>
  <c r="Y3652" i="2" s="1"/>
  <c r="W3630" i="2"/>
  <c r="Y3630" i="2" s="1"/>
  <c r="W3613" i="2"/>
  <c r="Y3613" i="2" s="1"/>
  <c r="W3588" i="2"/>
  <c r="Y3588" i="2" s="1"/>
  <c r="W3570" i="2"/>
  <c r="Y3570" i="2" s="1"/>
  <c r="W3550" i="2"/>
  <c r="Y3550" i="2" s="1"/>
  <c r="W3530" i="2"/>
  <c r="Y3530" i="2" s="1"/>
  <c r="W3502" i="2"/>
  <c r="Y3502" i="2" s="1"/>
  <c r="W3484" i="2"/>
  <c r="Y3484" i="2" s="1"/>
  <c r="W3463" i="2"/>
  <c r="Y3463" i="2" s="1"/>
  <c r="W3444" i="2"/>
  <c r="Y3444" i="2" s="1"/>
  <c r="W3421" i="2"/>
  <c r="Y3421" i="2" s="1"/>
  <c r="W3398" i="2"/>
  <c r="Y3398" i="2" s="1"/>
  <c r="W3374" i="2"/>
  <c r="Y3374" i="2" s="1"/>
  <c r="W3351" i="2"/>
  <c r="Y3351" i="2" s="1"/>
  <c r="W3328" i="2"/>
  <c r="Y3328" i="2" s="1"/>
  <c r="W3301" i="2"/>
  <c r="Y3301" i="2" s="1"/>
  <c r="W3272" i="2"/>
  <c r="Y3272" i="2" s="1"/>
  <c r="W3249" i="2"/>
  <c r="Y3249" i="2" s="1"/>
  <c r="W3219" i="2"/>
  <c r="Y3219" i="2" s="1"/>
  <c r="W3196" i="2"/>
  <c r="Y3196" i="2" s="1"/>
  <c r="W3172" i="2"/>
  <c r="Y3172" i="2" s="1"/>
  <c r="W3152" i="2"/>
  <c r="Y3152" i="2" s="1"/>
  <c r="W3131" i="2"/>
  <c r="Y3131" i="2" s="1"/>
  <c r="W3106" i="2"/>
  <c r="Y3106" i="2" s="1"/>
  <c r="W3089" i="2"/>
  <c r="Y3089" i="2" s="1"/>
  <c r="W3069" i="2"/>
  <c r="Y3069" i="2" s="1"/>
  <c r="W3046" i="2"/>
  <c r="Y3046" i="2" s="1"/>
  <c r="W3019" i="2"/>
  <c r="Y3019" i="2" s="1"/>
  <c r="W2998" i="2"/>
  <c r="Y2998" i="2" s="1"/>
  <c r="W2976" i="2"/>
  <c r="Y2976" i="2" s="1"/>
  <c r="W2956" i="2"/>
  <c r="Y2956" i="2" s="1"/>
  <c r="W2932" i="2"/>
  <c r="Y2932" i="2" s="1"/>
  <c r="W2906" i="2"/>
  <c r="Y2906" i="2" s="1"/>
  <c r="W2878" i="2"/>
  <c r="Y2878" i="2" s="1"/>
  <c r="W2858" i="2"/>
  <c r="Y2858" i="2" s="1"/>
  <c r="W2835" i="2"/>
  <c r="Y2835" i="2" s="1"/>
  <c r="W2811" i="2"/>
  <c r="Y2811" i="2" s="1"/>
  <c r="W2792" i="2"/>
  <c r="Y2792" i="2" s="1"/>
  <c r="W2767" i="2"/>
  <c r="Y2767" i="2" s="1"/>
  <c r="W2744" i="2"/>
  <c r="Y2744" i="2" s="1"/>
  <c r="W2723" i="2"/>
  <c r="Y2723" i="2" s="1"/>
  <c r="W2694" i="2"/>
  <c r="Y2694" i="2" s="1"/>
  <c r="W2671" i="2"/>
  <c r="Y2671" i="2" s="1"/>
  <c r="W2653" i="2"/>
  <c r="Y2653" i="2" s="1"/>
  <c r="W2629" i="2"/>
  <c r="Y2629" i="2" s="1"/>
  <c r="W2611" i="2"/>
  <c r="Y2611" i="2" s="1"/>
  <c r="W2585" i="2"/>
  <c r="Y2585" i="2" s="1"/>
  <c r="W2560" i="2"/>
  <c r="Y2560" i="2" s="1"/>
  <c r="W2527" i="2"/>
  <c r="Y2527" i="2" s="1"/>
  <c r="W2504" i="2"/>
  <c r="Y2504" i="2" s="1"/>
  <c r="W2477" i="2"/>
  <c r="Y2477" i="2" s="1"/>
  <c r="W2454" i="2"/>
  <c r="Y2454" i="2" s="1"/>
  <c r="W2423" i="2"/>
  <c r="Y2423" i="2" s="1"/>
  <c r="W2399" i="2"/>
  <c r="Y2399" i="2" s="1"/>
  <c r="W2375" i="2"/>
  <c r="Y2375" i="2" s="1"/>
  <c r="W3242" i="2"/>
  <c r="W2270" i="2"/>
  <c r="Y2270" i="2" s="1"/>
  <c r="W4472" i="2"/>
  <c r="W3524" i="2"/>
  <c r="Y3524" i="2" s="1"/>
  <c r="W3435" i="2"/>
  <c r="Y3435" i="2" s="1"/>
  <c r="W3378" i="2"/>
  <c r="Y3378" i="2" s="1"/>
  <c r="W3283" i="2"/>
  <c r="Y3283" i="2" s="1"/>
  <c r="W3222" i="2"/>
  <c r="Y3222" i="2" s="1"/>
  <c r="W3158" i="2"/>
  <c r="Y3158" i="2" s="1"/>
  <c r="W3082" i="2"/>
  <c r="Y3082" i="2" s="1"/>
  <c r="W3029" i="2"/>
  <c r="Y3029" i="2" s="1"/>
  <c r="W2967" i="2"/>
  <c r="Y2967" i="2" s="1"/>
  <c r="W2910" i="2"/>
  <c r="Y2910" i="2" s="1"/>
  <c r="W2851" i="2"/>
  <c r="Y2851" i="2" s="1"/>
  <c r="W2789" i="2"/>
  <c r="Y2789" i="2" s="1"/>
  <c r="W2729" i="2"/>
  <c r="Y2729" i="2" s="1"/>
  <c r="W2675" i="2"/>
  <c r="Y2675" i="2" s="1"/>
  <c r="W2590" i="2"/>
  <c r="Y2590" i="2" s="1"/>
  <c r="W2548" i="2"/>
  <c r="Y2548" i="2" s="1"/>
  <c r="W2497" i="2"/>
  <c r="Y2497" i="2" s="1"/>
  <c r="W2447" i="2"/>
  <c r="Y2447" i="2" s="1"/>
  <c r="W2400" i="2"/>
  <c r="Y2400" i="2" s="1"/>
  <c r="W2353" i="2"/>
  <c r="Y2353" i="2" s="1"/>
  <c r="W2303" i="2"/>
  <c r="Y2303" i="2" s="1"/>
  <c r="W2256" i="2"/>
  <c r="Y2256" i="2" s="1"/>
  <c r="W2184" i="2"/>
  <c r="Y2184" i="2" s="1"/>
  <c r="W2114" i="2"/>
  <c r="Y2114" i="2" s="1"/>
  <c r="W2081" i="2"/>
  <c r="Y2081" i="2" s="1"/>
  <c r="W1996" i="2"/>
  <c r="Y1996" i="2" s="1"/>
  <c r="W1942" i="2"/>
  <c r="Y1942" i="2" s="1"/>
  <c r="W1881" i="2"/>
  <c r="Y1881" i="2" s="1"/>
  <c r="W1819" i="2"/>
  <c r="Y1819" i="2" s="1"/>
  <c r="W1755" i="2"/>
  <c r="Y1755" i="2" s="1"/>
  <c r="W1701" i="2"/>
  <c r="Y1701" i="2" s="1"/>
  <c r="W1616" i="2"/>
  <c r="Y1616" i="2" s="1"/>
  <c r="W1505" i="2"/>
  <c r="Y1505" i="2" s="1"/>
  <c r="W1449" i="2"/>
  <c r="Y1449" i="2" s="1"/>
  <c r="W1390" i="2"/>
  <c r="Y1390" i="2" s="1"/>
  <c r="W1353" i="2"/>
  <c r="Y1353" i="2" s="1"/>
  <c r="W1297" i="2"/>
  <c r="Y1297" i="2" s="1"/>
  <c r="W1264" i="2"/>
  <c r="Y1264" i="2" s="1"/>
  <c r="W1202" i="2"/>
  <c r="Y1202" i="2" s="1"/>
  <c r="W1144" i="2"/>
  <c r="Y1144" i="2" s="1"/>
  <c r="W1079" i="2"/>
  <c r="Y1079" i="2" s="1"/>
  <c r="W1018" i="2"/>
  <c r="Y1018" i="2" s="1"/>
  <c r="W927" i="2"/>
  <c r="Y927" i="2" s="1"/>
  <c r="W833" i="2"/>
  <c r="Y833" i="2" s="1"/>
  <c r="W785" i="2"/>
  <c r="Y785" i="2" s="1"/>
  <c r="W692" i="2"/>
  <c r="W646" i="2"/>
  <c r="Y646" i="2" s="1"/>
  <c r="W588" i="2"/>
  <c r="Y588" i="2" s="1"/>
  <c r="W549" i="2"/>
  <c r="Y549" i="2" s="1"/>
  <c r="W478" i="2"/>
  <c r="Y478" i="2" s="1"/>
  <c r="W433" i="2"/>
  <c r="Y433" i="2" s="1"/>
  <c r="W381" i="2"/>
  <c r="Y381" i="2" s="1"/>
  <c r="W338" i="2"/>
  <c r="Y338" i="2" s="1"/>
  <c r="W286" i="2"/>
  <c r="Y286" i="2" s="1"/>
  <c r="W233" i="2"/>
  <c r="Y233" i="2" s="1"/>
  <c r="W186" i="2"/>
  <c r="Y186" i="2" s="1"/>
  <c r="W117" i="2"/>
  <c r="Y117" i="2" s="1"/>
  <c r="W51" i="2"/>
  <c r="Y51" i="2" s="1"/>
  <c r="W3" i="2"/>
  <c r="Y3" i="2" s="1"/>
  <c r="W3198" i="2"/>
  <c r="Y3198" i="2" s="1"/>
  <c r="W1256" i="2"/>
  <c r="Y1256" i="2" s="1"/>
  <c r="W4704" i="2"/>
  <c r="Y4704" i="2" s="1"/>
  <c r="W4685" i="2"/>
  <c r="Y4685" i="2" s="1"/>
  <c r="W4661" i="2"/>
  <c r="Y4661" i="2" s="1"/>
  <c r="W4640" i="2"/>
  <c r="Y4640" i="2" s="1"/>
  <c r="W4616" i="2"/>
  <c r="Y4616" i="2" s="1"/>
  <c r="W4592" i="2"/>
  <c r="Y4592" i="2" s="1"/>
  <c r="W4569" i="2"/>
  <c r="Y4569" i="2" s="1"/>
  <c r="W4543" i="2"/>
  <c r="Y4543" i="2" s="1"/>
  <c r="W4519" i="2"/>
  <c r="Y4519" i="2" s="1"/>
  <c r="W4484" i="2"/>
  <c r="Y4484" i="2" s="1"/>
  <c r="W4460" i="2"/>
  <c r="Y4460" i="2" s="1"/>
  <c r="W4435" i="2"/>
  <c r="Y4435" i="2" s="1"/>
  <c r="W4410" i="2"/>
  <c r="Y4410" i="2" s="1"/>
  <c r="W4381" i="2"/>
  <c r="Y4381" i="2" s="1"/>
  <c r="W4360" i="2"/>
  <c r="Y4360" i="2" s="1"/>
  <c r="W4340" i="2"/>
  <c r="Y4340" i="2" s="1"/>
  <c r="W4317" i="2"/>
  <c r="Y4317" i="2" s="1"/>
  <c r="W4293" i="2"/>
  <c r="Y4293" i="2" s="1"/>
  <c r="W4271" i="2"/>
  <c r="Y4271" i="2" s="1"/>
  <c r="W4246" i="2"/>
  <c r="Y4246" i="2" s="1"/>
  <c r="W4215" i="2"/>
  <c r="Y4215" i="2" s="1"/>
  <c r="W4192" i="2"/>
  <c r="Y4192" i="2" s="1"/>
  <c r="W4164" i="2"/>
  <c r="Y4164" i="2" s="1"/>
  <c r="W4142" i="2"/>
  <c r="Y4142" i="2" s="1"/>
  <c r="W4120" i="2"/>
  <c r="Y4120" i="2" s="1"/>
  <c r="W4097" i="2"/>
  <c r="Y4097" i="2" s="1"/>
  <c r="W4070" i="2"/>
  <c r="Y4070" i="2" s="1"/>
  <c r="W4045" i="2"/>
  <c r="Y4045" i="2" s="1"/>
  <c r="W4023" i="2"/>
  <c r="Y4023" i="2" s="1"/>
  <c r="W4000" i="2"/>
  <c r="Y4000" i="2" s="1"/>
  <c r="W3980" i="2"/>
  <c r="Y3980" i="2" s="1"/>
  <c r="W3955" i="2"/>
  <c r="Y3955" i="2" s="1"/>
  <c r="W3933" i="2"/>
  <c r="Y3933" i="2" s="1"/>
  <c r="W3909" i="2"/>
  <c r="Y3909" i="2" s="1"/>
  <c r="W3892" i="2"/>
  <c r="Y3892" i="2" s="1"/>
  <c r="W3865" i="2"/>
  <c r="Y3865" i="2" s="1"/>
  <c r="W3846" i="2"/>
  <c r="Y3846" i="2" s="1"/>
  <c r="W3815" i="2"/>
  <c r="Y3815" i="2" s="1"/>
  <c r="W3788" i="2"/>
  <c r="Y3788" i="2" s="1"/>
  <c r="W3765" i="2"/>
  <c r="Y3765" i="2" s="1"/>
  <c r="W3739" i="2"/>
  <c r="Y3739" i="2" s="1"/>
  <c r="W3716" i="2"/>
  <c r="Y3716" i="2" s="1"/>
  <c r="W3691" i="2"/>
  <c r="Y3691" i="2" s="1"/>
  <c r="W3672" i="2"/>
  <c r="Y3672" i="2" s="1"/>
  <c r="W3650" i="2"/>
  <c r="Y3650" i="2" s="1"/>
  <c r="W3629" i="2"/>
  <c r="Y3629" i="2" s="1"/>
  <c r="W3611" i="2"/>
  <c r="Y3611" i="2" s="1"/>
  <c r="W3587" i="2"/>
  <c r="Y3587" i="2" s="1"/>
  <c r="W3569" i="2"/>
  <c r="Y3569" i="2" s="1"/>
  <c r="W3549" i="2"/>
  <c r="Y3549" i="2" s="1"/>
  <c r="W3529" i="2"/>
  <c r="Y3529" i="2" s="1"/>
  <c r="W3501" i="2"/>
  <c r="Y3501" i="2" s="1"/>
  <c r="W3481" i="2"/>
  <c r="Y3481" i="2" s="1"/>
  <c r="W3462" i="2"/>
  <c r="Y3462" i="2" s="1"/>
  <c r="W3443" i="2"/>
  <c r="Y3443" i="2" s="1"/>
  <c r="W3420" i="2"/>
  <c r="Y3420" i="2" s="1"/>
  <c r="W3396" i="2"/>
  <c r="Y3396" i="2" s="1"/>
  <c r="W3373" i="2"/>
  <c r="Y3373" i="2" s="1"/>
  <c r="W3349" i="2"/>
  <c r="Y3349" i="2" s="1"/>
  <c r="W3327" i="2"/>
  <c r="Y3327" i="2" s="1"/>
  <c r="W3300" i="2"/>
  <c r="Y3300" i="2" s="1"/>
  <c r="W3271" i="2"/>
  <c r="Y3271" i="2" s="1"/>
  <c r="W3248" i="2"/>
  <c r="Y3248" i="2" s="1"/>
  <c r="W3218" i="2"/>
  <c r="Y3218" i="2" s="1"/>
  <c r="W3195" i="2"/>
  <c r="Y3195" i="2" s="1"/>
  <c r="W3171" i="2"/>
  <c r="Y3171" i="2" s="1"/>
  <c r="W3151" i="2"/>
  <c r="Y3151" i="2" s="1"/>
  <c r="W3130" i="2"/>
  <c r="Y3130" i="2" s="1"/>
  <c r="W3105" i="2"/>
  <c r="Y3105" i="2" s="1"/>
  <c r="W3088" i="2"/>
  <c r="Y3088" i="2" s="1"/>
  <c r="W3068" i="2"/>
  <c r="Y3068" i="2" s="1"/>
  <c r="W3044" i="2"/>
  <c r="Y3044" i="2" s="1"/>
  <c r="W3018" i="2"/>
  <c r="Y3018" i="2" s="1"/>
  <c r="W2997" i="2"/>
  <c r="Y2997" i="2" s="1"/>
  <c r="W2974" i="2"/>
  <c r="Y2974" i="2" s="1"/>
  <c r="W2955" i="2"/>
  <c r="Y2955" i="2" s="1"/>
  <c r="W2930" i="2"/>
  <c r="Y2930" i="2" s="1"/>
  <c r="W2904" i="2"/>
  <c r="Y2904" i="2" s="1"/>
  <c r="W2876" i="2"/>
  <c r="Y2876" i="2" s="1"/>
  <c r="W2856" i="2"/>
  <c r="Y2856" i="2" s="1"/>
  <c r="W2834" i="2"/>
  <c r="Y2834" i="2" s="1"/>
  <c r="W2810" i="2"/>
  <c r="Y2810" i="2" s="1"/>
  <c r="W2790" i="2"/>
  <c r="Y2790" i="2" s="1"/>
  <c r="W2766" i="2"/>
  <c r="Y2766" i="2" s="1"/>
  <c r="W2742" i="2"/>
  <c r="Y2742" i="2" s="1"/>
  <c r="W2720" i="2"/>
  <c r="Y2720" i="2" s="1"/>
  <c r="W2693" i="2"/>
  <c r="Y2693" i="2" s="1"/>
  <c r="W2670" i="2"/>
  <c r="Y2670" i="2" s="1"/>
  <c r="W2652" i="2"/>
  <c r="Y2652" i="2" s="1"/>
  <c r="W2628" i="2"/>
  <c r="Y2628" i="2" s="1"/>
  <c r="W2610" i="2"/>
  <c r="Y2610" i="2" s="1"/>
  <c r="W2583" i="2"/>
  <c r="Y2583" i="2" s="1"/>
  <c r="W2558" i="2"/>
  <c r="Y2558" i="2" s="1"/>
  <c r="W2524" i="2"/>
  <c r="Y2524" i="2" s="1"/>
  <c r="W2503" i="2"/>
  <c r="Y2503" i="2" s="1"/>
  <c r="W2476" i="2"/>
  <c r="Y2476" i="2" s="1"/>
  <c r="W2453" i="2"/>
  <c r="Y2453" i="2" s="1"/>
  <c r="W2420" i="2"/>
  <c r="Y2420" i="2" s="1"/>
  <c r="W2395" i="2"/>
  <c r="Y2395" i="2" s="1"/>
  <c r="W2374" i="2"/>
  <c r="Y2374" i="2" s="1"/>
  <c r="W2345" i="2"/>
  <c r="Y2345" i="2" s="1"/>
  <c r="W2988" i="2"/>
  <c r="Y2988" i="2" s="1"/>
  <c r="W191" i="2"/>
  <c r="Y191" i="2" s="1"/>
  <c r="W4250" i="2"/>
  <c r="Y4250" i="2" s="1"/>
  <c r="W3793" i="2"/>
  <c r="Y3793" i="2" s="1"/>
  <c r="W2092" i="2"/>
  <c r="Y2092" i="2" s="1"/>
  <c r="W3883" i="2"/>
  <c r="Y3883" i="2" s="1"/>
  <c r="W4499" i="2"/>
  <c r="Y4499" i="2" s="1"/>
  <c r="W4260" i="2"/>
  <c r="Y4260" i="2" s="1"/>
  <c r="W4018" i="2"/>
  <c r="Y4018" i="2" s="1"/>
  <c r="W3428" i="2"/>
  <c r="Y3428" i="2" s="1"/>
  <c r="W2949" i="2"/>
  <c r="Y2949" i="2" s="1"/>
  <c r="W2542" i="2"/>
  <c r="Y2542" i="2" s="1"/>
  <c r="W2241" i="2"/>
  <c r="Y2241" i="2" s="1"/>
  <c r="W1760" i="2"/>
  <c r="Y1760" i="2" s="1"/>
  <c r="W1467" i="2"/>
  <c r="Y1467" i="2" s="1"/>
  <c r="W1152" i="2"/>
  <c r="Y1152" i="2" s="1"/>
  <c r="W739" i="2"/>
  <c r="Y739" i="2" s="1"/>
  <c r="W424" i="2"/>
  <c r="Y424" i="2" s="1"/>
  <c r="W146" i="2"/>
  <c r="Y146" i="2" s="1"/>
  <c r="W4670" i="2"/>
  <c r="Y4670" i="2" s="1"/>
  <c r="W4603" i="2"/>
  <c r="Y4603" i="2" s="1"/>
  <c r="W4538" i="2"/>
  <c r="Y4538" i="2" s="1"/>
  <c r="W4494" i="2"/>
  <c r="Y4494" i="2" s="1"/>
  <c r="W4446" i="2"/>
  <c r="Y4446" i="2" s="1"/>
  <c r="W4399" i="2"/>
  <c r="Y4399" i="2" s="1"/>
  <c r="W4321" i="2"/>
  <c r="Y4321" i="2" s="1"/>
  <c r="W4242" i="2"/>
  <c r="Y4242" i="2" s="1"/>
  <c r="W4197" i="2"/>
  <c r="Y4197" i="2" s="1"/>
  <c r="W4147" i="2"/>
  <c r="Y4147" i="2" s="1"/>
  <c r="W4073" i="2"/>
  <c r="Y4073" i="2" s="1"/>
  <c r="W4008" i="2"/>
  <c r="Y4008" i="2" s="1"/>
  <c r="W3954" i="2"/>
  <c r="Y3954" i="2" s="1"/>
  <c r="W3889" i="2"/>
  <c r="Y3889" i="2" s="1"/>
  <c r="W3830" i="2"/>
  <c r="Y3830" i="2" s="1"/>
  <c r="W3785" i="2"/>
  <c r="Y3785" i="2" s="1"/>
  <c r="W3738" i="2"/>
  <c r="Y3738" i="2" s="1"/>
  <c r="W3673" i="2"/>
  <c r="Y3673" i="2" s="1"/>
  <c r="W3520" i="2"/>
  <c r="Y3520" i="2" s="1"/>
  <c r="W3434" i="2"/>
  <c r="Y3434" i="2" s="1"/>
  <c r="W3364" i="2"/>
  <c r="Y3364" i="2" s="1"/>
  <c r="W3313" i="2"/>
  <c r="Y3313" i="2" s="1"/>
  <c r="W3273" i="2"/>
  <c r="Y3273" i="2" s="1"/>
  <c r="W3221" i="2"/>
  <c r="Y3221" i="2" s="1"/>
  <c r="W3081" i="2"/>
  <c r="Y3081" i="2" s="1"/>
  <c r="W3026" i="2"/>
  <c r="Y3026" i="2" s="1"/>
  <c r="W2964" i="2"/>
  <c r="Y2964" i="2" s="1"/>
  <c r="W2909" i="2"/>
  <c r="Y2909" i="2" s="1"/>
  <c r="W2845" i="2"/>
  <c r="Y2845" i="2" s="1"/>
  <c r="W2787" i="2"/>
  <c r="Y2787" i="2" s="1"/>
  <c r="W2727" i="2"/>
  <c r="Y2727" i="2" s="1"/>
  <c r="W2672" i="2"/>
  <c r="Y2672" i="2" s="1"/>
  <c r="W2589" i="2"/>
  <c r="Y2589" i="2" s="1"/>
  <c r="W2546" i="2"/>
  <c r="Y2546" i="2" s="1"/>
  <c r="W2496" i="2"/>
  <c r="Y2496" i="2" s="1"/>
  <c r="W2445" i="2"/>
  <c r="Y2445" i="2" s="1"/>
  <c r="W2398" i="2"/>
  <c r="Y2398" i="2" s="1"/>
  <c r="W2352" i="2"/>
  <c r="Y2352" i="2" s="1"/>
  <c r="W2300" i="2"/>
  <c r="Y2300" i="2" s="1"/>
  <c r="W2252" i="2"/>
  <c r="W2175" i="2"/>
  <c r="Y2175" i="2" s="1"/>
  <c r="W2113" i="2"/>
  <c r="Y2113" i="2" s="1"/>
  <c r="W2075" i="2"/>
  <c r="Y2075" i="2" s="1"/>
  <c r="W1991" i="2"/>
  <c r="Y1991" i="2" s="1"/>
  <c r="W1938" i="2"/>
  <c r="Y1938" i="2" s="1"/>
  <c r="W1879" i="2"/>
  <c r="Y1879" i="2" s="1"/>
  <c r="W1817" i="2"/>
  <c r="Y1817" i="2" s="1"/>
  <c r="W1754" i="2"/>
  <c r="Y1754" i="2" s="1"/>
  <c r="W1698" i="2"/>
  <c r="Y1698" i="2" s="1"/>
  <c r="W1600" i="2"/>
  <c r="Y1600" i="2" s="1"/>
  <c r="W1496" i="2"/>
  <c r="Y1496" i="2" s="1"/>
  <c r="W1447" i="2"/>
  <c r="Y1447" i="2" s="1"/>
  <c r="W1389" i="2"/>
  <c r="Y1389" i="2" s="1"/>
  <c r="W1351" i="2"/>
  <c r="Y1351" i="2" s="1"/>
  <c r="W1296" i="2"/>
  <c r="Y1296" i="2" s="1"/>
  <c r="W1259" i="2"/>
  <c r="Y1259" i="2" s="1"/>
  <c r="W1199" i="2"/>
  <c r="Y1199" i="2" s="1"/>
  <c r="W1143" i="2"/>
  <c r="Y1143" i="2" s="1"/>
  <c r="W1075" i="2"/>
  <c r="Y1075" i="2" s="1"/>
  <c r="W1015" i="2"/>
  <c r="Y1015" i="2" s="1"/>
  <c r="W924" i="2"/>
  <c r="Y924" i="2" s="1"/>
  <c r="W830" i="2"/>
  <c r="Y830" i="2" s="1"/>
  <c r="W777" i="2"/>
  <c r="Y777" i="2" s="1"/>
  <c r="W690" i="2"/>
  <c r="Y690" i="2" s="1"/>
  <c r="W644" i="2"/>
  <c r="Y644" i="2" s="1"/>
  <c r="W587" i="2"/>
  <c r="Y587" i="2" s="1"/>
  <c r="W540" i="2"/>
  <c r="Y540" i="2" s="1"/>
  <c r="W477" i="2"/>
  <c r="Y477" i="2" s="1"/>
  <c r="W427" i="2"/>
  <c r="Y427" i="2" s="1"/>
  <c r="W377" i="2"/>
  <c r="Y377" i="2" s="1"/>
  <c r="W336" i="2"/>
  <c r="Y336" i="2" s="1"/>
  <c r="W283" i="2"/>
  <c r="Y283" i="2" s="1"/>
  <c r="W229" i="2"/>
  <c r="Y229" i="2" s="1"/>
  <c r="W180" i="2"/>
  <c r="Y180" i="2" s="1"/>
  <c r="W111" i="2"/>
  <c r="Y111" i="2" s="1"/>
  <c r="W47" i="2"/>
  <c r="Y47" i="2" s="1"/>
  <c r="W4663" i="2"/>
  <c r="Y4663" i="2" s="1"/>
  <c r="W3173" i="2"/>
  <c r="Y3173" i="2" s="1"/>
  <c r="W1253" i="2"/>
  <c r="Y1253" i="2" s="1"/>
  <c r="W4703" i="2"/>
  <c r="Y4703" i="2" s="1"/>
  <c r="W4684" i="2"/>
  <c r="Y4684" i="2" s="1"/>
  <c r="W4660" i="2"/>
  <c r="Y4660" i="2" s="1"/>
  <c r="W4638" i="2"/>
  <c r="Y4638" i="2" s="1"/>
  <c r="W4615" i="2"/>
  <c r="Y4615" i="2" s="1"/>
  <c r="W4590" i="2"/>
  <c r="Y4590" i="2" s="1"/>
  <c r="W4568" i="2"/>
  <c r="Y4568" i="2" s="1"/>
  <c r="W4541" i="2"/>
  <c r="Y4541" i="2" s="1"/>
  <c r="W4517" i="2"/>
  <c r="Y4517" i="2" s="1"/>
  <c r="W4481" i="2"/>
  <c r="Y4481" i="2" s="1"/>
  <c r="W4458" i="2"/>
  <c r="Y4458" i="2" s="1"/>
  <c r="W4434" i="2"/>
  <c r="Y4434" i="2" s="1"/>
  <c r="W4406" i="2"/>
  <c r="Y4406" i="2" s="1"/>
  <c r="W4380" i="2"/>
  <c r="Y4380" i="2" s="1"/>
  <c r="W4359" i="2"/>
  <c r="Y4359" i="2" s="1"/>
  <c r="W4338" i="2"/>
  <c r="Y4338" i="2" s="1"/>
  <c r="W4315" i="2"/>
  <c r="Y4315" i="2" s="1"/>
  <c r="W4291" i="2"/>
  <c r="Y4291" i="2" s="1"/>
  <c r="W4270" i="2"/>
  <c r="Y4270" i="2" s="1"/>
  <c r="W4245" i="2"/>
  <c r="Y4245" i="2" s="1"/>
  <c r="W4214" i="2"/>
  <c r="Y4214" i="2" s="1"/>
  <c r="W4191" i="2"/>
  <c r="Y4191" i="2" s="1"/>
  <c r="W4163" i="2"/>
  <c r="Y4163" i="2" s="1"/>
  <c r="W4137" i="2"/>
  <c r="Y4137" i="2" s="1"/>
  <c r="W4119" i="2"/>
  <c r="Y4119" i="2" s="1"/>
  <c r="W4096" i="2"/>
  <c r="Y4096" i="2" s="1"/>
  <c r="W4069" i="2"/>
  <c r="Y4069" i="2" s="1"/>
  <c r="W4042" i="2"/>
  <c r="Y4042" i="2" s="1"/>
  <c r="W4022" i="2"/>
  <c r="Y4022" i="2" s="1"/>
  <c r="W3998" i="2"/>
  <c r="Y3998" i="2" s="1"/>
  <c r="W3979" i="2"/>
  <c r="Y3979" i="2" s="1"/>
  <c r="W3953" i="2"/>
  <c r="Y3953" i="2" s="1"/>
  <c r="W3932" i="2"/>
  <c r="Y3932" i="2" s="1"/>
  <c r="W3908" i="2"/>
  <c r="Y3908" i="2" s="1"/>
  <c r="W3891" i="2"/>
  <c r="Y3891" i="2" s="1"/>
  <c r="W3864" i="2"/>
  <c r="Y3864" i="2" s="1"/>
  <c r="W3843" i="2"/>
  <c r="Y3843" i="2" s="1"/>
  <c r="W3814" i="2"/>
  <c r="Y3814" i="2" s="1"/>
  <c r="W3787" i="2"/>
  <c r="Y3787" i="2" s="1"/>
  <c r="W3763" i="2"/>
  <c r="Y3763" i="2" s="1"/>
  <c r="W3737" i="2"/>
  <c r="Y3737" i="2" s="1"/>
  <c r="W3715" i="2"/>
  <c r="Y3715" i="2" s="1"/>
  <c r="W3690" i="2"/>
  <c r="Y3690" i="2" s="1"/>
  <c r="W3670" i="2"/>
  <c r="Y3670" i="2" s="1"/>
  <c r="W3649" i="2"/>
  <c r="Y3649" i="2" s="1"/>
  <c r="W3628" i="2"/>
  <c r="Y3628" i="2" s="1"/>
  <c r="W3610" i="2"/>
  <c r="Y3610" i="2" s="1"/>
  <c r="W3586" i="2"/>
  <c r="Y3586" i="2" s="1"/>
  <c r="W3568" i="2"/>
  <c r="Y3568" i="2" s="1"/>
  <c r="W3548" i="2"/>
  <c r="Y3548" i="2" s="1"/>
  <c r="W3528" i="2"/>
  <c r="Y3528" i="2" s="1"/>
  <c r="W3500" i="2"/>
  <c r="Y3500" i="2" s="1"/>
  <c r="W3480" i="2"/>
  <c r="Y3480" i="2" s="1"/>
  <c r="W3461" i="2"/>
  <c r="Y3461" i="2" s="1"/>
  <c r="W3442" i="2"/>
  <c r="Y3442" i="2" s="1"/>
  <c r="W3419" i="2"/>
  <c r="Y3419" i="2" s="1"/>
  <c r="W3394" i="2"/>
  <c r="Y3394" i="2" s="1"/>
  <c r="W3372" i="2"/>
  <c r="Y3372" i="2" s="1"/>
  <c r="W3347" i="2"/>
  <c r="Y3347" i="2" s="1"/>
  <c r="W3324" i="2"/>
  <c r="Y3324" i="2" s="1"/>
  <c r="W3296" i="2"/>
  <c r="Y3296" i="2" s="1"/>
  <c r="W3268" i="2"/>
  <c r="Y3268" i="2" s="1"/>
  <c r="W3246" i="2"/>
  <c r="Y3246" i="2" s="1"/>
  <c r="W3217" i="2"/>
  <c r="Y3217" i="2" s="1"/>
  <c r="W3194" i="2"/>
  <c r="Y3194" i="2" s="1"/>
  <c r="W3170" i="2"/>
  <c r="Y3170" i="2" s="1"/>
  <c r="W3150" i="2"/>
  <c r="Y3150" i="2" s="1"/>
  <c r="W3129" i="2"/>
  <c r="Y3129" i="2" s="1"/>
  <c r="W3104" i="2"/>
  <c r="Y3104" i="2" s="1"/>
  <c r="W3087" i="2"/>
  <c r="Y3087" i="2" s="1"/>
  <c r="W3067" i="2"/>
  <c r="Y3067" i="2" s="1"/>
  <c r="W3043" i="2"/>
  <c r="Y3043" i="2" s="1"/>
  <c r="W3017" i="2"/>
  <c r="Y3017" i="2" s="1"/>
  <c r="W2996" i="2"/>
  <c r="Y2996" i="2" s="1"/>
  <c r="W2973" i="2"/>
  <c r="Y2973" i="2" s="1"/>
  <c r="W2954" i="2"/>
  <c r="Y2954" i="2" s="1"/>
  <c r="W2929" i="2"/>
  <c r="Y2929" i="2" s="1"/>
  <c r="W2901" i="2"/>
  <c r="Y2901" i="2" s="1"/>
  <c r="W2875" i="2"/>
  <c r="Y2875" i="2" s="1"/>
  <c r="W2855" i="2"/>
  <c r="Y2855" i="2" s="1"/>
  <c r="W2833" i="2"/>
  <c r="Y2833" i="2" s="1"/>
  <c r="W2809" i="2"/>
  <c r="Y2809" i="2" s="1"/>
  <c r="W2788" i="2"/>
  <c r="Y2788" i="2" s="1"/>
  <c r="W2764" i="2"/>
  <c r="Y2764" i="2" s="1"/>
  <c r="W2741" i="2"/>
  <c r="Y2741" i="2" s="1"/>
  <c r="W2719" i="2"/>
  <c r="Y2719" i="2" s="1"/>
  <c r="W2692" i="2"/>
  <c r="Y2692" i="2" s="1"/>
  <c r="W2668" i="2"/>
  <c r="Y2668" i="2" s="1"/>
  <c r="W2651" i="2"/>
  <c r="Y2651" i="2" s="1"/>
  <c r="W2627" i="2"/>
  <c r="Y2627" i="2" s="1"/>
  <c r="W2609" i="2"/>
  <c r="Y2609" i="2" s="1"/>
  <c r="W2581" i="2"/>
  <c r="Y2581" i="2" s="1"/>
  <c r="W2555" i="2"/>
  <c r="Y2555" i="2" s="1"/>
  <c r="W2523" i="2"/>
  <c r="Y2523" i="2" s="1"/>
  <c r="W2500" i="2"/>
  <c r="Y2500" i="2" s="1"/>
  <c r="W2475" i="2"/>
  <c r="Y2475" i="2" s="1"/>
  <c r="W2452" i="2"/>
  <c r="Y2452" i="2" s="1"/>
  <c r="W2419" i="2"/>
  <c r="Y2419" i="2" s="1"/>
  <c r="W2394" i="2"/>
  <c r="Y2394" i="2" s="1"/>
  <c r="W2372" i="2"/>
  <c r="Y2372" i="2" s="1"/>
  <c r="W2344" i="2"/>
  <c r="Y2344" i="2" s="1"/>
  <c r="W2322" i="2"/>
  <c r="Y2322" i="2" s="1"/>
  <c r="W2953" i="2"/>
  <c r="Y2953" i="2" s="1"/>
  <c r="W166" i="2"/>
  <c r="Y166" i="2" s="1"/>
  <c r="W4249" i="2"/>
  <c r="Y4249" i="2" s="1"/>
  <c r="W3791" i="2"/>
  <c r="Y3791" i="2" s="1"/>
  <c r="W3138" i="2"/>
  <c r="Y3138" i="2" s="1"/>
  <c r="W2073" i="2"/>
  <c r="Y2073" i="2" s="1"/>
  <c r="W3882" i="2"/>
  <c r="Y3882" i="2" s="1"/>
  <c r="W2009" i="2"/>
  <c r="W1987" i="2"/>
  <c r="Y1987" i="2" s="1"/>
  <c r="W1965" i="2"/>
  <c r="Y1965" i="2" s="1"/>
  <c r="W1940" i="2"/>
  <c r="Y1940" i="2" s="1"/>
  <c r="W1916" i="2"/>
  <c r="Y1916" i="2" s="1"/>
  <c r="W1890" i="2"/>
  <c r="Y1890" i="2" s="1"/>
  <c r="W1868" i="2"/>
  <c r="Y1868" i="2" s="1"/>
  <c r="W1847" i="2"/>
  <c r="Y1847" i="2" s="1"/>
  <c r="W1823" i="2"/>
  <c r="Y1823" i="2" s="1"/>
  <c r="W1801" i="2"/>
  <c r="Y1801" i="2" s="1"/>
  <c r="W1774" i="2"/>
  <c r="Y1774" i="2" s="1"/>
  <c r="W1751" i="2"/>
  <c r="Y1751" i="2" s="1"/>
  <c r="W1726" i="2"/>
  <c r="W1704" i="2"/>
  <c r="Y1704" i="2" s="1"/>
  <c r="W1682" i="2"/>
  <c r="Y1682" i="2" s="1"/>
  <c r="W1660" i="2"/>
  <c r="Y1660" i="2" s="1"/>
  <c r="W1637" i="2"/>
  <c r="W1618" i="2"/>
  <c r="Y1618" i="2" s="1"/>
  <c r="W1601" i="2"/>
  <c r="Y1601" i="2" s="1"/>
  <c r="W1580" i="2"/>
  <c r="Y1580" i="2" s="1"/>
  <c r="W1558" i="2"/>
  <c r="Y1558" i="2" s="1"/>
  <c r="W1539" i="2"/>
  <c r="Y1539" i="2" s="1"/>
  <c r="W1521" i="2"/>
  <c r="Y1521" i="2" s="1"/>
  <c r="W1498" i="2"/>
  <c r="Y1498" i="2" s="1"/>
  <c r="W1475" i="2"/>
  <c r="Y1475" i="2" s="1"/>
  <c r="W1444" i="2"/>
  <c r="Y1444" i="2" s="1"/>
  <c r="W1423" i="2"/>
  <c r="Y1423" i="2" s="1"/>
  <c r="W1399" i="2"/>
  <c r="Y1399" i="2" s="1"/>
  <c r="W1370" i="2"/>
  <c r="W1342" i="2"/>
  <c r="Y1342" i="2" s="1"/>
  <c r="W1321" i="2"/>
  <c r="Y1321" i="2" s="1"/>
  <c r="W1293" i="2"/>
  <c r="Y1293" i="2" s="1"/>
  <c r="W1263" i="2"/>
  <c r="Y1263" i="2" s="1"/>
  <c r="W1237" i="2"/>
  <c r="Y1237" i="2" s="1"/>
  <c r="W1208" i="2"/>
  <c r="Y1208" i="2" s="1"/>
  <c r="W1186" i="2"/>
  <c r="Y1186" i="2" s="1"/>
  <c r="W1164" i="2"/>
  <c r="Y1164" i="2" s="1"/>
  <c r="W1139" i="2"/>
  <c r="Y1139" i="2" s="1"/>
  <c r="W1114" i="2"/>
  <c r="Y1114" i="2" s="1"/>
  <c r="W1093" i="2"/>
  <c r="Y1093" i="2" s="1"/>
  <c r="W1068" i="2"/>
  <c r="Y1068" i="2" s="1"/>
  <c r="W1047" i="2"/>
  <c r="Y1047" i="2" s="1"/>
  <c r="W1021" i="2"/>
  <c r="Y1021" i="2" s="1"/>
  <c r="W994" i="2"/>
  <c r="Y994" i="2" s="1"/>
  <c r="W975" i="2"/>
  <c r="Y975" i="2" s="1"/>
  <c r="W955" i="2"/>
  <c r="Y955" i="2" s="1"/>
  <c r="W935" i="2"/>
  <c r="Y935" i="2" s="1"/>
  <c r="W914" i="2"/>
  <c r="Y914" i="2" s="1"/>
  <c r="W898" i="2"/>
  <c r="Y898" i="2" s="1"/>
  <c r="W880" i="2"/>
  <c r="Y880" i="2" s="1"/>
  <c r="W856" i="2"/>
  <c r="Y856" i="2" s="1"/>
  <c r="W837" i="2"/>
  <c r="Y837" i="2" s="1"/>
  <c r="W814" i="2"/>
  <c r="Y814" i="2" s="1"/>
  <c r="W789" i="2"/>
  <c r="Y789" i="2" s="1"/>
  <c r="W767" i="2"/>
  <c r="Y767" i="2" s="1"/>
  <c r="W748" i="2"/>
  <c r="Y748" i="2" s="1"/>
  <c r="W728" i="2"/>
  <c r="Y728" i="2" s="1"/>
  <c r="W704" i="2"/>
  <c r="Y704" i="2" s="1"/>
  <c r="W681" i="2"/>
  <c r="Y681" i="2" s="1"/>
  <c r="W658" i="2"/>
  <c r="Y658" i="2" s="1"/>
  <c r="W631" i="2"/>
  <c r="Y631" i="2" s="1"/>
  <c r="W609" i="2"/>
  <c r="Y609" i="2" s="1"/>
  <c r="W581" i="2"/>
  <c r="Y581" i="2" s="1"/>
  <c r="W553" i="2"/>
  <c r="Y553" i="2" s="1"/>
  <c r="W528" i="2"/>
  <c r="Y528" i="2" s="1"/>
  <c r="W507" i="2"/>
  <c r="Y507" i="2" s="1"/>
  <c r="W490" i="2"/>
  <c r="Y490" i="2" s="1"/>
  <c r="W458" i="2"/>
  <c r="Y458" i="2" s="1"/>
  <c r="W431" i="2"/>
  <c r="Y431" i="2" s="1"/>
  <c r="W405" i="2"/>
  <c r="Y405" i="2" s="1"/>
  <c r="W378" i="2"/>
  <c r="Y378" i="2" s="1"/>
  <c r="W353" i="2"/>
  <c r="Y353" i="2" s="1"/>
  <c r="W325" i="2"/>
  <c r="Y325" i="2" s="1"/>
  <c r="W303" i="2"/>
  <c r="Y303" i="2" s="1"/>
  <c r="W276" i="2"/>
  <c r="Y276" i="2" s="1"/>
  <c r="W253" i="2"/>
  <c r="Y253" i="2" s="1"/>
  <c r="W222" i="2"/>
  <c r="Y222" i="2" s="1"/>
  <c r="W195" i="2"/>
  <c r="Y195" i="2" s="1"/>
  <c r="W174" i="2"/>
  <c r="Y174" i="2" s="1"/>
  <c r="W152" i="2"/>
  <c r="Y152" i="2" s="1"/>
  <c r="W127" i="2"/>
  <c r="Y127" i="2" s="1"/>
  <c r="W106" i="2"/>
  <c r="Y106" i="2" s="1"/>
  <c r="W83" i="2"/>
  <c r="Y83" i="2" s="1"/>
  <c r="W57" i="2"/>
  <c r="Y57" i="2" s="1"/>
  <c r="W28" i="2"/>
  <c r="Y28" i="2" s="1"/>
  <c r="W5" i="2"/>
  <c r="Y5" i="2" s="1"/>
  <c r="W2173" i="2"/>
  <c r="Y2173" i="2" s="1"/>
  <c r="W2156" i="2"/>
  <c r="Y2156" i="2" s="1"/>
  <c r="W2130" i="2"/>
  <c r="Y2130" i="2" s="1"/>
  <c r="W2103" i="2"/>
  <c r="Y2103" i="2" s="1"/>
  <c r="W2074" i="2"/>
  <c r="Y2074" i="2" s="1"/>
  <c r="W2049" i="2"/>
  <c r="Y2049" i="2" s="1"/>
  <c r="W2006" i="2"/>
  <c r="Y2006" i="2" s="1"/>
  <c r="W1984" i="2"/>
  <c r="Y1984" i="2" s="1"/>
  <c r="W1964" i="2"/>
  <c r="Y1964" i="2" s="1"/>
  <c r="W1939" i="2"/>
  <c r="Y1939" i="2" s="1"/>
  <c r="W1913" i="2"/>
  <c r="Y1913" i="2" s="1"/>
  <c r="W1889" i="2"/>
  <c r="Y1889" i="2" s="1"/>
  <c r="W1867" i="2"/>
  <c r="Y1867" i="2" s="1"/>
  <c r="W1845" i="2"/>
  <c r="Y1845" i="2" s="1"/>
  <c r="W1822" i="2"/>
  <c r="Y1822" i="2" s="1"/>
  <c r="W1799" i="2"/>
  <c r="Y1799" i="2" s="1"/>
  <c r="W1773" i="2"/>
  <c r="Y1773" i="2" s="1"/>
  <c r="W1749" i="2"/>
  <c r="Y1749" i="2" s="1"/>
  <c r="W1725" i="2"/>
  <c r="Y1725" i="2" s="1"/>
  <c r="W1703" i="2"/>
  <c r="Y1703" i="2" s="1"/>
  <c r="W1681" i="2"/>
  <c r="Y1681" i="2" s="1"/>
  <c r="W1659" i="2"/>
  <c r="Y1659" i="2" s="1"/>
  <c r="W1636" i="2"/>
  <c r="Y1636" i="2" s="1"/>
  <c r="W1617" i="2"/>
  <c r="Y1617" i="2" s="1"/>
  <c r="W1599" i="2"/>
  <c r="Y1599" i="2" s="1"/>
  <c r="W1579" i="2"/>
  <c r="Y1579" i="2" s="1"/>
  <c r="W1557" i="2"/>
  <c r="Y1557" i="2" s="1"/>
  <c r="W1538" i="2"/>
  <c r="Y1538" i="2" s="1"/>
  <c r="W1520" i="2"/>
  <c r="Y1520" i="2" s="1"/>
  <c r="W1497" i="2"/>
  <c r="Y1497" i="2" s="1"/>
  <c r="W1474" i="2"/>
  <c r="Y1474" i="2" s="1"/>
  <c r="W1443" i="2"/>
  <c r="Y1443" i="2" s="1"/>
  <c r="W1422" i="2"/>
  <c r="Y1422" i="2" s="1"/>
  <c r="W1396" i="2"/>
  <c r="Y1396" i="2" s="1"/>
  <c r="W1369" i="2"/>
  <c r="Y1369" i="2" s="1"/>
  <c r="W1341" i="2"/>
  <c r="Y1341" i="2" s="1"/>
  <c r="W1320" i="2"/>
  <c r="Y1320" i="2" s="1"/>
  <c r="W1292" i="2"/>
  <c r="Y1292" i="2" s="1"/>
  <c r="W1261" i="2"/>
  <c r="Y1261" i="2" s="1"/>
  <c r="W1233" i="2"/>
  <c r="Y1233" i="2" s="1"/>
  <c r="W1207" i="2"/>
  <c r="Y1207" i="2" s="1"/>
  <c r="W1185" i="2"/>
  <c r="Y1185" i="2" s="1"/>
  <c r="W1162" i="2"/>
  <c r="Y1162" i="2" s="1"/>
  <c r="W1136" i="2"/>
  <c r="Y1136" i="2" s="1"/>
  <c r="W1113" i="2"/>
  <c r="Y1113" i="2" s="1"/>
  <c r="W1091" i="2"/>
  <c r="Y1091" i="2" s="1"/>
  <c r="W1063" i="2"/>
  <c r="Y1063" i="2" s="1"/>
  <c r="W1045" i="2"/>
  <c r="Y1045" i="2" s="1"/>
  <c r="W1019" i="2"/>
  <c r="Y1019" i="2" s="1"/>
  <c r="W993" i="2"/>
  <c r="Y993" i="2" s="1"/>
  <c r="W973" i="2"/>
  <c r="Y973" i="2" s="1"/>
  <c r="W953" i="2"/>
  <c r="Y953" i="2" s="1"/>
  <c r="W933" i="2"/>
  <c r="Y933" i="2" s="1"/>
  <c r="W913" i="2"/>
  <c r="Y913" i="2" s="1"/>
  <c r="W897" i="2"/>
  <c r="Y897" i="2" s="1"/>
  <c r="W879" i="2"/>
  <c r="Y879" i="2" s="1"/>
  <c r="W855" i="2"/>
  <c r="Y855" i="2" s="1"/>
  <c r="W836" i="2"/>
  <c r="W813" i="2"/>
  <c r="Y813" i="2" s="1"/>
  <c r="W788" i="2"/>
  <c r="Y788" i="2" s="1"/>
  <c r="W766" i="2"/>
  <c r="Y766" i="2" s="1"/>
  <c r="W747" i="2"/>
  <c r="Y747" i="2" s="1"/>
  <c r="W723" i="2"/>
  <c r="Y723" i="2" s="1"/>
  <c r="W703" i="2"/>
  <c r="Y703" i="2" s="1"/>
  <c r="W680" i="2"/>
  <c r="Y680" i="2" s="1"/>
  <c r="W657" i="2"/>
  <c r="Y657" i="2" s="1"/>
  <c r="W630" i="2"/>
  <c r="Y630" i="2" s="1"/>
  <c r="W607" i="2"/>
  <c r="Y607" i="2" s="1"/>
  <c r="W580" i="2"/>
  <c r="Y580" i="2" s="1"/>
  <c r="W551" i="2"/>
  <c r="Y551" i="2" s="1"/>
  <c r="W527" i="2"/>
  <c r="Y527" i="2" s="1"/>
  <c r="W506" i="2"/>
  <c r="Y506" i="2" s="1"/>
  <c r="W489" i="2"/>
  <c r="Y489" i="2" s="1"/>
  <c r="W457" i="2"/>
  <c r="W430" i="2"/>
  <c r="Y430" i="2" s="1"/>
  <c r="W403" i="2"/>
  <c r="Y403" i="2" s="1"/>
  <c r="W376" i="2"/>
  <c r="Y376" i="2" s="1"/>
  <c r="W352" i="2"/>
  <c r="Y352" i="2" s="1"/>
  <c r="W323" i="2"/>
  <c r="Y323" i="2" s="1"/>
  <c r="W302" i="2"/>
  <c r="Y302" i="2" s="1"/>
  <c r="W275" i="2"/>
  <c r="Y275" i="2" s="1"/>
  <c r="W251" i="2"/>
  <c r="Y251" i="2" s="1"/>
  <c r="W220" i="2"/>
  <c r="Y220" i="2" s="1"/>
  <c r="W194" i="2"/>
  <c r="Y194" i="2" s="1"/>
  <c r="W173" i="2"/>
  <c r="Y173" i="2" s="1"/>
  <c r="W150" i="2"/>
  <c r="Y150" i="2" s="1"/>
  <c r="W126" i="2"/>
  <c r="Y126" i="2" s="1"/>
  <c r="W105" i="2"/>
  <c r="Y105" i="2" s="1"/>
  <c r="W79" i="2"/>
  <c r="Y79" i="2" s="1"/>
  <c r="W56" i="2"/>
  <c r="W27" i="2"/>
  <c r="Y27" i="2" s="1"/>
  <c r="W4" i="2"/>
  <c r="Y4" i="2" s="1"/>
  <c r="W2154" i="2"/>
  <c r="Y2154" i="2" s="1"/>
  <c r="W2128" i="2"/>
  <c r="Y2128" i="2" s="1"/>
  <c r="W2102" i="2"/>
  <c r="Y2102" i="2" s="1"/>
  <c r="W2072" i="2"/>
  <c r="Y2072" i="2" s="1"/>
  <c r="W2048" i="2"/>
  <c r="Y2048" i="2" s="1"/>
  <c r="W2029" i="2"/>
  <c r="Y2029" i="2" s="1"/>
  <c r="W2005" i="2"/>
  <c r="Y2005" i="2" s="1"/>
  <c r="W1983" i="2"/>
  <c r="Y1983" i="2" s="1"/>
  <c r="W1963" i="2"/>
  <c r="Y1963" i="2" s="1"/>
  <c r="W1934" i="2"/>
  <c r="Y1934" i="2" s="1"/>
  <c r="W1912" i="2"/>
  <c r="Y1912" i="2" s="1"/>
  <c r="W1888" i="2"/>
  <c r="Y1888" i="2" s="1"/>
  <c r="W1866" i="2"/>
  <c r="Y1866" i="2" s="1"/>
  <c r="W1844" i="2"/>
  <c r="Y1844" i="2" s="1"/>
  <c r="W1821" i="2"/>
  <c r="Y1821" i="2" s="1"/>
  <c r="W1793" i="2"/>
  <c r="W1772" i="2"/>
  <c r="Y1772" i="2" s="1"/>
  <c r="W1748" i="2"/>
  <c r="Y1748" i="2" s="1"/>
  <c r="W1724" i="2"/>
  <c r="Y1724" i="2" s="1"/>
  <c r="W1700" i="2"/>
  <c r="W1680" i="2"/>
  <c r="Y1680" i="2" s="1"/>
  <c r="W1655" i="2"/>
  <c r="Y1655" i="2" s="1"/>
  <c r="W1635" i="2"/>
  <c r="Y1635" i="2" s="1"/>
  <c r="W1615" i="2"/>
  <c r="Y1615" i="2" s="1"/>
  <c r="W1598" i="2"/>
  <c r="Y1598" i="2" s="1"/>
  <c r="W1576" i="2"/>
  <c r="Y1576" i="2" s="1"/>
  <c r="W1556" i="2"/>
  <c r="Y1556" i="2" s="1"/>
  <c r="W1536" i="2"/>
  <c r="Y1536" i="2" s="1"/>
  <c r="W1518" i="2"/>
  <c r="Y1518" i="2" s="1"/>
  <c r="W1495" i="2"/>
  <c r="Y1495" i="2" s="1"/>
  <c r="W1473" i="2"/>
  <c r="Y1473" i="2" s="1"/>
  <c r="W1442" i="2"/>
  <c r="W1421" i="2"/>
  <c r="Y1421" i="2" s="1"/>
  <c r="W1394" i="2"/>
  <c r="Y1394" i="2" s="1"/>
  <c r="W1367" i="2"/>
  <c r="Y1367" i="2" s="1"/>
  <c r="W1340" i="2"/>
  <c r="W1319" i="2"/>
  <c r="Y1319" i="2" s="1"/>
  <c r="W1290" i="2"/>
  <c r="Y1290" i="2" s="1"/>
  <c r="W1260" i="2"/>
  <c r="Y1260" i="2" s="1"/>
  <c r="W1231" i="2"/>
  <c r="Y1231" i="2" s="1"/>
  <c r="W1205" i="2"/>
  <c r="Y1205" i="2" s="1"/>
  <c r="W1184" i="2"/>
  <c r="Y1184" i="2" s="1"/>
  <c r="W1161" i="2"/>
  <c r="Y1161" i="2" s="1"/>
  <c r="W1134" i="2"/>
  <c r="Y1134" i="2" s="1"/>
  <c r="W1112" i="2"/>
  <c r="Y1112" i="2" s="1"/>
  <c r="W1089" i="2"/>
  <c r="Y1089" i="2" s="1"/>
  <c r="W1061" i="2"/>
  <c r="Y1061" i="2" s="1"/>
  <c r="W1043" i="2"/>
  <c r="W1017" i="2"/>
  <c r="Y1017" i="2" s="1"/>
  <c r="W992" i="2"/>
  <c r="Y992" i="2" s="1"/>
  <c r="W972" i="2"/>
  <c r="Y972" i="2" s="1"/>
  <c r="W952" i="2"/>
  <c r="Y952" i="2" s="1"/>
  <c r="W932" i="2"/>
  <c r="Y932" i="2" s="1"/>
  <c r="W912" i="2"/>
  <c r="Y912" i="2" s="1"/>
  <c r="W896" i="2"/>
  <c r="Y896" i="2" s="1"/>
  <c r="W877" i="2"/>
  <c r="Y877" i="2" s="1"/>
  <c r="W854" i="2"/>
  <c r="Y854" i="2" s="1"/>
  <c r="W834" i="2"/>
  <c r="Y834" i="2" s="1"/>
  <c r="W812" i="2"/>
  <c r="Y812" i="2" s="1"/>
  <c r="W787" i="2"/>
  <c r="Y787" i="2" s="1"/>
  <c r="W764" i="2"/>
  <c r="Y764" i="2" s="1"/>
  <c r="W745" i="2"/>
  <c r="Y745" i="2" s="1"/>
  <c r="W722" i="2"/>
  <c r="Y722" i="2" s="1"/>
  <c r="W702" i="2"/>
  <c r="Y702" i="2" s="1"/>
  <c r="W679" i="2"/>
  <c r="Y679" i="2" s="1"/>
  <c r="W655" i="2"/>
  <c r="Y655" i="2" s="1"/>
  <c r="W629" i="2"/>
  <c r="Y629" i="2" s="1"/>
  <c r="W606" i="2"/>
  <c r="W579" i="2"/>
  <c r="Y579" i="2" s="1"/>
  <c r="W550" i="2"/>
  <c r="Y550" i="2" s="1"/>
  <c r="W525" i="2"/>
  <c r="Y525" i="2" s="1"/>
  <c r="W505" i="2"/>
  <c r="Y505" i="2" s="1"/>
  <c r="W484" i="2"/>
  <c r="Y484" i="2" s="1"/>
  <c r="W456" i="2"/>
  <c r="Y456" i="2" s="1"/>
  <c r="W429" i="2"/>
  <c r="Y429" i="2" s="1"/>
  <c r="W402" i="2"/>
  <c r="Y402" i="2" s="1"/>
  <c r="W375" i="2"/>
  <c r="Y375" i="2" s="1"/>
  <c r="W351" i="2"/>
  <c r="Y351" i="2" s="1"/>
  <c r="W322" i="2"/>
  <c r="Y322" i="2" s="1"/>
  <c r="W301" i="2"/>
  <c r="Y301" i="2" s="1"/>
  <c r="W274" i="2"/>
  <c r="Y274" i="2" s="1"/>
  <c r="W249" i="2"/>
  <c r="Y249" i="2" s="1"/>
  <c r="W217" i="2"/>
  <c r="Y217" i="2" s="1"/>
  <c r="W193" i="2"/>
  <c r="Y193" i="2" s="1"/>
  <c r="W171" i="2"/>
  <c r="Y171" i="2" s="1"/>
  <c r="W145" i="2"/>
  <c r="Y145" i="2" s="1"/>
  <c r="W125" i="2"/>
  <c r="Y125" i="2" s="1"/>
  <c r="W104" i="2"/>
  <c r="W78" i="2"/>
  <c r="Y78" i="2" s="1"/>
  <c r="W54" i="2"/>
  <c r="Y54" i="2" s="1"/>
  <c r="W26" i="2"/>
  <c r="Y26" i="2" s="1"/>
  <c r="W2309" i="2"/>
  <c r="Y2309" i="2" s="1"/>
  <c r="W2280" i="2"/>
  <c r="Y2280" i="2" s="1"/>
  <c r="W2255" i="2"/>
  <c r="Y2255" i="2" s="1"/>
  <c r="W2230" i="2"/>
  <c r="Y2230" i="2" s="1"/>
  <c r="W2209" i="2"/>
  <c r="Y2209" i="2" s="1"/>
  <c r="W2191" i="2"/>
  <c r="Y2191" i="2" s="1"/>
  <c r="W2171" i="2"/>
  <c r="Y2171" i="2" s="1"/>
  <c r="W2153" i="2"/>
  <c r="Y2153" i="2" s="1"/>
  <c r="W2127" i="2"/>
  <c r="Y2127" i="2" s="1"/>
  <c r="W2098" i="2"/>
  <c r="Y2098" i="2" s="1"/>
  <c r="W2071" i="2"/>
  <c r="Y2071" i="2" s="1"/>
  <c r="W2047" i="2"/>
  <c r="Y2047" i="2" s="1"/>
  <c r="W2028" i="2"/>
  <c r="Y2028" i="2" s="1"/>
  <c r="W2004" i="2"/>
  <c r="Y2004" i="2" s="1"/>
  <c r="W1982" i="2"/>
  <c r="Y1982" i="2" s="1"/>
  <c r="W1962" i="2"/>
  <c r="Y1962" i="2" s="1"/>
  <c r="W1931" i="2"/>
  <c r="Y1931" i="2" s="1"/>
  <c r="W1911" i="2"/>
  <c r="Y1911" i="2" s="1"/>
  <c r="W1886" i="2"/>
  <c r="Y1886" i="2" s="1"/>
  <c r="W1864" i="2"/>
  <c r="Y1864" i="2" s="1"/>
  <c r="W1843" i="2"/>
  <c r="Y1843" i="2" s="1"/>
  <c r="W1818" i="2"/>
  <c r="Y1818" i="2" s="1"/>
  <c r="W1792" i="2"/>
  <c r="Y1792" i="2" s="1"/>
  <c r="W1771" i="2"/>
  <c r="Y1771" i="2" s="1"/>
  <c r="W1747" i="2"/>
  <c r="Y1747" i="2" s="1"/>
  <c r="W1723" i="2"/>
  <c r="Y1723" i="2" s="1"/>
  <c r="W1699" i="2"/>
  <c r="Y1699" i="2" s="1"/>
  <c r="W1679" i="2"/>
  <c r="Y1679" i="2" s="1"/>
  <c r="W1653" i="2"/>
  <c r="Y1653" i="2" s="1"/>
  <c r="W1634" i="2"/>
  <c r="Y1634" i="2" s="1"/>
  <c r="W1614" i="2"/>
  <c r="Y1614" i="2" s="1"/>
  <c r="W1597" i="2"/>
  <c r="Y1597" i="2" s="1"/>
  <c r="W1575" i="2"/>
  <c r="Y1575" i="2" s="1"/>
  <c r="W1555" i="2"/>
  <c r="Y1555" i="2" s="1"/>
  <c r="W1535" i="2"/>
  <c r="Y1535" i="2" s="1"/>
  <c r="W1516" i="2"/>
  <c r="Y1516" i="2" s="1"/>
  <c r="W1494" i="2"/>
  <c r="Y1494" i="2" s="1"/>
  <c r="W1472" i="2"/>
  <c r="Y1472" i="2" s="1"/>
  <c r="W1441" i="2"/>
  <c r="Y1441" i="2" s="1"/>
  <c r="W1420" i="2"/>
  <c r="Y1420" i="2" s="1"/>
  <c r="W1393" i="2"/>
  <c r="Y1393" i="2" s="1"/>
  <c r="W1366" i="2"/>
  <c r="Y1366" i="2" s="1"/>
  <c r="W1339" i="2"/>
  <c r="Y1339" i="2" s="1"/>
  <c r="W1318" i="2"/>
  <c r="Y1318" i="2" s="1"/>
  <c r="W1289" i="2"/>
  <c r="Y1289" i="2" s="1"/>
  <c r="W1258" i="2"/>
  <c r="Y1258" i="2" s="1"/>
  <c r="W1229" i="2"/>
  <c r="Y1229" i="2" s="1"/>
  <c r="W1204" i="2"/>
  <c r="Y1204" i="2" s="1"/>
  <c r="W1181" i="2"/>
  <c r="Y1181" i="2" s="1"/>
  <c r="W1160" i="2"/>
  <c r="Y1160" i="2" s="1"/>
  <c r="W1133" i="2"/>
  <c r="Y1133" i="2" s="1"/>
  <c r="W1110" i="2"/>
  <c r="Y1110" i="2" s="1"/>
  <c r="W1087" i="2"/>
  <c r="Y1087" i="2" s="1"/>
  <c r="W1060" i="2"/>
  <c r="Y1060" i="2" s="1"/>
  <c r="W1041" i="2"/>
  <c r="Y1041" i="2" s="1"/>
  <c r="W1016" i="2"/>
  <c r="Y1016" i="2" s="1"/>
  <c r="W991" i="2"/>
  <c r="Y991" i="2" s="1"/>
  <c r="W971" i="2"/>
  <c r="W951" i="2"/>
  <c r="Y951" i="2" s="1"/>
  <c r="W931" i="2"/>
  <c r="Y931" i="2" s="1"/>
  <c r="W911" i="2"/>
  <c r="Y911" i="2" s="1"/>
  <c r="W895" i="2"/>
  <c r="Y895" i="2" s="1"/>
  <c r="W876" i="2"/>
  <c r="Y876" i="2" s="1"/>
  <c r="W853" i="2"/>
  <c r="Y853" i="2" s="1"/>
  <c r="W832" i="2"/>
  <c r="Y832" i="2" s="1"/>
  <c r="W811" i="2"/>
  <c r="Y811" i="2" s="1"/>
  <c r="W784" i="2"/>
  <c r="Y784" i="2" s="1"/>
  <c r="W763" i="2"/>
  <c r="Y763" i="2" s="1"/>
  <c r="W744" i="2"/>
  <c r="Y744" i="2" s="1"/>
  <c r="W718" i="2"/>
  <c r="Y718" i="2" s="1"/>
  <c r="W701" i="2"/>
  <c r="Y701" i="2" s="1"/>
  <c r="W678" i="2"/>
  <c r="Y678" i="2" s="1"/>
  <c r="W653" i="2"/>
  <c r="Y653" i="2" s="1"/>
  <c r="W628" i="2"/>
  <c r="Y628" i="2" s="1"/>
  <c r="W603" i="2"/>
  <c r="Y603" i="2" s="1"/>
  <c r="W574" i="2"/>
  <c r="Y574" i="2" s="1"/>
  <c r="W548" i="2"/>
  <c r="Y548" i="2" s="1"/>
  <c r="W524" i="2"/>
  <c r="Y524" i="2" s="1"/>
  <c r="W504" i="2"/>
  <c r="Y504" i="2" s="1"/>
  <c r="W482" i="2"/>
  <c r="Y482" i="2" s="1"/>
  <c r="W455" i="2"/>
  <c r="Y455" i="2" s="1"/>
  <c r="W428" i="2"/>
  <c r="Y428" i="2" s="1"/>
  <c r="W400" i="2"/>
  <c r="Y400" i="2" s="1"/>
  <c r="W373" i="2"/>
  <c r="Y373" i="2" s="1"/>
  <c r="W349" i="2"/>
  <c r="Y349" i="2" s="1"/>
  <c r="W321" i="2"/>
  <c r="Y321" i="2" s="1"/>
  <c r="W300" i="2"/>
  <c r="Y300" i="2" s="1"/>
  <c r="W272" i="2"/>
  <c r="Y272" i="2" s="1"/>
  <c r="W247" i="2"/>
  <c r="Y247" i="2" s="1"/>
  <c r="W216" i="2"/>
  <c r="Y216" i="2" s="1"/>
  <c r="W192" i="2"/>
  <c r="Y192" i="2" s="1"/>
  <c r="W170" i="2"/>
  <c r="Y170" i="2" s="1"/>
  <c r="W144" i="2"/>
  <c r="Y144" i="2" s="1"/>
  <c r="W123" i="2"/>
  <c r="W103" i="2"/>
  <c r="Y103" i="2" s="1"/>
  <c r="W76" i="2"/>
  <c r="Y76" i="2" s="1"/>
  <c r="W53" i="2"/>
  <c r="Y53" i="2" s="1"/>
  <c r="W24" i="2"/>
  <c r="Y24" i="2" s="1"/>
  <c r="W2150" i="2"/>
  <c r="Y2150" i="2" s="1"/>
  <c r="W2126" i="2"/>
  <c r="Y2126" i="2" s="1"/>
  <c r="W2097" i="2"/>
  <c r="Y2097" i="2" s="1"/>
  <c r="W2070" i="2"/>
  <c r="Y2070" i="2" s="1"/>
  <c r="W2046" i="2"/>
  <c r="Y2046" i="2" s="1"/>
  <c r="W2024" i="2"/>
  <c r="Y2024" i="2" s="1"/>
  <c r="W2003" i="2"/>
  <c r="Y2003" i="2" s="1"/>
  <c r="W1981" i="2"/>
  <c r="Y1981" i="2" s="1"/>
  <c r="W1961" i="2"/>
  <c r="Y1961" i="2" s="1"/>
  <c r="W1930" i="2"/>
  <c r="Y1930" i="2" s="1"/>
  <c r="W1910" i="2"/>
  <c r="Y1910" i="2" s="1"/>
  <c r="W1885" i="2"/>
  <c r="W1863" i="2"/>
  <c r="Y1863" i="2" s="1"/>
  <c r="W1842" i="2"/>
  <c r="Y1842" i="2" s="1"/>
  <c r="W1816" i="2"/>
  <c r="Y1816" i="2" s="1"/>
  <c r="W1791" i="2"/>
  <c r="Y1791" i="2" s="1"/>
  <c r="W1769" i="2"/>
  <c r="Y1769" i="2" s="1"/>
  <c r="W1746" i="2"/>
  <c r="Y1746" i="2" s="1"/>
  <c r="W1721" i="2"/>
  <c r="Y1721" i="2" s="1"/>
  <c r="W1697" i="2"/>
  <c r="Y1697" i="2" s="1"/>
  <c r="W1678" i="2"/>
  <c r="Y1678" i="2" s="1"/>
  <c r="W1651" i="2"/>
  <c r="Y1651" i="2" s="1"/>
  <c r="W1633" i="2"/>
  <c r="Y1633" i="2" s="1"/>
  <c r="W1613" i="2"/>
  <c r="W1596" i="2"/>
  <c r="Y1596" i="2" s="1"/>
  <c r="W1574" i="2"/>
  <c r="Y1574" i="2" s="1"/>
  <c r="W1554" i="2"/>
  <c r="Y1554" i="2" s="1"/>
  <c r="W1534" i="2"/>
  <c r="Y1534" i="2" s="1"/>
  <c r="W1514" i="2"/>
  <c r="Y1514" i="2" s="1"/>
  <c r="W1492" i="2"/>
  <c r="Y1492" i="2" s="1"/>
  <c r="W1468" i="2"/>
  <c r="Y1468" i="2" s="1"/>
  <c r="W1440" i="2"/>
  <c r="Y1440" i="2" s="1"/>
  <c r="W1419" i="2"/>
  <c r="Y1419" i="2" s="1"/>
  <c r="W1392" i="2"/>
  <c r="Y1392" i="2" s="1"/>
  <c r="W1364" i="2"/>
  <c r="Y1364" i="2" s="1"/>
  <c r="W1338" i="2"/>
  <c r="Y1338" i="2" s="1"/>
  <c r="W1317" i="2"/>
  <c r="Y1317" i="2" s="1"/>
  <c r="W1288" i="2"/>
  <c r="Y1288" i="2" s="1"/>
  <c r="W1255" i="2"/>
  <c r="Y1255" i="2" s="1"/>
  <c r="W1228" i="2"/>
  <c r="Y1228" i="2" s="1"/>
  <c r="W1203" i="2"/>
  <c r="Y1203" i="2" s="1"/>
  <c r="W1179" i="2"/>
  <c r="Y1179" i="2" s="1"/>
  <c r="W1159" i="2"/>
  <c r="Y1159" i="2" s="1"/>
  <c r="W1132" i="2"/>
  <c r="Y1132" i="2" s="1"/>
  <c r="W1108" i="2"/>
  <c r="Y1108" i="2" s="1"/>
  <c r="W1086" i="2"/>
  <c r="Y1086" i="2" s="1"/>
  <c r="W1059" i="2"/>
  <c r="Y1059" i="2" s="1"/>
  <c r="W1040" i="2"/>
  <c r="Y1040" i="2" s="1"/>
  <c r="W1012" i="2"/>
  <c r="Y1012" i="2" s="1"/>
  <c r="W990" i="2"/>
  <c r="Y990" i="2" s="1"/>
  <c r="W970" i="2"/>
  <c r="Y970" i="2" s="1"/>
  <c r="W949" i="2"/>
  <c r="Y949" i="2" s="1"/>
  <c r="W930" i="2"/>
  <c r="Y930" i="2" s="1"/>
  <c r="W910" i="2"/>
  <c r="Y910" i="2" s="1"/>
  <c r="W894" i="2"/>
  <c r="Y894" i="2" s="1"/>
  <c r="W875" i="2"/>
  <c r="W852" i="2"/>
  <c r="Y852" i="2" s="1"/>
  <c r="W831" i="2"/>
  <c r="Y831" i="2" s="1"/>
  <c r="W810" i="2"/>
  <c r="Y810" i="2" s="1"/>
  <c r="W783" i="2"/>
  <c r="W762" i="2"/>
  <c r="Y762" i="2" s="1"/>
  <c r="W743" i="2"/>
  <c r="Y743" i="2" s="1"/>
  <c r="W717" i="2"/>
  <c r="Y717" i="2" s="1"/>
  <c r="W700" i="2"/>
  <c r="Y700" i="2" s="1"/>
  <c r="W676" i="2"/>
  <c r="Y676" i="2" s="1"/>
  <c r="W652" i="2"/>
  <c r="Y652" i="2" s="1"/>
  <c r="W626" i="2"/>
  <c r="Y626" i="2" s="1"/>
  <c r="W602" i="2"/>
  <c r="Y602" i="2" s="1"/>
  <c r="W573" i="2"/>
  <c r="Y573" i="2" s="1"/>
  <c r="W547" i="2"/>
  <c r="Y547" i="2" s="1"/>
  <c r="W523" i="2"/>
  <c r="Y523" i="2" s="1"/>
  <c r="W503" i="2"/>
  <c r="W480" i="2"/>
  <c r="Y480" i="2" s="1"/>
  <c r="W450" i="2"/>
  <c r="Y450" i="2" s="1"/>
  <c r="W426" i="2"/>
  <c r="Y426" i="2" s="1"/>
  <c r="W398" i="2"/>
  <c r="W372" i="2"/>
  <c r="Y372" i="2" s="1"/>
  <c r="W346" i="2"/>
  <c r="Y346" i="2" s="1"/>
  <c r="W320" i="2"/>
  <c r="Y320" i="2" s="1"/>
  <c r="W297" i="2"/>
  <c r="Y297" i="2" s="1"/>
  <c r="W271" i="2"/>
  <c r="Y271" i="2" s="1"/>
  <c r="W246" i="2"/>
  <c r="Y246" i="2" s="1"/>
  <c r="W215" i="2"/>
  <c r="Y215" i="2" s="1"/>
  <c r="W190" i="2"/>
  <c r="Y190" i="2" s="1"/>
  <c r="W168" i="2"/>
  <c r="Y168" i="2" s="1"/>
  <c r="W143" i="2"/>
  <c r="Y143" i="2" s="1"/>
  <c r="W122" i="2"/>
  <c r="Y122" i="2" s="1"/>
  <c r="W102" i="2"/>
  <c r="Y102" i="2" s="1"/>
  <c r="W75" i="2"/>
  <c r="Y75" i="2" s="1"/>
  <c r="W50" i="2"/>
  <c r="Y50" i="2" s="1"/>
  <c r="W23" i="2"/>
  <c r="Y23" i="2" s="1"/>
  <c r="W2096" i="2"/>
  <c r="W2069" i="2"/>
  <c r="Y2069" i="2" s="1"/>
  <c r="W2023" i="2"/>
  <c r="Y2023" i="2" s="1"/>
  <c r="W2001" i="2"/>
  <c r="W1980" i="2"/>
  <c r="Y1980" i="2" s="1"/>
  <c r="W1960" i="2"/>
  <c r="Y1960" i="2" s="1"/>
  <c r="W1929" i="2"/>
  <c r="Y1929" i="2" s="1"/>
  <c r="W1907" i="2"/>
  <c r="Y1907" i="2" s="1"/>
  <c r="W1884" i="2"/>
  <c r="Y1884" i="2" s="1"/>
  <c r="W1862" i="2"/>
  <c r="Y1862" i="2" s="1"/>
  <c r="W1841" i="2"/>
  <c r="Y1841" i="2" s="1"/>
  <c r="W1815" i="2"/>
  <c r="Y1815" i="2" s="1"/>
  <c r="W1789" i="2"/>
  <c r="Y1789" i="2" s="1"/>
  <c r="W1768" i="2"/>
  <c r="Y1768" i="2" s="1"/>
  <c r="W1745" i="2"/>
  <c r="Y1745" i="2" s="1"/>
  <c r="W1720" i="2"/>
  <c r="W1696" i="2"/>
  <c r="Y1696" i="2" s="1"/>
  <c r="W1677" i="2"/>
  <c r="Y1677" i="2" s="1"/>
  <c r="W1649" i="2"/>
  <c r="Y1649" i="2" s="1"/>
  <c r="W1632" i="2"/>
  <c r="W1612" i="2"/>
  <c r="Y1612" i="2" s="1"/>
  <c r="W1595" i="2"/>
  <c r="Y1595" i="2" s="1"/>
  <c r="W1573" i="2"/>
  <c r="Y1573" i="2" s="1"/>
  <c r="W1553" i="2"/>
  <c r="Y1553" i="2" s="1"/>
  <c r="W1533" i="2"/>
  <c r="Y1533" i="2" s="1"/>
  <c r="W1513" i="2"/>
  <c r="Y1513" i="2" s="1"/>
  <c r="W1491" i="2"/>
  <c r="Y1491" i="2" s="1"/>
  <c r="W1466" i="2"/>
  <c r="Y1466" i="2" s="1"/>
  <c r="W1439" i="2"/>
  <c r="Y1439" i="2" s="1"/>
  <c r="W1418" i="2"/>
  <c r="Y1418" i="2" s="1"/>
  <c r="W1391" i="2"/>
  <c r="Y1391" i="2" s="1"/>
  <c r="W1361" i="2"/>
  <c r="W1337" i="2"/>
  <c r="Y1337" i="2" s="1"/>
  <c r="W1316" i="2"/>
  <c r="Y1316" i="2" s="1"/>
  <c r="W1286" i="2"/>
  <c r="Y1286" i="2" s="1"/>
  <c r="W1254" i="2"/>
  <c r="W1226" i="2"/>
  <c r="Y1226" i="2" s="1"/>
  <c r="W1201" i="2"/>
  <c r="Y1201" i="2" s="1"/>
  <c r="W1178" i="2"/>
  <c r="Y1178" i="2" s="1"/>
  <c r="W1158" i="2"/>
  <c r="Y1158" i="2" s="1"/>
  <c r="W1129" i="2"/>
  <c r="Y1129" i="2" s="1"/>
  <c r="W1107" i="2"/>
  <c r="Y1107" i="2" s="1"/>
  <c r="W1085" i="2"/>
  <c r="Y1085" i="2" s="1"/>
  <c r="W1058" i="2"/>
  <c r="Y1058" i="2" s="1"/>
  <c r="W1039" i="2"/>
  <c r="Y1039" i="2" s="1"/>
  <c r="W1011" i="2"/>
  <c r="Y1011" i="2" s="1"/>
  <c r="W987" i="2"/>
  <c r="Y987" i="2" s="1"/>
  <c r="W969" i="2"/>
  <c r="W948" i="2"/>
  <c r="Y948" i="2" s="1"/>
  <c r="W929" i="2"/>
  <c r="Y929" i="2" s="1"/>
  <c r="W909" i="2"/>
  <c r="Y909" i="2" s="1"/>
  <c r="W893" i="2"/>
  <c r="Y893" i="2" s="1"/>
  <c r="W874" i="2"/>
  <c r="Y874" i="2" s="1"/>
  <c r="W851" i="2"/>
  <c r="Y851" i="2" s="1"/>
  <c r="W828" i="2"/>
  <c r="Y828" i="2" s="1"/>
  <c r="W809" i="2"/>
  <c r="Y809" i="2" s="1"/>
  <c r="W782" i="2"/>
  <c r="Y782" i="2" s="1"/>
  <c r="W761" i="2"/>
  <c r="Y761" i="2" s="1"/>
  <c r="W742" i="2"/>
  <c r="Y742" i="2" s="1"/>
  <c r="W716" i="2"/>
  <c r="Y716" i="2" s="1"/>
  <c r="W699" i="2"/>
  <c r="Y699" i="2" s="1"/>
  <c r="W675" i="2"/>
  <c r="Y675" i="2" s="1"/>
  <c r="W651" i="2"/>
  <c r="Y651" i="2" s="1"/>
  <c r="W624" i="2"/>
  <c r="Y624" i="2" s="1"/>
  <c r="W600" i="2"/>
  <c r="Y600" i="2" s="1"/>
  <c r="W570" i="2"/>
  <c r="Y570" i="2" s="1"/>
  <c r="W546" i="2"/>
  <c r="Y546" i="2" s="1"/>
  <c r="W520" i="2"/>
  <c r="Y520" i="2" s="1"/>
  <c r="W502" i="2"/>
  <c r="Y502" i="2" s="1"/>
  <c r="W476" i="2"/>
  <c r="Y476" i="2" s="1"/>
  <c r="W449" i="2"/>
  <c r="Y449" i="2" s="1"/>
  <c r="W425" i="2"/>
  <c r="Y425" i="2" s="1"/>
  <c r="W395" i="2"/>
  <c r="Y395" i="2" s="1"/>
  <c r="W371" i="2"/>
  <c r="Y371" i="2" s="1"/>
  <c r="W344" i="2"/>
  <c r="Y344" i="2" s="1"/>
  <c r="W319" i="2"/>
  <c r="Y319" i="2" s="1"/>
  <c r="W294" i="2"/>
  <c r="Y294" i="2" s="1"/>
  <c r="W270" i="2"/>
  <c r="Y270" i="2" s="1"/>
  <c r="W244" i="2"/>
  <c r="Y244" i="2" s="1"/>
  <c r="W213" i="2"/>
  <c r="W188" i="2"/>
  <c r="Y188" i="2" s="1"/>
  <c r="W167" i="2"/>
  <c r="Y167" i="2" s="1"/>
  <c r="W142" i="2"/>
  <c r="Y142" i="2" s="1"/>
  <c r="W120" i="2"/>
  <c r="Y120" i="2" s="1"/>
  <c r="W101" i="2"/>
  <c r="Y101" i="2" s="1"/>
  <c r="W73" i="2"/>
  <c r="Y73" i="2" s="1"/>
  <c r="W49" i="2"/>
  <c r="Y49" i="2" s="1"/>
  <c r="W20" i="2"/>
  <c r="Y20" i="2" s="1"/>
  <c r="W2354" i="2"/>
  <c r="Y2354" i="2" s="1"/>
  <c r="W2328" i="2"/>
  <c r="Y2328" i="2" s="1"/>
  <c r="W2302" i="2"/>
  <c r="Y2302" i="2" s="1"/>
  <c r="W2277" i="2"/>
  <c r="Y2277" i="2" s="1"/>
  <c r="W2251" i="2"/>
  <c r="Y2251" i="2" s="1"/>
  <c r="W2227" i="2"/>
  <c r="Y2227" i="2" s="1"/>
  <c r="W2205" i="2"/>
  <c r="Y2205" i="2" s="1"/>
  <c r="W2188" i="2"/>
  <c r="Y2188" i="2" s="1"/>
  <c r="W2168" i="2"/>
  <c r="Y2168" i="2" s="1"/>
  <c r="W2147" i="2"/>
  <c r="Y2147" i="2" s="1"/>
  <c r="W2123" i="2"/>
  <c r="Y2123" i="2" s="1"/>
  <c r="W2091" i="2"/>
  <c r="Y2091" i="2" s="1"/>
  <c r="W2068" i="2"/>
  <c r="Y2068" i="2" s="1"/>
  <c r="W2044" i="2"/>
  <c r="Y2044" i="2" s="1"/>
  <c r="W2021" i="2"/>
  <c r="Y2021" i="2" s="1"/>
  <c r="W2000" i="2"/>
  <c r="Y2000" i="2" s="1"/>
  <c r="W1979" i="2"/>
  <c r="Y1979" i="2" s="1"/>
  <c r="W1959" i="2"/>
  <c r="Y1959" i="2" s="1"/>
  <c r="W1928" i="2"/>
  <c r="Y1928" i="2" s="1"/>
  <c r="W1906" i="2"/>
  <c r="Y1906" i="2" s="1"/>
  <c r="W1883" i="2"/>
  <c r="Y1883" i="2" s="1"/>
  <c r="W1861" i="2"/>
  <c r="Y1861" i="2" s="1"/>
  <c r="W1839" i="2"/>
  <c r="Y1839" i="2" s="1"/>
  <c r="W1814" i="2"/>
  <c r="Y1814" i="2" s="1"/>
  <c r="W1788" i="2"/>
  <c r="Y1788" i="2" s="1"/>
  <c r="W1767" i="2"/>
  <c r="Y1767" i="2" s="1"/>
  <c r="W1743" i="2"/>
  <c r="Y1743" i="2" s="1"/>
  <c r="W1716" i="2"/>
  <c r="Y1716" i="2" s="1"/>
  <c r="W1695" i="2"/>
  <c r="Y1695" i="2" s="1"/>
  <c r="W1676" i="2"/>
  <c r="Y1676" i="2" s="1"/>
  <c r="W1648" i="2"/>
  <c r="Y1648" i="2" s="1"/>
  <c r="W1631" i="2"/>
  <c r="Y1631" i="2" s="1"/>
  <c r="W1611" i="2"/>
  <c r="Y1611" i="2" s="1"/>
  <c r="W1594" i="2"/>
  <c r="Y1594" i="2" s="1"/>
  <c r="W1571" i="2"/>
  <c r="Y1571" i="2" s="1"/>
  <c r="W1552" i="2"/>
  <c r="Y1552" i="2" s="1"/>
  <c r="W1532" i="2"/>
  <c r="Y1532" i="2" s="1"/>
  <c r="W1510" i="2"/>
  <c r="Y1510" i="2" s="1"/>
  <c r="W1490" i="2"/>
  <c r="Y1490" i="2" s="1"/>
  <c r="W1464" i="2"/>
  <c r="Y1464" i="2" s="1"/>
  <c r="W1437" i="2"/>
  <c r="Y1437" i="2" s="1"/>
  <c r="W1417" i="2"/>
  <c r="Y1417" i="2" s="1"/>
  <c r="W1388" i="2"/>
  <c r="Y1388" i="2" s="1"/>
  <c r="W1360" i="2"/>
  <c r="Y1360" i="2" s="1"/>
  <c r="W1335" i="2"/>
  <c r="Y1335" i="2" s="1"/>
  <c r="W1315" i="2"/>
  <c r="Y1315" i="2" s="1"/>
  <c r="W1285" i="2"/>
  <c r="Y1285" i="2" s="1"/>
  <c r="W1252" i="2"/>
  <c r="Y1252" i="2" s="1"/>
  <c r="W1225" i="2"/>
  <c r="Y1225" i="2" s="1"/>
  <c r="W1200" i="2"/>
  <c r="Y1200" i="2" s="1"/>
  <c r="W1177" i="2"/>
  <c r="Y1177" i="2" s="1"/>
  <c r="W1157" i="2"/>
  <c r="Y1157" i="2" s="1"/>
  <c r="W1128" i="2"/>
  <c r="Y1128" i="2" s="1"/>
  <c r="W1105" i="2"/>
  <c r="Y1105" i="2" s="1"/>
  <c r="W1084" i="2"/>
  <c r="Y1084" i="2" s="1"/>
  <c r="W1057" i="2"/>
  <c r="Y1057" i="2" s="1"/>
  <c r="W1038" i="2"/>
  <c r="Y1038" i="2" s="1"/>
  <c r="W1010" i="2"/>
  <c r="Y1010" i="2" s="1"/>
  <c r="W986" i="2"/>
  <c r="Y986" i="2" s="1"/>
  <c r="W967" i="2"/>
  <c r="Y967" i="2" s="1"/>
  <c r="W947" i="2"/>
  <c r="Y947" i="2" s="1"/>
  <c r="W928" i="2"/>
  <c r="Y928" i="2" s="1"/>
  <c r="W908" i="2"/>
  <c r="Y908" i="2" s="1"/>
  <c r="W892" i="2"/>
  <c r="Y892" i="2" s="1"/>
  <c r="W872" i="2"/>
  <c r="Y872" i="2" s="1"/>
  <c r="W850" i="2"/>
  <c r="Y850" i="2" s="1"/>
  <c r="W827" i="2"/>
  <c r="Y827" i="2" s="1"/>
  <c r="W807" i="2"/>
  <c r="Y807" i="2" s="1"/>
  <c r="W781" i="2"/>
  <c r="Y781" i="2" s="1"/>
  <c r="W760" i="2"/>
  <c r="Y760" i="2" s="1"/>
  <c r="W740" i="2"/>
  <c r="Y740" i="2" s="1"/>
  <c r="W715" i="2"/>
  <c r="Y715" i="2" s="1"/>
  <c r="W698" i="2"/>
  <c r="Y698" i="2" s="1"/>
  <c r="W674" i="2"/>
  <c r="W650" i="2"/>
  <c r="Y650" i="2" s="1"/>
  <c r="W623" i="2"/>
  <c r="Y623" i="2" s="1"/>
  <c r="W599" i="2"/>
  <c r="Y599" i="2" s="1"/>
  <c r="W567" i="2"/>
  <c r="Y567" i="2" s="1"/>
  <c r="W545" i="2"/>
  <c r="Y545" i="2" s="1"/>
  <c r="W519" i="2"/>
  <c r="Y519" i="2" s="1"/>
  <c r="W501" i="2"/>
  <c r="Y501" i="2" s="1"/>
  <c r="W475" i="2"/>
  <c r="Y475" i="2" s="1"/>
  <c r="W448" i="2"/>
  <c r="Y448" i="2" s="1"/>
  <c r="W423" i="2"/>
  <c r="Y423" i="2" s="1"/>
  <c r="W394" i="2"/>
  <c r="Y394" i="2" s="1"/>
  <c r="W367" i="2"/>
  <c r="Y367" i="2" s="1"/>
  <c r="W341" i="2"/>
  <c r="Y341" i="2" s="1"/>
  <c r="W318" i="2"/>
  <c r="Y318" i="2" s="1"/>
  <c r="W292" i="2"/>
  <c r="Y292" i="2" s="1"/>
  <c r="W269" i="2"/>
  <c r="W239" i="2"/>
  <c r="Y239" i="2" s="1"/>
  <c r="W212" i="2"/>
  <c r="Y212" i="2" s="1"/>
  <c r="W187" i="2"/>
  <c r="Y187" i="2" s="1"/>
  <c r="W165" i="2"/>
  <c r="Y165" i="2" s="1"/>
  <c r="W141" i="2"/>
  <c r="Y141" i="2" s="1"/>
  <c r="W119" i="2"/>
  <c r="Y119" i="2" s="1"/>
  <c r="W99" i="2"/>
  <c r="Y99" i="2" s="1"/>
  <c r="W72" i="2"/>
  <c r="Y72" i="2" s="1"/>
  <c r="W48" i="2"/>
  <c r="Y48" i="2" s="1"/>
  <c r="W19" i="2"/>
  <c r="Y19" i="2" s="1"/>
  <c r="W2020" i="2"/>
  <c r="Y2020" i="2" s="1"/>
  <c r="W1999" i="2"/>
  <c r="Y1999" i="2" s="1"/>
  <c r="W1978" i="2"/>
  <c r="Y1978" i="2" s="1"/>
  <c r="W1957" i="2"/>
  <c r="Y1957" i="2" s="1"/>
  <c r="W1926" i="2"/>
  <c r="Y1926" i="2" s="1"/>
  <c r="W1904" i="2"/>
  <c r="Y1904" i="2" s="1"/>
  <c r="W1882" i="2"/>
  <c r="Y1882" i="2" s="1"/>
  <c r="W1859" i="2"/>
  <c r="Y1859" i="2" s="1"/>
  <c r="W1838" i="2"/>
  <c r="Y1838" i="2" s="1"/>
  <c r="W1813" i="2"/>
  <c r="Y1813" i="2" s="1"/>
  <c r="W1786" i="2"/>
  <c r="Y1786" i="2" s="1"/>
  <c r="W1766" i="2"/>
  <c r="Y1766" i="2" s="1"/>
  <c r="W1741" i="2"/>
  <c r="Y1741" i="2" s="1"/>
  <c r="W1715" i="2"/>
  <c r="Y1715" i="2" s="1"/>
  <c r="W1694" i="2"/>
  <c r="Y1694" i="2" s="1"/>
  <c r="W1673" i="2"/>
  <c r="Y1673" i="2" s="1"/>
  <c r="W1647" i="2"/>
  <c r="Y1647" i="2" s="1"/>
  <c r="W1630" i="2"/>
  <c r="Y1630" i="2" s="1"/>
  <c r="W1610" i="2"/>
  <c r="Y1610" i="2" s="1"/>
  <c r="W1593" i="2"/>
  <c r="Y1593" i="2" s="1"/>
  <c r="W1570" i="2"/>
  <c r="W1551" i="2"/>
  <c r="Y1551" i="2" s="1"/>
  <c r="W1531" i="2"/>
  <c r="Y1531" i="2" s="1"/>
  <c r="W1509" i="2"/>
  <c r="Y1509" i="2" s="1"/>
  <c r="W1489" i="2"/>
  <c r="Y1489" i="2" s="1"/>
  <c r="W1462" i="2"/>
  <c r="Y1462" i="2" s="1"/>
  <c r="W1435" i="2"/>
  <c r="Y1435" i="2" s="1"/>
  <c r="W1416" i="2"/>
  <c r="Y1416" i="2" s="1"/>
  <c r="W1387" i="2"/>
  <c r="Y1387" i="2" s="1"/>
  <c r="W1358" i="2"/>
  <c r="Y1358" i="2" s="1"/>
  <c r="W1333" i="2"/>
  <c r="Y1333" i="2" s="1"/>
  <c r="W1313" i="2"/>
  <c r="Y1313" i="2" s="1"/>
  <c r="W1280" i="2"/>
  <c r="Y1280" i="2" s="1"/>
  <c r="W1251" i="2"/>
  <c r="Y1251" i="2" s="1"/>
  <c r="W1224" i="2"/>
  <c r="Y1224" i="2" s="1"/>
  <c r="W1198" i="2"/>
  <c r="Y1198" i="2" s="1"/>
  <c r="W1176" i="2"/>
  <c r="Y1176" i="2" s="1"/>
  <c r="W1155" i="2"/>
  <c r="Y1155" i="2" s="1"/>
  <c r="W1127" i="2"/>
  <c r="Y1127" i="2" s="1"/>
  <c r="W1104" i="2"/>
  <c r="Y1104" i="2" s="1"/>
  <c r="W1083" i="2"/>
  <c r="Y1083" i="2" s="1"/>
  <c r="W1056" i="2"/>
  <c r="Y1056" i="2" s="1"/>
  <c r="W1036" i="2"/>
  <c r="Y1036" i="2" s="1"/>
  <c r="W1008" i="2"/>
  <c r="Y1008" i="2" s="1"/>
  <c r="W985" i="2"/>
  <c r="Y985" i="2" s="1"/>
  <c r="W965" i="2"/>
  <c r="Y965" i="2" s="1"/>
  <c r="W946" i="2"/>
  <c r="Y946" i="2" s="1"/>
  <c r="W926" i="2"/>
  <c r="Y926" i="2" s="1"/>
  <c r="W907" i="2"/>
  <c r="Y907" i="2" s="1"/>
  <c r="W891" i="2"/>
  <c r="Y891" i="2" s="1"/>
  <c r="W871" i="2"/>
  <c r="Y871" i="2" s="1"/>
  <c r="W849" i="2"/>
  <c r="Y849" i="2" s="1"/>
  <c r="W826" i="2"/>
  <c r="Y826" i="2" s="1"/>
  <c r="W806" i="2"/>
  <c r="Y806" i="2" s="1"/>
  <c r="W780" i="2"/>
  <c r="Y780" i="2" s="1"/>
  <c r="W759" i="2"/>
  <c r="Y759" i="2" s="1"/>
  <c r="W738" i="2"/>
  <c r="Y738" i="2" s="1"/>
  <c r="W714" i="2"/>
  <c r="Y714" i="2" s="1"/>
  <c r="W697" i="2"/>
  <c r="Y697" i="2" s="1"/>
  <c r="W673" i="2"/>
  <c r="Y673" i="2" s="1"/>
  <c r="W645" i="2"/>
  <c r="Y645" i="2" s="1"/>
  <c r="W622" i="2"/>
  <c r="Y622" i="2" s="1"/>
  <c r="W598" i="2"/>
  <c r="Y598" i="2" s="1"/>
  <c r="W566" i="2"/>
  <c r="Y566" i="2" s="1"/>
  <c r="W544" i="2"/>
  <c r="Y544" i="2" s="1"/>
  <c r="W518" i="2"/>
  <c r="Y518" i="2" s="1"/>
  <c r="W500" i="2"/>
  <c r="Y500" i="2" s="1"/>
  <c r="W474" i="2"/>
  <c r="Y474" i="2" s="1"/>
  <c r="W446" i="2"/>
  <c r="Y446" i="2" s="1"/>
  <c r="W422" i="2"/>
  <c r="Y422" i="2" s="1"/>
  <c r="W392" i="2"/>
  <c r="Y392" i="2" s="1"/>
  <c r="W366" i="2"/>
  <c r="Y366" i="2" s="1"/>
  <c r="W337" i="2"/>
  <c r="Y337" i="2" s="1"/>
  <c r="W314" i="2"/>
  <c r="Y314" i="2" s="1"/>
  <c r="W289" i="2"/>
  <c r="Y289" i="2" s="1"/>
  <c r="W268" i="2"/>
  <c r="Y268" i="2" s="1"/>
  <c r="W238" i="2"/>
  <c r="Y238" i="2" s="1"/>
  <c r="W211" i="2"/>
  <c r="Y211" i="2" s="1"/>
  <c r="W185" i="2"/>
  <c r="Y185" i="2" s="1"/>
  <c r="W162" i="2"/>
  <c r="Y162" i="2" s="1"/>
  <c r="W140" i="2"/>
  <c r="Y140" i="2" s="1"/>
  <c r="W118" i="2"/>
  <c r="Y118" i="2" s="1"/>
  <c r="W98" i="2"/>
  <c r="Y98" i="2" s="1"/>
  <c r="W71" i="2"/>
  <c r="Y71" i="2" s="1"/>
  <c r="W45" i="2"/>
  <c r="Y45" i="2" s="1"/>
  <c r="W18" i="2"/>
  <c r="Y18" i="2" s="1"/>
  <c r="W2203" i="2"/>
  <c r="Y2203" i="2" s="1"/>
  <c r="W2186" i="2"/>
  <c r="Y2186" i="2" s="1"/>
  <c r="W2166" i="2"/>
  <c r="Y2166" i="2" s="1"/>
  <c r="W2144" i="2"/>
  <c r="Y2144" i="2" s="1"/>
  <c r="W2121" i="2"/>
  <c r="Y2121" i="2" s="1"/>
  <c r="W2088" i="2"/>
  <c r="Y2088" i="2" s="1"/>
  <c r="W2065" i="2"/>
  <c r="Y2065" i="2" s="1"/>
  <c r="W2041" i="2"/>
  <c r="Y2041" i="2" s="1"/>
  <c r="W2018" i="2"/>
  <c r="Y2018" i="2" s="1"/>
  <c r="W1998" i="2"/>
  <c r="Y1998" i="2" s="1"/>
  <c r="W1975" i="2"/>
  <c r="Y1975" i="2" s="1"/>
  <c r="W1954" i="2"/>
  <c r="Y1954" i="2" s="1"/>
  <c r="W1925" i="2"/>
  <c r="Y1925" i="2" s="1"/>
  <c r="W1903" i="2"/>
  <c r="Y1903" i="2" s="1"/>
  <c r="W1880" i="2"/>
  <c r="Y1880" i="2" s="1"/>
  <c r="W1858" i="2"/>
  <c r="Y1858" i="2" s="1"/>
  <c r="W1837" i="2"/>
  <c r="Y1837" i="2" s="1"/>
  <c r="W1812" i="2"/>
  <c r="Y1812" i="2" s="1"/>
  <c r="W1784" i="2"/>
  <c r="Y1784" i="2" s="1"/>
  <c r="W1765" i="2"/>
  <c r="Y1765" i="2" s="1"/>
  <c r="W1739" i="2"/>
  <c r="Y1739" i="2" s="1"/>
  <c r="W1714" i="2"/>
  <c r="Y1714" i="2" s="1"/>
  <c r="W1692" i="2"/>
  <c r="Y1692" i="2" s="1"/>
  <c r="W1671" i="2"/>
  <c r="Y1671" i="2" s="1"/>
  <c r="W1646" i="2"/>
  <c r="Y1646" i="2" s="1"/>
  <c r="W1629" i="2"/>
  <c r="Y1629" i="2" s="1"/>
  <c r="W1609" i="2"/>
  <c r="Y1609" i="2" s="1"/>
  <c r="W1592" i="2"/>
  <c r="Y1592" i="2" s="1"/>
  <c r="W1569" i="2"/>
  <c r="Y1569" i="2" s="1"/>
  <c r="W1550" i="2"/>
  <c r="Y1550" i="2" s="1"/>
  <c r="W1530" i="2"/>
  <c r="Y1530" i="2" s="1"/>
  <c r="W1508" i="2"/>
  <c r="Y1508" i="2" s="1"/>
  <c r="W1486" i="2"/>
  <c r="Y1486" i="2" s="1"/>
  <c r="W1460" i="2"/>
  <c r="Y1460" i="2" s="1"/>
  <c r="W1433" i="2"/>
  <c r="Y1433" i="2" s="1"/>
  <c r="W1413" i="2"/>
  <c r="Y1413" i="2" s="1"/>
  <c r="W1386" i="2"/>
  <c r="Y1386" i="2" s="1"/>
  <c r="W1355" i="2"/>
  <c r="Y1355" i="2" s="1"/>
  <c r="W1331" i="2"/>
  <c r="Y1331" i="2" s="1"/>
  <c r="W1312" i="2"/>
  <c r="Y1312" i="2" s="1"/>
  <c r="W1279" i="2"/>
  <c r="Y1279" i="2" s="1"/>
  <c r="W1249" i="2"/>
  <c r="Y1249" i="2" s="1"/>
  <c r="W1223" i="2"/>
  <c r="Y1223" i="2" s="1"/>
  <c r="W1197" i="2"/>
  <c r="Y1197" i="2" s="1"/>
  <c r="W1175" i="2"/>
  <c r="Y1175" i="2" s="1"/>
  <c r="W1154" i="2"/>
  <c r="Y1154" i="2" s="1"/>
  <c r="W1126" i="2"/>
  <c r="Y1126" i="2" s="1"/>
  <c r="W1103" i="2"/>
  <c r="Y1103" i="2" s="1"/>
  <c r="W1080" i="2"/>
  <c r="Y1080" i="2" s="1"/>
  <c r="W1055" i="2"/>
  <c r="Y1055" i="2" s="1"/>
  <c r="W1035" i="2"/>
  <c r="Y1035" i="2" s="1"/>
  <c r="W1007" i="2"/>
  <c r="Y1007" i="2" s="1"/>
  <c r="W984" i="2"/>
  <c r="Y984" i="2" s="1"/>
  <c r="W964" i="2"/>
  <c r="Y964" i="2" s="1"/>
  <c r="W944" i="2"/>
  <c r="Y944" i="2" s="1"/>
  <c r="W925" i="2"/>
  <c r="Y925" i="2" s="1"/>
  <c r="W906" i="2"/>
  <c r="Y906" i="2" s="1"/>
  <c r="W890" i="2"/>
  <c r="Y890" i="2" s="1"/>
  <c r="W869" i="2"/>
  <c r="Y869" i="2" s="1"/>
  <c r="W848" i="2"/>
  <c r="Y848" i="2" s="1"/>
  <c r="W825" i="2"/>
  <c r="Y825" i="2" s="1"/>
  <c r="W804" i="2"/>
  <c r="Y804" i="2" s="1"/>
  <c r="W778" i="2"/>
  <c r="Y778" i="2" s="1"/>
  <c r="W757" i="2"/>
  <c r="Y757" i="2" s="1"/>
  <c r="W737" i="2"/>
  <c r="Y737" i="2" s="1"/>
  <c r="W713" i="2"/>
  <c r="Y713" i="2" s="1"/>
  <c r="W696" i="2"/>
  <c r="Y696" i="2" s="1"/>
  <c r="W672" i="2"/>
  <c r="Y672" i="2" s="1"/>
  <c r="W641" i="2"/>
  <c r="Y641" i="2" s="1"/>
  <c r="W621" i="2"/>
  <c r="Y621" i="2" s="1"/>
  <c r="W597" i="2"/>
  <c r="Y597" i="2" s="1"/>
  <c r="W565" i="2"/>
  <c r="Y565" i="2" s="1"/>
  <c r="W543" i="2"/>
  <c r="Y543" i="2" s="1"/>
  <c r="W517" i="2"/>
  <c r="Y517" i="2" s="1"/>
  <c r="W499" i="2"/>
  <c r="Y499" i="2" s="1"/>
  <c r="W470" i="2"/>
  <c r="Y470" i="2" s="1"/>
  <c r="W444" i="2"/>
  <c r="Y444" i="2" s="1"/>
  <c r="W421" i="2"/>
  <c r="Y421" i="2" s="1"/>
  <c r="W391" i="2"/>
  <c r="Y391" i="2" s="1"/>
  <c r="W365" i="2"/>
  <c r="Y365" i="2" s="1"/>
  <c r="W335" i="2"/>
  <c r="Y335" i="2" s="1"/>
  <c r="W313" i="2"/>
  <c r="Y313" i="2" s="1"/>
  <c r="W288" i="2"/>
  <c r="Y288" i="2" s="1"/>
  <c r="W267" i="2"/>
  <c r="Y267" i="2" s="1"/>
  <c r="W237" i="2"/>
  <c r="Y237" i="2" s="1"/>
  <c r="W210" i="2"/>
  <c r="Y210" i="2" s="1"/>
  <c r="W184" i="2"/>
  <c r="Y184" i="2" s="1"/>
  <c r="W161" i="2"/>
  <c r="Y161" i="2" s="1"/>
  <c r="W139" i="2"/>
  <c r="Y139" i="2" s="1"/>
  <c r="W116" i="2"/>
  <c r="Y116" i="2" s="1"/>
  <c r="W97" i="2"/>
  <c r="Y97" i="2" s="1"/>
  <c r="W69" i="2"/>
  <c r="Y69" i="2" s="1"/>
  <c r="W42" i="2"/>
  <c r="Y42" i="2" s="1"/>
  <c r="W15" i="2"/>
  <c r="Y15" i="2" s="1"/>
  <c r="W2349" i="2"/>
  <c r="Y2349" i="2" s="1"/>
  <c r="W2324" i="2"/>
  <c r="Y2324" i="2" s="1"/>
  <c r="W2297" i="2"/>
  <c r="Y2297" i="2" s="1"/>
  <c r="W2273" i="2"/>
  <c r="Y2273" i="2" s="1"/>
  <c r="W2248" i="2"/>
  <c r="Y2248" i="2" s="1"/>
  <c r="W2223" i="2"/>
  <c r="Y2223" i="2" s="1"/>
  <c r="W2201" i="2"/>
  <c r="Y2201" i="2" s="1"/>
  <c r="W2183" i="2"/>
  <c r="Y2183" i="2" s="1"/>
  <c r="W2165" i="2"/>
  <c r="Y2165" i="2" s="1"/>
  <c r="W2143" i="2"/>
  <c r="Y2143" i="2" s="1"/>
  <c r="W2120" i="2"/>
  <c r="Y2120" i="2" s="1"/>
  <c r="W2086" i="2"/>
  <c r="Y2086" i="2" s="1"/>
  <c r="W2064" i="2"/>
  <c r="Y2064" i="2" s="1"/>
  <c r="W2040" i="2"/>
  <c r="Y2040" i="2" s="1"/>
  <c r="W2017" i="2"/>
  <c r="Y2017" i="2" s="1"/>
  <c r="W1997" i="2"/>
  <c r="Y1997" i="2" s="1"/>
  <c r="W1974" i="2"/>
  <c r="Y1974" i="2" s="1"/>
  <c r="W1953" i="2"/>
  <c r="Y1953" i="2" s="1"/>
  <c r="W1924" i="2"/>
  <c r="Y1924" i="2" s="1"/>
  <c r="W1902" i="2"/>
  <c r="Y1902" i="2" s="1"/>
  <c r="W1878" i="2"/>
  <c r="Y1878" i="2" s="1"/>
  <c r="W1857" i="2"/>
  <c r="Y1857" i="2" s="1"/>
  <c r="W1836" i="2"/>
  <c r="Y1836" i="2" s="1"/>
  <c r="W1811" i="2"/>
  <c r="Y1811" i="2" s="1"/>
  <c r="W1783" i="2"/>
  <c r="Y1783" i="2" s="1"/>
  <c r="W1764" i="2"/>
  <c r="Y1764" i="2" s="1"/>
  <c r="W1738" i="2"/>
  <c r="Y1738" i="2" s="1"/>
  <c r="W1713" i="2"/>
  <c r="Y1713" i="2" s="1"/>
  <c r="W1691" i="2"/>
  <c r="Y1691" i="2" s="1"/>
  <c r="W1669" i="2"/>
  <c r="W1645" i="2"/>
  <c r="Y1645" i="2" s="1"/>
  <c r="W1628" i="2"/>
  <c r="Y1628" i="2" s="1"/>
  <c r="W1608" i="2"/>
  <c r="Y1608" i="2" s="1"/>
  <c r="W1591" i="2"/>
  <c r="W1567" i="2"/>
  <c r="Y1567" i="2" s="1"/>
  <c r="W1549" i="2"/>
  <c r="Y1549" i="2" s="1"/>
  <c r="W1529" i="2"/>
  <c r="Y1529" i="2" s="1"/>
  <c r="W1506" i="2"/>
  <c r="Y1506" i="2" s="1"/>
  <c r="W1483" i="2"/>
  <c r="Y1483" i="2" s="1"/>
  <c r="W1458" i="2"/>
  <c r="Y1458" i="2" s="1"/>
  <c r="W1432" i="2"/>
  <c r="Y1432" i="2" s="1"/>
  <c r="W1411" i="2"/>
  <c r="Y1411" i="2" s="1"/>
  <c r="W1385" i="2"/>
  <c r="Y1385" i="2" s="1"/>
  <c r="W1352" i="2"/>
  <c r="Y1352" i="2" s="1"/>
  <c r="W1330" i="2"/>
  <c r="Y1330" i="2" s="1"/>
  <c r="W1309" i="2"/>
  <c r="W1276" i="2"/>
  <c r="Y1276" i="2" s="1"/>
  <c r="W1248" i="2"/>
  <c r="Y1248" i="2" s="1"/>
  <c r="W1221" i="2"/>
  <c r="Y1221" i="2" s="1"/>
  <c r="W1195" i="2"/>
  <c r="W1174" i="2"/>
  <c r="Y1174" i="2" s="1"/>
  <c r="W1153" i="2"/>
  <c r="Y1153" i="2" s="1"/>
  <c r="W1125" i="2"/>
  <c r="Y1125" i="2" s="1"/>
  <c r="W1102" i="2"/>
  <c r="Y1102" i="2" s="1"/>
  <c r="W1077" i="2"/>
  <c r="Y1077" i="2" s="1"/>
  <c r="W1054" i="2"/>
  <c r="Y1054" i="2" s="1"/>
  <c r="W1033" i="2"/>
  <c r="Y1033" i="2" s="1"/>
  <c r="W1005" i="2"/>
  <c r="Y1005" i="2" s="1"/>
  <c r="W983" i="2"/>
  <c r="Y983" i="2" s="1"/>
  <c r="W963" i="2"/>
  <c r="Y963" i="2" s="1"/>
  <c r="W943" i="2"/>
  <c r="Y943" i="2" s="1"/>
  <c r="W923" i="2"/>
  <c r="W905" i="2"/>
  <c r="Y905" i="2" s="1"/>
  <c r="W889" i="2"/>
  <c r="Y889" i="2" s="1"/>
  <c r="W868" i="2"/>
  <c r="Y868" i="2" s="1"/>
  <c r="W845" i="2"/>
  <c r="W823" i="2"/>
  <c r="Y823" i="2" s="1"/>
  <c r="W797" i="2"/>
  <c r="Y797" i="2" s="1"/>
  <c r="W775" i="2"/>
  <c r="Y775" i="2" s="1"/>
  <c r="W756" i="2"/>
  <c r="Y756" i="2" s="1"/>
  <c r="W736" i="2"/>
  <c r="Y736" i="2" s="1"/>
  <c r="W712" i="2"/>
  <c r="Y712" i="2" s="1"/>
  <c r="W693" i="2"/>
  <c r="Y693" i="2" s="1"/>
  <c r="W671" i="2"/>
  <c r="Y671" i="2" s="1"/>
  <c r="W640" i="2"/>
  <c r="Y640" i="2" s="1"/>
  <c r="W620" i="2"/>
  <c r="Y620" i="2" s="1"/>
  <c r="W593" i="2"/>
  <c r="Y593" i="2" s="1"/>
  <c r="W564" i="2"/>
  <c r="W541" i="2"/>
  <c r="Y541" i="2" s="1"/>
  <c r="W515" i="2"/>
  <c r="Y515" i="2" s="1"/>
  <c r="W498" i="2"/>
  <c r="Y498" i="2" s="1"/>
  <c r="W469" i="2"/>
  <c r="W443" i="2"/>
  <c r="Y443" i="2" s="1"/>
  <c r="W420" i="2"/>
  <c r="Y420" i="2" s="1"/>
  <c r="W389" i="2"/>
  <c r="Y389" i="2" s="1"/>
  <c r="W362" i="2"/>
  <c r="Y362" i="2" s="1"/>
  <c r="W334" i="2"/>
  <c r="Y334" i="2" s="1"/>
  <c r="W311" i="2"/>
  <c r="Y311" i="2" s="1"/>
  <c r="W285" i="2"/>
  <c r="Y285" i="2" s="1"/>
  <c r="W260" i="2"/>
  <c r="Y260" i="2" s="1"/>
  <c r="W236" i="2"/>
  <c r="Y236" i="2" s="1"/>
  <c r="W209" i="2"/>
  <c r="Y209" i="2" s="1"/>
  <c r="W183" i="2"/>
  <c r="Y183" i="2" s="1"/>
  <c r="W160" i="2"/>
  <c r="W138" i="2"/>
  <c r="Y138" i="2" s="1"/>
  <c r="W114" i="2"/>
  <c r="Y114" i="2" s="1"/>
  <c r="W94" i="2"/>
  <c r="Y94" i="2" s="1"/>
  <c r="W68" i="2"/>
  <c r="W40" i="2"/>
  <c r="Y40" i="2" s="1"/>
  <c r="W13" i="2"/>
  <c r="Y13" i="2" s="1"/>
  <c r="W2323" i="2"/>
  <c r="Y2323" i="2" s="1"/>
  <c r="W2296" i="2"/>
  <c r="W2271" i="2"/>
  <c r="Y2271" i="2" s="1"/>
  <c r="W2246" i="2"/>
  <c r="Y2246" i="2" s="1"/>
  <c r="W2222" i="2"/>
  <c r="Y2222" i="2" s="1"/>
  <c r="W2200" i="2"/>
  <c r="Y2200" i="2" s="1"/>
  <c r="W2182" i="2"/>
  <c r="Y2182" i="2" s="1"/>
  <c r="W2164" i="2"/>
  <c r="Y2164" i="2" s="1"/>
  <c r="W2142" i="2"/>
  <c r="Y2142" i="2" s="1"/>
  <c r="W2119" i="2"/>
  <c r="Y2119" i="2" s="1"/>
  <c r="W2085" i="2"/>
  <c r="Y2085" i="2" s="1"/>
  <c r="W2063" i="2"/>
  <c r="Y2063" i="2" s="1"/>
  <c r="W2039" i="2"/>
  <c r="Y2039" i="2" s="1"/>
  <c r="W2016" i="2"/>
  <c r="Y2016" i="2" s="1"/>
  <c r="W1995" i="2"/>
  <c r="Y1995" i="2" s="1"/>
  <c r="W1973" i="2"/>
  <c r="Y1973" i="2" s="1"/>
  <c r="W1950" i="2"/>
  <c r="Y1950" i="2" s="1"/>
  <c r="W1923" i="2"/>
  <c r="Y1923" i="2" s="1"/>
  <c r="W1900" i="2"/>
  <c r="Y1900" i="2" s="1"/>
  <c r="W1874" i="2"/>
  <c r="Y1874" i="2" s="1"/>
  <c r="W1856" i="2"/>
  <c r="Y1856" i="2" s="1"/>
  <c r="W1835" i="2"/>
  <c r="Y1835" i="2" s="1"/>
  <c r="W1807" i="2"/>
  <c r="Y1807" i="2" s="1"/>
  <c r="W1782" i="2"/>
  <c r="Y1782" i="2" s="1"/>
  <c r="W1763" i="2"/>
  <c r="Y1763" i="2" s="1"/>
  <c r="W1736" i="2"/>
  <c r="Y1736" i="2" s="1"/>
  <c r="W1712" i="2"/>
  <c r="Y1712" i="2" s="1"/>
  <c r="W1690" i="2"/>
  <c r="Y1690" i="2" s="1"/>
  <c r="W1667" i="2"/>
  <c r="Y1667" i="2" s="1"/>
  <c r="W1644" i="2"/>
  <c r="Y1644" i="2" s="1"/>
  <c r="W1627" i="2"/>
  <c r="Y1627" i="2" s="1"/>
  <c r="W1607" i="2"/>
  <c r="Y1607" i="2" s="1"/>
  <c r="W1590" i="2"/>
  <c r="Y1590" i="2" s="1"/>
  <c r="W1566" i="2"/>
  <c r="Y1566" i="2" s="1"/>
  <c r="W1547" i="2"/>
  <c r="Y1547" i="2" s="1"/>
  <c r="W1528" i="2"/>
  <c r="Y1528" i="2" s="1"/>
  <c r="W1504" i="2"/>
  <c r="Y1504" i="2" s="1"/>
  <c r="W1482" i="2"/>
  <c r="Y1482" i="2" s="1"/>
  <c r="W1454" i="2"/>
  <c r="Y1454" i="2" s="1"/>
  <c r="W1431" i="2"/>
  <c r="Y1431" i="2" s="1"/>
  <c r="W1409" i="2"/>
  <c r="Y1409" i="2" s="1"/>
  <c r="W1382" i="2"/>
  <c r="Y1382" i="2" s="1"/>
  <c r="W1350" i="2"/>
  <c r="Y1350" i="2" s="1"/>
  <c r="W1329" i="2"/>
  <c r="Y1329" i="2" s="1"/>
  <c r="W1308" i="2"/>
  <c r="Y1308" i="2" s="1"/>
  <c r="W1273" i="2"/>
  <c r="Y1273" i="2" s="1"/>
  <c r="W1246" i="2"/>
  <c r="Y1246" i="2" s="1"/>
  <c r="W1220" i="2"/>
  <c r="Y1220" i="2" s="1"/>
  <c r="W1193" i="2"/>
  <c r="Y1193" i="2" s="1"/>
  <c r="W1172" i="2"/>
  <c r="Y1172" i="2" s="1"/>
  <c r="W1149" i="2"/>
  <c r="Y1149" i="2" s="1"/>
  <c r="W1124" i="2"/>
  <c r="Y1124" i="2" s="1"/>
  <c r="W1101" i="2"/>
  <c r="Y1101" i="2" s="1"/>
  <c r="W1076" i="2"/>
  <c r="Y1076" i="2" s="1"/>
  <c r="W1053" i="2"/>
  <c r="Y1053" i="2" s="1"/>
  <c r="W1032" i="2"/>
  <c r="Y1032" i="2" s="1"/>
  <c r="W1002" i="2"/>
  <c r="Y1002" i="2" s="1"/>
  <c r="W982" i="2"/>
  <c r="Y982" i="2" s="1"/>
  <c r="W962" i="2"/>
  <c r="Y962" i="2" s="1"/>
  <c r="W942" i="2"/>
  <c r="Y942" i="2" s="1"/>
  <c r="W922" i="2"/>
  <c r="Y922" i="2" s="1"/>
  <c r="W904" i="2"/>
  <c r="Y904" i="2" s="1"/>
  <c r="W888" i="2"/>
  <c r="Y888" i="2" s="1"/>
  <c r="W865" i="2"/>
  <c r="Y865" i="2" s="1"/>
  <c r="W844" i="2"/>
  <c r="Y844" i="2" s="1"/>
  <c r="W822" i="2"/>
  <c r="Y822" i="2" s="1"/>
  <c r="W796" i="2"/>
  <c r="Y796" i="2" s="1"/>
  <c r="W774" i="2"/>
  <c r="Y774" i="2" s="1"/>
  <c r="W755" i="2"/>
  <c r="Y755" i="2" s="1"/>
  <c r="W735" i="2"/>
  <c r="W711" i="2"/>
  <c r="Y711" i="2" s="1"/>
  <c r="W691" i="2"/>
  <c r="Y691" i="2" s="1"/>
  <c r="W668" i="2"/>
  <c r="Y668" i="2" s="1"/>
  <c r="W639" i="2"/>
  <c r="Y639" i="2" s="1"/>
  <c r="W618" i="2"/>
  <c r="Y618" i="2" s="1"/>
  <c r="W591" i="2"/>
  <c r="Y591" i="2" s="1"/>
  <c r="W563" i="2"/>
  <c r="Y563" i="2" s="1"/>
  <c r="W539" i="2"/>
  <c r="Y539" i="2" s="1"/>
  <c r="W514" i="2"/>
  <c r="Y514" i="2" s="1"/>
  <c r="W497" i="2"/>
  <c r="Y497" i="2" s="1"/>
  <c r="W467" i="2"/>
  <c r="Y467" i="2" s="1"/>
  <c r="W442" i="2"/>
  <c r="Y442" i="2" s="1"/>
  <c r="W419" i="2"/>
  <c r="Y419" i="2" s="1"/>
  <c r="W387" i="2"/>
  <c r="Y387" i="2" s="1"/>
  <c r="W360" i="2"/>
  <c r="Y360" i="2" s="1"/>
  <c r="W333" i="2"/>
  <c r="Y333" i="2" s="1"/>
  <c r="W310" i="2"/>
  <c r="Y310" i="2" s="1"/>
  <c r="W284" i="2"/>
  <c r="Y284" i="2" s="1"/>
  <c r="W259" i="2"/>
  <c r="Y259" i="2" s="1"/>
  <c r="W235" i="2"/>
  <c r="W206" i="2"/>
  <c r="Y206" i="2" s="1"/>
  <c r="W182" i="2"/>
  <c r="Y182" i="2" s="1"/>
  <c r="W159" i="2"/>
  <c r="Y159" i="2" s="1"/>
  <c r="W137" i="2"/>
  <c r="Y137" i="2" s="1"/>
  <c r="W113" i="2"/>
  <c r="Y113" i="2" s="1"/>
  <c r="W92" i="2"/>
  <c r="Y92" i="2" s="1"/>
  <c r="W67" i="2"/>
  <c r="Y67" i="2" s="1"/>
  <c r="W39" i="2"/>
  <c r="Y39" i="2" s="1"/>
  <c r="W12" i="2"/>
  <c r="Y12" i="2" s="1"/>
  <c r="W2293" i="2"/>
  <c r="Y2293" i="2" s="1"/>
  <c r="W2269" i="2"/>
  <c r="Y2269" i="2" s="1"/>
  <c r="W2245" i="2"/>
  <c r="Y2245" i="2" s="1"/>
  <c r="W2220" i="2"/>
  <c r="Y2220" i="2" s="1"/>
  <c r="W2199" i="2"/>
  <c r="Y2199" i="2" s="1"/>
  <c r="W2181" i="2"/>
  <c r="Y2181" i="2" s="1"/>
  <c r="W2163" i="2"/>
  <c r="Y2163" i="2" s="1"/>
  <c r="W2141" i="2"/>
  <c r="W2118" i="2"/>
  <c r="Y2118" i="2" s="1"/>
  <c r="W2082" i="2"/>
  <c r="Y2082" i="2" s="1"/>
  <c r="W2062" i="2"/>
  <c r="Y2062" i="2" s="1"/>
  <c r="W2036" i="2"/>
  <c r="W2015" i="2"/>
  <c r="Y2015" i="2" s="1"/>
  <c r="W1994" i="2"/>
  <c r="Y1994" i="2" s="1"/>
  <c r="W1972" i="2"/>
  <c r="Y1972" i="2" s="1"/>
  <c r="W1947" i="2"/>
  <c r="Y1947" i="2" s="1"/>
  <c r="W1922" i="2"/>
  <c r="Y1922" i="2" s="1"/>
  <c r="W1897" i="2"/>
  <c r="Y1897" i="2" s="1"/>
  <c r="W1873" i="2"/>
  <c r="Y1873" i="2" s="1"/>
  <c r="W1854" i="2"/>
  <c r="Y1854" i="2" s="1"/>
  <c r="W1833" i="2"/>
  <c r="Y1833" i="2" s="1"/>
  <c r="W1806" i="2"/>
  <c r="Y1806" i="2" s="1"/>
  <c r="W1781" i="2"/>
  <c r="Y1781" i="2" s="1"/>
  <c r="W1762" i="2"/>
  <c r="W1735" i="2"/>
  <c r="Y1735" i="2" s="1"/>
  <c r="W1711" i="2"/>
  <c r="Y1711" i="2" s="1"/>
  <c r="W1687" i="2"/>
  <c r="Y1687" i="2" s="1"/>
  <c r="W1666" i="2"/>
  <c r="W1643" i="2"/>
  <c r="Y1643" i="2" s="1"/>
  <c r="W1626" i="2"/>
  <c r="Y1626" i="2" s="1"/>
  <c r="W1606" i="2"/>
  <c r="Y1606" i="2" s="1"/>
  <c r="W1587" i="2"/>
  <c r="Y1587" i="2" s="1"/>
  <c r="W1565" i="2"/>
  <c r="Y1565" i="2" s="1"/>
  <c r="W1546" i="2"/>
  <c r="Y1546" i="2" s="1"/>
  <c r="W1527" i="2"/>
  <c r="Y1527" i="2" s="1"/>
  <c r="W1503" i="2"/>
  <c r="Y1503" i="2" s="1"/>
  <c r="W1481" i="2"/>
  <c r="Y1481" i="2" s="1"/>
  <c r="W1453" i="2"/>
  <c r="Y1453" i="2" s="1"/>
  <c r="W1430" i="2"/>
  <c r="Y1430" i="2" s="1"/>
  <c r="W1408" i="2"/>
  <c r="W1378" i="2"/>
  <c r="Y1378" i="2" s="1"/>
  <c r="W1349" i="2"/>
  <c r="Y1349" i="2" s="1"/>
  <c r="W1328" i="2"/>
  <c r="Y1328" i="2" s="1"/>
  <c r="W1307" i="2"/>
  <c r="W1272" i="2"/>
  <c r="Y1272" i="2" s="1"/>
  <c r="W1244" i="2"/>
  <c r="Y1244" i="2" s="1"/>
  <c r="W1219" i="2"/>
  <c r="Y1219" i="2" s="1"/>
  <c r="W1192" i="2"/>
  <c r="Y1192" i="2" s="1"/>
  <c r="W1171" i="2"/>
  <c r="Y1171" i="2" s="1"/>
  <c r="W1148" i="2"/>
  <c r="Y1148" i="2" s="1"/>
  <c r="W1121" i="2"/>
  <c r="Y1121" i="2" s="1"/>
  <c r="W1100" i="2"/>
  <c r="Y1100" i="2" s="1"/>
  <c r="W1074" i="2"/>
  <c r="Y1074" i="2" s="1"/>
  <c r="W1052" i="2"/>
  <c r="Y1052" i="2" s="1"/>
  <c r="W1031" i="2"/>
  <c r="Y1031" i="2" s="1"/>
  <c r="W1001" i="2"/>
  <c r="W981" i="2"/>
  <c r="Y981" i="2" s="1"/>
  <c r="W961" i="2"/>
  <c r="Y961" i="2" s="1"/>
  <c r="W941" i="2"/>
  <c r="Y941" i="2" s="1"/>
  <c r="W921" i="2"/>
  <c r="W903" i="2"/>
  <c r="Y903" i="2" s="1"/>
  <c r="W887" i="2"/>
  <c r="Y887" i="2" s="1"/>
  <c r="W864" i="2"/>
  <c r="Y864" i="2" s="1"/>
  <c r="W843" i="2"/>
  <c r="Y843" i="2" s="1"/>
  <c r="W820" i="2"/>
  <c r="Y820" i="2" s="1"/>
  <c r="W795" i="2"/>
  <c r="Y795" i="2" s="1"/>
  <c r="W773" i="2"/>
  <c r="Y773" i="2" s="1"/>
  <c r="W754" i="2"/>
  <c r="Y754" i="2" s="1"/>
  <c r="W734" i="2"/>
  <c r="Y734" i="2" s="1"/>
  <c r="W709" i="2"/>
  <c r="Y709" i="2" s="1"/>
  <c r="W689" i="2"/>
  <c r="Y689" i="2" s="1"/>
  <c r="W667" i="2"/>
  <c r="W637" i="2"/>
  <c r="Y637" i="2" s="1"/>
  <c r="W617" i="2"/>
  <c r="Y617" i="2" s="1"/>
  <c r="W590" i="2"/>
  <c r="Y590" i="2" s="1"/>
  <c r="W562" i="2"/>
  <c r="Y562" i="2" s="1"/>
  <c r="W538" i="2"/>
  <c r="Y538" i="2" s="1"/>
  <c r="W513" i="2"/>
  <c r="Y513" i="2" s="1"/>
  <c r="W496" i="2"/>
  <c r="Y496" i="2" s="1"/>
  <c r="W466" i="2"/>
  <c r="Y466" i="2" s="1"/>
  <c r="W440" i="2"/>
  <c r="Y440" i="2" s="1"/>
  <c r="W418" i="2"/>
  <c r="Y418" i="2" s="1"/>
  <c r="W386" i="2"/>
  <c r="Y386" i="2" s="1"/>
  <c r="W359" i="2"/>
  <c r="Y359" i="2" s="1"/>
  <c r="W332" i="2"/>
  <c r="Y332" i="2" s="1"/>
  <c r="W309" i="2"/>
  <c r="Y309" i="2" s="1"/>
  <c r="W281" i="2"/>
  <c r="Y281" i="2" s="1"/>
  <c r="W258" i="2"/>
  <c r="Y258" i="2" s="1"/>
  <c r="W232" i="2"/>
  <c r="Y232" i="2" s="1"/>
  <c r="W204" i="2"/>
  <c r="Y204" i="2" s="1"/>
  <c r="W181" i="2"/>
  <c r="Y181" i="2" s="1"/>
  <c r="W158" i="2"/>
  <c r="Y158" i="2" s="1"/>
  <c r="W133" i="2"/>
  <c r="Y133" i="2" s="1"/>
  <c r="W112" i="2"/>
  <c r="Y112" i="2" s="1"/>
  <c r="W89" i="2"/>
  <c r="Y89" i="2" s="1"/>
  <c r="W66" i="2"/>
  <c r="Y66" i="2" s="1"/>
  <c r="W38" i="2"/>
  <c r="Y38" i="2" s="1"/>
  <c r="W10" i="2"/>
  <c r="Y10" i="2" s="1"/>
  <c r="W2342" i="2"/>
  <c r="Y2342" i="2" s="1"/>
  <c r="W2321" i="2"/>
  <c r="Y2321" i="2" s="1"/>
  <c r="W2291" i="2"/>
  <c r="Y2291" i="2" s="1"/>
  <c r="W2268" i="2"/>
  <c r="Y2268" i="2" s="1"/>
  <c r="W2244" i="2"/>
  <c r="Y2244" i="2" s="1"/>
  <c r="W2219" i="2"/>
  <c r="Y2219" i="2" s="1"/>
  <c r="W2198" i="2"/>
  <c r="Y2198" i="2" s="1"/>
  <c r="W2180" i="2"/>
  <c r="Y2180" i="2" s="1"/>
  <c r="W2162" i="2"/>
  <c r="Y2162" i="2" s="1"/>
  <c r="W2140" i="2"/>
  <c r="Y2140" i="2" s="1"/>
  <c r="W2117" i="2"/>
  <c r="Y2117" i="2" s="1"/>
  <c r="W2080" i="2"/>
  <c r="Y2080" i="2" s="1"/>
  <c r="W2060" i="2"/>
  <c r="Y2060" i="2" s="1"/>
  <c r="W2035" i="2"/>
  <c r="Y2035" i="2" s="1"/>
  <c r="W2014" i="2"/>
  <c r="Y2014" i="2" s="1"/>
  <c r="W1993" i="2"/>
  <c r="Y1993" i="2" s="1"/>
  <c r="W1970" i="2"/>
  <c r="Y1970" i="2" s="1"/>
  <c r="W1946" i="2"/>
  <c r="Y1946" i="2" s="1"/>
  <c r="W1921" i="2"/>
  <c r="Y1921" i="2" s="1"/>
  <c r="W1896" i="2"/>
  <c r="Y1896" i="2" s="1"/>
  <c r="W1872" i="2"/>
  <c r="Y1872" i="2" s="1"/>
  <c r="W1853" i="2"/>
  <c r="Y1853" i="2" s="1"/>
  <c r="W1830" i="2"/>
  <c r="Y1830" i="2" s="1"/>
  <c r="W1805" i="2"/>
  <c r="Y1805" i="2" s="1"/>
  <c r="W1780" i="2"/>
  <c r="Y1780" i="2" s="1"/>
  <c r="W1759" i="2"/>
  <c r="Y1759" i="2" s="1"/>
  <c r="W1733" i="2"/>
  <c r="Y1733" i="2" s="1"/>
  <c r="W1710" i="2"/>
  <c r="Y1710" i="2" s="1"/>
  <c r="W1686" i="2"/>
  <c r="Y1686" i="2" s="1"/>
  <c r="W1665" i="2"/>
  <c r="Y1665" i="2" s="1"/>
  <c r="W1642" i="2"/>
  <c r="Y1642" i="2" s="1"/>
  <c r="W1625" i="2"/>
  <c r="Y1625" i="2" s="1"/>
  <c r="W1605" i="2"/>
  <c r="Y1605" i="2" s="1"/>
  <c r="W1586" i="2"/>
  <c r="Y1586" i="2" s="1"/>
  <c r="W1564" i="2"/>
  <c r="Y1564" i="2" s="1"/>
  <c r="W1545" i="2"/>
  <c r="Y1545" i="2" s="1"/>
  <c r="W1526" i="2"/>
  <c r="Y1526" i="2" s="1"/>
  <c r="W1502" i="2"/>
  <c r="Y1502" i="2" s="1"/>
  <c r="W1480" i="2"/>
  <c r="Y1480" i="2" s="1"/>
  <c r="W1452" i="2"/>
  <c r="Y1452" i="2" s="1"/>
  <c r="W1428" i="2"/>
  <c r="Y1428" i="2" s="1"/>
  <c r="W1406" i="2"/>
  <c r="Y1406" i="2" s="1"/>
  <c r="W1376" i="2"/>
  <c r="Y1376" i="2" s="1"/>
  <c r="W1348" i="2"/>
  <c r="Y1348" i="2" s="1"/>
  <c r="W1327" i="2"/>
  <c r="Y1327" i="2" s="1"/>
  <c r="W1306" i="2"/>
  <c r="Y1306" i="2" s="1"/>
  <c r="W1271" i="2"/>
  <c r="Y1271" i="2" s="1"/>
  <c r="W1243" i="2"/>
  <c r="Y1243" i="2" s="1"/>
  <c r="W1218" i="2"/>
  <c r="Y1218" i="2" s="1"/>
  <c r="W1190" i="2"/>
  <c r="Y1190" i="2" s="1"/>
  <c r="W1170" i="2"/>
  <c r="Y1170" i="2" s="1"/>
  <c r="W1145" i="2"/>
  <c r="Y1145" i="2" s="1"/>
  <c r="W1120" i="2"/>
  <c r="W1099" i="2"/>
  <c r="Y1099" i="2" s="1"/>
  <c r="W1073" i="2"/>
  <c r="Y1073" i="2" s="1"/>
  <c r="W1051" i="2"/>
  <c r="Y1051" i="2" s="1"/>
  <c r="W1030" i="2"/>
  <c r="W1000" i="2"/>
  <c r="Y1000" i="2" s="1"/>
  <c r="W979" i="2"/>
  <c r="Y979" i="2" s="1"/>
  <c r="W960" i="2"/>
  <c r="Y960" i="2" s="1"/>
  <c r="W940" i="2"/>
  <c r="Y940" i="2" s="1"/>
  <c r="W920" i="2"/>
  <c r="Y920" i="2" s="1"/>
  <c r="W902" i="2"/>
  <c r="Y902" i="2" s="1"/>
  <c r="W886" i="2"/>
  <c r="Y886" i="2" s="1"/>
  <c r="W863" i="2"/>
  <c r="Y863" i="2" s="1"/>
  <c r="W842" i="2"/>
  <c r="Y842" i="2" s="1"/>
  <c r="W819" i="2"/>
  <c r="Y819" i="2" s="1"/>
  <c r="W794" i="2"/>
  <c r="Y794" i="2" s="1"/>
  <c r="W772" i="2"/>
  <c r="W753" i="2"/>
  <c r="Y753" i="2" s="1"/>
  <c r="W733" i="2"/>
  <c r="Y733" i="2" s="1"/>
  <c r="W708" i="2"/>
  <c r="Y708" i="2" s="1"/>
  <c r="W687" i="2"/>
  <c r="W663" i="2"/>
  <c r="Y663" i="2" s="1"/>
  <c r="W636" i="2"/>
  <c r="Y636" i="2" s="1"/>
  <c r="W616" i="2"/>
  <c r="Y616" i="2" s="1"/>
  <c r="W589" i="2"/>
  <c r="Y589" i="2" s="1"/>
  <c r="W561" i="2"/>
  <c r="Y561" i="2" s="1"/>
  <c r="W536" i="2"/>
  <c r="Y536" i="2" s="1"/>
  <c r="W512" i="2"/>
  <c r="Y512" i="2" s="1"/>
  <c r="W495" i="2"/>
  <c r="Y495" i="2" s="1"/>
  <c r="W465" i="2"/>
  <c r="Y465" i="2" s="1"/>
  <c r="W439" i="2"/>
  <c r="Y439" i="2" s="1"/>
  <c r="W415" i="2"/>
  <c r="Y415" i="2" s="1"/>
  <c r="W383" i="2"/>
  <c r="W358" i="2"/>
  <c r="Y358" i="2" s="1"/>
  <c r="W331" i="2"/>
  <c r="Y331" i="2" s="1"/>
  <c r="W308" i="2"/>
  <c r="Y308" i="2" s="1"/>
  <c r="W280" i="2"/>
  <c r="W257" i="2"/>
  <c r="Y257" i="2" s="1"/>
  <c r="W230" i="2"/>
  <c r="Y230" i="2" s="1"/>
  <c r="W203" i="2"/>
  <c r="Y203" i="2" s="1"/>
  <c r="W179" i="2"/>
  <c r="Y179" i="2" s="1"/>
  <c r="W157" i="2"/>
  <c r="Y157" i="2" s="1"/>
  <c r="W132" i="2"/>
  <c r="Y132" i="2" s="1"/>
  <c r="W110" i="2"/>
  <c r="Y110" i="2" s="1"/>
  <c r="W88" i="2"/>
  <c r="Y88" i="2" s="1"/>
  <c r="W62" i="2"/>
  <c r="Y62" i="2" s="1"/>
  <c r="W36" i="2"/>
  <c r="Y36" i="2" s="1"/>
  <c r="W9" i="2"/>
  <c r="Y9" i="2" s="1"/>
  <c r="W2045" i="2"/>
  <c r="Y2045" i="2" s="1"/>
  <c r="W2339" i="2"/>
  <c r="Y2339" i="2" s="1"/>
  <c r="W2320" i="2"/>
  <c r="Y2320" i="2" s="1"/>
  <c r="W2289" i="2"/>
  <c r="W2267" i="2"/>
  <c r="Y2267" i="2" s="1"/>
  <c r="W2243" i="2"/>
  <c r="Y2243" i="2" s="1"/>
  <c r="W2217" i="2"/>
  <c r="Y2217" i="2" s="1"/>
  <c r="W2197" i="2"/>
  <c r="Y2197" i="2" s="1"/>
  <c r="W2179" i="2"/>
  <c r="Y2179" i="2" s="1"/>
  <c r="W2161" i="2"/>
  <c r="Y2161" i="2" s="1"/>
  <c r="W2139" i="2"/>
  <c r="Y2139" i="2" s="1"/>
  <c r="W2112" i="2"/>
  <c r="Y2112" i="2" s="1"/>
  <c r="W2079" i="2"/>
  <c r="Y2079" i="2" s="1"/>
  <c r="W2059" i="2"/>
  <c r="Y2059" i="2" s="1"/>
  <c r="W2034" i="2"/>
  <c r="Y2034" i="2" s="1"/>
  <c r="W2013" i="2"/>
  <c r="W1992" i="2"/>
  <c r="Y1992" i="2" s="1"/>
  <c r="W1969" i="2"/>
  <c r="Y1969" i="2" s="1"/>
  <c r="W1945" i="2"/>
  <c r="Y1945" i="2" s="1"/>
  <c r="W1919" i="2"/>
  <c r="W1895" i="2"/>
  <c r="Y1895" i="2" s="1"/>
  <c r="W1871" i="2"/>
  <c r="Y1871" i="2" s="1"/>
  <c r="W1852" i="2"/>
  <c r="Y1852" i="2" s="1"/>
  <c r="W1829" i="2"/>
  <c r="Y1829" i="2" s="1"/>
  <c r="W1804" i="2"/>
  <c r="Y1804" i="2" s="1"/>
  <c r="W1778" i="2"/>
  <c r="Y1778" i="2" s="1"/>
  <c r="W1758" i="2"/>
  <c r="Y1758" i="2" s="1"/>
  <c r="W1731" i="2"/>
  <c r="Y1731" i="2" s="1"/>
  <c r="W1709" i="2"/>
  <c r="Y1709" i="2" s="1"/>
  <c r="W1685" i="2"/>
  <c r="Y1685" i="2" s="1"/>
  <c r="W1664" i="2"/>
  <c r="Y1664" i="2" s="1"/>
  <c r="W1640" i="2"/>
  <c r="W1623" i="2"/>
  <c r="Y1623" i="2" s="1"/>
  <c r="W1604" i="2"/>
  <c r="Y1604" i="2" s="1"/>
  <c r="W1584" i="2"/>
  <c r="Y1584" i="2" s="1"/>
  <c r="W1563" i="2"/>
  <c r="Y1563" i="2" s="1"/>
  <c r="W1544" i="2"/>
  <c r="Y1544" i="2" s="1"/>
  <c r="W1525" i="2"/>
  <c r="Y1525" i="2" s="1"/>
  <c r="W1501" i="2"/>
  <c r="Y1501" i="2" s="1"/>
  <c r="W1478" i="2"/>
  <c r="Y1478" i="2" s="1"/>
  <c r="W1451" i="2"/>
  <c r="Y1451" i="2" s="1"/>
  <c r="W1427" i="2"/>
  <c r="Y1427" i="2" s="1"/>
  <c r="W1404" i="2"/>
  <c r="Y1404" i="2" s="1"/>
  <c r="W1375" i="2"/>
  <c r="Y1375" i="2" s="1"/>
  <c r="W1347" i="2"/>
  <c r="Y1347" i="2" s="1"/>
  <c r="W1326" i="2"/>
  <c r="Y1326" i="2" s="1"/>
  <c r="W1303" i="2"/>
  <c r="Y1303" i="2" s="1"/>
  <c r="W1268" i="2"/>
  <c r="Y1268" i="2" s="1"/>
  <c r="W1242" i="2"/>
  <c r="Y1242" i="2" s="1"/>
  <c r="W1215" i="2"/>
  <c r="Y1215" i="2" s="1"/>
  <c r="W1189" i="2"/>
  <c r="Y1189" i="2" s="1"/>
  <c r="W1168" i="2"/>
  <c r="W1142" i="2"/>
  <c r="Y1142" i="2" s="1"/>
  <c r="W1119" i="2"/>
  <c r="Y1119" i="2" s="1"/>
  <c r="W1097" i="2"/>
  <c r="Y1097" i="2" s="1"/>
  <c r="W1071" i="2"/>
  <c r="Y1071" i="2" s="1"/>
  <c r="W1050" i="2"/>
  <c r="Y1050" i="2" s="1"/>
  <c r="W1026" i="2"/>
  <c r="Y1026" i="2" s="1"/>
  <c r="W999" i="2"/>
  <c r="Y999" i="2" s="1"/>
  <c r="W978" i="2"/>
  <c r="Y978" i="2" s="1"/>
  <c r="W959" i="2"/>
  <c r="Y959" i="2" s="1"/>
  <c r="W939" i="2"/>
  <c r="Y939" i="2" s="1"/>
  <c r="W919" i="2"/>
  <c r="Y919" i="2" s="1"/>
  <c r="W901" i="2"/>
  <c r="Y901" i="2" s="1"/>
  <c r="W885" i="2"/>
  <c r="Y885" i="2" s="1"/>
  <c r="W862" i="2"/>
  <c r="Y862" i="2" s="1"/>
  <c r="W841" i="2"/>
  <c r="Y841" i="2" s="1"/>
  <c r="W818" i="2"/>
  <c r="Y818" i="2" s="1"/>
  <c r="W793" i="2"/>
  <c r="Y793" i="2" s="1"/>
  <c r="W771" i="2"/>
  <c r="W752" i="2"/>
  <c r="Y752" i="2" s="1"/>
  <c r="W732" i="2"/>
  <c r="Y732" i="2" s="1"/>
  <c r="W707" i="2"/>
  <c r="Y707" i="2" s="1"/>
  <c r="W685" i="2"/>
  <c r="Y685" i="2" s="1"/>
  <c r="W661" i="2"/>
  <c r="Y661" i="2" s="1"/>
  <c r="W635" i="2"/>
  <c r="Y635" i="2" s="1"/>
  <c r="W615" i="2"/>
  <c r="Y615" i="2" s="1"/>
  <c r="W584" i="2"/>
  <c r="Y584" i="2" s="1"/>
  <c r="W559" i="2"/>
  <c r="Y559" i="2" s="1"/>
  <c r="W535" i="2"/>
  <c r="Y535" i="2" s="1"/>
  <c r="W511" i="2"/>
  <c r="Y511" i="2" s="1"/>
  <c r="W494" i="2"/>
  <c r="Y494" i="2" s="1"/>
  <c r="W463" i="2"/>
  <c r="Y463" i="2" s="1"/>
  <c r="W436" i="2"/>
  <c r="Y436" i="2" s="1"/>
  <c r="W413" i="2"/>
  <c r="Y413" i="2" s="1"/>
  <c r="W382" i="2"/>
  <c r="W356" i="2"/>
  <c r="Y356" i="2" s="1"/>
  <c r="W329" i="2"/>
  <c r="Y329" i="2" s="1"/>
  <c r="W307" i="2"/>
  <c r="Y307" i="2" s="1"/>
  <c r="W279" i="2"/>
  <c r="Y279" i="2" s="1"/>
  <c r="W256" i="2"/>
  <c r="Y256" i="2" s="1"/>
  <c r="W226" i="2"/>
  <c r="Y226" i="2" s="1"/>
  <c r="W200" i="2"/>
  <c r="Y200" i="2" s="1"/>
  <c r="W178" i="2"/>
  <c r="Y178" i="2" s="1"/>
  <c r="W155" i="2"/>
  <c r="Y155" i="2" s="1"/>
  <c r="W130" i="2"/>
  <c r="Y130" i="2" s="1"/>
  <c r="W109" i="2"/>
  <c r="Y109" i="2" s="1"/>
  <c r="W87" i="2"/>
  <c r="Y87" i="2" s="1"/>
  <c r="W60" i="2"/>
  <c r="Y60" i="2" s="1"/>
  <c r="W34" i="2"/>
  <c r="Y34" i="2" s="1"/>
  <c r="W8" i="2"/>
  <c r="Y8" i="2" s="1"/>
  <c r="W2030" i="2"/>
  <c r="Y2030" i="2" s="1"/>
  <c r="X3837" i="2" l="1"/>
  <c r="Z3837" i="2" s="1"/>
  <c r="AA3837" i="2" s="1"/>
  <c r="X3957" i="2"/>
  <c r="Z3957" i="2" s="1"/>
  <c r="AA3957" i="2" s="1"/>
  <c r="X4152" i="2"/>
  <c r="Z4152" i="2" s="1"/>
  <c r="AA4152" i="2" s="1"/>
  <c r="X3599" i="2"/>
  <c r="Z3599" i="2" s="1"/>
  <c r="AA3599" i="2" s="1"/>
  <c r="X4512" i="2"/>
  <c r="Z4512" i="2" s="1"/>
  <c r="AA4512" i="2" s="1"/>
  <c r="X3037" i="2"/>
  <c r="Z3037" i="2" s="1"/>
  <c r="AA3037" i="2" s="1"/>
  <c r="X452" i="2"/>
  <c r="Z452" i="2" s="1"/>
  <c r="AA452" i="2" s="1"/>
  <c r="X731" i="2"/>
  <c r="Z731" i="2" s="1"/>
  <c r="AA731" i="2" s="1"/>
  <c r="X4011" i="2"/>
  <c r="Z4011" i="2" s="1"/>
  <c r="AA4011" i="2" s="1"/>
  <c r="X1470" i="2"/>
  <c r="Z1470" i="2" s="1"/>
  <c r="AA1470" i="2" s="1"/>
  <c r="X3326" i="2"/>
  <c r="Z3326" i="2" s="1"/>
  <c r="AA3326" i="2" s="1"/>
  <c r="X4274" i="2"/>
  <c r="Z4274" i="2" s="1"/>
  <c r="AA4274" i="2" s="1"/>
  <c r="X2687" i="2"/>
  <c r="Z2687" i="2" s="1"/>
  <c r="AA2687" i="2" s="1"/>
  <c r="X4523" i="2"/>
  <c r="Z4523" i="2" s="1"/>
  <c r="AA4523" i="2" s="1"/>
  <c r="Y1919" i="2"/>
  <c r="X1919" i="2"/>
  <c r="Z1919" i="2" s="1"/>
  <c r="X2289" i="2"/>
  <c r="Z2289" i="2" s="1"/>
  <c r="Y2289" i="2"/>
  <c r="X1168" i="2"/>
  <c r="Z1168" i="2" s="1"/>
  <c r="Y1168" i="2"/>
  <c r="Y667" i="2"/>
  <c r="X667" i="2"/>
  <c r="Z667" i="2" s="1"/>
  <c r="X1001" i="2"/>
  <c r="Z1001" i="2" s="1"/>
  <c r="Y1001" i="2"/>
  <c r="X1408" i="2"/>
  <c r="Z1408" i="2" s="1"/>
  <c r="Y1408" i="2"/>
  <c r="X1762" i="2"/>
  <c r="Z1762" i="2" s="1"/>
  <c r="Y1762" i="2"/>
  <c r="X2141" i="2"/>
  <c r="Z2141" i="2" s="1"/>
  <c r="Y2141" i="2"/>
  <c r="X383" i="2"/>
  <c r="Z383" i="2" s="1"/>
  <c r="Y383" i="2"/>
  <c r="X772" i="2"/>
  <c r="Z772" i="2" s="1"/>
  <c r="Y772" i="2"/>
  <c r="X1120" i="2"/>
  <c r="Z1120" i="2" s="1"/>
  <c r="Y1120" i="2"/>
  <c r="X235" i="2"/>
  <c r="Z235" i="2" s="1"/>
  <c r="Y235" i="2"/>
  <c r="X160" i="2"/>
  <c r="Z160" i="2" s="1"/>
  <c r="Y160" i="2"/>
  <c r="X564" i="2"/>
  <c r="Z564" i="2" s="1"/>
  <c r="Y564" i="2"/>
  <c r="X923" i="2"/>
  <c r="Z923" i="2" s="1"/>
  <c r="Y923" i="2"/>
  <c r="X1309" i="2"/>
  <c r="Z1309" i="2" s="1"/>
  <c r="Y1309" i="2"/>
  <c r="X1669" i="2"/>
  <c r="Z1669" i="2" s="1"/>
  <c r="Y1669" i="2"/>
  <c r="X1640" i="2"/>
  <c r="Z1640" i="2" s="1"/>
  <c r="Y1640" i="2"/>
  <c r="X2013" i="2"/>
  <c r="Z2013" i="2" s="1"/>
  <c r="Y2013" i="2"/>
  <c r="Y735" i="2"/>
  <c r="X735" i="2"/>
  <c r="Z735" i="2" s="1"/>
  <c r="X382" i="2"/>
  <c r="Z382" i="2" s="1"/>
  <c r="Y382" i="2"/>
  <c r="X771" i="2"/>
  <c r="Z771" i="2" s="1"/>
  <c r="Y771" i="2"/>
  <c r="X280" i="2"/>
  <c r="Z280" i="2" s="1"/>
  <c r="Y280" i="2"/>
  <c r="X687" i="2"/>
  <c r="Z687" i="2" s="1"/>
  <c r="Y687" i="2"/>
  <c r="X1030" i="2"/>
  <c r="Z1030" i="2" s="1"/>
  <c r="Y1030" i="2"/>
  <c r="X1570" i="2"/>
  <c r="Z1570" i="2" s="1"/>
  <c r="Y1570" i="2"/>
  <c r="X2096" i="2"/>
  <c r="Z2096" i="2" s="1"/>
  <c r="Y2096" i="2"/>
  <c r="X398" i="2"/>
  <c r="Z398" i="2" s="1"/>
  <c r="Y398" i="2"/>
  <c r="X783" i="2"/>
  <c r="Z783" i="2" s="1"/>
  <c r="Y783" i="2"/>
  <c r="Y1885" i="2"/>
  <c r="X1885" i="2"/>
  <c r="Z1885" i="2" s="1"/>
  <c r="X123" i="2"/>
  <c r="Z123" i="2" s="1"/>
  <c r="Y123" i="2"/>
  <c r="X213" i="2"/>
  <c r="Z213" i="2" s="1"/>
  <c r="Y213" i="2"/>
  <c r="Y969" i="2"/>
  <c r="X969" i="2"/>
  <c r="Z969" i="2" s="1"/>
  <c r="X1361" i="2"/>
  <c r="Z1361" i="2" s="1"/>
  <c r="Y1361" i="2"/>
  <c r="X1720" i="2"/>
  <c r="Z1720" i="2" s="1"/>
  <c r="Y1720" i="2"/>
  <c r="Y104" i="2"/>
  <c r="X104" i="2"/>
  <c r="Z104" i="2" s="1"/>
  <c r="X503" i="2"/>
  <c r="Z503" i="2" s="1"/>
  <c r="Y503" i="2"/>
  <c r="X875" i="2"/>
  <c r="Z875" i="2" s="1"/>
  <c r="Y875" i="2"/>
  <c r="X1613" i="2"/>
  <c r="Z1613" i="2" s="1"/>
  <c r="Y1613" i="2"/>
  <c r="X971" i="2"/>
  <c r="Z971" i="2" s="1"/>
  <c r="Y971" i="2"/>
  <c r="X606" i="2"/>
  <c r="Z606" i="2" s="1"/>
  <c r="Y606" i="2"/>
  <c r="X1340" i="2"/>
  <c r="Z1340" i="2" s="1"/>
  <c r="Y1340" i="2"/>
  <c r="X1700" i="2"/>
  <c r="Z1700" i="2" s="1"/>
  <c r="Y1700" i="2"/>
  <c r="X2224" i="2"/>
  <c r="Z2224" i="2" s="1"/>
  <c r="Y2224" i="2"/>
  <c r="Y1043" i="2"/>
  <c r="X1043" i="2"/>
  <c r="Z1043" i="2" s="1"/>
  <c r="X1442" i="2"/>
  <c r="Z1442" i="2" s="1"/>
  <c r="Y1442" i="2"/>
  <c r="X1793" i="2"/>
  <c r="Z1793" i="2" s="1"/>
  <c r="Y1793" i="2"/>
  <c r="Y1637" i="2"/>
  <c r="X1637" i="2"/>
  <c r="Z1637" i="2" s="1"/>
  <c r="X2009" i="2"/>
  <c r="Z2009" i="2" s="1"/>
  <c r="Y2009" i="2"/>
  <c r="Y2296" i="2"/>
  <c r="X2296" i="2"/>
  <c r="Z2296" i="2" s="1"/>
  <c r="X56" i="2"/>
  <c r="Z56" i="2" s="1"/>
  <c r="Y56" i="2"/>
  <c r="X457" i="2"/>
  <c r="Z457" i="2" s="1"/>
  <c r="Y457" i="2"/>
  <c r="X836" i="2"/>
  <c r="Z836" i="2" s="1"/>
  <c r="Y836" i="2"/>
  <c r="X4472" i="2"/>
  <c r="Z4472" i="2" s="1"/>
  <c r="Y4472" i="2"/>
  <c r="Y1254" i="2"/>
  <c r="X1254" i="2"/>
  <c r="Z1254" i="2" s="1"/>
  <c r="X1632" i="2"/>
  <c r="Z1632" i="2" s="1"/>
  <c r="Y1632" i="2"/>
  <c r="X2001" i="2"/>
  <c r="Z2001" i="2" s="1"/>
  <c r="Y2001" i="2"/>
  <c r="Y921" i="2"/>
  <c r="X921" i="2"/>
  <c r="Z921" i="2" s="1"/>
  <c r="X1307" i="2"/>
  <c r="Z1307" i="2" s="1"/>
  <c r="Y1307" i="2"/>
  <c r="X1666" i="2"/>
  <c r="Z1666" i="2" s="1"/>
  <c r="Y1666" i="2"/>
  <c r="X2036" i="2"/>
  <c r="Z2036" i="2" s="1"/>
  <c r="Y2036" i="2"/>
  <c r="Y1370" i="2"/>
  <c r="X1370" i="2"/>
  <c r="Z1370" i="2" s="1"/>
  <c r="X1726" i="2"/>
  <c r="Z1726" i="2" s="1"/>
  <c r="Y1726" i="2"/>
  <c r="Y692" i="2"/>
  <c r="X692" i="2"/>
  <c r="Z692" i="2" s="1"/>
  <c r="X3242" i="2"/>
  <c r="Z3242" i="2" s="1"/>
  <c r="Y3242" i="2"/>
  <c r="Y68" i="2"/>
  <c r="X68" i="2"/>
  <c r="Z68" i="2" s="1"/>
  <c r="X469" i="2"/>
  <c r="Z469" i="2" s="1"/>
  <c r="Y469" i="2"/>
  <c r="X845" i="2"/>
  <c r="Z845" i="2" s="1"/>
  <c r="Y845" i="2"/>
  <c r="X1195" i="2"/>
  <c r="Z1195" i="2" s="1"/>
  <c r="Y1195" i="2"/>
  <c r="X1591" i="2"/>
  <c r="Z1591" i="2" s="1"/>
  <c r="Y1591" i="2"/>
  <c r="X269" i="2"/>
  <c r="Z269" i="2" s="1"/>
  <c r="Y269" i="2"/>
  <c r="X674" i="2"/>
  <c r="Z674" i="2" s="1"/>
  <c r="Y674" i="2"/>
  <c r="Y2252" i="2"/>
  <c r="X2252" i="2"/>
  <c r="Z2252" i="2" s="1"/>
  <c r="Y2430" i="2"/>
  <c r="X2430" i="2"/>
  <c r="Z2430" i="2" s="1"/>
  <c r="X2254" i="2"/>
  <c r="Z2254" i="2" s="1"/>
  <c r="Y2254" i="2"/>
  <c r="X4529" i="2"/>
  <c r="Z4529" i="2" s="1"/>
  <c r="Y4529" i="2"/>
  <c r="X1469" i="2"/>
  <c r="Z1469" i="2" s="1"/>
  <c r="Y1469" i="2"/>
  <c r="X2568" i="2"/>
  <c r="Z2568" i="2" s="1"/>
  <c r="Y2568" i="2"/>
  <c r="X3648" i="2"/>
  <c r="Z3648" i="2" s="1"/>
  <c r="Y3648" i="2"/>
  <c r="X4556" i="2"/>
  <c r="Z4556" i="2" s="1"/>
  <c r="Y4556" i="2"/>
  <c r="X1662" i="2"/>
  <c r="Z1662" i="2" s="1"/>
  <c r="Y1662" i="2"/>
  <c r="X2633" i="2"/>
  <c r="Z2633" i="2" s="1"/>
  <c r="Y2633" i="2"/>
  <c r="X516" i="2"/>
  <c r="Z516" i="2" s="1"/>
  <c r="Y516" i="2"/>
  <c r="X1734" i="2"/>
  <c r="Z1734" i="2" s="1"/>
  <c r="Y1734" i="2"/>
  <c r="X2569" i="2"/>
  <c r="Z2569" i="2" s="1"/>
  <c r="Y2569" i="2"/>
  <c r="X4629" i="2"/>
  <c r="Z4629" i="2" s="1"/>
  <c r="Y4629" i="2"/>
  <c r="X666" i="2"/>
  <c r="Z666" i="2" s="1"/>
  <c r="Y666" i="2"/>
  <c r="X4582" i="2"/>
  <c r="Z4582" i="2" s="1"/>
  <c r="Y4582" i="2"/>
  <c r="X412" i="2"/>
  <c r="Z412" i="2" s="1"/>
  <c r="Y412" i="2"/>
  <c r="X1379" i="2"/>
  <c r="Z1379" i="2" s="1"/>
  <c r="Y1379" i="2"/>
  <c r="X2386" i="2"/>
  <c r="Z2386" i="2" s="1"/>
  <c r="Y2386" i="2"/>
  <c r="X3305" i="2"/>
  <c r="Z3305" i="2" s="1"/>
  <c r="Y3305" i="2"/>
  <c r="X2925" i="2"/>
  <c r="Z2925" i="2" s="1"/>
  <c r="Y2925" i="2"/>
  <c r="X3289" i="2"/>
  <c r="Z3289" i="2" s="1"/>
  <c r="Y3289" i="2"/>
  <c r="X3644" i="2"/>
  <c r="Z3644" i="2" s="1"/>
  <c r="Y3644" i="2"/>
  <c r="X4039" i="2"/>
  <c r="Z4039" i="2" s="1"/>
  <c r="Y4039" i="2"/>
  <c r="X4429" i="2"/>
  <c r="Z4429" i="2" s="1"/>
  <c r="Y4429" i="2"/>
  <c r="X90" i="2"/>
  <c r="Z90" i="2" s="1"/>
  <c r="Y90" i="2"/>
  <c r="X3999" i="2"/>
  <c r="Z3999" i="2" s="1"/>
  <c r="Y3999" i="2"/>
  <c r="X1434" i="2"/>
  <c r="Z1434" i="2" s="1"/>
  <c r="Y1434" i="2"/>
  <c r="X2519" i="2"/>
  <c r="Z2519" i="2" s="1"/>
  <c r="Y2519" i="2"/>
  <c r="X2898" i="2"/>
  <c r="Z2898" i="2" s="1"/>
  <c r="Y2898" i="2"/>
  <c r="X3264" i="2"/>
  <c r="Z3264" i="2" s="1"/>
  <c r="Y3264" i="2"/>
  <c r="X3625" i="2"/>
  <c r="Z3625" i="2" s="1"/>
  <c r="Y3625" i="2"/>
  <c r="X3995" i="2"/>
  <c r="Z3995" i="2" s="1"/>
  <c r="Y3995" i="2"/>
  <c r="X916" i="2"/>
  <c r="Z916" i="2" s="1"/>
  <c r="Y916" i="2"/>
  <c r="X1936" i="2"/>
  <c r="Z1936" i="2" s="1"/>
  <c r="Y1936" i="2"/>
  <c r="X2839" i="2"/>
  <c r="Z2839" i="2" s="1"/>
  <c r="Y2839" i="2"/>
  <c r="X610" i="2"/>
  <c r="Z610" i="2" s="1"/>
  <c r="Y610" i="2"/>
  <c r="X4232" i="2"/>
  <c r="Z4232" i="2" s="1"/>
  <c r="Y4232" i="2"/>
  <c r="X4695" i="2"/>
  <c r="Z4695" i="2" s="1"/>
  <c r="Y4695" i="2"/>
  <c r="X2934" i="2"/>
  <c r="Z2934" i="2" s="1"/>
  <c r="Y2934" i="2"/>
  <c r="X4450" i="2"/>
  <c r="Z4450" i="2" s="1"/>
  <c r="Y4450" i="2"/>
  <c r="X4281" i="2"/>
  <c r="Z4281" i="2" s="1"/>
  <c r="Y4281" i="2"/>
  <c r="X2051" i="2"/>
  <c r="Z2051" i="2" s="1"/>
  <c r="Y2051" i="2"/>
  <c r="X3005" i="2"/>
  <c r="Z3005" i="2" s="1"/>
  <c r="Y3005" i="2"/>
  <c r="Y4272" i="2"/>
  <c r="X4272" i="2"/>
  <c r="Z4272" i="2" s="1"/>
  <c r="X4307" i="2"/>
  <c r="Z4307" i="2" s="1"/>
  <c r="Y4307" i="2"/>
  <c r="X2095" i="2"/>
  <c r="Z2095" i="2" s="1"/>
  <c r="Y2095" i="2"/>
  <c r="X3051" i="2"/>
  <c r="Z3051" i="2" s="1"/>
  <c r="Y3051" i="2"/>
  <c r="Y2361" i="2"/>
  <c r="X2361" i="2"/>
  <c r="Z2361" i="2" s="1"/>
  <c r="X2757" i="2"/>
  <c r="Z2757" i="2" s="1"/>
  <c r="Y2757" i="2"/>
  <c r="X3120" i="2"/>
  <c r="Z3120" i="2" s="1"/>
  <c r="Y3120" i="2"/>
  <c r="X4447" i="2"/>
  <c r="Z4447" i="2" s="1"/>
  <c r="Y4447" i="2"/>
  <c r="X4470" i="2"/>
  <c r="Z4470" i="2" s="1"/>
  <c r="Y4470" i="2"/>
  <c r="X1044" i="2"/>
  <c r="Z1044" i="2" s="1"/>
  <c r="Y1044" i="2"/>
  <c r="X2137" i="2"/>
  <c r="Z2137" i="2" s="1"/>
  <c r="Y2137" i="2"/>
  <c r="X3123" i="2"/>
  <c r="Z3123" i="2" s="1"/>
  <c r="Y3123" i="2"/>
  <c r="Y4165" i="2"/>
  <c r="X4165" i="2"/>
  <c r="Z4165" i="2" s="1"/>
  <c r="X2382" i="2"/>
  <c r="Z2382" i="2" s="1"/>
  <c r="Y2382" i="2"/>
  <c r="X2487" i="2"/>
  <c r="Z2487" i="2" s="1"/>
  <c r="Y2487" i="2"/>
  <c r="X1111" i="2"/>
  <c r="Z1111" i="2" s="1"/>
  <c r="Y1111" i="2"/>
  <c r="X2226" i="2"/>
  <c r="Z2226" i="2" s="1"/>
  <c r="Y2226" i="2"/>
  <c r="X3199" i="2"/>
  <c r="Z3199" i="2" s="1"/>
  <c r="Y3199" i="2"/>
  <c r="X4673" i="2"/>
  <c r="Z4673" i="2" s="1"/>
  <c r="Y4673" i="2"/>
  <c r="X77" i="2"/>
  <c r="Z77" i="2" s="1"/>
  <c r="Y77" i="2"/>
  <c r="X1234" i="2"/>
  <c r="Z1234" i="2" s="1"/>
  <c r="Y1234" i="2"/>
  <c r="X2282" i="2"/>
  <c r="Z2282" i="2" s="1"/>
  <c r="Y2282" i="2"/>
  <c r="X3299" i="2"/>
  <c r="Z3299" i="2" s="1"/>
  <c r="Y3299" i="2"/>
  <c r="X214" i="2"/>
  <c r="Z214" i="2" s="1"/>
  <c r="Y214" i="2"/>
  <c r="X151" i="2"/>
  <c r="Z151" i="2" s="1"/>
  <c r="Y151" i="2"/>
  <c r="X1282" i="2"/>
  <c r="Z1282" i="2" s="1"/>
  <c r="Y1282" i="2"/>
  <c r="X2329" i="2"/>
  <c r="Z2329" i="2" s="1"/>
  <c r="Y2329" i="2"/>
  <c r="X2465" i="2"/>
  <c r="Z2465" i="2" s="1"/>
  <c r="Y2465" i="2"/>
  <c r="X2848" i="2"/>
  <c r="Z2848" i="2" s="1"/>
  <c r="Y2848" i="2"/>
  <c r="X2172" i="2"/>
  <c r="Z2172" i="2" s="1"/>
  <c r="Y2172" i="2"/>
  <c r="X4423" i="2"/>
  <c r="Z4423" i="2" s="1"/>
  <c r="Y4423" i="2"/>
  <c r="X252" i="2"/>
  <c r="Z252" i="2" s="1"/>
  <c r="Y252" i="2"/>
  <c r="X1322" i="2"/>
  <c r="Z1322" i="2" s="1"/>
  <c r="Y1322" i="2"/>
  <c r="X2377" i="2"/>
  <c r="Z2377" i="2" s="1"/>
  <c r="Y2377" i="2"/>
  <c r="X3404" i="2"/>
  <c r="Z3404" i="2" s="1"/>
  <c r="Y3404" i="2"/>
  <c r="X4448" i="2"/>
  <c r="Z4448" i="2" s="1"/>
  <c r="Y4448" i="2"/>
  <c r="X306" i="2"/>
  <c r="Z306" i="2" s="1"/>
  <c r="Y306" i="2"/>
  <c r="X866" i="2"/>
  <c r="Z866" i="2" s="1"/>
  <c r="Y866" i="2"/>
  <c r="X4502" i="2"/>
  <c r="Z4502" i="2" s="1"/>
  <c r="Y4502" i="2"/>
  <c r="X357" i="2"/>
  <c r="Z357" i="2" s="1"/>
  <c r="Y357" i="2"/>
  <c r="X2474" i="2"/>
  <c r="Z2474" i="2" s="1"/>
  <c r="Y2474" i="2"/>
  <c r="X3556" i="2"/>
  <c r="Z3556" i="2" s="1"/>
  <c r="Y3556" i="2"/>
  <c r="X4561" i="2"/>
  <c r="Z4561" i="2" s="1"/>
  <c r="Y4561" i="2"/>
  <c r="X364" i="2"/>
  <c r="Z364" i="2" s="1"/>
  <c r="Y364" i="2"/>
  <c r="X1334" i="2"/>
  <c r="Z1334" i="2" s="1"/>
  <c r="Y1334" i="2"/>
  <c r="X2343" i="2"/>
  <c r="Z2343" i="2" s="1"/>
  <c r="Y2343" i="2"/>
  <c r="X3259" i="2"/>
  <c r="Z3259" i="2" s="1"/>
  <c r="Y3259" i="2"/>
  <c r="X1403" i="2"/>
  <c r="Z1403" i="2" s="1"/>
  <c r="Y1403" i="2"/>
  <c r="X2135" i="2"/>
  <c r="Z2135" i="2" s="1"/>
  <c r="Y2135" i="2"/>
  <c r="X2897" i="2"/>
  <c r="Z2897" i="2" s="1"/>
  <c r="Y2897" i="2"/>
  <c r="X4269" i="2"/>
  <c r="Z4269" i="2" s="1"/>
  <c r="AA4269" i="2" s="1"/>
  <c r="X4208" i="2"/>
  <c r="Z4208" i="2" s="1"/>
  <c r="Y4208" i="2"/>
  <c r="X4611" i="2"/>
  <c r="Z4611" i="2" s="1"/>
  <c r="Y4611" i="2"/>
  <c r="X464" i="2"/>
  <c r="Z464" i="2" s="1"/>
  <c r="Y464" i="2"/>
  <c r="X1425" i="2"/>
  <c r="Z1425" i="2" s="1"/>
  <c r="Y1425" i="2"/>
  <c r="X2435" i="2"/>
  <c r="Z2435" i="2" s="1"/>
  <c r="Y2435" i="2"/>
  <c r="X3355" i="2"/>
  <c r="Z3355" i="2" s="1"/>
  <c r="Y3355" i="2"/>
  <c r="X3319" i="2"/>
  <c r="Z3319" i="2" s="1"/>
  <c r="Y3319" i="2"/>
  <c r="X3667" i="2"/>
  <c r="Z3667" i="2" s="1"/>
  <c r="Y3667" i="2"/>
  <c r="X4064" i="2"/>
  <c r="Z4064" i="2" s="1"/>
  <c r="Y4064" i="2"/>
  <c r="X4455" i="2"/>
  <c r="Z4455" i="2" s="1"/>
  <c r="Y4455" i="2"/>
  <c r="X169" i="2"/>
  <c r="Z169" i="2" s="1"/>
  <c r="Y169" i="2"/>
  <c r="X3020" i="2"/>
  <c r="Z3020" i="2" s="1"/>
  <c r="Y3020" i="2"/>
  <c r="X2550" i="2"/>
  <c r="Z2550" i="2" s="1"/>
  <c r="Y2550" i="2"/>
  <c r="X2927" i="2"/>
  <c r="Z2927" i="2" s="1"/>
  <c r="Y2927" i="2"/>
  <c r="X4495" i="2"/>
  <c r="Z4495" i="2" s="1"/>
  <c r="Y4495" i="2"/>
  <c r="X4498" i="2"/>
  <c r="Z4498" i="2" s="1"/>
  <c r="Y4498" i="2"/>
  <c r="X4237" i="2"/>
  <c r="Z4237" i="2" s="1"/>
  <c r="Y4237" i="2"/>
  <c r="X4632" i="2"/>
  <c r="Z4632" i="2" s="1"/>
  <c r="Y4632" i="2"/>
  <c r="X529" i="2"/>
  <c r="Z529" i="2" s="1"/>
  <c r="Y529" i="2"/>
  <c r="X1485" i="2"/>
  <c r="Z1485" i="2" s="1"/>
  <c r="Y1485" i="2"/>
  <c r="X2485" i="2"/>
  <c r="Z2485" i="2" s="1"/>
  <c r="Y2485" i="2"/>
  <c r="X3417" i="2"/>
  <c r="Z3417" i="2" s="1"/>
  <c r="Y3417" i="2"/>
  <c r="X1169" i="2"/>
  <c r="Z1169" i="2" s="1"/>
  <c r="Y1169" i="2"/>
  <c r="X4539" i="2"/>
  <c r="Z4539" i="2" s="1"/>
  <c r="Y4539" i="2"/>
  <c r="X4050" i="2"/>
  <c r="Z4050" i="2" s="1"/>
  <c r="Y4050" i="2"/>
  <c r="X4264" i="2"/>
  <c r="Z4264" i="2" s="1"/>
  <c r="Y4264" i="2"/>
  <c r="X4653" i="2"/>
  <c r="Z4653" i="2" s="1"/>
  <c r="Y4653" i="2"/>
  <c r="X577" i="2"/>
  <c r="Z577" i="2" s="1"/>
  <c r="Y577" i="2"/>
  <c r="X1572" i="2"/>
  <c r="Z1572" i="2" s="1"/>
  <c r="Y1572" i="2"/>
  <c r="X2534" i="2"/>
  <c r="Z2534" i="2" s="1"/>
  <c r="Y2534" i="2"/>
  <c r="X3513" i="2"/>
  <c r="Z3513" i="2" s="1"/>
  <c r="Y3513" i="2"/>
  <c r="X2467" i="2"/>
  <c r="Z2467" i="2" s="1"/>
  <c r="AA2467" i="2" s="1"/>
  <c r="X3682" i="2"/>
  <c r="Z3682" i="2" s="1"/>
  <c r="Y3682" i="2"/>
  <c r="X4542" i="2"/>
  <c r="Z4542" i="2" s="1"/>
  <c r="AA4542" i="2" s="1"/>
  <c r="X4285" i="2"/>
  <c r="Z4285" i="2" s="1"/>
  <c r="Y4285" i="2"/>
  <c r="X4679" i="2"/>
  <c r="Z4679" i="2" s="1"/>
  <c r="Y4679" i="2"/>
  <c r="X627" i="2"/>
  <c r="Z627" i="2" s="1"/>
  <c r="Y627" i="2"/>
  <c r="X1672" i="2"/>
  <c r="Z1672" i="2" s="1"/>
  <c r="Y1672" i="2"/>
  <c r="X2579" i="2"/>
  <c r="Z2579" i="2" s="1"/>
  <c r="Y2579" i="2"/>
  <c r="X3584" i="2"/>
  <c r="Z3584" i="2" s="1"/>
  <c r="Y3584" i="2"/>
  <c r="X4021" i="2"/>
  <c r="Z4021" i="2" s="1"/>
  <c r="Y4021" i="2"/>
  <c r="X2759" i="2"/>
  <c r="Z2759" i="2" s="1"/>
  <c r="AA2759" i="2" s="1"/>
  <c r="X1848" i="2"/>
  <c r="Z1848" i="2" s="1"/>
  <c r="AA1848" i="2" s="1"/>
  <c r="X1548" i="2"/>
  <c r="Z1548" i="2" s="1"/>
  <c r="AA1548" i="2" s="1"/>
  <c r="X3890" i="2"/>
  <c r="Z3890" i="2" s="1"/>
  <c r="Y3890" i="2"/>
  <c r="X4606" i="2"/>
  <c r="Z4606" i="2" s="1"/>
  <c r="AA4606" i="2" s="1"/>
  <c r="X4311" i="2"/>
  <c r="Z4311" i="2" s="1"/>
  <c r="Y4311" i="2"/>
  <c r="X4698" i="2"/>
  <c r="Z4698" i="2" s="1"/>
  <c r="Y4698" i="2"/>
  <c r="X677" i="2"/>
  <c r="Z677" i="2" s="1"/>
  <c r="Y677" i="2"/>
  <c r="X1742" i="2"/>
  <c r="Z1742" i="2" s="1"/>
  <c r="Y1742" i="2"/>
  <c r="X2642" i="2"/>
  <c r="Z2642" i="2" s="1"/>
  <c r="Y2642" i="2"/>
  <c r="X3659" i="2"/>
  <c r="Z3659" i="2" s="1"/>
  <c r="Y3659" i="2"/>
  <c r="X4157" i="2"/>
  <c r="Z4157" i="2" s="1"/>
  <c r="Y4157" i="2"/>
  <c r="X4565" i="2"/>
  <c r="Z4565" i="2" s="1"/>
  <c r="Y4565" i="2"/>
  <c r="X368" i="2"/>
  <c r="Z368" i="2" s="1"/>
  <c r="Y368" i="2"/>
  <c r="X4190" i="2"/>
  <c r="Z4190" i="2" s="1"/>
  <c r="Y4190" i="2"/>
  <c r="X2502" i="2"/>
  <c r="Z2502" i="2" s="1"/>
  <c r="Y2502" i="2"/>
  <c r="X2416" i="2"/>
  <c r="Z2416" i="2" s="1"/>
  <c r="AA2416" i="2" s="1"/>
  <c r="X4581" i="2"/>
  <c r="Z4581" i="2" s="1"/>
  <c r="AA4581" i="2" s="1"/>
  <c r="X2104" i="2"/>
  <c r="Z2104" i="2" s="1"/>
  <c r="AA2104" i="2" s="1"/>
  <c r="X438" i="2"/>
  <c r="Z438" i="2" s="1"/>
  <c r="Y438" i="2"/>
  <c r="X4332" i="2"/>
  <c r="Z4332" i="2" s="1"/>
  <c r="Y4332" i="2"/>
  <c r="X1800" i="2"/>
  <c r="Z1800" i="2" s="1"/>
  <c r="Y1800" i="2"/>
  <c r="X2710" i="2"/>
  <c r="Z2710" i="2" s="1"/>
  <c r="Y2710" i="2"/>
  <c r="X3780" i="2"/>
  <c r="Z3780" i="2" s="1"/>
  <c r="Y3780" i="2"/>
  <c r="X2804" i="2"/>
  <c r="Z2804" i="2" s="1"/>
  <c r="AA2804" i="2" s="1"/>
  <c r="X958" i="2"/>
  <c r="Z958" i="2" s="1"/>
  <c r="AA958" i="2" s="1"/>
  <c r="X4675" i="2"/>
  <c r="Z4675" i="2" s="1"/>
  <c r="Y4675" i="2"/>
  <c r="X2920" i="2"/>
  <c r="Z2920" i="2" s="1"/>
  <c r="AA2920" i="2" s="1"/>
  <c r="X2850" i="2"/>
  <c r="Z2850" i="2" s="1"/>
  <c r="Y2850" i="2"/>
  <c r="X4354" i="2"/>
  <c r="Z4354" i="2" s="1"/>
  <c r="Y4354" i="2"/>
  <c r="X2635" i="2"/>
  <c r="Z2635" i="2" s="1"/>
  <c r="Y2635" i="2"/>
  <c r="X815" i="2"/>
  <c r="Z815" i="2" s="1"/>
  <c r="Y815" i="2"/>
  <c r="X1855" i="2"/>
  <c r="Z1855" i="2" s="1"/>
  <c r="Y1855" i="2"/>
  <c r="X2778" i="2"/>
  <c r="Z2778" i="2" s="1"/>
  <c r="Y2778" i="2"/>
  <c r="X3083" i="2"/>
  <c r="Z3083" i="2" s="1"/>
  <c r="Y3083" i="2"/>
  <c r="X3457" i="2"/>
  <c r="Z3457" i="2" s="1"/>
  <c r="Y3457" i="2"/>
  <c r="X3806" i="2"/>
  <c r="Z3806" i="2" s="1"/>
  <c r="Y3806" i="2"/>
  <c r="X3357" i="2"/>
  <c r="Z3357" i="2" s="1"/>
  <c r="Y3357" i="2"/>
  <c r="X750" i="2"/>
  <c r="Z750" i="2" s="1"/>
  <c r="AA750" i="2" s="1"/>
  <c r="X1194" i="2"/>
  <c r="Z1194" i="2" s="1"/>
  <c r="Y1194" i="2"/>
  <c r="X3899" i="2"/>
  <c r="Z3899" i="2" s="1"/>
  <c r="Y3899" i="2"/>
  <c r="X3207" i="2"/>
  <c r="Z3207" i="2" s="1"/>
  <c r="Y3207" i="2"/>
  <c r="X3579" i="2"/>
  <c r="Z3579" i="2" s="1"/>
  <c r="Y3579" i="2"/>
  <c r="X4375" i="2"/>
  <c r="Z4375" i="2" s="1"/>
  <c r="Y4375" i="2"/>
  <c r="X4292" i="2"/>
  <c r="Z4292" i="2" s="1"/>
  <c r="Y4292" i="2"/>
  <c r="X883" i="2"/>
  <c r="Z883" i="2" s="1"/>
  <c r="Y883" i="2"/>
  <c r="X1932" i="2"/>
  <c r="Z1932" i="2" s="1"/>
  <c r="Y1932" i="2"/>
  <c r="X2829" i="2"/>
  <c r="Z2829" i="2" s="1"/>
  <c r="Y2829" i="2"/>
  <c r="X493" i="2"/>
  <c r="Z493" i="2" s="1"/>
  <c r="Y493" i="2"/>
  <c r="X861" i="2"/>
  <c r="Z861" i="2" s="1"/>
  <c r="Y861" i="2"/>
  <c r="X3101" i="2"/>
  <c r="Z3101" i="2" s="1"/>
  <c r="Y3101" i="2"/>
  <c r="X3477" i="2"/>
  <c r="Z3477" i="2" s="1"/>
  <c r="Y3477" i="2"/>
  <c r="X3839" i="2"/>
  <c r="Z3839" i="2" s="1"/>
  <c r="Y3839" i="2"/>
  <c r="X4238" i="2"/>
  <c r="Z4238" i="2" s="1"/>
  <c r="Y4238" i="2"/>
  <c r="X4634" i="2"/>
  <c r="Z4634" i="2" s="1"/>
  <c r="Y4634" i="2"/>
  <c r="X4588" i="2"/>
  <c r="Z4588" i="2" s="1"/>
  <c r="Y4588" i="2"/>
  <c r="X416" i="2"/>
  <c r="Z416" i="2" s="1"/>
  <c r="Y416" i="2"/>
  <c r="X273" i="2"/>
  <c r="Z273" i="2" s="1"/>
  <c r="Y273" i="2"/>
  <c r="X85" i="2"/>
  <c r="Z85" i="2" s="1"/>
  <c r="AA85" i="2" s="1"/>
  <c r="X2392" i="2"/>
  <c r="Z2392" i="2" s="1"/>
  <c r="AA2392" i="2" s="1"/>
  <c r="X4184" i="2"/>
  <c r="Z4184" i="2" s="1"/>
  <c r="AA4184" i="2" s="1"/>
  <c r="X3025" i="2"/>
  <c r="Z3025" i="2" s="1"/>
  <c r="AA3025" i="2" s="1"/>
  <c r="X3963" i="2"/>
  <c r="Z3963" i="2" s="1"/>
  <c r="Y3963" i="2"/>
  <c r="X3302" i="2"/>
  <c r="Z3302" i="2" s="1"/>
  <c r="Y3302" i="2"/>
  <c r="X4401" i="2"/>
  <c r="Z4401" i="2" s="1"/>
  <c r="Y4401" i="2"/>
  <c r="X41" i="2"/>
  <c r="Z41" i="2" s="1"/>
  <c r="Y41" i="2"/>
  <c r="X1004" i="2"/>
  <c r="Z1004" i="2" s="1"/>
  <c r="Y1004" i="2"/>
  <c r="X1976" i="2"/>
  <c r="Z1976" i="2" s="1"/>
  <c r="Y1976" i="2"/>
  <c r="X2902" i="2"/>
  <c r="Z2902" i="2" s="1"/>
  <c r="Y2902" i="2"/>
  <c r="X3125" i="2"/>
  <c r="Z3125" i="2" s="1"/>
  <c r="Y3125" i="2"/>
  <c r="X3497" i="2"/>
  <c r="Z3497" i="2" s="1"/>
  <c r="Y3497" i="2"/>
  <c r="X3860" i="2"/>
  <c r="Z3860" i="2" s="1"/>
  <c r="Y3860" i="2"/>
  <c r="X4265" i="2"/>
  <c r="Z4265" i="2" s="1"/>
  <c r="Y4265" i="2"/>
  <c r="X4655" i="2"/>
  <c r="Z4655" i="2" s="1"/>
  <c r="Y4655" i="2"/>
  <c r="X177" i="2"/>
  <c r="Z177" i="2" s="1"/>
  <c r="AA177" i="2" s="1"/>
  <c r="X2690" i="2"/>
  <c r="Z2690" i="2" s="1"/>
  <c r="AA2690" i="2" s="1"/>
  <c r="X4585" i="2"/>
  <c r="Z4585" i="2" s="1"/>
  <c r="AA4585" i="2" s="1"/>
  <c r="X4074" i="2"/>
  <c r="Z4074" i="2" s="1"/>
  <c r="Y4074" i="2"/>
  <c r="X4015" i="2"/>
  <c r="Z4015" i="2" s="1"/>
  <c r="Y4015" i="2"/>
  <c r="X835" i="2"/>
  <c r="Z835" i="2" s="1"/>
  <c r="AA835" i="2" s="1"/>
  <c r="X2340" i="2"/>
  <c r="Z2340" i="2" s="1"/>
  <c r="Y2340" i="2"/>
  <c r="X3079" i="2"/>
  <c r="Z3079" i="2" s="1"/>
  <c r="Y3079" i="2"/>
  <c r="X3455" i="2"/>
  <c r="Z3455" i="2" s="1"/>
  <c r="Y3455" i="2"/>
  <c r="X411" i="2"/>
  <c r="Z411" i="2" s="1"/>
  <c r="Y411" i="2"/>
  <c r="X1377" i="2"/>
  <c r="Z1377" i="2" s="1"/>
  <c r="Y1377" i="2"/>
  <c r="X2379" i="2"/>
  <c r="Z2379" i="2" s="1"/>
  <c r="Y2379" i="2"/>
  <c r="X3304" i="2"/>
  <c r="Z3304" i="2" s="1"/>
  <c r="Y3304" i="2"/>
  <c r="X4428" i="2"/>
  <c r="Z4428" i="2" s="1"/>
  <c r="Y4428" i="2"/>
  <c r="X86" i="2"/>
  <c r="Z86" i="2" s="1"/>
  <c r="Y86" i="2"/>
  <c r="X1065" i="2"/>
  <c r="Z1065" i="2" s="1"/>
  <c r="Y1065" i="2"/>
  <c r="X2056" i="2"/>
  <c r="Z2056" i="2" s="1"/>
  <c r="Y2056" i="2"/>
  <c r="X2939" i="2"/>
  <c r="Z2939" i="2" s="1"/>
  <c r="Y2939" i="2"/>
  <c r="X3147" i="2"/>
  <c r="Z3147" i="2" s="1"/>
  <c r="Y3147" i="2"/>
  <c r="X3521" i="2"/>
  <c r="Z3521" i="2" s="1"/>
  <c r="Y3521" i="2"/>
  <c r="X3905" i="2"/>
  <c r="Z3905" i="2" s="1"/>
  <c r="Y3905" i="2"/>
  <c r="X4287" i="2"/>
  <c r="Z4287" i="2" s="1"/>
  <c r="Y4287" i="2"/>
  <c r="X4681" i="2"/>
  <c r="Z4681" i="2" s="1"/>
  <c r="Y4681" i="2"/>
  <c r="X2369" i="2"/>
  <c r="Z2369" i="2" s="1"/>
  <c r="Y2369" i="2"/>
  <c r="X2762" i="2"/>
  <c r="Z2762" i="2" s="1"/>
  <c r="Y2762" i="2"/>
  <c r="X938" i="2"/>
  <c r="Z938" i="2" s="1"/>
  <c r="AA938" i="2" s="1"/>
  <c r="X2785" i="2"/>
  <c r="Z2785" i="2" s="1"/>
  <c r="AA2785" i="2" s="1"/>
  <c r="X414" i="2"/>
  <c r="Z414" i="2" s="1"/>
  <c r="AA414" i="2" s="1"/>
  <c r="X3157" i="2"/>
  <c r="Z3157" i="2" s="1"/>
  <c r="AA3157" i="2" s="1"/>
  <c r="X1777" i="2"/>
  <c r="Z1777" i="2" s="1"/>
  <c r="Y1777" i="2"/>
  <c r="X4452" i="2"/>
  <c r="Z4452" i="2" s="1"/>
  <c r="Y4452" i="2"/>
  <c r="X164" i="2"/>
  <c r="Z164" i="2" s="1"/>
  <c r="Y164" i="2"/>
  <c r="X1123" i="2"/>
  <c r="Z1123" i="2" s="1"/>
  <c r="Y1123" i="2"/>
  <c r="X2101" i="2"/>
  <c r="Z2101" i="2" s="1"/>
  <c r="Y2101" i="2"/>
  <c r="X3013" i="2"/>
  <c r="Z3013" i="2" s="1"/>
  <c r="Y3013" i="2"/>
  <c r="X1300" i="2"/>
  <c r="Z1300" i="2" s="1"/>
  <c r="Y1300" i="2"/>
  <c r="X1663" i="2"/>
  <c r="Z1663" i="2" s="1"/>
  <c r="Y1663" i="2"/>
  <c r="X2033" i="2"/>
  <c r="Z2033" i="2" s="1"/>
  <c r="Y2033" i="2"/>
  <c r="X3167" i="2"/>
  <c r="Z3167" i="2" s="1"/>
  <c r="Y3167" i="2"/>
  <c r="X3544" i="2"/>
  <c r="Z3544" i="2" s="1"/>
  <c r="Y3544" i="2"/>
  <c r="X3926" i="2"/>
  <c r="Z3926" i="2" s="1"/>
  <c r="Y3926" i="2"/>
  <c r="X4312" i="2"/>
  <c r="Z4312" i="2" s="1"/>
  <c r="Y4312" i="2"/>
  <c r="X4699" i="2"/>
  <c r="Z4699" i="2" s="1"/>
  <c r="Y4699" i="2"/>
  <c r="X3291" i="2"/>
  <c r="Z3291" i="2" s="1"/>
  <c r="AA3291" i="2" s="1"/>
  <c r="X4160" i="2"/>
  <c r="Z4160" i="2" s="1"/>
  <c r="Y4160" i="2"/>
  <c r="X1206" i="2"/>
  <c r="Z1206" i="2" s="1"/>
  <c r="Y1206" i="2"/>
  <c r="X4475" i="2"/>
  <c r="Z4475" i="2" s="1"/>
  <c r="Y4475" i="2"/>
  <c r="X221" i="2"/>
  <c r="Z221" i="2" s="1"/>
  <c r="Y221" i="2"/>
  <c r="X1182" i="2"/>
  <c r="Z1182" i="2" s="1"/>
  <c r="Y1182" i="2"/>
  <c r="X2149" i="2"/>
  <c r="Z2149" i="2" s="1"/>
  <c r="Y2149" i="2"/>
  <c r="X3057" i="2"/>
  <c r="Z3057" i="2" s="1"/>
  <c r="Y3057" i="2"/>
  <c r="X583" i="2"/>
  <c r="Z583" i="2" s="1"/>
  <c r="Y583" i="2"/>
  <c r="X3950" i="2"/>
  <c r="Z3950" i="2" s="1"/>
  <c r="Y3950" i="2"/>
  <c r="X4334" i="2"/>
  <c r="Z4334" i="2" s="1"/>
  <c r="Y4334" i="2"/>
  <c r="X1003" i="2"/>
  <c r="Z1003" i="2" s="1"/>
  <c r="Y1003" i="2"/>
  <c r="X2417" i="2"/>
  <c r="Z2417" i="2" s="1"/>
  <c r="Y2417" i="2"/>
  <c r="X2806" i="2"/>
  <c r="Z2806" i="2" s="1"/>
  <c r="Y2806" i="2"/>
  <c r="X1877" i="2"/>
  <c r="Z1877" i="2" s="1"/>
  <c r="Y1877" i="2"/>
  <c r="X3646" i="2"/>
  <c r="Z3646" i="2" s="1"/>
  <c r="AA3646" i="2" s="1"/>
  <c r="X2557" i="2"/>
  <c r="Z2557" i="2" s="1"/>
  <c r="Y2557" i="2"/>
  <c r="X1484" i="2"/>
  <c r="Z1484" i="2" s="1"/>
  <c r="Y1484" i="2"/>
  <c r="X2389" i="2"/>
  <c r="Z2389" i="2" s="1"/>
  <c r="Y2389" i="2"/>
  <c r="X2777" i="2"/>
  <c r="Z2777" i="2" s="1"/>
  <c r="Y2777" i="2"/>
  <c r="X4508" i="2"/>
  <c r="Z4508" i="2" s="1"/>
  <c r="Y4508" i="2"/>
  <c r="X263" i="2"/>
  <c r="Z263" i="2" s="1"/>
  <c r="Y263" i="2"/>
  <c r="X1240" i="2"/>
  <c r="Z1240" i="2" s="1"/>
  <c r="Y1240" i="2"/>
  <c r="X2235" i="2"/>
  <c r="Z2235" i="2" s="1"/>
  <c r="Y2235" i="2"/>
  <c r="X3132" i="2"/>
  <c r="Z3132" i="2" s="1"/>
  <c r="Y3132" i="2"/>
  <c r="X2448" i="2"/>
  <c r="Z2448" i="2" s="1"/>
  <c r="Y2448" i="2"/>
  <c r="X2831" i="2"/>
  <c r="Z2831" i="2" s="1"/>
  <c r="Y2831" i="2"/>
  <c r="X4020" i="2"/>
  <c r="Z4020" i="2" s="1"/>
  <c r="AA4020" i="2" s="1"/>
  <c r="X3451" i="2"/>
  <c r="Z3451" i="2" s="1"/>
  <c r="Y3451" i="2"/>
  <c r="X4330" i="2"/>
  <c r="Z4330" i="2" s="1"/>
  <c r="Y4330" i="2"/>
  <c r="X1414" i="2"/>
  <c r="Z1414" i="2" s="1"/>
  <c r="Y1414" i="2"/>
  <c r="X3903" i="2"/>
  <c r="Z3903" i="2" s="1"/>
  <c r="Y3903" i="2"/>
  <c r="X4678" i="2"/>
  <c r="Z4678" i="2" s="1"/>
  <c r="Y4678" i="2"/>
  <c r="X625" i="2"/>
  <c r="Z625" i="2" s="1"/>
  <c r="Y625" i="2"/>
  <c r="X4533" i="2"/>
  <c r="Z4533" i="2" s="1"/>
  <c r="Y4533" i="2"/>
  <c r="X317" i="2"/>
  <c r="Z317" i="2" s="1"/>
  <c r="Y317" i="2"/>
  <c r="X1287" i="2"/>
  <c r="Z1287" i="2" s="1"/>
  <c r="Y1287" i="2"/>
  <c r="X2290" i="2"/>
  <c r="Z2290" i="2" s="1"/>
  <c r="Y2290" i="2"/>
  <c r="X3210" i="2"/>
  <c r="Z3210" i="2" s="1"/>
  <c r="Y3210" i="2"/>
  <c r="X3606" i="2"/>
  <c r="Z3606" i="2" s="1"/>
  <c r="Y3606" i="2"/>
  <c r="X3994" i="2"/>
  <c r="Z3994" i="2" s="1"/>
  <c r="Y3994" i="2"/>
  <c r="X4376" i="2"/>
  <c r="Z4376" i="2" s="1"/>
  <c r="Y4376" i="2"/>
  <c r="X4302" i="2"/>
  <c r="Z4302" i="2" s="1"/>
  <c r="Y4302" i="2"/>
  <c r="X2472" i="2"/>
  <c r="Z2472" i="2" s="1"/>
  <c r="Y2472" i="2"/>
  <c r="X2853" i="2"/>
  <c r="Z2853" i="2" s="1"/>
  <c r="Y2853" i="2"/>
  <c r="X2393" i="2"/>
  <c r="Z2393" i="2" s="1"/>
  <c r="Y2393" i="2"/>
  <c r="X2786" i="2"/>
  <c r="Z2786" i="2" s="1"/>
  <c r="Y2786" i="2"/>
  <c r="X3149" i="2"/>
  <c r="Z3149" i="2" s="1"/>
  <c r="Y3149" i="2"/>
  <c r="X4658" i="2"/>
  <c r="Z4658" i="2" s="1"/>
  <c r="Y4658" i="2"/>
  <c r="X1461" i="2"/>
  <c r="Z1461" i="2" s="1"/>
  <c r="Y1461" i="2"/>
  <c r="X91" i="2"/>
  <c r="Z91" i="2" s="1"/>
  <c r="AA91" i="2" s="1"/>
  <c r="X3320" i="2"/>
  <c r="Z3320" i="2" s="1"/>
  <c r="AA3320" i="2" s="1"/>
  <c r="X4400" i="2"/>
  <c r="Z4400" i="2" s="1"/>
  <c r="AA4400" i="2" s="1"/>
  <c r="X4404" i="2"/>
  <c r="Z4404" i="2" s="1"/>
  <c r="AA4404" i="2" s="1"/>
  <c r="X2260" i="2"/>
  <c r="Z2260" i="2" s="1"/>
  <c r="AA2260" i="2" s="1"/>
  <c r="X1896" i="2"/>
  <c r="Z1896" i="2" s="1"/>
  <c r="AA1896" i="2" s="1"/>
  <c r="X1691" i="2"/>
  <c r="Z1691" i="2" s="1"/>
  <c r="AA1691" i="2" s="1"/>
  <c r="X781" i="2"/>
  <c r="Z781" i="2" s="1"/>
  <c r="AA781" i="2" s="1"/>
  <c r="X932" i="2"/>
  <c r="Z932" i="2" s="1"/>
  <c r="AA932" i="2" s="1"/>
  <c r="X767" i="2"/>
  <c r="Z767" i="2" s="1"/>
  <c r="AA767" i="2" s="1"/>
  <c r="X4638" i="2"/>
  <c r="Z4638" i="2" s="1"/>
  <c r="AA4638" i="2" s="1"/>
  <c r="X2114" i="2"/>
  <c r="Z2114" i="2" s="1"/>
  <c r="AA2114" i="2" s="1"/>
  <c r="X3693" i="2"/>
  <c r="Z3693" i="2" s="1"/>
  <c r="AA3693" i="2" s="1"/>
  <c r="X3654" i="2"/>
  <c r="Z3654" i="2" s="1"/>
  <c r="AA3654" i="2" s="1"/>
  <c r="X3960" i="2"/>
  <c r="Z3960" i="2" s="1"/>
  <c r="AA3960" i="2" s="1"/>
  <c r="X3679" i="2"/>
  <c r="Z3679" i="2" s="1"/>
  <c r="AA3679" i="2" s="1"/>
  <c r="X3075" i="2"/>
  <c r="Z3075" i="2" s="1"/>
  <c r="AA3075" i="2" s="1"/>
  <c r="X3337" i="2"/>
  <c r="Z3337" i="2" s="1"/>
  <c r="AA3337" i="2" s="1"/>
  <c r="X2281" i="2"/>
  <c r="Z2281" i="2" s="1"/>
  <c r="AA2281" i="2" s="1"/>
  <c r="X3366" i="2"/>
  <c r="Z3366" i="2" s="1"/>
  <c r="AA3366" i="2" s="1"/>
  <c r="X1117" i="2"/>
  <c r="Z1117" i="2" s="1"/>
  <c r="AA1117" i="2" s="1"/>
  <c r="X2458" i="2"/>
  <c r="Z2458" i="2" s="1"/>
  <c r="AA2458" i="2" s="1"/>
  <c r="X1303" i="2"/>
  <c r="Z1303" i="2" s="1"/>
  <c r="AA1303" i="2" s="1"/>
  <c r="X1833" i="2"/>
  <c r="Z1833" i="2" s="1"/>
  <c r="AA1833" i="2" s="1"/>
  <c r="X116" i="2"/>
  <c r="Z116" i="2" s="1"/>
  <c r="AA116" i="2" s="1"/>
  <c r="X1906" i="2"/>
  <c r="Z1906" i="2" s="1"/>
  <c r="AA1906" i="2" s="1"/>
  <c r="X1539" i="2"/>
  <c r="Z1539" i="2" s="1"/>
  <c r="AA1539" i="2" s="1"/>
  <c r="X2092" i="2"/>
  <c r="Z2092" i="2" s="1"/>
  <c r="AA2092" i="2" s="1"/>
  <c r="X4383" i="2"/>
  <c r="Z4383" i="2" s="1"/>
  <c r="AA4383" i="2" s="1"/>
  <c r="X1211" i="2"/>
  <c r="Z1211" i="2" s="1"/>
  <c r="AA1211" i="2" s="1"/>
  <c r="X2087" i="2"/>
  <c r="Z2087" i="2" s="1"/>
  <c r="AA2087" i="2" s="1"/>
  <c r="X1899" i="2"/>
  <c r="Z1899" i="2" s="1"/>
  <c r="AA1899" i="2" s="1"/>
  <c r="X1156" i="2"/>
  <c r="Z1156" i="2" s="1"/>
  <c r="AA1156" i="2" s="1"/>
  <c r="X4469" i="2"/>
  <c r="Z4469" i="2" s="1"/>
  <c r="AA4469" i="2" s="1"/>
  <c r="X3077" i="2"/>
  <c r="Z3077" i="2" s="1"/>
  <c r="AA3077" i="2" s="1"/>
  <c r="X3727" i="2"/>
  <c r="Z3727" i="2" s="1"/>
  <c r="AA3727" i="2" s="1"/>
  <c r="X670" i="2"/>
  <c r="Z670" i="2" s="1"/>
  <c r="AA670" i="2" s="1"/>
  <c r="X4402" i="2"/>
  <c r="Z4402" i="2" s="1"/>
  <c r="AA4402" i="2" s="1"/>
  <c r="X1876" i="2"/>
  <c r="Z1876" i="2" s="1"/>
  <c r="AA1876" i="2" s="1"/>
  <c r="X178" i="2"/>
  <c r="Z178" i="2" s="1"/>
  <c r="AA178" i="2" s="1"/>
  <c r="X584" i="2"/>
  <c r="Z584" i="2" s="1"/>
  <c r="AA584" i="2" s="1"/>
  <c r="X939" i="2"/>
  <c r="Z939" i="2" s="1"/>
  <c r="AA939" i="2" s="1"/>
  <c r="X1326" i="2"/>
  <c r="Z1326" i="2" s="1"/>
  <c r="AA1326" i="2" s="1"/>
  <c r="X1685" i="2"/>
  <c r="Z1685" i="2" s="1"/>
  <c r="AA1685" i="2" s="1"/>
  <c r="X2059" i="2"/>
  <c r="Z2059" i="2" s="1"/>
  <c r="AA2059" i="2" s="1"/>
  <c r="X465" i="2"/>
  <c r="Z465" i="2" s="1"/>
  <c r="AA465" i="2" s="1"/>
  <c r="X842" i="2"/>
  <c r="Z842" i="2" s="1"/>
  <c r="AA842" i="2" s="1"/>
  <c r="X1190" i="2"/>
  <c r="Z1190" i="2" s="1"/>
  <c r="AA1190" i="2" s="1"/>
  <c r="X1586" i="2"/>
  <c r="Z1586" i="2" s="1"/>
  <c r="AA1586" i="2" s="1"/>
  <c r="X1946" i="2"/>
  <c r="Z1946" i="2" s="1"/>
  <c r="AA1946" i="2" s="1"/>
  <c r="X2321" i="2"/>
  <c r="Z2321" i="2" s="1"/>
  <c r="AA2321" i="2" s="1"/>
  <c r="X359" i="2"/>
  <c r="Z359" i="2" s="1"/>
  <c r="AA359" i="2" s="1"/>
  <c r="X754" i="2"/>
  <c r="Z754" i="2" s="1"/>
  <c r="AA754" i="2" s="1"/>
  <c r="X1100" i="2"/>
  <c r="Z1100" i="2" s="1"/>
  <c r="AA1100" i="2" s="1"/>
  <c r="X1503" i="2"/>
  <c r="Z1503" i="2" s="1"/>
  <c r="AA1503" i="2" s="1"/>
  <c r="X1854" i="2"/>
  <c r="Z1854" i="2" s="1"/>
  <c r="AA1854" i="2" s="1"/>
  <c r="X2220" i="2"/>
  <c r="Z2220" i="2" s="1"/>
  <c r="AA2220" i="2" s="1"/>
  <c r="X310" i="2"/>
  <c r="Z310" i="2" s="1"/>
  <c r="AA310" i="2" s="1"/>
  <c r="X711" i="2"/>
  <c r="Z711" i="2" s="1"/>
  <c r="AA711" i="2" s="1"/>
  <c r="X1053" i="2"/>
  <c r="Z1053" i="2" s="1"/>
  <c r="AA1053" i="2" s="1"/>
  <c r="X1454" i="2"/>
  <c r="Z1454" i="2" s="1"/>
  <c r="AA1454" i="2" s="1"/>
  <c r="X1807" i="2"/>
  <c r="Z1807" i="2" s="1"/>
  <c r="AA1807" i="2" s="1"/>
  <c r="X2182" i="2"/>
  <c r="Z2182" i="2" s="1"/>
  <c r="AA2182" i="2" s="1"/>
  <c r="X236" i="2"/>
  <c r="Z236" i="2" s="1"/>
  <c r="AA236" i="2" s="1"/>
  <c r="X640" i="2"/>
  <c r="Z640" i="2" s="1"/>
  <c r="AA640" i="2" s="1"/>
  <c r="X983" i="2"/>
  <c r="Z983" i="2" s="1"/>
  <c r="AA983" i="2" s="1"/>
  <c r="X1385" i="2"/>
  <c r="Z1385" i="2" s="1"/>
  <c r="AA1385" i="2" s="1"/>
  <c r="X1738" i="2"/>
  <c r="Z1738" i="2" s="1"/>
  <c r="AA1738" i="2" s="1"/>
  <c r="X2120" i="2"/>
  <c r="Z2120" i="2" s="1"/>
  <c r="AA2120" i="2" s="1"/>
  <c r="X543" i="2"/>
  <c r="Z543" i="2" s="1"/>
  <c r="AA543" i="2" s="1"/>
  <c r="X906" i="2"/>
  <c r="Z906" i="2" s="1"/>
  <c r="AA906" i="2" s="1"/>
  <c r="X1279" i="2"/>
  <c r="Z1279" i="2" s="1"/>
  <c r="AA1279" i="2" s="1"/>
  <c r="X1646" i="2"/>
  <c r="Z1646" i="2" s="1"/>
  <c r="AA1646" i="2" s="1"/>
  <c r="X2018" i="2"/>
  <c r="Z2018" i="2" s="1"/>
  <c r="AA2018" i="2" s="1"/>
  <c r="X185" i="2"/>
  <c r="Z185" i="2" s="1"/>
  <c r="AA185" i="2" s="1"/>
  <c r="X598" i="2"/>
  <c r="Z598" i="2" s="1"/>
  <c r="AA598" i="2" s="1"/>
  <c r="X946" i="2"/>
  <c r="Z946" i="2" s="1"/>
  <c r="AA946" i="2" s="1"/>
  <c r="X1333" i="2"/>
  <c r="Z1333" i="2" s="1"/>
  <c r="AA1333" i="2" s="1"/>
  <c r="X1694" i="2"/>
  <c r="Z1694" i="2" s="1"/>
  <c r="AA1694" i="2" s="1"/>
  <c r="X48" i="2"/>
  <c r="Z48" i="2" s="1"/>
  <c r="AA48" i="2" s="1"/>
  <c r="X448" i="2"/>
  <c r="Z448" i="2" s="1"/>
  <c r="AA448" i="2" s="1"/>
  <c r="X827" i="2"/>
  <c r="Z827" i="2" s="1"/>
  <c r="AA827" i="2" s="1"/>
  <c r="X1177" i="2"/>
  <c r="Z1177" i="2" s="1"/>
  <c r="AA1177" i="2" s="1"/>
  <c r="X1571" i="2"/>
  <c r="Z1571" i="2" s="1"/>
  <c r="AA1571" i="2" s="1"/>
  <c r="X1928" i="2"/>
  <c r="Z1928" i="2" s="1"/>
  <c r="AA1928" i="2" s="1"/>
  <c r="X2302" i="2"/>
  <c r="Z2302" i="2" s="1"/>
  <c r="AA2302" i="2" s="1"/>
  <c r="X344" i="2"/>
  <c r="Z344" i="2" s="1"/>
  <c r="AA344" i="2" s="1"/>
  <c r="X742" i="2"/>
  <c r="Z742" i="2" s="1"/>
  <c r="AA742" i="2" s="1"/>
  <c r="X1085" i="2"/>
  <c r="Z1085" i="2" s="1"/>
  <c r="AA1085" i="2" s="1"/>
  <c r="X1491" i="2"/>
  <c r="Z1491" i="2" s="1"/>
  <c r="AA1491" i="2" s="1"/>
  <c r="X1841" i="2"/>
  <c r="Z1841" i="2" s="1"/>
  <c r="AA1841" i="2" s="1"/>
  <c r="X143" i="2"/>
  <c r="Z143" i="2" s="1"/>
  <c r="AA143" i="2" s="1"/>
  <c r="X547" i="2"/>
  <c r="Z547" i="2" s="1"/>
  <c r="AA547" i="2" s="1"/>
  <c r="X910" i="2"/>
  <c r="Z910" i="2" s="1"/>
  <c r="AA910" i="2" s="1"/>
  <c r="X1288" i="2"/>
  <c r="Z1288" i="2" s="1"/>
  <c r="AA1288" i="2" s="1"/>
  <c r="X1651" i="2"/>
  <c r="Z1651" i="2" s="1"/>
  <c r="AA1651" i="2" s="1"/>
  <c r="X2024" i="2"/>
  <c r="Z2024" i="2" s="1"/>
  <c r="AA2024" i="2" s="1"/>
  <c r="X272" i="2"/>
  <c r="Z272" i="2" s="1"/>
  <c r="AA272" i="2" s="1"/>
  <c r="X678" i="2"/>
  <c r="Z678" i="2" s="1"/>
  <c r="AA678" i="2" s="1"/>
  <c r="X1016" i="2"/>
  <c r="Z1016" i="2" s="1"/>
  <c r="AA1016" i="2" s="1"/>
  <c r="X217" i="2"/>
  <c r="Z217" i="2" s="1"/>
  <c r="AA217" i="2" s="1"/>
  <c r="X629" i="2"/>
  <c r="Z629" i="2" s="1"/>
  <c r="AA629" i="2" s="1"/>
  <c r="X972" i="2"/>
  <c r="Z972" i="2" s="1"/>
  <c r="AA972" i="2" s="1"/>
  <c r="X1367" i="2"/>
  <c r="Z1367" i="2" s="1"/>
  <c r="AA1367" i="2" s="1"/>
  <c r="X1724" i="2"/>
  <c r="Z1724" i="2" s="1"/>
  <c r="AA1724" i="2" s="1"/>
  <c r="X2102" i="2"/>
  <c r="Z2102" i="2" s="1"/>
  <c r="AA2102" i="2" s="1"/>
  <c r="X323" i="2"/>
  <c r="Z323" i="2" s="1"/>
  <c r="AA323" i="2" s="1"/>
  <c r="X723" i="2"/>
  <c r="Z723" i="2" s="1"/>
  <c r="AA723" i="2" s="1"/>
  <c r="X1063" i="2"/>
  <c r="Z1063" i="2" s="1"/>
  <c r="AA1063" i="2" s="1"/>
  <c r="X1474" i="2"/>
  <c r="Z1474" i="2" s="1"/>
  <c r="AA1474" i="2" s="1"/>
  <c r="X1822" i="2"/>
  <c r="Z1822" i="2" s="1"/>
  <c r="AA1822" i="2" s="1"/>
  <c r="X28" i="2"/>
  <c r="Z28" i="2" s="1"/>
  <c r="AA28" i="2" s="1"/>
  <c r="X431" i="2"/>
  <c r="Z431" i="2" s="1"/>
  <c r="AA431" i="2" s="1"/>
  <c r="X814" i="2"/>
  <c r="Z814" i="2" s="1"/>
  <c r="AA814" i="2" s="1"/>
  <c r="X1164" i="2"/>
  <c r="Z1164" i="2" s="1"/>
  <c r="AA1164" i="2" s="1"/>
  <c r="X1558" i="2"/>
  <c r="Z1558" i="2" s="1"/>
  <c r="AA1558" i="2" s="1"/>
  <c r="X1916" i="2"/>
  <c r="Z1916" i="2" s="1"/>
  <c r="AA1916" i="2" s="1"/>
  <c r="X2419" i="2"/>
  <c r="Z2419" i="2" s="1"/>
  <c r="AA2419" i="2" s="1"/>
  <c r="X2809" i="2"/>
  <c r="Z2809" i="2" s="1"/>
  <c r="AA2809" i="2" s="1"/>
  <c r="X3170" i="2"/>
  <c r="Z3170" i="2" s="1"/>
  <c r="AA3170" i="2" s="1"/>
  <c r="X3548" i="2"/>
  <c r="Z3548" i="2" s="1"/>
  <c r="AA3548" i="2" s="1"/>
  <c r="X3908" i="2"/>
  <c r="Z3908" i="2" s="1"/>
  <c r="AA3908" i="2" s="1"/>
  <c r="X4291" i="2"/>
  <c r="Z4291" i="2" s="1"/>
  <c r="AA4291" i="2" s="1"/>
  <c r="X4684" i="2"/>
  <c r="Z4684" i="2" s="1"/>
  <c r="AA4684" i="2" s="1"/>
  <c r="X644" i="2"/>
  <c r="Z644" i="2" s="1"/>
  <c r="AA644" i="2" s="1"/>
  <c r="X1698" i="2"/>
  <c r="Z1698" i="2" s="1"/>
  <c r="AA1698" i="2" s="1"/>
  <c r="X2589" i="2"/>
  <c r="Z2589" i="2" s="1"/>
  <c r="AA2589" i="2" s="1"/>
  <c r="X3738" i="2"/>
  <c r="Z3738" i="2" s="1"/>
  <c r="AA3738" i="2" s="1"/>
  <c r="X4670" i="2"/>
  <c r="Z4670" i="2" s="1"/>
  <c r="AA4670" i="2" s="1"/>
  <c r="X3793" i="2"/>
  <c r="Z3793" i="2" s="1"/>
  <c r="AA3793" i="2" s="1"/>
  <c r="X2652" i="2"/>
  <c r="Z2652" i="2" s="1"/>
  <c r="AA2652" i="2" s="1"/>
  <c r="X3018" i="2"/>
  <c r="Z3018" i="2" s="1"/>
  <c r="AA3018" i="2" s="1"/>
  <c r="X3396" i="2"/>
  <c r="Z3396" i="2" s="1"/>
  <c r="AA3396" i="2" s="1"/>
  <c r="X3739" i="2"/>
  <c r="Z3739" i="2" s="1"/>
  <c r="AA3739" i="2" s="1"/>
  <c r="X4120" i="2"/>
  <c r="Z4120" i="2" s="1"/>
  <c r="AA4120" i="2" s="1"/>
  <c r="X4519" i="2"/>
  <c r="Z4519" i="2" s="1"/>
  <c r="AA4519" i="2" s="1"/>
  <c r="X286" i="2"/>
  <c r="Z286" i="2" s="1"/>
  <c r="AA286" i="2" s="1"/>
  <c r="X1264" i="2"/>
  <c r="Z1264" i="2" s="1"/>
  <c r="AA1264" i="2" s="1"/>
  <c r="X2256" i="2"/>
  <c r="Z2256" i="2" s="1"/>
  <c r="AA2256" i="2" s="1"/>
  <c r="X3158" i="2"/>
  <c r="Z3158" i="2" s="1"/>
  <c r="AA3158" i="2" s="1"/>
  <c r="X2560" i="2"/>
  <c r="Z2560" i="2" s="1"/>
  <c r="AA2560" i="2" s="1"/>
  <c r="X2932" i="2"/>
  <c r="Z2932" i="2" s="1"/>
  <c r="AA2932" i="2" s="1"/>
  <c r="X3301" i="2"/>
  <c r="Z3301" i="2" s="1"/>
  <c r="AA3301" i="2" s="1"/>
  <c r="X3652" i="2"/>
  <c r="Z3652" i="2" s="1"/>
  <c r="AA3652" i="2" s="1"/>
  <c r="X4024" i="2"/>
  <c r="Z4024" i="2" s="1"/>
  <c r="AA4024" i="2" s="1"/>
  <c r="X4411" i="2"/>
  <c r="Z4411" i="2" s="1"/>
  <c r="AA4411" i="2" s="1"/>
  <c r="X52" i="2"/>
  <c r="Z52" i="2" s="1"/>
  <c r="AA52" i="2" s="1"/>
  <c r="X1020" i="2"/>
  <c r="Z1020" i="2" s="1"/>
  <c r="AA1020" i="2" s="1"/>
  <c r="X2002" i="2"/>
  <c r="Z2002" i="2" s="1"/>
  <c r="AA2002" i="2" s="1"/>
  <c r="X2911" i="2"/>
  <c r="Z2911" i="2" s="1"/>
  <c r="AA2911" i="2" s="1"/>
  <c r="X2249" i="2"/>
  <c r="Z2249" i="2" s="1"/>
  <c r="AA2249" i="2" s="1"/>
  <c r="X2654" i="2"/>
  <c r="Z2654" i="2" s="1"/>
  <c r="AA2654" i="2" s="1"/>
  <c r="X3021" i="2"/>
  <c r="Z3021" i="2" s="1"/>
  <c r="AA3021" i="2" s="1"/>
  <c r="X3400" i="2"/>
  <c r="Z3400" i="2" s="1"/>
  <c r="AA3400" i="2" s="1"/>
  <c r="X3741" i="2"/>
  <c r="Z3741" i="2" s="1"/>
  <c r="AA3741" i="2" s="1"/>
  <c r="X4123" i="2"/>
  <c r="Z4123" i="2" s="1"/>
  <c r="AA4123" i="2" s="1"/>
  <c r="X4522" i="2"/>
  <c r="Z4522" i="2" s="1"/>
  <c r="AA4522" i="2" s="1"/>
  <c r="X290" i="2"/>
  <c r="Z290" i="2" s="1"/>
  <c r="AA290" i="2" s="1"/>
  <c r="X1269" i="2"/>
  <c r="Z1269" i="2" s="1"/>
  <c r="AA1269" i="2" s="1"/>
  <c r="X2262" i="2"/>
  <c r="Z2262" i="2" s="1"/>
  <c r="AA2262" i="2" s="1"/>
  <c r="X3174" i="2"/>
  <c r="Z3174" i="2" s="1"/>
  <c r="AA3174" i="2" s="1"/>
  <c r="X4162" i="2"/>
  <c r="Z4162" i="2" s="1"/>
  <c r="AA4162" i="2" s="1"/>
  <c r="X2292" i="2"/>
  <c r="Z2292" i="2" s="1"/>
  <c r="AA2292" i="2" s="1"/>
  <c r="X2204" i="2"/>
  <c r="Z2204" i="2" s="1"/>
  <c r="AA2204" i="2" s="1"/>
  <c r="X2613" i="2"/>
  <c r="Z2613" i="2" s="1"/>
  <c r="AA2613" i="2" s="1"/>
  <c r="X2978" i="2"/>
  <c r="Z2978" i="2" s="1"/>
  <c r="AA2978" i="2" s="1"/>
  <c r="X3353" i="2"/>
  <c r="Z3353" i="2" s="1"/>
  <c r="AA3353" i="2" s="1"/>
  <c r="X3694" i="2"/>
  <c r="Z3694" i="2" s="1"/>
  <c r="AA3694" i="2" s="1"/>
  <c r="X4080" i="2"/>
  <c r="Z4080" i="2" s="1"/>
  <c r="AA4080" i="2" s="1"/>
  <c r="X4464" i="2"/>
  <c r="Z4464" i="2" s="1"/>
  <c r="AA4464" i="2" s="1"/>
  <c r="X197" i="2"/>
  <c r="Z197" i="2" s="1"/>
  <c r="AA197" i="2" s="1"/>
  <c r="X1150" i="2"/>
  <c r="Z1150" i="2" s="1"/>
  <c r="AA1150" i="2" s="1"/>
  <c r="X2124" i="2"/>
  <c r="Z2124" i="2" s="1"/>
  <c r="AA2124" i="2" s="1"/>
  <c r="X3032" i="2"/>
  <c r="Z3032" i="2" s="1"/>
  <c r="AA3032" i="2" s="1"/>
  <c r="X4077" i="2"/>
  <c r="Z4077" i="2" s="1"/>
  <c r="AA4077" i="2" s="1"/>
  <c r="X1860" i="2"/>
  <c r="Z1860" i="2" s="1"/>
  <c r="AA1860" i="2" s="1"/>
  <c r="X2533" i="2"/>
  <c r="Z2533" i="2" s="1"/>
  <c r="AA2533" i="2" s="1"/>
  <c r="X2914" i="2"/>
  <c r="Z2914" i="2" s="1"/>
  <c r="AA2914" i="2" s="1"/>
  <c r="X3277" i="2"/>
  <c r="Z3277" i="2" s="1"/>
  <c r="AA3277" i="2" s="1"/>
  <c r="X4006" i="2"/>
  <c r="Z4006" i="2" s="1"/>
  <c r="AA4006" i="2" s="1"/>
  <c r="X4388" i="2"/>
  <c r="Z4388" i="2" s="1"/>
  <c r="AA4388" i="2" s="1"/>
  <c r="X21" i="2"/>
  <c r="Z21" i="2" s="1"/>
  <c r="AA21" i="2" s="1"/>
  <c r="X966" i="2"/>
  <c r="Z966" i="2" s="1"/>
  <c r="AA966" i="2" s="1"/>
  <c r="X1951" i="2"/>
  <c r="Z1951" i="2" s="1"/>
  <c r="AA1951" i="2" s="1"/>
  <c r="X3109" i="2"/>
  <c r="Z3109" i="2" s="1"/>
  <c r="AA3109" i="2" s="1"/>
  <c r="X4087" i="2"/>
  <c r="Z4087" i="2" s="1"/>
  <c r="AA4087" i="2" s="1"/>
  <c r="X1875" i="2"/>
  <c r="Z1875" i="2" s="1"/>
  <c r="AA1875" i="2" s="1"/>
  <c r="X2228" i="2"/>
  <c r="Z2228" i="2" s="1"/>
  <c r="AA2228" i="2" s="1"/>
  <c r="X2634" i="2"/>
  <c r="Z2634" i="2" s="1"/>
  <c r="AA2634" i="2" s="1"/>
  <c r="X3003" i="2"/>
  <c r="Z3003" i="2" s="1"/>
  <c r="AA3003" i="2" s="1"/>
  <c r="X3382" i="2"/>
  <c r="Z3382" i="2" s="1"/>
  <c r="AA3382" i="2" s="1"/>
  <c r="X3722" i="2"/>
  <c r="Z3722" i="2" s="1"/>
  <c r="AA3722" i="2" s="1"/>
  <c r="X4106" i="2"/>
  <c r="Z4106" i="2" s="1"/>
  <c r="AA4106" i="2" s="1"/>
  <c r="X4493" i="2"/>
  <c r="Z4493" i="2" s="1"/>
  <c r="AA4493" i="2" s="1"/>
  <c r="X245" i="2"/>
  <c r="Z245" i="2" s="1"/>
  <c r="AA245" i="2" s="1"/>
  <c r="X1222" i="2"/>
  <c r="Z1222" i="2" s="1"/>
  <c r="AA1222" i="2" s="1"/>
  <c r="X2313" i="2"/>
  <c r="Z2313" i="2" s="1"/>
  <c r="AA2313" i="2" s="1"/>
  <c r="X3292" i="2"/>
  <c r="Z3292" i="2" s="1"/>
  <c r="AA3292" i="2" s="1"/>
  <c r="X4266" i="2"/>
  <c r="Z4266" i="2" s="1"/>
  <c r="AA4266" i="2" s="1"/>
  <c r="X3190" i="2"/>
  <c r="Z3190" i="2" s="1"/>
  <c r="AA3190" i="2" s="1"/>
  <c r="X2752" i="2"/>
  <c r="Z2752" i="2" s="1"/>
  <c r="AA2752" i="2" s="1"/>
  <c r="X3115" i="2"/>
  <c r="Z3115" i="2" s="1"/>
  <c r="AA3115" i="2" s="1"/>
  <c r="X3489" i="2"/>
  <c r="Z3489" i="2" s="1"/>
  <c r="AA3489" i="2" s="1"/>
  <c r="X3853" i="2"/>
  <c r="Z3853" i="2" s="1"/>
  <c r="AA3853" i="2" s="1"/>
  <c r="X4225" i="2"/>
  <c r="Z4225" i="2" s="1"/>
  <c r="AA4225" i="2" s="1"/>
  <c r="X4627" i="2"/>
  <c r="Z4627" i="2" s="1"/>
  <c r="AA4627" i="2" s="1"/>
  <c r="X488" i="2"/>
  <c r="Z488" i="2" s="1"/>
  <c r="AA488" i="2" s="1"/>
  <c r="X1463" i="2"/>
  <c r="Z1463" i="2" s="1"/>
  <c r="AA1463" i="2" s="1"/>
  <c r="X2521" i="2"/>
  <c r="Z2521" i="2" s="1"/>
  <c r="AA2521" i="2" s="1"/>
  <c r="X3545" i="2"/>
  <c r="Z3545" i="2" s="1"/>
  <c r="AA3545" i="2" s="1"/>
  <c r="X4509" i="2"/>
  <c r="Z4509" i="2" s="1"/>
  <c r="AA4509" i="2" s="1"/>
  <c r="X4586" i="2"/>
  <c r="Z4586" i="2" s="1"/>
  <c r="AA4586" i="2" s="1"/>
  <c r="X2638" i="2"/>
  <c r="Z2638" i="2" s="1"/>
  <c r="AA2638" i="2" s="1"/>
  <c r="X3006" i="2"/>
  <c r="Z3006" i="2" s="1"/>
  <c r="AA3006" i="2" s="1"/>
  <c r="X3385" i="2"/>
  <c r="Z3385" i="2" s="1"/>
  <c r="AA3385" i="2" s="1"/>
  <c r="X3725" i="2"/>
  <c r="Z3725" i="2" s="1"/>
  <c r="AA3725" i="2" s="1"/>
  <c r="X4109" i="2"/>
  <c r="Z4109" i="2" s="1"/>
  <c r="AA4109" i="2" s="1"/>
  <c r="X4501" i="2"/>
  <c r="Z4501" i="2" s="1"/>
  <c r="AA4501" i="2" s="1"/>
  <c r="X250" i="2"/>
  <c r="Z250" i="2" s="1"/>
  <c r="AA250" i="2" s="1"/>
  <c r="X1230" i="2"/>
  <c r="Z1230" i="2" s="1"/>
  <c r="AA1230" i="2" s="1"/>
  <c r="X2221" i="2"/>
  <c r="Z2221" i="2" s="1"/>
  <c r="AA2221" i="2" s="1"/>
  <c r="X3119" i="2"/>
  <c r="Z3119" i="2" s="1"/>
  <c r="AA3119" i="2" s="1"/>
  <c r="X4177" i="2"/>
  <c r="Z4177" i="2" s="1"/>
  <c r="AA4177" i="2" s="1"/>
  <c r="X2406" i="2"/>
  <c r="Z2406" i="2" s="1"/>
  <c r="AA2406" i="2" s="1"/>
  <c r="X2333" i="2"/>
  <c r="Z2333" i="2" s="1"/>
  <c r="AA2333" i="2" s="1"/>
  <c r="X2732" i="2"/>
  <c r="Z2732" i="2" s="1"/>
  <c r="AA2732" i="2" s="1"/>
  <c r="X3096" i="2"/>
  <c r="Z3096" i="2" s="1"/>
  <c r="AA3096" i="2" s="1"/>
  <c r="X3472" i="2"/>
  <c r="Z3472" i="2" s="1"/>
  <c r="AA3472" i="2" s="1"/>
  <c r="X3829" i="2"/>
  <c r="Z3829" i="2" s="1"/>
  <c r="AA3829" i="2" s="1"/>
  <c r="X4203" i="2"/>
  <c r="Z4203" i="2" s="1"/>
  <c r="AA4203" i="2" s="1"/>
  <c r="X1846" i="2"/>
  <c r="Z1846" i="2" s="1"/>
  <c r="AA1846" i="2" s="1"/>
  <c r="X2822" i="2"/>
  <c r="Z2822" i="2" s="1"/>
  <c r="AA2822" i="2" s="1"/>
  <c r="X3869" i="2"/>
  <c r="Z3869" i="2" s="1"/>
  <c r="AA3869" i="2" s="1"/>
  <c r="X594" i="2"/>
  <c r="Z594" i="2" s="1"/>
  <c r="AA594" i="2" s="1"/>
  <c r="X2259" i="2"/>
  <c r="Z2259" i="2" s="1"/>
  <c r="AA2259" i="2" s="1"/>
  <c r="X2662" i="2"/>
  <c r="Z2662" i="2" s="1"/>
  <c r="AA2662" i="2" s="1"/>
  <c r="X3035" i="2"/>
  <c r="Z3035" i="2" s="1"/>
  <c r="AA3035" i="2" s="1"/>
  <c r="X3411" i="2"/>
  <c r="Z3411" i="2" s="1"/>
  <c r="AA3411" i="2" s="1"/>
  <c r="X3756" i="2"/>
  <c r="Z3756" i="2" s="1"/>
  <c r="AA3756" i="2" s="1"/>
  <c r="X4130" i="2"/>
  <c r="Z4130" i="2" s="1"/>
  <c r="AA4130" i="2" s="1"/>
  <c r="X4557" i="2"/>
  <c r="Z4557" i="2" s="1"/>
  <c r="AA4557" i="2" s="1"/>
  <c r="X461" i="2"/>
  <c r="Z461" i="2" s="1"/>
  <c r="AA461" i="2" s="1"/>
  <c r="X2708" i="2"/>
  <c r="Z2708" i="2" s="1"/>
  <c r="AA2708" i="2" s="1"/>
  <c r="X3769" i="2"/>
  <c r="Z3769" i="2" s="1"/>
  <c r="AA3769" i="2" s="1"/>
  <c r="X80" i="2"/>
  <c r="Z80" i="2" s="1"/>
  <c r="AA80" i="2" s="1"/>
  <c r="X2076" i="2"/>
  <c r="Z2076" i="2" s="1"/>
  <c r="AA2076" i="2" s="1"/>
  <c r="X2466" i="2"/>
  <c r="Z2466" i="2" s="1"/>
  <c r="AA2466" i="2" s="1"/>
  <c r="X2849" i="2"/>
  <c r="Z2849" i="2" s="1"/>
  <c r="AA2849" i="2" s="1"/>
  <c r="X3208" i="2"/>
  <c r="Z3208" i="2" s="1"/>
  <c r="AA3208" i="2" s="1"/>
  <c r="X3580" i="2"/>
  <c r="Z3580" i="2" s="1"/>
  <c r="AA3580" i="2" s="1"/>
  <c r="X3947" i="2"/>
  <c r="Z3947" i="2" s="1"/>
  <c r="AA3947" i="2" s="1"/>
  <c r="X4331" i="2"/>
  <c r="Z4331" i="2" s="1"/>
  <c r="AA4331" i="2" s="1"/>
  <c r="X765" i="2"/>
  <c r="Z765" i="2" s="1"/>
  <c r="AA765" i="2" s="1"/>
  <c r="X741" i="2"/>
  <c r="Z741" i="2" s="1"/>
  <c r="AA741" i="2" s="1"/>
  <c r="X1798" i="2"/>
  <c r="Z1798" i="2" s="1"/>
  <c r="AA1798" i="2" s="1"/>
  <c r="X2709" i="2"/>
  <c r="Z2709" i="2" s="1"/>
  <c r="AA2709" i="2" s="1"/>
  <c r="X3721" i="2"/>
  <c r="Z3721" i="2" s="1"/>
  <c r="AA3721" i="2" s="1"/>
  <c r="X4642" i="2"/>
  <c r="Z4642" i="2" s="1"/>
  <c r="AA4642" i="2" s="1"/>
  <c r="X31" i="2"/>
  <c r="Z31" i="2" s="1"/>
  <c r="AA31" i="2" s="1"/>
  <c r="X432" i="2"/>
  <c r="Z432" i="2" s="1"/>
  <c r="AA432" i="2" s="1"/>
  <c r="X816" i="2"/>
  <c r="Z816" i="2" s="1"/>
  <c r="AA816" i="2" s="1"/>
  <c r="X1165" i="2"/>
  <c r="Z1165" i="2" s="1"/>
  <c r="AA1165" i="2" s="1"/>
  <c r="X1560" i="2"/>
  <c r="Z1560" i="2" s="1"/>
  <c r="AA1560" i="2" s="1"/>
  <c r="X1917" i="2"/>
  <c r="Z1917" i="2" s="1"/>
  <c r="AA1917" i="2" s="1"/>
  <c r="X2286" i="2"/>
  <c r="Z2286" i="2" s="1"/>
  <c r="AA2286" i="2" s="1"/>
  <c r="X2688" i="2"/>
  <c r="Z2688" i="2" s="1"/>
  <c r="AA2688" i="2" s="1"/>
  <c r="X3062" i="2"/>
  <c r="Z3062" i="2" s="1"/>
  <c r="AA3062" i="2" s="1"/>
  <c r="X3437" i="2"/>
  <c r="Z3437" i="2" s="1"/>
  <c r="AA3437" i="2" s="1"/>
  <c r="X3779" i="2"/>
  <c r="Z3779" i="2" s="1"/>
  <c r="AA3779" i="2" s="1"/>
  <c r="X4183" i="2"/>
  <c r="Z4183" i="2" s="1"/>
  <c r="AA4183" i="2" s="1"/>
  <c r="X4301" i="2"/>
  <c r="Z4301" i="2" s="1"/>
  <c r="AA4301" i="2" s="1"/>
  <c r="X3363" i="2"/>
  <c r="Z3363" i="2" s="1"/>
  <c r="AA3363" i="2" s="1"/>
  <c r="X278" i="2"/>
  <c r="Z278" i="2" s="1"/>
  <c r="AA278" i="2" s="1"/>
  <c r="X684" i="2"/>
  <c r="Z684" i="2" s="1"/>
  <c r="AA684" i="2" s="1"/>
  <c r="X1024" i="2"/>
  <c r="Z1024" i="2" s="1"/>
  <c r="AA1024" i="2" s="1"/>
  <c r="X1426" i="2"/>
  <c r="Z1426" i="2" s="1"/>
  <c r="AA1426" i="2" s="1"/>
  <c r="X1776" i="2"/>
  <c r="Z1776" i="2" s="1"/>
  <c r="AA1776" i="2" s="1"/>
  <c r="X2160" i="2"/>
  <c r="Z2160" i="2" s="1"/>
  <c r="AA2160" i="2" s="1"/>
  <c r="X1981" i="2"/>
  <c r="Z1981" i="2" s="1"/>
  <c r="AA1981" i="2" s="1"/>
  <c r="X2268" i="2"/>
  <c r="Z2268" i="2" s="1"/>
  <c r="AA2268" i="2" s="1"/>
  <c r="X593" i="2"/>
  <c r="Z593" i="2" s="1"/>
  <c r="AA593" i="2" s="1"/>
  <c r="X1280" i="2"/>
  <c r="Z1280" i="2" s="1"/>
  <c r="AA1280" i="2" s="1"/>
  <c r="X2048" i="2"/>
  <c r="Z2048" i="2" s="1"/>
  <c r="AA2048" i="2" s="1"/>
  <c r="X3864" i="2"/>
  <c r="Z3864" i="2" s="1"/>
  <c r="AA3864" i="2" s="1"/>
  <c r="X4460" i="2"/>
  <c r="Z4460" i="2" s="1"/>
  <c r="AA4460" i="2" s="1"/>
  <c r="X840" i="2"/>
  <c r="Z840" i="2" s="1"/>
  <c r="AA840" i="2" s="1"/>
  <c r="X2116" i="2"/>
  <c r="Z2116" i="2" s="1"/>
  <c r="AA2116" i="2" s="1"/>
  <c r="X2918" i="2"/>
  <c r="Z2918" i="2" s="1"/>
  <c r="AA2918" i="2" s="1"/>
  <c r="X3970" i="2"/>
  <c r="Z3970" i="2" s="1"/>
  <c r="AA3970" i="2" s="1"/>
  <c r="X4173" i="2"/>
  <c r="Z4173" i="2" s="1"/>
  <c r="AA4173" i="2" s="1"/>
  <c r="X2962" i="2"/>
  <c r="Z2962" i="2" s="1"/>
  <c r="AA2962" i="2" s="1"/>
  <c r="X3058" i="2"/>
  <c r="Z3058" i="2" s="1"/>
  <c r="AA3058" i="2" s="1"/>
  <c r="X4133" i="2"/>
  <c r="Z4133" i="2" s="1"/>
  <c r="AA4133" i="2" s="1"/>
  <c r="X559" i="2"/>
  <c r="Z559" i="2" s="1"/>
  <c r="AA559" i="2" s="1"/>
  <c r="X734" i="2"/>
  <c r="Z734" i="2" s="1"/>
  <c r="AA734" i="2" s="1"/>
  <c r="X209" i="2"/>
  <c r="Z209" i="2" s="1"/>
  <c r="AA209" i="2" s="1"/>
  <c r="X566" i="2"/>
  <c r="Z566" i="2" s="1"/>
  <c r="AA566" i="2" s="1"/>
  <c r="X1466" i="2"/>
  <c r="Z1466" i="2" s="1"/>
  <c r="AA1466" i="2" s="1"/>
  <c r="X1393" i="2"/>
  <c r="Z1393" i="2" s="1"/>
  <c r="AA1393" i="2" s="1"/>
  <c r="X1799" i="2"/>
  <c r="Z1799" i="2" s="1"/>
  <c r="AA1799" i="2" s="1"/>
  <c r="X4603" i="2"/>
  <c r="Z4603" i="2" s="1"/>
  <c r="AA4603" i="2" s="1"/>
  <c r="X3333" i="2"/>
  <c r="Z3333" i="2" s="1"/>
  <c r="AA3333" i="2" s="1"/>
  <c r="X4364" i="2"/>
  <c r="Z4364" i="2" s="1"/>
  <c r="AA4364" i="2" s="1"/>
  <c r="X3697" i="2"/>
  <c r="Z3697" i="2" s="1"/>
  <c r="AA3697" i="2" s="1"/>
  <c r="X3826" i="2"/>
  <c r="Z3826" i="2" s="1"/>
  <c r="AA3826" i="2" s="1"/>
  <c r="X4084" i="2"/>
  <c r="Z4084" i="2" s="1"/>
  <c r="AA4084" i="2" s="1"/>
  <c r="X4176" i="2"/>
  <c r="Z4176" i="2" s="1"/>
  <c r="AA4176" i="2" s="1"/>
  <c r="X3387" i="2"/>
  <c r="Z3387" i="2" s="1"/>
  <c r="AA3387" i="2" s="1"/>
  <c r="X2443" i="2"/>
  <c r="Z2443" i="2" s="1"/>
  <c r="AA2443" i="2" s="1"/>
  <c r="X6" i="2"/>
  <c r="Z6" i="2" s="1"/>
  <c r="AA6" i="2" s="1"/>
  <c r="X3039" i="2"/>
  <c r="Z3039" i="2" s="1"/>
  <c r="AA3039" i="2" s="1"/>
  <c r="X3942" i="2"/>
  <c r="Z3942" i="2" s="1"/>
  <c r="AA3942" i="2" s="1"/>
  <c r="X1693" i="2"/>
  <c r="Z1693" i="2" s="1"/>
  <c r="AA1693" i="2" s="1"/>
  <c r="X615" i="2"/>
  <c r="Z615" i="2" s="1"/>
  <c r="AA615" i="2" s="1"/>
  <c r="X1347" i="2"/>
  <c r="Z1347" i="2" s="1"/>
  <c r="AA1347" i="2" s="1"/>
  <c r="X2079" i="2"/>
  <c r="Z2079" i="2" s="1"/>
  <c r="AA2079" i="2" s="1"/>
  <c r="X495" i="2"/>
  <c r="Z495" i="2" s="1"/>
  <c r="AA495" i="2" s="1"/>
  <c r="X1218" i="2"/>
  <c r="Z1218" i="2" s="1"/>
  <c r="AA1218" i="2" s="1"/>
  <c r="X1970" i="2"/>
  <c r="Z1970" i="2" s="1"/>
  <c r="AA1970" i="2" s="1"/>
  <c r="X386" i="2"/>
  <c r="Z386" i="2" s="1"/>
  <c r="AA386" i="2" s="1"/>
  <c r="X773" i="2"/>
  <c r="Z773" i="2" s="1"/>
  <c r="AA773" i="2" s="1"/>
  <c r="X1121" i="2"/>
  <c r="Z1121" i="2" s="1"/>
  <c r="AA1121" i="2" s="1"/>
  <c r="X1873" i="2"/>
  <c r="Z1873" i="2" s="1"/>
  <c r="AA1873" i="2" s="1"/>
  <c r="X2245" i="2"/>
  <c r="Z2245" i="2" s="1"/>
  <c r="AA2245" i="2" s="1"/>
  <c r="X260" i="2"/>
  <c r="Z260" i="2" s="1"/>
  <c r="AA260" i="2" s="1"/>
  <c r="X671" i="2"/>
  <c r="Z671" i="2" s="1"/>
  <c r="AA671" i="2" s="1"/>
  <c r="X1005" i="2"/>
  <c r="Z1005" i="2" s="1"/>
  <c r="AA1005" i="2" s="1"/>
  <c r="X1411" i="2"/>
  <c r="Z1411" i="2" s="1"/>
  <c r="AA1411" i="2" s="1"/>
  <c r="X1764" i="2"/>
  <c r="Z1764" i="2" s="1"/>
  <c r="AA1764" i="2" s="1"/>
  <c r="X2143" i="2"/>
  <c r="Z2143" i="2" s="1"/>
  <c r="AA2143" i="2" s="1"/>
  <c r="X161" i="2"/>
  <c r="Z161" i="2" s="1"/>
  <c r="AA161" i="2" s="1"/>
  <c r="X565" i="2"/>
  <c r="Z565" i="2" s="1"/>
  <c r="AA565" i="2" s="1"/>
  <c r="X925" i="2"/>
  <c r="Z925" i="2" s="1"/>
  <c r="AA925" i="2" s="1"/>
  <c r="X1312" i="2"/>
  <c r="Z1312" i="2" s="1"/>
  <c r="AA1312" i="2" s="1"/>
  <c r="X1671" i="2"/>
  <c r="Z1671" i="2" s="1"/>
  <c r="AA1671" i="2" s="1"/>
  <c r="X2041" i="2"/>
  <c r="Z2041" i="2" s="1"/>
  <c r="AA2041" i="2" s="1"/>
  <c r="X211" i="2"/>
  <c r="Z211" i="2" s="1"/>
  <c r="AA211" i="2" s="1"/>
  <c r="X622" i="2"/>
  <c r="Z622" i="2" s="1"/>
  <c r="AA622" i="2" s="1"/>
  <c r="X965" i="2"/>
  <c r="Z965" i="2" s="1"/>
  <c r="AA965" i="2" s="1"/>
  <c r="X1358" i="2"/>
  <c r="Z1358" i="2" s="1"/>
  <c r="AA1358" i="2" s="1"/>
  <c r="X1715" i="2"/>
  <c r="Z1715" i="2" s="1"/>
  <c r="AA1715" i="2" s="1"/>
  <c r="X72" i="2"/>
  <c r="Z72" i="2" s="1"/>
  <c r="AA72" i="2" s="1"/>
  <c r="X475" i="2"/>
  <c r="Z475" i="2" s="1"/>
  <c r="AA475" i="2" s="1"/>
  <c r="X371" i="2"/>
  <c r="Z371" i="2" s="1"/>
  <c r="AA371" i="2" s="1"/>
  <c r="X761" i="2"/>
  <c r="Z761" i="2" s="1"/>
  <c r="AA761" i="2" s="1"/>
  <c r="X1107" i="2"/>
  <c r="Z1107" i="2" s="1"/>
  <c r="AA1107" i="2" s="1"/>
  <c r="X1513" i="2"/>
  <c r="Z1513" i="2" s="1"/>
  <c r="AA1513" i="2" s="1"/>
  <c r="X1862" i="2"/>
  <c r="Z1862" i="2" s="1"/>
  <c r="AA1862" i="2" s="1"/>
  <c r="X168" i="2"/>
  <c r="Z168" i="2" s="1"/>
  <c r="AA168" i="2" s="1"/>
  <c r="X573" i="2"/>
  <c r="Z573" i="2" s="1"/>
  <c r="AA573" i="2" s="1"/>
  <c r="X930" i="2"/>
  <c r="Z930" i="2" s="1"/>
  <c r="AA930" i="2" s="1"/>
  <c r="X1317" i="2"/>
  <c r="Z1317" i="2" s="1"/>
  <c r="AA1317" i="2" s="1"/>
  <c r="X1678" i="2"/>
  <c r="Z1678" i="2" s="1"/>
  <c r="AA1678" i="2" s="1"/>
  <c r="X2046" i="2"/>
  <c r="Z2046" i="2" s="1"/>
  <c r="AA2046" i="2" s="1"/>
  <c r="X300" i="2"/>
  <c r="Z300" i="2" s="1"/>
  <c r="AA300" i="2" s="1"/>
  <c r="X701" i="2"/>
  <c r="Z701" i="2" s="1"/>
  <c r="AA701" i="2" s="1"/>
  <c r="X1041" i="2"/>
  <c r="Z1041" i="2" s="1"/>
  <c r="AA1041" i="2" s="1"/>
  <c r="X1441" i="2"/>
  <c r="Z1441" i="2" s="1"/>
  <c r="AA1441" i="2" s="1"/>
  <c r="X1792" i="2"/>
  <c r="Z1792" i="2" s="1"/>
  <c r="AA1792" i="2" s="1"/>
  <c r="X2171" i="2"/>
  <c r="Z2171" i="2" s="1"/>
  <c r="AA2171" i="2" s="1"/>
  <c r="X249" i="2"/>
  <c r="Z249" i="2" s="1"/>
  <c r="AA249" i="2" s="1"/>
  <c r="X655" i="2"/>
  <c r="Z655" i="2" s="1"/>
  <c r="AA655" i="2" s="1"/>
  <c r="X992" i="2"/>
  <c r="Z992" i="2" s="1"/>
  <c r="AA992" i="2" s="1"/>
  <c r="X1394" i="2"/>
  <c r="Z1394" i="2" s="1"/>
  <c r="AA1394" i="2" s="1"/>
  <c r="X1748" i="2"/>
  <c r="Z1748" i="2" s="1"/>
  <c r="AA1748" i="2" s="1"/>
  <c r="X2128" i="2"/>
  <c r="Z2128" i="2" s="1"/>
  <c r="AA2128" i="2" s="1"/>
  <c r="X57" i="2"/>
  <c r="Z57" i="2" s="1"/>
  <c r="AA57" i="2" s="1"/>
  <c r="X458" i="2"/>
  <c r="Z458" i="2" s="1"/>
  <c r="AA458" i="2" s="1"/>
  <c r="X837" i="2"/>
  <c r="Z837" i="2" s="1"/>
  <c r="AA837" i="2" s="1"/>
  <c r="X1186" i="2"/>
  <c r="Z1186" i="2" s="1"/>
  <c r="AA1186" i="2" s="1"/>
  <c r="X1580" i="2"/>
  <c r="Z1580" i="2" s="1"/>
  <c r="AA1580" i="2" s="1"/>
  <c r="X1940" i="2"/>
  <c r="Z1940" i="2" s="1"/>
  <c r="AA1940" i="2" s="1"/>
  <c r="X2452" i="2"/>
  <c r="Z2452" i="2" s="1"/>
  <c r="AA2452" i="2" s="1"/>
  <c r="X2833" i="2"/>
  <c r="Z2833" i="2" s="1"/>
  <c r="AA2833" i="2" s="1"/>
  <c r="X3194" i="2"/>
  <c r="Z3194" i="2" s="1"/>
  <c r="AA3194" i="2" s="1"/>
  <c r="X3568" i="2"/>
  <c r="Z3568" i="2" s="1"/>
  <c r="AA3568" i="2" s="1"/>
  <c r="X3932" i="2"/>
  <c r="Z3932" i="2" s="1"/>
  <c r="AA3932" i="2" s="1"/>
  <c r="X4315" i="2"/>
  <c r="Z4315" i="2" s="1"/>
  <c r="AA4315" i="2" s="1"/>
  <c r="X4703" i="2"/>
  <c r="Z4703" i="2" s="1"/>
  <c r="AA4703" i="2" s="1"/>
  <c r="X690" i="2"/>
  <c r="Z690" i="2" s="1"/>
  <c r="AA690" i="2" s="1"/>
  <c r="X1754" i="2"/>
  <c r="Z1754" i="2" s="1"/>
  <c r="AA1754" i="2" s="1"/>
  <c r="X2672" i="2"/>
  <c r="Z2672" i="2" s="1"/>
  <c r="AA2672" i="2" s="1"/>
  <c r="X3785" i="2"/>
  <c r="Z3785" i="2" s="1"/>
  <c r="AA3785" i="2" s="1"/>
  <c r="X146" i="2"/>
  <c r="Z146" i="2" s="1"/>
  <c r="AA146" i="2" s="1"/>
  <c r="X4250" i="2"/>
  <c r="Z4250" i="2" s="1"/>
  <c r="AA4250" i="2" s="1"/>
  <c r="X2670" i="2"/>
  <c r="Z2670" i="2" s="1"/>
  <c r="AA2670" i="2" s="1"/>
  <c r="X3044" i="2"/>
  <c r="Z3044" i="2" s="1"/>
  <c r="AA3044" i="2" s="1"/>
  <c r="X3420" i="2"/>
  <c r="Z3420" i="2" s="1"/>
  <c r="AA3420" i="2" s="1"/>
  <c r="X3765" i="2"/>
  <c r="Z3765" i="2" s="1"/>
  <c r="AA3765" i="2" s="1"/>
  <c r="X4142" i="2"/>
  <c r="Z4142" i="2" s="1"/>
  <c r="AA4142" i="2" s="1"/>
  <c r="X4543" i="2"/>
  <c r="Z4543" i="2" s="1"/>
  <c r="AA4543" i="2" s="1"/>
  <c r="X338" i="2"/>
  <c r="Z338" i="2" s="1"/>
  <c r="AA338" i="2" s="1"/>
  <c r="X1297" i="2"/>
  <c r="Z1297" i="2" s="1"/>
  <c r="AA1297" i="2" s="1"/>
  <c r="X2303" i="2"/>
  <c r="Z2303" i="2" s="1"/>
  <c r="AA2303" i="2" s="1"/>
  <c r="X3222" i="2"/>
  <c r="Z3222" i="2" s="1"/>
  <c r="AA3222" i="2" s="1"/>
  <c r="X2585" i="2"/>
  <c r="Z2585" i="2" s="1"/>
  <c r="AA2585" i="2" s="1"/>
  <c r="X2956" i="2"/>
  <c r="Z2956" i="2" s="1"/>
  <c r="AA2956" i="2" s="1"/>
  <c r="X3328" i="2"/>
  <c r="Z3328" i="2" s="1"/>
  <c r="AA3328" i="2" s="1"/>
  <c r="X3674" i="2"/>
  <c r="Z3674" i="2" s="1"/>
  <c r="AA3674" i="2" s="1"/>
  <c r="X4047" i="2"/>
  <c r="Z4047" i="2" s="1"/>
  <c r="AA4047" i="2" s="1"/>
  <c r="X4436" i="2"/>
  <c r="Z4436" i="2" s="1"/>
  <c r="AA4436" i="2" s="1"/>
  <c r="X121" i="2"/>
  <c r="Z121" i="2" s="1"/>
  <c r="AA121" i="2" s="1"/>
  <c r="X1081" i="2"/>
  <c r="Z1081" i="2" s="1"/>
  <c r="AA1081" i="2" s="1"/>
  <c r="X2083" i="2"/>
  <c r="Z2083" i="2" s="1"/>
  <c r="AA2083" i="2" s="1"/>
  <c r="X2975" i="2"/>
  <c r="Z2975" i="2" s="1"/>
  <c r="AA2975" i="2" s="1"/>
  <c r="X2274" i="2"/>
  <c r="Z2274" i="2" s="1"/>
  <c r="AA2274" i="2" s="1"/>
  <c r="X2673" i="2"/>
  <c r="Z2673" i="2" s="1"/>
  <c r="AA2673" i="2" s="1"/>
  <c r="X3047" i="2"/>
  <c r="Z3047" i="2" s="1"/>
  <c r="AA3047" i="2" s="1"/>
  <c r="X3422" i="2"/>
  <c r="Z3422" i="2" s="1"/>
  <c r="AA3422" i="2" s="1"/>
  <c r="X3767" i="2"/>
  <c r="Z3767" i="2" s="1"/>
  <c r="AA3767" i="2" s="1"/>
  <c r="X4144" i="2"/>
  <c r="Z4144" i="2" s="1"/>
  <c r="AA4144" i="2" s="1"/>
  <c r="X4546" i="2"/>
  <c r="Z4546" i="2" s="1"/>
  <c r="AA4546" i="2" s="1"/>
  <c r="X340" i="2"/>
  <c r="Z340" i="2" s="1"/>
  <c r="AA340" i="2" s="1"/>
  <c r="X1301" i="2"/>
  <c r="Z1301" i="2" s="1"/>
  <c r="AA1301" i="2" s="1"/>
  <c r="X2307" i="2"/>
  <c r="Z2307" i="2" s="1"/>
  <c r="AA2307" i="2" s="1"/>
  <c r="X3226" i="2"/>
  <c r="Z3226" i="2" s="1"/>
  <c r="AA3226" i="2" s="1"/>
  <c r="X4213" i="2"/>
  <c r="Z4213" i="2" s="1"/>
  <c r="AA4213" i="2" s="1"/>
  <c r="X2604" i="2"/>
  <c r="Z2604" i="2" s="1"/>
  <c r="AA2604" i="2" s="1"/>
  <c r="X2225" i="2"/>
  <c r="Z2225" i="2" s="1"/>
  <c r="AA2225" i="2" s="1"/>
  <c r="X2631" i="2"/>
  <c r="Z2631" i="2" s="1"/>
  <c r="AA2631" i="2" s="1"/>
  <c r="X3000" i="2"/>
  <c r="Z3000" i="2" s="1"/>
  <c r="AA3000" i="2" s="1"/>
  <c r="X3376" i="2"/>
  <c r="Z3376" i="2" s="1"/>
  <c r="AA3376" i="2" s="1"/>
  <c r="X3719" i="2"/>
  <c r="Z3719" i="2" s="1"/>
  <c r="AA3719" i="2" s="1"/>
  <c r="X4103" i="2"/>
  <c r="Z4103" i="2" s="1"/>
  <c r="AA4103" i="2" s="1"/>
  <c r="X4490" i="2"/>
  <c r="Z4490" i="2" s="1"/>
  <c r="AA4490" i="2" s="1"/>
  <c r="X242" i="2"/>
  <c r="Z242" i="2" s="1"/>
  <c r="AA242" i="2" s="1"/>
  <c r="X1214" i="2"/>
  <c r="Z1214" i="2" s="1"/>
  <c r="AA1214" i="2" s="1"/>
  <c r="X2207" i="2"/>
  <c r="Z2207" i="2" s="1"/>
  <c r="AA2207" i="2" s="1"/>
  <c r="X3108" i="2"/>
  <c r="Z3108" i="2" s="1"/>
  <c r="AA3108" i="2" s="1"/>
  <c r="X4170" i="2"/>
  <c r="Z4170" i="2" s="1"/>
  <c r="AA4170" i="2" s="1"/>
  <c r="X2308" i="2"/>
  <c r="Z2308" i="2" s="1"/>
  <c r="AA2308" i="2" s="1"/>
  <c r="X2565" i="2"/>
  <c r="Z2565" i="2" s="1"/>
  <c r="AA2565" i="2" s="1"/>
  <c r="X2938" i="2"/>
  <c r="Z2938" i="2" s="1"/>
  <c r="AA2938" i="2" s="1"/>
  <c r="X3309" i="2"/>
  <c r="Z3309" i="2" s="1"/>
  <c r="AA3309" i="2" s="1"/>
  <c r="X3655" i="2"/>
  <c r="Z3655" i="2" s="1"/>
  <c r="AA3655" i="2" s="1"/>
  <c r="X4029" i="2"/>
  <c r="Z4029" i="2" s="1"/>
  <c r="AA4029" i="2" s="1"/>
  <c r="X4418" i="2"/>
  <c r="Z4418" i="2" s="1"/>
  <c r="AA4418" i="2" s="1"/>
  <c r="X63" i="2"/>
  <c r="Z63" i="2" s="1"/>
  <c r="AA63" i="2" s="1"/>
  <c r="X1027" i="2"/>
  <c r="Z1027" i="2" s="1"/>
  <c r="AA1027" i="2" s="1"/>
  <c r="X2026" i="2"/>
  <c r="Z2026" i="2" s="1"/>
  <c r="AA2026" i="2" s="1"/>
  <c r="X3181" i="2"/>
  <c r="Z3181" i="2" s="1"/>
  <c r="AA3181" i="2" s="1"/>
  <c r="X4171" i="2"/>
  <c r="Z4171" i="2" s="1"/>
  <c r="AA4171" i="2" s="1"/>
  <c r="X2310" i="2"/>
  <c r="Z2310" i="2" s="1"/>
  <c r="AA2310" i="2" s="1"/>
  <c r="X2253" i="2"/>
  <c r="Z2253" i="2" s="1"/>
  <c r="AA2253" i="2" s="1"/>
  <c r="X2658" i="2"/>
  <c r="Z2658" i="2" s="1"/>
  <c r="AA2658" i="2" s="1"/>
  <c r="X3027" i="2"/>
  <c r="Z3027" i="2" s="1"/>
  <c r="AA3027" i="2" s="1"/>
  <c r="X3407" i="2"/>
  <c r="Z3407" i="2" s="1"/>
  <c r="AA3407" i="2" s="1"/>
  <c r="X3749" i="2"/>
  <c r="Z3749" i="2" s="1"/>
  <c r="AA3749" i="2" s="1"/>
  <c r="X4126" i="2"/>
  <c r="Z4126" i="2" s="1"/>
  <c r="AA4126" i="2" s="1"/>
  <c r="X4526" i="2"/>
  <c r="Z4526" i="2" s="1"/>
  <c r="AA4526" i="2" s="1"/>
  <c r="X295" i="2"/>
  <c r="Z295" i="2" s="1"/>
  <c r="AA295" i="2" s="1"/>
  <c r="X1275" i="2"/>
  <c r="Z1275" i="2" s="1"/>
  <c r="AA1275" i="2" s="1"/>
  <c r="X2366" i="2"/>
  <c r="Z2366" i="2" s="1"/>
  <c r="AA2366" i="2" s="1"/>
  <c r="X3330" i="2"/>
  <c r="Z3330" i="2" s="1"/>
  <c r="AA3330" i="2" s="1"/>
  <c r="X4349" i="2"/>
  <c r="Z4349" i="2" s="1"/>
  <c r="AA4349" i="2" s="1"/>
  <c r="X3562" i="2"/>
  <c r="Z3562" i="2" s="1"/>
  <c r="AA3562" i="2" s="1"/>
  <c r="X2383" i="2"/>
  <c r="Z2383" i="2" s="1"/>
  <c r="AA2383" i="2" s="1"/>
  <c r="X2773" i="2"/>
  <c r="Z2773" i="2" s="1"/>
  <c r="AA2773" i="2" s="1"/>
  <c r="X3141" i="2"/>
  <c r="Z3141" i="2" s="1"/>
  <c r="AA3141" i="2" s="1"/>
  <c r="X3510" i="2"/>
  <c r="Z3510" i="2" s="1"/>
  <c r="AA3510" i="2" s="1"/>
  <c r="X3876" i="2"/>
  <c r="Z3876" i="2" s="1"/>
  <c r="AA3876" i="2" s="1"/>
  <c r="X4256" i="2"/>
  <c r="Z4256" i="2" s="1"/>
  <c r="AA4256" i="2" s="1"/>
  <c r="X4647" i="2"/>
  <c r="Z4647" i="2" s="1"/>
  <c r="AA4647" i="2" s="1"/>
  <c r="X569" i="2"/>
  <c r="Z569" i="2" s="1"/>
  <c r="AA569" i="2" s="1"/>
  <c r="X1537" i="2"/>
  <c r="Z1537" i="2" s="1"/>
  <c r="AA1537" i="2" s="1"/>
  <c r="X2561" i="2"/>
  <c r="Z2561" i="2" s="1"/>
  <c r="AA2561" i="2" s="1"/>
  <c r="X3642" i="2"/>
  <c r="Z3642" i="2" s="1"/>
  <c r="AA3642" i="2" s="1"/>
  <c r="X4560" i="2"/>
  <c r="Z4560" i="2" s="1"/>
  <c r="AA4560" i="2" s="1"/>
  <c r="X2660" i="2"/>
  <c r="Z2660" i="2" s="1"/>
  <c r="AA2660" i="2" s="1"/>
  <c r="X3033" i="2"/>
  <c r="Z3033" i="2" s="1"/>
  <c r="AA3033" i="2" s="1"/>
  <c r="X3409" i="2"/>
  <c r="Z3409" i="2" s="1"/>
  <c r="AA3409" i="2" s="1"/>
  <c r="X3754" i="2"/>
  <c r="Z3754" i="2" s="1"/>
  <c r="AA3754" i="2" s="1"/>
  <c r="X4128" i="2"/>
  <c r="Z4128" i="2" s="1"/>
  <c r="AA4128" i="2" s="1"/>
  <c r="X4528" i="2"/>
  <c r="Z4528" i="2" s="1"/>
  <c r="AA4528" i="2" s="1"/>
  <c r="X299" i="2"/>
  <c r="Z299" i="2" s="1"/>
  <c r="AA299" i="2" s="1"/>
  <c r="X1278" i="2"/>
  <c r="Z1278" i="2" s="1"/>
  <c r="AA1278" i="2" s="1"/>
  <c r="X2275" i="2"/>
  <c r="Z2275" i="2" s="1"/>
  <c r="AA2275" i="2" s="1"/>
  <c r="X3191" i="2"/>
  <c r="Z3191" i="2" s="1"/>
  <c r="AA3191" i="2" s="1"/>
  <c r="X4226" i="2"/>
  <c r="Z4226" i="2" s="1"/>
  <c r="AA4226" i="2" s="1"/>
  <c r="X2703" i="2"/>
  <c r="Z2703" i="2" s="1"/>
  <c r="AA2703" i="2" s="1"/>
  <c r="X2359" i="2"/>
  <c r="Z2359" i="2" s="1"/>
  <c r="AA2359" i="2" s="1"/>
  <c r="X2756" i="2"/>
  <c r="Z2756" i="2" s="1"/>
  <c r="AA2756" i="2" s="1"/>
  <c r="X3118" i="2"/>
  <c r="Z3118" i="2" s="1"/>
  <c r="AA3118" i="2" s="1"/>
  <c r="X3492" i="2"/>
  <c r="Z3492" i="2" s="1"/>
  <c r="AA3492" i="2" s="1"/>
  <c r="X3855" i="2"/>
  <c r="Z3855" i="2" s="1"/>
  <c r="AA3855" i="2" s="1"/>
  <c r="X4649" i="2"/>
  <c r="Z4649" i="2" s="1"/>
  <c r="AA4649" i="2" s="1"/>
  <c r="X727" i="2"/>
  <c r="Z727" i="2" s="1"/>
  <c r="AA727" i="2" s="1"/>
  <c r="X1915" i="2"/>
  <c r="Z1915" i="2" s="1"/>
  <c r="AA1915" i="2" s="1"/>
  <c r="X2891" i="2"/>
  <c r="Z2891" i="2" s="1"/>
  <c r="AA2891" i="2" s="1"/>
  <c r="X3928" i="2"/>
  <c r="Z3928" i="2" s="1"/>
  <c r="AA3928" i="2" s="1"/>
  <c r="X1037" i="2"/>
  <c r="Z1037" i="2" s="1"/>
  <c r="AA1037" i="2" s="1"/>
  <c r="X2283" i="2"/>
  <c r="Z2283" i="2" s="1"/>
  <c r="AA2283" i="2" s="1"/>
  <c r="X2681" i="2"/>
  <c r="Z2681" i="2" s="1"/>
  <c r="AA2681" i="2" s="1"/>
  <c r="X3059" i="2"/>
  <c r="Z3059" i="2" s="1"/>
  <c r="AA3059" i="2" s="1"/>
  <c r="X3432" i="2"/>
  <c r="Z3432" i="2" s="1"/>
  <c r="AA3432" i="2" s="1"/>
  <c r="X3776" i="2"/>
  <c r="Z3776" i="2" s="1"/>
  <c r="AA3776" i="2" s="1"/>
  <c r="X4154" i="2"/>
  <c r="Z4154" i="2" s="1"/>
  <c r="AA4154" i="2" s="1"/>
  <c r="X4580" i="2"/>
  <c r="Z4580" i="2" s="1"/>
  <c r="AA4580" i="2" s="1"/>
  <c r="X1737" i="2"/>
  <c r="Z1737" i="2" s="1"/>
  <c r="AA1737" i="2" s="1"/>
  <c r="X2760" i="2"/>
  <c r="Z2760" i="2" s="1"/>
  <c r="AA2760" i="2" s="1"/>
  <c r="X3811" i="2"/>
  <c r="Z3811" i="2" s="1"/>
  <c r="AA3811" i="2" s="1"/>
  <c r="X350" i="2"/>
  <c r="Z350" i="2" s="1"/>
  <c r="AA350" i="2" s="1"/>
  <c r="X3238" i="2"/>
  <c r="Z3238" i="2" s="1"/>
  <c r="AA3238" i="2" s="1"/>
  <c r="X3603" i="2"/>
  <c r="Z3603" i="2" s="1"/>
  <c r="AA3603" i="2" s="1"/>
  <c r="X3969" i="2"/>
  <c r="Z3969" i="2" s="1"/>
  <c r="AA3969" i="2" s="1"/>
  <c r="X4353" i="2"/>
  <c r="Z4353" i="2" s="1"/>
  <c r="AA4353" i="2" s="1"/>
  <c r="X2532" i="2"/>
  <c r="Z2532" i="2" s="1"/>
  <c r="AA2532" i="2" s="1"/>
  <c r="X808" i="2"/>
  <c r="Z808" i="2" s="1"/>
  <c r="AA808" i="2" s="1"/>
  <c r="X1850" i="2"/>
  <c r="Z1850" i="2" s="1"/>
  <c r="AA1850" i="2" s="1"/>
  <c r="X2765" i="2"/>
  <c r="Z2765" i="2" s="1"/>
  <c r="AA2765" i="2" s="1"/>
  <c r="X3771" i="2"/>
  <c r="Z3771" i="2" s="1"/>
  <c r="AA3771" i="2" s="1"/>
  <c r="X93" i="2"/>
  <c r="Z93" i="2" s="1"/>
  <c r="AA93" i="2" s="1"/>
  <c r="X58" i="2"/>
  <c r="Z58" i="2" s="1"/>
  <c r="AA58" i="2" s="1"/>
  <c r="X459" i="2"/>
  <c r="Z459" i="2" s="1"/>
  <c r="AA459" i="2" s="1"/>
  <c r="X838" i="2"/>
  <c r="Z838" i="2" s="1"/>
  <c r="AA838" i="2" s="1"/>
  <c r="X1187" i="2"/>
  <c r="Z1187" i="2" s="1"/>
  <c r="AA1187" i="2" s="1"/>
  <c r="X1581" i="2"/>
  <c r="Z1581" i="2" s="1"/>
  <c r="AA1581" i="2" s="1"/>
  <c r="X1941" i="2"/>
  <c r="Z1941" i="2" s="1"/>
  <c r="AA1941" i="2" s="1"/>
  <c r="X2318" i="2"/>
  <c r="Z2318" i="2" s="1"/>
  <c r="AA2318" i="2" s="1"/>
  <c r="X2714" i="2"/>
  <c r="Z2714" i="2" s="1"/>
  <c r="AA2714" i="2" s="1"/>
  <c r="X3080" i="2"/>
  <c r="Z3080" i="2" s="1"/>
  <c r="AA3080" i="2" s="1"/>
  <c r="X3456" i="2"/>
  <c r="Z3456" i="2" s="1"/>
  <c r="AA3456" i="2" s="1"/>
  <c r="X3805" i="2"/>
  <c r="Z3805" i="2" s="1"/>
  <c r="AA3805" i="2" s="1"/>
  <c r="X4385" i="2"/>
  <c r="Z4385" i="2" s="1"/>
  <c r="AA4385" i="2" s="1"/>
  <c r="X3832" i="2"/>
  <c r="Z3832" i="2" s="1"/>
  <c r="AA3832" i="2" s="1"/>
  <c r="X305" i="2"/>
  <c r="Z305" i="2" s="1"/>
  <c r="AA305" i="2" s="1"/>
  <c r="X706" i="2"/>
  <c r="Z706" i="2" s="1"/>
  <c r="AA706" i="2" s="1"/>
  <c r="X1049" i="2"/>
  <c r="Z1049" i="2" s="1"/>
  <c r="AA1049" i="2" s="1"/>
  <c r="X1448" i="2"/>
  <c r="Z1448" i="2" s="1"/>
  <c r="AA1448" i="2" s="1"/>
  <c r="X1803" i="2"/>
  <c r="Z1803" i="2" s="1"/>
  <c r="AA1803" i="2" s="1"/>
  <c r="X2178" i="2"/>
  <c r="Z2178" i="2" s="1"/>
  <c r="AA2178" i="2" s="1"/>
  <c r="X2577" i="2"/>
  <c r="Z2577" i="2" s="1"/>
  <c r="AA2577" i="2" s="1"/>
  <c r="X352" i="2"/>
  <c r="Z352" i="2" s="1"/>
  <c r="AA352" i="2" s="1"/>
  <c r="X130" i="2"/>
  <c r="Z130" i="2" s="1"/>
  <c r="AA130" i="2" s="1"/>
  <c r="X709" i="2"/>
  <c r="Z709" i="2" s="1"/>
  <c r="AA709" i="2" s="1"/>
  <c r="X183" i="2"/>
  <c r="Z183" i="2" s="1"/>
  <c r="AA183" i="2" s="1"/>
  <c r="X1975" i="2"/>
  <c r="Z1975" i="2" s="1"/>
  <c r="AA1975" i="2" s="1"/>
  <c r="X294" i="2"/>
  <c r="Z294" i="2" s="1"/>
  <c r="AA294" i="2" s="1"/>
  <c r="X1366" i="2"/>
  <c r="Z1366" i="2" s="1"/>
  <c r="AA1366" i="2" s="1"/>
  <c r="X1114" i="2"/>
  <c r="Z1114" i="2" s="1"/>
  <c r="AA1114" i="2" s="1"/>
  <c r="X3249" i="2"/>
  <c r="Z3249" i="2" s="1"/>
  <c r="AA3249" i="2" s="1"/>
  <c r="X2977" i="2"/>
  <c r="Z2977" i="2" s="1"/>
  <c r="AA2977" i="2" s="1"/>
  <c r="X2935" i="2"/>
  <c r="Z2935" i="2" s="1"/>
  <c r="AA2935" i="2" s="1"/>
  <c r="X2482" i="2"/>
  <c r="Z2482" i="2" s="1"/>
  <c r="AA2482" i="2" s="1"/>
  <c r="X2960" i="2"/>
  <c r="Z2960" i="2" s="1"/>
  <c r="AA2960" i="2" s="1"/>
  <c r="X2704" i="2"/>
  <c r="Z2704" i="2" s="1"/>
  <c r="AA2704" i="2" s="1"/>
  <c r="X2595" i="2"/>
  <c r="Z2595" i="2" s="1"/>
  <c r="AA2595" i="2" s="1"/>
  <c r="X4046" i="2"/>
  <c r="Z4046" i="2" s="1"/>
  <c r="AA4046" i="2" s="1"/>
  <c r="X2573" i="2"/>
  <c r="Z2573" i="2" s="1"/>
  <c r="AA2573" i="2" s="1"/>
  <c r="X1869" i="2"/>
  <c r="Z1869" i="2" s="1"/>
  <c r="AA1869" i="2" s="1"/>
  <c r="X224" i="2"/>
  <c r="Z224" i="2" s="1"/>
  <c r="AA224" i="2" s="1"/>
  <c r="X332" i="2"/>
  <c r="Z332" i="2" s="1"/>
  <c r="AA332" i="2" s="1"/>
  <c r="X963" i="2"/>
  <c r="Z963" i="2" s="1"/>
  <c r="AA963" i="2" s="1"/>
  <c r="X1673" i="2"/>
  <c r="Z1673" i="2" s="1"/>
  <c r="AA1673" i="2" s="1"/>
  <c r="X894" i="2"/>
  <c r="Z894" i="2" s="1"/>
  <c r="AA894" i="2" s="1"/>
  <c r="X2788" i="2"/>
  <c r="Z2788" i="2" s="1"/>
  <c r="AA2788" i="2" s="1"/>
  <c r="X3716" i="2"/>
  <c r="Z3716" i="2" s="1"/>
  <c r="AA3716" i="2" s="1"/>
  <c r="X14" i="2"/>
  <c r="Z14" i="2" s="1"/>
  <c r="AA14" i="2" s="1"/>
  <c r="X241" i="2"/>
  <c r="Z241" i="2" s="1"/>
  <c r="AA241" i="2" s="1"/>
  <c r="X4051" i="2"/>
  <c r="Z4051" i="2" s="1"/>
  <c r="AA4051" i="2" s="1"/>
  <c r="X3253" i="2"/>
  <c r="Z3253" i="2" s="1"/>
  <c r="AA3253" i="2" s="1"/>
  <c r="X3356" i="2"/>
  <c r="Z3356" i="2" s="1"/>
  <c r="AA3356" i="2" s="1"/>
  <c r="X4598" i="2"/>
  <c r="Z4598" i="2" s="1"/>
  <c r="AA4598" i="2" s="1"/>
  <c r="X207" i="2"/>
  <c r="Z207" i="2" s="1"/>
  <c r="AA207" i="2" s="1"/>
  <c r="X2755" i="2"/>
  <c r="Z2755" i="2" s="1"/>
  <c r="AA2755" i="2" s="1"/>
  <c r="X3924" i="2"/>
  <c r="Z3924" i="2" s="1"/>
  <c r="AA3924" i="2" s="1"/>
  <c r="X3262" i="2"/>
  <c r="Z3262" i="2" s="1"/>
  <c r="AA3262" i="2" s="1"/>
  <c r="X2873" i="2"/>
  <c r="Z2873" i="2" s="1"/>
  <c r="AA2873" i="2" s="1"/>
  <c r="X2963" i="2"/>
  <c r="Z2963" i="2" s="1"/>
  <c r="AA2963" i="2" s="1"/>
  <c r="X200" i="2"/>
  <c r="Z200" i="2" s="1"/>
  <c r="AA200" i="2" s="1"/>
  <c r="X959" i="2"/>
  <c r="Z959" i="2" s="1"/>
  <c r="AA959" i="2" s="1"/>
  <c r="X1709" i="2"/>
  <c r="Z1709" i="2" s="1"/>
  <c r="AA1709" i="2" s="1"/>
  <c r="X88" i="2"/>
  <c r="Z88" i="2" s="1"/>
  <c r="AA88" i="2" s="1"/>
  <c r="X863" i="2"/>
  <c r="Z863" i="2" s="1"/>
  <c r="AA863" i="2" s="1"/>
  <c r="X1605" i="2"/>
  <c r="Z1605" i="2" s="1"/>
  <c r="AA1605" i="2" s="1"/>
  <c r="X2342" i="2"/>
  <c r="Z2342" i="2" s="1"/>
  <c r="AA2342" i="2" s="1"/>
  <c r="X1527" i="2"/>
  <c r="Z1527" i="2" s="1"/>
  <c r="AA1527" i="2" s="1"/>
  <c r="X226" i="2"/>
  <c r="Z226" i="2" s="1"/>
  <c r="AA226" i="2" s="1"/>
  <c r="X635" i="2"/>
  <c r="Z635" i="2" s="1"/>
  <c r="AA635" i="2" s="1"/>
  <c r="X978" i="2"/>
  <c r="Z978" i="2" s="1"/>
  <c r="AA978" i="2" s="1"/>
  <c r="X1375" i="2"/>
  <c r="Z1375" i="2" s="1"/>
  <c r="AA1375" i="2" s="1"/>
  <c r="X1731" i="2"/>
  <c r="Z1731" i="2" s="1"/>
  <c r="AA1731" i="2" s="1"/>
  <c r="X2112" i="2"/>
  <c r="Z2112" i="2" s="1"/>
  <c r="AA2112" i="2" s="1"/>
  <c r="X110" i="2"/>
  <c r="Z110" i="2" s="1"/>
  <c r="AA110" i="2" s="1"/>
  <c r="X512" i="2"/>
  <c r="Z512" i="2" s="1"/>
  <c r="AA512" i="2" s="1"/>
  <c r="X886" i="2"/>
  <c r="Z886" i="2" s="1"/>
  <c r="AA886" i="2" s="1"/>
  <c r="X1243" i="2"/>
  <c r="Z1243" i="2" s="1"/>
  <c r="AA1243" i="2" s="1"/>
  <c r="X1625" i="2"/>
  <c r="Z1625" i="2" s="1"/>
  <c r="AA1625" i="2" s="1"/>
  <c r="X1993" i="2"/>
  <c r="Z1993" i="2" s="1"/>
  <c r="AA1993" i="2" s="1"/>
  <c r="X10" i="2"/>
  <c r="Z10" i="2" s="1"/>
  <c r="AA10" i="2" s="1"/>
  <c r="X418" i="2"/>
  <c r="Z418" i="2" s="1"/>
  <c r="AA418" i="2" s="1"/>
  <c r="X795" i="2"/>
  <c r="Z795" i="2" s="1"/>
  <c r="AA795" i="2" s="1"/>
  <c r="X1148" i="2"/>
  <c r="Z1148" i="2" s="1"/>
  <c r="AA1148" i="2" s="1"/>
  <c r="X1546" i="2"/>
  <c r="Z1546" i="2" s="1"/>
  <c r="AA1546" i="2" s="1"/>
  <c r="X1897" i="2"/>
  <c r="Z1897" i="2" s="1"/>
  <c r="AA1897" i="2" s="1"/>
  <c r="X2269" i="2"/>
  <c r="Z2269" i="2" s="1"/>
  <c r="AA2269" i="2" s="1"/>
  <c r="X360" i="2"/>
  <c r="Z360" i="2" s="1"/>
  <c r="AA360" i="2" s="1"/>
  <c r="X755" i="2"/>
  <c r="Z755" i="2" s="1"/>
  <c r="AA755" i="2" s="1"/>
  <c r="X1101" i="2"/>
  <c r="Z1101" i="2" s="1"/>
  <c r="AA1101" i="2" s="1"/>
  <c r="X1504" i="2"/>
  <c r="Z1504" i="2" s="1"/>
  <c r="AA1504" i="2" s="1"/>
  <c r="X1856" i="2"/>
  <c r="Z1856" i="2" s="1"/>
  <c r="AA1856" i="2" s="1"/>
  <c r="X2222" i="2"/>
  <c r="Z2222" i="2" s="1"/>
  <c r="AA2222" i="2" s="1"/>
  <c r="X285" i="2"/>
  <c r="Z285" i="2" s="1"/>
  <c r="AA285" i="2" s="1"/>
  <c r="X693" i="2"/>
  <c r="Z693" i="2" s="1"/>
  <c r="AA693" i="2" s="1"/>
  <c r="X1033" i="2"/>
  <c r="Z1033" i="2" s="1"/>
  <c r="AA1033" i="2" s="1"/>
  <c r="X1432" i="2"/>
  <c r="Z1432" i="2" s="1"/>
  <c r="AA1432" i="2" s="1"/>
  <c r="X1783" i="2"/>
  <c r="Z1783" i="2" s="1"/>
  <c r="AA1783" i="2" s="1"/>
  <c r="X2165" i="2"/>
  <c r="Z2165" i="2" s="1"/>
  <c r="AA2165" i="2" s="1"/>
  <c r="X184" i="2"/>
  <c r="Z184" i="2" s="1"/>
  <c r="AA184" i="2" s="1"/>
  <c r="X597" i="2"/>
  <c r="Z597" i="2" s="1"/>
  <c r="AA597" i="2" s="1"/>
  <c r="X944" i="2"/>
  <c r="Z944" i="2" s="1"/>
  <c r="AA944" i="2" s="1"/>
  <c r="X1331" i="2"/>
  <c r="Z1331" i="2" s="1"/>
  <c r="AA1331" i="2" s="1"/>
  <c r="X1692" i="2"/>
  <c r="Z1692" i="2" s="1"/>
  <c r="AA1692" i="2" s="1"/>
  <c r="X2065" i="2"/>
  <c r="Z2065" i="2" s="1"/>
  <c r="AA2065" i="2" s="1"/>
  <c r="X238" i="2"/>
  <c r="Z238" i="2" s="1"/>
  <c r="AA238" i="2" s="1"/>
  <c r="X645" i="2"/>
  <c r="Z645" i="2" s="1"/>
  <c r="AA645" i="2" s="1"/>
  <c r="X985" i="2"/>
  <c r="Z985" i="2" s="1"/>
  <c r="AA985" i="2" s="1"/>
  <c r="X1387" i="2"/>
  <c r="Z1387" i="2" s="1"/>
  <c r="AA1387" i="2" s="1"/>
  <c r="X1741" i="2"/>
  <c r="Z1741" i="2" s="1"/>
  <c r="AA1741" i="2" s="1"/>
  <c r="X99" i="2"/>
  <c r="Z99" i="2" s="1"/>
  <c r="AA99" i="2" s="1"/>
  <c r="X501" i="2"/>
  <c r="Z501" i="2" s="1"/>
  <c r="AA501" i="2" s="1"/>
  <c r="X872" i="2"/>
  <c r="Z872" i="2" s="1"/>
  <c r="AA872" i="2" s="1"/>
  <c r="X1225" i="2"/>
  <c r="Z1225" i="2" s="1"/>
  <c r="AA1225" i="2" s="1"/>
  <c r="X1611" i="2"/>
  <c r="Z1611" i="2" s="1"/>
  <c r="AA1611" i="2" s="1"/>
  <c r="X1979" i="2"/>
  <c r="Z1979" i="2" s="1"/>
  <c r="AA1979" i="2" s="1"/>
  <c r="X2354" i="2"/>
  <c r="Z2354" i="2" s="1"/>
  <c r="AA2354" i="2" s="1"/>
  <c r="X395" i="2"/>
  <c r="Z395" i="2" s="1"/>
  <c r="AA395" i="2" s="1"/>
  <c r="X782" i="2"/>
  <c r="Z782" i="2" s="1"/>
  <c r="AA782" i="2" s="1"/>
  <c r="X1129" i="2"/>
  <c r="Z1129" i="2" s="1"/>
  <c r="AA1129" i="2" s="1"/>
  <c r="X1533" i="2"/>
  <c r="Z1533" i="2" s="1"/>
  <c r="AA1533" i="2" s="1"/>
  <c r="X1884" i="2"/>
  <c r="Z1884" i="2" s="1"/>
  <c r="AA1884" i="2" s="1"/>
  <c r="X190" i="2"/>
  <c r="Z190" i="2" s="1"/>
  <c r="AA190" i="2" s="1"/>
  <c r="X602" i="2"/>
  <c r="Z602" i="2" s="1"/>
  <c r="AA602" i="2" s="1"/>
  <c r="X949" i="2"/>
  <c r="Z949" i="2" s="1"/>
  <c r="AA949" i="2" s="1"/>
  <c r="X1338" i="2"/>
  <c r="Z1338" i="2" s="1"/>
  <c r="AA1338" i="2" s="1"/>
  <c r="X1697" i="2"/>
  <c r="Z1697" i="2" s="1"/>
  <c r="AA1697" i="2" s="1"/>
  <c r="X2070" i="2"/>
  <c r="Z2070" i="2" s="1"/>
  <c r="AA2070" i="2" s="1"/>
  <c r="X321" i="2"/>
  <c r="Z321" i="2" s="1"/>
  <c r="AA321" i="2" s="1"/>
  <c r="X718" i="2"/>
  <c r="Z718" i="2" s="1"/>
  <c r="AA718" i="2" s="1"/>
  <c r="X1060" i="2"/>
  <c r="Z1060" i="2" s="1"/>
  <c r="AA1060" i="2" s="1"/>
  <c r="X1472" i="2"/>
  <c r="Z1472" i="2" s="1"/>
  <c r="AA1472" i="2" s="1"/>
  <c r="X1818" i="2"/>
  <c r="Z1818" i="2" s="1"/>
  <c r="AA1818" i="2" s="1"/>
  <c r="X2191" i="2"/>
  <c r="Z2191" i="2" s="1"/>
  <c r="AA2191" i="2" s="1"/>
  <c r="X274" i="2"/>
  <c r="Z274" i="2" s="1"/>
  <c r="AA274" i="2" s="1"/>
  <c r="X679" i="2"/>
  <c r="Z679" i="2" s="1"/>
  <c r="AA679" i="2" s="1"/>
  <c r="X1017" i="2"/>
  <c r="Z1017" i="2" s="1"/>
  <c r="AA1017" i="2" s="1"/>
  <c r="X1421" i="2"/>
  <c r="Z1421" i="2" s="1"/>
  <c r="AA1421" i="2" s="1"/>
  <c r="X1772" i="2"/>
  <c r="Z1772" i="2" s="1"/>
  <c r="AA1772" i="2" s="1"/>
  <c r="X2154" i="2"/>
  <c r="Z2154" i="2" s="1"/>
  <c r="AA2154" i="2" s="1"/>
  <c r="X376" i="2"/>
  <c r="Z376" i="2" s="1"/>
  <c r="AA376" i="2" s="1"/>
  <c r="X766" i="2"/>
  <c r="Z766" i="2" s="1"/>
  <c r="AA766" i="2" s="1"/>
  <c r="X1113" i="2"/>
  <c r="Z1113" i="2" s="1"/>
  <c r="AA1113" i="2" s="1"/>
  <c r="X1520" i="2"/>
  <c r="Z1520" i="2" s="1"/>
  <c r="AA1520" i="2" s="1"/>
  <c r="X1867" i="2"/>
  <c r="Z1867" i="2" s="1"/>
  <c r="AA1867" i="2" s="1"/>
  <c r="X1208" i="2"/>
  <c r="Z1208" i="2" s="1"/>
  <c r="AA1208" i="2" s="1"/>
  <c r="X1601" i="2"/>
  <c r="Z1601" i="2" s="1"/>
  <c r="AA1601" i="2" s="1"/>
  <c r="X1965" i="2"/>
  <c r="Z1965" i="2" s="1"/>
  <c r="AA1965" i="2" s="1"/>
  <c r="X2475" i="2"/>
  <c r="Z2475" i="2" s="1"/>
  <c r="AA2475" i="2" s="1"/>
  <c r="X2855" i="2"/>
  <c r="Z2855" i="2" s="1"/>
  <c r="AA2855" i="2" s="1"/>
  <c r="X3217" i="2"/>
  <c r="Z3217" i="2" s="1"/>
  <c r="AA3217" i="2" s="1"/>
  <c r="X3586" i="2"/>
  <c r="Z3586" i="2" s="1"/>
  <c r="AA3586" i="2" s="1"/>
  <c r="X3953" i="2"/>
  <c r="Z3953" i="2" s="1"/>
  <c r="AA3953" i="2" s="1"/>
  <c r="X4338" i="2"/>
  <c r="Z4338" i="2" s="1"/>
  <c r="AA4338" i="2" s="1"/>
  <c r="X1253" i="2"/>
  <c r="Z1253" i="2" s="1"/>
  <c r="AA1253" i="2" s="1"/>
  <c r="X777" i="2"/>
  <c r="Z777" i="2" s="1"/>
  <c r="AA777" i="2" s="1"/>
  <c r="X1817" i="2"/>
  <c r="Z1817" i="2" s="1"/>
  <c r="AA1817" i="2" s="1"/>
  <c r="X2727" i="2"/>
  <c r="Z2727" i="2" s="1"/>
  <c r="AA2727" i="2" s="1"/>
  <c r="X3830" i="2"/>
  <c r="Z3830" i="2" s="1"/>
  <c r="AA3830" i="2" s="1"/>
  <c r="X424" i="2"/>
  <c r="Z424" i="2" s="1"/>
  <c r="AA424" i="2" s="1"/>
  <c r="X191" i="2"/>
  <c r="Z191" i="2" s="1"/>
  <c r="AA191" i="2" s="1"/>
  <c r="X2693" i="2"/>
  <c r="Z2693" i="2" s="1"/>
  <c r="AA2693" i="2" s="1"/>
  <c r="X3068" i="2"/>
  <c r="Z3068" i="2" s="1"/>
  <c r="AA3068" i="2" s="1"/>
  <c r="X3443" i="2"/>
  <c r="Z3443" i="2" s="1"/>
  <c r="AA3443" i="2" s="1"/>
  <c r="X3788" i="2"/>
  <c r="Z3788" i="2" s="1"/>
  <c r="AA3788" i="2" s="1"/>
  <c r="X4164" i="2"/>
  <c r="Z4164" i="2" s="1"/>
  <c r="AA4164" i="2" s="1"/>
  <c r="X4569" i="2"/>
  <c r="Z4569" i="2" s="1"/>
  <c r="AA4569" i="2" s="1"/>
  <c r="X381" i="2"/>
  <c r="Z381" i="2" s="1"/>
  <c r="AA381" i="2" s="1"/>
  <c r="X1353" i="2"/>
  <c r="Z1353" i="2" s="1"/>
  <c r="AA1353" i="2" s="1"/>
  <c r="X2353" i="2"/>
  <c r="Z2353" i="2" s="1"/>
  <c r="AA2353" i="2" s="1"/>
  <c r="X3283" i="2"/>
  <c r="Z3283" i="2" s="1"/>
  <c r="AA3283" i="2" s="1"/>
  <c r="X2611" i="2"/>
  <c r="Z2611" i="2" s="1"/>
  <c r="AA2611" i="2" s="1"/>
  <c r="X2976" i="2"/>
  <c r="Z2976" i="2" s="1"/>
  <c r="AA2976" i="2" s="1"/>
  <c r="X3351" i="2"/>
  <c r="Z3351" i="2" s="1"/>
  <c r="AA3351" i="2" s="1"/>
  <c r="X3692" i="2"/>
  <c r="Z3692" i="2" s="1"/>
  <c r="AA3692" i="2" s="1"/>
  <c r="X4071" i="2"/>
  <c r="Z4071" i="2" s="1"/>
  <c r="AA4071" i="2" s="1"/>
  <c r="X4461" i="2"/>
  <c r="Z4461" i="2" s="1"/>
  <c r="AA4461" i="2" s="1"/>
  <c r="X189" i="2"/>
  <c r="Z189" i="2" s="1"/>
  <c r="AA189" i="2" s="1"/>
  <c r="X1146" i="2"/>
  <c r="Z1146" i="2" s="1"/>
  <c r="AA1146" i="2" s="1"/>
  <c r="X2115" i="2"/>
  <c r="Z2115" i="2" s="1"/>
  <c r="AA2115" i="2" s="1"/>
  <c r="X3030" i="2"/>
  <c r="Z3030" i="2" s="1"/>
  <c r="AA3030" i="2" s="1"/>
  <c r="X2299" i="2"/>
  <c r="Z2299" i="2" s="1"/>
  <c r="AA2299" i="2" s="1"/>
  <c r="X2696" i="2"/>
  <c r="Z2696" i="2" s="1"/>
  <c r="AA2696" i="2" s="1"/>
  <c r="X3070" i="2"/>
  <c r="Z3070" i="2" s="1"/>
  <c r="AA3070" i="2" s="1"/>
  <c r="X3445" i="2"/>
  <c r="Z3445" i="2" s="1"/>
  <c r="AA3445" i="2" s="1"/>
  <c r="X3790" i="2"/>
  <c r="Z3790" i="2" s="1"/>
  <c r="AA3790" i="2" s="1"/>
  <c r="X4166" i="2"/>
  <c r="Z4166" i="2" s="1"/>
  <c r="AA4166" i="2" s="1"/>
  <c r="X4571" i="2"/>
  <c r="Z4571" i="2" s="1"/>
  <c r="AA4571" i="2" s="1"/>
  <c r="X388" i="2"/>
  <c r="Z388" i="2" s="1"/>
  <c r="AA388" i="2" s="1"/>
  <c r="X1356" i="2"/>
  <c r="Z1356" i="2" s="1"/>
  <c r="AA1356" i="2" s="1"/>
  <c r="X2360" i="2"/>
  <c r="Z2360" i="2" s="1"/>
  <c r="AA2360" i="2" s="1"/>
  <c r="X3285" i="2"/>
  <c r="Z3285" i="2" s="1"/>
  <c r="AA3285" i="2" s="1"/>
  <c r="X4254" i="2"/>
  <c r="Z4254" i="2" s="1"/>
  <c r="AA4254" i="2" s="1"/>
  <c r="X3117" i="2"/>
  <c r="Z3117" i="2" s="1"/>
  <c r="AA3117" i="2" s="1"/>
  <c r="X2250" i="2"/>
  <c r="Z2250" i="2" s="1"/>
  <c r="AA2250" i="2" s="1"/>
  <c r="X2655" i="2"/>
  <c r="Z2655" i="2" s="1"/>
  <c r="AA2655" i="2" s="1"/>
  <c r="X3022" i="2"/>
  <c r="Z3022" i="2" s="1"/>
  <c r="AA3022" i="2" s="1"/>
  <c r="X3402" i="2"/>
  <c r="Z3402" i="2" s="1"/>
  <c r="AA3402" i="2" s="1"/>
  <c r="X3745" i="2"/>
  <c r="Z3745" i="2" s="1"/>
  <c r="AA3745" i="2" s="1"/>
  <c r="X4124" i="2"/>
  <c r="Z4124" i="2" s="1"/>
  <c r="AA4124" i="2" s="1"/>
  <c r="X4524" i="2"/>
  <c r="Z4524" i="2" s="1"/>
  <c r="AA4524" i="2" s="1"/>
  <c r="X291" i="2"/>
  <c r="Z291" i="2" s="1"/>
  <c r="AA291" i="2" s="1"/>
  <c r="X1270" i="2"/>
  <c r="Z1270" i="2" s="1"/>
  <c r="AA1270" i="2" s="1"/>
  <c r="X2263" i="2"/>
  <c r="Z2263" i="2" s="1"/>
  <c r="AA2263" i="2" s="1"/>
  <c r="X3178" i="2"/>
  <c r="Z3178" i="2" s="1"/>
  <c r="AA3178" i="2" s="1"/>
  <c r="X4217" i="2"/>
  <c r="Z4217" i="2" s="1"/>
  <c r="AA4217" i="2" s="1"/>
  <c r="X2607" i="2"/>
  <c r="Z2607" i="2" s="1"/>
  <c r="AA2607" i="2" s="1"/>
  <c r="X2591" i="2"/>
  <c r="Z2591" i="2" s="1"/>
  <c r="AA2591" i="2" s="1"/>
  <c r="X2959" i="2"/>
  <c r="Z2959" i="2" s="1"/>
  <c r="AA2959" i="2" s="1"/>
  <c r="X3334" i="2"/>
  <c r="Z3334" i="2" s="1"/>
  <c r="AA3334" i="2" s="1"/>
  <c r="X3678" i="2"/>
  <c r="Z3678" i="2" s="1"/>
  <c r="AA3678" i="2" s="1"/>
  <c r="X4052" i="2"/>
  <c r="Z4052" i="2" s="1"/>
  <c r="AA4052" i="2" s="1"/>
  <c r="X4441" i="2"/>
  <c r="Z4441" i="2" s="1"/>
  <c r="AA4441" i="2" s="1"/>
  <c r="X134" i="2"/>
  <c r="Z134" i="2" s="1"/>
  <c r="AA134" i="2" s="1"/>
  <c r="X1092" i="2"/>
  <c r="Z1092" i="2" s="1"/>
  <c r="AA1092" i="2" s="1"/>
  <c r="X2090" i="2"/>
  <c r="Z2090" i="2" s="1"/>
  <c r="AA2090" i="2" s="1"/>
  <c r="X3233" i="2"/>
  <c r="Z3233" i="2" s="1"/>
  <c r="AA3233" i="2" s="1"/>
  <c r="X4221" i="2"/>
  <c r="Z4221" i="2" s="1"/>
  <c r="AA4221" i="2" s="1"/>
  <c r="X2636" i="2"/>
  <c r="Z2636" i="2" s="1"/>
  <c r="AA2636" i="2" s="1"/>
  <c r="X2278" i="2"/>
  <c r="Z2278" i="2" s="1"/>
  <c r="AA2278" i="2" s="1"/>
  <c r="X2677" i="2"/>
  <c r="Z2677" i="2" s="1"/>
  <c r="AA2677" i="2" s="1"/>
  <c r="X3052" i="2"/>
  <c r="Z3052" i="2" s="1"/>
  <c r="AA3052" i="2" s="1"/>
  <c r="X3427" i="2"/>
  <c r="Z3427" i="2" s="1"/>
  <c r="AA3427" i="2" s="1"/>
  <c r="X3772" i="2"/>
  <c r="Z3772" i="2" s="1"/>
  <c r="AA3772" i="2" s="1"/>
  <c r="X4149" i="2"/>
  <c r="Z4149" i="2" s="1"/>
  <c r="AA4149" i="2" s="1"/>
  <c r="X4549" i="2"/>
  <c r="Z4549" i="2" s="1"/>
  <c r="AA4549" i="2" s="1"/>
  <c r="X345" i="2"/>
  <c r="Z345" i="2" s="1"/>
  <c r="AA345" i="2" s="1"/>
  <c r="X1310" i="2"/>
  <c r="Z1310" i="2" s="1"/>
  <c r="AA1310" i="2" s="1"/>
  <c r="X2469" i="2"/>
  <c r="Z2469" i="2" s="1"/>
  <c r="AA2469" i="2" s="1"/>
  <c r="X3395" i="2"/>
  <c r="Z3395" i="2" s="1"/>
  <c r="AA3395" i="2" s="1"/>
  <c r="X4414" i="2"/>
  <c r="Z4414" i="2" s="1"/>
  <c r="AA4414" i="2" s="1"/>
  <c r="X4110" i="2"/>
  <c r="Z4110" i="2" s="1"/>
  <c r="AA4110" i="2" s="1"/>
  <c r="X2408" i="2"/>
  <c r="Z2408" i="2" s="1"/>
  <c r="AA2408" i="2" s="1"/>
  <c r="X2798" i="2"/>
  <c r="Z2798" i="2" s="1"/>
  <c r="AA2798" i="2" s="1"/>
  <c r="X3160" i="2"/>
  <c r="Z3160" i="2" s="1"/>
  <c r="AA3160" i="2" s="1"/>
  <c r="X3537" i="2"/>
  <c r="Z3537" i="2" s="1"/>
  <c r="AA3537" i="2" s="1"/>
  <c r="X3898" i="2"/>
  <c r="Z3898" i="2" s="1"/>
  <c r="AA3898" i="2" s="1"/>
  <c r="X4279" i="2"/>
  <c r="Z4279" i="2" s="1"/>
  <c r="AA4279" i="2" s="1"/>
  <c r="X4671" i="2"/>
  <c r="Z4671" i="2" s="1"/>
  <c r="AA4671" i="2" s="1"/>
  <c r="X605" i="2"/>
  <c r="Z605" i="2" s="1"/>
  <c r="AA605" i="2" s="1"/>
  <c r="X1656" i="2"/>
  <c r="Z1656" i="2" s="1"/>
  <c r="AA1656" i="2" s="1"/>
  <c r="X2616" i="2"/>
  <c r="Z2616" i="2" s="1"/>
  <c r="AA2616" i="2" s="1"/>
  <c r="X3710" i="2"/>
  <c r="Z3710" i="2" s="1"/>
  <c r="AA3710" i="2" s="1"/>
  <c r="X4621" i="2"/>
  <c r="Z4621" i="2" s="1"/>
  <c r="AA4621" i="2" s="1"/>
  <c r="X2669" i="2"/>
  <c r="Z2669" i="2" s="1"/>
  <c r="AA2669" i="2" s="1"/>
  <c r="X2679" i="2"/>
  <c r="Z2679" i="2" s="1"/>
  <c r="AA2679" i="2" s="1"/>
  <c r="X3056" i="2"/>
  <c r="Z3056" i="2" s="1"/>
  <c r="AA3056" i="2" s="1"/>
  <c r="X3430" i="2"/>
  <c r="Z3430" i="2" s="1"/>
  <c r="AA3430" i="2" s="1"/>
  <c r="X3774" i="2"/>
  <c r="Z3774" i="2" s="1"/>
  <c r="AA3774" i="2" s="1"/>
  <c r="X4151" i="2"/>
  <c r="Z4151" i="2" s="1"/>
  <c r="AA4151" i="2" s="1"/>
  <c r="X4555" i="2"/>
  <c r="Z4555" i="2" s="1"/>
  <c r="AA4555" i="2" s="1"/>
  <c r="X348" i="2"/>
  <c r="Z348" i="2" s="1"/>
  <c r="AA348" i="2" s="1"/>
  <c r="X1314" i="2"/>
  <c r="Z1314" i="2" s="1"/>
  <c r="AA1314" i="2" s="1"/>
  <c r="X2326" i="2"/>
  <c r="Z2326" i="2" s="1"/>
  <c r="AA2326" i="2" s="1"/>
  <c r="X3241" i="2"/>
  <c r="Z3241" i="2" s="1"/>
  <c r="AA3241" i="2" s="1"/>
  <c r="X4284" i="2"/>
  <c r="Z4284" i="2" s="1"/>
  <c r="AA4284" i="2" s="1"/>
  <c r="X3269" i="2"/>
  <c r="Z3269" i="2" s="1"/>
  <c r="AA3269" i="2" s="1"/>
  <c r="X2385" i="2"/>
  <c r="Z2385" i="2" s="1"/>
  <c r="AA2385" i="2" s="1"/>
  <c r="X2775" i="2"/>
  <c r="Z2775" i="2" s="1"/>
  <c r="AA2775" i="2" s="1"/>
  <c r="X3143" i="2"/>
  <c r="Z3143" i="2" s="1"/>
  <c r="AA3143" i="2" s="1"/>
  <c r="X3512" i="2"/>
  <c r="Z3512" i="2" s="1"/>
  <c r="AA3512" i="2" s="1"/>
  <c r="X3879" i="2"/>
  <c r="Z3879" i="2" s="1"/>
  <c r="AA3879" i="2" s="1"/>
  <c r="X4261" i="2"/>
  <c r="Z4261" i="2" s="1"/>
  <c r="AA4261" i="2" s="1"/>
  <c r="X803" i="2"/>
  <c r="Z803" i="2" s="1"/>
  <c r="AA803" i="2" s="1"/>
  <c r="X1958" i="2"/>
  <c r="Z1958" i="2" s="1"/>
  <c r="AA1958" i="2" s="1"/>
  <c r="X3978" i="2"/>
  <c r="Z3978" i="2" s="1"/>
  <c r="AA3978" i="2" s="1"/>
  <c r="X1305" i="2"/>
  <c r="Z1305" i="2" s="1"/>
  <c r="AA1305" i="2" s="1"/>
  <c r="X2315" i="2"/>
  <c r="Z2315" i="2" s="1"/>
  <c r="AA2315" i="2" s="1"/>
  <c r="X2712" i="2"/>
  <c r="Z2712" i="2" s="1"/>
  <c r="AA2712" i="2" s="1"/>
  <c r="X3078" i="2"/>
  <c r="Z3078" i="2" s="1"/>
  <c r="AA3078" i="2" s="1"/>
  <c r="X3453" i="2"/>
  <c r="Z3453" i="2" s="1"/>
  <c r="AA3453" i="2" s="1"/>
  <c r="X3803" i="2"/>
  <c r="Z3803" i="2" s="1"/>
  <c r="AA3803" i="2" s="1"/>
  <c r="X4179" i="2"/>
  <c r="Z4179" i="2" s="1"/>
  <c r="AA4179" i="2" s="1"/>
  <c r="X4604" i="2"/>
  <c r="Z4604" i="2" s="1"/>
  <c r="AA4604" i="2" s="1"/>
  <c r="X575" i="2"/>
  <c r="Z575" i="2" s="1"/>
  <c r="AA575" i="2" s="1"/>
  <c r="X1795" i="2"/>
  <c r="Z1795" i="2" s="1"/>
  <c r="AA1795" i="2" s="1"/>
  <c r="X2824" i="2"/>
  <c r="Z2824" i="2" s="1"/>
  <c r="AA2824" i="2" s="1"/>
  <c r="X3873" i="2"/>
  <c r="Z3873" i="2" s="1"/>
  <c r="AA3873" i="2" s="1"/>
  <c r="X612" i="2"/>
  <c r="Z612" i="2" s="1"/>
  <c r="AA612" i="2" s="1"/>
  <c r="X2131" i="2"/>
  <c r="Z2131" i="2" s="1"/>
  <c r="AA2131" i="2" s="1"/>
  <c r="X2516" i="2"/>
  <c r="Z2516" i="2" s="1"/>
  <c r="AA2516" i="2" s="1"/>
  <c r="X2895" i="2"/>
  <c r="Z2895" i="2" s="1"/>
  <c r="AA2895" i="2" s="1"/>
  <c r="X3260" i="2"/>
  <c r="Z3260" i="2" s="1"/>
  <c r="AA3260" i="2" s="1"/>
  <c r="X3622" i="2"/>
  <c r="Z3622" i="2" s="1"/>
  <c r="AA3622" i="2" s="1"/>
  <c r="X3992" i="2"/>
  <c r="Z3992" i="2" s="1"/>
  <c r="AA3992" i="2" s="1"/>
  <c r="X4374" i="2"/>
  <c r="Z4374" i="2" s="1"/>
  <c r="AA4374" i="2" s="1"/>
  <c r="X4244" i="2"/>
  <c r="Z4244" i="2" s="1"/>
  <c r="AA4244" i="2" s="1"/>
  <c r="X878" i="2"/>
  <c r="Z878" i="2" s="1"/>
  <c r="AA878" i="2" s="1"/>
  <c r="X1927" i="2"/>
  <c r="Z1927" i="2" s="1"/>
  <c r="AA1927" i="2" s="1"/>
  <c r="X2827" i="2"/>
  <c r="Z2827" i="2" s="1"/>
  <c r="AA2827" i="2" s="1"/>
  <c r="X3816" i="2"/>
  <c r="Z3816" i="2" s="1"/>
  <c r="AA3816" i="2" s="1"/>
  <c r="X370" i="2"/>
  <c r="Z370" i="2" s="1"/>
  <c r="AA370" i="2" s="1"/>
  <c r="X84" i="2"/>
  <c r="Z84" i="2" s="1"/>
  <c r="AA84" i="2" s="1"/>
  <c r="X492" i="2"/>
  <c r="Z492" i="2" s="1"/>
  <c r="AA492" i="2" s="1"/>
  <c r="X859" i="2"/>
  <c r="Z859" i="2" s="1"/>
  <c r="AA859" i="2" s="1"/>
  <c r="X1210" i="2"/>
  <c r="Z1210" i="2" s="1"/>
  <c r="AA1210" i="2" s="1"/>
  <c r="X1602" i="2"/>
  <c r="Z1602" i="2" s="1"/>
  <c r="AA1602" i="2" s="1"/>
  <c r="X1966" i="2"/>
  <c r="Z1966" i="2" s="1"/>
  <c r="AA1966" i="2" s="1"/>
  <c r="X2337" i="2"/>
  <c r="Z2337" i="2" s="1"/>
  <c r="AA2337" i="2" s="1"/>
  <c r="X2735" i="2"/>
  <c r="Z2735" i="2" s="1"/>
  <c r="AA2735" i="2" s="1"/>
  <c r="X3100" i="2"/>
  <c r="Z3100" i="2" s="1"/>
  <c r="AA3100" i="2" s="1"/>
  <c r="X3476" i="2"/>
  <c r="Z3476" i="2" s="1"/>
  <c r="AA3476" i="2" s="1"/>
  <c r="X3836" i="2"/>
  <c r="Z3836" i="2" s="1"/>
  <c r="AA3836" i="2" s="1"/>
  <c r="X4432" i="2"/>
  <c r="Z4432" i="2" s="1"/>
  <c r="AA4432" i="2" s="1"/>
  <c r="X4193" i="2"/>
  <c r="Z4193" i="2" s="1"/>
  <c r="AA4193" i="2" s="1"/>
  <c r="X328" i="2"/>
  <c r="Z328" i="2" s="1"/>
  <c r="AA328" i="2" s="1"/>
  <c r="X730" i="2"/>
  <c r="Z730" i="2" s="1"/>
  <c r="AA730" i="2" s="1"/>
  <c r="X1070" i="2"/>
  <c r="Z1070" i="2" s="1"/>
  <c r="AA1070" i="2" s="1"/>
  <c r="X1477" i="2"/>
  <c r="Z1477" i="2" s="1"/>
  <c r="AA1477" i="2" s="1"/>
  <c r="X1827" i="2"/>
  <c r="Z1827" i="2" s="1"/>
  <c r="AA1827" i="2" s="1"/>
  <c r="X2196" i="2"/>
  <c r="Z2196" i="2" s="1"/>
  <c r="AA2196" i="2" s="1"/>
  <c r="X2356" i="2"/>
  <c r="Z2356" i="2" s="1"/>
  <c r="AA2356" i="2" s="1"/>
  <c r="X2105" i="2"/>
  <c r="Z2105" i="2" s="1"/>
  <c r="AA2105" i="2" s="1"/>
  <c r="X1668" i="2"/>
  <c r="Z1668" i="2" s="1"/>
  <c r="AA1668" i="2" s="1"/>
  <c r="X3634" i="2"/>
  <c r="Z3634" i="2" s="1"/>
  <c r="AA3634" i="2" s="1"/>
  <c r="X1545" i="2"/>
  <c r="Z1545" i="2" s="1"/>
  <c r="AA1545" i="2" s="1"/>
  <c r="X943" i="2"/>
  <c r="Z943" i="2" s="1"/>
  <c r="AA943" i="2" s="1"/>
  <c r="X2020" i="2"/>
  <c r="Z2020" i="2" s="1"/>
  <c r="AA2020" i="2" s="1"/>
  <c r="X1789" i="2"/>
  <c r="Z1789" i="2" s="1"/>
  <c r="AA1789" i="2" s="1"/>
  <c r="X1680" i="2"/>
  <c r="Z1680" i="2" s="1"/>
  <c r="AA1680" i="2" s="1"/>
  <c r="X2764" i="2"/>
  <c r="Z2764" i="2" s="1"/>
  <c r="AA2764" i="2" s="1"/>
  <c r="X4070" i="2"/>
  <c r="Z4070" i="2" s="1"/>
  <c r="AA4070" i="2" s="1"/>
  <c r="X2612" i="2"/>
  <c r="Z2612" i="2" s="1"/>
  <c r="AA2612" i="2" s="1"/>
  <c r="X4027" i="2"/>
  <c r="Z4027" i="2" s="1"/>
  <c r="AA4027" i="2" s="1"/>
  <c r="X1914" i="2"/>
  <c r="Z1914" i="2" s="1"/>
  <c r="AA1914" i="2" s="1"/>
  <c r="X4053" i="2"/>
  <c r="Z4053" i="2" s="1"/>
  <c r="AA4053" i="2" s="1"/>
  <c r="X4172" i="2"/>
  <c r="Z4172" i="2" s="1"/>
  <c r="AA4172" i="2" s="1"/>
  <c r="X149" i="2"/>
  <c r="Z149" i="2" s="1"/>
  <c r="AA149" i="2" s="1"/>
  <c r="X70" i="2"/>
  <c r="Z70" i="2" s="1"/>
  <c r="AA70" i="2" s="1"/>
  <c r="X2802" i="2"/>
  <c r="Z2802" i="2" s="1"/>
  <c r="AA2802" i="2" s="1"/>
  <c r="X439" i="2"/>
  <c r="Z439" i="2" s="1"/>
  <c r="AA439" i="2" s="1"/>
  <c r="X284" i="2"/>
  <c r="Z284" i="2" s="1"/>
  <c r="AA284" i="2" s="1"/>
  <c r="X517" i="2"/>
  <c r="Z517" i="2" s="1"/>
  <c r="AA517" i="2" s="1"/>
  <c r="X423" i="2"/>
  <c r="Z423" i="2" s="1"/>
  <c r="AA423" i="2" s="1"/>
  <c r="X1255" i="2"/>
  <c r="Z1255" i="2" s="1"/>
  <c r="AA1255" i="2" s="1"/>
  <c r="X3150" i="2"/>
  <c r="Z3150" i="2" s="1"/>
  <c r="AA3150" i="2" s="1"/>
  <c r="X3373" i="2"/>
  <c r="Z3373" i="2" s="1"/>
  <c r="AA3373" i="2" s="1"/>
  <c r="X936" i="2"/>
  <c r="Z936" i="2" s="1"/>
  <c r="AA936" i="2" s="1"/>
  <c r="X3099" i="2"/>
  <c r="Z3099" i="2" s="1"/>
  <c r="AA3099" i="2" s="1"/>
  <c r="X2981" i="2"/>
  <c r="Z2981" i="2" s="1"/>
  <c r="AA2981" i="2" s="1"/>
  <c r="X2982" i="2"/>
  <c r="Z2982" i="2" s="1"/>
  <c r="AA2982" i="2" s="1"/>
  <c r="X202" i="2"/>
  <c r="Z202" i="2" s="1"/>
  <c r="AA202" i="2" s="1"/>
  <c r="X2470" i="2"/>
  <c r="Z2470" i="2" s="1"/>
  <c r="AA2470" i="2" s="1"/>
  <c r="X2136" i="2"/>
  <c r="Z2136" i="2" s="1"/>
  <c r="AA2136" i="2" s="1"/>
  <c r="X1794" i="2"/>
  <c r="Z1794" i="2" s="1"/>
  <c r="AA1794" i="2" s="1"/>
  <c r="X1471" i="2"/>
  <c r="Z1471" i="2" s="1"/>
  <c r="AA1471" i="2" s="1"/>
  <c r="X1740" i="2"/>
  <c r="Z1740" i="2" s="1"/>
  <c r="AA1740" i="2" s="1"/>
  <c r="X1892" i="2"/>
  <c r="Z1892" i="2" s="1"/>
  <c r="AA1892" i="2" s="1"/>
  <c r="X2903" i="2"/>
  <c r="Z2903" i="2" s="1"/>
  <c r="AA2903" i="2" s="1"/>
  <c r="X3608" i="2"/>
  <c r="Z3608" i="2" s="1"/>
  <c r="AA3608" i="2" s="1"/>
  <c r="X824" i="2"/>
  <c r="Z824" i="2" s="1"/>
  <c r="AA824" i="2" s="1"/>
  <c r="X4289" i="2"/>
  <c r="Z4289" i="2" s="1"/>
  <c r="AA4289" i="2" s="1"/>
  <c r="X4072" i="2"/>
  <c r="Z4072" i="2" s="1"/>
  <c r="AA4072" i="2" s="1"/>
  <c r="X2610" i="2"/>
  <c r="Z2610" i="2" s="1"/>
  <c r="AA2610" i="2" s="1"/>
  <c r="X661" i="2"/>
  <c r="Z661" i="2" s="1"/>
  <c r="AA661" i="2" s="1"/>
  <c r="X132" i="2"/>
  <c r="Z132" i="2" s="1"/>
  <c r="AA132" i="2" s="1"/>
  <c r="X1171" i="2"/>
  <c r="Z1171" i="2" s="1"/>
  <c r="AA1171" i="2" s="1"/>
  <c r="X1922" i="2"/>
  <c r="Z1922" i="2" s="1"/>
  <c r="AA1922" i="2" s="1"/>
  <c r="X387" i="2"/>
  <c r="Z387" i="2" s="1"/>
  <c r="AA387" i="2" s="1"/>
  <c r="X1124" i="2"/>
  <c r="Z1124" i="2" s="1"/>
  <c r="AA1124" i="2" s="1"/>
  <c r="X1528" i="2"/>
  <c r="Z1528" i="2" s="1"/>
  <c r="AA1528" i="2" s="1"/>
  <c r="X1874" i="2"/>
  <c r="Z1874" i="2" s="1"/>
  <c r="AA1874" i="2" s="1"/>
  <c r="X2246" i="2"/>
  <c r="Z2246" i="2" s="1"/>
  <c r="AA2246" i="2" s="1"/>
  <c r="X311" i="2"/>
  <c r="Z311" i="2" s="1"/>
  <c r="AA311" i="2" s="1"/>
  <c r="X712" i="2"/>
  <c r="Z712" i="2" s="1"/>
  <c r="AA712" i="2" s="1"/>
  <c r="X1054" i="2"/>
  <c r="Z1054" i="2" s="1"/>
  <c r="AA1054" i="2" s="1"/>
  <c r="X1458" i="2"/>
  <c r="Z1458" i="2" s="1"/>
  <c r="AA1458" i="2" s="1"/>
  <c r="X1811" i="2"/>
  <c r="Z1811" i="2" s="1"/>
  <c r="AA1811" i="2" s="1"/>
  <c r="X2183" i="2"/>
  <c r="Z2183" i="2" s="1"/>
  <c r="AA2183" i="2" s="1"/>
  <c r="X210" i="2"/>
  <c r="Z210" i="2" s="1"/>
  <c r="AA210" i="2" s="1"/>
  <c r="X621" i="2"/>
  <c r="Z621" i="2" s="1"/>
  <c r="AA621" i="2" s="1"/>
  <c r="X964" i="2"/>
  <c r="Z964" i="2" s="1"/>
  <c r="AA964" i="2" s="1"/>
  <c r="X1355" i="2"/>
  <c r="Z1355" i="2" s="1"/>
  <c r="AA1355" i="2" s="1"/>
  <c r="X1714" i="2"/>
  <c r="Z1714" i="2" s="1"/>
  <c r="AA1714" i="2" s="1"/>
  <c r="X2088" i="2"/>
  <c r="Z2088" i="2" s="1"/>
  <c r="AA2088" i="2" s="1"/>
  <c r="X268" i="2"/>
  <c r="Z268" i="2" s="1"/>
  <c r="AA268" i="2" s="1"/>
  <c r="X673" i="2"/>
  <c r="Z673" i="2" s="1"/>
  <c r="AA673" i="2" s="1"/>
  <c r="X1008" i="2"/>
  <c r="Z1008" i="2" s="1"/>
  <c r="AA1008" i="2" s="1"/>
  <c r="X1416" i="2"/>
  <c r="Z1416" i="2" s="1"/>
  <c r="AA1416" i="2" s="1"/>
  <c r="X1766" i="2"/>
  <c r="Z1766" i="2" s="1"/>
  <c r="AA1766" i="2" s="1"/>
  <c r="X119" i="2"/>
  <c r="Z119" i="2" s="1"/>
  <c r="AA119" i="2" s="1"/>
  <c r="X519" i="2"/>
  <c r="Z519" i="2" s="1"/>
  <c r="AA519" i="2" s="1"/>
  <c r="X892" i="2"/>
  <c r="Z892" i="2" s="1"/>
  <c r="AA892" i="2" s="1"/>
  <c r="X1252" i="2"/>
  <c r="Z1252" i="2" s="1"/>
  <c r="AA1252" i="2" s="1"/>
  <c r="X1631" i="2"/>
  <c r="Z1631" i="2" s="1"/>
  <c r="AA1631" i="2" s="1"/>
  <c r="X2000" i="2"/>
  <c r="Z2000" i="2" s="1"/>
  <c r="AA2000" i="2" s="1"/>
  <c r="X20" i="2"/>
  <c r="Z20" i="2" s="1"/>
  <c r="AA20" i="2" s="1"/>
  <c r="X425" i="2"/>
  <c r="Z425" i="2" s="1"/>
  <c r="AA425" i="2" s="1"/>
  <c r="X809" i="2"/>
  <c r="Z809" i="2" s="1"/>
  <c r="AA809" i="2" s="1"/>
  <c r="X1158" i="2"/>
  <c r="Z1158" i="2" s="1"/>
  <c r="AA1158" i="2" s="1"/>
  <c r="X1553" i="2"/>
  <c r="Z1553" i="2" s="1"/>
  <c r="AA1553" i="2" s="1"/>
  <c r="X1907" i="2"/>
  <c r="Z1907" i="2" s="1"/>
  <c r="AA1907" i="2" s="1"/>
  <c r="X215" i="2"/>
  <c r="Z215" i="2" s="1"/>
  <c r="AA215" i="2" s="1"/>
  <c r="X626" i="2"/>
  <c r="Z626" i="2" s="1"/>
  <c r="AA626" i="2" s="1"/>
  <c r="X970" i="2"/>
  <c r="Z970" i="2" s="1"/>
  <c r="AA970" i="2" s="1"/>
  <c r="X1364" i="2"/>
  <c r="Z1364" i="2" s="1"/>
  <c r="AA1364" i="2" s="1"/>
  <c r="X1721" i="2"/>
  <c r="Z1721" i="2" s="1"/>
  <c r="AA1721" i="2" s="1"/>
  <c r="X2097" i="2"/>
  <c r="Z2097" i="2" s="1"/>
  <c r="AA2097" i="2" s="1"/>
  <c r="X349" i="2"/>
  <c r="Z349" i="2" s="1"/>
  <c r="AA349" i="2" s="1"/>
  <c r="X744" i="2"/>
  <c r="Z744" i="2" s="1"/>
  <c r="AA744" i="2" s="1"/>
  <c r="X1087" i="2"/>
  <c r="Z1087" i="2" s="1"/>
  <c r="AA1087" i="2" s="1"/>
  <c r="X1494" i="2"/>
  <c r="Z1494" i="2" s="1"/>
  <c r="AA1494" i="2" s="1"/>
  <c r="X1843" i="2"/>
  <c r="Z1843" i="2" s="1"/>
  <c r="AA1843" i="2" s="1"/>
  <c r="X2209" i="2"/>
  <c r="Z2209" i="2" s="1"/>
  <c r="AA2209" i="2" s="1"/>
  <c r="X4" i="2"/>
  <c r="Z4" i="2" s="1"/>
  <c r="AA4" i="2" s="1"/>
  <c r="X403" i="2"/>
  <c r="Z403" i="2" s="1"/>
  <c r="AA403" i="2" s="1"/>
  <c r="X788" i="2"/>
  <c r="Z788" i="2" s="1"/>
  <c r="AA788" i="2" s="1"/>
  <c r="X1136" i="2"/>
  <c r="Z1136" i="2" s="1"/>
  <c r="AA1136" i="2" s="1"/>
  <c r="X1538" i="2"/>
  <c r="Z1538" i="2" s="1"/>
  <c r="AA1538" i="2" s="1"/>
  <c r="X1889" i="2"/>
  <c r="Z1889" i="2" s="1"/>
  <c r="AA1889" i="2" s="1"/>
  <c r="X106" i="2"/>
  <c r="Z106" i="2" s="1"/>
  <c r="AA106" i="2" s="1"/>
  <c r="X507" i="2"/>
  <c r="Z507" i="2" s="1"/>
  <c r="AA507" i="2" s="1"/>
  <c r="X880" i="2"/>
  <c r="Z880" i="2" s="1"/>
  <c r="AA880" i="2" s="1"/>
  <c r="X1237" i="2"/>
  <c r="Z1237" i="2" s="1"/>
  <c r="AA1237" i="2" s="1"/>
  <c r="X1618" i="2"/>
  <c r="Z1618" i="2" s="1"/>
  <c r="AA1618" i="2" s="1"/>
  <c r="X1987" i="2"/>
  <c r="Z1987" i="2" s="1"/>
  <c r="AA1987" i="2" s="1"/>
  <c r="X2500" i="2"/>
  <c r="Z2500" i="2" s="1"/>
  <c r="AA2500" i="2" s="1"/>
  <c r="X2875" i="2"/>
  <c r="Z2875" i="2" s="1"/>
  <c r="AA2875" i="2" s="1"/>
  <c r="X3246" i="2"/>
  <c r="Z3246" i="2" s="1"/>
  <c r="AA3246" i="2" s="1"/>
  <c r="X3610" i="2"/>
  <c r="Z3610" i="2" s="1"/>
  <c r="AA3610" i="2" s="1"/>
  <c r="X3979" i="2"/>
  <c r="Z3979" i="2" s="1"/>
  <c r="AA3979" i="2" s="1"/>
  <c r="X4359" i="2"/>
  <c r="Z4359" i="2" s="1"/>
  <c r="AA4359" i="2" s="1"/>
  <c r="X3173" i="2"/>
  <c r="Z3173" i="2" s="1"/>
  <c r="AA3173" i="2" s="1"/>
  <c r="X830" i="2"/>
  <c r="Z830" i="2" s="1"/>
  <c r="AA830" i="2" s="1"/>
  <c r="X1879" i="2"/>
  <c r="Z1879" i="2" s="1"/>
  <c r="AA1879" i="2" s="1"/>
  <c r="X2787" i="2"/>
  <c r="Z2787" i="2" s="1"/>
  <c r="AA2787" i="2" s="1"/>
  <c r="X3889" i="2"/>
  <c r="Z3889" i="2" s="1"/>
  <c r="AA3889" i="2" s="1"/>
  <c r="X739" i="2"/>
  <c r="Z739" i="2" s="1"/>
  <c r="AA739" i="2" s="1"/>
  <c r="X2988" i="2"/>
  <c r="Z2988" i="2" s="1"/>
  <c r="AA2988" i="2" s="1"/>
  <c r="X2720" i="2"/>
  <c r="Z2720" i="2" s="1"/>
  <c r="AA2720" i="2" s="1"/>
  <c r="X3088" i="2"/>
  <c r="Z3088" i="2" s="1"/>
  <c r="AA3088" i="2" s="1"/>
  <c r="X3462" i="2"/>
  <c r="Z3462" i="2" s="1"/>
  <c r="AA3462" i="2" s="1"/>
  <c r="X3815" i="2"/>
  <c r="Z3815" i="2" s="1"/>
  <c r="AA3815" i="2" s="1"/>
  <c r="X4192" i="2"/>
  <c r="Z4192" i="2" s="1"/>
  <c r="AA4192" i="2" s="1"/>
  <c r="X4592" i="2"/>
  <c r="Z4592" i="2" s="1"/>
  <c r="AA4592" i="2" s="1"/>
  <c r="X433" i="2"/>
  <c r="Z433" i="2" s="1"/>
  <c r="AA433" i="2" s="1"/>
  <c r="X1390" i="2"/>
  <c r="Z1390" i="2" s="1"/>
  <c r="AA1390" i="2" s="1"/>
  <c r="X2400" i="2"/>
  <c r="Z2400" i="2" s="1"/>
  <c r="AA2400" i="2" s="1"/>
  <c r="X3378" i="2"/>
  <c r="Z3378" i="2" s="1"/>
  <c r="AA3378" i="2" s="1"/>
  <c r="X2629" i="2"/>
  <c r="Z2629" i="2" s="1"/>
  <c r="AA2629" i="2" s="1"/>
  <c r="X2998" i="2"/>
  <c r="Z2998" i="2" s="1"/>
  <c r="AA2998" i="2" s="1"/>
  <c r="X3374" i="2"/>
  <c r="Z3374" i="2" s="1"/>
  <c r="AA3374" i="2" s="1"/>
  <c r="X3717" i="2"/>
  <c r="Z3717" i="2" s="1"/>
  <c r="AA3717" i="2" s="1"/>
  <c r="X4099" i="2"/>
  <c r="Z4099" i="2" s="1"/>
  <c r="AA4099" i="2" s="1"/>
  <c r="X4486" i="2"/>
  <c r="Z4486" i="2" s="1"/>
  <c r="AA4486" i="2" s="1"/>
  <c r="X234" i="2"/>
  <c r="Z234" i="2" s="1"/>
  <c r="AA234" i="2" s="1"/>
  <c r="X1209" i="2"/>
  <c r="Z1209" i="2" s="1"/>
  <c r="AA1209" i="2" s="1"/>
  <c r="X2185" i="2"/>
  <c r="Z2185" i="2" s="1"/>
  <c r="AA2185" i="2" s="1"/>
  <c r="X3086" i="2"/>
  <c r="Z3086" i="2" s="1"/>
  <c r="AA3086" i="2" s="1"/>
  <c r="X2325" i="2"/>
  <c r="Z2325" i="2" s="1"/>
  <c r="AA2325" i="2" s="1"/>
  <c r="X2724" i="2"/>
  <c r="Z2724" i="2" s="1"/>
  <c r="AA2724" i="2" s="1"/>
  <c r="X3090" i="2"/>
  <c r="Z3090" i="2" s="1"/>
  <c r="AA3090" i="2" s="1"/>
  <c r="X3464" i="2"/>
  <c r="Z3464" i="2" s="1"/>
  <c r="AA3464" i="2" s="1"/>
  <c r="X3819" i="2"/>
  <c r="Z3819" i="2" s="1"/>
  <c r="AA3819" i="2" s="1"/>
  <c r="X4195" i="2"/>
  <c r="Z4195" i="2" s="1"/>
  <c r="AA4195" i="2" s="1"/>
  <c r="X4594" i="2"/>
  <c r="Z4594" i="2" s="1"/>
  <c r="AA4594" i="2" s="1"/>
  <c r="X437" i="2"/>
  <c r="Z437" i="2" s="1"/>
  <c r="AA437" i="2" s="1"/>
  <c r="X1397" i="2"/>
  <c r="Z1397" i="2" s="1"/>
  <c r="AA1397" i="2" s="1"/>
  <c r="X2405" i="2"/>
  <c r="Z2405" i="2" s="1"/>
  <c r="AA2405" i="2" s="1"/>
  <c r="X3325" i="2"/>
  <c r="Z3325" i="2" s="1"/>
  <c r="AA3325" i="2" s="1"/>
  <c r="X4333" i="2"/>
  <c r="Z4333" i="2" s="1"/>
  <c r="AA4333" i="2" s="1"/>
  <c r="X3468" i="2"/>
  <c r="Z3468" i="2" s="1"/>
  <c r="AA3468" i="2" s="1"/>
  <c r="X2276" i="2"/>
  <c r="Z2276" i="2" s="1"/>
  <c r="AA2276" i="2" s="1"/>
  <c r="X2674" i="2"/>
  <c r="Z2674" i="2" s="1"/>
  <c r="AA2674" i="2" s="1"/>
  <c r="X3048" i="2"/>
  <c r="Z3048" i="2" s="1"/>
  <c r="AA3048" i="2" s="1"/>
  <c r="X3425" i="2"/>
  <c r="Z3425" i="2" s="1"/>
  <c r="AA3425" i="2" s="1"/>
  <c r="X3768" i="2"/>
  <c r="Z3768" i="2" s="1"/>
  <c r="AA3768" i="2" s="1"/>
  <c r="X4145" i="2"/>
  <c r="Z4145" i="2" s="1"/>
  <c r="AA4145" i="2" s="1"/>
  <c r="X4547" i="2"/>
  <c r="Z4547" i="2" s="1"/>
  <c r="AA4547" i="2" s="1"/>
  <c r="X342" i="2"/>
  <c r="Z342" i="2" s="1"/>
  <c r="AA342" i="2" s="1"/>
  <c r="X1302" i="2"/>
  <c r="Z1302" i="2" s="1"/>
  <c r="AA1302" i="2" s="1"/>
  <c r="X2311" i="2"/>
  <c r="Z2311" i="2" s="1"/>
  <c r="AA2311" i="2" s="1"/>
  <c r="X3228" i="2"/>
  <c r="Z3228" i="2" s="1"/>
  <c r="AA3228" i="2" s="1"/>
  <c r="X4257" i="2"/>
  <c r="Z4257" i="2" s="1"/>
  <c r="AA4257" i="2" s="1"/>
  <c r="X3139" i="2"/>
  <c r="Z3139" i="2" s="1"/>
  <c r="AA3139" i="2" s="1"/>
  <c r="X2614" i="2"/>
  <c r="Z2614" i="2" s="1"/>
  <c r="AA2614" i="2" s="1"/>
  <c r="X2979" i="2"/>
  <c r="Z2979" i="2" s="1"/>
  <c r="AA2979" i="2" s="1"/>
  <c r="X3354" i="2"/>
  <c r="Z3354" i="2" s="1"/>
  <c r="AA3354" i="2" s="1"/>
  <c r="X3695" i="2"/>
  <c r="Z3695" i="2" s="1"/>
  <c r="AA3695" i="2" s="1"/>
  <c r="X4081" i="2"/>
  <c r="Z4081" i="2" s="1"/>
  <c r="AA4081" i="2" s="1"/>
  <c r="X4465" i="2"/>
  <c r="Z4465" i="2" s="1"/>
  <c r="AA4465" i="2" s="1"/>
  <c r="X201" i="2"/>
  <c r="Z201" i="2" s="1"/>
  <c r="AA201" i="2" s="1"/>
  <c r="X1151" i="2"/>
  <c r="Z1151" i="2" s="1"/>
  <c r="AA1151" i="2" s="1"/>
  <c r="X2129" i="2"/>
  <c r="Z2129" i="2" s="1"/>
  <c r="AA2129" i="2" s="1"/>
  <c r="X3290" i="2"/>
  <c r="Z3290" i="2" s="1"/>
  <c r="AA3290" i="2" s="1"/>
  <c r="X4259" i="2"/>
  <c r="Z4259" i="2" s="1"/>
  <c r="AA4259" i="2" s="1"/>
  <c r="X3155" i="2"/>
  <c r="Z3155" i="2" s="1"/>
  <c r="AA3155" i="2" s="1"/>
  <c r="X2304" i="2"/>
  <c r="Z2304" i="2" s="1"/>
  <c r="AA2304" i="2" s="1"/>
  <c r="X2699" i="2"/>
  <c r="Z2699" i="2" s="1"/>
  <c r="AA2699" i="2" s="1"/>
  <c r="X3074" i="2"/>
  <c r="Z3074" i="2" s="1"/>
  <c r="AA3074" i="2" s="1"/>
  <c r="X3448" i="2"/>
  <c r="Z3448" i="2" s="1"/>
  <c r="AA3448" i="2" s="1"/>
  <c r="X3797" i="2"/>
  <c r="Z3797" i="2" s="1"/>
  <c r="AA3797" i="2" s="1"/>
  <c r="X4169" i="2"/>
  <c r="Z4169" i="2" s="1"/>
  <c r="AA4169" i="2" s="1"/>
  <c r="X4575" i="2"/>
  <c r="Z4575" i="2" s="1"/>
  <c r="AA4575" i="2" s="1"/>
  <c r="X399" i="2"/>
  <c r="Z399" i="2" s="1"/>
  <c r="AA399" i="2" s="1"/>
  <c r="X1362" i="2"/>
  <c r="Z1362" i="2" s="1"/>
  <c r="AA1362" i="2" s="1"/>
  <c r="X2520" i="2"/>
  <c r="Z2520" i="2" s="1"/>
  <c r="AA2520" i="2" s="1"/>
  <c r="X3482" i="2"/>
  <c r="Z3482" i="2" s="1"/>
  <c r="AA3482" i="2" s="1"/>
  <c r="X4467" i="2"/>
  <c r="Z4467" i="2" s="1"/>
  <c r="AA4467" i="2" s="1"/>
  <c r="X4342" i="2"/>
  <c r="Z4342" i="2" s="1"/>
  <c r="AA4342" i="2" s="1"/>
  <c r="X2433" i="2"/>
  <c r="Z2433" i="2" s="1"/>
  <c r="AA2433" i="2" s="1"/>
  <c r="X2820" i="2"/>
  <c r="Z2820" i="2" s="1"/>
  <c r="AA2820" i="2" s="1"/>
  <c r="X3180" i="2"/>
  <c r="Z3180" i="2" s="1"/>
  <c r="AA3180" i="2" s="1"/>
  <c r="X3557" i="2"/>
  <c r="Z3557" i="2" s="1"/>
  <c r="AA3557" i="2" s="1"/>
  <c r="X3918" i="2"/>
  <c r="Z3918" i="2" s="1"/>
  <c r="AA3918" i="2" s="1"/>
  <c r="X4304" i="2"/>
  <c r="Z4304" i="2" s="1"/>
  <c r="AA4304" i="2" s="1"/>
  <c r="X4693" i="2"/>
  <c r="Z4693" i="2" s="1"/>
  <c r="AA4693" i="2" s="1"/>
  <c r="X664" i="2"/>
  <c r="Z664" i="2" s="1"/>
  <c r="AA664" i="2" s="1"/>
  <c r="X1730" i="2"/>
  <c r="Z1730" i="2" s="1"/>
  <c r="AA1730" i="2" s="1"/>
  <c r="X2701" i="2"/>
  <c r="Z2701" i="2" s="1"/>
  <c r="AA2701" i="2" s="1"/>
  <c r="X3753" i="2"/>
  <c r="Z3753" i="2" s="1"/>
  <c r="AA3753" i="2" s="1"/>
  <c r="X11" i="2"/>
  <c r="Z11" i="2" s="1"/>
  <c r="AA11" i="2" s="1"/>
  <c r="X3514" i="2"/>
  <c r="Z3514" i="2" s="1"/>
  <c r="AA3514" i="2" s="1"/>
  <c r="X2705" i="2"/>
  <c r="Z2705" i="2" s="1"/>
  <c r="AA2705" i="2" s="1"/>
  <c r="X3076" i="2"/>
  <c r="Z3076" i="2" s="1"/>
  <c r="AA3076" i="2" s="1"/>
  <c r="X3450" i="2"/>
  <c r="Z3450" i="2" s="1"/>
  <c r="AA3450" i="2" s="1"/>
  <c r="X3799" i="2"/>
  <c r="Z3799" i="2" s="1"/>
  <c r="AA3799" i="2" s="1"/>
  <c r="X4174" i="2"/>
  <c r="Z4174" i="2" s="1"/>
  <c r="AA4174" i="2" s="1"/>
  <c r="X4577" i="2"/>
  <c r="Z4577" i="2" s="1"/>
  <c r="AA4577" i="2" s="1"/>
  <c r="X404" i="2"/>
  <c r="Z404" i="2" s="1"/>
  <c r="AA404" i="2" s="1"/>
  <c r="X1368" i="2"/>
  <c r="Z1368" i="2" s="1"/>
  <c r="AA1368" i="2" s="1"/>
  <c r="X2373" i="2"/>
  <c r="Z2373" i="2" s="1"/>
  <c r="AA2373" i="2" s="1"/>
  <c r="X3298" i="2"/>
  <c r="Z3298" i="2" s="1"/>
  <c r="AA3298" i="2" s="1"/>
  <c r="X4367" i="2"/>
  <c r="Z4367" i="2" s="1"/>
  <c r="AA4367" i="2" s="1"/>
  <c r="X3612" i="2"/>
  <c r="Z3612" i="2" s="1"/>
  <c r="AA3612" i="2" s="1"/>
  <c r="X2411" i="2"/>
  <c r="Z2411" i="2" s="1"/>
  <c r="AA2411" i="2" s="1"/>
  <c r="X2800" i="2"/>
  <c r="Z2800" i="2" s="1"/>
  <c r="AA2800" i="2" s="1"/>
  <c r="X3163" i="2"/>
  <c r="Z3163" i="2" s="1"/>
  <c r="AA3163" i="2" s="1"/>
  <c r="X3539" i="2"/>
  <c r="Z3539" i="2" s="1"/>
  <c r="AA3539" i="2" s="1"/>
  <c r="X3901" i="2"/>
  <c r="Z3901" i="2" s="1"/>
  <c r="AA3901" i="2" s="1"/>
  <c r="X542" i="2"/>
  <c r="Z542" i="2" s="1"/>
  <c r="AA542" i="2" s="1"/>
  <c r="X870" i="2"/>
  <c r="Z870" i="2" s="1"/>
  <c r="AA870" i="2" s="1"/>
  <c r="X4049" i="2"/>
  <c r="Z4049" i="2" s="1"/>
  <c r="AA4049" i="2" s="1"/>
  <c r="X1641" i="2"/>
  <c r="Z1641" i="2" s="1"/>
  <c r="AA1641" i="2" s="1"/>
  <c r="X2334" i="2"/>
  <c r="Z2334" i="2" s="1"/>
  <c r="AA2334" i="2" s="1"/>
  <c r="X2733" i="2"/>
  <c r="Z2733" i="2" s="1"/>
  <c r="AA2733" i="2" s="1"/>
  <c r="X3097" i="2"/>
  <c r="Z3097" i="2" s="1"/>
  <c r="AA3097" i="2" s="1"/>
  <c r="X3473" i="2"/>
  <c r="Z3473" i="2" s="1"/>
  <c r="AA3473" i="2" s="1"/>
  <c r="X3831" i="2"/>
  <c r="Z3831" i="2" s="1"/>
  <c r="AA3831" i="2" s="1"/>
  <c r="X4205" i="2"/>
  <c r="Z4205" i="2" s="1"/>
  <c r="AA4205" i="2" s="1"/>
  <c r="X669" i="2"/>
  <c r="Z669" i="2" s="1"/>
  <c r="AA669" i="2" s="1"/>
  <c r="X1920" i="2"/>
  <c r="Z1920" i="2" s="1"/>
  <c r="AA1920" i="2" s="1"/>
  <c r="X2892" i="2"/>
  <c r="Z2892" i="2" s="1"/>
  <c r="AA2892" i="2" s="1"/>
  <c r="X3929" i="2"/>
  <c r="Z3929" i="2" s="1"/>
  <c r="AA3929" i="2" s="1"/>
  <c r="X1062" i="2"/>
  <c r="Z1062" i="2" s="1"/>
  <c r="AA1062" i="2" s="1"/>
  <c r="X2157" i="2"/>
  <c r="Z2157" i="2" s="1"/>
  <c r="AA2157" i="2" s="1"/>
  <c r="X2545" i="2"/>
  <c r="Z2545" i="2" s="1"/>
  <c r="AA2545" i="2" s="1"/>
  <c r="X2922" i="2"/>
  <c r="Z2922" i="2" s="1"/>
  <c r="AA2922" i="2" s="1"/>
  <c r="X3286" i="2"/>
  <c r="Z3286" i="2" s="1"/>
  <c r="AA3286" i="2" s="1"/>
  <c r="X3640" i="2"/>
  <c r="Z3640" i="2" s="1"/>
  <c r="AA3640" i="2" s="1"/>
  <c r="X4016" i="2"/>
  <c r="Z4016" i="2" s="1"/>
  <c r="AA4016" i="2" s="1"/>
  <c r="X4397" i="2"/>
  <c r="Z4397" i="2" s="1"/>
  <c r="AA4397" i="2" s="1"/>
  <c r="X37" i="2"/>
  <c r="Z37" i="2" s="1"/>
  <c r="AA37" i="2" s="1"/>
  <c r="X997" i="2"/>
  <c r="Z997" i="2" s="1"/>
  <c r="AA997" i="2" s="1"/>
  <c r="X1971" i="2"/>
  <c r="Z1971" i="2" s="1"/>
  <c r="AA1971" i="2" s="1"/>
  <c r="X2900" i="2"/>
  <c r="Z2900" i="2" s="1"/>
  <c r="AA2900" i="2" s="1"/>
  <c r="X3874" i="2"/>
  <c r="Z3874" i="2" s="1"/>
  <c r="AA3874" i="2" s="1"/>
  <c r="X613" i="2"/>
  <c r="Z613" i="2" s="1"/>
  <c r="AA613" i="2" s="1"/>
  <c r="X107" i="2"/>
  <c r="Z107" i="2" s="1"/>
  <c r="AA107" i="2" s="1"/>
  <c r="X508" i="2"/>
  <c r="Z508" i="2" s="1"/>
  <c r="AA508" i="2" s="1"/>
  <c r="X881" i="2"/>
  <c r="Z881" i="2" s="1"/>
  <c r="AA881" i="2" s="1"/>
  <c r="X3496" i="2"/>
  <c r="Z3496" i="2" s="1"/>
  <c r="AA3496" i="2" s="1"/>
  <c r="X3859" i="2"/>
  <c r="Z3859" i="2" s="1"/>
  <c r="AA3859" i="2" s="1"/>
  <c r="X4485" i="2"/>
  <c r="Z4485" i="2" s="1"/>
  <c r="AA4485" i="2" s="1"/>
  <c r="X4424" i="2"/>
  <c r="Z4424" i="2" s="1"/>
  <c r="AA4424" i="2" s="1"/>
  <c r="X355" i="2"/>
  <c r="Z355" i="2" s="1"/>
  <c r="AA355" i="2" s="1"/>
  <c r="X751" i="2"/>
  <c r="Z751" i="2" s="1"/>
  <c r="AA751" i="2" s="1"/>
  <c r="X1096" i="2"/>
  <c r="Z1096" i="2" s="1"/>
  <c r="AA1096" i="2" s="1"/>
  <c r="X1500" i="2"/>
  <c r="Z1500" i="2" s="1"/>
  <c r="AA1500" i="2" s="1"/>
  <c r="X1851" i="2"/>
  <c r="Z1851" i="2" s="1"/>
  <c r="AA1851" i="2" s="1"/>
  <c r="X2215" i="2"/>
  <c r="Z2215" i="2" s="1"/>
  <c r="AA2215" i="2" s="1"/>
  <c r="X2624" i="2"/>
  <c r="Z2624" i="2" s="1"/>
  <c r="AA2624" i="2" s="1"/>
  <c r="X2992" i="2"/>
  <c r="Z2992" i="2" s="1"/>
  <c r="AA2992" i="2" s="1"/>
  <c r="X3369" i="2"/>
  <c r="Z3369" i="2" s="1"/>
  <c r="AA3369" i="2" s="1"/>
  <c r="X3708" i="2"/>
  <c r="Z3708" i="2" s="1"/>
  <c r="AA3708" i="2" s="1"/>
  <c r="X4115" i="2"/>
  <c r="Z4115" i="2" s="1"/>
  <c r="AA4115" i="2" s="1"/>
  <c r="X4513" i="2"/>
  <c r="Z4513" i="2" s="1"/>
  <c r="AA4513" i="2" s="1"/>
  <c r="X264" i="2"/>
  <c r="Z264" i="2" s="1"/>
  <c r="AA264" i="2" s="1"/>
  <c r="X1245" i="2"/>
  <c r="Z1245" i="2" s="1"/>
  <c r="AA1245" i="2" s="1"/>
  <c r="X2236" i="2"/>
  <c r="Z2236" i="2" s="1"/>
  <c r="AA2236" i="2" s="1"/>
  <c r="X3134" i="2"/>
  <c r="Z3134" i="2" s="1"/>
  <c r="AA3134" i="2" s="1"/>
  <c r="X4188" i="2"/>
  <c r="Z4188" i="2" s="1"/>
  <c r="AA4188" i="2" s="1"/>
  <c r="X2493" i="2"/>
  <c r="Z2493" i="2" s="1"/>
  <c r="AA2493" i="2" s="1"/>
  <c r="X2606" i="2"/>
  <c r="Z2606" i="2" s="1"/>
  <c r="AA2606" i="2" s="1"/>
  <c r="X2971" i="2"/>
  <c r="Z2971" i="2" s="1"/>
  <c r="AA2971" i="2" s="1"/>
  <c r="X3344" i="2"/>
  <c r="Z3344" i="2" s="1"/>
  <c r="AA3344" i="2" s="1"/>
  <c r="X3688" i="2"/>
  <c r="Z3688" i="2" s="1"/>
  <c r="AA3688" i="2" s="1"/>
  <c r="X4065" i="2"/>
  <c r="Z4065" i="2" s="1"/>
  <c r="AA4065" i="2" s="1"/>
  <c r="X4456" i="2"/>
  <c r="Z4456" i="2" s="1"/>
  <c r="AA4456" i="2" s="1"/>
  <c r="X172" i="2"/>
  <c r="Z172" i="2" s="1"/>
  <c r="AA172" i="2" s="1"/>
  <c r="X1135" i="2"/>
  <c r="Z1135" i="2" s="1"/>
  <c r="AA1135" i="2" s="1"/>
  <c r="X2107" i="2"/>
  <c r="Z2107" i="2" s="1"/>
  <c r="AA2107" i="2" s="1"/>
  <c r="X3024" i="2"/>
  <c r="Z3024" i="2" s="1"/>
  <c r="AA3024" i="2" s="1"/>
  <c r="X4067" i="2"/>
  <c r="Z4067" i="2" s="1"/>
  <c r="AA4067" i="2" s="1"/>
  <c r="X1707" i="2"/>
  <c r="Z1707" i="2" s="1"/>
  <c r="AA1707" i="2" s="1"/>
  <c r="X2522" i="2"/>
  <c r="Z2522" i="2" s="1"/>
  <c r="AA2522" i="2" s="1"/>
  <c r="X2899" i="2"/>
  <c r="Z2899" i="2" s="1"/>
  <c r="AA2899" i="2" s="1"/>
  <c r="X3267" i="2"/>
  <c r="Z3267" i="2" s="1"/>
  <c r="AA3267" i="2" s="1"/>
  <c r="X3627" i="2"/>
  <c r="Z3627" i="2" s="1"/>
  <c r="AA3627" i="2" s="1"/>
  <c r="X3996" i="2"/>
  <c r="Z3996" i="2" s="1"/>
  <c r="AA3996" i="2" s="1"/>
  <c r="X4379" i="2"/>
  <c r="Z4379" i="2" s="1"/>
  <c r="AA4379" i="2" s="1"/>
  <c r="X4633" i="2"/>
  <c r="Z4633" i="2" s="1"/>
  <c r="AA4633" i="2" s="1"/>
  <c r="X917" i="2"/>
  <c r="Z917" i="2" s="1"/>
  <c r="AA917" i="2" s="1"/>
  <c r="X1986" i="2"/>
  <c r="Z1986" i="2" s="1"/>
  <c r="AA1986" i="2" s="1"/>
  <c r="X3311" i="2"/>
  <c r="Z3311" i="2" s="1"/>
  <c r="AA3311" i="2" s="1"/>
  <c r="X4320" i="2"/>
  <c r="Z4320" i="2" s="1"/>
  <c r="AA4320" i="2" s="1"/>
  <c r="X3403" i="2"/>
  <c r="Z3403" i="2" s="1"/>
  <c r="AA3403" i="2" s="1"/>
  <c r="X747" i="2"/>
  <c r="Z747" i="2" s="1"/>
  <c r="AA747" i="2" s="1"/>
  <c r="X1420" i="2"/>
  <c r="Z1420" i="2" s="1"/>
  <c r="AA1420" i="2" s="1"/>
  <c r="X2072" i="2"/>
  <c r="Z2072" i="2" s="1"/>
  <c r="AA2072" i="2" s="1"/>
  <c r="X1052" i="2"/>
  <c r="Z1052" i="2" s="1"/>
  <c r="AA1052" i="2" s="1"/>
  <c r="X2142" i="2"/>
  <c r="Z2142" i="2" s="1"/>
  <c r="AA2142" i="2" s="1"/>
  <c r="X1609" i="2"/>
  <c r="Z1609" i="2" s="1"/>
  <c r="AA1609" i="2" s="1"/>
  <c r="X1883" i="2"/>
  <c r="Z1883" i="2" s="1"/>
  <c r="AA1883" i="2" s="1"/>
  <c r="X171" i="2"/>
  <c r="Z171" i="2" s="1"/>
  <c r="AA171" i="2" s="1"/>
  <c r="X1773" i="2"/>
  <c r="Z1773" i="2" s="1"/>
  <c r="AA1773" i="2" s="1"/>
  <c r="X3500" i="2"/>
  <c r="Z3500" i="2" s="1"/>
  <c r="AA3500" i="2" s="1"/>
  <c r="X2974" i="2"/>
  <c r="Z2974" i="2" s="1"/>
  <c r="AA2974" i="2" s="1"/>
  <c r="X3613" i="2"/>
  <c r="Z3613" i="2" s="1"/>
  <c r="AA3613" i="2" s="1"/>
  <c r="X3352" i="2"/>
  <c r="Z3352" i="2" s="1"/>
  <c r="AA3352" i="2" s="1"/>
  <c r="X2564" i="2"/>
  <c r="Z2564" i="2" s="1"/>
  <c r="AA2564" i="2" s="1"/>
  <c r="X1232" i="2"/>
  <c r="Z1232" i="2" s="1"/>
  <c r="AA1232" i="2" s="1"/>
  <c r="X1235" i="2"/>
  <c r="Z1235" i="2" s="1"/>
  <c r="AA1235" i="2" s="1"/>
  <c r="X2306" i="2"/>
  <c r="Z2306" i="2" s="1"/>
  <c r="AA2306" i="2" s="1"/>
  <c r="X4122" i="2"/>
  <c r="Z4122" i="2" s="1"/>
  <c r="AA4122" i="2" s="1"/>
  <c r="X1109" i="2"/>
  <c r="Z1109" i="2" s="1"/>
  <c r="AA1109" i="2" s="1"/>
  <c r="X4579" i="2"/>
  <c r="Z4579" i="2" s="1"/>
  <c r="AA4579" i="2" s="1"/>
  <c r="X4086" i="2"/>
  <c r="Z4086" i="2" s="1"/>
  <c r="AA4086" i="2" s="1"/>
  <c r="X3012" i="2"/>
  <c r="Z3012" i="2" s="1"/>
  <c r="AA3012" i="2" s="1"/>
  <c r="X2034" i="2"/>
  <c r="Z2034" i="2" s="1"/>
  <c r="AA2034" i="2" s="1"/>
  <c r="X1431" i="2"/>
  <c r="Z1431" i="2" s="1"/>
  <c r="AA1431" i="2" s="1"/>
  <c r="X1998" i="2"/>
  <c r="Z1998" i="2" s="1"/>
  <c r="AA1998" i="2" s="1"/>
  <c r="X716" i="2"/>
  <c r="Z716" i="2" s="1"/>
  <c r="AA716" i="2" s="1"/>
  <c r="X247" i="2"/>
  <c r="Z247" i="2" s="1"/>
  <c r="AA247" i="2" s="1"/>
  <c r="X703" i="2"/>
  <c r="Z703" i="2" s="1"/>
  <c r="AA703" i="2" s="1"/>
  <c r="X3528" i="2"/>
  <c r="Z3528" i="2" s="1"/>
  <c r="AA3528" i="2" s="1"/>
  <c r="X4097" i="2"/>
  <c r="Z4097" i="2" s="1"/>
  <c r="AA4097" i="2" s="1"/>
  <c r="X3630" i="2"/>
  <c r="Z3630" i="2" s="1"/>
  <c r="AA3630" i="2" s="1"/>
  <c r="X2630" i="2"/>
  <c r="Z2630" i="2" s="1"/>
  <c r="AA2630" i="2" s="1"/>
  <c r="X1797" i="2"/>
  <c r="Z1797" i="2" s="1"/>
  <c r="AA1797" i="2" s="1"/>
  <c r="X4028" i="2"/>
  <c r="Z4028" i="2" s="1"/>
  <c r="AA4028" i="2" s="1"/>
  <c r="X2206" i="2"/>
  <c r="Z2206" i="2" s="1"/>
  <c r="AA2206" i="2" s="1"/>
  <c r="X2331" i="2"/>
  <c r="Z2331" i="2" s="1"/>
  <c r="AA2331" i="2" s="1"/>
  <c r="X1407" i="2"/>
  <c r="Z1407" i="2" s="1"/>
  <c r="AA1407" i="2" s="1"/>
  <c r="X4471" i="2"/>
  <c r="Z4471" i="2" s="1"/>
  <c r="AA4471" i="2" s="1"/>
  <c r="X4601" i="2"/>
  <c r="Z4601" i="2" s="1"/>
  <c r="AA4601" i="2" s="1"/>
  <c r="X4530" i="2"/>
  <c r="Z4530" i="2" s="1"/>
  <c r="AA4530" i="2" s="1"/>
  <c r="X2641" i="2"/>
  <c r="Z2641" i="2" s="1"/>
  <c r="AA2641" i="2" s="1"/>
  <c r="X1006" i="2"/>
  <c r="Z1006" i="2" s="1"/>
  <c r="AA1006" i="2" s="1"/>
  <c r="X3907" i="2"/>
  <c r="Z3907" i="2" s="1"/>
  <c r="AA3907" i="2" s="1"/>
  <c r="X999" i="2"/>
  <c r="Z999" i="2" s="1"/>
  <c r="AA999" i="2" s="1"/>
  <c r="X536" i="2"/>
  <c r="Z536" i="2" s="1"/>
  <c r="AA536" i="2" s="1"/>
  <c r="X1271" i="2"/>
  <c r="Z1271" i="2" s="1"/>
  <c r="AA1271" i="2" s="1"/>
  <c r="X2014" i="2"/>
  <c r="Z2014" i="2" s="1"/>
  <c r="AA2014" i="2" s="1"/>
  <c r="X2293" i="2"/>
  <c r="Z2293" i="2" s="1"/>
  <c r="AA2293" i="2" s="1"/>
  <c r="X1427" i="2"/>
  <c r="Z1427" i="2" s="1"/>
  <c r="AA1427" i="2" s="1"/>
  <c r="X920" i="2"/>
  <c r="Z920" i="2" s="1"/>
  <c r="AA920" i="2" s="1"/>
  <c r="X1306" i="2"/>
  <c r="Z1306" i="2" s="1"/>
  <c r="AA1306" i="2" s="1"/>
  <c r="X1665" i="2"/>
  <c r="Z1665" i="2" s="1"/>
  <c r="AA1665" i="2" s="1"/>
  <c r="X2035" i="2"/>
  <c r="Z2035" i="2" s="1"/>
  <c r="AA2035" i="2" s="1"/>
  <c r="X66" i="2"/>
  <c r="Z66" i="2" s="1"/>
  <c r="AA66" i="2" s="1"/>
  <c r="X466" i="2"/>
  <c r="Z466" i="2" s="1"/>
  <c r="AA466" i="2" s="1"/>
  <c r="X843" i="2"/>
  <c r="Z843" i="2" s="1"/>
  <c r="AA843" i="2" s="1"/>
  <c r="X1192" i="2"/>
  <c r="Z1192" i="2" s="1"/>
  <c r="AA1192" i="2" s="1"/>
  <c r="X1587" i="2"/>
  <c r="Z1587" i="2" s="1"/>
  <c r="AA1587" i="2" s="1"/>
  <c r="X1947" i="2"/>
  <c r="Z1947" i="2" s="1"/>
  <c r="AA1947" i="2" s="1"/>
  <c r="X12" i="2"/>
  <c r="Z12" i="2" s="1"/>
  <c r="AA12" i="2" s="1"/>
  <c r="X419" i="2"/>
  <c r="Z419" i="2" s="1"/>
  <c r="AA419" i="2" s="1"/>
  <c r="X796" i="2"/>
  <c r="Z796" i="2" s="1"/>
  <c r="AA796" i="2" s="1"/>
  <c r="X1149" i="2"/>
  <c r="Z1149" i="2" s="1"/>
  <c r="AA1149" i="2" s="1"/>
  <c r="X1547" i="2"/>
  <c r="Z1547" i="2" s="1"/>
  <c r="AA1547" i="2" s="1"/>
  <c r="X1900" i="2"/>
  <c r="Z1900" i="2" s="1"/>
  <c r="AA1900" i="2" s="1"/>
  <c r="X2271" i="2"/>
  <c r="Z2271" i="2" s="1"/>
  <c r="AA2271" i="2" s="1"/>
  <c r="X334" i="2"/>
  <c r="Z334" i="2" s="1"/>
  <c r="AA334" i="2" s="1"/>
  <c r="X736" i="2"/>
  <c r="Z736" i="2" s="1"/>
  <c r="AA736" i="2" s="1"/>
  <c r="X1077" i="2"/>
  <c r="Z1077" i="2" s="1"/>
  <c r="AA1077" i="2" s="1"/>
  <c r="X1483" i="2"/>
  <c r="Z1483" i="2" s="1"/>
  <c r="AA1483" i="2" s="1"/>
  <c r="X1836" i="2"/>
  <c r="Z1836" i="2" s="1"/>
  <c r="AA1836" i="2" s="1"/>
  <c r="X2201" i="2"/>
  <c r="Z2201" i="2" s="1"/>
  <c r="AA2201" i="2" s="1"/>
  <c r="X237" i="2"/>
  <c r="Z237" i="2" s="1"/>
  <c r="AA237" i="2" s="1"/>
  <c r="X641" i="2"/>
  <c r="Z641" i="2" s="1"/>
  <c r="AA641" i="2" s="1"/>
  <c r="X984" i="2"/>
  <c r="Z984" i="2" s="1"/>
  <c r="AA984" i="2" s="1"/>
  <c r="X1386" i="2"/>
  <c r="Z1386" i="2" s="1"/>
  <c r="AA1386" i="2" s="1"/>
  <c r="X1739" i="2"/>
  <c r="Z1739" i="2" s="1"/>
  <c r="AA1739" i="2" s="1"/>
  <c r="X2121" i="2"/>
  <c r="Z2121" i="2" s="1"/>
  <c r="AA2121" i="2" s="1"/>
  <c r="X289" i="2"/>
  <c r="Z289" i="2" s="1"/>
  <c r="AA289" i="2" s="1"/>
  <c r="X697" i="2"/>
  <c r="Z697" i="2" s="1"/>
  <c r="AA697" i="2" s="1"/>
  <c r="X1036" i="2"/>
  <c r="Z1036" i="2" s="1"/>
  <c r="AA1036" i="2" s="1"/>
  <c r="X1435" i="2"/>
  <c r="Z1435" i="2" s="1"/>
  <c r="AA1435" i="2" s="1"/>
  <c r="X1786" i="2"/>
  <c r="Z1786" i="2" s="1"/>
  <c r="AA1786" i="2" s="1"/>
  <c r="X141" i="2"/>
  <c r="Z141" i="2" s="1"/>
  <c r="AA141" i="2" s="1"/>
  <c r="X545" i="2"/>
  <c r="Z545" i="2" s="1"/>
  <c r="AA545" i="2" s="1"/>
  <c r="X908" i="2"/>
  <c r="Z908" i="2" s="1"/>
  <c r="AA908" i="2" s="1"/>
  <c r="X1285" i="2"/>
  <c r="Z1285" i="2" s="1"/>
  <c r="AA1285" i="2" s="1"/>
  <c r="X1648" i="2"/>
  <c r="Z1648" i="2" s="1"/>
  <c r="AA1648" i="2" s="1"/>
  <c r="X2021" i="2"/>
  <c r="Z2021" i="2" s="1"/>
  <c r="AA2021" i="2" s="1"/>
  <c r="X49" i="2"/>
  <c r="Z49" i="2" s="1"/>
  <c r="AA49" i="2" s="1"/>
  <c r="X449" i="2"/>
  <c r="Z449" i="2" s="1"/>
  <c r="AA449" i="2" s="1"/>
  <c r="X828" i="2"/>
  <c r="Z828" i="2" s="1"/>
  <c r="AA828" i="2" s="1"/>
  <c r="X1178" i="2"/>
  <c r="Z1178" i="2" s="1"/>
  <c r="AA1178" i="2" s="1"/>
  <c r="X1573" i="2"/>
  <c r="Z1573" i="2" s="1"/>
  <c r="AA1573" i="2" s="1"/>
  <c r="X1929" i="2"/>
  <c r="Z1929" i="2" s="1"/>
  <c r="AA1929" i="2" s="1"/>
  <c r="X246" i="2"/>
  <c r="Z246" i="2" s="1"/>
  <c r="AA246" i="2" s="1"/>
  <c r="X652" i="2"/>
  <c r="Z652" i="2" s="1"/>
  <c r="AA652" i="2" s="1"/>
  <c r="X990" i="2"/>
  <c r="Z990" i="2" s="1"/>
  <c r="AA990" i="2" s="1"/>
  <c r="X1392" i="2"/>
  <c r="Z1392" i="2" s="1"/>
  <c r="AA1392" i="2" s="1"/>
  <c r="X1746" i="2"/>
  <c r="Z1746" i="2" s="1"/>
  <c r="AA1746" i="2" s="1"/>
  <c r="X2126" i="2"/>
  <c r="Z2126" i="2" s="1"/>
  <c r="AA2126" i="2" s="1"/>
  <c r="X373" i="2"/>
  <c r="Z373" i="2" s="1"/>
  <c r="AA373" i="2" s="1"/>
  <c r="X763" i="2"/>
  <c r="Z763" i="2" s="1"/>
  <c r="AA763" i="2" s="1"/>
  <c r="X1110" i="2"/>
  <c r="Z1110" i="2" s="1"/>
  <c r="AA1110" i="2" s="1"/>
  <c r="X322" i="2"/>
  <c r="Z322" i="2" s="1"/>
  <c r="AA322" i="2" s="1"/>
  <c r="X722" i="2"/>
  <c r="Z722" i="2" s="1"/>
  <c r="AA722" i="2" s="1"/>
  <c r="X1061" i="2"/>
  <c r="Z1061" i="2" s="1"/>
  <c r="AA1061" i="2" s="1"/>
  <c r="X1473" i="2"/>
  <c r="Z1473" i="2" s="1"/>
  <c r="AA1473" i="2" s="1"/>
  <c r="X1821" i="2"/>
  <c r="Z1821" i="2" s="1"/>
  <c r="AA1821" i="2" s="1"/>
  <c r="X27" i="2"/>
  <c r="Z27" i="2" s="1"/>
  <c r="AA27" i="2" s="1"/>
  <c r="X430" i="2"/>
  <c r="Z430" i="2" s="1"/>
  <c r="AA430" i="2" s="1"/>
  <c r="X813" i="2"/>
  <c r="Z813" i="2" s="1"/>
  <c r="AA813" i="2" s="1"/>
  <c r="X1162" i="2"/>
  <c r="Z1162" i="2" s="1"/>
  <c r="AA1162" i="2" s="1"/>
  <c r="X1557" i="2"/>
  <c r="Z1557" i="2" s="1"/>
  <c r="AA1557" i="2" s="1"/>
  <c r="X1913" i="2"/>
  <c r="Z1913" i="2" s="1"/>
  <c r="AA1913" i="2" s="1"/>
  <c r="X127" i="2"/>
  <c r="Z127" i="2" s="1"/>
  <c r="AA127" i="2" s="1"/>
  <c r="X528" i="2"/>
  <c r="Z528" i="2" s="1"/>
  <c r="AA528" i="2" s="1"/>
  <c r="X898" i="2"/>
  <c r="Z898" i="2" s="1"/>
  <c r="AA898" i="2" s="1"/>
  <c r="X2523" i="2"/>
  <c r="Z2523" i="2" s="1"/>
  <c r="AA2523" i="2" s="1"/>
  <c r="X2901" i="2"/>
  <c r="Z2901" i="2" s="1"/>
  <c r="AA2901" i="2" s="1"/>
  <c r="X3268" i="2"/>
  <c r="Z3268" i="2" s="1"/>
  <c r="AA3268" i="2" s="1"/>
  <c r="X3628" i="2"/>
  <c r="Z3628" i="2" s="1"/>
  <c r="AA3628" i="2" s="1"/>
  <c r="X3998" i="2"/>
  <c r="Z3998" i="2" s="1"/>
  <c r="AA3998" i="2" s="1"/>
  <c r="X4380" i="2"/>
  <c r="Z4380" i="2" s="1"/>
  <c r="AA4380" i="2" s="1"/>
  <c r="X4663" i="2"/>
  <c r="Z4663" i="2" s="1"/>
  <c r="AA4663" i="2" s="1"/>
  <c r="X924" i="2"/>
  <c r="Z924" i="2" s="1"/>
  <c r="AA924" i="2" s="1"/>
  <c r="X1938" i="2"/>
  <c r="Z1938" i="2" s="1"/>
  <c r="AA1938" i="2" s="1"/>
  <c r="X2845" i="2"/>
  <c r="Z2845" i="2" s="1"/>
  <c r="AA2845" i="2" s="1"/>
  <c r="X3954" i="2"/>
  <c r="Z3954" i="2" s="1"/>
  <c r="AA3954" i="2" s="1"/>
  <c r="X1152" i="2"/>
  <c r="Z1152" i="2" s="1"/>
  <c r="AA1152" i="2" s="1"/>
  <c r="X2345" i="2"/>
  <c r="Z2345" i="2" s="1"/>
  <c r="AA2345" i="2" s="1"/>
  <c r="X2742" i="2"/>
  <c r="Z2742" i="2" s="1"/>
  <c r="AA2742" i="2" s="1"/>
  <c r="X3105" i="2"/>
  <c r="Z3105" i="2" s="1"/>
  <c r="AA3105" i="2" s="1"/>
  <c r="X3481" i="2"/>
  <c r="Z3481" i="2" s="1"/>
  <c r="AA3481" i="2" s="1"/>
  <c r="X3846" i="2"/>
  <c r="Z3846" i="2" s="1"/>
  <c r="AA3846" i="2" s="1"/>
  <c r="X4215" i="2"/>
  <c r="Z4215" i="2" s="1"/>
  <c r="AA4215" i="2" s="1"/>
  <c r="X4616" i="2"/>
  <c r="Z4616" i="2" s="1"/>
  <c r="AA4616" i="2" s="1"/>
  <c r="X478" i="2"/>
  <c r="Z478" i="2" s="1"/>
  <c r="AA478" i="2" s="1"/>
  <c r="X1449" i="2"/>
  <c r="Z1449" i="2" s="1"/>
  <c r="AA1449" i="2" s="1"/>
  <c r="X2447" i="2"/>
  <c r="Z2447" i="2" s="1"/>
  <c r="AA2447" i="2" s="1"/>
  <c r="X3435" i="2"/>
  <c r="Z3435" i="2" s="1"/>
  <c r="AA3435" i="2" s="1"/>
  <c r="X2653" i="2"/>
  <c r="Z2653" i="2" s="1"/>
  <c r="AA2653" i="2" s="1"/>
  <c r="X3019" i="2"/>
  <c r="Z3019" i="2" s="1"/>
  <c r="AA3019" i="2" s="1"/>
  <c r="X3398" i="2"/>
  <c r="Z3398" i="2" s="1"/>
  <c r="AA3398" i="2" s="1"/>
  <c r="X3740" i="2"/>
  <c r="Z3740" i="2" s="1"/>
  <c r="AA3740" i="2" s="1"/>
  <c r="X4121" i="2"/>
  <c r="Z4121" i="2" s="1"/>
  <c r="AA4121" i="2" s="1"/>
  <c r="X4521" i="2"/>
  <c r="Z4521" i="2" s="1"/>
  <c r="AA4521" i="2" s="1"/>
  <c r="X287" i="2"/>
  <c r="Z287" i="2" s="1"/>
  <c r="AA287" i="2" s="1"/>
  <c r="X1265" i="2"/>
  <c r="Z1265" i="2" s="1"/>
  <c r="AA1265" i="2" s="1"/>
  <c r="X2258" i="2"/>
  <c r="Z2258" i="2" s="1"/>
  <c r="AA2258" i="2" s="1"/>
  <c r="X3162" i="2"/>
  <c r="Z3162" i="2" s="1"/>
  <c r="AA3162" i="2" s="1"/>
  <c r="X2350" i="2"/>
  <c r="Z2350" i="2" s="1"/>
  <c r="AA2350" i="2" s="1"/>
  <c r="X2745" i="2"/>
  <c r="Z2745" i="2" s="1"/>
  <c r="AA2745" i="2" s="1"/>
  <c r="X3107" i="2"/>
  <c r="Z3107" i="2" s="1"/>
  <c r="AA3107" i="2" s="1"/>
  <c r="X3485" i="2"/>
  <c r="Z3485" i="2" s="1"/>
  <c r="AA3485" i="2" s="1"/>
  <c r="X3849" i="2"/>
  <c r="Z3849" i="2" s="1"/>
  <c r="AA3849" i="2" s="1"/>
  <c r="X4218" i="2"/>
  <c r="Z4218" i="2" s="1"/>
  <c r="AA4218" i="2" s="1"/>
  <c r="X4619" i="2"/>
  <c r="Z4619" i="2" s="1"/>
  <c r="AA4619" i="2" s="1"/>
  <c r="X481" i="2"/>
  <c r="Z481" i="2" s="1"/>
  <c r="AA481" i="2" s="1"/>
  <c r="X1455" i="2"/>
  <c r="Z1455" i="2" s="1"/>
  <c r="AA1455" i="2" s="1"/>
  <c r="X2450" i="2"/>
  <c r="Z2450" i="2" s="1"/>
  <c r="AA2450" i="2" s="1"/>
  <c r="X3380" i="2"/>
  <c r="Z3380" i="2" s="1"/>
  <c r="AA3380" i="2" s="1"/>
  <c r="X4407" i="2"/>
  <c r="Z4407" i="2" s="1"/>
  <c r="AA4407" i="2" s="1"/>
  <c r="X4079" i="2"/>
  <c r="Z4079" i="2" s="1"/>
  <c r="AA4079" i="2" s="1"/>
  <c r="X2301" i="2"/>
  <c r="Z2301" i="2" s="1"/>
  <c r="AA2301" i="2" s="1"/>
  <c r="X2697" i="2"/>
  <c r="Z2697" i="2" s="1"/>
  <c r="AA2697" i="2" s="1"/>
  <c r="X3071" i="2"/>
  <c r="Z3071" i="2" s="1"/>
  <c r="AA3071" i="2" s="1"/>
  <c r="X3446" i="2"/>
  <c r="Z3446" i="2" s="1"/>
  <c r="AA3446" i="2" s="1"/>
  <c r="X3792" i="2"/>
  <c r="Z3792" i="2" s="1"/>
  <c r="AA3792" i="2" s="1"/>
  <c r="X4167" i="2"/>
  <c r="Z4167" i="2" s="1"/>
  <c r="AA4167" i="2" s="1"/>
  <c r="X4573" i="2"/>
  <c r="Z4573" i="2" s="1"/>
  <c r="AA4573" i="2" s="1"/>
  <c r="X390" i="2"/>
  <c r="Z390" i="2" s="1"/>
  <c r="AA390" i="2" s="1"/>
  <c r="X1357" i="2"/>
  <c r="Z1357" i="2" s="1"/>
  <c r="AA1357" i="2" s="1"/>
  <c r="X2362" i="2"/>
  <c r="Z2362" i="2" s="1"/>
  <c r="AA2362" i="2" s="1"/>
  <c r="X3287" i="2"/>
  <c r="Z3287" i="2" s="1"/>
  <c r="AA3287" i="2" s="1"/>
  <c r="X4336" i="2"/>
  <c r="Z4336" i="2" s="1"/>
  <c r="AA4336" i="2" s="1"/>
  <c r="X3507" i="2"/>
  <c r="Z3507" i="2" s="1"/>
  <c r="AA3507" i="2" s="1"/>
  <c r="X2632" i="2"/>
  <c r="Z2632" i="2" s="1"/>
  <c r="AA2632" i="2" s="1"/>
  <c r="X3001" i="2"/>
  <c r="Z3001" i="2" s="1"/>
  <c r="AA3001" i="2" s="1"/>
  <c r="X3377" i="2"/>
  <c r="Z3377" i="2" s="1"/>
  <c r="AA3377" i="2" s="1"/>
  <c r="X3720" i="2"/>
  <c r="Z3720" i="2" s="1"/>
  <c r="AA3720" i="2" s="1"/>
  <c r="X4105" i="2"/>
  <c r="Z4105" i="2" s="1"/>
  <c r="AA4105" i="2" s="1"/>
  <c r="X4492" i="2"/>
  <c r="Z4492" i="2" s="1"/>
  <c r="AA4492" i="2" s="1"/>
  <c r="X243" i="2"/>
  <c r="Z243" i="2" s="1"/>
  <c r="AA243" i="2" s="1"/>
  <c r="X1216" i="2"/>
  <c r="Z1216" i="2" s="1"/>
  <c r="AA1216" i="2" s="1"/>
  <c r="X2213" i="2"/>
  <c r="Z2213" i="2" s="1"/>
  <c r="AA2213" i="2" s="1"/>
  <c r="X3329" i="2"/>
  <c r="Z3329" i="2" s="1"/>
  <c r="AA3329" i="2" s="1"/>
  <c r="X4339" i="2"/>
  <c r="Z4339" i="2" s="1"/>
  <c r="AA4339" i="2" s="1"/>
  <c r="X3525" i="2"/>
  <c r="Z3525" i="2" s="1"/>
  <c r="AA3525" i="2" s="1"/>
  <c r="X2330" i="2"/>
  <c r="Z2330" i="2" s="1"/>
  <c r="AA2330" i="2" s="1"/>
  <c r="X2728" i="2"/>
  <c r="Z2728" i="2" s="1"/>
  <c r="AA2728" i="2" s="1"/>
  <c r="X3093" i="2"/>
  <c r="Z3093" i="2" s="1"/>
  <c r="AA3093" i="2" s="1"/>
  <c r="X3469" i="2"/>
  <c r="Z3469" i="2" s="1"/>
  <c r="AA3469" i="2" s="1"/>
  <c r="X3823" i="2"/>
  <c r="Z3823" i="2" s="1"/>
  <c r="AA3823" i="2" s="1"/>
  <c r="X4200" i="2"/>
  <c r="Z4200" i="2" s="1"/>
  <c r="AA4200" i="2" s="1"/>
  <c r="X4597" i="2"/>
  <c r="Z4597" i="2" s="1"/>
  <c r="AA4597" i="2" s="1"/>
  <c r="X447" i="2"/>
  <c r="Z447" i="2" s="1"/>
  <c r="AA447" i="2" s="1"/>
  <c r="X1405" i="2"/>
  <c r="Z1405" i="2" s="1"/>
  <c r="AA1405" i="2" s="1"/>
  <c r="X2559" i="2"/>
  <c r="Z2559" i="2" s="1"/>
  <c r="AA2559" i="2" s="1"/>
  <c r="X3540" i="2"/>
  <c r="Z3540" i="2" s="1"/>
  <c r="AA3540" i="2" s="1"/>
  <c r="X4507" i="2"/>
  <c r="Z4507" i="2" s="1"/>
  <c r="AA4507" i="2" s="1"/>
  <c r="X4572" i="2"/>
  <c r="Z4572" i="2" s="1"/>
  <c r="AA4572" i="2" s="1"/>
  <c r="X2461" i="2"/>
  <c r="Z2461" i="2" s="1"/>
  <c r="AA2461" i="2" s="1"/>
  <c r="X2842" i="2"/>
  <c r="Z2842" i="2" s="1"/>
  <c r="AA2842" i="2" s="1"/>
  <c r="X3204" i="2"/>
  <c r="Z3204" i="2" s="1"/>
  <c r="AA3204" i="2" s="1"/>
  <c r="X3576" i="2"/>
  <c r="Z3576" i="2" s="1"/>
  <c r="AA3576" i="2" s="1"/>
  <c r="X3941" i="2"/>
  <c r="Z3941" i="2" s="1"/>
  <c r="AA3941" i="2" s="1"/>
  <c r="X4326" i="2"/>
  <c r="Z4326" i="2" s="1"/>
  <c r="AA4326" i="2" s="1"/>
  <c r="X2" i="2"/>
  <c r="Z2" i="2" s="1"/>
  <c r="AA2" i="2" s="1"/>
  <c r="X724" i="2"/>
  <c r="Z724" i="2" s="1"/>
  <c r="AA724" i="2" s="1"/>
  <c r="X1787" i="2"/>
  <c r="Z1787" i="2" s="1"/>
  <c r="AA1787" i="2" s="1"/>
  <c r="X2751" i="2"/>
  <c r="Z2751" i="2" s="1"/>
  <c r="AA2751" i="2" s="1"/>
  <c r="X3808" i="2"/>
  <c r="Z3808" i="2" s="1"/>
  <c r="AA3808" i="2" s="1"/>
  <c r="X282" i="2"/>
  <c r="Z282" i="2" s="1"/>
  <c r="AA282" i="2" s="1"/>
  <c r="X2332" i="2"/>
  <c r="Z2332" i="2" s="1"/>
  <c r="AA2332" i="2" s="1"/>
  <c r="X2731" i="2"/>
  <c r="Z2731" i="2" s="1"/>
  <c r="AA2731" i="2" s="1"/>
  <c r="X3095" i="2"/>
  <c r="Z3095" i="2" s="1"/>
  <c r="AA3095" i="2" s="1"/>
  <c r="X3471" i="2"/>
  <c r="Z3471" i="2" s="1"/>
  <c r="AA3471" i="2" s="1"/>
  <c r="X3827" i="2"/>
  <c r="Z3827" i="2" s="1"/>
  <c r="AA3827" i="2" s="1"/>
  <c r="X4202" i="2"/>
  <c r="Z4202" i="2" s="1"/>
  <c r="AA4202" i="2" s="1"/>
  <c r="X4600" i="2"/>
  <c r="Z4600" i="2" s="1"/>
  <c r="AA4600" i="2" s="1"/>
  <c r="X453" i="2"/>
  <c r="Z453" i="2" s="1"/>
  <c r="AA453" i="2" s="1"/>
  <c r="X1410" i="2"/>
  <c r="Z1410" i="2" s="1"/>
  <c r="AA1410" i="2" s="1"/>
  <c r="X2425" i="2"/>
  <c r="Z2425" i="2" s="1"/>
  <c r="AA2425" i="2" s="1"/>
  <c r="X3338" i="2"/>
  <c r="Z3338" i="2" s="1"/>
  <c r="AA3338" i="2" s="1"/>
  <c r="X4417" i="2"/>
  <c r="Z4417" i="2" s="1"/>
  <c r="AA4417" i="2" s="1"/>
  <c r="X4139" i="2"/>
  <c r="Z4139" i="2" s="1"/>
  <c r="AA4139" i="2" s="1"/>
  <c r="X2441" i="2"/>
  <c r="Z2441" i="2" s="1"/>
  <c r="AA2441" i="2" s="1"/>
  <c r="X2823" i="2"/>
  <c r="Z2823" i="2" s="1"/>
  <c r="AA2823" i="2" s="1"/>
  <c r="X3184" i="2"/>
  <c r="Z3184" i="2" s="1"/>
  <c r="AA3184" i="2" s="1"/>
  <c r="X3559" i="2"/>
  <c r="Z3559" i="2" s="1"/>
  <c r="AA3559" i="2" s="1"/>
  <c r="X3920" i="2"/>
  <c r="Z3920" i="2" s="1"/>
  <c r="AA3920" i="2" s="1"/>
  <c r="X2108" i="2"/>
  <c r="Z2108" i="2" s="1"/>
  <c r="AA2108" i="2" s="1"/>
  <c r="X989" i="2"/>
  <c r="Z989" i="2" s="1"/>
  <c r="AA989" i="2" s="1"/>
  <c r="X4102" i="2"/>
  <c r="Z4102" i="2" s="1"/>
  <c r="AA4102" i="2" s="1"/>
  <c r="X1989" i="2"/>
  <c r="Z1989" i="2" s="1"/>
  <c r="AA1989" i="2" s="1"/>
  <c r="X4650" i="2"/>
  <c r="Z4650" i="2" s="1"/>
  <c r="AA4650" i="2" s="1"/>
  <c r="X1968" i="2"/>
  <c r="Z1968" i="2" s="1"/>
  <c r="AA1968" i="2" s="1"/>
  <c r="X2936" i="2"/>
  <c r="Z2936" i="2" s="1"/>
  <c r="AA2936" i="2" s="1"/>
  <c r="X3984" i="2"/>
  <c r="Z3984" i="2" s="1"/>
  <c r="AA3984" i="2" s="1"/>
  <c r="X1363" i="2"/>
  <c r="Z1363" i="2" s="1"/>
  <c r="AA1363" i="2" s="1"/>
  <c r="X2174" i="2"/>
  <c r="Z2174" i="2" s="1"/>
  <c r="AA2174" i="2" s="1"/>
  <c r="X2574" i="2"/>
  <c r="Z2574" i="2" s="1"/>
  <c r="AA2574" i="2" s="1"/>
  <c r="X2946" i="2"/>
  <c r="Z2946" i="2" s="1"/>
  <c r="AA2946" i="2" s="1"/>
  <c r="X3317" i="2"/>
  <c r="Z3317" i="2" s="1"/>
  <c r="AA3317" i="2" s="1"/>
  <c r="X3665" i="2"/>
  <c r="Z3665" i="2" s="1"/>
  <c r="AA3665" i="2" s="1"/>
  <c r="X4036" i="2"/>
  <c r="Z4036" i="2" s="1"/>
  <c r="AA4036" i="2" s="1"/>
  <c r="X4426" i="2"/>
  <c r="Z4426" i="2" s="1"/>
  <c r="AA4426" i="2" s="1"/>
  <c r="X82" i="2"/>
  <c r="Z82" i="2" s="1"/>
  <c r="AA82" i="2" s="1"/>
  <c r="X1064" i="2"/>
  <c r="Z1064" i="2" s="1"/>
  <c r="AA1064" i="2" s="1"/>
  <c r="X2053" i="2"/>
  <c r="Z2053" i="2" s="1"/>
  <c r="AA2053" i="2" s="1"/>
  <c r="X2937" i="2"/>
  <c r="Z2937" i="2" s="1"/>
  <c r="AA2937" i="2" s="1"/>
  <c r="X3939" i="2"/>
  <c r="Z3939" i="2" s="1"/>
  <c r="AA3939" i="2" s="1"/>
  <c r="X1078" i="2"/>
  <c r="Z1078" i="2" s="1"/>
  <c r="AA1078" i="2" s="1"/>
  <c r="X128" i="2"/>
  <c r="Z128" i="2" s="1"/>
  <c r="AA128" i="2" s="1"/>
  <c r="X530" i="2"/>
  <c r="Z530" i="2" s="1"/>
  <c r="AA530" i="2" s="1"/>
  <c r="X899" i="2"/>
  <c r="Z899" i="2" s="1"/>
  <c r="AA899" i="2" s="1"/>
  <c r="X1266" i="2"/>
  <c r="Z1266" i="2" s="1"/>
  <c r="AA1266" i="2" s="1"/>
  <c r="X1638" i="2"/>
  <c r="Z1638" i="2" s="1"/>
  <c r="AA1638" i="2" s="1"/>
  <c r="X2010" i="2"/>
  <c r="Z2010" i="2" s="1"/>
  <c r="AA2010" i="2" s="1"/>
  <c r="X2390" i="2"/>
  <c r="Z2390" i="2" s="1"/>
  <c r="AA2390" i="2" s="1"/>
  <c r="X2780" i="2"/>
  <c r="Z2780" i="2" s="1"/>
  <c r="AA2780" i="2" s="1"/>
  <c r="X3146" i="2"/>
  <c r="Z3146" i="2" s="1"/>
  <c r="AA3146" i="2" s="1"/>
  <c r="X3519" i="2"/>
  <c r="Z3519" i="2" s="1"/>
  <c r="AA3519" i="2" s="1"/>
  <c r="X3904" i="2"/>
  <c r="Z3904" i="2" s="1"/>
  <c r="AA3904" i="2" s="1"/>
  <c r="X4520" i="2"/>
  <c r="Z4520" i="2" s="1"/>
  <c r="AA4520" i="2" s="1"/>
  <c r="X4662" i="2"/>
  <c r="Z4662" i="2" s="1"/>
  <c r="AA4662" i="2" s="1"/>
  <c r="X380" i="2"/>
  <c r="Z380" i="2" s="1"/>
  <c r="AA380" i="2" s="1"/>
  <c r="X770" i="2"/>
  <c r="Z770" i="2" s="1"/>
  <c r="AA770" i="2" s="1"/>
  <c r="X1118" i="2"/>
  <c r="Z1118" i="2" s="1"/>
  <c r="AA1118" i="2" s="1"/>
  <c r="X1524" i="2"/>
  <c r="Z1524" i="2" s="1"/>
  <c r="AA1524" i="2" s="1"/>
  <c r="X1870" i="2"/>
  <c r="Z1870" i="2" s="1"/>
  <c r="AA1870" i="2" s="1"/>
  <c r="X2240" i="2"/>
  <c r="Z2240" i="2" s="1"/>
  <c r="AA2240" i="2" s="1"/>
  <c r="X2648" i="2"/>
  <c r="Z2648" i="2" s="1"/>
  <c r="AA2648" i="2" s="1"/>
  <c r="X139" i="2"/>
  <c r="Z139" i="2" s="1"/>
  <c r="AA139" i="2" s="1"/>
  <c r="X1516" i="2"/>
  <c r="Z1516" i="2" s="1"/>
  <c r="AA1516" i="2" s="1"/>
  <c r="X2491" i="2"/>
  <c r="Z2491" i="2" s="1"/>
  <c r="AA2491" i="2" s="1"/>
  <c r="X1756" i="2"/>
  <c r="Z1756" i="2" s="1"/>
  <c r="AA1756" i="2" s="1"/>
  <c r="X1670" i="2"/>
  <c r="Z1670" i="2" s="1"/>
  <c r="AA1670" i="2" s="1"/>
  <c r="X794" i="2"/>
  <c r="Z794" i="2" s="1"/>
  <c r="AA794" i="2" s="1"/>
  <c r="X1763" i="2"/>
  <c r="Z1763" i="2" s="1"/>
  <c r="AA1763" i="2" s="1"/>
  <c r="X544" i="2"/>
  <c r="Z544" i="2" s="1"/>
  <c r="AA544" i="2" s="1"/>
  <c r="X1439" i="2"/>
  <c r="Z1439" i="2" s="1"/>
  <c r="AA1439" i="2" s="1"/>
  <c r="X1319" i="2"/>
  <c r="Z1319" i="2" s="1"/>
  <c r="AA1319" i="2" s="1"/>
  <c r="X2372" i="2"/>
  <c r="Z2372" i="2" s="1"/>
  <c r="AA2372" i="2" s="1"/>
  <c r="X3691" i="2"/>
  <c r="Z3691" i="2" s="1"/>
  <c r="AA3691" i="2" s="1"/>
  <c r="X3244" i="2"/>
  <c r="Z3244" i="2" s="1"/>
  <c r="AA3244" i="2" s="1"/>
  <c r="X3307" i="2"/>
  <c r="Z3307" i="2" s="1"/>
  <c r="AA3307" i="2" s="1"/>
  <c r="X2881" i="2"/>
  <c r="Z2881" i="2" s="1"/>
  <c r="AA2881" i="2" s="1"/>
  <c r="X3449" i="2"/>
  <c r="Z3449" i="2" s="1"/>
  <c r="AA3449" i="2" s="1"/>
  <c r="X2680" i="2"/>
  <c r="Z2680" i="2" s="1"/>
  <c r="AA2680" i="2" s="1"/>
  <c r="X2110" i="2"/>
  <c r="Z2110" i="2" s="1"/>
  <c r="AA2110" i="2" s="1"/>
  <c r="X1921" i="2"/>
  <c r="Z1921" i="2" s="1"/>
  <c r="AA1921" i="2" s="1"/>
  <c r="X2086" i="2"/>
  <c r="Z2086" i="2" s="1"/>
  <c r="AA2086" i="2" s="1"/>
  <c r="X2277" i="2"/>
  <c r="Z2277" i="2" s="1"/>
  <c r="AA2277" i="2" s="1"/>
  <c r="X4270" i="2"/>
  <c r="Z4270" i="2" s="1"/>
  <c r="AA4270" i="2" s="1"/>
  <c r="X2184" i="2"/>
  <c r="Z2184" i="2" s="1"/>
  <c r="AA2184" i="2" s="1"/>
  <c r="X2202" i="2"/>
  <c r="Z2202" i="2" s="1"/>
  <c r="AA2202" i="2" s="1"/>
  <c r="X1523" i="2"/>
  <c r="Z1523" i="2" s="1"/>
  <c r="AA1523" i="2" s="1"/>
  <c r="X2216" i="2"/>
  <c r="Z2216" i="2" s="1"/>
  <c r="AA2216" i="2" s="1"/>
  <c r="X1167" i="2"/>
  <c r="Z1167" i="2" s="1"/>
  <c r="AA1167" i="2" s="1"/>
  <c r="X3714" i="2"/>
  <c r="Z3714" i="2" s="1"/>
  <c r="AA3714" i="2" s="1"/>
  <c r="X660" i="2"/>
  <c r="Z660" i="2" s="1"/>
  <c r="AA660" i="2" s="1"/>
  <c r="X1404" i="2"/>
  <c r="Z1404" i="2" s="1"/>
  <c r="AA1404" i="2" s="1"/>
  <c r="X902" i="2"/>
  <c r="Z902" i="2" s="1"/>
  <c r="AA902" i="2" s="1"/>
  <c r="X440" i="2"/>
  <c r="Z440" i="2" s="1"/>
  <c r="AA440" i="2" s="1"/>
  <c r="X1565" i="2"/>
  <c r="Z1565" i="2" s="1"/>
  <c r="AA1565" i="2" s="1"/>
  <c r="X774" i="2"/>
  <c r="Z774" i="2" s="1"/>
  <c r="AA774" i="2" s="1"/>
  <c r="X1026" i="2"/>
  <c r="Z1026" i="2" s="1"/>
  <c r="AA1026" i="2" s="1"/>
  <c r="X1778" i="2"/>
  <c r="Z1778" i="2" s="1"/>
  <c r="AA1778" i="2" s="1"/>
  <c r="X2161" i="2"/>
  <c r="Z2161" i="2" s="1"/>
  <c r="AA2161" i="2" s="1"/>
  <c r="X561" i="2"/>
  <c r="Z561" i="2" s="1"/>
  <c r="AA561" i="2" s="1"/>
  <c r="X307" i="2"/>
  <c r="Z307" i="2" s="1"/>
  <c r="AA307" i="2" s="1"/>
  <c r="X707" i="2"/>
  <c r="Z707" i="2" s="1"/>
  <c r="AA707" i="2" s="1"/>
  <c r="X1050" i="2"/>
  <c r="Z1050" i="2" s="1"/>
  <c r="AA1050" i="2" s="1"/>
  <c r="X1451" i="2"/>
  <c r="Z1451" i="2" s="1"/>
  <c r="AA1451" i="2" s="1"/>
  <c r="X1804" i="2"/>
  <c r="Z1804" i="2" s="1"/>
  <c r="AA1804" i="2" s="1"/>
  <c r="X2179" i="2"/>
  <c r="Z2179" i="2" s="1"/>
  <c r="AA2179" i="2" s="1"/>
  <c r="X179" i="2"/>
  <c r="Z179" i="2" s="1"/>
  <c r="AA179" i="2" s="1"/>
  <c r="X589" i="2"/>
  <c r="Z589" i="2" s="1"/>
  <c r="AA589" i="2" s="1"/>
  <c r="X940" i="2"/>
  <c r="Z940" i="2" s="1"/>
  <c r="AA940" i="2" s="1"/>
  <c r="X1327" i="2"/>
  <c r="Z1327" i="2" s="1"/>
  <c r="AA1327" i="2" s="1"/>
  <c r="X1686" i="2"/>
  <c r="Z1686" i="2" s="1"/>
  <c r="AA1686" i="2" s="1"/>
  <c r="X2060" i="2"/>
  <c r="Z2060" i="2" s="1"/>
  <c r="AA2060" i="2" s="1"/>
  <c r="X89" i="2"/>
  <c r="Z89" i="2" s="1"/>
  <c r="AA89" i="2" s="1"/>
  <c r="X496" i="2"/>
  <c r="Z496" i="2" s="1"/>
  <c r="AA496" i="2" s="1"/>
  <c r="X864" i="2"/>
  <c r="Z864" i="2" s="1"/>
  <c r="AA864" i="2" s="1"/>
  <c r="X1219" i="2"/>
  <c r="Z1219" i="2" s="1"/>
  <c r="AA1219" i="2" s="1"/>
  <c r="X1606" i="2"/>
  <c r="Z1606" i="2" s="1"/>
  <c r="AA1606" i="2" s="1"/>
  <c r="X1972" i="2"/>
  <c r="Z1972" i="2" s="1"/>
  <c r="AA1972" i="2" s="1"/>
  <c r="X39" i="2"/>
  <c r="Z39" i="2" s="1"/>
  <c r="AA39" i="2" s="1"/>
  <c r="X442" i="2"/>
  <c r="Z442" i="2" s="1"/>
  <c r="AA442" i="2" s="1"/>
  <c r="X822" i="2"/>
  <c r="Z822" i="2" s="1"/>
  <c r="AA822" i="2" s="1"/>
  <c r="X362" i="2"/>
  <c r="Z362" i="2" s="1"/>
  <c r="AA362" i="2" s="1"/>
  <c r="X756" i="2"/>
  <c r="Z756" i="2" s="1"/>
  <c r="AA756" i="2" s="1"/>
  <c r="X1102" i="2"/>
  <c r="Z1102" i="2" s="1"/>
  <c r="AA1102" i="2" s="1"/>
  <c r="X1506" i="2"/>
  <c r="Z1506" i="2" s="1"/>
  <c r="AA1506" i="2" s="1"/>
  <c r="X1857" i="2"/>
  <c r="Z1857" i="2" s="1"/>
  <c r="AA1857" i="2" s="1"/>
  <c r="X2223" i="2"/>
  <c r="Z2223" i="2" s="1"/>
  <c r="AA2223" i="2" s="1"/>
  <c r="X267" i="2"/>
  <c r="Z267" i="2" s="1"/>
  <c r="AA267" i="2" s="1"/>
  <c r="X672" i="2"/>
  <c r="Z672" i="2" s="1"/>
  <c r="AA672" i="2" s="1"/>
  <c r="X1007" i="2"/>
  <c r="Z1007" i="2" s="1"/>
  <c r="AA1007" i="2" s="1"/>
  <c r="X1413" i="2"/>
  <c r="Z1413" i="2" s="1"/>
  <c r="AA1413" i="2" s="1"/>
  <c r="X1765" i="2"/>
  <c r="Z1765" i="2" s="1"/>
  <c r="AA1765" i="2" s="1"/>
  <c r="X2144" i="2"/>
  <c r="Z2144" i="2" s="1"/>
  <c r="AA2144" i="2" s="1"/>
  <c r="X314" i="2"/>
  <c r="Z314" i="2" s="1"/>
  <c r="AA314" i="2" s="1"/>
  <c r="X714" i="2"/>
  <c r="Z714" i="2" s="1"/>
  <c r="AA714" i="2" s="1"/>
  <c r="X1056" i="2"/>
  <c r="Z1056" i="2" s="1"/>
  <c r="AA1056" i="2" s="1"/>
  <c r="X1462" i="2"/>
  <c r="Z1462" i="2" s="1"/>
  <c r="AA1462" i="2" s="1"/>
  <c r="X1813" i="2"/>
  <c r="Z1813" i="2" s="1"/>
  <c r="AA1813" i="2" s="1"/>
  <c r="X73" i="2"/>
  <c r="Z73" i="2" s="1"/>
  <c r="AA73" i="2" s="1"/>
  <c r="X476" i="2"/>
  <c r="Z476" i="2" s="1"/>
  <c r="AA476" i="2" s="1"/>
  <c r="X851" i="2"/>
  <c r="Z851" i="2" s="1"/>
  <c r="AA851" i="2" s="1"/>
  <c r="X1201" i="2"/>
  <c r="Z1201" i="2" s="1"/>
  <c r="AA1201" i="2" s="1"/>
  <c r="X1595" i="2"/>
  <c r="Z1595" i="2" s="1"/>
  <c r="AA1595" i="2" s="1"/>
  <c r="X1960" i="2"/>
  <c r="Z1960" i="2" s="1"/>
  <c r="AA1960" i="2" s="1"/>
  <c r="X271" i="2"/>
  <c r="Z271" i="2" s="1"/>
  <c r="AA271" i="2" s="1"/>
  <c r="X676" i="2"/>
  <c r="Z676" i="2" s="1"/>
  <c r="AA676" i="2" s="1"/>
  <c r="X1012" i="2"/>
  <c r="Z1012" i="2" s="1"/>
  <c r="AA1012" i="2" s="1"/>
  <c r="X1419" i="2"/>
  <c r="Z1419" i="2" s="1"/>
  <c r="AA1419" i="2" s="1"/>
  <c r="X1769" i="2"/>
  <c r="Z1769" i="2" s="1"/>
  <c r="AA1769" i="2" s="1"/>
  <c r="X2150" i="2"/>
  <c r="Z2150" i="2" s="1"/>
  <c r="AA2150" i="2" s="1"/>
  <c r="X400" i="2"/>
  <c r="Z400" i="2" s="1"/>
  <c r="AA400" i="2" s="1"/>
  <c r="X784" i="2"/>
  <c r="Z784" i="2" s="1"/>
  <c r="AA784" i="2" s="1"/>
  <c r="X1133" i="2"/>
  <c r="Z1133" i="2" s="1"/>
  <c r="AA1133" i="2" s="1"/>
  <c r="X1535" i="2"/>
  <c r="Z1535" i="2" s="1"/>
  <c r="AA1535" i="2" s="1"/>
  <c r="X1886" i="2"/>
  <c r="Z1886" i="2" s="1"/>
  <c r="AA1886" i="2" s="1"/>
  <c r="X2255" i="2"/>
  <c r="Z2255" i="2" s="1"/>
  <c r="AA2255" i="2" s="1"/>
  <c r="X351" i="2"/>
  <c r="Z351" i="2" s="1"/>
  <c r="AA351" i="2" s="1"/>
  <c r="X745" i="2"/>
  <c r="Z745" i="2" s="1"/>
  <c r="AA745" i="2" s="1"/>
  <c r="X1089" i="2"/>
  <c r="Z1089" i="2" s="1"/>
  <c r="AA1089" i="2" s="1"/>
  <c r="X1495" i="2"/>
  <c r="Z1495" i="2" s="1"/>
  <c r="AA1495" i="2" s="1"/>
  <c r="X1844" i="2"/>
  <c r="Z1844" i="2" s="1"/>
  <c r="AA1844" i="2" s="1"/>
  <c r="X152" i="2"/>
  <c r="Z152" i="2" s="1"/>
  <c r="AA152" i="2" s="1"/>
  <c r="X553" i="2"/>
  <c r="Z553" i="2" s="1"/>
  <c r="AA553" i="2" s="1"/>
  <c r="X914" i="2"/>
  <c r="Z914" i="2" s="1"/>
  <c r="AA914" i="2" s="1"/>
  <c r="X1293" i="2"/>
  <c r="Z1293" i="2" s="1"/>
  <c r="AA1293" i="2" s="1"/>
  <c r="X1660" i="2"/>
  <c r="Z1660" i="2" s="1"/>
  <c r="AA1660" i="2" s="1"/>
  <c r="X3882" i="2"/>
  <c r="Z3882" i="2" s="1"/>
  <c r="AA3882" i="2" s="1"/>
  <c r="X2555" i="2"/>
  <c r="Z2555" i="2" s="1"/>
  <c r="AA2555" i="2" s="1"/>
  <c r="X2929" i="2"/>
  <c r="Z2929" i="2" s="1"/>
  <c r="AA2929" i="2" s="1"/>
  <c r="X3296" i="2"/>
  <c r="Z3296" i="2" s="1"/>
  <c r="AA3296" i="2" s="1"/>
  <c r="X3649" i="2"/>
  <c r="Z3649" i="2" s="1"/>
  <c r="AA3649" i="2" s="1"/>
  <c r="X4022" i="2"/>
  <c r="Z4022" i="2" s="1"/>
  <c r="AA4022" i="2" s="1"/>
  <c r="X4406" i="2"/>
  <c r="Z4406" i="2" s="1"/>
  <c r="AA4406" i="2" s="1"/>
  <c r="X47" i="2"/>
  <c r="Z47" i="2" s="1"/>
  <c r="AA47" i="2" s="1"/>
  <c r="X1015" i="2"/>
  <c r="Z1015" i="2" s="1"/>
  <c r="AA1015" i="2" s="1"/>
  <c r="X1991" i="2"/>
  <c r="Z1991" i="2" s="1"/>
  <c r="AA1991" i="2" s="1"/>
  <c r="X2909" i="2"/>
  <c r="Z2909" i="2" s="1"/>
  <c r="AA2909" i="2" s="1"/>
  <c r="X4008" i="2"/>
  <c r="Z4008" i="2" s="1"/>
  <c r="AA4008" i="2" s="1"/>
  <c r="X1467" i="2"/>
  <c r="Z1467" i="2" s="1"/>
  <c r="AA1467" i="2" s="1"/>
  <c r="X2374" i="2"/>
  <c r="Z2374" i="2" s="1"/>
  <c r="AA2374" i="2" s="1"/>
  <c r="X2766" i="2"/>
  <c r="Z2766" i="2" s="1"/>
  <c r="AA2766" i="2" s="1"/>
  <c r="X3130" i="2"/>
  <c r="Z3130" i="2" s="1"/>
  <c r="AA3130" i="2" s="1"/>
  <c r="X3501" i="2"/>
  <c r="Z3501" i="2" s="1"/>
  <c r="AA3501" i="2" s="1"/>
  <c r="X3865" i="2"/>
  <c r="Z3865" i="2" s="1"/>
  <c r="AA3865" i="2" s="1"/>
  <c r="X4246" i="2"/>
  <c r="Z4246" i="2" s="1"/>
  <c r="AA4246" i="2" s="1"/>
  <c r="X4640" i="2"/>
  <c r="Z4640" i="2" s="1"/>
  <c r="AA4640" i="2" s="1"/>
  <c r="X549" i="2"/>
  <c r="Z549" i="2" s="1"/>
  <c r="AA549" i="2" s="1"/>
  <c r="X1505" i="2"/>
  <c r="Z1505" i="2" s="1"/>
  <c r="AA1505" i="2" s="1"/>
  <c r="X2497" i="2"/>
  <c r="Z2497" i="2" s="1"/>
  <c r="AA2497" i="2" s="1"/>
  <c r="X3524" i="2"/>
  <c r="Z3524" i="2" s="1"/>
  <c r="AA3524" i="2" s="1"/>
  <c r="X2671" i="2"/>
  <c r="Z2671" i="2" s="1"/>
  <c r="AA2671" i="2" s="1"/>
  <c r="X3046" i="2"/>
  <c r="Z3046" i="2" s="1"/>
  <c r="AA3046" i="2" s="1"/>
  <c r="X3421" i="2"/>
  <c r="Z3421" i="2" s="1"/>
  <c r="AA3421" i="2" s="1"/>
  <c r="X3766" i="2"/>
  <c r="Z3766" i="2" s="1"/>
  <c r="AA3766" i="2" s="1"/>
  <c r="X4143" i="2"/>
  <c r="Z4143" i="2" s="1"/>
  <c r="AA4143" i="2" s="1"/>
  <c r="X4544" i="2"/>
  <c r="Z4544" i="2" s="1"/>
  <c r="AA4544" i="2" s="1"/>
  <c r="X339" i="2"/>
  <c r="Z339" i="2" s="1"/>
  <c r="AA339" i="2" s="1"/>
  <c r="X1298" i="2"/>
  <c r="Z1298" i="2" s="1"/>
  <c r="AA1298" i="2" s="1"/>
  <c r="X2305" i="2"/>
  <c r="Z2305" i="2" s="1"/>
  <c r="AA2305" i="2" s="1"/>
  <c r="X3225" i="2"/>
  <c r="Z3225" i="2" s="1"/>
  <c r="AA3225" i="2" s="1"/>
  <c r="X2376" i="2"/>
  <c r="Z2376" i="2" s="1"/>
  <c r="AA2376" i="2" s="1"/>
  <c r="X2769" i="2"/>
  <c r="Z2769" i="2" s="1"/>
  <c r="AA2769" i="2" s="1"/>
  <c r="X3133" i="2"/>
  <c r="Z3133" i="2" s="1"/>
  <c r="AA3133" i="2" s="1"/>
  <c r="X3503" i="2"/>
  <c r="Z3503" i="2" s="1"/>
  <c r="AA3503" i="2" s="1"/>
  <c r="X3867" i="2"/>
  <c r="Z3867" i="2" s="1"/>
  <c r="AA3867" i="2" s="1"/>
  <c r="X4251" i="2"/>
  <c r="Z4251" i="2" s="1"/>
  <c r="AA4251" i="2" s="1"/>
  <c r="X4643" i="2"/>
  <c r="Z4643" i="2" s="1"/>
  <c r="AA4643" i="2" s="1"/>
  <c r="X556" i="2"/>
  <c r="Z556" i="2" s="1"/>
  <c r="AA556" i="2" s="1"/>
  <c r="X1512" i="2"/>
  <c r="Z1512" i="2" s="1"/>
  <c r="AA1512" i="2" s="1"/>
  <c r="X2510" i="2"/>
  <c r="Z2510" i="2" s="1"/>
  <c r="AA2510" i="2" s="1"/>
  <c r="X3454" i="2"/>
  <c r="Z3454" i="2" s="1"/>
  <c r="AA3454" i="2" s="1"/>
  <c r="X4453" i="2"/>
  <c r="Z4453" i="2" s="1"/>
  <c r="AA4453" i="2" s="1"/>
  <c r="X4290" i="2"/>
  <c r="Z4290" i="2" s="1"/>
  <c r="AA4290" i="2" s="1"/>
  <c r="X2327" i="2"/>
  <c r="Z2327" i="2" s="1"/>
  <c r="AA2327" i="2" s="1"/>
  <c r="X2725" i="2"/>
  <c r="Z2725" i="2" s="1"/>
  <c r="AA2725" i="2" s="1"/>
  <c r="X3091" i="2"/>
  <c r="Z3091" i="2" s="1"/>
  <c r="AA3091" i="2" s="1"/>
  <c r="X3465" i="2"/>
  <c r="Z3465" i="2" s="1"/>
  <c r="AA3465" i="2" s="1"/>
  <c r="X3820" i="2"/>
  <c r="Z3820" i="2" s="1"/>
  <c r="AA3820" i="2" s="1"/>
  <c r="X4198" i="2"/>
  <c r="Z4198" i="2" s="1"/>
  <c r="AA4198" i="2" s="1"/>
  <c r="X4595" i="2"/>
  <c r="Z4595" i="2" s="1"/>
  <c r="AA4595" i="2" s="1"/>
  <c r="X441" i="2"/>
  <c r="Z441" i="2" s="1"/>
  <c r="AA441" i="2" s="1"/>
  <c r="X1400" i="2"/>
  <c r="Z1400" i="2" s="1"/>
  <c r="AA1400" i="2" s="1"/>
  <c r="X2410" i="2"/>
  <c r="Z2410" i="2" s="1"/>
  <c r="AA2410" i="2" s="1"/>
  <c r="X3381" i="2"/>
  <c r="Z3381" i="2" s="1"/>
  <c r="AA3381" i="2" s="1"/>
  <c r="X4408" i="2"/>
  <c r="Z4408" i="2" s="1"/>
  <c r="AA4408" i="2" s="1"/>
  <c r="X4093" i="2"/>
  <c r="Z4093" i="2" s="1"/>
  <c r="AA4093" i="2" s="1"/>
  <c r="X2656" i="2"/>
  <c r="Z2656" i="2" s="1"/>
  <c r="AA2656" i="2" s="1"/>
  <c r="X3023" i="2"/>
  <c r="Z3023" i="2" s="1"/>
  <c r="AA3023" i="2" s="1"/>
  <c r="X3406" i="2"/>
  <c r="Z3406" i="2" s="1"/>
  <c r="AA3406" i="2" s="1"/>
  <c r="X3748" i="2"/>
  <c r="Z3748" i="2" s="1"/>
  <c r="AA3748" i="2" s="1"/>
  <c r="X4125" i="2"/>
  <c r="Z4125" i="2" s="1"/>
  <c r="AA4125" i="2" s="1"/>
  <c r="X4525" i="2"/>
  <c r="Z4525" i="2" s="1"/>
  <c r="AA4525" i="2" s="1"/>
  <c r="X293" i="2"/>
  <c r="Z293" i="2" s="1"/>
  <c r="AA293" i="2" s="1"/>
  <c r="X1274" i="2"/>
  <c r="Z1274" i="2" s="1"/>
  <c r="AA1274" i="2" s="1"/>
  <c r="X2265" i="2"/>
  <c r="Z2265" i="2" s="1"/>
  <c r="AA2265" i="2" s="1"/>
  <c r="X3392" i="2"/>
  <c r="Z3392" i="2" s="1"/>
  <c r="AA3392" i="2" s="1"/>
  <c r="X4409" i="2"/>
  <c r="Z4409" i="2" s="1"/>
  <c r="AA4409" i="2" s="1"/>
  <c r="X4108" i="2"/>
  <c r="Z4108" i="2" s="1"/>
  <c r="AA4108" i="2" s="1"/>
  <c r="X2355" i="2"/>
  <c r="Z2355" i="2" s="1"/>
  <c r="AA2355" i="2" s="1"/>
  <c r="X2748" i="2"/>
  <c r="Z2748" i="2" s="1"/>
  <c r="AA2748" i="2" s="1"/>
  <c r="X3114" i="2"/>
  <c r="Z3114" i="2" s="1"/>
  <c r="AA3114" i="2" s="1"/>
  <c r="X3488" i="2"/>
  <c r="Z3488" i="2" s="1"/>
  <c r="AA3488" i="2" s="1"/>
  <c r="X3852" i="2"/>
  <c r="Z3852" i="2" s="1"/>
  <c r="AA3852" i="2" s="1"/>
  <c r="X4223" i="2"/>
  <c r="Z4223" i="2" s="1"/>
  <c r="AA4223" i="2" s="1"/>
  <c r="X4626" i="2"/>
  <c r="Z4626" i="2" s="1"/>
  <c r="AA4626" i="2" s="1"/>
  <c r="X487" i="2"/>
  <c r="Z487" i="2" s="1"/>
  <c r="AA487" i="2" s="1"/>
  <c r="X1459" i="2"/>
  <c r="Z1459" i="2" s="1"/>
  <c r="AA1459" i="2" s="1"/>
  <c r="X2601" i="2"/>
  <c r="Z2601" i="2" s="1"/>
  <c r="AA2601" i="2" s="1"/>
  <c r="X3641" i="2"/>
  <c r="Z3641" i="2" s="1"/>
  <c r="AA3641" i="2" s="1"/>
  <c r="X4559" i="2"/>
  <c r="Z4559" i="2" s="1"/>
  <c r="AA4559" i="2" s="1"/>
  <c r="X218" i="2"/>
  <c r="Z218" i="2" s="1"/>
  <c r="AA218" i="2" s="1"/>
  <c r="X2484" i="2"/>
  <c r="Z2484" i="2" s="1"/>
  <c r="AA2484" i="2" s="1"/>
  <c r="X2865" i="2"/>
  <c r="Z2865" i="2" s="1"/>
  <c r="AA2865" i="2" s="1"/>
  <c r="X3230" i="2"/>
  <c r="Z3230" i="2" s="1"/>
  <c r="AA3230" i="2" s="1"/>
  <c r="X3596" i="2"/>
  <c r="Z3596" i="2" s="1"/>
  <c r="AA3596" i="2" s="1"/>
  <c r="X3962" i="2"/>
  <c r="Z3962" i="2" s="1"/>
  <c r="AA3962" i="2" s="1"/>
  <c r="X4347" i="2"/>
  <c r="Z4347" i="2" s="1"/>
  <c r="AA4347" i="2" s="1"/>
  <c r="X2038" i="2"/>
  <c r="Z2038" i="2" s="1"/>
  <c r="AA2038" i="2" s="1"/>
  <c r="X801" i="2"/>
  <c r="Z801" i="2" s="1"/>
  <c r="AA801" i="2" s="1"/>
  <c r="X1834" i="2"/>
  <c r="Z1834" i="2" s="1"/>
  <c r="AA1834" i="2" s="1"/>
  <c r="X2817" i="2"/>
  <c r="Z2817" i="2" s="1"/>
  <c r="AA2817" i="2" s="1"/>
  <c r="X3856" i="2"/>
  <c r="Z3856" i="2" s="1"/>
  <c r="AA3856" i="2" s="1"/>
  <c r="X537" i="2"/>
  <c r="Z537" i="2" s="1"/>
  <c r="AA537" i="2" s="1"/>
  <c r="X2357" i="2"/>
  <c r="Z2357" i="2" s="1"/>
  <c r="AA2357" i="2" s="1"/>
  <c r="X2754" i="2"/>
  <c r="Z2754" i="2" s="1"/>
  <c r="AA2754" i="2" s="1"/>
  <c r="X3116" i="2"/>
  <c r="Z3116" i="2" s="1"/>
  <c r="AA3116" i="2" s="1"/>
  <c r="X3490" i="2"/>
  <c r="Z3490" i="2" s="1"/>
  <c r="AA3490" i="2" s="1"/>
  <c r="X3854" i="2"/>
  <c r="Z3854" i="2" s="1"/>
  <c r="AA3854" i="2" s="1"/>
  <c r="X4229" i="2"/>
  <c r="Z4229" i="2" s="1"/>
  <c r="AA4229" i="2" s="1"/>
  <c r="X4628" i="2"/>
  <c r="Z4628" i="2" s="1"/>
  <c r="AA4628" i="2" s="1"/>
  <c r="X509" i="2"/>
  <c r="Z509" i="2" s="1"/>
  <c r="AA509" i="2" s="1"/>
  <c r="X1465" i="2"/>
  <c r="Z1465" i="2" s="1"/>
  <c r="AA1465" i="2" s="1"/>
  <c r="X2471" i="2"/>
  <c r="Z2471" i="2" s="1"/>
  <c r="AA2471" i="2" s="1"/>
  <c r="X3491" i="2"/>
  <c r="Z3491" i="2" s="1"/>
  <c r="AA3491" i="2" s="1"/>
  <c r="X4370" i="2"/>
  <c r="Z4370" i="2" s="1"/>
  <c r="AA4370" i="2" s="1"/>
  <c r="X2464" i="2"/>
  <c r="Z2464" i="2" s="1"/>
  <c r="AA2464" i="2" s="1"/>
  <c r="X2847" i="2"/>
  <c r="Z2847" i="2" s="1"/>
  <c r="AA2847" i="2" s="1"/>
  <c r="X3206" i="2"/>
  <c r="Z3206" i="2" s="1"/>
  <c r="AA3206" i="2" s="1"/>
  <c r="X3578" i="2"/>
  <c r="Z3578" i="2" s="1"/>
  <c r="AA3578" i="2" s="1"/>
  <c r="X3945" i="2"/>
  <c r="Z3945" i="2" s="1"/>
  <c r="AA3945" i="2" s="1"/>
  <c r="X4328" i="2"/>
  <c r="Z4328" i="2" s="1"/>
  <c r="AA4328" i="2" s="1"/>
  <c r="X4057" i="2"/>
  <c r="Z4057" i="2" s="1"/>
  <c r="AA4057" i="2" s="1"/>
  <c r="X4178" i="2"/>
  <c r="Z4178" i="2" s="1"/>
  <c r="AA4178" i="2" s="1"/>
  <c r="X2424" i="2"/>
  <c r="Z2424" i="2" s="1"/>
  <c r="AA2424" i="2" s="1"/>
  <c r="X2388" i="2"/>
  <c r="Z2388" i="2" s="1"/>
  <c r="AA2388" i="2" s="1"/>
  <c r="X2776" i="2"/>
  <c r="Z2776" i="2" s="1"/>
  <c r="AA2776" i="2" s="1"/>
  <c r="X3144" i="2"/>
  <c r="Z3144" i="2" s="1"/>
  <c r="AA3144" i="2" s="1"/>
  <c r="X3515" i="2"/>
  <c r="Z3515" i="2" s="1"/>
  <c r="AA3515" i="2" s="1"/>
  <c r="X3880" i="2"/>
  <c r="Z3880" i="2" s="1"/>
  <c r="AA3880" i="2" s="1"/>
  <c r="X4262" i="2"/>
  <c r="Z4262" i="2" s="1"/>
  <c r="AA4262" i="2" s="1"/>
  <c r="X4696" i="2"/>
  <c r="Z4696" i="2" s="1"/>
  <c r="AA4696" i="2" s="1"/>
  <c r="X805" i="2"/>
  <c r="Z805" i="2" s="1"/>
  <c r="AA805" i="2" s="1"/>
  <c r="X2052" i="2"/>
  <c r="Z2052" i="2" s="1"/>
  <c r="AA2052" i="2" s="1"/>
  <c r="X3008" i="2"/>
  <c r="Z3008" i="2" s="1"/>
  <c r="AA3008" i="2" s="1"/>
  <c r="X4056" i="2"/>
  <c r="Z4056" i="2" s="1"/>
  <c r="AA4056" i="2" s="1"/>
  <c r="X1658" i="2"/>
  <c r="Z1658" i="2" s="1"/>
  <c r="AA1658" i="2" s="1"/>
  <c r="X2194" i="2"/>
  <c r="Z2194" i="2" s="1"/>
  <c r="AA2194" i="2" s="1"/>
  <c r="X2602" i="2"/>
  <c r="Z2602" i="2" s="1"/>
  <c r="AA2602" i="2" s="1"/>
  <c r="X2968" i="2"/>
  <c r="Z2968" i="2" s="1"/>
  <c r="AA2968" i="2" s="1"/>
  <c r="X3341" i="2"/>
  <c r="Z3341" i="2" s="1"/>
  <c r="AA3341" i="2" s="1"/>
  <c r="X3685" i="2"/>
  <c r="Z3685" i="2" s="1"/>
  <c r="AA3685" i="2" s="1"/>
  <c r="X4062" i="2"/>
  <c r="Z4062" i="2" s="1"/>
  <c r="AA4062" i="2" s="1"/>
  <c r="X4451" i="2"/>
  <c r="Z4451" i="2" s="1"/>
  <c r="AA4451" i="2" s="1"/>
  <c r="X163" i="2"/>
  <c r="Z163" i="2" s="1"/>
  <c r="AA163" i="2" s="1"/>
  <c r="X1122" i="2"/>
  <c r="Z1122" i="2" s="1"/>
  <c r="AA1122" i="2" s="1"/>
  <c r="X2100" i="2"/>
  <c r="Z2100" i="2" s="1"/>
  <c r="AA2100" i="2" s="1"/>
  <c r="X3009" i="2"/>
  <c r="Z3009" i="2" s="1"/>
  <c r="AA3009" i="2" s="1"/>
  <c r="X3990" i="2"/>
  <c r="Z3990" i="2" s="1"/>
  <c r="AA3990" i="2" s="1"/>
  <c r="X1380" i="2"/>
  <c r="Z1380" i="2" s="1"/>
  <c r="AA1380" i="2" s="1"/>
  <c r="X153" i="2"/>
  <c r="Z153" i="2" s="1"/>
  <c r="AA153" i="2" s="1"/>
  <c r="X555" i="2"/>
  <c r="Z555" i="2" s="1"/>
  <c r="AA555" i="2" s="1"/>
  <c r="X915" i="2"/>
  <c r="Z915" i="2" s="1"/>
  <c r="AA915" i="2" s="1"/>
  <c r="X1299" i="2"/>
  <c r="Z1299" i="2" s="1"/>
  <c r="AA1299" i="2" s="1"/>
  <c r="X1661" i="2"/>
  <c r="Z1661" i="2" s="1"/>
  <c r="AA1661" i="2" s="1"/>
  <c r="X2032" i="2"/>
  <c r="Z2032" i="2" s="1"/>
  <c r="AA2032" i="2" s="1"/>
  <c r="X2415" i="2"/>
  <c r="Z2415" i="2" s="1"/>
  <c r="AA2415" i="2" s="1"/>
  <c r="X2803" i="2"/>
  <c r="Z2803" i="2" s="1"/>
  <c r="AA2803" i="2" s="1"/>
  <c r="X3166" i="2"/>
  <c r="Z3166" i="2" s="1"/>
  <c r="AA3166" i="2" s="1"/>
  <c r="X3543" i="2"/>
  <c r="Z3543" i="2" s="1"/>
  <c r="AA3543" i="2" s="1"/>
  <c r="X3925" i="2"/>
  <c r="Z3925" i="2" s="1"/>
  <c r="AA3925" i="2" s="1"/>
  <c r="X4584" i="2"/>
  <c r="Z4584" i="2" s="1"/>
  <c r="AA4584" i="2" s="1"/>
  <c r="X7" i="2"/>
  <c r="Z7" i="2" s="1"/>
  <c r="AA7" i="2" s="1"/>
  <c r="X408" i="2"/>
  <c r="Z408" i="2" s="1"/>
  <c r="AA408" i="2" s="1"/>
  <c r="X792" i="2"/>
  <c r="Z792" i="2" s="1"/>
  <c r="AA792" i="2" s="1"/>
  <c r="X1141" i="2"/>
  <c r="Z1141" i="2" s="1"/>
  <c r="AA1141" i="2" s="1"/>
  <c r="X1542" i="2"/>
  <c r="Z1542" i="2" s="1"/>
  <c r="AA1542" i="2" s="1"/>
  <c r="X1894" i="2"/>
  <c r="Z1894" i="2" s="1"/>
  <c r="AA1894" i="2" s="1"/>
  <c r="X2266" i="2"/>
  <c r="Z2266" i="2" s="1"/>
  <c r="AA2266" i="2" s="1"/>
  <c r="X2665" i="2"/>
  <c r="Z2665" i="2" s="1"/>
  <c r="AA2665" i="2" s="1"/>
  <c r="X3040" i="2"/>
  <c r="Z3040" i="2" s="1"/>
  <c r="AA3040" i="2" s="1"/>
  <c r="X83" i="2"/>
  <c r="Z83" i="2" s="1"/>
  <c r="AA83" i="2" s="1"/>
  <c r="X279" i="2"/>
  <c r="Z279" i="2" s="1"/>
  <c r="AA279" i="2" s="1"/>
  <c r="X165" i="2"/>
  <c r="Z165" i="2" s="1"/>
  <c r="AA165" i="2" s="1"/>
  <c r="X1771" i="2"/>
  <c r="Z1771" i="2" s="1"/>
  <c r="AA1771" i="2" s="1"/>
  <c r="X1091" i="2"/>
  <c r="Z1091" i="2" s="1"/>
  <c r="AA1091" i="2" s="1"/>
  <c r="X850" i="2"/>
  <c r="Z850" i="2" s="1"/>
  <c r="AA850" i="2" s="1"/>
  <c r="X3493" i="2"/>
  <c r="Z3493" i="2" s="1"/>
  <c r="AA3493" i="2" s="1"/>
  <c r="X309" i="2"/>
  <c r="Z309" i="2" s="1"/>
  <c r="AA309" i="2" s="1"/>
  <c r="X1330" i="2"/>
  <c r="Z1330" i="2" s="1"/>
  <c r="AA1330" i="2" s="1"/>
  <c r="X394" i="2"/>
  <c r="Z394" i="2" s="1"/>
  <c r="AA394" i="2" s="1"/>
  <c r="X2173" i="2"/>
  <c r="Z2173" i="2" s="1"/>
  <c r="AA2173" i="2" s="1"/>
  <c r="X3520" i="2"/>
  <c r="Z3520" i="2" s="1"/>
  <c r="AA3520" i="2" s="1"/>
  <c r="X2504" i="2"/>
  <c r="Z2504" i="2" s="1"/>
  <c r="AA2504" i="2" s="1"/>
  <c r="X4078" i="2"/>
  <c r="Z4078" i="2" s="1"/>
  <c r="AA4078" i="2" s="1"/>
  <c r="X4416" i="2"/>
  <c r="Z4416" i="2" s="1"/>
  <c r="AA4416" i="2" s="1"/>
  <c r="X2593" i="2"/>
  <c r="Z2593" i="2" s="1"/>
  <c r="AA2593" i="2" s="1"/>
  <c r="X3332" i="2"/>
  <c r="Z3332" i="2" s="1"/>
  <c r="AA3332" i="2" s="1"/>
  <c r="X4578" i="2"/>
  <c r="Z4578" i="2" s="1"/>
  <c r="AA4578" i="2" s="1"/>
  <c r="X1728" i="2"/>
  <c r="Z1728" i="2" s="1"/>
  <c r="AA1728" i="2" s="1"/>
  <c r="X1074" i="2"/>
  <c r="Z1074" i="2" s="1"/>
  <c r="AA1074" i="2" s="1"/>
  <c r="X1352" i="2"/>
  <c r="Z1352" i="2" s="1"/>
  <c r="AA1352" i="2" s="1"/>
  <c r="X926" i="2"/>
  <c r="Z926" i="2" s="1"/>
  <c r="AA926" i="2" s="1"/>
  <c r="X122" i="2"/>
  <c r="Z122" i="2" s="1"/>
  <c r="AA122" i="2" s="1"/>
  <c r="X1747" i="2"/>
  <c r="Z1747" i="2" s="1"/>
  <c r="AA1747" i="2" s="1"/>
  <c r="X405" i="2"/>
  <c r="Z405" i="2" s="1"/>
  <c r="AA405" i="2" s="1"/>
  <c r="X587" i="2"/>
  <c r="Z587" i="2" s="1"/>
  <c r="AA587" i="2" s="1"/>
  <c r="X1202" i="2"/>
  <c r="Z1202" i="2" s="1"/>
  <c r="AA1202" i="2" s="1"/>
  <c r="X3375" i="2"/>
  <c r="Z3375" i="2" s="1"/>
  <c r="AA3375" i="2" s="1"/>
  <c r="X4438" i="2"/>
  <c r="Z4438" i="2" s="1"/>
  <c r="AA4438" i="2" s="1"/>
  <c r="X1540" i="2"/>
  <c r="Z1540" i="2" s="1"/>
  <c r="AA1540" i="2" s="1"/>
  <c r="X3094" i="2"/>
  <c r="Z3094" i="2" s="1"/>
  <c r="AA3094" i="2" s="1"/>
  <c r="X2986" i="2"/>
  <c r="Z2986" i="2" s="1"/>
  <c r="AA2986" i="2" s="1"/>
  <c r="X2706" i="2"/>
  <c r="Z2706" i="2" s="1"/>
  <c r="AA2706" i="2" s="1"/>
  <c r="X2234" i="2"/>
  <c r="Z2234" i="2" s="1"/>
  <c r="AA2234" i="2" s="1"/>
  <c r="X3187" i="2"/>
  <c r="Z3187" i="2" s="1"/>
  <c r="AA3187" i="2" s="1"/>
  <c r="X1541" i="2"/>
  <c r="Z1541" i="2" s="1"/>
  <c r="AA1541" i="2" s="1"/>
  <c r="X4156" i="2"/>
  <c r="Z4156" i="2" s="1"/>
  <c r="AA4156" i="2" s="1"/>
  <c r="X1977" i="2"/>
  <c r="Z1977" i="2" s="1"/>
  <c r="AA1977" i="2" s="1"/>
  <c r="X4356" i="2"/>
  <c r="Z4356" i="2" s="1"/>
  <c r="AA4356" i="2" s="1"/>
  <c r="X3169" i="2"/>
  <c r="Z3169" i="2" s="1"/>
  <c r="AA3169" i="2" s="1"/>
  <c r="X1729" i="2"/>
  <c r="Z1729" i="2" s="1"/>
  <c r="AA1729" i="2" s="1"/>
  <c r="X256" i="2"/>
  <c r="Z256" i="2" s="1"/>
  <c r="AA256" i="2" s="1"/>
  <c r="X2139" i="2"/>
  <c r="Z2139" i="2" s="1"/>
  <c r="AA2139" i="2" s="1"/>
  <c r="X820" i="2"/>
  <c r="Z820" i="2" s="1"/>
  <c r="AA820" i="2" s="1"/>
  <c r="X329" i="2"/>
  <c r="Z329" i="2" s="1"/>
  <c r="AA329" i="2" s="1"/>
  <c r="X732" i="2"/>
  <c r="Z732" i="2" s="1"/>
  <c r="AA732" i="2" s="1"/>
  <c r="X1071" i="2"/>
  <c r="Z1071" i="2" s="1"/>
  <c r="AA1071" i="2" s="1"/>
  <c r="X1478" i="2"/>
  <c r="Z1478" i="2" s="1"/>
  <c r="AA1478" i="2" s="1"/>
  <c r="X1829" i="2"/>
  <c r="Z1829" i="2" s="1"/>
  <c r="AA1829" i="2" s="1"/>
  <c r="X2197" i="2"/>
  <c r="Z2197" i="2" s="1"/>
  <c r="AA2197" i="2" s="1"/>
  <c r="X203" i="2"/>
  <c r="Z203" i="2" s="1"/>
  <c r="AA203" i="2" s="1"/>
  <c r="X616" i="2"/>
  <c r="Z616" i="2" s="1"/>
  <c r="AA616" i="2" s="1"/>
  <c r="X960" i="2"/>
  <c r="Z960" i="2" s="1"/>
  <c r="AA960" i="2" s="1"/>
  <c r="X1348" i="2"/>
  <c r="Z1348" i="2" s="1"/>
  <c r="AA1348" i="2" s="1"/>
  <c r="X1710" i="2"/>
  <c r="Z1710" i="2" s="1"/>
  <c r="AA1710" i="2" s="1"/>
  <c r="X2080" i="2"/>
  <c r="Z2080" i="2" s="1"/>
  <c r="AA2080" i="2" s="1"/>
  <c r="X112" i="2"/>
  <c r="Z112" i="2" s="1"/>
  <c r="AA112" i="2" s="1"/>
  <c r="X513" i="2"/>
  <c r="Z513" i="2" s="1"/>
  <c r="AA513" i="2" s="1"/>
  <c r="X887" i="2"/>
  <c r="Z887" i="2" s="1"/>
  <c r="AA887" i="2" s="1"/>
  <c r="X1244" i="2"/>
  <c r="Z1244" i="2" s="1"/>
  <c r="AA1244" i="2" s="1"/>
  <c r="X1626" i="2"/>
  <c r="Z1626" i="2" s="1"/>
  <c r="AA1626" i="2" s="1"/>
  <c r="X1994" i="2"/>
  <c r="Z1994" i="2" s="1"/>
  <c r="AA1994" i="2" s="1"/>
  <c r="X467" i="2"/>
  <c r="Z467" i="2" s="1"/>
  <c r="AA467" i="2" s="1"/>
  <c r="X844" i="2"/>
  <c r="Z844" i="2" s="1"/>
  <c r="AA844" i="2" s="1"/>
  <c r="X1193" i="2"/>
  <c r="Z1193" i="2" s="1"/>
  <c r="AA1193" i="2" s="1"/>
  <c r="X1590" i="2"/>
  <c r="Z1590" i="2" s="1"/>
  <c r="AA1590" i="2" s="1"/>
  <c r="X1950" i="2"/>
  <c r="Z1950" i="2" s="1"/>
  <c r="AA1950" i="2" s="1"/>
  <c r="X2323" i="2"/>
  <c r="Z2323" i="2" s="1"/>
  <c r="AA2323" i="2" s="1"/>
  <c r="X389" i="2"/>
  <c r="Z389" i="2" s="1"/>
  <c r="AA389" i="2" s="1"/>
  <c r="X775" i="2"/>
  <c r="Z775" i="2" s="1"/>
  <c r="AA775" i="2" s="1"/>
  <c r="X1125" i="2"/>
  <c r="Z1125" i="2" s="1"/>
  <c r="AA1125" i="2" s="1"/>
  <c r="X1529" i="2"/>
  <c r="Z1529" i="2" s="1"/>
  <c r="AA1529" i="2" s="1"/>
  <c r="X1878" i="2"/>
  <c r="Z1878" i="2" s="1"/>
  <c r="AA1878" i="2" s="1"/>
  <c r="X2248" i="2"/>
  <c r="Z2248" i="2" s="1"/>
  <c r="AA2248" i="2" s="1"/>
  <c r="X288" i="2"/>
  <c r="Z288" i="2" s="1"/>
  <c r="AA288" i="2" s="1"/>
  <c r="X696" i="2"/>
  <c r="Z696" i="2" s="1"/>
  <c r="AA696" i="2" s="1"/>
  <c r="X1035" i="2"/>
  <c r="Z1035" i="2" s="1"/>
  <c r="AA1035" i="2" s="1"/>
  <c r="X1433" i="2"/>
  <c r="Z1433" i="2" s="1"/>
  <c r="AA1433" i="2" s="1"/>
  <c r="X1784" i="2"/>
  <c r="Z1784" i="2" s="1"/>
  <c r="AA1784" i="2" s="1"/>
  <c r="X2166" i="2"/>
  <c r="Z2166" i="2" s="1"/>
  <c r="AA2166" i="2" s="1"/>
  <c r="X337" i="2"/>
  <c r="Z337" i="2" s="1"/>
  <c r="AA337" i="2" s="1"/>
  <c r="X738" i="2"/>
  <c r="Z738" i="2" s="1"/>
  <c r="AA738" i="2" s="1"/>
  <c r="X1083" i="2"/>
  <c r="Z1083" i="2" s="1"/>
  <c r="AA1083" i="2" s="1"/>
  <c r="X1489" i="2"/>
  <c r="Z1489" i="2" s="1"/>
  <c r="AA1489" i="2" s="1"/>
  <c r="X1838" i="2"/>
  <c r="Z1838" i="2" s="1"/>
  <c r="AA1838" i="2" s="1"/>
  <c r="X187" i="2"/>
  <c r="Z187" i="2" s="1"/>
  <c r="AA187" i="2" s="1"/>
  <c r="X599" i="2"/>
  <c r="Z599" i="2" s="1"/>
  <c r="AA599" i="2" s="1"/>
  <c r="X947" i="2"/>
  <c r="Z947" i="2" s="1"/>
  <c r="AA947" i="2" s="1"/>
  <c r="X1335" i="2"/>
  <c r="Z1335" i="2" s="1"/>
  <c r="AA1335" i="2" s="1"/>
  <c r="X1695" i="2"/>
  <c r="Z1695" i="2" s="1"/>
  <c r="AA1695" i="2" s="1"/>
  <c r="X2068" i="2"/>
  <c r="Z2068" i="2" s="1"/>
  <c r="AA2068" i="2" s="1"/>
  <c r="X101" i="2"/>
  <c r="Z101" i="2" s="1"/>
  <c r="AA101" i="2" s="1"/>
  <c r="X502" i="2"/>
  <c r="Z502" i="2" s="1"/>
  <c r="AA502" i="2" s="1"/>
  <c r="X874" i="2"/>
  <c r="Z874" i="2" s="1"/>
  <c r="AA874" i="2" s="1"/>
  <c r="X1226" i="2"/>
  <c r="Z1226" i="2" s="1"/>
  <c r="AA1226" i="2" s="1"/>
  <c r="X1612" i="2"/>
  <c r="Z1612" i="2" s="1"/>
  <c r="AA1612" i="2" s="1"/>
  <c r="X1980" i="2"/>
  <c r="Z1980" i="2" s="1"/>
  <c r="AA1980" i="2" s="1"/>
  <c r="X297" i="2"/>
  <c r="Z297" i="2" s="1"/>
  <c r="AA297" i="2" s="1"/>
  <c r="X700" i="2"/>
  <c r="Z700" i="2" s="1"/>
  <c r="AA700" i="2" s="1"/>
  <c r="X1040" i="2"/>
  <c r="Z1040" i="2" s="1"/>
  <c r="AA1040" i="2" s="1"/>
  <c r="X1440" i="2"/>
  <c r="Z1440" i="2" s="1"/>
  <c r="AA1440" i="2" s="1"/>
  <c r="X1791" i="2"/>
  <c r="Z1791" i="2" s="1"/>
  <c r="AA1791" i="2" s="1"/>
  <c r="X24" i="2"/>
  <c r="Z24" i="2" s="1"/>
  <c r="AA24" i="2" s="1"/>
  <c r="X428" i="2"/>
  <c r="Z428" i="2" s="1"/>
  <c r="AA428" i="2" s="1"/>
  <c r="X811" i="2"/>
  <c r="Z811" i="2" s="1"/>
  <c r="AA811" i="2" s="1"/>
  <c r="X1160" i="2"/>
  <c r="Z1160" i="2" s="1"/>
  <c r="AA1160" i="2" s="1"/>
  <c r="X1555" i="2"/>
  <c r="Z1555" i="2" s="1"/>
  <c r="AA1555" i="2" s="1"/>
  <c r="X1911" i="2"/>
  <c r="Z1911" i="2" s="1"/>
  <c r="AA1911" i="2" s="1"/>
  <c r="X2280" i="2"/>
  <c r="Z2280" i="2" s="1"/>
  <c r="AA2280" i="2" s="1"/>
  <c r="X375" i="2"/>
  <c r="Z375" i="2" s="1"/>
  <c r="AA375" i="2" s="1"/>
  <c r="X764" i="2"/>
  <c r="Z764" i="2" s="1"/>
  <c r="AA764" i="2" s="1"/>
  <c r="X1112" i="2"/>
  <c r="Z1112" i="2" s="1"/>
  <c r="AA1112" i="2" s="1"/>
  <c r="X1518" i="2"/>
  <c r="Z1518" i="2" s="1"/>
  <c r="AA1518" i="2" s="1"/>
  <c r="X1866" i="2"/>
  <c r="Z1866" i="2" s="1"/>
  <c r="AA1866" i="2" s="1"/>
  <c r="X79" i="2"/>
  <c r="Z79" i="2" s="1"/>
  <c r="AA79" i="2" s="1"/>
  <c r="X489" i="2"/>
  <c r="Z489" i="2" s="1"/>
  <c r="AA489" i="2" s="1"/>
  <c r="X855" i="2"/>
  <c r="Z855" i="2" s="1"/>
  <c r="AA855" i="2" s="1"/>
  <c r="X1207" i="2"/>
  <c r="Z1207" i="2" s="1"/>
  <c r="AA1207" i="2" s="1"/>
  <c r="X1599" i="2"/>
  <c r="Z1599" i="2" s="1"/>
  <c r="AA1599" i="2" s="1"/>
  <c r="X1964" i="2"/>
  <c r="Z1964" i="2" s="1"/>
  <c r="AA1964" i="2" s="1"/>
  <c r="X1321" i="2"/>
  <c r="Z1321" i="2" s="1"/>
  <c r="AA1321" i="2" s="1"/>
  <c r="X1682" i="2"/>
  <c r="Z1682" i="2" s="1"/>
  <c r="AA1682" i="2" s="1"/>
  <c r="X2073" i="2"/>
  <c r="Z2073" i="2" s="1"/>
  <c r="AA2073" i="2" s="1"/>
  <c r="X2581" i="2"/>
  <c r="Z2581" i="2" s="1"/>
  <c r="AA2581" i="2" s="1"/>
  <c r="X2954" i="2"/>
  <c r="Z2954" i="2" s="1"/>
  <c r="AA2954" i="2" s="1"/>
  <c r="X3324" i="2"/>
  <c r="Z3324" i="2" s="1"/>
  <c r="AA3324" i="2" s="1"/>
  <c r="X3670" i="2"/>
  <c r="Z3670" i="2" s="1"/>
  <c r="AA3670" i="2" s="1"/>
  <c r="X4042" i="2"/>
  <c r="Z4042" i="2" s="1"/>
  <c r="AA4042" i="2" s="1"/>
  <c r="X4434" i="2"/>
  <c r="Z4434" i="2" s="1"/>
  <c r="AA4434" i="2" s="1"/>
  <c r="X111" i="2"/>
  <c r="Z111" i="2" s="1"/>
  <c r="AA111" i="2" s="1"/>
  <c r="X1075" i="2"/>
  <c r="Z1075" i="2" s="1"/>
  <c r="AA1075" i="2" s="1"/>
  <c r="X2075" i="2"/>
  <c r="Z2075" i="2" s="1"/>
  <c r="AA2075" i="2" s="1"/>
  <c r="X2964" i="2"/>
  <c r="Z2964" i="2" s="1"/>
  <c r="AA2964" i="2" s="1"/>
  <c r="X4073" i="2"/>
  <c r="Z4073" i="2" s="1"/>
  <c r="AA4073" i="2" s="1"/>
  <c r="X1760" i="2"/>
  <c r="Z1760" i="2" s="1"/>
  <c r="AA1760" i="2" s="1"/>
  <c r="X2395" i="2"/>
  <c r="Z2395" i="2" s="1"/>
  <c r="AA2395" i="2" s="1"/>
  <c r="X2790" i="2"/>
  <c r="Z2790" i="2" s="1"/>
  <c r="AA2790" i="2" s="1"/>
  <c r="X3151" i="2"/>
  <c r="Z3151" i="2" s="1"/>
  <c r="AA3151" i="2" s="1"/>
  <c r="X3529" i="2"/>
  <c r="Z3529" i="2" s="1"/>
  <c r="AA3529" i="2" s="1"/>
  <c r="X3892" i="2"/>
  <c r="Z3892" i="2" s="1"/>
  <c r="AA3892" i="2" s="1"/>
  <c r="X4271" i="2"/>
  <c r="Z4271" i="2" s="1"/>
  <c r="AA4271" i="2" s="1"/>
  <c r="X4661" i="2"/>
  <c r="Z4661" i="2" s="1"/>
  <c r="AA4661" i="2" s="1"/>
  <c r="X588" i="2"/>
  <c r="Z588" i="2" s="1"/>
  <c r="AA588" i="2" s="1"/>
  <c r="X1616" i="2"/>
  <c r="Z1616" i="2" s="1"/>
  <c r="AA1616" i="2" s="1"/>
  <c r="X2548" i="2"/>
  <c r="Z2548" i="2" s="1"/>
  <c r="AA2548" i="2" s="1"/>
  <c r="X2694" i="2"/>
  <c r="Z2694" i="2" s="1"/>
  <c r="AA2694" i="2" s="1"/>
  <c r="X3069" i="2"/>
  <c r="Z3069" i="2" s="1"/>
  <c r="AA3069" i="2" s="1"/>
  <c r="X3444" i="2"/>
  <c r="Z3444" i="2" s="1"/>
  <c r="AA3444" i="2" s="1"/>
  <c r="X3789" i="2"/>
  <c r="Z3789" i="2" s="1"/>
  <c r="AA3789" i="2" s="1"/>
  <c r="X4570" i="2"/>
  <c r="Z4570" i="2" s="1"/>
  <c r="AA4570" i="2" s="1"/>
  <c r="X385" i="2"/>
  <c r="Z385" i="2" s="1"/>
  <c r="AA385" i="2" s="1"/>
  <c r="X1354" i="2"/>
  <c r="Z1354" i="2" s="1"/>
  <c r="AA1354" i="2" s="1"/>
  <c r="X2358" i="2"/>
  <c r="Z2358" i="2" s="1"/>
  <c r="AA2358" i="2" s="1"/>
  <c r="X3284" i="2"/>
  <c r="Z3284" i="2" s="1"/>
  <c r="AA3284" i="2" s="1"/>
  <c r="X2402" i="2"/>
  <c r="Z2402" i="2" s="1"/>
  <c r="AA2402" i="2" s="1"/>
  <c r="X2794" i="2"/>
  <c r="Z2794" i="2" s="1"/>
  <c r="AA2794" i="2" s="1"/>
  <c r="X3153" i="2"/>
  <c r="Z3153" i="2" s="1"/>
  <c r="AA3153" i="2" s="1"/>
  <c r="X3531" i="2"/>
  <c r="Z3531" i="2" s="1"/>
  <c r="AA3531" i="2" s="1"/>
  <c r="X3894" i="2"/>
  <c r="Z3894" i="2" s="1"/>
  <c r="AA3894" i="2" s="1"/>
  <c r="X4275" i="2"/>
  <c r="Z4275" i="2" s="1"/>
  <c r="AA4275" i="2" s="1"/>
  <c r="X4666" i="2"/>
  <c r="Z4666" i="2" s="1"/>
  <c r="AA4666" i="2" s="1"/>
  <c r="X595" i="2"/>
  <c r="Z595" i="2" s="1"/>
  <c r="AA595" i="2" s="1"/>
  <c r="X1624" i="2"/>
  <c r="Z1624" i="2" s="1"/>
  <c r="AA1624" i="2" s="1"/>
  <c r="X2553" i="2"/>
  <c r="Z2553" i="2" s="1"/>
  <c r="AA2553" i="2" s="1"/>
  <c r="X3527" i="2"/>
  <c r="Z3527" i="2" s="1"/>
  <c r="AA3527" i="2" s="1"/>
  <c r="X4500" i="2"/>
  <c r="Z4500" i="2" s="1"/>
  <c r="AA4500" i="2" s="1"/>
  <c r="X4550" i="2"/>
  <c r="Z4550" i="2" s="1"/>
  <c r="AA4550" i="2" s="1"/>
  <c r="X2351" i="2"/>
  <c r="Z2351" i="2" s="1"/>
  <c r="AA2351" i="2" s="1"/>
  <c r="X2746" i="2"/>
  <c r="Z2746" i="2" s="1"/>
  <c r="AA2746" i="2" s="1"/>
  <c r="X3110" i="2"/>
  <c r="Z3110" i="2" s="1"/>
  <c r="AA3110" i="2" s="1"/>
  <c r="X3486" i="2"/>
  <c r="Z3486" i="2" s="1"/>
  <c r="AA3486" i="2" s="1"/>
  <c r="X3850" i="2"/>
  <c r="Z3850" i="2" s="1"/>
  <c r="AA3850" i="2" s="1"/>
  <c r="X4219" i="2"/>
  <c r="Z4219" i="2" s="1"/>
  <c r="AA4219" i="2" s="1"/>
  <c r="X4622" i="2"/>
  <c r="Z4622" i="2" s="1"/>
  <c r="AA4622" i="2" s="1"/>
  <c r="X483" i="2"/>
  <c r="Z483" i="2" s="1"/>
  <c r="AA483" i="2" s="1"/>
  <c r="X1456" i="2"/>
  <c r="Z1456" i="2" s="1"/>
  <c r="AA1456" i="2" s="1"/>
  <c r="X2459" i="2"/>
  <c r="Z2459" i="2" s="1"/>
  <c r="AA2459" i="2" s="1"/>
  <c r="X3459" i="2"/>
  <c r="Z3459" i="2" s="1"/>
  <c r="AA3459" i="2" s="1"/>
  <c r="X4454" i="2"/>
  <c r="Z4454" i="2" s="1"/>
  <c r="AA4454" i="2" s="1"/>
  <c r="X4303" i="2"/>
  <c r="Z4303" i="2" s="1"/>
  <c r="AA4303" i="2" s="1"/>
  <c r="X2676" i="2"/>
  <c r="Z2676" i="2" s="1"/>
  <c r="AA2676" i="2" s="1"/>
  <c r="X3050" i="2"/>
  <c r="Z3050" i="2" s="1"/>
  <c r="AA3050" i="2" s="1"/>
  <c r="X3426" i="2"/>
  <c r="Z3426" i="2" s="1"/>
  <c r="AA3426" i="2" s="1"/>
  <c r="X3770" i="2"/>
  <c r="Z3770" i="2" s="1"/>
  <c r="AA3770" i="2" s="1"/>
  <c r="X4146" i="2"/>
  <c r="Z4146" i="2" s="1"/>
  <c r="AA4146" i="2" s="1"/>
  <c r="X4548" i="2"/>
  <c r="Z4548" i="2" s="1"/>
  <c r="AA4548" i="2" s="1"/>
  <c r="X343" i="2"/>
  <c r="Z343" i="2" s="1"/>
  <c r="AA343" i="2" s="1"/>
  <c r="X1304" i="2"/>
  <c r="Z1304" i="2" s="1"/>
  <c r="AA1304" i="2" s="1"/>
  <c r="X2312" i="2"/>
  <c r="Z2312" i="2" s="1"/>
  <c r="AA2312" i="2" s="1"/>
  <c r="X3475" i="2"/>
  <c r="Z3475" i="2" s="1"/>
  <c r="AA3475" i="2" s="1"/>
  <c r="X4463" i="2"/>
  <c r="Z4463" i="2" s="1"/>
  <c r="AA4463" i="2" s="1"/>
  <c r="X4316" i="2"/>
  <c r="Z4316" i="2" s="1"/>
  <c r="AA4316" i="2" s="1"/>
  <c r="X2772" i="2"/>
  <c r="Z2772" i="2" s="1"/>
  <c r="AA2772" i="2" s="1"/>
  <c r="X3140" i="2"/>
  <c r="Z3140" i="2" s="1"/>
  <c r="AA3140" i="2" s="1"/>
  <c r="X3509" i="2"/>
  <c r="Z3509" i="2" s="1"/>
  <c r="AA3509" i="2" s="1"/>
  <c r="X3872" i="2"/>
  <c r="Z3872" i="2" s="1"/>
  <c r="AA3872" i="2" s="1"/>
  <c r="X4255" i="2"/>
  <c r="Z4255" i="2" s="1"/>
  <c r="AA4255" i="2" s="1"/>
  <c r="X4646" i="2"/>
  <c r="Z4646" i="2" s="1"/>
  <c r="AA4646" i="2" s="1"/>
  <c r="X568" i="2"/>
  <c r="Z568" i="2" s="1"/>
  <c r="AA568" i="2" s="1"/>
  <c r="X1519" i="2"/>
  <c r="Z1519" i="2" s="1"/>
  <c r="AA1519" i="2" s="1"/>
  <c r="X2700" i="2"/>
  <c r="Z2700" i="2" s="1"/>
  <c r="AA2700" i="2" s="1"/>
  <c r="X3707" i="2"/>
  <c r="Z3707" i="2" s="1"/>
  <c r="AA3707" i="2" s="1"/>
  <c r="X4620" i="2"/>
  <c r="Z4620" i="2" s="1"/>
  <c r="AA4620" i="2" s="1"/>
  <c r="X2509" i="2"/>
  <c r="Z2509" i="2" s="1"/>
  <c r="AA2509" i="2" s="1"/>
  <c r="X2886" i="2"/>
  <c r="Z2886" i="2" s="1"/>
  <c r="AA2886" i="2" s="1"/>
  <c r="X3255" i="2"/>
  <c r="Z3255" i="2" s="1"/>
  <c r="AA3255" i="2" s="1"/>
  <c r="X3618" i="2"/>
  <c r="Z3618" i="2" s="1"/>
  <c r="AA3618" i="2" s="1"/>
  <c r="X3987" i="2"/>
  <c r="Z3987" i="2" s="1"/>
  <c r="AA3987" i="2" s="1"/>
  <c r="X4366" i="2"/>
  <c r="Z4366" i="2" s="1"/>
  <c r="AA4366" i="2" s="1"/>
  <c r="X3835" i="2"/>
  <c r="Z3835" i="2" s="1"/>
  <c r="AA3835" i="2" s="1"/>
  <c r="X860" i="2"/>
  <c r="Z860" i="2" s="1"/>
  <c r="AA860" i="2" s="1"/>
  <c r="X1905" i="2"/>
  <c r="Z1905" i="2" s="1"/>
  <c r="AA1905" i="2" s="1"/>
  <c r="X2885" i="2"/>
  <c r="Z2885" i="2" s="1"/>
  <c r="AA2885" i="2" s="1"/>
  <c r="X3923" i="2"/>
  <c r="Z3923" i="2" s="1"/>
  <c r="AA3923" i="2" s="1"/>
  <c r="X1013" i="2"/>
  <c r="Z1013" i="2" s="1"/>
  <c r="AA1013" i="2" s="1"/>
  <c r="X2384" i="2"/>
  <c r="Z2384" i="2" s="1"/>
  <c r="AA2384" i="2" s="1"/>
  <c r="X2774" i="2"/>
  <c r="Z2774" i="2" s="1"/>
  <c r="AA2774" i="2" s="1"/>
  <c r="X3142" i="2"/>
  <c r="Z3142" i="2" s="1"/>
  <c r="AA3142" i="2" s="1"/>
  <c r="X3511" i="2"/>
  <c r="Z3511" i="2" s="1"/>
  <c r="AA3511" i="2" s="1"/>
  <c r="X3877" i="2"/>
  <c r="Z3877" i="2" s="1"/>
  <c r="AA3877" i="2" s="1"/>
  <c r="X4258" i="2"/>
  <c r="Z4258" i="2" s="1"/>
  <c r="AA4258" i="2" s="1"/>
  <c r="X4648" i="2"/>
  <c r="Z4648" i="2" s="1"/>
  <c r="AA4648" i="2" s="1"/>
  <c r="X571" i="2"/>
  <c r="Z571" i="2" s="1"/>
  <c r="AA571" i="2" s="1"/>
  <c r="X1543" i="2"/>
  <c r="Z1543" i="2" s="1"/>
  <c r="AA1543" i="2" s="1"/>
  <c r="X2525" i="2"/>
  <c r="Z2525" i="2" s="1"/>
  <c r="AA2525" i="2" s="1"/>
  <c r="X3553" i="2"/>
  <c r="Z3553" i="2" s="1"/>
  <c r="AA3553" i="2" s="1"/>
  <c r="X4510" i="2"/>
  <c r="Z4510" i="2" s="1"/>
  <c r="AA4510" i="2" s="1"/>
  <c r="X4591" i="2"/>
  <c r="Z4591" i="2" s="1"/>
  <c r="AA4591" i="2" s="1"/>
  <c r="X2867" i="2"/>
  <c r="Z2867" i="2" s="1"/>
  <c r="AA2867" i="2" s="1"/>
  <c r="X3234" i="2"/>
  <c r="Z3234" i="2" s="1"/>
  <c r="AA3234" i="2" s="1"/>
  <c r="X3600" i="2"/>
  <c r="Z3600" i="2" s="1"/>
  <c r="AA3600" i="2" s="1"/>
  <c r="X3966" i="2"/>
  <c r="Z3966" i="2" s="1"/>
  <c r="AA3966" i="2" s="1"/>
  <c r="X4350" i="2"/>
  <c r="Z4350" i="2" s="1"/>
  <c r="AA4350" i="2" s="1"/>
  <c r="X30" i="2"/>
  <c r="Z30" i="2" s="1"/>
  <c r="AA30" i="2" s="1"/>
  <c r="X4227" i="2"/>
  <c r="Z4227" i="2" s="1"/>
  <c r="AA4227" i="2" s="1"/>
  <c r="X2721" i="2"/>
  <c r="Z2721" i="2" s="1"/>
  <c r="AA2721" i="2" s="1"/>
  <c r="X2413" i="2"/>
  <c r="Z2413" i="2" s="1"/>
  <c r="AA2413" i="2" s="1"/>
  <c r="X2801" i="2"/>
  <c r="Z2801" i="2" s="1"/>
  <c r="AA2801" i="2" s="1"/>
  <c r="X3164" i="2"/>
  <c r="Z3164" i="2" s="1"/>
  <c r="AA3164" i="2" s="1"/>
  <c r="X3541" i="2"/>
  <c r="Z3541" i="2" s="1"/>
  <c r="AA3541" i="2" s="1"/>
  <c r="X3902" i="2"/>
  <c r="Z3902" i="2" s="1"/>
  <c r="AA3902" i="2" s="1"/>
  <c r="X4282" i="2"/>
  <c r="Z4282" i="2" s="1"/>
  <c r="AA4282" i="2" s="1"/>
  <c r="X873" i="2"/>
  <c r="Z873" i="2" s="1"/>
  <c r="AA873" i="2" s="1"/>
  <c r="X2099" i="2"/>
  <c r="Z2099" i="2" s="1"/>
  <c r="AA2099" i="2" s="1"/>
  <c r="X3054" i="2"/>
  <c r="Z3054" i="2" s="1"/>
  <c r="AA3054" i="2" s="1"/>
  <c r="X4104" i="2"/>
  <c r="Z4104" i="2" s="1"/>
  <c r="AA4104" i="2" s="1"/>
  <c r="X2008" i="2"/>
  <c r="Z2008" i="2" s="1"/>
  <c r="AA2008" i="2" s="1"/>
  <c r="X2212" i="2"/>
  <c r="Z2212" i="2" s="1"/>
  <c r="AA2212" i="2" s="1"/>
  <c r="X2621" i="2"/>
  <c r="Z2621" i="2" s="1"/>
  <c r="AA2621" i="2" s="1"/>
  <c r="X2990" i="2"/>
  <c r="Z2990" i="2" s="1"/>
  <c r="AA2990" i="2" s="1"/>
  <c r="X3367" i="2"/>
  <c r="Z3367" i="2" s="1"/>
  <c r="AA3367" i="2" s="1"/>
  <c r="X3703" i="2"/>
  <c r="Z3703" i="2" s="1"/>
  <c r="AA3703" i="2" s="1"/>
  <c r="X4089" i="2"/>
  <c r="Z4089" i="2" s="1"/>
  <c r="AA4089" i="2" s="1"/>
  <c r="X4474" i="2"/>
  <c r="Z4474" i="2" s="1"/>
  <c r="AA4474" i="2" s="1"/>
  <c r="X219" i="2"/>
  <c r="Z219" i="2" s="1"/>
  <c r="AA219" i="2" s="1"/>
  <c r="X1180" i="2"/>
  <c r="Z1180" i="2" s="1"/>
  <c r="AA1180" i="2" s="1"/>
  <c r="X2145" i="2"/>
  <c r="Z2145" i="2" s="1"/>
  <c r="AA2145" i="2" s="1"/>
  <c r="X3055" i="2"/>
  <c r="Z3055" i="2" s="1"/>
  <c r="AA3055" i="2" s="1"/>
  <c r="X4058" i="2"/>
  <c r="Z4058" i="2" s="1"/>
  <c r="AA4058" i="2" s="1"/>
  <c r="X1675" i="2"/>
  <c r="Z1675" i="2" s="1"/>
  <c r="AA1675" i="2" s="1"/>
  <c r="X176" i="2"/>
  <c r="Z176" i="2" s="1"/>
  <c r="AA176" i="2" s="1"/>
  <c r="X582" i="2"/>
  <c r="Z582" i="2" s="1"/>
  <c r="AA582" i="2" s="1"/>
  <c r="X937" i="2"/>
  <c r="Z937" i="2" s="1"/>
  <c r="AA937" i="2" s="1"/>
  <c r="X1323" i="2"/>
  <c r="Z1323" i="2" s="1"/>
  <c r="AA1323" i="2" s="1"/>
  <c r="X1683" i="2"/>
  <c r="Z1683" i="2" s="1"/>
  <c r="AA1683" i="2" s="1"/>
  <c r="X2054" i="2"/>
  <c r="Z2054" i="2" s="1"/>
  <c r="AA2054" i="2" s="1"/>
  <c r="X2444" i="2"/>
  <c r="Z2444" i="2" s="1"/>
  <c r="AA2444" i="2" s="1"/>
  <c r="X2828" i="2"/>
  <c r="Z2828" i="2" s="1"/>
  <c r="AA2828" i="2" s="1"/>
  <c r="X3188" i="2"/>
  <c r="Z3188" i="2" s="1"/>
  <c r="AA3188" i="2" s="1"/>
  <c r="X3563" i="2"/>
  <c r="Z3563" i="2" s="1"/>
  <c r="AA3563" i="2" s="1"/>
  <c r="X3723" i="2"/>
  <c r="Z3723" i="2" s="1"/>
  <c r="AA3723" i="2" s="1"/>
  <c r="X4651" i="2"/>
  <c r="Z4651" i="2" s="1"/>
  <c r="AA4651" i="2" s="1"/>
  <c r="X33" i="2"/>
  <c r="Z33" i="2" s="1"/>
  <c r="AA33" i="2" s="1"/>
  <c r="X435" i="2"/>
  <c r="Z435" i="2" s="1"/>
  <c r="AA435" i="2" s="1"/>
  <c r="X817" i="2"/>
  <c r="Z817" i="2" s="1"/>
  <c r="AA817" i="2" s="1"/>
  <c r="X1166" i="2"/>
  <c r="Z1166" i="2" s="1"/>
  <c r="AA1166" i="2" s="1"/>
  <c r="X1561" i="2"/>
  <c r="Z1561" i="2" s="1"/>
  <c r="AA1561" i="2" s="1"/>
  <c r="X1918" i="2"/>
  <c r="Z1918" i="2" s="1"/>
  <c r="AA1918" i="2" s="1"/>
  <c r="X2288" i="2"/>
  <c r="Z2288" i="2" s="1"/>
  <c r="AA2288" i="2" s="1"/>
  <c r="X2689" i="2"/>
  <c r="Z2689" i="2" s="1"/>
  <c r="AA2689" i="2" s="1"/>
  <c r="X3063" i="2"/>
  <c r="Z3063" i="2" s="1"/>
  <c r="AA3063" i="2" s="1"/>
  <c r="X3438" i="2"/>
  <c r="Z3438" i="2" s="1"/>
  <c r="AA3438" i="2" s="1"/>
  <c r="X174" i="2"/>
  <c r="Z174" i="2" s="1"/>
  <c r="AA174" i="2" s="1"/>
  <c r="X102" i="2"/>
  <c r="Z102" i="2" s="1"/>
  <c r="AA102" i="2" s="1"/>
  <c r="X1864" i="2"/>
  <c r="Z1864" i="2" s="1"/>
  <c r="AA1864" i="2" s="1"/>
  <c r="X1185" i="2"/>
  <c r="Z1185" i="2" s="1"/>
  <c r="AA1185" i="2" s="1"/>
  <c r="X2870" i="2"/>
  <c r="Z2870" i="2" s="1"/>
  <c r="AA2870" i="2" s="1"/>
  <c r="X928" i="2"/>
  <c r="Z928" i="2" s="1"/>
  <c r="AA928" i="2" s="1"/>
  <c r="X2528" i="2"/>
  <c r="Z2528" i="2" s="1"/>
  <c r="AA2528" i="2" s="1"/>
  <c r="X2576" i="2"/>
  <c r="Z2576" i="2" s="1"/>
  <c r="AA2576" i="2" s="1"/>
  <c r="X415" i="2"/>
  <c r="Z415" i="2" s="1"/>
  <c r="AA415" i="2" s="1"/>
  <c r="X259" i="2"/>
  <c r="Z259" i="2" s="1"/>
  <c r="AA259" i="2" s="1"/>
  <c r="X869" i="2"/>
  <c r="Z869" i="2" s="1"/>
  <c r="AA869" i="2" s="1"/>
  <c r="X2251" i="2"/>
  <c r="Z2251" i="2" s="1"/>
  <c r="AA2251" i="2" s="1"/>
  <c r="X680" i="2"/>
  <c r="Z680" i="2" s="1"/>
  <c r="AA680" i="2" s="1"/>
  <c r="X3129" i="2"/>
  <c r="Z3129" i="2" s="1"/>
  <c r="AA3129" i="2" s="1"/>
  <c r="X3349" i="2"/>
  <c r="Z3349" i="2" s="1"/>
  <c r="AA3349" i="2" s="1"/>
  <c r="X4361" i="2"/>
  <c r="Z4361" i="2" s="1"/>
  <c r="AA4361" i="2" s="1"/>
  <c r="X1147" i="2"/>
  <c r="Z1147" i="2" s="1"/>
  <c r="AA1147" i="2" s="1"/>
  <c r="X2022" i="2"/>
  <c r="Z2022" i="2" s="1"/>
  <c r="AA2022" i="2" s="1"/>
  <c r="X1828" i="2"/>
  <c r="Z1828" i="2" s="1"/>
  <c r="AA1828" i="2" s="1"/>
  <c r="X1094" i="2"/>
  <c r="Z1094" i="2" s="1"/>
  <c r="AA1094" i="2" s="1"/>
  <c r="X1365" i="2"/>
  <c r="Z1365" i="2" s="1"/>
  <c r="AA1365" i="2" s="1"/>
  <c r="X4445" i="2"/>
  <c r="Z4445" i="2" s="1"/>
  <c r="AA4445" i="2" s="1"/>
  <c r="X4153" i="2"/>
  <c r="Z4153" i="2" s="1"/>
  <c r="AA4153" i="2" s="1"/>
  <c r="X361" i="2"/>
  <c r="Z361" i="2" s="1"/>
  <c r="AA361" i="2" s="1"/>
  <c r="X4659" i="2"/>
  <c r="Z4659" i="2" s="1"/>
  <c r="AA4659" i="2" s="1"/>
  <c r="X2238" i="2"/>
  <c r="Z2238" i="2" s="1"/>
  <c r="AA2238" i="2" s="1"/>
  <c r="X977" i="2"/>
  <c r="Z977" i="2" s="1"/>
  <c r="AA977" i="2" s="1"/>
  <c r="X1170" i="2"/>
  <c r="Z1170" i="2" s="1"/>
  <c r="AA1170" i="2" s="1"/>
  <c r="X691" i="2"/>
  <c r="Z691" i="2" s="1"/>
  <c r="AA691" i="2" s="1"/>
  <c r="X890" i="2"/>
  <c r="Z890" i="2" s="1"/>
  <c r="AA890" i="2" s="1"/>
  <c r="X1157" i="2"/>
  <c r="Z1157" i="2" s="1"/>
  <c r="AA1157" i="2" s="1"/>
  <c r="X1633" i="2"/>
  <c r="Z1633" i="2" s="1"/>
  <c r="AA1633" i="2" s="1"/>
  <c r="X1443" i="2"/>
  <c r="Z1443" i="2" s="1"/>
  <c r="AA1443" i="2" s="1"/>
  <c r="X4660" i="2"/>
  <c r="Z4660" i="2" s="1"/>
  <c r="AA4660" i="2" s="1"/>
  <c r="X233" i="2"/>
  <c r="Z233" i="2" s="1"/>
  <c r="AA233" i="2" s="1"/>
  <c r="X2857" i="2"/>
  <c r="Z2857" i="2" s="1"/>
  <c r="AA2857" i="2" s="1"/>
  <c r="X2187" i="2"/>
  <c r="Z2187" i="2" s="1"/>
  <c r="AA2187" i="2" s="1"/>
  <c r="X2507" i="2"/>
  <c r="Z2507" i="2" s="1"/>
  <c r="AA2507" i="2" s="1"/>
  <c r="X2984" i="2"/>
  <c r="Z2984" i="2" s="1"/>
  <c r="AA2984" i="2" s="1"/>
  <c r="X3470" i="2"/>
  <c r="Z3470" i="2" s="1"/>
  <c r="AA3470" i="2" s="1"/>
  <c r="X3699" i="2"/>
  <c r="Z3699" i="2" s="1"/>
  <c r="AA3699" i="2" s="1"/>
  <c r="X572" i="2"/>
  <c r="Z572" i="2" s="1"/>
  <c r="AA572" i="2" s="1"/>
  <c r="X4112" i="2"/>
  <c r="Z4112" i="2" s="1"/>
  <c r="AA4112" i="2" s="1"/>
  <c r="X3561" i="2"/>
  <c r="Z3561" i="2" s="1"/>
  <c r="AA3561" i="2" s="1"/>
  <c r="X407" i="2"/>
  <c r="Z407" i="2" s="1"/>
  <c r="AA407" i="2" s="1"/>
  <c r="X2264" i="2"/>
  <c r="Z2264" i="2" s="1"/>
  <c r="AA2264" i="2" s="1"/>
  <c r="X255" i="2"/>
  <c r="Z255" i="2" s="1"/>
  <c r="AA255" i="2" s="1"/>
  <c r="X2781" i="2"/>
  <c r="Z2781" i="2" s="1"/>
  <c r="AA2781" i="2" s="1"/>
  <c r="X1758" i="2"/>
  <c r="Z1758" i="2" s="1"/>
  <c r="AA1758" i="2" s="1"/>
  <c r="X1642" i="2"/>
  <c r="Z1642" i="2" s="1"/>
  <c r="AA1642" i="2" s="1"/>
  <c r="X356" i="2"/>
  <c r="Z356" i="2" s="1"/>
  <c r="AA356" i="2" s="1"/>
  <c r="X752" i="2"/>
  <c r="Z752" i="2" s="1"/>
  <c r="AA752" i="2" s="1"/>
  <c r="X1097" i="2"/>
  <c r="Z1097" i="2" s="1"/>
  <c r="AA1097" i="2" s="1"/>
  <c r="X1501" i="2"/>
  <c r="Z1501" i="2" s="1"/>
  <c r="AA1501" i="2" s="1"/>
  <c r="X1852" i="2"/>
  <c r="Z1852" i="2" s="1"/>
  <c r="AA1852" i="2" s="1"/>
  <c r="X2217" i="2"/>
  <c r="Z2217" i="2" s="1"/>
  <c r="AA2217" i="2" s="1"/>
  <c r="X230" i="2"/>
  <c r="Z230" i="2" s="1"/>
  <c r="AA230" i="2" s="1"/>
  <c r="X636" i="2"/>
  <c r="Z636" i="2" s="1"/>
  <c r="AA636" i="2" s="1"/>
  <c r="X979" i="2"/>
  <c r="Z979" i="2" s="1"/>
  <c r="AA979" i="2" s="1"/>
  <c r="X1376" i="2"/>
  <c r="Z1376" i="2" s="1"/>
  <c r="AA1376" i="2" s="1"/>
  <c r="X1733" i="2"/>
  <c r="Z1733" i="2" s="1"/>
  <c r="AA1733" i="2" s="1"/>
  <c r="X2117" i="2"/>
  <c r="Z2117" i="2" s="1"/>
  <c r="AA2117" i="2" s="1"/>
  <c r="X133" i="2"/>
  <c r="Z133" i="2" s="1"/>
  <c r="AA133" i="2" s="1"/>
  <c r="X538" i="2"/>
  <c r="Z538" i="2" s="1"/>
  <c r="AA538" i="2" s="1"/>
  <c r="X903" i="2"/>
  <c r="Z903" i="2" s="1"/>
  <c r="AA903" i="2" s="1"/>
  <c r="X1272" i="2"/>
  <c r="Z1272" i="2" s="1"/>
  <c r="AA1272" i="2" s="1"/>
  <c r="X1643" i="2"/>
  <c r="Z1643" i="2" s="1"/>
  <c r="AA1643" i="2" s="1"/>
  <c r="X2015" i="2"/>
  <c r="Z2015" i="2" s="1"/>
  <c r="AA2015" i="2" s="1"/>
  <c r="X92" i="2"/>
  <c r="Z92" i="2" s="1"/>
  <c r="AA92" i="2" s="1"/>
  <c r="X497" i="2"/>
  <c r="Z497" i="2" s="1"/>
  <c r="AA497" i="2" s="1"/>
  <c r="X865" i="2"/>
  <c r="Z865" i="2" s="1"/>
  <c r="AA865" i="2" s="1"/>
  <c r="X1220" i="2"/>
  <c r="Z1220" i="2" s="1"/>
  <c r="AA1220" i="2" s="1"/>
  <c r="X1607" i="2"/>
  <c r="Z1607" i="2" s="1"/>
  <c r="AA1607" i="2" s="1"/>
  <c r="X1973" i="2"/>
  <c r="Z1973" i="2" s="1"/>
  <c r="AA1973" i="2" s="1"/>
  <c r="X13" i="2"/>
  <c r="Z13" i="2" s="1"/>
  <c r="AA13" i="2" s="1"/>
  <c r="X420" i="2"/>
  <c r="Z420" i="2" s="1"/>
  <c r="AA420" i="2" s="1"/>
  <c r="X797" i="2"/>
  <c r="Z797" i="2" s="1"/>
  <c r="AA797" i="2" s="1"/>
  <c r="X1153" i="2"/>
  <c r="Z1153" i="2" s="1"/>
  <c r="AA1153" i="2" s="1"/>
  <c r="X1549" i="2"/>
  <c r="Z1549" i="2" s="1"/>
  <c r="AA1549" i="2" s="1"/>
  <c r="X1902" i="2"/>
  <c r="Z1902" i="2" s="1"/>
  <c r="AA1902" i="2" s="1"/>
  <c r="X2273" i="2"/>
  <c r="Z2273" i="2" s="1"/>
  <c r="AA2273" i="2" s="1"/>
  <c r="X313" i="2"/>
  <c r="Z313" i="2" s="1"/>
  <c r="AA313" i="2" s="1"/>
  <c r="X713" i="2"/>
  <c r="Z713" i="2" s="1"/>
  <c r="AA713" i="2" s="1"/>
  <c r="X1055" i="2"/>
  <c r="Z1055" i="2" s="1"/>
  <c r="AA1055" i="2" s="1"/>
  <c r="X1460" i="2"/>
  <c r="Z1460" i="2" s="1"/>
  <c r="AA1460" i="2" s="1"/>
  <c r="X1812" i="2"/>
  <c r="Z1812" i="2" s="1"/>
  <c r="AA1812" i="2" s="1"/>
  <c r="X2186" i="2"/>
  <c r="Z2186" i="2" s="1"/>
  <c r="AA2186" i="2" s="1"/>
  <c r="X366" i="2"/>
  <c r="Z366" i="2" s="1"/>
  <c r="AA366" i="2" s="1"/>
  <c r="X759" i="2"/>
  <c r="Z759" i="2" s="1"/>
  <c r="AA759" i="2" s="1"/>
  <c r="X1104" i="2"/>
  <c r="Z1104" i="2" s="1"/>
  <c r="AA1104" i="2" s="1"/>
  <c r="X1509" i="2"/>
  <c r="Z1509" i="2" s="1"/>
  <c r="AA1509" i="2" s="1"/>
  <c r="X1859" i="2"/>
  <c r="Z1859" i="2" s="1"/>
  <c r="AA1859" i="2" s="1"/>
  <c r="X212" i="2"/>
  <c r="Z212" i="2" s="1"/>
  <c r="AA212" i="2" s="1"/>
  <c r="X623" i="2"/>
  <c r="Z623" i="2" s="1"/>
  <c r="AA623" i="2" s="1"/>
  <c r="X967" i="2"/>
  <c r="Z967" i="2" s="1"/>
  <c r="AA967" i="2" s="1"/>
  <c r="X1360" i="2"/>
  <c r="Z1360" i="2" s="1"/>
  <c r="AA1360" i="2" s="1"/>
  <c r="X1716" i="2"/>
  <c r="Z1716" i="2" s="1"/>
  <c r="AA1716" i="2" s="1"/>
  <c r="X2091" i="2"/>
  <c r="Z2091" i="2" s="1"/>
  <c r="AA2091" i="2" s="1"/>
  <c r="X320" i="2"/>
  <c r="Z320" i="2" s="1"/>
  <c r="AA320" i="2" s="1"/>
  <c r="X717" i="2"/>
  <c r="Z717" i="2" s="1"/>
  <c r="AA717" i="2" s="1"/>
  <c r="X1059" i="2"/>
  <c r="Z1059" i="2" s="1"/>
  <c r="AA1059" i="2" s="1"/>
  <c r="X1468" i="2"/>
  <c r="Z1468" i="2" s="1"/>
  <c r="AA1468" i="2" s="1"/>
  <c r="X1816" i="2"/>
  <c r="Z1816" i="2" s="1"/>
  <c r="AA1816" i="2" s="1"/>
  <c r="X53" i="2"/>
  <c r="Z53" i="2" s="1"/>
  <c r="AA53" i="2" s="1"/>
  <c r="X455" i="2"/>
  <c r="Z455" i="2" s="1"/>
  <c r="AA455" i="2" s="1"/>
  <c r="X832" i="2"/>
  <c r="Z832" i="2" s="1"/>
  <c r="AA832" i="2" s="1"/>
  <c r="X1181" i="2"/>
  <c r="Z1181" i="2" s="1"/>
  <c r="AA1181" i="2" s="1"/>
  <c r="X1575" i="2"/>
  <c r="Z1575" i="2" s="1"/>
  <c r="AA1575" i="2" s="1"/>
  <c r="X1931" i="2"/>
  <c r="Z1931" i="2" s="1"/>
  <c r="AA1931" i="2" s="1"/>
  <c r="X2309" i="2"/>
  <c r="Z2309" i="2" s="1"/>
  <c r="AA2309" i="2" s="1"/>
  <c r="X402" i="2"/>
  <c r="Z402" i="2" s="1"/>
  <c r="AA402" i="2" s="1"/>
  <c r="X787" i="2"/>
  <c r="Z787" i="2" s="1"/>
  <c r="AA787" i="2" s="1"/>
  <c r="X1134" i="2"/>
  <c r="Z1134" i="2" s="1"/>
  <c r="AA1134" i="2" s="1"/>
  <c r="X1536" i="2"/>
  <c r="Z1536" i="2" s="1"/>
  <c r="AA1536" i="2" s="1"/>
  <c r="X1888" i="2"/>
  <c r="Z1888" i="2" s="1"/>
  <c r="AA1888" i="2" s="1"/>
  <c r="X105" i="2"/>
  <c r="Z105" i="2" s="1"/>
  <c r="AA105" i="2" s="1"/>
  <c r="X506" i="2"/>
  <c r="Z506" i="2" s="1"/>
  <c r="AA506" i="2" s="1"/>
  <c r="X879" i="2"/>
  <c r="Z879" i="2" s="1"/>
  <c r="AA879" i="2" s="1"/>
  <c r="X1233" i="2"/>
  <c r="Z1233" i="2" s="1"/>
  <c r="AA1233" i="2" s="1"/>
  <c r="X1617" i="2"/>
  <c r="Z1617" i="2" s="1"/>
  <c r="AA1617" i="2" s="1"/>
  <c r="X1984" i="2"/>
  <c r="Z1984" i="2" s="1"/>
  <c r="AA1984" i="2" s="1"/>
  <c r="X195" i="2"/>
  <c r="Z195" i="2" s="1"/>
  <c r="AA195" i="2" s="1"/>
  <c r="X609" i="2"/>
  <c r="Z609" i="2" s="1"/>
  <c r="AA609" i="2" s="1"/>
  <c r="X955" i="2"/>
  <c r="Z955" i="2" s="1"/>
  <c r="AA955" i="2" s="1"/>
  <c r="X1342" i="2"/>
  <c r="Z1342" i="2" s="1"/>
  <c r="AA1342" i="2" s="1"/>
  <c r="X1704" i="2"/>
  <c r="Z1704" i="2" s="1"/>
  <c r="AA1704" i="2" s="1"/>
  <c r="X3138" i="2"/>
  <c r="Z3138" i="2" s="1"/>
  <c r="AA3138" i="2" s="1"/>
  <c r="X2609" i="2"/>
  <c r="Z2609" i="2" s="1"/>
  <c r="AA2609" i="2" s="1"/>
  <c r="X2973" i="2"/>
  <c r="Z2973" i="2" s="1"/>
  <c r="AA2973" i="2" s="1"/>
  <c r="X3347" i="2"/>
  <c r="Z3347" i="2" s="1"/>
  <c r="AA3347" i="2" s="1"/>
  <c r="X3690" i="2"/>
  <c r="Z3690" i="2" s="1"/>
  <c r="AA3690" i="2" s="1"/>
  <c r="X4069" i="2"/>
  <c r="Z4069" i="2" s="1"/>
  <c r="AA4069" i="2" s="1"/>
  <c r="X4458" i="2"/>
  <c r="Z4458" i="2" s="1"/>
  <c r="AA4458" i="2" s="1"/>
  <c r="X180" i="2"/>
  <c r="Z180" i="2" s="1"/>
  <c r="AA180" i="2" s="1"/>
  <c r="X1143" i="2"/>
  <c r="Z1143" i="2" s="1"/>
  <c r="AA1143" i="2" s="1"/>
  <c r="X2113" i="2"/>
  <c r="Z2113" i="2" s="1"/>
  <c r="AA2113" i="2" s="1"/>
  <c r="X3026" i="2"/>
  <c r="Z3026" i="2" s="1"/>
  <c r="AA3026" i="2" s="1"/>
  <c r="X4147" i="2"/>
  <c r="Z4147" i="2" s="1"/>
  <c r="AA4147" i="2" s="1"/>
  <c r="X2241" i="2"/>
  <c r="Z2241" i="2" s="1"/>
  <c r="AA2241" i="2" s="1"/>
  <c r="X2420" i="2"/>
  <c r="Z2420" i="2" s="1"/>
  <c r="AA2420" i="2" s="1"/>
  <c r="X2810" i="2"/>
  <c r="Z2810" i="2" s="1"/>
  <c r="AA2810" i="2" s="1"/>
  <c r="X3171" i="2"/>
  <c r="Z3171" i="2" s="1"/>
  <c r="AA3171" i="2" s="1"/>
  <c r="X3549" i="2"/>
  <c r="Z3549" i="2" s="1"/>
  <c r="AA3549" i="2" s="1"/>
  <c r="X3909" i="2"/>
  <c r="Z3909" i="2" s="1"/>
  <c r="AA3909" i="2" s="1"/>
  <c r="X4293" i="2"/>
  <c r="Z4293" i="2" s="1"/>
  <c r="AA4293" i="2" s="1"/>
  <c r="X4685" i="2"/>
  <c r="Z4685" i="2" s="1"/>
  <c r="AA4685" i="2" s="1"/>
  <c r="X646" i="2"/>
  <c r="Z646" i="2" s="1"/>
  <c r="AA646" i="2" s="1"/>
  <c r="X1701" i="2"/>
  <c r="Z1701" i="2" s="1"/>
  <c r="AA1701" i="2" s="1"/>
  <c r="X2590" i="2"/>
  <c r="Z2590" i="2" s="1"/>
  <c r="AA2590" i="2" s="1"/>
  <c r="X2270" i="2"/>
  <c r="Z2270" i="2" s="1"/>
  <c r="AA2270" i="2" s="1"/>
  <c r="X2723" i="2"/>
  <c r="Z2723" i="2" s="1"/>
  <c r="AA2723" i="2" s="1"/>
  <c r="X3089" i="2"/>
  <c r="Z3089" i="2" s="1"/>
  <c r="AA3089" i="2" s="1"/>
  <c r="X3463" i="2"/>
  <c r="Z3463" i="2" s="1"/>
  <c r="AA3463" i="2" s="1"/>
  <c r="X3817" i="2"/>
  <c r="Z3817" i="2" s="1"/>
  <c r="AA3817" i="2" s="1"/>
  <c r="X4194" i="2"/>
  <c r="Z4194" i="2" s="1"/>
  <c r="AA4194" i="2" s="1"/>
  <c r="X4593" i="2"/>
  <c r="Z4593" i="2" s="1"/>
  <c r="AA4593" i="2" s="1"/>
  <c r="X434" i="2"/>
  <c r="Z434" i="2" s="1"/>
  <c r="AA434" i="2" s="1"/>
  <c r="X1395" i="2"/>
  <c r="Z1395" i="2" s="1"/>
  <c r="AA1395" i="2" s="1"/>
  <c r="X2401" i="2"/>
  <c r="Z2401" i="2" s="1"/>
  <c r="AA2401" i="2" s="1"/>
  <c r="X3323" i="2"/>
  <c r="Z3323" i="2" s="1"/>
  <c r="AA3323" i="2" s="1"/>
  <c r="X2427" i="2"/>
  <c r="Z2427" i="2" s="1"/>
  <c r="AA2427" i="2" s="1"/>
  <c r="X2813" i="2"/>
  <c r="Z2813" i="2" s="1"/>
  <c r="AA2813" i="2" s="1"/>
  <c r="X3175" i="2"/>
  <c r="Z3175" i="2" s="1"/>
  <c r="AA3175" i="2" s="1"/>
  <c r="X3551" i="2"/>
  <c r="Z3551" i="2" s="1"/>
  <c r="AA3551" i="2" s="1"/>
  <c r="X3912" i="2"/>
  <c r="Z3912" i="2" s="1"/>
  <c r="AA3912" i="2" s="1"/>
  <c r="X4295" i="2"/>
  <c r="Z4295" i="2" s="1"/>
  <c r="AA4295" i="2" s="1"/>
  <c r="X4687" i="2"/>
  <c r="Z4687" i="2" s="1"/>
  <c r="AA4687" i="2" s="1"/>
  <c r="X648" i="2"/>
  <c r="Z648" i="2" s="1"/>
  <c r="AA648" i="2" s="1"/>
  <c r="X1717" i="2"/>
  <c r="Z1717" i="2" s="1"/>
  <c r="AA1717" i="2" s="1"/>
  <c r="X2597" i="2"/>
  <c r="Z2597" i="2" s="1"/>
  <c r="AA2597" i="2" s="1"/>
  <c r="X3607" i="2"/>
  <c r="Z3607" i="2" s="1"/>
  <c r="AA3607" i="2" s="1"/>
  <c r="X4545" i="2"/>
  <c r="Z4545" i="2" s="1"/>
  <c r="AA4545" i="2" s="1"/>
  <c r="X2380" i="2"/>
  <c r="Z2380" i="2" s="1"/>
  <c r="AA2380" i="2" s="1"/>
  <c r="X2770" i="2"/>
  <c r="Z2770" i="2" s="1"/>
  <c r="AA2770" i="2" s="1"/>
  <c r="X3136" i="2"/>
  <c r="Z3136" i="2" s="1"/>
  <c r="AA3136" i="2" s="1"/>
  <c r="X3506" i="2"/>
  <c r="Z3506" i="2" s="1"/>
  <c r="AA3506" i="2" s="1"/>
  <c r="X3868" i="2"/>
  <c r="Z3868" i="2" s="1"/>
  <c r="AA3868" i="2" s="1"/>
  <c r="X4252" i="2"/>
  <c r="Z4252" i="2" s="1"/>
  <c r="AA4252" i="2" s="1"/>
  <c r="X4644" i="2"/>
  <c r="Z4644" i="2" s="1"/>
  <c r="AA4644" i="2" s="1"/>
  <c r="X557" i="2"/>
  <c r="Z557" i="2" s="1"/>
  <c r="AA557" i="2" s="1"/>
  <c r="X1515" i="2"/>
  <c r="Z1515" i="2" s="1"/>
  <c r="AA1515" i="2" s="1"/>
  <c r="X2514" i="2"/>
  <c r="Z2514" i="2" s="1"/>
  <c r="AA2514" i="2" s="1"/>
  <c r="X3533" i="2"/>
  <c r="Z3533" i="2" s="1"/>
  <c r="AA3533" i="2" s="1"/>
  <c r="X4504" i="2"/>
  <c r="Z4504" i="2" s="1"/>
  <c r="AA4504" i="2" s="1"/>
  <c r="X4552" i="2"/>
  <c r="Z4552" i="2" s="1"/>
  <c r="AA4552" i="2" s="1"/>
  <c r="X2698" i="2"/>
  <c r="Z2698" i="2" s="1"/>
  <c r="AA2698" i="2" s="1"/>
  <c r="X3072" i="2"/>
  <c r="Z3072" i="2" s="1"/>
  <c r="AA3072" i="2" s="1"/>
  <c r="X3447" i="2"/>
  <c r="Z3447" i="2" s="1"/>
  <c r="AA3447" i="2" s="1"/>
  <c r="X3796" i="2"/>
  <c r="Z3796" i="2" s="1"/>
  <c r="AA3796" i="2" s="1"/>
  <c r="X4168" i="2"/>
  <c r="Z4168" i="2" s="1"/>
  <c r="AA4168" i="2" s="1"/>
  <c r="X4574" i="2"/>
  <c r="Z4574" i="2" s="1"/>
  <c r="AA4574" i="2" s="1"/>
  <c r="X393" i="2"/>
  <c r="Z393" i="2" s="1"/>
  <c r="AA393" i="2" s="1"/>
  <c r="X1359" i="2"/>
  <c r="Z1359" i="2" s="1"/>
  <c r="AA1359" i="2" s="1"/>
  <c r="X2364" i="2"/>
  <c r="Z2364" i="2" s="1"/>
  <c r="AA2364" i="2" s="1"/>
  <c r="X3536" i="2"/>
  <c r="Z3536" i="2" s="1"/>
  <c r="AA3536" i="2" s="1"/>
  <c r="X4506" i="2"/>
  <c r="Z4506" i="2" s="1"/>
  <c r="AA4506" i="2" s="1"/>
  <c r="X4563" i="2"/>
  <c r="Z4563" i="2" s="1"/>
  <c r="AA4563" i="2" s="1"/>
  <c r="X2407" i="2"/>
  <c r="Z2407" i="2" s="1"/>
  <c r="AA2407" i="2" s="1"/>
  <c r="X2797" i="2"/>
  <c r="Z2797" i="2" s="1"/>
  <c r="AA2797" i="2" s="1"/>
  <c r="X3159" i="2"/>
  <c r="Z3159" i="2" s="1"/>
  <c r="AA3159" i="2" s="1"/>
  <c r="X3535" i="2"/>
  <c r="Z3535" i="2" s="1"/>
  <c r="AA3535" i="2" s="1"/>
  <c r="X3897" i="2"/>
  <c r="Z3897" i="2" s="1"/>
  <c r="AA3897" i="2" s="1"/>
  <c r="X4278" i="2"/>
  <c r="Z4278" i="2" s="1"/>
  <c r="AA4278" i="2" s="1"/>
  <c r="X4669" i="2"/>
  <c r="Z4669" i="2" s="1"/>
  <c r="AA4669" i="2" s="1"/>
  <c r="X604" i="2"/>
  <c r="Z604" i="2" s="1"/>
  <c r="AA604" i="2" s="1"/>
  <c r="X1654" i="2"/>
  <c r="Z1654" i="2" s="1"/>
  <c r="AA1654" i="2" s="1"/>
  <c r="X2750" i="2"/>
  <c r="Z2750" i="2" s="1"/>
  <c r="AA2750" i="2" s="1"/>
  <c r="X3752" i="2"/>
  <c r="Z3752" i="2" s="1"/>
  <c r="AA3752" i="2" s="1"/>
  <c r="X4700" i="2"/>
  <c r="Z4700" i="2" s="1"/>
  <c r="AA4700" i="2" s="1"/>
  <c r="X3399" i="2"/>
  <c r="Z3399" i="2" s="1"/>
  <c r="AA3399" i="2" s="1"/>
  <c r="X2537" i="2"/>
  <c r="Z2537" i="2" s="1"/>
  <c r="AA2537" i="2" s="1"/>
  <c r="X2916" i="2"/>
  <c r="Z2916" i="2" s="1"/>
  <c r="AA2916" i="2" s="1"/>
  <c r="X3279" i="2"/>
  <c r="Z3279" i="2" s="1"/>
  <c r="AA3279" i="2" s="1"/>
  <c r="X3636" i="2"/>
  <c r="Z3636" i="2" s="1"/>
  <c r="AA3636" i="2" s="1"/>
  <c r="X4010" i="2"/>
  <c r="Z4010" i="2" s="1"/>
  <c r="AA4010" i="2" s="1"/>
  <c r="X4390" i="2"/>
  <c r="Z4390" i="2" s="1"/>
  <c r="AA4390" i="2" s="1"/>
  <c r="X25" i="2"/>
  <c r="Z25" i="2" s="1"/>
  <c r="AA25" i="2" s="1"/>
  <c r="X980" i="2"/>
  <c r="Z980" i="2" s="1"/>
  <c r="AA980" i="2" s="1"/>
  <c r="X1955" i="2"/>
  <c r="Z1955" i="2" s="1"/>
  <c r="AA1955" i="2" s="1"/>
  <c r="X2926" i="2"/>
  <c r="Z2926" i="2" s="1"/>
  <c r="AA2926" i="2" s="1"/>
  <c r="X3974" i="2"/>
  <c r="Z3974" i="2" s="1"/>
  <c r="AA3974" i="2" s="1"/>
  <c r="X1262" i="2"/>
  <c r="Z1262" i="2" s="1"/>
  <c r="AA1262" i="2" s="1"/>
  <c r="X2409" i="2"/>
  <c r="Z2409" i="2" s="1"/>
  <c r="AA2409" i="2" s="1"/>
  <c r="X2799" i="2"/>
  <c r="Z2799" i="2" s="1"/>
  <c r="AA2799" i="2" s="1"/>
  <c r="X3161" i="2"/>
  <c r="Z3161" i="2" s="1"/>
  <c r="AA3161" i="2" s="1"/>
  <c r="X3538" i="2"/>
  <c r="Z3538" i="2" s="1"/>
  <c r="AA3538" i="2" s="1"/>
  <c r="X3900" i="2"/>
  <c r="Z3900" i="2" s="1"/>
  <c r="AA3900" i="2" s="1"/>
  <c r="X4280" i="2"/>
  <c r="Z4280" i="2" s="1"/>
  <c r="AA4280" i="2" s="1"/>
  <c r="X4672" i="2"/>
  <c r="Z4672" i="2" s="1"/>
  <c r="AA4672" i="2" s="1"/>
  <c r="X608" i="2"/>
  <c r="Z608" i="2" s="1"/>
  <c r="AA608" i="2" s="1"/>
  <c r="X1657" i="2"/>
  <c r="Z1657" i="2" s="1"/>
  <c r="AA1657" i="2" s="1"/>
  <c r="X2563" i="2"/>
  <c r="Z2563" i="2" s="1"/>
  <c r="AA2563" i="2" s="1"/>
  <c r="X3645" i="2"/>
  <c r="Z3645" i="2" s="1"/>
  <c r="AA3645" i="2" s="1"/>
  <c r="X4562" i="2"/>
  <c r="Z4562" i="2" s="1"/>
  <c r="AA4562" i="2" s="1"/>
  <c r="X619" i="2"/>
  <c r="Z619" i="2" s="1"/>
  <c r="AA619" i="2" s="1"/>
  <c r="X2512" i="2"/>
  <c r="Z2512" i="2" s="1"/>
  <c r="AA2512" i="2" s="1"/>
  <c r="X2889" i="2"/>
  <c r="Z2889" i="2" s="1"/>
  <c r="AA2889" i="2" s="1"/>
  <c r="X3257" i="2"/>
  <c r="Z3257" i="2" s="1"/>
  <c r="AA3257" i="2" s="1"/>
  <c r="X3620" i="2"/>
  <c r="Z3620" i="2" s="1"/>
  <c r="AA3620" i="2" s="1"/>
  <c r="X3989" i="2"/>
  <c r="Z3989" i="2" s="1"/>
  <c r="AA3989" i="2" s="1"/>
  <c r="X4371" i="2"/>
  <c r="Z4371" i="2" s="1"/>
  <c r="AA4371" i="2" s="1"/>
  <c r="X4286" i="2"/>
  <c r="Z4286" i="2" s="1"/>
  <c r="AA4286" i="2" s="1"/>
  <c r="X3276" i="2"/>
  <c r="Z3276" i="2" s="1"/>
  <c r="AA3276" i="2" s="1"/>
  <c r="X2442" i="2"/>
  <c r="Z2442" i="2" s="1"/>
  <c r="AA2442" i="2" s="1"/>
  <c r="X2825" i="2"/>
  <c r="Z2825" i="2" s="1"/>
  <c r="AA2825" i="2" s="1"/>
  <c r="X3186" i="2"/>
  <c r="Z3186" i="2" s="1"/>
  <c r="AA3186" i="2" s="1"/>
  <c r="X3560" i="2"/>
  <c r="Z3560" i="2" s="1"/>
  <c r="AA3560" i="2" s="1"/>
  <c r="X3921" i="2"/>
  <c r="Z3921" i="2" s="1"/>
  <c r="AA3921" i="2" s="1"/>
  <c r="X4309" i="2"/>
  <c r="Z4309" i="2" s="1"/>
  <c r="AA4309" i="2" s="1"/>
  <c r="X2111" i="2"/>
  <c r="Z2111" i="2" s="1"/>
  <c r="AA2111" i="2" s="1"/>
  <c r="X995" i="2"/>
  <c r="Z995" i="2" s="1"/>
  <c r="AA995" i="2" s="1"/>
  <c r="X2138" i="2"/>
  <c r="Z2138" i="2" s="1"/>
  <c r="AA2138" i="2" s="1"/>
  <c r="X3124" i="2"/>
  <c r="Z3124" i="2" s="1"/>
  <c r="AA3124" i="2" s="1"/>
  <c r="X4182" i="2"/>
  <c r="Z4182" i="2" s="1"/>
  <c r="AA4182" i="2" s="1"/>
  <c r="X2426" i="2"/>
  <c r="Z2426" i="2" s="1"/>
  <c r="AA2426" i="2" s="1"/>
  <c r="X2237" i="2"/>
  <c r="Z2237" i="2" s="1"/>
  <c r="AA2237" i="2" s="1"/>
  <c r="X2644" i="2"/>
  <c r="Z2644" i="2" s="1"/>
  <c r="AA2644" i="2" s="1"/>
  <c r="X3011" i="2"/>
  <c r="Z3011" i="2" s="1"/>
  <c r="AA3011" i="2" s="1"/>
  <c r="X3388" i="2"/>
  <c r="Z3388" i="2" s="1"/>
  <c r="AA3388" i="2" s="1"/>
  <c r="X3729" i="2"/>
  <c r="Z3729" i="2" s="1"/>
  <c r="AA3729" i="2" s="1"/>
  <c r="X4113" i="2"/>
  <c r="Z4113" i="2" s="1"/>
  <c r="AA4113" i="2" s="1"/>
  <c r="X4505" i="2"/>
  <c r="Z4505" i="2" s="1"/>
  <c r="AA4505" i="2" s="1"/>
  <c r="X262" i="2"/>
  <c r="Z262" i="2" s="1"/>
  <c r="AA262" i="2" s="1"/>
  <c r="X1238" i="2"/>
  <c r="Z1238" i="2" s="1"/>
  <c r="AA1238" i="2" s="1"/>
  <c r="X2232" i="2"/>
  <c r="Z2232" i="2" s="1"/>
  <c r="AA2232" i="2" s="1"/>
  <c r="X3126" i="2"/>
  <c r="Z3126" i="2" s="1"/>
  <c r="AA3126" i="2" s="1"/>
  <c r="X4118" i="2"/>
  <c r="Z4118" i="2" s="1"/>
  <c r="AA4118" i="2" s="1"/>
  <c r="X2011" i="2"/>
  <c r="Z2011" i="2" s="1"/>
  <c r="AA2011" i="2" s="1"/>
  <c r="X198" i="2"/>
  <c r="Z198" i="2" s="1"/>
  <c r="AA198" i="2" s="1"/>
  <c r="X611" i="2"/>
  <c r="Z611" i="2" s="1"/>
  <c r="AA611" i="2" s="1"/>
  <c r="X956" i="2"/>
  <c r="Z956" i="2" s="1"/>
  <c r="AA956" i="2" s="1"/>
  <c r="X3972" i="2"/>
  <c r="Z3972" i="2" s="1"/>
  <c r="AA3972" i="2" s="1"/>
  <c r="X3777" i="2"/>
  <c r="Z3777" i="2" s="1"/>
  <c r="AA3777" i="2" s="1"/>
  <c r="X95" i="2"/>
  <c r="Z95" i="2" s="1"/>
  <c r="AA95" i="2" s="1"/>
  <c r="X59" i="2"/>
  <c r="Z59" i="2" s="1"/>
  <c r="AA59" i="2" s="1"/>
  <c r="X460" i="2"/>
  <c r="Z460" i="2" s="1"/>
  <c r="AA460" i="2" s="1"/>
  <c r="X839" i="2"/>
  <c r="Z839" i="2" s="1"/>
  <c r="AA839" i="2" s="1"/>
  <c r="X1188" i="2"/>
  <c r="Z1188" i="2" s="1"/>
  <c r="AA1188" i="2" s="1"/>
  <c r="X1583" i="2"/>
  <c r="Z1583" i="2" s="1"/>
  <c r="AA1583" i="2" s="1"/>
  <c r="X1943" i="2"/>
  <c r="Z1943" i="2" s="1"/>
  <c r="AA1943" i="2" s="1"/>
  <c r="X2319" i="2"/>
  <c r="Z2319" i="2" s="1"/>
  <c r="AA2319" i="2" s="1"/>
  <c r="X2716" i="2"/>
  <c r="Z2716" i="2" s="1"/>
  <c r="AA2716" i="2" s="1"/>
  <c r="X4209" i="2"/>
  <c r="Z4209" i="2" s="1"/>
  <c r="AA4209" i="2" s="1"/>
  <c r="X4612" i="2"/>
  <c r="Z4612" i="2" s="1"/>
  <c r="AA4612" i="2" s="1"/>
  <c r="X468" i="2"/>
  <c r="Z468" i="2" s="1"/>
  <c r="AA468" i="2" s="1"/>
  <c r="X1429" i="2"/>
  <c r="Z1429" i="2" s="1"/>
  <c r="AA1429" i="2" s="1"/>
  <c r="X2437" i="2"/>
  <c r="Z2437" i="2" s="1"/>
  <c r="AA2437" i="2" s="1"/>
  <c r="X38" i="2"/>
  <c r="Z38" i="2" s="1"/>
  <c r="AA38" i="2" s="1"/>
  <c r="X490" i="2"/>
  <c r="Z490" i="2" s="1"/>
  <c r="AA490" i="2" s="1"/>
  <c r="X685" i="2"/>
  <c r="Z685" i="2" s="1"/>
  <c r="AA685" i="2" s="1"/>
  <c r="X567" i="2"/>
  <c r="Z567" i="2" s="1"/>
  <c r="AA567" i="2" s="1"/>
  <c r="X2153" i="2"/>
  <c r="Z2153" i="2" s="1"/>
  <c r="AA2153" i="2" s="1"/>
  <c r="X1497" i="2"/>
  <c r="Z1497" i="2" s="1"/>
  <c r="AA1497" i="2" s="1"/>
  <c r="X1239" i="2"/>
  <c r="Z1239" i="2" s="1"/>
  <c r="AA1239" i="2" s="1"/>
  <c r="X1076" i="2"/>
  <c r="Z1076" i="2" s="1"/>
  <c r="AA1076" i="2" s="1"/>
  <c r="X1200" i="2"/>
  <c r="Z1200" i="2" s="1"/>
  <c r="AA1200" i="2" s="1"/>
  <c r="X3857" i="2"/>
  <c r="Z3857" i="2" s="1"/>
  <c r="AA3857" i="2" s="1"/>
  <c r="X1145" i="2"/>
  <c r="Z1145" i="2" s="1"/>
  <c r="AA1145" i="2" s="1"/>
  <c r="X1409" i="2"/>
  <c r="Z1409" i="2" s="1"/>
  <c r="AA1409" i="2" s="1"/>
  <c r="X907" i="2"/>
  <c r="Z907" i="2" s="1"/>
  <c r="AA907" i="2" s="1"/>
  <c r="X1422" i="2"/>
  <c r="Z1422" i="2" s="1"/>
  <c r="AA1422" i="2" s="1"/>
  <c r="X2496" i="2"/>
  <c r="Z2496" i="2" s="1"/>
  <c r="AA2496" i="2" s="1"/>
  <c r="X2878" i="2"/>
  <c r="Z2878" i="2" s="1"/>
  <c r="AA2878" i="2" s="1"/>
  <c r="X196" i="2"/>
  <c r="Z196" i="2" s="1"/>
  <c r="AA196" i="2" s="1"/>
  <c r="X61" i="2"/>
  <c r="Z61" i="2" s="1"/>
  <c r="AA61" i="2" s="1"/>
  <c r="X799" i="2"/>
  <c r="Z799" i="2" s="1"/>
  <c r="AA799" i="2" s="1"/>
  <c r="X2133" i="2"/>
  <c r="Z2133" i="2" s="1"/>
  <c r="AA2133" i="2" s="1"/>
  <c r="X4415" i="2"/>
  <c r="Z4415" i="2" s="1"/>
  <c r="AA4415" i="2" s="1"/>
  <c r="X1621" i="2"/>
  <c r="Z1621" i="2" s="1"/>
  <c r="AA1621" i="2" s="1"/>
  <c r="X2620" i="2"/>
  <c r="Z2620" i="2" s="1"/>
  <c r="AA2620" i="2" s="1"/>
  <c r="X3389" i="2"/>
  <c r="Z3389" i="2" s="1"/>
  <c r="AA3389" i="2" s="1"/>
  <c r="X634" i="2"/>
  <c r="Z634" i="2" s="1"/>
  <c r="AA634" i="2" s="1"/>
  <c r="X1664" i="2"/>
  <c r="Z1664" i="2" s="1"/>
  <c r="AA1664" i="2" s="1"/>
  <c r="X2199" i="2"/>
  <c r="Z2199" i="2" s="1"/>
  <c r="AA2199" i="2" s="1"/>
  <c r="X1249" i="2"/>
  <c r="Z1249" i="2" s="1"/>
  <c r="AA1249" i="2" s="1"/>
  <c r="X319" i="2"/>
  <c r="Z319" i="2" s="1"/>
  <c r="AA319" i="2" s="1"/>
  <c r="X991" i="2"/>
  <c r="Z991" i="2" s="1"/>
  <c r="AA991" i="2" s="1"/>
  <c r="X5" i="2"/>
  <c r="Z5" i="2" s="1"/>
  <c r="AA5" i="2" s="1"/>
  <c r="X2546" i="2"/>
  <c r="Z2546" i="2" s="1"/>
  <c r="AA2546" i="2" s="1"/>
  <c r="X2906" i="2"/>
  <c r="Z2906" i="2" s="1"/>
  <c r="AA2906" i="2" s="1"/>
  <c r="X4487" i="2"/>
  <c r="Z4487" i="2" s="1"/>
  <c r="AA4487" i="2" s="1"/>
  <c r="X1090" i="2"/>
  <c r="Z1090" i="2" s="1"/>
  <c r="AA1090" i="2" s="1"/>
  <c r="X4038" i="2"/>
  <c r="Z4038" i="2" s="1"/>
  <c r="AA4038" i="2" s="1"/>
  <c r="X2646" i="2"/>
  <c r="Z2646" i="2" s="1"/>
  <c r="AA2646" i="2" s="1"/>
  <c r="X4357" i="2"/>
  <c r="Z4357" i="2" s="1"/>
  <c r="AA4357" i="2" s="1"/>
  <c r="X3452" i="2"/>
  <c r="Z3452" i="2" s="1"/>
  <c r="AA3452" i="2" s="1"/>
  <c r="X3010" i="2"/>
  <c r="Z3010" i="2" s="1"/>
  <c r="AA3010" i="2" s="1"/>
  <c r="X2826" i="2"/>
  <c r="Z2826" i="2" s="1"/>
  <c r="AA2826" i="2" s="1"/>
  <c r="X790" i="2"/>
  <c r="Z790" i="2" s="1"/>
  <c r="AA790" i="2" s="1"/>
  <c r="X3414" i="2"/>
  <c r="Z3414" i="2" s="1"/>
  <c r="AA3414" i="2" s="1"/>
  <c r="X2498" i="2"/>
  <c r="Z2498" i="2" s="1"/>
  <c r="AA2498" i="2" s="1"/>
  <c r="X4683" i="2"/>
  <c r="Z4683" i="2" s="1"/>
  <c r="AA4683" i="2" s="1"/>
  <c r="X1000" i="2"/>
  <c r="Z1000" i="2" s="1"/>
  <c r="AA1000" i="2" s="1"/>
  <c r="X113" i="2"/>
  <c r="Z113" i="2" s="1"/>
  <c r="AA113" i="2" s="1"/>
  <c r="X514" i="2"/>
  <c r="Z514" i="2" s="1"/>
  <c r="AA514" i="2" s="1"/>
  <c r="X888" i="2"/>
  <c r="Z888" i="2" s="1"/>
  <c r="AA888" i="2" s="1"/>
  <c r="X1246" i="2"/>
  <c r="Z1246" i="2" s="1"/>
  <c r="AA1246" i="2" s="1"/>
  <c r="X1627" i="2"/>
  <c r="Z1627" i="2" s="1"/>
  <c r="AA1627" i="2" s="1"/>
  <c r="X1995" i="2"/>
  <c r="Z1995" i="2" s="1"/>
  <c r="AA1995" i="2" s="1"/>
  <c r="X40" i="2"/>
  <c r="Z40" i="2" s="1"/>
  <c r="AA40" i="2" s="1"/>
  <c r="X443" i="2"/>
  <c r="Z443" i="2" s="1"/>
  <c r="AA443" i="2" s="1"/>
  <c r="X823" i="2"/>
  <c r="Z823" i="2" s="1"/>
  <c r="AA823" i="2" s="1"/>
  <c r="X1174" i="2"/>
  <c r="Z1174" i="2" s="1"/>
  <c r="AA1174" i="2" s="1"/>
  <c r="X1567" i="2"/>
  <c r="Z1567" i="2" s="1"/>
  <c r="AA1567" i="2" s="1"/>
  <c r="X1924" i="2"/>
  <c r="Z1924" i="2" s="1"/>
  <c r="AA1924" i="2" s="1"/>
  <c r="X2297" i="2"/>
  <c r="Z2297" i="2" s="1"/>
  <c r="AA2297" i="2" s="1"/>
  <c r="X335" i="2"/>
  <c r="Z335" i="2" s="1"/>
  <c r="AA335" i="2" s="1"/>
  <c r="X737" i="2"/>
  <c r="Z737" i="2" s="1"/>
  <c r="AA737" i="2" s="1"/>
  <c r="X1080" i="2"/>
  <c r="Z1080" i="2" s="1"/>
  <c r="AA1080" i="2" s="1"/>
  <c r="X1486" i="2"/>
  <c r="Z1486" i="2" s="1"/>
  <c r="AA1486" i="2" s="1"/>
  <c r="X1837" i="2"/>
  <c r="Z1837" i="2" s="1"/>
  <c r="AA1837" i="2" s="1"/>
  <c r="X2203" i="2"/>
  <c r="Z2203" i="2" s="1"/>
  <c r="AA2203" i="2" s="1"/>
  <c r="X392" i="2"/>
  <c r="Z392" i="2" s="1"/>
  <c r="AA392" i="2" s="1"/>
  <c r="X780" i="2"/>
  <c r="Z780" i="2" s="1"/>
  <c r="AA780" i="2" s="1"/>
  <c r="X1127" i="2"/>
  <c r="Z1127" i="2" s="1"/>
  <c r="AA1127" i="2" s="1"/>
  <c r="X1531" i="2"/>
  <c r="Z1531" i="2" s="1"/>
  <c r="AA1531" i="2" s="1"/>
  <c r="X1882" i="2"/>
  <c r="Z1882" i="2" s="1"/>
  <c r="AA1882" i="2" s="1"/>
  <c r="X239" i="2"/>
  <c r="Z239" i="2" s="1"/>
  <c r="AA239" i="2" s="1"/>
  <c r="X650" i="2"/>
  <c r="Z650" i="2" s="1"/>
  <c r="AA650" i="2" s="1"/>
  <c r="X986" i="2"/>
  <c r="Z986" i="2" s="1"/>
  <c r="AA986" i="2" s="1"/>
  <c r="X1388" i="2"/>
  <c r="Z1388" i="2" s="1"/>
  <c r="AA1388" i="2" s="1"/>
  <c r="X1743" i="2"/>
  <c r="Z1743" i="2" s="1"/>
  <c r="AA1743" i="2" s="1"/>
  <c r="X2123" i="2"/>
  <c r="Z2123" i="2" s="1"/>
  <c r="AA2123" i="2" s="1"/>
  <c r="X142" i="2"/>
  <c r="Z142" i="2" s="1"/>
  <c r="AA142" i="2" s="1"/>
  <c r="X546" i="2"/>
  <c r="Z546" i="2" s="1"/>
  <c r="AA546" i="2" s="1"/>
  <c r="X909" i="2"/>
  <c r="Z909" i="2" s="1"/>
  <c r="AA909" i="2" s="1"/>
  <c r="X1286" i="2"/>
  <c r="Z1286" i="2" s="1"/>
  <c r="AA1286" i="2" s="1"/>
  <c r="X1649" i="2"/>
  <c r="Z1649" i="2" s="1"/>
  <c r="AA1649" i="2" s="1"/>
  <c r="X2023" i="2"/>
  <c r="Z2023" i="2" s="1"/>
  <c r="AA2023" i="2" s="1"/>
  <c r="X346" i="2"/>
  <c r="Z346" i="2" s="1"/>
  <c r="AA346" i="2" s="1"/>
  <c r="X743" i="2"/>
  <c r="Z743" i="2" s="1"/>
  <c r="AA743" i="2" s="1"/>
  <c r="X1086" i="2"/>
  <c r="Z1086" i="2" s="1"/>
  <c r="AA1086" i="2" s="1"/>
  <c r="X1492" i="2"/>
  <c r="Z1492" i="2" s="1"/>
  <c r="AA1492" i="2" s="1"/>
  <c r="X1842" i="2"/>
  <c r="Z1842" i="2" s="1"/>
  <c r="AA1842" i="2" s="1"/>
  <c r="X76" i="2"/>
  <c r="Z76" i="2" s="1"/>
  <c r="AA76" i="2" s="1"/>
  <c r="X482" i="2"/>
  <c r="Z482" i="2" s="1"/>
  <c r="AA482" i="2" s="1"/>
  <c r="X853" i="2"/>
  <c r="Z853" i="2" s="1"/>
  <c r="AA853" i="2" s="1"/>
  <c r="X1204" i="2"/>
  <c r="Z1204" i="2" s="1"/>
  <c r="AA1204" i="2" s="1"/>
  <c r="X1597" i="2"/>
  <c r="Z1597" i="2" s="1"/>
  <c r="AA1597" i="2" s="1"/>
  <c r="X1962" i="2"/>
  <c r="Z1962" i="2" s="1"/>
  <c r="AA1962" i="2" s="1"/>
  <c r="X26" i="2"/>
  <c r="Z26" i="2" s="1"/>
  <c r="AA26" i="2" s="1"/>
  <c r="X429" i="2"/>
  <c r="Z429" i="2" s="1"/>
  <c r="AA429" i="2" s="1"/>
  <c r="X812" i="2"/>
  <c r="Z812" i="2" s="1"/>
  <c r="AA812" i="2" s="1"/>
  <c r="X1161" i="2"/>
  <c r="Z1161" i="2" s="1"/>
  <c r="AA1161" i="2" s="1"/>
  <c r="X1556" i="2"/>
  <c r="Z1556" i="2" s="1"/>
  <c r="AA1556" i="2" s="1"/>
  <c r="X1912" i="2"/>
  <c r="Z1912" i="2" s="1"/>
  <c r="AA1912" i="2" s="1"/>
  <c r="X126" i="2"/>
  <c r="Z126" i="2" s="1"/>
  <c r="AA126" i="2" s="1"/>
  <c r="X527" i="2"/>
  <c r="Z527" i="2" s="1"/>
  <c r="AA527" i="2" s="1"/>
  <c r="X897" i="2"/>
  <c r="Z897" i="2" s="1"/>
  <c r="AA897" i="2" s="1"/>
  <c r="X1261" i="2"/>
  <c r="Z1261" i="2" s="1"/>
  <c r="AA1261" i="2" s="1"/>
  <c r="X1636" i="2"/>
  <c r="Z1636" i="2" s="1"/>
  <c r="AA1636" i="2" s="1"/>
  <c r="X2006" i="2"/>
  <c r="Z2006" i="2" s="1"/>
  <c r="AA2006" i="2" s="1"/>
  <c r="X222" i="2"/>
  <c r="Z222" i="2" s="1"/>
  <c r="AA222" i="2" s="1"/>
  <c r="X631" i="2"/>
  <c r="Z631" i="2" s="1"/>
  <c r="AA631" i="2" s="1"/>
  <c r="X3791" i="2"/>
  <c r="Z3791" i="2" s="1"/>
  <c r="AA3791" i="2" s="1"/>
  <c r="X2627" i="2"/>
  <c r="Z2627" i="2" s="1"/>
  <c r="AA2627" i="2" s="1"/>
  <c r="X2996" i="2"/>
  <c r="Z2996" i="2" s="1"/>
  <c r="AA2996" i="2" s="1"/>
  <c r="X3372" i="2"/>
  <c r="Z3372" i="2" s="1"/>
  <c r="AA3372" i="2" s="1"/>
  <c r="X3715" i="2"/>
  <c r="Z3715" i="2" s="1"/>
  <c r="AA3715" i="2" s="1"/>
  <c r="X4096" i="2"/>
  <c r="Z4096" i="2" s="1"/>
  <c r="AA4096" i="2" s="1"/>
  <c r="X4481" i="2"/>
  <c r="Z4481" i="2" s="1"/>
  <c r="AA4481" i="2" s="1"/>
  <c r="X229" i="2"/>
  <c r="Z229" i="2" s="1"/>
  <c r="AA229" i="2" s="1"/>
  <c r="X1199" i="2"/>
  <c r="Z1199" i="2" s="1"/>
  <c r="AA1199" i="2" s="1"/>
  <c r="X2175" i="2"/>
  <c r="Z2175" i="2" s="1"/>
  <c r="AA2175" i="2" s="1"/>
  <c r="X3081" i="2"/>
  <c r="Z3081" i="2" s="1"/>
  <c r="AA3081" i="2" s="1"/>
  <c r="X4197" i="2"/>
  <c r="Z4197" i="2" s="1"/>
  <c r="AA4197" i="2" s="1"/>
  <c r="X2542" i="2"/>
  <c r="Z2542" i="2" s="1"/>
  <c r="AA2542" i="2" s="1"/>
  <c r="X2453" i="2"/>
  <c r="Z2453" i="2" s="1"/>
  <c r="AA2453" i="2" s="1"/>
  <c r="X2834" i="2"/>
  <c r="Z2834" i="2" s="1"/>
  <c r="AA2834" i="2" s="1"/>
  <c r="X3195" i="2"/>
  <c r="Z3195" i="2" s="1"/>
  <c r="AA3195" i="2" s="1"/>
  <c r="X3569" i="2"/>
  <c r="Z3569" i="2" s="1"/>
  <c r="AA3569" i="2" s="1"/>
  <c r="X3933" i="2"/>
  <c r="Z3933" i="2" s="1"/>
  <c r="AA3933" i="2" s="1"/>
  <c r="X4317" i="2"/>
  <c r="Z4317" i="2" s="1"/>
  <c r="AA4317" i="2" s="1"/>
  <c r="X4704" i="2"/>
  <c r="Z4704" i="2" s="1"/>
  <c r="AA4704" i="2" s="1"/>
  <c r="X1755" i="2"/>
  <c r="Z1755" i="2" s="1"/>
  <c r="AA1755" i="2" s="1"/>
  <c r="X2675" i="2"/>
  <c r="Z2675" i="2" s="1"/>
  <c r="AA2675" i="2" s="1"/>
  <c r="X2744" i="2"/>
  <c r="Z2744" i="2" s="1"/>
  <c r="AA2744" i="2" s="1"/>
  <c r="X3106" i="2"/>
  <c r="Z3106" i="2" s="1"/>
  <c r="AA3106" i="2" s="1"/>
  <c r="X3484" i="2"/>
  <c r="Z3484" i="2" s="1"/>
  <c r="AA3484" i="2" s="1"/>
  <c r="X3847" i="2"/>
  <c r="Z3847" i="2" s="1"/>
  <c r="AA3847" i="2" s="1"/>
  <c r="X4216" i="2"/>
  <c r="Z4216" i="2" s="1"/>
  <c r="AA4216" i="2" s="1"/>
  <c r="X4617" i="2"/>
  <c r="Z4617" i="2" s="1"/>
  <c r="AA4617" i="2" s="1"/>
  <c r="X479" i="2"/>
  <c r="Z479" i="2" s="1"/>
  <c r="AA479" i="2" s="1"/>
  <c r="X1450" i="2"/>
  <c r="Z1450" i="2" s="1"/>
  <c r="AA1450" i="2" s="1"/>
  <c r="X2449" i="2"/>
  <c r="Z2449" i="2" s="1"/>
  <c r="AA2449" i="2" s="1"/>
  <c r="X3379" i="2"/>
  <c r="Z3379" i="2" s="1"/>
  <c r="AA3379" i="2" s="1"/>
  <c r="X2455" i="2"/>
  <c r="Z2455" i="2" s="1"/>
  <c r="AA2455" i="2" s="1"/>
  <c r="X2836" i="2"/>
  <c r="Z2836" i="2" s="1"/>
  <c r="AA2836" i="2" s="1"/>
  <c r="X3197" i="2"/>
  <c r="Z3197" i="2" s="1"/>
  <c r="AA3197" i="2" s="1"/>
  <c r="X3571" i="2"/>
  <c r="Z3571" i="2" s="1"/>
  <c r="AA3571" i="2" s="1"/>
  <c r="X3935" i="2"/>
  <c r="Z3935" i="2" s="1"/>
  <c r="AA3935" i="2" s="1"/>
  <c r="X4319" i="2"/>
  <c r="Z4319" i="2" s="1"/>
  <c r="AA4319" i="2" s="1"/>
  <c r="X4706" i="2"/>
  <c r="Z4706" i="2" s="1"/>
  <c r="AA4706" i="2" s="1"/>
  <c r="X695" i="2"/>
  <c r="Z695" i="2" s="1"/>
  <c r="AA695" i="2" s="1"/>
  <c r="X1761" i="2"/>
  <c r="Z1761" i="2" s="1"/>
  <c r="AA1761" i="2" s="1"/>
  <c r="X2685" i="2"/>
  <c r="Z2685" i="2" s="1"/>
  <c r="AA2685" i="2" s="1"/>
  <c r="X3696" i="2"/>
  <c r="Z3696" i="2" s="1"/>
  <c r="AA3696" i="2" s="1"/>
  <c r="X4607" i="2"/>
  <c r="Z4607" i="2" s="1"/>
  <c r="AA4607" i="2" s="1"/>
  <c r="X2397" i="2"/>
  <c r="Z2397" i="2" s="1"/>
  <c r="AA2397" i="2" s="1"/>
  <c r="X2403" i="2"/>
  <c r="Z2403" i="2" s="1"/>
  <c r="AA2403" i="2" s="1"/>
  <c r="X2795" i="2"/>
  <c r="Z2795" i="2" s="1"/>
  <c r="AA2795" i="2" s="1"/>
  <c r="X3154" i="2"/>
  <c r="Z3154" i="2" s="1"/>
  <c r="AA3154" i="2" s="1"/>
  <c r="X3532" i="2"/>
  <c r="Z3532" i="2" s="1"/>
  <c r="AA3532" i="2" s="1"/>
  <c r="X3895" i="2"/>
  <c r="Z3895" i="2" s="1"/>
  <c r="AA3895" i="2" s="1"/>
  <c r="X4276" i="2"/>
  <c r="Z4276" i="2" s="1"/>
  <c r="AA4276" i="2" s="1"/>
  <c r="X4667" i="2"/>
  <c r="Z4667" i="2" s="1"/>
  <c r="AA4667" i="2" s="1"/>
  <c r="X596" i="2"/>
  <c r="Z596" i="2" s="1"/>
  <c r="AA596" i="2" s="1"/>
  <c r="X1650" i="2"/>
  <c r="Z1650" i="2" s="1"/>
  <c r="AA1650" i="2" s="1"/>
  <c r="X2554" i="2"/>
  <c r="Z2554" i="2" s="1"/>
  <c r="AA2554" i="2" s="1"/>
  <c r="X3626" i="2"/>
  <c r="Z3626" i="2" s="1"/>
  <c r="AA3626" i="2" s="1"/>
  <c r="X4551" i="2"/>
  <c r="Z4551" i="2" s="1"/>
  <c r="AA4551" i="2" s="1"/>
  <c r="X4677" i="2"/>
  <c r="Z4677" i="2" s="1"/>
  <c r="AA4677" i="2" s="1"/>
  <c r="X2726" i="2"/>
  <c r="Z2726" i="2" s="1"/>
  <c r="AA2726" i="2" s="1"/>
  <c r="X3092" i="2"/>
  <c r="Z3092" i="2" s="1"/>
  <c r="AA3092" i="2" s="1"/>
  <c r="X3466" i="2"/>
  <c r="Z3466" i="2" s="1"/>
  <c r="AA3466" i="2" s="1"/>
  <c r="X3822" i="2"/>
  <c r="Z3822" i="2" s="1"/>
  <c r="AA3822" i="2" s="1"/>
  <c r="X4199" i="2"/>
  <c r="Z4199" i="2" s="1"/>
  <c r="AA4199" i="2" s="1"/>
  <c r="X4596" i="2"/>
  <c r="Z4596" i="2" s="1"/>
  <c r="AA4596" i="2" s="1"/>
  <c r="X445" i="2"/>
  <c r="Z445" i="2" s="1"/>
  <c r="AA445" i="2" s="1"/>
  <c r="X1402" i="2"/>
  <c r="Z1402" i="2" s="1"/>
  <c r="AA1402" i="2" s="1"/>
  <c r="X2412" i="2"/>
  <c r="Z2412" i="2" s="1"/>
  <c r="AA2412" i="2" s="1"/>
  <c r="X3632" i="2"/>
  <c r="Z3632" i="2" s="1"/>
  <c r="AA3632" i="2" s="1"/>
  <c r="X4554" i="2"/>
  <c r="Z4554" i="2" s="1"/>
  <c r="AA4554" i="2" s="1"/>
  <c r="X2431" i="2"/>
  <c r="Z2431" i="2" s="1"/>
  <c r="AA2431" i="2" s="1"/>
  <c r="X2818" i="2"/>
  <c r="Z2818" i="2" s="1"/>
  <c r="AA2818" i="2" s="1"/>
  <c r="X3179" i="2"/>
  <c r="Z3179" i="2" s="1"/>
  <c r="AA3179" i="2" s="1"/>
  <c r="X3555" i="2"/>
  <c r="Z3555" i="2" s="1"/>
  <c r="AA3555" i="2" s="1"/>
  <c r="X3917" i="2"/>
  <c r="Z3917" i="2" s="1"/>
  <c r="AA3917" i="2" s="1"/>
  <c r="X4298" i="2"/>
  <c r="Z4298" i="2" s="1"/>
  <c r="AA4298" i="2" s="1"/>
  <c r="X4692" i="2"/>
  <c r="Z4692" i="2" s="1"/>
  <c r="AA4692" i="2" s="1"/>
  <c r="X662" i="2"/>
  <c r="Z662" i="2" s="1"/>
  <c r="AA662" i="2" s="1"/>
  <c r="X1722" i="2"/>
  <c r="Z1722" i="2" s="1"/>
  <c r="AA1722" i="2" s="1"/>
  <c r="X2814" i="2"/>
  <c r="Z2814" i="2" s="1"/>
  <c r="AA2814" i="2" s="1"/>
  <c r="X3807" i="2"/>
  <c r="Z3807" i="2" s="1"/>
  <c r="AA3807" i="2" s="1"/>
  <c r="X266" i="2"/>
  <c r="Z266" i="2" s="1"/>
  <c r="AA266" i="2" s="1"/>
  <c r="X2170" i="2"/>
  <c r="Z2170" i="2" s="1"/>
  <c r="AA2170" i="2" s="1"/>
  <c r="X2567" i="2"/>
  <c r="Z2567" i="2" s="1"/>
  <c r="AA2567" i="2" s="1"/>
  <c r="X2941" i="2"/>
  <c r="Z2941" i="2" s="1"/>
  <c r="AA2941" i="2" s="1"/>
  <c r="X3312" i="2"/>
  <c r="Z3312" i="2" s="1"/>
  <c r="AA3312" i="2" s="1"/>
  <c r="X3658" i="2"/>
  <c r="Z3658" i="2" s="1"/>
  <c r="AA3658" i="2" s="1"/>
  <c r="X4031" i="2"/>
  <c r="Z4031" i="2" s="1"/>
  <c r="AA4031" i="2" s="1"/>
  <c r="X4420" i="2"/>
  <c r="Z4420" i="2" s="1"/>
  <c r="AA4420" i="2" s="1"/>
  <c r="X65" i="2"/>
  <c r="Z65" i="2" s="1"/>
  <c r="AA65" i="2" s="1"/>
  <c r="X1029" i="2"/>
  <c r="Z1029" i="2" s="1"/>
  <c r="AA1029" i="2" s="1"/>
  <c r="X2037" i="2"/>
  <c r="Z2037" i="2" s="1"/>
  <c r="AA2037" i="2" s="1"/>
  <c r="X2994" i="2"/>
  <c r="Z2994" i="2" s="1"/>
  <c r="AA2994" i="2" s="1"/>
  <c r="X4044" i="2"/>
  <c r="Z4044" i="2" s="1"/>
  <c r="AA4044" i="2" s="1"/>
  <c r="X1585" i="2"/>
  <c r="Z1585" i="2" s="1"/>
  <c r="AA1585" i="2" s="1"/>
  <c r="X2439" i="2"/>
  <c r="Z2439" i="2" s="1"/>
  <c r="AA2439" i="2" s="1"/>
  <c r="X2821" i="2"/>
  <c r="Z2821" i="2" s="1"/>
  <c r="AA2821" i="2" s="1"/>
  <c r="X3182" i="2"/>
  <c r="Z3182" i="2" s="1"/>
  <c r="AA3182" i="2" s="1"/>
  <c r="X3558" i="2"/>
  <c r="Z3558" i="2" s="1"/>
  <c r="AA3558" i="2" s="1"/>
  <c r="X3919" i="2"/>
  <c r="Z3919" i="2" s="1"/>
  <c r="AA3919" i="2" s="1"/>
  <c r="X4306" i="2"/>
  <c r="Z4306" i="2" s="1"/>
  <c r="AA4306" i="2" s="1"/>
  <c r="X4694" i="2"/>
  <c r="Z4694" i="2" s="1"/>
  <c r="AA4694" i="2" s="1"/>
  <c r="X665" i="2"/>
  <c r="Z665" i="2" s="1"/>
  <c r="AA665" i="2" s="1"/>
  <c r="X1732" i="2"/>
  <c r="Z1732" i="2" s="1"/>
  <c r="AA1732" i="2" s="1"/>
  <c r="X2622" i="2"/>
  <c r="Z2622" i="2" s="1"/>
  <c r="AA2622" i="2" s="1"/>
  <c r="X3712" i="2"/>
  <c r="Z3712" i="2" s="1"/>
  <c r="AA3712" i="2" s="1"/>
  <c r="X4625" i="2"/>
  <c r="Z4625" i="2" s="1"/>
  <c r="AA4625" i="2" s="1"/>
  <c r="X3517" i="2"/>
  <c r="Z3517" i="2" s="1"/>
  <c r="AA3517" i="2" s="1"/>
  <c r="X2541" i="2"/>
  <c r="Z2541" i="2" s="1"/>
  <c r="AA2541" i="2" s="1"/>
  <c r="X2919" i="2"/>
  <c r="Z2919" i="2" s="1"/>
  <c r="AA2919" i="2" s="1"/>
  <c r="X3281" i="2"/>
  <c r="Z3281" i="2" s="1"/>
  <c r="AA3281" i="2" s="1"/>
  <c r="X3638" i="2"/>
  <c r="Z3638" i="2" s="1"/>
  <c r="AA3638" i="2" s="1"/>
  <c r="X4013" i="2"/>
  <c r="Z4013" i="2" s="1"/>
  <c r="AA4013" i="2" s="1"/>
  <c r="X4395" i="2"/>
  <c r="Z4395" i="2" s="1"/>
  <c r="AA4395" i="2" s="1"/>
  <c r="X3346" i="2"/>
  <c r="Z3346" i="2" s="1"/>
  <c r="AA3346" i="2" s="1"/>
  <c r="X4368" i="2"/>
  <c r="Z4368" i="2" s="1"/>
  <c r="AA4368" i="2" s="1"/>
  <c r="X3704" i="2"/>
  <c r="Z3704" i="2" s="1"/>
  <c r="AA3704" i="2" s="1"/>
  <c r="X4101" i="2"/>
  <c r="Z4101" i="2" s="1"/>
  <c r="AA4101" i="2" s="1"/>
  <c r="X1046" i="2"/>
  <c r="Z1046" i="2" s="1"/>
  <c r="AA1046" i="2" s="1"/>
  <c r="X2231" i="2"/>
  <c r="Z2231" i="2" s="1"/>
  <c r="AA2231" i="2" s="1"/>
  <c r="X3202" i="2"/>
  <c r="Z3202" i="2" s="1"/>
  <c r="AA3202" i="2" s="1"/>
  <c r="X4230" i="2"/>
  <c r="Z4230" i="2" s="1"/>
  <c r="AA4230" i="2" s="1"/>
  <c r="X2768" i="2"/>
  <c r="Z2768" i="2" s="1"/>
  <c r="AA2768" i="2" s="1"/>
  <c r="X2261" i="2"/>
  <c r="Z2261" i="2" s="1"/>
  <c r="AA2261" i="2" s="1"/>
  <c r="X2663" i="2"/>
  <c r="Z2663" i="2" s="1"/>
  <c r="AA2663" i="2" s="1"/>
  <c r="X3036" i="2"/>
  <c r="Z3036" i="2" s="1"/>
  <c r="AA3036" i="2" s="1"/>
  <c r="X3413" i="2"/>
  <c r="Z3413" i="2" s="1"/>
  <c r="AA3413" i="2" s="1"/>
  <c r="X3758" i="2"/>
  <c r="Z3758" i="2" s="1"/>
  <c r="AA3758" i="2" s="1"/>
  <c r="X4131" i="2"/>
  <c r="Z4131" i="2" s="1"/>
  <c r="AA4131" i="2" s="1"/>
  <c r="X4532" i="2"/>
  <c r="Z4532" i="2" s="1"/>
  <c r="AA4532" i="2" s="1"/>
  <c r="X315" i="2"/>
  <c r="Z315" i="2" s="1"/>
  <c r="AA315" i="2" s="1"/>
  <c r="X1284" i="2"/>
  <c r="Z1284" i="2" s="1"/>
  <c r="AA1284" i="2" s="1"/>
  <c r="X2287" i="2"/>
  <c r="Z2287" i="2" s="1"/>
  <c r="AA2287" i="2" s="1"/>
  <c r="X3209" i="2"/>
  <c r="Z3209" i="2" s="1"/>
  <c r="AA3209" i="2" s="1"/>
  <c r="X4185" i="2"/>
  <c r="Z4185" i="2" s="1"/>
  <c r="AA4185" i="2" s="1"/>
  <c r="X2436" i="2"/>
  <c r="Z2436" i="2" s="1"/>
  <c r="AA2436" i="2" s="1"/>
  <c r="X223" i="2"/>
  <c r="Z223" i="2" s="1"/>
  <c r="AA223" i="2" s="1"/>
  <c r="X632" i="2"/>
  <c r="Z632" i="2" s="1"/>
  <c r="AA632" i="2" s="1"/>
  <c r="X976" i="2"/>
  <c r="Z976" i="2" s="1"/>
  <c r="AA976" i="2" s="1"/>
  <c r="X1372" i="2"/>
  <c r="Z1372" i="2" s="1"/>
  <c r="AA1372" i="2" s="1"/>
  <c r="X1727" i="2"/>
  <c r="Z1727" i="2" s="1"/>
  <c r="AA1727" i="2" s="1"/>
  <c r="X2106" i="2"/>
  <c r="Z2106" i="2" s="1"/>
  <c r="AA2106" i="2" s="1"/>
  <c r="X2492" i="2"/>
  <c r="Z2492" i="2" s="1"/>
  <c r="AA2492" i="2" s="1"/>
  <c r="X2871" i="2"/>
  <c r="Z2871" i="2" s="1"/>
  <c r="AA2871" i="2" s="1"/>
  <c r="X3239" i="2"/>
  <c r="Z3239" i="2" s="1"/>
  <c r="AA3239" i="2" s="1"/>
  <c r="X3605" i="2"/>
  <c r="Z3605" i="2" s="1"/>
  <c r="AA3605" i="2" s="1"/>
  <c r="X3993" i="2"/>
  <c r="Z3993" i="2" s="1"/>
  <c r="AA3993" i="2" s="1"/>
  <c r="X3818" i="2"/>
  <c r="Z3818" i="2" s="1"/>
  <c r="AA3818" i="2" s="1"/>
  <c r="X384" i="2"/>
  <c r="Z384" i="2" s="1"/>
  <c r="AA384" i="2" s="1"/>
  <c r="X1212" i="2"/>
  <c r="Z1212" i="2" s="1"/>
  <c r="AA1212" i="2" s="1"/>
  <c r="X1603" i="2"/>
  <c r="Z1603" i="2" s="1"/>
  <c r="AA1603" i="2" s="1"/>
  <c r="X1967" i="2"/>
  <c r="Z1967" i="2" s="1"/>
  <c r="AA1967" i="2" s="1"/>
  <c r="X2338" i="2"/>
  <c r="Z2338" i="2" s="1"/>
  <c r="AA2338" i="2" s="1"/>
  <c r="X2736" i="2"/>
  <c r="Z2736" i="2" s="1"/>
  <c r="AA2736" i="2" s="1"/>
  <c r="X67" i="2"/>
  <c r="Z67" i="2" s="1"/>
  <c r="AA67" i="2" s="1"/>
  <c r="X581" i="2"/>
  <c r="Z581" i="2" s="1"/>
  <c r="AA581" i="2" s="1"/>
  <c r="X2230" i="2"/>
  <c r="Z2230" i="2" s="1"/>
  <c r="AA2230" i="2" s="1"/>
  <c r="X1579" i="2"/>
  <c r="Z1579" i="2" s="1"/>
  <c r="AA1579" i="2" s="1"/>
  <c r="X1343" i="2"/>
  <c r="Z1343" i="2" s="1"/>
  <c r="AA1343" i="2" s="1"/>
  <c r="X2518" i="2"/>
  <c r="Z2518" i="2" s="1"/>
  <c r="AA2518" i="2" s="1"/>
  <c r="X1172" i="2"/>
  <c r="Z1172" i="2" s="1"/>
  <c r="AA1172" i="2" s="1"/>
  <c r="X1315" i="2"/>
  <c r="Z1315" i="2" s="1"/>
  <c r="AA1315" i="2" s="1"/>
  <c r="X3946" i="2"/>
  <c r="Z3946" i="2" s="1"/>
  <c r="AA3946" i="2" s="1"/>
  <c r="X3165" i="2"/>
  <c r="Z3165" i="2" s="1"/>
  <c r="AA3165" i="2" s="1"/>
  <c r="X3574" i="2"/>
  <c r="Z3574" i="2" s="1"/>
  <c r="AA3574" i="2" s="1"/>
  <c r="X901" i="2"/>
  <c r="Z901" i="2" s="1"/>
  <c r="AA901" i="2" s="1"/>
  <c r="X1453" i="2"/>
  <c r="Z1453" i="2" s="1"/>
  <c r="AA1453" i="2" s="1"/>
  <c r="X2064" i="2"/>
  <c r="Z2064" i="2" s="1"/>
  <c r="AA2064" i="2" s="1"/>
  <c r="X1532" i="2"/>
  <c r="Z1532" i="2" s="1"/>
  <c r="AA1532" i="2" s="1"/>
  <c r="X1019" i="2"/>
  <c r="Z1019" i="2" s="1"/>
  <c r="AA1019" i="2" s="1"/>
  <c r="X1496" i="2"/>
  <c r="Z1496" i="2" s="1"/>
  <c r="AA1496" i="2" s="1"/>
  <c r="X1144" i="2"/>
  <c r="Z1144" i="2" s="1"/>
  <c r="AA1144" i="2" s="1"/>
  <c r="X2791" i="2"/>
  <c r="Z2791" i="2" s="1"/>
  <c r="AA2791" i="2" s="1"/>
  <c r="X4026" i="2"/>
  <c r="Z4026" i="2" s="1"/>
  <c r="AA4026" i="2" s="1"/>
  <c r="X1025" i="2"/>
  <c r="Z1025" i="2" s="1"/>
  <c r="AA1025" i="2" s="1"/>
  <c r="X4345" i="2"/>
  <c r="Z4345" i="2" s="1"/>
  <c r="AA4345" i="2" s="1"/>
  <c r="X2189" i="2"/>
  <c r="Z2189" i="2" s="1"/>
  <c r="AA2189" i="2" s="1"/>
  <c r="X2335" i="2"/>
  <c r="Z2335" i="2" s="1"/>
  <c r="AA2335" i="2" s="1"/>
  <c r="X2422" i="2"/>
  <c r="Z2422" i="2" s="1"/>
  <c r="AA2422" i="2" s="1"/>
  <c r="X2094" i="2"/>
  <c r="Z2094" i="2" s="1"/>
  <c r="AA2094" i="2" s="1"/>
  <c r="X2707" i="2"/>
  <c r="Z2707" i="2" s="1"/>
  <c r="AA2707" i="2" s="1"/>
  <c r="X2031" i="2"/>
  <c r="Z2031" i="2" s="1"/>
  <c r="AA2031" i="2" s="1"/>
  <c r="X2872" i="2"/>
  <c r="Z2872" i="2" s="1"/>
  <c r="AA2872" i="2" s="1"/>
  <c r="X919" i="2"/>
  <c r="Z919" i="2" s="1"/>
  <c r="AA919" i="2" s="1"/>
  <c r="X1481" i="2"/>
  <c r="Z1481" i="2" s="1"/>
  <c r="AA1481" i="2" s="1"/>
  <c r="X1713" i="2"/>
  <c r="Z1713" i="2" s="1"/>
  <c r="AA1713" i="2" s="1"/>
  <c r="X19" i="2"/>
  <c r="Z19" i="2" s="1"/>
  <c r="AA19" i="2" s="1"/>
  <c r="X523" i="2"/>
  <c r="Z523" i="2" s="1"/>
  <c r="AA523" i="2" s="1"/>
  <c r="X2127" i="2"/>
  <c r="Z2127" i="2" s="1"/>
  <c r="AA2127" i="2" s="1"/>
  <c r="X789" i="2"/>
  <c r="Z789" i="2" s="1"/>
  <c r="AA789" i="2" s="1"/>
  <c r="X1600" i="2"/>
  <c r="Z1600" i="2" s="1"/>
  <c r="AA1600" i="2" s="1"/>
  <c r="X3082" i="2"/>
  <c r="Z3082" i="2" s="1"/>
  <c r="AA3082" i="2" s="1"/>
  <c r="X4100" i="2"/>
  <c r="Z4100" i="2" s="1"/>
  <c r="AA4100" i="2" s="1"/>
  <c r="X131" i="2"/>
  <c r="Z131" i="2" s="1"/>
  <c r="AA131" i="2" s="1"/>
  <c r="X3728" i="2"/>
  <c r="Z3728" i="2" s="1"/>
  <c r="AA3728" i="2" s="1"/>
  <c r="X4466" i="2"/>
  <c r="Z4466" i="2" s="1"/>
  <c r="AA4466" i="2" s="1"/>
  <c r="X4201" i="2"/>
  <c r="Z4201" i="2" s="1"/>
  <c r="AA4201" i="2" s="1"/>
  <c r="X3362" i="2"/>
  <c r="Z3362" i="2" s="1"/>
  <c r="AA3362" i="2" s="1"/>
  <c r="X3801" i="2"/>
  <c r="Z3801" i="2" s="1"/>
  <c r="AA3801" i="2" s="1"/>
  <c r="X410" i="2"/>
  <c r="Z410" i="2" s="1"/>
  <c r="AA410" i="2" s="1"/>
  <c r="X4583" i="2"/>
  <c r="Z4583" i="2" s="1"/>
  <c r="AA4583" i="2" s="1"/>
  <c r="X3624" i="2"/>
  <c r="Z3624" i="2" s="1"/>
  <c r="AA3624" i="2" s="1"/>
  <c r="X1098" i="2"/>
  <c r="Z1098" i="2" s="1"/>
  <c r="AA1098" i="2" s="1"/>
  <c r="X2782" i="2"/>
  <c r="Z2782" i="2" s="1"/>
  <c r="AA2782" i="2" s="1"/>
  <c r="X2808" i="2"/>
  <c r="Z2808" i="2" s="1"/>
  <c r="AA2808" i="2" s="1"/>
  <c r="X643" i="2"/>
  <c r="Z643" i="2" s="1"/>
  <c r="AA643" i="2" s="1"/>
  <c r="X257" i="2"/>
  <c r="Z257" i="2" s="1"/>
  <c r="AA257" i="2" s="1"/>
  <c r="X2140" i="2"/>
  <c r="Z2140" i="2" s="1"/>
  <c r="AA2140" i="2" s="1"/>
  <c r="X8" i="2"/>
  <c r="Z8" i="2" s="1"/>
  <c r="AA8" i="2" s="1"/>
  <c r="X1895" i="2"/>
  <c r="Z1895" i="2" s="1"/>
  <c r="AA1895" i="2" s="1"/>
  <c r="X2162" i="2"/>
  <c r="Z2162" i="2" s="1"/>
  <c r="AA2162" i="2" s="1"/>
  <c r="X181" i="2"/>
  <c r="Z181" i="2" s="1"/>
  <c r="AA181" i="2" s="1"/>
  <c r="X590" i="2"/>
  <c r="Z590" i="2" s="1"/>
  <c r="AA590" i="2" s="1"/>
  <c r="X941" i="2"/>
  <c r="Z941" i="2" s="1"/>
  <c r="AA941" i="2" s="1"/>
  <c r="X1328" i="2"/>
  <c r="Z1328" i="2" s="1"/>
  <c r="AA1328" i="2" s="1"/>
  <c r="X1687" i="2"/>
  <c r="Z1687" i="2" s="1"/>
  <c r="AA1687" i="2" s="1"/>
  <c r="X2062" i="2"/>
  <c r="Z2062" i="2" s="1"/>
  <c r="AA2062" i="2" s="1"/>
  <c r="X137" i="2"/>
  <c r="Z137" i="2" s="1"/>
  <c r="AA137" i="2" s="1"/>
  <c r="X539" i="2"/>
  <c r="Z539" i="2" s="1"/>
  <c r="AA539" i="2" s="1"/>
  <c r="X904" i="2"/>
  <c r="Z904" i="2" s="1"/>
  <c r="AA904" i="2" s="1"/>
  <c r="X1273" i="2"/>
  <c r="Z1273" i="2" s="1"/>
  <c r="AA1273" i="2" s="1"/>
  <c r="X1644" i="2"/>
  <c r="Z1644" i="2" s="1"/>
  <c r="AA1644" i="2" s="1"/>
  <c r="X2016" i="2"/>
  <c r="Z2016" i="2" s="1"/>
  <c r="AA2016" i="2" s="1"/>
  <c r="X1953" i="2"/>
  <c r="Z1953" i="2" s="1"/>
  <c r="AA1953" i="2" s="1"/>
  <c r="X2324" i="2"/>
  <c r="Z2324" i="2" s="1"/>
  <c r="AA2324" i="2" s="1"/>
  <c r="X365" i="2"/>
  <c r="Z365" i="2" s="1"/>
  <c r="AA365" i="2" s="1"/>
  <c r="X757" i="2"/>
  <c r="Z757" i="2" s="1"/>
  <c r="AA757" i="2" s="1"/>
  <c r="X1103" i="2"/>
  <c r="Z1103" i="2" s="1"/>
  <c r="AA1103" i="2" s="1"/>
  <c r="X1508" i="2"/>
  <c r="Z1508" i="2" s="1"/>
  <c r="AA1508" i="2" s="1"/>
  <c r="X1858" i="2"/>
  <c r="Z1858" i="2" s="1"/>
  <c r="AA1858" i="2" s="1"/>
  <c r="X18" i="2"/>
  <c r="Z18" i="2" s="1"/>
  <c r="AA18" i="2" s="1"/>
  <c r="X422" i="2"/>
  <c r="Z422" i="2" s="1"/>
  <c r="AA422" i="2" s="1"/>
  <c r="X806" i="2"/>
  <c r="Z806" i="2" s="1"/>
  <c r="AA806" i="2" s="1"/>
  <c r="X1155" i="2"/>
  <c r="Z1155" i="2" s="1"/>
  <c r="AA1155" i="2" s="1"/>
  <c r="X1551" i="2"/>
  <c r="Z1551" i="2" s="1"/>
  <c r="AA1551" i="2" s="1"/>
  <c r="X1904" i="2"/>
  <c r="Z1904" i="2" s="1"/>
  <c r="AA1904" i="2" s="1"/>
  <c r="X1010" i="2"/>
  <c r="Z1010" i="2" s="1"/>
  <c r="AA1010" i="2" s="1"/>
  <c r="X1417" i="2"/>
  <c r="Z1417" i="2" s="1"/>
  <c r="AA1417" i="2" s="1"/>
  <c r="X1767" i="2"/>
  <c r="Z1767" i="2" s="1"/>
  <c r="AA1767" i="2" s="1"/>
  <c r="X2147" i="2"/>
  <c r="Z2147" i="2" s="1"/>
  <c r="AA2147" i="2" s="1"/>
  <c r="X167" i="2"/>
  <c r="Z167" i="2" s="1"/>
  <c r="AA167" i="2" s="1"/>
  <c r="X570" i="2"/>
  <c r="Z570" i="2" s="1"/>
  <c r="AA570" i="2" s="1"/>
  <c r="X929" i="2"/>
  <c r="Z929" i="2" s="1"/>
  <c r="AA929" i="2" s="1"/>
  <c r="X1316" i="2"/>
  <c r="Z1316" i="2" s="1"/>
  <c r="AA1316" i="2" s="1"/>
  <c r="X1677" i="2"/>
  <c r="Z1677" i="2" s="1"/>
  <c r="AA1677" i="2" s="1"/>
  <c r="X2069" i="2"/>
  <c r="Z2069" i="2" s="1"/>
  <c r="AA2069" i="2" s="1"/>
  <c r="X372" i="2"/>
  <c r="Z372" i="2" s="1"/>
  <c r="AA372" i="2" s="1"/>
  <c r="X762" i="2"/>
  <c r="Z762" i="2" s="1"/>
  <c r="AA762" i="2" s="1"/>
  <c r="X1108" i="2"/>
  <c r="Z1108" i="2" s="1"/>
  <c r="AA1108" i="2" s="1"/>
  <c r="X1514" i="2"/>
  <c r="Z1514" i="2" s="1"/>
  <c r="AA1514" i="2" s="1"/>
  <c r="X1863" i="2"/>
  <c r="Z1863" i="2" s="1"/>
  <c r="AA1863" i="2" s="1"/>
  <c r="X103" i="2"/>
  <c r="Z103" i="2" s="1"/>
  <c r="AA103" i="2" s="1"/>
  <c r="X504" i="2"/>
  <c r="Z504" i="2" s="1"/>
  <c r="AA504" i="2" s="1"/>
  <c r="X876" i="2"/>
  <c r="Z876" i="2" s="1"/>
  <c r="AA876" i="2" s="1"/>
  <c r="X1229" i="2"/>
  <c r="Z1229" i="2" s="1"/>
  <c r="AA1229" i="2" s="1"/>
  <c r="X1614" i="2"/>
  <c r="Z1614" i="2" s="1"/>
  <c r="AA1614" i="2" s="1"/>
  <c r="X1982" i="2"/>
  <c r="Z1982" i="2" s="1"/>
  <c r="AA1982" i="2" s="1"/>
  <c r="X54" i="2"/>
  <c r="Z54" i="2" s="1"/>
  <c r="AA54" i="2" s="1"/>
  <c r="X456" i="2"/>
  <c r="Z456" i="2" s="1"/>
  <c r="AA456" i="2" s="1"/>
  <c r="X834" i="2"/>
  <c r="Z834" i="2" s="1"/>
  <c r="AA834" i="2" s="1"/>
  <c r="X1184" i="2"/>
  <c r="Z1184" i="2" s="1"/>
  <c r="AA1184" i="2" s="1"/>
  <c r="X1576" i="2"/>
  <c r="Z1576" i="2" s="1"/>
  <c r="AA1576" i="2" s="1"/>
  <c r="X1934" i="2"/>
  <c r="Z1934" i="2" s="1"/>
  <c r="AA1934" i="2" s="1"/>
  <c r="X150" i="2"/>
  <c r="Z150" i="2" s="1"/>
  <c r="AA150" i="2" s="1"/>
  <c r="X551" i="2"/>
  <c r="Z551" i="2" s="1"/>
  <c r="AA551" i="2" s="1"/>
  <c r="X913" i="2"/>
  <c r="Z913" i="2" s="1"/>
  <c r="AA913" i="2" s="1"/>
  <c r="X1292" i="2"/>
  <c r="Z1292" i="2" s="1"/>
  <c r="AA1292" i="2" s="1"/>
  <c r="X1659" i="2"/>
  <c r="Z1659" i="2" s="1"/>
  <c r="AA1659" i="2" s="1"/>
  <c r="X2049" i="2"/>
  <c r="Z2049" i="2" s="1"/>
  <c r="AA2049" i="2" s="1"/>
  <c r="X253" i="2"/>
  <c r="Z253" i="2" s="1"/>
  <c r="AA253" i="2" s="1"/>
  <c r="X658" i="2"/>
  <c r="Z658" i="2" s="1"/>
  <c r="AA658" i="2" s="1"/>
  <c r="X994" i="2"/>
  <c r="Z994" i="2" s="1"/>
  <c r="AA994" i="2" s="1"/>
  <c r="X1399" i="2"/>
  <c r="Z1399" i="2" s="1"/>
  <c r="AA1399" i="2" s="1"/>
  <c r="X1751" i="2"/>
  <c r="Z1751" i="2" s="1"/>
  <c r="AA1751" i="2" s="1"/>
  <c r="X4249" i="2"/>
  <c r="Z4249" i="2" s="1"/>
  <c r="AA4249" i="2" s="1"/>
  <c r="X2651" i="2"/>
  <c r="Z2651" i="2" s="1"/>
  <c r="AA2651" i="2" s="1"/>
  <c r="X3017" i="2"/>
  <c r="Z3017" i="2" s="1"/>
  <c r="AA3017" i="2" s="1"/>
  <c r="X3394" i="2"/>
  <c r="Z3394" i="2" s="1"/>
  <c r="AA3394" i="2" s="1"/>
  <c r="X3737" i="2"/>
  <c r="Z3737" i="2" s="1"/>
  <c r="AA3737" i="2" s="1"/>
  <c r="X4119" i="2"/>
  <c r="Z4119" i="2" s="1"/>
  <c r="AA4119" i="2" s="1"/>
  <c r="X4517" i="2"/>
  <c r="Z4517" i="2" s="1"/>
  <c r="AA4517" i="2" s="1"/>
  <c r="X1259" i="2"/>
  <c r="Z1259" i="2" s="1"/>
  <c r="AA1259" i="2" s="1"/>
  <c r="X3221" i="2"/>
  <c r="Z3221" i="2" s="1"/>
  <c r="AA3221" i="2" s="1"/>
  <c r="X4242" i="2"/>
  <c r="Z4242" i="2" s="1"/>
  <c r="AA4242" i="2" s="1"/>
  <c r="X2949" i="2"/>
  <c r="Z2949" i="2" s="1"/>
  <c r="AA2949" i="2" s="1"/>
  <c r="X2476" i="2"/>
  <c r="Z2476" i="2" s="1"/>
  <c r="AA2476" i="2" s="1"/>
  <c r="X2856" i="2"/>
  <c r="Z2856" i="2" s="1"/>
  <c r="AA2856" i="2" s="1"/>
  <c r="X3218" i="2"/>
  <c r="Z3218" i="2" s="1"/>
  <c r="AA3218" i="2" s="1"/>
  <c r="X3587" i="2"/>
  <c r="Z3587" i="2" s="1"/>
  <c r="AA3587" i="2" s="1"/>
  <c r="X3955" i="2"/>
  <c r="Z3955" i="2" s="1"/>
  <c r="AA3955" i="2" s="1"/>
  <c r="X4340" i="2"/>
  <c r="Z4340" i="2" s="1"/>
  <c r="AA4340" i="2" s="1"/>
  <c r="X1256" i="2"/>
  <c r="Z1256" i="2" s="1"/>
  <c r="AA1256" i="2" s="1"/>
  <c r="X785" i="2"/>
  <c r="Z785" i="2" s="1"/>
  <c r="AA785" i="2" s="1"/>
  <c r="X1819" i="2"/>
  <c r="Z1819" i="2" s="1"/>
  <c r="AA1819" i="2" s="1"/>
  <c r="X2729" i="2"/>
  <c r="Z2729" i="2" s="1"/>
  <c r="AA2729" i="2" s="1"/>
  <c r="X2375" i="2"/>
  <c r="Z2375" i="2" s="1"/>
  <c r="AA2375" i="2" s="1"/>
  <c r="X2767" i="2"/>
  <c r="Z2767" i="2" s="1"/>
  <c r="AA2767" i="2" s="1"/>
  <c r="X3131" i="2"/>
  <c r="Z3131" i="2" s="1"/>
  <c r="AA3131" i="2" s="1"/>
  <c r="X3502" i="2"/>
  <c r="Z3502" i="2" s="1"/>
  <c r="AA3502" i="2" s="1"/>
  <c r="X3866" i="2"/>
  <c r="Z3866" i="2" s="1"/>
  <c r="AA3866" i="2" s="1"/>
  <c r="X4247" i="2"/>
  <c r="Z4247" i="2" s="1"/>
  <c r="AA4247" i="2" s="1"/>
  <c r="X4641" i="2"/>
  <c r="Z4641" i="2" s="1"/>
  <c r="AA4641" i="2" s="1"/>
  <c r="X552" i="2"/>
  <c r="Z552" i="2" s="1"/>
  <c r="AA552" i="2" s="1"/>
  <c r="X1511" i="2"/>
  <c r="Z1511" i="2" s="1"/>
  <c r="AA1511" i="2" s="1"/>
  <c r="X2501" i="2"/>
  <c r="Z2501" i="2" s="1"/>
  <c r="AA2501" i="2" s="1"/>
  <c r="X3439" i="2"/>
  <c r="Z3439" i="2" s="1"/>
  <c r="AA3439" i="2" s="1"/>
  <c r="X2478" i="2"/>
  <c r="Z2478" i="2" s="1"/>
  <c r="AA2478" i="2" s="1"/>
  <c r="X2861" i="2"/>
  <c r="Z2861" i="2" s="1"/>
  <c r="AA2861" i="2" s="1"/>
  <c r="X3223" i="2"/>
  <c r="Z3223" i="2" s="1"/>
  <c r="AA3223" i="2" s="1"/>
  <c r="X3589" i="2"/>
  <c r="Z3589" i="2" s="1"/>
  <c r="AA3589" i="2" s="1"/>
  <c r="X3958" i="2"/>
  <c r="Z3958" i="2" s="1"/>
  <c r="AA3958" i="2" s="1"/>
  <c r="X4343" i="2"/>
  <c r="Z4343" i="2" s="1"/>
  <c r="AA4343" i="2" s="1"/>
  <c r="X1589" i="2"/>
  <c r="Z1589" i="2" s="1"/>
  <c r="AA1589" i="2" s="1"/>
  <c r="X791" i="2"/>
  <c r="Z791" i="2" s="1"/>
  <c r="AA791" i="2" s="1"/>
  <c r="X1824" i="2"/>
  <c r="Z1824" i="2" s="1"/>
  <c r="AA1824" i="2" s="1"/>
  <c r="X2738" i="2"/>
  <c r="Z2738" i="2" s="1"/>
  <c r="AA2738" i="2" s="1"/>
  <c r="X3746" i="2"/>
  <c r="Z3746" i="2" s="1"/>
  <c r="AA3746" i="2" s="1"/>
  <c r="X4676" i="2"/>
  <c r="Z4676" i="2" s="1"/>
  <c r="AA4676" i="2" s="1"/>
  <c r="X2042" i="2"/>
  <c r="Z2042" i="2" s="1"/>
  <c r="AA2042" i="2" s="1"/>
  <c r="X2428" i="2"/>
  <c r="Z2428" i="2" s="1"/>
  <c r="AA2428" i="2" s="1"/>
  <c r="X2815" i="2"/>
  <c r="Z2815" i="2" s="1"/>
  <c r="AA2815" i="2" s="1"/>
  <c r="X3176" i="2"/>
  <c r="Z3176" i="2" s="1"/>
  <c r="AA3176" i="2" s="1"/>
  <c r="X3552" i="2"/>
  <c r="Z3552" i="2" s="1"/>
  <c r="AA3552" i="2" s="1"/>
  <c r="X3914" i="2"/>
  <c r="Z3914" i="2" s="1"/>
  <c r="AA3914" i="2" s="1"/>
  <c r="X4296" i="2"/>
  <c r="Z4296" i="2" s="1"/>
  <c r="AA4296" i="2" s="1"/>
  <c r="X4688" i="2"/>
  <c r="Z4688" i="2" s="1"/>
  <c r="AA4688" i="2" s="1"/>
  <c r="X649" i="2"/>
  <c r="Z649" i="2" s="1"/>
  <c r="AA649" i="2" s="1"/>
  <c r="X1718" i="2"/>
  <c r="Z1718" i="2" s="1"/>
  <c r="AA1718" i="2" s="1"/>
  <c r="X2598" i="2"/>
  <c r="Z2598" i="2" s="1"/>
  <c r="AA2598" i="2" s="1"/>
  <c r="X3700" i="2"/>
  <c r="Z3700" i="2" s="1"/>
  <c r="AA3700" i="2" s="1"/>
  <c r="X4609" i="2"/>
  <c r="Z4609" i="2" s="1"/>
  <c r="AA4609" i="2" s="1"/>
  <c r="X2421" i="2"/>
  <c r="Z2421" i="2" s="1"/>
  <c r="AA2421" i="2" s="1"/>
  <c r="X2747" i="2"/>
  <c r="Z2747" i="2" s="1"/>
  <c r="AA2747" i="2" s="1"/>
  <c r="X3111" i="2"/>
  <c r="Z3111" i="2" s="1"/>
  <c r="AA3111" i="2" s="1"/>
  <c r="X3487" i="2"/>
  <c r="Z3487" i="2" s="1"/>
  <c r="AA3487" i="2" s="1"/>
  <c r="X3851" i="2"/>
  <c r="Z3851" i="2" s="1"/>
  <c r="AA3851" i="2" s="1"/>
  <c r="X4220" i="2"/>
  <c r="Z4220" i="2" s="1"/>
  <c r="AA4220" i="2" s="1"/>
  <c r="X4624" i="2"/>
  <c r="Z4624" i="2" s="1"/>
  <c r="AA4624" i="2" s="1"/>
  <c r="X486" i="2"/>
  <c r="Z486" i="2" s="1"/>
  <c r="AA486" i="2" s="1"/>
  <c r="X1457" i="2"/>
  <c r="Z1457" i="2" s="1"/>
  <c r="AA1457" i="2" s="1"/>
  <c r="X2463" i="2"/>
  <c r="Z2463" i="2" s="1"/>
  <c r="AA2463" i="2" s="1"/>
  <c r="X3706" i="2"/>
  <c r="Z3706" i="2" s="1"/>
  <c r="AA3706" i="2" s="1"/>
  <c r="X4618" i="2"/>
  <c r="Z4618" i="2" s="1"/>
  <c r="AA4618" i="2" s="1"/>
  <c r="X2526" i="2"/>
  <c r="Z2526" i="2" s="1"/>
  <c r="AA2526" i="2" s="1"/>
  <c r="X2460" i="2"/>
  <c r="Z2460" i="2" s="1"/>
  <c r="AA2460" i="2" s="1"/>
  <c r="X2841" i="2"/>
  <c r="Z2841" i="2" s="1"/>
  <c r="AA2841" i="2" s="1"/>
  <c r="X3203" i="2"/>
  <c r="Z3203" i="2" s="1"/>
  <c r="AA3203" i="2" s="1"/>
  <c r="X3575" i="2"/>
  <c r="Z3575" i="2" s="1"/>
  <c r="AA3575" i="2" s="1"/>
  <c r="X3938" i="2"/>
  <c r="Z3938" i="2" s="1"/>
  <c r="AA3938" i="2" s="1"/>
  <c r="X4325" i="2"/>
  <c r="Z4325" i="2" s="1"/>
  <c r="AA4325" i="2" s="1"/>
  <c r="X4709" i="2"/>
  <c r="Z4709" i="2" s="1"/>
  <c r="AA4709" i="2" s="1"/>
  <c r="X721" i="2"/>
  <c r="Z721" i="2" s="1"/>
  <c r="AA721" i="2" s="1"/>
  <c r="X1785" i="2"/>
  <c r="Z1785" i="2" s="1"/>
  <c r="AA1785" i="2" s="1"/>
  <c r="X2883" i="2"/>
  <c r="Z2883" i="2" s="1"/>
  <c r="AA2883" i="2" s="1"/>
  <c r="X3845" i="2"/>
  <c r="Z3845" i="2" s="1"/>
  <c r="AA3845" i="2" s="1"/>
  <c r="X521" i="2"/>
  <c r="Z521" i="2" s="1"/>
  <c r="AA521" i="2" s="1"/>
  <c r="X2190" i="2"/>
  <c r="Z2190" i="2" s="1"/>
  <c r="AA2190" i="2" s="1"/>
  <c r="X2594" i="2"/>
  <c r="Z2594" i="2" s="1"/>
  <c r="AA2594" i="2" s="1"/>
  <c r="X2961" i="2"/>
  <c r="Z2961" i="2" s="1"/>
  <c r="AA2961" i="2" s="1"/>
  <c r="X3336" i="2"/>
  <c r="Z3336" i="2" s="1"/>
  <c r="AA3336" i="2" s="1"/>
  <c r="X3680" i="2"/>
  <c r="Z3680" i="2" s="1"/>
  <c r="AA3680" i="2" s="1"/>
  <c r="X4054" i="2"/>
  <c r="Z4054" i="2" s="1"/>
  <c r="AA4054" i="2" s="1"/>
  <c r="X4444" i="2"/>
  <c r="Z4444" i="2" s="1"/>
  <c r="AA4444" i="2" s="1"/>
  <c r="X148" i="2"/>
  <c r="Z148" i="2" s="1"/>
  <c r="AA148" i="2" s="1"/>
  <c r="X1106" i="2"/>
  <c r="Z1106" i="2" s="1"/>
  <c r="AA1106" i="2" s="1"/>
  <c r="X2093" i="2"/>
  <c r="Z2093" i="2" s="1"/>
  <c r="AA2093" i="2" s="1"/>
  <c r="X3045" i="2"/>
  <c r="Z3045" i="2" s="1"/>
  <c r="AA3045" i="2" s="1"/>
  <c r="X4092" i="2"/>
  <c r="Z4092" i="2" s="1"/>
  <c r="AA4092" i="2" s="1"/>
  <c r="X1908" i="2"/>
  <c r="Z1908" i="2" s="1"/>
  <c r="AA1908" i="2" s="1"/>
  <c r="X2462" i="2"/>
  <c r="Z2462" i="2" s="1"/>
  <c r="AA2462" i="2" s="1"/>
  <c r="X2846" i="2"/>
  <c r="Z2846" i="2" s="1"/>
  <c r="AA2846" i="2" s="1"/>
  <c r="X3205" i="2"/>
  <c r="Z3205" i="2" s="1"/>
  <c r="AA3205" i="2" s="1"/>
  <c r="X3577" i="2"/>
  <c r="Z3577" i="2" s="1"/>
  <c r="AA3577" i="2" s="1"/>
  <c r="X3944" i="2"/>
  <c r="Z3944" i="2" s="1"/>
  <c r="AA3944" i="2" s="1"/>
  <c r="X4327" i="2"/>
  <c r="Z4327" i="2" s="1"/>
  <c r="AA4327" i="2" s="1"/>
  <c r="X96" i="2"/>
  <c r="Z96" i="2" s="1"/>
  <c r="AA96" i="2" s="1"/>
  <c r="X725" i="2"/>
  <c r="Z725" i="2" s="1"/>
  <c r="AA725" i="2" s="1"/>
  <c r="X1790" i="2"/>
  <c r="Z1790" i="2" s="1"/>
  <c r="AA1790" i="2" s="1"/>
  <c r="X2702" i="2"/>
  <c r="Z2702" i="2" s="1"/>
  <c r="AA2702" i="2" s="1"/>
  <c r="X3757" i="2"/>
  <c r="Z3757" i="2" s="1"/>
  <c r="AA3757" i="2" s="1"/>
  <c r="X32" i="2"/>
  <c r="Z32" i="2" s="1"/>
  <c r="AA32" i="2" s="1"/>
  <c r="X2571" i="2"/>
  <c r="Z2571" i="2" s="1"/>
  <c r="AA2571" i="2" s="1"/>
  <c r="X2943" i="2"/>
  <c r="Z2943" i="2" s="1"/>
  <c r="AA2943" i="2" s="1"/>
  <c r="X3315" i="2"/>
  <c r="Z3315" i="2" s="1"/>
  <c r="AA3315" i="2" s="1"/>
  <c r="X3662" i="2"/>
  <c r="Z3662" i="2" s="1"/>
  <c r="AA3662" i="2" s="1"/>
  <c r="X4034" i="2"/>
  <c r="Z4034" i="2" s="1"/>
  <c r="AA4034" i="2" s="1"/>
  <c r="X4421" i="2"/>
  <c r="Z4421" i="2" s="1"/>
  <c r="AA4421" i="2" s="1"/>
  <c r="X4148" i="2"/>
  <c r="Z4148" i="2" s="1"/>
  <c r="AA4148" i="2" s="1"/>
  <c r="X2490" i="2"/>
  <c r="Z2490" i="2" s="1"/>
  <c r="AA2490" i="2" s="1"/>
  <c r="X2869" i="2"/>
  <c r="Z2869" i="2" s="1"/>
  <c r="AA2869" i="2" s="1"/>
  <c r="X3236" i="2"/>
  <c r="Z3236" i="2" s="1"/>
  <c r="AA3236" i="2" s="1"/>
  <c r="X3602" i="2"/>
  <c r="Z3602" i="2" s="1"/>
  <c r="AA3602" i="2" s="1"/>
  <c r="X3967" i="2"/>
  <c r="Z3967" i="2" s="1"/>
  <c r="AA3967" i="2" s="1"/>
  <c r="X4352" i="2"/>
  <c r="Z4352" i="2" s="1"/>
  <c r="AA4352" i="2" s="1"/>
  <c r="X35" i="2"/>
  <c r="Z35" i="2" s="1"/>
  <c r="AA35" i="2" s="1"/>
  <c r="X1116" i="2"/>
  <c r="Z1116" i="2" s="1"/>
  <c r="AA1116" i="2" s="1"/>
  <c r="X2284" i="2"/>
  <c r="Z2284" i="2" s="1"/>
  <c r="AA2284" i="2" s="1"/>
  <c r="X4299" i="2"/>
  <c r="Z4299" i="2" s="1"/>
  <c r="AA4299" i="2" s="1"/>
  <c r="X3293" i="2"/>
  <c r="Z3293" i="2" s="1"/>
  <c r="AA3293" i="2" s="1"/>
  <c r="X2285" i="2"/>
  <c r="Z2285" i="2" s="1"/>
  <c r="AA2285" i="2" s="1"/>
  <c r="X2683" i="2"/>
  <c r="Z2683" i="2" s="1"/>
  <c r="AA2683" i="2" s="1"/>
  <c r="X3061" i="2"/>
  <c r="Z3061" i="2" s="1"/>
  <c r="AA3061" i="2" s="1"/>
  <c r="X3436" i="2"/>
  <c r="Z3436" i="2" s="1"/>
  <c r="AA3436" i="2" s="1"/>
  <c r="X3778" i="2"/>
  <c r="Z3778" i="2" s="1"/>
  <c r="AA3778" i="2" s="1"/>
  <c r="X4155" i="2"/>
  <c r="Z4155" i="2" s="1"/>
  <c r="AA4155" i="2" s="1"/>
  <c r="X4558" i="2"/>
  <c r="Z4558" i="2" s="1"/>
  <c r="AA4558" i="2" s="1"/>
  <c r="X363" i="2"/>
  <c r="Z363" i="2" s="1"/>
  <c r="AA363" i="2" s="1"/>
  <c r="X1332" i="2"/>
  <c r="Z1332" i="2" s="1"/>
  <c r="AA1332" i="2" s="1"/>
  <c r="X2341" i="2"/>
  <c r="Z2341" i="2" s="1"/>
  <c r="AA2341" i="2" s="1"/>
  <c r="X3247" i="2"/>
  <c r="Z3247" i="2" s="1"/>
  <c r="AA3247" i="2" s="1"/>
  <c r="X4231" i="2"/>
  <c r="Z4231" i="2" s="1"/>
  <c r="AA4231" i="2" s="1"/>
  <c r="X2805" i="2"/>
  <c r="Z2805" i="2" s="1"/>
  <c r="AA2805" i="2" s="1"/>
  <c r="X254" i="2"/>
  <c r="Z254" i="2" s="1"/>
  <c r="AA254" i="2" s="1"/>
  <c r="X659" i="2"/>
  <c r="Z659" i="2" s="1"/>
  <c r="AA659" i="2" s="1"/>
  <c r="X996" i="2"/>
  <c r="Z996" i="2" s="1"/>
  <c r="AA996" i="2" s="1"/>
  <c r="X1401" i="2"/>
  <c r="Z1401" i="2" s="1"/>
  <c r="AA1401" i="2" s="1"/>
  <c r="X1753" i="2"/>
  <c r="Z1753" i="2" s="1"/>
  <c r="AA1753" i="2" s="1"/>
  <c r="X2132" i="2"/>
  <c r="Z2132" i="2" s="1"/>
  <c r="AA2132" i="2" s="1"/>
  <c r="X2517" i="2"/>
  <c r="Z2517" i="2" s="1"/>
  <c r="AA2517" i="2" s="1"/>
  <c r="X2896" i="2"/>
  <c r="Z2896" i="2" s="1"/>
  <c r="AA2896" i="2" s="1"/>
  <c r="X3261" i="2"/>
  <c r="Z3261" i="2" s="1"/>
  <c r="AA3261" i="2" s="1"/>
  <c r="X3623" i="2"/>
  <c r="Z3623" i="2" s="1"/>
  <c r="AA3623" i="2" s="1"/>
  <c r="X4017" i="2"/>
  <c r="Z4017" i="2" s="1"/>
  <c r="AA4017" i="2" s="1"/>
  <c r="X3875" i="2"/>
  <c r="Z3875" i="2" s="1"/>
  <c r="AA3875" i="2" s="1"/>
  <c r="X633" i="2"/>
  <c r="Z633" i="2" s="1"/>
  <c r="AA633" i="2" s="1"/>
  <c r="X108" i="2"/>
  <c r="Z108" i="2" s="1"/>
  <c r="AA108" i="2" s="1"/>
  <c r="X510" i="2"/>
  <c r="Z510" i="2" s="1"/>
  <c r="AA510" i="2" s="1"/>
  <c r="X882" i="2"/>
  <c r="Z882" i="2" s="1"/>
  <c r="AA882" i="2" s="1"/>
  <c r="X1241" i="2"/>
  <c r="Z1241" i="2" s="1"/>
  <c r="AA1241" i="2" s="1"/>
  <c r="X1622" i="2"/>
  <c r="Z1622" i="2" s="1"/>
  <c r="AA1622" i="2" s="1"/>
  <c r="X856" i="2"/>
  <c r="Z856" i="2" s="1"/>
  <c r="AA856" i="2" s="1"/>
  <c r="X62" i="2"/>
  <c r="Z62" i="2" s="1"/>
  <c r="AA62" i="2" s="1"/>
  <c r="X120" i="2"/>
  <c r="Z120" i="2" s="1"/>
  <c r="AA120" i="2" s="1"/>
  <c r="X193" i="2"/>
  <c r="Z193" i="2" s="1"/>
  <c r="AA193" i="2" s="1"/>
  <c r="X1845" i="2"/>
  <c r="Z1845" i="2" s="1"/>
  <c r="AA1845" i="2" s="1"/>
  <c r="X1620" i="2"/>
  <c r="Z1620" i="2" s="1"/>
  <c r="AA1620" i="2" s="1"/>
  <c r="X1482" i="2"/>
  <c r="Z1482" i="2" s="1"/>
  <c r="AA1482" i="2" s="1"/>
  <c r="X1594" i="2"/>
  <c r="Z1594" i="2" s="1"/>
  <c r="AA1594" i="2" s="1"/>
  <c r="X4233" i="2"/>
  <c r="Z4233" i="2" s="1"/>
  <c r="AA4233" i="2" s="1"/>
  <c r="X3122" i="2"/>
  <c r="Z3122" i="2" s="1"/>
  <c r="AA3122" i="2" s="1"/>
  <c r="X3744" i="2"/>
  <c r="Z3744" i="2" s="1"/>
  <c r="AA3744" i="2" s="1"/>
  <c r="X9" i="2"/>
  <c r="Z9" i="2" s="1"/>
  <c r="AA9" i="2" s="1"/>
  <c r="X1002" i="2"/>
  <c r="Z1002" i="2" s="1"/>
  <c r="AA1002" i="2" s="1"/>
  <c r="X140" i="2"/>
  <c r="Z140" i="2" s="1"/>
  <c r="AA140" i="2" s="1"/>
  <c r="X275" i="2"/>
  <c r="Z275" i="2" s="1"/>
  <c r="AA275" i="2" s="1"/>
  <c r="X4245" i="2"/>
  <c r="Z4245" i="2" s="1"/>
  <c r="AA4245" i="2" s="1"/>
  <c r="X186" i="2"/>
  <c r="Z186" i="2" s="1"/>
  <c r="AA186" i="2" s="1"/>
  <c r="X1887" i="2"/>
  <c r="Z1887" i="2" s="1"/>
  <c r="AA1887" i="2" s="1"/>
  <c r="X1507" i="2"/>
  <c r="Z1507" i="2" s="1"/>
  <c r="AA1507" i="2" s="1"/>
  <c r="X2863" i="2"/>
  <c r="Z2863" i="2" s="1"/>
  <c r="AA2863" i="2" s="1"/>
  <c r="X3335" i="2"/>
  <c r="Z3335" i="2" s="1"/>
  <c r="AA3335" i="2" s="1"/>
  <c r="X3798" i="2"/>
  <c r="Z3798" i="2" s="1"/>
  <c r="AA3798" i="2" s="1"/>
  <c r="X3681" i="2"/>
  <c r="Z3681" i="2" s="1"/>
  <c r="AA3681" i="2" s="1"/>
  <c r="X3431" i="2"/>
  <c r="Z3431" i="2" s="1"/>
  <c r="AA3431" i="2" s="1"/>
  <c r="X2989" i="2"/>
  <c r="Z2989" i="2" s="1"/>
  <c r="AA2989" i="2" s="1"/>
  <c r="X4503" i="2"/>
  <c r="Z4503" i="2" s="1"/>
  <c r="AA4503" i="2" s="1"/>
  <c r="X2414" i="2"/>
  <c r="Z2414" i="2" s="1"/>
  <c r="AA2414" i="2" s="1"/>
  <c r="X4518" i="2"/>
  <c r="Z4518" i="2" s="1"/>
  <c r="AA4518" i="2" s="1"/>
  <c r="X2647" i="2"/>
  <c r="Z2647" i="2" s="1"/>
  <c r="AA2647" i="2" s="1"/>
  <c r="X1374" i="2"/>
  <c r="Z1374" i="2" s="1"/>
  <c r="AA1374" i="2" s="1"/>
  <c r="X36" i="2"/>
  <c r="Z36" i="2" s="1"/>
  <c r="AA36" i="2" s="1"/>
  <c r="X1782" i="2"/>
  <c r="Z1782" i="2" s="1"/>
  <c r="AA1782" i="2" s="1"/>
  <c r="X162" i="2"/>
  <c r="Z162" i="2" s="1"/>
  <c r="AA162" i="2" s="1"/>
  <c r="X1815" i="2"/>
  <c r="Z1815" i="2" s="1"/>
  <c r="AA1815" i="2" s="1"/>
  <c r="X1890" i="2"/>
  <c r="Z1890" i="2" s="1"/>
  <c r="AA1890" i="2" s="1"/>
  <c r="X2997" i="2"/>
  <c r="Z2997" i="2" s="1"/>
  <c r="AA2997" i="2" s="1"/>
  <c r="X3272" i="2"/>
  <c r="Z3272" i="2" s="1"/>
  <c r="AA3272" i="2" s="1"/>
  <c r="X2999" i="2"/>
  <c r="Z2999" i="2" s="1"/>
  <c r="AA2999" i="2" s="1"/>
  <c r="X2958" i="2"/>
  <c r="Z2958" i="2" s="1"/>
  <c r="AA2958" i="2" s="1"/>
  <c r="X3616" i="2"/>
  <c r="Z3616" i="2" s="1"/>
  <c r="AA3616" i="2" s="1"/>
  <c r="X4082" i="2"/>
  <c r="Z4082" i="2" s="1"/>
  <c r="AA4082" i="2" s="1"/>
  <c r="X3483" i="2"/>
  <c r="Z3483" i="2" s="1"/>
  <c r="AA3483" i="2" s="1"/>
  <c r="X1935" i="2"/>
  <c r="Z1935" i="2" s="1"/>
  <c r="AA1935" i="2" s="1"/>
  <c r="X2643" i="2"/>
  <c r="Z2643" i="2" s="1"/>
  <c r="AA2643" i="2" s="1"/>
  <c r="X4310" i="2"/>
  <c r="Z4310" i="2" s="1"/>
  <c r="AA4310" i="2" s="1"/>
  <c r="X2843" i="2"/>
  <c r="Z2843" i="2" s="1"/>
  <c r="AA2843" i="2" s="1"/>
  <c r="X43" i="2"/>
  <c r="Z43" i="2" s="1"/>
  <c r="AA43" i="2" s="1"/>
  <c r="X3243" i="2"/>
  <c r="Z3243" i="2" s="1"/>
  <c r="AA3243" i="2" s="1"/>
  <c r="X2418" i="2"/>
  <c r="Z2418" i="2" s="1"/>
  <c r="AA2418" i="2" s="1"/>
  <c r="X2030" i="2"/>
  <c r="Z2030" i="2" s="1"/>
  <c r="AA2030" i="2" s="1"/>
  <c r="X2243" i="2"/>
  <c r="Z2243" i="2" s="1"/>
  <c r="AA2243" i="2" s="1"/>
  <c r="X1142" i="2"/>
  <c r="Z1142" i="2" s="1"/>
  <c r="AA1142" i="2" s="1"/>
  <c r="X308" i="2"/>
  <c r="Z308" i="2" s="1"/>
  <c r="AA308" i="2" s="1"/>
  <c r="X708" i="2"/>
  <c r="Z708" i="2" s="1"/>
  <c r="AA708" i="2" s="1"/>
  <c r="X1051" i="2"/>
  <c r="Z1051" i="2" s="1"/>
  <c r="AA1051" i="2" s="1"/>
  <c r="X1452" i="2"/>
  <c r="Z1452" i="2" s="1"/>
  <c r="AA1452" i="2" s="1"/>
  <c r="X1805" i="2"/>
  <c r="Z1805" i="2" s="1"/>
  <c r="AA1805" i="2" s="1"/>
  <c r="X2180" i="2"/>
  <c r="Z2180" i="2" s="1"/>
  <c r="AA2180" i="2" s="1"/>
  <c r="X204" i="2"/>
  <c r="Z204" i="2" s="1"/>
  <c r="AA204" i="2" s="1"/>
  <c r="X617" i="2"/>
  <c r="Z617" i="2" s="1"/>
  <c r="AA617" i="2" s="1"/>
  <c r="X961" i="2"/>
  <c r="Z961" i="2" s="1"/>
  <c r="AA961" i="2" s="1"/>
  <c r="X1349" i="2"/>
  <c r="Z1349" i="2" s="1"/>
  <c r="AA1349" i="2" s="1"/>
  <c r="X1711" i="2"/>
  <c r="Z1711" i="2" s="1"/>
  <c r="AA1711" i="2" s="1"/>
  <c r="X2082" i="2"/>
  <c r="Z2082" i="2" s="1"/>
  <c r="AA2082" i="2" s="1"/>
  <c r="X159" i="2"/>
  <c r="Z159" i="2" s="1"/>
  <c r="AA159" i="2" s="1"/>
  <c r="X563" i="2"/>
  <c r="Z563" i="2" s="1"/>
  <c r="AA563" i="2" s="1"/>
  <c r="X922" i="2"/>
  <c r="Z922" i="2" s="1"/>
  <c r="AA922" i="2" s="1"/>
  <c r="X1308" i="2"/>
  <c r="Z1308" i="2" s="1"/>
  <c r="AA1308" i="2" s="1"/>
  <c r="X1667" i="2"/>
  <c r="Z1667" i="2" s="1"/>
  <c r="AA1667" i="2" s="1"/>
  <c r="X2039" i="2"/>
  <c r="Z2039" i="2" s="1"/>
  <c r="AA2039" i="2" s="1"/>
  <c r="X94" i="2"/>
  <c r="Z94" i="2" s="1"/>
  <c r="AA94" i="2" s="1"/>
  <c r="X498" i="2"/>
  <c r="Z498" i="2" s="1"/>
  <c r="AA498" i="2" s="1"/>
  <c r="X868" i="2"/>
  <c r="Z868" i="2" s="1"/>
  <c r="AA868" i="2" s="1"/>
  <c r="X1221" i="2"/>
  <c r="Z1221" i="2" s="1"/>
  <c r="AA1221" i="2" s="1"/>
  <c r="X1608" i="2"/>
  <c r="Z1608" i="2" s="1"/>
  <c r="AA1608" i="2" s="1"/>
  <c r="X1974" i="2"/>
  <c r="Z1974" i="2" s="1"/>
  <c r="AA1974" i="2" s="1"/>
  <c r="X2349" i="2"/>
  <c r="Z2349" i="2" s="1"/>
  <c r="AA2349" i="2" s="1"/>
  <c r="X391" i="2"/>
  <c r="Z391" i="2" s="1"/>
  <c r="AA391" i="2" s="1"/>
  <c r="X778" i="2"/>
  <c r="Z778" i="2" s="1"/>
  <c r="AA778" i="2" s="1"/>
  <c r="X1126" i="2"/>
  <c r="Z1126" i="2" s="1"/>
  <c r="AA1126" i="2" s="1"/>
  <c r="X1530" i="2"/>
  <c r="Z1530" i="2" s="1"/>
  <c r="AA1530" i="2" s="1"/>
  <c r="X1880" i="2"/>
  <c r="Z1880" i="2" s="1"/>
  <c r="AA1880" i="2" s="1"/>
  <c r="X45" i="2"/>
  <c r="Z45" i="2" s="1"/>
  <c r="AA45" i="2" s="1"/>
  <c r="X446" i="2"/>
  <c r="Z446" i="2" s="1"/>
  <c r="AA446" i="2" s="1"/>
  <c r="X826" i="2"/>
  <c r="Z826" i="2" s="1"/>
  <c r="AA826" i="2" s="1"/>
  <c r="X1176" i="2"/>
  <c r="Z1176" i="2" s="1"/>
  <c r="AA1176" i="2" s="1"/>
  <c r="X1926" i="2"/>
  <c r="Z1926" i="2" s="1"/>
  <c r="AA1926" i="2" s="1"/>
  <c r="X292" i="2"/>
  <c r="Z292" i="2" s="1"/>
  <c r="AA292" i="2" s="1"/>
  <c r="X698" i="2"/>
  <c r="Z698" i="2" s="1"/>
  <c r="AA698" i="2" s="1"/>
  <c r="X1038" i="2"/>
  <c r="Z1038" i="2" s="1"/>
  <c r="AA1038" i="2" s="1"/>
  <c r="X1437" i="2"/>
  <c r="Z1437" i="2" s="1"/>
  <c r="AA1437" i="2" s="1"/>
  <c r="X1788" i="2"/>
  <c r="Z1788" i="2" s="1"/>
  <c r="AA1788" i="2" s="1"/>
  <c r="X2168" i="2"/>
  <c r="Z2168" i="2" s="1"/>
  <c r="AA2168" i="2" s="1"/>
  <c r="X188" i="2"/>
  <c r="Z188" i="2" s="1"/>
  <c r="AA188" i="2" s="1"/>
  <c r="X600" i="2"/>
  <c r="Z600" i="2" s="1"/>
  <c r="AA600" i="2" s="1"/>
  <c r="X948" i="2"/>
  <c r="Z948" i="2" s="1"/>
  <c r="AA948" i="2" s="1"/>
  <c r="X1337" i="2"/>
  <c r="Z1337" i="2" s="1"/>
  <c r="AA1337" i="2" s="1"/>
  <c r="X1696" i="2"/>
  <c r="Z1696" i="2" s="1"/>
  <c r="AA1696" i="2" s="1"/>
  <c r="X1258" i="2"/>
  <c r="Z1258" i="2" s="1"/>
  <c r="AA1258" i="2" s="1"/>
  <c r="X1634" i="2"/>
  <c r="Z1634" i="2" s="1"/>
  <c r="AA1634" i="2" s="1"/>
  <c r="X2004" i="2"/>
  <c r="Z2004" i="2" s="1"/>
  <c r="AA2004" i="2" s="1"/>
  <c r="X78" i="2"/>
  <c r="Z78" i="2" s="1"/>
  <c r="AA78" i="2" s="1"/>
  <c r="X484" i="2"/>
  <c r="Z484" i="2" s="1"/>
  <c r="AA484" i="2" s="1"/>
  <c r="X854" i="2"/>
  <c r="Z854" i="2" s="1"/>
  <c r="AA854" i="2" s="1"/>
  <c r="X1205" i="2"/>
  <c r="Z1205" i="2" s="1"/>
  <c r="AA1205" i="2" s="1"/>
  <c r="X1598" i="2"/>
  <c r="Z1598" i="2" s="1"/>
  <c r="AA1598" i="2" s="1"/>
  <c r="X1963" i="2"/>
  <c r="Z1963" i="2" s="1"/>
  <c r="AA1963" i="2" s="1"/>
  <c r="X173" i="2"/>
  <c r="Z173" i="2" s="1"/>
  <c r="AA173" i="2" s="1"/>
  <c r="X580" i="2"/>
  <c r="Z580" i="2" s="1"/>
  <c r="AA580" i="2" s="1"/>
  <c r="X933" i="2"/>
  <c r="Z933" i="2" s="1"/>
  <c r="AA933" i="2" s="1"/>
  <c r="X1320" i="2"/>
  <c r="Z1320" i="2" s="1"/>
  <c r="AA1320" i="2" s="1"/>
  <c r="X1681" i="2"/>
  <c r="Z1681" i="2" s="1"/>
  <c r="AA1681" i="2" s="1"/>
  <c r="X2074" i="2"/>
  <c r="Z2074" i="2" s="1"/>
  <c r="AA2074" i="2" s="1"/>
  <c r="X276" i="2"/>
  <c r="Z276" i="2" s="1"/>
  <c r="AA276" i="2" s="1"/>
  <c r="X681" i="2"/>
  <c r="Z681" i="2" s="1"/>
  <c r="AA681" i="2" s="1"/>
  <c r="X1021" i="2"/>
  <c r="Z1021" i="2" s="1"/>
  <c r="AA1021" i="2" s="1"/>
  <c r="X1423" i="2"/>
  <c r="Z1423" i="2" s="1"/>
  <c r="AA1423" i="2" s="1"/>
  <c r="X1774" i="2"/>
  <c r="Z1774" i="2" s="1"/>
  <c r="AA1774" i="2" s="1"/>
  <c r="X166" i="2"/>
  <c r="Z166" i="2" s="1"/>
  <c r="AA166" i="2" s="1"/>
  <c r="X2668" i="2"/>
  <c r="Z2668" i="2" s="1"/>
  <c r="AA2668" i="2" s="1"/>
  <c r="X3043" i="2"/>
  <c r="Z3043" i="2" s="1"/>
  <c r="AA3043" i="2" s="1"/>
  <c r="X3419" i="2"/>
  <c r="Z3419" i="2" s="1"/>
  <c r="AA3419" i="2" s="1"/>
  <c r="X3763" i="2"/>
  <c r="Z3763" i="2" s="1"/>
  <c r="AA3763" i="2" s="1"/>
  <c r="X4137" i="2"/>
  <c r="Z4137" i="2" s="1"/>
  <c r="AA4137" i="2" s="1"/>
  <c r="X4541" i="2"/>
  <c r="Z4541" i="2" s="1"/>
  <c r="AA4541" i="2" s="1"/>
  <c r="X336" i="2"/>
  <c r="Z336" i="2" s="1"/>
  <c r="AA336" i="2" s="1"/>
  <c r="X1296" i="2"/>
  <c r="Z1296" i="2" s="1"/>
  <c r="AA1296" i="2" s="1"/>
  <c r="X2300" i="2"/>
  <c r="Z2300" i="2" s="1"/>
  <c r="AA2300" i="2" s="1"/>
  <c r="X3273" i="2"/>
  <c r="Z3273" i="2" s="1"/>
  <c r="AA3273" i="2" s="1"/>
  <c r="X4321" i="2"/>
  <c r="Z4321" i="2" s="1"/>
  <c r="AA4321" i="2" s="1"/>
  <c r="X3428" i="2"/>
  <c r="Z3428" i="2" s="1"/>
  <c r="AA3428" i="2" s="1"/>
  <c r="X2503" i="2"/>
  <c r="Z2503" i="2" s="1"/>
  <c r="AA2503" i="2" s="1"/>
  <c r="X2876" i="2"/>
  <c r="Z2876" i="2" s="1"/>
  <c r="AA2876" i="2" s="1"/>
  <c r="X3248" i="2"/>
  <c r="Z3248" i="2" s="1"/>
  <c r="AA3248" i="2" s="1"/>
  <c r="X3611" i="2"/>
  <c r="Z3611" i="2" s="1"/>
  <c r="AA3611" i="2" s="1"/>
  <c r="X3980" i="2"/>
  <c r="Z3980" i="2" s="1"/>
  <c r="AA3980" i="2" s="1"/>
  <c r="X4360" i="2"/>
  <c r="Z4360" i="2" s="1"/>
  <c r="AA4360" i="2" s="1"/>
  <c r="X3198" i="2"/>
  <c r="Z3198" i="2" s="1"/>
  <c r="AA3198" i="2" s="1"/>
  <c r="X833" i="2"/>
  <c r="Z833" i="2" s="1"/>
  <c r="AA833" i="2" s="1"/>
  <c r="X1881" i="2"/>
  <c r="Z1881" i="2" s="1"/>
  <c r="AA1881" i="2" s="1"/>
  <c r="X2789" i="2"/>
  <c r="Z2789" i="2" s="1"/>
  <c r="AA2789" i="2" s="1"/>
  <c r="X2399" i="2"/>
  <c r="Z2399" i="2" s="1"/>
  <c r="AA2399" i="2" s="1"/>
  <c r="X2792" i="2"/>
  <c r="Z2792" i="2" s="1"/>
  <c r="AA2792" i="2" s="1"/>
  <c r="X3152" i="2"/>
  <c r="Z3152" i="2" s="1"/>
  <c r="AA3152" i="2" s="1"/>
  <c r="X3530" i="2"/>
  <c r="Z3530" i="2" s="1"/>
  <c r="AA3530" i="2" s="1"/>
  <c r="X3893" i="2"/>
  <c r="Z3893" i="2" s="1"/>
  <c r="AA3893" i="2" s="1"/>
  <c r="X4273" i="2"/>
  <c r="Z4273" i="2" s="1"/>
  <c r="AA4273" i="2" s="1"/>
  <c r="X4664" i="2"/>
  <c r="Z4664" i="2" s="1"/>
  <c r="AA4664" i="2" s="1"/>
  <c r="X592" i="2"/>
  <c r="Z592" i="2" s="1"/>
  <c r="AA592" i="2" s="1"/>
  <c r="X1619" i="2"/>
  <c r="Z1619" i="2" s="1"/>
  <c r="AA1619" i="2" s="1"/>
  <c r="X2551" i="2"/>
  <c r="Z2551" i="2" s="1"/>
  <c r="AA2551" i="2" s="1"/>
  <c r="X3526" i="2"/>
  <c r="Z3526" i="2" s="1"/>
  <c r="AA3526" i="2" s="1"/>
  <c r="X2505" i="2"/>
  <c r="Z2505" i="2" s="1"/>
  <c r="AA2505" i="2" s="1"/>
  <c r="X2879" i="2"/>
  <c r="Z2879" i="2" s="1"/>
  <c r="AA2879" i="2" s="1"/>
  <c r="X3250" i="2"/>
  <c r="Z3250" i="2" s="1"/>
  <c r="AA3250" i="2" s="1"/>
  <c r="X3614" i="2"/>
  <c r="Z3614" i="2" s="1"/>
  <c r="AA3614" i="2" s="1"/>
  <c r="X3982" i="2"/>
  <c r="Z3982" i="2" s="1"/>
  <c r="AA3982" i="2" s="1"/>
  <c r="X4362" i="2"/>
  <c r="Z4362" i="2" s="1"/>
  <c r="AA4362" i="2" s="1"/>
  <c r="X3266" i="2"/>
  <c r="Z3266" i="2" s="1"/>
  <c r="AA3266" i="2" s="1"/>
  <c r="X846" i="2"/>
  <c r="Z846" i="2" s="1"/>
  <c r="AA846" i="2" s="1"/>
  <c r="X1891" i="2"/>
  <c r="Z1891" i="2" s="1"/>
  <c r="AA1891" i="2" s="1"/>
  <c r="X2793" i="2"/>
  <c r="Z2793" i="2" s="1"/>
  <c r="AA2793" i="2" s="1"/>
  <c r="X3794" i="2"/>
  <c r="Z3794" i="2" s="1"/>
  <c r="AA3794" i="2" s="1"/>
  <c r="X208" i="2"/>
  <c r="Z208" i="2" s="1"/>
  <c r="AA208" i="2" s="1"/>
  <c r="X2066" i="2"/>
  <c r="Z2066" i="2" s="1"/>
  <c r="AA2066" i="2" s="1"/>
  <c r="X2456" i="2"/>
  <c r="Z2456" i="2" s="1"/>
  <c r="AA2456" i="2" s="1"/>
  <c r="X2837" i="2"/>
  <c r="Z2837" i="2" s="1"/>
  <c r="AA2837" i="2" s="1"/>
  <c r="X3200" i="2"/>
  <c r="Z3200" i="2" s="1"/>
  <c r="AA3200" i="2" s="1"/>
  <c r="X3572" i="2"/>
  <c r="Z3572" i="2" s="1"/>
  <c r="AA3572" i="2" s="1"/>
  <c r="X3936" i="2"/>
  <c r="Z3936" i="2" s="1"/>
  <c r="AA3936" i="2" s="1"/>
  <c r="X4322" i="2"/>
  <c r="Z4322" i="2" s="1"/>
  <c r="AA4322" i="2" s="1"/>
  <c r="X4707" i="2"/>
  <c r="Z4707" i="2" s="1"/>
  <c r="AA4707" i="2" s="1"/>
  <c r="X719" i="2"/>
  <c r="Z719" i="2" s="1"/>
  <c r="AA719" i="2" s="1"/>
  <c r="X1770" i="2"/>
  <c r="Z1770" i="2" s="1"/>
  <c r="AA1770" i="2" s="1"/>
  <c r="X2686" i="2"/>
  <c r="Z2686" i="2" s="1"/>
  <c r="AA2686" i="2" s="1"/>
  <c r="X3747" i="2"/>
  <c r="Z3747" i="2" s="1"/>
  <c r="AA3747" i="2" s="1"/>
  <c r="X4690" i="2"/>
  <c r="Z4690" i="2" s="1"/>
  <c r="AA4690" i="2" s="1"/>
  <c r="X2381" i="2"/>
  <c r="Z2381" i="2" s="1"/>
  <c r="AA2381" i="2" s="1"/>
  <c r="X2771" i="2"/>
  <c r="Z2771" i="2" s="1"/>
  <c r="AA2771" i="2" s="1"/>
  <c r="X3137" i="2"/>
  <c r="Z3137" i="2" s="1"/>
  <c r="AA3137" i="2" s="1"/>
  <c r="X3508" i="2"/>
  <c r="Z3508" i="2" s="1"/>
  <c r="AA3508" i="2" s="1"/>
  <c r="X3870" i="2"/>
  <c r="Z3870" i="2" s="1"/>
  <c r="AA3870" i="2" s="1"/>
  <c r="X4253" i="2"/>
  <c r="Z4253" i="2" s="1"/>
  <c r="AA4253" i="2" s="1"/>
  <c r="X4645" i="2"/>
  <c r="Z4645" i="2" s="1"/>
  <c r="AA4645" i="2" s="1"/>
  <c r="X560" i="2"/>
  <c r="Z560" i="2" s="1"/>
  <c r="AA560" i="2" s="1"/>
  <c r="X1517" i="2"/>
  <c r="Z1517" i="2" s="1"/>
  <c r="AA1517" i="2" s="1"/>
  <c r="X2515" i="2"/>
  <c r="Z2515" i="2" s="1"/>
  <c r="AA2515" i="2" s="1"/>
  <c r="X3751" i="2"/>
  <c r="Z3751" i="2" s="1"/>
  <c r="AA3751" i="2" s="1"/>
  <c r="X4691" i="2"/>
  <c r="Z4691" i="2" s="1"/>
  <c r="AA4691" i="2" s="1"/>
  <c r="X3397" i="2"/>
  <c r="Z3397" i="2" s="1"/>
  <c r="AA3397" i="2" s="1"/>
  <c r="X2483" i="2"/>
  <c r="Z2483" i="2" s="1"/>
  <c r="AA2483" i="2" s="1"/>
  <c r="X2864" i="2"/>
  <c r="Z2864" i="2" s="1"/>
  <c r="AA2864" i="2" s="1"/>
  <c r="X3229" i="2"/>
  <c r="Z3229" i="2" s="1"/>
  <c r="AA3229" i="2" s="1"/>
  <c r="X3594" i="2"/>
  <c r="Z3594" i="2" s="1"/>
  <c r="AA3594" i="2" s="1"/>
  <c r="X3961" i="2"/>
  <c r="Z3961" i="2" s="1"/>
  <c r="AA3961" i="2" s="1"/>
  <c r="X4346" i="2"/>
  <c r="Z4346" i="2" s="1"/>
  <c r="AA4346" i="2" s="1"/>
  <c r="X2019" i="2"/>
  <c r="Z2019" i="2" s="1"/>
  <c r="AA2019" i="2" s="1"/>
  <c r="X800" i="2"/>
  <c r="Z800" i="2" s="1"/>
  <c r="AA800" i="2" s="1"/>
  <c r="X1831" i="2"/>
  <c r="Z1831" i="2" s="1"/>
  <c r="AA1831" i="2" s="1"/>
  <c r="X2923" i="2"/>
  <c r="Z2923" i="2" s="1"/>
  <c r="AA2923" i="2" s="1"/>
  <c r="X3922" i="2"/>
  <c r="Z3922" i="2" s="1"/>
  <c r="AA3922" i="2" s="1"/>
  <c r="X974" i="2"/>
  <c r="Z974" i="2" s="1"/>
  <c r="AA974" i="2" s="1"/>
  <c r="X2208" i="2"/>
  <c r="Z2208" i="2" s="1"/>
  <c r="AA2208" i="2" s="1"/>
  <c r="X2617" i="2"/>
  <c r="Z2617" i="2" s="1"/>
  <c r="AA2617" i="2" s="1"/>
  <c r="X2985" i="2"/>
  <c r="Z2985" i="2" s="1"/>
  <c r="AA2985" i="2" s="1"/>
  <c r="X3360" i="2"/>
  <c r="Z3360" i="2" s="1"/>
  <c r="AA3360" i="2" s="1"/>
  <c r="X3698" i="2"/>
  <c r="Z3698" i="2" s="1"/>
  <c r="AA3698" i="2" s="1"/>
  <c r="X4083" i="2"/>
  <c r="Z4083" i="2" s="1"/>
  <c r="AA4083" i="2" s="1"/>
  <c r="X4468" i="2"/>
  <c r="Z4468" i="2" s="1"/>
  <c r="AA4468" i="2" s="1"/>
  <c r="X205" i="2"/>
  <c r="Z205" i="2" s="1"/>
  <c r="AA205" i="2" s="1"/>
  <c r="X1163" i="2"/>
  <c r="Z1163" i="2" s="1"/>
  <c r="AA1163" i="2" s="1"/>
  <c r="X2134" i="2"/>
  <c r="Z2134" i="2" s="1"/>
  <c r="AA2134" i="2" s="1"/>
  <c r="X3113" i="2"/>
  <c r="Z3113" i="2" s="1"/>
  <c r="AA3113" i="2" s="1"/>
  <c r="X4175" i="2"/>
  <c r="Z4175" i="2" s="1"/>
  <c r="AA4175" i="2" s="1"/>
  <c r="X2367" i="2"/>
  <c r="Z2367" i="2" s="1"/>
  <c r="AA2367" i="2" s="1"/>
  <c r="X2486" i="2"/>
  <c r="Z2486" i="2" s="1"/>
  <c r="AA2486" i="2" s="1"/>
  <c r="X2866" i="2"/>
  <c r="Z2866" i="2" s="1"/>
  <c r="AA2866" i="2" s="1"/>
  <c r="X3231" i="2"/>
  <c r="Z3231" i="2" s="1"/>
  <c r="AA3231" i="2" s="1"/>
  <c r="X3598" i="2"/>
  <c r="Z3598" i="2" s="1"/>
  <c r="AA3598" i="2" s="1"/>
  <c r="X3965" i="2"/>
  <c r="Z3965" i="2" s="1"/>
  <c r="AA3965" i="2" s="1"/>
  <c r="X4348" i="2"/>
  <c r="Z4348" i="2" s="1"/>
  <c r="AA4348" i="2" s="1"/>
  <c r="X2057" i="2"/>
  <c r="Z2057" i="2" s="1"/>
  <c r="AA2057" i="2" s="1"/>
  <c r="X802" i="2"/>
  <c r="Z802" i="2" s="1"/>
  <c r="AA802" i="2" s="1"/>
  <c r="X1840" i="2"/>
  <c r="Z1840" i="2" s="1"/>
  <c r="AA1840" i="2" s="1"/>
  <c r="X2753" i="2"/>
  <c r="Z2753" i="2" s="1"/>
  <c r="AA2753" i="2" s="1"/>
  <c r="X3809" i="2"/>
  <c r="Z3809" i="2" s="1"/>
  <c r="AA3809" i="2" s="1"/>
  <c r="X298" i="2"/>
  <c r="Z298" i="2" s="1"/>
  <c r="AA298" i="2" s="1"/>
  <c r="X2192" i="2"/>
  <c r="Z2192" i="2" s="1"/>
  <c r="AA2192" i="2" s="1"/>
  <c r="X2596" i="2"/>
  <c r="Z2596" i="2" s="1"/>
  <c r="AA2596" i="2" s="1"/>
  <c r="X2965" i="2"/>
  <c r="Z2965" i="2" s="1"/>
  <c r="AA2965" i="2" s="1"/>
  <c r="X3339" i="2"/>
  <c r="Z3339" i="2" s="1"/>
  <c r="AA3339" i="2" s="1"/>
  <c r="X3683" i="2"/>
  <c r="Z3683" i="2" s="1"/>
  <c r="AA3683" i="2" s="1"/>
  <c r="X4059" i="2"/>
  <c r="Z4059" i="2" s="1"/>
  <c r="AA4059" i="2" s="1"/>
  <c r="X1371" i="2"/>
  <c r="Z1371" i="2" s="1"/>
  <c r="AA1371" i="2" s="1"/>
  <c r="X2429" i="2"/>
  <c r="Z2429" i="2" s="1"/>
  <c r="AA2429" i="2" s="1"/>
  <c r="X3494" i="2"/>
  <c r="Z3494" i="2" s="1"/>
  <c r="AA3494" i="2" s="1"/>
  <c r="X4477" i="2"/>
  <c r="Z4477" i="2" s="1"/>
  <c r="AA4477" i="2" s="1"/>
  <c r="X4377" i="2"/>
  <c r="Z4377" i="2" s="1"/>
  <c r="AA4377" i="2" s="1"/>
  <c r="X2513" i="2"/>
  <c r="Z2513" i="2" s="1"/>
  <c r="AA2513" i="2" s="1"/>
  <c r="X2893" i="2"/>
  <c r="Z2893" i="2" s="1"/>
  <c r="AA2893" i="2" s="1"/>
  <c r="X3258" i="2"/>
  <c r="Z3258" i="2" s="1"/>
  <c r="AA3258" i="2" s="1"/>
  <c r="X3621" i="2"/>
  <c r="Z3621" i="2" s="1"/>
  <c r="AA3621" i="2" s="1"/>
  <c r="X3991" i="2"/>
  <c r="Z3991" i="2" s="1"/>
  <c r="AA3991" i="2" s="1"/>
  <c r="X4372" i="2"/>
  <c r="Z4372" i="2" s="1"/>
  <c r="AA4372" i="2" s="1"/>
  <c r="X81" i="2"/>
  <c r="Z81" i="2" s="1"/>
  <c r="AA81" i="2" s="1"/>
  <c r="X1236" i="2"/>
  <c r="Z1236" i="2" s="1"/>
  <c r="AA1236" i="2" s="1"/>
  <c r="X3348" i="2"/>
  <c r="Z3348" i="2" s="1"/>
  <c r="AA3348" i="2" s="1"/>
  <c r="X4373" i="2"/>
  <c r="Z4373" i="2" s="1"/>
  <c r="AA4373" i="2" s="1"/>
  <c r="X3802" i="2"/>
  <c r="Z3802" i="2" s="1"/>
  <c r="AA3802" i="2" s="1"/>
  <c r="X2316" i="2"/>
  <c r="Z2316" i="2" s="1"/>
  <c r="AA2316" i="2" s="1"/>
  <c r="X2713" i="2"/>
  <c r="Z2713" i="2" s="1"/>
  <c r="AA2713" i="2" s="1"/>
  <c r="X4300" i="2"/>
  <c r="Z4300" i="2" s="1"/>
  <c r="AA4300" i="2" s="1"/>
  <c r="X3361" i="2"/>
  <c r="Z3361" i="2" s="1"/>
  <c r="AA3361" i="2" s="1"/>
  <c r="X1022" i="2"/>
  <c r="Z1022" i="2" s="1"/>
  <c r="AA1022" i="2" s="1"/>
  <c r="X1424" i="2"/>
  <c r="Z1424" i="2" s="1"/>
  <c r="AA1424" i="2" s="1"/>
  <c r="X1775" i="2"/>
  <c r="Z1775" i="2" s="1"/>
  <c r="AA1775" i="2" s="1"/>
  <c r="X2159" i="2"/>
  <c r="Z2159" i="2" s="1"/>
  <c r="AA2159" i="2" s="1"/>
  <c r="X2547" i="2"/>
  <c r="Z2547" i="2" s="1"/>
  <c r="AA2547" i="2" s="1"/>
  <c r="X2924" i="2"/>
  <c r="Z2924" i="2" s="1"/>
  <c r="AA2924" i="2" s="1"/>
  <c r="X3288" i="2"/>
  <c r="Z3288" i="2" s="1"/>
  <c r="AA3288" i="2" s="1"/>
  <c r="X3643" i="2"/>
  <c r="Z3643" i="2" s="1"/>
  <c r="AA3643" i="2" s="1"/>
  <c r="X4037" i="2"/>
  <c r="Z4037" i="2" s="1"/>
  <c r="AA4037" i="2" s="1"/>
  <c r="X3940" i="2"/>
  <c r="Z3940" i="2" s="1"/>
  <c r="AA3940" i="2" s="1"/>
  <c r="X1082" i="2"/>
  <c r="Z1082" i="2" s="1"/>
  <c r="AA1082" i="2" s="1"/>
  <c r="X129" i="2"/>
  <c r="Z129" i="2" s="1"/>
  <c r="AA129" i="2" s="1"/>
  <c r="X533" i="2"/>
  <c r="Z533" i="2" s="1"/>
  <c r="AA533" i="2" s="1"/>
  <c r="X900" i="2"/>
  <c r="Z900" i="2" s="1"/>
  <c r="AA900" i="2" s="1"/>
  <c r="X1267" i="2"/>
  <c r="Z1267" i="2" s="1"/>
  <c r="AA1267" i="2" s="1"/>
  <c r="X1639" i="2"/>
  <c r="Z1639" i="2" s="1"/>
  <c r="AA1639" i="2" s="1"/>
  <c r="X216" i="2"/>
  <c r="Z216" i="2" s="1"/>
  <c r="AA216" i="2" s="1"/>
  <c r="X935" i="2"/>
  <c r="Z935" i="2" s="1"/>
  <c r="AA935" i="2" s="1"/>
  <c r="X157" i="2"/>
  <c r="Z157" i="2" s="1"/>
  <c r="AA157" i="2" s="1"/>
  <c r="X301" i="2"/>
  <c r="Z301" i="2" s="1"/>
  <c r="AA301" i="2" s="1"/>
  <c r="X1939" i="2"/>
  <c r="Z1939" i="2" s="1"/>
  <c r="AA1939" i="2" s="1"/>
  <c r="X1706" i="2"/>
  <c r="Z1706" i="2" s="1"/>
  <c r="AA1706" i="2" s="1"/>
  <c r="X1566" i="2"/>
  <c r="Z1566" i="2" s="1"/>
  <c r="AA1566" i="2" s="1"/>
  <c r="X1676" i="2"/>
  <c r="Z1676" i="2" s="1"/>
  <c r="AA1676" i="2" s="1"/>
  <c r="X4329" i="2"/>
  <c r="Z4329" i="2" s="1"/>
  <c r="AA4329" i="2" s="1"/>
  <c r="X3542" i="2"/>
  <c r="Z3542" i="2" s="1"/>
  <c r="AA3542" i="2" s="1"/>
  <c r="X3211" i="2"/>
  <c r="Z3211" i="2" s="1"/>
  <c r="AA3211" i="2" s="1"/>
  <c r="X397" i="2"/>
  <c r="Z397" i="2" s="1"/>
  <c r="AA397" i="2" s="1"/>
  <c r="X535" i="2"/>
  <c r="Z535" i="2" s="1"/>
  <c r="AA535" i="2" s="1"/>
  <c r="X1806" i="2"/>
  <c r="Z1806" i="2" s="1"/>
  <c r="AA1806" i="2" s="1"/>
  <c r="X97" i="2"/>
  <c r="Z97" i="2" s="1"/>
  <c r="AA97" i="2" s="1"/>
  <c r="X1128" i="2"/>
  <c r="Z1128" i="2" s="1"/>
  <c r="AA1128" i="2" s="1"/>
  <c r="X579" i="2"/>
  <c r="Z579" i="2" s="1"/>
  <c r="AA579" i="2" s="1"/>
  <c r="X1521" i="2"/>
  <c r="Z1521" i="2" s="1"/>
  <c r="AA1521" i="2" s="1"/>
  <c r="X3883" i="2"/>
  <c r="Z3883" i="2" s="1"/>
  <c r="AA3883" i="2" s="1"/>
  <c r="X3252" i="2"/>
  <c r="Z3252" i="2" s="1"/>
  <c r="AA3252" i="2" s="1"/>
  <c r="X2167" i="2"/>
  <c r="Z2167" i="2" s="1"/>
  <c r="AA2167" i="2" s="1"/>
  <c r="X3591" i="2"/>
  <c r="Z3591" i="2" s="1"/>
  <c r="AA3591" i="2" s="1"/>
  <c r="X4442" i="2"/>
  <c r="Z4442" i="2" s="1"/>
  <c r="AA4442" i="2" s="1"/>
  <c r="X4576" i="2"/>
  <c r="Z4576" i="2" s="1"/>
  <c r="AA4576" i="2" s="1"/>
  <c r="X4055" i="2"/>
  <c r="Z4055" i="2" s="1"/>
  <c r="AA4055" i="2" s="1"/>
  <c r="X3775" i="2"/>
  <c r="Z3775" i="2" s="1"/>
  <c r="AA3775" i="2" s="1"/>
  <c r="X3702" i="2"/>
  <c r="Z3702" i="2" s="1"/>
  <c r="AA3702" i="2" s="1"/>
  <c r="X1522" i="2"/>
  <c r="Z1522" i="2" s="1"/>
  <c r="AA1522" i="2" s="1"/>
  <c r="X4187" i="2"/>
  <c r="Z4187" i="2" s="1"/>
  <c r="AA4187" i="2" s="1"/>
  <c r="X1564" i="2"/>
  <c r="Z1564" i="2" s="1"/>
  <c r="AA1564" i="2" s="1"/>
  <c r="X1032" i="2"/>
  <c r="Z1032" i="2" s="1"/>
  <c r="AA1032" i="2" s="1"/>
  <c r="X1629" i="2"/>
  <c r="Z1629" i="2" s="1"/>
  <c r="AA1629" i="2" s="1"/>
  <c r="X1552" i="2"/>
  <c r="Z1552" i="2" s="1"/>
  <c r="AA1552" i="2" s="1"/>
  <c r="X2003" i="2"/>
  <c r="Z2003" i="2" s="1"/>
  <c r="AA2003" i="2" s="1"/>
  <c r="X302" i="2"/>
  <c r="Z302" i="2" s="1"/>
  <c r="AA302" i="2" s="1"/>
  <c r="X2394" i="2"/>
  <c r="Z2394" i="2" s="1"/>
  <c r="AA2394" i="2" s="1"/>
  <c r="X2628" i="2"/>
  <c r="Z2628" i="2" s="1"/>
  <c r="AA2628" i="2" s="1"/>
  <c r="X2527" i="2"/>
  <c r="Z2527" i="2" s="1"/>
  <c r="AA2527" i="2" s="1"/>
  <c r="X3718" i="2"/>
  <c r="Z3718" i="2" s="1"/>
  <c r="AA3718" i="2" s="1"/>
  <c r="X3676" i="2"/>
  <c r="Z3676" i="2" s="1"/>
  <c r="AA3676" i="2" s="1"/>
  <c r="X857" i="2"/>
  <c r="Z857" i="2" s="1"/>
  <c r="AA857" i="2" s="1"/>
  <c r="X3235" i="2"/>
  <c r="Z3235" i="2" s="1"/>
  <c r="AA3235" i="2" s="1"/>
  <c r="X451" i="2"/>
  <c r="Z451" i="2" s="1"/>
  <c r="AA451" i="2" s="1"/>
  <c r="X4098" i="2"/>
  <c r="Z4098" i="2" s="1"/>
  <c r="AA4098" i="2" s="1"/>
  <c r="X3810" i="2"/>
  <c r="Z3810" i="2" s="1"/>
  <c r="AA3810" i="2" s="1"/>
  <c r="X2639" i="2"/>
  <c r="Z2639" i="2" s="1"/>
  <c r="AA2639" i="2" s="1"/>
  <c r="X4697" i="2"/>
  <c r="Z4697" i="2" s="1"/>
  <c r="AA4697" i="2" s="1"/>
  <c r="X1140" i="2"/>
  <c r="Z1140" i="2" s="1"/>
  <c r="AA1140" i="2" s="1"/>
  <c r="X3759" i="2"/>
  <c r="Z3759" i="2" s="1"/>
  <c r="AA3759" i="2" s="1"/>
  <c r="X4234" i="2"/>
  <c r="Z4234" i="2" s="1"/>
  <c r="AA4234" i="2" s="1"/>
  <c r="X4019" i="2"/>
  <c r="Z4019" i="2" s="1"/>
  <c r="AA4019" i="2" s="1"/>
  <c r="X3976" i="2"/>
  <c r="Z3976" i="2" s="1"/>
  <c r="AA3976" i="2" s="1"/>
  <c r="X3547" i="2"/>
  <c r="Z3547" i="2" s="1"/>
  <c r="AA3547" i="2" s="1"/>
  <c r="X1119" i="2"/>
  <c r="Z1119" i="2" s="1"/>
  <c r="AA1119" i="2" s="1"/>
  <c r="X663" i="2"/>
  <c r="Z663" i="2" s="1"/>
  <c r="AA663" i="2" s="1"/>
  <c r="X158" i="2"/>
  <c r="Z158" i="2" s="1"/>
  <c r="AA158" i="2" s="1"/>
  <c r="X413" i="2"/>
  <c r="Z413" i="2" s="1"/>
  <c r="AA413" i="2" s="1"/>
  <c r="X436" i="2"/>
  <c r="Z436" i="2" s="1"/>
  <c r="AA436" i="2" s="1"/>
  <c r="X841" i="2"/>
  <c r="Z841" i="2" s="1"/>
  <c r="AA841" i="2" s="1"/>
  <c r="X1945" i="2"/>
  <c r="Z1945" i="2" s="1"/>
  <c r="AA1945" i="2" s="1"/>
  <c r="X733" i="2"/>
  <c r="Z733" i="2" s="1"/>
  <c r="AA733" i="2" s="1"/>
  <c r="X1480" i="2"/>
  <c r="Z1480" i="2" s="1"/>
  <c r="AA1480" i="2" s="1"/>
  <c r="X2198" i="2"/>
  <c r="Z2198" i="2" s="1"/>
  <c r="AA2198" i="2" s="1"/>
  <c r="X637" i="2"/>
  <c r="Z637" i="2" s="1"/>
  <c r="AA637" i="2" s="1"/>
  <c r="X1378" i="2"/>
  <c r="Z1378" i="2" s="1"/>
  <c r="AA1378" i="2" s="1"/>
  <c r="X2118" i="2"/>
  <c r="Z2118" i="2" s="1"/>
  <c r="AA2118" i="2" s="1"/>
  <c r="X182" i="2"/>
  <c r="Z182" i="2" s="1"/>
  <c r="AA182" i="2" s="1"/>
  <c r="X591" i="2"/>
  <c r="Z591" i="2" s="1"/>
  <c r="AA591" i="2" s="1"/>
  <c r="X1329" i="2"/>
  <c r="Z1329" i="2" s="1"/>
  <c r="AA1329" i="2" s="1"/>
  <c r="X1690" i="2"/>
  <c r="Z1690" i="2" s="1"/>
  <c r="AA1690" i="2" s="1"/>
  <c r="X2063" i="2"/>
  <c r="Z2063" i="2" s="1"/>
  <c r="AA2063" i="2" s="1"/>
  <c r="X114" i="2"/>
  <c r="Z114" i="2" s="1"/>
  <c r="AA114" i="2" s="1"/>
  <c r="X515" i="2"/>
  <c r="Z515" i="2" s="1"/>
  <c r="AA515" i="2" s="1"/>
  <c r="X889" i="2"/>
  <c r="Z889" i="2" s="1"/>
  <c r="AA889" i="2" s="1"/>
  <c r="X1248" i="2"/>
  <c r="Z1248" i="2" s="1"/>
  <c r="AA1248" i="2" s="1"/>
  <c r="X1628" i="2"/>
  <c r="Z1628" i="2" s="1"/>
  <c r="AA1628" i="2" s="1"/>
  <c r="X1997" i="2"/>
  <c r="Z1997" i="2" s="1"/>
  <c r="AA1997" i="2" s="1"/>
  <c r="X15" i="2"/>
  <c r="Z15" i="2" s="1"/>
  <c r="AA15" i="2" s="1"/>
  <c r="X421" i="2"/>
  <c r="Z421" i="2" s="1"/>
  <c r="AA421" i="2" s="1"/>
  <c r="X804" i="2"/>
  <c r="Z804" i="2" s="1"/>
  <c r="AA804" i="2" s="1"/>
  <c r="X1154" i="2"/>
  <c r="Z1154" i="2" s="1"/>
  <c r="AA1154" i="2" s="1"/>
  <c r="X1550" i="2"/>
  <c r="Z1550" i="2" s="1"/>
  <c r="AA1550" i="2" s="1"/>
  <c r="X1903" i="2"/>
  <c r="Z1903" i="2" s="1"/>
  <c r="AA1903" i="2" s="1"/>
  <c r="X71" i="2"/>
  <c r="Z71" i="2" s="1"/>
  <c r="AA71" i="2" s="1"/>
  <c r="X474" i="2"/>
  <c r="Z474" i="2" s="1"/>
  <c r="AA474" i="2" s="1"/>
  <c r="X849" i="2"/>
  <c r="Z849" i="2" s="1"/>
  <c r="AA849" i="2" s="1"/>
  <c r="X1198" i="2"/>
  <c r="Z1198" i="2" s="1"/>
  <c r="AA1198" i="2" s="1"/>
  <c r="X1593" i="2"/>
  <c r="Z1593" i="2" s="1"/>
  <c r="AA1593" i="2" s="1"/>
  <c r="X1957" i="2"/>
  <c r="Z1957" i="2" s="1"/>
  <c r="AA1957" i="2" s="1"/>
  <c r="X318" i="2"/>
  <c r="Z318" i="2" s="1"/>
  <c r="AA318" i="2" s="1"/>
  <c r="X715" i="2"/>
  <c r="Z715" i="2" s="1"/>
  <c r="AA715" i="2" s="1"/>
  <c r="X1057" i="2"/>
  <c r="Z1057" i="2" s="1"/>
  <c r="AA1057" i="2" s="1"/>
  <c r="X1464" i="2"/>
  <c r="Z1464" i="2" s="1"/>
  <c r="AA1464" i="2" s="1"/>
  <c r="X1814" i="2"/>
  <c r="Z1814" i="2" s="1"/>
  <c r="AA1814" i="2" s="1"/>
  <c r="X2188" i="2"/>
  <c r="Z2188" i="2" s="1"/>
  <c r="AA2188" i="2" s="1"/>
  <c r="X23" i="2"/>
  <c r="Z23" i="2" s="1"/>
  <c r="AA23" i="2" s="1"/>
  <c r="X426" i="2"/>
  <c r="Z426" i="2" s="1"/>
  <c r="AA426" i="2" s="1"/>
  <c r="X810" i="2"/>
  <c r="Z810" i="2" s="1"/>
  <c r="AA810" i="2" s="1"/>
  <c r="X1159" i="2"/>
  <c r="Z1159" i="2" s="1"/>
  <c r="AA1159" i="2" s="1"/>
  <c r="X1554" i="2"/>
  <c r="Z1554" i="2" s="1"/>
  <c r="AA1554" i="2" s="1"/>
  <c r="X1910" i="2"/>
  <c r="Z1910" i="2" s="1"/>
  <c r="AA1910" i="2" s="1"/>
  <c r="X144" i="2"/>
  <c r="Z144" i="2" s="1"/>
  <c r="AA144" i="2" s="1"/>
  <c r="X548" i="2"/>
  <c r="Z548" i="2" s="1"/>
  <c r="AA548" i="2" s="1"/>
  <c r="X911" i="2"/>
  <c r="Z911" i="2" s="1"/>
  <c r="AA911" i="2" s="1"/>
  <c r="X1289" i="2"/>
  <c r="Z1289" i="2" s="1"/>
  <c r="AA1289" i="2" s="1"/>
  <c r="X1653" i="2"/>
  <c r="Z1653" i="2" s="1"/>
  <c r="AA1653" i="2" s="1"/>
  <c r="X2028" i="2"/>
  <c r="Z2028" i="2" s="1"/>
  <c r="AA2028" i="2" s="1"/>
  <c r="X505" i="2"/>
  <c r="Z505" i="2" s="1"/>
  <c r="AA505" i="2" s="1"/>
  <c r="X877" i="2"/>
  <c r="Z877" i="2" s="1"/>
  <c r="AA877" i="2" s="1"/>
  <c r="X1231" i="2"/>
  <c r="Z1231" i="2" s="1"/>
  <c r="AA1231" i="2" s="1"/>
  <c r="X1615" i="2"/>
  <c r="Z1615" i="2" s="1"/>
  <c r="AA1615" i="2" s="1"/>
  <c r="X1983" i="2"/>
  <c r="Z1983" i="2" s="1"/>
  <c r="AA1983" i="2" s="1"/>
  <c r="X194" i="2"/>
  <c r="Z194" i="2" s="1"/>
  <c r="AA194" i="2" s="1"/>
  <c r="X607" i="2"/>
  <c r="Z607" i="2" s="1"/>
  <c r="AA607" i="2" s="1"/>
  <c r="X953" i="2"/>
  <c r="Z953" i="2" s="1"/>
  <c r="AA953" i="2" s="1"/>
  <c r="X1341" i="2"/>
  <c r="Z1341" i="2" s="1"/>
  <c r="AA1341" i="2" s="1"/>
  <c r="X1703" i="2"/>
  <c r="Z1703" i="2" s="1"/>
  <c r="AA1703" i="2" s="1"/>
  <c r="X2103" i="2"/>
  <c r="Z2103" i="2" s="1"/>
  <c r="AA2103" i="2" s="1"/>
  <c r="X303" i="2"/>
  <c r="Z303" i="2" s="1"/>
  <c r="AA303" i="2" s="1"/>
  <c r="X704" i="2"/>
  <c r="Z704" i="2" s="1"/>
  <c r="AA704" i="2" s="1"/>
  <c r="X1047" i="2"/>
  <c r="Z1047" i="2" s="1"/>
  <c r="AA1047" i="2" s="1"/>
  <c r="X1444" i="2"/>
  <c r="Z1444" i="2" s="1"/>
  <c r="AA1444" i="2" s="1"/>
  <c r="X1801" i="2"/>
  <c r="Z1801" i="2" s="1"/>
  <c r="AA1801" i="2" s="1"/>
  <c r="X2953" i="2"/>
  <c r="Z2953" i="2" s="1"/>
  <c r="AA2953" i="2" s="1"/>
  <c r="X2692" i="2"/>
  <c r="Z2692" i="2" s="1"/>
  <c r="AA2692" i="2" s="1"/>
  <c r="X3067" i="2"/>
  <c r="Z3067" i="2" s="1"/>
  <c r="AA3067" i="2" s="1"/>
  <c r="X3442" i="2"/>
  <c r="Z3442" i="2" s="1"/>
  <c r="AA3442" i="2" s="1"/>
  <c r="X3787" i="2"/>
  <c r="Z3787" i="2" s="1"/>
  <c r="AA3787" i="2" s="1"/>
  <c r="X4163" i="2"/>
  <c r="Z4163" i="2" s="1"/>
  <c r="AA4163" i="2" s="1"/>
  <c r="X4568" i="2"/>
  <c r="Z4568" i="2" s="1"/>
  <c r="AA4568" i="2" s="1"/>
  <c r="X377" i="2"/>
  <c r="Z377" i="2" s="1"/>
  <c r="AA377" i="2" s="1"/>
  <c r="X1351" i="2"/>
  <c r="Z1351" i="2" s="1"/>
  <c r="AA1351" i="2" s="1"/>
  <c r="X2352" i="2"/>
  <c r="Z2352" i="2" s="1"/>
  <c r="AA2352" i="2" s="1"/>
  <c r="X3313" i="2"/>
  <c r="Z3313" i="2" s="1"/>
  <c r="AA3313" i="2" s="1"/>
  <c r="X4399" i="2"/>
  <c r="Z4399" i="2" s="1"/>
  <c r="AA4399" i="2" s="1"/>
  <c r="X4018" i="2"/>
  <c r="Z4018" i="2" s="1"/>
  <c r="AA4018" i="2" s="1"/>
  <c r="X2524" i="2"/>
  <c r="Z2524" i="2" s="1"/>
  <c r="AA2524" i="2" s="1"/>
  <c r="X2904" i="2"/>
  <c r="Z2904" i="2" s="1"/>
  <c r="AA2904" i="2" s="1"/>
  <c r="X3271" i="2"/>
  <c r="Z3271" i="2" s="1"/>
  <c r="AA3271" i="2" s="1"/>
  <c r="X3629" i="2"/>
  <c r="Z3629" i="2" s="1"/>
  <c r="AA3629" i="2" s="1"/>
  <c r="X4000" i="2"/>
  <c r="Z4000" i="2" s="1"/>
  <c r="AA4000" i="2" s="1"/>
  <c r="X4381" i="2"/>
  <c r="Z4381" i="2" s="1"/>
  <c r="AA4381" i="2" s="1"/>
  <c r="X3" i="2"/>
  <c r="Z3" i="2" s="1"/>
  <c r="AA3" i="2" s="1"/>
  <c r="X927" i="2"/>
  <c r="Z927" i="2" s="1"/>
  <c r="AA927" i="2" s="1"/>
  <c r="X1942" i="2"/>
  <c r="Z1942" i="2" s="1"/>
  <c r="AA1942" i="2" s="1"/>
  <c r="X2851" i="2"/>
  <c r="Z2851" i="2" s="1"/>
  <c r="AA2851" i="2" s="1"/>
  <c r="X2423" i="2"/>
  <c r="Z2423" i="2" s="1"/>
  <c r="AA2423" i="2" s="1"/>
  <c r="X2811" i="2"/>
  <c r="Z2811" i="2" s="1"/>
  <c r="AA2811" i="2" s="1"/>
  <c r="X3172" i="2"/>
  <c r="Z3172" i="2" s="1"/>
  <c r="AA3172" i="2" s="1"/>
  <c r="X3550" i="2"/>
  <c r="Z3550" i="2" s="1"/>
  <c r="AA3550" i="2" s="1"/>
  <c r="X3910" i="2"/>
  <c r="Z3910" i="2" s="1"/>
  <c r="AA3910" i="2" s="1"/>
  <c r="X4294" i="2"/>
  <c r="Z4294" i="2" s="1"/>
  <c r="AA4294" i="2" s="1"/>
  <c r="X4686" i="2"/>
  <c r="Z4686" i="2" s="1"/>
  <c r="AA4686" i="2" s="1"/>
  <c r="X647" i="2"/>
  <c r="Z647" i="2" s="1"/>
  <c r="AA647" i="2" s="1"/>
  <c r="X1702" i="2"/>
  <c r="Z1702" i="2" s="1"/>
  <c r="AA1702" i="2" s="1"/>
  <c r="X2592" i="2"/>
  <c r="Z2592" i="2" s="1"/>
  <c r="AA2592" i="2" s="1"/>
  <c r="X3604" i="2"/>
  <c r="Z3604" i="2" s="1"/>
  <c r="AA3604" i="2" s="1"/>
  <c r="X2529" i="2"/>
  <c r="Z2529" i="2" s="1"/>
  <c r="AA2529" i="2" s="1"/>
  <c r="X2907" i="2"/>
  <c r="Z2907" i="2" s="1"/>
  <c r="AA2907" i="2" s="1"/>
  <c r="X3274" i="2"/>
  <c r="Z3274" i="2" s="1"/>
  <c r="AA3274" i="2" s="1"/>
  <c r="X3631" i="2"/>
  <c r="Z3631" i="2" s="1"/>
  <c r="AA3631" i="2" s="1"/>
  <c r="X4002" i="2"/>
  <c r="Z4002" i="2" s="1"/>
  <c r="AA4002" i="2" s="1"/>
  <c r="X4384" i="2"/>
  <c r="Z4384" i="2" s="1"/>
  <c r="AA4384" i="2" s="1"/>
  <c r="X16" i="2"/>
  <c r="Z16" i="2" s="1"/>
  <c r="AA16" i="2" s="1"/>
  <c r="X945" i="2"/>
  <c r="Z945" i="2" s="1"/>
  <c r="AA945" i="2" s="1"/>
  <c r="X1948" i="2"/>
  <c r="Z1948" i="2" s="1"/>
  <c r="AA1948" i="2" s="1"/>
  <c r="X2859" i="2"/>
  <c r="Z2859" i="2" s="1"/>
  <c r="AA2859" i="2" s="1"/>
  <c r="X3838" i="2"/>
  <c r="Z3838" i="2" s="1"/>
  <c r="AA3838" i="2" s="1"/>
  <c r="X472" i="2"/>
  <c r="Z472" i="2" s="1"/>
  <c r="AA472" i="2" s="1"/>
  <c r="X2089" i="2"/>
  <c r="Z2089" i="2" s="1"/>
  <c r="AA2089" i="2" s="1"/>
  <c r="X2481" i="2"/>
  <c r="Z2481" i="2" s="1"/>
  <c r="AA2481" i="2" s="1"/>
  <c r="X2862" i="2"/>
  <c r="Z2862" i="2" s="1"/>
  <c r="AA2862" i="2" s="1"/>
  <c r="X3224" i="2"/>
  <c r="Z3224" i="2" s="1"/>
  <c r="AA3224" i="2" s="1"/>
  <c r="X3590" i="2"/>
  <c r="Z3590" i="2" s="1"/>
  <c r="AA3590" i="2" s="1"/>
  <c r="X3959" i="2"/>
  <c r="Z3959" i="2" s="1"/>
  <c r="AA3959" i="2" s="1"/>
  <c r="X4344" i="2"/>
  <c r="Z4344" i="2" s="1"/>
  <c r="AA4344" i="2" s="1"/>
  <c r="X1832" i="2"/>
  <c r="Z1832" i="2" s="1"/>
  <c r="AA1832" i="2" s="1"/>
  <c r="X798" i="2"/>
  <c r="Z798" i="2" s="1"/>
  <c r="AA798" i="2" s="1"/>
  <c r="X1826" i="2"/>
  <c r="Z1826" i="2" s="1"/>
  <c r="AA1826" i="2" s="1"/>
  <c r="X2743" i="2"/>
  <c r="Z2743" i="2" s="1"/>
  <c r="AA2743" i="2" s="1"/>
  <c r="X3795" i="2"/>
  <c r="Z3795" i="2" s="1"/>
  <c r="AA3795" i="2" s="1"/>
  <c r="X231" i="2"/>
  <c r="Z231" i="2" s="1"/>
  <c r="AA231" i="2" s="1"/>
  <c r="X2404" i="2"/>
  <c r="Z2404" i="2" s="1"/>
  <c r="AA2404" i="2" s="1"/>
  <c r="X2796" i="2"/>
  <c r="Z2796" i="2" s="1"/>
  <c r="AA2796" i="2" s="1"/>
  <c r="X3156" i="2"/>
  <c r="Z3156" i="2" s="1"/>
  <c r="AA3156" i="2" s="1"/>
  <c r="X3534" i="2"/>
  <c r="Z3534" i="2" s="1"/>
  <c r="AA3534" i="2" s="1"/>
  <c r="X3896" i="2"/>
  <c r="Z3896" i="2" s="1"/>
  <c r="AA3896" i="2" s="1"/>
  <c r="X4277" i="2"/>
  <c r="Z4277" i="2" s="1"/>
  <c r="AA4277" i="2" s="1"/>
  <c r="X4668" i="2"/>
  <c r="Z4668" i="2" s="1"/>
  <c r="AA4668" i="2" s="1"/>
  <c r="X601" i="2"/>
  <c r="Z601" i="2" s="1"/>
  <c r="AA601" i="2" s="1"/>
  <c r="X1652" i="2"/>
  <c r="Z1652" i="2" s="1"/>
  <c r="AA1652" i="2" s="1"/>
  <c r="X2556" i="2"/>
  <c r="Z2556" i="2" s="1"/>
  <c r="AA2556" i="2" s="1"/>
  <c r="X3800" i="2"/>
  <c r="Z3800" i="2" s="1"/>
  <c r="AA3800" i="2" s="1"/>
  <c r="X240" i="2"/>
  <c r="Z240" i="2" s="1"/>
  <c r="AA240" i="2" s="1"/>
  <c r="X2125" i="2"/>
  <c r="Z2125" i="2" s="1"/>
  <c r="AA2125" i="2" s="1"/>
  <c r="X2508" i="2"/>
  <c r="Z2508" i="2" s="1"/>
  <c r="AA2508" i="2" s="1"/>
  <c r="X2884" i="2"/>
  <c r="Z2884" i="2" s="1"/>
  <c r="AA2884" i="2" s="1"/>
  <c r="X3254" i="2"/>
  <c r="Z3254" i="2" s="1"/>
  <c r="AA3254" i="2" s="1"/>
  <c r="X3617" i="2"/>
  <c r="Z3617" i="2" s="1"/>
  <c r="AA3617" i="2" s="1"/>
  <c r="X3986" i="2"/>
  <c r="Z3986" i="2" s="1"/>
  <c r="AA3986" i="2" s="1"/>
  <c r="X4365" i="2"/>
  <c r="Z4365" i="2" s="1"/>
  <c r="AA4365" i="2" s="1"/>
  <c r="X3743" i="2"/>
  <c r="Z3743" i="2" s="1"/>
  <c r="AA3743" i="2" s="1"/>
  <c r="X858" i="2"/>
  <c r="Z858" i="2" s="1"/>
  <c r="AA858" i="2" s="1"/>
  <c r="X1901" i="2"/>
  <c r="Z1901" i="2" s="1"/>
  <c r="AA1901" i="2" s="1"/>
  <c r="X2983" i="2"/>
  <c r="Z2983" i="2" s="1"/>
  <c r="AA2983" i="2" s="1"/>
  <c r="X3971" i="2"/>
  <c r="Z3971" i="2" s="1"/>
  <c r="AA3971" i="2" s="1"/>
  <c r="X1250" i="2"/>
  <c r="Z1250" i="2" s="1"/>
  <c r="AA1250" i="2" s="1"/>
  <c r="X2229" i="2"/>
  <c r="Z2229" i="2" s="1"/>
  <c r="AA2229" i="2" s="1"/>
  <c r="X2637" i="2"/>
  <c r="Z2637" i="2" s="1"/>
  <c r="AA2637" i="2" s="1"/>
  <c r="X3004" i="2"/>
  <c r="Z3004" i="2" s="1"/>
  <c r="AA3004" i="2" s="1"/>
  <c r="X3383" i="2"/>
  <c r="Z3383" i="2" s="1"/>
  <c r="AA3383" i="2" s="1"/>
  <c r="X3724" i="2"/>
  <c r="Z3724" i="2" s="1"/>
  <c r="AA3724" i="2" s="1"/>
  <c r="X4107" i="2"/>
  <c r="Z4107" i="2" s="1"/>
  <c r="AA4107" i="2" s="1"/>
  <c r="X4497" i="2"/>
  <c r="Z4497" i="2" s="1"/>
  <c r="AA4497" i="2" s="1"/>
  <c r="X248" i="2"/>
  <c r="Z248" i="2" s="1"/>
  <c r="AA248" i="2" s="1"/>
  <c r="X1227" i="2"/>
  <c r="Z1227" i="2" s="1"/>
  <c r="AA1227" i="2" s="1"/>
  <c r="X2218" i="2"/>
  <c r="Z2218" i="2" s="1"/>
  <c r="AA2218" i="2" s="1"/>
  <c r="X3185" i="2"/>
  <c r="Z3185" i="2" s="1"/>
  <c r="AA3185" i="2" s="1"/>
  <c r="X4224" i="2"/>
  <c r="Z4224" i="2" s="1"/>
  <c r="AA4224" i="2" s="1"/>
  <c r="X2695" i="2"/>
  <c r="Z2695" i="2" s="1"/>
  <c r="AA2695" i="2" s="1"/>
  <c r="X2511" i="2"/>
  <c r="Z2511" i="2" s="1"/>
  <c r="AA2511" i="2" s="1"/>
  <c r="X2887" i="2"/>
  <c r="Z2887" i="2" s="1"/>
  <c r="AA2887" i="2" s="1"/>
  <c r="X3256" i="2"/>
  <c r="Z3256" i="2" s="1"/>
  <c r="AA3256" i="2" s="1"/>
  <c r="X3619" i="2"/>
  <c r="Z3619" i="2" s="1"/>
  <c r="AA3619" i="2" s="1"/>
  <c r="X3988" i="2"/>
  <c r="Z3988" i="2" s="1"/>
  <c r="AA3988" i="2" s="1"/>
  <c r="X4369" i="2"/>
  <c r="Z4369" i="2" s="1"/>
  <c r="AA4369" i="2" s="1"/>
  <c r="X3848" i="2"/>
  <c r="Z3848" i="2" s="1"/>
  <c r="AA3848" i="2" s="1"/>
  <c r="X1909" i="2"/>
  <c r="Z1909" i="2" s="1"/>
  <c r="AA1909" i="2" s="1"/>
  <c r="X2819" i="2"/>
  <c r="Z2819" i="2" s="1"/>
  <c r="AA2819" i="2" s="1"/>
  <c r="X3861" i="2"/>
  <c r="Z3861" i="2" s="1"/>
  <c r="AA3861" i="2" s="1"/>
  <c r="X554" i="2"/>
  <c r="Z554" i="2" s="1"/>
  <c r="AA554" i="2" s="1"/>
  <c r="X2210" i="2"/>
  <c r="Z2210" i="2" s="1"/>
  <c r="AA2210" i="2" s="1"/>
  <c r="X2619" i="2"/>
  <c r="Z2619" i="2" s="1"/>
  <c r="AA2619" i="2" s="1"/>
  <c r="X2987" i="2"/>
  <c r="Z2987" i="2" s="1"/>
  <c r="AA2987" i="2" s="1"/>
  <c r="X3365" i="2"/>
  <c r="Z3365" i="2" s="1"/>
  <c r="AA3365" i="2" s="1"/>
  <c r="X3701" i="2"/>
  <c r="Z3701" i="2" s="1"/>
  <c r="AA3701" i="2" s="1"/>
  <c r="X4085" i="2"/>
  <c r="Z4085" i="2" s="1"/>
  <c r="AA4085" i="2" s="1"/>
  <c r="X1412" i="2"/>
  <c r="Z1412" i="2" s="1"/>
  <c r="AA1412" i="2" s="1"/>
  <c r="X4511" i="2"/>
  <c r="Z4511" i="2" s="1"/>
  <c r="AA4511" i="2" s="1"/>
  <c r="X4608" i="2"/>
  <c r="Z4608" i="2" s="1"/>
  <c r="AA4608" i="2" s="1"/>
  <c r="X2543" i="2"/>
  <c r="Z2543" i="2" s="1"/>
  <c r="AA2543" i="2" s="1"/>
  <c r="X2921" i="2"/>
  <c r="Z2921" i="2" s="1"/>
  <c r="AA2921" i="2" s="1"/>
  <c r="X3282" i="2"/>
  <c r="Z3282" i="2" s="1"/>
  <c r="AA3282" i="2" s="1"/>
  <c r="X3639" i="2"/>
  <c r="Z3639" i="2" s="1"/>
  <c r="AA3639" i="2" s="1"/>
  <c r="X4014" i="2"/>
  <c r="Z4014" i="2" s="1"/>
  <c r="AA4014" i="2" s="1"/>
  <c r="X4396" i="2"/>
  <c r="Z4396" i="2" s="1"/>
  <c r="AA4396" i="2" s="1"/>
  <c r="X156" i="2"/>
  <c r="Z156" i="2" s="1"/>
  <c r="AA156" i="2" s="1"/>
  <c r="X1283" i="2"/>
  <c r="Z1283" i="2" s="1"/>
  <c r="AA1283" i="2" s="1"/>
  <c r="X2378" i="2"/>
  <c r="Z2378" i="2" s="1"/>
  <c r="AA2378" i="2" s="1"/>
  <c r="X3405" i="2"/>
  <c r="Z3405" i="2" s="1"/>
  <c r="AA3405" i="2" s="1"/>
  <c r="X4427" i="2"/>
  <c r="Z4427" i="2" s="1"/>
  <c r="AA4427" i="2" s="1"/>
  <c r="X4159" i="2"/>
  <c r="Z4159" i="2" s="1"/>
  <c r="AA4159" i="2" s="1"/>
  <c r="X2336" i="2"/>
  <c r="Z2336" i="2" s="1"/>
  <c r="AA2336" i="2" s="1"/>
  <c r="X2734" i="2"/>
  <c r="Z2734" i="2" s="1"/>
  <c r="AA2734" i="2" s="1"/>
  <c r="X3098" i="2"/>
  <c r="Z3098" i="2" s="1"/>
  <c r="AA3098" i="2" s="1"/>
  <c r="X3474" i="2"/>
  <c r="Z3474" i="2" s="1"/>
  <c r="AA3474" i="2" s="1"/>
  <c r="X3833" i="2"/>
  <c r="Z3833" i="2" s="1"/>
  <c r="AA3833" i="2" s="1"/>
  <c r="X4206" i="2"/>
  <c r="Z4206" i="2" s="1"/>
  <c r="AA4206" i="2" s="1"/>
  <c r="X4610" i="2"/>
  <c r="Z4610" i="2" s="1"/>
  <c r="AA4610" i="2" s="1"/>
  <c r="X462" i="2"/>
  <c r="Z462" i="2" s="1"/>
  <c r="AA462" i="2" s="1"/>
  <c r="X1415" i="2"/>
  <c r="Z1415" i="2" s="1"/>
  <c r="AA1415" i="2" s="1"/>
  <c r="X2434" i="2"/>
  <c r="Z2434" i="2" s="1"/>
  <c r="AA2434" i="2" s="1"/>
  <c r="X3350" i="2"/>
  <c r="Z3350" i="2" s="1"/>
  <c r="AA3350" i="2" s="1"/>
  <c r="X4382" i="2"/>
  <c r="Z4382" i="2" s="1"/>
  <c r="AA4382" i="2" s="1"/>
  <c r="X3821" i="2"/>
  <c r="Z3821" i="2" s="1"/>
  <c r="AA3821" i="2" s="1"/>
  <c r="X304" i="2"/>
  <c r="Z304" i="2" s="1"/>
  <c r="AA304" i="2" s="1"/>
  <c r="X705" i="2"/>
  <c r="Z705" i="2" s="1"/>
  <c r="AA705" i="2" s="1"/>
  <c r="X1048" i="2"/>
  <c r="Z1048" i="2" s="1"/>
  <c r="AA1048" i="2" s="1"/>
  <c r="X1445" i="2"/>
  <c r="Z1445" i="2" s="1"/>
  <c r="AA1445" i="2" s="1"/>
  <c r="X1802" i="2"/>
  <c r="Z1802" i="2" s="1"/>
  <c r="AA1802" i="2" s="1"/>
  <c r="X2176" i="2"/>
  <c r="Z2176" i="2" s="1"/>
  <c r="AA2176" i="2" s="1"/>
  <c r="X2575" i="2"/>
  <c r="Z2575" i="2" s="1"/>
  <c r="AA2575" i="2" s="1"/>
  <c r="X2948" i="2"/>
  <c r="Z2948" i="2" s="1"/>
  <c r="AA2948" i="2" s="1"/>
  <c r="X3318" i="2"/>
  <c r="Z3318" i="2" s="1"/>
  <c r="AA3318" i="2" s="1"/>
  <c r="X3666" i="2"/>
  <c r="Z3666" i="2" s="1"/>
  <c r="AA3666" i="2" s="1"/>
  <c r="X4063" i="2"/>
  <c r="Z4063" i="2" s="1"/>
  <c r="AA4063" i="2" s="1"/>
  <c r="X3997" i="2"/>
  <c r="Z3997" i="2" s="1"/>
  <c r="AA3997" i="2" s="1"/>
  <c r="X1398" i="2"/>
  <c r="Z1398" i="2" s="1"/>
  <c r="AA1398" i="2" s="1"/>
  <c r="X154" i="2"/>
  <c r="Z154" i="2" s="1"/>
  <c r="AA154" i="2" s="1"/>
  <c r="X558" i="2"/>
  <c r="Z558" i="2" s="1"/>
  <c r="AA558" i="2" s="1"/>
  <c r="X918" i="2"/>
  <c r="Z918" i="2" s="1"/>
  <c r="AA918" i="2" s="1"/>
  <c r="X524" i="2"/>
  <c r="Z524" i="2" s="1"/>
  <c r="AA524" i="2" s="1"/>
  <c r="X277" i="2"/>
  <c r="Z277" i="2" s="1"/>
  <c r="AA277" i="2" s="1"/>
  <c r="X520" i="2"/>
  <c r="Z520" i="2" s="1"/>
  <c r="AA520" i="2" s="1"/>
  <c r="X1132" i="2"/>
  <c r="Z1132" i="2" s="1"/>
  <c r="AA1132" i="2" s="1"/>
  <c r="X2211" i="2"/>
  <c r="Z2211" i="2" s="1"/>
  <c r="AA2211" i="2" s="1"/>
  <c r="X1988" i="2"/>
  <c r="Z1988" i="2" s="1"/>
  <c r="AA1988" i="2" s="1"/>
  <c r="X1428" i="2"/>
  <c r="Z1428" i="2" s="1"/>
  <c r="AA1428" i="2" s="1"/>
  <c r="X1835" i="2"/>
  <c r="Z1835" i="2" s="1"/>
  <c r="AA1835" i="2" s="1"/>
  <c r="X1959" i="2"/>
  <c r="Z1959" i="2" s="1"/>
  <c r="AA1959" i="2" s="1"/>
  <c r="X4630" i="2"/>
  <c r="Z4630" i="2" s="1"/>
  <c r="AA4630" i="2" s="1"/>
  <c r="X3804" i="2"/>
  <c r="Z3804" i="2" s="1"/>
  <c r="AA3804" i="2" s="1"/>
  <c r="X3581" i="2"/>
  <c r="Z3581" i="2" s="1"/>
  <c r="AA3581" i="2" s="1"/>
  <c r="X779" i="2"/>
  <c r="Z779" i="2" s="1"/>
  <c r="AA779" i="2" s="1"/>
  <c r="X668" i="2"/>
  <c r="Z668" i="2" s="1"/>
  <c r="AA668" i="2" s="1"/>
  <c r="X1223" i="2"/>
  <c r="Z1223" i="2" s="1"/>
  <c r="AA1223" i="2" s="1"/>
  <c r="X699" i="2"/>
  <c r="Z699" i="2" s="1"/>
  <c r="AA699" i="2" s="1"/>
  <c r="X2098" i="2"/>
  <c r="Z2098" i="2" s="1"/>
  <c r="AA2098" i="2" s="1"/>
  <c r="X1868" i="2"/>
  <c r="Z1868" i="2" s="1"/>
  <c r="AA1868" i="2" s="1"/>
  <c r="X4538" i="2"/>
  <c r="Z4538" i="2" s="1"/>
  <c r="AA4538" i="2" s="1"/>
  <c r="X3981" i="2"/>
  <c r="Z3981" i="2" s="1"/>
  <c r="AA3981" i="2" s="1"/>
  <c r="X3031" i="2"/>
  <c r="Z3031" i="2" s="1"/>
  <c r="AA3031" i="2" s="1"/>
  <c r="X3227" i="2"/>
  <c r="Z3227" i="2" s="1"/>
  <c r="AA3227" i="2" s="1"/>
  <c r="X147" i="2"/>
  <c r="Z147" i="2" s="1"/>
  <c r="AA147" i="2" s="1"/>
  <c r="X401" i="2"/>
  <c r="Z401" i="2" s="1"/>
  <c r="AA401" i="2" s="1"/>
  <c r="X3002" i="2"/>
  <c r="Z3002" i="2" s="1"/>
  <c r="AA3002" i="2" s="1"/>
  <c r="X3764" i="2"/>
  <c r="Z3764" i="2" s="1"/>
  <c r="AA3764" i="2" s="1"/>
  <c r="X3651" i="2"/>
  <c r="Z3651" i="2" s="1"/>
  <c r="AA3651" i="2" s="1"/>
  <c r="X3731" i="2"/>
  <c r="Z3731" i="2" s="1"/>
  <c r="AA3731" i="2" s="1"/>
  <c r="X768" i="2"/>
  <c r="Z768" i="2" s="1"/>
  <c r="AA768" i="2" s="1"/>
  <c r="X4283" i="2"/>
  <c r="Z4283" i="2" s="1"/>
  <c r="AA4283" i="2" s="1"/>
  <c r="X819" i="2"/>
  <c r="Z819" i="2" s="1"/>
  <c r="AA819" i="2" s="1"/>
  <c r="X620" i="2"/>
  <c r="Z620" i="2" s="1"/>
  <c r="AA620" i="2" s="1"/>
  <c r="X807" i="2"/>
  <c r="Z807" i="2" s="1"/>
  <c r="AA807" i="2" s="1"/>
  <c r="X1139" i="2"/>
  <c r="Z1139" i="2" s="1"/>
  <c r="AA1139" i="2" s="1"/>
  <c r="X3673" i="2"/>
  <c r="Z3673" i="2" s="1"/>
  <c r="AA3673" i="2" s="1"/>
  <c r="X4001" i="2"/>
  <c r="Z4001" i="2" s="1"/>
  <c r="AA4001" i="2" s="1"/>
  <c r="X4076" i="2"/>
  <c r="Z4076" i="2" s="1"/>
  <c r="AA4076" i="2" s="1"/>
  <c r="X3985" i="2"/>
  <c r="Z3985" i="2" s="1"/>
  <c r="AA3985" i="2" s="1"/>
  <c r="X4222" i="2"/>
  <c r="Z4222" i="2" s="1"/>
  <c r="AA4222" i="2" s="1"/>
  <c r="X3049" i="2"/>
  <c r="Z3049" i="2" s="1"/>
  <c r="AA3049" i="2" s="1"/>
  <c r="X4639" i="2"/>
  <c r="Z4639" i="2" s="1"/>
  <c r="AA4639" i="2" s="1"/>
  <c r="X1525" i="2"/>
  <c r="Z1525" i="2" s="1"/>
  <c r="AA1525" i="2" s="1"/>
  <c r="X1406" i="2"/>
  <c r="Z1406" i="2" s="1"/>
  <c r="AA1406" i="2" s="1"/>
  <c r="X1544" i="2"/>
  <c r="Z1544" i="2" s="1"/>
  <c r="AA1544" i="2" s="1"/>
  <c r="X2267" i="2"/>
  <c r="Z2267" i="2" s="1"/>
  <c r="AA2267" i="2" s="1"/>
  <c r="X1780" i="2"/>
  <c r="Z1780" i="2" s="1"/>
  <c r="AA1780" i="2" s="1"/>
  <c r="X463" i="2"/>
  <c r="Z463" i="2" s="1"/>
  <c r="AA463" i="2" s="1"/>
  <c r="X1584" i="2"/>
  <c r="Z1584" i="2" s="1"/>
  <c r="AA1584" i="2" s="1"/>
  <c r="X331" i="2"/>
  <c r="Z331" i="2" s="1"/>
  <c r="AA331" i="2" s="1"/>
  <c r="X1073" i="2"/>
  <c r="Z1073" i="2" s="1"/>
  <c r="AA1073" i="2" s="1"/>
  <c r="X1830" i="2"/>
  <c r="Z1830" i="2" s="1"/>
  <c r="AA1830" i="2" s="1"/>
  <c r="X232" i="2"/>
  <c r="Z232" i="2" s="1"/>
  <c r="AA232" i="2" s="1"/>
  <c r="X981" i="2"/>
  <c r="Z981" i="2" s="1"/>
  <c r="AA981" i="2" s="1"/>
  <c r="X1735" i="2"/>
  <c r="Z1735" i="2" s="1"/>
  <c r="AA1735" i="2" s="1"/>
  <c r="X942" i="2"/>
  <c r="Z942" i="2" s="1"/>
  <c r="AA942" i="2" s="1"/>
  <c r="X87" i="2"/>
  <c r="Z87" i="2" s="1"/>
  <c r="AA87" i="2" s="1"/>
  <c r="X494" i="2"/>
  <c r="Z494" i="2" s="1"/>
  <c r="AA494" i="2" s="1"/>
  <c r="X862" i="2"/>
  <c r="Z862" i="2" s="1"/>
  <c r="AA862" i="2" s="1"/>
  <c r="X1215" i="2"/>
  <c r="Z1215" i="2" s="1"/>
  <c r="AA1215" i="2" s="1"/>
  <c r="X1604" i="2"/>
  <c r="Z1604" i="2" s="1"/>
  <c r="AA1604" i="2" s="1"/>
  <c r="X1969" i="2"/>
  <c r="Z1969" i="2" s="1"/>
  <c r="AA1969" i="2" s="1"/>
  <c r="X2339" i="2"/>
  <c r="Z2339" i="2" s="1"/>
  <c r="AA2339" i="2" s="1"/>
  <c r="X358" i="2"/>
  <c r="Z358" i="2" s="1"/>
  <c r="AA358" i="2" s="1"/>
  <c r="X753" i="2"/>
  <c r="Z753" i="2" s="1"/>
  <c r="AA753" i="2" s="1"/>
  <c r="X1099" i="2"/>
  <c r="Z1099" i="2" s="1"/>
  <c r="AA1099" i="2" s="1"/>
  <c r="X1502" i="2"/>
  <c r="Z1502" i="2" s="1"/>
  <c r="AA1502" i="2" s="1"/>
  <c r="X1853" i="2"/>
  <c r="Z1853" i="2" s="1"/>
  <c r="AA1853" i="2" s="1"/>
  <c r="X2219" i="2"/>
  <c r="Z2219" i="2" s="1"/>
  <c r="AA2219" i="2" s="1"/>
  <c r="X206" i="2"/>
  <c r="Z206" i="2" s="1"/>
  <c r="AA206" i="2" s="1"/>
  <c r="X618" i="2"/>
  <c r="Z618" i="2" s="1"/>
  <c r="AA618" i="2" s="1"/>
  <c r="X962" i="2"/>
  <c r="Z962" i="2" s="1"/>
  <c r="AA962" i="2" s="1"/>
  <c r="X1350" i="2"/>
  <c r="Z1350" i="2" s="1"/>
  <c r="AA1350" i="2" s="1"/>
  <c r="X1712" i="2"/>
  <c r="Z1712" i="2" s="1"/>
  <c r="AA1712" i="2" s="1"/>
  <c r="X2085" i="2"/>
  <c r="Z2085" i="2" s="1"/>
  <c r="AA2085" i="2" s="1"/>
  <c r="X138" i="2"/>
  <c r="Z138" i="2" s="1"/>
  <c r="AA138" i="2" s="1"/>
  <c r="X541" i="2"/>
  <c r="Z541" i="2" s="1"/>
  <c r="AA541" i="2" s="1"/>
  <c r="X905" i="2"/>
  <c r="Z905" i="2" s="1"/>
  <c r="AA905" i="2" s="1"/>
  <c r="X1276" i="2"/>
  <c r="Z1276" i="2" s="1"/>
  <c r="AA1276" i="2" s="1"/>
  <c r="X1645" i="2"/>
  <c r="Z1645" i="2" s="1"/>
  <c r="AA1645" i="2" s="1"/>
  <c r="X2017" i="2"/>
  <c r="Z2017" i="2" s="1"/>
  <c r="AA2017" i="2" s="1"/>
  <c r="X42" i="2"/>
  <c r="Z42" i="2" s="1"/>
  <c r="AA42" i="2" s="1"/>
  <c r="X444" i="2"/>
  <c r="Z444" i="2" s="1"/>
  <c r="AA444" i="2" s="1"/>
  <c r="X825" i="2"/>
  <c r="Z825" i="2" s="1"/>
  <c r="AA825" i="2" s="1"/>
  <c r="X1175" i="2"/>
  <c r="Z1175" i="2" s="1"/>
  <c r="AA1175" i="2" s="1"/>
  <c r="X1569" i="2"/>
  <c r="Z1569" i="2" s="1"/>
  <c r="AA1569" i="2" s="1"/>
  <c r="X1925" i="2"/>
  <c r="Z1925" i="2" s="1"/>
  <c r="AA1925" i="2" s="1"/>
  <c r="X98" i="2"/>
  <c r="Z98" i="2" s="1"/>
  <c r="AA98" i="2" s="1"/>
  <c r="X500" i="2"/>
  <c r="Z500" i="2" s="1"/>
  <c r="AA500" i="2" s="1"/>
  <c r="X871" i="2"/>
  <c r="Z871" i="2" s="1"/>
  <c r="AA871" i="2" s="1"/>
  <c r="X1224" i="2"/>
  <c r="Z1224" i="2" s="1"/>
  <c r="AA1224" i="2" s="1"/>
  <c r="X1610" i="2"/>
  <c r="Z1610" i="2" s="1"/>
  <c r="AA1610" i="2" s="1"/>
  <c r="X1978" i="2"/>
  <c r="Z1978" i="2" s="1"/>
  <c r="AA1978" i="2" s="1"/>
  <c r="X341" i="2"/>
  <c r="Z341" i="2" s="1"/>
  <c r="AA341" i="2" s="1"/>
  <c r="X740" i="2"/>
  <c r="Z740" i="2" s="1"/>
  <c r="AA740" i="2" s="1"/>
  <c r="X1084" i="2"/>
  <c r="Z1084" i="2" s="1"/>
  <c r="AA1084" i="2" s="1"/>
  <c r="X1490" i="2"/>
  <c r="Z1490" i="2" s="1"/>
  <c r="AA1490" i="2" s="1"/>
  <c r="X1839" i="2"/>
  <c r="Z1839" i="2" s="1"/>
  <c r="AA1839" i="2" s="1"/>
  <c r="X2205" i="2"/>
  <c r="Z2205" i="2" s="1"/>
  <c r="AA2205" i="2" s="1"/>
  <c r="X244" i="2"/>
  <c r="Z244" i="2" s="1"/>
  <c r="AA244" i="2" s="1"/>
  <c r="X651" i="2"/>
  <c r="Z651" i="2" s="1"/>
  <c r="AA651" i="2" s="1"/>
  <c r="X987" i="2"/>
  <c r="Z987" i="2" s="1"/>
  <c r="AA987" i="2" s="1"/>
  <c r="X1391" i="2"/>
  <c r="Z1391" i="2" s="1"/>
  <c r="AA1391" i="2" s="1"/>
  <c r="X1745" i="2"/>
  <c r="Z1745" i="2" s="1"/>
  <c r="AA1745" i="2" s="1"/>
  <c r="X50" i="2"/>
  <c r="Z50" i="2" s="1"/>
  <c r="AA50" i="2" s="1"/>
  <c r="X450" i="2"/>
  <c r="Z450" i="2" s="1"/>
  <c r="AA450" i="2" s="1"/>
  <c r="X831" i="2"/>
  <c r="Z831" i="2" s="1"/>
  <c r="AA831" i="2" s="1"/>
  <c r="X1179" i="2"/>
  <c r="Z1179" i="2" s="1"/>
  <c r="AA1179" i="2" s="1"/>
  <c r="X1574" i="2"/>
  <c r="Z1574" i="2" s="1"/>
  <c r="AA1574" i="2" s="1"/>
  <c r="X1930" i="2"/>
  <c r="Z1930" i="2" s="1"/>
  <c r="AA1930" i="2" s="1"/>
  <c r="X170" i="2"/>
  <c r="Z170" i="2" s="1"/>
  <c r="AA170" i="2" s="1"/>
  <c r="X574" i="2"/>
  <c r="Z574" i="2" s="1"/>
  <c r="AA574" i="2" s="1"/>
  <c r="X931" i="2"/>
  <c r="Z931" i="2" s="1"/>
  <c r="AA931" i="2" s="1"/>
  <c r="X1318" i="2"/>
  <c r="Z1318" i="2" s="1"/>
  <c r="AA1318" i="2" s="1"/>
  <c r="X1679" i="2"/>
  <c r="Z1679" i="2" s="1"/>
  <c r="AA1679" i="2" s="1"/>
  <c r="X2047" i="2"/>
  <c r="Z2047" i="2" s="1"/>
  <c r="AA2047" i="2" s="1"/>
  <c r="X125" i="2"/>
  <c r="Z125" i="2" s="1"/>
  <c r="AA125" i="2" s="1"/>
  <c r="X525" i="2"/>
  <c r="Z525" i="2" s="1"/>
  <c r="AA525" i="2" s="1"/>
  <c r="X896" i="2"/>
  <c r="Z896" i="2" s="1"/>
  <c r="AA896" i="2" s="1"/>
  <c r="X1260" i="2"/>
  <c r="Z1260" i="2" s="1"/>
  <c r="AA1260" i="2" s="1"/>
  <c r="X1635" i="2"/>
  <c r="Z1635" i="2" s="1"/>
  <c r="AA1635" i="2" s="1"/>
  <c r="X2005" i="2"/>
  <c r="Z2005" i="2" s="1"/>
  <c r="AA2005" i="2" s="1"/>
  <c r="X220" i="2"/>
  <c r="Z220" i="2" s="1"/>
  <c r="AA220" i="2" s="1"/>
  <c r="X630" i="2"/>
  <c r="Z630" i="2" s="1"/>
  <c r="AA630" i="2" s="1"/>
  <c r="X973" i="2"/>
  <c r="Z973" i="2" s="1"/>
  <c r="AA973" i="2" s="1"/>
  <c r="X1369" i="2"/>
  <c r="Z1369" i="2" s="1"/>
  <c r="AA1369" i="2" s="1"/>
  <c r="X1725" i="2"/>
  <c r="Z1725" i="2" s="1"/>
  <c r="AA1725" i="2" s="1"/>
  <c r="X2130" i="2"/>
  <c r="Z2130" i="2" s="1"/>
  <c r="AA2130" i="2" s="1"/>
  <c r="X325" i="2"/>
  <c r="Z325" i="2" s="1"/>
  <c r="AA325" i="2" s="1"/>
  <c r="X728" i="2"/>
  <c r="Z728" i="2" s="1"/>
  <c r="AA728" i="2" s="1"/>
  <c r="X1068" i="2"/>
  <c r="Z1068" i="2" s="1"/>
  <c r="AA1068" i="2" s="1"/>
  <c r="X1475" i="2"/>
  <c r="Z1475" i="2" s="1"/>
  <c r="AA1475" i="2" s="1"/>
  <c r="X1823" i="2"/>
  <c r="Z1823" i="2" s="1"/>
  <c r="AA1823" i="2" s="1"/>
  <c r="X2322" i="2"/>
  <c r="Z2322" i="2" s="1"/>
  <c r="AA2322" i="2" s="1"/>
  <c r="X2719" i="2"/>
  <c r="Z2719" i="2" s="1"/>
  <c r="AA2719" i="2" s="1"/>
  <c r="X3087" i="2"/>
  <c r="Z3087" i="2" s="1"/>
  <c r="AA3087" i="2" s="1"/>
  <c r="X3461" i="2"/>
  <c r="Z3461" i="2" s="1"/>
  <c r="AA3461" i="2" s="1"/>
  <c r="X3814" i="2"/>
  <c r="Z3814" i="2" s="1"/>
  <c r="AA3814" i="2" s="1"/>
  <c r="X4191" i="2"/>
  <c r="Z4191" i="2" s="1"/>
  <c r="AA4191" i="2" s="1"/>
  <c r="X4590" i="2"/>
  <c r="Z4590" i="2" s="1"/>
  <c r="AA4590" i="2" s="1"/>
  <c r="X427" i="2"/>
  <c r="Z427" i="2" s="1"/>
  <c r="AA427" i="2" s="1"/>
  <c r="X1389" i="2"/>
  <c r="Z1389" i="2" s="1"/>
  <c r="AA1389" i="2" s="1"/>
  <c r="X2398" i="2"/>
  <c r="Z2398" i="2" s="1"/>
  <c r="AA2398" i="2" s="1"/>
  <c r="X3364" i="2"/>
  <c r="Z3364" i="2" s="1"/>
  <c r="AA3364" i="2" s="1"/>
  <c r="X4446" i="2"/>
  <c r="Z4446" i="2" s="1"/>
  <c r="AA4446" i="2" s="1"/>
  <c r="X4260" i="2"/>
  <c r="Z4260" i="2" s="1"/>
  <c r="AA4260" i="2" s="1"/>
  <c r="X2558" i="2"/>
  <c r="Z2558" i="2" s="1"/>
  <c r="AA2558" i="2" s="1"/>
  <c r="X2930" i="2"/>
  <c r="Z2930" i="2" s="1"/>
  <c r="AA2930" i="2" s="1"/>
  <c r="X3300" i="2"/>
  <c r="Z3300" i="2" s="1"/>
  <c r="AA3300" i="2" s="1"/>
  <c r="X3650" i="2"/>
  <c r="Z3650" i="2" s="1"/>
  <c r="AA3650" i="2" s="1"/>
  <c r="X4023" i="2"/>
  <c r="Z4023" i="2" s="1"/>
  <c r="AA4023" i="2" s="1"/>
  <c r="X4410" i="2"/>
  <c r="Z4410" i="2" s="1"/>
  <c r="AA4410" i="2" s="1"/>
  <c r="X51" i="2"/>
  <c r="Z51" i="2" s="1"/>
  <c r="AA51" i="2" s="1"/>
  <c r="X1018" i="2"/>
  <c r="Z1018" i="2" s="1"/>
  <c r="AA1018" i="2" s="1"/>
  <c r="X1996" i="2"/>
  <c r="Z1996" i="2" s="1"/>
  <c r="AA1996" i="2" s="1"/>
  <c r="X2910" i="2"/>
  <c r="Z2910" i="2" s="1"/>
  <c r="AA2910" i="2" s="1"/>
  <c r="X2454" i="2"/>
  <c r="Z2454" i="2" s="1"/>
  <c r="AA2454" i="2" s="1"/>
  <c r="X2835" i="2"/>
  <c r="Z2835" i="2" s="1"/>
  <c r="AA2835" i="2" s="1"/>
  <c r="X3196" i="2"/>
  <c r="Z3196" i="2" s="1"/>
  <c r="AA3196" i="2" s="1"/>
  <c r="X3570" i="2"/>
  <c r="Z3570" i="2" s="1"/>
  <c r="AA3570" i="2" s="1"/>
  <c r="X3934" i="2"/>
  <c r="Z3934" i="2" s="1"/>
  <c r="AA3934" i="2" s="1"/>
  <c r="X4318" i="2"/>
  <c r="Z4318" i="2" s="1"/>
  <c r="AA4318" i="2" s="1"/>
  <c r="X4705" i="2"/>
  <c r="Z4705" i="2" s="1"/>
  <c r="AA4705" i="2" s="1"/>
  <c r="X694" i="2"/>
  <c r="Z694" i="2" s="1"/>
  <c r="AA694" i="2" s="1"/>
  <c r="X1757" i="2"/>
  <c r="Z1757" i="2" s="1"/>
  <c r="AA1757" i="2" s="1"/>
  <c r="X2684" i="2"/>
  <c r="Z2684" i="2" s="1"/>
  <c r="AA2684" i="2" s="1"/>
  <c r="X4473" i="2"/>
  <c r="Z4473" i="2" s="1"/>
  <c r="AA4473" i="2" s="1"/>
  <c r="X2562" i="2"/>
  <c r="Z2562" i="2" s="1"/>
  <c r="AA2562" i="2" s="1"/>
  <c r="X2933" i="2"/>
  <c r="Z2933" i="2" s="1"/>
  <c r="AA2933" i="2" s="1"/>
  <c r="X3303" i="2"/>
  <c r="Z3303" i="2" s="1"/>
  <c r="AA3303" i="2" s="1"/>
  <c r="X3653" i="2"/>
  <c r="Z3653" i="2" s="1"/>
  <c r="AA3653" i="2" s="1"/>
  <c r="X4025" i="2"/>
  <c r="Z4025" i="2" s="1"/>
  <c r="AA4025" i="2" s="1"/>
  <c r="X4413" i="2"/>
  <c r="Z4413" i="2" s="1"/>
  <c r="AA4413" i="2" s="1"/>
  <c r="X55" i="2"/>
  <c r="Z55" i="2" s="1"/>
  <c r="AA55" i="2" s="1"/>
  <c r="X1023" i="2"/>
  <c r="Z1023" i="2" s="1"/>
  <c r="AA1023" i="2" s="1"/>
  <c r="X2007" i="2"/>
  <c r="Z2007" i="2" s="1"/>
  <c r="AA2007" i="2" s="1"/>
  <c r="X2913" i="2"/>
  <c r="Z2913" i="2" s="1"/>
  <c r="AA2913" i="2" s="1"/>
  <c r="X3911" i="2"/>
  <c r="Z3911" i="2" s="1"/>
  <c r="AA3911" i="2" s="1"/>
  <c r="X867" i="2"/>
  <c r="Z867" i="2" s="1"/>
  <c r="AA867" i="2" s="1"/>
  <c r="X2122" i="2"/>
  <c r="Z2122" i="2" s="1"/>
  <c r="AA2122" i="2" s="1"/>
  <c r="X2506" i="2"/>
  <c r="Z2506" i="2" s="1"/>
  <c r="AA2506" i="2" s="1"/>
  <c r="X2880" i="2"/>
  <c r="Z2880" i="2" s="1"/>
  <c r="AA2880" i="2" s="1"/>
  <c r="X3251" i="2"/>
  <c r="Z3251" i="2" s="1"/>
  <c r="AA3251" i="2" s="1"/>
  <c r="X3615" i="2"/>
  <c r="Z3615" i="2" s="1"/>
  <c r="AA3615" i="2" s="1"/>
  <c r="X3983" i="2"/>
  <c r="Z3983" i="2" s="1"/>
  <c r="AA3983" i="2" s="1"/>
  <c r="X4363" i="2"/>
  <c r="Z4363" i="2" s="1"/>
  <c r="AA4363" i="2" s="1"/>
  <c r="X3297" i="2"/>
  <c r="Z3297" i="2" s="1"/>
  <c r="AA3297" i="2" s="1"/>
  <c r="X1898" i="2"/>
  <c r="Z1898" i="2" s="1"/>
  <c r="AA1898" i="2" s="1"/>
  <c r="X2807" i="2"/>
  <c r="Z2807" i="2" s="1"/>
  <c r="AA2807" i="2" s="1"/>
  <c r="X3840" i="2"/>
  <c r="Z3840" i="2" s="1"/>
  <c r="AA3840" i="2" s="1"/>
  <c r="X485" i="2"/>
  <c r="Z485" i="2" s="1"/>
  <c r="AA485" i="2" s="1"/>
  <c r="X2816" i="2"/>
  <c r="Z2816" i="2" s="1"/>
  <c r="AA2816" i="2" s="1"/>
  <c r="X3177" i="2"/>
  <c r="Z3177" i="2" s="1"/>
  <c r="AA3177" i="2" s="1"/>
  <c r="X3554" i="2"/>
  <c r="Z3554" i="2" s="1"/>
  <c r="AA3554" i="2" s="1"/>
  <c r="X3915" i="2"/>
  <c r="Z3915" i="2" s="1"/>
  <c r="AA3915" i="2" s="1"/>
  <c r="X4297" i="2"/>
  <c r="Z4297" i="2" s="1"/>
  <c r="AA4297" i="2" s="1"/>
  <c r="X4689" i="2"/>
  <c r="Z4689" i="2" s="1"/>
  <c r="AA4689" i="2" s="1"/>
  <c r="X656" i="2"/>
  <c r="Z656" i="2" s="1"/>
  <c r="AA656" i="2" s="1"/>
  <c r="X1719" i="2"/>
  <c r="Z1719" i="2" s="1"/>
  <c r="AA1719" i="2" s="1"/>
  <c r="X2600" i="2"/>
  <c r="Z2600" i="2" s="1"/>
  <c r="AA2600" i="2" s="1"/>
  <c r="X3844" i="2"/>
  <c r="Z3844" i="2" s="1"/>
  <c r="AA3844" i="2" s="1"/>
  <c r="X491" i="2"/>
  <c r="Z491" i="2" s="1"/>
  <c r="AA491" i="2" s="1"/>
  <c r="X2148" i="2"/>
  <c r="Z2148" i="2" s="1"/>
  <c r="AA2148" i="2" s="1"/>
  <c r="X2536" i="2"/>
  <c r="Z2536" i="2" s="1"/>
  <c r="AA2536" i="2" s="1"/>
  <c r="X2915" i="2"/>
  <c r="Z2915" i="2" s="1"/>
  <c r="AA2915" i="2" s="1"/>
  <c r="X3278" i="2"/>
  <c r="Z3278" i="2" s="1"/>
  <c r="AA3278" i="2" s="1"/>
  <c r="X3635" i="2"/>
  <c r="Z3635" i="2" s="1"/>
  <c r="AA3635" i="2" s="1"/>
  <c r="X4009" i="2"/>
  <c r="Z4009" i="2" s="1"/>
  <c r="AA4009" i="2" s="1"/>
  <c r="X4389" i="2"/>
  <c r="Z4389" i="2" s="1"/>
  <c r="AA4389" i="2" s="1"/>
  <c r="X22" i="2"/>
  <c r="Z22" i="2" s="1"/>
  <c r="AA22" i="2" s="1"/>
  <c r="X968" i="2"/>
  <c r="Z968" i="2" s="1"/>
  <c r="AA968" i="2" s="1"/>
  <c r="X1952" i="2"/>
  <c r="Z1952" i="2" s="1"/>
  <c r="AA1952" i="2" s="1"/>
  <c r="X3038" i="2"/>
  <c r="Z3038" i="2" s="1"/>
  <c r="AA3038" i="2" s="1"/>
  <c r="X4043" i="2"/>
  <c r="Z4043" i="2" s="1"/>
  <c r="AA4043" i="2" s="1"/>
  <c r="X1562" i="2"/>
  <c r="Z1562" i="2" s="1"/>
  <c r="AA1562" i="2" s="1"/>
  <c r="X2659" i="2"/>
  <c r="Z2659" i="2" s="1"/>
  <c r="AA2659" i="2" s="1"/>
  <c r="X3028" i="2"/>
  <c r="Z3028" i="2" s="1"/>
  <c r="AA3028" i="2" s="1"/>
  <c r="X3408" i="2"/>
  <c r="Z3408" i="2" s="1"/>
  <c r="AA3408" i="2" s="1"/>
  <c r="X3750" i="2"/>
  <c r="Z3750" i="2" s="1"/>
  <c r="AA3750" i="2" s="1"/>
  <c r="X4127" i="2"/>
  <c r="Z4127" i="2" s="1"/>
  <c r="AA4127" i="2" s="1"/>
  <c r="X4527" i="2"/>
  <c r="Z4527" i="2" s="1"/>
  <c r="AA4527" i="2" s="1"/>
  <c r="X296" i="2"/>
  <c r="Z296" i="2" s="1"/>
  <c r="AA296" i="2" s="1"/>
  <c r="X1277" i="2"/>
  <c r="Z1277" i="2" s="1"/>
  <c r="AA1277" i="2" s="1"/>
  <c r="X2317" i="2"/>
  <c r="Z2317" i="2" s="1"/>
  <c r="AA2317" i="2" s="1"/>
  <c r="X3237" i="2"/>
  <c r="Z3237" i="2" s="1"/>
  <c r="AA3237" i="2" s="1"/>
  <c r="X4267" i="2"/>
  <c r="Z4267" i="2" s="1"/>
  <c r="AA4267" i="2" s="1"/>
  <c r="X3232" i="2"/>
  <c r="Z3232" i="2" s="1"/>
  <c r="AA3232" i="2" s="1"/>
  <c r="X2539" i="2"/>
  <c r="Z2539" i="2" s="1"/>
  <c r="AA2539" i="2" s="1"/>
  <c r="X2917" i="2"/>
  <c r="Z2917" i="2" s="1"/>
  <c r="AA2917" i="2" s="1"/>
  <c r="X3280" i="2"/>
  <c r="Z3280" i="2" s="1"/>
  <c r="AA3280" i="2" s="1"/>
  <c r="X3637" i="2"/>
  <c r="Z3637" i="2" s="1"/>
  <c r="AA3637" i="2" s="1"/>
  <c r="X4012" i="2"/>
  <c r="Z4012" i="2" s="1"/>
  <c r="AA4012" i="2" s="1"/>
  <c r="X4391" i="2"/>
  <c r="Z4391" i="2" s="1"/>
  <c r="AA4391" i="2" s="1"/>
  <c r="X29" i="2"/>
  <c r="Z29" i="2" s="1"/>
  <c r="AA29" i="2" s="1"/>
  <c r="X988" i="2"/>
  <c r="Z988" i="2" s="1"/>
  <c r="AA988" i="2" s="1"/>
  <c r="X1956" i="2"/>
  <c r="Z1956" i="2" s="1"/>
  <c r="AA1956" i="2" s="1"/>
  <c r="X2888" i="2"/>
  <c r="Z2888" i="2" s="1"/>
  <c r="AA2888" i="2" s="1"/>
  <c r="X3927" i="2"/>
  <c r="Z3927" i="2" s="1"/>
  <c r="AA3927" i="2" s="1"/>
  <c r="X1034" i="2"/>
  <c r="Z1034" i="2" s="1"/>
  <c r="AA1034" i="2" s="1"/>
  <c r="X2233" i="2"/>
  <c r="Z2233" i="2" s="1"/>
  <c r="AA2233" i="2" s="1"/>
  <c r="X2640" i="2"/>
  <c r="Z2640" i="2" s="1"/>
  <c r="AA2640" i="2" s="1"/>
  <c r="X3007" i="2"/>
  <c r="Z3007" i="2" s="1"/>
  <c r="AA3007" i="2" s="1"/>
  <c r="X3386" i="2"/>
  <c r="Z3386" i="2" s="1"/>
  <c r="AA3386" i="2" s="1"/>
  <c r="X3726" i="2"/>
  <c r="Z3726" i="2" s="1"/>
  <c r="AA3726" i="2" s="1"/>
  <c r="X4111" i="2"/>
  <c r="Z4111" i="2" s="1"/>
  <c r="AA4111" i="2" s="1"/>
  <c r="X406" i="2"/>
  <c r="Z406" i="2" s="1"/>
  <c r="AA406" i="2" s="1"/>
  <c r="X4564" i="2"/>
  <c r="Z4564" i="2" s="1"/>
  <c r="AA4564" i="2" s="1"/>
  <c r="X2783" i="2"/>
  <c r="Z2783" i="2" s="1"/>
  <c r="AA2783" i="2" s="1"/>
  <c r="X2572" i="2"/>
  <c r="Z2572" i="2" s="1"/>
  <c r="AA2572" i="2" s="1"/>
  <c r="X2945" i="2"/>
  <c r="Z2945" i="2" s="1"/>
  <c r="AA2945" i="2" s="1"/>
  <c r="X3316" i="2"/>
  <c r="Z3316" i="2" s="1"/>
  <c r="AA3316" i="2" s="1"/>
  <c r="X3663" i="2"/>
  <c r="Z3663" i="2" s="1"/>
  <c r="AA3663" i="2" s="1"/>
  <c r="X4035" i="2"/>
  <c r="Z4035" i="2" s="1"/>
  <c r="AA4035" i="2" s="1"/>
  <c r="X4425" i="2"/>
  <c r="Z4425" i="2" s="1"/>
  <c r="AA4425" i="2" s="1"/>
  <c r="X261" i="2"/>
  <c r="Z261" i="2" s="1"/>
  <c r="AA261" i="2" s="1"/>
  <c r="X1324" i="2"/>
  <c r="Z1324" i="2" s="1"/>
  <c r="AA1324" i="2" s="1"/>
  <c r="X2432" i="2"/>
  <c r="Z2432" i="2" s="1"/>
  <c r="AA2432" i="2" s="1"/>
  <c r="X3504" i="2"/>
  <c r="Z3504" i="2" s="1"/>
  <c r="AA3504" i="2" s="1"/>
  <c r="X4482" i="2"/>
  <c r="Z4482" i="2" s="1"/>
  <c r="AA4482" i="2" s="1"/>
  <c r="X4394" i="2"/>
  <c r="Z4394" i="2" s="1"/>
  <c r="AA4394" i="2" s="1"/>
  <c r="X2363" i="2"/>
  <c r="Z2363" i="2" s="1"/>
  <c r="AA2363" i="2" s="1"/>
  <c r="X2758" i="2"/>
  <c r="Z2758" i="2" s="1"/>
  <c r="AA2758" i="2" s="1"/>
  <c r="X3121" i="2"/>
  <c r="Z3121" i="2" s="1"/>
  <c r="AA3121" i="2" s="1"/>
  <c r="X3495" i="2"/>
  <c r="Z3495" i="2" s="1"/>
  <c r="AA3495" i="2" s="1"/>
  <c r="X3858" i="2"/>
  <c r="Z3858" i="2" s="1"/>
  <c r="AA3858" i="2" s="1"/>
  <c r="X4236" i="2"/>
  <c r="Z4236" i="2" s="1"/>
  <c r="AA4236" i="2" s="1"/>
  <c r="X4631" i="2"/>
  <c r="Z4631" i="2" s="1"/>
  <c r="AA4631" i="2" s="1"/>
  <c r="X526" i="2"/>
  <c r="Z526" i="2" s="1"/>
  <c r="AA526" i="2" s="1"/>
  <c r="X1479" i="2"/>
  <c r="Z1479" i="2" s="1"/>
  <c r="AA1479" i="2" s="1"/>
  <c r="X2480" i="2"/>
  <c r="Z2480" i="2" s="1"/>
  <c r="AA2480" i="2" s="1"/>
  <c r="X3412" i="2"/>
  <c r="Z3412" i="2" s="1"/>
  <c r="AA3412" i="2" s="1"/>
  <c r="X4431" i="2"/>
  <c r="Z4431" i="2" s="1"/>
  <c r="AA4431" i="2" s="1"/>
  <c r="X4181" i="2"/>
  <c r="Z4181" i="2" s="1"/>
  <c r="AA4181" i="2" s="1"/>
  <c r="X327" i="2"/>
  <c r="Z327" i="2" s="1"/>
  <c r="AA327" i="2" s="1"/>
  <c r="X729" i="2"/>
  <c r="Z729" i="2" s="1"/>
  <c r="AA729" i="2" s="1"/>
  <c r="X1069" i="2"/>
  <c r="Z1069" i="2" s="1"/>
  <c r="AA1069" i="2" s="1"/>
  <c r="X1476" i="2"/>
  <c r="Z1476" i="2" s="1"/>
  <c r="AA1476" i="2" s="1"/>
  <c r="X1825" i="2"/>
  <c r="Z1825" i="2" s="1"/>
  <c r="AA1825" i="2" s="1"/>
  <c r="X2195" i="2"/>
  <c r="Z2195" i="2" s="1"/>
  <c r="AA2195" i="2" s="1"/>
  <c r="X2603" i="2"/>
  <c r="Z2603" i="2" s="1"/>
  <c r="AA2603" i="2" s="1"/>
  <c r="X2969" i="2"/>
  <c r="Z2969" i="2" s="1"/>
  <c r="AA2969" i="2" s="1"/>
  <c r="X3342" i="2"/>
  <c r="Z3342" i="2" s="1"/>
  <c r="AA3342" i="2" s="1"/>
  <c r="X3686" i="2"/>
  <c r="Z3686" i="2" s="1"/>
  <c r="AA3686" i="2" s="1"/>
  <c r="X4090" i="2"/>
  <c r="Z4090" i="2" s="1"/>
  <c r="AA4090" i="2" s="1"/>
  <c r="X4060" i="2"/>
  <c r="Z4060" i="2" s="1"/>
  <c r="AA4060" i="2" s="1"/>
  <c r="X1689" i="2"/>
  <c r="Z1689" i="2" s="1"/>
  <c r="AA1689" i="2" s="1"/>
  <c r="X1325" i="2"/>
  <c r="Z1325" i="2" s="1"/>
  <c r="AA1325" i="2" s="1"/>
  <c r="X1684" i="2"/>
  <c r="Z1684" i="2" s="1"/>
  <c r="AA1684" i="2" s="1"/>
  <c r="X2055" i="2"/>
  <c r="Z2055" i="2" s="1"/>
  <c r="AA2055" i="2" s="1"/>
  <c r="X2446" i="2"/>
  <c r="Z2446" i="2" s="1"/>
  <c r="AA2446" i="2" s="1"/>
  <c r="X2830" i="2"/>
  <c r="Z2830" i="2" s="1"/>
  <c r="AA2830" i="2" s="1"/>
  <c r="X3189" i="2"/>
  <c r="Z3189" i="2" s="1"/>
  <c r="AA3189" i="2" s="1"/>
  <c r="X628" i="2"/>
  <c r="Z628" i="2" s="1"/>
  <c r="AA628" i="2" s="1"/>
  <c r="X379" i="2"/>
  <c r="Z379" i="2" s="1"/>
  <c r="AA379" i="2" s="1"/>
  <c r="X333" i="2"/>
  <c r="Z333" i="2" s="1"/>
  <c r="AA333" i="2" s="1"/>
  <c r="X624" i="2"/>
  <c r="Z624" i="2" s="1"/>
  <c r="AA624" i="2" s="1"/>
  <c r="X1228" i="2"/>
  <c r="Z1228" i="2" s="1"/>
  <c r="AA1228" i="2" s="1"/>
  <c r="X702" i="2"/>
  <c r="Z702" i="2" s="1"/>
  <c r="AA702" i="2" s="1"/>
  <c r="X975" i="2"/>
  <c r="Z975" i="2" s="1"/>
  <c r="AA975" i="2" s="1"/>
  <c r="X2077" i="2"/>
  <c r="Z2077" i="2" s="1"/>
  <c r="AA2077" i="2" s="1"/>
  <c r="X1268" i="2"/>
  <c r="Z1268" i="2" s="1"/>
  <c r="AA1268" i="2" s="1"/>
  <c r="X258" i="2"/>
  <c r="Z258" i="2" s="1"/>
  <c r="AA258" i="2" s="1"/>
  <c r="X1923" i="2"/>
  <c r="Z1923" i="2" s="1"/>
  <c r="AA1923" i="2" s="1"/>
  <c r="X2044" i="2"/>
  <c r="Z2044" i="2" s="1"/>
  <c r="AA2044" i="2" s="1"/>
  <c r="X746" i="2"/>
  <c r="Z746" i="2" s="1"/>
  <c r="AA746" i="2" s="1"/>
  <c r="X3949" i="2"/>
  <c r="Z3949" i="2" s="1"/>
  <c r="AA3949" i="2" s="1"/>
  <c r="X847" i="2"/>
  <c r="Z847" i="2" s="1"/>
  <c r="AA847" i="2" s="1"/>
  <c r="X2181" i="2"/>
  <c r="Z2181" i="2" s="1"/>
  <c r="AA2181" i="2" s="1"/>
  <c r="X499" i="2"/>
  <c r="Z499" i="2" s="1"/>
  <c r="AA499" i="2" s="1"/>
  <c r="X1647" i="2"/>
  <c r="Z1647" i="2" s="1"/>
  <c r="AA1647" i="2" s="1"/>
  <c r="X1039" i="2"/>
  <c r="Z1039" i="2" s="1"/>
  <c r="AA1039" i="2" s="1"/>
  <c r="X1723" i="2"/>
  <c r="Z1723" i="2" s="1"/>
  <c r="AA1723" i="2" s="1"/>
  <c r="X378" i="2"/>
  <c r="Z378" i="2" s="1"/>
  <c r="AA378" i="2" s="1"/>
  <c r="X540" i="2"/>
  <c r="Z540" i="2" s="1"/>
  <c r="AA540" i="2" s="1"/>
  <c r="X3029" i="2"/>
  <c r="Z3029" i="2" s="1"/>
  <c r="AA3029" i="2" s="1"/>
  <c r="X4462" i="2"/>
  <c r="Z4462" i="2" s="1"/>
  <c r="AA4462" i="2" s="1"/>
  <c r="X3968" i="2"/>
  <c r="Z3968" i="2" s="1"/>
  <c r="AA3968" i="2" s="1"/>
  <c r="X3183" i="2"/>
  <c r="Z3183" i="2" s="1"/>
  <c r="AA3183" i="2" s="1"/>
  <c r="X2495" i="2"/>
  <c r="Z2495" i="2" s="1"/>
  <c r="AA2495" i="2" s="1"/>
  <c r="X155" i="2"/>
  <c r="Z155" i="2" s="1"/>
  <c r="AA155" i="2" s="1"/>
  <c r="X2291" i="2"/>
  <c r="Z2291" i="2" s="1"/>
  <c r="AA2291" i="2" s="1"/>
  <c r="X2164" i="2"/>
  <c r="Z2164" i="2" s="1"/>
  <c r="AA2164" i="2" s="1"/>
  <c r="X1313" i="2"/>
  <c r="Z1313" i="2" s="1"/>
  <c r="AA1313" i="2" s="1"/>
  <c r="X1058" i="2"/>
  <c r="Z1058" i="2" s="1"/>
  <c r="AA1058" i="2" s="1"/>
  <c r="X653" i="2"/>
  <c r="Z653" i="2" s="1"/>
  <c r="AA653" i="2" s="1"/>
  <c r="X1045" i="2"/>
  <c r="Z1045" i="2" s="1"/>
  <c r="AA1045" i="2" s="1"/>
  <c r="X3891" i="2"/>
  <c r="Z3891" i="2" s="1"/>
  <c r="AA3891" i="2" s="1"/>
  <c r="X4484" i="2"/>
  <c r="Z4484" i="2" s="1"/>
  <c r="AA4484" i="2" s="1"/>
  <c r="X1944" i="2"/>
  <c r="Z1944" i="2" s="1"/>
  <c r="AA1944" i="2" s="1"/>
  <c r="X2588" i="2"/>
  <c r="Z2588" i="2" s="1"/>
  <c r="AA2588" i="2" s="1"/>
  <c r="X2882" i="2"/>
  <c r="Z2882" i="2" s="1"/>
  <c r="AA2882" i="2" s="1"/>
  <c r="X2615" i="2"/>
  <c r="Z2615" i="2" s="1"/>
  <c r="AA2615" i="2" s="1"/>
  <c r="X2730" i="2"/>
  <c r="Z2730" i="2" s="1"/>
  <c r="AA2730" i="2" s="1"/>
  <c r="X2618" i="2"/>
  <c r="Z2618" i="2" s="1"/>
  <c r="AA2618" i="2" s="1"/>
  <c r="X2314" i="2"/>
  <c r="Z2314" i="2" s="1"/>
  <c r="AA2314" i="2" s="1"/>
  <c r="X316" i="2"/>
  <c r="Z316" i="2" s="1"/>
  <c r="AA316" i="2" s="1"/>
  <c r="X2050" i="2"/>
  <c r="Z2050" i="2" s="1"/>
  <c r="AA2050" i="2" s="1"/>
  <c r="X3656" i="2"/>
  <c r="Z3656" i="2" s="1"/>
  <c r="AA3656" i="2" s="1"/>
  <c r="X2664" i="2"/>
  <c r="Z2664" i="2" s="1"/>
  <c r="AA2664" i="2" s="1"/>
  <c r="X998" i="2"/>
  <c r="Z998" i="2" s="1"/>
  <c r="AA998" i="2" s="1"/>
  <c r="X3825" i="2"/>
  <c r="Z3825" i="2" s="1"/>
  <c r="AA3825" i="2" s="1"/>
  <c r="X1871" i="2"/>
  <c r="Z1871" i="2" s="1"/>
  <c r="AA1871" i="2" s="1"/>
  <c r="X1759" i="2"/>
  <c r="Z1759" i="2" s="1"/>
  <c r="AA1759" i="2" s="1"/>
  <c r="X793" i="2"/>
  <c r="Z793" i="2" s="1"/>
  <c r="AA793" i="2" s="1"/>
  <c r="X34" i="2"/>
  <c r="Z34" i="2" s="1"/>
  <c r="AA34" i="2" s="1"/>
  <c r="X818" i="2"/>
  <c r="Z818" i="2" s="1"/>
  <c r="AA818" i="2" s="1"/>
  <c r="X60" i="2"/>
  <c r="Z60" i="2" s="1"/>
  <c r="AA60" i="2" s="1"/>
  <c r="X1189" i="2"/>
  <c r="Z1189" i="2" s="1"/>
  <c r="AA1189" i="2" s="1"/>
  <c r="X2320" i="2"/>
  <c r="Z2320" i="2" s="1"/>
  <c r="AA2320" i="2" s="1"/>
  <c r="X109" i="2"/>
  <c r="Z109" i="2" s="1"/>
  <c r="AA109" i="2" s="1"/>
  <c r="X511" i="2"/>
  <c r="Z511" i="2" s="1"/>
  <c r="AA511" i="2" s="1"/>
  <c r="X885" i="2"/>
  <c r="Z885" i="2" s="1"/>
  <c r="AA885" i="2" s="1"/>
  <c r="X1242" i="2"/>
  <c r="Z1242" i="2" s="1"/>
  <c r="AA1242" i="2" s="1"/>
  <c r="X1623" i="2"/>
  <c r="Z1623" i="2" s="1"/>
  <c r="AA1623" i="2" s="1"/>
  <c r="X1992" i="2"/>
  <c r="Z1992" i="2" s="1"/>
  <c r="AA1992" i="2" s="1"/>
  <c r="X2045" i="2"/>
  <c r="Z2045" i="2" s="1"/>
  <c r="AA2045" i="2" s="1"/>
  <c r="X1526" i="2"/>
  <c r="Z1526" i="2" s="1"/>
  <c r="AA1526" i="2" s="1"/>
  <c r="X1872" i="2"/>
  <c r="Z1872" i="2" s="1"/>
  <c r="AA1872" i="2" s="1"/>
  <c r="X2244" i="2"/>
  <c r="Z2244" i="2" s="1"/>
  <c r="AA2244" i="2" s="1"/>
  <c r="X281" i="2"/>
  <c r="Z281" i="2" s="1"/>
  <c r="AA281" i="2" s="1"/>
  <c r="X689" i="2"/>
  <c r="Z689" i="2" s="1"/>
  <c r="AA689" i="2" s="1"/>
  <c r="X1031" i="2"/>
  <c r="Z1031" i="2" s="1"/>
  <c r="AA1031" i="2" s="1"/>
  <c r="X1430" i="2"/>
  <c r="Z1430" i="2" s="1"/>
  <c r="AA1430" i="2" s="1"/>
  <c r="X1781" i="2"/>
  <c r="Z1781" i="2" s="1"/>
  <c r="AA1781" i="2" s="1"/>
  <c r="X2163" i="2"/>
  <c r="Z2163" i="2" s="1"/>
  <c r="AA2163" i="2" s="1"/>
  <c r="X982" i="2"/>
  <c r="Z982" i="2" s="1"/>
  <c r="AA982" i="2" s="1"/>
  <c r="X1382" i="2"/>
  <c r="Z1382" i="2" s="1"/>
  <c r="AA1382" i="2" s="1"/>
  <c r="X1736" i="2"/>
  <c r="Z1736" i="2" s="1"/>
  <c r="AA1736" i="2" s="1"/>
  <c r="X2119" i="2"/>
  <c r="Z2119" i="2" s="1"/>
  <c r="AA2119" i="2" s="1"/>
  <c r="X2040" i="2"/>
  <c r="Z2040" i="2" s="1"/>
  <c r="AA2040" i="2" s="1"/>
  <c r="X69" i="2"/>
  <c r="Z69" i="2" s="1"/>
  <c r="AA69" i="2" s="1"/>
  <c r="X470" i="2"/>
  <c r="Z470" i="2" s="1"/>
  <c r="AA470" i="2" s="1"/>
  <c r="X848" i="2"/>
  <c r="Z848" i="2" s="1"/>
  <c r="AA848" i="2" s="1"/>
  <c r="X1197" i="2"/>
  <c r="Z1197" i="2" s="1"/>
  <c r="AA1197" i="2" s="1"/>
  <c r="X1592" i="2"/>
  <c r="Z1592" i="2" s="1"/>
  <c r="AA1592" i="2" s="1"/>
  <c r="X1954" i="2"/>
  <c r="Z1954" i="2" s="1"/>
  <c r="AA1954" i="2" s="1"/>
  <c r="X118" i="2"/>
  <c r="Z118" i="2" s="1"/>
  <c r="AA118" i="2" s="1"/>
  <c r="X518" i="2"/>
  <c r="Z518" i="2" s="1"/>
  <c r="AA518" i="2" s="1"/>
  <c r="X891" i="2"/>
  <c r="Z891" i="2" s="1"/>
  <c r="AA891" i="2" s="1"/>
  <c r="X1251" i="2"/>
  <c r="Z1251" i="2" s="1"/>
  <c r="AA1251" i="2" s="1"/>
  <c r="X1630" i="2"/>
  <c r="Z1630" i="2" s="1"/>
  <c r="AA1630" i="2" s="1"/>
  <c r="X1999" i="2"/>
  <c r="Z1999" i="2" s="1"/>
  <c r="AA1999" i="2" s="1"/>
  <c r="X367" i="2"/>
  <c r="Z367" i="2" s="1"/>
  <c r="AA367" i="2" s="1"/>
  <c r="X760" i="2"/>
  <c r="Z760" i="2" s="1"/>
  <c r="AA760" i="2" s="1"/>
  <c r="X1105" i="2"/>
  <c r="Z1105" i="2" s="1"/>
  <c r="AA1105" i="2" s="1"/>
  <c r="X1510" i="2"/>
  <c r="Z1510" i="2" s="1"/>
  <c r="AA1510" i="2" s="1"/>
  <c r="X1861" i="2"/>
  <c r="Z1861" i="2" s="1"/>
  <c r="AA1861" i="2" s="1"/>
  <c r="X2227" i="2"/>
  <c r="Z2227" i="2" s="1"/>
  <c r="AA2227" i="2" s="1"/>
  <c r="X270" i="2"/>
  <c r="Z270" i="2" s="1"/>
  <c r="AA270" i="2" s="1"/>
  <c r="X675" i="2"/>
  <c r="Z675" i="2" s="1"/>
  <c r="AA675" i="2" s="1"/>
  <c r="X1011" i="2"/>
  <c r="Z1011" i="2" s="1"/>
  <c r="AA1011" i="2" s="1"/>
  <c r="X1418" i="2"/>
  <c r="Z1418" i="2" s="1"/>
  <c r="AA1418" i="2" s="1"/>
  <c r="X1768" i="2"/>
  <c r="Z1768" i="2" s="1"/>
  <c r="AA1768" i="2" s="1"/>
  <c r="X75" i="2"/>
  <c r="Z75" i="2" s="1"/>
  <c r="AA75" i="2" s="1"/>
  <c r="X480" i="2"/>
  <c r="Z480" i="2" s="1"/>
  <c r="AA480" i="2" s="1"/>
  <c r="X852" i="2"/>
  <c r="Z852" i="2" s="1"/>
  <c r="AA852" i="2" s="1"/>
  <c r="X1203" i="2"/>
  <c r="Z1203" i="2" s="1"/>
  <c r="AA1203" i="2" s="1"/>
  <c r="X1596" i="2"/>
  <c r="Z1596" i="2" s="1"/>
  <c r="AA1596" i="2" s="1"/>
  <c r="X1961" i="2"/>
  <c r="Z1961" i="2" s="1"/>
  <c r="AA1961" i="2" s="1"/>
  <c r="X192" i="2"/>
  <c r="Z192" i="2" s="1"/>
  <c r="AA192" i="2" s="1"/>
  <c r="X603" i="2"/>
  <c r="Z603" i="2" s="1"/>
  <c r="AA603" i="2" s="1"/>
  <c r="X951" i="2"/>
  <c r="Z951" i="2" s="1"/>
  <c r="AA951" i="2" s="1"/>
  <c r="X1339" i="2"/>
  <c r="Z1339" i="2" s="1"/>
  <c r="AA1339" i="2" s="1"/>
  <c r="X1699" i="2"/>
  <c r="Z1699" i="2" s="1"/>
  <c r="AA1699" i="2" s="1"/>
  <c r="X2071" i="2"/>
  <c r="Z2071" i="2" s="1"/>
  <c r="AA2071" i="2" s="1"/>
  <c r="X145" i="2"/>
  <c r="Z145" i="2" s="1"/>
  <c r="AA145" i="2" s="1"/>
  <c r="X550" i="2"/>
  <c r="Z550" i="2" s="1"/>
  <c r="AA550" i="2" s="1"/>
  <c r="X912" i="2"/>
  <c r="Z912" i="2" s="1"/>
  <c r="AA912" i="2" s="1"/>
  <c r="X1290" i="2"/>
  <c r="Z1290" i="2" s="1"/>
  <c r="AA1290" i="2" s="1"/>
  <c r="X1655" i="2"/>
  <c r="Z1655" i="2" s="1"/>
  <c r="AA1655" i="2" s="1"/>
  <c r="X2029" i="2"/>
  <c r="Z2029" i="2" s="1"/>
  <c r="AA2029" i="2" s="1"/>
  <c r="X251" i="2"/>
  <c r="Z251" i="2" s="1"/>
  <c r="AA251" i="2" s="1"/>
  <c r="X657" i="2"/>
  <c r="Z657" i="2" s="1"/>
  <c r="AA657" i="2" s="1"/>
  <c r="X993" i="2"/>
  <c r="Z993" i="2" s="1"/>
  <c r="AA993" i="2" s="1"/>
  <c r="X1396" i="2"/>
  <c r="Z1396" i="2" s="1"/>
  <c r="AA1396" i="2" s="1"/>
  <c r="X1749" i="2"/>
  <c r="Z1749" i="2" s="1"/>
  <c r="AA1749" i="2" s="1"/>
  <c r="X2156" i="2"/>
  <c r="Z2156" i="2" s="1"/>
  <c r="AA2156" i="2" s="1"/>
  <c r="X353" i="2"/>
  <c r="Z353" i="2" s="1"/>
  <c r="AA353" i="2" s="1"/>
  <c r="X748" i="2"/>
  <c r="Z748" i="2" s="1"/>
  <c r="AA748" i="2" s="1"/>
  <c r="X1093" i="2"/>
  <c r="Z1093" i="2" s="1"/>
  <c r="AA1093" i="2" s="1"/>
  <c r="X1498" i="2"/>
  <c r="Z1498" i="2" s="1"/>
  <c r="AA1498" i="2" s="1"/>
  <c r="X1847" i="2"/>
  <c r="Z1847" i="2" s="1"/>
  <c r="AA1847" i="2" s="1"/>
  <c r="X2344" i="2"/>
  <c r="Z2344" i="2" s="1"/>
  <c r="AA2344" i="2" s="1"/>
  <c r="X2741" i="2"/>
  <c r="Z2741" i="2" s="1"/>
  <c r="AA2741" i="2" s="1"/>
  <c r="X3104" i="2"/>
  <c r="Z3104" i="2" s="1"/>
  <c r="AA3104" i="2" s="1"/>
  <c r="X3480" i="2"/>
  <c r="Z3480" i="2" s="1"/>
  <c r="AA3480" i="2" s="1"/>
  <c r="X3843" i="2"/>
  <c r="Z3843" i="2" s="1"/>
  <c r="AA3843" i="2" s="1"/>
  <c r="X4214" i="2"/>
  <c r="Z4214" i="2" s="1"/>
  <c r="AA4214" i="2" s="1"/>
  <c r="X4615" i="2"/>
  <c r="Z4615" i="2" s="1"/>
  <c r="AA4615" i="2" s="1"/>
  <c r="X477" i="2"/>
  <c r="Z477" i="2" s="1"/>
  <c r="AA477" i="2" s="1"/>
  <c r="X1447" i="2"/>
  <c r="Z1447" i="2" s="1"/>
  <c r="AA1447" i="2" s="1"/>
  <c r="X2445" i="2"/>
  <c r="Z2445" i="2" s="1"/>
  <c r="AA2445" i="2" s="1"/>
  <c r="X3434" i="2"/>
  <c r="Z3434" i="2" s="1"/>
  <c r="AA3434" i="2" s="1"/>
  <c r="X4494" i="2"/>
  <c r="Z4494" i="2" s="1"/>
  <c r="AA4494" i="2" s="1"/>
  <c r="X4499" i="2"/>
  <c r="Z4499" i="2" s="1"/>
  <c r="AA4499" i="2" s="1"/>
  <c r="X2583" i="2"/>
  <c r="Z2583" i="2" s="1"/>
  <c r="AA2583" i="2" s="1"/>
  <c r="X2955" i="2"/>
  <c r="Z2955" i="2" s="1"/>
  <c r="AA2955" i="2" s="1"/>
  <c r="X3327" i="2"/>
  <c r="Z3327" i="2" s="1"/>
  <c r="AA3327" i="2" s="1"/>
  <c r="X3672" i="2"/>
  <c r="Z3672" i="2" s="1"/>
  <c r="AA3672" i="2" s="1"/>
  <c r="X4045" i="2"/>
  <c r="Z4045" i="2" s="1"/>
  <c r="AA4045" i="2" s="1"/>
  <c r="X4435" i="2"/>
  <c r="Z4435" i="2" s="1"/>
  <c r="AA4435" i="2" s="1"/>
  <c r="X117" i="2"/>
  <c r="Z117" i="2" s="1"/>
  <c r="AA117" i="2" s="1"/>
  <c r="X1079" i="2"/>
  <c r="Z1079" i="2" s="1"/>
  <c r="AA1079" i="2" s="1"/>
  <c r="X2081" i="2"/>
  <c r="Z2081" i="2" s="1"/>
  <c r="AA2081" i="2" s="1"/>
  <c r="X2967" i="2"/>
  <c r="Z2967" i="2" s="1"/>
  <c r="AA2967" i="2" s="1"/>
  <c r="X2477" i="2"/>
  <c r="Z2477" i="2" s="1"/>
  <c r="AA2477" i="2" s="1"/>
  <c r="X2858" i="2"/>
  <c r="Z2858" i="2" s="1"/>
  <c r="AA2858" i="2" s="1"/>
  <c r="X3219" i="2"/>
  <c r="Z3219" i="2" s="1"/>
  <c r="AA3219" i="2" s="1"/>
  <c r="X3588" i="2"/>
  <c r="Z3588" i="2" s="1"/>
  <c r="AA3588" i="2" s="1"/>
  <c r="X3956" i="2"/>
  <c r="Z3956" i="2" s="1"/>
  <c r="AA3956" i="2" s="1"/>
  <c r="X4341" i="2"/>
  <c r="Z4341" i="2" s="1"/>
  <c r="AA4341" i="2" s="1"/>
  <c r="X1577" i="2"/>
  <c r="Z1577" i="2" s="1"/>
  <c r="AA1577" i="2" s="1"/>
  <c r="X786" i="2"/>
  <c r="Z786" i="2" s="1"/>
  <c r="AA786" i="2" s="1"/>
  <c r="X1820" i="2"/>
  <c r="Z1820" i="2" s="1"/>
  <c r="AA1820" i="2" s="1"/>
  <c r="X2737" i="2"/>
  <c r="Z2737" i="2" s="1"/>
  <c r="AA2737" i="2" s="1"/>
  <c r="X2272" i="2"/>
  <c r="Z2272" i="2" s="1"/>
  <c r="AA2272" i="2" s="1"/>
  <c r="X2586" i="2"/>
  <c r="Z2586" i="2" s="1"/>
  <c r="AA2586" i="2" s="1"/>
  <c r="X2957" i="2"/>
  <c r="Z2957" i="2" s="1"/>
  <c r="AA2957" i="2" s="1"/>
  <c r="X3331" i="2"/>
  <c r="Z3331" i="2" s="1"/>
  <c r="AA3331" i="2" s="1"/>
  <c r="X3675" i="2"/>
  <c r="Z3675" i="2" s="1"/>
  <c r="AA3675" i="2" s="1"/>
  <c r="X4048" i="2"/>
  <c r="Z4048" i="2" s="1"/>
  <c r="AA4048" i="2" s="1"/>
  <c r="X4437" i="2"/>
  <c r="Z4437" i="2" s="1"/>
  <c r="AA4437" i="2" s="1"/>
  <c r="X124" i="2"/>
  <c r="Z124" i="2" s="1"/>
  <c r="AA124" i="2" s="1"/>
  <c r="X1088" i="2"/>
  <c r="Z1088" i="2" s="1"/>
  <c r="AA1088" i="2" s="1"/>
  <c r="X2084" i="2"/>
  <c r="Z2084" i="2" s="1"/>
  <c r="AA2084" i="2" s="1"/>
  <c r="X2980" i="2"/>
  <c r="Z2980" i="2" s="1"/>
  <c r="AA2980" i="2" s="1"/>
  <c r="X3964" i="2"/>
  <c r="Z3964" i="2" s="1"/>
  <c r="AA3964" i="2" s="1"/>
  <c r="X1217" i="2"/>
  <c r="Z1217" i="2" s="1"/>
  <c r="AA1217" i="2" s="1"/>
  <c r="X2146" i="2"/>
  <c r="Z2146" i="2" s="1"/>
  <c r="AA2146" i="2" s="1"/>
  <c r="X2530" i="2"/>
  <c r="Z2530" i="2" s="1"/>
  <c r="AA2530" i="2" s="1"/>
  <c r="X2912" i="2"/>
  <c r="Z2912" i="2" s="1"/>
  <c r="AA2912" i="2" s="1"/>
  <c r="X3275" i="2"/>
  <c r="Z3275" i="2" s="1"/>
  <c r="AA3275" i="2" s="1"/>
  <c r="X3633" i="2"/>
  <c r="Z3633" i="2" s="1"/>
  <c r="AA3633" i="2" s="1"/>
  <c r="X4004" i="2"/>
  <c r="Z4004" i="2" s="1"/>
  <c r="AA4004" i="2" s="1"/>
  <c r="X4386" i="2"/>
  <c r="Z4386" i="2" s="1"/>
  <c r="AA4386" i="2" s="1"/>
  <c r="X17" i="2"/>
  <c r="Z17" i="2" s="1"/>
  <c r="AA17" i="2" s="1"/>
  <c r="X954" i="2"/>
  <c r="Z954" i="2" s="1"/>
  <c r="AA954" i="2" s="1"/>
  <c r="X1949" i="2"/>
  <c r="Z1949" i="2" s="1"/>
  <c r="AA1949" i="2" s="1"/>
  <c r="X2860" i="2"/>
  <c r="Z2860" i="2" s="1"/>
  <c r="AA2860" i="2" s="1"/>
  <c r="X3913" i="2"/>
  <c r="Z3913" i="2" s="1"/>
  <c r="AA3913" i="2" s="1"/>
  <c r="X934" i="2"/>
  <c r="Z934" i="2" s="1"/>
  <c r="AA934" i="2" s="1"/>
  <c r="X2457" i="2"/>
  <c r="Z2457" i="2" s="1"/>
  <c r="AA2457" i="2" s="1"/>
  <c r="X2840" i="2"/>
  <c r="Z2840" i="2" s="1"/>
  <c r="AA2840" i="2" s="1"/>
  <c r="X3201" i="2"/>
  <c r="Z3201" i="2" s="1"/>
  <c r="AA3201" i="2" s="1"/>
  <c r="X3573" i="2"/>
  <c r="Z3573" i="2" s="1"/>
  <c r="AA3573" i="2" s="1"/>
  <c r="X3937" i="2"/>
  <c r="Z3937" i="2" s="1"/>
  <c r="AA3937" i="2" s="1"/>
  <c r="X4323" i="2"/>
  <c r="Z4323" i="2" s="1"/>
  <c r="AA4323" i="2" s="1"/>
  <c r="X4708" i="2"/>
  <c r="Z4708" i="2" s="1"/>
  <c r="AA4708" i="2" s="1"/>
  <c r="X720" i="2"/>
  <c r="Z720" i="2" s="1"/>
  <c r="AA720" i="2" s="1"/>
  <c r="X1779" i="2"/>
  <c r="Z1779" i="2" s="1"/>
  <c r="AA1779" i="2" s="1"/>
  <c r="X2749" i="2"/>
  <c r="Z2749" i="2" s="1"/>
  <c r="AA2749" i="2" s="1"/>
  <c r="X3916" i="2"/>
  <c r="Z3916" i="2" s="1"/>
  <c r="AA3916" i="2" s="1"/>
  <c r="X950" i="2"/>
  <c r="Z950" i="2" s="1"/>
  <c r="AA950" i="2" s="1"/>
  <c r="X2169" i="2"/>
  <c r="Z2169" i="2" s="1"/>
  <c r="AA2169" i="2" s="1"/>
  <c r="X2566" i="2"/>
  <c r="Z2566" i="2" s="1"/>
  <c r="AA2566" i="2" s="1"/>
  <c r="X2940" i="2"/>
  <c r="Z2940" i="2" s="1"/>
  <c r="AA2940" i="2" s="1"/>
  <c r="X3310" i="2"/>
  <c r="Z3310" i="2" s="1"/>
  <c r="AA3310" i="2" s="1"/>
  <c r="X3657" i="2"/>
  <c r="Z3657" i="2" s="1"/>
  <c r="AA3657" i="2" s="1"/>
  <c r="X4030" i="2"/>
  <c r="Z4030" i="2" s="1"/>
  <c r="AA4030" i="2" s="1"/>
  <c r="X4419" i="2"/>
  <c r="Z4419" i="2" s="1"/>
  <c r="AA4419" i="2" s="1"/>
  <c r="X64" i="2"/>
  <c r="Z64" i="2" s="1"/>
  <c r="AA64" i="2" s="1"/>
  <c r="X1028" i="2"/>
  <c r="Z1028" i="2" s="1"/>
  <c r="AA1028" i="2" s="1"/>
  <c r="X2027" i="2"/>
  <c r="Z2027" i="2" s="1"/>
  <c r="AA2027" i="2" s="1"/>
  <c r="X3112" i="2"/>
  <c r="Z3112" i="2" s="1"/>
  <c r="AA3112" i="2" s="1"/>
  <c r="X4088" i="2"/>
  <c r="Z4088" i="2" s="1"/>
  <c r="AA4088" i="2" s="1"/>
  <c r="X1893" i="2"/>
  <c r="Z1893" i="2" s="1"/>
  <c r="AA1893" i="2" s="1"/>
  <c r="X2279" i="2"/>
  <c r="Z2279" i="2" s="1"/>
  <c r="AA2279" i="2" s="1"/>
  <c r="X2678" i="2"/>
  <c r="Z2678" i="2" s="1"/>
  <c r="AA2678" i="2" s="1"/>
  <c r="X3053" i="2"/>
  <c r="Z3053" i="2" s="1"/>
  <c r="AA3053" i="2" s="1"/>
  <c r="X3429" i="2"/>
  <c r="Z3429" i="2" s="1"/>
  <c r="AA3429" i="2" s="1"/>
  <c r="X3773" i="2"/>
  <c r="Z3773" i="2" s="1"/>
  <c r="AA3773" i="2" s="1"/>
  <c r="X4150" i="2"/>
  <c r="Z4150" i="2" s="1"/>
  <c r="AA4150" i="2" s="1"/>
  <c r="X4553" i="2"/>
  <c r="Z4553" i="2" s="1"/>
  <c r="AA4553" i="2" s="1"/>
  <c r="X347" i="2"/>
  <c r="Z347" i="2" s="1"/>
  <c r="AA347" i="2" s="1"/>
  <c r="X1311" i="2"/>
  <c r="Z1311" i="2" s="1"/>
  <c r="AA1311" i="2" s="1"/>
  <c r="X2371" i="2"/>
  <c r="Z2371" i="2" s="1"/>
  <c r="AA2371" i="2" s="1"/>
  <c r="X3294" i="2"/>
  <c r="Z3294" i="2" s="1"/>
  <c r="AA3294" i="2" s="1"/>
  <c r="X4351" i="2"/>
  <c r="Z4351" i="2" s="1"/>
  <c r="AA4351" i="2" s="1"/>
  <c r="X3597" i="2"/>
  <c r="Z3597" i="2" s="1"/>
  <c r="AA3597" i="2" s="1"/>
  <c r="X2570" i="2"/>
  <c r="Z2570" i="2" s="1"/>
  <c r="AA2570" i="2" s="1"/>
  <c r="X2942" i="2"/>
  <c r="Z2942" i="2" s="1"/>
  <c r="AA2942" i="2" s="1"/>
  <c r="X3314" i="2"/>
  <c r="Z3314" i="2" s="1"/>
  <c r="AA3314" i="2" s="1"/>
  <c r="X3661" i="2"/>
  <c r="Z3661" i="2" s="1"/>
  <c r="AA3661" i="2" s="1"/>
  <c r="X4033" i="2"/>
  <c r="Z4033" i="2" s="1"/>
  <c r="AA4033" i="2" s="1"/>
  <c r="X4422" i="2"/>
  <c r="Z4422" i="2" s="1"/>
  <c r="AA4422" i="2" s="1"/>
  <c r="X74" i="2"/>
  <c r="Z74" i="2" s="1"/>
  <c r="AA74" i="2" s="1"/>
  <c r="X1042" i="2"/>
  <c r="Z1042" i="2" s="1"/>
  <c r="AA1042" i="2" s="1"/>
  <c r="X2043" i="2"/>
  <c r="Z2043" i="2" s="1"/>
  <c r="AA2043" i="2" s="1"/>
  <c r="X2931" i="2"/>
  <c r="Z2931" i="2" s="1"/>
  <c r="AA2931" i="2" s="1"/>
  <c r="X3975" i="2"/>
  <c r="Z3975" i="2" s="1"/>
  <c r="AA3975" i="2" s="1"/>
  <c r="X1281" i="2"/>
  <c r="Z1281" i="2" s="1"/>
  <c r="AA1281" i="2" s="1"/>
  <c r="X2257" i="2"/>
  <c r="Z2257" i="2" s="1"/>
  <c r="AA2257" i="2" s="1"/>
  <c r="X2661" i="2"/>
  <c r="Z2661" i="2" s="1"/>
  <c r="AA2661" i="2" s="1"/>
  <c r="X3034" i="2"/>
  <c r="Z3034" i="2" s="1"/>
  <c r="AA3034" i="2" s="1"/>
  <c r="X3410" i="2"/>
  <c r="Z3410" i="2" s="1"/>
  <c r="AA3410" i="2" s="1"/>
  <c r="X3755" i="2"/>
  <c r="Z3755" i="2" s="1"/>
  <c r="AA3755" i="2" s="1"/>
  <c r="X4129" i="2"/>
  <c r="Z4129" i="2" s="1"/>
  <c r="AA4129" i="2" s="1"/>
  <c r="X454" i="2"/>
  <c r="Z454" i="2" s="1"/>
  <c r="AA454" i="2" s="1"/>
  <c r="X3713" i="2"/>
  <c r="Z3713" i="2" s="1"/>
  <c r="AA3713" i="2" s="1"/>
  <c r="X4636" i="2"/>
  <c r="Z4636" i="2" s="1"/>
  <c r="AA4636" i="2" s="1"/>
  <c r="X2193" i="2"/>
  <c r="Z2193" i="2" s="1"/>
  <c r="AA2193" i="2" s="1"/>
  <c r="X2599" i="2"/>
  <c r="Z2599" i="2" s="1"/>
  <c r="AA2599" i="2" s="1"/>
  <c r="X2966" i="2"/>
  <c r="Z2966" i="2" s="1"/>
  <c r="AA2966" i="2" s="1"/>
  <c r="X3340" i="2"/>
  <c r="Z3340" i="2" s="1"/>
  <c r="AA3340" i="2" s="1"/>
  <c r="X3684" i="2"/>
  <c r="Z3684" i="2" s="1"/>
  <c r="AA3684" i="2" s="1"/>
  <c r="X4061" i="2"/>
  <c r="Z4061" i="2" s="1"/>
  <c r="AA4061" i="2" s="1"/>
  <c r="X4449" i="2"/>
  <c r="Z4449" i="2" s="1"/>
  <c r="AA4449" i="2" s="1"/>
  <c r="X312" i="2"/>
  <c r="Z312" i="2" s="1"/>
  <c r="AA312" i="2" s="1"/>
  <c r="X1373" i="2"/>
  <c r="Z1373" i="2" s="1"/>
  <c r="AA1373" i="2" s="1"/>
  <c r="X2479" i="2"/>
  <c r="Z2479" i="2" s="1"/>
  <c r="AA2479" i="2" s="1"/>
  <c r="X3566" i="2"/>
  <c r="Z3566" i="2" s="1"/>
  <c r="AA3566" i="2" s="1"/>
  <c r="X4516" i="2"/>
  <c r="Z4516" i="2" s="1"/>
  <c r="AA4516" i="2" s="1"/>
  <c r="X4623" i="2"/>
  <c r="Z4623" i="2" s="1"/>
  <c r="AA4623" i="2" s="1"/>
  <c r="X3145" i="2"/>
  <c r="Z3145" i="2" s="1"/>
  <c r="AA3145" i="2" s="1"/>
  <c r="X3516" i="2"/>
  <c r="Z3516" i="2" s="1"/>
  <c r="AA3516" i="2" s="1"/>
  <c r="X3881" i="2"/>
  <c r="Z3881" i="2" s="1"/>
  <c r="AA3881" i="2" s="1"/>
  <c r="X4263" i="2"/>
  <c r="Z4263" i="2" s="1"/>
  <c r="AA4263" i="2" s="1"/>
  <c r="X4652" i="2"/>
  <c r="Z4652" i="2" s="1"/>
  <c r="AA4652" i="2" s="1"/>
  <c r="X576" i="2"/>
  <c r="Z576" i="2" s="1"/>
  <c r="AA576" i="2" s="1"/>
  <c r="X1568" i="2"/>
  <c r="Z1568" i="2" s="1"/>
  <c r="AA1568" i="2" s="1"/>
  <c r="X2531" i="2"/>
  <c r="Z2531" i="2" s="1"/>
  <c r="AA2531" i="2" s="1"/>
  <c r="X3505" i="2"/>
  <c r="Z3505" i="2" s="1"/>
  <c r="AA3505" i="2" s="1"/>
  <c r="X4483" i="2"/>
  <c r="Z4483" i="2" s="1"/>
  <c r="AA4483" i="2" s="1"/>
  <c r="X4412" i="2"/>
  <c r="Z4412" i="2" s="1"/>
  <c r="AA4412" i="2" s="1"/>
  <c r="X354" i="2"/>
  <c r="Z354" i="2" s="1"/>
  <c r="AA354" i="2" s="1"/>
  <c r="X749" i="2"/>
  <c r="Z749" i="2" s="1"/>
  <c r="AA749" i="2" s="1"/>
  <c r="X1095" i="2"/>
  <c r="Z1095" i="2" s="1"/>
  <c r="AA1095" i="2" s="1"/>
  <c r="X1499" i="2"/>
  <c r="Z1499" i="2" s="1"/>
  <c r="AA1499" i="2" s="1"/>
  <c r="X1849" i="2"/>
  <c r="Z1849" i="2" s="1"/>
  <c r="AA1849" i="2" s="1"/>
  <c r="X2214" i="2"/>
  <c r="Z2214" i="2" s="1"/>
  <c r="AA2214" i="2" s="1"/>
  <c r="X2623" i="2"/>
  <c r="Z2623" i="2" s="1"/>
  <c r="AA2623" i="2" s="1"/>
  <c r="X2991" i="2"/>
  <c r="Z2991" i="2" s="1"/>
  <c r="AA2991" i="2" s="1"/>
  <c r="X3368" i="2"/>
  <c r="Z3368" i="2" s="1"/>
  <c r="AA3368" i="2" s="1"/>
  <c r="X3705" i="2"/>
  <c r="Z3705" i="2" s="1"/>
  <c r="AA3705" i="2" s="1"/>
  <c r="X4114" i="2"/>
  <c r="Z4114" i="2" s="1"/>
  <c r="AA4114" i="2" s="1"/>
  <c r="X4132" i="2"/>
  <c r="Z4132" i="2" s="1"/>
  <c r="AA4132" i="2" s="1"/>
  <c r="X2025" i="2"/>
  <c r="Z2025" i="2" s="1"/>
  <c r="AA2025" i="2" s="1"/>
  <c r="X199" i="2"/>
  <c r="Z199" i="2" s="1"/>
  <c r="AA199" i="2" s="1"/>
  <c r="X614" i="2"/>
  <c r="Z614" i="2" s="1"/>
  <c r="AA614" i="2" s="1"/>
  <c r="X957" i="2"/>
  <c r="Z957" i="2" s="1"/>
  <c r="AA957" i="2" s="1"/>
  <c r="X1345" i="2"/>
  <c r="Z1345" i="2" s="1"/>
  <c r="AA1345" i="2" s="1"/>
  <c r="X1708" i="2"/>
  <c r="Z1708" i="2" s="1"/>
  <c r="AA1708" i="2" s="1"/>
  <c r="X2078" i="2"/>
  <c r="Z2078" i="2" s="1"/>
  <c r="AA2078" i="2" s="1"/>
  <c r="X2468" i="2"/>
  <c r="Z2468" i="2" s="1"/>
  <c r="AA2468" i="2" s="1"/>
  <c r="X2852" i="2"/>
  <c r="Z2852" i="2" s="1"/>
  <c r="AA2852" i="2" s="1"/>
  <c r="X3213" i="2"/>
  <c r="Z3213" i="2" s="1"/>
  <c r="AA3213" i="2" s="1"/>
  <c r="X3582" i="2"/>
  <c r="Z3582" i="2" s="1"/>
  <c r="AA3582" i="2" s="1"/>
  <c r="X3973" i="2"/>
  <c r="Z3973" i="2" s="1"/>
  <c r="AA3973" i="2" s="1"/>
  <c r="X4355" i="2"/>
  <c r="Z4355" i="2" s="1"/>
  <c r="AA4355" i="2" s="1"/>
  <c r="X895" i="2"/>
  <c r="Z895" i="2" s="1"/>
  <c r="AA895" i="2" s="1"/>
  <c r="X683" i="2"/>
  <c r="Z683" i="2" s="1"/>
  <c r="AA683" i="2" s="1"/>
  <c r="X639" i="2"/>
  <c r="Z639" i="2" s="1"/>
  <c r="AA639" i="2" s="1"/>
  <c r="X893" i="2"/>
  <c r="Z893" i="2" s="1"/>
  <c r="AA893" i="2" s="1"/>
  <c r="X1534" i="2"/>
  <c r="Z1534" i="2" s="1"/>
  <c r="AA1534" i="2" s="1"/>
  <c r="X952" i="2"/>
  <c r="Z952" i="2" s="1"/>
  <c r="AA952" i="2" s="1"/>
  <c r="X1263" i="2"/>
  <c r="Z1263" i="2" s="1"/>
  <c r="AA1263" i="2" s="1"/>
  <c r="X2365" i="2"/>
  <c r="Z2365" i="2" s="1"/>
  <c r="AA2365" i="2" s="1"/>
  <c r="X1563" i="2"/>
  <c r="Z1563" i="2" s="1"/>
  <c r="AA1563" i="2" s="1"/>
  <c r="X562" i="2"/>
  <c r="Z562" i="2" s="1"/>
  <c r="AA562" i="2" s="1"/>
  <c r="X2200" i="2"/>
  <c r="Z2200" i="2" s="1"/>
  <c r="AA2200" i="2" s="1"/>
  <c r="X2328" i="2"/>
  <c r="Z2328" i="2" s="1"/>
  <c r="AA2328" i="2" s="1"/>
  <c r="X522" i="2"/>
  <c r="Z522" i="2" s="1"/>
  <c r="AA522" i="2" s="1"/>
  <c r="X4180" i="2"/>
  <c r="Z4180" i="2" s="1"/>
  <c r="AA4180" i="2" s="1"/>
  <c r="X283" i="2"/>
  <c r="Z283" i="2" s="1"/>
  <c r="AA283" i="2" s="1"/>
  <c r="X1183" i="2"/>
  <c r="Z1183" i="2" s="1"/>
  <c r="AA1183" i="2" s="1"/>
  <c r="X2151" i="2"/>
  <c r="Z2151" i="2" s="1"/>
  <c r="AA2151" i="2" s="1"/>
  <c r="X3060" i="2"/>
  <c r="Z3060" i="2" s="1"/>
  <c r="AA3060" i="2" s="1"/>
  <c r="X4138" i="2"/>
  <c r="Z4138" i="2" s="1"/>
  <c r="AA4138" i="2" s="1"/>
  <c r="X2061" i="2"/>
  <c r="Z2061" i="2" s="1"/>
  <c r="AA2061" i="2" s="1"/>
  <c r="X1067" i="2"/>
  <c r="Z1067" i="2" s="1"/>
  <c r="AA1067" i="2" s="1"/>
  <c r="X2067" i="2"/>
  <c r="Z2067" i="2" s="1"/>
  <c r="AA2067" i="2" s="1"/>
  <c r="X2947" i="2"/>
  <c r="Z2947" i="2" s="1"/>
  <c r="AA2947" i="2" s="1"/>
  <c r="X4003" i="2"/>
  <c r="Z4003" i="2" s="1"/>
  <c r="AA4003" i="2" s="1"/>
  <c r="X1438" i="2"/>
  <c r="Z1438" i="2" s="1"/>
  <c r="AA1438" i="2" s="1"/>
  <c r="X2499" i="2"/>
  <c r="Z2499" i="2" s="1"/>
  <c r="AA2499" i="2" s="1"/>
  <c r="X2874" i="2"/>
  <c r="Z2874" i="2" s="1"/>
  <c r="AA2874" i="2" s="1"/>
  <c r="X3245" i="2"/>
  <c r="Z3245" i="2" s="1"/>
  <c r="AA3245" i="2" s="1"/>
  <c r="X3609" i="2"/>
  <c r="Z3609" i="2" s="1"/>
  <c r="AA3609" i="2" s="1"/>
  <c r="X3977" i="2"/>
  <c r="Z3977" i="2" s="1"/>
  <c r="AA3977" i="2" s="1"/>
  <c r="X4358" i="2"/>
  <c r="Z4358" i="2" s="1"/>
  <c r="AA4358" i="2" s="1"/>
  <c r="X1937" i="2"/>
  <c r="Z1937" i="2" s="1"/>
  <c r="AA1937" i="2" s="1"/>
  <c r="X3270" i="2"/>
  <c r="Z3270" i="2" s="1"/>
  <c r="AA3270" i="2" s="1"/>
  <c r="X4241" i="2"/>
  <c r="Z4241" i="2" s="1"/>
  <c r="AA4241" i="2" s="1"/>
  <c r="X2894" i="2"/>
  <c r="Z2894" i="2" s="1"/>
  <c r="AA2894" i="2" s="1"/>
  <c r="X2812" i="2"/>
  <c r="Z2812" i="2" s="1"/>
  <c r="AA2812" i="2" s="1"/>
  <c r="X1291" i="2"/>
  <c r="Z1291" i="2" s="1"/>
  <c r="AA1291" i="2" s="1"/>
  <c r="X2294" i="2"/>
  <c r="Z2294" i="2" s="1"/>
  <c r="AA2294" i="2" s="1"/>
  <c r="X3212" i="2"/>
  <c r="Z3212" i="2" s="1"/>
  <c r="AA3212" i="2" s="1"/>
  <c r="X4235" i="2"/>
  <c r="Z4235" i="2" s="1"/>
  <c r="AA4235" i="2" s="1"/>
  <c r="X2868" i="2"/>
  <c r="Z2868" i="2" s="1"/>
  <c r="AA2868" i="2" s="1"/>
  <c r="X227" i="2"/>
  <c r="Z227" i="2" s="1"/>
  <c r="AA227" i="2" s="1"/>
  <c r="X1191" i="2"/>
  <c r="Z1191" i="2" s="1"/>
  <c r="AA1191" i="2" s="1"/>
  <c r="X2152" i="2"/>
  <c r="Z2152" i="2" s="1"/>
  <c r="AA2152" i="2" s="1"/>
  <c r="X3065" i="2"/>
  <c r="Z3065" i="2" s="1"/>
  <c r="AA3065" i="2" s="1"/>
  <c r="X4140" i="2"/>
  <c r="Z4140" i="2" s="1"/>
  <c r="AA4140" i="2" s="1"/>
  <c r="X2158" i="2"/>
  <c r="Z2158" i="2" s="1"/>
  <c r="AA2158" i="2" s="1"/>
  <c r="X46" i="2"/>
  <c r="Z46" i="2" s="1"/>
  <c r="AA46" i="2" s="1"/>
  <c r="X1014" i="2"/>
  <c r="Z1014" i="2" s="1"/>
  <c r="AA1014" i="2" s="1"/>
  <c r="X2109" i="2"/>
  <c r="Z2109" i="2" s="1"/>
  <c r="AA2109" i="2" s="1"/>
  <c r="X3359" i="2"/>
  <c r="Z3359" i="2" s="1"/>
  <c r="AA3359" i="2" s="1"/>
  <c r="X4398" i="2"/>
  <c r="Z4398" i="2" s="1"/>
  <c r="AA4398" i="2" s="1"/>
  <c r="X4005" i="2"/>
  <c r="Z4005" i="2" s="1"/>
  <c r="AA4005" i="2" s="1"/>
  <c r="X2549" i="2"/>
  <c r="Z2549" i="2" s="1"/>
  <c r="AA2549" i="2" s="1"/>
  <c r="X3321" i="2"/>
  <c r="Z3321" i="2" s="1"/>
  <c r="AA3321" i="2" s="1"/>
  <c r="X3668" i="2"/>
  <c r="Z3668" i="2" s="1"/>
  <c r="AA3668" i="2" s="1"/>
  <c r="X4040" i="2"/>
  <c r="Z4040" i="2" s="1"/>
  <c r="AA4040" i="2" s="1"/>
  <c r="X4405" i="2"/>
  <c r="Z4405" i="2" s="1"/>
  <c r="AA4405" i="2" s="1"/>
  <c r="X1336" i="2"/>
  <c r="Z1336" i="2" s="1"/>
  <c r="AA1336" i="2" s="1"/>
  <c r="X2346" i="2"/>
  <c r="Z2346" i="2" s="1"/>
  <c r="AA2346" i="2" s="1"/>
  <c r="X3263" i="2"/>
  <c r="Z3263" i="2" s="1"/>
  <c r="AA3263" i="2" s="1"/>
  <c r="X4305" i="2"/>
  <c r="Z4305" i="2" s="1"/>
  <c r="AA4305" i="2" s="1"/>
  <c r="X3384" i="2"/>
  <c r="Z3384" i="2" s="1"/>
  <c r="AA3384" i="2" s="1"/>
  <c r="X4514" i="2"/>
  <c r="Z4514" i="2" s="1"/>
  <c r="AA4514" i="2" s="1"/>
  <c r="X265" i="2"/>
  <c r="Z265" i="2" s="1"/>
  <c r="AA265" i="2" s="1"/>
  <c r="X1247" i="2"/>
  <c r="Z1247" i="2" s="1"/>
  <c r="AA1247" i="2" s="1"/>
  <c r="X2239" i="2"/>
  <c r="Z2239" i="2" s="1"/>
  <c r="AA2239" i="2" s="1"/>
  <c r="X3135" i="2"/>
  <c r="Z3135" i="2" s="1"/>
  <c r="AA3135" i="2" s="1"/>
  <c r="X2580" i="2"/>
  <c r="Z2580" i="2" s="1"/>
  <c r="AA2580" i="2" s="1"/>
  <c r="X2952" i="2"/>
  <c r="Z2952" i="2" s="1"/>
  <c r="AA2952" i="2" s="1"/>
  <c r="X3322" i="2"/>
  <c r="Z3322" i="2" s="1"/>
  <c r="AA3322" i="2" s="1"/>
  <c r="X3669" i="2"/>
  <c r="Z3669" i="2" s="1"/>
  <c r="AA3669" i="2" s="1"/>
  <c r="X4041" i="2"/>
  <c r="Z4041" i="2" s="1"/>
  <c r="AA4041" i="2" s="1"/>
  <c r="X4433" i="2"/>
  <c r="Z4433" i="2" s="1"/>
  <c r="AA4433" i="2" s="1"/>
  <c r="X100" i="2"/>
  <c r="Z100" i="2" s="1"/>
  <c r="AA100" i="2" s="1"/>
  <c r="X1072" i="2"/>
  <c r="Z1072" i="2" s="1"/>
  <c r="AA1072" i="2" s="1"/>
  <c r="X2155" i="2"/>
  <c r="Z2155" i="2" s="1"/>
  <c r="AA2155" i="2" s="1"/>
  <c r="X3433" i="2"/>
  <c r="Z3433" i="2" s="1"/>
  <c r="AA3433" i="2" s="1"/>
  <c r="X4443" i="2"/>
  <c r="Z4443" i="2" s="1"/>
  <c r="AA4443" i="2" s="1"/>
  <c r="X4248" i="2"/>
  <c r="Z4248" i="2" s="1"/>
  <c r="AA4248" i="2" s="1"/>
  <c r="X2950" i="2"/>
  <c r="Z2950" i="2" s="1"/>
  <c r="AA2950" i="2" s="1"/>
  <c r="X2877" i="2"/>
  <c r="Z2877" i="2" s="1"/>
  <c r="AA2877" i="2" s="1"/>
  <c r="X1381" i="2"/>
  <c r="Z1381" i="2" s="1"/>
  <c r="AA1381" i="2" s="1"/>
  <c r="X2387" i="2"/>
  <c r="Z2387" i="2" s="1"/>
  <c r="AA2387" i="2" s="1"/>
  <c r="X3306" i="2"/>
  <c r="Z3306" i="2" s="1"/>
  <c r="AA3306" i="2" s="1"/>
  <c r="X4537" i="2"/>
  <c r="Z4537" i="2" s="1"/>
  <c r="AA4537" i="2" s="1"/>
  <c r="X326" i="2"/>
  <c r="Z326" i="2" s="1"/>
  <c r="AA326" i="2" s="1"/>
  <c r="X4240" i="2"/>
  <c r="Z4240" i="2" s="1"/>
  <c r="AA4240" i="2" s="1"/>
  <c r="X2890" i="2"/>
  <c r="Z2890" i="2" s="1"/>
  <c r="AA2890" i="2" s="1"/>
  <c r="X2608" i="2"/>
  <c r="Z2608" i="2" s="1"/>
  <c r="AA2608" i="2" s="1"/>
  <c r="X2972" i="2"/>
  <c r="Z2972" i="2" s="1"/>
  <c r="AA2972" i="2" s="1"/>
  <c r="X3345" i="2"/>
  <c r="Z3345" i="2" s="1"/>
  <c r="AA3345" i="2" s="1"/>
  <c r="X3689" i="2"/>
  <c r="Z3689" i="2" s="1"/>
  <c r="AA3689" i="2" s="1"/>
  <c r="X4068" i="2"/>
  <c r="Z4068" i="2" s="1"/>
  <c r="AA4068" i="2" s="1"/>
  <c r="X4457" i="2"/>
  <c r="Z4457" i="2" s="1"/>
  <c r="AA4457" i="2" s="1"/>
  <c r="X175" i="2"/>
  <c r="Z175" i="2" s="1"/>
  <c r="AA175" i="2" s="1"/>
  <c r="X1137" i="2"/>
  <c r="Z1137" i="2" s="1"/>
  <c r="AA1137" i="2" s="1"/>
  <c r="X3518" i="2"/>
  <c r="Z3518" i="2" s="1"/>
  <c r="AA3518" i="2" s="1"/>
  <c r="X4491" i="2"/>
  <c r="Z4491" i="2" s="1"/>
  <c r="AA4491" i="2" s="1"/>
  <c r="X4496" i="2"/>
  <c r="Z4496" i="2" s="1"/>
  <c r="AA4496" i="2" s="1"/>
  <c r="X2605" i="2"/>
  <c r="Z2605" i="2" s="1"/>
  <c r="AA2605" i="2" s="1"/>
  <c r="X2970" i="2"/>
  <c r="Z2970" i="2" s="1"/>
  <c r="AA2970" i="2" s="1"/>
  <c r="X2993" i="2"/>
  <c r="Z2993" i="2" s="1"/>
  <c r="AA2993" i="2" s="1"/>
  <c r="X3370" i="2"/>
  <c r="Z3370" i="2" s="1"/>
  <c r="AA3370" i="2" s="1"/>
  <c r="X3709" i="2"/>
  <c r="Z3709" i="2" s="1"/>
  <c r="AA3709" i="2" s="1"/>
  <c r="X4094" i="2"/>
  <c r="Z4094" i="2" s="1"/>
  <c r="AA4094" i="2" s="1"/>
  <c r="X4439" i="2"/>
  <c r="Z4439" i="2" s="1"/>
  <c r="AA4439" i="2" s="1"/>
  <c r="X4210" i="2"/>
  <c r="Z4210" i="2" s="1"/>
  <c r="AA4210" i="2" s="1"/>
  <c r="X4566" i="2"/>
  <c r="Z4566" i="2" s="1"/>
  <c r="AA4566" i="2" s="1"/>
  <c r="X369" i="2"/>
  <c r="Z369" i="2" s="1"/>
  <c r="AA369" i="2" s="1"/>
  <c r="X1344" i="2"/>
  <c r="Z1344" i="2" s="1"/>
  <c r="AA1344" i="2" s="1"/>
  <c r="X2347" i="2"/>
  <c r="Z2347" i="2" s="1"/>
  <c r="AA2347" i="2" s="1"/>
  <c r="X3265" i="2"/>
  <c r="Z3265" i="2" s="1"/>
  <c r="AA3265" i="2" s="1"/>
  <c r="X4308" i="2"/>
  <c r="Z4308" i="2" s="1"/>
  <c r="AA4308" i="2" s="1"/>
  <c r="X3401" i="2"/>
  <c r="Z3401" i="2" s="1"/>
  <c r="AA3401" i="2" s="1"/>
  <c r="X2626" i="2"/>
  <c r="Z2626" i="2" s="1"/>
  <c r="AA2626" i="2" s="1"/>
  <c r="X2995" i="2"/>
  <c r="Z2995" i="2" s="1"/>
  <c r="AA2995" i="2" s="1"/>
  <c r="X3371" i="2"/>
  <c r="Z3371" i="2" s="1"/>
  <c r="AA3371" i="2" s="1"/>
  <c r="X3711" i="2"/>
  <c r="Z3711" i="2" s="1"/>
  <c r="AA3711" i="2" s="1"/>
  <c r="X4095" i="2"/>
  <c r="Z4095" i="2" s="1"/>
  <c r="AA4095" i="2" s="1"/>
  <c r="X4479" i="2"/>
  <c r="Z4479" i="2" s="1"/>
  <c r="AA4479" i="2" s="1"/>
  <c r="X228" i="2"/>
  <c r="Z228" i="2" s="1"/>
  <c r="AA228" i="2" s="1"/>
  <c r="X1196" i="2"/>
  <c r="Z1196" i="2" s="1"/>
  <c r="AA1196" i="2" s="1"/>
  <c r="X2298" i="2"/>
  <c r="Z2298" i="2" s="1"/>
  <c r="AA2298" i="2" s="1"/>
  <c r="X3595" i="2"/>
  <c r="Z3595" i="2" s="1"/>
  <c r="AA3595" i="2" s="1"/>
  <c r="X4535" i="2"/>
  <c r="Z4535" i="2" s="1"/>
  <c r="AA4535" i="2" s="1"/>
  <c r="X3015" i="2"/>
  <c r="Z3015" i="2" s="1"/>
  <c r="AA3015" i="2" s="1"/>
  <c r="X3391" i="2"/>
  <c r="Z3391" i="2" s="1"/>
  <c r="AA3391" i="2" s="1"/>
  <c r="X3734" i="2"/>
  <c r="Z3734" i="2" s="1"/>
  <c r="AA3734" i="2" s="1"/>
  <c r="X4116" i="2"/>
  <c r="Z4116" i="2" s="1"/>
  <c r="AA4116" i="2" s="1"/>
  <c r="X829" i="2"/>
  <c r="Z829" i="2" s="1"/>
  <c r="AA829" i="2" s="1"/>
  <c r="X531" i="2"/>
  <c r="Z531" i="2" s="1"/>
  <c r="AA531" i="2" s="1"/>
  <c r="X1487" i="2"/>
  <c r="Z1487" i="2" s="1"/>
  <c r="AA1487" i="2" s="1"/>
  <c r="X2488" i="2"/>
  <c r="Z2488" i="2" s="1"/>
  <c r="AA2488" i="2" s="1"/>
  <c r="X3423" i="2"/>
  <c r="Z3423" i="2" s="1"/>
  <c r="AA3423" i="2" s="1"/>
  <c r="X4488" i="2"/>
  <c r="Z4488" i="2" s="1"/>
  <c r="AA4488" i="2" s="1"/>
  <c r="X4459" i="2"/>
  <c r="Z4459" i="2" s="1"/>
  <c r="AA4459" i="2" s="1"/>
  <c r="X1383" i="2"/>
  <c r="Z1383" i="2" s="1"/>
  <c r="AA1383" i="2" s="1"/>
  <c r="X2396" i="2"/>
  <c r="Z2396" i="2" s="1"/>
  <c r="AA2396" i="2" s="1"/>
  <c r="X3308" i="2"/>
  <c r="Z3308" i="2" s="1"/>
  <c r="AA3308" i="2" s="1"/>
  <c r="X4393" i="2"/>
  <c r="Z4393" i="2" s="1"/>
  <c r="AA4393" i="2" s="1"/>
  <c r="X3878" i="2"/>
  <c r="Z3878" i="2" s="1"/>
  <c r="AA3878" i="2" s="1"/>
  <c r="X2650" i="2"/>
  <c r="Z2650" i="2" s="1"/>
  <c r="AA2650" i="2" s="1"/>
  <c r="X3016" i="2"/>
  <c r="Z3016" i="2" s="1"/>
  <c r="AA3016" i="2" s="1"/>
  <c r="X3393" i="2"/>
  <c r="Z3393" i="2" s="1"/>
  <c r="AA3393" i="2" s="1"/>
  <c r="X3736" i="2"/>
  <c r="Z3736" i="2" s="1"/>
  <c r="AA3736" i="2" s="1"/>
  <c r="X4117" i="2"/>
  <c r="Z4117" i="2" s="1"/>
  <c r="AA4117" i="2" s="1"/>
  <c r="X4515" i="2"/>
  <c r="Z4515" i="2" s="1"/>
  <c r="AA4515" i="2" s="1"/>
  <c r="X2348" i="2"/>
  <c r="Z2348" i="2" s="1"/>
  <c r="AA2348" i="2" s="1"/>
  <c r="X3564" i="2"/>
  <c r="Z3564" i="2" s="1"/>
  <c r="AA3564" i="2" s="1"/>
  <c r="X3041" i="2"/>
  <c r="Z3041" i="2" s="1"/>
  <c r="AA3041" i="2" s="1"/>
  <c r="X3416" i="2"/>
  <c r="Z3416" i="2" s="1"/>
  <c r="AA3416" i="2" s="1"/>
  <c r="X3761" i="2"/>
  <c r="Z3761" i="2" s="1"/>
  <c r="AA3761" i="2" s="1"/>
  <c r="X4135" i="2"/>
  <c r="Z4135" i="2" s="1"/>
  <c r="AA4135" i="2" s="1"/>
  <c r="X4387" i="2"/>
  <c r="Z4387" i="2" s="1"/>
  <c r="AA4387" i="2" s="1"/>
  <c r="X1257" i="2"/>
  <c r="Z1257" i="2" s="1"/>
  <c r="AA1257" i="2" s="1"/>
  <c r="X578" i="2"/>
  <c r="Z578" i="2" s="1"/>
  <c r="AA578" i="2" s="1"/>
  <c r="X1578" i="2"/>
  <c r="Z1578" i="2" s="1"/>
  <c r="AA1578" i="2" s="1"/>
  <c r="X2535" i="2"/>
  <c r="Z2535" i="2" s="1"/>
  <c r="AA2535" i="2" s="1"/>
  <c r="X3592" i="2"/>
  <c r="Z3592" i="2" s="1"/>
  <c r="AA3592" i="2" s="1"/>
  <c r="X4531" i="2"/>
  <c r="Z4531" i="2" s="1"/>
  <c r="AA4531" i="2" s="1"/>
  <c r="X4680" i="2"/>
  <c r="Z4680" i="2" s="1"/>
  <c r="AA4680" i="2" s="1"/>
  <c r="X4613" i="2"/>
  <c r="Z4613" i="2" s="1"/>
  <c r="AA4613" i="2" s="1"/>
  <c r="X471" i="2"/>
  <c r="Z471" i="2" s="1"/>
  <c r="AA471" i="2" s="1"/>
  <c r="X1436" i="2"/>
  <c r="Z1436" i="2" s="1"/>
  <c r="AA1436" i="2" s="1"/>
  <c r="X2438" i="2"/>
  <c r="Z2438" i="2" s="1"/>
  <c r="AA2438" i="2" s="1"/>
  <c r="X3358" i="2"/>
  <c r="Z3358" i="2" s="1"/>
  <c r="AA3358" i="2" s="1"/>
  <c r="X4440" i="2"/>
  <c r="Z4440" i="2" s="1"/>
  <c r="AA4440" i="2" s="1"/>
  <c r="X4228" i="2"/>
  <c r="Z4228" i="2" s="1"/>
  <c r="AA4228" i="2" s="1"/>
  <c r="X2667" i="2"/>
  <c r="Z2667" i="2" s="1"/>
  <c r="AA2667" i="2" s="1"/>
  <c r="X3042" i="2"/>
  <c r="Z3042" i="2" s="1"/>
  <c r="AA3042" i="2" s="1"/>
  <c r="X3418" i="2"/>
  <c r="Z3418" i="2" s="1"/>
  <c r="AA3418" i="2" s="1"/>
  <c r="X3762" i="2"/>
  <c r="Z3762" i="2" s="1"/>
  <c r="AA3762" i="2" s="1"/>
  <c r="X4136" i="2"/>
  <c r="Z4136" i="2" s="1"/>
  <c r="AA4136" i="2" s="1"/>
  <c r="X4540" i="2"/>
  <c r="Z4540" i="2" s="1"/>
  <c r="AA4540" i="2" s="1"/>
  <c r="X330" i="2"/>
  <c r="Z330" i="2" s="1"/>
  <c r="AA330" i="2" s="1"/>
  <c r="X1295" i="2"/>
  <c r="Z1295" i="2" s="1"/>
  <c r="AA1295" i="2" s="1"/>
  <c r="X2440" i="2"/>
  <c r="Z2440" i="2" s="1"/>
  <c r="AA2440" i="2" s="1"/>
  <c r="X3735" i="2"/>
  <c r="Z3735" i="2" s="1"/>
  <c r="AA3735" i="2" s="1"/>
  <c r="X4665" i="2"/>
  <c r="Z4665" i="2" s="1"/>
  <c r="AA4665" i="2" s="1"/>
  <c r="X3064" i="2"/>
  <c r="Z3064" i="2" s="1"/>
  <c r="AA3064" i="2" s="1"/>
  <c r="X3440" i="2"/>
  <c r="Z3440" i="2" s="1"/>
  <c r="AA3440" i="2" s="1"/>
  <c r="X3782" i="2"/>
  <c r="Z3782" i="2" s="1"/>
  <c r="AA3782" i="2" s="1"/>
  <c r="X4158" i="2"/>
  <c r="Z4158" i="2" s="1"/>
  <c r="AA4158" i="2" s="1"/>
  <c r="X638" i="2"/>
  <c r="Z638" i="2" s="1"/>
  <c r="AA638" i="2" s="1"/>
  <c r="X1674" i="2"/>
  <c r="Z1674" i="2" s="1"/>
  <c r="AA1674" i="2" s="1"/>
  <c r="X2582" i="2"/>
  <c r="Z2582" i="2" s="1"/>
  <c r="AA2582" i="2" s="1"/>
  <c r="X3660" i="2"/>
  <c r="Z3660" i="2" s="1"/>
  <c r="AA3660" i="2" s="1"/>
  <c r="X4587" i="2"/>
  <c r="Z4587" i="2" s="1"/>
  <c r="AA4587" i="2" s="1"/>
  <c r="X4635" i="2"/>
  <c r="Z4635" i="2" s="1"/>
  <c r="AA4635" i="2" s="1"/>
  <c r="X532" i="2"/>
  <c r="Z532" i="2" s="1"/>
  <c r="AA532" i="2" s="1"/>
  <c r="X1488" i="2"/>
  <c r="Z1488" i="2" s="1"/>
  <c r="AA1488" i="2" s="1"/>
  <c r="X2489" i="2"/>
  <c r="Z2489" i="2" s="1"/>
  <c r="AA2489" i="2" s="1"/>
  <c r="X3424" i="2"/>
  <c r="Z3424" i="2" s="1"/>
  <c r="AA3424" i="2" s="1"/>
  <c r="X4489" i="2"/>
  <c r="Z4489" i="2" s="1"/>
  <c r="AA4489" i="2" s="1"/>
  <c r="X4480" i="2"/>
  <c r="Z4480" i="2" s="1"/>
  <c r="AA4480" i="2" s="1"/>
  <c r="X2691" i="2"/>
  <c r="Z2691" i="2" s="1"/>
  <c r="AA2691" i="2" s="1"/>
  <c r="X3066" i="2"/>
  <c r="Z3066" i="2" s="1"/>
  <c r="AA3066" i="2" s="1"/>
  <c r="X3441" i="2"/>
  <c r="Z3441" i="2" s="1"/>
  <c r="AA3441" i="2" s="1"/>
  <c r="X3786" i="2"/>
  <c r="Z3786" i="2" s="1"/>
  <c r="AA3786" i="2" s="1"/>
  <c r="X4161" i="2"/>
  <c r="Z4161" i="2" s="1"/>
  <c r="AA4161" i="2" s="1"/>
  <c r="X4567" i="2"/>
  <c r="Z4567" i="2" s="1"/>
  <c r="AA4567" i="2" s="1"/>
  <c r="X374" i="2"/>
  <c r="Z374" i="2" s="1"/>
  <c r="AA374" i="2" s="1"/>
  <c r="X1346" i="2"/>
  <c r="Z1346" i="2" s="1"/>
  <c r="AA1346" i="2" s="1"/>
  <c r="X2494" i="2"/>
  <c r="Z2494" i="2" s="1"/>
  <c r="AA2494" i="2" s="1"/>
  <c r="X3784" i="2"/>
  <c r="Z3784" i="2" s="1"/>
  <c r="AA3784" i="2" s="1"/>
  <c r="X136" i="2"/>
  <c r="Z136" i="2" s="1"/>
  <c r="AA136" i="2" s="1"/>
  <c r="X2578" i="2"/>
  <c r="Z2578" i="2" s="1"/>
  <c r="AA2578" i="2" s="1"/>
  <c r="X2951" i="2"/>
  <c r="Z2951" i="2" s="1"/>
  <c r="AA2951" i="2" s="1"/>
  <c r="X1173" i="2"/>
  <c r="Z1173" i="2" s="1"/>
  <c r="AA1173" i="2" s="1"/>
  <c r="X3240" i="2"/>
  <c r="Z3240" i="2" s="1"/>
  <c r="AA3240" i="2" s="1"/>
  <c r="X2682" i="2"/>
  <c r="Z2682" i="2" s="1"/>
  <c r="AA2682" i="2" s="1"/>
  <c r="X3084" i="2"/>
  <c r="Z3084" i="2" s="1"/>
  <c r="AA3084" i="2" s="1"/>
  <c r="X3458" i="2"/>
  <c r="Z3458" i="2" s="1"/>
  <c r="AA3458" i="2" s="1"/>
  <c r="X3812" i="2"/>
  <c r="Z3812" i="2" s="1"/>
  <c r="AA3812" i="2" s="1"/>
  <c r="X4186" i="2"/>
  <c r="Z4186" i="2" s="1"/>
  <c r="AA4186" i="2" s="1"/>
  <c r="X2552" i="2"/>
  <c r="Z2552" i="2" s="1"/>
  <c r="AA2552" i="2" s="1"/>
  <c r="X3871" i="2"/>
  <c r="Z3871" i="2" s="1"/>
  <c r="AA3871" i="2" s="1"/>
  <c r="X2242" i="2"/>
  <c r="Z2242" i="2" s="1"/>
  <c r="AA2242" i="2" s="1"/>
  <c r="X682" i="2"/>
  <c r="Z682" i="2" s="1"/>
  <c r="AA682" i="2" s="1"/>
  <c r="X1744" i="2"/>
  <c r="Z1744" i="2" s="1"/>
  <c r="AA1744" i="2" s="1"/>
  <c r="X2645" i="2"/>
  <c r="Z2645" i="2" s="1"/>
  <c r="AA2645" i="2" s="1"/>
  <c r="X3730" i="2"/>
  <c r="Z3730" i="2" s="1"/>
  <c r="AA3730" i="2" s="1"/>
  <c r="X4654" i="2"/>
  <c r="Z4654" i="2" s="1"/>
  <c r="AA4654" i="2" s="1"/>
  <c r="X4656" i="2"/>
  <c r="Z4656" i="2" s="1"/>
  <c r="AA4656" i="2" s="1"/>
  <c r="X585" i="2"/>
  <c r="Z585" i="2" s="1"/>
  <c r="AA585" i="2" s="1"/>
  <c r="X1582" i="2"/>
  <c r="Z1582" i="2" s="1"/>
  <c r="AA1582" i="2" s="1"/>
  <c r="X2538" i="2"/>
  <c r="Z2538" i="2" s="1"/>
  <c r="AA2538" i="2" s="1"/>
  <c r="X3593" i="2"/>
  <c r="Z3593" i="2" s="1"/>
  <c r="AA3593" i="2" s="1"/>
  <c r="X4534" i="2"/>
  <c r="Z4534" i="2" s="1"/>
  <c r="AA4534" i="2" s="1"/>
  <c r="X4710" i="2"/>
  <c r="Z4710" i="2" s="1"/>
  <c r="AA4710" i="2" s="1"/>
  <c r="X2718" i="2"/>
  <c r="Z2718" i="2" s="1"/>
  <c r="AA2718" i="2" s="1"/>
  <c r="X3085" i="2"/>
  <c r="Z3085" i="2" s="1"/>
  <c r="AA3085" i="2" s="1"/>
  <c r="X3460" i="2"/>
  <c r="Z3460" i="2" s="1"/>
  <c r="AA3460" i="2" s="1"/>
  <c r="X3813" i="2"/>
  <c r="Z3813" i="2" s="1"/>
  <c r="AA3813" i="2" s="1"/>
  <c r="X4189" i="2"/>
  <c r="Z4189" i="2" s="1"/>
  <c r="AA4189" i="2" s="1"/>
  <c r="X4589" i="2"/>
  <c r="Z4589" i="2" s="1"/>
  <c r="AA4589" i="2" s="1"/>
  <c r="X417" i="2"/>
  <c r="Z417" i="2" s="1"/>
  <c r="AA417" i="2" s="1"/>
  <c r="X1384" i="2"/>
  <c r="Z1384" i="2" s="1"/>
  <c r="AA1384" i="2" s="1"/>
  <c r="X2544" i="2"/>
  <c r="Z2544" i="2" s="1"/>
  <c r="AA2544" i="2" s="1"/>
  <c r="X3828" i="2"/>
  <c r="Z3828" i="2" s="1"/>
  <c r="AA3828" i="2" s="1"/>
  <c r="X409" i="2"/>
  <c r="Z409" i="2" s="1"/>
  <c r="AA409" i="2" s="1"/>
  <c r="X3102" i="2"/>
  <c r="Z3102" i="2" s="1"/>
  <c r="AA3102" i="2" s="1"/>
  <c r="X3478" i="2"/>
  <c r="Z3478" i="2" s="1"/>
  <c r="AA3478" i="2" s="1"/>
  <c r="X3841" i="2"/>
  <c r="Z3841" i="2" s="1"/>
  <c r="AA3841" i="2" s="1"/>
  <c r="X4211" i="2"/>
  <c r="Z4211" i="2" s="1"/>
  <c r="AA4211" i="2" s="1"/>
  <c r="X758" i="2"/>
  <c r="Z758" i="2" s="1"/>
  <c r="AA758" i="2" s="1"/>
  <c r="X1808" i="2"/>
  <c r="Z1808" i="2" s="1"/>
  <c r="AA1808" i="2" s="1"/>
  <c r="X2711" i="2"/>
  <c r="Z2711" i="2" s="1"/>
  <c r="AA2711" i="2" s="1"/>
  <c r="X3781" i="2"/>
  <c r="Z3781" i="2" s="1"/>
  <c r="AA3781" i="2" s="1"/>
  <c r="X115" i="2"/>
  <c r="Z115" i="2" s="1"/>
  <c r="AA115" i="2" s="1"/>
  <c r="X4682" i="2"/>
  <c r="Z4682" i="2" s="1"/>
  <c r="AA4682" i="2" s="1"/>
  <c r="X642" i="2"/>
  <c r="Z642" i="2" s="1"/>
  <c r="AA642" i="2" s="1"/>
  <c r="X1688" i="2"/>
  <c r="Z1688" i="2" s="1"/>
  <c r="AA1688" i="2" s="1"/>
  <c r="X2584" i="2"/>
  <c r="Z2584" i="2" s="1"/>
  <c r="AA2584" i="2" s="1"/>
  <c r="X3664" i="2"/>
  <c r="Z3664" i="2" s="1"/>
  <c r="AA3664" i="2" s="1"/>
  <c r="X4599" i="2"/>
  <c r="Z4599" i="2" s="1"/>
  <c r="AA4599" i="2" s="1"/>
  <c r="X2740" i="2"/>
  <c r="Z2740" i="2" s="1"/>
  <c r="AA2740" i="2" s="1"/>
  <c r="X3103" i="2"/>
  <c r="Z3103" i="2" s="1"/>
  <c r="AA3103" i="2" s="1"/>
  <c r="X3479" i="2"/>
  <c r="Z3479" i="2" s="1"/>
  <c r="AA3479" i="2" s="1"/>
  <c r="X3842" i="2"/>
  <c r="Z3842" i="2" s="1"/>
  <c r="AA3842" i="2" s="1"/>
  <c r="X4212" i="2"/>
  <c r="Z4212" i="2" s="1"/>
  <c r="AA4212" i="2" s="1"/>
  <c r="X4614" i="2"/>
  <c r="Z4614" i="2" s="1"/>
  <c r="AA4614" i="2" s="1"/>
  <c r="X473" i="2"/>
  <c r="Z473" i="2" s="1"/>
  <c r="AA473" i="2" s="1"/>
  <c r="X1446" i="2"/>
  <c r="Z1446" i="2" s="1"/>
  <c r="AA1446" i="2" s="1"/>
  <c r="X2587" i="2"/>
  <c r="Z2587" i="2" s="1"/>
  <c r="AA2587" i="2" s="1"/>
  <c r="X3886" i="2"/>
  <c r="Z3886" i="2" s="1"/>
  <c r="AA3886" i="2" s="1"/>
  <c r="X726" i="2"/>
  <c r="Z726" i="2" s="1"/>
  <c r="AA726" i="2" s="1"/>
  <c r="X2625" i="2"/>
  <c r="Z2625" i="2" s="1"/>
  <c r="AA2625" i="2" s="1"/>
  <c r="X3127" i="2"/>
  <c r="Z3127" i="2" s="1"/>
  <c r="AA3127" i="2" s="1"/>
  <c r="X3498" i="2"/>
  <c r="Z3498" i="2" s="1"/>
  <c r="AA3498" i="2" s="1"/>
  <c r="X3862" i="2"/>
  <c r="Z3862" i="2" s="1"/>
  <c r="AA3862" i="2" s="1"/>
  <c r="X4239" i="2"/>
  <c r="Z4239" i="2" s="1"/>
  <c r="AA4239" i="2" s="1"/>
  <c r="X2928" i="2"/>
  <c r="Z2928" i="2" s="1"/>
  <c r="AA2928" i="2" s="1"/>
  <c r="X1294" i="2"/>
  <c r="Z1294" i="2" s="1"/>
  <c r="AA1294" i="2" s="1"/>
  <c r="X821" i="2"/>
  <c r="Z821" i="2" s="1"/>
  <c r="AA821" i="2" s="1"/>
  <c r="X1865" i="2"/>
  <c r="Z1865" i="2" s="1"/>
  <c r="AA1865" i="2" s="1"/>
  <c r="X2779" i="2"/>
  <c r="Z2779" i="2" s="1"/>
  <c r="AA2779" i="2" s="1"/>
  <c r="X3824" i="2"/>
  <c r="Z3824" i="2" s="1"/>
  <c r="AA3824" i="2" s="1"/>
  <c r="X396" i="2"/>
  <c r="Z396" i="2" s="1"/>
  <c r="AA396" i="2" s="1"/>
  <c r="X4701" i="2"/>
  <c r="Z4701" i="2" s="1"/>
  <c r="AA4701" i="2" s="1"/>
  <c r="X686" i="2"/>
  <c r="Z686" i="2" s="1"/>
  <c r="AA686" i="2" s="1"/>
  <c r="X1750" i="2"/>
  <c r="Z1750" i="2" s="1"/>
  <c r="AA1750" i="2" s="1"/>
  <c r="X2657" i="2"/>
  <c r="Z2657" i="2" s="1"/>
  <c r="AA2657" i="2" s="1"/>
  <c r="X3733" i="2"/>
  <c r="Z3733" i="2" s="1"/>
  <c r="AA3733" i="2" s="1"/>
  <c r="X4657" i="2"/>
  <c r="Z4657" i="2" s="1"/>
  <c r="AA4657" i="2" s="1"/>
  <c r="X2370" i="2"/>
  <c r="Z2370" i="2" s="1"/>
  <c r="AA2370" i="2" s="1"/>
  <c r="X2763" i="2"/>
  <c r="Z2763" i="2" s="1"/>
  <c r="AA2763" i="2" s="1"/>
  <c r="X3128" i="2"/>
  <c r="Z3128" i="2" s="1"/>
  <c r="AA3128" i="2" s="1"/>
  <c r="X3499" i="2"/>
  <c r="Z3499" i="2" s="1"/>
  <c r="AA3499" i="2" s="1"/>
  <c r="X3863" i="2"/>
  <c r="Z3863" i="2" s="1"/>
  <c r="AA3863" i="2" s="1"/>
  <c r="X4243" i="2"/>
  <c r="Z4243" i="2" s="1"/>
  <c r="AA4243" i="2" s="1"/>
  <c r="X4637" i="2"/>
  <c r="Z4637" i="2" s="1"/>
  <c r="AA4637" i="2" s="1"/>
  <c r="X534" i="2"/>
  <c r="Z534" i="2" s="1"/>
  <c r="AA534" i="2" s="1"/>
  <c r="X1493" i="2"/>
  <c r="Z1493" i="2" s="1"/>
  <c r="AA1493" i="2" s="1"/>
  <c r="X2722" i="2"/>
  <c r="Z2722" i="2" s="1"/>
  <c r="AA2722" i="2" s="1"/>
  <c r="X3948" i="2"/>
  <c r="Z3948" i="2" s="1"/>
  <c r="AA3948" i="2" s="1"/>
  <c r="X1130" i="2"/>
  <c r="Z1130" i="2" s="1"/>
  <c r="AA1130" i="2" s="1"/>
  <c r="X1990" i="2"/>
  <c r="Z1990" i="2" s="1"/>
  <c r="AA1990" i="2" s="1"/>
  <c r="X2368" i="2"/>
  <c r="Z2368" i="2" s="1"/>
  <c r="AA2368" i="2" s="1"/>
  <c r="X2761" i="2"/>
  <c r="Z2761" i="2" s="1"/>
  <c r="AA2761" i="2" s="1"/>
  <c r="X2649" i="2"/>
  <c r="Z2649" i="2" s="1"/>
  <c r="AA2649" i="2" s="1"/>
  <c r="X3148" i="2"/>
  <c r="Z3148" i="2" s="1"/>
  <c r="AA3148" i="2" s="1"/>
  <c r="X3522" i="2"/>
  <c r="Z3522" i="2" s="1"/>
  <c r="AA3522" i="2" s="1"/>
  <c r="X3887" i="2"/>
  <c r="Z3887" i="2" s="1"/>
  <c r="AA3887" i="2" s="1"/>
  <c r="X4268" i="2"/>
  <c r="Z4268" i="2" s="1"/>
  <c r="AA4268" i="2" s="1"/>
  <c r="X884" i="2"/>
  <c r="Z884" i="2" s="1"/>
  <c r="AA884" i="2" s="1"/>
  <c r="X1933" i="2"/>
  <c r="Z1933" i="2" s="1"/>
  <c r="AA1933" i="2" s="1"/>
  <c r="X2838" i="2"/>
  <c r="Z2838" i="2" s="1"/>
  <c r="AA2838" i="2" s="1"/>
  <c r="X3884" i="2"/>
  <c r="Z3884" i="2" s="1"/>
  <c r="AA3884" i="2" s="1"/>
  <c r="X654" i="2"/>
  <c r="Z654" i="2" s="1"/>
  <c r="AA654" i="2" s="1"/>
  <c r="X4335" i="2"/>
  <c r="Z4335" i="2" s="1"/>
  <c r="AA4335" i="2" s="1"/>
  <c r="X1138" i="2"/>
  <c r="Z1138" i="2" s="1"/>
  <c r="AA1138" i="2" s="1"/>
  <c r="X769" i="2"/>
  <c r="Z769" i="2" s="1"/>
  <c r="AA769" i="2" s="1"/>
  <c r="X1809" i="2"/>
  <c r="Z1809" i="2" s="1"/>
  <c r="AA1809" i="2" s="1"/>
  <c r="X2715" i="2"/>
  <c r="Z2715" i="2" s="1"/>
  <c r="AA2715" i="2" s="1"/>
  <c r="X3783" i="2"/>
  <c r="Z3783" i="2" s="1"/>
  <c r="AA3783" i="2" s="1"/>
  <c r="X135" i="2"/>
  <c r="Z135" i="2" s="1"/>
  <c r="AA135" i="2" s="1"/>
  <c r="X586" i="2"/>
  <c r="Z586" i="2" s="1"/>
  <c r="AA586" i="2" s="1"/>
  <c r="X1588" i="2"/>
  <c r="Z1588" i="2" s="1"/>
  <c r="AA1588" i="2" s="1"/>
  <c r="X2844" i="2"/>
  <c r="Z2844" i="2" s="1"/>
  <c r="AA2844" i="2" s="1"/>
  <c r="X2012" i="2"/>
  <c r="Z2012" i="2" s="1"/>
  <c r="AA2012" i="2" s="1"/>
  <c r="X2391" i="2"/>
  <c r="Z2391" i="2" s="1"/>
  <c r="AA2391" i="2" s="1"/>
  <c r="X2784" i="2"/>
  <c r="Z2784" i="2" s="1"/>
  <c r="AA2784" i="2" s="1"/>
  <c r="X2666" i="2"/>
  <c r="Z2666" i="2" s="1"/>
  <c r="AA2666" i="2" s="1"/>
  <c r="X3343" i="2"/>
  <c r="Z3343" i="2" s="1"/>
  <c r="AA3343" i="2" s="1"/>
  <c r="X3687" i="2"/>
  <c r="Z3687" i="2" s="1"/>
  <c r="AA3687" i="2" s="1"/>
  <c r="X3168" i="2"/>
  <c r="Z3168" i="2" s="1"/>
  <c r="AA3168" i="2" s="1"/>
  <c r="X3546" i="2"/>
  <c r="Z3546" i="2" s="1"/>
  <c r="AA3546" i="2" s="1"/>
  <c r="X3906" i="2"/>
  <c r="Z3906" i="2" s="1"/>
  <c r="AA3906" i="2" s="1"/>
  <c r="X4288" i="2"/>
  <c r="Z4288" i="2" s="1"/>
  <c r="AA4288" i="2" s="1"/>
  <c r="X3295" i="2"/>
  <c r="Z3295" i="2" s="1"/>
  <c r="AA3295" i="2" s="1"/>
  <c r="X2295" i="2"/>
  <c r="Z2295" i="2" s="1"/>
  <c r="AA2295" i="2" s="1"/>
  <c r="X4091" i="2"/>
  <c r="Z4091" i="2" s="1"/>
  <c r="AA4091" i="2" s="1"/>
  <c r="X4476" i="2"/>
  <c r="Z4476" i="2" s="1"/>
  <c r="AA4476" i="2" s="1"/>
  <c r="X225" i="2"/>
  <c r="Z225" i="2" s="1"/>
  <c r="AA225" i="2" s="1"/>
  <c r="X3192" i="2"/>
  <c r="Z3192" i="2" s="1"/>
  <c r="AA3192" i="2" s="1"/>
  <c r="X3565" i="2"/>
  <c r="Z3565" i="2" s="1"/>
  <c r="AA3565" i="2" s="1"/>
  <c r="X3930" i="2"/>
  <c r="Z3930" i="2" s="1"/>
  <c r="AA3930" i="2" s="1"/>
  <c r="X4313" i="2"/>
  <c r="Z4313" i="2" s="1"/>
  <c r="AA4313" i="2" s="1"/>
  <c r="X3523" i="2"/>
  <c r="Z3523" i="2" s="1"/>
  <c r="AA3523" i="2" s="1"/>
  <c r="X3671" i="2"/>
  <c r="Z3671" i="2" s="1"/>
  <c r="AA3671" i="2" s="1"/>
  <c r="X1066" i="2"/>
  <c r="Z1066" i="2" s="1"/>
  <c r="AA1066" i="2" s="1"/>
  <c r="X2058" i="2"/>
  <c r="Z2058" i="2" s="1"/>
  <c r="AA2058" i="2" s="1"/>
  <c r="X2944" i="2"/>
  <c r="Z2944" i="2" s="1"/>
  <c r="AA2944" i="2" s="1"/>
  <c r="X4378" i="2"/>
  <c r="Z4378" i="2" s="1"/>
  <c r="AA4378" i="2" s="1"/>
  <c r="X4392" i="2"/>
  <c r="Z4392" i="2" s="1"/>
  <c r="AA4392" i="2" s="1"/>
  <c r="X3885" i="2"/>
  <c r="Z3885" i="2" s="1"/>
  <c r="AA3885" i="2" s="1"/>
  <c r="X710" i="2"/>
  <c r="Z710" i="2" s="1"/>
  <c r="AA710" i="2" s="1"/>
  <c r="X2451" i="2"/>
  <c r="Z2451" i="2" s="1"/>
  <c r="AA2451" i="2" s="1"/>
  <c r="X2832" i="2"/>
  <c r="Z2832" i="2" s="1"/>
  <c r="AA2832" i="2" s="1"/>
  <c r="X3193" i="2"/>
  <c r="Z3193" i="2" s="1"/>
  <c r="AA3193" i="2" s="1"/>
  <c r="X3567" i="2"/>
  <c r="Z3567" i="2" s="1"/>
  <c r="AA3567" i="2" s="1"/>
  <c r="X3931" i="2"/>
  <c r="Z3931" i="2" s="1"/>
  <c r="AA3931" i="2" s="1"/>
  <c r="X4314" i="2"/>
  <c r="Z4314" i="2" s="1"/>
  <c r="AA4314" i="2" s="1"/>
  <c r="X4702" i="2"/>
  <c r="Z4702" i="2" s="1"/>
  <c r="AA4702" i="2" s="1"/>
  <c r="X688" i="2"/>
  <c r="Z688" i="2" s="1"/>
  <c r="AA688" i="2" s="1"/>
  <c r="X1752" i="2"/>
  <c r="Z1752" i="2" s="1"/>
  <c r="AA1752" i="2" s="1"/>
  <c r="X3073" i="2"/>
  <c r="Z3073" i="2" s="1"/>
  <c r="AA3073" i="2" s="1"/>
  <c r="X4141" i="2"/>
  <c r="Z4141" i="2" s="1"/>
  <c r="AA4141" i="2" s="1"/>
  <c r="X2177" i="2"/>
  <c r="Z2177" i="2" s="1"/>
  <c r="AA2177" i="2" s="1"/>
  <c r="X2717" i="2"/>
  <c r="Z2717" i="2" s="1"/>
  <c r="AA2717" i="2" s="1"/>
  <c r="X3014" i="2"/>
  <c r="Z3014" i="2" s="1"/>
  <c r="AA3014" i="2" s="1"/>
  <c r="X3390" i="2"/>
  <c r="Z3390" i="2" s="1"/>
  <c r="AA3390" i="2" s="1"/>
  <c r="X3732" i="2"/>
  <c r="Z3732" i="2" s="1"/>
  <c r="AA3732" i="2" s="1"/>
  <c r="X3214" i="2"/>
  <c r="Z3214" i="2" s="1"/>
  <c r="AA3214" i="2" s="1"/>
  <c r="X3583" i="2"/>
  <c r="Z3583" i="2" s="1"/>
  <c r="AA3583" i="2" s="1"/>
  <c r="X3951" i="2"/>
  <c r="Z3951" i="2" s="1"/>
  <c r="AA3951" i="2" s="1"/>
  <c r="X4430" i="2"/>
  <c r="Z4430" i="2" s="1"/>
  <c r="AA4430" i="2" s="1"/>
  <c r="X3647" i="2"/>
  <c r="Z3647" i="2" s="1"/>
  <c r="AA3647" i="2" s="1"/>
  <c r="X3216" i="2"/>
  <c r="Z3216" i="2" s="1"/>
  <c r="AA3216" i="2" s="1"/>
  <c r="X4007" i="2"/>
  <c r="Z4007" i="2" s="1"/>
  <c r="AA4007" i="2" s="1"/>
  <c r="X3834" i="2"/>
  <c r="Z3834" i="2" s="1"/>
  <c r="AA3834" i="2" s="1"/>
  <c r="X4066" i="2"/>
  <c r="Z4066" i="2" s="1"/>
  <c r="AA4066" i="2" s="1"/>
  <c r="X1705" i="2"/>
  <c r="Z1705" i="2" s="1"/>
  <c r="AA1705" i="2" s="1"/>
  <c r="X4403" i="2"/>
  <c r="Z4403" i="2" s="1"/>
  <c r="AA4403" i="2" s="1"/>
  <c r="X44" i="2"/>
  <c r="Z44" i="2" s="1"/>
  <c r="AA44" i="2" s="1"/>
  <c r="X1009" i="2"/>
  <c r="Z1009" i="2" s="1"/>
  <c r="AA1009" i="2" s="1"/>
  <c r="X1985" i="2"/>
  <c r="Z1985" i="2" s="1"/>
  <c r="AA1985" i="2" s="1"/>
  <c r="X2905" i="2"/>
  <c r="Z2905" i="2" s="1"/>
  <c r="AA2905" i="2" s="1"/>
  <c r="X3943" i="2"/>
  <c r="Z3943" i="2" s="1"/>
  <c r="AA3943" i="2" s="1"/>
  <c r="X1115" i="2"/>
  <c r="Z1115" i="2" s="1"/>
  <c r="AA1115" i="2" s="1"/>
  <c r="X2473" i="2"/>
  <c r="Z2473" i="2" s="1"/>
  <c r="AA2473" i="2" s="1"/>
  <c r="X2854" i="2"/>
  <c r="Z2854" i="2" s="1"/>
  <c r="AA2854" i="2" s="1"/>
  <c r="X3215" i="2"/>
  <c r="Z3215" i="2" s="1"/>
  <c r="AA3215" i="2" s="1"/>
  <c r="X3585" i="2"/>
  <c r="Z3585" i="2" s="1"/>
  <c r="AA3585" i="2" s="1"/>
  <c r="X3952" i="2"/>
  <c r="Z3952" i="2" s="1"/>
  <c r="AA3952" i="2" s="1"/>
  <c r="X4337" i="2"/>
  <c r="Z4337" i="2" s="1"/>
  <c r="AA4337" i="2" s="1"/>
  <c r="X1213" i="2"/>
  <c r="Z1213" i="2" s="1"/>
  <c r="AA1213" i="2" s="1"/>
  <c r="X776" i="2"/>
  <c r="Z776" i="2" s="1"/>
  <c r="AA776" i="2" s="1"/>
  <c r="X1810" i="2"/>
  <c r="Z1810" i="2" s="1"/>
  <c r="AA1810" i="2" s="1"/>
  <c r="X3220" i="2"/>
  <c r="Z3220" i="2" s="1"/>
  <c r="AA3220" i="2" s="1"/>
  <c r="X4196" i="2"/>
  <c r="Z4196" i="2" s="1"/>
  <c r="AA4196" i="2" s="1"/>
  <c r="X2540" i="2"/>
  <c r="Z2540" i="2" s="1"/>
  <c r="AA2540" i="2" s="1"/>
  <c r="X2739" i="2"/>
  <c r="Z2739" i="2" s="1"/>
  <c r="AA2739" i="2" s="1"/>
  <c r="X1559" i="2"/>
  <c r="Z1559" i="2" s="1"/>
  <c r="AA1559" i="2" s="1"/>
  <c r="X3415" i="2"/>
  <c r="Z3415" i="2" s="1"/>
  <c r="AA3415" i="2" s="1"/>
  <c r="X3760" i="2"/>
  <c r="Z3760" i="2" s="1"/>
  <c r="AA3760" i="2" s="1"/>
  <c r="X4134" i="2"/>
  <c r="Z4134" i="2" s="1"/>
  <c r="AA4134" i="2" s="1"/>
  <c r="X4536" i="2"/>
  <c r="Z4536" i="2" s="1"/>
  <c r="AA4536" i="2" s="1"/>
  <c r="X324" i="2"/>
  <c r="Z324" i="2" s="1"/>
  <c r="AA324" i="2" s="1"/>
  <c r="X4478" i="2"/>
  <c r="Z4478" i="2" s="1"/>
  <c r="AA4478" i="2" s="1"/>
  <c r="X3888" i="2"/>
  <c r="Z3888" i="2" s="1"/>
  <c r="AA3888" i="2" s="1"/>
  <c r="X1131" i="2"/>
  <c r="Z1131" i="2" s="1"/>
  <c r="AA1131" i="2" s="1"/>
  <c r="X4602" i="2"/>
  <c r="Z4602" i="2" s="1"/>
  <c r="AA4602" i="2" s="1"/>
  <c r="X3467" i="2"/>
  <c r="Z3467" i="2" s="1"/>
  <c r="AA3467" i="2" s="1"/>
  <c r="X2247" i="2"/>
  <c r="Z2247" i="2" s="1"/>
  <c r="AA2247" i="2" s="1"/>
  <c r="X3601" i="2"/>
  <c r="Z3601" i="2" s="1"/>
  <c r="AA3601" i="2" s="1"/>
  <c r="X4605" i="2"/>
  <c r="Z4605" i="2" s="1"/>
  <c r="AA4605" i="2" s="1"/>
  <c r="X1796" i="2"/>
  <c r="Z1796" i="2" s="1"/>
  <c r="AA1796" i="2" s="1"/>
  <c r="X3677" i="2"/>
  <c r="Z3677" i="2" s="1"/>
  <c r="AA3677" i="2" s="1"/>
  <c r="X4674" i="2"/>
  <c r="Z4674" i="2" s="1"/>
  <c r="AA4674" i="2" s="1"/>
  <c r="X4075" i="2"/>
  <c r="Z4075" i="2" s="1"/>
  <c r="AA4075" i="2" s="1"/>
  <c r="X4204" i="2"/>
  <c r="Z4204" i="2" s="1"/>
  <c r="AA4204" i="2" s="1"/>
  <c r="X2908" i="2"/>
  <c r="Z2908" i="2" s="1"/>
  <c r="AA2908" i="2" s="1"/>
  <c r="X3742" i="2"/>
  <c r="Z3742" i="2" s="1"/>
  <c r="AA3742" i="2" s="1"/>
  <c r="X4324" i="2"/>
  <c r="Z4324" i="2" s="1"/>
  <c r="AA4324" i="2" s="1"/>
  <c r="X4032" i="2"/>
  <c r="Z4032" i="2" s="1"/>
  <c r="AA4032" i="2" s="1"/>
  <c r="X4207" i="2"/>
  <c r="Z4207" i="2" s="1"/>
  <c r="AA4207" i="2" s="1"/>
  <c r="AA4495" i="2" l="1"/>
  <c r="AA3950" i="2"/>
  <c r="AA4679" i="2"/>
  <c r="AA68" i="2"/>
  <c r="AA2296" i="2"/>
  <c r="AA3210" i="2"/>
  <c r="AA3905" i="2"/>
  <c r="AA2902" i="2"/>
  <c r="AA3101" i="2"/>
  <c r="AA3579" i="2"/>
  <c r="AA1403" i="2"/>
  <c r="AA357" i="2"/>
  <c r="AA252" i="2"/>
  <c r="AA214" i="2"/>
  <c r="AA1111" i="2"/>
  <c r="AA4447" i="2"/>
  <c r="AA3005" i="2"/>
  <c r="AA2839" i="2"/>
  <c r="AA1434" i="2"/>
  <c r="AA3305" i="2"/>
  <c r="AA1734" i="2"/>
  <c r="AA4529" i="2"/>
  <c r="AA845" i="2"/>
  <c r="AA1666" i="2"/>
  <c r="AA457" i="2"/>
  <c r="AA2224" i="2"/>
  <c r="AA398" i="2"/>
  <c r="AA235" i="2"/>
  <c r="AA4190" i="2"/>
  <c r="AA4678" i="2"/>
  <c r="AA4354" i="2"/>
  <c r="AA2172" i="2"/>
  <c r="AA3455" i="2"/>
  <c r="AA4265" i="2"/>
  <c r="AA4634" i="2"/>
  <c r="AA1932" i="2"/>
  <c r="AA3123" i="2"/>
  <c r="AA86" i="2"/>
  <c r="AA2340" i="2"/>
  <c r="AA164" i="2"/>
  <c r="AA3451" i="2"/>
  <c r="AA2485" i="2"/>
  <c r="AA2550" i="2"/>
  <c r="AA2435" i="2"/>
  <c r="AA317" i="2"/>
  <c r="AA4334" i="2"/>
  <c r="AA1206" i="2"/>
  <c r="AA1855" i="2"/>
  <c r="AA4311" i="2"/>
  <c r="AA627" i="2"/>
  <c r="AA1425" i="2"/>
  <c r="AA1377" i="2"/>
  <c r="AA1004" i="2"/>
  <c r="AA2282" i="2"/>
  <c r="AA4653" i="2"/>
  <c r="AA4699" i="2"/>
  <c r="AA3013" i="2"/>
  <c r="AA2762" i="2"/>
  <c r="AA364" i="2"/>
  <c r="AA3051" i="2"/>
  <c r="AA4658" i="2"/>
  <c r="AA4237" i="2"/>
  <c r="AA4064" i="2"/>
  <c r="AA3149" i="2"/>
  <c r="AA3606" i="2"/>
  <c r="AA3903" i="2"/>
  <c r="AA2149" i="2"/>
  <c r="AA3806" i="2"/>
  <c r="AA2642" i="2"/>
  <c r="AA3667" i="2"/>
  <c r="AA3994" i="2"/>
  <c r="AA3057" i="2"/>
  <c r="AA3357" i="2"/>
  <c r="AA3659" i="2"/>
  <c r="AA4050" i="2"/>
  <c r="AA4208" i="2"/>
  <c r="AA1877" i="2"/>
  <c r="AA2850" i="2"/>
  <c r="AA4021" i="2"/>
  <c r="AA4539" i="2"/>
  <c r="AA4498" i="2"/>
  <c r="AA1254" i="2"/>
  <c r="AA3497" i="2"/>
  <c r="AA1442" i="2"/>
  <c r="AA875" i="2"/>
  <c r="AA771" i="2"/>
  <c r="AA564" i="2"/>
  <c r="AA1408" i="2"/>
  <c r="AA503" i="2"/>
  <c r="AA783" i="2"/>
  <c r="AA382" i="2"/>
  <c r="AA160" i="2"/>
  <c r="AA1001" i="2"/>
  <c r="AA4508" i="2"/>
  <c r="AA3167" i="2"/>
  <c r="AA4452" i="2"/>
  <c r="AA3304" i="2"/>
  <c r="AA2853" i="2"/>
  <c r="AA1287" i="2"/>
  <c r="AA1003" i="2"/>
  <c r="AA4475" i="2"/>
  <c r="AA4074" i="2"/>
  <c r="AA2778" i="2"/>
  <c r="AA4698" i="2"/>
  <c r="AA1672" i="2"/>
  <c r="AA1572" i="2"/>
  <c r="AA2472" i="2"/>
  <c r="AA368" i="2"/>
  <c r="AA577" i="2"/>
  <c r="AA1485" i="2"/>
  <c r="AA3020" i="2"/>
  <c r="AA416" i="2"/>
  <c r="AA493" i="2"/>
  <c r="AA90" i="2"/>
  <c r="AA1300" i="2"/>
  <c r="AA1030" i="2"/>
  <c r="AA1669" i="2"/>
  <c r="AA383" i="2"/>
  <c r="AA3132" i="2"/>
  <c r="AA2557" i="2"/>
  <c r="AA2056" i="2"/>
  <c r="AA4401" i="2"/>
  <c r="AA4332" i="2"/>
  <c r="AA4448" i="2"/>
  <c r="AA2465" i="2"/>
  <c r="AA77" i="2"/>
  <c r="AA2934" i="2"/>
  <c r="AA3625" i="2"/>
  <c r="AA4039" i="2"/>
  <c r="AA4582" i="2"/>
  <c r="AA4556" i="2"/>
  <c r="AA674" i="2"/>
  <c r="AA1632" i="2"/>
  <c r="AA971" i="2"/>
  <c r="AA213" i="2"/>
  <c r="AA687" i="2"/>
  <c r="AA1309" i="2"/>
  <c r="AA2141" i="2"/>
  <c r="AA2831" i="2"/>
  <c r="AA2389" i="2"/>
  <c r="AA1663" i="2"/>
  <c r="AA3147" i="2"/>
  <c r="AA3899" i="2"/>
  <c r="AA2710" i="2"/>
  <c r="AA2343" i="2"/>
  <c r="AA866" i="2"/>
  <c r="AA2382" i="2"/>
  <c r="AA2757" i="2"/>
  <c r="AA4281" i="2"/>
  <c r="AA916" i="2"/>
  <c r="AA1379" i="2"/>
  <c r="AA2633" i="2"/>
  <c r="AA1340" i="2"/>
  <c r="AA1361" i="2"/>
  <c r="AA1570" i="2"/>
  <c r="AA1640" i="2"/>
  <c r="AA772" i="2"/>
  <c r="AA2289" i="2"/>
  <c r="AA4302" i="2"/>
  <c r="AA4533" i="2"/>
  <c r="AA4160" i="2"/>
  <c r="AA815" i="2"/>
  <c r="AA4565" i="2"/>
  <c r="AA529" i="2"/>
  <c r="AA169" i="2"/>
  <c r="AA464" i="2"/>
  <c r="AA2430" i="2"/>
  <c r="AA921" i="2"/>
  <c r="AA2448" i="2"/>
  <c r="AA1484" i="2"/>
  <c r="AA2939" i="2"/>
  <c r="AA411" i="2"/>
  <c r="AA4655" i="2"/>
  <c r="AA41" i="2"/>
  <c r="AA4588" i="2"/>
  <c r="AA2829" i="2"/>
  <c r="AA1194" i="2"/>
  <c r="AA1800" i="2"/>
  <c r="AA3890" i="2"/>
  <c r="AA1334" i="2"/>
  <c r="AA306" i="2"/>
  <c r="AA2848" i="2"/>
  <c r="AA1234" i="2"/>
  <c r="AA4450" i="2"/>
  <c r="AA3995" i="2"/>
  <c r="AA4429" i="2"/>
  <c r="AA412" i="2"/>
  <c r="AA1662" i="2"/>
  <c r="AA3242" i="2"/>
  <c r="AA2001" i="2"/>
  <c r="AA2009" i="2"/>
  <c r="AA606" i="2"/>
  <c r="AA1461" i="2"/>
  <c r="AA4376" i="2"/>
  <c r="AA625" i="2"/>
  <c r="AA583" i="2"/>
  <c r="AA2635" i="2"/>
  <c r="AA4157" i="2"/>
  <c r="AA4285" i="2"/>
  <c r="AA4264" i="2"/>
  <c r="AA4632" i="2"/>
  <c r="AA4455" i="2"/>
  <c r="AA4611" i="2"/>
  <c r="AA4165" i="2"/>
  <c r="AA2361" i="2"/>
  <c r="AA2252" i="2"/>
  <c r="AA969" i="2"/>
  <c r="AA1919" i="2"/>
  <c r="AA692" i="2"/>
  <c r="AA1637" i="2"/>
  <c r="AA2235" i="2"/>
  <c r="AA4312" i="2"/>
  <c r="AA2101" i="2"/>
  <c r="AA2369" i="2"/>
  <c r="AA1065" i="2"/>
  <c r="AA3079" i="2"/>
  <c r="AA3860" i="2"/>
  <c r="AA3302" i="2"/>
  <c r="AA4238" i="2"/>
  <c r="AA883" i="2"/>
  <c r="AA438" i="2"/>
  <c r="AA3682" i="2"/>
  <c r="AA4561" i="2"/>
  <c r="AA3404" i="2"/>
  <c r="AA2329" i="2"/>
  <c r="AA4673" i="2"/>
  <c r="AA2137" i="2"/>
  <c r="AA2095" i="2"/>
  <c r="AA4695" i="2"/>
  <c r="AA3264" i="2"/>
  <c r="AA3644" i="2"/>
  <c r="AA666" i="2"/>
  <c r="AA3648" i="2"/>
  <c r="AA269" i="2"/>
  <c r="AA1726" i="2"/>
  <c r="AA1793" i="2"/>
  <c r="AA1613" i="2"/>
  <c r="AA123" i="2"/>
  <c r="AA280" i="2"/>
  <c r="AA923" i="2"/>
  <c r="AA1762" i="2"/>
  <c r="AA1240" i="2"/>
  <c r="AA3926" i="2"/>
  <c r="AA1123" i="2"/>
  <c r="AA4681" i="2"/>
  <c r="AA3963" i="2"/>
  <c r="AA3839" i="2"/>
  <c r="AA4292" i="2"/>
  <c r="AA2897" i="2"/>
  <c r="AA3556" i="2"/>
  <c r="AA2377" i="2"/>
  <c r="AA1282" i="2"/>
  <c r="AA3199" i="2"/>
  <c r="AA1044" i="2"/>
  <c r="AA4307" i="2"/>
  <c r="AA4232" i="2"/>
  <c r="AA2898" i="2"/>
  <c r="AA3289" i="2"/>
  <c r="AA4629" i="2"/>
  <c r="AA2568" i="2"/>
  <c r="AA1591" i="2"/>
  <c r="AA4472" i="2"/>
  <c r="AA2786" i="2"/>
  <c r="AA1414" i="2"/>
  <c r="AA2806" i="2"/>
  <c r="AA1182" i="2"/>
  <c r="AA3457" i="2"/>
  <c r="AA1742" i="2"/>
  <c r="AA3584" i="2"/>
  <c r="AA3513" i="2"/>
  <c r="AA1169" i="2"/>
  <c r="AA3319" i="2"/>
  <c r="AA1370" i="2"/>
  <c r="AA1885" i="2"/>
  <c r="AA263" i="2"/>
  <c r="AA3544" i="2"/>
  <c r="AA4287" i="2"/>
  <c r="AA4428" i="2"/>
  <c r="AA3125" i="2"/>
  <c r="AA3477" i="2"/>
  <c r="AA4375" i="2"/>
  <c r="AA4675" i="2"/>
  <c r="AA2135" i="2"/>
  <c r="AA2474" i="2"/>
  <c r="AA1322" i="2"/>
  <c r="AA151" i="2"/>
  <c r="AA2226" i="2"/>
  <c r="AA4470" i="2"/>
  <c r="AA610" i="2"/>
  <c r="AA2519" i="2"/>
  <c r="AA2925" i="2"/>
  <c r="AA2569" i="2"/>
  <c r="AA1469" i="2"/>
  <c r="AA1195" i="2"/>
  <c r="AA2036" i="2"/>
  <c r="AA836" i="2"/>
  <c r="AA2393" i="2"/>
  <c r="AA2290" i="2"/>
  <c r="AA4330" i="2"/>
  <c r="AA2417" i="2"/>
  <c r="AA221" i="2"/>
  <c r="AA4015" i="2"/>
  <c r="AA3083" i="2"/>
  <c r="AA2502" i="2"/>
  <c r="AA677" i="2"/>
  <c r="AA2579" i="2"/>
  <c r="AA2534" i="2"/>
  <c r="AA3417" i="2"/>
  <c r="AA2927" i="2"/>
  <c r="AA3355" i="2"/>
  <c r="AA4272" i="2"/>
  <c r="AA1043" i="2"/>
  <c r="AA104" i="2"/>
  <c r="AA735" i="2"/>
  <c r="AA667" i="2"/>
  <c r="AA2777" i="2"/>
  <c r="AA2033" i="2"/>
  <c r="AA1777" i="2"/>
  <c r="AA3521" i="2"/>
  <c r="AA2379" i="2"/>
  <c r="AA1976" i="2"/>
  <c r="AA273" i="2"/>
  <c r="AA861" i="2"/>
  <c r="AA3207" i="2"/>
  <c r="AA3780" i="2"/>
  <c r="AA3259" i="2"/>
  <c r="AA4502" i="2"/>
  <c r="AA4423" i="2"/>
  <c r="AA3299" i="2"/>
  <c r="AA2487" i="2"/>
  <c r="AA3120" i="2"/>
  <c r="AA2051" i="2"/>
  <c r="AA1936" i="2"/>
  <c r="AA3999" i="2"/>
  <c r="AA2386" i="2"/>
  <c r="AA516" i="2"/>
  <c r="AA2254" i="2"/>
  <c r="AA469" i="2"/>
  <c r="AA1307" i="2"/>
  <c r="AA56" i="2"/>
  <c r="AA1700" i="2"/>
  <c r="AA1720" i="2"/>
  <c r="AA2096" i="2"/>
  <c r="AA2013" i="2"/>
  <c r="AA1120" i="2"/>
  <c r="AA116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<sst xmlns="http://schemas.openxmlformats.org/spreadsheetml/2006/main" count="94079" uniqueCount="1984">
  <si>
    <t>KampNr</t>
  </si>
  <si>
    <t>Kamp</t>
  </si>
  <si>
    <t>Dato</t>
  </si>
  <si>
    <t>GameID</t>
  </si>
  <si>
    <t>Season</t>
  </si>
  <si>
    <t>SeasonStage</t>
  </si>
  <si>
    <t>Spiller</t>
  </si>
  <si>
    <t>Column1</t>
  </si>
  <si>
    <t>number</t>
  </si>
  <si>
    <t>points</t>
  </si>
  <si>
    <t>assists</t>
  </si>
  <si>
    <t>games</t>
  </si>
  <si>
    <t>goals</t>
  </si>
  <si>
    <t>owngoals</t>
  </si>
  <si>
    <t>penaltymin</t>
  </si>
  <si>
    <t>Venue</t>
  </si>
  <si>
    <t>Benløse IF - Rødovre FC</t>
  </si>
  <si>
    <t>Grundspil</t>
  </si>
  <si>
    <t>Malthe Kjær</t>
  </si>
  <si>
    <t>home</t>
  </si>
  <si>
    <t>Elias Suensen</t>
  </si>
  <si>
    <t>Rasmus Rask Kjær Poulsen</t>
  </si>
  <si>
    <t>Noah Vilsted</t>
  </si>
  <si>
    <t>Jeppe Huscher Andersen</t>
  </si>
  <si>
    <t>Zimon Peters</t>
  </si>
  <si>
    <t>Mikkel Benjamin Christensen</t>
  </si>
  <si>
    <t>Jonas Gylling Nielsen</t>
  </si>
  <si>
    <t>Mathias Vestergaard</t>
  </si>
  <si>
    <t>Philip Monin-Vangaa</t>
  </si>
  <si>
    <t>Nikolaj Brixager</t>
  </si>
  <si>
    <t>David Mathiasen</t>
  </si>
  <si>
    <t>Jonas Kahn Prætorius Jørgensen</t>
  </si>
  <si>
    <t>Jonas Mønsted</t>
  </si>
  <si>
    <t>Malthe Winther</t>
  </si>
  <si>
    <t>Nicholas Maccabe</t>
  </si>
  <si>
    <t>Mark Bertram</t>
  </si>
  <si>
    <t>Milan Adam</t>
  </si>
  <si>
    <t>Nicolai Børner</t>
  </si>
  <si>
    <t>Mathias Mortensen</t>
  </si>
  <si>
    <t>Jakob Ohlsson</t>
  </si>
  <si>
    <t>away</t>
  </si>
  <si>
    <t>Jon Precht-Sparre</t>
  </si>
  <si>
    <t>Patrick Falkenberg Møller</t>
  </si>
  <si>
    <t>Jacob Hansen</t>
  </si>
  <si>
    <t>Rasmus Bømervang</t>
  </si>
  <si>
    <t>Jannik L. Dalkvist</t>
  </si>
  <si>
    <t>Oliver Ruud</t>
  </si>
  <si>
    <t>Jonas Hvid Nielsen</t>
  </si>
  <si>
    <t>Victor Toftebjerg</t>
  </si>
  <si>
    <t>Mathias S. Madsen</t>
  </si>
  <si>
    <t>August Lunddahl Mathiassen</t>
  </si>
  <si>
    <t>Andreas Kleczewski</t>
  </si>
  <si>
    <t>Jacob Stenkilde</t>
  </si>
  <si>
    <t>Otto Kjeld Bjørklund Jørgensen</t>
  </si>
  <si>
    <t>Oliver Madsen</t>
  </si>
  <si>
    <t>Magnus Møller</t>
  </si>
  <si>
    <t>Rasmus Schjerlund Nielsen</t>
  </si>
  <si>
    <t>Hvidovre Attack - RungstedHørsholm</t>
  </si>
  <si>
    <t>Christian Sørensen</t>
  </si>
  <si>
    <t>Mathias Fischer Hoerby Jensen</t>
  </si>
  <si>
    <t>Lucas Madsen</t>
  </si>
  <si>
    <t>Mathias Simon Thorsen</t>
  </si>
  <si>
    <t>Rasmus Madsen</t>
  </si>
  <si>
    <t>Andre Stich</t>
  </si>
  <si>
    <t>Nicholas Filthuth</t>
  </si>
  <si>
    <t>Rasmus D'Hermilly</t>
  </si>
  <si>
    <t>Anders Grønborg</t>
  </si>
  <si>
    <t>Casper Lindhardt Christensen</t>
  </si>
  <si>
    <t>Marko W. Krogsgaard</t>
  </si>
  <si>
    <t>Jonas Nordheim</t>
  </si>
  <si>
    <t>William Flindt</t>
  </si>
  <si>
    <t>Magnus Bonavent Rasmussen</t>
  </si>
  <si>
    <t>Casper Breitenbach</t>
  </si>
  <si>
    <t>Malthe Daae Christensen</t>
  </si>
  <si>
    <t>Frederik Kobberup</t>
  </si>
  <si>
    <t>Stefan Ohrt</t>
  </si>
  <si>
    <t>Simon Kristensen</t>
  </si>
  <si>
    <t>Andreas Nielsen Kielsen</t>
  </si>
  <si>
    <t>Gustav Damgaard Larsen</t>
  </si>
  <si>
    <t>Frederik Usterud</t>
  </si>
  <si>
    <t>Jakub Lyskawa</t>
  </si>
  <si>
    <t>Viktor Heinrichas</t>
  </si>
  <si>
    <t>Morten Ketelsen</t>
  </si>
  <si>
    <t>Valdemar Jarløv</t>
  </si>
  <si>
    <t>Julius Kjærgaard</t>
  </si>
  <si>
    <t>William Palmqvist</t>
  </si>
  <si>
    <t>Nicolai Dahl Christiansen</t>
  </si>
  <si>
    <t>Alexander Tritsaris</t>
  </si>
  <si>
    <t>Sophus Gormsen</t>
  </si>
  <si>
    <t>Emils Ziverts</t>
  </si>
  <si>
    <t>Nikolaj Hommel</t>
  </si>
  <si>
    <t>Kristers Kuznecovs</t>
  </si>
  <si>
    <t>Kasper Kofoed</t>
  </si>
  <si>
    <t>Victor Hansen</t>
  </si>
  <si>
    <t>Vanløse Floorball - Hafnia FC</t>
  </si>
  <si>
    <t>Tobias Gade Langsted</t>
  </si>
  <si>
    <t>Otto Ray Hernandez</t>
  </si>
  <si>
    <t>Christian Høj</t>
  </si>
  <si>
    <t>Sophus Ørnskov</t>
  </si>
  <si>
    <t>Kristoffer Fält</t>
  </si>
  <si>
    <t>Christian Niekrenz</t>
  </si>
  <si>
    <t>Nicky Hindberg Clemmensen</t>
  </si>
  <si>
    <t>Mads Hansen</t>
  </si>
  <si>
    <t>Sofus Nielsen</t>
  </si>
  <si>
    <t>Nicklas Møller</t>
  </si>
  <si>
    <t>Daniel Hedegaard</t>
  </si>
  <si>
    <t>Daniel Mac Cabe</t>
  </si>
  <si>
    <t>Andreas Walther</t>
  </si>
  <si>
    <t>Rasmus Ravn</t>
  </si>
  <si>
    <t>Lucas Sødergaard</t>
  </si>
  <si>
    <t>Jonas Bjerring Scherfig</t>
  </si>
  <si>
    <t>Jannick Strikert</t>
  </si>
  <si>
    <t>Nikolaj Parbo</t>
  </si>
  <si>
    <t>Michael Møller</t>
  </si>
  <si>
    <t>Peter Steen Jensen</t>
  </si>
  <si>
    <t>Ole Tougaard</t>
  </si>
  <si>
    <t>Philippe Mølleskov Nielsen</t>
  </si>
  <si>
    <t>Kristian Kirk</t>
  </si>
  <si>
    <t>Thomas Hviid</t>
  </si>
  <si>
    <t>Kim Thobiassen</t>
  </si>
  <si>
    <t>Niklas Petzke</t>
  </si>
  <si>
    <t>Johan Hagne</t>
  </si>
  <si>
    <t>Jesper Schow</t>
  </si>
  <si>
    <t>Emil Andersson</t>
  </si>
  <si>
    <t>Mads Voldum</t>
  </si>
  <si>
    <t>Hvidovre Attack - Rødovre FC</t>
  </si>
  <si>
    <t>Mike Trolle</t>
  </si>
  <si>
    <t>Marcus Texius Lysdal</t>
  </si>
  <si>
    <t>Jannik Trolle</t>
  </si>
  <si>
    <t>Blackhawks - ÅFK</t>
  </si>
  <si>
    <t>Mathias Saaby Hjelm</t>
  </si>
  <si>
    <t>Emil Winther Pedersen</t>
  </si>
  <si>
    <t>Viktor Gade</t>
  </si>
  <si>
    <t>Nikolaj Fischer Hørby Jensen</t>
  </si>
  <si>
    <t>Niklas Juul Jensen</t>
  </si>
  <si>
    <t>Søren Bjerregaard</t>
  </si>
  <si>
    <t>Anders Tengnagel</t>
  </si>
  <si>
    <t>Simon Erlandsen</t>
  </si>
  <si>
    <t>Dennis Torp</t>
  </si>
  <si>
    <t>Rasmus Bengtsson</t>
  </si>
  <si>
    <t>Rasmus Overgaard</t>
  </si>
  <si>
    <t>Mikkel Hansen</t>
  </si>
  <si>
    <t>Mathias Hansen</t>
  </si>
  <si>
    <t>Magnus Nyeng Jensen</t>
  </si>
  <si>
    <t>Kasper Jensen</t>
  </si>
  <si>
    <t>Mads Larsen</t>
  </si>
  <si>
    <t>Niklas Andersen</t>
  </si>
  <si>
    <t>Nicolai Flyvholm Pedersen</t>
  </si>
  <si>
    <t>Frederik Lentz</t>
  </si>
  <si>
    <t>Rasmus Larsen</t>
  </si>
  <si>
    <t>Jonas Emil Kristensen</t>
  </si>
  <si>
    <t>Vinoth Sivapalan</t>
  </si>
  <si>
    <t>Uffe Lykke Kjær Simonsen</t>
  </si>
  <si>
    <t>Nicklas Hedemand</t>
  </si>
  <si>
    <t>Oskar Bendsen</t>
  </si>
  <si>
    <t>Gustav Johannes Chatterton</t>
  </si>
  <si>
    <t>Anton Bendsen</t>
  </si>
  <si>
    <t>Simon Lysdahl Sørensen</t>
  </si>
  <si>
    <t>Vitus Kuskegaard</t>
  </si>
  <si>
    <t>Jonas Palner Jensen</t>
  </si>
  <si>
    <t>RungstedHørsholm - Hafnia FC</t>
  </si>
  <si>
    <t>Søren Jønsson</t>
  </si>
  <si>
    <t>Christian Espensen</t>
  </si>
  <si>
    <t>Jeppe Trier</t>
  </si>
  <si>
    <t>Hafnia FC - Rødovre FC</t>
  </si>
  <si>
    <t>Philippe Nielsen</t>
  </si>
  <si>
    <t>Ondrej Ceska</t>
  </si>
  <si>
    <t>Jesper Bjørneboe</t>
  </si>
  <si>
    <t>Aab - ÅFK</t>
  </si>
  <si>
    <t>Mike Grunnet Bing</t>
  </si>
  <si>
    <t>Nicklas Dahl</t>
  </si>
  <si>
    <t>Nicklas Christoffersen</t>
  </si>
  <si>
    <t>Frederik Bøcker Jensen</t>
  </si>
  <si>
    <t>Esben Nedergaard Kruhøffer</t>
  </si>
  <si>
    <t>Jesper Brask Pedersen</t>
  </si>
  <si>
    <t>Jannick Christoffersen</t>
  </si>
  <si>
    <t>Casper Svane</t>
  </si>
  <si>
    <t>Jesper Lykke</t>
  </si>
  <si>
    <t>Rasmus Rasmussen</t>
  </si>
  <si>
    <t>Sebastian Skovmand</t>
  </si>
  <si>
    <t>Andrej Nociar</t>
  </si>
  <si>
    <t>Morten Broe</t>
  </si>
  <si>
    <t>Martin Kristoffersen</t>
  </si>
  <si>
    <t>Casper Beck Nielsen</t>
  </si>
  <si>
    <t>Victor Overholt</t>
  </si>
  <si>
    <t>Emil Brouer Enevoldsen</t>
  </si>
  <si>
    <t>Patrik Melis</t>
  </si>
  <si>
    <t>Jeppe Viberg</t>
  </si>
  <si>
    <t>Peter Brandt Vand</t>
  </si>
  <si>
    <t>Hvidovre Attack - Benløse IF</t>
  </si>
  <si>
    <t>Mike Trolle Lind</t>
  </si>
  <si>
    <t>Kenneth Danielsen</t>
  </si>
  <si>
    <t>Jonas Gylling</t>
  </si>
  <si>
    <t>Mathias De Fries Olderkjær</t>
  </si>
  <si>
    <t>BFC Vendsyssel - Sunds Seahawks</t>
  </si>
  <si>
    <t>Mads Sanderhoff</t>
  </si>
  <si>
    <t>Frederik Sanderhoff</t>
  </si>
  <si>
    <t>Mathias Olesen</t>
  </si>
  <si>
    <t>Jonas Sønderby</t>
  </si>
  <si>
    <t>Aleksander Nørgaard</t>
  </si>
  <si>
    <t>Malte Borup</t>
  </si>
  <si>
    <t>Nicklas Sørensen Olesen</t>
  </si>
  <si>
    <t>Noa Læsø</t>
  </si>
  <si>
    <t>Nicklaes André</t>
  </si>
  <si>
    <t>Gustav Kibsdal</t>
  </si>
  <si>
    <t>Kevin Linnerup</t>
  </si>
  <si>
    <t>Mads Bundgaard Poulsen</t>
  </si>
  <si>
    <t>Malthe Saaby Hjelm</t>
  </si>
  <si>
    <t>Oliver Laurits Bisgaard Vestermann</t>
  </si>
  <si>
    <t>Rasmus Høegh Mortensen</t>
  </si>
  <si>
    <t>Gustav Hviid</t>
  </si>
  <si>
    <t>Thais Olesen Sørensen</t>
  </si>
  <si>
    <t>Mathias Holm Mikkelsen</t>
  </si>
  <si>
    <t>Kristoffer Handgaard</t>
  </si>
  <si>
    <t>Simon Møller</t>
  </si>
  <si>
    <t>Simon Lauridsen</t>
  </si>
  <si>
    <t>Mathias Lauridsen</t>
  </si>
  <si>
    <t>Andre Van Enckevort</t>
  </si>
  <si>
    <t>Johan Selleby</t>
  </si>
  <si>
    <t>Kristian Gadegaard</t>
  </si>
  <si>
    <t>Mikkel Falsig</t>
  </si>
  <si>
    <t>Jonas Højmark</t>
  </si>
  <si>
    <t>Nicholas Holm Mikkelsen</t>
  </si>
  <si>
    <t>Frederik Kjelgaard</t>
  </si>
  <si>
    <t>Daniel Ravn</t>
  </si>
  <si>
    <t>Joel Von Reis</t>
  </si>
  <si>
    <t>Viktor Nielsen</t>
  </si>
  <si>
    <t>Jeppe Kjærsgaard</t>
  </si>
  <si>
    <t>Mikkel Skov Nielsen</t>
  </si>
  <si>
    <t>Magnus Kristensen</t>
  </si>
  <si>
    <t>Søren Olesen</t>
  </si>
  <si>
    <t>Morten Handgaard</t>
  </si>
  <si>
    <t>BFC Vendsyssel - ÅFK</t>
  </si>
  <si>
    <t>Nicolai Højen Bertelsen</t>
  </si>
  <si>
    <t>Oliver Frost</t>
  </si>
  <si>
    <t>Andreas Krogh Bendixen</t>
  </si>
  <si>
    <t>Christoffer Ray Klindtworth</t>
  </si>
  <si>
    <t>Patrick Melis</t>
  </si>
  <si>
    <t>Rødovre FC - Copenhagen FC</t>
  </si>
  <si>
    <t>Rasmus Børger Petersen</t>
  </si>
  <si>
    <t>Charlie Petersen</t>
  </si>
  <si>
    <t>Tobias Børger Petersen</t>
  </si>
  <si>
    <t>Josef Adnan</t>
  </si>
  <si>
    <t>Jonathan Stausholm Carlsen</t>
  </si>
  <si>
    <t>Noel Donde</t>
  </si>
  <si>
    <t>Christian Holmsteen</t>
  </si>
  <si>
    <t>Tobias Alexander Jensen</t>
  </si>
  <si>
    <t>Villads Bech Crawfurd</t>
  </si>
  <si>
    <t>Kasper Abildgaard</t>
  </si>
  <si>
    <t>Rasmus Lilleballe Poulsen</t>
  </si>
  <si>
    <t>Magnus Bidstrup-Mynster</t>
  </si>
  <si>
    <t>Mikkel Riis</t>
  </si>
  <si>
    <t>Kalle Tamminen</t>
  </si>
  <si>
    <t>Elias Ford Holmberg</t>
  </si>
  <si>
    <t>Victor Holmsteen</t>
  </si>
  <si>
    <t>Bertram Carlsen</t>
  </si>
  <si>
    <t>Rasmus Engelhardt Frie</t>
  </si>
  <si>
    <t>Hafnia FC - Benløse IF</t>
  </si>
  <si>
    <t>Thomas Hvims</t>
  </si>
  <si>
    <t>BFC Vendsyssel - Blackhawks</t>
  </si>
  <si>
    <t>William Aabel</t>
  </si>
  <si>
    <t>Tue Zinn Sund</t>
  </si>
  <si>
    <t>Oliver Skovbo Larsen</t>
  </si>
  <si>
    <t>Frederik Tronderup Nielsen</t>
  </si>
  <si>
    <t>Emil Kajgaard</t>
  </si>
  <si>
    <t>Anton Madsen</t>
  </si>
  <si>
    <t>Marcus Fuglsang Sørensen</t>
  </si>
  <si>
    <t>ÅFK - Sunds Seahawks</t>
  </si>
  <si>
    <t>Theis Hedegaard Lauridsen</t>
  </si>
  <si>
    <t>Mads Lindbjerg Jespersen</t>
  </si>
  <si>
    <t>Rødovre FC - Hafnia FC</t>
  </si>
  <si>
    <t>Mads Kristensen</t>
  </si>
  <si>
    <t>Magnus Bonne Lindevall</t>
  </si>
  <si>
    <t>Benløse IF - Copenhagen FC</t>
  </si>
  <si>
    <t>Bertram Valiant Vinther</t>
  </si>
  <si>
    <t>Jon Beck Poulsen</t>
  </si>
  <si>
    <t>Frederik Mads Pil</t>
  </si>
  <si>
    <t>Hafnia FC - Hvidovre Attack</t>
  </si>
  <si>
    <t>Frederik Trier Møller</t>
  </si>
  <si>
    <t>Simon Damsø</t>
  </si>
  <si>
    <t>Mikkel Daae</t>
  </si>
  <si>
    <t>Kean Gissing</t>
  </si>
  <si>
    <t>Benløse IF - Vanløse Floorball</t>
  </si>
  <si>
    <t>Simon Lehnert</t>
  </si>
  <si>
    <t>Kasper Nørregaard</t>
  </si>
  <si>
    <t>Sylvester Hesselager Malm</t>
  </si>
  <si>
    <t>BFC Vendsyssel - Aab</t>
  </si>
  <si>
    <t>Oliver Bager</t>
  </si>
  <si>
    <t>Jesper Pedersen</t>
  </si>
  <si>
    <t>Michael Lykke</t>
  </si>
  <si>
    <t>Mikkel Hessellund</t>
  </si>
  <si>
    <t>Rødovre FC - RungstedHørsholm</t>
  </si>
  <si>
    <t>Anders Hans Sørensen</t>
  </si>
  <si>
    <t>ÅFK - Aab</t>
  </si>
  <si>
    <t>Jacob Jensen Christensen</t>
  </si>
  <si>
    <t>Patrick Kristensen</t>
  </si>
  <si>
    <t>Niklas Dahl</t>
  </si>
  <si>
    <t>Adam Lin Dan Son</t>
  </si>
  <si>
    <t>Nicolas Kristensen</t>
  </si>
  <si>
    <t>Benløse IF - RungstedHørsholm</t>
  </si>
  <si>
    <t>Blackhawks - Sunds Seahawks</t>
  </si>
  <si>
    <t>Copenhagen FC - Hafnia FC</t>
  </si>
  <si>
    <t>RungstedHørsholm - Hvidovre Attack</t>
  </si>
  <si>
    <t>Sunds Seahawks - BFC Vendsyssel</t>
  </si>
  <si>
    <t>Aab - Blackhawks</t>
  </si>
  <si>
    <t>Pauls Skuja</t>
  </si>
  <si>
    <t>Copenhagen FC - RungstedHørsholm</t>
  </si>
  <si>
    <t>Anders Sørensen</t>
  </si>
  <si>
    <t>Hafnia FC - Vanløse Floorball</t>
  </si>
  <si>
    <t>Michael Werdelin</t>
  </si>
  <si>
    <t>Lars Meyer</t>
  </si>
  <si>
    <t>Nicklas Petzke</t>
  </si>
  <si>
    <t>Sebastian Knudsen</t>
  </si>
  <si>
    <t>Rødovre FC - Benløse IF</t>
  </si>
  <si>
    <t>Hafnia FC - RungstedHørsholm</t>
  </si>
  <si>
    <t>Andreas Kielsen</t>
  </si>
  <si>
    <t>Gustav Damgaard</t>
  </si>
  <si>
    <t>Victor Strøbech</t>
  </si>
  <si>
    <t>Nicolai Dahl</t>
  </si>
  <si>
    <t>Jesper Jensen</t>
  </si>
  <si>
    <t>Vanløse Floorball - Hvidovre Attack</t>
  </si>
  <si>
    <t>Fredrik Azelius</t>
  </si>
  <si>
    <t>Sebastian Visti</t>
  </si>
  <si>
    <t>Copenhagen FC - Vanløse Floorball</t>
  </si>
  <si>
    <t>Niclas Hansen</t>
  </si>
  <si>
    <t>Sunds Seahawks - Aab</t>
  </si>
  <si>
    <t>Vanløse Floorball - Copenhagen FC</t>
  </si>
  <si>
    <t>Niclas</t>
  </si>
  <si>
    <t>Benløse IF - Hvidovre Attack</t>
  </si>
  <si>
    <t>Mikkel Juul Gøbel</t>
  </si>
  <si>
    <t>Sunds Seahawks - ÅFK</t>
  </si>
  <si>
    <t>Christopher Steenfat</t>
  </si>
  <si>
    <t>Mathias Thode Ostenfeld</t>
  </si>
  <si>
    <t>Blackhawks - BFC Vendsyssel</t>
  </si>
  <si>
    <t>Kasper Kajgaard</t>
  </si>
  <si>
    <t>Johan Uppström</t>
  </si>
  <si>
    <t>Rødovre FC - Vanløse Floorball</t>
  </si>
  <si>
    <t>RungstedHørsholm - Copenhagen FC</t>
  </si>
  <si>
    <t>Thomas Jensen</t>
  </si>
  <si>
    <t>Oscar Eklund</t>
  </si>
  <si>
    <t>Rødovre FC - Hvidovre Attack</t>
  </si>
  <si>
    <t>Rasmus D Hermilly</t>
  </si>
  <si>
    <t>Hafnia FC - Copenhagen FC</t>
  </si>
  <si>
    <t>Jonas Palm</t>
  </si>
  <si>
    <t>Copenhagen FC - Rødovre FC</t>
  </si>
  <si>
    <t>Benløse IF - Hafnia FC</t>
  </si>
  <si>
    <t>Kristina Kristensen</t>
  </si>
  <si>
    <t>ÅFK - Blackhawks</t>
  </si>
  <si>
    <t>Kasper Kærgaard Jerup</t>
  </si>
  <si>
    <t>Jesper Schmidt</t>
  </si>
  <si>
    <t>RungstedHørsholm - Vanløse Floorball</t>
  </si>
  <si>
    <t>Aab - Sunds Seahawks</t>
  </si>
  <si>
    <t>Frederik Waller</t>
  </si>
  <si>
    <t>Niklas Skals Weedel Knøsen</t>
  </si>
  <si>
    <t>Steffen Neve Dahl Jensen</t>
  </si>
  <si>
    <t>Hans Glad</t>
  </si>
  <si>
    <t>Hvidovre Attack - Hafnia FC</t>
  </si>
  <si>
    <t>Vanløse Floorball - Rødovre FC</t>
  </si>
  <si>
    <t>RungstedHørsholm - Rødovre FC</t>
  </si>
  <si>
    <t>Tim Bek</t>
  </si>
  <si>
    <t>Vanløse Floorball - Benløse IF</t>
  </si>
  <si>
    <t>Hvidovre Attack - Copenhagen FC</t>
  </si>
  <si>
    <t>Copenhagen FC - Benløse IF</t>
  </si>
  <si>
    <t>ÅFK - BFC Vendsyssel</t>
  </si>
  <si>
    <t>Sunds Seahawks - Blackhawks</t>
  </si>
  <si>
    <t>RungstedHørsholm - Benløse IF</t>
  </si>
  <si>
    <t>Thomas Veenman Jensen</t>
  </si>
  <si>
    <t>Jesper Veenman Jensen</t>
  </si>
  <si>
    <t>Alexander Møller Stolpe</t>
  </si>
  <si>
    <t>David Amdi De Fries</t>
  </si>
  <si>
    <t>Hvidovre Attack - Vanløse Floorball</t>
  </si>
  <si>
    <t>Magnus Nyrop</t>
  </si>
  <si>
    <t>Kvalspil</t>
  </si>
  <si>
    <t>Aab - Blackhawks 2</t>
  </si>
  <si>
    <t>Frederik Røhl-Grønbech</t>
  </si>
  <si>
    <t>Casper Eiersted</t>
  </si>
  <si>
    <t>Oliver Skovbo</t>
  </si>
  <si>
    <t>Madssortkaer</t>
  </si>
  <si>
    <t>Nicklas Pedersen</t>
  </si>
  <si>
    <t>Kristian Elin</t>
  </si>
  <si>
    <t>Frederik Sørensen</t>
  </si>
  <si>
    <t>Thor Røntved Dahl</t>
  </si>
  <si>
    <t>Kristoffer Grønbech</t>
  </si>
  <si>
    <t>Kristoffer Jensen</t>
  </si>
  <si>
    <t>Sebastian Nørgård</t>
  </si>
  <si>
    <t>William Gøgsig</t>
  </si>
  <si>
    <t>Frederik Jokumsen</t>
  </si>
  <si>
    <t>Kristian Schwartz</t>
  </si>
  <si>
    <t>Tue Sund</t>
  </si>
  <si>
    <t>Oscar Bjørk</t>
  </si>
  <si>
    <t>Kasper Jerup</t>
  </si>
  <si>
    <t>Blackhawks 2 - ÅFK</t>
  </si>
  <si>
    <t>Mads Sortkaer</t>
  </si>
  <si>
    <t>Nicklas Frost Pedersen</t>
  </si>
  <si>
    <t>Simon Hansen</t>
  </si>
  <si>
    <t>Casper Eisted</t>
  </si>
  <si>
    <t>Mathias Brandt Vand</t>
  </si>
  <si>
    <t>Andreas Vilhelmsen</t>
  </si>
  <si>
    <t>Bertram Vinther</t>
  </si>
  <si>
    <t>ÅFK - Blackhawks 2</t>
  </si>
  <si>
    <t>Jonas Strægaard</t>
  </si>
  <si>
    <t>Marcus Lund Lenda</t>
  </si>
  <si>
    <t>Nikolaj Transel</t>
  </si>
  <si>
    <t>Alfred Levin</t>
  </si>
  <si>
    <t>Noah Lundvig</t>
  </si>
  <si>
    <t>Bastian Hoff</t>
  </si>
  <si>
    <t>Blackhawks 2 - Aab</t>
  </si>
  <si>
    <t>Elias Busk</t>
  </si>
  <si>
    <t>Aske Tornvig</t>
  </si>
  <si>
    <t>Jens Rasmussen</t>
  </si>
  <si>
    <t>Vanløse Floorball - RungstedHørsholm</t>
  </si>
  <si>
    <t>Thobias Ludvigsen</t>
  </si>
  <si>
    <t>Frederik Grønbech</t>
  </si>
  <si>
    <t>Steffen Neve</t>
  </si>
  <si>
    <t>Nicklas Petersen</t>
  </si>
  <si>
    <t>Mikkel Pavbro Hansen</t>
  </si>
  <si>
    <t>Patrick Bols</t>
  </si>
  <si>
    <t>Benløse IF - Blackhawks</t>
  </si>
  <si>
    <t>Mellemspil</t>
  </si>
  <si>
    <t>Malthe Stuckert</t>
  </si>
  <si>
    <t>Simon Bucko</t>
  </si>
  <si>
    <t>Andreas Glad</t>
  </si>
  <si>
    <t>Kim Reinsholm</t>
  </si>
  <si>
    <t>Jeppe Aarup Kristensen</t>
  </si>
  <si>
    <t>Prakasit Geng Namsawang</t>
  </si>
  <si>
    <t>Benløse IF - BFC Vendsyssel</t>
  </si>
  <si>
    <t>Viktor Grøn-Henriksen</t>
  </si>
  <si>
    <t>Simon Munkholm</t>
  </si>
  <si>
    <t>Hvidovre Attack - Sunds Seahawks</t>
  </si>
  <si>
    <t>Rasmus Wernblad</t>
  </si>
  <si>
    <t>Rasmus Kiel Jensen</t>
  </si>
  <si>
    <t>Blackhawks - Rødovre FC</t>
  </si>
  <si>
    <t>BFC Vendsyssel - Hvidovre Attack</t>
  </si>
  <si>
    <t>Jeppe Poulsen</t>
  </si>
  <si>
    <t>Hvidovre Attack - Blackhawks</t>
  </si>
  <si>
    <t>BFC Vendsyssel - Benløse IF</t>
  </si>
  <si>
    <t>Anton Wennbring</t>
  </si>
  <si>
    <t>David De Fries</t>
  </si>
  <si>
    <t>Sunds Seahawks - Rødovre FC</t>
  </si>
  <si>
    <t>Rødovre FC - Sunds Seahawks</t>
  </si>
  <si>
    <t>Julian Van Enckewort</t>
  </si>
  <si>
    <t>Julian Van Enckevort</t>
  </si>
  <si>
    <t>Dawid Jankowski</t>
  </si>
  <si>
    <t>Rødovre FC - Blackhawks</t>
  </si>
  <si>
    <t>Benløse IF - Sunds Seahawks</t>
  </si>
  <si>
    <t>Hvidovre Attack - BFC Vendsyssel</t>
  </si>
  <si>
    <t>BFC Vendsyssel - Rødovre FC</t>
  </si>
  <si>
    <t>Christian Andersen</t>
  </si>
  <si>
    <t>Sunds Seahawks - Benløse IF</t>
  </si>
  <si>
    <t>Blackhawks - Hvidovre Attack</t>
  </si>
  <si>
    <t>Rødovre FC - BFC Vendsyssel</t>
  </si>
  <si>
    <t>Sunds Seahawks - Hvidovre Attack</t>
  </si>
  <si>
    <t>Blackhawks - Benløse IF</t>
  </si>
  <si>
    <t>Slutspil</t>
  </si>
  <si>
    <t>Jesper Roland</t>
  </si>
  <si>
    <t>Andreas Bilenberg</t>
  </si>
  <si>
    <t>RungstedHørsholm - Aab</t>
  </si>
  <si>
    <t>ÅFK - Copenhagen FC</t>
  </si>
  <si>
    <t>Copenhagen FC - ÅFK</t>
  </si>
  <si>
    <t>Aab - RungstedHørsholm</t>
  </si>
  <si>
    <t>Steffenneve</t>
  </si>
  <si>
    <t>Jonas Kristensen</t>
  </si>
  <si>
    <t>Nicklas Hedemand Nielsen</t>
  </si>
  <si>
    <t>Christoffer Jensen</t>
  </si>
  <si>
    <t>Emil Toftegaard Ibsen</t>
  </si>
  <si>
    <t>Tobias Holm</t>
  </si>
  <si>
    <t>William Petersen</t>
  </si>
  <si>
    <t>Mikkel Christensen</t>
  </si>
  <si>
    <t>Mathias Olderkjær</t>
  </si>
  <si>
    <t>Juvenal Dikacz</t>
  </si>
  <si>
    <t>Strandby Elling - BFC Vendsyssel</t>
  </si>
  <si>
    <t>Jacob Olsen</t>
  </si>
  <si>
    <t>Elias Legaard Pedersen</t>
  </si>
  <si>
    <t>Frederik Østervang</t>
  </si>
  <si>
    <t>Anders Bering</t>
  </si>
  <si>
    <t>Patrick Mellergaard</t>
  </si>
  <si>
    <t>Mads Bastian</t>
  </si>
  <si>
    <t>Magnus Krøgh</t>
  </si>
  <si>
    <t>Gustav Wunderov</t>
  </si>
  <si>
    <t>Nicklas Hoppe</t>
  </si>
  <si>
    <t>Jonas Juul</t>
  </si>
  <si>
    <t>Magnus Madsen</t>
  </si>
  <si>
    <t>Christian Saaby Andersen</t>
  </si>
  <si>
    <t>Marius Lunddahl</t>
  </si>
  <si>
    <t>Osvald Mathiassen</t>
  </si>
  <si>
    <t>Emil Madsen</t>
  </si>
  <si>
    <t>Victor Madsen</t>
  </si>
  <si>
    <t>Oskar Hovej Pedersen</t>
  </si>
  <si>
    <t>David Schack Puckering</t>
  </si>
  <si>
    <t>Alexander Askov Filipsen</t>
  </si>
  <si>
    <t>Jesper Veeenman Jensen</t>
  </si>
  <si>
    <t>Mikkel Flarup</t>
  </si>
  <si>
    <t>William Lohmann</t>
  </si>
  <si>
    <t>Lukas Örlygursson</t>
  </si>
  <si>
    <t>Hugo Hesselager Malm</t>
  </si>
  <si>
    <t>Axel Rasmussen</t>
  </si>
  <si>
    <t>Kim Clemedtson</t>
  </si>
  <si>
    <t>Bastian Gyldenløve Hoff</t>
  </si>
  <si>
    <t>Frederik Tritsaris</t>
  </si>
  <si>
    <t>Alexander Stolpe</t>
  </si>
  <si>
    <t>Daniel Hermansen</t>
  </si>
  <si>
    <t>Oscar Bjørk Simonsen</t>
  </si>
  <si>
    <t>Oskar Bach</t>
  </si>
  <si>
    <t>Odense Floorball - Strandby Elling</t>
  </si>
  <si>
    <t>Rasmus Munk</t>
  </si>
  <si>
    <t>Rasmus Petersen</t>
  </si>
  <si>
    <t>Jeppe Nygaard</t>
  </si>
  <si>
    <t>Mathias Bergholdt</t>
  </si>
  <si>
    <t>Thomas Haugaard</t>
  </si>
  <si>
    <t>Lasse Pedersen</t>
  </si>
  <si>
    <t>Nicholai Ellebæk</t>
  </si>
  <si>
    <t>Niklas Vestergaard</t>
  </si>
  <si>
    <t>Jeppe Grønhøj Andreasen</t>
  </si>
  <si>
    <t>Frederich Rosenvold Greve</t>
  </si>
  <si>
    <t>Kasper Baungaard</t>
  </si>
  <si>
    <t>Michael Glad</t>
  </si>
  <si>
    <t>Jonathan Velgaard Sørensen</t>
  </si>
  <si>
    <t>Anders Jørgensen</t>
  </si>
  <si>
    <t>Magnus Jensen</t>
  </si>
  <si>
    <t>Nicholas Mac Cabe</t>
  </si>
  <si>
    <t>Blackhawks - Strandby Elling</t>
  </si>
  <si>
    <t>Jacob Strøm</t>
  </si>
  <si>
    <t>Lukasz Adamczak</t>
  </si>
  <si>
    <t>Kevin Puhlmann</t>
  </si>
  <si>
    <t>Patrick Mellergaard Nielsen</t>
  </si>
  <si>
    <t>Frederik Strøm</t>
  </si>
  <si>
    <t>Kasper Kaller Jensen</t>
  </si>
  <si>
    <t>Jonas Juul Jensen</t>
  </si>
  <si>
    <t>Aab - Odense Floorball</t>
  </si>
  <si>
    <t>Magnuskj00</t>
  </si>
  <si>
    <t>Oscar Kusk</t>
  </si>
  <si>
    <t>Lars Kjær Rasmussen</t>
  </si>
  <si>
    <t>Allan Sandland</t>
  </si>
  <si>
    <t>Nicolai Nørup</t>
  </si>
  <si>
    <t>Mikkel Slott Rasmussen</t>
  </si>
  <si>
    <t>Bjørn Ring</t>
  </si>
  <si>
    <t>Magnus Larsen</t>
  </si>
  <si>
    <t>Linus Sundquist</t>
  </si>
  <si>
    <t>Rasmus Schjerlund</t>
  </si>
  <si>
    <t>Strandby Elling - ÅFK</t>
  </si>
  <si>
    <t>Kristoffer Røhl Grønbech</t>
  </si>
  <si>
    <t>Jeppe Pedersen</t>
  </si>
  <si>
    <t>BFC Vendsyssel - Strandby Elling</t>
  </si>
  <si>
    <t>Andreas Nygaard</t>
  </si>
  <si>
    <t>Jonas Johansen</t>
  </si>
  <si>
    <t>André Van Enckevort</t>
  </si>
  <si>
    <t>Odense Floorball - BFC Vendsyssel</t>
  </si>
  <si>
    <t>Tobias Kleiner</t>
  </si>
  <si>
    <t>Jonas Kamper</t>
  </si>
  <si>
    <t>Sander Holm</t>
  </si>
  <si>
    <t>Emil Sørensen</t>
  </si>
  <si>
    <t>Oliver Have</t>
  </si>
  <si>
    <t>Daniel Andersen</t>
  </si>
  <si>
    <t>Blackhawks - Aab</t>
  </si>
  <si>
    <t>Odense Floorball - Blackhawks</t>
  </si>
  <si>
    <t>ÅFK - Strandby Elling</t>
  </si>
  <si>
    <t>Michael Ejlerskov</t>
  </si>
  <si>
    <t>Sunds Seahawks - Strandby Elling</t>
  </si>
  <si>
    <t>Oliver Wandy Kleis Kristensen</t>
  </si>
  <si>
    <t>Strandby Elling - Blackhawks</t>
  </si>
  <si>
    <t>Odense Floorball - Aab</t>
  </si>
  <si>
    <t>Steffen Jensen</t>
  </si>
  <si>
    <t>Odense Floorball - Sunds Seahawks</t>
  </si>
  <si>
    <t>Claes Sørensen</t>
  </si>
  <si>
    <t>Kevin Krogh</t>
  </si>
  <si>
    <t>William Nobæk</t>
  </si>
  <si>
    <t>Copenhagen FC - Hvidovre Attack</t>
  </si>
  <si>
    <t>Strandby Elling - Aab</t>
  </si>
  <si>
    <t>Jacob Risager</t>
  </si>
  <si>
    <t>Aab - Strandby Elling</t>
  </si>
  <si>
    <t>Jeppe Schmidt</t>
  </si>
  <si>
    <t>BFC Vendsyssel - Odense Floorball</t>
  </si>
  <si>
    <t>Søren Andreasen</t>
  </si>
  <si>
    <t>Aab - BFC Vendsyssel</t>
  </si>
  <si>
    <t>Frederik Jensen</t>
  </si>
  <si>
    <t>Nicklas Fugl</t>
  </si>
  <si>
    <t>ÅFK - Odense Floorball</t>
  </si>
  <si>
    <t>Strandby Elling - Sunds Seahawks</t>
  </si>
  <si>
    <t>Martin Erichsen</t>
  </si>
  <si>
    <t>Elias Suenssen</t>
  </si>
  <si>
    <t>Lars Skytte</t>
  </si>
  <si>
    <t>Johan Selander</t>
  </si>
  <si>
    <t>Valdemar Pedersen</t>
  </si>
  <si>
    <t>Odense Floorball - ÅFK</t>
  </si>
  <si>
    <t>Kasper Klok Andersen</t>
  </si>
  <si>
    <t>Jens Gylling</t>
  </si>
  <si>
    <t>Lasse Majland</t>
  </si>
  <si>
    <t>Strandby Elling - Odense Floorball</t>
  </si>
  <si>
    <t>Hvidovre Attack - Aab</t>
  </si>
  <si>
    <t>Blackhawks - Copenhagen FC</t>
  </si>
  <si>
    <t>Nils Rehn</t>
  </si>
  <si>
    <t>Malthe Hedegaard Lauridsen</t>
  </si>
  <si>
    <t>Lukas Christensen</t>
  </si>
  <si>
    <t>Frederik Larsen</t>
  </si>
  <si>
    <t>Aab - Copenhagen FC</t>
  </si>
  <si>
    <t>Emil Odfeldt</t>
  </si>
  <si>
    <t>Silas Krøll</t>
  </si>
  <si>
    <t>Martin Riis</t>
  </si>
  <si>
    <t>Copenhagen FC - Sunds Seahawks</t>
  </si>
  <si>
    <t>Aab - Hvidovre Attack</t>
  </si>
  <si>
    <t>Malthe Lauridsen</t>
  </si>
  <si>
    <t>Sander Pedersen</t>
  </si>
  <si>
    <t>Jeppe Smidt</t>
  </si>
  <si>
    <t>Anton Larsen</t>
  </si>
  <si>
    <t>Michael Lauridsen</t>
  </si>
  <si>
    <t>Copenhagen FC - Aab</t>
  </si>
  <si>
    <t>Martin Haag</t>
  </si>
  <si>
    <t>Sophus Strohm</t>
  </si>
  <si>
    <t>Nikolaj</t>
  </si>
  <si>
    <t>Jonas</t>
  </si>
  <si>
    <t>Aab - Benløse IF</t>
  </si>
  <si>
    <t>Sunds Seahawks - Copenhagen FC</t>
  </si>
  <si>
    <t>Copenhagen FC - Blackhawks</t>
  </si>
  <si>
    <t>Benløse IF - Aab</t>
  </si>
  <si>
    <t>Lasse Hartvig</t>
  </si>
  <si>
    <t>Vanløse Floorball - BFC Vendsyssel</t>
  </si>
  <si>
    <t>Mikail Abdi</t>
  </si>
  <si>
    <t>Silas Tang Lauritsen</t>
  </si>
  <si>
    <t>Strandby Elling - Rødovre FC</t>
  </si>
  <si>
    <t>BFC Vendsyssel - Vanløse Floorball</t>
  </si>
  <si>
    <t>Valdemar Vinther Pedersen</t>
  </si>
  <si>
    <t>Sebastian Bavnegaard</t>
  </si>
  <si>
    <t>Rødovre FC - Strandby Elling</t>
  </si>
  <si>
    <t>Stadie</t>
  </si>
  <si>
    <t>test</t>
  </si>
  <si>
    <t>period</t>
  </si>
  <si>
    <t>teamid</t>
  </si>
  <si>
    <t>Event</t>
  </si>
  <si>
    <t>GameTime</t>
  </si>
  <si>
    <t>Assist</t>
  </si>
  <si>
    <t>Goal</t>
  </si>
  <si>
    <t>Penalty</t>
  </si>
  <si>
    <t>Nicholas MacCabe</t>
  </si>
  <si>
    <t>Time-Out</t>
  </si>
  <si>
    <t/>
  </si>
  <si>
    <t>Dennis torp</t>
  </si>
  <si>
    <t>Jannik trolle</t>
  </si>
  <si>
    <t>Joel von Reis</t>
  </si>
  <si>
    <t>Noah vilsted</t>
  </si>
  <si>
    <t>Nikolaj hommel</t>
  </si>
  <si>
    <t>Kasper kofoed</t>
  </si>
  <si>
    <t>Sophus gormsen</t>
  </si>
  <si>
    <t>Gustav damgaard</t>
  </si>
  <si>
    <t>Victor strøbech</t>
  </si>
  <si>
    <t>Nicolai dahl</t>
  </si>
  <si>
    <t>Mathias de Fries Olderkjær</t>
  </si>
  <si>
    <t>kristoffer Grønbech</t>
  </si>
  <si>
    <t>mathias thode ostenfeld</t>
  </si>
  <si>
    <t>mads sortkaer</t>
  </si>
  <si>
    <t>Aske tornvig</t>
  </si>
  <si>
    <t>steffenneve</t>
  </si>
  <si>
    <t>jesper Schmidt</t>
  </si>
  <si>
    <t>magnuskj00</t>
  </si>
  <si>
    <t>André van Enckevort</t>
  </si>
  <si>
    <t>Frederik kobberup</t>
  </si>
  <si>
    <t>Oscar kusk</t>
  </si>
  <si>
    <t>Hjemmehold</t>
  </si>
  <si>
    <t>Udehold</t>
  </si>
  <si>
    <t>Benløse IF</t>
  </si>
  <si>
    <t>Hvidovre Attack</t>
  </si>
  <si>
    <t>Vanløse Floorball</t>
  </si>
  <si>
    <t>Blackhawks</t>
  </si>
  <si>
    <t>RungstedHørsholm</t>
  </si>
  <si>
    <t>Hafnia FC</t>
  </si>
  <si>
    <t>BFC Vendsyssel</t>
  </si>
  <si>
    <t>Rødovre FC</t>
  </si>
  <si>
    <t>ÅFK</t>
  </si>
  <si>
    <t>Copenhagen FC</t>
  </si>
  <si>
    <t>Sunds Seahawks</t>
  </si>
  <si>
    <t>Aab</t>
  </si>
  <si>
    <t>Blackhawks 2</t>
  </si>
  <si>
    <t>Strandby Elling</t>
  </si>
  <si>
    <t>Odense Floorball</t>
  </si>
  <si>
    <t>Hold</t>
  </si>
  <si>
    <t>TeamID</t>
  </si>
  <si>
    <t>Sæson</t>
  </si>
  <si>
    <t>H/U</t>
  </si>
  <si>
    <t>AWAY</t>
  </si>
  <si>
    <t>HOME</t>
  </si>
  <si>
    <t>Jonas Kahn prætorius Jørgensen</t>
  </si>
  <si>
    <t>frederik Sørensen</t>
  </si>
  <si>
    <t>Nummer</t>
  </si>
  <si>
    <t>Spiller2</t>
  </si>
  <si>
    <t>Hscore</t>
  </si>
  <si>
    <t>Uscore</t>
  </si>
  <si>
    <t>Score</t>
  </si>
  <si>
    <t>Time</t>
  </si>
  <si>
    <t>Time2</t>
  </si>
  <si>
    <t>Time3</t>
  </si>
  <si>
    <t>Tid</t>
  </si>
  <si>
    <t>Time4</t>
  </si>
  <si>
    <t>Time5</t>
  </si>
  <si>
    <t>03:24</t>
  </si>
  <si>
    <t>06:50</t>
  </si>
  <si>
    <t>13:30</t>
  </si>
  <si>
    <t>17:11</t>
  </si>
  <si>
    <t>04:00</t>
  </si>
  <si>
    <t>06:09</t>
  </si>
  <si>
    <t>06:23</t>
  </si>
  <si>
    <t>08:51</t>
  </si>
  <si>
    <t>10:34</t>
  </si>
  <si>
    <t>11:03</t>
  </si>
  <si>
    <t>14:30</t>
  </si>
  <si>
    <t>01:55</t>
  </si>
  <si>
    <t>07:15</t>
  </si>
  <si>
    <t>09:17</t>
  </si>
  <si>
    <t>13:03</t>
  </si>
  <si>
    <t>14:42</t>
  </si>
  <si>
    <t>04:42</t>
  </si>
  <si>
    <t>11:55</t>
  </si>
  <si>
    <t>14:40</t>
  </si>
  <si>
    <t>17:21</t>
  </si>
  <si>
    <t>15:51</t>
  </si>
  <si>
    <t>00:20</t>
  </si>
  <si>
    <t>01:16</t>
  </si>
  <si>
    <t>03:29</t>
  </si>
  <si>
    <t>07:54</t>
  </si>
  <si>
    <t>11:45</t>
  </si>
  <si>
    <t>10:11</t>
  </si>
  <si>
    <t>11:50</t>
  </si>
  <si>
    <t>14:24</t>
  </si>
  <si>
    <t>16:57</t>
  </si>
  <si>
    <t>19:17</t>
  </si>
  <si>
    <t>17:15</t>
  </si>
  <si>
    <t>18:44</t>
  </si>
  <si>
    <t>19:11</t>
  </si>
  <si>
    <t>02:38</t>
  </si>
  <si>
    <t>09:49</t>
  </si>
  <si>
    <t>00:40</t>
  </si>
  <si>
    <t>08:00</t>
  </si>
  <si>
    <t>08:23</t>
  </si>
  <si>
    <t>08:52</t>
  </si>
  <si>
    <t>19:37</t>
  </si>
  <si>
    <t>01:46</t>
  </si>
  <si>
    <t>12:16</t>
  </si>
  <si>
    <t>03:11</t>
  </si>
  <si>
    <t>04:02</t>
  </si>
  <si>
    <t>00:58</t>
  </si>
  <si>
    <t>05:29</t>
  </si>
  <si>
    <t>04:10</t>
  </si>
  <si>
    <t>05:00</t>
  </si>
  <si>
    <t>10:56</t>
  </si>
  <si>
    <t>19:30</t>
  </si>
  <si>
    <t>11:14</t>
  </si>
  <si>
    <t>15:12</t>
  </si>
  <si>
    <t>19:36</t>
  </si>
  <si>
    <t>01:40</t>
  </si>
  <si>
    <t>13:27</t>
  </si>
  <si>
    <t>00:52</t>
  </si>
  <si>
    <t>02:18</t>
  </si>
  <si>
    <t>12:50</t>
  </si>
  <si>
    <t>15:09</t>
  </si>
  <si>
    <t>16:15</t>
  </si>
  <si>
    <t>00:45</t>
  </si>
  <si>
    <t>02:52</t>
  </si>
  <si>
    <t>06:26</t>
  </si>
  <si>
    <t>06:45</t>
  </si>
  <si>
    <t>07:16</t>
  </si>
  <si>
    <t>09:37</t>
  </si>
  <si>
    <t>12:13</t>
  </si>
  <si>
    <t>14:07</t>
  </si>
  <si>
    <t>02:49</t>
  </si>
  <si>
    <t>14:17</t>
  </si>
  <si>
    <t>04:25</t>
  </si>
  <si>
    <t>05:41</t>
  </si>
  <si>
    <t>06:35</t>
  </si>
  <si>
    <t>12:57</t>
  </si>
  <si>
    <t>05:48</t>
  </si>
  <si>
    <t>09:44</t>
  </si>
  <si>
    <t>00:09</t>
  </si>
  <si>
    <t>00:36</t>
  </si>
  <si>
    <t>01:53</t>
  </si>
  <si>
    <t>04:35</t>
  </si>
  <si>
    <t>05:32</t>
  </si>
  <si>
    <t>12:41</t>
  </si>
  <si>
    <t>19:02</t>
  </si>
  <si>
    <t>00:31</t>
  </si>
  <si>
    <t>13:52</t>
  </si>
  <si>
    <t>11:00</t>
  </si>
  <si>
    <t>12:03</t>
  </si>
  <si>
    <t>14:13</t>
  </si>
  <si>
    <t>15:22</t>
  </si>
  <si>
    <t>16:03</t>
  </si>
  <si>
    <t>01:07</t>
  </si>
  <si>
    <t>03:55</t>
  </si>
  <si>
    <t>08:48</t>
  </si>
  <si>
    <t>09:13</t>
  </si>
  <si>
    <t>17:40</t>
  </si>
  <si>
    <t>09:51</t>
  </si>
  <si>
    <t>14:51</t>
  </si>
  <si>
    <t>15:01</t>
  </si>
  <si>
    <t>17:23</t>
  </si>
  <si>
    <t>18:17</t>
  </si>
  <si>
    <t>05:18</t>
  </si>
  <si>
    <t>09:24</t>
  </si>
  <si>
    <t>11:42</t>
  </si>
  <si>
    <t>16:25</t>
  </si>
  <si>
    <t>02:16</t>
  </si>
  <si>
    <t>05:30</t>
  </si>
  <si>
    <t>06:54</t>
  </si>
  <si>
    <t>09:01</t>
  </si>
  <si>
    <t>00:00</t>
  </si>
  <si>
    <t>06:49</t>
  </si>
  <si>
    <t>09:16</t>
  </si>
  <si>
    <t>09:28</t>
  </si>
  <si>
    <t>10:12</t>
  </si>
  <si>
    <t>17:14</t>
  </si>
  <si>
    <t>14:00</t>
  </si>
  <si>
    <t>18:21</t>
  </si>
  <si>
    <t>18:49</t>
  </si>
  <si>
    <t>04:06</t>
  </si>
  <si>
    <t>14:19</t>
  </si>
  <si>
    <t>17:07</t>
  </si>
  <si>
    <t>19:21</t>
  </si>
  <si>
    <t>00:18</t>
  </si>
  <si>
    <t>00:48</t>
  </si>
  <si>
    <t>04:50</t>
  </si>
  <si>
    <t>08:32</t>
  </si>
  <si>
    <t>11:38</t>
  </si>
  <si>
    <t>13:19</t>
  </si>
  <si>
    <t>01:04</t>
  </si>
  <si>
    <t>06:44</t>
  </si>
  <si>
    <t>07:06</t>
  </si>
  <si>
    <t>08:20</t>
  </si>
  <si>
    <t>05:21</t>
  </si>
  <si>
    <t>18:02</t>
  </si>
  <si>
    <t>19:42</t>
  </si>
  <si>
    <t>06:03</t>
  </si>
  <si>
    <t>10:21</t>
  </si>
  <si>
    <t>11:20</t>
  </si>
  <si>
    <t>04:58</t>
  </si>
  <si>
    <t>10:44</t>
  </si>
  <si>
    <t>15:38</t>
  </si>
  <si>
    <t>03:51</t>
  </si>
  <si>
    <t>06:29</t>
  </si>
  <si>
    <t>11:05</t>
  </si>
  <si>
    <t>13:53</t>
  </si>
  <si>
    <t>14:32</t>
  </si>
  <si>
    <t>19:10</t>
  </si>
  <si>
    <t>04:47</t>
  </si>
  <si>
    <t>05:40</t>
  </si>
  <si>
    <t>08:35</t>
  </si>
  <si>
    <t>03:47</t>
  </si>
  <si>
    <t>08:26</t>
  </si>
  <si>
    <t>13:28</t>
  </si>
  <si>
    <t>18:30</t>
  </si>
  <si>
    <t>02:42</t>
  </si>
  <si>
    <t>02:54</t>
  </si>
  <si>
    <t>05:47</t>
  </si>
  <si>
    <t>06:02</t>
  </si>
  <si>
    <t>08:11</t>
  </si>
  <si>
    <t>11:54</t>
  </si>
  <si>
    <t>17:53</t>
  </si>
  <si>
    <t>18:06</t>
  </si>
  <si>
    <t>02:50</t>
  </si>
  <si>
    <t>15:11</t>
  </si>
  <si>
    <t>11:49</t>
  </si>
  <si>
    <t>07:26</t>
  </si>
  <si>
    <t>11:56</t>
  </si>
  <si>
    <t>18:38</t>
  </si>
  <si>
    <t>19:52</t>
  </si>
  <si>
    <t>18:07</t>
  </si>
  <si>
    <t>01:45</t>
  </si>
  <si>
    <t>03:27</t>
  </si>
  <si>
    <t>15:19</t>
  </si>
  <si>
    <t>18:45</t>
  </si>
  <si>
    <t>00:37</t>
  </si>
  <si>
    <t>03:50</t>
  </si>
  <si>
    <t>05:12</t>
  </si>
  <si>
    <t>08:15</t>
  </si>
  <si>
    <t>10:29</t>
  </si>
  <si>
    <t>14:47</t>
  </si>
  <si>
    <t>18:51</t>
  </si>
  <si>
    <t>03:28</t>
  </si>
  <si>
    <t>11:24</t>
  </si>
  <si>
    <t>12:20</t>
  </si>
  <si>
    <t>13:23</t>
  </si>
  <si>
    <t>17:03</t>
  </si>
  <si>
    <t>15:15</t>
  </si>
  <si>
    <t>03:34</t>
  </si>
  <si>
    <t>09:40</t>
  </si>
  <si>
    <t>10:16</t>
  </si>
  <si>
    <t>12:26</t>
  </si>
  <si>
    <t>12:46</t>
  </si>
  <si>
    <t>19:45</t>
  </si>
  <si>
    <t>19:57</t>
  </si>
  <si>
    <t>11:17</t>
  </si>
  <si>
    <t>02:39</t>
  </si>
  <si>
    <t>04:36</t>
  </si>
  <si>
    <t>07:23</t>
  </si>
  <si>
    <t>09:12</t>
  </si>
  <si>
    <t>10:30</t>
  </si>
  <si>
    <t>12:05</t>
  </si>
  <si>
    <t>15:07</t>
  </si>
  <si>
    <t>00:22</t>
  </si>
  <si>
    <t>02:00</t>
  </si>
  <si>
    <t>03:08</t>
  </si>
  <si>
    <t>19:15</t>
  </si>
  <si>
    <t>01:05</t>
  </si>
  <si>
    <t>01:39</t>
  </si>
  <si>
    <t>13:05</t>
  </si>
  <si>
    <t>03:38</t>
  </si>
  <si>
    <t>06:42</t>
  </si>
  <si>
    <t>07:52</t>
  </si>
  <si>
    <t>01:03</t>
  </si>
  <si>
    <t>04:54</t>
  </si>
  <si>
    <t>04:30</t>
  </si>
  <si>
    <t>15:47</t>
  </si>
  <si>
    <t>18:56</t>
  </si>
  <si>
    <t>09:14</t>
  </si>
  <si>
    <t>01:21</t>
  </si>
  <si>
    <t>05:17</t>
  </si>
  <si>
    <t>08:38</t>
  </si>
  <si>
    <t>08:07</t>
  </si>
  <si>
    <t>08:18</t>
  </si>
  <si>
    <t>15:34</t>
  </si>
  <si>
    <t>07:34</t>
  </si>
  <si>
    <t>10:03</t>
  </si>
  <si>
    <t>17:17</t>
  </si>
  <si>
    <t>13:12</t>
  </si>
  <si>
    <t>04:13</t>
  </si>
  <si>
    <t>09:22</t>
  </si>
  <si>
    <t>19:47</t>
  </si>
  <si>
    <t>08:50</t>
  </si>
  <si>
    <t>10:23</t>
  </si>
  <si>
    <t>13:24</t>
  </si>
  <si>
    <t>05:15</t>
  </si>
  <si>
    <t>00:50</t>
  </si>
  <si>
    <t>03:16</t>
  </si>
  <si>
    <t>15:31</t>
  </si>
  <si>
    <t>19:22</t>
  </si>
  <si>
    <t>10:26</t>
  </si>
  <si>
    <t>17:19</t>
  </si>
  <si>
    <t>17:29</t>
  </si>
  <si>
    <t>15:14</t>
  </si>
  <si>
    <t>16:55</t>
  </si>
  <si>
    <t>09:30</t>
  </si>
  <si>
    <t>15:41</t>
  </si>
  <si>
    <t>00:19</t>
  </si>
  <si>
    <t>03:46</t>
  </si>
  <si>
    <t>05:28</t>
  </si>
  <si>
    <t>06:34</t>
  </si>
  <si>
    <t>07:05</t>
  </si>
  <si>
    <t>13:45</t>
  </si>
  <si>
    <t>19:32</t>
  </si>
  <si>
    <t>14:03</t>
  </si>
  <si>
    <t>03:02</t>
  </si>
  <si>
    <t>15:27</t>
  </si>
  <si>
    <t>17:02</t>
  </si>
  <si>
    <t>13:41</t>
  </si>
  <si>
    <t>18:23</t>
  </si>
  <si>
    <t>01:20</t>
  </si>
  <si>
    <t>14:41</t>
  </si>
  <si>
    <t>18:00</t>
  </si>
  <si>
    <t>02:36</t>
  </si>
  <si>
    <t>02:27</t>
  </si>
  <si>
    <t>15:03</t>
  </si>
  <si>
    <t>02:41</t>
  </si>
  <si>
    <t>06:06</t>
  </si>
  <si>
    <t>07:45</t>
  </si>
  <si>
    <t>08:19</t>
  </si>
  <si>
    <t>18:47</t>
  </si>
  <si>
    <t>19:59</t>
  </si>
  <si>
    <t>08:05</t>
  </si>
  <si>
    <t>17:38</t>
  </si>
  <si>
    <t>19:23</t>
  </si>
  <si>
    <t>16:47</t>
  </si>
  <si>
    <t>03:31</t>
  </si>
  <si>
    <t>05:01</t>
  </si>
  <si>
    <t>05:35</t>
  </si>
  <si>
    <t>04:27</t>
  </si>
  <si>
    <t>17:12</t>
  </si>
  <si>
    <t>06:17</t>
  </si>
  <si>
    <t>09:45</t>
  </si>
  <si>
    <t>16:00</t>
  </si>
  <si>
    <t>04:32</t>
  </si>
  <si>
    <t>16:29</t>
  </si>
  <si>
    <t>00:30</t>
  </si>
  <si>
    <t>07:27</t>
  </si>
  <si>
    <t>11:46</t>
  </si>
  <si>
    <t>04:59</t>
  </si>
  <si>
    <t>12:25</t>
  </si>
  <si>
    <t>12:45</t>
  </si>
  <si>
    <t>17:57</t>
  </si>
  <si>
    <t>03:32</t>
  </si>
  <si>
    <t>05:06</t>
  </si>
  <si>
    <t>06:08</t>
  </si>
  <si>
    <t>08:01</t>
  </si>
  <si>
    <t>13:58</t>
  </si>
  <si>
    <t>19:49</t>
  </si>
  <si>
    <t>02:09</t>
  </si>
  <si>
    <t>06:43</t>
  </si>
  <si>
    <t>11:59</t>
  </si>
  <si>
    <t>19:53</t>
  </si>
  <si>
    <t>03:09</t>
  </si>
  <si>
    <t>13:37</t>
  </si>
  <si>
    <t>18:32</t>
  </si>
  <si>
    <t>19:08</t>
  </si>
  <si>
    <t>03:19</t>
  </si>
  <si>
    <t>04:38</t>
  </si>
  <si>
    <t>16:04</t>
  </si>
  <si>
    <t>10:31</t>
  </si>
  <si>
    <t>15:40</t>
  </si>
  <si>
    <t>05:46</t>
  </si>
  <si>
    <t>06:22</t>
  </si>
  <si>
    <t>01:12</t>
  </si>
  <si>
    <t>12:09</t>
  </si>
  <si>
    <t>10:46</t>
  </si>
  <si>
    <t>14:38</t>
  </si>
  <si>
    <t>01:17</t>
  </si>
  <si>
    <t>06:37</t>
  </si>
  <si>
    <t>07:03</t>
  </si>
  <si>
    <t>08:24</t>
  </si>
  <si>
    <t>12:44</t>
  </si>
  <si>
    <t>14:26</t>
  </si>
  <si>
    <t>17:42</t>
  </si>
  <si>
    <t>00:14</t>
  </si>
  <si>
    <t>11:09</t>
  </si>
  <si>
    <t>00:57</t>
  </si>
  <si>
    <t>02:55</t>
  </si>
  <si>
    <t>05:03</t>
  </si>
  <si>
    <t>10:37</t>
  </si>
  <si>
    <t>03:59</t>
  </si>
  <si>
    <t>14:09</t>
  </si>
  <si>
    <t>10:01</t>
  </si>
  <si>
    <t>11:32</t>
  </si>
  <si>
    <t>16:32</t>
  </si>
  <si>
    <t>18:22</t>
  </si>
  <si>
    <t>11:07</t>
  </si>
  <si>
    <t>14:29</t>
  </si>
  <si>
    <t>09:23</t>
  </si>
  <si>
    <t>15:00</t>
  </si>
  <si>
    <t>10:53</t>
  </si>
  <si>
    <t>11:33</t>
  </si>
  <si>
    <t>12:32</t>
  </si>
  <si>
    <t>17:47</t>
  </si>
  <si>
    <t>19:19</t>
  </si>
  <si>
    <t>00:41</t>
  </si>
  <si>
    <t>18:08</t>
  </si>
  <si>
    <t>06:59</t>
  </si>
  <si>
    <t>14:34</t>
  </si>
  <si>
    <t>06:40</t>
  </si>
  <si>
    <t>13:01</t>
  </si>
  <si>
    <t>18:12</t>
  </si>
  <si>
    <t>08:53</t>
  </si>
  <si>
    <t>16:52</t>
  </si>
  <si>
    <t>02:15</t>
  </si>
  <si>
    <t>03:26</t>
  </si>
  <si>
    <t>04:04</t>
  </si>
  <si>
    <t>14:21</t>
  </si>
  <si>
    <t>17:52</t>
  </si>
  <si>
    <t>19:38</t>
  </si>
  <si>
    <t>00:08</t>
  </si>
  <si>
    <t>02:08</t>
  </si>
  <si>
    <t>09:00</t>
  </si>
  <si>
    <t>04:41</t>
  </si>
  <si>
    <t>12:55</t>
  </si>
  <si>
    <t>14:27</t>
  </si>
  <si>
    <t>05:05</t>
  </si>
  <si>
    <t>19:00</t>
  </si>
  <si>
    <t>02:56</t>
  </si>
  <si>
    <t>10:18</t>
  </si>
  <si>
    <t>07:10</t>
  </si>
  <si>
    <t>10:00</t>
  </si>
  <si>
    <t>12:00</t>
  </si>
  <si>
    <t>17:22</t>
  </si>
  <si>
    <t>01:06</t>
  </si>
  <si>
    <t>05:34</t>
  </si>
  <si>
    <t>08:09</t>
  </si>
  <si>
    <t>14:16</t>
  </si>
  <si>
    <t>01:43</t>
  </si>
  <si>
    <t>10:51</t>
  </si>
  <si>
    <t>15:50</t>
  </si>
  <si>
    <t>17:36</t>
  </si>
  <si>
    <t>07:00</t>
  </si>
  <si>
    <t>10:40</t>
  </si>
  <si>
    <t>13:42</t>
  </si>
  <si>
    <t>15:46</t>
  </si>
  <si>
    <t>07:56</t>
  </si>
  <si>
    <t>12:47</t>
  </si>
  <si>
    <t>13:09</t>
  </si>
  <si>
    <t>03:00</t>
  </si>
  <si>
    <t>04:33</t>
  </si>
  <si>
    <t>13:38</t>
  </si>
  <si>
    <t>15:28</t>
  </si>
  <si>
    <t>05:37</t>
  </si>
  <si>
    <t>08:47</t>
  </si>
  <si>
    <t>04:55</t>
  </si>
  <si>
    <t>07:02</t>
  </si>
  <si>
    <t>11:58</t>
  </si>
  <si>
    <t>16:38</t>
  </si>
  <si>
    <t>03:49</t>
  </si>
  <si>
    <t>17:06</t>
  </si>
  <si>
    <t>04:31</t>
  </si>
  <si>
    <t>10:14</t>
  </si>
  <si>
    <t>09:48</t>
  </si>
  <si>
    <t>10:39</t>
  </si>
  <si>
    <t>17:04</t>
  </si>
  <si>
    <t>04:56</t>
  </si>
  <si>
    <t>05:22</t>
  </si>
  <si>
    <t>18:42</t>
  </si>
  <si>
    <t>07:40</t>
  </si>
  <si>
    <t>08:29</t>
  </si>
  <si>
    <t>09:25</t>
  </si>
  <si>
    <t>13:07</t>
  </si>
  <si>
    <t>18:27</t>
  </si>
  <si>
    <t>19:56</t>
  </si>
  <si>
    <t>08:16</t>
  </si>
  <si>
    <t>09:52</t>
  </si>
  <si>
    <t>12:38</t>
  </si>
  <si>
    <t>11:39</t>
  </si>
  <si>
    <t>10:43</t>
  </si>
  <si>
    <t>18:25</t>
  </si>
  <si>
    <t>00:38</t>
  </si>
  <si>
    <t>09:57</t>
  </si>
  <si>
    <t>14:31</t>
  </si>
  <si>
    <t>00:55</t>
  </si>
  <si>
    <t>03:14</t>
  </si>
  <si>
    <t>19:51</t>
  </si>
  <si>
    <t>02:28</t>
  </si>
  <si>
    <t>06:21</t>
  </si>
  <si>
    <t>17:45</t>
  </si>
  <si>
    <t>18:53</t>
  </si>
  <si>
    <t>08:34</t>
  </si>
  <si>
    <t>16:07</t>
  </si>
  <si>
    <t>05:45</t>
  </si>
  <si>
    <t>12:14</t>
  </si>
  <si>
    <t>15:42</t>
  </si>
  <si>
    <t>02:20</t>
  </si>
  <si>
    <t>07:53</t>
  </si>
  <si>
    <t>08:42</t>
  </si>
  <si>
    <t>16:36</t>
  </si>
  <si>
    <t>19:41</t>
  </si>
  <si>
    <t>09:03</t>
  </si>
  <si>
    <t>10:59</t>
  </si>
  <si>
    <t>12:56</t>
  </si>
  <si>
    <t>13:22</t>
  </si>
  <si>
    <t>08:22</t>
  </si>
  <si>
    <t>13:35</t>
  </si>
  <si>
    <t>14:35</t>
  </si>
  <si>
    <t>16:18</t>
  </si>
  <si>
    <t>17:27</t>
  </si>
  <si>
    <t>01:13</t>
  </si>
  <si>
    <t>05:51</t>
  </si>
  <si>
    <t>07:44</t>
  </si>
  <si>
    <t>08:28</t>
  </si>
  <si>
    <t>08:40</t>
  </si>
  <si>
    <t>08:49</t>
  </si>
  <si>
    <t>06:56</t>
  </si>
  <si>
    <t>10:45</t>
  </si>
  <si>
    <t>13:13</t>
  </si>
  <si>
    <t>11:44</t>
  </si>
  <si>
    <t>17:25</t>
  </si>
  <si>
    <t>09:33</t>
  </si>
  <si>
    <t>10:49</t>
  </si>
  <si>
    <t>03:25</t>
  </si>
  <si>
    <t>15:58</t>
  </si>
  <si>
    <t>00:13</t>
  </si>
  <si>
    <t>18:19</t>
  </si>
  <si>
    <t>07:11</t>
  </si>
  <si>
    <t>15:53</t>
  </si>
  <si>
    <t>15:59</t>
  </si>
  <si>
    <t>07:37</t>
  </si>
  <si>
    <t>11:19</t>
  </si>
  <si>
    <t>13:18</t>
  </si>
  <si>
    <t>15:48</t>
  </si>
  <si>
    <t>16:49</t>
  </si>
  <si>
    <t>08:43</t>
  </si>
  <si>
    <t>10:42</t>
  </si>
  <si>
    <t>14:52</t>
  </si>
  <si>
    <t>19:48</t>
  </si>
  <si>
    <t>01:26</t>
  </si>
  <si>
    <t>02:32</t>
  </si>
  <si>
    <t>10:15</t>
  </si>
  <si>
    <t>12:34</t>
  </si>
  <si>
    <t>01:49</t>
  </si>
  <si>
    <t>11:43</t>
  </si>
  <si>
    <t>19:33</t>
  </si>
  <si>
    <t>05:39</t>
  </si>
  <si>
    <t>12:23</t>
  </si>
  <si>
    <t>15:21</t>
  </si>
  <si>
    <t>17:44</t>
  </si>
  <si>
    <t>08:46</t>
  </si>
  <si>
    <t>13:40</t>
  </si>
  <si>
    <t>12:12</t>
  </si>
  <si>
    <t>15:57</t>
  </si>
  <si>
    <t>07:55</t>
  </si>
  <si>
    <t>13:15</t>
  </si>
  <si>
    <t>16:53</t>
  </si>
  <si>
    <t>19:34</t>
  </si>
  <si>
    <t>09:32</t>
  </si>
  <si>
    <t>13:20</t>
  </si>
  <si>
    <t>15:54</t>
  </si>
  <si>
    <t>04:26</t>
  </si>
  <si>
    <t>08:55</t>
  </si>
  <si>
    <t>18:57</t>
  </si>
  <si>
    <t>05:11</t>
  </si>
  <si>
    <t>13:16</t>
  </si>
  <si>
    <t>11:28</t>
  </si>
  <si>
    <t>14:56</t>
  </si>
  <si>
    <t>10:27</t>
  </si>
  <si>
    <t>13:33</t>
  </si>
  <si>
    <t>14:14</t>
  </si>
  <si>
    <t>19:12</t>
  </si>
  <si>
    <t>06:52</t>
  </si>
  <si>
    <t>10:57</t>
  </si>
  <si>
    <t>11:16</t>
  </si>
  <si>
    <t>14:28</t>
  </si>
  <si>
    <t>04:09</t>
  </si>
  <si>
    <t>18:04</t>
  </si>
  <si>
    <t>02:17</t>
  </si>
  <si>
    <t>03:18</t>
  </si>
  <si>
    <t>07:21</t>
  </si>
  <si>
    <t>17:18</t>
  </si>
  <si>
    <t>17:26</t>
  </si>
  <si>
    <t>05:53</t>
  </si>
  <si>
    <t>11:11</t>
  </si>
  <si>
    <t>12:39</t>
  </si>
  <si>
    <t>18:10</t>
  </si>
  <si>
    <t>19:07</t>
  </si>
  <si>
    <t>05:50</t>
  </si>
  <si>
    <t>06:51</t>
  </si>
  <si>
    <t>08:41</t>
  </si>
  <si>
    <t>13:31</t>
  </si>
  <si>
    <t>12:07</t>
  </si>
  <si>
    <t>17:41</t>
  </si>
  <si>
    <t>04:43</t>
  </si>
  <si>
    <t>05:02</t>
  </si>
  <si>
    <t>07:41</t>
  </si>
  <si>
    <t>10:09</t>
  </si>
  <si>
    <t>02:51</t>
  </si>
  <si>
    <t>01:23</t>
  </si>
  <si>
    <t>03:23</t>
  </si>
  <si>
    <t>12:37</t>
  </si>
  <si>
    <t>14:25</t>
  </si>
  <si>
    <t>18:40</t>
  </si>
  <si>
    <t>12:33</t>
  </si>
  <si>
    <t>00:47</t>
  </si>
  <si>
    <t>02:13</t>
  </si>
  <si>
    <t>06:46</t>
  </si>
  <si>
    <t>02:24</t>
  </si>
  <si>
    <t>07:18</t>
  </si>
  <si>
    <t>11:15</t>
  </si>
  <si>
    <t>03:43</t>
  </si>
  <si>
    <t>04:48</t>
  </si>
  <si>
    <t>07:29</t>
  </si>
  <si>
    <t>07:14</t>
  </si>
  <si>
    <t>09:41</t>
  </si>
  <si>
    <t>06:53</t>
  </si>
  <si>
    <t>07:31</t>
  </si>
  <si>
    <t>15:18</t>
  </si>
  <si>
    <t>15:55</t>
  </si>
  <si>
    <t>02:33</t>
  </si>
  <si>
    <t>03:21</t>
  </si>
  <si>
    <t>09:47</t>
  </si>
  <si>
    <t>15:45</t>
  </si>
  <si>
    <t>12:24</t>
  </si>
  <si>
    <t>08:21</t>
  </si>
  <si>
    <t>13:34</t>
  </si>
  <si>
    <t>13:47</t>
  </si>
  <si>
    <t>06:55</t>
  </si>
  <si>
    <t>09:53</t>
  </si>
  <si>
    <t>12:22</t>
  </si>
  <si>
    <t>18:36</t>
  </si>
  <si>
    <t>01:44</t>
  </si>
  <si>
    <t>09:31</t>
  </si>
  <si>
    <t>06:15</t>
  </si>
  <si>
    <t>04:57</t>
  </si>
  <si>
    <t>06:39</t>
  </si>
  <si>
    <t>14:20</t>
  </si>
  <si>
    <t>14:57</t>
  </si>
  <si>
    <t>01:27</t>
  </si>
  <si>
    <t>06:30</t>
  </si>
  <si>
    <t>06:58</t>
  </si>
  <si>
    <t>11:48</t>
  </si>
  <si>
    <t>12:52</t>
  </si>
  <si>
    <t>14:12</t>
  </si>
  <si>
    <t>14:44</t>
  </si>
  <si>
    <t>04:45</t>
  </si>
  <si>
    <t>09:35</t>
  </si>
  <si>
    <t>14:55</t>
  </si>
  <si>
    <t>17:00</t>
  </si>
  <si>
    <t>14:39</t>
  </si>
  <si>
    <t>16:26</t>
  </si>
  <si>
    <t>08:54</t>
  </si>
  <si>
    <t>14:49</t>
  </si>
  <si>
    <t>01:51</t>
  </si>
  <si>
    <t>05:56</t>
  </si>
  <si>
    <t>10:38</t>
  </si>
  <si>
    <t>04:23</t>
  </si>
  <si>
    <t>00:15</t>
  </si>
  <si>
    <t>18:48</t>
  </si>
  <si>
    <t>13:54</t>
  </si>
  <si>
    <t>16:37</t>
  </si>
  <si>
    <t>02:26</t>
  </si>
  <si>
    <t>05:24</t>
  </si>
  <si>
    <t>04:03</t>
  </si>
  <si>
    <t>06:28</t>
  </si>
  <si>
    <t>05:31</t>
  </si>
  <si>
    <t>09:43</t>
  </si>
  <si>
    <t>15:44</t>
  </si>
  <si>
    <t>19:03</t>
  </si>
  <si>
    <t>00:39</t>
  </si>
  <si>
    <t>07:46</t>
  </si>
  <si>
    <t>09:42</t>
  </si>
  <si>
    <t>03:12</t>
  </si>
  <si>
    <t>04:17</t>
  </si>
  <si>
    <t>15:56</t>
  </si>
  <si>
    <t>17:30</t>
  </si>
  <si>
    <t>02:12</t>
  </si>
  <si>
    <t>12:35</t>
  </si>
  <si>
    <t>12:49</t>
  </si>
  <si>
    <t>14:15</t>
  </si>
  <si>
    <t>11:26</t>
  </si>
  <si>
    <t>18:14</t>
  </si>
  <si>
    <t>12:54</t>
  </si>
  <si>
    <t>14:58</t>
  </si>
  <si>
    <t>15:29</t>
  </si>
  <si>
    <t>13:50</t>
  </si>
  <si>
    <t>16:23</t>
  </si>
  <si>
    <t>08:03</t>
  </si>
  <si>
    <t>11:12</t>
  </si>
  <si>
    <t>06:19</t>
  </si>
  <si>
    <t>18:41</t>
  </si>
  <si>
    <t>10:41</t>
  </si>
  <si>
    <t>18:18</t>
  </si>
  <si>
    <t>03:57</t>
  </si>
  <si>
    <t>08:27</t>
  </si>
  <si>
    <t>01:59</t>
  </si>
  <si>
    <t>09:11</t>
  </si>
  <si>
    <t>16:34</t>
  </si>
  <si>
    <t>18:03</t>
  </si>
  <si>
    <t>14:01</t>
  </si>
  <si>
    <t>13:00</t>
  </si>
  <si>
    <t>00:43</t>
  </si>
  <si>
    <t>18:55</t>
  </si>
  <si>
    <t>07:30</t>
  </si>
  <si>
    <t>09:21</t>
  </si>
  <si>
    <t>09:36</t>
  </si>
  <si>
    <t>11:40</t>
  </si>
  <si>
    <t>12:18</t>
  </si>
  <si>
    <t>12:36</t>
  </si>
  <si>
    <t>16:42</t>
  </si>
  <si>
    <t>18:15</t>
  </si>
  <si>
    <t>01:24</t>
  </si>
  <si>
    <t>16:06</t>
  </si>
  <si>
    <t>00:33</t>
  </si>
  <si>
    <t>16:27</t>
  </si>
  <si>
    <t>04:19</t>
  </si>
  <si>
    <t>08:44</t>
  </si>
  <si>
    <t>16:44</t>
  </si>
  <si>
    <t>12:15</t>
  </si>
  <si>
    <t>17:33</t>
  </si>
  <si>
    <t>09:09</t>
  </si>
  <si>
    <t>17:59</t>
  </si>
  <si>
    <t>01:28</t>
  </si>
  <si>
    <t>04:15</t>
  </si>
  <si>
    <t>10:19</t>
  </si>
  <si>
    <t>11:41</t>
  </si>
  <si>
    <t>19:14</t>
  </si>
  <si>
    <t>16:51</t>
  </si>
  <si>
    <t>17:55</t>
  </si>
  <si>
    <t>07:17</t>
  </si>
  <si>
    <t>18:34</t>
  </si>
  <si>
    <t>01:10</t>
  </si>
  <si>
    <t>04:16</t>
  </si>
  <si>
    <t>03:39</t>
  </si>
  <si>
    <t>13:59</t>
  </si>
  <si>
    <t>02:14</t>
  </si>
  <si>
    <t>06:05</t>
  </si>
  <si>
    <t>13:36</t>
  </si>
  <si>
    <t>04:44</t>
  </si>
  <si>
    <t>08:14</t>
  </si>
  <si>
    <t>17:34</t>
  </si>
  <si>
    <t>10:13</t>
  </si>
  <si>
    <t>12:21</t>
  </si>
  <si>
    <t>16:19</t>
  </si>
  <si>
    <t>09:19</t>
  </si>
  <si>
    <t>09:26</t>
  </si>
  <si>
    <t>03:36</t>
  </si>
  <si>
    <t>07:09</t>
  </si>
  <si>
    <t>04:34</t>
  </si>
  <si>
    <t>00:05</t>
  </si>
  <si>
    <t>02:23</t>
  </si>
  <si>
    <t>12:40</t>
  </si>
  <si>
    <t>13:43</t>
  </si>
  <si>
    <t>07:38</t>
  </si>
  <si>
    <t>17:56</t>
  </si>
  <si>
    <t>03:37</t>
  </si>
  <si>
    <t>11:36</t>
  </si>
  <si>
    <t>06:41</t>
  </si>
  <si>
    <t>11:01</t>
  </si>
  <si>
    <t>01:30</t>
  </si>
  <si>
    <t>13:48</t>
  </si>
  <si>
    <t>01:56</t>
  </si>
  <si>
    <t>05:14</t>
  </si>
  <si>
    <t>07:58</t>
  </si>
  <si>
    <t>14:18</t>
  </si>
  <si>
    <t>03:53</t>
  </si>
  <si>
    <t>06:38</t>
  </si>
  <si>
    <t>06:47</t>
  </si>
  <si>
    <t>05:19</t>
  </si>
  <si>
    <t>12:01</t>
  </si>
  <si>
    <t>17:37</t>
  </si>
  <si>
    <t>07:19</t>
  </si>
  <si>
    <t>01:37</t>
  </si>
  <si>
    <t>03:20</t>
  </si>
  <si>
    <t>08:31</t>
  </si>
  <si>
    <t>06:24</t>
  </si>
  <si>
    <t>15:43</t>
  </si>
  <si>
    <t>12:17</t>
  </si>
  <si>
    <t>11:37</t>
  </si>
  <si>
    <t>07:51</t>
  </si>
  <si>
    <t>00:17</t>
  </si>
  <si>
    <t>01:36</t>
  </si>
  <si>
    <t>00:44</t>
  </si>
  <si>
    <t>17:51</t>
  </si>
  <si>
    <t>13:49</t>
  </si>
  <si>
    <t>14:05</t>
  </si>
  <si>
    <t>16:30</t>
  </si>
  <si>
    <t>09:05</t>
  </si>
  <si>
    <t>14:11</t>
  </si>
  <si>
    <t>17:10</t>
  </si>
  <si>
    <t>00:23</t>
  </si>
  <si>
    <t>11:52</t>
  </si>
  <si>
    <t>14:23</t>
  </si>
  <si>
    <t>03:56</t>
  </si>
  <si>
    <t>06:11</t>
  </si>
  <si>
    <t>08:17</t>
  </si>
  <si>
    <t>15:32</t>
  </si>
  <si>
    <t>00:28</t>
  </si>
  <si>
    <t>07:28</t>
  </si>
  <si>
    <t>16:21</t>
  </si>
  <si>
    <t>01:18</t>
  </si>
  <si>
    <t>12:11</t>
  </si>
  <si>
    <t>01:52</t>
  </si>
  <si>
    <t>09:07</t>
  </si>
  <si>
    <t>10:55</t>
  </si>
  <si>
    <t>05:10</t>
  </si>
  <si>
    <t>11:47</t>
  </si>
  <si>
    <t>05:26</t>
  </si>
  <si>
    <t>15:49</t>
  </si>
  <si>
    <t>05:44</t>
  </si>
  <si>
    <t>10:33</t>
  </si>
  <si>
    <t>06:48</t>
  </si>
  <si>
    <t>10:28</t>
  </si>
  <si>
    <t>05:13</t>
  </si>
  <si>
    <t>16:08</t>
  </si>
  <si>
    <t>09:55</t>
  </si>
  <si>
    <t>03:35</t>
  </si>
  <si>
    <t>05:57</t>
  </si>
  <si>
    <t>09:34</t>
  </si>
  <si>
    <t>04:24</t>
  </si>
  <si>
    <t>06:18</t>
  </si>
  <si>
    <t>16:22</t>
  </si>
  <si>
    <t>07:39</t>
  </si>
  <si>
    <t>13:57</t>
  </si>
  <si>
    <t>04:01</t>
  </si>
  <si>
    <t>04:40</t>
  </si>
  <si>
    <t>10:50</t>
  </si>
  <si>
    <t>09:38</t>
  </si>
  <si>
    <t>12:30</t>
  </si>
  <si>
    <t>13:14</t>
  </si>
  <si>
    <t>05:52</t>
  </si>
  <si>
    <t>02:59</t>
  </si>
  <si>
    <t>03:45</t>
  </si>
  <si>
    <t>11:22</t>
  </si>
  <si>
    <t>09:58</t>
  </si>
  <si>
    <t>01:00</t>
  </si>
  <si>
    <t>08:39</t>
  </si>
  <si>
    <t>06:57</t>
  </si>
  <si>
    <t>13:32</t>
  </si>
  <si>
    <t>07:20</t>
  </si>
  <si>
    <t>00:21</t>
  </si>
  <si>
    <t>02:40</t>
  </si>
  <si>
    <t>05:42</t>
  </si>
  <si>
    <t>08:33</t>
  </si>
  <si>
    <t>09:54</t>
  </si>
  <si>
    <t>01:22</t>
  </si>
  <si>
    <t>02:30</t>
  </si>
  <si>
    <t>03:17</t>
  </si>
  <si>
    <t>02:22</t>
  </si>
  <si>
    <t>07:01</t>
  </si>
  <si>
    <t>11:34</t>
  </si>
  <si>
    <t>14:54</t>
  </si>
  <si>
    <t>15:25</t>
  </si>
  <si>
    <t>02:43</t>
  </si>
  <si>
    <t>01:31</t>
  </si>
  <si>
    <t>08:30</t>
  </si>
  <si>
    <t>05:54</t>
  </si>
  <si>
    <t>03:22</t>
  </si>
  <si>
    <t>13:29</t>
  </si>
  <si>
    <t>16:59</t>
  </si>
  <si>
    <t>12:29</t>
  </si>
  <si>
    <t>01:32</t>
  </si>
  <si>
    <t>03:04</t>
  </si>
  <si>
    <t>02:21</t>
  </si>
  <si>
    <t>12:42</t>
  </si>
  <si>
    <t>08:37</t>
  </si>
  <si>
    <t>15:13</t>
  </si>
  <si>
    <t>11:23</t>
  </si>
  <si>
    <t>02:29</t>
  </si>
  <si>
    <t>11:13</t>
  </si>
  <si>
    <t>00:10</t>
  </si>
  <si>
    <t>01:38</t>
  </si>
  <si>
    <t>02:37</t>
  </si>
  <si>
    <t>09:20</t>
  </si>
  <si>
    <t>15:17</t>
  </si>
  <si>
    <t>15:52</t>
  </si>
  <si>
    <t>16:12</t>
  </si>
  <si>
    <t>09:39</t>
  </si>
  <si>
    <t>16:56</t>
  </si>
  <si>
    <t>16:17</t>
  </si>
  <si>
    <t>10:07</t>
  </si>
  <si>
    <t>19:18</t>
  </si>
  <si>
    <t>16:33</t>
  </si>
  <si>
    <t>15:16</t>
  </si>
  <si>
    <t>06:25</t>
  </si>
  <si>
    <t>07:47</t>
  </si>
  <si>
    <t>06:32</t>
  </si>
  <si>
    <t>19:29</t>
  </si>
  <si>
    <t>00:34</t>
  </si>
  <si>
    <t>11:53</t>
  </si>
  <si>
    <t>01:02</t>
  </si>
  <si>
    <t>14:33</t>
  </si>
  <si>
    <t>19:26</t>
  </si>
  <si>
    <t>01:11</t>
  </si>
  <si>
    <t>04:53</t>
  </si>
  <si>
    <t>13:46</t>
  </si>
  <si>
    <t>06:31</t>
  </si>
  <si>
    <t>07:43</t>
  </si>
  <si>
    <t>13:56</t>
  </si>
  <si>
    <t>00:16</t>
  </si>
  <si>
    <t>05:09</t>
  </si>
  <si>
    <t>11:25</t>
  </si>
  <si>
    <t>00:35</t>
  </si>
  <si>
    <t>03:41</t>
  </si>
  <si>
    <t>05:55</t>
  </si>
  <si>
    <t>01:58</t>
  </si>
  <si>
    <t>17:08</t>
  </si>
  <si>
    <t>04:12</t>
  </si>
  <si>
    <t>00:26</t>
  </si>
  <si>
    <t>06:00</t>
  </si>
  <si>
    <t>02:01</t>
  </si>
  <si>
    <t>04:52</t>
  </si>
  <si>
    <t>04:37</t>
  </si>
  <si>
    <t>03:58</t>
  </si>
  <si>
    <t>07:48</t>
  </si>
  <si>
    <t>16:45</t>
  </si>
  <si>
    <t>07:12</t>
  </si>
  <si>
    <t>15:33</t>
  </si>
  <si>
    <t>03:52</t>
  </si>
  <si>
    <t>08:45</t>
  </si>
  <si>
    <t>10:22</t>
  </si>
  <si>
    <t>02:02</t>
  </si>
  <si>
    <t>05:59</t>
  </si>
  <si>
    <t>08:57</t>
  </si>
  <si>
    <t>18:11</t>
  </si>
  <si>
    <t>01:08</t>
  </si>
  <si>
    <t>03:33</t>
  </si>
  <si>
    <t>03:06</t>
  </si>
  <si>
    <t>12:59</t>
  </si>
  <si>
    <t>04:20</t>
  </si>
  <si>
    <t>16:02</t>
  </si>
  <si>
    <t>01:19</t>
  </si>
  <si>
    <t>07:04</t>
  </si>
  <si>
    <t>18:33</t>
  </si>
  <si>
    <t>19:44</t>
  </si>
  <si>
    <t>16:14</t>
  </si>
  <si>
    <t>07:36</t>
  </si>
  <si>
    <t>06:27</t>
  </si>
  <si>
    <t>13:44</t>
  </si>
  <si>
    <t>00:32</t>
  </si>
  <si>
    <t>07:08</t>
  </si>
  <si>
    <t>17:32</t>
  </si>
  <si>
    <t>08:36</t>
  </si>
  <si>
    <t>09:59</t>
  </si>
  <si>
    <t>00:54</t>
  </si>
  <si>
    <t>05:04</t>
  </si>
  <si>
    <t>14:59</t>
  </si>
  <si>
    <t>15:39</t>
  </si>
  <si>
    <t>01:14</t>
  </si>
  <si>
    <t>10:47</t>
  </si>
  <si>
    <t>11:35</t>
  </si>
  <si>
    <t>05:49</t>
  </si>
  <si>
    <t>06:14</t>
  </si>
  <si>
    <t>05:58</t>
  </si>
  <si>
    <t>12:43</t>
  </si>
  <si>
    <t>14:37</t>
  </si>
  <si>
    <t>01:50</t>
  </si>
  <si>
    <t>05:23</t>
  </si>
  <si>
    <t>13:55</t>
  </si>
  <si>
    <t>04:18</t>
  </si>
  <si>
    <t>07:13</t>
  </si>
  <si>
    <t>07:49</t>
  </si>
  <si>
    <t>00:04</t>
  </si>
  <si>
    <t>05:20</t>
  </si>
  <si>
    <t>03:54</t>
  </si>
  <si>
    <t>15:37</t>
  </si>
  <si>
    <t>07:33</t>
  </si>
  <si>
    <t>03:07</t>
  </si>
  <si>
    <t>12:48</t>
  </si>
  <si>
    <t>03:15</t>
  </si>
  <si>
    <t>12:51</t>
  </si>
  <si>
    <t>18:59</t>
  </si>
  <si>
    <t>02:58</t>
  </si>
  <si>
    <t>10:24</t>
  </si>
  <si>
    <t>11:51</t>
  </si>
  <si>
    <t>13:17</t>
  </si>
  <si>
    <t>09:56</t>
  </si>
  <si>
    <t>15:35</t>
  </si>
  <si>
    <t>03:40</t>
  </si>
  <si>
    <t>00:59</t>
  </si>
  <si>
    <t>05:36</t>
  </si>
  <si>
    <t>15:24</t>
  </si>
  <si>
    <t>02:44</t>
  </si>
  <si>
    <t>02:25</t>
  </si>
  <si>
    <t>10:36</t>
  </si>
  <si>
    <t>02:57</t>
  </si>
  <si>
    <t>06:01</t>
  </si>
  <si>
    <t>16:41</t>
  </si>
  <si>
    <t>17:49</t>
  </si>
  <si>
    <t>02:05</t>
  </si>
  <si>
    <t>08:56</t>
  </si>
  <si>
    <t>01:54</t>
  </si>
  <si>
    <t>19:27</t>
  </si>
  <si>
    <t>16:11</t>
  </si>
  <si>
    <t>07:35</t>
  </si>
  <si>
    <t>01:47</t>
  </si>
  <si>
    <t>03:05</t>
  </si>
  <si>
    <t>03:30</t>
  </si>
  <si>
    <t>06:12</t>
  </si>
  <si>
    <t>00:02</t>
  </si>
  <si>
    <t>19:55</t>
  </si>
  <si>
    <t>14:43</t>
  </si>
  <si>
    <t>07:32</t>
  </si>
  <si>
    <t>00:42</t>
  </si>
  <si>
    <t>07:57</t>
  </si>
  <si>
    <t>11:30</t>
  </si>
  <si>
    <t>03:48</t>
  </si>
  <si>
    <t>05:27</t>
  </si>
  <si>
    <t>11:18</t>
  </si>
  <si>
    <t>09:15</t>
  </si>
  <si>
    <t>18:37</t>
  </si>
  <si>
    <t>09:27</t>
  </si>
  <si>
    <t>04:28</t>
  </si>
  <si>
    <t>08:59</t>
  </si>
  <si>
    <t>11:29</t>
  </si>
  <si>
    <t>04:29</t>
  </si>
  <si>
    <t>05:08</t>
  </si>
  <si>
    <t>07:50</t>
  </si>
  <si>
    <t>04:14</t>
  </si>
  <si>
    <t>03:13</t>
  </si>
  <si>
    <t>07:59</t>
  </si>
  <si>
    <t>07:42</t>
  </si>
  <si>
    <t>09:29</t>
  </si>
  <si>
    <t>15:30</t>
  </si>
  <si>
    <t>12:53</t>
  </si>
  <si>
    <t>04:11</t>
  </si>
  <si>
    <t>19:06</t>
  </si>
  <si>
    <t>13:25</t>
  </si>
  <si>
    <t>15:05</t>
  </si>
  <si>
    <t>12:58</t>
  </si>
  <si>
    <t>07:25</t>
  </si>
  <si>
    <t>05:43</t>
  </si>
  <si>
    <t>02:06</t>
  </si>
  <si>
    <t>14:22</t>
  </si>
  <si>
    <t>10:35</t>
  </si>
  <si>
    <t>01:42</t>
  </si>
  <si>
    <t>06:10</t>
  </si>
  <si>
    <t>02:35</t>
  </si>
  <si>
    <t>05:33</t>
  </si>
  <si>
    <t>16:10</t>
  </si>
  <si>
    <t>11:57</t>
  </si>
  <si>
    <t>10:25</t>
  </si>
  <si>
    <t>15:36</t>
  </si>
  <si>
    <t>00:24</t>
  </si>
  <si>
    <t>06:20</t>
  </si>
  <si>
    <t>01:33</t>
  </si>
  <si>
    <t>03:44</t>
  </si>
  <si>
    <t>06:13</t>
  </si>
  <si>
    <t>04:22</t>
  </si>
  <si>
    <t>13:26</t>
  </si>
  <si>
    <t>08:25</t>
  </si>
  <si>
    <t>08:13</t>
  </si>
  <si>
    <t>03:42</t>
  </si>
  <si>
    <t>12:28</t>
  </si>
  <si>
    <t>02:47</t>
  </si>
  <si>
    <t>10:05</t>
  </si>
  <si>
    <t>18:26</t>
  </si>
  <si>
    <t>00:49</t>
  </si>
  <si>
    <t>07:24</t>
  </si>
  <si>
    <t>06:33</t>
  </si>
  <si>
    <t>01:29</t>
  </si>
  <si>
    <t>16:40</t>
  </si>
  <si>
    <t>15:26</t>
  </si>
  <si>
    <t>02:19</t>
  </si>
  <si>
    <t>14:36</t>
  </si>
  <si>
    <t>06:36</t>
  </si>
  <si>
    <t>11:27</t>
  </si>
  <si>
    <t>09:46</t>
  </si>
  <si>
    <t>14:53</t>
  </si>
  <si>
    <t>05:25</t>
  </si>
  <si>
    <t>03:01</t>
  </si>
  <si>
    <t>10:20</t>
  </si>
  <si>
    <t>15:20</t>
  </si>
  <si>
    <t>04:05</t>
  </si>
  <si>
    <t>12:19</t>
  </si>
  <si>
    <t>16:48</t>
  </si>
  <si>
    <t>19:40</t>
  </si>
  <si>
    <t>01:35</t>
  </si>
  <si>
    <t>10:52</t>
  </si>
  <si>
    <t>18:52</t>
  </si>
  <si>
    <t>11:21</t>
  </si>
  <si>
    <t>00:06</t>
  </si>
  <si>
    <t>04:51</t>
  </si>
  <si>
    <t>10:17</t>
  </si>
  <si>
    <t>00:01</t>
  </si>
  <si>
    <t>02:48</t>
  </si>
  <si>
    <t>18:29</t>
  </si>
  <si>
    <t>15:23</t>
  </si>
  <si>
    <t>01:48</t>
  </si>
  <si>
    <t>00:46</t>
  </si>
  <si>
    <t>04:46</t>
  </si>
  <si>
    <t>19:25</t>
  </si>
  <si>
    <t>19:04</t>
  </si>
  <si>
    <t>11:31</t>
  </si>
  <si>
    <t>10:54</t>
  </si>
  <si>
    <t>14:50</t>
  </si>
  <si>
    <t>13:21</t>
  </si>
  <si>
    <t>14:48</t>
  </si>
  <si>
    <t>09:50</t>
  </si>
  <si>
    <t>13:39</t>
  </si>
  <si>
    <t>00:11</t>
  </si>
  <si>
    <t>00:53</t>
  </si>
  <si>
    <t>02:45</t>
  </si>
  <si>
    <t>04:39</t>
  </si>
  <si>
    <t>02:46</t>
  </si>
  <si>
    <t>kampId</t>
  </si>
  <si>
    <t>time</t>
  </si>
  <si>
    <t>side</t>
  </si>
  <si>
    <t>goal</t>
  </si>
  <si>
    <t>assist</t>
  </si>
  <si>
    <t>penalty</t>
  </si>
  <si>
    <t>code</t>
  </si>
  <si>
    <t>0-1</t>
  </si>
  <si>
    <t>1-1</t>
  </si>
  <si>
    <t>1-2</t>
  </si>
  <si>
    <t>2-2</t>
  </si>
  <si>
    <t>2-3</t>
  </si>
  <si>
    <t>3-3</t>
  </si>
  <si>
    <t>4-3</t>
  </si>
  <si>
    <t>4-4</t>
  </si>
  <si>
    <t>5-4</t>
  </si>
  <si>
    <t>5-5</t>
  </si>
  <si>
    <t>1-0</t>
  </si>
  <si>
    <t>2-0</t>
  </si>
  <si>
    <t>3-0</t>
  </si>
  <si>
    <t>3-1</t>
  </si>
  <si>
    <t>4-1</t>
  </si>
  <si>
    <t>5-1</t>
  </si>
  <si>
    <t>6-1</t>
  </si>
  <si>
    <t>7-1</t>
  </si>
  <si>
    <t>7-2</t>
  </si>
  <si>
    <t>7-3</t>
  </si>
  <si>
    <t>7-4</t>
  </si>
  <si>
    <t>2-1</t>
  </si>
  <si>
    <t>6-2</t>
  </si>
  <si>
    <t>8-2</t>
  </si>
  <si>
    <t>8-3</t>
  </si>
  <si>
    <t>3-2</t>
  </si>
  <si>
    <t>4-2</t>
  </si>
  <si>
    <t>5-2</t>
  </si>
  <si>
    <t>6-3</t>
  </si>
  <si>
    <t>4-0</t>
  </si>
  <si>
    <t>5-0</t>
  </si>
  <si>
    <t>5-3</t>
  </si>
  <si>
    <t>0-2</t>
  </si>
  <si>
    <t>3-4</t>
  </si>
  <si>
    <t>3-5</t>
  </si>
  <si>
    <t>4-5</t>
  </si>
  <si>
    <t>4-6</t>
  </si>
  <si>
    <t>4-7</t>
  </si>
  <si>
    <t>4-8</t>
  </si>
  <si>
    <t>4-9</t>
  </si>
  <si>
    <t>4-10</t>
  </si>
  <si>
    <t>4-11</t>
  </si>
  <si>
    <t>5-11</t>
  </si>
  <si>
    <t>5-12</t>
  </si>
  <si>
    <t>6-12</t>
  </si>
  <si>
    <t>7-12</t>
  </si>
  <si>
    <t>6-5</t>
  </si>
  <si>
    <t>6-4</t>
  </si>
  <si>
    <t>7-5</t>
  </si>
  <si>
    <t>7-6</t>
  </si>
  <si>
    <t>8-6</t>
  </si>
  <si>
    <t>8-7</t>
  </si>
  <si>
    <t>0-4</t>
  </si>
  <si>
    <t>0-5</t>
  </si>
  <si>
    <t>0-6</t>
  </si>
  <si>
    <t>0-7</t>
  </si>
  <si>
    <t>1-8</t>
  </si>
  <si>
    <t>1-9</t>
  </si>
  <si>
    <t>2-9</t>
  </si>
  <si>
    <t>3-9</t>
  </si>
  <si>
    <t>3-10</t>
  </si>
  <si>
    <t>8-5</t>
  </si>
  <si>
    <t>9-5</t>
  </si>
  <si>
    <t>1-3</t>
  </si>
  <si>
    <t>1-4</t>
  </si>
  <si>
    <t>2-4</t>
  </si>
  <si>
    <t>2-5</t>
  </si>
  <si>
    <t>2-6</t>
  </si>
  <si>
    <t>3-6</t>
  </si>
  <si>
    <t>5-6</t>
  </si>
  <si>
    <t>5-7</t>
  </si>
  <si>
    <t>5-8</t>
  </si>
  <si>
    <t>8-4</t>
  </si>
  <si>
    <t>9-6</t>
  </si>
  <si>
    <t>8-1</t>
  </si>
  <si>
    <t>9-1</t>
  </si>
  <si>
    <t>10-1</t>
  </si>
  <si>
    <t>11-1</t>
  </si>
  <si>
    <t>11-2</t>
  </si>
  <si>
    <t>12-2</t>
  </si>
  <si>
    <t>12-3</t>
  </si>
  <si>
    <t>12-4</t>
  </si>
  <si>
    <t>0-3</t>
  </si>
  <si>
    <t>1-5</t>
  </si>
  <si>
    <t>1-6</t>
  </si>
  <si>
    <t>5-9</t>
  </si>
  <si>
    <t>0-8</t>
  </si>
  <si>
    <t>6-0</t>
  </si>
  <si>
    <t>9-2</t>
  </si>
  <si>
    <t>10-2</t>
  </si>
  <si>
    <t>9-3</t>
  </si>
  <si>
    <t>10-3</t>
  </si>
  <si>
    <t>11-3</t>
  </si>
  <si>
    <t>13-3</t>
  </si>
  <si>
    <t>14-3</t>
  </si>
  <si>
    <t>14-4</t>
  </si>
  <si>
    <t>15-4</t>
  </si>
  <si>
    <t>6-6</t>
  </si>
  <si>
    <t>6-7</t>
  </si>
  <si>
    <t>7-7</t>
  </si>
  <si>
    <t>7-8</t>
  </si>
  <si>
    <t>7-9</t>
  </si>
  <si>
    <t>7-10</t>
  </si>
  <si>
    <t>7-11</t>
  </si>
  <si>
    <t>1-7</t>
  </si>
  <si>
    <t>2-10</t>
  </si>
  <si>
    <t>2-11</t>
  </si>
  <si>
    <t>2-12</t>
  </si>
  <si>
    <t>2-7</t>
  </si>
  <si>
    <t>2-8</t>
  </si>
  <si>
    <t>7-0</t>
  </si>
  <si>
    <t>8-0</t>
  </si>
  <si>
    <t>9-0</t>
  </si>
  <si>
    <t>10-0</t>
  </si>
  <si>
    <t>11-0</t>
  </si>
  <si>
    <t>12-0</t>
  </si>
  <si>
    <t>13-0</t>
  </si>
  <si>
    <t>14-0</t>
  </si>
  <si>
    <t>15-0</t>
  </si>
  <si>
    <t>16-0</t>
  </si>
  <si>
    <t>3-7</t>
  </si>
  <si>
    <t>3-8</t>
  </si>
  <si>
    <t>4-12</t>
  </si>
  <si>
    <t>1-10</t>
  </si>
  <si>
    <t>1-11</t>
  </si>
  <si>
    <t>1-12</t>
  </si>
  <si>
    <t>1-13</t>
  </si>
  <si>
    <t>13-2</t>
  </si>
  <si>
    <t>14-2</t>
  </si>
  <si>
    <t>15-2</t>
  </si>
  <si>
    <t>15-3</t>
  </si>
  <si>
    <t>16-3</t>
  </si>
  <si>
    <t>17-3</t>
  </si>
  <si>
    <t>18-3</t>
  </si>
  <si>
    <t>0-9</t>
  </si>
  <si>
    <t>0-10</t>
  </si>
  <si>
    <t>0-11</t>
  </si>
  <si>
    <t>0-12</t>
  </si>
  <si>
    <t>0-13</t>
  </si>
  <si>
    <t>0-14</t>
  </si>
  <si>
    <t>0-15</t>
  </si>
  <si>
    <t>0-16</t>
  </si>
  <si>
    <t>0-17</t>
  </si>
  <si>
    <t>0-18</t>
  </si>
  <si>
    <t>0-19</t>
  </si>
  <si>
    <t>0-20</t>
  </si>
  <si>
    <t>0-21</t>
  </si>
  <si>
    <t>0-22</t>
  </si>
  <si>
    <t>12-1</t>
  </si>
  <si>
    <t>13-1</t>
  </si>
  <si>
    <t>9-4</t>
  </si>
  <si>
    <t>10-4</t>
  </si>
  <si>
    <t>11-4</t>
  </si>
  <si>
    <t>17-0</t>
  </si>
  <si>
    <t>18-0</t>
  </si>
  <si>
    <t>1-14</t>
  </si>
  <si>
    <t>1-15</t>
  </si>
  <si>
    <t>1-16</t>
  </si>
  <si>
    <t>1-17</t>
  </si>
  <si>
    <t>1-18</t>
  </si>
  <si>
    <t>1-19</t>
  </si>
  <si>
    <t>6-8</t>
  </si>
  <si>
    <t>2-13</t>
  </si>
  <si>
    <t>3-13</t>
  </si>
  <si>
    <t>4-13</t>
  </si>
  <si>
    <t>4-14</t>
  </si>
  <si>
    <t>4-15</t>
  </si>
  <si>
    <t>4-16</t>
  </si>
  <si>
    <t>4-17</t>
  </si>
  <si>
    <t>9-7</t>
  </si>
  <si>
    <t>9-8</t>
  </si>
  <si>
    <t>10-8</t>
  </si>
  <si>
    <t>10-9</t>
  </si>
  <si>
    <t>13-4</t>
  </si>
  <si>
    <t>14-5</t>
  </si>
  <si>
    <t>15-5</t>
  </si>
  <si>
    <t>16-5</t>
  </si>
  <si>
    <t>17-5</t>
  </si>
  <si>
    <t>18-5</t>
  </si>
  <si>
    <t>16-4</t>
  </si>
  <si>
    <t>6-9</t>
  </si>
  <si>
    <t>6-10</t>
  </si>
  <si>
    <t>3-11</t>
  </si>
  <si>
    <t>11-5</t>
  </si>
  <si>
    <t>12-5</t>
  </si>
  <si>
    <t>19-5</t>
  </si>
  <si>
    <t>2-14</t>
  </si>
  <si>
    <t>2-15</t>
  </si>
  <si>
    <t>2-16</t>
  </si>
  <si>
    <t>2-17</t>
  </si>
  <si>
    <t>14-1</t>
  </si>
  <si>
    <t>15-1</t>
  </si>
  <si>
    <t>16-1</t>
  </si>
  <si>
    <t>17-1</t>
  </si>
  <si>
    <t>18-1</t>
  </si>
  <si>
    <t>10-5</t>
  </si>
  <si>
    <t>5-13</t>
  </si>
  <si>
    <t>17-4</t>
  </si>
  <si>
    <t>18-4</t>
  </si>
  <si>
    <t>19-4</t>
  </si>
  <si>
    <t>20-4</t>
  </si>
  <si>
    <t>21-4</t>
  </si>
  <si>
    <t>22-4</t>
  </si>
  <si>
    <t>3-14</t>
  </si>
  <si>
    <t>3-15</t>
  </si>
  <si>
    <t>3-16</t>
  </si>
  <si>
    <t>3-17</t>
  </si>
  <si>
    <t>3-18</t>
  </si>
  <si>
    <t>4-18</t>
  </si>
  <si>
    <t>4-19</t>
  </si>
  <si>
    <t>5-19</t>
  </si>
  <si>
    <t>5-20</t>
  </si>
  <si>
    <t>5-21</t>
  </si>
  <si>
    <t>2-18</t>
  </si>
  <si>
    <t>2-19</t>
  </si>
  <si>
    <t>2-20</t>
  </si>
  <si>
    <t>3-20</t>
  </si>
  <si>
    <t>3-21</t>
  </si>
  <si>
    <t>2-21</t>
  </si>
  <si>
    <t>5-10</t>
  </si>
  <si>
    <t>17-2</t>
  </si>
  <si>
    <t>18-2</t>
  </si>
  <si>
    <t>19-2</t>
  </si>
  <si>
    <t>19-6</t>
  </si>
  <si>
    <t>20-6</t>
  </si>
  <si>
    <t>21-6</t>
  </si>
  <si>
    <t>22-6</t>
  </si>
  <si>
    <t>23-6</t>
  </si>
  <si>
    <t>8-10</t>
  </si>
  <si>
    <t>8-11</t>
  </si>
  <si>
    <t>8-8</t>
  </si>
  <si>
    <t>10-7</t>
  </si>
  <si>
    <t>rowIndex</t>
  </si>
  <si>
    <t>19-0</t>
  </si>
  <si>
    <t>19-1</t>
  </si>
  <si>
    <t>23-4</t>
  </si>
  <si>
    <t>6-11</t>
  </si>
  <si>
    <t>10-6</t>
  </si>
  <si>
    <t>11-7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</si>
</sst>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BB351-9F14-48FD-8513-01ECD73CBF36}" name="Table1" displayName="Table1" ref="A1:P8898" totalsRowShown="0">
  <autoFilter ref="A1:P8898" xr:uid="{CE4BB351-9F14-48FD-8513-01ECD73CBF36}">
    <filterColumn colId="3">
      <filters>
        <filter val="35969"/>
      </filters>
    </filterColumn>
  </autoFilter>
  <tableColumns count="16">
    <tableColumn id="1" xr3:uid="{9F12D54E-4875-4D11-93E4-2D3D4A9EF05D}" name="KampNr"/>
    <tableColumn id="2" xr3:uid="{8A451F99-49C3-4FC0-A920-582B7C7BF0F5}" name="Kamp"/>
    <tableColumn id="3" xr3:uid="{2B93A98C-9D49-41E4-AB75-2539387E4519}" name="Dato"/>
    <tableColumn id="4" xr3:uid="{7A08CDB1-BABF-43E0-A0C3-ACE300C9D24F}" name="GameID"/>
    <tableColumn id="5" xr3:uid="{A7EF7C53-7AD8-4FBF-A983-910D04445941}" name="Season"/>
    <tableColumn id="6" xr3:uid="{1AFEF806-63DD-4646-8EAF-D6FEF9EFBBC5}" name="Stadie"/>
    <tableColumn id="8" xr3:uid="{AAB6F391-1B50-49D6-906D-B6041F2515D8}" name="Spiller"/>
    <tableColumn id="10" xr3:uid="{FF91E808-9148-4E24-9F83-9F1E97140504}" name="number"/>
    <tableColumn id="11" xr3:uid="{3E93DA06-A37B-41B0-807D-23374E979F52}" name="points"/>
    <tableColumn id="12" xr3:uid="{922AD4D3-EA1A-4381-9DB7-81D364AF5BC7}" name="assists"/>
    <tableColumn id="13" xr3:uid="{40CDDC5C-93C8-45DA-A297-BDFF75813783}" name="games"/>
    <tableColumn id="14" xr3:uid="{73E28E85-22FD-40A6-A9BC-8EF7324623FD}" name="goals"/>
    <tableColumn id="15" xr3:uid="{E3B100B8-D98E-4E9E-915B-D152F3AEB9E5}" name="owngoals"/>
    <tableColumn id="16" xr3:uid="{395D5D04-75DB-4003-9D9E-0D42F30D7309}" name="penaltymin"/>
    <tableColumn id="17" xr3:uid="{36A106D0-D658-4B74-8FDC-66F1AF853C52}" name="Venue"/>
    <tableColumn id="18" xr3:uid="{FFBFF660-11D2-470D-A3FD-155DD1EA44AB}" name="test" dataDxfId="20">
      <calculatedColumnFormula>UPPER(Table1[[#This Row],[Venue]])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6718B-3715-4AC4-83CF-2EE0F82BC55C}" name="Table2" displayName="Table2" ref="A1:AE4710" totalsRowShown="0">
  <autoFilter ref="A1:AE4710" xr:uid="{9876718B-3715-4AC4-83CF-2EE0F82BC55C}"/>
  <sortState xmlns:xlrd2="http://schemas.microsoft.com/office/spreadsheetml/2017/richdata2" ref="A2:AE4710">
    <sortCondition ref="E1:E4710"/>
  </sortState>
  <tableColumns count="31">
    <tableColumn id="2" xr3:uid="{FD1E6289-9B41-4851-B673-E0646FE12AA6}" name="Kamp"/>
    <tableColumn id="16" xr3:uid="{E38DCF6A-3356-4A08-A5D6-587C715C72C4}" name="Hjemmehold" dataDxfId="19">
      <calculatedColumnFormula>_xlfn.TEXTBEFORE(Table2[[#This Row],[Kamp]]," - ")</calculatedColumnFormula>
    </tableColumn>
    <tableColumn id="17" xr3:uid="{680286A6-8F20-499E-B02F-514E23321322}" name="Udehold" dataDxfId="18">
      <calculatedColumnFormula>_xlfn.TEXTAFTER(Table2[[#This Row],[Kamp]],"- ")</calculatedColumnFormula>
    </tableColumn>
    <tableColumn id="3" xr3:uid="{9948B926-66F5-483F-A7AD-07DFC3BE4773}" name="Dato"/>
    <tableColumn id="4" xr3:uid="{1DFFC059-804D-4825-ABC9-91A7C62B26E1}" name="GameID"/>
    <tableColumn id="5" xr3:uid="{4D57E4D2-E55A-4E9B-A57D-EA6EC5DAD9A1}" name="Season"/>
    <tableColumn id="6" xr3:uid="{37626CE1-77F9-43F5-8020-42EE050A88EA}" name="SeasonStage"/>
    <tableColumn id="18" xr3:uid="{14840F7C-97B0-483E-BDAC-AC800592CD6F}" name="Hold" dataDxfId="17"/>
    <tableColumn id="19" xr3:uid="{3ADA81B8-335C-4E1E-8A22-B1420EB54B91}" name="H/U" dataDxfId="16"/>
    <tableColumn id="9" xr3:uid="{4645080B-A181-496C-A7E3-D6AA31265ADC}" name="period"/>
    <tableColumn id="11" xr3:uid="{99CDF987-09AB-43F0-9690-ADB75D22EF5D}" name="teamid"/>
    <tableColumn id="12" xr3:uid="{D6FED525-81F1-4675-85AA-F38D82380A09}" name="number"/>
    <tableColumn id="13" xr3:uid="{2D13FFA2-3CAD-45EF-A944-6A37E3A09E0F}" name="Event"/>
    <tableColumn id="14" xr3:uid="{9548A0B5-12B6-4972-B6BE-E9215B861C52}" name="Spiller"/>
    <tableColumn id="24" xr3:uid="{771CF36C-0CB8-4203-A77D-2E0F29CA1F69}" name="Spiller2" dataDxfId="14"/>
    <tableColumn id="22" xr3:uid="{97ADD024-6076-4999-A1B0-85B1BCFA4DC3}" name="Nummer" dataDxfId="15"/>
    <tableColumn id="25" xr3:uid="{8504A573-3435-4BF9-8118-C18B6B7A04DB}" name="Assist" dataDxfId="13"/>
    <tableColumn id="26" xr3:uid="{CCABC19E-6885-4A4D-B3F3-701802FCE937}" name="Hscore" dataDxfId="12">
      <calculatedColumnFormula>SUMIFS(Table2[number],Table2[Event],"Goal",Table2[H/U],"HOME",Table2[GameID],Table2[[#This Row],[GameID]],Table2[GameTime],"&lt;="&amp;Table2[[#This Row],[GameTime]])</calculatedColumnFormula>
    </tableColumn>
    <tableColumn id="27" xr3:uid="{A0D294F8-808D-4BBB-8979-247DE4BF8A30}" name="Uscore" dataDxfId="11">
      <calculatedColumnFormula>SUMIFS(Table2[number],Table2[Event],"Goal",Table2[H/U],"AWAY",Table2[GameID],Table2[[#This Row],[GameID]],Table2[GameTime],"&lt;="&amp;Table2[[#This Row],[GameTime]])</calculatedColumnFormula>
    </tableColumn>
    <tableColumn id="28" xr3:uid="{B46FE99D-573E-4045-930C-31CCB50C0E55}" name="Score" dataDxfId="10">
      <calculatedColumnFormula>IF(Table2[[#This Row],[Event]]="Goal",Table2[[#This Row],[Hscore]]&amp;"-"&amp;Table2[[#This Row],[Uscore]],"")</calculatedColumnFormula>
    </tableColumn>
    <tableColumn id="15" xr3:uid="{935C8DBA-0445-409E-8341-0A4258F41B5B}" name="GameTime"/>
    <tableColumn id="29" xr3:uid="{2B32EA87-34D6-42E0-A378-3688E67833F8}" name="Time" dataDxfId="9">
      <calculatedColumnFormula>Table2[[#This Row],[GameTime]]-(Table2[[#This Row],[period]]-1)*1200</calculatedColumnFormula>
    </tableColumn>
    <tableColumn id="30" xr3:uid="{9EDF7EC5-7454-4C1C-AF0A-BA9DF8852203}" name="Time2" dataDxfId="8">
      <calculatedColumnFormula>ROUNDDOWN(Table2[[#This Row],[Time]]/60,0)</calculatedColumnFormula>
    </tableColumn>
    <tableColumn id="31" xr3:uid="{F2458645-B1A0-48B0-8085-B7BB5E721128}" name="Time3" dataDxfId="7">
      <calculatedColumnFormula>ROUNDDOWN((Table2[[#This Row],[Time]]/60-Table2[[#This Row],[Time2]])*60,0)</calculatedColumnFormula>
    </tableColumn>
    <tableColumn id="33" xr3:uid="{F3A6AA82-F425-48E8-A46B-5DA18B94FCE3}" name="Time4" dataDxfId="6">
      <calculatedColumnFormula>IF(Table2[[#This Row],[Time2]]&lt;10,0&amp;Table2[[#This Row],[Time2]],Table2[[#This Row],[Time2]])</calculatedColumnFormula>
    </tableColumn>
    <tableColumn id="34" xr3:uid="{05842C8E-0F19-4180-9E4E-50764CFAAA18}" name="Time5" dataDxfId="5">
      <calculatedColumnFormula>IF(Table2[[#This Row],[Time3]]&lt;10,0&amp;Table2[[#This Row],[Time3]],Table2[[#This Row],[Time3]])</calculatedColumnFormula>
    </tableColumn>
    <tableColumn id="32" xr3:uid="{1BB50D58-B5B2-4E55-9791-AE53172D0CC4}" name="Tid" dataDxfId="4">
      <calculatedColumnFormula>Table2[[#This Row],[Time4]]&amp;":"&amp;Table2[[#This Row],[Time5]]</calculatedColumnFormula>
    </tableColumn>
    <tableColumn id="35" xr3:uid="{E35EACF7-4199-49E1-8548-4B9DC788ECE3}" name="penalty" dataDxfId="2">
      <calculatedColumnFormula array="1">IFERROR(IF(Table2[[#This Row],[code]]="","",_xlfn.IFS(AND(Table2[[#This Row],[code]]&lt;400,Table2[[#This Row],[code]]&lt;&gt;""),2,Table2[[#This Row],[code]]&gt;500,4)),"")</calculatedColumnFormula>
    </tableColumn>
    <tableColumn id="36" xr3:uid="{BED79A9D-2D15-4767-9CFC-E621A796D656}" name="code" dataDxfId="3">
      <calculatedColumnFormula>IF(Table2[[#This Row],[Event]]="Penalty",Table2[[#This Row],[number]],IF(Table2[[#This Row],[Event]]="Time-Out",401,""))</calculatedColumnFormula>
    </tableColumn>
    <tableColumn id="41" xr3:uid="{028538F8-43D0-431C-8D84-1C4879338A84}" name="Column1" dataDxfId="1">
      <calculatedColumnFormula>ROW(A1)</calculatedColumnFormula>
    </tableColumn>
    <tableColumn id="37" xr3:uid="{29CDDCD3-2DBF-45DB-BDD9-86F9F94A86C0}" name="test" dataDxfId="0">
      <calculatedColumnFormula>COUNTIFS(Table2[GameID],Table2[[#This Row],[GameID]],Table2[Column1],"&lt;="&amp;Table2[[#This Row],[Column1]])-1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29D594-2BA0-4A27-BE62-3D7C7DBF6ECB}" name="Table4" displayName="Table4" ref="A1:C27" totalsRowShown="0">
  <autoFilter ref="A1:C27" xr:uid="{6529D594-2BA0-4A27-BE62-3D7C7DBF6ECB}"/>
  <sortState xmlns:xlrd2="http://schemas.microsoft.com/office/spreadsheetml/2017/richdata2" ref="A2:C27">
    <sortCondition ref="B1:B27"/>
  </sortState>
  <tableColumns count="3">
    <tableColumn id="1" xr3:uid="{E1A2A0AA-4465-420B-B631-4436D26704DE}" name="Hold"/>
    <tableColumn id="2" xr3:uid="{E5AA0606-3D77-4B6A-BA94-B3F0E0BD0ED7}" name="TeamID"/>
    <tableColumn id="3" xr3:uid="{8B645368-FBEB-4ECD-9963-B8E3B1608F60}" name="Sæ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5858-7BB2-4E00-93EB-7A932D62C2A8}">
  <dimension ref="A1:P8898"/>
  <sheetViews>
    <sheetView workbookViewId="0">
      <selection activeCell="H729" sqref="H729"/>
    </sheetView>
  </sheetViews>
  <sheetFormatPr defaultRowHeight="14.25" x14ac:dyDescent="0.45"/>
  <cols>
    <col min="1" max="1" width="12.1328125" customWidth="1"/>
    <col min="2" max="2" width="21" customWidth="1"/>
    <col min="6" max="6" width="12.6640625" customWidth="1"/>
    <col min="7" max="7" width="25.33203125" customWidth="1"/>
    <col min="13" max="13" width="10" customWidth="1"/>
    <col min="14" max="14" width="11.332031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623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624</v>
      </c>
    </row>
    <row r="2" spans="1:16" hidden="1" x14ac:dyDescent="0.45">
      <c r="A2">
        <v>40000936</v>
      </c>
      <c r="B2" t="s">
        <v>16</v>
      </c>
      <c r="C2">
        <v>44811</v>
      </c>
      <c r="D2">
        <v>35306</v>
      </c>
      <c r="E2">
        <v>20222023</v>
      </c>
      <c r="F2" t="s">
        <v>17</v>
      </c>
      <c r="G2" t="s">
        <v>18</v>
      </c>
      <c r="H2">
        <v>4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 t="s">
        <v>19</v>
      </c>
      <c r="P2" t="str">
        <f>UPPER(Table1[[#This Row],[Venue]])</f>
        <v>HOME</v>
      </c>
    </row>
    <row r="3" spans="1:16" hidden="1" x14ac:dyDescent="0.45">
      <c r="A3">
        <v>40000936</v>
      </c>
      <c r="B3" t="s">
        <v>16</v>
      </c>
      <c r="C3">
        <v>44811</v>
      </c>
      <c r="D3">
        <v>35306</v>
      </c>
      <c r="E3">
        <v>20222023</v>
      </c>
      <c r="F3" t="s">
        <v>17</v>
      </c>
      <c r="G3" t="s">
        <v>20</v>
      </c>
      <c r="H3">
        <v>5</v>
      </c>
      <c r="I3">
        <v>0</v>
      </c>
      <c r="J3">
        <v>0</v>
      </c>
      <c r="K3">
        <v>1</v>
      </c>
      <c r="L3">
        <v>0</v>
      </c>
      <c r="M3">
        <v>0</v>
      </c>
      <c r="N3">
        <v>2</v>
      </c>
      <c r="O3" t="s">
        <v>19</v>
      </c>
      <c r="P3" t="str">
        <f>UPPER(Table1[[#This Row],[Venue]])</f>
        <v>HOME</v>
      </c>
    </row>
    <row r="4" spans="1:16" hidden="1" x14ac:dyDescent="0.45">
      <c r="A4">
        <v>40000936</v>
      </c>
      <c r="B4" t="s">
        <v>16</v>
      </c>
      <c r="C4">
        <v>44811</v>
      </c>
      <c r="D4">
        <v>35306</v>
      </c>
      <c r="E4">
        <v>20222023</v>
      </c>
      <c r="F4" t="s">
        <v>17</v>
      </c>
      <c r="G4" t="s">
        <v>21</v>
      </c>
      <c r="H4">
        <v>6</v>
      </c>
      <c r="I4">
        <v>0</v>
      </c>
      <c r="J4">
        <v>0</v>
      </c>
      <c r="K4">
        <v>1</v>
      </c>
      <c r="L4">
        <v>0</v>
      </c>
      <c r="M4">
        <v>0</v>
      </c>
      <c r="N4">
        <v>2</v>
      </c>
      <c r="O4" t="s">
        <v>19</v>
      </c>
      <c r="P4" t="str">
        <f>UPPER(Table1[[#This Row],[Venue]])</f>
        <v>HOME</v>
      </c>
    </row>
    <row r="5" spans="1:16" hidden="1" x14ac:dyDescent="0.45">
      <c r="A5">
        <v>40000936</v>
      </c>
      <c r="B5" t="s">
        <v>16</v>
      </c>
      <c r="C5">
        <v>44811</v>
      </c>
      <c r="D5">
        <v>35306</v>
      </c>
      <c r="E5">
        <v>20222023</v>
      </c>
      <c r="F5" t="s">
        <v>17</v>
      </c>
      <c r="G5" t="s">
        <v>22</v>
      </c>
      <c r="H5">
        <v>8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 t="s">
        <v>19</v>
      </c>
      <c r="P5" t="str">
        <f>UPPER(Table1[[#This Row],[Venue]])</f>
        <v>HOME</v>
      </c>
    </row>
    <row r="6" spans="1:16" hidden="1" x14ac:dyDescent="0.45">
      <c r="A6">
        <v>40000936</v>
      </c>
      <c r="B6" t="s">
        <v>16</v>
      </c>
      <c r="C6">
        <v>44811</v>
      </c>
      <c r="D6">
        <v>35306</v>
      </c>
      <c r="E6">
        <v>20222023</v>
      </c>
      <c r="F6" t="s">
        <v>17</v>
      </c>
      <c r="G6" t="s">
        <v>23</v>
      </c>
      <c r="H6">
        <v>10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 t="s">
        <v>19</v>
      </c>
      <c r="P6" t="str">
        <f>UPPER(Table1[[#This Row],[Venue]])</f>
        <v>HOME</v>
      </c>
    </row>
    <row r="7" spans="1:16" hidden="1" x14ac:dyDescent="0.45">
      <c r="A7">
        <v>40000936</v>
      </c>
      <c r="B7" t="s">
        <v>16</v>
      </c>
      <c r="C7">
        <v>44811</v>
      </c>
      <c r="D7">
        <v>35306</v>
      </c>
      <c r="E7">
        <v>20222023</v>
      </c>
      <c r="F7" t="s">
        <v>17</v>
      </c>
      <c r="G7" t="s">
        <v>24</v>
      </c>
      <c r="H7">
        <v>11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 t="s">
        <v>19</v>
      </c>
      <c r="P7" t="str">
        <f>UPPER(Table1[[#This Row],[Venue]])</f>
        <v>HOME</v>
      </c>
    </row>
    <row r="8" spans="1:16" hidden="1" x14ac:dyDescent="0.45">
      <c r="A8">
        <v>40000936</v>
      </c>
      <c r="B8" t="s">
        <v>16</v>
      </c>
      <c r="C8">
        <v>44811</v>
      </c>
      <c r="D8">
        <v>35306</v>
      </c>
      <c r="E8">
        <v>20222023</v>
      </c>
      <c r="F8" t="s">
        <v>17</v>
      </c>
      <c r="G8" t="s">
        <v>25</v>
      </c>
      <c r="H8">
        <v>24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 t="s">
        <v>19</v>
      </c>
      <c r="P8" t="str">
        <f>UPPER(Table1[[#This Row],[Venue]])</f>
        <v>HOME</v>
      </c>
    </row>
    <row r="9" spans="1:16" hidden="1" x14ac:dyDescent="0.45">
      <c r="A9">
        <v>40000936</v>
      </c>
      <c r="B9" t="s">
        <v>16</v>
      </c>
      <c r="C9">
        <v>44811</v>
      </c>
      <c r="D9">
        <v>35306</v>
      </c>
      <c r="E9">
        <v>20222023</v>
      </c>
      <c r="F9" t="s">
        <v>17</v>
      </c>
      <c r="G9" t="s">
        <v>26</v>
      </c>
      <c r="H9">
        <v>32</v>
      </c>
      <c r="I9">
        <v>3</v>
      </c>
      <c r="J9">
        <v>2</v>
      </c>
      <c r="K9">
        <v>1</v>
      </c>
      <c r="L9">
        <v>1</v>
      </c>
      <c r="M9">
        <v>0</v>
      </c>
      <c r="N9">
        <v>0</v>
      </c>
      <c r="O9" t="s">
        <v>19</v>
      </c>
      <c r="P9" t="str">
        <f>UPPER(Table1[[#This Row],[Venue]])</f>
        <v>HOME</v>
      </c>
    </row>
    <row r="10" spans="1:16" hidden="1" x14ac:dyDescent="0.45">
      <c r="A10">
        <v>40000936</v>
      </c>
      <c r="B10" t="s">
        <v>16</v>
      </c>
      <c r="C10">
        <v>44811</v>
      </c>
      <c r="D10">
        <v>35306</v>
      </c>
      <c r="E10">
        <v>20222023</v>
      </c>
      <c r="F10" t="s">
        <v>17</v>
      </c>
      <c r="G10" t="s">
        <v>27</v>
      </c>
      <c r="H10">
        <v>40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 t="s">
        <v>19</v>
      </c>
      <c r="P10" t="str">
        <f>UPPER(Table1[[#This Row],[Venue]])</f>
        <v>HOME</v>
      </c>
    </row>
    <row r="11" spans="1:16" hidden="1" x14ac:dyDescent="0.45">
      <c r="A11">
        <v>40000936</v>
      </c>
      <c r="B11" t="s">
        <v>16</v>
      </c>
      <c r="C11">
        <v>44811</v>
      </c>
      <c r="D11">
        <v>35306</v>
      </c>
      <c r="E11">
        <v>20222023</v>
      </c>
      <c r="F11" t="s">
        <v>17</v>
      </c>
      <c r="G11" t="s">
        <v>28</v>
      </c>
      <c r="H11">
        <v>41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 t="s">
        <v>19</v>
      </c>
      <c r="P11" t="str">
        <f>UPPER(Table1[[#This Row],[Venue]])</f>
        <v>HOME</v>
      </c>
    </row>
    <row r="12" spans="1:16" hidden="1" x14ac:dyDescent="0.45">
      <c r="A12">
        <v>40000936</v>
      </c>
      <c r="B12" t="s">
        <v>16</v>
      </c>
      <c r="C12">
        <v>44811</v>
      </c>
      <c r="D12">
        <v>35306</v>
      </c>
      <c r="E12">
        <v>20222023</v>
      </c>
      <c r="F12" t="s">
        <v>17</v>
      </c>
      <c r="G12" t="s">
        <v>29</v>
      </c>
      <c r="H12">
        <v>44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19</v>
      </c>
      <c r="P12" t="str">
        <f>UPPER(Table1[[#This Row],[Venue]])</f>
        <v>HOME</v>
      </c>
    </row>
    <row r="13" spans="1:16" hidden="1" x14ac:dyDescent="0.45">
      <c r="A13">
        <v>40000936</v>
      </c>
      <c r="B13" t="s">
        <v>16</v>
      </c>
      <c r="C13">
        <v>44811</v>
      </c>
      <c r="D13">
        <v>35306</v>
      </c>
      <c r="E13">
        <v>20222023</v>
      </c>
      <c r="F13" t="s">
        <v>17</v>
      </c>
      <c r="G13" t="s">
        <v>30</v>
      </c>
      <c r="H13">
        <v>55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 t="s">
        <v>19</v>
      </c>
      <c r="P13" t="str">
        <f>UPPER(Table1[[#This Row],[Venue]])</f>
        <v>HOME</v>
      </c>
    </row>
    <row r="14" spans="1:16" hidden="1" x14ac:dyDescent="0.45">
      <c r="A14">
        <v>40000936</v>
      </c>
      <c r="B14" t="s">
        <v>16</v>
      </c>
      <c r="C14">
        <v>44811</v>
      </c>
      <c r="D14">
        <v>35306</v>
      </c>
      <c r="E14">
        <v>20222023</v>
      </c>
      <c r="F14" t="s">
        <v>17</v>
      </c>
      <c r="G14" t="s">
        <v>31</v>
      </c>
      <c r="H14">
        <v>56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 t="s">
        <v>19</v>
      </c>
      <c r="P14" t="str">
        <f>UPPER(Table1[[#This Row],[Venue]])</f>
        <v>HOME</v>
      </c>
    </row>
    <row r="15" spans="1:16" hidden="1" x14ac:dyDescent="0.45">
      <c r="A15">
        <v>40000936</v>
      </c>
      <c r="B15" t="s">
        <v>16</v>
      </c>
      <c r="C15">
        <v>44811</v>
      </c>
      <c r="D15">
        <v>35306</v>
      </c>
      <c r="E15">
        <v>20222023</v>
      </c>
      <c r="F15" t="s">
        <v>17</v>
      </c>
      <c r="G15" t="s">
        <v>32</v>
      </c>
      <c r="H15">
        <v>66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 t="s">
        <v>19</v>
      </c>
      <c r="P15" t="str">
        <f>UPPER(Table1[[#This Row],[Venue]])</f>
        <v>HOME</v>
      </c>
    </row>
    <row r="16" spans="1:16" hidden="1" x14ac:dyDescent="0.45">
      <c r="A16">
        <v>40000936</v>
      </c>
      <c r="B16" t="s">
        <v>16</v>
      </c>
      <c r="C16">
        <v>44811</v>
      </c>
      <c r="D16">
        <v>35306</v>
      </c>
      <c r="E16">
        <v>20222023</v>
      </c>
      <c r="F16" t="s">
        <v>17</v>
      </c>
      <c r="G16" t="s">
        <v>33</v>
      </c>
      <c r="H16">
        <v>68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 t="s">
        <v>19</v>
      </c>
      <c r="P16" t="str">
        <f>UPPER(Table1[[#This Row],[Venue]])</f>
        <v>HOME</v>
      </c>
    </row>
    <row r="17" spans="1:16" hidden="1" x14ac:dyDescent="0.45">
      <c r="A17">
        <v>40000936</v>
      </c>
      <c r="B17" t="s">
        <v>16</v>
      </c>
      <c r="C17">
        <v>44811</v>
      </c>
      <c r="D17">
        <v>35306</v>
      </c>
      <c r="E17">
        <v>20222023</v>
      </c>
      <c r="F17" t="s">
        <v>17</v>
      </c>
      <c r="G17" t="s">
        <v>34</v>
      </c>
      <c r="H17">
        <v>74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 t="s">
        <v>19</v>
      </c>
      <c r="P17" t="str">
        <f>UPPER(Table1[[#This Row],[Venue]])</f>
        <v>HOME</v>
      </c>
    </row>
    <row r="18" spans="1:16" hidden="1" x14ac:dyDescent="0.45">
      <c r="A18">
        <v>40000936</v>
      </c>
      <c r="B18" t="s">
        <v>16</v>
      </c>
      <c r="C18">
        <v>44811</v>
      </c>
      <c r="D18">
        <v>35306</v>
      </c>
      <c r="E18">
        <v>20222023</v>
      </c>
      <c r="F18" t="s">
        <v>17</v>
      </c>
      <c r="G18" t="s">
        <v>35</v>
      </c>
      <c r="H18">
        <v>75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 t="s">
        <v>19</v>
      </c>
      <c r="P18" t="str">
        <f>UPPER(Table1[[#This Row],[Venue]])</f>
        <v>HOME</v>
      </c>
    </row>
    <row r="19" spans="1:16" hidden="1" x14ac:dyDescent="0.45">
      <c r="A19">
        <v>40000936</v>
      </c>
      <c r="B19" t="s">
        <v>16</v>
      </c>
      <c r="C19">
        <v>44811</v>
      </c>
      <c r="D19">
        <v>35306</v>
      </c>
      <c r="E19">
        <v>20222023</v>
      </c>
      <c r="F19" t="s">
        <v>17</v>
      </c>
      <c r="G19" t="s">
        <v>36</v>
      </c>
      <c r="H19">
        <v>87</v>
      </c>
      <c r="I19">
        <v>2</v>
      </c>
      <c r="J19">
        <v>0</v>
      </c>
      <c r="K19">
        <v>1</v>
      </c>
      <c r="L19">
        <v>2</v>
      </c>
      <c r="M19">
        <v>0</v>
      </c>
      <c r="N19">
        <v>0</v>
      </c>
      <c r="O19" t="s">
        <v>19</v>
      </c>
      <c r="P19" t="str">
        <f>UPPER(Table1[[#This Row],[Venue]])</f>
        <v>HOME</v>
      </c>
    </row>
    <row r="20" spans="1:16" hidden="1" x14ac:dyDescent="0.45">
      <c r="A20">
        <v>40000936</v>
      </c>
      <c r="B20" t="s">
        <v>16</v>
      </c>
      <c r="C20">
        <v>44811</v>
      </c>
      <c r="D20">
        <v>35306</v>
      </c>
      <c r="E20">
        <v>20222023</v>
      </c>
      <c r="F20" t="s">
        <v>17</v>
      </c>
      <c r="G20" t="s">
        <v>37</v>
      </c>
      <c r="H20">
        <v>90</v>
      </c>
      <c r="I20">
        <v>3</v>
      </c>
      <c r="J20">
        <v>1</v>
      </c>
      <c r="K20">
        <v>1</v>
      </c>
      <c r="L20">
        <v>2</v>
      </c>
      <c r="M20">
        <v>0</v>
      </c>
      <c r="N20">
        <v>5</v>
      </c>
      <c r="O20" t="s">
        <v>19</v>
      </c>
      <c r="P20" t="str">
        <f>UPPER(Table1[[#This Row],[Venue]])</f>
        <v>HOME</v>
      </c>
    </row>
    <row r="21" spans="1:16" hidden="1" x14ac:dyDescent="0.45">
      <c r="A21">
        <v>40000936</v>
      </c>
      <c r="B21" t="s">
        <v>16</v>
      </c>
      <c r="C21">
        <v>44811</v>
      </c>
      <c r="D21">
        <v>35306</v>
      </c>
      <c r="E21">
        <v>20222023</v>
      </c>
      <c r="F21" t="s">
        <v>17</v>
      </c>
      <c r="G21" t="s">
        <v>38</v>
      </c>
      <c r="H21">
        <v>98</v>
      </c>
      <c r="I21">
        <v>3</v>
      </c>
      <c r="J21">
        <v>1</v>
      </c>
      <c r="K21">
        <v>1</v>
      </c>
      <c r="L21">
        <v>2</v>
      </c>
      <c r="M21">
        <v>0</v>
      </c>
      <c r="N21">
        <v>5</v>
      </c>
      <c r="O21" t="s">
        <v>19</v>
      </c>
      <c r="P21" t="str">
        <f>UPPER(Table1[[#This Row],[Venue]])</f>
        <v>HOME</v>
      </c>
    </row>
    <row r="22" spans="1:16" hidden="1" x14ac:dyDescent="0.45">
      <c r="A22">
        <v>40000936</v>
      </c>
      <c r="B22" t="s">
        <v>16</v>
      </c>
      <c r="C22">
        <v>44811</v>
      </c>
      <c r="D22">
        <v>35306</v>
      </c>
      <c r="E22">
        <v>20222023</v>
      </c>
      <c r="F22" t="s">
        <v>17</v>
      </c>
      <c r="G22" t="s">
        <v>39</v>
      </c>
      <c r="H22">
        <v>2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 t="s">
        <v>40</v>
      </c>
      <c r="P22" t="str">
        <f>UPPER(Table1[[#This Row],[Venue]])</f>
        <v>AWAY</v>
      </c>
    </row>
    <row r="23" spans="1:16" hidden="1" x14ac:dyDescent="0.45">
      <c r="A23">
        <v>40000936</v>
      </c>
      <c r="B23" t="s">
        <v>16</v>
      </c>
      <c r="C23">
        <v>44811</v>
      </c>
      <c r="D23">
        <v>35306</v>
      </c>
      <c r="E23">
        <v>20222023</v>
      </c>
      <c r="F23" t="s">
        <v>17</v>
      </c>
      <c r="G23" t="s">
        <v>41</v>
      </c>
      <c r="H23">
        <v>3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 t="s">
        <v>40</v>
      </c>
      <c r="P23" t="str">
        <f>UPPER(Table1[[#This Row],[Venue]])</f>
        <v>AWAY</v>
      </c>
    </row>
    <row r="24" spans="1:16" hidden="1" x14ac:dyDescent="0.45">
      <c r="A24">
        <v>40000936</v>
      </c>
      <c r="B24" t="s">
        <v>16</v>
      </c>
      <c r="C24">
        <v>44811</v>
      </c>
      <c r="D24">
        <v>35306</v>
      </c>
      <c r="E24">
        <v>20222023</v>
      </c>
      <c r="F24" t="s">
        <v>17</v>
      </c>
      <c r="G24" t="s">
        <v>42</v>
      </c>
      <c r="H24">
        <v>8</v>
      </c>
      <c r="I24">
        <v>0</v>
      </c>
      <c r="J24">
        <v>0</v>
      </c>
      <c r="K24">
        <v>1</v>
      </c>
      <c r="L24">
        <v>0</v>
      </c>
      <c r="M24">
        <v>0</v>
      </c>
      <c r="N24">
        <v>2</v>
      </c>
      <c r="O24" t="s">
        <v>40</v>
      </c>
      <c r="P24" t="str">
        <f>UPPER(Table1[[#This Row],[Venue]])</f>
        <v>AWAY</v>
      </c>
    </row>
    <row r="25" spans="1:16" hidden="1" x14ac:dyDescent="0.45">
      <c r="A25">
        <v>40000936</v>
      </c>
      <c r="B25" t="s">
        <v>16</v>
      </c>
      <c r="C25">
        <v>44811</v>
      </c>
      <c r="D25">
        <v>35306</v>
      </c>
      <c r="E25">
        <v>20222023</v>
      </c>
      <c r="F25" t="s">
        <v>17</v>
      </c>
      <c r="G25" t="s">
        <v>43</v>
      </c>
      <c r="H25">
        <v>15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 t="s">
        <v>40</v>
      </c>
      <c r="P25" t="str">
        <f>UPPER(Table1[[#This Row],[Venue]])</f>
        <v>AWAY</v>
      </c>
    </row>
    <row r="26" spans="1:16" hidden="1" x14ac:dyDescent="0.45">
      <c r="A26">
        <v>40000936</v>
      </c>
      <c r="B26" t="s">
        <v>16</v>
      </c>
      <c r="C26">
        <v>44811</v>
      </c>
      <c r="D26">
        <v>35306</v>
      </c>
      <c r="E26">
        <v>20222023</v>
      </c>
      <c r="F26" t="s">
        <v>17</v>
      </c>
      <c r="G26" t="s">
        <v>44</v>
      </c>
      <c r="H26">
        <v>16</v>
      </c>
      <c r="I26">
        <v>1</v>
      </c>
      <c r="J26">
        <v>1</v>
      </c>
      <c r="K26">
        <v>1</v>
      </c>
      <c r="L26">
        <v>0</v>
      </c>
      <c r="M26">
        <v>0</v>
      </c>
      <c r="N26">
        <v>2</v>
      </c>
      <c r="O26" t="s">
        <v>40</v>
      </c>
      <c r="P26" t="str">
        <f>UPPER(Table1[[#This Row],[Venue]])</f>
        <v>AWAY</v>
      </c>
    </row>
    <row r="27" spans="1:16" hidden="1" x14ac:dyDescent="0.45">
      <c r="A27">
        <v>40000936</v>
      </c>
      <c r="B27" t="s">
        <v>16</v>
      </c>
      <c r="C27">
        <v>44811</v>
      </c>
      <c r="D27">
        <v>35306</v>
      </c>
      <c r="E27">
        <v>20222023</v>
      </c>
      <c r="F27" t="s">
        <v>17</v>
      </c>
      <c r="G27" t="s">
        <v>45</v>
      </c>
      <c r="H27">
        <v>17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 t="s">
        <v>40</v>
      </c>
      <c r="P27" t="str">
        <f>UPPER(Table1[[#This Row],[Venue]])</f>
        <v>AWAY</v>
      </c>
    </row>
    <row r="28" spans="1:16" hidden="1" x14ac:dyDescent="0.45">
      <c r="A28">
        <v>40000936</v>
      </c>
      <c r="B28" t="s">
        <v>16</v>
      </c>
      <c r="C28">
        <v>44811</v>
      </c>
      <c r="D28">
        <v>35306</v>
      </c>
      <c r="E28">
        <v>20222023</v>
      </c>
      <c r="F28" t="s">
        <v>17</v>
      </c>
      <c r="G28" t="s">
        <v>46</v>
      </c>
      <c r="H28">
        <v>19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 t="s">
        <v>40</v>
      </c>
      <c r="P28" t="str">
        <f>UPPER(Table1[[#This Row],[Venue]])</f>
        <v>AWAY</v>
      </c>
    </row>
    <row r="29" spans="1:16" hidden="1" x14ac:dyDescent="0.45">
      <c r="A29">
        <v>40000936</v>
      </c>
      <c r="B29" t="s">
        <v>16</v>
      </c>
      <c r="C29">
        <v>44811</v>
      </c>
      <c r="D29">
        <v>35306</v>
      </c>
      <c r="E29">
        <v>20222023</v>
      </c>
      <c r="F29" t="s">
        <v>17</v>
      </c>
      <c r="G29" t="s">
        <v>47</v>
      </c>
      <c r="H29">
        <v>24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 t="s">
        <v>40</v>
      </c>
      <c r="P29" t="str">
        <f>UPPER(Table1[[#This Row],[Venue]])</f>
        <v>AWAY</v>
      </c>
    </row>
    <row r="30" spans="1:16" hidden="1" x14ac:dyDescent="0.45">
      <c r="A30">
        <v>40000936</v>
      </c>
      <c r="B30" t="s">
        <v>16</v>
      </c>
      <c r="C30">
        <v>44811</v>
      </c>
      <c r="D30">
        <v>35306</v>
      </c>
      <c r="E30">
        <v>20222023</v>
      </c>
      <c r="F30" t="s">
        <v>17</v>
      </c>
      <c r="G30" t="s">
        <v>48</v>
      </c>
      <c r="H30">
        <v>28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 t="s">
        <v>40</v>
      </c>
      <c r="P30" t="str">
        <f>UPPER(Table1[[#This Row],[Venue]])</f>
        <v>AWAY</v>
      </c>
    </row>
    <row r="31" spans="1:16" hidden="1" x14ac:dyDescent="0.45">
      <c r="A31">
        <v>40000936</v>
      </c>
      <c r="B31" t="s">
        <v>16</v>
      </c>
      <c r="C31">
        <v>44811</v>
      </c>
      <c r="D31">
        <v>35306</v>
      </c>
      <c r="E31">
        <v>20222023</v>
      </c>
      <c r="F31" t="s">
        <v>17</v>
      </c>
      <c r="G31" t="s">
        <v>49</v>
      </c>
      <c r="H31">
        <v>31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 t="s">
        <v>40</v>
      </c>
      <c r="P31" t="str">
        <f>UPPER(Table1[[#This Row],[Venue]])</f>
        <v>AWAY</v>
      </c>
    </row>
    <row r="32" spans="1:16" hidden="1" x14ac:dyDescent="0.45">
      <c r="A32">
        <v>40000936</v>
      </c>
      <c r="B32" t="s">
        <v>16</v>
      </c>
      <c r="C32">
        <v>44811</v>
      </c>
      <c r="D32">
        <v>35306</v>
      </c>
      <c r="E32">
        <v>20222023</v>
      </c>
      <c r="F32" t="s">
        <v>17</v>
      </c>
      <c r="G32" t="s">
        <v>50</v>
      </c>
      <c r="H32">
        <v>53</v>
      </c>
      <c r="I32">
        <v>1</v>
      </c>
      <c r="J32">
        <v>0</v>
      </c>
      <c r="K32">
        <v>1</v>
      </c>
      <c r="L32">
        <v>1</v>
      </c>
      <c r="M32">
        <v>0</v>
      </c>
      <c r="N32">
        <v>2</v>
      </c>
      <c r="O32" t="s">
        <v>40</v>
      </c>
      <c r="P32" t="str">
        <f>UPPER(Table1[[#This Row],[Venue]])</f>
        <v>AWAY</v>
      </c>
    </row>
    <row r="33" spans="1:16" hidden="1" x14ac:dyDescent="0.45">
      <c r="A33">
        <v>40000936</v>
      </c>
      <c r="B33" t="s">
        <v>16</v>
      </c>
      <c r="C33">
        <v>44811</v>
      </c>
      <c r="D33">
        <v>35306</v>
      </c>
      <c r="E33">
        <v>20222023</v>
      </c>
      <c r="F33" t="s">
        <v>17</v>
      </c>
      <c r="G33" t="s">
        <v>51</v>
      </c>
      <c r="H33">
        <v>77</v>
      </c>
      <c r="I33">
        <v>1</v>
      </c>
      <c r="J33">
        <v>1</v>
      </c>
      <c r="K33">
        <v>1</v>
      </c>
      <c r="L33">
        <v>0</v>
      </c>
      <c r="M33">
        <v>0</v>
      </c>
      <c r="N33">
        <v>2</v>
      </c>
      <c r="O33" t="s">
        <v>40</v>
      </c>
      <c r="P33" t="str">
        <f>UPPER(Table1[[#This Row],[Venue]])</f>
        <v>AWAY</v>
      </c>
    </row>
    <row r="34" spans="1:16" hidden="1" x14ac:dyDescent="0.45">
      <c r="A34">
        <v>40000936</v>
      </c>
      <c r="B34" t="s">
        <v>16</v>
      </c>
      <c r="C34">
        <v>44811</v>
      </c>
      <c r="D34">
        <v>35306</v>
      </c>
      <c r="E34">
        <v>20222023</v>
      </c>
      <c r="F34" t="s">
        <v>17</v>
      </c>
      <c r="G34" t="s">
        <v>52</v>
      </c>
      <c r="H34">
        <v>79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 t="s">
        <v>40</v>
      </c>
      <c r="P34" t="str">
        <f>UPPER(Table1[[#This Row],[Venue]])</f>
        <v>AWAY</v>
      </c>
    </row>
    <row r="35" spans="1:16" hidden="1" x14ac:dyDescent="0.45">
      <c r="A35">
        <v>40000936</v>
      </c>
      <c r="B35" t="s">
        <v>16</v>
      </c>
      <c r="C35">
        <v>44811</v>
      </c>
      <c r="D35">
        <v>35306</v>
      </c>
      <c r="E35">
        <v>20222023</v>
      </c>
      <c r="F35" t="s">
        <v>17</v>
      </c>
      <c r="G35" t="s">
        <v>53</v>
      </c>
      <c r="H35">
        <v>81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 t="s">
        <v>40</v>
      </c>
      <c r="P35" t="str">
        <f>UPPER(Table1[[#This Row],[Venue]])</f>
        <v>AWAY</v>
      </c>
    </row>
    <row r="36" spans="1:16" hidden="1" x14ac:dyDescent="0.45">
      <c r="A36">
        <v>40000936</v>
      </c>
      <c r="B36" t="s">
        <v>16</v>
      </c>
      <c r="C36">
        <v>44811</v>
      </c>
      <c r="D36">
        <v>35306</v>
      </c>
      <c r="E36">
        <v>20222023</v>
      </c>
      <c r="F36" t="s">
        <v>17</v>
      </c>
      <c r="G36" t="s">
        <v>54</v>
      </c>
      <c r="H36">
        <v>87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 t="s">
        <v>40</v>
      </c>
      <c r="P36" t="str">
        <f>UPPER(Table1[[#This Row],[Venue]])</f>
        <v>AWAY</v>
      </c>
    </row>
    <row r="37" spans="1:16" hidden="1" x14ac:dyDescent="0.45">
      <c r="A37">
        <v>40000936</v>
      </c>
      <c r="B37" t="s">
        <v>16</v>
      </c>
      <c r="C37">
        <v>44811</v>
      </c>
      <c r="D37">
        <v>35306</v>
      </c>
      <c r="E37">
        <v>20222023</v>
      </c>
      <c r="F37" t="s">
        <v>17</v>
      </c>
      <c r="G37" t="s">
        <v>55</v>
      </c>
      <c r="H37">
        <v>88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 t="s">
        <v>40</v>
      </c>
      <c r="P37" t="str">
        <f>UPPER(Table1[[#This Row],[Venue]])</f>
        <v>AWAY</v>
      </c>
    </row>
    <row r="38" spans="1:16" hidden="1" x14ac:dyDescent="0.45">
      <c r="A38">
        <v>40000936</v>
      </c>
      <c r="B38" t="s">
        <v>16</v>
      </c>
      <c r="C38">
        <v>44811</v>
      </c>
      <c r="D38">
        <v>35306</v>
      </c>
      <c r="E38">
        <v>20222023</v>
      </c>
      <c r="F38" t="s">
        <v>17</v>
      </c>
      <c r="G38" t="s">
        <v>56</v>
      </c>
      <c r="H38">
        <v>89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 t="s">
        <v>40</v>
      </c>
      <c r="P38" t="str">
        <f>UPPER(Table1[[#This Row],[Venue]])</f>
        <v>AWAY</v>
      </c>
    </row>
    <row r="39" spans="1:16" hidden="1" x14ac:dyDescent="0.45">
      <c r="A39">
        <v>40000934</v>
      </c>
      <c r="B39" t="s">
        <v>57</v>
      </c>
      <c r="C39">
        <v>44811</v>
      </c>
      <c r="D39">
        <v>35304</v>
      </c>
      <c r="E39">
        <v>20222023</v>
      </c>
      <c r="F39" t="s">
        <v>17</v>
      </c>
      <c r="G39" t="s">
        <v>58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 t="s">
        <v>19</v>
      </c>
      <c r="P39" t="str">
        <f>UPPER(Table1[[#This Row],[Venue]])</f>
        <v>HOME</v>
      </c>
    </row>
    <row r="40" spans="1:16" hidden="1" x14ac:dyDescent="0.45">
      <c r="A40">
        <v>40000934</v>
      </c>
      <c r="B40" t="s">
        <v>57</v>
      </c>
      <c r="C40">
        <v>44811</v>
      </c>
      <c r="D40">
        <v>35304</v>
      </c>
      <c r="E40">
        <v>20222023</v>
      </c>
      <c r="F40" t="s">
        <v>17</v>
      </c>
      <c r="G40" t="s">
        <v>59</v>
      </c>
      <c r="H40">
        <v>2</v>
      </c>
      <c r="I40">
        <v>2</v>
      </c>
      <c r="J40">
        <v>0</v>
      </c>
      <c r="K40">
        <v>1</v>
      </c>
      <c r="L40">
        <v>2</v>
      </c>
      <c r="M40">
        <v>0</v>
      </c>
      <c r="N40">
        <v>0</v>
      </c>
      <c r="O40" t="s">
        <v>19</v>
      </c>
      <c r="P40" t="str">
        <f>UPPER(Table1[[#This Row],[Venue]])</f>
        <v>HOME</v>
      </c>
    </row>
    <row r="41" spans="1:16" hidden="1" x14ac:dyDescent="0.45">
      <c r="A41">
        <v>40000934</v>
      </c>
      <c r="B41" t="s">
        <v>57</v>
      </c>
      <c r="C41">
        <v>44811</v>
      </c>
      <c r="D41">
        <v>35304</v>
      </c>
      <c r="E41">
        <v>20222023</v>
      </c>
      <c r="F41" t="s">
        <v>17</v>
      </c>
      <c r="G41" t="s">
        <v>60</v>
      </c>
      <c r="H41">
        <v>4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 t="s">
        <v>19</v>
      </c>
      <c r="P41" t="str">
        <f>UPPER(Table1[[#This Row],[Venue]])</f>
        <v>HOME</v>
      </c>
    </row>
    <row r="42" spans="1:16" hidden="1" x14ac:dyDescent="0.45">
      <c r="A42">
        <v>40000934</v>
      </c>
      <c r="B42" t="s">
        <v>57</v>
      </c>
      <c r="C42">
        <v>44811</v>
      </c>
      <c r="D42">
        <v>35304</v>
      </c>
      <c r="E42">
        <v>20222023</v>
      </c>
      <c r="F42" t="s">
        <v>17</v>
      </c>
      <c r="G42" t="s">
        <v>61</v>
      </c>
      <c r="H42">
        <v>6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 t="s">
        <v>19</v>
      </c>
      <c r="P42" t="str">
        <f>UPPER(Table1[[#This Row],[Venue]])</f>
        <v>HOME</v>
      </c>
    </row>
    <row r="43" spans="1:16" hidden="1" x14ac:dyDescent="0.45">
      <c r="A43">
        <v>40000934</v>
      </c>
      <c r="B43" t="s">
        <v>57</v>
      </c>
      <c r="C43">
        <v>44811</v>
      </c>
      <c r="D43">
        <v>35304</v>
      </c>
      <c r="E43">
        <v>20222023</v>
      </c>
      <c r="F43" t="s">
        <v>17</v>
      </c>
      <c r="G43" t="s">
        <v>62</v>
      </c>
      <c r="H43">
        <v>7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 t="s">
        <v>19</v>
      </c>
      <c r="P43" t="str">
        <f>UPPER(Table1[[#This Row],[Venue]])</f>
        <v>HOME</v>
      </c>
    </row>
    <row r="44" spans="1:16" hidden="1" x14ac:dyDescent="0.45">
      <c r="A44">
        <v>40000934</v>
      </c>
      <c r="B44" t="s">
        <v>57</v>
      </c>
      <c r="C44">
        <v>44811</v>
      </c>
      <c r="D44">
        <v>35304</v>
      </c>
      <c r="E44">
        <v>20222023</v>
      </c>
      <c r="F44" t="s">
        <v>17</v>
      </c>
      <c r="G44" t="s">
        <v>63</v>
      </c>
      <c r="H44">
        <v>10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 t="s">
        <v>19</v>
      </c>
      <c r="P44" t="str">
        <f>UPPER(Table1[[#This Row],[Venue]])</f>
        <v>HOME</v>
      </c>
    </row>
    <row r="45" spans="1:16" hidden="1" x14ac:dyDescent="0.45">
      <c r="A45">
        <v>40000934</v>
      </c>
      <c r="B45" t="s">
        <v>57</v>
      </c>
      <c r="C45">
        <v>44811</v>
      </c>
      <c r="D45">
        <v>35304</v>
      </c>
      <c r="E45">
        <v>20222023</v>
      </c>
      <c r="F45" t="s">
        <v>17</v>
      </c>
      <c r="G45" t="s">
        <v>64</v>
      </c>
      <c r="H45">
        <v>14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 t="s">
        <v>19</v>
      </c>
      <c r="P45" t="str">
        <f>UPPER(Table1[[#This Row],[Venue]])</f>
        <v>HOME</v>
      </c>
    </row>
    <row r="46" spans="1:16" hidden="1" x14ac:dyDescent="0.45">
      <c r="A46">
        <v>40000934</v>
      </c>
      <c r="B46" t="s">
        <v>57</v>
      </c>
      <c r="C46">
        <v>44811</v>
      </c>
      <c r="D46">
        <v>35304</v>
      </c>
      <c r="E46">
        <v>20222023</v>
      </c>
      <c r="F46" t="s">
        <v>17</v>
      </c>
      <c r="G46" t="s">
        <v>65</v>
      </c>
      <c r="H46">
        <v>17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 t="s">
        <v>19</v>
      </c>
      <c r="P46" t="str">
        <f>UPPER(Table1[[#This Row],[Venue]])</f>
        <v>HOME</v>
      </c>
    </row>
    <row r="47" spans="1:16" hidden="1" x14ac:dyDescent="0.45">
      <c r="A47">
        <v>40000934</v>
      </c>
      <c r="B47" t="s">
        <v>57</v>
      </c>
      <c r="C47">
        <v>44811</v>
      </c>
      <c r="D47">
        <v>35304</v>
      </c>
      <c r="E47">
        <v>20222023</v>
      </c>
      <c r="F47" t="s">
        <v>17</v>
      </c>
      <c r="G47" t="s">
        <v>66</v>
      </c>
      <c r="H47">
        <v>19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 t="s">
        <v>19</v>
      </c>
      <c r="P47" t="str">
        <f>UPPER(Table1[[#This Row],[Venue]])</f>
        <v>HOME</v>
      </c>
    </row>
    <row r="48" spans="1:16" hidden="1" x14ac:dyDescent="0.45">
      <c r="A48">
        <v>40000934</v>
      </c>
      <c r="B48" t="s">
        <v>57</v>
      </c>
      <c r="C48">
        <v>44811</v>
      </c>
      <c r="D48">
        <v>35304</v>
      </c>
      <c r="E48">
        <v>20222023</v>
      </c>
      <c r="F48" t="s">
        <v>17</v>
      </c>
      <c r="G48" t="s">
        <v>67</v>
      </c>
      <c r="H48">
        <v>21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 t="s">
        <v>19</v>
      </c>
      <c r="P48" t="str">
        <f>UPPER(Table1[[#This Row],[Venue]])</f>
        <v>HOME</v>
      </c>
    </row>
    <row r="49" spans="1:16" hidden="1" x14ac:dyDescent="0.45">
      <c r="A49">
        <v>40000934</v>
      </c>
      <c r="B49" t="s">
        <v>57</v>
      </c>
      <c r="C49">
        <v>44811</v>
      </c>
      <c r="D49">
        <v>35304</v>
      </c>
      <c r="E49">
        <v>20222023</v>
      </c>
      <c r="F49" t="s">
        <v>17</v>
      </c>
      <c r="G49" t="s">
        <v>68</v>
      </c>
      <c r="H49">
        <v>25</v>
      </c>
      <c r="I49">
        <v>2</v>
      </c>
      <c r="J49">
        <v>1</v>
      </c>
      <c r="K49">
        <v>1</v>
      </c>
      <c r="L49">
        <v>1</v>
      </c>
      <c r="M49">
        <v>0</v>
      </c>
      <c r="N49">
        <v>0</v>
      </c>
      <c r="O49" t="s">
        <v>19</v>
      </c>
      <c r="P49" t="str">
        <f>UPPER(Table1[[#This Row],[Venue]])</f>
        <v>HOME</v>
      </c>
    </row>
    <row r="50" spans="1:16" hidden="1" x14ac:dyDescent="0.45">
      <c r="A50">
        <v>40000934</v>
      </c>
      <c r="B50" t="s">
        <v>57</v>
      </c>
      <c r="C50">
        <v>44811</v>
      </c>
      <c r="D50">
        <v>35304</v>
      </c>
      <c r="E50">
        <v>20222023</v>
      </c>
      <c r="F50" t="s">
        <v>17</v>
      </c>
      <c r="G50" t="s">
        <v>69</v>
      </c>
      <c r="H50">
        <v>45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 t="s">
        <v>19</v>
      </c>
      <c r="P50" t="str">
        <f>UPPER(Table1[[#This Row],[Venue]])</f>
        <v>HOME</v>
      </c>
    </row>
    <row r="51" spans="1:16" hidden="1" x14ac:dyDescent="0.45">
      <c r="A51">
        <v>40000934</v>
      </c>
      <c r="B51" t="s">
        <v>57</v>
      </c>
      <c r="C51">
        <v>44811</v>
      </c>
      <c r="D51">
        <v>35304</v>
      </c>
      <c r="E51">
        <v>20222023</v>
      </c>
      <c r="F51" t="s">
        <v>17</v>
      </c>
      <c r="G51" t="s">
        <v>70</v>
      </c>
      <c r="H51">
        <v>52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 t="s">
        <v>19</v>
      </c>
      <c r="P51" t="str">
        <f>UPPER(Table1[[#This Row],[Venue]])</f>
        <v>HOME</v>
      </c>
    </row>
    <row r="52" spans="1:16" hidden="1" x14ac:dyDescent="0.45">
      <c r="A52">
        <v>40000934</v>
      </c>
      <c r="B52" t="s">
        <v>57</v>
      </c>
      <c r="C52">
        <v>44811</v>
      </c>
      <c r="D52">
        <v>35304</v>
      </c>
      <c r="E52">
        <v>20222023</v>
      </c>
      <c r="F52" t="s">
        <v>17</v>
      </c>
      <c r="G52" t="s">
        <v>71</v>
      </c>
      <c r="H52">
        <v>55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 t="s">
        <v>19</v>
      </c>
      <c r="P52" t="str">
        <f>UPPER(Table1[[#This Row],[Venue]])</f>
        <v>HOME</v>
      </c>
    </row>
    <row r="53" spans="1:16" hidden="1" x14ac:dyDescent="0.45">
      <c r="A53">
        <v>40000934</v>
      </c>
      <c r="B53" t="s">
        <v>57</v>
      </c>
      <c r="C53">
        <v>44811</v>
      </c>
      <c r="D53">
        <v>35304</v>
      </c>
      <c r="E53">
        <v>20222023</v>
      </c>
      <c r="F53" t="s">
        <v>17</v>
      </c>
      <c r="G53" t="s">
        <v>72</v>
      </c>
      <c r="H53">
        <v>77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 t="s">
        <v>19</v>
      </c>
      <c r="P53" t="str">
        <f>UPPER(Table1[[#This Row],[Venue]])</f>
        <v>HOME</v>
      </c>
    </row>
    <row r="54" spans="1:16" hidden="1" x14ac:dyDescent="0.45">
      <c r="A54">
        <v>40000934</v>
      </c>
      <c r="B54" t="s">
        <v>57</v>
      </c>
      <c r="C54">
        <v>44811</v>
      </c>
      <c r="D54">
        <v>35304</v>
      </c>
      <c r="E54">
        <v>20222023</v>
      </c>
      <c r="F54" t="s">
        <v>17</v>
      </c>
      <c r="G54" t="s">
        <v>73</v>
      </c>
      <c r="H54">
        <v>90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 t="s">
        <v>19</v>
      </c>
      <c r="P54" t="str">
        <f>UPPER(Table1[[#This Row],[Venue]])</f>
        <v>HOME</v>
      </c>
    </row>
    <row r="55" spans="1:16" hidden="1" x14ac:dyDescent="0.45">
      <c r="A55">
        <v>40000934</v>
      </c>
      <c r="B55" t="s">
        <v>57</v>
      </c>
      <c r="C55">
        <v>44811</v>
      </c>
      <c r="D55">
        <v>35304</v>
      </c>
      <c r="E55">
        <v>20222023</v>
      </c>
      <c r="F55" t="s">
        <v>17</v>
      </c>
      <c r="G55" t="s">
        <v>74</v>
      </c>
      <c r="H55">
        <v>92</v>
      </c>
      <c r="I55">
        <v>2</v>
      </c>
      <c r="J55">
        <v>2</v>
      </c>
      <c r="K55">
        <v>1</v>
      </c>
      <c r="L55">
        <v>0</v>
      </c>
      <c r="M55">
        <v>0</v>
      </c>
      <c r="N55">
        <v>2</v>
      </c>
      <c r="O55" t="s">
        <v>19</v>
      </c>
      <c r="P55" t="str">
        <f>UPPER(Table1[[#This Row],[Venue]])</f>
        <v>HOME</v>
      </c>
    </row>
    <row r="56" spans="1:16" hidden="1" x14ac:dyDescent="0.45">
      <c r="A56">
        <v>40000934</v>
      </c>
      <c r="B56" t="s">
        <v>57</v>
      </c>
      <c r="C56">
        <v>44811</v>
      </c>
      <c r="D56">
        <v>35304</v>
      </c>
      <c r="E56">
        <v>20222023</v>
      </c>
      <c r="F56" t="s">
        <v>17</v>
      </c>
      <c r="G56" t="s">
        <v>75</v>
      </c>
      <c r="H56">
        <v>96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 t="s">
        <v>19</v>
      </c>
      <c r="P56" t="str">
        <f>UPPER(Table1[[#This Row],[Venue]])</f>
        <v>HOME</v>
      </c>
    </row>
    <row r="57" spans="1:16" hidden="1" x14ac:dyDescent="0.45">
      <c r="A57">
        <v>40000934</v>
      </c>
      <c r="B57" t="s">
        <v>57</v>
      </c>
      <c r="C57">
        <v>44811</v>
      </c>
      <c r="D57">
        <v>35304</v>
      </c>
      <c r="E57">
        <v>20222023</v>
      </c>
      <c r="F57" t="s">
        <v>17</v>
      </c>
      <c r="G57" t="s">
        <v>76</v>
      </c>
      <c r="H57">
        <v>99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19</v>
      </c>
      <c r="P57" t="str">
        <f>UPPER(Table1[[#This Row],[Venue]])</f>
        <v>HOME</v>
      </c>
    </row>
    <row r="58" spans="1:16" hidden="1" x14ac:dyDescent="0.45">
      <c r="A58">
        <v>40000934</v>
      </c>
      <c r="B58" t="s">
        <v>57</v>
      </c>
      <c r="C58">
        <v>44811</v>
      </c>
      <c r="D58">
        <v>35304</v>
      </c>
      <c r="E58">
        <v>20222023</v>
      </c>
      <c r="F58" t="s">
        <v>17</v>
      </c>
      <c r="G58" t="s">
        <v>77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 t="s">
        <v>40</v>
      </c>
      <c r="P58" t="str">
        <f>UPPER(Table1[[#This Row],[Venue]])</f>
        <v>AWAY</v>
      </c>
    </row>
    <row r="59" spans="1:16" hidden="1" x14ac:dyDescent="0.45">
      <c r="A59">
        <v>40000934</v>
      </c>
      <c r="B59" t="s">
        <v>57</v>
      </c>
      <c r="C59">
        <v>44811</v>
      </c>
      <c r="D59">
        <v>35304</v>
      </c>
      <c r="E59">
        <v>20222023</v>
      </c>
      <c r="F59" t="s">
        <v>17</v>
      </c>
      <c r="G59" t="s">
        <v>78</v>
      </c>
      <c r="H59">
        <v>8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 t="s">
        <v>40</v>
      </c>
      <c r="P59" t="str">
        <f>UPPER(Table1[[#This Row],[Venue]])</f>
        <v>AWAY</v>
      </c>
    </row>
    <row r="60" spans="1:16" hidden="1" x14ac:dyDescent="0.45">
      <c r="A60">
        <v>40000934</v>
      </c>
      <c r="B60" t="s">
        <v>57</v>
      </c>
      <c r="C60">
        <v>44811</v>
      </c>
      <c r="D60">
        <v>35304</v>
      </c>
      <c r="E60">
        <v>20222023</v>
      </c>
      <c r="F60" t="s">
        <v>17</v>
      </c>
      <c r="G60" t="s">
        <v>79</v>
      </c>
      <c r="H60">
        <v>9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 t="s">
        <v>40</v>
      </c>
      <c r="P60" t="str">
        <f>UPPER(Table1[[#This Row],[Venue]])</f>
        <v>AWAY</v>
      </c>
    </row>
    <row r="61" spans="1:16" hidden="1" x14ac:dyDescent="0.45">
      <c r="A61">
        <v>40000934</v>
      </c>
      <c r="B61" t="s">
        <v>57</v>
      </c>
      <c r="C61">
        <v>44811</v>
      </c>
      <c r="D61">
        <v>35304</v>
      </c>
      <c r="E61">
        <v>20222023</v>
      </c>
      <c r="F61" t="s">
        <v>17</v>
      </c>
      <c r="G61" t="s">
        <v>80</v>
      </c>
      <c r="H61">
        <v>10</v>
      </c>
      <c r="I61">
        <v>2</v>
      </c>
      <c r="J61">
        <v>1</v>
      </c>
      <c r="K61">
        <v>1</v>
      </c>
      <c r="L61">
        <v>1</v>
      </c>
      <c r="M61">
        <v>1</v>
      </c>
      <c r="N61">
        <v>2</v>
      </c>
      <c r="O61" t="s">
        <v>40</v>
      </c>
      <c r="P61" t="str">
        <f>UPPER(Table1[[#This Row],[Venue]])</f>
        <v>AWAY</v>
      </c>
    </row>
    <row r="62" spans="1:16" hidden="1" x14ac:dyDescent="0.45">
      <c r="A62">
        <v>40000934</v>
      </c>
      <c r="B62" t="s">
        <v>57</v>
      </c>
      <c r="C62">
        <v>44811</v>
      </c>
      <c r="D62">
        <v>35304</v>
      </c>
      <c r="E62">
        <v>20222023</v>
      </c>
      <c r="F62" t="s">
        <v>17</v>
      </c>
      <c r="G62" t="s">
        <v>81</v>
      </c>
      <c r="H62">
        <v>13</v>
      </c>
      <c r="I62">
        <v>1</v>
      </c>
      <c r="J62">
        <v>1</v>
      </c>
      <c r="K62">
        <v>1</v>
      </c>
      <c r="L62">
        <v>0</v>
      </c>
      <c r="M62">
        <v>0</v>
      </c>
      <c r="N62">
        <v>2</v>
      </c>
      <c r="O62" t="s">
        <v>40</v>
      </c>
      <c r="P62" t="str">
        <f>UPPER(Table1[[#This Row],[Venue]])</f>
        <v>AWAY</v>
      </c>
    </row>
    <row r="63" spans="1:16" hidden="1" x14ac:dyDescent="0.45">
      <c r="A63">
        <v>40000934</v>
      </c>
      <c r="B63" t="s">
        <v>57</v>
      </c>
      <c r="C63">
        <v>44811</v>
      </c>
      <c r="D63">
        <v>35304</v>
      </c>
      <c r="E63">
        <v>20222023</v>
      </c>
      <c r="F63" t="s">
        <v>17</v>
      </c>
      <c r="G63" t="s">
        <v>82</v>
      </c>
      <c r="H63">
        <v>15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 t="s">
        <v>40</v>
      </c>
      <c r="P63" t="str">
        <f>UPPER(Table1[[#This Row],[Venue]])</f>
        <v>AWAY</v>
      </c>
    </row>
    <row r="64" spans="1:16" hidden="1" x14ac:dyDescent="0.45">
      <c r="A64">
        <v>40000934</v>
      </c>
      <c r="B64" t="s">
        <v>57</v>
      </c>
      <c r="C64">
        <v>44811</v>
      </c>
      <c r="D64">
        <v>35304</v>
      </c>
      <c r="E64">
        <v>20222023</v>
      </c>
      <c r="F64" t="s">
        <v>17</v>
      </c>
      <c r="G64" t="s">
        <v>83</v>
      </c>
      <c r="H64">
        <v>17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 t="s">
        <v>40</v>
      </c>
      <c r="P64" t="str">
        <f>UPPER(Table1[[#This Row],[Venue]])</f>
        <v>AWAY</v>
      </c>
    </row>
    <row r="65" spans="1:16" hidden="1" x14ac:dyDescent="0.45">
      <c r="A65">
        <v>40000934</v>
      </c>
      <c r="B65" t="s">
        <v>57</v>
      </c>
      <c r="C65">
        <v>44811</v>
      </c>
      <c r="D65">
        <v>35304</v>
      </c>
      <c r="E65">
        <v>20222023</v>
      </c>
      <c r="F65" t="s">
        <v>17</v>
      </c>
      <c r="G65" t="s">
        <v>84</v>
      </c>
      <c r="H65">
        <v>18</v>
      </c>
      <c r="I65">
        <v>3</v>
      </c>
      <c r="J65">
        <v>0</v>
      </c>
      <c r="K65">
        <v>1</v>
      </c>
      <c r="L65">
        <v>3</v>
      </c>
      <c r="M65">
        <v>0</v>
      </c>
      <c r="N65">
        <v>0</v>
      </c>
      <c r="O65" t="s">
        <v>40</v>
      </c>
      <c r="P65" t="str">
        <f>UPPER(Table1[[#This Row],[Venue]])</f>
        <v>AWAY</v>
      </c>
    </row>
    <row r="66" spans="1:16" hidden="1" x14ac:dyDescent="0.45">
      <c r="A66">
        <v>40000934</v>
      </c>
      <c r="B66" t="s">
        <v>57</v>
      </c>
      <c r="C66">
        <v>44811</v>
      </c>
      <c r="D66">
        <v>35304</v>
      </c>
      <c r="E66">
        <v>20222023</v>
      </c>
      <c r="F66" t="s">
        <v>17</v>
      </c>
      <c r="G66" t="s">
        <v>85</v>
      </c>
      <c r="H66">
        <v>19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40</v>
      </c>
      <c r="P66" t="str">
        <f>UPPER(Table1[[#This Row],[Venue]])</f>
        <v>AWAY</v>
      </c>
    </row>
    <row r="67" spans="1:16" hidden="1" x14ac:dyDescent="0.45">
      <c r="A67">
        <v>40000934</v>
      </c>
      <c r="B67" t="s">
        <v>57</v>
      </c>
      <c r="C67">
        <v>44811</v>
      </c>
      <c r="D67">
        <v>35304</v>
      </c>
      <c r="E67">
        <v>20222023</v>
      </c>
      <c r="F67" t="s">
        <v>17</v>
      </c>
      <c r="G67" t="s">
        <v>86</v>
      </c>
      <c r="H67">
        <v>25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 t="s">
        <v>40</v>
      </c>
      <c r="P67" t="str">
        <f>UPPER(Table1[[#This Row],[Venue]])</f>
        <v>AWAY</v>
      </c>
    </row>
    <row r="68" spans="1:16" hidden="1" x14ac:dyDescent="0.45">
      <c r="A68">
        <v>40000934</v>
      </c>
      <c r="B68" t="s">
        <v>57</v>
      </c>
      <c r="C68">
        <v>44811</v>
      </c>
      <c r="D68">
        <v>35304</v>
      </c>
      <c r="E68">
        <v>20222023</v>
      </c>
      <c r="F68" t="s">
        <v>17</v>
      </c>
      <c r="G68" t="s">
        <v>87</v>
      </c>
      <c r="H68">
        <v>27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 t="s">
        <v>40</v>
      </c>
      <c r="P68" t="str">
        <f>UPPER(Table1[[#This Row],[Venue]])</f>
        <v>AWAY</v>
      </c>
    </row>
    <row r="69" spans="1:16" hidden="1" x14ac:dyDescent="0.45">
      <c r="A69">
        <v>40000934</v>
      </c>
      <c r="B69" t="s">
        <v>57</v>
      </c>
      <c r="C69">
        <v>44811</v>
      </c>
      <c r="D69">
        <v>35304</v>
      </c>
      <c r="E69">
        <v>20222023</v>
      </c>
      <c r="F69" t="s">
        <v>17</v>
      </c>
      <c r="G69" t="s">
        <v>88</v>
      </c>
      <c r="H69">
        <v>30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 t="s">
        <v>40</v>
      </c>
      <c r="P69" t="str">
        <f>UPPER(Table1[[#This Row],[Venue]])</f>
        <v>AWAY</v>
      </c>
    </row>
    <row r="70" spans="1:16" hidden="1" x14ac:dyDescent="0.45">
      <c r="A70">
        <v>40000934</v>
      </c>
      <c r="B70" t="s">
        <v>57</v>
      </c>
      <c r="C70">
        <v>44811</v>
      </c>
      <c r="D70">
        <v>35304</v>
      </c>
      <c r="E70">
        <v>20222023</v>
      </c>
      <c r="F70" t="s">
        <v>17</v>
      </c>
      <c r="G70" t="s">
        <v>89</v>
      </c>
      <c r="H70">
        <v>71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 t="s">
        <v>40</v>
      </c>
      <c r="P70" t="str">
        <f>UPPER(Table1[[#This Row],[Venue]])</f>
        <v>AWAY</v>
      </c>
    </row>
    <row r="71" spans="1:16" hidden="1" x14ac:dyDescent="0.45">
      <c r="A71">
        <v>40000934</v>
      </c>
      <c r="B71" t="s">
        <v>57</v>
      </c>
      <c r="C71">
        <v>44811</v>
      </c>
      <c r="D71">
        <v>35304</v>
      </c>
      <c r="E71">
        <v>20222023</v>
      </c>
      <c r="F71" t="s">
        <v>17</v>
      </c>
      <c r="G71" t="s">
        <v>90</v>
      </c>
      <c r="H71">
        <v>87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 t="s">
        <v>40</v>
      </c>
      <c r="P71" t="str">
        <f>UPPER(Table1[[#This Row],[Venue]])</f>
        <v>AWAY</v>
      </c>
    </row>
    <row r="72" spans="1:16" hidden="1" x14ac:dyDescent="0.45">
      <c r="A72">
        <v>40000934</v>
      </c>
      <c r="B72" t="s">
        <v>57</v>
      </c>
      <c r="C72">
        <v>44811</v>
      </c>
      <c r="D72">
        <v>35304</v>
      </c>
      <c r="E72">
        <v>20222023</v>
      </c>
      <c r="F72" t="s">
        <v>17</v>
      </c>
      <c r="G72" t="s">
        <v>91</v>
      </c>
      <c r="H72">
        <v>89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 t="s">
        <v>40</v>
      </c>
      <c r="P72" t="str">
        <f>UPPER(Table1[[#This Row],[Venue]])</f>
        <v>AWAY</v>
      </c>
    </row>
    <row r="73" spans="1:16" hidden="1" x14ac:dyDescent="0.45">
      <c r="A73">
        <v>40000934</v>
      </c>
      <c r="B73" t="s">
        <v>57</v>
      </c>
      <c r="C73">
        <v>44811</v>
      </c>
      <c r="D73">
        <v>35304</v>
      </c>
      <c r="E73">
        <v>20222023</v>
      </c>
      <c r="F73" t="s">
        <v>17</v>
      </c>
      <c r="G73" t="s">
        <v>92</v>
      </c>
      <c r="H73">
        <v>96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40</v>
      </c>
      <c r="P73" t="str">
        <f>UPPER(Table1[[#This Row],[Venue]])</f>
        <v>AWAY</v>
      </c>
    </row>
    <row r="74" spans="1:16" hidden="1" x14ac:dyDescent="0.45">
      <c r="A74">
        <v>40000934</v>
      </c>
      <c r="B74" t="s">
        <v>57</v>
      </c>
      <c r="C74">
        <v>44811</v>
      </c>
      <c r="D74">
        <v>35304</v>
      </c>
      <c r="E74">
        <v>20222023</v>
      </c>
      <c r="F74" t="s">
        <v>17</v>
      </c>
      <c r="G74" t="s">
        <v>93</v>
      </c>
      <c r="H74">
        <v>98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 t="s">
        <v>40</v>
      </c>
      <c r="P74" t="str">
        <f>UPPER(Table1[[#This Row],[Venue]])</f>
        <v>AWAY</v>
      </c>
    </row>
    <row r="75" spans="1:16" hidden="1" x14ac:dyDescent="0.45">
      <c r="A75">
        <v>40000935</v>
      </c>
      <c r="B75" t="s">
        <v>94</v>
      </c>
      <c r="C75">
        <v>44813</v>
      </c>
      <c r="D75">
        <v>35305</v>
      </c>
      <c r="E75">
        <v>20222023</v>
      </c>
      <c r="F75" t="s">
        <v>17</v>
      </c>
      <c r="G75" t="s">
        <v>95</v>
      </c>
      <c r="H75">
        <v>5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 t="s">
        <v>19</v>
      </c>
      <c r="P75" t="str">
        <f>UPPER(Table1[[#This Row],[Venue]])</f>
        <v>HOME</v>
      </c>
    </row>
    <row r="76" spans="1:16" hidden="1" x14ac:dyDescent="0.45">
      <c r="A76">
        <v>40000935</v>
      </c>
      <c r="B76" t="s">
        <v>94</v>
      </c>
      <c r="C76">
        <v>44813</v>
      </c>
      <c r="D76">
        <v>35305</v>
      </c>
      <c r="E76">
        <v>20222023</v>
      </c>
      <c r="F76" t="s">
        <v>17</v>
      </c>
      <c r="G76" t="s">
        <v>96</v>
      </c>
      <c r="H76">
        <v>10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O76" t="s">
        <v>19</v>
      </c>
      <c r="P76" t="str">
        <f>UPPER(Table1[[#This Row],[Venue]])</f>
        <v>HOME</v>
      </c>
    </row>
    <row r="77" spans="1:16" hidden="1" x14ac:dyDescent="0.45">
      <c r="A77">
        <v>40000935</v>
      </c>
      <c r="B77" t="s">
        <v>94</v>
      </c>
      <c r="C77">
        <v>44813</v>
      </c>
      <c r="D77">
        <v>35305</v>
      </c>
      <c r="E77">
        <v>20222023</v>
      </c>
      <c r="F77" t="s">
        <v>17</v>
      </c>
      <c r="G77" t="s">
        <v>97</v>
      </c>
      <c r="H77">
        <v>11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 t="s">
        <v>19</v>
      </c>
      <c r="P77" t="str">
        <f>UPPER(Table1[[#This Row],[Venue]])</f>
        <v>HOME</v>
      </c>
    </row>
    <row r="78" spans="1:16" hidden="1" x14ac:dyDescent="0.45">
      <c r="A78">
        <v>40000935</v>
      </c>
      <c r="B78" t="s">
        <v>94</v>
      </c>
      <c r="C78">
        <v>44813</v>
      </c>
      <c r="D78">
        <v>35305</v>
      </c>
      <c r="E78">
        <v>20222023</v>
      </c>
      <c r="F78" t="s">
        <v>17</v>
      </c>
      <c r="G78" t="s">
        <v>98</v>
      </c>
      <c r="H78">
        <v>16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 t="s">
        <v>19</v>
      </c>
      <c r="P78" t="str">
        <f>UPPER(Table1[[#This Row],[Venue]])</f>
        <v>HOME</v>
      </c>
    </row>
    <row r="79" spans="1:16" hidden="1" x14ac:dyDescent="0.45">
      <c r="A79">
        <v>40000935</v>
      </c>
      <c r="B79" t="s">
        <v>94</v>
      </c>
      <c r="C79">
        <v>44813</v>
      </c>
      <c r="D79">
        <v>35305</v>
      </c>
      <c r="E79">
        <v>20222023</v>
      </c>
      <c r="F79" t="s">
        <v>17</v>
      </c>
      <c r="G79" t="s">
        <v>99</v>
      </c>
      <c r="H79">
        <v>18</v>
      </c>
      <c r="I79">
        <v>3</v>
      </c>
      <c r="J79">
        <v>3</v>
      </c>
      <c r="K79">
        <v>1</v>
      </c>
      <c r="L79">
        <v>0</v>
      </c>
      <c r="M79">
        <v>0</v>
      </c>
      <c r="N79">
        <v>2</v>
      </c>
      <c r="O79" t="s">
        <v>19</v>
      </c>
      <c r="P79" t="str">
        <f>UPPER(Table1[[#This Row],[Venue]])</f>
        <v>HOME</v>
      </c>
    </row>
    <row r="80" spans="1:16" hidden="1" x14ac:dyDescent="0.45">
      <c r="A80">
        <v>40000935</v>
      </c>
      <c r="B80" t="s">
        <v>94</v>
      </c>
      <c r="C80">
        <v>44813</v>
      </c>
      <c r="D80">
        <v>35305</v>
      </c>
      <c r="E80">
        <v>20222023</v>
      </c>
      <c r="F80" t="s">
        <v>17</v>
      </c>
      <c r="G80" t="s">
        <v>100</v>
      </c>
      <c r="H80">
        <v>19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t="s">
        <v>19</v>
      </c>
      <c r="P80" t="str">
        <f>UPPER(Table1[[#This Row],[Venue]])</f>
        <v>HOME</v>
      </c>
    </row>
    <row r="81" spans="1:16" hidden="1" x14ac:dyDescent="0.45">
      <c r="A81">
        <v>40000935</v>
      </c>
      <c r="B81" t="s">
        <v>94</v>
      </c>
      <c r="C81">
        <v>44813</v>
      </c>
      <c r="D81">
        <v>35305</v>
      </c>
      <c r="E81">
        <v>20222023</v>
      </c>
      <c r="F81" t="s">
        <v>17</v>
      </c>
      <c r="G81" t="s">
        <v>101</v>
      </c>
      <c r="H81">
        <v>23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 t="s">
        <v>19</v>
      </c>
      <c r="P81" t="str">
        <f>UPPER(Table1[[#This Row],[Venue]])</f>
        <v>HOME</v>
      </c>
    </row>
    <row r="82" spans="1:16" hidden="1" x14ac:dyDescent="0.45">
      <c r="A82">
        <v>40000935</v>
      </c>
      <c r="B82" t="s">
        <v>94</v>
      </c>
      <c r="C82">
        <v>44813</v>
      </c>
      <c r="D82">
        <v>35305</v>
      </c>
      <c r="E82">
        <v>20222023</v>
      </c>
      <c r="F82" t="s">
        <v>17</v>
      </c>
      <c r="G82" t="s">
        <v>102</v>
      </c>
      <c r="H82">
        <v>27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 t="s">
        <v>19</v>
      </c>
      <c r="P82" t="str">
        <f>UPPER(Table1[[#This Row],[Venue]])</f>
        <v>HOME</v>
      </c>
    </row>
    <row r="83" spans="1:16" hidden="1" x14ac:dyDescent="0.45">
      <c r="A83">
        <v>40000935</v>
      </c>
      <c r="B83" t="s">
        <v>94</v>
      </c>
      <c r="C83">
        <v>44813</v>
      </c>
      <c r="D83">
        <v>35305</v>
      </c>
      <c r="E83">
        <v>20222023</v>
      </c>
      <c r="F83" t="s">
        <v>17</v>
      </c>
      <c r="G83" t="s">
        <v>103</v>
      </c>
      <c r="H83">
        <v>43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 t="s">
        <v>19</v>
      </c>
      <c r="P83" t="str">
        <f>UPPER(Table1[[#This Row],[Venue]])</f>
        <v>HOME</v>
      </c>
    </row>
    <row r="84" spans="1:16" hidden="1" x14ac:dyDescent="0.45">
      <c r="A84">
        <v>40000935</v>
      </c>
      <c r="B84" t="s">
        <v>94</v>
      </c>
      <c r="C84">
        <v>44813</v>
      </c>
      <c r="D84">
        <v>35305</v>
      </c>
      <c r="E84">
        <v>20222023</v>
      </c>
      <c r="F84" t="s">
        <v>17</v>
      </c>
      <c r="G84" t="s">
        <v>104</v>
      </c>
      <c r="H84">
        <v>48</v>
      </c>
      <c r="I84">
        <v>2</v>
      </c>
      <c r="J84">
        <v>0</v>
      </c>
      <c r="K84">
        <v>1</v>
      </c>
      <c r="L84">
        <v>2</v>
      </c>
      <c r="M84">
        <v>0</v>
      </c>
      <c r="N84">
        <v>0</v>
      </c>
      <c r="O84" t="s">
        <v>19</v>
      </c>
      <c r="P84" t="str">
        <f>UPPER(Table1[[#This Row],[Venue]])</f>
        <v>HOME</v>
      </c>
    </row>
    <row r="85" spans="1:16" hidden="1" x14ac:dyDescent="0.45">
      <c r="A85">
        <v>40000935</v>
      </c>
      <c r="B85" t="s">
        <v>94</v>
      </c>
      <c r="C85">
        <v>44813</v>
      </c>
      <c r="D85">
        <v>35305</v>
      </c>
      <c r="E85">
        <v>20222023</v>
      </c>
      <c r="F85" t="s">
        <v>17</v>
      </c>
      <c r="G85" t="s">
        <v>105</v>
      </c>
      <c r="H85">
        <v>57</v>
      </c>
      <c r="I85">
        <v>2</v>
      </c>
      <c r="J85">
        <v>0</v>
      </c>
      <c r="K85">
        <v>1</v>
      </c>
      <c r="L85">
        <v>2</v>
      </c>
      <c r="M85">
        <v>0</v>
      </c>
      <c r="N85">
        <v>0</v>
      </c>
      <c r="O85" t="s">
        <v>19</v>
      </c>
      <c r="P85" t="str">
        <f>UPPER(Table1[[#This Row],[Venue]])</f>
        <v>HOME</v>
      </c>
    </row>
    <row r="86" spans="1:16" hidden="1" x14ac:dyDescent="0.45">
      <c r="A86">
        <v>40000935</v>
      </c>
      <c r="B86" t="s">
        <v>94</v>
      </c>
      <c r="C86">
        <v>44813</v>
      </c>
      <c r="D86">
        <v>35305</v>
      </c>
      <c r="E86">
        <v>20222023</v>
      </c>
      <c r="F86" t="s">
        <v>17</v>
      </c>
      <c r="G86" t="s">
        <v>106</v>
      </c>
      <c r="H86">
        <v>67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 t="s">
        <v>19</v>
      </c>
      <c r="P86" t="str">
        <f>UPPER(Table1[[#This Row],[Venue]])</f>
        <v>HOME</v>
      </c>
    </row>
    <row r="87" spans="1:16" hidden="1" x14ac:dyDescent="0.45">
      <c r="A87">
        <v>40000935</v>
      </c>
      <c r="B87" t="s">
        <v>94</v>
      </c>
      <c r="C87">
        <v>44813</v>
      </c>
      <c r="D87">
        <v>35305</v>
      </c>
      <c r="E87">
        <v>20222023</v>
      </c>
      <c r="F87" t="s">
        <v>17</v>
      </c>
      <c r="G87" t="s">
        <v>107</v>
      </c>
      <c r="H87">
        <v>77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 t="s">
        <v>19</v>
      </c>
      <c r="P87" t="str">
        <f>UPPER(Table1[[#This Row],[Venue]])</f>
        <v>HOME</v>
      </c>
    </row>
    <row r="88" spans="1:16" hidden="1" x14ac:dyDescent="0.45">
      <c r="A88">
        <v>40000935</v>
      </c>
      <c r="B88" t="s">
        <v>94</v>
      </c>
      <c r="C88">
        <v>44813</v>
      </c>
      <c r="D88">
        <v>35305</v>
      </c>
      <c r="E88">
        <v>20222023</v>
      </c>
      <c r="F88" t="s">
        <v>17</v>
      </c>
      <c r="G88" t="s">
        <v>108</v>
      </c>
      <c r="H88">
        <v>88</v>
      </c>
      <c r="I88">
        <v>1</v>
      </c>
      <c r="J88">
        <v>0</v>
      </c>
      <c r="K88">
        <v>1</v>
      </c>
      <c r="L88">
        <v>1</v>
      </c>
      <c r="M88">
        <v>0</v>
      </c>
      <c r="N88">
        <v>2</v>
      </c>
      <c r="O88" t="s">
        <v>19</v>
      </c>
      <c r="P88" t="str">
        <f>UPPER(Table1[[#This Row],[Venue]])</f>
        <v>HOME</v>
      </c>
    </row>
    <row r="89" spans="1:16" hidden="1" x14ac:dyDescent="0.45">
      <c r="A89">
        <v>40000935</v>
      </c>
      <c r="B89" t="s">
        <v>94</v>
      </c>
      <c r="C89">
        <v>44813</v>
      </c>
      <c r="D89">
        <v>35305</v>
      </c>
      <c r="E89">
        <v>20222023</v>
      </c>
      <c r="F89" t="s">
        <v>17</v>
      </c>
      <c r="G89" t="s">
        <v>109</v>
      </c>
      <c r="H89">
        <v>91</v>
      </c>
      <c r="I89">
        <v>0</v>
      </c>
      <c r="J89">
        <v>0</v>
      </c>
      <c r="K89">
        <v>1</v>
      </c>
      <c r="L89">
        <v>0</v>
      </c>
      <c r="M89">
        <v>0</v>
      </c>
      <c r="N89">
        <v>4</v>
      </c>
      <c r="O89" t="s">
        <v>19</v>
      </c>
      <c r="P89" t="str">
        <f>UPPER(Table1[[#This Row],[Venue]])</f>
        <v>HOME</v>
      </c>
    </row>
    <row r="90" spans="1:16" hidden="1" x14ac:dyDescent="0.45">
      <c r="A90">
        <v>40000935</v>
      </c>
      <c r="B90" t="s">
        <v>94</v>
      </c>
      <c r="C90">
        <v>44813</v>
      </c>
      <c r="D90">
        <v>35305</v>
      </c>
      <c r="E90">
        <v>20222023</v>
      </c>
      <c r="F90" t="s">
        <v>17</v>
      </c>
      <c r="G90" t="s">
        <v>110</v>
      </c>
      <c r="H90">
        <v>98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 t="s">
        <v>19</v>
      </c>
      <c r="P90" t="str">
        <f>UPPER(Table1[[#This Row],[Venue]])</f>
        <v>HOME</v>
      </c>
    </row>
    <row r="91" spans="1:16" hidden="1" x14ac:dyDescent="0.45">
      <c r="A91">
        <v>40000935</v>
      </c>
      <c r="B91" t="s">
        <v>94</v>
      </c>
      <c r="C91">
        <v>44813</v>
      </c>
      <c r="D91">
        <v>35305</v>
      </c>
      <c r="E91">
        <v>20222023</v>
      </c>
      <c r="F91" t="s">
        <v>17</v>
      </c>
      <c r="G91" t="s">
        <v>111</v>
      </c>
      <c r="H91">
        <v>7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 t="s">
        <v>40</v>
      </c>
      <c r="P91" t="str">
        <f>UPPER(Table1[[#This Row],[Venue]])</f>
        <v>AWAY</v>
      </c>
    </row>
    <row r="92" spans="1:16" hidden="1" x14ac:dyDescent="0.45">
      <c r="A92">
        <v>40000935</v>
      </c>
      <c r="B92" t="s">
        <v>94</v>
      </c>
      <c r="C92">
        <v>44813</v>
      </c>
      <c r="D92">
        <v>35305</v>
      </c>
      <c r="E92">
        <v>20222023</v>
      </c>
      <c r="F92" t="s">
        <v>17</v>
      </c>
      <c r="G92" t="s">
        <v>112</v>
      </c>
      <c r="H92">
        <v>10</v>
      </c>
      <c r="I92">
        <v>4</v>
      </c>
      <c r="J92">
        <v>2</v>
      </c>
      <c r="K92">
        <v>1</v>
      </c>
      <c r="L92">
        <v>2</v>
      </c>
      <c r="M92">
        <v>0</v>
      </c>
      <c r="N92">
        <v>2</v>
      </c>
      <c r="O92" t="s">
        <v>40</v>
      </c>
      <c r="P92" t="str">
        <f>UPPER(Table1[[#This Row],[Venue]])</f>
        <v>AWAY</v>
      </c>
    </row>
    <row r="93" spans="1:16" hidden="1" x14ac:dyDescent="0.45">
      <c r="A93">
        <v>40000935</v>
      </c>
      <c r="B93" t="s">
        <v>94</v>
      </c>
      <c r="C93">
        <v>44813</v>
      </c>
      <c r="D93">
        <v>35305</v>
      </c>
      <c r="E93">
        <v>20222023</v>
      </c>
      <c r="F93" t="s">
        <v>17</v>
      </c>
      <c r="G93" t="s">
        <v>113</v>
      </c>
      <c r="H93">
        <v>13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 t="s">
        <v>40</v>
      </c>
      <c r="P93" t="str">
        <f>UPPER(Table1[[#This Row],[Venue]])</f>
        <v>AWAY</v>
      </c>
    </row>
    <row r="94" spans="1:16" hidden="1" x14ac:dyDescent="0.45">
      <c r="A94">
        <v>40000935</v>
      </c>
      <c r="B94" t="s">
        <v>94</v>
      </c>
      <c r="C94">
        <v>44813</v>
      </c>
      <c r="D94">
        <v>35305</v>
      </c>
      <c r="E94">
        <v>20222023</v>
      </c>
      <c r="F94" t="s">
        <v>17</v>
      </c>
      <c r="G94" t="s">
        <v>114</v>
      </c>
      <c r="H94">
        <v>22</v>
      </c>
      <c r="I94">
        <v>1</v>
      </c>
      <c r="J94">
        <v>0</v>
      </c>
      <c r="K94">
        <v>1</v>
      </c>
      <c r="L94">
        <v>1</v>
      </c>
      <c r="M94">
        <v>0</v>
      </c>
      <c r="N94">
        <v>2</v>
      </c>
      <c r="O94" t="s">
        <v>40</v>
      </c>
      <c r="P94" t="str">
        <f>UPPER(Table1[[#This Row],[Venue]])</f>
        <v>AWAY</v>
      </c>
    </row>
    <row r="95" spans="1:16" hidden="1" x14ac:dyDescent="0.45">
      <c r="A95">
        <v>40000935</v>
      </c>
      <c r="B95" t="s">
        <v>94</v>
      </c>
      <c r="C95">
        <v>44813</v>
      </c>
      <c r="D95">
        <v>35305</v>
      </c>
      <c r="E95">
        <v>20222023</v>
      </c>
      <c r="F95" t="s">
        <v>17</v>
      </c>
      <c r="G95" t="s">
        <v>115</v>
      </c>
      <c r="H95">
        <v>28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 t="s">
        <v>40</v>
      </c>
      <c r="P95" t="str">
        <f>UPPER(Table1[[#This Row],[Venue]])</f>
        <v>AWAY</v>
      </c>
    </row>
    <row r="96" spans="1:16" hidden="1" x14ac:dyDescent="0.45">
      <c r="A96">
        <v>40000935</v>
      </c>
      <c r="B96" t="s">
        <v>94</v>
      </c>
      <c r="C96">
        <v>44813</v>
      </c>
      <c r="D96">
        <v>35305</v>
      </c>
      <c r="E96">
        <v>20222023</v>
      </c>
      <c r="F96" t="s">
        <v>17</v>
      </c>
      <c r="G96" t="s">
        <v>116</v>
      </c>
      <c r="H96">
        <v>44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 t="s">
        <v>40</v>
      </c>
      <c r="P96" t="str">
        <f>UPPER(Table1[[#This Row],[Venue]])</f>
        <v>AWAY</v>
      </c>
    </row>
    <row r="97" spans="1:16" hidden="1" x14ac:dyDescent="0.45">
      <c r="A97">
        <v>40000935</v>
      </c>
      <c r="B97" t="s">
        <v>94</v>
      </c>
      <c r="C97">
        <v>44813</v>
      </c>
      <c r="D97">
        <v>35305</v>
      </c>
      <c r="E97">
        <v>20222023</v>
      </c>
      <c r="F97" t="s">
        <v>17</v>
      </c>
      <c r="G97" t="s">
        <v>117</v>
      </c>
      <c r="H97">
        <v>49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 t="s">
        <v>40</v>
      </c>
      <c r="P97" t="str">
        <f>UPPER(Table1[[#This Row],[Venue]])</f>
        <v>AWAY</v>
      </c>
    </row>
    <row r="98" spans="1:16" hidden="1" x14ac:dyDescent="0.45">
      <c r="A98">
        <v>40000935</v>
      </c>
      <c r="B98" t="s">
        <v>94</v>
      </c>
      <c r="C98">
        <v>44813</v>
      </c>
      <c r="D98">
        <v>35305</v>
      </c>
      <c r="E98">
        <v>20222023</v>
      </c>
      <c r="F98" t="s">
        <v>17</v>
      </c>
      <c r="G98" t="s">
        <v>118</v>
      </c>
      <c r="H98">
        <v>56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 t="s">
        <v>40</v>
      </c>
      <c r="P98" t="str">
        <f>UPPER(Table1[[#This Row],[Venue]])</f>
        <v>AWAY</v>
      </c>
    </row>
    <row r="99" spans="1:16" hidden="1" x14ac:dyDescent="0.45">
      <c r="A99">
        <v>40000935</v>
      </c>
      <c r="B99" t="s">
        <v>94</v>
      </c>
      <c r="C99">
        <v>44813</v>
      </c>
      <c r="D99">
        <v>35305</v>
      </c>
      <c r="E99">
        <v>20222023</v>
      </c>
      <c r="F99" t="s">
        <v>17</v>
      </c>
      <c r="G99" t="s">
        <v>119</v>
      </c>
      <c r="H99">
        <v>59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 t="s">
        <v>40</v>
      </c>
      <c r="P99" t="str">
        <f>UPPER(Table1[[#This Row],[Venue]])</f>
        <v>AWAY</v>
      </c>
    </row>
    <row r="100" spans="1:16" hidden="1" x14ac:dyDescent="0.45">
      <c r="A100">
        <v>40000935</v>
      </c>
      <c r="B100" t="s">
        <v>94</v>
      </c>
      <c r="C100">
        <v>44813</v>
      </c>
      <c r="D100">
        <v>35305</v>
      </c>
      <c r="E100">
        <v>20222023</v>
      </c>
      <c r="F100" t="s">
        <v>17</v>
      </c>
      <c r="G100" t="s">
        <v>120</v>
      </c>
      <c r="H100">
        <v>64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 t="s">
        <v>40</v>
      </c>
      <c r="P100" t="str">
        <f>UPPER(Table1[[#This Row],[Venue]])</f>
        <v>AWAY</v>
      </c>
    </row>
    <row r="101" spans="1:16" hidden="1" x14ac:dyDescent="0.45">
      <c r="A101">
        <v>40000935</v>
      </c>
      <c r="B101" t="s">
        <v>94</v>
      </c>
      <c r="C101">
        <v>44813</v>
      </c>
      <c r="D101">
        <v>35305</v>
      </c>
      <c r="E101">
        <v>20222023</v>
      </c>
      <c r="F101" t="s">
        <v>17</v>
      </c>
      <c r="G101" t="s">
        <v>121</v>
      </c>
      <c r="H101">
        <v>70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 t="s">
        <v>40</v>
      </c>
      <c r="P101" t="str">
        <f>UPPER(Table1[[#This Row],[Venue]])</f>
        <v>AWAY</v>
      </c>
    </row>
    <row r="102" spans="1:16" hidden="1" x14ac:dyDescent="0.45">
      <c r="A102">
        <v>40000935</v>
      </c>
      <c r="B102" t="s">
        <v>94</v>
      </c>
      <c r="C102">
        <v>44813</v>
      </c>
      <c r="D102">
        <v>35305</v>
      </c>
      <c r="E102">
        <v>20222023</v>
      </c>
      <c r="F102" t="s">
        <v>17</v>
      </c>
      <c r="G102" t="s">
        <v>122</v>
      </c>
      <c r="H102">
        <v>81</v>
      </c>
      <c r="I102">
        <v>2</v>
      </c>
      <c r="J102">
        <v>1</v>
      </c>
      <c r="K102">
        <v>1</v>
      </c>
      <c r="L102">
        <v>1</v>
      </c>
      <c r="M102">
        <v>0</v>
      </c>
      <c r="N102">
        <v>0</v>
      </c>
      <c r="O102" t="s">
        <v>40</v>
      </c>
      <c r="P102" t="str">
        <f>UPPER(Table1[[#This Row],[Venue]])</f>
        <v>AWAY</v>
      </c>
    </row>
    <row r="103" spans="1:16" hidden="1" x14ac:dyDescent="0.45">
      <c r="A103">
        <v>40000935</v>
      </c>
      <c r="B103" t="s">
        <v>94</v>
      </c>
      <c r="C103">
        <v>44813</v>
      </c>
      <c r="D103">
        <v>35305</v>
      </c>
      <c r="E103">
        <v>20222023</v>
      </c>
      <c r="F103" t="s">
        <v>17</v>
      </c>
      <c r="G103" t="s">
        <v>123</v>
      </c>
      <c r="H103">
        <v>92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 t="s">
        <v>40</v>
      </c>
      <c r="P103" t="str">
        <f>UPPER(Table1[[#This Row],[Venue]])</f>
        <v>AWAY</v>
      </c>
    </row>
    <row r="104" spans="1:16" hidden="1" x14ac:dyDescent="0.45">
      <c r="A104">
        <v>40000935</v>
      </c>
      <c r="B104" t="s">
        <v>94</v>
      </c>
      <c r="C104">
        <v>44813</v>
      </c>
      <c r="D104">
        <v>35305</v>
      </c>
      <c r="E104">
        <v>20222023</v>
      </c>
      <c r="F104" t="s">
        <v>17</v>
      </c>
      <c r="G104" t="s">
        <v>124</v>
      </c>
      <c r="H104">
        <v>97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 t="s">
        <v>40</v>
      </c>
      <c r="P104" t="str">
        <f>UPPER(Table1[[#This Row],[Venue]])</f>
        <v>AWAY</v>
      </c>
    </row>
    <row r="105" spans="1:16" hidden="1" x14ac:dyDescent="0.45">
      <c r="A105">
        <v>40000938</v>
      </c>
      <c r="B105" t="s">
        <v>125</v>
      </c>
      <c r="C105">
        <v>44814</v>
      </c>
      <c r="D105">
        <v>35308</v>
      </c>
      <c r="E105">
        <v>20222023</v>
      </c>
      <c r="F105" t="s">
        <v>17</v>
      </c>
      <c r="G105" t="s">
        <v>126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 t="s">
        <v>19</v>
      </c>
      <c r="P105" t="str">
        <f>UPPER(Table1[[#This Row],[Venue]])</f>
        <v>HOME</v>
      </c>
    </row>
    <row r="106" spans="1:16" hidden="1" x14ac:dyDescent="0.45">
      <c r="A106">
        <v>40000938</v>
      </c>
      <c r="B106" t="s">
        <v>125</v>
      </c>
      <c r="C106">
        <v>44814</v>
      </c>
      <c r="D106">
        <v>35308</v>
      </c>
      <c r="E106">
        <v>20222023</v>
      </c>
      <c r="F106" t="s">
        <v>17</v>
      </c>
      <c r="G106" t="s">
        <v>59</v>
      </c>
      <c r="H106">
        <v>2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0</v>
      </c>
      <c r="O106" t="s">
        <v>19</v>
      </c>
      <c r="P106" t="str">
        <f>UPPER(Table1[[#This Row],[Venue]])</f>
        <v>HOME</v>
      </c>
    </row>
    <row r="107" spans="1:16" hidden="1" x14ac:dyDescent="0.45">
      <c r="A107">
        <v>40000938</v>
      </c>
      <c r="B107" t="s">
        <v>125</v>
      </c>
      <c r="C107">
        <v>44814</v>
      </c>
      <c r="D107">
        <v>35308</v>
      </c>
      <c r="E107">
        <v>20222023</v>
      </c>
      <c r="F107" t="s">
        <v>17</v>
      </c>
      <c r="G107" t="s">
        <v>60</v>
      </c>
      <c r="H107">
        <v>4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0</v>
      </c>
      <c r="O107" t="s">
        <v>19</v>
      </c>
      <c r="P107" t="str">
        <f>UPPER(Table1[[#This Row],[Venue]])</f>
        <v>HOME</v>
      </c>
    </row>
    <row r="108" spans="1:16" hidden="1" x14ac:dyDescent="0.45">
      <c r="A108">
        <v>40000938</v>
      </c>
      <c r="B108" t="s">
        <v>125</v>
      </c>
      <c r="C108">
        <v>44814</v>
      </c>
      <c r="D108">
        <v>35308</v>
      </c>
      <c r="E108">
        <v>20222023</v>
      </c>
      <c r="F108" t="s">
        <v>17</v>
      </c>
      <c r="G108" t="s">
        <v>62</v>
      </c>
      <c r="H108">
        <v>7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 t="s">
        <v>19</v>
      </c>
      <c r="P108" t="str">
        <f>UPPER(Table1[[#This Row],[Venue]])</f>
        <v>HOME</v>
      </c>
    </row>
    <row r="109" spans="1:16" hidden="1" x14ac:dyDescent="0.45">
      <c r="A109">
        <v>40000938</v>
      </c>
      <c r="B109" t="s">
        <v>125</v>
      </c>
      <c r="C109">
        <v>44814</v>
      </c>
      <c r="D109">
        <v>35308</v>
      </c>
      <c r="E109">
        <v>20222023</v>
      </c>
      <c r="F109" t="s">
        <v>17</v>
      </c>
      <c r="G109" t="s">
        <v>58</v>
      </c>
      <c r="H109">
        <v>9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 t="s">
        <v>19</v>
      </c>
      <c r="P109" t="str">
        <f>UPPER(Table1[[#This Row],[Venue]])</f>
        <v>HOME</v>
      </c>
    </row>
    <row r="110" spans="1:16" hidden="1" x14ac:dyDescent="0.45">
      <c r="A110">
        <v>40000938</v>
      </c>
      <c r="B110" t="s">
        <v>125</v>
      </c>
      <c r="C110">
        <v>44814</v>
      </c>
      <c r="D110">
        <v>35308</v>
      </c>
      <c r="E110">
        <v>20222023</v>
      </c>
      <c r="F110" t="s">
        <v>17</v>
      </c>
      <c r="G110" t="s">
        <v>63</v>
      </c>
      <c r="H110">
        <v>10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 t="s">
        <v>19</v>
      </c>
      <c r="P110" t="str">
        <f>UPPER(Table1[[#This Row],[Venue]])</f>
        <v>HOME</v>
      </c>
    </row>
    <row r="111" spans="1:16" hidden="1" x14ac:dyDescent="0.45">
      <c r="A111">
        <v>40000938</v>
      </c>
      <c r="B111" t="s">
        <v>125</v>
      </c>
      <c r="C111">
        <v>44814</v>
      </c>
      <c r="D111">
        <v>35308</v>
      </c>
      <c r="E111">
        <v>20222023</v>
      </c>
      <c r="F111" t="s">
        <v>17</v>
      </c>
      <c r="G111" t="s">
        <v>127</v>
      </c>
      <c r="H111">
        <v>11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 t="s">
        <v>19</v>
      </c>
      <c r="P111" t="str">
        <f>UPPER(Table1[[#This Row],[Venue]])</f>
        <v>HOME</v>
      </c>
    </row>
    <row r="112" spans="1:16" hidden="1" x14ac:dyDescent="0.45">
      <c r="A112">
        <v>40000938</v>
      </c>
      <c r="B112" t="s">
        <v>125</v>
      </c>
      <c r="C112">
        <v>44814</v>
      </c>
      <c r="D112">
        <v>35308</v>
      </c>
      <c r="E112">
        <v>20222023</v>
      </c>
      <c r="F112" t="s">
        <v>17</v>
      </c>
      <c r="G112" t="s">
        <v>128</v>
      </c>
      <c r="H112">
        <v>12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2</v>
      </c>
      <c r="O112" t="s">
        <v>19</v>
      </c>
      <c r="P112" t="str">
        <f>UPPER(Table1[[#This Row],[Venue]])</f>
        <v>HOME</v>
      </c>
    </row>
    <row r="113" spans="1:16" hidden="1" x14ac:dyDescent="0.45">
      <c r="A113">
        <v>40000938</v>
      </c>
      <c r="B113" t="s">
        <v>125</v>
      </c>
      <c r="C113">
        <v>44814</v>
      </c>
      <c r="D113">
        <v>35308</v>
      </c>
      <c r="E113">
        <v>20222023</v>
      </c>
      <c r="F113" t="s">
        <v>17</v>
      </c>
      <c r="G113" t="s">
        <v>64</v>
      </c>
      <c r="H113">
        <v>14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 t="s">
        <v>19</v>
      </c>
      <c r="P113" t="str">
        <f>UPPER(Table1[[#This Row],[Venue]])</f>
        <v>HOME</v>
      </c>
    </row>
    <row r="114" spans="1:16" hidden="1" x14ac:dyDescent="0.45">
      <c r="A114">
        <v>40000938</v>
      </c>
      <c r="B114" t="s">
        <v>125</v>
      </c>
      <c r="C114">
        <v>44814</v>
      </c>
      <c r="D114">
        <v>35308</v>
      </c>
      <c r="E114">
        <v>20222023</v>
      </c>
      <c r="F114" t="s">
        <v>17</v>
      </c>
      <c r="G114" t="s">
        <v>66</v>
      </c>
      <c r="H114">
        <v>19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 t="s">
        <v>19</v>
      </c>
      <c r="P114" t="str">
        <f>UPPER(Table1[[#This Row],[Venue]])</f>
        <v>HOME</v>
      </c>
    </row>
    <row r="115" spans="1:16" hidden="1" x14ac:dyDescent="0.45">
      <c r="A115">
        <v>40000938</v>
      </c>
      <c r="B115" t="s">
        <v>125</v>
      </c>
      <c r="C115">
        <v>44814</v>
      </c>
      <c r="D115">
        <v>35308</v>
      </c>
      <c r="E115">
        <v>20222023</v>
      </c>
      <c r="F115" t="s">
        <v>17</v>
      </c>
      <c r="G115" t="s">
        <v>67</v>
      </c>
      <c r="H115">
        <v>21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 t="s">
        <v>19</v>
      </c>
      <c r="P115" t="str">
        <f>UPPER(Table1[[#This Row],[Venue]])</f>
        <v>HOME</v>
      </c>
    </row>
    <row r="116" spans="1:16" hidden="1" x14ac:dyDescent="0.45">
      <c r="A116">
        <v>40000938</v>
      </c>
      <c r="B116" t="s">
        <v>125</v>
      </c>
      <c r="C116">
        <v>44814</v>
      </c>
      <c r="D116">
        <v>35308</v>
      </c>
      <c r="E116">
        <v>20222023</v>
      </c>
      <c r="F116" t="s">
        <v>17</v>
      </c>
      <c r="G116" t="s">
        <v>68</v>
      </c>
      <c r="H116">
        <v>25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2</v>
      </c>
      <c r="O116" t="s">
        <v>19</v>
      </c>
      <c r="P116" t="str">
        <f>UPPER(Table1[[#This Row],[Venue]])</f>
        <v>HOME</v>
      </c>
    </row>
    <row r="117" spans="1:16" hidden="1" x14ac:dyDescent="0.45">
      <c r="A117">
        <v>40000938</v>
      </c>
      <c r="B117" t="s">
        <v>125</v>
      </c>
      <c r="C117">
        <v>44814</v>
      </c>
      <c r="D117">
        <v>35308</v>
      </c>
      <c r="E117">
        <v>20222023</v>
      </c>
      <c r="F117" t="s">
        <v>17</v>
      </c>
      <c r="G117" t="s">
        <v>69</v>
      </c>
      <c r="H117">
        <v>45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 t="s">
        <v>19</v>
      </c>
      <c r="P117" t="str">
        <f>UPPER(Table1[[#This Row],[Venue]])</f>
        <v>HOME</v>
      </c>
    </row>
    <row r="118" spans="1:16" hidden="1" x14ac:dyDescent="0.45">
      <c r="A118">
        <v>40000938</v>
      </c>
      <c r="B118" t="s">
        <v>125</v>
      </c>
      <c r="C118">
        <v>44814</v>
      </c>
      <c r="D118">
        <v>35308</v>
      </c>
      <c r="E118">
        <v>20222023</v>
      </c>
      <c r="F118" t="s">
        <v>17</v>
      </c>
      <c r="G118" t="s">
        <v>70</v>
      </c>
      <c r="H118">
        <v>52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 t="s">
        <v>19</v>
      </c>
      <c r="P118" t="str">
        <f>UPPER(Table1[[#This Row],[Venue]])</f>
        <v>HOME</v>
      </c>
    </row>
    <row r="119" spans="1:16" hidden="1" x14ac:dyDescent="0.45">
      <c r="A119">
        <v>40000938</v>
      </c>
      <c r="B119" t="s">
        <v>125</v>
      </c>
      <c r="C119">
        <v>44814</v>
      </c>
      <c r="D119">
        <v>35308</v>
      </c>
      <c r="E119">
        <v>20222023</v>
      </c>
      <c r="F119" t="s">
        <v>17</v>
      </c>
      <c r="G119" t="s">
        <v>71</v>
      </c>
      <c r="H119">
        <v>55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 t="s">
        <v>19</v>
      </c>
      <c r="P119" t="str">
        <f>UPPER(Table1[[#This Row],[Venue]])</f>
        <v>HOME</v>
      </c>
    </row>
    <row r="120" spans="1:16" hidden="1" x14ac:dyDescent="0.45">
      <c r="A120">
        <v>40000938</v>
      </c>
      <c r="B120" t="s">
        <v>125</v>
      </c>
      <c r="C120">
        <v>44814</v>
      </c>
      <c r="D120">
        <v>35308</v>
      </c>
      <c r="E120">
        <v>20222023</v>
      </c>
      <c r="F120" t="s">
        <v>17</v>
      </c>
      <c r="G120" t="s">
        <v>72</v>
      </c>
      <c r="H120">
        <v>86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 t="s">
        <v>19</v>
      </c>
      <c r="P120" t="str">
        <f>UPPER(Table1[[#This Row],[Venue]])</f>
        <v>HOME</v>
      </c>
    </row>
    <row r="121" spans="1:16" hidden="1" x14ac:dyDescent="0.45">
      <c r="A121">
        <v>40000938</v>
      </c>
      <c r="B121" t="s">
        <v>125</v>
      </c>
      <c r="C121">
        <v>44814</v>
      </c>
      <c r="D121">
        <v>35308</v>
      </c>
      <c r="E121">
        <v>20222023</v>
      </c>
      <c r="F121" t="s">
        <v>17</v>
      </c>
      <c r="G121" t="s">
        <v>73</v>
      </c>
      <c r="H121">
        <v>90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 t="s">
        <v>19</v>
      </c>
      <c r="P121" t="str">
        <f>UPPER(Table1[[#This Row],[Venue]])</f>
        <v>HOME</v>
      </c>
    </row>
    <row r="122" spans="1:16" hidden="1" x14ac:dyDescent="0.45">
      <c r="A122">
        <v>40000938</v>
      </c>
      <c r="B122" t="s">
        <v>125</v>
      </c>
      <c r="C122">
        <v>44814</v>
      </c>
      <c r="D122">
        <v>35308</v>
      </c>
      <c r="E122">
        <v>20222023</v>
      </c>
      <c r="F122" t="s">
        <v>17</v>
      </c>
      <c r="G122" t="s">
        <v>74</v>
      </c>
      <c r="H122">
        <v>92</v>
      </c>
      <c r="I122">
        <v>2</v>
      </c>
      <c r="J122">
        <v>1</v>
      </c>
      <c r="K122">
        <v>1</v>
      </c>
      <c r="L122">
        <v>1</v>
      </c>
      <c r="M122">
        <v>0</v>
      </c>
      <c r="N122">
        <v>0</v>
      </c>
      <c r="O122" t="s">
        <v>19</v>
      </c>
      <c r="P122" t="str">
        <f>UPPER(Table1[[#This Row],[Venue]])</f>
        <v>HOME</v>
      </c>
    </row>
    <row r="123" spans="1:16" hidden="1" x14ac:dyDescent="0.45">
      <c r="A123">
        <v>40000938</v>
      </c>
      <c r="B123" t="s">
        <v>125</v>
      </c>
      <c r="C123">
        <v>44814</v>
      </c>
      <c r="D123">
        <v>35308</v>
      </c>
      <c r="E123">
        <v>20222023</v>
      </c>
      <c r="F123" t="s">
        <v>17</v>
      </c>
      <c r="G123" t="s">
        <v>75</v>
      </c>
      <c r="H123">
        <v>96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 t="s">
        <v>19</v>
      </c>
      <c r="P123" t="str">
        <f>UPPER(Table1[[#This Row],[Venue]])</f>
        <v>HOME</v>
      </c>
    </row>
    <row r="124" spans="1:16" hidden="1" x14ac:dyDescent="0.45">
      <c r="A124">
        <v>40000938</v>
      </c>
      <c r="B124" t="s">
        <v>125</v>
      </c>
      <c r="C124">
        <v>44814</v>
      </c>
      <c r="D124">
        <v>35308</v>
      </c>
      <c r="E124">
        <v>20222023</v>
      </c>
      <c r="F124" t="s">
        <v>17</v>
      </c>
      <c r="G124" t="s">
        <v>76</v>
      </c>
      <c r="H124">
        <v>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 t="s">
        <v>19</v>
      </c>
      <c r="P124" t="str">
        <f>UPPER(Table1[[#This Row],[Venue]])</f>
        <v>HOME</v>
      </c>
    </row>
    <row r="125" spans="1:16" hidden="1" x14ac:dyDescent="0.45">
      <c r="A125">
        <v>40000938</v>
      </c>
      <c r="B125" t="s">
        <v>125</v>
      </c>
      <c r="C125">
        <v>44814</v>
      </c>
      <c r="D125">
        <v>35308</v>
      </c>
      <c r="E125">
        <v>20222023</v>
      </c>
      <c r="F125" t="s">
        <v>17</v>
      </c>
      <c r="G125" t="s">
        <v>39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 t="s">
        <v>40</v>
      </c>
      <c r="P125" t="str">
        <f>UPPER(Table1[[#This Row],[Venue]])</f>
        <v>AWAY</v>
      </c>
    </row>
    <row r="126" spans="1:16" hidden="1" x14ac:dyDescent="0.45">
      <c r="A126">
        <v>40000938</v>
      </c>
      <c r="B126" t="s">
        <v>125</v>
      </c>
      <c r="C126">
        <v>44814</v>
      </c>
      <c r="D126">
        <v>35308</v>
      </c>
      <c r="E126">
        <v>20222023</v>
      </c>
      <c r="F126" t="s">
        <v>17</v>
      </c>
      <c r="G126" t="s">
        <v>41</v>
      </c>
      <c r="H126">
        <v>3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 t="s">
        <v>40</v>
      </c>
      <c r="P126" t="str">
        <f>UPPER(Table1[[#This Row],[Venue]])</f>
        <v>AWAY</v>
      </c>
    </row>
    <row r="127" spans="1:16" hidden="1" x14ac:dyDescent="0.45">
      <c r="A127">
        <v>40000938</v>
      </c>
      <c r="B127" t="s">
        <v>125</v>
      </c>
      <c r="C127">
        <v>44814</v>
      </c>
      <c r="D127">
        <v>35308</v>
      </c>
      <c r="E127">
        <v>20222023</v>
      </c>
      <c r="F127" t="s">
        <v>17</v>
      </c>
      <c r="G127" t="s">
        <v>42</v>
      </c>
      <c r="H127">
        <v>8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0</v>
      </c>
      <c r="O127" t="s">
        <v>40</v>
      </c>
      <c r="P127" t="str">
        <f>UPPER(Table1[[#This Row],[Venue]])</f>
        <v>AWAY</v>
      </c>
    </row>
    <row r="128" spans="1:16" hidden="1" x14ac:dyDescent="0.45">
      <c r="A128">
        <v>40000938</v>
      </c>
      <c r="B128" t="s">
        <v>125</v>
      </c>
      <c r="C128">
        <v>44814</v>
      </c>
      <c r="D128">
        <v>35308</v>
      </c>
      <c r="E128">
        <v>20222023</v>
      </c>
      <c r="F128" t="s">
        <v>17</v>
      </c>
      <c r="G128" t="s">
        <v>43</v>
      </c>
      <c r="H128">
        <v>15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 t="s">
        <v>40</v>
      </c>
      <c r="P128" t="str">
        <f>UPPER(Table1[[#This Row],[Venue]])</f>
        <v>AWAY</v>
      </c>
    </row>
    <row r="129" spans="1:16" hidden="1" x14ac:dyDescent="0.45">
      <c r="A129">
        <v>40000938</v>
      </c>
      <c r="B129" t="s">
        <v>125</v>
      </c>
      <c r="C129">
        <v>44814</v>
      </c>
      <c r="D129">
        <v>35308</v>
      </c>
      <c r="E129">
        <v>20222023</v>
      </c>
      <c r="F129" t="s">
        <v>17</v>
      </c>
      <c r="G129" t="s">
        <v>44</v>
      </c>
      <c r="H129">
        <v>16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 t="s">
        <v>40</v>
      </c>
      <c r="P129" t="str">
        <f>UPPER(Table1[[#This Row],[Venue]])</f>
        <v>AWAY</v>
      </c>
    </row>
    <row r="130" spans="1:16" hidden="1" x14ac:dyDescent="0.45">
      <c r="A130">
        <v>40000938</v>
      </c>
      <c r="B130" t="s">
        <v>125</v>
      </c>
      <c r="C130">
        <v>44814</v>
      </c>
      <c r="D130">
        <v>35308</v>
      </c>
      <c r="E130">
        <v>20222023</v>
      </c>
      <c r="F130" t="s">
        <v>17</v>
      </c>
      <c r="G130" t="s">
        <v>45</v>
      </c>
      <c r="H130">
        <v>17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2</v>
      </c>
      <c r="O130" t="s">
        <v>40</v>
      </c>
      <c r="P130" t="str">
        <f>UPPER(Table1[[#This Row],[Venue]])</f>
        <v>AWAY</v>
      </c>
    </row>
    <row r="131" spans="1:16" hidden="1" x14ac:dyDescent="0.45">
      <c r="A131">
        <v>40000938</v>
      </c>
      <c r="B131" t="s">
        <v>125</v>
      </c>
      <c r="C131">
        <v>44814</v>
      </c>
      <c r="D131">
        <v>35308</v>
      </c>
      <c r="E131">
        <v>20222023</v>
      </c>
      <c r="F131" t="s">
        <v>17</v>
      </c>
      <c r="G131" t="s">
        <v>47</v>
      </c>
      <c r="H131">
        <v>24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 t="s">
        <v>40</v>
      </c>
      <c r="P131" t="str">
        <f>UPPER(Table1[[#This Row],[Venue]])</f>
        <v>AWAY</v>
      </c>
    </row>
    <row r="132" spans="1:16" hidden="1" x14ac:dyDescent="0.45">
      <c r="A132">
        <v>40000938</v>
      </c>
      <c r="B132" t="s">
        <v>125</v>
      </c>
      <c r="C132">
        <v>44814</v>
      </c>
      <c r="D132">
        <v>35308</v>
      </c>
      <c r="E132">
        <v>20222023</v>
      </c>
      <c r="F132" t="s">
        <v>17</v>
      </c>
      <c r="G132" t="s">
        <v>48</v>
      </c>
      <c r="H132">
        <v>28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2</v>
      </c>
      <c r="O132" t="s">
        <v>40</v>
      </c>
      <c r="P132" t="str">
        <f>UPPER(Table1[[#This Row],[Venue]])</f>
        <v>AWAY</v>
      </c>
    </row>
    <row r="133" spans="1:16" hidden="1" x14ac:dyDescent="0.45">
      <c r="A133">
        <v>40000938</v>
      </c>
      <c r="B133" t="s">
        <v>125</v>
      </c>
      <c r="C133">
        <v>44814</v>
      </c>
      <c r="D133">
        <v>35308</v>
      </c>
      <c r="E133">
        <v>20222023</v>
      </c>
      <c r="F133" t="s">
        <v>17</v>
      </c>
      <c r="G133" t="s">
        <v>49</v>
      </c>
      <c r="H133">
        <v>31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 t="s">
        <v>40</v>
      </c>
      <c r="P133" t="str">
        <f>UPPER(Table1[[#This Row],[Venue]])</f>
        <v>AWAY</v>
      </c>
    </row>
    <row r="134" spans="1:16" hidden="1" x14ac:dyDescent="0.45">
      <c r="A134">
        <v>40000938</v>
      </c>
      <c r="B134" t="s">
        <v>125</v>
      </c>
      <c r="C134">
        <v>44814</v>
      </c>
      <c r="D134">
        <v>35308</v>
      </c>
      <c r="E134">
        <v>20222023</v>
      </c>
      <c r="F134" t="s">
        <v>17</v>
      </c>
      <c r="G134" t="s">
        <v>51</v>
      </c>
      <c r="H134">
        <v>77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 t="s">
        <v>40</v>
      </c>
      <c r="P134" t="str">
        <f>UPPER(Table1[[#This Row],[Venue]])</f>
        <v>AWAY</v>
      </c>
    </row>
    <row r="135" spans="1:16" hidden="1" x14ac:dyDescent="0.45">
      <c r="A135">
        <v>40000938</v>
      </c>
      <c r="B135" t="s">
        <v>125</v>
      </c>
      <c r="C135">
        <v>44814</v>
      </c>
      <c r="D135">
        <v>35308</v>
      </c>
      <c r="E135">
        <v>20222023</v>
      </c>
      <c r="F135" t="s">
        <v>17</v>
      </c>
      <c r="G135" t="s">
        <v>52</v>
      </c>
      <c r="H135">
        <v>79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 t="s">
        <v>40</v>
      </c>
      <c r="P135" t="str">
        <f>UPPER(Table1[[#This Row],[Venue]])</f>
        <v>AWAY</v>
      </c>
    </row>
    <row r="136" spans="1:16" hidden="1" x14ac:dyDescent="0.45">
      <c r="A136">
        <v>40000938</v>
      </c>
      <c r="B136" t="s">
        <v>125</v>
      </c>
      <c r="C136">
        <v>44814</v>
      </c>
      <c r="D136">
        <v>35308</v>
      </c>
      <c r="E136">
        <v>20222023</v>
      </c>
      <c r="F136" t="s">
        <v>17</v>
      </c>
      <c r="G136" t="s">
        <v>53</v>
      </c>
      <c r="H136">
        <v>81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 t="s">
        <v>40</v>
      </c>
      <c r="P136" t="str">
        <f>UPPER(Table1[[#This Row],[Venue]])</f>
        <v>AWAY</v>
      </c>
    </row>
    <row r="137" spans="1:16" hidden="1" x14ac:dyDescent="0.45">
      <c r="A137">
        <v>40000938</v>
      </c>
      <c r="B137" t="s">
        <v>125</v>
      </c>
      <c r="C137">
        <v>44814</v>
      </c>
      <c r="D137">
        <v>35308</v>
      </c>
      <c r="E137">
        <v>20222023</v>
      </c>
      <c r="F137" t="s">
        <v>17</v>
      </c>
      <c r="G137" t="s">
        <v>54</v>
      </c>
      <c r="H137">
        <v>87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 t="s">
        <v>40</v>
      </c>
      <c r="P137" t="str">
        <f>UPPER(Table1[[#This Row],[Venue]])</f>
        <v>AWAY</v>
      </c>
    </row>
    <row r="138" spans="1:16" hidden="1" x14ac:dyDescent="0.45">
      <c r="A138">
        <v>40000938</v>
      </c>
      <c r="B138" t="s">
        <v>125</v>
      </c>
      <c r="C138">
        <v>44814</v>
      </c>
      <c r="D138">
        <v>35308</v>
      </c>
      <c r="E138">
        <v>20222023</v>
      </c>
      <c r="F138" t="s">
        <v>17</v>
      </c>
      <c r="G138" t="s">
        <v>55</v>
      </c>
      <c r="H138">
        <v>88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 t="s">
        <v>40</v>
      </c>
      <c r="P138" t="str">
        <f>UPPER(Table1[[#This Row],[Venue]])</f>
        <v>AWAY</v>
      </c>
    </row>
    <row r="139" spans="1:16" hidden="1" x14ac:dyDescent="0.45">
      <c r="A139">
        <v>40000938</v>
      </c>
      <c r="B139" t="s">
        <v>125</v>
      </c>
      <c r="C139">
        <v>44814</v>
      </c>
      <c r="D139">
        <v>35308</v>
      </c>
      <c r="E139">
        <v>20222023</v>
      </c>
      <c r="F139" t="s">
        <v>17</v>
      </c>
      <c r="G139" t="s">
        <v>56</v>
      </c>
      <c r="H139">
        <v>89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 t="s">
        <v>40</v>
      </c>
      <c r="P139" t="str">
        <f>UPPER(Table1[[#This Row],[Venue]])</f>
        <v>AWAY</v>
      </c>
    </row>
    <row r="140" spans="1:16" hidden="1" x14ac:dyDescent="0.45">
      <c r="A140">
        <v>40001580</v>
      </c>
      <c r="B140" t="s">
        <v>129</v>
      </c>
      <c r="C140">
        <v>44814</v>
      </c>
      <c r="D140">
        <v>35950</v>
      </c>
      <c r="E140">
        <v>20222023</v>
      </c>
      <c r="F140" t="s">
        <v>17</v>
      </c>
      <c r="G140" t="s">
        <v>130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 t="s">
        <v>19</v>
      </c>
      <c r="P140" t="str">
        <f>UPPER(Table1[[#This Row],[Venue]])</f>
        <v>HOME</v>
      </c>
    </row>
    <row r="141" spans="1:16" hidden="1" x14ac:dyDescent="0.45">
      <c r="A141">
        <v>40001580</v>
      </c>
      <c r="B141" t="s">
        <v>129</v>
      </c>
      <c r="C141">
        <v>44814</v>
      </c>
      <c r="D141">
        <v>35950</v>
      </c>
      <c r="E141">
        <v>20222023</v>
      </c>
      <c r="F141" t="s">
        <v>17</v>
      </c>
      <c r="G141" t="s">
        <v>131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 t="s">
        <v>19</v>
      </c>
      <c r="P141" t="str">
        <f>UPPER(Table1[[#This Row],[Venue]])</f>
        <v>HOME</v>
      </c>
    </row>
    <row r="142" spans="1:16" hidden="1" x14ac:dyDescent="0.45">
      <c r="A142">
        <v>40001580</v>
      </c>
      <c r="B142" t="s">
        <v>129</v>
      </c>
      <c r="C142">
        <v>44814</v>
      </c>
      <c r="D142">
        <v>35950</v>
      </c>
      <c r="E142">
        <v>20222023</v>
      </c>
      <c r="F142" t="s">
        <v>17</v>
      </c>
      <c r="G142" t="s">
        <v>132</v>
      </c>
      <c r="H142">
        <v>4</v>
      </c>
      <c r="I142">
        <v>2</v>
      </c>
      <c r="J142">
        <v>1</v>
      </c>
      <c r="K142">
        <v>1</v>
      </c>
      <c r="L142">
        <v>1</v>
      </c>
      <c r="M142">
        <v>0</v>
      </c>
      <c r="N142">
        <v>0</v>
      </c>
      <c r="O142" t="s">
        <v>19</v>
      </c>
      <c r="P142" t="str">
        <f>UPPER(Table1[[#This Row],[Venue]])</f>
        <v>HOME</v>
      </c>
    </row>
    <row r="143" spans="1:16" hidden="1" x14ac:dyDescent="0.45">
      <c r="A143">
        <v>40001580</v>
      </c>
      <c r="B143" t="s">
        <v>129</v>
      </c>
      <c r="C143">
        <v>44814</v>
      </c>
      <c r="D143">
        <v>35950</v>
      </c>
      <c r="E143">
        <v>20222023</v>
      </c>
      <c r="F143" t="s">
        <v>17</v>
      </c>
      <c r="G143" t="s">
        <v>133</v>
      </c>
      <c r="H143">
        <v>5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 t="s">
        <v>19</v>
      </c>
      <c r="P143" t="str">
        <f>UPPER(Table1[[#This Row],[Venue]])</f>
        <v>HOME</v>
      </c>
    </row>
    <row r="144" spans="1:16" hidden="1" x14ac:dyDescent="0.45">
      <c r="A144">
        <v>40001580</v>
      </c>
      <c r="B144" t="s">
        <v>129</v>
      </c>
      <c r="C144">
        <v>44814</v>
      </c>
      <c r="D144">
        <v>35950</v>
      </c>
      <c r="E144">
        <v>20222023</v>
      </c>
      <c r="F144" t="s">
        <v>17</v>
      </c>
      <c r="G144" t="s">
        <v>134</v>
      </c>
      <c r="H144">
        <v>6</v>
      </c>
      <c r="I144">
        <v>6</v>
      </c>
      <c r="J144">
        <v>3</v>
      </c>
      <c r="K144">
        <v>1</v>
      </c>
      <c r="L144">
        <v>3</v>
      </c>
      <c r="M144">
        <v>0</v>
      </c>
      <c r="N144">
        <v>0</v>
      </c>
      <c r="O144" t="s">
        <v>19</v>
      </c>
      <c r="P144" t="str">
        <f>UPPER(Table1[[#This Row],[Venue]])</f>
        <v>HOME</v>
      </c>
    </row>
    <row r="145" spans="1:16" hidden="1" x14ac:dyDescent="0.45">
      <c r="A145">
        <v>40001580</v>
      </c>
      <c r="B145" t="s">
        <v>129</v>
      </c>
      <c r="C145">
        <v>44814</v>
      </c>
      <c r="D145">
        <v>35950</v>
      </c>
      <c r="E145">
        <v>20222023</v>
      </c>
      <c r="F145" t="s">
        <v>17</v>
      </c>
      <c r="G145" t="s">
        <v>135</v>
      </c>
      <c r="H145">
        <v>7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 t="s">
        <v>19</v>
      </c>
      <c r="P145" t="str">
        <f>UPPER(Table1[[#This Row],[Venue]])</f>
        <v>HOME</v>
      </c>
    </row>
    <row r="146" spans="1:16" hidden="1" x14ac:dyDescent="0.45">
      <c r="A146">
        <v>40001580</v>
      </c>
      <c r="B146" t="s">
        <v>129</v>
      </c>
      <c r="C146">
        <v>44814</v>
      </c>
      <c r="D146">
        <v>35950</v>
      </c>
      <c r="E146">
        <v>20222023</v>
      </c>
      <c r="F146" t="s">
        <v>17</v>
      </c>
      <c r="G146" t="s">
        <v>136</v>
      </c>
      <c r="H146">
        <v>17</v>
      </c>
      <c r="I146">
        <v>2</v>
      </c>
      <c r="J146">
        <v>1</v>
      </c>
      <c r="K146">
        <v>1</v>
      </c>
      <c r="L146">
        <v>1</v>
      </c>
      <c r="M146">
        <v>0</v>
      </c>
      <c r="N146">
        <v>0</v>
      </c>
      <c r="O146" t="s">
        <v>19</v>
      </c>
      <c r="P146" t="str">
        <f>UPPER(Table1[[#This Row],[Venue]])</f>
        <v>HOME</v>
      </c>
    </row>
    <row r="147" spans="1:16" hidden="1" x14ac:dyDescent="0.45">
      <c r="A147">
        <v>40001580</v>
      </c>
      <c r="B147" t="s">
        <v>129</v>
      </c>
      <c r="C147">
        <v>44814</v>
      </c>
      <c r="D147">
        <v>35950</v>
      </c>
      <c r="E147">
        <v>20222023</v>
      </c>
      <c r="F147" t="s">
        <v>17</v>
      </c>
      <c r="G147" t="s">
        <v>137</v>
      </c>
      <c r="H147">
        <v>22</v>
      </c>
      <c r="I147">
        <v>2</v>
      </c>
      <c r="J147">
        <v>1</v>
      </c>
      <c r="K147">
        <v>1</v>
      </c>
      <c r="L147">
        <v>1</v>
      </c>
      <c r="M147">
        <v>0</v>
      </c>
      <c r="N147">
        <v>0</v>
      </c>
      <c r="O147" t="s">
        <v>19</v>
      </c>
      <c r="P147" t="str">
        <f>UPPER(Table1[[#This Row],[Venue]])</f>
        <v>HOME</v>
      </c>
    </row>
    <row r="148" spans="1:16" hidden="1" x14ac:dyDescent="0.45">
      <c r="A148">
        <v>40001580</v>
      </c>
      <c r="B148" t="s">
        <v>129</v>
      </c>
      <c r="C148">
        <v>44814</v>
      </c>
      <c r="D148">
        <v>35950</v>
      </c>
      <c r="E148">
        <v>20222023</v>
      </c>
      <c r="F148" t="s">
        <v>17</v>
      </c>
      <c r="G148" t="s">
        <v>138</v>
      </c>
      <c r="H148">
        <v>23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0</v>
      </c>
      <c r="O148" t="s">
        <v>19</v>
      </c>
      <c r="P148" t="str">
        <f>UPPER(Table1[[#This Row],[Venue]])</f>
        <v>HOME</v>
      </c>
    </row>
    <row r="149" spans="1:16" hidden="1" x14ac:dyDescent="0.45">
      <c r="A149">
        <v>40001580</v>
      </c>
      <c r="B149" t="s">
        <v>129</v>
      </c>
      <c r="C149">
        <v>44814</v>
      </c>
      <c r="D149">
        <v>35950</v>
      </c>
      <c r="E149">
        <v>20222023</v>
      </c>
      <c r="F149" t="s">
        <v>17</v>
      </c>
      <c r="G149" t="s">
        <v>139</v>
      </c>
      <c r="H149">
        <v>27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 t="s">
        <v>19</v>
      </c>
      <c r="P149" t="str">
        <f>UPPER(Table1[[#This Row],[Venue]])</f>
        <v>HOME</v>
      </c>
    </row>
    <row r="150" spans="1:16" hidden="1" x14ac:dyDescent="0.45">
      <c r="A150">
        <v>40001580</v>
      </c>
      <c r="B150" t="s">
        <v>129</v>
      </c>
      <c r="C150">
        <v>44814</v>
      </c>
      <c r="D150">
        <v>35950</v>
      </c>
      <c r="E150">
        <v>20222023</v>
      </c>
      <c r="F150" t="s">
        <v>17</v>
      </c>
      <c r="G150" t="s">
        <v>140</v>
      </c>
      <c r="H150">
        <v>60</v>
      </c>
      <c r="I150">
        <v>2</v>
      </c>
      <c r="J150">
        <v>2</v>
      </c>
      <c r="K150">
        <v>1</v>
      </c>
      <c r="L150">
        <v>0</v>
      </c>
      <c r="M150">
        <v>0</v>
      </c>
      <c r="N150">
        <v>0</v>
      </c>
      <c r="O150" t="s">
        <v>19</v>
      </c>
      <c r="P150" t="str">
        <f>UPPER(Table1[[#This Row],[Venue]])</f>
        <v>HOME</v>
      </c>
    </row>
    <row r="151" spans="1:16" hidden="1" x14ac:dyDescent="0.45">
      <c r="A151">
        <v>40001580</v>
      </c>
      <c r="B151" t="s">
        <v>129</v>
      </c>
      <c r="C151">
        <v>44814</v>
      </c>
      <c r="D151">
        <v>35950</v>
      </c>
      <c r="E151">
        <v>20222023</v>
      </c>
      <c r="F151" t="s">
        <v>17</v>
      </c>
      <c r="G151" t="s">
        <v>141</v>
      </c>
      <c r="H151">
        <v>68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 t="s">
        <v>19</v>
      </c>
      <c r="P151" t="str">
        <f>UPPER(Table1[[#This Row],[Venue]])</f>
        <v>HOME</v>
      </c>
    </row>
    <row r="152" spans="1:16" hidden="1" x14ac:dyDescent="0.45">
      <c r="A152">
        <v>40001580</v>
      </c>
      <c r="B152" t="s">
        <v>129</v>
      </c>
      <c r="C152">
        <v>44814</v>
      </c>
      <c r="D152">
        <v>35950</v>
      </c>
      <c r="E152">
        <v>20222023</v>
      </c>
      <c r="F152" t="s">
        <v>17</v>
      </c>
      <c r="G152" t="s">
        <v>142</v>
      </c>
      <c r="H152">
        <v>69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 t="s">
        <v>19</v>
      </c>
      <c r="P152" t="str">
        <f>UPPER(Table1[[#This Row],[Venue]])</f>
        <v>HOME</v>
      </c>
    </row>
    <row r="153" spans="1:16" hidden="1" x14ac:dyDescent="0.45">
      <c r="A153">
        <v>40001580</v>
      </c>
      <c r="B153" t="s">
        <v>129</v>
      </c>
      <c r="C153">
        <v>44814</v>
      </c>
      <c r="D153">
        <v>35950</v>
      </c>
      <c r="E153">
        <v>20222023</v>
      </c>
      <c r="F153" t="s">
        <v>17</v>
      </c>
      <c r="G153" t="s">
        <v>143</v>
      </c>
      <c r="H153">
        <v>71</v>
      </c>
      <c r="I153">
        <v>2</v>
      </c>
      <c r="J153">
        <v>1</v>
      </c>
      <c r="K153">
        <v>1</v>
      </c>
      <c r="L153">
        <v>1</v>
      </c>
      <c r="M153">
        <v>0</v>
      </c>
      <c r="N153">
        <v>0</v>
      </c>
      <c r="O153" t="s">
        <v>19</v>
      </c>
      <c r="P153" t="str">
        <f>UPPER(Table1[[#This Row],[Venue]])</f>
        <v>HOME</v>
      </c>
    </row>
    <row r="154" spans="1:16" hidden="1" x14ac:dyDescent="0.45">
      <c r="A154">
        <v>40001580</v>
      </c>
      <c r="B154" t="s">
        <v>129</v>
      </c>
      <c r="C154">
        <v>44814</v>
      </c>
      <c r="D154">
        <v>35950</v>
      </c>
      <c r="E154">
        <v>20222023</v>
      </c>
      <c r="F154" t="s">
        <v>17</v>
      </c>
      <c r="G154" t="s">
        <v>144</v>
      </c>
      <c r="H154">
        <v>81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0</v>
      </c>
      <c r="O154" t="s">
        <v>19</v>
      </c>
      <c r="P154" t="str">
        <f>UPPER(Table1[[#This Row],[Venue]])</f>
        <v>HOME</v>
      </c>
    </row>
    <row r="155" spans="1:16" hidden="1" x14ac:dyDescent="0.45">
      <c r="A155">
        <v>40001580</v>
      </c>
      <c r="B155" t="s">
        <v>129</v>
      </c>
      <c r="C155">
        <v>44814</v>
      </c>
      <c r="D155">
        <v>35950</v>
      </c>
      <c r="E155">
        <v>20222023</v>
      </c>
      <c r="F155" t="s">
        <v>17</v>
      </c>
      <c r="G155" t="s">
        <v>145</v>
      </c>
      <c r="H155">
        <v>88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 t="s">
        <v>19</v>
      </c>
      <c r="P155" t="str">
        <f>UPPER(Table1[[#This Row],[Venue]])</f>
        <v>HOME</v>
      </c>
    </row>
    <row r="156" spans="1:16" hidden="1" x14ac:dyDescent="0.45">
      <c r="A156">
        <v>40001580</v>
      </c>
      <c r="B156" t="s">
        <v>129</v>
      </c>
      <c r="C156">
        <v>44814</v>
      </c>
      <c r="D156">
        <v>35950</v>
      </c>
      <c r="E156">
        <v>20222023</v>
      </c>
      <c r="F156" t="s">
        <v>17</v>
      </c>
      <c r="G156" t="s">
        <v>146</v>
      </c>
      <c r="H156">
        <v>91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 t="s">
        <v>19</v>
      </c>
      <c r="P156" t="str">
        <f>UPPER(Table1[[#This Row],[Venue]])</f>
        <v>HOME</v>
      </c>
    </row>
    <row r="157" spans="1:16" hidden="1" x14ac:dyDescent="0.45">
      <c r="A157">
        <v>40001580</v>
      </c>
      <c r="B157" t="s">
        <v>129</v>
      </c>
      <c r="C157">
        <v>44814</v>
      </c>
      <c r="D157">
        <v>35950</v>
      </c>
      <c r="E157">
        <v>20222023</v>
      </c>
      <c r="F157" t="s">
        <v>17</v>
      </c>
      <c r="G157" t="s">
        <v>147</v>
      </c>
      <c r="H157">
        <v>92</v>
      </c>
      <c r="I157">
        <v>6</v>
      </c>
      <c r="J157">
        <v>3</v>
      </c>
      <c r="K157">
        <v>1</v>
      </c>
      <c r="L157">
        <v>3</v>
      </c>
      <c r="M157">
        <v>0</v>
      </c>
      <c r="N157">
        <v>0</v>
      </c>
      <c r="O157" t="s">
        <v>19</v>
      </c>
      <c r="P157" t="str">
        <f>UPPER(Table1[[#This Row],[Venue]])</f>
        <v>HOME</v>
      </c>
    </row>
    <row r="158" spans="1:16" hidden="1" x14ac:dyDescent="0.45">
      <c r="A158">
        <v>40001580</v>
      </c>
      <c r="B158" t="s">
        <v>129</v>
      </c>
      <c r="C158">
        <v>44814</v>
      </c>
      <c r="D158">
        <v>35950</v>
      </c>
      <c r="E158">
        <v>20222023</v>
      </c>
      <c r="F158" t="s">
        <v>17</v>
      </c>
      <c r="G158" t="s">
        <v>148</v>
      </c>
      <c r="H158">
        <v>95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 t="s">
        <v>19</v>
      </c>
      <c r="P158" t="str">
        <f>UPPER(Table1[[#This Row],[Venue]])</f>
        <v>HOME</v>
      </c>
    </row>
    <row r="159" spans="1:16" hidden="1" x14ac:dyDescent="0.45">
      <c r="A159">
        <v>40001580</v>
      </c>
      <c r="B159" t="s">
        <v>129</v>
      </c>
      <c r="C159">
        <v>44814</v>
      </c>
      <c r="D159">
        <v>35950</v>
      </c>
      <c r="E159">
        <v>20222023</v>
      </c>
      <c r="F159" t="s">
        <v>17</v>
      </c>
      <c r="G159" t="s">
        <v>149</v>
      </c>
      <c r="H159">
        <v>98</v>
      </c>
      <c r="I159">
        <v>3</v>
      </c>
      <c r="J159">
        <v>1</v>
      </c>
      <c r="K159">
        <v>1</v>
      </c>
      <c r="L159">
        <v>2</v>
      </c>
      <c r="M159">
        <v>0</v>
      </c>
      <c r="N159">
        <v>0</v>
      </c>
      <c r="O159" t="s">
        <v>19</v>
      </c>
      <c r="P159" t="str">
        <f>UPPER(Table1[[#This Row],[Venue]])</f>
        <v>HOME</v>
      </c>
    </row>
    <row r="160" spans="1:16" hidden="1" x14ac:dyDescent="0.45">
      <c r="A160">
        <v>40001580</v>
      </c>
      <c r="B160" t="s">
        <v>129</v>
      </c>
      <c r="C160">
        <v>44814</v>
      </c>
      <c r="D160">
        <v>35950</v>
      </c>
      <c r="E160">
        <v>20222023</v>
      </c>
      <c r="F160" t="s">
        <v>17</v>
      </c>
      <c r="G160" t="s">
        <v>150</v>
      </c>
      <c r="H160">
        <v>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 t="s">
        <v>40</v>
      </c>
      <c r="P160" t="str">
        <f>UPPER(Table1[[#This Row],[Venue]])</f>
        <v>AWAY</v>
      </c>
    </row>
    <row r="161" spans="1:16" hidden="1" x14ac:dyDescent="0.45">
      <c r="A161">
        <v>40001580</v>
      </c>
      <c r="B161" t="s">
        <v>129</v>
      </c>
      <c r="C161">
        <v>44814</v>
      </c>
      <c r="D161">
        <v>35950</v>
      </c>
      <c r="E161">
        <v>20222023</v>
      </c>
      <c r="F161" t="s">
        <v>17</v>
      </c>
      <c r="G161" t="s">
        <v>151</v>
      </c>
      <c r="H161">
        <v>8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 t="s">
        <v>40</v>
      </c>
      <c r="P161" t="str">
        <f>UPPER(Table1[[#This Row],[Venue]])</f>
        <v>AWAY</v>
      </c>
    </row>
    <row r="162" spans="1:16" hidden="1" x14ac:dyDescent="0.45">
      <c r="A162">
        <v>40001580</v>
      </c>
      <c r="B162" t="s">
        <v>129</v>
      </c>
      <c r="C162">
        <v>44814</v>
      </c>
      <c r="D162">
        <v>35950</v>
      </c>
      <c r="E162">
        <v>20222023</v>
      </c>
      <c r="F162" t="s">
        <v>17</v>
      </c>
      <c r="G162" t="s">
        <v>152</v>
      </c>
      <c r="H162">
        <v>14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 t="s">
        <v>40</v>
      </c>
      <c r="P162" t="str">
        <f>UPPER(Table1[[#This Row],[Venue]])</f>
        <v>AWAY</v>
      </c>
    </row>
    <row r="163" spans="1:16" hidden="1" x14ac:dyDescent="0.45">
      <c r="A163">
        <v>40001580</v>
      </c>
      <c r="B163" t="s">
        <v>129</v>
      </c>
      <c r="C163">
        <v>44814</v>
      </c>
      <c r="D163">
        <v>35950</v>
      </c>
      <c r="E163">
        <v>20222023</v>
      </c>
      <c r="F163" t="s">
        <v>17</v>
      </c>
      <c r="G163" t="s">
        <v>153</v>
      </c>
      <c r="H163">
        <v>15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 t="s">
        <v>40</v>
      </c>
      <c r="P163" t="str">
        <f>UPPER(Table1[[#This Row],[Venue]])</f>
        <v>AWAY</v>
      </c>
    </row>
    <row r="164" spans="1:16" hidden="1" x14ac:dyDescent="0.45">
      <c r="A164">
        <v>40001580</v>
      </c>
      <c r="B164" t="s">
        <v>129</v>
      </c>
      <c r="C164">
        <v>44814</v>
      </c>
      <c r="D164">
        <v>35950</v>
      </c>
      <c r="E164">
        <v>20222023</v>
      </c>
      <c r="F164" t="s">
        <v>17</v>
      </c>
      <c r="G164" t="s">
        <v>154</v>
      </c>
      <c r="H164">
        <v>55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 t="s">
        <v>40</v>
      </c>
      <c r="P164" t="str">
        <f>UPPER(Table1[[#This Row],[Venue]])</f>
        <v>AWAY</v>
      </c>
    </row>
    <row r="165" spans="1:16" hidden="1" x14ac:dyDescent="0.45">
      <c r="A165">
        <v>40001580</v>
      </c>
      <c r="B165" t="s">
        <v>129</v>
      </c>
      <c r="C165">
        <v>44814</v>
      </c>
      <c r="D165">
        <v>35950</v>
      </c>
      <c r="E165">
        <v>20222023</v>
      </c>
      <c r="F165" t="s">
        <v>17</v>
      </c>
      <c r="G165" t="s">
        <v>155</v>
      </c>
      <c r="H165">
        <v>62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 t="s">
        <v>40</v>
      </c>
      <c r="P165" t="str">
        <f>UPPER(Table1[[#This Row],[Venue]])</f>
        <v>AWAY</v>
      </c>
    </row>
    <row r="166" spans="1:16" hidden="1" x14ac:dyDescent="0.45">
      <c r="A166">
        <v>40001580</v>
      </c>
      <c r="B166" t="s">
        <v>129</v>
      </c>
      <c r="C166">
        <v>44814</v>
      </c>
      <c r="D166">
        <v>35950</v>
      </c>
      <c r="E166">
        <v>20222023</v>
      </c>
      <c r="F166" t="s">
        <v>17</v>
      </c>
      <c r="G166" t="s">
        <v>156</v>
      </c>
      <c r="H166">
        <v>66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 t="s">
        <v>40</v>
      </c>
      <c r="P166" t="str">
        <f>UPPER(Table1[[#This Row],[Venue]])</f>
        <v>AWAY</v>
      </c>
    </row>
    <row r="167" spans="1:16" hidden="1" x14ac:dyDescent="0.45">
      <c r="A167">
        <v>40001580</v>
      </c>
      <c r="B167" t="s">
        <v>129</v>
      </c>
      <c r="C167">
        <v>44814</v>
      </c>
      <c r="D167">
        <v>35950</v>
      </c>
      <c r="E167">
        <v>20222023</v>
      </c>
      <c r="F167" t="s">
        <v>17</v>
      </c>
      <c r="G167" t="s">
        <v>157</v>
      </c>
      <c r="H167">
        <v>77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 t="s">
        <v>40</v>
      </c>
      <c r="P167" t="str">
        <f>UPPER(Table1[[#This Row],[Venue]])</f>
        <v>AWAY</v>
      </c>
    </row>
    <row r="168" spans="1:16" hidden="1" x14ac:dyDescent="0.45">
      <c r="A168">
        <v>40001580</v>
      </c>
      <c r="B168" t="s">
        <v>129</v>
      </c>
      <c r="C168">
        <v>44814</v>
      </c>
      <c r="D168">
        <v>35950</v>
      </c>
      <c r="E168">
        <v>20222023</v>
      </c>
      <c r="F168" t="s">
        <v>17</v>
      </c>
      <c r="G168" t="s">
        <v>158</v>
      </c>
      <c r="H168">
        <v>88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 t="s">
        <v>40</v>
      </c>
      <c r="P168" t="str">
        <f>UPPER(Table1[[#This Row],[Venue]])</f>
        <v>AWAY</v>
      </c>
    </row>
    <row r="169" spans="1:16" hidden="1" x14ac:dyDescent="0.45">
      <c r="A169">
        <v>40001580</v>
      </c>
      <c r="B169" t="s">
        <v>129</v>
      </c>
      <c r="C169">
        <v>44814</v>
      </c>
      <c r="D169">
        <v>35950</v>
      </c>
      <c r="E169">
        <v>20222023</v>
      </c>
      <c r="F169" t="s">
        <v>17</v>
      </c>
      <c r="G169" t="s">
        <v>159</v>
      </c>
      <c r="H169">
        <v>90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 t="s">
        <v>40</v>
      </c>
      <c r="P169" t="str">
        <f>UPPER(Table1[[#This Row],[Venue]])</f>
        <v>AWAY</v>
      </c>
    </row>
    <row r="170" spans="1:16" hidden="1" x14ac:dyDescent="0.45">
      <c r="A170">
        <v>40000937</v>
      </c>
      <c r="B170" t="s">
        <v>160</v>
      </c>
      <c r="C170">
        <v>44815</v>
      </c>
      <c r="D170">
        <v>35307</v>
      </c>
      <c r="E170">
        <v>20222023</v>
      </c>
      <c r="F170" t="s">
        <v>17</v>
      </c>
      <c r="G170" t="s">
        <v>77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 t="s">
        <v>19</v>
      </c>
      <c r="P170" t="str">
        <f>UPPER(Table1[[#This Row],[Venue]])</f>
        <v>HOME</v>
      </c>
    </row>
    <row r="171" spans="1:16" hidden="1" x14ac:dyDescent="0.45">
      <c r="A171">
        <v>40000937</v>
      </c>
      <c r="B171" t="s">
        <v>160</v>
      </c>
      <c r="C171">
        <v>44815</v>
      </c>
      <c r="D171">
        <v>35307</v>
      </c>
      <c r="E171">
        <v>20222023</v>
      </c>
      <c r="F171" t="s">
        <v>17</v>
      </c>
      <c r="G171" t="s">
        <v>161</v>
      </c>
      <c r="H171">
        <v>2</v>
      </c>
      <c r="I171">
        <v>2</v>
      </c>
      <c r="J171">
        <v>0</v>
      </c>
      <c r="K171">
        <v>1</v>
      </c>
      <c r="L171">
        <v>2</v>
      </c>
      <c r="M171">
        <v>0</v>
      </c>
      <c r="N171">
        <v>2</v>
      </c>
      <c r="O171" t="s">
        <v>19</v>
      </c>
      <c r="P171" t="str">
        <f>UPPER(Table1[[#This Row],[Venue]])</f>
        <v>HOME</v>
      </c>
    </row>
    <row r="172" spans="1:16" hidden="1" x14ac:dyDescent="0.45">
      <c r="A172">
        <v>40000937</v>
      </c>
      <c r="B172" t="s">
        <v>160</v>
      </c>
      <c r="C172">
        <v>44815</v>
      </c>
      <c r="D172">
        <v>35307</v>
      </c>
      <c r="E172">
        <v>20222023</v>
      </c>
      <c r="F172" t="s">
        <v>17</v>
      </c>
      <c r="G172" t="s">
        <v>78</v>
      </c>
      <c r="H172">
        <v>8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0</v>
      </c>
      <c r="O172" t="s">
        <v>19</v>
      </c>
      <c r="P172" t="str">
        <f>UPPER(Table1[[#This Row],[Venue]])</f>
        <v>HOME</v>
      </c>
    </row>
    <row r="173" spans="1:16" hidden="1" x14ac:dyDescent="0.45">
      <c r="A173">
        <v>40000937</v>
      </c>
      <c r="B173" t="s">
        <v>160</v>
      </c>
      <c r="C173">
        <v>44815</v>
      </c>
      <c r="D173">
        <v>35307</v>
      </c>
      <c r="E173">
        <v>20222023</v>
      </c>
      <c r="F173" t="s">
        <v>17</v>
      </c>
      <c r="G173" t="s">
        <v>80</v>
      </c>
      <c r="H173">
        <v>10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0</v>
      </c>
      <c r="O173" t="s">
        <v>19</v>
      </c>
      <c r="P173" t="str">
        <f>UPPER(Table1[[#This Row],[Venue]])</f>
        <v>HOME</v>
      </c>
    </row>
    <row r="174" spans="1:16" hidden="1" x14ac:dyDescent="0.45">
      <c r="A174">
        <v>40000937</v>
      </c>
      <c r="B174" t="s">
        <v>160</v>
      </c>
      <c r="C174">
        <v>44815</v>
      </c>
      <c r="D174">
        <v>35307</v>
      </c>
      <c r="E174">
        <v>20222023</v>
      </c>
      <c r="F174" t="s">
        <v>17</v>
      </c>
      <c r="G174" t="s">
        <v>81</v>
      </c>
      <c r="H174">
        <v>13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 t="s">
        <v>19</v>
      </c>
      <c r="P174" t="str">
        <f>UPPER(Table1[[#This Row],[Venue]])</f>
        <v>HOME</v>
      </c>
    </row>
    <row r="175" spans="1:16" hidden="1" x14ac:dyDescent="0.45">
      <c r="A175">
        <v>40000937</v>
      </c>
      <c r="B175" t="s">
        <v>160</v>
      </c>
      <c r="C175">
        <v>44815</v>
      </c>
      <c r="D175">
        <v>35307</v>
      </c>
      <c r="E175">
        <v>20222023</v>
      </c>
      <c r="F175" t="s">
        <v>17</v>
      </c>
      <c r="G175" t="s">
        <v>83</v>
      </c>
      <c r="H175">
        <v>17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 t="s">
        <v>19</v>
      </c>
      <c r="P175" t="str">
        <f>UPPER(Table1[[#This Row],[Venue]])</f>
        <v>HOME</v>
      </c>
    </row>
    <row r="176" spans="1:16" hidden="1" x14ac:dyDescent="0.45">
      <c r="A176">
        <v>40000937</v>
      </c>
      <c r="B176" t="s">
        <v>160</v>
      </c>
      <c r="C176">
        <v>44815</v>
      </c>
      <c r="D176">
        <v>35307</v>
      </c>
      <c r="E176">
        <v>20222023</v>
      </c>
      <c r="F176" t="s">
        <v>17</v>
      </c>
      <c r="G176" t="s">
        <v>84</v>
      </c>
      <c r="H176">
        <v>18</v>
      </c>
      <c r="I176">
        <v>4</v>
      </c>
      <c r="J176">
        <v>1</v>
      </c>
      <c r="K176">
        <v>1</v>
      </c>
      <c r="L176">
        <v>3</v>
      </c>
      <c r="M176">
        <v>0</v>
      </c>
      <c r="N176">
        <v>0</v>
      </c>
      <c r="O176" t="s">
        <v>19</v>
      </c>
      <c r="P176" t="str">
        <f>UPPER(Table1[[#This Row],[Venue]])</f>
        <v>HOME</v>
      </c>
    </row>
    <row r="177" spans="1:16" hidden="1" x14ac:dyDescent="0.45">
      <c r="A177">
        <v>40000937</v>
      </c>
      <c r="B177" t="s">
        <v>160</v>
      </c>
      <c r="C177">
        <v>44815</v>
      </c>
      <c r="D177">
        <v>35307</v>
      </c>
      <c r="E177">
        <v>20222023</v>
      </c>
      <c r="F177" t="s">
        <v>17</v>
      </c>
      <c r="G177" t="s">
        <v>92</v>
      </c>
      <c r="H177">
        <v>22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 t="s">
        <v>19</v>
      </c>
      <c r="P177" t="str">
        <f>UPPER(Table1[[#This Row],[Venue]])</f>
        <v>HOME</v>
      </c>
    </row>
    <row r="178" spans="1:16" hidden="1" x14ac:dyDescent="0.45">
      <c r="A178">
        <v>40000937</v>
      </c>
      <c r="B178" t="s">
        <v>160</v>
      </c>
      <c r="C178">
        <v>44815</v>
      </c>
      <c r="D178">
        <v>35307</v>
      </c>
      <c r="E178">
        <v>20222023</v>
      </c>
      <c r="F178" t="s">
        <v>17</v>
      </c>
      <c r="G178" t="s">
        <v>86</v>
      </c>
      <c r="H178">
        <v>25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 t="s">
        <v>19</v>
      </c>
      <c r="P178" t="str">
        <f>UPPER(Table1[[#This Row],[Venue]])</f>
        <v>HOME</v>
      </c>
    </row>
    <row r="179" spans="1:16" hidden="1" x14ac:dyDescent="0.45">
      <c r="A179">
        <v>40000937</v>
      </c>
      <c r="B179" t="s">
        <v>160</v>
      </c>
      <c r="C179">
        <v>44815</v>
      </c>
      <c r="D179">
        <v>35307</v>
      </c>
      <c r="E179">
        <v>20222023</v>
      </c>
      <c r="F179" t="s">
        <v>17</v>
      </c>
      <c r="G179" t="s">
        <v>87</v>
      </c>
      <c r="H179">
        <v>27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0</v>
      </c>
      <c r="O179" t="s">
        <v>19</v>
      </c>
      <c r="P179" t="str">
        <f>UPPER(Table1[[#This Row],[Venue]])</f>
        <v>HOME</v>
      </c>
    </row>
    <row r="180" spans="1:16" hidden="1" x14ac:dyDescent="0.45">
      <c r="A180">
        <v>40000937</v>
      </c>
      <c r="B180" t="s">
        <v>160</v>
      </c>
      <c r="C180">
        <v>44815</v>
      </c>
      <c r="D180">
        <v>35307</v>
      </c>
      <c r="E180">
        <v>20222023</v>
      </c>
      <c r="F180" t="s">
        <v>17</v>
      </c>
      <c r="G180" t="s">
        <v>88</v>
      </c>
      <c r="H180">
        <v>30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 t="s">
        <v>19</v>
      </c>
      <c r="P180" t="str">
        <f>UPPER(Table1[[#This Row],[Venue]])</f>
        <v>HOME</v>
      </c>
    </row>
    <row r="181" spans="1:16" hidden="1" x14ac:dyDescent="0.45">
      <c r="A181">
        <v>40000937</v>
      </c>
      <c r="B181" t="s">
        <v>160</v>
      </c>
      <c r="C181">
        <v>44815</v>
      </c>
      <c r="D181">
        <v>35307</v>
      </c>
      <c r="E181">
        <v>20222023</v>
      </c>
      <c r="F181" t="s">
        <v>17</v>
      </c>
      <c r="G181" t="s">
        <v>162</v>
      </c>
      <c r="H181">
        <v>48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 t="s">
        <v>19</v>
      </c>
      <c r="P181" t="str">
        <f>UPPER(Table1[[#This Row],[Venue]])</f>
        <v>HOME</v>
      </c>
    </row>
    <row r="182" spans="1:16" hidden="1" x14ac:dyDescent="0.45">
      <c r="A182">
        <v>40000937</v>
      </c>
      <c r="B182" t="s">
        <v>160</v>
      </c>
      <c r="C182">
        <v>44815</v>
      </c>
      <c r="D182">
        <v>35307</v>
      </c>
      <c r="E182">
        <v>20222023</v>
      </c>
      <c r="F182" t="s">
        <v>17</v>
      </c>
      <c r="G182" t="s">
        <v>89</v>
      </c>
      <c r="H182">
        <v>71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 t="s">
        <v>19</v>
      </c>
      <c r="P182" t="str">
        <f>UPPER(Table1[[#This Row],[Venue]])</f>
        <v>HOME</v>
      </c>
    </row>
    <row r="183" spans="1:16" hidden="1" x14ac:dyDescent="0.45">
      <c r="A183">
        <v>40000937</v>
      </c>
      <c r="B183" t="s">
        <v>160</v>
      </c>
      <c r="C183">
        <v>44815</v>
      </c>
      <c r="D183">
        <v>35307</v>
      </c>
      <c r="E183">
        <v>20222023</v>
      </c>
      <c r="F183" t="s">
        <v>17</v>
      </c>
      <c r="G183" t="s">
        <v>91</v>
      </c>
      <c r="H183">
        <v>89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2</v>
      </c>
      <c r="O183" t="s">
        <v>19</v>
      </c>
      <c r="P183" t="str">
        <f>UPPER(Table1[[#This Row],[Venue]])</f>
        <v>HOME</v>
      </c>
    </row>
    <row r="184" spans="1:16" hidden="1" x14ac:dyDescent="0.45">
      <c r="A184">
        <v>40000937</v>
      </c>
      <c r="B184" t="s">
        <v>160</v>
      </c>
      <c r="C184">
        <v>44815</v>
      </c>
      <c r="D184">
        <v>35307</v>
      </c>
      <c r="E184">
        <v>20222023</v>
      </c>
      <c r="F184" t="s">
        <v>17</v>
      </c>
      <c r="G184" t="s">
        <v>93</v>
      </c>
      <c r="H184">
        <v>98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 t="s">
        <v>19</v>
      </c>
      <c r="P184" t="str">
        <f>UPPER(Table1[[#This Row],[Venue]])</f>
        <v>HOME</v>
      </c>
    </row>
    <row r="185" spans="1:16" hidden="1" x14ac:dyDescent="0.45">
      <c r="A185">
        <v>40000937</v>
      </c>
      <c r="B185" t="s">
        <v>160</v>
      </c>
      <c r="C185">
        <v>44815</v>
      </c>
      <c r="D185">
        <v>35307</v>
      </c>
      <c r="E185">
        <v>20222023</v>
      </c>
      <c r="F185" t="s">
        <v>17</v>
      </c>
      <c r="G185" t="s">
        <v>111</v>
      </c>
      <c r="H185">
        <v>7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 t="s">
        <v>40</v>
      </c>
      <c r="P185" t="str">
        <f>UPPER(Table1[[#This Row],[Venue]])</f>
        <v>AWAY</v>
      </c>
    </row>
    <row r="186" spans="1:16" hidden="1" x14ac:dyDescent="0.45">
      <c r="A186">
        <v>40000937</v>
      </c>
      <c r="B186" t="s">
        <v>160</v>
      </c>
      <c r="C186">
        <v>44815</v>
      </c>
      <c r="D186">
        <v>35307</v>
      </c>
      <c r="E186">
        <v>20222023</v>
      </c>
      <c r="F186" t="s">
        <v>17</v>
      </c>
      <c r="G186" t="s">
        <v>113</v>
      </c>
      <c r="H186">
        <v>13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 t="s">
        <v>40</v>
      </c>
      <c r="P186" t="str">
        <f>UPPER(Table1[[#This Row],[Venue]])</f>
        <v>AWAY</v>
      </c>
    </row>
    <row r="187" spans="1:16" hidden="1" x14ac:dyDescent="0.45">
      <c r="A187">
        <v>40000937</v>
      </c>
      <c r="B187" t="s">
        <v>160</v>
      </c>
      <c r="C187">
        <v>44815</v>
      </c>
      <c r="D187">
        <v>35307</v>
      </c>
      <c r="E187">
        <v>20222023</v>
      </c>
      <c r="F187" t="s">
        <v>17</v>
      </c>
      <c r="G187" t="s">
        <v>118</v>
      </c>
      <c r="H187">
        <v>14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2</v>
      </c>
      <c r="O187" t="s">
        <v>40</v>
      </c>
      <c r="P187" t="str">
        <f>UPPER(Table1[[#This Row],[Venue]])</f>
        <v>AWAY</v>
      </c>
    </row>
    <row r="188" spans="1:16" hidden="1" x14ac:dyDescent="0.45">
      <c r="A188">
        <v>40000937</v>
      </c>
      <c r="B188" t="s">
        <v>160</v>
      </c>
      <c r="C188">
        <v>44815</v>
      </c>
      <c r="D188">
        <v>35307</v>
      </c>
      <c r="E188">
        <v>20222023</v>
      </c>
      <c r="F188" t="s">
        <v>17</v>
      </c>
      <c r="G188" t="s">
        <v>114</v>
      </c>
      <c r="H188">
        <v>22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2</v>
      </c>
      <c r="O188" t="s">
        <v>40</v>
      </c>
      <c r="P188" t="str">
        <f>UPPER(Table1[[#This Row],[Venue]])</f>
        <v>AWAY</v>
      </c>
    </row>
    <row r="189" spans="1:16" hidden="1" x14ac:dyDescent="0.45">
      <c r="A189">
        <v>40000937</v>
      </c>
      <c r="B189" t="s">
        <v>160</v>
      </c>
      <c r="C189">
        <v>44815</v>
      </c>
      <c r="D189">
        <v>35307</v>
      </c>
      <c r="E189">
        <v>20222023</v>
      </c>
      <c r="F189" t="s">
        <v>17</v>
      </c>
      <c r="G189" t="s">
        <v>115</v>
      </c>
      <c r="H189">
        <v>28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 t="s">
        <v>40</v>
      </c>
      <c r="P189" t="str">
        <f>UPPER(Table1[[#This Row],[Venue]])</f>
        <v>AWAY</v>
      </c>
    </row>
    <row r="190" spans="1:16" hidden="1" x14ac:dyDescent="0.45">
      <c r="A190">
        <v>40000937</v>
      </c>
      <c r="B190" t="s">
        <v>160</v>
      </c>
      <c r="C190">
        <v>44815</v>
      </c>
      <c r="D190">
        <v>35307</v>
      </c>
      <c r="E190">
        <v>20222023</v>
      </c>
      <c r="F190" t="s">
        <v>17</v>
      </c>
      <c r="G190" t="s">
        <v>117</v>
      </c>
      <c r="H190">
        <v>49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 t="s">
        <v>40</v>
      </c>
      <c r="P190" t="str">
        <f>UPPER(Table1[[#This Row],[Venue]])</f>
        <v>AWAY</v>
      </c>
    </row>
    <row r="191" spans="1:16" hidden="1" x14ac:dyDescent="0.45">
      <c r="A191">
        <v>40000937</v>
      </c>
      <c r="B191" t="s">
        <v>160</v>
      </c>
      <c r="C191">
        <v>44815</v>
      </c>
      <c r="D191">
        <v>35307</v>
      </c>
      <c r="E191">
        <v>20222023</v>
      </c>
      <c r="F191" t="s">
        <v>17</v>
      </c>
      <c r="G191" t="s">
        <v>119</v>
      </c>
      <c r="H191">
        <v>59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2</v>
      </c>
      <c r="O191" t="s">
        <v>40</v>
      </c>
      <c r="P191" t="str">
        <f>UPPER(Table1[[#This Row],[Venue]])</f>
        <v>AWAY</v>
      </c>
    </row>
    <row r="192" spans="1:16" hidden="1" x14ac:dyDescent="0.45">
      <c r="A192">
        <v>40000937</v>
      </c>
      <c r="B192" t="s">
        <v>160</v>
      </c>
      <c r="C192">
        <v>44815</v>
      </c>
      <c r="D192">
        <v>35307</v>
      </c>
      <c r="E192">
        <v>20222023</v>
      </c>
      <c r="F192" t="s">
        <v>17</v>
      </c>
      <c r="G192" t="s">
        <v>163</v>
      </c>
      <c r="H192">
        <v>66</v>
      </c>
      <c r="I192">
        <v>2</v>
      </c>
      <c r="J192">
        <v>1</v>
      </c>
      <c r="K192">
        <v>1</v>
      </c>
      <c r="L192">
        <v>1</v>
      </c>
      <c r="M192">
        <v>0</v>
      </c>
      <c r="N192">
        <v>0</v>
      </c>
      <c r="O192" t="s">
        <v>40</v>
      </c>
      <c r="P192" t="str">
        <f>UPPER(Table1[[#This Row],[Venue]])</f>
        <v>AWAY</v>
      </c>
    </row>
    <row r="193" spans="1:16" hidden="1" x14ac:dyDescent="0.45">
      <c r="A193">
        <v>40000937</v>
      </c>
      <c r="B193" t="s">
        <v>160</v>
      </c>
      <c r="C193">
        <v>44815</v>
      </c>
      <c r="D193">
        <v>35307</v>
      </c>
      <c r="E193">
        <v>20222023</v>
      </c>
      <c r="F193" t="s">
        <v>17</v>
      </c>
      <c r="G193" t="s">
        <v>122</v>
      </c>
      <c r="H193">
        <v>81</v>
      </c>
      <c r="I193">
        <v>2</v>
      </c>
      <c r="J193">
        <v>1</v>
      </c>
      <c r="K193">
        <v>1</v>
      </c>
      <c r="L193">
        <v>1</v>
      </c>
      <c r="M193">
        <v>0</v>
      </c>
      <c r="N193">
        <v>0</v>
      </c>
      <c r="O193" t="s">
        <v>40</v>
      </c>
      <c r="P193" t="str">
        <f>UPPER(Table1[[#This Row],[Venue]])</f>
        <v>AWAY</v>
      </c>
    </row>
    <row r="194" spans="1:16" hidden="1" x14ac:dyDescent="0.45">
      <c r="A194">
        <v>40000937</v>
      </c>
      <c r="B194" t="s">
        <v>160</v>
      </c>
      <c r="C194">
        <v>44815</v>
      </c>
      <c r="D194">
        <v>35307</v>
      </c>
      <c r="E194">
        <v>20222023</v>
      </c>
      <c r="F194" t="s">
        <v>17</v>
      </c>
      <c r="G194" t="s">
        <v>123</v>
      </c>
      <c r="H194">
        <v>92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  <c r="O194" t="s">
        <v>40</v>
      </c>
      <c r="P194" t="str">
        <f>UPPER(Table1[[#This Row],[Venue]])</f>
        <v>AWAY</v>
      </c>
    </row>
    <row r="195" spans="1:16" hidden="1" x14ac:dyDescent="0.45">
      <c r="A195">
        <v>40000937</v>
      </c>
      <c r="B195" t="s">
        <v>160</v>
      </c>
      <c r="C195">
        <v>44815</v>
      </c>
      <c r="D195">
        <v>35307</v>
      </c>
      <c r="E195">
        <v>20222023</v>
      </c>
      <c r="F195" t="s">
        <v>17</v>
      </c>
      <c r="G195" t="s">
        <v>124</v>
      </c>
      <c r="H195">
        <v>97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 t="s">
        <v>40</v>
      </c>
      <c r="P195" t="str">
        <f>UPPER(Table1[[#This Row],[Venue]])</f>
        <v>AWAY</v>
      </c>
    </row>
    <row r="196" spans="1:16" hidden="1" x14ac:dyDescent="0.45">
      <c r="A196">
        <v>40000940</v>
      </c>
      <c r="B196" t="s">
        <v>164</v>
      </c>
      <c r="C196">
        <v>44817</v>
      </c>
      <c r="D196">
        <v>35310</v>
      </c>
      <c r="E196">
        <v>20222023</v>
      </c>
      <c r="F196" t="s">
        <v>17</v>
      </c>
      <c r="G196" t="s">
        <v>111</v>
      </c>
      <c r="H196">
        <v>7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 t="s">
        <v>19</v>
      </c>
      <c r="P196" t="str">
        <f>UPPER(Table1[[#This Row],[Venue]])</f>
        <v>HOME</v>
      </c>
    </row>
    <row r="197" spans="1:16" hidden="1" x14ac:dyDescent="0.45">
      <c r="A197">
        <v>40000940</v>
      </c>
      <c r="B197" t="s">
        <v>164</v>
      </c>
      <c r="C197">
        <v>44817</v>
      </c>
      <c r="D197">
        <v>35310</v>
      </c>
      <c r="E197">
        <v>20222023</v>
      </c>
      <c r="F197" t="s">
        <v>17</v>
      </c>
      <c r="G197" t="s">
        <v>112</v>
      </c>
      <c r="H197">
        <v>10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2</v>
      </c>
      <c r="O197" t="s">
        <v>19</v>
      </c>
      <c r="P197" t="str">
        <f>UPPER(Table1[[#This Row],[Venue]])</f>
        <v>HOME</v>
      </c>
    </row>
    <row r="198" spans="1:16" hidden="1" x14ac:dyDescent="0.45">
      <c r="A198">
        <v>40000940</v>
      </c>
      <c r="B198" t="s">
        <v>164</v>
      </c>
      <c r="C198">
        <v>44817</v>
      </c>
      <c r="D198">
        <v>35310</v>
      </c>
      <c r="E198">
        <v>20222023</v>
      </c>
      <c r="F198" t="s">
        <v>17</v>
      </c>
      <c r="G198" t="s">
        <v>113</v>
      </c>
      <c r="H198">
        <v>13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 t="s">
        <v>19</v>
      </c>
      <c r="P198" t="str">
        <f>UPPER(Table1[[#This Row],[Venue]])</f>
        <v>HOME</v>
      </c>
    </row>
    <row r="199" spans="1:16" hidden="1" x14ac:dyDescent="0.45">
      <c r="A199">
        <v>40000940</v>
      </c>
      <c r="B199" t="s">
        <v>164</v>
      </c>
      <c r="C199">
        <v>44817</v>
      </c>
      <c r="D199">
        <v>35310</v>
      </c>
      <c r="E199">
        <v>20222023</v>
      </c>
      <c r="F199" t="s">
        <v>17</v>
      </c>
      <c r="G199" t="s">
        <v>118</v>
      </c>
      <c r="H199">
        <v>14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0</v>
      </c>
      <c r="O199" t="s">
        <v>19</v>
      </c>
      <c r="P199" t="str">
        <f>UPPER(Table1[[#This Row],[Venue]])</f>
        <v>HOME</v>
      </c>
    </row>
    <row r="200" spans="1:16" hidden="1" x14ac:dyDescent="0.45">
      <c r="A200">
        <v>40000940</v>
      </c>
      <c r="B200" t="s">
        <v>164</v>
      </c>
      <c r="C200">
        <v>44817</v>
      </c>
      <c r="D200">
        <v>35310</v>
      </c>
      <c r="E200">
        <v>20222023</v>
      </c>
      <c r="F200" t="s">
        <v>17</v>
      </c>
      <c r="G200" t="s">
        <v>118</v>
      </c>
      <c r="H200">
        <v>14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 t="s">
        <v>19</v>
      </c>
      <c r="P200" t="str">
        <f>UPPER(Table1[[#This Row],[Venue]])</f>
        <v>HOME</v>
      </c>
    </row>
    <row r="201" spans="1:16" hidden="1" x14ac:dyDescent="0.45">
      <c r="A201">
        <v>40000940</v>
      </c>
      <c r="B201" t="s">
        <v>164</v>
      </c>
      <c r="C201">
        <v>44817</v>
      </c>
      <c r="D201">
        <v>35310</v>
      </c>
      <c r="E201">
        <v>20222023</v>
      </c>
      <c r="F201" t="s">
        <v>17</v>
      </c>
      <c r="G201" t="s">
        <v>114</v>
      </c>
      <c r="H201">
        <v>22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 t="s">
        <v>19</v>
      </c>
      <c r="P201" t="str">
        <f>UPPER(Table1[[#This Row],[Venue]])</f>
        <v>HOME</v>
      </c>
    </row>
    <row r="202" spans="1:16" hidden="1" x14ac:dyDescent="0.45">
      <c r="A202">
        <v>40000940</v>
      </c>
      <c r="B202" t="s">
        <v>164</v>
      </c>
      <c r="C202">
        <v>44817</v>
      </c>
      <c r="D202">
        <v>35310</v>
      </c>
      <c r="E202">
        <v>20222023</v>
      </c>
      <c r="F202" t="s">
        <v>17</v>
      </c>
      <c r="G202" t="s">
        <v>115</v>
      </c>
      <c r="H202">
        <v>28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 t="s">
        <v>19</v>
      </c>
      <c r="P202" t="str">
        <f>UPPER(Table1[[#This Row],[Venue]])</f>
        <v>HOME</v>
      </c>
    </row>
    <row r="203" spans="1:16" hidden="1" x14ac:dyDescent="0.45">
      <c r="A203">
        <v>40000940</v>
      </c>
      <c r="B203" t="s">
        <v>164</v>
      </c>
      <c r="C203">
        <v>44817</v>
      </c>
      <c r="D203">
        <v>35310</v>
      </c>
      <c r="E203">
        <v>20222023</v>
      </c>
      <c r="F203" t="s">
        <v>17</v>
      </c>
      <c r="G203" t="s">
        <v>165</v>
      </c>
      <c r="H203">
        <v>44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 t="s">
        <v>19</v>
      </c>
      <c r="P203" t="str">
        <f>UPPER(Table1[[#This Row],[Venue]])</f>
        <v>HOME</v>
      </c>
    </row>
    <row r="204" spans="1:16" hidden="1" x14ac:dyDescent="0.45">
      <c r="A204">
        <v>40000940</v>
      </c>
      <c r="B204" t="s">
        <v>164</v>
      </c>
      <c r="C204">
        <v>44817</v>
      </c>
      <c r="D204">
        <v>35310</v>
      </c>
      <c r="E204">
        <v>20222023</v>
      </c>
      <c r="F204" t="s">
        <v>17</v>
      </c>
      <c r="G204" t="s">
        <v>117</v>
      </c>
      <c r="H204">
        <v>49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 t="s">
        <v>19</v>
      </c>
      <c r="P204" t="str">
        <f>UPPER(Table1[[#This Row],[Venue]])</f>
        <v>HOME</v>
      </c>
    </row>
    <row r="205" spans="1:16" hidden="1" x14ac:dyDescent="0.45">
      <c r="A205">
        <v>40000940</v>
      </c>
      <c r="B205" t="s">
        <v>164</v>
      </c>
      <c r="C205">
        <v>44817</v>
      </c>
      <c r="D205">
        <v>35310</v>
      </c>
      <c r="E205">
        <v>20222023</v>
      </c>
      <c r="F205" t="s">
        <v>17</v>
      </c>
      <c r="G205" t="s">
        <v>124</v>
      </c>
      <c r="H205">
        <v>55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0</v>
      </c>
      <c r="O205" t="s">
        <v>19</v>
      </c>
      <c r="P205" t="str">
        <f>UPPER(Table1[[#This Row],[Venue]])</f>
        <v>HOME</v>
      </c>
    </row>
    <row r="206" spans="1:16" hidden="1" x14ac:dyDescent="0.45">
      <c r="A206">
        <v>40000940</v>
      </c>
      <c r="B206" t="s">
        <v>164</v>
      </c>
      <c r="C206">
        <v>44817</v>
      </c>
      <c r="D206">
        <v>35310</v>
      </c>
      <c r="E206">
        <v>20222023</v>
      </c>
      <c r="F206" t="s">
        <v>17</v>
      </c>
      <c r="G206" t="s">
        <v>119</v>
      </c>
      <c r="H206">
        <v>59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0</v>
      </c>
      <c r="O206" t="s">
        <v>19</v>
      </c>
      <c r="P206" t="str">
        <f>UPPER(Table1[[#This Row],[Venue]])</f>
        <v>HOME</v>
      </c>
    </row>
    <row r="207" spans="1:16" hidden="1" x14ac:dyDescent="0.45">
      <c r="A207">
        <v>40000940</v>
      </c>
      <c r="B207" t="s">
        <v>164</v>
      </c>
      <c r="C207">
        <v>44817</v>
      </c>
      <c r="D207">
        <v>35310</v>
      </c>
      <c r="E207">
        <v>20222023</v>
      </c>
      <c r="F207" t="s">
        <v>17</v>
      </c>
      <c r="G207" t="s">
        <v>163</v>
      </c>
      <c r="H207">
        <v>66</v>
      </c>
      <c r="I207">
        <v>3</v>
      </c>
      <c r="J207">
        <v>3</v>
      </c>
      <c r="K207">
        <v>1</v>
      </c>
      <c r="L207">
        <v>0</v>
      </c>
      <c r="M207">
        <v>0</v>
      </c>
      <c r="N207">
        <v>0</v>
      </c>
      <c r="O207" t="s">
        <v>19</v>
      </c>
      <c r="P207" t="str">
        <f>UPPER(Table1[[#This Row],[Venue]])</f>
        <v>HOME</v>
      </c>
    </row>
    <row r="208" spans="1:16" hidden="1" x14ac:dyDescent="0.45">
      <c r="A208">
        <v>40000940</v>
      </c>
      <c r="B208" t="s">
        <v>164</v>
      </c>
      <c r="C208">
        <v>44817</v>
      </c>
      <c r="D208">
        <v>35310</v>
      </c>
      <c r="E208">
        <v>20222023</v>
      </c>
      <c r="F208" t="s">
        <v>17</v>
      </c>
      <c r="G208" t="s">
        <v>166</v>
      </c>
      <c r="H208">
        <v>71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0</v>
      </c>
      <c r="O208" t="s">
        <v>19</v>
      </c>
      <c r="P208" t="str">
        <f>UPPER(Table1[[#This Row],[Venue]])</f>
        <v>HOME</v>
      </c>
    </row>
    <row r="209" spans="1:16" hidden="1" x14ac:dyDescent="0.45">
      <c r="A209">
        <v>40000940</v>
      </c>
      <c r="B209" t="s">
        <v>164</v>
      </c>
      <c r="C209">
        <v>44817</v>
      </c>
      <c r="D209">
        <v>35310</v>
      </c>
      <c r="E209">
        <v>20222023</v>
      </c>
      <c r="F209" t="s">
        <v>17</v>
      </c>
      <c r="G209" t="s">
        <v>167</v>
      </c>
      <c r="H209">
        <v>72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 t="s">
        <v>19</v>
      </c>
      <c r="P209" t="str">
        <f>UPPER(Table1[[#This Row],[Venue]])</f>
        <v>HOME</v>
      </c>
    </row>
    <row r="210" spans="1:16" hidden="1" x14ac:dyDescent="0.45">
      <c r="A210">
        <v>40000940</v>
      </c>
      <c r="B210" t="s">
        <v>164</v>
      </c>
      <c r="C210">
        <v>44817</v>
      </c>
      <c r="D210">
        <v>35310</v>
      </c>
      <c r="E210">
        <v>20222023</v>
      </c>
      <c r="F210" t="s">
        <v>17</v>
      </c>
      <c r="G210" t="s">
        <v>122</v>
      </c>
      <c r="H210">
        <v>81</v>
      </c>
      <c r="I210">
        <v>3</v>
      </c>
      <c r="J210">
        <v>1</v>
      </c>
      <c r="K210">
        <v>1</v>
      </c>
      <c r="L210">
        <v>2</v>
      </c>
      <c r="M210">
        <v>0</v>
      </c>
      <c r="N210">
        <v>2</v>
      </c>
      <c r="O210" t="s">
        <v>19</v>
      </c>
      <c r="P210" t="str">
        <f>UPPER(Table1[[#This Row],[Venue]])</f>
        <v>HOME</v>
      </c>
    </row>
    <row r="211" spans="1:16" hidden="1" x14ac:dyDescent="0.45">
      <c r="A211">
        <v>40000940</v>
      </c>
      <c r="B211" t="s">
        <v>164</v>
      </c>
      <c r="C211">
        <v>44817</v>
      </c>
      <c r="D211">
        <v>35310</v>
      </c>
      <c r="E211">
        <v>20222023</v>
      </c>
      <c r="F211" t="s">
        <v>17</v>
      </c>
      <c r="G211" t="s">
        <v>39</v>
      </c>
      <c r="H211">
        <v>2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 t="s">
        <v>40</v>
      </c>
      <c r="P211" t="str">
        <f>UPPER(Table1[[#This Row],[Venue]])</f>
        <v>AWAY</v>
      </c>
    </row>
    <row r="212" spans="1:16" hidden="1" x14ac:dyDescent="0.45">
      <c r="A212">
        <v>40000940</v>
      </c>
      <c r="B212" t="s">
        <v>164</v>
      </c>
      <c r="C212">
        <v>44817</v>
      </c>
      <c r="D212">
        <v>35310</v>
      </c>
      <c r="E212">
        <v>20222023</v>
      </c>
      <c r="F212" t="s">
        <v>17</v>
      </c>
      <c r="G212" t="s">
        <v>41</v>
      </c>
      <c r="H212">
        <v>3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0</v>
      </c>
      <c r="O212" t="s">
        <v>40</v>
      </c>
      <c r="P212" t="str">
        <f>UPPER(Table1[[#This Row],[Venue]])</f>
        <v>AWAY</v>
      </c>
    </row>
    <row r="213" spans="1:16" hidden="1" x14ac:dyDescent="0.45">
      <c r="A213">
        <v>40000940</v>
      </c>
      <c r="B213" t="s">
        <v>164</v>
      </c>
      <c r="C213">
        <v>44817</v>
      </c>
      <c r="D213">
        <v>35310</v>
      </c>
      <c r="E213">
        <v>20222023</v>
      </c>
      <c r="F213" t="s">
        <v>17</v>
      </c>
      <c r="G213" t="s">
        <v>42</v>
      </c>
      <c r="H213">
        <v>8</v>
      </c>
      <c r="I213">
        <v>3</v>
      </c>
      <c r="J213">
        <v>2</v>
      </c>
      <c r="K213">
        <v>1</v>
      </c>
      <c r="L213">
        <v>1</v>
      </c>
      <c r="M213">
        <v>0</v>
      </c>
      <c r="N213">
        <v>0</v>
      </c>
      <c r="O213" t="s">
        <v>40</v>
      </c>
      <c r="P213" t="str">
        <f>UPPER(Table1[[#This Row],[Venue]])</f>
        <v>AWAY</v>
      </c>
    </row>
    <row r="214" spans="1:16" hidden="1" x14ac:dyDescent="0.45">
      <c r="A214">
        <v>40000940</v>
      </c>
      <c r="B214" t="s">
        <v>164</v>
      </c>
      <c r="C214">
        <v>44817</v>
      </c>
      <c r="D214">
        <v>35310</v>
      </c>
      <c r="E214">
        <v>20222023</v>
      </c>
      <c r="F214" t="s">
        <v>17</v>
      </c>
      <c r="G214" t="s">
        <v>43</v>
      </c>
      <c r="H214">
        <v>15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 t="s">
        <v>40</v>
      </c>
      <c r="P214" t="str">
        <f>UPPER(Table1[[#This Row],[Venue]])</f>
        <v>AWAY</v>
      </c>
    </row>
    <row r="215" spans="1:16" hidden="1" x14ac:dyDescent="0.45">
      <c r="A215">
        <v>40000940</v>
      </c>
      <c r="B215" t="s">
        <v>164</v>
      </c>
      <c r="C215">
        <v>44817</v>
      </c>
      <c r="D215">
        <v>35310</v>
      </c>
      <c r="E215">
        <v>20222023</v>
      </c>
      <c r="F215" t="s">
        <v>17</v>
      </c>
      <c r="G215" t="s">
        <v>44</v>
      </c>
      <c r="H215">
        <v>16</v>
      </c>
      <c r="I215">
        <v>2</v>
      </c>
      <c r="J215">
        <v>0</v>
      </c>
      <c r="K215">
        <v>1</v>
      </c>
      <c r="L215">
        <v>2</v>
      </c>
      <c r="M215">
        <v>0</v>
      </c>
      <c r="N215">
        <v>0</v>
      </c>
      <c r="O215" t="s">
        <v>40</v>
      </c>
      <c r="P215" t="str">
        <f>UPPER(Table1[[#This Row],[Venue]])</f>
        <v>AWAY</v>
      </c>
    </row>
    <row r="216" spans="1:16" hidden="1" x14ac:dyDescent="0.45">
      <c r="A216">
        <v>40000940</v>
      </c>
      <c r="B216" t="s">
        <v>164</v>
      </c>
      <c r="C216">
        <v>44817</v>
      </c>
      <c r="D216">
        <v>35310</v>
      </c>
      <c r="E216">
        <v>20222023</v>
      </c>
      <c r="F216" t="s">
        <v>17</v>
      </c>
      <c r="G216" t="s">
        <v>45</v>
      </c>
      <c r="H216">
        <v>17</v>
      </c>
      <c r="I216">
        <v>5</v>
      </c>
      <c r="J216">
        <v>5</v>
      </c>
      <c r="K216">
        <v>1</v>
      </c>
      <c r="L216">
        <v>0</v>
      </c>
      <c r="M216">
        <v>0</v>
      </c>
      <c r="N216">
        <v>0</v>
      </c>
      <c r="O216" t="s">
        <v>40</v>
      </c>
      <c r="P216" t="str">
        <f>UPPER(Table1[[#This Row],[Venue]])</f>
        <v>AWAY</v>
      </c>
    </row>
    <row r="217" spans="1:16" hidden="1" x14ac:dyDescent="0.45">
      <c r="A217">
        <v>40000940</v>
      </c>
      <c r="B217" t="s">
        <v>164</v>
      </c>
      <c r="C217">
        <v>44817</v>
      </c>
      <c r="D217">
        <v>35310</v>
      </c>
      <c r="E217">
        <v>20222023</v>
      </c>
      <c r="F217" t="s">
        <v>17</v>
      </c>
      <c r="G217" t="s">
        <v>46</v>
      </c>
      <c r="H217">
        <v>19</v>
      </c>
      <c r="I217">
        <v>2</v>
      </c>
      <c r="J217">
        <v>2</v>
      </c>
      <c r="K217">
        <v>1</v>
      </c>
      <c r="L217">
        <v>0</v>
      </c>
      <c r="M217">
        <v>0</v>
      </c>
      <c r="N217">
        <v>0</v>
      </c>
      <c r="O217" t="s">
        <v>40</v>
      </c>
      <c r="P217" t="str">
        <f>UPPER(Table1[[#This Row],[Venue]])</f>
        <v>AWAY</v>
      </c>
    </row>
    <row r="218" spans="1:16" hidden="1" x14ac:dyDescent="0.45">
      <c r="A218">
        <v>40000940</v>
      </c>
      <c r="B218" t="s">
        <v>164</v>
      </c>
      <c r="C218">
        <v>44817</v>
      </c>
      <c r="D218">
        <v>35310</v>
      </c>
      <c r="E218">
        <v>20222023</v>
      </c>
      <c r="F218" t="s">
        <v>17</v>
      </c>
      <c r="G218" t="s">
        <v>47</v>
      </c>
      <c r="H218">
        <v>24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 t="s">
        <v>40</v>
      </c>
      <c r="P218" t="str">
        <f>UPPER(Table1[[#This Row],[Venue]])</f>
        <v>AWAY</v>
      </c>
    </row>
    <row r="219" spans="1:16" hidden="1" x14ac:dyDescent="0.45">
      <c r="A219">
        <v>40000940</v>
      </c>
      <c r="B219" t="s">
        <v>164</v>
      </c>
      <c r="C219">
        <v>44817</v>
      </c>
      <c r="D219">
        <v>35310</v>
      </c>
      <c r="E219">
        <v>20222023</v>
      </c>
      <c r="F219" t="s">
        <v>17</v>
      </c>
      <c r="G219" t="s">
        <v>48</v>
      </c>
      <c r="H219">
        <v>28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 t="s">
        <v>40</v>
      </c>
      <c r="P219" t="str">
        <f>UPPER(Table1[[#This Row],[Venue]])</f>
        <v>AWAY</v>
      </c>
    </row>
    <row r="220" spans="1:16" hidden="1" x14ac:dyDescent="0.45">
      <c r="A220">
        <v>40000940</v>
      </c>
      <c r="B220" t="s">
        <v>164</v>
      </c>
      <c r="C220">
        <v>44817</v>
      </c>
      <c r="D220">
        <v>35310</v>
      </c>
      <c r="E220">
        <v>20222023</v>
      </c>
      <c r="F220" t="s">
        <v>17</v>
      </c>
      <c r="G220" t="s">
        <v>49</v>
      </c>
      <c r="H220">
        <v>31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 t="s">
        <v>40</v>
      </c>
      <c r="P220" t="str">
        <f>UPPER(Table1[[#This Row],[Venue]])</f>
        <v>AWAY</v>
      </c>
    </row>
    <row r="221" spans="1:16" hidden="1" x14ac:dyDescent="0.45">
      <c r="A221">
        <v>40000940</v>
      </c>
      <c r="B221" t="s">
        <v>164</v>
      </c>
      <c r="C221">
        <v>44817</v>
      </c>
      <c r="D221">
        <v>35310</v>
      </c>
      <c r="E221">
        <v>20222023</v>
      </c>
      <c r="F221" t="s">
        <v>17</v>
      </c>
      <c r="G221" t="s">
        <v>50</v>
      </c>
      <c r="H221">
        <v>53</v>
      </c>
      <c r="I221">
        <v>3</v>
      </c>
      <c r="J221">
        <v>2</v>
      </c>
      <c r="K221">
        <v>1</v>
      </c>
      <c r="L221">
        <v>1</v>
      </c>
      <c r="M221">
        <v>0</v>
      </c>
      <c r="N221">
        <v>0</v>
      </c>
      <c r="O221" t="s">
        <v>40</v>
      </c>
      <c r="P221" t="str">
        <f>UPPER(Table1[[#This Row],[Venue]])</f>
        <v>AWAY</v>
      </c>
    </row>
    <row r="222" spans="1:16" hidden="1" x14ac:dyDescent="0.45">
      <c r="A222">
        <v>40000940</v>
      </c>
      <c r="B222" t="s">
        <v>164</v>
      </c>
      <c r="C222">
        <v>44817</v>
      </c>
      <c r="D222">
        <v>35310</v>
      </c>
      <c r="E222">
        <v>20222023</v>
      </c>
      <c r="F222" t="s">
        <v>17</v>
      </c>
      <c r="G222" t="s">
        <v>51</v>
      </c>
      <c r="H222">
        <v>77</v>
      </c>
      <c r="I222">
        <v>5</v>
      </c>
      <c r="J222">
        <v>1</v>
      </c>
      <c r="K222">
        <v>1</v>
      </c>
      <c r="L222">
        <v>4</v>
      </c>
      <c r="M222">
        <v>0</v>
      </c>
      <c r="N222">
        <v>0</v>
      </c>
      <c r="O222" t="s">
        <v>40</v>
      </c>
      <c r="P222" t="str">
        <f>UPPER(Table1[[#This Row],[Venue]])</f>
        <v>AWAY</v>
      </c>
    </row>
    <row r="223" spans="1:16" hidden="1" x14ac:dyDescent="0.45">
      <c r="A223">
        <v>40000940</v>
      </c>
      <c r="B223" t="s">
        <v>164</v>
      </c>
      <c r="C223">
        <v>44817</v>
      </c>
      <c r="D223">
        <v>35310</v>
      </c>
      <c r="E223">
        <v>20222023</v>
      </c>
      <c r="F223" t="s">
        <v>17</v>
      </c>
      <c r="G223" t="s">
        <v>52</v>
      </c>
      <c r="H223">
        <v>79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 t="s">
        <v>40</v>
      </c>
      <c r="P223" t="str">
        <f>UPPER(Table1[[#This Row],[Venue]])</f>
        <v>AWAY</v>
      </c>
    </row>
    <row r="224" spans="1:16" hidden="1" x14ac:dyDescent="0.45">
      <c r="A224">
        <v>40000940</v>
      </c>
      <c r="B224" t="s">
        <v>164</v>
      </c>
      <c r="C224">
        <v>44817</v>
      </c>
      <c r="D224">
        <v>35310</v>
      </c>
      <c r="E224">
        <v>20222023</v>
      </c>
      <c r="F224" t="s">
        <v>17</v>
      </c>
      <c r="G224" t="s">
        <v>53</v>
      </c>
      <c r="H224">
        <v>81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 t="s">
        <v>40</v>
      </c>
      <c r="P224" t="str">
        <f>UPPER(Table1[[#This Row],[Venue]])</f>
        <v>AWAY</v>
      </c>
    </row>
    <row r="225" spans="1:16" hidden="1" x14ac:dyDescent="0.45">
      <c r="A225">
        <v>40000940</v>
      </c>
      <c r="B225" t="s">
        <v>164</v>
      </c>
      <c r="C225">
        <v>44817</v>
      </c>
      <c r="D225">
        <v>35310</v>
      </c>
      <c r="E225">
        <v>20222023</v>
      </c>
      <c r="F225" t="s">
        <v>17</v>
      </c>
      <c r="G225" t="s">
        <v>54</v>
      </c>
      <c r="H225">
        <v>87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4</v>
      </c>
      <c r="O225" t="s">
        <v>40</v>
      </c>
      <c r="P225" t="str">
        <f>UPPER(Table1[[#This Row],[Venue]])</f>
        <v>AWAY</v>
      </c>
    </row>
    <row r="226" spans="1:16" hidden="1" x14ac:dyDescent="0.45">
      <c r="A226">
        <v>40000940</v>
      </c>
      <c r="B226" t="s">
        <v>164</v>
      </c>
      <c r="C226">
        <v>44817</v>
      </c>
      <c r="D226">
        <v>35310</v>
      </c>
      <c r="E226">
        <v>20222023</v>
      </c>
      <c r="F226" t="s">
        <v>17</v>
      </c>
      <c r="G226" t="s">
        <v>55</v>
      </c>
      <c r="H226">
        <v>88</v>
      </c>
      <c r="I226">
        <v>3</v>
      </c>
      <c r="J226">
        <v>1</v>
      </c>
      <c r="K226">
        <v>1</v>
      </c>
      <c r="L226">
        <v>2</v>
      </c>
      <c r="M226">
        <v>0</v>
      </c>
      <c r="N226">
        <v>0</v>
      </c>
      <c r="O226" t="s">
        <v>40</v>
      </c>
      <c r="P226" t="str">
        <f>UPPER(Table1[[#This Row],[Venue]])</f>
        <v>AWAY</v>
      </c>
    </row>
    <row r="227" spans="1:16" hidden="1" x14ac:dyDescent="0.45">
      <c r="A227">
        <v>40000940</v>
      </c>
      <c r="B227" t="s">
        <v>164</v>
      </c>
      <c r="C227">
        <v>44817</v>
      </c>
      <c r="D227">
        <v>35310</v>
      </c>
      <c r="E227">
        <v>20222023</v>
      </c>
      <c r="F227" t="s">
        <v>17</v>
      </c>
      <c r="G227" t="s">
        <v>56</v>
      </c>
      <c r="H227">
        <v>89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0</v>
      </c>
      <c r="O227" t="s">
        <v>40</v>
      </c>
      <c r="P227" t="str">
        <f>UPPER(Table1[[#This Row],[Venue]])</f>
        <v>AWAY</v>
      </c>
    </row>
    <row r="228" spans="1:16" hidden="1" x14ac:dyDescent="0.45">
      <c r="A228">
        <v>40001584</v>
      </c>
      <c r="B228" t="s">
        <v>168</v>
      </c>
      <c r="C228">
        <v>44822</v>
      </c>
      <c r="D228">
        <v>35954</v>
      </c>
      <c r="E228">
        <v>20222023</v>
      </c>
      <c r="F228" t="s">
        <v>17</v>
      </c>
      <c r="G228" t="s">
        <v>169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 t="s">
        <v>19</v>
      </c>
      <c r="P228" t="str">
        <f>UPPER(Table1[[#This Row],[Venue]])</f>
        <v>HOME</v>
      </c>
    </row>
    <row r="229" spans="1:16" hidden="1" x14ac:dyDescent="0.45">
      <c r="A229">
        <v>40001584</v>
      </c>
      <c r="B229" t="s">
        <v>168</v>
      </c>
      <c r="C229">
        <v>44822</v>
      </c>
      <c r="D229">
        <v>35954</v>
      </c>
      <c r="E229">
        <v>20222023</v>
      </c>
      <c r="F229" t="s">
        <v>17</v>
      </c>
      <c r="G229" t="s">
        <v>170</v>
      </c>
      <c r="H229">
        <v>6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 t="s">
        <v>19</v>
      </c>
      <c r="P229" t="str">
        <f>UPPER(Table1[[#This Row],[Venue]])</f>
        <v>HOME</v>
      </c>
    </row>
    <row r="230" spans="1:16" hidden="1" x14ac:dyDescent="0.45">
      <c r="A230">
        <v>40001584</v>
      </c>
      <c r="B230" t="s">
        <v>168</v>
      </c>
      <c r="C230">
        <v>44822</v>
      </c>
      <c r="D230">
        <v>35954</v>
      </c>
      <c r="E230">
        <v>20222023</v>
      </c>
      <c r="F230" t="s">
        <v>17</v>
      </c>
      <c r="G230" t="s">
        <v>171</v>
      </c>
      <c r="H230">
        <v>8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 t="s">
        <v>19</v>
      </c>
      <c r="P230" t="str">
        <f>UPPER(Table1[[#This Row],[Venue]])</f>
        <v>HOME</v>
      </c>
    </row>
    <row r="231" spans="1:16" hidden="1" x14ac:dyDescent="0.45">
      <c r="A231">
        <v>40001584</v>
      </c>
      <c r="B231" t="s">
        <v>168</v>
      </c>
      <c r="C231">
        <v>44822</v>
      </c>
      <c r="D231">
        <v>35954</v>
      </c>
      <c r="E231">
        <v>20222023</v>
      </c>
      <c r="F231" t="s">
        <v>17</v>
      </c>
      <c r="G231" t="s">
        <v>172</v>
      </c>
      <c r="H231">
        <v>10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 t="s">
        <v>19</v>
      </c>
      <c r="P231" t="str">
        <f>UPPER(Table1[[#This Row],[Venue]])</f>
        <v>HOME</v>
      </c>
    </row>
    <row r="232" spans="1:16" hidden="1" x14ac:dyDescent="0.45">
      <c r="A232">
        <v>40001584</v>
      </c>
      <c r="B232" t="s">
        <v>168</v>
      </c>
      <c r="C232">
        <v>44822</v>
      </c>
      <c r="D232">
        <v>35954</v>
      </c>
      <c r="E232">
        <v>20222023</v>
      </c>
      <c r="F232" t="s">
        <v>17</v>
      </c>
      <c r="G232" t="s">
        <v>173</v>
      </c>
      <c r="H232">
        <v>12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 t="s">
        <v>19</v>
      </c>
      <c r="P232" t="str">
        <f>UPPER(Table1[[#This Row],[Venue]])</f>
        <v>HOME</v>
      </c>
    </row>
    <row r="233" spans="1:16" hidden="1" x14ac:dyDescent="0.45">
      <c r="A233">
        <v>40001584</v>
      </c>
      <c r="B233" t="s">
        <v>168</v>
      </c>
      <c r="C233">
        <v>44822</v>
      </c>
      <c r="D233">
        <v>35954</v>
      </c>
      <c r="E233">
        <v>20222023</v>
      </c>
      <c r="F233" t="s">
        <v>17</v>
      </c>
      <c r="G233" t="s">
        <v>174</v>
      </c>
      <c r="H233">
        <v>13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 t="s">
        <v>19</v>
      </c>
      <c r="P233" t="str">
        <f>UPPER(Table1[[#This Row],[Venue]])</f>
        <v>HOME</v>
      </c>
    </row>
    <row r="234" spans="1:16" hidden="1" x14ac:dyDescent="0.45">
      <c r="A234">
        <v>40001584</v>
      </c>
      <c r="B234" t="s">
        <v>168</v>
      </c>
      <c r="C234">
        <v>44822</v>
      </c>
      <c r="D234">
        <v>35954</v>
      </c>
      <c r="E234">
        <v>20222023</v>
      </c>
      <c r="F234" t="s">
        <v>17</v>
      </c>
      <c r="G234" t="s">
        <v>175</v>
      </c>
      <c r="H234">
        <v>15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 t="s">
        <v>19</v>
      </c>
      <c r="P234" t="str">
        <f>UPPER(Table1[[#This Row],[Venue]])</f>
        <v>HOME</v>
      </c>
    </row>
    <row r="235" spans="1:16" hidden="1" x14ac:dyDescent="0.45">
      <c r="A235">
        <v>40001584</v>
      </c>
      <c r="B235" t="s">
        <v>168</v>
      </c>
      <c r="C235">
        <v>44822</v>
      </c>
      <c r="D235">
        <v>35954</v>
      </c>
      <c r="E235">
        <v>20222023</v>
      </c>
      <c r="F235" t="s">
        <v>17</v>
      </c>
      <c r="G235" t="s">
        <v>176</v>
      </c>
      <c r="H235">
        <v>18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 t="s">
        <v>19</v>
      </c>
      <c r="P235" t="str">
        <f>UPPER(Table1[[#This Row],[Venue]])</f>
        <v>HOME</v>
      </c>
    </row>
    <row r="236" spans="1:16" hidden="1" x14ac:dyDescent="0.45">
      <c r="A236">
        <v>40001584</v>
      </c>
      <c r="B236" t="s">
        <v>168</v>
      </c>
      <c r="C236">
        <v>44822</v>
      </c>
      <c r="D236">
        <v>35954</v>
      </c>
      <c r="E236">
        <v>20222023</v>
      </c>
      <c r="F236" t="s">
        <v>17</v>
      </c>
      <c r="G236" t="s">
        <v>177</v>
      </c>
      <c r="H236">
        <v>21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 t="s">
        <v>19</v>
      </c>
      <c r="P236" t="str">
        <f>UPPER(Table1[[#This Row],[Venue]])</f>
        <v>HOME</v>
      </c>
    </row>
    <row r="237" spans="1:16" hidden="1" x14ac:dyDescent="0.45">
      <c r="A237">
        <v>40001584</v>
      </c>
      <c r="B237" t="s">
        <v>168</v>
      </c>
      <c r="C237">
        <v>44822</v>
      </c>
      <c r="D237">
        <v>35954</v>
      </c>
      <c r="E237">
        <v>20222023</v>
      </c>
      <c r="F237" t="s">
        <v>17</v>
      </c>
      <c r="G237" t="s">
        <v>178</v>
      </c>
      <c r="H237">
        <v>31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 t="s">
        <v>19</v>
      </c>
      <c r="P237" t="str">
        <f>UPPER(Table1[[#This Row],[Venue]])</f>
        <v>HOME</v>
      </c>
    </row>
    <row r="238" spans="1:16" hidden="1" x14ac:dyDescent="0.45">
      <c r="A238">
        <v>40001584</v>
      </c>
      <c r="B238" t="s">
        <v>168</v>
      </c>
      <c r="C238">
        <v>44822</v>
      </c>
      <c r="D238">
        <v>35954</v>
      </c>
      <c r="E238">
        <v>20222023</v>
      </c>
      <c r="F238" t="s">
        <v>17</v>
      </c>
      <c r="G238" t="s">
        <v>179</v>
      </c>
      <c r="H238">
        <v>61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 t="s">
        <v>19</v>
      </c>
      <c r="P238" t="str">
        <f>UPPER(Table1[[#This Row],[Venue]])</f>
        <v>HOME</v>
      </c>
    </row>
    <row r="239" spans="1:16" hidden="1" x14ac:dyDescent="0.45">
      <c r="A239">
        <v>40001584</v>
      </c>
      <c r="B239" t="s">
        <v>168</v>
      </c>
      <c r="C239">
        <v>44822</v>
      </c>
      <c r="D239">
        <v>35954</v>
      </c>
      <c r="E239">
        <v>20222023</v>
      </c>
      <c r="F239" t="s">
        <v>17</v>
      </c>
      <c r="G239" t="s">
        <v>180</v>
      </c>
      <c r="H239">
        <v>73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 t="s">
        <v>19</v>
      </c>
      <c r="P239" t="str">
        <f>UPPER(Table1[[#This Row],[Venue]])</f>
        <v>HOME</v>
      </c>
    </row>
    <row r="240" spans="1:16" hidden="1" x14ac:dyDescent="0.45">
      <c r="A240">
        <v>40001584</v>
      </c>
      <c r="B240" t="s">
        <v>168</v>
      </c>
      <c r="C240">
        <v>44822</v>
      </c>
      <c r="D240">
        <v>35954</v>
      </c>
      <c r="E240">
        <v>20222023</v>
      </c>
      <c r="F240" t="s">
        <v>17</v>
      </c>
      <c r="G240" t="s">
        <v>181</v>
      </c>
      <c r="H240">
        <v>84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 t="s">
        <v>19</v>
      </c>
      <c r="P240" t="str">
        <f>UPPER(Table1[[#This Row],[Venue]])</f>
        <v>HOME</v>
      </c>
    </row>
    <row r="241" spans="1:16" hidden="1" x14ac:dyDescent="0.45">
      <c r="A241">
        <v>40001584</v>
      </c>
      <c r="B241" t="s">
        <v>168</v>
      </c>
      <c r="C241">
        <v>44822</v>
      </c>
      <c r="D241">
        <v>35954</v>
      </c>
      <c r="E241">
        <v>20222023</v>
      </c>
      <c r="F241" t="s">
        <v>17</v>
      </c>
      <c r="G241" t="s">
        <v>182</v>
      </c>
      <c r="H241">
        <v>94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 t="s">
        <v>19</v>
      </c>
      <c r="P241" t="str">
        <f>UPPER(Table1[[#This Row],[Venue]])</f>
        <v>HOME</v>
      </c>
    </row>
    <row r="242" spans="1:16" hidden="1" x14ac:dyDescent="0.45">
      <c r="A242">
        <v>40001584</v>
      </c>
      <c r="B242" t="s">
        <v>168</v>
      </c>
      <c r="C242">
        <v>44822</v>
      </c>
      <c r="D242">
        <v>35954</v>
      </c>
      <c r="E242">
        <v>20222023</v>
      </c>
      <c r="F242" t="s">
        <v>17</v>
      </c>
      <c r="G242" t="s">
        <v>183</v>
      </c>
      <c r="H242">
        <v>97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 t="s">
        <v>19</v>
      </c>
      <c r="P242" t="str">
        <f>UPPER(Table1[[#This Row],[Venue]])</f>
        <v>HOME</v>
      </c>
    </row>
    <row r="243" spans="1:16" hidden="1" x14ac:dyDescent="0.45">
      <c r="A243">
        <v>40001584</v>
      </c>
      <c r="B243" t="s">
        <v>168</v>
      </c>
      <c r="C243">
        <v>44822</v>
      </c>
      <c r="D243">
        <v>35954</v>
      </c>
      <c r="E243">
        <v>20222023</v>
      </c>
      <c r="F243" t="s">
        <v>17</v>
      </c>
      <c r="G243" t="s">
        <v>150</v>
      </c>
      <c r="H243">
        <v>6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 t="s">
        <v>40</v>
      </c>
      <c r="P243" t="str">
        <f>UPPER(Table1[[#This Row],[Venue]])</f>
        <v>AWAY</v>
      </c>
    </row>
    <row r="244" spans="1:16" hidden="1" x14ac:dyDescent="0.45">
      <c r="A244">
        <v>40001584</v>
      </c>
      <c r="B244" t="s">
        <v>168</v>
      </c>
      <c r="C244">
        <v>44822</v>
      </c>
      <c r="D244">
        <v>35954</v>
      </c>
      <c r="E244">
        <v>20222023</v>
      </c>
      <c r="F244" t="s">
        <v>17</v>
      </c>
      <c r="G244" t="s">
        <v>151</v>
      </c>
      <c r="H244">
        <v>8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 t="s">
        <v>40</v>
      </c>
      <c r="P244" t="str">
        <f>UPPER(Table1[[#This Row],[Venue]])</f>
        <v>AWAY</v>
      </c>
    </row>
    <row r="245" spans="1:16" hidden="1" x14ac:dyDescent="0.45">
      <c r="A245">
        <v>40001584</v>
      </c>
      <c r="B245" t="s">
        <v>168</v>
      </c>
      <c r="C245">
        <v>44822</v>
      </c>
      <c r="D245">
        <v>35954</v>
      </c>
      <c r="E245">
        <v>20222023</v>
      </c>
      <c r="F245" t="s">
        <v>17</v>
      </c>
      <c r="G245" t="s">
        <v>184</v>
      </c>
      <c r="H245">
        <v>9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 t="s">
        <v>40</v>
      </c>
      <c r="P245" t="str">
        <f>UPPER(Table1[[#This Row],[Venue]])</f>
        <v>AWAY</v>
      </c>
    </row>
    <row r="246" spans="1:16" hidden="1" x14ac:dyDescent="0.45">
      <c r="A246">
        <v>40001584</v>
      </c>
      <c r="B246" t="s">
        <v>168</v>
      </c>
      <c r="C246">
        <v>44822</v>
      </c>
      <c r="D246">
        <v>35954</v>
      </c>
      <c r="E246">
        <v>20222023</v>
      </c>
      <c r="F246" t="s">
        <v>17</v>
      </c>
      <c r="G246" t="s">
        <v>153</v>
      </c>
      <c r="H246">
        <v>15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 t="s">
        <v>40</v>
      </c>
      <c r="P246" t="str">
        <f>UPPER(Table1[[#This Row],[Venue]])</f>
        <v>AWAY</v>
      </c>
    </row>
    <row r="247" spans="1:16" hidden="1" x14ac:dyDescent="0.45">
      <c r="A247">
        <v>40001584</v>
      </c>
      <c r="B247" t="s">
        <v>168</v>
      </c>
      <c r="C247">
        <v>44822</v>
      </c>
      <c r="D247">
        <v>35954</v>
      </c>
      <c r="E247">
        <v>20222023</v>
      </c>
      <c r="F247" t="s">
        <v>17</v>
      </c>
      <c r="G247" t="s">
        <v>185</v>
      </c>
      <c r="H247">
        <v>28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 t="s">
        <v>40</v>
      </c>
      <c r="P247" t="str">
        <f>UPPER(Table1[[#This Row],[Venue]])</f>
        <v>AWAY</v>
      </c>
    </row>
    <row r="248" spans="1:16" hidden="1" x14ac:dyDescent="0.45">
      <c r="A248">
        <v>40001584</v>
      </c>
      <c r="B248" t="s">
        <v>168</v>
      </c>
      <c r="C248">
        <v>44822</v>
      </c>
      <c r="D248">
        <v>35954</v>
      </c>
      <c r="E248">
        <v>20222023</v>
      </c>
      <c r="F248" t="s">
        <v>17</v>
      </c>
      <c r="G248" t="s">
        <v>186</v>
      </c>
      <c r="H248">
        <v>30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 t="s">
        <v>40</v>
      </c>
      <c r="P248" t="str">
        <f>UPPER(Table1[[#This Row],[Venue]])</f>
        <v>AWAY</v>
      </c>
    </row>
    <row r="249" spans="1:16" hidden="1" x14ac:dyDescent="0.45">
      <c r="A249">
        <v>40001584</v>
      </c>
      <c r="B249" t="s">
        <v>168</v>
      </c>
      <c r="C249">
        <v>44822</v>
      </c>
      <c r="D249">
        <v>35954</v>
      </c>
      <c r="E249">
        <v>20222023</v>
      </c>
      <c r="F249" t="s">
        <v>17</v>
      </c>
      <c r="G249" t="s">
        <v>154</v>
      </c>
      <c r="H249">
        <v>55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 t="s">
        <v>40</v>
      </c>
      <c r="P249" t="str">
        <f>UPPER(Table1[[#This Row],[Venue]])</f>
        <v>AWAY</v>
      </c>
    </row>
    <row r="250" spans="1:16" hidden="1" x14ac:dyDescent="0.45">
      <c r="A250">
        <v>40001584</v>
      </c>
      <c r="B250" t="s">
        <v>168</v>
      </c>
      <c r="C250">
        <v>44822</v>
      </c>
      <c r="D250">
        <v>35954</v>
      </c>
      <c r="E250">
        <v>20222023</v>
      </c>
      <c r="F250" t="s">
        <v>17</v>
      </c>
      <c r="G250" t="s">
        <v>187</v>
      </c>
      <c r="H250">
        <v>61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 t="s">
        <v>40</v>
      </c>
      <c r="P250" t="str">
        <f>UPPER(Table1[[#This Row],[Venue]])</f>
        <v>AWAY</v>
      </c>
    </row>
    <row r="251" spans="1:16" hidden="1" x14ac:dyDescent="0.45">
      <c r="A251">
        <v>40001584</v>
      </c>
      <c r="B251" t="s">
        <v>168</v>
      </c>
      <c r="C251">
        <v>44822</v>
      </c>
      <c r="D251">
        <v>35954</v>
      </c>
      <c r="E251">
        <v>20222023</v>
      </c>
      <c r="F251" t="s">
        <v>17</v>
      </c>
      <c r="G251" t="s">
        <v>155</v>
      </c>
      <c r="H251">
        <v>62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 t="s">
        <v>40</v>
      </c>
      <c r="P251" t="str">
        <f>UPPER(Table1[[#This Row],[Venue]])</f>
        <v>AWAY</v>
      </c>
    </row>
    <row r="252" spans="1:16" hidden="1" x14ac:dyDescent="0.45">
      <c r="A252">
        <v>40001584</v>
      </c>
      <c r="B252" t="s">
        <v>168</v>
      </c>
      <c r="C252">
        <v>44822</v>
      </c>
      <c r="D252">
        <v>35954</v>
      </c>
      <c r="E252">
        <v>20222023</v>
      </c>
      <c r="F252" t="s">
        <v>17</v>
      </c>
      <c r="G252" t="s">
        <v>188</v>
      </c>
      <c r="H252">
        <v>72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 t="s">
        <v>40</v>
      </c>
      <c r="P252" t="str">
        <f>UPPER(Table1[[#This Row],[Venue]])</f>
        <v>AWAY</v>
      </c>
    </row>
    <row r="253" spans="1:16" hidden="1" x14ac:dyDescent="0.45">
      <c r="A253">
        <v>40001584</v>
      </c>
      <c r="B253" t="s">
        <v>168</v>
      </c>
      <c r="C253">
        <v>44822</v>
      </c>
      <c r="D253">
        <v>35954</v>
      </c>
      <c r="E253">
        <v>20222023</v>
      </c>
      <c r="F253" t="s">
        <v>17</v>
      </c>
      <c r="G253" t="s">
        <v>157</v>
      </c>
      <c r="H253">
        <v>77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 t="s">
        <v>40</v>
      </c>
      <c r="P253" t="str">
        <f>UPPER(Table1[[#This Row],[Venue]])</f>
        <v>AWAY</v>
      </c>
    </row>
    <row r="254" spans="1:16" hidden="1" x14ac:dyDescent="0.45">
      <c r="A254">
        <v>40001584</v>
      </c>
      <c r="B254" t="s">
        <v>168</v>
      </c>
      <c r="C254">
        <v>44822</v>
      </c>
      <c r="D254">
        <v>35954</v>
      </c>
      <c r="E254">
        <v>20222023</v>
      </c>
      <c r="F254" t="s">
        <v>17</v>
      </c>
      <c r="G254" t="s">
        <v>158</v>
      </c>
      <c r="H254">
        <v>88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 t="s">
        <v>40</v>
      </c>
      <c r="P254" t="str">
        <f>UPPER(Table1[[#This Row],[Venue]])</f>
        <v>AWAY</v>
      </c>
    </row>
    <row r="255" spans="1:16" hidden="1" x14ac:dyDescent="0.45">
      <c r="A255">
        <v>40001584</v>
      </c>
      <c r="B255" t="s">
        <v>168</v>
      </c>
      <c r="C255">
        <v>44822</v>
      </c>
      <c r="D255">
        <v>35954</v>
      </c>
      <c r="E255">
        <v>20222023</v>
      </c>
      <c r="F255" t="s">
        <v>17</v>
      </c>
      <c r="G255" t="s">
        <v>158</v>
      </c>
      <c r="H255">
        <v>88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 t="s">
        <v>40</v>
      </c>
      <c r="P255" t="str">
        <f>UPPER(Table1[[#This Row],[Venue]])</f>
        <v>AWAY</v>
      </c>
    </row>
    <row r="256" spans="1:16" hidden="1" x14ac:dyDescent="0.45">
      <c r="A256">
        <v>40001584</v>
      </c>
      <c r="B256" t="s">
        <v>168</v>
      </c>
      <c r="C256">
        <v>44822</v>
      </c>
      <c r="D256">
        <v>35954</v>
      </c>
      <c r="E256">
        <v>20222023</v>
      </c>
      <c r="F256" t="s">
        <v>17</v>
      </c>
      <c r="G256" t="s">
        <v>159</v>
      </c>
      <c r="H256">
        <v>90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 t="s">
        <v>40</v>
      </c>
      <c r="P256" t="str">
        <f>UPPER(Table1[[#This Row],[Venue]])</f>
        <v>AWAY</v>
      </c>
    </row>
    <row r="257" spans="1:16" hidden="1" x14ac:dyDescent="0.45">
      <c r="A257">
        <v>40000942</v>
      </c>
      <c r="B257" t="s">
        <v>189</v>
      </c>
      <c r="C257">
        <v>44822</v>
      </c>
      <c r="D257">
        <v>35312</v>
      </c>
      <c r="E257">
        <v>20222023</v>
      </c>
      <c r="F257" t="s">
        <v>17</v>
      </c>
      <c r="G257" t="s">
        <v>190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 t="s">
        <v>19</v>
      </c>
      <c r="P257" t="str">
        <f>UPPER(Table1[[#This Row],[Venue]])</f>
        <v>HOME</v>
      </c>
    </row>
    <row r="258" spans="1:16" hidden="1" x14ac:dyDescent="0.45">
      <c r="A258">
        <v>40000942</v>
      </c>
      <c r="B258" t="s">
        <v>189</v>
      </c>
      <c r="C258">
        <v>44822</v>
      </c>
      <c r="D258">
        <v>35312</v>
      </c>
      <c r="E258">
        <v>20222023</v>
      </c>
      <c r="F258" t="s">
        <v>17</v>
      </c>
      <c r="G258" t="s">
        <v>190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 t="s">
        <v>19</v>
      </c>
      <c r="P258" t="str">
        <f>UPPER(Table1[[#This Row],[Venue]])</f>
        <v>HOME</v>
      </c>
    </row>
    <row r="259" spans="1:16" hidden="1" x14ac:dyDescent="0.45">
      <c r="A259">
        <v>40000942</v>
      </c>
      <c r="B259" t="s">
        <v>189</v>
      </c>
      <c r="C259">
        <v>44822</v>
      </c>
      <c r="D259">
        <v>35312</v>
      </c>
      <c r="E259">
        <v>20222023</v>
      </c>
      <c r="F259" t="s">
        <v>17</v>
      </c>
      <c r="G259" t="s">
        <v>59</v>
      </c>
      <c r="H259">
        <v>2</v>
      </c>
      <c r="I259">
        <v>3</v>
      </c>
      <c r="J259">
        <v>1</v>
      </c>
      <c r="K259">
        <v>1</v>
      </c>
      <c r="L259">
        <v>2</v>
      </c>
      <c r="M259">
        <v>0</v>
      </c>
      <c r="N259">
        <v>0</v>
      </c>
      <c r="O259" t="s">
        <v>19</v>
      </c>
      <c r="P259" t="str">
        <f>UPPER(Table1[[#This Row],[Venue]])</f>
        <v>HOME</v>
      </c>
    </row>
    <row r="260" spans="1:16" hidden="1" x14ac:dyDescent="0.45">
      <c r="A260">
        <v>40000942</v>
      </c>
      <c r="B260" t="s">
        <v>189</v>
      </c>
      <c r="C260">
        <v>44822</v>
      </c>
      <c r="D260">
        <v>35312</v>
      </c>
      <c r="E260">
        <v>20222023</v>
      </c>
      <c r="F260" t="s">
        <v>17</v>
      </c>
      <c r="G260" t="s">
        <v>60</v>
      </c>
      <c r="H260">
        <v>4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 t="s">
        <v>19</v>
      </c>
      <c r="P260" t="str">
        <f>UPPER(Table1[[#This Row],[Venue]])</f>
        <v>HOME</v>
      </c>
    </row>
    <row r="261" spans="1:16" hidden="1" x14ac:dyDescent="0.45">
      <c r="A261">
        <v>40000942</v>
      </c>
      <c r="B261" t="s">
        <v>189</v>
      </c>
      <c r="C261">
        <v>44822</v>
      </c>
      <c r="D261">
        <v>35312</v>
      </c>
      <c r="E261">
        <v>20222023</v>
      </c>
      <c r="F261" t="s">
        <v>17</v>
      </c>
      <c r="G261" t="s">
        <v>61</v>
      </c>
      <c r="H261">
        <v>6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 t="s">
        <v>19</v>
      </c>
      <c r="P261" t="str">
        <f>UPPER(Table1[[#This Row],[Venue]])</f>
        <v>HOME</v>
      </c>
    </row>
    <row r="262" spans="1:16" hidden="1" x14ac:dyDescent="0.45">
      <c r="A262">
        <v>40000942</v>
      </c>
      <c r="B262" t="s">
        <v>189</v>
      </c>
      <c r="C262">
        <v>44822</v>
      </c>
      <c r="D262">
        <v>35312</v>
      </c>
      <c r="E262">
        <v>20222023</v>
      </c>
      <c r="F262" t="s">
        <v>17</v>
      </c>
      <c r="G262" t="s">
        <v>62</v>
      </c>
      <c r="H262">
        <v>7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 t="s">
        <v>19</v>
      </c>
      <c r="P262" t="str">
        <f>UPPER(Table1[[#This Row],[Venue]])</f>
        <v>HOME</v>
      </c>
    </row>
    <row r="263" spans="1:16" hidden="1" x14ac:dyDescent="0.45">
      <c r="A263">
        <v>40000942</v>
      </c>
      <c r="B263" t="s">
        <v>189</v>
      </c>
      <c r="C263">
        <v>44822</v>
      </c>
      <c r="D263">
        <v>35312</v>
      </c>
      <c r="E263">
        <v>20222023</v>
      </c>
      <c r="F263" t="s">
        <v>17</v>
      </c>
      <c r="G263" t="s">
        <v>62</v>
      </c>
      <c r="H263">
        <v>7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 t="s">
        <v>19</v>
      </c>
      <c r="P263" t="str">
        <f>UPPER(Table1[[#This Row],[Venue]])</f>
        <v>HOME</v>
      </c>
    </row>
    <row r="264" spans="1:16" hidden="1" x14ac:dyDescent="0.45">
      <c r="A264">
        <v>40000942</v>
      </c>
      <c r="B264" t="s">
        <v>189</v>
      </c>
      <c r="C264">
        <v>44822</v>
      </c>
      <c r="D264">
        <v>35312</v>
      </c>
      <c r="E264">
        <v>20222023</v>
      </c>
      <c r="F264" t="s">
        <v>17</v>
      </c>
      <c r="G264" t="s">
        <v>63</v>
      </c>
      <c r="H264">
        <v>10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 t="s">
        <v>19</v>
      </c>
      <c r="P264" t="str">
        <f>UPPER(Table1[[#This Row],[Venue]])</f>
        <v>HOME</v>
      </c>
    </row>
    <row r="265" spans="1:16" hidden="1" x14ac:dyDescent="0.45">
      <c r="A265">
        <v>40000942</v>
      </c>
      <c r="B265" t="s">
        <v>189</v>
      </c>
      <c r="C265">
        <v>44822</v>
      </c>
      <c r="D265">
        <v>35312</v>
      </c>
      <c r="E265">
        <v>20222023</v>
      </c>
      <c r="F265" t="s">
        <v>17</v>
      </c>
      <c r="G265" t="s">
        <v>128</v>
      </c>
      <c r="H265">
        <v>12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2</v>
      </c>
      <c r="O265" t="s">
        <v>19</v>
      </c>
      <c r="P265" t="str">
        <f>UPPER(Table1[[#This Row],[Venue]])</f>
        <v>HOME</v>
      </c>
    </row>
    <row r="266" spans="1:16" hidden="1" x14ac:dyDescent="0.45">
      <c r="A266">
        <v>40000942</v>
      </c>
      <c r="B266" t="s">
        <v>189</v>
      </c>
      <c r="C266">
        <v>44822</v>
      </c>
      <c r="D266">
        <v>35312</v>
      </c>
      <c r="E266">
        <v>20222023</v>
      </c>
      <c r="F266" t="s">
        <v>17</v>
      </c>
      <c r="G266" t="s">
        <v>66</v>
      </c>
      <c r="H266">
        <v>19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 t="s">
        <v>19</v>
      </c>
      <c r="P266" t="str">
        <f>UPPER(Table1[[#This Row],[Venue]])</f>
        <v>HOME</v>
      </c>
    </row>
    <row r="267" spans="1:16" hidden="1" x14ac:dyDescent="0.45">
      <c r="A267">
        <v>40000942</v>
      </c>
      <c r="B267" t="s">
        <v>189</v>
      </c>
      <c r="C267">
        <v>44822</v>
      </c>
      <c r="D267">
        <v>35312</v>
      </c>
      <c r="E267">
        <v>20222023</v>
      </c>
      <c r="F267" t="s">
        <v>17</v>
      </c>
      <c r="G267" t="s">
        <v>67</v>
      </c>
      <c r="H267">
        <v>21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2</v>
      </c>
      <c r="O267" t="s">
        <v>19</v>
      </c>
      <c r="P267" t="str">
        <f>UPPER(Table1[[#This Row],[Venue]])</f>
        <v>HOME</v>
      </c>
    </row>
    <row r="268" spans="1:16" hidden="1" x14ac:dyDescent="0.45">
      <c r="A268">
        <v>40000942</v>
      </c>
      <c r="B268" t="s">
        <v>189</v>
      </c>
      <c r="C268">
        <v>44822</v>
      </c>
      <c r="D268">
        <v>35312</v>
      </c>
      <c r="E268">
        <v>20222023</v>
      </c>
      <c r="F268" t="s">
        <v>17</v>
      </c>
      <c r="G268" t="s">
        <v>68</v>
      </c>
      <c r="H268">
        <v>25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0</v>
      </c>
      <c r="O268" t="s">
        <v>19</v>
      </c>
      <c r="P268" t="str">
        <f>UPPER(Table1[[#This Row],[Venue]])</f>
        <v>HOME</v>
      </c>
    </row>
    <row r="269" spans="1:16" hidden="1" x14ac:dyDescent="0.45">
      <c r="A269">
        <v>40000942</v>
      </c>
      <c r="B269" t="s">
        <v>189</v>
      </c>
      <c r="C269">
        <v>44822</v>
      </c>
      <c r="D269">
        <v>35312</v>
      </c>
      <c r="E269">
        <v>20222023</v>
      </c>
      <c r="F269" t="s">
        <v>17</v>
      </c>
      <c r="G269" t="s">
        <v>69</v>
      </c>
      <c r="H269">
        <v>45</v>
      </c>
      <c r="I269">
        <v>2</v>
      </c>
      <c r="J269">
        <v>1</v>
      </c>
      <c r="K269">
        <v>1</v>
      </c>
      <c r="L269">
        <v>1</v>
      </c>
      <c r="M269">
        <v>0</v>
      </c>
      <c r="N269">
        <v>0</v>
      </c>
      <c r="O269" t="s">
        <v>19</v>
      </c>
      <c r="P269" t="str">
        <f>UPPER(Table1[[#This Row],[Venue]])</f>
        <v>HOME</v>
      </c>
    </row>
    <row r="270" spans="1:16" hidden="1" x14ac:dyDescent="0.45">
      <c r="A270">
        <v>40000942</v>
      </c>
      <c r="B270" t="s">
        <v>189</v>
      </c>
      <c r="C270">
        <v>44822</v>
      </c>
      <c r="D270">
        <v>35312</v>
      </c>
      <c r="E270">
        <v>20222023</v>
      </c>
      <c r="F270" t="s">
        <v>17</v>
      </c>
      <c r="G270" t="s">
        <v>58</v>
      </c>
      <c r="H270">
        <v>47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 t="s">
        <v>19</v>
      </c>
      <c r="P270" t="str">
        <f>UPPER(Table1[[#This Row],[Venue]])</f>
        <v>HOME</v>
      </c>
    </row>
    <row r="271" spans="1:16" hidden="1" x14ac:dyDescent="0.45">
      <c r="A271">
        <v>40000942</v>
      </c>
      <c r="B271" t="s">
        <v>189</v>
      </c>
      <c r="C271">
        <v>44822</v>
      </c>
      <c r="D271">
        <v>35312</v>
      </c>
      <c r="E271">
        <v>20222023</v>
      </c>
      <c r="F271" t="s">
        <v>17</v>
      </c>
      <c r="G271" t="s">
        <v>71</v>
      </c>
      <c r="H271">
        <v>55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 t="s">
        <v>19</v>
      </c>
      <c r="P271" t="str">
        <f>UPPER(Table1[[#This Row],[Venue]])</f>
        <v>HOME</v>
      </c>
    </row>
    <row r="272" spans="1:16" hidden="1" x14ac:dyDescent="0.45">
      <c r="A272">
        <v>40000942</v>
      </c>
      <c r="B272" t="s">
        <v>189</v>
      </c>
      <c r="C272">
        <v>44822</v>
      </c>
      <c r="D272">
        <v>35312</v>
      </c>
      <c r="E272">
        <v>20222023</v>
      </c>
      <c r="F272" t="s">
        <v>17</v>
      </c>
      <c r="G272" t="s">
        <v>72</v>
      </c>
      <c r="H272">
        <v>86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 t="s">
        <v>19</v>
      </c>
      <c r="P272" t="str">
        <f>UPPER(Table1[[#This Row],[Venue]])</f>
        <v>HOME</v>
      </c>
    </row>
    <row r="273" spans="1:16" hidden="1" x14ac:dyDescent="0.45">
      <c r="A273">
        <v>40000942</v>
      </c>
      <c r="B273" t="s">
        <v>189</v>
      </c>
      <c r="C273">
        <v>44822</v>
      </c>
      <c r="D273">
        <v>35312</v>
      </c>
      <c r="E273">
        <v>20222023</v>
      </c>
      <c r="F273" t="s">
        <v>17</v>
      </c>
      <c r="G273" t="s">
        <v>191</v>
      </c>
      <c r="H273">
        <v>89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 t="s">
        <v>19</v>
      </c>
      <c r="P273" t="str">
        <f>UPPER(Table1[[#This Row],[Venue]])</f>
        <v>HOME</v>
      </c>
    </row>
    <row r="274" spans="1:16" hidden="1" x14ac:dyDescent="0.45">
      <c r="A274">
        <v>40000942</v>
      </c>
      <c r="B274" t="s">
        <v>189</v>
      </c>
      <c r="C274">
        <v>44822</v>
      </c>
      <c r="D274">
        <v>35312</v>
      </c>
      <c r="E274">
        <v>20222023</v>
      </c>
      <c r="F274" t="s">
        <v>17</v>
      </c>
      <c r="G274" t="s">
        <v>73</v>
      </c>
      <c r="H274">
        <v>90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 t="s">
        <v>19</v>
      </c>
      <c r="P274" t="str">
        <f>UPPER(Table1[[#This Row],[Venue]])</f>
        <v>HOME</v>
      </c>
    </row>
    <row r="275" spans="1:16" hidden="1" x14ac:dyDescent="0.45">
      <c r="A275">
        <v>40000942</v>
      </c>
      <c r="B275" t="s">
        <v>189</v>
      </c>
      <c r="C275">
        <v>44822</v>
      </c>
      <c r="D275">
        <v>35312</v>
      </c>
      <c r="E275">
        <v>20222023</v>
      </c>
      <c r="F275" t="s">
        <v>17</v>
      </c>
      <c r="G275" t="s">
        <v>74</v>
      </c>
      <c r="H275">
        <v>92</v>
      </c>
      <c r="I275">
        <v>3</v>
      </c>
      <c r="J275">
        <v>2</v>
      </c>
      <c r="K275">
        <v>1</v>
      </c>
      <c r="L275">
        <v>1</v>
      </c>
      <c r="M275">
        <v>0</v>
      </c>
      <c r="N275">
        <v>0</v>
      </c>
      <c r="O275" t="s">
        <v>19</v>
      </c>
      <c r="P275" t="str">
        <f>UPPER(Table1[[#This Row],[Venue]])</f>
        <v>HOME</v>
      </c>
    </row>
    <row r="276" spans="1:16" hidden="1" x14ac:dyDescent="0.45">
      <c r="A276">
        <v>40000942</v>
      </c>
      <c r="B276" t="s">
        <v>189</v>
      </c>
      <c r="C276">
        <v>44822</v>
      </c>
      <c r="D276">
        <v>35312</v>
      </c>
      <c r="E276">
        <v>20222023</v>
      </c>
      <c r="F276" t="s">
        <v>17</v>
      </c>
      <c r="G276" t="s">
        <v>76</v>
      </c>
      <c r="H276">
        <v>99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 t="s">
        <v>19</v>
      </c>
      <c r="P276" t="str">
        <f>UPPER(Table1[[#This Row],[Venue]])</f>
        <v>HOME</v>
      </c>
    </row>
    <row r="277" spans="1:16" hidden="1" x14ac:dyDescent="0.45">
      <c r="A277">
        <v>40000942</v>
      </c>
      <c r="B277" t="s">
        <v>189</v>
      </c>
      <c r="C277">
        <v>44822</v>
      </c>
      <c r="D277">
        <v>35312</v>
      </c>
      <c r="E277">
        <v>20222023</v>
      </c>
      <c r="F277" t="s">
        <v>17</v>
      </c>
      <c r="G277" t="s">
        <v>18</v>
      </c>
      <c r="H277">
        <v>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 t="s">
        <v>40</v>
      </c>
      <c r="P277" t="str">
        <f>UPPER(Table1[[#This Row],[Venue]])</f>
        <v>AWAY</v>
      </c>
    </row>
    <row r="278" spans="1:16" hidden="1" x14ac:dyDescent="0.45">
      <c r="A278">
        <v>40000942</v>
      </c>
      <c r="B278" t="s">
        <v>189</v>
      </c>
      <c r="C278">
        <v>44822</v>
      </c>
      <c r="D278">
        <v>35312</v>
      </c>
      <c r="E278">
        <v>20222023</v>
      </c>
      <c r="F278" t="s">
        <v>17</v>
      </c>
      <c r="G278" t="s">
        <v>20</v>
      </c>
      <c r="H278">
        <v>5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 t="s">
        <v>40</v>
      </c>
      <c r="P278" t="str">
        <f>UPPER(Table1[[#This Row],[Venue]])</f>
        <v>AWAY</v>
      </c>
    </row>
    <row r="279" spans="1:16" hidden="1" x14ac:dyDescent="0.45">
      <c r="A279">
        <v>40000942</v>
      </c>
      <c r="B279" t="s">
        <v>189</v>
      </c>
      <c r="C279">
        <v>44822</v>
      </c>
      <c r="D279">
        <v>35312</v>
      </c>
      <c r="E279">
        <v>20222023</v>
      </c>
      <c r="F279" t="s">
        <v>17</v>
      </c>
      <c r="G279" t="s">
        <v>21</v>
      </c>
      <c r="H279">
        <v>6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O279" t="s">
        <v>40</v>
      </c>
      <c r="P279" t="str">
        <f>UPPER(Table1[[#This Row],[Venue]])</f>
        <v>AWAY</v>
      </c>
    </row>
    <row r="280" spans="1:16" hidden="1" x14ac:dyDescent="0.45">
      <c r="A280">
        <v>40000942</v>
      </c>
      <c r="B280" t="s">
        <v>189</v>
      </c>
      <c r="C280">
        <v>44822</v>
      </c>
      <c r="D280">
        <v>35312</v>
      </c>
      <c r="E280">
        <v>20222023</v>
      </c>
      <c r="F280" t="s">
        <v>17</v>
      </c>
      <c r="G280" t="s">
        <v>22</v>
      </c>
      <c r="H280">
        <v>8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 t="s">
        <v>40</v>
      </c>
      <c r="P280" t="str">
        <f>UPPER(Table1[[#This Row],[Venue]])</f>
        <v>AWAY</v>
      </c>
    </row>
    <row r="281" spans="1:16" hidden="1" x14ac:dyDescent="0.45">
      <c r="A281">
        <v>40000942</v>
      </c>
      <c r="B281" t="s">
        <v>189</v>
      </c>
      <c r="C281">
        <v>44822</v>
      </c>
      <c r="D281">
        <v>35312</v>
      </c>
      <c r="E281">
        <v>20222023</v>
      </c>
      <c r="F281" t="s">
        <v>17</v>
      </c>
      <c r="G281" t="s">
        <v>23</v>
      </c>
      <c r="H281">
        <v>10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 t="s">
        <v>40</v>
      </c>
      <c r="P281" t="str">
        <f>UPPER(Table1[[#This Row],[Venue]])</f>
        <v>AWAY</v>
      </c>
    </row>
    <row r="282" spans="1:16" hidden="1" x14ac:dyDescent="0.45">
      <c r="A282">
        <v>40000942</v>
      </c>
      <c r="B282" t="s">
        <v>189</v>
      </c>
      <c r="C282">
        <v>44822</v>
      </c>
      <c r="D282">
        <v>35312</v>
      </c>
      <c r="E282">
        <v>20222023</v>
      </c>
      <c r="F282" t="s">
        <v>17</v>
      </c>
      <c r="G282" t="s">
        <v>24</v>
      </c>
      <c r="H282">
        <v>11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 t="s">
        <v>40</v>
      </c>
      <c r="P282" t="str">
        <f>UPPER(Table1[[#This Row],[Venue]])</f>
        <v>AWAY</v>
      </c>
    </row>
    <row r="283" spans="1:16" hidden="1" x14ac:dyDescent="0.45">
      <c r="A283">
        <v>40000942</v>
      </c>
      <c r="B283" t="s">
        <v>189</v>
      </c>
      <c r="C283">
        <v>44822</v>
      </c>
      <c r="D283">
        <v>35312</v>
      </c>
      <c r="E283">
        <v>20222023</v>
      </c>
      <c r="F283" t="s">
        <v>17</v>
      </c>
      <c r="G283" t="s">
        <v>25</v>
      </c>
      <c r="H283">
        <v>24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 t="s">
        <v>40</v>
      </c>
      <c r="P283" t="str">
        <f>UPPER(Table1[[#This Row],[Venue]])</f>
        <v>AWAY</v>
      </c>
    </row>
    <row r="284" spans="1:16" hidden="1" x14ac:dyDescent="0.45">
      <c r="A284">
        <v>40000942</v>
      </c>
      <c r="B284" t="s">
        <v>189</v>
      </c>
      <c r="C284">
        <v>44822</v>
      </c>
      <c r="D284">
        <v>35312</v>
      </c>
      <c r="E284">
        <v>20222023</v>
      </c>
      <c r="F284" t="s">
        <v>17</v>
      </c>
      <c r="G284" t="s">
        <v>192</v>
      </c>
      <c r="H284">
        <v>32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 t="s">
        <v>40</v>
      </c>
      <c r="P284" t="str">
        <f>UPPER(Table1[[#This Row],[Venue]])</f>
        <v>AWAY</v>
      </c>
    </row>
    <row r="285" spans="1:16" hidden="1" x14ac:dyDescent="0.45">
      <c r="A285">
        <v>40000942</v>
      </c>
      <c r="B285" t="s">
        <v>189</v>
      </c>
      <c r="C285">
        <v>44822</v>
      </c>
      <c r="D285">
        <v>35312</v>
      </c>
      <c r="E285">
        <v>20222023</v>
      </c>
      <c r="F285" t="s">
        <v>17</v>
      </c>
      <c r="G285" t="s">
        <v>193</v>
      </c>
      <c r="H285">
        <v>36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 t="s">
        <v>40</v>
      </c>
      <c r="P285" t="str">
        <f>UPPER(Table1[[#This Row],[Venue]])</f>
        <v>AWAY</v>
      </c>
    </row>
    <row r="286" spans="1:16" hidden="1" x14ac:dyDescent="0.45">
      <c r="A286">
        <v>40000942</v>
      </c>
      <c r="B286" t="s">
        <v>189</v>
      </c>
      <c r="C286">
        <v>44822</v>
      </c>
      <c r="D286">
        <v>35312</v>
      </c>
      <c r="E286">
        <v>20222023</v>
      </c>
      <c r="F286" t="s">
        <v>17</v>
      </c>
      <c r="G286" t="s">
        <v>28</v>
      </c>
      <c r="H286">
        <v>41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 t="s">
        <v>40</v>
      </c>
      <c r="P286" t="str">
        <f>UPPER(Table1[[#This Row],[Venue]])</f>
        <v>AWAY</v>
      </c>
    </row>
    <row r="287" spans="1:16" hidden="1" x14ac:dyDescent="0.45">
      <c r="A287">
        <v>40000942</v>
      </c>
      <c r="B287" t="s">
        <v>189</v>
      </c>
      <c r="C287">
        <v>44822</v>
      </c>
      <c r="D287">
        <v>35312</v>
      </c>
      <c r="E287">
        <v>20222023</v>
      </c>
      <c r="F287" t="s">
        <v>17</v>
      </c>
      <c r="G287" t="s">
        <v>29</v>
      </c>
      <c r="H287">
        <v>44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 t="s">
        <v>40</v>
      </c>
      <c r="P287" t="str">
        <f>UPPER(Table1[[#This Row],[Venue]])</f>
        <v>AWAY</v>
      </c>
    </row>
    <row r="288" spans="1:16" hidden="1" x14ac:dyDescent="0.45">
      <c r="A288">
        <v>40000942</v>
      </c>
      <c r="B288" t="s">
        <v>189</v>
      </c>
      <c r="C288">
        <v>44822</v>
      </c>
      <c r="D288">
        <v>35312</v>
      </c>
      <c r="E288">
        <v>20222023</v>
      </c>
      <c r="F288" t="s">
        <v>17</v>
      </c>
      <c r="G288" t="s">
        <v>30</v>
      </c>
      <c r="H288">
        <v>55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 t="s">
        <v>40</v>
      </c>
      <c r="P288" t="str">
        <f>UPPER(Table1[[#This Row],[Venue]])</f>
        <v>AWAY</v>
      </c>
    </row>
    <row r="289" spans="1:16" hidden="1" x14ac:dyDescent="0.45">
      <c r="A289">
        <v>40000942</v>
      </c>
      <c r="B289" t="s">
        <v>189</v>
      </c>
      <c r="C289">
        <v>44822</v>
      </c>
      <c r="D289">
        <v>35312</v>
      </c>
      <c r="E289">
        <v>20222023</v>
      </c>
      <c r="F289" t="s">
        <v>17</v>
      </c>
      <c r="G289" t="s">
        <v>31</v>
      </c>
      <c r="H289">
        <v>56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 t="s">
        <v>40</v>
      </c>
      <c r="P289" t="str">
        <f>UPPER(Table1[[#This Row],[Venue]])</f>
        <v>AWAY</v>
      </c>
    </row>
    <row r="290" spans="1:16" hidden="1" x14ac:dyDescent="0.45">
      <c r="A290">
        <v>40000942</v>
      </c>
      <c r="B290" t="s">
        <v>189</v>
      </c>
      <c r="C290">
        <v>44822</v>
      </c>
      <c r="D290">
        <v>35312</v>
      </c>
      <c r="E290">
        <v>20222023</v>
      </c>
      <c r="F290" t="s">
        <v>17</v>
      </c>
      <c r="G290" t="s">
        <v>32</v>
      </c>
      <c r="H290">
        <v>66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 t="s">
        <v>40</v>
      </c>
      <c r="P290" t="str">
        <f>UPPER(Table1[[#This Row],[Venue]])</f>
        <v>AWAY</v>
      </c>
    </row>
    <row r="291" spans="1:16" hidden="1" x14ac:dyDescent="0.45">
      <c r="A291">
        <v>40000942</v>
      </c>
      <c r="B291" t="s">
        <v>189</v>
      </c>
      <c r="C291">
        <v>44822</v>
      </c>
      <c r="D291">
        <v>35312</v>
      </c>
      <c r="E291">
        <v>20222023</v>
      </c>
      <c r="F291" t="s">
        <v>17</v>
      </c>
      <c r="G291" t="s">
        <v>33</v>
      </c>
      <c r="H291">
        <v>68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 t="s">
        <v>40</v>
      </c>
      <c r="P291" t="str">
        <f>UPPER(Table1[[#This Row],[Venue]])</f>
        <v>AWAY</v>
      </c>
    </row>
    <row r="292" spans="1:16" hidden="1" x14ac:dyDescent="0.45">
      <c r="A292">
        <v>40000942</v>
      </c>
      <c r="B292" t="s">
        <v>189</v>
      </c>
      <c r="C292">
        <v>44822</v>
      </c>
      <c r="D292">
        <v>35312</v>
      </c>
      <c r="E292">
        <v>20222023</v>
      </c>
      <c r="F292" t="s">
        <v>17</v>
      </c>
      <c r="G292" t="s">
        <v>34</v>
      </c>
      <c r="H292">
        <v>74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 t="s">
        <v>40</v>
      </c>
      <c r="P292" t="str">
        <f>UPPER(Table1[[#This Row],[Venue]])</f>
        <v>AWAY</v>
      </c>
    </row>
    <row r="293" spans="1:16" hidden="1" x14ac:dyDescent="0.45">
      <c r="A293">
        <v>40000942</v>
      </c>
      <c r="B293" t="s">
        <v>189</v>
      </c>
      <c r="C293">
        <v>44822</v>
      </c>
      <c r="D293">
        <v>35312</v>
      </c>
      <c r="E293">
        <v>20222023</v>
      </c>
      <c r="F293" t="s">
        <v>17</v>
      </c>
      <c r="G293" t="s">
        <v>35</v>
      </c>
      <c r="H293">
        <v>75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 t="s">
        <v>40</v>
      </c>
      <c r="P293" t="str">
        <f>UPPER(Table1[[#This Row],[Venue]])</f>
        <v>AWAY</v>
      </c>
    </row>
    <row r="294" spans="1:16" hidden="1" x14ac:dyDescent="0.45">
      <c r="A294">
        <v>40000942</v>
      </c>
      <c r="B294" t="s">
        <v>189</v>
      </c>
      <c r="C294">
        <v>44822</v>
      </c>
      <c r="D294">
        <v>35312</v>
      </c>
      <c r="E294">
        <v>20222023</v>
      </c>
      <c r="F294" t="s">
        <v>17</v>
      </c>
      <c r="G294" t="s">
        <v>36</v>
      </c>
      <c r="H294">
        <v>87</v>
      </c>
      <c r="I294">
        <v>2</v>
      </c>
      <c r="J294">
        <v>0</v>
      </c>
      <c r="K294">
        <v>1</v>
      </c>
      <c r="L294">
        <v>2</v>
      </c>
      <c r="M294">
        <v>0</v>
      </c>
      <c r="N294">
        <v>2</v>
      </c>
      <c r="O294" t="s">
        <v>40</v>
      </c>
      <c r="P294" t="str">
        <f>UPPER(Table1[[#This Row],[Venue]])</f>
        <v>AWAY</v>
      </c>
    </row>
    <row r="295" spans="1:16" hidden="1" x14ac:dyDescent="0.45">
      <c r="A295">
        <v>40000942</v>
      </c>
      <c r="B295" t="s">
        <v>189</v>
      </c>
      <c r="C295">
        <v>44822</v>
      </c>
      <c r="D295">
        <v>35312</v>
      </c>
      <c r="E295">
        <v>20222023</v>
      </c>
      <c r="F295" t="s">
        <v>17</v>
      </c>
      <c r="G295" t="s">
        <v>37</v>
      </c>
      <c r="H295">
        <v>90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 t="s">
        <v>40</v>
      </c>
      <c r="P295" t="str">
        <f>UPPER(Table1[[#This Row],[Venue]])</f>
        <v>AWAY</v>
      </c>
    </row>
    <row r="296" spans="1:16" hidden="1" x14ac:dyDescent="0.45">
      <c r="A296">
        <v>40000942</v>
      </c>
      <c r="B296" t="s">
        <v>189</v>
      </c>
      <c r="C296">
        <v>44822</v>
      </c>
      <c r="D296">
        <v>35312</v>
      </c>
      <c r="E296">
        <v>20222023</v>
      </c>
      <c r="F296" t="s">
        <v>17</v>
      </c>
      <c r="G296" t="s">
        <v>38</v>
      </c>
      <c r="H296">
        <v>98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 t="s">
        <v>40</v>
      </c>
      <c r="P296" t="str">
        <f>UPPER(Table1[[#This Row],[Venue]])</f>
        <v>AWAY</v>
      </c>
    </row>
    <row r="297" spans="1:16" hidden="1" x14ac:dyDescent="0.45">
      <c r="A297">
        <v>40001585</v>
      </c>
      <c r="B297" t="s">
        <v>194</v>
      </c>
      <c r="C297">
        <v>44825</v>
      </c>
      <c r="D297">
        <v>35955</v>
      </c>
      <c r="E297">
        <v>20222023</v>
      </c>
      <c r="F297" t="s">
        <v>17</v>
      </c>
      <c r="G297" t="s">
        <v>195</v>
      </c>
      <c r="H297">
        <v>7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 t="s">
        <v>19</v>
      </c>
      <c r="P297" t="str">
        <f>UPPER(Table1[[#This Row],[Venue]])</f>
        <v>HOME</v>
      </c>
    </row>
    <row r="298" spans="1:16" hidden="1" x14ac:dyDescent="0.45">
      <c r="A298">
        <v>40001585</v>
      </c>
      <c r="B298" t="s">
        <v>194</v>
      </c>
      <c r="C298">
        <v>44825</v>
      </c>
      <c r="D298">
        <v>35955</v>
      </c>
      <c r="E298">
        <v>20222023</v>
      </c>
      <c r="F298" t="s">
        <v>17</v>
      </c>
      <c r="G298" t="s">
        <v>196</v>
      </c>
      <c r="H298">
        <v>14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2</v>
      </c>
      <c r="O298" t="s">
        <v>19</v>
      </c>
      <c r="P298" t="str">
        <f>UPPER(Table1[[#This Row],[Venue]])</f>
        <v>HOME</v>
      </c>
    </row>
    <row r="299" spans="1:16" hidden="1" x14ac:dyDescent="0.45">
      <c r="A299">
        <v>40001585</v>
      </c>
      <c r="B299" t="s">
        <v>194</v>
      </c>
      <c r="C299">
        <v>44825</v>
      </c>
      <c r="D299">
        <v>35955</v>
      </c>
      <c r="E299">
        <v>20222023</v>
      </c>
      <c r="F299" t="s">
        <v>17</v>
      </c>
      <c r="G299" t="s">
        <v>197</v>
      </c>
      <c r="H299">
        <v>15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 t="s">
        <v>19</v>
      </c>
      <c r="P299" t="str">
        <f>UPPER(Table1[[#This Row],[Venue]])</f>
        <v>HOME</v>
      </c>
    </row>
    <row r="300" spans="1:16" hidden="1" x14ac:dyDescent="0.45">
      <c r="A300">
        <v>40001585</v>
      </c>
      <c r="B300" t="s">
        <v>194</v>
      </c>
      <c r="C300">
        <v>44825</v>
      </c>
      <c r="D300">
        <v>35955</v>
      </c>
      <c r="E300">
        <v>20222023</v>
      </c>
      <c r="F300" t="s">
        <v>17</v>
      </c>
      <c r="G300" t="s">
        <v>198</v>
      </c>
      <c r="H300">
        <v>19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 t="s">
        <v>19</v>
      </c>
      <c r="P300" t="str">
        <f>UPPER(Table1[[#This Row],[Venue]])</f>
        <v>HOME</v>
      </c>
    </row>
    <row r="301" spans="1:16" hidden="1" x14ac:dyDescent="0.45">
      <c r="A301">
        <v>40001585</v>
      </c>
      <c r="B301" t="s">
        <v>194</v>
      </c>
      <c r="C301">
        <v>44825</v>
      </c>
      <c r="D301">
        <v>35955</v>
      </c>
      <c r="E301">
        <v>20222023</v>
      </c>
      <c r="F301" t="s">
        <v>17</v>
      </c>
      <c r="G301" t="s">
        <v>199</v>
      </c>
      <c r="H301">
        <v>27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 t="s">
        <v>19</v>
      </c>
      <c r="P301" t="str">
        <f>UPPER(Table1[[#This Row],[Venue]])</f>
        <v>HOME</v>
      </c>
    </row>
    <row r="302" spans="1:16" hidden="1" x14ac:dyDescent="0.45">
      <c r="A302">
        <v>40001585</v>
      </c>
      <c r="B302" t="s">
        <v>194</v>
      </c>
      <c r="C302">
        <v>44825</v>
      </c>
      <c r="D302">
        <v>35955</v>
      </c>
      <c r="E302">
        <v>20222023</v>
      </c>
      <c r="F302" t="s">
        <v>17</v>
      </c>
      <c r="G302" t="s">
        <v>200</v>
      </c>
      <c r="H302">
        <v>31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 t="s">
        <v>19</v>
      </c>
      <c r="P302" t="str">
        <f>UPPER(Table1[[#This Row],[Venue]])</f>
        <v>HOME</v>
      </c>
    </row>
    <row r="303" spans="1:16" hidden="1" x14ac:dyDescent="0.45">
      <c r="A303">
        <v>40001585</v>
      </c>
      <c r="B303" t="s">
        <v>194</v>
      </c>
      <c r="C303">
        <v>44825</v>
      </c>
      <c r="D303">
        <v>35955</v>
      </c>
      <c r="E303">
        <v>20222023</v>
      </c>
      <c r="F303" t="s">
        <v>17</v>
      </c>
      <c r="G303" t="s">
        <v>201</v>
      </c>
      <c r="H303">
        <v>33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 t="s">
        <v>19</v>
      </c>
      <c r="P303" t="str">
        <f>UPPER(Table1[[#This Row],[Venue]])</f>
        <v>HOME</v>
      </c>
    </row>
    <row r="304" spans="1:16" hidden="1" x14ac:dyDescent="0.45">
      <c r="A304">
        <v>40001585</v>
      </c>
      <c r="B304" t="s">
        <v>194</v>
      </c>
      <c r="C304">
        <v>44825</v>
      </c>
      <c r="D304">
        <v>35955</v>
      </c>
      <c r="E304">
        <v>20222023</v>
      </c>
      <c r="F304" t="s">
        <v>17</v>
      </c>
      <c r="G304" t="s">
        <v>202</v>
      </c>
      <c r="H304">
        <v>36</v>
      </c>
      <c r="I304">
        <v>2</v>
      </c>
      <c r="J304">
        <v>0</v>
      </c>
      <c r="K304">
        <v>1</v>
      </c>
      <c r="L304">
        <v>2</v>
      </c>
      <c r="M304">
        <v>0</v>
      </c>
      <c r="N304">
        <v>0</v>
      </c>
      <c r="O304" t="s">
        <v>19</v>
      </c>
      <c r="P304" t="str">
        <f>UPPER(Table1[[#This Row],[Venue]])</f>
        <v>HOME</v>
      </c>
    </row>
    <row r="305" spans="1:16" hidden="1" x14ac:dyDescent="0.45">
      <c r="A305">
        <v>40001585</v>
      </c>
      <c r="B305" t="s">
        <v>194</v>
      </c>
      <c r="C305">
        <v>44825</v>
      </c>
      <c r="D305">
        <v>35955</v>
      </c>
      <c r="E305">
        <v>20222023</v>
      </c>
      <c r="F305" t="s">
        <v>17</v>
      </c>
      <c r="G305" t="s">
        <v>203</v>
      </c>
      <c r="H305">
        <v>44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 t="s">
        <v>19</v>
      </c>
      <c r="P305" t="str">
        <f>UPPER(Table1[[#This Row],[Venue]])</f>
        <v>HOME</v>
      </c>
    </row>
    <row r="306" spans="1:16" hidden="1" x14ac:dyDescent="0.45">
      <c r="A306">
        <v>40001585</v>
      </c>
      <c r="B306" t="s">
        <v>194</v>
      </c>
      <c r="C306">
        <v>44825</v>
      </c>
      <c r="D306">
        <v>35955</v>
      </c>
      <c r="E306">
        <v>20222023</v>
      </c>
      <c r="F306" t="s">
        <v>17</v>
      </c>
      <c r="G306" t="s">
        <v>204</v>
      </c>
      <c r="H306">
        <v>56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 t="s">
        <v>19</v>
      </c>
      <c r="P306" t="str">
        <f>UPPER(Table1[[#This Row],[Venue]])</f>
        <v>HOME</v>
      </c>
    </row>
    <row r="307" spans="1:16" hidden="1" x14ac:dyDescent="0.45">
      <c r="A307">
        <v>40001585</v>
      </c>
      <c r="B307" t="s">
        <v>194</v>
      </c>
      <c r="C307">
        <v>44825</v>
      </c>
      <c r="D307">
        <v>35955</v>
      </c>
      <c r="E307">
        <v>20222023</v>
      </c>
      <c r="F307" t="s">
        <v>17</v>
      </c>
      <c r="G307" t="s">
        <v>205</v>
      </c>
      <c r="H307">
        <v>63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 t="s">
        <v>19</v>
      </c>
      <c r="P307" t="str">
        <f>UPPER(Table1[[#This Row],[Venue]])</f>
        <v>HOME</v>
      </c>
    </row>
    <row r="308" spans="1:16" hidden="1" x14ac:dyDescent="0.45">
      <c r="A308">
        <v>40001585</v>
      </c>
      <c r="B308" t="s">
        <v>194</v>
      </c>
      <c r="C308">
        <v>44825</v>
      </c>
      <c r="D308">
        <v>35955</v>
      </c>
      <c r="E308">
        <v>20222023</v>
      </c>
      <c r="F308" t="s">
        <v>17</v>
      </c>
      <c r="G308" t="s">
        <v>206</v>
      </c>
      <c r="H308">
        <v>64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 t="s">
        <v>19</v>
      </c>
      <c r="P308" t="str">
        <f>UPPER(Table1[[#This Row],[Venue]])</f>
        <v>HOME</v>
      </c>
    </row>
    <row r="309" spans="1:16" hidden="1" x14ac:dyDescent="0.45">
      <c r="A309">
        <v>40001585</v>
      </c>
      <c r="B309" t="s">
        <v>194</v>
      </c>
      <c r="C309">
        <v>44825</v>
      </c>
      <c r="D309">
        <v>35955</v>
      </c>
      <c r="E309">
        <v>20222023</v>
      </c>
      <c r="F309" t="s">
        <v>17</v>
      </c>
      <c r="G309" t="s">
        <v>207</v>
      </c>
      <c r="H309">
        <v>71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 t="s">
        <v>19</v>
      </c>
      <c r="P309" t="str">
        <f>UPPER(Table1[[#This Row],[Venue]])</f>
        <v>HOME</v>
      </c>
    </row>
    <row r="310" spans="1:16" hidden="1" x14ac:dyDescent="0.45">
      <c r="A310">
        <v>40001585</v>
      </c>
      <c r="B310" t="s">
        <v>194</v>
      </c>
      <c r="C310">
        <v>44825</v>
      </c>
      <c r="D310">
        <v>35955</v>
      </c>
      <c r="E310">
        <v>20222023</v>
      </c>
      <c r="F310" t="s">
        <v>17</v>
      </c>
      <c r="G310" t="s">
        <v>208</v>
      </c>
      <c r="H310">
        <v>77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 t="s">
        <v>19</v>
      </c>
      <c r="P310" t="str">
        <f>UPPER(Table1[[#This Row],[Venue]])</f>
        <v>HOME</v>
      </c>
    </row>
    <row r="311" spans="1:16" hidden="1" x14ac:dyDescent="0.45">
      <c r="A311">
        <v>40001585</v>
      </c>
      <c r="B311" t="s">
        <v>194</v>
      </c>
      <c r="C311">
        <v>44825</v>
      </c>
      <c r="D311">
        <v>35955</v>
      </c>
      <c r="E311">
        <v>20222023</v>
      </c>
      <c r="F311" t="s">
        <v>17</v>
      </c>
      <c r="G311" t="s">
        <v>209</v>
      </c>
      <c r="H311">
        <v>88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 t="s">
        <v>19</v>
      </c>
      <c r="P311" t="str">
        <f>UPPER(Table1[[#This Row],[Venue]])</f>
        <v>HOME</v>
      </c>
    </row>
    <row r="312" spans="1:16" hidden="1" x14ac:dyDescent="0.45">
      <c r="A312">
        <v>40001585</v>
      </c>
      <c r="B312" t="s">
        <v>194</v>
      </c>
      <c r="C312">
        <v>44825</v>
      </c>
      <c r="D312">
        <v>35955</v>
      </c>
      <c r="E312">
        <v>20222023</v>
      </c>
      <c r="F312" t="s">
        <v>17</v>
      </c>
      <c r="G312" t="s">
        <v>210</v>
      </c>
      <c r="H312">
        <v>89</v>
      </c>
      <c r="I312">
        <v>1</v>
      </c>
      <c r="J312">
        <v>0</v>
      </c>
      <c r="K312">
        <v>1</v>
      </c>
      <c r="L312">
        <v>1</v>
      </c>
      <c r="M312">
        <v>0</v>
      </c>
      <c r="N312">
        <v>0</v>
      </c>
      <c r="O312" t="s">
        <v>19</v>
      </c>
      <c r="P312" t="str">
        <f>UPPER(Table1[[#This Row],[Venue]])</f>
        <v>HOME</v>
      </c>
    </row>
    <row r="313" spans="1:16" hidden="1" x14ac:dyDescent="0.45">
      <c r="A313">
        <v>40001585</v>
      </c>
      <c r="B313" t="s">
        <v>194</v>
      </c>
      <c r="C313">
        <v>44825</v>
      </c>
      <c r="D313">
        <v>35955</v>
      </c>
      <c r="E313">
        <v>20222023</v>
      </c>
      <c r="F313" t="s">
        <v>17</v>
      </c>
      <c r="G313" t="s">
        <v>211</v>
      </c>
      <c r="H313">
        <v>92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 t="s">
        <v>19</v>
      </c>
      <c r="P313" t="str">
        <f>UPPER(Table1[[#This Row],[Venue]])</f>
        <v>HOME</v>
      </c>
    </row>
    <row r="314" spans="1:16" hidden="1" x14ac:dyDescent="0.45">
      <c r="A314">
        <v>40001585</v>
      </c>
      <c r="B314" t="s">
        <v>194</v>
      </c>
      <c r="C314">
        <v>44825</v>
      </c>
      <c r="D314">
        <v>35955</v>
      </c>
      <c r="E314">
        <v>20222023</v>
      </c>
      <c r="F314" t="s">
        <v>17</v>
      </c>
      <c r="G314" t="s">
        <v>212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 t="s">
        <v>40</v>
      </c>
      <c r="P314" t="str">
        <f>UPPER(Table1[[#This Row],[Venue]])</f>
        <v>AWAY</v>
      </c>
    </row>
    <row r="315" spans="1:16" hidden="1" x14ac:dyDescent="0.45">
      <c r="A315">
        <v>40001585</v>
      </c>
      <c r="B315" t="s">
        <v>194</v>
      </c>
      <c r="C315">
        <v>44825</v>
      </c>
      <c r="D315">
        <v>35955</v>
      </c>
      <c r="E315">
        <v>20222023</v>
      </c>
      <c r="F315" t="s">
        <v>17</v>
      </c>
      <c r="G315" t="s">
        <v>213</v>
      </c>
      <c r="H315">
        <v>5</v>
      </c>
      <c r="I315">
        <v>3</v>
      </c>
      <c r="J315">
        <v>3</v>
      </c>
      <c r="K315">
        <v>1</v>
      </c>
      <c r="L315">
        <v>0</v>
      </c>
      <c r="M315">
        <v>0</v>
      </c>
      <c r="N315">
        <v>0</v>
      </c>
      <c r="O315" t="s">
        <v>40</v>
      </c>
      <c r="P315" t="str">
        <f>UPPER(Table1[[#This Row],[Venue]])</f>
        <v>AWAY</v>
      </c>
    </row>
    <row r="316" spans="1:16" hidden="1" x14ac:dyDescent="0.45">
      <c r="A316">
        <v>40001585</v>
      </c>
      <c r="B316" t="s">
        <v>194</v>
      </c>
      <c r="C316">
        <v>44825</v>
      </c>
      <c r="D316">
        <v>35955</v>
      </c>
      <c r="E316">
        <v>20222023</v>
      </c>
      <c r="F316" t="s">
        <v>17</v>
      </c>
      <c r="G316" t="s">
        <v>214</v>
      </c>
      <c r="H316">
        <v>7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 t="s">
        <v>40</v>
      </c>
      <c r="P316" t="str">
        <f>UPPER(Table1[[#This Row],[Venue]])</f>
        <v>AWAY</v>
      </c>
    </row>
    <row r="317" spans="1:16" hidden="1" x14ac:dyDescent="0.45">
      <c r="A317">
        <v>40001585</v>
      </c>
      <c r="B317" t="s">
        <v>194</v>
      </c>
      <c r="C317">
        <v>44825</v>
      </c>
      <c r="D317">
        <v>35955</v>
      </c>
      <c r="E317">
        <v>20222023</v>
      </c>
      <c r="F317" t="s">
        <v>17</v>
      </c>
      <c r="G317" t="s">
        <v>215</v>
      </c>
      <c r="H317">
        <v>9</v>
      </c>
      <c r="I317">
        <v>2</v>
      </c>
      <c r="J317">
        <v>1</v>
      </c>
      <c r="K317">
        <v>1</v>
      </c>
      <c r="L317">
        <v>1</v>
      </c>
      <c r="M317">
        <v>0</v>
      </c>
      <c r="N317">
        <v>2</v>
      </c>
      <c r="O317" t="s">
        <v>40</v>
      </c>
      <c r="P317" t="str">
        <f>UPPER(Table1[[#This Row],[Venue]])</f>
        <v>AWAY</v>
      </c>
    </row>
    <row r="318" spans="1:16" hidden="1" x14ac:dyDescent="0.45">
      <c r="A318">
        <v>40001585</v>
      </c>
      <c r="B318" t="s">
        <v>194</v>
      </c>
      <c r="C318">
        <v>44825</v>
      </c>
      <c r="D318">
        <v>35955</v>
      </c>
      <c r="E318">
        <v>20222023</v>
      </c>
      <c r="F318" t="s">
        <v>17</v>
      </c>
      <c r="G318" t="s">
        <v>216</v>
      </c>
      <c r="H318">
        <v>14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 t="s">
        <v>40</v>
      </c>
      <c r="P318" t="str">
        <f>UPPER(Table1[[#This Row],[Venue]])</f>
        <v>AWAY</v>
      </c>
    </row>
    <row r="319" spans="1:16" hidden="1" x14ac:dyDescent="0.45">
      <c r="A319">
        <v>40001585</v>
      </c>
      <c r="B319" t="s">
        <v>194</v>
      </c>
      <c r="C319">
        <v>44825</v>
      </c>
      <c r="D319">
        <v>35955</v>
      </c>
      <c r="E319">
        <v>20222023</v>
      </c>
      <c r="F319" t="s">
        <v>17</v>
      </c>
      <c r="G319" t="s">
        <v>217</v>
      </c>
      <c r="H319">
        <v>15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 t="s">
        <v>40</v>
      </c>
      <c r="P319" t="str">
        <f>UPPER(Table1[[#This Row],[Venue]])</f>
        <v>AWAY</v>
      </c>
    </row>
    <row r="320" spans="1:16" hidden="1" x14ac:dyDescent="0.45">
      <c r="A320">
        <v>40001585</v>
      </c>
      <c r="B320" t="s">
        <v>194</v>
      </c>
      <c r="C320">
        <v>44825</v>
      </c>
      <c r="D320">
        <v>35955</v>
      </c>
      <c r="E320">
        <v>20222023</v>
      </c>
      <c r="F320" t="s">
        <v>17</v>
      </c>
      <c r="G320" t="s">
        <v>218</v>
      </c>
      <c r="H320">
        <v>17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 t="s">
        <v>40</v>
      </c>
      <c r="P320" t="str">
        <f>UPPER(Table1[[#This Row],[Venue]])</f>
        <v>AWAY</v>
      </c>
    </row>
    <row r="321" spans="1:16" hidden="1" x14ac:dyDescent="0.45">
      <c r="A321">
        <v>40001585</v>
      </c>
      <c r="B321" t="s">
        <v>194</v>
      </c>
      <c r="C321">
        <v>44825</v>
      </c>
      <c r="D321">
        <v>35955</v>
      </c>
      <c r="E321">
        <v>20222023</v>
      </c>
      <c r="F321" t="s">
        <v>17</v>
      </c>
      <c r="G321" t="s">
        <v>219</v>
      </c>
      <c r="H321">
        <v>23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 t="s">
        <v>40</v>
      </c>
      <c r="P321" t="str">
        <f>UPPER(Table1[[#This Row],[Venue]])</f>
        <v>AWAY</v>
      </c>
    </row>
    <row r="322" spans="1:16" hidden="1" x14ac:dyDescent="0.45">
      <c r="A322">
        <v>40001585</v>
      </c>
      <c r="B322" t="s">
        <v>194</v>
      </c>
      <c r="C322">
        <v>44825</v>
      </c>
      <c r="D322">
        <v>35955</v>
      </c>
      <c r="E322">
        <v>20222023</v>
      </c>
      <c r="F322" t="s">
        <v>17</v>
      </c>
      <c r="G322" t="s">
        <v>220</v>
      </c>
      <c r="H322">
        <v>24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 t="s">
        <v>40</v>
      </c>
      <c r="P322" t="str">
        <f>UPPER(Table1[[#This Row],[Venue]])</f>
        <v>AWAY</v>
      </c>
    </row>
    <row r="323" spans="1:16" hidden="1" x14ac:dyDescent="0.45">
      <c r="A323">
        <v>40001585</v>
      </c>
      <c r="B323" t="s">
        <v>194</v>
      </c>
      <c r="C323">
        <v>44825</v>
      </c>
      <c r="D323">
        <v>35955</v>
      </c>
      <c r="E323">
        <v>20222023</v>
      </c>
      <c r="F323" t="s">
        <v>17</v>
      </c>
      <c r="G323" t="s">
        <v>221</v>
      </c>
      <c r="H323">
        <v>25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 t="s">
        <v>40</v>
      </c>
      <c r="P323" t="str">
        <f>UPPER(Table1[[#This Row],[Venue]])</f>
        <v>AWAY</v>
      </c>
    </row>
    <row r="324" spans="1:16" hidden="1" x14ac:dyDescent="0.45">
      <c r="A324">
        <v>40001585</v>
      </c>
      <c r="B324" t="s">
        <v>194</v>
      </c>
      <c r="C324">
        <v>44825</v>
      </c>
      <c r="D324">
        <v>35955</v>
      </c>
      <c r="E324">
        <v>20222023</v>
      </c>
      <c r="F324" t="s">
        <v>17</v>
      </c>
      <c r="G324" t="s">
        <v>222</v>
      </c>
      <c r="H324">
        <v>27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 t="s">
        <v>40</v>
      </c>
      <c r="P324" t="str">
        <f>UPPER(Table1[[#This Row],[Venue]])</f>
        <v>AWAY</v>
      </c>
    </row>
    <row r="325" spans="1:16" hidden="1" x14ac:dyDescent="0.45">
      <c r="A325">
        <v>40001585</v>
      </c>
      <c r="B325" t="s">
        <v>194</v>
      </c>
      <c r="C325">
        <v>44825</v>
      </c>
      <c r="D325">
        <v>35955</v>
      </c>
      <c r="E325">
        <v>20222023</v>
      </c>
      <c r="F325" t="s">
        <v>17</v>
      </c>
      <c r="G325" t="s">
        <v>223</v>
      </c>
      <c r="H325">
        <v>37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2</v>
      </c>
      <c r="O325" t="s">
        <v>40</v>
      </c>
      <c r="P325" t="str">
        <f>UPPER(Table1[[#This Row],[Venue]])</f>
        <v>AWAY</v>
      </c>
    </row>
    <row r="326" spans="1:16" hidden="1" x14ac:dyDescent="0.45">
      <c r="A326">
        <v>40001585</v>
      </c>
      <c r="B326" t="s">
        <v>194</v>
      </c>
      <c r="C326">
        <v>44825</v>
      </c>
      <c r="D326">
        <v>35955</v>
      </c>
      <c r="E326">
        <v>20222023</v>
      </c>
      <c r="F326" t="s">
        <v>17</v>
      </c>
      <c r="G326" t="s">
        <v>224</v>
      </c>
      <c r="H326">
        <v>47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 t="s">
        <v>40</v>
      </c>
      <c r="P326" t="str">
        <f>UPPER(Table1[[#This Row],[Venue]])</f>
        <v>AWAY</v>
      </c>
    </row>
    <row r="327" spans="1:16" hidden="1" x14ac:dyDescent="0.45">
      <c r="A327">
        <v>40001585</v>
      </c>
      <c r="B327" t="s">
        <v>194</v>
      </c>
      <c r="C327">
        <v>44825</v>
      </c>
      <c r="D327">
        <v>35955</v>
      </c>
      <c r="E327">
        <v>20222023</v>
      </c>
      <c r="F327" t="s">
        <v>17</v>
      </c>
      <c r="G327" t="s">
        <v>225</v>
      </c>
      <c r="H327">
        <v>65</v>
      </c>
      <c r="I327">
        <v>2</v>
      </c>
      <c r="J327">
        <v>0</v>
      </c>
      <c r="K327">
        <v>1</v>
      </c>
      <c r="L327">
        <v>2</v>
      </c>
      <c r="M327">
        <v>0</v>
      </c>
      <c r="N327">
        <v>0</v>
      </c>
      <c r="O327" t="s">
        <v>40</v>
      </c>
      <c r="P327" t="str">
        <f>UPPER(Table1[[#This Row],[Venue]])</f>
        <v>AWAY</v>
      </c>
    </row>
    <row r="328" spans="1:16" hidden="1" x14ac:dyDescent="0.45">
      <c r="A328">
        <v>40001585</v>
      </c>
      <c r="B328" t="s">
        <v>194</v>
      </c>
      <c r="C328">
        <v>44825</v>
      </c>
      <c r="D328">
        <v>35955</v>
      </c>
      <c r="E328">
        <v>20222023</v>
      </c>
      <c r="F328" t="s">
        <v>17</v>
      </c>
      <c r="G328" t="s">
        <v>226</v>
      </c>
      <c r="H328">
        <v>70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 t="s">
        <v>40</v>
      </c>
      <c r="P328" t="str">
        <f>UPPER(Table1[[#This Row],[Venue]])</f>
        <v>AWAY</v>
      </c>
    </row>
    <row r="329" spans="1:16" hidden="1" x14ac:dyDescent="0.45">
      <c r="A329">
        <v>40001585</v>
      </c>
      <c r="B329" t="s">
        <v>194</v>
      </c>
      <c r="C329">
        <v>44825</v>
      </c>
      <c r="D329">
        <v>35955</v>
      </c>
      <c r="E329">
        <v>20222023</v>
      </c>
      <c r="F329" t="s">
        <v>17</v>
      </c>
      <c r="G329" t="s">
        <v>227</v>
      </c>
      <c r="H329">
        <v>74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0</v>
      </c>
      <c r="O329" t="s">
        <v>40</v>
      </c>
      <c r="P329" t="str">
        <f>UPPER(Table1[[#This Row],[Venue]])</f>
        <v>AWAY</v>
      </c>
    </row>
    <row r="330" spans="1:16" hidden="1" x14ac:dyDescent="0.45">
      <c r="A330">
        <v>40001585</v>
      </c>
      <c r="B330" t="s">
        <v>194</v>
      </c>
      <c r="C330">
        <v>44825</v>
      </c>
      <c r="D330">
        <v>35955</v>
      </c>
      <c r="E330">
        <v>20222023</v>
      </c>
      <c r="F330" t="s">
        <v>17</v>
      </c>
      <c r="G330" t="s">
        <v>228</v>
      </c>
      <c r="H330">
        <v>77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 t="s">
        <v>40</v>
      </c>
      <c r="P330" t="str">
        <f>UPPER(Table1[[#This Row],[Venue]])</f>
        <v>AWAY</v>
      </c>
    </row>
    <row r="331" spans="1:16" hidden="1" x14ac:dyDescent="0.45">
      <c r="A331">
        <v>40001585</v>
      </c>
      <c r="B331" t="s">
        <v>194</v>
      </c>
      <c r="C331">
        <v>44825</v>
      </c>
      <c r="D331">
        <v>35955</v>
      </c>
      <c r="E331">
        <v>20222023</v>
      </c>
      <c r="F331" t="s">
        <v>17</v>
      </c>
      <c r="G331" t="s">
        <v>229</v>
      </c>
      <c r="H331">
        <v>88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 t="s">
        <v>40</v>
      </c>
      <c r="P331" t="str">
        <f>UPPER(Table1[[#This Row],[Venue]])</f>
        <v>AWAY</v>
      </c>
    </row>
    <row r="332" spans="1:16" hidden="1" x14ac:dyDescent="0.45">
      <c r="A332">
        <v>40001585</v>
      </c>
      <c r="B332" t="s">
        <v>194</v>
      </c>
      <c r="C332">
        <v>44825</v>
      </c>
      <c r="D332">
        <v>35955</v>
      </c>
      <c r="E332">
        <v>20222023</v>
      </c>
      <c r="F332" t="s">
        <v>17</v>
      </c>
      <c r="G332" t="s">
        <v>230</v>
      </c>
      <c r="H332">
        <v>93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 t="s">
        <v>40</v>
      </c>
      <c r="P332" t="str">
        <f>UPPER(Table1[[#This Row],[Venue]])</f>
        <v>AWAY</v>
      </c>
    </row>
    <row r="333" spans="1:16" hidden="1" x14ac:dyDescent="0.45">
      <c r="A333">
        <v>40001585</v>
      </c>
      <c r="B333" t="s">
        <v>194</v>
      </c>
      <c r="C333">
        <v>44825</v>
      </c>
      <c r="D333">
        <v>35955</v>
      </c>
      <c r="E333">
        <v>20222023</v>
      </c>
      <c r="F333" t="s">
        <v>17</v>
      </c>
      <c r="G333" t="s">
        <v>231</v>
      </c>
      <c r="H333">
        <v>97</v>
      </c>
      <c r="I333">
        <v>3</v>
      </c>
      <c r="J333">
        <v>1</v>
      </c>
      <c r="K333">
        <v>1</v>
      </c>
      <c r="L333">
        <v>2</v>
      </c>
      <c r="M333">
        <v>0</v>
      </c>
      <c r="N333">
        <v>0</v>
      </c>
      <c r="O333" t="s">
        <v>40</v>
      </c>
      <c r="P333" t="str">
        <f>UPPER(Table1[[#This Row],[Venue]])</f>
        <v>AWAY</v>
      </c>
    </row>
    <row r="334" spans="1:16" hidden="1" x14ac:dyDescent="0.45">
      <c r="A334">
        <v>40001589</v>
      </c>
      <c r="B334" t="s">
        <v>232</v>
      </c>
      <c r="C334">
        <v>44827</v>
      </c>
      <c r="D334">
        <v>35959</v>
      </c>
      <c r="E334">
        <v>20222023</v>
      </c>
      <c r="F334" t="s">
        <v>17</v>
      </c>
      <c r="G334" t="s">
        <v>195</v>
      </c>
      <c r="H334">
        <v>7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 t="s">
        <v>19</v>
      </c>
      <c r="P334" t="str">
        <f>UPPER(Table1[[#This Row],[Venue]])</f>
        <v>HOME</v>
      </c>
    </row>
    <row r="335" spans="1:16" hidden="1" x14ac:dyDescent="0.45">
      <c r="A335">
        <v>40001589</v>
      </c>
      <c r="B335" t="s">
        <v>232</v>
      </c>
      <c r="C335">
        <v>44827</v>
      </c>
      <c r="D335">
        <v>35959</v>
      </c>
      <c r="E335">
        <v>20222023</v>
      </c>
      <c r="F335" t="s">
        <v>17</v>
      </c>
      <c r="G335" t="s">
        <v>233</v>
      </c>
      <c r="H335">
        <v>11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 t="s">
        <v>19</v>
      </c>
      <c r="P335" t="str">
        <f>UPPER(Table1[[#This Row],[Venue]])</f>
        <v>HOME</v>
      </c>
    </row>
    <row r="336" spans="1:16" hidden="1" x14ac:dyDescent="0.45">
      <c r="A336">
        <v>40001589</v>
      </c>
      <c r="B336" t="s">
        <v>232</v>
      </c>
      <c r="C336">
        <v>44827</v>
      </c>
      <c r="D336">
        <v>35959</v>
      </c>
      <c r="E336">
        <v>20222023</v>
      </c>
      <c r="F336" t="s">
        <v>17</v>
      </c>
      <c r="G336" t="s">
        <v>233</v>
      </c>
      <c r="H336">
        <v>11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0</v>
      </c>
      <c r="O336" t="s">
        <v>19</v>
      </c>
      <c r="P336" t="str">
        <f>UPPER(Table1[[#This Row],[Venue]])</f>
        <v>HOME</v>
      </c>
    </row>
    <row r="337" spans="1:16" hidden="1" x14ac:dyDescent="0.45">
      <c r="A337">
        <v>40001589</v>
      </c>
      <c r="B337" t="s">
        <v>232</v>
      </c>
      <c r="C337">
        <v>44827</v>
      </c>
      <c r="D337">
        <v>35959</v>
      </c>
      <c r="E337">
        <v>20222023</v>
      </c>
      <c r="F337" t="s">
        <v>17</v>
      </c>
      <c r="G337" t="s">
        <v>197</v>
      </c>
      <c r="H337">
        <v>15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 t="s">
        <v>19</v>
      </c>
      <c r="P337" t="str">
        <f>UPPER(Table1[[#This Row],[Venue]])</f>
        <v>HOME</v>
      </c>
    </row>
    <row r="338" spans="1:16" hidden="1" x14ac:dyDescent="0.45">
      <c r="A338">
        <v>40001589</v>
      </c>
      <c r="B338" t="s">
        <v>232</v>
      </c>
      <c r="C338">
        <v>44827</v>
      </c>
      <c r="D338">
        <v>35959</v>
      </c>
      <c r="E338">
        <v>20222023</v>
      </c>
      <c r="F338" t="s">
        <v>17</v>
      </c>
      <c r="G338" t="s">
        <v>198</v>
      </c>
      <c r="H338">
        <v>19</v>
      </c>
      <c r="I338">
        <v>2</v>
      </c>
      <c r="J338">
        <v>2</v>
      </c>
      <c r="K338">
        <v>1</v>
      </c>
      <c r="L338">
        <v>0</v>
      </c>
      <c r="M338">
        <v>0</v>
      </c>
      <c r="N338">
        <v>0</v>
      </c>
      <c r="O338" t="s">
        <v>19</v>
      </c>
      <c r="P338" t="str">
        <f>UPPER(Table1[[#This Row],[Venue]])</f>
        <v>HOME</v>
      </c>
    </row>
    <row r="339" spans="1:16" hidden="1" x14ac:dyDescent="0.45">
      <c r="A339">
        <v>40001589</v>
      </c>
      <c r="B339" t="s">
        <v>232</v>
      </c>
      <c r="C339">
        <v>44827</v>
      </c>
      <c r="D339">
        <v>35959</v>
      </c>
      <c r="E339">
        <v>20222023</v>
      </c>
      <c r="F339" t="s">
        <v>17</v>
      </c>
      <c r="G339" t="s">
        <v>201</v>
      </c>
      <c r="H339">
        <v>33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 t="s">
        <v>19</v>
      </c>
      <c r="P339" t="str">
        <f>UPPER(Table1[[#This Row],[Venue]])</f>
        <v>HOME</v>
      </c>
    </row>
    <row r="340" spans="1:16" hidden="1" x14ac:dyDescent="0.45">
      <c r="A340">
        <v>40001589</v>
      </c>
      <c r="B340" t="s">
        <v>232</v>
      </c>
      <c r="C340">
        <v>44827</v>
      </c>
      <c r="D340">
        <v>35959</v>
      </c>
      <c r="E340">
        <v>20222023</v>
      </c>
      <c r="F340" t="s">
        <v>17</v>
      </c>
      <c r="G340" t="s">
        <v>202</v>
      </c>
      <c r="H340">
        <v>36</v>
      </c>
      <c r="I340">
        <v>3</v>
      </c>
      <c r="J340">
        <v>2</v>
      </c>
      <c r="K340">
        <v>1</v>
      </c>
      <c r="L340">
        <v>1</v>
      </c>
      <c r="M340">
        <v>0</v>
      </c>
      <c r="N340">
        <v>0</v>
      </c>
      <c r="O340" t="s">
        <v>19</v>
      </c>
      <c r="P340" t="str">
        <f>UPPER(Table1[[#This Row],[Venue]])</f>
        <v>HOME</v>
      </c>
    </row>
    <row r="341" spans="1:16" hidden="1" x14ac:dyDescent="0.45">
      <c r="A341">
        <v>40001589</v>
      </c>
      <c r="B341" t="s">
        <v>232</v>
      </c>
      <c r="C341">
        <v>44827</v>
      </c>
      <c r="D341">
        <v>35959</v>
      </c>
      <c r="E341">
        <v>20222023</v>
      </c>
      <c r="F341" t="s">
        <v>17</v>
      </c>
      <c r="G341" t="s">
        <v>203</v>
      </c>
      <c r="H341">
        <v>44</v>
      </c>
      <c r="I341">
        <v>1</v>
      </c>
      <c r="J341">
        <v>0</v>
      </c>
      <c r="K341">
        <v>1</v>
      </c>
      <c r="L341">
        <v>1</v>
      </c>
      <c r="M341">
        <v>0</v>
      </c>
      <c r="N341">
        <v>0</v>
      </c>
      <c r="O341" t="s">
        <v>19</v>
      </c>
      <c r="P341" t="str">
        <f>UPPER(Table1[[#This Row],[Venue]])</f>
        <v>HOME</v>
      </c>
    </row>
    <row r="342" spans="1:16" hidden="1" x14ac:dyDescent="0.45">
      <c r="A342">
        <v>40001589</v>
      </c>
      <c r="B342" t="s">
        <v>232</v>
      </c>
      <c r="C342">
        <v>44827</v>
      </c>
      <c r="D342">
        <v>35959</v>
      </c>
      <c r="E342">
        <v>20222023</v>
      </c>
      <c r="F342" t="s">
        <v>17</v>
      </c>
      <c r="G342" t="s">
        <v>204</v>
      </c>
      <c r="H342">
        <v>56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 t="s">
        <v>19</v>
      </c>
      <c r="P342" t="str">
        <f>UPPER(Table1[[#This Row],[Venue]])</f>
        <v>HOME</v>
      </c>
    </row>
    <row r="343" spans="1:16" hidden="1" x14ac:dyDescent="0.45">
      <c r="A343">
        <v>40001589</v>
      </c>
      <c r="B343" t="s">
        <v>232</v>
      </c>
      <c r="C343">
        <v>44827</v>
      </c>
      <c r="D343">
        <v>35959</v>
      </c>
      <c r="E343">
        <v>20222023</v>
      </c>
      <c r="F343" t="s">
        <v>17</v>
      </c>
      <c r="G343" t="s">
        <v>205</v>
      </c>
      <c r="H343">
        <v>63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 t="s">
        <v>19</v>
      </c>
      <c r="P343" t="str">
        <f>UPPER(Table1[[#This Row],[Venue]])</f>
        <v>HOME</v>
      </c>
    </row>
    <row r="344" spans="1:16" hidden="1" x14ac:dyDescent="0.45">
      <c r="A344">
        <v>40001589</v>
      </c>
      <c r="B344" t="s">
        <v>232</v>
      </c>
      <c r="C344">
        <v>44827</v>
      </c>
      <c r="D344">
        <v>35959</v>
      </c>
      <c r="E344">
        <v>20222023</v>
      </c>
      <c r="F344" t="s">
        <v>17</v>
      </c>
      <c r="G344" t="s">
        <v>206</v>
      </c>
      <c r="H344">
        <v>64</v>
      </c>
      <c r="I344">
        <v>2</v>
      </c>
      <c r="J344">
        <v>0</v>
      </c>
      <c r="K344">
        <v>1</v>
      </c>
      <c r="L344">
        <v>2</v>
      </c>
      <c r="M344">
        <v>0</v>
      </c>
      <c r="N344">
        <v>2</v>
      </c>
      <c r="O344" t="s">
        <v>19</v>
      </c>
      <c r="P344" t="str">
        <f>UPPER(Table1[[#This Row],[Venue]])</f>
        <v>HOME</v>
      </c>
    </row>
    <row r="345" spans="1:16" hidden="1" x14ac:dyDescent="0.45">
      <c r="A345">
        <v>40001589</v>
      </c>
      <c r="B345" t="s">
        <v>232</v>
      </c>
      <c r="C345">
        <v>44827</v>
      </c>
      <c r="D345">
        <v>35959</v>
      </c>
      <c r="E345">
        <v>20222023</v>
      </c>
      <c r="F345" t="s">
        <v>17</v>
      </c>
      <c r="G345" t="s">
        <v>207</v>
      </c>
      <c r="H345">
        <v>71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 t="s">
        <v>19</v>
      </c>
      <c r="P345" t="str">
        <f>UPPER(Table1[[#This Row],[Venue]])</f>
        <v>HOME</v>
      </c>
    </row>
    <row r="346" spans="1:16" hidden="1" x14ac:dyDescent="0.45">
      <c r="A346">
        <v>40001589</v>
      </c>
      <c r="B346" t="s">
        <v>232</v>
      </c>
      <c r="C346">
        <v>44827</v>
      </c>
      <c r="D346">
        <v>35959</v>
      </c>
      <c r="E346">
        <v>20222023</v>
      </c>
      <c r="F346" t="s">
        <v>17</v>
      </c>
      <c r="G346" t="s">
        <v>207</v>
      </c>
      <c r="H346">
        <v>71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 t="s">
        <v>19</v>
      </c>
      <c r="P346" t="str">
        <f>UPPER(Table1[[#This Row],[Venue]])</f>
        <v>HOME</v>
      </c>
    </row>
    <row r="347" spans="1:16" hidden="1" x14ac:dyDescent="0.45">
      <c r="A347">
        <v>40001589</v>
      </c>
      <c r="B347" t="s">
        <v>232</v>
      </c>
      <c r="C347">
        <v>44827</v>
      </c>
      <c r="D347">
        <v>35959</v>
      </c>
      <c r="E347">
        <v>20222023</v>
      </c>
      <c r="F347" t="s">
        <v>17</v>
      </c>
      <c r="G347" t="s">
        <v>234</v>
      </c>
      <c r="H347">
        <v>75</v>
      </c>
      <c r="I347">
        <v>3</v>
      </c>
      <c r="J347">
        <v>1</v>
      </c>
      <c r="K347">
        <v>1</v>
      </c>
      <c r="L347">
        <v>2</v>
      </c>
      <c r="M347">
        <v>0</v>
      </c>
      <c r="N347">
        <v>2</v>
      </c>
      <c r="O347" t="s">
        <v>19</v>
      </c>
      <c r="P347" t="str">
        <f>UPPER(Table1[[#This Row],[Venue]])</f>
        <v>HOME</v>
      </c>
    </row>
    <row r="348" spans="1:16" hidden="1" x14ac:dyDescent="0.45">
      <c r="A348">
        <v>40001589</v>
      </c>
      <c r="B348" t="s">
        <v>232</v>
      </c>
      <c r="C348">
        <v>44827</v>
      </c>
      <c r="D348">
        <v>35959</v>
      </c>
      <c r="E348">
        <v>20222023</v>
      </c>
      <c r="F348" t="s">
        <v>17</v>
      </c>
      <c r="G348" t="s">
        <v>208</v>
      </c>
      <c r="H348">
        <v>77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 t="s">
        <v>19</v>
      </c>
      <c r="P348" t="str">
        <f>UPPER(Table1[[#This Row],[Venue]])</f>
        <v>HOME</v>
      </c>
    </row>
    <row r="349" spans="1:16" hidden="1" x14ac:dyDescent="0.45">
      <c r="A349">
        <v>40001589</v>
      </c>
      <c r="B349" t="s">
        <v>232</v>
      </c>
      <c r="C349">
        <v>44827</v>
      </c>
      <c r="D349">
        <v>35959</v>
      </c>
      <c r="E349">
        <v>20222023</v>
      </c>
      <c r="F349" t="s">
        <v>17</v>
      </c>
      <c r="G349" t="s">
        <v>209</v>
      </c>
      <c r="H349">
        <v>88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 t="s">
        <v>19</v>
      </c>
      <c r="P349" t="str">
        <f>UPPER(Table1[[#This Row],[Venue]])</f>
        <v>HOME</v>
      </c>
    </row>
    <row r="350" spans="1:16" hidden="1" x14ac:dyDescent="0.45">
      <c r="A350">
        <v>40001589</v>
      </c>
      <c r="B350" t="s">
        <v>232</v>
      </c>
      <c r="C350">
        <v>44827</v>
      </c>
      <c r="D350">
        <v>35959</v>
      </c>
      <c r="E350">
        <v>20222023</v>
      </c>
      <c r="F350" t="s">
        <v>17</v>
      </c>
      <c r="G350" t="s">
        <v>211</v>
      </c>
      <c r="H350">
        <v>92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0</v>
      </c>
      <c r="O350" t="s">
        <v>19</v>
      </c>
      <c r="P350" t="str">
        <f>UPPER(Table1[[#This Row],[Venue]])</f>
        <v>HOME</v>
      </c>
    </row>
    <row r="351" spans="1:16" hidden="1" x14ac:dyDescent="0.45">
      <c r="A351">
        <v>40001589</v>
      </c>
      <c r="B351" t="s">
        <v>232</v>
      </c>
      <c r="C351">
        <v>44827</v>
      </c>
      <c r="D351">
        <v>35959</v>
      </c>
      <c r="E351">
        <v>20222023</v>
      </c>
      <c r="F351" t="s">
        <v>17</v>
      </c>
      <c r="G351" t="s">
        <v>187</v>
      </c>
      <c r="H351">
        <v>2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 t="s">
        <v>40</v>
      </c>
      <c r="P351" t="str">
        <f>UPPER(Table1[[#This Row],[Venue]])</f>
        <v>AWAY</v>
      </c>
    </row>
    <row r="352" spans="1:16" hidden="1" x14ac:dyDescent="0.45">
      <c r="A352">
        <v>40001589</v>
      </c>
      <c r="B352" t="s">
        <v>232</v>
      </c>
      <c r="C352">
        <v>44827</v>
      </c>
      <c r="D352">
        <v>35959</v>
      </c>
      <c r="E352">
        <v>20222023</v>
      </c>
      <c r="F352" t="s">
        <v>17</v>
      </c>
      <c r="G352" t="s">
        <v>150</v>
      </c>
      <c r="H352">
        <v>6</v>
      </c>
      <c r="I352">
        <v>3</v>
      </c>
      <c r="J352">
        <v>1</v>
      </c>
      <c r="K352">
        <v>1</v>
      </c>
      <c r="L352">
        <v>2</v>
      </c>
      <c r="M352">
        <v>0</v>
      </c>
      <c r="N352">
        <v>0</v>
      </c>
      <c r="O352" t="s">
        <v>40</v>
      </c>
      <c r="P352" t="str">
        <f>UPPER(Table1[[#This Row],[Venue]])</f>
        <v>AWAY</v>
      </c>
    </row>
    <row r="353" spans="1:16" hidden="1" x14ac:dyDescent="0.45">
      <c r="A353">
        <v>40001589</v>
      </c>
      <c r="B353" t="s">
        <v>232</v>
      </c>
      <c r="C353">
        <v>44827</v>
      </c>
      <c r="D353">
        <v>35959</v>
      </c>
      <c r="E353">
        <v>20222023</v>
      </c>
      <c r="F353" t="s">
        <v>17</v>
      </c>
      <c r="G353" t="s">
        <v>159</v>
      </c>
      <c r="H353">
        <v>7</v>
      </c>
      <c r="I353">
        <v>2</v>
      </c>
      <c r="J353">
        <v>1</v>
      </c>
      <c r="K353">
        <v>1</v>
      </c>
      <c r="L353">
        <v>1</v>
      </c>
      <c r="M353">
        <v>0</v>
      </c>
      <c r="N353">
        <v>0</v>
      </c>
      <c r="O353" t="s">
        <v>40</v>
      </c>
      <c r="P353" t="str">
        <f>UPPER(Table1[[#This Row],[Venue]])</f>
        <v>AWAY</v>
      </c>
    </row>
    <row r="354" spans="1:16" hidden="1" x14ac:dyDescent="0.45">
      <c r="A354">
        <v>40001589</v>
      </c>
      <c r="B354" t="s">
        <v>232</v>
      </c>
      <c r="C354">
        <v>44827</v>
      </c>
      <c r="D354">
        <v>35959</v>
      </c>
      <c r="E354">
        <v>20222023</v>
      </c>
      <c r="F354" t="s">
        <v>17</v>
      </c>
      <c r="G354" t="s">
        <v>151</v>
      </c>
      <c r="H354">
        <v>8</v>
      </c>
      <c r="I354">
        <v>3</v>
      </c>
      <c r="J354">
        <v>2</v>
      </c>
      <c r="K354">
        <v>1</v>
      </c>
      <c r="L354">
        <v>1</v>
      </c>
      <c r="M354">
        <v>0</v>
      </c>
      <c r="N354">
        <v>0</v>
      </c>
      <c r="O354" t="s">
        <v>40</v>
      </c>
      <c r="P354" t="str">
        <f>UPPER(Table1[[#This Row],[Venue]])</f>
        <v>AWAY</v>
      </c>
    </row>
    <row r="355" spans="1:16" hidden="1" x14ac:dyDescent="0.45">
      <c r="A355">
        <v>40001589</v>
      </c>
      <c r="B355" t="s">
        <v>232</v>
      </c>
      <c r="C355">
        <v>44827</v>
      </c>
      <c r="D355">
        <v>35959</v>
      </c>
      <c r="E355">
        <v>20222023</v>
      </c>
      <c r="F355" t="s">
        <v>17</v>
      </c>
      <c r="G355" t="s">
        <v>184</v>
      </c>
      <c r="H355">
        <v>9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 t="s">
        <v>40</v>
      </c>
      <c r="P355" t="str">
        <f>UPPER(Table1[[#This Row],[Venue]])</f>
        <v>AWAY</v>
      </c>
    </row>
    <row r="356" spans="1:16" hidden="1" x14ac:dyDescent="0.45">
      <c r="A356">
        <v>40001589</v>
      </c>
      <c r="B356" t="s">
        <v>232</v>
      </c>
      <c r="C356">
        <v>44827</v>
      </c>
      <c r="D356">
        <v>35959</v>
      </c>
      <c r="E356">
        <v>20222023</v>
      </c>
      <c r="F356" t="s">
        <v>17</v>
      </c>
      <c r="G356" t="s">
        <v>185</v>
      </c>
      <c r="H356">
        <v>10</v>
      </c>
      <c r="I356">
        <v>2</v>
      </c>
      <c r="J356">
        <v>0</v>
      </c>
      <c r="K356">
        <v>1</v>
      </c>
      <c r="L356">
        <v>2</v>
      </c>
      <c r="M356">
        <v>0</v>
      </c>
      <c r="N356">
        <v>0</v>
      </c>
      <c r="O356" t="s">
        <v>40</v>
      </c>
      <c r="P356" t="str">
        <f>UPPER(Table1[[#This Row],[Venue]])</f>
        <v>AWAY</v>
      </c>
    </row>
    <row r="357" spans="1:16" hidden="1" x14ac:dyDescent="0.45">
      <c r="A357">
        <v>40001589</v>
      </c>
      <c r="B357" t="s">
        <v>232</v>
      </c>
      <c r="C357">
        <v>44827</v>
      </c>
      <c r="D357">
        <v>35959</v>
      </c>
      <c r="E357">
        <v>20222023</v>
      </c>
      <c r="F357" t="s">
        <v>17</v>
      </c>
      <c r="G357" t="s">
        <v>154</v>
      </c>
      <c r="H357">
        <v>15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 t="s">
        <v>40</v>
      </c>
      <c r="P357" t="str">
        <f>UPPER(Table1[[#This Row],[Venue]])</f>
        <v>AWAY</v>
      </c>
    </row>
    <row r="358" spans="1:16" hidden="1" x14ac:dyDescent="0.45">
      <c r="A358">
        <v>40001589</v>
      </c>
      <c r="B358" t="s">
        <v>232</v>
      </c>
      <c r="C358">
        <v>44827</v>
      </c>
      <c r="D358">
        <v>35959</v>
      </c>
      <c r="E358">
        <v>20222023</v>
      </c>
      <c r="F358" t="s">
        <v>17</v>
      </c>
      <c r="G358" t="s">
        <v>153</v>
      </c>
      <c r="H358">
        <v>16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 t="s">
        <v>40</v>
      </c>
      <c r="P358" t="str">
        <f>UPPER(Table1[[#This Row],[Venue]])</f>
        <v>AWAY</v>
      </c>
    </row>
    <row r="359" spans="1:16" hidden="1" x14ac:dyDescent="0.45">
      <c r="A359">
        <v>40001589</v>
      </c>
      <c r="B359" t="s">
        <v>232</v>
      </c>
      <c r="C359">
        <v>44827</v>
      </c>
      <c r="D359">
        <v>35959</v>
      </c>
      <c r="E359">
        <v>20222023</v>
      </c>
      <c r="F359" t="s">
        <v>17</v>
      </c>
      <c r="G359" t="s">
        <v>157</v>
      </c>
      <c r="H359">
        <v>17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 t="s">
        <v>40</v>
      </c>
      <c r="P359" t="str">
        <f>UPPER(Table1[[#This Row],[Venue]])</f>
        <v>AWAY</v>
      </c>
    </row>
    <row r="360" spans="1:16" hidden="1" x14ac:dyDescent="0.45">
      <c r="A360">
        <v>40001589</v>
      </c>
      <c r="B360" t="s">
        <v>232</v>
      </c>
      <c r="C360">
        <v>44827</v>
      </c>
      <c r="D360">
        <v>35959</v>
      </c>
      <c r="E360">
        <v>20222023</v>
      </c>
      <c r="F360" t="s">
        <v>17</v>
      </c>
      <c r="G360" t="s">
        <v>186</v>
      </c>
      <c r="H360">
        <v>21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 t="s">
        <v>40</v>
      </c>
      <c r="P360" t="str">
        <f>UPPER(Table1[[#This Row],[Venue]])</f>
        <v>AWAY</v>
      </c>
    </row>
    <row r="361" spans="1:16" hidden="1" x14ac:dyDescent="0.45">
      <c r="A361">
        <v>40001589</v>
      </c>
      <c r="B361" t="s">
        <v>232</v>
      </c>
      <c r="C361">
        <v>44827</v>
      </c>
      <c r="D361">
        <v>35959</v>
      </c>
      <c r="E361">
        <v>20222023</v>
      </c>
      <c r="F361" t="s">
        <v>17</v>
      </c>
      <c r="G361" t="s">
        <v>235</v>
      </c>
      <c r="H361">
        <v>22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 t="s">
        <v>40</v>
      </c>
      <c r="P361" t="str">
        <f>UPPER(Table1[[#This Row],[Venue]])</f>
        <v>AWAY</v>
      </c>
    </row>
    <row r="362" spans="1:16" hidden="1" x14ac:dyDescent="0.45">
      <c r="A362">
        <v>40001589</v>
      </c>
      <c r="B362" t="s">
        <v>232</v>
      </c>
      <c r="C362">
        <v>44827</v>
      </c>
      <c r="D362">
        <v>35959</v>
      </c>
      <c r="E362">
        <v>20222023</v>
      </c>
      <c r="F362" t="s">
        <v>17</v>
      </c>
      <c r="G362" t="s">
        <v>236</v>
      </c>
      <c r="H362">
        <v>23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0</v>
      </c>
      <c r="O362" t="s">
        <v>40</v>
      </c>
      <c r="P362" t="str">
        <f>UPPER(Table1[[#This Row],[Venue]])</f>
        <v>AWAY</v>
      </c>
    </row>
    <row r="363" spans="1:16" hidden="1" x14ac:dyDescent="0.45">
      <c r="A363">
        <v>40001589</v>
      </c>
      <c r="B363" t="s">
        <v>232</v>
      </c>
      <c r="C363">
        <v>44827</v>
      </c>
      <c r="D363">
        <v>35959</v>
      </c>
      <c r="E363">
        <v>20222023</v>
      </c>
      <c r="F363" t="s">
        <v>17</v>
      </c>
      <c r="G363" t="s">
        <v>155</v>
      </c>
      <c r="H363">
        <v>25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 t="s">
        <v>40</v>
      </c>
      <c r="P363" t="str">
        <f>UPPER(Table1[[#This Row],[Venue]])</f>
        <v>AWAY</v>
      </c>
    </row>
    <row r="364" spans="1:16" hidden="1" x14ac:dyDescent="0.45">
      <c r="A364">
        <v>40001589</v>
      </c>
      <c r="B364" t="s">
        <v>232</v>
      </c>
      <c r="C364">
        <v>44827</v>
      </c>
      <c r="D364">
        <v>35959</v>
      </c>
      <c r="E364">
        <v>20222023</v>
      </c>
      <c r="F364" t="s">
        <v>17</v>
      </c>
      <c r="G364" t="s">
        <v>156</v>
      </c>
      <c r="H364">
        <v>30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 t="s">
        <v>40</v>
      </c>
      <c r="P364" t="str">
        <f>UPPER(Table1[[#This Row],[Venue]])</f>
        <v>AWAY</v>
      </c>
    </row>
    <row r="365" spans="1:16" hidden="1" x14ac:dyDescent="0.45">
      <c r="A365">
        <v>40001589</v>
      </c>
      <c r="B365" t="s">
        <v>232</v>
      </c>
      <c r="C365">
        <v>44827</v>
      </c>
      <c r="D365">
        <v>35959</v>
      </c>
      <c r="E365">
        <v>20222023</v>
      </c>
      <c r="F365" t="s">
        <v>17</v>
      </c>
      <c r="G365" t="s">
        <v>237</v>
      </c>
      <c r="H365">
        <v>66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 t="s">
        <v>40</v>
      </c>
      <c r="P365" t="str">
        <f>UPPER(Table1[[#This Row],[Venue]])</f>
        <v>AWAY</v>
      </c>
    </row>
    <row r="366" spans="1:16" hidden="1" x14ac:dyDescent="0.45">
      <c r="A366">
        <v>40001589</v>
      </c>
      <c r="B366" t="s">
        <v>232</v>
      </c>
      <c r="C366">
        <v>44827</v>
      </c>
      <c r="D366">
        <v>35959</v>
      </c>
      <c r="E366">
        <v>20222023</v>
      </c>
      <c r="F366" t="s">
        <v>17</v>
      </c>
      <c r="G366" t="s">
        <v>158</v>
      </c>
      <c r="H366">
        <v>88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0</v>
      </c>
      <c r="O366" t="s">
        <v>40</v>
      </c>
      <c r="P366" t="str">
        <f>UPPER(Table1[[#This Row],[Venue]])</f>
        <v>AWAY</v>
      </c>
    </row>
    <row r="367" spans="1:16" hidden="1" x14ac:dyDescent="0.45">
      <c r="A367">
        <v>40000943</v>
      </c>
      <c r="B367" t="s">
        <v>238</v>
      </c>
      <c r="C367">
        <v>44828</v>
      </c>
      <c r="D367">
        <v>35313</v>
      </c>
      <c r="E367">
        <v>20222023</v>
      </c>
      <c r="F367" t="s">
        <v>17</v>
      </c>
      <c r="G367" t="s">
        <v>39</v>
      </c>
      <c r="H367">
        <v>2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0</v>
      </c>
      <c r="O367" t="s">
        <v>19</v>
      </c>
      <c r="P367" t="str">
        <f>UPPER(Table1[[#This Row],[Venue]])</f>
        <v>HOME</v>
      </c>
    </row>
    <row r="368" spans="1:16" hidden="1" x14ac:dyDescent="0.45">
      <c r="A368">
        <v>40000943</v>
      </c>
      <c r="B368" t="s">
        <v>238</v>
      </c>
      <c r="C368">
        <v>44828</v>
      </c>
      <c r="D368">
        <v>35313</v>
      </c>
      <c r="E368">
        <v>20222023</v>
      </c>
      <c r="F368" t="s">
        <v>17</v>
      </c>
      <c r="G368" t="s">
        <v>41</v>
      </c>
      <c r="H368">
        <v>3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 t="s">
        <v>19</v>
      </c>
      <c r="P368" t="str">
        <f>UPPER(Table1[[#This Row],[Venue]])</f>
        <v>HOME</v>
      </c>
    </row>
    <row r="369" spans="1:16" hidden="1" x14ac:dyDescent="0.45">
      <c r="A369">
        <v>40000943</v>
      </c>
      <c r="B369" t="s">
        <v>238</v>
      </c>
      <c r="C369">
        <v>44828</v>
      </c>
      <c r="D369">
        <v>35313</v>
      </c>
      <c r="E369">
        <v>20222023</v>
      </c>
      <c r="F369" t="s">
        <v>17</v>
      </c>
      <c r="G369" t="s">
        <v>42</v>
      </c>
      <c r="H369">
        <v>8</v>
      </c>
      <c r="I369">
        <v>3</v>
      </c>
      <c r="J369">
        <v>1</v>
      </c>
      <c r="K369">
        <v>1</v>
      </c>
      <c r="L369">
        <v>2</v>
      </c>
      <c r="M369">
        <v>0</v>
      </c>
      <c r="N369">
        <v>2</v>
      </c>
      <c r="O369" t="s">
        <v>19</v>
      </c>
      <c r="P369" t="str">
        <f>UPPER(Table1[[#This Row],[Venue]])</f>
        <v>HOME</v>
      </c>
    </row>
    <row r="370" spans="1:16" hidden="1" x14ac:dyDescent="0.45">
      <c r="A370">
        <v>40000943</v>
      </c>
      <c r="B370" t="s">
        <v>238</v>
      </c>
      <c r="C370">
        <v>44828</v>
      </c>
      <c r="D370">
        <v>35313</v>
      </c>
      <c r="E370">
        <v>20222023</v>
      </c>
      <c r="F370" t="s">
        <v>17</v>
      </c>
      <c r="G370" t="s">
        <v>43</v>
      </c>
      <c r="H370">
        <v>15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 t="s">
        <v>19</v>
      </c>
      <c r="P370" t="str">
        <f>UPPER(Table1[[#This Row],[Venue]])</f>
        <v>HOME</v>
      </c>
    </row>
    <row r="371" spans="1:16" hidden="1" x14ac:dyDescent="0.45">
      <c r="A371">
        <v>40000943</v>
      </c>
      <c r="B371" t="s">
        <v>238</v>
      </c>
      <c r="C371">
        <v>44828</v>
      </c>
      <c r="D371">
        <v>35313</v>
      </c>
      <c r="E371">
        <v>20222023</v>
      </c>
      <c r="F371" t="s">
        <v>17</v>
      </c>
      <c r="G371" t="s">
        <v>44</v>
      </c>
      <c r="H371">
        <v>16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 t="s">
        <v>19</v>
      </c>
      <c r="P371" t="str">
        <f>UPPER(Table1[[#This Row],[Venue]])</f>
        <v>HOME</v>
      </c>
    </row>
    <row r="372" spans="1:16" hidden="1" x14ac:dyDescent="0.45">
      <c r="A372">
        <v>40000943</v>
      </c>
      <c r="B372" t="s">
        <v>238</v>
      </c>
      <c r="C372">
        <v>44828</v>
      </c>
      <c r="D372">
        <v>35313</v>
      </c>
      <c r="E372">
        <v>20222023</v>
      </c>
      <c r="F372" t="s">
        <v>17</v>
      </c>
      <c r="G372" t="s">
        <v>45</v>
      </c>
      <c r="H372">
        <v>17</v>
      </c>
      <c r="I372">
        <v>3</v>
      </c>
      <c r="J372">
        <v>3</v>
      </c>
      <c r="K372">
        <v>1</v>
      </c>
      <c r="L372">
        <v>0</v>
      </c>
      <c r="M372">
        <v>0</v>
      </c>
      <c r="N372">
        <v>0</v>
      </c>
      <c r="O372" t="s">
        <v>19</v>
      </c>
      <c r="P372" t="str">
        <f>UPPER(Table1[[#This Row],[Venue]])</f>
        <v>HOME</v>
      </c>
    </row>
    <row r="373" spans="1:16" hidden="1" x14ac:dyDescent="0.45">
      <c r="A373">
        <v>40000943</v>
      </c>
      <c r="B373" t="s">
        <v>238</v>
      </c>
      <c r="C373">
        <v>44828</v>
      </c>
      <c r="D373">
        <v>35313</v>
      </c>
      <c r="E373">
        <v>20222023</v>
      </c>
      <c r="F373" t="s">
        <v>17</v>
      </c>
      <c r="G373" t="s">
        <v>46</v>
      </c>
      <c r="H373">
        <v>19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 t="s">
        <v>19</v>
      </c>
      <c r="P373" t="str">
        <f>UPPER(Table1[[#This Row],[Venue]])</f>
        <v>HOME</v>
      </c>
    </row>
    <row r="374" spans="1:16" hidden="1" x14ac:dyDescent="0.45">
      <c r="A374">
        <v>40000943</v>
      </c>
      <c r="B374" t="s">
        <v>238</v>
      </c>
      <c r="C374">
        <v>44828</v>
      </c>
      <c r="D374">
        <v>35313</v>
      </c>
      <c r="E374">
        <v>20222023</v>
      </c>
      <c r="F374" t="s">
        <v>17</v>
      </c>
      <c r="G374" t="s">
        <v>47</v>
      </c>
      <c r="H374">
        <v>24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 t="s">
        <v>19</v>
      </c>
      <c r="P374" t="str">
        <f>UPPER(Table1[[#This Row],[Venue]])</f>
        <v>HOME</v>
      </c>
    </row>
    <row r="375" spans="1:16" hidden="1" x14ac:dyDescent="0.45">
      <c r="A375">
        <v>40000943</v>
      </c>
      <c r="B375" t="s">
        <v>238</v>
      </c>
      <c r="C375">
        <v>44828</v>
      </c>
      <c r="D375">
        <v>35313</v>
      </c>
      <c r="E375">
        <v>20222023</v>
      </c>
      <c r="F375" t="s">
        <v>17</v>
      </c>
      <c r="G375" t="s">
        <v>48</v>
      </c>
      <c r="H375">
        <v>28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 t="s">
        <v>19</v>
      </c>
      <c r="P375" t="str">
        <f>UPPER(Table1[[#This Row],[Venue]])</f>
        <v>HOME</v>
      </c>
    </row>
    <row r="376" spans="1:16" hidden="1" x14ac:dyDescent="0.45">
      <c r="A376">
        <v>40000943</v>
      </c>
      <c r="B376" t="s">
        <v>238</v>
      </c>
      <c r="C376">
        <v>44828</v>
      </c>
      <c r="D376">
        <v>35313</v>
      </c>
      <c r="E376">
        <v>20222023</v>
      </c>
      <c r="F376" t="s">
        <v>17</v>
      </c>
      <c r="G376" t="s">
        <v>49</v>
      </c>
      <c r="H376">
        <v>31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 t="s">
        <v>19</v>
      </c>
      <c r="P376" t="str">
        <f>UPPER(Table1[[#This Row],[Venue]])</f>
        <v>HOME</v>
      </c>
    </row>
    <row r="377" spans="1:16" hidden="1" x14ac:dyDescent="0.45">
      <c r="A377">
        <v>40000943</v>
      </c>
      <c r="B377" t="s">
        <v>238</v>
      </c>
      <c r="C377">
        <v>44828</v>
      </c>
      <c r="D377">
        <v>35313</v>
      </c>
      <c r="E377">
        <v>20222023</v>
      </c>
      <c r="F377" t="s">
        <v>17</v>
      </c>
      <c r="G377" t="s">
        <v>50</v>
      </c>
      <c r="H377">
        <v>53</v>
      </c>
      <c r="I377">
        <v>2</v>
      </c>
      <c r="J377">
        <v>0</v>
      </c>
      <c r="K377">
        <v>1</v>
      </c>
      <c r="L377">
        <v>2</v>
      </c>
      <c r="M377">
        <v>0</v>
      </c>
      <c r="N377">
        <v>0</v>
      </c>
      <c r="O377" t="s">
        <v>19</v>
      </c>
      <c r="P377" t="str">
        <f>UPPER(Table1[[#This Row],[Venue]])</f>
        <v>HOME</v>
      </c>
    </row>
    <row r="378" spans="1:16" hidden="1" x14ac:dyDescent="0.45">
      <c r="A378">
        <v>40000943</v>
      </c>
      <c r="B378" t="s">
        <v>238</v>
      </c>
      <c r="C378">
        <v>44828</v>
      </c>
      <c r="D378">
        <v>35313</v>
      </c>
      <c r="E378">
        <v>20222023</v>
      </c>
      <c r="F378" t="s">
        <v>17</v>
      </c>
      <c r="G378" t="s">
        <v>51</v>
      </c>
      <c r="H378">
        <v>77</v>
      </c>
      <c r="I378">
        <v>2</v>
      </c>
      <c r="J378">
        <v>1</v>
      </c>
      <c r="K378">
        <v>1</v>
      </c>
      <c r="L378">
        <v>1</v>
      </c>
      <c r="M378">
        <v>0</v>
      </c>
      <c r="N378">
        <v>0</v>
      </c>
      <c r="O378" t="s">
        <v>19</v>
      </c>
      <c r="P378" t="str">
        <f>UPPER(Table1[[#This Row],[Venue]])</f>
        <v>HOME</v>
      </c>
    </row>
    <row r="379" spans="1:16" hidden="1" x14ac:dyDescent="0.45">
      <c r="A379">
        <v>40000943</v>
      </c>
      <c r="B379" t="s">
        <v>238</v>
      </c>
      <c r="C379">
        <v>44828</v>
      </c>
      <c r="D379">
        <v>35313</v>
      </c>
      <c r="E379">
        <v>20222023</v>
      </c>
      <c r="F379" t="s">
        <v>17</v>
      </c>
      <c r="G379" t="s">
        <v>52</v>
      </c>
      <c r="H379">
        <v>79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 t="s">
        <v>19</v>
      </c>
      <c r="P379" t="str">
        <f>UPPER(Table1[[#This Row],[Venue]])</f>
        <v>HOME</v>
      </c>
    </row>
    <row r="380" spans="1:16" hidden="1" x14ac:dyDescent="0.45">
      <c r="A380">
        <v>40000943</v>
      </c>
      <c r="B380" t="s">
        <v>238</v>
      </c>
      <c r="C380">
        <v>44828</v>
      </c>
      <c r="D380">
        <v>35313</v>
      </c>
      <c r="E380">
        <v>20222023</v>
      </c>
      <c r="F380" t="s">
        <v>17</v>
      </c>
      <c r="G380" t="s">
        <v>53</v>
      </c>
      <c r="H380">
        <v>81</v>
      </c>
      <c r="I380">
        <v>2</v>
      </c>
      <c r="J380">
        <v>1</v>
      </c>
      <c r="K380">
        <v>1</v>
      </c>
      <c r="L380">
        <v>1</v>
      </c>
      <c r="M380">
        <v>0</v>
      </c>
      <c r="N380">
        <v>0</v>
      </c>
      <c r="O380" t="s">
        <v>19</v>
      </c>
      <c r="P380" t="str">
        <f>UPPER(Table1[[#This Row],[Venue]])</f>
        <v>HOME</v>
      </c>
    </row>
    <row r="381" spans="1:16" hidden="1" x14ac:dyDescent="0.45">
      <c r="A381">
        <v>40000943</v>
      </c>
      <c r="B381" t="s">
        <v>238</v>
      </c>
      <c r="C381">
        <v>44828</v>
      </c>
      <c r="D381">
        <v>35313</v>
      </c>
      <c r="E381">
        <v>20222023</v>
      </c>
      <c r="F381" t="s">
        <v>17</v>
      </c>
      <c r="G381" t="s">
        <v>54</v>
      </c>
      <c r="H381">
        <v>87</v>
      </c>
      <c r="I381">
        <v>1</v>
      </c>
      <c r="J381">
        <v>0</v>
      </c>
      <c r="K381">
        <v>1</v>
      </c>
      <c r="L381">
        <v>1</v>
      </c>
      <c r="M381">
        <v>0</v>
      </c>
      <c r="N381">
        <v>2</v>
      </c>
      <c r="O381" t="s">
        <v>19</v>
      </c>
      <c r="P381" t="str">
        <f>UPPER(Table1[[#This Row],[Venue]])</f>
        <v>HOME</v>
      </c>
    </row>
    <row r="382" spans="1:16" hidden="1" x14ac:dyDescent="0.45">
      <c r="A382">
        <v>40000943</v>
      </c>
      <c r="B382" t="s">
        <v>238</v>
      </c>
      <c r="C382">
        <v>44828</v>
      </c>
      <c r="D382">
        <v>35313</v>
      </c>
      <c r="E382">
        <v>20222023</v>
      </c>
      <c r="F382" t="s">
        <v>17</v>
      </c>
      <c r="G382" t="s">
        <v>56</v>
      </c>
      <c r="H382">
        <v>89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 t="s">
        <v>19</v>
      </c>
      <c r="P382" t="str">
        <f>UPPER(Table1[[#This Row],[Venue]])</f>
        <v>HOME</v>
      </c>
    </row>
    <row r="383" spans="1:16" hidden="1" x14ac:dyDescent="0.45">
      <c r="A383">
        <v>40000943</v>
      </c>
      <c r="B383" t="s">
        <v>238</v>
      </c>
      <c r="C383">
        <v>44828</v>
      </c>
      <c r="D383">
        <v>35313</v>
      </c>
      <c r="E383">
        <v>20222023</v>
      </c>
      <c r="F383" t="s">
        <v>17</v>
      </c>
      <c r="G383" t="s">
        <v>239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 t="s">
        <v>40</v>
      </c>
      <c r="P383" t="str">
        <f>UPPER(Table1[[#This Row],[Venue]])</f>
        <v>AWAY</v>
      </c>
    </row>
    <row r="384" spans="1:16" hidden="1" x14ac:dyDescent="0.45">
      <c r="A384">
        <v>40000943</v>
      </c>
      <c r="B384" t="s">
        <v>238</v>
      </c>
      <c r="C384">
        <v>44828</v>
      </c>
      <c r="D384">
        <v>35313</v>
      </c>
      <c r="E384">
        <v>20222023</v>
      </c>
      <c r="F384" t="s">
        <v>17</v>
      </c>
      <c r="G384" t="s">
        <v>240</v>
      </c>
      <c r="H384">
        <v>3</v>
      </c>
      <c r="I384">
        <v>4</v>
      </c>
      <c r="J384">
        <v>1</v>
      </c>
      <c r="K384">
        <v>1</v>
      </c>
      <c r="L384">
        <v>3</v>
      </c>
      <c r="M384">
        <v>0</v>
      </c>
      <c r="N384">
        <v>0</v>
      </c>
      <c r="O384" t="s">
        <v>40</v>
      </c>
      <c r="P384" t="str">
        <f>UPPER(Table1[[#This Row],[Venue]])</f>
        <v>AWAY</v>
      </c>
    </row>
    <row r="385" spans="1:16" hidden="1" x14ac:dyDescent="0.45">
      <c r="A385">
        <v>40000943</v>
      </c>
      <c r="B385" t="s">
        <v>238</v>
      </c>
      <c r="C385">
        <v>44828</v>
      </c>
      <c r="D385">
        <v>35313</v>
      </c>
      <c r="E385">
        <v>20222023</v>
      </c>
      <c r="F385" t="s">
        <v>17</v>
      </c>
      <c r="G385" t="s">
        <v>241</v>
      </c>
      <c r="H385">
        <v>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 t="s">
        <v>40</v>
      </c>
      <c r="P385" t="str">
        <f>UPPER(Table1[[#This Row],[Venue]])</f>
        <v>AWAY</v>
      </c>
    </row>
    <row r="386" spans="1:16" hidden="1" x14ac:dyDescent="0.45">
      <c r="A386">
        <v>40000943</v>
      </c>
      <c r="B386" t="s">
        <v>238</v>
      </c>
      <c r="C386">
        <v>44828</v>
      </c>
      <c r="D386">
        <v>35313</v>
      </c>
      <c r="E386">
        <v>20222023</v>
      </c>
      <c r="F386" t="s">
        <v>17</v>
      </c>
      <c r="G386" t="s">
        <v>242</v>
      </c>
      <c r="H386">
        <v>14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 t="s">
        <v>40</v>
      </c>
      <c r="P386" t="str">
        <f>UPPER(Table1[[#This Row],[Venue]])</f>
        <v>AWAY</v>
      </c>
    </row>
    <row r="387" spans="1:16" hidden="1" x14ac:dyDescent="0.45">
      <c r="A387">
        <v>40000943</v>
      </c>
      <c r="B387" t="s">
        <v>238</v>
      </c>
      <c r="C387">
        <v>44828</v>
      </c>
      <c r="D387">
        <v>35313</v>
      </c>
      <c r="E387">
        <v>20222023</v>
      </c>
      <c r="F387" t="s">
        <v>17</v>
      </c>
      <c r="G387" t="s">
        <v>243</v>
      </c>
      <c r="H387">
        <v>17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 t="s">
        <v>40</v>
      </c>
      <c r="P387" t="str">
        <f>UPPER(Table1[[#This Row],[Venue]])</f>
        <v>AWAY</v>
      </c>
    </row>
    <row r="388" spans="1:16" hidden="1" x14ac:dyDescent="0.45">
      <c r="A388">
        <v>40000943</v>
      </c>
      <c r="B388" t="s">
        <v>238</v>
      </c>
      <c r="C388">
        <v>44828</v>
      </c>
      <c r="D388">
        <v>35313</v>
      </c>
      <c r="E388">
        <v>20222023</v>
      </c>
      <c r="F388" t="s">
        <v>17</v>
      </c>
      <c r="G388" t="s">
        <v>244</v>
      </c>
      <c r="H388">
        <v>20</v>
      </c>
      <c r="I388">
        <v>2</v>
      </c>
      <c r="J388">
        <v>0</v>
      </c>
      <c r="K388">
        <v>1</v>
      </c>
      <c r="L388">
        <v>2</v>
      </c>
      <c r="M388">
        <v>0</v>
      </c>
      <c r="N388">
        <v>0</v>
      </c>
      <c r="O388" t="s">
        <v>40</v>
      </c>
      <c r="P388" t="str">
        <f>UPPER(Table1[[#This Row],[Venue]])</f>
        <v>AWAY</v>
      </c>
    </row>
    <row r="389" spans="1:16" hidden="1" x14ac:dyDescent="0.45">
      <c r="A389">
        <v>40000943</v>
      </c>
      <c r="B389" t="s">
        <v>238</v>
      </c>
      <c r="C389">
        <v>44828</v>
      </c>
      <c r="D389">
        <v>35313</v>
      </c>
      <c r="E389">
        <v>20222023</v>
      </c>
      <c r="F389" t="s">
        <v>17</v>
      </c>
      <c r="G389" t="s">
        <v>245</v>
      </c>
      <c r="H389">
        <v>22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2</v>
      </c>
      <c r="O389" t="s">
        <v>40</v>
      </c>
      <c r="P389" t="str">
        <f>UPPER(Table1[[#This Row],[Venue]])</f>
        <v>AWAY</v>
      </c>
    </row>
    <row r="390" spans="1:16" hidden="1" x14ac:dyDescent="0.45">
      <c r="A390">
        <v>40000943</v>
      </c>
      <c r="B390" t="s">
        <v>238</v>
      </c>
      <c r="C390">
        <v>44828</v>
      </c>
      <c r="D390">
        <v>35313</v>
      </c>
      <c r="E390">
        <v>20222023</v>
      </c>
      <c r="F390" t="s">
        <v>17</v>
      </c>
      <c r="G390" t="s">
        <v>246</v>
      </c>
      <c r="H390">
        <v>23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 t="s">
        <v>40</v>
      </c>
      <c r="P390" t="str">
        <f>UPPER(Table1[[#This Row],[Venue]])</f>
        <v>AWAY</v>
      </c>
    </row>
    <row r="391" spans="1:16" hidden="1" x14ac:dyDescent="0.45">
      <c r="A391">
        <v>40000943</v>
      </c>
      <c r="B391" t="s">
        <v>238</v>
      </c>
      <c r="C391">
        <v>44828</v>
      </c>
      <c r="D391">
        <v>35313</v>
      </c>
      <c r="E391">
        <v>20222023</v>
      </c>
      <c r="F391" t="s">
        <v>17</v>
      </c>
      <c r="G391" t="s">
        <v>247</v>
      </c>
      <c r="H391">
        <v>27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2</v>
      </c>
      <c r="O391" t="s">
        <v>40</v>
      </c>
      <c r="P391" t="str">
        <f>UPPER(Table1[[#This Row],[Venue]])</f>
        <v>AWAY</v>
      </c>
    </row>
    <row r="392" spans="1:16" hidden="1" x14ac:dyDescent="0.45">
      <c r="A392">
        <v>40000943</v>
      </c>
      <c r="B392" t="s">
        <v>238</v>
      </c>
      <c r="C392">
        <v>44828</v>
      </c>
      <c r="D392">
        <v>35313</v>
      </c>
      <c r="E392">
        <v>20222023</v>
      </c>
      <c r="F392" t="s">
        <v>17</v>
      </c>
      <c r="G392" t="s">
        <v>248</v>
      </c>
      <c r="H392">
        <v>31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 t="s">
        <v>40</v>
      </c>
      <c r="P392" t="str">
        <f>UPPER(Table1[[#This Row],[Venue]])</f>
        <v>AWAY</v>
      </c>
    </row>
    <row r="393" spans="1:16" hidden="1" x14ac:dyDescent="0.45">
      <c r="A393">
        <v>40000943</v>
      </c>
      <c r="B393" t="s">
        <v>238</v>
      </c>
      <c r="C393">
        <v>44828</v>
      </c>
      <c r="D393">
        <v>35313</v>
      </c>
      <c r="E393">
        <v>20222023</v>
      </c>
      <c r="F393" t="s">
        <v>17</v>
      </c>
      <c r="G393" t="s">
        <v>249</v>
      </c>
      <c r="H393">
        <v>41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 t="s">
        <v>40</v>
      </c>
      <c r="P393" t="str">
        <f>UPPER(Table1[[#This Row],[Venue]])</f>
        <v>AWAY</v>
      </c>
    </row>
    <row r="394" spans="1:16" hidden="1" x14ac:dyDescent="0.45">
      <c r="A394">
        <v>40000943</v>
      </c>
      <c r="B394" t="s">
        <v>238</v>
      </c>
      <c r="C394">
        <v>44828</v>
      </c>
      <c r="D394">
        <v>35313</v>
      </c>
      <c r="E394">
        <v>20222023</v>
      </c>
      <c r="F394" t="s">
        <v>17</v>
      </c>
      <c r="G394" t="s">
        <v>250</v>
      </c>
      <c r="H394">
        <v>42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 t="s">
        <v>40</v>
      </c>
      <c r="P394" t="str">
        <f>UPPER(Table1[[#This Row],[Venue]])</f>
        <v>AWAY</v>
      </c>
    </row>
    <row r="395" spans="1:16" hidden="1" x14ac:dyDescent="0.45">
      <c r="A395">
        <v>40000943</v>
      </c>
      <c r="B395" t="s">
        <v>238</v>
      </c>
      <c r="C395">
        <v>44828</v>
      </c>
      <c r="D395">
        <v>35313</v>
      </c>
      <c r="E395">
        <v>20222023</v>
      </c>
      <c r="F395" t="s">
        <v>17</v>
      </c>
      <c r="G395" t="s">
        <v>251</v>
      </c>
      <c r="H395">
        <v>50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 t="s">
        <v>40</v>
      </c>
      <c r="P395" t="str">
        <f>UPPER(Table1[[#This Row],[Venue]])</f>
        <v>AWAY</v>
      </c>
    </row>
    <row r="396" spans="1:16" hidden="1" x14ac:dyDescent="0.45">
      <c r="A396">
        <v>40000943</v>
      </c>
      <c r="B396" t="s">
        <v>238</v>
      </c>
      <c r="C396">
        <v>44828</v>
      </c>
      <c r="D396">
        <v>35313</v>
      </c>
      <c r="E396">
        <v>20222023</v>
      </c>
      <c r="F396" t="s">
        <v>17</v>
      </c>
      <c r="G396" t="s">
        <v>252</v>
      </c>
      <c r="H396">
        <v>63</v>
      </c>
      <c r="I396">
        <v>4</v>
      </c>
      <c r="J396">
        <v>2</v>
      </c>
      <c r="K396">
        <v>1</v>
      </c>
      <c r="L396">
        <v>2</v>
      </c>
      <c r="M396">
        <v>0</v>
      </c>
      <c r="N396">
        <v>0</v>
      </c>
      <c r="O396" t="s">
        <v>40</v>
      </c>
      <c r="P396" t="str">
        <f>UPPER(Table1[[#This Row],[Venue]])</f>
        <v>AWAY</v>
      </c>
    </row>
    <row r="397" spans="1:16" hidden="1" x14ac:dyDescent="0.45">
      <c r="A397">
        <v>40000943</v>
      </c>
      <c r="B397" t="s">
        <v>238</v>
      </c>
      <c r="C397">
        <v>44828</v>
      </c>
      <c r="D397">
        <v>35313</v>
      </c>
      <c r="E397">
        <v>20222023</v>
      </c>
      <c r="F397" t="s">
        <v>17</v>
      </c>
      <c r="G397" t="s">
        <v>253</v>
      </c>
      <c r="H397">
        <v>69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 t="s">
        <v>40</v>
      </c>
      <c r="P397" t="str">
        <f>UPPER(Table1[[#This Row],[Venue]])</f>
        <v>AWAY</v>
      </c>
    </row>
    <row r="398" spans="1:16" hidden="1" x14ac:dyDescent="0.45">
      <c r="A398">
        <v>40000943</v>
      </c>
      <c r="B398" t="s">
        <v>238</v>
      </c>
      <c r="C398">
        <v>44828</v>
      </c>
      <c r="D398">
        <v>35313</v>
      </c>
      <c r="E398">
        <v>20222023</v>
      </c>
      <c r="F398" t="s">
        <v>17</v>
      </c>
      <c r="G398" t="s">
        <v>254</v>
      </c>
      <c r="H398">
        <v>77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 t="s">
        <v>40</v>
      </c>
      <c r="P398" t="str">
        <f>UPPER(Table1[[#This Row],[Venue]])</f>
        <v>AWAY</v>
      </c>
    </row>
    <row r="399" spans="1:16" hidden="1" x14ac:dyDescent="0.45">
      <c r="A399">
        <v>40000943</v>
      </c>
      <c r="B399" t="s">
        <v>238</v>
      </c>
      <c r="C399">
        <v>44828</v>
      </c>
      <c r="D399">
        <v>35313</v>
      </c>
      <c r="E399">
        <v>20222023</v>
      </c>
      <c r="F399" t="s">
        <v>17</v>
      </c>
      <c r="G399" t="s">
        <v>255</v>
      </c>
      <c r="H399">
        <v>88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 t="s">
        <v>40</v>
      </c>
      <c r="P399" t="str">
        <f>UPPER(Table1[[#This Row],[Venue]])</f>
        <v>AWAY</v>
      </c>
    </row>
    <row r="400" spans="1:16" hidden="1" x14ac:dyDescent="0.45">
      <c r="A400">
        <v>40000943</v>
      </c>
      <c r="B400" t="s">
        <v>238</v>
      </c>
      <c r="C400">
        <v>44828</v>
      </c>
      <c r="D400">
        <v>35313</v>
      </c>
      <c r="E400">
        <v>20222023</v>
      </c>
      <c r="F400" t="s">
        <v>17</v>
      </c>
      <c r="G400" t="s">
        <v>256</v>
      </c>
      <c r="H400">
        <v>97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 t="s">
        <v>40</v>
      </c>
      <c r="P400" t="str">
        <f>UPPER(Table1[[#This Row],[Venue]])</f>
        <v>AWAY</v>
      </c>
    </row>
    <row r="401" spans="1:16" hidden="1" x14ac:dyDescent="0.45">
      <c r="A401">
        <v>40000944</v>
      </c>
      <c r="B401" t="s">
        <v>257</v>
      </c>
      <c r="C401">
        <v>44829</v>
      </c>
      <c r="D401">
        <v>35314</v>
      </c>
      <c r="E401">
        <v>20222023</v>
      </c>
      <c r="F401" t="s">
        <v>17</v>
      </c>
      <c r="G401" t="s">
        <v>111</v>
      </c>
      <c r="H401">
        <v>7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 t="s">
        <v>19</v>
      </c>
      <c r="P401" t="str">
        <f>UPPER(Table1[[#This Row],[Venue]])</f>
        <v>HOME</v>
      </c>
    </row>
    <row r="402" spans="1:16" hidden="1" x14ac:dyDescent="0.45">
      <c r="A402">
        <v>40000944</v>
      </c>
      <c r="B402" t="s">
        <v>257</v>
      </c>
      <c r="C402">
        <v>44829</v>
      </c>
      <c r="D402">
        <v>35314</v>
      </c>
      <c r="E402">
        <v>20222023</v>
      </c>
      <c r="F402" t="s">
        <v>17</v>
      </c>
      <c r="G402" t="s">
        <v>113</v>
      </c>
      <c r="H402">
        <v>13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 t="s">
        <v>19</v>
      </c>
      <c r="P402" t="str">
        <f>UPPER(Table1[[#This Row],[Venue]])</f>
        <v>HOME</v>
      </c>
    </row>
    <row r="403" spans="1:16" hidden="1" x14ac:dyDescent="0.45">
      <c r="A403">
        <v>40000944</v>
      </c>
      <c r="B403" t="s">
        <v>257</v>
      </c>
      <c r="C403">
        <v>44829</v>
      </c>
      <c r="D403">
        <v>35314</v>
      </c>
      <c r="E403">
        <v>20222023</v>
      </c>
      <c r="F403" t="s">
        <v>17</v>
      </c>
      <c r="G403" t="s">
        <v>115</v>
      </c>
      <c r="H403">
        <v>28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0</v>
      </c>
      <c r="O403" t="s">
        <v>19</v>
      </c>
      <c r="P403" t="str">
        <f>UPPER(Table1[[#This Row],[Venue]])</f>
        <v>HOME</v>
      </c>
    </row>
    <row r="404" spans="1:16" hidden="1" x14ac:dyDescent="0.45">
      <c r="A404">
        <v>40000944</v>
      </c>
      <c r="B404" t="s">
        <v>257</v>
      </c>
      <c r="C404">
        <v>44829</v>
      </c>
      <c r="D404">
        <v>35314</v>
      </c>
      <c r="E404">
        <v>20222023</v>
      </c>
      <c r="F404" t="s">
        <v>17</v>
      </c>
      <c r="G404" t="s">
        <v>258</v>
      </c>
      <c r="H404">
        <v>29</v>
      </c>
      <c r="I404">
        <v>2</v>
      </c>
      <c r="J404">
        <v>2</v>
      </c>
      <c r="K404">
        <v>1</v>
      </c>
      <c r="L404">
        <v>0</v>
      </c>
      <c r="M404">
        <v>0</v>
      </c>
      <c r="N404">
        <v>0</v>
      </c>
      <c r="O404" t="s">
        <v>19</v>
      </c>
      <c r="P404" t="str">
        <f>UPPER(Table1[[#This Row],[Venue]])</f>
        <v>HOME</v>
      </c>
    </row>
    <row r="405" spans="1:16" hidden="1" x14ac:dyDescent="0.45">
      <c r="A405">
        <v>40000944</v>
      </c>
      <c r="B405" t="s">
        <v>257</v>
      </c>
      <c r="C405">
        <v>44829</v>
      </c>
      <c r="D405">
        <v>35314</v>
      </c>
      <c r="E405">
        <v>20222023</v>
      </c>
      <c r="F405" t="s">
        <v>17</v>
      </c>
      <c r="G405" t="s">
        <v>165</v>
      </c>
      <c r="H405">
        <v>44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 t="s">
        <v>19</v>
      </c>
      <c r="P405" t="str">
        <f>UPPER(Table1[[#This Row],[Venue]])</f>
        <v>HOME</v>
      </c>
    </row>
    <row r="406" spans="1:16" hidden="1" x14ac:dyDescent="0.45">
      <c r="A406">
        <v>40000944</v>
      </c>
      <c r="B406" t="s">
        <v>257</v>
      </c>
      <c r="C406">
        <v>44829</v>
      </c>
      <c r="D406">
        <v>35314</v>
      </c>
      <c r="E406">
        <v>20222023</v>
      </c>
      <c r="F406" t="s">
        <v>17</v>
      </c>
      <c r="G406" t="s">
        <v>117</v>
      </c>
      <c r="H406">
        <v>49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 t="s">
        <v>19</v>
      </c>
      <c r="P406" t="str">
        <f>UPPER(Table1[[#This Row],[Venue]])</f>
        <v>HOME</v>
      </c>
    </row>
    <row r="407" spans="1:16" hidden="1" x14ac:dyDescent="0.45">
      <c r="A407">
        <v>40000944</v>
      </c>
      <c r="B407" t="s">
        <v>257</v>
      </c>
      <c r="C407">
        <v>44829</v>
      </c>
      <c r="D407">
        <v>35314</v>
      </c>
      <c r="E407">
        <v>20222023</v>
      </c>
      <c r="F407" t="s">
        <v>17</v>
      </c>
      <c r="G407" t="s">
        <v>119</v>
      </c>
      <c r="H407">
        <v>59</v>
      </c>
      <c r="I407">
        <v>3</v>
      </c>
      <c r="J407">
        <v>1</v>
      </c>
      <c r="K407">
        <v>1</v>
      </c>
      <c r="L407">
        <v>2</v>
      </c>
      <c r="M407">
        <v>0</v>
      </c>
      <c r="N407">
        <v>0</v>
      </c>
      <c r="O407" t="s">
        <v>19</v>
      </c>
      <c r="P407" t="str">
        <f>UPPER(Table1[[#This Row],[Venue]])</f>
        <v>HOME</v>
      </c>
    </row>
    <row r="408" spans="1:16" hidden="1" x14ac:dyDescent="0.45">
      <c r="A408">
        <v>40000944</v>
      </c>
      <c r="B408" t="s">
        <v>257</v>
      </c>
      <c r="C408">
        <v>44829</v>
      </c>
      <c r="D408">
        <v>35314</v>
      </c>
      <c r="E408">
        <v>20222023</v>
      </c>
      <c r="F408" t="s">
        <v>17</v>
      </c>
      <c r="G408" t="s">
        <v>121</v>
      </c>
      <c r="H408">
        <v>70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 t="s">
        <v>19</v>
      </c>
      <c r="P408" t="str">
        <f>UPPER(Table1[[#This Row],[Venue]])</f>
        <v>HOME</v>
      </c>
    </row>
    <row r="409" spans="1:16" hidden="1" x14ac:dyDescent="0.45">
      <c r="A409">
        <v>40000944</v>
      </c>
      <c r="B409" t="s">
        <v>257</v>
      </c>
      <c r="C409">
        <v>44829</v>
      </c>
      <c r="D409">
        <v>35314</v>
      </c>
      <c r="E409">
        <v>20222023</v>
      </c>
      <c r="F409" t="s">
        <v>17</v>
      </c>
      <c r="G409" t="s">
        <v>166</v>
      </c>
      <c r="H409">
        <v>71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2</v>
      </c>
      <c r="O409" t="s">
        <v>19</v>
      </c>
      <c r="P409" t="str">
        <f>UPPER(Table1[[#This Row],[Venue]])</f>
        <v>HOME</v>
      </c>
    </row>
    <row r="410" spans="1:16" hidden="1" x14ac:dyDescent="0.45">
      <c r="A410">
        <v>40000944</v>
      </c>
      <c r="B410" t="s">
        <v>257</v>
      </c>
      <c r="C410">
        <v>44829</v>
      </c>
      <c r="D410">
        <v>35314</v>
      </c>
      <c r="E410">
        <v>20222023</v>
      </c>
      <c r="F410" t="s">
        <v>17</v>
      </c>
      <c r="G410" t="s">
        <v>122</v>
      </c>
      <c r="H410">
        <v>81</v>
      </c>
      <c r="I410">
        <v>3</v>
      </c>
      <c r="J410">
        <v>2</v>
      </c>
      <c r="K410">
        <v>1</v>
      </c>
      <c r="L410">
        <v>1</v>
      </c>
      <c r="M410">
        <v>0</v>
      </c>
      <c r="N410">
        <v>0</v>
      </c>
      <c r="O410" t="s">
        <v>19</v>
      </c>
      <c r="P410" t="str">
        <f>UPPER(Table1[[#This Row],[Venue]])</f>
        <v>HOME</v>
      </c>
    </row>
    <row r="411" spans="1:16" hidden="1" x14ac:dyDescent="0.45">
      <c r="A411">
        <v>40000944</v>
      </c>
      <c r="B411" t="s">
        <v>257</v>
      </c>
      <c r="C411">
        <v>44829</v>
      </c>
      <c r="D411">
        <v>35314</v>
      </c>
      <c r="E411">
        <v>20222023</v>
      </c>
      <c r="F411" t="s">
        <v>17</v>
      </c>
      <c r="G411" t="s">
        <v>123</v>
      </c>
      <c r="H411">
        <v>92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 t="s">
        <v>19</v>
      </c>
      <c r="P411" t="str">
        <f>UPPER(Table1[[#This Row],[Venue]])</f>
        <v>HOME</v>
      </c>
    </row>
    <row r="412" spans="1:16" hidden="1" x14ac:dyDescent="0.45">
      <c r="A412">
        <v>40000944</v>
      </c>
      <c r="B412" t="s">
        <v>257</v>
      </c>
      <c r="C412">
        <v>44829</v>
      </c>
      <c r="D412">
        <v>35314</v>
      </c>
      <c r="E412">
        <v>20222023</v>
      </c>
      <c r="F412" t="s">
        <v>17</v>
      </c>
      <c r="G412" t="s">
        <v>124</v>
      </c>
      <c r="H412">
        <v>97</v>
      </c>
      <c r="I412">
        <v>1</v>
      </c>
      <c r="J412">
        <v>0</v>
      </c>
      <c r="K412">
        <v>1</v>
      </c>
      <c r="L412">
        <v>1</v>
      </c>
      <c r="M412">
        <v>0</v>
      </c>
      <c r="N412">
        <v>2</v>
      </c>
      <c r="O412" t="s">
        <v>19</v>
      </c>
      <c r="P412" t="str">
        <f>UPPER(Table1[[#This Row],[Venue]])</f>
        <v>HOME</v>
      </c>
    </row>
    <row r="413" spans="1:16" hidden="1" x14ac:dyDescent="0.45">
      <c r="A413">
        <v>40000944</v>
      </c>
      <c r="B413" t="s">
        <v>257</v>
      </c>
      <c r="C413">
        <v>44829</v>
      </c>
      <c r="D413">
        <v>35314</v>
      </c>
      <c r="E413">
        <v>20222023</v>
      </c>
      <c r="F413" t="s">
        <v>17</v>
      </c>
      <c r="G413" t="s">
        <v>23</v>
      </c>
      <c r="H413">
        <v>4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 t="s">
        <v>40</v>
      </c>
      <c r="P413" t="str">
        <f>UPPER(Table1[[#This Row],[Venue]])</f>
        <v>AWAY</v>
      </c>
    </row>
    <row r="414" spans="1:16" hidden="1" x14ac:dyDescent="0.45">
      <c r="A414">
        <v>40000944</v>
      </c>
      <c r="B414" t="s">
        <v>257</v>
      </c>
      <c r="C414">
        <v>44829</v>
      </c>
      <c r="D414">
        <v>35314</v>
      </c>
      <c r="E414">
        <v>20222023</v>
      </c>
      <c r="F414" t="s">
        <v>17</v>
      </c>
      <c r="G414" t="s">
        <v>20</v>
      </c>
      <c r="H414">
        <v>5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 t="s">
        <v>40</v>
      </c>
      <c r="P414" t="str">
        <f>UPPER(Table1[[#This Row],[Venue]])</f>
        <v>AWAY</v>
      </c>
    </row>
    <row r="415" spans="1:16" hidden="1" x14ac:dyDescent="0.45">
      <c r="A415">
        <v>40000944</v>
      </c>
      <c r="B415" t="s">
        <v>257</v>
      </c>
      <c r="C415">
        <v>44829</v>
      </c>
      <c r="D415">
        <v>35314</v>
      </c>
      <c r="E415">
        <v>20222023</v>
      </c>
      <c r="F415" t="s">
        <v>17</v>
      </c>
      <c r="G415" t="s">
        <v>21</v>
      </c>
      <c r="H415">
        <v>6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 t="s">
        <v>40</v>
      </c>
      <c r="P415" t="str">
        <f>UPPER(Table1[[#This Row],[Venue]])</f>
        <v>AWAY</v>
      </c>
    </row>
    <row r="416" spans="1:16" hidden="1" x14ac:dyDescent="0.45">
      <c r="A416">
        <v>40000944</v>
      </c>
      <c r="B416" t="s">
        <v>257</v>
      </c>
      <c r="C416">
        <v>44829</v>
      </c>
      <c r="D416">
        <v>35314</v>
      </c>
      <c r="E416">
        <v>20222023</v>
      </c>
      <c r="F416" t="s">
        <v>17</v>
      </c>
      <c r="G416" t="s">
        <v>22</v>
      </c>
      <c r="H416">
        <v>8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5</v>
      </c>
      <c r="O416" t="s">
        <v>40</v>
      </c>
      <c r="P416" t="str">
        <f>UPPER(Table1[[#This Row],[Venue]])</f>
        <v>AWAY</v>
      </c>
    </row>
    <row r="417" spans="1:16" hidden="1" x14ac:dyDescent="0.45">
      <c r="A417">
        <v>40000944</v>
      </c>
      <c r="B417" t="s">
        <v>257</v>
      </c>
      <c r="C417">
        <v>44829</v>
      </c>
      <c r="D417">
        <v>35314</v>
      </c>
      <c r="E417">
        <v>20222023</v>
      </c>
      <c r="F417" t="s">
        <v>17</v>
      </c>
      <c r="G417" t="s">
        <v>24</v>
      </c>
      <c r="H417">
        <v>11</v>
      </c>
      <c r="I417">
        <v>2</v>
      </c>
      <c r="J417">
        <v>2</v>
      </c>
      <c r="K417">
        <v>1</v>
      </c>
      <c r="L417">
        <v>0</v>
      </c>
      <c r="M417">
        <v>0</v>
      </c>
      <c r="N417">
        <v>0</v>
      </c>
      <c r="O417" t="s">
        <v>40</v>
      </c>
      <c r="P417" t="str">
        <f>UPPER(Table1[[#This Row],[Venue]])</f>
        <v>AWAY</v>
      </c>
    </row>
    <row r="418" spans="1:16" hidden="1" x14ac:dyDescent="0.45">
      <c r="A418">
        <v>40000944</v>
      </c>
      <c r="B418" t="s">
        <v>257</v>
      </c>
      <c r="C418">
        <v>44829</v>
      </c>
      <c r="D418">
        <v>35314</v>
      </c>
      <c r="E418">
        <v>20222023</v>
      </c>
      <c r="F418" t="s">
        <v>17</v>
      </c>
      <c r="G418" t="s">
        <v>25</v>
      </c>
      <c r="H418">
        <v>24</v>
      </c>
      <c r="I418">
        <v>4</v>
      </c>
      <c r="J418">
        <v>3</v>
      </c>
      <c r="K418">
        <v>1</v>
      </c>
      <c r="L418">
        <v>1</v>
      </c>
      <c r="M418">
        <v>0</v>
      </c>
      <c r="N418">
        <v>0</v>
      </c>
      <c r="O418" t="s">
        <v>40</v>
      </c>
      <c r="P418" t="str">
        <f>UPPER(Table1[[#This Row],[Venue]])</f>
        <v>AWAY</v>
      </c>
    </row>
    <row r="419" spans="1:16" hidden="1" x14ac:dyDescent="0.45">
      <c r="A419">
        <v>40000944</v>
      </c>
      <c r="B419" t="s">
        <v>257</v>
      </c>
      <c r="C419">
        <v>44829</v>
      </c>
      <c r="D419">
        <v>35314</v>
      </c>
      <c r="E419">
        <v>20222023</v>
      </c>
      <c r="F419" t="s">
        <v>17</v>
      </c>
      <c r="G419" t="s">
        <v>192</v>
      </c>
      <c r="H419">
        <v>32</v>
      </c>
      <c r="I419">
        <v>3</v>
      </c>
      <c r="J419">
        <v>0</v>
      </c>
      <c r="K419">
        <v>1</v>
      </c>
      <c r="L419">
        <v>3</v>
      </c>
      <c r="M419">
        <v>0</v>
      </c>
      <c r="N419">
        <v>0</v>
      </c>
      <c r="O419" t="s">
        <v>40</v>
      </c>
      <c r="P419" t="str">
        <f>UPPER(Table1[[#This Row],[Venue]])</f>
        <v>AWAY</v>
      </c>
    </row>
    <row r="420" spans="1:16" hidden="1" x14ac:dyDescent="0.45">
      <c r="A420">
        <v>40000944</v>
      </c>
      <c r="B420" t="s">
        <v>257</v>
      </c>
      <c r="C420">
        <v>44829</v>
      </c>
      <c r="D420">
        <v>35314</v>
      </c>
      <c r="E420">
        <v>20222023</v>
      </c>
      <c r="F420" t="s">
        <v>17</v>
      </c>
      <c r="G420" t="s">
        <v>30</v>
      </c>
      <c r="H420">
        <v>40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 t="s">
        <v>40</v>
      </c>
      <c r="P420" t="str">
        <f>UPPER(Table1[[#This Row],[Venue]])</f>
        <v>AWAY</v>
      </c>
    </row>
    <row r="421" spans="1:16" hidden="1" x14ac:dyDescent="0.45">
      <c r="A421">
        <v>40000944</v>
      </c>
      <c r="B421" t="s">
        <v>257</v>
      </c>
      <c r="C421">
        <v>44829</v>
      </c>
      <c r="D421">
        <v>35314</v>
      </c>
      <c r="E421">
        <v>20222023</v>
      </c>
      <c r="F421" t="s">
        <v>17</v>
      </c>
      <c r="G421" t="s">
        <v>27</v>
      </c>
      <c r="H421">
        <v>40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 t="s">
        <v>40</v>
      </c>
      <c r="P421" t="str">
        <f>UPPER(Table1[[#This Row],[Venue]])</f>
        <v>AWAY</v>
      </c>
    </row>
    <row r="422" spans="1:16" hidden="1" x14ac:dyDescent="0.45">
      <c r="A422">
        <v>40000944</v>
      </c>
      <c r="B422" t="s">
        <v>257</v>
      </c>
      <c r="C422">
        <v>44829</v>
      </c>
      <c r="D422">
        <v>35314</v>
      </c>
      <c r="E422">
        <v>20222023</v>
      </c>
      <c r="F422" t="s">
        <v>17</v>
      </c>
      <c r="G422" t="s">
        <v>28</v>
      </c>
      <c r="H422">
        <v>41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 t="s">
        <v>40</v>
      </c>
      <c r="P422" t="str">
        <f>UPPER(Table1[[#This Row],[Venue]])</f>
        <v>AWAY</v>
      </c>
    </row>
    <row r="423" spans="1:16" hidden="1" x14ac:dyDescent="0.45">
      <c r="A423">
        <v>40000944</v>
      </c>
      <c r="B423" t="s">
        <v>257</v>
      </c>
      <c r="C423">
        <v>44829</v>
      </c>
      <c r="D423">
        <v>35314</v>
      </c>
      <c r="E423">
        <v>20222023</v>
      </c>
      <c r="F423" t="s">
        <v>17</v>
      </c>
      <c r="G423" t="s">
        <v>29</v>
      </c>
      <c r="H423">
        <v>44</v>
      </c>
      <c r="I423">
        <v>2</v>
      </c>
      <c r="J423">
        <v>0</v>
      </c>
      <c r="K423">
        <v>1</v>
      </c>
      <c r="L423">
        <v>2</v>
      </c>
      <c r="M423">
        <v>0</v>
      </c>
      <c r="N423">
        <v>0</v>
      </c>
      <c r="O423" t="s">
        <v>40</v>
      </c>
      <c r="P423" t="str">
        <f>UPPER(Table1[[#This Row],[Venue]])</f>
        <v>AWAY</v>
      </c>
    </row>
    <row r="424" spans="1:16" hidden="1" x14ac:dyDescent="0.45">
      <c r="A424">
        <v>40000944</v>
      </c>
      <c r="B424" t="s">
        <v>257</v>
      </c>
      <c r="C424">
        <v>44829</v>
      </c>
      <c r="D424">
        <v>35314</v>
      </c>
      <c r="E424">
        <v>20222023</v>
      </c>
      <c r="F424" t="s">
        <v>17</v>
      </c>
      <c r="G424" t="s">
        <v>18</v>
      </c>
      <c r="H424">
        <v>55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2</v>
      </c>
      <c r="O424" t="s">
        <v>40</v>
      </c>
      <c r="P424" t="str">
        <f>UPPER(Table1[[#This Row],[Venue]])</f>
        <v>AWAY</v>
      </c>
    </row>
    <row r="425" spans="1:16" hidden="1" x14ac:dyDescent="0.45">
      <c r="A425">
        <v>40000944</v>
      </c>
      <c r="B425" t="s">
        <v>257</v>
      </c>
      <c r="C425">
        <v>44829</v>
      </c>
      <c r="D425">
        <v>35314</v>
      </c>
      <c r="E425">
        <v>20222023</v>
      </c>
      <c r="F425" t="s">
        <v>17</v>
      </c>
      <c r="G425" t="s">
        <v>31</v>
      </c>
      <c r="H425">
        <v>56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 t="s">
        <v>40</v>
      </c>
      <c r="P425" t="str">
        <f>UPPER(Table1[[#This Row],[Venue]])</f>
        <v>AWAY</v>
      </c>
    </row>
    <row r="426" spans="1:16" hidden="1" x14ac:dyDescent="0.45">
      <c r="A426">
        <v>40000944</v>
      </c>
      <c r="B426" t="s">
        <v>257</v>
      </c>
      <c r="C426">
        <v>44829</v>
      </c>
      <c r="D426">
        <v>35314</v>
      </c>
      <c r="E426">
        <v>20222023</v>
      </c>
      <c r="F426" t="s">
        <v>17</v>
      </c>
      <c r="G426" t="s">
        <v>32</v>
      </c>
      <c r="H426">
        <v>66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 t="s">
        <v>40</v>
      </c>
      <c r="P426" t="str">
        <f>UPPER(Table1[[#This Row],[Venue]])</f>
        <v>AWAY</v>
      </c>
    </row>
    <row r="427" spans="1:16" hidden="1" x14ac:dyDescent="0.45">
      <c r="A427">
        <v>40000944</v>
      </c>
      <c r="B427" t="s">
        <v>257</v>
      </c>
      <c r="C427">
        <v>44829</v>
      </c>
      <c r="D427">
        <v>35314</v>
      </c>
      <c r="E427">
        <v>20222023</v>
      </c>
      <c r="F427" t="s">
        <v>17</v>
      </c>
      <c r="G427" t="s">
        <v>33</v>
      </c>
      <c r="H427">
        <v>68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 t="s">
        <v>40</v>
      </c>
      <c r="P427" t="str">
        <f>UPPER(Table1[[#This Row],[Venue]])</f>
        <v>AWAY</v>
      </c>
    </row>
    <row r="428" spans="1:16" hidden="1" x14ac:dyDescent="0.45">
      <c r="A428">
        <v>40000944</v>
      </c>
      <c r="B428" t="s">
        <v>257</v>
      </c>
      <c r="C428">
        <v>44829</v>
      </c>
      <c r="D428">
        <v>35314</v>
      </c>
      <c r="E428">
        <v>20222023</v>
      </c>
      <c r="F428" t="s">
        <v>17</v>
      </c>
      <c r="G428" t="s">
        <v>34</v>
      </c>
      <c r="H428">
        <v>74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 t="s">
        <v>40</v>
      </c>
      <c r="P428" t="str">
        <f>UPPER(Table1[[#This Row],[Venue]])</f>
        <v>AWAY</v>
      </c>
    </row>
    <row r="429" spans="1:16" hidden="1" x14ac:dyDescent="0.45">
      <c r="A429">
        <v>40000944</v>
      </c>
      <c r="B429" t="s">
        <v>257</v>
      </c>
      <c r="C429">
        <v>44829</v>
      </c>
      <c r="D429">
        <v>35314</v>
      </c>
      <c r="E429">
        <v>20222023</v>
      </c>
      <c r="F429" t="s">
        <v>17</v>
      </c>
      <c r="G429" t="s">
        <v>35</v>
      </c>
      <c r="H429">
        <v>75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 t="s">
        <v>40</v>
      </c>
      <c r="P429" t="str">
        <f>UPPER(Table1[[#This Row],[Venue]])</f>
        <v>AWAY</v>
      </c>
    </row>
    <row r="430" spans="1:16" hidden="1" x14ac:dyDescent="0.45">
      <c r="A430">
        <v>40000944</v>
      </c>
      <c r="B430" t="s">
        <v>257</v>
      </c>
      <c r="C430">
        <v>44829</v>
      </c>
      <c r="D430">
        <v>35314</v>
      </c>
      <c r="E430">
        <v>20222023</v>
      </c>
      <c r="F430" t="s">
        <v>17</v>
      </c>
      <c r="G430" t="s">
        <v>36</v>
      </c>
      <c r="H430">
        <v>87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 t="s">
        <v>40</v>
      </c>
      <c r="P430" t="str">
        <f>UPPER(Table1[[#This Row],[Venue]])</f>
        <v>AWAY</v>
      </c>
    </row>
    <row r="431" spans="1:16" hidden="1" x14ac:dyDescent="0.45">
      <c r="A431">
        <v>40000944</v>
      </c>
      <c r="B431" t="s">
        <v>257</v>
      </c>
      <c r="C431">
        <v>44829</v>
      </c>
      <c r="D431">
        <v>35314</v>
      </c>
      <c r="E431">
        <v>20222023</v>
      </c>
      <c r="F431" t="s">
        <v>17</v>
      </c>
      <c r="G431" t="s">
        <v>37</v>
      </c>
      <c r="H431">
        <v>90</v>
      </c>
      <c r="I431">
        <v>3</v>
      </c>
      <c r="J431">
        <v>2</v>
      </c>
      <c r="K431">
        <v>1</v>
      </c>
      <c r="L431">
        <v>1</v>
      </c>
      <c r="M431">
        <v>0</v>
      </c>
      <c r="N431">
        <v>0</v>
      </c>
      <c r="O431" t="s">
        <v>40</v>
      </c>
      <c r="P431" t="str">
        <f>UPPER(Table1[[#This Row],[Venue]])</f>
        <v>AWAY</v>
      </c>
    </row>
    <row r="432" spans="1:16" hidden="1" x14ac:dyDescent="0.45">
      <c r="A432">
        <v>40000944</v>
      </c>
      <c r="B432" t="s">
        <v>257</v>
      </c>
      <c r="C432">
        <v>44829</v>
      </c>
      <c r="D432">
        <v>35314</v>
      </c>
      <c r="E432">
        <v>20222023</v>
      </c>
      <c r="F432" t="s">
        <v>17</v>
      </c>
      <c r="G432" t="s">
        <v>38</v>
      </c>
      <c r="H432">
        <v>98</v>
      </c>
      <c r="I432">
        <v>5</v>
      </c>
      <c r="J432">
        <v>1</v>
      </c>
      <c r="K432">
        <v>1</v>
      </c>
      <c r="L432">
        <v>4</v>
      </c>
      <c r="M432">
        <v>0</v>
      </c>
      <c r="N432">
        <v>0</v>
      </c>
      <c r="O432" t="s">
        <v>40</v>
      </c>
      <c r="P432" t="str">
        <f>UPPER(Table1[[#This Row],[Venue]])</f>
        <v>AWAY</v>
      </c>
    </row>
    <row r="433" spans="1:16" hidden="1" x14ac:dyDescent="0.45">
      <c r="A433">
        <v>40001593</v>
      </c>
      <c r="B433" t="s">
        <v>259</v>
      </c>
      <c r="C433">
        <v>44842</v>
      </c>
      <c r="D433">
        <v>35963</v>
      </c>
      <c r="E433">
        <v>20222023</v>
      </c>
      <c r="F433" t="s">
        <v>17</v>
      </c>
      <c r="G433" t="s">
        <v>195</v>
      </c>
      <c r="H433">
        <v>7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 t="s">
        <v>19</v>
      </c>
      <c r="P433" t="str">
        <f>UPPER(Table1[[#This Row],[Venue]])</f>
        <v>HOME</v>
      </c>
    </row>
    <row r="434" spans="1:16" hidden="1" x14ac:dyDescent="0.45">
      <c r="A434">
        <v>40001593</v>
      </c>
      <c r="B434" t="s">
        <v>259</v>
      </c>
      <c r="C434">
        <v>44842</v>
      </c>
      <c r="D434">
        <v>35963</v>
      </c>
      <c r="E434">
        <v>20222023</v>
      </c>
      <c r="F434" t="s">
        <v>17</v>
      </c>
      <c r="G434" t="s">
        <v>233</v>
      </c>
      <c r="H434">
        <v>11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 t="s">
        <v>19</v>
      </c>
      <c r="P434" t="str">
        <f>UPPER(Table1[[#This Row],[Venue]])</f>
        <v>HOME</v>
      </c>
    </row>
    <row r="435" spans="1:16" hidden="1" x14ac:dyDescent="0.45">
      <c r="A435">
        <v>40001593</v>
      </c>
      <c r="B435" t="s">
        <v>259</v>
      </c>
      <c r="C435">
        <v>44842</v>
      </c>
      <c r="D435">
        <v>35963</v>
      </c>
      <c r="E435">
        <v>20222023</v>
      </c>
      <c r="F435" t="s">
        <v>17</v>
      </c>
      <c r="G435" t="s">
        <v>196</v>
      </c>
      <c r="H435">
        <v>14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 t="s">
        <v>19</v>
      </c>
      <c r="P435" t="str">
        <f>UPPER(Table1[[#This Row],[Venue]])</f>
        <v>HOME</v>
      </c>
    </row>
    <row r="436" spans="1:16" hidden="1" x14ac:dyDescent="0.45">
      <c r="A436">
        <v>40001593</v>
      </c>
      <c r="B436" t="s">
        <v>259</v>
      </c>
      <c r="C436">
        <v>44842</v>
      </c>
      <c r="D436">
        <v>35963</v>
      </c>
      <c r="E436">
        <v>20222023</v>
      </c>
      <c r="F436" t="s">
        <v>17</v>
      </c>
      <c r="G436" t="s">
        <v>197</v>
      </c>
      <c r="H436">
        <v>15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0</v>
      </c>
      <c r="O436" t="s">
        <v>19</v>
      </c>
      <c r="P436" t="str">
        <f>UPPER(Table1[[#This Row],[Venue]])</f>
        <v>HOME</v>
      </c>
    </row>
    <row r="437" spans="1:16" hidden="1" x14ac:dyDescent="0.45">
      <c r="A437">
        <v>40001593</v>
      </c>
      <c r="B437" t="s">
        <v>259</v>
      </c>
      <c r="C437">
        <v>44842</v>
      </c>
      <c r="D437">
        <v>35963</v>
      </c>
      <c r="E437">
        <v>20222023</v>
      </c>
      <c r="F437" t="s">
        <v>17</v>
      </c>
      <c r="G437" t="s">
        <v>198</v>
      </c>
      <c r="H437">
        <v>19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 t="s">
        <v>19</v>
      </c>
      <c r="P437" t="str">
        <f>UPPER(Table1[[#This Row],[Venue]])</f>
        <v>HOME</v>
      </c>
    </row>
    <row r="438" spans="1:16" hidden="1" x14ac:dyDescent="0.45">
      <c r="A438">
        <v>40001593</v>
      </c>
      <c r="B438" t="s">
        <v>259</v>
      </c>
      <c r="C438">
        <v>44842</v>
      </c>
      <c r="D438">
        <v>35963</v>
      </c>
      <c r="E438">
        <v>20222023</v>
      </c>
      <c r="F438" t="s">
        <v>17</v>
      </c>
      <c r="G438" t="s">
        <v>260</v>
      </c>
      <c r="H438">
        <v>24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 t="s">
        <v>19</v>
      </c>
      <c r="P438" t="str">
        <f>UPPER(Table1[[#This Row],[Venue]])</f>
        <v>HOME</v>
      </c>
    </row>
    <row r="439" spans="1:16" hidden="1" x14ac:dyDescent="0.45">
      <c r="A439">
        <v>40001593</v>
      </c>
      <c r="B439" t="s">
        <v>259</v>
      </c>
      <c r="C439">
        <v>44842</v>
      </c>
      <c r="D439">
        <v>35963</v>
      </c>
      <c r="E439">
        <v>20222023</v>
      </c>
      <c r="F439" t="s">
        <v>17</v>
      </c>
      <c r="G439" t="s">
        <v>199</v>
      </c>
      <c r="H439">
        <v>27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2</v>
      </c>
      <c r="O439" t="s">
        <v>19</v>
      </c>
      <c r="P439" t="str">
        <f>UPPER(Table1[[#This Row],[Venue]])</f>
        <v>HOME</v>
      </c>
    </row>
    <row r="440" spans="1:16" hidden="1" x14ac:dyDescent="0.45">
      <c r="A440">
        <v>40001593</v>
      </c>
      <c r="B440" t="s">
        <v>259</v>
      </c>
      <c r="C440">
        <v>44842</v>
      </c>
      <c r="D440">
        <v>35963</v>
      </c>
      <c r="E440">
        <v>20222023</v>
      </c>
      <c r="F440" t="s">
        <v>17</v>
      </c>
      <c r="G440" t="s">
        <v>200</v>
      </c>
      <c r="H440">
        <v>31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 t="s">
        <v>19</v>
      </c>
      <c r="P440" t="str">
        <f>UPPER(Table1[[#This Row],[Venue]])</f>
        <v>HOME</v>
      </c>
    </row>
    <row r="441" spans="1:16" hidden="1" x14ac:dyDescent="0.45">
      <c r="A441">
        <v>40001593</v>
      </c>
      <c r="B441" t="s">
        <v>259</v>
      </c>
      <c r="C441">
        <v>44842</v>
      </c>
      <c r="D441">
        <v>35963</v>
      </c>
      <c r="E441">
        <v>20222023</v>
      </c>
      <c r="F441" t="s">
        <v>17</v>
      </c>
      <c r="G441" t="s">
        <v>201</v>
      </c>
      <c r="H441">
        <v>33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 t="s">
        <v>19</v>
      </c>
      <c r="P441" t="str">
        <f>UPPER(Table1[[#This Row],[Venue]])</f>
        <v>HOME</v>
      </c>
    </row>
    <row r="442" spans="1:16" hidden="1" x14ac:dyDescent="0.45">
      <c r="A442">
        <v>40001593</v>
      </c>
      <c r="B442" t="s">
        <v>259</v>
      </c>
      <c r="C442">
        <v>44842</v>
      </c>
      <c r="D442">
        <v>35963</v>
      </c>
      <c r="E442">
        <v>20222023</v>
      </c>
      <c r="F442" t="s">
        <v>17</v>
      </c>
      <c r="G442" t="s">
        <v>202</v>
      </c>
      <c r="H442">
        <v>36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 t="s">
        <v>19</v>
      </c>
      <c r="P442" t="str">
        <f>UPPER(Table1[[#This Row],[Venue]])</f>
        <v>HOME</v>
      </c>
    </row>
    <row r="443" spans="1:16" hidden="1" x14ac:dyDescent="0.45">
      <c r="A443">
        <v>40001593</v>
      </c>
      <c r="B443" t="s">
        <v>259</v>
      </c>
      <c r="C443">
        <v>44842</v>
      </c>
      <c r="D443">
        <v>35963</v>
      </c>
      <c r="E443">
        <v>20222023</v>
      </c>
      <c r="F443" t="s">
        <v>17</v>
      </c>
      <c r="G443" t="s">
        <v>203</v>
      </c>
      <c r="H443">
        <v>44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2</v>
      </c>
      <c r="O443" t="s">
        <v>19</v>
      </c>
      <c r="P443" t="str">
        <f>UPPER(Table1[[#This Row],[Venue]])</f>
        <v>HOME</v>
      </c>
    </row>
    <row r="444" spans="1:16" hidden="1" x14ac:dyDescent="0.45">
      <c r="A444">
        <v>40001593</v>
      </c>
      <c r="B444" t="s">
        <v>259</v>
      </c>
      <c r="C444">
        <v>44842</v>
      </c>
      <c r="D444">
        <v>35963</v>
      </c>
      <c r="E444">
        <v>20222023</v>
      </c>
      <c r="F444" t="s">
        <v>17</v>
      </c>
      <c r="G444" t="s">
        <v>205</v>
      </c>
      <c r="H444">
        <v>63</v>
      </c>
      <c r="I444">
        <v>1</v>
      </c>
      <c r="J444">
        <v>0</v>
      </c>
      <c r="K444">
        <v>1</v>
      </c>
      <c r="L444">
        <v>1</v>
      </c>
      <c r="M444">
        <v>0</v>
      </c>
      <c r="N444">
        <v>0</v>
      </c>
      <c r="O444" t="s">
        <v>19</v>
      </c>
      <c r="P444" t="str">
        <f>UPPER(Table1[[#This Row],[Venue]])</f>
        <v>HOME</v>
      </c>
    </row>
    <row r="445" spans="1:16" hidden="1" x14ac:dyDescent="0.45">
      <c r="A445">
        <v>40001593</v>
      </c>
      <c r="B445" t="s">
        <v>259</v>
      </c>
      <c r="C445">
        <v>44842</v>
      </c>
      <c r="D445">
        <v>35963</v>
      </c>
      <c r="E445">
        <v>20222023</v>
      </c>
      <c r="F445" t="s">
        <v>17</v>
      </c>
      <c r="G445" t="s">
        <v>206</v>
      </c>
      <c r="H445">
        <v>64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 t="s">
        <v>19</v>
      </c>
      <c r="P445" t="str">
        <f>UPPER(Table1[[#This Row],[Venue]])</f>
        <v>HOME</v>
      </c>
    </row>
    <row r="446" spans="1:16" hidden="1" x14ac:dyDescent="0.45">
      <c r="A446">
        <v>40001593</v>
      </c>
      <c r="B446" t="s">
        <v>259</v>
      </c>
      <c r="C446">
        <v>44842</v>
      </c>
      <c r="D446">
        <v>35963</v>
      </c>
      <c r="E446">
        <v>20222023</v>
      </c>
      <c r="F446" t="s">
        <v>17</v>
      </c>
      <c r="G446" t="s">
        <v>207</v>
      </c>
      <c r="H446">
        <v>71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 t="s">
        <v>19</v>
      </c>
      <c r="P446" t="str">
        <f>UPPER(Table1[[#This Row],[Venue]])</f>
        <v>HOME</v>
      </c>
    </row>
    <row r="447" spans="1:16" hidden="1" x14ac:dyDescent="0.45">
      <c r="A447">
        <v>40001593</v>
      </c>
      <c r="B447" t="s">
        <v>259</v>
      </c>
      <c r="C447">
        <v>44842</v>
      </c>
      <c r="D447">
        <v>35963</v>
      </c>
      <c r="E447">
        <v>20222023</v>
      </c>
      <c r="F447" t="s">
        <v>17</v>
      </c>
      <c r="G447" t="s">
        <v>234</v>
      </c>
      <c r="H447">
        <v>75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 t="s">
        <v>19</v>
      </c>
      <c r="P447" t="str">
        <f>UPPER(Table1[[#This Row],[Venue]])</f>
        <v>HOME</v>
      </c>
    </row>
    <row r="448" spans="1:16" hidden="1" x14ac:dyDescent="0.45">
      <c r="A448">
        <v>40001593</v>
      </c>
      <c r="B448" t="s">
        <v>259</v>
      </c>
      <c r="C448">
        <v>44842</v>
      </c>
      <c r="D448">
        <v>35963</v>
      </c>
      <c r="E448">
        <v>20222023</v>
      </c>
      <c r="F448" t="s">
        <v>17</v>
      </c>
      <c r="G448" t="s">
        <v>208</v>
      </c>
      <c r="H448">
        <v>77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 t="s">
        <v>19</v>
      </c>
      <c r="P448" t="str">
        <f>UPPER(Table1[[#This Row],[Venue]])</f>
        <v>HOME</v>
      </c>
    </row>
    <row r="449" spans="1:16" hidden="1" x14ac:dyDescent="0.45">
      <c r="A449">
        <v>40001593</v>
      </c>
      <c r="B449" t="s">
        <v>259</v>
      </c>
      <c r="C449">
        <v>44842</v>
      </c>
      <c r="D449">
        <v>35963</v>
      </c>
      <c r="E449">
        <v>20222023</v>
      </c>
      <c r="F449" t="s">
        <v>17</v>
      </c>
      <c r="G449" t="s">
        <v>210</v>
      </c>
      <c r="H449">
        <v>77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 t="s">
        <v>19</v>
      </c>
      <c r="P449" t="str">
        <f>UPPER(Table1[[#This Row],[Venue]])</f>
        <v>HOME</v>
      </c>
    </row>
    <row r="450" spans="1:16" hidden="1" x14ac:dyDescent="0.45">
      <c r="A450">
        <v>40001593</v>
      </c>
      <c r="B450" t="s">
        <v>259</v>
      </c>
      <c r="C450">
        <v>44842</v>
      </c>
      <c r="D450">
        <v>35963</v>
      </c>
      <c r="E450">
        <v>20222023</v>
      </c>
      <c r="F450" t="s">
        <v>17</v>
      </c>
      <c r="G450" t="s">
        <v>209</v>
      </c>
      <c r="H450">
        <v>88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 t="s">
        <v>19</v>
      </c>
      <c r="P450" t="str">
        <f>UPPER(Table1[[#This Row],[Venue]])</f>
        <v>HOME</v>
      </c>
    </row>
    <row r="451" spans="1:16" hidden="1" x14ac:dyDescent="0.45">
      <c r="A451">
        <v>40001593</v>
      </c>
      <c r="B451" t="s">
        <v>259</v>
      </c>
      <c r="C451">
        <v>44842</v>
      </c>
      <c r="D451">
        <v>35963</v>
      </c>
      <c r="E451">
        <v>20222023</v>
      </c>
      <c r="F451" t="s">
        <v>17</v>
      </c>
      <c r="G451" t="s">
        <v>211</v>
      </c>
      <c r="H451">
        <v>92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 t="s">
        <v>19</v>
      </c>
      <c r="P451" t="str">
        <f>UPPER(Table1[[#This Row],[Venue]])</f>
        <v>HOME</v>
      </c>
    </row>
    <row r="452" spans="1:16" hidden="1" x14ac:dyDescent="0.45">
      <c r="A452">
        <v>40001593</v>
      </c>
      <c r="B452" t="s">
        <v>259</v>
      </c>
      <c r="C452">
        <v>44842</v>
      </c>
      <c r="D452">
        <v>35963</v>
      </c>
      <c r="E452">
        <v>20222023</v>
      </c>
      <c r="F452" t="s">
        <v>17</v>
      </c>
      <c r="G452" t="s">
        <v>130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 t="s">
        <v>40</v>
      </c>
      <c r="P452" t="str">
        <f>UPPER(Table1[[#This Row],[Venue]])</f>
        <v>AWAY</v>
      </c>
    </row>
    <row r="453" spans="1:16" hidden="1" x14ac:dyDescent="0.45">
      <c r="A453">
        <v>40001593</v>
      </c>
      <c r="B453" t="s">
        <v>259</v>
      </c>
      <c r="C453">
        <v>44842</v>
      </c>
      <c r="D453">
        <v>35963</v>
      </c>
      <c r="E453">
        <v>20222023</v>
      </c>
      <c r="F453" t="s">
        <v>17</v>
      </c>
      <c r="G453" t="s">
        <v>132</v>
      </c>
      <c r="H453">
        <v>4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 t="s">
        <v>40</v>
      </c>
      <c r="P453" t="str">
        <f>UPPER(Table1[[#This Row],[Venue]])</f>
        <v>AWAY</v>
      </c>
    </row>
    <row r="454" spans="1:16" hidden="1" x14ac:dyDescent="0.45">
      <c r="A454">
        <v>40001593</v>
      </c>
      <c r="B454" t="s">
        <v>259</v>
      </c>
      <c r="C454">
        <v>44842</v>
      </c>
      <c r="D454">
        <v>35963</v>
      </c>
      <c r="E454">
        <v>20222023</v>
      </c>
      <c r="F454" t="s">
        <v>17</v>
      </c>
      <c r="G454" t="s">
        <v>261</v>
      </c>
      <c r="H454">
        <v>5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2</v>
      </c>
      <c r="O454" t="s">
        <v>40</v>
      </c>
      <c r="P454" t="str">
        <f>UPPER(Table1[[#This Row],[Venue]])</f>
        <v>AWAY</v>
      </c>
    </row>
    <row r="455" spans="1:16" hidden="1" x14ac:dyDescent="0.45">
      <c r="A455">
        <v>40001593</v>
      </c>
      <c r="B455" t="s">
        <v>259</v>
      </c>
      <c r="C455">
        <v>44842</v>
      </c>
      <c r="D455">
        <v>35963</v>
      </c>
      <c r="E455">
        <v>20222023</v>
      </c>
      <c r="F455" t="s">
        <v>17</v>
      </c>
      <c r="G455" t="s">
        <v>262</v>
      </c>
      <c r="H455">
        <v>7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 t="s">
        <v>40</v>
      </c>
      <c r="P455" t="str">
        <f>UPPER(Table1[[#This Row],[Venue]])</f>
        <v>AWAY</v>
      </c>
    </row>
    <row r="456" spans="1:16" hidden="1" x14ac:dyDescent="0.45">
      <c r="A456">
        <v>40001593</v>
      </c>
      <c r="B456" t="s">
        <v>259</v>
      </c>
      <c r="C456">
        <v>44842</v>
      </c>
      <c r="D456">
        <v>35963</v>
      </c>
      <c r="E456">
        <v>20222023</v>
      </c>
      <c r="F456" t="s">
        <v>17</v>
      </c>
      <c r="G456" t="s">
        <v>263</v>
      </c>
      <c r="H456">
        <v>9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 t="s">
        <v>40</v>
      </c>
      <c r="P456" t="str">
        <f>UPPER(Table1[[#This Row],[Venue]])</f>
        <v>AWAY</v>
      </c>
    </row>
    <row r="457" spans="1:16" hidden="1" x14ac:dyDescent="0.45">
      <c r="A457">
        <v>40001593</v>
      </c>
      <c r="B457" t="s">
        <v>259</v>
      </c>
      <c r="C457">
        <v>44842</v>
      </c>
      <c r="D457">
        <v>35963</v>
      </c>
      <c r="E457">
        <v>20222023</v>
      </c>
      <c r="F457" t="s">
        <v>17</v>
      </c>
      <c r="G457" t="s">
        <v>264</v>
      </c>
      <c r="H457">
        <v>10</v>
      </c>
      <c r="I457">
        <v>5</v>
      </c>
      <c r="J457">
        <v>1</v>
      </c>
      <c r="K457">
        <v>1</v>
      </c>
      <c r="L457">
        <v>4</v>
      </c>
      <c r="M457">
        <v>0</v>
      </c>
      <c r="N457">
        <v>0</v>
      </c>
      <c r="O457" t="s">
        <v>40</v>
      </c>
      <c r="P457" t="str">
        <f>UPPER(Table1[[#This Row],[Venue]])</f>
        <v>AWAY</v>
      </c>
    </row>
    <row r="458" spans="1:16" hidden="1" x14ac:dyDescent="0.45">
      <c r="A458">
        <v>40001593</v>
      </c>
      <c r="B458" t="s">
        <v>259</v>
      </c>
      <c r="C458">
        <v>44842</v>
      </c>
      <c r="D458">
        <v>35963</v>
      </c>
      <c r="E458">
        <v>20222023</v>
      </c>
      <c r="F458" t="s">
        <v>17</v>
      </c>
      <c r="G458" t="s">
        <v>265</v>
      </c>
      <c r="H458">
        <v>14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 t="s">
        <v>40</v>
      </c>
      <c r="P458" t="str">
        <f>UPPER(Table1[[#This Row],[Venue]])</f>
        <v>AWAY</v>
      </c>
    </row>
    <row r="459" spans="1:16" hidden="1" x14ac:dyDescent="0.45">
      <c r="A459">
        <v>40001593</v>
      </c>
      <c r="B459" t="s">
        <v>259</v>
      </c>
      <c r="C459">
        <v>44842</v>
      </c>
      <c r="D459">
        <v>35963</v>
      </c>
      <c r="E459">
        <v>20222023</v>
      </c>
      <c r="F459" t="s">
        <v>17</v>
      </c>
      <c r="G459" t="s">
        <v>134</v>
      </c>
      <c r="H459">
        <v>15</v>
      </c>
      <c r="I459">
        <v>2</v>
      </c>
      <c r="J459">
        <v>1</v>
      </c>
      <c r="K459">
        <v>1</v>
      </c>
      <c r="L459">
        <v>1</v>
      </c>
      <c r="M459">
        <v>0</v>
      </c>
      <c r="N459">
        <v>0</v>
      </c>
      <c r="O459" t="s">
        <v>40</v>
      </c>
      <c r="P459" t="str">
        <f>UPPER(Table1[[#This Row],[Venue]])</f>
        <v>AWAY</v>
      </c>
    </row>
    <row r="460" spans="1:16" hidden="1" x14ac:dyDescent="0.45">
      <c r="A460">
        <v>40001593</v>
      </c>
      <c r="B460" t="s">
        <v>259</v>
      </c>
      <c r="C460">
        <v>44842</v>
      </c>
      <c r="D460">
        <v>35963</v>
      </c>
      <c r="E460">
        <v>20222023</v>
      </c>
      <c r="F460" t="s">
        <v>17</v>
      </c>
      <c r="G460" t="s">
        <v>136</v>
      </c>
      <c r="H460">
        <v>17</v>
      </c>
      <c r="I460">
        <v>2</v>
      </c>
      <c r="J460">
        <v>0</v>
      </c>
      <c r="K460">
        <v>1</v>
      </c>
      <c r="L460">
        <v>2</v>
      </c>
      <c r="M460">
        <v>0</v>
      </c>
      <c r="N460">
        <v>0</v>
      </c>
      <c r="O460" t="s">
        <v>40</v>
      </c>
      <c r="P460" t="str">
        <f>UPPER(Table1[[#This Row],[Venue]])</f>
        <v>AWAY</v>
      </c>
    </row>
    <row r="461" spans="1:16" hidden="1" x14ac:dyDescent="0.45">
      <c r="A461">
        <v>40001593</v>
      </c>
      <c r="B461" t="s">
        <v>259</v>
      </c>
      <c r="C461">
        <v>44842</v>
      </c>
      <c r="D461">
        <v>35963</v>
      </c>
      <c r="E461">
        <v>20222023</v>
      </c>
      <c r="F461" t="s">
        <v>17</v>
      </c>
      <c r="G461" t="s">
        <v>137</v>
      </c>
      <c r="H461">
        <v>22</v>
      </c>
      <c r="I461">
        <v>2</v>
      </c>
      <c r="J461">
        <v>1</v>
      </c>
      <c r="K461">
        <v>1</v>
      </c>
      <c r="L461">
        <v>1</v>
      </c>
      <c r="M461">
        <v>0</v>
      </c>
      <c r="N461">
        <v>0</v>
      </c>
      <c r="O461" t="s">
        <v>40</v>
      </c>
      <c r="P461" t="str">
        <f>UPPER(Table1[[#This Row],[Venue]])</f>
        <v>AWAY</v>
      </c>
    </row>
    <row r="462" spans="1:16" hidden="1" x14ac:dyDescent="0.45">
      <c r="A462">
        <v>40001593</v>
      </c>
      <c r="B462" t="s">
        <v>259</v>
      </c>
      <c r="C462">
        <v>44842</v>
      </c>
      <c r="D462">
        <v>35963</v>
      </c>
      <c r="E462">
        <v>20222023</v>
      </c>
      <c r="F462" t="s">
        <v>17</v>
      </c>
      <c r="G462" t="s">
        <v>138</v>
      </c>
      <c r="H462">
        <v>23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 t="s">
        <v>40</v>
      </c>
      <c r="P462" t="str">
        <f>UPPER(Table1[[#This Row],[Venue]])</f>
        <v>AWAY</v>
      </c>
    </row>
    <row r="463" spans="1:16" hidden="1" x14ac:dyDescent="0.45">
      <c r="A463">
        <v>40001593</v>
      </c>
      <c r="B463" t="s">
        <v>259</v>
      </c>
      <c r="C463">
        <v>44842</v>
      </c>
      <c r="D463">
        <v>35963</v>
      </c>
      <c r="E463">
        <v>20222023</v>
      </c>
      <c r="F463" t="s">
        <v>17</v>
      </c>
      <c r="G463" t="s">
        <v>266</v>
      </c>
      <c r="H463">
        <v>31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 t="s">
        <v>40</v>
      </c>
      <c r="P463" t="str">
        <f>UPPER(Table1[[#This Row],[Venue]])</f>
        <v>AWAY</v>
      </c>
    </row>
    <row r="464" spans="1:16" hidden="1" x14ac:dyDescent="0.45">
      <c r="A464">
        <v>40001593</v>
      </c>
      <c r="B464" t="s">
        <v>259</v>
      </c>
      <c r="C464">
        <v>44842</v>
      </c>
      <c r="D464">
        <v>35963</v>
      </c>
      <c r="E464">
        <v>20222023</v>
      </c>
      <c r="F464" t="s">
        <v>17</v>
      </c>
      <c r="G464" t="s">
        <v>140</v>
      </c>
      <c r="H464">
        <v>60</v>
      </c>
      <c r="I464">
        <v>3</v>
      </c>
      <c r="J464">
        <v>3</v>
      </c>
      <c r="K464">
        <v>1</v>
      </c>
      <c r="L464">
        <v>0</v>
      </c>
      <c r="M464">
        <v>0</v>
      </c>
      <c r="N464">
        <v>0</v>
      </c>
      <c r="O464" t="s">
        <v>40</v>
      </c>
      <c r="P464" t="str">
        <f>UPPER(Table1[[#This Row],[Venue]])</f>
        <v>AWAY</v>
      </c>
    </row>
    <row r="465" spans="1:16" hidden="1" x14ac:dyDescent="0.45">
      <c r="A465">
        <v>40001593</v>
      </c>
      <c r="B465" t="s">
        <v>259</v>
      </c>
      <c r="C465">
        <v>44842</v>
      </c>
      <c r="D465">
        <v>35963</v>
      </c>
      <c r="E465">
        <v>20222023</v>
      </c>
      <c r="F465" t="s">
        <v>17</v>
      </c>
      <c r="G465" t="s">
        <v>141</v>
      </c>
      <c r="H465">
        <v>68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 t="s">
        <v>40</v>
      </c>
      <c r="P465" t="str">
        <f>UPPER(Table1[[#This Row],[Venue]])</f>
        <v>AWAY</v>
      </c>
    </row>
    <row r="466" spans="1:16" hidden="1" x14ac:dyDescent="0.45">
      <c r="A466">
        <v>40001593</v>
      </c>
      <c r="B466" t="s">
        <v>259</v>
      </c>
      <c r="C466">
        <v>44842</v>
      </c>
      <c r="D466">
        <v>35963</v>
      </c>
      <c r="E466">
        <v>20222023</v>
      </c>
      <c r="F466" t="s">
        <v>17</v>
      </c>
      <c r="G466" t="s">
        <v>143</v>
      </c>
      <c r="H466">
        <v>71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 t="s">
        <v>40</v>
      </c>
      <c r="P466" t="str">
        <f>UPPER(Table1[[#This Row],[Venue]])</f>
        <v>AWAY</v>
      </c>
    </row>
    <row r="467" spans="1:16" hidden="1" x14ac:dyDescent="0.45">
      <c r="A467">
        <v>40001593</v>
      </c>
      <c r="B467" t="s">
        <v>259</v>
      </c>
      <c r="C467">
        <v>44842</v>
      </c>
      <c r="D467">
        <v>35963</v>
      </c>
      <c r="E467">
        <v>20222023</v>
      </c>
      <c r="F467" t="s">
        <v>17</v>
      </c>
      <c r="G467" t="s">
        <v>144</v>
      </c>
      <c r="H467">
        <v>81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 t="s">
        <v>40</v>
      </c>
      <c r="P467" t="str">
        <f>UPPER(Table1[[#This Row],[Venue]])</f>
        <v>AWAY</v>
      </c>
    </row>
    <row r="468" spans="1:16" hidden="1" x14ac:dyDescent="0.45">
      <c r="A468">
        <v>40001593</v>
      </c>
      <c r="B468" t="s">
        <v>259</v>
      </c>
      <c r="C468">
        <v>44842</v>
      </c>
      <c r="D468">
        <v>35963</v>
      </c>
      <c r="E468">
        <v>20222023</v>
      </c>
      <c r="F468" t="s">
        <v>17</v>
      </c>
      <c r="G468" t="s">
        <v>145</v>
      </c>
      <c r="H468">
        <v>88</v>
      </c>
      <c r="I468">
        <v>2</v>
      </c>
      <c r="J468">
        <v>1</v>
      </c>
      <c r="K468">
        <v>1</v>
      </c>
      <c r="L468">
        <v>1</v>
      </c>
      <c r="M468">
        <v>0</v>
      </c>
      <c r="N468">
        <v>0</v>
      </c>
      <c r="O468" t="s">
        <v>40</v>
      </c>
      <c r="P468" t="str">
        <f>UPPER(Table1[[#This Row],[Venue]])</f>
        <v>AWAY</v>
      </c>
    </row>
    <row r="469" spans="1:16" hidden="1" x14ac:dyDescent="0.45">
      <c r="A469">
        <v>40001593</v>
      </c>
      <c r="B469" t="s">
        <v>259</v>
      </c>
      <c r="C469">
        <v>44842</v>
      </c>
      <c r="D469">
        <v>35963</v>
      </c>
      <c r="E469">
        <v>20222023</v>
      </c>
      <c r="F469" t="s">
        <v>17</v>
      </c>
      <c r="G469" t="s">
        <v>147</v>
      </c>
      <c r="H469">
        <v>92</v>
      </c>
      <c r="I469">
        <v>2</v>
      </c>
      <c r="J469">
        <v>1</v>
      </c>
      <c r="K469">
        <v>1</v>
      </c>
      <c r="L469">
        <v>1</v>
      </c>
      <c r="M469">
        <v>0</v>
      </c>
      <c r="N469">
        <v>0</v>
      </c>
      <c r="O469" t="s">
        <v>40</v>
      </c>
      <c r="P469" t="str">
        <f>UPPER(Table1[[#This Row],[Venue]])</f>
        <v>AWAY</v>
      </c>
    </row>
    <row r="470" spans="1:16" hidden="1" x14ac:dyDescent="0.45">
      <c r="A470">
        <v>40001593</v>
      </c>
      <c r="B470" t="s">
        <v>259</v>
      </c>
      <c r="C470">
        <v>44842</v>
      </c>
      <c r="D470">
        <v>35963</v>
      </c>
      <c r="E470">
        <v>20222023</v>
      </c>
      <c r="F470" t="s">
        <v>17</v>
      </c>
      <c r="G470" t="s">
        <v>148</v>
      </c>
      <c r="H470">
        <v>95</v>
      </c>
      <c r="I470">
        <v>2</v>
      </c>
      <c r="J470">
        <v>0</v>
      </c>
      <c r="K470">
        <v>1</v>
      </c>
      <c r="L470">
        <v>2</v>
      </c>
      <c r="M470">
        <v>0</v>
      </c>
      <c r="N470">
        <v>0</v>
      </c>
      <c r="O470" t="s">
        <v>40</v>
      </c>
      <c r="P470" t="str">
        <f>UPPER(Table1[[#This Row],[Venue]])</f>
        <v>AWAY</v>
      </c>
    </row>
    <row r="471" spans="1:16" hidden="1" x14ac:dyDescent="0.45">
      <c r="A471">
        <v>40001593</v>
      </c>
      <c r="B471" t="s">
        <v>259</v>
      </c>
      <c r="C471">
        <v>44842</v>
      </c>
      <c r="D471">
        <v>35963</v>
      </c>
      <c r="E471">
        <v>20222023</v>
      </c>
      <c r="F471" t="s">
        <v>17</v>
      </c>
      <c r="G471" t="s">
        <v>149</v>
      </c>
      <c r="H471">
        <v>98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 t="s">
        <v>40</v>
      </c>
      <c r="P471" t="str">
        <f>UPPER(Table1[[#This Row],[Venue]])</f>
        <v>AWAY</v>
      </c>
    </row>
    <row r="472" spans="1:16" hidden="1" x14ac:dyDescent="0.45">
      <c r="A472">
        <v>40001591</v>
      </c>
      <c r="B472" t="s">
        <v>267</v>
      </c>
      <c r="C472">
        <v>44842</v>
      </c>
      <c r="D472">
        <v>35961</v>
      </c>
      <c r="E472">
        <v>20222023</v>
      </c>
      <c r="F472" t="s">
        <v>17</v>
      </c>
      <c r="G472" t="s">
        <v>150</v>
      </c>
      <c r="H472">
        <v>6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 t="s">
        <v>19</v>
      </c>
      <c r="P472" t="str">
        <f>UPPER(Table1[[#This Row],[Venue]])</f>
        <v>HOME</v>
      </c>
    </row>
    <row r="473" spans="1:16" hidden="1" x14ac:dyDescent="0.45">
      <c r="A473">
        <v>40001591</v>
      </c>
      <c r="B473" t="s">
        <v>267</v>
      </c>
      <c r="C473">
        <v>44842</v>
      </c>
      <c r="D473">
        <v>35961</v>
      </c>
      <c r="E473">
        <v>20222023</v>
      </c>
      <c r="F473" t="s">
        <v>17</v>
      </c>
      <c r="G473" t="s">
        <v>151</v>
      </c>
      <c r="H473">
        <v>8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 t="s">
        <v>19</v>
      </c>
      <c r="P473" t="str">
        <f>UPPER(Table1[[#This Row],[Venue]])</f>
        <v>HOME</v>
      </c>
    </row>
    <row r="474" spans="1:16" hidden="1" x14ac:dyDescent="0.45">
      <c r="A474">
        <v>40001591</v>
      </c>
      <c r="B474" t="s">
        <v>267</v>
      </c>
      <c r="C474">
        <v>44842</v>
      </c>
      <c r="D474">
        <v>35961</v>
      </c>
      <c r="E474">
        <v>20222023</v>
      </c>
      <c r="F474" t="s">
        <v>17</v>
      </c>
      <c r="G474" t="s">
        <v>184</v>
      </c>
      <c r="H474">
        <v>9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2</v>
      </c>
      <c r="O474" t="s">
        <v>19</v>
      </c>
      <c r="P474" t="str">
        <f>UPPER(Table1[[#This Row],[Venue]])</f>
        <v>HOME</v>
      </c>
    </row>
    <row r="475" spans="1:16" hidden="1" x14ac:dyDescent="0.45">
      <c r="A475">
        <v>40001591</v>
      </c>
      <c r="B475" t="s">
        <v>267</v>
      </c>
      <c r="C475">
        <v>44842</v>
      </c>
      <c r="D475">
        <v>35961</v>
      </c>
      <c r="E475">
        <v>20222023</v>
      </c>
      <c r="F475" t="s">
        <v>17</v>
      </c>
      <c r="G475" t="s">
        <v>153</v>
      </c>
      <c r="H475">
        <v>15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 t="s">
        <v>19</v>
      </c>
      <c r="P475" t="str">
        <f>UPPER(Table1[[#This Row],[Venue]])</f>
        <v>HOME</v>
      </c>
    </row>
    <row r="476" spans="1:16" hidden="1" x14ac:dyDescent="0.45">
      <c r="A476">
        <v>40001591</v>
      </c>
      <c r="B476" t="s">
        <v>267</v>
      </c>
      <c r="C476">
        <v>44842</v>
      </c>
      <c r="D476">
        <v>35961</v>
      </c>
      <c r="E476">
        <v>20222023</v>
      </c>
      <c r="F476" t="s">
        <v>17</v>
      </c>
      <c r="G476" t="s">
        <v>236</v>
      </c>
      <c r="H476">
        <v>31</v>
      </c>
      <c r="I476">
        <v>1</v>
      </c>
      <c r="J476">
        <v>0</v>
      </c>
      <c r="K476">
        <v>1</v>
      </c>
      <c r="L476">
        <v>1</v>
      </c>
      <c r="M476">
        <v>0</v>
      </c>
      <c r="N476">
        <v>7</v>
      </c>
      <c r="O476" t="s">
        <v>19</v>
      </c>
      <c r="P476" t="str">
        <f>UPPER(Table1[[#This Row],[Venue]])</f>
        <v>HOME</v>
      </c>
    </row>
    <row r="477" spans="1:16" hidden="1" x14ac:dyDescent="0.45">
      <c r="A477">
        <v>40001591</v>
      </c>
      <c r="B477" t="s">
        <v>267</v>
      </c>
      <c r="C477">
        <v>44842</v>
      </c>
      <c r="D477">
        <v>35961</v>
      </c>
      <c r="E477">
        <v>20222023</v>
      </c>
      <c r="F477" t="s">
        <v>17</v>
      </c>
      <c r="G477" t="s">
        <v>235</v>
      </c>
      <c r="H477">
        <v>33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 t="s">
        <v>19</v>
      </c>
      <c r="P477" t="str">
        <f>UPPER(Table1[[#This Row],[Venue]])</f>
        <v>HOME</v>
      </c>
    </row>
    <row r="478" spans="1:16" hidden="1" x14ac:dyDescent="0.45">
      <c r="A478">
        <v>40001591</v>
      </c>
      <c r="B478" t="s">
        <v>267</v>
      </c>
      <c r="C478">
        <v>44842</v>
      </c>
      <c r="D478">
        <v>35961</v>
      </c>
      <c r="E478">
        <v>20222023</v>
      </c>
      <c r="F478" t="s">
        <v>17</v>
      </c>
      <c r="G478" t="s">
        <v>154</v>
      </c>
      <c r="H478">
        <v>55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 t="s">
        <v>19</v>
      </c>
      <c r="P478" t="str">
        <f>UPPER(Table1[[#This Row],[Venue]])</f>
        <v>HOME</v>
      </c>
    </row>
    <row r="479" spans="1:16" hidden="1" x14ac:dyDescent="0.45">
      <c r="A479">
        <v>40001591</v>
      </c>
      <c r="B479" t="s">
        <v>267</v>
      </c>
      <c r="C479">
        <v>44842</v>
      </c>
      <c r="D479">
        <v>35961</v>
      </c>
      <c r="E479">
        <v>20222023</v>
      </c>
      <c r="F479" t="s">
        <v>17</v>
      </c>
      <c r="G479" t="s">
        <v>155</v>
      </c>
      <c r="H479">
        <v>62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2</v>
      </c>
      <c r="O479" t="s">
        <v>19</v>
      </c>
      <c r="P479" t="str">
        <f>UPPER(Table1[[#This Row],[Venue]])</f>
        <v>HOME</v>
      </c>
    </row>
    <row r="480" spans="1:16" hidden="1" x14ac:dyDescent="0.45">
      <c r="A480">
        <v>40001591</v>
      </c>
      <c r="B480" t="s">
        <v>267</v>
      </c>
      <c r="C480">
        <v>44842</v>
      </c>
      <c r="D480">
        <v>35961</v>
      </c>
      <c r="E480">
        <v>20222023</v>
      </c>
      <c r="F480" t="s">
        <v>17</v>
      </c>
      <c r="G480" t="s">
        <v>156</v>
      </c>
      <c r="H480">
        <v>66</v>
      </c>
      <c r="I480">
        <v>1</v>
      </c>
      <c r="J480">
        <v>0</v>
      </c>
      <c r="K480">
        <v>1</v>
      </c>
      <c r="L480">
        <v>1</v>
      </c>
      <c r="M480">
        <v>0</v>
      </c>
      <c r="N480">
        <v>0</v>
      </c>
      <c r="O480" t="s">
        <v>19</v>
      </c>
      <c r="P480" t="str">
        <f>UPPER(Table1[[#This Row],[Venue]])</f>
        <v>HOME</v>
      </c>
    </row>
    <row r="481" spans="1:16" hidden="1" x14ac:dyDescent="0.45">
      <c r="A481">
        <v>40001591</v>
      </c>
      <c r="B481" t="s">
        <v>267</v>
      </c>
      <c r="C481">
        <v>44842</v>
      </c>
      <c r="D481">
        <v>35961</v>
      </c>
      <c r="E481">
        <v>20222023</v>
      </c>
      <c r="F481" t="s">
        <v>17</v>
      </c>
      <c r="G481" t="s">
        <v>188</v>
      </c>
      <c r="H481">
        <v>72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 t="s">
        <v>19</v>
      </c>
      <c r="P481" t="str">
        <f>UPPER(Table1[[#This Row],[Venue]])</f>
        <v>HOME</v>
      </c>
    </row>
    <row r="482" spans="1:16" hidden="1" x14ac:dyDescent="0.45">
      <c r="A482">
        <v>40001591</v>
      </c>
      <c r="B482" t="s">
        <v>267</v>
      </c>
      <c r="C482">
        <v>44842</v>
      </c>
      <c r="D482">
        <v>35961</v>
      </c>
      <c r="E482">
        <v>20222023</v>
      </c>
      <c r="F482" t="s">
        <v>17</v>
      </c>
      <c r="G482" t="s">
        <v>157</v>
      </c>
      <c r="H482">
        <v>77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 t="s">
        <v>19</v>
      </c>
      <c r="P482" t="str">
        <f>UPPER(Table1[[#This Row],[Venue]])</f>
        <v>HOME</v>
      </c>
    </row>
    <row r="483" spans="1:16" hidden="1" x14ac:dyDescent="0.45">
      <c r="A483">
        <v>40001591</v>
      </c>
      <c r="B483" t="s">
        <v>267</v>
      </c>
      <c r="C483">
        <v>44842</v>
      </c>
      <c r="D483">
        <v>35961</v>
      </c>
      <c r="E483">
        <v>20222023</v>
      </c>
      <c r="F483" t="s">
        <v>17</v>
      </c>
      <c r="G483" t="s">
        <v>158</v>
      </c>
      <c r="H483">
        <v>88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 t="s">
        <v>19</v>
      </c>
      <c r="P483" t="str">
        <f>UPPER(Table1[[#This Row],[Venue]])</f>
        <v>HOME</v>
      </c>
    </row>
    <row r="484" spans="1:16" hidden="1" x14ac:dyDescent="0.45">
      <c r="A484">
        <v>40001591</v>
      </c>
      <c r="B484" t="s">
        <v>267</v>
      </c>
      <c r="C484">
        <v>44842</v>
      </c>
      <c r="D484">
        <v>35961</v>
      </c>
      <c r="E484">
        <v>20222023</v>
      </c>
      <c r="F484" t="s">
        <v>17</v>
      </c>
      <c r="G484" t="s">
        <v>159</v>
      </c>
      <c r="H484">
        <v>90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 t="s">
        <v>19</v>
      </c>
      <c r="P484" t="str">
        <f>UPPER(Table1[[#This Row],[Venue]])</f>
        <v>HOME</v>
      </c>
    </row>
    <row r="485" spans="1:16" hidden="1" x14ac:dyDescent="0.45">
      <c r="A485">
        <v>40001591</v>
      </c>
      <c r="B485" t="s">
        <v>267</v>
      </c>
      <c r="C485">
        <v>44842</v>
      </c>
      <c r="D485">
        <v>35961</v>
      </c>
      <c r="E485">
        <v>20222023</v>
      </c>
      <c r="F485" t="s">
        <v>17</v>
      </c>
      <c r="G485" t="s">
        <v>212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 t="s">
        <v>40</v>
      </c>
      <c r="P485" t="str">
        <f>UPPER(Table1[[#This Row],[Venue]])</f>
        <v>AWAY</v>
      </c>
    </row>
    <row r="486" spans="1:16" hidden="1" x14ac:dyDescent="0.45">
      <c r="A486">
        <v>40001591</v>
      </c>
      <c r="B486" t="s">
        <v>267</v>
      </c>
      <c r="C486">
        <v>44842</v>
      </c>
      <c r="D486">
        <v>35961</v>
      </c>
      <c r="E486">
        <v>20222023</v>
      </c>
      <c r="F486" t="s">
        <v>17</v>
      </c>
      <c r="G486" t="s">
        <v>213</v>
      </c>
      <c r="H486">
        <v>5</v>
      </c>
      <c r="I486">
        <v>1</v>
      </c>
      <c r="J486">
        <v>0</v>
      </c>
      <c r="K486">
        <v>1</v>
      </c>
      <c r="L486">
        <v>1</v>
      </c>
      <c r="M486">
        <v>0</v>
      </c>
      <c r="N486">
        <v>0</v>
      </c>
      <c r="O486" t="s">
        <v>40</v>
      </c>
      <c r="P486" t="str">
        <f>UPPER(Table1[[#This Row],[Venue]])</f>
        <v>AWAY</v>
      </c>
    </row>
    <row r="487" spans="1:16" hidden="1" x14ac:dyDescent="0.45">
      <c r="A487">
        <v>40001591</v>
      </c>
      <c r="B487" t="s">
        <v>267</v>
      </c>
      <c r="C487">
        <v>44842</v>
      </c>
      <c r="D487">
        <v>35961</v>
      </c>
      <c r="E487">
        <v>20222023</v>
      </c>
      <c r="F487" t="s">
        <v>17</v>
      </c>
      <c r="G487" t="s">
        <v>268</v>
      </c>
      <c r="H487">
        <v>6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 t="s">
        <v>40</v>
      </c>
      <c r="P487" t="str">
        <f>UPPER(Table1[[#This Row],[Venue]])</f>
        <v>AWAY</v>
      </c>
    </row>
    <row r="488" spans="1:16" hidden="1" x14ac:dyDescent="0.45">
      <c r="A488">
        <v>40001591</v>
      </c>
      <c r="B488" t="s">
        <v>267</v>
      </c>
      <c r="C488">
        <v>44842</v>
      </c>
      <c r="D488">
        <v>35961</v>
      </c>
      <c r="E488">
        <v>20222023</v>
      </c>
      <c r="F488" t="s">
        <v>17</v>
      </c>
      <c r="G488" t="s">
        <v>215</v>
      </c>
      <c r="H488">
        <v>9</v>
      </c>
      <c r="I488">
        <v>3</v>
      </c>
      <c r="J488">
        <v>2</v>
      </c>
      <c r="K488">
        <v>1</v>
      </c>
      <c r="L488">
        <v>1</v>
      </c>
      <c r="M488">
        <v>0</v>
      </c>
      <c r="N488">
        <v>2</v>
      </c>
      <c r="O488" t="s">
        <v>40</v>
      </c>
      <c r="P488" t="str">
        <f>UPPER(Table1[[#This Row],[Venue]])</f>
        <v>AWAY</v>
      </c>
    </row>
    <row r="489" spans="1:16" hidden="1" x14ac:dyDescent="0.45">
      <c r="A489">
        <v>40001591</v>
      </c>
      <c r="B489" t="s">
        <v>267</v>
      </c>
      <c r="C489">
        <v>44842</v>
      </c>
      <c r="D489">
        <v>35961</v>
      </c>
      <c r="E489">
        <v>20222023</v>
      </c>
      <c r="F489" t="s">
        <v>17</v>
      </c>
      <c r="G489" t="s">
        <v>216</v>
      </c>
      <c r="H489">
        <v>14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 t="s">
        <v>40</v>
      </c>
      <c r="P489" t="str">
        <f>UPPER(Table1[[#This Row],[Venue]])</f>
        <v>AWAY</v>
      </c>
    </row>
    <row r="490" spans="1:16" hidden="1" x14ac:dyDescent="0.45">
      <c r="A490">
        <v>40001591</v>
      </c>
      <c r="B490" t="s">
        <v>267</v>
      </c>
      <c r="C490">
        <v>44842</v>
      </c>
      <c r="D490">
        <v>35961</v>
      </c>
      <c r="E490">
        <v>20222023</v>
      </c>
      <c r="F490" t="s">
        <v>17</v>
      </c>
      <c r="G490" t="s">
        <v>217</v>
      </c>
      <c r="H490">
        <v>15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 t="s">
        <v>40</v>
      </c>
      <c r="P490" t="str">
        <f>UPPER(Table1[[#This Row],[Venue]])</f>
        <v>AWAY</v>
      </c>
    </row>
    <row r="491" spans="1:16" hidden="1" x14ac:dyDescent="0.45">
      <c r="A491">
        <v>40001591</v>
      </c>
      <c r="B491" t="s">
        <v>267</v>
      </c>
      <c r="C491">
        <v>44842</v>
      </c>
      <c r="D491">
        <v>35961</v>
      </c>
      <c r="E491">
        <v>20222023</v>
      </c>
      <c r="F491" t="s">
        <v>17</v>
      </c>
      <c r="G491" t="s">
        <v>218</v>
      </c>
      <c r="H491">
        <v>17</v>
      </c>
      <c r="I491">
        <v>1</v>
      </c>
      <c r="J491">
        <v>0</v>
      </c>
      <c r="K491">
        <v>1</v>
      </c>
      <c r="L491">
        <v>1</v>
      </c>
      <c r="M491">
        <v>0</v>
      </c>
      <c r="N491">
        <v>0</v>
      </c>
      <c r="O491" t="s">
        <v>40</v>
      </c>
      <c r="P491" t="str">
        <f>UPPER(Table1[[#This Row],[Venue]])</f>
        <v>AWAY</v>
      </c>
    </row>
    <row r="492" spans="1:16" hidden="1" x14ac:dyDescent="0.45">
      <c r="A492">
        <v>40001591</v>
      </c>
      <c r="B492" t="s">
        <v>267</v>
      </c>
      <c r="C492">
        <v>44842</v>
      </c>
      <c r="D492">
        <v>35961</v>
      </c>
      <c r="E492">
        <v>20222023</v>
      </c>
      <c r="F492" t="s">
        <v>17</v>
      </c>
      <c r="G492" t="s">
        <v>219</v>
      </c>
      <c r="H492">
        <v>23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0</v>
      </c>
      <c r="O492" t="s">
        <v>40</v>
      </c>
      <c r="P492" t="str">
        <f>UPPER(Table1[[#This Row],[Venue]])</f>
        <v>AWAY</v>
      </c>
    </row>
    <row r="493" spans="1:16" hidden="1" x14ac:dyDescent="0.45">
      <c r="A493">
        <v>40001591</v>
      </c>
      <c r="B493" t="s">
        <v>267</v>
      </c>
      <c r="C493">
        <v>44842</v>
      </c>
      <c r="D493">
        <v>35961</v>
      </c>
      <c r="E493">
        <v>20222023</v>
      </c>
      <c r="F493" t="s">
        <v>17</v>
      </c>
      <c r="G493" t="s">
        <v>220</v>
      </c>
      <c r="H493">
        <v>24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 t="s">
        <v>40</v>
      </c>
      <c r="P493" t="str">
        <f>UPPER(Table1[[#This Row],[Venue]])</f>
        <v>AWAY</v>
      </c>
    </row>
    <row r="494" spans="1:16" hidden="1" x14ac:dyDescent="0.45">
      <c r="A494">
        <v>40001591</v>
      </c>
      <c r="B494" t="s">
        <v>267</v>
      </c>
      <c r="C494">
        <v>44842</v>
      </c>
      <c r="D494">
        <v>35961</v>
      </c>
      <c r="E494">
        <v>20222023</v>
      </c>
      <c r="F494" t="s">
        <v>17</v>
      </c>
      <c r="G494" t="s">
        <v>222</v>
      </c>
      <c r="H494">
        <v>27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 t="s">
        <v>40</v>
      </c>
      <c r="P494" t="str">
        <f>UPPER(Table1[[#This Row],[Venue]])</f>
        <v>AWAY</v>
      </c>
    </row>
    <row r="495" spans="1:16" hidden="1" x14ac:dyDescent="0.45">
      <c r="A495">
        <v>40001591</v>
      </c>
      <c r="B495" t="s">
        <v>267</v>
      </c>
      <c r="C495">
        <v>44842</v>
      </c>
      <c r="D495">
        <v>35961</v>
      </c>
      <c r="E495">
        <v>20222023</v>
      </c>
      <c r="F495" t="s">
        <v>17</v>
      </c>
      <c r="G495" t="s">
        <v>223</v>
      </c>
      <c r="H495">
        <v>37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 t="s">
        <v>40</v>
      </c>
      <c r="P495" t="str">
        <f>UPPER(Table1[[#This Row],[Venue]])</f>
        <v>AWAY</v>
      </c>
    </row>
    <row r="496" spans="1:16" hidden="1" x14ac:dyDescent="0.45">
      <c r="A496">
        <v>40001591</v>
      </c>
      <c r="B496" t="s">
        <v>267</v>
      </c>
      <c r="C496">
        <v>44842</v>
      </c>
      <c r="D496">
        <v>35961</v>
      </c>
      <c r="E496">
        <v>20222023</v>
      </c>
      <c r="F496" t="s">
        <v>17</v>
      </c>
      <c r="G496" t="s">
        <v>226</v>
      </c>
      <c r="H496">
        <v>70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 t="s">
        <v>40</v>
      </c>
      <c r="P496" t="str">
        <f>UPPER(Table1[[#This Row],[Venue]])</f>
        <v>AWAY</v>
      </c>
    </row>
    <row r="497" spans="1:16" hidden="1" x14ac:dyDescent="0.45">
      <c r="A497">
        <v>40001591</v>
      </c>
      <c r="B497" t="s">
        <v>267</v>
      </c>
      <c r="C497">
        <v>44842</v>
      </c>
      <c r="D497">
        <v>35961</v>
      </c>
      <c r="E497">
        <v>20222023</v>
      </c>
      <c r="F497" t="s">
        <v>17</v>
      </c>
      <c r="G497" t="s">
        <v>269</v>
      </c>
      <c r="H497">
        <v>71</v>
      </c>
      <c r="I497">
        <v>2</v>
      </c>
      <c r="J497">
        <v>1</v>
      </c>
      <c r="K497">
        <v>1</v>
      </c>
      <c r="L497">
        <v>1</v>
      </c>
      <c r="M497">
        <v>0</v>
      </c>
      <c r="N497">
        <v>0</v>
      </c>
      <c r="O497" t="s">
        <v>40</v>
      </c>
      <c r="P497" t="str">
        <f>UPPER(Table1[[#This Row],[Venue]])</f>
        <v>AWAY</v>
      </c>
    </row>
    <row r="498" spans="1:16" hidden="1" x14ac:dyDescent="0.45">
      <c r="A498">
        <v>40001591</v>
      </c>
      <c r="B498" t="s">
        <v>267</v>
      </c>
      <c r="C498">
        <v>44842</v>
      </c>
      <c r="D498">
        <v>35961</v>
      </c>
      <c r="E498">
        <v>20222023</v>
      </c>
      <c r="F498" t="s">
        <v>17</v>
      </c>
      <c r="G498" t="s">
        <v>224</v>
      </c>
      <c r="H498">
        <v>72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5</v>
      </c>
      <c r="O498" t="s">
        <v>40</v>
      </c>
      <c r="P498" t="str">
        <f>UPPER(Table1[[#This Row],[Venue]])</f>
        <v>AWAY</v>
      </c>
    </row>
    <row r="499" spans="1:16" hidden="1" x14ac:dyDescent="0.45">
      <c r="A499">
        <v>40001591</v>
      </c>
      <c r="B499" t="s">
        <v>267</v>
      </c>
      <c r="C499">
        <v>44842</v>
      </c>
      <c r="D499">
        <v>35961</v>
      </c>
      <c r="E499">
        <v>20222023</v>
      </c>
      <c r="F499" t="s">
        <v>17</v>
      </c>
      <c r="G499" t="s">
        <v>228</v>
      </c>
      <c r="H499">
        <v>77</v>
      </c>
      <c r="I499">
        <v>6</v>
      </c>
      <c r="J499">
        <v>3</v>
      </c>
      <c r="K499">
        <v>1</v>
      </c>
      <c r="L499">
        <v>3</v>
      </c>
      <c r="M499">
        <v>0</v>
      </c>
      <c r="N499">
        <v>0</v>
      </c>
      <c r="O499" t="s">
        <v>40</v>
      </c>
      <c r="P499" t="str">
        <f>UPPER(Table1[[#This Row],[Venue]])</f>
        <v>AWAY</v>
      </c>
    </row>
    <row r="500" spans="1:16" hidden="1" x14ac:dyDescent="0.45">
      <c r="A500">
        <v>40001591</v>
      </c>
      <c r="B500" t="s">
        <v>267</v>
      </c>
      <c r="C500">
        <v>44842</v>
      </c>
      <c r="D500">
        <v>35961</v>
      </c>
      <c r="E500">
        <v>20222023</v>
      </c>
      <c r="F500" t="s">
        <v>17</v>
      </c>
      <c r="G500" t="s">
        <v>227</v>
      </c>
      <c r="H500">
        <v>87</v>
      </c>
      <c r="I500">
        <v>1</v>
      </c>
      <c r="J500">
        <v>0</v>
      </c>
      <c r="K500">
        <v>1</v>
      </c>
      <c r="L500">
        <v>1</v>
      </c>
      <c r="M500">
        <v>0</v>
      </c>
      <c r="N500">
        <v>0</v>
      </c>
      <c r="O500" t="s">
        <v>40</v>
      </c>
      <c r="P500" t="str">
        <f>UPPER(Table1[[#This Row],[Venue]])</f>
        <v>AWAY</v>
      </c>
    </row>
    <row r="501" spans="1:16" hidden="1" x14ac:dyDescent="0.45">
      <c r="A501">
        <v>40001591</v>
      </c>
      <c r="B501" t="s">
        <v>267</v>
      </c>
      <c r="C501">
        <v>44842</v>
      </c>
      <c r="D501">
        <v>35961</v>
      </c>
      <c r="E501">
        <v>20222023</v>
      </c>
      <c r="F501" t="s">
        <v>17</v>
      </c>
      <c r="G501" t="s">
        <v>229</v>
      </c>
      <c r="H501">
        <v>88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 t="s">
        <v>40</v>
      </c>
      <c r="P501" t="str">
        <f>UPPER(Table1[[#This Row],[Venue]])</f>
        <v>AWAY</v>
      </c>
    </row>
    <row r="502" spans="1:16" hidden="1" x14ac:dyDescent="0.45">
      <c r="A502">
        <v>40001591</v>
      </c>
      <c r="B502" t="s">
        <v>267</v>
      </c>
      <c r="C502">
        <v>44842</v>
      </c>
      <c r="D502">
        <v>35961</v>
      </c>
      <c r="E502">
        <v>20222023</v>
      </c>
      <c r="F502" t="s">
        <v>17</v>
      </c>
      <c r="G502" t="s">
        <v>230</v>
      </c>
      <c r="H502">
        <v>93</v>
      </c>
      <c r="I502">
        <v>1</v>
      </c>
      <c r="J502">
        <v>0</v>
      </c>
      <c r="K502">
        <v>1</v>
      </c>
      <c r="L502">
        <v>1</v>
      </c>
      <c r="M502">
        <v>0</v>
      </c>
      <c r="N502">
        <v>0</v>
      </c>
      <c r="O502" t="s">
        <v>40</v>
      </c>
      <c r="P502" t="str">
        <f>UPPER(Table1[[#This Row],[Venue]])</f>
        <v>AWAY</v>
      </c>
    </row>
    <row r="503" spans="1:16" hidden="1" x14ac:dyDescent="0.45">
      <c r="A503">
        <v>40001591</v>
      </c>
      <c r="B503" t="s">
        <v>267</v>
      </c>
      <c r="C503">
        <v>44842</v>
      </c>
      <c r="D503">
        <v>35961</v>
      </c>
      <c r="E503">
        <v>20222023</v>
      </c>
      <c r="F503" t="s">
        <v>17</v>
      </c>
      <c r="G503" t="s">
        <v>231</v>
      </c>
      <c r="H503">
        <v>97</v>
      </c>
      <c r="I503">
        <v>5</v>
      </c>
      <c r="J503">
        <v>3</v>
      </c>
      <c r="K503">
        <v>1</v>
      </c>
      <c r="L503">
        <v>2</v>
      </c>
      <c r="M503">
        <v>0</v>
      </c>
      <c r="N503">
        <v>0</v>
      </c>
      <c r="O503" t="s">
        <v>40</v>
      </c>
      <c r="P503" t="str">
        <f>UPPER(Table1[[#This Row],[Venue]])</f>
        <v>AWAY</v>
      </c>
    </row>
    <row r="504" spans="1:16" hidden="1" x14ac:dyDescent="0.45">
      <c r="A504">
        <v>40000947</v>
      </c>
      <c r="B504" t="s">
        <v>270</v>
      </c>
      <c r="C504">
        <v>44843</v>
      </c>
      <c r="D504">
        <v>35317</v>
      </c>
      <c r="E504">
        <v>20222023</v>
      </c>
      <c r="F504" t="s">
        <v>17</v>
      </c>
      <c r="G504" t="s">
        <v>39</v>
      </c>
      <c r="H504">
        <v>2</v>
      </c>
      <c r="I504">
        <v>2</v>
      </c>
      <c r="J504">
        <v>1</v>
      </c>
      <c r="K504">
        <v>1</v>
      </c>
      <c r="L504">
        <v>1</v>
      </c>
      <c r="M504">
        <v>0</v>
      </c>
      <c r="N504">
        <v>0</v>
      </c>
      <c r="O504" t="s">
        <v>19</v>
      </c>
      <c r="P504" t="str">
        <f>UPPER(Table1[[#This Row],[Venue]])</f>
        <v>HOME</v>
      </c>
    </row>
    <row r="505" spans="1:16" hidden="1" x14ac:dyDescent="0.45">
      <c r="A505">
        <v>40000947</v>
      </c>
      <c r="B505" t="s">
        <v>270</v>
      </c>
      <c r="C505">
        <v>44843</v>
      </c>
      <c r="D505">
        <v>35317</v>
      </c>
      <c r="E505">
        <v>20222023</v>
      </c>
      <c r="F505" t="s">
        <v>17</v>
      </c>
      <c r="G505" t="s">
        <v>41</v>
      </c>
      <c r="H505">
        <v>3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 t="s">
        <v>19</v>
      </c>
      <c r="P505" t="str">
        <f>UPPER(Table1[[#This Row],[Venue]])</f>
        <v>HOME</v>
      </c>
    </row>
    <row r="506" spans="1:16" hidden="1" x14ac:dyDescent="0.45">
      <c r="A506">
        <v>40000947</v>
      </c>
      <c r="B506" t="s">
        <v>270</v>
      </c>
      <c r="C506">
        <v>44843</v>
      </c>
      <c r="D506">
        <v>35317</v>
      </c>
      <c r="E506">
        <v>20222023</v>
      </c>
      <c r="F506" t="s">
        <v>17</v>
      </c>
      <c r="G506" t="s">
        <v>42</v>
      </c>
      <c r="H506">
        <v>8</v>
      </c>
      <c r="I506">
        <v>3</v>
      </c>
      <c r="J506">
        <v>1</v>
      </c>
      <c r="K506">
        <v>1</v>
      </c>
      <c r="L506">
        <v>2</v>
      </c>
      <c r="M506">
        <v>0</v>
      </c>
      <c r="N506">
        <v>2</v>
      </c>
      <c r="O506" t="s">
        <v>19</v>
      </c>
      <c r="P506" t="str">
        <f>UPPER(Table1[[#This Row],[Venue]])</f>
        <v>HOME</v>
      </c>
    </row>
    <row r="507" spans="1:16" hidden="1" x14ac:dyDescent="0.45">
      <c r="A507">
        <v>40000947</v>
      </c>
      <c r="B507" t="s">
        <v>270</v>
      </c>
      <c r="C507">
        <v>44843</v>
      </c>
      <c r="D507">
        <v>35317</v>
      </c>
      <c r="E507">
        <v>20222023</v>
      </c>
      <c r="F507" t="s">
        <v>17</v>
      </c>
      <c r="G507" t="s">
        <v>271</v>
      </c>
      <c r="H507">
        <v>10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 t="s">
        <v>19</v>
      </c>
      <c r="P507" t="str">
        <f>UPPER(Table1[[#This Row],[Venue]])</f>
        <v>HOME</v>
      </c>
    </row>
    <row r="508" spans="1:16" hidden="1" x14ac:dyDescent="0.45">
      <c r="A508">
        <v>40000947</v>
      </c>
      <c r="B508" t="s">
        <v>270</v>
      </c>
      <c r="C508">
        <v>44843</v>
      </c>
      <c r="D508">
        <v>35317</v>
      </c>
      <c r="E508">
        <v>20222023</v>
      </c>
      <c r="F508" t="s">
        <v>17</v>
      </c>
      <c r="G508" t="s">
        <v>43</v>
      </c>
      <c r="H508">
        <v>15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 t="s">
        <v>19</v>
      </c>
      <c r="P508" t="str">
        <f>UPPER(Table1[[#This Row],[Venue]])</f>
        <v>HOME</v>
      </c>
    </row>
    <row r="509" spans="1:16" hidden="1" x14ac:dyDescent="0.45">
      <c r="A509">
        <v>40000947</v>
      </c>
      <c r="B509" t="s">
        <v>270</v>
      </c>
      <c r="C509">
        <v>44843</v>
      </c>
      <c r="D509">
        <v>35317</v>
      </c>
      <c r="E509">
        <v>20222023</v>
      </c>
      <c r="F509" t="s">
        <v>17</v>
      </c>
      <c r="G509" t="s">
        <v>44</v>
      </c>
      <c r="H509">
        <v>16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5</v>
      </c>
      <c r="O509" t="s">
        <v>19</v>
      </c>
      <c r="P509" t="str">
        <f>UPPER(Table1[[#This Row],[Venue]])</f>
        <v>HOME</v>
      </c>
    </row>
    <row r="510" spans="1:16" hidden="1" x14ac:dyDescent="0.45">
      <c r="A510">
        <v>40000947</v>
      </c>
      <c r="B510" t="s">
        <v>270</v>
      </c>
      <c r="C510">
        <v>44843</v>
      </c>
      <c r="D510">
        <v>35317</v>
      </c>
      <c r="E510">
        <v>20222023</v>
      </c>
      <c r="F510" t="s">
        <v>17</v>
      </c>
      <c r="G510" t="s">
        <v>45</v>
      </c>
      <c r="H510">
        <v>17</v>
      </c>
      <c r="I510">
        <v>3</v>
      </c>
      <c r="J510">
        <v>1</v>
      </c>
      <c r="K510">
        <v>1</v>
      </c>
      <c r="L510">
        <v>2</v>
      </c>
      <c r="M510">
        <v>0</v>
      </c>
      <c r="N510">
        <v>0</v>
      </c>
      <c r="O510" t="s">
        <v>19</v>
      </c>
      <c r="P510" t="str">
        <f>UPPER(Table1[[#This Row],[Venue]])</f>
        <v>HOME</v>
      </c>
    </row>
    <row r="511" spans="1:16" hidden="1" x14ac:dyDescent="0.45">
      <c r="A511">
        <v>40000947</v>
      </c>
      <c r="B511" t="s">
        <v>270</v>
      </c>
      <c r="C511">
        <v>44843</v>
      </c>
      <c r="D511">
        <v>35317</v>
      </c>
      <c r="E511">
        <v>20222023</v>
      </c>
      <c r="F511" t="s">
        <v>17</v>
      </c>
      <c r="G511" t="s">
        <v>46</v>
      </c>
      <c r="H511">
        <v>19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2</v>
      </c>
      <c r="O511" t="s">
        <v>19</v>
      </c>
      <c r="P511" t="str">
        <f>UPPER(Table1[[#This Row],[Venue]])</f>
        <v>HOME</v>
      </c>
    </row>
    <row r="512" spans="1:16" hidden="1" x14ac:dyDescent="0.45">
      <c r="A512">
        <v>40000947</v>
      </c>
      <c r="B512" t="s">
        <v>270</v>
      </c>
      <c r="C512">
        <v>44843</v>
      </c>
      <c r="D512">
        <v>35317</v>
      </c>
      <c r="E512">
        <v>20222023</v>
      </c>
      <c r="F512" t="s">
        <v>17</v>
      </c>
      <c r="G512" t="s">
        <v>47</v>
      </c>
      <c r="H512">
        <v>24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 t="s">
        <v>19</v>
      </c>
      <c r="P512" t="str">
        <f>UPPER(Table1[[#This Row],[Venue]])</f>
        <v>HOME</v>
      </c>
    </row>
    <row r="513" spans="1:16" hidden="1" x14ac:dyDescent="0.45">
      <c r="A513">
        <v>40000947</v>
      </c>
      <c r="B513" t="s">
        <v>270</v>
      </c>
      <c r="C513">
        <v>44843</v>
      </c>
      <c r="D513">
        <v>35317</v>
      </c>
      <c r="E513">
        <v>20222023</v>
      </c>
      <c r="F513" t="s">
        <v>17</v>
      </c>
      <c r="G513" t="s">
        <v>48</v>
      </c>
      <c r="H513">
        <v>28</v>
      </c>
      <c r="I513">
        <v>1</v>
      </c>
      <c r="J513">
        <v>0</v>
      </c>
      <c r="K513">
        <v>1</v>
      </c>
      <c r="L513">
        <v>1</v>
      </c>
      <c r="M513">
        <v>0</v>
      </c>
      <c r="N513">
        <v>7</v>
      </c>
      <c r="O513" t="s">
        <v>19</v>
      </c>
      <c r="P513" t="str">
        <f>UPPER(Table1[[#This Row],[Venue]])</f>
        <v>HOME</v>
      </c>
    </row>
    <row r="514" spans="1:16" hidden="1" x14ac:dyDescent="0.45">
      <c r="A514">
        <v>40000947</v>
      </c>
      <c r="B514" t="s">
        <v>270</v>
      </c>
      <c r="C514">
        <v>44843</v>
      </c>
      <c r="D514">
        <v>35317</v>
      </c>
      <c r="E514">
        <v>20222023</v>
      </c>
      <c r="F514" t="s">
        <v>17</v>
      </c>
      <c r="G514" t="s">
        <v>49</v>
      </c>
      <c r="H514">
        <v>31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 t="s">
        <v>19</v>
      </c>
      <c r="P514" t="str">
        <f>UPPER(Table1[[#This Row],[Venue]])</f>
        <v>HOME</v>
      </c>
    </row>
    <row r="515" spans="1:16" hidden="1" x14ac:dyDescent="0.45">
      <c r="A515">
        <v>40000947</v>
      </c>
      <c r="B515" t="s">
        <v>270</v>
      </c>
      <c r="C515">
        <v>44843</v>
      </c>
      <c r="D515">
        <v>35317</v>
      </c>
      <c r="E515">
        <v>20222023</v>
      </c>
      <c r="F515" t="s">
        <v>17</v>
      </c>
      <c r="G515" t="s">
        <v>50</v>
      </c>
      <c r="H515">
        <v>53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0</v>
      </c>
      <c r="O515" t="s">
        <v>19</v>
      </c>
      <c r="P515" t="str">
        <f>UPPER(Table1[[#This Row],[Venue]])</f>
        <v>HOME</v>
      </c>
    </row>
    <row r="516" spans="1:16" hidden="1" x14ac:dyDescent="0.45">
      <c r="A516">
        <v>40000947</v>
      </c>
      <c r="B516" t="s">
        <v>270</v>
      </c>
      <c r="C516">
        <v>44843</v>
      </c>
      <c r="D516">
        <v>35317</v>
      </c>
      <c r="E516">
        <v>20222023</v>
      </c>
      <c r="F516" t="s">
        <v>17</v>
      </c>
      <c r="G516" t="s">
        <v>51</v>
      </c>
      <c r="H516">
        <v>77</v>
      </c>
      <c r="I516">
        <v>2</v>
      </c>
      <c r="J516">
        <v>1</v>
      </c>
      <c r="K516">
        <v>1</v>
      </c>
      <c r="L516">
        <v>1</v>
      </c>
      <c r="M516">
        <v>0</v>
      </c>
      <c r="N516">
        <v>0</v>
      </c>
      <c r="O516" t="s">
        <v>19</v>
      </c>
      <c r="P516" t="str">
        <f>UPPER(Table1[[#This Row],[Venue]])</f>
        <v>HOME</v>
      </c>
    </row>
    <row r="517" spans="1:16" hidden="1" x14ac:dyDescent="0.45">
      <c r="A517">
        <v>40000947</v>
      </c>
      <c r="B517" t="s">
        <v>270</v>
      </c>
      <c r="C517">
        <v>44843</v>
      </c>
      <c r="D517">
        <v>35317</v>
      </c>
      <c r="E517">
        <v>20222023</v>
      </c>
      <c r="F517" t="s">
        <v>17</v>
      </c>
      <c r="G517" t="s">
        <v>52</v>
      </c>
      <c r="H517">
        <v>79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 t="s">
        <v>19</v>
      </c>
      <c r="P517" t="str">
        <f>UPPER(Table1[[#This Row],[Venue]])</f>
        <v>HOME</v>
      </c>
    </row>
    <row r="518" spans="1:16" hidden="1" x14ac:dyDescent="0.45">
      <c r="A518">
        <v>40000947</v>
      </c>
      <c r="B518" t="s">
        <v>270</v>
      </c>
      <c r="C518">
        <v>44843</v>
      </c>
      <c r="D518">
        <v>35317</v>
      </c>
      <c r="E518">
        <v>20222023</v>
      </c>
      <c r="F518" t="s">
        <v>17</v>
      </c>
      <c r="G518" t="s">
        <v>53</v>
      </c>
      <c r="H518">
        <v>81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  <c r="O518" t="s">
        <v>19</v>
      </c>
      <c r="P518" t="str">
        <f>UPPER(Table1[[#This Row],[Venue]])</f>
        <v>HOME</v>
      </c>
    </row>
    <row r="519" spans="1:16" hidden="1" x14ac:dyDescent="0.45">
      <c r="A519">
        <v>40000947</v>
      </c>
      <c r="B519" t="s">
        <v>270</v>
      </c>
      <c r="C519">
        <v>44843</v>
      </c>
      <c r="D519">
        <v>35317</v>
      </c>
      <c r="E519">
        <v>20222023</v>
      </c>
      <c r="F519" t="s">
        <v>17</v>
      </c>
      <c r="G519" t="s">
        <v>54</v>
      </c>
      <c r="H519">
        <v>87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 t="s">
        <v>19</v>
      </c>
      <c r="P519" t="str">
        <f>UPPER(Table1[[#This Row],[Venue]])</f>
        <v>HOME</v>
      </c>
    </row>
    <row r="520" spans="1:16" hidden="1" x14ac:dyDescent="0.45">
      <c r="A520">
        <v>40000947</v>
      </c>
      <c r="B520" t="s">
        <v>270</v>
      </c>
      <c r="C520">
        <v>44843</v>
      </c>
      <c r="D520">
        <v>35317</v>
      </c>
      <c r="E520">
        <v>20222023</v>
      </c>
      <c r="F520" t="s">
        <v>17</v>
      </c>
      <c r="G520" t="s">
        <v>56</v>
      </c>
      <c r="H520">
        <v>89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 t="s">
        <v>19</v>
      </c>
      <c r="P520" t="str">
        <f>UPPER(Table1[[#This Row],[Venue]])</f>
        <v>HOME</v>
      </c>
    </row>
    <row r="521" spans="1:16" hidden="1" x14ac:dyDescent="0.45">
      <c r="A521">
        <v>40000947</v>
      </c>
      <c r="B521" t="s">
        <v>270</v>
      </c>
      <c r="C521">
        <v>44843</v>
      </c>
      <c r="D521">
        <v>35317</v>
      </c>
      <c r="E521">
        <v>20222023</v>
      </c>
      <c r="F521" t="s">
        <v>17</v>
      </c>
      <c r="G521" t="s">
        <v>111</v>
      </c>
      <c r="H521">
        <v>7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 t="s">
        <v>40</v>
      </c>
      <c r="P521" t="str">
        <f>UPPER(Table1[[#This Row],[Venue]])</f>
        <v>AWAY</v>
      </c>
    </row>
    <row r="522" spans="1:16" hidden="1" x14ac:dyDescent="0.45">
      <c r="A522">
        <v>40000947</v>
      </c>
      <c r="B522" t="s">
        <v>270</v>
      </c>
      <c r="C522">
        <v>44843</v>
      </c>
      <c r="D522">
        <v>35317</v>
      </c>
      <c r="E522">
        <v>20222023</v>
      </c>
      <c r="F522" t="s">
        <v>17</v>
      </c>
      <c r="G522" t="s">
        <v>112</v>
      </c>
      <c r="H522">
        <v>10</v>
      </c>
      <c r="I522">
        <v>2</v>
      </c>
      <c r="J522">
        <v>1</v>
      </c>
      <c r="K522">
        <v>1</v>
      </c>
      <c r="L522">
        <v>1</v>
      </c>
      <c r="M522">
        <v>0</v>
      </c>
      <c r="N522">
        <v>5</v>
      </c>
      <c r="O522" t="s">
        <v>40</v>
      </c>
      <c r="P522" t="str">
        <f>UPPER(Table1[[#This Row],[Venue]])</f>
        <v>AWAY</v>
      </c>
    </row>
    <row r="523" spans="1:16" hidden="1" x14ac:dyDescent="0.45">
      <c r="A523">
        <v>40000947</v>
      </c>
      <c r="B523" t="s">
        <v>270</v>
      </c>
      <c r="C523">
        <v>44843</v>
      </c>
      <c r="D523">
        <v>35317</v>
      </c>
      <c r="E523">
        <v>20222023</v>
      </c>
      <c r="F523" t="s">
        <v>17</v>
      </c>
      <c r="G523" t="s">
        <v>113</v>
      </c>
      <c r="H523">
        <v>13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 t="s">
        <v>40</v>
      </c>
      <c r="P523" t="str">
        <f>UPPER(Table1[[#This Row],[Venue]])</f>
        <v>AWAY</v>
      </c>
    </row>
    <row r="524" spans="1:16" hidden="1" x14ac:dyDescent="0.45">
      <c r="A524">
        <v>40000947</v>
      </c>
      <c r="B524" t="s">
        <v>270</v>
      </c>
      <c r="C524">
        <v>44843</v>
      </c>
      <c r="D524">
        <v>35317</v>
      </c>
      <c r="E524">
        <v>20222023</v>
      </c>
      <c r="F524" t="s">
        <v>17</v>
      </c>
      <c r="G524" t="s">
        <v>272</v>
      </c>
      <c r="H524">
        <v>24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 t="s">
        <v>40</v>
      </c>
      <c r="P524" t="str">
        <f>UPPER(Table1[[#This Row],[Venue]])</f>
        <v>AWAY</v>
      </c>
    </row>
    <row r="525" spans="1:16" hidden="1" x14ac:dyDescent="0.45">
      <c r="A525">
        <v>40000947</v>
      </c>
      <c r="B525" t="s">
        <v>270</v>
      </c>
      <c r="C525">
        <v>44843</v>
      </c>
      <c r="D525">
        <v>35317</v>
      </c>
      <c r="E525">
        <v>20222023</v>
      </c>
      <c r="F525" t="s">
        <v>17</v>
      </c>
      <c r="G525" t="s">
        <v>115</v>
      </c>
      <c r="H525">
        <v>28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 t="s">
        <v>40</v>
      </c>
      <c r="P525" t="str">
        <f>UPPER(Table1[[#This Row],[Venue]])</f>
        <v>AWAY</v>
      </c>
    </row>
    <row r="526" spans="1:16" hidden="1" x14ac:dyDescent="0.45">
      <c r="A526">
        <v>40000947</v>
      </c>
      <c r="B526" t="s">
        <v>270</v>
      </c>
      <c r="C526">
        <v>44843</v>
      </c>
      <c r="D526">
        <v>35317</v>
      </c>
      <c r="E526">
        <v>20222023</v>
      </c>
      <c r="F526" t="s">
        <v>17</v>
      </c>
      <c r="G526" t="s">
        <v>258</v>
      </c>
      <c r="H526">
        <v>29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 t="s">
        <v>40</v>
      </c>
      <c r="P526" t="str">
        <f>UPPER(Table1[[#This Row],[Venue]])</f>
        <v>AWAY</v>
      </c>
    </row>
    <row r="527" spans="1:16" hidden="1" x14ac:dyDescent="0.45">
      <c r="A527">
        <v>40000947</v>
      </c>
      <c r="B527" t="s">
        <v>270</v>
      </c>
      <c r="C527">
        <v>44843</v>
      </c>
      <c r="D527">
        <v>35317</v>
      </c>
      <c r="E527">
        <v>20222023</v>
      </c>
      <c r="F527" t="s">
        <v>17</v>
      </c>
      <c r="G527" t="s">
        <v>165</v>
      </c>
      <c r="H527">
        <v>44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4</v>
      </c>
      <c r="O527" t="s">
        <v>40</v>
      </c>
      <c r="P527" t="str">
        <f>UPPER(Table1[[#This Row],[Venue]])</f>
        <v>AWAY</v>
      </c>
    </row>
    <row r="528" spans="1:16" hidden="1" x14ac:dyDescent="0.45">
      <c r="A528">
        <v>40000947</v>
      </c>
      <c r="B528" t="s">
        <v>270</v>
      </c>
      <c r="C528">
        <v>44843</v>
      </c>
      <c r="D528">
        <v>35317</v>
      </c>
      <c r="E528">
        <v>20222023</v>
      </c>
      <c r="F528" t="s">
        <v>17</v>
      </c>
      <c r="G528" t="s">
        <v>117</v>
      </c>
      <c r="H528">
        <v>49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 t="s">
        <v>40</v>
      </c>
      <c r="P528" t="str">
        <f>UPPER(Table1[[#This Row],[Venue]])</f>
        <v>AWAY</v>
      </c>
    </row>
    <row r="529" spans="1:16" hidden="1" x14ac:dyDescent="0.45">
      <c r="A529">
        <v>40000947</v>
      </c>
      <c r="B529" t="s">
        <v>270</v>
      </c>
      <c r="C529">
        <v>44843</v>
      </c>
      <c r="D529">
        <v>35317</v>
      </c>
      <c r="E529">
        <v>20222023</v>
      </c>
      <c r="F529" t="s">
        <v>17</v>
      </c>
      <c r="G529" t="s">
        <v>124</v>
      </c>
      <c r="H529">
        <v>55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 t="s">
        <v>40</v>
      </c>
      <c r="P529" t="str">
        <f>UPPER(Table1[[#This Row],[Venue]])</f>
        <v>AWAY</v>
      </c>
    </row>
    <row r="530" spans="1:16" hidden="1" x14ac:dyDescent="0.45">
      <c r="A530">
        <v>40000947</v>
      </c>
      <c r="B530" t="s">
        <v>270</v>
      </c>
      <c r="C530">
        <v>44843</v>
      </c>
      <c r="D530">
        <v>35317</v>
      </c>
      <c r="E530">
        <v>20222023</v>
      </c>
      <c r="F530" t="s">
        <v>17</v>
      </c>
      <c r="G530" t="s">
        <v>119</v>
      </c>
      <c r="H530">
        <v>59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 t="s">
        <v>40</v>
      </c>
      <c r="P530" t="str">
        <f>UPPER(Table1[[#This Row],[Venue]])</f>
        <v>AWAY</v>
      </c>
    </row>
    <row r="531" spans="1:16" hidden="1" x14ac:dyDescent="0.45">
      <c r="A531">
        <v>40000947</v>
      </c>
      <c r="B531" t="s">
        <v>270</v>
      </c>
      <c r="C531">
        <v>44843</v>
      </c>
      <c r="D531">
        <v>35317</v>
      </c>
      <c r="E531">
        <v>20222023</v>
      </c>
      <c r="F531" t="s">
        <v>17</v>
      </c>
      <c r="G531" t="s">
        <v>120</v>
      </c>
      <c r="H531">
        <v>64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 t="s">
        <v>40</v>
      </c>
      <c r="P531" t="str">
        <f>UPPER(Table1[[#This Row],[Venue]])</f>
        <v>AWAY</v>
      </c>
    </row>
    <row r="532" spans="1:16" hidden="1" x14ac:dyDescent="0.45">
      <c r="A532">
        <v>40000947</v>
      </c>
      <c r="B532" t="s">
        <v>270</v>
      </c>
      <c r="C532">
        <v>44843</v>
      </c>
      <c r="D532">
        <v>35317</v>
      </c>
      <c r="E532">
        <v>20222023</v>
      </c>
      <c r="F532" t="s">
        <v>17</v>
      </c>
      <c r="G532" t="s">
        <v>163</v>
      </c>
      <c r="H532">
        <v>66</v>
      </c>
      <c r="I532">
        <v>3</v>
      </c>
      <c r="J532">
        <v>1</v>
      </c>
      <c r="K532">
        <v>1</v>
      </c>
      <c r="L532">
        <v>2</v>
      </c>
      <c r="M532">
        <v>0</v>
      </c>
      <c r="N532">
        <v>0</v>
      </c>
      <c r="O532" t="s">
        <v>40</v>
      </c>
      <c r="P532" t="str">
        <f>UPPER(Table1[[#This Row],[Venue]])</f>
        <v>AWAY</v>
      </c>
    </row>
    <row r="533" spans="1:16" hidden="1" x14ac:dyDescent="0.45">
      <c r="A533">
        <v>40000947</v>
      </c>
      <c r="B533" t="s">
        <v>270</v>
      </c>
      <c r="C533">
        <v>44843</v>
      </c>
      <c r="D533">
        <v>35317</v>
      </c>
      <c r="E533">
        <v>20222023</v>
      </c>
      <c r="F533" t="s">
        <v>17</v>
      </c>
      <c r="G533" t="s">
        <v>121</v>
      </c>
      <c r="H533">
        <v>70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 t="s">
        <v>40</v>
      </c>
      <c r="P533" t="str">
        <f>UPPER(Table1[[#This Row],[Venue]])</f>
        <v>AWAY</v>
      </c>
    </row>
    <row r="534" spans="1:16" hidden="1" x14ac:dyDescent="0.45">
      <c r="A534">
        <v>40000947</v>
      </c>
      <c r="B534" t="s">
        <v>270</v>
      </c>
      <c r="C534">
        <v>44843</v>
      </c>
      <c r="D534">
        <v>35317</v>
      </c>
      <c r="E534">
        <v>20222023</v>
      </c>
      <c r="F534" t="s">
        <v>17</v>
      </c>
      <c r="G534" t="s">
        <v>166</v>
      </c>
      <c r="H534">
        <v>71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 t="s">
        <v>40</v>
      </c>
      <c r="P534" t="str">
        <f>UPPER(Table1[[#This Row],[Venue]])</f>
        <v>AWAY</v>
      </c>
    </row>
    <row r="535" spans="1:16" hidden="1" x14ac:dyDescent="0.45">
      <c r="A535">
        <v>40000947</v>
      </c>
      <c r="B535" t="s">
        <v>270</v>
      </c>
      <c r="C535">
        <v>44843</v>
      </c>
      <c r="D535">
        <v>35317</v>
      </c>
      <c r="E535">
        <v>20222023</v>
      </c>
      <c r="F535" t="s">
        <v>17</v>
      </c>
      <c r="G535" t="s">
        <v>122</v>
      </c>
      <c r="H535">
        <v>81</v>
      </c>
      <c r="I535">
        <v>5</v>
      </c>
      <c r="J535">
        <v>3</v>
      </c>
      <c r="K535">
        <v>1</v>
      </c>
      <c r="L535">
        <v>2</v>
      </c>
      <c r="M535">
        <v>0</v>
      </c>
      <c r="N535">
        <v>0</v>
      </c>
      <c r="O535" t="s">
        <v>40</v>
      </c>
      <c r="P535" t="str">
        <f>UPPER(Table1[[#This Row],[Venue]])</f>
        <v>AWAY</v>
      </c>
    </row>
    <row r="536" spans="1:16" hidden="1" x14ac:dyDescent="0.45">
      <c r="A536">
        <v>40000946</v>
      </c>
      <c r="B536" t="s">
        <v>273</v>
      </c>
      <c r="C536">
        <v>44843</v>
      </c>
      <c r="D536">
        <v>35316</v>
      </c>
      <c r="E536">
        <v>20222023</v>
      </c>
      <c r="F536" t="s">
        <v>17</v>
      </c>
      <c r="G536" t="s">
        <v>18</v>
      </c>
      <c r="H536">
        <v>4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 t="s">
        <v>19</v>
      </c>
      <c r="P536" t="str">
        <f>UPPER(Table1[[#This Row],[Venue]])</f>
        <v>HOME</v>
      </c>
    </row>
    <row r="537" spans="1:16" hidden="1" x14ac:dyDescent="0.45">
      <c r="A537">
        <v>40000946</v>
      </c>
      <c r="B537" t="s">
        <v>273</v>
      </c>
      <c r="C537">
        <v>44843</v>
      </c>
      <c r="D537">
        <v>35316</v>
      </c>
      <c r="E537">
        <v>20222023</v>
      </c>
      <c r="F537" t="s">
        <v>17</v>
      </c>
      <c r="G537" t="s">
        <v>20</v>
      </c>
      <c r="H537">
        <v>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 t="s">
        <v>19</v>
      </c>
      <c r="P537" t="str">
        <f>UPPER(Table1[[#This Row],[Venue]])</f>
        <v>HOME</v>
      </c>
    </row>
    <row r="538" spans="1:16" hidden="1" x14ac:dyDescent="0.45">
      <c r="A538">
        <v>40000946</v>
      </c>
      <c r="B538" t="s">
        <v>273</v>
      </c>
      <c r="C538">
        <v>44843</v>
      </c>
      <c r="D538">
        <v>35316</v>
      </c>
      <c r="E538">
        <v>20222023</v>
      </c>
      <c r="F538" t="s">
        <v>17</v>
      </c>
      <c r="G538" t="s">
        <v>21</v>
      </c>
      <c r="H538">
        <v>6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2</v>
      </c>
      <c r="O538" t="s">
        <v>19</v>
      </c>
      <c r="P538" t="str">
        <f>UPPER(Table1[[#This Row],[Venue]])</f>
        <v>HOME</v>
      </c>
    </row>
    <row r="539" spans="1:16" hidden="1" x14ac:dyDescent="0.45">
      <c r="A539">
        <v>40000946</v>
      </c>
      <c r="B539" t="s">
        <v>273</v>
      </c>
      <c r="C539">
        <v>44843</v>
      </c>
      <c r="D539">
        <v>35316</v>
      </c>
      <c r="E539">
        <v>20222023</v>
      </c>
      <c r="F539" t="s">
        <v>17</v>
      </c>
      <c r="G539" t="s">
        <v>22</v>
      </c>
      <c r="H539">
        <v>8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 t="s">
        <v>19</v>
      </c>
      <c r="P539" t="str">
        <f>UPPER(Table1[[#This Row],[Venue]])</f>
        <v>HOME</v>
      </c>
    </row>
    <row r="540" spans="1:16" hidden="1" x14ac:dyDescent="0.45">
      <c r="A540">
        <v>40000946</v>
      </c>
      <c r="B540" t="s">
        <v>273</v>
      </c>
      <c r="C540">
        <v>44843</v>
      </c>
      <c r="D540">
        <v>35316</v>
      </c>
      <c r="E540">
        <v>20222023</v>
      </c>
      <c r="F540" t="s">
        <v>17</v>
      </c>
      <c r="G540" t="s">
        <v>24</v>
      </c>
      <c r="H540">
        <v>11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 t="s">
        <v>19</v>
      </c>
      <c r="P540" t="str">
        <f>UPPER(Table1[[#This Row],[Venue]])</f>
        <v>HOME</v>
      </c>
    </row>
    <row r="541" spans="1:16" hidden="1" x14ac:dyDescent="0.45">
      <c r="A541">
        <v>40000946</v>
      </c>
      <c r="B541" t="s">
        <v>273</v>
      </c>
      <c r="C541">
        <v>44843</v>
      </c>
      <c r="D541">
        <v>35316</v>
      </c>
      <c r="E541">
        <v>20222023</v>
      </c>
      <c r="F541" t="s">
        <v>17</v>
      </c>
      <c r="G541" t="s">
        <v>25</v>
      </c>
      <c r="H541">
        <v>24</v>
      </c>
      <c r="I541">
        <v>2</v>
      </c>
      <c r="J541">
        <v>1</v>
      </c>
      <c r="K541">
        <v>1</v>
      </c>
      <c r="L541">
        <v>1</v>
      </c>
      <c r="M541">
        <v>0</v>
      </c>
      <c r="N541">
        <v>0</v>
      </c>
      <c r="O541" t="s">
        <v>19</v>
      </c>
      <c r="P541" t="str">
        <f>UPPER(Table1[[#This Row],[Venue]])</f>
        <v>HOME</v>
      </c>
    </row>
    <row r="542" spans="1:16" hidden="1" x14ac:dyDescent="0.45">
      <c r="A542">
        <v>40000946</v>
      </c>
      <c r="B542" t="s">
        <v>273</v>
      </c>
      <c r="C542">
        <v>44843</v>
      </c>
      <c r="D542">
        <v>35316</v>
      </c>
      <c r="E542">
        <v>20222023</v>
      </c>
      <c r="F542" t="s">
        <v>17</v>
      </c>
      <c r="G542" t="s">
        <v>192</v>
      </c>
      <c r="H542">
        <v>32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 t="s">
        <v>19</v>
      </c>
      <c r="P542" t="str">
        <f>UPPER(Table1[[#This Row],[Venue]])</f>
        <v>HOME</v>
      </c>
    </row>
    <row r="543" spans="1:16" hidden="1" x14ac:dyDescent="0.45">
      <c r="A543">
        <v>40000946</v>
      </c>
      <c r="B543" t="s">
        <v>273</v>
      </c>
      <c r="C543">
        <v>44843</v>
      </c>
      <c r="D543">
        <v>35316</v>
      </c>
      <c r="E543">
        <v>20222023</v>
      </c>
      <c r="F543" t="s">
        <v>17</v>
      </c>
      <c r="G543" t="s">
        <v>193</v>
      </c>
      <c r="H543">
        <v>36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 t="s">
        <v>19</v>
      </c>
      <c r="P543" t="str">
        <f>UPPER(Table1[[#This Row],[Venue]])</f>
        <v>HOME</v>
      </c>
    </row>
    <row r="544" spans="1:16" hidden="1" x14ac:dyDescent="0.45">
      <c r="A544">
        <v>40000946</v>
      </c>
      <c r="B544" t="s">
        <v>273</v>
      </c>
      <c r="C544">
        <v>44843</v>
      </c>
      <c r="D544">
        <v>35316</v>
      </c>
      <c r="E544">
        <v>20222023</v>
      </c>
      <c r="F544" t="s">
        <v>17</v>
      </c>
      <c r="G544" t="s">
        <v>27</v>
      </c>
      <c r="H544">
        <v>40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 t="s">
        <v>19</v>
      </c>
      <c r="P544" t="str">
        <f>UPPER(Table1[[#This Row],[Venue]])</f>
        <v>HOME</v>
      </c>
    </row>
    <row r="545" spans="1:16" hidden="1" x14ac:dyDescent="0.45">
      <c r="A545">
        <v>40000946</v>
      </c>
      <c r="B545" t="s">
        <v>273</v>
      </c>
      <c r="C545">
        <v>44843</v>
      </c>
      <c r="D545">
        <v>35316</v>
      </c>
      <c r="E545">
        <v>20222023</v>
      </c>
      <c r="F545" t="s">
        <v>17</v>
      </c>
      <c r="G545" t="s">
        <v>28</v>
      </c>
      <c r="H545">
        <v>41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 t="s">
        <v>19</v>
      </c>
      <c r="P545" t="str">
        <f>UPPER(Table1[[#This Row],[Venue]])</f>
        <v>HOME</v>
      </c>
    </row>
    <row r="546" spans="1:16" hidden="1" x14ac:dyDescent="0.45">
      <c r="A546">
        <v>40000946</v>
      </c>
      <c r="B546" t="s">
        <v>273</v>
      </c>
      <c r="C546">
        <v>44843</v>
      </c>
      <c r="D546">
        <v>35316</v>
      </c>
      <c r="E546">
        <v>20222023</v>
      </c>
      <c r="F546" t="s">
        <v>17</v>
      </c>
      <c r="G546" t="s">
        <v>29</v>
      </c>
      <c r="H546">
        <v>44</v>
      </c>
      <c r="I546">
        <v>2</v>
      </c>
      <c r="J546">
        <v>0</v>
      </c>
      <c r="K546">
        <v>1</v>
      </c>
      <c r="L546">
        <v>2</v>
      </c>
      <c r="M546">
        <v>0</v>
      </c>
      <c r="N546">
        <v>0</v>
      </c>
      <c r="O546" t="s">
        <v>19</v>
      </c>
      <c r="P546" t="str">
        <f>UPPER(Table1[[#This Row],[Venue]])</f>
        <v>HOME</v>
      </c>
    </row>
    <row r="547" spans="1:16" hidden="1" x14ac:dyDescent="0.45">
      <c r="A547">
        <v>40000946</v>
      </c>
      <c r="B547" t="s">
        <v>273</v>
      </c>
      <c r="C547">
        <v>44843</v>
      </c>
      <c r="D547">
        <v>35316</v>
      </c>
      <c r="E547">
        <v>20222023</v>
      </c>
      <c r="F547" t="s">
        <v>17</v>
      </c>
      <c r="G547" t="s">
        <v>30</v>
      </c>
      <c r="H547">
        <v>55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 t="s">
        <v>19</v>
      </c>
      <c r="P547" t="str">
        <f>UPPER(Table1[[#This Row],[Venue]])</f>
        <v>HOME</v>
      </c>
    </row>
    <row r="548" spans="1:16" hidden="1" x14ac:dyDescent="0.45">
      <c r="A548">
        <v>40000946</v>
      </c>
      <c r="B548" t="s">
        <v>273</v>
      </c>
      <c r="C548">
        <v>44843</v>
      </c>
      <c r="D548">
        <v>35316</v>
      </c>
      <c r="E548">
        <v>20222023</v>
      </c>
      <c r="F548" t="s">
        <v>17</v>
      </c>
      <c r="G548" t="s">
        <v>32</v>
      </c>
      <c r="H548">
        <v>66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 t="s">
        <v>19</v>
      </c>
      <c r="P548" t="str">
        <f>UPPER(Table1[[#This Row],[Venue]])</f>
        <v>HOME</v>
      </c>
    </row>
    <row r="549" spans="1:16" hidden="1" x14ac:dyDescent="0.45">
      <c r="A549">
        <v>40000946</v>
      </c>
      <c r="B549" t="s">
        <v>273</v>
      </c>
      <c r="C549">
        <v>44843</v>
      </c>
      <c r="D549">
        <v>35316</v>
      </c>
      <c r="E549">
        <v>20222023</v>
      </c>
      <c r="F549" t="s">
        <v>17</v>
      </c>
      <c r="G549" t="s">
        <v>33</v>
      </c>
      <c r="H549">
        <v>68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 t="s">
        <v>19</v>
      </c>
      <c r="P549" t="str">
        <f>UPPER(Table1[[#This Row],[Venue]])</f>
        <v>HOME</v>
      </c>
    </row>
    <row r="550" spans="1:16" hidden="1" x14ac:dyDescent="0.45">
      <c r="A550">
        <v>40000946</v>
      </c>
      <c r="B550" t="s">
        <v>273</v>
      </c>
      <c r="C550">
        <v>44843</v>
      </c>
      <c r="D550">
        <v>35316</v>
      </c>
      <c r="E550">
        <v>20222023</v>
      </c>
      <c r="F550" t="s">
        <v>17</v>
      </c>
      <c r="G550" t="s">
        <v>34</v>
      </c>
      <c r="H550">
        <v>74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 t="s">
        <v>19</v>
      </c>
      <c r="P550" t="str">
        <f>UPPER(Table1[[#This Row],[Venue]])</f>
        <v>HOME</v>
      </c>
    </row>
    <row r="551" spans="1:16" hidden="1" x14ac:dyDescent="0.45">
      <c r="A551">
        <v>40000946</v>
      </c>
      <c r="B551" t="s">
        <v>273</v>
      </c>
      <c r="C551">
        <v>44843</v>
      </c>
      <c r="D551">
        <v>35316</v>
      </c>
      <c r="E551">
        <v>20222023</v>
      </c>
      <c r="F551" t="s">
        <v>17</v>
      </c>
      <c r="G551" t="s">
        <v>35</v>
      </c>
      <c r="H551">
        <v>75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 t="s">
        <v>19</v>
      </c>
      <c r="P551" t="str">
        <f>UPPER(Table1[[#This Row],[Venue]])</f>
        <v>HOME</v>
      </c>
    </row>
    <row r="552" spans="1:16" hidden="1" x14ac:dyDescent="0.45">
      <c r="A552">
        <v>40000946</v>
      </c>
      <c r="B552" t="s">
        <v>273</v>
      </c>
      <c r="C552">
        <v>44843</v>
      </c>
      <c r="D552">
        <v>35316</v>
      </c>
      <c r="E552">
        <v>20222023</v>
      </c>
      <c r="F552" t="s">
        <v>17</v>
      </c>
      <c r="G552" t="s">
        <v>36</v>
      </c>
      <c r="H552">
        <v>87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 t="s">
        <v>19</v>
      </c>
      <c r="P552" t="str">
        <f>UPPER(Table1[[#This Row],[Venue]])</f>
        <v>HOME</v>
      </c>
    </row>
    <row r="553" spans="1:16" hidden="1" x14ac:dyDescent="0.45">
      <c r="A553">
        <v>40000946</v>
      </c>
      <c r="B553" t="s">
        <v>273</v>
      </c>
      <c r="C553">
        <v>44843</v>
      </c>
      <c r="D553">
        <v>35316</v>
      </c>
      <c r="E553">
        <v>20222023</v>
      </c>
      <c r="F553" t="s">
        <v>17</v>
      </c>
      <c r="G553" t="s">
        <v>37</v>
      </c>
      <c r="H553">
        <v>90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 t="s">
        <v>19</v>
      </c>
      <c r="P553" t="str">
        <f>UPPER(Table1[[#This Row],[Venue]])</f>
        <v>HOME</v>
      </c>
    </row>
    <row r="554" spans="1:16" hidden="1" x14ac:dyDescent="0.45">
      <c r="A554">
        <v>40000946</v>
      </c>
      <c r="B554" t="s">
        <v>273</v>
      </c>
      <c r="C554">
        <v>44843</v>
      </c>
      <c r="D554">
        <v>35316</v>
      </c>
      <c r="E554">
        <v>20222023</v>
      </c>
      <c r="F554" t="s">
        <v>17</v>
      </c>
      <c r="G554" t="s">
        <v>38</v>
      </c>
      <c r="H554">
        <v>98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2</v>
      </c>
      <c r="O554" t="s">
        <v>19</v>
      </c>
      <c r="P554" t="str">
        <f>UPPER(Table1[[#This Row],[Venue]])</f>
        <v>HOME</v>
      </c>
    </row>
    <row r="555" spans="1:16" hidden="1" x14ac:dyDescent="0.45">
      <c r="A555">
        <v>40000946</v>
      </c>
      <c r="B555" t="s">
        <v>273</v>
      </c>
      <c r="C555">
        <v>44843</v>
      </c>
      <c r="D555">
        <v>35316</v>
      </c>
      <c r="E555">
        <v>20222023</v>
      </c>
      <c r="F555" t="s">
        <v>17</v>
      </c>
      <c r="G555" t="s">
        <v>239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 t="s">
        <v>40</v>
      </c>
      <c r="P555" t="str">
        <f>UPPER(Table1[[#This Row],[Venue]])</f>
        <v>AWAY</v>
      </c>
    </row>
    <row r="556" spans="1:16" hidden="1" x14ac:dyDescent="0.45">
      <c r="A556">
        <v>40000946</v>
      </c>
      <c r="B556" t="s">
        <v>273</v>
      </c>
      <c r="C556">
        <v>44843</v>
      </c>
      <c r="D556">
        <v>35316</v>
      </c>
      <c r="E556">
        <v>20222023</v>
      </c>
      <c r="F556" t="s">
        <v>17</v>
      </c>
      <c r="G556" t="s">
        <v>240</v>
      </c>
      <c r="H556">
        <v>3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2</v>
      </c>
      <c r="O556" t="s">
        <v>40</v>
      </c>
      <c r="P556" t="str">
        <f>UPPER(Table1[[#This Row],[Venue]])</f>
        <v>AWAY</v>
      </c>
    </row>
    <row r="557" spans="1:16" hidden="1" x14ac:dyDescent="0.45">
      <c r="A557">
        <v>40000946</v>
      </c>
      <c r="B557" t="s">
        <v>273</v>
      </c>
      <c r="C557">
        <v>44843</v>
      </c>
      <c r="D557">
        <v>35316</v>
      </c>
      <c r="E557">
        <v>20222023</v>
      </c>
      <c r="F557" t="s">
        <v>17</v>
      </c>
      <c r="G557" t="s">
        <v>241</v>
      </c>
      <c r="H557">
        <v>4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 t="s">
        <v>40</v>
      </c>
      <c r="P557" t="str">
        <f>UPPER(Table1[[#This Row],[Venue]])</f>
        <v>AWAY</v>
      </c>
    </row>
    <row r="558" spans="1:16" hidden="1" x14ac:dyDescent="0.45">
      <c r="A558">
        <v>40000946</v>
      </c>
      <c r="B558" t="s">
        <v>273</v>
      </c>
      <c r="C558">
        <v>44843</v>
      </c>
      <c r="D558">
        <v>35316</v>
      </c>
      <c r="E558">
        <v>20222023</v>
      </c>
      <c r="F558" t="s">
        <v>17</v>
      </c>
      <c r="G558" t="s">
        <v>274</v>
      </c>
      <c r="H558">
        <v>5</v>
      </c>
      <c r="I558">
        <v>2</v>
      </c>
      <c r="J558">
        <v>0</v>
      </c>
      <c r="K558">
        <v>1</v>
      </c>
      <c r="L558">
        <v>2</v>
      </c>
      <c r="M558">
        <v>0</v>
      </c>
      <c r="N558">
        <v>0</v>
      </c>
      <c r="O558" t="s">
        <v>40</v>
      </c>
      <c r="P558" t="str">
        <f>UPPER(Table1[[#This Row],[Venue]])</f>
        <v>AWAY</v>
      </c>
    </row>
    <row r="559" spans="1:16" hidden="1" x14ac:dyDescent="0.45">
      <c r="A559">
        <v>40000946</v>
      </c>
      <c r="B559" t="s">
        <v>273</v>
      </c>
      <c r="C559">
        <v>44843</v>
      </c>
      <c r="D559">
        <v>35316</v>
      </c>
      <c r="E559">
        <v>20222023</v>
      </c>
      <c r="F559" t="s">
        <v>17</v>
      </c>
      <c r="G559" t="s">
        <v>275</v>
      </c>
      <c r="H559">
        <v>7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 t="s">
        <v>40</v>
      </c>
      <c r="P559" t="str">
        <f>UPPER(Table1[[#This Row],[Venue]])</f>
        <v>AWAY</v>
      </c>
    </row>
    <row r="560" spans="1:16" hidden="1" x14ac:dyDescent="0.45">
      <c r="A560">
        <v>40000946</v>
      </c>
      <c r="B560" t="s">
        <v>273</v>
      </c>
      <c r="C560">
        <v>44843</v>
      </c>
      <c r="D560">
        <v>35316</v>
      </c>
      <c r="E560">
        <v>20222023</v>
      </c>
      <c r="F560" t="s">
        <v>17</v>
      </c>
      <c r="G560" t="s">
        <v>276</v>
      </c>
      <c r="H560">
        <v>9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 t="s">
        <v>40</v>
      </c>
      <c r="P560" t="str">
        <f>UPPER(Table1[[#This Row],[Venue]])</f>
        <v>AWAY</v>
      </c>
    </row>
    <row r="561" spans="1:16" hidden="1" x14ac:dyDescent="0.45">
      <c r="A561">
        <v>40000946</v>
      </c>
      <c r="B561" t="s">
        <v>273</v>
      </c>
      <c r="C561">
        <v>44843</v>
      </c>
      <c r="D561">
        <v>35316</v>
      </c>
      <c r="E561">
        <v>20222023</v>
      </c>
      <c r="F561" t="s">
        <v>17</v>
      </c>
      <c r="G561" t="s">
        <v>242</v>
      </c>
      <c r="H561">
        <v>14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 t="s">
        <v>40</v>
      </c>
      <c r="P561" t="str">
        <f>UPPER(Table1[[#This Row],[Venue]])</f>
        <v>AWAY</v>
      </c>
    </row>
    <row r="562" spans="1:16" hidden="1" x14ac:dyDescent="0.45">
      <c r="A562">
        <v>40000946</v>
      </c>
      <c r="B562" t="s">
        <v>273</v>
      </c>
      <c r="C562">
        <v>44843</v>
      </c>
      <c r="D562">
        <v>35316</v>
      </c>
      <c r="E562">
        <v>20222023</v>
      </c>
      <c r="F562" t="s">
        <v>17</v>
      </c>
      <c r="G562" t="s">
        <v>243</v>
      </c>
      <c r="H562">
        <v>17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 t="s">
        <v>40</v>
      </c>
      <c r="P562" t="str">
        <f>UPPER(Table1[[#This Row],[Venue]])</f>
        <v>AWAY</v>
      </c>
    </row>
    <row r="563" spans="1:16" hidden="1" x14ac:dyDescent="0.45">
      <c r="A563">
        <v>40000946</v>
      </c>
      <c r="B563" t="s">
        <v>273</v>
      </c>
      <c r="C563">
        <v>44843</v>
      </c>
      <c r="D563">
        <v>35316</v>
      </c>
      <c r="E563">
        <v>20222023</v>
      </c>
      <c r="F563" t="s">
        <v>17</v>
      </c>
      <c r="G563" t="s">
        <v>244</v>
      </c>
      <c r="H563">
        <v>20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 t="s">
        <v>40</v>
      </c>
      <c r="P563" t="str">
        <f>UPPER(Table1[[#This Row],[Venue]])</f>
        <v>AWAY</v>
      </c>
    </row>
    <row r="564" spans="1:16" hidden="1" x14ac:dyDescent="0.45">
      <c r="A564">
        <v>40000946</v>
      </c>
      <c r="B564" t="s">
        <v>273</v>
      </c>
      <c r="C564">
        <v>44843</v>
      </c>
      <c r="D564">
        <v>35316</v>
      </c>
      <c r="E564">
        <v>20222023</v>
      </c>
      <c r="F564" t="s">
        <v>17</v>
      </c>
      <c r="G564" t="s">
        <v>245</v>
      </c>
      <c r="H564">
        <v>22</v>
      </c>
      <c r="I564">
        <v>2</v>
      </c>
      <c r="J564">
        <v>0</v>
      </c>
      <c r="K564">
        <v>1</v>
      </c>
      <c r="L564">
        <v>2</v>
      </c>
      <c r="M564">
        <v>0</v>
      </c>
      <c r="N564">
        <v>0</v>
      </c>
      <c r="O564" t="s">
        <v>40</v>
      </c>
      <c r="P564" t="str">
        <f>UPPER(Table1[[#This Row],[Venue]])</f>
        <v>AWAY</v>
      </c>
    </row>
    <row r="565" spans="1:16" hidden="1" x14ac:dyDescent="0.45">
      <c r="A565">
        <v>40000946</v>
      </c>
      <c r="B565" t="s">
        <v>273</v>
      </c>
      <c r="C565">
        <v>44843</v>
      </c>
      <c r="D565">
        <v>35316</v>
      </c>
      <c r="E565">
        <v>20222023</v>
      </c>
      <c r="F565" t="s">
        <v>17</v>
      </c>
      <c r="G565" t="s">
        <v>246</v>
      </c>
      <c r="H565">
        <v>23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 t="s">
        <v>40</v>
      </c>
      <c r="P565" t="str">
        <f>UPPER(Table1[[#This Row],[Venue]])</f>
        <v>AWAY</v>
      </c>
    </row>
    <row r="566" spans="1:16" hidden="1" x14ac:dyDescent="0.45">
      <c r="A566">
        <v>40000946</v>
      </c>
      <c r="B566" t="s">
        <v>273</v>
      </c>
      <c r="C566">
        <v>44843</v>
      </c>
      <c r="D566">
        <v>35316</v>
      </c>
      <c r="E566">
        <v>20222023</v>
      </c>
      <c r="F566" t="s">
        <v>17</v>
      </c>
      <c r="G566" t="s">
        <v>247</v>
      </c>
      <c r="H566">
        <v>27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2</v>
      </c>
      <c r="O566" t="s">
        <v>40</v>
      </c>
      <c r="P566" t="str">
        <f>UPPER(Table1[[#This Row],[Venue]])</f>
        <v>AWAY</v>
      </c>
    </row>
    <row r="567" spans="1:16" hidden="1" x14ac:dyDescent="0.45">
      <c r="A567">
        <v>40000946</v>
      </c>
      <c r="B567" t="s">
        <v>273</v>
      </c>
      <c r="C567">
        <v>44843</v>
      </c>
      <c r="D567">
        <v>35316</v>
      </c>
      <c r="E567">
        <v>20222023</v>
      </c>
      <c r="F567" t="s">
        <v>17</v>
      </c>
      <c r="G567" t="s">
        <v>248</v>
      </c>
      <c r="H567">
        <v>31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 t="s">
        <v>40</v>
      </c>
      <c r="P567" t="str">
        <f>UPPER(Table1[[#This Row],[Venue]])</f>
        <v>AWAY</v>
      </c>
    </row>
    <row r="568" spans="1:16" hidden="1" x14ac:dyDescent="0.45">
      <c r="A568">
        <v>40000946</v>
      </c>
      <c r="B568" t="s">
        <v>273</v>
      </c>
      <c r="C568">
        <v>44843</v>
      </c>
      <c r="D568">
        <v>35316</v>
      </c>
      <c r="E568">
        <v>20222023</v>
      </c>
      <c r="F568" t="s">
        <v>17</v>
      </c>
      <c r="G568" t="s">
        <v>251</v>
      </c>
      <c r="H568">
        <v>50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0</v>
      </c>
      <c r="O568" t="s">
        <v>40</v>
      </c>
      <c r="P568" t="str">
        <f>UPPER(Table1[[#This Row],[Venue]])</f>
        <v>AWAY</v>
      </c>
    </row>
    <row r="569" spans="1:16" hidden="1" x14ac:dyDescent="0.45">
      <c r="A569">
        <v>40000946</v>
      </c>
      <c r="B569" t="s">
        <v>273</v>
      </c>
      <c r="C569">
        <v>44843</v>
      </c>
      <c r="D569">
        <v>35316</v>
      </c>
      <c r="E569">
        <v>20222023</v>
      </c>
      <c r="F569" t="s">
        <v>17</v>
      </c>
      <c r="G569" t="s">
        <v>252</v>
      </c>
      <c r="H569">
        <v>63</v>
      </c>
      <c r="I569">
        <v>3</v>
      </c>
      <c r="J569">
        <v>2</v>
      </c>
      <c r="K569">
        <v>1</v>
      </c>
      <c r="L569">
        <v>1</v>
      </c>
      <c r="M569">
        <v>0</v>
      </c>
      <c r="N569">
        <v>0</v>
      </c>
      <c r="O569" t="s">
        <v>40</v>
      </c>
      <c r="P569" t="str">
        <f>UPPER(Table1[[#This Row],[Venue]])</f>
        <v>AWAY</v>
      </c>
    </row>
    <row r="570" spans="1:16" hidden="1" x14ac:dyDescent="0.45">
      <c r="A570">
        <v>40000946</v>
      </c>
      <c r="B570" t="s">
        <v>273</v>
      </c>
      <c r="C570">
        <v>44843</v>
      </c>
      <c r="D570">
        <v>35316</v>
      </c>
      <c r="E570">
        <v>20222023</v>
      </c>
      <c r="F570" t="s">
        <v>17</v>
      </c>
      <c r="G570" t="s">
        <v>253</v>
      </c>
      <c r="H570">
        <v>69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4</v>
      </c>
      <c r="O570" t="s">
        <v>40</v>
      </c>
      <c r="P570" t="str">
        <f>UPPER(Table1[[#This Row],[Venue]])</f>
        <v>AWAY</v>
      </c>
    </row>
    <row r="571" spans="1:16" hidden="1" x14ac:dyDescent="0.45">
      <c r="A571">
        <v>40000946</v>
      </c>
      <c r="B571" t="s">
        <v>273</v>
      </c>
      <c r="C571">
        <v>44843</v>
      </c>
      <c r="D571">
        <v>35316</v>
      </c>
      <c r="E571">
        <v>20222023</v>
      </c>
      <c r="F571" t="s">
        <v>17</v>
      </c>
      <c r="G571" t="s">
        <v>254</v>
      </c>
      <c r="H571">
        <v>77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 t="s">
        <v>40</v>
      </c>
      <c r="P571" t="str">
        <f>UPPER(Table1[[#This Row],[Venue]])</f>
        <v>AWAY</v>
      </c>
    </row>
    <row r="572" spans="1:16" hidden="1" x14ac:dyDescent="0.45">
      <c r="A572">
        <v>40000946</v>
      </c>
      <c r="B572" t="s">
        <v>273</v>
      </c>
      <c r="C572">
        <v>44843</v>
      </c>
      <c r="D572">
        <v>35316</v>
      </c>
      <c r="E572">
        <v>20222023</v>
      </c>
      <c r="F572" t="s">
        <v>17</v>
      </c>
      <c r="G572" t="s">
        <v>255</v>
      </c>
      <c r="H572">
        <v>88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 t="s">
        <v>40</v>
      </c>
      <c r="P572" t="str">
        <f>UPPER(Table1[[#This Row],[Venue]])</f>
        <v>AWAY</v>
      </c>
    </row>
    <row r="573" spans="1:16" hidden="1" x14ac:dyDescent="0.45">
      <c r="A573">
        <v>40000946</v>
      </c>
      <c r="B573" t="s">
        <v>273</v>
      </c>
      <c r="C573">
        <v>44843</v>
      </c>
      <c r="D573">
        <v>35316</v>
      </c>
      <c r="E573">
        <v>20222023</v>
      </c>
      <c r="F573" t="s">
        <v>17</v>
      </c>
      <c r="G573" t="s">
        <v>256</v>
      </c>
      <c r="H573">
        <v>97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 t="s">
        <v>40</v>
      </c>
      <c r="P573" t="str">
        <f>UPPER(Table1[[#This Row],[Venue]])</f>
        <v>AWAY</v>
      </c>
    </row>
    <row r="574" spans="1:16" hidden="1" x14ac:dyDescent="0.45">
      <c r="A574">
        <v>40000950</v>
      </c>
      <c r="B574" t="s">
        <v>277</v>
      </c>
      <c r="C574">
        <v>44845</v>
      </c>
      <c r="D574">
        <v>35320</v>
      </c>
      <c r="E574">
        <v>20222023</v>
      </c>
      <c r="F574" t="s">
        <v>17</v>
      </c>
      <c r="G574" t="s">
        <v>112</v>
      </c>
      <c r="H574">
        <v>10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2</v>
      </c>
      <c r="O574" t="s">
        <v>19</v>
      </c>
      <c r="P574" t="str">
        <f>UPPER(Table1[[#This Row],[Venue]])</f>
        <v>HOME</v>
      </c>
    </row>
    <row r="575" spans="1:16" hidden="1" x14ac:dyDescent="0.45">
      <c r="A575">
        <v>40000950</v>
      </c>
      <c r="B575" t="s">
        <v>277</v>
      </c>
      <c r="C575">
        <v>44845</v>
      </c>
      <c r="D575">
        <v>35320</v>
      </c>
      <c r="E575">
        <v>20222023</v>
      </c>
      <c r="F575" t="s">
        <v>17</v>
      </c>
      <c r="G575" t="s">
        <v>113</v>
      </c>
      <c r="H575">
        <v>13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 t="s">
        <v>19</v>
      </c>
      <c r="P575" t="str">
        <f>UPPER(Table1[[#This Row],[Venue]])</f>
        <v>HOME</v>
      </c>
    </row>
    <row r="576" spans="1:16" hidden="1" x14ac:dyDescent="0.45">
      <c r="A576">
        <v>40000950</v>
      </c>
      <c r="B576" t="s">
        <v>277</v>
      </c>
      <c r="C576">
        <v>44845</v>
      </c>
      <c r="D576">
        <v>35320</v>
      </c>
      <c r="E576">
        <v>20222023</v>
      </c>
      <c r="F576" t="s">
        <v>17</v>
      </c>
      <c r="G576" t="s">
        <v>278</v>
      </c>
      <c r="H576">
        <v>26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 t="s">
        <v>19</v>
      </c>
      <c r="P576" t="str">
        <f>UPPER(Table1[[#This Row],[Venue]])</f>
        <v>HOME</v>
      </c>
    </row>
    <row r="577" spans="1:16" hidden="1" x14ac:dyDescent="0.45">
      <c r="A577">
        <v>40000950</v>
      </c>
      <c r="B577" t="s">
        <v>277</v>
      </c>
      <c r="C577">
        <v>44845</v>
      </c>
      <c r="D577">
        <v>35320</v>
      </c>
      <c r="E577">
        <v>20222023</v>
      </c>
      <c r="F577" t="s">
        <v>17</v>
      </c>
      <c r="G577" t="s">
        <v>115</v>
      </c>
      <c r="H577">
        <v>28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 t="s">
        <v>19</v>
      </c>
      <c r="P577" t="str">
        <f>UPPER(Table1[[#This Row],[Venue]])</f>
        <v>HOME</v>
      </c>
    </row>
    <row r="578" spans="1:16" hidden="1" x14ac:dyDescent="0.45">
      <c r="A578">
        <v>40000950</v>
      </c>
      <c r="B578" t="s">
        <v>277</v>
      </c>
      <c r="C578">
        <v>44845</v>
      </c>
      <c r="D578">
        <v>35320</v>
      </c>
      <c r="E578">
        <v>20222023</v>
      </c>
      <c r="F578" t="s">
        <v>17</v>
      </c>
      <c r="G578" t="s">
        <v>258</v>
      </c>
      <c r="H578">
        <v>29</v>
      </c>
      <c r="I578">
        <v>1</v>
      </c>
      <c r="J578">
        <v>0</v>
      </c>
      <c r="K578">
        <v>1</v>
      </c>
      <c r="L578">
        <v>1</v>
      </c>
      <c r="M578">
        <v>0</v>
      </c>
      <c r="N578">
        <v>0</v>
      </c>
      <c r="O578" t="s">
        <v>19</v>
      </c>
      <c r="P578" t="str">
        <f>UPPER(Table1[[#This Row],[Venue]])</f>
        <v>HOME</v>
      </c>
    </row>
    <row r="579" spans="1:16" hidden="1" x14ac:dyDescent="0.45">
      <c r="A579">
        <v>40000950</v>
      </c>
      <c r="B579" t="s">
        <v>277</v>
      </c>
      <c r="C579">
        <v>44845</v>
      </c>
      <c r="D579">
        <v>35320</v>
      </c>
      <c r="E579">
        <v>20222023</v>
      </c>
      <c r="F579" t="s">
        <v>17</v>
      </c>
      <c r="G579" t="s">
        <v>165</v>
      </c>
      <c r="H579">
        <v>44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  <c r="O579" t="s">
        <v>19</v>
      </c>
      <c r="P579" t="str">
        <f>UPPER(Table1[[#This Row],[Venue]])</f>
        <v>HOME</v>
      </c>
    </row>
    <row r="580" spans="1:16" hidden="1" x14ac:dyDescent="0.45">
      <c r="A580">
        <v>40000950</v>
      </c>
      <c r="B580" t="s">
        <v>277</v>
      </c>
      <c r="C580">
        <v>44845</v>
      </c>
      <c r="D580">
        <v>35320</v>
      </c>
      <c r="E580">
        <v>20222023</v>
      </c>
      <c r="F580" t="s">
        <v>17</v>
      </c>
      <c r="G580" t="s">
        <v>117</v>
      </c>
      <c r="H580">
        <v>49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4</v>
      </c>
      <c r="O580" t="s">
        <v>19</v>
      </c>
      <c r="P580" t="str">
        <f>UPPER(Table1[[#This Row],[Venue]])</f>
        <v>HOME</v>
      </c>
    </row>
    <row r="581" spans="1:16" hidden="1" x14ac:dyDescent="0.45">
      <c r="A581">
        <v>40000950</v>
      </c>
      <c r="B581" t="s">
        <v>277</v>
      </c>
      <c r="C581">
        <v>44845</v>
      </c>
      <c r="D581">
        <v>35320</v>
      </c>
      <c r="E581">
        <v>20222023</v>
      </c>
      <c r="F581" t="s">
        <v>17</v>
      </c>
      <c r="G581" t="s">
        <v>119</v>
      </c>
      <c r="H581">
        <v>59</v>
      </c>
      <c r="I581">
        <v>2</v>
      </c>
      <c r="J581">
        <v>1</v>
      </c>
      <c r="K581">
        <v>1</v>
      </c>
      <c r="L581">
        <v>1</v>
      </c>
      <c r="M581">
        <v>0</v>
      </c>
      <c r="N581">
        <v>2</v>
      </c>
      <c r="O581" t="s">
        <v>19</v>
      </c>
      <c r="P581" t="str">
        <f>UPPER(Table1[[#This Row],[Venue]])</f>
        <v>HOME</v>
      </c>
    </row>
    <row r="582" spans="1:16" hidden="1" x14ac:dyDescent="0.45">
      <c r="A582">
        <v>40000950</v>
      </c>
      <c r="B582" t="s">
        <v>277</v>
      </c>
      <c r="C582">
        <v>44845</v>
      </c>
      <c r="D582">
        <v>35320</v>
      </c>
      <c r="E582">
        <v>20222023</v>
      </c>
      <c r="F582" t="s">
        <v>17</v>
      </c>
      <c r="G582" t="s">
        <v>163</v>
      </c>
      <c r="H582">
        <v>66</v>
      </c>
      <c r="I582">
        <v>2</v>
      </c>
      <c r="J582">
        <v>0</v>
      </c>
      <c r="K582">
        <v>1</v>
      </c>
      <c r="L582">
        <v>2</v>
      </c>
      <c r="M582">
        <v>0</v>
      </c>
      <c r="N582">
        <v>0</v>
      </c>
      <c r="O582" t="s">
        <v>19</v>
      </c>
      <c r="P582" t="str">
        <f>UPPER(Table1[[#This Row],[Venue]])</f>
        <v>HOME</v>
      </c>
    </row>
    <row r="583" spans="1:16" hidden="1" x14ac:dyDescent="0.45">
      <c r="A583">
        <v>40000950</v>
      </c>
      <c r="B583" t="s">
        <v>277</v>
      </c>
      <c r="C583">
        <v>44845</v>
      </c>
      <c r="D583">
        <v>35320</v>
      </c>
      <c r="E583">
        <v>20222023</v>
      </c>
      <c r="F583" t="s">
        <v>17</v>
      </c>
      <c r="G583" t="s">
        <v>121</v>
      </c>
      <c r="H583">
        <v>70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 t="s">
        <v>19</v>
      </c>
      <c r="P583" t="str">
        <f>UPPER(Table1[[#This Row],[Venue]])</f>
        <v>HOME</v>
      </c>
    </row>
    <row r="584" spans="1:16" hidden="1" x14ac:dyDescent="0.45">
      <c r="A584">
        <v>40000950</v>
      </c>
      <c r="B584" t="s">
        <v>277</v>
      </c>
      <c r="C584">
        <v>44845</v>
      </c>
      <c r="D584">
        <v>35320</v>
      </c>
      <c r="E584">
        <v>20222023</v>
      </c>
      <c r="F584" t="s">
        <v>17</v>
      </c>
      <c r="G584" t="s">
        <v>166</v>
      </c>
      <c r="H584">
        <v>71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2</v>
      </c>
      <c r="O584" t="s">
        <v>19</v>
      </c>
      <c r="P584" t="str">
        <f>UPPER(Table1[[#This Row],[Venue]])</f>
        <v>HOME</v>
      </c>
    </row>
    <row r="585" spans="1:16" hidden="1" x14ac:dyDescent="0.45">
      <c r="A585">
        <v>40000950</v>
      </c>
      <c r="B585" t="s">
        <v>277</v>
      </c>
      <c r="C585">
        <v>44845</v>
      </c>
      <c r="D585">
        <v>35320</v>
      </c>
      <c r="E585">
        <v>20222023</v>
      </c>
      <c r="F585" t="s">
        <v>17</v>
      </c>
      <c r="G585" t="s">
        <v>167</v>
      </c>
      <c r="H585">
        <v>72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 t="s">
        <v>19</v>
      </c>
      <c r="P585" t="str">
        <f>UPPER(Table1[[#This Row],[Venue]])</f>
        <v>HOME</v>
      </c>
    </row>
    <row r="586" spans="1:16" hidden="1" x14ac:dyDescent="0.45">
      <c r="A586">
        <v>40000950</v>
      </c>
      <c r="B586" t="s">
        <v>277</v>
      </c>
      <c r="C586">
        <v>44845</v>
      </c>
      <c r="D586">
        <v>35320</v>
      </c>
      <c r="E586">
        <v>20222023</v>
      </c>
      <c r="F586" t="s">
        <v>17</v>
      </c>
      <c r="G586" t="s">
        <v>122</v>
      </c>
      <c r="H586">
        <v>81</v>
      </c>
      <c r="I586">
        <v>2</v>
      </c>
      <c r="J586">
        <v>1</v>
      </c>
      <c r="K586">
        <v>1</v>
      </c>
      <c r="L586">
        <v>1</v>
      </c>
      <c r="M586">
        <v>0</v>
      </c>
      <c r="N586">
        <v>0</v>
      </c>
      <c r="O586" t="s">
        <v>19</v>
      </c>
      <c r="P586" t="str">
        <f>UPPER(Table1[[#This Row],[Venue]])</f>
        <v>HOME</v>
      </c>
    </row>
    <row r="587" spans="1:16" hidden="1" x14ac:dyDescent="0.45">
      <c r="A587">
        <v>40000950</v>
      </c>
      <c r="B587" t="s">
        <v>277</v>
      </c>
      <c r="C587">
        <v>44845</v>
      </c>
      <c r="D587">
        <v>35320</v>
      </c>
      <c r="E587">
        <v>20222023</v>
      </c>
      <c r="F587" t="s">
        <v>17</v>
      </c>
      <c r="G587" t="s">
        <v>190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 t="s">
        <v>40</v>
      </c>
      <c r="P587" t="str">
        <f>UPPER(Table1[[#This Row],[Venue]])</f>
        <v>AWAY</v>
      </c>
    </row>
    <row r="588" spans="1:16" hidden="1" x14ac:dyDescent="0.45">
      <c r="A588">
        <v>40000950</v>
      </c>
      <c r="B588" t="s">
        <v>277</v>
      </c>
      <c r="C588">
        <v>44845</v>
      </c>
      <c r="D588">
        <v>35320</v>
      </c>
      <c r="E588">
        <v>20222023</v>
      </c>
      <c r="F588" t="s">
        <v>17</v>
      </c>
      <c r="G588" t="s">
        <v>60</v>
      </c>
      <c r="H588">
        <v>4</v>
      </c>
      <c r="I588">
        <v>2</v>
      </c>
      <c r="J588">
        <v>0</v>
      </c>
      <c r="K588">
        <v>1</v>
      </c>
      <c r="L588">
        <v>2</v>
      </c>
      <c r="M588">
        <v>0</v>
      </c>
      <c r="N588">
        <v>2</v>
      </c>
      <c r="O588" t="s">
        <v>40</v>
      </c>
      <c r="P588" t="str">
        <f>UPPER(Table1[[#This Row],[Venue]])</f>
        <v>AWAY</v>
      </c>
    </row>
    <row r="589" spans="1:16" hidden="1" x14ac:dyDescent="0.45">
      <c r="A589">
        <v>40000950</v>
      </c>
      <c r="B589" t="s">
        <v>277</v>
      </c>
      <c r="C589">
        <v>44845</v>
      </c>
      <c r="D589">
        <v>35320</v>
      </c>
      <c r="E589">
        <v>20222023</v>
      </c>
      <c r="F589" t="s">
        <v>17</v>
      </c>
      <c r="G589" t="s">
        <v>279</v>
      </c>
      <c r="H589">
        <v>5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 t="s">
        <v>40</v>
      </c>
      <c r="P589" t="str">
        <f>UPPER(Table1[[#This Row],[Venue]])</f>
        <v>AWAY</v>
      </c>
    </row>
    <row r="590" spans="1:16" hidden="1" x14ac:dyDescent="0.45">
      <c r="A590">
        <v>40000950</v>
      </c>
      <c r="B590" t="s">
        <v>277</v>
      </c>
      <c r="C590">
        <v>44845</v>
      </c>
      <c r="D590">
        <v>35320</v>
      </c>
      <c r="E590">
        <v>20222023</v>
      </c>
      <c r="F590" t="s">
        <v>17</v>
      </c>
      <c r="G590" t="s">
        <v>61</v>
      </c>
      <c r="H590">
        <v>6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0</v>
      </c>
      <c r="O590" t="s">
        <v>40</v>
      </c>
      <c r="P590" t="str">
        <f>UPPER(Table1[[#This Row],[Venue]])</f>
        <v>AWAY</v>
      </c>
    </row>
    <row r="591" spans="1:16" hidden="1" x14ac:dyDescent="0.45">
      <c r="A591">
        <v>40000950</v>
      </c>
      <c r="B591" t="s">
        <v>277</v>
      </c>
      <c r="C591">
        <v>44845</v>
      </c>
      <c r="D591">
        <v>35320</v>
      </c>
      <c r="E591">
        <v>20222023</v>
      </c>
      <c r="F591" t="s">
        <v>17</v>
      </c>
      <c r="G591" t="s">
        <v>62</v>
      </c>
      <c r="H591">
        <v>7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 t="s">
        <v>40</v>
      </c>
      <c r="P591" t="str">
        <f>UPPER(Table1[[#This Row],[Venue]])</f>
        <v>AWAY</v>
      </c>
    </row>
    <row r="592" spans="1:16" hidden="1" x14ac:dyDescent="0.45">
      <c r="A592">
        <v>40000950</v>
      </c>
      <c r="B592" t="s">
        <v>277</v>
      </c>
      <c r="C592">
        <v>44845</v>
      </c>
      <c r="D592">
        <v>35320</v>
      </c>
      <c r="E592">
        <v>20222023</v>
      </c>
      <c r="F592" t="s">
        <v>17</v>
      </c>
      <c r="G592" t="s">
        <v>280</v>
      </c>
      <c r="H592">
        <v>9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 t="s">
        <v>40</v>
      </c>
      <c r="P592" t="str">
        <f>UPPER(Table1[[#This Row],[Venue]])</f>
        <v>AWAY</v>
      </c>
    </row>
    <row r="593" spans="1:16" hidden="1" x14ac:dyDescent="0.45">
      <c r="A593">
        <v>40000950</v>
      </c>
      <c r="B593" t="s">
        <v>277</v>
      </c>
      <c r="C593">
        <v>44845</v>
      </c>
      <c r="D593">
        <v>35320</v>
      </c>
      <c r="E593">
        <v>20222023</v>
      </c>
      <c r="F593" t="s">
        <v>17</v>
      </c>
      <c r="G593" t="s">
        <v>63</v>
      </c>
      <c r="H593">
        <v>10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 t="s">
        <v>40</v>
      </c>
      <c r="P593" t="str">
        <f>UPPER(Table1[[#This Row],[Venue]])</f>
        <v>AWAY</v>
      </c>
    </row>
    <row r="594" spans="1:16" hidden="1" x14ac:dyDescent="0.45">
      <c r="A594">
        <v>40000950</v>
      </c>
      <c r="B594" t="s">
        <v>277</v>
      </c>
      <c r="C594">
        <v>44845</v>
      </c>
      <c r="D594">
        <v>35320</v>
      </c>
      <c r="E594">
        <v>20222023</v>
      </c>
      <c r="F594" t="s">
        <v>17</v>
      </c>
      <c r="G594" t="s">
        <v>127</v>
      </c>
      <c r="H594">
        <v>11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 t="s">
        <v>40</v>
      </c>
      <c r="P594" t="str">
        <f>UPPER(Table1[[#This Row],[Venue]])</f>
        <v>AWAY</v>
      </c>
    </row>
    <row r="595" spans="1:16" hidden="1" x14ac:dyDescent="0.45">
      <c r="A595">
        <v>40000950</v>
      </c>
      <c r="B595" t="s">
        <v>277</v>
      </c>
      <c r="C595">
        <v>44845</v>
      </c>
      <c r="D595">
        <v>35320</v>
      </c>
      <c r="E595">
        <v>20222023</v>
      </c>
      <c r="F595" t="s">
        <v>17</v>
      </c>
      <c r="G595" t="s">
        <v>281</v>
      </c>
      <c r="H595">
        <v>13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 t="s">
        <v>40</v>
      </c>
      <c r="P595" t="str">
        <f>UPPER(Table1[[#This Row],[Venue]])</f>
        <v>AWAY</v>
      </c>
    </row>
    <row r="596" spans="1:16" hidden="1" x14ac:dyDescent="0.45">
      <c r="A596">
        <v>40000950</v>
      </c>
      <c r="B596" t="s">
        <v>277</v>
      </c>
      <c r="C596">
        <v>44845</v>
      </c>
      <c r="D596">
        <v>35320</v>
      </c>
      <c r="E596">
        <v>20222023</v>
      </c>
      <c r="F596" t="s">
        <v>17</v>
      </c>
      <c r="G596" t="s">
        <v>64</v>
      </c>
      <c r="H596">
        <v>14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 t="s">
        <v>40</v>
      </c>
      <c r="P596" t="str">
        <f>UPPER(Table1[[#This Row],[Venue]])</f>
        <v>AWAY</v>
      </c>
    </row>
    <row r="597" spans="1:16" hidden="1" x14ac:dyDescent="0.45">
      <c r="A597">
        <v>40000950</v>
      </c>
      <c r="B597" t="s">
        <v>277</v>
      </c>
      <c r="C597">
        <v>44845</v>
      </c>
      <c r="D597">
        <v>35320</v>
      </c>
      <c r="E597">
        <v>20222023</v>
      </c>
      <c r="F597" t="s">
        <v>17</v>
      </c>
      <c r="G597" t="s">
        <v>66</v>
      </c>
      <c r="H597">
        <v>19</v>
      </c>
      <c r="I597">
        <v>2</v>
      </c>
      <c r="J597">
        <v>1</v>
      </c>
      <c r="K597">
        <v>1</v>
      </c>
      <c r="L597">
        <v>1</v>
      </c>
      <c r="M597">
        <v>0</v>
      </c>
      <c r="N597">
        <v>0</v>
      </c>
      <c r="O597" t="s">
        <v>40</v>
      </c>
      <c r="P597" t="str">
        <f>UPPER(Table1[[#This Row],[Venue]])</f>
        <v>AWAY</v>
      </c>
    </row>
    <row r="598" spans="1:16" hidden="1" x14ac:dyDescent="0.45">
      <c r="A598">
        <v>40000950</v>
      </c>
      <c r="B598" t="s">
        <v>277</v>
      </c>
      <c r="C598">
        <v>44845</v>
      </c>
      <c r="D598">
        <v>35320</v>
      </c>
      <c r="E598">
        <v>20222023</v>
      </c>
      <c r="F598" t="s">
        <v>17</v>
      </c>
      <c r="G598" t="s">
        <v>67</v>
      </c>
      <c r="H598">
        <v>21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2</v>
      </c>
      <c r="O598" t="s">
        <v>40</v>
      </c>
      <c r="P598" t="str">
        <f>UPPER(Table1[[#This Row],[Venue]])</f>
        <v>AWAY</v>
      </c>
    </row>
    <row r="599" spans="1:16" hidden="1" x14ac:dyDescent="0.45">
      <c r="A599">
        <v>40000950</v>
      </c>
      <c r="B599" t="s">
        <v>277</v>
      </c>
      <c r="C599">
        <v>44845</v>
      </c>
      <c r="D599">
        <v>35320</v>
      </c>
      <c r="E599">
        <v>20222023</v>
      </c>
      <c r="F599" t="s">
        <v>17</v>
      </c>
      <c r="G599" t="s">
        <v>69</v>
      </c>
      <c r="H599">
        <v>45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 t="s">
        <v>40</v>
      </c>
      <c r="P599" t="str">
        <f>UPPER(Table1[[#This Row],[Venue]])</f>
        <v>AWAY</v>
      </c>
    </row>
    <row r="600" spans="1:16" hidden="1" x14ac:dyDescent="0.45">
      <c r="A600">
        <v>40000950</v>
      </c>
      <c r="B600" t="s">
        <v>277</v>
      </c>
      <c r="C600">
        <v>44845</v>
      </c>
      <c r="D600">
        <v>35320</v>
      </c>
      <c r="E600">
        <v>20222023</v>
      </c>
      <c r="F600" t="s">
        <v>17</v>
      </c>
      <c r="G600" t="s">
        <v>58</v>
      </c>
      <c r="H600">
        <v>47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 t="s">
        <v>40</v>
      </c>
      <c r="P600" t="str">
        <f>UPPER(Table1[[#This Row],[Venue]])</f>
        <v>AWAY</v>
      </c>
    </row>
    <row r="601" spans="1:16" hidden="1" x14ac:dyDescent="0.45">
      <c r="A601">
        <v>40000950</v>
      </c>
      <c r="B601" t="s">
        <v>277</v>
      </c>
      <c r="C601">
        <v>44845</v>
      </c>
      <c r="D601">
        <v>35320</v>
      </c>
      <c r="E601">
        <v>20222023</v>
      </c>
      <c r="F601" t="s">
        <v>17</v>
      </c>
      <c r="G601" t="s">
        <v>71</v>
      </c>
      <c r="H601">
        <v>55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 t="s">
        <v>40</v>
      </c>
      <c r="P601" t="str">
        <f>UPPER(Table1[[#This Row],[Venue]])</f>
        <v>AWAY</v>
      </c>
    </row>
    <row r="602" spans="1:16" hidden="1" x14ac:dyDescent="0.45">
      <c r="A602">
        <v>40000950</v>
      </c>
      <c r="B602" t="s">
        <v>277</v>
      </c>
      <c r="C602">
        <v>44845</v>
      </c>
      <c r="D602">
        <v>35320</v>
      </c>
      <c r="E602">
        <v>20222023</v>
      </c>
      <c r="F602" t="s">
        <v>17</v>
      </c>
      <c r="G602" t="s">
        <v>72</v>
      </c>
      <c r="H602">
        <v>86</v>
      </c>
      <c r="I602">
        <v>3</v>
      </c>
      <c r="J602">
        <v>2</v>
      </c>
      <c r="K602">
        <v>1</v>
      </c>
      <c r="L602">
        <v>1</v>
      </c>
      <c r="M602">
        <v>0</v>
      </c>
      <c r="N602">
        <v>0</v>
      </c>
      <c r="O602" t="s">
        <v>40</v>
      </c>
      <c r="P602" t="str">
        <f>UPPER(Table1[[#This Row],[Venue]])</f>
        <v>AWAY</v>
      </c>
    </row>
    <row r="603" spans="1:16" hidden="1" x14ac:dyDescent="0.45">
      <c r="A603">
        <v>40000950</v>
      </c>
      <c r="B603" t="s">
        <v>277</v>
      </c>
      <c r="C603">
        <v>44845</v>
      </c>
      <c r="D603">
        <v>35320</v>
      </c>
      <c r="E603">
        <v>20222023</v>
      </c>
      <c r="F603" t="s">
        <v>17</v>
      </c>
      <c r="G603" t="s">
        <v>191</v>
      </c>
      <c r="H603">
        <v>89</v>
      </c>
      <c r="I603">
        <v>2</v>
      </c>
      <c r="J603">
        <v>1</v>
      </c>
      <c r="K603">
        <v>1</v>
      </c>
      <c r="L603">
        <v>1</v>
      </c>
      <c r="M603">
        <v>0</v>
      </c>
      <c r="N603">
        <v>0</v>
      </c>
      <c r="O603" t="s">
        <v>40</v>
      </c>
      <c r="P603" t="str">
        <f>UPPER(Table1[[#This Row],[Venue]])</f>
        <v>AWAY</v>
      </c>
    </row>
    <row r="604" spans="1:16" hidden="1" x14ac:dyDescent="0.45">
      <c r="A604">
        <v>40000950</v>
      </c>
      <c r="B604" t="s">
        <v>277</v>
      </c>
      <c r="C604">
        <v>44845</v>
      </c>
      <c r="D604">
        <v>35320</v>
      </c>
      <c r="E604">
        <v>20222023</v>
      </c>
      <c r="F604" t="s">
        <v>17</v>
      </c>
      <c r="G604" t="s">
        <v>73</v>
      </c>
      <c r="H604">
        <v>90</v>
      </c>
      <c r="I604">
        <v>1</v>
      </c>
      <c r="J604">
        <v>0</v>
      </c>
      <c r="K604">
        <v>1</v>
      </c>
      <c r="L604">
        <v>1</v>
      </c>
      <c r="M604">
        <v>0</v>
      </c>
      <c r="N604">
        <v>0</v>
      </c>
      <c r="O604" t="s">
        <v>40</v>
      </c>
      <c r="P604" t="str">
        <f>UPPER(Table1[[#This Row],[Venue]])</f>
        <v>AWAY</v>
      </c>
    </row>
    <row r="605" spans="1:16" hidden="1" x14ac:dyDescent="0.45">
      <c r="A605">
        <v>40000950</v>
      </c>
      <c r="B605" t="s">
        <v>277</v>
      </c>
      <c r="C605">
        <v>44845</v>
      </c>
      <c r="D605">
        <v>35320</v>
      </c>
      <c r="E605">
        <v>20222023</v>
      </c>
      <c r="F605" t="s">
        <v>17</v>
      </c>
      <c r="G605" t="s">
        <v>74</v>
      </c>
      <c r="H605">
        <v>92</v>
      </c>
      <c r="I605">
        <v>3</v>
      </c>
      <c r="J605">
        <v>2</v>
      </c>
      <c r="K605">
        <v>1</v>
      </c>
      <c r="L605">
        <v>1</v>
      </c>
      <c r="M605">
        <v>0</v>
      </c>
      <c r="N605">
        <v>2</v>
      </c>
      <c r="O605" t="s">
        <v>40</v>
      </c>
      <c r="P605" t="str">
        <f>UPPER(Table1[[#This Row],[Venue]])</f>
        <v>AWAY</v>
      </c>
    </row>
    <row r="606" spans="1:16" hidden="1" x14ac:dyDescent="0.45">
      <c r="A606">
        <v>40000950</v>
      </c>
      <c r="B606" t="s">
        <v>277</v>
      </c>
      <c r="C606">
        <v>44845</v>
      </c>
      <c r="D606">
        <v>35320</v>
      </c>
      <c r="E606">
        <v>20222023</v>
      </c>
      <c r="F606" t="s">
        <v>17</v>
      </c>
      <c r="G606" t="s">
        <v>76</v>
      </c>
      <c r="H606">
        <v>99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 t="s">
        <v>40</v>
      </c>
      <c r="P606" t="str">
        <f>UPPER(Table1[[#This Row],[Venue]])</f>
        <v>AWAY</v>
      </c>
    </row>
    <row r="607" spans="1:16" hidden="1" x14ac:dyDescent="0.45">
      <c r="A607">
        <v>40000949</v>
      </c>
      <c r="B607" t="s">
        <v>282</v>
      </c>
      <c r="C607">
        <v>44846</v>
      </c>
      <c r="D607">
        <v>35319</v>
      </c>
      <c r="E607">
        <v>20222023</v>
      </c>
      <c r="F607" t="s">
        <v>17</v>
      </c>
      <c r="G607" t="s">
        <v>18</v>
      </c>
      <c r="H607">
        <v>4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 t="s">
        <v>19</v>
      </c>
      <c r="P607" t="str">
        <f>UPPER(Table1[[#This Row],[Venue]])</f>
        <v>HOME</v>
      </c>
    </row>
    <row r="608" spans="1:16" hidden="1" x14ac:dyDescent="0.45">
      <c r="A608">
        <v>40000949</v>
      </c>
      <c r="B608" t="s">
        <v>282</v>
      </c>
      <c r="C608">
        <v>44846</v>
      </c>
      <c r="D608">
        <v>35319</v>
      </c>
      <c r="E608">
        <v>20222023</v>
      </c>
      <c r="F608" t="s">
        <v>17</v>
      </c>
      <c r="G608" t="s">
        <v>20</v>
      </c>
      <c r="H608">
        <v>5</v>
      </c>
      <c r="I608">
        <v>1</v>
      </c>
      <c r="J608">
        <v>0</v>
      </c>
      <c r="K608">
        <v>1</v>
      </c>
      <c r="L608">
        <v>1</v>
      </c>
      <c r="M608">
        <v>0</v>
      </c>
      <c r="N608">
        <v>0</v>
      </c>
      <c r="O608" t="s">
        <v>19</v>
      </c>
      <c r="P608" t="str">
        <f>UPPER(Table1[[#This Row],[Venue]])</f>
        <v>HOME</v>
      </c>
    </row>
    <row r="609" spans="1:16" hidden="1" x14ac:dyDescent="0.45">
      <c r="A609">
        <v>40000949</v>
      </c>
      <c r="B609" t="s">
        <v>282</v>
      </c>
      <c r="C609">
        <v>44846</v>
      </c>
      <c r="D609">
        <v>35319</v>
      </c>
      <c r="E609">
        <v>20222023</v>
      </c>
      <c r="F609" t="s">
        <v>17</v>
      </c>
      <c r="G609" t="s">
        <v>21</v>
      </c>
      <c r="H609">
        <v>6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 t="s">
        <v>19</v>
      </c>
      <c r="P609" t="str">
        <f>UPPER(Table1[[#This Row],[Venue]])</f>
        <v>HOME</v>
      </c>
    </row>
    <row r="610" spans="1:16" hidden="1" x14ac:dyDescent="0.45">
      <c r="A610">
        <v>40000949</v>
      </c>
      <c r="B610" t="s">
        <v>282</v>
      </c>
      <c r="C610">
        <v>44846</v>
      </c>
      <c r="D610">
        <v>35319</v>
      </c>
      <c r="E610">
        <v>20222023</v>
      </c>
      <c r="F610" t="s">
        <v>17</v>
      </c>
      <c r="G610" t="s">
        <v>23</v>
      </c>
      <c r="H610">
        <v>10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 t="s">
        <v>19</v>
      </c>
      <c r="P610" t="str">
        <f>UPPER(Table1[[#This Row],[Venue]])</f>
        <v>HOME</v>
      </c>
    </row>
    <row r="611" spans="1:16" hidden="1" x14ac:dyDescent="0.45">
      <c r="A611">
        <v>40000949</v>
      </c>
      <c r="B611" t="s">
        <v>282</v>
      </c>
      <c r="C611">
        <v>44846</v>
      </c>
      <c r="D611">
        <v>35319</v>
      </c>
      <c r="E611">
        <v>20222023</v>
      </c>
      <c r="F611" t="s">
        <v>17</v>
      </c>
      <c r="G611" t="s">
        <v>24</v>
      </c>
      <c r="H611">
        <v>11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 t="s">
        <v>19</v>
      </c>
      <c r="P611" t="str">
        <f>UPPER(Table1[[#This Row],[Venue]])</f>
        <v>HOME</v>
      </c>
    </row>
    <row r="612" spans="1:16" hidden="1" x14ac:dyDescent="0.45">
      <c r="A612">
        <v>40000949</v>
      </c>
      <c r="B612" t="s">
        <v>282</v>
      </c>
      <c r="C612">
        <v>44846</v>
      </c>
      <c r="D612">
        <v>35319</v>
      </c>
      <c r="E612">
        <v>20222023</v>
      </c>
      <c r="F612" t="s">
        <v>17</v>
      </c>
      <c r="G612" t="s">
        <v>25</v>
      </c>
      <c r="H612">
        <v>24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 t="s">
        <v>19</v>
      </c>
      <c r="P612" t="str">
        <f>UPPER(Table1[[#This Row],[Venue]])</f>
        <v>HOME</v>
      </c>
    </row>
    <row r="613" spans="1:16" hidden="1" x14ac:dyDescent="0.45">
      <c r="A613">
        <v>40000949</v>
      </c>
      <c r="B613" t="s">
        <v>282</v>
      </c>
      <c r="C613">
        <v>44846</v>
      </c>
      <c r="D613">
        <v>35319</v>
      </c>
      <c r="E613">
        <v>20222023</v>
      </c>
      <c r="F613" t="s">
        <v>17</v>
      </c>
      <c r="G613" t="s">
        <v>192</v>
      </c>
      <c r="H613">
        <v>32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 t="s">
        <v>19</v>
      </c>
      <c r="P613" t="str">
        <f>UPPER(Table1[[#This Row],[Venue]])</f>
        <v>HOME</v>
      </c>
    </row>
    <row r="614" spans="1:16" hidden="1" x14ac:dyDescent="0.45">
      <c r="A614">
        <v>40000949</v>
      </c>
      <c r="B614" t="s">
        <v>282</v>
      </c>
      <c r="C614">
        <v>44846</v>
      </c>
      <c r="D614">
        <v>35319</v>
      </c>
      <c r="E614">
        <v>20222023</v>
      </c>
      <c r="F614" t="s">
        <v>17</v>
      </c>
      <c r="G614" t="s">
        <v>27</v>
      </c>
      <c r="H614">
        <v>40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 t="s">
        <v>19</v>
      </c>
      <c r="P614" t="str">
        <f>UPPER(Table1[[#This Row],[Venue]])</f>
        <v>HOME</v>
      </c>
    </row>
    <row r="615" spans="1:16" hidden="1" x14ac:dyDescent="0.45">
      <c r="A615">
        <v>40000949</v>
      </c>
      <c r="B615" t="s">
        <v>282</v>
      </c>
      <c r="C615">
        <v>44846</v>
      </c>
      <c r="D615">
        <v>35319</v>
      </c>
      <c r="E615">
        <v>20222023</v>
      </c>
      <c r="F615" t="s">
        <v>17</v>
      </c>
      <c r="G615" t="s">
        <v>28</v>
      </c>
      <c r="H615">
        <v>41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 t="s">
        <v>19</v>
      </c>
      <c r="P615" t="str">
        <f>UPPER(Table1[[#This Row],[Venue]])</f>
        <v>HOME</v>
      </c>
    </row>
    <row r="616" spans="1:16" hidden="1" x14ac:dyDescent="0.45">
      <c r="A616">
        <v>40000949</v>
      </c>
      <c r="B616" t="s">
        <v>282</v>
      </c>
      <c r="C616">
        <v>44846</v>
      </c>
      <c r="D616">
        <v>35319</v>
      </c>
      <c r="E616">
        <v>20222023</v>
      </c>
      <c r="F616" t="s">
        <v>17</v>
      </c>
      <c r="G616" t="s">
        <v>29</v>
      </c>
      <c r="H616">
        <v>44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 t="s">
        <v>19</v>
      </c>
      <c r="P616" t="str">
        <f>UPPER(Table1[[#This Row],[Venue]])</f>
        <v>HOME</v>
      </c>
    </row>
    <row r="617" spans="1:16" hidden="1" x14ac:dyDescent="0.45">
      <c r="A617">
        <v>40000949</v>
      </c>
      <c r="B617" t="s">
        <v>282</v>
      </c>
      <c r="C617">
        <v>44846</v>
      </c>
      <c r="D617">
        <v>35319</v>
      </c>
      <c r="E617">
        <v>20222023</v>
      </c>
      <c r="F617" t="s">
        <v>17</v>
      </c>
      <c r="G617" t="s">
        <v>30</v>
      </c>
      <c r="H617">
        <v>55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 t="s">
        <v>19</v>
      </c>
      <c r="P617" t="str">
        <f>UPPER(Table1[[#This Row],[Venue]])</f>
        <v>HOME</v>
      </c>
    </row>
    <row r="618" spans="1:16" hidden="1" x14ac:dyDescent="0.45">
      <c r="A618">
        <v>40000949</v>
      </c>
      <c r="B618" t="s">
        <v>282</v>
      </c>
      <c r="C618">
        <v>44846</v>
      </c>
      <c r="D618">
        <v>35319</v>
      </c>
      <c r="E618">
        <v>20222023</v>
      </c>
      <c r="F618" t="s">
        <v>17</v>
      </c>
      <c r="G618" t="s">
        <v>32</v>
      </c>
      <c r="H618">
        <v>66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 t="s">
        <v>19</v>
      </c>
      <c r="P618" t="str">
        <f>UPPER(Table1[[#This Row],[Venue]])</f>
        <v>HOME</v>
      </c>
    </row>
    <row r="619" spans="1:16" hidden="1" x14ac:dyDescent="0.45">
      <c r="A619">
        <v>40000949</v>
      </c>
      <c r="B619" t="s">
        <v>282</v>
      </c>
      <c r="C619">
        <v>44846</v>
      </c>
      <c r="D619">
        <v>35319</v>
      </c>
      <c r="E619">
        <v>20222023</v>
      </c>
      <c r="F619" t="s">
        <v>17</v>
      </c>
      <c r="G619" t="s">
        <v>33</v>
      </c>
      <c r="H619">
        <v>68</v>
      </c>
      <c r="I619">
        <v>1</v>
      </c>
      <c r="J619">
        <v>0</v>
      </c>
      <c r="K619">
        <v>1</v>
      </c>
      <c r="L619">
        <v>1</v>
      </c>
      <c r="M619">
        <v>0</v>
      </c>
      <c r="N619">
        <v>0</v>
      </c>
      <c r="O619" t="s">
        <v>19</v>
      </c>
      <c r="P619" t="str">
        <f>UPPER(Table1[[#This Row],[Venue]])</f>
        <v>HOME</v>
      </c>
    </row>
    <row r="620" spans="1:16" hidden="1" x14ac:dyDescent="0.45">
      <c r="A620">
        <v>40000949</v>
      </c>
      <c r="B620" t="s">
        <v>282</v>
      </c>
      <c r="C620">
        <v>44846</v>
      </c>
      <c r="D620">
        <v>35319</v>
      </c>
      <c r="E620">
        <v>20222023</v>
      </c>
      <c r="F620" t="s">
        <v>17</v>
      </c>
      <c r="G620" t="s">
        <v>34</v>
      </c>
      <c r="H620">
        <v>74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 t="s">
        <v>19</v>
      </c>
      <c r="P620" t="str">
        <f>UPPER(Table1[[#This Row],[Venue]])</f>
        <v>HOME</v>
      </c>
    </row>
    <row r="621" spans="1:16" hidden="1" x14ac:dyDescent="0.45">
      <c r="A621">
        <v>40000949</v>
      </c>
      <c r="B621" t="s">
        <v>282</v>
      </c>
      <c r="C621">
        <v>44846</v>
      </c>
      <c r="D621">
        <v>35319</v>
      </c>
      <c r="E621">
        <v>20222023</v>
      </c>
      <c r="F621" t="s">
        <v>17</v>
      </c>
      <c r="G621" t="s">
        <v>35</v>
      </c>
      <c r="H621">
        <v>75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 t="s">
        <v>19</v>
      </c>
      <c r="P621" t="str">
        <f>UPPER(Table1[[#This Row],[Venue]])</f>
        <v>HOME</v>
      </c>
    </row>
    <row r="622" spans="1:16" hidden="1" x14ac:dyDescent="0.45">
      <c r="A622">
        <v>40000949</v>
      </c>
      <c r="B622" t="s">
        <v>282</v>
      </c>
      <c r="C622">
        <v>44846</v>
      </c>
      <c r="D622">
        <v>35319</v>
      </c>
      <c r="E622">
        <v>20222023</v>
      </c>
      <c r="F622" t="s">
        <v>17</v>
      </c>
      <c r="G622" t="s">
        <v>36</v>
      </c>
      <c r="H622">
        <v>87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 t="s">
        <v>19</v>
      </c>
      <c r="P622" t="str">
        <f>UPPER(Table1[[#This Row],[Venue]])</f>
        <v>HOME</v>
      </c>
    </row>
    <row r="623" spans="1:16" hidden="1" x14ac:dyDescent="0.45">
      <c r="A623">
        <v>40000949</v>
      </c>
      <c r="B623" t="s">
        <v>282</v>
      </c>
      <c r="C623">
        <v>44846</v>
      </c>
      <c r="D623">
        <v>35319</v>
      </c>
      <c r="E623">
        <v>20222023</v>
      </c>
      <c r="F623" t="s">
        <v>17</v>
      </c>
      <c r="G623" t="s">
        <v>37</v>
      </c>
      <c r="H623">
        <v>90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 t="s">
        <v>19</v>
      </c>
      <c r="P623" t="str">
        <f>UPPER(Table1[[#This Row],[Venue]])</f>
        <v>HOME</v>
      </c>
    </row>
    <row r="624" spans="1:16" hidden="1" x14ac:dyDescent="0.45">
      <c r="A624">
        <v>40000949</v>
      </c>
      <c r="B624" t="s">
        <v>282</v>
      </c>
      <c r="C624">
        <v>44846</v>
      </c>
      <c r="D624">
        <v>35319</v>
      </c>
      <c r="E624">
        <v>20222023</v>
      </c>
      <c r="F624" t="s">
        <v>17</v>
      </c>
      <c r="G624" t="s">
        <v>22</v>
      </c>
      <c r="H624">
        <v>90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 t="s">
        <v>19</v>
      </c>
      <c r="P624" t="str">
        <f>UPPER(Table1[[#This Row],[Venue]])</f>
        <v>HOME</v>
      </c>
    </row>
    <row r="625" spans="1:16" hidden="1" x14ac:dyDescent="0.45">
      <c r="A625">
        <v>40000949</v>
      </c>
      <c r="B625" t="s">
        <v>282</v>
      </c>
      <c r="C625">
        <v>44846</v>
      </c>
      <c r="D625">
        <v>35319</v>
      </c>
      <c r="E625">
        <v>20222023</v>
      </c>
      <c r="F625" t="s">
        <v>17</v>
      </c>
      <c r="G625" t="s">
        <v>38</v>
      </c>
      <c r="H625">
        <v>98</v>
      </c>
      <c r="I625">
        <v>1</v>
      </c>
      <c r="J625">
        <v>0</v>
      </c>
      <c r="K625">
        <v>1</v>
      </c>
      <c r="L625">
        <v>1</v>
      </c>
      <c r="M625">
        <v>0</v>
      </c>
      <c r="N625">
        <v>0</v>
      </c>
      <c r="O625" t="s">
        <v>19</v>
      </c>
      <c r="P625" t="str">
        <f>UPPER(Table1[[#This Row],[Venue]])</f>
        <v>HOME</v>
      </c>
    </row>
    <row r="626" spans="1:16" hidden="1" x14ac:dyDescent="0.45">
      <c r="A626">
        <v>40000949</v>
      </c>
      <c r="B626" t="s">
        <v>282</v>
      </c>
      <c r="C626">
        <v>44846</v>
      </c>
      <c r="D626">
        <v>35319</v>
      </c>
      <c r="E626">
        <v>20222023</v>
      </c>
      <c r="F626" t="s">
        <v>17</v>
      </c>
      <c r="G626" t="s">
        <v>283</v>
      </c>
      <c r="H626">
        <v>2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2</v>
      </c>
      <c r="O626" t="s">
        <v>40</v>
      </c>
      <c r="P626" t="str">
        <f>UPPER(Table1[[#This Row],[Venue]])</f>
        <v>AWAY</v>
      </c>
    </row>
    <row r="627" spans="1:16" hidden="1" x14ac:dyDescent="0.45">
      <c r="A627">
        <v>40000949</v>
      </c>
      <c r="B627" t="s">
        <v>282</v>
      </c>
      <c r="C627">
        <v>44846</v>
      </c>
      <c r="D627">
        <v>35319</v>
      </c>
      <c r="E627">
        <v>20222023</v>
      </c>
      <c r="F627" t="s">
        <v>17</v>
      </c>
      <c r="G627" t="s">
        <v>96</v>
      </c>
      <c r="H627">
        <v>10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2</v>
      </c>
      <c r="O627" t="s">
        <v>40</v>
      </c>
      <c r="P627" t="str">
        <f>UPPER(Table1[[#This Row],[Venue]])</f>
        <v>AWAY</v>
      </c>
    </row>
    <row r="628" spans="1:16" hidden="1" x14ac:dyDescent="0.45">
      <c r="A628">
        <v>40000949</v>
      </c>
      <c r="B628" t="s">
        <v>282</v>
      </c>
      <c r="C628">
        <v>44846</v>
      </c>
      <c r="D628">
        <v>35319</v>
      </c>
      <c r="E628">
        <v>20222023</v>
      </c>
      <c r="F628" t="s">
        <v>17</v>
      </c>
      <c r="G628" t="s">
        <v>284</v>
      </c>
      <c r="H628">
        <v>14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 t="s">
        <v>40</v>
      </c>
      <c r="P628" t="str">
        <f>UPPER(Table1[[#This Row],[Venue]])</f>
        <v>AWAY</v>
      </c>
    </row>
    <row r="629" spans="1:16" hidden="1" x14ac:dyDescent="0.45">
      <c r="A629">
        <v>40000949</v>
      </c>
      <c r="B629" t="s">
        <v>282</v>
      </c>
      <c r="C629">
        <v>44846</v>
      </c>
      <c r="D629">
        <v>35319</v>
      </c>
      <c r="E629">
        <v>20222023</v>
      </c>
      <c r="F629" t="s">
        <v>17</v>
      </c>
      <c r="G629" t="s">
        <v>98</v>
      </c>
      <c r="H629">
        <v>16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 t="s">
        <v>40</v>
      </c>
      <c r="P629" t="str">
        <f>UPPER(Table1[[#This Row],[Venue]])</f>
        <v>AWAY</v>
      </c>
    </row>
    <row r="630" spans="1:16" hidden="1" x14ac:dyDescent="0.45">
      <c r="A630">
        <v>40000949</v>
      </c>
      <c r="B630" t="s">
        <v>282</v>
      </c>
      <c r="C630">
        <v>44846</v>
      </c>
      <c r="D630">
        <v>35319</v>
      </c>
      <c r="E630">
        <v>20222023</v>
      </c>
      <c r="F630" t="s">
        <v>17</v>
      </c>
      <c r="G630" t="s">
        <v>99</v>
      </c>
      <c r="H630">
        <v>18</v>
      </c>
      <c r="I630">
        <v>2</v>
      </c>
      <c r="J630">
        <v>1</v>
      </c>
      <c r="K630">
        <v>1</v>
      </c>
      <c r="L630">
        <v>1</v>
      </c>
      <c r="M630">
        <v>0</v>
      </c>
      <c r="N630">
        <v>0</v>
      </c>
      <c r="O630" t="s">
        <v>40</v>
      </c>
      <c r="P630" t="str">
        <f>UPPER(Table1[[#This Row],[Venue]])</f>
        <v>AWAY</v>
      </c>
    </row>
    <row r="631" spans="1:16" hidden="1" x14ac:dyDescent="0.45">
      <c r="A631">
        <v>40000949</v>
      </c>
      <c r="B631" t="s">
        <v>282</v>
      </c>
      <c r="C631">
        <v>44846</v>
      </c>
      <c r="D631">
        <v>35319</v>
      </c>
      <c r="E631">
        <v>20222023</v>
      </c>
      <c r="F631" t="s">
        <v>17</v>
      </c>
      <c r="G631" t="s">
        <v>100</v>
      </c>
      <c r="H631">
        <v>19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 t="s">
        <v>40</v>
      </c>
      <c r="P631" t="str">
        <f>UPPER(Table1[[#This Row],[Venue]])</f>
        <v>AWAY</v>
      </c>
    </row>
    <row r="632" spans="1:16" hidden="1" x14ac:dyDescent="0.45">
      <c r="A632">
        <v>40000949</v>
      </c>
      <c r="B632" t="s">
        <v>282</v>
      </c>
      <c r="C632">
        <v>44846</v>
      </c>
      <c r="D632">
        <v>35319</v>
      </c>
      <c r="E632">
        <v>20222023</v>
      </c>
      <c r="F632" t="s">
        <v>17</v>
      </c>
      <c r="G632" t="s">
        <v>95</v>
      </c>
      <c r="H632">
        <v>20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 t="s">
        <v>40</v>
      </c>
      <c r="P632" t="str">
        <f>UPPER(Table1[[#This Row],[Venue]])</f>
        <v>AWAY</v>
      </c>
    </row>
    <row r="633" spans="1:16" hidden="1" x14ac:dyDescent="0.45">
      <c r="A633">
        <v>40000949</v>
      </c>
      <c r="B633" t="s">
        <v>282</v>
      </c>
      <c r="C633">
        <v>44846</v>
      </c>
      <c r="D633">
        <v>35319</v>
      </c>
      <c r="E633">
        <v>20222023</v>
      </c>
      <c r="F633" t="s">
        <v>17</v>
      </c>
      <c r="G633" t="s">
        <v>101</v>
      </c>
      <c r="H633">
        <v>23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 t="s">
        <v>40</v>
      </c>
      <c r="P633" t="str">
        <f>UPPER(Table1[[#This Row],[Venue]])</f>
        <v>AWAY</v>
      </c>
    </row>
    <row r="634" spans="1:16" hidden="1" x14ac:dyDescent="0.45">
      <c r="A634">
        <v>40000949</v>
      </c>
      <c r="B634" t="s">
        <v>282</v>
      </c>
      <c r="C634">
        <v>44846</v>
      </c>
      <c r="D634">
        <v>35319</v>
      </c>
      <c r="E634">
        <v>20222023</v>
      </c>
      <c r="F634" t="s">
        <v>17</v>
      </c>
      <c r="G634" t="s">
        <v>97</v>
      </c>
      <c r="H634">
        <v>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 t="s">
        <v>40</v>
      </c>
      <c r="P634" t="str">
        <f>UPPER(Table1[[#This Row],[Venue]])</f>
        <v>AWAY</v>
      </c>
    </row>
    <row r="635" spans="1:16" hidden="1" x14ac:dyDescent="0.45">
      <c r="A635">
        <v>40000949</v>
      </c>
      <c r="B635" t="s">
        <v>282</v>
      </c>
      <c r="C635">
        <v>44846</v>
      </c>
      <c r="D635">
        <v>35319</v>
      </c>
      <c r="E635">
        <v>20222023</v>
      </c>
      <c r="F635" t="s">
        <v>17</v>
      </c>
      <c r="G635" t="s">
        <v>285</v>
      </c>
      <c r="H635">
        <v>25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 t="s">
        <v>40</v>
      </c>
      <c r="P635" t="str">
        <f>UPPER(Table1[[#This Row],[Venue]])</f>
        <v>AWAY</v>
      </c>
    </row>
    <row r="636" spans="1:16" hidden="1" x14ac:dyDescent="0.45">
      <c r="A636">
        <v>40000949</v>
      </c>
      <c r="B636" t="s">
        <v>282</v>
      </c>
      <c r="C636">
        <v>44846</v>
      </c>
      <c r="D636">
        <v>35319</v>
      </c>
      <c r="E636">
        <v>20222023</v>
      </c>
      <c r="F636" t="s">
        <v>17</v>
      </c>
      <c r="G636" t="s">
        <v>102</v>
      </c>
      <c r="H636">
        <v>27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 t="s">
        <v>40</v>
      </c>
      <c r="P636" t="str">
        <f>UPPER(Table1[[#This Row],[Venue]])</f>
        <v>AWAY</v>
      </c>
    </row>
    <row r="637" spans="1:16" hidden="1" x14ac:dyDescent="0.45">
      <c r="A637">
        <v>40000949</v>
      </c>
      <c r="B637" t="s">
        <v>282</v>
      </c>
      <c r="C637">
        <v>44846</v>
      </c>
      <c r="D637">
        <v>35319</v>
      </c>
      <c r="E637">
        <v>20222023</v>
      </c>
      <c r="F637" t="s">
        <v>17</v>
      </c>
      <c r="G637" t="s">
        <v>104</v>
      </c>
      <c r="H637">
        <v>48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 t="s">
        <v>40</v>
      </c>
      <c r="P637" t="str">
        <f>UPPER(Table1[[#This Row],[Venue]])</f>
        <v>AWAY</v>
      </c>
    </row>
    <row r="638" spans="1:16" hidden="1" x14ac:dyDescent="0.45">
      <c r="A638">
        <v>40000949</v>
      </c>
      <c r="B638" t="s">
        <v>282</v>
      </c>
      <c r="C638">
        <v>44846</v>
      </c>
      <c r="D638">
        <v>35319</v>
      </c>
      <c r="E638">
        <v>20222023</v>
      </c>
      <c r="F638" t="s">
        <v>17</v>
      </c>
      <c r="G638" t="s">
        <v>106</v>
      </c>
      <c r="H638">
        <v>67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2</v>
      </c>
      <c r="O638" t="s">
        <v>40</v>
      </c>
      <c r="P638" t="str">
        <f>UPPER(Table1[[#This Row],[Venue]])</f>
        <v>AWAY</v>
      </c>
    </row>
    <row r="639" spans="1:16" hidden="1" x14ac:dyDescent="0.45">
      <c r="A639">
        <v>40000949</v>
      </c>
      <c r="B639" t="s">
        <v>282</v>
      </c>
      <c r="C639">
        <v>44846</v>
      </c>
      <c r="D639">
        <v>35319</v>
      </c>
      <c r="E639">
        <v>20222023</v>
      </c>
      <c r="F639" t="s">
        <v>17</v>
      </c>
      <c r="G639" t="s">
        <v>108</v>
      </c>
      <c r="H639">
        <v>88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 t="s">
        <v>40</v>
      </c>
      <c r="P639" t="str">
        <f>UPPER(Table1[[#This Row],[Venue]])</f>
        <v>AWAY</v>
      </c>
    </row>
    <row r="640" spans="1:16" hidden="1" x14ac:dyDescent="0.45">
      <c r="A640">
        <v>40000949</v>
      </c>
      <c r="B640" t="s">
        <v>282</v>
      </c>
      <c r="C640">
        <v>44846</v>
      </c>
      <c r="D640">
        <v>35319</v>
      </c>
      <c r="E640">
        <v>20222023</v>
      </c>
      <c r="F640" t="s">
        <v>17</v>
      </c>
      <c r="G640" t="s">
        <v>109</v>
      </c>
      <c r="H640">
        <v>91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 t="s">
        <v>40</v>
      </c>
      <c r="P640" t="str">
        <f>UPPER(Table1[[#This Row],[Venue]])</f>
        <v>AWAY</v>
      </c>
    </row>
    <row r="641" spans="1:16" hidden="1" x14ac:dyDescent="0.45">
      <c r="A641">
        <v>40000949</v>
      </c>
      <c r="B641" t="s">
        <v>282</v>
      </c>
      <c r="C641">
        <v>44846</v>
      </c>
      <c r="D641">
        <v>35319</v>
      </c>
      <c r="E641">
        <v>20222023</v>
      </c>
      <c r="F641" t="s">
        <v>17</v>
      </c>
      <c r="G641" t="s">
        <v>105</v>
      </c>
      <c r="H641">
        <v>97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 t="s">
        <v>40</v>
      </c>
      <c r="P641" t="str">
        <f>UPPER(Table1[[#This Row],[Venue]])</f>
        <v>AWAY</v>
      </c>
    </row>
    <row r="642" spans="1:16" hidden="1" x14ac:dyDescent="0.45">
      <c r="A642">
        <v>40000949</v>
      </c>
      <c r="B642" t="s">
        <v>282</v>
      </c>
      <c r="C642">
        <v>44846</v>
      </c>
      <c r="D642">
        <v>35319</v>
      </c>
      <c r="E642">
        <v>20222023</v>
      </c>
      <c r="F642" t="s">
        <v>17</v>
      </c>
      <c r="G642" t="s">
        <v>110</v>
      </c>
      <c r="H642">
        <v>98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 t="s">
        <v>40</v>
      </c>
      <c r="P642" t="str">
        <f>UPPER(Table1[[#This Row],[Venue]])</f>
        <v>AWAY</v>
      </c>
    </row>
    <row r="643" spans="1:16" hidden="1" x14ac:dyDescent="0.45">
      <c r="A643">
        <v>40001596</v>
      </c>
      <c r="B643" t="s">
        <v>286</v>
      </c>
      <c r="C643">
        <v>44846</v>
      </c>
      <c r="D643">
        <v>35966</v>
      </c>
      <c r="E643">
        <v>20222023</v>
      </c>
      <c r="F643" t="s">
        <v>17</v>
      </c>
      <c r="G643" t="s">
        <v>195</v>
      </c>
      <c r="H643">
        <v>7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 t="s">
        <v>19</v>
      </c>
      <c r="P643" t="str">
        <f>UPPER(Table1[[#This Row],[Venue]])</f>
        <v>HOME</v>
      </c>
    </row>
    <row r="644" spans="1:16" hidden="1" x14ac:dyDescent="0.45">
      <c r="A644">
        <v>40001596</v>
      </c>
      <c r="B644" t="s">
        <v>286</v>
      </c>
      <c r="C644">
        <v>44846</v>
      </c>
      <c r="D644">
        <v>35966</v>
      </c>
      <c r="E644">
        <v>20222023</v>
      </c>
      <c r="F644" t="s">
        <v>17</v>
      </c>
      <c r="G644" t="s">
        <v>196</v>
      </c>
      <c r="H644">
        <v>14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 t="s">
        <v>19</v>
      </c>
      <c r="P644" t="str">
        <f>UPPER(Table1[[#This Row],[Venue]])</f>
        <v>HOME</v>
      </c>
    </row>
    <row r="645" spans="1:16" hidden="1" x14ac:dyDescent="0.45">
      <c r="A645">
        <v>40001596</v>
      </c>
      <c r="B645" t="s">
        <v>286</v>
      </c>
      <c r="C645">
        <v>44846</v>
      </c>
      <c r="D645">
        <v>35966</v>
      </c>
      <c r="E645">
        <v>20222023</v>
      </c>
      <c r="F645" t="s">
        <v>17</v>
      </c>
      <c r="G645" t="s">
        <v>197</v>
      </c>
      <c r="H645">
        <v>15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 t="s">
        <v>19</v>
      </c>
      <c r="P645" t="str">
        <f>UPPER(Table1[[#This Row],[Venue]])</f>
        <v>HOME</v>
      </c>
    </row>
    <row r="646" spans="1:16" hidden="1" x14ac:dyDescent="0.45">
      <c r="A646">
        <v>40001596</v>
      </c>
      <c r="B646" t="s">
        <v>286</v>
      </c>
      <c r="C646">
        <v>44846</v>
      </c>
      <c r="D646">
        <v>35966</v>
      </c>
      <c r="E646">
        <v>20222023</v>
      </c>
      <c r="F646" t="s">
        <v>17</v>
      </c>
      <c r="G646" t="s">
        <v>198</v>
      </c>
      <c r="H646">
        <v>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2</v>
      </c>
      <c r="O646" t="s">
        <v>19</v>
      </c>
      <c r="P646" t="str">
        <f>UPPER(Table1[[#This Row],[Venue]])</f>
        <v>HOME</v>
      </c>
    </row>
    <row r="647" spans="1:16" hidden="1" x14ac:dyDescent="0.45">
      <c r="A647">
        <v>40001596</v>
      </c>
      <c r="B647" t="s">
        <v>286</v>
      </c>
      <c r="C647">
        <v>44846</v>
      </c>
      <c r="D647">
        <v>35966</v>
      </c>
      <c r="E647">
        <v>20222023</v>
      </c>
      <c r="F647" t="s">
        <v>17</v>
      </c>
      <c r="G647" t="s">
        <v>287</v>
      </c>
      <c r="H647">
        <v>22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 t="s">
        <v>19</v>
      </c>
      <c r="P647" t="str">
        <f>UPPER(Table1[[#This Row],[Venue]])</f>
        <v>HOME</v>
      </c>
    </row>
    <row r="648" spans="1:16" hidden="1" x14ac:dyDescent="0.45">
      <c r="A648">
        <v>40001596</v>
      </c>
      <c r="B648" t="s">
        <v>286</v>
      </c>
      <c r="C648">
        <v>44846</v>
      </c>
      <c r="D648">
        <v>35966</v>
      </c>
      <c r="E648">
        <v>20222023</v>
      </c>
      <c r="F648" t="s">
        <v>17</v>
      </c>
      <c r="G648" t="s">
        <v>199</v>
      </c>
      <c r="H648">
        <v>27</v>
      </c>
      <c r="I648">
        <v>2</v>
      </c>
      <c r="J648">
        <v>0</v>
      </c>
      <c r="K648">
        <v>1</v>
      </c>
      <c r="L648">
        <v>2</v>
      </c>
      <c r="M648">
        <v>0</v>
      </c>
      <c r="N648">
        <v>0</v>
      </c>
      <c r="O648" t="s">
        <v>19</v>
      </c>
      <c r="P648" t="str">
        <f>UPPER(Table1[[#This Row],[Venue]])</f>
        <v>HOME</v>
      </c>
    </row>
    <row r="649" spans="1:16" hidden="1" x14ac:dyDescent="0.45">
      <c r="A649">
        <v>40001596</v>
      </c>
      <c r="B649" t="s">
        <v>286</v>
      </c>
      <c r="C649">
        <v>44846</v>
      </c>
      <c r="D649">
        <v>35966</v>
      </c>
      <c r="E649">
        <v>20222023</v>
      </c>
      <c r="F649" t="s">
        <v>17</v>
      </c>
      <c r="G649" t="s">
        <v>200</v>
      </c>
      <c r="H649">
        <v>31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 t="s">
        <v>19</v>
      </c>
      <c r="P649" t="str">
        <f>UPPER(Table1[[#This Row],[Venue]])</f>
        <v>HOME</v>
      </c>
    </row>
    <row r="650" spans="1:16" hidden="1" x14ac:dyDescent="0.45">
      <c r="A650">
        <v>40001596</v>
      </c>
      <c r="B650" t="s">
        <v>286</v>
      </c>
      <c r="C650">
        <v>44846</v>
      </c>
      <c r="D650">
        <v>35966</v>
      </c>
      <c r="E650">
        <v>20222023</v>
      </c>
      <c r="F650" t="s">
        <v>17</v>
      </c>
      <c r="G650" t="s">
        <v>200</v>
      </c>
      <c r="H650">
        <v>31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 t="s">
        <v>19</v>
      </c>
      <c r="P650" t="str">
        <f>UPPER(Table1[[#This Row],[Venue]])</f>
        <v>HOME</v>
      </c>
    </row>
    <row r="651" spans="1:16" hidden="1" x14ac:dyDescent="0.45">
      <c r="A651">
        <v>40001596</v>
      </c>
      <c r="B651" t="s">
        <v>286</v>
      </c>
      <c r="C651">
        <v>44846</v>
      </c>
      <c r="D651">
        <v>35966</v>
      </c>
      <c r="E651">
        <v>20222023</v>
      </c>
      <c r="F651" t="s">
        <v>17</v>
      </c>
      <c r="G651" t="s">
        <v>202</v>
      </c>
      <c r="H651">
        <v>36</v>
      </c>
      <c r="I651">
        <v>4</v>
      </c>
      <c r="J651">
        <v>1</v>
      </c>
      <c r="K651">
        <v>1</v>
      </c>
      <c r="L651">
        <v>3</v>
      </c>
      <c r="M651">
        <v>0</v>
      </c>
      <c r="N651">
        <v>0</v>
      </c>
      <c r="O651" t="s">
        <v>19</v>
      </c>
      <c r="P651" t="str">
        <f>UPPER(Table1[[#This Row],[Venue]])</f>
        <v>HOME</v>
      </c>
    </row>
    <row r="652" spans="1:16" hidden="1" x14ac:dyDescent="0.45">
      <c r="A652">
        <v>40001596</v>
      </c>
      <c r="B652" t="s">
        <v>286</v>
      </c>
      <c r="C652">
        <v>44846</v>
      </c>
      <c r="D652">
        <v>35966</v>
      </c>
      <c r="E652">
        <v>20222023</v>
      </c>
      <c r="F652" t="s">
        <v>17</v>
      </c>
      <c r="G652" t="s">
        <v>203</v>
      </c>
      <c r="H652">
        <v>44</v>
      </c>
      <c r="I652">
        <v>2</v>
      </c>
      <c r="J652">
        <v>1</v>
      </c>
      <c r="K652">
        <v>1</v>
      </c>
      <c r="L652">
        <v>1</v>
      </c>
      <c r="M652">
        <v>0</v>
      </c>
      <c r="N652">
        <v>0</v>
      </c>
      <c r="O652" t="s">
        <v>19</v>
      </c>
      <c r="P652" t="str">
        <f>UPPER(Table1[[#This Row],[Venue]])</f>
        <v>HOME</v>
      </c>
    </row>
    <row r="653" spans="1:16" hidden="1" x14ac:dyDescent="0.45">
      <c r="A653">
        <v>40001596</v>
      </c>
      <c r="B653" t="s">
        <v>286</v>
      </c>
      <c r="C653">
        <v>44846</v>
      </c>
      <c r="D653">
        <v>35966</v>
      </c>
      <c r="E653">
        <v>20222023</v>
      </c>
      <c r="F653" t="s">
        <v>17</v>
      </c>
      <c r="G653" t="s">
        <v>204</v>
      </c>
      <c r="H653">
        <v>56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 t="s">
        <v>19</v>
      </c>
      <c r="P653" t="str">
        <f>UPPER(Table1[[#This Row],[Venue]])</f>
        <v>HOME</v>
      </c>
    </row>
    <row r="654" spans="1:16" hidden="1" x14ac:dyDescent="0.45">
      <c r="A654">
        <v>40001596</v>
      </c>
      <c r="B654" t="s">
        <v>286</v>
      </c>
      <c r="C654">
        <v>44846</v>
      </c>
      <c r="D654">
        <v>35966</v>
      </c>
      <c r="E654">
        <v>20222023</v>
      </c>
      <c r="F654" t="s">
        <v>17</v>
      </c>
      <c r="G654" t="s">
        <v>205</v>
      </c>
      <c r="H654">
        <v>63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 t="s">
        <v>19</v>
      </c>
      <c r="P654" t="str">
        <f>UPPER(Table1[[#This Row],[Venue]])</f>
        <v>HOME</v>
      </c>
    </row>
    <row r="655" spans="1:16" hidden="1" x14ac:dyDescent="0.45">
      <c r="A655">
        <v>40001596</v>
      </c>
      <c r="B655" t="s">
        <v>286</v>
      </c>
      <c r="C655">
        <v>44846</v>
      </c>
      <c r="D655">
        <v>35966</v>
      </c>
      <c r="E655">
        <v>20222023</v>
      </c>
      <c r="F655" t="s">
        <v>17</v>
      </c>
      <c r="G655" t="s">
        <v>206</v>
      </c>
      <c r="H655">
        <v>64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 t="s">
        <v>19</v>
      </c>
      <c r="P655" t="str">
        <f>UPPER(Table1[[#This Row],[Venue]])</f>
        <v>HOME</v>
      </c>
    </row>
    <row r="656" spans="1:16" hidden="1" x14ac:dyDescent="0.45">
      <c r="A656">
        <v>40001596</v>
      </c>
      <c r="B656" t="s">
        <v>286</v>
      </c>
      <c r="C656">
        <v>44846</v>
      </c>
      <c r="D656">
        <v>35966</v>
      </c>
      <c r="E656">
        <v>20222023</v>
      </c>
      <c r="F656" t="s">
        <v>17</v>
      </c>
      <c r="G656" t="s">
        <v>206</v>
      </c>
      <c r="H656">
        <v>64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 t="s">
        <v>19</v>
      </c>
      <c r="P656" t="str">
        <f>UPPER(Table1[[#This Row],[Venue]])</f>
        <v>HOME</v>
      </c>
    </row>
    <row r="657" spans="1:16" hidden="1" x14ac:dyDescent="0.45">
      <c r="A657">
        <v>40001596</v>
      </c>
      <c r="B657" t="s">
        <v>286</v>
      </c>
      <c r="C657">
        <v>44846</v>
      </c>
      <c r="D657">
        <v>35966</v>
      </c>
      <c r="E657">
        <v>20222023</v>
      </c>
      <c r="F657" t="s">
        <v>17</v>
      </c>
      <c r="G657" t="s">
        <v>207</v>
      </c>
      <c r="H657">
        <v>71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 t="s">
        <v>19</v>
      </c>
      <c r="P657" t="str">
        <f>UPPER(Table1[[#This Row],[Venue]])</f>
        <v>HOME</v>
      </c>
    </row>
    <row r="658" spans="1:16" hidden="1" x14ac:dyDescent="0.45">
      <c r="A658">
        <v>40001596</v>
      </c>
      <c r="B658" t="s">
        <v>286</v>
      </c>
      <c r="C658">
        <v>44846</v>
      </c>
      <c r="D658">
        <v>35966</v>
      </c>
      <c r="E658">
        <v>20222023</v>
      </c>
      <c r="F658" t="s">
        <v>17</v>
      </c>
      <c r="G658" t="s">
        <v>234</v>
      </c>
      <c r="H658">
        <v>75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 t="s">
        <v>19</v>
      </c>
      <c r="P658" t="str">
        <f>UPPER(Table1[[#This Row],[Venue]])</f>
        <v>HOME</v>
      </c>
    </row>
    <row r="659" spans="1:16" hidden="1" x14ac:dyDescent="0.45">
      <c r="A659">
        <v>40001596</v>
      </c>
      <c r="B659" t="s">
        <v>286</v>
      </c>
      <c r="C659">
        <v>44846</v>
      </c>
      <c r="D659">
        <v>35966</v>
      </c>
      <c r="E659">
        <v>20222023</v>
      </c>
      <c r="F659" t="s">
        <v>17</v>
      </c>
      <c r="G659" t="s">
        <v>208</v>
      </c>
      <c r="H659">
        <v>77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 t="s">
        <v>19</v>
      </c>
      <c r="P659" t="str">
        <f>UPPER(Table1[[#This Row],[Venue]])</f>
        <v>HOME</v>
      </c>
    </row>
    <row r="660" spans="1:16" hidden="1" x14ac:dyDescent="0.45">
      <c r="A660">
        <v>40001596</v>
      </c>
      <c r="B660" t="s">
        <v>286</v>
      </c>
      <c r="C660">
        <v>44846</v>
      </c>
      <c r="D660">
        <v>35966</v>
      </c>
      <c r="E660">
        <v>20222023</v>
      </c>
      <c r="F660" t="s">
        <v>17</v>
      </c>
      <c r="G660" t="s">
        <v>209</v>
      </c>
      <c r="H660">
        <v>88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 t="s">
        <v>19</v>
      </c>
      <c r="P660" t="str">
        <f>UPPER(Table1[[#This Row],[Venue]])</f>
        <v>HOME</v>
      </c>
    </row>
    <row r="661" spans="1:16" hidden="1" x14ac:dyDescent="0.45">
      <c r="A661">
        <v>40001596</v>
      </c>
      <c r="B661" t="s">
        <v>286</v>
      </c>
      <c r="C661">
        <v>44846</v>
      </c>
      <c r="D661">
        <v>35966</v>
      </c>
      <c r="E661">
        <v>20222023</v>
      </c>
      <c r="F661" t="s">
        <v>17</v>
      </c>
      <c r="G661" t="s">
        <v>210</v>
      </c>
      <c r="H661">
        <v>89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 t="s">
        <v>19</v>
      </c>
      <c r="P661" t="str">
        <f>UPPER(Table1[[#This Row],[Venue]])</f>
        <v>HOME</v>
      </c>
    </row>
    <row r="662" spans="1:16" hidden="1" x14ac:dyDescent="0.45">
      <c r="A662">
        <v>40001596</v>
      </c>
      <c r="B662" t="s">
        <v>286</v>
      </c>
      <c r="C662">
        <v>44846</v>
      </c>
      <c r="D662">
        <v>35966</v>
      </c>
      <c r="E662">
        <v>20222023</v>
      </c>
      <c r="F662" t="s">
        <v>17</v>
      </c>
      <c r="G662" t="s">
        <v>211</v>
      </c>
      <c r="H662">
        <v>92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 t="s">
        <v>19</v>
      </c>
      <c r="P662" t="str">
        <f>UPPER(Table1[[#This Row],[Venue]])</f>
        <v>HOME</v>
      </c>
    </row>
    <row r="663" spans="1:16" hidden="1" x14ac:dyDescent="0.45">
      <c r="A663">
        <v>40001596</v>
      </c>
      <c r="B663" t="s">
        <v>286</v>
      </c>
      <c r="C663">
        <v>44846</v>
      </c>
      <c r="D663">
        <v>35966</v>
      </c>
      <c r="E663">
        <v>20222023</v>
      </c>
      <c r="F663" t="s">
        <v>17</v>
      </c>
      <c r="G663" t="s">
        <v>169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 t="s">
        <v>40</v>
      </c>
      <c r="P663" t="str">
        <f>UPPER(Table1[[#This Row],[Venue]])</f>
        <v>AWAY</v>
      </c>
    </row>
    <row r="664" spans="1:16" hidden="1" x14ac:dyDescent="0.45">
      <c r="A664">
        <v>40001596</v>
      </c>
      <c r="B664" t="s">
        <v>286</v>
      </c>
      <c r="C664">
        <v>44846</v>
      </c>
      <c r="D664">
        <v>35966</v>
      </c>
      <c r="E664">
        <v>20222023</v>
      </c>
      <c r="F664" t="s">
        <v>17</v>
      </c>
      <c r="G664" t="s">
        <v>170</v>
      </c>
      <c r="H664">
        <v>6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 t="s">
        <v>40</v>
      </c>
      <c r="P664" t="str">
        <f>UPPER(Table1[[#This Row],[Venue]])</f>
        <v>AWAY</v>
      </c>
    </row>
    <row r="665" spans="1:16" hidden="1" x14ac:dyDescent="0.45">
      <c r="A665">
        <v>40001596</v>
      </c>
      <c r="B665" t="s">
        <v>286</v>
      </c>
      <c r="C665">
        <v>44846</v>
      </c>
      <c r="D665">
        <v>35966</v>
      </c>
      <c r="E665">
        <v>20222023</v>
      </c>
      <c r="F665" t="s">
        <v>17</v>
      </c>
      <c r="G665" t="s">
        <v>171</v>
      </c>
      <c r="H665">
        <v>8</v>
      </c>
      <c r="I665">
        <v>2</v>
      </c>
      <c r="J665">
        <v>1</v>
      </c>
      <c r="K665">
        <v>1</v>
      </c>
      <c r="L665">
        <v>1</v>
      </c>
      <c r="M665">
        <v>0</v>
      </c>
      <c r="N665">
        <v>2</v>
      </c>
      <c r="O665" t="s">
        <v>40</v>
      </c>
      <c r="P665" t="str">
        <f>UPPER(Table1[[#This Row],[Venue]])</f>
        <v>AWAY</v>
      </c>
    </row>
    <row r="666" spans="1:16" hidden="1" x14ac:dyDescent="0.45">
      <c r="A666">
        <v>40001596</v>
      </c>
      <c r="B666" t="s">
        <v>286</v>
      </c>
      <c r="C666">
        <v>44846</v>
      </c>
      <c r="D666">
        <v>35966</v>
      </c>
      <c r="E666">
        <v>20222023</v>
      </c>
      <c r="F666" t="s">
        <v>17</v>
      </c>
      <c r="G666" t="s">
        <v>172</v>
      </c>
      <c r="H666">
        <v>10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 t="s">
        <v>40</v>
      </c>
      <c r="P666" t="str">
        <f>UPPER(Table1[[#This Row],[Venue]])</f>
        <v>AWAY</v>
      </c>
    </row>
    <row r="667" spans="1:16" hidden="1" x14ac:dyDescent="0.45">
      <c r="A667">
        <v>40001596</v>
      </c>
      <c r="B667" t="s">
        <v>286</v>
      </c>
      <c r="C667">
        <v>44846</v>
      </c>
      <c r="D667">
        <v>35966</v>
      </c>
      <c r="E667">
        <v>20222023</v>
      </c>
      <c r="F667" t="s">
        <v>17</v>
      </c>
      <c r="G667" t="s">
        <v>288</v>
      </c>
      <c r="H667">
        <v>13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 t="s">
        <v>40</v>
      </c>
      <c r="P667" t="str">
        <f>UPPER(Table1[[#This Row],[Venue]])</f>
        <v>AWAY</v>
      </c>
    </row>
    <row r="668" spans="1:16" hidden="1" x14ac:dyDescent="0.45">
      <c r="A668">
        <v>40001596</v>
      </c>
      <c r="B668" t="s">
        <v>286</v>
      </c>
      <c r="C668">
        <v>44846</v>
      </c>
      <c r="D668">
        <v>35966</v>
      </c>
      <c r="E668">
        <v>20222023</v>
      </c>
      <c r="F668" t="s">
        <v>17</v>
      </c>
      <c r="G668" t="s">
        <v>175</v>
      </c>
      <c r="H668">
        <v>15</v>
      </c>
      <c r="I668">
        <v>3</v>
      </c>
      <c r="J668">
        <v>0</v>
      </c>
      <c r="K668">
        <v>1</v>
      </c>
      <c r="L668">
        <v>3</v>
      </c>
      <c r="M668">
        <v>0</v>
      </c>
      <c r="N668">
        <v>0</v>
      </c>
      <c r="O668" t="s">
        <v>40</v>
      </c>
      <c r="P668" t="str">
        <f>UPPER(Table1[[#This Row],[Venue]])</f>
        <v>AWAY</v>
      </c>
    </row>
    <row r="669" spans="1:16" hidden="1" x14ac:dyDescent="0.45">
      <c r="A669">
        <v>40001596</v>
      </c>
      <c r="B669" t="s">
        <v>286</v>
      </c>
      <c r="C669">
        <v>44846</v>
      </c>
      <c r="D669">
        <v>35966</v>
      </c>
      <c r="E669">
        <v>20222023</v>
      </c>
      <c r="F669" t="s">
        <v>17</v>
      </c>
      <c r="G669" t="s">
        <v>177</v>
      </c>
      <c r="H669">
        <v>21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2</v>
      </c>
      <c r="O669" t="s">
        <v>40</v>
      </c>
      <c r="P669" t="str">
        <f>UPPER(Table1[[#This Row],[Venue]])</f>
        <v>AWAY</v>
      </c>
    </row>
    <row r="670" spans="1:16" hidden="1" x14ac:dyDescent="0.45">
      <c r="A670">
        <v>40001596</v>
      </c>
      <c r="B670" t="s">
        <v>286</v>
      </c>
      <c r="C670">
        <v>44846</v>
      </c>
      <c r="D670">
        <v>35966</v>
      </c>
      <c r="E670">
        <v>20222023</v>
      </c>
      <c r="F670" t="s">
        <v>17</v>
      </c>
      <c r="G670" t="s">
        <v>289</v>
      </c>
      <c r="H670">
        <v>22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 t="s">
        <v>40</v>
      </c>
      <c r="P670" t="str">
        <f>UPPER(Table1[[#This Row],[Venue]])</f>
        <v>AWAY</v>
      </c>
    </row>
    <row r="671" spans="1:16" hidden="1" x14ac:dyDescent="0.45">
      <c r="A671">
        <v>40001596</v>
      </c>
      <c r="B671" t="s">
        <v>286</v>
      </c>
      <c r="C671">
        <v>44846</v>
      </c>
      <c r="D671">
        <v>35966</v>
      </c>
      <c r="E671">
        <v>20222023</v>
      </c>
      <c r="F671" t="s">
        <v>17</v>
      </c>
      <c r="G671" t="s">
        <v>178</v>
      </c>
      <c r="H671">
        <v>31</v>
      </c>
      <c r="I671">
        <v>2</v>
      </c>
      <c r="J671">
        <v>2</v>
      </c>
      <c r="K671">
        <v>1</v>
      </c>
      <c r="L671">
        <v>0</v>
      </c>
      <c r="M671">
        <v>0</v>
      </c>
      <c r="N671">
        <v>2</v>
      </c>
      <c r="O671" t="s">
        <v>40</v>
      </c>
      <c r="P671" t="str">
        <f>UPPER(Table1[[#This Row],[Venue]])</f>
        <v>AWAY</v>
      </c>
    </row>
    <row r="672" spans="1:16" hidden="1" x14ac:dyDescent="0.45">
      <c r="A672">
        <v>40001596</v>
      </c>
      <c r="B672" t="s">
        <v>286</v>
      </c>
      <c r="C672">
        <v>44846</v>
      </c>
      <c r="D672">
        <v>35966</v>
      </c>
      <c r="E672">
        <v>20222023</v>
      </c>
      <c r="F672" t="s">
        <v>17</v>
      </c>
      <c r="G672" t="s">
        <v>290</v>
      </c>
      <c r="H672">
        <v>56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 t="s">
        <v>40</v>
      </c>
      <c r="P672" t="str">
        <f>UPPER(Table1[[#This Row],[Venue]])</f>
        <v>AWAY</v>
      </c>
    </row>
    <row r="673" spans="1:16" hidden="1" x14ac:dyDescent="0.45">
      <c r="A673">
        <v>40001596</v>
      </c>
      <c r="B673" t="s">
        <v>286</v>
      </c>
      <c r="C673">
        <v>44846</v>
      </c>
      <c r="D673">
        <v>35966</v>
      </c>
      <c r="E673">
        <v>20222023</v>
      </c>
      <c r="F673" t="s">
        <v>17</v>
      </c>
      <c r="G673" t="s">
        <v>182</v>
      </c>
      <c r="H673">
        <v>94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 t="s">
        <v>40</v>
      </c>
      <c r="P673" t="str">
        <f>UPPER(Table1[[#This Row],[Venue]])</f>
        <v>AWAY</v>
      </c>
    </row>
    <row r="674" spans="1:16" hidden="1" x14ac:dyDescent="0.45">
      <c r="A674">
        <v>40001596</v>
      </c>
      <c r="B674" t="s">
        <v>286</v>
      </c>
      <c r="C674">
        <v>44846</v>
      </c>
      <c r="D674">
        <v>35966</v>
      </c>
      <c r="E674">
        <v>20222023</v>
      </c>
      <c r="F674" t="s">
        <v>17</v>
      </c>
      <c r="G674" t="s">
        <v>183</v>
      </c>
      <c r="H674">
        <v>97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2</v>
      </c>
      <c r="O674" t="s">
        <v>40</v>
      </c>
      <c r="P674" t="str">
        <f>UPPER(Table1[[#This Row],[Venue]])</f>
        <v>AWAY</v>
      </c>
    </row>
    <row r="675" spans="1:16" hidden="1" x14ac:dyDescent="0.45">
      <c r="A675">
        <v>40000951</v>
      </c>
      <c r="B675" t="s">
        <v>291</v>
      </c>
      <c r="C675">
        <v>44846</v>
      </c>
      <c r="D675">
        <v>35321</v>
      </c>
      <c r="E675">
        <v>20222023</v>
      </c>
      <c r="F675" t="s">
        <v>17</v>
      </c>
      <c r="G675" t="s">
        <v>39</v>
      </c>
      <c r="H675">
        <v>2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 t="s">
        <v>19</v>
      </c>
      <c r="P675" t="str">
        <f>UPPER(Table1[[#This Row],[Venue]])</f>
        <v>HOME</v>
      </c>
    </row>
    <row r="676" spans="1:16" hidden="1" x14ac:dyDescent="0.45">
      <c r="A676">
        <v>40000951</v>
      </c>
      <c r="B676" t="s">
        <v>291</v>
      </c>
      <c r="C676">
        <v>44846</v>
      </c>
      <c r="D676">
        <v>35321</v>
      </c>
      <c r="E676">
        <v>20222023</v>
      </c>
      <c r="F676" t="s">
        <v>17</v>
      </c>
      <c r="G676" t="s">
        <v>41</v>
      </c>
      <c r="H676">
        <v>3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 t="s">
        <v>19</v>
      </c>
      <c r="P676" t="str">
        <f>UPPER(Table1[[#This Row],[Venue]])</f>
        <v>HOME</v>
      </c>
    </row>
    <row r="677" spans="1:16" hidden="1" x14ac:dyDescent="0.45">
      <c r="A677">
        <v>40000951</v>
      </c>
      <c r="B677" t="s">
        <v>291</v>
      </c>
      <c r="C677">
        <v>44846</v>
      </c>
      <c r="D677">
        <v>35321</v>
      </c>
      <c r="E677">
        <v>20222023</v>
      </c>
      <c r="F677" t="s">
        <v>17</v>
      </c>
      <c r="G677" t="s">
        <v>42</v>
      </c>
      <c r="H677">
        <v>8</v>
      </c>
      <c r="I677">
        <v>2</v>
      </c>
      <c r="J677">
        <v>1</v>
      </c>
      <c r="K677">
        <v>1</v>
      </c>
      <c r="L677">
        <v>1</v>
      </c>
      <c r="M677">
        <v>1</v>
      </c>
      <c r="N677">
        <v>0</v>
      </c>
      <c r="O677" t="s">
        <v>19</v>
      </c>
      <c r="P677" t="str">
        <f>UPPER(Table1[[#This Row],[Venue]])</f>
        <v>HOME</v>
      </c>
    </row>
    <row r="678" spans="1:16" hidden="1" x14ac:dyDescent="0.45">
      <c r="A678">
        <v>40000951</v>
      </c>
      <c r="B678" t="s">
        <v>291</v>
      </c>
      <c r="C678">
        <v>44846</v>
      </c>
      <c r="D678">
        <v>35321</v>
      </c>
      <c r="E678">
        <v>20222023</v>
      </c>
      <c r="F678" t="s">
        <v>17</v>
      </c>
      <c r="G678" t="s">
        <v>271</v>
      </c>
      <c r="H678">
        <v>10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 t="s">
        <v>19</v>
      </c>
      <c r="P678" t="str">
        <f>UPPER(Table1[[#This Row],[Venue]])</f>
        <v>HOME</v>
      </c>
    </row>
    <row r="679" spans="1:16" hidden="1" x14ac:dyDescent="0.45">
      <c r="A679">
        <v>40000951</v>
      </c>
      <c r="B679" t="s">
        <v>291</v>
      </c>
      <c r="C679">
        <v>44846</v>
      </c>
      <c r="D679">
        <v>35321</v>
      </c>
      <c r="E679">
        <v>20222023</v>
      </c>
      <c r="F679" t="s">
        <v>17</v>
      </c>
      <c r="G679" t="s">
        <v>43</v>
      </c>
      <c r="H679">
        <v>15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 t="s">
        <v>19</v>
      </c>
      <c r="P679" t="str">
        <f>UPPER(Table1[[#This Row],[Venue]])</f>
        <v>HOME</v>
      </c>
    </row>
    <row r="680" spans="1:16" hidden="1" x14ac:dyDescent="0.45">
      <c r="A680">
        <v>40000951</v>
      </c>
      <c r="B680" t="s">
        <v>291</v>
      </c>
      <c r="C680">
        <v>44846</v>
      </c>
      <c r="D680">
        <v>35321</v>
      </c>
      <c r="E680">
        <v>20222023</v>
      </c>
      <c r="F680" t="s">
        <v>17</v>
      </c>
      <c r="G680" t="s">
        <v>44</v>
      </c>
      <c r="H680">
        <v>16</v>
      </c>
      <c r="I680">
        <v>3</v>
      </c>
      <c r="J680">
        <v>1</v>
      </c>
      <c r="K680">
        <v>1</v>
      </c>
      <c r="L680">
        <v>2</v>
      </c>
      <c r="M680">
        <v>0</v>
      </c>
      <c r="N680">
        <v>0</v>
      </c>
      <c r="O680" t="s">
        <v>19</v>
      </c>
      <c r="P680" t="str">
        <f>UPPER(Table1[[#This Row],[Venue]])</f>
        <v>HOME</v>
      </c>
    </row>
    <row r="681" spans="1:16" hidden="1" x14ac:dyDescent="0.45">
      <c r="A681">
        <v>40000951</v>
      </c>
      <c r="B681" t="s">
        <v>291</v>
      </c>
      <c r="C681">
        <v>44846</v>
      </c>
      <c r="D681">
        <v>35321</v>
      </c>
      <c r="E681">
        <v>20222023</v>
      </c>
      <c r="F681" t="s">
        <v>17</v>
      </c>
      <c r="G681" t="s">
        <v>45</v>
      </c>
      <c r="H681">
        <v>17</v>
      </c>
      <c r="I681">
        <v>1</v>
      </c>
      <c r="J681">
        <v>0</v>
      </c>
      <c r="K681">
        <v>1</v>
      </c>
      <c r="L681">
        <v>1</v>
      </c>
      <c r="M681">
        <v>0</v>
      </c>
      <c r="N681">
        <v>0</v>
      </c>
      <c r="O681" t="s">
        <v>19</v>
      </c>
      <c r="P681" t="str">
        <f>UPPER(Table1[[#This Row],[Venue]])</f>
        <v>HOME</v>
      </c>
    </row>
    <row r="682" spans="1:16" hidden="1" x14ac:dyDescent="0.45">
      <c r="A682">
        <v>40000951</v>
      </c>
      <c r="B682" t="s">
        <v>291</v>
      </c>
      <c r="C682">
        <v>44846</v>
      </c>
      <c r="D682">
        <v>35321</v>
      </c>
      <c r="E682">
        <v>20222023</v>
      </c>
      <c r="F682" t="s">
        <v>17</v>
      </c>
      <c r="G682" t="s">
        <v>47</v>
      </c>
      <c r="H682">
        <v>24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0</v>
      </c>
      <c r="O682" t="s">
        <v>19</v>
      </c>
      <c r="P682" t="str">
        <f>UPPER(Table1[[#This Row],[Venue]])</f>
        <v>HOME</v>
      </c>
    </row>
    <row r="683" spans="1:16" hidden="1" x14ac:dyDescent="0.45">
      <c r="A683">
        <v>40000951</v>
      </c>
      <c r="B683" t="s">
        <v>291</v>
      </c>
      <c r="C683">
        <v>44846</v>
      </c>
      <c r="D683">
        <v>35321</v>
      </c>
      <c r="E683">
        <v>20222023</v>
      </c>
      <c r="F683" t="s">
        <v>17</v>
      </c>
      <c r="G683" t="s">
        <v>48</v>
      </c>
      <c r="H683">
        <v>28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 t="s">
        <v>19</v>
      </c>
      <c r="P683" t="str">
        <f>UPPER(Table1[[#This Row],[Venue]])</f>
        <v>HOME</v>
      </c>
    </row>
    <row r="684" spans="1:16" hidden="1" x14ac:dyDescent="0.45">
      <c r="A684">
        <v>40000951</v>
      </c>
      <c r="B684" t="s">
        <v>291</v>
      </c>
      <c r="C684">
        <v>44846</v>
      </c>
      <c r="D684">
        <v>35321</v>
      </c>
      <c r="E684">
        <v>20222023</v>
      </c>
      <c r="F684" t="s">
        <v>17</v>
      </c>
      <c r="G684" t="s">
        <v>49</v>
      </c>
      <c r="H684">
        <v>31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 t="s">
        <v>19</v>
      </c>
      <c r="P684" t="str">
        <f>UPPER(Table1[[#This Row],[Venue]])</f>
        <v>HOME</v>
      </c>
    </row>
    <row r="685" spans="1:16" hidden="1" x14ac:dyDescent="0.45">
      <c r="A685">
        <v>40000951</v>
      </c>
      <c r="B685" t="s">
        <v>291</v>
      </c>
      <c r="C685">
        <v>44846</v>
      </c>
      <c r="D685">
        <v>35321</v>
      </c>
      <c r="E685">
        <v>20222023</v>
      </c>
      <c r="F685" t="s">
        <v>17</v>
      </c>
      <c r="G685" t="s">
        <v>50</v>
      </c>
      <c r="H685">
        <v>53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 t="s">
        <v>19</v>
      </c>
      <c r="P685" t="str">
        <f>UPPER(Table1[[#This Row],[Venue]])</f>
        <v>HOME</v>
      </c>
    </row>
    <row r="686" spans="1:16" hidden="1" x14ac:dyDescent="0.45">
      <c r="A686">
        <v>40000951</v>
      </c>
      <c r="B686" t="s">
        <v>291</v>
      </c>
      <c r="C686">
        <v>44846</v>
      </c>
      <c r="D686">
        <v>35321</v>
      </c>
      <c r="E686">
        <v>20222023</v>
      </c>
      <c r="F686" t="s">
        <v>17</v>
      </c>
      <c r="G686" t="s">
        <v>51</v>
      </c>
      <c r="H686">
        <v>77</v>
      </c>
      <c r="I686">
        <v>3</v>
      </c>
      <c r="J686">
        <v>2</v>
      </c>
      <c r="K686">
        <v>1</v>
      </c>
      <c r="L686">
        <v>1</v>
      </c>
      <c r="M686">
        <v>0</v>
      </c>
      <c r="N686">
        <v>2</v>
      </c>
      <c r="O686" t="s">
        <v>19</v>
      </c>
      <c r="P686" t="str">
        <f>UPPER(Table1[[#This Row],[Venue]])</f>
        <v>HOME</v>
      </c>
    </row>
    <row r="687" spans="1:16" hidden="1" x14ac:dyDescent="0.45">
      <c r="A687">
        <v>40000951</v>
      </c>
      <c r="B687" t="s">
        <v>291</v>
      </c>
      <c r="C687">
        <v>44846</v>
      </c>
      <c r="D687">
        <v>35321</v>
      </c>
      <c r="E687">
        <v>20222023</v>
      </c>
      <c r="F687" t="s">
        <v>17</v>
      </c>
      <c r="G687" t="s">
        <v>52</v>
      </c>
      <c r="H687">
        <v>79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 t="s">
        <v>19</v>
      </c>
      <c r="P687" t="str">
        <f>UPPER(Table1[[#This Row],[Venue]])</f>
        <v>HOME</v>
      </c>
    </row>
    <row r="688" spans="1:16" hidden="1" x14ac:dyDescent="0.45">
      <c r="A688">
        <v>40000951</v>
      </c>
      <c r="B688" t="s">
        <v>291</v>
      </c>
      <c r="C688">
        <v>44846</v>
      </c>
      <c r="D688">
        <v>35321</v>
      </c>
      <c r="E688">
        <v>20222023</v>
      </c>
      <c r="F688" t="s">
        <v>17</v>
      </c>
      <c r="G688" t="s">
        <v>53</v>
      </c>
      <c r="H688">
        <v>81</v>
      </c>
      <c r="I688">
        <v>2</v>
      </c>
      <c r="J688">
        <v>1</v>
      </c>
      <c r="K688">
        <v>1</v>
      </c>
      <c r="L688">
        <v>1</v>
      </c>
      <c r="M688">
        <v>0</v>
      </c>
      <c r="N688">
        <v>0</v>
      </c>
      <c r="O688" t="s">
        <v>19</v>
      </c>
      <c r="P688" t="str">
        <f>UPPER(Table1[[#This Row],[Venue]])</f>
        <v>HOME</v>
      </c>
    </row>
    <row r="689" spans="1:16" hidden="1" x14ac:dyDescent="0.45">
      <c r="A689">
        <v>40000951</v>
      </c>
      <c r="B689" t="s">
        <v>291</v>
      </c>
      <c r="C689">
        <v>44846</v>
      </c>
      <c r="D689">
        <v>35321</v>
      </c>
      <c r="E689">
        <v>20222023</v>
      </c>
      <c r="F689" t="s">
        <v>17</v>
      </c>
      <c r="G689" t="s">
        <v>54</v>
      </c>
      <c r="H689">
        <v>87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 t="s">
        <v>19</v>
      </c>
      <c r="P689" t="str">
        <f>UPPER(Table1[[#This Row],[Venue]])</f>
        <v>HOME</v>
      </c>
    </row>
    <row r="690" spans="1:16" hidden="1" x14ac:dyDescent="0.45">
      <c r="A690">
        <v>40000951</v>
      </c>
      <c r="B690" t="s">
        <v>291</v>
      </c>
      <c r="C690">
        <v>44846</v>
      </c>
      <c r="D690">
        <v>35321</v>
      </c>
      <c r="E690">
        <v>20222023</v>
      </c>
      <c r="F690" t="s">
        <v>17</v>
      </c>
      <c r="G690" t="s">
        <v>55</v>
      </c>
      <c r="H690">
        <v>88</v>
      </c>
      <c r="I690">
        <v>4</v>
      </c>
      <c r="J690">
        <v>2</v>
      </c>
      <c r="K690">
        <v>1</v>
      </c>
      <c r="L690">
        <v>2</v>
      </c>
      <c r="M690">
        <v>0</v>
      </c>
      <c r="N690">
        <v>0</v>
      </c>
      <c r="O690" t="s">
        <v>19</v>
      </c>
      <c r="P690" t="str">
        <f>UPPER(Table1[[#This Row],[Venue]])</f>
        <v>HOME</v>
      </c>
    </row>
    <row r="691" spans="1:16" hidden="1" x14ac:dyDescent="0.45">
      <c r="A691">
        <v>40000951</v>
      </c>
      <c r="B691" t="s">
        <v>291</v>
      </c>
      <c r="C691">
        <v>44846</v>
      </c>
      <c r="D691">
        <v>35321</v>
      </c>
      <c r="E691">
        <v>20222023</v>
      </c>
      <c r="F691" t="s">
        <v>17</v>
      </c>
      <c r="G691" t="s">
        <v>56</v>
      </c>
      <c r="H691">
        <v>89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 t="s">
        <v>19</v>
      </c>
      <c r="P691" t="str">
        <f>UPPER(Table1[[#This Row],[Venue]])</f>
        <v>HOME</v>
      </c>
    </row>
    <row r="692" spans="1:16" hidden="1" x14ac:dyDescent="0.45">
      <c r="A692">
        <v>40000951</v>
      </c>
      <c r="B692" t="s">
        <v>291</v>
      </c>
      <c r="C692">
        <v>44846</v>
      </c>
      <c r="D692">
        <v>35321</v>
      </c>
      <c r="E692">
        <v>20222023</v>
      </c>
      <c r="F692" t="s">
        <v>17</v>
      </c>
      <c r="G692" t="s">
        <v>77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 t="s">
        <v>40</v>
      </c>
      <c r="P692" t="str">
        <f>UPPER(Table1[[#This Row],[Venue]])</f>
        <v>AWAY</v>
      </c>
    </row>
    <row r="693" spans="1:16" hidden="1" x14ac:dyDescent="0.45">
      <c r="A693">
        <v>40000951</v>
      </c>
      <c r="B693" t="s">
        <v>291</v>
      </c>
      <c r="C693">
        <v>44846</v>
      </c>
      <c r="D693">
        <v>35321</v>
      </c>
      <c r="E693">
        <v>20222023</v>
      </c>
      <c r="F693" t="s">
        <v>17</v>
      </c>
      <c r="G693" t="s">
        <v>161</v>
      </c>
      <c r="H693">
        <v>2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 t="s">
        <v>40</v>
      </c>
      <c r="P693" t="str">
        <f>UPPER(Table1[[#This Row],[Venue]])</f>
        <v>AWAY</v>
      </c>
    </row>
    <row r="694" spans="1:16" hidden="1" x14ac:dyDescent="0.45">
      <c r="A694">
        <v>40000951</v>
      </c>
      <c r="B694" t="s">
        <v>291</v>
      </c>
      <c r="C694">
        <v>44846</v>
      </c>
      <c r="D694">
        <v>35321</v>
      </c>
      <c r="E694">
        <v>20222023</v>
      </c>
      <c r="F694" t="s">
        <v>17</v>
      </c>
      <c r="G694" t="s">
        <v>292</v>
      </c>
      <c r="H694">
        <v>7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 t="s">
        <v>40</v>
      </c>
      <c r="P694" t="str">
        <f>UPPER(Table1[[#This Row],[Venue]])</f>
        <v>AWAY</v>
      </c>
    </row>
    <row r="695" spans="1:16" hidden="1" x14ac:dyDescent="0.45">
      <c r="A695">
        <v>40000951</v>
      </c>
      <c r="B695" t="s">
        <v>291</v>
      </c>
      <c r="C695">
        <v>44846</v>
      </c>
      <c r="D695">
        <v>35321</v>
      </c>
      <c r="E695">
        <v>20222023</v>
      </c>
      <c r="F695" t="s">
        <v>17</v>
      </c>
      <c r="G695" t="s">
        <v>78</v>
      </c>
      <c r="H695">
        <v>8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0</v>
      </c>
      <c r="O695" t="s">
        <v>40</v>
      </c>
      <c r="P695" t="str">
        <f>UPPER(Table1[[#This Row],[Venue]])</f>
        <v>AWAY</v>
      </c>
    </row>
    <row r="696" spans="1:16" hidden="1" x14ac:dyDescent="0.45">
      <c r="A696">
        <v>40000951</v>
      </c>
      <c r="B696" t="s">
        <v>291</v>
      </c>
      <c r="C696">
        <v>44846</v>
      </c>
      <c r="D696">
        <v>35321</v>
      </c>
      <c r="E696">
        <v>20222023</v>
      </c>
      <c r="F696" t="s">
        <v>17</v>
      </c>
      <c r="G696" t="s">
        <v>80</v>
      </c>
      <c r="H696">
        <v>10</v>
      </c>
      <c r="I696">
        <v>1</v>
      </c>
      <c r="J696">
        <v>0</v>
      </c>
      <c r="K696">
        <v>1</v>
      </c>
      <c r="L696">
        <v>1</v>
      </c>
      <c r="M696">
        <v>0</v>
      </c>
      <c r="N696">
        <v>0</v>
      </c>
      <c r="O696" t="s">
        <v>40</v>
      </c>
      <c r="P696" t="str">
        <f>UPPER(Table1[[#This Row],[Venue]])</f>
        <v>AWAY</v>
      </c>
    </row>
    <row r="697" spans="1:16" hidden="1" x14ac:dyDescent="0.45">
      <c r="A697">
        <v>40000951</v>
      </c>
      <c r="B697" t="s">
        <v>291</v>
      </c>
      <c r="C697">
        <v>44846</v>
      </c>
      <c r="D697">
        <v>35321</v>
      </c>
      <c r="E697">
        <v>20222023</v>
      </c>
      <c r="F697" t="s">
        <v>17</v>
      </c>
      <c r="G697" t="s">
        <v>91</v>
      </c>
      <c r="H697">
        <v>11</v>
      </c>
      <c r="I697">
        <v>1</v>
      </c>
      <c r="J697">
        <v>0</v>
      </c>
      <c r="K697">
        <v>1</v>
      </c>
      <c r="L697">
        <v>1</v>
      </c>
      <c r="M697">
        <v>0</v>
      </c>
      <c r="N697">
        <v>0</v>
      </c>
      <c r="O697" t="s">
        <v>40</v>
      </c>
      <c r="P697" t="str">
        <f>UPPER(Table1[[#This Row],[Venue]])</f>
        <v>AWAY</v>
      </c>
    </row>
    <row r="698" spans="1:16" hidden="1" x14ac:dyDescent="0.45">
      <c r="A698">
        <v>40000951</v>
      </c>
      <c r="B698" t="s">
        <v>291</v>
      </c>
      <c r="C698">
        <v>44846</v>
      </c>
      <c r="D698">
        <v>35321</v>
      </c>
      <c r="E698">
        <v>20222023</v>
      </c>
      <c r="F698" t="s">
        <v>17</v>
      </c>
      <c r="G698" t="s">
        <v>81</v>
      </c>
      <c r="H698">
        <v>13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 t="s">
        <v>40</v>
      </c>
      <c r="P698" t="str">
        <f>UPPER(Table1[[#This Row],[Venue]])</f>
        <v>AWAY</v>
      </c>
    </row>
    <row r="699" spans="1:16" hidden="1" x14ac:dyDescent="0.45">
      <c r="A699">
        <v>40000951</v>
      </c>
      <c r="B699" t="s">
        <v>291</v>
      </c>
      <c r="C699">
        <v>44846</v>
      </c>
      <c r="D699">
        <v>35321</v>
      </c>
      <c r="E699">
        <v>20222023</v>
      </c>
      <c r="F699" t="s">
        <v>17</v>
      </c>
      <c r="G699" t="s">
        <v>83</v>
      </c>
      <c r="H699">
        <v>17</v>
      </c>
      <c r="I699">
        <v>2</v>
      </c>
      <c r="J699">
        <v>2</v>
      </c>
      <c r="K699">
        <v>1</v>
      </c>
      <c r="L699">
        <v>0</v>
      </c>
      <c r="M699">
        <v>0</v>
      </c>
      <c r="N699">
        <v>0</v>
      </c>
      <c r="O699" t="s">
        <v>40</v>
      </c>
      <c r="P699" t="str">
        <f>UPPER(Table1[[#This Row],[Venue]])</f>
        <v>AWAY</v>
      </c>
    </row>
    <row r="700" spans="1:16" hidden="1" x14ac:dyDescent="0.45">
      <c r="A700">
        <v>40000951</v>
      </c>
      <c r="B700" t="s">
        <v>291</v>
      </c>
      <c r="C700">
        <v>44846</v>
      </c>
      <c r="D700">
        <v>35321</v>
      </c>
      <c r="E700">
        <v>20222023</v>
      </c>
      <c r="F700" t="s">
        <v>17</v>
      </c>
      <c r="G700" t="s">
        <v>85</v>
      </c>
      <c r="H700">
        <v>19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 t="s">
        <v>40</v>
      </c>
      <c r="P700" t="str">
        <f>UPPER(Table1[[#This Row],[Venue]])</f>
        <v>AWAY</v>
      </c>
    </row>
    <row r="701" spans="1:16" hidden="1" x14ac:dyDescent="0.45">
      <c r="A701">
        <v>40000951</v>
      </c>
      <c r="B701" t="s">
        <v>291</v>
      </c>
      <c r="C701">
        <v>44846</v>
      </c>
      <c r="D701">
        <v>35321</v>
      </c>
      <c r="E701">
        <v>20222023</v>
      </c>
      <c r="F701" t="s">
        <v>17</v>
      </c>
      <c r="G701" t="s">
        <v>86</v>
      </c>
      <c r="H701">
        <v>25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 t="s">
        <v>40</v>
      </c>
      <c r="P701" t="str">
        <f>UPPER(Table1[[#This Row],[Venue]])</f>
        <v>AWAY</v>
      </c>
    </row>
    <row r="702" spans="1:16" hidden="1" x14ac:dyDescent="0.45">
      <c r="A702">
        <v>40000951</v>
      </c>
      <c r="B702" t="s">
        <v>291</v>
      </c>
      <c r="C702">
        <v>44846</v>
      </c>
      <c r="D702">
        <v>35321</v>
      </c>
      <c r="E702">
        <v>20222023</v>
      </c>
      <c r="F702" t="s">
        <v>17</v>
      </c>
      <c r="G702" t="s">
        <v>87</v>
      </c>
      <c r="H702">
        <v>27</v>
      </c>
      <c r="I702">
        <v>2</v>
      </c>
      <c r="J702">
        <v>1</v>
      </c>
      <c r="K702">
        <v>1</v>
      </c>
      <c r="L702">
        <v>1</v>
      </c>
      <c r="M702">
        <v>0</v>
      </c>
      <c r="N702">
        <v>0</v>
      </c>
      <c r="O702" t="s">
        <v>40</v>
      </c>
      <c r="P702" t="str">
        <f>UPPER(Table1[[#This Row],[Venue]])</f>
        <v>AWAY</v>
      </c>
    </row>
    <row r="703" spans="1:16" hidden="1" x14ac:dyDescent="0.45">
      <c r="A703">
        <v>40000951</v>
      </c>
      <c r="B703" t="s">
        <v>291</v>
      </c>
      <c r="C703">
        <v>44846</v>
      </c>
      <c r="D703">
        <v>35321</v>
      </c>
      <c r="E703">
        <v>20222023</v>
      </c>
      <c r="F703" t="s">
        <v>17</v>
      </c>
      <c r="G703" t="s">
        <v>88</v>
      </c>
      <c r="H703">
        <v>30</v>
      </c>
      <c r="I703">
        <v>1</v>
      </c>
      <c r="J703">
        <v>0</v>
      </c>
      <c r="K703">
        <v>1</v>
      </c>
      <c r="L703">
        <v>1</v>
      </c>
      <c r="M703">
        <v>0</v>
      </c>
      <c r="N703">
        <v>0</v>
      </c>
      <c r="O703" t="s">
        <v>40</v>
      </c>
      <c r="P703" t="str">
        <f>UPPER(Table1[[#This Row],[Venue]])</f>
        <v>AWAY</v>
      </c>
    </row>
    <row r="704" spans="1:16" hidden="1" x14ac:dyDescent="0.45">
      <c r="A704">
        <v>40000951</v>
      </c>
      <c r="B704" t="s">
        <v>291</v>
      </c>
      <c r="C704">
        <v>44846</v>
      </c>
      <c r="D704">
        <v>35321</v>
      </c>
      <c r="E704">
        <v>20222023</v>
      </c>
      <c r="F704" t="s">
        <v>17</v>
      </c>
      <c r="G704" t="s">
        <v>162</v>
      </c>
      <c r="H704">
        <v>48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0</v>
      </c>
      <c r="O704" t="s">
        <v>40</v>
      </c>
      <c r="P704" t="str">
        <f>UPPER(Table1[[#This Row],[Venue]])</f>
        <v>AWAY</v>
      </c>
    </row>
    <row r="705" spans="1:16" hidden="1" x14ac:dyDescent="0.45">
      <c r="A705">
        <v>40000951</v>
      </c>
      <c r="B705" t="s">
        <v>291</v>
      </c>
      <c r="C705">
        <v>44846</v>
      </c>
      <c r="D705">
        <v>35321</v>
      </c>
      <c r="E705">
        <v>20222023</v>
      </c>
      <c r="F705" t="s">
        <v>17</v>
      </c>
      <c r="G705" t="s">
        <v>89</v>
      </c>
      <c r="H705">
        <v>71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 t="s">
        <v>40</v>
      </c>
      <c r="P705" t="str">
        <f>UPPER(Table1[[#This Row],[Venue]])</f>
        <v>AWAY</v>
      </c>
    </row>
    <row r="706" spans="1:16" hidden="1" x14ac:dyDescent="0.45">
      <c r="A706">
        <v>40000951</v>
      </c>
      <c r="B706" t="s">
        <v>291</v>
      </c>
      <c r="C706">
        <v>44846</v>
      </c>
      <c r="D706">
        <v>35321</v>
      </c>
      <c r="E706">
        <v>20222023</v>
      </c>
      <c r="F706" t="s">
        <v>17</v>
      </c>
      <c r="G706" t="s">
        <v>90</v>
      </c>
      <c r="H706">
        <v>87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 t="s">
        <v>40</v>
      </c>
      <c r="P706" t="str">
        <f>UPPER(Table1[[#This Row],[Venue]])</f>
        <v>AWAY</v>
      </c>
    </row>
    <row r="707" spans="1:16" hidden="1" x14ac:dyDescent="0.45">
      <c r="A707">
        <v>40000951</v>
      </c>
      <c r="B707" t="s">
        <v>291</v>
      </c>
      <c r="C707">
        <v>44846</v>
      </c>
      <c r="D707">
        <v>35321</v>
      </c>
      <c r="E707">
        <v>20222023</v>
      </c>
      <c r="F707" t="s">
        <v>17</v>
      </c>
      <c r="G707" t="s">
        <v>92</v>
      </c>
      <c r="H707">
        <v>96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 t="s">
        <v>40</v>
      </c>
      <c r="P707" t="str">
        <f>UPPER(Table1[[#This Row],[Venue]])</f>
        <v>AWAY</v>
      </c>
    </row>
    <row r="708" spans="1:16" x14ac:dyDescent="0.45">
      <c r="A708">
        <v>40001599</v>
      </c>
      <c r="B708" t="s">
        <v>293</v>
      </c>
      <c r="C708">
        <v>44849</v>
      </c>
      <c r="D708">
        <v>35969</v>
      </c>
      <c r="E708">
        <v>20222023</v>
      </c>
      <c r="F708" t="s">
        <v>17</v>
      </c>
      <c r="G708" t="s">
        <v>151</v>
      </c>
      <c r="H708">
        <v>8</v>
      </c>
      <c r="I708">
        <v>4</v>
      </c>
      <c r="J708">
        <v>1</v>
      </c>
      <c r="K708">
        <v>1</v>
      </c>
      <c r="L708">
        <v>3</v>
      </c>
      <c r="M708">
        <v>0</v>
      </c>
      <c r="N708">
        <v>0</v>
      </c>
      <c r="O708" t="s">
        <v>19</v>
      </c>
      <c r="P708" t="str">
        <f>UPPER(Table1[[#This Row],[Venue]])</f>
        <v>HOME</v>
      </c>
    </row>
    <row r="709" spans="1:16" x14ac:dyDescent="0.45">
      <c r="A709">
        <v>40001599</v>
      </c>
      <c r="B709" t="s">
        <v>293</v>
      </c>
      <c r="C709">
        <v>44849</v>
      </c>
      <c r="D709">
        <v>35969</v>
      </c>
      <c r="E709">
        <v>20222023</v>
      </c>
      <c r="F709" t="s">
        <v>17</v>
      </c>
      <c r="G709" t="s">
        <v>184</v>
      </c>
      <c r="H709">
        <v>9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 t="s">
        <v>19</v>
      </c>
      <c r="P709" t="str">
        <f>UPPER(Table1[[#This Row],[Venue]])</f>
        <v>HOME</v>
      </c>
    </row>
    <row r="710" spans="1:16" x14ac:dyDescent="0.45">
      <c r="A710">
        <v>40001599</v>
      </c>
      <c r="B710" t="s">
        <v>293</v>
      </c>
      <c r="C710">
        <v>44849</v>
      </c>
      <c r="D710">
        <v>35969</v>
      </c>
      <c r="E710">
        <v>20222023</v>
      </c>
      <c r="F710" t="s">
        <v>17</v>
      </c>
      <c r="G710" t="s">
        <v>153</v>
      </c>
      <c r="H710">
        <v>15</v>
      </c>
      <c r="I710">
        <v>2</v>
      </c>
      <c r="J710">
        <v>1</v>
      </c>
      <c r="K710">
        <v>1</v>
      </c>
      <c r="L710">
        <v>1</v>
      </c>
      <c r="M710">
        <v>0</v>
      </c>
      <c r="N710">
        <v>2</v>
      </c>
      <c r="O710" t="s">
        <v>19</v>
      </c>
      <c r="P710" t="str">
        <f>UPPER(Table1[[#This Row],[Venue]])</f>
        <v>HOME</v>
      </c>
    </row>
    <row r="711" spans="1:16" x14ac:dyDescent="0.45">
      <c r="A711">
        <v>40001599</v>
      </c>
      <c r="B711" t="s">
        <v>293</v>
      </c>
      <c r="C711">
        <v>44849</v>
      </c>
      <c r="D711">
        <v>35969</v>
      </c>
      <c r="E711">
        <v>20222023</v>
      </c>
      <c r="F711" t="s">
        <v>17</v>
      </c>
      <c r="G711" t="s">
        <v>294</v>
      </c>
      <c r="H711">
        <v>18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0</v>
      </c>
      <c r="O711" t="s">
        <v>19</v>
      </c>
      <c r="P711" t="str">
        <f>UPPER(Table1[[#This Row],[Venue]])</f>
        <v>HOME</v>
      </c>
    </row>
    <row r="712" spans="1:16" x14ac:dyDescent="0.45">
      <c r="A712">
        <v>40001599</v>
      </c>
      <c r="B712" t="s">
        <v>293</v>
      </c>
      <c r="C712">
        <v>44849</v>
      </c>
      <c r="D712">
        <v>35969</v>
      </c>
      <c r="E712">
        <v>20222023</v>
      </c>
      <c r="F712" t="s">
        <v>17</v>
      </c>
      <c r="G712" t="s">
        <v>185</v>
      </c>
      <c r="H712">
        <v>28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 t="s">
        <v>19</v>
      </c>
      <c r="P712" t="str">
        <f>UPPER(Table1[[#This Row],[Venue]])</f>
        <v>HOME</v>
      </c>
    </row>
    <row r="713" spans="1:16" x14ac:dyDescent="0.45">
      <c r="A713">
        <v>40001599</v>
      </c>
      <c r="B713" t="s">
        <v>293</v>
      </c>
      <c r="C713">
        <v>44849</v>
      </c>
      <c r="D713">
        <v>35969</v>
      </c>
      <c r="E713">
        <v>20222023</v>
      </c>
      <c r="F713" t="s">
        <v>17</v>
      </c>
      <c r="G713" t="s">
        <v>186</v>
      </c>
      <c r="H713">
        <v>30</v>
      </c>
      <c r="I713">
        <v>2</v>
      </c>
      <c r="J713">
        <v>0</v>
      </c>
      <c r="K713">
        <v>1</v>
      </c>
      <c r="L713">
        <v>2</v>
      </c>
      <c r="M713">
        <v>1</v>
      </c>
      <c r="N713">
        <v>0</v>
      </c>
      <c r="O713" t="s">
        <v>19</v>
      </c>
      <c r="P713" t="str">
        <f>UPPER(Table1[[#This Row],[Venue]])</f>
        <v>HOME</v>
      </c>
    </row>
    <row r="714" spans="1:16" x14ac:dyDescent="0.45">
      <c r="A714">
        <v>40001599</v>
      </c>
      <c r="B714" t="s">
        <v>293</v>
      </c>
      <c r="C714">
        <v>44849</v>
      </c>
      <c r="D714">
        <v>35969</v>
      </c>
      <c r="E714">
        <v>20222023</v>
      </c>
      <c r="F714" t="s">
        <v>17</v>
      </c>
      <c r="G714" t="s">
        <v>235</v>
      </c>
      <c r="H714">
        <v>33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 t="s">
        <v>19</v>
      </c>
      <c r="P714" t="str">
        <f>UPPER(Table1[[#This Row],[Venue]])</f>
        <v>HOME</v>
      </c>
    </row>
    <row r="715" spans="1:16" x14ac:dyDescent="0.45">
      <c r="A715">
        <v>40001599</v>
      </c>
      <c r="B715" t="s">
        <v>293</v>
      </c>
      <c r="C715">
        <v>44849</v>
      </c>
      <c r="D715">
        <v>35969</v>
      </c>
      <c r="E715">
        <v>20222023</v>
      </c>
      <c r="F715" t="s">
        <v>17</v>
      </c>
      <c r="G715" t="s">
        <v>235</v>
      </c>
      <c r="H715">
        <v>33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 t="s">
        <v>19</v>
      </c>
      <c r="P715" t="str">
        <f>UPPER(Table1[[#This Row],[Venue]])</f>
        <v>HOME</v>
      </c>
    </row>
    <row r="716" spans="1:16" x14ac:dyDescent="0.45">
      <c r="A716">
        <v>40001599</v>
      </c>
      <c r="B716" t="s">
        <v>293</v>
      </c>
      <c r="C716">
        <v>44849</v>
      </c>
      <c r="D716">
        <v>35969</v>
      </c>
      <c r="E716">
        <v>20222023</v>
      </c>
      <c r="F716" t="s">
        <v>17</v>
      </c>
      <c r="G716" t="s">
        <v>235</v>
      </c>
      <c r="H716">
        <v>33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 t="s">
        <v>19</v>
      </c>
      <c r="P716" t="str">
        <f>UPPER(Table1[[#This Row],[Venue]])</f>
        <v>HOME</v>
      </c>
    </row>
    <row r="717" spans="1:16" x14ac:dyDescent="0.45">
      <c r="A717">
        <v>40001599</v>
      </c>
      <c r="B717" t="s">
        <v>293</v>
      </c>
      <c r="C717">
        <v>44849</v>
      </c>
      <c r="D717">
        <v>35969</v>
      </c>
      <c r="E717">
        <v>20222023</v>
      </c>
      <c r="F717" t="s">
        <v>17</v>
      </c>
      <c r="G717" t="s">
        <v>187</v>
      </c>
      <c r="H717">
        <v>61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 t="s">
        <v>19</v>
      </c>
      <c r="P717" t="str">
        <f>UPPER(Table1[[#This Row],[Venue]])</f>
        <v>HOME</v>
      </c>
    </row>
    <row r="718" spans="1:16" x14ac:dyDescent="0.45">
      <c r="A718">
        <v>40001599</v>
      </c>
      <c r="B718" t="s">
        <v>293</v>
      </c>
      <c r="C718">
        <v>44849</v>
      </c>
      <c r="D718">
        <v>35969</v>
      </c>
      <c r="E718">
        <v>20222023</v>
      </c>
      <c r="F718" t="s">
        <v>17</v>
      </c>
      <c r="G718" t="s">
        <v>155</v>
      </c>
      <c r="H718">
        <v>62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 t="s">
        <v>19</v>
      </c>
      <c r="P718" t="str">
        <f>UPPER(Table1[[#This Row],[Venue]])</f>
        <v>HOME</v>
      </c>
    </row>
    <row r="719" spans="1:16" x14ac:dyDescent="0.45">
      <c r="A719">
        <v>40001599</v>
      </c>
      <c r="B719" t="s">
        <v>293</v>
      </c>
      <c r="C719">
        <v>44849</v>
      </c>
      <c r="D719">
        <v>35969</v>
      </c>
      <c r="E719">
        <v>20222023</v>
      </c>
      <c r="F719" t="s">
        <v>17</v>
      </c>
      <c r="G719" t="s">
        <v>156</v>
      </c>
      <c r="H719">
        <v>66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 t="s">
        <v>19</v>
      </c>
      <c r="P719" t="str">
        <f>UPPER(Table1[[#This Row],[Venue]])</f>
        <v>HOME</v>
      </c>
    </row>
    <row r="720" spans="1:16" x14ac:dyDescent="0.45">
      <c r="A720">
        <v>40001599</v>
      </c>
      <c r="B720" t="s">
        <v>293</v>
      </c>
      <c r="C720">
        <v>44849</v>
      </c>
      <c r="D720">
        <v>35969</v>
      </c>
      <c r="E720">
        <v>20222023</v>
      </c>
      <c r="F720" t="s">
        <v>17</v>
      </c>
      <c r="G720" t="s">
        <v>188</v>
      </c>
      <c r="H720">
        <v>72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 t="s">
        <v>19</v>
      </c>
      <c r="P720" t="str">
        <f>UPPER(Table1[[#This Row],[Venue]])</f>
        <v>HOME</v>
      </c>
    </row>
    <row r="721" spans="1:16" x14ac:dyDescent="0.45">
      <c r="A721">
        <v>40001599</v>
      </c>
      <c r="B721" t="s">
        <v>293</v>
      </c>
      <c r="C721">
        <v>44849</v>
      </c>
      <c r="D721">
        <v>35969</v>
      </c>
      <c r="E721">
        <v>20222023</v>
      </c>
      <c r="F721" t="s">
        <v>17</v>
      </c>
      <c r="G721" t="s">
        <v>157</v>
      </c>
      <c r="H721">
        <v>77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 t="s">
        <v>19</v>
      </c>
      <c r="P721" t="str">
        <f>UPPER(Table1[[#This Row],[Venue]])</f>
        <v>HOME</v>
      </c>
    </row>
    <row r="722" spans="1:16" x14ac:dyDescent="0.45">
      <c r="A722">
        <v>40001599</v>
      </c>
      <c r="B722" t="s">
        <v>293</v>
      </c>
      <c r="C722">
        <v>44849</v>
      </c>
      <c r="D722">
        <v>35969</v>
      </c>
      <c r="E722">
        <v>20222023</v>
      </c>
      <c r="F722" t="s">
        <v>17</v>
      </c>
      <c r="G722" t="s">
        <v>158</v>
      </c>
      <c r="H722">
        <v>88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 t="s">
        <v>19</v>
      </c>
      <c r="P722" t="str">
        <f>UPPER(Table1[[#This Row],[Venue]])</f>
        <v>HOME</v>
      </c>
    </row>
    <row r="723" spans="1:16" x14ac:dyDescent="0.45">
      <c r="A723">
        <v>40001599</v>
      </c>
      <c r="B723" t="s">
        <v>293</v>
      </c>
      <c r="C723">
        <v>44849</v>
      </c>
      <c r="D723">
        <v>35969</v>
      </c>
      <c r="E723">
        <v>20222023</v>
      </c>
      <c r="F723" t="s">
        <v>17</v>
      </c>
      <c r="G723" t="s">
        <v>159</v>
      </c>
      <c r="H723">
        <v>90</v>
      </c>
      <c r="I723">
        <v>3</v>
      </c>
      <c r="J723">
        <v>1</v>
      </c>
      <c r="K723">
        <v>1</v>
      </c>
      <c r="L723">
        <v>2</v>
      </c>
      <c r="M723">
        <v>0</v>
      </c>
      <c r="N723">
        <v>0</v>
      </c>
      <c r="O723" t="s">
        <v>19</v>
      </c>
      <c r="P723" t="str">
        <f>UPPER(Table1[[#This Row],[Venue]])</f>
        <v>HOME</v>
      </c>
    </row>
    <row r="724" spans="1:16" x14ac:dyDescent="0.45">
      <c r="A724">
        <v>40001599</v>
      </c>
      <c r="B724" t="s">
        <v>293</v>
      </c>
      <c r="C724">
        <v>44849</v>
      </c>
      <c r="D724">
        <v>35969</v>
      </c>
      <c r="E724">
        <v>20222023</v>
      </c>
      <c r="F724" t="s">
        <v>17</v>
      </c>
      <c r="G724" t="s">
        <v>169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 t="s">
        <v>40</v>
      </c>
      <c r="P724" t="str">
        <f>UPPER(Table1[[#This Row],[Venue]])</f>
        <v>AWAY</v>
      </c>
    </row>
    <row r="725" spans="1:16" x14ac:dyDescent="0.45">
      <c r="A725">
        <v>40001599</v>
      </c>
      <c r="B725" t="s">
        <v>293</v>
      </c>
      <c r="C725">
        <v>44849</v>
      </c>
      <c r="D725">
        <v>35969</v>
      </c>
      <c r="E725">
        <v>20222023</v>
      </c>
      <c r="F725" t="s">
        <v>17</v>
      </c>
      <c r="G725" t="s">
        <v>295</v>
      </c>
      <c r="H725">
        <v>4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 t="s">
        <v>40</v>
      </c>
      <c r="P725" t="str">
        <f>UPPER(Table1[[#This Row],[Venue]])</f>
        <v>AWAY</v>
      </c>
    </row>
    <row r="726" spans="1:16" x14ac:dyDescent="0.45">
      <c r="A726">
        <v>40001599</v>
      </c>
      <c r="B726" t="s">
        <v>293</v>
      </c>
      <c r="C726">
        <v>44849</v>
      </c>
      <c r="D726">
        <v>35969</v>
      </c>
      <c r="E726">
        <v>20222023</v>
      </c>
      <c r="F726" t="s">
        <v>17</v>
      </c>
      <c r="G726" t="s">
        <v>296</v>
      </c>
      <c r="H726">
        <v>6</v>
      </c>
      <c r="I726">
        <v>1</v>
      </c>
      <c r="J726">
        <v>0</v>
      </c>
      <c r="K726">
        <v>1</v>
      </c>
      <c r="L726">
        <v>1</v>
      </c>
      <c r="M726">
        <v>0</v>
      </c>
      <c r="N726">
        <v>0</v>
      </c>
      <c r="O726" t="s">
        <v>40</v>
      </c>
      <c r="P726" t="str">
        <f>UPPER(Table1[[#This Row],[Venue]])</f>
        <v>AWAY</v>
      </c>
    </row>
    <row r="727" spans="1:16" x14ac:dyDescent="0.45">
      <c r="A727">
        <v>40001599</v>
      </c>
      <c r="B727" t="s">
        <v>293</v>
      </c>
      <c r="C727">
        <v>44849</v>
      </c>
      <c r="D727">
        <v>35969</v>
      </c>
      <c r="E727">
        <v>20222023</v>
      </c>
      <c r="F727" t="s">
        <v>17</v>
      </c>
      <c r="G727" t="s">
        <v>172</v>
      </c>
      <c r="H727">
        <v>10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 t="s">
        <v>40</v>
      </c>
      <c r="P727" t="str">
        <f>UPPER(Table1[[#This Row],[Venue]])</f>
        <v>AWAY</v>
      </c>
    </row>
    <row r="728" spans="1:16" x14ac:dyDescent="0.45">
      <c r="A728">
        <v>40001599</v>
      </c>
      <c r="B728" t="s">
        <v>293</v>
      </c>
      <c r="C728">
        <v>44849</v>
      </c>
      <c r="D728">
        <v>35969</v>
      </c>
      <c r="E728">
        <v>20222023</v>
      </c>
      <c r="F728" t="s">
        <v>17</v>
      </c>
      <c r="G728" t="s">
        <v>175</v>
      </c>
      <c r="H728">
        <v>15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 t="s">
        <v>40</v>
      </c>
      <c r="P728" t="str">
        <f>UPPER(Table1[[#This Row],[Venue]])</f>
        <v>AWAY</v>
      </c>
    </row>
    <row r="729" spans="1:16" x14ac:dyDescent="0.45">
      <c r="A729">
        <v>40001599</v>
      </c>
      <c r="B729" t="s">
        <v>293</v>
      </c>
      <c r="C729">
        <v>44849</v>
      </c>
      <c r="D729">
        <v>35969</v>
      </c>
      <c r="E729">
        <v>20222023</v>
      </c>
      <c r="F729" t="s">
        <v>17</v>
      </c>
      <c r="G729" t="s">
        <v>297</v>
      </c>
      <c r="H729">
        <v>18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 t="s">
        <v>40</v>
      </c>
      <c r="P729" t="str">
        <f>UPPER(Table1[[#This Row],[Venue]])</f>
        <v>AWAY</v>
      </c>
    </row>
    <row r="730" spans="1:16" x14ac:dyDescent="0.45">
      <c r="A730">
        <v>40001599</v>
      </c>
      <c r="B730" t="s">
        <v>293</v>
      </c>
      <c r="C730">
        <v>44849</v>
      </c>
      <c r="D730">
        <v>35969</v>
      </c>
      <c r="E730">
        <v>20222023</v>
      </c>
      <c r="F730" t="s">
        <v>17</v>
      </c>
      <c r="G730" t="s">
        <v>298</v>
      </c>
      <c r="H730">
        <v>21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 t="s">
        <v>40</v>
      </c>
      <c r="P730" t="str">
        <f>UPPER(Table1[[#This Row],[Venue]])</f>
        <v>AWAY</v>
      </c>
    </row>
    <row r="731" spans="1:16" x14ac:dyDescent="0.45">
      <c r="A731">
        <v>40001599</v>
      </c>
      <c r="B731" t="s">
        <v>293</v>
      </c>
      <c r="C731">
        <v>44849</v>
      </c>
      <c r="D731">
        <v>35969</v>
      </c>
      <c r="E731">
        <v>20222023</v>
      </c>
      <c r="F731" t="s">
        <v>17</v>
      </c>
      <c r="G731" t="s">
        <v>289</v>
      </c>
      <c r="H731">
        <v>22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 t="s">
        <v>40</v>
      </c>
      <c r="P731" t="str">
        <f>UPPER(Table1[[#This Row],[Venue]])</f>
        <v>AWAY</v>
      </c>
    </row>
    <row r="732" spans="1:16" x14ac:dyDescent="0.45">
      <c r="A732">
        <v>40001599</v>
      </c>
      <c r="B732" t="s">
        <v>293</v>
      </c>
      <c r="C732">
        <v>44849</v>
      </c>
      <c r="D732">
        <v>35969</v>
      </c>
      <c r="E732">
        <v>20222023</v>
      </c>
      <c r="F732" t="s">
        <v>17</v>
      </c>
      <c r="G732" t="s">
        <v>178</v>
      </c>
      <c r="H732">
        <v>31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 t="s">
        <v>40</v>
      </c>
      <c r="P732" t="str">
        <f>UPPER(Table1[[#This Row],[Venue]])</f>
        <v>AWAY</v>
      </c>
    </row>
    <row r="733" spans="1:16" x14ac:dyDescent="0.45">
      <c r="A733">
        <v>40001599</v>
      </c>
      <c r="B733" t="s">
        <v>293</v>
      </c>
      <c r="C733">
        <v>44849</v>
      </c>
      <c r="D733">
        <v>35969</v>
      </c>
      <c r="E733">
        <v>20222023</v>
      </c>
      <c r="F733" t="s">
        <v>17</v>
      </c>
      <c r="G733" t="s">
        <v>177</v>
      </c>
      <c r="H733">
        <v>45</v>
      </c>
      <c r="I733">
        <v>1</v>
      </c>
      <c r="J733">
        <v>0</v>
      </c>
      <c r="K733">
        <v>1</v>
      </c>
      <c r="L733">
        <v>1</v>
      </c>
      <c r="M733">
        <v>0</v>
      </c>
      <c r="N733">
        <v>0</v>
      </c>
      <c r="O733" t="s">
        <v>40</v>
      </c>
      <c r="P733" t="str">
        <f>UPPER(Table1[[#This Row],[Venue]])</f>
        <v>AWAY</v>
      </c>
    </row>
    <row r="734" spans="1:16" x14ac:dyDescent="0.45">
      <c r="A734">
        <v>40001599</v>
      </c>
      <c r="B734" t="s">
        <v>293</v>
      </c>
      <c r="C734">
        <v>44849</v>
      </c>
      <c r="D734">
        <v>35969</v>
      </c>
      <c r="E734">
        <v>20222023</v>
      </c>
      <c r="F734" t="s">
        <v>17</v>
      </c>
      <c r="G734" t="s">
        <v>290</v>
      </c>
      <c r="H734">
        <v>56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 t="s">
        <v>40</v>
      </c>
      <c r="P734" t="str">
        <f>UPPER(Table1[[#This Row],[Venue]])</f>
        <v>AWAY</v>
      </c>
    </row>
    <row r="735" spans="1:16" x14ac:dyDescent="0.45">
      <c r="A735">
        <v>40001599</v>
      </c>
      <c r="B735" t="s">
        <v>293</v>
      </c>
      <c r="C735">
        <v>44849</v>
      </c>
      <c r="D735">
        <v>35969</v>
      </c>
      <c r="E735">
        <v>20222023</v>
      </c>
      <c r="F735" t="s">
        <v>17</v>
      </c>
      <c r="G735" t="s">
        <v>180</v>
      </c>
      <c r="H735">
        <v>73</v>
      </c>
      <c r="I735">
        <v>1</v>
      </c>
      <c r="J735">
        <v>0</v>
      </c>
      <c r="K735">
        <v>1</v>
      </c>
      <c r="L735">
        <v>1</v>
      </c>
      <c r="M735">
        <v>0</v>
      </c>
      <c r="N735">
        <v>0</v>
      </c>
      <c r="O735" t="s">
        <v>40</v>
      </c>
      <c r="P735" t="str">
        <f>UPPER(Table1[[#This Row],[Venue]])</f>
        <v>AWAY</v>
      </c>
    </row>
    <row r="736" spans="1:16" x14ac:dyDescent="0.45">
      <c r="A736">
        <v>40001599</v>
      </c>
      <c r="B736" t="s">
        <v>293</v>
      </c>
      <c r="C736">
        <v>44849</v>
      </c>
      <c r="D736">
        <v>35969</v>
      </c>
      <c r="E736">
        <v>20222023</v>
      </c>
      <c r="F736" t="s">
        <v>17</v>
      </c>
      <c r="G736" t="s">
        <v>183</v>
      </c>
      <c r="H736">
        <v>97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2</v>
      </c>
      <c r="O736" t="s">
        <v>40</v>
      </c>
      <c r="P736" t="str">
        <f>UPPER(Table1[[#This Row],[Venue]])</f>
        <v>AWAY</v>
      </c>
    </row>
    <row r="737" spans="1:16" hidden="1" x14ac:dyDescent="0.45">
      <c r="A737">
        <v>40000953</v>
      </c>
      <c r="B737" t="s">
        <v>299</v>
      </c>
      <c r="C737">
        <v>44849</v>
      </c>
      <c r="D737">
        <v>35323</v>
      </c>
      <c r="E737">
        <v>20222023</v>
      </c>
      <c r="F737" t="s">
        <v>17</v>
      </c>
      <c r="G737" t="s">
        <v>18</v>
      </c>
      <c r="H737">
        <v>4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 t="s">
        <v>19</v>
      </c>
      <c r="P737" t="str">
        <f>UPPER(Table1[[#This Row],[Venue]])</f>
        <v>HOME</v>
      </c>
    </row>
    <row r="738" spans="1:16" hidden="1" x14ac:dyDescent="0.45">
      <c r="A738">
        <v>40000953</v>
      </c>
      <c r="B738" t="s">
        <v>299</v>
      </c>
      <c r="C738">
        <v>44849</v>
      </c>
      <c r="D738">
        <v>35323</v>
      </c>
      <c r="E738">
        <v>20222023</v>
      </c>
      <c r="F738" t="s">
        <v>17</v>
      </c>
      <c r="G738" t="s">
        <v>20</v>
      </c>
      <c r="H738">
        <v>5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 t="s">
        <v>19</v>
      </c>
      <c r="P738" t="str">
        <f>UPPER(Table1[[#This Row],[Venue]])</f>
        <v>HOME</v>
      </c>
    </row>
    <row r="739" spans="1:16" hidden="1" x14ac:dyDescent="0.45">
      <c r="A739">
        <v>40000953</v>
      </c>
      <c r="B739" t="s">
        <v>299</v>
      </c>
      <c r="C739">
        <v>44849</v>
      </c>
      <c r="D739">
        <v>35323</v>
      </c>
      <c r="E739">
        <v>20222023</v>
      </c>
      <c r="F739" t="s">
        <v>17</v>
      </c>
      <c r="G739" t="s">
        <v>21</v>
      </c>
      <c r="H739">
        <v>6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 t="s">
        <v>19</v>
      </c>
      <c r="P739" t="str">
        <f>UPPER(Table1[[#This Row],[Venue]])</f>
        <v>HOME</v>
      </c>
    </row>
    <row r="740" spans="1:16" hidden="1" x14ac:dyDescent="0.45">
      <c r="A740">
        <v>40000953</v>
      </c>
      <c r="B740" t="s">
        <v>299</v>
      </c>
      <c r="C740">
        <v>44849</v>
      </c>
      <c r="D740">
        <v>35323</v>
      </c>
      <c r="E740">
        <v>20222023</v>
      </c>
      <c r="F740" t="s">
        <v>17</v>
      </c>
      <c r="G740" t="s">
        <v>22</v>
      </c>
      <c r="H740">
        <v>8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2</v>
      </c>
      <c r="O740" t="s">
        <v>19</v>
      </c>
      <c r="P740" t="str">
        <f>UPPER(Table1[[#This Row],[Venue]])</f>
        <v>HOME</v>
      </c>
    </row>
    <row r="741" spans="1:16" hidden="1" x14ac:dyDescent="0.45">
      <c r="A741">
        <v>40000953</v>
      </c>
      <c r="B741" t="s">
        <v>299</v>
      </c>
      <c r="C741">
        <v>44849</v>
      </c>
      <c r="D741">
        <v>35323</v>
      </c>
      <c r="E741">
        <v>20222023</v>
      </c>
      <c r="F741" t="s">
        <v>17</v>
      </c>
      <c r="G741" t="s">
        <v>23</v>
      </c>
      <c r="H741">
        <v>10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 t="s">
        <v>19</v>
      </c>
      <c r="P741" t="str">
        <f>UPPER(Table1[[#This Row],[Venue]])</f>
        <v>HOME</v>
      </c>
    </row>
    <row r="742" spans="1:16" hidden="1" x14ac:dyDescent="0.45">
      <c r="A742">
        <v>40000953</v>
      </c>
      <c r="B742" t="s">
        <v>299</v>
      </c>
      <c r="C742">
        <v>44849</v>
      </c>
      <c r="D742">
        <v>35323</v>
      </c>
      <c r="E742">
        <v>20222023</v>
      </c>
      <c r="F742" t="s">
        <v>17</v>
      </c>
      <c r="G742" t="s">
        <v>24</v>
      </c>
      <c r="H742">
        <v>11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0</v>
      </c>
      <c r="O742" t="s">
        <v>19</v>
      </c>
      <c r="P742" t="str">
        <f>UPPER(Table1[[#This Row],[Venue]])</f>
        <v>HOME</v>
      </c>
    </row>
    <row r="743" spans="1:16" hidden="1" x14ac:dyDescent="0.45">
      <c r="A743">
        <v>40000953</v>
      </c>
      <c r="B743" t="s">
        <v>299</v>
      </c>
      <c r="C743">
        <v>44849</v>
      </c>
      <c r="D743">
        <v>35323</v>
      </c>
      <c r="E743">
        <v>20222023</v>
      </c>
      <c r="F743" t="s">
        <v>17</v>
      </c>
      <c r="G743" t="s">
        <v>25</v>
      </c>
      <c r="H743">
        <v>24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 t="s">
        <v>19</v>
      </c>
      <c r="P743" t="str">
        <f>UPPER(Table1[[#This Row],[Venue]])</f>
        <v>HOME</v>
      </c>
    </row>
    <row r="744" spans="1:16" hidden="1" x14ac:dyDescent="0.45">
      <c r="A744">
        <v>40000953</v>
      </c>
      <c r="B744" t="s">
        <v>299</v>
      </c>
      <c r="C744">
        <v>44849</v>
      </c>
      <c r="D744">
        <v>35323</v>
      </c>
      <c r="E744">
        <v>20222023</v>
      </c>
      <c r="F744" t="s">
        <v>17</v>
      </c>
      <c r="G744" t="s">
        <v>192</v>
      </c>
      <c r="H744">
        <v>32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 t="s">
        <v>19</v>
      </c>
      <c r="P744" t="str">
        <f>UPPER(Table1[[#This Row],[Venue]])</f>
        <v>HOME</v>
      </c>
    </row>
    <row r="745" spans="1:16" hidden="1" x14ac:dyDescent="0.45">
      <c r="A745">
        <v>40000953</v>
      </c>
      <c r="B745" t="s">
        <v>299</v>
      </c>
      <c r="C745">
        <v>44849</v>
      </c>
      <c r="D745">
        <v>35323</v>
      </c>
      <c r="E745">
        <v>20222023</v>
      </c>
      <c r="F745" t="s">
        <v>17</v>
      </c>
      <c r="G745" t="s">
        <v>27</v>
      </c>
      <c r="H745">
        <v>40</v>
      </c>
      <c r="I745">
        <v>1</v>
      </c>
      <c r="J745">
        <v>0</v>
      </c>
      <c r="K745">
        <v>1</v>
      </c>
      <c r="L745">
        <v>1</v>
      </c>
      <c r="M745">
        <v>0</v>
      </c>
      <c r="N745">
        <v>0</v>
      </c>
      <c r="O745" t="s">
        <v>19</v>
      </c>
      <c r="P745" t="str">
        <f>UPPER(Table1[[#This Row],[Venue]])</f>
        <v>HOME</v>
      </c>
    </row>
    <row r="746" spans="1:16" hidden="1" x14ac:dyDescent="0.45">
      <c r="A746">
        <v>40000953</v>
      </c>
      <c r="B746" t="s">
        <v>299</v>
      </c>
      <c r="C746">
        <v>44849</v>
      </c>
      <c r="D746">
        <v>35323</v>
      </c>
      <c r="E746">
        <v>20222023</v>
      </c>
      <c r="F746" t="s">
        <v>17</v>
      </c>
      <c r="G746" t="s">
        <v>28</v>
      </c>
      <c r="H746">
        <v>41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 t="s">
        <v>19</v>
      </c>
      <c r="P746" t="str">
        <f>UPPER(Table1[[#This Row],[Venue]])</f>
        <v>HOME</v>
      </c>
    </row>
    <row r="747" spans="1:16" hidden="1" x14ac:dyDescent="0.45">
      <c r="A747">
        <v>40000953</v>
      </c>
      <c r="B747" t="s">
        <v>299</v>
      </c>
      <c r="C747">
        <v>44849</v>
      </c>
      <c r="D747">
        <v>35323</v>
      </c>
      <c r="E747">
        <v>20222023</v>
      </c>
      <c r="F747" t="s">
        <v>17</v>
      </c>
      <c r="G747" t="s">
        <v>29</v>
      </c>
      <c r="H747">
        <v>44</v>
      </c>
      <c r="I747">
        <v>2</v>
      </c>
      <c r="J747">
        <v>0</v>
      </c>
      <c r="K747">
        <v>1</v>
      </c>
      <c r="L747">
        <v>2</v>
      </c>
      <c r="M747">
        <v>0</v>
      </c>
      <c r="N747">
        <v>0</v>
      </c>
      <c r="O747" t="s">
        <v>19</v>
      </c>
      <c r="P747" t="str">
        <f>UPPER(Table1[[#This Row],[Venue]])</f>
        <v>HOME</v>
      </c>
    </row>
    <row r="748" spans="1:16" hidden="1" x14ac:dyDescent="0.45">
      <c r="A748">
        <v>40000953</v>
      </c>
      <c r="B748" t="s">
        <v>299</v>
      </c>
      <c r="C748">
        <v>44849</v>
      </c>
      <c r="D748">
        <v>35323</v>
      </c>
      <c r="E748">
        <v>20222023</v>
      </c>
      <c r="F748" t="s">
        <v>17</v>
      </c>
      <c r="G748" t="s">
        <v>30</v>
      </c>
      <c r="H748">
        <v>55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 t="s">
        <v>19</v>
      </c>
      <c r="P748" t="str">
        <f>UPPER(Table1[[#This Row],[Venue]])</f>
        <v>HOME</v>
      </c>
    </row>
    <row r="749" spans="1:16" hidden="1" x14ac:dyDescent="0.45">
      <c r="A749">
        <v>40000953</v>
      </c>
      <c r="B749" t="s">
        <v>299</v>
      </c>
      <c r="C749">
        <v>44849</v>
      </c>
      <c r="D749">
        <v>35323</v>
      </c>
      <c r="E749">
        <v>20222023</v>
      </c>
      <c r="F749" t="s">
        <v>17</v>
      </c>
      <c r="G749" t="s">
        <v>32</v>
      </c>
      <c r="H749">
        <v>66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 t="s">
        <v>19</v>
      </c>
      <c r="P749" t="str">
        <f>UPPER(Table1[[#This Row],[Venue]])</f>
        <v>HOME</v>
      </c>
    </row>
    <row r="750" spans="1:16" hidden="1" x14ac:dyDescent="0.45">
      <c r="A750">
        <v>40000953</v>
      </c>
      <c r="B750" t="s">
        <v>299</v>
      </c>
      <c r="C750">
        <v>44849</v>
      </c>
      <c r="D750">
        <v>35323</v>
      </c>
      <c r="E750">
        <v>20222023</v>
      </c>
      <c r="F750" t="s">
        <v>17</v>
      </c>
      <c r="G750" t="s">
        <v>33</v>
      </c>
      <c r="H750">
        <v>68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0</v>
      </c>
      <c r="O750" t="s">
        <v>19</v>
      </c>
      <c r="P750" t="str">
        <f>UPPER(Table1[[#This Row],[Venue]])</f>
        <v>HOME</v>
      </c>
    </row>
    <row r="751" spans="1:16" hidden="1" x14ac:dyDescent="0.45">
      <c r="A751">
        <v>40000953</v>
      </c>
      <c r="B751" t="s">
        <v>299</v>
      </c>
      <c r="C751">
        <v>44849</v>
      </c>
      <c r="D751">
        <v>35323</v>
      </c>
      <c r="E751">
        <v>20222023</v>
      </c>
      <c r="F751" t="s">
        <v>17</v>
      </c>
      <c r="G751" t="s">
        <v>34</v>
      </c>
      <c r="H751">
        <v>74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 t="s">
        <v>19</v>
      </c>
      <c r="P751" t="str">
        <f>UPPER(Table1[[#This Row],[Venue]])</f>
        <v>HOME</v>
      </c>
    </row>
    <row r="752" spans="1:16" hidden="1" x14ac:dyDescent="0.45">
      <c r="A752">
        <v>40000953</v>
      </c>
      <c r="B752" t="s">
        <v>299</v>
      </c>
      <c r="C752">
        <v>44849</v>
      </c>
      <c r="D752">
        <v>35323</v>
      </c>
      <c r="E752">
        <v>20222023</v>
      </c>
      <c r="F752" t="s">
        <v>17</v>
      </c>
      <c r="G752" t="s">
        <v>35</v>
      </c>
      <c r="H752">
        <v>75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 t="s">
        <v>19</v>
      </c>
      <c r="P752" t="str">
        <f>UPPER(Table1[[#This Row],[Venue]])</f>
        <v>HOME</v>
      </c>
    </row>
    <row r="753" spans="1:16" hidden="1" x14ac:dyDescent="0.45">
      <c r="A753">
        <v>40000953</v>
      </c>
      <c r="B753" t="s">
        <v>299</v>
      </c>
      <c r="C753">
        <v>44849</v>
      </c>
      <c r="D753">
        <v>35323</v>
      </c>
      <c r="E753">
        <v>20222023</v>
      </c>
      <c r="F753" t="s">
        <v>17</v>
      </c>
      <c r="G753" t="s">
        <v>36</v>
      </c>
      <c r="H753">
        <v>87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 t="s">
        <v>19</v>
      </c>
      <c r="P753" t="str">
        <f>UPPER(Table1[[#This Row],[Venue]])</f>
        <v>HOME</v>
      </c>
    </row>
    <row r="754" spans="1:16" hidden="1" x14ac:dyDescent="0.45">
      <c r="A754">
        <v>40000953</v>
      </c>
      <c r="B754" t="s">
        <v>299</v>
      </c>
      <c r="C754">
        <v>44849</v>
      </c>
      <c r="D754">
        <v>35323</v>
      </c>
      <c r="E754">
        <v>20222023</v>
      </c>
      <c r="F754" t="s">
        <v>17</v>
      </c>
      <c r="G754" t="s">
        <v>37</v>
      </c>
      <c r="H754">
        <v>90</v>
      </c>
      <c r="I754">
        <v>5</v>
      </c>
      <c r="J754">
        <v>4</v>
      </c>
      <c r="K754">
        <v>1</v>
      </c>
      <c r="L754">
        <v>1</v>
      </c>
      <c r="M754">
        <v>0</v>
      </c>
      <c r="N754">
        <v>0</v>
      </c>
      <c r="O754" t="s">
        <v>19</v>
      </c>
      <c r="P754" t="str">
        <f>UPPER(Table1[[#This Row],[Venue]])</f>
        <v>HOME</v>
      </c>
    </row>
    <row r="755" spans="1:16" hidden="1" x14ac:dyDescent="0.45">
      <c r="A755">
        <v>40000953</v>
      </c>
      <c r="B755" t="s">
        <v>299</v>
      </c>
      <c r="C755">
        <v>44849</v>
      </c>
      <c r="D755">
        <v>35323</v>
      </c>
      <c r="E755">
        <v>20222023</v>
      </c>
      <c r="F755" t="s">
        <v>17</v>
      </c>
      <c r="G755" t="s">
        <v>38</v>
      </c>
      <c r="H755">
        <v>98</v>
      </c>
      <c r="I755">
        <v>2</v>
      </c>
      <c r="J755">
        <v>0</v>
      </c>
      <c r="K755">
        <v>1</v>
      </c>
      <c r="L755">
        <v>2</v>
      </c>
      <c r="M755">
        <v>0</v>
      </c>
      <c r="N755">
        <v>0</v>
      </c>
      <c r="O755" t="s">
        <v>19</v>
      </c>
      <c r="P755" t="str">
        <f>UPPER(Table1[[#This Row],[Venue]])</f>
        <v>HOME</v>
      </c>
    </row>
    <row r="756" spans="1:16" hidden="1" x14ac:dyDescent="0.45">
      <c r="A756">
        <v>40000953</v>
      </c>
      <c r="B756" t="s">
        <v>299</v>
      </c>
      <c r="C756">
        <v>44849</v>
      </c>
      <c r="D756">
        <v>35323</v>
      </c>
      <c r="E756">
        <v>20222023</v>
      </c>
      <c r="F756" t="s">
        <v>17</v>
      </c>
      <c r="G756" t="s">
        <v>77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 t="s">
        <v>40</v>
      </c>
      <c r="P756" t="str">
        <f>UPPER(Table1[[#This Row],[Venue]])</f>
        <v>AWAY</v>
      </c>
    </row>
    <row r="757" spans="1:16" hidden="1" x14ac:dyDescent="0.45">
      <c r="A757">
        <v>40000953</v>
      </c>
      <c r="B757" t="s">
        <v>299</v>
      </c>
      <c r="C757">
        <v>44849</v>
      </c>
      <c r="D757">
        <v>35323</v>
      </c>
      <c r="E757">
        <v>20222023</v>
      </c>
      <c r="F757" t="s">
        <v>17</v>
      </c>
      <c r="G757" t="s">
        <v>161</v>
      </c>
      <c r="H757">
        <v>2</v>
      </c>
      <c r="I757">
        <v>1</v>
      </c>
      <c r="J757">
        <v>0</v>
      </c>
      <c r="K757">
        <v>1</v>
      </c>
      <c r="L757">
        <v>1</v>
      </c>
      <c r="M757">
        <v>0</v>
      </c>
      <c r="N757">
        <v>0</v>
      </c>
      <c r="O757" t="s">
        <v>40</v>
      </c>
      <c r="P757" t="str">
        <f>UPPER(Table1[[#This Row],[Venue]])</f>
        <v>AWAY</v>
      </c>
    </row>
    <row r="758" spans="1:16" hidden="1" x14ac:dyDescent="0.45">
      <c r="A758">
        <v>40000953</v>
      </c>
      <c r="B758" t="s">
        <v>299</v>
      </c>
      <c r="C758">
        <v>44849</v>
      </c>
      <c r="D758">
        <v>35323</v>
      </c>
      <c r="E758">
        <v>20222023</v>
      </c>
      <c r="F758" t="s">
        <v>17</v>
      </c>
      <c r="G758" t="s">
        <v>78</v>
      </c>
      <c r="H758">
        <v>8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 t="s">
        <v>40</v>
      </c>
      <c r="P758" t="str">
        <f>UPPER(Table1[[#This Row],[Venue]])</f>
        <v>AWAY</v>
      </c>
    </row>
    <row r="759" spans="1:16" hidden="1" x14ac:dyDescent="0.45">
      <c r="A759">
        <v>40000953</v>
      </c>
      <c r="B759" t="s">
        <v>299</v>
      </c>
      <c r="C759">
        <v>44849</v>
      </c>
      <c r="D759">
        <v>35323</v>
      </c>
      <c r="E759">
        <v>20222023</v>
      </c>
      <c r="F759" t="s">
        <v>17</v>
      </c>
      <c r="G759" t="s">
        <v>79</v>
      </c>
      <c r="H759">
        <v>9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 t="s">
        <v>40</v>
      </c>
      <c r="P759" t="str">
        <f>UPPER(Table1[[#This Row],[Venue]])</f>
        <v>AWAY</v>
      </c>
    </row>
    <row r="760" spans="1:16" hidden="1" x14ac:dyDescent="0.45">
      <c r="A760">
        <v>40000953</v>
      </c>
      <c r="B760" t="s">
        <v>299</v>
      </c>
      <c r="C760">
        <v>44849</v>
      </c>
      <c r="D760">
        <v>35323</v>
      </c>
      <c r="E760">
        <v>20222023</v>
      </c>
      <c r="F760" t="s">
        <v>17</v>
      </c>
      <c r="G760" t="s">
        <v>80</v>
      </c>
      <c r="H760">
        <v>10</v>
      </c>
      <c r="I760">
        <v>1</v>
      </c>
      <c r="J760">
        <v>0</v>
      </c>
      <c r="K760">
        <v>1</v>
      </c>
      <c r="L760">
        <v>1</v>
      </c>
      <c r="M760">
        <v>0</v>
      </c>
      <c r="N760">
        <v>0</v>
      </c>
      <c r="O760" t="s">
        <v>40</v>
      </c>
      <c r="P760" t="str">
        <f>UPPER(Table1[[#This Row],[Venue]])</f>
        <v>AWAY</v>
      </c>
    </row>
    <row r="761" spans="1:16" hidden="1" x14ac:dyDescent="0.45">
      <c r="A761">
        <v>40000953</v>
      </c>
      <c r="B761" t="s">
        <v>299</v>
      </c>
      <c r="C761">
        <v>44849</v>
      </c>
      <c r="D761">
        <v>35323</v>
      </c>
      <c r="E761">
        <v>20222023</v>
      </c>
      <c r="F761" t="s">
        <v>17</v>
      </c>
      <c r="G761" t="s">
        <v>91</v>
      </c>
      <c r="H761">
        <v>11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 t="s">
        <v>40</v>
      </c>
      <c r="P761" t="str">
        <f>UPPER(Table1[[#This Row],[Venue]])</f>
        <v>AWAY</v>
      </c>
    </row>
    <row r="762" spans="1:16" hidden="1" x14ac:dyDescent="0.45">
      <c r="A762">
        <v>40000953</v>
      </c>
      <c r="B762" t="s">
        <v>299</v>
      </c>
      <c r="C762">
        <v>44849</v>
      </c>
      <c r="D762">
        <v>35323</v>
      </c>
      <c r="E762">
        <v>20222023</v>
      </c>
      <c r="F762" t="s">
        <v>17</v>
      </c>
      <c r="G762" t="s">
        <v>81</v>
      </c>
      <c r="H762">
        <v>13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0</v>
      </c>
      <c r="O762" t="s">
        <v>40</v>
      </c>
      <c r="P762" t="str">
        <f>UPPER(Table1[[#This Row],[Venue]])</f>
        <v>AWAY</v>
      </c>
    </row>
    <row r="763" spans="1:16" hidden="1" x14ac:dyDescent="0.45">
      <c r="A763">
        <v>40000953</v>
      </c>
      <c r="B763" t="s">
        <v>299</v>
      </c>
      <c r="C763">
        <v>44849</v>
      </c>
      <c r="D763">
        <v>35323</v>
      </c>
      <c r="E763">
        <v>20222023</v>
      </c>
      <c r="F763" t="s">
        <v>17</v>
      </c>
      <c r="G763" t="s">
        <v>83</v>
      </c>
      <c r="H763">
        <v>17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2</v>
      </c>
      <c r="O763" t="s">
        <v>40</v>
      </c>
      <c r="P763" t="str">
        <f>UPPER(Table1[[#This Row],[Venue]])</f>
        <v>AWAY</v>
      </c>
    </row>
    <row r="764" spans="1:16" hidden="1" x14ac:dyDescent="0.45">
      <c r="A764">
        <v>40000953</v>
      </c>
      <c r="B764" t="s">
        <v>299</v>
      </c>
      <c r="C764">
        <v>44849</v>
      </c>
      <c r="D764">
        <v>35323</v>
      </c>
      <c r="E764">
        <v>20222023</v>
      </c>
      <c r="F764" t="s">
        <v>17</v>
      </c>
      <c r="G764" t="s">
        <v>84</v>
      </c>
      <c r="H764">
        <v>18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 t="s">
        <v>40</v>
      </c>
      <c r="P764" t="str">
        <f>UPPER(Table1[[#This Row],[Venue]])</f>
        <v>AWAY</v>
      </c>
    </row>
    <row r="765" spans="1:16" hidden="1" x14ac:dyDescent="0.45">
      <c r="A765">
        <v>40000953</v>
      </c>
      <c r="B765" t="s">
        <v>299</v>
      </c>
      <c r="C765">
        <v>44849</v>
      </c>
      <c r="D765">
        <v>35323</v>
      </c>
      <c r="E765">
        <v>20222023</v>
      </c>
      <c r="F765" t="s">
        <v>17</v>
      </c>
      <c r="G765" t="s">
        <v>85</v>
      </c>
      <c r="H765">
        <v>19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2</v>
      </c>
      <c r="O765" t="s">
        <v>40</v>
      </c>
      <c r="P765" t="str">
        <f>UPPER(Table1[[#This Row],[Venue]])</f>
        <v>AWAY</v>
      </c>
    </row>
    <row r="766" spans="1:16" hidden="1" x14ac:dyDescent="0.45">
      <c r="A766">
        <v>40000953</v>
      </c>
      <c r="B766" t="s">
        <v>299</v>
      </c>
      <c r="C766">
        <v>44849</v>
      </c>
      <c r="D766">
        <v>35323</v>
      </c>
      <c r="E766">
        <v>20222023</v>
      </c>
      <c r="F766" t="s">
        <v>17</v>
      </c>
      <c r="G766" t="s">
        <v>82</v>
      </c>
      <c r="H766">
        <v>25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 t="s">
        <v>40</v>
      </c>
      <c r="P766" t="str">
        <f>UPPER(Table1[[#This Row],[Venue]])</f>
        <v>AWAY</v>
      </c>
    </row>
    <row r="767" spans="1:16" hidden="1" x14ac:dyDescent="0.45">
      <c r="A767">
        <v>40000953</v>
      </c>
      <c r="B767" t="s">
        <v>299</v>
      </c>
      <c r="C767">
        <v>44849</v>
      </c>
      <c r="D767">
        <v>35323</v>
      </c>
      <c r="E767">
        <v>20222023</v>
      </c>
      <c r="F767" t="s">
        <v>17</v>
      </c>
      <c r="G767" t="s">
        <v>87</v>
      </c>
      <c r="H767">
        <v>27</v>
      </c>
      <c r="I767">
        <v>3</v>
      </c>
      <c r="J767">
        <v>2</v>
      </c>
      <c r="K767">
        <v>1</v>
      </c>
      <c r="L767">
        <v>1</v>
      </c>
      <c r="M767">
        <v>0</v>
      </c>
      <c r="N767">
        <v>0</v>
      </c>
      <c r="O767" t="s">
        <v>40</v>
      </c>
      <c r="P767" t="str">
        <f>UPPER(Table1[[#This Row],[Venue]])</f>
        <v>AWAY</v>
      </c>
    </row>
    <row r="768" spans="1:16" hidden="1" x14ac:dyDescent="0.45">
      <c r="A768">
        <v>40000953</v>
      </c>
      <c r="B768" t="s">
        <v>299</v>
      </c>
      <c r="C768">
        <v>44849</v>
      </c>
      <c r="D768">
        <v>35323</v>
      </c>
      <c r="E768">
        <v>20222023</v>
      </c>
      <c r="F768" t="s">
        <v>17</v>
      </c>
      <c r="G768" t="s">
        <v>88</v>
      </c>
      <c r="H768">
        <v>30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2</v>
      </c>
      <c r="O768" t="s">
        <v>40</v>
      </c>
      <c r="P768" t="str">
        <f>UPPER(Table1[[#This Row],[Venue]])</f>
        <v>AWAY</v>
      </c>
    </row>
    <row r="769" spans="1:16" hidden="1" x14ac:dyDescent="0.45">
      <c r="A769">
        <v>40000953</v>
      </c>
      <c r="B769" t="s">
        <v>299</v>
      </c>
      <c r="C769">
        <v>44849</v>
      </c>
      <c r="D769">
        <v>35323</v>
      </c>
      <c r="E769">
        <v>20222023</v>
      </c>
      <c r="F769" t="s">
        <v>17</v>
      </c>
      <c r="G769" t="s">
        <v>162</v>
      </c>
      <c r="H769">
        <v>48</v>
      </c>
      <c r="I769">
        <v>1</v>
      </c>
      <c r="J769">
        <v>0</v>
      </c>
      <c r="K769">
        <v>1</v>
      </c>
      <c r="L769">
        <v>1</v>
      </c>
      <c r="M769">
        <v>0</v>
      </c>
      <c r="N769">
        <v>0</v>
      </c>
      <c r="O769" t="s">
        <v>40</v>
      </c>
      <c r="P769" t="str">
        <f>UPPER(Table1[[#This Row],[Venue]])</f>
        <v>AWAY</v>
      </c>
    </row>
    <row r="770" spans="1:16" hidden="1" x14ac:dyDescent="0.45">
      <c r="A770">
        <v>40000953</v>
      </c>
      <c r="B770" t="s">
        <v>299</v>
      </c>
      <c r="C770">
        <v>44849</v>
      </c>
      <c r="D770">
        <v>35323</v>
      </c>
      <c r="E770">
        <v>20222023</v>
      </c>
      <c r="F770" t="s">
        <v>17</v>
      </c>
      <c r="G770" t="s">
        <v>89</v>
      </c>
      <c r="H770">
        <v>71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 t="s">
        <v>40</v>
      </c>
      <c r="P770" t="str">
        <f>UPPER(Table1[[#This Row],[Venue]])</f>
        <v>AWAY</v>
      </c>
    </row>
    <row r="771" spans="1:16" hidden="1" x14ac:dyDescent="0.45">
      <c r="A771">
        <v>40000953</v>
      </c>
      <c r="B771" t="s">
        <v>299</v>
      </c>
      <c r="C771">
        <v>44849</v>
      </c>
      <c r="D771">
        <v>35323</v>
      </c>
      <c r="E771">
        <v>20222023</v>
      </c>
      <c r="F771" t="s">
        <v>17</v>
      </c>
      <c r="G771" t="s">
        <v>92</v>
      </c>
      <c r="H771">
        <v>96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 t="s">
        <v>40</v>
      </c>
      <c r="P771" t="str">
        <f>UPPER(Table1[[#This Row],[Venue]])</f>
        <v>AWAY</v>
      </c>
    </row>
    <row r="772" spans="1:16" hidden="1" x14ac:dyDescent="0.45">
      <c r="A772">
        <v>40001597</v>
      </c>
      <c r="B772" t="s">
        <v>300</v>
      </c>
      <c r="C772">
        <v>44849</v>
      </c>
      <c r="D772">
        <v>35967</v>
      </c>
      <c r="E772">
        <v>20222023</v>
      </c>
      <c r="F772" t="s">
        <v>17</v>
      </c>
      <c r="G772" t="s">
        <v>130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 t="s">
        <v>19</v>
      </c>
      <c r="P772" t="str">
        <f>UPPER(Table1[[#This Row],[Venue]])</f>
        <v>HOME</v>
      </c>
    </row>
    <row r="773" spans="1:16" hidden="1" x14ac:dyDescent="0.45">
      <c r="A773">
        <v>40001597</v>
      </c>
      <c r="B773" t="s">
        <v>300</v>
      </c>
      <c r="C773">
        <v>44849</v>
      </c>
      <c r="D773">
        <v>35967</v>
      </c>
      <c r="E773">
        <v>20222023</v>
      </c>
      <c r="F773" t="s">
        <v>17</v>
      </c>
      <c r="G773" t="s">
        <v>132</v>
      </c>
      <c r="H773">
        <v>4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 t="s">
        <v>19</v>
      </c>
      <c r="P773" t="str">
        <f>UPPER(Table1[[#This Row],[Venue]])</f>
        <v>HOME</v>
      </c>
    </row>
    <row r="774" spans="1:16" hidden="1" x14ac:dyDescent="0.45">
      <c r="A774">
        <v>40001597</v>
      </c>
      <c r="B774" t="s">
        <v>300</v>
      </c>
      <c r="C774">
        <v>44849</v>
      </c>
      <c r="D774">
        <v>35967</v>
      </c>
      <c r="E774">
        <v>20222023</v>
      </c>
      <c r="F774" t="s">
        <v>17</v>
      </c>
      <c r="G774" t="s">
        <v>133</v>
      </c>
      <c r="H774">
        <v>5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 t="s">
        <v>19</v>
      </c>
      <c r="P774" t="str">
        <f>UPPER(Table1[[#This Row],[Venue]])</f>
        <v>HOME</v>
      </c>
    </row>
    <row r="775" spans="1:16" hidden="1" x14ac:dyDescent="0.45">
      <c r="A775">
        <v>40001597</v>
      </c>
      <c r="B775" t="s">
        <v>300</v>
      </c>
      <c r="C775">
        <v>44849</v>
      </c>
      <c r="D775">
        <v>35967</v>
      </c>
      <c r="E775">
        <v>20222023</v>
      </c>
      <c r="F775" t="s">
        <v>17</v>
      </c>
      <c r="G775" t="s">
        <v>135</v>
      </c>
      <c r="H775">
        <v>7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 t="s">
        <v>19</v>
      </c>
      <c r="P775" t="str">
        <f>UPPER(Table1[[#This Row],[Venue]])</f>
        <v>HOME</v>
      </c>
    </row>
    <row r="776" spans="1:16" hidden="1" x14ac:dyDescent="0.45">
      <c r="A776">
        <v>40001597</v>
      </c>
      <c r="B776" t="s">
        <v>300</v>
      </c>
      <c r="C776">
        <v>44849</v>
      </c>
      <c r="D776">
        <v>35967</v>
      </c>
      <c r="E776">
        <v>20222023</v>
      </c>
      <c r="F776" t="s">
        <v>17</v>
      </c>
      <c r="G776" t="s">
        <v>263</v>
      </c>
      <c r="H776">
        <v>9</v>
      </c>
      <c r="I776">
        <v>2</v>
      </c>
      <c r="J776">
        <v>0</v>
      </c>
      <c r="K776">
        <v>1</v>
      </c>
      <c r="L776">
        <v>2</v>
      </c>
      <c r="M776">
        <v>0</v>
      </c>
      <c r="N776">
        <v>2</v>
      </c>
      <c r="O776" t="s">
        <v>19</v>
      </c>
      <c r="P776" t="str">
        <f>UPPER(Table1[[#This Row],[Venue]])</f>
        <v>HOME</v>
      </c>
    </row>
    <row r="777" spans="1:16" hidden="1" x14ac:dyDescent="0.45">
      <c r="A777">
        <v>40001597</v>
      </c>
      <c r="B777" t="s">
        <v>300</v>
      </c>
      <c r="C777">
        <v>44849</v>
      </c>
      <c r="D777">
        <v>35967</v>
      </c>
      <c r="E777">
        <v>20222023</v>
      </c>
      <c r="F777" t="s">
        <v>17</v>
      </c>
      <c r="G777" t="s">
        <v>264</v>
      </c>
      <c r="H777">
        <v>10</v>
      </c>
      <c r="I777">
        <v>2</v>
      </c>
      <c r="J777">
        <v>1</v>
      </c>
      <c r="K777">
        <v>1</v>
      </c>
      <c r="L777">
        <v>1</v>
      </c>
      <c r="M777">
        <v>0</v>
      </c>
      <c r="N777">
        <v>0</v>
      </c>
      <c r="O777" t="s">
        <v>19</v>
      </c>
      <c r="P777" t="str">
        <f>UPPER(Table1[[#This Row],[Venue]])</f>
        <v>HOME</v>
      </c>
    </row>
    <row r="778" spans="1:16" hidden="1" x14ac:dyDescent="0.45">
      <c r="A778">
        <v>40001597</v>
      </c>
      <c r="B778" t="s">
        <v>300</v>
      </c>
      <c r="C778">
        <v>44849</v>
      </c>
      <c r="D778">
        <v>35967</v>
      </c>
      <c r="E778">
        <v>20222023</v>
      </c>
      <c r="F778" t="s">
        <v>17</v>
      </c>
      <c r="G778" t="s">
        <v>134</v>
      </c>
      <c r="H778">
        <v>15</v>
      </c>
      <c r="I778">
        <v>1</v>
      </c>
      <c r="J778">
        <v>0</v>
      </c>
      <c r="K778">
        <v>1</v>
      </c>
      <c r="L778">
        <v>1</v>
      </c>
      <c r="M778">
        <v>0</v>
      </c>
      <c r="N778">
        <v>0</v>
      </c>
      <c r="O778" t="s">
        <v>19</v>
      </c>
      <c r="P778" t="str">
        <f>UPPER(Table1[[#This Row],[Venue]])</f>
        <v>HOME</v>
      </c>
    </row>
    <row r="779" spans="1:16" hidden="1" x14ac:dyDescent="0.45">
      <c r="A779">
        <v>40001597</v>
      </c>
      <c r="B779" t="s">
        <v>300</v>
      </c>
      <c r="C779">
        <v>44849</v>
      </c>
      <c r="D779">
        <v>35967</v>
      </c>
      <c r="E779">
        <v>20222023</v>
      </c>
      <c r="F779" t="s">
        <v>17</v>
      </c>
      <c r="G779" t="s">
        <v>136</v>
      </c>
      <c r="H779">
        <v>17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2</v>
      </c>
      <c r="O779" t="s">
        <v>19</v>
      </c>
      <c r="P779" t="str">
        <f>UPPER(Table1[[#This Row],[Venue]])</f>
        <v>HOME</v>
      </c>
    </row>
    <row r="780" spans="1:16" hidden="1" x14ac:dyDescent="0.45">
      <c r="A780">
        <v>40001597</v>
      </c>
      <c r="B780" t="s">
        <v>300</v>
      </c>
      <c r="C780">
        <v>44849</v>
      </c>
      <c r="D780">
        <v>35967</v>
      </c>
      <c r="E780">
        <v>20222023</v>
      </c>
      <c r="F780" t="s">
        <v>17</v>
      </c>
      <c r="G780" t="s">
        <v>137</v>
      </c>
      <c r="H780">
        <v>22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 t="s">
        <v>19</v>
      </c>
      <c r="P780" t="str">
        <f>UPPER(Table1[[#This Row],[Venue]])</f>
        <v>HOME</v>
      </c>
    </row>
    <row r="781" spans="1:16" hidden="1" x14ac:dyDescent="0.45">
      <c r="A781">
        <v>40001597</v>
      </c>
      <c r="B781" t="s">
        <v>300</v>
      </c>
      <c r="C781">
        <v>44849</v>
      </c>
      <c r="D781">
        <v>35967</v>
      </c>
      <c r="E781">
        <v>20222023</v>
      </c>
      <c r="F781" t="s">
        <v>17</v>
      </c>
      <c r="G781" t="s">
        <v>138</v>
      </c>
      <c r="H781">
        <v>23</v>
      </c>
      <c r="I781">
        <v>2</v>
      </c>
      <c r="J781">
        <v>1</v>
      </c>
      <c r="K781">
        <v>1</v>
      </c>
      <c r="L781">
        <v>1</v>
      </c>
      <c r="M781">
        <v>0</v>
      </c>
      <c r="N781">
        <v>0</v>
      </c>
      <c r="O781" t="s">
        <v>19</v>
      </c>
      <c r="P781" t="str">
        <f>UPPER(Table1[[#This Row],[Venue]])</f>
        <v>HOME</v>
      </c>
    </row>
    <row r="782" spans="1:16" hidden="1" x14ac:dyDescent="0.45">
      <c r="A782">
        <v>40001597</v>
      </c>
      <c r="B782" t="s">
        <v>300</v>
      </c>
      <c r="C782">
        <v>44849</v>
      </c>
      <c r="D782">
        <v>35967</v>
      </c>
      <c r="E782">
        <v>20222023</v>
      </c>
      <c r="F782" t="s">
        <v>17</v>
      </c>
      <c r="G782" t="s">
        <v>139</v>
      </c>
      <c r="H782">
        <v>27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 t="s">
        <v>19</v>
      </c>
      <c r="P782" t="str">
        <f>UPPER(Table1[[#This Row],[Venue]])</f>
        <v>HOME</v>
      </c>
    </row>
    <row r="783" spans="1:16" hidden="1" x14ac:dyDescent="0.45">
      <c r="A783">
        <v>40001597</v>
      </c>
      <c r="B783" t="s">
        <v>300</v>
      </c>
      <c r="C783">
        <v>44849</v>
      </c>
      <c r="D783">
        <v>35967</v>
      </c>
      <c r="E783">
        <v>20222023</v>
      </c>
      <c r="F783" t="s">
        <v>17</v>
      </c>
      <c r="G783" t="s">
        <v>140</v>
      </c>
      <c r="H783">
        <v>60</v>
      </c>
      <c r="I783">
        <v>2</v>
      </c>
      <c r="J783">
        <v>2</v>
      </c>
      <c r="K783">
        <v>1</v>
      </c>
      <c r="L783">
        <v>0</v>
      </c>
      <c r="M783">
        <v>0</v>
      </c>
      <c r="N783">
        <v>0</v>
      </c>
      <c r="O783" t="s">
        <v>19</v>
      </c>
      <c r="P783" t="str">
        <f>UPPER(Table1[[#This Row],[Venue]])</f>
        <v>HOME</v>
      </c>
    </row>
    <row r="784" spans="1:16" hidden="1" x14ac:dyDescent="0.45">
      <c r="A784">
        <v>40001597</v>
      </c>
      <c r="B784" t="s">
        <v>300</v>
      </c>
      <c r="C784">
        <v>44849</v>
      </c>
      <c r="D784">
        <v>35967</v>
      </c>
      <c r="E784">
        <v>20222023</v>
      </c>
      <c r="F784" t="s">
        <v>17</v>
      </c>
      <c r="G784" t="s">
        <v>142</v>
      </c>
      <c r="H784">
        <v>69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 t="s">
        <v>19</v>
      </c>
      <c r="P784" t="str">
        <f>UPPER(Table1[[#This Row],[Venue]])</f>
        <v>HOME</v>
      </c>
    </row>
    <row r="785" spans="1:16" hidden="1" x14ac:dyDescent="0.45">
      <c r="A785">
        <v>40001597</v>
      </c>
      <c r="B785" t="s">
        <v>300</v>
      </c>
      <c r="C785">
        <v>44849</v>
      </c>
      <c r="D785">
        <v>35967</v>
      </c>
      <c r="E785">
        <v>20222023</v>
      </c>
      <c r="F785" t="s">
        <v>17</v>
      </c>
      <c r="G785" t="s">
        <v>143</v>
      </c>
      <c r="H785">
        <v>71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 t="s">
        <v>19</v>
      </c>
      <c r="P785" t="str">
        <f>UPPER(Table1[[#This Row],[Venue]])</f>
        <v>HOME</v>
      </c>
    </row>
    <row r="786" spans="1:16" hidden="1" x14ac:dyDescent="0.45">
      <c r="A786">
        <v>40001597</v>
      </c>
      <c r="B786" t="s">
        <v>300</v>
      </c>
      <c r="C786">
        <v>44849</v>
      </c>
      <c r="D786">
        <v>35967</v>
      </c>
      <c r="E786">
        <v>20222023</v>
      </c>
      <c r="F786" t="s">
        <v>17</v>
      </c>
      <c r="G786" t="s">
        <v>144</v>
      </c>
      <c r="H786">
        <v>81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 t="s">
        <v>19</v>
      </c>
      <c r="P786" t="str">
        <f>UPPER(Table1[[#This Row],[Venue]])</f>
        <v>HOME</v>
      </c>
    </row>
    <row r="787" spans="1:16" hidden="1" x14ac:dyDescent="0.45">
      <c r="A787">
        <v>40001597</v>
      </c>
      <c r="B787" t="s">
        <v>300</v>
      </c>
      <c r="C787">
        <v>44849</v>
      </c>
      <c r="D787">
        <v>35967</v>
      </c>
      <c r="E787">
        <v>20222023</v>
      </c>
      <c r="F787" t="s">
        <v>17</v>
      </c>
      <c r="G787" t="s">
        <v>145</v>
      </c>
      <c r="H787">
        <v>88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 t="s">
        <v>19</v>
      </c>
      <c r="P787" t="str">
        <f>UPPER(Table1[[#This Row],[Venue]])</f>
        <v>HOME</v>
      </c>
    </row>
    <row r="788" spans="1:16" hidden="1" x14ac:dyDescent="0.45">
      <c r="A788">
        <v>40001597</v>
      </c>
      <c r="B788" t="s">
        <v>300</v>
      </c>
      <c r="C788">
        <v>44849</v>
      </c>
      <c r="D788">
        <v>35967</v>
      </c>
      <c r="E788">
        <v>20222023</v>
      </c>
      <c r="F788" t="s">
        <v>17</v>
      </c>
      <c r="G788" t="s">
        <v>146</v>
      </c>
      <c r="H788">
        <v>91</v>
      </c>
      <c r="I788">
        <v>1</v>
      </c>
      <c r="J788">
        <v>0</v>
      </c>
      <c r="K788">
        <v>1</v>
      </c>
      <c r="L788">
        <v>1</v>
      </c>
      <c r="M788">
        <v>0</v>
      </c>
      <c r="N788">
        <v>0</v>
      </c>
      <c r="O788" t="s">
        <v>19</v>
      </c>
      <c r="P788" t="str">
        <f>UPPER(Table1[[#This Row],[Venue]])</f>
        <v>HOME</v>
      </c>
    </row>
    <row r="789" spans="1:16" hidden="1" x14ac:dyDescent="0.45">
      <c r="A789">
        <v>40001597</v>
      </c>
      <c r="B789" t="s">
        <v>300</v>
      </c>
      <c r="C789">
        <v>44849</v>
      </c>
      <c r="D789">
        <v>35967</v>
      </c>
      <c r="E789">
        <v>20222023</v>
      </c>
      <c r="F789" t="s">
        <v>17</v>
      </c>
      <c r="G789" t="s">
        <v>147</v>
      </c>
      <c r="H789">
        <v>92</v>
      </c>
      <c r="I789">
        <v>4</v>
      </c>
      <c r="J789">
        <v>2</v>
      </c>
      <c r="K789">
        <v>1</v>
      </c>
      <c r="L789">
        <v>2</v>
      </c>
      <c r="M789">
        <v>0</v>
      </c>
      <c r="N789">
        <v>0</v>
      </c>
      <c r="O789" t="s">
        <v>19</v>
      </c>
      <c r="P789" t="str">
        <f>UPPER(Table1[[#This Row],[Venue]])</f>
        <v>HOME</v>
      </c>
    </row>
    <row r="790" spans="1:16" hidden="1" x14ac:dyDescent="0.45">
      <c r="A790">
        <v>40001597</v>
      </c>
      <c r="B790" t="s">
        <v>300</v>
      </c>
      <c r="C790">
        <v>44849</v>
      </c>
      <c r="D790">
        <v>35967</v>
      </c>
      <c r="E790">
        <v>20222023</v>
      </c>
      <c r="F790" t="s">
        <v>17</v>
      </c>
      <c r="G790" t="s">
        <v>148</v>
      </c>
      <c r="H790">
        <v>95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 t="s">
        <v>19</v>
      </c>
      <c r="P790" t="str">
        <f>UPPER(Table1[[#This Row],[Venue]])</f>
        <v>HOME</v>
      </c>
    </row>
    <row r="791" spans="1:16" hidden="1" x14ac:dyDescent="0.45">
      <c r="A791">
        <v>40001597</v>
      </c>
      <c r="B791" t="s">
        <v>300</v>
      </c>
      <c r="C791">
        <v>44849</v>
      </c>
      <c r="D791">
        <v>35967</v>
      </c>
      <c r="E791">
        <v>20222023</v>
      </c>
      <c r="F791" t="s">
        <v>17</v>
      </c>
      <c r="G791" t="s">
        <v>149</v>
      </c>
      <c r="H791">
        <v>98</v>
      </c>
      <c r="I791">
        <v>1</v>
      </c>
      <c r="J791">
        <v>0</v>
      </c>
      <c r="K791">
        <v>1</v>
      </c>
      <c r="L791">
        <v>1</v>
      </c>
      <c r="M791">
        <v>0</v>
      </c>
      <c r="N791">
        <v>0</v>
      </c>
      <c r="O791" t="s">
        <v>19</v>
      </c>
      <c r="P791" t="str">
        <f>UPPER(Table1[[#This Row],[Venue]])</f>
        <v>HOME</v>
      </c>
    </row>
    <row r="792" spans="1:16" hidden="1" x14ac:dyDescent="0.45">
      <c r="A792">
        <v>40001597</v>
      </c>
      <c r="B792" t="s">
        <v>300</v>
      </c>
      <c r="C792">
        <v>44849</v>
      </c>
      <c r="D792">
        <v>35967</v>
      </c>
      <c r="E792">
        <v>20222023</v>
      </c>
      <c r="F792" t="s">
        <v>17</v>
      </c>
      <c r="G792" t="s">
        <v>212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 t="s">
        <v>40</v>
      </c>
      <c r="P792" t="str">
        <f>UPPER(Table1[[#This Row],[Venue]])</f>
        <v>AWAY</v>
      </c>
    </row>
    <row r="793" spans="1:16" hidden="1" x14ac:dyDescent="0.45">
      <c r="A793">
        <v>40001597</v>
      </c>
      <c r="B793" t="s">
        <v>300</v>
      </c>
      <c r="C793">
        <v>44849</v>
      </c>
      <c r="D793">
        <v>35967</v>
      </c>
      <c r="E793">
        <v>20222023</v>
      </c>
      <c r="F793" t="s">
        <v>17</v>
      </c>
      <c r="G793" t="s">
        <v>213</v>
      </c>
      <c r="H793">
        <v>5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 t="s">
        <v>40</v>
      </c>
      <c r="P793" t="str">
        <f>UPPER(Table1[[#This Row],[Venue]])</f>
        <v>AWAY</v>
      </c>
    </row>
    <row r="794" spans="1:16" hidden="1" x14ac:dyDescent="0.45">
      <c r="A794">
        <v>40001597</v>
      </c>
      <c r="B794" t="s">
        <v>300</v>
      </c>
      <c r="C794">
        <v>44849</v>
      </c>
      <c r="D794">
        <v>35967</v>
      </c>
      <c r="E794">
        <v>20222023</v>
      </c>
      <c r="F794" t="s">
        <v>17</v>
      </c>
      <c r="G794" t="s">
        <v>214</v>
      </c>
      <c r="H794">
        <v>7</v>
      </c>
      <c r="I794">
        <v>1</v>
      </c>
      <c r="J794">
        <v>0</v>
      </c>
      <c r="K794">
        <v>1</v>
      </c>
      <c r="L794">
        <v>1</v>
      </c>
      <c r="M794">
        <v>0</v>
      </c>
      <c r="N794">
        <v>0</v>
      </c>
      <c r="O794" t="s">
        <v>40</v>
      </c>
      <c r="P794" t="str">
        <f>UPPER(Table1[[#This Row],[Venue]])</f>
        <v>AWAY</v>
      </c>
    </row>
    <row r="795" spans="1:16" hidden="1" x14ac:dyDescent="0.45">
      <c r="A795">
        <v>40001597</v>
      </c>
      <c r="B795" t="s">
        <v>300</v>
      </c>
      <c r="C795">
        <v>44849</v>
      </c>
      <c r="D795">
        <v>35967</v>
      </c>
      <c r="E795">
        <v>20222023</v>
      </c>
      <c r="F795" t="s">
        <v>17</v>
      </c>
      <c r="G795" t="s">
        <v>215</v>
      </c>
      <c r="H795">
        <v>9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 t="s">
        <v>40</v>
      </c>
      <c r="P795" t="str">
        <f>UPPER(Table1[[#This Row],[Venue]])</f>
        <v>AWAY</v>
      </c>
    </row>
    <row r="796" spans="1:16" hidden="1" x14ac:dyDescent="0.45">
      <c r="A796">
        <v>40001597</v>
      </c>
      <c r="B796" t="s">
        <v>300</v>
      </c>
      <c r="C796">
        <v>44849</v>
      </c>
      <c r="D796">
        <v>35967</v>
      </c>
      <c r="E796">
        <v>20222023</v>
      </c>
      <c r="F796" t="s">
        <v>17</v>
      </c>
      <c r="G796" t="s">
        <v>216</v>
      </c>
      <c r="H796">
        <v>14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 t="s">
        <v>40</v>
      </c>
      <c r="P796" t="str">
        <f>UPPER(Table1[[#This Row],[Venue]])</f>
        <v>AWAY</v>
      </c>
    </row>
    <row r="797" spans="1:16" hidden="1" x14ac:dyDescent="0.45">
      <c r="A797">
        <v>40001597</v>
      </c>
      <c r="B797" t="s">
        <v>300</v>
      </c>
      <c r="C797">
        <v>44849</v>
      </c>
      <c r="D797">
        <v>35967</v>
      </c>
      <c r="E797">
        <v>20222023</v>
      </c>
      <c r="F797" t="s">
        <v>17</v>
      </c>
      <c r="G797" t="s">
        <v>217</v>
      </c>
      <c r="H797">
        <v>15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 t="s">
        <v>40</v>
      </c>
      <c r="P797" t="str">
        <f>UPPER(Table1[[#This Row],[Venue]])</f>
        <v>AWAY</v>
      </c>
    </row>
    <row r="798" spans="1:16" hidden="1" x14ac:dyDescent="0.45">
      <c r="A798">
        <v>40001597</v>
      </c>
      <c r="B798" t="s">
        <v>300</v>
      </c>
      <c r="C798">
        <v>44849</v>
      </c>
      <c r="D798">
        <v>35967</v>
      </c>
      <c r="E798">
        <v>20222023</v>
      </c>
      <c r="F798" t="s">
        <v>17</v>
      </c>
      <c r="G798" t="s">
        <v>218</v>
      </c>
      <c r="H798">
        <v>17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 t="s">
        <v>40</v>
      </c>
      <c r="P798" t="str">
        <f>UPPER(Table1[[#This Row],[Venue]])</f>
        <v>AWAY</v>
      </c>
    </row>
    <row r="799" spans="1:16" hidden="1" x14ac:dyDescent="0.45">
      <c r="A799">
        <v>40001597</v>
      </c>
      <c r="B799" t="s">
        <v>300</v>
      </c>
      <c r="C799">
        <v>44849</v>
      </c>
      <c r="D799">
        <v>35967</v>
      </c>
      <c r="E799">
        <v>20222023</v>
      </c>
      <c r="F799" t="s">
        <v>17</v>
      </c>
      <c r="G799" t="s">
        <v>219</v>
      </c>
      <c r="H799">
        <v>23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 t="s">
        <v>40</v>
      </c>
      <c r="P799" t="str">
        <f>UPPER(Table1[[#This Row],[Venue]])</f>
        <v>AWAY</v>
      </c>
    </row>
    <row r="800" spans="1:16" hidden="1" x14ac:dyDescent="0.45">
      <c r="A800">
        <v>40001597</v>
      </c>
      <c r="B800" t="s">
        <v>300</v>
      </c>
      <c r="C800">
        <v>44849</v>
      </c>
      <c r="D800">
        <v>35967</v>
      </c>
      <c r="E800">
        <v>20222023</v>
      </c>
      <c r="F800" t="s">
        <v>17</v>
      </c>
      <c r="G800" t="s">
        <v>220</v>
      </c>
      <c r="H800">
        <v>24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 t="s">
        <v>40</v>
      </c>
      <c r="P800" t="str">
        <f>UPPER(Table1[[#This Row],[Venue]])</f>
        <v>AWAY</v>
      </c>
    </row>
    <row r="801" spans="1:16" hidden="1" x14ac:dyDescent="0.45">
      <c r="A801">
        <v>40001597</v>
      </c>
      <c r="B801" t="s">
        <v>300</v>
      </c>
      <c r="C801">
        <v>44849</v>
      </c>
      <c r="D801">
        <v>35967</v>
      </c>
      <c r="E801">
        <v>20222023</v>
      </c>
      <c r="F801" t="s">
        <v>17</v>
      </c>
      <c r="G801" t="s">
        <v>221</v>
      </c>
      <c r="H801">
        <v>25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 t="s">
        <v>40</v>
      </c>
      <c r="P801" t="str">
        <f>UPPER(Table1[[#This Row],[Venue]])</f>
        <v>AWAY</v>
      </c>
    </row>
    <row r="802" spans="1:16" hidden="1" x14ac:dyDescent="0.45">
      <c r="A802">
        <v>40001597</v>
      </c>
      <c r="B802" t="s">
        <v>300</v>
      </c>
      <c r="C802">
        <v>44849</v>
      </c>
      <c r="D802">
        <v>35967</v>
      </c>
      <c r="E802">
        <v>20222023</v>
      </c>
      <c r="F802" t="s">
        <v>17</v>
      </c>
      <c r="G802" t="s">
        <v>222</v>
      </c>
      <c r="H802">
        <v>27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 t="s">
        <v>40</v>
      </c>
      <c r="P802" t="str">
        <f>UPPER(Table1[[#This Row],[Venue]])</f>
        <v>AWAY</v>
      </c>
    </row>
    <row r="803" spans="1:16" hidden="1" x14ac:dyDescent="0.45">
      <c r="A803">
        <v>40001597</v>
      </c>
      <c r="B803" t="s">
        <v>300</v>
      </c>
      <c r="C803">
        <v>44849</v>
      </c>
      <c r="D803">
        <v>35967</v>
      </c>
      <c r="E803">
        <v>20222023</v>
      </c>
      <c r="F803" t="s">
        <v>17</v>
      </c>
      <c r="G803" t="s">
        <v>223</v>
      </c>
      <c r="H803">
        <v>37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 t="s">
        <v>40</v>
      </c>
      <c r="P803" t="str">
        <f>UPPER(Table1[[#This Row],[Venue]])</f>
        <v>AWAY</v>
      </c>
    </row>
    <row r="804" spans="1:16" hidden="1" x14ac:dyDescent="0.45">
      <c r="A804">
        <v>40001597</v>
      </c>
      <c r="B804" t="s">
        <v>300</v>
      </c>
      <c r="C804">
        <v>44849</v>
      </c>
      <c r="D804">
        <v>35967</v>
      </c>
      <c r="E804">
        <v>20222023</v>
      </c>
      <c r="F804" t="s">
        <v>17</v>
      </c>
      <c r="G804" t="s">
        <v>226</v>
      </c>
      <c r="H804">
        <v>70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 t="s">
        <v>40</v>
      </c>
      <c r="P804" t="str">
        <f>UPPER(Table1[[#This Row],[Venue]])</f>
        <v>AWAY</v>
      </c>
    </row>
    <row r="805" spans="1:16" hidden="1" x14ac:dyDescent="0.45">
      <c r="A805">
        <v>40001597</v>
      </c>
      <c r="B805" t="s">
        <v>300</v>
      </c>
      <c r="C805">
        <v>44849</v>
      </c>
      <c r="D805">
        <v>35967</v>
      </c>
      <c r="E805">
        <v>20222023</v>
      </c>
      <c r="F805" t="s">
        <v>17</v>
      </c>
      <c r="G805" t="s">
        <v>269</v>
      </c>
      <c r="H805">
        <v>71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2</v>
      </c>
      <c r="O805" t="s">
        <v>40</v>
      </c>
      <c r="P805" t="str">
        <f>UPPER(Table1[[#This Row],[Venue]])</f>
        <v>AWAY</v>
      </c>
    </row>
    <row r="806" spans="1:16" hidden="1" x14ac:dyDescent="0.45">
      <c r="A806">
        <v>40001597</v>
      </c>
      <c r="B806" t="s">
        <v>300</v>
      </c>
      <c r="C806">
        <v>44849</v>
      </c>
      <c r="D806">
        <v>35967</v>
      </c>
      <c r="E806">
        <v>20222023</v>
      </c>
      <c r="F806" t="s">
        <v>17</v>
      </c>
      <c r="G806" t="s">
        <v>224</v>
      </c>
      <c r="H806">
        <v>72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 t="s">
        <v>40</v>
      </c>
      <c r="P806" t="str">
        <f>UPPER(Table1[[#This Row],[Venue]])</f>
        <v>AWAY</v>
      </c>
    </row>
    <row r="807" spans="1:16" hidden="1" x14ac:dyDescent="0.45">
      <c r="A807">
        <v>40001597</v>
      </c>
      <c r="B807" t="s">
        <v>300</v>
      </c>
      <c r="C807">
        <v>44849</v>
      </c>
      <c r="D807">
        <v>35967</v>
      </c>
      <c r="E807">
        <v>20222023</v>
      </c>
      <c r="F807" t="s">
        <v>17</v>
      </c>
      <c r="G807" t="s">
        <v>228</v>
      </c>
      <c r="H807">
        <v>77</v>
      </c>
      <c r="I807">
        <v>2</v>
      </c>
      <c r="J807">
        <v>0</v>
      </c>
      <c r="K807">
        <v>1</v>
      </c>
      <c r="L807">
        <v>2</v>
      </c>
      <c r="M807">
        <v>0</v>
      </c>
      <c r="N807">
        <v>0</v>
      </c>
      <c r="O807" t="s">
        <v>40</v>
      </c>
      <c r="P807" t="str">
        <f>UPPER(Table1[[#This Row],[Venue]])</f>
        <v>AWAY</v>
      </c>
    </row>
    <row r="808" spans="1:16" hidden="1" x14ac:dyDescent="0.45">
      <c r="A808">
        <v>40001597</v>
      </c>
      <c r="B808" t="s">
        <v>300</v>
      </c>
      <c r="C808">
        <v>44849</v>
      </c>
      <c r="D808">
        <v>35967</v>
      </c>
      <c r="E808">
        <v>20222023</v>
      </c>
      <c r="F808" t="s">
        <v>17</v>
      </c>
      <c r="G808" t="s">
        <v>230</v>
      </c>
      <c r="H808">
        <v>93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 t="s">
        <v>40</v>
      </c>
      <c r="P808" t="str">
        <f>UPPER(Table1[[#This Row],[Venue]])</f>
        <v>AWAY</v>
      </c>
    </row>
    <row r="809" spans="1:16" hidden="1" x14ac:dyDescent="0.45">
      <c r="A809">
        <v>40001597</v>
      </c>
      <c r="B809" t="s">
        <v>300</v>
      </c>
      <c r="C809">
        <v>44849</v>
      </c>
      <c r="D809">
        <v>35967</v>
      </c>
      <c r="E809">
        <v>20222023</v>
      </c>
      <c r="F809" t="s">
        <v>17</v>
      </c>
      <c r="G809" t="s">
        <v>231</v>
      </c>
      <c r="H809">
        <v>97</v>
      </c>
      <c r="I809">
        <v>2</v>
      </c>
      <c r="J809">
        <v>2</v>
      </c>
      <c r="K809">
        <v>1</v>
      </c>
      <c r="L809">
        <v>0</v>
      </c>
      <c r="M809">
        <v>0</v>
      </c>
      <c r="N809">
        <v>0</v>
      </c>
      <c r="O809" t="s">
        <v>40</v>
      </c>
      <c r="P809" t="str">
        <f>UPPER(Table1[[#This Row],[Venue]])</f>
        <v>AWAY</v>
      </c>
    </row>
    <row r="810" spans="1:16" hidden="1" x14ac:dyDescent="0.45">
      <c r="A810">
        <v>40000954</v>
      </c>
      <c r="B810" t="s">
        <v>301</v>
      </c>
      <c r="C810">
        <v>44850</v>
      </c>
      <c r="D810">
        <v>35324</v>
      </c>
      <c r="E810">
        <v>20222023</v>
      </c>
      <c r="F810" t="s">
        <v>17</v>
      </c>
      <c r="G810" t="s">
        <v>239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 t="s">
        <v>19</v>
      </c>
      <c r="P810" t="str">
        <f>UPPER(Table1[[#This Row],[Venue]])</f>
        <v>HOME</v>
      </c>
    </row>
    <row r="811" spans="1:16" hidden="1" x14ac:dyDescent="0.45">
      <c r="A811">
        <v>40000954</v>
      </c>
      <c r="B811" t="s">
        <v>301</v>
      </c>
      <c r="C811">
        <v>44850</v>
      </c>
      <c r="D811">
        <v>35324</v>
      </c>
      <c r="E811">
        <v>20222023</v>
      </c>
      <c r="F811" t="s">
        <v>17</v>
      </c>
      <c r="G811" t="s">
        <v>240</v>
      </c>
      <c r="H811">
        <v>3</v>
      </c>
      <c r="I811">
        <v>2</v>
      </c>
      <c r="J811">
        <v>1</v>
      </c>
      <c r="K811">
        <v>1</v>
      </c>
      <c r="L811">
        <v>1</v>
      </c>
      <c r="M811">
        <v>0</v>
      </c>
      <c r="N811">
        <v>2</v>
      </c>
      <c r="O811" t="s">
        <v>19</v>
      </c>
      <c r="P811" t="str">
        <f>UPPER(Table1[[#This Row],[Venue]])</f>
        <v>HOME</v>
      </c>
    </row>
    <row r="812" spans="1:16" hidden="1" x14ac:dyDescent="0.45">
      <c r="A812">
        <v>40000954</v>
      </c>
      <c r="B812" t="s">
        <v>301</v>
      </c>
      <c r="C812">
        <v>44850</v>
      </c>
      <c r="D812">
        <v>35324</v>
      </c>
      <c r="E812">
        <v>20222023</v>
      </c>
      <c r="F812" t="s">
        <v>17</v>
      </c>
      <c r="G812" t="s">
        <v>274</v>
      </c>
      <c r="H812">
        <v>5</v>
      </c>
      <c r="I812">
        <v>1</v>
      </c>
      <c r="J812">
        <v>0</v>
      </c>
      <c r="K812">
        <v>1</v>
      </c>
      <c r="L812">
        <v>1</v>
      </c>
      <c r="M812">
        <v>0</v>
      </c>
      <c r="N812">
        <v>0</v>
      </c>
      <c r="O812" t="s">
        <v>19</v>
      </c>
      <c r="P812" t="str">
        <f>UPPER(Table1[[#This Row],[Venue]])</f>
        <v>HOME</v>
      </c>
    </row>
    <row r="813" spans="1:16" hidden="1" x14ac:dyDescent="0.45">
      <c r="A813">
        <v>40000954</v>
      </c>
      <c r="B813" t="s">
        <v>301</v>
      </c>
      <c r="C813">
        <v>44850</v>
      </c>
      <c r="D813">
        <v>35324</v>
      </c>
      <c r="E813">
        <v>20222023</v>
      </c>
      <c r="F813" t="s">
        <v>17</v>
      </c>
      <c r="G813" t="s">
        <v>275</v>
      </c>
      <c r="H813">
        <v>7</v>
      </c>
      <c r="I813">
        <v>1</v>
      </c>
      <c r="J813">
        <v>0</v>
      </c>
      <c r="K813">
        <v>1</v>
      </c>
      <c r="L813">
        <v>1</v>
      </c>
      <c r="M813">
        <v>0</v>
      </c>
      <c r="N813">
        <v>0</v>
      </c>
      <c r="O813" t="s">
        <v>19</v>
      </c>
      <c r="P813" t="str">
        <f>UPPER(Table1[[#This Row],[Venue]])</f>
        <v>HOME</v>
      </c>
    </row>
    <row r="814" spans="1:16" hidden="1" x14ac:dyDescent="0.45">
      <c r="A814">
        <v>40000954</v>
      </c>
      <c r="B814" t="s">
        <v>301</v>
      </c>
      <c r="C814">
        <v>44850</v>
      </c>
      <c r="D814">
        <v>35324</v>
      </c>
      <c r="E814">
        <v>20222023</v>
      </c>
      <c r="F814" t="s">
        <v>17</v>
      </c>
      <c r="G814" t="s">
        <v>276</v>
      </c>
      <c r="H814">
        <v>9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0</v>
      </c>
      <c r="O814" t="s">
        <v>19</v>
      </c>
      <c r="P814" t="str">
        <f>UPPER(Table1[[#This Row],[Venue]])</f>
        <v>HOME</v>
      </c>
    </row>
    <row r="815" spans="1:16" hidden="1" x14ac:dyDescent="0.45">
      <c r="A815">
        <v>40000954</v>
      </c>
      <c r="B815" t="s">
        <v>301</v>
      </c>
      <c r="C815">
        <v>44850</v>
      </c>
      <c r="D815">
        <v>35324</v>
      </c>
      <c r="E815">
        <v>20222023</v>
      </c>
      <c r="F815" t="s">
        <v>17</v>
      </c>
      <c r="G815" t="s">
        <v>242</v>
      </c>
      <c r="H815">
        <v>14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 t="s">
        <v>19</v>
      </c>
      <c r="P815" t="str">
        <f>UPPER(Table1[[#This Row],[Venue]])</f>
        <v>HOME</v>
      </c>
    </row>
    <row r="816" spans="1:16" hidden="1" x14ac:dyDescent="0.45">
      <c r="A816">
        <v>40000954</v>
      </c>
      <c r="B816" t="s">
        <v>301</v>
      </c>
      <c r="C816">
        <v>44850</v>
      </c>
      <c r="D816">
        <v>35324</v>
      </c>
      <c r="E816">
        <v>20222023</v>
      </c>
      <c r="F816" t="s">
        <v>17</v>
      </c>
      <c r="G816" t="s">
        <v>243</v>
      </c>
      <c r="H816">
        <v>17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 t="s">
        <v>19</v>
      </c>
      <c r="P816" t="str">
        <f>UPPER(Table1[[#This Row],[Venue]])</f>
        <v>HOME</v>
      </c>
    </row>
    <row r="817" spans="1:16" hidden="1" x14ac:dyDescent="0.45">
      <c r="A817">
        <v>40000954</v>
      </c>
      <c r="B817" t="s">
        <v>301</v>
      </c>
      <c r="C817">
        <v>44850</v>
      </c>
      <c r="D817">
        <v>35324</v>
      </c>
      <c r="E817">
        <v>20222023</v>
      </c>
      <c r="F817" t="s">
        <v>17</v>
      </c>
      <c r="G817" t="s">
        <v>244</v>
      </c>
      <c r="H817">
        <v>20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 t="s">
        <v>19</v>
      </c>
      <c r="P817" t="str">
        <f>UPPER(Table1[[#This Row],[Venue]])</f>
        <v>HOME</v>
      </c>
    </row>
    <row r="818" spans="1:16" hidden="1" x14ac:dyDescent="0.45">
      <c r="A818">
        <v>40000954</v>
      </c>
      <c r="B818" t="s">
        <v>301</v>
      </c>
      <c r="C818">
        <v>44850</v>
      </c>
      <c r="D818">
        <v>35324</v>
      </c>
      <c r="E818">
        <v>20222023</v>
      </c>
      <c r="F818" t="s">
        <v>17</v>
      </c>
      <c r="G818" t="s">
        <v>245</v>
      </c>
      <c r="H818">
        <v>22</v>
      </c>
      <c r="I818">
        <v>2</v>
      </c>
      <c r="J818">
        <v>1</v>
      </c>
      <c r="K818">
        <v>1</v>
      </c>
      <c r="L818">
        <v>1</v>
      </c>
      <c r="M818">
        <v>0</v>
      </c>
      <c r="N818">
        <v>0</v>
      </c>
      <c r="O818" t="s">
        <v>19</v>
      </c>
      <c r="P818" t="str">
        <f>UPPER(Table1[[#This Row],[Venue]])</f>
        <v>HOME</v>
      </c>
    </row>
    <row r="819" spans="1:16" hidden="1" x14ac:dyDescent="0.45">
      <c r="A819">
        <v>40000954</v>
      </c>
      <c r="B819" t="s">
        <v>301</v>
      </c>
      <c r="C819">
        <v>44850</v>
      </c>
      <c r="D819">
        <v>35324</v>
      </c>
      <c r="E819">
        <v>20222023</v>
      </c>
      <c r="F819" t="s">
        <v>17</v>
      </c>
      <c r="G819" t="s">
        <v>247</v>
      </c>
      <c r="H819">
        <v>27</v>
      </c>
      <c r="I819">
        <v>3</v>
      </c>
      <c r="J819">
        <v>1</v>
      </c>
      <c r="K819">
        <v>1</v>
      </c>
      <c r="L819">
        <v>2</v>
      </c>
      <c r="M819">
        <v>0</v>
      </c>
      <c r="N819">
        <v>0</v>
      </c>
      <c r="O819" t="s">
        <v>19</v>
      </c>
      <c r="P819" t="str">
        <f>UPPER(Table1[[#This Row],[Venue]])</f>
        <v>HOME</v>
      </c>
    </row>
    <row r="820" spans="1:16" hidden="1" x14ac:dyDescent="0.45">
      <c r="A820">
        <v>40000954</v>
      </c>
      <c r="B820" t="s">
        <v>301</v>
      </c>
      <c r="C820">
        <v>44850</v>
      </c>
      <c r="D820">
        <v>35324</v>
      </c>
      <c r="E820">
        <v>20222023</v>
      </c>
      <c r="F820" t="s">
        <v>17</v>
      </c>
      <c r="G820" t="s">
        <v>248</v>
      </c>
      <c r="H820">
        <v>31</v>
      </c>
      <c r="I820">
        <v>1</v>
      </c>
      <c r="J820">
        <v>0</v>
      </c>
      <c r="K820">
        <v>1</v>
      </c>
      <c r="L820">
        <v>1</v>
      </c>
      <c r="M820">
        <v>0</v>
      </c>
      <c r="N820">
        <v>0</v>
      </c>
      <c r="O820" t="s">
        <v>19</v>
      </c>
      <c r="P820" t="str">
        <f>UPPER(Table1[[#This Row],[Venue]])</f>
        <v>HOME</v>
      </c>
    </row>
    <row r="821" spans="1:16" hidden="1" x14ac:dyDescent="0.45">
      <c r="A821">
        <v>40000954</v>
      </c>
      <c r="B821" t="s">
        <v>301</v>
      </c>
      <c r="C821">
        <v>44850</v>
      </c>
      <c r="D821">
        <v>35324</v>
      </c>
      <c r="E821">
        <v>20222023</v>
      </c>
      <c r="F821" t="s">
        <v>17</v>
      </c>
      <c r="G821" t="s">
        <v>249</v>
      </c>
      <c r="H821">
        <v>41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 t="s">
        <v>19</v>
      </c>
      <c r="P821" t="str">
        <f>UPPER(Table1[[#This Row],[Venue]])</f>
        <v>HOME</v>
      </c>
    </row>
    <row r="822" spans="1:16" hidden="1" x14ac:dyDescent="0.45">
      <c r="A822">
        <v>40000954</v>
      </c>
      <c r="B822" t="s">
        <v>301</v>
      </c>
      <c r="C822">
        <v>44850</v>
      </c>
      <c r="D822">
        <v>35324</v>
      </c>
      <c r="E822">
        <v>20222023</v>
      </c>
      <c r="F822" t="s">
        <v>17</v>
      </c>
      <c r="G822" t="s">
        <v>250</v>
      </c>
      <c r="H822">
        <v>42</v>
      </c>
      <c r="I822">
        <v>2</v>
      </c>
      <c r="J822">
        <v>1</v>
      </c>
      <c r="K822">
        <v>1</v>
      </c>
      <c r="L822">
        <v>1</v>
      </c>
      <c r="M822">
        <v>0</v>
      </c>
      <c r="N822">
        <v>0</v>
      </c>
      <c r="O822" t="s">
        <v>19</v>
      </c>
      <c r="P822" t="str">
        <f>UPPER(Table1[[#This Row],[Venue]])</f>
        <v>HOME</v>
      </c>
    </row>
    <row r="823" spans="1:16" hidden="1" x14ac:dyDescent="0.45">
      <c r="A823">
        <v>40000954</v>
      </c>
      <c r="B823" t="s">
        <v>301</v>
      </c>
      <c r="C823">
        <v>44850</v>
      </c>
      <c r="D823">
        <v>35324</v>
      </c>
      <c r="E823">
        <v>20222023</v>
      </c>
      <c r="F823" t="s">
        <v>17</v>
      </c>
      <c r="G823" t="s">
        <v>251</v>
      </c>
      <c r="H823">
        <v>50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 t="s">
        <v>19</v>
      </c>
      <c r="P823" t="str">
        <f>UPPER(Table1[[#This Row],[Venue]])</f>
        <v>HOME</v>
      </c>
    </row>
    <row r="824" spans="1:16" hidden="1" x14ac:dyDescent="0.45">
      <c r="A824">
        <v>40000954</v>
      </c>
      <c r="B824" t="s">
        <v>301</v>
      </c>
      <c r="C824">
        <v>44850</v>
      </c>
      <c r="D824">
        <v>35324</v>
      </c>
      <c r="E824">
        <v>20222023</v>
      </c>
      <c r="F824" t="s">
        <v>17</v>
      </c>
      <c r="G824" t="s">
        <v>252</v>
      </c>
      <c r="H824">
        <v>63</v>
      </c>
      <c r="I824">
        <v>5</v>
      </c>
      <c r="J824">
        <v>4</v>
      </c>
      <c r="K824">
        <v>1</v>
      </c>
      <c r="L824">
        <v>1</v>
      </c>
      <c r="M824">
        <v>0</v>
      </c>
      <c r="N824">
        <v>0</v>
      </c>
      <c r="O824" t="s">
        <v>19</v>
      </c>
      <c r="P824" t="str">
        <f>UPPER(Table1[[#This Row],[Venue]])</f>
        <v>HOME</v>
      </c>
    </row>
    <row r="825" spans="1:16" hidden="1" x14ac:dyDescent="0.45">
      <c r="A825">
        <v>40000954</v>
      </c>
      <c r="B825" t="s">
        <v>301</v>
      </c>
      <c r="C825">
        <v>44850</v>
      </c>
      <c r="D825">
        <v>35324</v>
      </c>
      <c r="E825">
        <v>20222023</v>
      </c>
      <c r="F825" t="s">
        <v>17</v>
      </c>
      <c r="G825" t="s">
        <v>253</v>
      </c>
      <c r="H825">
        <v>69</v>
      </c>
      <c r="I825">
        <v>4</v>
      </c>
      <c r="J825">
        <v>1</v>
      </c>
      <c r="K825">
        <v>1</v>
      </c>
      <c r="L825">
        <v>3</v>
      </c>
      <c r="M825">
        <v>0</v>
      </c>
      <c r="N825">
        <v>2</v>
      </c>
      <c r="O825" t="s">
        <v>19</v>
      </c>
      <c r="P825" t="str">
        <f>UPPER(Table1[[#This Row],[Venue]])</f>
        <v>HOME</v>
      </c>
    </row>
    <row r="826" spans="1:16" hidden="1" x14ac:dyDescent="0.45">
      <c r="A826">
        <v>40000954</v>
      </c>
      <c r="B826" t="s">
        <v>301</v>
      </c>
      <c r="C826">
        <v>44850</v>
      </c>
      <c r="D826">
        <v>35324</v>
      </c>
      <c r="E826">
        <v>20222023</v>
      </c>
      <c r="F826" t="s">
        <v>17</v>
      </c>
      <c r="G826" t="s">
        <v>254</v>
      </c>
      <c r="H826">
        <v>77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 t="s">
        <v>19</v>
      </c>
      <c r="P826" t="str">
        <f>UPPER(Table1[[#This Row],[Venue]])</f>
        <v>HOME</v>
      </c>
    </row>
    <row r="827" spans="1:16" hidden="1" x14ac:dyDescent="0.45">
      <c r="A827">
        <v>40000954</v>
      </c>
      <c r="B827" t="s">
        <v>301</v>
      </c>
      <c r="C827">
        <v>44850</v>
      </c>
      <c r="D827">
        <v>35324</v>
      </c>
      <c r="E827">
        <v>20222023</v>
      </c>
      <c r="F827" t="s">
        <v>17</v>
      </c>
      <c r="G827" t="s">
        <v>255</v>
      </c>
      <c r="H827">
        <v>88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 t="s">
        <v>19</v>
      </c>
      <c r="P827" t="str">
        <f>UPPER(Table1[[#This Row],[Venue]])</f>
        <v>HOME</v>
      </c>
    </row>
    <row r="828" spans="1:16" hidden="1" x14ac:dyDescent="0.45">
      <c r="A828">
        <v>40000954</v>
      </c>
      <c r="B828" t="s">
        <v>301</v>
      </c>
      <c r="C828">
        <v>44850</v>
      </c>
      <c r="D828">
        <v>35324</v>
      </c>
      <c r="E828">
        <v>20222023</v>
      </c>
      <c r="F828" t="s">
        <v>17</v>
      </c>
      <c r="G828" t="s">
        <v>256</v>
      </c>
      <c r="H828">
        <v>97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 t="s">
        <v>19</v>
      </c>
      <c r="P828" t="str">
        <f>UPPER(Table1[[#This Row],[Venue]])</f>
        <v>HOME</v>
      </c>
    </row>
    <row r="829" spans="1:16" hidden="1" x14ac:dyDescent="0.45">
      <c r="A829">
        <v>40000954</v>
      </c>
      <c r="B829" t="s">
        <v>301</v>
      </c>
      <c r="C829">
        <v>44850</v>
      </c>
      <c r="D829">
        <v>35324</v>
      </c>
      <c r="E829">
        <v>20222023</v>
      </c>
      <c r="F829" t="s">
        <v>17</v>
      </c>
      <c r="G829" t="s">
        <v>111</v>
      </c>
      <c r="H829">
        <v>7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 t="s">
        <v>40</v>
      </c>
      <c r="P829" t="str">
        <f>UPPER(Table1[[#This Row],[Venue]])</f>
        <v>AWAY</v>
      </c>
    </row>
    <row r="830" spans="1:16" hidden="1" x14ac:dyDescent="0.45">
      <c r="A830">
        <v>40000954</v>
      </c>
      <c r="B830" t="s">
        <v>301</v>
      </c>
      <c r="C830">
        <v>44850</v>
      </c>
      <c r="D830">
        <v>35324</v>
      </c>
      <c r="E830">
        <v>20222023</v>
      </c>
      <c r="F830" t="s">
        <v>17</v>
      </c>
      <c r="G830" t="s">
        <v>112</v>
      </c>
      <c r="H830">
        <v>10</v>
      </c>
      <c r="I830">
        <v>2</v>
      </c>
      <c r="J830">
        <v>1</v>
      </c>
      <c r="K830">
        <v>1</v>
      </c>
      <c r="L830">
        <v>1</v>
      </c>
      <c r="M830">
        <v>0</v>
      </c>
      <c r="N830">
        <v>2</v>
      </c>
      <c r="O830" t="s">
        <v>40</v>
      </c>
      <c r="P830" t="str">
        <f>UPPER(Table1[[#This Row],[Venue]])</f>
        <v>AWAY</v>
      </c>
    </row>
    <row r="831" spans="1:16" hidden="1" x14ac:dyDescent="0.45">
      <c r="A831">
        <v>40000954</v>
      </c>
      <c r="B831" t="s">
        <v>301</v>
      </c>
      <c r="C831">
        <v>44850</v>
      </c>
      <c r="D831">
        <v>35324</v>
      </c>
      <c r="E831">
        <v>20222023</v>
      </c>
      <c r="F831" t="s">
        <v>17</v>
      </c>
      <c r="G831" t="s">
        <v>113</v>
      </c>
      <c r="H831">
        <v>13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 t="s">
        <v>40</v>
      </c>
      <c r="P831" t="str">
        <f>UPPER(Table1[[#This Row],[Venue]])</f>
        <v>AWAY</v>
      </c>
    </row>
    <row r="832" spans="1:16" hidden="1" x14ac:dyDescent="0.45">
      <c r="A832">
        <v>40000954</v>
      </c>
      <c r="B832" t="s">
        <v>301</v>
      </c>
      <c r="C832">
        <v>44850</v>
      </c>
      <c r="D832">
        <v>35324</v>
      </c>
      <c r="E832">
        <v>20222023</v>
      </c>
      <c r="F832" t="s">
        <v>17</v>
      </c>
      <c r="G832" t="s">
        <v>118</v>
      </c>
      <c r="H832">
        <v>14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 t="s">
        <v>40</v>
      </c>
      <c r="P832" t="str">
        <f>UPPER(Table1[[#This Row],[Venue]])</f>
        <v>AWAY</v>
      </c>
    </row>
    <row r="833" spans="1:16" hidden="1" x14ac:dyDescent="0.45">
      <c r="A833">
        <v>40000954</v>
      </c>
      <c r="B833" t="s">
        <v>301</v>
      </c>
      <c r="C833">
        <v>44850</v>
      </c>
      <c r="D833">
        <v>35324</v>
      </c>
      <c r="E833">
        <v>20222023</v>
      </c>
      <c r="F833" t="s">
        <v>17</v>
      </c>
      <c r="G833" t="s">
        <v>115</v>
      </c>
      <c r="H833">
        <v>28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2</v>
      </c>
      <c r="O833" t="s">
        <v>40</v>
      </c>
      <c r="P833" t="str">
        <f>UPPER(Table1[[#This Row],[Venue]])</f>
        <v>AWAY</v>
      </c>
    </row>
    <row r="834" spans="1:16" hidden="1" x14ac:dyDescent="0.45">
      <c r="A834">
        <v>40000954</v>
      </c>
      <c r="B834" t="s">
        <v>301</v>
      </c>
      <c r="C834">
        <v>44850</v>
      </c>
      <c r="D834">
        <v>35324</v>
      </c>
      <c r="E834">
        <v>20222023</v>
      </c>
      <c r="F834" t="s">
        <v>17</v>
      </c>
      <c r="G834" t="s">
        <v>165</v>
      </c>
      <c r="H834">
        <v>44</v>
      </c>
      <c r="I834">
        <v>1</v>
      </c>
      <c r="J834">
        <v>0</v>
      </c>
      <c r="K834">
        <v>1</v>
      </c>
      <c r="L834">
        <v>1</v>
      </c>
      <c r="M834">
        <v>0</v>
      </c>
      <c r="N834">
        <v>0</v>
      </c>
      <c r="O834" t="s">
        <v>40</v>
      </c>
      <c r="P834" t="str">
        <f>UPPER(Table1[[#This Row],[Venue]])</f>
        <v>AWAY</v>
      </c>
    </row>
    <row r="835" spans="1:16" hidden="1" x14ac:dyDescent="0.45">
      <c r="A835">
        <v>40000954</v>
      </c>
      <c r="B835" t="s">
        <v>301</v>
      </c>
      <c r="C835">
        <v>44850</v>
      </c>
      <c r="D835">
        <v>35324</v>
      </c>
      <c r="E835">
        <v>20222023</v>
      </c>
      <c r="F835" t="s">
        <v>17</v>
      </c>
      <c r="G835" t="s">
        <v>117</v>
      </c>
      <c r="H835">
        <v>49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 t="s">
        <v>40</v>
      </c>
      <c r="P835" t="str">
        <f>UPPER(Table1[[#This Row],[Venue]])</f>
        <v>AWAY</v>
      </c>
    </row>
    <row r="836" spans="1:16" hidden="1" x14ac:dyDescent="0.45">
      <c r="A836">
        <v>40000954</v>
      </c>
      <c r="B836" t="s">
        <v>301</v>
      </c>
      <c r="C836">
        <v>44850</v>
      </c>
      <c r="D836">
        <v>35324</v>
      </c>
      <c r="E836">
        <v>20222023</v>
      </c>
      <c r="F836" t="s">
        <v>17</v>
      </c>
      <c r="G836" t="s">
        <v>163</v>
      </c>
      <c r="H836">
        <v>66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 t="s">
        <v>40</v>
      </c>
      <c r="P836" t="str">
        <f>UPPER(Table1[[#This Row],[Venue]])</f>
        <v>AWAY</v>
      </c>
    </row>
    <row r="837" spans="1:16" hidden="1" x14ac:dyDescent="0.45">
      <c r="A837">
        <v>40000954</v>
      </c>
      <c r="B837" t="s">
        <v>301</v>
      </c>
      <c r="C837">
        <v>44850</v>
      </c>
      <c r="D837">
        <v>35324</v>
      </c>
      <c r="E837">
        <v>20222023</v>
      </c>
      <c r="F837" t="s">
        <v>17</v>
      </c>
      <c r="G837" t="s">
        <v>121</v>
      </c>
      <c r="H837">
        <v>70</v>
      </c>
      <c r="I837">
        <v>2</v>
      </c>
      <c r="J837">
        <v>1</v>
      </c>
      <c r="K837">
        <v>1</v>
      </c>
      <c r="L837">
        <v>1</v>
      </c>
      <c r="M837">
        <v>0</v>
      </c>
      <c r="N837">
        <v>0</v>
      </c>
      <c r="O837" t="s">
        <v>40</v>
      </c>
      <c r="P837" t="str">
        <f>UPPER(Table1[[#This Row],[Venue]])</f>
        <v>AWAY</v>
      </c>
    </row>
    <row r="838" spans="1:16" hidden="1" x14ac:dyDescent="0.45">
      <c r="A838">
        <v>40000954</v>
      </c>
      <c r="B838" t="s">
        <v>301</v>
      </c>
      <c r="C838">
        <v>44850</v>
      </c>
      <c r="D838">
        <v>35324</v>
      </c>
      <c r="E838">
        <v>20222023</v>
      </c>
      <c r="F838" t="s">
        <v>17</v>
      </c>
      <c r="G838" t="s">
        <v>166</v>
      </c>
      <c r="H838">
        <v>71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 t="s">
        <v>40</v>
      </c>
      <c r="P838" t="str">
        <f>UPPER(Table1[[#This Row],[Venue]])</f>
        <v>AWAY</v>
      </c>
    </row>
    <row r="839" spans="1:16" hidden="1" x14ac:dyDescent="0.45">
      <c r="A839">
        <v>40000954</v>
      </c>
      <c r="B839" t="s">
        <v>301</v>
      </c>
      <c r="C839">
        <v>44850</v>
      </c>
      <c r="D839">
        <v>35324</v>
      </c>
      <c r="E839">
        <v>20222023</v>
      </c>
      <c r="F839" t="s">
        <v>17</v>
      </c>
      <c r="G839" t="s">
        <v>122</v>
      </c>
      <c r="H839">
        <v>81</v>
      </c>
      <c r="I839">
        <v>3</v>
      </c>
      <c r="J839">
        <v>2</v>
      </c>
      <c r="K839">
        <v>1</v>
      </c>
      <c r="L839">
        <v>1</v>
      </c>
      <c r="M839">
        <v>0</v>
      </c>
      <c r="N839">
        <v>0</v>
      </c>
      <c r="O839" t="s">
        <v>40</v>
      </c>
      <c r="P839" t="str">
        <f>UPPER(Table1[[#This Row],[Venue]])</f>
        <v>AWAY</v>
      </c>
    </row>
    <row r="840" spans="1:16" hidden="1" x14ac:dyDescent="0.45">
      <c r="A840">
        <v>40000954</v>
      </c>
      <c r="B840" t="s">
        <v>301</v>
      </c>
      <c r="C840">
        <v>44850</v>
      </c>
      <c r="D840">
        <v>35324</v>
      </c>
      <c r="E840">
        <v>20222023</v>
      </c>
      <c r="F840" t="s">
        <v>17</v>
      </c>
      <c r="G840" t="s">
        <v>123</v>
      </c>
      <c r="H840">
        <v>92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 t="s">
        <v>40</v>
      </c>
      <c r="P840" t="str">
        <f>UPPER(Table1[[#This Row],[Venue]])</f>
        <v>AWAY</v>
      </c>
    </row>
    <row r="841" spans="1:16" hidden="1" x14ac:dyDescent="0.45">
      <c r="A841">
        <v>40000954</v>
      </c>
      <c r="B841" t="s">
        <v>301</v>
      </c>
      <c r="C841">
        <v>44850</v>
      </c>
      <c r="D841">
        <v>35324</v>
      </c>
      <c r="E841">
        <v>20222023</v>
      </c>
      <c r="F841" t="s">
        <v>17</v>
      </c>
      <c r="G841" t="s">
        <v>124</v>
      </c>
      <c r="H841">
        <v>97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 t="s">
        <v>40</v>
      </c>
      <c r="P841" t="str">
        <f>UPPER(Table1[[#This Row],[Venue]])</f>
        <v>AWAY</v>
      </c>
    </row>
    <row r="842" spans="1:16" hidden="1" x14ac:dyDescent="0.45">
      <c r="A842">
        <v>40000955</v>
      </c>
      <c r="B842" t="s">
        <v>302</v>
      </c>
      <c r="C842">
        <v>44856</v>
      </c>
      <c r="D842">
        <v>35325</v>
      </c>
      <c r="E842">
        <v>20222023</v>
      </c>
      <c r="F842" t="s">
        <v>17</v>
      </c>
      <c r="G842" t="s">
        <v>77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 t="s">
        <v>19</v>
      </c>
      <c r="P842" t="str">
        <f>UPPER(Table1[[#This Row],[Venue]])</f>
        <v>HOME</v>
      </c>
    </row>
    <row r="843" spans="1:16" hidden="1" x14ac:dyDescent="0.45">
      <c r="A843">
        <v>40000955</v>
      </c>
      <c r="B843" t="s">
        <v>302</v>
      </c>
      <c r="C843">
        <v>44856</v>
      </c>
      <c r="D843">
        <v>35325</v>
      </c>
      <c r="E843">
        <v>20222023</v>
      </c>
      <c r="F843" t="s">
        <v>17</v>
      </c>
      <c r="G843" t="s">
        <v>161</v>
      </c>
      <c r="H843">
        <v>2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 t="s">
        <v>19</v>
      </c>
      <c r="P843" t="str">
        <f>UPPER(Table1[[#This Row],[Venue]])</f>
        <v>HOME</v>
      </c>
    </row>
    <row r="844" spans="1:16" hidden="1" x14ac:dyDescent="0.45">
      <c r="A844">
        <v>40000955</v>
      </c>
      <c r="B844" t="s">
        <v>302</v>
      </c>
      <c r="C844">
        <v>44856</v>
      </c>
      <c r="D844">
        <v>35325</v>
      </c>
      <c r="E844">
        <v>20222023</v>
      </c>
      <c r="F844" t="s">
        <v>17</v>
      </c>
      <c r="G844" t="s">
        <v>292</v>
      </c>
      <c r="H844">
        <v>7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 t="s">
        <v>19</v>
      </c>
      <c r="P844" t="str">
        <f>UPPER(Table1[[#This Row],[Venue]])</f>
        <v>HOME</v>
      </c>
    </row>
    <row r="845" spans="1:16" hidden="1" x14ac:dyDescent="0.45">
      <c r="A845">
        <v>40000955</v>
      </c>
      <c r="B845" t="s">
        <v>302</v>
      </c>
      <c r="C845">
        <v>44856</v>
      </c>
      <c r="D845">
        <v>35325</v>
      </c>
      <c r="E845">
        <v>20222023</v>
      </c>
      <c r="F845" t="s">
        <v>17</v>
      </c>
      <c r="G845" t="s">
        <v>78</v>
      </c>
      <c r="H845">
        <v>8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 t="s">
        <v>19</v>
      </c>
      <c r="P845" t="str">
        <f>UPPER(Table1[[#This Row],[Venue]])</f>
        <v>HOME</v>
      </c>
    </row>
    <row r="846" spans="1:16" hidden="1" x14ac:dyDescent="0.45">
      <c r="A846">
        <v>40000955</v>
      </c>
      <c r="B846" t="s">
        <v>302</v>
      </c>
      <c r="C846">
        <v>44856</v>
      </c>
      <c r="D846">
        <v>35325</v>
      </c>
      <c r="E846">
        <v>20222023</v>
      </c>
      <c r="F846" t="s">
        <v>17</v>
      </c>
      <c r="G846" t="s">
        <v>79</v>
      </c>
      <c r="H846">
        <v>9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 t="s">
        <v>19</v>
      </c>
      <c r="P846" t="str">
        <f>UPPER(Table1[[#This Row],[Venue]])</f>
        <v>HOME</v>
      </c>
    </row>
    <row r="847" spans="1:16" hidden="1" x14ac:dyDescent="0.45">
      <c r="A847">
        <v>40000955</v>
      </c>
      <c r="B847" t="s">
        <v>302</v>
      </c>
      <c r="C847">
        <v>44856</v>
      </c>
      <c r="D847">
        <v>35325</v>
      </c>
      <c r="E847">
        <v>20222023</v>
      </c>
      <c r="F847" t="s">
        <v>17</v>
      </c>
      <c r="G847" t="s">
        <v>80</v>
      </c>
      <c r="H847">
        <v>10</v>
      </c>
      <c r="I847">
        <v>1</v>
      </c>
      <c r="J847">
        <v>0</v>
      </c>
      <c r="K847">
        <v>1</v>
      </c>
      <c r="L847">
        <v>1</v>
      </c>
      <c r="M847">
        <v>0</v>
      </c>
      <c r="N847">
        <v>2</v>
      </c>
      <c r="O847" t="s">
        <v>19</v>
      </c>
      <c r="P847" t="str">
        <f>UPPER(Table1[[#This Row],[Venue]])</f>
        <v>HOME</v>
      </c>
    </row>
    <row r="848" spans="1:16" hidden="1" x14ac:dyDescent="0.45">
      <c r="A848">
        <v>40000955</v>
      </c>
      <c r="B848" t="s">
        <v>302</v>
      </c>
      <c r="C848">
        <v>44856</v>
      </c>
      <c r="D848">
        <v>35325</v>
      </c>
      <c r="E848">
        <v>20222023</v>
      </c>
      <c r="F848" t="s">
        <v>17</v>
      </c>
      <c r="G848" t="s">
        <v>91</v>
      </c>
      <c r="H848">
        <v>11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2</v>
      </c>
      <c r="O848" t="s">
        <v>19</v>
      </c>
      <c r="P848" t="str">
        <f>UPPER(Table1[[#This Row],[Venue]])</f>
        <v>HOME</v>
      </c>
    </row>
    <row r="849" spans="1:16" hidden="1" x14ac:dyDescent="0.45">
      <c r="A849">
        <v>40000955</v>
      </c>
      <c r="B849" t="s">
        <v>302</v>
      </c>
      <c r="C849">
        <v>44856</v>
      </c>
      <c r="D849">
        <v>35325</v>
      </c>
      <c r="E849">
        <v>20222023</v>
      </c>
      <c r="F849" t="s">
        <v>17</v>
      </c>
      <c r="G849" t="s">
        <v>81</v>
      </c>
      <c r="H849">
        <v>13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 t="s">
        <v>19</v>
      </c>
      <c r="P849" t="str">
        <f>UPPER(Table1[[#This Row],[Venue]])</f>
        <v>HOME</v>
      </c>
    </row>
    <row r="850" spans="1:16" hidden="1" x14ac:dyDescent="0.45">
      <c r="A850">
        <v>40000955</v>
      </c>
      <c r="B850" t="s">
        <v>302</v>
      </c>
      <c r="C850">
        <v>44856</v>
      </c>
      <c r="D850">
        <v>35325</v>
      </c>
      <c r="E850">
        <v>20222023</v>
      </c>
      <c r="F850" t="s">
        <v>17</v>
      </c>
      <c r="G850" t="s">
        <v>82</v>
      </c>
      <c r="H850">
        <v>15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 t="s">
        <v>19</v>
      </c>
      <c r="P850" t="str">
        <f>UPPER(Table1[[#This Row],[Venue]])</f>
        <v>HOME</v>
      </c>
    </row>
    <row r="851" spans="1:16" hidden="1" x14ac:dyDescent="0.45">
      <c r="A851">
        <v>40000955</v>
      </c>
      <c r="B851" t="s">
        <v>302</v>
      </c>
      <c r="C851">
        <v>44856</v>
      </c>
      <c r="D851">
        <v>35325</v>
      </c>
      <c r="E851">
        <v>20222023</v>
      </c>
      <c r="F851" t="s">
        <v>17</v>
      </c>
      <c r="G851" t="s">
        <v>83</v>
      </c>
      <c r="H851">
        <v>17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 t="s">
        <v>19</v>
      </c>
      <c r="P851" t="str">
        <f>UPPER(Table1[[#This Row],[Venue]])</f>
        <v>HOME</v>
      </c>
    </row>
    <row r="852" spans="1:16" hidden="1" x14ac:dyDescent="0.45">
      <c r="A852">
        <v>40000955</v>
      </c>
      <c r="B852" t="s">
        <v>302</v>
      </c>
      <c r="C852">
        <v>44856</v>
      </c>
      <c r="D852">
        <v>35325</v>
      </c>
      <c r="E852">
        <v>20222023</v>
      </c>
      <c r="F852" t="s">
        <v>17</v>
      </c>
      <c r="G852" t="s">
        <v>84</v>
      </c>
      <c r="H852">
        <v>18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2</v>
      </c>
      <c r="O852" t="s">
        <v>19</v>
      </c>
      <c r="P852" t="str">
        <f>UPPER(Table1[[#This Row],[Venue]])</f>
        <v>HOME</v>
      </c>
    </row>
    <row r="853" spans="1:16" hidden="1" x14ac:dyDescent="0.45">
      <c r="A853">
        <v>40000955</v>
      </c>
      <c r="B853" t="s">
        <v>302</v>
      </c>
      <c r="C853">
        <v>44856</v>
      </c>
      <c r="D853">
        <v>35325</v>
      </c>
      <c r="E853">
        <v>20222023</v>
      </c>
      <c r="F853" t="s">
        <v>17</v>
      </c>
      <c r="G853" t="s">
        <v>85</v>
      </c>
      <c r="H853">
        <v>19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 t="s">
        <v>19</v>
      </c>
      <c r="P853" t="str">
        <f>UPPER(Table1[[#This Row],[Venue]])</f>
        <v>HOME</v>
      </c>
    </row>
    <row r="854" spans="1:16" hidden="1" x14ac:dyDescent="0.45">
      <c r="A854">
        <v>40000955</v>
      </c>
      <c r="B854" t="s">
        <v>302</v>
      </c>
      <c r="C854">
        <v>44856</v>
      </c>
      <c r="D854">
        <v>35325</v>
      </c>
      <c r="E854">
        <v>20222023</v>
      </c>
      <c r="F854" t="s">
        <v>17</v>
      </c>
      <c r="G854" t="s">
        <v>87</v>
      </c>
      <c r="H854">
        <v>27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 t="s">
        <v>19</v>
      </c>
      <c r="P854" t="str">
        <f>UPPER(Table1[[#This Row],[Venue]])</f>
        <v>HOME</v>
      </c>
    </row>
    <row r="855" spans="1:16" hidden="1" x14ac:dyDescent="0.45">
      <c r="A855">
        <v>40000955</v>
      </c>
      <c r="B855" t="s">
        <v>302</v>
      </c>
      <c r="C855">
        <v>44856</v>
      </c>
      <c r="D855">
        <v>35325</v>
      </c>
      <c r="E855">
        <v>20222023</v>
      </c>
      <c r="F855" t="s">
        <v>17</v>
      </c>
      <c r="G855" t="s">
        <v>88</v>
      </c>
      <c r="H855">
        <v>30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2</v>
      </c>
      <c r="O855" t="s">
        <v>19</v>
      </c>
      <c r="P855" t="str">
        <f>UPPER(Table1[[#This Row],[Venue]])</f>
        <v>HOME</v>
      </c>
    </row>
    <row r="856" spans="1:16" hidden="1" x14ac:dyDescent="0.45">
      <c r="A856">
        <v>40000955</v>
      </c>
      <c r="B856" t="s">
        <v>302</v>
      </c>
      <c r="C856">
        <v>44856</v>
      </c>
      <c r="D856">
        <v>35325</v>
      </c>
      <c r="E856">
        <v>20222023</v>
      </c>
      <c r="F856" t="s">
        <v>17</v>
      </c>
      <c r="G856" t="s">
        <v>162</v>
      </c>
      <c r="H856">
        <v>48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 t="s">
        <v>19</v>
      </c>
      <c r="P856" t="str">
        <f>UPPER(Table1[[#This Row],[Venue]])</f>
        <v>HOME</v>
      </c>
    </row>
    <row r="857" spans="1:16" hidden="1" x14ac:dyDescent="0.45">
      <c r="A857">
        <v>40000955</v>
      </c>
      <c r="B857" t="s">
        <v>302</v>
      </c>
      <c r="C857">
        <v>44856</v>
      </c>
      <c r="D857">
        <v>35325</v>
      </c>
      <c r="E857">
        <v>20222023</v>
      </c>
      <c r="F857" t="s">
        <v>17</v>
      </c>
      <c r="G857" t="s">
        <v>89</v>
      </c>
      <c r="H857">
        <v>71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 t="s">
        <v>19</v>
      </c>
      <c r="P857" t="str">
        <f>UPPER(Table1[[#This Row],[Venue]])</f>
        <v>HOME</v>
      </c>
    </row>
    <row r="858" spans="1:16" hidden="1" x14ac:dyDescent="0.45">
      <c r="A858">
        <v>40000955</v>
      </c>
      <c r="B858" t="s">
        <v>302</v>
      </c>
      <c r="C858">
        <v>44856</v>
      </c>
      <c r="D858">
        <v>35325</v>
      </c>
      <c r="E858">
        <v>20222023</v>
      </c>
      <c r="F858" t="s">
        <v>17</v>
      </c>
      <c r="G858" t="s">
        <v>90</v>
      </c>
      <c r="H858">
        <v>87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 t="s">
        <v>19</v>
      </c>
      <c r="P858" t="str">
        <f>UPPER(Table1[[#This Row],[Venue]])</f>
        <v>HOME</v>
      </c>
    </row>
    <row r="859" spans="1:16" hidden="1" x14ac:dyDescent="0.45">
      <c r="A859">
        <v>40000955</v>
      </c>
      <c r="B859" t="s">
        <v>302</v>
      </c>
      <c r="C859">
        <v>44856</v>
      </c>
      <c r="D859">
        <v>35325</v>
      </c>
      <c r="E859">
        <v>20222023</v>
      </c>
      <c r="F859" t="s">
        <v>17</v>
      </c>
      <c r="G859" t="s">
        <v>92</v>
      </c>
      <c r="H859">
        <v>96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 t="s">
        <v>19</v>
      </c>
      <c r="P859" t="str">
        <f>UPPER(Table1[[#This Row],[Venue]])</f>
        <v>HOME</v>
      </c>
    </row>
    <row r="860" spans="1:16" hidden="1" x14ac:dyDescent="0.45">
      <c r="A860">
        <v>40000955</v>
      </c>
      <c r="B860" t="s">
        <v>302</v>
      </c>
      <c r="C860">
        <v>44856</v>
      </c>
      <c r="D860">
        <v>35325</v>
      </c>
      <c r="E860">
        <v>20222023</v>
      </c>
      <c r="F860" t="s">
        <v>17</v>
      </c>
      <c r="G860" t="s">
        <v>93</v>
      </c>
      <c r="H860">
        <v>98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2</v>
      </c>
      <c r="O860" t="s">
        <v>19</v>
      </c>
      <c r="P860" t="str">
        <f>UPPER(Table1[[#This Row],[Venue]])</f>
        <v>HOME</v>
      </c>
    </row>
    <row r="861" spans="1:16" hidden="1" x14ac:dyDescent="0.45">
      <c r="A861">
        <v>40000955</v>
      </c>
      <c r="B861" t="s">
        <v>302</v>
      </c>
      <c r="C861">
        <v>44856</v>
      </c>
      <c r="D861">
        <v>35325</v>
      </c>
      <c r="E861">
        <v>20222023</v>
      </c>
      <c r="F861" t="s">
        <v>17</v>
      </c>
      <c r="G861" t="s">
        <v>190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 t="s">
        <v>40</v>
      </c>
      <c r="P861" t="str">
        <f>UPPER(Table1[[#This Row],[Venue]])</f>
        <v>AWAY</v>
      </c>
    </row>
    <row r="862" spans="1:16" hidden="1" x14ac:dyDescent="0.45">
      <c r="A862">
        <v>40000955</v>
      </c>
      <c r="B862" t="s">
        <v>302</v>
      </c>
      <c r="C862">
        <v>44856</v>
      </c>
      <c r="D862">
        <v>35325</v>
      </c>
      <c r="E862">
        <v>20222023</v>
      </c>
      <c r="F862" t="s">
        <v>17</v>
      </c>
      <c r="G862" t="s">
        <v>59</v>
      </c>
      <c r="H862">
        <v>2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0</v>
      </c>
      <c r="O862" t="s">
        <v>40</v>
      </c>
      <c r="P862" t="str">
        <f>UPPER(Table1[[#This Row],[Venue]])</f>
        <v>AWAY</v>
      </c>
    </row>
    <row r="863" spans="1:16" hidden="1" x14ac:dyDescent="0.45">
      <c r="A863">
        <v>40000955</v>
      </c>
      <c r="B863" t="s">
        <v>302</v>
      </c>
      <c r="C863">
        <v>44856</v>
      </c>
      <c r="D863">
        <v>35325</v>
      </c>
      <c r="E863">
        <v>20222023</v>
      </c>
      <c r="F863" t="s">
        <v>17</v>
      </c>
      <c r="G863" t="s">
        <v>60</v>
      </c>
      <c r="H863">
        <v>4</v>
      </c>
      <c r="I863">
        <v>1</v>
      </c>
      <c r="J863">
        <v>0</v>
      </c>
      <c r="K863">
        <v>1</v>
      </c>
      <c r="L863">
        <v>1</v>
      </c>
      <c r="M863">
        <v>0</v>
      </c>
      <c r="N863">
        <v>4</v>
      </c>
      <c r="O863" t="s">
        <v>40</v>
      </c>
      <c r="P863" t="str">
        <f>UPPER(Table1[[#This Row],[Venue]])</f>
        <v>AWAY</v>
      </c>
    </row>
    <row r="864" spans="1:16" hidden="1" x14ac:dyDescent="0.45">
      <c r="A864">
        <v>40000955</v>
      </c>
      <c r="B864" t="s">
        <v>302</v>
      </c>
      <c r="C864">
        <v>44856</v>
      </c>
      <c r="D864">
        <v>35325</v>
      </c>
      <c r="E864">
        <v>20222023</v>
      </c>
      <c r="F864" t="s">
        <v>17</v>
      </c>
      <c r="G864" t="s">
        <v>279</v>
      </c>
      <c r="H864">
        <v>5</v>
      </c>
      <c r="I864">
        <v>1</v>
      </c>
      <c r="J864">
        <v>0</v>
      </c>
      <c r="K864">
        <v>1</v>
      </c>
      <c r="L864">
        <v>1</v>
      </c>
      <c r="M864">
        <v>0</v>
      </c>
      <c r="N864">
        <v>0</v>
      </c>
      <c r="O864" t="s">
        <v>40</v>
      </c>
      <c r="P864" t="str">
        <f>UPPER(Table1[[#This Row],[Venue]])</f>
        <v>AWAY</v>
      </c>
    </row>
    <row r="865" spans="1:16" hidden="1" x14ac:dyDescent="0.45">
      <c r="A865">
        <v>40000955</v>
      </c>
      <c r="B865" t="s">
        <v>302</v>
      </c>
      <c r="C865">
        <v>44856</v>
      </c>
      <c r="D865">
        <v>35325</v>
      </c>
      <c r="E865">
        <v>20222023</v>
      </c>
      <c r="F865" t="s">
        <v>17</v>
      </c>
      <c r="G865" t="s">
        <v>61</v>
      </c>
      <c r="H865">
        <v>6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 t="s">
        <v>40</v>
      </c>
      <c r="P865" t="str">
        <f>UPPER(Table1[[#This Row],[Venue]])</f>
        <v>AWAY</v>
      </c>
    </row>
    <row r="866" spans="1:16" hidden="1" x14ac:dyDescent="0.45">
      <c r="A866">
        <v>40000955</v>
      </c>
      <c r="B866" t="s">
        <v>302</v>
      </c>
      <c r="C866">
        <v>44856</v>
      </c>
      <c r="D866">
        <v>35325</v>
      </c>
      <c r="E866">
        <v>20222023</v>
      </c>
      <c r="F866" t="s">
        <v>17</v>
      </c>
      <c r="G866" t="s">
        <v>62</v>
      </c>
      <c r="H866">
        <v>7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 t="s">
        <v>40</v>
      </c>
      <c r="P866" t="str">
        <f>UPPER(Table1[[#This Row],[Venue]])</f>
        <v>AWAY</v>
      </c>
    </row>
    <row r="867" spans="1:16" hidden="1" x14ac:dyDescent="0.45">
      <c r="A867">
        <v>40000955</v>
      </c>
      <c r="B867" t="s">
        <v>302</v>
      </c>
      <c r="C867">
        <v>44856</v>
      </c>
      <c r="D867">
        <v>35325</v>
      </c>
      <c r="E867">
        <v>20222023</v>
      </c>
      <c r="F867" t="s">
        <v>17</v>
      </c>
      <c r="G867" t="s">
        <v>280</v>
      </c>
      <c r="H867">
        <v>9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 t="s">
        <v>40</v>
      </c>
      <c r="P867" t="str">
        <f>UPPER(Table1[[#This Row],[Venue]])</f>
        <v>AWAY</v>
      </c>
    </row>
    <row r="868" spans="1:16" hidden="1" x14ac:dyDescent="0.45">
      <c r="A868">
        <v>40000955</v>
      </c>
      <c r="B868" t="s">
        <v>302</v>
      </c>
      <c r="C868">
        <v>44856</v>
      </c>
      <c r="D868">
        <v>35325</v>
      </c>
      <c r="E868">
        <v>20222023</v>
      </c>
      <c r="F868" t="s">
        <v>17</v>
      </c>
      <c r="G868" t="s">
        <v>63</v>
      </c>
      <c r="H868">
        <v>10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 t="s">
        <v>40</v>
      </c>
      <c r="P868" t="str">
        <f>UPPER(Table1[[#This Row],[Venue]])</f>
        <v>AWAY</v>
      </c>
    </row>
    <row r="869" spans="1:16" hidden="1" x14ac:dyDescent="0.45">
      <c r="A869">
        <v>40000955</v>
      </c>
      <c r="B869" t="s">
        <v>302</v>
      </c>
      <c r="C869">
        <v>44856</v>
      </c>
      <c r="D869">
        <v>35325</v>
      </c>
      <c r="E869">
        <v>20222023</v>
      </c>
      <c r="F869" t="s">
        <v>17</v>
      </c>
      <c r="G869" t="s">
        <v>127</v>
      </c>
      <c r="H869">
        <v>11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 t="s">
        <v>40</v>
      </c>
      <c r="P869" t="str">
        <f>UPPER(Table1[[#This Row],[Venue]])</f>
        <v>AWAY</v>
      </c>
    </row>
    <row r="870" spans="1:16" hidden="1" x14ac:dyDescent="0.45">
      <c r="A870">
        <v>40000955</v>
      </c>
      <c r="B870" t="s">
        <v>302</v>
      </c>
      <c r="C870">
        <v>44856</v>
      </c>
      <c r="D870">
        <v>35325</v>
      </c>
      <c r="E870">
        <v>20222023</v>
      </c>
      <c r="F870" t="s">
        <v>17</v>
      </c>
      <c r="G870" t="s">
        <v>128</v>
      </c>
      <c r="H870">
        <v>12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 t="s">
        <v>40</v>
      </c>
      <c r="P870" t="str">
        <f>UPPER(Table1[[#This Row],[Venue]])</f>
        <v>AWAY</v>
      </c>
    </row>
    <row r="871" spans="1:16" hidden="1" x14ac:dyDescent="0.45">
      <c r="A871">
        <v>40000955</v>
      </c>
      <c r="B871" t="s">
        <v>302</v>
      </c>
      <c r="C871">
        <v>44856</v>
      </c>
      <c r="D871">
        <v>35325</v>
      </c>
      <c r="E871">
        <v>20222023</v>
      </c>
      <c r="F871" t="s">
        <v>17</v>
      </c>
      <c r="G871" t="s">
        <v>64</v>
      </c>
      <c r="H871">
        <v>14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 t="s">
        <v>40</v>
      </c>
      <c r="P871" t="str">
        <f>UPPER(Table1[[#This Row],[Venue]])</f>
        <v>AWAY</v>
      </c>
    </row>
    <row r="872" spans="1:16" hidden="1" x14ac:dyDescent="0.45">
      <c r="A872">
        <v>40000955</v>
      </c>
      <c r="B872" t="s">
        <v>302</v>
      </c>
      <c r="C872">
        <v>44856</v>
      </c>
      <c r="D872">
        <v>35325</v>
      </c>
      <c r="E872">
        <v>20222023</v>
      </c>
      <c r="F872" t="s">
        <v>17</v>
      </c>
      <c r="G872" t="s">
        <v>66</v>
      </c>
      <c r="H872">
        <v>19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 t="s">
        <v>40</v>
      </c>
      <c r="P872" t="str">
        <f>UPPER(Table1[[#This Row],[Venue]])</f>
        <v>AWAY</v>
      </c>
    </row>
    <row r="873" spans="1:16" hidden="1" x14ac:dyDescent="0.45">
      <c r="A873">
        <v>40000955</v>
      </c>
      <c r="B873" t="s">
        <v>302</v>
      </c>
      <c r="C873">
        <v>44856</v>
      </c>
      <c r="D873">
        <v>35325</v>
      </c>
      <c r="E873">
        <v>20222023</v>
      </c>
      <c r="F873" t="s">
        <v>17</v>
      </c>
      <c r="G873" t="s">
        <v>66</v>
      </c>
      <c r="H873">
        <v>19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 t="s">
        <v>40</v>
      </c>
      <c r="P873" t="str">
        <f>UPPER(Table1[[#This Row],[Venue]])</f>
        <v>AWAY</v>
      </c>
    </row>
    <row r="874" spans="1:16" hidden="1" x14ac:dyDescent="0.45">
      <c r="A874">
        <v>40000955</v>
      </c>
      <c r="B874" t="s">
        <v>302</v>
      </c>
      <c r="C874">
        <v>44856</v>
      </c>
      <c r="D874">
        <v>35325</v>
      </c>
      <c r="E874">
        <v>20222023</v>
      </c>
      <c r="F874" t="s">
        <v>17</v>
      </c>
      <c r="G874" t="s">
        <v>67</v>
      </c>
      <c r="H874">
        <v>21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2</v>
      </c>
      <c r="O874" t="s">
        <v>40</v>
      </c>
      <c r="P874" t="str">
        <f>UPPER(Table1[[#This Row],[Venue]])</f>
        <v>AWAY</v>
      </c>
    </row>
    <row r="875" spans="1:16" hidden="1" x14ac:dyDescent="0.45">
      <c r="A875">
        <v>40000955</v>
      </c>
      <c r="B875" t="s">
        <v>302</v>
      </c>
      <c r="C875">
        <v>44856</v>
      </c>
      <c r="D875">
        <v>35325</v>
      </c>
      <c r="E875">
        <v>20222023</v>
      </c>
      <c r="F875" t="s">
        <v>17</v>
      </c>
      <c r="G875" t="s">
        <v>69</v>
      </c>
      <c r="H875">
        <v>45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 t="s">
        <v>40</v>
      </c>
      <c r="P875" t="str">
        <f>UPPER(Table1[[#This Row],[Venue]])</f>
        <v>AWAY</v>
      </c>
    </row>
    <row r="876" spans="1:16" hidden="1" x14ac:dyDescent="0.45">
      <c r="A876">
        <v>40000955</v>
      </c>
      <c r="B876" t="s">
        <v>302</v>
      </c>
      <c r="C876">
        <v>44856</v>
      </c>
      <c r="D876">
        <v>35325</v>
      </c>
      <c r="E876">
        <v>20222023</v>
      </c>
      <c r="F876" t="s">
        <v>17</v>
      </c>
      <c r="G876" t="s">
        <v>58</v>
      </c>
      <c r="H876">
        <v>47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 t="s">
        <v>40</v>
      </c>
      <c r="P876" t="str">
        <f>UPPER(Table1[[#This Row],[Venue]])</f>
        <v>AWAY</v>
      </c>
    </row>
    <row r="877" spans="1:16" hidden="1" x14ac:dyDescent="0.45">
      <c r="A877">
        <v>40000955</v>
      </c>
      <c r="B877" t="s">
        <v>302</v>
      </c>
      <c r="C877">
        <v>44856</v>
      </c>
      <c r="D877">
        <v>35325</v>
      </c>
      <c r="E877">
        <v>20222023</v>
      </c>
      <c r="F877" t="s">
        <v>17</v>
      </c>
      <c r="G877" t="s">
        <v>72</v>
      </c>
      <c r="H877">
        <v>86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0</v>
      </c>
      <c r="O877" t="s">
        <v>40</v>
      </c>
      <c r="P877" t="str">
        <f>UPPER(Table1[[#This Row],[Venue]])</f>
        <v>AWAY</v>
      </c>
    </row>
    <row r="878" spans="1:16" hidden="1" x14ac:dyDescent="0.45">
      <c r="A878">
        <v>40000955</v>
      </c>
      <c r="B878" t="s">
        <v>302</v>
      </c>
      <c r="C878">
        <v>44856</v>
      </c>
      <c r="D878">
        <v>35325</v>
      </c>
      <c r="E878">
        <v>20222023</v>
      </c>
      <c r="F878" t="s">
        <v>17</v>
      </c>
      <c r="G878" t="s">
        <v>191</v>
      </c>
      <c r="H878">
        <v>89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 t="s">
        <v>40</v>
      </c>
      <c r="P878" t="str">
        <f>UPPER(Table1[[#This Row],[Venue]])</f>
        <v>AWAY</v>
      </c>
    </row>
    <row r="879" spans="1:16" hidden="1" x14ac:dyDescent="0.45">
      <c r="A879">
        <v>40000955</v>
      </c>
      <c r="B879" t="s">
        <v>302</v>
      </c>
      <c r="C879">
        <v>44856</v>
      </c>
      <c r="D879">
        <v>35325</v>
      </c>
      <c r="E879">
        <v>20222023</v>
      </c>
      <c r="F879" t="s">
        <v>17</v>
      </c>
      <c r="G879" t="s">
        <v>73</v>
      </c>
      <c r="H879">
        <v>90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 t="s">
        <v>40</v>
      </c>
      <c r="P879" t="str">
        <f>UPPER(Table1[[#This Row],[Venue]])</f>
        <v>AWAY</v>
      </c>
    </row>
    <row r="880" spans="1:16" hidden="1" x14ac:dyDescent="0.45">
      <c r="A880">
        <v>40000955</v>
      </c>
      <c r="B880" t="s">
        <v>302</v>
      </c>
      <c r="C880">
        <v>44856</v>
      </c>
      <c r="D880">
        <v>35325</v>
      </c>
      <c r="E880">
        <v>20222023</v>
      </c>
      <c r="F880" t="s">
        <v>17</v>
      </c>
      <c r="G880" t="s">
        <v>76</v>
      </c>
      <c r="H880">
        <v>99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 t="s">
        <v>40</v>
      </c>
      <c r="P880" t="str">
        <f>UPPER(Table1[[#This Row],[Venue]])</f>
        <v>AWAY</v>
      </c>
    </row>
    <row r="881" spans="1:16" hidden="1" x14ac:dyDescent="0.45">
      <c r="A881">
        <v>40001600</v>
      </c>
      <c r="B881" t="s">
        <v>303</v>
      </c>
      <c r="C881">
        <v>44857</v>
      </c>
      <c r="D881">
        <v>35970</v>
      </c>
      <c r="E881">
        <v>20222023</v>
      </c>
      <c r="F881" t="s">
        <v>17</v>
      </c>
      <c r="G881" t="s">
        <v>212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 t="s">
        <v>19</v>
      </c>
      <c r="P881" t="str">
        <f>UPPER(Table1[[#This Row],[Venue]])</f>
        <v>HOME</v>
      </c>
    </row>
    <row r="882" spans="1:16" hidden="1" x14ac:dyDescent="0.45">
      <c r="A882">
        <v>40001600</v>
      </c>
      <c r="B882" t="s">
        <v>303</v>
      </c>
      <c r="C882">
        <v>44857</v>
      </c>
      <c r="D882">
        <v>35970</v>
      </c>
      <c r="E882">
        <v>20222023</v>
      </c>
      <c r="F882" t="s">
        <v>17</v>
      </c>
      <c r="G882" t="s">
        <v>213</v>
      </c>
      <c r="H882">
        <v>5</v>
      </c>
      <c r="I882">
        <v>5</v>
      </c>
      <c r="J882">
        <v>2</v>
      </c>
      <c r="K882">
        <v>1</v>
      </c>
      <c r="L882">
        <v>3</v>
      </c>
      <c r="M882">
        <v>0</v>
      </c>
      <c r="N882">
        <v>0</v>
      </c>
      <c r="O882" t="s">
        <v>19</v>
      </c>
      <c r="P882" t="str">
        <f>UPPER(Table1[[#This Row],[Venue]])</f>
        <v>HOME</v>
      </c>
    </row>
    <row r="883" spans="1:16" hidden="1" x14ac:dyDescent="0.45">
      <c r="A883">
        <v>40001600</v>
      </c>
      <c r="B883" t="s">
        <v>303</v>
      </c>
      <c r="C883">
        <v>44857</v>
      </c>
      <c r="D883">
        <v>35970</v>
      </c>
      <c r="E883">
        <v>20222023</v>
      </c>
      <c r="F883" t="s">
        <v>17</v>
      </c>
      <c r="G883" t="s">
        <v>268</v>
      </c>
      <c r="H883">
        <v>6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 t="s">
        <v>19</v>
      </c>
      <c r="P883" t="str">
        <f>UPPER(Table1[[#This Row],[Venue]])</f>
        <v>HOME</v>
      </c>
    </row>
    <row r="884" spans="1:16" hidden="1" x14ac:dyDescent="0.45">
      <c r="A884">
        <v>40001600</v>
      </c>
      <c r="B884" t="s">
        <v>303</v>
      </c>
      <c r="C884">
        <v>44857</v>
      </c>
      <c r="D884">
        <v>35970</v>
      </c>
      <c r="E884">
        <v>20222023</v>
      </c>
      <c r="F884" t="s">
        <v>17</v>
      </c>
      <c r="G884" t="s">
        <v>214</v>
      </c>
      <c r="H884">
        <v>7</v>
      </c>
      <c r="I884">
        <v>3</v>
      </c>
      <c r="J884">
        <v>3</v>
      </c>
      <c r="K884">
        <v>1</v>
      </c>
      <c r="L884">
        <v>0</v>
      </c>
      <c r="M884">
        <v>0</v>
      </c>
      <c r="N884">
        <v>0</v>
      </c>
      <c r="O884" t="s">
        <v>19</v>
      </c>
      <c r="P884" t="str">
        <f>UPPER(Table1[[#This Row],[Venue]])</f>
        <v>HOME</v>
      </c>
    </row>
    <row r="885" spans="1:16" hidden="1" x14ac:dyDescent="0.45">
      <c r="A885">
        <v>40001600</v>
      </c>
      <c r="B885" t="s">
        <v>303</v>
      </c>
      <c r="C885">
        <v>44857</v>
      </c>
      <c r="D885">
        <v>35970</v>
      </c>
      <c r="E885">
        <v>20222023</v>
      </c>
      <c r="F885" t="s">
        <v>17</v>
      </c>
      <c r="G885" t="s">
        <v>215</v>
      </c>
      <c r="H885">
        <v>9</v>
      </c>
      <c r="I885">
        <v>3</v>
      </c>
      <c r="J885">
        <v>1</v>
      </c>
      <c r="K885">
        <v>1</v>
      </c>
      <c r="L885">
        <v>2</v>
      </c>
      <c r="M885">
        <v>0</v>
      </c>
      <c r="N885">
        <v>0</v>
      </c>
      <c r="O885" t="s">
        <v>19</v>
      </c>
      <c r="P885" t="str">
        <f>UPPER(Table1[[#This Row],[Venue]])</f>
        <v>HOME</v>
      </c>
    </row>
    <row r="886" spans="1:16" hidden="1" x14ac:dyDescent="0.45">
      <c r="A886">
        <v>40001600</v>
      </c>
      <c r="B886" t="s">
        <v>303</v>
      </c>
      <c r="C886">
        <v>44857</v>
      </c>
      <c r="D886">
        <v>35970</v>
      </c>
      <c r="E886">
        <v>20222023</v>
      </c>
      <c r="F886" t="s">
        <v>17</v>
      </c>
      <c r="G886" t="s">
        <v>216</v>
      </c>
      <c r="H886">
        <v>14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O886" t="s">
        <v>19</v>
      </c>
      <c r="P886" t="str">
        <f>UPPER(Table1[[#This Row],[Venue]])</f>
        <v>HOME</v>
      </c>
    </row>
    <row r="887" spans="1:16" hidden="1" x14ac:dyDescent="0.45">
      <c r="A887">
        <v>40001600</v>
      </c>
      <c r="B887" t="s">
        <v>303</v>
      </c>
      <c r="C887">
        <v>44857</v>
      </c>
      <c r="D887">
        <v>35970</v>
      </c>
      <c r="E887">
        <v>20222023</v>
      </c>
      <c r="F887" t="s">
        <v>17</v>
      </c>
      <c r="G887" t="s">
        <v>217</v>
      </c>
      <c r="H887">
        <v>15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 t="s">
        <v>19</v>
      </c>
      <c r="P887" t="str">
        <f>UPPER(Table1[[#This Row],[Venue]])</f>
        <v>HOME</v>
      </c>
    </row>
    <row r="888" spans="1:16" hidden="1" x14ac:dyDescent="0.45">
      <c r="A888">
        <v>40001600</v>
      </c>
      <c r="B888" t="s">
        <v>303</v>
      </c>
      <c r="C888">
        <v>44857</v>
      </c>
      <c r="D888">
        <v>35970</v>
      </c>
      <c r="E888">
        <v>20222023</v>
      </c>
      <c r="F888" t="s">
        <v>17</v>
      </c>
      <c r="G888" t="s">
        <v>218</v>
      </c>
      <c r="H888">
        <v>17</v>
      </c>
      <c r="I888">
        <v>3</v>
      </c>
      <c r="J888">
        <v>1</v>
      </c>
      <c r="K888">
        <v>1</v>
      </c>
      <c r="L888">
        <v>2</v>
      </c>
      <c r="M888">
        <v>0</v>
      </c>
      <c r="N888">
        <v>0</v>
      </c>
      <c r="O888" t="s">
        <v>19</v>
      </c>
      <c r="P888" t="str">
        <f>UPPER(Table1[[#This Row],[Venue]])</f>
        <v>HOME</v>
      </c>
    </row>
    <row r="889" spans="1:16" hidden="1" x14ac:dyDescent="0.45">
      <c r="A889">
        <v>40001600</v>
      </c>
      <c r="B889" t="s">
        <v>303</v>
      </c>
      <c r="C889">
        <v>44857</v>
      </c>
      <c r="D889">
        <v>35970</v>
      </c>
      <c r="E889">
        <v>20222023</v>
      </c>
      <c r="F889" t="s">
        <v>17</v>
      </c>
      <c r="G889" t="s">
        <v>219</v>
      </c>
      <c r="H889">
        <v>23</v>
      </c>
      <c r="I889">
        <v>1</v>
      </c>
      <c r="J889">
        <v>0</v>
      </c>
      <c r="K889">
        <v>1</v>
      </c>
      <c r="L889">
        <v>1</v>
      </c>
      <c r="M889">
        <v>0</v>
      </c>
      <c r="N889">
        <v>0</v>
      </c>
      <c r="O889" t="s">
        <v>19</v>
      </c>
      <c r="P889" t="str">
        <f>UPPER(Table1[[#This Row],[Venue]])</f>
        <v>HOME</v>
      </c>
    </row>
    <row r="890" spans="1:16" hidden="1" x14ac:dyDescent="0.45">
      <c r="A890">
        <v>40001600</v>
      </c>
      <c r="B890" t="s">
        <v>303</v>
      </c>
      <c r="C890">
        <v>44857</v>
      </c>
      <c r="D890">
        <v>35970</v>
      </c>
      <c r="E890">
        <v>20222023</v>
      </c>
      <c r="F890" t="s">
        <v>17</v>
      </c>
      <c r="G890" t="s">
        <v>220</v>
      </c>
      <c r="H890">
        <v>24</v>
      </c>
      <c r="I890">
        <v>2</v>
      </c>
      <c r="J890">
        <v>1</v>
      </c>
      <c r="K890">
        <v>1</v>
      </c>
      <c r="L890">
        <v>1</v>
      </c>
      <c r="M890">
        <v>0</v>
      </c>
      <c r="N890">
        <v>7</v>
      </c>
      <c r="O890" t="s">
        <v>19</v>
      </c>
      <c r="P890" t="str">
        <f>UPPER(Table1[[#This Row],[Venue]])</f>
        <v>HOME</v>
      </c>
    </row>
    <row r="891" spans="1:16" hidden="1" x14ac:dyDescent="0.45">
      <c r="A891">
        <v>40001600</v>
      </c>
      <c r="B891" t="s">
        <v>303</v>
      </c>
      <c r="C891">
        <v>44857</v>
      </c>
      <c r="D891">
        <v>35970</v>
      </c>
      <c r="E891">
        <v>20222023</v>
      </c>
      <c r="F891" t="s">
        <v>17</v>
      </c>
      <c r="G891" t="s">
        <v>221</v>
      </c>
      <c r="H891">
        <v>25</v>
      </c>
      <c r="I891">
        <v>4</v>
      </c>
      <c r="J891">
        <v>1</v>
      </c>
      <c r="K891">
        <v>1</v>
      </c>
      <c r="L891">
        <v>3</v>
      </c>
      <c r="M891">
        <v>0</v>
      </c>
      <c r="N891">
        <v>0</v>
      </c>
      <c r="O891" t="s">
        <v>19</v>
      </c>
      <c r="P891" t="str">
        <f>UPPER(Table1[[#This Row],[Venue]])</f>
        <v>HOME</v>
      </c>
    </row>
    <row r="892" spans="1:16" hidden="1" x14ac:dyDescent="0.45">
      <c r="A892">
        <v>40001600</v>
      </c>
      <c r="B892" t="s">
        <v>303</v>
      </c>
      <c r="C892">
        <v>44857</v>
      </c>
      <c r="D892">
        <v>35970</v>
      </c>
      <c r="E892">
        <v>20222023</v>
      </c>
      <c r="F892" t="s">
        <v>17</v>
      </c>
      <c r="G892" t="s">
        <v>222</v>
      </c>
      <c r="H892">
        <v>27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 t="s">
        <v>19</v>
      </c>
      <c r="P892" t="str">
        <f>UPPER(Table1[[#This Row],[Venue]])</f>
        <v>HOME</v>
      </c>
    </row>
    <row r="893" spans="1:16" hidden="1" x14ac:dyDescent="0.45">
      <c r="A893">
        <v>40001600</v>
      </c>
      <c r="B893" t="s">
        <v>303</v>
      </c>
      <c r="C893">
        <v>44857</v>
      </c>
      <c r="D893">
        <v>35970</v>
      </c>
      <c r="E893">
        <v>20222023</v>
      </c>
      <c r="F893" t="s">
        <v>17</v>
      </c>
      <c r="G893" t="s">
        <v>223</v>
      </c>
      <c r="H893">
        <v>37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 t="s">
        <v>19</v>
      </c>
      <c r="P893" t="str">
        <f>UPPER(Table1[[#This Row],[Venue]])</f>
        <v>HOME</v>
      </c>
    </row>
    <row r="894" spans="1:16" hidden="1" x14ac:dyDescent="0.45">
      <c r="A894">
        <v>40001600</v>
      </c>
      <c r="B894" t="s">
        <v>303</v>
      </c>
      <c r="C894">
        <v>44857</v>
      </c>
      <c r="D894">
        <v>35970</v>
      </c>
      <c r="E894">
        <v>20222023</v>
      </c>
      <c r="F894" t="s">
        <v>17</v>
      </c>
      <c r="G894" t="s">
        <v>224</v>
      </c>
      <c r="H894">
        <v>65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 t="s">
        <v>19</v>
      </c>
      <c r="P894" t="str">
        <f>UPPER(Table1[[#This Row],[Venue]])</f>
        <v>HOME</v>
      </c>
    </row>
    <row r="895" spans="1:16" hidden="1" x14ac:dyDescent="0.45">
      <c r="A895">
        <v>40001600</v>
      </c>
      <c r="B895" t="s">
        <v>303</v>
      </c>
      <c r="C895">
        <v>44857</v>
      </c>
      <c r="D895">
        <v>35970</v>
      </c>
      <c r="E895">
        <v>20222023</v>
      </c>
      <c r="F895" t="s">
        <v>17</v>
      </c>
      <c r="G895" t="s">
        <v>226</v>
      </c>
      <c r="H895">
        <v>70</v>
      </c>
      <c r="I895">
        <v>1</v>
      </c>
      <c r="J895">
        <v>0</v>
      </c>
      <c r="K895">
        <v>1</v>
      </c>
      <c r="L895">
        <v>1</v>
      </c>
      <c r="M895">
        <v>0</v>
      </c>
      <c r="N895">
        <v>0</v>
      </c>
      <c r="O895" t="s">
        <v>19</v>
      </c>
      <c r="P895" t="str">
        <f>UPPER(Table1[[#This Row],[Venue]])</f>
        <v>HOME</v>
      </c>
    </row>
    <row r="896" spans="1:16" hidden="1" x14ac:dyDescent="0.45">
      <c r="A896">
        <v>40001600</v>
      </c>
      <c r="B896" t="s">
        <v>303</v>
      </c>
      <c r="C896">
        <v>44857</v>
      </c>
      <c r="D896">
        <v>35970</v>
      </c>
      <c r="E896">
        <v>20222023</v>
      </c>
      <c r="F896" t="s">
        <v>17</v>
      </c>
      <c r="G896" t="s">
        <v>269</v>
      </c>
      <c r="H896">
        <v>71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 t="s">
        <v>19</v>
      </c>
      <c r="P896" t="str">
        <f>UPPER(Table1[[#This Row],[Venue]])</f>
        <v>HOME</v>
      </c>
    </row>
    <row r="897" spans="1:16" hidden="1" x14ac:dyDescent="0.45">
      <c r="A897">
        <v>40001600</v>
      </c>
      <c r="B897" t="s">
        <v>303</v>
      </c>
      <c r="C897">
        <v>44857</v>
      </c>
      <c r="D897">
        <v>35970</v>
      </c>
      <c r="E897">
        <v>20222023</v>
      </c>
      <c r="F897" t="s">
        <v>17</v>
      </c>
      <c r="G897" t="s">
        <v>227</v>
      </c>
      <c r="H897">
        <v>74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 t="s">
        <v>19</v>
      </c>
      <c r="P897" t="str">
        <f>UPPER(Table1[[#This Row],[Venue]])</f>
        <v>HOME</v>
      </c>
    </row>
    <row r="898" spans="1:16" hidden="1" x14ac:dyDescent="0.45">
      <c r="A898">
        <v>40001600</v>
      </c>
      <c r="B898" t="s">
        <v>303</v>
      </c>
      <c r="C898">
        <v>44857</v>
      </c>
      <c r="D898">
        <v>35970</v>
      </c>
      <c r="E898">
        <v>20222023</v>
      </c>
      <c r="F898" t="s">
        <v>17</v>
      </c>
      <c r="G898" t="s">
        <v>228</v>
      </c>
      <c r="H898">
        <v>77</v>
      </c>
      <c r="I898">
        <v>5</v>
      </c>
      <c r="J898">
        <v>2</v>
      </c>
      <c r="K898">
        <v>1</v>
      </c>
      <c r="L898">
        <v>3</v>
      </c>
      <c r="M898">
        <v>0</v>
      </c>
      <c r="N898">
        <v>0</v>
      </c>
      <c r="O898" t="s">
        <v>19</v>
      </c>
      <c r="P898" t="str">
        <f>UPPER(Table1[[#This Row],[Venue]])</f>
        <v>HOME</v>
      </c>
    </row>
    <row r="899" spans="1:16" hidden="1" x14ac:dyDescent="0.45">
      <c r="A899">
        <v>40001600</v>
      </c>
      <c r="B899" t="s">
        <v>303</v>
      </c>
      <c r="C899">
        <v>44857</v>
      </c>
      <c r="D899">
        <v>35970</v>
      </c>
      <c r="E899">
        <v>20222023</v>
      </c>
      <c r="F899" t="s">
        <v>17</v>
      </c>
      <c r="G899" t="s">
        <v>230</v>
      </c>
      <c r="H899">
        <v>93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 t="s">
        <v>19</v>
      </c>
      <c r="P899" t="str">
        <f>UPPER(Table1[[#This Row],[Venue]])</f>
        <v>HOME</v>
      </c>
    </row>
    <row r="900" spans="1:16" hidden="1" x14ac:dyDescent="0.45">
      <c r="A900">
        <v>40001600</v>
      </c>
      <c r="B900" t="s">
        <v>303</v>
      </c>
      <c r="C900">
        <v>44857</v>
      </c>
      <c r="D900">
        <v>35970</v>
      </c>
      <c r="E900">
        <v>20222023</v>
      </c>
      <c r="F900" t="s">
        <v>17</v>
      </c>
      <c r="G900" t="s">
        <v>231</v>
      </c>
      <c r="H900">
        <v>97</v>
      </c>
      <c r="I900">
        <v>3</v>
      </c>
      <c r="J900">
        <v>2</v>
      </c>
      <c r="K900">
        <v>1</v>
      </c>
      <c r="L900">
        <v>1</v>
      </c>
      <c r="M900">
        <v>0</v>
      </c>
      <c r="N900">
        <v>0</v>
      </c>
      <c r="O900" t="s">
        <v>19</v>
      </c>
      <c r="P900" t="str">
        <f>UPPER(Table1[[#This Row],[Venue]])</f>
        <v>HOME</v>
      </c>
    </row>
    <row r="901" spans="1:16" hidden="1" x14ac:dyDescent="0.45">
      <c r="A901">
        <v>40001600</v>
      </c>
      <c r="B901" t="s">
        <v>303</v>
      </c>
      <c r="C901">
        <v>44857</v>
      </c>
      <c r="D901">
        <v>35970</v>
      </c>
      <c r="E901">
        <v>20222023</v>
      </c>
      <c r="F901" t="s">
        <v>17</v>
      </c>
      <c r="G901" t="s">
        <v>195</v>
      </c>
      <c r="H901">
        <v>7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 t="s">
        <v>40</v>
      </c>
      <c r="P901" t="str">
        <f>UPPER(Table1[[#This Row],[Venue]])</f>
        <v>AWAY</v>
      </c>
    </row>
    <row r="902" spans="1:16" hidden="1" x14ac:dyDescent="0.45">
      <c r="A902">
        <v>40001600</v>
      </c>
      <c r="B902" t="s">
        <v>303</v>
      </c>
      <c r="C902">
        <v>44857</v>
      </c>
      <c r="D902">
        <v>35970</v>
      </c>
      <c r="E902">
        <v>20222023</v>
      </c>
      <c r="F902" t="s">
        <v>17</v>
      </c>
      <c r="G902" t="s">
        <v>233</v>
      </c>
      <c r="H902">
        <v>11</v>
      </c>
      <c r="I902">
        <v>1</v>
      </c>
      <c r="J902">
        <v>0</v>
      </c>
      <c r="K902">
        <v>1</v>
      </c>
      <c r="L902">
        <v>1</v>
      </c>
      <c r="M902">
        <v>0</v>
      </c>
      <c r="N902">
        <v>0</v>
      </c>
      <c r="O902" t="s">
        <v>40</v>
      </c>
      <c r="P902" t="str">
        <f>UPPER(Table1[[#This Row],[Venue]])</f>
        <v>AWAY</v>
      </c>
    </row>
    <row r="903" spans="1:16" hidden="1" x14ac:dyDescent="0.45">
      <c r="A903">
        <v>40001600</v>
      </c>
      <c r="B903" t="s">
        <v>303</v>
      </c>
      <c r="C903">
        <v>44857</v>
      </c>
      <c r="D903">
        <v>35970</v>
      </c>
      <c r="E903">
        <v>20222023</v>
      </c>
      <c r="F903" t="s">
        <v>17</v>
      </c>
      <c r="G903" t="s">
        <v>196</v>
      </c>
      <c r="H903">
        <v>14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 t="s">
        <v>40</v>
      </c>
      <c r="P903" t="str">
        <f>UPPER(Table1[[#This Row],[Venue]])</f>
        <v>AWAY</v>
      </c>
    </row>
    <row r="904" spans="1:16" hidden="1" x14ac:dyDescent="0.45">
      <c r="A904">
        <v>40001600</v>
      </c>
      <c r="B904" t="s">
        <v>303</v>
      </c>
      <c r="C904">
        <v>44857</v>
      </c>
      <c r="D904">
        <v>35970</v>
      </c>
      <c r="E904">
        <v>20222023</v>
      </c>
      <c r="F904" t="s">
        <v>17</v>
      </c>
      <c r="G904" t="s">
        <v>197</v>
      </c>
      <c r="H904">
        <v>15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 t="s">
        <v>40</v>
      </c>
      <c r="P904" t="str">
        <f>UPPER(Table1[[#This Row],[Venue]])</f>
        <v>AWAY</v>
      </c>
    </row>
    <row r="905" spans="1:16" hidden="1" x14ac:dyDescent="0.45">
      <c r="A905">
        <v>40001600</v>
      </c>
      <c r="B905" t="s">
        <v>303</v>
      </c>
      <c r="C905">
        <v>44857</v>
      </c>
      <c r="D905">
        <v>35970</v>
      </c>
      <c r="E905">
        <v>20222023</v>
      </c>
      <c r="F905" t="s">
        <v>17</v>
      </c>
      <c r="G905" t="s">
        <v>198</v>
      </c>
      <c r="H905">
        <v>19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 t="s">
        <v>40</v>
      </c>
      <c r="P905" t="str">
        <f>UPPER(Table1[[#This Row],[Venue]])</f>
        <v>AWAY</v>
      </c>
    </row>
    <row r="906" spans="1:16" hidden="1" x14ac:dyDescent="0.45">
      <c r="A906">
        <v>40001600</v>
      </c>
      <c r="B906" t="s">
        <v>303</v>
      </c>
      <c r="C906">
        <v>44857</v>
      </c>
      <c r="D906">
        <v>35970</v>
      </c>
      <c r="E906">
        <v>20222023</v>
      </c>
      <c r="F906" t="s">
        <v>17</v>
      </c>
      <c r="G906" t="s">
        <v>199</v>
      </c>
      <c r="H906">
        <v>27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2</v>
      </c>
      <c r="O906" t="s">
        <v>40</v>
      </c>
      <c r="P906" t="str">
        <f>UPPER(Table1[[#This Row],[Venue]])</f>
        <v>AWAY</v>
      </c>
    </row>
    <row r="907" spans="1:16" hidden="1" x14ac:dyDescent="0.45">
      <c r="A907">
        <v>40001600</v>
      </c>
      <c r="B907" t="s">
        <v>303</v>
      </c>
      <c r="C907">
        <v>44857</v>
      </c>
      <c r="D907">
        <v>35970</v>
      </c>
      <c r="E907">
        <v>20222023</v>
      </c>
      <c r="F907" t="s">
        <v>17</v>
      </c>
      <c r="G907" t="s">
        <v>200</v>
      </c>
      <c r="H907">
        <v>31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 t="s">
        <v>40</v>
      </c>
      <c r="P907" t="str">
        <f>UPPER(Table1[[#This Row],[Venue]])</f>
        <v>AWAY</v>
      </c>
    </row>
    <row r="908" spans="1:16" hidden="1" x14ac:dyDescent="0.45">
      <c r="A908">
        <v>40001600</v>
      </c>
      <c r="B908" t="s">
        <v>303</v>
      </c>
      <c r="C908">
        <v>44857</v>
      </c>
      <c r="D908">
        <v>35970</v>
      </c>
      <c r="E908">
        <v>20222023</v>
      </c>
      <c r="F908" t="s">
        <v>17</v>
      </c>
      <c r="G908" t="s">
        <v>202</v>
      </c>
      <c r="H908">
        <v>36</v>
      </c>
      <c r="I908">
        <v>1</v>
      </c>
      <c r="J908">
        <v>0</v>
      </c>
      <c r="K908">
        <v>1</v>
      </c>
      <c r="L908">
        <v>1</v>
      </c>
      <c r="M908">
        <v>0</v>
      </c>
      <c r="N908">
        <v>0</v>
      </c>
      <c r="O908" t="s">
        <v>40</v>
      </c>
      <c r="P908" t="str">
        <f>UPPER(Table1[[#This Row],[Venue]])</f>
        <v>AWAY</v>
      </c>
    </row>
    <row r="909" spans="1:16" hidden="1" x14ac:dyDescent="0.45">
      <c r="A909">
        <v>40001600</v>
      </c>
      <c r="B909" t="s">
        <v>303</v>
      </c>
      <c r="C909">
        <v>44857</v>
      </c>
      <c r="D909">
        <v>35970</v>
      </c>
      <c r="E909">
        <v>20222023</v>
      </c>
      <c r="F909" t="s">
        <v>17</v>
      </c>
      <c r="G909" t="s">
        <v>203</v>
      </c>
      <c r="H909">
        <v>44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2</v>
      </c>
      <c r="O909" t="s">
        <v>40</v>
      </c>
      <c r="P909" t="str">
        <f>UPPER(Table1[[#This Row],[Venue]])</f>
        <v>AWAY</v>
      </c>
    </row>
    <row r="910" spans="1:16" hidden="1" x14ac:dyDescent="0.45">
      <c r="A910">
        <v>40001600</v>
      </c>
      <c r="B910" t="s">
        <v>303</v>
      </c>
      <c r="C910">
        <v>44857</v>
      </c>
      <c r="D910">
        <v>35970</v>
      </c>
      <c r="E910">
        <v>20222023</v>
      </c>
      <c r="F910" t="s">
        <v>17</v>
      </c>
      <c r="G910" t="s">
        <v>205</v>
      </c>
      <c r="H910">
        <v>63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 t="s">
        <v>40</v>
      </c>
      <c r="P910" t="str">
        <f>UPPER(Table1[[#This Row],[Venue]])</f>
        <v>AWAY</v>
      </c>
    </row>
    <row r="911" spans="1:16" hidden="1" x14ac:dyDescent="0.45">
      <c r="A911">
        <v>40001600</v>
      </c>
      <c r="B911" t="s">
        <v>303</v>
      </c>
      <c r="C911">
        <v>44857</v>
      </c>
      <c r="D911">
        <v>35970</v>
      </c>
      <c r="E911">
        <v>20222023</v>
      </c>
      <c r="F911" t="s">
        <v>17</v>
      </c>
      <c r="G911" t="s">
        <v>206</v>
      </c>
      <c r="H911">
        <v>64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 t="s">
        <v>40</v>
      </c>
      <c r="P911" t="str">
        <f>UPPER(Table1[[#This Row],[Venue]])</f>
        <v>AWAY</v>
      </c>
    </row>
    <row r="912" spans="1:16" hidden="1" x14ac:dyDescent="0.45">
      <c r="A912">
        <v>40001600</v>
      </c>
      <c r="B912" t="s">
        <v>303</v>
      </c>
      <c r="C912">
        <v>44857</v>
      </c>
      <c r="D912">
        <v>35970</v>
      </c>
      <c r="E912">
        <v>20222023</v>
      </c>
      <c r="F912" t="s">
        <v>17</v>
      </c>
      <c r="G912" t="s">
        <v>207</v>
      </c>
      <c r="H912">
        <v>71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 t="s">
        <v>40</v>
      </c>
      <c r="P912" t="str">
        <f>UPPER(Table1[[#This Row],[Venue]])</f>
        <v>AWAY</v>
      </c>
    </row>
    <row r="913" spans="1:16" hidden="1" x14ac:dyDescent="0.45">
      <c r="A913">
        <v>40001600</v>
      </c>
      <c r="B913" t="s">
        <v>303</v>
      </c>
      <c r="C913">
        <v>44857</v>
      </c>
      <c r="D913">
        <v>35970</v>
      </c>
      <c r="E913">
        <v>20222023</v>
      </c>
      <c r="F913" t="s">
        <v>17</v>
      </c>
      <c r="G913" t="s">
        <v>234</v>
      </c>
      <c r="H913">
        <v>75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 t="s">
        <v>40</v>
      </c>
      <c r="P913" t="str">
        <f>UPPER(Table1[[#This Row],[Venue]])</f>
        <v>AWAY</v>
      </c>
    </row>
    <row r="914" spans="1:16" hidden="1" x14ac:dyDescent="0.45">
      <c r="A914">
        <v>40001600</v>
      </c>
      <c r="B914" t="s">
        <v>303</v>
      </c>
      <c r="C914">
        <v>44857</v>
      </c>
      <c r="D914">
        <v>35970</v>
      </c>
      <c r="E914">
        <v>20222023</v>
      </c>
      <c r="F914" t="s">
        <v>17</v>
      </c>
      <c r="G914" t="s">
        <v>209</v>
      </c>
      <c r="H914">
        <v>88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 t="s">
        <v>40</v>
      </c>
      <c r="P914" t="str">
        <f>UPPER(Table1[[#This Row],[Venue]])</f>
        <v>AWAY</v>
      </c>
    </row>
    <row r="915" spans="1:16" hidden="1" x14ac:dyDescent="0.45">
      <c r="A915">
        <v>40001600</v>
      </c>
      <c r="B915" t="s">
        <v>303</v>
      </c>
      <c r="C915">
        <v>44857</v>
      </c>
      <c r="D915">
        <v>35970</v>
      </c>
      <c r="E915">
        <v>20222023</v>
      </c>
      <c r="F915" t="s">
        <v>17</v>
      </c>
      <c r="G915" t="s">
        <v>211</v>
      </c>
      <c r="H915">
        <v>92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2</v>
      </c>
      <c r="O915" t="s">
        <v>40</v>
      </c>
      <c r="P915" t="str">
        <f>UPPER(Table1[[#This Row],[Venue]])</f>
        <v>AWAY</v>
      </c>
    </row>
    <row r="916" spans="1:16" hidden="1" x14ac:dyDescent="0.45">
      <c r="A916">
        <v>40001601</v>
      </c>
      <c r="B916" t="s">
        <v>304</v>
      </c>
      <c r="C916">
        <v>44857</v>
      </c>
      <c r="D916">
        <v>35971</v>
      </c>
      <c r="E916">
        <v>20222023</v>
      </c>
      <c r="F916" t="s">
        <v>17</v>
      </c>
      <c r="G916" t="s">
        <v>169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 t="s">
        <v>19</v>
      </c>
      <c r="P916" t="str">
        <f>UPPER(Table1[[#This Row],[Venue]])</f>
        <v>HOME</v>
      </c>
    </row>
    <row r="917" spans="1:16" hidden="1" x14ac:dyDescent="0.45">
      <c r="A917">
        <v>40001601</v>
      </c>
      <c r="B917" t="s">
        <v>304</v>
      </c>
      <c r="C917">
        <v>44857</v>
      </c>
      <c r="D917">
        <v>35971</v>
      </c>
      <c r="E917">
        <v>20222023</v>
      </c>
      <c r="F917" t="s">
        <v>17</v>
      </c>
      <c r="G917" t="s">
        <v>170</v>
      </c>
      <c r="H917">
        <v>6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2</v>
      </c>
      <c r="O917" t="s">
        <v>19</v>
      </c>
      <c r="P917" t="str">
        <f>UPPER(Table1[[#This Row],[Venue]])</f>
        <v>HOME</v>
      </c>
    </row>
    <row r="918" spans="1:16" hidden="1" x14ac:dyDescent="0.45">
      <c r="A918">
        <v>40001601</v>
      </c>
      <c r="B918" t="s">
        <v>304</v>
      </c>
      <c r="C918">
        <v>44857</v>
      </c>
      <c r="D918">
        <v>35971</v>
      </c>
      <c r="E918">
        <v>20222023</v>
      </c>
      <c r="F918" t="s">
        <v>17</v>
      </c>
      <c r="G918" t="s">
        <v>171</v>
      </c>
      <c r="H918">
        <v>8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 t="s">
        <v>19</v>
      </c>
      <c r="P918" t="str">
        <f>UPPER(Table1[[#This Row],[Venue]])</f>
        <v>HOME</v>
      </c>
    </row>
    <row r="919" spans="1:16" hidden="1" x14ac:dyDescent="0.45">
      <c r="A919">
        <v>40001601</v>
      </c>
      <c r="B919" t="s">
        <v>304</v>
      </c>
      <c r="C919">
        <v>44857</v>
      </c>
      <c r="D919">
        <v>35971</v>
      </c>
      <c r="E919">
        <v>20222023</v>
      </c>
      <c r="F919" t="s">
        <v>17</v>
      </c>
      <c r="G919" t="s">
        <v>172</v>
      </c>
      <c r="H919">
        <v>10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 t="s">
        <v>19</v>
      </c>
      <c r="P919" t="str">
        <f>UPPER(Table1[[#This Row],[Venue]])</f>
        <v>HOME</v>
      </c>
    </row>
    <row r="920" spans="1:16" hidden="1" x14ac:dyDescent="0.45">
      <c r="A920">
        <v>40001601</v>
      </c>
      <c r="B920" t="s">
        <v>304</v>
      </c>
      <c r="C920">
        <v>44857</v>
      </c>
      <c r="D920">
        <v>35971</v>
      </c>
      <c r="E920">
        <v>20222023</v>
      </c>
      <c r="F920" t="s">
        <v>17</v>
      </c>
      <c r="G920" t="s">
        <v>175</v>
      </c>
      <c r="H920">
        <v>15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 t="s">
        <v>19</v>
      </c>
      <c r="P920" t="str">
        <f>UPPER(Table1[[#This Row],[Venue]])</f>
        <v>HOME</v>
      </c>
    </row>
    <row r="921" spans="1:16" hidden="1" x14ac:dyDescent="0.45">
      <c r="A921">
        <v>40001601</v>
      </c>
      <c r="B921" t="s">
        <v>304</v>
      </c>
      <c r="C921">
        <v>44857</v>
      </c>
      <c r="D921">
        <v>35971</v>
      </c>
      <c r="E921">
        <v>20222023</v>
      </c>
      <c r="F921" t="s">
        <v>17</v>
      </c>
      <c r="G921" t="s">
        <v>305</v>
      </c>
      <c r="H921">
        <v>21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 t="s">
        <v>19</v>
      </c>
      <c r="P921" t="str">
        <f>UPPER(Table1[[#This Row],[Venue]])</f>
        <v>HOME</v>
      </c>
    </row>
    <row r="922" spans="1:16" hidden="1" x14ac:dyDescent="0.45">
      <c r="A922">
        <v>40001601</v>
      </c>
      <c r="B922" t="s">
        <v>304</v>
      </c>
      <c r="C922">
        <v>44857</v>
      </c>
      <c r="D922">
        <v>35971</v>
      </c>
      <c r="E922">
        <v>20222023</v>
      </c>
      <c r="F922" t="s">
        <v>17</v>
      </c>
      <c r="G922" t="s">
        <v>178</v>
      </c>
      <c r="H922">
        <v>31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 t="s">
        <v>19</v>
      </c>
      <c r="P922" t="str">
        <f>UPPER(Table1[[#This Row],[Venue]])</f>
        <v>HOME</v>
      </c>
    </row>
    <row r="923" spans="1:16" hidden="1" x14ac:dyDescent="0.45">
      <c r="A923">
        <v>40001601</v>
      </c>
      <c r="B923" t="s">
        <v>304</v>
      </c>
      <c r="C923">
        <v>44857</v>
      </c>
      <c r="D923">
        <v>35971</v>
      </c>
      <c r="E923">
        <v>20222023</v>
      </c>
      <c r="F923" t="s">
        <v>17</v>
      </c>
      <c r="G923" t="s">
        <v>177</v>
      </c>
      <c r="H923">
        <v>45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 t="s">
        <v>19</v>
      </c>
      <c r="P923" t="str">
        <f>UPPER(Table1[[#This Row],[Venue]])</f>
        <v>HOME</v>
      </c>
    </row>
    <row r="924" spans="1:16" hidden="1" x14ac:dyDescent="0.45">
      <c r="A924">
        <v>40001601</v>
      </c>
      <c r="B924" t="s">
        <v>304</v>
      </c>
      <c r="C924">
        <v>44857</v>
      </c>
      <c r="D924">
        <v>35971</v>
      </c>
      <c r="E924">
        <v>20222023</v>
      </c>
      <c r="F924" t="s">
        <v>17</v>
      </c>
      <c r="G924" t="s">
        <v>290</v>
      </c>
      <c r="H924">
        <v>56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 t="s">
        <v>19</v>
      </c>
      <c r="P924" t="str">
        <f>UPPER(Table1[[#This Row],[Venue]])</f>
        <v>HOME</v>
      </c>
    </row>
    <row r="925" spans="1:16" hidden="1" x14ac:dyDescent="0.45">
      <c r="A925">
        <v>40001601</v>
      </c>
      <c r="B925" t="s">
        <v>304</v>
      </c>
      <c r="C925">
        <v>44857</v>
      </c>
      <c r="D925">
        <v>35971</v>
      </c>
      <c r="E925">
        <v>20222023</v>
      </c>
      <c r="F925" t="s">
        <v>17</v>
      </c>
      <c r="G925" t="s">
        <v>181</v>
      </c>
      <c r="H925">
        <v>84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 t="s">
        <v>19</v>
      </c>
      <c r="P925" t="str">
        <f>UPPER(Table1[[#This Row],[Venue]])</f>
        <v>HOME</v>
      </c>
    </row>
    <row r="926" spans="1:16" hidden="1" x14ac:dyDescent="0.45">
      <c r="A926">
        <v>40001601</v>
      </c>
      <c r="B926" t="s">
        <v>304</v>
      </c>
      <c r="C926">
        <v>44857</v>
      </c>
      <c r="D926">
        <v>35971</v>
      </c>
      <c r="E926">
        <v>20222023</v>
      </c>
      <c r="F926" t="s">
        <v>17</v>
      </c>
      <c r="G926" t="s">
        <v>182</v>
      </c>
      <c r="H926">
        <v>94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 t="s">
        <v>19</v>
      </c>
      <c r="P926" t="str">
        <f>UPPER(Table1[[#This Row],[Venue]])</f>
        <v>HOME</v>
      </c>
    </row>
    <row r="927" spans="1:16" hidden="1" x14ac:dyDescent="0.45">
      <c r="A927">
        <v>40001601</v>
      </c>
      <c r="B927" t="s">
        <v>304</v>
      </c>
      <c r="C927">
        <v>44857</v>
      </c>
      <c r="D927">
        <v>35971</v>
      </c>
      <c r="E927">
        <v>20222023</v>
      </c>
      <c r="F927" t="s">
        <v>17</v>
      </c>
      <c r="G927" t="s">
        <v>183</v>
      </c>
      <c r="H927">
        <v>97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 t="s">
        <v>19</v>
      </c>
      <c r="P927" t="str">
        <f>UPPER(Table1[[#This Row],[Venue]])</f>
        <v>HOME</v>
      </c>
    </row>
    <row r="928" spans="1:16" hidden="1" x14ac:dyDescent="0.45">
      <c r="A928">
        <v>40001601</v>
      </c>
      <c r="B928" t="s">
        <v>304</v>
      </c>
      <c r="C928">
        <v>44857</v>
      </c>
      <c r="D928">
        <v>35971</v>
      </c>
      <c r="E928">
        <v>20222023</v>
      </c>
      <c r="F928" t="s">
        <v>17</v>
      </c>
      <c r="G928" t="s">
        <v>130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 t="s">
        <v>40</v>
      </c>
      <c r="P928" t="str">
        <f>UPPER(Table1[[#This Row],[Venue]])</f>
        <v>AWAY</v>
      </c>
    </row>
    <row r="929" spans="1:16" hidden="1" x14ac:dyDescent="0.45">
      <c r="A929">
        <v>40001601</v>
      </c>
      <c r="B929" t="s">
        <v>304</v>
      </c>
      <c r="C929">
        <v>44857</v>
      </c>
      <c r="D929">
        <v>35971</v>
      </c>
      <c r="E929">
        <v>20222023</v>
      </c>
      <c r="F929" t="s">
        <v>17</v>
      </c>
      <c r="G929" t="s">
        <v>131</v>
      </c>
      <c r="H929">
        <v>3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 t="s">
        <v>40</v>
      </c>
      <c r="P929" t="str">
        <f>UPPER(Table1[[#This Row],[Venue]])</f>
        <v>AWAY</v>
      </c>
    </row>
    <row r="930" spans="1:16" hidden="1" x14ac:dyDescent="0.45">
      <c r="A930">
        <v>40001601</v>
      </c>
      <c r="B930" t="s">
        <v>304</v>
      </c>
      <c r="C930">
        <v>44857</v>
      </c>
      <c r="D930">
        <v>35971</v>
      </c>
      <c r="E930">
        <v>20222023</v>
      </c>
      <c r="F930" t="s">
        <v>17</v>
      </c>
      <c r="G930" t="s">
        <v>132</v>
      </c>
      <c r="H930">
        <v>4</v>
      </c>
      <c r="I930">
        <v>3</v>
      </c>
      <c r="J930">
        <v>0</v>
      </c>
      <c r="K930">
        <v>1</v>
      </c>
      <c r="L930">
        <v>3</v>
      </c>
      <c r="M930">
        <v>0</v>
      </c>
      <c r="N930">
        <v>0</v>
      </c>
      <c r="O930" t="s">
        <v>40</v>
      </c>
      <c r="P930" t="str">
        <f>UPPER(Table1[[#This Row],[Venue]])</f>
        <v>AWAY</v>
      </c>
    </row>
    <row r="931" spans="1:16" hidden="1" x14ac:dyDescent="0.45">
      <c r="A931">
        <v>40001601</v>
      </c>
      <c r="B931" t="s">
        <v>304</v>
      </c>
      <c r="C931">
        <v>44857</v>
      </c>
      <c r="D931">
        <v>35971</v>
      </c>
      <c r="E931">
        <v>20222023</v>
      </c>
      <c r="F931" t="s">
        <v>17</v>
      </c>
      <c r="G931" t="s">
        <v>133</v>
      </c>
      <c r="H931">
        <v>5</v>
      </c>
      <c r="I931">
        <v>2</v>
      </c>
      <c r="J931">
        <v>1</v>
      </c>
      <c r="K931">
        <v>1</v>
      </c>
      <c r="L931">
        <v>1</v>
      </c>
      <c r="M931">
        <v>0</v>
      </c>
      <c r="N931">
        <v>0</v>
      </c>
      <c r="O931" t="s">
        <v>40</v>
      </c>
      <c r="P931" t="str">
        <f>UPPER(Table1[[#This Row],[Venue]])</f>
        <v>AWAY</v>
      </c>
    </row>
    <row r="932" spans="1:16" hidden="1" x14ac:dyDescent="0.45">
      <c r="A932">
        <v>40001601</v>
      </c>
      <c r="B932" t="s">
        <v>304</v>
      </c>
      <c r="C932">
        <v>44857</v>
      </c>
      <c r="D932">
        <v>35971</v>
      </c>
      <c r="E932">
        <v>20222023</v>
      </c>
      <c r="F932" t="s">
        <v>17</v>
      </c>
      <c r="G932" t="s">
        <v>264</v>
      </c>
      <c r="H932">
        <v>10</v>
      </c>
      <c r="I932">
        <v>4</v>
      </c>
      <c r="J932">
        <v>2</v>
      </c>
      <c r="K932">
        <v>1</v>
      </c>
      <c r="L932">
        <v>2</v>
      </c>
      <c r="M932">
        <v>0</v>
      </c>
      <c r="N932">
        <v>0</v>
      </c>
      <c r="O932" t="s">
        <v>40</v>
      </c>
      <c r="P932" t="str">
        <f>UPPER(Table1[[#This Row],[Venue]])</f>
        <v>AWAY</v>
      </c>
    </row>
    <row r="933" spans="1:16" hidden="1" x14ac:dyDescent="0.45">
      <c r="A933">
        <v>40001601</v>
      </c>
      <c r="B933" t="s">
        <v>304</v>
      </c>
      <c r="C933">
        <v>44857</v>
      </c>
      <c r="D933">
        <v>35971</v>
      </c>
      <c r="E933">
        <v>20222023</v>
      </c>
      <c r="F933" t="s">
        <v>17</v>
      </c>
      <c r="G933" t="s">
        <v>134</v>
      </c>
      <c r="H933">
        <v>15</v>
      </c>
      <c r="I933">
        <v>4</v>
      </c>
      <c r="J933">
        <v>4</v>
      </c>
      <c r="K933">
        <v>1</v>
      </c>
      <c r="L933">
        <v>0</v>
      </c>
      <c r="M933">
        <v>0</v>
      </c>
      <c r="N933">
        <v>0</v>
      </c>
      <c r="O933" t="s">
        <v>40</v>
      </c>
      <c r="P933" t="str">
        <f>UPPER(Table1[[#This Row],[Venue]])</f>
        <v>AWAY</v>
      </c>
    </row>
    <row r="934" spans="1:16" hidden="1" x14ac:dyDescent="0.45">
      <c r="A934">
        <v>40001601</v>
      </c>
      <c r="B934" t="s">
        <v>304</v>
      </c>
      <c r="C934">
        <v>44857</v>
      </c>
      <c r="D934">
        <v>35971</v>
      </c>
      <c r="E934">
        <v>20222023</v>
      </c>
      <c r="F934" t="s">
        <v>17</v>
      </c>
      <c r="G934" t="s">
        <v>136</v>
      </c>
      <c r="H934">
        <v>17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 t="s">
        <v>40</v>
      </c>
      <c r="P934" t="str">
        <f>UPPER(Table1[[#This Row],[Venue]])</f>
        <v>AWAY</v>
      </c>
    </row>
    <row r="935" spans="1:16" hidden="1" x14ac:dyDescent="0.45">
      <c r="A935">
        <v>40001601</v>
      </c>
      <c r="B935" t="s">
        <v>304</v>
      </c>
      <c r="C935">
        <v>44857</v>
      </c>
      <c r="D935">
        <v>35971</v>
      </c>
      <c r="E935">
        <v>20222023</v>
      </c>
      <c r="F935" t="s">
        <v>17</v>
      </c>
      <c r="G935" t="s">
        <v>137</v>
      </c>
      <c r="H935">
        <v>22</v>
      </c>
      <c r="I935">
        <v>2</v>
      </c>
      <c r="J935">
        <v>2</v>
      </c>
      <c r="K935">
        <v>1</v>
      </c>
      <c r="L935">
        <v>0</v>
      </c>
      <c r="M935">
        <v>0</v>
      </c>
      <c r="N935">
        <v>0</v>
      </c>
      <c r="O935" t="s">
        <v>40</v>
      </c>
      <c r="P935" t="str">
        <f>UPPER(Table1[[#This Row],[Venue]])</f>
        <v>AWAY</v>
      </c>
    </row>
    <row r="936" spans="1:16" hidden="1" x14ac:dyDescent="0.45">
      <c r="A936">
        <v>40001601</v>
      </c>
      <c r="B936" t="s">
        <v>304</v>
      </c>
      <c r="C936">
        <v>44857</v>
      </c>
      <c r="D936">
        <v>35971</v>
      </c>
      <c r="E936">
        <v>20222023</v>
      </c>
      <c r="F936" t="s">
        <v>17</v>
      </c>
      <c r="G936" t="s">
        <v>138</v>
      </c>
      <c r="H936">
        <v>23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 t="s">
        <v>40</v>
      </c>
      <c r="P936" t="str">
        <f>UPPER(Table1[[#This Row],[Venue]])</f>
        <v>AWAY</v>
      </c>
    </row>
    <row r="937" spans="1:16" hidden="1" x14ac:dyDescent="0.45">
      <c r="A937">
        <v>40001601</v>
      </c>
      <c r="B937" t="s">
        <v>304</v>
      </c>
      <c r="C937">
        <v>44857</v>
      </c>
      <c r="D937">
        <v>35971</v>
      </c>
      <c r="E937">
        <v>20222023</v>
      </c>
      <c r="F937" t="s">
        <v>17</v>
      </c>
      <c r="G937" t="s">
        <v>139</v>
      </c>
      <c r="H937">
        <v>27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 t="s">
        <v>40</v>
      </c>
      <c r="P937" t="str">
        <f>UPPER(Table1[[#This Row],[Venue]])</f>
        <v>AWAY</v>
      </c>
    </row>
    <row r="938" spans="1:16" hidden="1" x14ac:dyDescent="0.45">
      <c r="A938">
        <v>40001601</v>
      </c>
      <c r="B938" t="s">
        <v>304</v>
      </c>
      <c r="C938">
        <v>44857</v>
      </c>
      <c r="D938">
        <v>35971</v>
      </c>
      <c r="E938">
        <v>20222023</v>
      </c>
      <c r="F938" t="s">
        <v>17</v>
      </c>
      <c r="G938" t="s">
        <v>140</v>
      </c>
      <c r="H938">
        <v>60</v>
      </c>
      <c r="I938">
        <v>4</v>
      </c>
      <c r="J938">
        <v>2</v>
      </c>
      <c r="K938">
        <v>1</v>
      </c>
      <c r="L938">
        <v>2</v>
      </c>
      <c r="M938">
        <v>0</v>
      </c>
      <c r="N938">
        <v>2</v>
      </c>
      <c r="O938" t="s">
        <v>40</v>
      </c>
      <c r="P938" t="str">
        <f>UPPER(Table1[[#This Row],[Venue]])</f>
        <v>AWAY</v>
      </c>
    </row>
    <row r="939" spans="1:16" hidden="1" x14ac:dyDescent="0.45">
      <c r="A939">
        <v>40001601</v>
      </c>
      <c r="B939" t="s">
        <v>304</v>
      </c>
      <c r="C939">
        <v>44857</v>
      </c>
      <c r="D939">
        <v>35971</v>
      </c>
      <c r="E939">
        <v>20222023</v>
      </c>
      <c r="F939" t="s">
        <v>17</v>
      </c>
      <c r="G939" t="s">
        <v>141</v>
      </c>
      <c r="H939">
        <v>68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 t="s">
        <v>40</v>
      </c>
      <c r="P939" t="str">
        <f>UPPER(Table1[[#This Row],[Venue]])</f>
        <v>AWAY</v>
      </c>
    </row>
    <row r="940" spans="1:16" hidden="1" x14ac:dyDescent="0.45">
      <c r="A940">
        <v>40001601</v>
      </c>
      <c r="B940" t="s">
        <v>304</v>
      </c>
      <c r="C940">
        <v>44857</v>
      </c>
      <c r="D940">
        <v>35971</v>
      </c>
      <c r="E940">
        <v>20222023</v>
      </c>
      <c r="F940" t="s">
        <v>17</v>
      </c>
      <c r="G940" t="s">
        <v>142</v>
      </c>
      <c r="H940">
        <v>69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 t="s">
        <v>40</v>
      </c>
      <c r="P940" t="str">
        <f>UPPER(Table1[[#This Row],[Venue]])</f>
        <v>AWAY</v>
      </c>
    </row>
    <row r="941" spans="1:16" hidden="1" x14ac:dyDescent="0.45">
      <c r="A941">
        <v>40001601</v>
      </c>
      <c r="B941" t="s">
        <v>304</v>
      </c>
      <c r="C941">
        <v>44857</v>
      </c>
      <c r="D941">
        <v>35971</v>
      </c>
      <c r="E941">
        <v>20222023</v>
      </c>
      <c r="F941" t="s">
        <v>17</v>
      </c>
      <c r="G941" t="s">
        <v>143</v>
      </c>
      <c r="H941">
        <v>71</v>
      </c>
      <c r="I941">
        <v>2</v>
      </c>
      <c r="J941">
        <v>0</v>
      </c>
      <c r="K941">
        <v>1</v>
      </c>
      <c r="L941">
        <v>2</v>
      </c>
      <c r="M941">
        <v>0</v>
      </c>
      <c r="N941">
        <v>0</v>
      </c>
      <c r="O941" t="s">
        <v>40</v>
      </c>
      <c r="P941" t="str">
        <f>UPPER(Table1[[#This Row],[Venue]])</f>
        <v>AWAY</v>
      </c>
    </row>
    <row r="942" spans="1:16" hidden="1" x14ac:dyDescent="0.45">
      <c r="A942">
        <v>40001601</v>
      </c>
      <c r="B942" t="s">
        <v>304</v>
      </c>
      <c r="C942">
        <v>44857</v>
      </c>
      <c r="D942">
        <v>35971</v>
      </c>
      <c r="E942">
        <v>20222023</v>
      </c>
      <c r="F942" t="s">
        <v>17</v>
      </c>
      <c r="G942" t="s">
        <v>144</v>
      </c>
      <c r="H942">
        <v>81</v>
      </c>
      <c r="I942">
        <v>3</v>
      </c>
      <c r="J942">
        <v>0</v>
      </c>
      <c r="K942">
        <v>1</v>
      </c>
      <c r="L942">
        <v>3</v>
      </c>
      <c r="M942">
        <v>0</v>
      </c>
      <c r="N942">
        <v>0</v>
      </c>
      <c r="O942" t="s">
        <v>40</v>
      </c>
      <c r="P942" t="str">
        <f>UPPER(Table1[[#This Row],[Venue]])</f>
        <v>AWAY</v>
      </c>
    </row>
    <row r="943" spans="1:16" hidden="1" x14ac:dyDescent="0.45">
      <c r="A943">
        <v>40001601</v>
      </c>
      <c r="B943" t="s">
        <v>304</v>
      </c>
      <c r="C943">
        <v>44857</v>
      </c>
      <c r="D943">
        <v>35971</v>
      </c>
      <c r="E943">
        <v>20222023</v>
      </c>
      <c r="F943" t="s">
        <v>17</v>
      </c>
      <c r="G943" t="s">
        <v>145</v>
      </c>
      <c r="H943">
        <v>88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 t="s">
        <v>40</v>
      </c>
      <c r="P943" t="str">
        <f>UPPER(Table1[[#This Row],[Venue]])</f>
        <v>AWAY</v>
      </c>
    </row>
    <row r="944" spans="1:16" hidden="1" x14ac:dyDescent="0.45">
      <c r="A944">
        <v>40001601</v>
      </c>
      <c r="B944" t="s">
        <v>304</v>
      </c>
      <c r="C944">
        <v>44857</v>
      </c>
      <c r="D944">
        <v>35971</v>
      </c>
      <c r="E944">
        <v>20222023</v>
      </c>
      <c r="F944" t="s">
        <v>17</v>
      </c>
      <c r="G944" t="s">
        <v>146</v>
      </c>
      <c r="H944">
        <v>91</v>
      </c>
      <c r="I944">
        <v>6</v>
      </c>
      <c r="J944">
        <v>4</v>
      </c>
      <c r="K944">
        <v>1</v>
      </c>
      <c r="L944">
        <v>2</v>
      </c>
      <c r="M944">
        <v>0</v>
      </c>
      <c r="N944">
        <v>0</v>
      </c>
      <c r="O944" t="s">
        <v>40</v>
      </c>
      <c r="P944" t="str">
        <f>UPPER(Table1[[#This Row],[Venue]])</f>
        <v>AWAY</v>
      </c>
    </row>
    <row r="945" spans="1:16" hidden="1" x14ac:dyDescent="0.45">
      <c r="A945">
        <v>40001601</v>
      </c>
      <c r="B945" t="s">
        <v>304</v>
      </c>
      <c r="C945">
        <v>44857</v>
      </c>
      <c r="D945">
        <v>35971</v>
      </c>
      <c r="E945">
        <v>20222023</v>
      </c>
      <c r="F945" t="s">
        <v>17</v>
      </c>
      <c r="G945" t="s">
        <v>147</v>
      </c>
      <c r="H945">
        <v>92</v>
      </c>
      <c r="I945">
        <v>4</v>
      </c>
      <c r="J945">
        <v>0</v>
      </c>
      <c r="K945">
        <v>1</v>
      </c>
      <c r="L945">
        <v>4</v>
      </c>
      <c r="M945">
        <v>0</v>
      </c>
      <c r="N945">
        <v>0</v>
      </c>
      <c r="O945" t="s">
        <v>40</v>
      </c>
      <c r="P945" t="str">
        <f>UPPER(Table1[[#This Row],[Venue]])</f>
        <v>AWAY</v>
      </c>
    </row>
    <row r="946" spans="1:16" hidden="1" x14ac:dyDescent="0.45">
      <c r="A946">
        <v>40001601</v>
      </c>
      <c r="B946" t="s">
        <v>304</v>
      </c>
      <c r="C946">
        <v>44857</v>
      </c>
      <c r="D946">
        <v>35971</v>
      </c>
      <c r="E946">
        <v>20222023</v>
      </c>
      <c r="F946" t="s">
        <v>17</v>
      </c>
      <c r="G946" t="s">
        <v>148</v>
      </c>
      <c r="H946">
        <v>95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 t="s">
        <v>40</v>
      </c>
      <c r="P946" t="str">
        <f>UPPER(Table1[[#This Row],[Venue]])</f>
        <v>AWAY</v>
      </c>
    </row>
    <row r="947" spans="1:16" hidden="1" x14ac:dyDescent="0.45">
      <c r="A947">
        <v>40001601</v>
      </c>
      <c r="B947" t="s">
        <v>304</v>
      </c>
      <c r="C947">
        <v>44857</v>
      </c>
      <c r="D947">
        <v>35971</v>
      </c>
      <c r="E947">
        <v>20222023</v>
      </c>
      <c r="F947" t="s">
        <v>17</v>
      </c>
      <c r="G947" t="s">
        <v>149</v>
      </c>
      <c r="H947">
        <v>98</v>
      </c>
      <c r="I947">
        <v>4</v>
      </c>
      <c r="J947">
        <v>1</v>
      </c>
      <c r="K947">
        <v>1</v>
      </c>
      <c r="L947">
        <v>3</v>
      </c>
      <c r="M947">
        <v>0</v>
      </c>
      <c r="N947">
        <v>0</v>
      </c>
      <c r="O947" t="s">
        <v>40</v>
      </c>
      <c r="P947" t="str">
        <f>UPPER(Table1[[#This Row],[Venue]])</f>
        <v>AWAY</v>
      </c>
    </row>
    <row r="948" spans="1:16" hidden="1" x14ac:dyDescent="0.45">
      <c r="A948">
        <v>40000941</v>
      </c>
      <c r="B948" t="s">
        <v>306</v>
      </c>
      <c r="C948">
        <v>44859</v>
      </c>
      <c r="D948">
        <v>35311</v>
      </c>
      <c r="E948">
        <v>20222023</v>
      </c>
      <c r="F948" t="s">
        <v>17</v>
      </c>
      <c r="G948" t="s">
        <v>239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 t="s">
        <v>19</v>
      </c>
      <c r="P948" t="str">
        <f>UPPER(Table1[[#This Row],[Venue]])</f>
        <v>HOME</v>
      </c>
    </row>
    <row r="949" spans="1:16" hidden="1" x14ac:dyDescent="0.45">
      <c r="A949">
        <v>40000941</v>
      </c>
      <c r="B949" t="s">
        <v>306</v>
      </c>
      <c r="C949">
        <v>44859</v>
      </c>
      <c r="D949">
        <v>35311</v>
      </c>
      <c r="E949">
        <v>20222023</v>
      </c>
      <c r="F949" t="s">
        <v>17</v>
      </c>
      <c r="G949" t="s">
        <v>240</v>
      </c>
      <c r="H949">
        <v>3</v>
      </c>
      <c r="I949">
        <v>2</v>
      </c>
      <c r="J949">
        <v>2</v>
      </c>
      <c r="K949">
        <v>1</v>
      </c>
      <c r="L949">
        <v>0</v>
      </c>
      <c r="M949">
        <v>0</v>
      </c>
      <c r="N949">
        <v>0</v>
      </c>
      <c r="O949" t="s">
        <v>19</v>
      </c>
      <c r="P949" t="str">
        <f>UPPER(Table1[[#This Row],[Venue]])</f>
        <v>HOME</v>
      </c>
    </row>
    <row r="950" spans="1:16" hidden="1" x14ac:dyDescent="0.45">
      <c r="A950">
        <v>40000941</v>
      </c>
      <c r="B950" t="s">
        <v>306</v>
      </c>
      <c r="C950">
        <v>44859</v>
      </c>
      <c r="D950">
        <v>35311</v>
      </c>
      <c r="E950">
        <v>20222023</v>
      </c>
      <c r="F950" t="s">
        <v>17</v>
      </c>
      <c r="G950" t="s">
        <v>274</v>
      </c>
      <c r="H950">
        <v>5</v>
      </c>
      <c r="I950">
        <v>1</v>
      </c>
      <c r="J950">
        <v>0</v>
      </c>
      <c r="K950">
        <v>1</v>
      </c>
      <c r="L950">
        <v>1</v>
      </c>
      <c r="M950">
        <v>0</v>
      </c>
      <c r="N950">
        <v>0</v>
      </c>
      <c r="O950" t="s">
        <v>19</v>
      </c>
      <c r="P950" t="str">
        <f>UPPER(Table1[[#This Row],[Venue]])</f>
        <v>HOME</v>
      </c>
    </row>
    <row r="951" spans="1:16" hidden="1" x14ac:dyDescent="0.45">
      <c r="A951">
        <v>40000941</v>
      </c>
      <c r="B951" t="s">
        <v>306</v>
      </c>
      <c r="C951">
        <v>44859</v>
      </c>
      <c r="D951">
        <v>35311</v>
      </c>
      <c r="E951">
        <v>20222023</v>
      </c>
      <c r="F951" t="s">
        <v>17</v>
      </c>
      <c r="G951" t="s">
        <v>275</v>
      </c>
      <c r="H951">
        <v>7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 t="s">
        <v>19</v>
      </c>
      <c r="P951" t="str">
        <f>UPPER(Table1[[#This Row],[Venue]])</f>
        <v>HOME</v>
      </c>
    </row>
    <row r="952" spans="1:16" hidden="1" x14ac:dyDescent="0.45">
      <c r="A952">
        <v>40000941</v>
      </c>
      <c r="B952" t="s">
        <v>306</v>
      </c>
      <c r="C952">
        <v>44859</v>
      </c>
      <c r="D952">
        <v>35311</v>
      </c>
      <c r="E952">
        <v>20222023</v>
      </c>
      <c r="F952" t="s">
        <v>17</v>
      </c>
      <c r="G952" t="s">
        <v>276</v>
      </c>
      <c r="H952">
        <v>9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 t="s">
        <v>19</v>
      </c>
      <c r="P952" t="str">
        <f>UPPER(Table1[[#This Row],[Venue]])</f>
        <v>HOME</v>
      </c>
    </row>
    <row r="953" spans="1:16" hidden="1" x14ac:dyDescent="0.45">
      <c r="A953">
        <v>40000941</v>
      </c>
      <c r="B953" t="s">
        <v>306</v>
      </c>
      <c r="C953">
        <v>44859</v>
      </c>
      <c r="D953">
        <v>35311</v>
      </c>
      <c r="E953">
        <v>20222023</v>
      </c>
      <c r="F953" t="s">
        <v>17</v>
      </c>
      <c r="G953" t="s">
        <v>242</v>
      </c>
      <c r="H953">
        <v>14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 t="s">
        <v>19</v>
      </c>
      <c r="P953" t="str">
        <f>UPPER(Table1[[#This Row],[Venue]])</f>
        <v>HOME</v>
      </c>
    </row>
    <row r="954" spans="1:16" hidden="1" x14ac:dyDescent="0.45">
      <c r="A954">
        <v>40000941</v>
      </c>
      <c r="B954" t="s">
        <v>306</v>
      </c>
      <c r="C954">
        <v>44859</v>
      </c>
      <c r="D954">
        <v>35311</v>
      </c>
      <c r="E954">
        <v>20222023</v>
      </c>
      <c r="F954" t="s">
        <v>17</v>
      </c>
      <c r="G954" t="s">
        <v>244</v>
      </c>
      <c r="H954">
        <v>20</v>
      </c>
      <c r="I954">
        <v>2</v>
      </c>
      <c r="J954">
        <v>0</v>
      </c>
      <c r="K954">
        <v>1</v>
      </c>
      <c r="L954">
        <v>2</v>
      </c>
      <c r="M954">
        <v>0</v>
      </c>
      <c r="N954">
        <v>0</v>
      </c>
      <c r="O954" t="s">
        <v>19</v>
      </c>
      <c r="P954" t="str">
        <f>UPPER(Table1[[#This Row],[Venue]])</f>
        <v>HOME</v>
      </c>
    </row>
    <row r="955" spans="1:16" hidden="1" x14ac:dyDescent="0.45">
      <c r="A955">
        <v>40000941</v>
      </c>
      <c r="B955" t="s">
        <v>306</v>
      </c>
      <c r="C955">
        <v>44859</v>
      </c>
      <c r="D955">
        <v>35311</v>
      </c>
      <c r="E955">
        <v>20222023</v>
      </c>
      <c r="F955" t="s">
        <v>17</v>
      </c>
      <c r="G955" t="s">
        <v>245</v>
      </c>
      <c r="H955">
        <v>22</v>
      </c>
      <c r="I955">
        <v>1</v>
      </c>
      <c r="J955">
        <v>0</v>
      </c>
      <c r="K955">
        <v>1</v>
      </c>
      <c r="L955">
        <v>1</v>
      </c>
      <c r="M955">
        <v>0</v>
      </c>
      <c r="N955">
        <v>2</v>
      </c>
      <c r="O955" t="s">
        <v>19</v>
      </c>
      <c r="P955" t="str">
        <f>UPPER(Table1[[#This Row],[Venue]])</f>
        <v>HOME</v>
      </c>
    </row>
    <row r="956" spans="1:16" hidden="1" x14ac:dyDescent="0.45">
      <c r="A956">
        <v>40000941</v>
      </c>
      <c r="B956" t="s">
        <v>306</v>
      </c>
      <c r="C956">
        <v>44859</v>
      </c>
      <c r="D956">
        <v>35311</v>
      </c>
      <c r="E956">
        <v>20222023</v>
      </c>
      <c r="F956" t="s">
        <v>17</v>
      </c>
      <c r="G956" t="s">
        <v>246</v>
      </c>
      <c r="H956">
        <v>23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 t="s">
        <v>19</v>
      </c>
      <c r="P956" t="str">
        <f>UPPER(Table1[[#This Row],[Venue]])</f>
        <v>HOME</v>
      </c>
    </row>
    <row r="957" spans="1:16" hidden="1" x14ac:dyDescent="0.45">
      <c r="A957">
        <v>40000941</v>
      </c>
      <c r="B957" t="s">
        <v>306</v>
      </c>
      <c r="C957">
        <v>44859</v>
      </c>
      <c r="D957">
        <v>35311</v>
      </c>
      <c r="E957">
        <v>20222023</v>
      </c>
      <c r="F957" t="s">
        <v>17</v>
      </c>
      <c r="G957" t="s">
        <v>247</v>
      </c>
      <c r="H957">
        <v>27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 t="s">
        <v>19</v>
      </c>
      <c r="P957" t="str">
        <f>UPPER(Table1[[#This Row],[Venue]])</f>
        <v>HOME</v>
      </c>
    </row>
    <row r="958" spans="1:16" hidden="1" x14ac:dyDescent="0.45">
      <c r="A958">
        <v>40000941</v>
      </c>
      <c r="B958" t="s">
        <v>306</v>
      </c>
      <c r="C958">
        <v>44859</v>
      </c>
      <c r="D958">
        <v>35311</v>
      </c>
      <c r="E958">
        <v>20222023</v>
      </c>
      <c r="F958" t="s">
        <v>17</v>
      </c>
      <c r="G958" t="s">
        <v>249</v>
      </c>
      <c r="H958">
        <v>41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 t="s">
        <v>19</v>
      </c>
      <c r="P958" t="str">
        <f>UPPER(Table1[[#This Row],[Venue]])</f>
        <v>HOME</v>
      </c>
    </row>
    <row r="959" spans="1:16" hidden="1" x14ac:dyDescent="0.45">
      <c r="A959">
        <v>40000941</v>
      </c>
      <c r="B959" t="s">
        <v>306</v>
      </c>
      <c r="C959">
        <v>44859</v>
      </c>
      <c r="D959">
        <v>35311</v>
      </c>
      <c r="E959">
        <v>20222023</v>
      </c>
      <c r="F959" t="s">
        <v>17</v>
      </c>
      <c r="G959" t="s">
        <v>250</v>
      </c>
      <c r="H959">
        <v>42</v>
      </c>
      <c r="I959">
        <v>1</v>
      </c>
      <c r="J959">
        <v>0</v>
      </c>
      <c r="K959">
        <v>1</v>
      </c>
      <c r="L959">
        <v>1</v>
      </c>
      <c r="M959">
        <v>0</v>
      </c>
      <c r="N959">
        <v>0</v>
      </c>
      <c r="O959" t="s">
        <v>19</v>
      </c>
      <c r="P959" t="str">
        <f>UPPER(Table1[[#This Row],[Venue]])</f>
        <v>HOME</v>
      </c>
    </row>
    <row r="960" spans="1:16" hidden="1" x14ac:dyDescent="0.45">
      <c r="A960">
        <v>40000941</v>
      </c>
      <c r="B960" t="s">
        <v>306</v>
      </c>
      <c r="C960">
        <v>44859</v>
      </c>
      <c r="D960">
        <v>35311</v>
      </c>
      <c r="E960">
        <v>20222023</v>
      </c>
      <c r="F960" t="s">
        <v>17</v>
      </c>
      <c r="G960" t="s">
        <v>252</v>
      </c>
      <c r="H960">
        <v>63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 t="s">
        <v>19</v>
      </c>
      <c r="P960" t="str">
        <f>UPPER(Table1[[#This Row],[Venue]])</f>
        <v>HOME</v>
      </c>
    </row>
    <row r="961" spans="1:16" hidden="1" x14ac:dyDescent="0.45">
      <c r="A961">
        <v>40000941</v>
      </c>
      <c r="B961" t="s">
        <v>306</v>
      </c>
      <c r="C961">
        <v>44859</v>
      </c>
      <c r="D961">
        <v>35311</v>
      </c>
      <c r="E961">
        <v>20222023</v>
      </c>
      <c r="F961" t="s">
        <v>17</v>
      </c>
      <c r="G961" t="s">
        <v>253</v>
      </c>
      <c r="H961">
        <v>69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 t="s">
        <v>19</v>
      </c>
      <c r="P961" t="str">
        <f>UPPER(Table1[[#This Row],[Venue]])</f>
        <v>HOME</v>
      </c>
    </row>
    <row r="962" spans="1:16" hidden="1" x14ac:dyDescent="0.45">
      <c r="A962">
        <v>40000941</v>
      </c>
      <c r="B962" t="s">
        <v>306</v>
      </c>
      <c r="C962">
        <v>44859</v>
      </c>
      <c r="D962">
        <v>35311</v>
      </c>
      <c r="E962">
        <v>20222023</v>
      </c>
      <c r="F962" t="s">
        <v>17</v>
      </c>
      <c r="G962" t="s">
        <v>254</v>
      </c>
      <c r="H962">
        <v>77</v>
      </c>
      <c r="I962">
        <v>1</v>
      </c>
      <c r="J962">
        <v>0</v>
      </c>
      <c r="K962">
        <v>1</v>
      </c>
      <c r="L962">
        <v>1</v>
      </c>
      <c r="M962">
        <v>0</v>
      </c>
      <c r="N962">
        <v>0</v>
      </c>
      <c r="O962" t="s">
        <v>19</v>
      </c>
      <c r="P962" t="str">
        <f>UPPER(Table1[[#This Row],[Venue]])</f>
        <v>HOME</v>
      </c>
    </row>
    <row r="963" spans="1:16" hidden="1" x14ac:dyDescent="0.45">
      <c r="A963">
        <v>40000941</v>
      </c>
      <c r="B963" t="s">
        <v>306</v>
      </c>
      <c r="C963">
        <v>44859</v>
      </c>
      <c r="D963">
        <v>35311</v>
      </c>
      <c r="E963">
        <v>20222023</v>
      </c>
      <c r="F963" t="s">
        <v>17</v>
      </c>
      <c r="G963" t="s">
        <v>255</v>
      </c>
      <c r="H963">
        <v>88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 t="s">
        <v>19</v>
      </c>
      <c r="P963" t="str">
        <f>UPPER(Table1[[#This Row],[Venue]])</f>
        <v>HOME</v>
      </c>
    </row>
    <row r="964" spans="1:16" hidden="1" x14ac:dyDescent="0.45">
      <c r="A964">
        <v>40000941</v>
      </c>
      <c r="B964" t="s">
        <v>306</v>
      </c>
      <c r="C964">
        <v>44859</v>
      </c>
      <c r="D964">
        <v>35311</v>
      </c>
      <c r="E964">
        <v>20222023</v>
      </c>
      <c r="F964" t="s">
        <v>17</v>
      </c>
      <c r="G964" t="s">
        <v>256</v>
      </c>
      <c r="H964">
        <v>97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 t="s">
        <v>19</v>
      </c>
      <c r="P964" t="str">
        <f>UPPER(Table1[[#This Row],[Venue]])</f>
        <v>HOME</v>
      </c>
    </row>
    <row r="965" spans="1:16" hidden="1" x14ac:dyDescent="0.45">
      <c r="A965">
        <v>40000941</v>
      </c>
      <c r="B965" t="s">
        <v>306</v>
      </c>
      <c r="C965">
        <v>44859</v>
      </c>
      <c r="D965">
        <v>35311</v>
      </c>
      <c r="E965">
        <v>20222023</v>
      </c>
      <c r="F965" t="s">
        <v>17</v>
      </c>
      <c r="G965" t="s">
        <v>77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 t="s">
        <v>40</v>
      </c>
      <c r="P965" t="str">
        <f>UPPER(Table1[[#This Row],[Venue]])</f>
        <v>AWAY</v>
      </c>
    </row>
    <row r="966" spans="1:16" hidden="1" x14ac:dyDescent="0.45">
      <c r="A966">
        <v>40000941</v>
      </c>
      <c r="B966" t="s">
        <v>306</v>
      </c>
      <c r="C966">
        <v>44859</v>
      </c>
      <c r="D966">
        <v>35311</v>
      </c>
      <c r="E966">
        <v>20222023</v>
      </c>
      <c r="F966" t="s">
        <v>17</v>
      </c>
      <c r="G966" t="s">
        <v>307</v>
      </c>
      <c r="H966">
        <v>7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 t="s">
        <v>40</v>
      </c>
      <c r="P966" t="str">
        <f>UPPER(Table1[[#This Row],[Venue]])</f>
        <v>AWAY</v>
      </c>
    </row>
    <row r="967" spans="1:16" hidden="1" x14ac:dyDescent="0.45">
      <c r="A967">
        <v>40000941</v>
      </c>
      <c r="B967" t="s">
        <v>306</v>
      </c>
      <c r="C967">
        <v>44859</v>
      </c>
      <c r="D967">
        <v>35311</v>
      </c>
      <c r="E967">
        <v>20222023</v>
      </c>
      <c r="F967" t="s">
        <v>17</v>
      </c>
      <c r="G967" t="s">
        <v>78</v>
      </c>
      <c r="H967">
        <v>8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 t="s">
        <v>40</v>
      </c>
      <c r="P967" t="str">
        <f>UPPER(Table1[[#This Row],[Venue]])</f>
        <v>AWAY</v>
      </c>
    </row>
    <row r="968" spans="1:16" hidden="1" x14ac:dyDescent="0.45">
      <c r="A968">
        <v>40000941</v>
      </c>
      <c r="B968" t="s">
        <v>306</v>
      </c>
      <c r="C968">
        <v>44859</v>
      </c>
      <c r="D968">
        <v>35311</v>
      </c>
      <c r="E968">
        <v>20222023</v>
      </c>
      <c r="F968" t="s">
        <v>17</v>
      </c>
      <c r="G968" t="s">
        <v>80</v>
      </c>
      <c r="H968">
        <v>10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2</v>
      </c>
      <c r="O968" t="s">
        <v>40</v>
      </c>
      <c r="P968" t="str">
        <f>UPPER(Table1[[#This Row],[Venue]])</f>
        <v>AWAY</v>
      </c>
    </row>
    <row r="969" spans="1:16" hidden="1" x14ac:dyDescent="0.45">
      <c r="A969">
        <v>40000941</v>
      </c>
      <c r="B969" t="s">
        <v>306</v>
      </c>
      <c r="C969">
        <v>44859</v>
      </c>
      <c r="D969">
        <v>35311</v>
      </c>
      <c r="E969">
        <v>20222023</v>
      </c>
      <c r="F969" t="s">
        <v>17</v>
      </c>
      <c r="G969" t="s">
        <v>91</v>
      </c>
      <c r="H969">
        <v>11</v>
      </c>
      <c r="I969">
        <v>3</v>
      </c>
      <c r="J969">
        <v>2</v>
      </c>
      <c r="K969">
        <v>1</v>
      </c>
      <c r="L969">
        <v>1</v>
      </c>
      <c r="M969">
        <v>0</v>
      </c>
      <c r="N969">
        <v>0</v>
      </c>
      <c r="O969" t="s">
        <v>40</v>
      </c>
      <c r="P969" t="str">
        <f>UPPER(Table1[[#This Row],[Venue]])</f>
        <v>AWAY</v>
      </c>
    </row>
    <row r="970" spans="1:16" hidden="1" x14ac:dyDescent="0.45">
      <c r="A970">
        <v>40000941</v>
      </c>
      <c r="B970" t="s">
        <v>306</v>
      </c>
      <c r="C970">
        <v>44859</v>
      </c>
      <c r="D970">
        <v>35311</v>
      </c>
      <c r="E970">
        <v>20222023</v>
      </c>
      <c r="F970" t="s">
        <v>17</v>
      </c>
      <c r="G970" t="s">
        <v>81</v>
      </c>
      <c r="H970">
        <v>13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 t="s">
        <v>40</v>
      </c>
      <c r="P970" t="str">
        <f>UPPER(Table1[[#This Row],[Venue]])</f>
        <v>AWAY</v>
      </c>
    </row>
    <row r="971" spans="1:16" hidden="1" x14ac:dyDescent="0.45">
      <c r="A971">
        <v>40000941</v>
      </c>
      <c r="B971" t="s">
        <v>306</v>
      </c>
      <c r="C971">
        <v>44859</v>
      </c>
      <c r="D971">
        <v>35311</v>
      </c>
      <c r="E971">
        <v>20222023</v>
      </c>
      <c r="F971" t="s">
        <v>17</v>
      </c>
      <c r="G971" t="s">
        <v>82</v>
      </c>
      <c r="H971">
        <v>15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 t="s">
        <v>40</v>
      </c>
      <c r="P971" t="str">
        <f>UPPER(Table1[[#This Row],[Venue]])</f>
        <v>AWAY</v>
      </c>
    </row>
    <row r="972" spans="1:16" hidden="1" x14ac:dyDescent="0.45">
      <c r="A972">
        <v>40000941</v>
      </c>
      <c r="B972" t="s">
        <v>306</v>
      </c>
      <c r="C972">
        <v>44859</v>
      </c>
      <c r="D972">
        <v>35311</v>
      </c>
      <c r="E972">
        <v>20222023</v>
      </c>
      <c r="F972" t="s">
        <v>17</v>
      </c>
      <c r="G972" t="s">
        <v>83</v>
      </c>
      <c r="H972">
        <v>17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 t="s">
        <v>40</v>
      </c>
      <c r="P972" t="str">
        <f>UPPER(Table1[[#This Row],[Venue]])</f>
        <v>AWAY</v>
      </c>
    </row>
    <row r="973" spans="1:16" hidden="1" x14ac:dyDescent="0.45">
      <c r="A973">
        <v>40000941</v>
      </c>
      <c r="B973" t="s">
        <v>306</v>
      </c>
      <c r="C973">
        <v>44859</v>
      </c>
      <c r="D973">
        <v>35311</v>
      </c>
      <c r="E973">
        <v>20222023</v>
      </c>
      <c r="F973" t="s">
        <v>17</v>
      </c>
      <c r="G973" t="s">
        <v>88</v>
      </c>
      <c r="H973">
        <v>30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 t="s">
        <v>40</v>
      </c>
      <c r="P973" t="str">
        <f>UPPER(Table1[[#This Row],[Venue]])</f>
        <v>AWAY</v>
      </c>
    </row>
    <row r="974" spans="1:16" hidden="1" x14ac:dyDescent="0.45">
      <c r="A974">
        <v>40000941</v>
      </c>
      <c r="B974" t="s">
        <v>306</v>
      </c>
      <c r="C974">
        <v>44859</v>
      </c>
      <c r="D974">
        <v>35311</v>
      </c>
      <c r="E974">
        <v>20222023</v>
      </c>
      <c r="F974" t="s">
        <v>17</v>
      </c>
      <c r="G974" t="s">
        <v>162</v>
      </c>
      <c r="H974">
        <v>48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0</v>
      </c>
      <c r="O974" t="s">
        <v>40</v>
      </c>
      <c r="P974" t="str">
        <f>UPPER(Table1[[#This Row],[Venue]])</f>
        <v>AWAY</v>
      </c>
    </row>
    <row r="975" spans="1:16" hidden="1" x14ac:dyDescent="0.45">
      <c r="A975">
        <v>40000941</v>
      </c>
      <c r="B975" t="s">
        <v>306</v>
      </c>
      <c r="C975">
        <v>44859</v>
      </c>
      <c r="D975">
        <v>35311</v>
      </c>
      <c r="E975">
        <v>20222023</v>
      </c>
      <c r="F975" t="s">
        <v>17</v>
      </c>
      <c r="G975" t="s">
        <v>89</v>
      </c>
      <c r="H975">
        <v>71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 t="s">
        <v>40</v>
      </c>
      <c r="P975" t="str">
        <f>UPPER(Table1[[#This Row],[Venue]])</f>
        <v>AWAY</v>
      </c>
    </row>
    <row r="976" spans="1:16" hidden="1" x14ac:dyDescent="0.45">
      <c r="A976">
        <v>40000941</v>
      </c>
      <c r="B976" t="s">
        <v>306</v>
      </c>
      <c r="C976">
        <v>44859</v>
      </c>
      <c r="D976">
        <v>35311</v>
      </c>
      <c r="E976">
        <v>20222023</v>
      </c>
      <c r="F976" t="s">
        <v>17</v>
      </c>
      <c r="G976" t="s">
        <v>90</v>
      </c>
      <c r="H976">
        <v>87</v>
      </c>
      <c r="I976">
        <v>1</v>
      </c>
      <c r="J976">
        <v>0</v>
      </c>
      <c r="K976">
        <v>1</v>
      </c>
      <c r="L976">
        <v>1</v>
      </c>
      <c r="M976">
        <v>0</v>
      </c>
      <c r="N976">
        <v>0</v>
      </c>
      <c r="O976" t="s">
        <v>40</v>
      </c>
      <c r="P976" t="str">
        <f>UPPER(Table1[[#This Row],[Venue]])</f>
        <v>AWAY</v>
      </c>
    </row>
    <row r="977" spans="1:16" hidden="1" x14ac:dyDescent="0.45">
      <c r="A977">
        <v>40000941</v>
      </c>
      <c r="B977" t="s">
        <v>306</v>
      </c>
      <c r="C977">
        <v>44859</v>
      </c>
      <c r="D977">
        <v>35311</v>
      </c>
      <c r="E977">
        <v>20222023</v>
      </c>
      <c r="F977" t="s">
        <v>17</v>
      </c>
      <c r="G977" t="s">
        <v>92</v>
      </c>
      <c r="H977">
        <v>96</v>
      </c>
      <c r="I977">
        <v>3</v>
      </c>
      <c r="J977">
        <v>1</v>
      </c>
      <c r="K977">
        <v>1</v>
      </c>
      <c r="L977">
        <v>2</v>
      </c>
      <c r="M977">
        <v>0</v>
      </c>
      <c r="N977">
        <v>2</v>
      </c>
      <c r="O977" t="s">
        <v>40</v>
      </c>
      <c r="P977" t="str">
        <f>UPPER(Table1[[#This Row],[Venue]])</f>
        <v>AWAY</v>
      </c>
    </row>
    <row r="978" spans="1:16" hidden="1" x14ac:dyDescent="0.45">
      <c r="A978">
        <v>40000941</v>
      </c>
      <c r="B978" t="s">
        <v>306</v>
      </c>
      <c r="C978">
        <v>44859</v>
      </c>
      <c r="D978">
        <v>35311</v>
      </c>
      <c r="E978">
        <v>20222023</v>
      </c>
      <c r="F978" t="s">
        <v>17</v>
      </c>
      <c r="G978" t="s">
        <v>93</v>
      </c>
      <c r="H978">
        <v>98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 t="s">
        <v>40</v>
      </c>
      <c r="P978" t="str">
        <f>UPPER(Table1[[#This Row],[Venue]])</f>
        <v>AWAY</v>
      </c>
    </row>
    <row r="979" spans="1:16" hidden="1" x14ac:dyDescent="0.45">
      <c r="A979">
        <v>40000956</v>
      </c>
      <c r="B979" t="s">
        <v>308</v>
      </c>
      <c r="C979">
        <v>44859</v>
      </c>
      <c r="D979">
        <v>35326</v>
      </c>
      <c r="E979">
        <v>20222023</v>
      </c>
      <c r="F979" t="s">
        <v>17</v>
      </c>
      <c r="G979" t="s">
        <v>111</v>
      </c>
      <c r="H979">
        <v>7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 t="s">
        <v>19</v>
      </c>
      <c r="P979" t="str">
        <f>UPPER(Table1[[#This Row],[Venue]])</f>
        <v>HOME</v>
      </c>
    </row>
    <row r="980" spans="1:16" hidden="1" x14ac:dyDescent="0.45">
      <c r="A980">
        <v>40000956</v>
      </c>
      <c r="B980" t="s">
        <v>308</v>
      </c>
      <c r="C980">
        <v>44859</v>
      </c>
      <c r="D980">
        <v>35326</v>
      </c>
      <c r="E980">
        <v>20222023</v>
      </c>
      <c r="F980" t="s">
        <v>17</v>
      </c>
      <c r="G980" t="s">
        <v>113</v>
      </c>
      <c r="H980">
        <v>13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 t="s">
        <v>19</v>
      </c>
      <c r="P980" t="str">
        <f>UPPER(Table1[[#This Row],[Venue]])</f>
        <v>HOME</v>
      </c>
    </row>
    <row r="981" spans="1:16" hidden="1" x14ac:dyDescent="0.45">
      <c r="A981">
        <v>40000956</v>
      </c>
      <c r="B981" t="s">
        <v>308</v>
      </c>
      <c r="C981">
        <v>44859</v>
      </c>
      <c r="D981">
        <v>35326</v>
      </c>
      <c r="E981">
        <v>20222023</v>
      </c>
      <c r="F981" t="s">
        <v>17</v>
      </c>
      <c r="G981" t="s">
        <v>118</v>
      </c>
      <c r="H981">
        <v>14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 t="s">
        <v>19</v>
      </c>
      <c r="P981" t="str">
        <f>UPPER(Table1[[#This Row],[Venue]])</f>
        <v>HOME</v>
      </c>
    </row>
    <row r="982" spans="1:16" hidden="1" x14ac:dyDescent="0.45">
      <c r="A982">
        <v>40000956</v>
      </c>
      <c r="B982" t="s">
        <v>308</v>
      </c>
      <c r="C982">
        <v>44859</v>
      </c>
      <c r="D982">
        <v>35326</v>
      </c>
      <c r="E982">
        <v>20222023</v>
      </c>
      <c r="F982" t="s">
        <v>17</v>
      </c>
      <c r="G982" t="s">
        <v>309</v>
      </c>
      <c r="H982">
        <v>20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 t="s">
        <v>19</v>
      </c>
      <c r="P982" t="str">
        <f>UPPER(Table1[[#This Row],[Venue]])</f>
        <v>HOME</v>
      </c>
    </row>
    <row r="983" spans="1:16" hidden="1" x14ac:dyDescent="0.45">
      <c r="A983">
        <v>40000956</v>
      </c>
      <c r="B983" t="s">
        <v>308</v>
      </c>
      <c r="C983">
        <v>44859</v>
      </c>
      <c r="D983">
        <v>35326</v>
      </c>
      <c r="E983">
        <v>20222023</v>
      </c>
      <c r="F983" t="s">
        <v>17</v>
      </c>
      <c r="G983" t="s">
        <v>278</v>
      </c>
      <c r="H983">
        <v>26</v>
      </c>
      <c r="I983">
        <v>1</v>
      </c>
      <c r="J983">
        <v>0</v>
      </c>
      <c r="K983">
        <v>1</v>
      </c>
      <c r="L983">
        <v>1</v>
      </c>
      <c r="M983">
        <v>0</v>
      </c>
      <c r="N983">
        <v>0</v>
      </c>
      <c r="O983" t="s">
        <v>19</v>
      </c>
      <c r="P983" t="str">
        <f>UPPER(Table1[[#This Row],[Venue]])</f>
        <v>HOME</v>
      </c>
    </row>
    <row r="984" spans="1:16" hidden="1" x14ac:dyDescent="0.45">
      <c r="A984">
        <v>40000956</v>
      </c>
      <c r="B984" t="s">
        <v>308</v>
      </c>
      <c r="C984">
        <v>44859</v>
      </c>
      <c r="D984">
        <v>35326</v>
      </c>
      <c r="E984">
        <v>20222023</v>
      </c>
      <c r="F984" t="s">
        <v>17</v>
      </c>
      <c r="G984" t="s">
        <v>115</v>
      </c>
      <c r="H984">
        <v>28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2</v>
      </c>
      <c r="O984" t="s">
        <v>19</v>
      </c>
      <c r="P984" t="str">
        <f>UPPER(Table1[[#This Row],[Venue]])</f>
        <v>HOME</v>
      </c>
    </row>
    <row r="985" spans="1:16" hidden="1" x14ac:dyDescent="0.45">
      <c r="A985">
        <v>40000956</v>
      </c>
      <c r="B985" t="s">
        <v>308</v>
      </c>
      <c r="C985">
        <v>44859</v>
      </c>
      <c r="D985">
        <v>35326</v>
      </c>
      <c r="E985">
        <v>20222023</v>
      </c>
      <c r="F985" t="s">
        <v>17</v>
      </c>
      <c r="G985" t="s">
        <v>165</v>
      </c>
      <c r="H985">
        <v>44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 t="s">
        <v>19</v>
      </c>
      <c r="P985" t="str">
        <f>UPPER(Table1[[#This Row],[Venue]])</f>
        <v>HOME</v>
      </c>
    </row>
    <row r="986" spans="1:16" hidden="1" x14ac:dyDescent="0.45">
      <c r="A986">
        <v>40000956</v>
      </c>
      <c r="B986" t="s">
        <v>308</v>
      </c>
      <c r="C986">
        <v>44859</v>
      </c>
      <c r="D986">
        <v>35326</v>
      </c>
      <c r="E986">
        <v>20222023</v>
      </c>
      <c r="F986" t="s">
        <v>17</v>
      </c>
      <c r="G986" t="s">
        <v>117</v>
      </c>
      <c r="H986">
        <v>49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 t="s">
        <v>19</v>
      </c>
      <c r="P986" t="str">
        <f>UPPER(Table1[[#This Row],[Venue]])</f>
        <v>HOME</v>
      </c>
    </row>
    <row r="987" spans="1:16" hidden="1" x14ac:dyDescent="0.45">
      <c r="A987">
        <v>40000956</v>
      </c>
      <c r="B987" t="s">
        <v>308</v>
      </c>
      <c r="C987">
        <v>44859</v>
      </c>
      <c r="D987">
        <v>35326</v>
      </c>
      <c r="E987">
        <v>20222023</v>
      </c>
      <c r="F987" t="s">
        <v>17</v>
      </c>
      <c r="G987" t="s">
        <v>119</v>
      </c>
      <c r="H987">
        <v>59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2</v>
      </c>
      <c r="O987" t="s">
        <v>19</v>
      </c>
      <c r="P987" t="str">
        <f>UPPER(Table1[[#This Row],[Venue]])</f>
        <v>HOME</v>
      </c>
    </row>
    <row r="988" spans="1:16" hidden="1" x14ac:dyDescent="0.45">
      <c r="A988">
        <v>40000956</v>
      </c>
      <c r="B988" t="s">
        <v>308</v>
      </c>
      <c r="C988">
        <v>44859</v>
      </c>
      <c r="D988">
        <v>35326</v>
      </c>
      <c r="E988">
        <v>20222023</v>
      </c>
      <c r="F988" t="s">
        <v>17</v>
      </c>
      <c r="G988" t="s">
        <v>310</v>
      </c>
      <c r="H988">
        <v>63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 t="s">
        <v>19</v>
      </c>
      <c r="P988" t="str">
        <f>UPPER(Table1[[#This Row],[Venue]])</f>
        <v>HOME</v>
      </c>
    </row>
    <row r="989" spans="1:16" hidden="1" x14ac:dyDescent="0.45">
      <c r="A989">
        <v>40000956</v>
      </c>
      <c r="B989" t="s">
        <v>308</v>
      </c>
      <c r="C989">
        <v>44859</v>
      </c>
      <c r="D989">
        <v>35326</v>
      </c>
      <c r="E989">
        <v>20222023</v>
      </c>
      <c r="F989" t="s">
        <v>17</v>
      </c>
      <c r="G989" t="s">
        <v>311</v>
      </c>
      <c r="H989">
        <v>64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5</v>
      </c>
      <c r="O989" t="s">
        <v>19</v>
      </c>
      <c r="P989" t="str">
        <f>UPPER(Table1[[#This Row],[Venue]])</f>
        <v>HOME</v>
      </c>
    </row>
    <row r="990" spans="1:16" hidden="1" x14ac:dyDescent="0.45">
      <c r="A990">
        <v>40000956</v>
      </c>
      <c r="B990" t="s">
        <v>308</v>
      </c>
      <c r="C990">
        <v>44859</v>
      </c>
      <c r="D990">
        <v>35326</v>
      </c>
      <c r="E990">
        <v>20222023</v>
      </c>
      <c r="F990" t="s">
        <v>17</v>
      </c>
      <c r="G990" t="s">
        <v>163</v>
      </c>
      <c r="H990">
        <v>66</v>
      </c>
      <c r="I990">
        <v>4</v>
      </c>
      <c r="J990">
        <v>0</v>
      </c>
      <c r="K990">
        <v>1</v>
      </c>
      <c r="L990">
        <v>4</v>
      </c>
      <c r="M990">
        <v>0</v>
      </c>
      <c r="N990">
        <v>0</v>
      </c>
      <c r="O990" t="s">
        <v>19</v>
      </c>
      <c r="P990" t="str">
        <f>UPPER(Table1[[#This Row],[Venue]])</f>
        <v>HOME</v>
      </c>
    </row>
    <row r="991" spans="1:16" hidden="1" x14ac:dyDescent="0.45">
      <c r="A991">
        <v>40000956</v>
      </c>
      <c r="B991" t="s">
        <v>308</v>
      </c>
      <c r="C991">
        <v>44859</v>
      </c>
      <c r="D991">
        <v>35326</v>
      </c>
      <c r="E991">
        <v>20222023</v>
      </c>
      <c r="F991" t="s">
        <v>17</v>
      </c>
      <c r="G991" t="s">
        <v>122</v>
      </c>
      <c r="H991">
        <v>81</v>
      </c>
      <c r="I991">
        <v>2</v>
      </c>
      <c r="J991">
        <v>2</v>
      </c>
      <c r="K991">
        <v>1</v>
      </c>
      <c r="L991">
        <v>0</v>
      </c>
      <c r="M991">
        <v>0</v>
      </c>
      <c r="N991">
        <v>0</v>
      </c>
      <c r="O991" t="s">
        <v>19</v>
      </c>
      <c r="P991" t="str">
        <f>UPPER(Table1[[#This Row],[Venue]])</f>
        <v>HOME</v>
      </c>
    </row>
    <row r="992" spans="1:16" hidden="1" x14ac:dyDescent="0.45">
      <c r="A992">
        <v>40000956</v>
      </c>
      <c r="B992" t="s">
        <v>308</v>
      </c>
      <c r="C992">
        <v>44859</v>
      </c>
      <c r="D992">
        <v>35326</v>
      </c>
      <c r="E992">
        <v>20222023</v>
      </c>
      <c r="F992" t="s">
        <v>17</v>
      </c>
      <c r="G992" t="s">
        <v>312</v>
      </c>
      <c r="H992">
        <v>82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 t="s">
        <v>19</v>
      </c>
      <c r="P992" t="str">
        <f>UPPER(Table1[[#This Row],[Venue]])</f>
        <v>HOME</v>
      </c>
    </row>
    <row r="993" spans="1:16" hidden="1" x14ac:dyDescent="0.45">
      <c r="A993">
        <v>40000956</v>
      </c>
      <c r="B993" t="s">
        <v>308</v>
      </c>
      <c r="C993">
        <v>44859</v>
      </c>
      <c r="D993">
        <v>35326</v>
      </c>
      <c r="E993">
        <v>20222023</v>
      </c>
      <c r="F993" t="s">
        <v>17</v>
      </c>
      <c r="G993" t="s">
        <v>124</v>
      </c>
      <c r="H993">
        <v>97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 t="s">
        <v>19</v>
      </c>
      <c r="P993" t="str">
        <f>UPPER(Table1[[#This Row],[Venue]])</f>
        <v>HOME</v>
      </c>
    </row>
    <row r="994" spans="1:16" hidden="1" x14ac:dyDescent="0.45">
      <c r="A994">
        <v>40000956</v>
      </c>
      <c r="B994" t="s">
        <v>308</v>
      </c>
      <c r="C994">
        <v>44859</v>
      </c>
      <c r="D994">
        <v>35326</v>
      </c>
      <c r="E994">
        <v>20222023</v>
      </c>
      <c r="F994" t="s">
        <v>17</v>
      </c>
      <c r="G994" t="s">
        <v>283</v>
      </c>
      <c r="H994">
        <v>2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 t="s">
        <v>40</v>
      </c>
      <c r="P994" t="str">
        <f>UPPER(Table1[[#This Row],[Venue]])</f>
        <v>AWAY</v>
      </c>
    </row>
    <row r="995" spans="1:16" hidden="1" x14ac:dyDescent="0.45">
      <c r="A995">
        <v>40000956</v>
      </c>
      <c r="B995" t="s">
        <v>308</v>
      </c>
      <c r="C995">
        <v>44859</v>
      </c>
      <c r="D995">
        <v>35326</v>
      </c>
      <c r="E995">
        <v>20222023</v>
      </c>
      <c r="F995" t="s">
        <v>17</v>
      </c>
      <c r="G995" t="s">
        <v>96</v>
      </c>
      <c r="H995">
        <v>10</v>
      </c>
      <c r="I995">
        <v>2</v>
      </c>
      <c r="J995">
        <v>1</v>
      </c>
      <c r="K995">
        <v>1</v>
      </c>
      <c r="L995">
        <v>1</v>
      </c>
      <c r="M995">
        <v>0</v>
      </c>
      <c r="N995">
        <v>0</v>
      </c>
      <c r="O995" t="s">
        <v>40</v>
      </c>
      <c r="P995" t="str">
        <f>UPPER(Table1[[#This Row],[Venue]])</f>
        <v>AWAY</v>
      </c>
    </row>
    <row r="996" spans="1:16" hidden="1" x14ac:dyDescent="0.45">
      <c r="A996">
        <v>40000956</v>
      </c>
      <c r="B996" t="s">
        <v>308</v>
      </c>
      <c r="C996">
        <v>44859</v>
      </c>
      <c r="D996">
        <v>35326</v>
      </c>
      <c r="E996">
        <v>20222023</v>
      </c>
      <c r="F996" t="s">
        <v>17</v>
      </c>
      <c r="G996" t="s">
        <v>284</v>
      </c>
      <c r="H996">
        <v>14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 t="s">
        <v>40</v>
      </c>
      <c r="P996" t="str">
        <f>UPPER(Table1[[#This Row],[Venue]])</f>
        <v>AWAY</v>
      </c>
    </row>
    <row r="997" spans="1:16" hidden="1" x14ac:dyDescent="0.45">
      <c r="A997">
        <v>40000956</v>
      </c>
      <c r="B997" t="s">
        <v>308</v>
      </c>
      <c r="C997">
        <v>44859</v>
      </c>
      <c r="D997">
        <v>35326</v>
      </c>
      <c r="E997">
        <v>20222023</v>
      </c>
      <c r="F997" t="s">
        <v>17</v>
      </c>
      <c r="G997" t="s">
        <v>98</v>
      </c>
      <c r="H997">
        <v>16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 t="s">
        <v>40</v>
      </c>
      <c r="P997" t="str">
        <f>UPPER(Table1[[#This Row],[Venue]])</f>
        <v>AWAY</v>
      </c>
    </row>
    <row r="998" spans="1:16" hidden="1" x14ac:dyDescent="0.45">
      <c r="A998">
        <v>40000956</v>
      </c>
      <c r="B998" t="s">
        <v>308</v>
      </c>
      <c r="C998">
        <v>44859</v>
      </c>
      <c r="D998">
        <v>35326</v>
      </c>
      <c r="E998">
        <v>20222023</v>
      </c>
      <c r="F998" t="s">
        <v>17</v>
      </c>
      <c r="G998" t="s">
        <v>99</v>
      </c>
      <c r="H998">
        <v>18</v>
      </c>
      <c r="I998">
        <v>4</v>
      </c>
      <c r="J998">
        <v>3</v>
      </c>
      <c r="K998">
        <v>1</v>
      </c>
      <c r="L998">
        <v>1</v>
      </c>
      <c r="M998">
        <v>0</v>
      </c>
      <c r="N998">
        <v>2</v>
      </c>
      <c r="O998" t="s">
        <v>40</v>
      </c>
      <c r="P998" t="str">
        <f>UPPER(Table1[[#This Row],[Venue]])</f>
        <v>AWAY</v>
      </c>
    </row>
    <row r="999" spans="1:16" hidden="1" x14ac:dyDescent="0.45">
      <c r="A999">
        <v>40000956</v>
      </c>
      <c r="B999" t="s">
        <v>308</v>
      </c>
      <c r="C999">
        <v>44859</v>
      </c>
      <c r="D999">
        <v>35326</v>
      </c>
      <c r="E999">
        <v>20222023</v>
      </c>
      <c r="F999" t="s">
        <v>17</v>
      </c>
      <c r="G999" t="s">
        <v>100</v>
      </c>
      <c r="H999">
        <v>19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 t="s">
        <v>40</v>
      </c>
      <c r="P999" t="str">
        <f>UPPER(Table1[[#This Row],[Venue]])</f>
        <v>AWAY</v>
      </c>
    </row>
    <row r="1000" spans="1:16" hidden="1" x14ac:dyDescent="0.45">
      <c r="A1000">
        <v>40000956</v>
      </c>
      <c r="B1000" t="s">
        <v>308</v>
      </c>
      <c r="C1000">
        <v>44859</v>
      </c>
      <c r="D1000">
        <v>35326</v>
      </c>
      <c r="E1000">
        <v>20222023</v>
      </c>
      <c r="F1000" t="s">
        <v>17</v>
      </c>
      <c r="G1000" t="s">
        <v>95</v>
      </c>
      <c r="H1000">
        <v>20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 t="s">
        <v>40</v>
      </c>
      <c r="P1000" t="str">
        <f>UPPER(Table1[[#This Row],[Venue]])</f>
        <v>AWAY</v>
      </c>
    </row>
    <row r="1001" spans="1:16" hidden="1" x14ac:dyDescent="0.45">
      <c r="A1001">
        <v>40000956</v>
      </c>
      <c r="B1001" t="s">
        <v>308</v>
      </c>
      <c r="C1001">
        <v>44859</v>
      </c>
      <c r="D1001">
        <v>35326</v>
      </c>
      <c r="E1001">
        <v>20222023</v>
      </c>
      <c r="F1001" t="s">
        <v>17</v>
      </c>
      <c r="G1001" t="s">
        <v>101</v>
      </c>
      <c r="H1001">
        <v>23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 t="s">
        <v>40</v>
      </c>
      <c r="P1001" t="str">
        <f>UPPER(Table1[[#This Row],[Venue]])</f>
        <v>AWAY</v>
      </c>
    </row>
    <row r="1002" spans="1:16" hidden="1" x14ac:dyDescent="0.45">
      <c r="A1002">
        <v>40000956</v>
      </c>
      <c r="B1002" t="s">
        <v>308</v>
      </c>
      <c r="C1002">
        <v>44859</v>
      </c>
      <c r="D1002">
        <v>35326</v>
      </c>
      <c r="E1002">
        <v>20222023</v>
      </c>
      <c r="F1002" t="s">
        <v>17</v>
      </c>
      <c r="G1002" t="s">
        <v>97</v>
      </c>
      <c r="H1002">
        <v>24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 t="s">
        <v>40</v>
      </c>
      <c r="P1002" t="str">
        <f>UPPER(Table1[[#This Row],[Venue]])</f>
        <v>AWAY</v>
      </c>
    </row>
    <row r="1003" spans="1:16" hidden="1" x14ac:dyDescent="0.45">
      <c r="A1003">
        <v>40000956</v>
      </c>
      <c r="B1003" t="s">
        <v>308</v>
      </c>
      <c r="C1003">
        <v>44859</v>
      </c>
      <c r="D1003">
        <v>35326</v>
      </c>
      <c r="E1003">
        <v>20222023</v>
      </c>
      <c r="F1003" t="s">
        <v>17</v>
      </c>
      <c r="G1003" t="s">
        <v>285</v>
      </c>
      <c r="H1003">
        <v>25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 t="s">
        <v>40</v>
      </c>
      <c r="P1003" t="str">
        <f>UPPER(Table1[[#This Row],[Venue]])</f>
        <v>AWAY</v>
      </c>
    </row>
    <row r="1004" spans="1:16" hidden="1" x14ac:dyDescent="0.45">
      <c r="A1004">
        <v>40000956</v>
      </c>
      <c r="B1004" t="s">
        <v>308</v>
      </c>
      <c r="C1004">
        <v>44859</v>
      </c>
      <c r="D1004">
        <v>35326</v>
      </c>
      <c r="E1004">
        <v>20222023</v>
      </c>
      <c r="F1004" t="s">
        <v>17</v>
      </c>
      <c r="G1004" t="s">
        <v>102</v>
      </c>
      <c r="H1004">
        <v>27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 t="s">
        <v>40</v>
      </c>
      <c r="P1004" t="str">
        <f>UPPER(Table1[[#This Row],[Venue]])</f>
        <v>AWAY</v>
      </c>
    </row>
    <row r="1005" spans="1:16" hidden="1" x14ac:dyDescent="0.45">
      <c r="A1005">
        <v>40000956</v>
      </c>
      <c r="B1005" t="s">
        <v>308</v>
      </c>
      <c r="C1005">
        <v>44859</v>
      </c>
      <c r="D1005">
        <v>35326</v>
      </c>
      <c r="E1005">
        <v>20222023</v>
      </c>
      <c r="F1005" t="s">
        <v>17</v>
      </c>
      <c r="G1005" t="s">
        <v>104</v>
      </c>
      <c r="H1005">
        <v>48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0</v>
      </c>
      <c r="O1005" t="s">
        <v>40</v>
      </c>
      <c r="P1005" t="str">
        <f>UPPER(Table1[[#This Row],[Venue]])</f>
        <v>AWAY</v>
      </c>
    </row>
    <row r="1006" spans="1:16" hidden="1" x14ac:dyDescent="0.45">
      <c r="A1006">
        <v>40000956</v>
      </c>
      <c r="B1006" t="s">
        <v>308</v>
      </c>
      <c r="C1006">
        <v>44859</v>
      </c>
      <c r="D1006">
        <v>35326</v>
      </c>
      <c r="E1006">
        <v>20222023</v>
      </c>
      <c r="F1006" t="s">
        <v>17</v>
      </c>
      <c r="G1006" t="s">
        <v>106</v>
      </c>
      <c r="H1006">
        <v>67</v>
      </c>
      <c r="I1006">
        <v>3</v>
      </c>
      <c r="J1006">
        <v>2</v>
      </c>
      <c r="K1006">
        <v>1</v>
      </c>
      <c r="L1006">
        <v>1</v>
      </c>
      <c r="M1006">
        <v>0</v>
      </c>
      <c r="N1006">
        <v>0</v>
      </c>
      <c r="O1006" t="s">
        <v>40</v>
      </c>
      <c r="P1006" t="str">
        <f>UPPER(Table1[[#This Row],[Venue]])</f>
        <v>AWAY</v>
      </c>
    </row>
    <row r="1007" spans="1:16" hidden="1" x14ac:dyDescent="0.45">
      <c r="A1007">
        <v>40000956</v>
      </c>
      <c r="B1007" t="s">
        <v>308</v>
      </c>
      <c r="C1007">
        <v>44859</v>
      </c>
      <c r="D1007">
        <v>35326</v>
      </c>
      <c r="E1007">
        <v>20222023</v>
      </c>
      <c r="F1007" t="s">
        <v>17</v>
      </c>
      <c r="G1007" t="s">
        <v>107</v>
      </c>
      <c r="H1007">
        <v>77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 t="s">
        <v>40</v>
      </c>
      <c r="P1007" t="str">
        <f>UPPER(Table1[[#This Row],[Venue]])</f>
        <v>AWAY</v>
      </c>
    </row>
    <row r="1008" spans="1:16" hidden="1" x14ac:dyDescent="0.45">
      <c r="A1008">
        <v>40000956</v>
      </c>
      <c r="B1008" t="s">
        <v>308</v>
      </c>
      <c r="C1008">
        <v>44859</v>
      </c>
      <c r="D1008">
        <v>35326</v>
      </c>
      <c r="E1008">
        <v>20222023</v>
      </c>
      <c r="F1008" t="s">
        <v>17</v>
      </c>
      <c r="G1008" t="s">
        <v>108</v>
      </c>
      <c r="H1008">
        <v>88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0</v>
      </c>
      <c r="O1008" t="s">
        <v>40</v>
      </c>
      <c r="P1008" t="str">
        <f>UPPER(Table1[[#This Row],[Venue]])</f>
        <v>AWAY</v>
      </c>
    </row>
    <row r="1009" spans="1:16" hidden="1" x14ac:dyDescent="0.45">
      <c r="A1009">
        <v>40000956</v>
      </c>
      <c r="B1009" t="s">
        <v>308</v>
      </c>
      <c r="C1009">
        <v>44859</v>
      </c>
      <c r="D1009">
        <v>35326</v>
      </c>
      <c r="E1009">
        <v>20222023</v>
      </c>
      <c r="F1009" t="s">
        <v>17</v>
      </c>
      <c r="G1009" t="s">
        <v>109</v>
      </c>
      <c r="H1009">
        <v>91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 t="s">
        <v>40</v>
      </c>
      <c r="P1009" t="str">
        <f>UPPER(Table1[[#This Row],[Venue]])</f>
        <v>AWAY</v>
      </c>
    </row>
    <row r="1010" spans="1:16" hidden="1" x14ac:dyDescent="0.45">
      <c r="A1010">
        <v>40000956</v>
      </c>
      <c r="B1010" t="s">
        <v>308</v>
      </c>
      <c r="C1010">
        <v>44859</v>
      </c>
      <c r="D1010">
        <v>35326</v>
      </c>
      <c r="E1010">
        <v>20222023</v>
      </c>
      <c r="F1010" t="s">
        <v>17</v>
      </c>
      <c r="G1010" t="s">
        <v>105</v>
      </c>
      <c r="H1010">
        <v>97</v>
      </c>
      <c r="I1010">
        <v>5</v>
      </c>
      <c r="J1010">
        <v>1</v>
      </c>
      <c r="K1010">
        <v>1</v>
      </c>
      <c r="L1010">
        <v>4</v>
      </c>
      <c r="M1010">
        <v>0</v>
      </c>
      <c r="N1010">
        <v>2</v>
      </c>
      <c r="O1010" t="s">
        <v>40</v>
      </c>
      <c r="P1010" t="str">
        <f>UPPER(Table1[[#This Row],[Venue]])</f>
        <v>AWAY</v>
      </c>
    </row>
    <row r="1011" spans="1:16" hidden="1" x14ac:dyDescent="0.45">
      <c r="A1011">
        <v>40000956</v>
      </c>
      <c r="B1011" t="s">
        <v>308</v>
      </c>
      <c r="C1011">
        <v>44859</v>
      </c>
      <c r="D1011">
        <v>35326</v>
      </c>
      <c r="E1011">
        <v>20222023</v>
      </c>
      <c r="F1011" t="s">
        <v>17</v>
      </c>
      <c r="G1011" t="s">
        <v>110</v>
      </c>
      <c r="H1011">
        <v>98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 t="s">
        <v>40</v>
      </c>
      <c r="P1011" t="str">
        <f>UPPER(Table1[[#This Row],[Venue]])</f>
        <v>AWAY</v>
      </c>
    </row>
    <row r="1012" spans="1:16" hidden="1" x14ac:dyDescent="0.45">
      <c r="A1012">
        <v>40000957</v>
      </c>
      <c r="B1012" t="s">
        <v>313</v>
      </c>
      <c r="C1012">
        <v>44860</v>
      </c>
      <c r="D1012">
        <v>35327</v>
      </c>
      <c r="E1012">
        <v>20222023</v>
      </c>
      <c r="F1012" t="s">
        <v>17</v>
      </c>
      <c r="G1012" t="s">
        <v>39</v>
      </c>
      <c r="H1012">
        <v>2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 t="s">
        <v>19</v>
      </c>
      <c r="P1012" t="str">
        <f>UPPER(Table1[[#This Row],[Venue]])</f>
        <v>HOME</v>
      </c>
    </row>
    <row r="1013" spans="1:16" hidden="1" x14ac:dyDescent="0.45">
      <c r="A1013">
        <v>40000957</v>
      </c>
      <c r="B1013" t="s">
        <v>313</v>
      </c>
      <c r="C1013">
        <v>44860</v>
      </c>
      <c r="D1013">
        <v>35327</v>
      </c>
      <c r="E1013">
        <v>20222023</v>
      </c>
      <c r="F1013" t="s">
        <v>17</v>
      </c>
      <c r="G1013" t="s">
        <v>41</v>
      </c>
      <c r="H1013">
        <v>3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 t="s">
        <v>19</v>
      </c>
      <c r="P1013" t="str">
        <f>UPPER(Table1[[#This Row],[Venue]])</f>
        <v>HOME</v>
      </c>
    </row>
    <row r="1014" spans="1:16" hidden="1" x14ac:dyDescent="0.45">
      <c r="A1014">
        <v>40000957</v>
      </c>
      <c r="B1014" t="s">
        <v>313</v>
      </c>
      <c r="C1014">
        <v>44860</v>
      </c>
      <c r="D1014">
        <v>35327</v>
      </c>
      <c r="E1014">
        <v>20222023</v>
      </c>
      <c r="F1014" t="s">
        <v>17</v>
      </c>
      <c r="G1014" t="s">
        <v>42</v>
      </c>
      <c r="H1014">
        <v>8</v>
      </c>
      <c r="I1014">
        <v>1</v>
      </c>
      <c r="J1014">
        <v>0</v>
      </c>
      <c r="K1014">
        <v>1</v>
      </c>
      <c r="L1014">
        <v>1</v>
      </c>
      <c r="M1014">
        <v>0</v>
      </c>
      <c r="N1014">
        <v>0</v>
      </c>
      <c r="O1014" t="s">
        <v>19</v>
      </c>
      <c r="P1014" t="str">
        <f>UPPER(Table1[[#This Row],[Venue]])</f>
        <v>HOME</v>
      </c>
    </row>
    <row r="1015" spans="1:16" hidden="1" x14ac:dyDescent="0.45">
      <c r="A1015">
        <v>40000957</v>
      </c>
      <c r="B1015" t="s">
        <v>313</v>
      </c>
      <c r="C1015">
        <v>44860</v>
      </c>
      <c r="D1015">
        <v>35327</v>
      </c>
      <c r="E1015">
        <v>20222023</v>
      </c>
      <c r="F1015" t="s">
        <v>17</v>
      </c>
      <c r="G1015" t="s">
        <v>43</v>
      </c>
      <c r="H1015">
        <v>15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 t="s">
        <v>19</v>
      </c>
      <c r="P1015" t="str">
        <f>UPPER(Table1[[#This Row],[Venue]])</f>
        <v>HOME</v>
      </c>
    </row>
    <row r="1016" spans="1:16" hidden="1" x14ac:dyDescent="0.45">
      <c r="A1016">
        <v>40000957</v>
      </c>
      <c r="B1016" t="s">
        <v>313</v>
      </c>
      <c r="C1016">
        <v>44860</v>
      </c>
      <c r="D1016">
        <v>35327</v>
      </c>
      <c r="E1016">
        <v>20222023</v>
      </c>
      <c r="F1016" t="s">
        <v>17</v>
      </c>
      <c r="G1016" t="s">
        <v>44</v>
      </c>
      <c r="H1016">
        <v>16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0</v>
      </c>
      <c r="O1016" t="s">
        <v>19</v>
      </c>
      <c r="P1016" t="str">
        <f>UPPER(Table1[[#This Row],[Venue]])</f>
        <v>HOME</v>
      </c>
    </row>
    <row r="1017" spans="1:16" hidden="1" x14ac:dyDescent="0.45">
      <c r="A1017">
        <v>40000957</v>
      </c>
      <c r="B1017" t="s">
        <v>313</v>
      </c>
      <c r="C1017">
        <v>44860</v>
      </c>
      <c r="D1017">
        <v>35327</v>
      </c>
      <c r="E1017">
        <v>20222023</v>
      </c>
      <c r="F1017" t="s">
        <v>17</v>
      </c>
      <c r="G1017" t="s">
        <v>45</v>
      </c>
      <c r="H1017">
        <v>17</v>
      </c>
      <c r="I1017">
        <v>3</v>
      </c>
      <c r="J1017">
        <v>2</v>
      </c>
      <c r="K1017">
        <v>1</v>
      </c>
      <c r="L1017">
        <v>1</v>
      </c>
      <c r="M1017">
        <v>0</v>
      </c>
      <c r="N1017">
        <v>0</v>
      </c>
      <c r="O1017" t="s">
        <v>19</v>
      </c>
      <c r="P1017" t="str">
        <f>UPPER(Table1[[#This Row],[Venue]])</f>
        <v>HOME</v>
      </c>
    </row>
    <row r="1018" spans="1:16" hidden="1" x14ac:dyDescent="0.45">
      <c r="A1018">
        <v>40000957</v>
      </c>
      <c r="B1018" t="s">
        <v>313</v>
      </c>
      <c r="C1018">
        <v>44860</v>
      </c>
      <c r="D1018">
        <v>35327</v>
      </c>
      <c r="E1018">
        <v>20222023</v>
      </c>
      <c r="F1018" t="s">
        <v>17</v>
      </c>
      <c r="G1018" t="s">
        <v>46</v>
      </c>
      <c r="H1018">
        <v>19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0</v>
      </c>
      <c r="O1018" t="s">
        <v>19</v>
      </c>
      <c r="P1018" t="str">
        <f>UPPER(Table1[[#This Row],[Venue]])</f>
        <v>HOME</v>
      </c>
    </row>
    <row r="1019" spans="1:16" hidden="1" x14ac:dyDescent="0.45">
      <c r="A1019">
        <v>40000957</v>
      </c>
      <c r="B1019" t="s">
        <v>313</v>
      </c>
      <c r="C1019">
        <v>44860</v>
      </c>
      <c r="D1019">
        <v>35327</v>
      </c>
      <c r="E1019">
        <v>20222023</v>
      </c>
      <c r="F1019" t="s">
        <v>17</v>
      </c>
      <c r="G1019" t="s">
        <v>47</v>
      </c>
      <c r="H1019">
        <v>24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 t="s">
        <v>19</v>
      </c>
      <c r="P1019" t="str">
        <f>UPPER(Table1[[#This Row],[Venue]])</f>
        <v>HOME</v>
      </c>
    </row>
    <row r="1020" spans="1:16" hidden="1" x14ac:dyDescent="0.45">
      <c r="A1020">
        <v>40000957</v>
      </c>
      <c r="B1020" t="s">
        <v>313</v>
      </c>
      <c r="C1020">
        <v>44860</v>
      </c>
      <c r="D1020">
        <v>35327</v>
      </c>
      <c r="E1020">
        <v>20222023</v>
      </c>
      <c r="F1020" t="s">
        <v>17</v>
      </c>
      <c r="G1020" t="s">
        <v>48</v>
      </c>
      <c r="H1020">
        <v>28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 t="s">
        <v>19</v>
      </c>
      <c r="P1020" t="str">
        <f>UPPER(Table1[[#This Row],[Venue]])</f>
        <v>HOME</v>
      </c>
    </row>
    <row r="1021" spans="1:16" hidden="1" x14ac:dyDescent="0.45">
      <c r="A1021">
        <v>40000957</v>
      </c>
      <c r="B1021" t="s">
        <v>313</v>
      </c>
      <c r="C1021">
        <v>44860</v>
      </c>
      <c r="D1021">
        <v>35327</v>
      </c>
      <c r="E1021">
        <v>20222023</v>
      </c>
      <c r="F1021" t="s">
        <v>17</v>
      </c>
      <c r="G1021" t="s">
        <v>49</v>
      </c>
      <c r="H1021">
        <v>31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 t="s">
        <v>19</v>
      </c>
      <c r="P1021" t="str">
        <f>UPPER(Table1[[#This Row],[Venue]])</f>
        <v>HOME</v>
      </c>
    </row>
    <row r="1022" spans="1:16" hidden="1" x14ac:dyDescent="0.45">
      <c r="A1022">
        <v>40000957</v>
      </c>
      <c r="B1022" t="s">
        <v>313</v>
      </c>
      <c r="C1022">
        <v>44860</v>
      </c>
      <c r="D1022">
        <v>35327</v>
      </c>
      <c r="E1022">
        <v>20222023</v>
      </c>
      <c r="F1022" t="s">
        <v>17</v>
      </c>
      <c r="G1022" t="s">
        <v>50</v>
      </c>
      <c r="H1022">
        <v>53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2</v>
      </c>
      <c r="O1022" t="s">
        <v>19</v>
      </c>
      <c r="P1022" t="str">
        <f>UPPER(Table1[[#This Row],[Venue]])</f>
        <v>HOME</v>
      </c>
    </row>
    <row r="1023" spans="1:16" hidden="1" x14ac:dyDescent="0.45">
      <c r="A1023">
        <v>40000957</v>
      </c>
      <c r="B1023" t="s">
        <v>313</v>
      </c>
      <c r="C1023">
        <v>44860</v>
      </c>
      <c r="D1023">
        <v>35327</v>
      </c>
      <c r="E1023">
        <v>20222023</v>
      </c>
      <c r="F1023" t="s">
        <v>17</v>
      </c>
      <c r="G1023" t="s">
        <v>51</v>
      </c>
      <c r="H1023">
        <v>77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 t="s">
        <v>19</v>
      </c>
      <c r="P1023" t="str">
        <f>UPPER(Table1[[#This Row],[Venue]])</f>
        <v>HOME</v>
      </c>
    </row>
    <row r="1024" spans="1:16" hidden="1" x14ac:dyDescent="0.45">
      <c r="A1024">
        <v>40000957</v>
      </c>
      <c r="B1024" t="s">
        <v>313</v>
      </c>
      <c r="C1024">
        <v>44860</v>
      </c>
      <c r="D1024">
        <v>35327</v>
      </c>
      <c r="E1024">
        <v>20222023</v>
      </c>
      <c r="F1024" t="s">
        <v>17</v>
      </c>
      <c r="G1024" t="s">
        <v>52</v>
      </c>
      <c r="H1024">
        <v>79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 t="s">
        <v>19</v>
      </c>
      <c r="P1024" t="str">
        <f>UPPER(Table1[[#This Row],[Venue]])</f>
        <v>HOME</v>
      </c>
    </row>
    <row r="1025" spans="1:16" hidden="1" x14ac:dyDescent="0.45">
      <c r="A1025">
        <v>40000957</v>
      </c>
      <c r="B1025" t="s">
        <v>313</v>
      </c>
      <c r="C1025">
        <v>44860</v>
      </c>
      <c r="D1025">
        <v>35327</v>
      </c>
      <c r="E1025">
        <v>20222023</v>
      </c>
      <c r="F1025" t="s">
        <v>17</v>
      </c>
      <c r="G1025" t="s">
        <v>53</v>
      </c>
      <c r="H1025">
        <v>81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 t="s">
        <v>19</v>
      </c>
      <c r="P1025" t="str">
        <f>UPPER(Table1[[#This Row],[Venue]])</f>
        <v>HOME</v>
      </c>
    </row>
    <row r="1026" spans="1:16" hidden="1" x14ac:dyDescent="0.45">
      <c r="A1026">
        <v>40000957</v>
      </c>
      <c r="B1026" t="s">
        <v>313</v>
      </c>
      <c r="C1026">
        <v>44860</v>
      </c>
      <c r="D1026">
        <v>35327</v>
      </c>
      <c r="E1026">
        <v>20222023</v>
      </c>
      <c r="F1026" t="s">
        <v>17</v>
      </c>
      <c r="G1026" t="s">
        <v>54</v>
      </c>
      <c r="H1026">
        <v>87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 t="s">
        <v>19</v>
      </c>
      <c r="P1026" t="str">
        <f>UPPER(Table1[[#This Row],[Venue]])</f>
        <v>HOME</v>
      </c>
    </row>
    <row r="1027" spans="1:16" hidden="1" x14ac:dyDescent="0.45">
      <c r="A1027">
        <v>40000957</v>
      </c>
      <c r="B1027" t="s">
        <v>313</v>
      </c>
      <c r="C1027">
        <v>44860</v>
      </c>
      <c r="D1027">
        <v>35327</v>
      </c>
      <c r="E1027">
        <v>20222023</v>
      </c>
      <c r="F1027" t="s">
        <v>17</v>
      </c>
      <c r="G1027" t="s">
        <v>55</v>
      </c>
      <c r="H1027">
        <v>88</v>
      </c>
      <c r="I1027">
        <v>1</v>
      </c>
      <c r="J1027">
        <v>0</v>
      </c>
      <c r="K1027">
        <v>1</v>
      </c>
      <c r="L1027">
        <v>1</v>
      </c>
      <c r="M1027">
        <v>1</v>
      </c>
      <c r="N1027">
        <v>0</v>
      </c>
      <c r="O1027" t="s">
        <v>19</v>
      </c>
      <c r="P1027" t="str">
        <f>UPPER(Table1[[#This Row],[Venue]])</f>
        <v>HOME</v>
      </c>
    </row>
    <row r="1028" spans="1:16" hidden="1" x14ac:dyDescent="0.45">
      <c r="A1028">
        <v>40000957</v>
      </c>
      <c r="B1028" t="s">
        <v>313</v>
      </c>
      <c r="C1028">
        <v>44860</v>
      </c>
      <c r="D1028">
        <v>35327</v>
      </c>
      <c r="E1028">
        <v>20222023</v>
      </c>
      <c r="F1028" t="s">
        <v>17</v>
      </c>
      <c r="G1028" t="s">
        <v>56</v>
      </c>
      <c r="H1028">
        <v>89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 t="s">
        <v>19</v>
      </c>
      <c r="P1028" t="str">
        <f>UPPER(Table1[[#This Row],[Venue]])</f>
        <v>HOME</v>
      </c>
    </row>
    <row r="1029" spans="1:16" hidden="1" x14ac:dyDescent="0.45">
      <c r="A1029">
        <v>40000957</v>
      </c>
      <c r="B1029" t="s">
        <v>313</v>
      </c>
      <c r="C1029">
        <v>44860</v>
      </c>
      <c r="D1029">
        <v>35327</v>
      </c>
      <c r="E1029">
        <v>20222023</v>
      </c>
      <c r="F1029" t="s">
        <v>17</v>
      </c>
      <c r="G1029" t="s">
        <v>20</v>
      </c>
      <c r="H1029">
        <v>5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 t="s">
        <v>40</v>
      </c>
      <c r="P1029" t="str">
        <f>UPPER(Table1[[#This Row],[Venue]])</f>
        <v>AWAY</v>
      </c>
    </row>
    <row r="1030" spans="1:16" hidden="1" x14ac:dyDescent="0.45">
      <c r="A1030">
        <v>40000957</v>
      </c>
      <c r="B1030" t="s">
        <v>313</v>
      </c>
      <c r="C1030">
        <v>44860</v>
      </c>
      <c r="D1030">
        <v>35327</v>
      </c>
      <c r="E1030">
        <v>20222023</v>
      </c>
      <c r="F1030" t="s">
        <v>17</v>
      </c>
      <c r="G1030" t="s">
        <v>21</v>
      </c>
      <c r="H1030">
        <v>6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 t="s">
        <v>40</v>
      </c>
      <c r="P1030" t="str">
        <f>UPPER(Table1[[#This Row],[Venue]])</f>
        <v>AWAY</v>
      </c>
    </row>
    <row r="1031" spans="1:16" hidden="1" x14ac:dyDescent="0.45">
      <c r="A1031">
        <v>40000957</v>
      </c>
      <c r="B1031" t="s">
        <v>313</v>
      </c>
      <c r="C1031">
        <v>44860</v>
      </c>
      <c r="D1031">
        <v>35327</v>
      </c>
      <c r="E1031">
        <v>20222023</v>
      </c>
      <c r="F1031" t="s">
        <v>17</v>
      </c>
      <c r="G1031" t="s">
        <v>22</v>
      </c>
      <c r="H1031">
        <v>8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 t="s">
        <v>40</v>
      </c>
      <c r="P1031" t="str">
        <f>UPPER(Table1[[#This Row],[Venue]])</f>
        <v>AWAY</v>
      </c>
    </row>
    <row r="1032" spans="1:16" hidden="1" x14ac:dyDescent="0.45">
      <c r="A1032">
        <v>40000957</v>
      </c>
      <c r="B1032" t="s">
        <v>313</v>
      </c>
      <c r="C1032">
        <v>44860</v>
      </c>
      <c r="D1032">
        <v>35327</v>
      </c>
      <c r="E1032">
        <v>20222023</v>
      </c>
      <c r="F1032" t="s">
        <v>17</v>
      </c>
      <c r="G1032" t="s">
        <v>23</v>
      </c>
      <c r="H1032">
        <v>10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 t="s">
        <v>40</v>
      </c>
      <c r="P1032" t="str">
        <f>UPPER(Table1[[#This Row],[Venue]])</f>
        <v>AWAY</v>
      </c>
    </row>
    <row r="1033" spans="1:16" hidden="1" x14ac:dyDescent="0.45">
      <c r="A1033">
        <v>40000957</v>
      </c>
      <c r="B1033" t="s">
        <v>313</v>
      </c>
      <c r="C1033">
        <v>44860</v>
      </c>
      <c r="D1033">
        <v>35327</v>
      </c>
      <c r="E1033">
        <v>20222023</v>
      </c>
      <c r="F1033" t="s">
        <v>17</v>
      </c>
      <c r="G1033" t="s">
        <v>24</v>
      </c>
      <c r="H1033">
        <v>11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 t="s">
        <v>40</v>
      </c>
      <c r="P1033" t="str">
        <f>UPPER(Table1[[#This Row],[Venue]])</f>
        <v>AWAY</v>
      </c>
    </row>
    <row r="1034" spans="1:16" hidden="1" x14ac:dyDescent="0.45">
      <c r="A1034">
        <v>40000957</v>
      </c>
      <c r="B1034" t="s">
        <v>313</v>
      </c>
      <c r="C1034">
        <v>44860</v>
      </c>
      <c r="D1034">
        <v>35327</v>
      </c>
      <c r="E1034">
        <v>20222023</v>
      </c>
      <c r="F1034" t="s">
        <v>17</v>
      </c>
      <c r="G1034" t="s">
        <v>25</v>
      </c>
      <c r="H1034">
        <v>24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 t="s">
        <v>40</v>
      </c>
      <c r="P1034" t="str">
        <f>UPPER(Table1[[#This Row],[Venue]])</f>
        <v>AWAY</v>
      </c>
    </row>
    <row r="1035" spans="1:16" hidden="1" x14ac:dyDescent="0.45">
      <c r="A1035">
        <v>40000957</v>
      </c>
      <c r="B1035" t="s">
        <v>313</v>
      </c>
      <c r="C1035">
        <v>44860</v>
      </c>
      <c r="D1035">
        <v>35327</v>
      </c>
      <c r="E1035">
        <v>20222023</v>
      </c>
      <c r="F1035" t="s">
        <v>17</v>
      </c>
      <c r="G1035" t="s">
        <v>192</v>
      </c>
      <c r="H1035">
        <v>32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2</v>
      </c>
      <c r="O1035" t="s">
        <v>40</v>
      </c>
      <c r="P1035" t="str">
        <f>UPPER(Table1[[#This Row],[Venue]])</f>
        <v>AWAY</v>
      </c>
    </row>
    <row r="1036" spans="1:16" hidden="1" x14ac:dyDescent="0.45">
      <c r="A1036">
        <v>40000957</v>
      </c>
      <c r="B1036" t="s">
        <v>313</v>
      </c>
      <c r="C1036">
        <v>44860</v>
      </c>
      <c r="D1036">
        <v>35327</v>
      </c>
      <c r="E1036">
        <v>20222023</v>
      </c>
      <c r="F1036" t="s">
        <v>17</v>
      </c>
      <c r="G1036" t="s">
        <v>27</v>
      </c>
      <c r="H1036">
        <v>40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 t="s">
        <v>40</v>
      </c>
      <c r="P1036" t="str">
        <f>UPPER(Table1[[#This Row],[Venue]])</f>
        <v>AWAY</v>
      </c>
    </row>
    <row r="1037" spans="1:16" hidden="1" x14ac:dyDescent="0.45">
      <c r="A1037">
        <v>40000957</v>
      </c>
      <c r="B1037" t="s">
        <v>313</v>
      </c>
      <c r="C1037">
        <v>44860</v>
      </c>
      <c r="D1037">
        <v>35327</v>
      </c>
      <c r="E1037">
        <v>20222023</v>
      </c>
      <c r="F1037" t="s">
        <v>17</v>
      </c>
      <c r="G1037" t="s">
        <v>28</v>
      </c>
      <c r="H1037">
        <v>41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 t="s">
        <v>40</v>
      </c>
      <c r="P1037" t="str">
        <f>UPPER(Table1[[#This Row],[Venue]])</f>
        <v>AWAY</v>
      </c>
    </row>
    <row r="1038" spans="1:16" hidden="1" x14ac:dyDescent="0.45">
      <c r="A1038">
        <v>40000957</v>
      </c>
      <c r="B1038" t="s">
        <v>313</v>
      </c>
      <c r="C1038">
        <v>44860</v>
      </c>
      <c r="D1038">
        <v>35327</v>
      </c>
      <c r="E1038">
        <v>20222023</v>
      </c>
      <c r="F1038" t="s">
        <v>17</v>
      </c>
      <c r="G1038" t="s">
        <v>29</v>
      </c>
      <c r="H1038">
        <v>44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 t="s">
        <v>40</v>
      </c>
      <c r="P1038" t="str">
        <f>UPPER(Table1[[#This Row],[Venue]])</f>
        <v>AWAY</v>
      </c>
    </row>
    <row r="1039" spans="1:16" hidden="1" x14ac:dyDescent="0.45">
      <c r="A1039">
        <v>40000957</v>
      </c>
      <c r="B1039" t="s">
        <v>313</v>
      </c>
      <c r="C1039">
        <v>44860</v>
      </c>
      <c r="D1039">
        <v>35327</v>
      </c>
      <c r="E1039">
        <v>20222023</v>
      </c>
      <c r="F1039" t="s">
        <v>17</v>
      </c>
      <c r="G1039" t="s">
        <v>30</v>
      </c>
      <c r="H1039">
        <v>55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 t="s">
        <v>40</v>
      </c>
      <c r="P1039" t="str">
        <f>UPPER(Table1[[#This Row],[Venue]])</f>
        <v>AWAY</v>
      </c>
    </row>
    <row r="1040" spans="1:16" hidden="1" x14ac:dyDescent="0.45">
      <c r="A1040">
        <v>40000957</v>
      </c>
      <c r="B1040" t="s">
        <v>313</v>
      </c>
      <c r="C1040">
        <v>44860</v>
      </c>
      <c r="D1040">
        <v>35327</v>
      </c>
      <c r="E1040">
        <v>20222023</v>
      </c>
      <c r="F1040" t="s">
        <v>17</v>
      </c>
      <c r="G1040" t="s">
        <v>32</v>
      </c>
      <c r="H1040">
        <v>66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 t="s">
        <v>40</v>
      </c>
      <c r="P1040" t="str">
        <f>UPPER(Table1[[#This Row],[Venue]])</f>
        <v>AWAY</v>
      </c>
    </row>
    <row r="1041" spans="1:16" hidden="1" x14ac:dyDescent="0.45">
      <c r="A1041">
        <v>40000957</v>
      </c>
      <c r="B1041" t="s">
        <v>313</v>
      </c>
      <c r="C1041">
        <v>44860</v>
      </c>
      <c r="D1041">
        <v>35327</v>
      </c>
      <c r="E1041">
        <v>20222023</v>
      </c>
      <c r="F1041" t="s">
        <v>17</v>
      </c>
      <c r="G1041" t="s">
        <v>33</v>
      </c>
      <c r="H1041">
        <v>68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 t="s">
        <v>40</v>
      </c>
      <c r="P1041" t="str">
        <f>UPPER(Table1[[#This Row],[Venue]])</f>
        <v>AWAY</v>
      </c>
    </row>
    <row r="1042" spans="1:16" hidden="1" x14ac:dyDescent="0.45">
      <c r="A1042">
        <v>40000957</v>
      </c>
      <c r="B1042" t="s">
        <v>313</v>
      </c>
      <c r="C1042">
        <v>44860</v>
      </c>
      <c r="D1042">
        <v>35327</v>
      </c>
      <c r="E1042">
        <v>20222023</v>
      </c>
      <c r="F1042" t="s">
        <v>17</v>
      </c>
      <c r="G1042" t="s">
        <v>34</v>
      </c>
      <c r="H1042">
        <v>74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0</v>
      </c>
      <c r="O1042" t="s">
        <v>40</v>
      </c>
      <c r="P1042" t="str">
        <f>UPPER(Table1[[#This Row],[Venue]])</f>
        <v>AWAY</v>
      </c>
    </row>
    <row r="1043" spans="1:16" hidden="1" x14ac:dyDescent="0.45">
      <c r="A1043">
        <v>40000957</v>
      </c>
      <c r="B1043" t="s">
        <v>313</v>
      </c>
      <c r="C1043">
        <v>44860</v>
      </c>
      <c r="D1043">
        <v>35327</v>
      </c>
      <c r="E1043">
        <v>20222023</v>
      </c>
      <c r="F1043" t="s">
        <v>17</v>
      </c>
      <c r="G1043" t="s">
        <v>35</v>
      </c>
      <c r="H1043">
        <v>75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 t="s">
        <v>40</v>
      </c>
      <c r="P1043" t="str">
        <f>UPPER(Table1[[#This Row],[Venue]])</f>
        <v>AWAY</v>
      </c>
    </row>
    <row r="1044" spans="1:16" hidden="1" x14ac:dyDescent="0.45">
      <c r="A1044">
        <v>40000957</v>
      </c>
      <c r="B1044" t="s">
        <v>313</v>
      </c>
      <c r="C1044">
        <v>44860</v>
      </c>
      <c r="D1044">
        <v>35327</v>
      </c>
      <c r="E1044">
        <v>20222023</v>
      </c>
      <c r="F1044" t="s">
        <v>17</v>
      </c>
      <c r="G1044" t="s">
        <v>36</v>
      </c>
      <c r="H1044">
        <v>87</v>
      </c>
      <c r="I1044">
        <v>1</v>
      </c>
      <c r="J1044">
        <v>0</v>
      </c>
      <c r="K1044">
        <v>1</v>
      </c>
      <c r="L1044">
        <v>1</v>
      </c>
      <c r="M1044">
        <v>0</v>
      </c>
      <c r="N1044">
        <v>0</v>
      </c>
      <c r="O1044" t="s">
        <v>40</v>
      </c>
      <c r="P1044" t="str">
        <f>UPPER(Table1[[#This Row],[Venue]])</f>
        <v>AWAY</v>
      </c>
    </row>
    <row r="1045" spans="1:16" hidden="1" x14ac:dyDescent="0.45">
      <c r="A1045">
        <v>40000957</v>
      </c>
      <c r="B1045" t="s">
        <v>313</v>
      </c>
      <c r="C1045">
        <v>44860</v>
      </c>
      <c r="D1045">
        <v>35327</v>
      </c>
      <c r="E1045">
        <v>20222023</v>
      </c>
      <c r="F1045" t="s">
        <v>17</v>
      </c>
      <c r="G1045" t="s">
        <v>37</v>
      </c>
      <c r="H1045">
        <v>90</v>
      </c>
      <c r="I1045">
        <v>3</v>
      </c>
      <c r="J1045">
        <v>1</v>
      </c>
      <c r="K1045">
        <v>1</v>
      </c>
      <c r="L1045">
        <v>2</v>
      </c>
      <c r="M1045">
        <v>0</v>
      </c>
      <c r="N1045">
        <v>0</v>
      </c>
      <c r="O1045" t="s">
        <v>40</v>
      </c>
      <c r="P1045" t="str">
        <f>UPPER(Table1[[#This Row],[Venue]])</f>
        <v>AWAY</v>
      </c>
    </row>
    <row r="1046" spans="1:16" hidden="1" x14ac:dyDescent="0.45">
      <c r="A1046">
        <v>40000957</v>
      </c>
      <c r="B1046" t="s">
        <v>313</v>
      </c>
      <c r="C1046">
        <v>44860</v>
      </c>
      <c r="D1046">
        <v>35327</v>
      </c>
      <c r="E1046">
        <v>20222023</v>
      </c>
      <c r="F1046" t="s">
        <v>17</v>
      </c>
      <c r="G1046" t="s">
        <v>38</v>
      </c>
      <c r="H1046">
        <v>98</v>
      </c>
      <c r="I1046">
        <v>1</v>
      </c>
      <c r="J1046">
        <v>0</v>
      </c>
      <c r="K1046">
        <v>1</v>
      </c>
      <c r="L1046">
        <v>1</v>
      </c>
      <c r="M1046">
        <v>0</v>
      </c>
      <c r="N1046">
        <v>0</v>
      </c>
      <c r="O1046" t="s">
        <v>40</v>
      </c>
      <c r="P1046" t="str">
        <f>UPPER(Table1[[#This Row],[Venue]])</f>
        <v>AWAY</v>
      </c>
    </row>
    <row r="1047" spans="1:16" hidden="1" x14ac:dyDescent="0.45">
      <c r="A1047">
        <v>40000958</v>
      </c>
      <c r="B1047" t="s">
        <v>314</v>
      </c>
      <c r="C1047">
        <v>44880</v>
      </c>
      <c r="D1047">
        <v>35328</v>
      </c>
      <c r="E1047">
        <v>20222023</v>
      </c>
      <c r="F1047" t="s">
        <v>17</v>
      </c>
      <c r="G1047" t="s">
        <v>111</v>
      </c>
      <c r="H1047">
        <v>7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 t="s">
        <v>19</v>
      </c>
      <c r="P1047" t="str">
        <f>UPPER(Table1[[#This Row],[Venue]])</f>
        <v>HOME</v>
      </c>
    </row>
    <row r="1048" spans="1:16" hidden="1" x14ac:dyDescent="0.45">
      <c r="A1048">
        <v>40000958</v>
      </c>
      <c r="B1048" t="s">
        <v>314</v>
      </c>
      <c r="C1048">
        <v>44880</v>
      </c>
      <c r="D1048">
        <v>35328</v>
      </c>
      <c r="E1048">
        <v>20222023</v>
      </c>
      <c r="F1048" t="s">
        <v>17</v>
      </c>
      <c r="G1048" t="s">
        <v>112</v>
      </c>
      <c r="H1048">
        <v>10</v>
      </c>
      <c r="I1048">
        <v>2</v>
      </c>
      <c r="J1048">
        <v>1</v>
      </c>
      <c r="K1048">
        <v>1</v>
      </c>
      <c r="L1048">
        <v>1</v>
      </c>
      <c r="M1048">
        <v>0</v>
      </c>
      <c r="N1048">
        <v>6</v>
      </c>
      <c r="O1048" t="s">
        <v>19</v>
      </c>
      <c r="P1048" t="str">
        <f>UPPER(Table1[[#This Row],[Venue]])</f>
        <v>HOME</v>
      </c>
    </row>
    <row r="1049" spans="1:16" hidden="1" x14ac:dyDescent="0.45">
      <c r="A1049">
        <v>40000958</v>
      </c>
      <c r="B1049" t="s">
        <v>314</v>
      </c>
      <c r="C1049">
        <v>44880</v>
      </c>
      <c r="D1049">
        <v>35328</v>
      </c>
      <c r="E1049">
        <v>20222023</v>
      </c>
      <c r="F1049" t="s">
        <v>17</v>
      </c>
      <c r="G1049" t="s">
        <v>113</v>
      </c>
      <c r="H1049">
        <v>13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 t="s">
        <v>19</v>
      </c>
      <c r="P1049" t="str">
        <f>UPPER(Table1[[#This Row],[Venue]])</f>
        <v>HOME</v>
      </c>
    </row>
    <row r="1050" spans="1:16" hidden="1" x14ac:dyDescent="0.45">
      <c r="A1050">
        <v>40000958</v>
      </c>
      <c r="B1050" t="s">
        <v>314</v>
      </c>
      <c r="C1050">
        <v>44880</v>
      </c>
      <c r="D1050">
        <v>35328</v>
      </c>
      <c r="E1050">
        <v>20222023</v>
      </c>
      <c r="F1050" t="s">
        <v>17</v>
      </c>
      <c r="G1050" t="s">
        <v>118</v>
      </c>
      <c r="H1050">
        <v>14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 t="s">
        <v>19</v>
      </c>
      <c r="P1050" t="str">
        <f>UPPER(Table1[[#This Row],[Venue]])</f>
        <v>HOME</v>
      </c>
    </row>
    <row r="1051" spans="1:16" hidden="1" x14ac:dyDescent="0.45">
      <c r="A1051">
        <v>40000958</v>
      </c>
      <c r="B1051" t="s">
        <v>314</v>
      </c>
      <c r="C1051">
        <v>44880</v>
      </c>
      <c r="D1051">
        <v>35328</v>
      </c>
      <c r="E1051">
        <v>20222023</v>
      </c>
      <c r="F1051" t="s">
        <v>17</v>
      </c>
      <c r="G1051" t="s">
        <v>309</v>
      </c>
      <c r="H1051">
        <v>20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 t="s">
        <v>19</v>
      </c>
      <c r="P1051" t="str">
        <f>UPPER(Table1[[#This Row],[Venue]])</f>
        <v>HOME</v>
      </c>
    </row>
    <row r="1052" spans="1:16" hidden="1" x14ac:dyDescent="0.45">
      <c r="A1052">
        <v>40000958</v>
      </c>
      <c r="B1052" t="s">
        <v>314</v>
      </c>
      <c r="C1052">
        <v>44880</v>
      </c>
      <c r="D1052">
        <v>35328</v>
      </c>
      <c r="E1052">
        <v>20222023</v>
      </c>
      <c r="F1052" t="s">
        <v>17</v>
      </c>
      <c r="G1052" t="s">
        <v>278</v>
      </c>
      <c r="H1052">
        <v>26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 t="s">
        <v>19</v>
      </c>
      <c r="P1052" t="str">
        <f>UPPER(Table1[[#This Row],[Venue]])</f>
        <v>HOME</v>
      </c>
    </row>
    <row r="1053" spans="1:16" hidden="1" x14ac:dyDescent="0.45">
      <c r="A1053">
        <v>40000958</v>
      </c>
      <c r="B1053" t="s">
        <v>314</v>
      </c>
      <c r="C1053">
        <v>44880</v>
      </c>
      <c r="D1053">
        <v>35328</v>
      </c>
      <c r="E1053">
        <v>20222023</v>
      </c>
      <c r="F1053" t="s">
        <v>17</v>
      </c>
      <c r="G1053" t="s">
        <v>115</v>
      </c>
      <c r="H1053">
        <v>28</v>
      </c>
      <c r="I1053">
        <v>3</v>
      </c>
      <c r="J1053">
        <v>0</v>
      </c>
      <c r="K1053">
        <v>1</v>
      </c>
      <c r="L1053">
        <v>3</v>
      </c>
      <c r="M1053">
        <v>0</v>
      </c>
      <c r="N1053">
        <v>0</v>
      </c>
      <c r="O1053" t="s">
        <v>19</v>
      </c>
      <c r="P1053" t="str">
        <f>UPPER(Table1[[#This Row],[Venue]])</f>
        <v>HOME</v>
      </c>
    </row>
    <row r="1054" spans="1:16" hidden="1" x14ac:dyDescent="0.45">
      <c r="A1054">
        <v>40000958</v>
      </c>
      <c r="B1054" t="s">
        <v>314</v>
      </c>
      <c r="C1054">
        <v>44880</v>
      </c>
      <c r="D1054">
        <v>35328</v>
      </c>
      <c r="E1054">
        <v>20222023</v>
      </c>
      <c r="F1054" t="s">
        <v>17</v>
      </c>
      <c r="G1054" t="s">
        <v>258</v>
      </c>
      <c r="H1054">
        <v>29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 t="s">
        <v>19</v>
      </c>
      <c r="P1054" t="str">
        <f>UPPER(Table1[[#This Row],[Venue]])</f>
        <v>HOME</v>
      </c>
    </row>
    <row r="1055" spans="1:16" hidden="1" x14ac:dyDescent="0.45">
      <c r="A1055">
        <v>40000958</v>
      </c>
      <c r="B1055" t="s">
        <v>314</v>
      </c>
      <c r="C1055">
        <v>44880</v>
      </c>
      <c r="D1055">
        <v>35328</v>
      </c>
      <c r="E1055">
        <v>20222023</v>
      </c>
      <c r="F1055" t="s">
        <v>17</v>
      </c>
      <c r="G1055" t="s">
        <v>165</v>
      </c>
      <c r="H1055">
        <v>44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 t="s">
        <v>19</v>
      </c>
      <c r="P1055" t="str">
        <f>UPPER(Table1[[#This Row],[Venue]])</f>
        <v>HOME</v>
      </c>
    </row>
    <row r="1056" spans="1:16" hidden="1" x14ac:dyDescent="0.45">
      <c r="A1056">
        <v>40000958</v>
      </c>
      <c r="B1056" t="s">
        <v>314</v>
      </c>
      <c r="C1056">
        <v>44880</v>
      </c>
      <c r="D1056">
        <v>35328</v>
      </c>
      <c r="E1056">
        <v>20222023</v>
      </c>
      <c r="F1056" t="s">
        <v>17</v>
      </c>
      <c r="G1056" t="s">
        <v>117</v>
      </c>
      <c r="H1056">
        <v>49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 t="s">
        <v>19</v>
      </c>
      <c r="P1056" t="str">
        <f>UPPER(Table1[[#This Row],[Venue]])</f>
        <v>HOME</v>
      </c>
    </row>
    <row r="1057" spans="1:16" hidden="1" x14ac:dyDescent="0.45">
      <c r="A1057">
        <v>40000958</v>
      </c>
      <c r="B1057" t="s">
        <v>314</v>
      </c>
      <c r="C1057">
        <v>44880</v>
      </c>
      <c r="D1057">
        <v>35328</v>
      </c>
      <c r="E1057">
        <v>20222023</v>
      </c>
      <c r="F1057" t="s">
        <v>17</v>
      </c>
      <c r="G1057" t="s">
        <v>119</v>
      </c>
      <c r="H1057">
        <v>59</v>
      </c>
      <c r="I1057">
        <v>1</v>
      </c>
      <c r="J1057">
        <v>1</v>
      </c>
      <c r="K1057">
        <v>1</v>
      </c>
      <c r="L1057">
        <v>0</v>
      </c>
      <c r="M1057">
        <v>0</v>
      </c>
      <c r="N1057">
        <v>0</v>
      </c>
      <c r="O1057" t="s">
        <v>19</v>
      </c>
      <c r="P1057" t="str">
        <f>UPPER(Table1[[#This Row],[Venue]])</f>
        <v>HOME</v>
      </c>
    </row>
    <row r="1058" spans="1:16" hidden="1" x14ac:dyDescent="0.45">
      <c r="A1058">
        <v>40000958</v>
      </c>
      <c r="B1058" t="s">
        <v>314</v>
      </c>
      <c r="C1058">
        <v>44880</v>
      </c>
      <c r="D1058">
        <v>35328</v>
      </c>
      <c r="E1058">
        <v>20222023</v>
      </c>
      <c r="F1058" t="s">
        <v>17</v>
      </c>
      <c r="G1058" t="s">
        <v>310</v>
      </c>
      <c r="H1058">
        <v>63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 t="s">
        <v>19</v>
      </c>
      <c r="P1058" t="str">
        <f>UPPER(Table1[[#This Row],[Venue]])</f>
        <v>HOME</v>
      </c>
    </row>
    <row r="1059" spans="1:16" hidden="1" x14ac:dyDescent="0.45">
      <c r="A1059">
        <v>40000958</v>
      </c>
      <c r="B1059" t="s">
        <v>314</v>
      </c>
      <c r="C1059">
        <v>44880</v>
      </c>
      <c r="D1059">
        <v>35328</v>
      </c>
      <c r="E1059">
        <v>20222023</v>
      </c>
      <c r="F1059" t="s">
        <v>17</v>
      </c>
      <c r="G1059" t="s">
        <v>163</v>
      </c>
      <c r="H1059">
        <v>66</v>
      </c>
      <c r="I1059">
        <v>3</v>
      </c>
      <c r="J1059">
        <v>2</v>
      </c>
      <c r="K1059">
        <v>1</v>
      </c>
      <c r="L1059">
        <v>1</v>
      </c>
      <c r="M1059">
        <v>0</v>
      </c>
      <c r="N1059">
        <v>0</v>
      </c>
      <c r="O1059" t="s">
        <v>19</v>
      </c>
      <c r="P1059" t="str">
        <f>UPPER(Table1[[#This Row],[Venue]])</f>
        <v>HOME</v>
      </c>
    </row>
    <row r="1060" spans="1:16" hidden="1" x14ac:dyDescent="0.45">
      <c r="A1060">
        <v>40000958</v>
      </c>
      <c r="B1060" t="s">
        <v>314</v>
      </c>
      <c r="C1060">
        <v>44880</v>
      </c>
      <c r="D1060">
        <v>35328</v>
      </c>
      <c r="E1060">
        <v>20222023</v>
      </c>
      <c r="F1060" t="s">
        <v>17</v>
      </c>
      <c r="G1060" t="s">
        <v>121</v>
      </c>
      <c r="H1060">
        <v>70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 t="s">
        <v>19</v>
      </c>
      <c r="P1060" t="str">
        <f>UPPER(Table1[[#This Row],[Venue]])</f>
        <v>HOME</v>
      </c>
    </row>
    <row r="1061" spans="1:16" hidden="1" x14ac:dyDescent="0.45">
      <c r="A1061">
        <v>40000958</v>
      </c>
      <c r="B1061" t="s">
        <v>314</v>
      </c>
      <c r="C1061">
        <v>44880</v>
      </c>
      <c r="D1061">
        <v>35328</v>
      </c>
      <c r="E1061">
        <v>20222023</v>
      </c>
      <c r="F1061" t="s">
        <v>17</v>
      </c>
      <c r="G1061" t="s">
        <v>166</v>
      </c>
      <c r="H1061">
        <v>71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 t="s">
        <v>19</v>
      </c>
      <c r="P1061" t="str">
        <f>UPPER(Table1[[#This Row],[Venue]])</f>
        <v>HOME</v>
      </c>
    </row>
    <row r="1062" spans="1:16" hidden="1" x14ac:dyDescent="0.45">
      <c r="A1062">
        <v>40000958</v>
      </c>
      <c r="B1062" t="s">
        <v>314</v>
      </c>
      <c r="C1062">
        <v>44880</v>
      </c>
      <c r="D1062">
        <v>35328</v>
      </c>
      <c r="E1062">
        <v>20222023</v>
      </c>
      <c r="F1062" t="s">
        <v>17</v>
      </c>
      <c r="G1062" t="s">
        <v>122</v>
      </c>
      <c r="H1062">
        <v>81</v>
      </c>
      <c r="I1062">
        <v>2</v>
      </c>
      <c r="J1062">
        <v>1</v>
      </c>
      <c r="K1062">
        <v>1</v>
      </c>
      <c r="L1062">
        <v>1</v>
      </c>
      <c r="M1062">
        <v>0</v>
      </c>
      <c r="N1062">
        <v>0</v>
      </c>
      <c r="O1062" t="s">
        <v>19</v>
      </c>
      <c r="P1062" t="str">
        <f>UPPER(Table1[[#This Row],[Venue]])</f>
        <v>HOME</v>
      </c>
    </row>
    <row r="1063" spans="1:16" hidden="1" x14ac:dyDescent="0.45">
      <c r="A1063">
        <v>40000958</v>
      </c>
      <c r="B1063" t="s">
        <v>314</v>
      </c>
      <c r="C1063">
        <v>44880</v>
      </c>
      <c r="D1063">
        <v>35328</v>
      </c>
      <c r="E1063">
        <v>20222023</v>
      </c>
      <c r="F1063" t="s">
        <v>17</v>
      </c>
      <c r="G1063" t="s">
        <v>124</v>
      </c>
      <c r="H1063">
        <v>97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 t="s">
        <v>19</v>
      </c>
      <c r="P1063" t="str">
        <f>UPPER(Table1[[#This Row],[Venue]])</f>
        <v>HOME</v>
      </c>
    </row>
    <row r="1064" spans="1:16" hidden="1" x14ac:dyDescent="0.45">
      <c r="A1064">
        <v>40000958</v>
      </c>
      <c r="B1064" t="s">
        <v>314</v>
      </c>
      <c r="C1064">
        <v>44880</v>
      </c>
      <c r="D1064">
        <v>35328</v>
      </c>
      <c r="E1064">
        <v>20222023</v>
      </c>
      <c r="F1064" t="s">
        <v>17</v>
      </c>
      <c r="G1064" t="s">
        <v>315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 t="s">
        <v>40</v>
      </c>
      <c r="P1064" t="str">
        <f>UPPER(Table1[[#This Row],[Venue]])</f>
        <v>AWAY</v>
      </c>
    </row>
    <row r="1065" spans="1:16" hidden="1" x14ac:dyDescent="0.45">
      <c r="A1065">
        <v>40000958</v>
      </c>
      <c r="B1065" t="s">
        <v>314</v>
      </c>
      <c r="C1065">
        <v>44880</v>
      </c>
      <c r="D1065">
        <v>35328</v>
      </c>
      <c r="E1065">
        <v>20222023</v>
      </c>
      <c r="F1065" t="s">
        <v>17</v>
      </c>
      <c r="G1065" t="s">
        <v>161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 t="s">
        <v>40</v>
      </c>
      <c r="P1065" t="str">
        <f>UPPER(Table1[[#This Row],[Venue]])</f>
        <v>AWAY</v>
      </c>
    </row>
    <row r="1066" spans="1:16" hidden="1" x14ac:dyDescent="0.45">
      <c r="A1066">
        <v>40000958</v>
      </c>
      <c r="B1066" t="s">
        <v>314</v>
      </c>
      <c r="C1066">
        <v>44880</v>
      </c>
      <c r="D1066">
        <v>35328</v>
      </c>
      <c r="E1066">
        <v>20222023</v>
      </c>
      <c r="F1066" t="s">
        <v>17</v>
      </c>
      <c r="G1066" t="s">
        <v>307</v>
      </c>
      <c r="H1066">
        <v>7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 t="s">
        <v>40</v>
      </c>
      <c r="P1066" t="str">
        <f>UPPER(Table1[[#This Row],[Venue]])</f>
        <v>AWAY</v>
      </c>
    </row>
    <row r="1067" spans="1:16" hidden="1" x14ac:dyDescent="0.45">
      <c r="A1067">
        <v>40000958</v>
      </c>
      <c r="B1067" t="s">
        <v>314</v>
      </c>
      <c r="C1067">
        <v>44880</v>
      </c>
      <c r="D1067">
        <v>35328</v>
      </c>
      <c r="E1067">
        <v>20222023</v>
      </c>
      <c r="F1067" t="s">
        <v>17</v>
      </c>
      <c r="G1067" t="s">
        <v>316</v>
      </c>
      <c r="H1067">
        <v>8</v>
      </c>
      <c r="I1067">
        <v>2</v>
      </c>
      <c r="J1067">
        <v>1</v>
      </c>
      <c r="K1067">
        <v>1</v>
      </c>
      <c r="L1067">
        <v>1</v>
      </c>
      <c r="M1067">
        <v>0</v>
      </c>
      <c r="N1067">
        <v>0</v>
      </c>
      <c r="O1067" t="s">
        <v>40</v>
      </c>
      <c r="P1067" t="str">
        <f>UPPER(Table1[[#This Row],[Venue]])</f>
        <v>AWAY</v>
      </c>
    </row>
    <row r="1068" spans="1:16" hidden="1" x14ac:dyDescent="0.45">
      <c r="A1068">
        <v>40000958</v>
      </c>
      <c r="B1068" t="s">
        <v>314</v>
      </c>
      <c r="C1068">
        <v>44880</v>
      </c>
      <c r="D1068">
        <v>35328</v>
      </c>
      <c r="E1068">
        <v>20222023</v>
      </c>
      <c r="F1068" t="s">
        <v>17</v>
      </c>
      <c r="G1068" t="s">
        <v>79</v>
      </c>
      <c r="H1068">
        <v>9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 t="s">
        <v>40</v>
      </c>
      <c r="P1068" t="str">
        <f>UPPER(Table1[[#This Row],[Venue]])</f>
        <v>AWAY</v>
      </c>
    </row>
    <row r="1069" spans="1:16" hidden="1" x14ac:dyDescent="0.45">
      <c r="A1069">
        <v>40000958</v>
      </c>
      <c r="B1069" t="s">
        <v>314</v>
      </c>
      <c r="C1069">
        <v>44880</v>
      </c>
      <c r="D1069">
        <v>35328</v>
      </c>
      <c r="E1069">
        <v>20222023</v>
      </c>
      <c r="F1069" t="s">
        <v>17</v>
      </c>
      <c r="G1069" t="s">
        <v>91</v>
      </c>
      <c r="H1069">
        <v>11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 t="s">
        <v>40</v>
      </c>
      <c r="P1069" t="str">
        <f>UPPER(Table1[[#This Row],[Venue]])</f>
        <v>AWAY</v>
      </c>
    </row>
    <row r="1070" spans="1:16" hidden="1" x14ac:dyDescent="0.45">
      <c r="A1070">
        <v>40000958</v>
      </c>
      <c r="B1070" t="s">
        <v>314</v>
      </c>
      <c r="C1070">
        <v>44880</v>
      </c>
      <c r="D1070">
        <v>35328</v>
      </c>
      <c r="E1070">
        <v>20222023</v>
      </c>
      <c r="F1070" t="s">
        <v>17</v>
      </c>
      <c r="G1070" t="s">
        <v>317</v>
      </c>
      <c r="H1070">
        <v>13</v>
      </c>
      <c r="I1070">
        <v>1</v>
      </c>
      <c r="J1070">
        <v>0</v>
      </c>
      <c r="K1070">
        <v>1</v>
      </c>
      <c r="L1070">
        <v>1</v>
      </c>
      <c r="M1070">
        <v>0</v>
      </c>
      <c r="N1070">
        <v>0</v>
      </c>
      <c r="O1070" t="s">
        <v>40</v>
      </c>
      <c r="P1070" t="str">
        <f>UPPER(Table1[[#This Row],[Venue]])</f>
        <v>AWAY</v>
      </c>
    </row>
    <row r="1071" spans="1:16" hidden="1" x14ac:dyDescent="0.45">
      <c r="A1071">
        <v>40000958</v>
      </c>
      <c r="B1071" t="s">
        <v>314</v>
      </c>
      <c r="C1071">
        <v>44880</v>
      </c>
      <c r="D1071">
        <v>35328</v>
      </c>
      <c r="E1071">
        <v>20222023</v>
      </c>
      <c r="F1071" t="s">
        <v>17</v>
      </c>
      <c r="G1071" t="s">
        <v>82</v>
      </c>
      <c r="H1071">
        <v>15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 t="s">
        <v>40</v>
      </c>
      <c r="P1071" t="str">
        <f>UPPER(Table1[[#This Row],[Venue]])</f>
        <v>AWAY</v>
      </c>
    </row>
    <row r="1072" spans="1:16" hidden="1" x14ac:dyDescent="0.45">
      <c r="A1072">
        <v>40000958</v>
      </c>
      <c r="B1072" t="s">
        <v>314</v>
      </c>
      <c r="C1072">
        <v>44880</v>
      </c>
      <c r="D1072">
        <v>35328</v>
      </c>
      <c r="E1072">
        <v>20222023</v>
      </c>
      <c r="F1072" t="s">
        <v>17</v>
      </c>
      <c r="G1072" t="s">
        <v>83</v>
      </c>
      <c r="H1072">
        <v>17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 t="s">
        <v>40</v>
      </c>
      <c r="P1072" t="str">
        <f>UPPER(Table1[[#This Row],[Venue]])</f>
        <v>AWAY</v>
      </c>
    </row>
    <row r="1073" spans="1:16" hidden="1" x14ac:dyDescent="0.45">
      <c r="A1073">
        <v>40000958</v>
      </c>
      <c r="B1073" t="s">
        <v>314</v>
      </c>
      <c r="C1073">
        <v>44880</v>
      </c>
      <c r="D1073">
        <v>35328</v>
      </c>
      <c r="E1073">
        <v>20222023</v>
      </c>
      <c r="F1073" t="s">
        <v>17</v>
      </c>
      <c r="G1073" t="s">
        <v>85</v>
      </c>
      <c r="H1073">
        <v>19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 t="s">
        <v>40</v>
      </c>
      <c r="P1073" t="str">
        <f>UPPER(Table1[[#This Row],[Venue]])</f>
        <v>AWAY</v>
      </c>
    </row>
    <row r="1074" spans="1:16" hidden="1" x14ac:dyDescent="0.45">
      <c r="A1074">
        <v>40000958</v>
      </c>
      <c r="B1074" t="s">
        <v>314</v>
      </c>
      <c r="C1074">
        <v>44880</v>
      </c>
      <c r="D1074">
        <v>35328</v>
      </c>
      <c r="E1074">
        <v>20222023</v>
      </c>
      <c r="F1074" t="s">
        <v>17</v>
      </c>
      <c r="G1074" t="s">
        <v>318</v>
      </c>
      <c r="H1074">
        <v>25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2</v>
      </c>
      <c r="O1074" t="s">
        <v>40</v>
      </c>
      <c r="P1074" t="str">
        <f>UPPER(Table1[[#This Row],[Venue]])</f>
        <v>AWAY</v>
      </c>
    </row>
    <row r="1075" spans="1:16" hidden="1" x14ac:dyDescent="0.45">
      <c r="A1075">
        <v>40000958</v>
      </c>
      <c r="B1075" t="s">
        <v>314</v>
      </c>
      <c r="C1075">
        <v>44880</v>
      </c>
      <c r="D1075">
        <v>35328</v>
      </c>
      <c r="E1075">
        <v>20222023</v>
      </c>
      <c r="F1075" t="s">
        <v>17</v>
      </c>
      <c r="G1075" t="s">
        <v>88</v>
      </c>
      <c r="H1075">
        <v>30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2</v>
      </c>
      <c r="O1075" t="s">
        <v>40</v>
      </c>
      <c r="P1075" t="str">
        <f>UPPER(Table1[[#This Row],[Venue]])</f>
        <v>AWAY</v>
      </c>
    </row>
    <row r="1076" spans="1:16" hidden="1" x14ac:dyDescent="0.45">
      <c r="A1076">
        <v>40000958</v>
      </c>
      <c r="B1076" t="s">
        <v>314</v>
      </c>
      <c r="C1076">
        <v>44880</v>
      </c>
      <c r="D1076">
        <v>35328</v>
      </c>
      <c r="E1076">
        <v>20222023</v>
      </c>
      <c r="F1076" t="s">
        <v>17</v>
      </c>
      <c r="G1076" t="s">
        <v>319</v>
      </c>
      <c r="H1076">
        <v>38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 t="s">
        <v>40</v>
      </c>
      <c r="P1076" t="str">
        <f>UPPER(Table1[[#This Row],[Venue]])</f>
        <v>AWAY</v>
      </c>
    </row>
    <row r="1077" spans="1:16" hidden="1" x14ac:dyDescent="0.45">
      <c r="A1077">
        <v>40000958</v>
      </c>
      <c r="B1077" t="s">
        <v>314</v>
      </c>
      <c r="C1077">
        <v>44880</v>
      </c>
      <c r="D1077">
        <v>35328</v>
      </c>
      <c r="E1077">
        <v>20222023</v>
      </c>
      <c r="F1077" t="s">
        <v>17</v>
      </c>
      <c r="G1077" t="s">
        <v>162</v>
      </c>
      <c r="H1077">
        <v>48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 t="s">
        <v>40</v>
      </c>
      <c r="P1077" t="str">
        <f>UPPER(Table1[[#This Row],[Venue]])</f>
        <v>AWAY</v>
      </c>
    </row>
    <row r="1078" spans="1:16" hidden="1" x14ac:dyDescent="0.45">
      <c r="A1078">
        <v>40000958</v>
      </c>
      <c r="B1078" t="s">
        <v>314</v>
      </c>
      <c r="C1078">
        <v>44880</v>
      </c>
      <c r="D1078">
        <v>35328</v>
      </c>
      <c r="E1078">
        <v>20222023</v>
      </c>
      <c r="F1078" t="s">
        <v>17</v>
      </c>
      <c r="G1078" t="s">
        <v>90</v>
      </c>
      <c r="H1078">
        <v>87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 t="s">
        <v>40</v>
      </c>
      <c r="P1078" t="str">
        <f>UPPER(Table1[[#This Row],[Venue]])</f>
        <v>AWAY</v>
      </c>
    </row>
    <row r="1079" spans="1:16" hidden="1" x14ac:dyDescent="0.45">
      <c r="A1079">
        <v>40000958</v>
      </c>
      <c r="B1079" t="s">
        <v>314</v>
      </c>
      <c r="C1079">
        <v>44880</v>
      </c>
      <c r="D1079">
        <v>35328</v>
      </c>
      <c r="E1079">
        <v>20222023</v>
      </c>
      <c r="F1079" t="s">
        <v>17</v>
      </c>
      <c r="G1079" t="s">
        <v>92</v>
      </c>
      <c r="H1079">
        <v>96</v>
      </c>
      <c r="I1079">
        <v>1</v>
      </c>
      <c r="J1079">
        <v>0</v>
      </c>
      <c r="K1079">
        <v>1</v>
      </c>
      <c r="L1079">
        <v>1</v>
      </c>
      <c r="M1079">
        <v>0</v>
      </c>
      <c r="N1079">
        <v>0</v>
      </c>
      <c r="O1079" t="s">
        <v>40</v>
      </c>
      <c r="P1079" t="str">
        <f>UPPER(Table1[[#This Row],[Venue]])</f>
        <v>AWAY</v>
      </c>
    </row>
    <row r="1080" spans="1:16" hidden="1" x14ac:dyDescent="0.45">
      <c r="A1080">
        <v>40000952</v>
      </c>
      <c r="B1080" t="s">
        <v>320</v>
      </c>
      <c r="C1080">
        <v>44881</v>
      </c>
      <c r="D1080">
        <v>35322</v>
      </c>
      <c r="E1080">
        <v>20222023</v>
      </c>
      <c r="F1080" t="s">
        <v>17</v>
      </c>
      <c r="G1080" t="s">
        <v>283</v>
      </c>
      <c r="H1080">
        <v>2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4</v>
      </c>
      <c r="O1080" t="s">
        <v>19</v>
      </c>
      <c r="P1080" t="str">
        <f>UPPER(Table1[[#This Row],[Venue]])</f>
        <v>HOME</v>
      </c>
    </row>
    <row r="1081" spans="1:16" hidden="1" x14ac:dyDescent="0.45">
      <c r="A1081">
        <v>40000952</v>
      </c>
      <c r="B1081" t="s">
        <v>320</v>
      </c>
      <c r="C1081">
        <v>44881</v>
      </c>
      <c r="D1081">
        <v>35322</v>
      </c>
      <c r="E1081">
        <v>20222023</v>
      </c>
      <c r="F1081" t="s">
        <v>17</v>
      </c>
      <c r="G1081" t="s">
        <v>321</v>
      </c>
      <c r="H1081">
        <v>3</v>
      </c>
      <c r="I1081">
        <v>1</v>
      </c>
      <c r="J1081">
        <v>0</v>
      </c>
      <c r="K1081">
        <v>1</v>
      </c>
      <c r="L1081">
        <v>1</v>
      </c>
      <c r="M1081">
        <v>0</v>
      </c>
      <c r="N1081">
        <v>0</v>
      </c>
      <c r="O1081" t="s">
        <v>19</v>
      </c>
      <c r="P1081" t="str">
        <f>UPPER(Table1[[#This Row],[Venue]])</f>
        <v>HOME</v>
      </c>
    </row>
    <row r="1082" spans="1:16" hidden="1" x14ac:dyDescent="0.45">
      <c r="A1082">
        <v>40000952</v>
      </c>
      <c r="B1082" t="s">
        <v>320</v>
      </c>
      <c r="C1082">
        <v>44881</v>
      </c>
      <c r="D1082">
        <v>35322</v>
      </c>
      <c r="E1082">
        <v>20222023</v>
      </c>
      <c r="F1082" t="s">
        <v>17</v>
      </c>
      <c r="G1082" t="s">
        <v>96</v>
      </c>
      <c r="H1082">
        <v>10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 t="s">
        <v>19</v>
      </c>
      <c r="P1082" t="str">
        <f>UPPER(Table1[[#This Row],[Venue]])</f>
        <v>HOME</v>
      </c>
    </row>
    <row r="1083" spans="1:16" hidden="1" x14ac:dyDescent="0.45">
      <c r="A1083">
        <v>40000952</v>
      </c>
      <c r="B1083" t="s">
        <v>320</v>
      </c>
      <c r="C1083">
        <v>44881</v>
      </c>
      <c r="D1083">
        <v>35322</v>
      </c>
      <c r="E1083">
        <v>20222023</v>
      </c>
      <c r="F1083" t="s">
        <v>17</v>
      </c>
      <c r="G1083" t="s">
        <v>98</v>
      </c>
      <c r="H1083">
        <v>16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 t="s">
        <v>19</v>
      </c>
      <c r="P1083" t="str">
        <f>UPPER(Table1[[#This Row],[Venue]])</f>
        <v>HOME</v>
      </c>
    </row>
    <row r="1084" spans="1:16" hidden="1" x14ac:dyDescent="0.45">
      <c r="A1084">
        <v>40000952</v>
      </c>
      <c r="B1084" t="s">
        <v>320</v>
      </c>
      <c r="C1084">
        <v>44881</v>
      </c>
      <c r="D1084">
        <v>35322</v>
      </c>
      <c r="E1084">
        <v>20222023</v>
      </c>
      <c r="F1084" t="s">
        <v>17</v>
      </c>
      <c r="G1084" t="s">
        <v>99</v>
      </c>
      <c r="H1084">
        <v>18</v>
      </c>
      <c r="I1084">
        <v>3</v>
      </c>
      <c r="J1084">
        <v>1</v>
      </c>
      <c r="K1084">
        <v>1</v>
      </c>
      <c r="L1084">
        <v>2</v>
      </c>
      <c r="M1084">
        <v>0</v>
      </c>
      <c r="N1084">
        <v>2</v>
      </c>
      <c r="O1084" t="s">
        <v>19</v>
      </c>
      <c r="P1084" t="str">
        <f>UPPER(Table1[[#This Row],[Venue]])</f>
        <v>HOME</v>
      </c>
    </row>
    <row r="1085" spans="1:16" hidden="1" x14ac:dyDescent="0.45">
      <c r="A1085">
        <v>40000952</v>
      </c>
      <c r="B1085" t="s">
        <v>320</v>
      </c>
      <c r="C1085">
        <v>44881</v>
      </c>
      <c r="D1085">
        <v>35322</v>
      </c>
      <c r="E1085">
        <v>20222023</v>
      </c>
      <c r="F1085" t="s">
        <v>17</v>
      </c>
      <c r="G1085" t="s">
        <v>100</v>
      </c>
      <c r="H1085">
        <v>19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 t="s">
        <v>19</v>
      </c>
      <c r="P1085" t="str">
        <f>UPPER(Table1[[#This Row],[Venue]])</f>
        <v>HOME</v>
      </c>
    </row>
    <row r="1086" spans="1:16" hidden="1" x14ac:dyDescent="0.45">
      <c r="A1086">
        <v>40000952</v>
      </c>
      <c r="B1086" t="s">
        <v>320</v>
      </c>
      <c r="C1086">
        <v>44881</v>
      </c>
      <c r="D1086">
        <v>35322</v>
      </c>
      <c r="E1086">
        <v>20222023</v>
      </c>
      <c r="F1086" t="s">
        <v>17</v>
      </c>
      <c r="G1086" t="s">
        <v>95</v>
      </c>
      <c r="H1086">
        <v>20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 t="s">
        <v>19</v>
      </c>
      <c r="P1086" t="str">
        <f>UPPER(Table1[[#This Row],[Venue]])</f>
        <v>HOME</v>
      </c>
    </row>
    <row r="1087" spans="1:16" hidden="1" x14ac:dyDescent="0.45">
      <c r="A1087">
        <v>40000952</v>
      </c>
      <c r="B1087" t="s">
        <v>320</v>
      </c>
      <c r="C1087">
        <v>44881</v>
      </c>
      <c r="D1087">
        <v>35322</v>
      </c>
      <c r="E1087">
        <v>20222023</v>
      </c>
      <c r="F1087" t="s">
        <v>17</v>
      </c>
      <c r="G1087" t="s">
        <v>101</v>
      </c>
      <c r="H1087">
        <v>23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 t="s">
        <v>19</v>
      </c>
      <c r="P1087" t="str">
        <f>UPPER(Table1[[#This Row],[Venue]])</f>
        <v>HOME</v>
      </c>
    </row>
    <row r="1088" spans="1:16" hidden="1" x14ac:dyDescent="0.45">
      <c r="A1088">
        <v>40000952</v>
      </c>
      <c r="B1088" t="s">
        <v>320</v>
      </c>
      <c r="C1088">
        <v>44881</v>
      </c>
      <c r="D1088">
        <v>35322</v>
      </c>
      <c r="E1088">
        <v>20222023</v>
      </c>
      <c r="F1088" t="s">
        <v>17</v>
      </c>
      <c r="G1088" t="s">
        <v>97</v>
      </c>
      <c r="H1088">
        <v>24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 t="s">
        <v>19</v>
      </c>
      <c r="P1088" t="str">
        <f>UPPER(Table1[[#This Row],[Venue]])</f>
        <v>HOME</v>
      </c>
    </row>
    <row r="1089" spans="1:16" hidden="1" x14ac:dyDescent="0.45">
      <c r="A1089">
        <v>40000952</v>
      </c>
      <c r="B1089" t="s">
        <v>320</v>
      </c>
      <c r="C1089">
        <v>44881</v>
      </c>
      <c r="D1089">
        <v>35322</v>
      </c>
      <c r="E1089">
        <v>20222023</v>
      </c>
      <c r="F1089" t="s">
        <v>17</v>
      </c>
      <c r="G1089" t="s">
        <v>104</v>
      </c>
      <c r="H1089">
        <v>48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 t="s">
        <v>19</v>
      </c>
      <c r="P1089" t="str">
        <f>UPPER(Table1[[#This Row],[Venue]])</f>
        <v>HOME</v>
      </c>
    </row>
    <row r="1090" spans="1:16" hidden="1" x14ac:dyDescent="0.45">
      <c r="A1090">
        <v>40000952</v>
      </c>
      <c r="B1090" t="s">
        <v>320</v>
      </c>
      <c r="C1090">
        <v>44881</v>
      </c>
      <c r="D1090">
        <v>35322</v>
      </c>
      <c r="E1090">
        <v>20222023</v>
      </c>
      <c r="F1090" t="s">
        <v>17</v>
      </c>
      <c r="G1090" t="s">
        <v>106</v>
      </c>
      <c r="H1090">
        <v>67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 t="s">
        <v>19</v>
      </c>
      <c r="P1090" t="str">
        <f>UPPER(Table1[[#This Row],[Venue]])</f>
        <v>HOME</v>
      </c>
    </row>
    <row r="1091" spans="1:16" hidden="1" x14ac:dyDescent="0.45">
      <c r="A1091">
        <v>40000952</v>
      </c>
      <c r="B1091" t="s">
        <v>320</v>
      </c>
      <c r="C1091">
        <v>44881</v>
      </c>
      <c r="D1091">
        <v>35322</v>
      </c>
      <c r="E1091">
        <v>20222023</v>
      </c>
      <c r="F1091" t="s">
        <v>17</v>
      </c>
      <c r="G1091" t="s">
        <v>107</v>
      </c>
      <c r="H1091">
        <v>77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 t="s">
        <v>19</v>
      </c>
      <c r="P1091" t="str">
        <f>UPPER(Table1[[#This Row],[Venue]])</f>
        <v>HOME</v>
      </c>
    </row>
    <row r="1092" spans="1:16" hidden="1" x14ac:dyDescent="0.45">
      <c r="A1092">
        <v>40000952</v>
      </c>
      <c r="B1092" t="s">
        <v>320</v>
      </c>
      <c r="C1092">
        <v>44881</v>
      </c>
      <c r="D1092">
        <v>35322</v>
      </c>
      <c r="E1092">
        <v>20222023</v>
      </c>
      <c r="F1092" t="s">
        <v>17</v>
      </c>
      <c r="G1092" t="s">
        <v>108</v>
      </c>
      <c r="H1092">
        <v>88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2</v>
      </c>
      <c r="O1092" t="s">
        <v>19</v>
      </c>
      <c r="P1092" t="str">
        <f>UPPER(Table1[[#This Row],[Venue]])</f>
        <v>HOME</v>
      </c>
    </row>
    <row r="1093" spans="1:16" hidden="1" x14ac:dyDescent="0.45">
      <c r="A1093">
        <v>40000952</v>
      </c>
      <c r="B1093" t="s">
        <v>320</v>
      </c>
      <c r="C1093">
        <v>44881</v>
      </c>
      <c r="D1093">
        <v>35322</v>
      </c>
      <c r="E1093">
        <v>20222023</v>
      </c>
      <c r="F1093" t="s">
        <v>17</v>
      </c>
      <c r="G1093" t="s">
        <v>109</v>
      </c>
      <c r="H1093">
        <v>91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 t="s">
        <v>19</v>
      </c>
      <c r="P1093" t="str">
        <f>UPPER(Table1[[#This Row],[Venue]])</f>
        <v>HOME</v>
      </c>
    </row>
    <row r="1094" spans="1:16" hidden="1" x14ac:dyDescent="0.45">
      <c r="A1094">
        <v>40000952</v>
      </c>
      <c r="B1094" t="s">
        <v>320</v>
      </c>
      <c r="C1094">
        <v>44881</v>
      </c>
      <c r="D1094">
        <v>35322</v>
      </c>
      <c r="E1094">
        <v>20222023</v>
      </c>
      <c r="F1094" t="s">
        <v>17</v>
      </c>
      <c r="G1094" t="s">
        <v>105</v>
      </c>
      <c r="H1094">
        <v>97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 t="s">
        <v>19</v>
      </c>
      <c r="P1094" t="str">
        <f>UPPER(Table1[[#This Row],[Venue]])</f>
        <v>HOME</v>
      </c>
    </row>
    <row r="1095" spans="1:16" hidden="1" x14ac:dyDescent="0.45">
      <c r="A1095">
        <v>40000952</v>
      </c>
      <c r="B1095" t="s">
        <v>320</v>
      </c>
      <c r="C1095">
        <v>44881</v>
      </c>
      <c r="D1095">
        <v>35322</v>
      </c>
      <c r="E1095">
        <v>20222023</v>
      </c>
      <c r="F1095" t="s">
        <v>17</v>
      </c>
      <c r="G1095" t="s">
        <v>110</v>
      </c>
      <c r="H1095">
        <v>98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 t="s">
        <v>19</v>
      </c>
      <c r="P1095" t="str">
        <f>UPPER(Table1[[#This Row],[Venue]])</f>
        <v>HOME</v>
      </c>
    </row>
    <row r="1096" spans="1:16" hidden="1" x14ac:dyDescent="0.45">
      <c r="A1096">
        <v>40000952</v>
      </c>
      <c r="B1096" t="s">
        <v>320</v>
      </c>
      <c r="C1096">
        <v>44881</v>
      </c>
      <c r="D1096">
        <v>35322</v>
      </c>
      <c r="E1096">
        <v>20222023</v>
      </c>
      <c r="F1096" t="s">
        <v>17</v>
      </c>
      <c r="G1096" t="s">
        <v>190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 t="s">
        <v>40</v>
      </c>
      <c r="P1096" t="str">
        <f>UPPER(Table1[[#This Row],[Venue]])</f>
        <v>AWAY</v>
      </c>
    </row>
    <row r="1097" spans="1:16" hidden="1" x14ac:dyDescent="0.45">
      <c r="A1097">
        <v>40000952</v>
      </c>
      <c r="B1097" t="s">
        <v>320</v>
      </c>
      <c r="C1097">
        <v>44881</v>
      </c>
      <c r="D1097">
        <v>35322</v>
      </c>
      <c r="E1097">
        <v>20222023</v>
      </c>
      <c r="F1097" t="s">
        <v>17</v>
      </c>
      <c r="G1097" t="s">
        <v>59</v>
      </c>
      <c r="H1097">
        <v>2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2</v>
      </c>
      <c r="O1097" t="s">
        <v>40</v>
      </c>
      <c r="P1097" t="str">
        <f>UPPER(Table1[[#This Row],[Venue]])</f>
        <v>AWAY</v>
      </c>
    </row>
    <row r="1098" spans="1:16" hidden="1" x14ac:dyDescent="0.45">
      <c r="A1098">
        <v>40000952</v>
      </c>
      <c r="B1098" t="s">
        <v>320</v>
      </c>
      <c r="C1098">
        <v>44881</v>
      </c>
      <c r="D1098">
        <v>35322</v>
      </c>
      <c r="E1098">
        <v>20222023</v>
      </c>
      <c r="F1098" t="s">
        <v>17</v>
      </c>
      <c r="G1098" t="s">
        <v>60</v>
      </c>
      <c r="H1098">
        <v>4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2</v>
      </c>
      <c r="O1098" t="s">
        <v>40</v>
      </c>
      <c r="P1098" t="str">
        <f>UPPER(Table1[[#This Row],[Venue]])</f>
        <v>AWAY</v>
      </c>
    </row>
    <row r="1099" spans="1:16" hidden="1" x14ac:dyDescent="0.45">
      <c r="A1099">
        <v>40000952</v>
      </c>
      <c r="B1099" t="s">
        <v>320</v>
      </c>
      <c r="C1099">
        <v>44881</v>
      </c>
      <c r="D1099">
        <v>35322</v>
      </c>
      <c r="E1099">
        <v>20222023</v>
      </c>
      <c r="F1099" t="s">
        <v>17</v>
      </c>
      <c r="G1099" t="s">
        <v>279</v>
      </c>
      <c r="H1099">
        <v>5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 t="s">
        <v>40</v>
      </c>
      <c r="P1099" t="str">
        <f>UPPER(Table1[[#This Row],[Venue]])</f>
        <v>AWAY</v>
      </c>
    </row>
    <row r="1100" spans="1:16" hidden="1" x14ac:dyDescent="0.45">
      <c r="A1100">
        <v>40000952</v>
      </c>
      <c r="B1100" t="s">
        <v>320</v>
      </c>
      <c r="C1100">
        <v>44881</v>
      </c>
      <c r="D1100">
        <v>35322</v>
      </c>
      <c r="E1100">
        <v>20222023</v>
      </c>
      <c r="F1100" t="s">
        <v>17</v>
      </c>
      <c r="G1100" t="s">
        <v>61</v>
      </c>
      <c r="H1100">
        <v>6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 t="s">
        <v>40</v>
      </c>
      <c r="P1100" t="str">
        <f>UPPER(Table1[[#This Row],[Venue]])</f>
        <v>AWAY</v>
      </c>
    </row>
    <row r="1101" spans="1:16" hidden="1" x14ac:dyDescent="0.45">
      <c r="A1101">
        <v>40000952</v>
      </c>
      <c r="B1101" t="s">
        <v>320</v>
      </c>
      <c r="C1101">
        <v>44881</v>
      </c>
      <c r="D1101">
        <v>35322</v>
      </c>
      <c r="E1101">
        <v>20222023</v>
      </c>
      <c r="F1101" t="s">
        <v>17</v>
      </c>
      <c r="G1101" t="s">
        <v>63</v>
      </c>
      <c r="H1101">
        <v>10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 t="s">
        <v>40</v>
      </c>
      <c r="P1101" t="str">
        <f>UPPER(Table1[[#This Row],[Venue]])</f>
        <v>AWAY</v>
      </c>
    </row>
    <row r="1102" spans="1:16" hidden="1" x14ac:dyDescent="0.45">
      <c r="A1102">
        <v>40000952</v>
      </c>
      <c r="B1102" t="s">
        <v>320</v>
      </c>
      <c r="C1102">
        <v>44881</v>
      </c>
      <c r="D1102">
        <v>35322</v>
      </c>
      <c r="E1102">
        <v>20222023</v>
      </c>
      <c r="F1102" t="s">
        <v>17</v>
      </c>
      <c r="G1102" t="s">
        <v>127</v>
      </c>
      <c r="H1102">
        <v>11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 t="s">
        <v>40</v>
      </c>
      <c r="P1102" t="str">
        <f>UPPER(Table1[[#This Row],[Venue]])</f>
        <v>AWAY</v>
      </c>
    </row>
    <row r="1103" spans="1:16" hidden="1" x14ac:dyDescent="0.45">
      <c r="A1103">
        <v>40000952</v>
      </c>
      <c r="B1103" t="s">
        <v>320</v>
      </c>
      <c r="C1103">
        <v>44881</v>
      </c>
      <c r="D1103">
        <v>35322</v>
      </c>
      <c r="E1103">
        <v>20222023</v>
      </c>
      <c r="F1103" t="s">
        <v>17</v>
      </c>
      <c r="G1103" t="s">
        <v>64</v>
      </c>
      <c r="H1103">
        <v>14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 t="s">
        <v>40</v>
      </c>
      <c r="P1103" t="str">
        <f>UPPER(Table1[[#This Row],[Venue]])</f>
        <v>AWAY</v>
      </c>
    </row>
    <row r="1104" spans="1:16" hidden="1" x14ac:dyDescent="0.45">
      <c r="A1104">
        <v>40000952</v>
      </c>
      <c r="B1104" t="s">
        <v>320</v>
      </c>
      <c r="C1104">
        <v>44881</v>
      </c>
      <c r="D1104">
        <v>35322</v>
      </c>
      <c r="E1104">
        <v>20222023</v>
      </c>
      <c r="F1104" t="s">
        <v>17</v>
      </c>
      <c r="G1104" t="s">
        <v>66</v>
      </c>
      <c r="H1104">
        <v>19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 t="s">
        <v>40</v>
      </c>
      <c r="P1104" t="str">
        <f>UPPER(Table1[[#This Row],[Venue]])</f>
        <v>AWAY</v>
      </c>
    </row>
    <row r="1105" spans="1:16" hidden="1" x14ac:dyDescent="0.45">
      <c r="A1105">
        <v>40000952</v>
      </c>
      <c r="B1105" t="s">
        <v>320</v>
      </c>
      <c r="C1105">
        <v>44881</v>
      </c>
      <c r="D1105">
        <v>35322</v>
      </c>
      <c r="E1105">
        <v>20222023</v>
      </c>
      <c r="F1105" t="s">
        <v>17</v>
      </c>
      <c r="G1105" t="s">
        <v>67</v>
      </c>
      <c r="H1105">
        <v>21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 t="s">
        <v>40</v>
      </c>
      <c r="P1105" t="str">
        <f>UPPER(Table1[[#This Row],[Venue]])</f>
        <v>AWAY</v>
      </c>
    </row>
    <row r="1106" spans="1:16" hidden="1" x14ac:dyDescent="0.45">
      <c r="A1106">
        <v>40000952</v>
      </c>
      <c r="B1106" t="s">
        <v>320</v>
      </c>
      <c r="C1106">
        <v>44881</v>
      </c>
      <c r="D1106">
        <v>35322</v>
      </c>
      <c r="E1106">
        <v>20222023</v>
      </c>
      <c r="F1106" t="s">
        <v>17</v>
      </c>
      <c r="G1106" t="s">
        <v>68</v>
      </c>
      <c r="H1106">
        <v>25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 t="s">
        <v>40</v>
      </c>
      <c r="P1106" t="str">
        <f>UPPER(Table1[[#This Row],[Venue]])</f>
        <v>AWAY</v>
      </c>
    </row>
    <row r="1107" spans="1:16" hidden="1" x14ac:dyDescent="0.45">
      <c r="A1107">
        <v>40000952</v>
      </c>
      <c r="B1107" t="s">
        <v>320</v>
      </c>
      <c r="C1107">
        <v>44881</v>
      </c>
      <c r="D1107">
        <v>35322</v>
      </c>
      <c r="E1107">
        <v>20222023</v>
      </c>
      <c r="F1107" t="s">
        <v>17</v>
      </c>
      <c r="G1107" t="s">
        <v>322</v>
      </c>
      <c r="H1107">
        <v>40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 t="s">
        <v>40</v>
      </c>
      <c r="P1107" t="str">
        <f>UPPER(Table1[[#This Row],[Venue]])</f>
        <v>AWAY</v>
      </c>
    </row>
    <row r="1108" spans="1:16" hidden="1" x14ac:dyDescent="0.45">
      <c r="A1108">
        <v>40000952</v>
      </c>
      <c r="B1108" t="s">
        <v>320</v>
      </c>
      <c r="C1108">
        <v>44881</v>
      </c>
      <c r="D1108">
        <v>35322</v>
      </c>
      <c r="E1108">
        <v>20222023</v>
      </c>
      <c r="F1108" t="s">
        <v>17</v>
      </c>
      <c r="G1108" t="s">
        <v>69</v>
      </c>
      <c r="H1108">
        <v>45</v>
      </c>
      <c r="I1108">
        <v>2</v>
      </c>
      <c r="J1108">
        <v>0</v>
      </c>
      <c r="K1108">
        <v>1</v>
      </c>
      <c r="L1108">
        <v>2</v>
      </c>
      <c r="M1108">
        <v>0</v>
      </c>
      <c r="N1108">
        <v>0</v>
      </c>
      <c r="O1108" t="s">
        <v>40</v>
      </c>
      <c r="P1108" t="str">
        <f>UPPER(Table1[[#This Row],[Venue]])</f>
        <v>AWAY</v>
      </c>
    </row>
    <row r="1109" spans="1:16" hidden="1" x14ac:dyDescent="0.45">
      <c r="A1109">
        <v>40000952</v>
      </c>
      <c r="B1109" t="s">
        <v>320</v>
      </c>
      <c r="C1109">
        <v>44881</v>
      </c>
      <c r="D1109">
        <v>35322</v>
      </c>
      <c r="E1109">
        <v>20222023</v>
      </c>
      <c r="F1109" t="s">
        <v>17</v>
      </c>
      <c r="G1109" t="s">
        <v>58</v>
      </c>
      <c r="H1109">
        <v>47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 t="s">
        <v>40</v>
      </c>
      <c r="P1109" t="str">
        <f>UPPER(Table1[[#This Row],[Venue]])</f>
        <v>AWAY</v>
      </c>
    </row>
    <row r="1110" spans="1:16" hidden="1" x14ac:dyDescent="0.45">
      <c r="A1110">
        <v>40000952</v>
      </c>
      <c r="B1110" t="s">
        <v>320</v>
      </c>
      <c r="C1110">
        <v>44881</v>
      </c>
      <c r="D1110">
        <v>35322</v>
      </c>
      <c r="E1110">
        <v>20222023</v>
      </c>
      <c r="F1110" t="s">
        <v>17</v>
      </c>
      <c r="G1110" t="s">
        <v>71</v>
      </c>
      <c r="H1110">
        <v>55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 t="s">
        <v>40</v>
      </c>
      <c r="P1110" t="str">
        <f>UPPER(Table1[[#This Row],[Venue]])</f>
        <v>AWAY</v>
      </c>
    </row>
    <row r="1111" spans="1:16" hidden="1" x14ac:dyDescent="0.45">
      <c r="A1111">
        <v>40000952</v>
      </c>
      <c r="B1111" t="s">
        <v>320</v>
      </c>
      <c r="C1111">
        <v>44881</v>
      </c>
      <c r="D1111">
        <v>35322</v>
      </c>
      <c r="E1111">
        <v>20222023</v>
      </c>
      <c r="F1111" t="s">
        <v>17</v>
      </c>
      <c r="G1111" t="s">
        <v>72</v>
      </c>
      <c r="H1111">
        <v>86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 t="s">
        <v>40</v>
      </c>
      <c r="P1111" t="str">
        <f>UPPER(Table1[[#This Row],[Venue]])</f>
        <v>AWAY</v>
      </c>
    </row>
    <row r="1112" spans="1:16" hidden="1" x14ac:dyDescent="0.45">
      <c r="A1112">
        <v>40000952</v>
      </c>
      <c r="B1112" t="s">
        <v>320</v>
      </c>
      <c r="C1112">
        <v>44881</v>
      </c>
      <c r="D1112">
        <v>35322</v>
      </c>
      <c r="E1112">
        <v>20222023</v>
      </c>
      <c r="F1112" t="s">
        <v>17</v>
      </c>
      <c r="G1112" t="s">
        <v>191</v>
      </c>
      <c r="H1112">
        <v>89</v>
      </c>
      <c r="I1112">
        <v>1</v>
      </c>
      <c r="J1112">
        <v>0</v>
      </c>
      <c r="K1112">
        <v>1</v>
      </c>
      <c r="L1112">
        <v>1</v>
      </c>
      <c r="M1112">
        <v>0</v>
      </c>
      <c r="N1112">
        <v>4</v>
      </c>
      <c r="O1112" t="s">
        <v>40</v>
      </c>
      <c r="P1112" t="str">
        <f>UPPER(Table1[[#This Row],[Venue]])</f>
        <v>AWAY</v>
      </c>
    </row>
    <row r="1113" spans="1:16" hidden="1" x14ac:dyDescent="0.45">
      <c r="A1113">
        <v>40000952</v>
      </c>
      <c r="B1113" t="s">
        <v>320</v>
      </c>
      <c r="C1113">
        <v>44881</v>
      </c>
      <c r="D1113">
        <v>35322</v>
      </c>
      <c r="E1113">
        <v>20222023</v>
      </c>
      <c r="F1113" t="s">
        <v>17</v>
      </c>
      <c r="G1113" t="s">
        <v>73</v>
      </c>
      <c r="H1113">
        <v>90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 t="s">
        <v>40</v>
      </c>
      <c r="P1113" t="str">
        <f>UPPER(Table1[[#This Row],[Venue]])</f>
        <v>AWAY</v>
      </c>
    </row>
    <row r="1114" spans="1:16" hidden="1" x14ac:dyDescent="0.45">
      <c r="A1114">
        <v>40000952</v>
      </c>
      <c r="B1114" t="s">
        <v>320</v>
      </c>
      <c r="C1114">
        <v>44881</v>
      </c>
      <c r="D1114">
        <v>35322</v>
      </c>
      <c r="E1114">
        <v>20222023</v>
      </c>
      <c r="F1114" t="s">
        <v>17</v>
      </c>
      <c r="G1114" t="s">
        <v>74</v>
      </c>
      <c r="H1114">
        <v>92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0</v>
      </c>
      <c r="O1114" t="s">
        <v>40</v>
      </c>
      <c r="P1114" t="str">
        <f>UPPER(Table1[[#This Row],[Venue]])</f>
        <v>AWAY</v>
      </c>
    </row>
    <row r="1115" spans="1:16" hidden="1" x14ac:dyDescent="0.45">
      <c r="A1115">
        <v>40000952</v>
      </c>
      <c r="B1115" t="s">
        <v>320</v>
      </c>
      <c r="C1115">
        <v>44881</v>
      </c>
      <c r="D1115">
        <v>35322</v>
      </c>
      <c r="E1115">
        <v>20222023</v>
      </c>
      <c r="F1115" t="s">
        <v>17</v>
      </c>
      <c r="G1115" t="s">
        <v>76</v>
      </c>
      <c r="H1115">
        <v>99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 t="s">
        <v>40</v>
      </c>
      <c r="P1115" t="str">
        <f>UPPER(Table1[[#This Row],[Venue]])</f>
        <v>AWAY</v>
      </c>
    </row>
    <row r="1116" spans="1:16" hidden="1" x14ac:dyDescent="0.45">
      <c r="A1116">
        <v>40000960</v>
      </c>
      <c r="B1116" t="s">
        <v>323</v>
      </c>
      <c r="C1116">
        <v>44884</v>
      </c>
      <c r="D1116">
        <v>35330</v>
      </c>
      <c r="E1116">
        <v>20222023</v>
      </c>
      <c r="F1116" t="s">
        <v>17</v>
      </c>
      <c r="G1116" t="s">
        <v>239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 t="s">
        <v>19</v>
      </c>
      <c r="P1116" t="str">
        <f>UPPER(Table1[[#This Row],[Venue]])</f>
        <v>HOME</v>
      </c>
    </row>
    <row r="1117" spans="1:16" hidden="1" x14ac:dyDescent="0.45">
      <c r="A1117">
        <v>40000960</v>
      </c>
      <c r="B1117" t="s">
        <v>323</v>
      </c>
      <c r="C1117">
        <v>44884</v>
      </c>
      <c r="D1117">
        <v>35330</v>
      </c>
      <c r="E1117">
        <v>20222023</v>
      </c>
      <c r="F1117" t="s">
        <v>17</v>
      </c>
      <c r="G1117" t="s">
        <v>240</v>
      </c>
      <c r="H1117">
        <v>3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0</v>
      </c>
      <c r="O1117" t="s">
        <v>19</v>
      </c>
      <c r="P1117" t="str">
        <f>UPPER(Table1[[#This Row],[Venue]])</f>
        <v>HOME</v>
      </c>
    </row>
    <row r="1118" spans="1:16" hidden="1" x14ac:dyDescent="0.45">
      <c r="A1118">
        <v>40000960</v>
      </c>
      <c r="B1118" t="s">
        <v>323</v>
      </c>
      <c r="C1118">
        <v>44884</v>
      </c>
      <c r="D1118">
        <v>35330</v>
      </c>
      <c r="E1118">
        <v>20222023</v>
      </c>
      <c r="F1118" t="s">
        <v>17</v>
      </c>
      <c r="G1118" t="s">
        <v>241</v>
      </c>
      <c r="H1118">
        <v>4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 t="s">
        <v>19</v>
      </c>
      <c r="P1118" t="str">
        <f>UPPER(Table1[[#This Row],[Venue]])</f>
        <v>HOME</v>
      </c>
    </row>
    <row r="1119" spans="1:16" hidden="1" x14ac:dyDescent="0.45">
      <c r="A1119">
        <v>40000960</v>
      </c>
      <c r="B1119" t="s">
        <v>323</v>
      </c>
      <c r="C1119">
        <v>44884</v>
      </c>
      <c r="D1119">
        <v>35330</v>
      </c>
      <c r="E1119">
        <v>20222023</v>
      </c>
      <c r="F1119" t="s">
        <v>17</v>
      </c>
      <c r="G1119" t="s">
        <v>274</v>
      </c>
      <c r="H1119">
        <v>5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 t="s">
        <v>19</v>
      </c>
      <c r="P1119" t="str">
        <f>UPPER(Table1[[#This Row],[Venue]])</f>
        <v>HOME</v>
      </c>
    </row>
    <row r="1120" spans="1:16" hidden="1" x14ac:dyDescent="0.45">
      <c r="A1120">
        <v>40000960</v>
      </c>
      <c r="B1120" t="s">
        <v>323</v>
      </c>
      <c r="C1120">
        <v>44884</v>
      </c>
      <c r="D1120">
        <v>35330</v>
      </c>
      <c r="E1120">
        <v>20222023</v>
      </c>
      <c r="F1120" t="s">
        <v>17</v>
      </c>
      <c r="G1120" t="s">
        <v>275</v>
      </c>
      <c r="H1120">
        <v>7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 t="s">
        <v>19</v>
      </c>
      <c r="P1120" t="str">
        <f>UPPER(Table1[[#This Row],[Venue]])</f>
        <v>HOME</v>
      </c>
    </row>
    <row r="1121" spans="1:16" hidden="1" x14ac:dyDescent="0.45">
      <c r="A1121">
        <v>40000960</v>
      </c>
      <c r="B1121" t="s">
        <v>323</v>
      </c>
      <c r="C1121">
        <v>44884</v>
      </c>
      <c r="D1121">
        <v>35330</v>
      </c>
      <c r="E1121">
        <v>20222023</v>
      </c>
      <c r="F1121" t="s">
        <v>17</v>
      </c>
      <c r="G1121" t="s">
        <v>276</v>
      </c>
      <c r="H1121">
        <v>9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 t="s">
        <v>19</v>
      </c>
      <c r="P1121" t="str">
        <f>UPPER(Table1[[#This Row],[Venue]])</f>
        <v>HOME</v>
      </c>
    </row>
    <row r="1122" spans="1:16" hidden="1" x14ac:dyDescent="0.45">
      <c r="A1122">
        <v>40000960</v>
      </c>
      <c r="B1122" t="s">
        <v>323</v>
      </c>
      <c r="C1122">
        <v>44884</v>
      </c>
      <c r="D1122">
        <v>35330</v>
      </c>
      <c r="E1122">
        <v>20222023</v>
      </c>
      <c r="F1122" t="s">
        <v>17</v>
      </c>
      <c r="G1122" t="s">
        <v>242</v>
      </c>
      <c r="H1122">
        <v>14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 t="s">
        <v>19</v>
      </c>
      <c r="P1122" t="str">
        <f>UPPER(Table1[[#This Row],[Venue]])</f>
        <v>HOME</v>
      </c>
    </row>
    <row r="1123" spans="1:16" hidden="1" x14ac:dyDescent="0.45">
      <c r="A1123">
        <v>40000960</v>
      </c>
      <c r="B1123" t="s">
        <v>323</v>
      </c>
      <c r="C1123">
        <v>44884</v>
      </c>
      <c r="D1123">
        <v>35330</v>
      </c>
      <c r="E1123">
        <v>20222023</v>
      </c>
      <c r="F1123" t="s">
        <v>17</v>
      </c>
      <c r="G1123" t="s">
        <v>244</v>
      </c>
      <c r="H1123">
        <v>20</v>
      </c>
      <c r="I1123">
        <v>1</v>
      </c>
      <c r="J1123">
        <v>0</v>
      </c>
      <c r="K1123">
        <v>1</v>
      </c>
      <c r="L1123">
        <v>1</v>
      </c>
      <c r="M1123">
        <v>0</v>
      </c>
      <c r="N1123">
        <v>0</v>
      </c>
      <c r="O1123" t="s">
        <v>19</v>
      </c>
      <c r="P1123" t="str">
        <f>UPPER(Table1[[#This Row],[Venue]])</f>
        <v>HOME</v>
      </c>
    </row>
    <row r="1124" spans="1:16" hidden="1" x14ac:dyDescent="0.45">
      <c r="A1124">
        <v>40000960</v>
      </c>
      <c r="B1124" t="s">
        <v>323</v>
      </c>
      <c r="C1124">
        <v>44884</v>
      </c>
      <c r="D1124">
        <v>35330</v>
      </c>
      <c r="E1124">
        <v>20222023</v>
      </c>
      <c r="F1124" t="s">
        <v>17</v>
      </c>
      <c r="G1124" t="s">
        <v>245</v>
      </c>
      <c r="H1124">
        <v>22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 t="s">
        <v>19</v>
      </c>
      <c r="P1124" t="str">
        <f>UPPER(Table1[[#This Row],[Venue]])</f>
        <v>HOME</v>
      </c>
    </row>
    <row r="1125" spans="1:16" hidden="1" x14ac:dyDescent="0.45">
      <c r="A1125">
        <v>40000960</v>
      </c>
      <c r="B1125" t="s">
        <v>323</v>
      </c>
      <c r="C1125">
        <v>44884</v>
      </c>
      <c r="D1125">
        <v>35330</v>
      </c>
      <c r="E1125">
        <v>20222023</v>
      </c>
      <c r="F1125" t="s">
        <v>17</v>
      </c>
      <c r="G1125" t="s">
        <v>247</v>
      </c>
      <c r="H1125">
        <v>27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 t="s">
        <v>19</v>
      </c>
      <c r="P1125" t="str">
        <f>UPPER(Table1[[#This Row],[Venue]])</f>
        <v>HOME</v>
      </c>
    </row>
    <row r="1126" spans="1:16" hidden="1" x14ac:dyDescent="0.45">
      <c r="A1126">
        <v>40000960</v>
      </c>
      <c r="B1126" t="s">
        <v>323</v>
      </c>
      <c r="C1126">
        <v>44884</v>
      </c>
      <c r="D1126">
        <v>35330</v>
      </c>
      <c r="E1126">
        <v>20222023</v>
      </c>
      <c r="F1126" t="s">
        <v>17</v>
      </c>
      <c r="G1126" t="s">
        <v>248</v>
      </c>
      <c r="H1126">
        <v>31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 t="s">
        <v>19</v>
      </c>
      <c r="P1126" t="str">
        <f>UPPER(Table1[[#This Row],[Venue]])</f>
        <v>HOME</v>
      </c>
    </row>
    <row r="1127" spans="1:16" hidden="1" x14ac:dyDescent="0.45">
      <c r="A1127">
        <v>40000960</v>
      </c>
      <c r="B1127" t="s">
        <v>323</v>
      </c>
      <c r="C1127">
        <v>44884</v>
      </c>
      <c r="D1127">
        <v>35330</v>
      </c>
      <c r="E1127">
        <v>20222023</v>
      </c>
      <c r="F1127" t="s">
        <v>17</v>
      </c>
      <c r="G1127" t="s">
        <v>249</v>
      </c>
      <c r="H1127">
        <v>41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 t="s">
        <v>19</v>
      </c>
      <c r="P1127" t="str">
        <f>UPPER(Table1[[#This Row],[Venue]])</f>
        <v>HOME</v>
      </c>
    </row>
    <row r="1128" spans="1:16" hidden="1" x14ac:dyDescent="0.45">
      <c r="A1128">
        <v>40000960</v>
      </c>
      <c r="B1128" t="s">
        <v>323</v>
      </c>
      <c r="C1128">
        <v>44884</v>
      </c>
      <c r="D1128">
        <v>35330</v>
      </c>
      <c r="E1128">
        <v>20222023</v>
      </c>
      <c r="F1128" t="s">
        <v>17</v>
      </c>
      <c r="G1128" t="s">
        <v>250</v>
      </c>
      <c r="H1128">
        <v>42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 t="s">
        <v>19</v>
      </c>
      <c r="P1128" t="str">
        <f>UPPER(Table1[[#This Row],[Venue]])</f>
        <v>HOME</v>
      </c>
    </row>
    <row r="1129" spans="1:16" hidden="1" x14ac:dyDescent="0.45">
      <c r="A1129">
        <v>40000960</v>
      </c>
      <c r="B1129" t="s">
        <v>323</v>
      </c>
      <c r="C1129">
        <v>44884</v>
      </c>
      <c r="D1129">
        <v>35330</v>
      </c>
      <c r="E1129">
        <v>20222023</v>
      </c>
      <c r="F1129" t="s">
        <v>17</v>
      </c>
      <c r="G1129" t="s">
        <v>251</v>
      </c>
      <c r="H1129">
        <v>50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 t="s">
        <v>19</v>
      </c>
      <c r="P1129" t="str">
        <f>UPPER(Table1[[#This Row],[Venue]])</f>
        <v>HOME</v>
      </c>
    </row>
    <row r="1130" spans="1:16" hidden="1" x14ac:dyDescent="0.45">
      <c r="A1130">
        <v>40000960</v>
      </c>
      <c r="B1130" t="s">
        <v>323</v>
      </c>
      <c r="C1130">
        <v>44884</v>
      </c>
      <c r="D1130">
        <v>35330</v>
      </c>
      <c r="E1130">
        <v>20222023</v>
      </c>
      <c r="F1130" t="s">
        <v>17</v>
      </c>
      <c r="G1130" t="s">
        <v>252</v>
      </c>
      <c r="H1130">
        <v>63</v>
      </c>
      <c r="I1130">
        <v>1</v>
      </c>
      <c r="J1130">
        <v>0</v>
      </c>
      <c r="K1130">
        <v>1</v>
      </c>
      <c r="L1130">
        <v>1</v>
      </c>
      <c r="M1130">
        <v>0</v>
      </c>
      <c r="N1130">
        <v>0</v>
      </c>
      <c r="O1130" t="s">
        <v>19</v>
      </c>
      <c r="P1130" t="str">
        <f>UPPER(Table1[[#This Row],[Venue]])</f>
        <v>HOME</v>
      </c>
    </row>
    <row r="1131" spans="1:16" hidden="1" x14ac:dyDescent="0.45">
      <c r="A1131">
        <v>40000960</v>
      </c>
      <c r="B1131" t="s">
        <v>323</v>
      </c>
      <c r="C1131">
        <v>44884</v>
      </c>
      <c r="D1131">
        <v>35330</v>
      </c>
      <c r="E1131">
        <v>20222023</v>
      </c>
      <c r="F1131" t="s">
        <v>17</v>
      </c>
      <c r="G1131" t="s">
        <v>253</v>
      </c>
      <c r="H1131">
        <v>69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 t="s">
        <v>19</v>
      </c>
      <c r="P1131" t="str">
        <f>UPPER(Table1[[#This Row],[Venue]])</f>
        <v>HOME</v>
      </c>
    </row>
    <row r="1132" spans="1:16" hidden="1" x14ac:dyDescent="0.45">
      <c r="A1132">
        <v>40000960</v>
      </c>
      <c r="B1132" t="s">
        <v>323</v>
      </c>
      <c r="C1132">
        <v>44884</v>
      </c>
      <c r="D1132">
        <v>35330</v>
      </c>
      <c r="E1132">
        <v>20222023</v>
      </c>
      <c r="F1132" t="s">
        <v>17</v>
      </c>
      <c r="G1132" t="s">
        <v>254</v>
      </c>
      <c r="H1132">
        <v>77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 t="s">
        <v>19</v>
      </c>
      <c r="P1132" t="str">
        <f>UPPER(Table1[[#This Row],[Venue]])</f>
        <v>HOME</v>
      </c>
    </row>
    <row r="1133" spans="1:16" hidden="1" x14ac:dyDescent="0.45">
      <c r="A1133">
        <v>40000960</v>
      </c>
      <c r="B1133" t="s">
        <v>323</v>
      </c>
      <c r="C1133">
        <v>44884</v>
      </c>
      <c r="D1133">
        <v>35330</v>
      </c>
      <c r="E1133">
        <v>20222023</v>
      </c>
      <c r="F1133" t="s">
        <v>17</v>
      </c>
      <c r="G1133" t="s">
        <v>255</v>
      </c>
      <c r="H1133">
        <v>88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 t="s">
        <v>19</v>
      </c>
      <c r="P1133" t="str">
        <f>UPPER(Table1[[#This Row],[Venue]])</f>
        <v>HOME</v>
      </c>
    </row>
    <row r="1134" spans="1:16" hidden="1" x14ac:dyDescent="0.45">
      <c r="A1134">
        <v>40000960</v>
      </c>
      <c r="B1134" t="s">
        <v>323</v>
      </c>
      <c r="C1134">
        <v>44884</v>
      </c>
      <c r="D1134">
        <v>35330</v>
      </c>
      <c r="E1134">
        <v>20222023</v>
      </c>
      <c r="F1134" t="s">
        <v>17</v>
      </c>
      <c r="G1134" t="s">
        <v>256</v>
      </c>
      <c r="H1134">
        <v>97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 t="s">
        <v>19</v>
      </c>
      <c r="P1134" t="str">
        <f>UPPER(Table1[[#This Row],[Venue]])</f>
        <v>HOME</v>
      </c>
    </row>
    <row r="1135" spans="1:16" hidden="1" x14ac:dyDescent="0.45">
      <c r="A1135">
        <v>40000960</v>
      </c>
      <c r="B1135" t="s">
        <v>323</v>
      </c>
      <c r="C1135">
        <v>44884</v>
      </c>
      <c r="D1135">
        <v>35330</v>
      </c>
      <c r="E1135">
        <v>20222023</v>
      </c>
      <c r="F1135" t="s">
        <v>17</v>
      </c>
      <c r="G1135" t="s">
        <v>283</v>
      </c>
      <c r="H1135">
        <v>2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 t="s">
        <v>40</v>
      </c>
      <c r="P1135" t="str">
        <f>UPPER(Table1[[#This Row],[Venue]])</f>
        <v>AWAY</v>
      </c>
    </row>
    <row r="1136" spans="1:16" hidden="1" x14ac:dyDescent="0.45">
      <c r="A1136">
        <v>40000960</v>
      </c>
      <c r="B1136" t="s">
        <v>323</v>
      </c>
      <c r="C1136">
        <v>44884</v>
      </c>
      <c r="D1136">
        <v>35330</v>
      </c>
      <c r="E1136">
        <v>20222023</v>
      </c>
      <c r="F1136" t="s">
        <v>17</v>
      </c>
      <c r="G1136" t="s">
        <v>321</v>
      </c>
      <c r="H1136">
        <v>3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 t="s">
        <v>40</v>
      </c>
      <c r="P1136" t="str">
        <f>UPPER(Table1[[#This Row],[Venue]])</f>
        <v>AWAY</v>
      </c>
    </row>
    <row r="1137" spans="1:16" hidden="1" x14ac:dyDescent="0.45">
      <c r="A1137">
        <v>40000960</v>
      </c>
      <c r="B1137" t="s">
        <v>323</v>
      </c>
      <c r="C1137">
        <v>44884</v>
      </c>
      <c r="D1137">
        <v>35330</v>
      </c>
      <c r="E1137">
        <v>20222023</v>
      </c>
      <c r="F1137" t="s">
        <v>17</v>
      </c>
      <c r="G1137" t="s">
        <v>324</v>
      </c>
      <c r="H1137">
        <v>7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 t="s">
        <v>40</v>
      </c>
      <c r="P1137" t="str">
        <f>UPPER(Table1[[#This Row],[Venue]])</f>
        <v>AWAY</v>
      </c>
    </row>
    <row r="1138" spans="1:16" hidden="1" x14ac:dyDescent="0.45">
      <c r="A1138">
        <v>40000960</v>
      </c>
      <c r="B1138" t="s">
        <v>323</v>
      </c>
      <c r="C1138">
        <v>44884</v>
      </c>
      <c r="D1138">
        <v>35330</v>
      </c>
      <c r="E1138">
        <v>20222023</v>
      </c>
      <c r="F1138" t="s">
        <v>17</v>
      </c>
      <c r="G1138" t="s">
        <v>98</v>
      </c>
      <c r="H1138">
        <v>16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 t="s">
        <v>40</v>
      </c>
      <c r="P1138" t="str">
        <f>UPPER(Table1[[#This Row],[Venue]])</f>
        <v>AWAY</v>
      </c>
    </row>
    <row r="1139" spans="1:16" hidden="1" x14ac:dyDescent="0.45">
      <c r="A1139">
        <v>40000960</v>
      </c>
      <c r="B1139" t="s">
        <v>323</v>
      </c>
      <c r="C1139">
        <v>44884</v>
      </c>
      <c r="D1139">
        <v>35330</v>
      </c>
      <c r="E1139">
        <v>20222023</v>
      </c>
      <c r="F1139" t="s">
        <v>17</v>
      </c>
      <c r="G1139" t="s">
        <v>99</v>
      </c>
      <c r="H1139">
        <v>18</v>
      </c>
      <c r="I1139">
        <v>2</v>
      </c>
      <c r="J1139">
        <v>1</v>
      </c>
      <c r="K1139">
        <v>1</v>
      </c>
      <c r="L1139">
        <v>1</v>
      </c>
      <c r="M1139">
        <v>0</v>
      </c>
      <c r="N1139">
        <v>0</v>
      </c>
      <c r="O1139" t="s">
        <v>40</v>
      </c>
      <c r="P1139" t="str">
        <f>UPPER(Table1[[#This Row],[Venue]])</f>
        <v>AWAY</v>
      </c>
    </row>
    <row r="1140" spans="1:16" hidden="1" x14ac:dyDescent="0.45">
      <c r="A1140">
        <v>40000960</v>
      </c>
      <c r="B1140" t="s">
        <v>323</v>
      </c>
      <c r="C1140">
        <v>44884</v>
      </c>
      <c r="D1140">
        <v>35330</v>
      </c>
      <c r="E1140">
        <v>20222023</v>
      </c>
      <c r="F1140" t="s">
        <v>17</v>
      </c>
      <c r="G1140" t="s">
        <v>100</v>
      </c>
      <c r="H1140">
        <v>19</v>
      </c>
      <c r="I1140">
        <v>2</v>
      </c>
      <c r="J1140">
        <v>0</v>
      </c>
      <c r="K1140">
        <v>1</v>
      </c>
      <c r="L1140">
        <v>2</v>
      </c>
      <c r="M1140">
        <v>0</v>
      </c>
      <c r="N1140">
        <v>0</v>
      </c>
      <c r="O1140" t="s">
        <v>40</v>
      </c>
      <c r="P1140" t="str">
        <f>UPPER(Table1[[#This Row],[Venue]])</f>
        <v>AWAY</v>
      </c>
    </row>
    <row r="1141" spans="1:16" hidden="1" x14ac:dyDescent="0.45">
      <c r="A1141">
        <v>40000960</v>
      </c>
      <c r="B1141" t="s">
        <v>323</v>
      </c>
      <c r="C1141">
        <v>44884</v>
      </c>
      <c r="D1141">
        <v>35330</v>
      </c>
      <c r="E1141">
        <v>20222023</v>
      </c>
      <c r="F1141" t="s">
        <v>17</v>
      </c>
      <c r="G1141" t="s">
        <v>95</v>
      </c>
      <c r="H1141">
        <v>20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 t="s">
        <v>40</v>
      </c>
      <c r="P1141" t="str">
        <f>UPPER(Table1[[#This Row],[Venue]])</f>
        <v>AWAY</v>
      </c>
    </row>
    <row r="1142" spans="1:16" hidden="1" x14ac:dyDescent="0.45">
      <c r="A1142">
        <v>40000960</v>
      </c>
      <c r="B1142" t="s">
        <v>323</v>
      </c>
      <c r="C1142">
        <v>44884</v>
      </c>
      <c r="D1142">
        <v>35330</v>
      </c>
      <c r="E1142">
        <v>20222023</v>
      </c>
      <c r="F1142" t="s">
        <v>17</v>
      </c>
      <c r="G1142" t="s">
        <v>101</v>
      </c>
      <c r="H1142">
        <v>23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 t="s">
        <v>40</v>
      </c>
      <c r="P1142" t="str">
        <f>UPPER(Table1[[#This Row],[Venue]])</f>
        <v>AWAY</v>
      </c>
    </row>
    <row r="1143" spans="1:16" hidden="1" x14ac:dyDescent="0.45">
      <c r="A1143">
        <v>40000960</v>
      </c>
      <c r="B1143" t="s">
        <v>323</v>
      </c>
      <c r="C1143">
        <v>44884</v>
      </c>
      <c r="D1143">
        <v>35330</v>
      </c>
      <c r="E1143">
        <v>20222023</v>
      </c>
      <c r="F1143" t="s">
        <v>17</v>
      </c>
      <c r="G1143" t="s">
        <v>97</v>
      </c>
      <c r="H1143">
        <v>24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 t="s">
        <v>40</v>
      </c>
      <c r="P1143" t="str">
        <f>UPPER(Table1[[#This Row],[Venue]])</f>
        <v>AWAY</v>
      </c>
    </row>
    <row r="1144" spans="1:16" hidden="1" x14ac:dyDescent="0.45">
      <c r="A1144">
        <v>40000960</v>
      </c>
      <c r="B1144" t="s">
        <v>323</v>
      </c>
      <c r="C1144">
        <v>44884</v>
      </c>
      <c r="D1144">
        <v>35330</v>
      </c>
      <c r="E1144">
        <v>20222023</v>
      </c>
      <c r="F1144" t="s">
        <v>17</v>
      </c>
      <c r="G1144" t="s">
        <v>104</v>
      </c>
      <c r="H1144">
        <v>48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 t="s">
        <v>40</v>
      </c>
      <c r="P1144" t="str">
        <f>UPPER(Table1[[#This Row],[Venue]])</f>
        <v>AWAY</v>
      </c>
    </row>
    <row r="1145" spans="1:16" hidden="1" x14ac:dyDescent="0.45">
      <c r="A1145">
        <v>40000960</v>
      </c>
      <c r="B1145" t="s">
        <v>323</v>
      </c>
      <c r="C1145">
        <v>44884</v>
      </c>
      <c r="D1145">
        <v>35330</v>
      </c>
      <c r="E1145">
        <v>20222023</v>
      </c>
      <c r="F1145" t="s">
        <v>17</v>
      </c>
      <c r="G1145" t="s">
        <v>106</v>
      </c>
      <c r="H1145">
        <v>67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 t="s">
        <v>40</v>
      </c>
      <c r="P1145" t="str">
        <f>UPPER(Table1[[#This Row],[Venue]])</f>
        <v>AWAY</v>
      </c>
    </row>
    <row r="1146" spans="1:16" hidden="1" x14ac:dyDescent="0.45">
      <c r="A1146">
        <v>40000960</v>
      </c>
      <c r="B1146" t="s">
        <v>323</v>
      </c>
      <c r="C1146">
        <v>44884</v>
      </c>
      <c r="D1146">
        <v>35330</v>
      </c>
      <c r="E1146">
        <v>20222023</v>
      </c>
      <c r="F1146" t="s">
        <v>17</v>
      </c>
      <c r="G1146" t="s">
        <v>107</v>
      </c>
      <c r="H1146">
        <v>77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 t="s">
        <v>40</v>
      </c>
      <c r="P1146" t="str">
        <f>UPPER(Table1[[#This Row],[Venue]])</f>
        <v>AWAY</v>
      </c>
    </row>
    <row r="1147" spans="1:16" hidden="1" x14ac:dyDescent="0.45">
      <c r="A1147">
        <v>40000960</v>
      </c>
      <c r="B1147" t="s">
        <v>323</v>
      </c>
      <c r="C1147">
        <v>44884</v>
      </c>
      <c r="D1147">
        <v>35330</v>
      </c>
      <c r="E1147">
        <v>20222023</v>
      </c>
      <c r="F1147" t="s">
        <v>17</v>
      </c>
      <c r="G1147" t="s">
        <v>108</v>
      </c>
      <c r="H1147">
        <v>88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 t="s">
        <v>40</v>
      </c>
      <c r="P1147" t="str">
        <f>UPPER(Table1[[#This Row],[Venue]])</f>
        <v>AWAY</v>
      </c>
    </row>
    <row r="1148" spans="1:16" hidden="1" x14ac:dyDescent="0.45">
      <c r="A1148">
        <v>40000960</v>
      </c>
      <c r="B1148" t="s">
        <v>323</v>
      </c>
      <c r="C1148">
        <v>44884</v>
      </c>
      <c r="D1148">
        <v>35330</v>
      </c>
      <c r="E1148">
        <v>20222023</v>
      </c>
      <c r="F1148" t="s">
        <v>17</v>
      </c>
      <c r="G1148" t="s">
        <v>109</v>
      </c>
      <c r="H1148">
        <v>91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 t="s">
        <v>40</v>
      </c>
      <c r="P1148" t="str">
        <f>UPPER(Table1[[#This Row],[Venue]])</f>
        <v>AWAY</v>
      </c>
    </row>
    <row r="1149" spans="1:16" hidden="1" x14ac:dyDescent="0.45">
      <c r="A1149">
        <v>40000960</v>
      </c>
      <c r="B1149" t="s">
        <v>323</v>
      </c>
      <c r="C1149">
        <v>44884</v>
      </c>
      <c r="D1149">
        <v>35330</v>
      </c>
      <c r="E1149">
        <v>20222023</v>
      </c>
      <c r="F1149" t="s">
        <v>17</v>
      </c>
      <c r="G1149" t="s">
        <v>105</v>
      </c>
      <c r="H1149">
        <v>97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 t="s">
        <v>40</v>
      </c>
      <c r="P1149" t="str">
        <f>UPPER(Table1[[#This Row],[Venue]])</f>
        <v>AWAY</v>
      </c>
    </row>
    <row r="1150" spans="1:16" hidden="1" x14ac:dyDescent="0.45">
      <c r="A1150">
        <v>40000960</v>
      </c>
      <c r="B1150" t="s">
        <v>323</v>
      </c>
      <c r="C1150">
        <v>44884</v>
      </c>
      <c r="D1150">
        <v>35330</v>
      </c>
      <c r="E1150">
        <v>20222023</v>
      </c>
      <c r="F1150" t="s">
        <v>17</v>
      </c>
      <c r="G1150" t="s">
        <v>110</v>
      </c>
      <c r="H1150">
        <v>98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 t="s">
        <v>40</v>
      </c>
      <c r="P1150" t="str">
        <f>UPPER(Table1[[#This Row],[Venue]])</f>
        <v>AWAY</v>
      </c>
    </row>
    <row r="1151" spans="1:16" hidden="1" x14ac:dyDescent="0.45">
      <c r="A1151">
        <v>40001603</v>
      </c>
      <c r="B1151" t="s">
        <v>325</v>
      </c>
      <c r="C1151">
        <v>44885</v>
      </c>
      <c r="D1151">
        <v>35973</v>
      </c>
      <c r="E1151">
        <v>20222023</v>
      </c>
      <c r="F1151" t="s">
        <v>17</v>
      </c>
      <c r="G1151" t="s">
        <v>212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 t="s">
        <v>19</v>
      </c>
      <c r="P1151" t="str">
        <f>UPPER(Table1[[#This Row],[Venue]])</f>
        <v>HOME</v>
      </c>
    </row>
    <row r="1152" spans="1:16" hidden="1" x14ac:dyDescent="0.45">
      <c r="A1152">
        <v>40001603</v>
      </c>
      <c r="B1152" t="s">
        <v>325</v>
      </c>
      <c r="C1152">
        <v>44885</v>
      </c>
      <c r="D1152">
        <v>35973</v>
      </c>
      <c r="E1152">
        <v>20222023</v>
      </c>
      <c r="F1152" t="s">
        <v>17</v>
      </c>
      <c r="G1152" t="s">
        <v>213</v>
      </c>
      <c r="H1152">
        <v>5</v>
      </c>
      <c r="I1152">
        <v>3</v>
      </c>
      <c r="J1152">
        <v>2</v>
      </c>
      <c r="K1152">
        <v>1</v>
      </c>
      <c r="L1152">
        <v>1</v>
      </c>
      <c r="M1152">
        <v>0</v>
      </c>
      <c r="N1152">
        <v>0</v>
      </c>
      <c r="O1152" t="s">
        <v>19</v>
      </c>
      <c r="P1152" t="str">
        <f>UPPER(Table1[[#This Row],[Venue]])</f>
        <v>HOME</v>
      </c>
    </row>
    <row r="1153" spans="1:16" hidden="1" x14ac:dyDescent="0.45">
      <c r="A1153">
        <v>40001603</v>
      </c>
      <c r="B1153" t="s">
        <v>325</v>
      </c>
      <c r="C1153">
        <v>44885</v>
      </c>
      <c r="D1153">
        <v>35973</v>
      </c>
      <c r="E1153">
        <v>20222023</v>
      </c>
      <c r="F1153" t="s">
        <v>17</v>
      </c>
      <c r="G1153" t="s">
        <v>268</v>
      </c>
      <c r="H1153">
        <v>6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 t="s">
        <v>19</v>
      </c>
      <c r="P1153" t="str">
        <f>UPPER(Table1[[#This Row],[Venue]])</f>
        <v>HOME</v>
      </c>
    </row>
    <row r="1154" spans="1:16" hidden="1" x14ac:dyDescent="0.45">
      <c r="A1154">
        <v>40001603</v>
      </c>
      <c r="B1154" t="s">
        <v>325</v>
      </c>
      <c r="C1154">
        <v>44885</v>
      </c>
      <c r="D1154">
        <v>35973</v>
      </c>
      <c r="E1154">
        <v>20222023</v>
      </c>
      <c r="F1154" t="s">
        <v>17</v>
      </c>
      <c r="G1154" t="s">
        <v>214</v>
      </c>
      <c r="H1154">
        <v>7</v>
      </c>
      <c r="I1154">
        <v>1</v>
      </c>
      <c r="J1154">
        <v>0</v>
      </c>
      <c r="K1154">
        <v>1</v>
      </c>
      <c r="L1154">
        <v>1</v>
      </c>
      <c r="M1154">
        <v>0</v>
      </c>
      <c r="N1154">
        <v>0</v>
      </c>
      <c r="O1154" t="s">
        <v>19</v>
      </c>
      <c r="P1154" t="str">
        <f>UPPER(Table1[[#This Row],[Venue]])</f>
        <v>HOME</v>
      </c>
    </row>
    <row r="1155" spans="1:16" hidden="1" x14ac:dyDescent="0.45">
      <c r="A1155">
        <v>40001603</v>
      </c>
      <c r="B1155" t="s">
        <v>325</v>
      </c>
      <c r="C1155">
        <v>44885</v>
      </c>
      <c r="D1155">
        <v>35973</v>
      </c>
      <c r="E1155">
        <v>20222023</v>
      </c>
      <c r="F1155" t="s">
        <v>17</v>
      </c>
      <c r="G1155" t="s">
        <v>215</v>
      </c>
      <c r="H1155">
        <v>9</v>
      </c>
      <c r="I1155">
        <v>4</v>
      </c>
      <c r="J1155">
        <v>1</v>
      </c>
      <c r="K1155">
        <v>1</v>
      </c>
      <c r="L1155">
        <v>3</v>
      </c>
      <c r="M1155">
        <v>0</v>
      </c>
      <c r="N1155">
        <v>0</v>
      </c>
      <c r="O1155" t="s">
        <v>19</v>
      </c>
      <c r="P1155" t="str">
        <f>UPPER(Table1[[#This Row],[Venue]])</f>
        <v>HOME</v>
      </c>
    </row>
    <row r="1156" spans="1:16" hidden="1" x14ac:dyDescent="0.45">
      <c r="A1156">
        <v>40001603</v>
      </c>
      <c r="B1156" t="s">
        <v>325</v>
      </c>
      <c r="C1156">
        <v>44885</v>
      </c>
      <c r="D1156">
        <v>35973</v>
      </c>
      <c r="E1156">
        <v>20222023</v>
      </c>
      <c r="F1156" t="s">
        <v>17</v>
      </c>
      <c r="G1156" t="s">
        <v>216</v>
      </c>
      <c r="H1156">
        <v>14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 t="s">
        <v>19</v>
      </c>
      <c r="P1156" t="str">
        <f>UPPER(Table1[[#This Row],[Venue]])</f>
        <v>HOME</v>
      </c>
    </row>
    <row r="1157" spans="1:16" hidden="1" x14ac:dyDescent="0.45">
      <c r="A1157">
        <v>40001603</v>
      </c>
      <c r="B1157" t="s">
        <v>325</v>
      </c>
      <c r="C1157">
        <v>44885</v>
      </c>
      <c r="D1157">
        <v>35973</v>
      </c>
      <c r="E1157">
        <v>20222023</v>
      </c>
      <c r="F1157" t="s">
        <v>17</v>
      </c>
      <c r="G1157" t="s">
        <v>217</v>
      </c>
      <c r="H1157">
        <v>15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 t="s">
        <v>19</v>
      </c>
      <c r="P1157" t="str">
        <f>UPPER(Table1[[#This Row],[Venue]])</f>
        <v>HOME</v>
      </c>
    </row>
    <row r="1158" spans="1:16" hidden="1" x14ac:dyDescent="0.45">
      <c r="A1158">
        <v>40001603</v>
      </c>
      <c r="B1158" t="s">
        <v>325</v>
      </c>
      <c r="C1158">
        <v>44885</v>
      </c>
      <c r="D1158">
        <v>35973</v>
      </c>
      <c r="E1158">
        <v>20222023</v>
      </c>
      <c r="F1158" t="s">
        <v>17</v>
      </c>
      <c r="G1158" t="s">
        <v>218</v>
      </c>
      <c r="H1158">
        <v>17</v>
      </c>
      <c r="I1158">
        <v>3</v>
      </c>
      <c r="J1158">
        <v>1</v>
      </c>
      <c r="K1158">
        <v>1</v>
      </c>
      <c r="L1158">
        <v>2</v>
      </c>
      <c r="M1158">
        <v>0</v>
      </c>
      <c r="N1158">
        <v>0</v>
      </c>
      <c r="O1158" t="s">
        <v>19</v>
      </c>
      <c r="P1158" t="str">
        <f>UPPER(Table1[[#This Row],[Venue]])</f>
        <v>HOME</v>
      </c>
    </row>
    <row r="1159" spans="1:16" hidden="1" x14ac:dyDescent="0.45">
      <c r="A1159">
        <v>40001603</v>
      </c>
      <c r="B1159" t="s">
        <v>325</v>
      </c>
      <c r="C1159">
        <v>44885</v>
      </c>
      <c r="D1159">
        <v>35973</v>
      </c>
      <c r="E1159">
        <v>20222023</v>
      </c>
      <c r="F1159" t="s">
        <v>17</v>
      </c>
      <c r="G1159" t="s">
        <v>219</v>
      </c>
      <c r="H1159">
        <v>23</v>
      </c>
      <c r="I1159">
        <v>4</v>
      </c>
      <c r="J1159">
        <v>4</v>
      </c>
      <c r="K1159">
        <v>1</v>
      </c>
      <c r="L1159">
        <v>0</v>
      </c>
      <c r="M1159">
        <v>0</v>
      </c>
      <c r="N1159">
        <v>0</v>
      </c>
      <c r="O1159" t="s">
        <v>19</v>
      </c>
      <c r="P1159" t="str">
        <f>UPPER(Table1[[#This Row],[Venue]])</f>
        <v>HOME</v>
      </c>
    </row>
    <row r="1160" spans="1:16" hidden="1" x14ac:dyDescent="0.45">
      <c r="A1160">
        <v>40001603</v>
      </c>
      <c r="B1160" t="s">
        <v>325</v>
      </c>
      <c r="C1160">
        <v>44885</v>
      </c>
      <c r="D1160">
        <v>35973</v>
      </c>
      <c r="E1160">
        <v>20222023</v>
      </c>
      <c r="F1160" t="s">
        <v>17</v>
      </c>
      <c r="G1160" t="s">
        <v>220</v>
      </c>
      <c r="H1160">
        <v>24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 t="s">
        <v>19</v>
      </c>
      <c r="P1160" t="str">
        <f>UPPER(Table1[[#This Row],[Venue]])</f>
        <v>HOME</v>
      </c>
    </row>
    <row r="1161" spans="1:16" hidden="1" x14ac:dyDescent="0.45">
      <c r="A1161">
        <v>40001603</v>
      </c>
      <c r="B1161" t="s">
        <v>325</v>
      </c>
      <c r="C1161">
        <v>44885</v>
      </c>
      <c r="D1161">
        <v>35973</v>
      </c>
      <c r="E1161">
        <v>20222023</v>
      </c>
      <c r="F1161" t="s">
        <v>17</v>
      </c>
      <c r="G1161" t="s">
        <v>221</v>
      </c>
      <c r="H1161">
        <v>25</v>
      </c>
      <c r="I1161">
        <v>3</v>
      </c>
      <c r="J1161">
        <v>2</v>
      </c>
      <c r="K1161">
        <v>1</v>
      </c>
      <c r="L1161">
        <v>1</v>
      </c>
      <c r="M1161">
        <v>0</v>
      </c>
      <c r="N1161">
        <v>0</v>
      </c>
      <c r="O1161" t="s">
        <v>19</v>
      </c>
      <c r="P1161" t="str">
        <f>UPPER(Table1[[#This Row],[Venue]])</f>
        <v>HOME</v>
      </c>
    </row>
    <row r="1162" spans="1:16" hidden="1" x14ac:dyDescent="0.45">
      <c r="A1162">
        <v>40001603</v>
      </c>
      <c r="B1162" t="s">
        <v>325</v>
      </c>
      <c r="C1162">
        <v>44885</v>
      </c>
      <c r="D1162">
        <v>35973</v>
      </c>
      <c r="E1162">
        <v>20222023</v>
      </c>
      <c r="F1162" t="s">
        <v>17</v>
      </c>
      <c r="G1162" t="s">
        <v>222</v>
      </c>
      <c r="H1162">
        <v>27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 t="s">
        <v>19</v>
      </c>
      <c r="P1162" t="str">
        <f>UPPER(Table1[[#This Row],[Venue]])</f>
        <v>HOME</v>
      </c>
    </row>
    <row r="1163" spans="1:16" hidden="1" x14ac:dyDescent="0.45">
      <c r="A1163">
        <v>40001603</v>
      </c>
      <c r="B1163" t="s">
        <v>325</v>
      </c>
      <c r="C1163">
        <v>44885</v>
      </c>
      <c r="D1163">
        <v>35973</v>
      </c>
      <c r="E1163">
        <v>20222023</v>
      </c>
      <c r="F1163" t="s">
        <v>17</v>
      </c>
      <c r="G1163" t="s">
        <v>223</v>
      </c>
      <c r="H1163">
        <v>37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 t="s">
        <v>19</v>
      </c>
      <c r="P1163" t="str">
        <f>UPPER(Table1[[#This Row],[Venue]])</f>
        <v>HOME</v>
      </c>
    </row>
    <row r="1164" spans="1:16" hidden="1" x14ac:dyDescent="0.45">
      <c r="A1164">
        <v>40001603</v>
      </c>
      <c r="B1164" t="s">
        <v>325</v>
      </c>
      <c r="C1164">
        <v>44885</v>
      </c>
      <c r="D1164">
        <v>35973</v>
      </c>
      <c r="E1164">
        <v>20222023</v>
      </c>
      <c r="F1164" t="s">
        <v>17</v>
      </c>
      <c r="G1164" t="s">
        <v>226</v>
      </c>
      <c r="H1164">
        <v>70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 t="s">
        <v>19</v>
      </c>
      <c r="P1164" t="str">
        <f>UPPER(Table1[[#This Row],[Venue]])</f>
        <v>HOME</v>
      </c>
    </row>
    <row r="1165" spans="1:16" hidden="1" x14ac:dyDescent="0.45">
      <c r="A1165">
        <v>40001603</v>
      </c>
      <c r="B1165" t="s">
        <v>325</v>
      </c>
      <c r="C1165">
        <v>44885</v>
      </c>
      <c r="D1165">
        <v>35973</v>
      </c>
      <c r="E1165">
        <v>20222023</v>
      </c>
      <c r="F1165" t="s">
        <v>17</v>
      </c>
      <c r="G1165" t="s">
        <v>269</v>
      </c>
      <c r="H1165">
        <v>71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0</v>
      </c>
      <c r="O1165" t="s">
        <v>19</v>
      </c>
      <c r="P1165" t="str">
        <f>UPPER(Table1[[#This Row],[Venue]])</f>
        <v>HOME</v>
      </c>
    </row>
    <row r="1166" spans="1:16" hidden="1" x14ac:dyDescent="0.45">
      <c r="A1166">
        <v>40001603</v>
      </c>
      <c r="B1166" t="s">
        <v>325</v>
      </c>
      <c r="C1166">
        <v>44885</v>
      </c>
      <c r="D1166">
        <v>35973</v>
      </c>
      <c r="E1166">
        <v>20222023</v>
      </c>
      <c r="F1166" t="s">
        <v>17</v>
      </c>
      <c r="G1166" t="s">
        <v>227</v>
      </c>
      <c r="H1166">
        <v>74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 t="s">
        <v>19</v>
      </c>
      <c r="P1166" t="str">
        <f>UPPER(Table1[[#This Row],[Venue]])</f>
        <v>HOME</v>
      </c>
    </row>
    <row r="1167" spans="1:16" hidden="1" x14ac:dyDescent="0.45">
      <c r="A1167">
        <v>40001603</v>
      </c>
      <c r="B1167" t="s">
        <v>325</v>
      </c>
      <c r="C1167">
        <v>44885</v>
      </c>
      <c r="D1167">
        <v>35973</v>
      </c>
      <c r="E1167">
        <v>20222023</v>
      </c>
      <c r="F1167" t="s">
        <v>17</v>
      </c>
      <c r="G1167" t="s">
        <v>228</v>
      </c>
      <c r="H1167">
        <v>77</v>
      </c>
      <c r="I1167">
        <v>2</v>
      </c>
      <c r="J1167">
        <v>1</v>
      </c>
      <c r="K1167">
        <v>1</v>
      </c>
      <c r="L1167">
        <v>1</v>
      </c>
      <c r="M1167">
        <v>0</v>
      </c>
      <c r="N1167">
        <v>0</v>
      </c>
      <c r="O1167" t="s">
        <v>19</v>
      </c>
      <c r="P1167" t="str">
        <f>UPPER(Table1[[#This Row],[Venue]])</f>
        <v>HOME</v>
      </c>
    </row>
    <row r="1168" spans="1:16" hidden="1" x14ac:dyDescent="0.45">
      <c r="A1168">
        <v>40001603</v>
      </c>
      <c r="B1168" t="s">
        <v>325</v>
      </c>
      <c r="C1168">
        <v>44885</v>
      </c>
      <c r="D1168">
        <v>35973</v>
      </c>
      <c r="E1168">
        <v>20222023</v>
      </c>
      <c r="F1168" t="s">
        <v>17</v>
      </c>
      <c r="G1168" t="s">
        <v>229</v>
      </c>
      <c r="H1168">
        <v>88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 t="s">
        <v>19</v>
      </c>
      <c r="P1168" t="str">
        <f>UPPER(Table1[[#This Row],[Venue]])</f>
        <v>HOME</v>
      </c>
    </row>
    <row r="1169" spans="1:16" hidden="1" x14ac:dyDescent="0.45">
      <c r="A1169">
        <v>40001603</v>
      </c>
      <c r="B1169" t="s">
        <v>325</v>
      </c>
      <c r="C1169">
        <v>44885</v>
      </c>
      <c r="D1169">
        <v>35973</v>
      </c>
      <c r="E1169">
        <v>20222023</v>
      </c>
      <c r="F1169" t="s">
        <v>17</v>
      </c>
      <c r="G1169" t="s">
        <v>230</v>
      </c>
      <c r="H1169">
        <v>93</v>
      </c>
      <c r="I1169">
        <v>2</v>
      </c>
      <c r="J1169">
        <v>0</v>
      </c>
      <c r="K1169">
        <v>1</v>
      </c>
      <c r="L1169">
        <v>2</v>
      </c>
      <c r="M1169">
        <v>0</v>
      </c>
      <c r="N1169">
        <v>0</v>
      </c>
      <c r="O1169" t="s">
        <v>19</v>
      </c>
      <c r="P1169" t="str">
        <f>UPPER(Table1[[#This Row],[Venue]])</f>
        <v>HOME</v>
      </c>
    </row>
    <row r="1170" spans="1:16" hidden="1" x14ac:dyDescent="0.45">
      <c r="A1170">
        <v>40001603</v>
      </c>
      <c r="B1170" t="s">
        <v>325</v>
      </c>
      <c r="C1170">
        <v>44885</v>
      </c>
      <c r="D1170">
        <v>35973</v>
      </c>
      <c r="E1170">
        <v>20222023</v>
      </c>
      <c r="F1170" t="s">
        <v>17</v>
      </c>
      <c r="G1170" t="s">
        <v>231</v>
      </c>
      <c r="H1170">
        <v>97</v>
      </c>
      <c r="I1170">
        <v>2</v>
      </c>
      <c r="J1170">
        <v>1</v>
      </c>
      <c r="K1170">
        <v>1</v>
      </c>
      <c r="L1170">
        <v>1</v>
      </c>
      <c r="M1170">
        <v>0</v>
      </c>
      <c r="N1170">
        <v>0</v>
      </c>
      <c r="O1170" t="s">
        <v>19</v>
      </c>
      <c r="P1170" t="str">
        <f>UPPER(Table1[[#This Row],[Venue]])</f>
        <v>HOME</v>
      </c>
    </row>
    <row r="1171" spans="1:16" hidden="1" x14ac:dyDescent="0.45">
      <c r="A1171">
        <v>40001603</v>
      </c>
      <c r="B1171" t="s">
        <v>325</v>
      </c>
      <c r="C1171">
        <v>44885</v>
      </c>
      <c r="D1171">
        <v>35973</v>
      </c>
      <c r="E1171">
        <v>20222023</v>
      </c>
      <c r="F1171" t="s">
        <v>17</v>
      </c>
      <c r="G1171" t="s">
        <v>169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 t="s">
        <v>40</v>
      </c>
      <c r="P1171" t="str">
        <f>UPPER(Table1[[#This Row],[Venue]])</f>
        <v>AWAY</v>
      </c>
    </row>
    <row r="1172" spans="1:16" hidden="1" x14ac:dyDescent="0.45">
      <c r="A1172">
        <v>40001603</v>
      </c>
      <c r="B1172" t="s">
        <v>325</v>
      </c>
      <c r="C1172">
        <v>44885</v>
      </c>
      <c r="D1172">
        <v>35973</v>
      </c>
      <c r="E1172">
        <v>20222023</v>
      </c>
      <c r="F1172" t="s">
        <v>17</v>
      </c>
      <c r="G1172" t="s">
        <v>171</v>
      </c>
      <c r="H1172">
        <v>8</v>
      </c>
      <c r="I1172">
        <v>1</v>
      </c>
      <c r="J1172">
        <v>0</v>
      </c>
      <c r="K1172">
        <v>1</v>
      </c>
      <c r="L1172">
        <v>1</v>
      </c>
      <c r="M1172">
        <v>0</v>
      </c>
      <c r="N1172">
        <v>0</v>
      </c>
      <c r="O1172" t="s">
        <v>40</v>
      </c>
      <c r="P1172" t="str">
        <f>UPPER(Table1[[#This Row],[Venue]])</f>
        <v>AWAY</v>
      </c>
    </row>
    <row r="1173" spans="1:16" hidden="1" x14ac:dyDescent="0.45">
      <c r="A1173">
        <v>40001603</v>
      </c>
      <c r="B1173" t="s">
        <v>325</v>
      </c>
      <c r="C1173">
        <v>44885</v>
      </c>
      <c r="D1173">
        <v>35973</v>
      </c>
      <c r="E1173">
        <v>20222023</v>
      </c>
      <c r="F1173" t="s">
        <v>17</v>
      </c>
      <c r="G1173" t="s">
        <v>172</v>
      </c>
      <c r="H1173">
        <v>10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 t="s">
        <v>40</v>
      </c>
      <c r="P1173" t="str">
        <f>UPPER(Table1[[#This Row],[Venue]])</f>
        <v>AWAY</v>
      </c>
    </row>
    <row r="1174" spans="1:16" hidden="1" x14ac:dyDescent="0.45">
      <c r="A1174">
        <v>40001603</v>
      </c>
      <c r="B1174" t="s">
        <v>325</v>
      </c>
      <c r="C1174">
        <v>44885</v>
      </c>
      <c r="D1174">
        <v>35973</v>
      </c>
      <c r="E1174">
        <v>20222023</v>
      </c>
      <c r="F1174" t="s">
        <v>17</v>
      </c>
      <c r="G1174" t="s">
        <v>175</v>
      </c>
      <c r="H1174">
        <v>15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 t="s">
        <v>40</v>
      </c>
      <c r="P1174" t="str">
        <f>UPPER(Table1[[#This Row],[Venue]])</f>
        <v>AWAY</v>
      </c>
    </row>
    <row r="1175" spans="1:16" hidden="1" x14ac:dyDescent="0.45">
      <c r="A1175">
        <v>40001603</v>
      </c>
      <c r="B1175" t="s">
        <v>325</v>
      </c>
      <c r="C1175">
        <v>44885</v>
      </c>
      <c r="D1175">
        <v>35973</v>
      </c>
      <c r="E1175">
        <v>20222023</v>
      </c>
      <c r="F1175" t="s">
        <v>17</v>
      </c>
      <c r="G1175" t="s">
        <v>305</v>
      </c>
      <c r="H1175">
        <v>21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 t="s">
        <v>40</v>
      </c>
      <c r="P1175" t="str">
        <f>UPPER(Table1[[#This Row],[Venue]])</f>
        <v>AWAY</v>
      </c>
    </row>
    <row r="1176" spans="1:16" hidden="1" x14ac:dyDescent="0.45">
      <c r="A1176">
        <v>40001603</v>
      </c>
      <c r="B1176" t="s">
        <v>325</v>
      </c>
      <c r="C1176">
        <v>44885</v>
      </c>
      <c r="D1176">
        <v>35973</v>
      </c>
      <c r="E1176">
        <v>20222023</v>
      </c>
      <c r="F1176" t="s">
        <v>17</v>
      </c>
      <c r="G1176" t="s">
        <v>289</v>
      </c>
      <c r="H1176">
        <v>22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 t="s">
        <v>40</v>
      </c>
      <c r="P1176" t="str">
        <f>UPPER(Table1[[#This Row],[Venue]])</f>
        <v>AWAY</v>
      </c>
    </row>
    <row r="1177" spans="1:16" hidden="1" x14ac:dyDescent="0.45">
      <c r="A1177">
        <v>40001603</v>
      </c>
      <c r="B1177" t="s">
        <v>325</v>
      </c>
      <c r="C1177">
        <v>44885</v>
      </c>
      <c r="D1177">
        <v>35973</v>
      </c>
      <c r="E1177">
        <v>20222023</v>
      </c>
      <c r="F1177" t="s">
        <v>17</v>
      </c>
      <c r="G1177" t="s">
        <v>178</v>
      </c>
      <c r="H1177">
        <v>31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 t="s">
        <v>40</v>
      </c>
      <c r="P1177" t="str">
        <f>UPPER(Table1[[#This Row],[Venue]])</f>
        <v>AWAY</v>
      </c>
    </row>
    <row r="1178" spans="1:16" hidden="1" x14ac:dyDescent="0.45">
      <c r="A1178">
        <v>40001603</v>
      </c>
      <c r="B1178" t="s">
        <v>325</v>
      </c>
      <c r="C1178">
        <v>44885</v>
      </c>
      <c r="D1178">
        <v>35973</v>
      </c>
      <c r="E1178">
        <v>20222023</v>
      </c>
      <c r="F1178" t="s">
        <v>17</v>
      </c>
      <c r="G1178" t="s">
        <v>182</v>
      </c>
      <c r="H1178">
        <v>94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 t="s">
        <v>40</v>
      </c>
      <c r="P1178" t="str">
        <f>UPPER(Table1[[#This Row],[Venue]])</f>
        <v>AWAY</v>
      </c>
    </row>
    <row r="1179" spans="1:16" hidden="1" x14ac:dyDescent="0.45">
      <c r="A1179">
        <v>40001603</v>
      </c>
      <c r="B1179" t="s">
        <v>325</v>
      </c>
      <c r="C1179">
        <v>44885</v>
      </c>
      <c r="D1179">
        <v>35973</v>
      </c>
      <c r="E1179">
        <v>20222023</v>
      </c>
      <c r="F1179" t="s">
        <v>17</v>
      </c>
      <c r="G1179" t="s">
        <v>183</v>
      </c>
      <c r="H1179">
        <v>97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2</v>
      </c>
      <c r="O1179" t="s">
        <v>40</v>
      </c>
      <c r="P1179" t="str">
        <f>UPPER(Table1[[#This Row],[Venue]])</f>
        <v>AWAY</v>
      </c>
    </row>
    <row r="1180" spans="1:16" hidden="1" x14ac:dyDescent="0.45">
      <c r="A1180">
        <v>40000939</v>
      </c>
      <c r="B1180" t="s">
        <v>326</v>
      </c>
      <c r="C1180">
        <v>44890</v>
      </c>
      <c r="D1180">
        <v>35309</v>
      </c>
      <c r="E1180">
        <v>20222023</v>
      </c>
      <c r="F1180" t="s">
        <v>17</v>
      </c>
      <c r="G1180" t="s">
        <v>283</v>
      </c>
      <c r="H1180">
        <v>2</v>
      </c>
      <c r="I1180">
        <v>3</v>
      </c>
      <c r="J1180">
        <v>2</v>
      </c>
      <c r="K1180">
        <v>1</v>
      </c>
      <c r="L1180">
        <v>1</v>
      </c>
      <c r="M1180">
        <v>0</v>
      </c>
      <c r="N1180">
        <v>0</v>
      </c>
      <c r="O1180" t="s">
        <v>19</v>
      </c>
      <c r="P1180" t="str">
        <f>UPPER(Table1[[#This Row],[Venue]])</f>
        <v>HOME</v>
      </c>
    </row>
    <row r="1181" spans="1:16" hidden="1" x14ac:dyDescent="0.45">
      <c r="A1181">
        <v>40000939</v>
      </c>
      <c r="B1181" t="s">
        <v>326</v>
      </c>
      <c r="C1181">
        <v>44890</v>
      </c>
      <c r="D1181">
        <v>35309</v>
      </c>
      <c r="E1181">
        <v>20222023</v>
      </c>
      <c r="F1181" t="s">
        <v>17</v>
      </c>
      <c r="G1181" t="s">
        <v>327</v>
      </c>
      <c r="H1181">
        <v>7</v>
      </c>
      <c r="I1181">
        <v>2</v>
      </c>
      <c r="J1181">
        <v>0</v>
      </c>
      <c r="K1181">
        <v>1</v>
      </c>
      <c r="L1181">
        <v>2</v>
      </c>
      <c r="M1181">
        <v>0</v>
      </c>
      <c r="N1181">
        <v>0</v>
      </c>
      <c r="O1181" t="s">
        <v>19</v>
      </c>
      <c r="P1181" t="str">
        <f>UPPER(Table1[[#This Row],[Venue]])</f>
        <v>HOME</v>
      </c>
    </row>
    <row r="1182" spans="1:16" hidden="1" x14ac:dyDescent="0.45">
      <c r="A1182">
        <v>40000939</v>
      </c>
      <c r="B1182" t="s">
        <v>326</v>
      </c>
      <c r="C1182">
        <v>44890</v>
      </c>
      <c r="D1182">
        <v>35309</v>
      </c>
      <c r="E1182">
        <v>20222023</v>
      </c>
      <c r="F1182" t="s">
        <v>17</v>
      </c>
      <c r="G1182" t="s">
        <v>96</v>
      </c>
      <c r="H1182">
        <v>10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0</v>
      </c>
      <c r="O1182" t="s">
        <v>19</v>
      </c>
      <c r="P1182" t="str">
        <f>UPPER(Table1[[#This Row],[Venue]])</f>
        <v>HOME</v>
      </c>
    </row>
    <row r="1183" spans="1:16" hidden="1" x14ac:dyDescent="0.45">
      <c r="A1183">
        <v>40000939</v>
      </c>
      <c r="B1183" t="s">
        <v>326</v>
      </c>
      <c r="C1183">
        <v>44890</v>
      </c>
      <c r="D1183">
        <v>35309</v>
      </c>
      <c r="E1183">
        <v>20222023</v>
      </c>
      <c r="F1183" t="s">
        <v>17</v>
      </c>
      <c r="G1183" t="s">
        <v>98</v>
      </c>
      <c r="H1183">
        <v>16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 t="s">
        <v>19</v>
      </c>
      <c r="P1183" t="str">
        <f>UPPER(Table1[[#This Row],[Venue]])</f>
        <v>HOME</v>
      </c>
    </row>
    <row r="1184" spans="1:16" hidden="1" x14ac:dyDescent="0.45">
      <c r="A1184">
        <v>40000939</v>
      </c>
      <c r="B1184" t="s">
        <v>326</v>
      </c>
      <c r="C1184">
        <v>44890</v>
      </c>
      <c r="D1184">
        <v>35309</v>
      </c>
      <c r="E1184">
        <v>20222023</v>
      </c>
      <c r="F1184" t="s">
        <v>17</v>
      </c>
      <c r="G1184" t="s">
        <v>99</v>
      </c>
      <c r="H1184">
        <v>18</v>
      </c>
      <c r="I1184">
        <v>2</v>
      </c>
      <c r="J1184">
        <v>1</v>
      </c>
      <c r="K1184">
        <v>1</v>
      </c>
      <c r="L1184">
        <v>1</v>
      </c>
      <c r="M1184">
        <v>1</v>
      </c>
      <c r="N1184">
        <v>0</v>
      </c>
      <c r="O1184" t="s">
        <v>19</v>
      </c>
      <c r="P1184" t="str">
        <f>UPPER(Table1[[#This Row],[Venue]])</f>
        <v>HOME</v>
      </c>
    </row>
    <row r="1185" spans="1:16" hidden="1" x14ac:dyDescent="0.45">
      <c r="A1185">
        <v>40000939</v>
      </c>
      <c r="B1185" t="s">
        <v>326</v>
      </c>
      <c r="C1185">
        <v>44890</v>
      </c>
      <c r="D1185">
        <v>35309</v>
      </c>
      <c r="E1185">
        <v>20222023</v>
      </c>
      <c r="F1185" t="s">
        <v>17</v>
      </c>
      <c r="G1185" t="s">
        <v>95</v>
      </c>
      <c r="H1185">
        <v>20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 t="s">
        <v>19</v>
      </c>
      <c r="P1185" t="str">
        <f>UPPER(Table1[[#This Row],[Venue]])</f>
        <v>HOME</v>
      </c>
    </row>
    <row r="1186" spans="1:16" hidden="1" x14ac:dyDescent="0.45">
      <c r="A1186">
        <v>40000939</v>
      </c>
      <c r="B1186" t="s">
        <v>326</v>
      </c>
      <c r="C1186">
        <v>44890</v>
      </c>
      <c r="D1186">
        <v>35309</v>
      </c>
      <c r="E1186">
        <v>20222023</v>
      </c>
      <c r="F1186" t="s">
        <v>17</v>
      </c>
      <c r="G1186" t="s">
        <v>101</v>
      </c>
      <c r="H1186">
        <v>23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 t="s">
        <v>19</v>
      </c>
      <c r="P1186" t="str">
        <f>UPPER(Table1[[#This Row],[Venue]])</f>
        <v>HOME</v>
      </c>
    </row>
    <row r="1187" spans="1:16" hidden="1" x14ac:dyDescent="0.45">
      <c r="A1187">
        <v>40000939</v>
      </c>
      <c r="B1187" t="s">
        <v>326</v>
      </c>
      <c r="C1187">
        <v>44890</v>
      </c>
      <c r="D1187">
        <v>35309</v>
      </c>
      <c r="E1187">
        <v>20222023</v>
      </c>
      <c r="F1187" t="s">
        <v>17</v>
      </c>
      <c r="G1187" t="s">
        <v>97</v>
      </c>
      <c r="H1187">
        <v>24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 t="s">
        <v>19</v>
      </c>
      <c r="P1187" t="str">
        <f>UPPER(Table1[[#This Row],[Venue]])</f>
        <v>HOME</v>
      </c>
    </row>
    <row r="1188" spans="1:16" hidden="1" x14ac:dyDescent="0.45">
      <c r="A1188">
        <v>40000939</v>
      </c>
      <c r="B1188" t="s">
        <v>326</v>
      </c>
      <c r="C1188">
        <v>44890</v>
      </c>
      <c r="D1188">
        <v>35309</v>
      </c>
      <c r="E1188">
        <v>20222023</v>
      </c>
      <c r="F1188" t="s">
        <v>17</v>
      </c>
      <c r="G1188" t="s">
        <v>104</v>
      </c>
      <c r="H1188">
        <v>48</v>
      </c>
      <c r="I1188">
        <v>1</v>
      </c>
      <c r="J1188">
        <v>0</v>
      </c>
      <c r="K1188">
        <v>1</v>
      </c>
      <c r="L1188">
        <v>1</v>
      </c>
      <c r="M1188">
        <v>0</v>
      </c>
      <c r="N1188">
        <v>0</v>
      </c>
      <c r="O1188" t="s">
        <v>19</v>
      </c>
      <c r="P1188" t="str">
        <f>UPPER(Table1[[#This Row],[Venue]])</f>
        <v>HOME</v>
      </c>
    </row>
    <row r="1189" spans="1:16" hidden="1" x14ac:dyDescent="0.45">
      <c r="A1189">
        <v>40000939</v>
      </c>
      <c r="B1189" t="s">
        <v>326</v>
      </c>
      <c r="C1189">
        <v>44890</v>
      </c>
      <c r="D1189">
        <v>35309</v>
      </c>
      <c r="E1189">
        <v>20222023</v>
      </c>
      <c r="F1189" t="s">
        <v>17</v>
      </c>
      <c r="G1189" t="s">
        <v>106</v>
      </c>
      <c r="H1189">
        <v>67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0</v>
      </c>
      <c r="O1189" t="s">
        <v>19</v>
      </c>
      <c r="P1189" t="str">
        <f>UPPER(Table1[[#This Row],[Venue]])</f>
        <v>HOME</v>
      </c>
    </row>
    <row r="1190" spans="1:16" hidden="1" x14ac:dyDescent="0.45">
      <c r="A1190">
        <v>40000939</v>
      </c>
      <c r="B1190" t="s">
        <v>326</v>
      </c>
      <c r="C1190">
        <v>44890</v>
      </c>
      <c r="D1190">
        <v>35309</v>
      </c>
      <c r="E1190">
        <v>20222023</v>
      </c>
      <c r="F1190" t="s">
        <v>17</v>
      </c>
      <c r="G1190" t="s">
        <v>107</v>
      </c>
      <c r="H1190">
        <v>77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 t="s">
        <v>19</v>
      </c>
      <c r="P1190" t="str">
        <f>UPPER(Table1[[#This Row],[Venue]])</f>
        <v>HOME</v>
      </c>
    </row>
    <row r="1191" spans="1:16" hidden="1" x14ac:dyDescent="0.45">
      <c r="A1191">
        <v>40000939</v>
      </c>
      <c r="B1191" t="s">
        <v>326</v>
      </c>
      <c r="C1191">
        <v>44890</v>
      </c>
      <c r="D1191">
        <v>35309</v>
      </c>
      <c r="E1191">
        <v>20222023</v>
      </c>
      <c r="F1191" t="s">
        <v>17</v>
      </c>
      <c r="G1191" t="s">
        <v>108</v>
      </c>
      <c r="H1191">
        <v>88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 t="s">
        <v>19</v>
      </c>
      <c r="P1191" t="str">
        <f>UPPER(Table1[[#This Row],[Venue]])</f>
        <v>HOME</v>
      </c>
    </row>
    <row r="1192" spans="1:16" hidden="1" x14ac:dyDescent="0.45">
      <c r="A1192">
        <v>40000939</v>
      </c>
      <c r="B1192" t="s">
        <v>326</v>
      </c>
      <c r="C1192">
        <v>44890</v>
      </c>
      <c r="D1192">
        <v>35309</v>
      </c>
      <c r="E1192">
        <v>20222023</v>
      </c>
      <c r="F1192" t="s">
        <v>17</v>
      </c>
      <c r="G1192" t="s">
        <v>109</v>
      </c>
      <c r="H1192">
        <v>91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2</v>
      </c>
      <c r="O1192" t="s">
        <v>19</v>
      </c>
      <c r="P1192" t="str">
        <f>UPPER(Table1[[#This Row],[Venue]])</f>
        <v>HOME</v>
      </c>
    </row>
    <row r="1193" spans="1:16" hidden="1" x14ac:dyDescent="0.45">
      <c r="A1193">
        <v>40000939</v>
      </c>
      <c r="B1193" t="s">
        <v>326</v>
      </c>
      <c r="C1193">
        <v>44890</v>
      </c>
      <c r="D1193">
        <v>35309</v>
      </c>
      <c r="E1193">
        <v>20222023</v>
      </c>
      <c r="F1193" t="s">
        <v>17</v>
      </c>
      <c r="G1193" t="s">
        <v>105</v>
      </c>
      <c r="H1193">
        <v>97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 t="s">
        <v>19</v>
      </c>
      <c r="P1193" t="str">
        <f>UPPER(Table1[[#This Row],[Venue]])</f>
        <v>HOME</v>
      </c>
    </row>
    <row r="1194" spans="1:16" hidden="1" x14ac:dyDescent="0.45">
      <c r="A1194">
        <v>40000939</v>
      </c>
      <c r="B1194" t="s">
        <v>326</v>
      </c>
      <c r="C1194">
        <v>44890</v>
      </c>
      <c r="D1194">
        <v>35309</v>
      </c>
      <c r="E1194">
        <v>20222023</v>
      </c>
      <c r="F1194" t="s">
        <v>17</v>
      </c>
      <c r="G1194" t="s">
        <v>110</v>
      </c>
      <c r="H1194">
        <v>98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 t="s">
        <v>19</v>
      </c>
      <c r="P1194" t="str">
        <f>UPPER(Table1[[#This Row],[Venue]])</f>
        <v>HOME</v>
      </c>
    </row>
    <row r="1195" spans="1:16" hidden="1" x14ac:dyDescent="0.45">
      <c r="A1195">
        <v>40000939</v>
      </c>
      <c r="B1195" t="s">
        <v>326</v>
      </c>
      <c r="C1195">
        <v>44890</v>
      </c>
      <c r="D1195">
        <v>35309</v>
      </c>
      <c r="E1195">
        <v>20222023</v>
      </c>
      <c r="F1195" t="s">
        <v>17</v>
      </c>
      <c r="G1195" t="s">
        <v>239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 t="s">
        <v>40</v>
      </c>
      <c r="P1195" t="str">
        <f>UPPER(Table1[[#This Row],[Venue]])</f>
        <v>AWAY</v>
      </c>
    </row>
    <row r="1196" spans="1:16" hidden="1" x14ac:dyDescent="0.45">
      <c r="A1196">
        <v>40000939</v>
      </c>
      <c r="B1196" t="s">
        <v>326</v>
      </c>
      <c r="C1196">
        <v>44890</v>
      </c>
      <c r="D1196">
        <v>35309</v>
      </c>
      <c r="E1196">
        <v>20222023</v>
      </c>
      <c r="F1196" t="s">
        <v>17</v>
      </c>
      <c r="G1196" t="s">
        <v>240</v>
      </c>
      <c r="H1196">
        <v>3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 t="s">
        <v>40</v>
      </c>
      <c r="P1196" t="str">
        <f>UPPER(Table1[[#This Row],[Venue]])</f>
        <v>AWAY</v>
      </c>
    </row>
    <row r="1197" spans="1:16" hidden="1" x14ac:dyDescent="0.45">
      <c r="A1197">
        <v>40000939</v>
      </c>
      <c r="B1197" t="s">
        <v>326</v>
      </c>
      <c r="C1197">
        <v>44890</v>
      </c>
      <c r="D1197">
        <v>35309</v>
      </c>
      <c r="E1197">
        <v>20222023</v>
      </c>
      <c r="F1197" t="s">
        <v>17</v>
      </c>
      <c r="G1197" t="s">
        <v>241</v>
      </c>
      <c r="H1197">
        <v>4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 t="s">
        <v>40</v>
      </c>
      <c r="P1197" t="str">
        <f>UPPER(Table1[[#This Row],[Venue]])</f>
        <v>AWAY</v>
      </c>
    </row>
    <row r="1198" spans="1:16" hidden="1" x14ac:dyDescent="0.45">
      <c r="A1198">
        <v>40000939</v>
      </c>
      <c r="B1198" t="s">
        <v>326</v>
      </c>
      <c r="C1198">
        <v>44890</v>
      </c>
      <c r="D1198">
        <v>35309</v>
      </c>
      <c r="E1198">
        <v>20222023</v>
      </c>
      <c r="F1198" t="s">
        <v>17</v>
      </c>
      <c r="G1198" t="s">
        <v>274</v>
      </c>
      <c r="H1198">
        <v>5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 t="s">
        <v>40</v>
      </c>
      <c r="P1198" t="str">
        <f>UPPER(Table1[[#This Row],[Venue]])</f>
        <v>AWAY</v>
      </c>
    </row>
    <row r="1199" spans="1:16" hidden="1" x14ac:dyDescent="0.45">
      <c r="A1199">
        <v>40000939</v>
      </c>
      <c r="B1199" t="s">
        <v>326</v>
      </c>
      <c r="C1199">
        <v>44890</v>
      </c>
      <c r="D1199">
        <v>35309</v>
      </c>
      <c r="E1199">
        <v>20222023</v>
      </c>
      <c r="F1199" t="s">
        <v>17</v>
      </c>
      <c r="G1199" t="s">
        <v>275</v>
      </c>
      <c r="H1199">
        <v>7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 t="s">
        <v>40</v>
      </c>
      <c r="P1199" t="str">
        <f>UPPER(Table1[[#This Row],[Venue]])</f>
        <v>AWAY</v>
      </c>
    </row>
    <row r="1200" spans="1:16" hidden="1" x14ac:dyDescent="0.45">
      <c r="A1200">
        <v>40000939</v>
      </c>
      <c r="B1200" t="s">
        <v>326</v>
      </c>
      <c r="C1200">
        <v>44890</v>
      </c>
      <c r="D1200">
        <v>35309</v>
      </c>
      <c r="E1200">
        <v>20222023</v>
      </c>
      <c r="F1200" t="s">
        <v>17</v>
      </c>
      <c r="G1200" t="s">
        <v>276</v>
      </c>
      <c r="H1200">
        <v>9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2</v>
      </c>
      <c r="O1200" t="s">
        <v>40</v>
      </c>
      <c r="P1200" t="str">
        <f>UPPER(Table1[[#This Row],[Venue]])</f>
        <v>AWAY</v>
      </c>
    </row>
    <row r="1201" spans="1:16" hidden="1" x14ac:dyDescent="0.45">
      <c r="A1201">
        <v>40000939</v>
      </c>
      <c r="B1201" t="s">
        <v>326</v>
      </c>
      <c r="C1201">
        <v>44890</v>
      </c>
      <c r="D1201">
        <v>35309</v>
      </c>
      <c r="E1201">
        <v>20222023</v>
      </c>
      <c r="F1201" t="s">
        <v>17</v>
      </c>
      <c r="G1201" t="s">
        <v>242</v>
      </c>
      <c r="H1201">
        <v>14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 t="s">
        <v>40</v>
      </c>
      <c r="P1201" t="str">
        <f>UPPER(Table1[[#This Row],[Venue]])</f>
        <v>AWAY</v>
      </c>
    </row>
    <row r="1202" spans="1:16" hidden="1" x14ac:dyDescent="0.45">
      <c r="A1202">
        <v>40000939</v>
      </c>
      <c r="B1202" t="s">
        <v>326</v>
      </c>
      <c r="C1202">
        <v>44890</v>
      </c>
      <c r="D1202">
        <v>35309</v>
      </c>
      <c r="E1202">
        <v>20222023</v>
      </c>
      <c r="F1202" t="s">
        <v>17</v>
      </c>
      <c r="G1202" t="s">
        <v>244</v>
      </c>
      <c r="H1202">
        <v>20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2</v>
      </c>
      <c r="O1202" t="s">
        <v>40</v>
      </c>
      <c r="P1202" t="str">
        <f>UPPER(Table1[[#This Row],[Venue]])</f>
        <v>AWAY</v>
      </c>
    </row>
    <row r="1203" spans="1:16" hidden="1" x14ac:dyDescent="0.45">
      <c r="A1203">
        <v>40000939</v>
      </c>
      <c r="B1203" t="s">
        <v>326</v>
      </c>
      <c r="C1203">
        <v>44890</v>
      </c>
      <c r="D1203">
        <v>35309</v>
      </c>
      <c r="E1203">
        <v>20222023</v>
      </c>
      <c r="F1203" t="s">
        <v>17</v>
      </c>
      <c r="G1203" t="s">
        <v>245</v>
      </c>
      <c r="H1203">
        <v>22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 t="s">
        <v>40</v>
      </c>
      <c r="P1203" t="str">
        <f>UPPER(Table1[[#This Row],[Venue]])</f>
        <v>AWAY</v>
      </c>
    </row>
    <row r="1204" spans="1:16" hidden="1" x14ac:dyDescent="0.45">
      <c r="A1204">
        <v>40000939</v>
      </c>
      <c r="B1204" t="s">
        <v>326</v>
      </c>
      <c r="C1204">
        <v>44890</v>
      </c>
      <c r="D1204">
        <v>35309</v>
      </c>
      <c r="E1204">
        <v>20222023</v>
      </c>
      <c r="F1204" t="s">
        <v>17</v>
      </c>
      <c r="G1204" t="s">
        <v>246</v>
      </c>
      <c r="H1204">
        <v>23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 t="s">
        <v>40</v>
      </c>
      <c r="P1204" t="str">
        <f>UPPER(Table1[[#This Row],[Venue]])</f>
        <v>AWAY</v>
      </c>
    </row>
    <row r="1205" spans="1:16" hidden="1" x14ac:dyDescent="0.45">
      <c r="A1205">
        <v>40000939</v>
      </c>
      <c r="B1205" t="s">
        <v>326</v>
      </c>
      <c r="C1205">
        <v>44890</v>
      </c>
      <c r="D1205">
        <v>35309</v>
      </c>
      <c r="E1205">
        <v>20222023</v>
      </c>
      <c r="F1205" t="s">
        <v>17</v>
      </c>
      <c r="G1205" t="s">
        <v>247</v>
      </c>
      <c r="H1205">
        <v>27</v>
      </c>
      <c r="I1205">
        <v>1</v>
      </c>
      <c r="J1205">
        <v>0</v>
      </c>
      <c r="K1205">
        <v>1</v>
      </c>
      <c r="L1205">
        <v>1</v>
      </c>
      <c r="M1205">
        <v>0</v>
      </c>
      <c r="N1205">
        <v>0</v>
      </c>
      <c r="O1205" t="s">
        <v>40</v>
      </c>
      <c r="P1205" t="str">
        <f>UPPER(Table1[[#This Row],[Venue]])</f>
        <v>AWAY</v>
      </c>
    </row>
    <row r="1206" spans="1:16" hidden="1" x14ac:dyDescent="0.45">
      <c r="A1206">
        <v>40000939</v>
      </c>
      <c r="B1206" t="s">
        <v>326</v>
      </c>
      <c r="C1206">
        <v>44890</v>
      </c>
      <c r="D1206">
        <v>35309</v>
      </c>
      <c r="E1206">
        <v>20222023</v>
      </c>
      <c r="F1206" t="s">
        <v>17</v>
      </c>
      <c r="G1206" t="s">
        <v>248</v>
      </c>
      <c r="H1206">
        <v>31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0</v>
      </c>
      <c r="O1206" t="s">
        <v>40</v>
      </c>
      <c r="P1206" t="str">
        <f>UPPER(Table1[[#This Row],[Venue]])</f>
        <v>AWAY</v>
      </c>
    </row>
    <row r="1207" spans="1:16" hidden="1" x14ac:dyDescent="0.45">
      <c r="A1207">
        <v>40000939</v>
      </c>
      <c r="B1207" t="s">
        <v>326</v>
      </c>
      <c r="C1207">
        <v>44890</v>
      </c>
      <c r="D1207">
        <v>35309</v>
      </c>
      <c r="E1207">
        <v>20222023</v>
      </c>
      <c r="F1207" t="s">
        <v>17</v>
      </c>
      <c r="G1207" t="s">
        <v>249</v>
      </c>
      <c r="H1207">
        <v>41</v>
      </c>
      <c r="I1207">
        <v>1</v>
      </c>
      <c r="J1207">
        <v>0</v>
      </c>
      <c r="K1207">
        <v>1</v>
      </c>
      <c r="L1207">
        <v>1</v>
      </c>
      <c r="M1207">
        <v>0</v>
      </c>
      <c r="N1207">
        <v>0</v>
      </c>
      <c r="O1207" t="s">
        <v>40</v>
      </c>
      <c r="P1207" t="str">
        <f>UPPER(Table1[[#This Row],[Venue]])</f>
        <v>AWAY</v>
      </c>
    </row>
    <row r="1208" spans="1:16" hidden="1" x14ac:dyDescent="0.45">
      <c r="A1208">
        <v>40000939</v>
      </c>
      <c r="B1208" t="s">
        <v>326</v>
      </c>
      <c r="C1208">
        <v>44890</v>
      </c>
      <c r="D1208">
        <v>35309</v>
      </c>
      <c r="E1208">
        <v>20222023</v>
      </c>
      <c r="F1208" t="s">
        <v>17</v>
      </c>
      <c r="G1208" t="s">
        <v>251</v>
      </c>
      <c r="H1208">
        <v>50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 t="s">
        <v>40</v>
      </c>
      <c r="P1208" t="str">
        <f>UPPER(Table1[[#This Row],[Venue]])</f>
        <v>AWAY</v>
      </c>
    </row>
    <row r="1209" spans="1:16" hidden="1" x14ac:dyDescent="0.45">
      <c r="A1209">
        <v>40000939</v>
      </c>
      <c r="B1209" t="s">
        <v>326</v>
      </c>
      <c r="C1209">
        <v>44890</v>
      </c>
      <c r="D1209">
        <v>35309</v>
      </c>
      <c r="E1209">
        <v>20222023</v>
      </c>
      <c r="F1209" t="s">
        <v>17</v>
      </c>
      <c r="G1209" t="s">
        <v>252</v>
      </c>
      <c r="H1209">
        <v>63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0</v>
      </c>
      <c r="O1209" t="s">
        <v>40</v>
      </c>
      <c r="P1209" t="str">
        <f>UPPER(Table1[[#This Row],[Venue]])</f>
        <v>AWAY</v>
      </c>
    </row>
    <row r="1210" spans="1:16" hidden="1" x14ac:dyDescent="0.45">
      <c r="A1210">
        <v>40000939</v>
      </c>
      <c r="B1210" t="s">
        <v>326</v>
      </c>
      <c r="C1210">
        <v>44890</v>
      </c>
      <c r="D1210">
        <v>35309</v>
      </c>
      <c r="E1210">
        <v>20222023</v>
      </c>
      <c r="F1210" t="s">
        <v>17</v>
      </c>
      <c r="G1210" t="s">
        <v>253</v>
      </c>
      <c r="H1210">
        <v>69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0</v>
      </c>
      <c r="O1210" t="s">
        <v>40</v>
      </c>
      <c r="P1210" t="str">
        <f>UPPER(Table1[[#This Row],[Venue]])</f>
        <v>AWAY</v>
      </c>
    </row>
    <row r="1211" spans="1:16" hidden="1" x14ac:dyDescent="0.45">
      <c r="A1211">
        <v>40000939</v>
      </c>
      <c r="B1211" t="s">
        <v>326</v>
      </c>
      <c r="C1211">
        <v>44890</v>
      </c>
      <c r="D1211">
        <v>35309</v>
      </c>
      <c r="E1211">
        <v>20222023</v>
      </c>
      <c r="F1211" t="s">
        <v>17</v>
      </c>
      <c r="G1211" t="s">
        <v>254</v>
      </c>
      <c r="H1211">
        <v>77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 t="s">
        <v>40</v>
      </c>
      <c r="P1211" t="str">
        <f>UPPER(Table1[[#This Row],[Venue]])</f>
        <v>AWAY</v>
      </c>
    </row>
    <row r="1212" spans="1:16" hidden="1" x14ac:dyDescent="0.45">
      <c r="A1212">
        <v>40000939</v>
      </c>
      <c r="B1212" t="s">
        <v>326</v>
      </c>
      <c r="C1212">
        <v>44890</v>
      </c>
      <c r="D1212">
        <v>35309</v>
      </c>
      <c r="E1212">
        <v>20222023</v>
      </c>
      <c r="F1212" t="s">
        <v>17</v>
      </c>
      <c r="G1212" t="s">
        <v>255</v>
      </c>
      <c r="H1212">
        <v>88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 t="s">
        <v>40</v>
      </c>
      <c r="P1212" t="str">
        <f>UPPER(Table1[[#This Row],[Venue]])</f>
        <v>AWAY</v>
      </c>
    </row>
    <row r="1213" spans="1:16" hidden="1" x14ac:dyDescent="0.45">
      <c r="A1213">
        <v>40000939</v>
      </c>
      <c r="B1213" t="s">
        <v>326</v>
      </c>
      <c r="C1213">
        <v>44890</v>
      </c>
      <c r="D1213">
        <v>35309</v>
      </c>
      <c r="E1213">
        <v>20222023</v>
      </c>
      <c r="F1213" t="s">
        <v>17</v>
      </c>
      <c r="G1213" t="s">
        <v>256</v>
      </c>
      <c r="H1213">
        <v>97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 t="s">
        <v>40</v>
      </c>
      <c r="P1213" t="str">
        <f>UPPER(Table1[[#This Row],[Venue]])</f>
        <v>AWAY</v>
      </c>
    </row>
    <row r="1214" spans="1:16" hidden="1" x14ac:dyDescent="0.45">
      <c r="A1214">
        <v>40000963</v>
      </c>
      <c r="B1214" t="s">
        <v>328</v>
      </c>
      <c r="C1214">
        <v>44891</v>
      </c>
      <c r="D1214">
        <v>35333</v>
      </c>
      <c r="E1214">
        <v>20222023</v>
      </c>
      <c r="F1214" t="s">
        <v>17</v>
      </c>
      <c r="G1214" t="s">
        <v>20</v>
      </c>
      <c r="H1214">
        <v>5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2</v>
      </c>
      <c r="O1214" t="s">
        <v>19</v>
      </c>
      <c r="P1214" t="str">
        <f>UPPER(Table1[[#This Row],[Venue]])</f>
        <v>HOME</v>
      </c>
    </row>
    <row r="1215" spans="1:16" hidden="1" x14ac:dyDescent="0.45">
      <c r="A1215">
        <v>40000963</v>
      </c>
      <c r="B1215" t="s">
        <v>328</v>
      </c>
      <c r="C1215">
        <v>44891</v>
      </c>
      <c r="D1215">
        <v>35333</v>
      </c>
      <c r="E1215">
        <v>20222023</v>
      </c>
      <c r="F1215" t="s">
        <v>17</v>
      </c>
      <c r="G1215" t="s">
        <v>21</v>
      </c>
      <c r="H1215">
        <v>6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 t="s">
        <v>19</v>
      </c>
      <c r="P1215" t="str">
        <f>UPPER(Table1[[#This Row],[Venue]])</f>
        <v>HOME</v>
      </c>
    </row>
    <row r="1216" spans="1:16" hidden="1" x14ac:dyDescent="0.45">
      <c r="A1216">
        <v>40000963</v>
      </c>
      <c r="B1216" t="s">
        <v>328</v>
      </c>
      <c r="C1216">
        <v>44891</v>
      </c>
      <c r="D1216">
        <v>35333</v>
      </c>
      <c r="E1216">
        <v>20222023</v>
      </c>
      <c r="F1216" t="s">
        <v>17</v>
      </c>
      <c r="G1216" t="s">
        <v>18</v>
      </c>
      <c r="H1216">
        <v>8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2</v>
      </c>
      <c r="O1216" t="s">
        <v>19</v>
      </c>
      <c r="P1216" t="str">
        <f>UPPER(Table1[[#This Row],[Venue]])</f>
        <v>HOME</v>
      </c>
    </row>
    <row r="1217" spans="1:16" hidden="1" x14ac:dyDescent="0.45">
      <c r="A1217">
        <v>40000963</v>
      </c>
      <c r="B1217" t="s">
        <v>328</v>
      </c>
      <c r="C1217">
        <v>44891</v>
      </c>
      <c r="D1217">
        <v>35333</v>
      </c>
      <c r="E1217">
        <v>20222023</v>
      </c>
      <c r="F1217" t="s">
        <v>17</v>
      </c>
      <c r="G1217" t="s">
        <v>23</v>
      </c>
      <c r="H1217">
        <v>10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 t="s">
        <v>19</v>
      </c>
      <c r="P1217" t="str">
        <f>UPPER(Table1[[#This Row],[Venue]])</f>
        <v>HOME</v>
      </c>
    </row>
    <row r="1218" spans="1:16" hidden="1" x14ac:dyDescent="0.45">
      <c r="A1218">
        <v>40000963</v>
      </c>
      <c r="B1218" t="s">
        <v>328</v>
      </c>
      <c r="C1218">
        <v>44891</v>
      </c>
      <c r="D1218">
        <v>35333</v>
      </c>
      <c r="E1218">
        <v>20222023</v>
      </c>
      <c r="F1218" t="s">
        <v>17</v>
      </c>
      <c r="G1218" t="s">
        <v>24</v>
      </c>
      <c r="H1218">
        <v>11</v>
      </c>
      <c r="I1218">
        <v>1</v>
      </c>
      <c r="J1218">
        <v>0</v>
      </c>
      <c r="K1218">
        <v>1</v>
      </c>
      <c r="L1218">
        <v>1</v>
      </c>
      <c r="M1218">
        <v>0</v>
      </c>
      <c r="N1218">
        <v>0</v>
      </c>
      <c r="O1218" t="s">
        <v>19</v>
      </c>
      <c r="P1218" t="str">
        <f>UPPER(Table1[[#This Row],[Venue]])</f>
        <v>HOME</v>
      </c>
    </row>
    <row r="1219" spans="1:16" hidden="1" x14ac:dyDescent="0.45">
      <c r="A1219">
        <v>40000963</v>
      </c>
      <c r="B1219" t="s">
        <v>328</v>
      </c>
      <c r="C1219">
        <v>44891</v>
      </c>
      <c r="D1219">
        <v>35333</v>
      </c>
      <c r="E1219">
        <v>20222023</v>
      </c>
      <c r="F1219" t="s">
        <v>17</v>
      </c>
      <c r="G1219" t="s">
        <v>329</v>
      </c>
      <c r="H1219">
        <v>13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 t="s">
        <v>19</v>
      </c>
      <c r="P1219" t="str">
        <f>UPPER(Table1[[#This Row],[Venue]])</f>
        <v>HOME</v>
      </c>
    </row>
    <row r="1220" spans="1:16" hidden="1" x14ac:dyDescent="0.45">
      <c r="A1220">
        <v>40000963</v>
      </c>
      <c r="B1220" t="s">
        <v>328</v>
      </c>
      <c r="C1220">
        <v>44891</v>
      </c>
      <c r="D1220">
        <v>35333</v>
      </c>
      <c r="E1220">
        <v>20222023</v>
      </c>
      <c r="F1220" t="s">
        <v>17</v>
      </c>
      <c r="G1220" t="s">
        <v>25</v>
      </c>
      <c r="H1220">
        <v>24</v>
      </c>
      <c r="I1220">
        <v>3</v>
      </c>
      <c r="J1220">
        <v>1</v>
      </c>
      <c r="K1220">
        <v>1</v>
      </c>
      <c r="L1220">
        <v>2</v>
      </c>
      <c r="M1220">
        <v>0</v>
      </c>
      <c r="N1220">
        <v>0</v>
      </c>
      <c r="O1220" t="s">
        <v>19</v>
      </c>
      <c r="P1220" t="str">
        <f>UPPER(Table1[[#This Row],[Venue]])</f>
        <v>HOME</v>
      </c>
    </row>
    <row r="1221" spans="1:16" hidden="1" x14ac:dyDescent="0.45">
      <c r="A1221">
        <v>40000963</v>
      </c>
      <c r="B1221" t="s">
        <v>328</v>
      </c>
      <c r="C1221">
        <v>44891</v>
      </c>
      <c r="D1221">
        <v>35333</v>
      </c>
      <c r="E1221">
        <v>20222023</v>
      </c>
      <c r="F1221" t="s">
        <v>17</v>
      </c>
      <c r="G1221" t="s">
        <v>192</v>
      </c>
      <c r="H1221">
        <v>32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 t="s">
        <v>19</v>
      </c>
      <c r="P1221" t="str">
        <f>UPPER(Table1[[#This Row],[Venue]])</f>
        <v>HOME</v>
      </c>
    </row>
    <row r="1222" spans="1:16" hidden="1" x14ac:dyDescent="0.45">
      <c r="A1222">
        <v>40000963</v>
      </c>
      <c r="B1222" t="s">
        <v>328</v>
      </c>
      <c r="C1222">
        <v>44891</v>
      </c>
      <c r="D1222">
        <v>35333</v>
      </c>
      <c r="E1222">
        <v>20222023</v>
      </c>
      <c r="F1222" t="s">
        <v>17</v>
      </c>
      <c r="G1222" t="s">
        <v>27</v>
      </c>
      <c r="H1222">
        <v>40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 t="s">
        <v>19</v>
      </c>
      <c r="P1222" t="str">
        <f>UPPER(Table1[[#This Row],[Venue]])</f>
        <v>HOME</v>
      </c>
    </row>
    <row r="1223" spans="1:16" hidden="1" x14ac:dyDescent="0.45">
      <c r="A1223">
        <v>40000963</v>
      </c>
      <c r="B1223" t="s">
        <v>328</v>
      </c>
      <c r="C1223">
        <v>44891</v>
      </c>
      <c r="D1223">
        <v>35333</v>
      </c>
      <c r="E1223">
        <v>20222023</v>
      </c>
      <c r="F1223" t="s">
        <v>17</v>
      </c>
      <c r="G1223" t="s">
        <v>28</v>
      </c>
      <c r="H1223">
        <v>41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 t="s">
        <v>19</v>
      </c>
      <c r="P1223" t="str">
        <f>UPPER(Table1[[#This Row],[Venue]])</f>
        <v>HOME</v>
      </c>
    </row>
    <row r="1224" spans="1:16" hidden="1" x14ac:dyDescent="0.45">
      <c r="A1224">
        <v>40000963</v>
      </c>
      <c r="B1224" t="s">
        <v>328</v>
      </c>
      <c r="C1224">
        <v>44891</v>
      </c>
      <c r="D1224">
        <v>35333</v>
      </c>
      <c r="E1224">
        <v>20222023</v>
      </c>
      <c r="F1224" t="s">
        <v>17</v>
      </c>
      <c r="G1224" t="s">
        <v>29</v>
      </c>
      <c r="H1224">
        <v>44</v>
      </c>
      <c r="I1224">
        <v>2</v>
      </c>
      <c r="J1224">
        <v>1</v>
      </c>
      <c r="K1224">
        <v>1</v>
      </c>
      <c r="L1224">
        <v>1</v>
      </c>
      <c r="M1224">
        <v>0</v>
      </c>
      <c r="N1224">
        <v>0</v>
      </c>
      <c r="O1224" t="s">
        <v>19</v>
      </c>
      <c r="P1224" t="str">
        <f>UPPER(Table1[[#This Row],[Venue]])</f>
        <v>HOME</v>
      </c>
    </row>
    <row r="1225" spans="1:16" hidden="1" x14ac:dyDescent="0.45">
      <c r="A1225">
        <v>40000963</v>
      </c>
      <c r="B1225" t="s">
        <v>328</v>
      </c>
      <c r="C1225">
        <v>44891</v>
      </c>
      <c r="D1225">
        <v>35333</v>
      </c>
      <c r="E1225">
        <v>20222023</v>
      </c>
      <c r="F1225" t="s">
        <v>17</v>
      </c>
      <c r="G1225" t="s">
        <v>31</v>
      </c>
      <c r="H1225">
        <v>56</v>
      </c>
      <c r="I1225">
        <v>2</v>
      </c>
      <c r="J1225">
        <v>1</v>
      </c>
      <c r="K1225">
        <v>1</v>
      </c>
      <c r="L1225">
        <v>1</v>
      </c>
      <c r="M1225">
        <v>0</v>
      </c>
      <c r="N1225">
        <v>0</v>
      </c>
      <c r="O1225" t="s">
        <v>19</v>
      </c>
      <c r="P1225" t="str">
        <f>UPPER(Table1[[#This Row],[Venue]])</f>
        <v>HOME</v>
      </c>
    </row>
    <row r="1226" spans="1:16" hidden="1" x14ac:dyDescent="0.45">
      <c r="A1226">
        <v>40000963</v>
      </c>
      <c r="B1226" t="s">
        <v>328</v>
      </c>
      <c r="C1226">
        <v>44891</v>
      </c>
      <c r="D1226">
        <v>35333</v>
      </c>
      <c r="E1226">
        <v>20222023</v>
      </c>
      <c r="F1226" t="s">
        <v>17</v>
      </c>
      <c r="G1226" t="s">
        <v>32</v>
      </c>
      <c r="H1226">
        <v>66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 t="s">
        <v>19</v>
      </c>
      <c r="P1226" t="str">
        <f>UPPER(Table1[[#This Row],[Venue]])</f>
        <v>HOME</v>
      </c>
    </row>
    <row r="1227" spans="1:16" hidden="1" x14ac:dyDescent="0.45">
      <c r="A1227">
        <v>40000963</v>
      </c>
      <c r="B1227" t="s">
        <v>328</v>
      </c>
      <c r="C1227">
        <v>44891</v>
      </c>
      <c r="D1227">
        <v>35333</v>
      </c>
      <c r="E1227">
        <v>20222023</v>
      </c>
      <c r="F1227" t="s">
        <v>17</v>
      </c>
      <c r="G1227" t="s">
        <v>34</v>
      </c>
      <c r="H1227">
        <v>74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 t="s">
        <v>19</v>
      </c>
      <c r="P1227" t="str">
        <f>UPPER(Table1[[#This Row],[Venue]])</f>
        <v>HOME</v>
      </c>
    </row>
    <row r="1228" spans="1:16" hidden="1" x14ac:dyDescent="0.45">
      <c r="A1228">
        <v>40000963</v>
      </c>
      <c r="B1228" t="s">
        <v>328</v>
      </c>
      <c r="C1228">
        <v>44891</v>
      </c>
      <c r="D1228">
        <v>35333</v>
      </c>
      <c r="E1228">
        <v>20222023</v>
      </c>
      <c r="F1228" t="s">
        <v>17</v>
      </c>
      <c r="G1228" t="s">
        <v>35</v>
      </c>
      <c r="H1228">
        <v>75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 t="s">
        <v>19</v>
      </c>
      <c r="P1228" t="str">
        <f>UPPER(Table1[[#This Row],[Venue]])</f>
        <v>HOME</v>
      </c>
    </row>
    <row r="1229" spans="1:16" hidden="1" x14ac:dyDescent="0.45">
      <c r="A1229">
        <v>40000963</v>
      </c>
      <c r="B1229" t="s">
        <v>328</v>
      </c>
      <c r="C1229">
        <v>44891</v>
      </c>
      <c r="D1229">
        <v>35333</v>
      </c>
      <c r="E1229">
        <v>20222023</v>
      </c>
      <c r="F1229" t="s">
        <v>17</v>
      </c>
      <c r="G1229" t="s">
        <v>36</v>
      </c>
      <c r="H1229">
        <v>87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0</v>
      </c>
      <c r="O1229" t="s">
        <v>19</v>
      </c>
      <c r="P1229" t="str">
        <f>UPPER(Table1[[#This Row],[Venue]])</f>
        <v>HOME</v>
      </c>
    </row>
    <row r="1230" spans="1:16" hidden="1" x14ac:dyDescent="0.45">
      <c r="A1230">
        <v>40000963</v>
      </c>
      <c r="B1230" t="s">
        <v>328</v>
      </c>
      <c r="C1230">
        <v>44891</v>
      </c>
      <c r="D1230">
        <v>35333</v>
      </c>
      <c r="E1230">
        <v>20222023</v>
      </c>
      <c r="F1230" t="s">
        <v>17</v>
      </c>
      <c r="G1230" t="s">
        <v>37</v>
      </c>
      <c r="H1230">
        <v>90</v>
      </c>
      <c r="I1230">
        <v>6</v>
      </c>
      <c r="J1230">
        <v>4</v>
      </c>
      <c r="K1230">
        <v>1</v>
      </c>
      <c r="L1230">
        <v>2</v>
      </c>
      <c r="M1230">
        <v>0</v>
      </c>
      <c r="N1230">
        <v>0</v>
      </c>
      <c r="O1230" t="s">
        <v>19</v>
      </c>
      <c r="P1230" t="str">
        <f>UPPER(Table1[[#This Row],[Venue]])</f>
        <v>HOME</v>
      </c>
    </row>
    <row r="1231" spans="1:16" hidden="1" x14ac:dyDescent="0.45">
      <c r="A1231">
        <v>40000963</v>
      </c>
      <c r="B1231" t="s">
        <v>328</v>
      </c>
      <c r="C1231">
        <v>44891</v>
      </c>
      <c r="D1231">
        <v>35333</v>
      </c>
      <c r="E1231">
        <v>20222023</v>
      </c>
      <c r="F1231" t="s">
        <v>17</v>
      </c>
      <c r="G1231" t="s">
        <v>38</v>
      </c>
      <c r="H1231">
        <v>98</v>
      </c>
      <c r="I1231">
        <v>3</v>
      </c>
      <c r="J1231">
        <v>1</v>
      </c>
      <c r="K1231">
        <v>1</v>
      </c>
      <c r="L1231">
        <v>2</v>
      </c>
      <c r="M1231">
        <v>0</v>
      </c>
      <c r="N1231">
        <v>0</v>
      </c>
      <c r="O1231" t="s">
        <v>19</v>
      </c>
      <c r="P1231" t="str">
        <f>UPPER(Table1[[#This Row],[Venue]])</f>
        <v>HOME</v>
      </c>
    </row>
    <row r="1232" spans="1:16" hidden="1" x14ac:dyDescent="0.45">
      <c r="A1232">
        <v>40000963</v>
      </c>
      <c r="B1232" t="s">
        <v>328</v>
      </c>
      <c r="C1232">
        <v>44891</v>
      </c>
      <c r="D1232">
        <v>35333</v>
      </c>
      <c r="E1232">
        <v>20222023</v>
      </c>
      <c r="F1232" t="s">
        <v>17</v>
      </c>
      <c r="G1232" t="s">
        <v>59</v>
      </c>
      <c r="H1232">
        <v>2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 t="s">
        <v>40</v>
      </c>
      <c r="P1232" t="str">
        <f>UPPER(Table1[[#This Row],[Venue]])</f>
        <v>AWAY</v>
      </c>
    </row>
    <row r="1233" spans="1:16" hidden="1" x14ac:dyDescent="0.45">
      <c r="A1233">
        <v>40000963</v>
      </c>
      <c r="B1233" t="s">
        <v>328</v>
      </c>
      <c r="C1233">
        <v>44891</v>
      </c>
      <c r="D1233">
        <v>35333</v>
      </c>
      <c r="E1233">
        <v>20222023</v>
      </c>
      <c r="F1233" t="s">
        <v>17</v>
      </c>
      <c r="G1233" t="s">
        <v>60</v>
      </c>
      <c r="H1233">
        <v>4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 t="s">
        <v>40</v>
      </c>
      <c r="P1233" t="str">
        <f>UPPER(Table1[[#This Row],[Venue]])</f>
        <v>AWAY</v>
      </c>
    </row>
    <row r="1234" spans="1:16" hidden="1" x14ac:dyDescent="0.45">
      <c r="A1234">
        <v>40000963</v>
      </c>
      <c r="B1234" t="s">
        <v>328</v>
      </c>
      <c r="C1234">
        <v>44891</v>
      </c>
      <c r="D1234">
        <v>35333</v>
      </c>
      <c r="E1234">
        <v>20222023</v>
      </c>
      <c r="F1234" t="s">
        <v>17</v>
      </c>
      <c r="G1234" t="s">
        <v>279</v>
      </c>
      <c r="H1234">
        <v>5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 t="s">
        <v>40</v>
      </c>
      <c r="P1234" t="str">
        <f>UPPER(Table1[[#This Row],[Venue]])</f>
        <v>AWAY</v>
      </c>
    </row>
    <row r="1235" spans="1:16" hidden="1" x14ac:dyDescent="0.45">
      <c r="A1235">
        <v>40000963</v>
      </c>
      <c r="B1235" t="s">
        <v>328</v>
      </c>
      <c r="C1235">
        <v>44891</v>
      </c>
      <c r="D1235">
        <v>35333</v>
      </c>
      <c r="E1235">
        <v>20222023</v>
      </c>
      <c r="F1235" t="s">
        <v>17</v>
      </c>
      <c r="G1235" t="s">
        <v>63</v>
      </c>
      <c r="H1235">
        <v>10</v>
      </c>
      <c r="I1235">
        <v>1</v>
      </c>
      <c r="J1235">
        <v>0</v>
      </c>
      <c r="K1235">
        <v>1</v>
      </c>
      <c r="L1235">
        <v>1</v>
      </c>
      <c r="M1235">
        <v>0</v>
      </c>
      <c r="N1235">
        <v>2</v>
      </c>
      <c r="O1235" t="s">
        <v>40</v>
      </c>
      <c r="P1235" t="str">
        <f>UPPER(Table1[[#This Row],[Venue]])</f>
        <v>AWAY</v>
      </c>
    </row>
    <row r="1236" spans="1:16" hidden="1" x14ac:dyDescent="0.45">
      <c r="A1236">
        <v>40000963</v>
      </c>
      <c r="B1236" t="s">
        <v>328</v>
      </c>
      <c r="C1236">
        <v>44891</v>
      </c>
      <c r="D1236">
        <v>35333</v>
      </c>
      <c r="E1236">
        <v>20222023</v>
      </c>
      <c r="F1236" t="s">
        <v>17</v>
      </c>
      <c r="G1236" t="s">
        <v>127</v>
      </c>
      <c r="H1236">
        <v>11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 t="s">
        <v>40</v>
      </c>
      <c r="P1236" t="str">
        <f>UPPER(Table1[[#This Row],[Venue]])</f>
        <v>AWAY</v>
      </c>
    </row>
    <row r="1237" spans="1:16" hidden="1" x14ac:dyDescent="0.45">
      <c r="A1237">
        <v>40000963</v>
      </c>
      <c r="B1237" t="s">
        <v>328</v>
      </c>
      <c r="C1237">
        <v>44891</v>
      </c>
      <c r="D1237">
        <v>35333</v>
      </c>
      <c r="E1237">
        <v>20222023</v>
      </c>
      <c r="F1237" t="s">
        <v>17</v>
      </c>
      <c r="G1237" t="s">
        <v>128</v>
      </c>
      <c r="H1237">
        <v>12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2</v>
      </c>
      <c r="O1237" t="s">
        <v>40</v>
      </c>
      <c r="P1237" t="str">
        <f>UPPER(Table1[[#This Row],[Venue]])</f>
        <v>AWAY</v>
      </c>
    </row>
    <row r="1238" spans="1:16" hidden="1" x14ac:dyDescent="0.45">
      <c r="A1238">
        <v>40000963</v>
      </c>
      <c r="B1238" t="s">
        <v>328</v>
      </c>
      <c r="C1238">
        <v>44891</v>
      </c>
      <c r="D1238">
        <v>35333</v>
      </c>
      <c r="E1238">
        <v>20222023</v>
      </c>
      <c r="F1238" t="s">
        <v>17</v>
      </c>
      <c r="G1238" t="s">
        <v>64</v>
      </c>
      <c r="H1238">
        <v>14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 t="s">
        <v>40</v>
      </c>
      <c r="P1238" t="str">
        <f>UPPER(Table1[[#This Row],[Venue]])</f>
        <v>AWAY</v>
      </c>
    </row>
    <row r="1239" spans="1:16" hidden="1" x14ac:dyDescent="0.45">
      <c r="A1239">
        <v>40000963</v>
      </c>
      <c r="B1239" t="s">
        <v>328</v>
      </c>
      <c r="C1239">
        <v>44891</v>
      </c>
      <c r="D1239">
        <v>35333</v>
      </c>
      <c r="E1239">
        <v>20222023</v>
      </c>
      <c r="F1239" t="s">
        <v>17</v>
      </c>
      <c r="G1239" t="s">
        <v>66</v>
      </c>
      <c r="H1239">
        <v>19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O1239" t="s">
        <v>40</v>
      </c>
      <c r="P1239" t="str">
        <f>UPPER(Table1[[#This Row],[Venue]])</f>
        <v>AWAY</v>
      </c>
    </row>
    <row r="1240" spans="1:16" hidden="1" x14ac:dyDescent="0.45">
      <c r="A1240">
        <v>40000963</v>
      </c>
      <c r="B1240" t="s">
        <v>328</v>
      </c>
      <c r="C1240">
        <v>44891</v>
      </c>
      <c r="D1240">
        <v>35333</v>
      </c>
      <c r="E1240">
        <v>20222023</v>
      </c>
      <c r="F1240" t="s">
        <v>17</v>
      </c>
      <c r="G1240" t="s">
        <v>67</v>
      </c>
      <c r="H1240">
        <v>21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 t="s">
        <v>40</v>
      </c>
      <c r="P1240" t="str">
        <f>UPPER(Table1[[#This Row],[Venue]])</f>
        <v>AWAY</v>
      </c>
    </row>
    <row r="1241" spans="1:16" hidden="1" x14ac:dyDescent="0.45">
      <c r="A1241">
        <v>40000963</v>
      </c>
      <c r="B1241" t="s">
        <v>328</v>
      </c>
      <c r="C1241">
        <v>44891</v>
      </c>
      <c r="D1241">
        <v>35333</v>
      </c>
      <c r="E1241">
        <v>20222023</v>
      </c>
      <c r="F1241" t="s">
        <v>17</v>
      </c>
      <c r="G1241" t="s">
        <v>68</v>
      </c>
      <c r="H1241">
        <v>25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 t="s">
        <v>40</v>
      </c>
      <c r="P1241" t="str">
        <f>UPPER(Table1[[#This Row],[Venue]])</f>
        <v>AWAY</v>
      </c>
    </row>
    <row r="1242" spans="1:16" hidden="1" x14ac:dyDescent="0.45">
      <c r="A1242">
        <v>40000963</v>
      </c>
      <c r="B1242" t="s">
        <v>328</v>
      </c>
      <c r="C1242">
        <v>44891</v>
      </c>
      <c r="D1242">
        <v>35333</v>
      </c>
      <c r="E1242">
        <v>20222023</v>
      </c>
      <c r="F1242" t="s">
        <v>17</v>
      </c>
      <c r="G1242" t="s">
        <v>322</v>
      </c>
      <c r="H1242">
        <v>40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 t="s">
        <v>40</v>
      </c>
      <c r="P1242" t="str">
        <f>UPPER(Table1[[#This Row],[Venue]])</f>
        <v>AWAY</v>
      </c>
    </row>
    <row r="1243" spans="1:16" hidden="1" x14ac:dyDescent="0.45">
      <c r="A1243">
        <v>40000963</v>
      </c>
      <c r="B1243" t="s">
        <v>328</v>
      </c>
      <c r="C1243">
        <v>44891</v>
      </c>
      <c r="D1243">
        <v>35333</v>
      </c>
      <c r="E1243">
        <v>20222023</v>
      </c>
      <c r="F1243" t="s">
        <v>17</v>
      </c>
      <c r="G1243" t="s">
        <v>69</v>
      </c>
      <c r="H1243">
        <v>45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 t="s">
        <v>40</v>
      </c>
      <c r="P1243" t="str">
        <f>UPPER(Table1[[#This Row],[Venue]])</f>
        <v>AWAY</v>
      </c>
    </row>
    <row r="1244" spans="1:16" hidden="1" x14ac:dyDescent="0.45">
      <c r="A1244">
        <v>40000963</v>
      </c>
      <c r="B1244" t="s">
        <v>328</v>
      </c>
      <c r="C1244">
        <v>44891</v>
      </c>
      <c r="D1244">
        <v>35333</v>
      </c>
      <c r="E1244">
        <v>20222023</v>
      </c>
      <c r="F1244" t="s">
        <v>17</v>
      </c>
      <c r="G1244" t="s">
        <v>58</v>
      </c>
      <c r="H1244">
        <v>47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 t="s">
        <v>40</v>
      </c>
      <c r="P1244" t="str">
        <f>UPPER(Table1[[#This Row],[Venue]])</f>
        <v>AWAY</v>
      </c>
    </row>
    <row r="1245" spans="1:16" hidden="1" x14ac:dyDescent="0.45">
      <c r="A1245">
        <v>40000963</v>
      </c>
      <c r="B1245" t="s">
        <v>328</v>
      </c>
      <c r="C1245">
        <v>44891</v>
      </c>
      <c r="D1245">
        <v>35333</v>
      </c>
      <c r="E1245">
        <v>20222023</v>
      </c>
      <c r="F1245" t="s">
        <v>17</v>
      </c>
      <c r="G1245" t="s">
        <v>71</v>
      </c>
      <c r="H1245">
        <v>55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0</v>
      </c>
      <c r="O1245" t="s">
        <v>40</v>
      </c>
      <c r="P1245" t="str">
        <f>UPPER(Table1[[#This Row],[Venue]])</f>
        <v>AWAY</v>
      </c>
    </row>
    <row r="1246" spans="1:16" hidden="1" x14ac:dyDescent="0.45">
      <c r="A1246">
        <v>40000963</v>
      </c>
      <c r="B1246" t="s">
        <v>328</v>
      </c>
      <c r="C1246">
        <v>44891</v>
      </c>
      <c r="D1246">
        <v>35333</v>
      </c>
      <c r="E1246">
        <v>20222023</v>
      </c>
      <c r="F1246" t="s">
        <v>17</v>
      </c>
      <c r="G1246" t="s">
        <v>72</v>
      </c>
      <c r="H1246">
        <v>86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 t="s">
        <v>40</v>
      </c>
      <c r="P1246" t="str">
        <f>UPPER(Table1[[#This Row],[Venue]])</f>
        <v>AWAY</v>
      </c>
    </row>
    <row r="1247" spans="1:16" hidden="1" x14ac:dyDescent="0.45">
      <c r="A1247">
        <v>40000963</v>
      </c>
      <c r="B1247" t="s">
        <v>328</v>
      </c>
      <c r="C1247">
        <v>44891</v>
      </c>
      <c r="D1247">
        <v>35333</v>
      </c>
      <c r="E1247">
        <v>20222023</v>
      </c>
      <c r="F1247" t="s">
        <v>17</v>
      </c>
      <c r="G1247" t="s">
        <v>191</v>
      </c>
      <c r="H1247">
        <v>89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2</v>
      </c>
      <c r="O1247" t="s">
        <v>40</v>
      </c>
      <c r="P1247" t="str">
        <f>UPPER(Table1[[#This Row],[Venue]])</f>
        <v>AWAY</v>
      </c>
    </row>
    <row r="1248" spans="1:16" hidden="1" x14ac:dyDescent="0.45">
      <c r="A1248">
        <v>40000963</v>
      </c>
      <c r="B1248" t="s">
        <v>328</v>
      </c>
      <c r="C1248">
        <v>44891</v>
      </c>
      <c r="D1248">
        <v>35333</v>
      </c>
      <c r="E1248">
        <v>20222023</v>
      </c>
      <c r="F1248" t="s">
        <v>17</v>
      </c>
      <c r="G1248" t="s">
        <v>73</v>
      </c>
      <c r="H1248">
        <v>90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 t="s">
        <v>40</v>
      </c>
      <c r="P1248" t="str">
        <f>UPPER(Table1[[#This Row],[Venue]])</f>
        <v>AWAY</v>
      </c>
    </row>
    <row r="1249" spans="1:16" hidden="1" x14ac:dyDescent="0.45">
      <c r="A1249">
        <v>40000963</v>
      </c>
      <c r="B1249" t="s">
        <v>328</v>
      </c>
      <c r="C1249">
        <v>44891</v>
      </c>
      <c r="D1249">
        <v>35333</v>
      </c>
      <c r="E1249">
        <v>20222023</v>
      </c>
      <c r="F1249" t="s">
        <v>17</v>
      </c>
      <c r="G1249" t="s">
        <v>74</v>
      </c>
      <c r="H1249">
        <v>92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 t="s">
        <v>40</v>
      </c>
      <c r="P1249" t="str">
        <f>UPPER(Table1[[#This Row],[Venue]])</f>
        <v>AWAY</v>
      </c>
    </row>
    <row r="1250" spans="1:16" hidden="1" x14ac:dyDescent="0.45">
      <c r="A1250">
        <v>40000963</v>
      </c>
      <c r="B1250" t="s">
        <v>328</v>
      </c>
      <c r="C1250">
        <v>44891</v>
      </c>
      <c r="D1250">
        <v>35333</v>
      </c>
      <c r="E1250">
        <v>20222023</v>
      </c>
      <c r="F1250" t="s">
        <v>17</v>
      </c>
      <c r="G1250" t="s">
        <v>76</v>
      </c>
      <c r="H1250">
        <v>99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 t="s">
        <v>40</v>
      </c>
      <c r="P1250" t="str">
        <f>UPPER(Table1[[#This Row],[Venue]])</f>
        <v>AWAY</v>
      </c>
    </row>
    <row r="1251" spans="1:16" hidden="1" x14ac:dyDescent="0.45">
      <c r="A1251">
        <v>40001606</v>
      </c>
      <c r="B1251" t="s">
        <v>330</v>
      </c>
      <c r="C1251">
        <v>44891</v>
      </c>
      <c r="D1251">
        <v>35976</v>
      </c>
      <c r="E1251">
        <v>20222023</v>
      </c>
      <c r="F1251" t="s">
        <v>17</v>
      </c>
      <c r="G1251" t="s">
        <v>213</v>
      </c>
      <c r="H1251">
        <v>5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0</v>
      </c>
      <c r="O1251" t="s">
        <v>19</v>
      </c>
      <c r="P1251" t="str">
        <f>UPPER(Table1[[#This Row],[Venue]])</f>
        <v>HOME</v>
      </c>
    </row>
    <row r="1252" spans="1:16" hidden="1" x14ac:dyDescent="0.45">
      <c r="A1252">
        <v>40001606</v>
      </c>
      <c r="B1252" t="s">
        <v>330</v>
      </c>
      <c r="C1252">
        <v>44891</v>
      </c>
      <c r="D1252">
        <v>35976</v>
      </c>
      <c r="E1252">
        <v>20222023</v>
      </c>
      <c r="F1252" t="s">
        <v>17</v>
      </c>
      <c r="G1252" t="s">
        <v>214</v>
      </c>
      <c r="H1252">
        <v>7</v>
      </c>
      <c r="I1252">
        <v>3</v>
      </c>
      <c r="J1252">
        <v>1</v>
      </c>
      <c r="K1252">
        <v>1</v>
      </c>
      <c r="L1252">
        <v>2</v>
      </c>
      <c r="M1252">
        <v>0</v>
      </c>
      <c r="N1252">
        <v>0</v>
      </c>
      <c r="O1252" t="s">
        <v>19</v>
      </c>
      <c r="P1252" t="str">
        <f>UPPER(Table1[[#This Row],[Venue]])</f>
        <v>HOME</v>
      </c>
    </row>
    <row r="1253" spans="1:16" hidden="1" x14ac:dyDescent="0.45">
      <c r="A1253">
        <v>40001606</v>
      </c>
      <c r="B1253" t="s">
        <v>330</v>
      </c>
      <c r="C1253">
        <v>44891</v>
      </c>
      <c r="D1253">
        <v>35976</v>
      </c>
      <c r="E1253">
        <v>20222023</v>
      </c>
      <c r="F1253" t="s">
        <v>17</v>
      </c>
      <c r="G1253" t="s">
        <v>215</v>
      </c>
      <c r="H1253">
        <v>9</v>
      </c>
      <c r="I1253">
        <v>2</v>
      </c>
      <c r="J1253">
        <v>1</v>
      </c>
      <c r="K1253">
        <v>1</v>
      </c>
      <c r="L1253">
        <v>1</v>
      </c>
      <c r="M1253">
        <v>0</v>
      </c>
      <c r="N1253">
        <v>0</v>
      </c>
      <c r="O1253" t="s">
        <v>19</v>
      </c>
      <c r="P1253" t="str">
        <f>UPPER(Table1[[#This Row],[Venue]])</f>
        <v>HOME</v>
      </c>
    </row>
    <row r="1254" spans="1:16" hidden="1" x14ac:dyDescent="0.45">
      <c r="A1254">
        <v>40001606</v>
      </c>
      <c r="B1254" t="s">
        <v>330</v>
      </c>
      <c r="C1254">
        <v>44891</v>
      </c>
      <c r="D1254">
        <v>35976</v>
      </c>
      <c r="E1254">
        <v>20222023</v>
      </c>
      <c r="F1254" t="s">
        <v>17</v>
      </c>
      <c r="G1254" t="s">
        <v>331</v>
      </c>
      <c r="H1254">
        <v>11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 t="s">
        <v>19</v>
      </c>
      <c r="P1254" t="str">
        <f>UPPER(Table1[[#This Row],[Venue]])</f>
        <v>HOME</v>
      </c>
    </row>
    <row r="1255" spans="1:16" hidden="1" x14ac:dyDescent="0.45">
      <c r="A1255">
        <v>40001606</v>
      </c>
      <c r="B1255" t="s">
        <v>330</v>
      </c>
      <c r="C1255">
        <v>44891</v>
      </c>
      <c r="D1255">
        <v>35976</v>
      </c>
      <c r="E1255">
        <v>20222023</v>
      </c>
      <c r="F1255" t="s">
        <v>17</v>
      </c>
      <c r="G1255" t="s">
        <v>216</v>
      </c>
      <c r="H1255">
        <v>14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 t="s">
        <v>19</v>
      </c>
      <c r="P1255" t="str">
        <f>UPPER(Table1[[#This Row],[Venue]])</f>
        <v>HOME</v>
      </c>
    </row>
    <row r="1256" spans="1:16" hidden="1" x14ac:dyDescent="0.45">
      <c r="A1256">
        <v>40001606</v>
      </c>
      <c r="B1256" t="s">
        <v>330</v>
      </c>
      <c r="C1256">
        <v>44891</v>
      </c>
      <c r="D1256">
        <v>35976</v>
      </c>
      <c r="E1256">
        <v>20222023</v>
      </c>
      <c r="F1256" t="s">
        <v>17</v>
      </c>
      <c r="G1256" t="s">
        <v>218</v>
      </c>
      <c r="H1256">
        <v>17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 t="s">
        <v>19</v>
      </c>
      <c r="P1256" t="str">
        <f>UPPER(Table1[[#This Row],[Venue]])</f>
        <v>HOME</v>
      </c>
    </row>
    <row r="1257" spans="1:16" hidden="1" x14ac:dyDescent="0.45">
      <c r="A1257">
        <v>40001606</v>
      </c>
      <c r="B1257" t="s">
        <v>330</v>
      </c>
      <c r="C1257">
        <v>44891</v>
      </c>
      <c r="D1257">
        <v>35976</v>
      </c>
      <c r="E1257">
        <v>20222023</v>
      </c>
      <c r="F1257" t="s">
        <v>17</v>
      </c>
      <c r="G1257" t="s">
        <v>219</v>
      </c>
      <c r="H1257">
        <v>23</v>
      </c>
      <c r="I1257">
        <v>1</v>
      </c>
      <c r="J1257">
        <v>0</v>
      </c>
      <c r="K1257">
        <v>1</v>
      </c>
      <c r="L1257">
        <v>1</v>
      </c>
      <c r="M1257">
        <v>0</v>
      </c>
      <c r="N1257">
        <v>0</v>
      </c>
      <c r="O1257" t="s">
        <v>19</v>
      </c>
      <c r="P1257" t="str">
        <f>UPPER(Table1[[#This Row],[Venue]])</f>
        <v>HOME</v>
      </c>
    </row>
    <row r="1258" spans="1:16" hidden="1" x14ac:dyDescent="0.45">
      <c r="A1258">
        <v>40001606</v>
      </c>
      <c r="B1258" t="s">
        <v>330</v>
      </c>
      <c r="C1258">
        <v>44891</v>
      </c>
      <c r="D1258">
        <v>35976</v>
      </c>
      <c r="E1258">
        <v>20222023</v>
      </c>
      <c r="F1258" t="s">
        <v>17</v>
      </c>
      <c r="G1258" t="s">
        <v>220</v>
      </c>
      <c r="H1258">
        <v>24</v>
      </c>
      <c r="I1258">
        <v>1</v>
      </c>
      <c r="J1258">
        <v>0</v>
      </c>
      <c r="K1258">
        <v>1</v>
      </c>
      <c r="L1258">
        <v>1</v>
      </c>
      <c r="M1258">
        <v>0</v>
      </c>
      <c r="N1258">
        <v>0</v>
      </c>
      <c r="O1258" t="s">
        <v>19</v>
      </c>
      <c r="P1258" t="str">
        <f>UPPER(Table1[[#This Row],[Venue]])</f>
        <v>HOME</v>
      </c>
    </row>
    <row r="1259" spans="1:16" hidden="1" x14ac:dyDescent="0.45">
      <c r="A1259">
        <v>40001606</v>
      </c>
      <c r="B1259" t="s">
        <v>330</v>
      </c>
      <c r="C1259">
        <v>44891</v>
      </c>
      <c r="D1259">
        <v>35976</v>
      </c>
      <c r="E1259">
        <v>20222023</v>
      </c>
      <c r="F1259" t="s">
        <v>17</v>
      </c>
      <c r="G1259" t="s">
        <v>221</v>
      </c>
      <c r="H1259">
        <v>25</v>
      </c>
      <c r="I1259">
        <v>2</v>
      </c>
      <c r="J1259">
        <v>0</v>
      </c>
      <c r="K1259">
        <v>1</v>
      </c>
      <c r="L1259">
        <v>2</v>
      </c>
      <c r="M1259">
        <v>0</v>
      </c>
      <c r="N1259">
        <v>0</v>
      </c>
      <c r="O1259" t="s">
        <v>19</v>
      </c>
      <c r="P1259" t="str">
        <f>UPPER(Table1[[#This Row],[Venue]])</f>
        <v>HOME</v>
      </c>
    </row>
    <row r="1260" spans="1:16" hidden="1" x14ac:dyDescent="0.45">
      <c r="A1260">
        <v>40001606</v>
      </c>
      <c r="B1260" t="s">
        <v>330</v>
      </c>
      <c r="C1260">
        <v>44891</v>
      </c>
      <c r="D1260">
        <v>35976</v>
      </c>
      <c r="E1260">
        <v>20222023</v>
      </c>
      <c r="F1260" t="s">
        <v>17</v>
      </c>
      <c r="G1260" t="s">
        <v>222</v>
      </c>
      <c r="H1260">
        <v>27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 t="s">
        <v>19</v>
      </c>
      <c r="P1260" t="str">
        <f>UPPER(Table1[[#This Row],[Venue]])</f>
        <v>HOME</v>
      </c>
    </row>
    <row r="1261" spans="1:16" hidden="1" x14ac:dyDescent="0.45">
      <c r="A1261">
        <v>40001606</v>
      </c>
      <c r="B1261" t="s">
        <v>330</v>
      </c>
      <c r="C1261">
        <v>44891</v>
      </c>
      <c r="D1261">
        <v>35976</v>
      </c>
      <c r="E1261">
        <v>20222023</v>
      </c>
      <c r="F1261" t="s">
        <v>17</v>
      </c>
      <c r="G1261" t="s">
        <v>223</v>
      </c>
      <c r="H1261">
        <v>37</v>
      </c>
      <c r="I1261">
        <v>1</v>
      </c>
      <c r="J1261">
        <v>0</v>
      </c>
      <c r="K1261">
        <v>1</v>
      </c>
      <c r="L1261">
        <v>1</v>
      </c>
      <c r="M1261">
        <v>0</v>
      </c>
      <c r="N1261">
        <v>0</v>
      </c>
      <c r="O1261" t="s">
        <v>19</v>
      </c>
      <c r="P1261" t="str">
        <f>UPPER(Table1[[#This Row],[Venue]])</f>
        <v>HOME</v>
      </c>
    </row>
    <row r="1262" spans="1:16" hidden="1" x14ac:dyDescent="0.45">
      <c r="A1262">
        <v>40001606</v>
      </c>
      <c r="B1262" t="s">
        <v>330</v>
      </c>
      <c r="C1262">
        <v>44891</v>
      </c>
      <c r="D1262">
        <v>35976</v>
      </c>
      <c r="E1262">
        <v>20222023</v>
      </c>
      <c r="F1262" t="s">
        <v>17</v>
      </c>
      <c r="G1262" t="s">
        <v>226</v>
      </c>
      <c r="H1262">
        <v>70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0</v>
      </c>
      <c r="O1262" t="s">
        <v>19</v>
      </c>
      <c r="P1262" t="str">
        <f>UPPER(Table1[[#This Row],[Venue]])</f>
        <v>HOME</v>
      </c>
    </row>
    <row r="1263" spans="1:16" hidden="1" x14ac:dyDescent="0.45">
      <c r="A1263">
        <v>40001606</v>
      </c>
      <c r="B1263" t="s">
        <v>330</v>
      </c>
      <c r="C1263">
        <v>44891</v>
      </c>
      <c r="D1263">
        <v>35976</v>
      </c>
      <c r="E1263">
        <v>20222023</v>
      </c>
      <c r="F1263" t="s">
        <v>17</v>
      </c>
      <c r="G1263" t="s">
        <v>269</v>
      </c>
      <c r="H1263">
        <v>71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 t="s">
        <v>19</v>
      </c>
      <c r="P1263" t="str">
        <f>UPPER(Table1[[#This Row],[Venue]])</f>
        <v>HOME</v>
      </c>
    </row>
    <row r="1264" spans="1:16" hidden="1" x14ac:dyDescent="0.45">
      <c r="A1264">
        <v>40001606</v>
      </c>
      <c r="B1264" t="s">
        <v>330</v>
      </c>
      <c r="C1264">
        <v>44891</v>
      </c>
      <c r="D1264">
        <v>35976</v>
      </c>
      <c r="E1264">
        <v>20222023</v>
      </c>
      <c r="F1264" t="s">
        <v>17</v>
      </c>
      <c r="G1264" t="s">
        <v>224</v>
      </c>
      <c r="H1264">
        <v>72</v>
      </c>
      <c r="I1264">
        <v>2</v>
      </c>
      <c r="J1264">
        <v>2</v>
      </c>
      <c r="K1264">
        <v>1</v>
      </c>
      <c r="L1264">
        <v>0</v>
      </c>
      <c r="M1264">
        <v>0</v>
      </c>
      <c r="N1264">
        <v>0</v>
      </c>
      <c r="O1264" t="s">
        <v>19</v>
      </c>
      <c r="P1264" t="str">
        <f>UPPER(Table1[[#This Row],[Venue]])</f>
        <v>HOME</v>
      </c>
    </row>
    <row r="1265" spans="1:16" hidden="1" x14ac:dyDescent="0.45">
      <c r="A1265">
        <v>40001606</v>
      </c>
      <c r="B1265" t="s">
        <v>330</v>
      </c>
      <c r="C1265">
        <v>44891</v>
      </c>
      <c r="D1265">
        <v>35976</v>
      </c>
      <c r="E1265">
        <v>20222023</v>
      </c>
      <c r="F1265" t="s">
        <v>17</v>
      </c>
      <c r="G1265" t="s">
        <v>227</v>
      </c>
      <c r="H1265">
        <v>74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 t="s">
        <v>19</v>
      </c>
      <c r="P1265" t="str">
        <f>UPPER(Table1[[#This Row],[Venue]])</f>
        <v>HOME</v>
      </c>
    </row>
    <row r="1266" spans="1:16" hidden="1" x14ac:dyDescent="0.45">
      <c r="A1266">
        <v>40001606</v>
      </c>
      <c r="B1266" t="s">
        <v>330</v>
      </c>
      <c r="C1266">
        <v>44891</v>
      </c>
      <c r="D1266">
        <v>35976</v>
      </c>
      <c r="E1266">
        <v>20222023</v>
      </c>
      <c r="F1266" t="s">
        <v>17</v>
      </c>
      <c r="G1266" t="s">
        <v>228</v>
      </c>
      <c r="H1266">
        <v>77</v>
      </c>
      <c r="I1266">
        <v>4</v>
      </c>
      <c r="J1266">
        <v>1</v>
      </c>
      <c r="K1266">
        <v>1</v>
      </c>
      <c r="L1266">
        <v>3</v>
      </c>
      <c r="M1266">
        <v>0</v>
      </c>
      <c r="N1266">
        <v>0</v>
      </c>
      <c r="O1266" t="s">
        <v>19</v>
      </c>
      <c r="P1266" t="str">
        <f>UPPER(Table1[[#This Row],[Venue]])</f>
        <v>HOME</v>
      </c>
    </row>
    <row r="1267" spans="1:16" hidden="1" x14ac:dyDescent="0.45">
      <c r="A1267">
        <v>40001606</v>
      </c>
      <c r="B1267" t="s">
        <v>330</v>
      </c>
      <c r="C1267">
        <v>44891</v>
      </c>
      <c r="D1267">
        <v>35976</v>
      </c>
      <c r="E1267">
        <v>20222023</v>
      </c>
      <c r="F1267" t="s">
        <v>17</v>
      </c>
      <c r="G1267" t="s">
        <v>229</v>
      </c>
      <c r="H1267">
        <v>88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 t="s">
        <v>19</v>
      </c>
      <c r="P1267" t="str">
        <f>UPPER(Table1[[#This Row],[Venue]])</f>
        <v>HOME</v>
      </c>
    </row>
    <row r="1268" spans="1:16" hidden="1" x14ac:dyDescent="0.45">
      <c r="A1268">
        <v>40001606</v>
      </c>
      <c r="B1268" t="s">
        <v>330</v>
      </c>
      <c r="C1268">
        <v>44891</v>
      </c>
      <c r="D1268">
        <v>35976</v>
      </c>
      <c r="E1268">
        <v>20222023</v>
      </c>
      <c r="F1268" t="s">
        <v>17</v>
      </c>
      <c r="G1268" t="s">
        <v>230</v>
      </c>
      <c r="H1268">
        <v>93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 t="s">
        <v>19</v>
      </c>
      <c r="P1268" t="str">
        <f>UPPER(Table1[[#This Row],[Venue]])</f>
        <v>HOME</v>
      </c>
    </row>
    <row r="1269" spans="1:16" hidden="1" x14ac:dyDescent="0.45">
      <c r="A1269">
        <v>40001606</v>
      </c>
      <c r="B1269" t="s">
        <v>330</v>
      </c>
      <c r="C1269">
        <v>44891</v>
      </c>
      <c r="D1269">
        <v>35976</v>
      </c>
      <c r="E1269">
        <v>20222023</v>
      </c>
      <c r="F1269" t="s">
        <v>17</v>
      </c>
      <c r="G1269" t="s">
        <v>231</v>
      </c>
      <c r="H1269">
        <v>97</v>
      </c>
      <c r="I1269">
        <v>4</v>
      </c>
      <c r="J1269">
        <v>4</v>
      </c>
      <c r="K1269">
        <v>1</v>
      </c>
      <c r="L1269">
        <v>0</v>
      </c>
      <c r="M1269">
        <v>0</v>
      </c>
      <c r="N1269">
        <v>0</v>
      </c>
      <c r="O1269" t="s">
        <v>19</v>
      </c>
      <c r="P1269" t="str">
        <f>UPPER(Table1[[#This Row],[Venue]])</f>
        <v>HOME</v>
      </c>
    </row>
    <row r="1270" spans="1:16" hidden="1" x14ac:dyDescent="0.45">
      <c r="A1270">
        <v>40001606</v>
      </c>
      <c r="B1270" t="s">
        <v>330</v>
      </c>
      <c r="C1270">
        <v>44891</v>
      </c>
      <c r="D1270">
        <v>35976</v>
      </c>
      <c r="E1270">
        <v>20222023</v>
      </c>
      <c r="F1270" t="s">
        <v>17</v>
      </c>
      <c r="G1270" t="s">
        <v>150</v>
      </c>
      <c r="H1270">
        <v>6</v>
      </c>
      <c r="I1270">
        <v>2</v>
      </c>
      <c r="J1270">
        <v>1</v>
      </c>
      <c r="K1270">
        <v>1</v>
      </c>
      <c r="L1270">
        <v>1</v>
      </c>
      <c r="M1270">
        <v>0</v>
      </c>
      <c r="N1270">
        <v>0</v>
      </c>
      <c r="O1270" t="s">
        <v>40</v>
      </c>
      <c r="P1270" t="str">
        <f>UPPER(Table1[[#This Row],[Venue]])</f>
        <v>AWAY</v>
      </c>
    </row>
    <row r="1271" spans="1:16" hidden="1" x14ac:dyDescent="0.45">
      <c r="A1271">
        <v>40001606</v>
      </c>
      <c r="B1271" t="s">
        <v>330</v>
      </c>
      <c r="C1271">
        <v>44891</v>
      </c>
      <c r="D1271">
        <v>35976</v>
      </c>
      <c r="E1271">
        <v>20222023</v>
      </c>
      <c r="F1271" t="s">
        <v>17</v>
      </c>
      <c r="G1271" t="s">
        <v>151</v>
      </c>
      <c r="H1271">
        <v>8</v>
      </c>
      <c r="I1271">
        <v>1</v>
      </c>
      <c r="J1271">
        <v>0</v>
      </c>
      <c r="K1271">
        <v>1</v>
      </c>
      <c r="L1271">
        <v>1</v>
      </c>
      <c r="M1271">
        <v>0</v>
      </c>
      <c r="N1271">
        <v>0</v>
      </c>
      <c r="O1271" t="s">
        <v>40</v>
      </c>
      <c r="P1271" t="str">
        <f>UPPER(Table1[[#This Row],[Venue]])</f>
        <v>AWAY</v>
      </c>
    </row>
    <row r="1272" spans="1:16" hidden="1" x14ac:dyDescent="0.45">
      <c r="A1272">
        <v>40001606</v>
      </c>
      <c r="B1272" t="s">
        <v>330</v>
      </c>
      <c r="C1272">
        <v>44891</v>
      </c>
      <c r="D1272">
        <v>35976</v>
      </c>
      <c r="E1272">
        <v>20222023</v>
      </c>
      <c r="F1272" t="s">
        <v>17</v>
      </c>
      <c r="G1272" t="s">
        <v>153</v>
      </c>
      <c r="H1272">
        <v>15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 t="s">
        <v>40</v>
      </c>
      <c r="P1272" t="str">
        <f>UPPER(Table1[[#This Row],[Venue]])</f>
        <v>AWAY</v>
      </c>
    </row>
    <row r="1273" spans="1:16" hidden="1" x14ac:dyDescent="0.45">
      <c r="A1273">
        <v>40001606</v>
      </c>
      <c r="B1273" t="s">
        <v>330</v>
      </c>
      <c r="C1273">
        <v>44891</v>
      </c>
      <c r="D1273">
        <v>35976</v>
      </c>
      <c r="E1273">
        <v>20222023</v>
      </c>
      <c r="F1273" t="s">
        <v>17</v>
      </c>
      <c r="G1273" t="s">
        <v>294</v>
      </c>
      <c r="H1273">
        <v>18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2</v>
      </c>
      <c r="O1273" t="s">
        <v>40</v>
      </c>
      <c r="P1273" t="str">
        <f>UPPER(Table1[[#This Row],[Venue]])</f>
        <v>AWAY</v>
      </c>
    </row>
    <row r="1274" spans="1:16" hidden="1" x14ac:dyDescent="0.45">
      <c r="A1274">
        <v>40001606</v>
      </c>
      <c r="B1274" t="s">
        <v>330</v>
      </c>
      <c r="C1274">
        <v>44891</v>
      </c>
      <c r="D1274">
        <v>35976</v>
      </c>
      <c r="E1274">
        <v>20222023</v>
      </c>
      <c r="F1274" t="s">
        <v>17</v>
      </c>
      <c r="G1274" t="s">
        <v>185</v>
      </c>
      <c r="H1274">
        <v>28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 t="s">
        <v>40</v>
      </c>
      <c r="P1274" t="str">
        <f>UPPER(Table1[[#This Row],[Venue]])</f>
        <v>AWAY</v>
      </c>
    </row>
    <row r="1275" spans="1:16" hidden="1" x14ac:dyDescent="0.45">
      <c r="A1275">
        <v>40001606</v>
      </c>
      <c r="B1275" t="s">
        <v>330</v>
      </c>
      <c r="C1275">
        <v>44891</v>
      </c>
      <c r="D1275">
        <v>35976</v>
      </c>
      <c r="E1275">
        <v>20222023</v>
      </c>
      <c r="F1275" t="s">
        <v>17</v>
      </c>
      <c r="G1275" t="s">
        <v>236</v>
      </c>
      <c r="H1275">
        <v>31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2</v>
      </c>
      <c r="O1275" t="s">
        <v>40</v>
      </c>
      <c r="P1275" t="str">
        <f>UPPER(Table1[[#This Row],[Venue]])</f>
        <v>AWAY</v>
      </c>
    </row>
    <row r="1276" spans="1:16" hidden="1" x14ac:dyDescent="0.45">
      <c r="A1276">
        <v>40001606</v>
      </c>
      <c r="B1276" t="s">
        <v>330</v>
      </c>
      <c r="C1276">
        <v>44891</v>
      </c>
      <c r="D1276">
        <v>35976</v>
      </c>
      <c r="E1276">
        <v>20222023</v>
      </c>
      <c r="F1276" t="s">
        <v>17</v>
      </c>
      <c r="G1276" t="s">
        <v>235</v>
      </c>
      <c r="H1276">
        <v>33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 t="s">
        <v>40</v>
      </c>
      <c r="P1276" t="str">
        <f>UPPER(Table1[[#This Row],[Venue]])</f>
        <v>AWAY</v>
      </c>
    </row>
    <row r="1277" spans="1:16" hidden="1" x14ac:dyDescent="0.45">
      <c r="A1277">
        <v>40001606</v>
      </c>
      <c r="B1277" t="s">
        <v>330</v>
      </c>
      <c r="C1277">
        <v>44891</v>
      </c>
      <c r="D1277">
        <v>35976</v>
      </c>
      <c r="E1277">
        <v>20222023</v>
      </c>
      <c r="F1277" t="s">
        <v>17</v>
      </c>
      <c r="G1277" t="s">
        <v>235</v>
      </c>
      <c r="H1277">
        <v>33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 t="s">
        <v>40</v>
      </c>
      <c r="P1277" t="str">
        <f>UPPER(Table1[[#This Row],[Venue]])</f>
        <v>AWAY</v>
      </c>
    </row>
    <row r="1278" spans="1:16" hidden="1" x14ac:dyDescent="0.45">
      <c r="A1278">
        <v>40001606</v>
      </c>
      <c r="B1278" t="s">
        <v>330</v>
      </c>
      <c r="C1278">
        <v>44891</v>
      </c>
      <c r="D1278">
        <v>35976</v>
      </c>
      <c r="E1278">
        <v>20222023</v>
      </c>
      <c r="F1278" t="s">
        <v>17</v>
      </c>
      <c r="G1278" t="s">
        <v>332</v>
      </c>
      <c r="H1278">
        <v>38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 t="s">
        <v>40</v>
      </c>
      <c r="P1278" t="str">
        <f>UPPER(Table1[[#This Row],[Venue]])</f>
        <v>AWAY</v>
      </c>
    </row>
    <row r="1279" spans="1:16" hidden="1" x14ac:dyDescent="0.45">
      <c r="A1279">
        <v>40001606</v>
      </c>
      <c r="B1279" t="s">
        <v>330</v>
      </c>
      <c r="C1279">
        <v>44891</v>
      </c>
      <c r="D1279">
        <v>35976</v>
      </c>
      <c r="E1279">
        <v>20222023</v>
      </c>
      <c r="F1279" t="s">
        <v>17</v>
      </c>
      <c r="G1279" t="s">
        <v>154</v>
      </c>
      <c r="H1279">
        <v>55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0</v>
      </c>
      <c r="O1279" t="s">
        <v>40</v>
      </c>
      <c r="P1279" t="str">
        <f>UPPER(Table1[[#This Row],[Venue]])</f>
        <v>AWAY</v>
      </c>
    </row>
    <row r="1280" spans="1:16" hidden="1" x14ac:dyDescent="0.45">
      <c r="A1280">
        <v>40001606</v>
      </c>
      <c r="B1280" t="s">
        <v>330</v>
      </c>
      <c r="C1280">
        <v>44891</v>
      </c>
      <c r="D1280">
        <v>35976</v>
      </c>
      <c r="E1280">
        <v>20222023</v>
      </c>
      <c r="F1280" t="s">
        <v>17</v>
      </c>
      <c r="G1280" t="s">
        <v>156</v>
      </c>
      <c r="H1280">
        <v>66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 t="s">
        <v>40</v>
      </c>
      <c r="P1280" t="str">
        <f>UPPER(Table1[[#This Row],[Venue]])</f>
        <v>AWAY</v>
      </c>
    </row>
    <row r="1281" spans="1:16" hidden="1" x14ac:dyDescent="0.45">
      <c r="A1281">
        <v>40001606</v>
      </c>
      <c r="B1281" t="s">
        <v>330</v>
      </c>
      <c r="C1281">
        <v>44891</v>
      </c>
      <c r="D1281">
        <v>35976</v>
      </c>
      <c r="E1281">
        <v>20222023</v>
      </c>
      <c r="F1281" t="s">
        <v>17</v>
      </c>
      <c r="G1281" t="s">
        <v>157</v>
      </c>
      <c r="H1281">
        <v>77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 t="s">
        <v>40</v>
      </c>
      <c r="P1281" t="str">
        <f>UPPER(Table1[[#This Row],[Venue]])</f>
        <v>AWAY</v>
      </c>
    </row>
    <row r="1282" spans="1:16" hidden="1" x14ac:dyDescent="0.45">
      <c r="A1282">
        <v>40001606</v>
      </c>
      <c r="B1282" t="s">
        <v>330</v>
      </c>
      <c r="C1282">
        <v>44891</v>
      </c>
      <c r="D1282">
        <v>35976</v>
      </c>
      <c r="E1282">
        <v>20222023</v>
      </c>
      <c r="F1282" t="s">
        <v>17</v>
      </c>
      <c r="G1282" t="s">
        <v>158</v>
      </c>
      <c r="H1282">
        <v>88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 t="s">
        <v>40</v>
      </c>
      <c r="P1282" t="str">
        <f>UPPER(Table1[[#This Row],[Venue]])</f>
        <v>AWAY</v>
      </c>
    </row>
    <row r="1283" spans="1:16" hidden="1" x14ac:dyDescent="0.45">
      <c r="A1283">
        <v>40001606</v>
      </c>
      <c r="B1283" t="s">
        <v>330</v>
      </c>
      <c r="C1283">
        <v>44891</v>
      </c>
      <c r="D1283">
        <v>35976</v>
      </c>
      <c r="E1283">
        <v>20222023</v>
      </c>
      <c r="F1283" t="s">
        <v>17</v>
      </c>
      <c r="G1283" t="s">
        <v>158</v>
      </c>
      <c r="H1283">
        <v>88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 t="s">
        <v>40</v>
      </c>
      <c r="P1283" t="str">
        <f>UPPER(Table1[[#This Row],[Venue]])</f>
        <v>AWAY</v>
      </c>
    </row>
    <row r="1284" spans="1:16" hidden="1" x14ac:dyDescent="0.45">
      <c r="A1284">
        <v>40001606</v>
      </c>
      <c r="B1284" t="s">
        <v>330</v>
      </c>
      <c r="C1284">
        <v>44891</v>
      </c>
      <c r="D1284">
        <v>35976</v>
      </c>
      <c r="E1284">
        <v>20222023</v>
      </c>
      <c r="F1284" t="s">
        <v>17</v>
      </c>
      <c r="G1284" t="s">
        <v>158</v>
      </c>
      <c r="H1284">
        <v>88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 t="s">
        <v>40</v>
      </c>
      <c r="P1284" t="str">
        <f>UPPER(Table1[[#This Row],[Venue]])</f>
        <v>AWAY</v>
      </c>
    </row>
    <row r="1285" spans="1:16" hidden="1" x14ac:dyDescent="0.45">
      <c r="A1285">
        <v>40001606</v>
      </c>
      <c r="B1285" t="s">
        <v>330</v>
      </c>
      <c r="C1285">
        <v>44891</v>
      </c>
      <c r="D1285">
        <v>35976</v>
      </c>
      <c r="E1285">
        <v>20222023</v>
      </c>
      <c r="F1285" t="s">
        <v>17</v>
      </c>
      <c r="G1285" t="s">
        <v>159</v>
      </c>
      <c r="H1285">
        <v>90</v>
      </c>
      <c r="I1285">
        <v>2</v>
      </c>
      <c r="J1285">
        <v>1</v>
      </c>
      <c r="K1285">
        <v>1</v>
      </c>
      <c r="L1285">
        <v>1</v>
      </c>
      <c r="M1285">
        <v>0</v>
      </c>
      <c r="N1285">
        <v>0</v>
      </c>
      <c r="O1285" t="s">
        <v>40</v>
      </c>
      <c r="P1285" t="str">
        <f>UPPER(Table1[[#This Row],[Venue]])</f>
        <v>AWAY</v>
      </c>
    </row>
    <row r="1286" spans="1:16" hidden="1" x14ac:dyDescent="0.45">
      <c r="A1286">
        <v>40001608</v>
      </c>
      <c r="B1286" t="s">
        <v>333</v>
      </c>
      <c r="C1286">
        <v>44891</v>
      </c>
      <c r="D1286">
        <v>35978</v>
      </c>
      <c r="E1286">
        <v>20222023</v>
      </c>
      <c r="F1286" t="s">
        <v>17</v>
      </c>
      <c r="G1286" t="s">
        <v>132</v>
      </c>
      <c r="H1286">
        <v>4</v>
      </c>
      <c r="I1286">
        <v>1</v>
      </c>
      <c r="J1286">
        <v>1</v>
      </c>
      <c r="K1286">
        <v>1</v>
      </c>
      <c r="L1286">
        <v>0</v>
      </c>
      <c r="M1286">
        <v>0</v>
      </c>
      <c r="N1286">
        <v>0</v>
      </c>
      <c r="O1286" t="s">
        <v>19</v>
      </c>
      <c r="P1286" t="str">
        <f>UPPER(Table1[[#This Row],[Venue]])</f>
        <v>HOME</v>
      </c>
    </row>
    <row r="1287" spans="1:16" hidden="1" x14ac:dyDescent="0.45">
      <c r="A1287">
        <v>40001608</v>
      </c>
      <c r="B1287" t="s">
        <v>333</v>
      </c>
      <c r="C1287">
        <v>44891</v>
      </c>
      <c r="D1287">
        <v>35978</v>
      </c>
      <c r="E1287">
        <v>20222023</v>
      </c>
      <c r="F1287" t="s">
        <v>17</v>
      </c>
      <c r="G1287" t="s">
        <v>133</v>
      </c>
      <c r="H1287">
        <v>5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 t="s">
        <v>19</v>
      </c>
      <c r="P1287" t="str">
        <f>UPPER(Table1[[#This Row],[Venue]])</f>
        <v>HOME</v>
      </c>
    </row>
    <row r="1288" spans="1:16" hidden="1" x14ac:dyDescent="0.45">
      <c r="A1288">
        <v>40001608</v>
      </c>
      <c r="B1288" t="s">
        <v>333</v>
      </c>
      <c r="C1288">
        <v>44891</v>
      </c>
      <c r="D1288">
        <v>35978</v>
      </c>
      <c r="E1288">
        <v>20222023</v>
      </c>
      <c r="F1288" t="s">
        <v>17</v>
      </c>
      <c r="G1288" t="s">
        <v>334</v>
      </c>
      <c r="H1288">
        <v>6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 t="s">
        <v>19</v>
      </c>
      <c r="P1288" t="str">
        <f>UPPER(Table1[[#This Row],[Venue]])</f>
        <v>HOME</v>
      </c>
    </row>
    <row r="1289" spans="1:16" hidden="1" x14ac:dyDescent="0.45">
      <c r="A1289">
        <v>40001608</v>
      </c>
      <c r="B1289" t="s">
        <v>333</v>
      </c>
      <c r="C1289">
        <v>44891</v>
      </c>
      <c r="D1289">
        <v>35978</v>
      </c>
      <c r="E1289">
        <v>20222023</v>
      </c>
      <c r="F1289" t="s">
        <v>17</v>
      </c>
      <c r="G1289" t="s">
        <v>135</v>
      </c>
      <c r="H1289">
        <v>7</v>
      </c>
      <c r="I1289">
        <v>3</v>
      </c>
      <c r="J1289">
        <v>1</v>
      </c>
      <c r="K1289">
        <v>1</v>
      </c>
      <c r="L1289">
        <v>2</v>
      </c>
      <c r="M1289">
        <v>0</v>
      </c>
      <c r="N1289">
        <v>0</v>
      </c>
      <c r="O1289" t="s">
        <v>19</v>
      </c>
      <c r="P1289" t="str">
        <f>UPPER(Table1[[#This Row],[Venue]])</f>
        <v>HOME</v>
      </c>
    </row>
    <row r="1290" spans="1:16" hidden="1" x14ac:dyDescent="0.45">
      <c r="A1290">
        <v>40001608</v>
      </c>
      <c r="B1290" t="s">
        <v>333</v>
      </c>
      <c r="C1290">
        <v>44891</v>
      </c>
      <c r="D1290">
        <v>35978</v>
      </c>
      <c r="E1290">
        <v>20222023</v>
      </c>
      <c r="F1290" t="s">
        <v>17</v>
      </c>
      <c r="G1290" t="s">
        <v>263</v>
      </c>
      <c r="H1290">
        <v>9</v>
      </c>
      <c r="I1290">
        <v>4</v>
      </c>
      <c r="J1290">
        <v>3</v>
      </c>
      <c r="K1290">
        <v>1</v>
      </c>
      <c r="L1290">
        <v>1</v>
      </c>
      <c r="M1290">
        <v>0</v>
      </c>
      <c r="N1290">
        <v>0</v>
      </c>
      <c r="O1290" t="s">
        <v>19</v>
      </c>
      <c r="P1290" t="str">
        <f>UPPER(Table1[[#This Row],[Venue]])</f>
        <v>HOME</v>
      </c>
    </row>
    <row r="1291" spans="1:16" hidden="1" x14ac:dyDescent="0.45">
      <c r="A1291">
        <v>40001608</v>
      </c>
      <c r="B1291" t="s">
        <v>333</v>
      </c>
      <c r="C1291">
        <v>44891</v>
      </c>
      <c r="D1291">
        <v>35978</v>
      </c>
      <c r="E1291">
        <v>20222023</v>
      </c>
      <c r="F1291" t="s">
        <v>17</v>
      </c>
      <c r="G1291" t="s">
        <v>264</v>
      </c>
      <c r="H1291">
        <v>10</v>
      </c>
      <c r="I1291">
        <v>5</v>
      </c>
      <c r="J1291">
        <v>3</v>
      </c>
      <c r="K1291">
        <v>1</v>
      </c>
      <c r="L1291">
        <v>2</v>
      </c>
      <c r="M1291">
        <v>0</v>
      </c>
      <c r="N1291">
        <v>0</v>
      </c>
      <c r="O1291" t="s">
        <v>19</v>
      </c>
      <c r="P1291" t="str">
        <f>UPPER(Table1[[#This Row],[Venue]])</f>
        <v>HOME</v>
      </c>
    </row>
    <row r="1292" spans="1:16" hidden="1" x14ac:dyDescent="0.45">
      <c r="A1292">
        <v>40001608</v>
      </c>
      <c r="B1292" t="s">
        <v>333</v>
      </c>
      <c r="C1292">
        <v>44891</v>
      </c>
      <c r="D1292">
        <v>35978</v>
      </c>
      <c r="E1292">
        <v>20222023</v>
      </c>
      <c r="F1292" t="s">
        <v>17</v>
      </c>
      <c r="G1292" t="s">
        <v>265</v>
      </c>
      <c r="H1292">
        <v>14</v>
      </c>
      <c r="I1292">
        <v>5</v>
      </c>
      <c r="J1292">
        <v>2</v>
      </c>
      <c r="K1292">
        <v>1</v>
      </c>
      <c r="L1292">
        <v>3</v>
      </c>
      <c r="M1292">
        <v>0</v>
      </c>
      <c r="N1292">
        <v>0</v>
      </c>
      <c r="O1292" t="s">
        <v>19</v>
      </c>
      <c r="P1292" t="str">
        <f>UPPER(Table1[[#This Row],[Venue]])</f>
        <v>HOME</v>
      </c>
    </row>
    <row r="1293" spans="1:16" hidden="1" x14ac:dyDescent="0.45">
      <c r="A1293">
        <v>40001608</v>
      </c>
      <c r="B1293" t="s">
        <v>333</v>
      </c>
      <c r="C1293">
        <v>44891</v>
      </c>
      <c r="D1293">
        <v>35978</v>
      </c>
      <c r="E1293">
        <v>20222023</v>
      </c>
      <c r="F1293" t="s">
        <v>17</v>
      </c>
      <c r="G1293" t="s">
        <v>137</v>
      </c>
      <c r="H1293">
        <v>22</v>
      </c>
      <c r="I1293">
        <v>1</v>
      </c>
      <c r="J1293">
        <v>0</v>
      </c>
      <c r="K1293">
        <v>1</v>
      </c>
      <c r="L1293">
        <v>1</v>
      </c>
      <c r="M1293">
        <v>0</v>
      </c>
      <c r="N1293">
        <v>0</v>
      </c>
      <c r="O1293" t="s">
        <v>19</v>
      </c>
      <c r="P1293" t="str">
        <f>UPPER(Table1[[#This Row],[Venue]])</f>
        <v>HOME</v>
      </c>
    </row>
    <row r="1294" spans="1:16" hidden="1" x14ac:dyDescent="0.45">
      <c r="A1294">
        <v>40001608</v>
      </c>
      <c r="B1294" t="s">
        <v>333</v>
      </c>
      <c r="C1294">
        <v>44891</v>
      </c>
      <c r="D1294">
        <v>35978</v>
      </c>
      <c r="E1294">
        <v>20222023</v>
      </c>
      <c r="F1294" t="s">
        <v>17</v>
      </c>
      <c r="G1294" t="s">
        <v>138</v>
      </c>
      <c r="H1294">
        <v>23</v>
      </c>
      <c r="I1294">
        <v>3</v>
      </c>
      <c r="J1294">
        <v>1</v>
      </c>
      <c r="K1294">
        <v>1</v>
      </c>
      <c r="L1294">
        <v>2</v>
      </c>
      <c r="M1294">
        <v>0</v>
      </c>
      <c r="N1294">
        <v>0</v>
      </c>
      <c r="O1294" t="s">
        <v>19</v>
      </c>
      <c r="P1294" t="str">
        <f>UPPER(Table1[[#This Row],[Venue]])</f>
        <v>HOME</v>
      </c>
    </row>
    <row r="1295" spans="1:16" hidden="1" x14ac:dyDescent="0.45">
      <c r="A1295">
        <v>40001608</v>
      </c>
      <c r="B1295" t="s">
        <v>333</v>
      </c>
      <c r="C1295">
        <v>44891</v>
      </c>
      <c r="D1295">
        <v>35978</v>
      </c>
      <c r="E1295">
        <v>20222023</v>
      </c>
      <c r="F1295" t="s">
        <v>17</v>
      </c>
      <c r="G1295" t="s">
        <v>266</v>
      </c>
      <c r="H1295">
        <v>31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 t="s">
        <v>19</v>
      </c>
      <c r="P1295" t="str">
        <f>UPPER(Table1[[#This Row],[Venue]])</f>
        <v>HOME</v>
      </c>
    </row>
    <row r="1296" spans="1:16" hidden="1" x14ac:dyDescent="0.45">
      <c r="A1296">
        <v>40001608</v>
      </c>
      <c r="B1296" t="s">
        <v>333</v>
      </c>
      <c r="C1296">
        <v>44891</v>
      </c>
      <c r="D1296">
        <v>35978</v>
      </c>
      <c r="E1296">
        <v>20222023</v>
      </c>
      <c r="F1296" t="s">
        <v>17</v>
      </c>
      <c r="G1296" t="s">
        <v>140</v>
      </c>
      <c r="H1296">
        <v>60</v>
      </c>
      <c r="I1296">
        <v>2</v>
      </c>
      <c r="J1296">
        <v>1</v>
      </c>
      <c r="K1296">
        <v>1</v>
      </c>
      <c r="L1296">
        <v>1</v>
      </c>
      <c r="M1296">
        <v>0</v>
      </c>
      <c r="N1296">
        <v>0</v>
      </c>
      <c r="O1296" t="s">
        <v>19</v>
      </c>
      <c r="P1296" t="str">
        <f>UPPER(Table1[[#This Row],[Venue]])</f>
        <v>HOME</v>
      </c>
    </row>
    <row r="1297" spans="1:16" hidden="1" x14ac:dyDescent="0.45">
      <c r="A1297">
        <v>40001608</v>
      </c>
      <c r="B1297" t="s">
        <v>333</v>
      </c>
      <c r="C1297">
        <v>44891</v>
      </c>
      <c r="D1297">
        <v>35978</v>
      </c>
      <c r="E1297">
        <v>20222023</v>
      </c>
      <c r="F1297" t="s">
        <v>17</v>
      </c>
      <c r="G1297" t="s">
        <v>141</v>
      </c>
      <c r="H1297">
        <v>68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 t="s">
        <v>19</v>
      </c>
      <c r="P1297" t="str">
        <f>UPPER(Table1[[#This Row],[Venue]])</f>
        <v>HOME</v>
      </c>
    </row>
    <row r="1298" spans="1:16" hidden="1" x14ac:dyDescent="0.45">
      <c r="A1298">
        <v>40001608</v>
      </c>
      <c r="B1298" t="s">
        <v>333</v>
      </c>
      <c r="C1298">
        <v>44891</v>
      </c>
      <c r="D1298">
        <v>35978</v>
      </c>
      <c r="E1298">
        <v>20222023</v>
      </c>
      <c r="F1298" t="s">
        <v>17</v>
      </c>
      <c r="G1298" t="s">
        <v>142</v>
      </c>
      <c r="H1298">
        <v>69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 t="s">
        <v>19</v>
      </c>
      <c r="P1298" t="str">
        <f>UPPER(Table1[[#This Row],[Venue]])</f>
        <v>HOME</v>
      </c>
    </row>
    <row r="1299" spans="1:16" hidden="1" x14ac:dyDescent="0.45">
      <c r="A1299">
        <v>40001608</v>
      </c>
      <c r="B1299" t="s">
        <v>333</v>
      </c>
      <c r="C1299">
        <v>44891</v>
      </c>
      <c r="D1299">
        <v>35978</v>
      </c>
      <c r="E1299">
        <v>20222023</v>
      </c>
      <c r="F1299" t="s">
        <v>17</v>
      </c>
      <c r="G1299" t="s">
        <v>143</v>
      </c>
      <c r="H1299">
        <v>71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0</v>
      </c>
      <c r="O1299" t="s">
        <v>19</v>
      </c>
      <c r="P1299" t="str">
        <f>UPPER(Table1[[#This Row],[Venue]])</f>
        <v>HOME</v>
      </c>
    </row>
    <row r="1300" spans="1:16" hidden="1" x14ac:dyDescent="0.45">
      <c r="A1300">
        <v>40001608</v>
      </c>
      <c r="B1300" t="s">
        <v>333</v>
      </c>
      <c r="C1300">
        <v>44891</v>
      </c>
      <c r="D1300">
        <v>35978</v>
      </c>
      <c r="E1300">
        <v>20222023</v>
      </c>
      <c r="F1300" t="s">
        <v>17</v>
      </c>
      <c r="G1300" t="s">
        <v>144</v>
      </c>
      <c r="H1300">
        <v>81</v>
      </c>
      <c r="I1300">
        <v>1</v>
      </c>
      <c r="J1300">
        <v>0</v>
      </c>
      <c r="K1300">
        <v>1</v>
      </c>
      <c r="L1300">
        <v>1</v>
      </c>
      <c r="M1300">
        <v>0</v>
      </c>
      <c r="N1300">
        <v>0</v>
      </c>
      <c r="O1300" t="s">
        <v>19</v>
      </c>
      <c r="P1300" t="str">
        <f>UPPER(Table1[[#This Row],[Venue]])</f>
        <v>HOME</v>
      </c>
    </row>
    <row r="1301" spans="1:16" hidden="1" x14ac:dyDescent="0.45">
      <c r="A1301">
        <v>40001608</v>
      </c>
      <c r="B1301" t="s">
        <v>333</v>
      </c>
      <c r="C1301">
        <v>44891</v>
      </c>
      <c r="D1301">
        <v>35978</v>
      </c>
      <c r="E1301">
        <v>20222023</v>
      </c>
      <c r="F1301" t="s">
        <v>17</v>
      </c>
      <c r="G1301" t="s">
        <v>145</v>
      </c>
      <c r="H1301">
        <v>88</v>
      </c>
      <c r="I1301">
        <v>1</v>
      </c>
      <c r="J1301">
        <v>0</v>
      </c>
      <c r="K1301">
        <v>1</v>
      </c>
      <c r="L1301">
        <v>1</v>
      </c>
      <c r="M1301">
        <v>0</v>
      </c>
      <c r="N1301">
        <v>0</v>
      </c>
      <c r="O1301" t="s">
        <v>19</v>
      </c>
      <c r="P1301" t="str">
        <f>UPPER(Table1[[#This Row],[Venue]])</f>
        <v>HOME</v>
      </c>
    </row>
    <row r="1302" spans="1:16" hidden="1" x14ac:dyDescent="0.45">
      <c r="A1302">
        <v>40001608</v>
      </c>
      <c r="B1302" t="s">
        <v>333</v>
      </c>
      <c r="C1302">
        <v>44891</v>
      </c>
      <c r="D1302">
        <v>35978</v>
      </c>
      <c r="E1302">
        <v>20222023</v>
      </c>
      <c r="F1302" t="s">
        <v>17</v>
      </c>
      <c r="G1302" t="s">
        <v>147</v>
      </c>
      <c r="H1302">
        <v>92</v>
      </c>
      <c r="I1302">
        <v>3</v>
      </c>
      <c r="J1302">
        <v>1</v>
      </c>
      <c r="K1302">
        <v>1</v>
      </c>
      <c r="L1302">
        <v>2</v>
      </c>
      <c r="M1302">
        <v>0</v>
      </c>
      <c r="N1302">
        <v>0</v>
      </c>
      <c r="O1302" t="s">
        <v>19</v>
      </c>
      <c r="P1302" t="str">
        <f>UPPER(Table1[[#This Row],[Venue]])</f>
        <v>HOME</v>
      </c>
    </row>
    <row r="1303" spans="1:16" hidden="1" x14ac:dyDescent="0.45">
      <c r="A1303">
        <v>40001608</v>
      </c>
      <c r="B1303" t="s">
        <v>333</v>
      </c>
      <c r="C1303">
        <v>44891</v>
      </c>
      <c r="D1303">
        <v>35978</v>
      </c>
      <c r="E1303">
        <v>20222023</v>
      </c>
      <c r="F1303" t="s">
        <v>17</v>
      </c>
      <c r="G1303" t="s">
        <v>148</v>
      </c>
      <c r="H1303">
        <v>95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 t="s">
        <v>19</v>
      </c>
      <c r="P1303" t="str">
        <f>UPPER(Table1[[#This Row],[Venue]])</f>
        <v>HOME</v>
      </c>
    </row>
    <row r="1304" spans="1:16" hidden="1" x14ac:dyDescent="0.45">
      <c r="A1304">
        <v>40001608</v>
      </c>
      <c r="B1304" t="s">
        <v>333</v>
      </c>
      <c r="C1304">
        <v>44891</v>
      </c>
      <c r="D1304">
        <v>35978</v>
      </c>
      <c r="E1304">
        <v>20222023</v>
      </c>
      <c r="F1304" t="s">
        <v>17</v>
      </c>
      <c r="G1304" t="s">
        <v>149</v>
      </c>
      <c r="H1304">
        <v>98</v>
      </c>
      <c r="I1304">
        <v>4</v>
      </c>
      <c r="J1304">
        <v>2</v>
      </c>
      <c r="K1304">
        <v>1</v>
      </c>
      <c r="L1304">
        <v>2</v>
      </c>
      <c r="M1304">
        <v>0</v>
      </c>
      <c r="N1304">
        <v>0</v>
      </c>
      <c r="O1304" t="s">
        <v>19</v>
      </c>
      <c r="P1304" t="str">
        <f>UPPER(Table1[[#This Row],[Venue]])</f>
        <v>HOME</v>
      </c>
    </row>
    <row r="1305" spans="1:16" hidden="1" x14ac:dyDescent="0.45">
      <c r="A1305">
        <v>40001608</v>
      </c>
      <c r="B1305" t="s">
        <v>333</v>
      </c>
      <c r="C1305">
        <v>44891</v>
      </c>
      <c r="D1305">
        <v>35978</v>
      </c>
      <c r="E1305">
        <v>20222023</v>
      </c>
      <c r="F1305" t="s">
        <v>17</v>
      </c>
      <c r="G1305" t="s">
        <v>195</v>
      </c>
      <c r="H1305">
        <v>7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 t="s">
        <v>40</v>
      </c>
      <c r="P1305" t="str">
        <f>UPPER(Table1[[#This Row],[Venue]])</f>
        <v>AWAY</v>
      </c>
    </row>
    <row r="1306" spans="1:16" hidden="1" x14ac:dyDescent="0.45">
      <c r="A1306">
        <v>40001608</v>
      </c>
      <c r="B1306" t="s">
        <v>333</v>
      </c>
      <c r="C1306">
        <v>44891</v>
      </c>
      <c r="D1306">
        <v>35978</v>
      </c>
      <c r="E1306">
        <v>20222023</v>
      </c>
      <c r="F1306" t="s">
        <v>17</v>
      </c>
      <c r="G1306" t="s">
        <v>199</v>
      </c>
      <c r="H1306">
        <v>9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 t="s">
        <v>40</v>
      </c>
      <c r="P1306" t="str">
        <f>UPPER(Table1[[#This Row],[Venue]])</f>
        <v>AWAY</v>
      </c>
    </row>
    <row r="1307" spans="1:16" hidden="1" x14ac:dyDescent="0.45">
      <c r="A1307">
        <v>40001608</v>
      </c>
      <c r="B1307" t="s">
        <v>333</v>
      </c>
      <c r="C1307">
        <v>44891</v>
      </c>
      <c r="D1307">
        <v>35978</v>
      </c>
      <c r="E1307">
        <v>20222023</v>
      </c>
      <c r="F1307" t="s">
        <v>17</v>
      </c>
      <c r="G1307" t="s">
        <v>335</v>
      </c>
      <c r="H1307">
        <v>10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2</v>
      </c>
      <c r="O1307" t="s">
        <v>40</v>
      </c>
      <c r="P1307" t="str">
        <f>UPPER(Table1[[#This Row],[Venue]])</f>
        <v>AWAY</v>
      </c>
    </row>
    <row r="1308" spans="1:16" hidden="1" x14ac:dyDescent="0.45">
      <c r="A1308">
        <v>40001608</v>
      </c>
      <c r="B1308" t="s">
        <v>333</v>
      </c>
      <c r="C1308">
        <v>44891</v>
      </c>
      <c r="D1308">
        <v>35978</v>
      </c>
      <c r="E1308">
        <v>20222023</v>
      </c>
      <c r="F1308" t="s">
        <v>17</v>
      </c>
      <c r="G1308" t="s">
        <v>233</v>
      </c>
      <c r="H1308">
        <v>11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2</v>
      </c>
      <c r="O1308" t="s">
        <v>40</v>
      </c>
      <c r="P1308" t="str">
        <f>UPPER(Table1[[#This Row],[Venue]])</f>
        <v>AWAY</v>
      </c>
    </row>
    <row r="1309" spans="1:16" hidden="1" x14ac:dyDescent="0.45">
      <c r="A1309">
        <v>40001608</v>
      </c>
      <c r="B1309" t="s">
        <v>333</v>
      </c>
      <c r="C1309">
        <v>44891</v>
      </c>
      <c r="D1309">
        <v>35978</v>
      </c>
      <c r="E1309">
        <v>20222023</v>
      </c>
      <c r="F1309" t="s">
        <v>17</v>
      </c>
      <c r="G1309" t="s">
        <v>197</v>
      </c>
      <c r="H1309">
        <v>15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 t="s">
        <v>40</v>
      </c>
      <c r="P1309" t="str">
        <f>UPPER(Table1[[#This Row],[Venue]])</f>
        <v>AWAY</v>
      </c>
    </row>
    <row r="1310" spans="1:16" hidden="1" x14ac:dyDescent="0.45">
      <c r="A1310">
        <v>40001608</v>
      </c>
      <c r="B1310" t="s">
        <v>333</v>
      </c>
      <c r="C1310">
        <v>44891</v>
      </c>
      <c r="D1310">
        <v>35978</v>
      </c>
      <c r="E1310">
        <v>20222023</v>
      </c>
      <c r="F1310" t="s">
        <v>17</v>
      </c>
      <c r="G1310" t="s">
        <v>202</v>
      </c>
      <c r="H1310">
        <v>36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 t="s">
        <v>40</v>
      </c>
      <c r="P1310" t="str">
        <f>UPPER(Table1[[#This Row],[Venue]])</f>
        <v>AWAY</v>
      </c>
    </row>
    <row r="1311" spans="1:16" hidden="1" x14ac:dyDescent="0.45">
      <c r="A1311">
        <v>40001608</v>
      </c>
      <c r="B1311" t="s">
        <v>333</v>
      </c>
      <c r="C1311">
        <v>44891</v>
      </c>
      <c r="D1311">
        <v>35978</v>
      </c>
      <c r="E1311">
        <v>20222023</v>
      </c>
      <c r="F1311" t="s">
        <v>17</v>
      </c>
      <c r="G1311" t="s">
        <v>203</v>
      </c>
      <c r="H1311">
        <v>44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 t="s">
        <v>40</v>
      </c>
      <c r="P1311" t="str">
        <f>UPPER(Table1[[#This Row],[Venue]])</f>
        <v>AWAY</v>
      </c>
    </row>
    <row r="1312" spans="1:16" hidden="1" x14ac:dyDescent="0.45">
      <c r="A1312">
        <v>40001608</v>
      </c>
      <c r="B1312" t="s">
        <v>333</v>
      </c>
      <c r="C1312">
        <v>44891</v>
      </c>
      <c r="D1312">
        <v>35978</v>
      </c>
      <c r="E1312">
        <v>20222023</v>
      </c>
      <c r="F1312" t="s">
        <v>17</v>
      </c>
      <c r="G1312" t="s">
        <v>204</v>
      </c>
      <c r="H1312">
        <v>56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 t="s">
        <v>40</v>
      </c>
      <c r="P1312" t="str">
        <f>UPPER(Table1[[#This Row],[Venue]])</f>
        <v>AWAY</v>
      </c>
    </row>
    <row r="1313" spans="1:16" hidden="1" x14ac:dyDescent="0.45">
      <c r="A1313">
        <v>40001608</v>
      </c>
      <c r="B1313" t="s">
        <v>333</v>
      </c>
      <c r="C1313">
        <v>44891</v>
      </c>
      <c r="D1313">
        <v>35978</v>
      </c>
      <c r="E1313">
        <v>20222023</v>
      </c>
      <c r="F1313" t="s">
        <v>17</v>
      </c>
      <c r="G1313" t="s">
        <v>206</v>
      </c>
      <c r="H1313">
        <v>64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 t="s">
        <v>40</v>
      </c>
      <c r="P1313" t="str">
        <f>UPPER(Table1[[#This Row],[Venue]])</f>
        <v>AWAY</v>
      </c>
    </row>
    <row r="1314" spans="1:16" hidden="1" x14ac:dyDescent="0.45">
      <c r="A1314">
        <v>40001608</v>
      </c>
      <c r="B1314" t="s">
        <v>333</v>
      </c>
      <c r="C1314">
        <v>44891</v>
      </c>
      <c r="D1314">
        <v>35978</v>
      </c>
      <c r="E1314">
        <v>20222023</v>
      </c>
      <c r="F1314" t="s">
        <v>17</v>
      </c>
      <c r="G1314" t="s">
        <v>234</v>
      </c>
      <c r="H1314">
        <v>75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 t="s">
        <v>40</v>
      </c>
      <c r="P1314" t="str">
        <f>UPPER(Table1[[#This Row],[Venue]])</f>
        <v>AWAY</v>
      </c>
    </row>
    <row r="1315" spans="1:16" hidden="1" x14ac:dyDescent="0.45">
      <c r="A1315">
        <v>40001608</v>
      </c>
      <c r="B1315" t="s">
        <v>333</v>
      </c>
      <c r="C1315">
        <v>44891</v>
      </c>
      <c r="D1315">
        <v>35978</v>
      </c>
      <c r="E1315">
        <v>20222023</v>
      </c>
      <c r="F1315" t="s">
        <v>17</v>
      </c>
      <c r="G1315" t="s">
        <v>209</v>
      </c>
      <c r="H1315">
        <v>88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0</v>
      </c>
      <c r="O1315" t="s">
        <v>40</v>
      </c>
      <c r="P1315" t="str">
        <f>UPPER(Table1[[#This Row],[Venue]])</f>
        <v>AWAY</v>
      </c>
    </row>
    <row r="1316" spans="1:16" hidden="1" x14ac:dyDescent="0.45">
      <c r="A1316">
        <v>40001608</v>
      </c>
      <c r="B1316" t="s">
        <v>333</v>
      </c>
      <c r="C1316">
        <v>44891</v>
      </c>
      <c r="D1316">
        <v>35978</v>
      </c>
      <c r="E1316">
        <v>20222023</v>
      </c>
      <c r="F1316" t="s">
        <v>17</v>
      </c>
      <c r="G1316" t="s">
        <v>211</v>
      </c>
      <c r="H1316">
        <v>92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 t="s">
        <v>40</v>
      </c>
      <c r="P1316" t="str">
        <f>UPPER(Table1[[#This Row],[Venue]])</f>
        <v>AWAY</v>
      </c>
    </row>
    <row r="1317" spans="1:16" hidden="1" x14ac:dyDescent="0.45">
      <c r="A1317">
        <v>40000961</v>
      </c>
      <c r="B1317" t="s">
        <v>336</v>
      </c>
      <c r="C1317">
        <v>44892</v>
      </c>
      <c r="D1317">
        <v>35331</v>
      </c>
      <c r="E1317">
        <v>20222023</v>
      </c>
      <c r="F1317" t="s">
        <v>17</v>
      </c>
      <c r="G1317" t="s">
        <v>39</v>
      </c>
      <c r="H1317">
        <v>2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2</v>
      </c>
      <c r="O1317" t="s">
        <v>19</v>
      </c>
      <c r="P1317" t="str">
        <f>UPPER(Table1[[#This Row],[Venue]])</f>
        <v>HOME</v>
      </c>
    </row>
    <row r="1318" spans="1:16" hidden="1" x14ac:dyDescent="0.45">
      <c r="A1318">
        <v>40000961</v>
      </c>
      <c r="B1318" t="s">
        <v>336</v>
      </c>
      <c r="C1318">
        <v>44892</v>
      </c>
      <c r="D1318">
        <v>35331</v>
      </c>
      <c r="E1318">
        <v>20222023</v>
      </c>
      <c r="F1318" t="s">
        <v>17</v>
      </c>
      <c r="G1318" t="s">
        <v>41</v>
      </c>
      <c r="H1318">
        <v>3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2</v>
      </c>
      <c r="O1318" t="s">
        <v>19</v>
      </c>
      <c r="P1318" t="str">
        <f>UPPER(Table1[[#This Row],[Venue]])</f>
        <v>HOME</v>
      </c>
    </row>
    <row r="1319" spans="1:16" hidden="1" x14ac:dyDescent="0.45">
      <c r="A1319">
        <v>40000961</v>
      </c>
      <c r="B1319" t="s">
        <v>336</v>
      </c>
      <c r="C1319">
        <v>44892</v>
      </c>
      <c r="D1319">
        <v>35331</v>
      </c>
      <c r="E1319">
        <v>20222023</v>
      </c>
      <c r="F1319" t="s">
        <v>17</v>
      </c>
      <c r="G1319" t="s">
        <v>42</v>
      </c>
      <c r="H1319">
        <v>8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 t="s">
        <v>19</v>
      </c>
      <c r="P1319" t="str">
        <f>UPPER(Table1[[#This Row],[Venue]])</f>
        <v>HOME</v>
      </c>
    </row>
    <row r="1320" spans="1:16" hidden="1" x14ac:dyDescent="0.45">
      <c r="A1320">
        <v>40000961</v>
      </c>
      <c r="B1320" t="s">
        <v>336</v>
      </c>
      <c r="C1320">
        <v>44892</v>
      </c>
      <c r="D1320">
        <v>35331</v>
      </c>
      <c r="E1320">
        <v>20222023</v>
      </c>
      <c r="F1320" t="s">
        <v>17</v>
      </c>
      <c r="G1320" t="s">
        <v>271</v>
      </c>
      <c r="H1320">
        <v>10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 t="s">
        <v>19</v>
      </c>
      <c r="P1320" t="str">
        <f>UPPER(Table1[[#This Row],[Venue]])</f>
        <v>HOME</v>
      </c>
    </row>
    <row r="1321" spans="1:16" hidden="1" x14ac:dyDescent="0.45">
      <c r="A1321">
        <v>40000961</v>
      </c>
      <c r="B1321" t="s">
        <v>336</v>
      </c>
      <c r="C1321">
        <v>44892</v>
      </c>
      <c r="D1321">
        <v>35331</v>
      </c>
      <c r="E1321">
        <v>20222023</v>
      </c>
      <c r="F1321" t="s">
        <v>17</v>
      </c>
      <c r="G1321" t="s">
        <v>43</v>
      </c>
      <c r="H1321">
        <v>15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 t="s">
        <v>19</v>
      </c>
      <c r="P1321" t="str">
        <f>UPPER(Table1[[#This Row],[Venue]])</f>
        <v>HOME</v>
      </c>
    </row>
    <row r="1322" spans="1:16" hidden="1" x14ac:dyDescent="0.45">
      <c r="A1322">
        <v>40000961</v>
      </c>
      <c r="B1322" t="s">
        <v>336</v>
      </c>
      <c r="C1322">
        <v>44892</v>
      </c>
      <c r="D1322">
        <v>35331</v>
      </c>
      <c r="E1322">
        <v>20222023</v>
      </c>
      <c r="F1322" t="s">
        <v>17</v>
      </c>
      <c r="G1322" t="s">
        <v>44</v>
      </c>
      <c r="H1322">
        <v>16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 t="s">
        <v>19</v>
      </c>
      <c r="P1322" t="str">
        <f>UPPER(Table1[[#This Row],[Venue]])</f>
        <v>HOME</v>
      </c>
    </row>
    <row r="1323" spans="1:16" hidden="1" x14ac:dyDescent="0.45">
      <c r="A1323">
        <v>40000961</v>
      </c>
      <c r="B1323" t="s">
        <v>336</v>
      </c>
      <c r="C1323">
        <v>44892</v>
      </c>
      <c r="D1323">
        <v>35331</v>
      </c>
      <c r="E1323">
        <v>20222023</v>
      </c>
      <c r="F1323" t="s">
        <v>17</v>
      </c>
      <c r="G1323" t="s">
        <v>45</v>
      </c>
      <c r="H1323">
        <v>17</v>
      </c>
      <c r="I1323">
        <v>2</v>
      </c>
      <c r="J1323">
        <v>2</v>
      </c>
      <c r="K1323">
        <v>1</v>
      </c>
      <c r="L1323">
        <v>0</v>
      </c>
      <c r="M1323">
        <v>0</v>
      </c>
      <c r="N1323">
        <v>0</v>
      </c>
      <c r="O1323" t="s">
        <v>19</v>
      </c>
      <c r="P1323" t="str">
        <f>UPPER(Table1[[#This Row],[Venue]])</f>
        <v>HOME</v>
      </c>
    </row>
    <row r="1324" spans="1:16" hidden="1" x14ac:dyDescent="0.45">
      <c r="A1324">
        <v>40000961</v>
      </c>
      <c r="B1324" t="s">
        <v>336</v>
      </c>
      <c r="C1324">
        <v>44892</v>
      </c>
      <c r="D1324">
        <v>35331</v>
      </c>
      <c r="E1324">
        <v>20222023</v>
      </c>
      <c r="F1324" t="s">
        <v>17</v>
      </c>
      <c r="G1324" t="s">
        <v>46</v>
      </c>
      <c r="H1324">
        <v>19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 t="s">
        <v>19</v>
      </c>
      <c r="P1324" t="str">
        <f>UPPER(Table1[[#This Row],[Venue]])</f>
        <v>HOME</v>
      </c>
    </row>
    <row r="1325" spans="1:16" hidden="1" x14ac:dyDescent="0.45">
      <c r="A1325">
        <v>40000961</v>
      </c>
      <c r="B1325" t="s">
        <v>336</v>
      </c>
      <c r="C1325">
        <v>44892</v>
      </c>
      <c r="D1325">
        <v>35331</v>
      </c>
      <c r="E1325">
        <v>20222023</v>
      </c>
      <c r="F1325" t="s">
        <v>17</v>
      </c>
      <c r="G1325" t="s">
        <v>47</v>
      </c>
      <c r="H1325">
        <v>24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 t="s">
        <v>19</v>
      </c>
      <c r="P1325" t="str">
        <f>UPPER(Table1[[#This Row],[Venue]])</f>
        <v>HOME</v>
      </c>
    </row>
    <row r="1326" spans="1:16" hidden="1" x14ac:dyDescent="0.45">
      <c r="A1326">
        <v>40000961</v>
      </c>
      <c r="B1326" t="s">
        <v>336</v>
      </c>
      <c r="C1326">
        <v>44892</v>
      </c>
      <c r="D1326">
        <v>35331</v>
      </c>
      <c r="E1326">
        <v>20222023</v>
      </c>
      <c r="F1326" t="s">
        <v>17</v>
      </c>
      <c r="G1326" t="s">
        <v>48</v>
      </c>
      <c r="H1326">
        <v>28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 t="s">
        <v>19</v>
      </c>
      <c r="P1326" t="str">
        <f>UPPER(Table1[[#This Row],[Venue]])</f>
        <v>HOME</v>
      </c>
    </row>
    <row r="1327" spans="1:16" hidden="1" x14ac:dyDescent="0.45">
      <c r="A1327">
        <v>40000961</v>
      </c>
      <c r="B1327" t="s">
        <v>336</v>
      </c>
      <c r="C1327">
        <v>44892</v>
      </c>
      <c r="D1327">
        <v>35331</v>
      </c>
      <c r="E1327">
        <v>20222023</v>
      </c>
      <c r="F1327" t="s">
        <v>17</v>
      </c>
      <c r="G1327" t="s">
        <v>50</v>
      </c>
      <c r="H1327">
        <v>53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 t="s">
        <v>19</v>
      </c>
      <c r="P1327" t="str">
        <f>UPPER(Table1[[#This Row],[Venue]])</f>
        <v>HOME</v>
      </c>
    </row>
    <row r="1328" spans="1:16" hidden="1" x14ac:dyDescent="0.45">
      <c r="A1328">
        <v>40000961</v>
      </c>
      <c r="B1328" t="s">
        <v>336</v>
      </c>
      <c r="C1328">
        <v>44892</v>
      </c>
      <c r="D1328">
        <v>35331</v>
      </c>
      <c r="E1328">
        <v>20222023</v>
      </c>
      <c r="F1328" t="s">
        <v>17</v>
      </c>
      <c r="G1328" t="s">
        <v>51</v>
      </c>
      <c r="H1328">
        <v>77</v>
      </c>
      <c r="I1328">
        <v>3</v>
      </c>
      <c r="J1328">
        <v>0</v>
      </c>
      <c r="K1328">
        <v>1</v>
      </c>
      <c r="L1328">
        <v>3</v>
      </c>
      <c r="M1328">
        <v>0</v>
      </c>
      <c r="N1328">
        <v>0</v>
      </c>
      <c r="O1328" t="s">
        <v>19</v>
      </c>
      <c r="P1328" t="str">
        <f>UPPER(Table1[[#This Row],[Venue]])</f>
        <v>HOME</v>
      </c>
    </row>
    <row r="1329" spans="1:16" hidden="1" x14ac:dyDescent="0.45">
      <c r="A1329">
        <v>40000961</v>
      </c>
      <c r="B1329" t="s">
        <v>336</v>
      </c>
      <c r="C1329">
        <v>44892</v>
      </c>
      <c r="D1329">
        <v>35331</v>
      </c>
      <c r="E1329">
        <v>20222023</v>
      </c>
      <c r="F1329" t="s">
        <v>17</v>
      </c>
      <c r="G1329" t="s">
        <v>52</v>
      </c>
      <c r="H1329">
        <v>79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 t="s">
        <v>19</v>
      </c>
      <c r="P1329" t="str">
        <f>UPPER(Table1[[#This Row],[Venue]])</f>
        <v>HOME</v>
      </c>
    </row>
    <row r="1330" spans="1:16" hidden="1" x14ac:dyDescent="0.45">
      <c r="A1330">
        <v>40000961</v>
      </c>
      <c r="B1330" t="s">
        <v>336</v>
      </c>
      <c r="C1330">
        <v>44892</v>
      </c>
      <c r="D1330">
        <v>35331</v>
      </c>
      <c r="E1330">
        <v>20222023</v>
      </c>
      <c r="F1330" t="s">
        <v>17</v>
      </c>
      <c r="G1330" t="s">
        <v>53</v>
      </c>
      <c r="H1330">
        <v>81</v>
      </c>
      <c r="I1330">
        <v>3</v>
      </c>
      <c r="J1330">
        <v>0</v>
      </c>
      <c r="K1330">
        <v>1</v>
      </c>
      <c r="L1330">
        <v>3</v>
      </c>
      <c r="M1330">
        <v>0</v>
      </c>
      <c r="N1330">
        <v>0</v>
      </c>
      <c r="O1330" t="s">
        <v>19</v>
      </c>
      <c r="P1330" t="str">
        <f>UPPER(Table1[[#This Row],[Venue]])</f>
        <v>HOME</v>
      </c>
    </row>
    <row r="1331" spans="1:16" hidden="1" x14ac:dyDescent="0.45">
      <c r="A1331">
        <v>40000961</v>
      </c>
      <c r="B1331" t="s">
        <v>336</v>
      </c>
      <c r="C1331">
        <v>44892</v>
      </c>
      <c r="D1331">
        <v>35331</v>
      </c>
      <c r="E1331">
        <v>20222023</v>
      </c>
      <c r="F1331" t="s">
        <v>17</v>
      </c>
      <c r="G1331" t="s">
        <v>54</v>
      </c>
      <c r="H1331">
        <v>87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 t="s">
        <v>19</v>
      </c>
      <c r="P1331" t="str">
        <f>UPPER(Table1[[#This Row],[Venue]])</f>
        <v>HOME</v>
      </c>
    </row>
    <row r="1332" spans="1:16" hidden="1" x14ac:dyDescent="0.45">
      <c r="A1332">
        <v>40000961</v>
      </c>
      <c r="B1332" t="s">
        <v>336</v>
      </c>
      <c r="C1332">
        <v>44892</v>
      </c>
      <c r="D1332">
        <v>35331</v>
      </c>
      <c r="E1332">
        <v>20222023</v>
      </c>
      <c r="F1332" t="s">
        <v>17</v>
      </c>
      <c r="G1332" t="s">
        <v>55</v>
      </c>
      <c r="H1332">
        <v>88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 t="s">
        <v>19</v>
      </c>
      <c r="P1332" t="str">
        <f>UPPER(Table1[[#This Row],[Venue]])</f>
        <v>HOME</v>
      </c>
    </row>
    <row r="1333" spans="1:16" hidden="1" x14ac:dyDescent="0.45">
      <c r="A1333">
        <v>40000961</v>
      </c>
      <c r="B1333" t="s">
        <v>336</v>
      </c>
      <c r="C1333">
        <v>44892</v>
      </c>
      <c r="D1333">
        <v>35331</v>
      </c>
      <c r="E1333">
        <v>20222023</v>
      </c>
      <c r="F1333" t="s">
        <v>17</v>
      </c>
      <c r="G1333" t="s">
        <v>56</v>
      </c>
      <c r="H1333">
        <v>89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 t="s">
        <v>19</v>
      </c>
      <c r="P1333" t="str">
        <f>UPPER(Table1[[#This Row],[Venue]])</f>
        <v>HOME</v>
      </c>
    </row>
    <row r="1334" spans="1:16" hidden="1" x14ac:dyDescent="0.45">
      <c r="A1334">
        <v>40000961</v>
      </c>
      <c r="B1334" t="s">
        <v>336</v>
      </c>
      <c r="C1334">
        <v>44892</v>
      </c>
      <c r="D1334">
        <v>35331</v>
      </c>
      <c r="E1334">
        <v>20222023</v>
      </c>
      <c r="F1334" t="s">
        <v>17</v>
      </c>
      <c r="G1334" t="s">
        <v>283</v>
      </c>
      <c r="H1334">
        <v>2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 t="s">
        <v>40</v>
      </c>
      <c r="P1334" t="str">
        <f>UPPER(Table1[[#This Row],[Venue]])</f>
        <v>AWAY</v>
      </c>
    </row>
    <row r="1335" spans="1:16" hidden="1" x14ac:dyDescent="0.45">
      <c r="A1335">
        <v>40000961</v>
      </c>
      <c r="B1335" t="s">
        <v>336</v>
      </c>
      <c r="C1335">
        <v>44892</v>
      </c>
      <c r="D1335">
        <v>35331</v>
      </c>
      <c r="E1335">
        <v>20222023</v>
      </c>
      <c r="F1335" t="s">
        <v>17</v>
      </c>
      <c r="G1335" t="s">
        <v>324</v>
      </c>
      <c r="H1335">
        <v>7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 t="s">
        <v>40</v>
      </c>
      <c r="P1335" t="str">
        <f>UPPER(Table1[[#This Row],[Venue]])</f>
        <v>AWAY</v>
      </c>
    </row>
    <row r="1336" spans="1:16" hidden="1" x14ac:dyDescent="0.45">
      <c r="A1336">
        <v>40000961</v>
      </c>
      <c r="B1336" t="s">
        <v>336</v>
      </c>
      <c r="C1336">
        <v>44892</v>
      </c>
      <c r="D1336">
        <v>35331</v>
      </c>
      <c r="E1336">
        <v>20222023</v>
      </c>
      <c r="F1336" t="s">
        <v>17</v>
      </c>
      <c r="G1336" t="s">
        <v>96</v>
      </c>
      <c r="H1336">
        <v>10</v>
      </c>
      <c r="I1336">
        <v>1</v>
      </c>
      <c r="J1336">
        <v>0</v>
      </c>
      <c r="K1336">
        <v>1</v>
      </c>
      <c r="L1336">
        <v>1</v>
      </c>
      <c r="M1336">
        <v>0</v>
      </c>
      <c r="N1336">
        <v>0</v>
      </c>
      <c r="O1336" t="s">
        <v>40</v>
      </c>
      <c r="P1336" t="str">
        <f>UPPER(Table1[[#This Row],[Venue]])</f>
        <v>AWAY</v>
      </c>
    </row>
    <row r="1337" spans="1:16" hidden="1" x14ac:dyDescent="0.45">
      <c r="A1337">
        <v>40000961</v>
      </c>
      <c r="B1337" t="s">
        <v>336</v>
      </c>
      <c r="C1337">
        <v>44892</v>
      </c>
      <c r="D1337">
        <v>35331</v>
      </c>
      <c r="E1337">
        <v>20222023</v>
      </c>
      <c r="F1337" t="s">
        <v>17</v>
      </c>
      <c r="G1337" t="s">
        <v>98</v>
      </c>
      <c r="H1337">
        <v>16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 t="s">
        <v>40</v>
      </c>
      <c r="P1337" t="str">
        <f>UPPER(Table1[[#This Row],[Venue]])</f>
        <v>AWAY</v>
      </c>
    </row>
    <row r="1338" spans="1:16" hidden="1" x14ac:dyDescent="0.45">
      <c r="A1338">
        <v>40000961</v>
      </c>
      <c r="B1338" t="s">
        <v>336</v>
      </c>
      <c r="C1338">
        <v>44892</v>
      </c>
      <c r="D1338">
        <v>35331</v>
      </c>
      <c r="E1338">
        <v>20222023</v>
      </c>
      <c r="F1338" t="s">
        <v>17</v>
      </c>
      <c r="G1338" t="s">
        <v>99</v>
      </c>
      <c r="H1338">
        <v>18</v>
      </c>
      <c r="I1338">
        <v>1</v>
      </c>
      <c r="J1338">
        <v>0</v>
      </c>
      <c r="K1338">
        <v>1</v>
      </c>
      <c r="L1338">
        <v>1</v>
      </c>
      <c r="M1338">
        <v>0</v>
      </c>
      <c r="N1338">
        <v>0</v>
      </c>
      <c r="O1338" t="s">
        <v>40</v>
      </c>
      <c r="P1338" t="str">
        <f>UPPER(Table1[[#This Row],[Venue]])</f>
        <v>AWAY</v>
      </c>
    </row>
    <row r="1339" spans="1:16" hidden="1" x14ac:dyDescent="0.45">
      <c r="A1339">
        <v>40000961</v>
      </c>
      <c r="B1339" t="s">
        <v>336</v>
      </c>
      <c r="C1339">
        <v>44892</v>
      </c>
      <c r="D1339">
        <v>35331</v>
      </c>
      <c r="E1339">
        <v>20222023</v>
      </c>
      <c r="F1339" t="s">
        <v>17</v>
      </c>
      <c r="G1339" t="s">
        <v>95</v>
      </c>
      <c r="H1339">
        <v>20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 t="s">
        <v>40</v>
      </c>
      <c r="P1339" t="str">
        <f>UPPER(Table1[[#This Row],[Venue]])</f>
        <v>AWAY</v>
      </c>
    </row>
    <row r="1340" spans="1:16" hidden="1" x14ac:dyDescent="0.45">
      <c r="A1340">
        <v>40000961</v>
      </c>
      <c r="B1340" t="s">
        <v>336</v>
      </c>
      <c r="C1340">
        <v>44892</v>
      </c>
      <c r="D1340">
        <v>35331</v>
      </c>
      <c r="E1340">
        <v>20222023</v>
      </c>
      <c r="F1340" t="s">
        <v>17</v>
      </c>
      <c r="G1340" t="s">
        <v>101</v>
      </c>
      <c r="H1340">
        <v>23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 t="s">
        <v>40</v>
      </c>
      <c r="P1340" t="str">
        <f>UPPER(Table1[[#This Row],[Venue]])</f>
        <v>AWAY</v>
      </c>
    </row>
    <row r="1341" spans="1:16" hidden="1" x14ac:dyDescent="0.45">
      <c r="A1341">
        <v>40000961</v>
      </c>
      <c r="B1341" t="s">
        <v>336</v>
      </c>
      <c r="C1341">
        <v>44892</v>
      </c>
      <c r="D1341">
        <v>35331</v>
      </c>
      <c r="E1341">
        <v>20222023</v>
      </c>
      <c r="F1341" t="s">
        <v>17</v>
      </c>
      <c r="G1341" t="s">
        <v>106</v>
      </c>
      <c r="H1341">
        <v>67</v>
      </c>
      <c r="I1341">
        <v>3</v>
      </c>
      <c r="J1341">
        <v>3</v>
      </c>
      <c r="K1341">
        <v>1</v>
      </c>
      <c r="L1341">
        <v>0</v>
      </c>
      <c r="M1341">
        <v>0</v>
      </c>
      <c r="N1341">
        <v>2</v>
      </c>
      <c r="O1341" t="s">
        <v>40</v>
      </c>
      <c r="P1341" t="str">
        <f>UPPER(Table1[[#This Row],[Venue]])</f>
        <v>AWAY</v>
      </c>
    </row>
    <row r="1342" spans="1:16" hidden="1" x14ac:dyDescent="0.45">
      <c r="A1342">
        <v>40000961</v>
      </c>
      <c r="B1342" t="s">
        <v>336</v>
      </c>
      <c r="C1342">
        <v>44892</v>
      </c>
      <c r="D1342">
        <v>35331</v>
      </c>
      <c r="E1342">
        <v>20222023</v>
      </c>
      <c r="F1342" t="s">
        <v>17</v>
      </c>
      <c r="G1342" t="s">
        <v>107</v>
      </c>
      <c r="H1342">
        <v>77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 t="s">
        <v>40</v>
      </c>
      <c r="P1342" t="str">
        <f>UPPER(Table1[[#This Row],[Venue]])</f>
        <v>AWAY</v>
      </c>
    </row>
    <row r="1343" spans="1:16" hidden="1" x14ac:dyDescent="0.45">
      <c r="A1343">
        <v>40000961</v>
      </c>
      <c r="B1343" t="s">
        <v>336</v>
      </c>
      <c r="C1343">
        <v>44892</v>
      </c>
      <c r="D1343">
        <v>35331</v>
      </c>
      <c r="E1343">
        <v>20222023</v>
      </c>
      <c r="F1343" t="s">
        <v>17</v>
      </c>
      <c r="G1343" t="s">
        <v>108</v>
      </c>
      <c r="H1343">
        <v>88</v>
      </c>
      <c r="I1343">
        <v>1</v>
      </c>
      <c r="J1343">
        <v>0</v>
      </c>
      <c r="K1343">
        <v>1</v>
      </c>
      <c r="L1343">
        <v>1</v>
      </c>
      <c r="M1343">
        <v>0</v>
      </c>
      <c r="N1343">
        <v>2</v>
      </c>
      <c r="O1343" t="s">
        <v>40</v>
      </c>
      <c r="P1343" t="str">
        <f>UPPER(Table1[[#This Row],[Venue]])</f>
        <v>AWAY</v>
      </c>
    </row>
    <row r="1344" spans="1:16" hidden="1" x14ac:dyDescent="0.45">
      <c r="A1344">
        <v>40000961</v>
      </c>
      <c r="B1344" t="s">
        <v>336</v>
      </c>
      <c r="C1344">
        <v>44892</v>
      </c>
      <c r="D1344">
        <v>35331</v>
      </c>
      <c r="E1344">
        <v>20222023</v>
      </c>
      <c r="F1344" t="s">
        <v>17</v>
      </c>
      <c r="G1344" t="s">
        <v>109</v>
      </c>
      <c r="H1344">
        <v>91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 t="s">
        <v>40</v>
      </c>
      <c r="P1344" t="str">
        <f>UPPER(Table1[[#This Row],[Venue]])</f>
        <v>AWAY</v>
      </c>
    </row>
    <row r="1345" spans="1:16" hidden="1" x14ac:dyDescent="0.45">
      <c r="A1345">
        <v>40000961</v>
      </c>
      <c r="B1345" t="s">
        <v>336</v>
      </c>
      <c r="C1345">
        <v>44892</v>
      </c>
      <c r="D1345">
        <v>35331</v>
      </c>
      <c r="E1345">
        <v>20222023</v>
      </c>
      <c r="F1345" t="s">
        <v>17</v>
      </c>
      <c r="G1345" t="s">
        <v>105</v>
      </c>
      <c r="H1345">
        <v>97</v>
      </c>
      <c r="I1345">
        <v>2</v>
      </c>
      <c r="J1345">
        <v>0</v>
      </c>
      <c r="K1345">
        <v>1</v>
      </c>
      <c r="L1345">
        <v>2</v>
      </c>
      <c r="M1345">
        <v>0</v>
      </c>
      <c r="N1345">
        <v>0</v>
      </c>
      <c r="O1345" t="s">
        <v>40</v>
      </c>
      <c r="P1345" t="str">
        <f>UPPER(Table1[[#This Row],[Venue]])</f>
        <v>AWAY</v>
      </c>
    </row>
    <row r="1346" spans="1:16" hidden="1" x14ac:dyDescent="0.45">
      <c r="A1346">
        <v>40000961</v>
      </c>
      <c r="B1346" t="s">
        <v>336</v>
      </c>
      <c r="C1346">
        <v>44892</v>
      </c>
      <c r="D1346">
        <v>35331</v>
      </c>
      <c r="E1346">
        <v>20222023</v>
      </c>
      <c r="F1346" t="s">
        <v>17</v>
      </c>
      <c r="G1346" t="s">
        <v>110</v>
      </c>
      <c r="H1346">
        <v>98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 t="s">
        <v>40</v>
      </c>
      <c r="P1346" t="str">
        <f>UPPER(Table1[[#This Row],[Venue]])</f>
        <v>AWAY</v>
      </c>
    </row>
    <row r="1347" spans="1:16" hidden="1" x14ac:dyDescent="0.45">
      <c r="A1347">
        <v>40000962</v>
      </c>
      <c r="B1347" t="s">
        <v>337</v>
      </c>
      <c r="C1347">
        <v>44892</v>
      </c>
      <c r="D1347">
        <v>35332</v>
      </c>
      <c r="E1347">
        <v>20222023</v>
      </c>
      <c r="F1347" t="s">
        <v>17</v>
      </c>
      <c r="G1347" t="s">
        <v>77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 t="s">
        <v>19</v>
      </c>
      <c r="P1347" t="str">
        <f>UPPER(Table1[[#This Row],[Venue]])</f>
        <v>HOME</v>
      </c>
    </row>
    <row r="1348" spans="1:16" hidden="1" x14ac:dyDescent="0.45">
      <c r="A1348">
        <v>40000962</v>
      </c>
      <c r="B1348" t="s">
        <v>337</v>
      </c>
      <c r="C1348">
        <v>44892</v>
      </c>
      <c r="D1348">
        <v>35332</v>
      </c>
      <c r="E1348">
        <v>20222023</v>
      </c>
      <c r="F1348" t="s">
        <v>17</v>
      </c>
      <c r="G1348" t="s">
        <v>161</v>
      </c>
      <c r="H1348">
        <v>2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 t="s">
        <v>19</v>
      </c>
      <c r="P1348" t="str">
        <f>UPPER(Table1[[#This Row],[Venue]])</f>
        <v>HOME</v>
      </c>
    </row>
    <row r="1349" spans="1:16" hidden="1" x14ac:dyDescent="0.45">
      <c r="A1349">
        <v>40000962</v>
      </c>
      <c r="B1349" t="s">
        <v>337</v>
      </c>
      <c r="C1349">
        <v>44892</v>
      </c>
      <c r="D1349">
        <v>35332</v>
      </c>
      <c r="E1349">
        <v>20222023</v>
      </c>
      <c r="F1349" t="s">
        <v>17</v>
      </c>
      <c r="G1349" t="s">
        <v>338</v>
      </c>
      <c r="H1349">
        <v>3</v>
      </c>
      <c r="I1349">
        <v>1</v>
      </c>
      <c r="J1349">
        <v>0</v>
      </c>
      <c r="K1349">
        <v>1</v>
      </c>
      <c r="L1349">
        <v>1</v>
      </c>
      <c r="M1349">
        <v>0</v>
      </c>
      <c r="N1349">
        <v>0</v>
      </c>
      <c r="O1349" t="s">
        <v>19</v>
      </c>
      <c r="P1349" t="str">
        <f>UPPER(Table1[[#This Row],[Venue]])</f>
        <v>HOME</v>
      </c>
    </row>
    <row r="1350" spans="1:16" hidden="1" x14ac:dyDescent="0.45">
      <c r="A1350">
        <v>40000962</v>
      </c>
      <c r="B1350" t="s">
        <v>337</v>
      </c>
      <c r="C1350">
        <v>44892</v>
      </c>
      <c r="D1350">
        <v>35332</v>
      </c>
      <c r="E1350">
        <v>20222023</v>
      </c>
      <c r="F1350" t="s">
        <v>17</v>
      </c>
      <c r="G1350" t="s">
        <v>78</v>
      </c>
      <c r="H1350">
        <v>8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 t="s">
        <v>19</v>
      </c>
      <c r="P1350" t="str">
        <f>UPPER(Table1[[#This Row],[Venue]])</f>
        <v>HOME</v>
      </c>
    </row>
    <row r="1351" spans="1:16" hidden="1" x14ac:dyDescent="0.45">
      <c r="A1351">
        <v>40000962</v>
      </c>
      <c r="B1351" t="s">
        <v>337</v>
      </c>
      <c r="C1351">
        <v>44892</v>
      </c>
      <c r="D1351">
        <v>35332</v>
      </c>
      <c r="E1351">
        <v>20222023</v>
      </c>
      <c r="F1351" t="s">
        <v>17</v>
      </c>
      <c r="G1351" t="s">
        <v>79</v>
      </c>
      <c r="H1351">
        <v>9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 t="s">
        <v>19</v>
      </c>
      <c r="P1351" t="str">
        <f>UPPER(Table1[[#This Row],[Venue]])</f>
        <v>HOME</v>
      </c>
    </row>
    <row r="1352" spans="1:16" hidden="1" x14ac:dyDescent="0.45">
      <c r="A1352">
        <v>40000962</v>
      </c>
      <c r="B1352" t="s">
        <v>337</v>
      </c>
      <c r="C1352">
        <v>44892</v>
      </c>
      <c r="D1352">
        <v>35332</v>
      </c>
      <c r="E1352">
        <v>20222023</v>
      </c>
      <c r="F1352" t="s">
        <v>17</v>
      </c>
      <c r="G1352" t="s">
        <v>91</v>
      </c>
      <c r="H1352">
        <v>11</v>
      </c>
      <c r="I1352">
        <v>1</v>
      </c>
      <c r="J1352">
        <v>0</v>
      </c>
      <c r="K1352">
        <v>1</v>
      </c>
      <c r="L1352">
        <v>1</v>
      </c>
      <c r="M1352">
        <v>0</v>
      </c>
      <c r="N1352">
        <v>0</v>
      </c>
      <c r="O1352" t="s">
        <v>19</v>
      </c>
      <c r="P1352" t="str">
        <f>UPPER(Table1[[#This Row],[Venue]])</f>
        <v>HOME</v>
      </c>
    </row>
    <row r="1353" spans="1:16" hidden="1" x14ac:dyDescent="0.45">
      <c r="A1353">
        <v>40000962</v>
      </c>
      <c r="B1353" t="s">
        <v>337</v>
      </c>
      <c r="C1353">
        <v>44892</v>
      </c>
      <c r="D1353">
        <v>35332</v>
      </c>
      <c r="E1353">
        <v>20222023</v>
      </c>
      <c r="F1353" t="s">
        <v>17</v>
      </c>
      <c r="G1353" t="s">
        <v>81</v>
      </c>
      <c r="H1353">
        <v>13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2</v>
      </c>
      <c r="O1353" t="s">
        <v>19</v>
      </c>
      <c r="P1353" t="str">
        <f>UPPER(Table1[[#This Row],[Venue]])</f>
        <v>HOME</v>
      </c>
    </row>
    <row r="1354" spans="1:16" hidden="1" x14ac:dyDescent="0.45">
      <c r="A1354">
        <v>40000962</v>
      </c>
      <c r="B1354" t="s">
        <v>337</v>
      </c>
      <c r="C1354">
        <v>44892</v>
      </c>
      <c r="D1354">
        <v>35332</v>
      </c>
      <c r="E1354">
        <v>20222023</v>
      </c>
      <c r="F1354" t="s">
        <v>17</v>
      </c>
      <c r="G1354" t="s">
        <v>82</v>
      </c>
      <c r="H1354">
        <v>15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 t="s">
        <v>19</v>
      </c>
      <c r="P1354" t="str">
        <f>UPPER(Table1[[#This Row],[Venue]])</f>
        <v>HOME</v>
      </c>
    </row>
    <row r="1355" spans="1:16" hidden="1" x14ac:dyDescent="0.45">
      <c r="A1355">
        <v>40000962</v>
      </c>
      <c r="B1355" t="s">
        <v>337</v>
      </c>
      <c r="C1355">
        <v>44892</v>
      </c>
      <c r="D1355">
        <v>35332</v>
      </c>
      <c r="E1355">
        <v>20222023</v>
      </c>
      <c r="F1355" t="s">
        <v>17</v>
      </c>
      <c r="G1355" t="s">
        <v>83</v>
      </c>
      <c r="H1355">
        <v>17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 t="s">
        <v>19</v>
      </c>
      <c r="P1355" t="str">
        <f>UPPER(Table1[[#This Row],[Venue]])</f>
        <v>HOME</v>
      </c>
    </row>
    <row r="1356" spans="1:16" hidden="1" x14ac:dyDescent="0.45">
      <c r="A1356">
        <v>40000962</v>
      </c>
      <c r="B1356" t="s">
        <v>337</v>
      </c>
      <c r="C1356">
        <v>44892</v>
      </c>
      <c r="D1356">
        <v>35332</v>
      </c>
      <c r="E1356">
        <v>20222023</v>
      </c>
      <c r="F1356" t="s">
        <v>17</v>
      </c>
      <c r="G1356" t="s">
        <v>84</v>
      </c>
      <c r="H1356">
        <v>18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 t="s">
        <v>19</v>
      </c>
      <c r="P1356" t="str">
        <f>UPPER(Table1[[#This Row],[Venue]])</f>
        <v>HOME</v>
      </c>
    </row>
    <row r="1357" spans="1:16" hidden="1" x14ac:dyDescent="0.45">
      <c r="A1357">
        <v>40000962</v>
      </c>
      <c r="B1357" t="s">
        <v>337</v>
      </c>
      <c r="C1357">
        <v>44892</v>
      </c>
      <c r="D1357">
        <v>35332</v>
      </c>
      <c r="E1357">
        <v>20222023</v>
      </c>
      <c r="F1357" t="s">
        <v>17</v>
      </c>
      <c r="G1357" t="s">
        <v>86</v>
      </c>
      <c r="H1357">
        <v>25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 t="s">
        <v>19</v>
      </c>
      <c r="P1357" t="str">
        <f>UPPER(Table1[[#This Row],[Venue]])</f>
        <v>HOME</v>
      </c>
    </row>
    <row r="1358" spans="1:16" hidden="1" x14ac:dyDescent="0.45">
      <c r="A1358">
        <v>40000962</v>
      </c>
      <c r="B1358" t="s">
        <v>337</v>
      </c>
      <c r="C1358">
        <v>44892</v>
      </c>
      <c r="D1358">
        <v>35332</v>
      </c>
      <c r="E1358">
        <v>20222023</v>
      </c>
      <c r="F1358" t="s">
        <v>17</v>
      </c>
      <c r="G1358" t="s">
        <v>88</v>
      </c>
      <c r="H1358">
        <v>30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 t="s">
        <v>19</v>
      </c>
      <c r="P1358" t="str">
        <f>UPPER(Table1[[#This Row],[Venue]])</f>
        <v>HOME</v>
      </c>
    </row>
    <row r="1359" spans="1:16" hidden="1" x14ac:dyDescent="0.45">
      <c r="A1359">
        <v>40000962</v>
      </c>
      <c r="B1359" t="s">
        <v>337</v>
      </c>
      <c r="C1359">
        <v>44892</v>
      </c>
      <c r="D1359">
        <v>35332</v>
      </c>
      <c r="E1359">
        <v>20222023</v>
      </c>
      <c r="F1359" t="s">
        <v>17</v>
      </c>
      <c r="G1359" t="s">
        <v>319</v>
      </c>
      <c r="H1359">
        <v>38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 t="s">
        <v>19</v>
      </c>
      <c r="P1359" t="str">
        <f>UPPER(Table1[[#This Row],[Venue]])</f>
        <v>HOME</v>
      </c>
    </row>
    <row r="1360" spans="1:16" hidden="1" x14ac:dyDescent="0.45">
      <c r="A1360">
        <v>40000962</v>
      </c>
      <c r="B1360" t="s">
        <v>337</v>
      </c>
      <c r="C1360">
        <v>44892</v>
      </c>
      <c r="D1360">
        <v>35332</v>
      </c>
      <c r="E1360">
        <v>20222023</v>
      </c>
      <c r="F1360" t="s">
        <v>17</v>
      </c>
      <c r="G1360" t="s">
        <v>162</v>
      </c>
      <c r="H1360">
        <v>48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 t="s">
        <v>19</v>
      </c>
      <c r="P1360" t="str">
        <f>UPPER(Table1[[#This Row],[Venue]])</f>
        <v>HOME</v>
      </c>
    </row>
    <row r="1361" spans="1:16" hidden="1" x14ac:dyDescent="0.45">
      <c r="A1361">
        <v>40000962</v>
      </c>
      <c r="B1361" t="s">
        <v>337</v>
      </c>
      <c r="C1361">
        <v>44892</v>
      </c>
      <c r="D1361">
        <v>35332</v>
      </c>
      <c r="E1361">
        <v>20222023</v>
      </c>
      <c r="F1361" t="s">
        <v>17</v>
      </c>
      <c r="G1361" t="s">
        <v>89</v>
      </c>
      <c r="H1361">
        <v>71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 t="s">
        <v>19</v>
      </c>
      <c r="P1361" t="str">
        <f>UPPER(Table1[[#This Row],[Venue]])</f>
        <v>HOME</v>
      </c>
    </row>
    <row r="1362" spans="1:16" hidden="1" x14ac:dyDescent="0.45">
      <c r="A1362">
        <v>40000962</v>
      </c>
      <c r="B1362" t="s">
        <v>337</v>
      </c>
      <c r="C1362">
        <v>44892</v>
      </c>
      <c r="D1362">
        <v>35332</v>
      </c>
      <c r="E1362">
        <v>20222023</v>
      </c>
      <c r="F1362" t="s">
        <v>17</v>
      </c>
      <c r="G1362" t="s">
        <v>90</v>
      </c>
      <c r="H1362">
        <v>87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 t="s">
        <v>19</v>
      </c>
      <c r="P1362" t="str">
        <f>UPPER(Table1[[#This Row],[Venue]])</f>
        <v>HOME</v>
      </c>
    </row>
    <row r="1363" spans="1:16" hidden="1" x14ac:dyDescent="0.45">
      <c r="A1363">
        <v>40000962</v>
      </c>
      <c r="B1363" t="s">
        <v>337</v>
      </c>
      <c r="C1363">
        <v>44892</v>
      </c>
      <c r="D1363">
        <v>35332</v>
      </c>
      <c r="E1363">
        <v>20222023</v>
      </c>
      <c r="F1363" t="s">
        <v>17</v>
      </c>
      <c r="G1363" t="s">
        <v>92</v>
      </c>
      <c r="H1363">
        <v>96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 t="s">
        <v>19</v>
      </c>
      <c r="P1363" t="str">
        <f>UPPER(Table1[[#This Row],[Venue]])</f>
        <v>HOME</v>
      </c>
    </row>
    <row r="1364" spans="1:16" hidden="1" x14ac:dyDescent="0.45">
      <c r="A1364">
        <v>40000962</v>
      </c>
      <c r="B1364" t="s">
        <v>337</v>
      </c>
      <c r="C1364">
        <v>44892</v>
      </c>
      <c r="D1364">
        <v>35332</v>
      </c>
      <c r="E1364">
        <v>20222023</v>
      </c>
      <c r="F1364" t="s">
        <v>17</v>
      </c>
      <c r="G1364" t="s">
        <v>93</v>
      </c>
      <c r="H1364">
        <v>98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2</v>
      </c>
      <c r="O1364" t="s">
        <v>19</v>
      </c>
      <c r="P1364" t="str">
        <f>UPPER(Table1[[#This Row],[Venue]])</f>
        <v>HOME</v>
      </c>
    </row>
    <row r="1365" spans="1:16" hidden="1" x14ac:dyDescent="0.45">
      <c r="A1365">
        <v>40000962</v>
      </c>
      <c r="B1365" t="s">
        <v>337</v>
      </c>
      <c r="C1365">
        <v>44892</v>
      </c>
      <c r="D1365">
        <v>35332</v>
      </c>
      <c r="E1365">
        <v>20222023</v>
      </c>
      <c r="F1365" t="s">
        <v>17</v>
      </c>
      <c r="G1365" t="s">
        <v>239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 t="s">
        <v>40</v>
      </c>
      <c r="P1365" t="str">
        <f>UPPER(Table1[[#This Row],[Venue]])</f>
        <v>AWAY</v>
      </c>
    </row>
    <row r="1366" spans="1:16" hidden="1" x14ac:dyDescent="0.45">
      <c r="A1366">
        <v>40000962</v>
      </c>
      <c r="B1366" t="s">
        <v>337</v>
      </c>
      <c r="C1366">
        <v>44892</v>
      </c>
      <c r="D1366">
        <v>35332</v>
      </c>
      <c r="E1366">
        <v>20222023</v>
      </c>
      <c r="F1366" t="s">
        <v>17</v>
      </c>
      <c r="G1366" t="s">
        <v>240</v>
      </c>
      <c r="H1366">
        <v>3</v>
      </c>
      <c r="I1366">
        <v>2</v>
      </c>
      <c r="J1366">
        <v>1</v>
      </c>
      <c r="K1366">
        <v>1</v>
      </c>
      <c r="L1366">
        <v>1</v>
      </c>
      <c r="M1366">
        <v>0</v>
      </c>
      <c r="N1366">
        <v>2</v>
      </c>
      <c r="O1366" t="s">
        <v>40</v>
      </c>
      <c r="P1366" t="str">
        <f>UPPER(Table1[[#This Row],[Venue]])</f>
        <v>AWAY</v>
      </c>
    </row>
    <row r="1367" spans="1:16" hidden="1" x14ac:dyDescent="0.45">
      <c r="A1367">
        <v>40000962</v>
      </c>
      <c r="B1367" t="s">
        <v>337</v>
      </c>
      <c r="C1367">
        <v>44892</v>
      </c>
      <c r="D1367">
        <v>35332</v>
      </c>
      <c r="E1367">
        <v>20222023</v>
      </c>
      <c r="F1367" t="s">
        <v>17</v>
      </c>
      <c r="G1367" t="s">
        <v>241</v>
      </c>
      <c r="H1367">
        <v>4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 t="s">
        <v>40</v>
      </c>
      <c r="P1367" t="str">
        <f>UPPER(Table1[[#This Row],[Venue]])</f>
        <v>AWAY</v>
      </c>
    </row>
    <row r="1368" spans="1:16" hidden="1" x14ac:dyDescent="0.45">
      <c r="A1368">
        <v>40000962</v>
      </c>
      <c r="B1368" t="s">
        <v>337</v>
      </c>
      <c r="C1368">
        <v>44892</v>
      </c>
      <c r="D1368">
        <v>35332</v>
      </c>
      <c r="E1368">
        <v>20222023</v>
      </c>
      <c r="F1368" t="s">
        <v>17</v>
      </c>
      <c r="G1368" t="s">
        <v>274</v>
      </c>
      <c r="H1368">
        <v>5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0</v>
      </c>
      <c r="O1368" t="s">
        <v>40</v>
      </c>
      <c r="P1368" t="str">
        <f>UPPER(Table1[[#This Row],[Venue]])</f>
        <v>AWAY</v>
      </c>
    </row>
    <row r="1369" spans="1:16" hidden="1" x14ac:dyDescent="0.45">
      <c r="A1369">
        <v>40000962</v>
      </c>
      <c r="B1369" t="s">
        <v>337</v>
      </c>
      <c r="C1369">
        <v>44892</v>
      </c>
      <c r="D1369">
        <v>35332</v>
      </c>
      <c r="E1369">
        <v>20222023</v>
      </c>
      <c r="F1369" t="s">
        <v>17</v>
      </c>
      <c r="G1369" t="s">
        <v>275</v>
      </c>
      <c r="H1369">
        <v>7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 t="s">
        <v>40</v>
      </c>
      <c r="P1369" t="str">
        <f>UPPER(Table1[[#This Row],[Venue]])</f>
        <v>AWAY</v>
      </c>
    </row>
    <row r="1370" spans="1:16" hidden="1" x14ac:dyDescent="0.45">
      <c r="A1370">
        <v>40000962</v>
      </c>
      <c r="B1370" t="s">
        <v>337</v>
      </c>
      <c r="C1370">
        <v>44892</v>
      </c>
      <c r="D1370">
        <v>35332</v>
      </c>
      <c r="E1370">
        <v>20222023</v>
      </c>
      <c r="F1370" t="s">
        <v>17</v>
      </c>
      <c r="G1370" t="s">
        <v>243</v>
      </c>
      <c r="H1370">
        <v>17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 t="s">
        <v>40</v>
      </c>
      <c r="P1370" t="str">
        <f>UPPER(Table1[[#This Row],[Venue]])</f>
        <v>AWAY</v>
      </c>
    </row>
    <row r="1371" spans="1:16" hidden="1" x14ac:dyDescent="0.45">
      <c r="A1371">
        <v>40000962</v>
      </c>
      <c r="B1371" t="s">
        <v>337</v>
      </c>
      <c r="C1371">
        <v>44892</v>
      </c>
      <c r="D1371">
        <v>35332</v>
      </c>
      <c r="E1371">
        <v>20222023</v>
      </c>
      <c r="F1371" t="s">
        <v>17</v>
      </c>
      <c r="G1371" t="s">
        <v>339</v>
      </c>
      <c r="H1371">
        <v>19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5</v>
      </c>
      <c r="O1371" t="s">
        <v>40</v>
      </c>
      <c r="P1371" t="str">
        <f>UPPER(Table1[[#This Row],[Venue]])</f>
        <v>AWAY</v>
      </c>
    </row>
    <row r="1372" spans="1:16" hidden="1" x14ac:dyDescent="0.45">
      <c r="A1372">
        <v>40000962</v>
      </c>
      <c r="B1372" t="s">
        <v>337</v>
      </c>
      <c r="C1372">
        <v>44892</v>
      </c>
      <c r="D1372">
        <v>35332</v>
      </c>
      <c r="E1372">
        <v>20222023</v>
      </c>
      <c r="F1372" t="s">
        <v>17</v>
      </c>
      <c r="G1372" t="s">
        <v>245</v>
      </c>
      <c r="H1372">
        <v>22</v>
      </c>
      <c r="I1372">
        <v>1</v>
      </c>
      <c r="J1372">
        <v>0</v>
      </c>
      <c r="K1372">
        <v>1</v>
      </c>
      <c r="L1372">
        <v>1</v>
      </c>
      <c r="M1372">
        <v>0</v>
      </c>
      <c r="N1372">
        <v>2</v>
      </c>
      <c r="O1372" t="s">
        <v>40</v>
      </c>
      <c r="P1372" t="str">
        <f>UPPER(Table1[[#This Row],[Venue]])</f>
        <v>AWAY</v>
      </c>
    </row>
    <row r="1373" spans="1:16" hidden="1" x14ac:dyDescent="0.45">
      <c r="A1373">
        <v>40000962</v>
      </c>
      <c r="B1373" t="s">
        <v>337</v>
      </c>
      <c r="C1373">
        <v>44892</v>
      </c>
      <c r="D1373">
        <v>35332</v>
      </c>
      <c r="E1373">
        <v>20222023</v>
      </c>
      <c r="F1373" t="s">
        <v>17</v>
      </c>
      <c r="G1373" t="s">
        <v>246</v>
      </c>
      <c r="H1373">
        <v>23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 t="s">
        <v>40</v>
      </c>
      <c r="P1373" t="str">
        <f>UPPER(Table1[[#This Row],[Venue]])</f>
        <v>AWAY</v>
      </c>
    </row>
    <row r="1374" spans="1:16" hidden="1" x14ac:dyDescent="0.45">
      <c r="A1374">
        <v>40000962</v>
      </c>
      <c r="B1374" t="s">
        <v>337</v>
      </c>
      <c r="C1374">
        <v>44892</v>
      </c>
      <c r="D1374">
        <v>35332</v>
      </c>
      <c r="E1374">
        <v>20222023</v>
      </c>
      <c r="F1374" t="s">
        <v>17</v>
      </c>
      <c r="G1374" t="s">
        <v>247</v>
      </c>
      <c r="H1374">
        <v>27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0</v>
      </c>
      <c r="O1374" t="s">
        <v>40</v>
      </c>
      <c r="P1374" t="str">
        <f>UPPER(Table1[[#This Row],[Venue]])</f>
        <v>AWAY</v>
      </c>
    </row>
    <row r="1375" spans="1:16" hidden="1" x14ac:dyDescent="0.45">
      <c r="A1375">
        <v>40000962</v>
      </c>
      <c r="B1375" t="s">
        <v>337</v>
      </c>
      <c r="C1375">
        <v>44892</v>
      </c>
      <c r="D1375">
        <v>35332</v>
      </c>
      <c r="E1375">
        <v>20222023</v>
      </c>
      <c r="F1375" t="s">
        <v>17</v>
      </c>
      <c r="G1375" t="s">
        <v>248</v>
      </c>
      <c r="H1375">
        <v>31</v>
      </c>
      <c r="I1375">
        <v>1</v>
      </c>
      <c r="J1375">
        <v>0</v>
      </c>
      <c r="K1375">
        <v>1</v>
      </c>
      <c r="L1375">
        <v>1</v>
      </c>
      <c r="M1375">
        <v>0</v>
      </c>
      <c r="N1375">
        <v>0</v>
      </c>
      <c r="O1375" t="s">
        <v>40</v>
      </c>
      <c r="P1375" t="str">
        <f>UPPER(Table1[[#This Row],[Venue]])</f>
        <v>AWAY</v>
      </c>
    </row>
    <row r="1376" spans="1:16" hidden="1" x14ac:dyDescent="0.45">
      <c r="A1376">
        <v>40000962</v>
      </c>
      <c r="B1376" t="s">
        <v>337</v>
      </c>
      <c r="C1376">
        <v>44892</v>
      </c>
      <c r="D1376">
        <v>35332</v>
      </c>
      <c r="E1376">
        <v>20222023</v>
      </c>
      <c r="F1376" t="s">
        <v>17</v>
      </c>
      <c r="G1376" t="s">
        <v>249</v>
      </c>
      <c r="H1376">
        <v>41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 t="s">
        <v>40</v>
      </c>
      <c r="P1376" t="str">
        <f>UPPER(Table1[[#This Row],[Venue]])</f>
        <v>AWAY</v>
      </c>
    </row>
    <row r="1377" spans="1:16" hidden="1" x14ac:dyDescent="0.45">
      <c r="A1377">
        <v>40000962</v>
      </c>
      <c r="B1377" t="s">
        <v>337</v>
      </c>
      <c r="C1377">
        <v>44892</v>
      </c>
      <c r="D1377">
        <v>35332</v>
      </c>
      <c r="E1377">
        <v>20222023</v>
      </c>
      <c r="F1377" t="s">
        <v>17</v>
      </c>
      <c r="G1377" t="s">
        <v>250</v>
      </c>
      <c r="H1377">
        <v>42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2</v>
      </c>
      <c r="O1377" t="s">
        <v>40</v>
      </c>
      <c r="P1377" t="str">
        <f>UPPER(Table1[[#This Row],[Venue]])</f>
        <v>AWAY</v>
      </c>
    </row>
    <row r="1378" spans="1:16" hidden="1" x14ac:dyDescent="0.45">
      <c r="A1378">
        <v>40000962</v>
      </c>
      <c r="B1378" t="s">
        <v>337</v>
      </c>
      <c r="C1378">
        <v>44892</v>
      </c>
      <c r="D1378">
        <v>35332</v>
      </c>
      <c r="E1378">
        <v>20222023</v>
      </c>
      <c r="F1378" t="s">
        <v>17</v>
      </c>
      <c r="G1378" t="s">
        <v>251</v>
      </c>
      <c r="H1378">
        <v>50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 t="s">
        <v>40</v>
      </c>
      <c r="P1378" t="str">
        <f>UPPER(Table1[[#This Row],[Venue]])</f>
        <v>AWAY</v>
      </c>
    </row>
    <row r="1379" spans="1:16" hidden="1" x14ac:dyDescent="0.45">
      <c r="A1379">
        <v>40000962</v>
      </c>
      <c r="B1379" t="s">
        <v>337</v>
      </c>
      <c r="C1379">
        <v>44892</v>
      </c>
      <c r="D1379">
        <v>35332</v>
      </c>
      <c r="E1379">
        <v>20222023</v>
      </c>
      <c r="F1379" t="s">
        <v>17</v>
      </c>
      <c r="G1379" t="s">
        <v>252</v>
      </c>
      <c r="H1379">
        <v>63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 t="s">
        <v>40</v>
      </c>
      <c r="P1379" t="str">
        <f>UPPER(Table1[[#This Row],[Venue]])</f>
        <v>AWAY</v>
      </c>
    </row>
    <row r="1380" spans="1:16" hidden="1" x14ac:dyDescent="0.45">
      <c r="A1380">
        <v>40000962</v>
      </c>
      <c r="B1380" t="s">
        <v>337</v>
      </c>
      <c r="C1380">
        <v>44892</v>
      </c>
      <c r="D1380">
        <v>35332</v>
      </c>
      <c r="E1380">
        <v>20222023</v>
      </c>
      <c r="F1380" t="s">
        <v>17</v>
      </c>
      <c r="G1380" t="s">
        <v>253</v>
      </c>
      <c r="H1380">
        <v>69</v>
      </c>
      <c r="I1380">
        <v>2</v>
      </c>
      <c r="J1380">
        <v>1</v>
      </c>
      <c r="K1380">
        <v>1</v>
      </c>
      <c r="L1380">
        <v>1</v>
      </c>
      <c r="M1380">
        <v>0</v>
      </c>
      <c r="N1380">
        <v>0</v>
      </c>
      <c r="O1380" t="s">
        <v>40</v>
      </c>
      <c r="P1380" t="str">
        <f>UPPER(Table1[[#This Row],[Venue]])</f>
        <v>AWAY</v>
      </c>
    </row>
    <row r="1381" spans="1:16" hidden="1" x14ac:dyDescent="0.45">
      <c r="A1381">
        <v>40000962</v>
      </c>
      <c r="B1381" t="s">
        <v>337</v>
      </c>
      <c r="C1381">
        <v>44892</v>
      </c>
      <c r="D1381">
        <v>35332</v>
      </c>
      <c r="E1381">
        <v>20222023</v>
      </c>
      <c r="F1381" t="s">
        <v>17</v>
      </c>
      <c r="G1381" t="s">
        <v>254</v>
      </c>
      <c r="H1381">
        <v>77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 t="s">
        <v>40</v>
      </c>
      <c r="P1381" t="str">
        <f>UPPER(Table1[[#This Row],[Venue]])</f>
        <v>AWAY</v>
      </c>
    </row>
    <row r="1382" spans="1:16" hidden="1" x14ac:dyDescent="0.45">
      <c r="A1382">
        <v>40000962</v>
      </c>
      <c r="B1382" t="s">
        <v>337</v>
      </c>
      <c r="C1382">
        <v>44892</v>
      </c>
      <c r="D1382">
        <v>35332</v>
      </c>
      <c r="E1382">
        <v>20222023</v>
      </c>
      <c r="F1382" t="s">
        <v>17</v>
      </c>
      <c r="G1382" t="s">
        <v>255</v>
      </c>
      <c r="H1382">
        <v>88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0</v>
      </c>
      <c r="O1382" t="s">
        <v>40</v>
      </c>
      <c r="P1382" t="str">
        <f>UPPER(Table1[[#This Row],[Venue]])</f>
        <v>AWAY</v>
      </c>
    </row>
    <row r="1383" spans="1:16" hidden="1" x14ac:dyDescent="0.45">
      <c r="A1383">
        <v>40000962</v>
      </c>
      <c r="B1383" t="s">
        <v>337</v>
      </c>
      <c r="C1383">
        <v>44892</v>
      </c>
      <c r="D1383">
        <v>35332</v>
      </c>
      <c r="E1383">
        <v>20222023</v>
      </c>
      <c r="F1383" t="s">
        <v>17</v>
      </c>
      <c r="G1383" t="s">
        <v>256</v>
      </c>
      <c r="H1383">
        <v>97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s">
        <v>40</v>
      </c>
      <c r="P1383" t="str">
        <f>UPPER(Table1[[#This Row],[Venue]])</f>
        <v>AWAY</v>
      </c>
    </row>
    <row r="1384" spans="1:16" hidden="1" x14ac:dyDescent="0.45">
      <c r="A1384">
        <v>40000959</v>
      </c>
      <c r="B1384" t="s">
        <v>340</v>
      </c>
      <c r="C1384">
        <v>44895</v>
      </c>
      <c r="D1384">
        <v>35329</v>
      </c>
      <c r="E1384">
        <v>20222023</v>
      </c>
      <c r="F1384" t="s">
        <v>17</v>
      </c>
      <c r="G1384" t="s">
        <v>39</v>
      </c>
      <c r="H1384">
        <v>2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2</v>
      </c>
      <c r="O1384" t="s">
        <v>19</v>
      </c>
      <c r="P1384" t="str">
        <f>UPPER(Table1[[#This Row],[Venue]])</f>
        <v>HOME</v>
      </c>
    </row>
    <row r="1385" spans="1:16" hidden="1" x14ac:dyDescent="0.45">
      <c r="A1385">
        <v>40000959</v>
      </c>
      <c r="B1385" t="s">
        <v>340</v>
      </c>
      <c r="C1385">
        <v>44895</v>
      </c>
      <c r="D1385">
        <v>35329</v>
      </c>
      <c r="E1385">
        <v>20222023</v>
      </c>
      <c r="F1385" t="s">
        <v>17</v>
      </c>
      <c r="G1385" t="s">
        <v>41</v>
      </c>
      <c r="H1385">
        <v>3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 t="s">
        <v>19</v>
      </c>
      <c r="P1385" t="str">
        <f>UPPER(Table1[[#This Row],[Venue]])</f>
        <v>HOME</v>
      </c>
    </row>
    <row r="1386" spans="1:16" hidden="1" x14ac:dyDescent="0.45">
      <c r="A1386">
        <v>40000959</v>
      </c>
      <c r="B1386" t="s">
        <v>340</v>
      </c>
      <c r="C1386">
        <v>44895</v>
      </c>
      <c r="D1386">
        <v>35329</v>
      </c>
      <c r="E1386">
        <v>20222023</v>
      </c>
      <c r="F1386" t="s">
        <v>17</v>
      </c>
      <c r="G1386" t="s">
        <v>42</v>
      </c>
      <c r="H1386">
        <v>8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 t="s">
        <v>19</v>
      </c>
      <c r="P1386" t="str">
        <f>UPPER(Table1[[#This Row],[Venue]])</f>
        <v>HOME</v>
      </c>
    </row>
    <row r="1387" spans="1:16" hidden="1" x14ac:dyDescent="0.45">
      <c r="A1387">
        <v>40000959</v>
      </c>
      <c r="B1387" t="s">
        <v>340</v>
      </c>
      <c r="C1387">
        <v>44895</v>
      </c>
      <c r="D1387">
        <v>35329</v>
      </c>
      <c r="E1387">
        <v>20222023</v>
      </c>
      <c r="F1387" t="s">
        <v>17</v>
      </c>
      <c r="G1387" t="s">
        <v>271</v>
      </c>
      <c r="H1387">
        <v>10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 t="s">
        <v>19</v>
      </c>
      <c r="P1387" t="str">
        <f>UPPER(Table1[[#This Row],[Venue]])</f>
        <v>HOME</v>
      </c>
    </row>
    <row r="1388" spans="1:16" hidden="1" x14ac:dyDescent="0.45">
      <c r="A1388">
        <v>40000959</v>
      </c>
      <c r="B1388" t="s">
        <v>340</v>
      </c>
      <c r="C1388">
        <v>44895</v>
      </c>
      <c r="D1388">
        <v>35329</v>
      </c>
      <c r="E1388">
        <v>20222023</v>
      </c>
      <c r="F1388" t="s">
        <v>17</v>
      </c>
      <c r="G1388" t="s">
        <v>43</v>
      </c>
      <c r="H1388">
        <v>15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 t="s">
        <v>19</v>
      </c>
      <c r="P1388" t="str">
        <f>UPPER(Table1[[#This Row],[Venue]])</f>
        <v>HOME</v>
      </c>
    </row>
    <row r="1389" spans="1:16" hidden="1" x14ac:dyDescent="0.45">
      <c r="A1389">
        <v>40000959</v>
      </c>
      <c r="B1389" t="s">
        <v>340</v>
      </c>
      <c r="C1389">
        <v>44895</v>
      </c>
      <c r="D1389">
        <v>35329</v>
      </c>
      <c r="E1389">
        <v>20222023</v>
      </c>
      <c r="F1389" t="s">
        <v>17</v>
      </c>
      <c r="G1389" t="s">
        <v>44</v>
      </c>
      <c r="H1389">
        <v>16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2</v>
      </c>
      <c r="O1389" t="s">
        <v>19</v>
      </c>
      <c r="P1389" t="str">
        <f>UPPER(Table1[[#This Row],[Venue]])</f>
        <v>HOME</v>
      </c>
    </row>
    <row r="1390" spans="1:16" hidden="1" x14ac:dyDescent="0.45">
      <c r="A1390">
        <v>40000959</v>
      </c>
      <c r="B1390" t="s">
        <v>340</v>
      </c>
      <c r="C1390">
        <v>44895</v>
      </c>
      <c r="D1390">
        <v>35329</v>
      </c>
      <c r="E1390">
        <v>20222023</v>
      </c>
      <c r="F1390" t="s">
        <v>17</v>
      </c>
      <c r="G1390" t="s">
        <v>45</v>
      </c>
      <c r="H1390">
        <v>17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 t="s">
        <v>19</v>
      </c>
      <c r="P1390" t="str">
        <f>UPPER(Table1[[#This Row],[Venue]])</f>
        <v>HOME</v>
      </c>
    </row>
    <row r="1391" spans="1:16" hidden="1" x14ac:dyDescent="0.45">
      <c r="A1391">
        <v>40000959</v>
      </c>
      <c r="B1391" t="s">
        <v>340</v>
      </c>
      <c r="C1391">
        <v>44895</v>
      </c>
      <c r="D1391">
        <v>35329</v>
      </c>
      <c r="E1391">
        <v>20222023</v>
      </c>
      <c r="F1391" t="s">
        <v>17</v>
      </c>
      <c r="G1391" t="s">
        <v>46</v>
      </c>
      <c r="H1391">
        <v>19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2</v>
      </c>
      <c r="O1391" t="s">
        <v>19</v>
      </c>
      <c r="P1391" t="str">
        <f>UPPER(Table1[[#This Row],[Venue]])</f>
        <v>HOME</v>
      </c>
    </row>
    <row r="1392" spans="1:16" hidden="1" x14ac:dyDescent="0.45">
      <c r="A1392">
        <v>40000959</v>
      </c>
      <c r="B1392" t="s">
        <v>340</v>
      </c>
      <c r="C1392">
        <v>44895</v>
      </c>
      <c r="D1392">
        <v>35329</v>
      </c>
      <c r="E1392">
        <v>20222023</v>
      </c>
      <c r="F1392" t="s">
        <v>17</v>
      </c>
      <c r="G1392" t="s">
        <v>47</v>
      </c>
      <c r="H1392">
        <v>24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 t="s">
        <v>19</v>
      </c>
      <c r="P1392" t="str">
        <f>UPPER(Table1[[#This Row],[Venue]])</f>
        <v>HOME</v>
      </c>
    </row>
    <row r="1393" spans="1:16" hidden="1" x14ac:dyDescent="0.45">
      <c r="A1393">
        <v>40000959</v>
      </c>
      <c r="B1393" t="s">
        <v>340</v>
      </c>
      <c r="C1393">
        <v>44895</v>
      </c>
      <c r="D1393">
        <v>35329</v>
      </c>
      <c r="E1393">
        <v>20222023</v>
      </c>
      <c r="F1393" t="s">
        <v>17</v>
      </c>
      <c r="G1393" t="s">
        <v>48</v>
      </c>
      <c r="H1393">
        <v>28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 t="s">
        <v>19</v>
      </c>
      <c r="P1393" t="str">
        <f>UPPER(Table1[[#This Row],[Venue]])</f>
        <v>HOME</v>
      </c>
    </row>
    <row r="1394" spans="1:16" hidden="1" x14ac:dyDescent="0.45">
      <c r="A1394">
        <v>40000959</v>
      </c>
      <c r="B1394" t="s">
        <v>340</v>
      </c>
      <c r="C1394">
        <v>44895</v>
      </c>
      <c r="D1394">
        <v>35329</v>
      </c>
      <c r="E1394">
        <v>20222023</v>
      </c>
      <c r="F1394" t="s">
        <v>17</v>
      </c>
      <c r="G1394" t="s">
        <v>50</v>
      </c>
      <c r="H1394">
        <v>53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2</v>
      </c>
      <c r="O1394" t="s">
        <v>19</v>
      </c>
      <c r="P1394" t="str">
        <f>UPPER(Table1[[#This Row],[Venue]])</f>
        <v>HOME</v>
      </c>
    </row>
    <row r="1395" spans="1:16" hidden="1" x14ac:dyDescent="0.45">
      <c r="A1395">
        <v>40000959</v>
      </c>
      <c r="B1395" t="s">
        <v>340</v>
      </c>
      <c r="C1395">
        <v>44895</v>
      </c>
      <c r="D1395">
        <v>35329</v>
      </c>
      <c r="E1395">
        <v>20222023</v>
      </c>
      <c r="F1395" t="s">
        <v>17</v>
      </c>
      <c r="G1395" t="s">
        <v>51</v>
      </c>
      <c r="H1395">
        <v>77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 t="s">
        <v>19</v>
      </c>
      <c r="P1395" t="str">
        <f>UPPER(Table1[[#This Row],[Venue]])</f>
        <v>HOME</v>
      </c>
    </row>
    <row r="1396" spans="1:16" hidden="1" x14ac:dyDescent="0.45">
      <c r="A1396">
        <v>40000959</v>
      </c>
      <c r="B1396" t="s">
        <v>340</v>
      </c>
      <c r="C1396">
        <v>44895</v>
      </c>
      <c r="D1396">
        <v>35329</v>
      </c>
      <c r="E1396">
        <v>20222023</v>
      </c>
      <c r="F1396" t="s">
        <v>17</v>
      </c>
      <c r="G1396" t="s">
        <v>52</v>
      </c>
      <c r="H1396">
        <v>79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 t="s">
        <v>19</v>
      </c>
      <c r="P1396" t="str">
        <f>UPPER(Table1[[#This Row],[Venue]])</f>
        <v>HOME</v>
      </c>
    </row>
    <row r="1397" spans="1:16" hidden="1" x14ac:dyDescent="0.45">
      <c r="A1397">
        <v>40000959</v>
      </c>
      <c r="B1397" t="s">
        <v>340</v>
      </c>
      <c r="C1397">
        <v>44895</v>
      </c>
      <c r="D1397">
        <v>35329</v>
      </c>
      <c r="E1397">
        <v>20222023</v>
      </c>
      <c r="F1397" t="s">
        <v>17</v>
      </c>
      <c r="G1397" t="s">
        <v>53</v>
      </c>
      <c r="H1397">
        <v>81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 t="s">
        <v>19</v>
      </c>
      <c r="P1397" t="str">
        <f>UPPER(Table1[[#This Row],[Venue]])</f>
        <v>HOME</v>
      </c>
    </row>
    <row r="1398" spans="1:16" hidden="1" x14ac:dyDescent="0.45">
      <c r="A1398">
        <v>40000959</v>
      </c>
      <c r="B1398" t="s">
        <v>340</v>
      </c>
      <c r="C1398">
        <v>44895</v>
      </c>
      <c r="D1398">
        <v>35329</v>
      </c>
      <c r="E1398">
        <v>20222023</v>
      </c>
      <c r="F1398" t="s">
        <v>17</v>
      </c>
      <c r="G1398" t="s">
        <v>54</v>
      </c>
      <c r="H1398">
        <v>87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 t="s">
        <v>19</v>
      </c>
      <c r="P1398" t="str">
        <f>UPPER(Table1[[#This Row],[Venue]])</f>
        <v>HOME</v>
      </c>
    </row>
    <row r="1399" spans="1:16" hidden="1" x14ac:dyDescent="0.45">
      <c r="A1399">
        <v>40000959</v>
      </c>
      <c r="B1399" t="s">
        <v>340</v>
      </c>
      <c r="C1399">
        <v>44895</v>
      </c>
      <c r="D1399">
        <v>35329</v>
      </c>
      <c r="E1399">
        <v>20222023</v>
      </c>
      <c r="F1399" t="s">
        <v>17</v>
      </c>
      <c r="G1399" t="s">
        <v>55</v>
      </c>
      <c r="H1399">
        <v>88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 t="s">
        <v>19</v>
      </c>
      <c r="P1399" t="str">
        <f>UPPER(Table1[[#This Row],[Venue]])</f>
        <v>HOME</v>
      </c>
    </row>
    <row r="1400" spans="1:16" hidden="1" x14ac:dyDescent="0.45">
      <c r="A1400">
        <v>40000959</v>
      </c>
      <c r="B1400" t="s">
        <v>340</v>
      </c>
      <c r="C1400">
        <v>44895</v>
      </c>
      <c r="D1400">
        <v>35329</v>
      </c>
      <c r="E1400">
        <v>20222023</v>
      </c>
      <c r="F1400" t="s">
        <v>17</v>
      </c>
      <c r="G1400" t="s">
        <v>56</v>
      </c>
      <c r="H1400">
        <v>89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 t="s">
        <v>19</v>
      </c>
      <c r="P1400" t="str">
        <f>UPPER(Table1[[#This Row],[Venue]])</f>
        <v>HOME</v>
      </c>
    </row>
    <row r="1401" spans="1:16" hidden="1" x14ac:dyDescent="0.45">
      <c r="A1401">
        <v>40000959</v>
      </c>
      <c r="B1401" t="s">
        <v>340</v>
      </c>
      <c r="C1401">
        <v>44895</v>
      </c>
      <c r="D1401">
        <v>35329</v>
      </c>
      <c r="E1401">
        <v>20222023</v>
      </c>
      <c r="F1401" t="s">
        <v>17</v>
      </c>
      <c r="G1401" t="s">
        <v>190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 t="s">
        <v>40</v>
      </c>
      <c r="P1401" t="str">
        <f>UPPER(Table1[[#This Row],[Venue]])</f>
        <v>AWAY</v>
      </c>
    </row>
    <row r="1402" spans="1:16" hidden="1" x14ac:dyDescent="0.45">
      <c r="A1402">
        <v>40000959</v>
      </c>
      <c r="B1402" t="s">
        <v>340</v>
      </c>
      <c r="C1402">
        <v>44895</v>
      </c>
      <c r="D1402">
        <v>35329</v>
      </c>
      <c r="E1402">
        <v>20222023</v>
      </c>
      <c r="F1402" t="s">
        <v>17</v>
      </c>
      <c r="G1402" t="s">
        <v>59</v>
      </c>
      <c r="H1402">
        <v>2</v>
      </c>
      <c r="I1402">
        <v>2</v>
      </c>
      <c r="J1402">
        <v>0</v>
      </c>
      <c r="K1402">
        <v>1</v>
      </c>
      <c r="L1402">
        <v>2</v>
      </c>
      <c r="M1402">
        <v>0</v>
      </c>
      <c r="N1402">
        <v>0</v>
      </c>
      <c r="O1402" t="s">
        <v>40</v>
      </c>
      <c r="P1402" t="str">
        <f>UPPER(Table1[[#This Row],[Venue]])</f>
        <v>AWAY</v>
      </c>
    </row>
    <row r="1403" spans="1:16" hidden="1" x14ac:dyDescent="0.45">
      <c r="A1403">
        <v>40000959</v>
      </c>
      <c r="B1403" t="s">
        <v>340</v>
      </c>
      <c r="C1403">
        <v>44895</v>
      </c>
      <c r="D1403">
        <v>35329</v>
      </c>
      <c r="E1403">
        <v>20222023</v>
      </c>
      <c r="F1403" t="s">
        <v>17</v>
      </c>
      <c r="G1403" t="s">
        <v>60</v>
      </c>
      <c r="H1403">
        <v>4</v>
      </c>
      <c r="I1403">
        <v>1</v>
      </c>
      <c r="J1403">
        <v>0</v>
      </c>
      <c r="K1403">
        <v>1</v>
      </c>
      <c r="L1403">
        <v>1</v>
      </c>
      <c r="M1403">
        <v>0</v>
      </c>
      <c r="N1403">
        <v>2</v>
      </c>
      <c r="O1403" t="s">
        <v>40</v>
      </c>
      <c r="P1403" t="str">
        <f>UPPER(Table1[[#This Row],[Venue]])</f>
        <v>AWAY</v>
      </c>
    </row>
    <row r="1404" spans="1:16" hidden="1" x14ac:dyDescent="0.45">
      <c r="A1404">
        <v>40000959</v>
      </c>
      <c r="B1404" t="s">
        <v>340</v>
      </c>
      <c r="C1404">
        <v>44895</v>
      </c>
      <c r="D1404">
        <v>35329</v>
      </c>
      <c r="E1404">
        <v>20222023</v>
      </c>
      <c r="F1404" t="s">
        <v>17</v>
      </c>
      <c r="G1404" t="s">
        <v>60</v>
      </c>
      <c r="H1404">
        <v>4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 t="s">
        <v>40</v>
      </c>
      <c r="P1404" t="str">
        <f>UPPER(Table1[[#This Row],[Venue]])</f>
        <v>AWAY</v>
      </c>
    </row>
    <row r="1405" spans="1:16" hidden="1" x14ac:dyDescent="0.45">
      <c r="A1405">
        <v>40000959</v>
      </c>
      <c r="B1405" t="s">
        <v>340</v>
      </c>
      <c r="C1405">
        <v>44895</v>
      </c>
      <c r="D1405">
        <v>35329</v>
      </c>
      <c r="E1405">
        <v>20222023</v>
      </c>
      <c r="F1405" t="s">
        <v>17</v>
      </c>
      <c r="G1405" t="s">
        <v>60</v>
      </c>
      <c r="H1405">
        <v>4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 t="s">
        <v>40</v>
      </c>
      <c r="P1405" t="str">
        <f>UPPER(Table1[[#This Row],[Venue]])</f>
        <v>AWAY</v>
      </c>
    </row>
    <row r="1406" spans="1:16" hidden="1" x14ac:dyDescent="0.45">
      <c r="A1406">
        <v>40000959</v>
      </c>
      <c r="B1406" t="s">
        <v>340</v>
      </c>
      <c r="C1406">
        <v>44895</v>
      </c>
      <c r="D1406">
        <v>35329</v>
      </c>
      <c r="E1406">
        <v>20222023</v>
      </c>
      <c r="F1406" t="s">
        <v>17</v>
      </c>
      <c r="G1406" t="s">
        <v>279</v>
      </c>
      <c r="H1406">
        <v>5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2</v>
      </c>
      <c r="O1406" t="s">
        <v>40</v>
      </c>
      <c r="P1406" t="str">
        <f>UPPER(Table1[[#This Row],[Venue]])</f>
        <v>AWAY</v>
      </c>
    </row>
    <row r="1407" spans="1:16" hidden="1" x14ac:dyDescent="0.45">
      <c r="A1407">
        <v>40000959</v>
      </c>
      <c r="B1407" t="s">
        <v>340</v>
      </c>
      <c r="C1407">
        <v>44895</v>
      </c>
      <c r="D1407">
        <v>35329</v>
      </c>
      <c r="E1407">
        <v>20222023</v>
      </c>
      <c r="F1407" t="s">
        <v>17</v>
      </c>
      <c r="G1407" t="s">
        <v>63</v>
      </c>
      <c r="H1407">
        <v>10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2</v>
      </c>
      <c r="O1407" t="s">
        <v>40</v>
      </c>
      <c r="P1407" t="str">
        <f>UPPER(Table1[[#This Row],[Venue]])</f>
        <v>AWAY</v>
      </c>
    </row>
    <row r="1408" spans="1:16" hidden="1" x14ac:dyDescent="0.45">
      <c r="A1408">
        <v>40000959</v>
      </c>
      <c r="B1408" t="s">
        <v>340</v>
      </c>
      <c r="C1408">
        <v>44895</v>
      </c>
      <c r="D1408">
        <v>35329</v>
      </c>
      <c r="E1408">
        <v>20222023</v>
      </c>
      <c r="F1408" t="s">
        <v>17</v>
      </c>
      <c r="G1408" t="s">
        <v>127</v>
      </c>
      <c r="H1408">
        <v>11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 t="s">
        <v>40</v>
      </c>
      <c r="P1408" t="str">
        <f>UPPER(Table1[[#This Row],[Venue]])</f>
        <v>AWAY</v>
      </c>
    </row>
    <row r="1409" spans="1:16" hidden="1" x14ac:dyDescent="0.45">
      <c r="A1409">
        <v>40000959</v>
      </c>
      <c r="B1409" t="s">
        <v>340</v>
      </c>
      <c r="C1409">
        <v>44895</v>
      </c>
      <c r="D1409">
        <v>35329</v>
      </c>
      <c r="E1409">
        <v>20222023</v>
      </c>
      <c r="F1409" t="s">
        <v>17</v>
      </c>
      <c r="G1409" t="s">
        <v>128</v>
      </c>
      <c r="H1409">
        <v>12</v>
      </c>
      <c r="I1409">
        <v>5</v>
      </c>
      <c r="J1409">
        <v>4</v>
      </c>
      <c r="K1409">
        <v>1</v>
      </c>
      <c r="L1409">
        <v>1</v>
      </c>
      <c r="M1409">
        <v>0</v>
      </c>
      <c r="N1409">
        <v>2</v>
      </c>
      <c r="O1409" t="s">
        <v>40</v>
      </c>
      <c r="P1409" t="str">
        <f>UPPER(Table1[[#This Row],[Venue]])</f>
        <v>AWAY</v>
      </c>
    </row>
    <row r="1410" spans="1:16" hidden="1" x14ac:dyDescent="0.45">
      <c r="A1410">
        <v>40000959</v>
      </c>
      <c r="B1410" t="s">
        <v>340</v>
      </c>
      <c r="C1410">
        <v>44895</v>
      </c>
      <c r="D1410">
        <v>35329</v>
      </c>
      <c r="E1410">
        <v>20222023</v>
      </c>
      <c r="F1410" t="s">
        <v>17</v>
      </c>
      <c r="G1410" t="s">
        <v>64</v>
      </c>
      <c r="H1410">
        <v>14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 t="s">
        <v>40</v>
      </c>
      <c r="P1410" t="str">
        <f>UPPER(Table1[[#This Row],[Venue]])</f>
        <v>AWAY</v>
      </c>
    </row>
    <row r="1411" spans="1:16" hidden="1" x14ac:dyDescent="0.45">
      <c r="A1411">
        <v>40000959</v>
      </c>
      <c r="B1411" t="s">
        <v>340</v>
      </c>
      <c r="C1411">
        <v>44895</v>
      </c>
      <c r="D1411">
        <v>35329</v>
      </c>
      <c r="E1411">
        <v>20222023</v>
      </c>
      <c r="F1411" t="s">
        <v>17</v>
      </c>
      <c r="G1411" t="s">
        <v>66</v>
      </c>
      <c r="H1411">
        <v>19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 t="s">
        <v>40</v>
      </c>
      <c r="P1411" t="str">
        <f>UPPER(Table1[[#This Row],[Venue]])</f>
        <v>AWAY</v>
      </c>
    </row>
    <row r="1412" spans="1:16" hidden="1" x14ac:dyDescent="0.45">
      <c r="A1412">
        <v>40000959</v>
      </c>
      <c r="B1412" t="s">
        <v>340</v>
      </c>
      <c r="C1412">
        <v>44895</v>
      </c>
      <c r="D1412">
        <v>35329</v>
      </c>
      <c r="E1412">
        <v>20222023</v>
      </c>
      <c r="F1412" t="s">
        <v>17</v>
      </c>
      <c r="G1412" t="s">
        <v>67</v>
      </c>
      <c r="H1412">
        <v>21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 t="s">
        <v>40</v>
      </c>
      <c r="P1412" t="str">
        <f>UPPER(Table1[[#This Row],[Venue]])</f>
        <v>AWAY</v>
      </c>
    </row>
    <row r="1413" spans="1:16" hidden="1" x14ac:dyDescent="0.45">
      <c r="A1413">
        <v>40000959</v>
      </c>
      <c r="B1413" t="s">
        <v>340</v>
      </c>
      <c r="C1413">
        <v>44895</v>
      </c>
      <c r="D1413">
        <v>35329</v>
      </c>
      <c r="E1413">
        <v>20222023</v>
      </c>
      <c r="F1413" t="s">
        <v>17</v>
      </c>
      <c r="G1413" t="s">
        <v>68</v>
      </c>
      <c r="H1413">
        <v>25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 t="s">
        <v>40</v>
      </c>
      <c r="P1413" t="str">
        <f>UPPER(Table1[[#This Row],[Venue]])</f>
        <v>AWAY</v>
      </c>
    </row>
    <row r="1414" spans="1:16" hidden="1" x14ac:dyDescent="0.45">
      <c r="A1414">
        <v>40000959</v>
      </c>
      <c r="B1414" t="s">
        <v>340</v>
      </c>
      <c r="C1414">
        <v>44895</v>
      </c>
      <c r="D1414">
        <v>35329</v>
      </c>
      <c r="E1414">
        <v>20222023</v>
      </c>
      <c r="F1414" t="s">
        <v>17</v>
      </c>
      <c r="G1414" t="s">
        <v>322</v>
      </c>
      <c r="H1414">
        <v>40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0</v>
      </c>
      <c r="O1414" t="s">
        <v>40</v>
      </c>
      <c r="P1414" t="str">
        <f>UPPER(Table1[[#This Row],[Venue]])</f>
        <v>AWAY</v>
      </c>
    </row>
    <row r="1415" spans="1:16" hidden="1" x14ac:dyDescent="0.45">
      <c r="A1415">
        <v>40000959</v>
      </c>
      <c r="B1415" t="s">
        <v>340</v>
      </c>
      <c r="C1415">
        <v>44895</v>
      </c>
      <c r="D1415">
        <v>35329</v>
      </c>
      <c r="E1415">
        <v>20222023</v>
      </c>
      <c r="F1415" t="s">
        <v>17</v>
      </c>
      <c r="G1415" t="s">
        <v>341</v>
      </c>
      <c r="H1415">
        <v>41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 t="s">
        <v>40</v>
      </c>
      <c r="P1415" t="str">
        <f>UPPER(Table1[[#This Row],[Venue]])</f>
        <v>AWAY</v>
      </c>
    </row>
    <row r="1416" spans="1:16" hidden="1" x14ac:dyDescent="0.45">
      <c r="A1416">
        <v>40000959</v>
      </c>
      <c r="B1416" t="s">
        <v>340</v>
      </c>
      <c r="C1416">
        <v>44895</v>
      </c>
      <c r="D1416">
        <v>35329</v>
      </c>
      <c r="E1416">
        <v>20222023</v>
      </c>
      <c r="F1416" t="s">
        <v>17</v>
      </c>
      <c r="G1416" t="s">
        <v>69</v>
      </c>
      <c r="H1416">
        <v>45</v>
      </c>
      <c r="I1416">
        <v>2</v>
      </c>
      <c r="J1416">
        <v>0</v>
      </c>
      <c r="K1416">
        <v>1</v>
      </c>
      <c r="L1416">
        <v>2</v>
      </c>
      <c r="M1416">
        <v>0</v>
      </c>
      <c r="N1416">
        <v>0</v>
      </c>
      <c r="O1416" t="s">
        <v>40</v>
      </c>
      <c r="P1416" t="str">
        <f>UPPER(Table1[[#This Row],[Venue]])</f>
        <v>AWAY</v>
      </c>
    </row>
    <row r="1417" spans="1:16" hidden="1" x14ac:dyDescent="0.45">
      <c r="A1417">
        <v>40000959</v>
      </c>
      <c r="B1417" t="s">
        <v>340</v>
      </c>
      <c r="C1417">
        <v>44895</v>
      </c>
      <c r="D1417">
        <v>35329</v>
      </c>
      <c r="E1417">
        <v>20222023</v>
      </c>
      <c r="F1417" t="s">
        <v>17</v>
      </c>
      <c r="G1417" t="s">
        <v>71</v>
      </c>
      <c r="H1417">
        <v>55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 t="s">
        <v>40</v>
      </c>
      <c r="P1417" t="str">
        <f>UPPER(Table1[[#This Row],[Venue]])</f>
        <v>AWAY</v>
      </c>
    </row>
    <row r="1418" spans="1:16" hidden="1" x14ac:dyDescent="0.45">
      <c r="A1418">
        <v>40000959</v>
      </c>
      <c r="B1418" t="s">
        <v>340</v>
      </c>
      <c r="C1418">
        <v>44895</v>
      </c>
      <c r="D1418">
        <v>35329</v>
      </c>
      <c r="E1418">
        <v>20222023</v>
      </c>
      <c r="F1418" t="s">
        <v>17</v>
      </c>
      <c r="G1418" t="s">
        <v>72</v>
      </c>
      <c r="H1418">
        <v>86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 t="s">
        <v>40</v>
      </c>
      <c r="P1418" t="str">
        <f>UPPER(Table1[[#This Row],[Venue]])</f>
        <v>AWAY</v>
      </c>
    </row>
    <row r="1419" spans="1:16" hidden="1" x14ac:dyDescent="0.45">
      <c r="A1419">
        <v>40000959</v>
      </c>
      <c r="B1419" t="s">
        <v>340</v>
      </c>
      <c r="C1419">
        <v>44895</v>
      </c>
      <c r="D1419">
        <v>35329</v>
      </c>
      <c r="E1419">
        <v>20222023</v>
      </c>
      <c r="F1419" t="s">
        <v>17</v>
      </c>
      <c r="G1419" t="s">
        <v>191</v>
      </c>
      <c r="H1419">
        <v>89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 t="s">
        <v>40</v>
      </c>
      <c r="P1419" t="str">
        <f>UPPER(Table1[[#This Row],[Venue]])</f>
        <v>AWAY</v>
      </c>
    </row>
    <row r="1420" spans="1:16" hidden="1" x14ac:dyDescent="0.45">
      <c r="A1420">
        <v>40000959</v>
      </c>
      <c r="B1420" t="s">
        <v>340</v>
      </c>
      <c r="C1420">
        <v>44895</v>
      </c>
      <c r="D1420">
        <v>35329</v>
      </c>
      <c r="E1420">
        <v>20222023</v>
      </c>
      <c r="F1420" t="s">
        <v>17</v>
      </c>
      <c r="G1420" t="s">
        <v>73</v>
      </c>
      <c r="H1420">
        <v>90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 t="s">
        <v>40</v>
      </c>
      <c r="P1420" t="str">
        <f>UPPER(Table1[[#This Row],[Venue]])</f>
        <v>AWAY</v>
      </c>
    </row>
    <row r="1421" spans="1:16" hidden="1" x14ac:dyDescent="0.45">
      <c r="A1421">
        <v>40000959</v>
      </c>
      <c r="B1421" t="s">
        <v>340</v>
      </c>
      <c r="C1421">
        <v>44895</v>
      </c>
      <c r="D1421">
        <v>35329</v>
      </c>
      <c r="E1421">
        <v>20222023</v>
      </c>
      <c r="F1421" t="s">
        <v>17</v>
      </c>
      <c r="G1421" t="s">
        <v>74</v>
      </c>
      <c r="H1421">
        <v>92</v>
      </c>
      <c r="I1421">
        <v>4</v>
      </c>
      <c r="J1421">
        <v>2</v>
      </c>
      <c r="K1421">
        <v>1</v>
      </c>
      <c r="L1421">
        <v>2</v>
      </c>
      <c r="M1421">
        <v>0</v>
      </c>
      <c r="N1421">
        <v>0</v>
      </c>
      <c r="O1421" t="s">
        <v>40</v>
      </c>
      <c r="P1421" t="str">
        <f>UPPER(Table1[[#This Row],[Venue]])</f>
        <v>AWAY</v>
      </c>
    </row>
    <row r="1422" spans="1:16" hidden="1" x14ac:dyDescent="0.45">
      <c r="A1422">
        <v>40000959</v>
      </c>
      <c r="B1422" t="s">
        <v>340</v>
      </c>
      <c r="C1422">
        <v>44895</v>
      </c>
      <c r="D1422">
        <v>35329</v>
      </c>
      <c r="E1422">
        <v>20222023</v>
      </c>
      <c r="F1422" t="s">
        <v>17</v>
      </c>
      <c r="G1422" t="s">
        <v>76</v>
      </c>
      <c r="H1422">
        <v>99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 t="s">
        <v>40</v>
      </c>
      <c r="P1422" t="str">
        <f>UPPER(Table1[[#This Row],[Venue]])</f>
        <v>AWAY</v>
      </c>
    </row>
    <row r="1423" spans="1:16" hidden="1" x14ac:dyDescent="0.45">
      <c r="A1423">
        <v>40000975</v>
      </c>
      <c r="B1423" t="s">
        <v>342</v>
      </c>
      <c r="C1423">
        <v>44896</v>
      </c>
      <c r="D1423">
        <v>35345</v>
      </c>
      <c r="E1423">
        <v>20222023</v>
      </c>
      <c r="F1423" t="s">
        <v>17</v>
      </c>
      <c r="G1423" t="s">
        <v>111</v>
      </c>
      <c r="H1423">
        <v>7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 t="s">
        <v>19</v>
      </c>
      <c r="P1423" t="str">
        <f>UPPER(Table1[[#This Row],[Venue]])</f>
        <v>HOME</v>
      </c>
    </row>
    <row r="1424" spans="1:16" hidden="1" x14ac:dyDescent="0.45">
      <c r="A1424">
        <v>40000975</v>
      </c>
      <c r="B1424" t="s">
        <v>342</v>
      </c>
      <c r="C1424">
        <v>44896</v>
      </c>
      <c r="D1424">
        <v>35345</v>
      </c>
      <c r="E1424">
        <v>20222023</v>
      </c>
      <c r="F1424" t="s">
        <v>17</v>
      </c>
      <c r="G1424" t="s">
        <v>112</v>
      </c>
      <c r="H1424">
        <v>10</v>
      </c>
      <c r="I1424">
        <v>2</v>
      </c>
      <c r="J1424">
        <v>0</v>
      </c>
      <c r="K1424">
        <v>1</v>
      </c>
      <c r="L1424">
        <v>2</v>
      </c>
      <c r="M1424">
        <v>0</v>
      </c>
      <c r="N1424">
        <v>0</v>
      </c>
      <c r="O1424" t="s">
        <v>19</v>
      </c>
      <c r="P1424" t="str">
        <f>UPPER(Table1[[#This Row],[Venue]])</f>
        <v>HOME</v>
      </c>
    </row>
    <row r="1425" spans="1:16" hidden="1" x14ac:dyDescent="0.45">
      <c r="A1425">
        <v>40000975</v>
      </c>
      <c r="B1425" t="s">
        <v>342</v>
      </c>
      <c r="C1425">
        <v>44896</v>
      </c>
      <c r="D1425">
        <v>35345</v>
      </c>
      <c r="E1425">
        <v>20222023</v>
      </c>
      <c r="F1425" t="s">
        <v>17</v>
      </c>
      <c r="G1425" t="s">
        <v>343</v>
      </c>
      <c r="H1425">
        <v>11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 t="s">
        <v>19</v>
      </c>
      <c r="P1425" t="str">
        <f>UPPER(Table1[[#This Row],[Venue]])</f>
        <v>HOME</v>
      </c>
    </row>
    <row r="1426" spans="1:16" hidden="1" x14ac:dyDescent="0.45">
      <c r="A1426">
        <v>40000975</v>
      </c>
      <c r="B1426" t="s">
        <v>342</v>
      </c>
      <c r="C1426">
        <v>44896</v>
      </c>
      <c r="D1426">
        <v>35345</v>
      </c>
      <c r="E1426">
        <v>20222023</v>
      </c>
      <c r="F1426" t="s">
        <v>17</v>
      </c>
      <c r="G1426" t="s">
        <v>118</v>
      </c>
      <c r="H1426">
        <v>14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 t="s">
        <v>19</v>
      </c>
      <c r="P1426" t="str">
        <f>UPPER(Table1[[#This Row],[Venue]])</f>
        <v>HOME</v>
      </c>
    </row>
    <row r="1427" spans="1:16" hidden="1" x14ac:dyDescent="0.45">
      <c r="A1427">
        <v>40000975</v>
      </c>
      <c r="B1427" t="s">
        <v>342</v>
      </c>
      <c r="C1427">
        <v>44896</v>
      </c>
      <c r="D1427">
        <v>35345</v>
      </c>
      <c r="E1427">
        <v>20222023</v>
      </c>
      <c r="F1427" t="s">
        <v>17</v>
      </c>
      <c r="G1427" t="s">
        <v>309</v>
      </c>
      <c r="H1427">
        <v>20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2</v>
      </c>
      <c r="O1427" t="s">
        <v>19</v>
      </c>
      <c r="P1427" t="str">
        <f>UPPER(Table1[[#This Row],[Venue]])</f>
        <v>HOME</v>
      </c>
    </row>
    <row r="1428" spans="1:16" hidden="1" x14ac:dyDescent="0.45">
      <c r="A1428">
        <v>40000975</v>
      </c>
      <c r="B1428" t="s">
        <v>342</v>
      </c>
      <c r="C1428">
        <v>44896</v>
      </c>
      <c r="D1428">
        <v>35345</v>
      </c>
      <c r="E1428">
        <v>20222023</v>
      </c>
      <c r="F1428" t="s">
        <v>17</v>
      </c>
      <c r="G1428" t="s">
        <v>114</v>
      </c>
      <c r="H1428">
        <v>22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 t="s">
        <v>19</v>
      </c>
      <c r="P1428" t="str">
        <f>UPPER(Table1[[#This Row],[Venue]])</f>
        <v>HOME</v>
      </c>
    </row>
    <row r="1429" spans="1:16" hidden="1" x14ac:dyDescent="0.45">
      <c r="A1429">
        <v>40000975</v>
      </c>
      <c r="B1429" t="s">
        <v>342</v>
      </c>
      <c r="C1429">
        <v>44896</v>
      </c>
      <c r="D1429">
        <v>35345</v>
      </c>
      <c r="E1429">
        <v>20222023</v>
      </c>
      <c r="F1429" t="s">
        <v>17</v>
      </c>
      <c r="G1429" t="s">
        <v>278</v>
      </c>
      <c r="H1429">
        <v>26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 t="s">
        <v>19</v>
      </c>
      <c r="P1429" t="str">
        <f>UPPER(Table1[[#This Row],[Venue]])</f>
        <v>HOME</v>
      </c>
    </row>
    <row r="1430" spans="1:16" hidden="1" x14ac:dyDescent="0.45">
      <c r="A1430">
        <v>40000975</v>
      </c>
      <c r="B1430" t="s">
        <v>342</v>
      </c>
      <c r="C1430">
        <v>44896</v>
      </c>
      <c r="D1430">
        <v>35345</v>
      </c>
      <c r="E1430">
        <v>20222023</v>
      </c>
      <c r="F1430" t="s">
        <v>17</v>
      </c>
      <c r="G1430" t="s">
        <v>115</v>
      </c>
      <c r="H1430">
        <v>28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 t="s">
        <v>19</v>
      </c>
      <c r="P1430" t="str">
        <f>UPPER(Table1[[#This Row],[Venue]])</f>
        <v>HOME</v>
      </c>
    </row>
    <row r="1431" spans="1:16" hidden="1" x14ac:dyDescent="0.45">
      <c r="A1431">
        <v>40000975</v>
      </c>
      <c r="B1431" t="s">
        <v>342</v>
      </c>
      <c r="C1431">
        <v>44896</v>
      </c>
      <c r="D1431">
        <v>35345</v>
      </c>
      <c r="E1431">
        <v>20222023</v>
      </c>
      <c r="F1431" t="s">
        <v>17</v>
      </c>
      <c r="G1431" t="s">
        <v>258</v>
      </c>
      <c r="H1431">
        <v>29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 t="s">
        <v>19</v>
      </c>
      <c r="P1431" t="str">
        <f>UPPER(Table1[[#This Row],[Venue]])</f>
        <v>HOME</v>
      </c>
    </row>
    <row r="1432" spans="1:16" hidden="1" x14ac:dyDescent="0.45">
      <c r="A1432">
        <v>40000975</v>
      </c>
      <c r="B1432" t="s">
        <v>342</v>
      </c>
      <c r="C1432">
        <v>44896</v>
      </c>
      <c r="D1432">
        <v>35345</v>
      </c>
      <c r="E1432">
        <v>20222023</v>
      </c>
      <c r="F1432" t="s">
        <v>17</v>
      </c>
      <c r="G1432" t="s">
        <v>165</v>
      </c>
      <c r="H1432">
        <v>44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 t="s">
        <v>19</v>
      </c>
      <c r="P1432" t="str">
        <f>UPPER(Table1[[#This Row],[Venue]])</f>
        <v>HOME</v>
      </c>
    </row>
    <row r="1433" spans="1:16" hidden="1" x14ac:dyDescent="0.45">
      <c r="A1433">
        <v>40000975</v>
      </c>
      <c r="B1433" t="s">
        <v>342</v>
      </c>
      <c r="C1433">
        <v>44896</v>
      </c>
      <c r="D1433">
        <v>35345</v>
      </c>
      <c r="E1433">
        <v>20222023</v>
      </c>
      <c r="F1433" t="s">
        <v>17</v>
      </c>
      <c r="G1433" t="s">
        <v>117</v>
      </c>
      <c r="H1433">
        <v>49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 t="s">
        <v>19</v>
      </c>
      <c r="P1433" t="str">
        <f>UPPER(Table1[[#This Row],[Venue]])</f>
        <v>HOME</v>
      </c>
    </row>
    <row r="1434" spans="1:16" hidden="1" x14ac:dyDescent="0.45">
      <c r="A1434">
        <v>40000975</v>
      </c>
      <c r="B1434" t="s">
        <v>342</v>
      </c>
      <c r="C1434">
        <v>44896</v>
      </c>
      <c r="D1434">
        <v>35345</v>
      </c>
      <c r="E1434">
        <v>20222023</v>
      </c>
      <c r="F1434" t="s">
        <v>17</v>
      </c>
      <c r="G1434" t="s">
        <v>310</v>
      </c>
      <c r="H1434">
        <v>63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 t="s">
        <v>19</v>
      </c>
      <c r="P1434" t="str">
        <f>UPPER(Table1[[#This Row],[Venue]])</f>
        <v>HOME</v>
      </c>
    </row>
    <row r="1435" spans="1:16" hidden="1" x14ac:dyDescent="0.45">
      <c r="A1435">
        <v>40000975</v>
      </c>
      <c r="B1435" t="s">
        <v>342</v>
      </c>
      <c r="C1435">
        <v>44896</v>
      </c>
      <c r="D1435">
        <v>35345</v>
      </c>
      <c r="E1435">
        <v>20222023</v>
      </c>
      <c r="F1435" t="s">
        <v>17</v>
      </c>
      <c r="G1435" t="s">
        <v>163</v>
      </c>
      <c r="H1435">
        <v>66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 t="s">
        <v>19</v>
      </c>
      <c r="P1435" t="str">
        <f>UPPER(Table1[[#This Row],[Venue]])</f>
        <v>HOME</v>
      </c>
    </row>
    <row r="1436" spans="1:16" hidden="1" x14ac:dyDescent="0.45">
      <c r="A1436">
        <v>40000975</v>
      </c>
      <c r="B1436" t="s">
        <v>342</v>
      </c>
      <c r="C1436">
        <v>44896</v>
      </c>
      <c r="D1436">
        <v>35345</v>
      </c>
      <c r="E1436">
        <v>20222023</v>
      </c>
      <c r="F1436" t="s">
        <v>17</v>
      </c>
      <c r="G1436" t="s">
        <v>121</v>
      </c>
      <c r="H1436">
        <v>70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 t="s">
        <v>19</v>
      </c>
      <c r="P1436" t="str">
        <f>UPPER(Table1[[#This Row],[Venue]])</f>
        <v>HOME</v>
      </c>
    </row>
    <row r="1437" spans="1:16" hidden="1" x14ac:dyDescent="0.45">
      <c r="A1437">
        <v>40000975</v>
      </c>
      <c r="B1437" t="s">
        <v>342</v>
      </c>
      <c r="C1437">
        <v>44896</v>
      </c>
      <c r="D1437">
        <v>35345</v>
      </c>
      <c r="E1437">
        <v>20222023</v>
      </c>
      <c r="F1437" t="s">
        <v>17</v>
      </c>
      <c r="G1437" t="s">
        <v>166</v>
      </c>
      <c r="H1437">
        <v>71</v>
      </c>
      <c r="I1437">
        <v>2</v>
      </c>
      <c r="J1437">
        <v>2</v>
      </c>
      <c r="K1437">
        <v>1</v>
      </c>
      <c r="L1437">
        <v>0</v>
      </c>
      <c r="M1437">
        <v>0</v>
      </c>
      <c r="N1437">
        <v>0</v>
      </c>
      <c r="O1437" t="s">
        <v>19</v>
      </c>
      <c r="P1437" t="str">
        <f>UPPER(Table1[[#This Row],[Venue]])</f>
        <v>HOME</v>
      </c>
    </row>
    <row r="1438" spans="1:16" hidden="1" x14ac:dyDescent="0.45">
      <c r="A1438">
        <v>40000975</v>
      </c>
      <c r="B1438" t="s">
        <v>342</v>
      </c>
      <c r="C1438">
        <v>44896</v>
      </c>
      <c r="D1438">
        <v>35345</v>
      </c>
      <c r="E1438">
        <v>20222023</v>
      </c>
      <c r="F1438" t="s">
        <v>17</v>
      </c>
      <c r="G1438" t="s">
        <v>119</v>
      </c>
      <c r="H1438">
        <v>72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4</v>
      </c>
      <c r="O1438" t="s">
        <v>19</v>
      </c>
      <c r="P1438" t="str">
        <f>UPPER(Table1[[#This Row],[Venue]])</f>
        <v>HOME</v>
      </c>
    </row>
    <row r="1439" spans="1:16" hidden="1" x14ac:dyDescent="0.45">
      <c r="A1439">
        <v>40000975</v>
      </c>
      <c r="B1439" t="s">
        <v>342</v>
      </c>
      <c r="C1439">
        <v>44896</v>
      </c>
      <c r="D1439">
        <v>35345</v>
      </c>
      <c r="E1439">
        <v>20222023</v>
      </c>
      <c r="F1439" t="s">
        <v>17</v>
      </c>
      <c r="G1439" t="s">
        <v>167</v>
      </c>
      <c r="H1439">
        <v>72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 t="s">
        <v>19</v>
      </c>
      <c r="P1439" t="str">
        <f>UPPER(Table1[[#This Row],[Venue]])</f>
        <v>HOME</v>
      </c>
    </row>
    <row r="1440" spans="1:16" hidden="1" x14ac:dyDescent="0.45">
      <c r="A1440">
        <v>40000975</v>
      </c>
      <c r="B1440" t="s">
        <v>342</v>
      </c>
      <c r="C1440">
        <v>44896</v>
      </c>
      <c r="D1440">
        <v>35345</v>
      </c>
      <c r="E1440">
        <v>20222023</v>
      </c>
      <c r="F1440" t="s">
        <v>17</v>
      </c>
      <c r="G1440" t="s">
        <v>122</v>
      </c>
      <c r="H1440">
        <v>81</v>
      </c>
      <c r="I1440">
        <v>1</v>
      </c>
      <c r="J1440">
        <v>1</v>
      </c>
      <c r="K1440">
        <v>1</v>
      </c>
      <c r="L1440">
        <v>0</v>
      </c>
      <c r="M1440">
        <v>1</v>
      </c>
      <c r="N1440">
        <v>2</v>
      </c>
      <c r="O1440" t="s">
        <v>19</v>
      </c>
      <c r="P1440" t="str">
        <f>UPPER(Table1[[#This Row],[Venue]])</f>
        <v>HOME</v>
      </c>
    </row>
    <row r="1441" spans="1:16" hidden="1" x14ac:dyDescent="0.45">
      <c r="A1441">
        <v>40000975</v>
      </c>
      <c r="B1441" t="s">
        <v>342</v>
      </c>
      <c r="C1441">
        <v>44896</v>
      </c>
      <c r="D1441">
        <v>35345</v>
      </c>
      <c r="E1441">
        <v>20222023</v>
      </c>
      <c r="F1441" t="s">
        <v>17</v>
      </c>
      <c r="G1441" t="s">
        <v>123</v>
      </c>
      <c r="H1441">
        <v>92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2</v>
      </c>
      <c r="O1441" t="s">
        <v>19</v>
      </c>
      <c r="P1441" t="str">
        <f>UPPER(Table1[[#This Row],[Venue]])</f>
        <v>HOME</v>
      </c>
    </row>
    <row r="1442" spans="1:16" hidden="1" x14ac:dyDescent="0.45">
      <c r="A1442">
        <v>40000975</v>
      </c>
      <c r="B1442" t="s">
        <v>342</v>
      </c>
      <c r="C1442">
        <v>44896</v>
      </c>
      <c r="D1442">
        <v>35345</v>
      </c>
      <c r="E1442">
        <v>20222023</v>
      </c>
      <c r="F1442" t="s">
        <v>17</v>
      </c>
      <c r="G1442" t="s">
        <v>239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 t="s">
        <v>40</v>
      </c>
      <c r="P1442" t="str">
        <f>UPPER(Table1[[#This Row],[Venue]])</f>
        <v>AWAY</v>
      </c>
    </row>
    <row r="1443" spans="1:16" hidden="1" x14ac:dyDescent="0.45">
      <c r="A1443">
        <v>40000975</v>
      </c>
      <c r="B1443" t="s">
        <v>342</v>
      </c>
      <c r="C1443">
        <v>44896</v>
      </c>
      <c r="D1443">
        <v>35345</v>
      </c>
      <c r="E1443">
        <v>20222023</v>
      </c>
      <c r="F1443" t="s">
        <v>17</v>
      </c>
      <c r="G1443" t="s">
        <v>240</v>
      </c>
      <c r="H1443">
        <v>3</v>
      </c>
      <c r="I1443">
        <v>4</v>
      </c>
      <c r="J1443">
        <v>2</v>
      </c>
      <c r="K1443">
        <v>1</v>
      </c>
      <c r="L1443">
        <v>2</v>
      </c>
      <c r="M1443">
        <v>0</v>
      </c>
      <c r="N1443">
        <v>0</v>
      </c>
      <c r="O1443" t="s">
        <v>40</v>
      </c>
      <c r="P1443" t="str">
        <f>UPPER(Table1[[#This Row],[Venue]])</f>
        <v>AWAY</v>
      </c>
    </row>
    <row r="1444" spans="1:16" hidden="1" x14ac:dyDescent="0.45">
      <c r="A1444">
        <v>40000975</v>
      </c>
      <c r="B1444" t="s">
        <v>342</v>
      </c>
      <c r="C1444">
        <v>44896</v>
      </c>
      <c r="D1444">
        <v>35345</v>
      </c>
      <c r="E1444">
        <v>20222023</v>
      </c>
      <c r="F1444" t="s">
        <v>17</v>
      </c>
      <c r="G1444" t="s">
        <v>241</v>
      </c>
      <c r="H1444">
        <v>4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 t="s">
        <v>40</v>
      </c>
      <c r="P1444" t="str">
        <f>UPPER(Table1[[#This Row],[Venue]])</f>
        <v>AWAY</v>
      </c>
    </row>
    <row r="1445" spans="1:16" hidden="1" x14ac:dyDescent="0.45">
      <c r="A1445">
        <v>40000975</v>
      </c>
      <c r="B1445" t="s">
        <v>342</v>
      </c>
      <c r="C1445">
        <v>44896</v>
      </c>
      <c r="D1445">
        <v>35345</v>
      </c>
      <c r="E1445">
        <v>20222023</v>
      </c>
      <c r="F1445" t="s">
        <v>17</v>
      </c>
      <c r="G1445" t="s">
        <v>274</v>
      </c>
      <c r="H1445">
        <v>5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 t="s">
        <v>40</v>
      </c>
      <c r="P1445" t="str">
        <f>UPPER(Table1[[#This Row],[Venue]])</f>
        <v>AWAY</v>
      </c>
    </row>
    <row r="1446" spans="1:16" hidden="1" x14ac:dyDescent="0.45">
      <c r="A1446">
        <v>40000975</v>
      </c>
      <c r="B1446" t="s">
        <v>342</v>
      </c>
      <c r="C1446">
        <v>44896</v>
      </c>
      <c r="D1446">
        <v>35345</v>
      </c>
      <c r="E1446">
        <v>20222023</v>
      </c>
      <c r="F1446" t="s">
        <v>17</v>
      </c>
      <c r="G1446" t="s">
        <v>276</v>
      </c>
      <c r="H1446">
        <v>9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2</v>
      </c>
      <c r="O1446" t="s">
        <v>40</v>
      </c>
      <c r="P1446" t="str">
        <f>UPPER(Table1[[#This Row],[Venue]])</f>
        <v>AWAY</v>
      </c>
    </row>
    <row r="1447" spans="1:16" hidden="1" x14ac:dyDescent="0.45">
      <c r="A1447">
        <v>40000975</v>
      </c>
      <c r="B1447" t="s">
        <v>342</v>
      </c>
      <c r="C1447">
        <v>44896</v>
      </c>
      <c r="D1447">
        <v>35345</v>
      </c>
      <c r="E1447">
        <v>20222023</v>
      </c>
      <c r="F1447" t="s">
        <v>17</v>
      </c>
      <c r="G1447" t="s">
        <v>243</v>
      </c>
      <c r="H1447">
        <v>17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 t="s">
        <v>40</v>
      </c>
      <c r="P1447" t="str">
        <f>UPPER(Table1[[#This Row],[Venue]])</f>
        <v>AWAY</v>
      </c>
    </row>
    <row r="1448" spans="1:16" hidden="1" x14ac:dyDescent="0.45">
      <c r="A1448">
        <v>40000975</v>
      </c>
      <c r="B1448" t="s">
        <v>342</v>
      </c>
      <c r="C1448">
        <v>44896</v>
      </c>
      <c r="D1448">
        <v>35345</v>
      </c>
      <c r="E1448">
        <v>20222023</v>
      </c>
      <c r="F1448" t="s">
        <v>17</v>
      </c>
      <c r="G1448" t="s">
        <v>244</v>
      </c>
      <c r="H1448">
        <v>20</v>
      </c>
      <c r="I1448">
        <v>3</v>
      </c>
      <c r="J1448">
        <v>2</v>
      </c>
      <c r="K1448">
        <v>1</v>
      </c>
      <c r="L1448">
        <v>1</v>
      </c>
      <c r="M1448">
        <v>0</v>
      </c>
      <c r="N1448">
        <v>0</v>
      </c>
      <c r="O1448" t="s">
        <v>40</v>
      </c>
      <c r="P1448" t="str">
        <f>UPPER(Table1[[#This Row],[Venue]])</f>
        <v>AWAY</v>
      </c>
    </row>
    <row r="1449" spans="1:16" hidden="1" x14ac:dyDescent="0.45">
      <c r="A1449">
        <v>40000975</v>
      </c>
      <c r="B1449" t="s">
        <v>342</v>
      </c>
      <c r="C1449">
        <v>44896</v>
      </c>
      <c r="D1449">
        <v>35345</v>
      </c>
      <c r="E1449">
        <v>20222023</v>
      </c>
      <c r="F1449" t="s">
        <v>17</v>
      </c>
      <c r="G1449" t="s">
        <v>245</v>
      </c>
      <c r="H1449">
        <v>22</v>
      </c>
      <c r="I1449">
        <v>2</v>
      </c>
      <c r="J1449">
        <v>0</v>
      </c>
      <c r="K1449">
        <v>1</v>
      </c>
      <c r="L1449">
        <v>2</v>
      </c>
      <c r="M1449">
        <v>0</v>
      </c>
      <c r="N1449">
        <v>0</v>
      </c>
      <c r="O1449" t="s">
        <v>40</v>
      </c>
      <c r="P1449" t="str">
        <f>UPPER(Table1[[#This Row],[Venue]])</f>
        <v>AWAY</v>
      </c>
    </row>
    <row r="1450" spans="1:16" hidden="1" x14ac:dyDescent="0.45">
      <c r="A1450">
        <v>40000975</v>
      </c>
      <c r="B1450" t="s">
        <v>342</v>
      </c>
      <c r="C1450">
        <v>44896</v>
      </c>
      <c r="D1450">
        <v>35345</v>
      </c>
      <c r="E1450">
        <v>20222023</v>
      </c>
      <c r="F1450" t="s">
        <v>17</v>
      </c>
      <c r="G1450" t="s">
        <v>246</v>
      </c>
      <c r="H1450">
        <v>23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 t="s">
        <v>40</v>
      </c>
      <c r="P1450" t="str">
        <f>UPPER(Table1[[#This Row],[Venue]])</f>
        <v>AWAY</v>
      </c>
    </row>
    <row r="1451" spans="1:16" hidden="1" x14ac:dyDescent="0.45">
      <c r="A1451">
        <v>40000975</v>
      </c>
      <c r="B1451" t="s">
        <v>342</v>
      </c>
      <c r="C1451">
        <v>44896</v>
      </c>
      <c r="D1451">
        <v>35345</v>
      </c>
      <c r="E1451">
        <v>20222023</v>
      </c>
      <c r="F1451" t="s">
        <v>17</v>
      </c>
      <c r="G1451" t="s">
        <v>247</v>
      </c>
      <c r="H1451">
        <v>27</v>
      </c>
      <c r="I1451">
        <v>2</v>
      </c>
      <c r="J1451">
        <v>0</v>
      </c>
      <c r="K1451">
        <v>1</v>
      </c>
      <c r="L1451">
        <v>2</v>
      </c>
      <c r="M1451">
        <v>0</v>
      </c>
      <c r="N1451">
        <v>0</v>
      </c>
      <c r="O1451" t="s">
        <v>40</v>
      </c>
      <c r="P1451" t="str">
        <f>UPPER(Table1[[#This Row],[Venue]])</f>
        <v>AWAY</v>
      </c>
    </row>
    <row r="1452" spans="1:16" hidden="1" x14ac:dyDescent="0.45">
      <c r="A1452">
        <v>40000975</v>
      </c>
      <c r="B1452" t="s">
        <v>342</v>
      </c>
      <c r="C1452">
        <v>44896</v>
      </c>
      <c r="D1452">
        <v>35345</v>
      </c>
      <c r="E1452">
        <v>20222023</v>
      </c>
      <c r="F1452" t="s">
        <v>17</v>
      </c>
      <c r="G1452" t="s">
        <v>248</v>
      </c>
      <c r="H1452">
        <v>31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  <c r="O1452" t="s">
        <v>40</v>
      </c>
      <c r="P1452" t="str">
        <f>UPPER(Table1[[#This Row],[Venue]])</f>
        <v>AWAY</v>
      </c>
    </row>
    <row r="1453" spans="1:16" hidden="1" x14ac:dyDescent="0.45">
      <c r="A1453">
        <v>40000975</v>
      </c>
      <c r="B1453" t="s">
        <v>342</v>
      </c>
      <c r="C1453">
        <v>44896</v>
      </c>
      <c r="D1453">
        <v>35345</v>
      </c>
      <c r="E1453">
        <v>20222023</v>
      </c>
      <c r="F1453" t="s">
        <v>17</v>
      </c>
      <c r="G1453" t="s">
        <v>249</v>
      </c>
      <c r="H1453">
        <v>41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 t="s">
        <v>40</v>
      </c>
      <c r="P1453" t="str">
        <f>UPPER(Table1[[#This Row],[Venue]])</f>
        <v>AWAY</v>
      </c>
    </row>
    <row r="1454" spans="1:16" hidden="1" x14ac:dyDescent="0.45">
      <c r="A1454">
        <v>40000975</v>
      </c>
      <c r="B1454" t="s">
        <v>342</v>
      </c>
      <c r="C1454">
        <v>44896</v>
      </c>
      <c r="D1454">
        <v>35345</v>
      </c>
      <c r="E1454">
        <v>20222023</v>
      </c>
      <c r="F1454" t="s">
        <v>17</v>
      </c>
      <c r="G1454" t="s">
        <v>250</v>
      </c>
      <c r="H1454">
        <v>42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 t="s">
        <v>40</v>
      </c>
      <c r="P1454" t="str">
        <f>UPPER(Table1[[#This Row],[Venue]])</f>
        <v>AWAY</v>
      </c>
    </row>
    <row r="1455" spans="1:16" hidden="1" x14ac:dyDescent="0.45">
      <c r="A1455">
        <v>40000975</v>
      </c>
      <c r="B1455" t="s">
        <v>342</v>
      </c>
      <c r="C1455">
        <v>44896</v>
      </c>
      <c r="D1455">
        <v>35345</v>
      </c>
      <c r="E1455">
        <v>20222023</v>
      </c>
      <c r="F1455" t="s">
        <v>17</v>
      </c>
      <c r="G1455" t="s">
        <v>251</v>
      </c>
      <c r="H1455">
        <v>50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 t="s">
        <v>40</v>
      </c>
      <c r="P1455" t="str">
        <f>UPPER(Table1[[#This Row],[Venue]])</f>
        <v>AWAY</v>
      </c>
    </row>
    <row r="1456" spans="1:16" hidden="1" x14ac:dyDescent="0.45">
      <c r="A1456">
        <v>40000975</v>
      </c>
      <c r="B1456" t="s">
        <v>342</v>
      </c>
      <c r="C1456">
        <v>44896</v>
      </c>
      <c r="D1456">
        <v>35345</v>
      </c>
      <c r="E1456">
        <v>20222023</v>
      </c>
      <c r="F1456" t="s">
        <v>17</v>
      </c>
      <c r="G1456" t="s">
        <v>252</v>
      </c>
      <c r="H1456">
        <v>63</v>
      </c>
      <c r="I1456">
        <v>3</v>
      </c>
      <c r="J1456">
        <v>1</v>
      </c>
      <c r="K1456">
        <v>1</v>
      </c>
      <c r="L1456">
        <v>2</v>
      </c>
      <c r="M1456">
        <v>0</v>
      </c>
      <c r="N1456">
        <v>0</v>
      </c>
      <c r="O1456" t="s">
        <v>40</v>
      </c>
      <c r="P1456" t="str">
        <f>UPPER(Table1[[#This Row],[Venue]])</f>
        <v>AWAY</v>
      </c>
    </row>
    <row r="1457" spans="1:16" hidden="1" x14ac:dyDescent="0.45">
      <c r="A1457">
        <v>40000975</v>
      </c>
      <c r="B1457" t="s">
        <v>342</v>
      </c>
      <c r="C1457">
        <v>44896</v>
      </c>
      <c r="D1457">
        <v>35345</v>
      </c>
      <c r="E1457">
        <v>20222023</v>
      </c>
      <c r="F1457" t="s">
        <v>17</v>
      </c>
      <c r="G1457" t="s">
        <v>254</v>
      </c>
      <c r="H1457">
        <v>77</v>
      </c>
      <c r="I1457">
        <v>1</v>
      </c>
      <c r="J1457">
        <v>0</v>
      </c>
      <c r="K1457">
        <v>1</v>
      </c>
      <c r="L1457">
        <v>1</v>
      </c>
      <c r="M1457">
        <v>0</v>
      </c>
      <c r="N1457">
        <v>0</v>
      </c>
      <c r="O1457" t="s">
        <v>40</v>
      </c>
      <c r="P1457" t="str">
        <f>UPPER(Table1[[#This Row],[Venue]])</f>
        <v>AWAY</v>
      </c>
    </row>
    <row r="1458" spans="1:16" hidden="1" x14ac:dyDescent="0.45">
      <c r="A1458">
        <v>40000975</v>
      </c>
      <c r="B1458" t="s">
        <v>342</v>
      </c>
      <c r="C1458">
        <v>44896</v>
      </c>
      <c r="D1458">
        <v>35345</v>
      </c>
      <c r="E1458">
        <v>20222023</v>
      </c>
      <c r="F1458" t="s">
        <v>17</v>
      </c>
      <c r="G1458" t="s">
        <v>255</v>
      </c>
      <c r="H1458">
        <v>88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 t="s">
        <v>40</v>
      </c>
      <c r="P1458" t="str">
        <f>UPPER(Table1[[#This Row],[Venue]])</f>
        <v>AWAY</v>
      </c>
    </row>
    <row r="1459" spans="1:16" hidden="1" x14ac:dyDescent="0.45">
      <c r="A1459">
        <v>40000964</v>
      </c>
      <c r="B1459" t="s">
        <v>344</v>
      </c>
      <c r="C1459">
        <v>44898</v>
      </c>
      <c r="D1459">
        <v>35334</v>
      </c>
      <c r="E1459">
        <v>20222023</v>
      </c>
      <c r="F1459" t="s">
        <v>17</v>
      </c>
      <c r="G1459" t="s">
        <v>239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 t="s">
        <v>19</v>
      </c>
      <c r="P1459" t="str">
        <f>UPPER(Table1[[#This Row],[Venue]])</f>
        <v>HOME</v>
      </c>
    </row>
    <row r="1460" spans="1:16" hidden="1" x14ac:dyDescent="0.45">
      <c r="A1460">
        <v>40000964</v>
      </c>
      <c r="B1460" t="s">
        <v>344</v>
      </c>
      <c r="C1460">
        <v>44898</v>
      </c>
      <c r="D1460">
        <v>35334</v>
      </c>
      <c r="E1460">
        <v>20222023</v>
      </c>
      <c r="F1460" t="s">
        <v>17</v>
      </c>
      <c r="G1460" t="s">
        <v>240</v>
      </c>
      <c r="H1460">
        <v>3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 t="s">
        <v>19</v>
      </c>
      <c r="P1460" t="str">
        <f>UPPER(Table1[[#This Row],[Venue]])</f>
        <v>HOME</v>
      </c>
    </row>
    <row r="1461" spans="1:16" hidden="1" x14ac:dyDescent="0.45">
      <c r="A1461">
        <v>40000964</v>
      </c>
      <c r="B1461" t="s">
        <v>344</v>
      </c>
      <c r="C1461">
        <v>44898</v>
      </c>
      <c r="D1461">
        <v>35334</v>
      </c>
      <c r="E1461">
        <v>20222023</v>
      </c>
      <c r="F1461" t="s">
        <v>17</v>
      </c>
      <c r="G1461" t="s">
        <v>241</v>
      </c>
      <c r="H1461">
        <v>4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 t="s">
        <v>19</v>
      </c>
      <c r="P1461" t="str">
        <f>UPPER(Table1[[#This Row],[Venue]])</f>
        <v>HOME</v>
      </c>
    </row>
    <row r="1462" spans="1:16" hidden="1" x14ac:dyDescent="0.45">
      <c r="A1462">
        <v>40000964</v>
      </c>
      <c r="B1462" t="s">
        <v>344</v>
      </c>
      <c r="C1462">
        <v>44898</v>
      </c>
      <c r="D1462">
        <v>35334</v>
      </c>
      <c r="E1462">
        <v>20222023</v>
      </c>
      <c r="F1462" t="s">
        <v>17</v>
      </c>
      <c r="G1462" t="s">
        <v>274</v>
      </c>
      <c r="H1462">
        <v>5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 t="s">
        <v>19</v>
      </c>
      <c r="P1462" t="str">
        <f>UPPER(Table1[[#This Row],[Venue]])</f>
        <v>HOME</v>
      </c>
    </row>
    <row r="1463" spans="1:16" hidden="1" x14ac:dyDescent="0.45">
      <c r="A1463">
        <v>40000964</v>
      </c>
      <c r="B1463" t="s">
        <v>344</v>
      </c>
      <c r="C1463">
        <v>44898</v>
      </c>
      <c r="D1463">
        <v>35334</v>
      </c>
      <c r="E1463">
        <v>20222023</v>
      </c>
      <c r="F1463" t="s">
        <v>17</v>
      </c>
      <c r="G1463" t="s">
        <v>276</v>
      </c>
      <c r="H1463">
        <v>9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 t="s">
        <v>19</v>
      </c>
      <c r="P1463" t="str">
        <f>UPPER(Table1[[#This Row],[Venue]])</f>
        <v>HOME</v>
      </c>
    </row>
    <row r="1464" spans="1:16" hidden="1" x14ac:dyDescent="0.45">
      <c r="A1464">
        <v>40000964</v>
      </c>
      <c r="B1464" t="s">
        <v>344</v>
      </c>
      <c r="C1464">
        <v>44898</v>
      </c>
      <c r="D1464">
        <v>35334</v>
      </c>
      <c r="E1464">
        <v>20222023</v>
      </c>
      <c r="F1464" t="s">
        <v>17</v>
      </c>
      <c r="G1464" t="s">
        <v>243</v>
      </c>
      <c r="H1464">
        <v>17</v>
      </c>
      <c r="I1464">
        <v>2</v>
      </c>
      <c r="J1464">
        <v>0</v>
      </c>
      <c r="K1464">
        <v>1</v>
      </c>
      <c r="L1464">
        <v>2</v>
      </c>
      <c r="M1464">
        <v>0</v>
      </c>
      <c r="N1464">
        <v>0</v>
      </c>
      <c r="O1464" t="s">
        <v>19</v>
      </c>
      <c r="P1464" t="str">
        <f>UPPER(Table1[[#This Row],[Venue]])</f>
        <v>HOME</v>
      </c>
    </row>
    <row r="1465" spans="1:16" hidden="1" x14ac:dyDescent="0.45">
      <c r="A1465">
        <v>40000964</v>
      </c>
      <c r="B1465" t="s">
        <v>344</v>
      </c>
      <c r="C1465">
        <v>44898</v>
      </c>
      <c r="D1465">
        <v>35334</v>
      </c>
      <c r="E1465">
        <v>20222023</v>
      </c>
      <c r="F1465" t="s">
        <v>17</v>
      </c>
      <c r="G1465" t="s">
        <v>244</v>
      </c>
      <c r="H1465">
        <v>20</v>
      </c>
      <c r="I1465">
        <v>1</v>
      </c>
      <c r="J1465">
        <v>0</v>
      </c>
      <c r="K1465">
        <v>1</v>
      </c>
      <c r="L1465">
        <v>1</v>
      </c>
      <c r="M1465">
        <v>0</v>
      </c>
      <c r="N1465">
        <v>2</v>
      </c>
      <c r="O1465" t="s">
        <v>19</v>
      </c>
      <c r="P1465" t="str">
        <f>UPPER(Table1[[#This Row],[Venue]])</f>
        <v>HOME</v>
      </c>
    </row>
    <row r="1466" spans="1:16" hidden="1" x14ac:dyDescent="0.45">
      <c r="A1466">
        <v>40000964</v>
      </c>
      <c r="B1466" t="s">
        <v>344</v>
      </c>
      <c r="C1466">
        <v>44898</v>
      </c>
      <c r="D1466">
        <v>35334</v>
      </c>
      <c r="E1466">
        <v>20222023</v>
      </c>
      <c r="F1466" t="s">
        <v>17</v>
      </c>
      <c r="G1466" t="s">
        <v>245</v>
      </c>
      <c r="H1466">
        <v>22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 t="s">
        <v>19</v>
      </c>
      <c r="P1466" t="str">
        <f>UPPER(Table1[[#This Row],[Venue]])</f>
        <v>HOME</v>
      </c>
    </row>
    <row r="1467" spans="1:16" hidden="1" x14ac:dyDescent="0.45">
      <c r="A1467">
        <v>40000964</v>
      </c>
      <c r="B1467" t="s">
        <v>344</v>
      </c>
      <c r="C1467">
        <v>44898</v>
      </c>
      <c r="D1467">
        <v>35334</v>
      </c>
      <c r="E1467">
        <v>20222023</v>
      </c>
      <c r="F1467" t="s">
        <v>17</v>
      </c>
      <c r="G1467" t="s">
        <v>247</v>
      </c>
      <c r="H1467">
        <v>27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4</v>
      </c>
      <c r="O1467" t="s">
        <v>19</v>
      </c>
      <c r="P1467" t="str">
        <f>UPPER(Table1[[#This Row],[Venue]])</f>
        <v>HOME</v>
      </c>
    </row>
    <row r="1468" spans="1:16" hidden="1" x14ac:dyDescent="0.45">
      <c r="A1468">
        <v>40000964</v>
      </c>
      <c r="B1468" t="s">
        <v>344</v>
      </c>
      <c r="C1468">
        <v>44898</v>
      </c>
      <c r="D1468">
        <v>35334</v>
      </c>
      <c r="E1468">
        <v>20222023</v>
      </c>
      <c r="F1468" t="s">
        <v>17</v>
      </c>
      <c r="G1468" t="s">
        <v>248</v>
      </c>
      <c r="H1468">
        <v>31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 t="s">
        <v>19</v>
      </c>
      <c r="P1468" t="str">
        <f>UPPER(Table1[[#This Row],[Venue]])</f>
        <v>HOME</v>
      </c>
    </row>
    <row r="1469" spans="1:16" hidden="1" x14ac:dyDescent="0.45">
      <c r="A1469">
        <v>40000964</v>
      </c>
      <c r="B1469" t="s">
        <v>344</v>
      </c>
      <c r="C1469">
        <v>44898</v>
      </c>
      <c r="D1469">
        <v>35334</v>
      </c>
      <c r="E1469">
        <v>20222023</v>
      </c>
      <c r="F1469" t="s">
        <v>17</v>
      </c>
      <c r="G1469" t="s">
        <v>249</v>
      </c>
      <c r="H1469">
        <v>41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 t="s">
        <v>19</v>
      </c>
      <c r="P1469" t="str">
        <f>UPPER(Table1[[#This Row],[Venue]])</f>
        <v>HOME</v>
      </c>
    </row>
    <row r="1470" spans="1:16" hidden="1" x14ac:dyDescent="0.45">
      <c r="A1470">
        <v>40000964</v>
      </c>
      <c r="B1470" t="s">
        <v>344</v>
      </c>
      <c r="C1470">
        <v>44898</v>
      </c>
      <c r="D1470">
        <v>35334</v>
      </c>
      <c r="E1470">
        <v>20222023</v>
      </c>
      <c r="F1470" t="s">
        <v>17</v>
      </c>
      <c r="G1470" t="s">
        <v>250</v>
      </c>
      <c r="H1470">
        <v>42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 t="s">
        <v>19</v>
      </c>
      <c r="P1470" t="str">
        <f>UPPER(Table1[[#This Row],[Venue]])</f>
        <v>HOME</v>
      </c>
    </row>
    <row r="1471" spans="1:16" hidden="1" x14ac:dyDescent="0.45">
      <c r="A1471">
        <v>40000964</v>
      </c>
      <c r="B1471" t="s">
        <v>344</v>
      </c>
      <c r="C1471">
        <v>44898</v>
      </c>
      <c r="D1471">
        <v>35334</v>
      </c>
      <c r="E1471">
        <v>20222023</v>
      </c>
      <c r="F1471" t="s">
        <v>17</v>
      </c>
      <c r="G1471" t="s">
        <v>251</v>
      </c>
      <c r="H1471">
        <v>50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 t="s">
        <v>19</v>
      </c>
      <c r="P1471" t="str">
        <f>UPPER(Table1[[#This Row],[Venue]])</f>
        <v>HOME</v>
      </c>
    </row>
    <row r="1472" spans="1:16" hidden="1" x14ac:dyDescent="0.45">
      <c r="A1472">
        <v>40000964</v>
      </c>
      <c r="B1472" t="s">
        <v>344</v>
      </c>
      <c r="C1472">
        <v>44898</v>
      </c>
      <c r="D1472">
        <v>35334</v>
      </c>
      <c r="E1472">
        <v>20222023</v>
      </c>
      <c r="F1472" t="s">
        <v>17</v>
      </c>
      <c r="G1472" t="s">
        <v>252</v>
      </c>
      <c r="H1472">
        <v>63</v>
      </c>
      <c r="I1472">
        <v>2</v>
      </c>
      <c r="J1472">
        <v>0</v>
      </c>
      <c r="K1472">
        <v>1</v>
      </c>
      <c r="L1472">
        <v>2</v>
      </c>
      <c r="M1472">
        <v>0</v>
      </c>
      <c r="N1472">
        <v>0</v>
      </c>
      <c r="O1472" t="s">
        <v>19</v>
      </c>
      <c r="P1472" t="str">
        <f>UPPER(Table1[[#This Row],[Venue]])</f>
        <v>HOME</v>
      </c>
    </row>
    <row r="1473" spans="1:16" hidden="1" x14ac:dyDescent="0.45">
      <c r="A1473">
        <v>40000964</v>
      </c>
      <c r="B1473" t="s">
        <v>344</v>
      </c>
      <c r="C1473">
        <v>44898</v>
      </c>
      <c r="D1473">
        <v>35334</v>
      </c>
      <c r="E1473">
        <v>20222023</v>
      </c>
      <c r="F1473" t="s">
        <v>17</v>
      </c>
      <c r="G1473" t="s">
        <v>253</v>
      </c>
      <c r="H1473">
        <v>69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 t="s">
        <v>19</v>
      </c>
      <c r="P1473" t="str">
        <f>UPPER(Table1[[#This Row],[Venue]])</f>
        <v>HOME</v>
      </c>
    </row>
    <row r="1474" spans="1:16" hidden="1" x14ac:dyDescent="0.45">
      <c r="A1474">
        <v>40000964</v>
      </c>
      <c r="B1474" t="s">
        <v>344</v>
      </c>
      <c r="C1474">
        <v>44898</v>
      </c>
      <c r="D1474">
        <v>35334</v>
      </c>
      <c r="E1474">
        <v>20222023</v>
      </c>
      <c r="F1474" t="s">
        <v>17</v>
      </c>
      <c r="G1474" t="s">
        <v>254</v>
      </c>
      <c r="H1474">
        <v>77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 t="s">
        <v>19</v>
      </c>
      <c r="P1474" t="str">
        <f>UPPER(Table1[[#This Row],[Venue]])</f>
        <v>HOME</v>
      </c>
    </row>
    <row r="1475" spans="1:16" hidden="1" x14ac:dyDescent="0.45">
      <c r="A1475">
        <v>40000964</v>
      </c>
      <c r="B1475" t="s">
        <v>344</v>
      </c>
      <c r="C1475">
        <v>44898</v>
      </c>
      <c r="D1475">
        <v>35334</v>
      </c>
      <c r="E1475">
        <v>20222023</v>
      </c>
      <c r="F1475" t="s">
        <v>17</v>
      </c>
      <c r="G1475" t="s">
        <v>255</v>
      </c>
      <c r="H1475">
        <v>88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 t="s">
        <v>19</v>
      </c>
      <c r="P1475" t="str">
        <f>UPPER(Table1[[#This Row],[Venue]])</f>
        <v>HOME</v>
      </c>
    </row>
    <row r="1476" spans="1:16" hidden="1" x14ac:dyDescent="0.45">
      <c r="A1476">
        <v>40000964</v>
      </c>
      <c r="B1476" t="s">
        <v>344</v>
      </c>
      <c r="C1476">
        <v>44898</v>
      </c>
      <c r="D1476">
        <v>35334</v>
      </c>
      <c r="E1476">
        <v>20222023</v>
      </c>
      <c r="F1476" t="s">
        <v>17</v>
      </c>
      <c r="G1476" t="s">
        <v>256</v>
      </c>
      <c r="H1476">
        <v>97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 t="s">
        <v>19</v>
      </c>
      <c r="P1476" t="str">
        <f>UPPER(Table1[[#This Row],[Venue]])</f>
        <v>HOME</v>
      </c>
    </row>
    <row r="1477" spans="1:16" hidden="1" x14ac:dyDescent="0.45">
      <c r="A1477">
        <v>40000964</v>
      </c>
      <c r="B1477" t="s">
        <v>344</v>
      </c>
      <c r="C1477">
        <v>44898</v>
      </c>
      <c r="D1477">
        <v>35334</v>
      </c>
      <c r="E1477">
        <v>20222023</v>
      </c>
      <c r="F1477" t="s">
        <v>17</v>
      </c>
      <c r="G1477" t="s">
        <v>39</v>
      </c>
      <c r="H1477">
        <v>2</v>
      </c>
      <c r="I1477">
        <v>2</v>
      </c>
      <c r="J1477">
        <v>0</v>
      </c>
      <c r="K1477">
        <v>1</v>
      </c>
      <c r="L1477">
        <v>2</v>
      </c>
      <c r="M1477">
        <v>0</v>
      </c>
      <c r="N1477">
        <v>2</v>
      </c>
      <c r="O1477" t="s">
        <v>40</v>
      </c>
      <c r="P1477" t="str">
        <f>UPPER(Table1[[#This Row],[Venue]])</f>
        <v>AWAY</v>
      </c>
    </row>
    <row r="1478" spans="1:16" hidden="1" x14ac:dyDescent="0.45">
      <c r="A1478">
        <v>40000964</v>
      </c>
      <c r="B1478" t="s">
        <v>344</v>
      </c>
      <c r="C1478">
        <v>44898</v>
      </c>
      <c r="D1478">
        <v>35334</v>
      </c>
      <c r="E1478">
        <v>20222023</v>
      </c>
      <c r="F1478" t="s">
        <v>17</v>
      </c>
      <c r="G1478" t="s">
        <v>41</v>
      </c>
      <c r="H1478">
        <v>3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2</v>
      </c>
      <c r="O1478" t="s">
        <v>40</v>
      </c>
      <c r="P1478" t="str">
        <f>UPPER(Table1[[#This Row],[Venue]])</f>
        <v>AWAY</v>
      </c>
    </row>
    <row r="1479" spans="1:16" hidden="1" x14ac:dyDescent="0.45">
      <c r="A1479">
        <v>40000964</v>
      </c>
      <c r="B1479" t="s">
        <v>344</v>
      </c>
      <c r="C1479">
        <v>44898</v>
      </c>
      <c r="D1479">
        <v>35334</v>
      </c>
      <c r="E1479">
        <v>20222023</v>
      </c>
      <c r="F1479" t="s">
        <v>17</v>
      </c>
      <c r="G1479" t="s">
        <v>42</v>
      </c>
      <c r="H1479">
        <v>8</v>
      </c>
      <c r="I1479">
        <v>1</v>
      </c>
      <c r="J1479">
        <v>0</v>
      </c>
      <c r="K1479">
        <v>1</v>
      </c>
      <c r="L1479">
        <v>1</v>
      </c>
      <c r="M1479">
        <v>0</v>
      </c>
      <c r="N1479">
        <v>2</v>
      </c>
      <c r="O1479" t="s">
        <v>40</v>
      </c>
      <c r="P1479" t="str">
        <f>UPPER(Table1[[#This Row],[Venue]])</f>
        <v>AWAY</v>
      </c>
    </row>
    <row r="1480" spans="1:16" hidden="1" x14ac:dyDescent="0.45">
      <c r="A1480">
        <v>40000964</v>
      </c>
      <c r="B1480" t="s">
        <v>344</v>
      </c>
      <c r="C1480">
        <v>44898</v>
      </c>
      <c r="D1480">
        <v>35334</v>
      </c>
      <c r="E1480">
        <v>20222023</v>
      </c>
      <c r="F1480" t="s">
        <v>17</v>
      </c>
      <c r="G1480" t="s">
        <v>271</v>
      </c>
      <c r="H1480">
        <v>10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 t="s">
        <v>40</v>
      </c>
      <c r="P1480" t="str">
        <f>UPPER(Table1[[#This Row],[Venue]])</f>
        <v>AWAY</v>
      </c>
    </row>
    <row r="1481" spans="1:16" hidden="1" x14ac:dyDescent="0.45">
      <c r="A1481">
        <v>40000964</v>
      </c>
      <c r="B1481" t="s">
        <v>344</v>
      </c>
      <c r="C1481">
        <v>44898</v>
      </c>
      <c r="D1481">
        <v>35334</v>
      </c>
      <c r="E1481">
        <v>20222023</v>
      </c>
      <c r="F1481" t="s">
        <v>17</v>
      </c>
      <c r="G1481" t="s">
        <v>43</v>
      </c>
      <c r="H1481">
        <v>15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 t="s">
        <v>40</v>
      </c>
      <c r="P1481" t="str">
        <f>UPPER(Table1[[#This Row],[Venue]])</f>
        <v>AWAY</v>
      </c>
    </row>
    <row r="1482" spans="1:16" hidden="1" x14ac:dyDescent="0.45">
      <c r="A1482">
        <v>40000964</v>
      </c>
      <c r="B1482" t="s">
        <v>344</v>
      </c>
      <c r="C1482">
        <v>44898</v>
      </c>
      <c r="D1482">
        <v>35334</v>
      </c>
      <c r="E1482">
        <v>20222023</v>
      </c>
      <c r="F1482" t="s">
        <v>17</v>
      </c>
      <c r="G1482" t="s">
        <v>44</v>
      </c>
      <c r="H1482">
        <v>16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 t="s">
        <v>40</v>
      </c>
      <c r="P1482" t="str">
        <f>UPPER(Table1[[#This Row],[Venue]])</f>
        <v>AWAY</v>
      </c>
    </row>
    <row r="1483" spans="1:16" hidden="1" x14ac:dyDescent="0.45">
      <c r="A1483">
        <v>40000964</v>
      </c>
      <c r="B1483" t="s">
        <v>344</v>
      </c>
      <c r="C1483">
        <v>44898</v>
      </c>
      <c r="D1483">
        <v>35334</v>
      </c>
      <c r="E1483">
        <v>20222023</v>
      </c>
      <c r="F1483" t="s">
        <v>17</v>
      </c>
      <c r="G1483" t="s">
        <v>45</v>
      </c>
      <c r="H1483">
        <v>17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 t="s">
        <v>40</v>
      </c>
      <c r="P1483" t="str">
        <f>UPPER(Table1[[#This Row],[Venue]])</f>
        <v>AWAY</v>
      </c>
    </row>
    <row r="1484" spans="1:16" hidden="1" x14ac:dyDescent="0.45">
      <c r="A1484">
        <v>40000964</v>
      </c>
      <c r="B1484" t="s">
        <v>344</v>
      </c>
      <c r="C1484">
        <v>44898</v>
      </c>
      <c r="D1484">
        <v>35334</v>
      </c>
      <c r="E1484">
        <v>20222023</v>
      </c>
      <c r="F1484" t="s">
        <v>17</v>
      </c>
      <c r="G1484" t="s">
        <v>47</v>
      </c>
      <c r="H1484">
        <v>24</v>
      </c>
      <c r="I1484">
        <v>1</v>
      </c>
      <c r="J1484">
        <v>0</v>
      </c>
      <c r="K1484">
        <v>1</v>
      </c>
      <c r="L1484">
        <v>1</v>
      </c>
      <c r="M1484">
        <v>0</v>
      </c>
      <c r="N1484">
        <v>0</v>
      </c>
      <c r="O1484" t="s">
        <v>40</v>
      </c>
      <c r="P1484" t="str">
        <f>UPPER(Table1[[#This Row],[Venue]])</f>
        <v>AWAY</v>
      </c>
    </row>
    <row r="1485" spans="1:16" hidden="1" x14ac:dyDescent="0.45">
      <c r="A1485">
        <v>40000964</v>
      </c>
      <c r="B1485" t="s">
        <v>344</v>
      </c>
      <c r="C1485">
        <v>44898</v>
      </c>
      <c r="D1485">
        <v>35334</v>
      </c>
      <c r="E1485">
        <v>20222023</v>
      </c>
      <c r="F1485" t="s">
        <v>17</v>
      </c>
      <c r="G1485" t="s">
        <v>48</v>
      </c>
      <c r="H1485">
        <v>28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 t="s">
        <v>40</v>
      </c>
      <c r="P1485" t="str">
        <f>UPPER(Table1[[#This Row],[Venue]])</f>
        <v>AWAY</v>
      </c>
    </row>
    <row r="1486" spans="1:16" hidden="1" x14ac:dyDescent="0.45">
      <c r="A1486">
        <v>40000964</v>
      </c>
      <c r="B1486" t="s">
        <v>344</v>
      </c>
      <c r="C1486">
        <v>44898</v>
      </c>
      <c r="D1486">
        <v>35334</v>
      </c>
      <c r="E1486">
        <v>20222023</v>
      </c>
      <c r="F1486" t="s">
        <v>17</v>
      </c>
      <c r="G1486" t="s">
        <v>46</v>
      </c>
      <c r="H1486">
        <v>43</v>
      </c>
      <c r="I1486">
        <v>1</v>
      </c>
      <c r="J1486">
        <v>1</v>
      </c>
      <c r="K1486">
        <v>1</v>
      </c>
      <c r="L1486">
        <v>0</v>
      </c>
      <c r="M1486">
        <v>0</v>
      </c>
      <c r="N1486">
        <v>0</v>
      </c>
      <c r="O1486" t="s">
        <v>40</v>
      </c>
      <c r="P1486" t="str">
        <f>UPPER(Table1[[#This Row],[Venue]])</f>
        <v>AWAY</v>
      </c>
    </row>
    <row r="1487" spans="1:16" hidden="1" x14ac:dyDescent="0.45">
      <c r="A1487">
        <v>40000964</v>
      </c>
      <c r="B1487" t="s">
        <v>344</v>
      </c>
      <c r="C1487">
        <v>44898</v>
      </c>
      <c r="D1487">
        <v>35334</v>
      </c>
      <c r="E1487">
        <v>20222023</v>
      </c>
      <c r="F1487" t="s">
        <v>17</v>
      </c>
      <c r="G1487" t="s">
        <v>50</v>
      </c>
      <c r="H1487">
        <v>53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 t="s">
        <v>40</v>
      </c>
      <c r="P1487" t="str">
        <f>UPPER(Table1[[#This Row],[Venue]])</f>
        <v>AWAY</v>
      </c>
    </row>
    <row r="1488" spans="1:16" hidden="1" x14ac:dyDescent="0.45">
      <c r="A1488">
        <v>40000964</v>
      </c>
      <c r="B1488" t="s">
        <v>344</v>
      </c>
      <c r="C1488">
        <v>44898</v>
      </c>
      <c r="D1488">
        <v>35334</v>
      </c>
      <c r="E1488">
        <v>20222023</v>
      </c>
      <c r="F1488" t="s">
        <v>17</v>
      </c>
      <c r="G1488" t="s">
        <v>51</v>
      </c>
      <c r="H1488">
        <v>77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2</v>
      </c>
      <c r="O1488" t="s">
        <v>40</v>
      </c>
      <c r="P1488" t="str">
        <f>UPPER(Table1[[#This Row],[Venue]])</f>
        <v>AWAY</v>
      </c>
    </row>
    <row r="1489" spans="1:16" hidden="1" x14ac:dyDescent="0.45">
      <c r="A1489">
        <v>40000964</v>
      </c>
      <c r="B1489" t="s">
        <v>344</v>
      </c>
      <c r="C1489">
        <v>44898</v>
      </c>
      <c r="D1489">
        <v>35334</v>
      </c>
      <c r="E1489">
        <v>20222023</v>
      </c>
      <c r="F1489" t="s">
        <v>17</v>
      </c>
      <c r="G1489" t="s">
        <v>52</v>
      </c>
      <c r="H1489">
        <v>79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 t="s">
        <v>40</v>
      </c>
      <c r="P1489" t="str">
        <f>UPPER(Table1[[#This Row],[Venue]])</f>
        <v>AWAY</v>
      </c>
    </row>
    <row r="1490" spans="1:16" hidden="1" x14ac:dyDescent="0.45">
      <c r="A1490">
        <v>40000964</v>
      </c>
      <c r="B1490" t="s">
        <v>344</v>
      </c>
      <c r="C1490">
        <v>44898</v>
      </c>
      <c r="D1490">
        <v>35334</v>
      </c>
      <c r="E1490">
        <v>20222023</v>
      </c>
      <c r="F1490" t="s">
        <v>17</v>
      </c>
      <c r="G1490" t="s">
        <v>54</v>
      </c>
      <c r="H1490">
        <v>87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 t="s">
        <v>40</v>
      </c>
      <c r="P1490" t="str">
        <f>UPPER(Table1[[#This Row],[Venue]])</f>
        <v>AWAY</v>
      </c>
    </row>
    <row r="1491" spans="1:16" hidden="1" x14ac:dyDescent="0.45">
      <c r="A1491">
        <v>40000964</v>
      </c>
      <c r="B1491" t="s">
        <v>344</v>
      </c>
      <c r="C1491">
        <v>44898</v>
      </c>
      <c r="D1491">
        <v>35334</v>
      </c>
      <c r="E1491">
        <v>20222023</v>
      </c>
      <c r="F1491" t="s">
        <v>17</v>
      </c>
      <c r="G1491" t="s">
        <v>55</v>
      </c>
      <c r="H1491">
        <v>88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 t="s">
        <v>40</v>
      </c>
      <c r="P1491" t="str">
        <f>UPPER(Table1[[#This Row],[Venue]])</f>
        <v>AWAY</v>
      </c>
    </row>
    <row r="1492" spans="1:16" hidden="1" x14ac:dyDescent="0.45">
      <c r="A1492">
        <v>40000964</v>
      </c>
      <c r="B1492" t="s">
        <v>344</v>
      </c>
      <c r="C1492">
        <v>44898</v>
      </c>
      <c r="D1492">
        <v>35334</v>
      </c>
      <c r="E1492">
        <v>20222023</v>
      </c>
      <c r="F1492" t="s">
        <v>17</v>
      </c>
      <c r="G1492" t="s">
        <v>56</v>
      </c>
      <c r="H1492">
        <v>89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 t="s">
        <v>40</v>
      </c>
      <c r="P1492" t="str">
        <f>UPPER(Table1[[#This Row],[Venue]])</f>
        <v>AWAY</v>
      </c>
    </row>
    <row r="1493" spans="1:16" hidden="1" x14ac:dyDescent="0.45">
      <c r="A1493">
        <v>40000965</v>
      </c>
      <c r="B1493" t="s">
        <v>345</v>
      </c>
      <c r="C1493">
        <v>44898</v>
      </c>
      <c r="D1493">
        <v>35335</v>
      </c>
      <c r="E1493">
        <v>20222023</v>
      </c>
      <c r="F1493" t="s">
        <v>17</v>
      </c>
      <c r="G1493" t="s">
        <v>20</v>
      </c>
      <c r="H1493">
        <v>5</v>
      </c>
      <c r="I1493">
        <v>1</v>
      </c>
      <c r="J1493">
        <v>0</v>
      </c>
      <c r="K1493">
        <v>1</v>
      </c>
      <c r="L1493">
        <v>1</v>
      </c>
      <c r="M1493">
        <v>0</v>
      </c>
      <c r="N1493">
        <v>0</v>
      </c>
      <c r="O1493" t="s">
        <v>19</v>
      </c>
      <c r="P1493" t="str">
        <f>UPPER(Table1[[#This Row],[Venue]])</f>
        <v>HOME</v>
      </c>
    </row>
    <row r="1494" spans="1:16" hidden="1" x14ac:dyDescent="0.45">
      <c r="A1494">
        <v>40000965</v>
      </c>
      <c r="B1494" t="s">
        <v>345</v>
      </c>
      <c r="C1494">
        <v>44898</v>
      </c>
      <c r="D1494">
        <v>35335</v>
      </c>
      <c r="E1494">
        <v>20222023</v>
      </c>
      <c r="F1494" t="s">
        <v>17</v>
      </c>
      <c r="G1494" t="s">
        <v>23</v>
      </c>
      <c r="H1494">
        <v>10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 t="s">
        <v>19</v>
      </c>
      <c r="P1494" t="str">
        <f>UPPER(Table1[[#This Row],[Venue]])</f>
        <v>HOME</v>
      </c>
    </row>
    <row r="1495" spans="1:16" hidden="1" x14ac:dyDescent="0.45">
      <c r="A1495">
        <v>40000965</v>
      </c>
      <c r="B1495" t="s">
        <v>345</v>
      </c>
      <c r="C1495">
        <v>44898</v>
      </c>
      <c r="D1495">
        <v>35335</v>
      </c>
      <c r="E1495">
        <v>20222023</v>
      </c>
      <c r="F1495" t="s">
        <v>17</v>
      </c>
      <c r="G1495" t="s">
        <v>24</v>
      </c>
      <c r="H1495">
        <v>11</v>
      </c>
      <c r="I1495">
        <v>5</v>
      </c>
      <c r="J1495">
        <v>3</v>
      </c>
      <c r="K1495">
        <v>1</v>
      </c>
      <c r="L1495">
        <v>2</v>
      </c>
      <c r="M1495">
        <v>0</v>
      </c>
      <c r="N1495">
        <v>0</v>
      </c>
      <c r="O1495" t="s">
        <v>19</v>
      </c>
      <c r="P1495" t="str">
        <f>UPPER(Table1[[#This Row],[Venue]])</f>
        <v>HOME</v>
      </c>
    </row>
    <row r="1496" spans="1:16" hidden="1" x14ac:dyDescent="0.45">
      <c r="A1496">
        <v>40000965</v>
      </c>
      <c r="B1496" t="s">
        <v>345</v>
      </c>
      <c r="C1496">
        <v>44898</v>
      </c>
      <c r="D1496">
        <v>35335</v>
      </c>
      <c r="E1496">
        <v>20222023</v>
      </c>
      <c r="F1496" t="s">
        <v>17</v>
      </c>
      <c r="G1496" t="s">
        <v>329</v>
      </c>
      <c r="H1496">
        <v>13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 t="s">
        <v>19</v>
      </c>
      <c r="P1496" t="str">
        <f>UPPER(Table1[[#This Row],[Venue]])</f>
        <v>HOME</v>
      </c>
    </row>
    <row r="1497" spans="1:16" hidden="1" x14ac:dyDescent="0.45">
      <c r="A1497">
        <v>40000965</v>
      </c>
      <c r="B1497" t="s">
        <v>345</v>
      </c>
      <c r="C1497">
        <v>44898</v>
      </c>
      <c r="D1497">
        <v>35335</v>
      </c>
      <c r="E1497">
        <v>20222023</v>
      </c>
      <c r="F1497" t="s">
        <v>17</v>
      </c>
      <c r="G1497" t="s">
        <v>25</v>
      </c>
      <c r="H1497">
        <v>24</v>
      </c>
      <c r="I1497">
        <v>9</v>
      </c>
      <c r="J1497">
        <v>3</v>
      </c>
      <c r="K1497">
        <v>1</v>
      </c>
      <c r="L1497">
        <v>6</v>
      </c>
      <c r="M1497">
        <v>0</v>
      </c>
      <c r="N1497">
        <v>0</v>
      </c>
      <c r="O1497" t="s">
        <v>19</v>
      </c>
      <c r="P1497" t="str">
        <f>UPPER(Table1[[#This Row],[Venue]])</f>
        <v>HOME</v>
      </c>
    </row>
    <row r="1498" spans="1:16" hidden="1" x14ac:dyDescent="0.45">
      <c r="A1498">
        <v>40000965</v>
      </c>
      <c r="B1498" t="s">
        <v>345</v>
      </c>
      <c r="C1498">
        <v>44898</v>
      </c>
      <c r="D1498">
        <v>35335</v>
      </c>
      <c r="E1498">
        <v>20222023</v>
      </c>
      <c r="F1498" t="s">
        <v>17</v>
      </c>
      <c r="G1498" t="s">
        <v>193</v>
      </c>
      <c r="H1498">
        <v>36</v>
      </c>
      <c r="I1498">
        <v>2</v>
      </c>
      <c r="J1498">
        <v>2</v>
      </c>
      <c r="K1498">
        <v>1</v>
      </c>
      <c r="L1498">
        <v>0</v>
      </c>
      <c r="M1498">
        <v>0</v>
      </c>
      <c r="N1498">
        <v>0</v>
      </c>
      <c r="O1498" t="s">
        <v>19</v>
      </c>
      <c r="P1498" t="str">
        <f>UPPER(Table1[[#This Row],[Venue]])</f>
        <v>HOME</v>
      </c>
    </row>
    <row r="1499" spans="1:16" hidden="1" x14ac:dyDescent="0.45">
      <c r="A1499">
        <v>40000965</v>
      </c>
      <c r="B1499" t="s">
        <v>345</v>
      </c>
      <c r="C1499">
        <v>44898</v>
      </c>
      <c r="D1499">
        <v>35335</v>
      </c>
      <c r="E1499">
        <v>20222023</v>
      </c>
      <c r="F1499" t="s">
        <v>17</v>
      </c>
      <c r="G1499" t="s">
        <v>27</v>
      </c>
      <c r="H1499">
        <v>40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0</v>
      </c>
      <c r="O1499" t="s">
        <v>19</v>
      </c>
      <c r="P1499" t="str">
        <f>UPPER(Table1[[#This Row],[Venue]])</f>
        <v>HOME</v>
      </c>
    </row>
    <row r="1500" spans="1:16" hidden="1" x14ac:dyDescent="0.45">
      <c r="A1500">
        <v>40000965</v>
      </c>
      <c r="B1500" t="s">
        <v>345</v>
      </c>
      <c r="C1500">
        <v>44898</v>
      </c>
      <c r="D1500">
        <v>35335</v>
      </c>
      <c r="E1500">
        <v>20222023</v>
      </c>
      <c r="F1500" t="s">
        <v>17</v>
      </c>
      <c r="G1500" t="s">
        <v>28</v>
      </c>
      <c r="H1500">
        <v>41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 t="s">
        <v>19</v>
      </c>
      <c r="P1500" t="str">
        <f>UPPER(Table1[[#This Row],[Venue]])</f>
        <v>HOME</v>
      </c>
    </row>
    <row r="1501" spans="1:16" hidden="1" x14ac:dyDescent="0.45">
      <c r="A1501">
        <v>40000965</v>
      </c>
      <c r="B1501" t="s">
        <v>345</v>
      </c>
      <c r="C1501">
        <v>44898</v>
      </c>
      <c r="D1501">
        <v>35335</v>
      </c>
      <c r="E1501">
        <v>20222023</v>
      </c>
      <c r="F1501" t="s">
        <v>17</v>
      </c>
      <c r="G1501" t="s">
        <v>29</v>
      </c>
      <c r="H1501">
        <v>44</v>
      </c>
      <c r="I1501">
        <v>4</v>
      </c>
      <c r="J1501">
        <v>2</v>
      </c>
      <c r="K1501">
        <v>1</v>
      </c>
      <c r="L1501">
        <v>2</v>
      </c>
      <c r="M1501">
        <v>0</v>
      </c>
      <c r="N1501">
        <v>0</v>
      </c>
      <c r="O1501" t="s">
        <v>19</v>
      </c>
      <c r="P1501" t="str">
        <f>UPPER(Table1[[#This Row],[Venue]])</f>
        <v>HOME</v>
      </c>
    </row>
    <row r="1502" spans="1:16" hidden="1" x14ac:dyDescent="0.45">
      <c r="A1502">
        <v>40000965</v>
      </c>
      <c r="B1502" t="s">
        <v>345</v>
      </c>
      <c r="C1502">
        <v>44898</v>
      </c>
      <c r="D1502">
        <v>35335</v>
      </c>
      <c r="E1502">
        <v>20222023</v>
      </c>
      <c r="F1502" t="s">
        <v>17</v>
      </c>
      <c r="G1502" t="s">
        <v>30</v>
      </c>
      <c r="H1502">
        <v>55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 t="s">
        <v>19</v>
      </c>
      <c r="P1502" t="str">
        <f>UPPER(Table1[[#This Row],[Venue]])</f>
        <v>HOME</v>
      </c>
    </row>
    <row r="1503" spans="1:16" hidden="1" x14ac:dyDescent="0.45">
      <c r="A1503">
        <v>40000965</v>
      </c>
      <c r="B1503" t="s">
        <v>345</v>
      </c>
      <c r="C1503">
        <v>44898</v>
      </c>
      <c r="D1503">
        <v>35335</v>
      </c>
      <c r="E1503">
        <v>20222023</v>
      </c>
      <c r="F1503" t="s">
        <v>17</v>
      </c>
      <c r="G1503" t="s">
        <v>31</v>
      </c>
      <c r="H1503">
        <v>56</v>
      </c>
      <c r="I1503">
        <v>1</v>
      </c>
      <c r="J1503">
        <v>0</v>
      </c>
      <c r="K1503">
        <v>1</v>
      </c>
      <c r="L1503">
        <v>1</v>
      </c>
      <c r="M1503">
        <v>0</v>
      </c>
      <c r="N1503">
        <v>0</v>
      </c>
      <c r="O1503" t="s">
        <v>19</v>
      </c>
      <c r="P1503" t="str">
        <f>UPPER(Table1[[#This Row],[Venue]])</f>
        <v>HOME</v>
      </c>
    </row>
    <row r="1504" spans="1:16" hidden="1" x14ac:dyDescent="0.45">
      <c r="A1504">
        <v>40000965</v>
      </c>
      <c r="B1504" t="s">
        <v>345</v>
      </c>
      <c r="C1504">
        <v>44898</v>
      </c>
      <c r="D1504">
        <v>35335</v>
      </c>
      <c r="E1504">
        <v>20222023</v>
      </c>
      <c r="F1504" t="s">
        <v>17</v>
      </c>
      <c r="G1504" t="s">
        <v>32</v>
      </c>
      <c r="H1504">
        <v>66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 t="s">
        <v>19</v>
      </c>
      <c r="P1504" t="str">
        <f>UPPER(Table1[[#This Row],[Venue]])</f>
        <v>HOME</v>
      </c>
    </row>
    <row r="1505" spans="1:16" hidden="1" x14ac:dyDescent="0.45">
      <c r="A1505">
        <v>40000965</v>
      </c>
      <c r="B1505" t="s">
        <v>345</v>
      </c>
      <c r="C1505">
        <v>44898</v>
      </c>
      <c r="D1505">
        <v>35335</v>
      </c>
      <c r="E1505">
        <v>20222023</v>
      </c>
      <c r="F1505" t="s">
        <v>17</v>
      </c>
      <c r="G1505" t="s">
        <v>34</v>
      </c>
      <c r="H1505">
        <v>74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 t="s">
        <v>19</v>
      </c>
      <c r="P1505" t="str">
        <f>UPPER(Table1[[#This Row],[Venue]])</f>
        <v>HOME</v>
      </c>
    </row>
    <row r="1506" spans="1:16" hidden="1" x14ac:dyDescent="0.45">
      <c r="A1506">
        <v>40000965</v>
      </c>
      <c r="B1506" t="s">
        <v>345</v>
      </c>
      <c r="C1506">
        <v>44898</v>
      </c>
      <c r="D1506">
        <v>35335</v>
      </c>
      <c r="E1506">
        <v>20222023</v>
      </c>
      <c r="F1506" t="s">
        <v>17</v>
      </c>
      <c r="G1506" t="s">
        <v>35</v>
      </c>
      <c r="H1506">
        <v>75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 t="s">
        <v>19</v>
      </c>
      <c r="P1506" t="str">
        <f>UPPER(Table1[[#This Row],[Venue]])</f>
        <v>HOME</v>
      </c>
    </row>
    <row r="1507" spans="1:16" hidden="1" x14ac:dyDescent="0.45">
      <c r="A1507">
        <v>40000965</v>
      </c>
      <c r="B1507" t="s">
        <v>345</v>
      </c>
      <c r="C1507">
        <v>44898</v>
      </c>
      <c r="D1507">
        <v>35335</v>
      </c>
      <c r="E1507">
        <v>20222023</v>
      </c>
      <c r="F1507" t="s">
        <v>17</v>
      </c>
      <c r="G1507" t="s">
        <v>36</v>
      </c>
      <c r="H1507">
        <v>87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 t="s">
        <v>19</v>
      </c>
      <c r="P1507" t="str">
        <f>UPPER(Table1[[#This Row],[Venue]])</f>
        <v>HOME</v>
      </c>
    </row>
    <row r="1508" spans="1:16" hidden="1" x14ac:dyDescent="0.45">
      <c r="A1508">
        <v>40000965</v>
      </c>
      <c r="B1508" t="s">
        <v>345</v>
      </c>
      <c r="C1508">
        <v>44898</v>
      </c>
      <c r="D1508">
        <v>35335</v>
      </c>
      <c r="E1508">
        <v>20222023</v>
      </c>
      <c r="F1508" t="s">
        <v>17</v>
      </c>
      <c r="G1508" t="s">
        <v>37</v>
      </c>
      <c r="H1508">
        <v>90</v>
      </c>
      <c r="I1508">
        <v>5</v>
      </c>
      <c r="J1508">
        <v>3</v>
      </c>
      <c r="K1508">
        <v>1</v>
      </c>
      <c r="L1508">
        <v>2</v>
      </c>
      <c r="M1508">
        <v>0</v>
      </c>
      <c r="N1508">
        <v>0</v>
      </c>
      <c r="O1508" t="s">
        <v>19</v>
      </c>
      <c r="P1508" t="str">
        <f>UPPER(Table1[[#This Row],[Venue]])</f>
        <v>HOME</v>
      </c>
    </row>
    <row r="1509" spans="1:16" hidden="1" x14ac:dyDescent="0.45">
      <c r="A1509">
        <v>40000965</v>
      </c>
      <c r="B1509" t="s">
        <v>345</v>
      </c>
      <c r="C1509">
        <v>44898</v>
      </c>
      <c r="D1509">
        <v>35335</v>
      </c>
      <c r="E1509">
        <v>20222023</v>
      </c>
      <c r="F1509" t="s">
        <v>17</v>
      </c>
      <c r="G1509" t="s">
        <v>38</v>
      </c>
      <c r="H1509">
        <v>98</v>
      </c>
      <c r="I1509">
        <v>2</v>
      </c>
      <c r="J1509">
        <v>1</v>
      </c>
      <c r="K1509">
        <v>1</v>
      </c>
      <c r="L1509">
        <v>1</v>
      </c>
      <c r="M1509">
        <v>0</v>
      </c>
      <c r="N1509">
        <v>0</v>
      </c>
      <c r="O1509" t="s">
        <v>19</v>
      </c>
      <c r="P1509" t="str">
        <f>UPPER(Table1[[#This Row],[Venue]])</f>
        <v>HOME</v>
      </c>
    </row>
    <row r="1510" spans="1:16" hidden="1" x14ac:dyDescent="0.45">
      <c r="A1510">
        <v>40000965</v>
      </c>
      <c r="B1510" t="s">
        <v>345</v>
      </c>
      <c r="C1510">
        <v>44898</v>
      </c>
      <c r="D1510">
        <v>35335</v>
      </c>
      <c r="E1510">
        <v>20222023</v>
      </c>
      <c r="F1510" t="s">
        <v>17</v>
      </c>
      <c r="G1510" t="s">
        <v>346</v>
      </c>
      <c r="H1510">
        <v>2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 t="s">
        <v>40</v>
      </c>
      <c r="P1510" t="str">
        <f>UPPER(Table1[[#This Row],[Venue]])</f>
        <v>AWAY</v>
      </c>
    </row>
    <row r="1511" spans="1:16" hidden="1" x14ac:dyDescent="0.45">
      <c r="A1511">
        <v>40000965</v>
      </c>
      <c r="B1511" t="s">
        <v>345</v>
      </c>
      <c r="C1511">
        <v>44898</v>
      </c>
      <c r="D1511">
        <v>35335</v>
      </c>
      <c r="E1511">
        <v>20222023</v>
      </c>
      <c r="F1511" t="s">
        <v>17</v>
      </c>
      <c r="G1511" t="s">
        <v>111</v>
      </c>
      <c r="H1511">
        <v>7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 t="s">
        <v>40</v>
      </c>
      <c r="P1511" t="str">
        <f>UPPER(Table1[[#This Row],[Venue]])</f>
        <v>AWAY</v>
      </c>
    </row>
    <row r="1512" spans="1:16" hidden="1" x14ac:dyDescent="0.45">
      <c r="A1512">
        <v>40000965</v>
      </c>
      <c r="B1512" t="s">
        <v>345</v>
      </c>
      <c r="C1512">
        <v>44898</v>
      </c>
      <c r="D1512">
        <v>35335</v>
      </c>
      <c r="E1512">
        <v>20222023</v>
      </c>
      <c r="F1512" t="s">
        <v>17</v>
      </c>
      <c r="G1512" t="s">
        <v>343</v>
      </c>
      <c r="H1512">
        <v>11</v>
      </c>
      <c r="I1512">
        <v>1</v>
      </c>
      <c r="J1512">
        <v>1</v>
      </c>
      <c r="K1512">
        <v>1</v>
      </c>
      <c r="L1512">
        <v>0</v>
      </c>
      <c r="M1512">
        <v>0</v>
      </c>
      <c r="N1512">
        <v>0</v>
      </c>
      <c r="O1512" t="s">
        <v>40</v>
      </c>
      <c r="P1512" t="str">
        <f>UPPER(Table1[[#This Row],[Venue]])</f>
        <v>AWAY</v>
      </c>
    </row>
    <row r="1513" spans="1:16" hidden="1" x14ac:dyDescent="0.45">
      <c r="A1513">
        <v>40000965</v>
      </c>
      <c r="B1513" t="s">
        <v>345</v>
      </c>
      <c r="C1513">
        <v>44898</v>
      </c>
      <c r="D1513">
        <v>35335</v>
      </c>
      <c r="E1513">
        <v>20222023</v>
      </c>
      <c r="F1513" t="s">
        <v>17</v>
      </c>
      <c r="G1513" t="s">
        <v>118</v>
      </c>
      <c r="H1513">
        <v>14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 t="s">
        <v>40</v>
      </c>
      <c r="P1513" t="str">
        <f>UPPER(Table1[[#This Row],[Venue]])</f>
        <v>AWAY</v>
      </c>
    </row>
    <row r="1514" spans="1:16" hidden="1" x14ac:dyDescent="0.45">
      <c r="A1514">
        <v>40000965</v>
      </c>
      <c r="B1514" t="s">
        <v>345</v>
      </c>
      <c r="C1514">
        <v>44898</v>
      </c>
      <c r="D1514">
        <v>35335</v>
      </c>
      <c r="E1514">
        <v>20222023</v>
      </c>
      <c r="F1514" t="s">
        <v>17</v>
      </c>
      <c r="G1514" t="s">
        <v>309</v>
      </c>
      <c r="H1514">
        <v>20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 t="s">
        <v>40</v>
      </c>
      <c r="P1514" t="str">
        <f>UPPER(Table1[[#This Row],[Venue]])</f>
        <v>AWAY</v>
      </c>
    </row>
    <row r="1515" spans="1:16" hidden="1" x14ac:dyDescent="0.45">
      <c r="A1515">
        <v>40000965</v>
      </c>
      <c r="B1515" t="s">
        <v>345</v>
      </c>
      <c r="C1515">
        <v>44898</v>
      </c>
      <c r="D1515">
        <v>35335</v>
      </c>
      <c r="E1515">
        <v>20222023</v>
      </c>
      <c r="F1515" t="s">
        <v>17</v>
      </c>
      <c r="G1515" t="s">
        <v>114</v>
      </c>
      <c r="H1515">
        <v>22</v>
      </c>
      <c r="I1515">
        <v>1</v>
      </c>
      <c r="J1515">
        <v>0</v>
      </c>
      <c r="K1515">
        <v>1</v>
      </c>
      <c r="L1515">
        <v>1</v>
      </c>
      <c r="M1515">
        <v>0</v>
      </c>
      <c r="N1515">
        <v>0</v>
      </c>
      <c r="O1515" t="s">
        <v>40</v>
      </c>
      <c r="P1515" t="str">
        <f>UPPER(Table1[[#This Row],[Venue]])</f>
        <v>AWAY</v>
      </c>
    </row>
    <row r="1516" spans="1:16" hidden="1" x14ac:dyDescent="0.45">
      <c r="A1516">
        <v>40000965</v>
      </c>
      <c r="B1516" t="s">
        <v>345</v>
      </c>
      <c r="C1516">
        <v>44898</v>
      </c>
      <c r="D1516">
        <v>35335</v>
      </c>
      <c r="E1516">
        <v>20222023</v>
      </c>
      <c r="F1516" t="s">
        <v>17</v>
      </c>
      <c r="G1516" t="s">
        <v>272</v>
      </c>
      <c r="H1516">
        <v>24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 t="s">
        <v>40</v>
      </c>
      <c r="P1516" t="str">
        <f>UPPER(Table1[[#This Row],[Venue]])</f>
        <v>AWAY</v>
      </c>
    </row>
    <row r="1517" spans="1:16" hidden="1" x14ac:dyDescent="0.45">
      <c r="A1517">
        <v>40000965</v>
      </c>
      <c r="B1517" t="s">
        <v>345</v>
      </c>
      <c r="C1517">
        <v>44898</v>
      </c>
      <c r="D1517">
        <v>35335</v>
      </c>
      <c r="E1517">
        <v>20222023</v>
      </c>
      <c r="F1517" t="s">
        <v>17</v>
      </c>
      <c r="G1517" t="s">
        <v>278</v>
      </c>
      <c r="H1517">
        <v>26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 t="s">
        <v>40</v>
      </c>
      <c r="P1517" t="str">
        <f>UPPER(Table1[[#This Row],[Venue]])</f>
        <v>AWAY</v>
      </c>
    </row>
    <row r="1518" spans="1:16" hidden="1" x14ac:dyDescent="0.45">
      <c r="A1518">
        <v>40000965</v>
      </c>
      <c r="B1518" t="s">
        <v>345</v>
      </c>
      <c r="C1518">
        <v>44898</v>
      </c>
      <c r="D1518">
        <v>35335</v>
      </c>
      <c r="E1518">
        <v>20222023</v>
      </c>
      <c r="F1518" t="s">
        <v>17</v>
      </c>
      <c r="G1518" t="s">
        <v>115</v>
      </c>
      <c r="H1518">
        <v>28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 t="s">
        <v>40</v>
      </c>
      <c r="P1518" t="str">
        <f>UPPER(Table1[[#This Row],[Venue]])</f>
        <v>AWAY</v>
      </c>
    </row>
    <row r="1519" spans="1:16" hidden="1" x14ac:dyDescent="0.45">
      <c r="A1519">
        <v>40000965</v>
      </c>
      <c r="B1519" t="s">
        <v>345</v>
      </c>
      <c r="C1519">
        <v>44898</v>
      </c>
      <c r="D1519">
        <v>35335</v>
      </c>
      <c r="E1519">
        <v>20222023</v>
      </c>
      <c r="F1519" t="s">
        <v>17</v>
      </c>
      <c r="G1519" t="s">
        <v>165</v>
      </c>
      <c r="H1519">
        <v>44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 t="s">
        <v>40</v>
      </c>
      <c r="P1519" t="str">
        <f>UPPER(Table1[[#This Row],[Venue]])</f>
        <v>AWAY</v>
      </c>
    </row>
    <row r="1520" spans="1:16" hidden="1" x14ac:dyDescent="0.45">
      <c r="A1520">
        <v>40000965</v>
      </c>
      <c r="B1520" t="s">
        <v>345</v>
      </c>
      <c r="C1520">
        <v>44898</v>
      </c>
      <c r="D1520">
        <v>35335</v>
      </c>
      <c r="E1520">
        <v>20222023</v>
      </c>
      <c r="F1520" t="s">
        <v>17</v>
      </c>
      <c r="G1520" t="s">
        <v>117</v>
      </c>
      <c r="H1520">
        <v>49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2</v>
      </c>
      <c r="O1520" t="s">
        <v>40</v>
      </c>
      <c r="P1520" t="str">
        <f>UPPER(Table1[[#This Row],[Venue]])</f>
        <v>AWAY</v>
      </c>
    </row>
    <row r="1521" spans="1:16" hidden="1" x14ac:dyDescent="0.45">
      <c r="A1521">
        <v>40000965</v>
      </c>
      <c r="B1521" t="s">
        <v>345</v>
      </c>
      <c r="C1521">
        <v>44898</v>
      </c>
      <c r="D1521">
        <v>35335</v>
      </c>
      <c r="E1521">
        <v>20222023</v>
      </c>
      <c r="F1521" t="s">
        <v>17</v>
      </c>
      <c r="G1521" t="s">
        <v>119</v>
      </c>
      <c r="H1521">
        <v>59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 t="s">
        <v>40</v>
      </c>
      <c r="P1521" t="str">
        <f>UPPER(Table1[[#This Row],[Venue]])</f>
        <v>AWAY</v>
      </c>
    </row>
    <row r="1522" spans="1:16" hidden="1" x14ac:dyDescent="0.45">
      <c r="A1522">
        <v>40000965</v>
      </c>
      <c r="B1522" t="s">
        <v>345</v>
      </c>
      <c r="C1522">
        <v>44898</v>
      </c>
      <c r="D1522">
        <v>35335</v>
      </c>
      <c r="E1522">
        <v>20222023</v>
      </c>
      <c r="F1522" t="s">
        <v>17</v>
      </c>
      <c r="G1522" t="s">
        <v>122</v>
      </c>
      <c r="H1522">
        <v>66</v>
      </c>
      <c r="I1522">
        <v>3</v>
      </c>
      <c r="J1522">
        <v>1</v>
      </c>
      <c r="K1522">
        <v>1</v>
      </c>
      <c r="L1522">
        <v>2</v>
      </c>
      <c r="M1522">
        <v>0</v>
      </c>
      <c r="N1522">
        <v>0</v>
      </c>
      <c r="O1522" t="s">
        <v>40</v>
      </c>
      <c r="P1522" t="str">
        <f>UPPER(Table1[[#This Row],[Venue]])</f>
        <v>AWAY</v>
      </c>
    </row>
    <row r="1523" spans="1:16" hidden="1" x14ac:dyDescent="0.45">
      <c r="A1523">
        <v>40000965</v>
      </c>
      <c r="B1523" t="s">
        <v>345</v>
      </c>
      <c r="C1523">
        <v>44898</v>
      </c>
      <c r="D1523">
        <v>35335</v>
      </c>
      <c r="E1523">
        <v>20222023</v>
      </c>
      <c r="F1523" t="s">
        <v>17</v>
      </c>
      <c r="G1523" t="s">
        <v>124</v>
      </c>
      <c r="H1523">
        <v>97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0</v>
      </c>
      <c r="O1523" t="s">
        <v>40</v>
      </c>
      <c r="P1523" t="str">
        <f>UPPER(Table1[[#This Row],[Venue]])</f>
        <v>AWAY</v>
      </c>
    </row>
    <row r="1524" spans="1:16" hidden="1" x14ac:dyDescent="0.45">
      <c r="A1524">
        <v>40001610</v>
      </c>
      <c r="B1524" t="s">
        <v>347</v>
      </c>
      <c r="C1524">
        <v>44898</v>
      </c>
      <c r="D1524">
        <v>35980</v>
      </c>
      <c r="E1524">
        <v>20222023</v>
      </c>
      <c r="F1524" t="s">
        <v>17</v>
      </c>
      <c r="G1524" t="s">
        <v>150</v>
      </c>
      <c r="H1524">
        <v>6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 t="s">
        <v>19</v>
      </c>
      <c r="P1524" t="str">
        <f>UPPER(Table1[[#This Row],[Venue]])</f>
        <v>HOME</v>
      </c>
    </row>
    <row r="1525" spans="1:16" hidden="1" x14ac:dyDescent="0.45">
      <c r="A1525">
        <v>40001610</v>
      </c>
      <c r="B1525" t="s">
        <v>347</v>
      </c>
      <c r="C1525">
        <v>44898</v>
      </c>
      <c r="D1525">
        <v>35980</v>
      </c>
      <c r="E1525">
        <v>20222023</v>
      </c>
      <c r="F1525" t="s">
        <v>17</v>
      </c>
      <c r="G1525" t="s">
        <v>151</v>
      </c>
      <c r="H1525">
        <v>8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 t="s">
        <v>19</v>
      </c>
      <c r="P1525" t="str">
        <f>UPPER(Table1[[#This Row],[Venue]])</f>
        <v>HOME</v>
      </c>
    </row>
    <row r="1526" spans="1:16" hidden="1" x14ac:dyDescent="0.45">
      <c r="A1526">
        <v>40001610</v>
      </c>
      <c r="B1526" t="s">
        <v>347</v>
      </c>
      <c r="C1526">
        <v>44898</v>
      </c>
      <c r="D1526">
        <v>35980</v>
      </c>
      <c r="E1526">
        <v>20222023</v>
      </c>
      <c r="F1526" t="s">
        <v>17</v>
      </c>
      <c r="G1526" t="s">
        <v>184</v>
      </c>
      <c r="H1526">
        <v>9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 t="s">
        <v>19</v>
      </c>
      <c r="P1526" t="str">
        <f>UPPER(Table1[[#This Row],[Venue]])</f>
        <v>HOME</v>
      </c>
    </row>
    <row r="1527" spans="1:16" hidden="1" x14ac:dyDescent="0.45">
      <c r="A1527">
        <v>40001610</v>
      </c>
      <c r="B1527" t="s">
        <v>347</v>
      </c>
      <c r="C1527">
        <v>44898</v>
      </c>
      <c r="D1527">
        <v>35980</v>
      </c>
      <c r="E1527">
        <v>20222023</v>
      </c>
      <c r="F1527" t="s">
        <v>17</v>
      </c>
      <c r="G1527" t="s">
        <v>153</v>
      </c>
      <c r="H1527">
        <v>15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2</v>
      </c>
      <c r="O1527" t="s">
        <v>19</v>
      </c>
      <c r="P1527" t="str">
        <f>UPPER(Table1[[#This Row],[Venue]])</f>
        <v>HOME</v>
      </c>
    </row>
    <row r="1528" spans="1:16" hidden="1" x14ac:dyDescent="0.45">
      <c r="A1528">
        <v>40001610</v>
      </c>
      <c r="B1528" t="s">
        <v>347</v>
      </c>
      <c r="C1528">
        <v>44898</v>
      </c>
      <c r="D1528">
        <v>35980</v>
      </c>
      <c r="E1528">
        <v>20222023</v>
      </c>
      <c r="F1528" t="s">
        <v>17</v>
      </c>
      <c r="G1528" t="s">
        <v>294</v>
      </c>
      <c r="H1528">
        <v>18</v>
      </c>
      <c r="I1528">
        <v>1</v>
      </c>
      <c r="J1528">
        <v>1</v>
      </c>
      <c r="K1528">
        <v>1</v>
      </c>
      <c r="L1528">
        <v>0</v>
      </c>
      <c r="M1528">
        <v>0</v>
      </c>
      <c r="N1528">
        <v>0</v>
      </c>
      <c r="O1528" t="s">
        <v>19</v>
      </c>
      <c r="P1528" t="str">
        <f>UPPER(Table1[[#This Row],[Venue]])</f>
        <v>HOME</v>
      </c>
    </row>
    <row r="1529" spans="1:16" hidden="1" x14ac:dyDescent="0.45">
      <c r="A1529">
        <v>40001610</v>
      </c>
      <c r="B1529" t="s">
        <v>347</v>
      </c>
      <c r="C1529">
        <v>44898</v>
      </c>
      <c r="D1529">
        <v>35980</v>
      </c>
      <c r="E1529">
        <v>20222023</v>
      </c>
      <c r="F1529" t="s">
        <v>17</v>
      </c>
      <c r="G1529" t="s">
        <v>185</v>
      </c>
      <c r="H1529">
        <v>28</v>
      </c>
      <c r="I1529">
        <v>1</v>
      </c>
      <c r="J1529">
        <v>0</v>
      </c>
      <c r="K1529">
        <v>1</v>
      </c>
      <c r="L1529">
        <v>1</v>
      </c>
      <c r="M1529">
        <v>0</v>
      </c>
      <c r="N1529">
        <v>0</v>
      </c>
      <c r="O1529" t="s">
        <v>19</v>
      </c>
      <c r="P1529" t="str">
        <f>UPPER(Table1[[#This Row],[Venue]])</f>
        <v>HOME</v>
      </c>
    </row>
    <row r="1530" spans="1:16" hidden="1" x14ac:dyDescent="0.45">
      <c r="A1530">
        <v>40001610</v>
      </c>
      <c r="B1530" t="s">
        <v>347</v>
      </c>
      <c r="C1530">
        <v>44898</v>
      </c>
      <c r="D1530">
        <v>35980</v>
      </c>
      <c r="E1530">
        <v>20222023</v>
      </c>
      <c r="F1530" t="s">
        <v>17</v>
      </c>
      <c r="G1530" t="s">
        <v>236</v>
      </c>
      <c r="H1530">
        <v>31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 t="s">
        <v>19</v>
      </c>
      <c r="P1530" t="str">
        <f>UPPER(Table1[[#This Row],[Venue]])</f>
        <v>HOME</v>
      </c>
    </row>
    <row r="1531" spans="1:16" hidden="1" x14ac:dyDescent="0.45">
      <c r="A1531">
        <v>40001610</v>
      </c>
      <c r="B1531" t="s">
        <v>347</v>
      </c>
      <c r="C1531">
        <v>44898</v>
      </c>
      <c r="D1531">
        <v>35980</v>
      </c>
      <c r="E1531">
        <v>20222023</v>
      </c>
      <c r="F1531" t="s">
        <v>17</v>
      </c>
      <c r="G1531" t="s">
        <v>332</v>
      </c>
      <c r="H1531">
        <v>38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 t="s">
        <v>19</v>
      </c>
      <c r="P1531" t="str">
        <f>UPPER(Table1[[#This Row],[Venue]])</f>
        <v>HOME</v>
      </c>
    </row>
    <row r="1532" spans="1:16" hidden="1" x14ac:dyDescent="0.45">
      <c r="A1532">
        <v>40001610</v>
      </c>
      <c r="B1532" t="s">
        <v>347</v>
      </c>
      <c r="C1532">
        <v>44898</v>
      </c>
      <c r="D1532">
        <v>35980</v>
      </c>
      <c r="E1532">
        <v>20222023</v>
      </c>
      <c r="F1532" t="s">
        <v>17</v>
      </c>
      <c r="G1532" t="s">
        <v>155</v>
      </c>
      <c r="H1532">
        <v>62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 t="s">
        <v>19</v>
      </c>
      <c r="P1532" t="str">
        <f>UPPER(Table1[[#This Row],[Venue]])</f>
        <v>HOME</v>
      </c>
    </row>
    <row r="1533" spans="1:16" hidden="1" x14ac:dyDescent="0.45">
      <c r="A1533">
        <v>40001610</v>
      </c>
      <c r="B1533" t="s">
        <v>347</v>
      </c>
      <c r="C1533">
        <v>44898</v>
      </c>
      <c r="D1533">
        <v>35980</v>
      </c>
      <c r="E1533">
        <v>20222023</v>
      </c>
      <c r="F1533" t="s">
        <v>17</v>
      </c>
      <c r="G1533" t="s">
        <v>156</v>
      </c>
      <c r="H1533">
        <v>66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 t="s">
        <v>19</v>
      </c>
      <c r="P1533" t="str">
        <f>UPPER(Table1[[#This Row],[Venue]])</f>
        <v>HOME</v>
      </c>
    </row>
    <row r="1534" spans="1:16" hidden="1" x14ac:dyDescent="0.45">
      <c r="A1534">
        <v>40001610</v>
      </c>
      <c r="B1534" t="s">
        <v>347</v>
      </c>
      <c r="C1534">
        <v>44898</v>
      </c>
      <c r="D1534">
        <v>35980</v>
      </c>
      <c r="E1534">
        <v>20222023</v>
      </c>
      <c r="F1534" t="s">
        <v>17</v>
      </c>
      <c r="G1534" t="s">
        <v>188</v>
      </c>
      <c r="H1534">
        <v>72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 t="s">
        <v>19</v>
      </c>
      <c r="P1534" t="str">
        <f>UPPER(Table1[[#This Row],[Venue]])</f>
        <v>HOME</v>
      </c>
    </row>
    <row r="1535" spans="1:16" hidden="1" x14ac:dyDescent="0.45">
      <c r="A1535">
        <v>40001610</v>
      </c>
      <c r="B1535" t="s">
        <v>347</v>
      </c>
      <c r="C1535">
        <v>44898</v>
      </c>
      <c r="D1535">
        <v>35980</v>
      </c>
      <c r="E1535">
        <v>20222023</v>
      </c>
      <c r="F1535" t="s">
        <v>17</v>
      </c>
      <c r="G1535" t="s">
        <v>157</v>
      </c>
      <c r="H1535">
        <v>77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 t="s">
        <v>19</v>
      </c>
      <c r="P1535" t="str">
        <f>UPPER(Table1[[#This Row],[Venue]])</f>
        <v>HOME</v>
      </c>
    </row>
    <row r="1536" spans="1:16" hidden="1" x14ac:dyDescent="0.45">
      <c r="A1536">
        <v>40001610</v>
      </c>
      <c r="B1536" t="s">
        <v>347</v>
      </c>
      <c r="C1536">
        <v>44898</v>
      </c>
      <c r="D1536">
        <v>35980</v>
      </c>
      <c r="E1536">
        <v>20222023</v>
      </c>
      <c r="F1536" t="s">
        <v>17</v>
      </c>
      <c r="G1536" t="s">
        <v>158</v>
      </c>
      <c r="H1536">
        <v>88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 t="s">
        <v>19</v>
      </c>
      <c r="P1536" t="str">
        <f>UPPER(Table1[[#This Row],[Venue]])</f>
        <v>HOME</v>
      </c>
    </row>
    <row r="1537" spans="1:16" hidden="1" x14ac:dyDescent="0.45">
      <c r="A1537">
        <v>40001610</v>
      </c>
      <c r="B1537" t="s">
        <v>347</v>
      </c>
      <c r="C1537">
        <v>44898</v>
      </c>
      <c r="D1537">
        <v>35980</v>
      </c>
      <c r="E1537">
        <v>20222023</v>
      </c>
      <c r="F1537" t="s">
        <v>17</v>
      </c>
      <c r="G1537" t="s">
        <v>130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 t="s">
        <v>40</v>
      </c>
      <c r="P1537" t="str">
        <f>UPPER(Table1[[#This Row],[Venue]])</f>
        <v>AWAY</v>
      </c>
    </row>
    <row r="1538" spans="1:16" hidden="1" x14ac:dyDescent="0.45">
      <c r="A1538">
        <v>40001610</v>
      </c>
      <c r="B1538" t="s">
        <v>347</v>
      </c>
      <c r="C1538">
        <v>44898</v>
      </c>
      <c r="D1538">
        <v>35980</v>
      </c>
      <c r="E1538">
        <v>20222023</v>
      </c>
      <c r="F1538" t="s">
        <v>17</v>
      </c>
      <c r="G1538" t="s">
        <v>131</v>
      </c>
      <c r="H1538">
        <v>3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 t="s">
        <v>40</v>
      </c>
      <c r="P1538" t="str">
        <f>UPPER(Table1[[#This Row],[Venue]])</f>
        <v>AWAY</v>
      </c>
    </row>
    <row r="1539" spans="1:16" hidden="1" x14ac:dyDescent="0.45">
      <c r="A1539">
        <v>40001610</v>
      </c>
      <c r="B1539" t="s">
        <v>347</v>
      </c>
      <c r="C1539">
        <v>44898</v>
      </c>
      <c r="D1539">
        <v>35980</v>
      </c>
      <c r="E1539">
        <v>20222023</v>
      </c>
      <c r="F1539" t="s">
        <v>17</v>
      </c>
      <c r="G1539" t="s">
        <v>334</v>
      </c>
      <c r="H1539">
        <v>6</v>
      </c>
      <c r="I1539">
        <v>6</v>
      </c>
      <c r="J1539">
        <v>2</v>
      </c>
      <c r="K1539">
        <v>1</v>
      </c>
      <c r="L1539">
        <v>4</v>
      </c>
      <c r="M1539">
        <v>0</v>
      </c>
      <c r="N1539">
        <v>0</v>
      </c>
      <c r="O1539" t="s">
        <v>40</v>
      </c>
      <c r="P1539" t="str">
        <f>UPPER(Table1[[#This Row],[Venue]])</f>
        <v>AWAY</v>
      </c>
    </row>
    <row r="1540" spans="1:16" hidden="1" x14ac:dyDescent="0.45">
      <c r="A1540">
        <v>40001610</v>
      </c>
      <c r="B1540" t="s">
        <v>347</v>
      </c>
      <c r="C1540">
        <v>44898</v>
      </c>
      <c r="D1540">
        <v>35980</v>
      </c>
      <c r="E1540">
        <v>20222023</v>
      </c>
      <c r="F1540" t="s">
        <v>17</v>
      </c>
      <c r="G1540" t="s">
        <v>348</v>
      </c>
      <c r="H1540">
        <v>7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 t="s">
        <v>40</v>
      </c>
      <c r="P1540" t="str">
        <f>UPPER(Table1[[#This Row],[Venue]])</f>
        <v>AWAY</v>
      </c>
    </row>
    <row r="1541" spans="1:16" hidden="1" x14ac:dyDescent="0.45">
      <c r="A1541">
        <v>40001610</v>
      </c>
      <c r="B1541" t="s">
        <v>347</v>
      </c>
      <c r="C1541">
        <v>44898</v>
      </c>
      <c r="D1541">
        <v>35980</v>
      </c>
      <c r="E1541">
        <v>20222023</v>
      </c>
      <c r="F1541" t="s">
        <v>17</v>
      </c>
      <c r="G1541" t="s">
        <v>264</v>
      </c>
      <c r="H1541">
        <v>10</v>
      </c>
      <c r="I1541">
        <v>6</v>
      </c>
      <c r="J1541">
        <v>2</v>
      </c>
      <c r="K1541">
        <v>1</v>
      </c>
      <c r="L1541">
        <v>4</v>
      </c>
      <c r="M1541">
        <v>0</v>
      </c>
      <c r="N1541">
        <v>0</v>
      </c>
      <c r="O1541" t="s">
        <v>40</v>
      </c>
      <c r="P1541" t="str">
        <f>UPPER(Table1[[#This Row],[Venue]])</f>
        <v>AWAY</v>
      </c>
    </row>
    <row r="1542" spans="1:16" hidden="1" x14ac:dyDescent="0.45">
      <c r="A1542">
        <v>40001610</v>
      </c>
      <c r="B1542" t="s">
        <v>347</v>
      </c>
      <c r="C1542">
        <v>44898</v>
      </c>
      <c r="D1542">
        <v>35980</v>
      </c>
      <c r="E1542">
        <v>20222023</v>
      </c>
      <c r="F1542" t="s">
        <v>17</v>
      </c>
      <c r="G1542" t="s">
        <v>265</v>
      </c>
      <c r="H1542">
        <v>14</v>
      </c>
      <c r="I1542">
        <v>2</v>
      </c>
      <c r="J1542">
        <v>1</v>
      </c>
      <c r="K1542">
        <v>1</v>
      </c>
      <c r="L1542">
        <v>1</v>
      </c>
      <c r="M1542">
        <v>0</v>
      </c>
      <c r="N1542">
        <v>0</v>
      </c>
      <c r="O1542" t="s">
        <v>40</v>
      </c>
      <c r="P1542" t="str">
        <f>UPPER(Table1[[#This Row],[Venue]])</f>
        <v>AWAY</v>
      </c>
    </row>
    <row r="1543" spans="1:16" hidden="1" x14ac:dyDescent="0.45">
      <c r="A1543">
        <v>40001610</v>
      </c>
      <c r="B1543" t="s">
        <v>347</v>
      </c>
      <c r="C1543">
        <v>44898</v>
      </c>
      <c r="D1543">
        <v>35980</v>
      </c>
      <c r="E1543">
        <v>20222023</v>
      </c>
      <c r="F1543" t="s">
        <v>17</v>
      </c>
      <c r="G1543" t="s">
        <v>134</v>
      </c>
      <c r="H1543">
        <v>15</v>
      </c>
      <c r="I1543">
        <v>3</v>
      </c>
      <c r="J1543">
        <v>2</v>
      </c>
      <c r="K1543">
        <v>1</v>
      </c>
      <c r="L1543">
        <v>1</v>
      </c>
      <c r="M1543">
        <v>0</v>
      </c>
      <c r="N1543">
        <v>2</v>
      </c>
      <c r="O1543" t="s">
        <v>40</v>
      </c>
      <c r="P1543" t="str">
        <f>UPPER(Table1[[#This Row],[Venue]])</f>
        <v>AWAY</v>
      </c>
    </row>
    <row r="1544" spans="1:16" hidden="1" x14ac:dyDescent="0.45">
      <c r="A1544">
        <v>40001610</v>
      </c>
      <c r="B1544" t="s">
        <v>347</v>
      </c>
      <c r="C1544">
        <v>44898</v>
      </c>
      <c r="D1544">
        <v>35980</v>
      </c>
      <c r="E1544">
        <v>20222023</v>
      </c>
      <c r="F1544" t="s">
        <v>17</v>
      </c>
      <c r="G1544" t="s">
        <v>136</v>
      </c>
      <c r="H1544">
        <v>17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 t="s">
        <v>40</v>
      </c>
      <c r="P1544" t="str">
        <f>UPPER(Table1[[#This Row],[Venue]])</f>
        <v>AWAY</v>
      </c>
    </row>
    <row r="1545" spans="1:16" hidden="1" x14ac:dyDescent="0.45">
      <c r="A1545">
        <v>40001610</v>
      </c>
      <c r="B1545" t="s">
        <v>347</v>
      </c>
      <c r="C1545">
        <v>44898</v>
      </c>
      <c r="D1545">
        <v>35980</v>
      </c>
      <c r="E1545">
        <v>20222023</v>
      </c>
      <c r="F1545" t="s">
        <v>17</v>
      </c>
      <c r="G1545" t="s">
        <v>137</v>
      </c>
      <c r="H1545">
        <v>22</v>
      </c>
      <c r="I1545">
        <v>1</v>
      </c>
      <c r="J1545">
        <v>1</v>
      </c>
      <c r="K1545">
        <v>1</v>
      </c>
      <c r="L1545">
        <v>0</v>
      </c>
      <c r="M1545">
        <v>0</v>
      </c>
      <c r="N1545">
        <v>0</v>
      </c>
      <c r="O1545" t="s">
        <v>40</v>
      </c>
      <c r="P1545" t="str">
        <f>UPPER(Table1[[#This Row],[Venue]])</f>
        <v>AWAY</v>
      </c>
    </row>
    <row r="1546" spans="1:16" hidden="1" x14ac:dyDescent="0.45">
      <c r="A1546">
        <v>40001610</v>
      </c>
      <c r="B1546" t="s">
        <v>347</v>
      </c>
      <c r="C1546">
        <v>44898</v>
      </c>
      <c r="D1546">
        <v>35980</v>
      </c>
      <c r="E1546">
        <v>20222023</v>
      </c>
      <c r="F1546" t="s">
        <v>17</v>
      </c>
      <c r="G1546" t="s">
        <v>349</v>
      </c>
      <c r="H1546">
        <v>25</v>
      </c>
      <c r="I1546">
        <v>3</v>
      </c>
      <c r="J1546">
        <v>2</v>
      </c>
      <c r="K1546">
        <v>1</v>
      </c>
      <c r="L1546">
        <v>1</v>
      </c>
      <c r="M1546">
        <v>0</v>
      </c>
      <c r="N1546">
        <v>2</v>
      </c>
      <c r="O1546" t="s">
        <v>40</v>
      </c>
      <c r="P1546" t="str">
        <f>UPPER(Table1[[#This Row],[Venue]])</f>
        <v>AWAY</v>
      </c>
    </row>
    <row r="1547" spans="1:16" hidden="1" x14ac:dyDescent="0.45">
      <c r="A1547">
        <v>40001610</v>
      </c>
      <c r="B1547" t="s">
        <v>347</v>
      </c>
      <c r="C1547">
        <v>44898</v>
      </c>
      <c r="D1547">
        <v>35980</v>
      </c>
      <c r="E1547">
        <v>20222023</v>
      </c>
      <c r="F1547" t="s">
        <v>17</v>
      </c>
      <c r="G1547" t="s">
        <v>139</v>
      </c>
      <c r="H1547">
        <v>27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2</v>
      </c>
      <c r="O1547" t="s">
        <v>40</v>
      </c>
      <c r="P1547" t="str">
        <f>UPPER(Table1[[#This Row],[Venue]])</f>
        <v>AWAY</v>
      </c>
    </row>
    <row r="1548" spans="1:16" hidden="1" x14ac:dyDescent="0.45">
      <c r="A1548">
        <v>40001610</v>
      </c>
      <c r="B1548" t="s">
        <v>347</v>
      </c>
      <c r="C1548">
        <v>44898</v>
      </c>
      <c r="D1548">
        <v>35980</v>
      </c>
      <c r="E1548">
        <v>20222023</v>
      </c>
      <c r="F1548" t="s">
        <v>17</v>
      </c>
      <c r="G1548" t="s">
        <v>266</v>
      </c>
      <c r="H1548">
        <v>31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 t="s">
        <v>40</v>
      </c>
      <c r="P1548" t="str">
        <f>UPPER(Table1[[#This Row],[Venue]])</f>
        <v>AWAY</v>
      </c>
    </row>
    <row r="1549" spans="1:16" hidden="1" x14ac:dyDescent="0.45">
      <c r="A1549">
        <v>40001610</v>
      </c>
      <c r="B1549" t="s">
        <v>347</v>
      </c>
      <c r="C1549">
        <v>44898</v>
      </c>
      <c r="D1549">
        <v>35980</v>
      </c>
      <c r="E1549">
        <v>20222023</v>
      </c>
      <c r="F1549" t="s">
        <v>17</v>
      </c>
      <c r="G1549" t="s">
        <v>140</v>
      </c>
      <c r="H1549">
        <v>60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0</v>
      </c>
      <c r="O1549" t="s">
        <v>40</v>
      </c>
      <c r="P1549" t="str">
        <f>UPPER(Table1[[#This Row],[Venue]])</f>
        <v>AWAY</v>
      </c>
    </row>
    <row r="1550" spans="1:16" hidden="1" x14ac:dyDescent="0.45">
      <c r="A1550">
        <v>40001610</v>
      </c>
      <c r="B1550" t="s">
        <v>347</v>
      </c>
      <c r="C1550">
        <v>44898</v>
      </c>
      <c r="D1550">
        <v>35980</v>
      </c>
      <c r="E1550">
        <v>20222023</v>
      </c>
      <c r="F1550" t="s">
        <v>17</v>
      </c>
      <c r="G1550" t="s">
        <v>143</v>
      </c>
      <c r="H1550">
        <v>71</v>
      </c>
      <c r="I1550">
        <v>4</v>
      </c>
      <c r="J1550">
        <v>1</v>
      </c>
      <c r="K1550">
        <v>1</v>
      </c>
      <c r="L1550">
        <v>3</v>
      </c>
      <c r="M1550">
        <v>0</v>
      </c>
      <c r="N1550">
        <v>0</v>
      </c>
      <c r="O1550" t="s">
        <v>40</v>
      </c>
      <c r="P1550" t="str">
        <f>UPPER(Table1[[#This Row],[Venue]])</f>
        <v>AWAY</v>
      </c>
    </row>
    <row r="1551" spans="1:16" hidden="1" x14ac:dyDescent="0.45">
      <c r="A1551">
        <v>40001610</v>
      </c>
      <c r="B1551" t="s">
        <v>347</v>
      </c>
      <c r="C1551">
        <v>44898</v>
      </c>
      <c r="D1551">
        <v>35980</v>
      </c>
      <c r="E1551">
        <v>20222023</v>
      </c>
      <c r="F1551" t="s">
        <v>17</v>
      </c>
      <c r="G1551" t="s">
        <v>144</v>
      </c>
      <c r="H1551">
        <v>81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 t="s">
        <v>40</v>
      </c>
      <c r="P1551" t="str">
        <f>UPPER(Table1[[#This Row],[Venue]])</f>
        <v>AWAY</v>
      </c>
    </row>
    <row r="1552" spans="1:16" hidden="1" x14ac:dyDescent="0.45">
      <c r="A1552">
        <v>40001610</v>
      </c>
      <c r="B1552" t="s">
        <v>347</v>
      </c>
      <c r="C1552">
        <v>44898</v>
      </c>
      <c r="D1552">
        <v>35980</v>
      </c>
      <c r="E1552">
        <v>20222023</v>
      </c>
      <c r="F1552" t="s">
        <v>17</v>
      </c>
      <c r="G1552" t="s">
        <v>147</v>
      </c>
      <c r="H1552">
        <v>92</v>
      </c>
      <c r="I1552">
        <v>3</v>
      </c>
      <c r="J1552">
        <v>1</v>
      </c>
      <c r="K1552">
        <v>1</v>
      </c>
      <c r="L1552">
        <v>2</v>
      </c>
      <c r="M1552">
        <v>0</v>
      </c>
      <c r="N1552">
        <v>0</v>
      </c>
      <c r="O1552" t="s">
        <v>40</v>
      </c>
      <c r="P1552" t="str">
        <f>UPPER(Table1[[#This Row],[Venue]])</f>
        <v>AWAY</v>
      </c>
    </row>
    <row r="1553" spans="1:16" hidden="1" x14ac:dyDescent="0.45">
      <c r="A1553">
        <v>40001610</v>
      </c>
      <c r="B1553" t="s">
        <v>347</v>
      </c>
      <c r="C1553">
        <v>44898</v>
      </c>
      <c r="D1553">
        <v>35980</v>
      </c>
      <c r="E1553">
        <v>20222023</v>
      </c>
      <c r="F1553" t="s">
        <v>17</v>
      </c>
      <c r="G1553" t="s">
        <v>148</v>
      </c>
      <c r="H1553">
        <v>95</v>
      </c>
      <c r="I1553">
        <v>1</v>
      </c>
      <c r="J1553">
        <v>0</v>
      </c>
      <c r="K1553">
        <v>1</v>
      </c>
      <c r="L1553">
        <v>1</v>
      </c>
      <c r="M1553">
        <v>0</v>
      </c>
      <c r="N1553">
        <v>0</v>
      </c>
      <c r="O1553" t="s">
        <v>40</v>
      </c>
      <c r="P1553" t="str">
        <f>UPPER(Table1[[#This Row],[Venue]])</f>
        <v>AWAY</v>
      </c>
    </row>
    <row r="1554" spans="1:16" hidden="1" x14ac:dyDescent="0.45">
      <c r="A1554">
        <v>40001610</v>
      </c>
      <c r="B1554" t="s">
        <v>347</v>
      </c>
      <c r="C1554">
        <v>44898</v>
      </c>
      <c r="D1554">
        <v>35980</v>
      </c>
      <c r="E1554">
        <v>20222023</v>
      </c>
      <c r="F1554" t="s">
        <v>17</v>
      </c>
      <c r="G1554" t="s">
        <v>149</v>
      </c>
      <c r="H1554">
        <v>98</v>
      </c>
      <c r="I1554">
        <v>4</v>
      </c>
      <c r="J1554">
        <v>3</v>
      </c>
      <c r="K1554">
        <v>1</v>
      </c>
      <c r="L1554">
        <v>1</v>
      </c>
      <c r="M1554">
        <v>0</v>
      </c>
      <c r="N1554">
        <v>0</v>
      </c>
      <c r="O1554" t="s">
        <v>40</v>
      </c>
      <c r="P1554" t="str">
        <f>UPPER(Table1[[#This Row],[Venue]])</f>
        <v>AWAY</v>
      </c>
    </row>
    <row r="1555" spans="1:16" hidden="1" x14ac:dyDescent="0.45">
      <c r="A1555">
        <v>40000966</v>
      </c>
      <c r="B1555" t="s">
        <v>350</v>
      </c>
      <c r="C1555">
        <v>44899</v>
      </c>
      <c r="D1555">
        <v>35336</v>
      </c>
      <c r="E1555">
        <v>20222023</v>
      </c>
      <c r="F1555" t="s">
        <v>17</v>
      </c>
      <c r="G1555" t="s">
        <v>77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 t="s">
        <v>19</v>
      </c>
      <c r="P1555" t="str">
        <f>UPPER(Table1[[#This Row],[Venue]])</f>
        <v>HOME</v>
      </c>
    </row>
    <row r="1556" spans="1:16" hidden="1" x14ac:dyDescent="0.45">
      <c r="A1556">
        <v>40000966</v>
      </c>
      <c r="B1556" t="s">
        <v>350</v>
      </c>
      <c r="C1556">
        <v>44899</v>
      </c>
      <c r="D1556">
        <v>35336</v>
      </c>
      <c r="E1556">
        <v>20222023</v>
      </c>
      <c r="F1556" t="s">
        <v>17</v>
      </c>
      <c r="G1556" t="s">
        <v>161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 t="s">
        <v>19</v>
      </c>
      <c r="P1556" t="str">
        <f>UPPER(Table1[[#This Row],[Venue]])</f>
        <v>HOME</v>
      </c>
    </row>
    <row r="1557" spans="1:16" hidden="1" x14ac:dyDescent="0.45">
      <c r="A1557">
        <v>40000966</v>
      </c>
      <c r="B1557" t="s">
        <v>350</v>
      </c>
      <c r="C1557">
        <v>44899</v>
      </c>
      <c r="D1557">
        <v>35336</v>
      </c>
      <c r="E1557">
        <v>20222023</v>
      </c>
      <c r="F1557" t="s">
        <v>17</v>
      </c>
      <c r="G1557" t="s">
        <v>307</v>
      </c>
      <c r="H1557">
        <v>7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 t="s">
        <v>19</v>
      </c>
      <c r="P1557" t="str">
        <f>UPPER(Table1[[#This Row],[Venue]])</f>
        <v>HOME</v>
      </c>
    </row>
    <row r="1558" spans="1:16" hidden="1" x14ac:dyDescent="0.45">
      <c r="A1558">
        <v>40000966</v>
      </c>
      <c r="B1558" t="s">
        <v>350</v>
      </c>
      <c r="C1558">
        <v>44899</v>
      </c>
      <c r="D1558">
        <v>35336</v>
      </c>
      <c r="E1558">
        <v>20222023</v>
      </c>
      <c r="F1558" t="s">
        <v>17</v>
      </c>
      <c r="G1558" t="s">
        <v>80</v>
      </c>
      <c r="H1558">
        <v>10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 t="s">
        <v>19</v>
      </c>
      <c r="P1558" t="str">
        <f>UPPER(Table1[[#This Row],[Venue]])</f>
        <v>HOME</v>
      </c>
    </row>
    <row r="1559" spans="1:16" hidden="1" x14ac:dyDescent="0.45">
      <c r="A1559">
        <v>40000966</v>
      </c>
      <c r="B1559" t="s">
        <v>350</v>
      </c>
      <c r="C1559">
        <v>44899</v>
      </c>
      <c r="D1559">
        <v>35336</v>
      </c>
      <c r="E1559">
        <v>20222023</v>
      </c>
      <c r="F1559" t="s">
        <v>17</v>
      </c>
      <c r="G1559" t="s">
        <v>91</v>
      </c>
      <c r="H1559">
        <v>11</v>
      </c>
      <c r="I1559">
        <v>1</v>
      </c>
      <c r="J1559">
        <v>0</v>
      </c>
      <c r="K1559">
        <v>1</v>
      </c>
      <c r="L1559">
        <v>1</v>
      </c>
      <c r="M1559">
        <v>0</v>
      </c>
      <c r="N1559">
        <v>0</v>
      </c>
      <c r="O1559" t="s">
        <v>19</v>
      </c>
      <c r="P1559" t="str">
        <f>UPPER(Table1[[#This Row],[Venue]])</f>
        <v>HOME</v>
      </c>
    </row>
    <row r="1560" spans="1:16" hidden="1" x14ac:dyDescent="0.45">
      <c r="A1560">
        <v>40000966</v>
      </c>
      <c r="B1560" t="s">
        <v>350</v>
      </c>
      <c r="C1560">
        <v>44899</v>
      </c>
      <c r="D1560">
        <v>35336</v>
      </c>
      <c r="E1560">
        <v>20222023</v>
      </c>
      <c r="F1560" t="s">
        <v>17</v>
      </c>
      <c r="G1560" t="s">
        <v>81</v>
      </c>
      <c r="H1560">
        <v>13</v>
      </c>
      <c r="I1560">
        <v>1</v>
      </c>
      <c r="J1560">
        <v>0</v>
      </c>
      <c r="K1560">
        <v>1</v>
      </c>
      <c r="L1560">
        <v>1</v>
      </c>
      <c r="M1560">
        <v>0</v>
      </c>
      <c r="N1560">
        <v>0</v>
      </c>
      <c r="O1560" t="s">
        <v>19</v>
      </c>
      <c r="P1560" t="str">
        <f>UPPER(Table1[[#This Row],[Venue]])</f>
        <v>HOME</v>
      </c>
    </row>
    <row r="1561" spans="1:16" hidden="1" x14ac:dyDescent="0.45">
      <c r="A1561">
        <v>40000966</v>
      </c>
      <c r="B1561" t="s">
        <v>350</v>
      </c>
      <c r="C1561">
        <v>44899</v>
      </c>
      <c r="D1561">
        <v>35336</v>
      </c>
      <c r="E1561">
        <v>20222023</v>
      </c>
      <c r="F1561" t="s">
        <v>17</v>
      </c>
      <c r="G1561" t="s">
        <v>82</v>
      </c>
      <c r="H1561">
        <v>15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 t="s">
        <v>19</v>
      </c>
      <c r="P1561" t="str">
        <f>UPPER(Table1[[#This Row],[Venue]])</f>
        <v>HOME</v>
      </c>
    </row>
    <row r="1562" spans="1:16" hidden="1" x14ac:dyDescent="0.45">
      <c r="A1562">
        <v>40000966</v>
      </c>
      <c r="B1562" t="s">
        <v>350</v>
      </c>
      <c r="C1562">
        <v>44899</v>
      </c>
      <c r="D1562">
        <v>35336</v>
      </c>
      <c r="E1562">
        <v>20222023</v>
      </c>
      <c r="F1562" t="s">
        <v>17</v>
      </c>
      <c r="G1562" t="s">
        <v>83</v>
      </c>
      <c r="H1562">
        <v>17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2</v>
      </c>
      <c r="O1562" t="s">
        <v>19</v>
      </c>
      <c r="P1562" t="str">
        <f>UPPER(Table1[[#This Row],[Venue]])</f>
        <v>HOME</v>
      </c>
    </row>
    <row r="1563" spans="1:16" hidden="1" x14ac:dyDescent="0.45">
      <c r="A1563">
        <v>40000966</v>
      </c>
      <c r="B1563" t="s">
        <v>350</v>
      </c>
      <c r="C1563">
        <v>44899</v>
      </c>
      <c r="D1563">
        <v>35336</v>
      </c>
      <c r="E1563">
        <v>20222023</v>
      </c>
      <c r="F1563" t="s">
        <v>17</v>
      </c>
      <c r="G1563" t="s">
        <v>84</v>
      </c>
      <c r="H1563">
        <v>18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 t="s">
        <v>19</v>
      </c>
      <c r="P1563" t="str">
        <f>UPPER(Table1[[#This Row],[Venue]])</f>
        <v>HOME</v>
      </c>
    </row>
    <row r="1564" spans="1:16" hidden="1" x14ac:dyDescent="0.45">
      <c r="A1564">
        <v>40000966</v>
      </c>
      <c r="B1564" t="s">
        <v>350</v>
      </c>
      <c r="C1564">
        <v>44899</v>
      </c>
      <c r="D1564">
        <v>35336</v>
      </c>
      <c r="E1564">
        <v>20222023</v>
      </c>
      <c r="F1564" t="s">
        <v>17</v>
      </c>
      <c r="G1564" t="s">
        <v>86</v>
      </c>
      <c r="H1564">
        <v>25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0</v>
      </c>
      <c r="O1564" t="s">
        <v>19</v>
      </c>
      <c r="P1564" t="str">
        <f>UPPER(Table1[[#This Row],[Venue]])</f>
        <v>HOME</v>
      </c>
    </row>
    <row r="1565" spans="1:16" hidden="1" x14ac:dyDescent="0.45">
      <c r="A1565">
        <v>40000966</v>
      </c>
      <c r="B1565" t="s">
        <v>350</v>
      </c>
      <c r="C1565">
        <v>44899</v>
      </c>
      <c r="D1565">
        <v>35336</v>
      </c>
      <c r="E1565">
        <v>20222023</v>
      </c>
      <c r="F1565" t="s">
        <v>17</v>
      </c>
      <c r="G1565" t="s">
        <v>87</v>
      </c>
      <c r="H1565">
        <v>27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0</v>
      </c>
      <c r="O1565" t="s">
        <v>19</v>
      </c>
      <c r="P1565" t="str">
        <f>UPPER(Table1[[#This Row],[Venue]])</f>
        <v>HOME</v>
      </c>
    </row>
    <row r="1566" spans="1:16" hidden="1" x14ac:dyDescent="0.45">
      <c r="A1566">
        <v>40000966</v>
      </c>
      <c r="B1566" t="s">
        <v>350</v>
      </c>
      <c r="C1566">
        <v>44899</v>
      </c>
      <c r="D1566">
        <v>35336</v>
      </c>
      <c r="E1566">
        <v>20222023</v>
      </c>
      <c r="F1566" t="s">
        <v>17</v>
      </c>
      <c r="G1566" t="s">
        <v>88</v>
      </c>
      <c r="H1566">
        <v>30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 t="s">
        <v>19</v>
      </c>
      <c r="P1566" t="str">
        <f>UPPER(Table1[[#This Row],[Venue]])</f>
        <v>HOME</v>
      </c>
    </row>
    <row r="1567" spans="1:16" hidden="1" x14ac:dyDescent="0.45">
      <c r="A1567">
        <v>40000966</v>
      </c>
      <c r="B1567" t="s">
        <v>350</v>
      </c>
      <c r="C1567">
        <v>44899</v>
      </c>
      <c r="D1567">
        <v>35336</v>
      </c>
      <c r="E1567">
        <v>20222023</v>
      </c>
      <c r="F1567" t="s">
        <v>17</v>
      </c>
      <c r="G1567" t="s">
        <v>162</v>
      </c>
      <c r="H1567">
        <v>48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 t="s">
        <v>19</v>
      </c>
      <c r="P1567" t="str">
        <f>UPPER(Table1[[#This Row],[Venue]])</f>
        <v>HOME</v>
      </c>
    </row>
    <row r="1568" spans="1:16" hidden="1" x14ac:dyDescent="0.45">
      <c r="A1568">
        <v>40000966</v>
      </c>
      <c r="B1568" t="s">
        <v>350</v>
      </c>
      <c r="C1568">
        <v>44899</v>
      </c>
      <c r="D1568">
        <v>35336</v>
      </c>
      <c r="E1568">
        <v>20222023</v>
      </c>
      <c r="F1568" t="s">
        <v>17</v>
      </c>
      <c r="G1568" t="s">
        <v>89</v>
      </c>
      <c r="H1568">
        <v>71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 t="s">
        <v>19</v>
      </c>
      <c r="P1568" t="str">
        <f>UPPER(Table1[[#This Row],[Venue]])</f>
        <v>HOME</v>
      </c>
    </row>
    <row r="1569" spans="1:16" hidden="1" x14ac:dyDescent="0.45">
      <c r="A1569">
        <v>40000966</v>
      </c>
      <c r="B1569" t="s">
        <v>350</v>
      </c>
      <c r="C1569">
        <v>44899</v>
      </c>
      <c r="D1569">
        <v>35336</v>
      </c>
      <c r="E1569">
        <v>20222023</v>
      </c>
      <c r="F1569" t="s">
        <v>17</v>
      </c>
      <c r="G1569" t="s">
        <v>90</v>
      </c>
      <c r="H1569">
        <v>87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 t="s">
        <v>19</v>
      </c>
      <c r="P1569" t="str">
        <f>UPPER(Table1[[#This Row],[Venue]])</f>
        <v>HOME</v>
      </c>
    </row>
    <row r="1570" spans="1:16" hidden="1" x14ac:dyDescent="0.45">
      <c r="A1570">
        <v>40000966</v>
      </c>
      <c r="B1570" t="s">
        <v>350</v>
      </c>
      <c r="C1570">
        <v>44899</v>
      </c>
      <c r="D1570">
        <v>35336</v>
      </c>
      <c r="E1570">
        <v>20222023</v>
      </c>
      <c r="F1570" t="s">
        <v>17</v>
      </c>
      <c r="G1570" t="s">
        <v>92</v>
      </c>
      <c r="H1570">
        <v>96</v>
      </c>
      <c r="I1570">
        <v>1</v>
      </c>
      <c r="J1570">
        <v>1</v>
      </c>
      <c r="K1570">
        <v>1</v>
      </c>
      <c r="L1570">
        <v>0</v>
      </c>
      <c r="M1570">
        <v>0</v>
      </c>
      <c r="N1570">
        <v>0</v>
      </c>
      <c r="O1570" t="s">
        <v>19</v>
      </c>
      <c r="P1570" t="str">
        <f>UPPER(Table1[[#This Row],[Venue]])</f>
        <v>HOME</v>
      </c>
    </row>
    <row r="1571" spans="1:16" hidden="1" x14ac:dyDescent="0.45">
      <c r="A1571">
        <v>40000966</v>
      </c>
      <c r="B1571" t="s">
        <v>350</v>
      </c>
      <c r="C1571">
        <v>44899</v>
      </c>
      <c r="D1571">
        <v>35336</v>
      </c>
      <c r="E1571">
        <v>20222023</v>
      </c>
      <c r="F1571" t="s">
        <v>17</v>
      </c>
      <c r="G1571" t="s">
        <v>283</v>
      </c>
      <c r="H1571">
        <v>2</v>
      </c>
      <c r="I1571">
        <v>2</v>
      </c>
      <c r="J1571">
        <v>0</v>
      </c>
      <c r="K1571">
        <v>1</v>
      </c>
      <c r="L1571">
        <v>2</v>
      </c>
      <c r="M1571">
        <v>0</v>
      </c>
      <c r="N1571">
        <v>0</v>
      </c>
      <c r="O1571" t="s">
        <v>40</v>
      </c>
      <c r="P1571" t="str">
        <f>UPPER(Table1[[#This Row],[Venue]])</f>
        <v>AWAY</v>
      </c>
    </row>
    <row r="1572" spans="1:16" hidden="1" x14ac:dyDescent="0.45">
      <c r="A1572">
        <v>40000966</v>
      </c>
      <c r="B1572" t="s">
        <v>350</v>
      </c>
      <c r="C1572">
        <v>44899</v>
      </c>
      <c r="D1572">
        <v>35336</v>
      </c>
      <c r="E1572">
        <v>20222023</v>
      </c>
      <c r="F1572" t="s">
        <v>17</v>
      </c>
      <c r="G1572" t="s">
        <v>321</v>
      </c>
      <c r="H1572">
        <v>3</v>
      </c>
      <c r="I1572">
        <v>2</v>
      </c>
      <c r="J1572">
        <v>0</v>
      </c>
      <c r="K1572">
        <v>1</v>
      </c>
      <c r="L1572">
        <v>2</v>
      </c>
      <c r="M1572">
        <v>0</v>
      </c>
      <c r="N1572">
        <v>0</v>
      </c>
      <c r="O1572" t="s">
        <v>40</v>
      </c>
      <c r="P1572" t="str">
        <f>UPPER(Table1[[#This Row],[Venue]])</f>
        <v>AWAY</v>
      </c>
    </row>
    <row r="1573" spans="1:16" hidden="1" x14ac:dyDescent="0.45">
      <c r="A1573">
        <v>40000966</v>
      </c>
      <c r="B1573" t="s">
        <v>350</v>
      </c>
      <c r="C1573">
        <v>44899</v>
      </c>
      <c r="D1573">
        <v>35336</v>
      </c>
      <c r="E1573">
        <v>20222023</v>
      </c>
      <c r="F1573" t="s">
        <v>17</v>
      </c>
      <c r="G1573" t="s">
        <v>324</v>
      </c>
      <c r="H1573">
        <v>7</v>
      </c>
      <c r="I1573">
        <v>2</v>
      </c>
      <c r="J1573">
        <v>1</v>
      </c>
      <c r="K1573">
        <v>1</v>
      </c>
      <c r="L1573">
        <v>1</v>
      </c>
      <c r="M1573">
        <v>0</v>
      </c>
      <c r="N1573">
        <v>2</v>
      </c>
      <c r="O1573" t="s">
        <v>40</v>
      </c>
      <c r="P1573" t="str">
        <f>UPPER(Table1[[#This Row],[Venue]])</f>
        <v>AWAY</v>
      </c>
    </row>
    <row r="1574" spans="1:16" hidden="1" x14ac:dyDescent="0.45">
      <c r="A1574">
        <v>40000966</v>
      </c>
      <c r="B1574" t="s">
        <v>350</v>
      </c>
      <c r="C1574">
        <v>44899</v>
      </c>
      <c r="D1574">
        <v>35336</v>
      </c>
      <c r="E1574">
        <v>20222023</v>
      </c>
      <c r="F1574" t="s">
        <v>17</v>
      </c>
      <c r="G1574" t="s">
        <v>96</v>
      </c>
      <c r="H1574">
        <v>10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 t="s">
        <v>40</v>
      </c>
      <c r="P1574" t="str">
        <f>UPPER(Table1[[#This Row],[Venue]])</f>
        <v>AWAY</v>
      </c>
    </row>
    <row r="1575" spans="1:16" hidden="1" x14ac:dyDescent="0.45">
      <c r="A1575">
        <v>40000966</v>
      </c>
      <c r="B1575" t="s">
        <v>350</v>
      </c>
      <c r="C1575">
        <v>44899</v>
      </c>
      <c r="D1575">
        <v>35336</v>
      </c>
      <c r="E1575">
        <v>20222023</v>
      </c>
      <c r="F1575" t="s">
        <v>17</v>
      </c>
      <c r="G1575" t="s">
        <v>98</v>
      </c>
      <c r="H1575">
        <v>16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 t="s">
        <v>40</v>
      </c>
      <c r="P1575" t="str">
        <f>UPPER(Table1[[#This Row],[Venue]])</f>
        <v>AWAY</v>
      </c>
    </row>
    <row r="1576" spans="1:16" hidden="1" x14ac:dyDescent="0.45">
      <c r="A1576">
        <v>40000966</v>
      </c>
      <c r="B1576" t="s">
        <v>350</v>
      </c>
      <c r="C1576">
        <v>44899</v>
      </c>
      <c r="D1576">
        <v>35336</v>
      </c>
      <c r="E1576">
        <v>20222023</v>
      </c>
      <c r="F1576" t="s">
        <v>17</v>
      </c>
      <c r="G1576" t="s">
        <v>99</v>
      </c>
      <c r="H1576">
        <v>18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 t="s">
        <v>40</v>
      </c>
      <c r="P1576" t="str">
        <f>UPPER(Table1[[#This Row],[Venue]])</f>
        <v>AWAY</v>
      </c>
    </row>
    <row r="1577" spans="1:16" hidden="1" x14ac:dyDescent="0.45">
      <c r="A1577">
        <v>40000966</v>
      </c>
      <c r="B1577" t="s">
        <v>350</v>
      </c>
      <c r="C1577">
        <v>44899</v>
      </c>
      <c r="D1577">
        <v>35336</v>
      </c>
      <c r="E1577">
        <v>20222023</v>
      </c>
      <c r="F1577" t="s">
        <v>17</v>
      </c>
      <c r="G1577" t="s">
        <v>100</v>
      </c>
      <c r="H1577">
        <v>19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 t="s">
        <v>40</v>
      </c>
      <c r="P1577" t="str">
        <f>UPPER(Table1[[#This Row],[Venue]])</f>
        <v>AWAY</v>
      </c>
    </row>
    <row r="1578" spans="1:16" hidden="1" x14ac:dyDescent="0.45">
      <c r="A1578">
        <v>40000966</v>
      </c>
      <c r="B1578" t="s">
        <v>350</v>
      </c>
      <c r="C1578">
        <v>44899</v>
      </c>
      <c r="D1578">
        <v>35336</v>
      </c>
      <c r="E1578">
        <v>20222023</v>
      </c>
      <c r="F1578" t="s">
        <v>17</v>
      </c>
      <c r="G1578" t="s">
        <v>95</v>
      </c>
      <c r="H1578">
        <v>20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 t="s">
        <v>40</v>
      </c>
      <c r="P1578" t="str">
        <f>UPPER(Table1[[#This Row],[Venue]])</f>
        <v>AWAY</v>
      </c>
    </row>
    <row r="1579" spans="1:16" hidden="1" x14ac:dyDescent="0.45">
      <c r="A1579">
        <v>40000966</v>
      </c>
      <c r="B1579" t="s">
        <v>350</v>
      </c>
      <c r="C1579">
        <v>44899</v>
      </c>
      <c r="D1579">
        <v>35336</v>
      </c>
      <c r="E1579">
        <v>20222023</v>
      </c>
      <c r="F1579" t="s">
        <v>17</v>
      </c>
      <c r="G1579" t="s">
        <v>101</v>
      </c>
      <c r="H1579">
        <v>23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 t="s">
        <v>40</v>
      </c>
      <c r="P1579" t="str">
        <f>UPPER(Table1[[#This Row],[Venue]])</f>
        <v>AWAY</v>
      </c>
    </row>
    <row r="1580" spans="1:16" hidden="1" x14ac:dyDescent="0.45">
      <c r="A1580">
        <v>40000966</v>
      </c>
      <c r="B1580" t="s">
        <v>350</v>
      </c>
      <c r="C1580">
        <v>44899</v>
      </c>
      <c r="D1580">
        <v>35336</v>
      </c>
      <c r="E1580">
        <v>20222023</v>
      </c>
      <c r="F1580" t="s">
        <v>17</v>
      </c>
      <c r="G1580" t="s">
        <v>97</v>
      </c>
      <c r="H1580">
        <v>24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 t="s">
        <v>40</v>
      </c>
      <c r="P1580" t="str">
        <f>UPPER(Table1[[#This Row],[Venue]])</f>
        <v>AWAY</v>
      </c>
    </row>
    <row r="1581" spans="1:16" hidden="1" x14ac:dyDescent="0.45">
      <c r="A1581">
        <v>40000966</v>
      </c>
      <c r="B1581" t="s">
        <v>350</v>
      </c>
      <c r="C1581">
        <v>44899</v>
      </c>
      <c r="D1581">
        <v>35336</v>
      </c>
      <c r="E1581">
        <v>20222023</v>
      </c>
      <c r="F1581" t="s">
        <v>17</v>
      </c>
      <c r="G1581" t="s">
        <v>104</v>
      </c>
      <c r="H1581">
        <v>48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 t="s">
        <v>40</v>
      </c>
      <c r="P1581" t="str">
        <f>UPPER(Table1[[#This Row],[Venue]])</f>
        <v>AWAY</v>
      </c>
    </row>
    <row r="1582" spans="1:16" hidden="1" x14ac:dyDescent="0.45">
      <c r="A1582">
        <v>40000966</v>
      </c>
      <c r="B1582" t="s">
        <v>350</v>
      </c>
      <c r="C1582">
        <v>44899</v>
      </c>
      <c r="D1582">
        <v>35336</v>
      </c>
      <c r="E1582">
        <v>20222023</v>
      </c>
      <c r="F1582" t="s">
        <v>17</v>
      </c>
      <c r="G1582" t="s">
        <v>106</v>
      </c>
      <c r="H1582">
        <v>67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 t="s">
        <v>40</v>
      </c>
      <c r="P1582" t="str">
        <f>UPPER(Table1[[#This Row],[Venue]])</f>
        <v>AWAY</v>
      </c>
    </row>
    <row r="1583" spans="1:16" hidden="1" x14ac:dyDescent="0.45">
      <c r="A1583">
        <v>40000966</v>
      </c>
      <c r="B1583" t="s">
        <v>350</v>
      </c>
      <c r="C1583">
        <v>44899</v>
      </c>
      <c r="D1583">
        <v>35336</v>
      </c>
      <c r="E1583">
        <v>20222023</v>
      </c>
      <c r="F1583" t="s">
        <v>17</v>
      </c>
      <c r="G1583" t="s">
        <v>109</v>
      </c>
      <c r="H1583">
        <v>91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 t="s">
        <v>40</v>
      </c>
      <c r="P1583" t="str">
        <f>UPPER(Table1[[#This Row],[Venue]])</f>
        <v>AWAY</v>
      </c>
    </row>
    <row r="1584" spans="1:16" hidden="1" x14ac:dyDescent="0.45">
      <c r="A1584">
        <v>40000966</v>
      </c>
      <c r="B1584" t="s">
        <v>350</v>
      </c>
      <c r="C1584">
        <v>44899</v>
      </c>
      <c r="D1584">
        <v>35336</v>
      </c>
      <c r="E1584">
        <v>20222023</v>
      </c>
      <c r="F1584" t="s">
        <v>17</v>
      </c>
      <c r="G1584" t="s">
        <v>105</v>
      </c>
      <c r="H1584">
        <v>97</v>
      </c>
      <c r="I1584">
        <v>1</v>
      </c>
      <c r="J1584">
        <v>1</v>
      </c>
      <c r="K1584">
        <v>1</v>
      </c>
      <c r="L1584">
        <v>0</v>
      </c>
      <c r="M1584">
        <v>0</v>
      </c>
      <c r="N1584">
        <v>0</v>
      </c>
      <c r="O1584" t="s">
        <v>40</v>
      </c>
      <c r="P1584" t="str">
        <f>UPPER(Table1[[#This Row],[Venue]])</f>
        <v>AWAY</v>
      </c>
    </row>
    <row r="1585" spans="1:16" hidden="1" x14ac:dyDescent="0.45">
      <c r="A1585">
        <v>40000966</v>
      </c>
      <c r="B1585" t="s">
        <v>350</v>
      </c>
      <c r="C1585">
        <v>44899</v>
      </c>
      <c r="D1585">
        <v>35336</v>
      </c>
      <c r="E1585">
        <v>20222023</v>
      </c>
      <c r="F1585" t="s">
        <v>17</v>
      </c>
      <c r="G1585" t="s">
        <v>110</v>
      </c>
      <c r="H1585">
        <v>98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 t="s">
        <v>40</v>
      </c>
      <c r="P1585" t="str">
        <f>UPPER(Table1[[#This Row],[Venue]])</f>
        <v>AWAY</v>
      </c>
    </row>
    <row r="1586" spans="1:16" hidden="1" x14ac:dyDescent="0.45">
      <c r="A1586">
        <v>40001588</v>
      </c>
      <c r="B1586" t="s">
        <v>351</v>
      </c>
      <c r="C1586">
        <v>44900</v>
      </c>
      <c r="D1586">
        <v>35958</v>
      </c>
      <c r="E1586">
        <v>20222023</v>
      </c>
      <c r="F1586" t="s">
        <v>17</v>
      </c>
      <c r="G1586" t="s">
        <v>169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 t="s">
        <v>19</v>
      </c>
      <c r="P1586" t="str">
        <f>UPPER(Table1[[#This Row],[Venue]])</f>
        <v>HOME</v>
      </c>
    </row>
    <row r="1587" spans="1:16" hidden="1" x14ac:dyDescent="0.45">
      <c r="A1587">
        <v>40001588</v>
      </c>
      <c r="B1587" t="s">
        <v>351</v>
      </c>
      <c r="C1587">
        <v>44900</v>
      </c>
      <c r="D1587">
        <v>35958</v>
      </c>
      <c r="E1587">
        <v>20222023</v>
      </c>
      <c r="F1587" t="s">
        <v>17</v>
      </c>
      <c r="G1587" t="s">
        <v>352</v>
      </c>
      <c r="H1587">
        <v>5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 t="s">
        <v>19</v>
      </c>
      <c r="P1587" t="str">
        <f>UPPER(Table1[[#This Row],[Venue]])</f>
        <v>HOME</v>
      </c>
    </row>
    <row r="1588" spans="1:16" hidden="1" x14ac:dyDescent="0.45">
      <c r="A1588">
        <v>40001588</v>
      </c>
      <c r="B1588" t="s">
        <v>351</v>
      </c>
      <c r="C1588">
        <v>44900</v>
      </c>
      <c r="D1588">
        <v>35958</v>
      </c>
      <c r="E1588">
        <v>20222023</v>
      </c>
      <c r="F1588" t="s">
        <v>17</v>
      </c>
      <c r="G1588" t="s">
        <v>296</v>
      </c>
      <c r="H1588">
        <v>6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 t="s">
        <v>19</v>
      </c>
      <c r="P1588" t="str">
        <f>UPPER(Table1[[#This Row],[Venue]])</f>
        <v>HOME</v>
      </c>
    </row>
    <row r="1589" spans="1:16" hidden="1" x14ac:dyDescent="0.45">
      <c r="A1589">
        <v>40001588</v>
      </c>
      <c r="B1589" t="s">
        <v>351</v>
      </c>
      <c r="C1589">
        <v>44900</v>
      </c>
      <c r="D1589">
        <v>35958</v>
      </c>
      <c r="E1589">
        <v>20222023</v>
      </c>
      <c r="F1589" t="s">
        <v>17</v>
      </c>
      <c r="G1589" t="s">
        <v>171</v>
      </c>
      <c r="H1589">
        <v>8</v>
      </c>
      <c r="I1589">
        <v>1</v>
      </c>
      <c r="J1589">
        <v>0</v>
      </c>
      <c r="K1589">
        <v>1</v>
      </c>
      <c r="L1589">
        <v>1</v>
      </c>
      <c r="M1589">
        <v>0</v>
      </c>
      <c r="N1589">
        <v>0</v>
      </c>
      <c r="O1589" t="s">
        <v>19</v>
      </c>
      <c r="P1589" t="str">
        <f>UPPER(Table1[[#This Row],[Venue]])</f>
        <v>HOME</v>
      </c>
    </row>
    <row r="1590" spans="1:16" hidden="1" x14ac:dyDescent="0.45">
      <c r="A1590">
        <v>40001588</v>
      </c>
      <c r="B1590" t="s">
        <v>351</v>
      </c>
      <c r="C1590">
        <v>44900</v>
      </c>
      <c r="D1590">
        <v>35958</v>
      </c>
      <c r="E1590">
        <v>20222023</v>
      </c>
      <c r="F1590" t="s">
        <v>17</v>
      </c>
      <c r="G1590" t="s">
        <v>353</v>
      </c>
      <c r="H1590">
        <v>9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0</v>
      </c>
      <c r="O1590" t="s">
        <v>19</v>
      </c>
      <c r="P1590" t="str">
        <f>UPPER(Table1[[#This Row],[Venue]])</f>
        <v>HOME</v>
      </c>
    </row>
    <row r="1591" spans="1:16" hidden="1" x14ac:dyDescent="0.45">
      <c r="A1591">
        <v>40001588</v>
      </c>
      <c r="B1591" t="s">
        <v>351</v>
      </c>
      <c r="C1591">
        <v>44900</v>
      </c>
      <c r="D1591">
        <v>35958</v>
      </c>
      <c r="E1591">
        <v>20222023</v>
      </c>
      <c r="F1591" t="s">
        <v>17</v>
      </c>
      <c r="G1591" t="s">
        <v>172</v>
      </c>
      <c r="H1591">
        <v>10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 t="s">
        <v>19</v>
      </c>
      <c r="P1591" t="str">
        <f>UPPER(Table1[[#This Row],[Venue]])</f>
        <v>HOME</v>
      </c>
    </row>
    <row r="1592" spans="1:16" hidden="1" x14ac:dyDescent="0.45">
      <c r="A1592">
        <v>40001588</v>
      </c>
      <c r="B1592" t="s">
        <v>351</v>
      </c>
      <c r="C1592">
        <v>44900</v>
      </c>
      <c r="D1592">
        <v>35958</v>
      </c>
      <c r="E1592">
        <v>20222023</v>
      </c>
      <c r="F1592" t="s">
        <v>17</v>
      </c>
      <c r="G1592" t="s">
        <v>354</v>
      </c>
      <c r="H1592">
        <v>13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 t="s">
        <v>19</v>
      </c>
      <c r="P1592" t="str">
        <f>UPPER(Table1[[#This Row],[Venue]])</f>
        <v>HOME</v>
      </c>
    </row>
    <row r="1593" spans="1:16" hidden="1" x14ac:dyDescent="0.45">
      <c r="A1593">
        <v>40001588</v>
      </c>
      <c r="B1593" t="s">
        <v>351</v>
      </c>
      <c r="C1593">
        <v>44900</v>
      </c>
      <c r="D1593">
        <v>35958</v>
      </c>
      <c r="E1593">
        <v>20222023</v>
      </c>
      <c r="F1593" t="s">
        <v>17</v>
      </c>
      <c r="G1593" t="s">
        <v>175</v>
      </c>
      <c r="H1593">
        <v>15</v>
      </c>
      <c r="I1593">
        <v>3</v>
      </c>
      <c r="J1593">
        <v>1</v>
      </c>
      <c r="K1593">
        <v>1</v>
      </c>
      <c r="L1593">
        <v>2</v>
      </c>
      <c r="M1593">
        <v>0</v>
      </c>
      <c r="N1593">
        <v>0</v>
      </c>
      <c r="O1593" t="s">
        <v>19</v>
      </c>
      <c r="P1593" t="str">
        <f>UPPER(Table1[[#This Row],[Venue]])</f>
        <v>HOME</v>
      </c>
    </row>
    <row r="1594" spans="1:16" hidden="1" x14ac:dyDescent="0.45">
      <c r="A1594">
        <v>40001588</v>
      </c>
      <c r="B1594" t="s">
        <v>351</v>
      </c>
      <c r="C1594">
        <v>44900</v>
      </c>
      <c r="D1594">
        <v>35958</v>
      </c>
      <c r="E1594">
        <v>20222023</v>
      </c>
      <c r="F1594" t="s">
        <v>17</v>
      </c>
      <c r="G1594" t="s">
        <v>355</v>
      </c>
      <c r="H1594">
        <v>20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 t="s">
        <v>19</v>
      </c>
      <c r="P1594" t="str">
        <f>UPPER(Table1[[#This Row],[Venue]])</f>
        <v>HOME</v>
      </c>
    </row>
    <row r="1595" spans="1:16" hidden="1" x14ac:dyDescent="0.45">
      <c r="A1595">
        <v>40001588</v>
      </c>
      <c r="B1595" t="s">
        <v>351</v>
      </c>
      <c r="C1595">
        <v>44900</v>
      </c>
      <c r="D1595">
        <v>35958</v>
      </c>
      <c r="E1595">
        <v>20222023</v>
      </c>
      <c r="F1595" t="s">
        <v>17</v>
      </c>
      <c r="G1595" t="s">
        <v>305</v>
      </c>
      <c r="H1595">
        <v>21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 t="s">
        <v>19</v>
      </c>
      <c r="P1595" t="str">
        <f>UPPER(Table1[[#This Row],[Venue]])</f>
        <v>HOME</v>
      </c>
    </row>
    <row r="1596" spans="1:16" hidden="1" x14ac:dyDescent="0.45">
      <c r="A1596">
        <v>40001588</v>
      </c>
      <c r="B1596" t="s">
        <v>351</v>
      </c>
      <c r="C1596">
        <v>44900</v>
      </c>
      <c r="D1596">
        <v>35958</v>
      </c>
      <c r="E1596">
        <v>20222023</v>
      </c>
      <c r="F1596" t="s">
        <v>17</v>
      </c>
      <c r="G1596" t="s">
        <v>289</v>
      </c>
      <c r="H1596">
        <v>22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 t="s">
        <v>19</v>
      </c>
      <c r="P1596" t="str">
        <f>UPPER(Table1[[#This Row],[Venue]])</f>
        <v>HOME</v>
      </c>
    </row>
    <row r="1597" spans="1:16" hidden="1" x14ac:dyDescent="0.45">
      <c r="A1597">
        <v>40001588</v>
      </c>
      <c r="B1597" t="s">
        <v>351</v>
      </c>
      <c r="C1597">
        <v>44900</v>
      </c>
      <c r="D1597">
        <v>35958</v>
      </c>
      <c r="E1597">
        <v>20222023</v>
      </c>
      <c r="F1597" t="s">
        <v>17</v>
      </c>
      <c r="G1597" t="s">
        <v>178</v>
      </c>
      <c r="H1597">
        <v>31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 t="s">
        <v>19</v>
      </c>
      <c r="P1597" t="str">
        <f>UPPER(Table1[[#This Row],[Venue]])</f>
        <v>HOME</v>
      </c>
    </row>
    <row r="1598" spans="1:16" hidden="1" x14ac:dyDescent="0.45">
      <c r="A1598">
        <v>40001588</v>
      </c>
      <c r="B1598" t="s">
        <v>351</v>
      </c>
      <c r="C1598">
        <v>44900</v>
      </c>
      <c r="D1598">
        <v>35958</v>
      </c>
      <c r="E1598">
        <v>20222023</v>
      </c>
      <c r="F1598" t="s">
        <v>17</v>
      </c>
      <c r="G1598" t="s">
        <v>178</v>
      </c>
      <c r="H1598">
        <v>31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 t="s">
        <v>19</v>
      </c>
      <c r="P1598" t="str">
        <f>UPPER(Table1[[#This Row],[Venue]])</f>
        <v>HOME</v>
      </c>
    </row>
    <row r="1599" spans="1:16" hidden="1" x14ac:dyDescent="0.45">
      <c r="A1599">
        <v>40001588</v>
      </c>
      <c r="B1599" t="s">
        <v>351</v>
      </c>
      <c r="C1599">
        <v>44900</v>
      </c>
      <c r="D1599">
        <v>35958</v>
      </c>
      <c r="E1599">
        <v>20222023</v>
      </c>
      <c r="F1599" t="s">
        <v>17</v>
      </c>
      <c r="G1599" t="s">
        <v>177</v>
      </c>
      <c r="H1599">
        <v>45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2</v>
      </c>
      <c r="O1599" t="s">
        <v>19</v>
      </c>
      <c r="P1599" t="str">
        <f>UPPER(Table1[[#This Row],[Venue]])</f>
        <v>HOME</v>
      </c>
    </row>
    <row r="1600" spans="1:16" hidden="1" x14ac:dyDescent="0.45">
      <c r="A1600">
        <v>40001588</v>
      </c>
      <c r="B1600" t="s">
        <v>351</v>
      </c>
      <c r="C1600">
        <v>44900</v>
      </c>
      <c r="D1600">
        <v>35958</v>
      </c>
      <c r="E1600">
        <v>20222023</v>
      </c>
      <c r="F1600" t="s">
        <v>17</v>
      </c>
      <c r="G1600" t="s">
        <v>180</v>
      </c>
      <c r="H1600">
        <v>73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 t="s">
        <v>19</v>
      </c>
      <c r="P1600" t="str">
        <f>UPPER(Table1[[#This Row],[Venue]])</f>
        <v>HOME</v>
      </c>
    </row>
    <row r="1601" spans="1:16" hidden="1" x14ac:dyDescent="0.45">
      <c r="A1601">
        <v>40001588</v>
      </c>
      <c r="B1601" t="s">
        <v>351</v>
      </c>
      <c r="C1601">
        <v>44900</v>
      </c>
      <c r="D1601">
        <v>35958</v>
      </c>
      <c r="E1601">
        <v>20222023</v>
      </c>
      <c r="F1601" t="s">
        <v>17</v>
      </c>
      <c r="G1601" t="s">
        <v>183</v>
      </c>
      <c r="H1601">
        <v>97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 t="s">
        <v>19</v>
      </c>
      <c r="P1601" t="str">
        <f>UPPER(Table1[[#This Row],[Venue]])</f>
        <v>HOME</v>
      </c>
    </row>
    <row r="1602" spans="1:16" hidden="1" x14ac:dyDescent="0.45">
      <c r="A1602">
        <v>40001588</v>
      </c>
      <c r="B1602" t="s">
        <v>351</v>
      </c>
      <c r="C1602">
        <v>44900</v>
      </c>
      <c r="D1602">
        <v>35958</v>
      </c>
      <c r="E1602">
        <v>20222023</v>
      </c>
      <c r="F1602" t="s">
        <v>17</v>
      </c>
      <c r="G1602" t="s">
        <v>212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 t="s">
        <v>40</v>
      </c>
      <c r="P1602" t="str">
        <f>UPPER(Table1[[#This Row],[Venue]])</f>
        <v>AWAY</v>
      </c>
    </row>
    <row r="1603" spans="1:16" hidden="1" x14ac:dyDescent="0.45">
      <c r="A1603">
        <v>40001588</v>
      </c>
      <c r="B1603" t="s">
        <v>351</v>
      </c>
      <c r="C1603">
        <v>44900</v>
      </c>
      <c r="D1603">
        <v>35958</v>
      </c>
      <c r="E1603">
        <v>20222023</v>
      </c>
      <c r="F1603" t="s">
        <v>17</v>
      </c>
      <c r="G1603" t="s">
        <v>213</v>
      </c>
      <c r="H1603">
        <v>5</v>
      </c>
      <c r="I1603">
        <v>2</v>
      </c>
      <c r="J1603">
        <v>1</v>
      </c>
      <c r="K1603">
        <v>1</v>
      </c>
      <c r="L1603">
        <v>1</v>
      </c>
      <c r="M1603">
        <v>0</v>
      </c>
      <c r="N1603">
        <v>0</v>
      </c>
      <c r="O1603" t="s">
        <v>40</v>
      </c>
      <c r="P1603" t="str">
        <f>UPPER(Table1[[#This Row],[Venue]])</f>
        <v>AWAY</v>
      </c>
    </row>
    <row r="1604" spans="1:16" hidden="1" x14ac:dyDescent="0.45">
      <c r="A1604">
        <v>40001588</v>
      </c>
      <c r="B1604" t="s">
        <v>351</v>
      </c>
      <c r="C1604">
        <v>44900</v>
      </c>
      <c r="D1604">
        <v>35958</v>
      </c>
      <c r="E1604">
        <v>20222023</v>
      </c>
      <c r="F1604" t="s">
        <v>17</v>
      </c>
      <c r="G1604" t="s">
        <v>268</v>
      </c>
      <c r="H1604">
        <v>6</v>
      </c>
      <c r="I1604">
        <v>2</v>
      </c>
      <c r="J1604">
        <v>1</v>
      </c>
      <c r="K1604">
        <v>1</v>
      </c>
      <c r="L1604">
        <v>1</v>
      </c>
      <c r="M1604">
        <v>0</v>
      </c>
      <c r="N1604">
        <v>0</v>
      </c>
      <c r="O1604" t="s">
        <v>40</v>
      </c>
      <c r="P1604" t="str">
        <f>UPPER(Table1[[#This Row],[Venue]])</f>
        <v>AWAY</v>
      </c>
    </row>
    <row r="1605" spans="1:16" hidden="1" x14ac:dyDescent="0.45">
      <c r="A1605">
        <v>40001588</v>
      </c>
      <c r="B1605" t="s">
        <v>351</v>
      </c>
      <c r="C1605">
        <v>44900</v>
      </c>
      <c r="D1605">
        <v>35958</v>
      </c>
      <c r="E1605">
        <v>20222023</v>
      </c>
      <c r="F1605" t="s">
        <v>17</v>
      </c>
      <c r="G1605" t="s">
        <v>214</v>
      </c>
      <c r="H1605">
        <v>7</v>
      </c>
      <c r="I1605">
        <v>3</v>
      </c>
      <c r="J1605">
        <v>2</v>
      </c>
      <c r="K1605">
        <v>1</v>
      </c>
      <c r="L1605">
        <v>1</v>
      </c>
      <c r="M1605">
        <v>0</v>
      </c>
      <c r="N1605">
        <v>0</v>
      </c>
      <c r="O1605" t="s">
        <v>40</v>
      </c>
      <c r="P1605" t="str">
        <f>UPPER(Table1[[#This Row],[Venue]])</f>
        <v>AWAY</v>
      </c>
    </row>
    <row r="1606" spans="1:16" hidden="1" x14ac:dyDescent="0.45">
      <c r="A1606">
        <v>40001588</v>
      </c>
      <c r="B1606" t="s">
        <v>351</v>
      </c>
      <c r="C1606">
        <v>44900</v>
      </c>
      <c r="D1606">
        <v>35958</v>
      </c>
      <c r="E1606">
        <v>20222023</v>
      </c>
      <c r="F1606" t="s">
        <v>17</v>
      </c>
      <c r="G1606" t="s">
        <v>216</v>
      </c>
      <c r="H1606">
        <v>14</v>
      </c>
      <c r="I1606">
        <v>2</v>
      </c>
      <c r="J1606">
        <v>1</v>
      </c>
      <c r="K1606">
        <v>1</v>
      </c>
      <c r="L1606">
        <v>1</v>
      </c>
      <c r="M1606">
        <v>0</v>
      </c>
      <c r="N1606">
        <v>0</v>
      </c>
      <c r="O1606" t="s">
        <v>40</v>
      </c>
      <c r="P1606" t="str">
        <f>UPPER(Table1[[#This Row],[Venue]])</f>
        <v>AWAY</v>
      </c>
    </row>
    <row r="1607" spans="1:16" hidden="1" x14ac:dyDescent="0.45">
      <c r="A1607">
        <v>40001588</v>
      </c>
      <c r="B1607" t="s">
        <v>351</v>
      </c>
      <c r="C1607">
        <v>44900</v>
      </c>
      <c r="D1607">
        <v>35958</v>
      </c>
      <c r="E1607">
        <v>20222023</v>
      </c>
      <c r="F1607" t="s">
        <v>17</v>
      </c>
      <c r="G1607" t="s">
        <v>217</v>
      </c>
      <c r="H1607">
        <v>15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 t="s">
        <v>40</v>
      </c>
      <c r="P1607" t="str">
        <f>UPPER(Table1[[#This Row],[Venue]])</f>
        <v>AWAY</v>
      </c>
    </row>
    <row r="1608" spans="1:16" hidden="1" x14ac:dyDescent="0.45">
      <c r="A1608">
        <v>40001588</v>
      </c>
      <c r="B1608" t="s">
        <v>351</v>
      </c>
      <c r="C1608">
        <v>44900</v>
      </c>
      <c r="D1608">
        <v>35958</v>
      </c>
      <c r="E1608">
        <v>20222023</v>
      </c>
      <c r="F1608" t="s">
        <v>17</v>
      </c>
      <c r="G1608" t="s">
        <v>218</v>
      </c>
      <c r="H1608">
        <v>17</v>
      </c>
      <c r="I1608">
        <v>1</v>
      </c>
      <c r="J1608">
        <v>0</v>
      </c>
      <c r="K1608">
        <v>1</v>
      </c>
      <c r="L1608">
        <v>1</v>
      </c>
      <c r="M1608">
        <v>0</v>
      </c>
      <c r="N1608">
        <v>2</v>
      </c>
      <c r="O1608" t="s">
        <v>40</v>
      </c>
      <c r="P1608" t="str">
        <f>UPPER(Table1[[#This Row],[Venue]])</f>
        <v>AWAY</v>
      </c>
    </row>
    <row r="1609" spans="1:16" hidden="1" x14ac:dyDescent="0.45">
      <c r="A1609">
        <v>40001588</v>
      </c>
      <c r="B1609" t="s">
        <v>351</v>
      </c>
      <c r="C1609">
        <v>44900</v>
      </c>
      <c r="D1609">
        <v>35958</v>
      </c>
      <c r="E1609">
        <v>20222023</v>
      </c>
      <c r="F1609" t="s">
        <v>17</v>
      </c>
      <c r="G1609" t="s">
        <v>219</v>
      </c>
      <c r="H1609">
        <v>23</v>
      </c>
      <c r="I1609">
        <v>1</v>
      </c>
      <c r="J1609">
        <v>0</v>
      </c>
      <c r="K1609">
        <v>1</v>
      </c>
      <c r="L1609">
        <v>1</v>
      </c>
      <c r="M1609">
        <v>0</v>
      </c>
      <c r="N1609">
        <v>0</v>
      </c>
      <c r="O1609" t="s">
        <v>40</v>
      </c>
      <c r="P1609" t="str">
        <f>UPPER(Table1[[#This Row],[Venue]])</f>
        <v>AWAY</v>
      </c>
    </row>
    <row r="1610" spans="1:16" hidden="1" x14ac:dyDescent="0.45">
      <c r="A1610">
        <v>40001588</v>
      </c>
      <c r="B1610" t="s">
        <v>351</v>
      </c>
      <c r="C1610">
        <v>44900</v>
      </c>
      <c r="D1610">
        <v>35958</v>
      </c>
      <c r="E1610">
        <v>20222023</v>
      </c>
      <c r="F1610" t="s">
        <v>17</v>
      </c>
      <c r="G1610" t="s">
        <v>220</v>
      </c>
      <c r="H1610">
        <v>24</v>
      </c>
      <c r="I1610">
        <v>2</v>
      </c>
      <c r="J1610">
        <v>1</v>
      </c>
      <c r="K1610">
        <v>1</v>
      </c>
      <c r="L1610">
        <v>1</v>
      </c>
      <c r="M1610">
        <v>0</v>
      </c>
      <c r="N1610">
        <v>0</v>
      </c>
      <c r="O1610" t="s">
        <v>40</v>
      </c>
      <c r="P1610" t="str">
        <f>UPPER(Table1[[#This Row],[Venue]])</f>
        <v>AWAY</v>
      </c>
    </row>
    <row r="1611" spans="1:16" hidden="1" x14ac:dyDescent="0.45">
      <c r="A1611">
        <v>40001588</v>
      </c>
      <c r="B1611" t="s">
        <v>351</v>
      </c>
      <c r="C1611">
        <v>44900</v>
      </c>
      <c r="D1611">
        <v>35958</v>
      </c>
      <c r="E1611">
        <v>20222023</v>
      </c>
      <c r="F1611" t="s">
        <v>17</v>
      </c>
      <c r="G1611" t="s">
        <v>221</v>
      </c>
      <c r="H1611">
        <v>25</v>
      </c>
      <c r="I1611">
        <v>3</v>
      </c>
      <c r="J1611">
        <v>1</v>
      </c>
      <c r="K1611">
        <v>1</v>
      </c>
      <c r="L1611">
        <v>2</v>
      </c>
      <c r="M1611">
        <v>0</v>
      </c>
      <c r="N1611">
        <v>0</v>
      </c>
      <c r="O1611" t="s">
        <v>40</v>
      </c>
      <c r="P1611" t="str">
        <f>UPPER(Table1[[#This Row],[Venue]])</f>
        <v>AWAY</v>
      </c>
    </row>
    <row r="1612" spans="1:16" hidden="1" x14ac:dyDescent="0.45">
      <c r="A1612">
        <v>40001588</v>
      </c>
      <c r="B1612" t="s">
        <v>351</v>
      </c>
      <c r="C1612">
        <v>44900</v>
      </c>
      <c r="D1612">
        <v>35958</v>
      </c>
      <c r="E1612">
        <v>20222023</v>
      </c>
      <c r="F1612" t="s">
        <v>17</v>
      </c>
      <c r="G1612" t="s">
        <v>222</v>
      </c>
      <c r="H1612">
        <v>27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 t="s">
        <v>40</v>
      </c>
      <c r="P1612" t="str">
        <f>UPPER(Table1[[#This Row],[Venue]])</f>
        <v>AWAY</v>
      </c>
    </row>
    <row r="1613" spans="1:16" hidden="1" x14ac:dyDescent="0.45">
      <c r="A1613">
        <v>40001588</v>
      </c>
      <c r="B1613" t="s">
        <v>351</v>
      </c>
      <c r="C1613">
        <v>44900</v>
      </c>
      <c r="D1613">
        <v>35958</v>
      </c>
      <c r="E1613">
        <v>20222023</v>
      </c>
      <c r="F1613" t="s">
        <v>17</v>
      </c>
      <c r="G1613" t="s">
        <v>223</v>
      </c>
      <c r="H1613">
        <v>37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 t="s">
        <v>40</v>
      </c>
      <c r="P1613" t="str">
        <f>UPPER(Table1[[#This Row],[Venue]])</f>
        <v>AWAY</v>
      </c>
    </row>
    <row r="1614" spans="1:16" hidden="1" x14ac:dyDescent="0.45">
      <c r="A1614">
        <v>40001588</v>
      </c>
      <c r="B1614" t="s">
        <v>351</v>
      </c>
      <c r="C1614">
        <v>44900</v>
      </c>
      <c r="D1614">
        <v>35958</v>
      </c>
      <c r="E1614">
        <v>20222023</v>
      </c>
      <c r="F1614" t="s">
        <v>17</v>
      </c>
      <c r="G1614" t="s">
        <v>226</v>
      </c>
      <c r="H1614">
        <v>70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 t="s">
        <v>40</v>
      </c>
      <c r="P1614" t="str">
        <f>UPPER(Table1[[#This Row],[Venue]])</f>
        <v>AWAY</v>
      </c>
    </row>
    <row r="1615" spans="1:16" hidden="1" x14ac:dyDescent="0.45">
      <c r="A1615">
        <v>40001588</v>
      </c>
      <c r="B1615" t="s">
        <v>351</v>
      </c>
      <c r="C1615">
        <v>44900</v>
      </c>
      <c r="D1615">
        <v>35958</v>
      </c>
      <c r="E1615">
        <v>20222023</v>
      </c>
      <c r="F1615" t="s">
        <v>17</v>
      </c>
      <c r="G1615" t="s">
        <v>224</v>
      </c>
      <c r="H1615">
        <v>72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 t="s">
        <v>40</v>
      </c>
      <c r="P1615" t="str">
        <f>UPPER(Table1[[#This Row],[Venue]])</f>
        <v>AWAY</v>
      </c>
    </row>
    <row r="1616" spans="1:16" hidden="1" x14ac:dyDescent="0.45">
      <c r="A1616">
        <v>40001588</v>
      </c>
      <c r="B1616" t="s">
        <v>351</v>
      </c>
      <c r="C1616">
        <v>44900</v>
      </c>
      <c r="D1616">
        <v>35958</v>
      </c>
      <c r="E1616">
        <v>20222023</v>
      </c>
      <c r="F1616" t="s">
        <v>17</v>
      </c>
      <c r="G1616" t="s">
        <v>227</v>
      </c>
      <c r="H1616">
        <v>74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 t="s">
        <v>40</v>
      </c>
      <c r="P1616" t="str">
        <f>UPPER(Table1[[#This Row],[Venue]])</f>
        <v>AWAY</v>
      </c>
    </row>
    <row r="1617" spans="1:16" hidden="1" x14ac:dyDescent="0.45">
      <c r="A1617">
        <v>40001588</v>
      </c>
      <c r="B1617" t="s">
        <v>351</v>
      </c>
      <c r="C1617">
        <v>44900</v>
      </c>
      <c r="D1617">
        <v>35958</v>
      </c>
      <c r="E1617">
        <v>20222023</v>
      </c>
      <c r="F1617" t="s">
        <v>17</v>
      </c>
      <c r="G1617" t="s">
        <v>228</v>
      </c>
      <c r="H1617">
        <v>77</v>
      </c>
      <c r="I1617">
        <v>1</v>
      </c>
      <c r="J1617">
        <v>1</v>
      </c>
      <c r="K1617">
        <v>1</v>
      </c>
      <c r="L1617">
        <v>0</v>
      </c>
      <c r="M1617">
        <v>0</v>
      </c>
      <c r="N1617">
        <v>0</v>
      </c>
      <c r="O1617" t="s">
        <v>40</v>
      </c>
      <c r="P1617" t="str">
        <f>UPPER(Table1[[#This Row],[Venue]])</f>
        <v>AWAY</v>
      </c>
    </row>
    <row r="1618" spans="1:16" hidden="1" x14ac:dyDescent="0.45">
      <c r="A1618">
        <v>40001588</v>
      </c>
      <c r="B1618" t="s">
        <v>351</v>
      </c>
      <c r="C1618">
        <v>44900</v>
      </c>
      <c r="D1618">
        <v>35958</v>
      </c>
      <c r="E1618">
        <v>20222023</v>
      </c>
      <c r="F1618" t="s">
        <v>17</v>
      </c>
      <c r="G1618" t="s">
        <v>231</v>
      </c>
      <c r="H1618">
        <v>97</v>
      </c>
      <c r="I1618">
        <v>4</v>
      </c>
      <c r="J1618">
        <v>1</v>
      </c>
      <c r="K1618">
        <v>1</v>
      </c>
      <c r="L1618">
        <v>3</v>
      </c>
      <c r="M1618">
        <v>0</v>
      </c>
      <c r="N1618">
        <v>0</v>
      </c>
      <c r="O1618" t="s">
        <v>40</v>
      </c>
      <c r="P1618" t="str">
        <f>UPPER(Table1[[#This Row],[Venue]])</f>
        <v>AWAY</v>
      </c>
    </row>
    <row r="1619" spans="1:16" hidden="1" x14ac:dyDescent="0.45">
      <c r="A1619">
        <v>40000969</v>
      </c>
      <c r="B1619" t="s">
        <v>356</v>
      </c>
      <c r="C1619">
        <v>44902</v>
      </c>
      <c r="D1619">
        <v>35339</v>
      </c>
      <c r="E1619">
        <v>20222023</v>
      </c>
      <c r="F1619" t="s">
        <v>17</v>
      </c>
      <c r="G1619" t="s">
        <v>190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0</v>
      </c>
      <c r="N1619">
        <v>0</v>
      </c>
      <c r="O1619" t="s">
        <v>19</v>
      </c>
      <c r="P1619" t="str">
        <f>UPPER(Table1[[#This Row],[Venue]])</f>
        <v>HOME</v>
      </c>
    </row>
    <row r="1620" spans="1:16" hidden="1" x14ac:dyDescent="0.45">
      <c r="A1620">
        <v>40000969</v>
      </c>
      <c r="B1620" t="s">
        <v>356</v>
      </c>
      <c r="C1620">
        <v>44902</v>
      </c>
      <c r="D1620">
        <v>35339</v>
      </c>
      <c r="E1620">
        <v>20222023</v>
      </c>
      <c r="F1620" t="s">
        <v>17</v>
      </c>
      <c r="G1620" t="s">
        <v>59</v>
      </c>
      <c r="H1620">
        <v>2</v>
      </c>
      <c r="I1620">
        <v>4</v>
      </c>
      <c r="J1620">
        <v>3</v>
      </c>
      <c r="K1620">
        <v>1</v>
      </c>
      <c r="L1620">
        <v>1</v>
      </c>
      <c r="M1620">
        <v>0</v>
      </c>
      <c r="N1620">
        <v>0</v>
      </c>
      <c r="O1620" t="s">
        <v>19</v>
      </c>
      <c r="P1620" t="str">
        <f>UPPER(Table1[[#This Row],[Venue]])</f>
        <v>HOME</v>
      </c>
    </row>
    <row r="1621" spans="1:16" hidden="1" x14ac:dyDescent="0.45">
      <c r="A1621">
        <v>40000969</v>
      </c>
      <c r="B1621" t="s">
        <v>356</v>
      </c>
      <c r="C1621">
        <v>44902</v>
      </c>
      <c r="D1621">
        <v>35339</v>
      </c>
      <c r="E1621">
        <v>20222023</v>
      </c>
      <c r="F1621" t="s">
        <v>17</v>
      </c>
      <c r="G1621" t="s">
        <v>60</v>
      </c>
      <c r="H1621">
        <v>4</v>
      </c>
      <c r="I1621">
        <v>1</v>
      </c>
      <c r="J1621">
        <v>0</v>
      </c>
      <c r="K1621">
        <v>1</v>
      </c>
      <c r="L1621">
        <v>1</v>
      </c>
      <c r="M1621">
        <v>0</v>
      </c>
      <c r="N1621">
        <v>0</v>
      </c>
      <c r="O1621" t="s">
        <v>19</v>
      </c>
      <c r="P1621" t="str">
        <f>UPPER(Table1[[#This Row],[Venue]])</f>
        <v>HOME</v>
      </c>
    </row>
    <row r="1622" spans="1:16" hidden="1" x14ac:dyDescent="0.45">
      <c r="A1622">
        <v>40000969</v>
      </c>
      <c r="B1622" t="s">
        <v>356</v>
      </c>
      <c r="C1622">
        <v>44902</v>
      </c>
      <c r="D1622">
        <v>35339</v>
      </c>
      <c r="E1622">
        <v>20222023</v>
      </c>
      <c r="F1622" t="s">
        <v>17</v>
      </c>
      <c r="G1622" t="s">
        <v>279</v>
      </c>
      <c r="H1622">
        <v>5</v>
      </c>
      <c r="I1622">
        <v>1</v>
      </c>
      <c r="J1622">
        <v>1</v>
      </c>
      <c r="K1622">
        <v>1</v>
      </c>
      <c r="L1622">
        <v>0</v>
      </c>
      <c r="M1622">
        <v>0</v>
      </c>
      <c r="N1622">
        <v>0</v>
      </c>
      <c r="O1622" t="s">
        <v>19</v>
      </c>
      <c r="P1622" t="str">
        <f>UPPER(Table1[[#This Row],[Venue]])</f>
        <v>HOME</v>
      </c>
    </row>
    <row r="1623" spans="1:16" hidden="1" x14ac:dyDescent="0.45">
      <c r="A1623">
        <v>40000969</v>
      </c>
      <c r="B1623" t="s">
        <v>356</v>
      </c>
      <c r="C1623">
        <v>44902</v>
      </c>
      <c r="D1623">
        <v>35339</v>
      </c>
      <c r="E1623">
        <v>20222023</v>
      </c>
      <c r="F1623" t="s">
        <v>17</v>
      </c>
      <c r="G1623" t="s">
        <v>63</v>
      </c>
      <c r="H1623">
        <v>10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 t="s">
        <v>19</v>
      </c>
      <c r="P1623" t="str">
        <f>UPPER(Table1[[#This Row],[Venue]])</f>
        <v>HOME</v>
      </c>
    </row>
    <row r="1624" spans="1:16" hidden="1" x14ac:dyDescent="0.45">
      <c r="A1624">
        <v>40000969</v>
      </c>
      <c r="B1624" t="s">
        <v>356</v>
      </c>
      <c r="C1624">
        <v>44902</v>
      </c>
      <c r="D1624">
        <v>35339</v>
      </c>
      <c r="E1624">
        <v>20222023</v>
      </c>
      <c r="F1624" t="s">
        <v>17</v>
      </c>
      <c r="G1624" t="s">
        <v>127</v>
      </c>
      <c r="H1624">
        <v>11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 t="s">
        <v>19</v>
      </c>
      <c r="P1624" t="str">
        <f>UPPER(Table1[[#This Row],[Venue]])</f>
        <v>HOME</v>
      </c>
    </row>
    <row r="1625" spans="1:16" hidden="1" x14ac:dyDescent="0.45">
      <c r="A1625">
        <v>40000969</v>
      </c>
      <c r="B1625" t="s">
        <v>356</v>
      </c>
      <c r="C1625">
        <v>44902</v>
      </c>
      <c r="D1625">
        <v>35339</v>
      </c>
      <c r="E1625">
        <v>20222023</v>
      </c>
      <c r="F1625" t="s">
        <v>17</v>
      </c>
      <c r="G1625" t="s">
        <v>128</v>
      </c>
      <c r="H1625">
        <v>12</v>
      </c>
      <c r="I1625">
        <v>4</v>
      </c>
      <c r="J1625">
        <v>3</v>
      </c>
      <c r="K1625">
        <v>1</v>
      </c>
      <c r="L1625">
        <v>1</v>
      </c>
      <c r="M1625">
        <v>0</v>
      </c>
      <c r="N1625">
        <v>0</v>
      </c>
      <c r="O1625" t="s">
        <v>19</v>
      </c>
      <c r="P1625" t="str">
        <f>UPPER(Table1[[#This Row],[Venue]])</f>
        <v>HOME</v>
      </c>
    </row>
    <row r="1626" spans="1:16" hidden="1" x14ac:dyDescent="0.45">
      <c r="A1626">
        <v>40000969</v>
      </c>
      <c r="B1626" t="s">
        <v>356</v>
      </c>
      <c r="C1626">
        <v>44902</v>
      </c>
      <c r="D1626">
        <v>35339</v>
      </c>
      <c r="E1626">
        <v>20222023</v>
      </c>
      <c r="F1626" t="s">
        <v>17</v>
      </c>
      <c r="G1626" t="s">
        <v>64</v>
      </c>
      <c r="H1626">
        <v>14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 t="s">
        <v>19</v>
      </c>
      <c r="P1626" t="str">
        <f>UPPER(Table1[[#This Row],[Venue]])</f>
        <v>HOME</v>
      </c>
    </row>
    <row r="1627" spans="1:16" hidden="1" x14ac:dyDescent="0.45">
      <c r="A1627">
        <v>40000969</v>
      </c>
      <c r="B1627" t="s">
        <v>356</v>
      </c>
      <c r="C1627">
        <v>44902</v>
      </c>
      <c r="D1627">
        <v>35339</v>
      </c>
      <c r="E1627">
        <v>20222023</v>
      </c>
      <c r="F1627" t="s">
        <v>17</v>
      </c>
      <c r="G1627" t="s">
        <v>66</v>
      </c>
      <c r="H1627">
        <v>19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 t="s">
        <v>19</v>
      </c>
      <c r="P1627" t="str">
        <f>UPPER(Table1[[#This Row],[Venue]])</f>
        <v>HOME</v>
      </c>
    </row>
    <row r="1628" spans="1:16" hidden="1" x14ac:dyDescent="0.45">
      <c r="A1628">
        <v>40000969</v>
      </c>
      <c r="B1628" t="s">
        <v>356</v>
      </c>
      <c r="C1628">
        <v>44902</v>
      </c>
      <c r="D1628">
        <v>35339</v>
      </c>
      <c r="E1628">
        <v>20222023</v>
      </c>
      <c r="F1628" t="s">
        <v>17</v>
      </c>
      <c r="G1628" t="s">
        <v>67</v>
      </c>
      <c r="H1628">
        <v>21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 t="s">
        <v>19</v>
      </c>
      <c r="P1628" t="str">
        <f>UPPER(Table1[[#This Row],[Venue]])</f>
        <v>HOME</v>
      </c>
    </row>
    <row r="1629" spans="1:16" hidden="1" x14ac:dyDescent="0.45">
      <c r="A1629">
        <v>40000969</v>
      </c>
      <c r="B1629" t="s">
        <v>356</v>
      </c>
      <c r="C1629">
        <v>44902</v>
      </c>
      <c r="D1629">
        <v>35339</v>
      </c>
      <c r="E1629">
        <v>20222023</v>
      </c>
      <c r="F1629" t="s">
        <v>17</v>
      </c>
      <c r="G1629" t="s">
        <v>68</v>
      </c>
      <c r="H1629">
        <v>25</v>
      </c>
      <c r="I1629">
        <v>2</v>
      </c>
      <c r="J1629">
        <v>1</v>
      </c>
      <c r="K1629">
        <v>1</v>
      </c>
      <c r="L1629">
        <v>1</v>
      </c>
      <c r="M1629">
        <v>0</v>
      </c>
      <c r="N1629">
        <v>0</v>
      </c>
      <c r="O1629" t="s">
        <v>19</v>
      </c>
      <c r="P1629" t="str">
        <f>UPPER(Table1[[#This Row],[Venue]])</f>
        <v>HOME</v>
      </c>
    </row>
    <row r="1630" spans="1:16" hidden="1" x14ac:dyDescent="0.45">
      <c r="A1630">
        <v>40000969</v>
      </c>
      <c r="B1630" t="s">
        <v>356</v>
      </c>
      <c r="C1630">
        <v>44902</v>
      </c>
      <c r="D1630">
        <v>35339</v>
      </c>
      <c r="E1630">
        <v>20222023</v>
      </c>
      <c r="F1630" t="s">
        <v>17</v>
      </c>
      <c r="G1630" t="s">
        <v>322</v>
      </c>
      <c r="H1630">
        <v>40</v>
      </c>
      <c r="I1630">
        <v>2</v>
      </c>
      <c r="J1630">
        <v>0</v>
      </c>
      <c r="K1630">
        <v>1</v>
      </c>
      <c r="L1630">
        <v>2</v>
      </c>
      <c r="M1630">
        <v>0</v>
      </c>
      <c r="N1630">
        <v>0</v>
      </c>
      <c r="O1630" t="s">
        <v>19</v>
      </c>
      <c r="P1630" t="str">
        <f>UPPER(Table1[[#This Row],[Venue]])</f>
        <v>HOME</v>
      </c>
    </row>
    <row r="1631" spans="1:16" hidden="1" x14ac:dyDescent="0.45">
      <c r="A1631">
        <v>40000969</v>
      </c>
      <c r="B1631" t="s">
        <v>356</v>
      </c>
      <c r="C1631">
        <v>44902</v>
      </c>
      <c r="D1631">
        <v>35339</v>
      </c>
      <c r="E1631">
        <v>20222023</v>
      </c>
      <c r="F1631" t="s">
        <v>17</v>
      </c>
      <c r="G1631" t="s">
        <v>341</v>
      </c>
      <c r="H1631">
        <v>41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 t="s">
        <v>19</v>
      </c>
      <c r="P1631" t="str">
        <f>UPPER(Table1[[#This Row],[Venue]])</f>
        <v>HOME</v>
      </c>
    </row>
    <row r="1632" spans="1:16" hidden="1" x14ac:dyDescent="0.45">
      <c r="A1632">
        <v>40000969</v>
      </c>
      <c r="B1632" t="s">
        <v>356</v>
      </c>
      <c r="C1632">
        <v>44902</v>
      </c>
      <c r="D1632">
        <v>35339</v>
      </c>
      <c r="E1632">
        <v>20222023</v>
      </c>
      <c r="F1632" t="s">
        <v>17</v>
      </c>
      <c r="G1632" t="s">
        <v>69</v>
      </c>
      <c r="H1632">
        <v>45</v>
      </c>
      <c r="I1632">
        <v>3</v>
      </c>
      <c r="J1632">
        <v>0</v>
      </c>
      <c r="K1632">
        <v>1</v>
      </c>
      <c r="L1632">
        <v>3</v>
      </c>
      <c r="M1632">
        <v>0</v>
      </c>
      <c r="N1632">
        <v>0</v>
      </c>
      <c r="O1632" t="s">
        <v>19</v>
      </c>
      <c r="P1632" t="str">
        <f>UPPER(Table1[[#This Row],[Venue]])</f>
        <v>HOME</v>
      </c>
    </row>
    <row r="1633" spans="1:16" hidden="1" x14ac:dyDescent="0.45">
      <c r="A1633">
        <v>40000969</v>
      </c>
      <c r="B1633" t="s">
        <v>356</v>
      </c>
      <c r="C1633">
        <v>44902</v>
      </c>
      <c r="D1633">
        <v>35339</v>
      </c>
      <c r="E1633">
        <v>20222023</v>
      </c>
      <c r="F1633" t="s">
        <v>17</v>
      </c>
      <c r="G1633" t="s">
        <v>71</v>
      </c>
      <c r="H1633">
        <v>55</v>
      </c>
      <c r="I1633">
        <v>1</v>
      </c>
      <c r="J1633">
        <v>0</v>
      </c>
      <c r="K1633">
        <v>1</v>
      </c>
      <c r="L1633">
        <v>1</v>
      </c>
      <c r="M1633">
        <v>0</v>
      </c>
      <c r="N1633">
        <v>2</v>
      </c>
      <c r="O1633" t="s">
        <v>19</v>
      </c>
      <c r="P1633" t="str">
        <f>UPPER(Table1[[#This Row],[Venue]])</f>
        <v>HOME</v>
      </c>
    </row>
    <row r="1634" spans="1:16" hidden="1" x14ac:dyDescent="0.45">
      <c r="A1634">
        <v>40000969</v>
      </c>
      <c r="B1634" t="s">
        <v>356</v>
      </c>
      <c r="C1634">
        <v>44902</v>
      </c>
      <c r="D1634">
        <v>35339</v>
      </c>
      <c r="E1634">
        <v>20222023</v>
      </c>
      <c r="F1634" t="s">
        <v>17</v>
      </c>
      <c r="G1634" t="s">
        <v>72</v>
      </c>
      <c r="H1634">
        <v>86</v>
      </c>
      <c r="I1634">
        <v>1</v>
      </c>
      <c r="J1634">
        <v>0</v>
      </c>
      <c r="K1634">
        <v>1</v>
      </c>
      <c r="L1634">
        <v>1</v>
      </c>
      <c r="M1634">
        <v>0</v>
      </c>
      <c r="N1634">
        <v>0</v>
      </c>
      <c r="O1634" t="s">
        <v>19</v>
      </c>
      <c r="P1634" t="str">
        <f>UPPER(Table1[[#This Row],[Venue]])</f>
        <v>HOME</v>
      </c>
    </row>
    <row r="1635" spans="1:16" hidden="1" x14ac:dyDescent="0.45">
      <c r="A1635">
        <v>40000969</v>
      </c>
      <c r="B1635" t="s">
        <v>356</v>
      </c>
      <c r="C1635">
        <v>44902</v>
      </c>
      <c r="D1635">
        <v>35339</v>
      </c>
      <c r="E1635">
        <v>20222023</v>
      </c>
      <c r="F1635" t="s">
        <v>17</v>
      </c>
      <c r="G1635" t="s">
        <v>191</v>
      </c>
      <c r="H1635">
        <v>89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2</v>
      </c>
      <c r="O1635" t="s">
        <v>19</v>
      </c>
      <c r="P1635" t="str">
        <f>UPPER(Table1[[#This Row],[Venue]])</f>
        <v>HOME</v>
      </c>
    </row>
    <row r="1636" spans="1:16" hidden="1" x14ac:dyDescent="0.45">
      <c r="A1636">
        <v>40000969</v>
      </c>
      <c r="B1636" t="s">
        <v>356</v>
      </c>
      <c r="C1636">
        <v>44902</v>
      </c>
      <c r="D1636">
        <v>35339</v>
      </c>
      <c r="E1636">
        <v>20222023</v>
      </c>
      <c r="F1636" t="s">
        <v>17</v>
      </c>
      <c r="G1636" t="s">
        <v>73</v>
      </c>
      <c r="H1636">
        <v>90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 t="s">
        <v>19</v>
      </c>
      <c r="P1636" t="str">
        <f>UPPER(Table1[[#This Row],[Venue]])</f>
        <v>HOME</v>
      </c>
    </row>
    <row r="1637" spans="1:16" hidden="1" x14ac:dyDescent="0.45">
      <c r="A1637">
        <v>40000969</v>
      </c>
      <c r="B1637" t="s">
        <v>356</v>
      </c>
      <c r="C1637">
        <v>44902</v>
      </c>
      <c r="D1637">
        <v>35339</v>
      </c>
      <c r="E1637">
        <v>20222023</v>
      </c>
      <c r="F1637" t="s">
        <v>17</v>
      </c>
      <c r="G1637" t="s">
        <v>74</v>
      </c>
      <c r="H1637">
        <v>92</v>
      </c>
      <c r="I1637">
        <v>1</v>
      </c>
      <c r="J1637">
        <v>0</v>
      </c>
      <c r="K1637">
        <v>1</v>
      </c>
      <c r="L1637">
        <v>1</v>
      </c>
      <c r="M1637">
        <v>0</v>
      </c>
      <c r="N1637">
        <v>0</v>
      </c>
      <c r="O1637" t="s">
        <v>19</v>
      </c>
      <c r="P1637" t="str">
        <f>UPPER(Table1[[#This Row],[Venue]])</f>
        <v>HOME</v>
      </c>
    </row>
    <row r="1638" spans="1:16" hidden="1" x14ac:dyDescent="0.45">
      <c r="A1638">
        <v>40000969</v>
      </c>
      <c r="B1638" t="s">
        <v>356</v>
      </c>
      <c r="C1638">
        <v>44902</v>
      </c>
      <c r="D1638">
        <v>35339</v>
      </c>
      <c r="E1638">
        <v>20222023</v>
      </c>
      <c r="F1638" t="s">
        <v>17</v>
      </c>
      <c r="G1638" t="s">
        <v>76</v>
      </c>
      <c r="H1638">
        <v>99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 t="s">
        <v>19</v>
      </c>
      <c r="P1638" t="str">
        <f>UPPER(Table1[[#This Row],[Venue]])</f>
        <v>HOME</v>
      </c>
    </row>
    <row r="1639" spans="1:16" hidden="1" x14ac:dyDescent="0.45">
      <c r="A1639">
        <v>40000969</v>
      </c>
      <c r="B1639" t="s">
        <v>356</v>
      </c>
      <c r="C1639">
        <v>44902</v>
      </c>
      <c r="D1639">
        <v>35339</v>
      </c>
      <c r="E1639">
        <v>20222023</v>
      </c>
      <c r="F1639" t="s">
        <v>17</v>
      </c>
      <c r="G1639" t="s">
        <v>111</v>
      </c>
      <c r="H1639">
        <v>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2</v>
      </c>
      <c r="O1639" t="s">
        <v>40</v>
      </c>
      <c r="P1639" t="str">
        <f>UPPER(Table1[[#This Row],[Venue]])</f>
        <v>AWAY</v>
      </c>
    </row>
    <row r="1640" spans="1:16" hidden="1" x14ac:dyDescent="0.45">
      <c r="A1640">
        <v>40000969</v>
      </c>
      <c r="B1640" t="s">
        <v>356</v>
      </c>
      <c r="C1640">
        <v>44902</v>
      </c>
      <c r="D1640">
        <v>35339</v>
      </c>
      <c r="E1640">
        <v>20222023</v>
      </c>
      <c r="F1640" t="s">
        <v>17</v>
      </c>
      <c r="G1640" t="s">
        <v>112</v>
      </c>
      <c r="H1640">
        <v>10</v>
      </c>
      <c r="I1640">
        <v>1</v>
      </c>
      <c r="J1640">
        <v>0</v>
      </c>
      <c r="K1640">
        <v>1</v>
      </c>
      <c r="L1640">
        <v>1</v>
      </c>
      <c r="M1640">
        <v>0</v>
      </c>
      <c r="N1640">
        <v>2</v>
      </c>
      <c r="O1640" t="s">
        <v>40</v>
      </c>
      <c r="P1640" t="str">
        <f>UPPER(Table1[[#This Row],[Venue]])</f>
        <v>AWAY</v>
      </c>
    </row>
    <row r="1641" spans="1:16" hidden="1" x14ac:dyDescent="0.45">
      <c r="A1641">
        <v>40000969</v>
      </c>
      <c r="B1641" t="s">
        <v>356</v>
      </c>
      <c r="C1641">
        <v>44902</v>
      </c>
      <c r="D1641">
        <v>35339</v>
      </c>
      <c r="E1641">
        <v>20222023</v>
      </c>
      <c r="F1641" t="s">
        <v>17</v>
      </c>
      <c r="G1641" t="s">
        <v>343</v>
      </c>
      <c r="H1641">
        <v>11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2</v>
      </c>
      <c r="O1641" t="s">
        <v>40</v>
      </c>
      <c r="P1641" t="str">
        <f>UPPER(Table1[[#This Row],[Venue]])</f>
        <v>AWAY</v>
      </c>
    </row>
    <row r="1642" spans="1:16" hidden="1" x14ac:dyDescent="0.45">
      <c r="A1642">
        <v>40000969</v>
      </c>
      <c r="B1642" t="s">
        <v>356</v>
      </c>
      <c r="C1642">
        <v>44902</v>
      </c>
      <c r="D1642">
        <v>35339</v>
      </c>
      <c r="E1642">
        <v>20222023</v>
      </c>
      <c r="F1642" t="s">
        <v>17</v>
      </c>
      <c r="G1642" t="s">
        <v>118</v>
      </c>
      <c r="H1642">
        <v>14</v>
      </c>
      <c r="I1642">
        <v>1</v>
      </c>
      <c r="J1642">
        <v>1</v>
      </c>
      <c r="K1642">
        <v>1</v>
      </c>
      <c r="L1642">
        <v>0</v>
      </c>
      <c r="M1642">
        <v>0</v>
      </c>
      <c r="N1642">
        <v>0</v>
      </c>
      <c r="O1642" t="s">
        <v>40</v>
      </c>
      <c r="P1642" t="str">
        <f>UPPER(Table1[[#This Row],[Venue]])</f>
        <v>AWAY</v>
      </c>
    </row>
    <row r="1643" spans="1:16" hidden="1" x14ac:dyDescent="0.45">
      <c r="A1643">
        <v>40000969</v>
      </c>
      <c r="B1643" t="s">
        <v>356</v>
      </c>
      <c r="C1643">
        <v>44902</v>
      </c>
      <c r="D1643">
        <v>35339</v>
      </c>
      <c r="E1643">
        <v>20222023</v>
      </c>
      <c r="F1643" t="s">
        <v>17</v>
      </c>
      <c r="G1643" t="s">
        <v>309</v>
      </c>
      <c r="H1643">
        <v>20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 t="s">
        <v>40</v>
      </c>
      <c r="P1643" t="str">
        <f>UPPER(Table1[[#This Row],[Venue]])</f>
        <v>AWAY</v>
      </c>
    </row>
    <row r="1644" spans="1:16" hidden="1" x14ac:dyDescent="0.45">
      <c r="A1644">
        <v>40000969</v>
      </c>
      <c r="B1644" t="s">
        <v>356</v>
      </c>
      <c r="C1644">
        <v>44902</v>
      </c>
      <c r="D1644">
        <v>35339</v>
      </c>
      <c r="E1644">
        <v>20222023</v>
      </c>
      <c r="F1644" t="s">
        <v>17</v>
      </c>
      <c r="G1644" t="s">
        <v>114</v>
      </c>
      <c r="H1644">
        <v>22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0</v>
      </c>
      <c r="O1644" t="s">
        <v>40</v>
      </c>
      <c r="P1644" t="str">
        <f>UPPER(Table1[[#This Row],[Venue]])</f>
        <v>AWAY</v>
      </c>
    </row>
    <row r="1645" spans="1:16" hidden="1" x14ac:dyDescent="0.45">
      <c r="A1645">
        <v>40000969</v>
      </c>
      <c r="B1645" t="s">
        <v>356</v>
      </c>
      <c r="C1645">
        <v>44902</v>
      </c>
      <c r="D1645">
        <v>35339</v>
      </c>
      <c r="E1645">
        <v>20222023</v>
      </c>
      <c r="F1645" t="s">
        <v>17</v>
      </c>
      <c r="G1645" t="s">
        <v>272</v>
      </c>
      <c r="H1645">
        <v>24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 t="s">
        <v>40</v>
      </c>
      <c r="P1645" t="str">
        <f>UPPER(Table1[[#This Row],[Venue]])</f>
        <v>AWAY</v>
      </c>
    </row>
    <row r="1646" spans="1:16" hidden="1" x14ac:dyDescent="0.45">
      <c r="A1646">
        <v>40000969</v>
      </c>
      <c r="B1646" t="s">
        <v>356</v>
      </c>
      <c r="C1646">
        <v>44902</v>
      </c>
      <c r="D1646">
        <v>35339</v>
      </c>
      <c r="E1646">
        <v>20222023</v>
      </c>
      <c r="F1646" t="s">
        <v>17</v>
      </c>
      <c r="G1646" t="s">
        <v>278</v>
      </c>
      <c r="H1646">
        <v>26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 t="s">
        <v>40</v>
      </c>
      <c r="P1646" t="str">
        <f>UPPER(Table1[[#This Row],[Venue]])</f>
        <v>AWAY</v>
      </c>
    </row>
    <row r="1647" spans="1:16" hidden="1" x14ac:dyDescent="0.45">
      <c r="A1647">
        <v>40000969</v>
      </c>
      <c r="B1647" t="s">
        <v>356</v>
      </c>
      <c r="C1647">
        <v>44902</v>
      </c>
      <c r="D1647">
        <v>35339</v>
      </c>
      <c r="E1647">
        <v>20222023</v>
      </c>
      <c r="F1647" t="s">
        <v>17</v>
      </c>
      <c r="G1647" t="s">
        <v>115</v>
      </c>
      <c r="H1647">
        <v>28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 t="s">
        <v>40</v>
      </c>
      <c r="P1647" t="str">
        <f>UPPER(Table1[[#This Row],[Venue]])</f>
        <v>AWAY</v>
      </c>
    </row>
    <row r="1648" spans="1:16" hidden="1" x14ac:dyDescent="0.45">
      <c r="A1648">
        <v>40000969</v>
      </c>
      <c r="B1648" t="s">
        <v>356</v>
      </c>
      <c r="C1648">
        <v>44902</v>
      </c>
      <c r="D1648">
        <v>35339</v>
      </c>
      <c r="E1648">
        <v>20222023</v>
      </c>
      <c r="F1648" t="s">
        <v>17</v>
      </c>
      <c r="G1648" t="s">
        <v>165</v>
      </c>
      <c r="H1648">
        <v>44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 t="s">
        <v>40</v>
      </c>
      <c r="P1648" t="str">
        <f>UPPER(Table1[[#This Row],[Venue]])</f>
        <v>AWAY</v>
      </c>
    </row>
    <row r="1649" spans="1:16" hidden="1" x14ac:dyDescent="0.45">
      <c r="A1649">
        <v>40000969</v>
      </c>
      <c r="B1649" t="s">
        <v>356</v>
      </c>
      <c r="C1649">
        <v>44902</v>
      </c>
      <c r="D1649">
        <v>35339</v>
      </c>
      <c r="E1649">
        <v>20222023</v>
      </c>
      <c r="F1649" t="s">
        <v>17</v>
      </c>
      <c r="G1649" t="s">
        <v>117</v>
      </c>
      <c r="H1649">
        <v>49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 t="s">
        <v>40</v>
      </c>
      <c r="P1649" t="str">
        <f>UPPER(Table1[[#This Row],[Venue]])</f>
        <v>AWAY</v>
      </c>
    </row>
    <row r="1650" spans="1:16" hidden="1" x14ac:dyDescent="0.45">
      <c r="A1650">
        <v>40000969</v>
      </c>
      <c r="B1650" t="s">
        <v>356</v>
      </c>
      <c r="C1650">
        <v>44902</v>
      </c>
      <c r="D1650">
        <v>35339</v>
      </c>
      <c r="E1650">
        <v>20222023</v>
      </c>
      <c r="F1650" t="s">
        <v>17</v>
      </c>
      <c r="G1650" t="s">
        <v>119</v>
      </c>
      <c r="H1650">
        <v>59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 t="s">
        <v>40</v>
      </c>
      <c r="P1650" t="str">
        <f>UPPER(Table1[[#This Row],[Venue]])</f>
        <v>AWAY</v>
      </c>
    </row>
    <row r="1651" spans="1:16" hidden="1" x14ac:dyDescent="0.45">
      <c r="A1651">
        <v>40000969</v>
      </c>
      <c r="B1651" t="s">
        <v>356</v>
      </c>
      <c r="C1651">
        <v>44902</v>
      </c>
      <c r="D1651">
        <v>35339</v>
      </c>
      <c r="E1651">
        <v>20222023</v>
      </c>
      <c r="F1651" t="s">
        <v>17</v>
      </c>
      <c r="G1651" t="s">
        <v>163</v>
      </c>
      <c r="H1651">
        <v>66</v>
      </c>
      <c r="I1651">
        <v>1</v>
      </c>
      <c r="J1651">
        <v>0</v>
      </c>
      <c r="K1651">
        <v>1</v>
      </c>
      <c r="L1651">
        <v>1</v>
      </c>
      <c r="M1651">
        <v>0</v>
      </c>
      <c r="N1651">
        <v>0</v>
      </c>
      <c r="O1651" t="s">
        <v>40</v>
      </c>
      <c r="P1651" t="str">
        <f>UPPER(Table1[[#This Row],[Venue]])</f>
        <v>AWAY</v>
      </c>
    </row>
    <row r="1652" spans="1:16" hidden="1" x14ac:dyDescent="0.45">
      <c r="A1652">
        <v>40000969</v>
      </c>
      <c r="B1652" t="s">
        <v>356</v>
      </c>
      <c r="C1652">
        <v>44902</v>
      </c>
      <c r="D1652">
        <v>35339</v>
      </c>
      <c r="E1652">
        <v>20222023</v>
      </c>
      <c r="F1652" t="s">
        <v>17</v>
      </c>
      <c r="G1652" t="s">
        <v>121</v>
      </c>
      <c r="H1652">
        <v>70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O1652" t="s">
        <v>40</v>
      </c>
      <c r="P1652" t="str">
        <f>UPPER(Table1[[#This Row],[Venue]])</f>
        <v>AWAY</v>
      </c>
    </row>
    <row r="1653" spans="1:16" hidden="1" x14ac:dyDescent="0.45">
      <c r="A1653">
        <v>40000969</v>
      </c>
      <c r="B1653" t="s">
        <v>356</v>
      </c>
      <c r="C1653">
        <v>44902</v>
      </c>
      <c r="D1653">
        <v>35339</v>
      </c>
      <c r="E1653">
        <v>20222023</v>
      </c>
      <c r="F1653" t="s">
        <v>17</v>
      </c>
      <c r="G1653" t="s">
        <v>166</v>
      </c>
      <c r="H1653">
        <v>71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2</v>
      </c>
      <c r="O1653" t="s">
        <v>40</v>
      </c>
      <c r="P1653" t="str">
        <f>UPPER(Table1[[#This Row],[Venue]])</f>
        <v>AWAY</v>
      </c>
    </row>
    <row r="1654" spans="1:16" hidden="1" x14ac:dyDescent="0.45">
      <c r="A1654">
        <v>40000969</v>
      </c>
      <c r="B1654" t="s">
        <v>356</v>
      </c>
      <c r="C1654">
        <v>44902</v>
      </c>
      <c r="D1654">
        <v>35339</v>
      </c>
      <c r="E1654">
        <v>20222023</v>
      </c>
      <c r="F1654" t="s">
        <v>17</v>
      </c>
      <c r="G1654" t="s">
        <v>167</v>
      </c>
      <c r="H1654">
        <v>72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 t="s">
        <v>40</v>
      </c>
      <c r="P1654" t="str">
        <f>UPPER(Table1[[#This Row],[Venue]])</f>
        <v>AWAY</v>
      </c>
    </row>
    <row r="1655" spans="1:16" hidden="1" x14ac:dyDescent="0.45">
      <c r="A1655">
        <v>40000969</v>
      </c>
      <c r="B1655" t="s">
        <v>356</v>
      </c>
      <c r="C1655">
        <v>44902</v>
      </c>
      <c r="D1655">
        <v>35339</v>
      </c>
      <c r="E1655">
        <v>20222023</v>
      </c>
      <c r="F1655" t="s">
        <v>17</v>
      </c>
      <c r="G1655" t="s">
        <v>122</v>
      </c>
      <c r="H1655">
        <v>81</v>
      </c>
      <c r="I1655">
        <v>1</v>
      </c>
      <c r="J1655">
        <v>0</v>
      </c>
      <c r="K1655">
        <v>1</v>
      </c>
      <c r="L1655">
        <v>1</v>
      </c>
      <c r="M1655">
        <v>0</v>
      </c>
      <c r="N1655">
        <v>0</v>
      </c>
      <c r="O1655" t="s">
        <v>40</v>
      </c>
      <c r="P1655" t="str">
        <f>UPPER(Table1[[#This Row],[Venue]])</f>
        <v>AWAY</v>
      </c>
    </row>
    <row r="1656" spans="1:16" hidden="1" x14ac:dyDescent="0.45">
      <c r="A1656">
        <v>40000968</v>
      </c>
      <c r="B1656" t="s">
        <v>357</v>
      </c>
      <c r="C1656">
        <v>44902</v>
      </c>
      <c r="D1656">
        <v>35338</v>
      </c>
      <c r="E1656">
        <v>20222023</v>
      </c>
      <c r="F1656" t="s">
        <v>17</v>
      </c>
      <c r="G1656" t="s">
        <v>283</v>
      </c>
      <c r="H1656">
        <v>2</v>
      </c>
      <c r="I1656">
        <v>3</v>
      </c>
      <c r="J1656">
        <v>1</v>
      </c>
      <c r="K1656">
        <v>1</v>
      </c>
      <c r="L1656">
        <v>2</v>
      </c>
      <c r="M1656">
        <v>0</v>
      </c>
      <c r="N1656">
        <v>0</v>
      </c>
      <c r="O1656" t="s">
        <v>19</v>
      </c>
      <c r="P1656" t="str">
        <f>UPPER(Table1[[#This Row],[Venue]])</f>
        <v>HOME</v>
      </c>
    </row>
    <row r="1657" spans="1:16" hidden="1" x14ac:dyDescent="0.45">
      <c r="A1657">
        <v>40000968</v>
      </c>
      <c r="B1657" t="s">
        <v>357</v>
      </c>
      <c r="C1657">
        <v>44902</v>
      </c>
      <c r="D1657">
        <v>35338</v>
      </c>
      <c r="E1657">
        <v>20222023</v>
      </c>
      <c r="F1657" t="s">
        <v>17</v>
      </c>
      <c r="G1657" t="s">
        <v>321</v>
      </c>
      <c r="H1657">
        <v>3</v>
      </c>
      <c r="I1657">
        <v>1</v>
      </c>
      <c r="J1657">
        <v>0</v>
      </c>
      <c r="K1657">
        <v>1</v>
      </c>
      <c r="L1657">
        <v>1</v>
      </c>
      <c r="M1657">
        <v>0</v>
      </c>
      <c r="N1657">
        <v>0</v>
      </c>
      <c r="O1657" t="s">
        <v>19</v>
      </c>
      <c r="P1657" t="str">
        <f>UPPER(Table1[[#This Row],[Venue]])</f>
        <v>HOME</v>
      </c>
    </row>
    <row r="1658" spans="1:16" hidden="1" x14ac:dyDescent="0.45">
      <c r="A1658">
        <v>40000968</v>
      </c>
      <c r="B1658" t="s">
        <v>357</v>
      </c>
      <c r="C1658">
        <v>44902</v>
      </c>
      <c r="D1658">
        <v>35338</v>
      </c>
      <c r="E1658">
        <v>20222023</v>
      </c>
      <c r="F1658" t="s">
        <v>17</v>
      </c>
      <c r="G1658" t="s">
        <v>324</v>
      </c>
      <c r="H1658">
        <v>7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 t="s">
        <v>19</v>
      </c>
      <c r="P1658" t="str">
        <f>UPPER(Table1[[#This Row],[Venue]])</f>
        <v>HOME</v>
      </c>
    </row>
    <row r="1659" spans="1:16" hidden="1" x14ac:dyDescent="0.45">
      <c r="A1659">
        <v>40000968</v>
      </c>
      <c r="B1659" t="s">
        <v>357</v>
      </c>
      <c r="C1659">
        <v>44902</v>
      </c>
      <c r="D1659">
        <v>35338</v>
      </c>
      <c r="E1659">
        <v>20222023</v>
      </c>
      <c r="F1659" t="s">
        <v>17</v>
      </c>
      <c r="G1659" t="s">
        <v>96</v>
      </c>
      <c r="H1659">
        <v>10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 t="s">
        <v>19</v>
      </c>
      <c r="P1659" t="str">
        <f>UPPER(Table1[[#This Row],[Venue]])</f>
        <v>HOME</v>
      </c>
    </row>
    <row r="1660" spans="1:16" hidden="1" x14ac:dyDescent="0.45">
      <c r="A1660">
        <v>40000968</v>
      </c>
      <c r="B1660" t="s">
        <v>357</v>
      </c>
      <c r="C1660">
        <v>44902</v>
      </c>
      <c r="D1660">
        <v>35338</v>
      </c>
      <c r="E1660">
        <v>20222023</v>
      </c>
      <c r="F1660" t="s">
        <v>17</v>
      </c>
      <c r="G1660" t="s">
        <v>284</v>
      </c>
      <c r="H1660">
        <v>14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 t="s">
        <v>19</v>
      </c>
      <c r="P1660" t="str">
        <f>UPPER(Table1[[#This Row],[Venue]])</f>
        <v>HOME</v>
      </c>
    </row>
    <row r="1661" spans="1:16" hidden="1" x14ac:dyDescent="0.45">
      <c r="A1661">
        <v>40000968</v>
      </c>
      <c r="B1661" t="s">
        <v>357</v>
      </c>
      <c r="C1661">
        <v>44902</v>
      </c>
      <c r="D1661">
        <v>35338</v>
      </c>
      <c r="E1661">
        <v>20222023</v>
      </c>
      <c r="F1661" t="s">
        <v>17</v>
      </c>
      <c r="G1661" t="s">
        <v>98</v>
      </c>
      <c r="H1661">
        <v>16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 t="s">
        <v>19</v>
      </c>
      <c r="P1661" t="str">
        <f>UPPER(Table1[[#This Row],[Venue]])</f>
        <v>HOME</v>
      </c>
    </row>
    <row r="1662" spans="1:16" hidden="1" x14ac:dyDescent="0.45">
      <c r="A1662">
        <v>40000968</v>
      </c>
      <c r="B1662" t="s">
        <v>357</v>
      </c>
      <c r="C1662">
        <v>44902</v>
      </c>
      <c r="D1662">
        <v>35338</v>
      </c>
      <c r="E1662">
        <v>20222023</v>
      </c>
      <c r="F1662" t="s">
        <v>17</v>
      </c>
      <c r="G1662" t="s">
        <v>99</v>
      </c>
      <c r="H1662">
        <v>18</v>
      </c>
      <c r="I1662">
        <v>2</v>
      </c>
      <c r="J1662">
        <v>1</v>
      </c>
      <c r="K1662">
        <v>1</v>
      </c>
      <c r="L1662">
        <v>1</v>
      </c>
      <c r="M1662">
        <v>0</v>
      </c>
      <c r="N1662">
        <v>0</v>
      </c>
      <c r="O1662" t="s">
        <v>19</v>
      </c>
      <c r="P1662" t="str">
        <f>UPPER(Table1[[#This Row],[Venue]])</f>
        <v>HOME</v>
      </c>
    </row>
    <row r="1663" spans="1:16" hidden="1" x14ac:dyDescent="0.45">
      <c r="A1663">
        <v>40000968</v>
      </c>
      <c r="B1663" t="s">
        <v>357</v>
      </c>
      <c r="C1663">
        <v>44902</v>
      </c>
      <c r="D1663">
        <v>35338</v>
      </c>
      <c r="E1663">
        <v>20222023</v>
      </c>
      <c r="F1663" t="s">
        <v>17</v>
      </c>
      <c r="G1663" t="s">
        <v>100</v>
      </c>
      <c r="H1663">
        <v>19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2</v>
      </c>
      <c r="O1663" t="s">
        <v>19</v>
      </c>
      <c r="P1663" t="str">
        <f>UPPER(Table1[[#This Row],[Venue]])</f>
        <v>HOME</v>
      </c>
    </row>
    <row r="1664" spans="1:16" hidden="1" x14ac:dyDescent="0.45">
      <c r="A1664">
        <v>40000968</v>
      </c>
      <c r="B1664" t="s">
        <v>357</v>
      </c>
      <c r="C1664">
        <v>44902</v>
      </c>
      <c r="D1664">
        <v>35338</v>
      </c>
      <c r="E1664">
        <v>20222023</v>
      </c>
      <c r="F1664" t="s">
        <v>17</v>
      </c>
      <c r="G1664" t="s">
        <v>95</v>
      </c>
      <c r="H1664">
        <v>20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 t="s">
        <v>19</v>
      </c>
      <c r="P1664" t="str">
        <f>UPPER(Table1[[#This Row],[Venue]])</f>
        <v>HOME</v>
      </c>
    </row>
    <row r="1665" spans="1:16" hidden="1" x14ac:dyDescent="0.45">
      <c r="A1665">
        <v>40000968</v>
      </c>
      <c r="B1665" t="s">
        <v>357</v>
      </c>
      <c r="C1665">
        <v>44902</v>
      </c>
      <c r="D1665">
        <v>35338</v>
      </c>
      <c r="E1665">
        <v>20222023</v>
      </c>
      <c r="F1665" t="s">
        <v>17</v>
      </c>
      <c r="G1665" t="s">
        <v>101</v>
      </c>
      <c r="H1665">
        <v>23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 t="s">
        <v>19</v>
      </c>
      <c r="P1665" t="str">
        <f>UPPER(Table1[[#This Row],[Venue]])</f>
        <v>HOME</v>
      </c>
    </row>
    <row r="1666" spans="1:16" hidden="1" x14ac:dyDescent="0.45">
      <c r="A1666">
        <v>40000968</v>
      </c>
      <c r="B1666" t="s">
        <v>357</v>
      </c>
      <c r="C1666">
        <v>44902</v>
      </c>
      <c r="D1666">
        <v>35338</v>
      </c>
      <c r="E1666">
        <v>20222023</v>
      </c>
      <c r="F1666" t="s">
        <v>17</v>
      </c>
      <c r="G1666" t="s">
        <v>104</v>
      </c>
      <c r="H1666">
        <v>48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 t="s">
        <v>19</v>
      </c>
      <c r="P1666" t="str">
        <f>UPPER(Table1[[#This Row],[Venue]])</f>
        <v>HOME</v>
      </c>
    </row>
    <row r="1667" spans="1:16" hidden="1" x14ac:dyDescent="0.45">
      <c r="A1667">
        <v>40000968</v>
      </c>
      <c r="B1667" t="s">
        <v>357</v>
      </c>
      <c r="C1667">
        <v>44902</v>
      </c>
      <c r="D1667">
        <v>35338</v>
      </c>
      <c r="E1667">
        <v>20222023</v>
      </c>
      <c r="F1667" t="s">
        <v>17</v>
      </c>
      <c r="G1667" t="s">
        <v>106</v>
      </c>
      <c r="H1667">
        <v>67</v>
      </c>
      <c r="I1667">
        <v>4</v>
      </c>
      <c r="J1667">
        <v>3</v>
      </c>
      <c r="K1667">
        <v>1</v>
      </c>
      <c r="L1667">
        <v>1</v>
      </c>
      <c r="M1667">
        <v>0</v>
      </c>
      <c r="N1667">
        <v>0</v>
      </c>
      <c r="O1667" t="s">
        <v>19</v>
      </c>
      <c r="P1667" t="str">
        <f>UPPER(Table1[[#This Row],[Venue]])</f>
        <v>HOME</v>
      </c>
    </row>
    <row r="1668" spans="1:16" hidden="1" x14ac:dyDescent="0.45">
      <c r="A1668">
        <v>40000968</v>
      </c>
      <c r="B1668" t="s">
        <v>357</v>
      </c>
      <c r="C1668">
        <v>44902</v>
      </c>
      <c r="D1668">
        <v>35338</v>
      </c>
      <c r="E1668">
        <v>20222023</v>
      </c>
      <c r="F1668" t="s">
        <v>17</v>
      </c>
      <c r="G1668" t="s">
        <v>107</v>
      </c>
      <c r="H1668">
        <v>77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 t="s">
        <v>19</v>
      </c>
      <c r="P1668" t="str">
        <f>UPPER(Table1[[#This Row],[Venue]])</f>
        <v>HOME</v>
      </c>
    </row>
    <row r="1669" spans="1:16" hidden="1" x14ac:dyDescent="0.45">
      <c r="A1669">
        <v>40000968</v>
      </c>
      <c r="B1669" t="s">
        <v>357</v>
      </c>
      <c r="C1669">
        <v>44902</v>
      </c>
      <c r="D1669">
        <v>35338</v>
      </c>
      <c r="E1669">
        <v>20222023</v>
      </c>
      <c r="F1669" t="s">
        <v>17</v>
      </c>
      <c r="G1669" t="s">
        <v>108</v>
      </c>
      <c r="H1669">
        <v>88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 t="s">
        <v>19</v>
      </c>
      <c r="P1669" t="str">
        <f>UPPER(Table1[[#This Row],[Venue]])</f>
        <v>HOME</v>
      </c>
    </row>
    <row r="1670" spans="1:16" hidden="1" x14ac:dyDescent="0.45">
      <c r="A1670">
        <v>40000968</v>
      </c>
      <c r="B1670" t="s">
        <v>357</v>
      </c>
      <c r="C1670">
        <v>44902</v>
      </c>
      <c r="D1670">
        <v>35338</v>
      </c>
      <c r="E1670">
        <v>20222023</v>
      </c>
      <c r="F1670" t="s">
        <v>17</v>
      </c>
      <c r="G1670" t="s">
        <v>109</v>
      </c>
      <c r="H1670">
        <v>91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 t="s">
        <v>19</v>
      </c>
      <c r="P1670" t="str">
        <f>UPPER(Table1[[#This Row],[Venue]])</f>
        <v>HOME</v>
      </c>
    </row>
    <row r="1671" spans="1:16" hidden="1" x14ac:dyDescent="0.45">
      <c r="A1671">
        <v>40000968</v>
      </c>
      <c r="B1671" t="s">
        <v>357</v>
      </c>
      <c r="C1671">
        <v>44902</v>
      </c>
      <c r="D1671">
        <v>35338</v>
      </c>
      <c r="E1671">
        <v>20222023</v>
      </c>
      <c r="F1671" t="s">
        <v>17</v>
      </c>
      <c r="G1671" t="s">
        <v>105</v>
      </c>
      <c r="H1671">
        <v>97</v>
      </c>
      <c r="I1671">
        <v>1</v>
      </c>
      <c r="J1671">
        <v>0</v>
      </c>
      <c r="K1671">
        <v>1</v>
      </c>
      <c r="L1671">
        <v>1</v>
      </c>
      <c r="M1671">
        <v>0</v>
      </c>
      <c r="N1671">
        <v>4</v>
      </c>
      <c r="O1671" t="s">
        <v>19</v>
      </c>
      <c r="P1671" t="str">
        <f>UPPER(Table1[[#This Row],[Venue]])</f>
        <v>HOME</v>
      </c>
    </row>
    <row r="1672" spans="1:16" hidden="1" x14ac:dyDescent="0.45">
      <c r="A1672">
        <v>40000968</v>
      </c>
      <c r="B1672" t="s">
        <v>357</v>
      </c>
      <c r="C1672">
        <v>44902</v>
      </c>
      <c r="D1672">
        <v>35338</v>
      </c>
      <c r="E1672">
        <v>20222023</v>
      </c>
      <c r="F1672" t="s">
        <v>17</v>
      </c>
      <c r="G1672" t="s">
        <v>110</v>
      </c>
      <c r="H1672">
        <v>98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0</v>
      </c>
      <c r="O1672" t="s">
        <v>19</v>
      </c>
      <c r="P1672" t="str">
        <f>UPPER(Table1[[#This Row],[Venue]])</f>
        <v>HOME</v>
      </c>
    </row>
    <row r="1673" spans="1:16" hidden="1" x14ac:dyDescent="0.45">
      <c r="A1673">
        <v>40000968</v>
      </c>
      <c r="B1673" t="s">
        <v>357</v>
      </c>
      <c r="C1673">
        <v>44902</v>
      </c>
      <c r="D1673">
        <v>35338</v>
      </c>
      <c r="E1673">
        <v>20222023</v>
      </c>
      <c r="F1673" t="s">
        <v>17</v>
      </c>
      <c r="G1673" t="s">
        <v>39</v>
      </c>
      <c r="H1673">
        <v>2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2</v>
      </c>
      <c r="O1673" t="s">
        <v>40</v>
      </c>
      <c r="P1673" t="str">
        <f>UPPER(Table1[[#This Row],[Venue]])</f>
        <v>AWAY</v>
      </c>
    </row>
    <row r="1674" spans="1:16" hidden="1" x14ac:dyDescent="0.45">
      <c r="A1674">
        <v>40000968</v>
      </c>
      <c r="B1674" t="s">
        <v>357</v>
      </c>
      <c r="C1674">
        <v>44902</v>
      </c>
      <c r="D1674">
        <v>35338</v>
      </c>
      <c r="E1674">
        <v>20222023</v>
      </c>
      <c r="F1674" t="s">
        <v>17</v>
      </c>
      <c r="G1674" t="s">
        <v>41</v>
      </c>
      <c r="H1674">
        <v>3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 t="s">
        <v>40</v>
      </c>
      <c r="P1674" t="str">
        <f>UPPER(Table1[[#This Row],[Venue]])</f>
        <v>AWAY</v>
      </c>
    </row>
    <row r="1675" spans="1:16" hidden="1" x14ac:dyDescent="0.45">
      <c r="A1675">
        <v>40000968</v>
      </c>
      <c r="B1675" t="s">
        <v>357</v>
      </c>
      <c r="C1675">
        <v>44902</v>
      </c>
      <c r="D1675">
        <v>35338</v>
      </c>
      <c r="E1675">
        <v>20222023</v>
      </c>
      <c r="F1675" t="s">
        <v>17</v>
      </c>
      <c r="G1675" t="s">
        <v>42</v>
      </c>
      <c r="H1675">
        <v>8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 t="s">
        <v>40</v>
      </c>
      <c r="P1675" t="str">
        <f>UPPER(Table1[[#This Row],[Venue]])</f>
        <v>AWAY</v>
      </c>
    </row>
    <row r="1676" spans="1:16" hidden="1" x14ac:dyDescent="0.45">
      <c r="A1676">
        <v>40000968</v>
      </c>
      <c r="B1676" t="s">
        <v>357</v>
      </c>
      <c r="C1676">
        <v>44902</v>
      </c>
      <c r="D1676">
        <v>35338</v>
      </c>
      <c r="E1676">
        <v>20222023</v>
      </c>
      <c r="F1676" t="s">
        <v>17</v>
      </c>
      <c r="G1676" t="s">
        <v>271</v>
      </c>
      <c r="H1676">
        <v>10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 t="s">
        <v>40</v>
      </c>
      <c r="P1676" t="str">
        <f>UPPER(Table1[[#This Row],[Venue]])</f>
        <v>AWAY</v>
      </c>
    </row>
    <row r="1677" spans="1:16" hidden="1" x14ac:dyDescent="0.45">
      <c r="A1677">
        <v>40000968</v>
      </c>
      <c r="B1677" t="s">
        <v>357</v>
      </c>
      <c r="C1677">
        <v>44902</v>
      </c>
      <c r="D1677">
        <v>35338</v>
      </c>
      <c r="E1677">
        <v>20222023</v>
      </c>
      <c r="F1677" t="s">
        <v>17</v>
      </c>
      <c r="G1677" t="s">
        <v>44</v>
      </c>
      <c r="H1677">
        <v>16</v>
      </c>
      <c r="I1677">
        <v>1</v>
      </c>
      <c r="J1677">
        <v>0</v>
      </c>
      <c r="K1677">
        <v>1</v>
      </c>
      <c r="L1677">
        <v>1</v>
      </c>
      <c r="M1677">
        <v>0</v>
      </c>
      <c r="N1677">
        <v>0</v>
      </c>
      <c r="O1677" t="s">
        <v>40</v>
      </c>
      <c r="P1677" t="str">
        <f>UPPER(Table1[[#This Row],[Venue]])</f>
        <v>AWAY</v>
      </c>
    </row>
    <row r="1678" spans="1:16" hidden="1" x14ac:dyDescent="0.45">
      <c r="A1678">
        <v>40000968</v>
      </c>
      <c r="B1678" t="s">
        <v>357</v>
      </c>
      <c r="C1678">
        <v>44902</v>
      </c>
      <c r="D1678">
        <v>35338</v>
      </c>
      <c r="E1678">
        <v>20222023</v>
      </c>
      <c r="F1678" t="s">
        <v>17</v>
      </c>
      <c r="G1678" t="s">
        <v>45</v>
      </c>
      <c r="H1678">
        <v>17</v>
      </c>
      <c r="I1678">
        <v>3</v>
      </c>
      <c r="J1678">
        <v>3</v>
      </c>
      <c r="K1678">
        <v>1</v>
      </c>
      <c r="L1678">
        <v>0</v>
      </c>
      <c r="M1678">
        <v>0</v>
      </c>
      <c r="N1678">
        <v>0</v>
      </c>
      <c r="O1678" t="s">
        <v>40</v>
      </c>
      <c r="P1678" t="str">
        <f>UPPER(Table1[[#This Row],[Venue]])</f>
        <v>AWAY</v>
      </c>
    </row>
    <row r="1679" spans="1:16" hidden="1" x14ac:dyDescent="0.45">
      <c r="A1679">
        <v>40000968</v>
      </c>
      <c r="B1679" t="s">
        <v>357</v>
      </c>
      <c r="C1679">
        <v>44902</v>
      </c>
      <c r="D1679">
        <v>35338</v>
      </c>
      <c r="E1679">
        <v>20222023</v>
      </c>
      <c r="F1679" t="s">
        <v>17</v>
      </c>
      <c r="G1679" t="s">
        <v>46</v>
      </c>
      <c r="H1679">
        <v>19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 t="s">
        <v>40</v>
      </c>
      <c r="P1679" t="str">
        <f>UPPER(Table1[[#This Row],[Venue]])</f>
        <v>AWAY</v>
      </c>
    </row>
    <row r="1680" spans="1:16" hidden="1" x14ac:dyDescent="0.45">
      <c r="A1680">
        <v>40000968</v>
      </c>
      <c r="B1680" t="s">
        <v>357</v>
      </c>
      <c r="C1680">
        <v>44902</v>
      </c>
      <c r="D1680">
        <v>35338</v>
      </c>
      <c r="E1680">
        <v>20222023</v>
      </c>
      <c r="F1680" t="s">
        <v>17</v>
      </c>
      <c r="G1680" t="s">
        <v>47</v>
      </c>
      <c r="H1680">
        <v>24</v>
      </c>
      <c r="I1680">
        <v>1</v>
      </c>
      <c r="J1680">
        <v>0</v>
      </c>
      <c r="K1680">
        <v>1</v>
      </c>
      <c r="L1680">
        <v>1</v>
      </c>
      <c r="M1680">
        <v>0</v>
      </c>
      <c r="N1680">
        <v>0</v>
      </c>
      <c r="O1680" t="s">
        <v>40</v>
      </c>
      <c r="P1680" t="str">
        <f>UPPER(Table1[[#This Row],[Venue]])</f>
        <v>AWAY</v>
      </c>
    </row>
    <row r="1681" spans="1:16" hidden="1" x14ac:dyDescent="0.45">
      <c r="A1681">
        <v>40000968</v>
      </c>
      <c r="B1681" t="s">
        <v>357</v>
      </c>
      <c r="C1681">
        <v>44902</v>
      </c>
      <c r="D1681">
        <v>35338</v>
      </c>
      <c r="E1681">
        <v>20222023</v>
      </c>
      <c r="F1681" t="s">
        <v>17</v>
      </c>
      <c r="G1681" t="s">
        <v>50</v>
      </c>
      <c r="H1681">
        <v>53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 t="s">
        <v>40</v>
      </c>
      <c r="P1681" t="str">
        <f>UPPER(Table1[[#This Row],[Venue]])</f>
        <v>AWAY</v>
      </c>
    </row>
    <row r="1682" spans="1:16" hidden="1" x14ac:dyDescent="0.45">
      <c r="A1682">
        <v>40000968</v>
      </c>
      <c r="B1682" t="s">
        <v>357</v>
      </c>
      <c r="C1682">
        <v>44902</v>
      </c>
      <c r="D1682">
        <v>35338</v>
      </c>
      <c r="E1682">
        <v>20222023</v>
      </c>
      <c r="F1682" t="s">
        <v>17</v>
      </c>
      <c r="G1682" t="s">
        <v>51</v>
      </c>
      <c r="H1682">
        <v>77</v>
      </c>
      <c r="I1682">
        <v>2</v>
      </c>
      <c r="J1682">
        <v>0</v>
      </c>
      <c r="K1682">
        <v>1</v>
      </c>
      <c r="L1682">
        <v>2</v>
      </c>
      <c r="M1682">
        <v>0</v>
      </c>
      <c r="N1682">
        <v>0</v>
      </c>
      <c r="O1682" t="s">
        <v>40</v>
      </c>
      <c r="P1682" t="str">
        <f>UPPER(Table1[[#This Row],[Venue]])</f>
        <v>AWAY</v>
      </c>
    </row>
    <row r="1683" spans="1:16" hidden="1" x14ac:dyDescent="0.45">
      <c r="A1683">
        <v>40000968</v>
      </c>
      <c r="B1683" t="s">
        <v>357</v>
      </c>
      <c r="C1683">
        <v>44902</v>
      </c>
      <c r="D1683">
        <v>35338</v>
      </c>
      <c r="E1683">
        <v>20222023</v>
      </c>
      <c r="F1683" t="s">
        <v>17</v>
      </c>
      <c r="G1683" t="s">
        <v>52</v>
      </c>
      <c r="H1683">
        <v>79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 t="s">
        <v>40</v>
      </c>
      <c r="P1683" t="str">
        <f>UPPER(Table1[[#This Row],[Venue]])</f>
        <v>AWAY</v>
      </c>
    </row>
    <row r="1684" spans="1:16" hidden="1" x14ac:dyDescent="0.45">
      <c r="A1684">
        <v>40000968</v>
      </c>
      <c r="B1684" t="s">
        <v>357</v>
      </c>
      <c r="C1684">
        <v>44902</v>
      </c>
      <c r="D1684">
        <v>35338</v>
      </c>
      <c r="E1684">
        <v>20222023</v>
      </c>
      <c r="F1684" t="s">
        <v>17</v>
      </c>
      <c r="G1684" t="s">
        <v>54</v>
      </c>
      <c r="H1684">
        <v>87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 t="s">
        <v>40</v>
      </c>
      <c r="P1684" t="str">
        <f>UPPER(Table1[[#This Row],[Venue]])</f>
        <v>AWAY</v>
      </c>
    </row>
    <row r="1685" spans="1:16" hidden="1" x14ac:dyDescent="0.45">
      <c r="A1685">
        <v>40000968</v>
      </c>
      <c r="B1685" t="s">
        <v>357</v>
      </c>
      <c r="C1685">
        <v>44902</v>
      </c>
      <c r="D1685">
        <v>35338</v>
      </c>
      <c r="E1685">
        <v>20222023</v>
      </c>
      <c r="F1685" t="s">
        <v>17</v>
      </c>
      <c r="G1685" t="s">
        <v>55</v>
      </c>
      <c r="H1685">
        <v>88</v>
      </c>
      <c r="I1685">
        <v>1</v>
      </c>
      <c r="J1685">
        <v>0</v>
      </c>
      <c r="K1685">
        <v>1</v>
      </c>
      <c r="L1685">
        <v>1</v>
      </c>
      <c r="M1685">
        <v>0</v>
      </c>
      <c r="N1685">
        <v>0</v>
      </c>
      <c r="O1685" t="s">
        <v>40</v>
      </c>
      <c r="P1685" t="str">
        <f>UPPER(Table1[[#This Row],[Venue]])</f>
        <v>AWAY</v>
      </c>
    </row>
    <row r="1686" spans="1:16" hidden="1" x14ac:dyDescent="0.45">
      <c r="A1686">
        <v>40000968</v>
      </c>
      <c r="B1686" t="s">
        <v>357</v>
      </c>
      <c r="C1686">
        <v>44902</v>
      </c>
      <c r="D1686">
        <v>35338</v>
      </c>
      <c r="E1686">
        <v>20222023</v>
      </c>
      <c r="F1686" t="s">
        <v>17</v>
      </c>
      <c r="G1686" t="s">
        <v>56</v>
      </c>
      <c r="H1686">
        <v>89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 t="s">
        <v>40</v>
      </c>
      <c r="P1686" t="str">
        <f>UPPER(Table1[[#This Row],[Venue]])</f>
        <v>AWAY</v>
      </c>
    </row>
    <row r="1687" spans="1:16" hidden="1" x14ac:dyDescent="0.45">
      <c r="A1687">
        <v>40000972</v>
      </c>
      <c r="B1687" t="s">
        <v>358</v>
      </c>
      <c r="C1687">
        <v>44904</v>
      </c>
      <c r="D1687">
        <v>35342</v>
      </c>
      <c r="E1687">
        <v>20222023</v>
      </c>
      <c r="F1687" t="s">
        <v>17</v>
      </c>
      <c r="G1687" t="s">
        <v>77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 t="s">
        <v>19</v>
      </c>
      <c r="P1687" t="str">
        <f>UPPER(Table1[[#This Row],[Venue]])</f>
        <v>HOME</v>
      </c>
    </row>
    <row r="1688" spans="1:16" hidden="1" x14ac:dyDescent="0.45">
      <c r="A1688">
        <v>40000972</v>
      </c>
      <c r="B1688" t="s">
        <v>358</v>
      </c>
      <c r="C1688">
        <v>44904</v>
      </c>
      <c r="D1688">
        <v>35342</v>
      </c>
      <c r="E1688">
        <v>20222023</v>
      </c>
      <c r="F1688" t="s">
        <v>17</v>
      </c>
      <c r="G1688" t="s">
        <v>161</v>
      </c>
      <c r="H1688">
        <v>2</v>
      </c>
      <c r="I1688">
        <v>1</v>
      </c>
      <c r="J1688">
        <v>1</v>
      </c>
      <c r="K1688">
        <v>1</v>
      </c>
      <c r="L1688">
        <v>0</v>
      </c>
      <c r="M1688">
        <v>0</v>
      </c>
      <c r="N1688">
        <v>2</v>
      </c>
      <c r="O1688" t="s">
        <v>19</v>
      </c>
      <c r="P1688" t="str">
        <f>UPPER(Table1[[#This Row],[Venue]])</f>
        <v>HOME</v>
      </c>
    </row>
    <row r="1689" spans="1:16" hidden="1" x14ac:dyDescent="0.45">
      <c r="A1689">
        <v>40000972</v>
      </c>
      <c r="B1689" t="s">
        <v>358</v>
      </c>
      <c r="C1689">
        <v>44904</v>
      </c>
      <c r="D1689">
        <v>35342</v>
      </c>
      <c r="E1689">
        <v>20222023</v>
      </c>
      <c r="F1689" t="s">
        <v>17</v>
      </c>
      <c r="G1689" t="s">
        <v>338</v>
      </c>
      <c r="H1689">
        <v>3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0</v>
      </c>
      <c r="O1689" t="s">
        <v>19</v>
      </c>
      <c r="P1689" t="str">
        <f>UPPER(Table1[[#This Row],[Venue]])</f>
        <v>HOME</v>
      </c>
    </row>
    <row r="1690" spans="1:16" hidden="1" x14ac:dyDescent="0.45">
      <c r="A1690">
        <v>40000972</v>
      </c>
      <c r="B1690" t="s">
        <v>358</v>
      </c>
      <c r="C1690">
        <v>44904</v>
      </c>
      <c r="D1690">
        <v>35342</v>
      </c>
      <c r="E1690">
        <v>20222023</v>
      </c>
      <c r="F1690" t="s">
        <v>17</v>
      </c>
      <c r="G1690" t="s">
        <v>307</v>
      </c>
      <c r="H1690">
        <v>7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 t="s">
        <v>19</v>
      </c>
      <c r="P1690" t="str">
        <f>UPPER(Table1[[#This Row],[Venue]])</f>
        <v>HOME</v>
      </c>
    </row>
    <row r="1691" spans="1:16" hidden="1" x14ac:dyDescent="0.45">
      <c r="A1691">
        <v>40000972</v>
      </c>
      <c r="B1691" t="s">
        <v>358</v>
      </c>
      <c r="C1691">
        <v>44904</v>
      </c>
      <c r="D1691">
        <v>35342</v>
      </c>
      <c r="E1691">
        <v>20222023</v>
      </c>
      <c r="F1691" t="s">
        <v>17</v>
      </c>
      <c r="G1691" t="s">
        <v>78</v>
      </c>
      <c r="H1691">
        <v>8</v>
      </c>
      <c r="I1691">
        <v>3</v>
      </c>
      <c r="J1691">
        <v>0</v>
      </c>
      <c r="K1691">
        <v>1</v>
      </c>
      <c r="L1691">
        <v>3</v>
      </c>
      <c r="M1691">
        <v>0</v>
      </c>
      <c r="N1691">
        <v>0</v>
      </c>
      <c r="O1691" t="s">
        <v>19</v>
      </c>
      <c r="P1691" t="str">
        <f>UPPER(Table1[[#This Row],[Venue]])</f>
        <v>HOME</v>
      </c>
    </row>
    <row r="1692" spans="1:16" hidden="1" x14ac:dyDescent="0.45">
      <c r="A1692">
        <v>40000972</v>
      </c>
      <c r="B1692" t="s">
        <v>358</v>
      </c>
      <c r="C1692">
        <v>44904</v>
      </c>
      <c r="D1692">
        <v>35342</v>
      </c>
      <c r="E1692">
        <v>20222023</v>
      </c>
      <c r="F1692" t="s">
        <v>17</v>
      </c>
      <c r="G1692" t="s">
        <v>79</v>
      </c>
      <c r="H1692">
        <v>9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 t="s">
        <v>19</v>
      </c>
      <c r="P1692" t="str">
        <f>UPPER(Table1[[#This Row],[Venue]])</f>
        <v>HOME</v>
      </c>
    </row>
    <row r="1693" spans="1:16" hidden="1" x14ac:dyDescent="0.45">
      <c r="A1693">
        <v>40000972</v>
      </c>
      <c r="B1693" t="s">
        <v>358</v>
      </c>
      <c r="C1693">
        <v>44904</v>
      </c>
      <c r="D1693">
        <v>35342</v>
      </c>
      <c r="E1693">
        <v>20222023</v>
      </c>
      <c r="F1693" t="s">
        <v>17</v>
      </c>
      <c r="G1693" t="s">
        <v>80</v>
      </c>
      <c r="H1693">
        <v>10</v>
      </c>
      <c r="I1693">
        <v>3</v>
      </c>
      <c r="J1693">
        <v>0</v>
      </c>
      <c r="K1693">
        <v>1</v>
      </c>
      <c r="L1693">
        <v>3</v>
      </c>
      <c r="M1693">
        <v>0</v>
      </c>
      <c r="N1693">
        <v>0</v>
      </c>
      <c r="O1693" t="s">
        <v>19</v>
      </c>
      <c r="P1693" t="str">
        <f>UPPER(Table1[[#This Row],[Venue]])</f>
        <v>HOME</v>
      </c>
    </row>
    <row r="1694" spans="1:16" hidden="1" x14ac:dyDescent="0.45">
      <c r="A1694">
        <v>40000972</v>
      </c>
      <c r="B1694" t="s">
        <v>358</v>
      </c>
      <c r="C1694">
        <v>44904</v>
      </c>
      <c r="D1694">
        <v>35342</v>
      </c>
      <c r="E1694">
        <v>20222023</v>
      </c>
      <c r="F1694" t="s">
        <v>17</v>
      </c>
      <c r="G1694" t="s">
        <v>91</v>
      </c>
      <c r="H1694">
        <v>11</v>
      </c>
      <c r="I1694">
        <v>4</v>
      </c>
      <c r="J1694">
        <v>3</v>
      </c>
      <c r="K1694">
        <v>1</v>
      </c>
      <c r="L1694">
        <v>1</v>
      </c>
      <c r="M1694">
        <v>0</v>
      </c>
      <c r="N1694">
        <v>0</v>
      </c>
      <c r="O1694" t="s">
        <v>19</v>
      </c>
      <c r="P1694" t="str">
        <f>UPPER(Table1[[#This Row],[Venue]])</f>
        <v>HOME</v>
      </c>
    </row>
    <row r="1695" spans="1:16" hidden="1" x14ac:dyDescent="0.45">
      <c r="A1695">
        <v>40000972</v>
      </c>
      <c r="B1695" t="s">
        <v>358</v>
      </c>
      <c r="C1695">
        <v>44904</v>
      </c>
      <c r="D1695">
        <v>35342</v>
      </c>
      <c r="E1695">
        <v>20222023</v>
      </c>
      <c r="F1695" t="s">
        <v>17</v>
      </c>
      <c r="G1695" t="s">
        <v>81</v>
      </c>
      <c r="H1695">
        <v>13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 t="s">
        <v>19</v>
      </c>
      <c r="P1695" t="str">
        <f>UPPER(Table1[[#This Row],[Venue]])</f>
        <v>HOME</v>
      </c>
    </row>
    <row r="1696" spans="1:16" hidden="1" x14ac:dyDescent="0.45">
      <c r="A1696">
        <v>40000972</v>
      </c>
      <c r="B1696" t="s">
        <v>358</v>
      </c>
      <c r="C1696">
        <v>44904</v>
      </c>
      <c r="D1696">
        <v>35342</v>
      </c>
      <c r="E1696">
        <v>20222023</v>
      </c>
      <c r="F1696" t="s">
        <v>17</v>
      </c>
      <c r="G1696" t="s">
        <v>82</v>
      </c>
      <c r="H1696">
        <v>15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 t="s">
        <v>19</v>
      </c>
      <c r="P1696" t="str">
        <f>UPPER(Table1[[#This Row],[Venue]])</f>
        <v>HOME</v>
      </c>
    </row>
    <row r="1697" spans="1:16" hidden="1" x14ac:dyDescent="0.45">
      <c r="A1697">
        <v>40000972</v>
      </c>
      <c r="B1697" t="s">
        <v>358</v>
      </c>
      <c r="C1697">
        <v>44904</v>
      </c>
      <c r="D1697">
        <v>35342</v>
      </c>
      <c r="E1697">
        <v>20222023</v>
      </c>
      <c r="F1697" t="s">
        <v>17</v>
      </c>
      <c r="G1697" t="s">
        <v>83</v>
      </c>
      <c r="H1697">
        <v>17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2</v>
      </c>
      <c r="O1697" t="s">
        <v>19</v>
      </c>
      <c r="P1697" t="str">
        <f>UPPER(Table1[[#This Row],[Venue]])</f>
        <v>HOME</v>
      </c>
    </row>
    <row r="1698" spans="1:16" hidden="1" x14ac:dyDescent="0.45">
      <c r="A1698">
        <v>40000972</v>
      </c>
      <c r="B1698" t="s">
        <v>358</v>
      </c>
      <c r="C1698">
        <v>44904</v>
      </c>
      <c r="D1698">
        <v>35342</v>
      </c>
      <c r="E1698">
        <v>20222023</v>
      </c>
      <c r="F1698" t="s">
        <v>17</v>
      </c>
      <c r="G1698" t="s">
        <v>84</v>
      </c>
      <c r="H1698">
        <v>18</v>
      </c>
      <c r="I1698">
        <v>1</v>
      </c>
      <c r="J1698">
        <v>1</v>
      </c>
      <c r="K1698">
        <v>1</v>
      </c>
      <c r="L1698">
        <v>0</v>
      </c>
      <c r="M1698">
        <v>0</v>
      </c>
      <c r="N1698">
        <v>0</v>
      </c>
      <c r="O1698" t="s">
        <v>19</v>
      </c>
      <c r="P1698" t="str">
        <f>UPPER(Table1[[#This Row],[Venue]])</f>
        <v>HOME</v>
      </c>
    </row>
    <row r="1699" spans="1:16" hidden="1" x14ac:dyDescent="0.45">
      <c r="A1699">
        <v>40000972</v>
      </c>
      <c r="B1699" t="s">
        <v>358</v>
      </c>
      <c r="C1699">
        <v>44904</v>
      </c>
      <c r="D1699">
        <v>35342</v>
      </c>
      <c r="E1699">
        <v>20222023</v>
      </c>
      <c r="F1699" t="s">
        <v>17</v>
      </c>
      <c r="G1699" t="s">
        <v>85</v>
      </c>
      <c r="H1699">
        <v>19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 t="s">
        <v>19</v>
      </c>
      <c r="P1699" t="str">
        <f>UPPER(Table1[[#This Row],[Venue]])</f>
        <v>HOME</v>
      </c>
    </row>
    <row r="1700" spans="1:16" hidden="1" x14ac:dyDescent="0.45">
      <c r="A1700">
        <v>40000972</v>
      </c>
      <c r="B1700" t="s">
        <v>358</v>
      </c>
      <c r="C1700">
        <v>44904</v>
      </c>
      <c r="D1700">
        <v>35342</v>
      </c>
      <c r="E1700">
        <v>20222023</v>
      </c>
      <c r="F1700" t="s">
        <v>17</v>
      </c>
      <c r="G1700" t="s">
        <v>86</v>
      </c>
      <c r="H1700">
        <v>25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 t="s">
        <v>19</v>
      </c>
      <c r="P1700" t="str">
        <f>UPPER(Table1[[#This Row],[Venue]])</f>
        <v>HOME</v>
      </c>
    </row>
    <row r="1701" spans="1:16" hidden="1" x14ac:dyDescent="0.45">
      <c r="A1701">
        <v>40000972</v>
      </c>
      <c r="B1701" t="s">
        <v>358</v>
      </c>
      <c r="C1701">
        <v>44904</v>
      </c>
      <c r="D1701">
        <v>35342</v>
      </c>
      <c r="E1701">
        <v>20222023</v>
      </c>
      <c r="F1701" t="s">
        <v>17</v>
      </c>
      <c r="G1701" t="s">
        <v>87</v>
      </c>
      <c r="H1701">
        <v>27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 t="s">
        <v>19</v>
      </c>
      <c r="P1701" t="str">
        <f>UPPER(Table1[[#This Row],[Venue]])</f>
        <v>HOME</v>
      </c>
    </row>
    <row r="1702" spans="1:16" hidden="1" x14ac:dyDescent="0.45">
      <c r="A1702">
        <v>40000972</v>
      </c>
      <c r="B1702" t="s">
        <v>358</v>
      </c>
      <c r="C1702">
        <v>44904</v>
      </c>
      <c r="D1702">
        <v>35342</v>
      </c>
      <c r="E1702">
        <v>20222023</v>
      </c>
      <c r="F1702" t="s">
        <v>17</v>
      </c>
      <c r="G1702" t="s">
        <v>88</v>
      </c>
      <c r="H1702">
        <v>30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 t="s">
        <v>19</v>
      </c>
      <c r="P1702" t="str">
        <f>UPPER(Table1[[#This Row],[Venue]])</f>
        <v>HOME</v>
      </c>
    </row>
    <row r="1703" spans="1:16" hidden="1" x14ac:dyDescent="0.45">
      <c r="A1703">
        <v>40000972</v>
      </c>
      <c r="B1703" t="s">
        <v>358</v>
      </c>
      <c r="C1703">
        <v>44904</v>
      </c>
      <c r="D1703">
        <v>35342</v>
      </c>
      <c r="E1703">
        <v>20222023</v>
      </c>
      <c r="F1703" t="s">
        <v>17</v>
      </c>
      <c r="G1703" t="s">
        <v>162</v>
      </c>
      <c r="H1703">
        <v>48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 t="s">
        <v>19</v>
      </c>
      <c r="P1703" t="str">
        <f>UPPER(Table1[[#This Row],[Venue]])</f>
        <v>HOME</v>
      </c>
    </row>
    <row r="1704" spans="1:16" hidden="1" x14ac:dyDescent="0.45">
      <c r="A1704">
        <v>40000972</v>
      </c>
      <c r="B1704" t="s">
        <v>358</v>
      </c>
      <c r="C1704">
        <v>44904</v>
      </c>
      <c r="D1704">
        <v>35342</v>
      </c>
      <c r="E1704">
        <v>20222023</v>
      </c>
      <c r="F1704" t="s">
        <v>17</v>
      </c>
      <c r="G1704" t="s">
        <v>89</v>
      </c>
      <c r="H1704">
        <v>71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 t="s">
        <v>19</v>
      </c>
      <c r="P1704" t="str">
        <f>UPPER(Table1[[#This Row],[Venue]])</f>
        <v>HOME</v>
      </c>
    </row>
    <row r="1705" spans="1:16" hidden="1" x14ac:dyDescent="0.45">
      <c r="A1705">
        <v>40000972</v>
      </c>
      <c r="B1705" t="s">
        <v>358</v>
      </c>
      <c r="C1705">
        <v>44904</v>
      </c>
      <c r="D1705">
        <v>35342</v>
      </c>
      <c r="E1705">
        <v>20222023</v>
      </c>
      <c r="F1705" t="s">
        <v>17</v>
      </c>
      <c r="G1705" t="s">
        <v>90</v>
      </c>
      <c r="H1705">
        <v>87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 t="s">
        <v>19</v>
      </c>
      <c r="P1705" t="str">
        <f>UPPER(Table1[[#This Row],[Venue]])</f>
        <v>HOME</v>
      </c>
    </row>
    <row r="1706" spans="1:16" hidden="1" x14ac:dyDescent="0.45">
      <c r="A1706">
        <v>40000972</v>
      </c>
      <c r="B1706" t="s">
        <v>358</v>
      </c>
      <c r="C1706">
        <v>44904</v>
      </c>
      <c r="D1706">
        <v>35342</v>
      </c>
      <c r="E1706">
        <v>20222023</v>
      </c>
      <c r="F1706" t="s">
        <v>17</v>
      </c>
      <c r="G1706" t="s">
        <v>92</v>
      </c>
      <c r="H1706">
        <v>96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 t="s">
        <v>19</v>
      </c>
      <c r="P1706" t="str">
        <f>UPPER(Table1[[#This Row],[Venue]])</f>
        <v>HOME</v>
      </c>
    </row>
    <row r="1707" spans="1:16" hidden="1" x14ac:dyDescent="0.45">
      <c r="A1707">
        <v>40000972</v>
      </c>
      <c r="B1707" t="s">
        <v>358</v>
      </c>
      <c r="C1707">
        <v>44904</v>
      </c>
      <c r="D1707">
        <v>35342</v>
      </c>
      <c r="E1707">
        <v>20222023</v>
      </c>
      <c r="F1707" t="s">
        <v>17</v>
      </c>
      <c r="G1707" t="s">
        <v>359</v>
      </c>
      <c r="H1707">
        <v>1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 t="s">
        <v>40</v>
      </c>
      <c r="P1707" t="str">
        <f>UPPER(Table1[[#This Row],[Venue]])</f>
        <v>AWAY</v>
      </c>
    </row>
    <row r="1708" spans="1:16" hidden="1" x14ac:dyDescent="0.45">
      <c r="A1708">
        <v>40000972</v>
      </c>
      <c r="B1708" t="s">
        <v>358</v>
      </c>
      <c r="C1708">
        <v>44904</v>
      </c>
      <c r="D1708">
        <v>35342</v>
      </c>
      <c r="E1708">
        <v>20222023</v>
      </c>
      <c r="F1708" t="s">
        <v>17</v>
      </c>
      <c r="G1708" t="s">
        <v>39</v>
      </c>
      <c r="H1708">
        <v>2</v>
      </c>
      <c r="I1708">
        <v>1</v>
      </c>
      <c r="J1708">
        <v>1</v>
      </c>
      <c r="K1708">
        <v>1</v>
      </c>
      <c r="L1708">
        <v>0</v>
      </c>
      <c r="M1708">
        <v>0</v>
      </c>
      <c r="N1708">
        <v>0</v>
      </c>
      <c r="O1708" t="s">
        <v>40</v>
      </c>
      <c r="P1708" t="str">
        <f>UPPER(Table1[[#This Row],[Venue]])</f>
        <v>AWAY</v>
      </c>
    </row>
    <row r="1709" spans="1:16" hidden="1" x14ac:dyDescent="0.45">
      <c r="A1709">
        <v>40000972</v>
      </c>
      <c r="B1709" t="s">
        <v>358</v>
      </c>
      <c r="C1709">
        <v>44904</v>
      </c>
      <c r="D1709">
        <v>35342</v>
      </c>
      <c r="E1709">
        <v>20222023</v>
      </c>
      <c r="F1709" t="s">
        <v>17</v>
      </c>
      <c r="G1709" t="s">
        <v>42</v>
      </c>
      <c r="H1709">
        <v>8</v>
      </c>
      <c r="I1709">
        <v>4</v>
      </c>
      <c r="J1709">
        <v>1</v>
      </c>
      <c r="K1709">
        <v>1</v>
      </c>
      <c r="L1709">
        <v>3</v>
      </c>
      <c r="M1709">
        <v>0</v>
      </c>
      <c r="N1709">
        <v>0</v>
      </c>
      <c r="O1709" t="s">
        <v>40</v>
      </c>
      <c r="P1709" t="str">
        <f>UPPER(Table1[[#This Row],[Venue]])</f>
        <v>AWAY</v>
      </c>
    </row>
    <row r="1710" spans="1:16" hidden="1" x14ac:dyDescent="0.45">
      <c r="A1710">
        <v>40000972</v>
      </c>
      <c r="B1710" t="s">
        <v>358</v>
      </c>
      <c r="C1710">
        <v>44904</v>
      </c>
      <c r="D1710">
        <v>35342</v>
      </c>
      <c r="E1710">
        <v>20222023</v>
      </c>
      <c r="F1710" t="s">
        <v>17</v>
      </c>
      <c r="G1710" t="s">
        <v>44</v>
      </c>
      <c r="H1710">
        <v>16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 t="s">
        <v>40</v>
      </c>
      <c r="P1710" t="str">
        <f>UPPER(Table1[[#This Row],[Venue]])</f>
        <v>AWAY</v>
      </c>
    </row>
    <row r="1711" spans="1:16" hidden="1" x14ac:dyDescent="0.45">
      <c r="A1711">
        <v>40000972</v>
      </c>
      <c r="B1711" t="s">
        <v>358</v>
      </c>
      <c r="C1711">
        <v>44904</v>
      </c>
      <c r="D1711">
        <v>35342</v>
      </c>
      <c r="E1711">
        <v>20222023</v>
      </c>
      <c r="F1711" t="s">
        <v>17</v>
      </c>
      <c r="G1711" t="s">
        <v>45</v>
      </c>
      <c r="H1711">
        <v>17</v>
      </c>
      <c r="I1711">
        <v>2</v>
      </c>
      <c r="J1711">
        <v>2</v>
      </c>
      <c r="K1711">
        <v>1</v>
      </c>
      <c r="L1711">
        <v>0</v>
      </c>
      <c r="M1711">
        <v>0</v>
      </c>
      <c r="N1711">
        <v>0</v>
      </c>
      <c r="O1711" t="s">
        <v>40</v>
      </c>
      <c r="P1711" t="str">
        <f>UPPER(Table1[[#This Row],[Venue]])</f>
        <v>AWAY</v>
      </c>
    </row>
    <row r="1712" spans="1:16" hidden="1" x14ac:dyDescent="0.45">
      <c r="A1712">
        <v>40000972</v>
      </c>
      <c r="B1712" t="s">
        <v>358</v>
      </c>
      <c r="C1712">
        <v>44904</v>
      </c>
      <c r="D1712">
        <v>35342</v>
      </c>
      <c r="E1712">
        <v>20222023</v>
      </c>
      <c r="F1712" t="s">
        <v>17</v>
      </c>
      <c r="G1712" t="s">
        <v>47</v>
      </c>
      <c r="H1712">
        <v>24</v>
      </c>
      <c r="I1712">
        <v>3</v>
      </c>
      <c r="J1712">
        <v>2</v>
      </c>
      <c r="K1712">
        <v>1</v>
      </c>
      <c r="L1712">
        <v>1</v>
      </c>
      <c r="M1712">
        <v>0</v>
      </c>
      <c r="N1712">
        <v>0</v>
      </c>
      <c r="O1712" t="s">
        <v>40</v>
      </c>
      <c r="P1712" t="str">
        <f>UPPER(Table1[[#This Row],[Venue]])</f>
        <v>AWAY</v>
      </c>
    </row>
    <row r="1713" spans="1:16" hidden="1" x14ac:dyDescent="0.45">
      <c r="A1713">
        <v>40000972</v>
      </c>
      <c r="B1713" t="s">
        <v>358</v>
      </c>
      <c r="C1713">
        <v>44904</v>
      </c>
      <c r="D1713">
        <v>35342</v>
      </c>
      <c r="E1713">
        <v>20222023</v>
      </c>
      <c r="F1713" t="s">
        <v>17</v>
      </c>
      <c r="G1713" t="s">
        <v>50</v>
      </c>
      <c r="H1713">
        <v>53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 t="s">
        <v>40</v>
      </c>
      <c r="P1713" t="str">
        <f>UPPER(Table1[[#This Row],[Venue]])</f>
        <v>AWAY</v>
      </c>
    </row>
    <row r="1714" spans="1:16" hidden="1" x14ac:dyDescent="0.45">
      <c r="A1714">
        <v>40000972</v>
      </c>
      <c r="B1714" t="s">
        <v>358</v>
      </c>
      <c r="C1714">
        <v>44904</v>
      </c>
      <c r="D1714">
        <v>35342</v>
      </c>
      <c r="E1714">
        <v>20222023</v>
      </c>
      <c r="F1714" t="s">
        <v>17</v>
      </c>
      <c r="G1714" t="s">
        <v>51</v>
      </c>
      <c r="H1714">
        <v>77</v>
      </c>
      <c r="I1714">
        <v>2</v>
      </c>
      <c r="J1714">
        <v>0</v>
      </c>
      <c r="K1714">
        <v>1</v>
      </c>
      <c r="L1714">
        <v>2</v>
      </c>
      <c r="M1714">
        <v>0</v>
      </c>
      <c r="N1714">
        <v>0</v>
      </c>
      <c r="O1714" t="s">
        <v>40</v>
      </c>
      <c r="P1714" t="str">
        <f>UPPER(Table1[[#This Row],[Venue]])</f>
        <v>AWAY</v>
      </c>
    </row>
    <row r="1715" spans="1:16" hidden="1" x14ac:dyDescent="0.45">
      <c r="A1715">
        <v>40000972</v>
      </c>
      <c r="B1715" t="s">
        <v>358</v>
      </c>
      <c r="C1715">
        <v>44904</v>
      </c>
      <c r="D1715">
        <v>35342</v>
      </c>
      <c r="E1715">
        <v>20222023</v>
      </c>
      <c r="F1715" t="s">
        <v>17</v>
      </c>
      <c r="G1715" t="s">
        <v>52</v>
      </c>
      <c r="H1715">
        <v>79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 t="s">
        <v>40</v>
      </c>
      <c r="P1715" t="str">
        <f>UPPER(Table1[[#This Row],[Venue]])</f>
        <v>AWAY</v>
      </c>
    </row>
    <row r="1716" spans="1:16" hidden="1" x14ac:dyDescent="0.45">
      <c r="A1716">
        <v>40000972</v>
      </c>
      <c r="B1716" t="s">
        <v>358</v>
      </c>
      <c r="C1716">
        <v>44904</v>
      </c>
      <c r="D1716">
        <v>35342</v>
      </c>
      <c r="E1716">
        <v>20222023</v>
      </c>
      <c r="F1716" t="s">
        <v>17</v>
      </c>
      <c r="G1716" t="s">
        <v>54</v>
      </c>
      <c r="H1716">
        <v>87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 t="s">
        <v>40</v>
      </c>
      <c r="P1716" t="str">
        <f>UPPER(Table1[[#This Row],[Venue]])</f>
        <v>AWAY</v>
      </c>
    </row>
    <row r="1717" spans="1:16" hidden="1" x14ac:dyDescent="0.45">
      <c r="A1717">
        <v>40000972</v>
      </c>
      <c r="B1717" t="s">
        <v>358</v>
      </c>
      <c r="C1717">
        <v>44904</v>
      </c>
      <c r="D1717">
        <v>35342</v>
      </c>
      <c r="E1717">
        <v>20222023</v>
      </c>
      <c r="F1717" t="s">
        <v>17</v>
      </c>
      <c r="G1717" t="s">
        <v>55</v>
      </c>
      <c r="H1717">
        <v>88</v>
      </c>
      <c r="I1717">
        <v>4</v>
      </c>
      <c r="J1717">
        <v>2</v>
      </c>
      <c r="K1717">
        <v>1</v>
      </c>
      <c r="L1717">
        <v>2</v>
      </c>
      <c r="M1717">
        <v>0</v>
      </c>
      <c r="N1717">
        <v>0</v>
      </c>
      <c r="O1717" t="s">
        <v>40</v>
      </c>
      <c r="P1717" t="str">
        <f>UPPER(Table1[[#This Row],[Venue]])</f>
        <v>AWAY</v>
      </c>
    </row>
    <row r="1718" spans="1:16" hidden="1" x14ac:dyDescent="0.45">
      <c r="A1718">
        <v>40000972</v>
      </c>
      <c r="B1718" t="s">
        <v>358</v>
      </c>
      <c r="C1718">
        <v>44904</v>
      </c>
      <c r="D1718">
        <v>35342</v>
      </c>
      <c r="E1718">
        <v>20222023</v>
      </c>
      <c r="F1718" t="s">
        <v>17</v>
      </c>
      <c r="G1718" t="s">
        <v>56</v>
      </c>
      <c r="H1718">
        <v>89</v>
      </c>
      <c r="I1718">
        <v>3</v>
      </c>
      <c r="J1718">
        <v>0</v>
      </c>
      <c r="K1718">
        <v>1</v>
      </c>
      <c r="L1718">
        <v>3</v>
      </c>
      <c r="M1718">
        <v>0</v>
      </c>
      <c r="N1718">
        <v>2</v>
      </c>
      <c r="O1718" t="s">
        <v>40</v>
      </c>
      <c r="P1718" t="str">
        <f>UPPER(Table1[[#This Row],[Venue]])</f>
        <v>AWAY</v>
      </c>
    </row>
    <row r="1719" spans="1:16" hidden="1" x14ac:dyDescent="0.45">
      <c r="A1719">
        <v>40000970</v>
      </c>
      <c r="B1719" t="s">
        <v>360</v>
      </c>
      <c r="C1719">
        <v>44905</v>
      </c>
      <c r="D1719">
        <v>35340</v>
      </c>
      <c r="E1719">
        <v>20222023</v>
      </c>
      <c r="F1719" t="s">
        <v>17</v>
      </c>
      <c r="G1719" t="s">
        <v>324</v>
      </c>
      <c r="H1719">
        <v>7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  <c r="O1719" t="s">
        <v>19</v>
      </c>
      <c r="P1719" t="str">
        <f>UPPER(Table1[[#This Row],[Venue]])</f>
        <v>HOME</v>
      </c>
    </row>
    <row r="1720" spans="1:16" hidden="1" x14ac:dyDescent="0.45">
      <c r="A1720">
        <v>40000970</v>
      </c>
      <c r="B1720" t="s">
        <v>360</v>
      </c>
      <c r="C1720">
        <v>44905</v>
      </c>
      <c r="D1720">
        <v>35340</v>
      </c>
      <c r="E1720">
        <v>20222023</v>
      </c>
      <c r="F1720" t="s">
        <v>17</v>
      </c>
      <c r="G1720" t="s">
        <v>96</v>
      </c>
      <c r="H1720">
        <v>10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 t="s">
        <v>19</v>
      </c>
      <c r="P1720" t="str">
        <f>UPPER(Table1[[#This Row],[Venue]])</f>
        <v>HOME</v>
      </c>
    </row>
    <row r="1721" spans="1:16" hidden="1" x14ac:dyDescent="0.45">
      <c r="A1721">
        <v>40000970</v>
      </c>
      <c r="B1721" t="s">
        <v>360</v>
      </c>
      <c r="C1721">
        <v>44905</v>
      </c>
      <c r="D1721">
        <v>35340</v>
      </c>
      <c r="E1721">
        <v>20222023</v>
      </c>
      <c r="F1721" t="s">
        <v>17</v>
      </c>
      <c r="G1721" t="s">
        <v>284</v>
      </c>
      <c r="H1721">
        <v>14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 t="s">
        <v>19</v>
      </c>
      <c r="P1721" t="str">
        <f>UPPER(Table1[[#This Row],[Venue]])</f>
        <v>HOME</v>
      </c>
    </row>
    <row r="1722" spans="1:16" hidden="1" x14ac:dyDescent="0.45">
      <c r="A1722">
        <v>40000970</v>
      </c>
      <c r="B1722" t="s">
        <v>360</v>
      </c>
      <c r="C1722">
        <v>44905</v>
      </c>
      <c r="D1722">
        <v>35340</v>
      </c>
      <c r="E1722">
        <v>20222023</v>
      </c>
      <c r="F1722" t="s">
        <v>17</v>
      </c>
      <c r="G1722" t="s">
        <v>98</v>
      </c>
      <c r="H1722">
        <v>16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2</v>
      </c>
      <c r="O1722" t="s">
        <v>19</v>
      </c>
      <c r="P1722" t="str">
        <f>UPPER(Table1[[#This Row],[Venue]])</f>
        <v>HOME</v>
      </c>
    </row>
    <row r="1723" spans="1:16" hidden="1" x14ac:dyDescent="0.45">
      <c r="A1723">
        <v>40000970</v>
      </c>
      <c r="B1723" t="s">
        <v>360</v>
      </c>
      <c r="C1723">
        <v>44905</v>
      </c>
      <c r="D1723">
        <v>35340</v>
      </c>
      <c r="E1723">
        <v>20222023</v>
      </c>
      <c r="F1723" t="s">
        <v>17</v>
      </c>
      <c r="G1723" t="s">
        <v>99</v>
      </c>
      <c r="H1723">
        <v>18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O1723" t="s">
        <v>19</v>
      </c>
      <c r="P1723" t="str">
        <f>UPPER(Table1[[#This Row],[Venue]])</f>
        <v>HOME</v>
      </c>
    </row>
    <row r="1724" spans="1:16" hidden="1" x14ac:dyDescent="0.45">
      <c r="A1724">
        <v>40000970</v>
      </c>
      <c r="B1724" t="s">
        <v>360</v>
      </c>
      <c r="C1724">
        <v>44905</v>
      </c>
      <c r="D1724">
        <v>35340</v>
      </c>
      <c r="E1724">
        <v>20222023</v>
      </c>
      <c r="F1724" t="s">
        <v>17</v>
      </c>
      <c r="G1724" t="s">
        <v>100</v>
      </c>
      <c r="H1724">
        <v>19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 t="s">
        <v>19</v>
      </c>
      <c r="P1724" t="str">
        <f>UPPER(Table1[[#This Row],[Venue]])</f>
        <v>HOME</v>
      </c>
    </row>
    <row r="1725" spans="1:16" hidden="1" x14ac:dyDescent="0.45">
      <c r="A1725">
        <v>40000970</v>
      </c>
      <c r="B1725" t="s">
        <v>360</v>
      </c>
      <c r="C1725">
        <v>44905</v>
      </c>
      <c r="D1725">
        <v>35340</v>
      </c>
      <c r="E1725">
        <v>20222023</v>
      </c>
      <c r="F1725" t="s">
        <v>17</v>
      </c>
      <c r="G1725" t="s">
        <v>101</v>
      </c>
      <c r="H1725">
        <v>23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 t="s">
        <v>19</v>
      </c>
      <c r="P1725" t="str">
        <f>UPPER(Table1[[#This Row],[Venue]])</f>
        <v>HOME</v>
      </c>
    </row>
    <row r="1726" spans="1:16" hidden="1" x14ac:dyDescent="0.45">
      <c r="A1726">
        <v>40000970</v>
      </c>
      <c r="B1726" t="s">
        <v>360</v>
      </c>
      <c r="C1726">
        <v>44905</v>
      </c>
      <c r="D1726">
        <v>35340</v>
      </c>
      <c r="E1726">
        <v>20222023</v>
      </c>
      <c r="F1726" t="s">
        <v>17</v>
      </c>
      <c r="G1726" t="s">
        <v>95</v>
      </c>
      <c r="H1726">
        <v>27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 t="s">
        <v>19</v>
      </c>
      <c r="P1726" t="str">
        <f>UPPER(Table1[[#This Row],[Venue]])</f>
        <v>HOME</v>
      </c>
    </row>
    <row r="1727" spans="1:16" hidden="1" x14ac:dyDescent="0.45">
      <c r="A1727">
        <v>40000970</v>
      </c>
      <c r="B1727" t="s">
        <v>360</v>
      </c>
      <c r="C1727">
        <v>44905</v>
      </c>
      <c r="D1727">
        <v>35340</v>
      </c>
      <c r="E1727">
        <v>20222023</v>
      </c>
      <c r="F1727" t="s">
        <v>17</v>
      </c>
      <c r="G1727" t="s">
        <v>104</v>
      </c>
      <c r="H1727">
        <v>48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 t="s">
        <v>19</v>
      </c>
      <c r="P1727" t="str">
        <f>UPPER(Table1[[#This Row],[Venue]])</f>
        <v>HOME</v>
      </c>
    </row>
    <row r="1728" spans="1:16" hidden="1" x14ac:dyDescent="0.45">
      <c r="A1728">
        <v>40000970</v>
      </c>
      <c r="B1728" t="s">
        <v>360</v>
      </c>
      <c r="C1728">
        <v>44905</v>
      </c>
      <c r="D1728">
        <v>35340</v>
      </c>
      <c r="E1728">
        <v>20222023</v>
      </c>
      <c r="F1728" t="s">
        <v>17</v>
      </c>
      <c r="G1728" t="s">
        <v>106</v>
      </c>
      <c r="H1728">
        <v>67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2</v>
      </c>
      <c r="O1728" t="s">
        <v>19</v>
      </c>
      <c r="P1728" t="str">
        <f>UPPER(Table1[[#This Row],[Venue]])</f>
        <v>HOME</v>
      </c>
    </row>
    <row r="1729" spans="1:16" hidden="1" x14ac:dyDescent="0.45">
      <c r="A1729">
        <v>40000970</v>
      </c>
      <c r="B1729" t="s">
        <v>360</v>
      </c>
      <c r="C1729">
        <v>44905</v>
      </c>
      <c r="D1729">
        <v>35340</v>
      </c>
      <c r="E1729">
        <v>20222023</v>
      </c>
      <c r="F1729" t="s">
        <v>17</v>
      </c>
      <c r="G1729" t="s">
        <v>107</v>
      </c>
      <c r="H1729">
        <v>77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 t="s">
        <v>19</v>
      </c>
      <c r="P1729" t="str">
        <f>UPPER(Table1[[#This Row],[Venue]])</f>
        <v>HOME</v>
      </c>
    </row>
    <row r="1730" spans="1:16" hidden="1" x14ac:dyDescent="0.45">
      <c r="A1730">
        <v>40000970</v>
      </c>
      <c r="B1730" t="s">
        <v>360</v>
      </c>
      <c r="C1730">
        <v>44905</v>
      </c>
      <c r="D1730">
        <v>35340</v>
      </c>
      <c r="E1730">
        <v>20222023</v>
      </c>
      <c r="F1730" t="s">
        <v>17</v>
      </c>
      <c r="G1730" t="s">
        <v>108</v>
      </c>
      <c r="H1730">
        <v>88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 t="s">
        <v>19</v>
      </c>
      <c r="P1730" t="str">
        <f>UPPER(Table1[[#This Row],[Venue]])</f>
        <v>HOME</v>
      </c>
    </row>
    <row r="1731" spans="1:16" hidden="1" x14ac:dyDescent="0.45">
      <c r="A1731">
        <v>40000970</v>
      </c>
      <c r="B1731" t="s">
        <v>360</v>
      </c>
      <c r="C1731">
        <v>44905</v>
      </c>
      <c r="D1731">
        <v>35340</v>
      </c>
      <c r="E1731">
        <v>20222023</v>
      </c>
      <c r="F1731" t="s">
        <v>17</v>
      </c>
      <c r="G1731" t="s">
        <v>109</v>
      </c>
      <c r="H1731">
        <v>91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 t="s">
        <v>19</v>
      </c>
      <c r="P1731" t="str">
        <f>UPPER(Table1[[#This Row],[Venue]])</f>
        <v>HOME</v>
      </c>
    </row>
    <row r="1732" spans="1:16" hidden="1" x14ac:dyDescent="0.45">
      <c r="A1732">
        <v>40000970</v>
      </c>
      <c r="B1732" t="s">
        <v>360</v>
      </c>
      <c r="C1732">
        <v>44905</v>
      </c>
      <c r="D1732">
        <v>35340</v>
      </c>
      <c r="E1732">
        <v>20222023</v>
      </c>
      <c r="F1732" t="s">
        <v>17</v>
      </c>
      <c r="G1732" t="s">
        <v>110</v>
      </c>
      <c r="H1732">
        <v>98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 t="s">
        <v>19</v>
      </c>
      <c r="P1732" t="str">
        <f>UPPER(Table1[[#This Row],[Venue]])</f>
        <v>HOME</v>
      </c>
    </row>
    <row r="1733" spans="1:16" hidden="1" x14ac:dyDescent="0.45">
      <c r="A1733">
        <v>40000970</v>
      </c>
      <c r="B1733" t="s">
        <v>360</v>
      </c>
      <c r="C1733">
        <v>44905</v>
      </c>
      <c r="D1733">
        <v>35340</v>
      </c>
      <c r="E1733">
        <v>20222023</v>
      </c>
      <c r="F1733" t="s">
        <v>17</v>
      </c>
      <c r="G1733" t="s">
        <v>18</v>
      </c>
      <c r="H1733">
        <v>4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 t="s">
        <v>40</v>
      </c>
      <c r="P1733" t="str">
        <f>UPPER(Table1[[#This Row],[Venue]])</f>
        <v>AWAY</v>
      </c>
    </row>
    <row r="1734" spans="1:16" hidden="1" x14ac:dyDescent="0.45">
      <c r="A1734">
        <v>40000970</v>
      </c>
      <c r="B1734" t="s">
        <v>360</v>
      </c>
      <c r="C1734">
        <v>44905</v>
      </c>
      <c r="D1734">
        <v>35340</v>
      </c>
      <c r="E1734">
        <v>20222023</v>
      </c>
      <c r="F1734" t="s">
        <v>17</v>
      </c>
      <c r="G1734" t="s">
        <v>20</v>
      </c>
      <c r="H1734">
        <v>5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 t="s">
        <v>40</v>
      </c>
      <c r="P1734" t="str">
        <f>UPPER(Table1[[#This Row],[Venue]])</f>
        <v>AWAY</v>
      </c>
    </row>
    <row r="1735" spans="1:16" hidden="1" x14ac:dyDescent="0.45">
      <c r="A1735">
        <v>40000970</v>
      </c>
      <c r="B1735" t="s">
        <v>360</v>
      </c>
      <c r="C1735">
        <v>44905</v>
      </c>
      <c r="D1735">
        <v>35340</v>
      </c>
      <c r="E1735">
        <v>20222023</v>
      </c>
      <c r="F1735" t="s">
        <v>17</v>
      </c>
      <c r="G1735" t="s">
        <v>23</v>
      </c>
      <c r="H1735">
        <v>10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 t="s">
        <v>40</v>
      </c>
      <c r="P1735" t="str">
        <f>UPPER(Table1[[#This Row],[Venue]])</f>
        <v>AWAY</v>
      </c>
    </row>
    <row r="1736" spans="1:16" hidden="1" x14ac:dyDescent="0.45">
      <c r="A1736">
        <v>40000970</v>
      </c>
      <c r="B1736" t="s">
        <v>360</v>
      </c>
      <c r="C1736">
        <v>44905</v>
      </c>
      <c r="D1736">
        <v>35340</v>
      </c>
      <c r="E1736">
        <v>20222023</v>
      </c>
      <c r="F1736" t="s">
        <v>17</v>
      </c>
      <c r="G1736" t="s">
        <v>24</v>
      </c>
      <c r="H1736">
        <v>11</v>
      </c>
      <c r="I1736">
        <v>1</v>
      </c>
      <c r="J1736">
        <v>0</v>
      </c>
      <c r="K1736">
        <v>1</v>
      </c>
      <c r="L1736">
        <v>1</v>
      </c>
      <c r="M1736">
        <v>0</v>
      </c>
      <c r="N1736">
        <v>0</v>
      </c>
      <c r="O1736" t="s">
        <v>40</v>
      </c>
      <c r="P1736" t="str">
        <f>UPPER(Table1[[#This Row],[Venue]])</f>
        <v>AWAY</v>
      </c>
    </row>
    <row r="1737" spans="1:16" hidden="1" x14ac:dyDescent="0.45">
      <c r="A1737">
        <v>40000970</v>
      </c>
      <c r="B1737" t="s">
        <v>360</v>
      </c>
      <c r="C1737">
        <v>44905</v>
      </c>
      <c r="D1737">
        <v>35340</v>
      </c>
      <c r="E1737">
        <v>20222023</v>
      </c>
      <c r="F1737" t="s">
        <v>17</v>
      </c>
      <c r="G1737" t="s">
        <v>329</v>
      </c>
      <c r="H1737">
        <v>13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 t="s">
        <v>40</v>
      </c>
      <c r="P1737" t="str">
        <f>UPPER(Table1[[#This Row],[Venue]])</f>
        <v>AWAY</v>
      </c>
    </row>
    <row r="1738" spans="1:16" hidden="1" x14ac:dyDescent="0.45">
      <c r="A1738">
        <v>40000970</v>
      </c>
      <c r="B1738" t="s">
        <v>360</v>
      </c>
      <c r="C1738">
        <v>44905</v>
      </c>
      <c r="D1738">
        <v>35340</v>
      </c>
      <c r="E1738">
        <v>20222023</v>
      </c>
      <c r="F1738" t="s">
        <v>17</v>
      </c>
      <c r="G1738" t="s">
        <v>25</v>
      </c>
      <c r="H1738">
        <v>24</v>
      </c>
      <c r="I1738">
        <v>4</v>
      </c>
      <c r="J1738">
        <v>4</v>
      </c>
      <c r="K1738">
        <v>1</v>
      </c>
      <c r="L1738">
        <v>0</v>
      </c>
      <c r="M1738">
        <v>0</v>
      </c>
      <c r="N1738">
        <v>0</v>
      </c>
      <c r="O1738" t="s">
        <v>40</v>
      </c>
      <c r="P1738" t="str">
        <f>UPPER(Table1[[#This Row],[Venue]])</f>
        <v>AWAY</v>
      </c>
    </row>
    <row r="1739" spans="1:16" hidden="1" x14ac:dyDescent="0.45">
      <c r="A1739">
        <v>40000970</v>
      </c>
      <c r="B1739" t="s">
        <v>360</v>
      </c>
      <c r="C1739">
        <v>44905</v>
      </c>
      <c r="D1739">
        <v>35340</v>
      </c>
      <c r="E1739">
        <v>20222023</v>
      </c>
      <c r="F1739" t="s">
        <v>17</v>
      </c>
      <c r="G1739" t="s">
        <v>192</v>
      </c>
      <c r="H1739">
        <v>32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 t="s">
        <v>40</v>
      </c>
      <c r="P1739" t="str">
        <f>UPPER(Table1[[#This Row],[Venue]])</f>
        <v>AWAY</v>
      </c>
    </row>
    <row r="1740" spans="1:16" hidden="1" x14ac:dyDescent="0.45">
      <c r="A1740">
        <v>40000970</v>
      </c>
      <c r="B1740" t="s">
        <v>360</v>
      </c>
      <c r="C1740">
        <v>44905</v>
      </c>
      <c r="D1740">
        <v>35340</v>
      </c>
      <c r="E1740">
        <v>20222023</v>
      </c>
      <c r="F1740" t="s">
        <v>17</v>
      </c>
      <c r="G1740" t="s">
        <v>193</v>
      </c>
      <c r="H1740">
        <v>36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2</v>
      </c>
      <c r="O1740" t="s">
        <v>40</v>
      </c>
      <c r="P1740" t="str">
        <f>UPPER(Table1[[#This Row],[Venue]])</f>
        <v>AWAY</v>
      </c>
    </row>
    <row r="1741" spans="1:16" hidden="1" x14ac:dyDescent="0.45">
      <c r="A1741">
        <v>40000970</v>
      </c>
      <c r="B1741" t="s">
        <v>360</v>
      </c>
      <c r="C1741">
        <v>44905</v>
      </c>
      <c r="D1741">
        <v>35340</v>
      </c>
      <c r="E1741">
        <v>20222023</v>
      </c>
      <c r="F1741" t="s">
        <v>17</v>
      </c>
      <c r="G1741" t="s">
        <v>27</v>
      </c>
      <c r="H1741">
        <v>40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 t="s">
        <v>40</v>
      </c>
      <c r="P1741" t="str">
        <f>UPPER(Table1[[#This Row],[Venue]])</f>
        <v>AWAY</v>
      </c>
    </row>
    <row r="1742" spans="1:16" hidden="1" x14ac:dyDescent="0.45">
      <c r="A1742">
        <v>40000970</v>
      </c>
      <c r="B1742" t="s">
        <v>360</v>
      </c>
      <c r="C1742">
        <v>44905</v>
      </c>
      <c r="D1742">
        <v>35340</v>
      </c>
      <c r="E1742">
        <v>20222023</v>
      </c>
      <c r="F1742" t="s">
        <v>17</v>
      </c>
      <c r="G1742" t="s">
        <v>28</v>
      </c>
      <c r="H1742">
        <v>41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 t="s">
        <v>40</v>
      </c>
      <c r="P1742" t="str">
        <f>UPPER(Table1[[#This Row],[Venue]])</f>
        <v>AWAY</v>
      </c>
    </row>
    <row r="1743" spans="1:16" hidden="1" x14ac:dyDescent="0.45">
      <c r="A1743">
        <v>40000970</v>
      </c>
      <c r="B1743" t="s">
        <v>360</v>
      </c>
      <c r="C1743">
        <v>44905</v>
      </c>
      <c r="D1743">
        <v>35340</v>
      </c>
      <c r="E1743">
        <v>20222023</v>
      </c>
      <c r="F1743" t="s">
        <v>17</v>
      </c>
      <c r="G1743" t="s">
        <v>29</v>
      </c>
      <c r="H1743">
        <v>44</v>
      </c>
      <c r="I1743">
        <v>5</v>
      </c>
      <c r="J1743">
        <v>3</v>
      </c>
      <c r="K1743">
        <v>1</v>
      </c>
      <c r="L1743">
        <v>2</v>
      </c>
      <c r="M1743">
        <v>0</v>
      </c>
      <c r="N1743">
        <v>0</v>
      </c>
      <c r="O1743" t="s">
        <v>40</v>
      </c>
      <c r="P1743" t="str">
        <f>UPPER(Table1[[#This Row],[Venue]])</f>
        <v>AWAY</v>
      </c>
    </row>
    <row r="1744" spans="1:16" hidden="1" x14ac:dyDescent="0.45">
      <c r="A1744">
        <v>40000970</v>
      </c>
      <c r="B1744" t="s">
        <v>360</v>
      </c>
      <c r="C1744">
        <v>44905</v>
      </c>
      <c r="D1744">
        <v>35340</v>
      </c>
      <c r="E1744">
        <v>20222023</v>
      </c>
      <c r="F1744" t="s">
        <v>17</v>
      </c>
      <c r="G1744" t="s">
        <v>30</v>
      </c>
      <c r="H1744">
        <v>55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0</v>
      </c>
      <c r="O1744" t="s">
        <v>40</v>
      </c>
      <c r="P1744" t="str">
        <f>UPPER(Table1[[#This Row],[Venue]])</f>
        <v>AWAY</v>
      </c>
    </row>
    <row r="1745" spans="1:16" hidden="1" x14ac:dyDescent="0.45">
      <c r="A1745">
        <v>40000970</v>
      </c>
      <c r="B1745" t="s">
        <v>360</v>
      </c>
      <c r="C1745">
        <v>44905</v>
      </c>
      <c r="D1745">
        <v>35340</v>
      </c>
      <c r="E1745">
        <v>20222023</v>
      </c>
      <c r="F1745" t="s">
        <v>17</v>
      </c>
      <c r="G1745" t="s">
        <v>31</v>
      </c>
      <c r="H1745">
        <v>56</v>
      </c>
      <c r="I1745">
        <v>2</v>
      </c>
      <c r="J1745">
        <v>0</v>
      </c>
      <c r="K1745">
        <v>1</v>
      </c>
      <c r="L1745">
        <v>2</v>
      </c>
      <c r="M1745">
        <v>0</v>
      </c>
      <c r="N1745">
        <v>0</v>
      </c>
      <c r="O1745" t="s">
        <v>40</v>
      </c>
      <c r="P1745" t="str">
        <f>UPPER(Table1[[#This Row],[Venue]])</f>
        <v>AWAY</v>
      </c>
    </row>
    <row r="1746" spans="1:16" hidden="1" x14ac:dyDescent="0.45">
      <c r="A1746">
        <v>40000970</v>
      </c>
      <c r="B1746" t="s">
        <v>360</v>
      </c>
      <c r="C1746">
        <v>44905</v>
      </c>
      <c r="D1746">
        <v>35340</v>
      </c>
      <c r="E1746">
        <v>20222023</v>
      </c>
      <c r="F1746" t="s">
        <v>17</v>
      </c>
      <c r="G1746" t="s">
        <v>32</v>
      </c>
      <c r="H1746">
        <v>66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 t="s">
        <v>40</v>
      </c>
      <c r="P1746" t="str">
        <f>UPPER(Table1[[#This Row],[Venue]])</f>
        <v>AWAY</v>
      </c>
    </row>
    <row r="1747" spans="1:16" hidden="1" x14ac:dyDescent="0.45">
      <c r="A1747">
        <v>40000970</v>
      </c>
      <c r="B1747" t="s">
        <v>360</v>
      </c>
      <c r="C1747">
        <v>44905</v>
      </c>
      <c r="D1747">
        <v>35340</v>
      </c>
      <c r="E1747">
        <v>20222023</v>
      </c>
      <c r="F1747" t="s">
        <v>17</v>
      </c>
      <c r="G1747" t="s">
        <v>34</v>
      </c>
      <c r="H1747">
        <v>74</v>
      </c>
      <c r="I1747">
        <v>2</v>
      </c>
      <c r="J1747">
        <v>2</v>
      </c>
      <c r="K1747">
        <v>1</v>
      </c>
      <c r="L1747">
        <v>0</v>
      </c>
      <c r="M1747">
        <v>0</v>
      </c>
      <c r="N1747">
        <v>0</v>
      </c>
      <c r="O1747" t="s">
        <v>40</v>
      </c>
      <c r="P1747" t="str">
        <f>UPPER(Table1[[#This Row],[Venue]])</f>
        <v>AWAY</v>
      </c>
    </row>
    <row r="1748" spans="1:16" hidden="1" x14ac:dyDescent="0.45">
      <c r="A1748">
        <v>40000970</v>
      </c>
      <c r="B1748" t="s">
        <v>360</v>
      </c>
      <c r="C1748">
        <v>44905</v>
      </c>
      <c r="D1748">
        <v>35340</v>
      </c>
      <c r="E1748">
        <v>20222023</v>
      </c>
      <c r="F1748" t="s">
        <v>17</v>
      </c>
      <c r="G1748" t="s">
        <v>35</v>
      </c>
      <c r="H1748">
        <v>75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 t="s">
        <v>40</v>
      </c>
      <c r="P1748" t="str">
        <f>UPPER(Table1[[#This Row],[Venue]])</f>
        <v>AWAY</v>
      </c>
    </row>
    <row r="1749" spans="1:16" hidden="1" x14ac:dyDescent="0.45">
      <c r="A1749">
        <v>40000970</v>
      </c>
      <c r="B1749" t="s">
        <v>360</v>
      </c>
      <c r="C1749">
        <v>44905</v>
      </c>
      <c r="D1749">
        <v>35340</v>
      </c>
      <c r="E1749">
        <v>20222023</v>
      </c>
      <c r="F1749" t="s">
        <v>17</v>
      </c>
      <c r="G1749" t="s">
        <v>36</v>
      </c>
      <c r="H1749">
        <v>87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 t="s">
        <v>40</v>
      </c>
      <c r="P1749" t="str">
        <f>UPPER(Table1[[#This Row],[Venue]])</f>
        <v>AWAY</v>
      </c>
    </row>
    <row r="1750" spans="1:16" hidden="1" x14ac:dyDescent="0.45">
      <c r="A1750">
        <v>40000970</v>
      </c>
      <c r="B1750" t="s">
        <v>360</v>
      </c>
      <c r="C1750">
        <v>44905</v>
      </c>
      <c r="D1750">
        <v>35340</v>
      </c>
      <c r="E1750">
        <v>20222023</v>
      </c>
      <c r="F1750" t="s">
        <v>17</v>
      </c>
      <c r="G1750" t="s">
        <v>37</v>
      </c>
      <c r="H1750">
        <v>90</v>
      </c>
      <c r="I1750">
        <v>1</v>
      </c>
      <c r="J1750">
        <v>0</v>
      </c>
      <c r="K1750">
        <v>1</v>
      </c>
      <c r="L1750">
        <v>1</v>
      </c>
      <c r="M1750">
        <v>0</v>
      </c>
      <c r="N1750">
        <v>0</v>
      </c>
      <c r="O1750" t="s">
        <v>40</v>
      </c>
      <c r="P1750" t="str">
        <f>UPPER(Table1[[#This Row],[Venue]])</f>
        <v>AWAY</v>
      </c>
    </row>
    <row r="1751" spans="1:16" hidden="1" x14ac:dyDescent="0.45">
      <c r="A1751">
        <v>40000970</v>
      </c>
      <c r="B1751" t="s">
        <v>360</v>
      </c>
      <c r="C1751">
        <v>44905</v>
      </c>
      <c r="D1751">
        <v>35340</v>
      </c>
      <c r="E1751">
        <v>20222023</v>
      </c>
      <c r="F1751" t="s">
        <v>17</v>
      </c>
      <c r="G1751" t="s">
        <v>38</v>
      </c>
      <c r="H1751">
        <v>98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2</v>
      </c>
      <c r="O1751" t="s">
        <v>40</v>
      </c>
      <c r="P1751" t="str">
        <f>UPPER(Table1[[#This Row],[Venue]])</f>
        <v>AWAY</v>
      </c>
    </row>
    <row r="1752" spans="1:16" hidden="1" x14ac:dyDescent="0.45">
      <c r="A1752">
        <v>40000971</v>
      </c>
      <c r="B1752" t="s">
        <v>361</v>
      </c>
      <c r="C1752">
        <v>44906</v>
      </c>
      <c r="D1752">
        <v>35341</v>
      </c>
      <c r="E1752">
        <v>20222023</v>
      </c>
      <c r="F1752" t="s">
        <v>17</v>
      </c>
      <c r="G1752" t="s">
        <v>190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 t="s">
        <v>19</v>
      </c>
      <c r="P1752" t="str">
        <f>UPPER(Table1[[#This Row],[Venue]])</f>
        <v>HOME</v>
      </c>
    </row>
    <row r="1753" spans="1:16" hidden="1" x14ac:dyDescent="0.45">
      <c r="A1753">
        <v>40000971</v>
      </c>
      <c r="B1753" t="s">
        <v>361</v>
      </c>
      <c r="C1753">
        <v>44906</v>
      </c>
      <c r="D1753">
        <v>35341</v>
      </c>
      <c r="E1753">
        <v>20222023</v>
      </c>
      <c r="F1753" t="s">
        <v>17</v>
      </c>
      <c r="G1753" t="s">
        <v>59</v>
      </c>
      <c r="H1753">
        <v>2</v>
      </c>
      <c r="I1753">
        <v>3</v>
      </c>
      <c r="J1753">
        <v>2</v>
      </c>
      <c r="K1753">
        <v>1</v>
      </c>
      <c r="L1753">
        <v>1</v>
      </c>
      <c r="M1753">
        <v>0</v>
      </c>
      <c r="N1753">
        <v>0</v>
      </c>
      <c r="O1753" t="s">
        <v>19</v>
      </c>
      <c r="P1753" t="str">
        <f>UPPER(Table1[[#This Row],[Venue]])</f>
        <v>HOME</v>
      </c>
    </row>
    <row r="1754" spans="1:16" hidden="1" x14ac:dyDescent="0.45">
      <c r="A1754">
        <v>40000971</v>
      </c>
      <c r="B1754" t="s">
        <v>361</v>
      </c>
      <c r="C1754">
        <v>44906</v>
      </c>
      <c r="D1754">
        <v>35341</v>
      </c>
      <c r="E1754">
        <v>20222023</v>
      </c>
      <c r="F1754" t="s">
        <v>17</v>
      </c>
      <c r="G1754" t="s">
        <v>60</v>
      </c>
      <c r="H1754">
        <v>4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 t="s">
        <v>19</v>
      </c>
      <c r="P1754" t="str">
        <f>UPPER(Table1[[#This Row],[Venue]])</f>
        <v>HOME</v>
      </c>
    </row>
    <row r="1755" spans="1:16" hidden="1" x14ac:dyDescent="0.45">
      <c r="A1755">
        <v>40000971</v>
      </c>
      <c r="B1755" t="s">
        <v>361</v>
      </c>
      <c r="C1755">
        <v>44906</v>
      </c>
      <c r="D1755">
        <v>35341</v>
      </c>
      <c r="E1755">
        <v>20222023</v>
      </c>
      <c r="F1755" t="s">
        <v>17</v>
      </c>
      <c r="G1755" t="s">
        <v>279</v>
      </c>
      <c r="H1755">
        <v>5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 t="s">
        <v>19</v>
      </c>
      <c r="P1755" t="str">
        <f>UPPER(Table1[[#This Row],[Venue]])</f>
        <v>HOME</v>
      </c>
    </row>
    <row r="1756" spans="1:16" hidden="1" x14ac:dyDescent="0.45">
      <c r="A1756">
        <v>40000971</v>
      </c>
      <c r="B1756" t="s">
        <v>361</v>
      </c>
      <c r="C1756">
        <v>44906</v>
      </c>
      <c r="D1756">
        <v>35341</v>
      </c>
      <c r="E1756">
        <v>20222023</v>
      </c>
      <c r="F1756" t="s">
        <v>17</v>
      </c>
      <c r="G1756" t="s">
        <v>63</v>
      </c>
      <c r="H1756">
        <v>10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 t="s">
        <v>19</v>
      </c>
      <c r="P1756" t="str">
        <f>UPPER(Table1[[#This Row],[Venue]])</f>
        <v>HOME</v>
      </c>
    </row>
    <row r="1757" spans="1:16" hidden="1" x14ac:dyDescent="0.45">
      <c r="A1757">
        <v>40000971</v>
      </c>
      <c r="B1757" t="s">
        <v>361</v>
      </c>
      <c r="C1757">
        <v>44906</v>
      </c>
      <c r="D1757">
        <v>35341</v>
      </c>
      <c r="E1757">
        <v>20222023</v>
      </c>
      <c r="F1757" t="s">
        <v>17</v>
      </c>
      <c r="G1757" t="s">
        <v>127</v>
      </c>
      <c r="H1757">
        <v>11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 t="s">
        <v>19</v>
      </c>
      <c r="P1757" t="str">
        <f>UPPER(Table1[[#This Row],[Venue]])</f>
        <v>HOME</v>
      </c>
    </row>
    <row r="1758" spans="1:16" hidden="1" x14ac:dyDescent="0.45">
      <c r="A1758">
        <v>40000971</v>
      </c>
      <c r="B1758" t="s">
        <v>361</v>
      </c>
      <c r="C1758">
        <v>44906</v>
      </c>
      <c r="D1758">
        <v>35341</v>
      </c>
      <c r="E1758">
        <v>20222023</v>
      </c>
      <c r="F1758" t="s">
        <v>17</v>
      </c>
      <c r="G1758" t="s">
        <v>128</v>
      </c>
      <c r="H1758">
        <v>12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2</v>
      </c>
      <c r="O1758" t="s">
        <v>19</v>
      </c>
      <c r="P1758" t="str">
        <f>UPPER(Table1[[#This Row],[Venue]])</f>
        <v>HOME</v>
      </c>
    </row>
    <row r="1759" spans="1:16" hidden="1" x14ac:dyDescent="0.45">
      <c r="A1759">
        <v>40000971</v>
      </c>
      <c r="B1759" t="s">
        <v>361</v>
      </c>
      <c r="C1759">
        <v>44906</v>
      </c>
      <c r="D1759">
        <v>35341</v>
      </c>
      <c r="E1759">
        <v>20222023</v>
      </c>
      <c r="F1759" t="s">
        <v>17</v>
      </c>
      <c r="G1759" t="s">
        <v>64</v>
      </c>
      <c r="H1759">
        <v>14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 t="s">
        <v>19</v>
      </c>
      <c r="P1759" t="str">
        <f>UPPER(Table1[[#This Row],[Venue]])</f>
        <v>HOME</v>
      </c>
    </row>
    <row r="1760" spans="1:16" hidden="1" x14ac:dyDescent="0.45">
      <c r="A1760">
        <v>40000971</v>
      </c>
      <c r="B1760" t="s">
        <v>361</v>
      </c>
      <c r="C1760">
        <v>44906</v>
      </c>
      <c r="D1760">
        <v>35341</v>
      </c>
      <c r="E1760">
        <v>20222023</v>
      </c>
      <c r="F1760" t="s">
        <v>17</v>
      </c>
      <c r="G1760" t="s">
        <v>341</v>
      </c>
      <c r="H1760">
        <v>17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 t="s">
        <v>19</v>
      </c>
      <c r="P1760" t="str">
        <f>UPPER(Table1[[#This Row],[Venue]])</f>
        <v>HOME</v>
      </c>
    </row>
    <row r="1761" spans="1:16" hidden="1" x14ac:dyDescent="0.45">
      <c r="A1761">
        <v>40000971</v>
      </c>
      <c r="B1761" t="s">
        <v>361</v>
      </c>
      <c r="C1761">
        <v>44906</v>
      </c>
      <c r="D1761">
        <v>35341</v>
      </c>
      <c r="E1761">
        <v>20222023</v>
      </c>
      <c r="F1761" t="s">
        <v>17</v>
      </c>
      <c r="G1761" t="s">
        <v>66</v>
      </c>
      <c r="H1761">
        <v>19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 t="s">
        <v>19</v>
      </c>
      <c r="P1761" t="str">
        <f>UPPER(Table1[[#This Row],[Venue]])</f>
        <v>HOME</v>
      </c>
    </row>
    <row r="1762" spans="1:16" hidden="1" x14ac:dyDescent="0.45">
      <c r="A1762">
        <v>40000971</v>
      </c>
      <c r="B1762" t="s">
        <v>361</v>
      </c>
      <c r="C1762">
        <v>44906</v>
      </c>
      <c r="D1762">
        <v>35341</v>
      </c>
      <c r="E1762">
        <v>20222023</v>
      </c>
      <c r="F1762" t="s">
        <v>17</v>
      </c>
      <c r="G1762" t="s">
        <v>67</v>
      </c>
      <c r="H1762">
        <v>21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 t="s">
        <v>19</v>
      </c>
      <c r="P1762" t="str">
        <f>UPPER(Table1[[#This Row],[Venue]])</f>
        <v>HOME</v>
      </c>
    </row>
    <row r="1763" spans="1:16" hidden="1" x14ac:dyDescent="0.45">
      <c r="A1763">
        <v>40000971</v>
      </c>
      <c r="B1763" t="s">
        <v>361</v>
      </c>
      <c r="C1763">
        <v>44906</v>
      </c>
      <c r="D1763">
        <v>35341</v>
      </c>
      <c r="E1763">
        <v>20222023</v>
      </c>
      <c r="F1763" t="s">
        <v>17</v>
      </c>
      <c r="G1763" t="s">
        <v>68</v>
      </c>
      <c r="H1763">
        <v>25</v>
      </c>
      <c r="I1763">
        <v>1</v>
      </c>
      <c r="J1763">
        <v>0</v>
      </c>
      <c r="K1763">
        <v>1</v>
      </c>
      <c r="L1763">
        <v>1</v>
      </c>
      <c r="M1763">
        <v>0</v>
      </c>
      <c r="N1763">
        <v>0</v>
      </c>
      <c r="O1763" t="s">
        <v>19</v>
      </c>
      <c r="P1763" t="str">
        <f>UPPER(Table1[[#This Row],[Venue]])</f>
        <v>HOME</v>
      </c>
    </row>
    <row r="1764" spans="1:16" hidden="1" x14ac:dyDescent="0.45">
      <c r="A1764">
        <v>40000971</v>
      </c>
      <c r="B1764" t="s">
        <v>361</v>
      </c>
      <c r="C1764">
        <v>44906</v>
      </c>
      <c r="D1764">
        <v>35341</v>
      </c>
      <c r="E1764">
        <v>20222023</v>
      </c>
      <c r="F1764" t="s">
        <v>17</v>
      </c>
      <c r="G1764" t="s">
        <v>322</v>
      </c>
      <c r="H1764">
        <v>40</v>
      </c>
      <c r="I1764">
        <v>1</v>
      </c>
      <c r="J1764">
        <v>0</v>
      </c>
      <c r="K1764">
        <v>1</v>
      </c>
      <c r="L1764">
        <v>1</v>
      </c>
      <c r="M1764">
        <v>0</v>
      </c>
      <c r="N1764">
        <v>0</v>
      </c>
      <c r="O1764" t="s">
        <v>19</v>
      </c>
      <c r="P1764" t="str">
        <f>UPPER(Table1[[#This Row],[Venue]])</f>
        <v>HOME</v>
      </c>
    </row>
    <row r="1765" spans="1:16" hidden="1" x14ac:dyDescent="0.45">
      <c r="A1765">
        <v>40000971</v>
      </c>
      <c r="B1765" t="s">
        <v>361</v>
      </c>
      <c r="C1765">
        <v>44906</v>
      </c>
      <c r="D1765">
        <v>35341</v>
      </c>
      <c r="E1765">
        <v>20222023</v>
      </c>
      <c r="F1765" t="s">
        <v>17</v>
      </c>
      <c r="G1765" t="s">
        <v>69</v>
      </c>
      <c r="H1765">
        <v>45</v>
      </c>
      <c r="I1765">
        <v>1</v>
      </c>
      <c r="J1765">
        <v>0</v>
      </c>
      <c r="K1765">
        <v>1</v>
      </c>
      <c r="L1765">
        <v>1</v>
      </c>
      <c r="M1765">
        <v>0</v>
      </c>
      <c r="N1765">
        <v>0</v>
      </c>
      <c r="O1765" t="s">
        <v>19</v>
      </c>
      <c r="P1765" t="str">
        <f>UPPER(Table1[[#This Row],[Venue]])</f>
        <v>HOME</v>
      </c>
    </row>
    <row r="1766" spans="1:16" hidden="1" x14ac:dyDescent="0.45">
      <c r="A1766">
        <v>40000971</v>
      </c>
      <c r="B1766" t="s">
        <v>361</v>
      </c>
      <c r="C1766">
        <v>44906</v>
      </c>
      <c r="D1766">
        <v>35341</v>
      </c>
      <c r="E1766">
        <v>20222023</v>
      </c>
      <c r="F1766" t="s">
        <v>17</v>
      </c>
      <c r="G1766" t="s">
        <v>71</v>
      </c>
      <c r="H1766">
        <v>55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 t="s">
        <v>19</v>
      </c>
      <c r="P1766" t="str">
        <f>UPPER(Table1[[#This Row],[Venue]])</f>
        <v>HOME</v>
      </c>
    </row>
    <row r="1767" spans="1:16" hidden="1" x14ac:dyDescent="0.45">
      <c r="A1767">
        <v>40000971</v>
      </c>
      <c r="B1767" t="s">
        <v>361</v>
      </c>
      <c r="C1767">
        <v>44906</v>
      </c>
      <c r="D1767">
        <v>35341</v>
      </c>
      <c r="E1767">
        <v>20222023</v>
      </c>
      <c r="F1767" t="s">
        <v>17</v>
      </c>
      <c r="G1767" t="s">
        <v>72</v>
      </c>
      <c r="H1767">
        <v>86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 t="s">
        <v>19</v>
      </c>
      <c r="P1767" t="str">
        <f>UPPER(Table1[[#This Row],[Venue]])</f>
        <v>HOME</v>
      </c>
    </row>
    <row r="1768" spans="1:16" hidden="1" x14ac:dyDescent="0.45">
      <c r="A1768">
        <v>40000971</v>
      </c>
      <c r="B1768" t="s">
        <v>361</v>
      </c>
      <c r="C1768">
        <v>44906</v>
      </c>
      <c r="D1768">
        <v>35341</v>
      </c>
      <c r="E1768">
        <v>20222023</v>
      </c>
      <c r="F1768" t="s">
        <v>17</v>
      </c>
      <c r="G1768" t="s">
        <v>191</v>
      </c>
      <c r="H1768">
        <v>89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4</v>
      </c>
      <c r="O1768" t="s">
        <v>19</v>
      </c>
      <c r="P1768" t="str">
        <f>UPPER(Table1[[#This Row],[Venue]])</f>
        <v>HOME</v>
      </c>
    </row>
    <row r="1769" spans="1:16" hidden="1" x14ac:dyDescent="0.45">
      <c r="A1769">
        <v>40000971</v>
      </c>
      <c r="B1769" t="s">
        <v>361</v>
      </c>
      <c r="C1769">
        <v>44906</v>
      </c>
      <c r="D1769">
        <v>35341</v>
      </c>
      <c r="E1769">
        <v>20222023</v>
      </c>
      <c r="F1769" t="s">
        <v>17</v>
      </c>
      <c r="G1769" t="s">
        <v>73</v>
      </c>
      <c r="H1769">
        <v>90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 t="s">
        <v>19</v>
      </c>
      <c r="P1769" t="str">
        <f>UPPER(Table1[[#This Row],[Venue]])</f>
        <v>HOME</v>
      </c>
    </row>
    <row r="1770" spans="1:16" hidden="1" x14ac:dyDescent="0.45">
      <c r="A1770">
        <v>40000971</v>
      </c>
      <c r="B1770" t="s">
        <v>361</v>
      </c>
      <c r="C1770">
        <v>44906</v>
      </c>
      <c r="D1770">
        <v>35341</v>
      </c>
      <c r="E1770">
        <v>20222023</v>
      </c>
      <c r="F1770" t="s">
        <v>17</v>
      </c>
      <c r="G1770" t="s">
        <v>74</v>
      </c>
      <c r="H1770">
        <v>92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 t="s">
        <v>19</v>
      </c>
      <c r="P1770" t="str">
        <f>UPPER(Table1[[#This Row],[Venue]])</f>
        <v>HOME</v>
      </c>
    </row>
    <row r="1771" spans="1:16" hidden="1" x14ac:dyDescent="0.45">
      <c r="A1771">
        <v>40000971</v>
      </c>
      <c r="B1771" t="s">
        <v>361</v>
      </c>
      <c r="C1771">
        <v>44906</v>
      </c>
      <c r="D1771">
        <v>35341</v>
      </c>
      <c r="E1771">
        <v>20222023</v>
      </c>
      <c r="F1771" t="s">
        <v>17</v>
      </c>
      <c r="G1771" t="s">
        <v>76</v>
      </c>
      <c r="H1771">
        <v>99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 t="s">
        <v>19</v>
      </c>
      <c r="P1771" t="str">
        <f>UPPER(Table1[[#This Row],[Venue]])</f>
        <v>HOME</v>
      </c>
    </row>
    <row r="1772" spans="1:16" hidden="1" x14ac:dyDescent="0.45">
      <c r="A1772">
        <v>40000971</v>
      </c>
      <c r="B1772" t="s">
        <v>361</v>
      </c>
      <c r="C1772">
        <v>44906</v>
      </c>
      <c r="D1772">
        <v>35341</v>
      </c>
      <c r="E1772">
        <v>20222023</v>
      </c>
      <c r="F1772" t="s">
        <v>17</v>
      </c>
      <c r="G1772" t="s">
        <v>239</v>
      </c>
      <c r="H1772">
        <v>1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 t="s">
        <v>40</v>
      </c>
      <c r="P1772" t="str">
        <f>UPPER(Table1[[#This Row],[Venue]])</f>
        <v>AWAY</v>
      </c>
    </row>
    <row r="1773" spans="1:16" hidden="1" x14ac:dyDescent="0.45">
      <c r="A1773">
        <v>40000971</v>
      </c>
      <c r="B1773" t="s">
        <v>361</v>
      </c>
      <c r="C1773">
        <v>44906</v>
      </c>
      <c r="D1773">
        <v>35341</v>
      </c>
      <c r="E1773">
        <v>20222023</v>
      </c>
      <c r="F1773" t="s">
        <v>17</v>
      </c>
      <c r="G1773" t="s">
        <v>240</v>
      </c>
      <c r="H1773">
        <v>3</v>
      </c>
      <c r="I1773">
        <v>2</v>
      </c>
      <c r="J1773">
        <v>2</v>
      </c>
      <c r="K1773">
        <v>1</v>
      </c>
      <c r="L1773">
        <v>0</v>
      </c>
      <c r="M1773">
        <v>0</v>
      </c>
      <c r="N1773">
        <v>0</v>
      </c>
      <c r="O1773" t="s">
        <v>40</v>
      </c>
      <c r="P1773" t="str">
        <f>UPPER(Table1[[#This Row],[Venue]])</f>
        <v>AWAY</v>
      </c>
    </row>
    <row r="1774" spans="1:16" hidden="1" x14ac:dyDescent="0.45">
      <c r="A1774">
        <v>40000971</v>
      </c>
      <c r="B1774" t="s">
        <v>361</v>
      </c>
      <c r="C1774">
        <v>44906</v>
      </c>
      <c r="D1774">
        <v>35341</v>
      </c>
      <c r="E1774">
        <v>20222023</v>
      </c>
      <c r="F1774" t="s">
        <v>17</v>
      </c>
      <c r="G1774" t="s">
        <v>241</v>
      </c>
      <c r="H1774">
        <v>4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 t="s">
        <v>40</v>
      </c>
      <c r="P1774" t="str">
        <f>UPPER(Table1[[#This Row],[Venue]])</f>
        <v>AWAY</v>
      </c>
    </row>
    <row r="1775" spans="1:16" hidden="1" x14ac:dyDescent="0.45">
      <c r="A1775">
        <v>40000971</v>
      </c>
      <c r="B1775" t="s">
        <v>361</v>
      </c>
      <c r="C1775">
        <v>44906</v>
      </c>
      <c r="D1775">
        <v>35341</v>
      </c>
      <c r="E1775">
        <v>20222023</v>
      </c>
      <c r="F1775" t="s">
        <v>17</v>
      </c>
      <c r="G1775" t="s">
        <v>274</v>
      </c>
      <c r="H1775">
        <v>5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 t="s">
        <v>40</v>
      </c>
      <c r="P1775" t="str">
        <f>UPPER(Table1[[#This Row],[Venue]])</f>
        <v>AWAY</v>
      </c>
    </row>
    <row r="1776" spans="1:16" hidden="1" x14ac:dyDescent="0.45">
      <c r="A1776">
        <v>40000971</v>
      </c>
      <c r="B1776" t="s">
        <v>361</v>
      </c>
      <c r="C1776">
        <v>44906</v>
      </c>
      <c r="D1776">
        <v>35341</v>
      </c>
      <c r="E1776">
        <v>20222023</v>
      </c>
      <c r="F1776" t="s">
        <v>17</v>
      </c>
      <c r="G1776" t="s">
        <v>276</v>
      </c>
      <c r="H1776">
        <v>9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2</v>
      </c>
      <c r="O1776" t="s">
        <v>40</v>
      </c>
      <c r="P1776" t="str">
        <f>UPPER(Table1[[#This Row],[Venue]])</f>
        <v>AWAY</v>
      </c>
    </row>
    <row r="1777" spans="1:16" hidden="1" x14ac:dyDescent="0.45">
      <c r="A1777">
        <v>40000971</v>
      </c>
      <c r="B1777" t="s">
        <v>361</v>
      </c>
      <c r="C1777">
        <v>44906</v>
      </c>
      <c r="D1777">
        <v>35341</v>
      </c>
      <c r="E1777">
        <v>20222023</v>
      </c>
      <c r="F1777" t="s">
        <v>17</v>
      </c>
      <c r="G1777" t="s">
        <v>242</v>
      </c>
      <c r="H1777">
        <v>14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 t="s">
        <v>40</v>
      </c>
      <c r="P1777" t="str">
        <f>UPPER(Table1[[#This Row],[Venue]])</f>
        <v>AWAY</v>
      </c>
    </row>
    <row r="1778" spans="1:16" hidden="1" x14ac:dyDescent="0.45">
      <c r="A1778">
        <v>40000971</v>
      </c>
      <c r="B1778" t="s">
        <v>361</v>
      </c>
      <c r="C1778">
        <v>44906</v>
      </c>
      <c r="D1778">
        <v>35341</v>
      </c>
      <c r="E1778">
        <v>20222023</v>
      </c>
      <c r="F1778" t="s">
        <v>17</v>
      </c>
      <c r="G1778" t="s">
        <v>243</v>
      </c>
      <c r="H1778">
        <v>17</v>
      </c>
      <c r="I1778">
        <v>1</v>
      </c>
      <c r="J1778">
        <v>0</v>
      </c>
      <c r="K1778">
        <v>1</v>
      </c>
      <c r="L1778">
        <v>1</v>
      </c>
      <c r="M1778">
        <v>0</v>
      </c>
      <c r="N1778">
        <v>0</v>
      </c>
      <c r="O1778" t="s">
        <v>40</v>
      </c>
      <c r="P1778" t="str">
        <f>UPPER(Table1[[#This Row],[Venue]])</f>
        <v>AWAY</v>
      </c>
    </row>
    <row r="1779" spans="1:16" hidden="1" x14ac:dyDescent="0.45">
      <c r="A1779">
        <v>40000971</v>
      </c>
      <c r="B1779" t="s">
        <v>361</v>
      </c>
      <c r="C1779">
        <v>44906</v>
      </c>
      <c r="D1779">
        <v>35341</v>
      </c>
      <c r="E1779">
        <v>20222023</v>
      </c>
      <c r="F1779" t="s">
        <v>17</v>
      </c>
      <c r="G1779" t="s">
        <v>244</v>
      </c>
      <c r="H1779">
        <v>20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 t="s">
        <v>40</v>
      </c>
      <c r="P1779" t="str">
        <f>UPPER(Table1[[#This Row],[Venue]])</f>
        <v>AWAY</v>
      </c>
    </row>
    <row r="1780" spans="1:16" hidden="1" x14ac:dyDescent="0.45">
      <c r="A1780">
        <v>40000971</v>
      </c>
      <c r="B1780" t="s">
        <v>361</v>
      </c>
      <c r="C1780">
        <v>44906</v>
      </c>
      <c r="D1780">
        <v>35341</v>
      </c>
      <c r="E1780">
        <v>20222023</v>
      </c>
      <c r="F1780" t="s">
        <v>17</v>
      </c>
      <c r="G1780" t="s">
        <v>245</v>
      </c>
      <c r="H1780">
        <v>22</v>
      </c>
      <c r="I1780">
        <v>2</v>
      </c>
      <c r="J1780">
        <v>1</v>
      </c>
      <c r="K1780">
        <v>1</v>
      </c>
      <c r="L1780">
        <v>1</v>
      </c>
      <c r="M1780">
        <v>0</v>
      </c>
      <c r="N1780">
        <v>0</v>
      </c>
      <c r="O1780" t="s">
        <v>40</v>
      </c>
      <c r="P1780" t="str">
        <f>UPPER(Table1[[#This Row],[Venue]])</f>
        <v>AWAY</v>
      </c>
    </row>
    <row r="1781" spans="1:16" hidden="1" x14ac:dyDescent="0.45">
      <c r="A1781">
        <v>40000971</v>
      </c>
      <c r="B1781" t="s">
        <v>361</v>
      </c>
      <c r="C1781">
        <v>44906</v>
      </c>
      <c r="D1781">
        <v>35341</v>
      </c>
      <c r="E1781">
        <v>20222023</v>
      </c>
      <c r="F1781" t="s">
        <v>17</v>
      </c>
      <c r="G1781" t="s">
        <v>247</v>
      </c>
      <c r="H1781">
        <v>27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2</v>
      </c>
      <c r="O1781" t="s">
        <v>40</v>
      </c>
      <c r="P1781" t="str">
        <f>UPPER(Table1[[#This Row],[Venue]])</f>
        <v>AWAY</v>
      </c>
    </row>
    <row r="1782" spans="1:16" hidden="1" x14ac:dyDescent="0.45">
      <c r="A1782">
        <v>40000971</v>
      </c>
      <c r="B1782" t="s">
        <v>361</v>
      </c>
      <c r="C1782">
        <v>44906</v>
      </c>
      <c r="D1782">
        <v>35341</v>
      </c>
      <c r="E1782">
        <v>20222023</v>
      </c>
      <c r="F1782" t="s">
        <v>17</v>
      </c>
      <c r="G1782" t="s">
        <v>248</v>
      </c>
      <c r="H1782">
        <v>31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0</v>
      </c>
      <c r="O1782" t="s">
        <v>40</v>
      </c>
      <c r="P1782" t="str">
        <f>UPPER(Table1[[#This Row],[Venue]])</f>
        <v>AWAY</v>
      </c>
    </row>
    <row r="1783" spans="1:16" hidden="1" x14ac:dyDescent="0.45">
      <c r="A1783">
        <v>40000971</v>
      </c>
      <c r="B1783" t="s">
        <v>361</v>
      </c>
      <c r="C1783">
        <v>44906</v>
      </c>
      <c r="D1783">
        <v>35341</v>
      </c>
      <c r="E1783">
        <v>20222023</v>
      </c>
      <c r="F1783" t="s">
        <v>17</v>
      </c>
      <c r="G1783" t="s">
        <v>249</v>
      </c>
      <c r="H1783">
        <v>41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 t="s">
        <v>40</v>
      </c>
      <c r="P1783" t="str">
        <f>UPPER(Table1[[#This Row],[Venue]])</f>
        <v>AWAY</v>
      </c>
    </row>
    <row r="1784" spans="1:16" hidden="1" x14ac:dyDescent="0.45">
      <c r="A1784">
        <v>40000971</v>
      </c>
      <c r="B1784" t="s">
        <v>361</v>
      </c>
      <c r="C1784">
        <v>44906</v>
      </c>
      <c r="D1784">
        <v>35341</v>
      </c>
      <c r="E1784">
        <v>20222023</v>
      </c>
      <c r="F1784" t="s">
        <v>17</v>
      </c>
      <c r="G1784" t="s">
        <v>250</v>
      </c>
      <c r="H1784">
        <v>42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 t="s">
        <v>40</v>
      </c>
      <c r="P1784" t="str">
        <f>UPPER(Table1[[#This Row],[Venue]])</f>
        <v>AWAY</v>
      </c>
    </row>
    <row r="1785" spans="1:16" hidden="1" x14ac:dyDescent="0.45">
      <c r="A1785">
        <v>40000971</v>
      </c>
      <c r="B1785" t="s">
        <v>361</v>
      </c>
      <c r="C1785">
        <v>44906</v>
      </c>
      <c r="D1785">
        <v>35341</v>
      </c>
      <c r="E1785">
        <v>20222023</v>
      </c>
      <c r="F1785" t="s">
        <v>17</v>
      </c>
      <c r="G1785" t="s">
        <v>252</v>
      </c>
      <c r="H1785">
        <v>63</v>
      </c>
      <c r="I1785">
        <v>2</v>
      </c>
      <c r="J1785">
        <v>1</v>
      </c>
      <c r="K1785">
        <v>1</v>
      </c>
      <c r="L1785">
        <v>1</v>
      </c>
      <c r="M1785">
        <v>0</v>
      </c>
      <c r="N1785">
        <v>0</v>
      </c>
      <c r="O1785" t="s">
        <v>40</v>
      </c>
      <c r="P1785" t="str">
        <f>UPPER(Table1[[#This Row],[Venue]])</f>
        <v>AWAY</v>
      </c>
    </row>
    <row r="1786" spans="1:16" hidden="1" x14ac:dyDescent="0.45">
      <c r="A1786">
        <v>40000971</v>
      </c>
      <c r="B1786" t="s">
        <v>361</v>
      </c>
      <c r="C1786">
        <v>44906</v>
      </c>
      <c r="D1786">
        <v>35341</v>
      </c>
      <c r="E1786">
        <v>20222023</v>
      </c>
      <c r="F1786" t="s">
        <v>17</v>
      </c>
      <c r="G1786" t="s">
        <v>253</v>
      </c>
      <c r="H1786">
        <v>69</v>
      </c>
      <c r="I1786">
        <v>4</v>
      </c>
      <c r="J1786">
        <v>1</v>
      </c>
      <c r="K1786">
        <v>1</v>
      </c>
      <c r="L1786">
        <v>3</v>
      </c>
      <c r="M1786">
        <v>0</v>
      </c>
      <c r="N1786">
        <v>2</v>
      </c>
      <c r="O1786" t="s">
        <v>40</v>
      </c>
      <c r="P1786" t="str">
        <f>UPPER(Table1[[#This Row],[Venue]])</f>
        <v>AWAY</v>
      </c>
    </row>
    <row r="1787" spans="1:16" hidden="1" x14ac:dyDescent="0.45">
      <c r="A1787">
        <v>40000971</v>
      </c>
      <c r="B1787" t="s">
        <v>361</v>
      </c>
      <c r="C1787">
        <v>44906</v>
      </c>
      <c r="D1787">
        <v>35341</v>
      </c>
      <c r="E1787">
        <v>20222023</v>
      </c>
      <c r="F1787" t="s">
        <v>17</v>
      </c>
      <c r="G1787" t="s">
        <v>255</v>
      </c>
      <c r="H1787">
        <v>88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 t="s">
        <v>40</v>
      </c>
      <c r="P1787" t="str">
        <f>UPPER(Table1[[#This Row],[Venue]])</f>
        <v>AWAY</v>
      </c>
    </row>
    <row r="1788" spans="1:16" hidden="1" x14ac:dyDescent="0.45">
      <c r="A1788">
        <v>40000971</v>
      </c>
      <c r="B1788" t="s">
        <v>361</v>
      </c>
      <c r="C1788">
        <v>44906</v>
      </c>
      <c r="D1788">
        <v>35341</v>
      </c>
      <c r="E1788">
        <v>20222023</v>
      </c>
      <c r="F1788" t="s">
        <v>17</v>
      </c>
      <c r="G1788" t="s">
        <v>256</v>
      </c>
      <c r="H1788">
        <v>97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 t="s">
        <v>40</v>
      </c>
      <c r="P1788" t="str">
        <f>UPPER(Table1[[#This Row],[Venue]])</f>
        <v>AWAY</v>
      </c>
    </row>
    <row r="1789" spans="1:16" hidden="1" x14ac:dyDescent="0.45">
      <c r="A1789">
        <v>40000967</v>
      </c>
      <c r="B1789" t="s">
        <v>362</v>
      </c>
      <c r="C1789">
        <v>44908</v>
      </c>
      <c r="D1789">
        <v>35337</v>
      </c>
      <c r="E1789">
        <v>20222023</v>
      </c>
      <c r="F1789" t="s">
        <v>17</v>
      </c>
      <c r="G1789" t="s">
        <v>239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 t="s">
        <v>19</v>
      </c>
      <c r="P1789" t="str">
        <f>UPPER(Table1[[#This Row],[Venue]])</f>
        <v>HOME</v>
      </c>
    </row>
    <row r="1790" spans="1:16" hidden="1" x14ac:dyDescent="0.45">
      <c r="A1790">
        <v>40000967</v>
      </c>
      <c r="B1790" t="s">
        <v>362</v>
      </c>
      <c r="C1790">
        <v>44908</v>
      </c>
      <c r="D1790">
        <v>35337</v>
      </c>
      <c r="E1790">
        <v>20222023</v>
      </c>
      <c r="F1790" t="s">
        <v>17</v>
      </c>
      <c r="G1790" t="s">
        <v>240</v>
      </c>
      <c r="H1790">
        <v>3</v>
      </c>
      <c r="I1790">
        <v>1</v>
      </c>
      <c r="J1790">
        <v>1</v>
      </c>
      <c r="K1790">
        <v>1</v>
      </c>
      <c r="L1790">
        <v>0</v>
      </c>
      <c r="M1790">
        <v>0</v>
      </c>
      <c r="N1790">
        <v>0</v>
      </c>
      <c r="O1790" t="s">
        <v>19</v>
      </c>
      <c r="P1790" t="str">
        <f>UPPER(Table1[[#This Row],[Venue]])</f>
        <v>HOME</v>
      </c>
    </row>
    <row r="1791" spans="1:16" hidden="1" x14ac:dyDescent="0.45">
      <c r="A1791">
        <v>40000967</v>
      </c>
      <c r="B1791" t="s">
        <v>362</v>
      </c>
      <c r="C1791">
        <v>44908</v>
      </c>
      <c r="D1791">
        <v>35337</v>
      </c>
      <c r="E1791">
        <v>20222023</v>
      </c>
      <c r="F1791" t="s">
        <v>17</v>
      </c>
      <c r="G1791" t="s">
        <v>274</v>
      </c>
      <c r="H1791">
        <v>5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 t="s">
        <v>19</v>
      </c>
      <c r="P1791" t="str">
        <f>UPPER(Table1[[#This Row],[Venue]])</f>
        <v>HOME</v>
      </c>
    </row>
    <row r="1792" spans="1:16" hidden="1" x14ac:dyDescent="0.45">
      <c r="A1792">
        <v>40000967</v>
      </c>
      <c r="B1792" t="s">
        <v>362</v>
      </c>
      <c r="C1792">
        <v>44908</v>
      </c>
      <c r="D1792">
        <v>35337</v>
      </c>
      <c r="E1792">
        <v>20222023</v>
      </c>
      <c r="F1792" t="s">
        <v>17</v>
      </c>
      <c r="G1792" t="s">
        <v>276</v>
      </c>
      <c r="H1792">
        <v>9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 t="s">
        <v>19</v>
      </c>
      <c r="P1792" t="str">
        <f>UPPER(Table1[[#This Row],[Venue]])</f>
        <v>HOME</v>
      </c>
    </row>
    <row r="1793" spans="1:16" hidden="1" x14ac:dyDescent="0.45">
      <c r="A1793">
        <v>40000967</v>
      </c>
      <c r="B1793" t="s">
        <v>362</v>
      </c>
      <c r="C1793">
        <v>44908</v>
      </c>
      <c r="D1793">
        <v>35337</v>
      </c>
      <c r="E1793">
        <v>20222023</v>
      </c>
      <c r="F1793" t="s">
        <v>17</v>
      </c>
      <c r="G1793" t="s">
        <v>243</v>
      </c>
      <c r="H1793">
        <v>17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 t="s">
        <v>19</v>
      </c>
      <c r="P1793" t="str">
        <f>UPPER(Table1[[#This Row],[Venue]])</f>
        <v>HOME</v>
      </c>
    </row>
    <row r="1794" spans="1:16" hidden="1" x14ac:dyDescent="0.45">
      <c r="A1794">
        <v>40000967</v>
      </c>
      <c r="B1794" t="s">
        <v>362</v>
      </c>
      <c r="C1794">
        <v>44908</v>
      </c>
      <c r="D1794">
        <v>35337</v>
      </c>
      <c r="E1794">
        <v>20222023</v>
      </c>
      <c r="F1794" t="s">
        <v>17</v>
      </c>
      <c r="G1794" t="s">
        <v>244</v>
      </c>
      <c r="H1794">
        <v>20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4</v>
      </c>
      <c r="O1794" t="s">
        <v>19</v>
      </c>
      <c r="P1794" t="str">
        <f>UPPER(Table1[[#This Row],[Venue]])</f>
        <v>HOME</v>
      </c>
    </row>
    <row r="1795" spans="1:16" hidden="1" x14ac:dyDescent="0.45">
      <c r="A1795">
        <v>40000967</v>
      </c>
      <c r="B1795" t="s">
        <v>362</v>
      </c>
      <c r="C1795">
        <v>44908</v>
      </c>
      <c r="D1795">
        <v>35337</v>
      </c>
      <c r="E1795">
        <v>20222023</v>
      </c>
      <c r="F1795" t="s">
        <v>17</v>
      </c>
      <c r="G1795" t="s">
        <v>245</v>
      </c>
      <c r="H1795">
        <v>22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 t="s">
        <v>19</v>
      </c>
      <c r="P1795" t="str">
        <f>UPPER(Table1[[#This Row],[Venue]])</f>
        <v>HOME</v>
      </c>
    </row>
    <row r="1796" spans="1:16" hidden="1" x14ac:dyDescent="0.45">
      <c r="A1796">
        <v>40000967</v>
      </c>
      <c r="B1796" t="s">
        <v>362</v>
      </c>
      <c r="C1796">
        <v>44908</v>
      </c>
      <c r="D1796">
        <v>35337</v>
      </c>
      <c r="E1796">
        <v>20222023</v>
      </c>
      <c r="F1796" t="s">
        <v>17</v>
      </c>
      <c r="G1796" t="s">
        <v>247</v>
      </c>
      <c r="H1796">
        <v>27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2</v>
      </c>
      <c r="O1796" t="s">
        <v>19</v>
      </c>
      <c r="P1796" t="str">
        <f>UPPER(Table1[[#This Row],[Venue]])</f>
        <v>HOME</v>
      </c>
    </row>
    <row r="1797" spans="1:16" hidden="1" x14ac:dyDescent="0.45">
      <c r="A1797">
        <v>40000967</v>
      </c>
      <c r="B1797" t="s">
        <v>362</v>
      </c>
      <c r="C1797">
        <v>44908</v>
      </c>
      <c r="D1797">
        <v>35337</v>
      </c>
      <c r="E1797">
        <v>20222023</v>
      </c>
      <c r="F1797" t="s">
        <v>17</v>
      </c>
      <c r="G1797" t="s">
        <v>248</v>
      </c>
      <c r="H1797">
        <v>31</v>
      </c>
      <c r="I1797">
        <v>2</v>
      </c>
      <c r="J1797">
        <v>1</v>
      </c>
      <c r="K1797">
        <v>1</v>
      </c>
      <c r="L1797">
        <v>1</v>
      </c>
      <c r="M1797">
        <v>0</v>
      </c>
      <c r="N1797">
        <v>0</v>
      </c>
      <c r="O1797" t="s">
        <v>19</v>
      </c>
      <c r="P1797" t="str">
        <f>UPPER(Table1[[#This Row],[Venue]])</f>
        <v>HOME</v>
      </c>
    </row>
    <row r="1798" spans="1:16" hidden="1" x14ac:dyDescent="0.45">
      <c r="A1798">
        <v>40000967</v>
      </c>
      <c r="B1798" t="s">
        <v>362</v>
      </c>
      <c r="C1798">
        <v>44908</v>
      </c>
      <c r="D1798">
        <v>35337</v>
      </c>
      <c r="E1798">
        <v>20222023</v>
      </c>
      <c r="F1798" t="s">
        <v>17</v>
      </c>
      <c r="G1798" t="s">
        <v>249</v>
      </c>
      <c r="H1798">
        <v>41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 t="s">
        <v>19</v>
      </c>
      <c r="P1798" t="str">
        <f>UPPER(Table1[[#This Row],[Venue]])</f>
        <v>HOME</v>
      </c>
    </row>
    <row r="1799" spans="1:16" hidden="1" x14ac:dyDescent="0.45">
      <c r="A1799">
        <v>40000967</v>
      </c>
      <c r="B1799" t="s">
        <v>362</v>
      </c>
      <c r="C1799">
        <v>44908</v>
      </c>
      <c r="D1799">
        <v>35337</v>
      </c>
      <c r="E1799">
        <v>20222023</v>
      </c>
      <c r="F1799" t="s">
        <v>17</v>
      </c>
      <c r="G1799" t="s">
        <v>250</v>
      </c>
      <c r="H1799">
        <v>42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 t="s">
        <v>19</v>
      </c>
      <c r="P1799" t="str">
        <f>UPPER(Table1[[#This Row],[Venue]])</f>
        <v>HOME</v>
      </c>
    </row>
    <row r="1800" spans="1:16" hidden="1" x14ac:dyDescent="0.45">
      <c r="A1800">
        <v>40000967</v>
      </c>
      <c r="B1800" t="s">
        <v>362</v>
      </c>
      <c r="C1800">
        <v>44908</v>
      </c>
      <c r="D1800">
        <v>35337</v>
      </c>
      <c r="E1800">
        <v>20222023</v>
      </c>
      <c r="F1800" t="s">
        <v>17</v>
      </c>
      <c r="G1800" t="s">
        <v>251</v>
      </c>
      <c r="H1800">
        <v>50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 t="s">
        <v>19</v>
      </c>
      <c r="P1800" t="str">
        <f>UPPER(Table1[[#This Row],[Venue]])</f>
        <v>HOME</v>
      </c>
    </row>
    <row r="1801" spans="1:16" hidden="1" x14ac:dyDescent="0.45">
      <c r="A1801">
        <v>40000967</v>
      </c>
      <c r="B1801" t="s">
        <v>362</v>
      </c>
      <c r="C1801">
        <v>44908</v>
      </c>
      <c r="D1801">
        <v>35337</v>
      </c>
      <c r="E1801">
        <v>20222023</v>
      </c>
      <c r="F1801" t="s">
        <v>17</v>
      </c>
      <c r="G1801" t="s">
        <v>252</v>
      </c>
      <c r="H1801">
        <v>63</v>
      </c>
      <c r="I1801">
        <v>1</v>
      </c>
      <c r="J1801">
        <v>1</v>
      </c>
      <c r="K1801">
        <v>1</v>
      </c>
      <c r="L1801">
        <v>0</v>
      </c>
      <c r="M1801">
        <v>0</v>
      </c>
      <c r="N1801">
        <v>0</v>
      </c>
      <c r="O1801" t="s">
        <v>19</v>
      </c>
      <c r="P1801" t="str">
        <f>UPPER(Table1[[#This Row],[Venue]])</f>
        <v>HOME</v>
      </c>
    </row>
    <row r="1802" spans="1:16" hidden="1" x14ac:dyDescent="0.45">
      <c r="A1802">
        <v>40000967</v>
      </c>
      <c r="B1802" t="s">
        <v>362</v>
      </c>
      <c r="C1802">
        <v>44908</v>
      </c>
      <c r="D1802">
        <v>35337</v>
      </c>
      <c r="E1802">
        <v>20222023</v>
      </c>
      <c r="F1802" t="s">
        <v>17</v>
      </c>
      <c r="G1802" t="s">
        <v>253</v>
      </c>
      <c r="H1802">
        <v>69</v>
      </c>
      <c r="I1802">
        <v>3</v>
      </c>
      <c r="J1802">
        <v>0</v>
      </c>
      <c r="K1802">
        <v>1</v>
      </c>
      <c r="L1802">
        <v>3</v>
      </c>
      <c r="M1802">
        <v>0</v>
      </c>
      <c r="N1802">
        <v>0</v>
      </c>
      <c r="O1802" t="s">
        <v>19</v>
      </c>
      <c r="P1802" t="str">
        <f>UPPER(Table1[[#This Row],[Venue]])</f>
        <v>HOME</v>
      </c>
    </row>
    <row r="1803" spans="1:16" hidden="1" x14ac:dyDescent="0.45">
      <c r="A1803">
        <v>40000967</v>
      </c>
      <c r="B1803" t="s">
        <v>362</v>
      </c>
      <c r="C1803">
        <v>44908</v>
      </c>
      <c r="D1803">
        <v>35337</v>
      </c>
      <c r="E1803">
        <v>20222023</v>
      </c>
      <c r="F1803" t="s">
        <v>17</v>
      </c>
      <c r="G1803" t="s">
        <v>254</v>
      </c>
      <c r="H1803">
        <v>77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 t="s">
        <v>19</v>
      </c>
      <c r="P1803" t="str">
        <f>UPPER(Table1[[#This Row],[Venue]])</f>
        <v>HOME</v>
      </c>
    </row>
    <row r="1804" spans="1:16" hidden="1" x14ac:dyDescent="0.45">
      <c r="A1804">
        <v>40000967</v>
      </c>
      <c r="B1804" t="s">
        <v>362</v>
      </c>
      <c r="C1804">
        <v>44908</v>
      </c>
      <c r="D1804">
        <v>35337</v>
      </c>
      <c r="E1804">
        <v>20222023</v>
      </c>
      <c r="F1804" t="s">
        <v>17</v>
      </c>
      <c r="G1804" t="s">
        <v>255</v>
      </c>
      <c r="H1804">
        <v>88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 t="s">
        <v>19</v>
      </c>
      <c r="P1804" t="str">
        <f>UPPER(Table1[[#This Row],[Venue]])</f>
        <v>HOME</v>
      </c>
    </row>
    <row r="1805" spans="1:16" hidden="1" x14ac:dyDescent="0.45">
      <c r="A1805">
        <v>40000967</v>
      </c>
      <c r="B1805" t="s">
        <v>362</v>
      </c>
      <c r="C1805">
        <v>44908</v>
      </c>
      <c r="D1805">
        <v>35337</v>
      </c>
      <c r="E1805">
        <v>20222023</v>
      </c>
      <c r="F1805" t="s">
        <v>17</v>
      </c>
      <c r="G1805" t="s">
        <v>256</v>
      </c>
      <c r="H1805">
        <v>97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 t="s">
        <v>19</v>
      </c>
      <c r="P1805" t="str">
        <f>UPPER(Table1[[#This Row],[Venue]])</f>
        <v>HOME</v>
      </c>
    </row>
    <row r="1806" spans="1:16" hidden="1" x14ac:dyDescent="0.45">
      <c r="A1806">
        <v>40000967</v>
      </c>
      <c r="B1806" t="s">
        <v>362</v>
      </c>
      <c r="C1806">
        <v>44908</v>
      </c>
      <c r="D1806">
        <v>35337</v>
      </c>
      <c r="E1806">
        <v>20222023</v>
      </c>
      <c r="F1806" t="s">
        <v>17</v>
      </c>
      <c r="G1806" t="s">
        <v>18</v>
      </c>
      <c r="H1806">
        <v>4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0</v>
      </c>
      <c r="O1806" t="s">
        <v>40</v>
      </c>
      <c r="P1806" t="str">
        <f>UPPER(Table1[[#This Row],[Venue]])</f>
        <v>AWAY</v>
      </c>
    </row>
    <row r="1807" spans="1:16" hidden="1" x14ac:dyDescent="0.45">
      <c r="A1807">
        <v>40000967</v>
      </c>
      <c r="B1807" t="s">
        <v>362</v>
      </c>
      <c r="C1807">
        <v>44908</v>
      </c>
      <c r="D1807">
        <v>35337</v>
      </c>
      <c r="E1807">
        <v>20222023</v>
      </c>
      <c r="F1807" t="s">
        <v>17</v>
      </c>
      <c r="G1807" t="s">
        <v>20</v>
      </c>
      <c r="H1807">
        <v>5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 t="s">
        <v>40</v>
      </c>
      <c r="P1807" t="str">
        <f>UPPER(Table1[[#This Row],[Venue]])</f>
        <v>AWAY</v>
      </c>
    </row>
    <row r="1808" spans="1:16" hidden="1" x14ac:dyDescent="0.45">
      <c r="A1808">
        <v>40000967</v>
      </c>
      <c r="B1808" t="s">
        <v>362</v>
      </c>
      <c r="C1808">
        <v>44908</v>
      </c>
      <c r="D1808">
        <v>35337</v>
      </c>
      <c r="E1808">
        <v>20222023</v>
      </c>
      <c r="F1808" t="s">
        <v>17</v>
      </c>
      <c r="G1808" t="s">
        <v>21</v>
      </c>
      <c r="H1808">
        <v>6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 t="s">
        <v>40</v>
      </c>
      <c r="P1808" t="str">
        <f>UPPER(Table1[[#This Row],[Venue]])</f>
        <v>AWAY</v>
      </c>
    </row>
    <row r="1809" spans="1:16" hidden="1" x14ac:dyDescent="0.45">
      <c r="A1809">
        <v>40000967</v>
      </c>
      <c r="B1809" t="s">
        <v>362</v>
      </c>
      <c r="C1809">
        <v>44908</v>
      </c>
      <c r="D1809">
        <v>35337</v>
      </c>
      <c r="E1809">
        <v>20222023</v>
      </c>
      <c r="F1809" t="s">
        <v>17</v>
      </c>
      <c r="G1809" t="s">
        <v>23</v>
      </c>
      <c r="H1809">
        <v>10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 t="s">
        <v>40</v>
      </c>
      <c r="P1809" t="str">
        <f>UPPER(Table1[[#This Row],[Venue]])</f>
        <v>AWAY</v>
      </c>
    </row>
    <row r="1810" spans="1:16" hidden="1" x14ac:dyDescent="0.45">
      <c r="A1810">
        <v>40000967</v>
      </c>
      <c r="B1810" t="s">
        <v>362</v>
      </c>
      <c r="C1810">
        <v>44908</v>
      </c>
      <c r="D1810">
        <v>35337</v>
      </c>
      <c r="E1810">
        <v>20222023</v>
      </c>
      <c r="F1810" t="s">
        <v>17</v>
      </c>
      <c r="G1810" t="s">
        <v>24</v>
      </c>
      <c r="H1810">
        <v>11</v>
      </c>
      <c r="I1810">
        <v>1</v>
      </c>
      <c r="J1810">
        <v>1</v>
      </c>
      <c r="K1810">
        <v>1</v>
      </c>
      <c r="L1810">
        <v>0</v>
      </c>
      <c r="M1810">
        <v>0</v>
      </c>
      <c r="N1810">
        <v>0</v>
      </c>
      <c r="O1810" t="s">
        <v>40</v>
      </c>
      <c r="P1810" t="str">
        <f>UPPER(Table1[[#This Row],[Venue]])</f>
        <v>AWAY</v>
      </c>
    </row>
    <row r="1811" spans="1:16" hidden="1" x14ac:dyDescent="0.45">
      <c r="A1811">
        <v>40000967</v>
      </c>
      <c r="B1811" t="s">
        <v>362</v>
      </c>
      <c r="C1811">
        <v>44908</v>
      </c>
      <c r="D1811">
        <v>35337</v>
      </c>
      <c r="E1811">
        <v>20222023</v>
      </c>
      <c r="F1811" t="s">
        <v>17</v>
      </c>
      <c r="G1811" t="s">
        <v>25</v>
      </c>
      <c r="H1811">
        <v>24</v>
      </c>
      <c r="I1811">
        <v>1</v>
      </c>
      <c r="J1811">
        <v>1</v>
      </c>
      <c r="K1811">
        <v>1</v>
      </c>
      <c r="L1811">
        <v>0</v>
      </c>
      <c r="M1811">
        <v>0</v>
      </c>
      <c r="N1811">
        <v>0</v>
      </c>
      <c r="O1811" t="s">
        <v>40</v>
      </c>
      <c r="P1811" t="str">
        <f>UPPER(Table1[[#This Row],[Venue]])</f>
        <v>AWAY</v>
      </c>
    </row>
    <row r="1812" spans="1:16" hidden="1" x14ac:dyDescent="0.45">
      <c r="A1812">
        <v>40000967</v>
      </c>
      <c r="B1812" t="s">
        <v>362</v>
      </c>
      <c r="C1812">
        <v>44908</v>
      </c>
      <c r="D1812">
        <v>35337</v>
      </c>
      <c r="E1812">
        <v>20222023</v>
      </c>
      <c r="F1812" t="s">
        <v>17</v>
      </c>
      <c r="G1812" t="s">
        <v>192</v>
      </c>
      <c r="H1812">
        <v>32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 t="s">
        <v>40</v>
      </c>
      <c r="P1812" t="str">
        <f>UPPER(Table1[[#This Row],[Venue]])</f>
        <v>AWAY</v>
      </c>
    </row>
    <row r="1813" spans="1:16" hidden="1" x14ac:dyDescent="0.45">
      <c r="A1813">
        <v>40000967</v>
      </c>
      <c r="B1813" t="s">
        <v>362</v>
      </c>
      <c r="C1813">
        <v>44908</v>
      </c>
      <c r="D1813">
        <v>35337</v>
      </c>
      <c r="E1813">
        <v>20222023</v>
      </c>
      <c r="F1813" t="s">
        <v>17</v>
      </c>
      <c r="G1813" t="s">
        <v>193</v>
      </c>
      <c r="H1813">
        <v>36</v>
      </c>
      <c r="I1813">
        <v>1</v>
      </c>
      <c r="J1813">
        <v>1</v>
      </c>
      <c r="K1813">
        <v>1</v>
      </c>
      <c r="L1813">
        <v>0</v>
      </c>
      <c r="M1813">
        <v>0</v>
      </c>
      <c r="N1813">
        <v>0</v>
      </c>
      <c r="O1813" t="s">
        <v>40</v>
      </c>
      <c r="P1813" t="str">
        <f>UPPER(Table1[[#This Row],[Venue]])</f>
        <v>AWAY</v>
      </c>
    </row>
    <row r="1814" spans="1:16" hidden="1" x14ac:dyDescent="0.45">
      <c r="A1814">
        <v>40000967</v>
      </c>
      <c r="B1814" t="s">
        <v>362</v>
      </c>
      <c r="C1814">
        <v>44908</v>
      </c>
      <c r="D1814">
        <v>35337</v>
      </c>
      <c r="E1814">
        <v>20222023</v>
      </c>
      <c r="F1814" t="s">
        <v>17</v>
      </c>
      <c r="G1814" t="s">
        <v>27</v>
      </c>
      <c r="H1814">
        <v>40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 t="s">
        <v>40</v>
      </c>
      <c r="P1814" t="str">
        <f>UPPER(Table1[[#This Row],[Venue]])</f>
        <v>AWAY</v>
      </c>
    </row>
    <row r="1815" spans="1:16" hidden="1" x14ac:dyDescent="0.45">
      <c r="A1815">
        <v>40000967</v>
      </c>
      <c r="B1815" t="s">
        <v>362</v>
      </c>
      <c r="C1815">
        <v>44908</v>
      </c>
      <c r="D1815">
        <v>35337</v>
      </c>
      <c r="E1815">
        <v>20222023</v>
      </c>
      <c r="F1815" t="s">
        <v>17</v>
      </c>
      <c r="G1815" t="s">
        <v>28</v>
      </c>
      <c r="H1815">
        <v>41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 t="s">
        <v>40</v>
      </c>
      <c r="P1815" t="str">
        <f>UPPER(Table1[[#This Row],[Venue]])</f>
        <v>AWAY</v>
      </c>
    </row>
    <row r="1816" spans="1:16" hidden="1" x14ac:dyDescent="0.45">
      <c r="A1816">
        <v>40000967</v>
      </c>
      <c r="B1816" t="s">
        <v>362</v>
      </c>
      <c r="C1816">
        <v>44908</v>
      </c>
      <c r="D1816">
        <v>35337</v>
      </c>
      <c r="E1816">
        <v>20222023</v>
      </c>
      <c r="F1816" t="s">
        <v>17</v>
      </c>
      <c r="G1816" t="s">
        <v>29</v>
      </c>
      <c r="H1816">
        <v>44</v>
      </c>
      <c r="I1816">
        <v>2</v>
      </c>
      <c r="J1816">
        <v>0</v>
      </c>
      <c r="K1816">
        <v>1</v>
      </c>
      <c r="L1816">
        <v>2</v>
      </c>
      <c r="M1816">
        <v>0</v>
      </c>
      <c r="N1816">
        <v>0</v>
      </c>
      <c r="O1816" t="s">
        <v>40</v>
      </c>
      <c r="P1816" t="str">
        <f>UPPER(Table1[[#This Row],[Venue]])</f>
        <v>AWAY</v>
      </c>
    </row>
    <row r="1817" spans="1:16" hidden="1" x14ac:dyDescent="0.45">
      <c r="A1817">
        <v>40000967</v>
      </c>
      <c r="B1817" t="s">
        <v>362</v>
      </c>
      <c r="C1817">
        <v>44908</v>
      </c>
      <c r="D1817">
        <v>35337</v>
      </c>
      <c r="E1817">
        <v>20222023</v>
      </c>
      <c r="F1817" t="s">
        <v>17</v>
      </c>
      <c r="G1817" t="s">
        <v>30</v>
      </c>
      <c r="H1817">
        <v>55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 t="s">
        <v>40</v>
      </c>
      <c r="P1817" t="str">
        <f>UPPER(Table1[[#This Row],[Venue]])</f>
        <v>AWAY</v>
      </c>
    </row>
    <row r="1818" spans="1:16" hidden="1" x14ac:dyDescent="0.45">
      <c r="A1818">
        <v>40000967</v>
      </c>
      <c r="B1818" t="s">
        <v>362</v>
      </c>
      <c r="C1818">
        <v>44908</v>
      </c>
      <c r="D1818">
        <v>35337</v>
      </c>
      <c r="E1818">
        <v>20222023</v>
      </c>
      <c r="F1818" t="s">
        <v>17</v>
      </c>
      <c r="G1818" t="s">
        <v>31</v>
      </c>
      <c r="H1818">
        <v>56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0</v>
      </c>
      <c r="O1818" t="s">
        <v>40</v>
      </c>
      <c r="P1818" t="str">
        <f>UPPER(Table1[[#This Row],[Venue]])</f>
        <v>AWAY</v>
      </c>
    </row>
    <row r="1819" spans="1:16" hidden="1" x14ac:dyDescent="0.45">
      <c r="A1819">
        <v>40000967</v>
      </c>
      <c r="B1819" t="s">
        <v>362</v>
      </c>
      <c r="C1819">
        <v>44908</v>
      </c>
      <c r="D1819">
        <v>35337</v>
      </c>
      <c r="E1819">
        <v>20222023</v>
      </c>
      <c r="F1819" t="s">
        <v>17</v>
      </c>
      <c r="G1819" t="s">
        <v>32</v>
      </c>
      <c r="H1819">
        <v>66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 t="s">
        <v>40</v>
      </c>
      <c r="P1819" t="str">
        <f>UPPER(Table1[[#This Row],[Venue]])</f>
        <v>AWAY</v>
      </c>
    </row>
    <row r="1820" spans="1:16" hidden="1" x14ac:dyDescent="0.45">
      <c r="A1820">
        <v>40000967</v>
      </c>
      <c r="B1820" t="s">
        <v>362</v>
      </c>
      <c r="C1820">
        <v>44908</v>
      </c>
      <c r="D1820">
        <v>35337</v>
      </c>
      <c r="E1820">
        <v>20222023</v>
      </c>
      <c r="F1820" t="s">
        <v>17</v>
      </c>
      <c r="G1820" t="s">
        <v>34</v>
      </c>
      <c r="H1820">
        <v>74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 t="s">
        <v>40</v>
      </c>
      <c r="P1820" t="str">
        <f>UPPER(Table1[[#This Row],[Venue]])</f>
        <v>AWAY</v>
      </c>
    </row>
    <row r="1821" spans="1:16" hidden="1" x14ac:dyDescent="0.45">
      <c r="A1821">
        <v>40000967</v>
      </c>
      <c r="B1821" t="s">
        <v>362</v>
      </c>
      <c r="C1821">
        <v>44908</v>
      </c>
      <c r="D1821">
        <v>35337</v>
      </c>
      <c r="E1821">
        <v>20222023</v>
      </c>
      <c r="F1821" t="s">
        <v>17</v>
      </c>
      <c r="G1821" t="s">
        <v>35</v>
      </c>
      <c r="H1821">
        <v>75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 t="s">
        <v>40</v>
      </c>
      <c r="P1821" t="str">
        <f>UPPER(Table1[[#This Row],[Venue]])</f>
        <v>AWAY</v>
      </c>
    </row>
    <row r="1822" spans="1:16" hidden="1" x14ac:dyDescent="0.45">
      <c r="A1822">
        <v>40000967</v>
      </c>
      <c r="B1822" t="s">
        <v>362</v>
      </c>
      <c r="C1822">
        <v>44908</v>
      </c>
      <c r="D1822">
        <v>35337</v>
      </c>
      <c r="E1822">
        <v>20222023</v>
      </c>
      <c r="F1822" t="s">
        <v>17</v>
      </c>
      <c r="G1822" t="s">
        <v>36</v>
      </c>
      <c r="H1822">
        <v>87</v>
      </c>
      <c r="I1822">
        <v>2</v>
      </c>
      <c r="J1822">
        <v>0</v>
      </c>
      <c r="K1822">
        <v>1</v>
      </c>
      <c r="L1822">
        <v>2</v>
      </c>
      <c r="M1822">
        <v>0</v>
      </c>
      <c r="N1822">
        <v>4</v>
      </c>
      <c r="O1822" t="s">
        <v>40</v>
      </c>
      <c r="P1822" t="str">
        <f>UPPER(Table1[[#This Row],[Venue]])</f>
        <v>AWAY</v>
      </c>
    </row>
    <row r="1823" spans="1:16" hidden="1" x14ac:dyDescent="0.45">
      <c r="A1823">
        <v>40000967</v>
      </c>
      <c r="B1823" t="s">
        <v>362</v>
      </c>
      <c r="C1823">
        <v>44908</v>
      </c>
      <c r="D1823">
        <v>35337</v>
      </c>
      <c r="E1823">
        <v>20222023</v>
      </c>
      <c r="F1823" t="s">
        <v>17</v>
      </c>
      <c r="G1823" t="s">
        <v>37</v>
      </c>
      <c r="H1823">
        <v>90</v>
      </c>
      <c r="I1823">
        <v>1</v>
      </c>
      <c r="J1823">
        <v>0</v>
      </c>
      <c r="K1823">
        <v>1</v>
      </c>
      <c r="L1823">
        <v>1</v>
      </c>
      <c r="M1823">
        <v>0</v>
      </c>
      <c r="N1823">
        <v>0</v>
      </c>
      <c r="O1823" t="s">
        <v>40</v>
      </c>
      <c r="P1823" t="str">
        <f>UPPER(Table1[[#This Row],[Venue]])</f>
        <v>AWAY</v>
      </c>
    </row>
    <row r="1824" spans="1:16" hidden="1" x14ac:dyDescent="0.45">
      <c r="A1824">
        <v>40000967</v>
      </c>
      <c r="B1824" t="s">
        <v>362</v>
      </c>
      <c r="C1824">
        <v>44908</v>
      </c>
      <c r="D1824">
        <v>35337</v>
      </c>
      <c r="E1824">
        <v>20222023</v>
      </c>
      <c r="F1824" t="s">
        <v>17</v>
      </c>
      <c r="G1824" t="s">
        <v>38</v>
      </c>
      <c r="H1824">
        <v>98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 t="s">
        <v>40</v>
      </c>
      <c r="P1824" t="str">
        <f>UPPER(Table1[[#This Row],[Venue]])</f>
        <v>AWAY</v>
      </c>
    </row>
    <row r="1825" spans="1:16" hidden="1" x14ac:dyDescent="0.45">
      <c r="A1825">
        <v>40001619</v>
      </c>
      <c r="B1825" t="s">
        <v>363</v>
      </c>
      <c r="C1825">
        <v>44912</v>
      </c>
      <c r="D1825">
        <v>35989</v>
      </c>
      <c r="E1825">
        <v>20222023</v>
      </c>
      <c r="F1825" t="s">
        <v>17</v>
      </c>
      <c r="G1825" t="s">
        <v>184</v>
      </c>
      <c r="H1825">
        <v>9</v>
      </c>
      <c r="I1825">
        <v>2</v>
      </c>
      <c r="J1825">
        <v>2</v>
      </c>
      <c r="K1825">
        <v>1</v>
      </c>
      <c r="L1825">
        <v>0</v>
      </c>
      <c r="M1825">
        <v>0</v>
      </c>
      <c r="N1825">
        <v>2</v>
      </c>
      <c r="O1825" t="s">
        <v>19</v>
      </c>
      <c r="P1825" t="str">
        <f>UPPER(Table1[[#This Row],[Venue]])</f>
        <v>HOME</v>
      </c>
    </row>
    <row r="1826" spans="1:16" hidden="1" x14ac:dyDescent="0.45">
      <c r="A1826">
        <v>40001619</v>
      </c>
      <c r="B1826" t="s">
        <v>363</v>
      </c>
      <c r="C1826">
        <v>44912</v>
      </c>
      <c r="D1826">
        <v>35989</v>
      </c>
      <c r="E1826">
        <v>20222023</v>
      </c>
      <c r="F1826" t="s">
        <v>17</v>
      </c>
      <c r="G1826" t="s">
        <v>153</v>
      </c>
      <c r="H1826">
        <v>15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 t="s">
        <v>19</v>
      </c>
      <c r="P1826" t="str">
        <f>UPPER(Table1[[#This Row],[Venue]])</f>
        <v>HOME</v>
      </c>
    </row>
    <row r="1827" spans="1:16" hidden="1" x14ac:dyDescent="0.45">
      <c r="A1827">
        <v>40001619</v>
      </c>
      <c r="B1827" t="s">
        <v>363</v>
      </c>
      <c r="C1827">
        <v>44912</v>
      </c>
      <c r="D1827">
        <v>35989</v>
      </c>
      <c r="E1827">
        <v>20222023</v>
      </c>
      <c r="F1827" t="s">
        <v>17</v>
      </c>
      <c r="G1827" t="s">
        <v>294</v>
      </c>
      <c r="H1827">
        <v>18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2</v>
      </c>
      <c r="O1827" t="s">
        <v>19</v>
      </c>
      <c r="P1827" t="str">
        <f>UPPER(Table1[[#This Row],[Venue]])</f>
        <v>HOME</v>
      </c>
    </row>
    <row r="1828" spans="1:16" hidden="1" x14ac:dyDescent="0.45">
      <c r="A1828">
        <v>40001619</v>
      </c>
      <c r="B1828" t="s">
        <v>363</v>
      </c>
      <c r="C1828">
        <v>44912</v>
      </c>
      <c r="D1828">
        <v>35989</v>
      </c>
      <c r="E1828">
        <v>20222023</v>
      </c>
      <c r="F1828" t="s">
        <v>17</v>
      </c>
      <c r="G1828" t="s">
        <v>185</v>
      </c>
      <c r="H1828">
        <v>28</v>
      </c>
      <c r="I1828">
        <v>3</v>
      </c>
      <c r="J1828">
        <v>0</v>
      </c>
      <c r="K1828">
        <v>1</v>
      </c>
      <c r="L1828">
        <v>3</v>
      </c>
      <c r="M1828">
        <v>0</v>
      </c>
      <c r="N1828">
        <v>0</v>
      </c>
      <c r="O1828" t="s">
        <v>19</v>
      </c>
      <c r="P1828" t="str">
        <f>UPPER(Table1[[#This Row],[Venue]])</f>
        <v>HOME</v>
      </c>
    </row>
    <row r="1829" spans="1:16" hidden="1" x14ac:dyDescent="0.45">
      <c r="A1829">
        <v>40001619</v>
      </c>
      <c r="B1829" t="s">
        <v>363</v>
      </c>
      <c r="C1829">
        <v>44912</v>
      </c>
      <c r="D1829">
        <v>35989</v>
      </c>
      <c r="E1829">
        <v>20222023</v>
      </c>
      <c r="F1829" t="s">
        <v>17</v>
      </c>
      <c r="G1829" t="s">
        <v>236</v>
      </c>
      <c r="H1829">
        <v>31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2</v>
      </c>
      <c r="O1829" t="s">
        <v>19</v>
      </c>
      <c r="P1829" t="str">
        <f>UPPER(Table1[[#This Row],[Venue]])</f>
        <v>HOME</v>
      </c>
    </row>
    <row r="1830" spans="1:16" hidden="1" x14ac:dyDescent="0.45">
      <c r="A1830">
        <v>40001619</v>
      </c>
      <c r="B1830" t="s">
        <v>363</v>
      </c>
      <c r="C1830">
        <v>44912</v>
      </c>
      <c r="D1830">
        <v>35989</v>
      </c>
      <c r="E1830">
        <v>20222023</v>
      </c>
      <c r="F1830" t="s">
        <v>17</v>
      </c>
      <c r="G1830" t="s">
        <v>332</v>
      </c>
      <c r="H1830">
        <v>38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 t="s">
        <v>19</v>
      </c>
      <c r="P1830" t="str">
        <f>UPPER(Table1[[#This Row],[Venue]])</f>
        <v>HOME</v>
      </c>
    </row>
    <row r="1831" spans="1:16" hidden="1" x14ac:dyDescent="0.45">
      <c r="A1831">
        <v>40001619</v>
      </c>
      <c r="B1831" t="s">
        <v>363</v>
      </c>
      <c r="C1831">
        <v>44912</v>
      </c>
      <c r="D1831">
        <v>35989</v>
      </c>
      <c r="E1831">
        <v>20222023</v>
      </c>
      <c r="F1831" t="s">
        <v>17</v>
      </c>
      <c r="G1831" t="s">
        <v>154</v>
      </c>
      <c r="H1831">
        <v>55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 t="s">
        <v>19</v>
      </c>
      <c r="P1831" t="str">
        <f>UPPER(Table1[[#This Row],[Venue]])</f>
        <v>HOME</v>
      </c>
    </row>
    <row r="1832" spans="1:16" hidden="1" x14ac:dyDescent="0.45">
      <c r="A1832">
        <v>40001619</v>
      </c>
      <c r="B1832" t="s">
        <v>363</v>
      </c>
      <c r="C1832">
        <v>44912</v>
      </c>
      <c r="D1832">
        <v>35989</v>
      </c>
      <c r="E1832">
        <v>20222023</v>
      </c>
      <c r="F1832" t="s">
        <v>17</v>
      </c>
      <c r="G1832" t="s">
        <v>155</v>
      </c>
      <c r="H1832">
        <v>62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 t="s">
        <v>19</v>
      </c>
      <c r="P1832" t="str">
        <f>UPPER(Table1[[#This Row],[Venue]])</f>
        <v>HOME</v>
      </c>
    </row>
    <row r="1833" spans="1:16" hidden="1" x14ac:dyDescent="0.45">
      <c r="A1833">
        <v>40001619</v>
      </c>
      <c r="B1833" t="s">
        <v>363</v>
      </c>
      <c r="C1833">
        <v>44912</v>
      </c>
      <c r="D1833">
        <v>35989</v>
      </c>
      <c r="E1833">
        <v>20222023</v>
      </c>
      <c r="F1833" t="s">
        <v>17</v>
      </c>
      <c r="G1833" t="s">
        <v>156</v>
      </c>
      <c r="H1833">
        <v>66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 t="s">
        <v>19</v>
      </c>
      <c r="P1833" t="str">
        <f>UPPER(Table1[[#This Row],[Venue]])</f>
        <v>HOME</v>
      </c>
    </row>
    <row r="1834" spans="1:16" hidden="1" x14ac:dyDescent="0.45">
      <c r="A1834">
        <v>40001619</v>
      </c>
      <c r="B1834" t="s">
        <v>363</v>
      </c>
      <c r="C1834">
        <v>44912</v>
      </c>
      <c r="D1834">
        <v>35989</v>
      </c>
      <c r="E1834">
        <v>20222023</v>
      </c>
      <c r="F1834" t="s">
        <v>17</v>
      </c>
      <c r="G1834" t="s">
        <v>188</v>
      </c>
      <c r="H1834">
        <v>72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 t="s">
        <v>19</v>
      </c>
      <c r="P1834" t="str">
        <f>UPPER(Table1[[#This Row],[Venue]])</f>
        <v>HOME</v>
      </c>
    </row>
    <row r="1835" spans="1:16" hidden="1" x14ac:dyDescent="0.45">
      <c r="A1835">
        <v>40001619</v>
      </c>
      <c r="B1835" t="s">
        <v>363</v>
      </c>
      <c r="C1835">
        <v>44912</v>
      </c>
      <c r="D1835">
        <v>35989</v>
      </c>
      <c r="E1835">
        <v>20222023</v>
      </c>
      <c r="F1835" t="s">
        <v>17</v>
      </c>
      <c r="G1835" t="s">
        <v>157</v>
      </c>
      <c r="H1835">
        <v>77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 t="s">
        <v>19</v>
      </c>
      <c r="P1835" t="str">
        <f>UPPER(Table1[[#This Row],[Venue]])</f>
        <v>HOME</v>
      </c>
    </row>
    <row r="1836" spans="1:16" hidden="1" x14ac:dyDescent="0.45">
      <c r="A1836">
        <v>40001619</v>
      </c>
      <c r="B1836" t="s">
        <v>363</v>
      </c>
      <c r="C1836">
        <v>44912</v>
      </c>
      <c r="D1836">
        <v>35989</v>
      </c>
      <c r="E1836">
        <v>20222023</v>
      </c>
      <c r="F1836" t="s">
        <v>17</v>
      </c>
      <c r="G1836" t="s">
        <v>158</v>
      </c>
      <c r="H1836">
        <v>88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  <c r="O1836" t="s">
        <v>19</v>
      </c>
      <c r="P1836" t="str">
        <f>UPPER(Table1[[#This Row],[Venue]])</f>
        <v>HOME</v>
      </c>
    </row>
    <row r="1837" spans="1:16" hidden="1" x14ac:dyDescent="0.45">
      <c r="A1837">
        <v>40001619</v>
      </c>
      <c r="B1837" t="s">
        <v>363</v>
      </c>
      <c r="C1837">
        <v>44912</v>
      </c>
      <c r="D1837">
        <v>35989</v>
      </c>
      <c r="E1837">
        <v>20222023</v>
      </c>
      <c r="F1837" t="s">
        <v>17</v>
      </c>
      <c r="G1837" t="s">
        <v>159</v>
      </c>
      <c r="H1837">
        <v>90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 t="s">
        <v>19</v>
      </c>
      <c r="P1837" t="str">
        <f>UPPER(Table1[[#This Row],[Venue]])</f>
        <v>HOME</v>
      </c>
    </row>
    <row r="1838" spans="1:16" hidden="1" x14ac:dyDescent="0.45">
      <c r="A1838">
        <v>40001619</v>
      </c>
      <c r="B1838" t="s">
        <v>363</v>
      </c>
      <c r="C1838">
        <v>44912</v>
      </c>
      <c r="D1838">
        <v>35989</v>
      </c>
      <c r="E1838">
        <v>20222023</v>
      </c>
      <c r="F1838" t="s">
        <v>17</v>
      </c>
      <c r="G1838" t="s">
        <v>210</v>
      </c>
      <c r="H1838">
        <v>3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0</v>
      </c>
      <c r="O1838" t="s">
        <v>40</v>
      </c>
      <c r="P1838" t="str">
        <f>UPPER(Table1[[#This Row],[Venue]])</f>
        <v>AWAY</v>
      </c>
    </row>
    <row r="1839" spans="1:16" hidden="1" x14ac:dyDescent="0.45">
      <c r="A1839">
        <v>40001619</v>
      </c>
      <c r="B1839" t="s">
        <v>363</v>
      </c>
      <c r="C1839">
        <v>44912</v>
      </c>
      <c r="D1839">
        <v>35989</v>
      </c>
      <c r="E1839">
        <v>20222023</v>
      </c>
      <c r="F1839" t="s">
        <v>17</v>
      </c>
      <c r="G1839" t="s">
        <v>198</v>
      </c>
      <c r="H1839">
        <v>4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0</v>
      </c>
      <c r="O1839" t="s">
        <v>40</v>
      </c>
      <c r="P1839" t="str">
        <f>UPPER(Table1[[#This Row],[Venue]])</f>
        <v>AWAY</v>
      </c>
    </row>
    <row r="1840" spans="1:16" hidden="1" x14ac:dyDescent="0.45">
      <c r="A1840">
        <v>40001619</v>
      </c>
      <c r="B1840" t="s">
        <v>363</v>
      </c>
      <c r="C1840">
        <v>44912</v>
      </c>
      <c r="D1840">
        <v>35989</v>
      </c>
      <c r="E1840">
        <v>20222023</v>
      </c>
      <c r="F1840" t="s">
        <v>17</v>
      </c>
      <c r="G1840" t="s">
        <v>195</v>
      </c>
      <c r="H1840">
        <v>5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 t="s">
        <v>40</v>
      </c>
      <c r="P1840" t="str">
        <f>UPPER(Table1[[#This Row],[Venue]])</f>
        <v>AWAY</v>
      </c>
    </row>
    <row r="1841" spans="1:16" hidden="1" x14ac:dyDescent="0.45">
      <c r="A1841">
        <v>40001619</v>
      </c>
      <c r="B1841" t="s">
        <v>363</v>
      </c>
      <c r="C1841">
        <v>44912</v>
      </c>
      <c r="D1841">
        <v>35989</v>
      </c>
      <c r="E1841">
        <v>20222023</v>
      </c>
      <c r="F1841" t="s">
        <v>17</v>
      </c>
      <c r="G1841" t="s">
        <v>206</v>
      </c>
      <c r="H1841">
        <v>9</v>
      </c>
      <c r="I1841">
        <v>2</v>
      </c>
      <c r="J1841">
        <v>0</v>
      </c>
      <c r="K1841">
        <v>1</v>
      </c>
      <c r="L1841">
        <v>2</v>
      </c>
      <c r="M1841">
        <v>0</v>
      </c>
      <c r="N1841">
        <v>0</v>
      </c>
      <c r="O1841" t="s">
        <v>40</v>
      </c>
      <c r="P1841" t="str">
        <f>UPPER(Table1[[#This Row],[Venue]])</f>
        <v>AWAY</v>
      </c>
    </row>
    <row r="1842" spans="1:16" hidden="1" x14ac:dyDescent="0.45">
      <c r="A1842">
        <v>40001619</v>
      </c>
      <c r="B1842" t="s">
        <v>363</v>
      </c>
      <c r="C1842">
        <v>44912</v>
      </c>
      <c r="D1842">
        <v>35989</v>
      </c>
      <c r="E1842">
        <v>20222023</v>
      </c>
      <c r="F1842" t="s">
        <v>17</v>
      </c>
      <c r="G1842" t="s">
        <v>199</v>
      </c>
      <c r="H1842">
        <v>10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 t="s">
        <v>40</v>
      </c>
      <c r="P1842" t="str">
        <f>UPPER(Table1[[#This Row],[Venue]])</f>
        <v>AWAY</v>
      </c>
    </row>
    <row r="1843" spans="1:16" hidden="1" x14ac:dyDescent="0.45">
      <c r="A1843">
        <v>40001619</v>
      </c>
      <c r="B1843" t="s">
        <v>363</v>
      </c>
      <c r="C1843">
        <v>44912</v>
      </c>
      <c r="D1843">
        <v>35989</v>
      </c>
      <c r="E1843">
        <v>20222023</v>
      </c>
      <c r="F1843" t="s">
        <v>17</v>
      </c>
      <c r="G1843" t="s">
        <v>233</v>
      </c>
      <c r="H1843">
        <v>11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 t="s">
        <v>40</v>
      </c>
      <c r="P1843" t="str">
        <f>UPPER(Table1[[#This Row],[Venue]])</f>
        <v>AWAY</v>
      </c>
    </row>
    <row r="1844" spans="1:16" hidden="1" x14ac:dyDescent="0.45">
      <c r="A1844">
        <v>40001619</v>
      </c>
      <c r="B1844" t="s">
        <v>363</v>
      </c>
      <c r="C1844">
        <v>44912</v>
      </c>
      <c r="D1844">
        <v>35989</v>
      </c>
      <c r="E1844">
        <v>20222023</v>
      </c>
      <c r="F1844" t="s">
        <v>17</v>
      </c>
      <c r="G1844" t="s">
        <v>207</v>
      </c>
      <c r="H1844">
        <v>12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 t="s">
        <v>40</v>
      </c>
      <c r="P1844" t="str">
        <f>UPPER(Table1[[#This Row],[Venue]])</f>
        <v>AWAY</v>
      </c>
    </row>
    <row r="1845" spans="1:16" hidden="1" x14ac:dyDescent="0.45">
      <c r="A1845">
        <v>40001619</v>
      </c>
      <c r="B1845" t="s">
        <v>363</v>
      </c>
      <c r="C1845">
        <v>44912</v>
      </c>
      <c r="D1845">
        <v>35989</v>
      </c>
      <c r="E1845">
        <v>20222023</v>
      </c>
      <c r="F1845" t="s">
        <v>17</v>
      </c>
      <c r="G1845" t="s">
        <v>196</v>
      </c>
      <c r="H1845">
        <v>14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 t="s">
        <v>40</v>
      </c>
      <c r="P1845" t="str">
        <f>UPPER(Table1[[#This Row],[Venue]])</f>
        <v>AWAY</v>
      </c>
    </row>
    <row r="1846" spans="1:16" hidden="1" x14ac:dyDescent="0.45">
      <c r="A1846">
        <v>40001619</v>
      </c>
      <c r="B1846" t="s">
        <v>363</v>
      </c>
      <c r="C1846">
        <v>44912</v>
      </c>
      <c r="D1846">
        <v>35989</v>
      </c>
      <c r="E1846">
        <v>20222023</v>
      </c>
      <c r="F1846" t="s">
        <v>17</v>
      </c>
      <c r="G1846" t="s">
        <v>197</v>
      </c>
      <c r="H1846">
        <v>15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 t="s">
        <v>40</v>
      </c>
      <c r="P1846" t="str">
        <f>UPPER(Table1[[#This Row],[Venue]])</f>
        <v>AWAY</v>
      </c>
    </row>
    <row r="1847" spans="1:16" hidden="1" x14ac:dyDescent="0.45">
      <c r="A1847">
        <v>40001619</v>
      </c>
      <c r="B1847" t="s">
        <v>363</v>
      </c>
      <c r="C1847">
        <v>44912</v>
      </c>
      <c r="D1847">
        <v>35989</v>
      </c>
      <c r="E1847">
        <v>20222023</v>
      </c>
      <c r="F1847" t="s">
        <v>17</v>
      </c>
      <c r="G1847" t="s">
        <v>203</v>
      </c>
      <c r="H1847">
        <v>27</v>
      </c>
      <c r="I1847">
        <v>2</v>
      </c>
      <c r="J1847">
        <v>2</v>
      </c>
      <c r="K1847">
        <v>1</v>
      </c>
      <c r="L1847">
        <v>0</v>
      </c>
      <c r="M1847">
        <v>0</v>
      </c>
      <c r="N1847">
        <v>0</v>
      </c>
      <c r="O1847" t="s">
        <v>40</v>
      </c>
      <c r="P1847" t="str">
        <f>UPPER(Table1[[#This Row],[Venue]])</f>
        <v>AWAY</v>
      </c>
    </row>
    <row r="1848" spans="1:16" hidden="1" x14ac:dyDescent="0.45">
      <c r="A1848">
        <v>40001619</v>
      </c>
      <c r="B1848" t="s">
        <v>363</v>
      </c>
      <c r="C1848">
        <v>44912</v>
      </c>
      <c r="D1848">
        <v>35989</v>
      </c>
      <c r="E1848">
        <v>20222023</v>
      </c>
      <c r="F1848" t="s">
        <v>17</v>
      </c>
      <c r="G1848" t="s">
        <v>234</v>
      </c>
      <c r="H1848">
        <v>29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2</v>
      </c>
      <c r="O1848" t="s">
        <v>40</v>
      </c>
      <c r="P1848" t="str">
        <f>UPPER(Table1[[#This Row],[Venue]])</f>
        <v>AWAY</v>
      </c>
    </row>
    <row r="1849" spans="1:16" hidden="1" x14ac:dyDescent="0.45">
      <c r="A1849">
        <v>40001619</v>
      </c>
      <c r="B1849" t="s">
        <v>363</v>
      </c>
      <c r="C1849">
        <v>44912</v>
      </c>
      <c r="D1849">
        <v>35989</v>
      </c>
      <c r="E1849">
        <v>20222023</v>
      </c>
      <c r="F1849" t="s">
        <v>17</v>
      </c>
      <c r="G1849" t="s">
        <v>202</v>
      </c>
      <c r="H1849">
        <v>31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 t="s">
        <v>40</v>
      </c>
      <c r="P1849" t="str">
        <f>UPPER(Table1[[#This Row],[Venue]])</f>
        <v>AWAY</v>
      </c>
    </row>
    <row r="1850" spans="1:16" hidden="1" x14ac:dyDescent="0.45">
      <c r="A1850">
        <v>40001619</v>
      </c>
      <c r="B1850" t="s">
        <v>363</v>
      </c>
      <c r="C1850">
        <v>44912</v>
      </c>
      <c r="D1850">
        <v>35989</v>
      </c>
      <c r="E1850">
        <v>20222023</v>
      </c>
      <c r="F1850" t="s">
        <v>17</v>
      </c>
      <c r="G1850" t="s">
        <v>208</v>
      </c>
      <c r="H1850">
        <v>38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 t="s">
        <v>40</v>
      </c>
      <c r="P1850" t="str">
        <f>UPPER(Table1[[#This Row],[Venue]])</f>
        <v>AWAY</v>
      </c>
    </row>
    <row r="1851" spans="1:16" hidden="1" x14ac:dyDescent="0.45">
      <c r="A1851">
        <v>40001619</v>
      </c>
      <c r="B1851" t="s">
        <v>363</v>
      </c>
      <c r="C1851">
        <v>44912</v>
      </c>
      <c r="D1851">
        <v>35989</v>
      </c>
      <c r="E1851">
        <v>20222023</v>
      </c>
      <c r="F1851" t="s">
        <v>17</v>
      </c>
      <c r="G1851" t="s">
        <v>204</v>
      </c>
      <c r="H1851">
        <v>56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 t="s">
        <v>40</v>
      </c>
      <c r="P1851" t="str">
        <f>UPPER(Table1[[#This Row],[Venue]])</f>
        <v>AWAY</v>
      </c>
    </row>
    <row r="1852" spans="1:16" hidden="1" x14ac:dyDescent="0.45">
      <c r="A1852">
        <v>40001619</v>
      </c>
      <c r="B1852" t="s">
        <v>363</v>
      </c>
      <c r="C1852">
        <v>44912</v>
      </c>
      <c r="D1852">
        <v>35989</v>
      </c>
      <c r="E1852">
        <v>20222023</v>
      </c>
      <c r="F1852" t="s">
        <v>17</v>
      </c>
      <c r="G1852" t="s">
        <v>204</v>
      </c>
      <c r="H1852">
        <v>56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 t="s">
        <v>40</v>
      </c>
      <c r="P1852" t="str">
        <f>UPPER(Table1[[#This Row],[Venue]])</f>
        <v>AWAY</v>
      </c>
    </row>
    <row r="1853" spans="1:16" hidden="1" x14ac:dyDescent="0.45">
      <c r="A1853">
        <v>40001619</v>
      </c>
      <c r="B1853" t="s">
        <v>363</v>
      </c>
      <c r="C1853">
        <v>44912</v>
      </c>
      <c r="D1853">
        <v>35989</v>
      </c>
      <c r="E1853">
        <v>20222023</v>
      </c>
      <c r="F1853" t="s">
        <v>17</v>
      </c>
      <c r="G1853" t="s">
        <v>211</v>
      </c>
      <c r="H1853">
        <v>65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0</v>
      </c>
      <c r="O1853" t="s">
        <v>40</v>
      </c>
      <c r="P1853" t="str">
        <f>UPPER(Table1[[#This Row],[Venue]])</f>
        <v>AWAY</v>
      </c>
    </row>
    <row r="1854" spans="1:16" hidden="1" x14ac:dyDescent="0.45">
      <c r="A1854">
        <v>40001619</v>
      </c>
      <c r="B1854" t="s">
        <v>363</v>
      </c>
      <c r="C1854">
        <v>44912</v>
      </c>
      <c r="D1854">
        <v>35989</v>
      </c>
      <c r="E1854">
        <v>20222023</v>
      </c>
      <c r="F1854" t="s">
        <v>17</v>
      </c>
      <c r="G1854" t="s">
        <v>209</v>
      </c>
      <c r="H1854">
        <v>88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 t="s">
        <v>40</v>
      </c>
      <c r="P1854" t="str">
        <f>UPPER(Table1[[#This Row],[Venue]])</f>
        <v>AWAY</v>
      </c>
    </row>
    <row r="1855" spans="1:16" hidden="1" x14ac:dyDescent="0.45">
      <c r="A1855">
        <v>40001582</v>
      </c>
      <c r="B1855" t="s">
        <v>364</v>
      </c>
      <c r="C1855">
        <v>44912</v>
      </c>
      <c r="D1855">
        <v>35952</v>
      </c>
      <c r="E1855">
        <v>20222023</v>
      </c>
      <c r="F1855" t="s">
        <v>17</v>
      </c>
      <c r="G1855" t="s">
        <v>212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 t="s">
        <v>19</v>
      </c>
      <c r="P1855" t="str">
        <f>UPPER(Table1[[#This Row],[Venue]])</f>
        <v>HOME</v>
      </c>
    </row>
    <row r="1856" spans="1:16" hidden="1" x14ac:dyDescent="0.45">
      <c r="A1856">
        <v>40001582</v>
      </c>
      <c r="B1856" t="s">
        <v>364</v>
      </c>
      <c r="C1856">
        <v>44912</v>
      </c>
      <c r="D1856">
        <v>35952</v>
      </c>
      <c r="E1856">
        <v>20222023</v>
      </c>
      <c r="F1856" t="s">
        <v>17</v>
      </c>
      <c r="G1856" t="s">
        <v>213</v>
      </c>
      <c r="H1856">
        <v>5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4</v>
      </c>
      <c r="O1856" t="s">
        <v>19</v>
      </c>
      <c r="P1856" t="str">
        <f>UPPER(Table1[[#This Row],[Venue]])</f>
        <v>HOME</v>
      </c>
    </row>
    <row r="1857" spans="1:16" hidden="1" x14ac:dyDescent="0.45">
      <c r="A1857">
        <v>40001582</v>
      </c>
      <c r="B1857" t="s">
        <v>364</v>
      </c>
      <c r="C1857">
        <v>44912</v>
      </c>
      <c r="D1857">
        <v>35952</v>
      </c>
      <c r="E1857">
        <v>20222023</v>
      </c>
      <c r="F1857" t="s">
        <v>17</v>
      </c>
      <c r="G1857" t="s">
        <v>268</v>
      </c>
      <c r="H1857">
        <v>6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 t="s">
        <v>19</v>
      </c>
      <c r="P1857" t="str">
        <f>UPPER(Table1[[#This Row],[Venue]])</f>
        <v>HOME</v>
      </c>
    </row>
    <row r="1858" spans="1:16" hidden="1" x14ac:dyDescent="0.45">
      <c r="A1858">
        <v>40001582</v>
      </c>
      <c r="B1858" t="s">
        <v>364</v>
      </c>
      <c r="C1858">
        <v>44912</v>
      </c>
      <c r="D1858">
        <v>35952</v>
      </c>
      <c r="E1858">
        <v>20222023</v>
      </c>
      <c r="F1858" t="s">
        <v>17</v>
      </c>
      <c r="G1858" t="s">
        <v>214</v>
      </c>
      <c r="H1858">
        <v>7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 t="s">
        <v>19</v>
      </c>
      <c r="P1858" t="str">
        <f>UPPER(Table1[[#This Row],[Venue]])</f>
        <v>HOME</v>
      </c>
    </row>
    <row r="1859" spans="1:16" hidden="1" x14ac:dyDescent="0.45">
      <c r="A1859">
        <v>40001582</v>
      </c>
      <c r="B1859" t="s">
        <v>364</v>
      </c>
      <c r="C1859">
        <v>44912</v>
      </c>
      <c r="D1859">
        <v>35952</v>
      </c>
      <c r="E1859">
        <v>20222023</v>
      </c>
      <c r="F1859" t="s">
        <v>17</v>
      </c>
      <c r="G1859" t="s">
        <v>215</v>
      </c>
      <c r="H1859">
        <v>9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 t="s">
        <v>19</v>
      </c>
      <c r="P1859" t="str">
        <f>UPPER(Table1[[#This Row],[Venue]])</f>
        <v>HOME</v>
      </c>
    </row>
    <row r="1860" spans="1:16" hidden="1" x14ac:dyDescent="0.45">
      <c r="A1860">
        <v>40001582</v>
      </c>
      <c r="B1860" t="s">
        <v>364</v>
      </c>
      <c r="C1860">
        <v>44912</v>
      </c>
      <c r="D1860">
        <v>35952</v>
      </c>
      <c r="E1860">
        <v>20222023</v>
      </c>
      <c r="F1860" t="s">
        <v>17</v>
      </c>
      <c r="G1860" t="s">
        <v>216</v>
      </c>
      <c r="H1860">
        <v>14</v>
      </c>
      <c r="I1860">
        <v>1</v>
      </c>
      <c r="J1860">
        <v>0</v>
      </c>
      <c r="K1860">
        <v>1</v>
      </c>
      <c r="L1860">
        <v>1</v>
      </c>
      <c r="M1860">
        <v>0</v>
      </c>
      <c r="N1860">
        <v>0</v>
      </c>
      <c r="O1860" t="s">
        <v>19</v>
      </c>
      <c r="P1860" t="str">
        <f>UPPER(Table1[[#This Row],[Venue]])</f>
        <v>HOME</v>
      </c>
    </row>
    <row r="1861" spans="1:16" hidden="1" x14ac:dyDescent="0.45">
      <c r="A1861">
        <v>40001582</v>
      </c>
      <c r="B1861" t="s">
        <v>364</v>
      </c>
      <c r="C1861">
        <v>44912</v>
      </c>
      <c r="D1861">
        <v>35952</v>
      </c>
      <c r="E1861">
        <v>20222023</v>
      </c>
      <c r="F1861" t="s">
        <v>17</v>
      </c>
      <c r="G1861" t="s">
        <v>217</v>
      </c>
      <c r="H1861">
        <v>15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 t="s">
        <v>19</v>
      </c>
      <c r="P1861" t="str">
        <f>UPPER(Table1[[#This Row],[Venue]])</f>
        <v>HOME</v>
      </c>
    </row>
    <row r="1862" spans="1:16" hidden="1" x14ac:dyDescent="0.45">
      <c r="A1862">
        <v>40001582</v>
      </c>
      <c r="B1862" t="s">
        <v>364</v>
      </c>
      <c r="C1862">
        <v>44912</v>
      </c>
      <c r="D1862">
        <v>35952</v>
      </c>
      <c r="E1862">
        <v>20222023</v>
      </c>
      <c r="F1862" t="s">
        <v>17</v>
      </c>
      <c r="G1862" t="s">
        <v>218</v>
      </c>
      <c r="H1862">
        <v>17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 t="s">
        <v>19</v>
      </c>
      <c r="P1862" t="str">
        <f>UPPER(Table1[[#This Row],[Venue]])</f>
        <v>HOME</v>
      </c>
    </row>
    <row r="1863" spans="1:16" hidden="1" x14ac:dyDescent="0.45">
      <c r="A1863">
        <v>40001582</v>
      </c>
      <c r="B1863" t="s">
        <v>364</v>
      </c>
      <c r="C1863">
        <v>44912</v>
      </c>
      <c r="D1863">
        <v>35952</v>
      </c>
      <c r="E1863">
        <v>20222023</v>
      </c>
      <c r="F1863" t="s">
        <v>17</v>
      </c>
      <c r="G1863" t="s">
        <v>224</v>
      </c>
      <c r="H1863">
        <v>18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 t="s">
        <v>19</v>
      </c>
      <c r="P1863" t="str">
        <f>UPPER(Table1[[#This Row],[Venue]])</f>
        <v>HOME</v>
      </c>
    </row>
    <row r="1864" spans="1:16" hidden="1" x14ac:dyDescent="0.45">
      <c r="A1864">
        <v>40001582</v>
      </c>
      <c r="B1864" t="s">
        <v>364</v>
      </c>
      <c r="C1864">
        <v>44912</v>
      </c>
      <c r="D1864">
        <v>35952</v>
      </c>
      <c r="E1864">
        <v>20222023</v>
      </c>
      <c r="F1864" t="s">
        <v>17</v>
      </c>
      <c r="G1864" t="s">
        <v>219</v>
      </c>
      <c r="H1864">
        <v>23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 t="s">
        <v>19</v>
      </c>
      <c r="P1864" t="str">
        <f>UPPER(Table1[[#This Row],[Venue]])</f>
        <v>HOME</v>
      </c>
    </row>
    <row r="1865" spans="1:16" hidden="1" x14ac:dyDescent="0.45">
      <c r="A1865">
        <v>40001582</v>
      </c>
      <c r="B1865" t="s">
        <v>364</v>
      </c>
      <c r="C1865">
        <v>44912</v>
      </c>
      <c r="D1865">
        <v>35952</v>
      </c>
      <c r="E1865">
        <v>20222023</v>
      </c>
      <c r="F1865" t="s">
        <v>17</v>
      </c>
      <c r="G1865" t="s">
        <v>220</v>
      </c>
      <c r="H1865">
        <v>24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 t="s">
        <v>19</v>
      </c>
      <c r="P1865" t="str">
        <f>UPPER(Table1[[#This Row],[Venue]])</f>
        <v>HOME</v>
      </c>
    </row>
    <row r="1866" spans="1:16" hidden="1" x14ac:dyDescent="0.45">
      <c r="A1866">
        <v>40001582</v>
      </c>
      <c r="B1866" t="s">
        <v>364</v>
      </c>
      <c r="C1866">
        <v>44912</v>
      </c>
      <c r="D1866">
        <v>35952</v>
      </c>
      <c r="E1866">
        <v>20222023</v>
      </c>
      <c r="F1866" t="s">
        <v>17</v>
      </c>
      <c r="G1866" t="s">
        <v>221</v>
      </c>
      <c r="H1866">
        <v>25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2</v>
      </c>
      <c r="O1866" t="s">
        <v>19</v>
      </c>
      <c r="P1866" t="str">
        <f>UPPER(Table1[[#This Row],[Venue]])</f>
        <v>HOME</v>
      </c>
    </row>
    <row r="1867" spans="1:16" hidden="1" x14ac:dyDescent="0.45">
      <c r="A1867">
        <v>40001582</v>
      </c>
      <c r="B1867" t="s">
        <v>364</v>
      </c>
      <c r="C1867">
        <v>44912</v>
      </c>
      <c r="D1867">
        <v>35952</v>
      </c>
      <c r="E1867">
        <v>20222023</v>
      </c>
      <c r="F1867" t="s">
        <v>17</v>
      </c>
      <c r="G1867" t="s">
        <v>222</v>
      </c>
      <c r="H1867">
        <v>27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 t="s">
        <v>19</v>
      </c>
      <c r="P1867" t="str">
        <f>UPPER(Table1[[#This Row],[Venue]])</f>
        <v>HOME</v>
      </c>
    </row>
    <row r="1868" spans="1:16" hidden="1" x14ac:dyDescent="0.45">
      <c r="A1868">
        <v>40001582</v>
      </c>
      <c r="B1868" t="s">
        <v>364</v>
      </c>
      <c r="C1868">
        <v>44912</v>
      </c>
      <c r="D1868">
        <v>35952</v>
      </c>
      <c r="E1868">
        <v>20222023</v>
      </c>
      <c r="F1868" t="s">
        <v>17</v>
      </c>
      <c r="G1868" t="s">
        <v>223</v>
      </c>
      <c r="H1868">
        <v>37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 t="s">
        <v>19</v>
      </c>
      <c r="P1868" t="str">
        <f>UPPER(Table1[[#This Row],[Venue]])</f>
        <v>HOME</v>
      </c>
    </row>
    <row r="1869" spans="1:16" hidden="1" x14ac:dyDescent="0.45">
      <c r="A1869">
        <v>40001582</v>
      </c>
      <c r="B1869" t="s">
        <v>364</v>
      </c>
      <c r="C1869">
        <v>44912</v>
      </c>
      <c r="D1869">
        <v>35952</v>
      </c>
      <c r="E1869">
        <v>20222023</v>
      </c>
      <c r="F1869" t="s">
        <v>17</v>
      </c>
      <c r="G1869" t="s">
        <v>230</v>
      </c>
      <c r="H1869">
        <v>61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2</v>
      </c>
      <c r="O1869" t="s">
        <v>19</v>
      </c>
      <c r="P1869" t="str">
        <f>UPPER(Table1[[#This Row],[Venue]])</f>
        <v>HOME</v>
      </c>
    </row>
    <row r="1870" spans="1:16" hidden="1" x14ac:dyDescent="0.45">
      <c r="A1870">
        <v>40001582</v>
      </c>
      <c r="B1870" t="s">
        <v>364</v>
      </c>
      <c r="C1870">
        <v>44912</v>
      </c>
      <c r="D1870">
        <v>35952</v>
      </c>
      <c r="E1870">
        <v>20222023</v>
      </c>
      <c r="F1870" t="s">
        <v>17</v>
      </c>
      <c r="G1870" t="s">
        <v>226</v>
      </c>
      <c r="H1870">
        <v>70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 t="s">
        <v>19</v>
      </c>
      <c r="P1870" t="str">
        <f>UPPER(Table1[[#This Row],[Venue]])</f>
        <v>HOME</v>
      </c>
    </row>
    <row r="1871" spans="1:16" hidden="1" x14ac:dyDescent="0.45">
      <c r="A1871">
        <v>40001582</v>
      </c>
      <c r="B1871" t="s">
        <v>364</v>
      </c>
      <c r="C1871">
        <v>44912</v>
      </c>
      <c r="D1871">
        <v>35952</v>
      </c>
      <c r="E1871">
        <v>20222023</v>
      </c>
      <c r="F1871" t="s">
        <v>17</v>
      </c>
      <c r="G1871" t="s">
        <v>269</v>
      </c>
      <c r="H1871">
        <v>71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 t="s">
        <v>19</v>
      </c>
      <c r="P1871" t="str">
        <f>UPPER(Table1[[#This Row],[Venue]])</f>
        <v>HOME</v>
      </c>
    </row>
    <row r="1872" spans="1:16" hidden="1" x14ac:dyDescent="0.45">
      <c r="A1872">
        <v>40001582</v>
      </c>
      <c r="B1872" t="s">
        <v>364</v>
      </c>
      <c r="C1872">
        <v>44912</v>
      </c>
      <c r="D1872">
        <v>35952</v>
      </c>
      <c r="E1872">
        <v>20222023</v>
      </c>
      <c r="F1872" t="s">
        <v>17</v>
      </c>
      <c r="G1872" t="s">
        <v>227</v>
      </c>
      <c r="H1872">
        <v>74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 t="s">
        <v>19</v>
      </c>
      <c r="P1872" t="str">
        <f>UPPER(Table1[[#This Row],[Venue]])</f>
        <v>HOME</v>
      </c>
    </row>
    <row r="1873" spans="1:16" hidden="1" x14ac:dyDescent="0.45">
      <c r="A1873">
        <v>40001582</v>
      </c>
      <c r="B1873" t="s">
        <v>364</v>
      </c>
      <c r="C1873">
        <v>44912</v>
      </c>
      <c r="D1873">
        <v>35952</v>
      </c>
      <c r="E1873">
        <v>20222023</v>
      </c>
      <c r="F1873" t="s">
        <v>17</v>
      </c>
      <c r="G1873" t="s">
        <v>228</v>
      </c>
      <c r="H1873">
        <v>77</v>
      </c>
      <c r="I1873">
        <v>2</v>
      </c>
      <c r="J1873">
        <v>1</v>
      </c>
      <c r="K1873">
        <v>1</v>
      </c>
      <c r="L1873">
        <v>1</v>
      </c>
      <c r="M1873">
        <v>0</v>
      </c>
      <c r="N1873">
        <v>0</v>
      </c>
      <c r="O1873" t="s">
        <v>19</v>
      </c>
      <c r="P1873" t="str">
        <f>UPPER(Table1[[#This Row],[Venue]])</f>
        <v>HOME</v>
      </c>
    </row>
    <row r="1874" spans="1:16" hidden="1" x14ac:dyDescent="0.45">
      <c r="A1874">
        <v>40001582</v>
      </c>
      <c r="B1874" t="s">
        <v>364</v>
      </c>
      <c r="C1874">
        <v>44912</v>
      </c>
      <c r="D1874">
        <v>35952</v>
      </c>
      <c r="E1874">
        <v>20222023</v>
      </c>
      <c r="F1874" t="s">
        <v>17</v>
      </c>
      <c r="G1874" t="s">
        <v>231</v>
      </c>
      <c r="H1874">
        <v>97</v>
      </c>
      <c r="I1874">
        <v>1</v>
      </c>
      <c r="J1874">
        <v>0</v>
      </c>
      <c r="K1874">
        <v>1</v>
      </c>
      <c r="L1874">
        <v>1</v>
      </c>
      <c r="M1874">
        <v>0</v>
      </c>
      <c r="N1874">
        <v>0</v>
      </c>
      <c r="O1874" t="s">
        <v>19</v>
      </c>
      <c r="P1874" t="str">
        <f>UPPER(Table1[[#This Row],[Venue]])</f>
        <v>HOME</v>
      </c>
    </row>
    <row r="1875" spans="1:16" hidden="1" x14ac:dyDescent="0.45">
      <c r="A1875">
        <v>40001582</v>
      </c>
      <c r="B1875" t="s">
        <v>364</v>
      </c>
      <c r="C1875">
        <v>44912</v>
      </c>
      <c r="D1875">
        <v>35952</v>
      </c>
      <c r="E1875">
        <v>20222023</v>
      </c>
      <c r="F1875" t="s">
        <v>17</v>
      </c>
      <c r="G1875" t="s">
        <v>130</v>
      </c>
      <c r="H1875">
        <v>1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 t="s">
        <v>40</v>
      </c>
      <c r="P1875" t="str">
        <f>UPPER(Table1[[#This Row],[Venue]])</f>
        <v>AWAY</v>
      </c>
    </row>
    <row r="1876" spans="1:16" hidden="1" x14ac:dyDescent="0.45">
      <c r="A1876">
        <v>40001582</v>
      </c>
      <c r="B1876" t="s">
        <v>364</v>
      </c>
      <c r="C1876">
        <v>44912</v>
      </c>
      <c r="D1876">
        <v>35952</v>
      </c>
      <c r="E1876">
        <v>20222023</v>
      </c>
      <c r="F1876" t="s">
        <v>17</v>
      </c>
      <c r="G1876" t="s">
        <v>132</v>
      </c>
      <c r="H1876">
        <v>4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 t="s">
        <v>40</v>
      </c>
      <c r="P1876" t="str">
        <f>UPPER(Table1[[#This Row],[Venue]])</f>
        <v>AWAY</v>
      </c>
    </row>
    <row r="1877" spans="1:16" hidden="1" x14ac:dyDescent="0.45">
      <c r="A1877">
        <v>40001582</v>
      </c>
      <c r="B1877" t="s">
        <v>364</v>
      </c>
      <c r="C1877">
        <v>44912</v>
      </c>
      <c r="D1877">
        <v>35952</v>
      </c>
      <c r="E1877">
        <v>20222023</v>
      </c>
      <c r="F1877" t="s">
        <v>17</v>
      </c>
      <c r="G1877" t="s">
        <v>334</v>
      </c>
      <c r="H1877">
        <v>6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0</v>
      </c>
      <c r="O1877" t="s">
        <v>40</v>
      </c>
      <c r="P1877" t="str">
        <f>UPPER(Table1[[#This Row],[Venue]])</f>
        <v>AWAY</v>
      </c>
    </row>
    <row r="1878" spans="1:16" hidden="1" x14ac:dyDescent="0.45">
      <c r="A1878">
        <v>40001582</v>
      </c>
      <c r="B1878" t="s">
        <v>364</v>
      </c>
      <c r="C1878">
        <v>44912</v>
      </c>
      <c r="D1878">
        <v>35952</v>
      </c>
      <c r="E1878">
        <v>20222023</v>
      </c>
      <c r="F1878" t="s">
        <v>17</v>
      </c>
      <c r="G1878" t="s">
        <v>135</v>
      </c>
      <c r="H1878">
        <v>7</v>
      </c>
      <c r="I1878">
        <v>2</v>
      </c>
      <c r="J1878">
        <v>0</v>
      </c>
      <c r="K1878">
        <v>1</v>
      </c>
      <c r="L1878">
        <v>2</v>
      </c>
      <c r="M1878">
        <v>0</v>
      </c>
      <c r="N1878">
        <v>0</v>
      </c>
      <c r="O1878" t="s">
        <v>40</v>
      </c>
      <c r="P1878" t="str">
        <f>UPPER(Table1[[#This Row],[Venue]])</f>
        <v>AWAY</v>
      </c>
    </row>
    <row r="1879" spans="1:16" hidden="1" x14ac:dyDescent="0.45">
      <c r="A1879">
        <v>40001582</v>
      </c>
      <c r="B1879" t="s">
        <v>364</v>
      </c>
      <c r="C1879">
        <v>44912</v>
      </c>
      <c r="D1879">
        <v>35952</v>
      </c>
      <c r="E1879">
        <v>20222023</v>
      </c>
      <c r="F1879" t="s">
        <v>17</v>
      </c>
      <c r="G1879" t="s">
        <v>263</v>
      </c>
      <c r="H1879">
        <v>9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 t="s">
        <v>40</v>
      </c>
      <c r="P1879" t="str">
        <f>UPPER(Table1[[#This Row],[Venue]])</f>
        <v>AWAY</v>
      </c>
    </row>
    <row r="1880" spans="1:16" hidden="1" x14ac:dyDescent="0.45">
      <c r="A1880">
        <v>40001582</v>
      </c>
      <c r="B1880" t="s">
        <v>364</v>
      </c>
      <c r="C1880">
        <v>44912</v>
      </c>
      <c r="D1880">
        <v>35952</v>
      </c>
      <c r="E1880">
        <v>20222023</v>
      </c>
      <c r="F1880" t="s">
        <v>17</v>
      </c>
      <c r="G1880" t="s">
        <v>264</v>
      </c>
      <c r="H1880">
        <v>10</v>
      </c>
      <c r="I1880">
        <v>1</v>
      </c>
      <c r="J1880">
        <v>0</v>
      </c>
      <c r="K1880">
        <v>1</v>
      </c>
      <c r="L1880">
        <v>1</v>
      </c>
      <c r="M1880">
        <v>0</v>
      </c>
      <c r="N1880">
        <v>0</v>
      </c>
      <c r="O1880" t="s">
        <v>40</v>
      </c>
      <c r="P1880" t="str">
        <f>UPPER(Table1[[#This Row],[Venue]])</f>
        <v>AWAY</v>
      </c>
    </row>
    <row r="1881" spans="1:16" hidden="1" x14ac:dyDescent="0.45">
      <c r="A1881">
        <v>40001582</v>
      </c>
      <c r="B1881" t="s">
        <v>364</v>
      </c>
      <c r="C1881">
        <v>44912</v>
      </c>
      <c r="D1881">
        <v>35952</v>
      </c>
      <c r="E1881">
        <v>20222023</v>
      </c>
      <c r="F1881" t="s">
        <v>17</v>
      </c>
      <c r="G1881" t="s">
        <v>265</v>
      </c>
      <c r="H1881">
        <v>14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 t="s">
        <v>40</v>
      </c>
      <c r="P1881" t="str">
        <f>UPPER(Table1[[#This Row],[Venue]])</f>
        <v>AWAY</v>
      </c>
    </row>
    <row r="1882" spans="1:16" hidden="1" x14ac:dyDescent="0.45">
      <c r="A1882">
        <v>40001582</v>
      </c>
      <c r="B1882" t="s">
        <v>364</v>
      </c>
      <c r="C1882">
        <v>44912</v>
      </c>
      <c r="D1882">
        <v>35952</v>
      </c>
      <c r="E1882">
        <v>20222023</v>
      </c>
      <c r="F1882" t="s">
        <v>17</v>
      </c>
      <c r="G1882" t="s">
        <v>136</v>
      </c>
      <c r="H1882">
        <v>17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 t="s">
        <v>40</v>
      </c>
      <c r="P1882" t="str">
        <f>UPPER(Table1[[#This Row],[Venue]])</f>
        <v>AWAY</v>
      </c>
    </row>
    <row r="1883" spans="1:16" hidden="1" x14ac:dyDescent="0.45">
      <c r="A1883">
        <v>40001582</v>
      </c>
      <c r="B1883" t="s">
        <v>364</v>
      </c>
      <c r="C1883">
        <v>44912</v>
      </c>
      <c r="D1883">
        <v>35952</v>
      </c>
      <c r="E1883">
        <v>20222023</v>
      </c>
      <c r="F1883" t="s">
        <v>17</v>
      </c>
      <c r="G1883" t="s">
        <v>137</v>
      </c>
      <c r="H1883">
        <v>22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 t="s">
        <v>40</v>
      </c>
      <c r="P1883" t="str">
        <f>UPPER(Table1[[#This Row],[Venue]])</f>
        <v>AWAY</v>
      </c>
    </row>
    <row r="1884" spans="1:16" hidden="1" x14ac:dyDescent="0.45">
      <c r="A1884">
        <v>40001582</v>
      </c>
      <c r="B1884" t="s">
        <v>364</v>
      </c>
      <c r="C1884">
        <v>44912</v>
      </c>
      <c r="D1884">
        <v>35952</v>
      </c>
      <c r="E1884">
        <v>20222023</v>
      </c>
      <c r="F1884" t="s">
        <v>17</v>
      </c>
      <c r="G1884" t="s">
        <v>138</v>
      </c>
      <c r="H1884">
        <v>23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 t="s">
        <v>40</v>
      </c>
      <c r="P1884" t="str">
        <f>UPPER(Table1[[#This Row],[Venue]])</f>
        <v>AWAY</v>
      </c>
    </row>
    <row r="1885" spans="1:16" hidden="1" x14ac:dyDescent="0.45">
      <c r="A1885">
        <v>40001582</v>
      </c>
      <c r="B1885" t="s">
        <v>364</v>
      </c>
      <c r="C1885">
        <v>44912</v>
      </c>
      <c r="D1885">
        <v>35952</v>
      </c>
      <c r="E1885">
        <v>20222023</v>
      </c>
      <c r="F1885" t="s">
        <v>17</v>
      </c>
      <c r="G1885" t="s">
        <v>349</v>
      </c>
      <c r="H1885">
        <v>25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 t="s">
        <v>40</v>
      </c>
      <c r="P1885" t="str">
        <f>UPPER(Table1[[#This Row],[Venue]])</f>
        <v>AWAY</v>
      </c>
    </row>
    <row r="1886" spans="1:16" hidden="1" x14ac:dyDescent="0.45">
      <c r="A1886">
        <v>40001582</v>
      </c>
      <c r="B1886" t="s">
        <v>364</v>
      </c>
      <c r="C1886">
        <v>44912</v>
      </c>
      <c r="D1886">
        <v>35952</v>
      </c>
      <c r="E1886">
        <v>20222023</v>
      </c>
      <c r="F1886" t="s">
        <v>17</v>
      </c>
      <c r="G1886" t="s">
        <v>139</v>
      </c>
      <c r="H1886">
        <v>27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 t="s">
        <v>40</v>
      </c>
      <c r="P1886" t="str">
        <f>UPPER(Table1[[#This Row],[Venue]])</f>
        <v>AWAY</v>
      </c>
    </row>
    <row r="1887" spans="1:16" hidden="1" x14ac:dyDescent="0.45">
      <c r="A1887">
        <v>40001582</v>
      </c>
      <c r="B1887" t="s">
        <v>364</v>
      </c>
      <c r="C1887">
        <v>44912</v>
      </c>
      <c r="D1887">
        <v>35952</v>
      </c>
      <c r="E1887">
        <v>20222023</v>
      </c>
      <c r="F1887" t="s">
        <v>17</v>
      </c>
      <c r="G1887" t="s">
        <v>140</v>
      </c>
      <c r="H1887">
        <v>60</v>
      </c>
      <c r="I1887">
        <v>1</v>
      </c>
      <c r="J1887">
        <v>1</v>
      </c>
      <c r="K1887">
        <v>1</v>
      </c>
      <c r="L1887">
        <v>0</v>
      </c>
      <c r="M1887">
        <v>0</v>
      </c>
      <c r="N1887">
        <v>0</v>
      </c>
      <c r="O1887" t="s">
        <v>40</v>
      </c>
      <c r="P1887" t="str">
        <f>UPPER(Table1[[#This Row],[Venue]])</f>
        <v>AWAY</v>
      </c>
    </row>
    <row r="1888" spans="1:16" hidden="1" x14ac:dyDescent="0.45">
      <c r="A1888">
        <v>40001582</v>
      </c>
      <c r="B1888" t="s">
        <v>364</v>
      </c>
      <c r="C1888">
        <v>44912</v>
      </c>
      <c r="D1888">
        <v>35952</v>
      </c>
      <c r="E1888">
        <v>20222023</v>
      </c>
      <c r="F1888" t="s">
        <v>17</v>
      </c>
      <c r="G1888" t="s">
        <v>142</v>
      </c>
      <c r="H1888">
        <v>69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 t="s">
        <v>40</v>
      </c>
      <c r="P1888" t="str">
        <f>UPPER(Table1[[#This Row],[Venue]])</f>
        <v>AWAY</v>
      </c>
    </row>
    <row r="1889" spans="1:16" hidden="1" x14ac:dyDescent="0.45">
      <c r="A1889">
        <v>40001582</v>
      </c>
      <c r="B1889" t="s">
        <v>364</v>
      </c>
      <c r="C1889">
        <v>44912</v>
      </c>
      <c r="D1889">
        <v>35952</v>
      </c>
      <c r="E1889">
        <v>20222023</v>
      </c>
      <c r="F1889" t="s">
        <v>17</v>
      </c>
      <c r="G1889" t="s">
        <v>143</v>
      </c>
      <c r="H1889">
        <v>71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 t="s">
        <v>40</v>
      </c>
      <c r="P1889" t="str">
        <f>UPPER(Table1[[#This Row],[Venue]])</f>
        <v>AWAY</v>
      </c>
    </row>
    <row r="1890" spans="1:16" hidden="1" x14ac:dyDescent="0.45">
      <c r="A1890">
        <v>40001582</v>
      </c>
      <c r="B1890" t="s">
        <v>364</v>
      </c>
      <c r="C1890">
        <v>44912</v>
      </c>
      <c r="D1890">
        <v>35952</v>
      </c>
      <c r="E1890">
        <v>20222023</v>
      </c>
      <c r="F1890" t="s">
        <v>17</v>
      </c>
      <c r="G1890" t="s">
        <v>145</v>
      </c>
      <c r="H1890">
        <v>88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 t="s">
        <v>40</v>
      </c>
      <c r="P1890" t="str">
        <f>UPPER(Table1[[#This Row],[Venue]])</f>
        <v>AWAY</v>
      </c>
    </row>
    <row r="1891" spans="1:16" hidden="1" x14ac:dyDescent="0.45">
      <c r="A1891">
        <v>40001582</v>
      </c>
      <c r="B1891" t="s">
        <v>364</v>
      </c>
      <c r="C1891">
        <v>44912</v>
      </c>
      <c r="D1891">
        <v>35952</v>
      </c>
      <c r="E1891">
        <v>20222023</v>
      </c>
      <c r="F1891" t="s">
        <v>17</v>
      </c>
      <c r="G1891" t="s">
        <v>146</v>
      </c>
      <c r="H1891">
        <v>91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2</v>
      </c>
      <c r="O1891" t="s">
        <v>40</v>
      </c>
      <c r="P1891" t="str">
        <f>UPPER(Table1[[#This Row],[Venue]])</f>
        <v>AWAY</v>
      </c>
    </row>
    <row r="1892" spans="1:16" hidden="1" x14ac:dyDescent="0.45">
      <c r="A1892">
        <v>40001582</v>
      </c>
      <c r="B1892" t="s">
        <v>364</v>
      </c>
      <c r="C1892">
        <v>44912</v>
      </c>
      <c r="D1892">
        <v>35952</v>
      </c>
      <c r="E1892">
        <v>20222023</v>
      </c>
      <c r="F1892" t="s">
        <v>17</v>
      </c>
      <c r="G1892" t="s">
        <v>147</v>
      </c>
      <c r="H1892">
        <v>92</v>
      </c>
      <c r="I1892">
        <v>1</v>
      </c>
      <c r="J1892">
        <v>0</v>
      </c>
      <c r="K1892">
        <v>1</v>
      </c>
      <c r="L1892">
        <v>1</v>
      </c>
      <c r="M1892">
        <v>0</v>
      </c>
      <c r="N1892">
        <v>0</v>
      </c>
      <c r="O1892" t="s">
        <v>40</v>
      </c>
      <c r="P1892" t="str">
        <f>UPPER(Table1[[#This Row],[Venue]])</f>
        <v>AWAY</v>
      </c>
    </row>
    <row r="1893" spans="1:16" hidden="1" x14ac:dyDescent="0.45">
      <c r="A1893">
        <v>40001582</v>
      </c>
      <c r="B1893" t="s">
        <v>364</v>
      </c>
      <c r="C1893">
        <v>44912</v>
      </c>
      <c r="D1893">
        <v>35952</v>
      </c>
      <c r="E1893">
        <v>20222023</v>
      </c>
      <c r="F1893" t="s">
        <v>17</v>
      </c>
      <c r="G1893" t="s">
        <v>148</v>
      </c>
      <c r="H1893">
        <v>95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 t="s">
        <v>40</v>
      </c>
      <c r="P1893" t="str">
        <f>UPPER(Table1[[#This Row],[Venue]])</f>
        <v>AWAY</v>
      </c>
    </row>
    <row r="1894" spans="1:16" hidden="1" x14ac:dyDescent="0.45">
      <c r="A1894">
        <v>40001582</v>
      </c>
      <c r="B1894" t="s">
        <v>364</v>
      </c>
      <c r="C1894">
        <v>44912</v>
      </c>
      <c r="D1894">
        <v>35952</v>
      </c>
      <c r="E1894">
        <v>20222023</v>
      </c>
      <c r="F1894" t="s">
        <v>17</v>
      </c>
      <c r="G1894" t="s">
        <v>149</v>
      </c>
      <c r="H1894">
        <v>98</v>
      </c>
      <c r="I1894">
        <v>1</v>
      </c>
      <c r="J1894">
        <v>0</v>
      </c>
      <c r="K1894">
        <v>1</v>
      </c>
      <c r="L1894">
        <v>1</v>
      </c>
      <c r="M1894">
        <v>0</v>
      </c>
      <c r="N1894">
        <v>0</v>
      </c>
      <c r="O1894" t="s">
        <v>40</v>
      </c>
      <c r="P1894" t="str">
        <f>UPPER(Table1[[#This Row],[Venue]])</f>
        <v>AWAY</v>
      </c>
    </row>
    <row r="1895" spans="1:16" hidden="1" x14ac:dyDescent="0.45">
      <c r="A1895">
        <v>40000974</v>
      </c>
      <c r="B1895" t="s">
        <v>365</v>
      </c>
      <c r="C1895">
        <v>44913</v>
      </c>
      <c r="D1895">
        <v>35344</v>
      </c>
      <c r="E1895">
        <v>20222023</v>
      </c>
      <c r="F1895" t="s">
        <v>17</v>
      </c>
      <c r="G1895" t="s">
        <v>77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0</v>
      </c>
      <c r="O1895" t="s">
        <v>19</v>
      </c>
      <c r="P1895" t="str">
        <f>UPPER(Table1[[#This Row],[Venue]])</f>
        <v>HOME</v>
      </c>
    </row>
    <row r="1896" spans="1:16" hidden="1" x14ac:dyDescent="0.45">
      <c r="A1896">
        <v>40000974</v>
      </c>
      <c r="B1896" t="s">
        <v>365</v>
      </c>
      <c r="C1896">
        <v>44913</v>
      </c>
      <c r="D1896">
        <v>35344</v>
      </c>
      <c r="E1896">
        <v>20222023</v>
      </c>
      <c r="F1896" t="s">
        <v>17</v>
      </c>
      <c r="G1896" t="s">
        <v>161</v>
      </c>
      <c r="H1896">
        <v>2</v>
      </c>
      <c r="I1896">
        <v>1</v>
      </c>
      <c r="J1896">
        <v>1</v>
      </c>
      <c r="K1896">
        <v>1</v>
      </c>
      <c r="L1896">
        <v>0</v>
      </c>
      <c r="M1896">
        <v>0</v>
      </c>
      <c r="N1896">
        <v>0</v>
      </c>
      <c r="O1896" t="s">
        <v>19</v>
      </c>
      <c r="P1896" t="str">
        <f>UPPER(Table1[[#This Row],[Venue]])</f>
        <v>HOME</v>
      </c>
    </row>
    <row r="1897" spans="1:16" hidden="1" x14ac:dyDescent="0.45">
      <c r="A1897">
        <v>40000974</v>
      </c>
      <c r="B1897" t="s">
        <v>365</v>
      </c>
      <c r="C1897">
        <v>44913</v>
      </c>
      <c r="D1897">
        <v>35344</v>
      </c>
      <c r="E1897">
        <v>20222023</v>
      </c>
      <c r="F1897" t="s">
        <v>17</v>
      </c>
      <c r="G1897" t="s">
        <v>366</v>
      </c>
      <c r="H1897">
        <v>3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 t="s">
        <v>19</v>
      </c>
      <c r="P1897" t="str">
        <f>UPPER(Table1[[#This Row],[Venue]])</f>
        <v>HOME</v>
      </c>
    </row>
    <row r="1898" spans="1:16" hidden="1" x14ac:dyDescent="0.45">
      <c r="A1898">
        <v>40000974</v>
      </c>
      <c r="B1898" t="s">
        <v>365</v>
      </c>
      <c r="C1898">
        <v>44913</v>
      </c>
      <c r="D1898">
        <v>35344</v>
      </c>
      <c r="E1898">
        <v>20222023</v>
      </c>
      <c r="F1898" t="s">
        <v>17</v>
      </c>
      <c r="G1898" t="s">
        <v>307</v>
      </c>
      <c r="H1898">
        <v>7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 t="s">
        <v>19</v>
      </c>
      <c r="P1898" t="str">
        <f>UPPER(Table1[[#This Row],[Venue]])</f>
        <v>HOME</v>
      </c>
    </row>
    <row r="1899" spans="1:16" hidden="1" x14ac:dyDescent="0.45">
      <c r="A1899">
        <v>40000974</v>
      </c>
      <c r="B1899" t="s">
        <v>365</v>
      </c>
      <c r="C1899">
        <v>44913</v>
      </c>
      <c r="D1899">
        <v>35344</v>
      </c>
      <c r="E1899">
        <v>20222023</v>
      </c>
      <c r="F1899" t="s">
        <v>17</v>
      </c>
      <c r="G1899" t="s">
        <v>78</v>
      </c>
      <c r="H1899">
        <v>8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 t="s">
        <v>19</v>
      </c>
      <c r="P1899" t="str">
        <f>UPPER(Table1[[#This Row],[Venue]])</f>
        <v>HOME</v>
      </c>
    </row>
    <row r="1900" spans="1:16" hidden="1" x14ac:dyDescent="0.45">
      <c r="A1900">
        <v>40000974</v>
      </c>
      <c r="B1900" t="s">
        <v>365</v>
      </c>
      <c r="C1900">
        <v>44913</v>
      </c>
      <c r="D1900">
        <v>35344</v>
      </c>
      <c r="E1900">
        <v>20222023</v>
      </c>
      <c r="F1900" t="s">
        <v>17</v>
      </c>
      <c r="G1900" t="s">
        <v>79</v>
      </c>
      <c r="H1900">
        <v>9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 t="s">
        <v>19</v>
      </c>
      <c r="P1900" t="str">
        <f>UPPER(Table1[[#This Row],[Venue]])</f>
        <v>HOME</v>
      </c>
    </row>
    <row r="1901" spans="1:16" hidden="1" x14ac:dyDescent="0.45">
      <c r="A1901">
        <v>40000974</v>
      </c>
      <c r="B1901" t="s">
        <v>365</v>
      </c>
      <c r="C1901">
        <v>44913</v>
      </c>
      <c r="D1901">
        <v>35344</v>
      </c>
      <c r="E1901">
        <v>20222023</v>
      </c>
      <c r="F1901" t="s">
        <v>17</v>
      </c>
      <c r="G1901" t="s">
        <v>80</v>
      </c>
      <c r="H1901">
        <v>10</v>
      </c>
      <c r="I1901">
        <v>1</v>
      </c>
      <c r="J1901">
        <v>0</v>
      </c>
      <c r="K1901">
        <v>1</v>
      </c>
      <c r="L1901">
        <v>1</v>
      </c>
      <c r="M1901">
        <v>0</v>
      </c>
      <c r="N1901">
        <v>2</v>
      </c>
      <c r="O1901" t="s">
        <v>19</v>
      </c>
      <c r="P1901" t="str">
        <f>UPPER(Table1[[#This Row],[Venue]])</f>
        <v>HOME</v>
      </c>
    </row>
    <row r="1902" spans="1:16" hidden="1" x14ac:dyDescent="0.45">
      <c r="A1902">
        <v>40000974</v>
      </c>
      <c r="B1902" t="s">
        <v>365</v>
      </c>
      <c r="C1902">
        <v>44913</v>
      </c>
      <c r="D1902">
        <v>35344</v>
      </c>
      <c r="E1902">
        <v>20222023</v>
      </c>
      <c r="F1902" t="s">
        <v>17</v>
      </c>
      <c r="G1902" t="s">
        <v>81</v>
      </c>
      <c r="H1902">
        <v>13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 t="s">
        <v>19</v>
      </c>
      <c r="P1902" t="str">
        <f>UPPER(Table1[[#This Row],[Venue]])</f>
        <v>HOME</v>
      </c>
    </row>
    <row r="1903" spans="1:16" hidden="1" x14ac:dyDescent="0.45">
      <c r="A1903">
        <v>40000974</v>
      </c>
      <c r="B1903" t="s">
        <v>365</v>
      </c>
      <c r="C1903">
        <v>44913</v>
      </c>
      <c r="D1903">
        <v>35344</v>
      </c>
      <c r="E1903">
        <v>20222023</v>
      </c>
      <c r="F1903" t="s">
        <v>17</v>
      </c>
      <c r="G1903" t="s">
        <v>83</v>
      </c>
      <c r="H1903">
        <v>17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4</v>
      </c>
      <c r="O1903" t="s">
        <v>19</v>
      </c>
      <c r="P1903" t="str">
        <f>UPPER(Table1[[#This Row],[Venue]])</f>
        <v>HOME</v>
      </c>
    </row>
    <row r="1904" spans="1:16" hidden="1" x14ac:dyDescent="0.45">
      <c r="A1904">
        <v>40000974</v>
      </c>
      <c r="B1904" t="s">
        <v>365</v>
      </c>
      <c r="C1904">
        <v>44913</v>
      </c>
      <c r="D1904">
        <v>35344</v>
      </c>
      <c r="E1904">
        <v>20222023</v>
      </c>
      <c r="F1904" t="s">
        <v>17</v>
      </c>
      <c r="G1904" t="s">
        <v>84</v>
      </c>
      <c r="H1904">
        <v>18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 t="s">
        <v>19</v>
      </c>
      <c r="P1904" t="str">
        <f>UPPER(Table1[[#This Row],[Venue]])</f>
        <v>HOME</v>
      </c>
    </row>
    <row r="1905" spans="1:16" hidden="1" x14ac:dyDescent="0.45">
      <c r="A1905">
        <v>40000974</v>
      </c>
      <c r="B1905" t="s">
        <v>365</v>
      </c>
      <c r="C1905">
        <v>44913</v>
      </c>
      <c r="D1905">
        <v>35344</v>
      </c>
      <c r="E1905">
        <v>20222023</v>
      </c>
      <c r="F1905" t="s">
        <v>17</v>
      </c>
      <c r="G1905" t="s">
        <v>86</v>
      </c>
      <c r="H1905">
        <v>25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 t="s">
        <v>19</v>
      </c>
      <c r="P1905" t="str">
        <f>UPPER(Table1[[#This Row],[Venue]])</f>
        <v>HOME</v>
      </c>
    </row>
    <row r="1906" spans="1:16" hidden="1" x14ac:dyDescent="0.45">
      <c r="A1906">
        <v>40000974</v>
      </c>
      <c r="B1906" t="s">
        <v>365</v>
      </c>
      <c r="C1906">
        <v>44913</v>
      </c>
      <c r="D1906">
        <v>35344</v>
      </c>
      <c r="E1906">
        <v>20222023</v>
      </c>
      <c r="F1906" t="s">
        <v>17</v>
      </c>
      <c r="G1906" t="s">
        <v>87</v>
      </c>
      <c r="H1906">
        <v>27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2</v>
      </c>
      <c r="O1906" t="s">
        <v>19</v>
      </c>
      <c r="P1906" t="str">
        <f>UPPER(Table1[[#This Row],[Venue]])</f>
        <v>HOME</v>
      </c>
    </row>
    <row r="1907" spans="1:16" hidden="1" x14ac:dyDescent="0.45">
      <c r="A1907">
        <v>40000974</v>
      </c>
      <c r="B1907" t="s">
        <v>365</v>
      </c>
      <c r="C1907">
        <v>44913</v>
      </c>
      <c r="D1907">
        <v>35344</v>
      </c>
      <c r="E1907">
        <v>20222023</v>
      </c>
      <c r="F1907" t="s">
        <v>17</v>
      </c>
      <c r="G1907" t="s">
        <v>88</v>
      </c>
      <c r="H1907">
        <v>30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 t="s">
        <v>19</v>
      </c>
      <c r="P1907" t="str">
        <f>UPPER(Table1[[#This Row],[Venue]])</f>
        <v>HOME</v>
      </c>
    </row>
    <row r="1908" spans="1:16" hidden="1" x14ac:dyDescent="0.45">
      <c r="A1908">
        <v>40000974</v>
      </c>
      <c r="B1908" t="s">
        <v>365</v>
      </c>
      <c r="C1908">
        <v>44913</v>
      </c>
      <c r="D1908">
        <v>35344</v>
      </c>
      <c r="E1908">
        <v>20222023</v>
      </c>
      <c r="F1908" t="s">
        <v>17</v>
      </c>
      <c r="G1908" t="s">
        <v>367</v>
      </c>
      <c r="H1908">
        <v>38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 t="s">
        <v>19</v>
      </c>
      <c r="P1908" t="str">
        <f>UPPER(Table1[[#This Row],[Venue]])</f>
        <v>HOME</v>
      </c>
    </row>
    <row r="1909" spans="1:16" hidden="1" x14ac:dyDescent="0.45">
      <c r="A1909">
        <v>40000974</v>
      </c>
      <c r="B1909" t="s">
        <v>365</v>
      </c>
      <c r="C1909">
        <v>44913</v>
      </c>
      <c r="D1909">
        <v>35344</v>
      </c>
      <c r="E1909">
        <v>20222023</v>
      </c>
      <c r="F1909" t="s">
        <v>17</v>
      </c>
      <c r="G1909" t="s">
        <v>162</v>
      </c>
      <c r="H1909">
        <v>48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 t="s">
        <v>19</v>
      </c>
      <c r="P1909" t="str">
        <f>UPPER(Table1[[#This Row],[Venue]])</f>
        <v>HOME</v>
      </c>
    </row>
    <row r="1910" spans="1:16" hidden="1" x14ac:dyDescent="0.45">
      <c r="A1910">
        <v>40000974</v>
      </c>
      <c r="B1910" t="s">
        <v>365</v>
      </c>
      <c r="C1910">
        <v>44913</v>
      </c>
      <c r="D1910">
        <v>35344</v>
      </c>
      <c r="E1910">
        <v>20222023</v>
      </c>
      <c r="F1910" t="s">
        <v>17</v>
      </c>
      <c r="G1910" t="s">
        <v>368</v>
      </c>
      <c r="H1910">
        <v>50</v>
      </c>
      <c r="I1910">
        <v>1</v>
      </c>
      <c r="J1910">
        <v>0</v>
      </c>
      <c r="K1910">
        <v>1</v>
      </c>
      <c r="L1910">
        <v>1</v>
      </c>
      <c r="M1910">
        <v>0</v>
      </c>
      <c r="N1910">
        <v>0</v>
      </c>
      <c r="O1910" t="s">
        <v>19</v>
      </c>
      <c r="P1910" t="str">
        <f>UPPER(Table1[[#This Row],[Venue]])</f>
        <v>HOME</v>
      </c>
    </row>
    <row r="1911" spans="1:16" hidden="1" x14ac:dyDescent="0.45">
      <c r="A1911">
        <v>40000974</v>
      </c>
      <c r="B1911" t="s">
        <v>365</v>
      </c>
      <c r="C1911">
        <v>44913</v>
      </c>
      <c r="D1911">
        <v>35344</v>
      </c>
      <c r="E1911">
        <v>20222023</v>
      </c>
      <c r="F1911" t="s">
        <v>17</v>
      </c>
      <c r="G1911" t="s">
        <v>90</v>
      </c>
      <c r="H1911">
        <v>87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 t="s">
        <v>19</v>
      </c>
      <c r="P1911" t="str">
        <f>UPPER(Table1[[#This Row],[Venue]])</f>
        <v>HOME</v>
      </c>
    </row>
    <row r="1912" spans="1:16" hidden="1" x14ac:dyDescent="0.45">
      <c r="A1912">
        <v>40000974</v>
      </c>
      <c r="B1912" t="s">
        <v>365</v>
      </c>
      <c r="C1912">
        <v>44913</v>
      </c>
      <c r="D1912">
        <v>35344</v>
      </c>
      <c r="E1912">
        <v>20222023</v>
      </c>
      <c r="F1912" t="s">
        <v>17</v>
      </c>
      <c r="G1912" t="s">
        <v>92</v>
      </c>
      <c r="H1912">
        <v>96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 t="s">
        <v>19</v>
      </c>
      <c r="P1912" t="str">
        <f>UPPER(Table1[[#This Row],[Venue]])</f>
        <v>HOME</v>
      </c>
    </row>
    <row r="1913" spans="1:16" hidden="1" x14ac:dyDescent="0.45">
      <c r="A1913">
        <v>40000974</v>
      </c>
      <c r="B1913" t="s">
        <v>365</v>
      </c>
      <c r="C1913">
        <v>44913</v>
      </c>
      <c r="D1913">
        <v>35344</v>
      </c>
      <c r="E1913">
        <v>20222023</v>
      </c>
      <c r="F1913" t="s">
        <v>17</v>
      </c>
      <c r="G1913" t="s">
        <v>20</v>
      </c>
      <c r="H1913">
        <v>5</v>
      </c>
      <c r="I1913">
        <v>1</v>
      </c>
      <c r="J1913">
        <v>1</v>
      </c>
      <c r="K1913">
        <v>1</v>
      </c>
      <c r="L1913">
        <v>0</v>
      </c>
      <c r="M1913">
        <v>0</v>
      </c>
      <c r="N1913">
        <v>0</v>
      </c>
      <c r="O1913" t="s">
        <v>40</v>
      </c>
      <c r="P1913" t="str">
        <f>UPPER(Table1[[#This Row],[Venue]])</f>
        <v>AWAY</v>
      </c>
    </row>
    <row r="1914" spans="1:16" hidden="1" x14ac:dyDescent="0.45">
      <c r="A1914">
        <v>40000974</v>
      </c>
      <c r="B1914" t="s">
        <v>365</v>
      </c>
      <c r="C1914">
        <v>44913</v>
      </c>
      <c r="D1914">
        <v>35344</v>
      </c>
      <c r="E1914">
        <v>20222023</v>
      </c>
      <c r="F1914" t="s">
        <v>17</v>
      </c>
      <c r="G1914" t="s">
        <v>21</v>
      </c>
      <c r="H1914">
        <v>6</v>
      </c>
      <c r="I1914">
        <v>2</v>
      </c>
      <c r="J1914">
        <v>2</v>
      </c>
      <c r="K1914">
        <v>1</v>
      </c>
      <c r="L1914">
        <v>0</v>
      </c>
      <c r="M1914">
        <v>0</v>
      </c>
      <c r="N1914">
        <v>0</v>
      </c>
      <c r="O1914" t="s">
        <v>40</v>
      </c>
      <c r="P1914" t="str">
        <f>UPPER(Table1[[#This Row],[Venue]])</f>
        <v>AWAY</v>
      </c>
    </row>
    <row r="1915" spans="1:16" hidden="1" x14ac:dyDescent="0.45">
      <c r="A1915">
        <v>40000974</v>
      </c>
      <c r="B1915" t="s">
        <v>365</v>
      </c>
      <c r="C1915">
        <v>44913</v>
      </c>
      <c r="D1915">
        <v>35344</v>
      </c>
      <c r="E1915">
        <v>20222023</v>
      </c>
      <c r="F1915" t="s">
        <v>17</v>
      </c>
      <c r="G1915" t="s">
        <v>23</v>
      </c>
      <c r="H1915">
        <v>10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 t="s">
        <v>40</v>
      </c>
      <c r="P1915" t="str">
        <f>UPPER(Table1[[#This Row],[Venue]])</f>
        <v>AWAY</v>
      </c>
    </row>
    <row r="1916" spans="1:16" hidden="1" x14ac:dyDescent="0.45">
      <c r="A1916">
        <v>40000974</v>
      </c>
      <c r="B1916" t="s">
        <v>365</v>
      </c>
      <c r="C1916">
        <v>44913</v>
      </c>
      <c r="D1916">
        <v>35344</v>
      </c>
      <c r="E1916">
        <v>20222023</v>
      </c>
      <c r="F1916" t="s">
        <v>17</v>
      </c>
      <c r="G1916" t="s">
        <v>24</v>
      </c>
      <c r="H1916">
        <v>11</v>
      </c>
      <c r="I1916">
        <v>4</v>
      </c>
      <c r="J1916">
        <v>1</v>
      </c>
      <c r="K1916">
        <v>1</v>
      </c>
      <c r="L1916">
        <v>3</v>
      </c>
      <c r="M1916">
        <v>0</v>
      </c>
      <c r="N1916">
        <v>0</v>
      </c>
      <c r="O1916" t="s">
        <v>40</v>
      </c>
      <c r="P1916" t="str">
        <f>UPPER(Table1[[#This Row],[Venue]])</f>
        <v>AWAY</v>
      </c>
    </row>
    <row r="1917" spans="1:16" hidden="1" x14ac:dyDescent="0.45">
      <c r="A1917">
        <v>40000974</v>
      </c>
      <c r="B1917" t="s">
        <v>365</v>
      </c>
      <c r="C1917">
        <v>44913</v>
      </c>
      <c r="D1917">
        <v>35344</v>
      </c>
      <c r="E1917">
        <v>20222023</v>
      </c>
      <c r="F1917" t="s">
        <v>17</v>
      </c>
      <c r="G1917" t="s">
        <v>25</v>
      </c>
      <c r="H1917">
        <v>24</v>
      </c>
      <c r="I1917">
        <v>5</v>
      </c>
      <c r="J1917">
        <v>3</v>
      </c>
      <c r="K1917">
        <v>1</v>
      </c>
      <c r="L1917">
        <v>2</v>
      </c>
      <c r="M1917">
        <v>0</v>
      </c>
      <c r="N1917">
        <v>0</v>
      </c>
      <c r="O1917" t="s">
        <v>40</v>
      </c>
      <c r="P1917" t="str">
        <f>UPPER(Table1[[#This Row],[Venue]])</f>
        <v>AWAY</v>
      </c>
    </row>
    <row r="1918" spans="1:16" hidden="1" x14ac:dyDescent="0.45">
      <c r="A1918">
        <v>40000974</v>
      </c>
      <c r="B1918" t="s">
        <v>365</v>
      </c>
      <c r="C1918">
        <v>44913</v>
      </c>
      <c r="D1918">
        <v>35344</v>
      </c>
      <c r="E1918">
        <v>20222023</v>
      </c>
      <c r="F1918" t="s">
        <v>17</v>
      </c>
      <c r="G1918" t="s">
        <v>369</v>
      </c>
      <c r="H1918">
        <v>33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 t="s">
        <v>40</v>
      </c>
      <c r="P1918" t="str">
        <f>UPPER(Table1[[#This Row],[Venue]])</f>
        <v>AWAY</v>
      </c>
    </row>
    <row r="1919" spans="1:16" hidden="1" x14ac:dyDescent="0.45">
      <c r="A1919">
        <v>40000974</v>
      </c>
      <c r="B1919" t="s">
        <v>365</v>
      </c>
      <c r="C1919">
        <v>44913</v>
      </c>
      <c r="D1919">
        <v>35344</v>
      </c>
      <c r="E1919">
        <v>20222023</v>
      </c>
      <c r="F1919" t="s">
        <v>17</v>
      </c>
      <c r="G1919" t="s">
        <v>193</v>
      </c>
      <c r="H1919">
        <v>36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2</v>
      </c>
      <c r="O1919" t="s">
        <v>40</v>
      </c>
      <c r="P1919" t="str">
        <f>UPPER(Table1[[#This Row],[Venue]])</f>
        <v>AWAY</v>
      </c>
    </row>
    <row r="1920" spans="1:16" hidden="1" x14ac:dyDescent="0.45">
      <c r="A1920">
        <v>40000974</v>
      </c>
      <c r="B1920" t="s">
        <v>365</v>
      </c>
      <c r="C1920">
        <v>44913</v>
      </c>
      <c r="D1920">
        <v>35344</v>
      </c>
      <c r="E1920">
        <v>20222023</v>
      </c>
      <c r="F1920" t="s">
        <v>17</v>
      </c>
      <c r="G1920" t="s">
        <v>27</v>
      </c>
      <c r="H1920">
        <v>40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 t="s">
        <v>40</v>
      </c>
      <c r="P1920" t="str">
        <f>UPPER(Table1[[#This Row],[Venue]])</f>
        <v>AWAY</v>
      </c>
    </row>
    <row r="1921" spans="1:16" hidden="1" x14ac:dyDescent="0.45">
      <c r="A1921">
        <v>40000974</v>
      </c>
      <c r="B1921" t="s">
        <v>365</v>
      </c>
      <c r="C1921">
        <v>44913</v>
      </c>
      <c r="D1921">
        <v>35344</v>
      </c>
      <c r="E1921">
        <v>20222023</v>
      </c>
      <c r="F1921" t="s">
        <v>17</v>
      </c>
      <c r="G1921" t="s">
        <v>28</v>
      </c>
      <c r="H1921">
        <v>41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 t="s">
        <v>40</v>
      </c>
      <c r="P1921" t="str">
        <f>UPPER(Table1[[#This Row],[Venue]])</f>
        <v>AWAY</v>
      </c>
    </row>
    <row r="1922" spans="1:16" hidden="1" x14ac:dyDescent="0.45">
      <c r="A1922">
        <v>40000974</v>
      </c>
      <c r="B1922" t="s">
        <v>365</v>
      </c>
      <c r="C1922">
        <v>44913</v>
      </c>
      <c r="D1922">
        <v>35344</v>
      </c>
      <c r="E1922">
        <v>20222023</v>
      </c>
      <c r="F1922" t="s">
        <v>17</v>
      </c>
      <c r="G1922" t="s">
        <v>29</v>
      </c>
      <c r="H1922">
        <v>44</v>
      </c>
      <c r="I1922">
        <v>2</v>
      </c>
      <c r="J1922">
        <v>0</v>
      </c>
      <c r="K1922">
        <v>1</v>
      </c>
      <c r="L1922">
        <v>2</v>
      </c>
      <c r="M1922">
        <v>0</v>
      </c>
      <c r="N1922">
        <v>0</v>
      </c>
      <c r="O1922" t="s">
        <v>40</v>
      </c>
      <c r="P1922" t="str">
        <f>UPPER(Table1[[#This Row],[Venue]])</f>
        <v>AWAY</v>
      </c>
    </row>
    <row r="1923" spans="1:16" hidden="1" x14ac:dyDescent="0.45">
      <c r="A1923">
        <v>40000974</v>
      </c>
      <c r="B1923" t="s">
        <v>365</v>
      </c>
      <c r="C1923">
        <v>44913</v>
      </c>
      <c r="D1923">
        <v>35344</v>
      </c>
      <c r="E1923">
        <v>20222023</v>
      </c>
      <c r="F1923" t="s">
        <v>17</v>
      </c>
      <c r="G1923" t="s">
        <v>31</v>
      </c>
      <c r="H1923">
        <v>56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2</v>
      </c>
      <c r="O1923" t="s">
        <v>40</v>
      </c>
      <c r="P1923" t="str">
        <f>UPPER(Table1[[#This Row],[Venue]])</f>
        <v>AWAY</v>
      </c>
    </row>
    <row r="1924" spans="1:16" hidden="1" x14ac:dyDescent="0.45">
      <c r="A1924">
        <v>40000974</v>
      </c>
      <c r="B1924" t="s">
        <v>365</v>
      </c>
      <c r="C1924">
        <v>44913</v>
      </c>
      <c r="D1924">
        <v>35344</v>
      </c>
      <c r="E1924">
        <v>20222023</v>
      </c>
      <c r="F1924" t="s">
        <v>17</v>
      </c>
      <c r="G1924" t="s">
        <v>34</v>
      </c>
      <c r="H1924">
        <v>74</v>
      </c>
      <c r="I1924">
        <v>2</v>
      </c>
      <c r="J1924">
        <v>2</v>
      </c>
      <c r="K1924">
        <v>1</v>
      </c>
      <c r="L1924">
        <v>0</v>
      </c>
      <c r="M1924">
        <v>0</v>
      </c>
      <c r="N1924">
        <v>0</v>
      </c>
      <c r="O1924" t="s">
        <v>40</v>
      </c>
      <c r="P1924" t="str">
        <f>UPPER(Table1[[#This Row],[Venue]])</f>
        <v>AWAY</v>
      </c>
    </row>
    <row r="1925" spans="1:16" hidden="1" x14ac:dyDescent="0.45">
      <c r="A1925">
        <v>40000974</v>
      </c>
      <c r="B1925" t="s">
        <v>365</v>
      </c>
      <c r="C1925">
        <v>44913</v>
      </c>
      <c r="D1925">
        <v>35344</v>
      </c>
      <c r="E1925">
        <v>20222023</v>
      </c>
      <c r="F1925" t="s">
        <v>17</v>
      </c>
      <c r="G1925" t="s">
        <v>35</v>
      </c>
      <c r="H1925">
        <v>75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 t="s">
        <v>40</v>
      </c>
      <c r="P1925" t="str">
        <f>UPPER(Table1[[#This Row],[Venue]])</f>
        <v>AWAY</v>
      </c>
    </row>
    <row r="1926" spans="1:16" hidden="1" x14ac:dyDescent="0.45">
      <c r="A1926">
        <v>40000974</v>
      </c>
      <c r="B1926" t="s">
        <v>365</v>
      </c>
      <c r="C1926">
        <v>44913</v>
      </c>
      <c r="D1926">
        <v>35344</v>
      </c>
      <c r="E1926">
        <v>20222023</v>
      </c>
      <c r="F1926" t="s">
        <v>17</v>
      </c>
      <c r="G1926" t="s">
        <v>36</v>
      </c>
      <c r="H1926">
        <v>87</v>
      </c>
      <c r="I1926">
        <v>1</v>
      </c>
      <c r="J1926">
        <v>1</v>
      </c>
      <c r="K1926">
        <v>1</v>
      </c>
      <c r="L1926">
        <v>0</v>
      </c>
      <c r="M1926">
        <v>0</v>
      </c>
      <c r="N1926">
        <v>0</v>
      </c>
      <c r="O1926" t="s">
        <v>40</v>
      </c>
      <c r="P1926" t="str">
        <f>UPPER(Table1[[#This Row],[Venue]])</f>
        <v>AWAY</v>
      </c>
    </row>
    <row r="1927" spans="1:16" hidden="1" x14ac:dyDescent="0.45">
      <c r="A1927">
        <v>40000974</v>
      </c>
      <c r="B1927" t="s">
        <v>365</v>
      </c>
      <c r="C1927">
        <v>44913</v>
      </c>
      <c r="D1927">
        <v>35344</v>
      </c>
      <c r="E1927">
        <v>20222023</v>
      </c>
      <c r="F1927" t="s">
        <v>17</v>
      </c>
      <c r="G1927" t="s">
        <v>37</v>
      </c>
      <c r="H1927">
        <v>90</v>
      </c>
      <c r="I1927">
        <v>3</v>
      </c>
      <c r="J1927">
        <v>0</v>
      </c>
      <c r="K1927">
        <v>1</v>
      </c>
      <c r="L1927">
        <v>3</v>
      </c>
      <c r="M1927">
        <v>0</v>
      </c>
      <c r="N1927">
        <v>2</v>
      </c>
      <c r="O1927" t="s">
        <v>40</v>
      </c>
      <c r="P1927" t="str">
        <f>UPPER(Table1[[#This Row],[Venue]])</f>
        <v>AWAY</v>
      </c>
    </row>
    <row r="1928" spans="1:16" hidden="1" x14ac:dyDescent="0.45">
      <c r="A1928">
        <v>40000974</v>
      </c>
      <c r="B1928" t="s">
        <v>365</v>
      </c>
      <c r="C1928">
        <v>44913</v>
      </c>
      <c r="D1928">
        <v>35344</v>
      </c>
      <c r="E1928">
        <v>20222023</v>
      </c>
      <c r="F1928" t="s">
        <v>17</v>
      </c>
      <c r="G1928" t="s">
        <v>38</v>
      </c>
      <c r="H1928">
        <v>98</v>
      </c>
      <c r="I1928">
        <v>3</v>
      </c>
      <c r="J1928">
        <v>1</v>
      </c>
      <c r="K1928">
        <v>1</v>
      </c>
      <c r="L1928">
        <v>2</v>
      </c>
      <c r="M1928">
        <v>0</v>
      </c>
      <c r="N1928">
        <v>0</v>
      </c>
      <c r="O1928" t="s">
        <v>40</v>
      </c>
      <c r="P1928" t="str">
        <f>UPPER(Table1[[#This Row],[Venue]])</f>
        <v>AWAY</v>
      </c>
    </row>
    <row r="1929" spans="1:16" hidden="1" x14ac:dyDescent="0.45">
      <c r="A1929">
        <v>40000973</v>
      </c>
      <c r="B1929" t="s">
        <v>370</v>
      </c>
      <c r="C1929">
        <v>44913</v>
      </c>
      <c r="D1929">
        <v>35343</v>
      </c>
      <c r="E1929">
        <v>20222023</v>
      </c>
      <c r="F1929" t="s">
        <v>17</v>
      </c>
      <c r="G1929" t="s">
        <v>190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 t="s">
        <v>19</v>
      </c>
      <c r="P1929" t="str">
        <f>UPPER(Table1[[#This Row],[Venue]])</f>
        <v>HOME</v>
      </c>
    </row>
    <row r="1930" spans="1:16" hidden="1" x14ac:dyDescent="0.45">
      <c r="A1930">
        <v>40000973</v>
      </c>
      <c r="B1930" t="s">
        <v>370</v>
      </c>
      <c r="C1930">
        <v>44913</v>
      </c>
      <c r="D1930">
        <v>35343</v>
      </c>
      <c r="E1930">
        <v>20222023</v>
      </c>
      <c r="F1930" t="s">
        <v>17</v>
      </c>
      <c r="G1930" t="s">
        <v>59</v>
      </c>
      <c r="H1930">
        <v>2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 t="s">
        <v>19</v>
      </c>
      <c r="P1930" t="str">
        <f>UPPER(Table1[[#This Row],[Venue]])</f>
        <v>HOME</v>
      </c>
    </row>
    <row r="1931" spans="1:16" hidden="1" x14ac:dyDescent="0.45">
      <c r="A1931">
        <v>40000973</v>
      </c>
      <c r="B1931" t="s">
        <v>370</v>
      </c>
      <c r="C1931">
        <v>44913</v>
      </c>
      <c r="D1931">
        <v>35343</v>
      </c>
      <c r="E1931">
        <v>20222023</v>
      </c>
      <c r="F1931" t="s">
        <v>17</v>
      </c>
      <c r="G1931" t="s">
        <v>279</v>
      </c>
      <c r="H1931">
        <v>5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2</v>
      </c>
      <c r="O1931" t="s">
        <v>19</v>
      </c>
      <c r="P1931" t="str">
        <f>UPPER(Table1[[#This Row],[Venue]])</f>
        <v>HOME</v>
      </c>
    </row>
    <row r="1932" spans="1:16" hidden="1" x14ac:dyDescent="0.45">
      <c r="A1932">
        <v>40000973</v>
      </c>
      <c r="B1932" t="s">
        <v>370</v>
      </c>
      <c r="C1932">
        <v>44913</v>
      </c>
      <c r="D1932">
        <v>35343</v>
      </c>
      <c r="E1932">
        <v>20222023</v>
      </c>
      <c r="F1932" t="s">
        <v>17</v>
      </c>
      <c r="G1932" t="s">
        <v>61</v>
      </c>
      <c r="H1932">
        <v>6</v>
      </c>
      <c r="I1932">
        <v>1</v>
      </c>
      <c r="J1932">
        <v>0</v>
      </c>
      <c r="K1932">
        <v>1</v>
      </c>
      <c r="L1932">
        <v>1</v>
      </c>
      <c r="M1932">
        <v>0</v>
      </c>
      <c r="N1932">
        <v>2</v>
      </c>
      <c r="O1932" t="s">
        <v>19</v>
      </c>
      <c r="P1932" t="str">
        <f>UPPER(Table1[[#This Row],[Venue]])</f>
        <v>HOME</v>
      </c>
    </row>
    <row r="1933" spans="1:16" hidden="1" x14ac:dyDescent="0.45">
      <c r="A1933">
        <v>40000973</v>
      </c>
      <c r="B1933" t="s">
        <v>370</v>
      </c>
      <c r="C1933">
        <v>44913</v>
      </c>
      <c r="D1933">
        <v>35343</v>
      </c>
      <c r="E1933">
        <v>20222023</v>
      </c>
      <c r="F1933" t="s">
        <v>17</v>
      </c>
      <c r="G1933" t="s">
        <v>63</v>
      </c>
      <c r="H1933">
        <v>10</v>
      </c>
      <c r="I1933">
        <v>2</v>
      </c>
      <c r="J1933">
        <v>1</v>
      </c>
      <c r="K1933">
        <v>1</v>
      </c>
      <c r="L1933">
        <v>1</v>
      </c>
      <c r="M1933">
        <v>0</v>
      </c>
      <c r="N1933">
        <v>0</v>
      </c>
      <c r="O1933" t="s">
        <v>19</v>
      </c>
      <c r="P1933" t="str">
        <f>UPPER(Table1[[#This Row],[Venue]])</f>
        <v>HOME</v>
      </c>
    </row>
    <row r="1934" spans="1:16" hidden="1" x14ac:dyDescent="0.45">
      <c r="A1934">
        <v>40000973</v>
      </c>
      <c r="B1934" t="s">
        <v>370</v>
      </c>
      <c r="C1934">
        <v>44913</v>
      </c>
      <c r="D1934">
        <v>35343</v>
      </c>
      <c r="E1934">
        <v>20222023</v>
      </c>
      <c r="F1934" t="s">
        <v>17</v>
      </c>
      <c r="G1934" t="s">
        <v>127</v>
      </c>
      <c r="H1934">
        <v>11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 t="s">
        <v>19</v>
      </c>
      <c r="P1934" t="str">
        <f>UPPER(Table1[[#This Row],[Venue]])</f>
        <v>HOME</v>
      </c>
    </row>
    <row r="1935" spans="1:16" hidden="1" x14ac:dyDescent="0.45">
      <c r="A1935">
        <v>40000973</v>
      </c>
      <c r="B1935" t="s">
        <v>370</v>
      </c>
      <c r="C1935">
        <v>44913</v>
      </c>
      <c r="D1935">
        <v>35343</v>
      </c>
      <c r="E1935">
        <v>20222023</v>
      </c>
      <c r="F1935" t="s">
        <v>17</v>
      </c>
      <c r="G1935" t="s">
        <v>128</v>
      </c>
      <c r="H1935">
        <v>12</v>
      </c>
      <c r="I1935">
        <v>1</v>
      </c>
      <c r="J1935">
        <v>0</v>
      </c>
      <c r="K1935">
        <v>1</v>
      </c>
      <c r="L1935">
        <v>1</v>
      </c>
      <c r="M1935">
        <v>0</v>
      </c>
      <c r="N1935">
        <v>0</v>
      </c>
      <c r="O1935" t="s">
        <v>19</v>
      </c>
      <c r="P1935" t="str">
        <f>UPPER(Table1[[#This Row],[Venue]])</f>
        <v>HOME</v>
      </c>
    </row>
    <row r="1936" spans="1:16" hidden="1" x14ac:dyDescent="0.45">
      <c r="A1936">
        <v>40000973</v>
      </c>
      <c r="B1936" t="s">
        <v>370</v>
      </c>
      <c r="C1936">
        <v>44913</v>
      </c>
      <c r="D1936">
        <v>35343</v>
      </c>
      <c r="E1936">
        <v>20222023</v>
      </c>
      <c r="F1936" t="s">
        <v>17</v>
      </c>
      <c r="G1936" t="s">
        <v>64</v>
      </c>
      <c r="H1936">
        <v>14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 t="s">
        <v>19</v>
      </c>
      <c r="P1936" t="str">
        <f>UPPER(Table1[[#This Row],[Venue]])</f>
        <v>HOME</v>
      </c>
    </row>
    <row r="1937" spans="1:16" hidden="1" x14ac:dyDescent="0.45">
      <c r="A1937">
        <v>40000973</v>
      </c>
      <c r="B1937" t="s">
        <v>370</v>
      </c>
      <c r="C1937">
        <v>44913</v>
      </c>
      <c r="D1937">
        <v>35343</v>
      </c>
      <c r="E1937">
        <v>20222023</v>
      </c>
      <c r="F1937" t="s">
        <v>17</v>
      </c>
      <c r="G1937" t="s">
        <v>341</v>
      </c>
      <c r="H1937">
        <v>17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 t="s">
        <v>19</v>
      </c>
      <c r="P1937" t="str">
        <f>UPPER(Table1[[#This Row],[Venue]])</f>
        <v>HOME</v>
      </c>
    </row>
    <row r="1938" spans="1:16" hidden="1" x14ac:dyDescent="0.45">
      <c r="A1938">
        <v>40000973</v>
      </c>
      <c r="B1938" t="s">
        <v>370</v>
      </c>
      <c r="C1938">
        <v>44913</v>
      </c>
      <c r="D1938">
        <v>35343</v>
      </c>
      <c r="E1938">
        <v>20222023</v>
      </c>
      <c r="F1938" t="s">
        <v>17</v>
      </c>
      <c r="G1938" t="s">
        <v>66</v>
      </c>
      <c r="H1938">
        <v>19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 t="s">
        <v>19</v>
      </c>
      <c r="P1938" t="str">
        <f>UPPER(Table1[[#This Row],[Venue]])</f>
        <v>HOME</v>
      </c>
    </row>
    <row r="1939" spans="1:16" hidden="1" x14ac:dyDescent="0.45">
      <c r="A1939">
        <v>40000973</v>
      </c>
      <c r="B1939" t="s">
        <v>370</v>
      </c>
      <c r="C1939">
        <v>44913</v>
      </c>
      <c r="D1939">
        <v>35343</v>
      </c>
      <c r="E1939">
        <v>20222023</v>
      </c>
      <c r="F1939" t="s">
        <v>17</v>
      </c>
      <c r="G1939" t="s">
        <v>67</v>
      </c>
      <c r="H1939">
        <v>21</v>
      </c>
      <c r="I1939">
        <v>1</v>
      </c>
      <c r="J1939">
        <v>0</v>
      </c>
      <c r="K1939">
        <v>1</v>
      </c>
      <c r="L1939">
        <v>1</v>
      </c>
      <c r="M1939">
        <v>0</v>
      </c>
      <c r="N1939">
        <v>0</v>
      </c>
      <c r="O1939" t="s">
        <v>19</v>
      </c>
      <c r="P1939" t="str">
        <f>UPPER(Table1[[#This Row],[Venue]])</f>
        <v>HOME</v>
      </c>
    </row>
    <row r="1940" spans="1:16" hidden="1" x14ac:dyDescent="0.45">
      <c r="A1940">
        <v>40000973</v>
      </c>
      <c r="B1940" t="s">
        <v>370</v>
      </c>
      <c r="C1940">
        <v>44913</v>
      </c>
      <c r="D1940">
        <v>35343</v>
      </c>
      <c r="E1940">
        <v>20222023</v>
      </c>
      <c r="F1940" t="s">
        <v>17</v>
      </c>
      <c r="G1940" t="s">
        <v>68</v>
      </c>
      <c r="H1940">
        <v>25</v>
      </c>
      <c r="I1940">
        <v>1</v>
      </c>
      <c r="J1940">
        <v>0</v>
      </c>
      <c r="K1940">
        <v>1</v>
      </c>
      <c r="L1940">
        <v>1</v>
      </c>
      <c r="M1940">
        <v>0</v>
      </c>
      <c r="N1940">
        <v>0</v>
      </c>
      <c r="O1940" t="s">
        <v>19</v>
      </c>
      <c r="P1940" t="str">
        <f>UPPER(Table1[[#This Row],[Venue]])</f>
        <v>HOME</v>
      </c>
    </row>
    <row r="1941" spans="1:16" hidden="1" x14ac:dyDescent="0.45">
      <c r="A1941">
        <v>40000973</v>
      </c>
      <c r="B1941" t="s">
        <v>370</v>
      </c>
      <c r="C1941">
        <v>44913</v>
      </c>
      <c r="D1941">
        <v>35343</v>
      </c>
      <c r="E1941">
        <v>20222023</v>
      </c>
      <c r="F1941" t="s">
        <v>17</v>
      </c>
      <c r="G1941" t="s">
        <v>322</v>
      </c>
      <c r="H1941">
        <v>40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 t="s">
        <v>19</v>
      </c>
      <c r="P1941" t="str">
        <f>UPPER(Table1[[#This Row],[Venue]])</f>
        <v>HOME</v>
      </c>
    </row>
    <row r="1942" spans="1:16" hidden="1" x14ac:dyDescent="0.45">
      <c r="A1942">
        <v>40000973</v>
      </c>
      <c r="B1942" t="s">
        <v>370</v>
      </c>
      <c r="C1942">
        <v>44913</v>
      </c>
      <c r="D1942">
        <v>35343</v>
      </c>
      <c r="E1942">
        <v>20222023</v>
      </c>
      <c r="F1942" t="s">
        <v>17</v>
      </c>
      <c r="G1942" t="s">
        <v>69</v>
      </c>
      <c r="H1942">
        <v>45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 t="s">
        <v>19</v>
      </c>
      <c r="P1942" t="str">
        <f>UPPER(Table1[[#This Row],[Venue]])</f>
        <v>HOME</v>
      </c>
    </row>
    <row r="1943" spans="1:16" hidden="1" x14ac:dyDescent="0.45">
      <c r="A1943">
        <v>40000973</v>
      </c>
      <c r="B1943" t="s">
        <v>370</v>
      </c>
      <c r="C1943">
        <v>44913</v>
      </c>
      <c r="D1943">
        <v>35343</v>
      </c>
      <c r="E1943">
        <v>20222023</v>
      </c>
      <c r="F1943" t="s">
        <v>17</v>
      </c>
      <c r="G1943" t="s">
        <v>71</v>
      </c>
      <c r="H1943">
        <v>55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 t="s">
        <v>19</v>
      </c>
      <c r="P1943" t="str">
        <f>UPPER(Table1[[#This Row],[Venue]])</f>
        <v>HOME</v>
      </c>
    </row>
    <row r="1944" spans="1:16" hidden="1" x14ac:dyDescent="0.45">
      <c r="A1944">
        <v>40000973</v>
      </c>
      <c r="B1944" t="s">
        <v>370</v>
      </c>
      <c r="C1944">
        <v>44913</v>
      </c>
      <c r="D1944">
        <v>35343</v>
      </c>
      <c r="E1944">
        <v>20222023</v>
      </c>
      <c r="F1944" t="s">
        <v>17</v>
      </c>
      <c r="G1944" t="s">
        <v>72</v>
      </c>
      <c r="H1944">
        <v>86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 t="s">
        <v>19</v>
      </c>
      <c r="P1944" t="str">
        <f>UPPER(Table1[[#This Row],[Venue]])</f>
        <v>HOME</v>
      </c>
    </row>
    <row r="1945" spans="1:16" hidden="1" x14ac:dyDescent="0.45">
      <c r="A1945">
        <v>40000973</v>
      </c>
      <c r="B1945" t="s">
        <v>370</v>
      </c>
      <c r="C1945">
        <v>44913</v>
      </c>
      <c r="D1945">
        <v>35343</v>
      </c>
      <c r="E1945">
        <v>20222023</v>
      </c>
      <c r="F1945" t="s">
        <v>17</v>
      </c>
      <c r="G1945" t="s">
        <v>191</v>
      </c>
      <c r="H1945">
        <v>89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 t="s">
        <v>19</v>
      </c>
      <c r="P1945" t="str">
        <f>UPPER(Table1[[#This Row],[Venue]])</f>
        <v>HOME</v>
      </c>
    </row>
    <row r="1946" spans="1:16" hidden="1" x14ac:dyDescent="0.45">
      <c r="A1946">
        <v>40000973</v>
      </c>
      <c r="B1946" t="s">
        <v>370</v>
      </c>
      <c r="C1946">
        <v>44913</v>
      </c>
      <c r="D1946">
        <v>35343</v>
      </c>
      <c r="E1946">
        <v>20222023</v>
      </c>
      <c r="F1946" t="s">
        <v>17</v>
      </c>
      <c r="G1946" t="s">
        <v>73</v>
      </c>
      <c r="H1946">
        <v>90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2</v>
      </c>
      <c r="O1946" t="s">
        <v>19</v>
      </c>
      <c r="P1946" t="str">
        <f>UPPER(Table1[[#This Row],[Venue]])</f>
        <v>HOME</v>
      </c>
    </row>
    <row r="1947" spans="1:16" hidden="1" x14ac:dyDescent="0.45">
      <c r="A1947">
        <v>40000973</v>
      </c>
      <c r="B1947" t="s">
        <v>370</v>
      </c>
      <c r="C1947">
        <v>44913</v>
      </c>
      <c r="D1947">
        <v>35343</v>
      </c>
      <c r="E1947">
        <v>20222023</v>
      </c>
      <c r="F1947" t="s">
        <v>17</v>
      </c>
      <c r="G1947" t="s">
        <v>74</v>
      </c>
      <c r="H1947">
        <v>92</v>
      </c>
      <c r="I1947">
        <v>4</v>
      </c>
      <c r="J1947">
        <v>4</v>
      </c>
      <c r="K1947">
        <v>1</v>
      </c>
      <c r="L1947">
        <v>0</v>
      </c>
      <c r="M1947">
        <v>0</v>
      </c>
      <c r="N1947">
        <v>2</v>
      </c>
      <c r="O1947" t="s">
        <v>19</v>
      </c>
      <c r="P1947" t="str">
        <f>UPPER(Table1[[#This Row],[Venue]])</f>
        <v>HOME</v>
      </c>
    </row>
    <row r="1948" spans="1:16" hidden="1" x14ac:dyDescent="0.45">
      <c r="A1948">
        <v>40000973</v>
      </c>
      <c r="B1948" t="s">
        <v>370</v>
      </c>
      <c r="C1948">
        <v>44913</v>
      </c>
      <c r="D1948">
        <v>35343</v>
      </c>
      <c r="E1948">
        <v>20222023</v>
      </c>
      <c r="F1948" t="s">
        <v>17</v>
      </c>
      <c r="G1948" t="s">
        <v>76</v>
      </c>
      <c r="H1948">
        <v>99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 t="s">
        <v>19</v>
      </c>
      <c r="P1948" t="str">
        <f>UPPER(Table1[[#This Row],[Venue]])</f>
        <v>HOME</v>
      </c>
    </row>
    <row r="1949" spans="1:16" hidden="1" x14ac:dyDescent="0.45">
      <c r="A1949">
        <v>40000973</v>
      </c>
      <c r="B1949" t="s">
        <v>370</v>
      </c>
      <c r="C1949">
        <v>44913</v>
      </c>
      <c r="D1949">
        <v>35343</v>
      </c>
      <c r="E1949">
        <v>20222023</v>
      </c>
      <c r="F1949" t="s">
        <v>17</v>
      </c>
      <c r="G1949" t="s">
        <v>321</v>
      </c>
      <c r="H1949">
        <v>3</v>
      </c>
      <c r="I1949">
        <v>1</v>
      </c>
      <c r="J1949">
        <v>0</v>
      </c>
      <c r="K1949">
        <v>1</v>
      </c>
      <c r="L1949">
        <v>1</v>
      </c>
      <c r="M1949">
        <v>0</v>
      </c>
      <c r="N1949">
        <v>4</v>
      </c>
      <c r="O1949" t="s">
        <v>40</v>
      </c>
      <c r="P1949" t="str">
        <f>UPPER(Table1[[#This Row],[Venue]])</f>
        <v>AWAY</v>
      </c>
    </row>
    <row r="1950" spans="1:16" hidden="1" x14ac:dyDescent="0.45">
      <c r="A1950">
        <v>40000973</v>
      </c>
      <c r="B1950" t="s">
        <v>370</v>
      </c>
      <c r="C1950">
        <v>44913</v>
      </c>
      <c r="D1950">
        <v>35343</v>
      </c>
      <c r="E1950">
        <v>20222023</v>
      </c>
      <c r="F1950" t="s">
        <v>17</v>
      </c>
      <c r="G1950" t="s">
        <v>324</v>
      </c>
      <c r="H1950">
        <v>7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 t="s">
        <v>40</v>
      </c>
      <c r="P1950" t="str">
        <f>UPPER(Table1[[#This Row],[Venue]])</f>
        <v>AWAY</v>
      </c>
    </row>
    <row r="1951" spans="1:16" hidden="1" x14ac:dyDescent="0.45">
      <c r="A1951">
        <v>40000973</v>
      </c>
      <c r="B1951" t="s">
        <v>370</v>
      </c>
      <c r="C1951">
        <v>44913</v>
      </c>
      <c r="D1951">
        <v>35343</v>
      </c>
      <c r="E1951">
        <v>20222023</v>
      </c>
      <c r="F1951" t="s">
        <v>17</v>
      </c>
      <c r="G1951" t="s">
        <v>96</v>
      </c>
      <c r="H1951">
        <v>10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 t="s">
        <v>40</v>
      </c>
      <c r="P1951" t="str">
        <f>UPPER(Table1[[#This Row],[Venue]])</f>
        <v>AWAY</v>
      </c>
    </row>
    <row r="1952" spans="1:16" hidden="1" x14ac:dyDescent="0.45">
      <c r="A1952">
        <v>40000973</v>
      </c>
      <c r="B1952" t="s">
        <v>370</v>
      </c>
      <c r="C1952">
        <v>44913</v>
      </c>
      <c r="D1952">
        <v>35343</v>
      </c>
      <c r="E1952">
        <v>20222023</v>
      </c>
      <c r="F1952" t="s">
        <v>17</v>
      </c>
      <c r="G1952" t="s">
        <v>98</v>
      </c>
      <c r="H1952">
        <v>16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2</v>
      </c>
      <c r="O1952" t="s">
        <v>40</v>
      </c>
      <c r="P1952" t="str">
        <f>UPPER(Table1[[#This Row],[Venue]])</f>
        <v>AWAY</v>
      </c>
    </row>
    <row r="1953" spans="1:16" hidden="1" x14ac:dyDescent="0.45">
      <c r="A1953">
        <v>40000973</v>
      </c>
      <c r="B1953" t="s">
        <v>370</v>
      </c>
      <c r="C1953">
        <v>44913</v>
      </c>
      <c r="D1953">
        <v>35343</v>
      </c>
      <c r="E1953">
        <v>20222023</v>
      </c>
      <c r="F1953" t="s">
        <v>17</v>
      </c>
      <c r="G1953" t="s">
        <v>99</v>
      </c>
      <c r="H1953">
        <v>18</v>
      </c>
      <c r="I1953">
        <v>2</v>
      </c>
      <c r="J1953">
        <v>2</v>
      </c>
      <c r="K1953">
        <v>1</v>
      </c>
      <c r="L1953">
        <v>0</v>
      </c>
      <c r="M1953">
        <v>0</v>
      </c>
      <c r="N1953">
        <v>0</v>
      </c>
      <c r="O1953" t="s">
        <v>40</v>
      </c>
      <c r="P1953" t="str">
        <f>UPPER(Table1[[#This Row],[Venue]])</f>
        <v>AWAY</v>
      </c>
    </row>
    <row r="1954" spans="1:16" hidden="1" x14ac:dyDescent="0.45">
      <c r="A1954">
        <v>40000973</v>
      </c>
      <c r="B1954" t="s">
        <v>370</v>
      </c>
      <c r="C1954">
        <v>44913</v>
      </c>
      <c r="D1954">
        <v>35343</v>
      </c>
      <c r="E1954">
        <v>20222023</v>
      </c>
      <c r="F1954" t="s">
        <v>17</v>
      </c>
      <c r="G1954" t="s">
        <v>100</v>
      </c>
      <c r="H1954">
        <v>19</v>
      </c>
      <c r="I1954">
        <v>1</v>
      </c>
      <c r="J1954">
        <v>1</v>
      </c>
      <c r="K1954">
        <v>1</v>
      </c>
      <c r="L1954">
        <v>0</v>
      </c>
      <c r="M1954">
        <v>0</v>
      </c>
      <c r="N1954">
        <v>2</v>
      </c>
      <c r="O1954" t="s">
        <v>40</v>
      </c>
      <c r="P1954" t="str">
        <f>UPPER(Table1[[#This Row],[Venue]])</f>
        <v>AWAY</v>
      </c>
    </row>
    <row r="1955" spans="1:16" hidden="1" x14ac:dyDescent="0.45">
      <c r="A1955">
        <v>40000973</v>
      </c>
      <c r="B1955" t="s">
        <v>370</v>
      </c>
      <c r="C1955">
        <v>44913</v>
      </c>
      <c r="D1955">
        <v>35343</v>
      </c>
      <c r="E1955">
        <v>20222023</v>
      </c>
      <c r="F1955" t="s">
        <v>17</v>
      </c>
      <c r="G1955" t="s">
        <v>95</v>
      </c>
      <c r="H1955">
        <v>20</v>
      </c>
      <c r="I1955">
        <v>1</v>
      </c>
      <c r="J1955">
        <v>0</v>
      </c>
      <c r="K1955">
        <v>1</v>
      </c>
      <c r="L1955">
        <v>1</v>
      </c>
      <c r="M1955">
        <v>0</v>
      </c>
      <c r="N1955">
        <v>0</v>
      </c>
      <c r="O1955" t="s">
        <v>40</v>
      </c>
      <c r="P1955" t="str">
        <f>UPPER(Table1[[#This Row],[Venue]])</f>
        <v>AWAY</v>
      </c>
    </row>
    <row r="1956" spans="1:16" hidden="1" x14ac:dyDescent="0.45">
      <c r="A1956">
        <v>40000973</v>
      </c>
      <c r="B1956" t="s">
        <v>370</v>
      </c>
      <c r="C1956">
        <v>44913</v>
      </c>
      <c r="D1956">
        <v>35343</v>
      </c>
      <c r="E1956">
        <v>20222023</v>
      </c>
      <c r="F1956" t="s">
        <v>17</v>
      </c>
      <c r="G1956" t="s">
        <v>371</v>
      </c>
      <c r="H1956">
        <v>34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 t="s">
        <v>40</v>
      </c>
      <c r="P1956" t="str">
        <f>UPPER(Table1[[#This Row],[Venue]])</f>
        <v>AWAY</v>
      </c>
    </row>
    <row r="1957" spans="1:16" hidden="1" x14ac:dyDescent="0.45">
      <c r="A1957">
        <v>40000973</v>
      </c>
      <c r="B1957" t="s">
        <v>370</v>
      </c>
      <c r="C1957">
        <v>44913</v>
      </c>
      <c r="D1957">
        <v>35343</v>
      </c>
      <c r="E1957">
        <v>20222023</v>
      </c>
      <c r="F1957" t="s">
        <v>17</v>
      </c>
      <c r="G1957" t="s">
        <v>106</v>
      </c>
      <c r="H1957">
        <v>67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 t="s">
        <v>40</v>
      </c>
      <c r="P1957" t="str">
        <f>UPPER(Table1[[#This Row],[Venue]])</f>
        <v>AWAY</v>
      </c>
    </row>
    <row r="1958" spans="1:16" hidden="1" x14ac:dyDescent="0.45">
      <c r="A1958">
        <v>40000973</v>
      </c>
      <c r="B1958" t="s">
        <v>370</v>
      </c>
      <c r="C1958">
        <v>44913</v>
      </c>
      <c r="D1958">
        <v>35343</v>
      </c>
      <c r="E1958">
        <v>20222023</v>
      </c>
      <c r="F1958" t="s">
        <v>17</v>
      </c>
      <c r="G1958" t="s">
        <v>107</v>
      </c>
      <c r="H1958">
        <v>77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 t="s">
        <v>40</v>
      </c>
      <c r="P1958" t="str">
        <f>UPPER(Table1[[#This Row],[Venue]])</f>
        <v>AWAY</v>
      </c>
    </row>
    <row r="1959" spans="1:16" hidden="1" x14ac:dyDescent="0.45">
      <c r="A1959">
        <v>40000973</v>
      </c>
      <c r="B1959" t="s">
        <v>370</v>
      </c>
      <c r="C1959">
        <v>44913</v>
      </c>
      <c r="D1959">
        <v>35343</v>
      </c>
      <c r="E1959">
        <v>20222023</v>
      </c>
      <c r="F1959" t="s">
        <v>17</v>
      </c>
      <c r="G1959" t="s">
        <v>108</v>
      </c>
      <c r="H1959">
        <v>88</v>
      </c>
      <c r="I1959">
        <v>1</v>
      </c>
      <c r="J1959">
        <v>0</v>
      </c>
      <c r="K1959">
        <v>1</v>
      </c>
      <c r="L1959">
        <v>1</v>
      </c>
      <c r="M1959">
        <v>0</v>
      </c>
      <c r="N1959">
        <v>0</v>
      </c>
      <c r="O1959" t="s">
        <v>40</v>
      </c>
      <c r="P1959" t="str">
        <f>UPPER(Table1[[#This Row],[Venue]])</f>
        <v>AWAY</v>
      </c>
    </row>
    <row r="1960" spans="1:16" hidden="1" x14ac:dyDescent="0.45">
      <c r="A1960">
        <v>40000973</v>
      </c>
      <c r="B1960" t="s">
        <v>370</v>
      </c>
      <c r="C1960">
        <v>44913</v>
      </c>
      <c r="D1960">
        <v>35343</v>
      </c>
      <c r="E1960">
        <v>20222023</v>
      </c>
      <c r="F1960" t="s">
        <v>17</v>
      </c>
      <c r="G1960" t="s">
        <v>109</v>
      </c>
      <c r="H1960">
        <v>91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 t="s">
        <v>40</v>
      </c>
      <c r="P1960" t="str">
        <f>UPPER(Table1[[#This Row],[Venue]])</f>
        <v>AWAY</v>
      </c>
    </row>
    <row r="1961" spans="1:16" hidden="1" x14ac:dyDescent="0.45">
      <c r="A1961">
        <v>40000973</v>
      </c>
      <c r="B1961" t="s">
        <v>370</v>
      </c>
      <c r="C1961">
        <v>44913</v>
      </c>
      <c r="D1961">
        <v>35343</v>
      </c>
      <c r="E1961">
        <v>20222023</v>
      </c>
      <c r="F1961" t="s">
        <v>17</v>
      </c>
      <c r="G1961" t="s">
        <v>105</v>
      </c>
      <c r="H1961">
        <v>97</v>
      </c>
      <c r="I1961">
        <v>1</v>
      </c>
      <c r="J1961">
        <v>0</v>
      </c>
      <c r="K1961">
        <v>1</v>
      </c>
      <c r="L1961">
        <v>1</v>
      </c>
      <c r="M1961">
        <v>0</v>
      </c>
      <c r="N1961">
        <v>0</v>
      </c>
      <c r="O1961" t="s">
        <v>40</v>
      </c>
      <c r="P1961" t="str">
        <f>UPPER(Table1[[#This Row],[Venue]])</f>
        <v>AWAY</v>
      </c>
    </row>
    <row r="1962" spans="1:16" hidden="1" x14ac:dyDescent="0.45">
      <c r="A1962">
        <v>40000973</v>
      </c>
      <c r="B1962" t="s">
        <v>370</v>
      </c>
      <c r="C1962">
        <v>44913</v>
      </c>
      <c r="D1962">
        <v>35343</v>
      </c>
      <c r="E1962">
        <v>20222023</v>
      </c>
      <c r="F1962" t="s">
        <v>17</v>
      </c>
      <c r="G1962" t="s">
        <v>110</v>
      </c>
      <c r="H1962">
        <v>98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 t="s">
        <v>40</v>
      </c>
      <c r="P1962" t="str">
        <f>UPPER(Table1[[#This Row],[Venue]])</f>
        <v>AWAY</v>
      </c>
    </row>
    <row r="1963" spans="1:16" hidden="1" x14ac:dyDescent="0.45">
      <c r="A1963">
        <v>40034578</v>
      </c>
      <c r="B1963" t="s">
        <v>306</v>
      </c>
      <c r="C1963">
        <v>44948</v>
      </c>
      <c r="D1963">
        <v>69178</v>
      </c>
      <c r="E1963">
        <v>20222023</v>
      </c>
      <c r="F1963" t="s">
        <v>372</v>
      </c>
      <c r="G1963" t="s">
        <v>239</v>
      </c>
      <c r="H1963">
        <v>1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 t="s">
        <v>19</v>
      </c>
      <c r="P1963" t="str">
        <f>UPPER(Table1[[#This Row],[Venue]])</f>
        <v>HOME</v>
      </c>
    </row>
    <row r="1964" spans="1:16" hidden="1" x14ac:dyDescent="0.45">
      <c r="A1964">
        <v>40034578</v>
      </c>
      <c r="B1964" t="s">
        <v>306</v>
      </c>
      <c r="C1964">
        <v>44948</v>
      </c>
      <c r="D1964">
        <v>69178</v>
      </c>
      <c r="E1964">
        <v>20222023</v>
      </c>
      <c r="F1964" t="s">
        <v>372</v>
      </c>
      <c r="G1964" t="s">
        <v>240</v>
      </c>
      <c r="H1964">
        <v>3</v>
      </c>
      <c r="I1964">
        <v>4</v>
      </c>
      <c r="J1964">
        <v>1</v>
      </c>
      <c r="K1964">
        <v>1</v>
      </c>
      <c r="L1964">
        <v>3</v>
      </c>
      <c r="M1964">
        <v>0</v>
      </c>
      <c r="N1964">
        <v>0</v>
      </c>
      <c r="O1964" t="s">
        <v>19</v>
      </c>
      <c r="P1964" t="str">
        <f>UPPER(Table1[[#This Row],[Venue]])</f>
        <v>HOME</v>
      </c>
    </row>
    <row r="1965" spans="1:16" hidden="1" x14ac:dyDescent="0.45">
      <c r="A1965">
        <v>40034578</v>
      </c>
      <c r="B1965" t="s">
        <v>306</v>
      </c>
      <c r="C1965">
        <v>44948</v>
      </c>
      <c r="D1965">
        <v>69178</v>
      </c>
      <c r="E1965">
        <v>20222023</v>
      </c>
      <c r="F1965" t="s">
        <v>372</v>
      </c>
      <c r="G1965" t="s">
        <v>241</v>
      </c>
      <c r="H1965">
        <v>4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 t="s">
        <v>19</v>
      </c>
      <c r="P1965" t="str">
        <f>UPPER(Table1[[#This Row],[Venue]])</f>
        <v>HOME</v>
      </c>
    </row>
    <row r="1966" spans="1:16" hidden="1" x14ac:dyDescent="0.45">
      <c r="A1966">
        <v>40034578</v>
      </c>
      <c r="B1966" t="s">
        <v>306</v>
      </c>
      <c r="C1966">
        <v>44948</v>
      </c>
      <c r="D1966">
        <v>69178</v>
      </c>
      <c r="E1966">
        <v>20222023</v>
      </c>
      <c r="F1966" t="s">
        <v>372</v>
      </c>
      <c r="G1966" t="s">
        <v>274</v>
      </c>
      <c r="H1966">
        <v>5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0</v>
      </c>
      <c r="O1966" t="s">
        <v>19</v>
      </c>
      <c r="P1966" t="str">
        <f>UPPER(Table1[[#This Row],[Venue]])</f>
        <v>HOME</v>
      </c>
    </row>
    <row r="1967" spans="1:16" hidden="1" x14ac:dyDescent="0.45">
      <c r="A1967">
        <v>40034578</v>
      </c>
      <c r="B1967" t="s">
        <v>306</v>
      </c>
      <c r="C1967">
        <v>44948</v>
      </c>
      <c r="D1967">
        <v>69178</v>
      </c>
      <c r="E1967">
        <v>20222023</v>
      </c>
      <c r="F1967" t="s">
        <v>372</v>
      </c>
      <c r="G1967" t="s">
        <v>242</v>
      </c>
      <c r="H1967">
        <v>14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 t="s">
        <v>19</v>
      </c>
      <c r="P1967" t="str">
        <f>UPPER(Table1[[#This Row],[Venue]])</f>
        <v>HOME</v>
      </c>
    </row>
    <row r="1968" spans="1:16" hidden="1" x14ac:dyDescent="0.45">
      <c r="A1968">
        <v>40034578</v>
      </c>
      <c r="B1968" t="s">
        <v>306</v>
      </c>
      <c r="C1968">
        <v>44948</v>
      </c>
      <c r="D1968">
        <v>69178</v>
      </c>
      <c r="E1968">
        <v>20222023</v>
      </c>
      <c r="F1968" t="s">
        <v>372</v>
      </c>
      <c r="G1968" t="s">
        <v>244</v>
      </c>
      <c r="H1968">
        <v>20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 t="s">
        <v>19</v>
      </c>
      <c r="P1968" t="str">
        <f>UPPER(Table1[[#This Row],[Venue]])</f>
        <v>HOME</v>
      </c>
    </row>
    <row r="1969" spans="1:16" hidden="1" x14ac:dyDescent="0.45">
      <c r="A1969">
        <v>40034578</v>
      </c>
      <c r="B1969" t="s">
        <v>306</v>
      </c>
      <c r="C1969">
        <v>44948</v>
      </c>
      <c r="D1969">
        <v>69178</v>
      </c>
      <c r="E1969">
        <v>20222023</v>
      </c>
      <c r="F1969" t="s">
        <v>372</v>
      </c>
      <c r="G1969" t="s">
        <v>245</v>
      </c>
      <c r="H1969">
        <v>22</v>
      </c>
      <c r="I1969">
        <v>1</v>
      </c>
      <c r="J1969">
        <v>1</v>
      </c>
      <c r="K1969">
        <v>1</v>
      </c>
      <c r="L1969">
        <v>0</v>
      </c>
      <c r="M1969">
        <v>0</v>
      </c>
      <c r="N1969">
        <v>0</v>
      </c>
      <c r="O1969" t="s">
        <v>19</v>
      </c>
      <c r="P1969" t="str">
        <f>UPPER(Table1[[#This Row],[Venue]])</f>
        <v>HOME</v>
      </c>
    </row>
    <row r="1970" spans="1:16" hidden="1" x14ac:dyDescent="0.45">
      <c r="A1970">
        <v>40034578</v>
      </c>
      <c r="B1970" t="s">
        <v>306</v>
      </c>
      <c r="C1970">
        <v>44948</v>
      </c>
      <c r="D1970">
        <v>69178</v>
      </c>
      <c r="E1970">
        <v>20222023</v>
      </c>
      <c r="F1970" t="s">
        <v>372</v>
      </c>
      <c r="G1970" t="s">
        <v>247</v>
      </c>
      <c r="H1970">
        <v>27</v>
      </c>
      <c r="I1970">
        <v>1</v>
      </c>
      <c r="J1970">
        <v>1</v>
      </c>
      <c r="K1970">
        <v>1</v>
      </c>
      <c r="L1970">
        <v>0</v>
      </c>
      <c r="M1970">
        <v>0</v>
      </c>
      <c r="N1970">
        <v>0</v>
      </c>
      <c r="O1970" t="s">
        <v>19</v>
      </c>
      <c r="P1970" t="str">
        <f>UPPER(Table1[[#This Row],[Venue]])</f>
        <v>HOME</v>
      </c>
    </row>
    <row r="1971" spans="1:16" hidden="1" x14ac:dyDescent="0.45">
      <c r="A1971">
        <v>40034578</v>
      </c>
      <c r="B1971" t="s">
        <v>306</v>
      </c>
      <c r="C1971">
        <v>44948</v>
      </c>
      <c r="D1971">
        <v>69178</v>
      </c>
      <c r="E1971">
        <v>20222023</v>
      </c>
      <c r="F1971" t="s">
        <v>372</v>
      </c>
      <c r="G1971" t="s">
        <v>248</v>
      </c>
      <c r="H1971">
        <v>31</v>
      </c>
      <c r="I1971">
        <v>1</v>
      </c>
      <c r="J1971">
        <v>1</v>
      </c>
      <c r="K1971">
        <v>1</v>
      </c>
      <c r="L1971">
        <v>0</v>
      </c>
      <c r="M1971">
        <v>1</v>
      </c>
      <c r="N1971">
        <v>0</v>
      </c>
      <c r="O1971" t="s">
        <v>19</v>
      </c>
      <c r="P1971" t="str">
        <f>UPPER(Table1[[#This Row],[Venue]])</f>
        <v>HOME</v>
      </c>
    </row>
    <row r="1972" spans="1:16" hidden="1" x14ac:dyDescent="0.45">
      <c r="A1972">
        <v>40034578</v>
      </c>
      <c r="B1972" t="s">
        <v>306</v>
      </c>
      <c r="C1972">
        <v>44948</v>
      </c>
      <c r="D1972">
        <v>69178</v>
      </c>
      <c r="E1972">
        <v>20222023</v>
      </c>
      <c r="F1972" t="s">
        <v>372</v>
      </c>
      <c r="G1972" t="s">
        <v>249</v>
      </c>
      <c r="H1972">
        <v>41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 t="s">
        <v>19</v>
      </c>
      <c r="P1972" t="str">
        <f>UPPER(Table1[[#This Row],[Venue]])</f>
        <v>HOME</v>
      </c>
    </row>
    <row r="1973" spans="1:16" hidden="1" x14ac:dyDescent="0.45">
      <c r="A1973">
        <v>40034578</v>
      </c>
      <c r="B1973" t="s">
        <v>306</v>
      </c>
      <c r="C1973">
        <v>44948</v>
      </c>
      <c r="D1973">
        <v>69178</v>
      </c>
      <c r="E1973">
        <v>20222023</v>
      </c>
      <c r="F1973" t="s">
        <v>372</v>
      </c>
      <c r="G1973" t="s">
        <v>250</v>
      </c>
      <c r="H1973">
        <v>42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 t="s">
        <v>19</v>
      </c>
      <c r="P1973" t="str">
        <f>UPPER(Table1[[#This Row],[Venue]])</f>
        <v>HOME</v>
      </c>
    </row>
    <row r="1974" spans="1:16" hidden="1" x14ac:dyDescent="0.45">
      <c r="A1974">
        <v>40034578</v>
      </c>
      <c r="B1974" t="s">
        <v>306</v>
      </c>
      <c r="C1974">
        <v>44948</v>
      </c>
      <c r="D1974">
        <v>69178</v>
      </c>
      <c r="E1974">
        <v>20222023</v>
      </c>
      <c r="F1974" t="s">
        <v>372</v>
      </c>
      <c r="G1974" t="s">
        <v>251</v>
      </c>
      <c r="H1974">
        <v>50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 t="s">
        <v>19</v>
      </c>
      <c r="P1974" t="str">
        <f>UPPER(Table1[[#This Row],[Venue]])</f>
        <v>HOME</v>
      </c>
    </row>
    <row r="1975" spans="1:16" hidden="1" x14ac:dyDescent="0.45">
      <c r="A1975">
        <v>40034578</v>
      </c>
      <c r="B1975" t="s">
        <v>306</v>
      </c>
      <c r="C1975">
        <v>44948</v>
      </c>
      <c r="D1975">
        <v>69178</v>
      </c>
      <c r="E1975">
        <v>20222023</v>
      </c>
      <c r="F1975" t="s">
        <v>372</v>
      </c>
      <c r="G1975" t="s">
        <v>252</v>
      </c>
      <c r="H1975">
        <v>63</v>
      </c>
      <c r="I1975">
        <v>4</v>
      </c>
      <c r="J1975">
        <v>3</v>
      </c>
      <c r="K1975">
        <v>1</v>
      </c>
      <c r="L1975">
        <v>1</v>
      </c>
      <c r="M1975">
        <v>0</v>
      </c>
      <c r="N1975">
        <v>0</v>
      </c>
      <c r="O1975" t="s">
        <v>19</v>
      </c>
      <c r="P1975" t="str">
        <f>UPPER(Table1[[#This Row],[Venue]])</f>
        <v>HOME</v>
      </c>
    </row>
    <row r="1976" spans="1:16" hidden="1" x14ac:dyDescent="0.45">
      <c r="A1976">
        <v>40034578</v>
      </c>
      <c r="B1976" t="s">
        <v>306</v>
      </c>
      <c r="C1976">
        <v>44948</v>
      </c>
      <c r="D1976">
        <v>69178</v>
      </c>
      <c r="E1976">
        <v>20222023</v>
      </c>
      <c r="F1976" t="s">
        <v>372</v>
      </c>
      <c r="G1976" t="s">
        <v>253</v>
      </c>
      <c r="H1976">
        <v>69</v>
      </c>
      <c r="I1976">
        <v>2</v>
      </c>
      <c r="J1976">
        <v>0</v>
      </c>
      <c r="K1976">
        <v>1</v>
      </c>
      <c r="L1976">
        <v>2</v>
      </c>
      <c r="M1976">
        <v>0</v>
      </c>
      <c r="N1976">
        <v>4</v>
      </c>
      <c r="O1976" t="s">
        <v>19</v>
      </c>
      <c r="P1976" t="str">
        <f>UPPER(Table1[[#This Row],[Venue]])</f>
        <v>HOME</v>
      </c>
    </row>
    <row r="1977" spans="1:16" hidden="1" x14ac:dyDescent="0.45">
      <c r="A1977">
        <v>40034578</v>
      </c>
      <c r="B1977" t="s">
        <v>306</v>
      </c>
      <c r="C1977">
        <v>44948</v>
      </c>
      <c r="D1977">
        <v>69178</v>
      </c>
      <c r="E1977">
        <v>20222023</v>
      </c>
      <c r="F1977" t="s">
        <v>372</v>
      </c>
      <c r="G1977" t="s">
        <v>254</v>
      </c>
      <c r="H1977">
        <v>77</v>
      </c>
      <c r="I1977">
        <v>1</v>
      </c>
      <c r="J1977">
        <v>0</v>
      </c>
      <c r="K1977">
        <v>1</v>
      </c>
      <c r="L1977">
        <v>1</v>
      </c>
      <c r="M1977">
        <v>0</v>
      </c>
      <c r="N1977">
        <v>0</v>
      </c>
      <c r="O1977" t="s">
        <v>19</v>
      </c>
      <c r="P1977" t="str">
        <f>UPPER(Table1[[#This Row],[Venue]])</f>
        <v>HOME</v>
      </c>
    </row>
    <row r="1978" spans="1:16" hidden="1" x14ac:dyDescent="0.45">
      <c r="A1978">
        <v>40034578</v>
      </c>
      <c r="B1978" t="s">
        <v>306</v>
      </c>
      <c r="C1978">
        <v>44948</v>
      </c>
      <c r="D1978">
        <v>69178</v>
      </c>
      <c r="E1978">
        <v>20222023</v>
      </c>
      <c r="F1978" t="s">
        <v>372</v>
      </c>
      <c r="G1978" t="s">
        <v>255</v>
      </c>
      <c r="H1978">
        <v>88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 t="s">
        <v>19</v>
      </c>
      <c r="P1978" t="str">
        <f>UPPER(Table1[[#This Row],[Venue]])</f>
        <v>HOME</v>
      </c>
    </row>
    <row r="1979" spans="1:16" hidden="1" x14ac:dyDescent="0.45">
      <c r="A1979">
        <v>40034578</v>
      </c>
      <c r="B1979" t="s">
        <v>306</v>
      </c>
      <c r="C1979">
        <v>44948</v>
      </c>
      <c r="D1979">
        <v>69178</v>
      </c>
      <c r="E1979">
        <v>20222023</v>
      </c>
      <c r="F1979" t="s">
        <v>372</v>
      </c>
      <c r="G1979" t="s">
        <v>256</v>
      </c>
      <c r="H1979">
        <v>97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0</v>
      </c>
      <c r="O1979" t="s">
        <v>19</v>
      </c>
      <c r="P1979" t="str">
        <f>UPPER(Table1[[#This Row],[Venue]])</f>
        <v>HOME</v>
      </c>
    </row>
    <row r="1980" spans="1:16" hidden="1" x14ac:dyDescent="0.45">
      <c r="A1980">
        <v>40034578</v>
      </c>
      <c r="B1980" t="s">
        <v>306</v>
      </c>
      <c r="C1980">
        <v>44948</v>
      </c>
      <c r="D1980">
        <v>69178</v>
      </c>
      <c r="E1980">
        <v>20222023</v>
      </c>
      <c r="F1980" t="s">
        <v>372</v>
      </c>
      <c r="G1980" t="s">
        <v>77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 t="s">
        <v>40</v>
      </c>
      <c r="P1980" t="str">
        <f>UPPER(Table1[[#This Row],[Venue]])</f>
        <v>AWAY</v>
      </c>
    </row>
    <row r="1981" spans="1:16" hidden="1" x14ac:dyDescent="0.45">
      <c r="A1981">
        <v>40034578</v>
      </c>
      <c r="B1981" t="s">
        <v>306</v>
      </c>
      <c r="C1981">
        <v>44948</v>
      </c>
      <c r="D1981">
        <v>69178</v>
      </c>
      <c r="E1981">
        <v>20222023</v>
      </c>
      <c r="F1981" t="s">
        <v>372</v>
      </c>
      <c r="G1981" t="s">
        <v>161</v>
      </c>
      <c r="H1981">
        <v>2</v>
      </c>
      <c r="I1981">
        <v>1</v>
      </c>
      <c r="J1981">
        <v>1</v>
      </c>
      <c r="K1981">
        <v>1</v>
      </c>
      <c r="L1981">
        <v>0</v>
      </c>
      <c r="M1981">
        <v>0</v>
      </c>
      <c r="N1981">
        <v>0</v>
      </c>
      <c r="O1981" t="s">
        <v>40</v>
      </c>
      <c r="P1981" t="str">
        <f>UPPER(Table1[[#This Row],[Venue]])</f>
        <v>AWAY</v>
      </c>
    </row>
    <row r="1982" spans="1:16" hidden="1" x14ac:dyDescent="0.45">
      <c r="A1982">
        <v>40034578</v>
      </c>
      <c r="B1982" t="s">
        <v>306</v>
      </c>
      <c r="C1982">
        <v>44948</v>
      </c>
      <c r="D1982">
        <v>69178</v>
      </c>
      <c r="E1982">
        <v>20222023</v>
      </c>
      <c r="F1982" t="s">
        <v>372</v>
      </c>
      <c r="G1982" t="s">
        <v>366</v>
      </c>
      <c r="H1982">
        <v>3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 t="s">
        <v>40</v>
      </c>
      <c r="P1982" t="str">
        <f>UPPER(Table1[[#This Row],[Venue]])</f>
        <v>AWAY</v>
      </c>
    </row>
    <row r="1983" spans="1:16" hidden="1" x14ac:dyDescent="0.45">
      <c r="A1983">
        <v>40034578</v>
      </c>
      <c r="B1983" t="s">
        <v>306</v>
      </c>
      <c r="C1983">
        <v>44948</v>
      </c>
      <c r="D1983">
        <v>69178</v>
      </c>
      <c r="E1983">
        <v>20222023</v>
      </c>
      <c r="F1983" t="s">
        <v>372</v>
      </c>
      <c r="G1983" t="s">
        <v>307</v>
      </c>
      <c r="H1983">
        <v>7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 t="s">
        <v>40</v>
      </c>
      <c r="P1983" t="str">
        <f>UPPER(Table1[[#This Row],[Venue]])</f>
        <v>AWAY</v>
      </c>
    </row>
    <row r="1984" spans="1:16" hidden="1" x14ac:dyDescent="0.45">
      <c r="A1984">
        <v>40034578</v>
      </c>
      <c r="B1984" t="s">
        <v>306</v>
      </c>
      <c r="C1984">
        <v>44948</v>
      </c>
      <c r="D1984">
        <v>69178</v>
      </c>
      <c r="E1984">
        <v>20222023</v>
      </c>
      <c r="F1984" t="s">
        <v>372</v>
      </c>
      <c r="G1984" t="s">
        <v>79</v>
      </c>
      <c r="H1984">
        <v>9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 t="s">
        <v>40</v>
      </c>
      <c r="P1984" t="str">
        <f>UPPER(Table1[[#This Row],[Venue]])</f>
        <v>AWAY</v>
      </c>
    </row>
    <row r="1985" spans="1:16" hidden="1" x14ac:dyDescent="0.45">
      <c r="A1985">
        <v>40034578</v>
      </c>
      <c r="B1985" t="s">
        <v>306</v>
      </c>
      <c r="C1985">
        <v>44948</v>
      </c>
      <c r="D1985">
        <v>69178</v>
      </c>
      <c r="E1985">
        <v>20222023</v>
      </c>
      <c r="F1985" t="s">
        <v>372</v>
      </c>
      <c r="G1985" t="s">
        <v>80</v>
      </c>
      <c r="H1985">
        <v>10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 t="s">
        <v>40</v>
      </c>
      <c r="P1985" t="str">
        <f>UPPER(Table1[[#This Row],[Venue]])</f>
        <v>AWAY</v>
      </c>
    </row>
    <row r="1986" spans="1:16" hidden="1" x14ac:dyDescent="0.45">
      <c r="A1986">
        <v>40034578</v>
      </c>
      <c r="B1986" t="s">
        <v>306</v>
      </c>
      <c r="C1986">
        <v>44948</v>
      </c>
      <c r="D1986">
        <v>69178</v>
      </c>
      <c r="E1986">
        <v>20222023</v>
      </c>
      <c r="F1986" t="s">
        <v>372</v>
      </c>
      <c r="G1986" t="s">
        <v>91</v>
      </c>
      <c r="H1986">
        <v>11</v>
      </c>
      <c r="I1986">
        <v>2</v>
      </c>
      <c r="J1986">
        <v>1</v>
      </c>
      <c r="K1986">
        <v>1</v>
      </c>
      <c r="L1986">
        <v>1</v>
      </c>
      <c r="M1986">
        <v>0</v>
      </c>
      <c r="N1986">
        <v>0</v>
      </c>
      <c r="O1986" t="s">
        <v>40</v>
      </c>
      <c r="P1986" t="str">
        <f>UPPER(Table1[[#This Row],[Venue]])</f>
        <v>AWAY</v>
      </c>
    </row>
    <row r="1987" spans="1:16" hidden="1" x14ac:dyDescent="0.45">
      <c r="A1987">
        <v>40034578</v>
      </c>
      <c r="B1987" t="s">
        <v>306</v>
      </c>
      <c r="C1987">
        <v>44948</v>
      </c>
      <c r="D1987">
        <v>69178</v>
      </c>
      <c r="E1987">
        <v>20222023</v>
      </c>
      <c r="F1987" t="s">
        <v>372</v>
      </c>
      <c r="G1987" t="s">
        <v>81</v>
      </c>
      <c r="H1987">
        <v>13</v>
      </c>
      <c r="I1987">
        <v>0</v>
      </c>
      <c r="J1987">
        <v>0</v>
      </c>
      <c r="K1987">
        <v>1</v>
      </c>
      <c r="L1987">
        <v>0</v>
      </c>
      <c r="M1987">
        <v>1</v>
      </c>
      <c r="N1987">
        <v>0</v>
      </c>
      <c r="O1987" t="s">
        <v>40</v>
      </c>
      <c r="P1987" t="str">
        <f>UPPER(Table1[[#This Row],[Venue]])</f>
        <v>AWAY</v>
      </c>
    </row>
    <row r="1988" spans="1:16" hidden="1" x14ac:dyDescent="0.45">
      <c r="A1988">
        <v>40034578</v>
      </c>
      <c r="B1988" t="s">
        <v>306</v>
      </c>
      <c r="C1988">
        <v>44948</v>
      </c>
      <c r="D1988">
        <v>69178</v>
      </c>
      <c r="E1988">
        <v>20222023</v>
      </c>
      <c r="F1988" t="s">
        <v>372</v>
      </c>
      <c r="G1988" t="s">
        <v>83</v>
      </c>
      <c r="H1988">
        <v>17</v>
      </c>
      <c r="I1988">
        <v>2</v>
      </c>
      <c r="J1988">
        <v>2</v>
      </c>
      <c r="K1988">
        <v>1</v>
      </c>
      <c r="L1988">
        <v>0</v>
      </c>
      <c r="M1988">
        <v>0</v>
      </c>
      <c r="N1988">
        <v>2</v>
      </c>
      <c r="O1988" t="s">
        <v>40</v>
      </c>
      <c r="P1988" t="str">
        <f>UPPER(Table1[[#This Row],[Venue]])</f>
        <v>AWAY</v>
      </c>
    </row>
    <row r="1989" spans="1:16" hidden="1" x14ac:dyDescent="0.45">
      <c r="A1989">
        <v>40034578</v>
      </c>
      <c r="B1989" t="s">
        <v>306</v>
      </c>
      <c r="C1989">
        <v>44948</v>
      </c>
      <c r="D1989">
        <v>69178</v>
      </c>
      <c r="E1989">
        <v>20222023</v>
      </c>
      <c r="F1989" t="s">
        <v>372</v>
      </c>
      <c r="G1989" t="s">
        <v>84</v>
      </c>
      <c r="H1989">
        <v>18</v>
      </c>
      <c r="I1989">
        <v>2</v>
      </c>
      <c r="J1989">
        <v>1</v>
      </c>
      <c r="K1989">
        <v>1</v>
      </c>
      <c r="L1989">
        <v>1</v>
      </c>
      <c r="M1989">
        <v>0</v>
      </c>
      <c r="N1989">
        <v>0</v>
      </c>
      <c r="O1989" t="s">
        <v>40</v>
      </c>
      <c r="P1989" t="str">
        <f>UPPER(Table1[[#This Row],[Venue]])</f>
        <v>AWAY</v>
      </c>
    </row>
    <row r="1990" spans="1:16" hidden="1" x14ac:dyDescent="0.45">
      <c r="A1990">
        <v>40034578</v>
      </c>
      <c r="B1990" t="s">
        <v>306</v>
      </c>
      <c r="C1990">
        <v>44948</v>
      </c>
      <c r="D1990">
        <v>69178</v>
      </c>
      <c r="E1990">
        <v>20222023</v>
      </c>
      <c r="F1990" t="s">
        <v>372</v>
      </c>
      <c r="G1990" t="s">
        <v>85</v>
      </c>
      <c r="H1990">
        <v>19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 t="s">
        <v>40</v>
      </c>
      <c r="P1990" t="str">
        <f>UPPER(Table1[[#This Row],[Venue]])</f>
        <v>AWAY</v>
      </c>
    </row>
    <row r="1991" spans="1:16" hidden="1" x14ac:dyDescent="0.45">
      <c r="A1991">
        <v>40034578</v>
      </c>
      <c r="B1991" t="s">
        <v>306</v>
      </c>
      <c r="C1991">
        <v>44948</v>
      </c>
      <c r="D1991">
        <v>69178</v>
      </c>
      <c r="E1991">
        <v>20222023</v>
      </c>
      <c r="F1991" t="s">
        <v>372</v>
      </c>
      <c r="G1991" t="s">
        <v>86</v>
      </c>
      <c r="H1991">
        <v>25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 t="s">
        <v>40</v>
      </c>
      <c r="P1991" t="str">
        <f>UPPER(Table1[[#This Row],[Venue]])</f>
        <v>AWAY</v>
      </c>
    </row>
    <row r="1992" spans="1:16" hidden="1" x14ac:dyDescent="0.45">
      <c r="A1992">
        <v>40034578</v>
      </c>
      <c r="B1992" t="s">
        <v>306</v>
      </c>
      <c r="C1992">
        <v>44948</v>
      </c>
      <c r="D1992">
        <v>69178</v>
      </c>
      <c r="E1992">
        <v>20222023</v>
      </c>
      <c r="F1992" t="s">
        <v>372</v>
      </c>
      <c r="G1992" t="s">
        <v>87</v>
      </c>
      <c r="H1992">
        <v>27</v>
      </c>
      <c r="I1992">
        <v>3</v>
      </c>
      <c r="J1992">
        <v>0</v>
      </c>
      <c r="K1992">
        <v>1</v>
      </c>
      <c r="L1992">
        <v>3</v>
      </c>
      <c r="M1992">
        <v>0</v>
      </c>
      <c r="N1992">
        <v>0</v>
      </c>
      <c r="O1992" t="s">
        <v>40</v>
      </c>
      <c r="P1992" t="str">
        <f>UPPER(Table1[[#This Row],[Venue]])</f>
        <v>AWAY</v>
      </c>
    </row>
    <row r="1993" spans="1:16" hidden="1" x14ac:dyDescent="0.45">
      <c r="A1993">
        <v>40034578</v>
      </c>
      <c r="B1993" t="s">
        <v>306</v>
      </c>
      <c r="C1993">
        <v>44948</v>
      </c>
      <c r="D1993">
        <v>69178</v>
      </c>
      <c r="E1993">
        <v>20222023</v>
      </c>
      <c r="F1993" t="s">
        <v>372</v>
      </c>
      <c r="G1993" t="s">
        <v>88</v>
      </c>
      <c r="H1993">
        <v>30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2</v>
      </c>
      <c r="O1993" t="s">
        <v>40</v>
      </c>
      <c r="P1993" t="str">
        <f>UPPER(Table1[[#This Row],[Venue]])</f>
        <v>AWAY</v>
      </c>
    </row>
    <row r="1994" spans="1:16" hidden="1" x14ac:dyDescent="0.45">
      <c r="A1994">
        <v>40034578</v>
      </c>
      <c r="B1994" t="s">
        <v>306</v>
      </c>
      <c r="C1994">
        <v>44948</v>
      </c>
      <c r="D1994">
        <v>69178</v>
      </c>
      <c r="E1994">
        <v>20222023</v>
      </c>
      <c r="F1994" t="s">
        <v>372</v>
      </c>
      <c r="G1994" t="s">
        <v>367</v>
      </c>
      <c r="H1994">
        <v>38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 t="s">
        <v>40</v>
      </c>
      <c r="P1994" t="str">
        <f>UPPER(Table1[[#This Row],[Venue]])</f>
        <v>AWAY</v>
      </c>
    </row>
    <row r="1995" spans="1:16" hidden="1" x14ac:dyDescent="0.45">
      <c r="A1995">
        <v>40034578</v>
      </c>
      <c r="B1995" t="s">
        <v>306</v>
      </c>
      <c r="C1995">
        <v>44948</v>
      </c>
      <c r="D1995">
        <v>69178</v>
      </c>
      <c r="E1995">
        <v>20222023</v>
      </c>
      <c r="F1995" t="s">
        <v>372</v>
      </c>
      <c r="G1995" t="s">
        <v>368</v>
      </c>
      <c r="H1995">
        <v>50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 t="s">
        <v>40</v>
      </c>
      <c r="P1995" t="str">
        <f>UPPER(Table1[[#This Row],[Venue]])</f>
        <v>AWAY</v>
      </c>
    </row>
    <row r="1996" spans="1:16" hidden="1" x14ac:dyDescent="0.45">
      <c r="A1996">
        <v>40034578</v>
      </c>
      <c r="B1996" t="s">
        <v>306</v>
      </c>
      <c r="C1996">
        <v>44948</v>
      </c>
      <c r="D1996">
        <v>69178</v>
      </c>
      <c r="E1996">
        <v>20222023</v>
      </c>
      <c r="F1996" t="s">
        <v>372</v>
      </c>
      <c r="G1996" t="s">
        <v>89</v>
      </c>
      <c r="H1996">
        <v>71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 t="s">
        <v>40</v>
      </c>
      <c r="P1996" t="str">
        <f>UPPER(Table1[[#This Row],[Venue]])</f>
        <v>AWAY</v>
      </c>
    </row>
    <row r="1997" spans="1:16" hidden="1" x14ac:dyDescent="0.45">
      <c r="A1997">
        <v>40034578</v>
      </c>
      <c r="B1997" t="s">
        <v>306</v>
      </c>
      <c r="C1997">
        <v>44948</v>
      </c>
      <c r="D1997">
        <v>69178</v>
      </c>
      <c r="E1997">
        <v>20222023</v>
      </c>
      <c r="F1997" t="s">
        <v>372</v>
      </c>
      <c r="G1997" t="s">
        <v>90</v>
      </c>
      <c r="H1997">
        <v>87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 t="s">
        <v>40</v>
      </c>
      <c r="P1997" t="str">
        <f>UPPER(Table1[[#This Row],[Venue]])</f>
        <v>AWAY</v>
      </c>
    </row>
    <row r="1998" spans="1:16" hidden="1" x14ac:dyDescent="0.45">
      <c r="A1998">
        <v>40034578</v>
      </c>
      <c r="B1998" t="s">
        <v>306</v>
      </c>
      <c r="C1998">
        <v>44948</v>
      </c>
      <c r="D1998">
        <v>69178</v>
      </c>
      <c r="E1998">
        <v>20222023</v>
      </c>
      <c r="F1998" t="s">
        <v>372</v>
      </c>
      <c r="G1998" t="s">
        <v>92</v>
      </c>
      <c r="H1998">
        <v>96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 t="s">
        <v>40</v>
      </c>
      <c r="P1998" t="str">
        <f>UPPER(Table1[[#This Row],[Venue]])</f>
        <v>AWAY</v>
      </c>
    </row>
    <row r="1999" spans="1:16" hidden="1" x14ac:dyDescent="0.45">
      <c r="A1999">
        <v>40034578</v>
      </c>
      <c r="B1999" t="s">
        <v>306</v>
      </c>
      <c r="C1999">
        <v>44948</v>
      </c>
      <c r="D1999">
        <v>69178</v>
      </c>
      <c r="E1999">
        <v>20222023</v>
      </c>
      <c r="F1999" t="s">
        <v>372</v>
      </c>
      <c r="G1999" t="s">
        <v>93</v>
      </c>
      <c r="H1999">
        <v>98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 t="s">
        <v>40</v>
      </c>
      <c r="P1999" t="str">
        <f>UPPER(Table1[[#This Row],[Venue]])</f>
        <v>AWAY</v>
      </c>
    </row>
    <row r="2000" spans="1:16" hidden="1" x14ac:dyDescent="0.45">
      <c r="A2000">
        <v>40034579</v>
      </c>
      <c r="B2000" t="s">
        <v>342</v>
      </c>
      <c r="C2000">
        <v>44962</v>
      </c>
      <c r="D2000">
        <v>69179</v>
      </c>
      <c r="E2000">
        <v>20222023</v>
      </c>
      <c r="F2000" t="s">
        <v>372</v>
      </c>
      <c r="G2000" t="s">
        <v>111</v>
      </c>
      <c r="H2000">
        <v>7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 t="s">
        <v>19</v>
      </c>
      <c r="P2000" t="str">
        <f>UPPER(Table1[[#This Row],[Venue]])</f>
        <v>HOME</v>
      </c>
    </row>
    <row r="2001" spans="1:16" hidden="1" x14ac:dyDescent="0.45">
      <c r="A2001">
        <v>40034579</v>
      </c>
      <c r="B2001" t="s">
        <v>342</v>
      </c>
      <c r="C2001">
        <v>44962</v>
      </c>
      <c r="D2001">
        <v>69179</v>
      </c>
      <c r="E2001">
        <v>20222023</v>
      </c>
      <c r="F2001" t="s">
        <v>372</v>
      </c>
      <c r="G2001" t="s">
        <v>112</v>
      </c>
      <c r="H2001">
        <v>10</v>
      </c>
      <c r="I2001">
        <v>2</v>
      </c>
      <c r="J2001">
        <v>1</v>
      </c>
      <c r="K2001">
        <v>1</v>
      </c>
      <c r="L2001">
        <v>1</v>
      </c>
      <c r="M2001">
        <v>0</v>
      </c>
      <c r="N2001">
        <v>0</v>
      </c>
      <c r="O2001" t="s">
        <v>19</v>
      </c>
      <c r="P2001" t="str">
        <f>UPPER(Table1[[#This Row],[Venue]])</f>
        <v>HOME</v>
      </c>
    </row>
    <row r="2002" spans="1:16" hidden="1" x14ac:dyDescent="0.45">
      <c r="A2002">
        <v>40034579</v>
      </c>
      <c r="B2002" t="s">
        <v>342</v>
      </c>
      <c r="C2002">
        <v>44962</v>
      </c>
      <c r="D2002">
        <v>69179</v>
      </c>
      <c r="E2002">
        <v>20222023</v>
      </c>
      <c r="F2002" t="s">
        <v>372</v>
      </c>
      <c r="G2002" t="s">
        <v>343</v>
      </c>
      <c r="H2002">
        <v>11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 t="s">
        <v>19</v>
      </c>
      <c r="P2002" t="str">
        <f>UPPER(Table1[[#This Row],[Venue]])</f>
        <v>HOME</v>
      </c>
    </row>
    <row r="2003" spans="1:16" hidden="1" x14ac:dyDescent="0.45">
      <c r="A2003">
        <v>40034579</v>
      </c>
      <c r="B2003" t="s">
        <v>342</v>
      </c>
      <c r="C2003">
        <v>44962</v>
      </c>
      <c r="D2003">
        <v>69179</v>
      </c>
      <c r="E2003">
        <v>20222023</v>
      </c>
      <c r="F2003" t="s">
        <v>372</v>
      </c>
      <c r="G2003" t="s">
        <v>113</v>
      </c>
      <c r="H2003">
        <v>13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 t="s">
        <v>19</v>
      </c>
      <c r="P2003" t="str">
        <f>UPPER(Table1[[#This Row],[Venue]])</f>
        <v>HOME</v>
      </c>
    </row>
    <row r="2004" spans="1:16" hidden="1" x14ac:dyDescent="0.45">
      <c r="A2004">
        <v>40034579</v>
      </c>
      <c r="B2004" t="s">
        <v>342</v>
      </c>
      <c r="C2004">
        <v>44962</v>
      </c>
      <c r="D2004">
        <v>69179</v>
      </c>
      <c r="E2004">
        <v>20222023</v>
      </c>
      <c r="F2004" t="s">
        <v>372</v>
      </c>
      <c r="G2004" t="s">
        <v>118</v>
      </c>
      <c r="H2004">
        <v>14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 t="s">
        <v>19</v>
      </c>
      <c r="P2004" t="str">
        <f>UPPER(Table1[[#This Row],[Venue]])</f>
        <v>HOME</v>
      </c>
    </row>
    <row r="2005" spans="1:16" hidden="1" x14ac:dyDescent="0.45">
      <c r="A2005">
        <v>40034579</v>
      </c>
      <c r="B2005" t="s">
        <v>342</v>
      </c>
      <c r="C2005">
        <v>44962</v>
      </c>
      <c r="D2005">
        <v>69179</v>
      </c>
      <c r="E2005">
        <v>20222023</v>
      </c>
      <c r="F2005" t="s">
        <v>372</v>
      </c>
      <c r="G2005" t="s">
        <v>309</v>
      </c>
      <c r="H2005">
        <v>20</v>
      </c>
      <c r="I2005">
        <v>1</v>
      </c>
      <c r="J2005">
        <v>1</v>
      </c>
      <c r="K2005">
        <v>1</v>
      </c>
      <c r="L2005">
        <v>0</v>
      </c>
      <c r="M2005">
        <v>0</v>
      </c>
      <c r="N2005">
        <v>0</v>
      </c>
      <c r="O2005" t="s">
        <v>19</v>
      </c>
      <c r="P2005" t="str">
        <f>UPPER(Table1[[#This Row],[Venue]])</f>
        <v>HOME</v>
      </c>
    </row>
    <row r="2006" spans="1:16" hidden="1" x14ac:dyDescent="0.45">
      <c r="A2006">
        <v>40034579</v>
      </c>
      <c r="B2006" t="s">
        <v>342</v>
      </c>
      <c r="C2006">
        <v>44962</v>
      </c>
      <c r="D2006">
        <v>69179</v>
      </c>
      <c r="E2006">
        <v>20222023</v>
      </c>
      <c r="F2006" t="s">
        <v>372</v>
      </c>
      <c r="G2006" t="s">
        <v>114</v>
      </c>
      <c r="H2006">
        <v>22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 t="s">
        <v>19</v>
      </c>
      <c r="P2006" t="str">
        <f>UPPER(Table1[[#This Row],[Venue]])</f>
        <v>HOME</v>
      </c>
    </row>
    <row r="2007" spans="1:16" hidden="1" x14ac:dyDescent="0.45">
      <c r="A2007">
        <v>40034579</v>
      </c>
      <c r="B2007" t="s">
        <v>342</v>
      </c>
      <c r="C2007">
        <v>44962</v>
      </c>
      <c r="D2007">
        <v>69179</v>
      </c>
      <c r="E2007">
        <v>20222023</v>
      </c>
      <c r="F2007" t="s">
        <v>372</v>
      </c>
      <c r="G2007" t="s">
        <v>272</v>
      </c>
      <c r="H2007">
        <v>24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 t="s">
        <v>19</v>
      </c>
      <c r="P2007" t="str">
        <f>UPPER(Table1[[#This Row],[Venue]])</f>
        <v>HOME</v>
      </c>
    </row>
    <row r="2008" spans="1:16" hidden="1" x14ac:dyDescent="0.45">
      <c r="A2008">
        <v>40034579</v>
      </c>
      <c r="B2008" t="s">
        <v>342</v>
      </c>
      <c r="C2008">
        <v>44962</v>
      </c>
      <c r="D2008">
        <v>69179</v>
      </c>
      <c r="E2008">
        <v>20222023</v>
      </c>
      <c r="F2008" t="s">
        <v>372</v>
      </c>
      <c r="G2008" t="s">
        <v>165</v>
      </c>
      <c r="H2008">
        <v>44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 t="s">
        <v>19</v>
      </c>
      <c r="P2008" t="str">
        <f>UPPER(Table1[[#This Row],[Venue]])</f>
        <v>HOME</v>
      </c>
    </row>
    <row r="2009" spans="1:16" hidden="1" x14ac:dyDescent="0.45">
      <c r="A2009">
        <v>40034579</v>
      </c>
      <c r="B2009" t="s">
        <v>342</v>
      </c>
      <c r="C2009">
        <v>44962</v>
      </c>
      <c r="D2009">
        <v>69179</v>
      </c>
      <c r="E2009">
        <v>20222023</v>
      </c>
      <c r="F2009" t="s">
        <v>372</v>
      </c>
      <c r="G2009" t="s">
        <v>119</v>
      </c>
      <c r="H2009">
        <v>59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 t="s">
        <v>19</v>
      </c>
      <c r="P2009" t="str">
        <f>UPPER(Table1[[#This Row],[Venue]])</f>
        <v>HOME</v>
      </c>
    </row>
    <row r="2010" spans="1:16" hidden="1" x14ac:dyDescent="0.45">
      <c r="A2010">
        <v>40034579</v>
      </c>
      <c r="B2010" t="s">
        <v>342</v>
      </c>
      <c r="C2010">
        <v>44962</v>
      </c>
      <c r="D2010">
        <v>69179</v>
      </c>
      <c r="E2010">
        <v>20222023</v>
      </c>
      <c r="F2010" t="s">
        <v>372</v>
      </c>
      <c r="G2010" t="s">
        <v>120</v>
      </c>
      <c r="H2010">
        <v>64</v>
      </c>
      <c r="I2010">
        <v>0</v>
      </c>
      <c r="J2010">
        <v>0</v>
      </c>
      <c r="K2010">
        <v>1</v>
      </c>
      <c r="L2010">
        <v>0</v>
      </c>
      <c r="M2010">
        <v>0</v>
      </c>
      <c r="N2010">
        <v>0</v>
      </c>
      <c r="O2010" t="s">
        <v>19</v>
      </c>
      <c r="P2010" t="str">
        <f>UPPER(Table1[[#This Row],[Venue]])</f>
        <v>HOME</v>
      </c>
    </row>
    <row r="2011" spans="1:16" hidden="1" x14ac:dyDescent="0.45">
      <c r="A2011">
        <v>40034579</v>
      </c>
      <c r="B2011" t="s">
        <v>342</v>
      </c>
      <c r="C2011">
        <v>44962</v>
      </c>
      <c r="D2011">
        <v>69179</v>
      </c>
      <c r="E2011">
        <v>20222023</v>
      </c>
      <c r="F2011" t="s">
        <v>372</v>
      </c>
      <c r="G2011" t="s">
        <v>163</v>
      </c>
      <c r="H2011">
        <v>66</v>
      </c>
      <c r="I2011">
        <v>2</v>
      </c>
      <c r="J2011">
        <v>1</v>
      </c>
      <c r="K2011">
        <v>1</v>
      </c>
      <c r="L2011">
        <v>1</v>
      </c>
      <c r="M2011">
        <v>0</v>
      </c>
      <c r="N2011">
        <v>0</v>
      </c>
      <c r="O2011" t="s">
        <v>19</v>
      </c>
      <c r="P2011" t="str">
        <f>UPPER(Table1[[#This Row],[Venue]])</f>
        <v>HOME</v>
      </c>
    </row>
    <row r="2012" spans="1:16" hidden="1" x14ac:dyDescent="0.45">
      <c r="A2012">
        <v>40034579</v>
      </c>
      <c r="B2012" t="s">
        <v>342</v>
      </c>
      <c r="C2012">
        <v>44962</v>
      </c>
      <c r="D2012">
        <v>69179</v>
      </c>
      <c r="E2012">
        <v>20222023</v>
      </c>
      <c r="F2012" t="s">
        <v>372</v>
      </c>
      <c r="G2012" t="s">
        <v>166</v>
      </c>
      <c r="H2012">
        <v>71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 t="s">
        <v>19</v>
      </c>
      <c r="P2012" t="str">
        <f>UPPER(Table1[[#This Row],[Venue]])</f>
        <v>HOME</v>
      </c>
    </row>
    <row r="2013" spans="1:16" hidden="1" x14ac:dyDescent="0.45">
      <c r="A2013">
        <v>40034579</v>
      </c>
      <c r="B2013" t="s">
        <v>342</v>
      </c>
      <c r="C2013">
        <v>44962</v>
      </c>
      <c r="D2013">
        <v>69179</v>
      </c>
      <c r="E2013">
        <v>20222023</v>
      </c>
      <c r="F2013" t="s">
        <v>372</v>
      </c>
      <c r="G2013" t="s">
        <v>122</v>
      </c>
      <c r="H2013">
        <v>81</v>
      </c>
      <c r="I2013">
        <v>2</v>
      </c>
      <c r="J2013">
        <v>0</v>
      </c>
      <c r="K2013">
        <v>1</v>
      </c>
      <c r="L2013">
        <v>2</v>
      </c>
      <c r="M2013">
        <v>0</v>
      </c>
      <c r="N2013">
        <v>2</v>
      </c>
      <c r="O2013" t="s">
        <v>19</v>
      </c>
      <c r="P2013" t="str">
        <f>UPPER(Table1[[#This Row],[Venue]])</f>
        <v>HOME</v>
      </c>
    </row>
    <row r="2014" spans="1:16" hidden="1" x14ac:dyDescent="0.45">
      <c r="A2014">
        <v>40034579</v>
      </c>
      <c r="B2014" t="s">
        <v>342</v>
      </c>
      <c r="C2014">
        <v>44962</v>
      </c>
      <c r="D2014">
        <v>69179</v>
      </c>
      <c r="E2014">
        <v>20222023</v>
      </c>
      <c r="F2014" t="s">
        <v>372</v>
      </c>
      <c r="G2014" t="s">
        <v>123</v>
      </c>
      <c r="H2014">
        <v>92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0</v>
      </c>
      <c r="O2014" t="s">
        <v>19</v>
      </c>
      <c r="P2014" t="str">
        <f>UPPER(Table1[[#This Row],[Venue]])</f>
        <v>HOME</v>
      </c>
    </row>
    <row r="2015" spans="1:16" hidden="1" x14ac:dyDescent="0.45">
      <c r="A2015">
        <v>40034579</v>
      </c>
      <c r="B2015" t="s">
        <v>342</v>
      </c>
      <c r="C2015">
        <v>44962</v>
      </c>
      <c r="D2015">
        <v>69179</v>
      </c>
      <c r="E2015">
        <v>20222023</v>
      </c>
      <c r="F2015" t="s">
        <v>372</v>
      </c>
      <c r="G2015" t="s">
        <v>124</v>
      </c>
      <c r="H2015">
        <v>97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 t="s">
        <v>19</v>
      </c>
      <c r="P2015" t="str">
        <f>UPPER(Table1[[#This Row],[Venue]])</f>
        <v>HOME</v>
      </c>
    </row>
    <row r="2016" spans="1:16" hidden="1" x14ac:dyDescent="0.45">
      <c r="A2016">
        <v>40034579</v>
      </c>
      <c r="B2016" t="s">
        <v>342</v>
      </c>
      <c r="C2016">
        <v>44962</v>
      </c>
      <c r="D2016">
        <v>69179</v>
      </c>
      <c r="E2016">
        <v>20222023</v>
      </c>
      <c r="F2016" t="s">
        <v>372</v>
      </c>
      <c r="G2016" t="s">
        <v>239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 t="s">
        <v>40</v>
      </c>
      <c r="P2016" t="str">
        <f>UPPER(Table1[[#This Row],[Venue]])</f>
        <v>AWAY</v>
      </c>
    </row>
    <row r="2017" spans="1:16" hidden="1" x14ac:dyDescent="0.45">
      <c r="A2017">
        <v>40034579</v>
      </c>
      <c r="B2017" t="s">
        <v>342</v>
      </c>
      <c r="C2017">
        <v>44962</v>
      </c>
      <c r="D2017">
        <v>69179</v>
      </c>
      <c r="E2017">
        <v>20222023</v>
      </c>
      <c r="F2017" t="s">
        <v>372</v>
      </c>
      <c r="G2017" t="s">
        <v>240</v>
      </c>
      <c r="H2017">
        <v>3</v>
      </c>
      <c r="I2017">
        <v>6</v>
      </c>
      <c r="J2017">
        <v>1</v>
      </c>
      <c r="K2017">
        <v>1</v>
      </c>
      <c r="L2017">
        <v>5</v>
      </c>
      <c r="M2017">
        <v>0</v>
      </c>
      <c r="N2017">
        <v>0</v>
      </c>
      <c r="O2017" t="s">
        <v>40</v>
      </c>
      <c r="P2017" t="str">
        <f>UPPER(Table1[[#This Row],[Venue]])</f>
        <v>AWAY</v>
      </c>
    </row>
    <row r="2018" spans="1:16" hidden="1" x14ac:dyDescent="0.45">
      <c r="A2018">
        <v>40034579</v>
      </c>
      <c r="B2018" t="s">
        <v>342</v>
      </c>
      <c r="C2018">
        <v>44962</v>
      </c>
      <c r="D2018">
        <v>69179</v>
      </c>
      <c r="E2018">
        <v>20222023</v>
      </c>
      <c r="F2018" t="s">
        <v>372</v>
      </c>
      <c r="G2018" t="s">
        <v>241</v>
      </c>
      <c r="H2018">
        <v>4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 t="s">
        <v>40</v>
      </c>
      <c r="P2018" t="str">
        <f>UPPER(Table1[[#This Row],[Venue]])</f>
        <v>AWAY</v>
      </c>
    </row>
    <row r="2019" spans="1:16" hidden="1" x14ac:dyDescent="0.45">
      <c r="A2019">
        <v>40034579</v>
      </c>
      <c r="B2019" t="s">
        <v>342</v>
      </c>
      <c r="C2019">
        <v>44962</v>
      </c>
      <c r="D2019">
        <v>69179</v>
      </c>
      <c r="E2019">
        <v>20222023</v>
      </c>
      <c r="F2019" t="s">
        <v>372</v>
      </c>
      <c r="G2019" t="s">
        <v>276</v>
      </c>
      <c r="H2019">
        <v>9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 t="s">
        <v>40</v>
      </c>
      <c r="P2019" t="str">
        <f>UPPER(Table1[[#This Row],[Venue]])</f>
        <v>AWAY</v>
      </c>
    </row>
    <row r="2020" spans="1:16" hidden="1" x14ac:dyDescent="0.45">
      <c r="A2020">
        <v>40034579</v>
      </c>
      <c r="B2020" t="s">
        <v>342</v>
      </c>
      <c r="C2020">
        <v>44962</v>
      </c>
      <c r="D2020">
        <v>69179</v>
      </c>
      <c r="E2020">
        <v>20222023</v>
      </c>
      <c r="F2020" t="s">
        <v>372</v>
      </c>
      <c r="G2020" t="s">
        <v>242</v>
      </c>
      <c r="H2020">
        <v>14</v>
      </c>
      <c r="I2020">
        <v>1</v>
      </c>
      <c r="J2020">
        <v>1</v>
      </c>
      <c r="K2020">
        <v>1</v>
      </c>
      <c r="L2020">
        <v>0</v>
      </c>
      <c r="M2020">
        <v>0</v>
      </c>
      <c r="N2020">
        <v>0</v>
      </c>
      <c r="O2020" t="s">
        <v>40</v>
      </c>
      <c r="P2020" t="str">
        <f>UPPER(Table1[[#This Row],[Venue]])</f>
        <v>AWAY</v>
      </c>
    </row>
    <row r="2021" spans="1:16" hidden="1" x14ac:dyDescent="0.45">
      <c r="A2021">
        <v>40034579</v>
      </c>
      <c r="B2021" t="s">
        <v>342</v>
      </c>
      <c r="C2021">
        <v>44962</v>
      </c>
      <c r="D2021">
        <v>69179</v>
      </c>
      <c r="E2021">
        <v>20222023</v>
      </c>
      <c r="F2021" t="s">
        <v>372</v>
      </c>
      <c r="G2021" t="s">
        <v>245</v>
      </c>
      <c r="H2021">
        <v>22</v>
      </c>
      <c r="I2021">
        <v>1</v>
      </c>
      <c r="J2021">
        <v>0</v>
      </c>
      <c r="K2021">
        <v>1</v>
      </c>
      <c r="L2021">
        <v>1</v>
      </c>
      <c r="M2021">
        <v>0</v>
      </c>
      <c r="N2021">
        <v>0</v>
      </c>
      <c r="O2021" t="s">
        <v>40</v>
      </c>
      <c r="P2021" t="str">
        <f>UPPER(Table1[[#This Row],[Venue]])</f>
        <v>AWAY</v>
      </c>
    </row>
    <row r="2022" spans="1:16" hidden="1" x14ac:dyDescent="0.45">
      <c r="A2022">
        <v>40034579</v>
      </c>
      <c r="B2022" t="s">
        <v>342</v>
      </c>
      <c r="C2022">
        <v>44962</v>
      </c>
      <c r="D2022">
        <v>69179</v>
      </c>
      <c r="E2022">
        <v>20222023</v>
      </c>
      <c r="F2022" t="s">
        <v>372</v>
      </c>
      <c r="G2022" t="s">
        <v>246</v>
      </c>
      <c r="H2022">
        <v>23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 t="s">
        <v>40</v>
      </c>
      <c r="P2022" t="str">
        <f>UPPER(Table1[[#This Row],[Venue]])</f>
        <v>AWAY</v>
      </c>
    </row>
    <row r="2023" spans="1:16" hidden="1" x14ac:dyDescent="0.45">
      <c r="A2023">
        <v>40034579</v>
      </c>
      <c r="B2023" t="s">
        <v>342</v>
      </c>
      <c r="C2023">
        <v>44962</v>
      </c>
      <c r="D2023">
        <v>69179</v>
      </c>
      <c r="E2023">
        <v>20222023</v>
      </c>
      <c r="F2023" t="s">
        <v>372</v>
      </c>
      <c r="G2023" t="s">
        <v>247</v>
      </c>
      <c r="H2023">
        <v>27</v>
      </c>
      <c r="I2023">
        <v>1</v>
      </c>
      <c r="J2023">
        <v>0</v>
      </c>
      <c r="K2023">
        <v>1</v>
      </c>
      <c r="L2023">
        <v>1</v>
      </c>
      <c r="M2023">
        <v>0</v>
      </c>
      <c r="N2023">
        <v>0</v>
      </c>
      <c r="O2023" t="s">
        <v>40</v>
      </c>
      <c r="P2023" t="str">
        <f>UPPER(Table1[[#This Row],[Venue]])</f>
        <v>AWAY</v>
      </c>
    </row>
    <row r="2024" spans="1:16" hidden="1" x14ac:dyDescent="0.45">
      <c r="A2024">
        <v>40034579</v>
      </c>
      <c r="B2024" t="s">
        <v>342</v>
      </c>
      <c r="C2024">
        <v>44962</v>
      </c>
      <c r="D2024">
        <v>69179</v>
      </c>
      <c r="E2024">
        <v>20222023</v>
      </c>
      <c r="F2024" t="s">
        <v>372</v>
      </c>
      <c r="G2024" t="s">
        <v>248</v>
      </c>
      <c r="H2024">
        <v>31</v>
      </c>
      <c r="I2024">
        <v>2</v>
      </c>
      <c r="J2024">
        <v>0</v>
      </c>
      <c r="K2024">
        <v>1</v>
      </c>
      <c r="L2024">
        <v>2</v>
      </c>
      <c r="M2024">
        <v>0</v>
      </c>
      <c r="N2024">
        <v>0</v>
      </c>
      <c r="O2024" t="s">
        <v>40</v>
      </c>
      <c r="P2024" t="str">
        <f>UPPER(Table1[[#This Row],[Venue]])</f>
        <v>AWAY</v>
      </c>
    </row>
    <row r="2025" spans="1:16" hidden="1" x14ac:dyDescent="0.45">
      <c r="A2025">
        <v>40034579</v>
      </c>
      <c r="B2025" t="s">
        <v>342</v>
      </c>
      <c r="C2025">
        <v>44962</v>
      </c>
      <c r="D2025">
        <v>69179</v>
      </c>
      <c r="E2025">
        <v>20222023</v>
      </c>
      <c r="F2025" t="s">
        <v>372</v>
      </c>
      <c r="G2025" t="s">
        <v>249</v>
      </c>
      <c r="H2025">
        <v>41</v>
      </c>
      <c r="I2025">
        <v>1</v>
      </c>
      <c r="J2025">
        <v>1</v>
      </c>
      <c r="K2025">
        <v>1</v>
      </c>
      <c r="L2025">
        <v>0</v>
      </c>
      <c r="M2025">
        <v>0</v>
      </c>
      <c r="N2025">
        <v>0</v>
      </c>
      <c r="O2025" t="s">
        <v>40</v>
      </c>
      <c r="P2025" t="str">
        <f>UPPER(Table1[[#This Row],[Venue]])</f>
        <v>AWAY</v>
      </c>
    </row>
    <row r="2026" spans="1:16" hidden="1" x14ac:dyDescent="0.45">
      <c r="A2026">
        <v>40034579</v>
      </c>
      <c r="B2026" t="s">
        <v>342</v>
      </c>
      <c r="C2026">
        <v>44962</v>
      </c>
      <c r="D2026">
        <v>69179</v>
      </c>
      <c r="E2026">
        <v>20222023</v>
      </c>
      <c r="F2026" t="s">
        <v>372</v>
      </c>
      <c r="G2026" t="s">
        <v>250</v>
      </c>
      <c r="H2026">
        <v>42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 t="s">
        <v>40</v>
      </c>
      <c r="P2026" t="str">
        <f>UPPER(Table1[[#This Row],[Venue]])</f>
        <v>AWAY</v>
      </c>
    </row>
    <row r="2027" spans="1:16" hidden="1" x14ac:dyDescent="0.45">
      <c r="A2027">
        <v>40034579</v>
      </c>
      <c r="B2027" t="s">
        <v>342</v>
      </c>
      <c r="C2027">
        <v>44962</v>
      </c>
      <c r="D2027">
        <v>69179</v>
      </c>
      <c r="E2027">
        <v>20222023</v>
      </c>
      <c r="F2027" t="s">
        <v>372</v>
      </c>
      <c r="G2027" t="s">
        <v>252</v>
      </c>
      <c r="H2027">
        <v>63</v>
      </c>
      <c r="I2027">
        <v>8</v>
      </c>
      <c r="J2027">
        <v>6</v>
      </c>
      <c r="K2027">
        <v>1</v>
      </c>
      <c r="L2027">
        <v>2</v>
      </c>
      <c r="M2027">
        <v>0</v>
      </c>
      <c r="N2027">
        <v>0</v>
      </c>
      <c r="O2027" t="s">
        <v>40</v>
      </c>
      <c r="P2027" t="str">
        <f>UPPER(Table1[[#This Row],[Venue]])</f>
        <v>AWAY</v>
      </c>
    </row>
    <row r="2028" spans="1:16" hidden="1" x14ac:dyDescent="0.45">
      <c r="A2028">
        <v>40034579</v>
      </c>
      <c r="B2028" t="s">
        <v>342</v>
      </c>
      <c r="C2028">
        <v>44962</v>
      </c>
      <c r="D2028">
        <v>69179</v>
      </c>
      <c r="E2028">
        <v>20222023</v>
      </c>
      <c r="F2028" t="s">
        <v>372</v>
      </c>
      <c r="G2028" t="s">
        <v>253</v>
      </c>
      <c r="H2028">
        <v>69</v>
      </c>
      <c r="I2028">
        <v>3</v>
      </c>
      <c r="J2028">
        <v>1</v>
      </c>
      <c r="K2028">
        <v>1</v>
      </c>
      <c r="L2028">
        <v>2</v>
      </c>
      <c r="M2028">
        <v>0</v>
      </c>
      <c r="N2028">
        <v>0</v>
      </c>
      <c r="O2028" t="s">
        <v>40</v>
      </c>
      <c r="P2028" t="str">
        <f>UPPER(Table1[[#This Row],[Venue]])</f>
        <v>AWAY</v>
      </c>
    </row>
    <row r="2029" spans="1:16" hidden="1" x14ac:dyDescent="0.45">
      <c r="A2029">
        <v>40034579</v>
      </c>
      <c r="B2029" t="s">
        <v>342</v>
      </c>
      <c r="C2029">
        <v>44962</v>
      </c>
      <c r="D2029">
        <v>69179</v>
      </c>
      <c r="E2029">
        <v>20222023</v>
      </c>
      <c r="F2029" t="s">
        <v>372</v>
      </c>
      <c r="G2029" t="s">
        <v>254</v>
      </c>
      <c r="H2029">
        <v>77</v>
      </c>
      <c r="I2029">
        <v>1</v>
      </c>
      <c r="J2029">
        <v>1</v>
      </c>
      <c r="K2029">
        <v>1</v>
      </c>
      <c r="L2029">
        <v>0</v>
      </c>
      <c r="M2029">
        <v>0</v>
      </c>
      <c r="N2029">
        <v>0</v>
      </c>
      <c r="O2029" t="s">
        <v>40</v>
      </c>
      <c r="P2029" t="str">
        <f>UPPER(Table1[[#This Row],[Venue]])</f>
        <v>AWAY</v>
      </c>
    </row>
    <row r="2030" spans="1:16" hidden="1" x14ac:dyDescent="0.45">
      <c r="A2030">
        <v>40034579</v>
      </c>
      <c r="B2030" t="s">
        <v>342</v>
      </c>
      <c r="C2030">
        <v>44962</v>
      </c>
      <c r="D2030">
        <v>69179</v>
      </c>
      <c r="E2030">
        <v>20222023</v>
      </c>
      <c r="F2030" t="s">
        <v>372</v>
      </c>
      <c r="G2030" t="s">
        <v>255</v>
      </c>
      <c r="H2030">
        <v>88</v>
      </c>
      <c r="I2030">
        <v>1</v>
      </c>
      <c r="J2030">
        <v>0</v>
      </c>
      <c r="K2030">
        <v>1</v>
      </c>
      <c r="L2030">
        <v>1</v>
      </c>
      <c r="M2030">
        <v>0</v>
      </c>
      <c r="N2030">
        <v>0</v>
      </c>
      <c r="O2030" t="s">
        <v>40</v>
      </c>
      <c r="P2030" t="str">
        <f>UPPER(Table1[[#This Row],[Venue]])</f>
        <v>AWAY</v>
      </c>
    </row>
    <row r="2031" spans="1:16" hidden="1" x14ac:dyDescent="0.45">
      <c r="A2031">
        <v>40034579</v>
      </c>
      <c r="B2031" t="s">
        <v>342</v>
      </c>
      <c r="C2031">
        <v>44962</v>
      </c>
      <c r="D2031">
        <v>69179</v>
      </c>
      <c r="E2031">
        <v>20222023</v>
      </c>
      <c r="F2031" t="s">
        <v>372</v>
      </c>
      <c r="G2031" t="s">
        <v>256</v>
      </c>
      <c r="H2031">
        <v>97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 t="s">
        <v>40</v>
      </c>
      <c r="P2031" t="str">
        <f>UPPER(Table1[[#This Row],[Venue]])</f>
        <v>AWAY</v>
      </c>
    </row>
    <row r="2032" spans="1:16" hidden="1" x14ac:dyDescent="0.45">
      <c r="A2032">
        <v>40034861</v>
      </c>
      <c r="B2032" t="s">
        <v>373</v>
      </c>
      <c r="C2032">
        <v>44965</v>
      </c>
      <c r="D2032">
        <v>69461</v>
      </c>
      <c r="E2032">
        <v>20222023</v>
      </c>
      <c r="F2032" t="s">
        <v>372</v>
      </c>
      <c r="G2032" t="s">
        <v>169</v>
      </c>
      <c r="H2032">
        <v>1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 t="s">
        <v>19</v>
      </c>
      <c r="P2032" t="str">
        <f>UPPER(Table1[[#This Row],[Venue]])</f>
        <v>HOME</v>
      </c>
    </row>
    <row r="2033" spans="1:16" hidden="1" x14ac:dyDescent="0.45">
      <c r="A2033">
        <v>40034861</v>
      </c>
      <c r="B2033" t="s">
        <v>373</v>
      </c>
      <c r="C2033">
        <v>44965</v>
      </c>
      <c r="D2033">
        <v>69461</v>
      </c>
      <c r="E2033">
        <v>20222023</v>
      </c>
      <c r="F2033" t="s">
        <v>372</v>
      </c>
      <c r="G2033" t="s">
        <v>170</v>
      </c>
      <c r="H2033">
        <v>6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 t="s">
        <v>19</v>
      </c>
      <c r="P2033" t="str">
        <f>UPPER(Table1[[#This Row],[Venue]])</f>
        <v>HOME</v>
      </c>
    </row>
    <row r="2034" spans="1:16" hidden="1" x14ac:dyDescent="0.45">
      <c r="A2034">
        <v>40034861</v>
      </c>
      <c r="B2034" t="s">
        <v>373</v>
      </c>
      <c r="C2034">
        <v>44965</v>
      </c>
      <c r="D2034">
        <v>69461</v>
      </c>
      <c r="E2034">
        <v>20222023</v>
      </c>
      <c r="F2034" t="s">
        <v>372</v>
      </c>
      <c r="G2034" t="s">
        <v>171</v>
      </c>
      <c r="H2034">
        <v>8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2</v>
      </c>
      <c r="O2034" t="s">
        <v>19</v>
      </c>
      <c r="P2034" t="str">
        <f>UPPER(Table1[[#This Row],[Venue]])</f>
        <v>HOME</v>
      </c>
    </row>
    <row r="2035" spans="1:16" hidden="1" x14ac:dyDescent="0.45">
      <c r="A2035">
        <v>40034861</v>
      </c>
      <c r="B2035" t="s">
        <v>373</v>
      </c>
      <c r="C2035">
        <v>44965</v>
      </c>
      <c r="D2035">
        <v>69461</v>
      </c>
      <c r="E2035">
        <v>20222023</v>
      </c>
      <c r="F2035" t="s">
        <v>372</v>
      </c>
      <c r="G2035" t="s">
        <v>172</v>
      </c>
      <c r="H2035">
        <v>10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2</v>
      </c>
      <c r="O2035" t="s">
        <v>19</v>
      </c>
      <c r="P2035" t="str">
        <f>UPPER(Table1[[#This Row],[Venue]])</f>
        <v>HOME</v>
      </c>
    </row>
    <row r="2036" spans="1:16" hidden="1" x14ac:dyDescent="0.45">
      <c r="A2036">
        <v>40034861</v>
      </c>
      <c r="B2036" t="s">
        <v>373</v>
      </c>
      <c r="C2036">
        <v>44965</v>
      </c>
      <c r="D2036">
        <v>69461</v>
      </c>
      <c r="E2036">
        <v>20222023</v>
      </c>
      <c r="F2036" t="s">
        <v>372</v>
      </c>
      <c r="G2036" t="s">
        <v>175</v>
      </c>
      <c r="H2036">
        <v>15</v>
      </c>
      <c r="I2036">
        <v>2</v>
      </c>
      <c r="J2036">
        <v>0</v>
      </c>
      <c r="K2036">
        <v>1</v>
      </c>
      <c r="L2036">
        <v>2</v>
      </c>
      <c r="M2036">
        <v>0</v>
      </c>
      <c r="N2036">
        <v>0</v>
      </c>
      <c r="O2036" t="s">
        <v>19</v>
      </c>
      <c r="P2036" t="str">
        <f>UPPER(Table1[[#This Row],[Venue]])</f>
        <v>HOME</v>
      </c>
    </row>
    <row r="2037" spans="1:16" hidden="1" x14ac:dyDescent="0.45">
      <c r="A2037">
        <v>40034861</v>
      </c>
      <c r="B2037" t="s">
        <v>373</v>
      </c>
      <c r="C2037">
        <v>44965</v>
      </c>
      <c r="D2037">
        <v>69461</v>
      </c>
      <c r="E2037">
        <v>20222023</v>
      </c>
      <c r="F2037" t="s">
        <v>372</v>
      </c>
      <c r="G2037" t="s">
        <v>289</v>
      </c>
      <c r="H2037">
        <v>22</v>
      </c>
      <c r="I2037">
        <v>1</v>
      </c>
      <c r="J2037">
        <v>0</v>
      </c>
      <c r="K2037">
        <v>1</v>
      </c>
      <c r="L2037">
        <v>1</v>
      </c>
      <c r="M2037">
        <v>0</v>
      </c>
      <c r="N2037">
        <v>2</v>
      </c>
      <c r="O2037" t="s">
        <v>19</v>
      </c>
      <c r="P2037" t="str">
        <f>UPPER(Table1[[#This Row],[Venue]])</f>
        <v>HOME</v>
      </c>
    </row>
    <row r="2038" spans="1:16" hidden="1" x14ac:dyDescent="0.45">
      <c r="A2038">
        <v>40034861</v>
      </c>
      <c r="B2038" t="s">
        <v>373</v>
      </c>
      <c r="C2038">
        <v>44965</v>
      </c>
      <c r="D2038">
        <v>69461</v>
      </c>
      <c r="E2038">
        <v>20222023</v>
      </c>
      <c r="F2038" t="s">
        <v>372</v>
      </c>
      <c r="G2038" t="s">
        <v>374</v>
      </c>
      <c r="H2038">
        <v>24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 t="s">
        <v>19</v>
      </c>
      <c r="P2038" t="str">
        <f>UPPER(Table1[[#This Row],[Venue]])</f>
        <v>HOME</v>
      </c>
    </row>
    <row r="2039" spans="1:16" hidden="1" x14ac:dyDescent="0.45">
      <c r="A2039">
        <v>40034861</v>
      </c>
      <c r="B2039" t="s">
        <v>373</v>
      </c>
      <c r="C2039">
        <v>44965</v>
      </c>
      <c r="D2039">
        <v>69461</v>
      </c>
      <c r="E2039">
        <v>20222023</v>
      </c>
      <c r="F2039" t="s">
        <v>372</v>
      </c>
      <c r="G2039" t="s">
        <v>178</v>
      </c>
      <c r="H2039">
        <v>31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 t="s">
        <v>19</v>
      </c>
      <c r="P2039" t="str">
        <f>UPPER(Table1[[#This Row],[Venue]])</f>
        <v>HOME</v>
      </c>
    </row>
    <row r="2040" spans="1:16" hidden="1" x14ac:dyDescent="0.45">
      <c r="A2040">
        <v>40034861</v>
      </c>
      <c r="B2040" t="s">
        <v>373</v>
      </c>
      <c r="C2040">
        <v>44965</v>
      </c>
      <c r="D2040">
        <v>69461</v>
      </c>
      <c r="E2040">
        <v>20222023</v>
      </c>
      <c r="F2040" t="s">
        <v>372</v>
      </c>
      <c r="G2040" t="s">
        <v>180</v>
      </c>
      <c r="H2040">
        <v>73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2</v>
      </c>
      <c r="O2040" t="s">
        <v>19</v>
      </c>
      <c r="P2040" t="str">
        <f>UPPER(Table1[[#This Row],[Venue]])</f>
        <v>HOME</v>
      </c>
    </row>
    <row r="2041" spans="1:16" hidden="1" x14ac:dyDescent="0.45">
      <c r="A2041">
        <v>40034861</v>
      </c>
      <c r="B2041" t="s">
        <v>373</v>
      </c>
      <c r="C2041">
        <v>44965</v>
      </c>
      <c r="D2041">
        <v>69461</v>
      </c>
      <c r="E2041">
        <v>20222023</v>
      </c>
      <c r="F2041" t="s">
        <v>372</v>
      </c>
      <c r="G2041" t="s">
        <v>375</v>
      </c>
      <c r="H2041">
        <v>88</v>
      </c>
      <c r="I2041">
        <v>1</v>
      </c>
      <c r="J2041">
        <v>0</v>
      </c>
      <c r="K2041">
        <v>1</v>
      </c>
      <c r="L2041">
        <v>1</v>
      </c>
      <c r="M2041">
        <v>1</v>
      </c>
      <c r="N2041">
        <v>0</v>
      </c>
      <c r="O2041" t="s">
        <v>19</v>
      </c>
      <c r="P2041" t="str">
        <f>UPPER(Table1[[#This Row],[Venue]])</f>
        <v>HOME</v>
      </c>
    </row>
    <row r="2042" spans="1:16" hidden="1" x14ac:dyDescent="0.45">
      <c r="A2042">
        <v>40034861</v>
      </c>
      <c r="B2042" t="s">
        <v>373</v>
      </c>
      <c r="C2042">
        <v>44965</v>
      </c>
      <c r="D2042">
        <v>69461</v>
      </c>
      <c r="E2042">
        <v>20222023</v>
      </c>
      <c r="F2042" t="s">
        <v>372</v>
      </c>
      <c r="G2042" t="s">
        <v>182</v>
      </c>
      <c r="H2042">
        <v>94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 t="s">
        <v>19</v>
      </c>
      <c r="P2042" t="str">
        <f>UPPER(Table1[[#This Row],[Venue]])</f>
        <v>HOME</v>
      </c>
    </row>
    <row r="2043" spans="1:16" hidden="1" x14ac:dyDescent="0.45">
      <c r="A2043">
        <v>40034861</v>
      </c>
      <c r="B2043" t="s">
        <v>373</v>
      </c>
      <c r="C2043">
        <v>44965</v>
      </c>
      <c r="D2043">
        <v>69461</v>
      </c>
      <c r="E2043">
        <v>20222023</v>
      </c>
      <c r="F2043" t="s">
        <v>372</v>
      </c>
      <c r="G2043" t="s">
        <v>354</v>
      </c>
      <c r="H2043">
        <v>96</v>
      </c>
      <c r="I2043">
        <v>4</v>
      </c>
      <c r="J2043">
        <v>3</v>
      </c>
      <c r="K2043">
        <v>1</v>
      </c>
      <c r="L2043">
        <v>1</v>
      </c>
      <c r="M2043">
        <v>1</v>
      </c>
      <c r="N2043">
        <v>0</v>
      </c>
      <c r="O2043" t="s">
        <v>19</v>
      </c>
      <c r="P2043" t="str">
        <f>UPPER(Table1[[#This Row],[Venue]])</f>
        <v>HOME</v>
      </c>
    </row>
    <row r="2044" spans="1:16" hidden="1" x14ac:dyDescent="0.45">
      <c r="A2044">
        <v>40034861</v>
      </c>
      <c r="B2044" t="s">
        <v>373</v>
      </c>
      <c r="C2044">
        <v>44965</v>
      </c>
      <c r="D2044">
        <v>69461</v>
      </c>
      <c r="E2044">
        <v>20222023</v>
      </c>
      <c r="F2044" t="s">
        <v>372</v>
      </c>
      <c r="G2044" t="s">
        <v>183</v>
      </c>
      <c r="H2044">
        <v>97</v>
      </c>
      <c r="I2044">
        <v>2</v>
      </c>
      <c r="J2044">
        <v>1</v>
      </c>
      <c r="K2044">
        <v>1</v>
      </c>
      <c r="L2044">
        <v>1</v>
      </c>
      <c r="M2044">
        <v>0</v>
      </c>
      <c r="N2044">
        <v>0</v>
      </c>
      <c r="O2044" t="s">
        <v>19</v>
      </c>
      <c r="P2044" t="str">
        <f>UPPER(Table1[[#This Row],[Venue]])</f>
        <v>HOME</v>
      </c>
    </row>
    <row r="2045" spans="1:16" hidden="1" x14ac:dyDescent="0.45">
      <c r="A2045">
        <v>40034861</v>
      </c>
      <c r="B2045" t="s">
        <v>373</v>
      </c>
      <c r="C2045">
        <v>44965</v>
      </c>
      <c r="D2045">
        <v>69461</v>
      </c>
      <c r="E2045">
        <v>20222023</v>
      </c>
      <c r="F2045" t="s">
        <v>372</v>
      </c>
      <c r="G2045" t="s">
        <v>376</v>
      </c>
      <c r="H2045">
        <v>2</v>
      </c>
      <c r="I2045">
        <v>3</v>
      </c>
      <c r="J2045">
        <v>3</v>
      </c>
      <c r="K2045">
        <v>1</v>
      </c>
      <c r="L2045">
        <v>0</v>
      </c>
      <c r="M2045">
        <v>0</v>
      </c>
      <c r="N2045">
        <v>0</v>
      </c>
      <c r="O2045" t="s">
        <v>40</v>
      </c>
      <c r="P2045" t="str">
        <f>UPPER(Table1[[#This Row],[Venue]])</f>
        <v>AWAY</v>
      </c>
    </row>
    <row r="2046" spans="1:16" hidden="1" x14ac:dyDescent="0.45">
      <c r="A2046">
        <v>40034861</v>
      </c>
      <c r="B2046" t="s">
        <v>373</v>
      </c>
      <c r="C2046">
        <v>44965</v>
      </c>
      <c r="D2046">
        <v>69461</v>
      </c>
      <c r="E2046">
        <v>20222023</v>
      </c>
      <c r="F2046" t="s">
        <v>372</v>
      </c>
      <c r="G2046" t="s">
        <v>377</v>
      </c>
      <c r="H2046">
        <v>6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 t="s">
        <v>40</v>
      </c>
      <c r="P2046" t="str">
        <f>UPPER(Table1[[#This Row],[Venue]])</f>
        <v>AWAY</v>
      </c>
    </row>
    <row r="2047" spans="1:16" hidden="1" x14ac:dyDescent="0.45">
      <c r="A2047">
        <v>40034861</v>
      </c>
      <c r="B2047" t="s">
        <v>373</v>
      </c>
      <c r="C2047">
        <v>44965</v>
      </c>
      <c r="D2047">
        <v>69461</v>
      </c>
      <c r="E2047">
        <v>20222023</v>
      </c>
      <c r="F2047" t="s">
        <v>372</v>
      </c>
      <c r="G2047" t="s">
        <v>378</v>
      </c>
      <c r="H2047">
        <v>8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 t="s">
        <v>40</v>
      </c>
      <c r="P2047" t="str">
        <f>UPPER(Table1[[#This Row],[Venue]])</f>
        <v>AWAY</v>
      </c>
    </row>
    <row r="2048" spans="1:16" hidden="1" x14ac:dyDescent="0.45">
      <c r="A2048">
        <v>40034861</v>
      </c>
      <c r="B2048" t="s">
        <v>373</v>
      </c>
      <c r="C2048">
        <v>44965</v>
      </c>
      <c r="D2048">
        <v>69461</v>
      </c>
      <c r="E2048">
        <v>20222023</v>
      </c>
      <c r="F2048" t="s">
        <v>372</v>
      </c>
      <c r="G2048" t="s">
        <v>379</v>
      </c>
      <c r="H2048">
        <v>11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  <c r="O2048" t="s">
        <v>40</v>
      </c>
      <c r="P2048" t="str">
        <f>UPPER(Table1[[#This Row],[Venue]])</f>
        <v>AWAY</v>
      </c>
    </row>
    <row r="2049" spans="1:16" hidden="1" x14ac:dyDescent="0.45">
      <c r="A2049">
        <v>40034861</v>
      </c>
      <c r="B2049" t="s">
        <v>373</v>
      </c>
      <c r="C2049">
        <v>44965</v>
      </c>
      <c r="D2049">
        <v>69461</v>
      </c>
      <c r="E2049">
        <v>20222023</v>
      </c>
      <c r="F2049" t="s">
        <v>372</v>
      </c>
      <c r="G2049" t="s">
        <v>380</v>
      </c>
      <c r="H2049">
        <v>13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2</v>
      </c>
      <c r="O2049" t="s">
        <v>40</v>
      </c>
      <c r="P2049" t="str">
        <f>UPPER(Table1[[#This Row],[Venue]])</f>
        <v>AWAY</v>
      </c>
    </row>
    <row r="2050" spans="1:16" hidden="1" x14ac:dyDescent="0.45">
      <c r="A2050">
        <v>40034861</v>
      </c>
      <c r="B2050" t="s">
        <v>373</v>
      </c>
      <c r="C2050">
        <v>44965</v>
      </c>
      <c r="D2050">
        <v>69461</v>
      </c>
      <c r="E2050">
        <v>20222023</v>
      </c>
      <c r="F2050" t="s">
        <v>372</v>
      </c>
      <c r="G2050" t="s">
        <v>381</v>
      </c>
      <c r="H2050">
        <v>19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 t="s">
        <v>40</v>
      </c>
      <c r="P2050" t="str">
        <f>UPPER(Table1[[#This Row],[Venue]])</f>
        <v>AWAY</v>
      </c>
    </row>
    <row r="2051" spans="1:16" hidden="1" x14ac:dyDescent="0.45">
      <c r="A2051">
        <v>40034861</v>
      </c>
      <c r="B2051" t="s">
        <v>373</v>
      </c>
      <c r="C2051">
        <v>44965</v>
      </c>
      <c r="D2051">
        <v>69461</v>
      </c>
      <c r="E2051">
        <v>20222023</v>
      </c>
      <c r="F2051" t="s">
        <v>372</v>
      </c>
      <c r="G2051" t="s">
        <v>382</v>
      </c>
      <c r="H2051">
        <v>21</v>
      </c>
      <c r="I2051">
        <v>2</v>
      </c>
      <c r="J2051">
        <v>1</v>
      </c>
      <c r="K2051">
        <v>1</v>
      </c>
      <c r="L2051">
        <v>1</v>
      </c>
      <c r="M2051">
        <v>0</v>
      </c>
      <c r="N2051">
        <v>0</v>
      </c>
      <c r="O2051" t="s">
        <v>40</v>
      </c>
      <c r="P2051" t="str">
        <f>UPPER(Table1[[#This Row],[Venue]])</f>
        <v>AWAY</v>
      </c>
    </row>
    <row r="2052" spans="1:16" hidden="1" x14ac:dyDescent="0.45">
      <c r="A2052">
        <v>40034861</v>
      </c>
      <c r="B2052" t="s">
        <v>373</v>
      </c>
      <c r="C2052">
        <v>44965</v>
      </c>
      <c r="D2052">
        <v>69461</v>
      </c>
      <c r="E2052">
        <v>20222023</v>
      </c>
      <c r="F2052" t="s">
        <v>372</v>
      </c>
      <c r="G2052" t="s">
        <v>383</v>
      </c>
      <c r="H2052">
        <v>26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 t="s">
        <v>40</v>
      </c>
      <c r="P2052" t="str">
        <f>UPPER(Table1[[#This Row],[Venue]])</f>
        <v>AWAY</v>
      </c>
    </row>
    <row r="2053" spans="1:16" hidden="1" x14ac:dyDescent="0.45">
      <c r="A2053">
        <v>40034861</v>
      </c>
      <c r="B2053" t="s">
        <v>373</v>
      </c>
      <c r="C2053">
        <v>44965</v>
      </c>
      <c r="D2053">
        <v>69461</v>
      </c>
      <c r="E2053">
        <v>20222023</v>
      </c>
      <c r="F2053" t="s">
        <v>372</v>
      </c>
      <c r="G2053" t="s">
        <v>248</v>
      </c>
      <c r="H2053">
        <v>29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 t="s">
        <v>40</v>
      </c>
      <c r="P2053" t="str">
        <f>UPPER(Table1[[#This Row],[Venue]])</f>
        <v>AWAY</v>
      </c>
    </row>
    <row r="2054" spans="1:16" hidden="1" x14ac:dyDescent="0.45">
      <c r="A2054">
        <v>40034861</v>
      </c>
      <c r="B2054" t="s">
        <v>373</v>
      </c>
      <c r="C2054">
        <v>44965</v>
      </c>
      <c r="D2054">
        <v>69461</v>
      </c>
      <c r="E2054">
        <v>20222023</v>
      </c>
      <c r="F2054" t="s">
        <v>372</v>
      </c>
      <c r="G2054" t="s">
        <v>384</v>
      </c>
      <c r="H2054">
        <v>33</v>
      </c>
      <c r="I2054">
        <v>1</v>
      </c>
      <c r="J2054">
        <v>0</v>
      </c>
      <c r="K2054">
        <v>1</v>
      </c>
      <c r="L2054">
        <v>1</v>
      </c>
      <c r="M2054">
        <v>0</v>
      </c>
      <c r="N2054">
        <v>0</v>
      </c>
      <c r="O2054" t="s">
        <v>40</v>
      </c>
      <c r="P2054" t="str">
        <f>UPPER(Table1[[#This Row],[Venue]])</f>
        <v>AWAY</v>
      </c>
    </row>
    <row r="2055" spans="1:16" hidden="1" x14ac:dyDescent="0.45">
      <c r="A2055">
        <v>40034861</v>
      </c>
      <c r="B2055" t="s">
        <v>373</v>
      </c>
      <c r="C2055">
        <v>44965</v>
      </c>
      <c r="D2055">
        <v>69461</v>
      </c>
      <c r="E2055">
        <v>20222023</v>
      </c>
      <c r="F2055" t="s">
        <v>372</v>
      </c>
      <c r="G2055" t="s">
        <v>385</v>
      </c>
      <c r="H2055">
        <v>36</v>
      </c>
      <c r="I2055">
        <v>1</v>
      </c>
      <c r="J2055">
        <v>1</v>
      </c>
      <c r="K2055">
        <v>1</v>
      </c>
      <c r="L2055">
        <v>0</v>
      </c>
      <c r="M2055">
        <v>0</v>
      </c>
      <c r="N2055">
        <v>0</v>
      </c>
      <c r="O2055" t="s">
        <v>40</v>
      </c>
      <c r="P2055" t="str">
        <f>UPPER(Table1[[#This Row],[Venue]])</f>
        <v>AWAY</v>
      </c>
    </row>
    <row r="2056" spans="1:16" hidden="1" x14ac:dyDescent="0.45">
      <c r="A2056">
        <v>40034861</v>
      </c>
      <c r="B2056" t="s">
        <v>373</v>
      </c>
      <c r="C2056">
        <v>44965</v>
      </c>
      <c r="D2056">
        <v>69461</v>
      </c>
      <c r="E2056">
        <v>20222023</v>
      </c>
      <c r="F2056" t="s">
        <v>372</v>
      </c>
      <c r="G2056" t="s">
        <v>386</v>
      </c>
      <c r="H2056">
        <v>40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 t="s">
        <v>40</v>
      </c>
      <c r="P2056" t="str">
        <f>UPPER(Table1[[#This Row],[Venue]])</f>
        <v>AWAY</v>
      </c>
    </row>
    <row r="2057" spans="1:16" hidden="1" x14ac:dyDescent="0.45">
      <c r="A2057">
        <v>40034861</v>
      </c>
      <c r="B2057" t="s">
        <v>373</v>
      </c>
      <c r="C2057">
        <v>44965</v>
      </c>
      <c r="D2057">
        <v>69461</v>
      </c>
      <c r="E2057">
        <v>20222023</v>
      </c>
      <c r="F2057" t="s">
        <v>372</v>
      </c>
      <c r="G2057" t="s">
        <v>387</v>
      </c>
      <c r="H2057">
        <v>77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 t="s">
        <v>40</v>
      </c>
      <c r="P2057" t="str">
        <f>UPPER(Table1[[#This Row],[Venue]])</f>
        <v>AWAY</v>
      </c>
    </row>
    <row r="2058" spans="1:16" hidden="1" x14ac:dyDescent="0.45">
      <c r="A2058">
        <v>40034861</v>
      </c>
      <c r="B2058" t="s">
        <v>373</v>
      </c>
      <c r="C2058">
        <v>44965</v>
      </c>
      <c r="D2058">
        <v>69461</v>
      </c>
      <c r="E2058">
        <v>20222023</v>
      </c>
      <c r="F2058" t="s">
        <v>372</v>
      </c>
      <c r="G2058" t="s">
        <v>388</v>
      </c>
      <c r="H2058">
        <v>79</v>
      </c>
      <c r="I2058">
        <v>1</v>
      </c>
      <c r="J2058">
        <v>0</v>
      </c>
      <c r="K2058">
        <v>1</v>
      </c>
      <c r="L2058">
        <v>1</v>
      </c>
      <c r="M2058">
        <v>0</v>
      </c>
      <c r="N2058">
        <v>2</v>
      </c>
      <c r="O2058" t="s">
        <v>40</v>
      </c>
      <c r="P2058" t="str">
        <f>UPPER(Table1[[#This Row],[Venue]])</f>
        <v>AWAY</v>
      </c>
    </row>
    <row r="2059" spans="1:16" hidden="1" x14ac:dyDescent="0.45">
      <c r="A2059">
        <v>40034861</v>
      </c>
      <c r="B2059" t="s">
        <v>373</v>
      </c>
      <c r="C2059">
        <v>44965</v>
      </c>
      <c r="D2059">
        <v>69461</v>
      </c>
      <c r="E2059">
        <v>20222023</v>
      </c>
      <c r="F2059" t="s">
        <v>372</v>
      </c>
      <c r="G2059" t="s">
        <v>389</v>
      </c>
      <c r="H2059">
        <v>93</v>
      </c>
      <c r="I2059">
        <v>2</v>
      </c>
      <c r="J2059">
        <v>0</v>
      </c>
      <c r="K2059">
        <v>1</v>
      </c>
      <c r="L2059">
        <v>2</v>
      </c>
      <c r="M2059">
        <v>0</v>
      </c>
      <c r="N2059">
        <v>0</v>
      </c>
      <c r="O2059" t="s">
        <v>40</v>
      </c>
      <c r="P2059" t="str">
        <f>UPPER(Table1[[#This Row],[Venue]])</f>
        <v>AWAY</v>
      </c>
    </row>
    <row r="2060" spans="1:16" hidden="1" x14ac:dyDescent="0.45">
      <c r="A2060">
        <v>40034861</v>
      </c>
      <c r="B2060" t="s">
        <v>373</v>
      </c>
      <c r="C2060">
        <v>44965</v>
      </c>
      <c r="D2060">
        <v>69461</v>
      </c>
      <c r="E2060">
        <v>20222023</v>
      </c>
      <c r="F2060" t="s">
        <v>372</v>
      </c>
      <c r="G2060" t="s">
        <v>390</v>
      </c>
      <c r="H2060">
        <v>94</v>
      </c>
      <c r="I2060">
        <v>1</v>
      </c>
      <c r="J2060">
        <v>0</v>
      </c>
      <c r="K2060">
        <v>1</v>
      </c>
      <c r="L2060">
        <v>1</v>
      </c>
      <c r="M2060">
        <v>0</v>
      </c>
      <c r="N2060">
        <v>0</v>
      </c>
      <c r="O2060" t="s">
        <v>40</v>
      </c>
      <c r="P2060" t="str">
        <f>UPPER(Table1[[#This Row],[Venue]])</f>
        <v>AWAY</v>
      </c>
    </row>
    <row r="2061" spans="1:16" hidden="1" x14ac:dyDescent="0.45">
      <c r="A2061">
        <v>40034862</v>
      </c>
      <c r="B2061" t="s">
        <v>391</v>
      </c>
      <c r="C2061">
        <v>44969</v>
      </c>
      <c r="D2061">
        <v>69462</v>
      </c>
      <c r="E2061">
        <v>20222023</v>
      </c>
      <c r="F2061" t="s">
        <v>372</v>
      </c>
      <c r="G2061" t="s">
        <v>376</v>
      </c>
      <c r="H2061">
        <v>2</v>
      </c>
      <c r="I2061">
        <v>2</v>
      </c>
      <c r="J2061">
        <v>0</v>
      </c>
      <c r="K2061">
        <v>1</v>
      </c>
      <c r="L2061">
        <v>2</v>
      </c>
      <c r="M2061">
        <v>0</v>
      </c>
      <c r="N2061">
        <v>0</v>
      </c>
      <c r="O2061" t="s">
        <v>19</v>
      </c>
      <c r="P2061" t="str">
        <f>UPPER(Table1[[#This Row],[Venue]])</f>
        <v>HOME</v>
      </c>
    </row>
    <row r="2062" spans="1:16" hidden="1" x14ac:dyDescent="0.45">
      <c r="A2062">
        <v>40034862</v>
      </c>
      <c r="B2062" t="s">
        <v>391</v>
      </c>
      <c r="C2062">
        <v>44969</v>
      </c>
      <c r="D2062">
        <v>69462</v>
      </c>
      <c r="E2062">
        <v>20222023</v>
      </c>
      <c r="F2062" t="s">
        <v>372</v>
      </c>
      <c r="G2062" t="s">
        <v>379</v>
      </c>
      <c r="H2062">
        <v>11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 t="s">
        <v>19</v>
      </c>
      <c r="P2062" t="str">
        <f>UPPER(Table1[[#This Row],[Venue]])</f>
        <v>HOME</v>
      </c>
    </row>
    <row r="2063" spans="1:16" hidden="1" x14ac:dyDescent="0.45">
      <c r="A2063">
        <v>40034862</v>
      </c>
      <c r="B2063" t="s">
        <v>391</v>
      </c>
      <c r="C2063">
        <v>44969</v>
      </c>
      <c r="D2063">
        <v>69462</v>
      </c>
      <c r="E2063">
        <v>20222023</v>
      </c>
      <c r="F2063" t="s">
        <v>372</v>
      </c>
      <c r="G2063" t="s">
        <v>392</v>
      </c>
      <c r="H2063">
        <v>12</v>
      </c>
      <c r="I2063">
        <v>1</v>
      </c>
      <c r="J2063">
        <v>0</v>
      </c>
      <c r="K2063">
        <v>1</v>
      </c>
      <c r="L2063">
        <v>1</v>
      </c>
      <c r="M2063">
        <v>0</v>
      </c>
      <c r="N2063">
        <v>0</v>
      </c>
      <c r="O2063" t="s">
        <v>19</v>
      </c>
      <c r="P2063" t="str">
        <f>UPPER(Table1[[#This Row],[Venue]])</f>
        <v>HOME</v>
      </c>
    </row>
    <row r="2064" spans="1:16" hidden="1" x14ac:dyDescent="0.45">
      <c r="A2064">
        <v>40034862</v>
      </c>
      <c r="B2064" t="s">
        <v>391</v>
      </c>
      <c r="C2064">
        <v>44969</v>
      </c>
      <c r="D2064">
        <v>69462</v>
      </c>
      <c r="E2064">
        <v>20222023</v>
      </c>
      <c r="F2064" t="s">
        <v>372</v>
      </c>
      <c r="G2064" t="s">
        <v>380</v>
      </c>
      <c r="H2064">
        <v>13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 t="s">
        <v>19</v>
      </c>
      <c r="P2064" t="str">
        <f>UPPER(Table1[[#This Row],[Venue]])</f>
        <v>HOME</v>
      </c>
    </row>
    <row r="2065" spans="1:16" hidden="1" x14ac:dyDescent="0.45">
      <c r="A2065">
        <v>40034862</v>
      </c>
      <c r="B2065" t="s">
        <v>391</v>
      </c>
      <c r="C2065">
        <v>44969</v>
      </c>
      <c r="D2065">
        <v>69462</v>
      </c>
      <c r="E2065">
        <v>20222023</v>
      </c>
      <c r="F2065" t="s">
        <v>372</v>
      </c>
      <c r="G2065" t="s">
        <v>393</v>
      </c>
      <c r="H2065">
        <v>18</v>
      </c>
      <c r="I2065">
        <v>1</v>
      </c>
      <c r="J2065">
        <v>1</v>
      </c>
      <c r="K2065">
        <v>1</v>
      </c>
      <c r="L2065">
        <v>0</v>
      </c>
      <c r="M2065">
        <v>0</v>
      </c>
      <c r="N2065">
        <v>0</v>
      </c>
      <c r="O2065" t="s">
        <v>19</v>
      </c>
      <c r="P2065" t="str">
        <f>UPPER(Table1[[#This Row],[Venue]])</f>
        <v>HOME</v>
      </c>
    </row>
    <row r="2066" spans="1:16" hidden="1" x14ac:dyDescent="0.45">
      <c r="A2066">
        <v>40034862</v>
      </c>
      <c r="B2066" t="s">
        <v>391</v>
      </c>
      <c r="C2066">
        <v>44969</v>
      </c>
      <c r="D2066">
        <v>69462</v>
      </c>
      <c r="E2066">
        <v>20222023</v>
      </c>
      <c r="F2066" t="s">
        <v>372</v>
      </c>
      <c r="G2066" t="s">
        <v>381</v>
      </c>
      <c r="H2066">
        <v>19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 t="s">
        <v>19</v>
      </c>
      <c r="P2066" t="str">
        <f>UPPER(Table1[[#This Row],[Venue]])</f>
        <v>HOME</v>
      </c>
    </row>
    <row r="2067" spans="1:16" hidden="1" x14ac:dyDescent="0.45">
      <c r="A2067">
        <v>40034862</v>
      </c>
      <c r="B2067" t="s">
        <v>391</v>
      </c>
      <c r="C2067">
        <v>44969</v>
      </c>
      <c r="D2067">
        <v>69462</v>
      </c>
      <c r="E2067">
        <v>20222023</v>
      </c>
      <c r="F2067" t="s">
        <v>372</v>
      </c>
      <c r="G2067" t="s">
        <v>382</v>
      </c>
      <c r="H2067">
        <v>21</v>
      </c>
      <c r="I2067">
        <v>1</v>
      </c>
      <c r="J2067">
        <v>1</v>
      </c>
      <c r="K2067">
        <v>1</v>
      </c>
      <c r="L2067">
        <v>0</v>
      </c>
      <c r="M2067">
        <v>0</v>
      </c>
      <c r="N2067">
        <v>0</v>
      </c>
      <c r="O2067" t="s">
        <v>19</v>
      </c>
      <c r="P2067" t="str">
        <f>UPPER(Table1[[#This Row],[Venue]])</f>
        <v>HOME</v>
      </c>
    </row>
    <row r="2068" spans="1:16" hidden="1" x14ac:dyDescent="0.45">
      <c r="A2068">
        <v>40034862</v>
      </c>
      <c r="B2068" t="s">
        <v>391</v>
      </c>
      <c r="C2068">
        <v>44969</v>
      </c>
      <c r="D2068">
        <v>69462</v>
      </c>
      <c r="E2068">
        <v>20222023</v>
      </c>
      <c r="F2068" t="s">
        <v>372</v>
      </c>
      <c r="G2068" t="s">
        <v>383</v>
      </c>
      <c r="H2068">
        <v>26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 t="s">
        <v>19</v>
      </c>
      <c r="P2068" t="str">
        <f>UPPER(Table1[[#This Row],[Venue]])</f>
        <v>HOME</v>
      </c>
    </row>
    <row r="2069" spans="1:16" hidden="1" x14ac:dyDescent="0.45">
      <c r="A2069">
        <v>40034862</v>
      </c>
      <c r="B2069" t="s">
        <v>391</v>
      </c>
      <c r="C2069">
        <v>44969</v>
      </c>
      <c r="D2069">
        <v>69462</v>
      </c>
      <c r="E2069">
        <v>20222023</v>
      </c>
      <c r="F2069" t="s">
        <v>372</v>
      </c>
      <c r="G2069" t="s">
        <v>248</v>
      </c>
      <c r="H2069">
        <v>29</v>
      </c>
      <c r="I2069">
        <v>0</v>
      </c>
      <c r="J2069">
        <v>0</v>
      </c>
      <c r="K2069">
        <v>1</v>
      </c>
      <c r="L2069">
        <v>0</v>
      </c>
      <c r="M2069">
        <v>0</v>
      </c>
      <c r="N2069">
        <v>0</v>
      </c>
      <c r="O2069" t="s">
        <v>19</v>
      </c>
      <c r="P2069" t="str">
        <f>UPPER(Table1[[#This Row],[Venue]])</f>
        <v>HOME</v>
      </c>
    </row>
    <row r="2070" spans="1:16" hidden="1" x14ac:dyDescent="0.45">
      <c r="A2070">
        <v>40034862</v>
      </c>
      <c r="B2070" t="s">
        <v>391</v>
      </c>
      <c r="C2070">
        <v>44969</v>
      </c>
      <c r="D2070">
        <v>69462</v>
      </c>
      <c r="E2070">
        <v>20222023</v>
      </c>
      <c r="F2070" t="s">
        <v>372</v>
      </c>
      <c r="G2070" t="s">
        <v>384</v>
      </c>
      <c r="H2070">
        <v>33</v>
      </c>
      <c r="I2070">
        <v>2</v>
      </c>
      <c r="J2070">
        <v>1</v>
      </c>
      <c r="K2070">
        <v>1</v>
      </c>
      <c r="L2070">
        <v>1</v>
      </c>
      <c r="M2070">
        <v>0</v>
      </c>
      <c r="N2070">
        <v>0</v>
      </c>
      <c r="O2070" t="s">
        <v>19</v>
      </c>
      <c r="P2070" t="str">
        <f>UPPER(Table1[[#This Row],[Venue]])</f>
        <v>HOME</v>
      </c>
    </row>
    <row r="2071" spans="1:16" hidden="1" x14ac:dyDescent="0.45">
      <c r="A2071">
        <v>40034862</v>
      </c>
      <c r="B2071" t="s">
        <v>391</v>
      </c>
      <c r="C2071">
        <v>44969</v>
      </c>
      <c r="D2071">
        <v>69462</v>
      </c>
      <c r="E2071">
        <v>20222023</v>
      </c>
      <c r="F2071" t="s">
        <v>372</v>
      </c>
      <c r="G2071" t="s">
        <v>385</v>
      </c>
      <c r="H2071">
        <v>36</v>
      </c>
      <c r="I2071">
        <v>1</v>
      </c>
      <c r="J2071">
        <v>1</v>
      </c>
      <c r="K2071">
        <v>1</v>
      </c>
      <c r="L2071">
        <v>0</v>
      </c>
      <c r="M2071">
        <v>0</v>
      </c>
      <c r="N2071">
        <v>0</v>
      </c>
      <c r="O2071" t="s">
        <v>19</v>
      </c>
      <c r="P2071" t="str">
        <f>UPPER(Table1[[#This Row],[Venue]])</f>
        <v>HOME</v>
      </c>
    </row>
    <row r="2072" spans="1:16" hidden="1" x14ac:dyDescent="0.45">
      <c r="A2072">
        <v>40034862</v>
      </c>
      <c r="B2072" t="s">
        <v>391</v>
      </c>
      <c r="C2072">
        <v>44969</v>
      </c>
      <c r="D2072">
        <v>69462</v>
      </c>
      <c r="E2072">
        <v>20222023</v>
      </c>
      <c r="F2072" t="s">
        <v>372</v>
      </c>
      <c r="G2072" t="s">
        <v>386</v>
      </c>
      <c r="H2072">
        <v>40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 t="s">
        <v>19</v>
      </c>
      <c r="P2072" t="str">
        <f>UPPER(Table1[[#This Row],[Venue]])</f>
        <v>HOME</v>
      </c>
    </row>
    <row r="2073" spans="1:16" hidden="1" x14ac:dyDescent="0.45">
      <c r="A2073">
        <v>40034862</v>
      </c>
      <c r="B2073" t="s">
        <v>391</v>
      </c>
      <c r="C2073">
        <v>44969</v>
      </c>
      <c r="D2073">
        <v>69462</v>
      </c>
      <c r="E2073">
        <v>20222023</v>
      </c>
      <c r="F2073" t="s">
        <v>372</v>
      </c>
      <c r="G2073" t="s">
        <v>387</v>
      </c>
      <c r="H2073">
        <v>77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 t="s">
        <v>19</v>
      </c>
      <c r="P2073" t="str">
        <f>UPPER(Table1[[#This Row],[Venue]])</f>
        <v>HOME</v>
      </c>
    </row>
    <row r="2074" spans="1:16" hidden="1" x14ac:dyDescent="0.45">
      <c r="A2074">
        <v>40034862</v>
      </c>
      <c r="B2074" t="s">
        <v>391</v>
      </c>
      <c r="C2074">
        <v>44969</v>
      </c>
      <c r="D2074">
        <v>69462</v>
      </c>
      <c r="E2074">
        <v>20222023</v>
      </c>
      <c r="F2074" t="s">
        <v>372</v>
      </c>
      <c r="G2074" t="s">
        <v>388</v>
      </c>
      <c r="H2074">
        <v>79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 t="s">
        <v>19</v>
      </c>
      <c r="P2074" t="str">
        <f>UPPER(Table1[[#This Row],[Venue]])</f>
        <v>HOME</v>
      </c>
    </row>
    <row r="2075" spans="1:16" hidden="1" x14ac:dyDescent="0.45">
      <c r="A2075">
        <v>40034862</v>
      </c>
      <c r="B2075" t="s">
        <v>391</v>
      </c>
      <c r="C2075">
        <v>44969</v>
      </c>
      <c r="D2075">
        <v>69462</v>
      </c>
      <c r="E2075">
        <v>20222023</v>
      </c>
      <c r="F2075" t="s">
        <v>372</v>
      </c>
      <c r="G2075" t="s">
        <v>389</v>
      </c>
      <c r="H2075">
        <v>93</v>
      </c>
      <c r="I2075">
        <v>3</v>
      </c>
      <c r="J2075">
        <v>0</v>
      </c>
      <c r="K2075">
        <v>1</v>
      </c>
      <c r="L2075">
        <v>3</v>
      </c>
      <c r="M2075">
        <v>0</v>
      </c>
      <c r="N2075">
        <v>0</v>
      </c>
      <c r="O2075" t="s">
        <v>19</v>
      </c>
      <c r="P2075" t="str">
        <f>UPPER(Table1[[#This Row],[Venue]])</f>
        <v>HOME</v>
      </c>
    </row>
    <row r="2076" spans="1:16" hidden="1" x14ac:dyDescent="0.45">
      <c r="A2076">
        <v>40034862</v>
      </c>
      <c r="B2076" t="s">
        <v>391</v>
      </c>
      <c r="C2076">
        <v>44969</v>
      </c>
      <c r="D2076">
        <v>69462</v>
      </c>
      <c r="E2076">
        <v>20222023</v>
      </c>
      <c r="F2076" t="s">
        <v>372</v>
      </c>
      <c r="G2076" t="s">
        <v>390</v>
      </c>
      <c r="H2076">
        <v>94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 t="s">
        <v>19</v>
      </c>
      <c r="P2076" t="str">
        <f>UPPER(Table1[[#This Row],[Venue]])</f>
        <v>HOME</v>
      </c>
    </row>
    <row r="2077" spans="1:16" hidden="1" x14ac:dyDescent="0.45">
      <c r="A2077">
        <v>40034862</v>
      </c>
      <c r="B2077" t="s">
        <v>391</v>
      </c>
      <c r="C2077">
        <v>44969</v>
      </c>
      <c r="D2077">
        <v>69462</v>
      </c>
      <c r="E2077">
        <v>20222023</v>
      </c>
      <c r="F2077" t="s">
        <v>372</v>
      </c>
      <c r="G2077" t="s">
        <v>394</v>
      </c>
      <c r="H2077">
        <v>97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 t="s">
        <v>19</v>
      </c>
      <c r="P2077" t="str">
        <f>UPPER(Table1[[#This Row],[Venue]])</f>
        <v>HOME</v>
      </c>
    </row>
    <row r="2078" spans="1:16" hidden="1" x14ac:dyDescent="0.45">
      <c r="A2078">
        <v>40034862</v>
      </c>
      <c r="B2078" t="s">
        <v>391</v>
      </c>
      <c r="C2078">
        <v>44969</v>
      </c>
      <c r="D2078">
        <v>69462</v>
      </c>
      <c r="E2078">
        <v>20222023</v>
      </c>
      <c r="F2078" t="s">
        <v>372</v>
      </c>
      <c r="G2078" t="s">
        <v>150</v>
      </c>
      <c r="H2078">
        <v>6</v>
      </c>
      <c r="I2078">
        <v>4</v>
      </c>
      <c r="J2078">
        <v>2</v>
      </c>
      <c r="K2078">
        <v>1</v>
      </c>
      <c r="L2078">
        <v>2</v>
      </c>
      <c r="M2078">
        <v>0</v>
      </c>
      <c r="N2078">
        <v>0</v>
      </c>
      <c r="O2078" t="s">
        <v>40</v>
      </c>
      <c r="P2078" t="str">
        <f>UPPER(Table1[[#This Row],[Venue]])</f>
        <v>AWAY</v>
      </c>
    </row>
    <row r="2079" spans="1:16" hidden="1" x14ac:dyDescent="0.45">
      <c r="A2079">
        <v>40034862</v>
      </c>
      <c r="B2079" t="s">
        <v>391</v>
      </c>
      <c r="C2079">
        <v>44969</v>
      </c>
      <c r="D2079">
        <v>69462</v>
      </c>
      <c r="E2079">
        <v>20222023</v>
      </c>
      <c r="F2079" t="s">
        <v>372</v>
      </c>
      <c r="G2079" t="s">
        <v>151</v>
      </c>
      <c r="H2079">
        <v>8</v>
      </c>
      <c r="I2079">
        <v>3</v>
      </c>
      <c r="J2079">
        <v>3</v>
      </c>
      <c r="K2079">
        <v>1</v>
      </c>
      <c r="L2079">
        <v>0</v>
      </c>
      <c r="M2079">
        <v>0</v>
      </c>
      <c r="N2079">
        <v>0</v>
      </c>
      <c r="O2079" t="s">
        <v>40</v>
      </c>
      <c r="P2079" t="str">
        <f>UPPER(Table1[[#This Row],[Venue]])</f>
        <v>AWAY</v>
      </c>
    </row>
    <row r="2080" spans="1:16" hidden="1" x14ac:dyDescent="0.45">
      <c r="A2080">
        <v>40034862</v>
      </c>
      <c r="B2080" t="s">
        <v>391</v>
      </c>
      <c r="C2080">
        <v>44969</v>
      </c>
      <c r="D2080">
        <v>69462</v>
      </c>
      <c r="E2080">
        <v>20222023</v>
      </c>
      <c r="F2080" t="s">
        <v>372</v>
      </c>
      <c r="G2080" t="s">
        <v>184</v>
      </c>
      <c r="H2080">
        <v>9</v>
      </c>
      <c r="I2080">
        <v>1</v>
      </c>
      <c r="J2080">
        <v>0</v>
      </c>
      <c r="K2080">
        <v>1</v>
      </c>
      <c r="L2080">
        <v>1</v>
      </c>
      <c r="M2080">
        <v>0</v>
      </c>
      <c r="N2080">
        <v>0</v>
      </c>
      <c r="O2080" t="s">
        <v>40</v>
      </c>
      <c r="P2080" t="str">
        <f>UPPER(Table1[[#This Row],[Venue]])</f>
        <v>AWAY</v>
      </c>
    </row>
    <row r="2081" spans="1:16" hidden="1" x14ac:dyDescent="0.45">
      <c r="A2081">
        <v>40034862</v>
      </c>
      <c r="B2081" t="s">
        <v>391</v>
      </c>
      <c r="C2081">
        <v>44969</v>
      </c>
      <c r="D2081">
        <v>69462</v>
      </c>
      <c r="E2081">
        <v>20222023</v>
      </c>
      <c r="F2081" t="s">
        <v>372</v>
      </c>
      <c r="G2081" t="s">
        <v>152</v>
      </c>
      <c r="H2081">
        <v>14</v>
      </c>
      <c r="I2081">
        <v>3</v>
      </c>
      <c r="J2081">
        <v>1</v>
      </c>
      <c r="K2081">
        <v>1</v>
      </c>
      <c r="L2081">
        <v>2</v>
      </c>
      <c r="M2081">
        <v>0</v>
      </c>
      <c r="N2081">
        <v>0</v>
      </c>
      <c r="O2081" t="s">
        <v>40</v>
      </c>
      <c r="P2081" t="str">
        <f>UPPER(Table1[[#This Row],[Venue]])</f>
        <v>AWAY</v>
      </c>
    </row>
    <row r="2082" spans="1:16" hidden="1" x14ac:dyDescent="0.45">
      <c r="A2082">
        <v>40034862</v>
      </c>
      <c r="B2082" t="s">
        <v>391</v>
      </c>
      <c r="C2082">
        <v>44969</v>
      </c>
      <c r="D2082">
        <v>69462</v>
      </c>
      <c r="E2082">
        <v>20222023</v>
      </c>
      <c r="F2082" t="s">
        <v>372</v>
      </c>
      <c r="G2082" t="s">
        <v>294</v>
      </c>
      <c r="H2082">
        <v>18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 t="s">
        <v>40</v>
      </c>
      <c r="P2082" t="str">
        <f>UPPER(Table1[[#This Row],[Venue]])</f>
        <v>AWAY</v>
      </c>
    </row>
    <row r="2083" spans="1:16" hidden="1" x14ac:dyDescent="0.45">
      <c r="A2083">
        <v>40034862</v>
      </c>
      <c r="B2083" t="s">
        <v>391</v>
      </c>
      <c r="C2083">
        <v>44969</v>
      </c>
      <c r="D2083">
        <v>69462</v>
      </c>
      <c r="E2083">
        <v>20222023</v>
      </c>
      <c r="F2083" t="s">
        <v>372</v>
      </c>
      <c r="G2083" t="s">
        <v>186</v>
      </c>
      <c r="H2083">
        <v>30</v>
      </c>
      <c r="I2083">
        <v>2</v>
      </c>
      <c r="J2083">
        <v>0</v>
      </c>
      <c r="K2083">
        <v>1</v>
      </c>
      <c r="L2083">
        <v>2</v>
      </c>
      <c r="M2083">
        <v>0</v>
      </c>
      <c r="N2083">
        <v>0</v>
      </c>
      <c r="O2083" t="s">
        <v>40</v>
      </c>
      <c r="P2083" t="str">
        <f>UPPER(Table1[[#This Row],[Venue]])</f>
        <v>AWAY</v>
      </c>
    </row>
    <row r="2084" spans="1:16" hidden="1" x14ac:dyDescent="0.45">
      <c r="A2084">
        <v>40034862</v>
      </c>
      <c r="B2084" t="s">
        <v>391</v>
      </c>
      <c r="C2084">
        <v>44969</v>
      </c>
      <c r="D2084">
        <v>69462</v>
      </c>
      <c r="E2084">
        <v>20222023</v>
      </c>
      <c r="F2084" t="s">
        <v>372</v>
      </c>
      <c r="G2084" t="s">
        <v>236</v>
      </c>
      <c r="H2084">
        <v>31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 t="s">
        <v>40</v>
      </c>
      <c r="P2084" t="str">
        <f>UPPER(Table1[[#This Row],[Venue]])</f>
        <v>AWAY</v>
      </c>
    </row>
    <row r="2085" spans="1:16" hidden="1" x14ac:dyDescent="0.45">
      <c r="A2085">
        <v>40034862</v>
      </c>
      <c r="B2085" t="s">
        <v>391</v>
      </c>
      <c r="C2085">
        <v>44969</v>
      </c>
      <c r="D2085">
        <v>69462</v>
      </c>
      <c r="E2085">
        <v>20222023</v>
      </c>
      <c r="F2085" t="s">
        <v>372</v>
      </c>
      <c r="G2085" t="s">
        <v>332</v>
      </c>
      <c r="H2085">
        <v>38</v>
      </c>
      <c r="I2085">
        <v>1</v>
      </c>
      <c r="J2085">
        <v>0</v>
      </c>
      <c r="K2085">
        <v>1</v>
      </c>
      <c r="L2085">
        <v>1</v>
      </c>
      <c r="M2085">
        <v>0</v>
      </c>
      <c r="N2085">
        <v>0</v>
      </c>
      <c r="O2085" t="s">
        <v>40</v>
      </c>
      <c r="P2085" t="str">
        <f>UPPER(Table1[[#This Row],[Venue]])</f>
        <v>AWAY</v>
      </c>
    </row>
    <row r="2086" spans="1:16" hidden="1" x14ac:dyDescent="0.45">
      <c r="A2086">
        <v>40034862</v>
      </c>
      <c r="B2086" t="s">
        <v>391</v>
      </c>
      <c r="C2086">
        <v>44969</v>
      </c>
      <c r="D2086">
        <v>69462</v>
      </c>
      <c r="E2086">
        <v>20222023</v>
      </c>
      <c r="F2086" t="s">
        <v>372</v>
      </c>
      <c r="G2086" t="s">
        <v>155</v>
      </c>
      <c r="H2086">
        <v>62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 t="s">
        <v>40</v>
      </c>
      <c r="P2086" t="str">
        <f>UPPER(Table1[[#This Row],[Venue]])</f>
        <v>AWAY</v>
      </c>
    </row>
    <row r="2087" spans="1:16" hidden="1" x14ac:dyDescent="0.45">
      <c r="A2087">
        <v>40034862</v>
      </c>
      <c r="B2087" t="s">
        <v>391</v>
      </c>
      <c r="C2087">
        <v>44969</v>
      </c>
      <c r="D2087">
        <v>69462</v>
      </c>
      <c r="E2087">
        <v>20222023</v>
      </c>
      <c r="F2087" t="s">
        <v>372</v>
      </c>
      <c r="G2087" t="s">
        <v>157</v>
      </c>
      <c r="H2087">
        <v>77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2</v>
      </c>
      <c r="O2087" t="s">
        <v>40</v>
      </c>
      <c r="P2087" t="str">
        <f>UPPER(Table1[[#This Row],[Venue]])</f>
        <v>AWAY</v>
      </c>
    </row>
    <row r="2088" spans="1:16" hidden="1" x14ac:dyDescent="0.45">
      <c r="A2088">
        <v>40034862</v>
      </c>
      <c r="B2088" t="s">
        <v>391</v>
      </c>
      <c r="C2088">
        <v>44969</v>
      </c>
      <c r="D2088">
        <v>69462</v>
      </c>
      <c r="E2088">
        <v>20222023</v>
      </c>
      <c r="F2088" t="s">
        <v>372</v>
      </c>
      <c r="G2088" t="s">
        <v>235</v>
      </c>
      <c r="H2088">
        <v>82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 t="s">
        <v>40</v>
      </c>
      <c r="P2088" t="str">
        <f>UPPER(Table1[[#This Row],[Venue]])</f>
        <v>AWAY</v>
      </c>
    </row>
    <row r="2089" spans="1:16" hidden="1" x14ac:dyDescent="0.45">
      <c r="A2089">
        <v>40034862</v>
      </c>
      <c r="B2089" t="s">
        <v>391</v>
      </c>
      <c r="C2089">
        <v>44969</v>
      </c>
      <c r="D2089">
        <v>69462</v>
      </c>
      <c r="E2089">
        <v>20222023</v>
      </c>
      <c r="F2089" t="s">
        <v>372</v>
      </c>
      <c r="G2089" t="s">
        <v>158</v>
      </c>
      <c r="H2089">
        <v>88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0</v>
      </c>
      <c r="O2089" t="s">
        <v>40</v>
      </c>
      <c r="P2089" t="str">
        <f>UPPER(Table1[[#This Row],[Venue]])</f>
        <v>AWAY</v>
      </c>
    </row>
    <row r="2090" spans="1:16" hidden="1" x14ac:dyDescent="0.45">
      <c r="A2090">
        <v>40034862</v>
      </c>
      <c r="B2090" t="s">
        <v>391</v>
      </c>
      <c r="C2090">
        <v>44969</v>
      </c>
      <c r="D2090">
        <v>69462</v>
      </c>
      <c r="E2090">
        <v>20222023</v>
      </c>
      <c r="F2090" t="s">
        <v>372</v>
      </c>
      <c r="G2090" t="s">
        <v>159</v>
      </c>
      <c r="H2090">
        <v>90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 t="s">
        <v>40</v>
      </c>
      <c r="P2090" t="str">
        <f>UPPER(Table1[[#This Row],[Venue]])</f>
        <v>AWAY</v>
      </c>
    </row>
    <row r="2091" spans="1:16" hidden="1" x14ac:dyDescent="0.45">
      <c r="A2091">
        <v>40034862</v>
      </c>
      <c r="B2091" t="s">
        <v>391</v>
      </c>
      <c r="C2091">
        <v>44969</v>
      </c>
      <c r="D2091">
        <v>69462</v>
      </c>
      <c r="E2091">
        <v>20222023</v>
      </c>
      <c r="F2091" t="s">
        <v>372</v>
      </c>
      <c r="G2091" t="s">
        <v>159</v>
      </c>
      <c r="H2091">
        <v>90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 t="s">
        <v>40</v>
      </c>
      <c r="P2091" t="str">
        <f>UPPER(Table1[[#This Row],[Venue]])</f>
        <v>AWAY</v>
      </c>
    </row>
    <row r="2092" spans="1:16" hidden="1" x14ac:dyDescent="0.45">
      <c r="A2092">
        <v>40034862</v>
      </c>
      <c r="B2092" t="s">
        <v>391</v>
      </c>
      <c r="C2092">
        <v>44969</v>
      </c>
      <c r="D2092">
        <v>69462</v>
      </c>
      <c r="E2092">
        <v>20222023</v>
      </c>
      <c r="F2092" t="s">
        <v>372</v>
      </c>
      <c r="G2092" t="s">
        <v>159</v>
      </c>
      <c r="H2092">
        <v>90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 t="s">
        <v>40</v>
      </c>
      <c r="P2092" t="str">
        <f>UPPER(Table1[[#This Row],[Venue]])</f>
        <v>AWAY</v>
      </c>
    </row>
    <row r="2093" spans="1:16" hidden="1" x14ac:dyDescent="0.45">
      <c r="A2093">
        <v>40034863</v>
      </c>
      <c r="B2093" t="s">
        <v>168</v>
      </c>
      <c r="C2093">
        <v>44975</v>
      </c>
      <c r="D2093">
        <v>69463</v>
      </c>
      <c r="E2093">
        <v>20222023</v>
      </c>
      <c r="F2093" t="s">
        <v>372</v>
      </c>
      <c r="G2093" t="s">
        <v>169</v>
      </c>
      <c r="H2093">
        <v>1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 t="s">
        <v>19</v>
      </c>
      <c r="P2093" t="str">
        <f>UPPER(Table1[[#This Row],[Venue]])</f>
        <v>HOME</v>
      </c>
    </row>
    <row r="2094" spans="1:16" hidden="1" x14ac:dyDescent="0.45">
      <c r="A2094">
        <v>40034863</v>
      </c>
      <c r="B2094" t="s">
        <v>168</v>
      </c>
      <c r="C2094">
        <v>44975</v>
      </c>
      <c r="D2094">
        <v>69463</v>
      </c>
      <c r="E2094">
        <v>20222023</v>
      </c>
      <c r="F2094" t="s">
        <v>372</v>
      </c>
      <c r="G2094" t="s">
        <v>170</v>
      </c>
      <c r="H2094">
        <v>6</v>
      </c>
      <c r="I2094">
        <v>2</v>
      </c>
      <c r="J2094">
        <v>2</v>
      </c>
      <c r="K2094">
        <v>1</v>
      </c>
      <c r="L2094">
        <v>0</v>
      </c>
      <c r="M2094">
        <v>0</v>
      </c>
      <c r="N2094">
        <v>0</v>
      </c>
      <c r="O2094" t="s">
        <v>19</v>
      </c>
      <c r="P2094" t="str">
        <f>UPPER(Table1[[#This Row],[Venue]])</f>
        <v>HOME</v>
      </c>
    </row>
    <row r="2095" spans="1:16" hidden="1" x14ac:dyDescent="0.45">
      <c r="A2095">
        <v>40034863</v>
      </c>
      <c r="B2095" t="s">
        <v>168</v>
      </c>
      <c r="C2095">
        <v>44975</v>
      </c>
      <c r="D2095">
        <v>69463</v>
      </c>
      <c r="E2095">
        <v>20222023</v>
      </c>
      <c r="F2095" t="s">
        <v>372</v>
      </c>
      <c r="G2095" t="s">
        <v>172</v>
      </c>
      <c r="H2095">
        <v>10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0</v>
      </c>
      <c r="O2095" t="s">
        <v>19</v>
      </c>
      <c r="P2095" t="str">
        <f>UPPER(Table1[[#This Row],[Venue]])</f>
        <v>HOME</v>
      </c>
    </row>
    <row r="2096" spans="1:16" hidden="1" x14ac:dyDescent="0.45">
      <c r="A2096">
        <v>40034863</v>
      </c>
      <c r="B2096" t="s">
        <v>168</v>
      </c>
      <c r="C2096">
        <v>44975</v>
      </c>
      <c r="D2096">
        <v>69463</v>
      </c>
      <c r="E2096">
        <v>20222023</v>
      </c>
      <c r="F2096" t="s">
        <v>372</v>
      </c>
      <c r="G2096" t="s">
        <v>305</v>
      </c>
      <c r="H2096">
        <v>21</v>
      </c>
      <c r="I2096">
        <v>1</v>
      </c>
      <c r="J2096">
        <v>1</v>
      </c>
      <c r="K2096">
        <v>1</v>
      </c>
      <c r="L2096">
        <v>0</v>
      </c>
      <c r="M2096">
        <v>0</v>
      </c>
      <c r="N2096">
        <v>0</v>
      </c>
      <c r="O2096" t="s">
        <v>19</v>
      </c>
      <c r="P2096" t="str">
        <f>UPPER(Table1[[#This Row],[Venue]])</f>
        <v>HOME</v>
      </c>
    </row>
    <row r="2097" spans="1:16" hidden="1" x14ac:dyDescent="0.45">
      <c r="A2097">
        <v>40034863</v>
      </c>
      <c r="B2097" t="s">
        <v>168</v>
      </c>
      <c r="C2097">
        <v>44975</v>
      </c>
      <c r="D2097">
        <v>69463</v>
      </c>
      <c r="E2097">
        <v>20222023</v>
      </c>
      <c r="F2097" t="s">
        <v>372</v>
      </c>
      <c r="G2097" t="s">
        <v>289</v>
      </c>
      <c r="H2097">
        <v>22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2</v>
      </c>
      <c r="O2097" t="s">
        <v>19</v>
      </c>
      <c r="P2097" t="str">
        <f>UPPER(Table1[[#This Row],[Venue]])</f>
        <v>HOME</v>
      </c>
    </row>
    <row r="2098" spans="1:16" hidden="1" x14ac:dyDescent="0.45">
      <c r="A2098">
        <v>40034863</v>
      </c>
      <c r="B2098" t="s">
        <v>168</v>
      </c>
      <c r="C2098">
        <v>44975</v>
      </c>
      <c r="D2098">
        <v>69463</v>
      </c>
      <c r="E2098">
        <v>20222023</v>
      </c>
      <c r="F2098" t="s">
        <v>372</v>
      </c>
      <c r="G2098" t="s">
        <v>374</v>
      </c>
      <c r="H2098">
        <v>24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 t="s">
        <v>19</v>
      </c>
      <c r="P2098" t="str">
        <f>UPPER(Table1[[#This Row],[Venue]])</f>
        <v>HOME</v>
      </c>
    </row>
    <row r="2099" spans="1:16" hidden="1" x14ac:dyDescent="0.45">
      <c r="A2099">
        <v>40034863</v>
      </c>
      <c r="B2099" t="s">
        <v>168</v>
      </c>
      <c r="C2099">
        <v>44975</v>
      </c>
      <c r="D2099">
        <v>69463</v>
      </c>
      <c r="E2099">
        <v>20222023</v>
      </c>
      <c r="F2099" t="s">
        <v>372</v>
      </c>
      <c r="G2099" t="s">
        <v>178</v>
      </c>
      <c r="H2099">
        <v>31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 t="s">
        <v>19</v>
      </c>
      <c r="P2099" t="str">
        <f>UPPER(Table1[[#This Row],[Venue]])</f>
        <v>HOME</v>
      </c>
    </row>
    <row r="2100" spans="1:16" hidden="1" x14ac:dyDescent="0.45">
      <c r="A2100">
        <v>40034863</v>
      </c>
      <c r="B2100" t="s">
        <v>168</v>
      </c>
      <c r="C2100">
        <v>44975</v>
      </c>
      <c r="D2100">
        <v>69463</v>
      </c>
      <c r="E2100">
        <v>20222023</v>
      </c>
      <c r="F2100" t="s">
        <v>372</v>
      </c>
      <c r="G2100" t="s">
        <v>180</v>
      </c>
      <c r="H2100">
        <v>73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2</v>
      </c>
      <c r="O2100" t="s">
        <v>19</v>
      </c>
      <c r="P2100" t="str">
        <f>UPPER(Table1[[#This Row],[Venue]])</f>
        <v>HOME</v>
      </c>
    </row>
    <row r="2101" spans="1:16" hidden="1" x14ac:dyDescent="0.45">
      <c r="A2101">
        <v>40034863</v>
      </c>
      <c r="B2101" t="s">
        <v>168</v>
      </c>
      <c r="C2101">
        <v>44975</v>
      </c>
      <c r="D2101">
        <v>69463</v>
      </c>
      <c r="E2101">
        <v>20222023</v>
      </c>
      <c r="F2101" t="s">
        <v>372</v>
      </c>
      <c r="G2101" t="s">
        <v>395</v>
      </c>
      <c r="H2101">
        <v>88</v>
      </c>
      <c r="I2101">
        <v>1</v>
      </c>
      <c r="J2101">
        <v>0</v>
      </c>
      <c r="K2101">
        <v>1</v>
      </c>
      <c r="L2101">
        <v>1</v>
      </c>
      <c r="M2101">
        <v>0</v>
      </c>
      <c r="N2101">
        <v>2</v>
      </c>
      <c r="O2101" t="s">
        <v>19</v>
      </c>
      <c r="P2101" t="str">
        <f>UPPER(Table1[[#This Row],[Venue]])</f>
        <v>HOME</v>
      </c>
    </row>
    <row r="2102" spans="1:16" hidden="1" x14ac:dyDescent="0.45">
      <c r="A2102">
        <v>40034863</v>
      </c>
      <c r="B2102" t="s">
        <v>168</v>
      </c>
      <c r="C2102">
        <v>44975</v>
      </c>
      <c r="D2102">
        <v>69463</v>
      </c>
      <c r="E2102">
        <v>20222023</v>
      </c>
      <c r="F2102" t="s">
        <v>372</v>
      </c>
      <c r="G2102" t="s">
        <v>182</v>
      </c>
      <c r="H2102">
        <v>94</v>
      </c>
      <c r="I2102">
        <v>1</v>
      </c>
      <c r="J2102">
        <v>0</v>
      </c>
      <c r="K2102">
        <v>1</v>
      </c>
      <c r="L2102">
        <v>1</v>
      </c>
      <c r="M2102">
        <v>0</v>
      </c>
      <c r="N2102">
        <v>0</v>
      </c>
      <c r="O2102" t="s">
        <v>19</v>
      </c>
      <c r="P2102" t="str">
        <f>UPPER(Table1[[#This Row],[Venue]])</f>
        <v>HOME</v>
      </c>
    </row>
    <row r="2103" spans="1:16" hidden="1" x14ac:dyDescent="0.45">
      <c r="A2103">
        <v>40034863</v>
      </c>
      <c r="B2103" t="s">
        <v>168</v>
      </c>
      <c r="C2103">
        <v>44975</v>
      </c>
      <c r="D2103">
        <v>69463</v>
      </c>
      <c r="E2103">
        <v>20222023</v>
      </c>
      <c r="F2103" t="s">
        <v>372</v>
      </c>
      <c r="G2103" t="s">
        <v>354</v>
      </c>
      <c r="H2103">
        <v>96</v>
      </c>
      <c r="I2103">
        <v>2</v>
      </c>
      <c r="J2103">
        <v>0</v>
      </c>
      <c r="K2103">
        <v>1</v>
      </c>
      <c r="L2103">
        <v>2</v>
      </c>
      <c r="M2103">
        <v>0</v>
      </c>
      <c r="N2103">
        <v>0</v>
      </c>
      <c r="O2103" t="s">
        <v>19</v>
      </c>
      <c r="P2103" t="str">
        <f>UPPER(Table1[[#This Row],[Venue]])</f>
        <v>HOME</v>
      </c>
    </row>
    <row r="2104" spans="1:16" hidden="1" x14ac:dyDescent="0.45">
      <c r="A2104">
        <v>40034863</v>
      </c>
      <c r="B2104" t="s">
        <v>168</v>
      </c>
      <c r="C2104">
        <v>44975</v>
      </c>
      <c r="D2104">
        <v>69463</v>
      </c>
      <c r="E2104">
        <v>20222023</v>
      </c>
      <c r="F2104" t="s">
        <v>372</v>
      </c>
      <c r="G2104" t="s">
        <v>183</v>
      </c>
      <c r="H2104">
        <v>97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 t="s">
        <v>19</v>
      </c>
      <c r="P2104" t="str">
        <f>UPPER(Table1[[#This Row],[Venue]])</f>
        <v>HOME</v>
      </c>
    </row>
    <row r="2105" spans="1:16" hidden="1" x14ac:dyDescent="0.45">
      <c r="A2105">
        <v>40034863</v>
      </c>
      <c r="B2105" t="s">
        <v>168</v>
      </c>
      <c r="C2105">
        <v>44975</v>
      </c>
      <c r="D2105">
        <v>69463</v>
      </c>
      <c r="E2105">
        <v>20222023</v>
      </c>
      <c r="F2105" t="s">
        <v>372</v>
      </c>
      <c r="G2105" t="s">
        <v>150</v>
      </c>
      <c r="H2105">
        <v>6</v>
      </c>
      <c r="I2105">
        <v>4</v>
      </c>
      <c r="J2105">
        <v>0</v>
      </c>
      <c r="K2105">
        <v>1</v>
      </c>
      <c r="L2105">
        <v>4</v>
      </c>
      <c r="M2105">
        <v>0</v>
      </c>
      <c r="N2105">
        <v>0</v>
      </c>
      <c r="O2105" t="s">
        <v>40</v>
      </c>
      <c r="P2105" t="str">
        <f>UPPER(Table1[[#This Row],[Venue]])</f>
        <v>AWAY</v>
      </c>
    </row>
    <row r="2106" spans="1:16" hidden="1" x14ac:dyDescent="0.45">
      <c r="A2106">
        <v>40034863</v>
      </c>
      <c r="B2106" t="s">
        <v>168</v>
      </c>
      <c r="C2106">
        <v>44975</v>
      </c>
      <c r="D2106">
        <v>69463</v>
      </c>
      <c r="E2106">
        <v>20222023</v>
      </c>
      <c r="F2106" t="s">
        <v>372</v>
      </c>
      <c r="G2106" t="s">
        <v>151</v>
      </c>
      <c r="H2106">
        <v>8</v>
      </c>
      <c r="I2106">
        <v>2</v>
      </c>
      <c r="J2106">
        <v>2</v>
      </c>
      <c r="K2106">
        <v>1</v>
      </c>
      <c r="L2106">
        <v>0</v>
      </c>
      <c r="M2106">
        <v>0</v>
      </c>
      <c r="N2106">
        <v>0</v>
      </c>
      <c r="O2106" t="s">
        <v>40</v>
      </c>
      <c r="P2106" t="str">
        <f>UPPER(Table1[[#This Row],[Venue]])</f>
        <v>AWAY</v>
      </c>
    </row>
    <row r="2107" spans="1:16" hidden="1" x14ac:dyDescent="0.45">
      <c r="A2107">
        <v>40034863</v>
      </c>
      <c r="B2107" t="s">
        <v>168</v>
      </c>
      <c r="C2107">
        <v>44975</v>
      </c>
      <c r="D2107">
        <v>69463</v>
      </c>
      <c r="E2107">
        <v>20222023</v>
      </c>
      <c r="F2107" t="s">
        <v>372</v>
      </c>
      <c r="G2107" t="s">
        <v>184</v>
      </c>
      <c r="H2107">
        <v>9</v>
      </c>
      <c r="I2107">
        <v>1</v>
      </c>
      <c r="J2107">
        <v>1</v>
      </c>
      <c r="K2107">
        <v>1</v>
      </c>
      <c r="L2107">
        <v>0</v>
      </c>
      <c r="M2107">
        <v>0</v>
      </c>
      <c r="N2107">
        <v>0</v>
      </c>
      <c r="O2107" t="s">
        <v>40</v>
      </c>
      <c r="P2107" t="str">
        <f>UPPER(Table1[[#This Row],[Venue]])</f>
        <v>AWAY</v>
      </c>
    </row>
    <row r="2108" spans="1:16" hidden="1" x14ac:dyDescent="0.45">
      <c r="A2108">
        <v>40034863</v>
      </c>
      <c r="B2108" t="s">
        <v>168</v>
      </c>
      <c r="C2108">
        <v>44975</v>
      </c>
      <c r="D2108">
        <v>69463</v>
      </c>
      <c r="E2108">
        <v>20222023</v>
      </c>
      <c r="F2108" t="s">
        <v>372</v>
      </c>
      <c r="G2108" t="s">
        <v>152</v>
      </c>
      <c r="H2108">
        <v>14</v>
      </c>
      <c r="I2108">
        <v>1</v>
      </c>
      <c r="J2108">
        <v>0</v>
      </c>
      <c r="K2108">
        <v>1</v>
      </c>
      <c r="L2108">
        <v>1</v>
      </c>
      <c r="M2108">
        <v>0</v>
      </c>
      <c r="N2108">
        <v>0</v>
      </c>
      <c r="O2108" t="s">
        <v>40</v>
      </c>
      <c r="P2108" t="str">
        <f>UPPER(Table1[[#This Row],[Venue]])</f>
        <v>AWAY</v>
      </c>
    </row>
    <row r="2109" spans="1:16" hidden="1" x14ac:dyDescent="0.45">
      <c r="A2109">
        <v>40034863</v>
      </c>
      <c r="B2109" t="s">
        <v>168</v>
      </c>
      <c r="C2109">
        <v>44975</v>
      </c>
      <c r="D2109">
        <v>69463</v>
      </c>
      <c r="E2109">
        <v>20222023</v>
      </c>
      <c r="F2109" t="s">
        <v>372</v>
      </c>
      <c r="G2109" t="s">
        <v>153</v>
      </c>
      <c r="H2109">
        <v>15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 t="s">
        <v>40</v>
      </c>
      <c r="P2109" t="str">
        <f>UPPER(Table1[[#This Row],[Venue]])</f>
        <v>AWAY</v>
      </c>
    </row>
    <row r="2110" spans="1:16" hidden="1" x14ac:dyDescent="0.45">
      <c r="A2110">
        <v>40034863</v>
      </c>
      <c r="B2110" t="s">
        <v>168</v>
      </c>
      <c r="C2110">
        <v>44975</v>
      </c>
      <c r="D2110">
        <v>69463</v>
      </c>
      <c r="E2110">
        <v>20222023</v>
      </c>
      <c r="F2110" t="s">
        <v>372</v>
      </c>
      <c r="G2110" t="s">
        <v>235</v>
      </c>
      <c r="H2110">
        <v>16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 t="s">
        <v>40</v>
      </c>
      <c r="P2110" t="str">
        <f>UPPER(Table1[[#This Row],[Venue]])</f>
        <v>AWAY</v>
      </c>
    </row>
    <row r="2111" spans="1:16" hidden="1" x14ac:dyDescent="0.45">
      <c r="A2111">
        <v>40034863</v>
      </c>
      <c r="B2111" t="s">
        <v>168</v>
      </c>
      <c r="C2111">
        <v>44975</v>
      </c>
      <c r="D2111">
        <v>69463</v>
      </c>
      <c r="E2111">
        <v>20222023</v>
      </c>
      <c r="F2111" t="s">
        <v>372</v>
      </c>
      <c r="G2111" t="s">
        <v>396</v>
      </c>
      <c r="H2111">
        <v>17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2</v>
      </c>
      <c r="O2111" t="s">
        <v>40</v>
      </c>
      <c r="P2111" t="str">
        <f>UPPER(Table1[[#This Row],[Venue]])</f>
        <v>AWAY</v>
      </c>
    </row>
    <row r="2112" spans="1:16" hidden="1" x14ac:dyDescent="0.45">
      <c r="A2112">
        <v>40034863</v>
      </c>
      <c r="B2112" t="s">
        <v>168</v>
      </c>
      <c r="C2112">
        <v>44975</v>
      </c>
      <c r="D2112">
        <v>69463</v>
      </c>
      <c r="E2112">
        <v>20222023</v>
      </c>
      <c r="F2112" t="s">
        <v>372</v>
      </c>
      <c r="G2112" t="s">
        <v>186</v>
      </c>
      <c r="H2112">
        <v>30</v>
      </c>
      <c r="I2112">
        <v>4</v>
      </c>
      <c r="J2112">
        <v>2</v>
      </c>
      <c r="K2112">
        <v>1</v>
      </c>
      <c r="L2112">
        <v>2</v>
      </c>
      <c r="M2112">
        <v>0</v>
      </c>
      <c r="N2112">
        <v>0</v>
      </c>
      <c r="O2112" t="s">
        <v>40</v>
      </c>
      <c r="P2112" t="str">
        <f>UPPER(Table1[[#This Row],[Venue]])</f>
        <v>AWAY</v>
      </c>
    </row>
    <row r="2113" spans="1:16" hidden="1" x14ac:dyDescent="0.45">
      <c r="A2113">
        <v>40034863</v>
      </c>
      <c r="B2113" t="s">
        <v>168</v>
      </c>
      <c r="C2113">
        <v>44975</v>
      </c>
      <c r="D2113">
        <v>69463</v>
      </c>
      <c r="E2113">
        <v>20222023</v>
      </c>
      <c r="F2113" t="s">
        <v>372</v>
      </c>
      <c r="G2113" t="s">
        <v>236</v>
      </c>
      <c r="H2113">
        <v>31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 t="s">
        <v>40</v>
      </c>
      <c r="P2113" t="str">
        <f>UPPER(Table1[[#This Row],[Venue]])</f>
        <v>AWAY</v>
      </c>
    </row>
    <row r="2114" spans="1:16" hidden="1" x14ac:dyDescent="0.45">
      <c r="A2114">
        <v>40034863</v>
      </c>
      <c r="B2114" t="s">
        <v>168</v>
      </c>
      <c r="C2114">
        <v>44975</v>
      </c>
      <c r="D2114">
        <v>69463</v>
      </c>
      <c r="E2114">
        <v>20222023</v>
      </c>
      <c r="F2114" t="s">
        <v>372</v>
      </c>
      <c r="G2114" t="s">
        <v>155</v>
      </c>
      <c r="H2114">
        <v>62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 t="s">
        <v>40</v>
      </c>
      <c r="P2114" t="str">
        <f>UPPER(Table1[[#This Row],[Venue]])</f>
        <v>AWAY</v>
      </c>
    </row>
    <row r="2115" spans="1:16" hidden="1" x14ac:dyDescent="0.45">
      <c r="A2115">
        <v>40034863</v>
      </c>
      <c r="B2115" t="s">
        <v>168</v>
      </c>
      <c r="C2115">
        <v>44975</v>
      </c>
      <c r="D2115">
        <v>69463</v>
      </c>
      <c r="E2115">
        <v>20222023</v>
      </c>
      <c r="F2115" t="s">
        <v>372</v>
      </c>
      <c r="G2115" t="s">
        <v>156</v>
      </c>
      <c r="H2115">
        <v>66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 t="s">
        <v>40</v>
      </c>
      <c r="P2115" t="str">
        <f>UPPER(Table1[[#This Row],[Venue]])</f>
        <v>AWAY</v>
      </c>
    </row>
    <row r="2116" spans="1:16" hidden="1" x14ac:dyDescent="0.45">
      <c r="A2116">
        <v>40034863</v>
      </c>
      <c r="B2116" t="s">
        <v>168</v>
      </c>
      <c r="C2116">
        <v>44975</v>
      </c>
      <c r="D2116">
        <v>69463</v>
      </c>
      <c r="E2116">
        <v>20222023</v>
      </c>
      <c r="F2116" t="s">
        <v>372</v>
      </c>
      <c r="G2116" t="s">
        <v>188</v>
      </c>
      <c r="H2116">
        <v>72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0</v>
      </c>
      <c r="O2116" t="s">
        <v>40</v>
      </c>
      <c r="P2116" t="str">
        <f>UPPER(Table1[[#This Row],[Venue]])</f>
        <v>AWAY</v>
      </c>
    </row>
    <row r="2117" spans="1:16" hidden="1" x14ac:dyDescent="0.45">
      <c r="A2117">
        <v>40034863</v>
      </c>
      <c r="B2117" t="s">
        <v>168</v>
      </c>
      <c r="C2117">
        <v>44975</v>
      </c>
      <c r="D2117">
        <v>69463</v>
      </c>
      <c r="E2117">
        <v>20222023</v>
      </c>
      <c r="F2117" t="s">
        <v>372</v>
      </c>
      <c r="G2117" t="s">
        <v>157</v>
      </c>
      <c r="H2117">
        <v>77</v>
      </c>
      <c r="I2117">
        <v>1</v>
      </c>
      <c r="J2117">
        <v>1</v>
      </c>
      <c r="K2117">
        <v>1</v>
      </c>
      <c r="L2117">
        <v>0</v>
      </c>
      <c r="M2117">
        <v>0</v>
      </c>
      <c r="N2117">
        <v>0</v>
      </c>
      <c r="O2117" t="s">
        <v>40</v>
      </c>
      <c r="P2117" t="str">
        <f>UPPER(Table1[[#This Row],[Venue]])</f>
        <v>AWAY</v>
      </c>
    </row>
    <row r="2118" spans="1:16" hidden="1" x14ac:dyDescent="0.45">
      <c r="A2118">
        <v>40034863</v>
      </c>
      <c r="B2118" t="s">
        <v>168</v>
      </c>
      <c r="C2118">
        <v>44975</v>
      </c>
      <c r="D2118">
        <v>69463</v>
      </c>
      <c r="E2118">
        <v>20222023</v>
      </c>
      <c r="F2118" t="s">
        <v>372</v>
      </c>
      <c r="G2118" t="s">
        <v>158</v>
      </c>
      <c r="H2118">
        <v>88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 t="s">
        <v>40</v>
      </c>
      <c r="P2118" t="str">
        <f>UPPER(Table1[[#This Row],[Venue]])</f>
        <v>AWAY</v>
      </c>
    </row>
    <row r="2119" spans="1:16" hidden="1" x14ac:dyDescent="0.45">
      <c r="A2119">
        <v>40034588</v>
      </c>
      <c r="B2119" t="s">
        <v>308</v>
      </c>
      <c r="C2119">
        <v>44976</v>
      </c>
      <c r="D2119">
        <v>69188</v>
      </c>
      <c r="E2119">
        <v>20222023</v>
      </c>
      <c r="F2119" t="s">
        <v>372</v>
      </c>
      <c r="G2119" t="s">
        <v>111</v>
      </c>
      <c r="H2119">
        <v>7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 t="s">
        <v>19</v>
      </c>
      <c r="P2119" t="str">
        <f>UPPER(Table1[[#This Row],[Venue]])</f>
        <v>HOME</v>
      </c>
    </row>
    <row r="2120" spans="1:16" hidden="1" x14ac:dyDescent="0.45">
      <c r="A2120">
        <v>40034588</v>
      </c>
      <c r="B2120" t="s">
        <v>308</v>
      </c>
      <c r="C2120">
        <v>44976</v>
      </c>
      <c r="D2120">
        <v>69188</v>
      </c>
      <c r="E2120">
        <v>20222023</v>
      </c>
      <c r="F2120" t="s">
        <v>372</v>
      </c>
      <c r="G2120" t="s">
        <v>112</v>
      </c>
      <c r="H2120">
        <v>10</v>
      </c>
      <c r="I2120">
        <v>1</v>
      </c>
      <c r="J2120">
        <v>1</v>
      </c>
      <c r="K2120">
        <v>1</v>
      </c>
      <c r="L2120">
        <v>0</v>
      </c>
      <c r="M2120">
        <v>0</v>
      </c>
      <c r="N2120">
        <v>0</v>
      </c>
      <c r="O2120" t="s">
        <v>19</v>
      </c>
      <c r="P2120" t="str">
        <f>UPPER(Table1[[#This Row],[Venue]])</f>
        <v>HOME</v>
      </c>
    </row>
    <row r="2121" spans="1:16" hidden="1" x14ac:dyDescent="0.45">
      <c r="A2121">
        <v>40034588</v>
      </c>
      <c r="B2121" t="s">
        <v>308</v>
      </c>
      <c r="C2121">
        <v>44976</v>
      </c>
      <c r="D2121">
        <v>69188</v>
      </c>
      <c r="E2121">
        <v>20222023</v>
      </c>
      <c r="F2121" t="s">
        <v>372</v>
      </c>
      <c r="G2121" t="s">
        <v>343</v>
      </c>
      <c r="H2121">
        <v>11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  <c r="O2121" t="s">
        <v>19</v>
      </c>
      <c r="P2121" t="str">
        <f>UPPER(Table1[[#This Row],[Venue]])</f>
        <v>HOME</v>
      </c>
    </row>
    <row r="2122" spans="1:16" hidden="1" x14ac:dyDescent="0.45">
      <c r="A2122">
        <v>40034588</v>
      </c>
      <c r="B2122" t="s">
        <v>308</v>
      </c>
      <c r="C2122">
        <v>44976</v>
      </c>
      <c r="D2122">
        <v>69188</v>
      </c>
      <c r="E2122">
        <v>20222023</v>
      </c>
      <c r="F2122" t="s">
        <v>372</v>
      </c>
      <c r="G2122" t="s">
        <v>113</v>
      </c>
      <c r="H2122">
        <v>13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</v>
      </c>
      <c r="O2122" t="s">
        <v>19</v>
      </c>
      <c r="P2122" t="str">
        <f>UPPER(Table1[[#This Row],[Venue]])</f>
        <v>HOME</v>
      </c>
    </row>
    <row r="2123" spans="1:16" hidden="1" x14ac:dyDescent="0.45">
      <c r="A2123">
        <v>40034588</v>
      </c>
      <c r="B2123" t="s">
        <v>308</v>
      </c>
      <c r="C2123">
        <v>44976</v>
      </c>
      <c r="D2123">
        <v>69188</v>
      </c>
      <c r="E2123">
        <v>20222023</v>
      </c>
      <c r="F2123" t="s">
        <v>372</v>
      </c>
      <c r="G2123" t="s">
        <v>118</v>
      </c>
      <c r="H2123">
        <v>14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 t="s">
        <v>19</v>
      </c>
      <c r="P2123" t="str">
        <f>UPPER(Table1[[#This Row],[Venue]])</f>
        <v>HOME</v>
      </c>
    </row>
    <row r="2124" spans="1:16" hidden="1" x14ac:dyDescent="0.45">
      <c r="A2124">
        <v>40034588</v>
      </c>
      <c r="B2124" t="s">
        <v>308</v>
      </c>
      <c r="C2124">
        <v>44976</v>
      </c>
      <c r="D2124">
        <v>69188</v>
      </c>
      <c r="E2124">
        <v>20222023</v>
      </c>
      <c r="F2124" t="s">
        <v>372</v>
      </c>
      <c r="G2124" t="s">
        <v>397</v>
      </c>
      <c r="H2124">
        <v>17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 t="s">
        <v>19</v>
      </c>
      <c r="P2124" t="str">
        <f>UPPER(Table1[[#This Row],[Venue]])</f>
        <v>HOME</v>
      </c>
    </row>
    <row r="2125" spans="1:16" hidden="1" x14ac:dyDescent="0.45">
      <c r="A2125">
        <v>40034588</v>
      </c>
      <c r="B2125" t="s">
        <v>308</v>
      </c>
      <c r="C2125">
        <v>44976</v>
      </c>
      <c r="D2125">
        <v>69188</v>
      </c>
      <c r="E2125">
        <v>20222023</v>
      </c>
      <c r="F2125" t="s">
        <v>372</v>
      </c>
      <c r="G2125" t="s">
        <v>309</v>
      </c>
      <c r="H2125">
        <v>20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 t="s">
        <v>19</v>
      </c>
      <c r="P2125" t="str">
        <f>UPPER(Table1[[#This Row],[Venue]])</f>
        <v>HOME</v>
      </c>
    </row>
    <row r="2126" spans="1:16" hidden="1" x14ac:dyDescent="0.45">
      <c r="A2126">
        <v>40034588</v>
      </c>
      <c r="B2126" t="s">
        <v>308</v>
      </c>
      <c r="C2126">
        <v>44976</v>
      </c>
      <c r="D2126">
        <v>69188</v>
      </c>
      <c r="E2126">
        <v>20222023</v>
      </c>
      <c r="F2126" t="s">
        <v>372</v>
      </c>
      <c r="G2126" t="s">
        <v>114</v>
      </c>
      <c r="H2126">
        <v>22</v>
      </c>
      <c r="I2126">
        <v>1</v>
      </c>
      <c r="J2126">
        <v>1</v>
      </c>
      <c r="K2126">
        <v>1</v>
      </c>
      <c r="L2126">
        <v>0</v>
      </c>
      <c r="M2126">
        <v>0</v>
      </c>
      <c r="N2126">
        <v>0</v>
      </c>
      <c r="O2126" t="s">
        <v>19</v>
      </c>
      <c r="P2126" t="str">
        <f>UPPER(Table1[[#This Row],[Venue]])</f>
        <v>HOME</v>
      </c>
    </row>
    <row r="2127" spans="1:16" hidden="1" x14ac:dyDescent="0.45">
      <c r="A2127">
        <v>40034588</v>
      </c>
      <c r="B2127" t="s">
        <v>308</v>
      </c>
      <c r="C2127">
        <v>44976</v>
      </c>
      <c r="D2127">
        <v>69188</v>
      </c>
      <c r="E2127">
        <v>20222023</v>
      </c>
      <c r="F2127" t="s">
        <v>372</v>
      </c>
      <c r="G2127" t="s">
        <v>272</v>
      </c>
      <c r="H2127">
        <v>24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 t="s">
        <v>19</v>
      </c>
      <c r="P2127" t="str">
        <f>UPPER(Table1[[#This Row],[Venue]])</f>
        <v>HOME</v>
      </c>
    </row>
    <row r="2128" spans="1:16" hidden="1" x14ac:dyDescent="0.45">
      <c r="A2128">
        <v>40034588</v>
      </c>
      <c r="B2128" t="s">
        <v>308</v>
      </c>
      <c r="C2128">
        <v>44976</v>
      </c>
      <c r="D2128">
        <v>69188</v>
      </c>
      <c r="E2128">
        <v>20222023</v>
      </c>
      <c r="F2128" t="s">
        <v>372</v>
      </c>
      <c r="G2128" t="s">
        <v>278</v>
      </c>
      <c r="H2128">
        <v>26</v>
      </c>
      <c r="I2128">
        <v>1</v>
      </c>
      <c r="J2128">
        <v>0</v>
      </c>
      <c r="K2128">
        <v>1</v>
      </c>
      <c r="L2128">
        <v>1</v>
      </c>
      <c r="M2128">
        <v>0</v>
      </c>
      <c r="N2128">
        <v>0</v>
      </c>
      <c r="O2128" t="s">
        <v>19</v>
      </c>
      <c r="P2128" t="str">
        <f>UPPER(Table1[[#This Row],[Venue]])</f>
        <v>HOME</v>
      </c>
    </row>
    <row r="2129" spans="1:16" hidden="1" x14ac:dyDescent="0.45">
      <c r="A2129">
        <v>40034588</v>
      </c>
      <c r="B2129" t="s">
        <v>308</v>
      </c>
      <c r="C2129">
        <v>44976</v>
      </c>
      <c r="D2129">
        <v>69188</v>
      </c>
      <c r="E2129">
        <v>20222023</v>
      </c>
      <c r="F2129" t="s">
        <v>372</v>
      </c>
      <c r="G2129" t="s">
        <v>115</v>
      </c>
      <c r="H2129">
        <v>28</v>
      </c>
      <c r="I2129">
        <v>2</v>
      </c>
      <c r="J2129">
        <v>0</v>
      </c>
      <c r="K2129">
        <v>1</v>
      </c>
      <c r="L2129">
        <v>2</v>
      </c>
      <c r="M2129">
        <v>0</v>
      </c>
      <c r="N2129">
        <v>2</v>
      </c>
      <c r="O2129" t="s">
        <v>19</v>
      </c>
      <c r="P2129" t="str">
        <f>UPPER(Table1[[#This Row],[Venue]])</f>
        <v>HOME</v>
      </c>
    </row>
    <row r="2130" spans="1:16" hidden="1" x14ac:dyDescent="0.45">
      <c r="A2130">
        <v>40034588</v>
      </c>
      <c r="B2130" t="s">
        <v>308</v>
      </c>
      <c r="C2130">
        <v>44976</v>
      </c>
      <c r="D2130">
        <v>69188</v>
      </c>
      <c r="E2130">
        <v>20222023</v>
      </c>
      <c r="F2130" t="s">
        <v>372</v>
      </c>
      <c r="G2130" t="s">
        <v>165</v>
      </c>
      <c r="H2130">
        <v>44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 t="s">
        <v>19</v>
      </c>
      <c r="P2130" t="str">
        <f>UPPER(Table1[[#This Row],[Venue]])</f>
        <v>HOME</v>
      </c>
    </row>
    <row r="2131" spans="1:16" hidden="1" x14ac:dyDescent="0.45">
      <c r="A2131">
        <v>40034588</v>
      </c>
      <c r="B2131" t="s">
        <v>308</v>
      </c>
      <c r="C2131">
        <v>44976</v>
      </c>
      <c r="D2131">
        <v>69188</v>
      </c>
      <c r="E2131">
        <v>20222023</v>
      </c>
      <c r="F2131" t="s">
        <v>372</v>
      </c>
      <c r="G2131" t="s">
        <v>119</v>
      </c>
      <c r="H2131">
        <v>54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2</v>
      </c>
      <c r="O2131" t="s">
        <v>19</v>
      </c>
      <c r="P2131" t="str">
        <f>UPPER(Table1[[#This Row],[Venue]])</f>
        <v>HOME</v>
      </c>
    </row>
    <row r="2132" spans="1:16" hidden="1" x14ac:dyDescent="0.45">
      <c r="A2132">
        <v>40034588</v>
      </c>
      <c r="B2132" t="s">
        <v>308</v>
      </c>
      <c r="C2132">
        <v>44976</v>
      </c>
      <c r="D2132">
        <v>69188</v>
      </c>
      <c r="E2132">
        <v>20222023</v>
      </c>
      <c r="F2132" t="s">
        <v>372</v>
      </c>
      <c r="G2132" t="s">
        <v>163</v>
      </c>
      <c r="H2132">
        <v>66</v>
      </c>
      <c r="I2132">
        <v>1</v>
      </c>
      <c r="J2132">
        <v>1</v>
      </c>
      <c r="K2132">
        <v>1</v>
      </c>
      <c r="L2132">
        <v>0</v>
      </c>
      <c r="M2132">
        <v>0</v>
      </c>
      <c r="N2132">
        <v>0</v>
      </c>
      <c r="O2132" t="s">
        <v>19</v>
      </c>
      <c r="P2132" t="str">
        <f>UPPER(Table1[[#This Row],[Venue]])</f>
        <v>HOME</v>
      </c>
    </row>
    <row r="2133" spans="1:16" hidden="1" x14ac:dyDescent="0.45">
      <c r="A2133">
        <v>40034588</v>
      </c>
      <c r="B2133" t="s">
        <v>308</v>
      </c>
      <c r="C2133">
        <v>44976</v>
      </c>
      <c r="D2133">
        <v>69188</v>
      </c>
      <c r="E2133">
        <v>20222023</v>
      </c>
      <c r="F2133" t="s">
        <v>372</v>
      </c>
      <c r="G2133" t="s">
        <v>122</v>
      </c>
      <c r="H2133">
        <v>81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 t="s">
        <v>19</v>
      </c>
      <c r="P2133" t="str">
        <f>UPPER(Table1[[#This Row],[Venue]])</f>
        <v>HOME</v>
      </c>
    </row>
    <row r="2134" spans="1:16" hidden="1" x14ac:dyDescent="0.45">
      <c r="A2134">
        <v>40034588</v>
      </c>
      <c r="B2134" t="s">
        <v>308</v>
      </c>
      <c r="C2134">
        <v>44976</v>
      </c>
      <c r="D2134">
        <v>69188</v>
      </c>
      <c r="E2134">
        <v>20222023</v>
      </c>
      <c r="F2134" t="s">
        <v>372</v>
      </c>
      <c r="G2134" t="s">
        <v>124</v>
      </c>
      <c r="H2134">
        <v>97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 t="s">
        <v>19</v>
      </c>
      <c r="P2134" t="str">
        <f>UPPER(Table1[[#This Row],[Venue]])</f>
        <v>HOME</v>
      </c>
    </row>
    <row r="2135" spans="1:16" hidden="1" x14ac:dyDescent="0.45">
      <c r="A2135">
        <v>40034588</v>
      </c>
      <c r="B2135" t="s">
        <v>308</v>
      </c>
      <c r="C2135">
        <v>44976</v>
      </c>
      <c r="D2135">
        <v>69188</v>
      </c>
      <c r="E2135">
        <v>20222023</v>
      </c>
      <c r="F2135" t="s">
        <v>372</v>
      </c>
      <c r="G2135" t="s">
        <v>324</v>
      </c>
      <c r="H2135">
        <v>7</v>
      </c>
      <c r="I2135">
        <v>2</v>
      </c>
      <c r="J2135">
        <v>2</v>
      </c>
      <c r="K2135">
        <v>1</v>
      </c>
      <c r="L2135">
        <v>0</v>
      </c>
      <c r="M2135">
        <v>0</v>
      </c>
      <c r="N2135">
        <v>0</v>
      </c>
      <c r="O2135" t="s">
        <v>40</v>
      </c>
      <c r="P2135" t="str">
        <f>UPPER(Table1[[#This Row],[Venue]])</f>
        <v>AWAY</v>
      </c>
    </row>
    <row r="2136" spans="1:16" hidden="1" x14ac:dyDescent="0.45">
      <c r="A2136">
        <v>40034588</v>
      </c>
      <c r="B2136" t="s">
        <v>308</v>
      </c>
      <c r="C2136">
        <v>44976</v>
      </c>
      <c r="D2136">
        <v>69188</v>
      </c>
      <c r="E2136">
        <v>20222023</v>
      </c>
      <c r="F2136" t="s">
        <v>372</v>
      </c>
      <c r="G2136" t="s">
        <v>96</v>
      </c>
      <c r="H2136">
        <v>10</v>
      </c>
      <c r="I2136">
        <v>1</v>
      </c>
      <c r="J2136">
        <v>1</v>
      </c>
      <c r="K2136">
        <v>1</v>
      </c>
      <c r="L2136">
        <v>0</v>
      </c>
      <c r="M2136">
        <v>0</v>
      </c>
      <c r="N2136">
        <v>0</v>
      </c>
      <c r="O2136" t="s">
        <v>40</v>
      </c>
      <c r="P2136" t="str">
        <f>UPPER(Table1[[#This Row],[Venue]])</f>
        <v>AWAY</v>
      </c>
    </row>
    <row r="2137" spans="1:16" hidden="1" x14ac:dyDescent="0.45">
      <c r="A2137">
        <v>40034588</v>
      </c>
      <c r="B2137" t="s">
        <v>308</v>
      </c>
      <c r="C2137">
        <v>44976</v>
      </c>
      <c r="D2137">
        <v>69188</v>
      </c>
      <c r="E2137">
        <v>20222023</v>
      </c>
      <c r="F2137" t="s">
        <v>372</v>
      </c>
      <c r="G2137" t="s">
        <v>284</v>
      </c>
      <c r="H2137">
        <v>14</v>
      </c>
      <c r="I2137">
        <v>1</v>
      </c>
      <c r="J2137">
        <v>0</v>
      </c>
      <c r="K2137">
        <v>1</v>
      </c>
      <c r="L2137">
        <v>1</v>
      </c>
      <c r="M2137">
        <v>0</v>
      </c>
      <c r="N2137">
        <v>0</v>
      </c>
      <c r="O2137" t="s">
        <v>40</v>
      </c>
      <c r="P2137" t="str">
        <f>UPPER(Table1[[#This Row],[Venue]])</f>
        <v>AWAY</v>
      </c>
    </row>
    <row r="2138" spans="1:16" hidden="1" x14ac:dyDescent="0.45">
      <c r="A2138">
        <v>40034588</v>
      </c>
      <c r="B2138" t="s">
        <v>308</v>
      </c>
      <c r="C2138">
        <v>44976</v>
      </c>
      <c r="D2138">
        <v>69188</v>
      </c>
      <c r="E2138">
        <v>20222023</v>
      </c>
      <c r="F2138" t="s">
        <v>372</v>
      </c>
      <c r="G2138" t="s">
        <v>98</v>
      </c>
      <c r="H2138">
        <v>16</v>
      </c>
      <c r="I2138">
        <v>1</v>
      </c>
      <c r="J2138">
        <v>0</v>
      </c>
      <c r="K2138">
        <v>1</v>
      </c>
      <c r="L2138">
        <v>1</v>
      </c>
      <c r="M2138">
        <v>0</v>
      </c>
      <c r="N2138">
        <v>0</v>
      </c>
      <c r="O2138" t="s">
        <v>40</v>
      </c>
      <c r="P2138" t="str">
        <f>UPPER(Table1[[#This Row],[Venue]])</f>
        <v>AWAY</v>
      </c>
    </row>
    <row r="2139" spans="1:16" hidden="1" x14ac:dyDescent="0.45">
      <c r="A2139">
        <v>40034588</v>
      </c>
      <c r="B2139" t="s">
        <v>308</v>
      </c>
      <c r="C2139">
        <v>44976</v>
      </c>
      <c r="D2139">
        <v>69188</v>
      </c>
      <c r="E2139">
        <v>20222023</v>
      </c>
      <c r="F2139" t="s">
        <v>372</v>
      </c>
      <c r="G2139" t="s">
        <v>99</v>
      </c>
      <c r="H2139">
        <v>18</v>
      </c>
      <c r="I2139">
        <v>4</v>
      </c>
      <c r="J2139">
        <v>2</v>
      </c>
      <c r="K2139">
        <v>1</v>
      </c>
      <c r="L2139">
        <v>2</v>
      </c>
      <c r="M2139">
        <v>0</v>
      </c>
      <c r="N2139">
        <v>0</v>
      </c>
      <c r="O2139" t="s">
        <v>40</v>
      </c>
      <c r="P2139" t="str">
        <f>UPPER(Table1[[#This Row],[Venue]])</f>
        <v>AWAY</v>
      </c>
    </row>
    <row r="2140" spans="1:16" hidden="1" x14ac:dyDescent="0.45">
      <c r="A2140">
        <v>40034588</v>
      </c>
      <c r="B2140" t="s">
        <v>308</v>
      </c>
      <c r="C2140">
        <v>44976</v>
      </c>
      <c r="D2140">
        <v>69188</v>
      </c>
      <c r="E2140">
        <v>20222023</v>
      </c>
      <c r="F2140" t="s">
        <v>372</v>
      </c>
      <c r="G2140" t="s">
        <v>100</v>
      </c>
      <c r="H2140">
        <v>19</v>
      </c>
      <c r="I2140">
        <v>2</v>
      </c>
      <c r="J2140">
        <v>0</v>
      </c>
      <c r="K2140">
        <v>1</v>
      </c>
      <c r="L2140">
        <v>2</v>
      </c>
      <c r="M2140">
        <v>0</v>
      </c>
      <c r="N2140">
        <v>0</v>
      </c>
      <c r="O2140" t="s">
        <v>40</v>
      </c>
      <c r="P2140" t="str">
        <f>UPPER(Table1[[#This Row],[Venue]])</f>
        <v>AWAY</v>
      </c>
    </row>
    <row r="2141" spans="1:16" hidden="1" x14ac:dyDescent="0.45">
      <c r="A2141">
        <v>40034588</v>
      </c>
      <c r="B2141" t="s">
        <v>308</v>
      </c>
      <c r="C2141">
        <v>44976</v>
      </c>
      <c r="D2141">
        <v>69188</v>
      </c>
      <c r="E2141">
        <v>20222023</v>
      </c>
      <c r="F2141" t="s">
        <v>372</v>
      </c>
      <c r="G2141" t="s">
        <v>95</v>
      </c>
      <c r="H2141">
        <v>20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 t="s">
        <v>40</v>
      </c>
      <c r="P2141" t="str">
        <f>UPPER(Table1[[#This Row],[Venue]])</f>
        <v>AWAY</v>
      </c>
    </row>
    <row r="2142" spans="1:16" hidden="1" x14ac:dyDescent="0.45">
      <c r="A2142">
        <v>40034588</v>
      </c>
      <c r="B2142" t="s">
        <v>308</v>
      </c>
      <c r="C2142">
        <v>44976</v>
      </c>
      <c r="D2142">
        <v>69188</v>
      </c>
      <c r="E2142">
        <v>20222023</v>
      </c>
      <c r="F2142" t="s">
        <v>372</v>
      </c>
      <c r="G2142" t="s">
        <v>101</v>
      </c>
      <c r="H2142">
        <v>23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 t="s">
        <v>40</v>
      </c>
      <c r="P2142" t="str">
        <f>UPPER(Table1[[#This Row],[Venue]])</f>
        <v>AWAY</v>
      </c>
    </row>
    <row r="2143" spans="1:16" hidden="1" x14ac:dyDescent="0.45">
      <c r="A2143">
        <v>40034588</v>
      </c>
      <c r="B2143" t="s">
        <v>308</v>
      </c>
      <c r="C2143">
        <v>44976</v>
      </c>
      <c r="D2143">
        <v>69188</v>
      </c>
      <c r="E2143">
        <v>20222023</v>
      </c>
      <c r="F2143" t="s">
        <v>372</v>
      </c>
      <c r="G2143" t="s">
        <v>97</v>
      </c>
      <c r="H2143">
        <v>24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 t="s">
        <v>40</v>
      </c>
      <c r="P2143" t="str">
        <f>UPPER(Table1[[#This Row],[Venue]])</f>
        <v>AWAY</v>
      </c>
    </row>
    <row r="2144" spans="1:16" hidden="1" x14ac:dyDescent="0.45">
      <c r="A2144">
        <v>40034588</v>
      </c>
      <c r="B2144" t="s">
        <v>308</v>
      </c>
      <c r="C2144">
        <v>44976</v>
      </c>
      <c r="D2144">
        <v>69188</v>
      </c>
      <c r="E2144">
        <v>20222023</v>
      </c>
      <c r="F2144" t="s">
        <v>372</v>
      </c>
      <c r="G2144" t="s">
        <v>102</v>
      </c>
      <c r="H2144">
        <v>27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 t="s">
        <v>40</v>
      </c>
      <c r="P2144" t="str">
        <f>UPPER(Table1[[#This Row],[Venue]])</f>
        <v>AWAY</v>
      </c>
    </row>
    <row r="2145" spans="1:16" hidden="1" x14ac:dyDescent="0.45">
      <c r="A2145">
        <v>40034588</v>
      </c>
      <c r="B2145" t="s">
        <v>308</v>
      </c>
      <c r="C2145">
        <v>44976</v>
      </c>
      <c r="D2145">
        <v>69188</v>
      </c>
      <c r="E2145">
        <v>20222023</v>
      </c>
      <c r="F2145" t="s">
        <v>372</v>
      </c>
      <c r="G2145" t="s">
        <v>104</v>
      </c>
      <c r="H2145">
        <v>48</v>
      </c>
      <c r="I2145">
        <v>1</v>
      </c>
      <c r="J2145">
        <v>0</v>
      </c>
      <c r="K2145">
        <v>1</v>
      </c>
      <c r="L2145">
        <v>1</v>
      </c>
      <c r="M2145">
        <v>0</v>
      </c>
      <c r="N2145">
        <v>2</v>
      </c>
      <c r="O2145" t="s">
        <v>40</v>
      </c>
      <c r="P2145" t="str">
        <f>UPPER(Table1[[#This Row],[Venue]])</f>
        <v>AWAY</v>
      </c>
    </row>
    <row r="2146" spans="1:16" hidden="1" x14ac:dyDescent="0.45">
      <c r="A2146">
        <v>40034588</v>
      </c>
      <c r="B2146" t="s">
        <v>308</v>
      </c>
      <c r="C2146">
        <v>44976</v>
      </c>
      <c r="D2146">
        <v>69188</v>
      </c>
      <c r="E2146">
        <v>20222023</v>
      </c>
      <c r="F2146" t="s">
        <v>372</v>
      </c>
      <c r="G2146" t="s">
        <v>106</v>
      </c>
      <c r="H2146">
        <v>67</v>
      </c>
      <c r="I2146">
        <v>1</v>
      </c>
      <c r="J2146">
        <v>1</v>
      </c>
      <c r="K2146">
        <v>1</v>
      </c>
      <c r="L2146">
        <v>0</v>
      </c>
      <c r="M2146">
        <v>0</v>
      </c>
      <c r="N2146">
        <v>0</v>
      </c>
      <c r="O2146" t="s">
        <v>40</v>
      </c>
      <c r="P2146" t="str">
        <f>UPPER(Table1[[#This Row],[Venue]])</f>
        <v>AWAY</v>
      </c>
    </row>
    <row r="2147" spans="1:16" hidden="1" x14ac:dyDescent="0.45">
      <c r="A2147">
        <v>40034588</v>
      </c>
      <c r="B2147" t="s">
        <v>308</v>
      </c>
      <c r="C2147">
        <v>44976</v>
      </c>
      <c r="D2147">
        <v>69188</v>
      </c>
      <c r="E2147">
        <v>20222023</v>
      </c>
      <c r="F2147" t="s">
        <v>372</v>
      </c>
      <c r="G2147" t="s">
        <v>107</v>
      </c>
      <c r="H2147">
        <v>77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 t="s">
        <v>40</v>
      </c>
      <c r="P2147" t="str">
        <f>UPPER(Table1[[#This Row],[Venue]])</f>
        <v>AWAY</v>
      </c>
    </row>
    <row r="2148" spans="1:16" hidden="1" x14ac:dyDescent="0.45">
      <c r="A2148">
        <v>40034588</v>
      </c>
      <c r="B2148" t="s">
        <v>308</v>
      </c>
      <c r="C2148">
        <v>44976</v>
      </c>
      <c r="D2148">
        <v>69188</v>
      </c>
      <c r="E2148">
        <v>20222023</v>
      </c>
      <c r="F2148" t="s">
        <v>372</v>
      </c>
      <c r="G2148" t="s">
        <v>108</v>
      </c>
      <c r="H2148">
        <v>88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 t="s">
        <v>40</v>
      </c>
      <c r="P2148" t="str">
        <f>UPPER(Table1[[#This Row],[Venue]])</f>
        <v>AWAY</v>
      </c>
    </row>
    <row r="2149" spans="1:16" hidden="1" x14ac:dyDescent="0.45">
      <c r="A2149">
        <v>40034588</v>
      </c>
      <c r="B2149" t="s">
        <v>308</v>
      </c>
      <c r="C2149">
        <v>44976</v>
      </c>
      <c r="D2149">
        <v>69188</v>
      </c>
      <c r="E2149">
        <v>20222023</v>
      </c>
      <c r="F2149" t="s">
        <v>372</v>
      </c>
      <c r="G2149" t="s">
        <v>109</v>
      </c>
      <c r="H2149">
        <v>91</v>
      </c>
      <c r="I2149">
        <v>2</v>
      </c>
      <c r="J2149">
        <v>1</v>
      </c>
      <c r="K2149">
        <v>1</v>
      </c>
      <c r="L2149">
        <v>1</v>
      </c>
      <c r="M2149">
        <v>0</v>
      </c>
      <c r="N2149">
        <v>0</v>
      </c>
      <c r="O2149" t="s">
        <v>40</v>
      </c>
      <c r="P2149" t="str">
        <f>UPPER(Table1[[#This Row],[Venue]])</f>
        <v>AWAY</v>
      </c>
    </row>
    <row r="2150" spans="1:16" hidden="1" x14ac:dyDescent="0.45">
      <c r="A2150">
        <v>40034588</v>
      </c>
      <c r="B2150" t="s">
        <v>308</v>
      </c>
      <c r="C2150">
        <v>44976</v>
      </c>
      <c r="D2150">
        <v>69188</v>
      </c>
      <c r="E2150">
        <v>20222023</v>
      </c>
      <c r="F2150" t="s">
        <v>372</v>
      </c>
      <c r="G2150" t="s">
        <v>110</v>
      </c>
      <c r="H2150">
        <v>98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 t="s">
        <v>40</v>
      </c>
      <c r="P2150" t="str">
        <f>UPPER(Table1[[#This Row],[Venue]])</f>
        <v>AWAY</v>
      </c>
    </row>
    <row r="2151" spans="1:16" hidden="1" x14ac:dyDescent="0.45">
      <c r="A2151">
        <v>40034585</v>
      </c>
      <c r="B2151" t="s">
        <v>326</v>
      </c>
      <c r="C2151">
        <v>44982</v>
      </c>
      <c r="D2151">
        <v>69185</v>
      </c>
      <c r="E2151">
        <v>20222023</v>
      </c>
      <c r="F2151" t="s">
        <v>372</v>
      </c>
      <c r="G2151" t="s">
        <v>96</v>
      </c>
      <c r="H2151">
        <v>10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 t="s">
        <v>19</v>
      </c>
      <c r="P2151" t="str">
        <f>UPPER(Table1[[#This Row],[Venue]])</f>
        <v>HOME</v>
      </c>
    </row>
    <row r="2152" spans="1:16" hidden="1" x14ac:dyDescent="0.45">
      <c r="A2152">
        <v>40034585</v>
      </c>
      <c r="B2152" t="s">
        <v>326</v>
      </c>
      <c r="C2152">
        <v>44982</v>
      </c>
      <c r="D2152">
        <v>69185</v>
      </c>
      <c r="E2152">
        <v>20222023</v>
      </c>
      <c r="F2152" t="s">
        <v>372</v>
      </c>
      <c r="G2152" t="s">
        <v>284</v>
      </c>
      <c r="H2152">
        <v>14</v>
      </c>
      <c r="I2152">
        <v>1</v>
      </c>
      <c r="J2152">
        <v>0</v>
      </c>
      <c r="K2152">
        <v>1</v>
      </c>
      <c r="L2152">
        <v>1</v>
      </c>
      <c r="M2152">
        <v>0</v>
      </c>
      <c r="N2152">
        <v>0</v>
      </c>
      <c r="O2152" t="s">
        <v>19</v>
      </c>
      <c r="P2152" t="str">
        <f>UPPER(Table1[[#This Row],[Venue]])</f>
        <v>HOME</v>
      </c>
    </row>
    <row r="2153" spans="1:16" hidden="1" x14ac:dyDescent="0.45">
      <c r="A2153">
        <v>40034585</v>
      </c>
      <c r="B2153" t="s">
        <v>326</v>
      </c>
      <c r="C2153">
        <v>44982</v>
      </c>
      <c r="D2153">
        <v>69185</v>
      </c>
      <c r="E2153">
        <v>20222023</v>
      </c>
      <c r="F2153" t="s">
        <v>372</v>
      </c>
      <c r="G2153" t="s">
        <v>98</v>
      </c>
      <c r="H2153">
        <v>16</v>
      </c>
      <c r="I2153">
        <v>1</v>
      </c>
      <c r="J2153">
        <v>1</v>
      </c>
      <c r="K2153">
        <v>1</v>
      </c>
      <c r="L2153">
        <v>0</v>
      </c>
      <c r="M2153">
        <v>0</v>
      </c>
      <c r="N2153">
        <v>0</v>
      </c>
      <c r="O2153" t="s">
        <v>19</v>
      </c>
      <c r="P2153" t="str">
        <f>UPPER(Table1[[#This Row],[Venue]])</f>
        <v>HOME</v>
      </c>
    </row>
    <row r="2154" spans="1:16" hidden="1" x14ac:dyDescent="0.45">
      <c r="A2154">
        <v>40034585</v>
      </c>
      <c r="B2154" t="s">
        <v>326</v>
      </c>
      <c r="C2154">
        <v>44982</v>
      </c>
      <c r="D2154">
        <v>69185</v>
      </c>
      <c r="E2154">
        <v>20222023</v>
      </c>
      <c r="F2154" t="s">
        <v>372</v>
      </c>
      <c r="G2154" t="s">
        <v>99</v>
      </c>
      <c r="H2154">
        <v>18</v>
      </c>
      <c r="I2154">
        <v>3</v>
      </c>
      <c r="J2154">
        <v>1</v>
      </c>
      <c r="K2154">
        <v>1</v>
      </c>
      <c r="L2154">
        <v>2</v>
      </c>
      <c r="M2154">
        <v>0</v>
      </c>
      <c r="N2154">
        <v>0</v>
      </c>
      <c r="O2154" t="s">
        <v>19</v>
      </c>
      <c r="P2154" t="str">
        <f>UPPER(Table1[[#This Row],[Venue]])</f>
        <v>HOME</v>
      </c>
    </row>
    <row r="2155" spans="1:16" hidden="1" x14ac:dyDescent="0.45">
      <c r="A2155">
        <v>40034585</v>
      </c>
      <c r="B2155" t="s">
        <v>326</v>
      </c>
      <c r="C2155">
        <v>44982</v>
      </c>
      <c r="D2155">
        <v>69185</v>
      </c>
      <c r="E2155">
        <v>20222023</v>
      </c>
      <c r="F2155" t="s">
        <v>372</v>
      </c>
      <c r="G2155" t="s">
        <v>100</v>
      </c>
      <c r="H2155">
        <v>19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 t="s">
        <v>19</v>
      </c>
      <c r="P2155" t="str">
        <f>UPPER(Table1[[#This Row],[Venue]])</f>
        <v>HOME</v>
      </c>
    </row>
    <row r="2156" spans="1:16" hidden="1" x14ac:dyDescent="0.45">
      <c r="A2156">
        <v>40034585</v>
      </c>
      <c r="B2156" t="s">
        <v>326</v>
      </c>
      <c r="C2156">
        <v>44982</v>
      </c>
      <c r="D2156">
        <v>69185</v>
      </c>
      <c r="E2156">
        <v>20222023</v>
      </c>
      <c r="F2156" t="s">
        <v>372</v>
      </c>
      <c r="G2156" t="s">
        <v>95</v>
      </c>
      <c r="H2156">
        <v>20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 t="s">
        <v>19</v>
      </c>
      <c r="P2156" t="str">
        <f>UPPER(Table1[[#This Row],[Venue]])</f>
        <v>HOME</v>
      </c>
    </row>
    <row r="2157" spans="1:16" hidden="1" x14ac:dyDescent="0.45">
      <c r="A2157">
        <v>40034585</v>
      </c>
      <c r="B2157" t="s">
        <v>326</v>
      </c>
      <c r="C2157">
        <v>44982</v>
      </c>
      <c r="D2157">
        <v>69185</v>
      </c>
      <c r="E2157">
        <v>20222023</v>
      </c>
      <c r="F2157" t="s">
        <v>372</v>
      </c>
      <c r="G2157" t="s">
        <v>285</v>
      </c>
      <c r="H2157">
        <v>25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 t="s">
        <v>19</v>
      </c>
      <c r="P2157" t="str">
        <f>UPPER(Table1[[#This Row],[Venue]])</f>
        <v>HOME</v>
      </c>
    </row>
    <row r="2158" spans="1:16" hidden="1" x14ac:dyDescent="0.45">
      <c r="A2158">
        <v>40034585</v>
      </c>
      <c r="B2158" t="s">
        <v>326</v>
      </c>
      <c r="C2158">
        <v>44982</v>
      </c>
      <c r="D2158">
        <v>69185</v>
      </c>
      <c r="E2158">
        <v>20222023</v>
      </c>
      <c r="F2158" t="s">
        <v>372</v>
      </c>
      <c r="G2158" t="s">
        <v>102</v>
      </c>
      <c r="H2158">
        <v>27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0</v>
      </c>
      <c r="O2158" t="s">
        <v>19</v>
      </c>
      <c r="P2158" t="str">
        <f>UPPER(Table1[[#This Row],[Venue]])</f>
        <v>HOME</v>
      </c>
    </row>
    <row r="2159" spans="1:16" hidden="1" x14ac:dyDescent="0.45">
      <c r="A2159">
        <v>40034585</v>
      </c>
      <c r="B2159" t="s">
        <v>326</v>
      </c>
      <c r="C2159">
        <v>44982</v>
      </c>
      <c r="D2159">
        <v>69185</v>
      </c>
      <c r="E2159">
        <v>20222023</v>
      </c>
      <c r="F2159" t="s">
        <v>372</v>
      </c>
      <c r="G2159" t="s">
        <v>371</v>
      </c>
      <c r="H2159">
        <v>34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 t="s">
        <v>19</v>
      </c>
      <c r="P2159" t="str">
        <f>UPPER(Table1[[#This Row],[Venue]])</f>
        <v>HOME</v>
      </c>
    </row>
    <row r="2160" spans="1:16" hidden="1" x14ac:dyDescent="0.45">
      <c r="A2160">
        <v>40034585</v>
      </c>
      <c r="B2160" t="s">
        <v>326</v>
      </c>
      <c r="C2160">
        <v>44982</v>
      </c>
      <c r="D2160">
        <v>69185</v>
      </c>
      <c r="E2160">
        <v>20222023</v>
      </c>
      <c r="F2160" t="s">
        <v>372</v>
      </c>
      <c r="G2160" t="s">
        <v>104</v>
      </c>
      <c r="H2160">
        <v>48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 t="s">
        <v>19</v>
      </c>
      <c r="P2160" t="str">
        <f>UPPER(Table1[[#This Row],[Venue]])</f>
        <v>HOME</v>
      </c>
    </row>
    <row r="2161" spans="1:16" hidden="1" x14ac:dyDescent="0.45">
      <c r="A2161">
        <v>40034585</v>
      </c>
      <c r="B2161" t="s">
        <v>326</v>
      </c>
      <c r="C2161">
        <v>44982</v>
      </c>
      <c r="D2161">
        <v>69185</v>
      </c>
      <c r="E2161">
        <v>20222023</v>
      </c>
      <c r="F2161" t="s">
        <v>372</v>
      </c>
      <c r="G2161" t="s">
        <v>106</v>
      </c>
      <c r="H2161">
        <v>67</v>
      </c>
      <c r="I2161">
        <v>3</v>
      </c>
      <c r="J2161">
        <v>2</v>
      </c>
      <c r="K2161">
        <v>1</v>
      </c>
      <c r="L2161">
        <v>1</v>
      </c>
      <c r="M2161">
        <v>0</v>
      </c>
      <c r="N2161">
        <v>0</v>
      </c>
      <c r="O2161" t="s">
        <v>19</v>
      </c>
      <c r="P2161" t="str">
        <f>UPPER(Table1[[#This Row],[Venue]])</f>
        <v>HOME</v>
      </c>
    </row>
    <row r="2162" spans="1:16" hidden="1" x14ac:dyDescent="0.45">
      <c r="A2162">
        <v>40034585</v>
      </c>
      <c r="B2162" t="s">
        <v>326</v>
      </c>
      <c r="C2162">
        <v>44982</v>
      </c>
      <c r="D2162">
        <v>69185</v>
      </c>
      <c r="E2162">
        <v>20222023</v>
      </c>
      <c r="F2162" t="s">
        <v>372</v>
      </c>
      <c r="G2162" t="s">
        <v>107</v>
      </c>
      <c r="H2162">
        <v>77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 t="s">
        <v>19</v>
      </c>
      <c r="P2162" t="str">
        <f>UPPER(Table1[[#This Row],[Venue]])</f>
        <v>HOME</v>
      </c>
    </row>
    <row r="2163" spans="1:16" hidden="1" x14ac:dyDescent="0.45">
      <c r="A2163">
        <v>40034585</v>
      </c>
      <c r="B2163" t="s">
        <v>326</v>
      </c>
      <c r="C2163">
        <v>44982</v>
      </c>
      <c r="D2163">
        <v>69185</v>
      </c>
      <c r="E2163">
        <v>20222023</v>
      </c>
      <c r="F2163" t="s">
        <v>372</v>
      </c>
      <c r="G2163" t="s">
        <v>109</v>
      </c>
      <c r="H2163">
        <v>91</v>
      </c>
      <c r="I2163">
        <v>2</v>
      </c>
      <c r="J2163">
        <v>1</v>
      </c>
      <c r="K2163">
        <v>1</v>
      </c>
      <c r="L2163">
        <v>1</v>
      </c>
      <c r="M2163">
        <v>0</v>
      </c>
      <c r="N2163">
        <v>0</v>
      </c>
      <c r="O2163" t="s">
        <v>19</v>
      </c>
      <c r="P2163" t="str">
        <f>UPPER(Table1[[#This Row],[Venue]])</f>
        <v>HOME</v>
      </c>
    </row>
    <row r="2164" spans="1:16" hidden="1" x14ac:dyDescent="0.45">
      <c r="A2164">
        <v>40034585</v>
      </c>
      <c r="B2164" t="s">
        <v>326</v>
      </c>
      <c r="C2164">
        <v>44982</v>
      </c>
      <c r="D2164">
        <v>69185</v>
      </c>
      <c r="E2164">
        <v>20222023</v>
      </c>
      <c r="F2164" t="s">
        <v>372</v>
      </c>
      <c r="G2164" t="s">
        <v>105</v>
      </c>
      <c r="H2164">
        <v>97</v>
      </c>
      <c r="I2164">
        <v>1</v>
      </c>
      <c r="J2164">
        <v>0</v>
      </c>
      <c r="K2164">
        <v>1</v>
      </c>
      <c r="L2164">
        <v>1</v>
      </c>
      <c r="M2164">
        <v>0</v>
      </c>
      <c r="N2164">
        <v>0</v>
      </c>
      <c r="O2164" t="s">
        <v>19</v>
      </c>
      <c r="P2164" t="str">
        <f>UPPER(Table1[[#This Row],[Venue]])</f>
        <v>HOME</v>
      </c>
    </row>
    <row r="2165" spans="1:16" hidden="1" x14ac:dyDescent="0.45">
      <c r="A2165">
        <v>40034585</v>
      </c>
      <c r="B2165" t="s">
        <v>326</v>
      </c>
      <c r="C2165">
        <v>44982</v>
      </c>
      <c r="D2165">
        <v>69185</v>
      </c>
      <c r="E2165">
        <v>20222023</v>
      </c>
      <c r="F2165" t="s">
        <v>372</v>
      </c>
      <c r="G2165" t="s">
        <v>110</v>
      </c>
      <c r="H2165">
        <v>98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 t="s">
        <v>19</v>
      </c>
      <c r="P2165" t="str">
        <f>UPPER(Table1[[#This Row],[Venue]])</f>
        <v>HOME</v>
      </c>
    </row>
    <row r="2166" spans="1:16" hidden="1" x14ac:dyDescent="0.45">
      <c r="A2166">
        <v>40034585</v>
      </c>
      <c r="B2166" t="s">
        <v>326</v>
      </c>
      <c r="C2166">
        <v>44982</v>
      </c>
      <c r="D2166">
        <v>69185</v>
      </c>
      <c r="E2166">
        <v>20222023</v>
      </c>
      <c r="F2166" t="s">
        <v>372</v>
      </c>
      <c r="G2166" t="s">
        <v>239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 t="s">
        <v>40</v>
      </c>
      <c r="P2166" t="str">
        <f>UPPER(Table1[[#This Row],[Venue]])</f>
        <v>AWAY</v>
      </c>
    </row>
    <row r="2167" spans="1:16" hidden="1" x14ac:dyDescent="0.45">
      <c r="A2167">
        <v>40034585</v>
      </c>
      <c r="B2167" t="s">
        <v>326</v>
      </c>
      <c r="C2167">
        <v>44982</v>
      </c>
      <c r="D2167">
        <v>69185</v>
      </c>
      <c r="E2167">
        <v>20222023</v>
      </c>
      <c r="F2167" t="s">
        <v>372</v>
      </c>
      <c r="G2167" t="s">
        <v>240</v>
      </c>
      <c r="H2167">
        <v>3</v>
      </c>
      <c r="I2167">
        <v>2</v>
      </c>
      <c r="J2167">
        <v>1</v>
      </c>
      <c r="K2167">
        <v>1</v>
      </c>
      <c r="L2167">
        <v>1</v>
      </c>
      <c r="M2167">
        <v>0</v>
      </c>
      <c r="N2167">
        <v>0</v>
      </c>
      <c r="O2167" t="s">
        <v>40</v>
      </c>
      <c r="P2167" t="str">
        <f>UPPER(Table1[[#This Row],[Venue]])</f>
        <v>AWAY</v>
      </c>
    </row>
    <row r="2168" spans="1:16" hidden="1" x14ac:dyDescent="0.45">
      <c r="A2168">
        <v>40034585</v>
      </c>
      <c r="B2168" t="s">
        <v>326</v>
      </c>
      <c r="C2168">
        <v>44982</v>
      </c>
      <c r="D2168">
        <v>69185</v>
      </c>
      <c r="E2168">
        <v>20222023</v>
      </c>
      <c r="F2168" t="s">
        <v>372</v>
      </c>
      <c r="G2168" t="s">
        <v>241</v>
      </c>
      <c r="H2168">
        <v>4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 t="s">
        <v>40</v>
      </c>
      <c r="P2168" t="str">
        <f>UPPER(Table1[[#This Row],[Venue]])</f>
        <v>AWAY</v>
      </c>
    </row>
    <row r="2169" spans="1:16" hidden="1" x14ac:dyDescent="0.45">
      <c r="A2169">
        <v>40034585</v>
      </c>
      <c r="B2169" t="s">
        <v>326</v>
      </c>
      <c r="C2169">
        <v>44982</v>
      </c>
      <c r="D2169">
        <v>69185</v>
      </c>
      <c r="E2169">
        <v>20222023</v>
      </c>
      <c r="F2169" t="s">
        <v>372</v>
      </c>
      <c r="G2169" t="s">
        <v>398</v>
      </c>
      <c r="H2169">
        <v>5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 t="s">
        <v>40</v>
      </c>
      <c r="P2169" t="str">
        <f>UPPER(Table1[[#This Row],[Venue]])</f>
        <v>AWAY</v>
      </c>
    </row>
    <row r="2170" spans="1:16" hidden="1" x14ac:dyDescent="0.45">
      <c r="A2170">
        <v>40034585</v>
      </c>
      <c r="B2170" t="s">
        <v>326</v>
      </c>
      <c r="C2170">
        <v>44982</v>
      </c>
      <c r="D2170">
        <v>69185</v>
      </c>
      <c r="E2170">
        <v>20222023</v>
      </c>
      <c r="F2170" t="s">
        <v>372</v>
      </c>
      <c r="G2170" t="s">
        <v>276</v>
      </c>
      <c r="H2170">
        <v>9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2</v>
      </c>
      <c r="O2170" t="s">
        <v>40</v>
      </c>
      <c r="P2170" t="str">
        <f>UPPER(Table1[[#This Row],[Venue]])</f>
        <v>AWAY</v>
      </c>
    </row>
    <row r="2171" spans="1:16" hidden="1" x14ac:dyDescent="0.45">
      <c r="A2171">
        <v>40034585</v>
      </c>
      <c r="B2171" t="s">
        <v>326</v>
      </c>
      <c r="C2171">
        <v>44982</v>
      </c>
      <c r="D2171">
        <v>69185</v>
      </c>
      <c r="E2171">
        <v>20222023</v>
      </c>
      <c r="F2171" t="s">
        <v>372</v>
      </c>
      <c r="G2171" t="s">
        <v>242</v>
      </c>
      <c r="H2171">
        <v>14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 t="s">
        <v>40</v>
      </c>
      <c r="P2171" t="str">
        <f>UPPER(Table1[[#This Row],[Venue]])</f>
        <v>AWAY</v>
      </c>
    </row>
    <row r="2172" spans="1:16" hidden="1" x14ac:dyDescent="0.45">
      <c r="A2172">
        <v>40034585</v>
      </c>
      <c r="B2172" t="s">
        <v>326</v>
      </c>
      <c r="C2172">
        <v>44982</v>
      </c>
      <c r="D2172">
        <v>69185</v>
      </c>
      <c r="E2172">
        <v>20222023</v>
      </c>
      <c r="F2172" t="s">
        <v>372</v>
      </c>
      <c r="G2172" t="s">
        <v>244</v>
      </c>
      <c r="H2172">
        <v>20</v>
      </c>
      <c r="I2172">
        <v>4</v>
      </c>
      <c r="J2172">
        <v>1</v>
      </c>
      <c r="K2172">
        <v>1</v>
      </c>
      <c r="L2172">
        <v>3</v>
      </c>
      <c r="M2172">
        <v>0</v>
      </c>
      <c r="N2172">
        <v>0</v>
      </c>
      <c r="O2172" t="s">
        <v>40</v>
      </c>
      <c r="P2172" t="str">
        <f>UPPER(Table1[[#This Row],[Venue]])</f>
        <v>AWAY</v>
      </c>
    </row>
    <row r="2173" spans="1:16" hidden="1" x14ac:dyDescent="0.45">
      <c r="A2173">
        <v>40034585</v>
      </c>
      <c r="B2173" t="s">
        <v>326</v>
      </c>
      <c r="C2173">
        <v>44982</v>
      </c>
      <c r="D2173">
        <v>69185</v>
      </c>
      <c r="E2173">
        <v>20222023</v>
      </c>
      <c r="F2173" t="s">
        <v>372</v>
      </c>
      <c r="G2173" t="s">
        <v>245</v>
      </c>
      <c r="H2173">
        <v>22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 t="s">
        <v>40</v>
      </c>
      <c r="P2173" t="str">
        <f>UPPER(Table1[[#This Row],[Venue]])</f>
        <v>AWAY</v>
      </c>
    </row>
    <row r="2174" spans="1:16" hidden="1" x14ac:dyDescent="0.45">
      <c r="A2174">
        <v>40034585</v>
      </c>
      <c r="B2174" t="s">
        <v>326</v>
      </c>
      <c r="C2174">
        <v>44982</v>
      </c>
      <c r="D2174">
        <v>69185</v>
      </c>
      <c r="E2174">
        <v>20222023</v>
      </c>
      <c r="F2174" t="s">
        <v>372</v>
      </c>
      <c r="G2174" t="s">
        <v>247</v>
      </c>
      <c r="H2174">
        <v>27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0</v>
      </c>
      <c r="O2174" t="s">
        <v>40</v>
      </c>
      <c r="P2174" t="str">
        <f>UPPER(Table1[[#This Row],[Venue]])</f>
        <v>AWAY</v>
      </c>
    </row>
    <row r="2175" spans="1:16" hidden="1" x14ac:dyDescent="0.45">
      <c r="A2175">
        <v>40034585</v>
      </c>
      <c r="B2175" t="s">
        <v>326</v>
      </c>
      <c r="C2175">
        <v>44982</v>
      </c>
      <c r="D2175">
        <v>69185</v>
      </c>
      <c r="E2175">
        <v>20222023</v>
      </c>
      <c r="F2175" t="s">
        <v>372</v>
      </c>
      <c r="G2175" t="s">
        <v>248</v>
      </c>
      <c r="H2175">
        <v>31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 t="s">
        <v>40</v>
      </c>
      <c r="P2175" t="str">
        <f>UPPER(Table1[[#This Row],[Venue]])</f>
        <v>AWAY</v>
      </c>
    </row>
    <row r="2176" spans="1:16" hidden="1" x14ac:dyDescent="0.45">
      <c r="A2176">
        <v>40034585</v>
      </c>
      <c r="B2176" t="s">
        <v>326</v>
      </c>
      <c r="C2176">
        <v>44982</v>
      </c>
      <c r="D2176">
        <v>69185</v>
      </c>
      <c r="E2176">
        <v>20222023</v>
      </c>
      <c r="F2176" t="s">
        <v>372</v>
      </c>
      <c r="G2176" t="s">
        <v>251</v>
      </c>
      <c r="H2176">
        <v>50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 t="s">
        <v>40</v>
      </c>
      <c r="P2176" t="str">
        <f>UPPER(Table1[[#This Row],[Venue]])</f>
        <v>AWAY</v>
      </c>
    </row>
    <row r="2177" spans="1:16" hidden="1" x14ac:dyDescent="0.45">
      <c r="A2177">
        <v>40034585</v>
      </c>
      <c r="B2177" t="s">
        <v>326</v>
      </c>
      <c r="C2177">
        <v>44982</v>
      </c>
      <c r="D2177">
        <v>69185</v>
      </c>
      <c r="E2177">
        <v>20222023</v>
      </c>
      <c r="F2177" t="s">
        <v>372</v>
      </c>
      <c r="G2177" t="s">
        <v>252</v>
      </c>
      <c r="H2177">
        <v>63</v>
      </c>
      <c r="I2177">
        <v>4</v>
      </c>
      <c r="J2177">
        <v>2</v>
      </c>
      <c r="K2177">
        <v>1</v>
      </c>
      <c r="L2177">
        <v>2</v>
      </c>
      <c r="M2177">
        <v>0</v>
      </c>
      <c r="N2177">
        <v>0</v>
      </c>
      <c r="O2177" t="s">
        <v>40</v>
      </c>
      <c r="P2177" t="str">
        <f>UPPER(Table1[[#This Row],[Venue]])</f>
        <v>AWAY</v>
      </c>
    </row>
    <row r="2178" spans="1:16" hidden="1" x14ac:dyDescent="0.45">
      <c r="A2178">
        <v>40034585</v>
      </c>
      <c r="B2178" t="s">
        <v>326</v>
      </c>
      <c r="C2178">
        <v>44982</v>
      </c>
      <c r="D2178">
        <v>69185</v>
      </c>
      <c r="E2178">
        <v>20222023</v>
      </c>
      <c r="F2178" t="s">
        <v>372</v>
      </c>
      <c r="G2178" t="s">
        <v>253</v>
      </c>
      <c r="H2178">
        <v>69</v>
      </c>
      <c r="I2178">
        <v>1</v>
      </c>
      <c r="J2178">
        <v>0</v>
      </c>
      <c r="K2178">
        <v>1</v>
      </c>
      <c r="L2178">
        <v>1</v>
      </c>
      <c r="M2178">
        <v>0</v>
      </c>
      <c r="N2178">
        <v>0</v>
      </c>
      <c r="O2178" t="s">
        <v>40</v>
      </c>
      <c r="P2178" t="str">
        <f>UPPER(Table1[[#This Row],[Venue]])</f>
        <v>AWAY</v>
      </c>
    </row>
    <row r="2179" spans="1:16" hidden="1" x14ac:dyDescent="0.45">
      <c r="A2179">
        <v>40034585</v>
      </c>
      <c r="B2179" t="s">
        <v>326</v>
      </c>
      <c r="C2179">
        <v>44982</v>
      </c>
      <c r="D2179">
        <v>69185</v>
      </c>
      <c r="E2179">
        <v>20222023</v>
      </c>
      <c r="F2179" t="s">
        <v>372</v>
      </c>
      <c r="G2179" t="s">
        <v>254</v>
      </c>
      <c r="H2179">
        <v>77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 t="s">
        <v>40</v>
      </c>
      <c r="P2179" t="str">
        <f>UPPER(Table1[[#This Row],[Venue]])</f>
        <v>AWAY</v>
      </c>
    </row>
    <row r="2180" spans="1:16" hidden="1" x14ac:dyDescent="0.45">
      <c r="A2180">
        <v>40034585</v>
      </c>
      <c r="B2180" t="s">
        <v>326</v>
      </c>
      <c r="C2180">
        <v>44982</v>
      </c>
      <c r="D2180">
        <v>69185</v>
      </c>
      <c r="E2180">
        <v>20222023</v>
      </c>
      <c r="F2180" t="s">
        <v>372</v>
      </c>
      <c r="G2180" t="s">
        <v>255</v>
      </c>
      <c r="H2180">
        <v>88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 t="s">
        <v>40</v>
      </c>
      <c r="P2180" t="str">
        <f>UPPER(Table1[[#This Row],[Venue]])</f>
        <v>AWAY</v>
      </c>
    </row>
    <row r="2181" spans="1:16" hidden="1" x14ac:dyDescent="0.45">
      <c r="A2181">
        <v>40034864</v>
      </c>
      <c r="B2181" t="s">
        <v>399</v>
      </c>
      <c r="C2181">
        <v>44983</v>
      </c>
      <c r="D2181">
        <v>69464</v>
      </c>
      <c r="E2181">
        <v>20222023</v>
      </c>
      <c r="F2181" t="s">
        <v>372</v>
      </c>
      <c r="G2181" t="s">
        <v>150</v>
      </c>
      <c r="H2181">
        <v>6</v>
      </c>
      <c r="I2181">
        <v>2</v>
      </c>
      <c r="J2181">
        <v>2</v>
      </c>
      <c r="K2181">
        <v>1</v>
      </c>
      <c r="L2181">
        <v>0</v>
      </c>
      <c r="M2181">
        <v>0</v>
      </c>
      <c r="N2181">
        <v>0</v>
      </c>
      <c r="O2181" t="s">
        <v>19</v>
      </c>
      <c r="P2181" t="str">
        <f>UPPER(Table1[[#This Row],[Venue]])</f>
        <v>HOME</v>
      </c>
    </row>
    <row r="2182" spans="1:16" hidden="1" x14ac:dyDescent="0.45">
      <c r="A2182">
        <v>40034864</v>
      </c>
      <c r="B2182" t="s">
        <v>399</v>
      </c>
      <c r="C2182">
        <v>44983</v>
      </c>
      <c r="D2182">
        <v>69464</v>
      </c>
      <c r="E2182">
        <v>20222023</v>
      </c>
      <c r="F2182" t="s">
        <v>372</v>
      </c>
      <c r="G2182" t="s">
        <v>151</v>
      </c>
      <c r="H2182">
        <v>8</v>
      </c>
      <c r="I2182">
        <v>2</v>
      </c>
      <c r="J2182">
        <v>2</v>
      </c>
      <c r="K2182">
        <v>1</v>
      </c>
      <c r="L2182">
        <v>0</v>
      </c>
      <c r="M2182">
        <v>0</v>
      </c>
      <c r="N2182">
        <v>0</v>
      </c>
      <c r="O2182" t="s">
        <v>19</v>
      </c>
      <c r="P2182" t="str">
        <f>UPPER(Table1[[#This Row],[Venue]])</f>
        <v>HOME</v>
      </c>
    </row>
    <row r="2183" spans="1:16" hidden="1" x14ac:dyDescent="0.45">
      <c r="A2183">
        <v>40034864</v>
      </c>
      <c r="B2183" t="s">
        <v>399</v>
      </c>
      <c r="C2183">
        <v>44983</v>
      </c>
      <c r="D2183">
        <v>69464</v>
      </c>
      <c r="E2183">
        <v>20222023</v>
      </c>
      <c r="F2183" t="s">
        <v>372</v>
      </c>
      <c r="G2183" t="s">
        <v>151</v>
      </c>
      <c r="H2183">
        <v>8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 t="s">
        <v>19</v>
      </c>
      <c r="P2183" t="str">
        <f>UPPER(Table1[[#This Row],[Venue]])</f>
        <v>HOME</v>
      </c>
    </row>
    <row r="2184" spans="1:16" hidden="1" x14ac:dyDescent="0.45">
      <c r="A2184">
        <v>40034864</v>
      </c>
      <c r="B2184" t="s">
        <v>399</v>
      </c>
      <c r="C2184">
        <v>44983</v>
      </c>
      <c r="D2184">
        <v>69464</v>
      </c>
      <c r="E2184">
        <v>20222023</v>
      </c>
      <c r="F2184" t="s">
        <v>372</v>
      </c>
      <c r="G2184" t="s">
        <v>184</v>
      </c>
      <c r="H2184">
        <v>9</v>
      </c>
      <c r="I2184">
        <v>2</v>
      </c>
      <c r="J2184">
        <v>0</v>
      </c>
      <c r="K2184">
        <v>1</v>
      </c>
      <c r="L2184">
        <v>2</v>
      </c>
      <c r="M2184">
        <v>0</v>
      </c>
      <c r="N2184">
        <v>0</v>
      </c>
      <c r="O2184" t="s">
        <v>19</v>
      </c>
      <c r="P2184" t="str">
        <f>UPPER(Table1[[#This Row],[Venue]])</f>
        <v>HOME</v>
      </c>
    </row>
    <row r="2185" spans="1:16" hidden="1" x14ac:dyDescent="0.45">
      <c r="A2185">
        <v>40034864</v>
      </c>
      <c r="B2185" t="s">
        <v>399</v>
      </c>
      <c r="C2185">
        <v>44983</v>
      </c>
      <c r="D2185">
        <v>69464</v>
      </c>
      <c r="E2185">
        <v>20222023</v>
      </c>
      <c r="F2185" t="s">
        <v>372</v>
      </c>
      <c r="G2185" t="s">
        <v>152</v>
      </c>
      <c r="H2185">
        <v>14</v>
      </c>
      <c r="I2185">
        <v>2</v>
      </c>
      <c r="J2185">
        <v>0</v>
      </c>
      <c r="K2185">
        <v>1</v>
      </c>
      <c r="L2185">
        <v>2</v>
      </c>
      <c r="M2185">
        <v>0</v>
      </c>
      <c r="N2185">
        <v>0</v>
      </c>
      <c r="O2185" t="s">
        <v>19</v>
      </c>
      <c r="P2185" t="str">
        <f>UPPER(Table1[[#This Row],[Venue]])</f>
        <v>HOME</v>
      </c>
    </row>
    <row r="2186" spans="1:16" hidden="1" x14ac:dyDescent="0.45">
      <c r="A2186">
        <v>40034864</v>
      </c>
      <c r="B2186" t="s">
        <v>399</v>
      </c>
      <c r="C2186">
        <v>44983</v>
      </c>
      <c r="D2186">
        <v>69464</v>
      </c>
      <c r="E2186">
        <v>20222023</v>
      </c>
      <c r="F2186" t="s">
        <v>372</v>
      </c>
      <c r="G2186" t="s">
        <v>153</v>
      </c>
      <c r="H2186">
        <v>15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 t="s">
        <v>19</v>
      </c>
      <c r="P2186" t="str">
        <f>UPPER(Table1[[#This Row],[Venue]])</f>
        <v>HOME</v>
      </c>
    </row>
    <row r="2187" spans="1:16" hidden="1" x14ac:dyDescent="0.45">
      <c r="A2187">
        <v>40034864</v>
      </c>
      <c r="B2187" t="s">
        <v>399</v>
      </c>
      <c r="C2187">
        <v>44983</v>
      </c>
      <c r="D2187">
        <v>69464</v>
      </c>
      <c r="E2187">
        <v>20222023</v>
      </c>
      <c r="F2187" t="s">
        <v>372</v>
      </c>
      <c r="G2187" t="s">
        <v>396</v>
      </c>
      <c r="H2187">
        <v>17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 t="s">
        <v>19</v>
      </c>
      <c r="P2187" t="str">
        <f>UPPER(Table1[[#This Row],[Venue]])</f>
        <v>HOME</v>
      </c>
    </row>
    <row r="2188" spans="1:16" hidden="1" x14ac:dyDescent="0.45">
      <c r="A2188">
        <v>40034864</v>
      </c>
      <c r="B2188" t="s">
        <v>399</v>
      </c>
      <c r="C2188">
        <v>44983</v>
      </c>
      <c r="D2188">
        <v>69464</v>
      </c>
      <c r="E2188">
        <v>20222023</v>
      </c>
      <c r="F2188" t="s">
        <v>372</v>
      </c>
      <c r="G2188" t="s">
        <v>294</v>
      </c>
      <c r="H2188">
        <v>18</v>
      </c>
      <c r="I2188">
        <v>1</v>
      </c>
      <c r="J2188">
        <v>0</v>
      </c>
      <c r="K2188">
        <v>1</v>
      </c>
      <c r="L2188">
        <v>1</v>
      </c>
      <c r="M2188">
        <v>0</v>
      </c>
      <c r="N2188">
        <v>0</v>
      </c>
      <c r="O2188" t="s">
        <v>19</v>
      </c>
      <c r="P2188" t="str">
        <f>UPPER(Table1[[#This Row],[Venue]])</f>
        <v>HOME</v>
      </c>
    </row>
    <row r="2189" spans="1:16" hidden="1" x14ac:dyDescent="0.45">
      <c r="A2189">
        <v>40034864</v>
      </c>
      <c r="B2189" t="s">
        <v>399</v>
      </c>
      <c r="C2189">
        <v>44983</v>
      </c>
      <c r="D2189">
        <v>69464</v>
      </c>
      <c r="E2189">
        <v>20222023</v>
      </c>
      <c r="F2189" t="s">
        <v>372</v>
      </c>
      <c r="G2189" t="s">
        <v>185</v>
      </c>
      <c r="H2189">
        <v>28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2</v>
      </c>
      <c r="O2189" t="s">
        <v>19</v>
      </c>
      <c r="P2189" t="str">
        <f>UPPER(Table1[[#This Row],[Venue]])</f>
        <v>HOME</v>
      </c>
    </row>
    <row r="2190" spans="1:16" hidden="1" x14ac:dyDescent="0.45">
      <c r="A2190">
        <v>40034864</v>
      </c>
      <c r="B2190" t="s">
        <v>399</v>
      </c>
      <c r="C2190">
        <v>44983</v>
      </c>
      <c r="D2190">
        <v>69464</v>
      </c>
      <c r="E2190">
        <v>20222023</v>
      </c>
      <c r="F2190" t="s">
        <v>372</v>
      </c>
      <c r="G2190" t="s">
        <v>186</v>
      </c>
      <c r="H2190">
        <v>30</v>
      </c>
      <c r="I2190">
        <v>3</v>
      </c>
      <c r="J2190">
        <v>2</v>
      </c>
      <c r="K2190">
        <v>1</v>
      </c>
      <c r="L2190">
        <v>1</v>
      </c>
      <c r="M2190">
        <v>0</v>
      </c>
      <c r="N2190">
        <v>2</v>
      </c>
      <c r="O2190" t="s">
        <v>19</v>
      </c>
      <c r="P2190" t="str">
        <f>UPPER(Table1[[#This Row],[Venue]])</f>
        <v>HOME</v>
      </c>
    </row>
    <row r="2191" spans="1:16" hidden="1" x14ac:dyDescent="0.45">
      <c r="A2191">
        <v>40034864</v>
      </c>
      <c r="B2191" t="s">
        <v>399</v>
      </c>
      <c r="C2191">
        <v>44983</v>
      </c>
      <c r="D2191">
        <v>69464</v>
      </c>
      <c r="E2191">
        <v>20222023</v>
      </c>
      <c r="F2191" t="s">
        <v>372</v>
      </c>
      <c r="G2191" t="s">
        <v>236</v>
      </c>
      <c r="H2191">
        <v>31</v>
      </c>
      <c r="I2191">
        <v>1</v>
      </c>
      <c r="J2191">
        <v>0</v>
      </c>
      <c r="K2191">
        <v>1</v>
      </c>
      <c r="L2191">
        <v>1</v>
      </c>
      <c r="M2191">
        <v>0</v>
      </c>
      <c r="N2191">
        <v>0</v>
      </c>
      <c r="O2191" t="s">
        <v>19</v>
      </c>
      <c r="P2191" t="str">
        <f>UPPER(Table1[[#This Row],[Venue]])</f>
        <v>HOME</v>
      </c>
    </row>
    <row r="2192" spans="1:16" hidden="1" x14ac:dyDescent="0.45">
      <c r="A2192">
        <v>40034864</v>
      </c>
      <c r="B2192" t="s">
        <v>399</v>
      </c>
      <c r="C2192">
        <v>44983</v>
      </c>
      <c r="D2192">
        <v>69464</v>
      </c>
      <c r="E2192">
        <v>20222023</v>
      </c>
      <c r="F2192" t="s">
        <v>372</v>
      </c>
      <c r="G2192" t="s">
        <v>332</v>
      </c>
      <c r="H2192">
        <v>38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 t="s">
        <v>19</v>
      </c>
      <c r="P2192" t="str">
        <f>UPPER(Table1[[#This Row],[Venue]])</f>
        <v>HOME</v>
      </c>
    </row>
    <row r="2193" spans="1:16" hidden="1" x14ac:dyDescent="0.45">
      <c r="A2193">
        <v>40034864</v>
      </c>
      <c r="B2193" t="s">
        <v>399</v>
      </c>
      <c r="C2193">
        <v>44983</v>
      </c>
      <c r="D2193">
        <v>69464</v>
      </c>
      <c r="E2193">
        <v>20222023</v>
      </c>
      <c r="F2193" t="s">
        <v>372</v>
      </c>
      <c r="G2193" t="s">
        <v>155</v>
      </c>
      <c r="H2193">
        <v>62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 t="s">
        <v>19</v>
      </c>
      <c r="P2193" t="str">
        <f>UPPER(Table1[[#This Row],[Venue]])</f>
        <v>HOME</v>
      </c>
    </row>
    <row r="2194" spans="1:16" hidden="1" x14ac:dyDescent="0.45">
      <c r="A2194">
        <v>40034864</v>
      </c>
      <c r="B2194" t="s">
        <v>399</v>
      </c>
      <c r="C2194">
        <v>44983</v>
      </c>
      <c r="D2194">
        <v>69464</v>
      </c>
      <c r="E2194">
        <v>20222023</v>
      </c>
      <c r="F2194" t="s">
        <v>372</v>
      </c>
      <c r="G2194" t="s">
        <v>156</v>
      </c>
      <c r="H2194">
        <v>66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 t="s">
        <v>19</v>
      </c>
      <c r="P2194" t="str">
        <f>UPPER(Table1[[#This Row],[Venue]])</f>
        <v>HOME</v>
      </c>
    </row>
    <row r="2195" spans="1:16" hidden="1" x14ac:dyDescent="0.45">
      <c r="A2195">
        <v>40034864</v>
      </c>
      <c r="B2195" t="s">
        <v>399</v>
      </c>
      <c r="C2195">
        <v>44983</v>
      </c>
      <c r="D2195">
        <v>69464</v>
      </c>
      <c r="E2195">
        <v>20222023</v>
      </c>
      <c r="F2195" t="s">
        <v>372</v>
      </c>
      <c r="G2195" t="s">
        <v>188</v>
      </c>
      <c r="H2195">
        <v>72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0</v>
      </c>
      <c r="O2195" t="s">
        <v>19</v>
      </c>
      <c r="P2195" t="str">
        <f>UPPER(Table1[[#This Row],[Venue]])</f>
        <v>HOME</v>
      </c>
    </row>
    <row r="2196" spans="1:16" hidden="1" x14ac:dyDescent="0.45">
      <c r="A2196">
        <v>40034864</v>
      </c>
      <c r="B2196" t="s">
        <v>399</v>
      </c>
      <c r="C2196">
        <v>44983</v>
      </c>
      <c r="D2196">
        <v>69464</v>
      </c>
      <c r="E2196">
        <v>20222023</v>
      </c>
      <c r="F2196" t="s">
        <v>372</v>
      </c>
      <c r="G2196" t="s">
        <v>157</v>
      </c>
      <c r="H2196">
        <v>77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 t="s">
        <v>19</v>
      </c>
      <c r="P2196" t="str">
        <f>UPPER(Table1[[#This Row],[Venue]])</f>
        <v>HOME</v>
      </c>
    </row>
    <row r="2197" spans="1:16" hidden="1" x14ac:dyDescent="0.45">
      <c r="A2197">
        <v>40034864</v>
      </c>
      <c r="B2197" t="s">
        <v>399</v>
      </c>
      <c r="C2197">
        <v>44983</v>
      </c>
      <c r="D2197">
        <v>69464</v>
      </c>
      <c r="E2197">
        <v>20222023</v>
      </c>
      <c r="F2197" t="s">
        <v>372</v>
      </c>
      <c r="G2197" t="s">
        <v>158</v>
      </c>
      <c r="H2197">
        <v>88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 t="s">
        <v>19</v>
      </c>
      <c r="P2197" t="str">
        <f>UPPER(Table1[[#This Row],[Venue]])</f>
        <v>HOME</v>
      </c>
    </row>
    <row r="2198" spans="1:16" hidden="1" x14ac:dyDescent="0.45">
      <c r="A2198">
        <v>40034864</v>
      </c>
      <c r="B2198" t="s">
        <v>399</v>
      </c>
      <c r="C2198">
        <v>44983</v>
      </c>
      <c r="D2198">
        <v>69464</v>
      </c>
      <c r="E2198">
        <v>20222023</v>
      </c>
      <c r="F2198" t="s">
        <v>372</v>
      </c>
      <c r="G2198" t="s">
        <v>158</v>
      </c>
      <c r="H2198">
        <v>88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 t="s">
        <v>19</v>
      </c>
      <c r="P2198" t="str">
        <f>UPPER(Table1[[#This Row],[Venue]])</f>
        <v>HOME</v>
      </c>
    </row>
    <row r="2199" spans="1:16" hidden="1" x14ac:dyDescent="0.45">
      <c r="A2199">
        <v>40034864</v>
      </c>
      <c r="B2199" t="s">
        <v>399</v>
      </c>
      <c r="C2199">
        <v>44983</v>
      </c>
      <c r="D2199">
        <v>69464</v>
      </c>
      <c r="E2199">
        <v>20222023</v>
      </c>
      <c r="F2199" t="s">
        <v>372</v>
      </c>
      <c r="G2199" t="s">
        <v>376</v>
      </c>
      <c r="H2199">
        <v>2</v>
      </c>
      <c r="I2199">
        <v>1</v>
      </c>
      <c r="J2199">
        <v>1</v>
      </c>
      <c r="K2199">
        <v>1</v>
      </c>
      <c r="L2199">
        <v>0</v>
      </c>
      <c r="M2199">
        <v>0</v>
      </c>
      <c r="N2199">
        <v>0</v>
      </c>
      <c r="O2199" t="s">
        <v>40</v>
      </c>
      <c r="P2199" t="str">
        <f>UPPER(Table1[[#This Row],[Venue]])</f>
        <v>AWAY</v>
      </c>
    </row>
    <row r="2200" spans="1:16" hidden="1" x14ac:dyDescent="0.45">
      <c r="A2200">
        <v>40034864</v>
      </c>
      <c r="B2200" t="s">
        <v>399</v>
      </c>
      <c r="C2200">
        <v>44983</v>
      </c>
      <c r="D2200">
        <v>69464</v>
      </c>
      <c r="E2200">
        <v>20222023</v>
      </c>
      <c r="F2200" t="s">
        <v>372</v>
      </c>
      <c r="G2200" t="s">
        <v>131</v>
      </c>
      <c r="H2200">
        <v>3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 t="s">
        <v>40</v>
      </c>
      <c r="P2200" t="str">
        <f>UPPER(Table1[[#This Row],[Venue]])</f>
        <v>AWAY</v>
      </c>
    </row>
    <row r="2201" spans="1:16" hidden="1" x14ac:dyDescent="0.45">
      <c r="A2201">
        <v>40034864</v>
      </c>
      <c r="B2201" t="s">
        <v>399</v>
      </c>
      <c r="C2201">
        <v>44983</v>
      </c>
      <c r="D2201">
        <v>69464</v>
      </c>
      <c r="E2201">
        <v>20222023</v>
      </c>
      <c r="F2201" t="s">
        <v>372</v>
      </c>
      <c r="G2201" t="s">
        <v>379</v>
      </c>
      <c r="H2201">
        <v>11</v>
      </c>
      <c r="I2201">
        <v>3</v>
      </c>
      <c r="J2201">
        <v>3</v>
      </c>
      <c r="K2201">
        <v>1</v>
      </c>
      <c r="L2201">
        <v>0</v>
      </c>
      <c r="M2201">
        <v>0</v>
      </c>
      <c r="N2201">
        <v>0</v>
      </c>
      <c r="O2201" t="s">
        <v>40</v>
      </c>
      <c r="P2201" t="str">
        <f>UPPER(Table1[[#This Row],[Venue]])</f>
        <v>AWAY</v>
      </c>
    </row>
    <row r="2202" spans="1:16" hidden="1" x14ac:dyDescent="0.45">
      <c r="A2202">
        <v>40034864</v>
      </c>
      <c r="B2202" t="s">
        <v>399</v>
      </c>
      <c r="C2202">
        <v>44983</v>
      </c>
      <c r="D2202">
        <v>69464</v>
      </c>
      <c r="E2202">
        <v>20222023</v>
      </c>
      <c r="F2202" t="s">
        <v>372</v>
      </c>
      <c r="G2202" t="s">
        <v>380</v>
      </c>
      <c r="H2202">
        <v>13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 t="s">
        <v>40</v>
      </c>
      <c r="P2202" t="str">
        <f>UPPER(Table1[[#This Row],[Venue]])</f>
        <v>AWAY</v>
      </c>
    </row>
    <row r="2203" spans="1:16" hidden="1" x14ac:dyDescent="0.45">
      <c r="A2203">
        <v>40034864</v>
      </c>
      <c r="B2203" t="s">
        <v>399</v>
      </c>
      <c r="C2203">
        <v>44983</v>
      </c>
      <c r="D2203">
        <v>69464</v>
      </c>
      <c r="E2203">
        <v>20222023</v>
      </c>
      <c r="F2203" t="s">
        <v>372</v>
      </c>
      <c r="G2203" t="s">
        <v>381</v>
      </c>
      <c r="H2203">
        <v>19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 t="s">
        <v>40</v>
      </c>
      <c r="P2203" t="str">
        <f>UPPER(Table1[[#This Row],[Venue]])</f>
        <v>AWAY</v>
      </c>
    </row>
    <row r="2204" spans="1:16" hidden="1" x14ac:dyDescent="0.45">
      <c r="A2204">
        <v>40034864</v>
      </c>
      <c r="B2204" t="s">
        <v>399</v>
      </c>
      <c r="C2204">
        <v>44983</v>
      </c>
      <c r="D2204">
        <v>69464</v>
      </c>
      <c r="E2204">
        <v>20222023</v>
      </c>
      <c r="F2204" t="s">
        <v>372</v>
      </c>
      <c r="G2204" t="s">
        <v>383</v>
      </c>
      <c r="H2204">
        <v>26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 t="s">
        <v>40</v>
      </c>
      <c r="P2204" t="str">
        <f>UPPER(Table1[[#This Row],[Venue]])</f>
        <v>AWAY</v>
      </c>
    </row>
    <row r="2205" spans="1:16" hidden="1" x14ac:dyDescent="0.45">
      <c r="A2205">
        <v>40034864</v>
      </c>
      <c r="B2205" t="s">
        <v>399</v>
      </c>
      <c r="C2205">
        <v>44983</v>
      </c>
      <c r="D2205">
        <v>69464</v>
      </c>
      <c r="E2205">
        <v>20222023</v>
      </c>
      <c r="F2205" t="s">
        <v>372</v>
      </c>
      <c r="G2205" t="s">
        <v>248</v>
      </c>
      <c r="H2205">
        <v>29</v>
      </c>
      <c r="I2205">
        <v>1</v>
      </c>
      <c r="J2205">
        <v>1</v>
      </c>
      <c r="K2205">
        <v>1</v>
      </c>
      <c r="L2205">
        <v>0</v>
      </c>
      <c r="M2205">
        <v>0</v>
      </c>
      <c r="N2205">
        <v>2</v>
      </c>
      <c r="O2205" t="s">
        <v>40</v>
      </c>
      <c r="P2205" t="str">
        <f>UPPER(Table1[[#This Row],[Venue]])</f>
        <v>AWAY</v>
      </c>
    </row>
    <row r="2206" spans="1:16" hidden="1" x14ac:dyDescent="0.45">
      <c r="A2206">
        <v>40034864</v>
      </c>
      <c r="B2206" t="s">
        <v>399</v>
      </c>
      <c r="C2206">
        <v>44983</v>
      </c>
      <c r="D2206">
        <v>69464</v>
      </c>
      <c r="E2206">
        <v>20222023</v>
      </c>
      <c r="F2206" t="s">
        <v>372</v>
      </c>
      <c r="G2206" t="s">
        <v>400</v>
      </c>
      <c r="H2206">
        <v>30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 t="s">
        <v>40</v>
      </c>
      <c r="P2206" t="str">
        <f>UPPER(Table1[[#This Row],[Venue]])</f>
        <v>AWAY</v>
      </c>
    </row>
    <row r="2207" spans="1:16" hidden="1" x14ac:dyDescent="0.45">
      <c r="A2207">
        <v>40034864</v>
      </c>
      <c r="B2207" t="s">
        <v>399</v>
      </c>
      <c r="C2207">
        <v>44983</v>
      </c>
      <c r="D2207">
        <v>69464</v>
      </c>
      <c r="E2207">
        <v>20222023</v>
      </c>
      <c r="F2207" t="s">
        <v>372</v>
      </c>
      <c r="G2207" t="s">
        <v>384</v>
      </c>
      <c r="H2207">
        <v>33</v>
      </c>
      <c r="I2207">
        <v>2</v>
      </c>
      <c r="J2207">
        <v>0</v>
      </c>
      <c r="K2207">
        <v>1</v>
      </c>
      <c r="L2207">
        <v>2</v>
      </c>
      <c r="M2207">
        <v>0</v>
      </c>
      <c r="N2207">
        <v>2</v>
      </c>
      <c r="O2207" t="s">
        <v>40</v>
      </c>
      <c r="P2207" t="str">
        <f>UPPER(Table1[[#This Row],[Venue]])</f>
        <v>AWAY</v>
      </c>
    </row>
    <row r="2208" spans="1:16" hidden="1" x14ac:dyDescent="0.45">
      <c r="A2208">
        <v>40034864</v>
      </c>
      <c r="B2208" t="s">
        <v>399</v>
      </c>
      <c r="C2208">
        <v>44983</v>
      </c>
      <c r="D2208">
        <v>69464</v>
      </c>
      <c r="E2208">
        <v>20222023</v>
      </c>
      <c r="F2208" t="s">
        <v>372</v>
      </c>
      <c r="G2208" t="s">
        <v>385</v>
      </c>
      <c r="H2208">
        <v>36</v>
      </c>
      <c r="I2208">
        <v>1</v>
      </c>
      <c r="J2208">
        <v>0</v>
      </c>
      <c r="K2208">
        <v>1</v>
      </c>
      <c r="L2208">
        <v>1</v>
      </c>
      <c r="M2208">
        <v>0</v>
      </c>
      <c r="N2208">
        <v>0</v>
      </c>
      <c r="O2208" t="s">
        <v>40</v>
      </c>
      <c r="P2208" t="str">
        <f>UPPER(Table1[[#This Row],[Venue]])</f>
        <v>AWAY</v>
      </c>
    </row>
    <row r="2209" spans="1:16" hidden="1" x14ac:dyDescent="0.45">
      <c r="A2209">
        <v>40034864</v>
      </c>
      <c r="B2209" t="s">
        <v>399</v>
      </c>
      <c r="C2209">
        <v>44983</v>
      </c>
      <c r="D2209">
        <v>69464</v>
      </c>
      <c r="E2209">
        <v>20222023</v>
      </c>
      <c r="F2209" t="s">
        <v>372</v>
      </c>
      <c r="G2209" t="s">
        <v>401</v>
      </c>
      <c r="H2209">
        <v>44</v>
      </c>
      <c r="I2209">
        <v>1</v>
      </c>
      <c r="J2209">
        <v>0</v>
      </c>
      <c r="K2209">
        <v>1</v>
      </c>
      <c r="L2209">
        <v>1</v>
      </c>
      <c r="M2209">
        <v>0</v>
      </c>
      <c r="N2209">
        <v>0</v>
      </c>
      <c r="O2209" t="s">
        <v>40</v>
      </c>
      <c r="P2209" t="str">
        <f>UPPER(Table1[[#This Row],[Venue]])</f>
        <v>AWAY</v>
      </c>
    </row>
    <row r="2210" spans="1:16" hidden="1" x14ac:dyDescent="0.45">
      <c r="A2210">
        <v>40034864</v>
      </c>
      <c r="B2210" t="s">
        <v>399</v>
      </c>
      <c r="C2210">
        <v>44983</v>
      </c>
      <c r="D2210">
        <v>69464</v>
      </c>
      <c r="E2210">
        <v>20222023</v>
      </c>
      <c r="F2210" t="s">
        <v>372</v>
      </c>
      <c r="G2210" t="s">
        <v>387</v>
      </c>
      <c r="H2210">
        <v>77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 t="s">
        <v>40</v>
      </c>
      <c r="P2210" t="str">
        <f>UPPER(Table1[[#This Row],[Venue]])</f>
        <v>AWAY</v>
      </c>
    </row>
    <row r="2211" spans="1:16" hidden="1" x14ac:dyDescent="0.45">
      <c r="A2211">
        <v>40034864</v>
      </c>
      <c r="B2211" t="s">
        <v>399</v>
      </c>
      <c r="C2211">
        <v>44983</v>
      </c>
      <c r="D2211">
        <v>69464</v>
      </c>
      <c r="E2211">
        <v>20222023</v>
      </c>
      <c r="F2211" t="s">
        <v>372</v>
      </c>
      <c r="G2211" t="s">
        <v>388</v>
      </c>
      <c r="H2211">
        <v>79</v>
      </c>
      <c r="I2211">
        <v>1</v>
      </c>
      <c r="J2211">
        <v>0</v>
      </c>
      <c r="K2211">
        <v>1</v>
      </c>
      <c r="L2211">
        <v>1</v>
      </c>
      <c r="M2211">
        <v>0</v>
      </c>
      <c r="N2211">
        <v>0</v>
      </c>
      <c r="O2211" t="s">
        <v>40</v>
      </c>
      <c r="P2211" t="str">
        <f>UPPER(Table1[[#This Row],[Venue]])</f>
        <v>AWAY</v>
      </c>
    </row>
    <row r="2212" spans="1:16" hidden="1" x14ac:dyDescent="0.45">
      <c r="A2212">
        <v>40034864</v>
      </c>
      <c r="B2212" t="s">
        <v>399</v>
      </c>
      <c r="C2212">
        <v>44983</v>
      </c>
      <c r="D2212">
        <v>69464</v>
      </c>
      <c r="E2212">
        <v>20222023</v>
      </c>
      <c r="F2212" t="s">
        <v>372</v>
      </c>
      <c r="G2212" t="s">
        <v>389</v>
      </c>
      <c r="H2212">
        <v>93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 t="s">
        <v>40</v>
      </c>
      <c r="P2212" t="str">
        <f>UPPER(Table1[[#This Row],[Venue]])</f>
        <v>AWAY</v>
      </c>
    </row>
    <row r="2213" spans="1:16" hidden="1" x14ac:dyDescent="0.45">
      <c r="A2213">
        <v>40034864</v>
      </c>
      <c r="B2213" t="s">
        <v>399</v>
      </c>
      <c r="C2213">
        <v>44983</v>
      </c>
      <c r="D2213">
        <v>69464</v>
      </c>
      <c r="E2213">
        <v>20222023</v>
      </c>
      <c r="F2213" t="s">
        <v>372</v>
      </c>
      <c r="G2213" t="s">
        <v>390</v>
      </c>
      <c r="H2213">
        <v>94</v>
      </c>
      <c r="I2213">
        <v>1</v>
      </c>
      <c r="J2213">
        <v>0</v>
      </c>
      <c r="K2213">
        <v>1</v>
      </c>
      <c r="L2213">
        <v>1</v>
      </c>
      <c r="M2213">
        <v>0</v>
      </c>
      <c r="N2213">
        <v>2</v>
      </c>
      <c r="O2213" t="s">
        <v>40</v>
      </c>
      <c r="P2213" t="str">
        <f>UPPER(Table1[[#This Row],[Venue]])</f>
        <v>AWAY</v>
      </c>
    </row>
    <row r="2214" spans="1:16" hidden="1" x14ac:dyDescent="0.45">
      <c r="A2214">
        <v>40034864</v>
      </c>
      <c r="B2214" t="s">
        <v>399</v>
      </c>
      <c r="C2214">
        <v>44983</v>
      </c>
      <c r="D2214">
        <v>69464</v>
      </c>
      <c r="E2214">
        <v>20222023</v>
      </c>
      <c r="F2214" t="s">
        <v>372</v>
      </c>
      <c r="G2214" t="s">
        <v>394</v>
      </c>
      <c r="H2214">
        <v>97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 t="s">
        <v>40</v>
      </c>
      <c r="P2214" t="str">
        <f>UPPER(Table1[[#This Row],[Venue]])</f>
        <v>AWAY</v>
      </c>
    </row>
    <row r="2215" spans="1:16" hidden="1" x14ac:dyDescent="0.45">
      <c r="A2215">
        <v>40034581</v>
      </c>
      <c r="B2215" t="s">
        <v>160</v>
      </c>
      <c r="C2215">
        <v>44983</v>
      </c>
      <c r="D2215">
        <v>69181</v>
      </c>
      <c r="E2215">
        <v>20222023</v>
      </c>
      <c r="F2215" t="s">
        <v>372</v>
      </c>
      <c r="G2215" t="s">
        <v>77</v>
      </c>
      <c r="H2215">
        <v>1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  <c r="O2215" t="s">
        <v>19</v>
      </c>
      <c r="P2215" t="str">
        <f>UPPER(Table1[[#This Row],[Venue]])</f>
        <v>HOME</v>
      </c>
    </row>
    <row r="2216" spans="1:16" hidden="1" x14ac:dyDescent="0.45">
      <c r="A2216">
        <v>40034581</v>
      </c>
      <c r="B2216" t="s">
        <v>160</v>
      </c>
      <c r="C2216">
        <v>44983</v>
      </c>
      <c r="D2216">
        <v>69181</v>
      </c>
      <c r="E2216">
        <v>20222023</v>
      </c>
      <c r="F2216" t="s">
        <v>372</v>
      </c>
      <c r="G2216" t="s">
        <v>307</v>
      </c>
      <c r="H2216">
        <v>7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 t="s">
        <v>19</v>
      </c>
      <c r="P2216" t="str">
        <f>UPPER(Table1[[#This Row],[Venue]])</f>
        <v>HOME</v>
      </c>
    </row>
    <row r="2217" spans="1:16" hidden="1" x14ac:dyDescent="0.45">
      <c r="A2217">
        <v>40034581</v>
      </c>
      <c r="B2217" t="s">
        <v>160</v>
      </c>
      <c r="C2217">
        <v>44983</v>
      </c>
      <c r="D2217">
        <v>69181</v>
      </c>
      <c r="E2217">
        <v>20222023</v>
      </c>
      <c r="F2217" t="s">
        <v>372</v>
      </c>
      <c r="G2217" t="s">
        <v>85</v>
      </c>
      <c r="H2217">
        <v>7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 t="s">
        <v>19</v>
      </c>
      <c r="P2217" t="str">
        <f>UPPER(Table1[[#This Row],[Venue]])</f>
        <v>HOME</v>
      </c>
    </row>
    <row r="2218" spans="1:16" hidden="1" x14ac:dyDescent="0.45">
      <c r="A2218">
        <v>40034581</v>
      </c>
      <c r="B2218" t="s">
        <v>160</v>
      </c>
      <c r="C2218">
        <v>44983</v>
      </c>
      <c r="D2218">
        <v>69181</v>
      </c>
      <c r="E2218">
        <v>20222023</v>
      </c>
      <c r="F2218" t="s">
        <v>372</v>
      </c>
      <c r="G2218" t="s">
        <v>78</v>
      </c>
      <c r="H2218">
        <v>8</v>
      </c>
      <c r="I2218">
        <v>6</v>
      </c>
      <c r="J2218">
        <v>5</v>
      </c>
      <c r="K2218">
        <v>1</v>
      </c>
      <c r="L2218">
        <v>1</v>
      </c>
      <c r="M2218">
        <v>0</v>
      </c>
      <c r="N2218">
        <v>0</v>
      </c>
      <c r="O2218" t="s">
        <v>19</v>
      </c>
      <c r="P2218" t="str">
        <f>UPPER(Table1[[#This Row],[Venue]])</f>
        <v>HOME</v>
      </c>
    </row>
    <row r="2219" spans="1:16" hidden="1" x14ac:dyDescent="0.45">
      <c r="A2219">
        <v>40034581</v>
      </c>
      <c r="B2219" t="s">
        <v>160</v>
      </c>
      <c r="C2219">
        <v>44983</v>
      </c>
      <c r="D2219">
        <v>69181</v>
      </c>
      <c r="E2219">
        <v>20222023</v>
      </c>
      <c r="F2219" t="s">
        <v>372</v>
      </c>
      <c r="G2219" t="s">
        <v>80</v>
      </c>
      <c r="H2219">
        <v>10</v>
      </c>
      <c r="I2219">
        <v>1</v>
      </c>
      <c r="J2219">
        <v>1</v>
      </c>
      <c r="K2219">
        <v>1</v>
      </c>
      <c r="L2219">
        <v>0</v>
      </c>
      <c r="M2219">
        <v>0</v>
      </c>
      <c r="N2219">
        <v>0</v>
      </c>
      <c r="O2219" t="s">
        <v>19</v>
      </c>
      <c r="P2219" t="str">
        <f>UPPER(Table1[[#This Row],[Venue]])</f>
        <v>HOME</v>
      </c>
    </row>
    <row r="2220" spans="1:16" hidden="1" x14ac:dyDescent="0.45">
      <c r="A2220">
        <v>40034581</v>
      </c>
      <c r="B2220" t="s">
        <v>160</v>
      </c>
      <c r="C2220">
        <v>44983</v>
      </c>
      <c r="D2220">
        <v>69181</v>
      </c>
      <c r="E2220">
        <v>20222023</v>
      </c>
      <c r="F2220" t="s">
        <v>372</v>
      </c>
      <c r="G2220" t="s">
        <v>91</v>
      </c>
      <c r="H2220">
        <v>11</v>
      </c>
      <c r="I2220">
        <v>4</v>
      </c>
      <c r="J2220">
        <v>1</v>
      </c>
      <c r="K2220">
        <v>1</v>
      </c>
      <c r="L2220">
        <v>3</v>
      </c>
      <c r="M2220">
        <v>0</v>
      </c>
      <c r="N2220">
        <v>0</v>
      </c>
      <c r="O2220" t="s">
        <v>19</v>
      </c>
      <c r="P2220" t="str">
        <f>UPPER(Table1[[#This Row],[Venue]])</f>
        <v>HOME</v>
      </c>
    </row>
    <row r="2221" spans="1:16" hidden="1" x14ac:dyDescent="0.45">
      <c r="A2221">
        <v>40034581</v>
      </c>
      <c r="B2221" t="s">
        <v>160</v>
      </c>
      <c r="C2221">
        <v>44983</v>
      </c>
      <c r="D2221">
        <v>69181</v>
      </c>
      <c r="E2221">
        <v>20222023</v>
      </c>
      <c r="F2221" t="s">
        <v>372</v>
      </c>
      <c r="G2221" t="s">
        <v>81</v>
      </c>
      <c r="H2221">
        <v>13</v>
      </c>
      <c r="I2221">
        <v>5</v>
      </c>
      <c r="J2221">
        <v>1</v>
      </c>
      <c r="K2221">
        <v>1</v>
      </c>
      <c r="L2221">
        <v>4</v>
      </c>
      <c r="M2221">
        <v>0</v>
      </c>
      <c r="N2221">
        <v>0</v>
      </c>
      <c r="O2221" t="s">
        <v>19</v>
      </c>
      <c r="P2221" t="str">
        <f>UPPER(Table1[[#This Row],[Venue]])</f>
        <v>HOME</v>
      </c>
    </row>
    <row r="2222" spans="1:16" hidden="1" x14ac:dyDescent="0.45">
      <c r="A2222">
        <v>40034581</v>
      </c>
      <c r="B2222" t="s">
        <v>160</v>
      </c>
      <c r="C2222">
        <v>44983</v>
      </c>
      <c r="D2222">
        <v>69181</v>
      </c>
      <c r="E2222">
        <v>20222023</v>
      </c>
      <c r="F2222" t="s">
        <v>372</v>
      </c>
      <c r="G2222" t="s">
        <v>82</v>
      </c>
      <c r="H2222">
        <v>15</v>
      </c>
      <c r="I2222">
        <v>1</v>
      </c>
      <c r="J2222">
        <v>0</v>
      </c>
      <c r="K2222">
        <v>1</v>
      </c>
      <c r="L2222">
        <v>1</v>
      </c>
      <c r="M2222">
        <v>0</v>
      </c>
      <c r="N2222">
        <v>0</v>
      </c>
      <c r="O2222" t="s">
        <v>19</v>
      </c>
      <c r="P2222" t="str">
        <f>UPPER(Table1[[#This Row],[Venue]])</f>
        <v>HOME</v>
      </c>
    </row>
    <row r="2223" spans="1:16" hidden="1" x14ac:dyDescent="0.45">
      <c r="A2223">
        <v>40034581</v>
      </c>
      <c r="B2223" t="s">
        <v>160</v>
      </c>
      <c r="C2223">
        <v>44983</v>
      </c>
      <c r="D2223">
        <v>69181</v>
      </c>
      <c r="E2223">
        <v>20222023</v>
      </c>
      <c r="F2223" t="s">
        <v>372</v>
      </c>
      <c r="G2223" t="s">
        <v>83</v>
      </c>
      <c r="H2223">
        <v>17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 t="s">
        <v>19</v>
      </c>
      <c r="P2223" t="str">
        <f>UPPER(Table1[[#This Row],[Venue]])</f>
        <v>HOME</v>
      </c>
    </row>
    <row r="2224" spans="1:16" hidden="1" x14ac:dyDescent="0.45">
      <c r="A2224">
        <v>40034581</v>
      </c>
      <c r="B2224" t="s">
        <v>160</v>
      </c>
      <c r="C2224">
        <v>44983</v>
      </c>
      <c r="D2224">
        <v>69181</v>
      </c>
      <c r="E2224">
        <v>20222023</v>
      </c>
      <c r="F2224" t="s">
        <v>372</v>
      </c>
      <c r="G2224" t="s">
        <v>87</v>
      </c>
      <c r="H2224">
        <v>27</v>
      </c>
      <c r="I2224">
        <v>5</v>
      </c>
      <c r="J2224">
        <v>2</v>
      </c>
      <c r="K2224">
        <v>1</v>
      </c>
      <c r="L2224">
        <v>3</v>
      </c>
      <c r="M2224">
        <v>0</v>
      </c>
      <c r="N2224">
        <v>0</v>
      </c>
      <c r="O2224" t="s">
        <v>19</v>
      </c>
      <c r="P2224" t="str">
        <f>UPPER(Table1[[#This Row],[Venue]])</f>
        <v>HOME</v>
      </c>
    </row>
    <row r="2225" spans="1:16" hidden="1" x14ac:dyDescent="0.45">
      <c r="A2225">
        <v>40034581</v>
      </c>
      <c r="B2225" t="s">
        <v>160</v>
      </c>
      <c r="C2225">
        <v>44983</v>
      </c>
      <c r="D2225">
        <v>69181</v>
      </c>
      <c r="E2225">
        <v>20222023</v>
      </c>
      <c r="F2225" t="s">
        <v>372</v>
      </c>
      <c r="G2225" t="s">
        <v>88</v>
      </c>
      <c r="H2225">
        <v>30</v>
      </c>
      <c r="I2225">
        <v>1</v>
      </c>
      <c r="J2225">
        <v>1</v>
      </c>
      <c r="K2225">
        <v>1</v>
      </c>
      <c r="L2225">
        <v>0</v>
      </c>
      <c r="M2225">
        <v>0</v>
      </c>
      <c r="N2225">
        <v>0</v>
      </c>
      <c r="O2225" t="s">
        <v>19</v>
      </c>
      <c r="P2225" t="str">
        <f>UPPER(Table1[[#This Row],[Venue]])</f>
        <v>HOME</v>
      </c>
    </row>
    <row r="2226" spans="1:16" hidden="1" x14ac:dyDescent="0.45">
      <c r="A2226">
        <v>40034581</v>
      </c>
      <c r="B2226" t="s">
        <v>160</v>
      </c>
      <c r="C2226">
        <v>44983</v>
      </c>
      <c r="D2226">
        <v>69181</v>
      </c>
      <c r="E2226">
        <v>20222023</v>
      </c>
      <c r="F2226" t="s">
        <v>372</v>
      </c>
      <c r="G2226" t="s">
        <v>368</v>
      </c>
      <c r="H2226">
        <v>50</v>
      </c>
      <c r="I2226">
        <v>2</v>
      </c>
      <c r="J2226">
        <v>1</v>
      </c>
      <c r="K2226">
        <v>1</v>
      </c>
      <c r="L2226">
        <v>1</v>
      </c>
      <c r="M2226">
        <v>0</v>
      </c>
      <c r="N2226">
        <v>0</v>
      </c>
      <c r="O2226" t="s">
        <v>19</v>
      </c>
      <c r="P2226" t="str">
        <f>UPPER(Table1[[#This Row],[Venue]])</f>
        <v>HOME</v>
      </c>
    </row>
    <row r="2227" spans="1:16" hidden="1" x14ac:dyDescent="0.45">
      <c r="A2227">
        <v>40034581</v>
      </c>
      <c r="B2227" t="s">
        <v>160</v>
      </c>
      <c r="C2227">
        <v>44983</v>
      </c>
      <c r="D2227">
        <v>69181</v>
      </c>
      <c r="E2227">
        <v>20222023</v>
      </c>
      <c r="F2227" t="s">
        <v>372</v>
      </c>
      <c r="G2227" t="s">
        <v>89</v>
      </c>
      <c r="H2227">
        <v>71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 t="s">
        <v>19</v>
      </c>
      <c r="P2227" t="str">
        <f>UPPER(Table1[[#This Row],[Venue]])</f>
        <v>HOME</v>
      </c>
    </row>
    <row r="2228" spans="1:16" hidden="1" x14ac:dyDescent="0.45">
      <c r="A2228">
        <v>40034581</v>
      </c>
      <c r="B2228" t="s">
        <v>160</v>
      </c>
      <c r="C2228">
        <v>44983</v>
      </c>
      <c r="D2228">
        <v>69181</v>
      </c>
      <c r="E2228">
        <v>20222023</v>
      </c>
      <c r="F2228" t="s">
        <v>372</v>
      </c>
      <c r="G2228" t="s">
        <v>402</v>
      </c>
      <c r="H2228">
        <v>84</v>
      </c>
      <c r="I2228">
        <v>3</v>
      </c>
      <c r="J2228">
        <v>2</v>
      </c>
      <c r="K2228">
        <v>1</v>
      </c>
      <c r="L2228">
        <v>1</v>
      </c>
      <c r="M2228">
        <v>0</v>
      </c>
      <c r="N2228">
        <v>0</v>
      </c>
      <c r="O2228" t="s">
        <v>19</v>
      </c>
      <c r="P2228" t="str">
        <f>UPPER(Table1[[#This Row],[Venue]])</f>
        <v>HOME</v>
      </c>
    </row>
    <row r="2229" spans="1:16" hidden="1" x14ac:dyDescent="0.45">
      <c r="A2229">
        <v>40034581</v>
      </c>
      <c r="B2229" t="s">
        <v>160</v>
      </c>
      <c r="C2229">
        <v>44983</v>
      </c>
      <c r="D2229">
        <v>69181</v>
      </c>
      <c r="E2229">
        <v>20222023</v>
      </c>
      <c r="F2229" t="s">
        <v>372</v>
      </c>
      <c r="G2229" t="s">
        <v>90</v>
      </c>
      <c r="H2229">
        <v>87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 t="s">
        <v>19</v>
      </c>
      <c r="P2229" t="str">
        <f>UPPER(Table1[[#This Row],[Venue]])</f>
        <v>HOME</v>
      </c>
    </row>
    <row r="2230" spans="1:16" hidden="1" x14ac:dyDescent="0.45">
      <c r="A2230">
        <v>40034581</v>
      </c>
      <c r="B2230" t="s">
        <v>160</v>
      </c>
      <c r="C2230">
        <v>44983</v>
      </c>
      <c r="D2230">
        <v>69181</v>
      </c>
      <c r="E2230">
        <v>20222023</v>
      </c>
      <c r="F2230" t="s">
        <v>372</v>
      </c>
      <c r="G2230" t="s">
        <v>403</v>
      </c>
      <c r="H2230">
        <v>88</v>
      </c>
      <c r="I2230">
        <v>2</v>
      </c>
      <c r="J2230">
        <v>0</v>
      </c>
      <c r="K2230">
        <v>1</v>
      </c>
      <c r="L2230">
        <v>2</v>
      </c>
      <c r="M2230">
        <v>0</v>
      </c>
      <c r="N2230">
        <v>0</v>
      </c>
      <c r="O2230" t="s">
        <v>19</v>
      </c>
      <c r="P2230" t="str">
        <f>UPPER(Table1[[#This Row],[Venue]])</f>
        <v>HOME</v>
      </c>
    </row>
    <row r="2231" spans="1:16" hidden="1" x14ac:dyDescent="0.45">
      <c r="A2231">
        <v>40034581</v>
      </c>
      <c r="B2231" t="s">
        <v>160</v>
      </c>
      <c r="C2231">
        <v>44983</v>
      </c>
      <c r="D2231">
        <v>69181</v>
      </c>
      <c r="E2231">
        <v>20222023</v>
      </c>
      <c r="F2231" t="s">
        <v>372</v>
      </c>
      <c r="G2231" t="s">
        <v>92</v>
      </c>
      <c r="H2231">
        <v>96</v>
      </c>
      <c r="I2231">
        <v>1</v>
      </c>
      <c r="J2231">
        <v>1</v>
      </c>
      <c r="K2231">
        <v>1</v>
      </c>
      <c r="L2231">
        <v>0</v>
      </c>
      <c r="M2231">
        <v>0</v>
      </c>
      <c r="N2231">
        <v>0</v>
      </c>
      <c r="O2231" t="s">
        <v>19</v>
      </c>
      <c r="P2231" t="str">
        <f>UPPER(Table1[[#This Row],[Venue]])</f>
        <v>HOME</v>
      </c>
    </row>
    <row r="2232" spans="1:16" hidden="1" x14ac:dyDescent="0.45">
      <c r="A2232">
        <v>40034581</v>
      </c>
      <c r="B2232" t="s">
        <v>160</v>
      </c>
      <c r="C2232">
        <v>44983</v>
      </c>
      <c r="D2232">
        <v>69181</v>
      </c>
      <c r="E2232">
        <v>20222023</v>
      </c>
      <c r="F2232" t="s">
        <v>372</v>
      </c>
      <c r="G2232" t="s">
        <v>112</v>
      </c>
      <c r="H2232">
        <v>10</v>
      </c>
      <c r="I2232">
        <v>1</v>
      </c>
      <c r="J2232">
        <v>0</v>
      </c>
      <c r="K2232">
        <v>1</v>
      </c>
      <c r="L2232">
        <v>1</v>
      </c>
      <c r="M2232">
        <v>0</v>
      </c>
      <c r="N2232">
        <v>0</v>
      </c>
      <c r="O2232" t="s">
        <v>40</v>
      </c>
      <c r="P2232" t="str">
        <f>UPPER(Table1[[#This Row],[Venue]])</f>
        <v>AWAY</v>
      </c>
    </row>
    <row r="2233" spans="1:16" hidden="1" x14ac:dyDescent="0.45">
      <c r="A2233">
        <v>40034581</v>
      </c>
      <c r="B2233" t="s">
        <v>160</v>
      </c>
      <c r="C2233">
        <v>44983</v>
      </c>
      <c r="D2233">
        <v>69181</v>
      </c>
      <c r="E2233">
        <v>20222023</v>
      </c>
      <c r="F2233" t="s">
        <v>372</v>
      </c>
      <c r="G2233" t="s">
        <v>113</v>
      </c>
      <c r="H2233">
        <v>13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 t="s">
        <v>40</v>
      </c>
      <c r="P2233" t="str">
        <f>UPPER(Table1[[#This Row],[Venue]])</f>
        <v>AWAY</v>
      </c>
    </row>
    <row r="2234" spans="1:16" hidden="1" x14ac:dyDescent="0.45">
      <c r="A2234">
        <v>40034581</v>
      </c>
      <c r="B2234" t="s">
        <v>160</v>
      </c>
      <c r="C2234">
        <v>44983</v>
      </c>
      <c r="D2234">
        <v>69181</v>
      </c>
      <c r="E2234">
        <v>20222023</v>
      </c>
      <c r="F2234" t="s">
        <v>372</v>
      </c>
      <c r="G2234" t="s">
        <v>118</v>
      </c>
      <c r="H2234">
        <v>14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 t="s">
        <v>40</v>
      </c>
      <c r="P2234" t="str">
        <f>UPPER(Table1[[#This Row],[Venue]])</f>
        <v>AWAY</v>
      </c>
    </row>
    <row r="2235" spans="1:16" hidden="1" x14ac:dyDescent="0.45">
      <c r="A2235">
        <v>40034581</v>
      </c>
      <c r="B2235" t="s">
        <v>160</v>
      </c>
      <c r="C2235">
        <v>44983</v>
      </c>
      <c r="D2235">
        <v>69181</v>
      </c>
      <c r="E2235">
        <v>20222023</v>
      </c>
      <c r="F2235" t="s">
        <v>372</v>
      </c>
      <c r="G2235" t="s">
        <v>309</v>
      </c>
      <c r="H2235">
        <v>20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 t="s">
        <v>40</v>
      </c>
      <c r="P2235" t="str">
        <f>UPPER(Table1[[#This Row],[Venue]])</f>
        <v>AWAY</v>
      </c>
    </row>
    <row r="2236" spans="1:16" hidden="1" x14ac:dyDescent="0.45">
      <c r="A2236">
        <v>40034581</v>
      </c>
      <c r="B2236" t="s">
        <v>160</v>
      </c>
      <c r="C2236">
        <v>44983</v>
      </c>
      <c r="D2236">
        <v>69181</v>
      </c>
      <c r="E2236">
        <v>20222023</v>
      </c>
      <c r="F2236" t="s">
        <v>372</v>
      </c>
      <c r="G2236" t="s">
        <v>114</v>
      </c>
      <c r="H2236">
        <v>22</v>
      </c>
      <c r="I2236">
        <v>2</v>
      </c>
      <c r="J2236">
        <v>2</v>
      </c>
      <c r="K2236">
        <v>1</v>
      </c>
      <c r="L2236">
        <v>0</v>
      </c>
      <c r="M2236">
        <v>0</v>
      </c>
      <c r="N2236">
        <v>0</v>
      </c>
      <c r="O2236" t="s">
        <v>40</v>
      </c>
      <c r="P2236" t="str">
        <f>UPPER(Table1[[#This Row],[Venue]])</f>
        <v>AWAY</v>
      </c>
    </row>
    <row r="2237" spans="1:16" hidden="1" x14ac:dyDescent="0.45">
      <c r="A2237">
        <v>40034581</v>
      </c>
      <c r="B2237" t="s">
        <v>160</v>
      </c>
      <c r="C2237">
        <v>44983</v>
      </c>
      <c r="D2237">
        <v>69181</v>
      </c>
      <c r="E2237">
        <v>20222023</v>
      </c>
      <c r="F2237" t="s">
        <v>372</v>
      </c>
      <c r="G2237" t="s">
        <v>272</v>
      </c>
      <c r="H2237">
        <v>24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 t="s">
        <v>40</v>
      </c>
      <c r="P2237" t="str">
        <f>UPPER(Table1[[#This Row],[Venue]])</f>
        <v>AWAY</v>
      </c>
    </row>
    <row r="2238" spans="1:16" hidden="1" x14ac:dyDescent="0.45">
      <c r="A2238">
        <v>40034581</v>
      </c>
      <c r="B2238" t="s">
        <v>160</v>
      </c>
      <c r="C2238">
        <v>44983</v>
      </c>
      <c r="D2238">
        <v>69181</v>
      </c>
      <c r="E2238">
        <v>20222023</v>
      </c>
      <c r="F2238" t="s">
        <v>372</v>
      </c>
      <c r="G2238" t="s">
        <v>278</v>
      </c>
      <c r="H2238">
        <v>26</v>
      </c>
      <c r="I2238">
        <v>1</v>
      </c>
      <c r="J2238">
        <v>0</v>
      </c>
      <c r="K2238">
        <v>1</v>
      </c>
      <c r="L2238">
        <v>1</v>
      </c>
      <c r="M2238">
        <v>0</v>
      </c>
      <c r="N2238">
        <v>0</v>
      </c>
      <c r="O2238" t="s">
        <v>40</v>
      </c>
      <c r="P2238" t="str">
        <f>UPPER(Table1[[#This Row],[Venue]])</f>
        <v>AWAY</v>
      </c>
    </row>
    <row r="2239" spans="1:16" hidden="1" x14ac:dyDescent="0.45">
      <c r="A2239">
        <v>40034581</v>
      </c>
      <c r="B2239" t="s">
        <v>160</v>
      </c>
      <c r="C2239">
        <v>44983</v>
      </c>
      <c r="D2239">
        <v>69181</v>
      </c>
      <c r="E2239">
        <v>20222023</v>
      </c>
      <c r="F2239" t="s">
        <v>372</v>
      </c>
      <c r="G2239" t="s">
        <v>115</v>
      </c>
      <c r="H2239">
        <v>28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 t="s">
        <v>40</v>
      </c>
      <c r="P2239" t="str">
        <f>UPPER(Table1[[#This Row],[Venue]])</f>
        <v>AWAY</v>
      </c>
    </row>
    <row r="2240" spans="1:16" hidden="1" x14ac:dyDescent="0.45">
      <c r="A2240">
        <v>40034581</v>
      </c>
      <c r="B2240" t="s">
        <v>160</v>
      </c>
      <c r="C2240">
        <v>44983</v>
      </c>
      <c r="D2240">
        <v>69181</v>
      </c>
      <c r="E2240">
        <v>20222023</v>
      </c>
      <c r="F2240" t="s">
        <v>372</v>
      </c>
      <c r="G2240" t="s">
        <v>165</v>
      </c>
      <c r="H2240">
        <v>44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 t="s">
        <v>40</v>
      </c>
      <c r="P2240" t="str">
        <f>UPPER(Table1[[#This Row],[Venue]])</f>
        <v>AWAY</v>
      </c>
    </row>
    <row r="2241" spans="1:16" hidden="1" x14ac:dyDescent="0.45">
      <c r="A2241">
        <v>40034581</v>
      </c>
      <c r="B2241" t="s">
        <v>160</v>
      </c>
      <c r="C2241">
        <v>44983</v>
      </c>
      <c r="D2241">
        <v>69181</v>
      </c>
      <c r="E2241">
        <v>20222023</v>
      </c>
      <c r="F2241" t="s">
        <v>372</v>
      </c>
      <c r="G2241" t="s">
        <v>117</v>
      </c>
      <c r="H2241">
        <v>49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 t="s">
        <v>40</v>
      </c>
      <c r="P2241" t="str">
        <f>UPPER(Table1[[#This Row],[Venue]])</f>
        <v>AWAY</v>
      </c>
    </row>
    <row r="2242" spans="1:16" hidden="1" x14ac:dyDescent="0.45">
      <c r="A2242">
        <v>40034581</v>
      </c>
      <c r="B2242" t="s">
        <v>160</v>
      </c>
      <c r="C2242">
        <v>44983</v>
      </c>
      <c r="D2242">
        <v>69181</v>
      </c>
      <c r="E2242">
        <v>20222023</v>
      </c>
      <c r="F2242" t="s">
        <v>372</v>
      </c>
      <c r="G2242" t="s">
        <v>119</v>
      </c>
      <c r="H2242">
        <v>59</v>
      </c>
      <c r="I2242">
        <v>2</v>
      </c>
      <c r="J2242">
        <v>2</v>
      </c>
      <c r="K2242">
        <v>1</v>
      </c>
      <c r="L2242">
        <v>0</v>
      </c>
      <c r="M2242">
        <v>0</v>
      </c>
      <c r="N2242">
        <v>0</v>
      </c>
      <c r="O2242" t="s">
        <v>40</v>
      </c>
      <c r="P2242" t="str">
        <f>UPPER(Table1[[#This Row],[Venue]])</f>
        <v>AWAY</v>
      </c>
    </row>
    <row r="2243" spans="1:16" hidden="1" x14ac:dyDescent="0.45">
      <c r="A2243">
        <v>40034581</v>
      </c>
      <c r="B2243" t="s">
        <v>160</v>
      </c>
      <c r="C2243">
        <v>44983</v>
      </c>
      <c r="D2243">
        <v>69181</v>
      </c>
      <c r="E2243">
        <v>20222023</v>
      </c>
      <c r="F2243" t="s">
        <v>372</v>
      </c>
      <c r="G2243" t="s">
        <v>163</v>
      </c>
      <c r="H2243">
        <v>66</v>
      </c>
      <c r="I2243">
        <v>2</v>
      </c>
      <c r="J2243">
        <v>0</v>
      </c>
      <c r="K2243">
        <v>1</v>
      </c>
      <c r="L2243">
        <v>2</v>
      </c>
      <c r="M2243">
        <v>0</v>
      </c>
      <c r="N2243">
        <v>0</v>
      </c>
      <c r="O2243" t="s">
        <v>40</v>
      </c>
      <c r="P2243" t="str">
        <f>UPPER(Table1[[#This Row],[Venue]])</f>
        <v>AWAY</v>
      </c>
    </row>
    <row r="2244" spans="1:16" hidden="1" x14ac:dyDescent="0.45">
      <c r="A2244">
        <v>40034581</v>
      </c>
      <c r="B2244" t="s">
        <v>160</v>
      </c>
      <c r="C2244">
        <v>44983</v>
      </c>
      <c r="D2244">
        <v>69181</v>
      </c>
      <c r="E2244">
        <v>20222023</v>
      </c>
      <c r="F2244" t="s">
        <v>372</v>
      </c>
      <c r="G2244" t="s">
        <v>166</v>
      </c>
      <c r="H2244">
        <v>71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 t="s">
        <v>40</v>
      </c>
      <c r="P2244" t="str">
        <f>UPPER(Table1[[#This Row],[Venue]])</f>
        <v>AWAY</v>
      </c>
    </row>
    <row r="2245" spans="1:16" hidden="1" x14ac:dyDescent="0.45">
      <c r="A2245">
        <v>40034581</v>
      </c>
      <c r="B2245" t="s">
        <v>160</v>
      </c>
      <c r="C2245">
        <v>44983</v>
      </c>
      <c r="D2245">
        <v>69181</v>
      </c>
      <c r="E2245">
        <v>20222023</v>
      </c>
      <c r="F2245" t="s">
        <v>372</v>
      </c>
      <c r="G2245" t="s">
        <v>124</v>
      </c>
      <c r="H2245">
        <v>97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 t="s">
        <v>40</v>
      </c>
      <c r="P2245" t="str">
        <f>UPPER(Table1[[#This Row],[Venue]])</f>
        <v>AWAY</v>
      </c>
    </row>
    <row r="2246" spans="1:16" hidden="1" x14ac:dyDescent="0.45">
      <c r="A2246">
        <v>40034587</v>
      </c>
      <c r="B2246" t="s">
        <v>337</v>
      </c>
      <c r="C2246">
        <v>44990</v>
      </c>
      <c r="D2246">
        <v>69187</v>
      </c>
      <c r="E2246">
        <v>20222023</v>
      </c>
      <c r="F2246" t="s">
        <v>372</v>
      </c>
      <c r="G2246" t="s">
        <v>77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 t="s">
        <v>19</v>
      </c>
      <c r="P2246" t="str">
        <f>UPPER(Table1[[#This Row],[Venue]])</f>
        <v>HOME</v>
      </c>
    </row>
    <row r="2247" spans="1:16" hidden="1" x14ac:dyDescent="0.45">
      <c r="A2247">
        <v>40034587</v>
      </c>
      <c r="B2247" t="s">
        <v>337</v>
      </c>
      <c r="C2247">
        <v>44990</v>
      </c>
      <c r="D2247">
        <v>69187</v>
      </c>
      <c r="E2247">
        <v>20222023</v>
      </c>
      <c r="F2247" t="s">
        <v>372</v>
      </c>
      <c r="G2247" t="s">
        <v>80</v>
      </c>
      <c r="H2247">
        <v>10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 t="s">
        <v>19</v>
      </c>
      <c r="P2247" t="str">
        <f>UPPER(Table1[[#This Row],[Venue]])</f>
        <v>HOME</v>
      </c>
    </row>
    <row r="2248" spans="1:16" hidden="1" x14ac:dyDescent="0.45">
      <c r="A2248">
        <v>40034587</v>
      </c>
      <c r="B2248" t="s">
        <v>337</v>
      </c>
      <c r="C2248">
        <v>44990</v>
      </c>
      <c r="D2248">
        <v>69187</v>
      </c>
      <c r="E2248">
        <v>20222023</v>
      </c>
      <c r="F2248" t="s">
        <v>372</v>
      </c>
      <c r="G2248" t="s">
        <v>91</v>
      </c>
      <c r="H2248">
        <v>11</v>
      </c>
      <c r="I2248">
        <v>2</v>
      </c>
      <c r="J2248">
        <v>1</v>
      </c>
      <c r="K2248">
        <v>1</v>
      </c>
      <c r="L2248">
        <v>1</v>
      </c>
      <c r="M2248">
        <v>0</v>
      </c>
      <c r="N2248">
        <v>0</v>
      </c>
      <c r="O2248" t="s">
        <v>19</v>
      </c>
      <c r="P2248" t="str">
        <f>UPPER(Table1[[#This Row],[Venue]])</f>
        <v>HOME</v>
      </c>
    </row>
    <row r="2249" spans="1:16" hidden="1" x14ac:dyDescent="0.45">
      <c r="A2249">
        <v>40034587</v>
      </c>
      <c r="B2249" t="s">
        <v>337</v>
      </c>
      <c r="C2249">
        <v>44990</v>
      </c>
      <c r="D2249">
        <v>69187</v>
      </c>
      <c r="E2249">
        <v>20222023</v>
      </c>
      <c r="F2249" t="s">
        <v>372</v>
      </c>
      <c r="G2249" t="s">
        <v>82</v>
      </c>
      <c r="H2249">
        <v>15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 t="s">
        <v>19</v>
      </c>
      <c r="P2249" t="str">
        <f>UPPER(Table1[[#This Row],[Venue]])</f>
        <v>HOME</v>
      </c>
    </row>
    <row r="2250" spans="1:16" hidden="1" x14ac:dyDescent="0.45">
      <c r="A2250">
        <v>40034587</v>
      </c>
      <c r="B2250" t="s">
        <v>337</v>
      </c>
      <c r="C2250">
        <v>44990</v>
      </c>
      <c r="D2250">
        <v>69187</v>
      </c>
      <c r="E2250">
        <v>20222023</v>
      </c>
      <c r="F2250" t="s">
        <v>372</v>
      </c>
      <c r="G2250" t="s">
        <v>83</v>
      </c>
      <c r="H2250">
        <v>17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 t="s">
        <v>19</v>
      </c>
      <c r="P2250" t="str">
        <f>UPPER(Table1[[#This Row],[Venue]])</f>
        <v>HOME</v>
      </c>
    </row>
    <row r="2251" spans="1:16" hidden="1" x14ac:dyDescent="0.45">
      <c r="A2251">
        <v>40034587</v>
      </c>
      <c r="B2251" t="s">
        <v>337</v>
      </c>
      <c r="C2251">
        <v>44990</v>
      </c>
      <c r="D2251">
        <v>69187</v>
      </c>
      <c r="E2251">
        <v>20222023</v>
      </c>
      <c r="F2251" t="s">
        <v>372</v>
      </c>
      <c r="G2251" t="s">
        <v>86</v>
      </c>
      <c r="H2251">
        <v>25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 t="s">
        <v>19</v>
      </c>
      <c r="P2251" t="str">
        <f>UPPER(Table1[[#This Row],[Venue]])</f>
        <v>HOME</v>
      </c>
    </row>
    <row r="2252" spans="1:16" hidden="1" x14ac:dyDescent="0.45">
      <c r="A2252">
        <v>40034587</v>
      </c>
      <c r="B2252" t="s">
        <v>337</v>
      </c>
      <c r="C2252">
        <v>44990</v>
      </c>
      <c r="D2252">
        <v>69187</v>
      </c>
      <c r="E2252">
        <v>20222023</v>
      </c>
      <c r="F2252" t="s">
        <v>372</v>
      </c>
      <c r="G2252" t="s">
        <v>87</v>
      </c>
      <c r="H2252">
        <v>27</v>
      </c>
      <c r="I2252">
        <v>2</v>
      </c>
      <c r="J2252">
        <v>0</v>
      </c>
      <c r="K2252">
        <v>1</v>
      </c>
      <c r="L2252">
        <v>2</v>
      </c>
      <c r="M2252">
        <v>0</v>
      </c>
      <c r="N2252">
        <v>0</v>
      </c>
      <c r="O2252" t="s">
        <v>19</v>
      </c>
      <c r="P2252" t="str">
        <f>UPPER(Table1[[#This Row],[Venue]])</f>
        <v>HOME</v>
      </c>
    </row>
    <row r="2253" spans="1:16" hidden="1" x14ac:dyDescent="0.45">
      <c r="A2253">
        <v>40034587</v>
      </c>
      <c r="B2253" t="s">
        <v>337</v>
      </c>
      <c r="C2253">
        <v>44990</v>
      </c>
      <c r="D2253">
        <v>69187</v>
      </c>
      <c r="E2253">
        <v>20222023</v>
      </c>
      <c r="F2253" t="s">
        <v>372</v>
      </c>
      <c r="G2253" t="s">
        <v>88</v>
      </c>
      <c r="H2253">
        <v>30</v>
      </c>
      <c r="I2253">
        <v>2</v>
      </c>
      <c r="J2253">
        <v>2</v>
      </c>
      <c r="K2253">
        <v>1</v>
      </c>
      <c r="L2253">
        <v>0</v>
      </c>
      <c r="M2253">
        <v>0</v>
      </c>
      <c r="N2253">
        <v>0</v>
      </c>
      <c r="O2253" t="s">
        <v>19</v>
      </c>
      <c r="P2253" t="str">
        <f>UPPER(Table1[[#This Row],[Venue]])</f>
        <v>HOME</v>
      </c>
    </row>
    <row r="2254" spans="1:16" hidden="1" x14ac:dyDescent="0.45">
      <c r="A2254">
        <v>40034587</v>
      </c>
      <c r="B2254" t="s">
        <v>337</v>
      </c>
      <c r="C2254">
        <v>44990</v>
      </c>
      <c r="D2254">
        <v>69187</v>
      </c>
      <c r="E2254">
        <v>20222023</v>
      </c>
      <c r="F2254" t="s">
        <v>372</v>
      </c>
      <c r="G2254" t="s">
        <v>368</v>
      </c>
      <c r="H2254">
        <v>50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0</v>
      </c>
      <c r="O2254" t="s">
        <v>19</v>
      </c>
      <c r="P2254" t="str">
        <f>UPPER(Table1[[#This Row],[Venue]])</f>
        <v>HOME</v>
      </c>
    </row>
    <row r="2255" spans="1:16" hidden="1" x14ac:dyDescent="0.45">
      <c r="A2255">
        <v>40034587</v>
      </c>
      <c r="B2255" t="s">
        <v>337</v>
      </c>
      <c r="C2255">
        <v>44990</v>
      </c>
      <c r="D2255">
        <v>69187</v>
      </c>
      <c r="E2255">
        <v>20222023</v>
      </c>
      <c r="F2255" t="s">
        <v>372</v>
      </c>
      <c r="G2255" t="s">
        <v>89</v>
      </c>
      <c r="H2255">
        <v>71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 t="s">
        <v>19</v>
      </c>
      <c r="P2255" t="str">
        <f>UPPER(Table1[[#This Row],[Venue]])</f>
        <v>HOME</v>
      </c>
    </row>
    <row r="2256" spans="1:16" hidden="1" x14ac:dyDescent="0.45">
      <c r="A2256">
        <v>40034587</v>
      </c>
      <c r="B2256" t="s">
        <v>337</v>
      </c>
      <c r="C2256">
        <v>44990</v>
      </c>
      <c r="D2256">
        <v>69187</v>
      </c>
      <c r="E2256">
        <v>20222023</v>
      </c>
      <c r="F2256" t="s">
        <v>372</v>
      </c>
      <c r="G2256" t="s">
        <v>404</v>
      </c>
      <c r="H2256">
        <v>72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 t="s">
        <v>19</v>
      </c>
      <c r="P2256" t="str">
        <f>UPPER(Table1[[#This Row],[Venue]])</f>
        <v>HOME</v>
      </c>
    </row>
    <row r="2257" spans="1:16" hidden="1" x14ac:dyDescent="0.45">
      <c r="A2257">
        <v>40034587</v>
      </c>
      <c r="B2257" t="s">
        <v>337</v>
      </c>
      <c r="C2257">
        <v>44990</v>
      </c>
      <c r="D2257">
        <v>69187</v>
      </c>
      <c r="E2257">
        <v>20222023</v>
      </c>
      <c r="F2257" t="s">
        <v>372</v>
      </c>
      <c r="G2257" t="s">
        <v>402</v>
      </c>
      <c r="H2257">
        <v>84</v>
      </c>
      <c r="I2257">
        <v>2</v>
      </c>
      <c r="J2257">
        <v>2</v>
      </c>
      <c r="K2257">
        <v>1</v>
      </c>
      <c r="L2257">
        <v>0</v>
      </c>
      <c r="M2257">
        <v>0</v>
      </c>
      <c r="N2257">
        <v>0</v>
      </c>
      <c r="O2257" t="s">
        <v>19</v>
      </c>
      <c r="P2257" t="str">
        <f>UPPER(Table1[[#This Row],[Venue]])</f>
        <v>HOME</v>
      </c>
    </row>
    <row r="2258" spans="1:16" hidden="1" x14ac:dyDescent="0.45">
      <c r="A2258">
        <v>40034587</v>
      </c>
      <c r="B2258" t="s">
        <v>337</v>
      </c>
      <c r="C2258">
        <v>44990</v>
      </c>
      <c r="D2258">
        <v>69187</v>
      </c>
      <c r="E2258">
        <v>20222023</v>
      </c>
      <c r="F2258" t="s">
        <v>372</v>
      </c>
      <c r="G2258" t="s">
        <v>90</v>
      </c>
      <c r="H2258">
        <v>87</v>
      </c>
      <c r="I2258">
        <v>2</v>
      </c>
      <c r="J2258">
        <v>1</v>
      </c>
      <c r="K2258">
        <v>1</v>
      </c>
      <c r="L2258">
        <v>1</v>
      </c>
      <c r="M2258">
        <v>0</v>
      </c>
      <c r="N2258">
        <v>0</v>
      </c>
      <c r="O2258" t="s">
        <v>19</v>
      </c>
      <c r="P2258" t="str">
        <f>UPPER(Table1[[#This Row],[Venue]])</f>
        <v>HOME</v>
      </c>
    </row>
    <row r="2259" spans="1:16" hidden="1" x14ac:dyDescent="0.45">
      <c r="A2259">
        <v>40034587</v>
      </c>
      <c r="B2259" t="s">
        <v>337</v>
      </c>
      <c r="C2259">
        <v>44990</v>
      </c>
      <c r="D2259">
        <v>69187</v>
      </c>
      <c r="E2259">
        <v>20222023</v>
      </c>
      <c r="F2259" t="s">
        <v>372</v>
      </c>
      <c r="G2259" t="s">
        <v>403</v>
      </c>
      <c r="H2259">
        <v>88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2</v>
      </c>
      <c r="O2259" t="s">
        <v>19</v>
      </c>
      <c r="P2259" t="str">
        <f>UPPER(Table1[[#This Row],[Venue]])</f>
        <v>HOME</v>
      </c>
    </row>
    <row r="2260" spans="1:16" hidden="1" x14ac:dyDescent="0.45">
      <c r="A2260">
        <v>40034587</v>
      </c>
      <c r="B2260" t="s">
        <v>337</v>
      </c>
      <c r="C2260">
        <v>44990</v>
      </c>
      <c r="D2260">
        <v>69187</v>
      </c>
      <c r="E2260">
        <v>20222023</v>
      </c>
      <c r="F2260" t="s">
        <v>372</v>
      </c>
      <c r="G2260" t="s">
        <v>92</v>
      </c>
      <c r="H2260">
        <v>96</v>
      </c>
      <c r="I2260">
        <v>3</v>
      </c>
      <c r="J2260">
        <v>1</v>
      </c>
      <c r="K2260">
        <v>1</v>
      </c>
      <c r="L2260">
        <v>2</v>
      </c>
      <c r="M2260">
        <v>0</v>
      </c>
      <c r="N2260">
        <v>0</v>
      </c>
      <c r="O2260" t="s">
        <v>19</v>
      </c>
      <c r="P2260" t="str">
        <f>UPPER(Table1[[#This Row],[Venue]])</f>
        <v>HOME</v>
      </c>
    </row>
    <row r="2261" spans="1:16" hidden="1" x14ac:dyDescent="0.45">
      <c r="A2261">
        <v>40034587</v>
      </c>
      <c r="B2261" t="s">
        <v>337</v>
      </c>
      <c r="C2261">
        <v>44990</v>
      </c>
      <c r="D2261">
        <v>69187</v>
      </c>
      <c r="E2261">
        <v>20222023</v>
      </c>
      <c r="F2261" t="s">
        <v>372</v>
      </c>
      <c r="G2261" t="s">
        <v>93</v>
      </c>
      <c r="H2261">
        <v>98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 t="s">
        <v>19</v>
      </c>
      <c r="P2261" t="str">
        <f>UPPER(Table1[[#This Row],[Venue]])</f>
        <v>HOME</v>
      </c>
    </row>
    <row r="2262" spans="1:16" hidden="1" x14ac:dyDescent="0.45">
      <c r="A2262">
        <v>40034587</v>
      </c>
      <c r="B2262" t="s">
        <v>337</v>
      </c>
      <c r="C2262">
        <v>44990</v>
      </c>
      <c r="D2262">
        <v>69187</v>
      </c>
      <c r="E2262">
        <v>20222023</v>
      </c>
      <c r="F2262" t="s">
        <v>372</v>
      </c>
      <c r="G2262" t="s">
        <v>239</v>
      </c>
      <c r="H2262">
        <v>1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 t="s">
        <v>40</v>
      </c>
      <c r="P2262" t="str">
        <f>UPPER(Table1[[#This Row],[Venue]])</f>
        <v>AWAY</v>
      </c>
    </row>
    <row r="2263" spans="1:16" hidden="1" x14ac:dyDescent="0.45">
      <c r="A2263">
        <v>40034587</v>
      </c>
      <c r="B2263" t="s">
        <v>337</v>
      </c>
      <c r="C2263">
        <v>44990</v>
      </c>
      <c r="D2263">
        <v>69187</v>
      </c>
      <c r="E2263">
        <v>20222023</v>
      </c>
      <c r="F2263" t="s">
        <v>372</v>
      </c>
      <c r="G2263" t="s">
        <v>240</v>
      </c>
      <c r="H2263">
        <v>3</v>
      </c>
      <c r="I2263">
        <v>1</v>
      </c>
      <c r="J2263">
        <v>1</v>
      </c>
      <c r="K2263">
        <v>1</v>
      </c>
      <c r="L2263">
        <v>0</v>
      </c>
      <c r="M2263">
        <v>0</v>
      </c>
      <c r="N2263">
        <v>0</v>
      </c>
      <c r="O2263" t="s">
        <v>40</v>
      </c>
      <c r="P2263" t="str">
        <f>UPPER(Table1[[#This Row],[Venue]])</f>
        <v>AWAY</v>
      </c>
    </row>
    <row r="2264" spans="1:16" hidden="1" x14ac:dyDescent="0.45">
      <c r="A2264">
        <v>40034587</v>
      </c>
      <c r="B2264" t="s">
        <v>337</v>
      </c>
      <c r="C2264">
        <v>44990</v>
      </c>
      <c r="D2264">
        <v>69187</v>
      </c>
      <c r="E2264">
        <v>20222023</v>
      </c>
      <c r="F2264" t="s">
        <v>372</v>
      </c>
      <c r="G2264" t="s">
        <v>398</v>
      </c>
      <c r="H2264">
        <v>5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 t="s">
        <v>40</v>
      </c>
      <c r="P2264" t="str">
        <f>UPPER(Table1[[#This Row],[Venue]])</f>
        <v>AWAY</v>
      </c>
    </row>
    <row r="2265" spans="1:16" hidden="1" x14ac:dyDescent="0.45">
      <c r="A2265">
        <v>40034587</v>
      </c>
      <c r="B2265" t="s">
        <v>337</v>
      </c>
      <c r="C2265">
        <v>44990</v>
      </c>
      <c r="D2265">
        <v>69187</v>
      </c>
      <c r="E2265">
        <v>20222023</v>
      </c>
      <c r="F2265" t="s">
        <v>372</v>
      </c>
      <c r="G2265" t="s">
        <v>276</v>
      </c>
      <c r="H2265">
        <v>9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 t="s">
        <v>40</v>
      </c>
      <c r="P2265" t="str">
        <f>UPPER(Table1[[#This Row],[Venue]])</f>
        <v>AWAY</v>
      </c>
    </row>
    <row r="2266" spans="1:16" hidden="1" x14ac:dyDescent="0.45">
      <c r="A2266">
        <v>40034587</v>
      </c>
      <c r="B2266" t="s">
        <v>337</v>
      </c>
      <c r="C2266">
        <v>44990</v>
      </c>
      <c r="D2266">
        <v>69187</v>
      </c>
      <c r="E2266">
        <v>20222023</v>
      </c>
      <c r="F2266" t="s">
        <v>372</v>
      </c>
      <c r="G2266" t="s">
        <v>242</v>
      </c>
      <c r="H2266">
        <v>14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 t="s">
        <v>40</v>
      </c>
      <c r="P2266" t="str">
        <f>UPPER(Table1[[#This Row],[Venue]])</f>
        <v>AWAY</v>
      </c>
    </row>
    <row r="2267" spans="1:16" hidden="1" x14ac:dyDescent="0.45">
      <c r="A2267">
        <v>40034587</v>
      </c>
      <c r="B2267" t="s">
        <v>337</v>
      </c>
      <c r="C2267">
        <v>44990</v>
      </c>
      <c r="D2267">
        <v>69187</v>
      </c>
      <c r="E2267">
        <v>20222023</v>
      </c>
      <c r="F2267" t="s">
        <v>372</v>
      </c>
      <c r="G2267" t="s">
        <v>244</v>
      </c>
      <c r="H2267">
        <v>20</v>
      </c>
      <c r="I2267">
        <v>4</v>
      </c>
      <c r="J2267">
        <v>1</v>
      </c>
      <c r="K2267">
        <v>1</v>
      </c>
      <c r="L2267">
        <v>3</v>
      </c>
      <c r="M2267">
        <v>0</v>
      </c>
      <c r="N2267">
        <v>0</v>
      </c>
      <c r="O2267" t="s">
        <v>40</v>
      </c>
      <c r="P2267" t="str">
        <f>UPPER(Table1[[#This Row],[Venue]])</f>
        <v>AWAY</v>
      </c>
    </row>
    <row r="2268" spans="1:16" hidden="1" x14ac:dyDescent="0.45">
      <c r="A2268">
        <v>40034587</v>
      </c>
      <c r="B2268" t="s">
        <v>337</v>
      </c>
      <c r="C2268">
        <v>44990</v>
      </c>
      <c r="D2268">
        <v>69187</v>
      </c>
      <c r="E2268">
        <v>20222023</v>
      </c>
      <c r="F2268" t="s">
        <v>372</v>
      </c>
      <c r="G2268" t="s">
        <v>245</v>
      </c>
      <c r="H2268">
        <v>22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2</v>
      </c>
      <c r="O2268" t="s">
        <v>40</v>
      </c>
      <c r="P2268" t="str">
        <f>UPPER(Table1[[#This Row],[Venue]])</f>
        <v>AWAY</v>
      </c>
    </row>
    <row r="2269" spans="1:16" hidden="1" x14ac:dyDescent="0.45">
      <c r="A2269">
        <v>40034587</v>
      </c>
      <c r="B2269" t="s">
        <v>337</v>
      </c>
      <c r="C2269">
        <v>44990</v>
      </c>
      <c r="D2269">
        <v>69187</v>
      </c>
      <c r="E2269">
        <v>20222023</v>
      </c>
      <c r="F2269" t="s">
        <v>372</v>
      </c>
      <c r="G2269" t="s">
        <v>247</v>
      </c>
      <c r="H2269">
        <v>27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2</v>
      </c>
      <c r="O2269" t="s">
        <v>40</v>
      </c>
      <c r="P2269" t="str">
        <f>UPPER(Table1[[#This Row],[Venue]])</f>
        <v>AWAY</v>
      </c>
    </row>
    <row r="2270" spans="1:16" hidden="1" x14ac:dyDescent="0.45">
      <c r="A2270">
        <v>40034587</v>
      </c>
      <c r="B2270" t="s">
        <v>337</v>
      </c>
      <c r="C2270">
        <v>44990</v>
      </c>
      <c r="D2270">
        <v>69187</v>
      </c>
      <c r="E2270">
        <v>20222023</v>
      </c>
      <c r="F2270" t="s">
        <v>372</v>
      </c>
      <c r="G2270" t="s">
        <v>248</v>
      </c>
      <c r="H2270">
        <v>31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 t="s">
        <v>40</v>
      </c>
      <c r="P2270" t="str">
        <f>UPPER(Table1[[#This Row],[Venue]])</f>
        <v>AWAY</v>
      </c>
    </row>
    <row r="2271" spans="1:16" hidden="1" x14ac:dyDescent="0.45">
      <c r="A2271">
        <v>40034587</v>
      </c>
      <c r="B2271" t="s">
        <v>337</v>
      </c>
      <c r="C2271">
        <v>44990</v>
      </c>
      <c r="D2271">
        <v>69187</v>
      </c>
      <c r="E2271">
        <v>20222023</v>
      </c>
      <c r="F2271" t="s">
        <v>372</v>
      </c>
      <c r="G2271" t="s">
        <v>250</v>
      </c>
      <c r="H2271">
        <v>42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 t="s">
        <v>40</v>
      </c>
      <c r="P2271" t="str">
        <f>UPPER(Table1[[#This Row],[Venue]])</f>
        <v>AWAY</v>
      </c>
    </row>
    <row r="2272" spans="1:16" hidden="1" x14ac:dyDescent="0.45">
      <c r="A2272">
        <v>40034587</v>
      </c>
      <c r="B2272" t="s">
        <v>337</v>
      </c>
      <c r="C2272">
        <v>44990</v>
      </c>
      <c r="D2272">
        <v>69187</v>
      </c>
      <c r="E2272">
        <v>20222023</v>
      </c>
      <c r="F2272" t="s">
        <v>372</v>
      </c>
      <c r="G2272" t="s">
        <v>252</v>
      </c>
      <c r="H2272">
        <v>63</v>
      </c>
      <c r="I2272">
        <v>4</v>
      </c>
      <c r="J2272">
        <v>2</v>
      </c>
      <c r="K2272">
        <v>1</v>
      </c>
      <c r="L2272">
        <v>2</v>
      </c>
      <c r="M2272">
        <v>0</v>
      </c>
      <c r="N2272">
        <v>0</v>
      </c>
      <c r="O2272" t="s">
        <v>40</v>
      </c>
      <c r="P2272" t="str">
        <f>UPPER(Table1[[#This Row],[Venue]])</f>
        <v>AWAY</v>
      </c>
    </row>
    <row r="2273" spans="1:16" hidden="1" x14ac:dyDescent="0.45">
      <c r="A2273">
        <v>40034587</v>
      </c>
      <c r="B2273" t="s">
        <v>337</v>
      </c>
      <c r="C2273">
        <v>44990</v>
      </c>
      <c r="D2273">
        <v>69187</v>
      </c>
      <c r="E2273">
        <v>20222023</v>
      </c>
      <c r="F2273" t="s">
        <v>372</v>
      </c>
      <c r="G2273" t="s">
        <v>253</v>
      </c>
      <c r="H2273">
        <v>69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 t="s">
        <v>40</v>
      </c>
      <c r="P2273" t="str">
        <f>UPPER(Table1[[#This Row],[Venue]])</f>
        <v>AWAY</v>
      </c>
    </row>
    <row r="2274" spans="1:16" hidden="1" x14ac:dyDescent="0.45">
      <c r="A2274">
        <v>40034587</v>
      </c>
      <c r="B2274" t="s">
        <v>337</v>
      </c>
      <c r="C2274">
        <v>44990</v>
      </c>
      <c r="D2274">
        <v>69187</v>
      </c>
      <c r="E2274">
        <v>20222023</v>
      </c>
      <c r="F2274" t="s">
        <v>372</v>
      </c>
      <c r="G2274" t="s">
        <v>254</v>
      </c>
      <c r="H2274">
        <v>77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 t="s">
        <v>40</v>
      </c>
      <c r="P2274" t="str">
        <f>UPPER(Table1[[#This Row],[Venue]])</f>
        <v>AWAY</v>
      </c>
    </row>
    <row r="2275" spans="1:16" hidden="1" x14ac:dyDescent="0.45">
      <c r="A2275">
        <v>40034587</v>
      </c>
      <c r="B2275" t="s">
        <v>337</v>
      </c>
      <c r="C2275">
        <v>44990</v>
      </c>
      <c r="D2275">
        <v>69187</v>
      </c>
      <c r="E2275">
        <v>20222023</v>
      </c>
      <c r="F2275" t="s">
        <v>372</v>
      </c>
      <c r="G2275" t="s">
        <v>255</v>
      </c>
      <c r="H2275">
        <v>88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0</v>
      </c>
      <c r="O2275" t="s">
        <v>40</v>
      </c>
      <c r="P2275" t="str">
        <f>UPPER(Table1[[#This Row],[Venue]])</f>
        <v>AWAY</v>
      </c>
    </row>
    <row r="2276" spans="1:16" hidden="1" x14ac:dyDescent="0.45">
      <c r="A2276">
        <v>40034587</v>
      </c>
      <c r="B2276" t="s">
        <v>337</v>
      </c>
      <c r="C2276">
        <v>44990</v>
      </c>
      <c r="D2276">
        <v>69187</v>
      </c>
      <c r="E2276">
        <v>20222023</v>
      </c>
      <c r="F2276" t="s">
        <v>372</v>
      </c>
      <c r="G2276" t="s">
        <v>256</v>
      </c>
      <c r="H2276">
        <v>97</v>
      </c>
      <c r="I2276">
        <v>1</v>
      </c>
      <c r="J2276">
        <v>1</v>
      </c>
      <c r="K2276">
        <v>1</v>
      </c>
      <c r="L2276">
        <v>0</v>
      </c>
      <c r="M2276">
        <v>0</v>
      </c>
      <c r="N2276">
        <v>0</v>
      </c>
      <c r="O2276" t="s">
        <v>40</v>
      </c>
      <c r="P2276" t="str">
        <f>UPPER(Table1[[#This Row],[Venue]])</f>
        <v>AWAY</v>
      </c>
    </row>
    <row r="2277" spans="1:16" hidden="1" x14ac:dyDescent="0.45">
      <c r="A2277">
        <v>40034577</v>
      </c>
      <c r="B2277" t="s">
        <v>94</v>
      </c>
      <c r="C2277">
        <v>44990</v>
      </c>
      <c r="D2277">
        <v>69177</v>
      </c>
      <c r="E2277">
        <v>20222023</v>
      </c>
      <c r="F2277" t="s">
        <v>372</v>
      </c>
      <c r="G2277" t="s">
        <v>324</v>
      </c>
      <c r="H2277">
        <v>7</v>
      </c>
      <c r="I2277">
        <v>5</v>
      </c>
      <c r="J2277">
        <v>3</v>
      </c>
      <c r="K2277">
        <v>1</v>
      </c>
      <c r="L2277">
        <v>2</v>
      </c>
      <c r="M2277">
        <v>0</v>
      </c>
      <c r="N2277">
        <v>0</v>
      </c>
      <c r="O2277" t="s">
        <v>19</v>
      </c>
      <c r="P2277" t="str">
        <f>UPPER(Table1[[#This Row],[Venue]])</f>
        <v>HOME</v>
      </c>
    </row>
    <row r="2278" spans="1:16" hidden="1" x14ac:dyDescent="0.45">
      <c r="A2278">
        <v>40034577</v>
      </c>
      <c r="B2278" t="s">
        <v>94</v>
      </c>
      <c r="C2278">
        <v>44990</v>
      </c>
      <c r="D2278">
        <v>69177</v>
      </c>
      <c r="E2278">
        <v>20222023</v>
      </c>
      <c r="F2278" t="s">
        <v>372</v>
      </c>
      <c r="G2278" t="s">
        <v>96</v>
      </c>
      <c r="H2278">
        <v>10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 t="s">
        <v>19</v>
      </c>
      <c r="P2278" t="str">
        <f>UPPER(Table1[[#This Row],[Venue]])</f>
        <v>HOME</v>
      </c>
    </row>
    <row r="2279" spans="1:16" hidden="1" x14ac:dyDescent="0.45">
      <c r="A2279">
        <v>40034577</v>
      </c>
      <c r="B2279" t="s">
        <v>94</v>
      </c>
      <c r="C2279">
        <v>44990</v>
      </c>
      <c r="D2279">
        <v>69177</v>
      </c>
      <c r="E2279">
        <v>20222023</v>
      </c>
      <c r="F2279" t="s">
        <v>372</v>
      </c>
      <c r="G2279" t="s">
        <v>284</v>
      </c>
      <c r="H2279">
        <v>14</v>
      </c>
      <c r="I2279">
        <v>2</v>
      </c>
      <c r="J2279">
        <v>1</v>
      </c>
      <c r="K2279">
        <v>1</v>
      </c>
      <c r="L2279">
        <v>1</v>
      </c>
      <c r="M2279">
        <v>0</v>
      </c>
      <c r="N2279">
        <v>0</v>
      </c>
      <c r="O2279" t="s">
        <v>19</v>
      </c>
      <c r="P2279" t="str">
        <f>UPPER(Table1[[#This Row],[Venue]])</f>
        <v>HOME</v>
      </c>
    </row>
    <row r="2280" spans="1:16" hidden="1" x14ac:dyDescent="0.45">
      <c r="A2280">
        <v>40034577</v>
      </c>
      <c r="B2280" t="s">
        <v>94</v>
      </c>
      <c r="C2280">
        <v>44990</v>
      </c>
      <c r="D2280">
        <v>69177</v>
      </c>
      <c r="E2280">
        <v>20222023</v>
      </c>
      <c r="F2280" t="s">
        <v>372</v>
      </c>
      <c r="G2280" t="s">
        <v>98</v>
      </c>
      <c r="H2280">
        <v>16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 t="s">
        <v>19</v>
      </c>
      <c r="P2280" t="str">
        <f>UPPER(Table1[[#This Row],[Venue]])</f>
        <v>HOME</v>
      </c>
    </row>
    <row r="2281" spans="1:16" hidden="1" x14ac:dyDescent="0.45">
      <c r="A2281">
        <v>40034577</v>
      </c>
      <c r="B2281" t="s">
        <v>94</v>
      </c>
      <c r="C2281">
        <v>44990</v>
      </c>
      <c r="D2281">
        <v>69177</v>
      </c>
      <c r="E2281">
        <v>20222023</v>
      </c>
      <c r="F2281" t="s">
        <v>372</v>
      </c>
      <c r="G2281" t="s">
        <v>99</v>
      </c>
      <c r="H2281">
        <v>18</v>
      </c>
      <c r="I2281">
        <v>6</v>
      </c>
      <c r="J2281">
        <v>3</v>
      </c>
      <c r="K2281">
        <v>1</v>
      </c>
      <c r="L2281">
        <v>3</v>
      </c>
      <c r="M2281">
        <v>0</v>
      </c>
      <c r="N2281">
        <v>0</v>
      </c>
      <c r="O2281" t="s">
        <v>19</v>
      </c>
      <c r="P2281" t="str">
        <f>UPPER(Table1[[#This Row],[Venue]])</f>
        <v>HOME</v>
      </c>
    </row>
    <row r="2282" spans="1:16" hidden="1" x14ac:dyDescent="0.45">
      <c r="A2282">
        <v>40034577</v>
      </c>
      <c r="B2282" t="s">
        <v>94</v>
      </c>
      <c r="C2282">
        <v>44990</v>
      </c>
      <c r="D2282">
        <v>69177</v>
      </c>
      <c r="E2282">
        <v>20222023</v>
      </c>
      <c r="F2282" t="s">
        <v>372</v>
      </c>
      <c r="G2282" t="s">
        <v>100</v>
      </c>
      <c r="H2282">
        <v>19</v>
      </c>
      <c r="I2282">
        <v>1</v>
      </c>
      <c r="J2282">
        <v>0</v>
      </c>
      <c r="K2282">
        <v>1</v>
      </c>
      <c r="L2282">
        <v>1</v>
      </c>
      <c r="M2282">
        <v>0</v>
      </c>
      <c r="N2282">
        <v>0</v>
      </c>
      <c r="O2282" t="s">
        <v>19</v>
      </c>
      <c r="P2282" t="str">
        <f>UPPER(Table1[[#This Row],[Venue]])</f>
        <v>HOME</v>
      </c>
    </row>
    <row r="2283" spans="1:16" hidden="1" x14ac:dyDescent="0.45">
      <c r="A2283">
        <v>40034577</v>
      </c>
      <c r="B2283" t="s">
        <v>94</v>
      </c>
      <c r="C2283">
        <v>44990</v>
      </c>
      <c r="D2283">
        <v>69177</v>
      </c>
      <c r="E2283">
        <v>20222023</v>
      </c>
      <c r="F2283" t="s">
        <v>372</v>
      </c>
      <c r="G2283" t="s">
        <v>95</v>
      </c>
      <c r="H2283">
        <v>20</v>
      </c>
      <c r="I2283">
        <v>2</v>
      </c>
      <c r="J2283">
        <v>0</v>
      </c>
      <c r="K2283">
        <v>1</v>
      </c>
      <c r="L2283">
        <v>2</v>
      </c>
      <c r="M2283">
        <v>0</v>
      </c>
      <c r="N2283">
        <v>0</v>
      </c>
      <c r="O2283" t="s">
        <v>19</v>
      </c>
      <c r="P2283" t="str">
        <f>UPPER(Table1[[#This Row],[Venue]])</f>
        <v>HOME</v>
      </c>
    </row>
    <row r="2284" spans="1:16" hidden="1" x14ac:dyDescent="0.45">
      <c r="A2284">
        <v>40034577</v>
      </c>
      <c r="B2284" t="s">
        <v>94</v>
      </c>
      <c r="C2284">
        <v>44990</v>
      </c>
      <c r="D2284">
        <v>69177</v>
      </c>
      <c r="E2284">
        <v>20222023</v>
      </c>
      <c r="F2284" t="s">
        <v>372</v>
      </c>
      <c r="G2284" t="s">
        <v>101</v>
      </c>
      <c r="H2284">
        <v>23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 t="s">
        <v>19</v>
      </c>
      <c r="P2284" t="str">
        <f>UPPER(Table1[[#This Row],[Venue]])</f>
        <v>HOME</v>
      </c>
    </row>
    <row r="2285" spans="1:16" hidden="1" x14ac:dyDescent="0.45">
      <c r="A2285">
        <v>40034577</v>
      </c>
      <c r="B2285" t="s">
        <v>94</v>
      </c>
      <c r="C2285">
        <v>44990</v>
      </c>
      <c r="D2285">
        <v>69177</v>
      </c>
      <c r="E2285">
        <v>20222023</v>
      </c>
      <c r="F2285" t="s">
        <v>372</v>
      </c>
      <c r="G2285" t="s">
        <v>97</v>
      </c>
      <c r="H2285">
        <v>24</v>
      </c>
      <c r="I2285">
        <v>2</v>
      </c>
      <c r="J2285">
        <v>1</v>
      </c>
      <c r="K2285">
        <v>1</v>
      </c>
      <c r="L2285">
        <v>1</v>
      </c>
      <c r="M2285">
        <v>0</v>
      </c>
      <c r="N2285">
        <v>0</v>
      </c>
      <c r="O2285" t="s">
        <v>19</v>
      </c>
      <c r="P2285" t="str">
        <f>UPPER(Table1[[#This Row],[Venue]])</f>
        <v>HOME</v>
      </c>
    </row>
    <row r="2286" spans="1:16" hidden="1" x14ac:dyDescent="0.45">
      <c r="A2286">
        <v>40034577</v>
      </c>
      <c r="B2286" t="s">
        <v>94</v>
      </c>
      <c r="C2286">
        <v>44990</v>
      </c>
      <c r="D2286">
        <v>69177</v>
      </c>
      <c r="E2286">
        <v>20222023</v>
      </c>
      <c r="F2286" t="s">
        <v>372</v>
      </c>
      <c r="G2286" t="s">
        <v>285</v>
      </c>
      <c r="H2286">
        <v>25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 t="s">
        <v>19</v>
      </c>
      <c r="P2286" t="str">
        <f>UPPER(Table1[[#This Row],[Venue]])</f>
        <v>HOME</v>
      </c>
    </row>
    <row r="2287" spans="1:16" hidden="1" x14ac:dyDescent="0.45">
      <c r="A2287">
        <v>40034577</v>
      </c>
      <c r="B2287" t="s">
        <v>94</v>
      </c>
      <c r="C2287">
        <v>44990</v>
      </c>
      <c r="D2287">
        <v>69177</v>
      </c>
      <c r="E2287">
        <v>20222023</v>
      </c>
      <c r="F2287" t="s">
        <v>372</v>
      </c>
      <c r="G2287" t="s">
        <v>102</v>
      </c>
      <c r="H2287">
        <v>27</v>
      </c>
      <c r="I2287">
        <v>1</v>
      </c>
      <c r="J2287">
        <v>0</v>
      </c>
      <c r="K2287">
        <v>1</v>
      </c>
      <c r="L2287">
        <v>1</v>
      </c>
      <c r="M2287">
        <v>0</v>
      </c>
      <c r="N2287">
        <v>0</v>
      </c>
      <c r="O2287" t="s">
        <v>19</v>
      </c>
      <c r="P2287" t="str">
        <f>UPPER(Table1[[#This Row],[Venue]])</f>
        <v>HOME</v>
      </c>
    </row>
    <row r="2288" spans="1:16" hidden="1" x14ac:dyDescent="0.45">
      <c r="A2288">
        <v>40034577</v>
      </c>
      <c r="B2288" t="s">
        <v>94</v>
      </c>
      <c r="C2288">
        <v>44990</v>
      </c>
      <c r="D2288">
        <v>69177</v>
      </c>
      <c r="E2288">
        <v>20222023</v>
      </c>
      <c r="F2288" t="s">
        <v>372</v>
      </c>
      <c r="G2288" t="s">
        <v>104</v>
      </c>
      <c r="H2288">
        <v>48</v>
      </c>
      <c r="I2288">
        <v>1</v>
      </c>
      <c r="J2288">
        <v>1</v>
      </c>
      <c r="K2288">
        <v>1</v>
      </c>
      <c r="L2288">
        <v>0</v>
      </c>
      <c r="M2288">
        <v>0</v>
      </c>
      <c r="N2288">
        <v>0</v>
      </c>
      <c r="O2288" t="s">
        <v>19</v>
      </c>
      <c r="P2288" t="str">
        <f>UPPER(Table1[[#This Row],[Venue]])</f>
        <v>HOME</v>
      </c>
    </row>
    <row r="2289" spans="1:16" hidden="1" x14ac:dyDescent="0.45">
      <c r="A2289">
        <v>40034577</v>
      </c>
      <c r="B2289" t="s">
        <v>94</v>
      </c>
      <c r="C2289">
        <v>44990</v>
      </c>
      <c r="D2289">
        <v>69177</v>
      </c>
      <c r="E2289">
        <v>20222023</v>
      </c>
      <c r="F2289" t="s">
        <v>372</v>
      </c>
      <c r="G2289" t="s">
        <v>405</v>
      </c>
      <c r="H2289">
        <v>66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 t="s">
        <v>19</v>
      </c>
      <c r="P2289" t="str">
        <f>UPPER(Table1[[#This Row],[Venue]])</f>
        <v>HOME</v>
      </c>
    </row>
    <row r="2290" spans="1:16" hidden="1" x14ac:dyDescent="0.45">
      <c r="A2290">
        <v>40034577</v>
      </c>
      <c r="B2290" t="s">
        <v>94</v>
      </c>
      <c r="C2290">
        <v>44990</v>
      </c>
      <c r="D2290">
        <v>69177</v>
      </c>
      <c r="E2290">
        <v>20222023</v>
      </c>
      <c r="F2290" t="s">
        <v>372</v>
      </c>
      <c r="G2290" t="s">
        <v>106</v>
      </c>
      <c r="H2290">
        <v>67</v>
      </c>
      <c r="I2290">
        <v>3</v>
      </c>
      <c r="J2290">
        <v>3</v>
      </c>
      <c r="K2290">
        <v>1</v>
      </c>
      <c r="L2290">
        <v>0</v>
      </c>
      <c r="M2290">
        <v>0</v>
      </c>
      <c r="N2290">
        <v>0</v>
      </c>
      <c r="O2290" t="s">
        <v>19</v>
      </c>
      <c r="P2290" t="str">
        <f>UPPER(Table1[[#This Row],[Venue]])</f>
        <v>HOME</v>
      </c>
    </row>
    <row r="2291" spans="1:16" hidden="1" x14ac:dyDescent="0.45">
      <c r="A2291">
        <v>40034577</v>
      </c>
      <c r="B2291" t="s">
        <v>94</v>
      </c>
      <c r="C2291">
        <v>44990</v>
      </c>
      <c r="D2291">
        <v>69177</v>
      </c>
      <c r="E2291">
        <v>20222023</v>
      </c>
      <c r="F2291" t="s">
        <v>372</v>
      </c>
      <c r="G2291" t="s">
        <v>107</v>
      </c>
      <c r="H2291">
        <v>77</v>
      </c>
      <c r="I2291">
        <v>1</v>
      </c>
      <c r="J2291">
        <v>0</v>
      </c>
      <c r="K2291">
        <v>1</v>
      </c>
      <c r="L2291">
        <v>1</v>
      </c>
      <c r="M2291">
        <v>0</v>
      </c>
      <c r="N2291">
        <v>0</v>
      </c>
      <c r="O2291" t="s">
        <v>19</v>
      </c>
      <c r="P2291" t="str">
        <f>UPPER(Table1[[#This Row],[Venue]])</f>
        <v>HOME</v>
      </c>
    </row>
    <row r="2292" spans="1:16" hidden="1" x14ac:dyDescent="0.45">
      <c r="A2292">
        <v>40034577</v>
      </c>
      <c r="B2292" t="s">
        <v>94</v>
      </c>
      <c r="C2292">
        <v>44990</v>
      </c>
      <c r="D2292">
        <v>69177</v>
      </c>
      <c r="E2292">
        <v>20222023</v>
      </c>
      <c r="F2292" t="s">
        <v>372</v>
      </c>
      <c r="G2292" t="s">
        <v>108</v>
      </c>
      <c r="H2292">
        <v>88</v>
      </c>
      <c r="I2292">
        <v>4</v>
      </c>
      <c r="J2292">
        <v>2</v>
      </c>
      <c r="K2292">
        <v>1</v>
      </c>
      <c r="L2292">
        <v>2</v>
      </c>
      <c r="M2292">
        <v>0</v>
      </c>
      <c r="N2292">
        <v>0</v>
      </c>
      <c r="O2292" t="s">
        <v>19</v>
      </c>
      <c r="P2292" t="str">
        <f>UPPER(Table1[[#This Row],[Venue]])</f>
        <v>HOME</v>
      </c>
    </row>
    <row r="2293" spans="1:16" hidden="1" x14ac:dyDescent="0.45">
      <c r="A2293">
        <v>40034577</v>
      </c>
      <c r="B2293" t="s">
        <v>94</v>
      </c>
      <c r="C2293">
        <v>44990</v>
      </c>
      <c r="D2293">
        <v>69177</v>
      </c>
      <c r="E2293">
        <v>20222023</v>
      </c>
      <c r="F2293" t="s">
        <v>372</v>
      </c>
      <c r="G2293" t="s">
        <v>109</v>
      </c>
      <c r="H2293">
        <v>91</v>
      </c>
      <c r="I2293">
        <v>1</v>
      </c>
      <c r="J2293">
        <v>1</v>
      </c>
      <c r="K2293">
        <v>1</v>
      </c>
      <c r="L2293">
        <v>0</v>
      </c>
      <c r="M2293">
        <v>0</v>
      </c>
      <c r="N2293">
        <v>0</v>
      </c>
      <c r="O2293" t="s">
        <v>19</v>
      </c>
      <c r="P2293" t="str">
        <f>UPPER(Table1[[#This Row],[Venue]])</f>
        <v>HOME</v>
      </c>
    </row>
    <row r="2294" spans="1:16" hidden="1" x14ac:dyDescent="0.45">
      <c r="A2294">
        <v>40034577</v>
      </c>
      <c r="B2294" t="s">
        <v>94</v>
      </c>
      <c r="C2294">
        <v>44990</v>
      </c>
      <c r="D2294">
        <v>69177</v>
      </c>
      <c r="E2294">
        <v>20222023</v>
      </c>
      <c r="F2294" t="s">
        <v>372</v>
      </c>
      <c r="G2294" t="s">
        <v>105</v>
      </c>
      <c r="H2294">
        <v>97</v>
      </c>
      <c r="I2294">
        <v>5</v>
      </c>
      <c r="J2294">
        <v>1</v>
      </c>
      <c r="K2294">
        <v>1</v>
      </c>
      <c r="L2294">
        <v>4</v>
      </c>
      <c r="M2294">
        <v>0</v>
      </c>
      <c r="N2294">
        <v>0</v>
      </c>
      <c r="O2294" t="s">
        <v>19</v>
      </c>
      <c r="P2294" t="str">
        <f>UPPER(Table1[[#This Row],[Venue]])</f>
        <v>HOME</v>
      </c>
    </row>
    <row r="2295" spans="1:16" hidden="1" x14ac:dyDescent="0.45">
      <c r="A2295">
        <v>40034577</v>
      </c>
      <c r="B2295" t="s">
        <v>94</v>
      </c>
      <c r="C2295">
        <v>44990</v>
      </c>
      <c r="D2295">
        <v>69177</v>
      </c>
      <c r="E2295">
        <v>20222023</v>
      </c>
      <c r="F2295" t="s">
        <v>372</v>
      </c>
      <c r="G2295" t="s">
        <v>343</v>
      </c>
      <c r="H2295">
        <v>11</v>
      </c>
      <c r="I2295">
        <v>1</v>
      </c>
      <c r="J2295">
        <v>0</v>
      </c>
      <c r="K2295">
        <v>1</v>
      </c>
      <c r="L2295">
        <v>1</v>
      </c>
      <c r="M2295">
        <v>0</v>
      </c>
      <c r="N2295">
        <v>0</v>
      </c>
      <c r="O2295" t="s">
        <v>40</v>
      </c>
      <c r="P2295" t="str">
        <f>UPPER(Table1[[#This Row],[Venue]])</f>
        <v>AWAY</v>
      </c>
    </row>
    <row r="2296" spans="1:16" hidden="1" x14ac:dyDescent="0.45">
      <c r="A2296">
        <v>40034577</v>
      </c>
      <c r="B2296" t="s">
        <v>94</v>
      </c>
      <c r="C2296">
        <v>44990</v>
      </c>
      <c r="D2296">
        <v>69177</v>
      </c>
      <c r="E2296">
        <v>20222023</v>
      </c>
      <c r="F2296" t="s">
        <v>372</v>
      </c>
      <c r="G2296" t="s">
        <v>113</v>
      </c>
      <c r="H2296">
        <v>13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 t="s">
        <v>40</v>
      </c>
      <c r="P2296" t="str">
        <f>UPPER(Table1[[#This Row],[Venue]])</f>
        <v>AWAY</v>
      </c>
    </row>
    <row r="2297" spans="1:16" hidden="1" x14ac:dyDescent="0.45">
      <c r="A2297">
        <v>40034577</v>
      </c>
      <c r="B2297" t="s">
        <v>94</v>
      </c>
      <c r="C2297">
        <v>44990</v>
      </c>
      <c r="D2297">
        <v>69177</v>
      </c>
      <c r="E2297">
        <v>20222023</v>
      </c>
      <c r="F2297" t="s">
        <v>372</v>
      </c>
      <c r="G2297" t="s">
        <v>309</v>
      </c>
      <c r="H2297">
        <v>20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 t="s">
        <v>40</v>
      </c>
      <c r="P2297" t="str">
        <f>UPPER(Table1[[#This Row],[Venue]])</f>
        <v>AWAY</v>
      </c>
    </row>
    <row r="2298" spans="1:16" hidden="1" x14ac:dyDescent="0.45">
      <c r="A2298">
        <v>40034577</v>
      </c>
      <c r="B2298" t="s">
        <v>94</v>
      </c>
      <c r="C2298">
        <v>44990</v>
      </c>
      <c r="D2298">
        <v>69177</v>
      </c>
      <c r="E2298">
        <v>20222023</v>
      </c>
      <c r="F2298" t="s">
        <v>372</v>
      </c>
      <c r="G2298" t="s">
        <v>114</v>
      </c>
      <c r="H2298">
        <v>22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 t="s">
        <v>40</v>
      </c>
      <c r="P2298" t="str">
        <f>UPPER(Table1[[#This Row],[Venue]])</f>
        <v>AWAY</v>
      </c>
    </row>
    <row r="2299" spans="1:16" hidden="1" x14ac:dyDescent="0.45">
      <c r="A2299">
        <v>40034577</v>
      </c>
      <c r="B2299" t="s">
        <v>94</v>
      </c>
      <c r="C2299">
        <v>44990</v>
      </c>
      <c r="D2299">
        <v>69177</v>
      </c>
      <c r="E2299">
        <v>20222023</v>
      </c>
      <c r="F2299" t="s">
        <v>372</v>
      </c>
      <c r="G2299" t="s">
        <v>272</v>
      </c>
      <c r="H2299">
        <v>24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 t="s">
        <v>40</v>
      </c>
      <c r="P2299" t="str">
        <f>UPPER(Table1[[#This Row],[Venue]])</f>
        <v>AWAY</v>
      </c>
    </row>
    <row r="2300" spans="1:16" hidden="1" x14ac:dyDescent="0.45">
      <c r="A2300">
        <v>40034577</v>
      </c>
      <c r="B2300" t="s">
        <v>94</v>
      </c>
      <c r="C2300">
        <v>44990</v>
      </c>
      <c r="D2300">
        <v>69177</v>
      </c>
      <c r="E2300">
        <v>20222023</v>
      </c>
      <c r="F2300" t="s">
        <v>372</v>
      </c>
      <c r="G2300" t="s">
        <v>278</v>
      </c>
      <c r="H2300">
        <v>26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 t="s">
        <v>40</v>
      </c>
      <c r="P2300" t="str">
        <f>UPPER(Table1[[#This Row],[Venue]])</f>
        <v>AWAY</v>
      </c>
    </row>
    <row r="2301" spans="1:16" hidden="1" x14ac:dyDescent="0.45">
      <c r="A2301">
        <v>40034577</v>
      </c>
      <c r="B2301" t="s">
        <v>94</v>
      </c>
      <c r="C2301">
        <v>44990</v>
      </c>
      <c r="D2301">
        <v>69177</v>
      </c>
      <c r="E2301">
        <v>20222023</v>
      </c>
      <c r="F2301" t="s">
        <v>372</v>
      </c>
      <c r="G2301" t="s">
        <v>115</v>
      </c>
      <c r="H2301">
        <v>28</v>
      </c>
      <c r="I2301">
        <v>1</v>
      </c>
      <c r="J2301">
        <v>1</v>
      </c>
      <c r="K2301">
        <v>1</v>
      </c>
      <c r="L2301">
        <v>0</v>
      </c>
      <c r="M2301">
        <v>0</v>
      </c>
      <c r="N2301">
        <v>0</v>
      </c>
      <c r="O2301" t="s">
        <v>40</v>
      </c>
      <c r="P2301" t="str">
        <f>UPPER(Table1[[#This Row],[Venue]])</f>
        <v>AWAY</v>
      </c>
    </row>
    <row r="2302" spans="1:16" hidden="1" x14ac:dyDescent="0.45">
      <c r="A2302">
        <v>40034577</v>
      </c>
      <c r="B2302" t="s">
        <v>94</v>
      </c>
      <c r="C2302">
        <v>44990</v>
      </c>
      <c r="D2302">
        <v>69177</v>
      </c>
      <c r="E2302">
        <v>20222023</v>
      </c>
      <c r="F2302" t="s">
        <v>372</v>
      </c>
      <c r="G2302" t="s">
        <v>165</v>
      </c>
      <c r="H2302">
        <v>44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2</v>
      </c>
      <c r="O2302" t="s">
        <v>40</v>
      </c>
      <c r="P2302" t="str">
        <f>UPPER(Table1[[#This Row],[Venue]])</f>
        <v>AWAY</v>
      </c>
    </row>
    <row r="2303" spans="1:16" hidden="1" x14ac:dyDescent="0.45">
      <c r="A2303">
        <v>40034577</v>
      </c>
      <c r="B2303" t="s">
        <v>94</v>
      </c>
      <c r="C2303">
        <v>44990</v>
      </c>
      <c r="D2303">
        <v>69177</v>
      </c>
      <c r="E2303">
        <v>20222023</v>
      </c>
      <c r="F2303" t="s">
        <v>372</v>
      </c>
      <c r="G2303" t="s">
        <v>117</v>
      </c>
      <c r="H2303">
        <v>49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 t="s">
        <v>40</v>
      </c>
      <c r="P2303" t="str">
        <f>UPPER(Table1[[#This Row],[Venue]])</f>
        <v>AWAY</v>
      </c>
    </row>
    <row r="2304" spans="1:16" hidden="1" x14ac:dyDescent="0.45">
      <c r="A2304">
        <v>40034577</v>
      </c>
      <c r="B2304" t="s">
        <v>94</v>
      </c>
      <c r="C2304">
        <v>44990</v>
      </c>
      <c r="D2304">
        <v>69177</v>
      </c>
      <c r="E2304">
        <v>20222023</v>
      </c>
      <c r="F2304" t="s">
        <v>372</v>
      </c>
      <c r="G2304" t="s">
        <v>119</v>
      </c>
      <c r="H2304">
        <v>59</v>
      </c>
      <c r="I2304">
        <v>2</v>
      </c>
      <c r="J2304">
        <v>2</v>
      </c>
      <c r="K2304">
        <v>1</v>
      </c>
      <c r="L2304">
        <v>0</v>
      </c>
      <c r="M2304">
        <v>0</v>
      </c>
      <c r="N2304">
        <v>2</v>
      </c>
      <c r="O2304" t="s">
        <v>40</v>
      </c>
      <c r="P2304" t="str">
        <f>UPPER(Table1[[#This Row],[Venue]])</f>
        <v>AWAY</v>
      </c>
    </row>
    <row r="2305" spans="1:16" hidden="1" x14ac:dyDescent="0.45">
      <c r="A2305">
        <v>40034577</v>
      </c>
      <c r="B2305" t="s">
        <v>94</v>
      </c>
      <c r="C2305">
        <v>44990</v>
      </c>
      <c r="D2305">
        <v>69177</v>
      </c>
      <c r="E2305">
        <v>20222023</v>
      </c>
      <c r="F2305" t="s">
        <v>372</v>
      </c>
      <c r="G2305" t="s">
        <v>120</v>
      </c>
      <c r="H2305">
        <v>64</v>
      </c>
      <c r="I2305">
        <v>1</v>
      </c>
      <c r="J2305">
        <v>0</v>
      </c>
      <c r="K2305">
        <v>1</v>
      </c>
      <c r="L2305">
        <v>1</v>
      </c>
      <c r="M2305">
        <v>0</v>
      </c>
      <c r="N2305">
        <v>0</v>
      </c>
      <c r="O2305" t="s">
        <v>40</v>
      </c>
      <c r="P2305" t="str">
        <f>UPPER(Table1[[#This Row],[Venue]])</f>
        <v>AWAY</v>
      </c>
    </row>
    <row r="2306" spans="1:16" hidden="1" x14ac:dyDescent="0.45">
      <c r="A2306">
        <v>40034577</v>
      </c>
      <c r="B2306" t="s">
        <v>94</v>
      </c>
      <c r="C2306">
        <v>44990</v>
      </c>
      <c r="D2306">
        <v>69177</v>
      </c>
      <c r="E2306">
        <v>20222023</v>
      </c>
      <c r="F2306" t="s">
        <v>372</v>
      </c>
      <c r="G2306" t="s">
        <v>166</v>
      </c>
      <c r="H2306">
        <v>71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 t="s">
        <v>40</v>
      </c>
      <c r="P2306" t="str">
        <f>UPPER(Table1[[#This Row],[Venue]])</f>
        <v>AWAY</v>
      </c>
    </row>
    <row r="2307" spans="1:16" hidden="1" x14ac:dyDescent="0.45">
      <c r="A2307">
        <v>40034577</v>
      </c>
      <c r="B2307" t="s">
        <v>94</v>
      </c>
      <c r="C2307">
        <v>44990</v>
      </c>
      <c r="D2307">
        <v>69177</v>
      </c>
      <c r="E2307">
        <v>20222023</v>
      </c>
      <c r="F2307" t="s">
        <v>372</v>
      </c>
      <c r="G2307" t="s">
        <v>122</v>
      </c>
      <c r="H2307">
        <v>81</v>
      </c>
      <c r="I2307">
        <v>3</v>
      </c>
      <c r="J2307">
        <v>1</v>
      </c>
      <c r="K2307">
        <v>1</v>
      </c>
      <c r="L2307">
        <v>2</v>
      </c>
      <c r="M2307">
        <v>0</v>
      </c>
      <c r="N2307">
        <v>0</v>
      </c>
      <c r="O2307" t="s">
        <v>40</v>
      </c>
      <c r="P2307" t="str">
        <f>UPPER(Table1[[#This Row],[Venue]])</f>
        <v>AWAY</v>
      </c>
    </row>
    <row r="2308" spans="1:16" hidden="1" x14ac:dyDescent="0.45">
      <c r="A2308">
        <v>40034577</v>
      </c>
      <c r="B2308" t="s">
        <v>94</v>
      </c>
      <c r="C2308">
        <v>44990</v>
      </c>
      <c r="D2308">
        <v>69177</v>
      </c>
      <c r="E2308">
        <v>20222023</v>
      </c>
      <c r="F2308" t="s">
        <v>372</v>
      </c>
      <c r="G2308" t="s">
        <v>124</v>
      </c>
      <c r="H2308">
        <v>97</v>
      </c>
      <c r="I2308">
        <v>1</v>
      </c>
      <c r="J2308">
        <v>0</v>
      </c>
      <c r="K2308">
        <v>1</v>
      </c>
      <c r="L2308">
        <v>1</v>
      </c>
      <c r="M2308">
        <v>0</v>
      </c>
      <c r="N2308">
        <v>0</v>
      </c>
      <c r="O2308" t="s">
        <v>40</v>
      </c>
      <c r="P2308" t="str">
        <f>UPPER(Table1[[#This Row],[Venue]])</f>
        <v>AWAY</v>
      </c>
    </row>
    <row r="2309" spans="1:16" hidden="1" x14ac:dyDescent="0.45">
      <c r="A2309">
        <v>40034865</v>
      </c>
      <c r="B2309" t="s">
        <v>406</v>
      </c>
      <c r="C2309">
        <v>44992</v>
      </c>
      <c r="D2309">
        <v>69465</v>
      </c>
      <c r="E2309">
        <v>20222023</v>
      </c>
      <c r="F2309" t="s">
        <v>372</v>
      </c>
      <c r="G2309" t="s">
        <v>376</v>
      </c>
      <c r="H2309">
        <v>2</v>
      </c>
      <c r="I2309">
        <v>2</v>
      </c>
      <c r="J2309">
        <v>2</v>
      </c>
      <c r="K2309">
        <v>1</v>
      </c>
      <c r="L2309">
        <v>0</v>
      </c>
      <c r="M2309">
        <v>0</v>
      </c>
      <c r="N2309">
        <v>0</v>
      </c>
      <c r="O2309" t="s">
        <v>19</v>
      </c>
      <c r="P2309" t="str">
        <f>UPPER(Table1[[#This Row],[Venue]])</f>
        <v>HOME</v>
      </c>
    </row>
    <row r="2310" spans="1:16" hidden="1" x14ac:dyDescent="0.45">
      <c r="A2310">
        <v>40034865</v>
      </c>
      <c r="B2310" t="s">
        <v>406</v>
      </c>
      <c r="C2310">
        <v>44992</v>
      </c>
      <c r="D2310">
        <v>69465</v>
      </c>
      <c r="E2310">
        <v>20222023</v>
      </c>
      <c r="F2310" t="s">
        <v>372</v>
      </c>
      <c r="G2310" t="s">
        <v>131</v>
      </c>
      <c r="H2310">
        <v>3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2</v>
      </c>
      <c r="O2310" t="s">
        <v>19</v>
      </c>
      <c r="P2310" t="str">
        <f>UPPER(Table1[[#This Row],[Venue]])</f>
        <v>HOME</v>
      </c>
    </row>
    <row r="2311" spans="1:16" hidden="1" x14ac:dyDescent="0.45">
      <c r="A2311">
        <v>40034865</v>
      </c>
      <c r="B2311" t="s">
        <v>406</v>
      </c>
      <c r="C2311">
        <v>44992</v>
      </c>
      <c r="D2311">
        <v>69465</v>
      </c>
      <c r="E2311">
        <v>20222023</v>
      </c>
      <c r="F2311" t="s">
        <v>372</v>
      </c>
      <c r="G2311" t="s">
        <v>379</v>
      </c>
      <c r="H2311">
        <v>11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2</v>
      </c>
      <c r="O2311" t="s">
        <v>19</v>
      </c>
      <c r="P2311" t="str">
        <f>UPPER(Table1[[#This Row],[Venue]])</f>
        <v>HOME</v>
      </c>
    </row>
    <row r="2312" spans="1:16" hidden="1" x14ac:dyDescent="0.45">
      <c r="A2312">
        <v>40034865</v>
      </c>
      <c r="B2312" t="s">
        <v>406</v>
      </c>
      <c r="C2312">
        <v>44992</v>
      </c>
      <c r="D2312">
        <v>69465</v>
      </c>
      <c r="E2312">
        <v>20222023</v>
      </c>
      <c r="F2312" t="s">
        <v>372</v>
      </c>
      <c r="G2312" t="s">
        <v>377</v>
      </c>
      <c r="H2312">
        <v>12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0</v>
      </c>
      <c r="O2312" t="s">
        <v>19</v>
      </c>
      <c r="P2312" t="str">
        <f>UPPER(Table1[[#This Row],[Venue]])</f>
        <v>HOME</v>
      </c>
    </row>
    <row r="2313" spans="1:16" hidden="1" x14ac:dyDescent="0.45">
      <c r="A2313">
        <v>40034865</v>
      </c>
      <c r="B2313" t="s">
        <v>406</v>
      </c>
      <c r="C2313">
        <v>44992</v>
      </c>
      <c r="D2313">
        <v>69465</v>
      </c>
      <c r="E2313">
        <v>20222023</v>
      </c>
      <c r="F2313" t="s">
        <v>372</v>
      </c>
      <c r="G2313" t="s">
        <v>407</v>
      </c>
      <c r="H2313">
        <v>15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0</v>
      </c>
      <c r="O2313" t="s">
        <v>19</v>
      </c>
      <c r="P2313" t="str">
        <f>UPPER(Table1[[#This Row],[Venue]])</f>
        <v>HOME</v>
      </c>
    </row>
    <row r="2314" spans="1:16" hidden="1" x14ac:dyDescent="0.45">
      <c r="A2314">
        <v>40034865</v>
      </c>
      <c r="B2314" t="s">
        <v>406</v>
      </c>
      <c r="C2314">
        <v>44992</v>
      </c>
      <c r="D2314">
        <v>69465</v>
      </c>
      <c r="E2314">
        <v>20222023</v>
      </c>
      <c r="F2314" t="s">
        <v>372</v>
      </c>
      <c r="G2314" t="s">
        <v>393</v>
      </c>
      <c r="H2314">
        <v>18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 t="s">
        <v>19</v>
      </c>
      <c r="P2314" t="str">
        <f>UPPER(Table1[[#This Row],[Venue]])</f>
        <v>HOME</v>
      </c>
    </row>
    <row r="2315" spans="1:16" hidden="1" x14ac:dyDescent="0.45">
      <c r="A2315">
        <v>40034865</v>
      </c>
      <c r="B2315" t="s">
        <v>406</v>
      </c>
      <c r="C2315">
        <v>44992</v>
      </c>
      <c r="D2315">
        <v>69465</v>
      </c>
      <c r="E2315">
        <v>20222023</v>
      </c>
      <c r="F2315" t="s">
        <v>372</v>
      </c>
      <c r="G2315" t="s">
        <v>381</v>
      </c>
      <c r="H2315">
        <v>19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 t="s">
        <v>19</v>
      </c>
      <c r="P2315" t="str">
        <f>UPPER(Table1[[#This Row],[Venue]])</f>
        <v>HOME</v>
      </c>
    </row>
    <row r="2316" spans="1:16" hidden="1" x14ac:dyDescent="0.45">
      <c r="A2316">
        <v>40034865</v>
      </c>
      <c r="B2316" t="s">
        <v>406</v>
      </c>
      <c r="C2316">
        <v>44992</v>
      </c>
      <c r="D2316">
        <v>69465</v>
      </c>
      <c r="E2316">
        <v>20222023</v>
      </c>
      <c r="F2316" t="s">
        <v>372</v>
      </c>
      <c r="G2316" t="s">
        <v>383</v>
      </c>
      <c r="H2316">
        <v>26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 t="s">
        <v>19</v>
      </c>
      <c r="P2316" t="str">
        <f>UPPER(Table1[[#This Row],[Venue]])</f>
        <v>HOME</v>
      </c>
    </row>
    <row r="2317" spans="1:16" hidden="1" x14ac:dyDescent="0.45">
      <c r="A2317">
        <v>40034865</v>
      </c>
      <c r="B2317" t="s">
        <v>406</v>
      </c>
      <c r="C2317">
        <v>44992</v>
      </c>
      <c r="D2317">
        <v>69465</v>
      </c>
      <c r="E2317">
        <v>20222023</v>
      </c>
      <c r="F2317" t="s">
        <v>372</v>
      </c>
      <c r="G2317" t="s">
        <v>248</v>
      </c>
      <c r="H2317">
        <v>29</v>
      </c>
      <c r="I2317">
        <v>1</v>
      </c>
      <c r="J2317">
        <v>1</v>
      </c>
      <c r="K2317">
        <v>1</v>
      </c>
      <c r="L2317">
        <v>0</v>
      </c>
      <c r="M2317">
        <v>0</v>
      </c>
      <c r="N2317">
        <v>0</v>
      </c>
      <c r="O2317" t="s">
        <v>19</v>
      </c>
      <c r="P2317" t="str">
        <f>UPPER(Table1[[#This Row],[Venue]])</f>
        <v>HOME</v>
      </c>
    </row>
    <row r="2318" spans="1:16" hidden="1" x14ac:dyDescent="0.45">
      <c r="A2318">
        <v>40034865</v>
      </c>
      <c r="B2318" t="s">
        <v>406</v>
      </c>
      <c r="C2318">
        <v>44992</v>
      </c>
      <c r="D2318">
        <v>69465</v>
      </c>
      <c r="E2318">
        <v>20222023</v>
      </c>
      <c r="F2318" t="s">
        <v>372</v>
      </c>
      <c r="G2318" t="s">
        <v>384</v>
      </c>
      <c r="H2318">
        <v>33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 t="s">
        <v>19</v>
      </c>
      <c r="P2318" t="str">
        <f>UPPER(Table1[[#This Row],[Venue]])</f>
        <v>HOME</v>
      </c>
    </row>
    <row r="2319" spans="1:16" hidden="1" x14ac:dyDescent="0.45">
      <c r="A2319">
        <v>40034865</v>
      </c>
      <c r="B2319" t="s">
        <v>406</v>
      </c>
      <c r="C2319">
        <v>44992</v>
      </c>
      <c r="D2319">
        <v>69465</v>
      </c>
      <c r="E2319">
        <v>20222023</v>
      </c>
      <c r="F2319" t="s">
        <v>372</v>
      </c>
      <c r="G2319" t="s">
        <v>385</v>
      </c>
      <c r="H2319">
        <v>36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 t="s">
        <v>19</v>
      </c>
      <c r="P2319" t="str">
        <f>UPPER(Table1[[#This Row],[Venue]])</f>
        <v>HOME</v>
      </c>
    </row>
    <row r="2320" spans="1:16" hidden="1" x14ac:dyDescent="0.45">
      <c r="A2320">
        <v>40034865</v>
      </c>
      <c r="B2320" t="s">
        <v>406</v>
      </c>
      <c r="C2320">
        <v>44992</v>
      </c>
      <c r="D2320">
        <v>69465</v>
      </c>
      <c r="E2320">
        <v>20222023</v>
      </c>
      <c r="F2320" t="s">
        <v>372</v>
      </c>
      <c r="G2320" t="s">
        <v>386</v>
      </c>
      <c r="H2320">
        <v>40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 t="s">
        <v>19</v>
      </c>
      <c r="P2320" t="str">
        <f>UPPER(Table1[[#This Row],[Venue]])</f>
        <v>HOME</v>
      </c>
    </row>
    <row r="2321" spans="1:16" hidden="1" x14ac:dyDescent="0.45">
      <c r="A2321">
        <v>40034865</v>
      </c>
      <c r="B2321" t="s">
        <v>406</v>
      </c>
      <c r="C2321">
        <v>44992</v>
      </c>
      <c r="D2321">
        <v>69465</v>
      </c>
      <c r="E2321">
        <v>20222023</v>
      </c>
      <c r="F2321" t="s">
        <v>372</v>
      </c>
      <c r="G2321" t="s">
        <v>387</v>
      </c>
      <c r="H2321">
        <v>77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 t="s">
        <v>19</v>
      </c>
      <c r="P2321" t="str">
        <f>UPPER(Table1[[#This Row],[Venue]])</f>
        <v>HOME</v>
      </c>
    </row>
    <row r="2322" spans="1:16" hidden="1" x14ac:dyDescent="0.45">
      <c r="A2322">
        <v>40034865</v>
      </c>
      <c r="B2322" t="s">
        <v>406</v>
      </c>
      <c r="C2322">
        <v>44992</v>
      </c>
      <c r="D2322">
        <v>69465</v>
      </c>
      <c r="E2322">
        <v>20222023</v>
      </c>
      <c r="F2322" t="s">
        <v>372</v>
      </c>
      <c r="G2322" t="s">
        <v>388</v>
      </c>
      <c r="H2322">
        <v>79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 t="s">
        <v>19</v>
      </c>
      <c r="P2322" t="str">
        <f>UPPER(Table1[[#This Row],[Venue]])</f>
        <v>HOME</v>
      </c>
    </row>
    <row r="2323" spans="1:16" hidden="1" x14ac:dyDescent="0.45">
      <c r="A2323">
        <v>40034865</v>
      </c>
      <c r="B2323" t="s">
        <v>406</v>
      </c>
      <c r="C2323">
        <v>44992</v>
      </c>
      <c r="D2323">
        <v>69465</v>
      </c>
      <c r="E2323">
        <v>20222023</v>
      </c>
      <c r="F2323" t="s">
        <v>372</v>
      </c>
      <c r="G2323" t="s">
        <v>389</v>
      </c>
      <c r="H2323">
        <v>93</v>
      </c>
      <c r="I2323">
        <v>1</v>
      </c>
      <c r="J2323">
        <v>0</v>
      </c>
      <c r="K2323">
        <v>1</v>
      </c>
      <c r="L2323">
        <v>1</v>
      </c>
      <c r="M2323">
        <v>0</v>
      </c>
      <c r="N2323">
        <v>2</v>
      </c>
      <c r="O2323" t="s">
        <v>19</v>
      </c>
      <c r="P2323" t="str">
        <f>UPPER(Table1[[#This Row],[Venue]])</f>
        <v>HOME</v>
      </c>
    </row>
    <row r="2324" spans="1:16" hidden="1" x14ac:dyDescent="0.45">
      <c r="A2324">
        <v>40034865</v>
      </c>
      <c r="B2324" t="s">
        <v>406</v>
      </c>
      <c r="C2324">
        <v>44992</v>
      </c>
      <c r="D2324">
        <v>69465</v>
      </c>
      <c r="E2324">
        <v>20222023</v>
      </c>
      <c r="F2324" t="s">
        <v>372</v>
      </c>
      <c r="G2324" t="s">
        <v>390</v>
      </c>
      <c r="H2324">
        <v>94</v>
      </c>
      <c r="I2324">
        <v>1</v>
      </c>
      <c r="J2324">
        <v>0</v>
      </c>
      <c r="K2324">
        <v>1</v>
      </c>
      <c r="L2324">
        <v>1</v>
      </c>
      <c r="M2324">
        <v>0</v>
      </c>
      <c r="N2324">
        <v>0</v>
      </c>
      <c r="O2324" t="s">
        <v>19</v>
      </c>
      <c r="P2324" t="str">
        <f>UPPER(Table1[[#This Row],[Venue]])</f>
        <v>HOME</v>
      </c>
    </row>
    <row r="2325" spans="1:16" hidden="1" x14ac:dyDescent="0.45">
      <c r="A2325">
        <v>40034865</v>
      </c>
      <c r="B2325" t="s">
        <v>406</v>
      </c>
      <c r="C2325">
        <v>44992</v>
      </c>
      <c r="D2325">
        <v>69465</v>
      </c>
      <c r="E2325">
        <v>20222023</v>
      </c>
      <c r="F2325" t="s">
        <v>372</v>
      </c>
      <c r="G2325" t="s">
        <v>169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 t="s">
        <v>40</v>
      </c>
      <c r="P2325" t="str">
        <f>UPPER(Table1[[#This Row],[Venue]])</f>
        <v>AWAY</v>
      </c>
    </row>
    <row r="2326" spans="1:16" hidden="1" x14ac:dyDescent="0.45">
      <c r="A2326">
        <v>40034865</v>
      </c>
      <c r="B2326" t="s">
        <v>406</v>
      </c>
      <c r="C2326">
        <v>44992</v>
      </c>
      <c r="D2326">
        <v>69465</v>
      </c>
      <c r="E2326">
        <v>20222023</v>
      </c>
      <c r="F2326" t="s">
        <v>372</v>
      </c>
      <c r="G2326" t="s">
        <v>170</v>
      </c>
      <c r="H2326">
        <v>6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 t="s">
        <v>40</v>
      </c>
      <c r="P2326" t="str">
        <f>UPPER(Table1[[#This Row],[Venue]])</f>
        <v>AWAY</v>
      </c>
    </row>
    <row r="2327" spans="1:16" hidden="1" x14ac:dyDescent="0.45">
      <c r="A2327">
        <v>40034865</v>
      </c>
      <c r="B2327" t="s">
        <v>406</v>
      </c>
      <c r="C2327">
        <v>44992</v>
      </c>
      <c r="D2327">
        <v>69465</v>
      </c>
      <c r="E2327">
        <v>20222023</v>
      </c>
      <c r="F2327" t="s">
        <v>372</v>
      </c>
      <c r="G2327" t="s">
        <v>172</v>
      </c>
      <c r="H2327">
        <v>10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2</v>
      </c>
      <c r="O2327" t="s">
        <v>40</v>
      </c>
      <c r="P2327" t="str">
        <f>UPPER(Table1[[#This Row],[Venue]])</f>
        <v>AWAY</v>
      </c>
    </row>
    <row r="2328" spans="1:16" hidden="1" x14ac:dyDescent="0.45">
      <c r="A2328">
        <v>40034865</v>
      </c>
      <c r="B2328" t="s">
        <v>406</v>
      </c>
      <c r="C2328">
        <v>44992</v>
      </c>
      <c r="D2328">
        <v>69465</v>
      </c>
      <c r="E2328">
        <v>20222023</v>
      </c>
      <c r="F2328" t="s">
        <v>372</v>
      </c>
      <c r="G2328" t="s">
        <v>175</v>
      </c>
      <c r="H2328">
        <v>15</v>
      </c>
      <c r="I2328">
        <v>2</v>
      </c>
      <c r="J2328">
        <v>2</v>
      </c>
      <c r="K2328">
        <v>1</v>
      </c>
      <c r="L2328">
        <v>0</v>
      </c>
      <c r="M2328">
        <v>0</v>
      </c>
      <c r="N2328">
        <v>0</v>
      </c>
      <c r="O2328" t="s">
        <v>40</v>
      </c>
      <c r="P2328" t="str">
        <f>UPPER(Table1[[#This Row],[Venue]])</f>
        <v>AWAY</v>
      </c>
    </row>
    <row r="2329" spans="1:16" hidden="1" x14ac:dyDescent="0.45">
      <c r="A2329">
        <v>40034865</v>
      </c>
      <c r="B2329" t="s">
        <v>406</v>
      </c>
      <c r="C2329">
        <v>44992</v>
      </c>
      <c r="D2329">
        <v>69465</v>
      </c>
      <c r="E2329">
        <v>20222023</v>
      </c>
      <c r="F2329" t="s">
        <v>372</v>
      </c>
      <c r="G2329" t="s">
        <v>305</v>
      </c>
      <c r="H2329">
        <v>21</v>
      </c>
      <c r="I2329">
        <v>2</v>
      </c>
      <c r="J2329">
        <v>1</v>
      </c>
      <c r="K2329">
        <v>1</v>
      </c>
      <c r="L2329">
        <v>1</v>
      </c>
      <c r="M2329">
        <v>0</v>
      </c>
      <c r="N2329">
        <v>0</v>
      </c>
      <c r="O2329" t="s">
        <v>40</v>
      </c>
      <c r="P2329" t="str">
        <f>UPPER(Table1[[#This Row],[Venue]])</f>
        <v>AWAY</v>
      </c>
    </row>
    <row r="2330" spans="1:16" hidden="1" x14ac:dyDescent="0.45">
      <c r="A2330">
        <v>40034865</v>
      </c>
      <c r="B2330" t="s">
        <v>406</v>
      </c>
      <c r="C2330">
        <v>44992</v>
      </c>
      <c r="D2330">
        <v>69465</v>
      </c>
      <c r="E2330">
        <v>20222023</v>
      </c>
      <c r="F2330" t="s">
        <v>372</v>
      </c>
      <c r="G2330" t="s">
        <v>289</v>
      </c>
      <c r="H2330">
        <v>22</v>
      </c>
      <c r="I2330">
        <v>1</v>
      </c>
      <c r="J2330">
        <v>0</v>
      </c>
      <c r="K2330">
        <v>1</v>
      </c>
      <c r="L2330">
        <v>1</v>
      </c>
      <c r="M2330">
        <v>1</v>
      </c>
      <c r="N2330">
        <v>0</v>
      </c>
      <c r="O2330" t="s">
        <v>40</v>
      </c>
      <c r="P2330" t="str">
        <f>UPPER(Table1[[#This Row],[Venue]])</f>
        <v>AWAY</v>
      </c>
    </row>
    <row r="2331" spans="1:16" hidden="1" x14ac:dyDescent="0.45">
      <c r="A2331">
        <v>40034865</v>
      </c>
      <c r="B2331" t="s">
        <v>406</v>
      </c>
      <c r="C2331">
        <v>44992</v>
      </c>
      <c r="D2331">
        <v>69465</v>
      </c>
      <c r="E2331">
        <v>20222023</v>
      </c>
      <c r="F2331" t="s">
        <v>372</v>
      </c>
      <c r="G2331" t="s">
        <v>374</v>
      </c>
      <c r="H2331">
        <v>24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 t="s">
        <v>40</v>
      </c>
      <c r="P2331" t="str">
        <f>UPPER(Table1[[#This Row],[Venue]])</f>
        <v>AWAY</v>
      </c>
    </row>
    <row r="2332" spans="1:16" hidden="1" x14ac:dyDescent="0.45">
      <c r="A2332">
        <v>40034865</v>
      </c>
      <c r="B2332" t="s">
        <v>406</v>
      </c>
      <c r="C2332">
        <v>44992</v>
      </c>
      <c r="D2332">
        <v>69465</v>
      </c>
      <c r="E2332">
        <v>20222023</v>
      </c>
      <c r="F2332" t="s">
        <v>372</v>
      </c>
      <c r="G2332" t="s">
        <v>178</v>
      </c>
      <c r="H2332">
        <v>31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2</v>
      </c>
      <c r="O2332" t="s">
        <v>40</v>
      </c>
      <c r="P2332" t="str">
        <f>UPPER(Table1[[#This Row],[Venue]])</f>
        <v>AWAY</v>
      </c>
    </row>
    <row r="2333" spans="1:16" hidden="1" x14ac:dyDescent="0.45">
      <c r="A2333">
        <v>40034865</v>
      </c>
      <c r="B2333" t="s">
        <v>406</v>
      </c>
      <c r="C2333">
        <v>44992</v>
      </c>
      <c r="D2333">
        <v>69465</v>
      </c>
      <c r="E2333">
        <v>20222023</v>
      </c>
      <c r="F2333" t="s">
        <v>372</v>
      </c>
      <c r="G2333" t="s">
        <v>180</v>
      </c>
      <c r="H2333">
        <v>73</v>
      </c>
      <c r="I2333">
        <v>3</v>
      </c>
      <c r="J2333">
        <v>1</v>
      </c>
      <c r="K2333">
        <v>1</v>
      </c>
      <c r="L2333">
        <v>2</v>
      </c>
      <c r="M2333">
        <v>0</v>
      </c>
      <c r="N2333">
        <v>0</v>
      </c>
      <c r="O2333" t="s">
        <v>40</v>
      </c>
      <c r="P2333" t="str">
        <f>UPPER(Table1[[#This Row],[Venue]])</f>
        <v>AWAY</v>
      </c>
    </row>
    <row r="2334" spans="1:16" hidden="1" x14ac:dyDescent="0.45">
      <c r="A2334">
        <v>40034865</v>
      </c>
      <c r="B2334" t="s">
        <v>406</v>
      </c>
      <c r="C2334">
        <v>44992</v>
      </c>
      <c r="D2334">
        <v>69465</v>
      </c>
      <c r="E2334">
        <v>20222023</v>
      </c>
      <c r="F2334" t="s">
        <v>372</v>
      </c>
      <c r="G2334" t="s">
        <v>375</v>
      </c>
      <c r="H2334">
        <v>88</v>
      </c>
      <c r="I2334">
        <v>1</v>
      </c>
      <c r="J2334">
        <v>0</v>
      </c>
      <c r="K2334">
        <v>1</v>
      </c>
      <c r="L2334">
        <v>1</v>
      </c>
      <c r="M2334">
        <v>0</v>
      </c>
      <c r="N2334">
        <v>4</v>
      </c>
      <c r="O2334" t="s">
        <v>40</v>
      </c>
      <c r="P2334" t="str">
        <f>UPPER(Table1[[#This Row],[Venue]])</f>
        <v>AWAY</v>
      </c>
    </row>
    <row r="2335" spans="1:16" hidden="1" x14ac:dyDescent="0.45">
      <c r="A2335">
        <v>40034865</v>
      </c>
      <c r="B2335" t="s">
        <v>406</v>
      </c>
      <c r="C2335">
        <v>44992</v>
      </c>
      <c r="D2335">
        <v>69465</v>
      </c>
      <c r="E2335">
        <v>20222023</v>
      </c>
      <c r="F2335" t="s">
        <v>372</v>
      </c>
      <c r="G2335" t="s">
        <v>182</v>
      </c>
      <c r="H2335">
        <v>94</v>
      </c>
      <c r="I2335">
        <v>3</v>
      </c>
      <c r="J2335">
        <v>2</v>
      </c>
      <c r="K2335">
        <v>1</v>
      </c>
      <c r="L2335">
        <v>1</v>
      </c>
      <c r="M2335">
        <v>0</v>
      </c>
      <c r="N2335">
        <v>0</v>
      </c>
      <c r="O2335" t="s">
        <v>40</v>
      </c>
      <c r="P2335" t="str">
        <f>UPPER(Table1[[#This Row],[Venue]])</f>
        <v>AWAY</v>
      </c>
    </row>
    <row r="2336" spans="1:16" hidden="1" x14ac:dyDescent="0.45">
      <c r="A2336">
        <v>40034865</v>
      </c>
      <c r="B2336" t="s">
        <v>406</v>
      </c>
      <c r="C2336">
        <v>44992</v>
      </c>
      <c r="D2336">
        <v>69465</v>
      </c>
      <c r="E2336">
        <v>20222023</v>
      </c>
      <c r="F2336" t="s">
        <v>372</v>
      </c>
      <c r="G2336" t="s">
        <v>183</v>
      </c>
      <c r="H2336">
        <v>97</v>
      </c>
      <c r="I2336">
        <v>2</v>
      </c>
      <c r="J2336">
        <v>1</v>
      </c>
      <c r="K2336">
        <v>1</v>
      </c>
      <c r="L2336">
        <v>1</v>
      </c>
      <c r="M2336">
        <v>0</v>
      </c>
      <c r="N2336">
        <v>0</v>
      </c>
      <c r="O2336" t="s">
        <v>40</v>
      </c>
      <c r="P2336" t="str">
        <f>UPPER(Table1[[#This Row],[Venue]])</f>
        <v>AWAY</v>
      </c>
    </row>
    <row r="2337" spans="1:16" hidden="1" x14ac:dyDescent="0.45">
      <c r="A2337">
        <v>40034580</v>
      </c>
      <c r="B2337" t="s">
        <v>350</v>
      </c>
      <c r="C2337">
        <v>44994</v>
      </c>
      <c r="D2337">
        <v>69180</v>
      </c>
      <c r="E2337">
        <v>20222023</v>
      </c>
      <c r="F2337" t="s">
        <v>372</v>
      </c>
      <c r="G2337" t="s">
        <v>77</v>
      </c>
      <c r="H2337">
        <v>1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0</v>
      </c>
      <c r="O2337" t="s">
        <v>19</v>
      </c>
      <c r="P2337" t="str">
        <f>UPPER(Table1[[#This Row],[Venue]])</f>
        <v>HOME</v>
      </c>
    </row>
    <row r="2338" spans="1:16" hidden="1" x14ac:dyDescent="0.45">
      <c r="A2338">
        <v>40034580</v>
      </c>
      <c r="B2338" t="s">
        <v>350</v>
      </c>
      <c r="C2338">
        <v>44994</v>
      </c>
      <c r="D2338">
        <v>69180</v>
      </c>
      <c r="E2338">
        <v>20222023</v>
      </c>
      <c r="F2338" t="s">
        <v>372</v>
      </c>
      <c r="G2338" t="s">
        <v>366</v>
      </c>
      <c r="H2338">
        <v>3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0</v>
      </c>
      <c r="O2338" t="s">
        <v>19</v>
      </c>
      <c r="P2338" t="str">
        <f>UPPER(Table1[[#This Row],[Venue]])</f>
        <v>HOME</v>
      </c>
    </row>
    <row r="2339" spans="1:16" hidden="1" x14ac:dyDescent="0.45">
      <c r="A2339">
        <v>40034580</v>
      </c>
      <c r="B2339" t="s">
        <v>350</v>
      </c>
      <c r="C2339">
        <v>44994</v>
      </c>
      <c r="D2339">
        <v>69180</v>
      </c>
      <c r="E2339">
        <v>20222023</v>
      </c>
      <c r="F2339" t="s">
        <v>372</v>
      </c>
      <c r="G2339" t="s">
        <v>307</v>
      </c>
      <c r="H2339">
        <v>7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 t="s">
        <v>19</v>
      </c>
      <c r="P2339" t="str">
        <f>UPPER(Table1[[#This Row],[Venue]])</f>
        <v>HOME</v>
      </c>
    </row>
    <row r="2340" spans="1:16" hidden="1" x14ac:dyDescent="0.45">
      <c r="A2340">
        <v>40034580</v>
      </c>
      <c r="B2340" t="s">
        <v>350</v>
      </c>
      <c r="C2340">
        <v>44994</v>
      </c>
      <c r="D2340">
        <v>69180</v>
      </c>
      <c r="E2340">
        <v>20222023</v>
      </c>
      <c r="F2340" t="s">
        <v>372</v>
      </c>
      <c r="G2340" t="s">
        <v>78</v>
      </c>
      <c r="H2340">
        <v>8</v>
      </c>
      <c r="I2340">
        <v>3</v>
      </c>
      <c r="J2340">
        <v>0</v>
      </c>
      <c r="K2340">
        <v>1</v>
      </c>
      <c r="L2340">
        <v>3</v>
      </c>
      <c r="M2340">
        <v>0</v>
      </c>
      <c r="N2340">
        <v>0</v>
      </c>
      <c r="O2340" t="s">
        <v>19</v>
      </c>
      <c r="P2340" t="str">
        <f>UPPER(Table1[[#This Row],[Venue]])</f>
        <v>HOME</v>
      </c>
    </row>
    <row r="2341" spans="1:16" hidden="1" x14ac:dyDescent="0.45">
      <c r="A2341">
        <v>40034580</v>
      </c>
      <c r="B2341" t="s">
        <v>350</v>
      </c>
      <c r="C2341">
        <v>44994</v>
      </c>
      <c r="D2341">
        <v>69180</v>
      </c>
      <c r="E2341">
        <v>20222023</v>
      </c>
      <c r="F2341" t="s">
        <v>372</v>
      </c>
      <c r="G2341" t="s">
        <v>80</v>
      </c>
      <c r="H2341">
        <v>10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 t="s">
        <v>19</v>
      </c>
      <c r="P2341" t="str">
        <f>UPPER(Table1[[#This Row],[Venue]])</f>
        <v>HOME</v>
      </c>
    </row>
    <row r="2342" spans="1:16" hidden="1" x14ac:dyDescent="0.45">
      <c r="A2342">
        <v>40034580</v>
      </c>
      <c r="B2342" t="s">
        <v>350</v>
      </c>
      <c r="C2342">
        <v>44994</v>
      </c>
      <c r="D2342">
        <v>69180</v>
      </c>
      <c r="E2342">
        <v>20222023</v>
      </c>
      <c r="F2342" t="s">
        <v>372</v>
      </c>
      <c r="G2342" t="s">
        <v>91</v>
      </c>
      <c r="H2342">
        <v>11</v>
      </c>
      <c r="I2342">
        <v>1</v>
      </c>
      <c r="J2342">
        <v>1</v>
      </c>
      <c r="K2342">
        <v>1</v>
      </c>
      <c r="L2342">
        <v>0</v>
      </c>
      <c r="M2342">
        <v>0</v>
      </c>
      <c r="N2342">
        <v>0</v>
      </c>
      <c r="O2342" t="s">
        <v>19</v>
      </c>
      <c r="P2342" t="str">
        <f>UPPER(Table1[[#This Row],[Venue]])</f>
        <v>HOME</v>
      </c>
    </row>
    <row r="2343" spans="1:16" hidden="1" x14ac:dyDescent="0.45">
      <c r="A2343">
        <v>40034580</v>
      </c>
      <c r="B2343" t="s">
        <v>350</v>
      </c>
      <c r="C2343">
        <v>44994</v>
      </c>
      <c r="D2343">
        <v>69180</v>
      </c>
      <c r="E2343">
        <v>20222023</v>
      </c>
      <c r="F2343" t="s">
        <v>372</v>
      </c>
      <c r="G2343" t="s">
        <v>82</v>
      </c>
      <c r="H2343">
        <v>15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 t="s">
        <v>19</v>
      </c>
      <c r="P2343" t="str">
        <f>UPPER(Table1[[#This Row],[Venue]])</f>
        <v>HOME</v>
      </c>
    </row>
    <row r="2344" spans="1:16" hidden="1" x14ac:dyDescent="0.45">
      <c r="A2344">
        <v>40034580</v>
      </c>
      <c r="B2344" t="s">
        <v>350</v>
      </c>
      <c r="C2344">
        <v>44994</v>
      </c>
      <c r="D2344">
        <v>69180</v>
      </c>
      <c r="E2344">
        <v>20222023</v>
      </c>
      <c r="F2344" t="s">
        <v>372</v>
      </c>
      <c r="G2344" t="s">
        <v>83</v>
      </c>
      <c r="H2344">
        <v>17</v>
      </c>
      <c r="I2344">
        <v>1</v>
      </c>
      <c r="J2344">
        <v>1</v>
      </c>
      <c r="K2344">
        <v>1</v>
      </c>
      <c r="L2344">
        <v>0</v>
      </c>
      <c r="M2344">
        <v>0</v>
      </c>
      <c r="N2344">
        <v>0</v>
      </c>
      <c r="O2344" t="s">
        <v>19</v>
      </c>
      <c r="P2344" t="str">
        <f>UPPER(Table1[[#This Row],[Venue]])</f>
        <v>HOME</v>
      </c>
    </row>
    <row r="2345" spans="1:16" hidden="1" x14ac:dyDescent="0.45">
      <c r="A2345">
        <v>40034580</v>
      </c>
      <c r="B2345" t="s">
        <v>350</v>
      </c>
      <c r="C2345">
        <v>44994</v>
      </c>
      <c r="D2345">
        <v>69180</v>
      </c>
      <c r="E2345">
        <v>20222023</v>
      </c>
      <c r="F2345" t="s">
        <v>372</v>
      </c>
      <c r="G2345" t="s">
        <v>86</v>
      </c>
      <c r="H2345">
        <v>25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 t="s">
        <v>19</v>
      </c>
      <c r="P2345" t="str">
        <f>UPPER(Table1[[#This Row],[Venue]])</f>
        <v>HOME</v>
      </c>
    </row>
    <row r="2346" spans="1:16" hidden="1" x14ac:dyDescent="0.45">
      <c r="A2346">
        <v>40034580</v>
      </c>
      <c r="B2346" t="s">
        <v>350</v>
      </c>
      <c r="C2346">
        <v>44994</v>
      </c>
      <c r="D2346">
        <v>69180</v>
      </c>
      <c r="E2346">
        <v>20222023</v>
      </c>
      <c r="F2346" t="s">
        <v>372</v>
      </c>
      <c r="G2346" t="s">
        <v>87</v>
      </c>
      <c r="H2346">
        <v>27</v>
      </c>
      <c r="I2346">
        <v>2</v>
      </c>
      <c r="J2346">
        <v>1</v>
      </c>
      <c r="K2346">
        <v>1</v>
      </c>
      <c r="L2346">
        <v>1</v>
      </c>
      <c r="M2346">
        <v>0</v>
      </c>
      <c r="N2346">
        <v>0</v>
      </c>
      <c r="O2346" t="s">
        <v>19</v>
      </c>
      <c r="P2346" t="str">
        <f>UPPER(Table1[[#This Row],[Venue]])</f>
        <v>HOME</v>
      </c>
    </row>
    <row r="2347" spans="1:16" hidden="1" x14ac:dyDescent="0.45">
      <c r="A2347">
        <v>40034580</v>
      </c>
      <c r="B2347" t="s">
        <v>350</v>
      </c>
      <c r="C2347">
        <v>44994</v>
      </c>
      <c r="D2347">
        <v>69180</v>
      </c>
      <c r="E2347">
        <v>20222023</v>
      </c>
      <c r="F2347" t="s">
        <v>372</v>
      </c>
      <c r="G2347" t="s">
        <v>88</v>
      </c>
      <c r="H2347">
        <v>30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 t="s">
        <v>19</v>
      </c>
      <c r="P2347" t="str">
        <f>UPPER(Table1[[#This Row],[Venue]])</f>
        <v>HOME</v>
      </c>
    </row>
    <row r="2348" spans="1:16" hidden="1" x14ac:dyDescent="0.45">
      <c r="A2348">
        <v>40034580</v>
      </c>
      <c r="B2348" t="s">
        <v>350</v>
      </c>
      <c r="C2348">
        <v>44994</v>
      </c>
      <c r="D2348">
        <v>69180</v>
      </c>
      <c r="E2348">
        <v>20222023</v>
      </c>
      <c r="F2348" t="s">
        <v>372</v>
      </c>
      <c r="G2348" t="s">
        <v>368</v>
      </c>
      <c r="H2348">
        <v>50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 t="s">
        <v>19</v>
      </c>
      <c r="P2348" t="str">
        <f>UPPER(Table1[[#This Row],[Venue]])</f>
        <v>HOME</v>
      </c>
    </row>
    <row r="2349" spans="1:16" hidden="1" x14ac:dyDescent="0.45">
      <c r="A2349">
        <v>40034580</v>
      </c>
      <c r="B2349" t="s">
        <v>350</v>
      </c>
      <c r="C2349">
        <v>44994</v>
      </c>
      <c r="D2349">
        <v>69180</v>
      </c>
      <c r="E2349">
        <v>20222023</v>
      </c>
      <c r="F2349" t="s">
        <v>372</v>
      </c>
      <c r="G2349" t="s">
        <v>89</v>
      </c>
      <c r="H2349">
        <v>71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 t="s">
        <v>19</v>
      </c>
      <c r="P2349" t="str">
        <f>UPPER(Table1[[#This Row],[Venue]])</f>
        <v>HOME</v>
      </c>
    </row>
    <row r="2350" spans="1:16" hidden="1" x14ac:dyDescent="0.45">
      <c r="A2350">
        <v>40034580</v>
      </c>
      <c r="B2350" t="s">
        <v>350</v>
      </c>
      <c r="C2350">
        <v>44994</v>
      </c>
      <c r="D2350">
        <v>69180</v>
      </c>
      <c r="E2350">
        <v>20222023</v>
      </c>
      <c r="F2350" t="s">
        <v>372</v>
      </c>
      <c r="G2350" t="s">
        <v>404</v>
      </c>
      <c r="H2350">
        <v>72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 t="s">
        <v>19</v>
      </c>
      <c r="P2350" t="str">
        <f>UPPER(Table1[[#This Row],[Venue]])</f>
        <v>HOME</v>
      </c>
    </row>
    <row r="2351" spans="1:16" hidden="1" x14ac:dyDescent="0.45">
      <c r="A2351">
        <v>40034580</v>
      </c>
      <c r="B2351" t="s">
        <v>350</v>
      </c>
      <c r="C2351">
        <v>44994</v>
      </c>
      <c r="D2351">
        <v>69180</v>
      </c>
      <c r="E2351">
        <v>20222023</v>
      </c>
      <c r="F2351" t="s">
        <v>372</v>
      </c>
      <c r="G2351" t="s">
        <v>402</v>
      </c>
      <c r="H2351">
        <v>84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 t="s">
        <v>19</v>
      </c>
      <c r="P2351" t="str">
        <f>UPPER(Table1[[#This Row],[Venue]])</f>
        <v>HOME</v>
      </c>
    </row>
    <row r="2352" spans="1:16" hidden="1" x14ac:dyDescent="0.45">
      <c r="A2352">
        <v>40034580</v>
      </c>
      <c r="B2352" t="s">
        <v>350</v>
      </c>
      <c r="C2352">
        <v>44994</v>
      </c>
      <c r="D2352">
        <v>69180</v>
      </c>
      <c r="E2352">
        <v>20222023</v>
      </c>
      <c r="F2352" t="s">
        <v>372</v>
      </c>
      <c r="G2352" t="s">
        <v>90</v>
      </c>
      <c r="H2352">
        <v>87</v>
      </c>
      <c r="I2352">
        <v>1</v>
      </c>
      <c r="J2352">
        <v>0</v>
      </c>
      <c r="K2352">
        <v>1</v>
      </c>
      <c r="L2352">
        <v>1</v>
      </c>
      <c r="M2352">
        <v>0</v>
      </c>
      <c r="N2352">
        <v>2</v>
      </c>
      <c r="O2352" t="s">
        <v>19</v>
      </c>
      <c r="P2352" t="str">
        <f>UPPER(Table1[[#This Row],[Venue]])</f>
        <v>HOME</v>
      </c>
    </row>
    <row r="2353" spans="1:16" hidden="1" x14ac:dyDescent="0.45">
      <c r="A2353">
        <v>40034580</v>
      </c>
      <c r="B2353" t="s">
        <v>350</v>
      </c>
      <c r="C2353">
        <v>44994</v>
      </c>
      <c r="D2353">
        <v>69180</v>
      </c>
      <c r="E2353">
        <v>20222023</v>
      </c>
      <c r="F2353" t="s">
        <v>372</v>
      </c>
      <c r="G2353" t="s">
        <v>403</v>
      </c>
      <c r="H2353">
        <v>88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 t="s">
        <v>19</v>
      </c>
      <c r="P2353" t="str">
        <f>UPPER(Table1[[#This Row],[Venue]])</f>
        <v>HOME</v>
      </c>
    </row>
    <row r="2354" spans="1:16" hidden="1" x14ac:dyDescent="0.45">
      <c r="A2354">
        <v>40034580</v>
      </c>
      <c r="B2354" t="s">
        <v>350</v>
      </c>
      <c r="C2354">
        <v>44994</v>
      </c>
      <c r="D2354">
        <v>69180</v>
      </c>
      <c r="E2354">
        <v>20222023</v>
      </c>
      <c r="F2354" t="s">
        <v>372</v>
      </c>
      <c r="G2354" t="s">
        <v>92</v>
      </c>
      <c r="H2354">
        <v>96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 t="s">
        <v>19</v>
      </c>
      <c r="P2354" t="str">
        <f>UPPER(Table1[[#This Row],[Venue]])</f>
        <v>HOME</v>
      </c>
    </row>
    <row r="2355" spans="1:16" hidden="1" x14ac:dyDescent="0.45">
      <c r="A2355">
        <v>40034580</v>
      </c>
      <c r="B2355" t="s">
        <v>350</v>
      </c>
      <c r="C2355">
        <v>44994</v>
      </c>
      <c r="D2355">
        <v>69180</v>
      </c>
      <c r="E2355">
        <v>20222023</v>
      </c>
      <c r="F2355" t="s">
        <v>372</v>
      </c>
      <c r="G2355" t="s">
        <v>93</v>
      </c>
      <c r="H2355">
        <v>98</v>
      </c>
      <c r="I2355">
        <v>1</v>
      </c>
      <c r="J2355">
        <v>1</v>
      </c>
      <c r="K2355">
        <v>1</v>
      </c>
      <c r="L2355">
        <v>0</v>
      </c>
      <c r="M2355">
        <v>0</v>
      </c>
      <c r="N2355">
        <v>0</v>
      </c>
      <c r="O2355" t="s">
        <v>19</v>
      </c>
      <c r="P2355" t="str">
        <f>UPPER(Table1[[#This Row],[Venue]])</f>
        <v>HOME</v>
      </c>
    </row>
    <row r="2356" spans="1:16" hidden="1" x14ac:dyDescent="0.45">
      <c r="A2356">
        <v>40034580</v>
      </c>
      <c r="B2356" t="s">
        <v>350</v>
      </c>
      <c r="C2356">
        <v>44994</v>
      </c>
      <c r="D2356">
        <v>69180</v>
      </c>
      <c r="E2356">
        <v>20222023</v>
      </c>
      <c r="F2356" t="s">
        <v>372</v>
      </c>
      <c r="G2356" t="s">
        <v>96</v>
      </c>
      <c r="H2356">
        <v>10</v>
      </c>
      <c r="I2356">
        <v>1</v>
      </c>
      <c r="J2356">
        <v>0</v>
      </c>
      <c r="K2356">
        <v>1</v>
      </c>
      <c r="L2356">
        <v>1</v>
      </c>
      <c r="M2356">
        <v>1</v>
      </c>
      <c r="N2356">
        <v>0</v>
      </c>
      <c r="O2356" t="s">
        <v>40</v>
      </c>
      <c r="P2356" t="str">
        <f>UPPER(Table1[[#This Row],[Venue]])</f>
        <v>AWAY</v>
      </c>
    </row>
    <row r="2357" spans="1:16" hidden="1" x14ac:dyDescent="0.45">
      <c r="A2357">
        <v>40034580</v>
      </c>
      <c r="B2357" t="s">
        <v>350</v>
      </c>
      <c r="C2357">
        <v>44994</v>
      </c>
      <c r="D2357">
        <v>69180</v>
      </c>
      <c r="E2357">
        <v>20222023</v>
      </c>
      <c r="F2357" t="s">
        <v>372</v>
      </c>
      <c r="G2357" t="s">
        <v>284</v>
      </c>
      <c r="H2357">
        <v>14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 t="s">
        <v>40</v>
      </c>
      <c r="P2357" t="str">
        <f>UPPER(Table1[[#This Row],[Venue]])</f>
        <v>AWAY</v>
      </c>
    </row>
    <row r="2358" spans="1:16" hidden="1" x14ac:dyDescent="0.45">
      <c r="A2358">
        <v>40034580</v>
      </c>
      <c r="B2358" t="s">
        <v>350</v>
      </c>
      <c r="C2358">
        <v>44994</v>
      </c>
      <c r="D2358">
        <v>69180</v>
      </c>
      <c r="E2358">
        <v>20222023</v>
      </c>
      <c r="F2358" t="s">
        <v>372</v>
      </c>
      <c r="G2358" t="s">
        <v>98</v>
      </c>
      <c r="H2358">
        <v>16</v>
      </c>
      <c r="I2358">
        <v>1</v>
      </c>
      <c r="J2358">
        <v>0</v>
      </c>
      <c r="K2358">
        <v>1</v>
      </c>
      <c r="L2358">
        <v>1</v>
      </c>
      <c r="M2358">
        <v>0</v>
      </c>
      <c r="N2358">
        <v>0</v>
      </c>
      <c r="O2358" t="s">
        <v>40</v>
      </c>
      <c r="P2358" t="str">
        <f>UPPER(Table1[[#This Row],[Venue]])</f>
        <v>AWAY</v>
      </c>
    </row>
    <row r="2359" spans="1:16" hidden="1" x14ac:dyDescent="0.45">
      <c r="A2359">
        <v>40034580</v>
      </c>
      <c r="B2359" t="s">
        <v>350</v>
      </c>
      <c r="C2359">
        <v>44994</v>
      </c>
      <c r="D2359">
        <v>69180</v>
      </c>
      <c r="E2359">
        <v>20222023</v>
      </c>
      <c r="F2359" t="s">
        <v>372</v>
      </c>
      <c r="G2359" t="s">
        <v>99</v>
      </c>
      <c r="H2359">
        <v>18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0</v>
      </c>
      <c r="O2359" t="s">
        <v>40</v>
      </c>
      <c r="P2359" t="str">
        <f>UPPER(Table1[[#This Row],[Venue]])</f>
        <v>AWAY</v>
      </c>
    </row>
    <row r="2360" spans="1:16" hidden="1" x14ac:dyDescent="0.45">
      <c r="A2360">
        <v>40034580</v>
      </c>
      <c r="B2360" t="s">
        <v>350</v>
      </c>
      <c r="C2360">
        <v>44994</v>
      </c>
      <c r="D2360">
        <v>69180</v>
      </c>
      <c r="E2360">
        <v>20222023</v>
      </c>
      <c r="F2360" t="s">
        <v>372</v>
      </c>
      <c r="G2360" t="s">
        <v>100</v>
      </c>
      <c r="H2360">
        <v>19</v>
      </c>
      <c r="I2360">
        <v>1</v>
      </c>
      <c r="J2360">
        <v>1</v>
      </c>
      <c r="K2360">
        <v>1</v>
      </c>
      <c r="L2360">
        <v>0</v>
      </c>
      <c r="M2360">
        <v>0</v>
      </c>
      <c r="N2360">
        <v>0</v>
      </c>
      <c r="O2360" t="s">
        <v>40</v>
      </c>
      <c r="P2360" t="str">
        <f>UPPER(Table1[[#This Row],[Venue]])</f>
        <v>AWAY</v>
      </c>
    </row>
    <row r="2361" spans="1:16" hidden="1" x14ac:dyDescent="0.45">
      <c r="A2361">
        <v>40034580</v>
      </c>
      <c r="B2361" t="s">
        <v>350</v>
      </c>
      <c r="C2361">
        <v>44994</v>
      </c>
      <c r="D2361">
        <v>69180</v>
      </c>
      <c r="E2361">
        <v>20222023</v>
      </c>
      <c r="F2361" t="s">
        <v>372</v>
      </c>
      <c r="G2361" t="s">
        <v>95</v>
      </c>
      <c r="H2361">
        <v>20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2</v>
      </c>
      <c r="O2361" t="s">
        <v>40</v>
      </c>
      <c r="P2361" t="str">
        <f>UPPER(Table1[[#This Row],[Venue]])</f>
        <v>AWAY</v>
      </c>
    </row>
    <row r="2362" spans="1:16" hidden="1" x14ac:dyDescent="0.45">
      <c r="A2362">
        <v>40034580</v>
      </c>
      <c r="B2362" t="s">
        <v>350</v>
      </c>
      <c r="C2362">
        <v>44994</v>
      </c>
      <c r="D2362">
        <v>69180</v>
      </c>
      <c r="E2362">
        <v>20222023</v>
      </c>
      <c r="F2362" t="s">
        <v>372</v>
      </c>
      <c r="G2362" t="s">
        <v>101</v>
      </c>
      <c r="H2362">
        <v>23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 t="s">
        <v>40</v>
      </c>
      <c r="P2362" t="str">
        <f>UPPER(Table1[[#This Row],[Venue]])</f>
        <v>AWAY</v>
      </c>
    </row>
    <row r="2363" spans="1:16" hidden="1" x14ac:dyDescent="0.45">
      <c r="A2363">
        <v>40034580</v>
      </c>
      <c r="B2363" t="s">
        <v>350</v>
      </c>
      <c r="C2363">
        <v>44994</v>
      </c>
      <c r="D2363">
        <v>69180</v>
      </c>
      <c r="E2363">
        <v>20222023</v>
      </c>
      <c r="F2363" t="s">
        <v>372</v>
      </c>
      <c r="G2363" t="s">
        <v>97</v>
      </c>
      <c r="H2363">
        <v>24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0</v>
      </c>
      <c r="O2363" t="s">
        <v>40</v>
      </c>
      <c r="P2363" t="str">
        <f>UPPER(Table1[[#This Row],[Venue]])</f>
        <v>AWAY</v>
      </c>
    </row>
    <row r="2364" spans="1:16" hidden="1" x14ac:dyDescent="0.45">
      <c r="A2364">
        <v>40034580</v>
      </c>
      <c r="B2364" t="s">
        <v>350</v>
      </c>
      <c r="C2364">
        <v>44994</v>
      </c>
      <c r="D2364">
        <v>69180</v>
      </c>
      <c r="E2364">
        <v>20222023</v>
      </c>
      <c r="F2364" t="s">
        <v>372</v>
      </c>
      <c r="G2364" t="s">
        <v>285</v>
      </c>
      <c r="H2364">
        <v>25</v>
      </c>
      <c r="I2364">
        <v>2</v>
      </c>
      <c r="J2364">
        <v>2</v>
      </c>
      <c r="K2364">
        <v>1</v>
      </c>
      <c r="L2364">
        <v>0</v>
      </c>
      <c r="M2364">
        <v>0</v>
      </c>
      <c r="N2364">
        <v>0</v>
      </c>
      <c r="O2364" t="s">
        <v>40</v>
      </c>
      <c r="P2364" t="str">
        <f>UPPER(Table1[[#This Row],[Venue]])</f>
        <v>AWAY</v>
      </c>
    </row>
    <row r="2365" spans="1:16" hidden="1" x14ac:dyDescent="0.45">
      <c r="A2365">
        <v>40034580</v>
      </c>
      <c r="B2365" t="s">
        <v>350</v>
      </c>
      <c r="C2365">
        <v>44994</v>
      </c>
      <c r="D2365">
        <v>69180</v>
      </c>
      <c r="E2365">
        <v>20222023</v>
      </c>
      <c r="F2365" t="s">
        <v>372</v>
      </c>
      <c r="G2365" t="s">
        <v>102</v>
      </c>
      <c r="H2365">
        <v>34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 t="s">
        <v>40</v>
      </c>
      <c r="P2365" t="str">
        <f>UPPER(Table1[[#This Row],[Venue]])</f>
        <v>AWAY</v>
      </c>
    </row>
    <row r="2366" spans="1:16" hidden="1" x14ac:dyDescent="0.45">
      <c r="A2366">
        <v>40034580</v>
      </c>
      <c r="B2366" t="s">
        <v>350</v>
      </c>
      <c r="C2366">
        <v>44994</v>
      </c>
      <c r="D2366">
        <v>69180</v>
      </c>
      <c r="E2366">
        <v>20222023</v>
      </c>
      <c r="F2366" t="s">
        <v>372</v>
      </c>
      <c r="G2366" t="s">
        <v>104</v>
      </c>
      <c r="H2366">
        <v>48</v>
      </c>
      <c r="I2366">
        <v>1</v>
      </c>
      <c r="J2366">
        <v>1</v>
      </c>
      <c r="K2366">
        <v>1</v>
      </c>
      <c r="L2366">
        <v>0</v>
      </c>
      <c r="M2366">
        <v>0</v>
      </c>
      <c r="N2366">
        <v>0</v>
      </c>
      <c r="O2366" t="s">
        <v>40</v>
      </c>
      <c r="P2366" t="str">
        <f>UPPER(Table1[[#This Row],[Venue]])</f>
        <v>AWAY</v>
      </c>
    </row>
    <row r="2367" spans="1:16" hidden="1" x14ac:dyDescent="0.45">
      <c r="A2367">
        <v>40034580</v>
      </c>
      <c r="B2367" t="s">
        <v>350</v>
      </c>
      <c r="C2367">
        <v>44994</v>
      </c>
      <c r="D2367">
        <v>69180</v>
      </c>
      <c r="E2367">
        <v>20222023</v>
      </c>
      <c r="F2367" t="s">
        <v>372</v>
      </c>
      <c r="G2367" t="s">
        <v>107</v>
      </c>
      <c r="H2367">
        <v>77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 t="s">
        <v>40</v>
      </c>
      <c r="P2367" t="str">
        <f>UPPER(Table1[[#This Row],[Venue]])</f>
        <v>AWAY</v>
      </c>
    </row>
    <row r="2368" spans="1:16" hidden="1" x14ac:dyDescent="0.45">
      <c r="A2368">
        <v>40034580</v>
      </c>
      <c r="B2368" t="s">
        <v>350</v>
      </c>
      <c r="C2368">
        <v>44994</v>
      </c>
      <c r="D2368">
        <v>69180</v>
      </c>
      <c r="E2368">
        <v>20222023</v>
      </c>
      <c r="F2368" t="s">
        <v>372</v>
      </c>
      <c r="G2368" t="s">
        <v>108</v>
      </c>
      <c r="H2368">
        <v>88</v>
      </c>
      <c r="I2368">
        <v>2</v>
      </c>
      <c r="J2368">
        <v>1</v>
      </c>
      <c r="K2368">
        <v>1</v>
      </c>
      <c r="L2368">
        <v>1</v>
      </c>
      <c r="M2368">
        <v>0</v>
      </c>
      <c r="N2368">
        <v>0</v>
      </c>
      <c r="O2368" t="s">
        <v>40</v>
      </c>
      <c r="P2368" t="str">
        <f>UPPER(Table1[[#This Row],[Venue]])</f>
        <v>AWAY</v>
      </c>
    </row>
    <row r="2369" spans="1:16" hidden="1" x14ac:dyDescent="0.45">
      <c r="A2369">
        <v>40034580</v>
      </c>
      <c r="B2369" t="s">
        <v>350</v>
      </c>
      <c r="C2369">
        <v>44994</v>
      </c>
      <c r="D2369">
        <v>69180</v>
      </c>
      <c r="E2369">
        <v>20222023</v>
      </c>
      <c r="F2369" t="s">
        <v>372</v>
      </c>
      <c r="G2369" t="s">
        <v>109</v>
      </c>
      <c r="H2369">
        <v>91</v>
      </c>
      <c r="I2369">
        <v>3</v>
      </c>
      <c r="J2369">
        <v>0</v>
      </c>
      <c r="K2369">
        <v>1</v>
      </c>
      <c r="L2369">
        <v>3</v>
      </c>
      <c r="M2369">
        <v>0</v>
      </c>
      <c r="N2369">
        <v>0</v>
      </c>
      <c r="O2369" t="s">
        <v>40</v>
      </c>
      <c r="P2369" t="str">
        <f>UPPER(Table1[[#This Row],[Venue]])</f>
        <v>AWAY</v>
      </c>
    </row>
    <row r="2370" spans="1:16" hidden="1" x14ac:dyDescent="0.45">
      <c r="A2370">
        <v>40034580</v>
      </c>
      <c r="B2370" t="s">
        <v>350</v>
      </c>
      <c r="C2370">
        <v>44994</v>
      </c>
      <c r="D2370">
        <v>69180</v>
      </c>
      <c r="E2370">
        <v>20222023</v>
      </c>
      <c r="F2370" t="s">
        <v>372</v>
      </c>
      <c r="G2370" t="s">
        <v>105</v>
      </c>
      <c r="H2370">
        <v>97</v>
      </c>
      <c r="I2370">
        <v>3</v>
      </c>
      <c r="J2370">
        <v>2</v>
      </c>
      <c r="K2370">
        <v>1</v>
      </c>
      <c r="L2370">
        <v>1</v>
      </c>
      <c r="M2370">
        <v>0</v>
      </c>
      <c r="N2370">
        <v>0</v>
      </c>
      <c r="O2370" t="s">
        <v>40</v>
      </c>
      <c r="P2370" t="str">
        <f>UPPER(Table1[[#This Row],[Venue]])</f>
        <v>AWAY</v>
      </c>
    </row>
    <row r="2371" spans="1:16" hidden="1" x14ac:dyDescent="0.45">
      <c r="A2371">
        <v>40034580</v>
      </c>
      <c r="B2371" t="s">
        <v>350</v>
      </c>
      <c r="C2371">
        <v>44994</v>
      </c>
      <c r="D2371">
        <v>69180</v>
      </c>
      <c r="E2371">
        <v>20222023</v>
      </c>
      <c r="F2371" t="s">
        <v>372</v>
      </c>
      <c r="G2371" t="s">
        <v>110</v>
      </c>
      <c r="H2371">
        <v>98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 t="s">
        <v>40</v>
      </c>
      <c r="P2371" t="str">
        <f>UPPER(Table1[[#This Row],[Venue]])</f>
        <v>AWAY</v>
      </c>
    </row>
    <row r="2372" spans="1:16" hidden="1" x14ac:dyDescent="0.45">
      <c r="A2372">
        <v>40034860</v>
      </c>
      <c r="B2372" t="s">
        <v>293</v>
      </c>
      <c r="C2372">
        <v>44996</v>
      </c>
      <c r="D2372">
        <v>69460</v>
      </c>
      <c r="E2372">
        <v>20222023</v>
      </c>
      <c r="F2372" t="s">
        <v>372</v>
      </c>
      <c r="G2372" t="s">
        <v>150</v>
      </c>
      <c r="H2372">
        <v>6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 t="s">
        <v>19</v>
      </c>
      <c r="P2372" t="str">
        <f>UPPER(Table1[[#This Row],[Venue]])</f>
        <v>HOME</v>
      </c>
    </row>
    <row r="2373" spans="1:16" hidden="1" x14ac:dyDescent="0.45">
      <c r="A2373">
        <v>40034860</v>
      </c>
      <c r="B2373" t="s">
        <v>293</v>
      </c>
      <c r="C2373">
        <v>44996</v>
      </c>
      <c r="D2373">
        <v>69460</v>
      </c>
      <c r="E2373">
        <v>20222023</v>
      </c>
      <c r="F2373" t="s">
        <v>372</v>
      </c>
      <c r="G2373" t="s">
        <v>151</v>
      </c>
      <c r="H2373">
        <v>8</v>
      </c>
      <c r="I2373">
        <v>2</v>
      </c>
      <c r="J2373">
        <v>1</v>
      </c>
      <c r="K2373">
        <v>1</v>
      </c>
      <c r="L2373">
        <v>1</v>
      </c>
      <c r="M2373">
        <v>0</v>
      </c>
      <c r="N2373">
        <v>0</v>
      </c>
      <c r="O2373" t="s">
        <v>19</v>
      </c>
      <c r="P2373" t="str">
        <f>UPPER(Table1[[#This Row],[Venue]])</f>
        <v>HOME</v>
      </c>
    </row>
    <row r="2374" spans="1:16" hidden="1" x14ac:dyDescent="0.45">
      <c r="A2374">
        <v>40034860</v>
      </c>
      <c r="B2374" t="s">
        <v>293</v>
      </c>
      <c r="C2374">
        <v>44996</v>
      </c>
      <c r="D2374">
        <v>69460</v>
      </c>
      <c r="E2374">
        <v>20222023</v>
      </c>
      <c r="F2374" t="s">
        <v>372</v>
      </c>
      <c r="G2374" t="s">
        <v>184</v>
      </c>
      <c r="H2374">
        <v>9</v>
      </c>
      <c r="I2374">
        <v>1</v>
      </c>
      <c r="J2374">
        <v>1</v>
      </c>
      <c r="K2374">
        <v>1</v>
      </c>
      <c r="L2374">
        <v>0</v>
      </c>
      <c r="M2374">
        <v>0</v>
      </c>
      <c r="N2374">
        <v>0</v>
      </c>
      <c r="O2374" t="s">
        <v>19</v>
      </c>
      <c r="P2374" t="str">
        <f>UPPER(Table1[[#This Row],[Venue]])</f>
        <v>HOME</v>
      </c>
    </row>
    <row r="2375" spans="1:16" hidden="1" x14ac:dyDescent="0.45">
      <c r="A2375">
        <v>40034860</v>
      </c>
      <c r="B2375" t="s">
        <v>293</v>
      </c>
      <c r="C2375">
        <v>44996</v>
      </c>
      <c r="D2375">
        <v>69460</v>
      </c>
      <c r="E2375">
        <v>20222023</v>
      </c>
      <c r="F2375" t="s">
        <v>372</v>
      </c>
      <c r="G2375" t="s">
        <v>152</v>
      </c>
      <c r="H2375">
        <v>14</v>
      </c>
      <c r="I2375">
        <v>3</v>
      </c>
      <c r="J2375">
        <v>1</v>
      </c>
      <c r="K2375">
        <v>1</v>
      </c>
      <c r="L2375">
        <v>2</v>
      </c>
      <c r="M2375">
        <v>0</v>
      </c>
      <c r="N2375">
        <v>0</v>
      </c>
      <c r="O2375" t="s">
        <v>19</v>
      </c>
      <c r="P2375" t="str">
        <f>UPPER(Table1[[#This Row],[Venue]])</f>
        <v>HOME</v>
      </c>
    </row>
    <row r="2376" spans="1:16" hidden="1" x14ac:dyDescent="0.45">
      <c r="A2376">
        <v>40034860</v>
      </c>
      <c r="B2376" t="s">
        <v>293</v>
      </c>
      <c r="C2376">
        <v>44996</v>
      </c>
      <c r="D2376">
        <v>69460</v>
      </c>
      <c r="E2376">
        <v>20222023</v>
      </c>
      <c r="F2376" t="s">
        <v>372</v>
      </c>
      <c r="G2376" t="s">
        <v>153</v>
      </c>
      <c r="H2376">
        <v>15</v>
      </c>
      <c r="I2376">
        <v>1</v>
      </c>
      <c r="J2376">
        <v>1</v>
      </c>
      <c r="K2376">
        <v>1</v>
      </c>
      <c r="L2376">
        <v>0</v>
      </c>
      <c r="M2376">
        <v>0</v>
      </c>
      <c r="N2376">
        <v>0</v>
      </c>
      <c r="O2376" t="s">
        <v>19</v>
      </c>
      <c r="P2376" t="str">
        <f>UPPER(Table1[[#This Row],[Venue]])</f>
        <v>HOME</v>
      </c>
    </row>
    <row r="2377" spans="1:16" hidden="1" x14ac:dyDescent="0.45">
      <c r="A2377">
        <v>40034860</v>
      </c>
      <c r="B2377" t="s">
        <v>293</v>
      </c>
      <c r="C2377">
        <v>44996</v>
      </c>
      <c r="D2377">
        <v>69460</v>
      </c>
      <c r="E2377">
        <v>20222023</v>
      </c>
      <c r="F2377" t="s">
        <v>372</v>
      </c>
      <c r="G2377" t="s">
        <v>235</v>
      </c>
      <c r="H2377">
        <v>16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 t="s">
        <v>19</v>
      </c>
      <c r="P2377" t="str">
        <f>UPPER(Table1[[#This Row],[Venue]])</f>
        <v>HOME</v>
      </c>
    </row>
    <row r="2378" spans="1:16" hidden="1" x14ac:dyDescent="0.45">
      <c r="A2378">
        <v>40034860</v>
      </c>
      <c r="B2378" t="s">
        <v>293</v>
      </c>
      <c r="C2378">
        <v>44996</v>
      </c>
      <c r="D2378">
        <v>69460</v>
      </c>
      <c r="E2378">
        <v>20222023</v>
      </c>
      <c r="F2378" t="s">
        <v>372</v>
      </c>
      <c r="G2378" t="s">
        <v>396</v>
      </c>
      <c r="H2378">
        <v>17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 t="s">
        <v>19</v>
      </c>
      <c r="P2378" t="str">
        <f>UPPER(Table1[[#This Row],[Venue]])</f>
        <v>HOME</v>
      </c>
    </row>
    <row r="2379" spans="1:16" hidden="1" x14ac:dyDescent="0.45">
      <c r="A2379">
        <v>40034860</v>
      </c>
      <c r="B2379" t="s">
        <v>293</v>
      </c>
      <c r="C2379">
        <v>44996</v>
      </c>
      <c r="D2379">
        <v>69460</v>
      </c>
      <c r="E2379">
        <v>20222023</v>
      </c>
      <c r="F2379" t="s">
        <v>372</v>
      </c>
      <c r="G2379" t="s">
        <v>294</v>
      </c>
      <c r="H2379">
        <v>18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 t="s">
        <v>19</v>
      </c>
      <c r="P2379" t="str">
        <f>UPPER(Table1[[#This Row],[Venue]])</f>
        <v>HOME</v>
      </c>
    </row>
    <row r="2380" spans="1:16" hidden="1" x14ac:dyDescent="0.45">
      <c r="A2380">
        <v>40034860</v>
      </c>
      <c r="B2380" t="s">
        <v>293</v>
      </c>
      <c r="C2380">
        <v>44996</v>
      </c>
      <c r="D2380">
        <v>69460</v>
      </c>
      <c r="E2380">
        <v>20222023</v>
      </c>
      <c r="F2380" t="s">
        <v>372</v>
      </c>
      <c r="G2380" t="s">
        <v>408</v>
      </c>
      <c r="H2380">
        <v>25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0</v>
      </c>
      <c r="O2380" t="s">
        <v>19</v>
      </c>
      <c r="P2380" t="str">
        <f>UPPER(Table1[[#This Row],[Venue]])</f>
        <v>HOME</v>
      </c>
    </row>
    <row r="2381" spans="1:16" hidden="1" x14ac:dyDescent="0.45">
      <c r="A2381">
        <v>40034860</v>
      </c>
      <c r="B2381" t="s">
        <v>293</v>
      </c>
      <c r="C2381">
        <v>44996</v>
      </c>
      <c r="D2381">
        <v>69460</v>
      </c>
      <c r="E2381">
        <v>20222023</v>
      </c>
      <c r="F2381" t="s">
        <v>372</v>
      </c>
      <c r="G2381" t="s">
        <v>185</v>
      </c>
      <c r="H2381">
        <v>28</v>
      </c>
      <c r="I2381">
        <v>1</v>
      </c>
      <c r="J2381">
        <v>0</v>
      </c>
      <c r="K2381">
        <v>1</v>
      </c>
      <c r="L2381">
        <v>1</v>
      </c>
      <c r="M2381">
        <v>0</v>
      </c>
      <c r="N2381">
        <v>0</v>
      </c>
      <c r="O2381" t="s">
        <v>19</v>
      </c>
      <c r="P2381" t="str">
        <f>UPPER(Table1[[#This Row],[Venue]])</f>
        <v>HOME</v>
      </c>
    </row>
    <row r="2382" spans="1:16" hidden="1" x14ac:dyDescent="0.45">
      <c r="A2382">
        <v>40034860</v>
      </c>
      <c r="B2382" t="s">
        <v>293</v>
      </c>
      <c r="C2382">
        <v>44996</v>
      </c>
      <c r="D2382">
        <v>69460</v>
      </c>
      <c r="E2382">
        <v>20222023</v>
      </c>
      <c r="F2382" t="s">
        <v>372</v>
      </c>
      <c r="G2382" t="s">
        <v>186</v>
      </c>
      <c r="H2382">
        <v>30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 t="s">
        <v>19</v>
      </c>
      <c r="P2382" t="str">
        <f>UPPER(Table1[[#This Row],[Venue]])</f>
        <v>HOME</v>
      </c>
    </row>
    <row r="2383" spans="1:16" hidden="1" x14ac:dyDescent="0.45">
      <c r="A2383">
        <v>40034860</v>
      </c>
      <c r="B2383" t="s">
        <v>293</v>
      </c>
      <c r="C2383">
        <v>44996</v>
      </c>
      <c r="D2383">
        <v>69460</v>
      </c>
      <c r="E2383">
        <v>20222023</v>
      </c>
      <c r="F2383" t="s">
        <v>372</v>
      </c>
      <c r="G2383" t="s">
        <v>236</v>
      </c>
      <c r="H2383">
        <v>31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0</v>
      </c>
      <c r="O2383" t="s">
        <v>19</v>
      </c>
      <c r="P2383" t="str">
        <f>UPPER(Table1[[#This Row],[Venue]])</f>
        <v>HOME</v>
      </c>
    </row>
    <row r="2384" spans="1:16" hidden="1" x14ac:dyDescent="0.45">
      <c r="A2384">
        <v>40034860</v>
      </c>
      <c r="B2384" t="s">
        <v>293</v>
      </c>
      <c r="C2384">
        <v>44996</v>
      </c>
      <c r="D2384">
        <v>69460</v>
      </c>
      <c r="E2384">
        <v>20222023</v>
      </c>
      <c r="F2384" t="s">
        <v>372</v>
      </c>
      <c r="G2384" t="s">
        <v>332</v>
      </c>
      <c r="H2384">
        <v>38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2</v>
      </c>
      <c r="O2384" t="s">
        <v>19</v>
      </c>
      <c r="P2384" t="str">
        <f>UPPER(Table1[[#This Row],[Venue]])</f>
        <v>HOME</v>
      </c>
    </row>
    <row r="2385" spans="1:16" hidden="1" x14ac:dyDescent="0.45">
      <c r="A2385">
        <v>40034860</v>
      </c>
      <c r="B2385" t="s">
        <v>293</v>
      </c>
      <c r="C2385">
        <v>44996</v>
      </c>
      <c r="D2385">
        <v>69460</v>
      </c>
      <c r="E2385">
        <v>20222023</v>
      </c>
      <c r="F2385" t="s">
        <v>372</v>
      </c>
      <c r="G2385" t="s">
        <v>155</v>
      </c>
      <c r="H2385">
        <v>62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 t="s">
        <v>19</v>
      </c>
      <c r="P2385" t="str">
        <f>UPPER(Table1[[#This Row],[Venue]])</f>
        <v>HOME</v>
      </c>
    </row>
    <row r="2386" spans="1:16" hidden="1" x14ac:dyDescent="0.45">
      <c r="A2386">
        <v>40034860</v>
      </c>
      <c r="B2386" t="s">
        <v>293</v>
      </c>
      <c r="C2386">
        <v>44996</v>
      </c>
      <c r="D2386">
        <v>69460</v>
      </c>
      <c r="E2386">
        <v>20222023</v>
      </c>
      <c r="F2386" t="s">
        <v>372</v>
      </c>
      <c r="G2386" t="s">
        <v>156</v>
      </c>
      <c r="H2386">
        <v>66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 t="s">
        <v>19</v>
      </c>
      <c r="P2386" t="str">
        <f>UPPER(Table1[[#This Row],[Venue]])</f>
        <v>HOME</v>
      </c>
    </row>
    <row r="2387" spans="1:16" hidden="1" x14ac:dyDescent="0.45">
      <c r="A2387">
        <v>40034860</v>
      </c>
      <c r="B2387" t="s">
        <v>293</v>
      </c>
      <c r="C2387">
        <v>44996</v>
      </c>
      <c r="D2387">
        <v>69460</v>
      </c>
      <c r="E2387">
        <v>20222023</v>
      </c>
      <c r="F2387" t="s">
        <v>372</v>
      </c>
      <c r="G2387" t="s">
        <v>188</v>
      </c>
      <c r="H2387">
        <v>72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 t="s">
        <v>19</v>
      </c>
      <c r="P2387" t="str">
        <f>UPPER(Table1[[#This Row],[Venue]])</f>
        <v>HOME</v>
      </c>
    </row>
    <row r="2388" spans="1:16" hidden="1" x14ac:dyDescent="0.45">
      <c r="A2388">
        <v>40034860</v>
      </c>
      <c r="B2388" t="s">
        <v>293</v>
      </c>
      <c r="C2388">
        <v>44996</v>
      </c>
      <c r="D2388">
        <v>69460</v>
      </c>
      <c r="E2388">
        <v>20222023</v>
      </c>
      <c r="F2388" t="s">
        <v>372</v>
      </c>
      <c r="G2388" t="s">
        <v>157</v>
      </c>
      <c r="H2388">
        <v>77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 t="s">
        <v>19</v>
      </c>
      <c r="P2388" t="str">
        <f>UPPER(Table1[[#This Row],[Venue]])</f>
        <v>HOME</v>
      </c>
    </row>
    <row r="2389" spans="1:16" hidden="1" x14ac:dyDescent="0.45">
      <c r="A2389">
        <v>40034860</v>
      </c>
      <c r="B2389" t="s">
        <v>293</v>
      </c>
      <c r="C2389">
        <v>44996</v>
      </c>
      <c r="D2389">
        <v>69460</v>
      </c>
      <c r="E2389">
        <v>20222023</v>
      </c>
      <c r="F2389" t="s">
        <v>372</v>
      </c>
      <c r="G2389" t="s">
        <v>158</v>
      </c>
      <c r="H2389">
        <v>88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 t="s">
        <v>19</v>
      </c>
      <c r="P2389" t="str">
        <f>UPPER(Table1[[#This Row],[Venue]])</f>
        <v>HOME</v>
      </c>
    </row>
    <row r="2390" spans="1:16" hidden="1" x14ac:dyDescent="0.45">
      <c r="A2390">
        <v>40034860</v>
      </c>
      <c r="B2390" t="s">
        <v>293</v>
      </c>
      <c r="C2390">
        <v>44996</v>
      </c>
      <c r="D2390">
        <v>69460</v>
      </c>
      <c r="E2390">
        <v>20222023</v>
      </c>
      <c r="F2390" t="s">
        <v>372</v>
      </c>
      <c r="G2390" t="s">
        <v>169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 t="s">
        <v>40</v>
      </c>
      <c r="P2390" t="str">
        <f>UPPER(Table1[[#This Row],[Venue]])</f>
        <v>AWAY</v>
      </c>
    </row>
    <row r="2391" spans="1:16" hidden="1" x14ac:dyDescent="0.45">
      <c r="A2391">
        <v>40034860</v>
      </c>
      <c r="B2391" t="s">
        <v>293</v>
      </c>
      <c r="C2391">
        <v>44996</v>
      </c>
      <c r="D2391">
        <v>69460</v>
      </c>
      <c r="E2391">
        <v>20222023</v>
      </c>
      <c r="F2391" t="s">
        <v>372</v>
      </c>
      <c r="G2391" t="s">
        <v>171</v>
      </c>
      <c r="H2391">
        <v>8</v>
      </c>
      <c r="I2391">
        <v>1</v>
      </c>
      <c r="J2391">
        <v>0</v>
      </c>
      <c r="K2391">
        <v>1</v>
      </c>
      <c r="L2391">
        <v>1</v>
      </c>
      <c r="M2391">
        <v>0</v>
      </c>
      <c r="N2391">
        <v>0</v>
      </c>
      <c r="O2391" t="s">
        <v>40</v>
      </c>
      <c r="P2391" t="str">
        <f>UPPER(Table1[[#This Row],[Venue]])</f>
        <v>AWAY</v>
      </c>
    </row>
    <row r="2392" spans="1:16" hidden="1" x14ac:dyDescent="0.45">
      <c r="A2392">
        <v>40034860</v>
      </c>
      <c r="B2392" t="s">
        <v>293</v>
      </c>
      <c r="C2392">
        <v>44996</v>
      </c>
      <c r="D2392">
        <v>69460</v>
      </c>
      <c r="E2392">
        <v>20222023</v>
      </c>
      <c r="F2392" t="s">
        <v>372</v>
      </c>
      <c r="G2392" t="s">
        <v>172</v>
      </c>
      <c r="H2392">
        <v>10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4</v>
      </c>
      <c r="O2392" t="s">
        <v>40</v>
      </c>
      <c r="P2392" t="str">
        <f>UPPER(Table1[[#This Row],[Venue]])</f>
        <v>AWAY</v>
      </c>
    </row>
    <row r="2393" spans="1:16" hidden="1" x14ac:dyDescent="0.45">
      <c r="A2393">
        <v>40034860</v>
      </c>
      <c r="B2393" t="s">
        <v>293</v>
      </c>
      <c r="C2393">
        <v>44996</v>
      </c>
      <c r="D2393">
        <v>69460</v>
      </c>
      <c r="E2393">
        <v>20222023</v>
      </c>
      <c r="F2393" t="s">
        <v>372</v>
      </c>
      <c r="G2393" t="s">
        <v>173</v>
      </c>
      <c r="H2393">
        <v>12</v>
      </c>
      <c r="I2393">
        <v>1</v>
      </c>
      <c r="J2393">
        <v>0</v>
      </c>
      <c r="K2393">
        <v>1</v>
      </c>
      <c r="L2393">
        <v>1</v>
      </c>
      <c r="M2393">
        <v>0</v>
      </c>
      <c r="N2393">
        <v>0</v>
      </c>
      <c r="O2393" t="s">
        <v>40</v>
      </c>
      <c r="P2393" t="str">
        <f>UPPER(Table1[[#This Row],[Venue]])</f>
        <v>AWAY</v>
      </c>
    </row>
    <row r="2394" spans="1:16" hidden="1" x14ac:dyDescent="0.45">
      <c r="A2394">
        <v>40034860</v>
      </c>
      <c r="B2394" t="s">
        <v>293</v>
      </c>
      <c r="C2394">
        <v>44996</v>
      </c>
      <c r="D2394">
        <v>69460</v>
      </c>
      <c r="E2394">
        <v>20222023</v>
      </c>
      <c r="F2394" t="s">
        <v>372</v>
      </c>
      <c r="G2394" t="s">
        <v>175</v>
      </c>
      <c r="H2394">
        <v>15</v>
      </c>
      <c r="I2394">
        <v>0</v>
      </c>
      <c r="J2394">
        <v>0</v>
      </c>
      <c r="K2394">
        <v>1</v>
      </c>
      <c r="L2394">
        <v>0</v>
      </c>
      <c r="M2394">
        <v>1</v>
      </c>
      <c r="N2394">
        <v>0</v>
      </c>
      <c r="O2394" t="s">
        <v>40</v>
      </c>
      <c r="P2394" t="str">
        <f>UPPER(Table1[[#This Row],[Venue]])</f>
        <v>AWAY</v>
      </c>
    </row>
    <row r="2395" spans="1:16" hidden="1" x14ac:dyDescent="0.45">
      <c r="A2395">
        <v>40034860</v>
      </c>
      <c r="B2395" t="s">
        <v>293</v>
      </c>
      <c r="C2395">
        <v>44996</v>
      </c>
      <c r="D2395">
        <v>69460</v>
      </c>
      <c r="E2395">
        <v>20222023</v>
      </c>
      <c r="F2395" t="s">
        <v>372</v>
      </c>
      <c r="G2395" t="s">
        <v>305</v>
      </c>
      <c r="H2395">
        <v>21</v>
      </c>
      <c r="I2395">
        <v>1</v>
      </c>
      <c r="J2395">
        <v>1</v>
      </c>
      <c r="K2395">
        <v>1</v>
      </c>
      <c r="L2395">
        <v>0</v>
      </c>
      <c r="M2395">
        <v>0</v>
      </c>
      <c r="N2395">
        <v>0</v>
      </c>
      <c r="O2395" t="s">
        <v>40</v>
      </c>
      <c r="P2395" t="str">
        <f>UPPER(Table1[[#This Row],[Venue]])</f>
        <v>AWAY</v>
      </c>
    </row>
    <row r="2396" spans="1:16" hidden="1" x14ac:dyDescent="0.45">
      <c r="A2396">
        <v>40034860</v>
      </c>
      <c r="B2396" t="s">
        <v>293</v>
      </c>
      <c r="C2396">
        <v>44996</v>
      </c>
      <c r="D2396">
        <v>69460</v>
      </c>
      <c r="E2396">
        <v>20222023</v>
      </c>
      <c r="F2396" t="s">
        <v>372</v>
      </c>
      <c r="G2396" t="s">
        <v>374</v>
      </c>
      <c r="H2396">
        <v>24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 t="s">
        <v>40</v>
      </c>
      <c r="P2396" t="str">
        <f>UPPER(Table1[[#This Row],[Venue]])</f>
        <v>AWAY</v>
      </c>
    </row>
    <row r="2397" spans="1:16" hidden="1" x14ac:dyDescent="0.45">
      <c r="A2397">
        <v>40034860</v>
      </c>
      <c r="B2397" t="s">
        <v>293</v>
      </c>
      <c r="C2397">
        <v>44996</v>
      </c>
      <c r="D2397">
        <v>69460</v>
      </c>
      <c r="E2397">
        <v>20222023</v>
      </c>
      <c r="F2397" t="s">
        <v>372</v>
      </c>
      <c r="G2397" t="s">
        <v>178</v>
      </c>
      <c r="H2397">
        <v>31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 t="s">
        <v>40</v>
      </c>
      <c r="P2397" t="str">
        <f>UPPER(Table1[[#This Row],[Venue]])</f>
        <v>AWAY</v>
      </c>
    </row>
    <row r="2398" spans="1:16" hidden="1" x14ac:dyDescent="0.45">
      <c r="A2398">
        <v>40034860</v>
      </c>
      <c r="B2398" t="s">
        <v>293</v>
      </c>
      <c r="C2398">
        <v>44996</v>
      </c>
      <c r="D2398">
        <v>69460</v>
      </c>
      <c r="E2398">
        <v>20222023</v>
      </c>
      <c r="F2398" t="s">
        <v>372</v>
      </c>
      <c r="G2398" t="s">
        <v>180</v>
      </c>
      <c r="H2398">
        <v>73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 t="s">
        <v>40</v>
      </c>
      <c r="P2398" t="str">
        <f>UPPER(Table1[[#This Row],[Venue]])</f>
        <v>AWAY</v>
      </c>
    </row>
    <row r="2399" spans="1:16" hidden="1" x14ac:dyDescent="0.45">
      <c r="A2399">
        <v>40034860</v>
      </c>
      <c r="B2399" t="s">
        <v>293</v>
      </c>
      <c r="C2399">
        <v>44996</v>
      </c>
      <c r="D2399">
        <v>69460</v>
      </c>
      <c r="E2399">
        <v>20222023</v>
      </c>
      <c r="F2399" t="s">
        <v>372</v>
      </c>
      <c r="G2399" t="s">
        <v>182</v>
      </c>
      <c r="H2399">
        <v>94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 t="s">
        <v>40</v>
      </c>
      <c r="P2399" t="str">
        <f>UPPER(Table1[[#This Row],[Venue]])</f>
        <v>AWAY</v>
      </c>
    </row>
    <row r="2400" spans="1:16" hidden="1" x14ac:dyDescent="0.45">
      <c r="A2400">
        <v>40034860</v>
      </c>
      <c r="B2400" t="s">
        <v>293</v>
      </c>
      <c r="C2400">
        <v>44996</v>
      </c>
      <c r="D2400">
        <v>69460</v>
      </c>
      <c r="E2400">
        <v>20222023</v>
      </c>
      <c r="F2400" t="s">
        <v>372</v>
      </c>
      <c r="G2400" t="s">
        <v>183</v>
      </c>
      <c r="H2400">
        <v>97</v>
      </c>
      <c r="I2400">
        <v>2</v>
      </c>
      <c r="J2400">
        <v>0</v>
      </c>
      <c r="K2400">
        <v>1</v>
      </c>
      <c r="L2400">
        <v>2</v>
      </c>
      <c r="M2400">
        <v>0</v>
      </c>
      <c r="N2400">
        <v>0</v>
      </c>
      <c r="O2400" t="s">
        <v>40</v>
      </c>
      <c r="P2400" t="str">
        <f>UPPER(Table1[[#This Row],[Venue]])</f>
        <v>AWAY</v>
      </c>
    </row>
    <row r="2401" spans="1:16" hidden="1" x14ac:dyDescent="0.45">
      <c r="A2401">
        <v>40034860</v>
      </c>
      <c r="B2401" t="s">
        <v>293</v>
      </c>
      <c r="C2401">
        <v>44996</v>
      </c>
      <c r="D2401">
        <v>69460</v>
      </c>
      <c r="E2401">
        <v>20222023</v>
      </c>
      <c r="F2401" t="s">
        <v>372</v>
      </c>
      <c r="G2401" t="s">
        <v>409</v>
      </c>
      <c r="H2401">
        <v>100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 t="s">
        <v>40</v>
      </c>
      <c r="P2401" t="str">
        <f>UPPER(Table1[[#This Row],[Venue]])</f>
        <v>AWAY</v>
      </c>
    </row>
    <row r="2402" spans="1:16" hidden="1" x14ac:dyDescent="0.45">
      <c r="A2402">
        <v>40034582</v>
      </c>
      <c r="B2402" t="s">
        <v>323</v>
      </c>
      <c r="C2402">
        <v>44997</v>
      </c>
      <c r="D2402">
        <v>69182</v>
      </c>
      <c r="E2402">
        <v>20222023</v>
      </c>
      <c r="F2402" t="s">
        <v>372</v>
      </c>
      <c r="G2402" t="s">
        <v>239</v>
      </c>
      <c r="H2402">
        <v>1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 t="s">
        <v>19</v>
      </c>
      <c r="P2402" t="str">
        <f>UPPER(Table1[[#This Row],[Venue]])</f>
        <v>HOME</v>
      </c>
    </row>
    <row r="2403" spans="1:16" hidden="1" x14ac:dyDescent="0.45">
      <c r="A2403">
        <v>40034582</v>
      </c>
      <c r="B2403" t="s">
        <v>323</v>
      </c>
      <c r="C2403">
        <v>44997</v>
      </c>
      <c r="D2403">
        <v>69182</v>
      </c>
      <c r="E2403">
        <v>20222023</v>
      </c>
      <c r="F2403" t="s">
        <v>372</v>
      </c>
      <c r="G2403" t="s">
        <v>240</v>
      </c>
      <c r="H2403">
        <v>3</v>
      </c>
      <c r="I2403">
        <v>2</v>
      </c>
      <c r="J2403">
        <v>1</v>
      </c>
      <c r="K2403">
        <v>1</v>
      </c>
      <c r="L2403">
        <v>1</v>
      </c>
      <c r="M2403">
        <v>0</v>
      </c>
      <c r="N2403">
        <v>2</v>
      </c>
      <c r="O2403" t="s">
        <v>19</v>
      </c>
      <c r="P2403" t="str">
        <f>UPPER(Table1[[#This Row],[Venue]])</f>
        <v>HOME</v>
      </c>
    </row>
    <row r="2404" spans="1:16" hidden="1" x14ac:dyDescent="0.45">
      <c r="A2404">
        <v>40034582</v>
      </c>
      <c r="B2404" t="s">
        <v>323</v>
      </c>
      <c r="C2404">
        <v>44997</v>
      </c>
      <c r="D2404">
        <v>69182</v>
      </c>
      <c r="E2404">
        <v>20222023</v>
      </c>
      <c r="F2404" t="s">
        <v>372</v>
      </c>
      <c r="G2404" t="s">
        <v>398</v>
      </c>
      <c r="H2404">
        <v>5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 t="s">
        <v>19</v>
      </c>
      <c r="P2404" t="str">
        <f>UPPER(Table1[[#This Row],[Venue]])</f>
        <v>HOME</v>
      </c>
    </row>
    <row r="2405" spans="1:16" hidden="1" x14ac:dyDescent="0.45">
      <c r="A2405">
        <v>40034582</v>
      </c>
      <c r="B2405" t="s">
        <v>323</v>
      </c>
      <c r="C2405">
        <v>44997</v>
      </c>
      <c r="D2405">
        <v>69182</v>
      </c>
      <c r="E2405">
        <v>20222023</v>
      </c>
      <c r="F2405" t="s">
        <v>372</v>
      </c>
      <c r="G2405" t="s">
        <v>276</v>
      </c>
      <c r="H2405">
        <v>9</v>
      </c>
      <c r="I2405">
        <v>2</v>
      </c>
      <c r="J2405">
        <v>1</v>
      </c>
      <c r="K2405">
        <v>1</v>
      </c>
      <c r="L2405">
        <v>1</v>
      </c>
      <c r="M2405">
        <v>0</v>
      </c>
      <c r="N2405">
        <v>0</v>
      </c>
      <c r="O2405" t="s">
        <v>19</v>
      </c>
      <c r="P2405" t="str">
        <f>UPPER(Table1[[#This Row],[Venue]])</f>
        <v>HOME</v>
      </c>
    </row>
    <row r="2406" spans="1:16" hidden="1" x14ac:dyDescent="0.45">
      <c r="A2406">
        <v>40034582</v>
      </c>
      <c r="B2406" t="s">
        <v>323</v>
      </c>
      <c r="C2406">
        <v>44997</v>
      </c>
      <c r="D2406">
        <v>69182</v>
      </c>
      <c r="E2406">
        <v>20222023</v>
      </c>
      <c r="F2406" t="s">
        <v>372</v>
      </c>
      <c r="G2406" t="s">
        <v>242</v>
      </c>
      <c r="H2406">
        <v>14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 t="s">
        <v>19</v>
      </c>
      <c r="P2406" t="str">
        <f>UPPER(Table1[[#This Row],[Venue]])</f>
        <v>HOME</v>
      </c>
    </row>
    <row r="2407" spans="1:16" hidden="1" x14ac:dyDescent="0.45">
      <c r="A2407">
        <v>40034582</v>
      </c>
      <c r="B2407" t="s">
        <v>323</v>
      </c>
      <c r="C2407">
        <v>44997</v>
      </c>
      <c r="D2407">
        <v>69182</v>
      </c>
      <c r="E2407">
        <v>20222023</v>
      </c>
      <c r="F2407" t="s">
        <v>372</v>
      </c>
      <c r="G2407" t="s">
        <v>245</v>
      </c>
      <c r="H2407">
        <v>22</v>
      </c>
      <c r="I2407">
        <v>3</v>
      </c>
      <c r="J2407">
        <v>0</v>
      </c>
      <c r="K2407">
        <v>1</v>
      </c>
      <c r="L2407">
        <v>3</v>
      </c>
      <c r="M2407">
        <v>0</v>
      </c>
      <c r="N2407">
        <v>0</v>
      </c>
      <c r="O2407" t="s">
        <v>19</v>
      </c>
      <c r="P2407" t="str">
        <f>UPPER(Table1[[#This Row],[Venue]])</f>
        <v>HOME</v>
      </c>
    </row>
    <row r="2408" spans="1:16" hidden="1" x14ac:dyDescent="0.45">
      <c r="A2408">
        <v>40034582</v>
      </c>
      <c r="B2408" t="s">
        <v>323</v>
      </c>
      <c r="C2408">
        <v>44997</v>
      </c>
      <c r="D2408">
        <v>69182</v>
      </c>
      <c r="E2408">
        <v>20222023</v>
      </c>
      <c r="F2408" t="s">
        <v>372</v>
      </c>
      <c r="G2408" t="s">
        <v>247</v>
      </c>
      <c r="H2408">
        <v>27</v>
      </c>
      <c r="I2408">
        <v>1</v>
      </c>
      <c r="J2408">
        <v>0</v>
      </c>
      <c r="K2408">
        <v>1</v>
      </c>
      <c r="L2408">
        <v>1</v>
      </c>
      <c r="M2408">
        <v>0</v>
      </c>
      <c r="N2408">
        <v>0</v>
      </c>
      <c r="O2408" t="s">
        <v>19</v>
      </c>
      <c r="P2408" t="str">
        <f>UPPER(Table1[[#This Row],[Venue]])</f>
        <v>HOME</v>
      </c>
    </row>
    <row r="2409" spans="1:16" hidden="1" x14ac:dyDescent="0.45">
      <c r="A2409">
        <v>40034582</v>
      </c>
      <c r="B2409" t="s">
        <v>323</v>
      </c>
      <c r="C2409">
        <v>44997</v>
      </c>
      <c r="D2409">
        <v>69182</v>
      </c>
      <c r="E2409">
        <v>20222023</v>
      </c>
      <c r="F2409" t="s">
        <v>372</v>
      </c>
      <c r="G2409" t="s">
        <v>248</v>
      </c>
      <c r="H2409">
        <v>31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0</v>
      </c>
      <c r="O2409" t="s">
        <v>19</v>
      </c>
      <c r="P2409" t="str">
        <f>UPPER(Table1[[#This Row],[Venue]])</f>
        <v>HOME</v>
      </c>
    </row>
    <row r="2410" spans="1:16" hidden="1" x14ac:dyDescent="0.45">
      <c r="A2410">
        <v>40034582</v>
      </c>
      <c r="B2410" t="s">
        <v>323</v>
      </c>
      <c r="C2410">
        <v>44997</v>
      </c>
      <c r="D2410">
        <v>69182</v>
      </c>
      <c r="E2410">
        <v>20222023</v>
      </c>
      <c r="F2410" t="s">
        <v>372</v>
      </c>
      <c r="G2410" t="s">
        <v>250</v>
      </c>
      <c r="H2410">
        <v>42</v>
      </c>
      <c r="I2410">
        <v>1</v>
      </c>
      <c r="J2410">
        <v>1</v>
      </c>
      <c r="K2410">
        <v>1</v>
      </c>
      <c r="L2410">
        <v>0</v>
      </c>
      <c r="M2410">
        <v>0</v>
      </c>
      <c r="N2410">
        <v>2</v>
      </c>
      <c r="O2410" t="s">
        <v>19</v>
      </c>
      <c r="P2410" t="str">
        <f>UPPER(Table1[[#This Row],[Venue]])</f>
        <v>HOME</v>
      </c>
    </row>
    <row r="2411" spans="1:16" hidden="1" x14ac:dyDescent="0.45">
      <c r="A2411">
        <v>40034582</v>
      </c>
      <c r="B2411" t="s">
        <v>323</v>
      </c>
      <c r="C2411">
        <v>44997</v>
      </c>
      <c r="D2411">
        <v>69182</v>
      </c>
      <c r="E2411">
        <v>20222023</v>
      </c>
      <c r="F2411" t="s">
        <v>372</v>
      </c>
      <c r="G2411" t="s">
        <v>251</v>
      </c>
      <c r="H2411">
        <v>50</v>
      </c>
      <c r="I2411">
        <v>1</v>
      </c>
      <c r="J2411">
        <v>1</v>
      </c>
      <c r="K2411">
        <v>1</v>
      </c>
      <c r="L2411">
        <v>0</v>
      </c>
      <c r="M2411">
        <v>0</v>
      </c>
      <c r="N2411">
        <v>0</v>
      </c>
      <c r="O2411" t="s">
        <v>19</v>
      </c>
      <c r="P2411" t="str">
        <f>UPPER(Table1[[#This Row],[Venue]])</f>
        <v>HOME</v>
      </c>
    </row>
    <row r="2412" spans="1:16" hidden="1" x14ac:dyDescent="0.45">
      <c r="A2412">
        <v>40034582</v>
      </c>
      <c r="B2412" t="s">
        <v>323</v>
      </c>
      <c r="C2412">
        <v>44997</v>
      </c>
      <c r="D2412">
        <v>69182</v>
      </c>
      <c r="E2412">
        <v>20222023</v>
      </c>
      <c r="F2412" t="s">
        <v>372</v>
      </c>
      <c r="G2412" t="s">
        <v>252</v>
      </c>
      <c r="H2412">
        <v>63</v>
      </c>
      <c r="I2412">
        <v>1</v>
      </c>
      <c r="J2412">
        <v>1</v>
      </c>
      <c r="K2412">
        <v>1</v>
      </c>
      <c r="L2412">
        <v>0</v>
      </c>
      <c r="M2412">
        <v>0</v>
      </c>
      <c r="N2412">
        <v>0</v>
      </c>
      <c r="O2412" t="s">
        <v>19</v>
      </c>
      <c r="P2412" t="str">
        <f>UPPER(Table1[[#This Row],[Venue]])</f>
        <v>HOME</v>
      </c>
    </row>
    <row r="2413" spans="1:16" hidden="1" x14ac:dyDescent="0.45">
      <c r="A2413">
        <v>40034582</v>
      </c>
      <c r="B2413" t="s">
        <v>323</v>
      </c>
      <c r="C2413">
        <v>44997</v>
      </c>
      <c r="D2413">
        <v>69182</v>
      </c>
      <c r="E2413">
        <v>20222023</v>
      </c>
      <c r="F2413" t="s">
        <v>372</v>
      </c>
      <c r="G2413" t="s">
        <v>254</v>
      </c>
      <c r="H2413">
        <v>77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2</v>
      </c>
      <c r="O2413" t="s">
        <v>19</v>
      </c>
      <c r="P2413" t="str">
        <f>UPPER(Table1[[#This Row],[Venue]])</f>
        <v>HOME</v>
      </c>
    </row>
    <row r="2414" spans="1:16" hidden="1" x14ac:dyDescent="0.45">
      <c r="A2414">
        <v>40034582</v>
      </c>
      <c r="B2414" t="s">
        <v>323</v>
      </c>
      <c r="C2414">
        <v>44997</v>
      </c>
      <c r="D2414">
        <v>69182</v>
      </c>
      <c r="E2414">
        <v>20222023</v>
      </c>
      <c r="F2414" t="s">
        <v>372</v>
      </c>
      <c r="G2414" t="s">
        <v>255</v>
      </c>
      <c r="H2414">
        <v>88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0</v>
      </c>
      <c r="O2414" t="s">
        <v>19</v>
      </c>
      <c r="P2414" t="str">
        <f>UPPER(Table1[[#This Row],[Venue]])</f>
        <v>HOME</v>
      </c>
    </row>
    <row r="2415" spans="1:16" hidden="1" x14ac:dyDescent="0.45">
      <c r="A2415">
        <v>40034582</v>
      </c>
      <c r="B2415" t="s">
        <v>323</v>
      </c>
      <c r="C2415">
        <v>44997</v>
      </c>
      <c r="D2415">
        <v>69182</v>
      </c>
      <c r="E2415">
        <v>20222023</v>
      </c>
      <c r="F2415" t="s">
        <v>372</v>
      </c>
      <c r="G2415" t="s">
        <v>256</v>
      </c>
      <c r="H2415">
        <v>97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 t="s">
        <v>19</v>
      </c>
      <c r="P2415" t="str">
        <f>UPPER(Table1[[#This Row],[Venue]])</f>
        <v>HOME</v>
      </c>
    </row>
    <row r="2416" spans="1:16" hidden="1" x14ac:dyDescent="0.45">
      <c r="A2416">
        <v>40034582</v>
      </c>
      <c r="B2416" t="s">
        <v>323</v>
      </c>
      <c r="C2416">
        <v>44997</v>
      </c>
      <c r="D2416">
        <v>69182</v>
      </c>
      <c r="E2416">
        <v>20222023</v>
      </c>
      <c r="F2416" t="s">
        <v>372</v>
      </c>
      <c r="G2416" t="s">
        <v>96</v>
      </c>
      <c r="H2416">
        <v>10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 t="s">
        <v>40</v>
      </c>
      <c r="P2416" t="str">
        <f>UPPER(Table1[[#This Row],[Venue]])</f>
        <v>AWAY</v>
      </c>
    </row>
    <row r="2417" spans="1:16" hidden="1" x14ac:dyDescent="0.45">
      <c r="A2417">
        <v>40034582</v>
      </c>
      <c r="B2417" t="s">
        <v>323</v>
      </c>
      <c r="C2417">
        <v>44997</v>
      </c>
      <c r="D2417">
        <v>69182</v>
      </c>
      <c r="E2417">
        <v>20222023</v>
      </c>
      <c r="F2417" t="s">
        <v>372</v>
      </c>
      <c r="G2417" t="s">
        <v>284</v>
      </c>
      <c r="H2417">
        <v>14</v>
      </c>
      <c r="I2417">
        <v>1</v>
      </c>
      <c r="J2417">
        <v>0</v>
      </c>
      <c r="K2417">
        <v>1</v>
      </c>
      <c r="L2417">
        <v>1</v>
      </c>
      <c r="M2417">
        <v>0</v>
      </c>
      <c r="N2417">
        <v>0</v>
      </c>
      <c r="O2417" t="s">
        <v>40</v>
      </c>
      <c r="P2417" t="str">
        <f>UPPER(Table1[[#This Row],[Venue]])</f>
        <v>AWAY</v>
      </c>
    </row>
    <row r="2418" spans="1:16" hidden="1" x14ac:dyDescent="0.45">
      <c r="A2418">
        <v>40034582</v>
      </c>
      <c r="B2418" t="s">
        <v>323</v>
      </c>
      <c r="C2418">
        <v>44997</v>
      </c>
      <c r="D2418">
        <v>69182</v>
      </c>
      <c r="E2418">
        <v>20222023</v>
      </c>
      <c r="F2418" t="s">
        <v>372</v>
      </c>
      <c r="G2418" t="s">
        <v>98</v>
      </c>
      <c r="H2418">
        <v>16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2</v>
      </c>
      <c r="O2418" t="s">
        <v>40</v>
      </c>
      <c r="P2418" t="str">
        <f>UPPER(Table1[[#This Row],[Venue]])</f>
        <v>AWAY</v>
      </c>
    </row>
    <row r="2419" spans="1:16" hidden="1" x14ac:dyDescent="0.45">
      <c r="A2419">
        <v>40034582</v>
      </c>
      <c r="B2419" t="s">
        <v>323</v>
      </c>
      <c r="C2419">
        <v>44997</v>
      </c>
      <c r="D2419">
        <v>69182</v>
      </c>
      <c r="E2419">
        <v>20222023</v>
      </c>
      <c r="F2419" t="s">
        <v>372</v>
      </c>
      <c r="G2419" t="s">
        <v>99</v>
      </c>
      <c r="H2419">
        <v>18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 t="s">
        <v>40</v>
      </c>
      <c r="P2419" t="str">
        <f>UPPER(Table1[[#This Row],[Venue]])</f>
        <v>AWAY</v>
      </c>
    </row>
    <row r="2420" spans="1:16" hidden="1" x14ac:dyDescent="0.45">
      <c r="A2420">
        <v>40034582</v>
      </c>
      <c r="B2420" t="s">
        <v>323</v>
      </c>
      <c r="C2420">
        <v>44997</v>
      </c>
      <c r="D2420">
        <v>69182</v>
      </c>
      <c r="E2420">
        <v>20222023</v>
      </c>
      <c r="F2420" t="s">
        <v>372</v>
      </c>
      <c r="G2420" t="s">
        <v>100</v>
      </c>
      <c r="H2420">
        <v>19</v>
      </c>
      <c r="I2420">
        <v>4</v>
      </c>
      <c r="J2420">
        <v>1</v>
      </c>
      <c r="K2420">
        <v>1</v>
      </c>
      <c r="L2420">
        <v>3</v>
      </c>
      <c r="M2420">
        <v>0</v>
      </c>
      <c r="N2420">
        <v>0</v>
      </c>
      <c r="O2420" t="s">
        <v>40</v>
      </c>
      <c r="P2420" t="str">
        <f>UPPER(Table1[[#This Row],[Venue]])</f>
        <v>AWAY</v>
      </c>
    </row>
    <row r="2421" spans="1:16" hidden="1" x14ac:dyDescent="0.45">
      <c r="A2421">
        <v>40034582</v>
      </c>
      <c r="B2421" t="s">
        <v>323</v>
      </c>
      <c r="C2421">
        <v>44997</v>
      </c>
      <c r="D2421">
        <v>69182</v>
      </c>
      <c r="E2421">
        <v>20222023</v>
      </c>
      <c r="F2421" t="s">
        <v>372</v>
      </c>
      <c r="G2421" t="s">
        <v>101</v>
      </c>
      <c r="H2421">
        <v>23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 t="s">
        <v>40</v>
      </c>
      <c r="P2421" t="str">
        <f>UPPER(Table1[[#This Row],[Venue]])</f>
        <v>AWAY</v>
      </c>
    </row>
    <row r="2422" spans="1:16" hidden="1" x14ac:dyDescent="0.45">
      <c r="A2422">
        <v>40034582</v>
      </c>
      <c r="B2422" t="s">
        <v>323</v>
      </c>
      <c r="C2422">
        <v>44997</v>
      </c>
      <c r="D2422">
        <v>69182</v>
      </c>
      <c r="E2422">
        <v>20222023</v>
      </c>
      <c r="F2422" t="s">
        <v>372</v>
      </c>
      <c r="G2422" t="s">
        <v>97</v>
      </c>
      <c r="H2422">
        <v>24</v>
      </c>
      <c r="I2422">
        <v>1</v>
      </c>
      <c r="J2422">
        <v>1</v>
      </c>
      <c r="K2422">
        <v>1</v>
      </c>
      <c r="L2422">
        <v>0</v>
      </c>
      <c r="M2422">
        <v>0</v>
      </c>
      <c r="N2422">
        <v>0</v>
      </c>
      <c r="O2422" t="s">
        <v>40</v>
      </c>
      <c r="P2422" t="str">
        <f>UPPER(Table1[[#This Row],[Venue]])</f>
        <v>AWAY</v>
      </c>
    </row>
    <row r="2423" spans="1:16" hidden="1" x14ac:dyDescent="0.45">
      <c r="A2423">
        <v>40034582</v>
      </c>
      <c r="B2423" t="s">
        <v>323</v>
      </c>
      <c r="C2423">
        <v>44997</v>
      </c>
      <c r="D2423">
        <v>69182</v>
      </c>
      <c r="E2423">
        <v>20222023</v>
      </c>
      <c r="F2423" t="s">
        <v>372</v>
      </c>
      <c r="G2423" t="s">
        <v>285</v>
      </c>
      <c r="H2423">
        <v>25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 t="s">
        <v>40</v>
      </c>
      <c r="P2423" t="str">
        <f>UPPER(Table1[[#This Row],[Venue]])</f>
        <v>AWAY</v>
      </c>
    </row>
    <row r="2424" spans="1:16" hidden="1" x14ac:dyDescent="0.45">
      <c r="A2424">
        <v>40034582</v>
      </c>
      <c r="B2424" t="s">
        <v>323</v>
      </c>
      <c r="C2424">
        <v>44997</v>
      </c>
      <c r="D2424">
        <v>69182</v>
      </c>
      <c r="E2424">
        <v>20222023</v>
      </c>
      <c r="F2424" t="s">
        <v>372</v>
      </c>
      <c r="G2424" t="s">
        <v>102</v>
      </c>
      <c r="H2424">
        <v>27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 t="s">
        <v>40</v>
      </c>
      <c r="P2424" t="str">
        <f>UPPER(Table1[[#This Row],[Venue]])</f>
        <v>AWAY</v>
      </c>
    </row>
    <row r="2425" spans="1:16" hidden="1" x14ac:dyDescent="0.45">
      <c r="A2425">
        <v>40034582</v>
      </c>
      <c r="B2425" t="s">
        <v>323</v>
      </c>
      <c r="C2425">
        <v>44997</v>
      </c>
      <c r="D2425">
        <v>69182</v>
      </c>
      <c r="E2425">
        <v>20222023</v>
      </c>
      <c r="F2425" t="s">
        <v>372</v>
      </c>
      <c r="G2425" t="s">
        <v>104</v>
      </c>
      <c r="H2425">
        <v>48</v>
      </c>
      <c r="I2425">
        <v>1</v>
      </c>
      <c r="J2425">
        <v>1</v>
      </c>
      <c r="K2425">
        <v>1</v>
      </c>
      <c r="L2425">
        <v>0</v>
      </c>
      <c r="M2425">
        <v>0</v>
      </c>
      <c r="N2425">
        <v>0</v>
      </c>
      <c r="O2425" t="s">
        <v>40</v>
      </c>
      <c r="P2425" t="str">
        <f>UPPER(Table1[[#This Row],[Venue]])</f>
        <v>AWAY</v>
      </c>
    </row>
    <row r="2426" spans="1:16" hidden="1" x14ac:dyDescent="0.45">
      <c r="A2426">
        <v>40034582</v>
      </c>
      <c r="B2426" t="s">
        <v>323</v>
      </c>
      <c r="C2426">
        <v>44997</v>
      </c>
      <c r="D2426">
        <v>69182</v>
      </c>
      <c r="E2426">
        <v>20222023</v>
      </c>
      <c r="F2426" t="s">
        <v>372</v>
      </c>
      <c r="G2426" t="s">
        <v>108</v>
      </c>
      <c r="H2426">
        <v>88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2</v>
      </c>
      <c r="O2426" t="s">
        <v>40</v>
      </c>
      <c r="P2426" t="str">
        <f>UPPER(Table1[[#This Row],[Venue]])</f>
        <v>AWAY</v>
      </c>
    </row>
    <row r="2427" spans="1:16" hidden="1" x14ac:dyDescent="0.45">
      <c r="A2427">
        <v>40034582</v>
      </c>
      <c r="B2427" t="s">
        <v>323</v>
      </c>
      <c r="C2427">
        <v>44997</v>
      </c>
      <c r="D2427">
        <v>69182</v>
      </c>
      <c r="E2427">
        <v>20222023</v>
      </c>
      <c r="F2427" t="s">
        <v>372</v>
      </c>
      <c r="G2427" t="s">
        <v>109</v>
      </c>
      <c r="H2427">
        <v>91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 t="s">
        <v>40</v>
      </c>
      <c r="P2427" t="str">
        <f>UPPER(Table1[[#This Row],[Venue]])</f>
        <v>AWAY</v>
      </c>
    </row>
    <row r="2428" spans="1:16" hidden="1" x14ac:dyDescent="0.45">
      <c r="A2428">
        <v>40034582</v>
      </c>
      <c r="B2428" t="s">
        <v>323</v>
      </c>
      <c r="C2428">
        <v>44997</v>
      </c>
      <c r="D2428">
        <v>69182</v>
      </c>
      <c r="E2428">
        <v>20222023</v>
      </c>
      <c r="F2428" t="s">
        <v>372</v>
      </c>
      <c r="G2428" t="s">
        <v>105</v>
      </c>
      <c r="H2428">
        <v>97</v>
      </c>
      <c r="I2428">
        <v>1</v>
      </c>
      <c r="J2428">
        <v>0</v>
      </c>
      <c r="K2428">
        <v>1</v>
      </c>
      <c r="L2428">
        <v>1</v>
      </c>
      <c r="M2428">
        <v>0</v>
      </c>
      <c r="N2428">
        <v>0</v>
      </c>
      <c r="O2428" t="s">
        <v>40</v>
      </c>
      <c r="P2428" t="str">
        <f>UPPER(Table1[[#This Row],[Venue]])</f>
        <v>AWAY</v>
      </c>
    </row>
    <row r="2429" spans="1:16" hidden="1" x14ac:dyDescent="0.45">
      <c r="A2429">
        <v>40034582</v>
      </c>
      <c r="B2429" t="s">
        <v>323</v>
      </c>
      <c r="C2429">
        <v>44997</v>
      </c>
      <c r="D2429">
        <v>69182</v>
      </c>
      <c r="E2429">
        <v>20222023</v>
      </c>
      <c r="F2429" t="s">
        <v>372</v>
      </c>
      <c r="G2429" t="s">
        <v>110</v>
      </c>
      <c r="H2429">
        <v>98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 t="s">
        <v>40</v>
      </c>
      <c r="P2429" t="str">
        <f>UPPER(Table1[[#This Row],[Venue]])</f>
        <v>AWAY</v>
      </c>
    </row>
    <row r="2430" spans="1:16" hidden="1" x14ac:dyDescent="0.45">
      <c r="A2430">
        <v>40034584</v>
      </c>
      <c r="B2430" t="s">
        <v>410</v>
      </c>
      <c r="C2430">
        <v>45002</v>
      </c>
      <c r="D2430">
        <v>69184</v>
      </c>
      <c r="E2430">
        <v>20222023</v>
      </c>
      <c r="F2430" t="s">
        <v>372</v>
      </c>
      <c r="G2430" t="s">
        <v>324</v>
      </c>
      <c r="H2430">
        <v>7</v>
      </c>
      <c r="I2430">
        <v>2</v>
      </c>
      <c r="J2430">
        <v>1</v>
      </c>
      <c r="K2430">
        <v>1</v>
      </c>
      <c r="L2430">
        <v>1</v>
      </c>
      <c r="M2430">
        <v>0</v>
      </c>
      <c r="N2430">
        <v>0</v>
      </c>
      <c r="O2430" t="s">
        <v>19</v>
      </c>
      <c r="P2430" t="str">
        <f>UPPER(Table1[[#This Row],[Venue]])</f>
        <v>HOME</v>
      </c>
    </row>
    <row r="2431" spans="1:16" hidden="1" x14ac:dyDescent="0.45">
      <c r="A2431">
        <v>40034584</v>
      </c>
      <c r="B2431" t="s">
        <v>410</v>
      </c>
      <c r="C2431">
        <v>45002</v>
      </c>
      <c r="D2431">
        <v>69184</v>
      </c>
      <c r="E2431">
        <v>20222023</v>
      </c>
      <c r="F2431" t="s">
        <v>372</v>
      </c>
      <c r="G2431" t="s">
        <v>96</v>
      </c>
      <c r="H2431">
        <v>10</v>
      </c>
      <c r="I2431">
        <v>1</v>
      </c>
      <c r="J2431">
        <v>1</v>
      </c>
      <c r="K2431">
        <v>1</v>
      </c>
      <c r="L2431">
        <v>0</v>
      </c>
      <c r="M2431">
        <v>0</v>
      </c>
      <c r="N2431">
        <v>0</v>
      </c>
      <c r="O2431" t="s">
        <v>19</v>
      </c>
      <c r="P2431" t="str">
        <f>UPPER(Table1[[#This Row],[Venue]])</f>
        <v>HOME</v>
      </c>
    </row>
    <row r="2432" spans="1:16" hidden="1" x14ac:dyDescent="0.45">
      <c r="A2432">
        <v>40034584</v>
      </c>
      <c r="B2432" t="s">
        <v>410</v>
      </c>
      <c r="C2432">
        <v>45002</v>
      </c>
      <c r="D2432">
        <v>69184</v>
      </c>
      <c r="E2432">
        <v>20222023</v>
      </c>
      <c r="F2432" t="s">
        <v>372</v>
      </c>
      <c r="G2432" t="s">
        <v>284</v>
      </c>
      <c r="H2432">
        <v>14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 t="s">
        <v>19</v>
      </c>
      <c r="P2432" t="str">
        <f>UPPER(Table1[[#This Row],[Venue]])</f>
        <v>HOME</v>
      </c>
    </row>
    <row r="2433" spans="1:16" hidden="1" x14ac:dyDescent="0.45">
      <c r="A2433">
        <v>40034584</v>
      </c>
      <c r="B2433" t="s">
        <v>410</v>
      </c>
      <c r="C2433">
        <v>45002</v>
      </c>
      <c r="D2433">
        <v>69184</v>
      </c>
      <c r="E2433">
        <v>20222023</v>
      </c>
      <c r="F2433" t="s">
        <v>372</v>
      </c>
      <c r="G2433" t="s">
        <v>98</v>
      </c>
      <c r="H2433">
        <v>16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 t="s">
        <v>19</v>
      </c>
      <c r="P2433" t="str">
        <f>UPPER(Table1[[#This Row],[Venue]])</f>
        <v>HOME</v>
      </c>
    </row>
    <row r="2434" spans="1:16" hidden="1" x14ac:dyDescent="0.45">
      <c r="A2434">
        <v>40034584</v>
      </c>
      <c r="B2434" t="s">
        <v>410</v>
      </c>
      <c r="C2434">
        <v>45002</v>
      </c>
      <c r="D2434">
        <v>69184</v>
      </c>
      <c r="E2434">
        <v>20222023</v>
      </c>
      <c r="F2434" t="s">
        <v>372</v>
      </c>
      <c r="G2434" t="s">
        <v>99</v>
      </c>
      <c r="H2434">
        <v>18</v>
      </c>
      <c r="I2434">
        <v>1</v>
      </c>
      <c r="J2434">
        <v>0</v>
      </c>
      <c r="K2434">
        <v>1</v>
      </c>
      <c r="L2434">
        <v>1</v>
      </c>
      <c r="M2434">
        <v>0</v>
      </c>
      <c r="N2434">
        <v>2</v>
      </c>
      <c r="O2434" t="s">
        <v>19</v>
      </c>
      <c r="P2434" t="str">
        <f>UPPER(Table1[[#This Row],[Venue]])</f>
        <v>HOME</v>
      </c>
    </row>
    <row r="2435" spans="1:16" hidden="1" x14ac:dyDescent="0.45">
      <c r="A2435">
        <v>40034584</v>
      </c>
      <c r="B2435" t="s">
        <v>410</v>
      </c>
      <c r="C2435">
        <v>45002</v>
      </c>
      <c r="D2435">
        <v>69184</v>
      </c>
      <c r="E2435">
        <v>20222023</v>
      </c>
      <c r="F2435" t="s">
        <v>372</v>
      </c>
      <c r="G2435" t="s">
        <v>100</v>
      </c>
      <c r="H2435">
        <v>19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 t="s">
        <v>19</v>
      </c>
      <c r="P2435" t="str">
        <f>UPPER(Table1[[#This Row],[Venue]])</f>
        <v>HOME</v>
      </c>
    </row>
    <row r="2436" spans="1:16" hidden="1" x14ac:dyDescent="0.45">
      <c r="A2436">
        <v>40034584</v>
      </c>
      <c r="B2436" t="s">
        <v>410</v>
      </c>
      <c r="C2436">
        <v>45002</v>
      </c>
      <c r="D2436">
        <v>69184</v>
      </c>
      <c r="E2436">
        <v>20222023</v>
      </c>
      <c r="F2436" t="s">
        <v>372</v>
      </c>
      <c r="G2436" t="s">
        <v>95</v>
      </c>
      <c r="H2436">
        <v>20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 t="s">
        <v>19</v>
      </c>
      <c r="P2436" t="str">
        <f>UPPER(Table1[[#This Row],[Venue]])</f>
        <v>HOME</v>
      </c>
    </row>
    <row r="2437" spans="1:16" hidden="1" x14ac:dyDescent="0.45">
      <c r="A2437">
        <v>40034584</v>
      </c>
      <c r="B2437" t="s">
        <v>410</v>
      </c>
      <c r="C2437">
        <v>45002</v>
      </c>
      <c r="D2437">
        <v>69184</v>
      </c>
      <c r="E2437">
        <v>20222023</v>
      </c>
      <c r="F2437" t="s">
        <v>372</v>
      </c>
      <c r="G2437" t="s">
        <v>101</v>
      </c>
      <c r="H2437">
        <v>23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 t="s">
        <v>19</v>
      </c>
      <c r="P2437" t="str">
        <f>UPPER(Table1[[#This Row],[Venue]])</f>
        <v>HOME</v>
      </c>
    </row>
    <row r="2438" spans="1:16" hidden="1" x14ac:dyDescent="0.45">
      <c r="A2438">
        <v>40034584</v>
      </c>
      <c r="B2438" t="s">
        <v>410</v>
      </c>
      <c r="C2438">
        <v>45002</v>
      </c>
      <c r="D2438">
        <v>69184</v>
      </c>
      <c r="E2438">
        <v>20222023</v>
      </c>
      <c r="F2438" t="s">
        <v>372</v>
      </c>
      <c r="G2438" t="s">
        <v>285</v>
      </c>
      <c r="H2438">
        <v>25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 t="s">
        <v>19</v>
      </c>
      <c r="P2438" t="str">
        <f>UPPER(Table1[[#This Row],[Venue]])</f>
        <v>HOME</v>
      </c>
    </row>
    <row r="2439" spans="1:16" hidden="1" x14ac:dyDescent="0.45">
      <c r="A2439">
        <v>40034584</v>
      </c>
      <c r="B2439" t="s">
        <v>410</v>
      </c>
      <c r="C2439">
        <v>45002</v>
      </c>
      <c r="D2439">
        <v>69184</v>
      </c>
      <c r="E2439">
        <v>20222023</v>
      </c>
      <c r="F2439" t="s">
        <v>372</v>
      </c>
      <c r="G2439" t="s">
        <v>102</v>
      </c>
      <c r="H2439">
        <v>27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 t="s">
        <v>19</v>
      </c>
      <c r="P2439" t="str">
        <f>UPPER(Table1[[#This Row],[Venue]])</f>
        <v>HOME</v>
      </c>
    </row>
    <row r="2440" spans="1:16" hidden="1" x14ac:dyDescent="0.45">
      <c r="A2440">
        <v>40034584</v>
      </c>
      <c r="B2440" t="s">
        <v>410</v>
      </c>
      <c r="C2440">
        <v>45002</v>
      </c>
      <c r="D2440">
        <v>69184</v>
      </c>
      <c r="E2440">
        <v>20222023</v>
      </c>
      <c r="F2440" t="s">
        <v>372</v>
      </c>
      <c r="G2440" t="s">
        <v>104</v>
      </c>
      <c r="H2440">
        <v>48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 t="s">
        <v>19</v>
      </c>
      <c r="P2440" t="str">
        <f>UPPER(Table1[[#This Row],[Venue]])</f>
        <v>HOME</v>
      </c>
    </row>
    <row r="2441" spans="1:16" hidden="1" x14ac:dyDescent="0.45">
      <c r="A2441">
        <v>40034584</v>
      </c>
      <c r="B2441" t="s">
        <v>410</v>
      </c>
      <c r="C2441">
        <v>45002</v>
      </c>
      <c r="D2441">
        <v>69184</v>
      </c>
      <c r="E2441">
        <v>20222023</v>
      </c>
      <c r="F2441" t="s">
        <v>372</v>
      </c>
      <c r="G2441" t="s">
        <v>107</v>
      </c>
      <c r="H2441">
        <v>77</v>
      </c>
      <c r="I2441">
        <v>1</v>
      </c>
      <c r="J2441">
        <v>0</v>
      </c>
      <c r="K2441">
        <v>1</v>
      </c>
      <c r="L2441">
        <v>1</v>
      </c>
      <c r="M2441">
        <v>0</v>
      </c>
      <c r="N2441">
        <v>0</v>
      </c>
      <c r="O2441" t="s">
        <v>19</v>
      </c>
      <c r="P2441" t="str">
        <f>UPPER(Table1[[#This Row],[Venue]])</f>
        <v>HOME</v>
      </c>
    </row>
    <row r="2442" spans="1:16" hidden="1" x14ac:dyDescent="0.45">
      <c r="A2442">
        <v>40034584</v>
      </c>
      <c r="B2442" t="s">
        <v>410</v>
      </c>
      <c r="C2442">
        <v>45002</v>
      </c>
      <c r="D2442">
        <v>69184</v>
      </c>
      <c r="E2442">
        <v>20222023</v>
      </c>
      <c r="F2442" t="s">
        <v>372</v>
      </c>
      <c r="G2442" t="s">
        <v>108</v>
      </c>
      <c r="H2442">
        <v>88</v>
      </c>
      <c r="I2442">
        <v>1</v>
      </c>
      <c r="J2442">
        <v>1</v>
      </c>
      <c r="K2442">
        <v>1</v>
      </c>
      <c r="L2442">
        <v>0</v>
      </c>
      <c r="M2442">
        <v>0</v>
      </c>
      <c r="N2442">
        <v>0</v>
      </c>
      <c r="O2442" t="s">
        <v>19</v>
      </c>
      <c r="P2442" t="str">
        <f>UPPER(Table1[[#This Row],[Venue]])</f>
        <v>HOME</v>
      </c>
    </row>
    <row r="2443" spans="1:16" hidden="1" x14ac:dyDescent="0.45">
      <c r="A2443">
        <v>40034584</v>
      </c>
      <c r="B2443" t="s">
        <v>410</v>
      </c>
      <c r="C2443">
        <v>45002</v>
      </c>
      <c r="D2443">
        <v>69184</v>
      </c>
      <c r="E2443">
        <v>20222023</v>
      </c>
      <c r="F2443" t="s">
        <v>372</v>
      </c>
      <c r="G2443" t="s">
        <v>109</v>
      </c>
      <c r="H2443">
        <v>91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 t="s">
        <v>19</v>
      </c>
      <c r="P2443" t="str">
        <f>UPPER(Table1[[#This Row],[Venue]])</f>
        <v>HOME</v>
      </c>
    </row>
    <row r="2444" spans="1:16" hidden="1" x14ac:dyDescent="0.45">
      <c r="A2444">
        <v>40034584</v>
      </c>
      <c r="B2444" t="s">
        <v>410</v>
      </c>
      <c r="C2444">
        <v>45002</v>
      </c>
      <c r="D2444">
        <v>69184</v>
      </c>
      <c r="E2444">
        <v>20222023</v>
      </c>
      <c r="F2444" t="s">
        <v>372</v>
      </c>
      <c r="G2444" t="s">
        <v>105</v>
      </c>
      <c r="H2444">
        <v>97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2</v>
      </c>
      <c r="O2444" t="s">
        <v>19</v>
      </c>
      <c r="P2444" t="str">
        <f>UPPER(Table1[[#This Row],[Venue]])</f>
        <v>HOME</v>
      </c>
    </row>
    <row r="2445" spans="1:16" hidden="1" x14ac:dyDescent="0.45">
      <c r="A2445">
        <v>40034584</v>
      </c>
      <c r="B2445" t="s">
        <v>410</v>
      </c>
      <c r="C2445">
        <v>45002</v>
      </c>
      <c r="D2445">
        <v>69184</v>
      </c>
      <c r="E2445">
        <v>20222023</v>
      </c>
      <c r="F2445" t="s">
        <v>372</v>
      </c>
      <c r="G2445" t="s">
        <v>110</v>
      </c>
      <c r="H2445">
        <v>98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 t="s">
        <v>19</v>
      </c>
      <c r="P2445" t="str">
        <f>UPPER(Table1[[#This Row],[Venue]])</f>
        <v>HOME</v>
      </c>
    </row>
    <row r="2446" spans="1:16" hidden="1" x14ac:dyDescent="0.45">
      <c r="A2446">
        <v>40034584</v>
      </c>
      <c r="B2446" t="s">
        <v>410</v>
      </c>
      <c r="C2446">
        <v>45002</v>
      </c>
      <c r="D2446">
        <v>69184</v>
      </c>
      <c r="E2446">
        <v>20222023</v>
      </c>
      <c r="F2446" t="s">
        <v>372</v>
      </c>
      <c r="G2446" t="s">
        <v>77</v>
      </c>
      <c r="H2446">
        <v>1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 t="s">
        <v>40</v>
      </c>
      <c r="P2446" t="str">
        <f>UPPER(Table1[[#This Row],[Venue]])</f>
        <v>AWAY</v>
      </c>
    </row>
    <row r="2447" spans="1:16" hidden="1" x14ac:dyDescent="0.45">
      <c r="A2447">
        <v>40034584</v>
      </c>
      <c r="B2447" t="s">
        <v>410</v>
      </c>
      <c r="C2447">
        <v>45002</v>
      </c>
      <c r="D2447">
        <v>69184</v>
      </c>
      <c r="E2447">
        <v>20222023</v>
      </c>
      <c r="F2447" t="s">
        <v>372</v>
      </c>
      <c r="G2447" t="s">
        <v>161</v>
      </c>
      <c r="H2447">
        <v>2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 t="s">
        <v>40</v>
      </c>
      <c r="P2447" t="str">
        <f>UPPER(Table1[[#This Row],[Venue]])</f>
        <v>AWAY</v>
      </c>
    </row>
    <row r="2448" spans="1:16" hidden="1" x14ac:dyDescent="0.45">
      <c r="A2448">
        <v>40034584</v>
      </c>
      <c r="B2448" t="s">
        <v>410</v>
      </c>
      <c r="C2448">
        <v>45002</v>
      </c>
      <c r="D2448">
        <v>69184</v>
      </c>
      <c r="E2448">
        <v>20222023</v>
      </c>
      <c r="F2448" t="s">
        <v>372</v>
      </c>
      <c r="G2448" t="s">
        <v>307</v>
      </c>
      <c r="H2448">
        <v>7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 t="s">
        <v>40</v>
      </c>
      <c r="P2448" t="str">
        <f>UPPER(Table1[[#This Row],[Venue]])</f>
        <v>AWAY</v>
      </c>
    </row>
    <row r="2449" spans="1:16" hidden="1" x14ac:dyDescent="0.45">
      <c r="A2449">
        <v>40034584</v>
      </c>
      <c r="B2449" t="s">
        <v>410</v>
      </c>
      <c r="C2449">
        <v>45002</v>
      </c>
      <c r="D2449">
        <v>69184</v>
      </c>
      <c r="E2449">
        <v>20222023</v>
      </c>
      <c r="F2449" t="s">
        <v>372</v>
      </c>
      <c r="G2449" t="s">
        <v>78</v>
      </c>
      <c r="H2449">
        <v>8</v>
      </c>
      <c r="I2449">
        <v>1</v>
      </c>
      <c r="J2449">
        <v>1</v>
      </c>
      <c r="K2449">
        <v>1</v>
      </c>
      <c r="L2449">
        <v>0</v>
      </c>
      <c r="M2449">
        <v>1</v>
      </c>
      <c r="N2449">
        <v>0</v>
      </c>
      <c r="O2449" t="s">
        <v>40</v>
      </c>
      <c r="P2449" t="str">
        <f>UPPER(Table1[[#This Row],[Venue]])</f>
        <v>AWAY</v>
      </c>
    </row>
    <row r="2450" spans="1:16" hidden="1" x14ac:dyDescent="0.45">
      <c r="A2450">
        <v>40034584</v>
      </c>
      <c r="B2450" t="s">
        <v>410</v>
      </c>
      <c r="C2450">
        <v>45002</v>
      </c>
      <c r="D2450">
        <v>69184</v>
      </c>
      <c r="E2450">
        <v>20222023</v>
      </c>
      <c r="F2450" t="s">
        <v>372</v>
      </c>
      <c r="G2450" t="s">
        <v>80</v>
      </c>
      <c r="H2450">
        <v>10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 t="s">
        <v>40</v>
      </c>
      <c r="P2450" t="str">
        <f>UPPER(Table1[[#This Row],[Venue]])</f>
        <v>AWAY</v>
      </c>
    </row>
    <row r="2451" spans="1:16" hidden="1" x14ac:dyDescent="0.45">
      <c r="A2451">
        <v>40034584</v>
      </c>
      <c r="B2451" t="s">
        <v>410</v>
      </c>
      <c r="C2451">
        <v>45002</v>
      </c>
      <c r="D2451">
        <v>69184</v>
      </c>
      <c r="E2451">
        <v>20222023</v>
      </c>
      <c r="F2451" t="s">
        <v>372</v>
      </c>
      <c r="G2451" t="s">
        <v>91</v>
      </c>
      <c r="H2451">
        <v>11</v>
      </c>
      <c r="I2451">
        <v>1</v>
      </c>
      <c r="J2451">
        <v>0</v>
      </c>
      <c r="K2451">
        <v>1</v>
      </c>
      <c r="L2451">
        <v>1</v>
      </c>
      <c r="M2451">
        <v>0</v>
      </c>
      <c r="N2451">
        <v>2</v>
      </c>
      <c r="O2451" t="s">
        <v>40</v>
      </c>
      <c r="P2451" t="str">
        <f>UPPER(Table1[[#This Row],[Venue]])</f>
        <v>AWAY</v>
      </c>
    </row>
    <row r="2452" spans="1:16" hidden="1" x14ac:dyDescent="0.45">
      <c r="A2452">
        <v>40034584</v>
      </c>
      <c r="B2452" t="s">
        <v>410</v>
      </c>
      <c r="C2452">
        <v>45002</v>
      </c>
      <c r="D2452">
        <v>69184</v>
      </c>
      <c r="E2452">
        <v>20222023</v>
      </c>
      <c r="F2452" t="s">
        <v>372</v>
      </c>
      <c r="G2452" t="s">
        <v>81</v>
      </c>
      <c r="H2452">
        <v>13</v>
      </c>
      <c r="I2452">
        <v>2</v>
      </c>
      <c r="J2452">
        <v>0</v>
      </c>
      <c r="K2452">
        <v>1</v>
      </c>
      <c r="L2452">
        <v>2</v>
      </c>
      <c r="M2452">
        <v>0</v>
      </c>
      <c r="N2452">
        <v>0</v>
      </c>
      <c r="O2452" t="s">
        <v>40</v>
      </c>
      <c r="P2452" t="str">
        <f>UPPER(Table1[[#This Row],[Venue]])</f>
        <v>AWAY</v>
      </c>
    </row>
    <row r="2453" spans="1:16" hidden="1" x14ac:dyDescent="0.45">
      <c r="A2453">
        <v>40034584</v>
      </c>
      <c r="B2453" t="s">
        <v>410</v>
      </c>
      <c r="C2453">
        <v>45002</v>
      </c>
      <c r="D2453">
        <v>69184</v>
      </c>
      <c r="E2453">
        <v>20222023</v>
      </c>
      <c r="F2453" t="s">
        <v>372</v>
      </c>
      <c r="G2453" t="s">
        <v>82</v>
      </c>
      <c r="H2453">
        <v>15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 t="s">
        <v>40</v>
      </c>
      <c r="P2453" t="str">
        <f>UPPER(Table1[[#This Row],[Venue]])</f>
        <v>AWAY</v>
      </c>
    </row>
    <row r="2454" spans="1:16" hidden="1" x14ac:dyDescent="0.45">
      <c r="A2454">
        <v>40034584</v>
      </c>
      <c r="B2454" t="s">
        <v>410</v>
      </c>
      <c r="C2454">
        <v>45002</v>
      </c>
      <c r="D2454">
        <v>69184</v>
      </c>
      <c r="E2454">
        <v>20222023</v>
      </c>
      <c r="F2454" t="s">
        <v>372</v>
      </c>
      <c r="G2454" t="s">
        <v>83</v>
      </c>
      <c r="H2454">
        <v>17</v>
      </c>
      <c r="I2454">
        <v>2</v>
      </c>
      <c r="J2454">
        <v>2</v>
      </c>
      <c r="K2454">
        <v>1</v>
      </c>
      <c r="L2454">
        <v>0</v>
      </c>
      <c r="M2454">
        <v>0</v>
      </c>
      <c r="N2454">
        <v>0</v>
      </c>
      <c r="O2454" t="s">
        <v>40</v>
      </c>
      <c r="P2454" t="str">
        <f>UPPER(Table1[[#This Row],[Venue]])</f>
        <v>AWAY</v>
      </c>
    </row>
    <row r="2455" spans="1:16" hidden="1" x14ac:dyDescent="0.45">
      <c r="A2455">
        <v>40034584</v>
      </c>
      <c r="B2455" t="s">
        <v>410</v>
      </c>
      <c r="C2455">
        <v>45002</v>
      </c>
      <c r="D2455">
        <v>69184</v>
      </c>
      <c r="E2455">
        <v>20222023</v>
      </c>
      <c r="F2455" t="s">
        <v>372</v>
      </c>
      <c r="G2455" t="s">
        <v>85</v>
      </c>
      <c r="H2455">
        <v>19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  <c r="O2455" t="s">
        <v>40</v>
      </c>
      <c r="P2455" t="str">
        <f>UPPER(Table1[[#This Row],[Venue]])</f>
        <v>AWAY</v>
      </c>
    </row>
    <row r="2456" spans="1:16" hidden="1" x14ac:dyDescent="0.45">
      <c r="A2456">
        <v>40034584</v>
      </c>
      <c r="B2456" t="s">
        <v>410</v>
      </c>
      <c r="C2456">
        <v>45002</v>
      </c>
      <c r="D2456">
        <v>69184</v>
      </c>
      <c r="E2456">
        <v>20222023</v>
      </c>
      <c r="F2456" t="s">
        <v>372</v>
      </c>
      <c r="G2456" t="s">
        <v>87</v>
      </c>
      <c r="H2456">
        <v>27</v>
      </c>
      <c r="I2456">
        <v>1</v>
      </c>
      <c r="J2456">
        <v>1</v>
      </c>
      <c r="K2456">
        <v>1</v>
      </c>
      <c r="L2456">
        <v>0</v>
      </c>
      <c r="M2456">
        <v>0</v>
      </c>
      <c r="N2456">
        <v>0</v>
      </c>
      <c r="O2456" t="s">
        <v>40</v>
      </c>
      <c r="P2456" t="str">
        <f>UPPER(Table1[[#This Row],[Venue]])</f>
        <v>AWAY</v>
      </c>
    </row>
    <row r="2457" spans="1:16" hidden="1" x14ac:dyDescent="0.45">
      <c r="A2457">
        <v>40034584</v>
      </c>
      <c r="B2457" t="s">
        <v>410</v>
      </c>
      <c r="C2457">
        <v>45002</v>
      </c>
      <c r="D2457">
        <v>69184</v>
      </c>
      <c r="E2457">
        <v>20222023</v>
      </c>
      <c r="F2457" t="s">
        <v>372</v>
      </c>
      <c r="G2457" t="s">
        <v>88</v>
      </c>
      <c r="H2457">
        <v>30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 t="s">
        <v>40</v>
      </c>
      <c r="P2457" t="str">
        <f>UPPER(Table1[[#This Row],[Venue]])</f>
        <v>AWAY</v>
      </c>
    </row>
    <row r="2458" spans="1:16" hidden="1" x14ac:dyDescent="0.45">
      <c r="A2458">
        <v>40034584</v>
      </c>
      <c r="B2458" t="s">
        <v>410</v>
      </c>
      <c r="C2458">
        <v>45002</v>
      </c>
      <c r="D2458">
        <v>69184</v>
      </c>
      <c r="E2458">
        <v>20222023</v>
      </c>
      <c r="F2458" t="s">
        <v>372</v>
      </c>
      <c r="G2458" t="s">
        <v>89</v>
      </c>
      <c r="H2458">
        <v>71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 t="s">
        <v>40</v>
      </c>
      <c r="P2458" t="str">
        <f>UPPER(Table1[[#This Row],[Venue]])</f>
        <v>AWAY</v>
      </c>
    </row>
    <row r="2459" spans="1:16" hidden="1" x14ac:dyDescent="0.45">
      <c r="A2459">
        <v>40034584</v>
      </c>
      <c r="B2459" t="s">
        <v>410</v>
      </c>
      <c r="C2459">
        <v>45002</v>
      </c>
      <c r="D2459">
        <v>69184</v>
      </c>
      <c r="E2459">
        <v>20222023</v>
      </c>
      <c r="F2459" t="s">
        <v>372</v>
      </c>
      <c r="G2459" t="s">
        <v>402</v>
      </c>
      <c r="H2459">
        <v>84</v>
      </c>
      <c r="I2459">
        <v>1</v>
      </c>
      <c r="J2459">
        <v>0</v>
      </c>
      <c r="K2459">
        <v>1</v>
      </c>
      <c r="L2459">
        <v>1</v>
      </c>
      <c r="M2459">
        <v>0</v>
      </c>
      <c r="N2459">
        <v>0</v>
      </c>
      <c r="O2459" t="s">
        <v>40</v>
      </c>
      <c r="P2459" t="str">
        <f>UPPER(Table1[[#This Row],[Venue]])</f>
        <v>AWAY</v>
      </c>
    </row>
    <row r="2460" spans="1:16" hidden="1" x14ac:dyDescent="0.45">
      <c r="A2460">
        <v>40034584</v>
      </c>
      <c r="B2460" t="s">
        <v>410</v>
      </c>
      <c r="C2460">
        <v>45002</v>
      </c>
      <c r="D2460">
        <v>69184</v>
      </c>
      <c r="E2460">
        <v>20222023</v>
      </c>
      <c r="F2460" t="s">
        <v>372</v>
      </c>
      <c r="G2460" t="s">
        <v>90</v>
      </c>
      <c r="H2460">
        <v>87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 t="s">
        <v>40</v>
      </c>
      <c r="P2460" t="str">
        <f>UPPER(Table1[[#This Row],[Venue]])</f>
        <v>AWAY</v>
      </c>
    </row>
    <row r="2461" spans="1:16" hidden="1" x14ac:dyDescent="0.45">
      <c r="A2461">
        <v>40034584</v>
      </c>
      <c r="B2461" t="s">
        <v>410</v>
      </c>
      <c r="C2461">
        <v>45002</v>
      </c>
      <c r="D2461">
        <v>69184</v>
      </c>
      <c r="E2461">
        <v>20222023</v>
      </c>
      <c r="F2461" t="s">
        <v>372</v>
      </c>
      <c r="G2461" t="s">
        <v>92</v>
      </c>
      <c r="H2461">
        <v>96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 t="s">
        <v>40</v>
      </c>
      <c r="P2461" t="str">
        <f>UPPER(Table1[[#This Row],[Venue]])</f>
        <v>AWAY</v>
      </c>
    </row>
    <row r="2462" spans="1:16" hidden="1" x14ac:dyDescent="0.45">
      <c r="A2462">
        <v>40034584</v>
      </c>
      <c r="B2462" t="s">
        <v>410</v>
      </c>
      <c r="C2462">
        <v>45002</v>
      </c>
      <c r="D2462">
        <v>69184</v>
      </c>
      <c r="E2462">
        <v>20222023</v>
      </c>
      <c r="F2462" t="s">
        <v>372</v>
      </c>
      <c r="G2462" t="s">
        <v>93</v>
      </c>
      <c r="H2462">
        <v>98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 t="s">
        <v>40</v>
      </c>
      <c r="P2462" t="str">
        <f>UPPER(Table1[[#This Row],[Venue]])</f>
        <v>AWAY</v>
      </c>
    </row>
    <row r="2463" spans="1:16" hidden="1" x14ac:dyDescent="0.45">
      <c r="A2463">
        <v>40034867</v>
      </c>
      <c r="B2463" t="s">
        <v>373</v>
      </c>
      <c r="C2463">
        <v>45004</v>
      </c>
      <c r="D2463">
        <v>69467</v>
      </c>
      <c r="E2463">
        <v>20222023</v>
      </c>
      <c r="F2463" t="s">
        <v>372</v>
      </c>
      <c r="G2463" t="s">
        <v>169</v>
      </c>
      <c r="H2463">
        <v>1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 t="s">
        <v>19</v>
      </c>
      <c r="P2463" t="str">
        <f>UPPER(Table1[[#This Row],[Venue]])</f>
        <v>HOME</v>
      </c>
    </row>
    <row r="2464" spans="1:16" hidden="1" x14ac:dyDescent="0.45">
      <c r="A2464">
        <v>40034867</v>
      </c>
      <c r="B2464" t="s">
        <v>373</v>
      </c>
      <c r="C2464">
        <v>45004</v>
      </c>
      <c r="D2464">
        <v>69467</v>
      </c>
      <c r="E2464">
        <v>20222023</v>
      </c>
      <c r="F2464" t="s">
        <v>372</v>
      </c>
      <c r="G2464" t="s">
        <v>170</v>
      </c>
      <c r="H2464">
        <v>6</v>
      </c>
      <c r="I2464">
        <v>2</v>
      </c>
      <c r="J2464">
        <v>1</v>
      </c>
      <c r="K2464">
        <v>1</v>
      </c>
      <c r="L2464">
        <v>1</v>
      </c>
      <c r="M2464">
        <v>0</v>
      </c>
      <c r="N2464">
        <v>0</v>
      </c>
      <c r="O2464" t="s">
        <v>19</v>
      </c>
      <c r="P2464" t="str">
        <f>UPPER(Table1[[#This Row],[Venue]])</f>
        <v>HOME</v>
      </c>
    </row>
    <row r="2465" spans="1:16" hidden="1" x14ac:dyDescent="0.45">
      <c r="A2465">
        <v>40034867</v>
      </c>
      <c r="B2465" t="s">
        <v>373</v>
      </c>
      <c r="C2465">
        <v>45004</v>
      </c>
      <c r="D2465">
        <v>69467</v>
      </c>
      <c r="E2465">
        <v>20222023</v>
      </c>
      <c r="F2465" t="s">
        <v>372</v>
      </c>
      <c r="G2465" t="s">
        <v>171</v>
      </c>
      <c r="H2465">
        <v>8</v>
      </c>
      <c r="I2465">
        <v>1</v>
      </c>
      <c r="J2465">
        <v>1</v>
      </c>
      <c r="K2465">
        <v>1</v>
      </c>
      <c r="L2465">
        <v>0</v>
      </c>
      <c r="M2465">
        <v>1</v>
      </c>
      <c r="N2465">
        <v>0</v>
      </c>
      <c r="O2465" t="s">
        <v>19</v>
      </c>
      <c r="P2465" t="str">
        <f>UPPER(Table1[[#This Row],[Venue]])</f>
        <v>HOME</v>
      </c>
    </row>
    <row r="2466" spans="1:16" hidden="1" x14ac:dyDescent="0.45">
      <c r="A2466">
        <v>40034867</v>
      </c>
      <c r="B2466" t="s">
        <v>373</v>
      </c>
      <c r="C2466">
        <v>45004</v>
      </c>
      <c r="D2466">
        <v>69467</v>
      </c>
      <c r="E2466">
        <v>20222023</v>
      </c>
      <c r="F2466" t="s">
        <v>372</v>
      </c>
      <c r="G2466" t="s">
        <v>172</v>
      </c>
      <c r="H2466">
        <v>10</v>
      </c>
      <c r="I2466">
        <v>1</v>
      </c>
      <c r="J2466">
        <v>1</v>
      </c>
      <c r="K2466">
        <v>1</v>
      </c>
      <c r="L2466">
        <v>0</v>
      </c>
      <c r="M2466">
        <v>0</v>
      </c>
      <c r="N2466">
        <v>0</v>
      </c>
      <c r="O2466" t="s">
        <v>19</v>
      </c>
      <c r="P2466" t="str">
        <f>UPPER(Table1[[#This Row],[Venue]])</f>
        <v>HOME</v>
      </c>
    </row>
    <row r="2467" spans="1:16" hidden="1" x14ac:dyDescent="0.45">
      <c r="A2467">
        <v>40034867</v>
      </c>
      <c r="B2467" t="s">
        <v>373</v>
      </c>
      <c r="C2467">
        <v>45004</v>
      </c>
      <c r="D2467">
        <v>69467</v>
      </c>
      <c r="E2467">
        <v>20222023</v>
      </c>
      <c r="F2467" t="s">
        <v>372</v>
      </c>
      <c r="G2467" t="s">
        <v>411</v>
      </c>
      <c r="H2467">
        <v>11</v>
      </c>
      <c r="I2467">
        <v>1</v>
      </c>
      <c r="J2467">
        <v>1</v>
      </c>
      <c r="K2467">
        <v>1</v>
      </c>
      <c r="L2467">
        <v>0</v>
      </c>
      <c r="M2467">
        <v>0</v>
      </c>
      <c r="N2467">
        <v>0</v>
      </c>
      <c r="O2467" t="s">
        <v>19</v>
      </c>
      <c r="P2467" t="str">
        <f>UPPER(Table1[[#This Row],[Venue]])</f>
        <v>HOME</v>
      </c>
    </row>
    <row r="2468" spans="1:16" hidden="1" x14ac:dyDescent="0.45">
      <c r="A2468">
        <v>40034867</v>
      </c>
      <c r="B2468" t="s">
        <v>373</v>
      </c>
      <c r="C2468">
        <v>45004</v>
      </c>
      <c r="D2468">
        <v>69467</v>
      </c>
      <c r="E2468">
        <v>20222023</v>
      </c>
      <c r="F2468" t="s">
        <v>372</v>
      </c>
      <c r="G2468" t="s">
        <v>175</v>
      </c>
      <c r="H2468">
        <v>15</v>
      </c>
      <c r="I2468">
        <v>2</v>
      </c>
      <c r="J2468">
        <v>1</v>
      </c>
      <c r="K2468">
        <v>1</v>
      </c>
      <c r="L2468">
        <v>1</v>
      </c>
      <c r="M2468">
        <v>0</v>
      </c>
      <c r="N2468">
        <v>0</v>
      </c>
      <c r="O2468" t="s">
        <v>19</v>
      </c>
      <c r="P2468" t="str">
        <f>UPPER(Table1[[#This Row],[Venue]])</f>
        <v>HOME</v>
      </c>
    </row>
    <row r="2469" spans="1:16" hidden="1" x14ac:dyDescent="0.45">
      <c r="A2469">
        <v>40034867</v>
      </c>
      <c r="B2469" t="s">
        <v>373</v>
      </c>
      <c r="C2469">
        <v>45004</v>
      </c>
      <c r="D2469">
        <v>69467</v>
      </c>
      <c r="E2469">
        <v>20222023</v>
      </c>
      <c r="F2469" t="s">
        <v>372</v>
      </c>
      <c r="G2469" t="s">
        <v>176</v>
      </c>
      <c r="H2469">
        <v>18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 t="s">
        <v>19</v>
      </c>
      <c r="P2469" t="str">
        <f>UPPER(Table1[[#This Row],[Venue]])</f>
        <v>HOME</v>
      </c>
    </row>
    <row r="2470" spans="1:16" hidden="1" x14ac:dyDescent="0.45">
      <c r="A2470">
        <v>40034867</v>
      </c>
      <c r="B2470" t="s">
        <v>373</v>
      </c>
      <c r="C2470">
        <v>45004</v>
      </c>
      <c r="D2470">
        <v>69467</v>
      </c>
      <c r="E2470">
        <v>20222023</v>
      </c>
      <c r="F2470" t="s">
        <v>372</v>
      </c>
      <c r="G2470" t="s">
        <v>289</v>
      </c>
      <c r="H2470">
        <v>22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 t="s">
        <v>19</v>
      </c>
      <c r="P2470" t="str">
        <f>UPPER(Table1[[#This Row],[Venue]])</f>
        <v>HOME</v>
      </c>
    </row>
    <row r="2471" spans="1:16" hidden="1" x14ac:dyDescent="0.45">
      <c r="A2471">
        <v>40034867</v>
      </c>
      <c r="B2471" t="s">
        <v>373</v>
      </c>
      <c r="C2471">
        <v>45004</v>
      </c>
      <c r="D2471">
        <v>69467</v>
      </c>
      <c r="E2471">
        <v>20222023</v>
      </c>
      <c r="F2471" t="s">
        <v>372</v>
      </c>
      <c r="G2471" t="s">
        <v>374</v>
      </c>
      <c r="H2471">
        <v>24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0</v>
      </c>
      <c r="O2471" t="s">
        <v>19</v>
      </c>
      <c r="P2471" t="str">
        <f>UPPER(Table1[[#This Row],[Venue]])</f>
        <v>HOME</v>
      </c>
    </row>
    <row r="2472" spans="1:16" hidden="1" x14ac:dyDescent="0.45">
      <c r="A2472">
        <v>40034867</v>
      </c>
      <c r="B2472" t="s">
        <v>373</v>
      </c>
      <c r="C2472">
        <v>45004</v>
      </c>
      <c r="D2472">
        <v>69467</v>
      </c>
      <c r="E2472">
        <v>20222023</v>
      </c>
      <c r="F2472" t="s">
        <v>372</v>
      </c>
      <c r="G2472" t="s">
        <v>412</v>
      </c>
      <c r="H2472">
        <v>24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 t="s">
        <v>19</v>
      </c>
      <c r="P2472" t="str">
        <f>UPPER(Table1[[#This Row],[Venue]])</f>
        <v>HOME</v>
      </c>
    </row>
    <row r="2473" spans="1:16" hidden="1" x14ac:dyDescent="0.45">
      <c r="A2473">
        <v>40034867</v>
      </c>
      <c r="B2473" t="s">
        <v>373</v>
      </c>
      <c r="C2473">
        <v>45004</v>
      </c>
      <c r="D2473">
        <v>69467</v>
      </c>
      <c r="E2473">
        <v>20222023</v>
      </c>
      <c r="F2473" t="s">
        <v>372</v>
      </c>
      <c r="G2473" t="s">
        <v>178</v>
      </c>
      <c r="H2473">
        <v>31</v>
      </c>
      <c r="I2473">
        <v>1</v>
      </c>
      <c r="J2473">
        <v>1</v>
      </c>
      <c r="K2473">
        <v>1</v>
      </c>
      <c r="L2473">
        <v>0</v>
      </c>
      <c r="M2473">
        <v>0</v>
      </c>
      <c r="N2473">
        <v>0</v>
      </c>
      <c r="O2473" t="s">
        <v>19</v>
      </c>
      <c r="P2473" t="str">
        <f>UPPER(Table1[[#This Row],[Venue]])</f>
        <v>HOME</v>
      </c>
    </row>
    <row r="2474" spans="1:16" hidden="1" x14ac:dyDescent="0.45">
      <c r="A2474">
        <v>40034867</v>
      </c>
      <c r="B2474" t="s">
        <v>373</v>
      </c>
      <c r="C2474">
        <v>45004</v>
      </c>
      <c r="D2474">
        <v>69467</v>
      </c>
      <c r="E2474">
        <v>20222023</v>
      </c>
      <c r="F2474" t="s">
        <v>372</v>
      </c>
      <c r="G2474" t="s">
        <v>182</v>
      </c>
      <c r="H2474">
        <v>94</v>
      </c>
      <c r="I2474">
        <v>3</v>
      </c>
      <c r="J2474">
        <v>0</v>
      </c>
      <c r="K2474">
        <v>1</v>
      </c>
      <c r="L2474">
        <v>3</v>
      </c>
      <c r="M2474">
        <v>0</v>
      </c>
      <c r="N2474">
        <v>0</v>
      </c>
      <c r="O2474" t="s">
        <v>19</v>
      </c>
      <c r="P2474" t="str">
        <f>UPPER(Table1[[#This Row],[Venue]])</f>
        <v>HOME</v>
      </c>
    </row>
    <row r="2475" spans="1:16" hidden="1" x14ac:dyDescent="0.45">
      <c r="A2475">
        <v>40034867</v>
      </c>
      <c r="B2475" t="s">
        <v>373</v>
      </c>
      <c r="C2475">
        <v>45004</v>
      </c>
      <c r="D2475">
        <v>69467</v>
      </c>
      <c r="E2475">
        <v>20222023</v>
      </c>
      <c r="F2475" t="s">
        <v>372</v>
      </c>
      <c r="G2475" t="s">
        <v>413</v>
      </c>
      <c r="H2475">
        <v>96</v>
      </c>
      <c r="I2475">
        <v>1</v>
      </c>
      <c r="J2475">
        <v>0</v>
      </c>
      <c r="K2475">
        <v>1</v>
      </c>
      <c r="L2475">
        <v>1</v>
      </c>
      <c r="M2475">
        <v>0</v>
      </c>
      <c r="N2475">
        <v>0</v>
      </c>
      <c r="O2475" t="s">
        <v>19</v>
      </c>
      <c r="P2475" t="str">
        <f>UPPER(Table1[[#This Row],[Venue]])</f>
        <v>HOME</v>
      </c>
    </row>
    <row r="2476" spans="1:16" hidden="1" x14ac:dyDescent="0.45">
      <c r="A2476">
        <v>40034867</v>
      </c>
      <c r="B2476" t="s">
        <v>373</v>
      </c>
      <c r="C2476">
        <v>45004</v>
      </c>
      <c r="D2476">
        <v>69467</v>
      </c>
      <c r="E2476">
        <v>20222023</v>
      </c>
      <c r="F2476" t="s">
        <v>372</v>
      </c>
      <c r="G2476" t="s">
        <v>183</v>
      </c>
      <c r="H2476">
        <v>97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0</v>
      </c>
      <c r="O2476" t="s">
        <v>19</v>
      </c>
      <c r="P2476" t="str">
        <f>UPPER(Table1[[#This Row],[Venue]])</f>
        <v>HOME</v>
      </c>
    </row>
    <row r="2477" spans="1:16" hidden="1" x14ac:dyDescent="0.45">
      <c r="A2477">
        <v>40034867</v>
      </c>
      <c r="B2477" t="s">
        <v>373</v>
      </c>
      <c r="C2477">
        <v>45004</v>
      </c>
      <c r="D2477">
        <v>69467</v>
      </c>
      <c r="E2477">
        <v>20222023</v>
      </c>
      <c r="F2477" t="s">
        <v>372</v>
      </c>
      <c r="G2477" t="s">
        <v>376</v>
      </c>
      <c r="H2477">
        <v>2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0</v>
      </c>
      <c r="O2477" t="s">
        <v>40</v>
      </c>
      <c r="P2477" t="str">
        <f>UPPER(Table1[[#This Row],[Venue]])</f>
        <v>AWAY</v>
      </c>
    </row>
    <row r="2478" spans="1:16" hidden="1" x14ac:dyDescent="0.45">
      <c r="A2478">
        <v>40034867</v>
      </c>
      <c r="B2478" t="s">
        <v>373</v>
      </c>
      <c r="C2478">
        <v>45004</v>
      </c>
      <c r="D2478">
        <v>69467</v>
      </c>
      <c r="E2478">
        <v>20222023</v>
      </c>
      <c r="F2478" t="s">
        <v>372</v>
      </c>
      <c r="G2478" t="s">
        <v>131</v>
      </c>
      <c r="H2478">
        <v>3</v>
      </c>
      <c r="I2478">
        <v>1</v>
      </c>
      <c r="J2478">
        <v>1</v>
      </c>
      <c r="K2478">
        <v>1</v>
      </c>
      <c r="L2478">
        <v>0</v>
      </c>
      <c r="M2478">
        <v>0</v>
      </c>
      <c r="N2478">
        <v>0</v>
      </c>
      <c r="O2478" t="s">
        <v>40</v>
      </c>
      <c r="P2478" t="str">
        <f>UPPER(Table1[[#This Row],[Venue]])</f>
        <v>AWAY</v>
      </c>
    </row>
    <row r="2479" spans="1:16" hidden="1" x14ac:dyDescent="0.45">
      <c r="A2479">
        <v>40034867</v>
      </c>
      <c r="B2479" t="s">
        <v>373</v>
      </c>
      <c r="C2479">
        <v>45004</v>
      </c>
      <c r="D2479">
        <v>69467</v>
      </c>
      <c r="E2479">
        <v>20222023</v>
      </c>
      <c r="F2479" t="s">
        <v>372</v>
      </c>
      <c r="G2479" t="s">
        <v>414</v>
      </c>
      <c r="H2479">
        <v>8</v>
      </c>
      <c r="I2479">
        <v>1</v>
      </c>
      <c r="J2479">
        <v>1</v>
      </c>
      <c r="K2479">
        <v>1</v>
      </c>
      <c r="L2479">
        <v>0</v>
      </c>
      <c r="M2479">
        <v>0</v>
      </c>
      <c r="N2479">
        <v>0</v>
      </c>
      <c r="O2479" t="s">
        <v>40</v>
      </c>
      <c r="P2479" t="str">
        <f>UPPER(Table1[[#This Row],[Venue]])</f>
        <v>AWAY</v>
      </c>
    </row>
    <row r="2480" spans="1:16" hidden="1" x14ac:dyDescent="0.45">
      <c r="A2480">
        <v>40034867</v>
      </c>
      <c r="B2480" t="s">
        <v>373</v>
      </c>
      <c r="C2480">
        <v>45004</v>
      </c>
      <c r="D2480">
        <v>69467</v>
      </c>
      <c r="E2480">
        <v>20222023</v>
      </c>
      <c r="F2480" t="s">
        <v>372</v>
      </c>
      <c r="G2480" t="s">
        <v>379</v>
      </c>
      <c r="H2480">
        <v>11</v>
      </c>
      <c r="I2480">
        <v>1</v>
      </c>
      <c r="J2480">
        <v>1</v>
      </c>
      <c r="K2480">
        <v>1</v>
      </c>
      <c r="L2480">
        <v>0</v>
      </c>
      <c r="M2480">
        <v>0</v>
      </c>
      <c r="N2480">
        <v>0</v>
      </c>
      <c r="O2480" t="s">
        <v>40</v>
      </c>
      <c r="P2480" t="str">
        <f>UPPER(Table1[[#This Row],[Venue]])</f>
        <v>AWAY</v>
      </c>
    </row>
    <row r="2481" spans="1:16" hidden="1" x14ac:dyDescent="0.45">
      <c r="A2481">
        <v>40034867</v>
      </c>
      <c r="B2481" t="s">
        <v>373</v>
      </c>
      <c r="C2481">
        <v>45004</v>
      </c>
      <c r="D2481">
        <v>69467</v>
      </c>
      <c r="E2481">
        <v>20222023</v>
      </c>
      <c r="F2481" t="s">
        <v>372</v>
      </c>
      <c r="G2481" t="s">
        <v>407</v>
      </c>
      <c r="H2481">
        <v>15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 t="s">
        <v>40</v>
      </c>
      <c r="P2481" t="str">
        <f>UPPER(Table1[[#This Row],[Venue]])</f>
        <v>AWAY</v>
      </c>
    </row>
    <row r="2482" spans="1:16" hidden="1" x14ac:dyDescent="0.45">
      <c r="A2482">
        <v>40034867</v>
      </c>
      <c r="B2482" t="s">
        <v>373</v>
      </c>
      <c r="C2482">
        <v>45004</v>
      </c>
      <c r="D2482">
        <v>69467</v>
      </c>
      <c r="E2482">
        <v>20222023</v>
      </c>
      <c r="F2482" t="s">
        <v>372</v>
      </c>
      <c r="G2482" t="s">
        <v>393</v>
      </c>
      <c r="H2482">
        <v>18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 t="s">
        <v>40</v>
      </c>
      <c r="P2482" t="str">
        <f>UPPER(Table1[[#This Row],[Venue]])</f>
        <v>AWAY</v>
      </c>
    </row>
    <row r="2483" spans="1:16" hidden="1" x14ac:dyDescent="0.45">
      <c r="A2483">
        <v>40034867</v>
      </c>
      <c r="B2483" t="s">
        <v>373</v>
      </c>
      <c r="C2483">
        <v>45004</v>
      </c>
      <c r="D2483">
        <v>69467</v>
      </c>
      <c r="E2483">
        <v>20222023</v>
      </c>
      <c r="F2483" t="s">
        <v>372</v>
      </c>
      <c r="G2483" t="s">
        <v>248</v>
      </c>
      <c r="H2483">
        <v>29</v>
      </c>
      <c r="I2483">
        <v>1</v>
      </c>
      <c r="J2483">
        <v>0</v>
      </c>
      <c r="K2483">
        <v>1</v>
      </c>
      <c r="L2483">
        <v>1</v>
      </c>
      <c r="M2483">
        <v>0</v>
      </c>
      <c r="N2483">
        <v>0</v>
      </c>
      <c r="O2483" t="s">
        <v>40</v>
      </c>
      <c r="P2483" t="str">
        <f>UPPER(Table1[[#This Row],[Venue]])</f>
        <v>AWAY</v>
      </c>
    </row>
    <row r="2484" spans="1:16" hidden="1" x14ac:dyDescent="0.45">
      <c r="A2484">
        <v>40034867</v>
      </c>
      <c r="B2484" t="s">
        <v>373</v>
      </c>
      <c r="C2484">
        <v>45004</v>
      </c>
      <c r="D2484">
        <v>69467</v>
      </c>
      <c r="E2484">
        <v>20222023</v>
      </c>
      <c r="F2484" t="s">
        <v>372</v>
      </c>
      <c r="G2484" t="s">
        <v>266</v>
      </c>
      <c r="H2484">
        <v>31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 t="s">
        <v>40</v>
      </c>
      <c r="P2484" t="str">
        <f>UPPER(Table1[[#This Row],[Venue]])</f>
        <v>AWAY</v>
      </c>
    </row>
    <row r="2485" spans="1:16" hidden="1" x14ac:dyDescent="0.45">
      <c r="A2485">
        <v>40034867</v>
      </c>
      <c r="B2485" t="s">
        <v>373</v>
      </c>
      <c r="C2485">
        <v>45004</v>
      </c>
      <c r="D2485">
        <v>69467</v>
      </c>
      <c r="E2485">
        <v>20222023</v>
      </c>
      <c r="F2485" t="s">
        <v>372</v>
      </c>
      <c r="G2485" t="s">
        <v>384</v>
      </c>
      <c r="H2485">
        <v>33</v>
      </c>
      <c r="I2485">
        <v>2</v>
      </c>
      <c r="J2485">
        <v>0</v>
      </c>
      <c r="K2485">
        <v>1</v>
      </c>
      <c r="L2485">
        <v>2</v>
      </c>
      <c r="M2485">
        <v>0</v>
      </c>
      <c r="N2485">
        <v>0</v>
      </c>
      <c r="O2485" t="s">
        <v>40</v>
      </c>
      <c r="P2485" t="str">
        <f>UPPER(Table1[[#This Row],[Venue]])</f>
        <v>AWAY</v>
      </c>
    </row>
    <row r="2486" spans="1:16" hidden="1" x14ac:dyDescent="0.45">
      <c r="A2486">
        <v>40034867</v>
      </c>
      <c r="B2486" t="s">
        <v>373</v>
      </c>
      <c r="C2486">
        <v>45004</v>
      </c>
      <c r="D2486">
        <v>69467</v>
      </c>
      <c r="E2486">
        <v>20222023</v>
      </c>
      <c r="F2486" t="s">
        <v>372</v>
      </c>
      <c r="G2486" t="s">
        <v>385</v>
      </c>
      <c r="H2486">
        <v>36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 t="s">
        <v>40</v>
      </c>
      <c r="P2486" t="str">
        <f>UPPER(Table1[[#This Row],[Venue]])</f>
        <v>AWAY</v>
      </c>
    </row>
    <row r="2487" spans="1:16" hidden="1" x14ac:dyDescent="0.45">
      <c r="A2487">
        <v>40034867</v>
      </c>
      <c r="B2487" t="s">
        <v>373</v>
      </c>
      <c r="C2487">
        <v>45004</v>
      </c>
      <c r="D2487">
        <v>69467</v>
      </c>
      <c r="E2487">
        <v>20222023</v>
      </c>
      <c r="F2487" t="s">
        <v>372</v>
      </c>
      <c r="G2487" t="s">
        <v>415</v>
      </c>
      <c r="H2487">
        <v>68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 t="s">
        <v>40</v>
      </c>
      <c r="P2487" t="str">
        <f>UPPER(Table1[[#This Row],[Venue]])</f>
        <v>AWAY</v>
      </c>
    </row>
    <row r="2488" spans="1:16" hidden="1" x14ac:dyDescent="0.45">
      <c r="A2488">
        <v>40034867</v>
      </c>
      <c r="B2488" t="s">
        <v>373</v>
      </c>
      <c r="C2488">
        <v>45004</v>
      </c>
      <c r="D2488">
        <v>69467</v>
      </c>
      <c r="E2488">
        <v>20222023</v>
      </c>
      <c r="F2488" t="s">
        <v>372</v>
      </c>
      <c r="G2488" t="s">
        <v>387</v>
      </c>
      <c r="H2488">
        <v>77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 t="s">
        <v>40</v>
      </c>
      <c r="P2488" t="str">
        <f>UPPER(Table1[[#This Row],[Venue]])</f>
        <v>AWAY</v>
      </c>
    </row>
    <row r="2489" spans="1:16" hidden="1" x14ac:dyDescent="0.45">
      <c r="A2489">
        <v>40034867</v>
      </c>
      <c r="B2489" t="s">
        <v>373</v>
      </c>
      <c r="C2489">
        <v>45004</v>
      </c>
      <c r="D2489">
        <v>69467</v>
      </c>
      <c r="E2489">
        <v>20222023</v>
      </c>
      <c r="F2489" t="s">
        <v>372</v>
      </c>
      <c r="G2489" t="s">
        <v>388</v>
      </c>
      <c r="H2489">
        <v>79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 t="s">
        <v>40</v>
      </c>
      <c r="P2489" t="str">
        <f>UPPER(Table1[[#This Row],[Venue]])</f>
        <v>AWAY</v>
      </c>
    </row>
    <row r="2490" spans="1:16" hidden="1" x14ac:dyDescent="0.45">
      <c r="A2490">
        <v>40034867</v>
      </c>
      <c r="B2490" t="s">
        <v>373</v>
      </c>
      <c r="C2490">
        <v>45004</v>
      </c>
      <c r="D2490">
        <v>69467</v>
      </c>
      <c r="E2490">
        <v>20222023</v>
      </c>
      <c r="F2490" t="s">
        <v>372</v>
      </c>
      <c r="G2490" t="s">
        <v>144</v>
      </c>
      <c r="H2490">
        <v>81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 t="s">
        <v>40</v>
      </c>
      <c r="P2490" t="str">
        <f>UPPER(Table1[[#This Row],[Venue]])</f>
        <v>AWAY</v>
      </c>
    </row>
    <row r="2491" spans="1:16" hidden="1" x14ac:dyDescent="0.45">
      <c r="A2491">
        <v>40034867</v>
      </c>
      <c r="B2491" t="s">
        <v>373</v>
      </c>
      <c r="C2491">
        <v>45004</v>
      </c>
      <c r="D2491">
        <v>69467</v>
      </c>
      <c r="E2491">
        <v>20222023</v>
      </c>
      <c r="F2491" t="s">
        <v>372</v>
      </c>
      <c r="G2491" t="s">
        <v>389</v>
      </c>
      <c r="H2491">
        <v>93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 t="s">
        <v>40</v>
      </c>
      <c r="P2491" t="str">
        <f>UPPER(Table1[[#This Row],[Venue]])</f>
        <v>AWAY</v>
      </c>
    </row>
    <row r="2492" spans="1:16" hidden="1" x14ac:dyDescent="0.45">
      <c r="A2492">
        <v>40034867</v>
      </c>
      <c r="B2492" t="s">
        <v>373</v>
      </c>
      <c r="C2492">
        <v>45004</v>
      </c>
      <c r="D2492">
        <v>69467</v>
      </c>
      <c r="E2492">
        <v>20222023</v>
      </c>
      <c r="F2492" t="s">
        <v>372</v>
      </c>
      <c r="G2492" t="s">
        <v>390</v>
      </c>
      <c r="H2492">
        <v>94</v>
      </c>
      <c r="I2492">
        <v>2</v>
      </c>
      <c r="J2492">
        <v>1</v>
      </c>
      <c r="K2492">
        <v>1</v>
      </c>
      <c r="L2492">
        <v>1</v>
      </c>
      <c r="M2492">
        <v>0</v>
      </c>
      <c r="N2492">
        <v>0</v>
      </c>
      <c r="O2492" t="s">
        <v>40</v>
      </c>
      <c r="P2492" t="str">
        <f>UPPER(Table1[[#This Row],[Venue]])</f>
        <v>AWAY</v>
      </c>
    </row>
    <row r="2493" spans="1:16" hidden="1" x14ac:dyDescent="0.45">
      <c r="A2493">
        <v>40034868</v>
      </c>
      <c r="B2493" t="s">
        <v>293</v>
      </c>
      <c r="C2493">
        <v>45010</v>
      </c>
      <c r="D2493">
        <v>69468</v>
      </c>
      <c r="E2493">
        <v>20222023</v>
      </c>
      <c r="F2493" t="s">
        <v>372</v>
      </c>
      <c r="G2493" t="s">
        <v>150</v>
      </c>
      <c r="H2493">
        <v>6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  <c r="O2493" t="s">
        <v>19</v>
      </c>
      <c r="P2493" t="str">
        <f>UPPER(Table1[[#This Row],[Venue]])</f>
        <v>HOME</v>
      </c>
    </row>
    <row r="2494" spans="1:16" hidden="1" x14ac:dyDescent="0.45">
      <c r="A2494">
        <v>40034868</v>
      </c>
      <c r="B2494" t="s">
        <v>293</v>
      </c>
      <c r="C2494">
        <v>45010</v>
      </c>
      <c r="D2494">
        <v>69468</v>
      </c>
      <c r="E2494">
        <v>20222023</v>
      </c>
      <c r="F2494" t="s">
        <v>372</v>
      </c>
      <c r="G2494" t="s">
        <v>151</v>
      </c>
      <c r="H2494">
        <v>8</v>
      </c>
      <c r="I2494">
        <v>3</v>
      </c>
      <c r="J2494">
        <v>1</v>
      </c>
      <c r="K2494">
        <v>1</v>
      </c>
      <c r="L2494">
        <v>2</v>
      </c>
      <c r="M2494">
        <v>0</v>
      </c>
      <c r="N2494">
        <v>0</v>
      </c>
      <c r="O2494" t="s">
        <v>19</v>
      </c>
      <c r="P2494" t="str">
        <f>UPPER(Table1[[#This Row],[Venue]])</f>
        <v>HOME</v>
      </c>
    </row>
    <row r="2495" spans="1:16" hidden="1" x14ac:dyDescent="0.45">
      <c r="A2495">
        <v>40034868</v>
      </c>
      <c r="B2495" t="s">
        <v>293</v>
      </c>
      <c r="C2495">
        <v>45010</v>
      </c>
      <c r="D2495">
        <v>69468</v>
      </c>
      <c r="E2495">
        <v>20222023</v>
      </c>
      <c r="F2495" t="s">
        <v>372</v>
      </c>
      <c r="G2495" t="s">
        <v>184</v>
      </c>
      <c r="H2495">
        <v>9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 t="s">
        <v>19</v>
      </c>
      <c r="P2495" t="str">
        <f>UPPER(Table1[[#This Row],[Venue]])</f>
        <v>HOME</v>
      </c>
    </row>
    <row r="2496" spans="1:16" hidden="1" x14ac:dyDescent="0.45">
      <c r="A2496">
        <v>40034868</v>
      </c>
      <c r="B2496" t="s">
        <v>293</v>
      </c>
      <c r="C2496">
        <v>45010</v>
      </c>
      <c r="D2496">
        <v>69468</v>
      </c>
      <c r="E2496">
        <v>20222023</v>
      </c>
      <c r="F2496" t="s">
        <v>372</v>
      </c>
      <c r="G2496" t="s">
        <v>152</v>
      </c>
      <c r="H2496">
        <v>14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0</v>
      </c>
      <c r="O2496" t="s">
        <v>19</v>
      </c>
      <c r="P2496" t="str">
        <f>UPPER(Table1[[#This Row],[Venue]])</f>
        <v>HOME</v>
      </c>
    </row>
    <row r="2497" spans="1:16" hidden="1" x14ac:dyDescent="0.45">
      <c r="A2497">
        <v>40034868</v>
      </c>
      <c r="B2497" t="s">
        <v>293</v>
      </c>
      <c r="C2497">
        <v>45010</v>
      </c>
      <c r="D2497">
        <v>69468</v>
      </c>
      <c r="E2497">
        <v>20222023</v>
      </c>
      <c r="F2497" t="s">
        <v>372</v>
      </c>
      <c r="G2497" t="s">
        <v>153</v>
      </c>
      <c r="H2497">
        <v>15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 t="s">
        <v>19</v>
      </c>
      <c r="P2497" t="str">
        <f>UPPER(Table1[[#This Row],[Venue]])</f>
        <v>HOME</v>
      </c>
    </row>
    <row r="2498" spans="1:16" hidden="1" x14ac:dyDescent="0.45">
      <c r="A2498">
        <v>40034868</v>
      </c>
      <c r="B2498" t="s">
        <v>293</v>
      </c>
      <c r="C2498">
        <v>45010</v>
      </c>
      <c r="D2498">
        <v>69468</v>
      </c>
      <c r="E2498">
        <v>20222023</v>
      </c>
      <c r="F2498" t="s">
        <v>372</v>
      </c>
      <c r="G2498" t="s">
        <v>408</v>
      </c>
      <c r="H2498">
        <v>25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 t="s">
        <v>19</v>
      </c>
      <c r="P2498" t="str">
        <f>UPPER(Table1[[#This Row],[Venue]])</f>
        <v>HOME</v>
      </c>
    </row>
    <row r="2499" spans="1:16" hidden="1" x14ac:dyDescent="0.45">
      <c r="A2499">
        <v>40034868</v>
      </c>
      <c r="B2499" t="s">
        <v>293</v>
      </c>
      <c r="C2499">
        <v>45010</v>
      </c>
      <c r="D2499">
        <v>69468</v>
      </c>
      <c r="E2499">
        <v>20222023</v>
      </c>
      <c r="F2499" t="s">
        <v>372</v>
      </c>
      <c r="G2499" t="s">
        <v>185</v>
      </c>
      <c r="H2499">
        <v>28</v>
      </c>
      <c r="I2499">
        <v>1</v>
      </c>
      <c r="J2499">
        <v>0</v>
      </c>
      <c r="K2499">
        <v>1</v>
      </c>
      <c r="L2499">
        <v>1</v>
      </c>
      <c r="M2499">
        <v>0</v>
      </c>
      <c r="N2499">
        <v>0</v>
      </c>
      <c r="O2499" t="s">
        <v>19</v>
      </c>
      <c r="P2499" t="str">
        <f>UPPER(Table1[[#This Row],[Venue]])</f>
        <v>HOME</v>
      </c>
    </row>
    <row r="2500" spans="1:16" hidden="1" x14ac:dyDescent="0.45">
      <c r="A2500">
        <v>40034868</v>
      </c>
      <c r="B2500" t="s">
        <v>293</v>
      </c>
      <c r="C2500">
        <v>45010</v>
      </c>
      <c r="D2500">
        <v>69468</v>
      </c>
      <c r="E2500">
        <v>20222023</v>
      </c>
      <c r="F2500" t="s">
        <v>372</v>
      </c>
      <c r="G2500" t="s">
        <v>236</v>
      </c>
      <c r="H2500">
        <v>31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 t="s">
        <v>19</v>
      </c>
      <c r="P2500" t="str">
        <f>UPPER(Table1[[#This Row],[Venue]])</f>
        <v>HOME</v>
      </c>
    </row>
    <row r="2501" spans="1:16" hidden="1" x14ac:dyDescent="0.45">
      <c r="A2501">
        <v>40034868</v>
      </c>
      <c r="B2501" t="s">
        <v>293</v>
      </c>
      <c r="C2501">
        <v>45010</v>
      </c>
      <c r="D2501">
        <v>69468</v>
      </c>
      <c r="E2501">
        <v>20222023</v>
      </c>
      <c r="F2501" t="s">
        <v>372</v>
      </c>
      <c r="G2501" t="s">
        <v>332</v>
      </c>
      <c r="H2501">
        <v>38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2</v>
      </c>
      <c r="O2501" t="s">
        <v>19</v>
      </c>
      <c r="P2501" t="str">
        <f>UPPER(Table1[[#This Row],[Venue]])</f>
        <v>HOME</v>
      </c>
    </row>
    <row r="2502" spans="1:16" hidden="1" x14ac:dyDescent="0.45">
      <c r="A2502">
        <v>40034868</v>
      </c>
      <c r="B2502" t="s">
        <v>293</v>
      </c>
      <c r="C2502">
        <v>45010</v>
      </c>
      <c r="D2502">
        <v>69468</v>
      </c>
      <c r="E2502">
        <v>20222023</v>
      </c>
      <c r="F2502" t="s">
        <v>372</v>
      </c>
      <c r="G2502" t="s">
        <v>154</v>
      </c>
      <c r="H2502">
        <v>55</v>
      </c>
      <c r="I2502">
        <v>2</v>
      </c>
      <c r="J2502">
        <v>0</v>
      </c>
      <c r="K2502">
        <v>1</v>
      </c>
      <c r="L2502">
        <v>2</v>
      </c>
      <c r="M2502">
        <v>0</v>
      </c>
      <c r="N2502">
        <v>2</v>
      </c>
      <c r="O2502" t="s">
        <v>19</v>
      </c>
      <c r="P2502" t="str">
        <f>UPPER(Table1[[#This Row],[Venue]])</f>
        <v>HOME</v>
      </c>
    </row>
    <row r="2503" spans="1:16" hidden="1" x14ac:dyDescent="0.45">
      <c r="A2503">
        <v>40034868</v>
      </c>
      <c r="B2503" t="s">
        <v>293</v>
      </c>
      <c r="C2503">
        <v>45010</v>
      </c>
      <c r="D2503">
        <v>69468</v>
      </c>
      <c r="E2503">
        <v>20222023</v>
      </c>
      <c r="F2503" t="s">
        <v>372</v>
      </c>
      <c r="G2503" t="s">
        <v>155</v>
      </c>
      <c r="H2503">
        <v>62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 t="s">
        <v>19</v>
      </c>
      <c r="P2503" t="str">
        <f>UPPER(Table1[[#This Row],[Venue]])</f>
        <v>HOME</v>
      </c>
    </row>
    <row r="2504" spans="1:16" hidden="1" x14ac:dyDescent="0.45">
      <c r="A2504">
        <v>40034868</v>
      </c>
      <c r="B2504" t="s">
        <v>293</v>
      </c>
      <c r="C2504">
        <v>45010</v>
      </c>
      <c r="D2504">
        <v>69468</v>
      </c>
      <c r="E2504">
        <v>20222023</v>
      </c>
      <c r="F2504" t="s">
        <v>372</v>
      </c>
      <c r="G2504" t="s">
        <v>156</v>
      </c>
      <c r="H2504">
        <v>66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0</v>
      </c>
      <c r="O2504" t="s">
        <v>19</v>
      </c>
      <c r="P2504" t="str">
        <f>UPPER(Table1[[#This Row],[Venue]])</f>
        <v>HOME</v>
      </c>
    </row>
    <row r="2505" spans="1:16" hidden="1" x14ac:dyDescent="0.45">
      <c r="A2505">
        <v>40034868</v>
      </c>
      <c r="B2505" t="s">
        <v>293</v>
      </c>
      <c r="C2505">
        <v>45010</v>
      </c>
      <c r="D2505">
        <v>69468</v>
      </c>
      <c r="E2505">
        <v>20222023</v>
      </c>
      <c r="F2505" t="s">
        <v>372</v>
      </c>
      <c r="G2505" t="s">
        <v>188</v>
      </c>
      <c r="H2505">
        <v>72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 t="s">
        <v>19</v>
      </c>
      <c r="P2505" t="str">
        <f>UPPER(Table1[[#This Row],[Venue]])</f>
        <v>HOME</v>
      </c>
    </row>
    <row r="2506" spans="1:16" hidden="1" x14ac:dyDescent="0.45">
      <c r="A2506">
        <v>40034868</v>
      </c>
      <c r="B2506" t="s">
        <v>293</v>
      </c>
      <c r="C2506">
        <v>45010</v>
      </c>
      <c r="D2506">
        <v>69468</v>
      </c>
      <c r="E2506">
        <v>20222023</v>
      </c>
      <c r="F2506" t="s">
        <v>372</v>
      </c>
      <c r="G2506" t="s">
        <v>157</v>
      </c>
      <c r="H2506">
        <v>77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 t="s">
        <v>19</v>
      </c>
      <c r="P2506" t="str">
        <f>UPPER(Table1[[#This Row],[Venue]])</f>
        <v>HOME</v>
      </c>
    </row>
    <row r="2507" spans="1:16" hidden="1" x14ac:dyDescent="0.45">
      <c r="A2507">
        <v>40034868</v>
      </c>
      <c r="B2507" t="s">
        <v>293</v>
      </c>
      <c r="C2507">
        <v>45010</v>
      </c>
      <c r="D2507">
        <v>69468</v>
      </c>
      <c r="E2507">
        <v>20222023</v>
      </c>
      <c r="F2507" t="s">
        <v>372</v>
      </c>
      <c r="G2507" t="s">
        <v>158</v>
      </c>
      <c r="H2507">
        <v>88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 t="s">
        <v>19</v>
      </c>
      <c r="P2507" t="str">
        <f>UPPER(Table1[[#This Row],[Venue]])</f>
        <v>HOME</v>
      </c>
    </row>
    <row r="2508" spans="1:16" hidden="1" x14ac:dyDescent="0.45">
      <c r="A2508">
        <v>40034868</v>
      </c>
      <c r="B2508" t="s">
        <v>293</v>
      </c>
      <c r="C2508">
        <v>45010</v>
      </c>
      <c r="D2508">
        <v>69468</v>
      </c>
      <c r="E2508">
        <v>20222023</v>
      </c>
      <c r="F2508" t="s">
        <v>372</v>
      </c>
      <c r="G2508" t="s">
        <v>416</v>
      </c>
      <c r="H2508">
        <v>5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 t="s">
        <v>40</v>
      </c>
      <c r="P2508" t="str">
        <f>UPPER(Table1[[#This Row],[Venue]])</f>
        <v>AWAY</v>
      </c>
    </row>
    <row r="2509" spans="1:16" hidden="1" x14ac:dyDescent="0.45">
      <c r="A2509">
        <v>40034868</v>
      </c>
      <c r="B2509" t="s">
        <v>293</v>
      </c>
      <c r="C2509">
        <v>45010</v>
      </c>
      <c r="D2509">
        <v>69468</v>
      </c>
      <c r="E2509">
        <v>20222023</v>
      </c>
      <c r="F2509" t="s">
        <v>372</v>
      </c>
      <c r="G2509" t="s">
        <v>171</v>
      </c>
      <c r="H2509">
        <v>8</v>
      </c>
      <c r="I2509">
        <v>1</v>
      </c>
      <c r="J2509">
        <v>0</v>
      </c>
      <c r="K2509">
        <v>1</v>
      </c>
      <c r="L2509">
        <v>1</v>
      </c>
      <c r="M2509">
        <v>0</v>
      </c>
      <c r="N2509">
        <v>0</v>
      </c>
      <c r="O2509" t="s">
        <v>40</v>
      </c>
      <c r="P2509" t="str">
        <f>UPPER(Table1[[#This Row],[Venue]])</f>
        <v>AWAY</v>
      </c>
    </row>
    <row r="2510" spans="1:16" hidden="1" x14ac:dyDescent="0.45">
      <c r="A2510">
        <v>40034868</v>
      </c>
      <c r="B2510" t="s">
        <v>293</v>
      </c>
      <c r="C2510">
        <v>45010</v>
      </c>
      <c r="D2510">
        <v>69468</v>
      </c>
      <c r="E2510">
        <v>20222023</v>
      </c>
      <c r="F2510" t="s">
        <v>372</v>
      </c>
      <c r="G2510" t="s">
        <v>172</v>
      </c>
      <c r="H2510">
        <v>10</v>
      </c>
      <c r="I2510">
        <v>2</v>
      </c>
      <c r="J2510">
        <v>0</v>
      </c>
      <c r="K2510">
        <v>1</v>
      </c>
      <c r="L2510">
        <v>2</v>
      </c>
      <c r="M2510">
        <v>0</v>
      </c>
      <c r="N2510">
        <v>4</v>
      </c>
      <c r="O2510" t="s">
        <v>40</v>
      </c>
      <c r="P2510" t="str">
        <f>UPPER(Table1[[#This Row],[Venue]])</f>
        <v>AWAY</v>
      </c>
    </row>
    <row r="2511" spans="1:16" hidden="1" x14ac:dyDescent="0.45">
      <c r="A2511">
        <v>40034868</v>
      </c>
      <c r="B2511" t="s">
        <v>293</v>
      </c>
      <c r="C2511">
        <v>45010</v>
      </c>
      <c r="D2511">
        <v>69468</v>
      </c>
      <c r="E2511">
        <v>20222023</v>
      </c>
      <c r="F2511" t="s">
        <v>372</v>
      </c>
      <c r="G2511" t="s">
        <v>175</v>
      </c>
      <c r="H2511">
        <v>15</v>
      </c>
      <c r="I2511">
        <v>6</v>
      </c>
      <c r="J2511">
        <v>3</v>
      </c>
      <c r="K2511">
        <v>1</v>
      </c>
      <c r="L2511">
        <v>3</v>
      </c>
      <c r="M2511">
        <v>0</v>
      </c>
      <c r="N2511">
        <v>0</v>
      </c>
      <c r="O2511" t="s">
        <v>40</v>
      </c>
      <c r="P2511" t="str">
        <f>UPPER(Table1[[#This Row],[Venue]])</f>
        <v>AWAY</v>
      </c>
    </row>
    <row r="2512" spans="1:16" hidden="1" x14ac:dyDescent="0.45">
      <c r="A2512">
        <v>40034868</v>
      </c>
      <c r="B2512" t="s">
        <v>293</v>
      </c>
      <c r="C2512">
        <v>45010</v>
      </c>
      <c r="D2512">
        <v>69468</v>
      </c>
      <c r="E2512">
        <v>20222023</v>
      </c>
      <c r="F2512" t="s">
        <v>372</v>
      </c>
      <c r="G2512" t="s">
        <v>305</v>
      </c>
      <c r="H2512">
        <v>21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 t="s">
        <v>40</v>
      </c>
      <c r="P2512" t="str">
        <f>UPPER(Table1[[#This Row],[Venue]])</f>
        <v>AWAY</v>
      </c>
    </row>
    <row r="2513" spans="1:16" hidden="1" x14ac:dyDescent="0.45">
      <c r="A2513">
        <v>40034868</v>
      </c>
      <c r="B2513" t="s">
        <v>293</v>
      </c>
      <c r="C2513">
        <v>45010</v>
      </c>
      <c r="D2513">
        <v>69468</v>
      </c>
      <c r="E2513">
        <v>20222023</v>
      </c>
      <c r="F2513" t="s">
        <v>372</v>
      </c>
      <c r="G2513" t="s">
        <v>289</v>
      </c>
      <c r="H2513">
        <v>22</v>
      </c>
      <c r="I2513">
        <v>2</v>
      </c>
      <c r="J2513">
        <v>2</v>
      </c>
      <c r="K2513">
        <v>1</v>
      </c>
      <c r="L2513">
        <v>0</v>
      </c>
      <c r="M2513">
        <v>0</v>
      </c>
      <c r="N2513">
        <v>2</v>
      </c>
      <c r="O2513" t="s">
        <v>40</v>
      </c>
      <c r="P2513" t="str">
        <f>UPPER(Table1[[#This Row],[Venue]])</f>
        <v>AWAY</v>
      </c>
    </row>
    <row r="2514" spans="1:16" hidden="1" x14ac:dyDescent="0.45">
      <c r="A2514">
        <v>40034868</v>
      </c>
      <c r="B2514" t="s">
        <v>293</v>
      </c>
      <c r="C2514">
        <v>45010</v>
      </c>
      <c r="D2514">
        <v>69468</v>
      </c>
      <c r="E2514">
        <v>20222023</v>
      </c>
      <c r="F2514" t="s">
        <v>372</v>
      </c>
      <c r="G2514" t="s">
        <v>374</v>
      </c>
      <c r="H2514">
        <v>24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 t="s">
        <v>40</v>
      </c>
      <c r="P2514" t="str">
        <f>UPPER(Table1[[#This Row],[Venue]])</f>
        <v>AWAY</v>
      </c>
    </row>
    <row r="2515" spans="1:16" hidden="1" x14ac:dyDescent="0.45">
      <c r="A2515">
        <v>40034868</v>
      </c>
      <c r="B2515" t="s">
        <v>293</v>
      </c>
      <c r="C2515">
        <v>45010</v>
      </c>
      <c r="D2515">
        <v>69468</v>
      </c>
      <c r="E2515">
        <v>20222023</v>
      </c>
      <c r="F2515" t="s">
        <v>372</v>
      </c>
      <c r="G2515" t="s">
        <v>180</v>
      </c>
      <c r="H2515">
        <v>73</v>
      </c>
      <c r="I2515">
        <v>3</v>
      </c>
      <c r="J2515">
        <v>1</v>
      </c>
      <c r="K2515">
        <v>1</v>
      </c>
      <c r="L2515">
        <v>2</v>
      </c>
      <c r="M2515">
        <v>0</v>
      </c>
      <c r="N2515">
        <v>0</v>
      </c>
      <c r="O2515" t="s">
        <v>40</v>
      </c>
      <c r="P2515" t="str">
        <f>UPPER(Table1[[#This Row],[Venue]])</f>
        <v>AWAY</v>
      </c>
    </row>
    <row r="2516" spans="1:16" hidden="1" x14ac:dyDescent="0.45">
      <c r="A2516">
        <v>40034868</v>
      </c>
      <c r="B2516" t="s">
        <v>293</v>
      </c>
      <c r="C2516">
        <v>45010</v>
      </c>
      <c r="D2516">
        <v>69468</v>
      </c>
      <c r="E2516">
        <v>20222023</v>
      </c>
      <c r="F2516" t="s">
        <v>372</v>
      </c>
      <c r="G2516" t="s">
        <v>181</v>
      </c>
      <c r="H2516">
        <v>84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 t="s">
        <v>40</v>
      </c>
      <c r="P2516" t="str">
        <f>UPPER(Table1[[#This Row],[Venue]])</f>
        <v>AWAY</v>
      </c>
    </row>
    <row r="2517" spans="1:16" hidden="1" x14ac:dyDescent="0.45">
      <c r="A2517">
        <v>40034868</v>
      </c>
      <c r="B2517" t="s">
        <v>293</v>
      </c>
      <c r="C2517">
        <v>45010</v>
      </c>
      <c r="D2517">
        <v>69468</v>
      </c>
      <c r="E2517">
        <v>20222023</v>
      </c>
      <c r="F2517" t="s">
        <v>372</v>
      </c>
      <c r="G2517" t="s">
        <v>183</v>
      </c>
      <c r="H2517">
        <v>97</v>
      </c>
      <c r="I2517">
        <v>1</v>
      </c>
      <c r="J2517">
        <v>1</v>
      </c>
      <c r="K2517">
        <v>1</v>
      </c>
      <c r="L2517">
        <v>0</v>
      </c>
      <c r="M2517">
        <v>0</v>
      </c>
      <c r="N2517">
        <v>0</v>
      </c>
      <c r="O2517" t="s">
        <v>40</v>
      </c>
      <c r="P2517" t="str">
        <f>UPPER(Table1[[#This Row],[Venue]])</f>
        <v>AWAY</v>
      </c>
    </row>
    <row r="2518" spans="1:16" hidden="1" x14ac:dyDescent="0.45">
      <c r="A2518">
        <v>40034866</v>
      </c>
      <c r="B2518" t="s">
        <v>399</v>
      </c>
      <c r="C2518">
        <v>45013</v>
      </c>
      <c r="D2518">
        <v>69466</v>
      </c>
      <c r="E2518">
        <v>20222023</v>
      </c>
      <c r="F2518" t="s">
        <v>372</v>
      </c>
      <c r="G2518" t="s">
        <v>150</v>
      </c>
      <c r="H2518">
        <v>6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  <c r="O2518" t="s">
        <v>19</v>
      </c>
      <c r="P2518" t="str">
        <f>UPPER(Table1[[#This Row],[Venue]])</f>
        <v>HOME</v>
      </c>
    </row>
    <row r="2519" spans="1:16" hidden="1" x14ac:dyDescent="0.45">
      <c r="A2519">
        <v>40034866</v>
      </c>
      <c r="B2519" t="s">
        <v>399</v>
      </c>
      <c r="C2519">
        <v>45013</v>
      </c>
      <c r="D2519">
        <v>69466</v>
      </c>
      <c r="E2519">
        <v>20222023</v>
      </c>
      <c r="F2519" t="s">
        <v>372</v>
      </c>
      <c r="G2519" t="s">
        <v>151</v>
      </c>
      <c r="H2519">
        <v>8</v>
      </c>
      <c r="I2519">
        <v>2</v>
      </c>
      <c r="J2519">
        <v>0</v>
      </c>
      <c r="K2519">
        <v>1</v>
      </c>
      <c r="L2519">
        <v>2</v>
      </c>
      <c r="M2519">
        <v>0</v>
      </c>
      <c r="N2519">
        <v>0</v>
      </c>
      <c r="O2519" t="s">
        <v>19</v>
      </c>
      <c r="P2519" t="str">
        <f>UPPER(Table1[[#This Row],[Venue]])</f>
        <v>HOME</v>
      </c>
    </row>
    <row r="2520" spans="1:16" hidden="1" x14ac:dyDescent="0.45">
      <c r="A2520">
        <v>40034866</v>
      </c>
      <c r="B2520" t="s">
        <v>399</v>
      </c>
      <c r="C2520">
        <v>45013</v>
      </c>
      <c r="D2520">
        <v>69466</v>
      </c>
      <c r="E2520">
        <v>20222023</v>
      </c>
      <c r="F2520" t="s">
        <v>372</v>
      </c>
      <c r="G2520" t="s">
        <v>184</v>
      </c>
      <c r="H2520">
        <v>9</v>
      </c>
      <c r="I2520">
        <v>1</v>
      </c>
      <c r="J2520">
        <v>0</v>
      </c>
      <c r="K2520">
        <v>1</v>
      </c>
      <c r="L2520">
        <v>1</v>
      </c>
      <c r="M2520">
        <v>0</v>
      </c>
      <c r="N2520">
        <v>2</v>
      </c>
      <c r="O2520" t="s">
        <v>19</v>
      </c>
      <c r="P2520" t="str">
        <f>UPPER(Table1[[#This Row],[Venue]])</f>
        <v>HOME</v>
      </c>
    </row>
    <row r="2521" spans="1:16" hidden="1" x14ac:dyDescent="0.45">
      <c r="A2521">
        <v>40034866</v>
      </c>
      <c r="B2521" t="s">
        <v>399</v>
      </c>
      <c r="C2521">
        <v>45013</v>
      </c>
      <c r="D2521">
        <v>69466</v>
      </c>
      <c r="E2521">
        <v>20222023</v>
      </c>
      <c r="F2521" t="s">
        <v>372</v>
      </c>
      <c r="G2521" t="s">
        <v>152</v>
      </c>
      <c r="H2521">
        <v>14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 t="s">
        <v>19</v>
      </c>
      <c r="P2521" t="str">
        <f>UPPER(Table1[[#This Row],[Venue]])</f>
        <v>HOME</v>
      </c>
    </row>
    <row r="2522" spans="1:16" hidden="1" x14ac:dyDescent="0.45">
      <c r="A2522">
        <v>40034866</v>
      </c>
      <c r="B2522" t="s">
        <v>399</v>
      </c>
      <c r="C2522">
        <v>45013</v>
      </c>
      <c r="D2522">
        <v>69466</v>
      </c>
      <c r="E2522">
        <v>20222023</v>
      </c>
      <c r="F2522" t="s">
        <v>372</v>
      </c>
      <c r="G2522" t="s">
        <v>153</v>
      </c>
      <c r="H2522">
        <v>15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0</v>
      </c>
      <c r="O2522" t="s">
        <v>19</v>
      </c>
      <c r="P2522" t="str">
        <f>UPPER(Table1[[#This Row],[Venue]])</f>
        <v>HOME</v>
      </c>
    </row>
    <row r="2523" spans="1:16" hidden="1" x14ac:dyDescent="0.45">
      <c r="A2523">
        <v>40034866</v>
      </c>
      <c r="B2523" t="s">
        <v>399</v>
      </c>
      <c r="C2523">
        <v>45013</v>
      </c>
      <c r="D2523">
        <v>69466</v>
      </c>
      <c r="E2523">
        <v>20222023</v>
      </c>
      <c r="F2523" t="s">
        <v>372</v>
      </c>
      <c r="G2523" t="s">
        <v>408</v>
      </c>
      <c r="H2523">
        <v>25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 t="s">
        <v>19</v>
      </c>
      <c r="P2523" t="str">
        <f>UPPER(Table1[[#This Row],[Venue]])</f>
        <v>HOME</v>
      </c>
    </row>
    <row r="2524" spans="1:16" hidden="1" x14ac:dyDescent="0.45">
      <c r="A2524">
        <v>40034866</v>
      </c>
      <c r="B2524" t="s">
        <v>399</v>
      </c>
      <c r="C2524">
        <v>45013</v>
      </c>
      <c r="D2524">
        <v>69466</v>
      </c>
      <c r="E2524">
        <v>20222023</v>
      </c>
      <c r="F2524" t="s">
        <v>372</v>
      </c>
      <c r="G2524" t="s">
        <v>185</v>
      </c>
      <c r="H2524">
        <v>28</v>
      </c>
      <c r="I2524">
        <v>0</v>
      </c>
      <c r="J2524">
        <v>0</v>
      </c>
      <c r="K2524">
        <v>1</v>
      </c>
      <c r="L2524">
        <v>0</v>
      </c>
      <c r="M2524">
        <v>0</v>
      </c>
      <c r="N2524">
        <v>0</v>
      </c>
      <c r="O2524" t="s">
        <v>19</v>
      </c>
      <c r="P2524" t="str">
        <f>UPPER(Table1[[#This Row],[Venue]])</f>
        <v>HOME</v>
      </c>
    </row>
    <row r="2525" spans="1:16" hidden="1" x14ac:dyDescent="0.45">
      <c r="A2525">
        <v>40034866</v>
      </c>
      <c r="B2525" t="s">
        <v>399</v>
      </c>
      <c r="C2525">
        <v>45013</v>
      </c>
      <c r="D2525">
        <v>69466</v>
      </c>
      <c r="E2525">
        <v>20222023</v>
      </c>
      <c r="F2525" t="s">
        <v>372</v>
      </c>
      <c r="G2525" t="s">
        <v>186</v>
      </c>
      <c r="H2525">
        <v>30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 t="s">
        <v>19</v>
      </c>
      <c r="P2525" t="str">
        <f>UPPER(Table1[[#This Row],[Venue]])</f>
        <v>HOME</v>
      </c>
    </row>
    <row r="2526" spans="1:16" hidden="1" x14ac:dyDescent="0.45">
      <c r="A2526">
        <v>40034866</v>
      </c>
      <c r="B2526" t="s">
        <v>399</v>
      </c>
      <c r="C2526">
        <v>45013</v>
      </c>
      <c r="D2526">
        <v>69466</v>
      </c>
      <c r="E2526">
        <v>20222023</v>
      </c>
      <c r="F2526" t="s">
        <v>372</v>
      </c>
      <c r="G2526" t="s">
        <v>236</v>
      </c>
      <c r="H2526">
        <v>31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0</v>
      </c>
      <c r="O2526" t="s">
        <v>19</v>
      </c>
      <c r="P2526" t="str">
        <f>UPPER(Table1[[#This Row],[Venue]])</f>
        <v>HOME</v>
      </c>
    </row>
    <row r="2527" spans="1:16" hidden="1" x14ac:dyDescent="0.45">
      <c r="A2527">
        <v>40034866</v>
      </c>
      <c r="B2527" t="s">
        <v>399</v>
      </c>
      <c r="C2527">
        <v>45013</v>
      </c>
      <c r="D2527">
        <v>69466</v>
      </c>
      <c r="E2527">
        <v>20222023</v>
      </c>
      <c r="F2527" t="s">
        <v>372</v>
      </c>
      <c r="G2527" t="s">
        <v>235</v>
      </c>
      <c r="H2527">
        <v>33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 t="s">
        <v>19</v>
      </c>
      <c r="P2527" t="str">
        <f>UPPER(Table1[[#This Row],[Venue]])</f>
        <v>HOME</v>
      </c>
    </row>
    <row r="2528" spans="1:16" hidden="1" x14ac:dyDescent="0.45">
      <c r="A2528">
        <v>40034866</v>
      </c>
      <c r="B2528" t="s">
        <v>399</v>
      </c>
      <c r="C2528">
        <v>45013</v>
      </c>
      <c r="D2528">
        <v>69466</v>
      </c>
      <c r="E2528">
        <v>20222023</v>
      </c>
      <c r="F2528" t="s">
        <v>372</v>
      </c>
      <c r="G2528" t="s">
        <v>332</v>
      </c>
      <c r="H2528">
        <v>38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2</v>
      </c>
      <c r="O2528" t="s">
        <v>19</v>
      </c>
      <c r="P2528" t="str">
        <f>UPPER(Table1[[#This Row],[Venue]])</f>
        <v>HOME</v>
      </c>
    </row>
    <row r="2529" spans="1:16" hidden="1" x14ac:dyDescent="0.45">
      <c r="A2529">
        <v>40034866</v>
      </c>
      <c r="B2529" t="s">
        <v>399</v>
      </c>
      <c r="C2529">
        <v>45013</v>
      </c>
      <c r="D2529">
        <v>69466</v>
      </c>
      <c r="E2529">
        <v>20222023</v>
      </c>
      <c r="F2529" t="s">
        <v>372</v>
      </c>
      <c r="G2529" t="s">
        <v>154</v>
      </c>
      <c r="H2529">
        <v>55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 t="s">
        <v>19</v>
      </c>
      <c r="P2529" t="str">
        <f>UPPER(Table1[[#This Row],[Venue]])</f>
        <v>HOME</v>
      </c>
    </row>
    <row r="2530" spans="1:16" hidden="1" x14ac:dyDescent="0.45">
      <c r="A2530">
        <v>40034866</v>
      </c>
      <c r="B2530" t="s">
        <v>399</v>
      </c>
      <c r="C2530">
        <v>45013</v>
      </c>
      <c r="D2530">
        <v>69466</v>
      </c>
      <c r="E2530">
        <v>20222023</v>
      </c>
      <c r="F2530" t="s">
        <v>372</v>
      </c>
      <c r="G2530" t="s">
        <v>155</v>
      </c>
      <c r="H2530">
        <v>62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2</v>
      </c>
      <c r="O2530" t="s">
        <v>19</v>
      </c>
      <c r="P2530" t="str">
        <f>UPPER(Table1[[#This Row],[Venue]])</f>
        <v>HOME</v>
      </c>
    </row>
    <row r="2531" spans="1:16" hidden="1" x14ac:dyDescent="0.45">
      <c r="A2531">
        <v>40034866</v>
      </c>
      <c r="B2531" t="s">
        <v>399</v>
      </c>
      <c r="C2531">
        <v>45013</v>
      </c>
      <c r="D2531">
        <v>69466</v>
      </c>
      <c r="E2531">
        <v>20222023</v>
      </c>
      <c r="F2531" t="s">
        <v>372</v>
      </c>
      <c r="G2531" t="s">
        <v>156</v>
      </c>
      <c r="H2531">
        <v>66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 t="s">
        <v>19</v>
      </c>
      <c r="P2531" t="str">
        <f>UPPER(Table1[[#This Row],[Venue]])</f>
        <v>HOME</v>
      </c>
    </row>
    <row r="2532" spans="1:16" hidden="1" x14ac:dyDescent="0.45">
      <c r="A2532">
        <v>40034866</v>
      </c>
      <c r="B2532" t="s">
        <v>399</v>
      </c>
      <c r="C2532">
        <v>45013</v>
      </c>
      <c r="D2532">
        <v>69466</v>
      </c>
      <c r="E2532">
        <v>20222023</v>
      </c>
      <c r="F2532" t="s">
        <v>372</v>
      </c>
      <c r="G2532" t="s">
        <v>188</v>
      </c>
      <c r="H2532">
        <v>72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 t="s">
        <v>19</v>
      </c>
      <c r="P2532" t="str">
        <f>UPPER(Table1[[#This Row],[Venue]])</f>
        <v>HOME</v>
      </c>
    </row>
    <row r="2533" spans="1:16" hidden="1" x14ac:dyDescent="0.45">
      <c r="A2533">
        <v>40034866</v>
      </c>
      <c r="B2533" t="s">
        <v>399</v>
      </c>
      <c r="C2533">
        <v>45013</v>
      </c>
      <c r="D2533">
        <v>69466</v>
      </c>
      <c r="E2533">
        <v>20222023</v>
      </c>
      <c r="F2533" t="s">
        <v>372</v>
      </c>
      <c r="G2533" t="s">
        <v>157</v>
      </c>
      <c r="H2533">
        <v>77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 t="s">
        <v>19</v>
      </c>
      <c r="P2533" t="str">
        <f>UPPER(Table1[[#This Row],[Venue]])</f>
        <v>HOME</v>
      </c>
    </row>
    <row r="2534" spans="1:16" hidden="1" x14ac:dyDescent="0.45">
      <c r="A2534">
        <v>40034866</v>
      </c>
      <c r="B2534" t="s">
        <v>399</v>
      </c>
      <c r="C2534">
        <v>45013</v>
      </c>
      <c r="D2534">
        <v>69466</v>
      </c>
      <c r="E2534">
        <v>20222023</v>
      </c>
      <c r="F2534" t="s">
        <v>372</v>
      </c>
      <c r="G2534" t="s">
        <v>158</v>
      </c>
      <c r="H2534">
        <v>88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 t="s">
        <v>19</v>
      </c>
      <c r="P2534" t="str">
        <f>UPPER(Table1[[#This Row],[Venue]])</f>
        <v>HOME</v>
      </c>
    </row>
    <row r="2535" spans="1:16" hidden="1" x14ac:dyDescent="0.45">
      <c r="A2535">
        <v>40034866</v>
      </c>
      <c r="B2535" t="s">
        <v>399</v>
      </c>
      <c r="C2535">
        <v>45013</v>
      </c>
      <c r="D2535">
        <v>69466</v>
      </c>
      <c r="E2535">
        <v>20222023</v>
      </c>
      <c r="F2535" t="s">
        <v>372</v>
      </c>
      <c r="G2535" t="s">
        <v>376</v>
      </c>
      <c r="H2535">
        <v>2</v>
      </c>
      <c r="I2535">
        <v>1</v>
      </c>
      <c r="J2535">
        <v>0</v>
      </c>
      <c r="K2535">
        <v>1</v>
      </c>
      <c r="L2535">
        <v>1</v>
      </c>
      <c r="M2535">
        <v>0</v>
      </c>
      <c r="N2535">
        <v>0</v>
      </c>
      <c r="O2535" t="s">
        <v>40</v>
      </c>
      <c r="P2535" t="str">
        <f>UPPER(Table1[[#This Row],[Venue]])</f>
        <v>AWAY</v>
      </c>
    </row>
    <row r="2536" spans="1:16" hidden="1" x14ac:dyDescent="0.45">
      <c r="A2536">
        <v>40034866</v>
      </c>
      <c r="B2536" t="s">
        <v>399</v>
      </c>
      <c r="C2536">
        <v>45013</v>
      </c>
      <c r="D2536">
        <v>69466</v>
      </c>
      <c r="E2536">
        <v>20222023</v>
      </c>
      <c r="F2536" t="s">
        <v>372</v>
      </c>
      <c r="G2536" t="s">
        <v>131</v>
      </c>
      <c r="H2536">
        <v>3</v>
      </c>
      <c r="I2536">
        <v>2</v>
      </c>
      <c r="J2536">
        <v>0</v>
      </c>
      <c r="K2536">
        <v>1</v>
      </c>
      <c r="L2536">
        <v>2</v>
      </c>
      <c r="M2536">
        <v>0</v>
      </c>
      <c r="N2536">
        <v>0</v>
      </c>
      <c r="O2536" t="s">
        <v>40</v>
      </c>
      <c r="P2536" t="str">
        <f>UPPER(Table1[[#This Row],[Venue]])</f>
        <v>AWAY</v>
      </c>
    </row>
    <row r="2537" spans="1:16" hidden="1" x14ac:dyDescent="0.45">
      <c r="A2537">
        <v>40034866</v>
      </c>
      <c r="B2537" t="s">
        <v>399</v>
      </c>
      <c r="C2537">
        <v>45013</v>
      </c>
      <c r="D2537">
        <v>69466</v>
      </c>
      <c r="E2537">
        <v>20222023</v>
      </c>
      <c r="F2537" t="s">
        <v>372</v>
      </c>
      <c r="G2537" t="s">
        <v>131</v>
      </c>
      <c r="H2537">
        <v>3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 t="s">
        <v>40</v>
      </c>
      <c r="P2537" t="str">
        <f>UPPER(Table1[[#This Row],[Venue]])</f>
        <v>AWAY</v>
      </c>
    </row>
    <row r="2538" spans="1:16" hidden="1" x14ac:dyDescent="0.45">
      <c r="A2538">
        <v>40034866</v>
      </c>
      <c r="B2538" t="s">
        <v>399</v>
      </c>
      <c r="C2538">
        <v>45013</v>
      </c>
      <c r="D2538">
        <v>69466</v>
      </c>
      <c r="E2538">
        <v>20222023</v>
      </c>
      <c r="F2538" t="s">
        <v>372</v>
      </c>
      <c r="G2538" t="s">
        <v>379</v>
      </c>
      <c r="H2538">
        <v>11</v>
      </c>
      <c r="I2538">
        <v>1</v>
      </c>
      <c r="J2538">
        <v>1</v>
      </c>
      <c r="K2538">
        <v>1</v>
      </c>
      <c r="L2538">
        <v>0</v>
      </c>
      <c r="M2538">
        <v>0</v>
      </c>
      <c r="N2538">
        <v>0</v>
      </c>
      <c r="O2538" t="s">
        <v>40</v>
      </c>
      <c r="P2538" t="str">
        <f>UPPER(Table1[[#This Row],[Venue]])</f>
        <v>AWAY</v>
      </c>
    </row>
    <row r="2539" spans="1:16" hidden="1" x14ac:dyDescent="0.45">
      <c r="A2539">
        <v>40034866</v>
      </c>
      <c r="B2539" t="s">
        <v>399</v>
      </c>
      <c r="C2539">
        <v>45013</v>
      </c>
      <c r="D2539">
        <v>69466</v>
      </c>
      <c r="E2539">
        <v>20222023</v>
      </c>
      <c r="F2539" t="s">
        <v>372</v>
      </c>
      <c r="G2539" t="s">
        <v>407</v>
      </c>
      <c r="H2539">
        <v>15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  <c r="O2539" t="s">
        <v>40</v>
      </c>
      <c r="P2539" t="str">
        <f>UPPER(Table1[[#This Row],[Venue]])</f>
        <v>AWAY</v>
      </c>
    </row>
    <row r="2540" spans="1:16" hidden="1" x14ac:dyDescent="0.45">
      <c r="A2540">
        <v>40034866</v>
      </c>
      <c r="B2540" t="s">
        <v>399</v>
      </c>
      <c r="C2540">
        <v>45013</v>
      </c>
      <c r="D2540">
        <v>69466</v>
      </c>
      <c r="E2540">
        <v>20222023</v>
      </c>
      <c r="F2540" t="s">
        <v>372</v>
      </c>
      <c r="G2540" t="s">
        <v>381</v>
      </c>
      <c r="H2540">
        <v>19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 t="s">
        <v>40</v>
      </c>
      <c r="P2540" t="str">
        <f>UPPER(Table1[[#This Row],[Venue]])</f>
        <v>AWAY</v>
      </c>
    </row>
    <row r="2541" spans="1:16" hidden="1" x14ac:dyDescent="0.45">
      <c r="A2541">
        <v>40034866</v>
      </c>
      <c r="B2541" t="s">
        <v>399</v>
      </c>
      <c r="C2541">
        <v>45013</v>
      </c>
      <c r="D2541">
        <v>69466</v>
      </c>
      <c r="E2541">
        <v>20222023</v>
      </c>
      <c r="F2541" t="s">
        <v>372</v>
      </c>
      <c r="G2541" t="s">
        <v>382</v>
      </c>
      <c r="H2541">
        <v>21</v>
      </c>
      <c r="I2541">
        <v>1</v>
      </c>
      <c r="J2541">
        <v>0</v>
      </c>
      <c r="K2541">
        <v>1</v>
      </c>
      <c r="L2541">
        <v>1</v>
      </c>
      <c r="M2541">
        <v>0</v>
      </c>
      <c r="N2541">
        <v>0</v>
      </c>
      <c r="O2541" t="s">
        <v>40</v>
      </c>
      <c r="P2541" t="str">
        <f>UPPER(Table1[[#This Row],[Venue]])</f>
        <v>AWAY</v>
      </c>
    </row>
    <row r="2542" spans="1:16" hidden="1" x14ac:dyDescent="0.45">
      <c r="A2542">
        <v>40034866</v>
      </c>
      <c r="B2542" t="s">
        <v>399</v>
      </c>
      <c r="C2542">
        <v>45013</v>
      </c>
      <c r="D2542">
        <v>69466</v>
      </c>
      <c r="E2542">
        <v>20222023</v>
      </c>
      <c r="F2542" t="s">
        <v>372</v>
      </c>
      <c r="G2542" t="s">
        <v>248</v>
      </c>
      <c r="H2542">
        <v>29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 t="s">
        <v>40</v>
      </c>
      <c r="P2542" t="str">
        <f>UPPER(Table1[[#This Row],[Venue]])</f>
        <v>AWAY</v>
      </c>
    </row>
    <row r="2543" spans="1:16" hidden="1" x14ac:dyDescent="0.45">
      <c r="A2543">
        <v>40034866</v>
      </c>
      <c r="B2543" t="s">
        <v>399</v>
      </c>
      <c r="C2543">
        <v>45013</v>
      </c>
      <c r="D2543">
        <v>69466</v>
      </c>
      <c r="E2543">
        <v>20222023</v>
      </c>
      <c r="F2543" t="s">
        <v>372</v>
      </c>
      <c r="G2543" t="s">
        <v>266</v>
      </c>
      <c r="H2543">
        <v>31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  <c r="O2543" t="s">
        <v>40</v>
      </c>
      <c r="P2543" t="str">
        <f>UPPER(Table1[[#This Row],[Venue]])</f>
        <v>AWAY</v>
      </c>
    </row>
    <row r="2544" spans="1:16" hidden="1" x14ac:dyDescent="0.45">
      <c r="A2544">
        <v>40034866</v>
      </c>
      <c r="B2544" t="s">
        <v>399</v>
      </c>
      <c r="C2544">
        <v>45013</v>
      </c>
      <c r="D2544">
        <v>69466</v>
      </c>
      <c r="E2544">
        <v>20222023</v>
      </c>
      <c r="F2544" t="s">
        <v>372</v>
      </c>
      <c r="G2544" t="s">
        <v>384</v>
      </c>
      <c r="H2544">
        <v>33</v>
      </c>
      <c r="I2544">
        <v>1</v>
      </c>
      <c r="J2544">
        <v>1</v>
      </c>
      <c r="K2544">
        <v>1</v>
      </c>
      <c r="L2544">
        <v>0</v>
      </c>
      <c r="M2544">
        <v>0</v>
      </c>
      <c r="N2544">
        <v>2</v>
      </c>
      <c r="O2544" t="s">
        <v>40</v>
      </c>
      <c r="P2544" t="str">
        <f>UPPER(Table1[[#This Row],[Venue]])</f>
        <v>AWAY</v>
      </c>
    </row>
    <row r="2545" spans="1:16" hidden="1" x14ac:dyDescent="0.45">
      <c r="A2545">
        <v>40034866</v>
      </c>
      <c r="B2545" t="s">
        <v>399</v>
      </c>
      <c r="C2545">
        <v>45013</v>
      </c>
      <c r="D2545">
        <v>69466</v>
      </c>
      <c r="E2545">
        <v>20222023</v>
      </c>
      <c r="F2545" t="s">
        <v>372</v>
      </c>
      <c r="G2545" t="s">
        <v>385</v>
      </c>
      <c r="H2545">
        <v>36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 t="s">
        <v>40</v>
      </c>
      <c r="P2545" t="str">
        <f>UPPER(Table1[[#This Row],[Venue]])</f>
        <v>AWAY</v>
      </c>
    </row>
    <row r="2546" spans="1:16" hidden="1" x14ac:dyDescent="0.45">
      <c r="A2546">
        <v>40034866</v>
      </c>
      <c r="B2546" t="s">
        <v>399</v>
      </c>
      <c r="C2546">
        <v>45013</v>
      </c>
      <c r="D2546">
        <v>69466</v>
      </c>
      <c r="E2546">
        <v>20222023</v>
      </c>
      <c r="F2546" t="s">
        <v>372</v>
      </c>
      <c r="G2546" t="s">
        <v>386</v>
      </c>
      <c r="H2546">
        <v>40</v>
      </c>
      <c r="I2546">
        <v>1</v>
      </c>
      <c r="J2546">
        <v>0</v>
      </c>
      <c r="K2546">
        <v>1</v>
      </c>
      <c r="L2546">
        <v>1</v>
      </c>
      <c r="M2546">
        <v>0</v>
      </c>
      <c r="N2546">
        <v>0</v>
      </c>
      <c r="O2546" t="s">
        <v>40</v>
      </c>
      <c r="P2546" t="str">
        <f>UPPER(Table1[[#This Row],[Venue]])</f>
        <v>AWAY</v>
      </c>
    </row>
    <row r="2547" spans="1:16" hidden="1" x14ac:dyDescent="0.45">
      <c r="A2547">
        <v>40034866</v>
      </c>
      <c r="B2547" t="s">
        <v>399</v>
      </c>
      <c r="C2547">
        <v>45013</v>
      </c>
      <c r="D2547">
        <v>69466</v>
      </c>
      <c r="E2547">
        <v>20222023</v>
      </c>
      <c r="F2547" t="s">
        <v>372</v>
      </c>
      <c r="G2547" t="s">
        <v>401</v>
      </c>
      <c r="H2547">
        <v>44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 t="s">
        <v>40</v>
      </c>
      <c r="P2547" t="str">
        <f>UPPER(Table1[[#This Row],[Venue]])</f>
        <v>AWAY</v>
      </c>
    </row>
    <row r="2548" spans="1:16" hidden="1" x14ac:dyDescent="0.45">
      <c r="A2548">
        <v>40034866</v>
      </c>
      <c r="B2548" t="s">
        <v>399</v>
      </c>
      <c r="C2548">
        <v>45013</v>
      </c>
      <c r="D2548">
        <v>69466</v>
      </c>
      <c r="E2548">
        <v>20222023</v>
      </c>
      <c r="F2548" t="s">
        <v>372</v>
      </c>
      <c r="G2548" t="s">
        <v>140</v>
      </c>
      <c r="H2548">
        <v>60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  <c r="O2548" t="s">
        <v>40</v>
      </c>
      <c r="P2548" t="str">
        <f>UPPER(Table1[[#This Row],[Venue]])</f>
        <v>AWAY</v>
      </c>
    </row>
    <row r="2549" spans="1:16" hidden="1" x14ac:dyDescent="0.45">
      <c r="A2549">
        <v>40034866</v>
      </c>
      <c r="B2549" t="s">
        <v>399</v>
      </c>
      <c r="C2549">
        <v>45013</v>
      </c>
      <c r="D2549">
        <v>69466</v>
      </c>
      <c r="E2549">
        <v>20222023</v>
      </c>
      <c r="F2549" t="s">
        <v>372</v>
      </c>
      <c r="G2549" t="s">
        <v>388</v>
      </c>
      <c r="H2549">
        <v>79</v>
      </c>
      <c r="I2549">
        <v>2</v>
      </c>
      <c r="J2549">
        <v>0</v>
      </c>
      <c r="K2549">
        <v>1</v>
      </c>
      <c r="L2549">
        <v>2</v>
      </c>
      <c r="M2549">
        <v>0</v>
      </c>
      <c r="N2549">
        <v>0</v>
      </c>
      <c r="O2549" t="s">
        <v>40</v>
      </c>
      <c r="P2549" t="str">
        <f>UPPER(Table1[[#This Row],[Venue]])</f>
        <v>AWAY</v>
      </c>
    </row>
    <row r="2550" spans="1:16" hidden="1" x14ac:dyDescent="0.45">
      <c r="A2550">
        <v>40034866</v>
      </c>
      <c r="B2550" t="s">
        <v>399</v>
      </c>
      <c r="C2550">
        <v>45013</v>
      </c>
      <c r="D2550">
        <v>69466</v>
      </c>
      <c r="E2550">
        <v>20222023</v>
      </c>
      <c r="F2550" t="s">
        <v>372</v>
      </c>
      <c r="G2550" t="s">
        <v>389</v>
      </c>
      <c r="H2550">
        <v>93</v>
      </c>
      <c r="I2550">
        <v>3</v>
      </c>
      <c r="J2550">
        <v>3</v>
      </c>
      <c r="K2550">
        <v>1</v>
      </c>
      <c r="L2550">
        <v>0</v>
      </c>
      <c r="M2550">
        <v>0</v>
      </c>
      <c r="N2550">
        <v>0</v>
      </c>
      <c r="O2550" t="s">
        <v>40</v>
      </c>
      <c r="P2550" t="str">
        <f>UPPER(Table1[[#This Row],[Venue]])</f>
        <v>AWAY</v>
      </c>
    </row>
    <row r="2551" spans="1:16" hidden="1" x14ac:dyDescent="0.45">
      <c r="A2551">
        <v>40034866</v>
      </c>
      <c r="B2551" t="s">
        <v>399</v>
      </c>
      <c r="C2551">
        <v>45013</v>
      </c>
      <c r="D2551">
        <v>69466</v>
      </c>
      <c r="E2551">
        <v>20222023</v>
      </c>
      <c r="F2551" t="s">
        <v>372</v>
      </c>
      <c r="G2551" t="s">
        <v>390</v>
      </c>
      <c r="H2551">
        <v>94</v>
      </c>
      <c r="I2551">
        <v>2</v>
      </c>
      <c r="J2551">
        <v>0</v>
      </c>
      <c r="K2551">
        <v>1</v>
      </c>
      <c r="L2551">
        <v>2</v>
      </c>
      <c r="M2551">
        <v>0</v>
      </c>
      <c r="N2551">
        <v>0</v>
      </c>
      <c r="O2551" t="s">
        <v>40</v>
      </c>
      <c r="P2551" t="str">
        <f>UPPER(Table1[[#This Row],[Venue]])</f>
        <v>AWAY</v>
      </c>
    </row>
    <row r="2552" spans="1:16" hidden="1" x14ac:dyDescent="0.45">
      <c r="A2552">
        <v>40034866</v>
      </c>
      <c r="B2552" t="s">
        <v>399</v>
      </c>
      <c r="C2552">
        <v>45013</v>
      </c>
      <c r="D2552">
        <v>69466</v>
      </c>
      <c r="E2552">
        <v>20222023</v>
      </c>
      <c r="F2552" t="s">
        <v>372</v>
      </c>
      <c r="G2552" t="s">
        <v>394</v>
      </c>
      <c r="H2552">
        <v>97</v>
      </c>
      <c r="I2552">
        <v>1</v>
      </c>
      <c r="J2552">
        <v>1</v>
      </c>
      <c r="K2552">
        <v>1</v>
      </c>
      <c r="L2552">
        <v>0</v>
      </c>
      <c r="M2552">
        <v>0</v>
      </c>
      <c r="N2552">
        <v>0</v>
      </c>
      <c r="O2552" t="s">
        <v>40</v>
      </c>
      <c r="P2552" t="str">
        <f>UPPER(Table1[[#This Row],[Venue]])</f>
        <v>AWAY</v>
      </c>
    </row>
    <row r="2553" spans="1:16" hidden="1" x14ac:dyDescent="0.45">
      <c r="A2553">
        <v>40031103</v>
      </c>
      <c r="B2553" t="s">
        <v>417</v>
      </c>
      <c r="C2553">
        <v>44947</v>
      </c>
      <c r="D2553">
        <v>65703</v>
      </c>
      <c r="E2553">
        <v>20222023</v>
      </c>
      <c r="F2553" t="s">
        <v>418</v>
      </c>
      <c r="G2553" t="s">
        <v>18</v>
      </c>
      <c r="H2553">
        <v>4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 t="s">
        <v>19</v>
      </c>
      <c r="P2553" t="str">
        <f>UPPER(Table1[[#This Row],[Venue]])</f>
        <v>HOME</v>
      </c>
    </row>
    <row r="2554" spans="1:16" hidden="1" x14ac:dyDescent="0.45">
      <c r="A2554">
        <v>40031103</v>
      </c>
      <c r="B2554" t="s">
        <v>417</v>
      </c>
      <c r="C2554">
        <v>44947</v>
      </c>
      <c r="D2554">
        <v>65703</v>
      </c>
      <c r="E2554">
        <v>20222023</v>
      </c>
      <c r="F2554" t="s">
        <v>418</v>
      </c>
      <c r="G2554" t="s">
        <v>20</v>
      </c>
      <c r="H2554">
        <v>5</v>
      </c>
      <c r="I2554">
        <v>1</v>
      </c>
      <c r="J2554">
        <v>1</v>
      </c>
      <c r="K2554">
        <v>1</v>
      </c>
      <c r="L2554">
        <v>0</v>
      </c>
      <c r="M2554">
        <v>0</v>
      </c>
      <c r="N2554">
        <v>0</v>
      </c>
      <c r="O2554" t="s">
        <v>19</v>
      </c>
      <c r="P2554" t="str">
        <f>UPPER(Table1[[#This Row],[Venue]])</f>
        <v>HOME</v>
      </c>
    </row>
    <row r="2555" spans="1:16" hidden="1" x14ac:dyDescent="0.45">
      <c r="A2555">
        <v>40031103</v>
      </c>
      <c r="B2555" t="s">
        <v>417</v>
      </c>
      <c r="C2555">
        <v>44947</v>
      </c>
      <c r="D2555">
        <v>65703</v>
      </c>
      <c r="E2555">
        <v>20222023</v>
      </c>
      <c r="F2555" t="s">
        <v>418</v>
      </c>
      <c r="G2555" t="s">
        <v>21</v>
      </c>
      <c r="H2555">
        <v>6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 t="s">
        <v>19</v>
      </c>
      <c r="P2555" t="str">
        <f>UPPER(Table1[[#This Row],[Venue]])</f>
        <v>HOME</v>
      </c>
    </row>
    <row r="2556" spans="1:16" hidden="1" x14ac:dyDescent="0.45">
      <c r="A2556">
        <v>40031103</v>
      </c>
      <c r="B2556" t="s">
        <v>417</v>
      </c>
      <c r="C2556">
        <v>44947</v>
      </c>
      <c r="D2556">
        <v>65703</v>
      </c>
      <c r="E2556">
        <v>20222023</v>
      </c>
      <c r="F2556" t="s">
        <v>418</v>
      </c>
      <c r="G2556" t="s">
        <v>419</v>
      </c>
      <c r="H2556">
        <v>7</v>
      </c>
      <c r="I2556">
        <v>1</v>
      </c>
      <c r="J2556">
        <v>1</v>
      </c>
      <c r="K2556">
        <v>1</v>
      </c>
      <c r="L2556">
        <v>0</v>
      </c>
      <c r="M2556">
        <v>0</v>
      </c>
      <c r="N2556">
        <v>0</v>
      </c>
      <c r="O2556" t="s">
        <v>19</v>
      </c>
      <c r="P2556" t="str">
        <f>UPPER(Table1[[#This Row],[Venue]])</f>
        <v>HOME</v>
      </c>
    </row>
    <row r="2557" spans="1:16" hidden="1" x14ac:dyDescent="0.45">
      <c r="A2557">
        <v>40031103</v>
      </c>
      <c r="B2557" t="s">
        <v>417</v>
      </c>
      <c r="C2557">
        <v>44947</v>
      </c>
      <c r="D2557">
        <v>65703</v>
      </c>
      <c r="E2557">
        <v>20222023</v>
      </c>
      <c r="F2557" t="s">
        <v>418</v>
      </c>
      <c r="G2557" t="s">
        <v>24</v>
      </c>
      <c r="H2557">
        <v>11</v>
      </c>
      <c r="I2557">
        <v>2</v>
      </c>
      <c r="J2557">
        <v>0</v>
      </c>
      <c r="K2557">
        <v>1</v>
      </c>
      <c r="L2557">
        <v>2</v>
      </c>
      <c r="M2557">
        <v>0</v>
      </c>
      <c r="N2557">
        <v>2</v>
      </c>
      <c r="O2557" t="s">
        <v>19</v>
      </c>
      <c r="P2557" t="str">
        <f>UPPER(Table1[[#This Row],[Venue]])</f>
        <v>HOME</v>
      </c>
    </row>
    <row r="2558" spans="1:16" hidden="1" x14ac:dyDescent="0.45">
      <c r="A2558">
        <v>40031103</v>
      </c>
      <c r="B2558" t="s">
        <v>417</v>
      </c>
      <c r="C2558">
        <v>44947</v>
      </c>
      <c r="D2558">
        <v>65703</v>
      </c>
      <c r="E2558">
        <v>20222023</v>
      </c>
      <c r="F2558" t="s">
        <v>418</v>
      </c>
      <c r="G2558" t="s">
        <v>25</v>
      </c>
      <c r="H2558">
        <v>24</v>
      </c>
      <c r="I2558">
        <v>1</v>
      </c>
      <c r="J2558">
        <v>0</v>
      </c>
      <c r="K2558">
        <v>1</v>
      </c>
      <c r="L2558">
        <v>1</v>
      </c>
      <c r="M2558">
        <v>0</v>
      </c>
      <c r="N2558">
        <v>0</v>
      </c>
      <c r="O2558" t="s">
        <v>19</v>
      </c>
      <c r="P2558" t="str">
        <f>UPPER(Table1[[#This Row],[Venue]])</f>
        <v>HOME</v>
      </c>
    </row>
    <row r="2559" spans="1:16" hidden="1" x14ac:dyDescent="0.45">
      <c r="A2559">
        <v>40031103</v>
      </c>
      <c r="B2559" t="s">
        <v>417</v>
      </c>
      <c r="C2559">
        <v>44947</v>
      </c>
      <c r="D2559">
        <v>65703</v>
      </c>
      <c r="E2559">
        <v>20222023</v>
      </c>
      <c r="F2559" t="s">
        <v>418</v>
      </c>
      <c r="G2559" t="s">
        <v>192</v>
      </c>
      <c r="H2559">
        <v>32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0</v>
      </c>
      <c r="O2559" t="s">
        <v>19</v>
      </c>
      <c r="P2559" t="str">
        <f>UPPER(Table1[[#This Row],[Venue]])</f>
        <v>HOME</v>
      </c>
    </row>
    <row r="2560" spans="1:16" hidden="1" x14ac:dyDescent="0.45">
      <c r="A2560">
        <v>40031103</v>
      </c>
      <c r="B2560" t="s">
        <v>417</v>
      </c>
      <c r="C2560">
        <v>44947</v>
      </c>
      <c r="D2560">
        <v>65703</v>
      </c>
      <c r="E2560">
        <v>20222023</v>
      </c>
      <c r="F2560" t="s">
        <v>418</v>
      </c>
      <c r="G2560" t="s">
        <v>193</v>
      </c>
      <c r="H2560">
        <v>36</v>
      </c>
      <c r="I2560">
        <v>2</v>
      </c>
      <c r="J2560">
        <v>1</v>
      </c>
      <c r="K2560">
        <v>1</v>
      </c>
      <c r="L2560">
        <v>1</v>
      </c>
      <c r="M2560">
        <v>0</v>
      </c>
      <c r="N2560">
        <v>0</v>
      </c>
      <c r="O2560" t="s">
        <v>19</v>
      </c>
      <c r="P2560" t="str">
        <f>UPPER(Table1[[#This Row],[Venue]])</f>
        <v>HOME</v>
      </c>
    </row>
    <row r="2561" spans="1:16" hidden="1" x14ac:dyDescent="0.45">
      <c r="A2561">
        <v>40031103</v>
      </c>
      <c r="B2561" t="s">
        <v>417</v>
      </c>
      <c r="C2561">
        <v>44947</v>
      </c>
      <c r="D2561">
        <v>65703</v>
      </c>
      <c r="E2561">
        <v>20222023</v>
      </c>
      <c r="F2561" t="s">
        <v>418</v>
      </c>
      <c r="G2561" t="s">
        <v>27</v>
      </c>
      <c r="H2561">
        <v>40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 t="s">
        <v>19</v>
      </c>
      <c r="P2561" t="str">
        <f>UPPER(Table1[[#This Row],[Venue]])</f>
        <v>HOME</v>
      </c>
    </row>
    <row r="2562" spans="1:16" hidden="1" x14ac:dyDescent="0.45">
      <c r="A2562">
        <v>40031103</v>
      </c>
      <c r="B2562" t="s">
        <v>417</v>
      </c>
      <c r="C2562">
        <v>44947</v>
      </c>
      <c r="D2562">
        <v>65703</v>
      </c>
      <c r="E2562">
        <v>20222023</v>
      </c>
      <c r="F2562" t="s">
        <v>418</v>
      </c>
      <c r="G2562" t="s">
        <v>28</v>
      </c>
      <c r="H2562">
        <v>41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 t="s">
        <v>19</v>
      </c>
      <c r="P2562" t="str">
        <f>UPPER(Table1[[#This Row],[Venue]])</f>
        <v>HOME</v>
      </c>
    </row>
    <row r="2563" spans="1:16" hidden="1" x14ac:dyDescent="0.45">
      <c r="A2563">
        <v>40031103</v>
      </c>
      <c r="B2563" t="s">
        <v>417</v>
      </c>
      <c r="C2563">
        <v>44947</v>
      </c>
      <c r="D2563">
        <v>65703</v>
      </c>
      <c r="E2563">
        <v>20222023</v>
      </c>
      <c r="F2563" t="s">
        <v>418</v>
      </c>
      <c r="G2563" t="s">
        <v>29</v>
      </c>
      <c r="H2563">
        <v>44</v>
      </c>
      <c r="I2563">
        <v>1</v>
      </c>
      <c r="J2563">
        <v>1</v>
      </c>
      <c r="K2563">
        <v>1</v>
      </c>
      <c r="L2563">
        <v>0</v>
      </c>
      <c r="M2563">
        <v>0</v>
      </c>
      <c r="N2563">
        <v>0</v>
      </c>
      <c r="O2563" t="s">
        <v>19</v>
      </c>
      <c r="P2563" t="str">
        <f>UPPER(Table1[[#This Row],[Venue]])</f>
        <v>HOME</v>
      </c>
    </row>
    <row r="2564" spans="1:16" hidden="1" x14ac:dyDescent="0.45">
      <c r="A2564">
        <v>40031103</v>
      </c>
      <c r="B2564" t="s">
        <v>417</v>
      </c>
      <c r="C2564">
        <v>44947</v>
      </c>
      <c r="D2564">
        <v>65703</v>
      </c>
      <c r="E2564">
        <v>20222023</v>
      </c>
      <c r="F2564" t="s">
        <v>418</v>
      </c>
      <c r="G2564" t="s">
        <v>30</v>
      </c>
      <c r="H2564">
        <v>55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 t="s">
        <v>19</v>
      </c>
      <c r="P2564" t="str">
        <f>UPPER(Table1[[#This Row],[Venue]])</f>
        <v>HOME</v>
      </c>
    </row>
    <row r="2565" spans="1:16" hidden="1" x14ac:dyDescent="0.45">
      <c r="A2565">
        <v>40031103</v>
      </c>
      <c r="B2565" t="s">
        <v>417</v>
      </c>
      <c r="C2565">
        <v>44947</v>
      </c>
      <c r="D2565">
        <v>65703</v>
      </c>
      <c r="E2565">
        <v>20222023</v>
      </c>
      <c r="F2565" t="s">
        <v>418</v>
      </c>
      <c r="G2565" t="s">
        <v>31</v>
      </c>
      <c r="H2565">
        <v>56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0</v>
      </c>
      <c r="O2565" t="s">
        <v>19</v>
      </c>
      <c r="P2565" t="str">
        <f>UPPER(Table1[[#This Row],[Venue]])</f>
        <v>HOME</v>
      </c>
    </row>
    <row r="2566" spans="1:16" hidden="1" x14ac:dyDescent="0.45">
      <c r="A2566">
        <v>40031103</v>
      </c>
      <c r="B2566" t="s">
        <v>417</v>
      </c>
      <c r="C2566">
        <v>44947</v>
      </c>
      <c r="D2566">
        <v>65703</v>
      </c>
      <c r="E2566">
        <v>20222023</v>
      </c>
      <c r="F2566" t="s">
        <v>418</v>
      </c>
      <c r="G2566" t="s">
        <v>32</v>
      </c>
      <c r="H2566">
        <v>66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 t="s">
        <v>19</v>
      </c>
      <c r="P2566" t="str">
        <f>UPPER(Table1[[#This Row],[Venue]])</f>
        <v>HOME</v>
      </c>
    </row>
    <row r="2567" spans="1:16" hidden="1" x14ac:dyDescent="0.45">
      <c r="A2567">
        <v>40031103</v>
      </c>
      <c r="B2567" t="s">
        <v>417</v>
      </c>
      <c r="C2567">
        <v>44947</v>
      </c>
      <c r="D2567">
        <v>65703</v>
      </c>
      <c r="E2567">
        <v>20222023</v>
      </c>
      <c r="F2567" t="s">
        <v>418</v>
      </c>
      <c r="G2567" t="s">
        <v>420</v>
      </c>
      <c r="H2567">
        <v>68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 t="s">
        <v>19</v>
      </c>
      <c r="P2567" t="str">
        <f>UPPER(Table1[[#This Row],[Venue]])</f>
        <v>HOME</v>
      </c>
    </row>
    <row r="2568" spans="1:16" hidden="1" x14ac:dyDescent="0.45">
      <c r="A2568">
        <v>40031103</v>
      </c>
      <c r="B2568" t="s">
        <v>417</v>
      </c>
      <c r="C2568">
        <v>44947</v>
      </c>
      <c r="D2568">
        <v>65703</v>
      </c>
      <c r="E2568">
        <v>20222023</v>
      </c>
      <c r="F2568" t="s">
        <v>418</v>
      </c>
      <c r="G2568" t="s">
        <v>34</v>
      </c>
      <c r="H2568">
        <v>74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0</v>
      </c>
      <c r="O2568" t="s">
        <v>19</v>
      </c>
      <c r="P2568" t="str">
        <f>UPPER(Table1[[#This Row],[Venue]])</f>
        <v>HOME</v>
      </c>
    </row>
    <row r="2569" spans="1:16" hidden="1" x14ac:dyDescent="0.45">
      <c r="A2569">
        <v>40031103</v>
      </c>
      <c r="B2569" t="s">
        <v>417</v>
      </c>
      <c r="C2569">
        <v>44947</v>
      </c>
      <c r="D2569">
        <v>65703</v>
      </c>
      <c r="E2569">
        <v>20222023</v>
      </c>
      <c r="F2569" t="s">
        <v>418</v>
      </c>
      <c r="G2569" t="s">
        <v>35</v>
      </c>
      <c r="H2569">
        <v>75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 t="s">
        <v>19</v>
      </c>
      <c r="P2569" t="str">
        <f>UPPER(Table1[[#This Row],[Venue]])</f>
        <v>HOME</v>
      </c>
    </row>
    <row r="2570" spans="1:16" hidden="1" x14ac:dyDescent="0.45">
      <c r="A2570">
        <v>40031103</v>
      </c>
      <c r="B2570" t="s">
        <v>417</v>
      </c>
      <c r="C2570">
        <v>44947</v>
      </c>
      <c r="D2570">
        <v>65703</v>
      </c>
      <c r="E2570">
        <v>20222023</v>
      </c>
      <c r="F2570" t="s">
        <v>418</v>
      </c>
      <c r="G2570" t="s">
        <v>36</v>
      </c>
      <c r="H2570">
        <v>87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2</v>
      </c>
      <c r="O2570" t="s">
        <v>19</v>
      </c>
      <c r="P2570" t="str">
        <f>UPPER(Table1[[#This Row],[Venue]])</f>
        <v>HOME</v>
      </c>
    </row>
    <row r="2571" spans="1:16" hidden="1" x14ac:dyDescent="0.45">
      <c r="A2571">
        <v>40031103</v>
      </c>
      <c r="B2571" t="s">
        <v>417</v>
      </c>
      <c r="C2571">
        <v>44947</v>
      </c>
      <c r="D2571">
        <v>65703</v>
      </c>
      <c r="E2571">
        <v>20222023</v>
      </c>
      <c r="F2571" t="s">
        <v>418</v>
      </c>
      <c r="G2571" t="s">
        <v>37</v>
      </c>
      <c r="H2571">
        <v>90</v>
      </c>
      <c r="I2571">
        <v>3</v>
      </c>
      <c r="J2571">
        <v>2</v>
      </c>
      <c r="K2571">
        <v>1</v>
      </c>
      <c r="L2571">
        <v>1</v>
      </c>
      <c r="M2571">
        <v>0</v>
      </c>
      <c r="N2571">
        <v>0</v>
      </c>
      <c r="O2571" t="s">
        <v>19</v>
      </c>
      <c r="P2571" t="str">
        <f>UPPER(Table1[[#This Row],[Venue]])</f>
        <v>HOME</v>
      </c>
    </row>
    <row r="2572" spans="1:16" hidden="1" x14ac:dyDescent="0.45">
      <c r="A2572">
        <v>40031103</v>
      </c>
      <c r="B2572" t="s">
        <v>417</v>
      </c>
      <c r="C2572">
        <v>44947</v>
      </c>
      <c r="D2572">
        <v>65703</v>
      </c>
      <c r="E2572">
        <v>20222023</v>
      </c>
      <c r="F2572" t="s">
        <v>418</v>
      </c>
      <c r="G2572" t="s">
        <v>38</v>
      </c>
      <c r="H2572">
        <v>98</v>
      </c>
      <c r="I2572">
        <v>1</v>
      </c>
      <c r="J2572">
        <v>0</v>
      </c>
      <c r="K2572">
        <v>1</v>
      </c>
      <c r="L2572">
        <v>1</v>
      </c>
      <c r="M2572">
        <v>0</v>
      </c>
      <c r="N2572">
        <v>4</v>
      </c>
      <c r="O2572" t="s">
        <v>19</v>
      </c>
      <c r="P2572" t="str">
        <f>UPPER(Table1[[#This Row],[Venue]])</f>
        <v>HOME</v>
      </c>
    </row>
    <row r="2573" spans="1:16" hidden="1" x14ac:dyDescent="0.45">
      <c r="A2573">
        <v>40031103</v>
      </c>
      <c r="B2573" t="s">
        <v>417</v>
      </c>
      <c r="C2573">
        <v>44947</v>
      </c>
      <c r="D2573">
        <v>65703</v>
      </c>
      <c r="E2573">
        <v>20222023</v>
      </c>
      <c r="F2573" t="s">
        <v>418</v>
      </c>
      <c r="G2573" t="s">
        <v>130</v>
      </c>
      <c r="H2573">
        <v>1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 t="s">
        <v>40</v>
      </c>
      <c r="P2573" t="str">
        <f>UPPER(Table1[[#This Row],[Venue]])</f>
        <v>AWAY</v>
      </c>
    </row>
    <row r="2574" spans="1:16" hidden="1" x14ac:dyDescent="0.45">
      <c r="A2574">
        <v>40031103</v>
      </c>
      <c r="B2574" t="s">
        <v>417</v>
      </c>
      <c r="C2574">
        <v>44947</v>
      </c>
      <c r="D2574">
        <v>65703</v>
      </c>
      <c r="E2574">
        <v>20222023</v>
      </c>
      <c r="F2574" t="s">
        <v>418</v>
      </c>
      <c r="G2574" t="s">
        <v>132</v>
      </c>
      <c r="H2574">
        <v>4</v>
      </c>
      <c r="I2574">
        <v>1</v>
      </c>
      <c r="J2574">
        <v>0</v>
      </c>
      <c r="K2574">
        <v>1</v>
      </c>
      <c r="L2574">
        <v>1</v>
      </c>
      <c r="M2574">
        <v>0</v>
      </c>
      <c r="N2574">
        <v>0</v>
      </c>
      <c r="O2574" t="s">
        <v>40</v>
      </c>
      <c r="P2574" t="str">
        <f>UPPER(Table1[[#This Row],[Venue]])</f>
        <v>AWAY</v>
      </c>
    </row>
    <row r="2575" spans="1:16" hidden="1" x14ac:dyDescent="0.45">
      <c r="A2575">
        <v>40031103</v>
      </c>
      <c r="B2575" t="s">
        <v>417</v>
      </c>
      <c r="C2575">
        <v>44947</v>
      </c>
      <c r="D2575">
        <v>65703</v>
      </c>
      <c r="E2575">
        <v>20222023</v>
      </c>
      <c r="F2575" t="s">
        <v>418</v>
      </c>
      <c r="G2575" t="s">
        <v>133</v>
      </c>
      <c r="H2575">
        <v>5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 t="s">
        <v>40</v>
      </c>
      <c r="P2575" t="str">
        <f>UPPER(Table1[[#This Row],[Venue]])</f>
        <v>AWAY</v>
      </c>
    </row>
    <row r="2576" spans="1:16" hidden="1" x14ac:dyDescent="0.45">
      <c r="A2576">
        <v>40031103</v>
      </c>
      <c r="B2576" t="s">
        <v>417</v>
      </c>
      <c r="C2576">
        <v>44947</v>
      </c>
      <c r="D2576">
        <v>65703</v>
      </c>
      <c r="E2576">
        <v>20222023</v>
      </c>
      <c r="F2576" t="s">
        <v>418</v>
      </c>
      <c r="G2576" t="s">
        <v>334</v>
      </c>
      <c r="H2576">
        <v>6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 t="s">
        <v>40</v>
      </c>
      <c r="P2576" t="str">
        <f>UPPER(Table1[[#This Row],[Venue]])</f>
        <v>AWAY</v>
      </c>
    </row>
    <row r="2577" spans="1:16" hidden="1" x14ac:dyDescent="0.45">
      <c r="A2577">
        <v>40031103</v>
      </c>
      <c r="B2577" t="s">
        <v>417</v>
      </c>
      <c r="C2577">
        <v>44947</v>
      </c>
      <c r="D2577">
        <v>65703</v>
      </c>
      <c r="E2577">
        <v>20222023</v>
      </c>
      <c r="F2577" t="s">
        <v>418</v>
      </c>
      <c r="G2577" t="s">
        <v>135</v>
      </c>
      <c r="H2577">
        <v>7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0</v>
      </c>
      <c r="O2577" t="s">
        <v>40</v>
      </c>
      <c r="P2577" t="str">
        <f>UPPER(Table1[[#This Row],[Venue]])</f>
        <v>AWAY</v>
      </c>
    </row>
    <row r="2578" spans="1:16" hidden="1" x14ac:dyDescent="0.45">
      <c r="A2578">
        <v>40031103</v>
      </c>
      <c r="B2578" t="s">
        <v>417</v>
      </c>
      <c r="C2578">
        <v>44947</v>
      </c>
      <c r="D2578">
        <v>65703</v>
      </c>
      <c r="E2578">
        <v>20222023</v>
      </c>
      <c r="F2578" t="s">
        <v>418</v>
      </c>
      <c r="G2578" t="s">
        <v>264</v>
      </c>
      <c r="H2578">
        <v>10</v>
      </c>
      <c r="I2578">
        <v>3</v>
      </c>
      <c r="J2578">
        <v>1</v>
      </c>
      <c r="K2578">
        <v>1</v>
      </c>
      <c r="L2578">
        <v>2</v>
      </c>
      <c r="M2578">
        <v>0</v>
      </c>
      <c r="N2578">
        <v>2</v>
      </c>
      <c r="O2578" t="s">
        <v>40</v>
      </c>
      <c r="P2578" t="str">
        <f>UPPER(Table1[[#This Row],[Venue]])</f>
        <v>AWAY</v>
      </c>
    </row>
    <row r="2579" spans="1:16" hidden="1" x14ac:dyDescent="0.45">
      <c r="A2579">
        <v>40031103</v>
      </c>
      <c r="B2579" t="s">
        <v>417</v>
      </c>
      <c r="C2579">
        <v>44947</v>
      </c>
      <c r="D2579">
        <v>65703</v>
      </c>
      <c r="E2579">
        <v>20222023</v>
      </c>
      <c r="F2579" t="s">
        <v>418</v>
      </c>
      <c r="G2579" t="s">
        <v>265</v>
      </c>
      <c r="H2579">
        <v>14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 t="s">
        <v>40</v>
      </c>
      <c r="P2579" t="str">
        <f>UPPER(Table1[[#This Row],[Venue]])</f>
        <v>AWAY</v>
      </c>
    </row>
    <row r="2580" spans="1:16" hidden="1" x14ac:dyDescent="0.45">
      <c r="A2580">
        <v>40031103</v>
      </c>
      <c r="B2580" t="s">
        <v>417</v>
      </c>
      <c r="C2580">
        <v>44947</v>
      </c>
      <c r="D2580">
        <v>65703</v>
      </c>
      <c r="E2580">
        <v>20222023</v>
      </c>
      <c r="F2580" t="s">
        <v>418</v>
      </c>
      <c r="G2580" t="s">
        <v>136</v>
      </c>
      <c r="H2580">
        <v>17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2</v>
      </c>
      <c r="O2580" t="s">
        <v>40</v>
      </c>
      <c r="P2580" t="str">
        <f>UPPER(Table1[[#This Row],[Venue]])</f>
        <v>AWAY</v>
      </c>
    </row>
    <row r="2581" spans="1:16" hidden="1" x14ac:dyDescent="0.45">
      <c r="A2581">
        <v>40031103</v>
      </c>
      <c r="B2581" t="s">
        <v>417</v>
      </c>
      <c r="C2581">
        <v>44947</v>
      </c>
      <c r="D2581">
        <v>65703</v>
      </c>
      <c r="E2581">
        <v>20222023</v>
      </c>
      <c r="F2581" t="s">
        <v>418</v>
      </c>
      <c r="G2581" t="s">
        <v>137</v>
      </c>
      <c r="H2581">
        <v>22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 t="s">
        <v>40</v>
      </c>
      <c r="P2581" t="str">
        <f>UPPER(Table1[[#This Row],[Venue]])</f>
        <v>AWAY</v>
      </c>
    </row>
    <row r="2582" spans="1:16" hidden="1" x14ac:dyDescent="0.45">
      <c r="A2582">
        <v>40031103</v>
      </c>
      <c r="B2582" t="s">
        <v>417</v>
      </c>
      <c r="C2582">
        <v>44947</v>
      </c>
      <c r="D2582">
        <v>65703</v>
      </c>
      <c r="E2582">
        <v>20222023</v>
      </c>
      <c r="F2582" t="s">
        <v>418</v>
      </c>
      <c r="G2582" t="s">
        <v>138</v>
      </c>
      <c r="H2582">
        <v>23</v>
      </c>
      <c r="I2582">
        <v>2</v>
      </c>
      <c r="J2582">
        <v>2</v>
      </c>
      <c r="K2582">
        <v>1</v>
      </c>
      <c r="L2582">
        <v>0</v>
      </c>
      <c r="M2582">
        <v>0</v>
      </c>
      <c r="N2582">
        <v>2</v>
      </c>
      <c r="O2582" t="s">
        <v>40</v>
      </c>
      <c r="P2582" t="str">
        <f>UPPER(Table1[[#This Row],[Venue]])</f>
        <v>AWAY</v>
      </c>
    </row>
    <row r="2583" spans="1:16" hidden="1" x14ac:dyDescent="0.45">
      <c r="A2583">
        <v>40031103</v>
      </c>
      <c r="B2583" t="s">
        <v>417</v>
      </c>
      <c r="C2583">
        <v>44947</v>
      </c>
      <c r="D2583">
        <v>65703</v>
      </c>
      <c r="E2583">
        <v>20222023</v>
      </c>
      <c r="F2583" t="s">
        <v>418</v>
      </c>
      <c r="G2583" t="s">
        <v>349</v>
      </c>
      <c r="H2583">
        <v>25</v>
      </c>
      <c r="I2583">
        <v>4</v>
      </c>
      <c r="J2583">
        <v>2</v>
      </c>
      <c r="K2583">
        <v>1</v>
      </c>
      <c r="L2583">
        <v>2</v>
      </c>
      <c r="M2583">
        <v>0</v>
      </c>
      <c r="N2583">
        <v>0</v>
      </c>
      <c r="O2583" t="s">
        <v>40</v>
      </c>
      <c r="P2583" t="str">
        <f>UPPER(Table1[[#This Row],[Venue]])</f>
        <v>AWAY</v>
      </c>
    </row>
    <row r="2584" spans="1:16" hidden="1" x14ac:dyDescent="0.45">
      <c r="A2584">
        <v>40031103</v>
      </c>
      <c r="B2584" t="s">
        <v>417</v>
      </c>
      <c r="C2584">
        <v>44947</v>
      </c>
      <c r="D2584">
        <v>65703</v>
      </c>
      <c r="E2584">
        <v>20222023</v>
      </c>
      <c r="F2584" t="s">
        <v>418</v>
      </c>
      <c r="G2584" t="s">
        <v>142</v>
      </c>
      <c r="H2584">
        <v>69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 t="s">
        <v>40</v>
      </c>
      <c r="P2584" t="str">
        <f>UPPER(Table1[[#This Row],[Venue]])</f>
        <v>AWAY</v>
      </c>
    </row>
    <row r="2585" spans="1:16" hidden="1" x14ac:dyDescent="0.45">
      <c r="A2585">
        <v>40031103</v>
      </c>
      <c r="B2585" t="s">
        <v>417</v>
      </c>
      <c r="C2585">
        <v>44947</v>
      </c>
      <c r="D2585">
        <v>65703</v>
      </c>
      <c r="E2585">
        <v>20222023</v>
      </c>
      <c r="F2585" t="s">
        <v>418</v>
      </c>
      <c r="G2585" t="s">
        <v>143</v>
      </c>
      <c r="H2585">
        <v>71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0</v>
      </c>
      <c r="O2585" t="s">
        <v>40</v>
      </c>
      <c r="P2585" t="str">
        <f>UPPER(Table1[[#This Row],[Venue]])</f>
        <v>AWAY</v>
      </c>
    </row>
    <row r="2586" spans="1:16" hidden="1" x14ac:dyDescent="0.45">
      <c r="A2586">
        <v>40031103</v>
      </c>
      <c r="B2586" t="s">
        <v>417</v>
      </c>
      <c r="C2586">
        <v>44947</v>
      </c>
      <c r="D2586">
        <v>65703</v>
      </c>
      <c r="E2586">
        <v>20222023</v>
      </c>
      <c r="F2586" t="s">
        <v>418</v>
      </c>
      <c r="G2586" t="s">
        <v>144</v>
      </c>
      <c r="H2586">
        <v>81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 t="s">
        <v>40</v>
      </c>
      <c r="P2586" t="str">
        <f>UPPER(Table1[[#This Row],[Venue]])</f>
        <v>AWAY</v>
      </c>
    </row>
    <row r="2587" spans="1:16" hidden="1" x14ac:dyDescent="0.45">
      <c r="A2587">
        <v>40031103</v>
      </c>
      <c r="B2587" t="s">
        <v>417</v>
      </c>
      <c r="C2587">
        <v>44947</v>
      </c>
      <c r="D2587">
        <v>65703</v>
      </c>
      <c r="E2587">
        <v>20222023</v>
      </c>
      <c r="F2587" t="s">
        <v>418</v>
      </c>
      <c r="G2587" t="s">
        <v>145</v>
      </c>
      <c r="H2587">
        <v>88</v>
      </c>
      <c r="I2587">
        <v>1</v>
      </c>
      <c r="J2587">
        <v>1</v>
      </c>
      <c r="K2587">
        <v>1</v>
      </c>
      <c r="L2587">
        <v>0</v>
      </c>
      <c r="M2587">
        <v>0</v>
      </c>
      <c r="N2587">
        <v>0</v>
      </c>
      <c r="O2587" t="s">
        <v>40</v>
      </c>
      <c r="P2587" t="str">
        <f>UPPER(Table1[[#This Row],[Venue]])</f>
        <v>AWAY</v>
      </c>
    </row>
    <row r="2588" spans="1:16" hidden="1" x14ac:dyDescent="0.45">
      <c r="A2588">
        <v>40031103</v>
      </c>
      <c r="B2588" t="s">
        <v>417</v>
      </c>
      <c r="C2588">
        <v>44947</v>
      </c>
      <c r="D2588">
        <v>65703</v>
      </c>
      <c r="E2588">
        <v>20222023</v>
      </c>
      <c r="F2588" t="s">
        <v>418</v>
      </c>
      <c r="G2588" t="s">
        <v>421</v>
      </c>
      <c r="H2588">
        <v>89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 t="s">
        <v>40</v>
      </c>
      <c r="P2588" t="str">
        <f>UPPER(Table1[[#This Row],[Venue]])</f>
        <v>AWAY</v>
      </c>
    </row>
    <row r="2589" spans="1:16" hidden="1" x14ac:dyDescent="0.45">
      <c r="A2589">
        <v>40031103</v>
      </c>
      <c r="B2589" t="s">
        <v>417</v>
      </c>
      <c r="C2589">
        <v>44947</v>
      </c>
      <c r="D2589">
        <v>65703</v>
      </c>
      <c r="E2589">
        <v>20222023</v>
      </c>
      <c r="F2589" t="s">
        <v>418</v>
      </c>
      <c r="G2589" t="s">
        <v>146</v>
      </c>
      <c r="H2589">
        <v>91</v>
      </c>
      <c r="I2589">
        <v>1</v>
      </c>
      <c r="J2589">
        <v>1</v>
      </c>
      <c r="K2589">
        <v>1</v>
      </c>
      <c r="L2589">
        <v>0</v>
      </c>
      <c r="M2589">
        <v>0</v>
      </c>
      <c r="N2589">
        <v>0</v>
      </c>
      <c r="O2589" t="s">
        <v>40</v>
      </c>
      <c r="P2589" t="str">
        <f>UPPER(Table1[[#This Row],[Venue]])</f>
        <v>AWAY</v>
      </c>
    </row>
    <row r="2590" spans="1:16" hidden="1" x14ac:dyDescent="0.45">
      <c r="A2590">
        <v>40031103</v>
      </c>
      <c r="B2590" t="s">
        <v>417</v>
      </c>
      <c r="C2590">
        <v>44947</v>
      </c>
      <c r="D2590">
        <v>65703</v>
      </c>
      <c r="E2590">
        <v>20222023</v>
      </c>
      <c r="F2590" t="s">
        <v>418</v>
      </c>
      <c r="G2590" t="s">
        <v>147</v>
      </c>
      <c r="H2590">
        <v>92</v>
      </c>
      <c r="I2590">
        <v>2</v>
      </c>
      <c r="J2590">
        <v>0</v>
      </c>
      <c r="K2590">
        <v>1</v>
      </c>
      <c r="L2590">
        <v>2</v>
      </c>
      <c r="M2590">
        <v>0</v>
      </c>
      <c r="N2590">
        <v>0</v>
      </c>
      <c r="O2590" t="s">
        <v>40</v>
      </c>
      <c r="P2590" t="str">
        <f>UPPER(Table1[[#This Row],[Venue]])</f>
        <v>AWAY</v>
      </c>
    </row>
    <row r="2591" spans="1:16" hidden="1" x14ac:dyDescent="0.45">
      <c r="A2591">
        <v>40031103</v>
      </c>
      <c r="B2591" t="s">
        <v>417</v>
      </c>
      <c r="C2591">
        <v>44947</v>
      </c>
      <c r="D2591">
        <v>65703</v>
      </c>
      <c r="E2591">
        <v>20222023</v>
      </c>
      <c r="F2591" t="s">
        <v>418</v>
      </c>
      <c r="G2591" t="s">
        <v>148</v>
      </c>
      <c r="H2591">
        <v>95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2</v>
      </c>
      <c r="O2591" t="s">
        <v>40</v>
      </c>
      <c r="P2591" t="str">
        <f>UPPER(Table1[[#This Row],[Venue]])</f>
        <v>AWAY</v>
      </c>
    </row>
    <row r="2592" spans="1:16" hidden="1" x14ac:dyDescent="0.45">
      <c r="A2592">
        <v>40031103</v>
      </c>
      <c r="B2592" t="s">
        <v>417</v>
      </c>
      <c r="C2592">
        <v>44947</v>
      </c>
      <c r="D2592">
        <v>65703</v>
      </c>
      <c r="E2592">
        <v>20222023</v>
      </c>
      <c r="F2592" t="s">
        <v>418</v>
      </c>
      <c r="G2592" t="s">
        <v>149</v>
      </c>
      <c r="H2592">
        <v>98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0</v>
      </c>
      <c r="O2592" t="s">
        <v>40</v>
      </c>
      <c r="P2592" t="str">
        <f>UPPER(Table1[[#This Row],[Venue]])</f>
        <v>AWAY</v>
      </c>
    </row>
    <row r="2593" spans="1:16" hidden="1" x14ac:dyDescent="0.45">
      <c r="A2593">
        <v>40031104</v>
      </c>
      <c r="B2593" t="s">
        <v>194</v>
      </c>
      <c r="C2593">
        <v>44948</v>
      </c>
      <c r="D2593">
        <v>65704</v>
      </c>
      <c r="E2593">
        <v>20222023</v>
      </c>
      <c r="F2593" t="s">
        <v>418</v>
      </c>
      <c r="G2593" t="s">
        <v>422</v>
      </c>
      <c r="H2593">
        <v>1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 t="s">
        <v>19</v>
      </c>
      <c r="P2593" t="str">
        <f>UPPER(Table1[[#This Row],[Venue]])</f>
        <v>HOME</v>
      </c>
    </row>
    <row r="2594" spans="1:16" hidden="1" x14ac:dyDescent="0.45">
      <c r="A2594">
        <v>40031104</v>
      </c>
      <c r="B2594" t="s">
        <v>194</v>
      </c>
      <c r="C2594">
        <v>44948</v>
      </c>
      <c r="D2594">
        <v>65704</v>
      </c>
      <c r="E2594">
        <v>20222023</v>
      </c>
      <c r="F2594" t="s">
        <v>418</v>
      </c>
      <c r="G2594" t="s">
        <v>195</v>
      </c>
      <c r="H2594">
        <v>7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0</v>
      </c>
      <c r="O2594" t="s">
        <v>19</v>
      </c>
      <c r="P2594" t="str">
        <f>UPPER(Table1[[#This Row],[Venue]])</f>
        <v>HOME</v>
      </c>
    </row>
    <row r="2595" spans="1:16" hidden="1" x14ac:dyDescent="0.45">
      <c r="A2595">
        <v>40031104</v>
      </c>
      <c r="B2595" t="s">
        <v>194</v>
      </c>
      <c r="C2595">
        <v>44948</v>
      </c>
      <c r="D2595">
        <v>65704</v>
      </c>
      <c r="E2595">
        <v>20222023</v>
      </c>
      <c r="F2595" t="s">
        <v>418</v>
      </c>
      <c r="G2595" t="s">
        <v>199</v>
      </c>
      <c r="H2595">
        <v>9</v>
      </c>
      <c r="I2595">
        <v>1</v>
      </c>
      <c r="J2595">
        <v>0</v>
      </c>
      <c r="K2595">
        <v>1</v>
      </c>
      <c r="L2595">
        <v>1</v>
      </c>
      <c r="M2595">
        <v>0</v>
      </c>
      <c r="N2595">
        <v>0</v>
      </c>
      <c r="O2595" t="s">
        <v>19</v>
      </c>
      <c r="P2595" t="str">
        <f>UPPER(Table1[[#This Row],[Venue]])</f>
        <v>HOME</v>
      </c>
    </row>
    <row r="2596" spans="1:16" hidden="1" x14ac:dyDescent="0.45">
      <c r="A2596">
        <v>40031104</v>
      </c>
      <c r="B2596" t="s">
        <v>194</v>
      </c>
      <c r="C2596">
        <v>44948</v>
      </c>
      <c r="D2596">
        <v>65704</v>
      </c>
      <c r="E2596">
        <v>20222023</v>
      </c>
      <c r="F2596" t="s">
        <v>418</v>
      </c>
      <c r="G2596" t="s">
        <v>233</v>
      </c>
      <c r="H2596">
        <v>11</v>
      </c>
      <c r="I2596">
        <v>1</v>
      </c>
      <c r="J2596">
        <v>1</v>
      </c>
      <c r="K2596">
        <v>1</v>
      </c>
      <c r="L2596">
        <v>0</v>
      </c>
      <c r="M2596">
        <v>0</v>
      </c>
      <c r="N2596">
        <v>0</v>
      </c>
      <c r="O2596" t="s">
        <v>19</v>
      </c>
      <c r="P2596" t="str">
        <f>UPPER(Table1[[#This Row],[Venue]])</f>
        <v>HOME</v>
      </c>
    </row>
    <row r="2597" spans="1:16" hidden="1" x14ac:dyDescent="0.45">
      <c r="A2597">
        <v>40031104</v>
      </c>
      <c r="B2597" t="s">
        <v>194</v>
      </c>
      <c r="C2597">
        <v>44948</v>
      </c>
      <c r="D2597">
        <v>65704</v>
      </c>
      <c r="E2597">
        <v>20222023</v>
      </c>
      <c r="F2597" t="s">
        <v>418</v>
      </c>
      <c r="G2597" t="s">
        <v>197</v>
      </c>
      <c r="H2597">
        <v>15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 t="s">
        <v>19</v>
      </c>
      <c r="P2597" t="str">
        <f>UPPER(Table1[[#This Row],[Venue]])</f>
        <v>HOME</v>
      </c>
    </row>
    <row r="2598" spans="1:16" hidden="1" x14ac:dyDescent="0.45">
      <c r="A2598">
        <v>40031104</v>
      </c>
      <c r="B2598" t="s">
        <v>194</v>
      </c>
      <c r="C2598">
        <v>44948</v>
      </c>
      <c r="D2598">
        <v>65704</v>
      </c>
      <c r="E2598">
        <v>20222023</v>
      </c>
      <c r="F2598" t="s">
        <v>418</v>
      </c>
      <c r="G2598" t="s">
        <v>198</v>
      </c>
      <c r="H2598">
        <v>19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0</v>
      </c>
      <c r="O2598" t="s">
        <v>19</v>
      </c>
      <c r="P2598" t="str">
        <f>UPPER(Table1[[#This Row],[Venue]])</f>
        <v>HOME</v>
      </c>
    </row>
    <row r="2599" spans="1:16" hidden="1" x14ac:dyDescent="0.45">
      <c r="A2599">
        <v>40031104</v>
      </c>
      <c r="B2599" t="s">
        <v>194</v>
      </c>
      <c r="C2599">
        <v>44948</v>
      </c>
      <c r="D2599">
        <v>65704</v>
      </c>
      <c r="E2599">
        <v>20222023</v>
      </c>
      <c r="F2599" t="s">
        <v>418</v>
      </c>
      <c r="G2599" t="s">
        <v>287</v>
      </c>
      <c r="H2599">
        <v>22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 t="s">
        <v>19</v>
      </c>
      <c r="P2599" t="str">
        <f>UPPER(Table1[[#This Row],[Venue]])</f>
        <v>HOME</v>
      </c>
    </row>
    <row r="2600" spans="1:16" hidden="1" x14ac:dyDescent="0.45">
      <c r="A2600">
        <v>40031104</v>
      </c>
      <c r="B2600" t="s">
        <v>194</v>
      </c>
      <c r="C2600">
        <v>44948</v>
      </c>
      <c r="D2600">
        <v>65704</v>
      </c>
      <c r="E2600">
        <v>20222023</v>
      </c>
      <c r="F2600" t="s">
        <v>418</v>
      </c>
      <c r="G2600" t="s">
        <v>200</v>
      </c>
      <c r="H2600">
        <v>31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 t="s">
        <v>19</v>
      </c>
      <c r="P2600" t="str">
        <f>UPPER(Table1[[#This Row],[Venue]])</f>
        <v>HOME</v>
      </c>
    </row>
    <row r="2601" spans="1:16" hidden="1" x14ac:dyDescent="0.45">
      <c r="A2601">
        <v>40031104</v>
      </c>
      <c r="B2601" t="s">
        <v>194</v>
      </c>
      <c r="C2601">
        <v>44948</v>
      </c>
      <c r="D2601">
        <v>65704</v>
      </c>
      <c r="E2601">
        <v>20222023</v>
      </c>
      <c r="F2601" t="s">
        <v>418</v>
      </c>
      <c r="G2601" t="s">
        <v>202</v>
      </c>
      <c r="H2601">
        <v>36</v>
      </c>
      <c r="I2601">
        <v>2</v>
      </c>
      <c r="J2601">
        <v>1</v>
      </c>
      <c r="K2601">
        <v>1</v>
      </c>
      <c r="L2601">
        <v>1</v>
      </c>
      <c r="M2601">
        <v>0</v>
      </c>
      <c r="N2601">
        <v>0</v>
      </c>
      <c r="O2601" t="s">
        <v>19</v>
      </c>
      <c r="P2601" t="str">
        <f>UPPER(Table1[[#This Row],[Venue]])</f>
        <v>HOME</v>
      </c>
    </row>
    <row r="2602" spans="1:16" hidden="1" x14ac:dyDescent="0.45">
      <c r="A2602">
        <v>40031104</v>
      </c>
      <c r="B2602" t="s">
        <v>194</v>
      </c>
      <c r="C2602">
        <v>44948</v>
      </c>
      <c r="D2602">
        <v>65704</v>
      </c>
      <c r="E2602">
        <v>20222023</v>
      </c>
      <c r="F2602" t="s">
        <v>418</v>
      </c>
      <c r="G2602" t="s">
        <v>203</v>
      </c>
      <c r="H2602">
        <v>44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0</v>
      </c>
      <c r="O2602" t="s">
        <v>19</v>
      </c>
      <c r="P2602" t="str">
        <f>UPPER(Table1[[#This Row],[Venue]])</f>
        <v>HOME</v>
      </c>
    </row>
    <row r="2603" spans="1:16" hidden="1" x14ac:dyDescent="0.45">
      <c r="A2603">
        <v>40031104</v>
      </c>
      <c r="B2603" t="s">
        <v>194</v>
      </c>
      <c r="C2603">
        <v>44948</v>
      </c>
      <c r="D2603">
        <v>65704</v>
      </c>
      <c r="E2603">
        <v>20222023</v>
      </c>
      <c r="F2603" t="s">
        <v>418</v>
      </c>
      <c r="G2603" t="s">
        <v>423</v>
      </c>
      <c r="H2603">
        <v>61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 t="s">
        <v>19</v>
      </c>
      <c r="P2603" t="str">
        <f>UPPER(Table1[[#This Row],[Venue]])</f>
        <v>HOME</v>
      </c>
    </row>
    <row r="2604" spans="1:16" hidden="1" x14ac:dyDescent="0.45">
      <c r="A2604">
        <v>40031104</v>
      </c>
      <c r="B2604" t="s">
        <v>194</v>
      </c>
      <c r="C2604">
        <v>44948</v>
      </c>
      <c r="D2604">
        <v>65704</v>
      </c>
      <c r="E2604">
        <v>20222023</v>
      </c>
      <c r="F2604" t="s">
        <v>418</v>
      </c>
      <c r="G2604" t="s">
        <v>206</v>
      </c>
      <c r="H2604">
        <v>64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2</v>
      </c>
      <c r="O2604" t="s">
        <v>19</v>
      </c>
      <c r="P2604" t="str">
        <f>UPPER(Table1[[#This Row],[Venue]])</f>
        <v>HOME</v>
      </c>
    </row>
    <row r="2605" spans="1:16" hidden="1" x14ac:dyDescent="0.45">
      <c r="A2605">
        <v>40031104</v>
      </c>
      <c r="B2605" t="s">
        <v>194</v>
      </c>
      <c r="C2605">
        <v>44948</v>
      </c>
      <c r="D2605">
        <v>65704</v>
      </c>
      <c r="E2605">
        <v>20222023</v>
      </c>
      <c r="F2605" t="s">
        <v>418</v>
      </c>
      <c r="G2605" t="s">
        <v>207</v>
      </c>
      <c r="H2605">
        <v>71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 t="s">
        <v>19</v>
      </c>
      <c r="P2605" t="str">
        <f>UPPER(Table1[[#This Row],[Venue]])</f>
        <v>HOME</v>
      </c>
    </row>
    <row r="2606" spans="1:16" hidden="1" x14ac:dyDescent="0.45">
      <c r="A2606">
        <v>40031104</v>
      </c>
      <c r="B2606" t="s">
        <v>194</v>
      </c>
      <c r="C2606">
        <v>44948</v>
      </c>
      <c r="D2606">
        <v>65704</v>
      </c>
      <c r="E2606">
        <v>20222023</v>
      </c>
      <c r="F2606" t="s">
        <v>418</v>
      </c>
      <c r="G2606" t="s">
        <v>234</v>
      </c>
      <c r="H2606">
        <v>75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 t="s">
        <v>19</v>
      </c>
      <c r="P2606" t="str">
        <f>UPPER(Table1[[#This Row],[Venue]])</f>
        <v>HOME</v>
      </c>
    </row>
    <row r="2607" spans="1:16" hidden="1" x14ac:dyDescent="0.45">
      <c r="A2607">
        <v>40031104</v>
      </c>
      <c r="B2607" t="s">
        <v>194</v>
      </c>
      <c r="C2607">
        <v>44948</v>
      </c>
      <c r="D2607">
        <v>65704</v>
      </c>
      <c r="E2607">
        <v>20222023</v>
      </c>
      <c r="F2607" t="s">
        <v>418</v>
      </c>
      <c r="G2607" t="s">
        <v>208</v>
      </c>
      <c r="H2607">
        <v>77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 t="s">
        <v>19</v>
      </c>
      <c r="P2607" t="str">
        <f>UPPER(Table1[[#This Row],[Venue]])</f>
        <v>HOME</v>
      </c>
    </row>
    <row r="2608" spans="1:16" hidden="1" x14ac:dyDescent="0.45">
      <c r="A2608">
        <v>40031104</v>
      </c>
      <c r="B2608" t="s">
        <v>194</v>
      </c>
      <c r="C2608">
        <v>44948</v>
      </c>
      <c r="D2608">
        <v>65704</v>
      </c>
      <c r="E2608">
        <v>20222023</v>
      </c>
      <c r="F2608" t="s">
        <v>418</v>
      </c>
      <c r="G2608" t="s">
        <v>209</v>
      </c>
      <c r="H2608">
        <v>88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 t="s">
        <v>19</v>
      </c>
      <c r="P2608" t="str">
        <f>UPPER(Table1[[#This Row],[Venue]])</f>
        <v>HOME</v>
      </c>
    </row>
    <row r="2609" spans="1:16" hidden="1" x14ac:dyDescent="0.45">
      <c r="A2609">
        <v>40031104</v>
      </c>
      <c r="B2609" t="s">
        <v>194</v>
      </c>
      <c r="C2609">
        <v>44948</v>
      </c>
      <c r="D2609">
        <v>65704</v>
      </c>
      <c r="E2609">
        <v>20222023</v>
      </c>
      <c r="F2609" t="s">
        <v>418</v>
      </c>
      <c r="G2609" t="s">
        <v>210</v>
      </c>
      <c r="H2609">
        <v>89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 t="s">
        <v>19</v>
      </c>
      <c r="P2609" t="str">
        <f>UPPER(Table1[[#This Row],[Venue]])</f>
        <v>HOME</v>
      </c>
    </row>
    <row r="2610" spans="1:16" hidden="1" x14ac:dyDescent="0.45">
      <c r="A2610">
        <v>40031104</v>
      </c>
      <c r="B2610" t="s">
        <v>194</v>
      </c>
      <c r="C2610">
        <v>44948</v>
      </c>
      <c r="D2610">
        <v>65704</v>
      </c>
      <c r="E2610">
        <v>20222023</v>
      </c>
      <c r="F2610" t="s">
        <v>418</v>
      </c>
      <c r="G2610" t="s">
        <v>211</v>
      </c>
      <c r="H2610">
        <v>92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 t="s">
        <v>19</v>
      </c>
      <c r="P2610" t="str">
        <f>UPPER(Table1[[#This Row],[Venue]])</f>
        <v>HOME</v>
      </c>
    </row>
    <row r="2611" spans="1:16" hidden="1" x14ac:dyDescent="0.45">
      <c r="A2611">
        <v>40031104</v>
      </c>
      <c r="B2611" t="s">
        <v>194</v>
      </c>
      <c r="C2611">
        <v>44948</v>
      </c>
      <c r="D2611">
        <v>65704</v>
      </c>
      <c r="E2611">
        <v>20222023</v>
      </c>
      <c r="F2611" t="s">
        <v>418</v>
      </c>
      <c r="G2611" t="s">
        <v>212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 t="s">
        <v>40</v>
      </c>
      <c r="P2611" t="str">
        <f>UPPER(Table1[[#This Row],[Venue]])</f>
        <v>AWAY</v>
      </c>
    </row>
    <row r="2612" spans="1:16" hidden="1" x14ac:dyDescent="0.45">
      <c r="A2612">
        <v>40031104</v>
      </c>
      <c r="B2612" t="s">
        <v>194</v>
      </c>
      <c r="C2612">
        <v>44948</v>
      </c>
      <c r="D2612">
        <v>65704</v>
      </c>
      <c r="E2612">
        <v>20222023</v>
      </c>
      <c r="F2612" t="s">
        <v>418</v>
      </c>
      <c r="G2612" t="s">
        <v>213</v>
      </c>
      <c r="H2612">
        <v>5</v>
      </c>
      <c r="I2612">
        <v>2</v>
      </c>
      <c r="J2612">
        <v>2</v>
      </c>
      <c r="K2612">
        <v>1</v>
      </c>
      <c r="L2612">
        <v>0</v>
      </c>
      <c r="M2612">
        <v>0</v>
      </c>
      <c r="N2612">
        <v>0</v>
      </c>
      <c r="O2612" t="s">
        <v>40</v>
      </c>
      <c r="P2612" t="str">
        <f>UPPER(Table1[[#This Row],[Venue]])</f>
        <v>AWAY</v>
      </c>
    </row>
    <row r="2613" spans="1:16" hidden="1" x14ac:dyDescent="0.45">
      <c r="A2613">
        <v>40031104</v>
      </c>
      <c r="B2613" t="s">
        <v>194</v>
      </c>
      <c r="C2613">
        <v>44948</v>
      </c>
      <c r="D2613">
        <v>65704</v>
      </c>
      <c r="E2613">
        <v>20222023</v>
      </c>
      <c r="F2613" t="s">
        <v>418</v>
      </c>
      <c r="G2613" t="s">
        <v>214</v>
      </c>
      <c r="H2613">
        <v>7</v>
      </c>
      <c r="I2613">
        <v>2</v>
      </c>
      <c r="J2613">
        <v>0</v>
      </c>
      <c r="K2613">
        <v>1</v>
      </c>
      <c r="L2613">
        <v>2</v>
      </c>
      <c r="M2613">
        <v>0</v>
      </c>
      <c r="N2613">
        <v>0</v>
      </c>
      <c r="O2613" t="s">
        <v>40</v>
      </c>
      <c r="P2613" t="str">
        <f>UPPER(Table1[[#This Row],[Venue]])</f>
        <v>AWAY</v>
      </c>
    </row>
    <row r="2614" spans="1:16" hidden="1" x14ac:dyDescent="0.45">
      <c r="A2614">
        <v>40031104</v>
      </c>
      <c r="B2614" t="s">
        <v>194</v>
      </c>
      <c r="C2614">
        <v>44948</v>
      </c>
      <c r="D2614">
        <v>65704</v>
      </c>
      <c r="E2614">
        <v>20222023</v>
      </c>
      <c r="F2614" t="s">
        <v>418</v>
      </c>
      <c r="G2614" t="s">
        <v>215</v>
      </c>
      <c r="H2614">
        <v>9</v>
      </c>
      <c r="I2614">
        <v>4</v>
      </c>
      <c r="J2614">
        <v>3</v>
      </c>
      <c r="K2614">
        <v>1</v>
      </c>
      <c r="L2614">
        <v>1</v>
      </c>
      <c r="M2614">
        <v>0</v>
      </c>
      <c r="N2614">
        <v>0</v>
      </c>
      <c r="O2614" t="s">
        <v>40</v>
      </c>
      <c r="P2614" t="str">
        <f>UPPER(Table1[[#This Row],[Venue]])</f>
        <v>AWAY</v>
      </c>
    </row>
    <row r="2615" spans="1:16" hidden="1" x14ac:dyDescent="0.45">
      <c r="A2615">
        <v>40031104</v>
      </c>
      <c r="B2615" t="s">
        <v>194</v>
      </c>
      <c r="C2615">
        <v>44948</v>
      </c>
      <c r="D2615">
        <v>65704</v>
      </c>
      <c r="E2615">
        <v>20222023</v>
      </c>
      <c r="F2615" t="s">
        <v>418</v>
      </c>
      <c r="G2615" t="s">
        <v>216</v>
      </c>
      <c r="H2615">
        <v>14</v>
      </c>
      <c r="I2615">
        <v>1</v>
      </c>
      <c r="J2615">
        <v>1</v>
      </c>
      <c r="K2615">
        <v>1</v>
      </c>
      <c r="L2615">
        <v>0</v>
      </c>
      <c r="M2615">
        <v>0</v>
      </c>
      <c r="N2615">
        <v>0</v>
      </c>
      <c r="O2615" t="s">
        <v>40</v>
      </c>
      <c r="P2615" t="str">
        <f>UPPER(Table1[[#This Row],[Venue]])</f>
        <v>AWAY</v>
      </c>
    </row>
    <row r="2616" spans="1:16" hidden="1" x14ac:dyDescent="0.45">
      <c r="A2616">
        <v>40031104</v>
      </c>
      <c r="B2616" t="s">
        <v>194</v>
      </c>
      <c r="C2616">
        <v>44948</v>
      </c>
      <c r="D2616">
        <v>65704</v>
      </c>
      <c r="E2616">
        <v>20222023</v>
      </c>
      <c r="F2616" t="s">
        <v>418</v>
      </c>
      <c r="G2616" t="s">
        <v>217</v>
      </c>
      <c r="H2616">
        <v>15</v>
      </c>
      <c r="I2616">
        <v>1</v>
      </c>
      <c r="J2616">
        <v>1</v>
      </c>
      <c r="K2616">
        <v>1</v>
      </c>
      <c r="L2616">
        <v>0</v>
      </c>
      <c r="M2616">
        <v>0</v>
      </c>
      <c r="N2616">
        <v>0</v>
      </c>
      <c r="O2616" t="s">
        <v>40</v>
      </c>
      <c r="P2616" t="str">
        <f>UPPER(Table1[[#This Row],[Venue]])</f>
        <v>AWAY</v>
      </c>
    </row>
    <row r="2617" spans="1:16" hidden="1" x14ac:dyDescent="0.45">
      <c r="A2617">
        <v>40031104</v>
      </c>
      <c r="B2617" t="s">
        <v>194</v>
      </c>
      <c r="C2617">
        <v>44948</v>
      </c>
      <c r="D2617">
        <v>65704</v>
      </c>
      <c r="E2617">
        <v>20222023</v>
      </c>
      <c r="F2617" t="s">
        <v>418</v>
      </c>
      <c r="G2617" t="s">
        <v>219</v>
      </c>
      <c r="H2617">
        <v>23</v>
      </c>
      <c r="I2617">
        <v>3</v>
      </c>
      <c r="J2617">
        <v>1</v>
      </c>
      <c r="K2617">
        <v>1</v>
      </c>
      <c r="L2617">
        <v>2</v>
      </c>
      <c r="M2617">
        <v>0</v>
      </c>
      <c r="N2617">
        <v>0</v>
      </c>
      <c r="O2617" t="s">
        <v>40</v>
      </c>
      <c r="P2617" t="str">
        <f>UPPER(Table1[[#This Row],[Venue]])</f>
        <v>AWAY</v>
      </c>
    </row>
    <row r="2618" spans="1:16" hidden="1" x14ac:dyDescent="0.45">
      <c r="A2618">
        <v>40031104</v>
      </c>
      <c r="B2618" t="s">
        <v>194</v>
      </c>
      <c r="C2618">
        <v>44948</v>
      </c>
      <c r="D2618">
        <v>65704</v>
      </c>
      <c r="E2618">
        <v>20222023</v>
      </c>
      <c r="F2618" t="s">
        <v>418</v>
      </c>
      <c r="G2618" t="s">
        <v>220</v>
      </c>
      <c r="H2618">
        <v>24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 t="s">
        <v>40</v>
      </c>
      <c r="P2618" t="str">
        <f>UPPER(Table1[[#This Row],[Venue]])</f>
        <v>AWAY</v>
      </c>
    </row>
    <row r="2619" spans="1:16" hidden="1" x14ac:dyDescent="0.45">
      <c r="A2619">
        <v>40031104</v>
      </c>
      <c r="B2619" t="s">
        <v>194</v>
      </c>
      <c r="C2619">
        <v>44948</v>
      </c>
      <c r="D2619">
        <v>65704</v>
      </c>
      <c r="E2619">
        <v>20222023</v>
      </c>
      <c r="F2619" t="s">
        <v>418</v>
      </c>
      <c r="G2619" t="s">
        <v>221</v>
      </c>
      <c r="H2619">
        <v>25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2</v>
      </c>
      <c r="O2619" t="s">
        <v>40</v>
      </c>
      <c r="P2619" t="str">
        <f>UPPER(Table1[[#This Row],[Venue]])</f>
        <v>AWAY</v>
      </c>
    </row>
    <row r="2620" spans="1:16" hidden="1" x14ac:dyDescent="0.45">
      <c r="A2620">
        <v>40031104</v>
      </c>
      <c r="B2620" t="s">
        <v>194</v>
      </c>
      <c r="C2620">
        <v>44948</v>
      </c>
      <c r="D2620">
        <v>65704</v>
      </c>
      <c r="E2620">
        <v>20222023</v>
      </c>
      <c r="F2620" t="s">
        <v>418</v>
      </c>
      <c r="G2620" t="s">
        <v>222</v>
      </c>
      <c r="H2620">
        <v>27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 t="s">
        <v>40</v>
      </c>
      <c r="P2620" t="str">
        <f>UPPER(Table1[[#This Row],[Venue]])</f>
        <v>AWAY</v>
      </c>
    </row>
    <row r="2621" spans="1:16" hidden="1" x14ac:dyDescent="0.45">
      <c r="A2621">
        <v>40031104</v>
      </c>
      <c r="B2621" t="s">
        <v>194</v>
      </c>
      <c r="C2621">
        <v>44948</v>
      </c>
      <c r="D2621">
        <v>65704</v>
      </c>
      <c r="E2621">
        <v>20222023</v>
      </c>
      <c r="F2621" t="s">
        <v>418</v>
      </c>
      <c r="G2621" t="s">
        <v>223</v>
      </c>
      <c r="H2621">
        <v>37</v>
      </c>
      <c r="I2621">
        <v>1</v>
      </c>
      <c r="J2621">
        <v>1</v>
      </c>
      <c r="K2621">
        <v>1</v>
      </c>
      <c r="L2621">
        <v>0</v>
      </c>
      <c r="M2621">
        <v>0</v>
      </c>
      <c r="N2621">
        <v>2</v>
      </c>
      <c r="O2621" t="s">
        <v>40</v>
      </c>
      <c r="P2621" t="str">
        <f>UPPER(Table1[[#This Row],[Venue]])</f>
        <v>AWAY</v>
      </c>
    </row>
    <row r="2622" spans="1:16" hidden="1" x14ac:dyDescent="0.45">
      <c r="A2622">
        <v>40031104</v>
      </c>
      <c r="B2622" t="s">
        <v>194</v>
      </c>
      <c r="C2622">
        <v>44948</v>
      </c>
      <c r="D2622">
        <v>65704</v>
      </c>
      <c r="E2622">
        <v>20222023</v>
      </c>
      <c r="F2622" t="s">
        <v>418</v>
      </c>
      <c r="G2622" t="s">
        <v>424</v>
      </c>
      <c r="H2622">
        <v>65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 t="s">
        <v>40</v>
      </c>
      <c r="P2622" t="str">
        <f>UPPER(Table1[[#This Row],[Venue]])</f>
        <v>AWAY</v>
      </c>
    </row>
    <row r="2623" spans="1:16" hidden="1" x14ac:dyDescent="0.45">
      <c r="A2623">
        <v>40031104</v>
      </c>
      <c r="B2623" t="s">
        <v>194</v>
      </c>
      <c r="C2623">
        <v>44948</v>
      </c>
      <c r="D2623">
        <v>65704</v>
      </c>
      <c r="E2623">
        <v>20222023</v>
      </c>
      <c r="F2623" t="s">
        <v>418</v>
      </c>
      <c r="G2623" t="s">
        <v>226</v>
      </c>
      <c r="H2623">
        <v>70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 t="s">
        <v>40</v>
      </c>
      <c r="P2623" t="str">
        <f>UPPER(Table1[[#This Row],[Venue]])</f>
        <v>AWAY</v>
      </c>
    </row>
    <row r="2624" spans="1:16" hidden="1" x14ac:dyDescent="0.45">
      <c r="A2624">
        <v>40031104</v>
      </c>
      <c r="B2624" t="s">
        <v>194</v>
      </c>
      <c r="C2624">
        <v>44948</v>
      </c>
      <c r="D2624">
        <v>65704</v>
      </c>
      <c r="E2624">
        <v>20222023</v>
      </c>
      <c r="F2624" t="s">
        <v>418</v>
      </c>
      <c r="G2624" t="s">
        <v>227</v>
      </c>
      <c r="H2624">
        <v>74</v>
      </c>
      <c r="I2624">
        <v>1</v>
      </c>
      <c r="J2624">
        <v>0</v>
      </c>
      <c r="K2624">
        <v>1</v>
      </c>
      <c r="L2624">
        <v>1</v>
      </c>
      <c r="M2624">
        <v>0</v>
      </c>
      <c r="N2624">
        <v>0</v>
      </c>
      <c r="O2624" t="s">
        <v>40</v>
      </c>
      <c r="P2624" t="str">
        <f>UPPER(Table1[[#This Row],[Venue]])</f>
        <v>AWAY</v>
      </c>
    </row>
    <row r="2625" spans="1:16" hidden="1" x14ac:dyDescent="0.45">
      <c r="A2625">
        <v>40031104</v>
      </c>
      <c r="B2625" t="s">
        <v>194</v>
      </c>
      <c r="C2625">
        <v>44948</v>
      </c>
      <c r="D2625">
        <v>65704</v>
      </c>
      <c r="E2625">
        <v>20222023</v>
      </c>
      <c r="F2625" t="s">
        <v>418</v>
      </c>
      <c r="G2625" t="s">
        <v>228</v>
      </c>
      <c r="H2625">
        <v>77</v>
      </c>
      <c r="I2625">
        <v>3</v>
      </c>
      <c r="J2625">
        <v>1</v>
      </c>
      <c r="K2625">
        <v>1</v>
      </c>
      <c r="L2625">
        <v>2</v>
      </c>
      <c r="M2625">
        <v>0</v>
      </c>
      <c r="N2625">
        <v>0</v>
      </c>
      <c r="O2625" t="s">
        <v>40</v>
      </c>
      <c r="P2625" t="str">
        <f>UPPER(Table1[[#This Row],[Venue]])</f>
        <v>AWAY</v>
      </c>
    </row>
    <row r="2626" spans="1:16" hidden="1" x14ac:dyDescent="0.45">
      <c r="A2626">
        <v>40031104</v>
      </c>
      <c r="B2626" t="s">
        <v>194</v>
      </c>
      <c r="C2626">
        <v>44948</v>
      </c>
      <c r="D2626">
        <v>65704</v>
      </c>
      <c r="E2626">
        <v>20222023</v>
      </c>
      <c r="F2626" t="s">
        <v>418</v>
      </c>
      <c r="G2626" t="s">
        <v>231</v>
      </c>
      <c r="H2626">
        <v>97</v>
      </c>
      <c r="I2626">
        <v>2</v>
      </c>
      <c r="J2626">
        <v>0</v>
      </c>
      <c r="K2626">
        <v>1</v>
      </c>
      <c r="L2626">
        <v>2</v>
      </c>
      <c r="M2626">
        <v>0</v>
      </c>
      <c r="N2626">
        <v>0</v>
      </c>
      <c r="O2626" t="s">
        <v>40</v>
      </c>
      <c r="P2626" t="str">
        <f>UPPER(Table1[[#This Row],[Venue]])</f>
        <v>AWAY</v>
      </c>
    </row>
    <row r="2627" spans="1:16" hidden="1" x14ac:dyDescent="0.45">
      <c r="A2627">
        <v>40031109</v>
      </c>
      <c r="B2627" t="s">
        <v>425</v>
      </c>
      <c r="C2627">
        <v>44954</v>
      </c>
      <c r="D2627">
        <v>65709</v>
      </c>
      <c r="E2627">
        <v>20222023</v>
      </c>
      <c r="F2627" t="s">
        <v>418</v>
      </c>
      <c r="G2627" t="s">
        <v>18</v>
      </c>
      <c r="H2627">
        <v>4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 t="s">
        <v>19</v>
      </c>
      <c r="P2627" t="str">
        <f>UPPER(Table1[[#This Row],[Venue]])</f>
        <v>HOME</v>
      </c>
    </row>
    <row r="2628" spans="1:16" hidden="1" x14ac:dyDescent="0.45">
      <c r="A2628">
        <v>40031109</v>
      </c>
      <c r="B2628" t="s">
        <v>425</v>
      </c>
      <c r="C2628">
        <v>44954</v>
      </c>
      <c r="D2628">
        <v>65709</v>
      </c>
      <c r="E2628">
        <v>20222023</v>
      </c>
      <c r="F2628" t="s">
        <v>418</v>
      </c>
      <c r="G2628" t="s">
        <v>20</v>
      </c>
      <c r="H2628">
        <v>5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0</v>
      </c>
      <c r="O2628" t="s">
        <v>19</v>
      </c>
      <c r="P2628" t="str">
        <f>UPPER(Table1[[#This Row],[Venue]])</f>
        <v>HOME</v>
      </c>
    </row>
    <row r="2629" spans="1:16" hidden="1" x14ac:dyDescent="0.45">
      <c r="A2629">
        <v>40031109</v>
      </c>
      <c r="B2629" t="s">
        <v>425</v>
      </c>
      <c r="C2629">
        <v>44954</v>
      </c>
      <c r="D2629">
        <v>65709</v>
      </c>
      <c r="E2629">
        <v>20222023</v>
      </c>
      <c r="F2629" t="s">
        <v>418</v>
      </c>
      <c r="G2629" t="s">
        <v>21</v>
      </c>
      <c r="H2629">
        <v>6</v>
      </c>
      <c r="I2629">
        <v>1</v>
      </c>
      <c r="J2629">
        <v>0</v>
      </c>
      <c r="K2629">
        <v>1</v>
      </c>
      <c r="L2629">
        <v>1</v>
      </c>
      <c r="M2629">
        <v>0</v>
      </c>
      <c r="N2629">
        <v>0</v>
      </c>
      <c r="O2629" t="s">
        <v>19</v>
      </c>
      <c r="P2629" t="str">
        <f>UPPER(Table1[[#This Row],[Venue]])</f>
        <v>HOME</v>
      </c>
    </row>
    <row r="2630" spans="1:16" hidden="1" x14ac:dyDescent="0.45">
      <c r="A2630">
        <v>40031109</v>
      </c>
      <c r="B2630" t="s">
        <v>425</v>
      </c>
      <c r="C2630">
        <v>44954</v>
      </c>
      <c r="D2630">
        <v>65709</v>
      </c>
      <c r="E2630">
        <v>20222023</v>
      </c>
      <c r="F2630" t="s">
        <v>418</v>
      </c>
      <c r="G2630" t="s">
        <v>419</v>
      </c>
      <c r="H2630">
        <v>7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 t="s">
        <v>19</v>
      </c>
      <c r="P2630" t="str">
        <f>UPPER(Table1[[#This Row],[Venue]])</f>
        <v>HOME</v>
      </c>
    </row>
    <row r="2631" spans="1:16" hidden="1" x14ac:dyDescent="0.45">
      <c r="A2631">
        <v>40031109</v>
      </c>
      <c r="B2631" t="s">
        <v>425</v>
      </c>
      <c r="C2631">
        <v>44954</v>
      </c>
      <c r="D2631">
        <v>65709</v>
      </c>
      <c r="E2631">
        <v>20222023</v>
      </c>
      <c r="F2631" t="s">
        <v>418</v>
      </c>
      <c r="G2631" t="s">
        <v>426</v>
      </c>
      <c r="H2631">
        <v>8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  <c r="O2631" t="s">
        <v>19</v>
      </c>
      <c r="P2631" t="str">
        <f>UPPER(Table1[[#This Row],[Venue]])</f>
        <v>HOME</v>
      </c>
    </row>
    <row r="2632" spans="1:16" hidden="1" x14ac:dyDescent="0.45">
      <c r="A2632">
        <v>40031109</v>
      </c>
      <c r="B2632" t="s">
        <v>425</v>
      </c>
      <c r="C2632">
        <v>44954</v>
      </c>
      <c r="D2632">
        <v>65709</v>
      </c>
      <c r="E2632">
        <v>20222023</v>
      </c>
      <c r="F2632" t="s">
        <v>418</v>
      </c>
      <c r="G2632" t="s">
        <v>24</v>
      </c>
      <c r="H2632">
        <v>11</v>
      </c>
      <c r="I2632">
        <v>1</v>
      </c>
      <c r="J2632">
        <v>0</v>
      </c>
      <c r="K2632">
        <v>1</v>
      </c>
      <c r="L2632">
        <v>1</v>
      </c>
      <c r="M2632">
        <v>0</v>
      </c>
      <c r="N2632">
        <v>2</v>
      </c>
      <c r="O2632" t="s">
        <v>19</v>
      </c>
      <c r="P2632" t="str">
        <f>UPPER(Table1[[#This Row],[Venue]])</f>
        <v>HOME</v>
      </c>
    </row>
    <row r="2633" spans="1:16" hidden="1" x14ac:dyDescent="0.45">
      <c r="A2633">
        <v>40031109</v>
      </c>
      <c r="B2633" t="s">
        <v>425</v>
      </c>
      <c r="C2633">
        <v>44954</v>
      </c>
      <c r="D2633">
        <v>65709</v>
      </c>
      <c r="E2633">
        <v>20222023</v>
      </c>
      <c r="F2633" t="s">
        <v>418</v>
      </c>
      <c r="G2633" t="s">
        <v>192</v>
      </c>
      <c r="H2633">
        <v>32</v>
      </c>
      <c r="I2633">
        <v>1</v>
      </c>
      <c r="J2633">
        <v>0</v>
      </c>
      <c r="K2633">
        <v>1</v>
      </c>
      <c r="L2633">
        <v>1</v>
      </c>
      <c r="M2633">
        <v>1</v>
      </c>
      <c r="N2633">
        <v>0</v>
      </c>
      <c r="O2633" t="s">
        <v>19</v>
      </c>
      <c r="P2633" t="str">
        <f>UPPER(Table1[[#This Row],[Venue]])</f>
        <v>HOME</v>
      </c>
    </row>
    <row r="2634" spans="1:16" hidden="1" x14ac:dyDescent="0.45">
      <c r="A2634">
        <v>40031109</v>
      </c>
      <c r="B2634" t="s">
        <v>425</v>
      </c>
      <c r="C2634">
        <v>44954</v>
      </c>
      <c r="D2634">
        <v>65709</v>
      </c>
      <c r="E2634">
        <v>20222023</v>
      </c>
      <c r="F2634" t="s">
        <v>418</v>
      </c>
      <c r="G2634" t="s">
        <v>369</v>
      </c>
      <c r="H2634">
        <v>33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 t="s">
        <v>19</v>
      </c>
      <c r="P2634" t="str">
        <f>UPPER(Table1[[#This Row],[Venue]])</f>
        <v>HOME</v>
      </c>
    </row>
    <row r="2635" spans="1:16" hidden="1" x14ac:dyDescent="0.45">
      <c r="A2635">
        <v>40031109</v>
      </c>
      <c r="B2635" t="s">
        <v>425</v>
      </c>
      <c r="C2635">
        <v>44954</v>
      </c>
      <c r="D2635">
        <v>65709</v>
      </c>
      <c r="E2635">
        <v>20222023</v>
      </c>
      <c r="F2635" t="s">
        <v>418</v>
      </c>
      <c r="G2635" t="s">
        <v>193</v>
      </c>
      <c r="H2635">
        <v>36</v>
      </c>
      <c r="I2635">
        <v>1</v>
      </c>
      <c r="J2635">
        <v>1</v>
      </c>
      <c r="K2635">
        <v>1</v>
      </c>
      <c r="L2635">
        <v>0</v>
      </c>
      <c r="M2635">
        <v>0</v>
      </c>
      <c r="N2635">
        <v>0</v>
      </c>
      <c r="O2635" t="s">
        <v>19</v>
      </c>
      <c r="P2635" t="str">
        <f>UPPER(Table1[[#This Row],[Venue]])</f>
        <v>HOME</v>
      </c>
    </row>
    <row r="2636" spans="1:16" hidden="1" x14ac:dyDescent="0.45">
      <c r="A2636">
        <v>40031109</v>
      </c>
      <c r="B2636" t="s">
        <v>425</v>
      </c>
      <c r="C2636">
        <v>44954</v>
      </c>
      <c r="D2636">
        <v>65709</v>
      </c>
      <c r="E2636">
        <v>20222023</v>
      </c>
      <c r="F2636" t="s">
        <v>418</v>
      </c>
      <c r="G2636" t="s">
        <v>27</v>
      </c>
      <c r="H2636">
        <v>40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 t="s">
        <v>19</v>
      </c>
      <c r="P2636" t="str">
        <f>UPPER(Table1[[#This Row],[Venue]])</f>
        <v>HOME</v>
      </c>
    </row>
    <row r="2637" spans="1:16" hidden="1" x14ac:dyDescent="0.45">
      <c r="A2637">
        <v>40031109</v>
      </c>
      <c r="B2637" t="s">
        <v>425</v>
      </c>
      <c r="C2637">
        <v>44954</v>
      </c>
      <c r="D2637">
        <v>65709</v>
      </c>
      <c r="E2637">
        <v>20222023</v>
      </c>
      <c r="F2637" t="s">
        <v>418</v>
      </c>
      <c r="G2637" t="s">
        <v>28</v>
      </c>
      <c r="H2637">
        <v>41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5</v>
      </c>
      <c r="O2637" t="s">
        <v>19</v>
      </c>
      <c r="P2637" t="str">
        <f>UPPER(Table1[[#This Row],[Venue]])</f>
        <v>HOME</v>
      </c>
    </row>
    <row r="2638" spans="1:16" hidden="1" x14ac:dyDescent="0.45">
      <c r="A2638">
        <v>40031109</v>
      </c>
      <c r="B2638" t="s">
        <v>425</v>
      </c>
      <c r="C2638">
        <v>44954</v>
      </c>
      <c r="D2638">
        <v>65709</v>
      </c>
      <c r="E2638">
        <v>20222023</v>
      </c>
      <c r="F2638" t="s">
        <v>418</v>
      </c>
      <c r="G2638" t="s">
        <v>29</v>
      </c>
      <c r="H2638">
        <v>44</v>
      </c>
      <c r="I2638">
        <v>4</v>
      </c>
      <c r="J2638">
        <v>2</v>
      </c>
      <c r="K2638">
        <v>1</v>
      </c>
      <c r="L2638">
        <v>2</v>
      </c>
      <c r="M2638">
        <v>0</v>
      </c>
      <c r="N2638">
        <v>0</v>
      </c>
      <c r="O2638" t="s">
        <v>19</v>
      </c>
      <c r="P2638" t="str">
        <f>UPPER(Table1[[#This Row],[Venue]])</f>
        <v>HOME</v>
      </c>
    </row>
    <row r="2639" spans="1:16" hidden="1" x14ac:dyDescent="0.45">
      <c r="A2639">
        <v>40031109</v>
      </c>
      <c r="B2639" t="s">
        <v>425</v>
      </c>
      <c r="C2639">
        <v>44954</v>
      </c>
      <c r="D2639">
        <v>65709</v>
      </c>
      <c r="E2639">
        <v>20222023</v>
      </c>
      <c r="F2639" t="s">
        <v>418</v>
      </c>
      <c r="G2639" t="s">
        <v>30</v>
      </c>
      <c r="H2639">
        <v>55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0</v>
      </c>
      <c r="O2639" t="s">
        <v>19</v>
      </c>
      <c r="P2639" t="str">
        <f>UPPER(Table1[[#This Row],[Venue]])</f>
        <v>HOME</v>
      </c>
    </row>
    <row r="2640" spans="1:16" hidden="1" x14ac:dyDescent="0.45">
      <c r="A2640">
        <v>40031109</v>
      </c>
      <c r="B2640" t="s">
        <v>425</v>
      </c>
      <c r="C2640">
        <v>44954</v>
      </c>
      <c r="D2640">
        <v>65709</v>
      </c>
      <c r="E2640">
        <v>20222023</v>
      </c>
      <c r="F2640" t="s">
        <v>418</v>
      </c>
      <c r="G2640" t="s">
        <v>31</v>
      </c>
      <c r="H2640">
        <v>56</v>
      </c>
      <c r="I2640">
        <v>3</v>
      </c>
      <c r="J2640">
        <v>1</v>
      </c>
      <c r="K2640">
        <v>1</v>
      </c>
      <c r="L2640">
        <v>2</v>
      </c>
      <c r="M2640">
        <v>0</v>
      </c>
      <c r="N2640">
        <v>0</v>
      </c>
      <c r="O2640" t="s">
        <v>19</v>
      </c>
      <c r="P2640" t="str">
        <f>UPPER(Table1[[#This Row],[Venue]])</f>
        <v>HOME</v>
      </c>
    </row>
    <row r="2641" spans="1:16" hidden="1" x14ac:dyDescent="0.45">
      <c r="A2641">
        <v>40031109</v>
      </c>
      <c r="B2641" t="s">
        <v>425</v>
      </c>
      <c r="C2641">
        <v>44954</v>
      </c>
      <c r="D2641">
        <v>65709</v>
      </c>
      <c r="E2641">
        <v>20222023</v>
      </c>
      <c r="F2641" t="s">
        <v>418</v>
      </c>
      <c r="G2641" t="s">
        <v>34</v>
      </c>
      <c r="H2641">
        <v>74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0</v>
      </c>
      <c r="O2641" t="s">
        <v>19</v>
      </c>
      <c r="P2641" t="str">
        <f>UPPER(Table1[[#This Row],[Venue]])</f>
        <v>HOME</v>
      </c>
    </row>
    <row r="2642" spans="1:16" hidden="1" x14ac:dyDescent="0.45">
      <c r="A2642">
        <v>40031109</v>
      </c>
      <c r="B2642" t="s">
        <v>425</v>
      </c>
      <c r="C2642">
        <v>44954</v>
      </c>
      <c r="D2642">
        <v>65709</v>
      </c>
      <c r="E2642">
        <v>20222023</v>
      </c>
      <c r="F2642" t="s">
        <v>418</v>
      </c>
      <c r="G2642" t="s">
        <v>35</v>
      </c>
      <c r="H2642">
        <v>75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 t="s">
        <v>19</v>
      </c>
      <c r="P2642" t="str">
        <f>UPPER(Table1[[#This Row],[Venue]])</f>
        <v>HOME</v>
      </c>
    </row>
    <row r="2643" spans="1:16" hidden="1" x14ac:dyDescent="0.45">
      <c r="A2643">
        <v>40031109</v>
      </c>
      <c r="B2643" t="s">
        <v>425</v>
      </c>
      <c r="C2643">
        <v>44954</v>
      </c>
      <c r="D2643">
        <v>65709</v>
      </c>
      <c r="E2643">
        <v>20222023</v>
      </c>
      <c r="F2643" t="s">
        <v>418</v>
      </c>
      <c r="G2643" t="s">
        <v>36</v>
      </c>
      <c r="H2643">
        <v>87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0</v>
      </c>
      <c r="O2643" t="s">
        <v>19</v>
      </c>
      <c r="P2643" t="str">
        <f>UPPER(Table1[[#This Row],[Venue]])</f>
        <v>HOME</v>
      </c>
    </row>
    <row r="2644" spans="1:16" hidden="1" x14ac:dyDescent="0.45">
      <c r="A2644">
        <v>40031109</v>
      </c>
      <c r="B2644" t="s">
        <v>425</v>
      </c>
      <c r="C2644">
        <v>44954</v>
      </c>
      <c r="D2644">
        <v>65709</v>
      </c>
      <c r="E2644">
        <v>20222023</v>
      </c>
      <c r="F2644" t="s">
        <v>418</v>
      </c>
      <c r="G2644" t="s">
        <v>37</v>
      </c>
      <c r="H2644">
        <v>90</v>
      </c>
      <c r="I2644">
        <v>2</v>
      </c>
      <c r="J2644">
        <v>1</v>
      </c>
      <c r="K2644">
        <v>1</v>
      </c>
      <c r="L2644">
        <v>1</v>
      </c>
      <c r="M2644">
        <v>0</v>
      </c>
      <c r="N2644">
        <v>0</v>
      </c>
      <c r="O2644" t="s">
        <v>19</v>
      </c>
      <c r="P2644" t="str">
        <f>UPPER(Table1[[#This Row],[Venue]])</f>
        <v>HOME</v>
      </c>
    </row>
    <row r="2645" spans="1:16" hidden="1" x14ac:dyDescent="0.45">
      <c r="A2645">
        <v>40031109</v>
      </c>
      <c r="B2645" t="s">
        <v>425</v>
      </c>
      <c r="C2645">
        <v>44954</v>
      </c>
      <c r="D2645">
        <v>65709</v>
      </c>
      <c r="E2645">
        <v>20222023</v>
      </c>
      <c r="F2645" t="s">
        <v>418</v>
      </c>
      <c r="G2645" t="s">
        <v>38</v>
      </c>
      <c r="H2645">
        <v>98</v>
      </c>
      <c r="I2645">
        <v>4</v>
      </c>
      <c r="J2645">
        <v>2</v>
      </c>
      <c r="K2645">
        <v>1</v>
      </c>
      <c r="L2645">
        <v>2</v>
      </c>
      <c r="M2645">
        <v>0</v>
      </c>
      <c r="N2645">
        <v>0</v>
      </c>
      <c r="O2645" t="s">
        <v>19</v>
      </c>
      <c r="P2645" t="str">
        <f>UPPER(Table1[[#This Row],[Venue]])</f>
        <v>HOME</v>
      </c>
    </row>
    <row r="2646" spans="1:16" hidden="1" x14ac:dyDescent="0.45">
      <c r="A2646">
        <v>40031109</v>
      </c>
      <c r="B2646" t="s">
        <v>425</v>
      </c>
      <c r="C2646">
        <v>44954</v>
      </c>
      <c r="D2646">
        <v>65709</v>
      </c>
      <c r="E2646">
        <v>20222023</v>
      </c>
      <c r="F2646" t="s">
        <v>418</v>
      </c>
      <c r="G2646" t="s">
        <v>199</v>
      </c>
      <c r="H2646">
        <v>9</v>
      </c>
      <c r="I2646">
        <v>1</v>
      </c>
      <c r="J2646">
        <v>0</v>
      </c>
      <c r="K2646">
        <v>1</v>
      </c>
      <c r="L2646">
        <v>1</v>
      </c>
      <c r="M2646">
        <v>1</v>
      </c>
      <c r="N2646">
        <v>0</v>
      </c>
      <c r="O2646" t="s">
        <v>40</v>
      </c>
      <c r="P2646" t="str">
        <f>UPPER(Table1[[#This Row],[Venue]])</f>
        <v>AWAY</v>
      </c>
    </row>
    <row r="2647" spans="1:16" hidden="1" x14ac:dyDescent="0.45">
      <c r="A2647">
        <v>40031109</v>
      </c>
      <c r="B2647" t="s">
        <v>425</v>
      </c>
      <c r="C2647">
        <v>44954</v>
      </c>
      <c r="D2647">
        <v>65709</v>
      </c>
      <c r="E2647">
        <v>20222023</v>
      </c>
      <c r="F2647" t="s">
        <v>418</v>
      </c>
      <c r="G2647" t="s">
        <v>233</v>
      </c>
      <c r="H2647">
        <v>11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2</v>
      </c>
      <c r="O2647" t="s">
        <v>40</v>
      </c>
      <c r="P2647" t="str">
        <f>UPPER(Table1[[#This Row],[Venue]])</f>
        <v>AWAY</v>
      </c>
    </row>
    <row r="2648" spans="1:16" hidden="1" x14ac:dyDescent="0.45">
      <c r="A2648">
        <v>40031109</v>
      </c>
      <c r="B2648" t="s">
        <v>425</v>
      </c>
      <c r="C2648">
        <v>44954</v>
      </c>
      <c r="D2648">
        <v>65709</v>
      </c>
      <c r="E2648">
        <v>20222023</v>
      </c>
      <c r="F2648" t="s">
        <v>418</v>
      </c>
      <c r="G2648" t="s">
        <v>427</v>
      </c>
      <c r="H2648">
        <v>14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2</v>
      </c>
      <c r="O2648" t="s">
        <v>40</v>
      </c>
      <c r="P2648" t="str">
        <f>UPPER(Table1[[#This Row],[Venue]])</f>
        <v>AWAY</v>
      </c>
    </row>
    <row r="2649" spans="1:16" hidden="1" x14ac:dyDescent="0.45">
      <c r="A2649">
        <v>40031109</v>
      </c>
      <c r="B2649" t="s">
        <v>425</v>
      </c>
      <c r="C2649">
        <v>44954</v>
      </c>
      <c r="D2649">
        <v>65709</v>
      </c>
      <c r="E2649">
        <v>20222023</v>
      </c>
      <c r="F2649" t="s">
        <v>418</v>
      </c>
      <c r="G2649" t="s">
        <v>197</v>
      </c>
      <c r="H2649">
        <v>15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 t="s">
        <v>40</v>
      </c>
      <c r="P2649" t="str">
        <f>UPPER(Table1[[#This Row],[Venue]])</f>
        <v>AWAY</v>
      </c>
    </row>
    <row r="2650" spans="1:16" hidden="1" x14ac:dyDescent="0.45">
      <c r="A2650">
        <v>40031109</v>
      </c>
      <c r="B2650" t="s">
        <v>425</v>
      </c>
      <c r="C2650">
        <v>44954</v>
      </c>
      <c r="D2650">
        <v>65709</v>
      </c>
      <c r="E2650">
        <v>20222023</v>
      </c>
      <c r="F2650" t="s">
        <v>418</v>
      </c>
      <c r="G2650" t="s">
        <v>198</v>
      </c>
      <c r="H2650">
        <v>19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 t="s">
        <v>40</v>
      </c>
      <c r="P2650" t="str">
        <f>UPPER(Table1[[#This Row],[Venue]])</f>
        <v>AWAY</v>
      </c>
    </row>
    <row r="2651" spans="1:16" hidden="1" x14ac:dyDescent="0.45">
      <c r="A2651">
        <v>40031109</v>
      </c>
      <c r="B2651" t="s">
        <v>425</v>
      </c>
      <c r="C2651">
        <v>44954</v>
      </c>
      <c r="D2651">
        <v>65709</v>
      </c>
      <c r="E2651">
        <v>20222023</v>
      </c>
      <c r="F2651" t="s">
        <v>418</v>
      </c>
      <c r="G2651" t="s">
        <v>202</v>
      </c>
      <c r="H2651">
        <v>36</v>
      </c>
      <c r="I2651">
        <v>1</v>
      </c>
      <c r="J2651">
        <v>1</v>
      </c>
      <c r="K2651">
        <v>1</v>
      </c>
      <c r="L2651">
        <v>0</v>
      </c>
      <c r="M2651">
        <v>0</v>
      </c>
      <c r="N2651">
        <v>0</v>
      </c>
      <c r="O2651" t="s">
        <v>40</v>
      </c>
      <c r="P2651" t="str">
        <f>UPPER(Table1[[#This Row],[Venue]])</f>
        <v>AWAY</v>
      </c>
    </row>
    <row r="2652" spans="1:16" hidden="1" x14ac:dyDescent="0.45">
      <c r="A2652">
        <v>40031109</v>
      </c>
      <c r="B2652" t="s">
        <v>425</v>
      </c>
      <c r="C2652">
        <v>44954</v>
      </c>
      <c r="D2652">
        <v>65709</v>
      </c>
      <c r="E2652">
        <v>20222023</v>
      </c>
      <c r="F2652" t="s">
        <v>418</v>
      </c>
      <c r="G2652" t="s">
        <v>206</v>
      </c>
      <c r="H2652">
        <v>64</v>
      </c>
      <c r="I2652">
        <v>1</v>
      </c>
      <c r="J2652">
        <v>0</v>
      </c>
      <c r="K2652">
        <v>1</v>
      </c>
      <c r="L2652">
        <v>1</v>
      </c>
      <c r="M2652">
        <v>0</v>
      </c>
      <c r="N2652">
        <v>0</v>
      </c>
      <c r="O2652" t="s">
        <v>40</v>
      </c>
      <c r="P2652" t="str">
        <f>UPPER(Table1[[#This Row],[Venue]])</f>
        <v>AWAY</v>
      </c>
    </row>
    <row r="2653" spans="1:16" hidden="1" x14ac:dyDescent="0.45">
      <c r="A2653">
        <v>40031109</v>
      </c>
      <c r="B2653" t="s">
        <v>425</v>
      </c>
      <c r="C2653">
        <v>44954</v>
      </c>
      <c r="D2653">
        <v>65709</v>
      </c>
      <c r="E2653">
        <v>20222023</v>
      </c>
      <c r="F2653" t="s">
        <v>418</v>
      </c>
      <c r="G2653" t="s">
        <v>207</v>
      </c>
      <c r="H2653">
        <v>71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 t="s">
        <v>40</v>
      </c>
      <c r="P2653" t="str">
        <f>UPPER(Table1[[#This Row],[Venue]])</f>
        <v>AWAY</v>
      </c>
    </row>
    <row r="2654" spans="1:16" hidden="1" x14ac:dyDescent="0.45">
      <c r="A2654">
        <v>40031109</v>
      </c>
      <c r="B2654" t="s">
        <v>425</v>
      </c>
      <c r="C2654">
        <v>44954</v>
      </c>
      <c r="D2654">
        <v>65709</v>
      </c>
      <c r="E2654">
        <v>20222023</v>
      </c>
      <c r="F2654" t="s">
        <v>418</v>
      </c>
      <c r="G2654" t="s">
        <v>234</v>
      </c>
      <c r="H2654">
        <v>75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0</v>
      </c>
      <c r="O2654" t="s">
        <v>40</v>
      </c>
      <c r="P2654" t="str">
        <f>UPPER(Table1[[#This Row],[Venue]])</f>
        <v>AWAY</v>
      </c>
    </row>
    <row r="2655" spans="1:16" hidden="1" x14ac:dyDescent="0.45">
      <c r="A2655">
        <v>40031109</v>
      </c>
      <c r="B2655" t="s">
        <v>425</v>
      </c>
      <c r="C2655">
        <v>44954</v>
      </c>
      <c r="D2655">
        <v>65709</v>
      </c>
      <c r="E2655">
        <v>20222023</v>
      </c>
      <c r="F2655" t="s">
        <v>418</v>
      </c>
      <c r="G2655" t="s">
        <v>210</v>
      </c>
      <c r="H2655">
        <v>77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0</v>
      </c>
      <c r="O2655" t="s">
        <v>40</v>
      </c>
      <c r="P2655" t="str">
        <f>UPPER(Table1[[#This Row],[Venue]])</f>
        <v>AWAY</v>
      </c>
    </row>
    <row r="2656" spans="1:16" hidden="1" x14ac:dyDescent="0.45">
      <c r="A2656">
        <v>40031109</v>
      </c>
      <c r="B2656" t="s">
        <v>425</v>
      </c>
      <c r="C2656">
        <v>44954</v>
      </c>
      <c r="D2656">
        <v>65709</v>
      </c>
      <c r="E2656">
        <v>20222023</v>
      </c>
      <c r="F2656" t="s">
        <v>418</v>
      </c>
      <c r="G2656" t="s">
        <v>209</v>
      </c>
      <c r="H2656">
        <v>88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 t="s">
        <v>40</v>
      </c>
      <c r="P2656" t="str">
        <f>UPPER(Table1[[#This Row],[Venue]])</f>
        <v>AWAY</v>
      </c>
    </row>
    <row r="2657" spans="1:16" hidden="1" x14ac:dyDescent="0.45">
      <c r="A2657">
        <v>40031109</v>
      </c>
      <c r="B2657" t="s">
        <v>425</v>
      </c>
      <c r="C2657">
        <v>44954</v>
      </c>
      <c r="D2657">
        <v>65709</v>
      </c>
      <c r="E2657">
        <v>20222023</v>
      </c>
      <c r="F2657" t="s">
        <v>418</v>
      </c>
      <c r="G2657" t="s">
        <v>211</v>
      </c>
      <c r="H2657">
        <v>92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 t="s">
        <v>40</v>
      </c>
      <c r="P2657" t="str">
        <f>UPPER(Table1[[#This Row],[Venue]])</f>
        <v>AWAY</v>
      </c>
    </row>
    <row r="2658" spans="1:16" hidden="1" x14ac:dyDescent="0.45">
      <c r="A2658">
        <v>40031123</v>
      </c>
      <c r="B2658" t="s">
        <v>428</v>
      </c>
      <c r="C2658">
        <v>44955</v>
      </c>
      <c r="D2658">
        <v>65723</v>
      </c>
      <c r="E2658">
        <v>20222023</v>
      </c>
      <c r="F2658" t="s">
        <v>418</v>
      </c>
      <c r="G2658" t="s">
        <v>190</v>
      </c>
      <c r="H2658">
        <v>1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0</v>
      </c>
      <c r="O2658" t="s">
        <v>19</v>
      </c>
      <c r="P2658" t="str">
        <f>UPPER(Table1[[#This Row],[Venue]])</f>
        <v>HOME</v>
      </c>
    </row>
    <row r="2659" spans="1:16" hidden="1" x14ac:dyDescent="0.45">
      <c r="A2659">
        <v>40031123</v>
      </c>
      <c r="B2659" t="s">
        <v>428</v>
      </c>
      <c r="C2659">
        <v>44955</v>
      </c>
      <c r="D2659">
        <v>65723</v>
      </c>
      <c r="E2659">
        <v>20222023</v>
      </c>
      <c r="F2659" t="s">
        <v>418</v>
      </c>
      <c r="G2659" t="s">
        <v>59</v>
      </c>
      <c r="H2659">
        <v>2</v>
      </c>
      <c r="I2659">
        <v>1</v>
      </c>
      <c r="J2659">
        <v>0</v>
      </c>
      <c r="K2659">
        <v>1</v>
      </c>
      <c r="L2659">
        <v>1</v>
      </c>
      <c r="M2659">
        <v>0</v>
      </c>
      <c r="N2659">
        <v>0</v>
      </c>
      <c r="O2659" t="s">
        <v>19</v>
      </c>
      <c r="P2659" t="str">
        <f>UPPER(Table1[[#This Row],[Venue]])</f>
        <v>HOME</v>
      </c>
    </row>
    <row r="2660" spans="1:16" hidden="1" x14ac:dyDescent="0.45">
      <c r="A2660">
        <v>40031123</v>
      </c>
      <c r="B2660" t="s">
        <v>428</v>
      </c>
      <c r="C2660">
        <v>44955</v>
      </c>
      <c r="D2660">
        <v>65723</v>
      </c>
      <c r="E2660">
        <v>20222023</v>
      </c>
      <c r="F2660" t="s">
        <v>418</v>
      </c>
      <c r="G2660" t="s">
        <v>60</v>
      </c>
      <c r="H2660">
        <v>4</v>
      </c>
      <c r="I2660">
        <v>1</v>
      </c>
      <c r="J2660">
        <v>0</v>
      </c>
      <c r="K2660">
        <v>1</v>
      </c>
      <c r="L2660">
        <v>1</v>
      </c>
      <c r="M2660">
        <v>0</v>
      </c>
      <c r="N2660">
        <v>2</v>
      </c>
      <c r="O2660" t="s">
        <v>19</v>
      </c>
      <c r="P2660" t="str">
        <f>UPPER(Table1[[#This Row],[Venue]])</f>
        <v>HOME</v>
      </c>
    </row>
    <row r="2661" spans="1:16" hidden="1" x14ac:dyDescent="0.45">
      <c r="A2661">
        <v>40031123</v>
      </c>
      <c r="B2661" t="s">
        <v>428</v>
      </c>
      <c r="C2661">
        <v>44955</v>
      </c>
      <c r="D2661">
        <v>65723</v>
      </c>
      <c r="E2661">
        <v>20222023</v>
      </c>
      <c r="F2661" t="s">
        <v>418</v>
      </c>
      <c r="G2661" t="s">
        <v>279</v>
      </c>
      <c r="H2661">
        <v>5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 t="s">
        <v>19</v>
      </c>
      <c r="P2661" t="str">
        <f>UPPER(Table1[[#This Row],[Venue]])</f>
        <v>HOME</v>
      </c>
    </row>
    <row r="2662" spans="1:16" hidden="1" x14ac:dyDescent="0.45">
      <c r="A2662">
        <v>40031123</v>
      </c>
      <c r="B2662" t="s">
        <v>428</v>
      </c>
      <c r="C2662">
        <v>44955</v>
      </c>
      <c r="D2662">
        <v>65723</v>
      </c>
      <c r="E2662">
        <v>20222023</v>
      </c>
      <c r="F2662" t="s">
        <v>418</v>
      </c>
      <c r="G2662" t="s">
        <v>61</v>
      </c>
      <c r="H2662">
        <v>6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2</v>
      </c>
      <c r="O2662" t="s">
        <v>19</v>
      </c>
      <c r="P2662" t="str">
        <f>UPPER(Table1[[#This Row],[Venue]])</f>
        <v>HOME</v>
      </c>
    </row>
    <row r="2663" spans="1:16" hidden="1" x14ac:dyDescent="0.45">
      <c r="A2663">
        <v>40031123</v>
      </c>
      <c r="B2663" t="s">
        <v>428</v>
      </c>
      <c r="C2663">
        <v>44955</v>
      </c>
      <c r="D2663">
        <v>65723</v>
      </c>
      <c r="E2663">
        <v>20222023</v>
      </c>
      <c r="F2663" t="s">
        <v>418</v>
      </c>
      <c r="G2663" t="s">
        <v>63</v>
      </c>
      <c r="H2663">
        <v>10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0</v>
      </c>
      <c r="O2663" t="s">
        <v>19</v>
      </c>
      <c r="P2663" t="str">
        <f>UPPER(Table1[[#This Row],[Venue]])</f>
        <v>HOME</v>
      </c>
    </row>
    <row r="2664" spans="1:16" hidden="1" x14ac:dyDescent="0.45">
      <c r="A2664">
        <v>40031123</v>
      </c>
      <c r="B2664" t="s">
        <v>428</v>
      </c>
      <c r="C2664">
        <v>44955</v>
      </c>
      <c r="D2664">
        <v>65723</v>
      </c>
      <c r="E2664">
        <v>20222023</v>
      </c>
      <c r="F2664" t="s">
        <v>418</v>
      </c>
      <c r="G2664" t="s">
        <v>127</v>
      </c>
      <c r="H2664">
        <v>11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  <c r="O2664" t="s">
        <v>19</v>
      </c>
      <c r="P2664" t="str">
        <f>UPPER(Table1[[#This Row],[Venue]])</f>
        <v>HOME</v>
      </c>
    </row>
    <row r="2665" spans="1:16" hidden="1" x14ac:dyDescent="0.45">
      <c r="A2665">
        <v>40031123</v>
      </c>
      <c r="B2665" t="s">
        <v>428</v>
      </c>
      <c r="C2665">
        <v>44955</v>
      </c>
      <c r="D2665">
        <v>65723</v>
      </c>
      <c r="E2665">
        <v>20222023</v>
      </c>
      <c r="F2665" t="s">
        <v>418</v>
      </c>
      <c r="G2665" t="s">
        <v>128</v>
      </c>
      <c r="H2665">
        <v>12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  <c r="O2665" t="s">
        <v>19</v>
      </c>
      <c r="P2665" t="str">
        <f>UPPER(Table1[[#This Row],[Venue]])</f>
        <v>HOME</v>
      </c>
    </row>
    <row r="2666" spans="1:16" hidden="1" x14ac:dyDescent="0.45">
      <c r="A2666">
        <v>40031123</v>
      </c>
      <c r="B2666" t="s">
        <v>428</v>
      </c>
      <c r="C2666">
        <v>44955</v>
      </c>
      <c r="D2666">
        <v>65723</v>
      </c>
      <c r="E2666">
        <v>20222023</v>
      </c>
      <c r="F2666" t="s">
        <v>418</v>
      </c>
      <c r="G2666" t="s">
        <v>64</v>
      </c>
      <c r="H2666">
        <v>14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 t="s">
        <v>19</v>
      </c>
      <c r="P2666" t="str">
        <f>UPPER(Table1[[#This Row],[Venue]])</f>
        <v>HOME</v>
      </c>
    </row>
    <row r="2667" spans="1:16" hidden="1" x14ac:dyDescent="0.45">
      <c r="A2667">
        <v>40031123</v>
      </c>
      <c r="B2667" t="s">
        <v>428</v>
      </c>
      <c r="C2667">
        <v>44955</v>
      </c>
      <c r="D2667">
        <v>65723</v>
      </c>
      <c r="E2667">
        <v>20222023</v>
      </c>
      <c r="F2667" t="s">
        <v>418</v>
      </c>
      <c r="G2667" t="s">
        <v>67</v>
      </c>
      <c r="H2667">
        <v>21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 t="s">
        <v>19</v>
      </c>
      <c r="P2667" t="str">
        <f>UPPER(Table1[[#This Row],[Venue]])</f>
        <v>HOME</v>
      </c>
    </row>
    <row r="2668" spans="1:16" hidden="1" x14ac:dyDescent="0.45">
      <c r="A2668">
        <v>40031123</v>
      </c>
      <c r="B2668" t="s">
        <v>428</v>
      </c>
      <c r="C2668">
        <v>44955</v>
      </c>
      <c r="D2668">
        <v>65723</v>
      </c>
      <c r="E2668">
        <v>20222023</v>
      </c>
      <c r="F2668" t="s">
        <v>418</v>
      </c>
      <c r="G2668" t="s">
        <v>68</v>
      </c>
      <c r="H2668">
        <v>25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4</v>
      </c>
      <c r="O2668" t="s">
        <v>19</v>
      </c>
      <c r="P2668" t="str">
        <f>UPPER(Table1[[#This Row],[Venue]])</f>
        <v>HOME</v>
      </c>
    </row>
    <row r="2669" spans="1:16" hidden="1" x14ac:dyDescent="0.45">
      <c r="A2669">
        <v>40031123</v>
      </c>
      <c r="B2669" t="s">
        <v>428</v>
      </c>
      <c r="C2669">
        <v>44955</v>
      </c>
      <c r="D2669">
        <v>65723</v>
      </c>
      <c r="E2669">
        <v>20222023</v>
      </c>
      <c r="F2669" t="s">
        <v>418</v>
      </c>
      <c r="G2669" t="s">
        <v>322</v>
      </c>
      <c r="H2669">
        <v>40</v>
      </c>
      <c r="I2669">
        <v>1</v>
      </c>
      <c r="J2669">
        <v>0</v>
      </c>
      <c r="K2669">
        <v>1</v>
      </c>
      <c r="L2669">
        <v>1</v>
      </c>
      <c r="M2669">
        <v>0</v>
      </c>
      <c r="N2669">
        <v>0</v>
      </c>
      <c r="O2669" t="s">
        <v>19</v>
      </c>
      <c r="P2669" t="str">
        <f>UPPER(Table1[[#This Row],[Venue]])</f>
        <v>HOME</v>
      </c>
    </row>
    <row r="2670" spans="1:16" hidden="1" x14ac:dyDescent="0.45">
      <c r="A2670">
        <v>40031123</v>
      </c>
      <c r="B2670" t="s">
        <v>428</v>
      </c>
      <c r="C2670">
        <v>44955</v>
      </c>
      <c r="D2670">
        <v>65723</v>
      </c>
      <c r="E2670">
        <v>20222023</v>
      </c>
      <c r="F2670" t="s">
        <v>418</v>
      </c>
      <c r="G2670" t="s">
        <v>69</v>
      </c>
      <c r="H2670">
        <v>45</v>
      </c>
      <c r="I2670">
        <v>2</v>
      </c>
      <c r="J2670">
        <v>2</v>
      </c>
      <c r="K2670">
        <v>1</v>
      </c>
      <c r="L2670">
        <v>0</v>
      </c>
      <c r="M2670">
        <v>0</v>
      </c>
      <c r="N2670">
        <v>0</v>
      </c>
      <c r="O2670" t="s">
        <v>19</v>
      </c>
      <c r="P2670" t="str">
        <f>UPPER(Table1[[#This Row],[Venue]])</f>
        <v>HOME</v>
      </c>
    </row>
    <row r="2671" spans="1:16" hidden="1" x14ac:dyDescent="0.45">
      <c r="A2671">
        <v>40031123</v>
      </c>
      <c r="B2671" t="s">
        <v>428</v>
      </c>
      <c r="C2671">
        <v>44955</v>
      </c>
      <c r="D2671">
        <v>65723</v>
      </c>
      <c r="E2671">
        <v>20222023</v>
      </c>
      <c r="F2671" t="s">
        <v>418</v>
      </c>
      <c r="G2671" t="s">
        <v>58</v>
      </c>
      <c r="H2671">
        <v>47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 t="s">
        <v>19</v>
      </c>
      <c r="P2671" t="str">
        <f>UPPER(Table1[[#This Row],[Venue]])</f>
        <v>HOME</v>
      </c>
    </row>
    <row r="2672" spans="1:16" hidden="1" x14ac:dyDescent="0.45">
      <c r="A2672">
        <v>40031123</v>
      </c>
      <c r="B2672" t="s">
        <v>428</v>
      </c>
      <c r="C2672">
        <v>44955</v>
      </c>
      <c r="D2672">
        <v>65723</v>
      </c>
      <c r="E2672">
        <v>20222023</v>
      </c>
      <c r="F2672" t="s">
        <v>418</v>
      </c>
      <c r="G2672" t="s">
        <v>72</v>
      </c>
      <c r="H2672">
        <v>86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 t="s">
        <v>19</v>
      </c>
      <c r="P2672" t="str">
        <f>UPPER(Table1[[#This Row],[Venue]])</f>
        <v>HOME</v>
      </c>
    </row>
    <row r="2673" spans="1:16" hidden="1" x14ac:dyDescent="0.45">
      <c r="A2673">
        <v>40031123</v>
      </c>
      <c r="B2673" t="s">
        <v>428</v>
      </c>
      <c r="C2673">
        <v>44955</v>
      </c>
      <c r="D2673">
        <v>65723</v>
      </c>
      <c r="E2673">
        <v>20222023</v>
      </c>
      <c r="F2673" t="s">
        <v>418</v>
      </c>
      <c r="G2673" t="s">
        <v>429</v>
      </c>
      <c r="H2673">
        <v>90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  <c r="O2673" t="s">
        <v>19</v>
      </c>
      <c r="P2673" t="str">
        <f>UPPER(Table1[[#This Row],[Venue]])</f>
        <v>HOME</v>
      </c>
    </row>
    <row r="2674" spans="1:16" hidden="1" x14ac:dyDescent="0.45">
      <c r="A2674">
        <v>40031123</v>
      </c>
      <c r="B2674" t="s">
        <v>428</v>
      </c>
      <c r="C2674">
        <v>44955</v>
      </c>
      <c r="D2674">
        <v>65723</v>
      </c>
      <c r="E2674">
        <v>20222023</v>
      </c>
      <c r="F2674" t="s">
        <v>418</v>
      </c>
      <c r="G2674" t="s">
        <v>74</v>
      </c>
      <c r="H2674">
        <v>92</v>
      </c>
      <c r="I2674">
        <v>1</v>
      </c>
      <c r="J2674">
        <v>0</v>
      </c>
      <c r="K2674">
        <v>1</v>
      </c>
      <c r="L2674">
        <v>1</v>
      </c>
      <c r="M2674">
        <v>0</v>
      </c>
      <c r="N2674">
        <v>0</v>
      </c>
      <c r="O2674" t="s">
        <v>19</v>
      </c>
      <c r="P2674" t="str">
        <f>UPPER(Table1[[#This Row],[Venue]])</f>
        <v>HOME</v>
      </c>
    </row>
    <row r="2675" spans="1:16" hidden="1" x14ac:dyDescent="0.45">
      <c r="A2675">
        <v>40031123</v>
      </c>
      <c r="B2675" t="s">
        <v>428</v>
      </c>
      <c r="C2675">
        <v>44955</v>
      </c>
      <c r="D2675">
        <v>65723</v>
      </c>
      <c r="E2675">
        <v>20222023</v>
      </c>
      <c r="F2675" t="s">
        <v>418</v>
      </c>
      <c r="G2675" t="s">
        <v>75</v>
      </c>
      <c r="H2675">
        <v>96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 t="s">
        <v>19</v>
      </c>
      <c r="P2675" t="str">
        <f>UPPER(Table1[[#This Row],[Venue]])</f>
        <v>HOME</v>
      </c>
    </row>
    <row r="2676" spans="1:16" hidden="1" x14ac:dyDescent="0.45">
      <c r="A2676">
        <v>40031123</v>
      </c>
      <c r="B2676" t="s">
        <v>428</v>
      </c>
      <c r="C2676">
        <v>44955</v>
      </c>
      <c r="D2676">
        <v>65723</v>
      </c>
      <c r="E2676">
        <v>20222023</v>
      </c>
      <c r="F2676" t="s">
        <v>418</v>
      </c>
      <c r="G2676" t="s">
        <v>76</v>
      </c>
      <c r="H2676">
        <v>99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0</v>
      </c>
      <c r="O2676" t="s">
        <v>19</v>
      </c>
      <c r="P2676" t="str">
        <f>UPPER(Table1[[#This Row],[Venue]])</f>
        <v>HOME</v>
      </c>
    </row>
    <row r="2677" spans="1:16" hidden="1" x14ac:dyDescent="0.45">
      <c r="A2677">
        <v>40031123</v>
      </c>
      <c r="B2677" t="s">
        <v>428</v>
      </c>
      <c r="C2677">
        <v>44955</v>
      </c>
      <c r="D2677">
        <v>65723</v>
      </c>
      <c r="E2677">
        <v>20222023</v>
      </c>
      <c r="F2677" t="s">
        <v>418</v>
      </c>
      <c r="G2677" t="s">
        <v>212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 t="s">
        <v>40</v>
      </c>
      <c r="P2677" t="str">
        <f>UPPER(Table1[[#This Row],[Venue]])</f>
        <v>AWAY</v>
      </c>
    </row>
    <row r="2678" spans="1:16" hidden="1" x14ac:dyDescent="0.45">
      <c r="A2678">
        <v>40031123</v>
      </c>
      <c r="B2678" t="s">
        <v>428</v>
      </c>
      <c r="C2678">
        <v>44955</v>
      </c>
      <c r="D2678">
        <v>65723</v>
      </c>
      <c r="E2678">
        <v>20222023</v>
      </c>
      <c r="F2678" t="s">
        <v>418</v>
      </c>
      <c r="G2678" t="s">
        <v>213</v>
      </c>
      <c r="H2678">
        <v>5</v>
      </c>
      <c r="I2678">
        <v>3</v>
      </c>
      <c r="J2678">
        <v>1</v>
      </c>
      <c r="K2678">
        <v>1</v>
      </c>
      <c r="L2678">
        <v>2</v>
      </c>
      <c r="M2678">
        <v>0</v>
      </c>
      <c r="N2678">
        <v>0</v>
      </c>
      <c r="O2678" t="s">
        <v>40</v>
      </c>
      <c r="P2678" t="str">
        <f>UPPER(Table1[[#This Row],[Venue]])</f>
        <v>AWAY</v>
      </c>
    </row>
    <row r="2679" spans="1:16" hidden="1" x14ac:dyDescent="0.45">
      <c r="A2679">
        <v>40031123</v>
      </c>
      <c r="B2679" t="s">
        <v>428</v>
      </c>
      <c r="C2679">
        <v>44955</v>
      </c>
      <c r="D2679">
        <v>65723</v>
      </c>
      <c r="E2679">
        <v>20222023</v>
      </c>
      <c r="F2679" t="s">
        <v>418</v>
      </c>
      <c r="G2679" t="s">
        <v>268</v>
      </c>
      <c r="H2679">
        <v>6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0</v>
      </c>
      <c r="O2679" t="s">
        <v>40</v>
      </c>
      <c r="P2679" t="str">
        <f>UPPER(Table1[[#This Row],[Venue]])</f>
        <v>AWAY</v>
      </c>
    </row>
    <row r="2680" spans="1:16" hidden="1" x14ac:dyDescent="0.45">
      <c r="A2680">
        <v>40031123</v>
      </c>
      <c r="B2680" t="s">
        <v>428</v>
      </c>
      <c r="C2680">
        <v>44955</v>
      </c>
      <c r="D2680">
        <v>65723</v>
      </c>
      <c r="E2680">
        <v>20222023</v>
      </c>
      <c r="F2680" t="s">
        <v>418</v>
      </c>
      <c r="G2680" t="s">
        <v>214</v>
      </c>
      <c r="H2680">
        <v>7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 t="s">
        <v>40</v>
      </c>
      <c r="P2680" t="str">
        <f>UPPER(Table1[[#This Row],[Venue]])</f>
        <v>AWAY</v>
      </c>
    </row>
    <row r="2681" spans="1:16" hidden="1" x14ac:dyDescent="0.45">
      <c r="A2681">
        <v>40031123</v>
      </c>
      <c r="B2681" t="s">
        <v>428</v>
      </c>
      <c r="C2681">
        <v>44955</v>
      </c>
      <c r="D2681">
        <v>65723</v>
      </c>
      <c r="E2681">
        <v>20222023</v>
      </c>
      <c r="F2681" t="s">
        <v>418</v>
      </c>
      <c r="G2681" t="s">
        <v>215</v>
      </c>
      <c r="H2681">
        <v>9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 t="s">
        <v>40</v>
      </c>
      <c r="P2681" t="str">
        <f>UPPER(Table1[[#This Row],[Venue]])</f>
        <v>AWAY</v>
      </c>
    </row>
    <row r="2682" spans="1:16" hidden="1" x14ac:dyDescent="0.45">
      <c r="A2682">
        <v>40031123</v>
      </c>
      <c r="B2682" t="s">
        <v>428</v>
      </c>
      <c r="C2682">
        <v>44955</v>
      </c>
      <c r="D2682">
        <v>65723</v>
      </c>
      <c r="E2682">
        <v>20222023</v>
      </c>
      <c r="F2682" t="s">
        <v>418</v>
      </c>
      <c r="G2682" t="s">
        <v>216</v>
      </c>
      <c r="H2682">
        <v>14</v>
      </c>
      <c r="I2682">
        <v>1</v>
      </c>
      <c r="J2682">
        <v>1</v>
      </c>
      <c r="K2682">
        <v>1</v>
      </c>
      <c r="L2682">
        <v>0</v>
      </c>
      <c r="M2682">
        <v>0</v>
      </c>
      <c r="N2682">
        <v>2</v>
      </c>
      <c r="O2682" t="s">
        <v>40</v>
      </c>
      <c r="P2682" t="str">
        <f>UPPER(Table1[[#This Row],[Venue]])</f>
        <v>AWAY</v>
      </c>
    </row>
    <row r="2683" spans="1:16" hidden="1" x14ac:dyDescent="0.45">
      <c r="A2683">
        <v>40031123</v>
      </c>
      <c r="B2683" t="s">
        <v>428</v>
      </c>
      <c r="C2683">
        <v>44955</v>
      </c>
      <c r="D2683">
        <v>65723</v>
      </c>
      <c r="E2683">
        <v>20222023</v>
      </c>
      <c r="F2683" t="s">
        <v>418</v>
      </c>
      <c r="G2683" t="s">
        <v>217</v>
      </c>
      <c r="H2683">
        <v>15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2</v>
      </c>
      <c r="O2683" t="s">
        <v>40</v>
      </c>
      <c r="P2683" t="str">
        <f>UPPER(Table1[[#This Row],[Venue]])</f>
        <v>AWAY</v>
      </c>
    </row>
    <row r="2684" spans="1:16" hidden="1" x14ac:dyDescent="0.45">
      <c r="A2684">
        <v>40031123</v>
      </c>
      <c r="B2684" t="s">
        <v>428</v>
      </c>
      <c r="C2684">
        <v>44955</v>
      </c>
      <c r="D2684">
        <v>65723</v>
      </c>
      <c r="E2684">
        <v>20222023</v>
      </c>
      <c r="F2684" t="s">
        <v>418</v>
      </c>
      <c r="G2684" t="s">
        <v>218</v>
      </c>
      <c r="H2684">
        <v>17</v>
      </c>
      <c r="I2684">
        <v>1</v>
      </c>
      <c r="J2684">
        <v>0</v>
      </c>
      <c r="K2684">
        <v>1</v>
      </c>
      <c r="L2684">
        <v>1</v>
      </c>
      <c r="M2684">
        <v>0</v>
      </c>
      <c r="N2684">
        <v>0</v>
      </c>
      <c r="O2684" t="s">
        <v>40</v>
      </c>
      <c r="P2684" t="str">
        <f>UPPER(Table1[[#This Row],[Venue]])</f>
        <v>AWAY</v>
      </c>
    </row>
    <row r="2685" spans="1:16" hidden="1" x14ac:dyDescent="0.45">
      <c r="A2685">
        <v>40031123</v>
      </c>
      <c r="B2685" t="s">
        <v>428</v>
      </c>
      <c r="C2685">
        <v>44955</v>
      </c>
      <c r="D2685">
        <v>65723</v>
      </c>
      <c r="E2685">
        <v>20222023</v>
      </c>
      <c r="F2685" t="s">
        <v>418</v>
      </c>
      <c r="G2685" t="s">
        <v>224</v>
      </c>
      <c r="H2685">
        <v>18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  <c r="O2685" t="s">
        <v>40</v>
      </c>
      <c r="P2685" t="str">
        <f>UPPER(Table1[[#This Row],[Venue]])</f>
        <v>AWAY</v>
      </c>
    </row>
    <row r="2686" spans="1:16" hidden="1" x14ac:dyDescent="0.45">
      <c r="A2686">
        <v>40031123</v>
      </c>
      <c r="B2686" t="s">
        <v>428</v>
      </c>
      <c r="C2686">
        <v>44955</v>
      </c>
      <c r="D2686">
        <v>65723</v>
      </c>
      <c r="E2686">
        <v>20222023</v>
      </c>
      <c r="F2686" t="s">
        <v>418</v>
      </c>
      <c r="G2686" t="s">
        <v>219</v>
      </c>
      <c r="H2686">
        <v>23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 t="s">
        <v>40</v>
      </c>
      <c r="P2686" t="str">
        <f>UPPER(Table1[[#This Row],[Venue]])</f>
        <v>AWAY</v>
      </c>
    </row>
    <row r="2687" spans="1:16" hidden="1" x14ac:dyDescent="0.45">
      <c r="A2687">
        <v>40031123</v>
      </c>
      <c r="B2687" t="s">
        <v>428</v>
      </c>
      <c r="C2687">
        <v>44955</v>
      </c>
      <c r="D2687">
        <v>65723</v>
      </c>
      <c r="E2687">
        <v>20222023</v>
      </c>
      <c r="F2687" t="s">
        <v>418</v>
      </c>
      <c r="G2687" t="s">
        <v>221</v>
      </c>
      <c r="H2687">
        <v>25</v>
      </c>
      <c r="I2687">
        <v>2</v>
      </c>
      <c r="J2687">
        <v>0</v>
      </c>
      <c r="K2687">
        <v>1</v>
      </c>
      <c r="L2687">
        <v>2</v>
      </c>
      <c r="M2687">
        <v>0</v>
      </c>
      <c r="N2687">
        <v>0</v>
      </c>
      <c r="O2687" t="s">
        <v>40</v>
      </c>
      <c r="P2687" t="str">
        <f>UPPER(Table1[[#This Row],[Venue]])</f>
        <v>AWAY</v>
      </c>
    </row>
    <row r="2688" spans="1:16" hidden="1" x14ac:dyDescent="0.45">
      <c r="A2688">
        <v>40031123</v>
      </c>
      <c r="B2688" t="s">
        <v>428</v>
      </c>
      <c r="C2688">
        <v>44955</v>
      </c>
      <c r="D2688">
        <v>65723</v>
      </c>
      <c r="E2688">
        <v>20222023</v>
      </c>
      <c r="F2688" t="s">
        <v>418</v>
      </c>
      <c r="G2688" t="s">
        <v>222</v>
      </c>
      <c r="H2688">
        <v>27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 t="s">
        <v>40</v>
      </c>
      <c r="P2688" t="str">
        <f>UPPER(Table1[[#This Row],[Venue]])</f>
        <v>AWAY</v>
      </c>
    </row>
    <row r="2689" spans="1:16" hidden="1" x14ac:dyDescent="0.45">
      <c r="A2689">
        <v>40031123</v>
      </c>
      <c r="B2689" t="s">
        <v>428</v>
      </c>
      <c r="C2689">
        <v>44955</v>
      </c>
      <c r="D2689">
        <v>65723</v>
      </c>
      <c r="E2689">
        <v>20222023</v>
      </c>
      <c r="F2689" t="s">
        <v>418</v>
      </c>
      <c r="G2689" t="s">
        <v>223</v>
      </c>
      <c r="H2689">
        <v>37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2</v>
      </c>
      <c r="O2689" t="s">
        <v>40</v>
      </c>
      <c r="P2689" t="str">
        <f>UPPER(Table1[[#This Row],[Venue]])</f>
        <v>AWAY</v>
      </c>
    </row>
    <row r="2690" spans="1:16" hidden="1" x14ac:dyDescent="0.45">
      <c r="A2690">
        <v>40031123</v>
      </c>
      <c r="B2690" t="s">
        <v>428</v>
      </c>
      <c r="C2690">
        <v>44955</v>
      </c>
      <c r="D2690">
        <v>65723</v>
      </c>
      <c r="E2690">
        <v>20222023</v>
      </c>
      <c r="F2690" t="s">
        <v>418</v>
      </c>
      <c r="G2690" t="s">
        <v>424</v>
      </c>
      <c r="H2690">
        <v>65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 t="s">
        <v>40</v>
      </c>
      <c r="P2690" t="str">
        <f>UPPER(Table1[[#This Row],[Venue]])</f>
        <v>AWAY</v>
      </c>
    </row>
    <row r="2691" spans="1:16" hidden="1" x14ac:dyDescent="0.45">
      <c r="A2691">
        <v>40031123</v>
      </c>
      <c r="B2691" t="s">
        <v>428</v>
      </c>
      <c r="C2691">
        <v>44955</v>
      </c>
      <c r="D2691">
        <v>65723</v>
      </c>
      <c r="E2691">
        <v>20222023</v>
      </c>
      <c r="F2691" t="s">
        <v>418</v>
      </c>
      <c r="G2691" t="s">
        <v>226</v>
      </c>
      <c r="H2691">
        <v>70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 t="s">
        <v>40</v>
      </c>
      <c r="P2691" t="str">
        <f>UPPER(Table1[[#This Row],[Venue]])</f>
        <v>AWAY</v>
      </c>
    </row>
    <row r="2692" spans="1:16" hidden="1" x14ac:dyDescent="0.45">
      <c r="A2692">
        <v>40031123</v>
      </c>
      <c r="B2692" t="s">
        <v>428</v>
      </c>
      <c r="C2692">
        <v>44955</v>
      </c>
      <c r="D2692">
        <v>65723</v>
      </c>
      <c r="E2692">
        <v>20222023</v>
      </c>
      <c r="F2692" t="s">
        <v>418</v>
      </c>
      <c r="G2692" t="s">
        <v>227</v>
      </c>
      <c r="H2692">
        <v>74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 t="s">
        <v>40</v>
      </c>
      <c r="P2692" t="str">
        <f>UPPER(Table1[[#This Row],[Venue]])</f>
        <v>AWAY</v>
      </c>
    </row>
    <row r="2693" spans="1:16" hidden="1" x14ac:dyDescent="0.45">
      <c r="A2693">
        <v>40031123</v>
      </c>
      <c r="B2693" t="s">
        <v>428</v>
      </c>
      <c r="C2693">
        <v>44955</v>
      </c>
      <c r="D2693">
        <v>65723</v>
      </c>
      <c r="E2693">
        <v>20222023</v>
      </c>
      <c r="F2693" t="s">
        <v>418</v>
      </c>
      <c r="G2693" t="s">
        <v>228</v>
      </c>
      <c r="H2693">
        <v>77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 t="s">
        <v>40</v>
      </c>
      <c r="P2693" t="str">
        <f>UPPER(Table1[[#This Row],[Venue]])</f>
        <v>AWAY</v>
      </c>
    </row>
    <row r="2694" spans="1:16" hidden="1" x14ac:dyDescent="0.45">
      <c r="A2694">
        <v>40031123</v>
      </c>
      <c r="B2694" t="s">
        <v>428</v>
      </c>
      <c r="C2694">
        <v>44955</v>
      </c>
      <c r="D2694">
        <v>65723</v>
      </c>
      <c r="E2694">
        <v>20222023</v>
      </c>
      <c r="F2694" t="s">
        <v>418</v>
      </c>
      <c r="G2694" t="s">
        <v>229</v>
      </c>
      <c r="H2694">
        <v>88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 t="s">
        <v>40</v>
      </c>
      <c r="P2694" t="str">
        <f>UPPER(Table1[[#This Row],[Venue]])</f>
        <v>AWAY</v>
      </c>
    </row>
    <row r="2695" spans="1:16" hidden="1" x14ac:dyDescent="0.45">
      <c r="A2695">
        <v>40031123</v>
      </c>
      <c r="B2695" t="s">
        <v>428</v>
      </c>
      <c r="C2695">
        <v>44955</v>
      </c>
      <c r="D2695">
        <v>65723</v>
      </c>
      <c r="E2695">
        <v>20222023</v>
      </c>
      <c r="F2695" t="s">
        <v>418</v>
      </c>
      <c r="G2695" t="s">
        <v>231</v>
      </c>
      <c r="H2695">
        <v>97</v>
      </c>
      <c r="I2695">
        <v>3</v>
      </c>
      <c r="J2695">
        <v>2</v>
      </c>
      <c r="K2695">
        <v>1</v>
      </c>
      <c r="L2695">
        <v>1</v>
      </c>
      <c r="M2695">
        <v>0</v>
      </c>
      <c r="N2695">
        <v>0</v>
      </c>
      <c r="O2695" t="s">
        <v>40</v>
      </c>
      <c r="P2695" t="str">
        <f>UPPER(Table1[[#This Row],[Venue]])</f>
        <v>AWAY</v>
      </c>
    </row>
    <row r="2696" spans="1:16" hidden="1" x14ac:dyDescent="0.45">
      <c r="A2696">
        <v>40031113</v>
      </c>
      <c r="B2696" t="s">
        <v>333</v>
      </c>
      <c r="C2696">
        <v>44965</v>
      </c>
      <c r="D2696">
        <v>65713</v>
      </c>
      <c r="E2696">
        <v>20222023</v>
      </c>
      <c r="F2696" t="s">
        <v>418</v>
      </c>
      <c r="G2696" t="s">
        <v>135</v>
      </c>
      <c r="H2696">
        <v>7</v>
      </c>
      <c r="I2696">
        <v>2</v>
      </c>
      <c r="J2696">
        <v>2</v>
      </c>
      <c r="K2696">
        <v>1</v>
      </c>
      <c r="L2696">
        <v>0</v>
      </c>
      <c r="M2696">
        <v>0</v>
      </c>
      <c r="N2696">
        <v>0</v>
      </c>
      <c r="O2696" t="s">
        <v>19</v>
      </c>
      <c r="P2696" t="str">
        <f>UPPER(Table1[[#This Row],[Venue]])</f>
        <v>HOME</v>
      </c>
    </row>
    <row r="2697" spans="1:16" hidden="1" x14ac:dyDescent="0.45">
      <c r="A2697">
        <v>40031113</v>
      </c>
      <c r="B2697" t="s">
        <v>333</v>
      </c>
      <c r="C2697">
        <v>44965</v>
      </c>
      <c r="D2697">
        <v>65713</v>
      </c>
      <c r="E2697">
        <v>20222023</v>
      </c>
      <c r="F2697" t="s">
        <v>418</v>
      </c>
      <c r="G2697" t="s">
        <v>263</v>
      </c>
      <c r="H2697">
        <v>9</v>
      </c>
      <c r="I2697">
        <v>3</v>
      </c>
      <c r="J2697">
        <v>2</v>
      </c>
      <c r="K2697">
        <v>1</v>
      </c>
      <c r="L2697">
        <v>1</v>
      </c>
      <c r="M2697">
        <v>0</v>
      </c>
      <c r="N2697">
        <v>0</v>
      </c>
      <c r="O2697" t="s">
        <v>19</v>
      </c>
      <c r="P2697" t="str">
        <f>UPPER(Table1[[#This Row],[Venue]])</f>
        <v>HOME</v>
      </c>
    </row>
    <row r="2698" spans="1:16" hidden="1" x14ac:dyDescent="0.45">
      <c r="A2698">
        <v>40031113</v>
      </c>
      <c r="B2698" t="s">
        <v>333</v>
      </c>
      <c r="C2698">
        <v>44965</v>
      </c>
      <c r="D2698">
        <v>65713</v>
      </c>
      <c r="E2698">
        <v>20222023</v>
      </c>
      <c r="F2698" t="s">
        <v>418</v>
      </c>
      <c r="G2698" t="s">
        <v>264</v>
      </c>
      <c r="H2698">
        <v>10</v>
      </c>
      <c r="I2698">
        <v>3</v>
      </c>
      <c r="J2698">
        <v>2</v>
      </c>
      <c r="K2698">
        <v>1</v>
      </c>
      <c r="L2698">
        <v>1</v>
      </c>
      <c r="M2698">
        <v>0</v>
      </c>
      <c r="N2698">
        <v>0</v>
      </c>
      <c r="O2698" t="s">
        <v>19</v>
      </c>
      <c r="P2698" t="str">
        <f>UPPER(Table1[[#This Row],[Venue]])</f>
        <v>HOME</v>
      </c>
    </row>
    <row r="2699" spans="1:16" hidden="1" x14ac:dyDescent="0.45">
      <c r="A2699">
        <v>40031113</v>
      </c>
      <c r="B2699" t="s">
        <v>333</v>
      </c>
      <c r="C2699">
        <v>44965</v>
      </c>
      <c r="D2699">
        <v>65713</v>
      </c>
      <c r="E2699">
        <v>20222023</v>
      </c>
      <c r="F2699" t="s">
        <v>418</v>
      </c>
      <c r="G2699" t="s">
        <v>265</v>
      </c>
      <c r="H2699">
        <v>14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2</v>
      </c>
      <c r="O2699" t="s">
        <v>19</v>
      </c>
      <c r="P2699" t="str">
        <f>UPPER(Table1[[#This Row],[Venue]])</f>
        <v>HOME</v>
      </c>
    </row>
    <row r="2700" spans="1:16" hidden="1" x14ac:dyDescent="0.45">
      <c r="A2700">
        <v>40031113</v>
      </c>
      <c r="B2700" t="s">
        <v>333</v>
      </c>
      <c r="C2700">
        <v>44965</v>
      </c>
      <c r="D2700">
        <v>65713</v>
      </c>
      <c r="E2700">
        <v>20222023</v>
      </c>
      <c r="F2700" t="s">
        <v>418</v>
      </c>
      <c r="G2700" t="s">
        <v>134</v>
      </c>
      <c r="H2700">
        <v>15</v>
      </c>
      <c r="I2700">
        <v>3</v>
      </c>
      <c r="J2700">
        <v>2</v>
      </c>
      <c r="K2700">
        <v>1</v>
      </c>
      <c r="L2700">
        <v>1</v>
      </c>
      <c r="M2700">
        <v>0</v>
      </c>
      <c r="N2700">
        <v>0</v>
      </c>
      <c r="O2700" t="s">
        <v>19</v>
      </c>
      <c r="P2700" t="str">
        <f>UPPER(Table1[[#This Row],[Venue]])</f>
        <v>HOME</v>
      </c>
    </row>
    <row r="2701" spans="1:16" hidden="1" x14ac:dyDescent="0.45">
      <c r="A2701">
        <v>40031113</v>
      </c>
      <c r="B2701" t="s">
        <v>333</v>
      </c>
      <c r="C2701">
        <v>44965</v>
      </c>
      <c r="D2701">
        <v>65713</v>
      </c>
      <c r="E2701">
        <v>20222023</v>
      </c>
      <c r="F2701" t="s">
        <v>418</v>
      </c>
      <c r="G2701" t="s">
        <v>137</v>
      </c>
      <c r="H2701">
        <v>22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 t="s">
        <v>19</v>
      </c>
      <c r="P2701" t="str">
        <f>UPPER(Table1[[#This Row],[Venue]])</f>
        <v>HOME</v>
      </c>
    </row>
    <row r="2702" spans="1:16" hidden="1" x14ac:dyDescent="0.45">
      <c r="A2702">
        <v>40031113</v>
      </c>
      <c r="B2702" t="s">
        <v>333</v>
      </c>
      <c r="C2702">
        <v>44965</v>
      </c>
      <c r="D2702">
        <v>65713</v>
      </c>
      <c r="E2702">
        <v>20222023</v>
      </c>
      <c r="F2702" t="s">
        <v>418</v>
      </c>
      <c r="G2702" t="s">
        <v>138</v>
      </c>
      <c r="H2702">
        <v>23</v>
      </c>
      <c r="I2702">
        <v>4</v>
      </c>
      <c r="J2702">
        <v>3</v>
      </c>
      <c r="K2702">
        <v>1</v>
      </c>
      <c r="L2702">
        <v>1</v>
      </c>
      <c r="M2702">
        <v>0</v>
      </c>
      <c r="N2702">
        <v>0</v>
      </c>
      <c r="O2702" t="s">
        <v>19</v>
      </c>
      <c r="P2702" t="str">
        <f>UPPER(Table1[[#This Row],[Venue]])</f>
        <v>HOME</v>
      </c>
    </row>
    <row r="2703" spans="1:16" hidden="1" x14ac:dyDescent="0.45">
      <c r="A2703">
        <v>40031113</v>
      </c>
      <c r="B2703" t="s">
        <v>333</v>
      </c>
      <c r="C2703">
        <v>44965</v>
      </c>
      <c r="D2703">
        <v>65713</v>
      </c>
      <c r="E2703">
        <v>20222023</v>
      </c>
      <c r="F2703" t="s">
        <v>418</v>
      </c>
      <c r="G2703" t="s">
        <v>349</v>
      </c>
      <c r="H2703">
        <v>25</v>
      </c>
      <c r="I2703">
        <v>3</v>
      </c>
      <c r="J2703">
        <v>0</v>
      </c>
      <c r="K2703">
        <v>1</v>
      </c>
      <c r="L2703">
        <v>3</v>
      </c>
      <c r="M2703">
        <v>0</v>
      </c>
      <c r="N2703">
        <v>0</v>
      </c>
      <c r="O2703" t="s">
        <v>19</v>
      </c>
      <c r="P2703" t="str">
        <f>UPPER(Table1[[#This Row],[Venue]])</f>
        <v>HOME</v>
      </c>
    </row>
    <row r="2704" spans="1:16" hidden="1" x14ac:dyDescent="0.45">
      <c r="A2704">
        <v>40031113</v>
      </c>
      <c r="B2704" t="s">
        <v>333</v>
      </c>
      <c r="C2704">
        <v>44965</v>
      </c>
      <c r="D2704">
        <v>65713</v>
      </c>
      <c r="E2704">
        <v>20222023</v>
      </c>
      <c r="F2704" t="s">
        <v>418</v>
      </c>
      <c r="G2704" t="s">
        <v>139</v>
      </c>
      <c r="H2704">
        <v>27</v>
      </c>
      <c r="I2704">
        <v>2</v>
      </c>
      <c r="J2704">
        <v>1</v>
      </c>
      <c r="K2704">
        <v>1</v>
      </c>
      <c r="L2704">
        <v>1</v>
      </c>
      <c r="M2704">
        <v>0</v>
      </c>
      <c r="N2704">
        <v>4</v>
      </c>
      <c r="O2704" t="s">
        <v>19</v>
      </c>
      <c r="P2704" t="str">
        <f>UPPER(Table1[[#This Row],[Venue]])</f>
        <v>HOME</v>
      </c>
    </row>
    <row r="2705" spans="1:16" hidden="1" x14ac:dyDescent="0.45">
      <c r="A2705">
        <v>40031113</v>
      </c>
      <c r="B2705" t="s">
        <v>333</v>
      </c>
      <c r="C2705">
        <v>44965</v>
      </c>
      <c r="D2705">
        <v>65713</v>
      </c>
      <c r="E2705">
        <v>20222023</v>
      </c>
      <c r="F2705" t="s">
        <v>418</v>
      </c>
      <c r="G2705" t="s">
        <v>266</v>
      </c>
      <c r="H2705">
        <v>31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 t="s">
        <v>19</v>
      </c>
      <c r="P2705" t="str">
        <f>UPPER(Table1[[#This Row],[Venue]])</f>
        <v>HOME</v>
      </c>
    </row>
    <row r="2706" spans="1:16" hidden="1" x14ac:dyDescent="0.45">
      <c r="A2706">
        <v>40031113</v>
      </c>
      <c r="B2706" t="s">
        <v>333</v>
      </c>
      <c r="C2706">
        <v>44965</v>
      </c>
      <c r="D2706">
        <v>65713</v>
      </c>
      <c r="E2706">
        <v>20222023</v>
      </c>
      <c r="F2706" t="s">
        <v>418</v>
      </c>
      <c r="G2706" t="s">
        <v>141</v>
      </c>
      <c r="H2706">
        <v>68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 t="s">
        <v>19</v>
      </c>
      <c r="P2706" t="str">
        <f>UPPER(Table1[[#This Row],[Venue]])</f>
        <v>HOME</v>
      </c>
    </row>
    <row r="2707" spans="1:16" hidden="1" x14ac:dyDescent="0.45">
      <c r="A2707">
        <v>40031113</v>
      </c>
      <c r="B2707" t="s">
        <v>333</v>
      </c>
      <c r="C2707">
        <v>44965</v>
      </c>
      <c r="D2707">
        <v>65713</v>
      </c>
      <c r="E2707">
        <v>20222023</v>
      </c>
      <c r="F2707" t="s">
        <v>418</v>
      </c>
      <c r="G2707" t="s">
        <v>142</v>
      </c>
      <c r="H2707">
        <v>69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 t="s">
        <v>19</v>
      </c>
      <c r="P2707" t="str">
        <f>UPPER(Table1[[#This Row],[Venue]])</f>
        <v>HOME</v>
      </c>
    </row>
    <row r="2708" spans="1:16" hidden="1" x14ac:dyDescent="0.45">
      <c r="A2708">
        <v>40031113</v>
      </c>
      <c r="B2708" t="s">
        <v>333</v>
      </c>
      <c r="C2708">
        <v>44965</v>
      </c>
      <c r="D2708">
        <v>65713</v>
      </c>
      <c r="E2708">
        <v>20222023</v>
      </c>
      <c r="F2708" t="s">
        <v>418</v>
      </c>
      <c r="G2708" t="s">
        <v>143</v>
      </c>
      <c r="H2708">
        <v>71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0</v>
      </c>
      <c r="O2708" t="s">
        <v>19</v>
      </c>
      <c r="P2708" t="str">
        <f>UPPER(Table1[[#This Row],[Venue]])</f>
        <v>HOME</v>
      </c>
    </row>
    <row r="2709" spans="1:16" hidden="1" x14ac:dyDescent="0.45">
      <c r="A2709">
        <v>40031113</v>
      </c>
      <c r="B2709" t="s">
        <v>333</v>
      </c>
      <c r="C2709">
        <v>44965</v>
      </c>
      <c r="D2709">
        <v>65713</v>
      </c>
      <c r="E2709">
        <v>20222023</v>
      </c>
      <c r="F2709" t="s">
        <v>418</v>
      </c>
      <c r="G2709" t="s">
        <v>144</v>
      </c>
      <c r="H2709">
        <v>81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 t="s">
        <v>19</v>
      </c>
      <c r="P2709" t="str">
        <f>UPPER(Table1[[#This Row],[Venue]])</f>
        <v>HOME</v>
      </c>
    </row>
    <row r="2710" spans="1:16" hidden="1" x14ac:dyDescent="0.45">
      <c r="A2710">
        <v>40031113</v>
      </c>
      <c r="B2710" t="s">
        <v>333</v>
      </c>
      <c r="C2710">
        <v>44965</v>
      </c>
      <c r="D2710">
        <v>65713</v>
      </c>
      <c r="E2710">
        <v>20222023</v>
      </c>
      <c r="F2710" t="s">
        <v>418</v>
      </c>
      <c r="G2710" t="s">
        <v>145</v>
      </c>
      <c r="H2710">
        <v>88</v>
      </c>
      <c r="I2710">
        <v>1</v>
      </c>
      <c r="J2710">
        <v>0</v>
      </c>
      <c r="K2710">
        <v>1</v>
      </c>
      <c r="L2710">
        <v>1</v>
      </c>
      <c r="M2710">
        <v>0</v>
      </c>
      <c r="N2710">
        <v>0</v>
      </c>
      <c r="O2710" t="s">
        <v>19</v>
      </c>
      <c r="P2710" t="str">
        <f>UPPER(Table1[[#This Row],[Venue]])</f>
        <v>HOME</v>
      </c>
    </row>
    <row r="2711" spans="1:16" hidden="1" x14ac:dyDescent="0.45">
      <c r="A2711">
        <v>40031113</v>
      </c>
      <c r="B2711" t="s">
        <v>333</v>
      </c>
      <c r="C2711">
        <v>44965</v>
      </c>
      <c r="D2711">
        <v>65713</v>
      </c>
      <c r="E2711">
        <v>20222023</v>
      </c>
      <c r="F2711" t="s">
        <v>418</v>
      </c>
      <c r="G2711" t="s">
        <v>146</v>
      </c>
      <c r="H2711">
        <v>91</v>
      </c>
      <c r="I2711">
        <v>1</v>
      </c>
      <c r="J2711">
        <v>0</v>
      </c>
      <c r="K2711">
        <v>1</v>
      </c>
      <c r="L2711">
        <v>1</v>
      </c>
      <c r="M2711">
        <v>0</v>
      </c>
      <c r="N2711">
        <v>0</v>
      </c>
      <c r="O2711" t="s">
        <v>19</v>
      </c>
      <c r="P2711" t="str">
        <f>UPPER(Table1[[#This Row],[Venue]])</f>
        <v>HOME</v>
      </c>
    </row>
    <row r="2712" spans="1:16" hidden="1" x14ac:dyDescent="0.45">
      <c r="A2712">
        <v>40031113</v>
      </c>
      <c r="B2712" t="s">
        <v>333</v>
      </c>
      <c r="C2712">
        <v>44965</v>
      </c>
      <c r="D2712">
        <v>65713</v>
      </c>
      <c r="E2712">
        <v>20222023</v>
      </c>
      <c r="F2712" t="s">
        <v>418</v>
      </c>
      <c r="G2712" t="s">
        <v>147</v>
      </c>
      <c r="H2712">
        <v>92</v>
      </c>
      <c r="I2712">
        <v>2</v>
      </c>
      <c r="J2712">
        <v>1</v>
      </c>
      <c r="K2712">
        <v>1</v>
      </c>
      <c r="L2712">
        <v>1</v>
      </c>
      <c r="M2712">
        <v>0</v>
      </c>
      <c r="N2712">
        <v>0</v>
      </c>
      <c r="O2712" t="s">
        <v>19</v>
      </c>
      <c r="P2712" t="str">
        <f>UPPER(Table1[[#This Row],[Venue]])</f>
        <v>HOME</v>
      </c>
    </row>
    <row r="2713" spans="1:16" hidden="1" x14ac:dyDescent="0.45">
      <c r="A2713">
        <v>40031113</v>
      </c>
      <c r="B2713" t="s">
        <v>333</v>
      </c>
      <c r="C2713">
        <v>44965</v>
      </c>
      <c r="D2713">
        <v>65713</v>
      </c>
      <c r="E2713">
        <v>20222023</v>
      </c>
      <c r="F2713" t="s">
        <v>418</v>
      </c>
      <c r="G2713" t="s">
        <v>148</v>
      </c>
      <c r="H2713">
        <v>95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 t="s">
        <v>19</v>
      </c>
      <c r="P2713" t="str">
        <f>UPPER(Table1[[#This Row],[Venue]])</f>
        <v>HOME</v>
      </c>
    </row>
    <row r="2714" spans="1:16" hidden="1" x14ac:dyDescent="0.45">
      <c r="A2714">
        <v>40031113</v>
      </c>
      <c r="B2714" t="s">
        <v>333</v>
      </c>
      <c r="C2714">
        <v>44965</v>
      </c>
      <c r="D2714">
        <v>65713</v>
      </c>
      <c r="E2714">
        <v>20222023</v>
      </c>
      <c r="F2714" t="s">
        <v>418</v>
      </c>
      <c r="G2714" t="s">
        <v>149</v>
      </c>
      <c r="H2714">
        <v>98</v>
      </c>
      <c r="I2714">
        <v>2</v>
      </c>
      <c r="J2714">
        <v>0</v>
      </c>
      <c r="K2714">
        <v>1</v>
      </c>
      <c r="L2714">
        <v>2</v>
      </c>
      <c r="M2714">
        <v>0</v>
      </c>
      <c r="N2714">
        <v>0</v>
      </c>
      <c r="O2714" t="s">
        <v>19</v>
      </c>
      <c r="P2714" t="str">
        <f>UPPER(Table1[[#This Row],[Venue]])</f>
        <v>HOME</v>
      </c>
    </row>
    <row r="2715" spans="1:16" hidden="1" x14ac:dyDescent="0.45">
      <c r="A2715">
        <v>40031113</v>
      </c>
      <c r="B2715" t="s">
        <v>333</v>
      </c>
      <c r="C2715">
        <v>44965</v>
      </c>
      <c r="D2715">
        <v>65713</v>
      </c>
      <c r="E2715">
        <v>20222023</v>
      </c>
      <c r="F2715" t="s">
        <v>418</v>
      </c>
      <c r="G2715" t="s">
        <v>199</v>
      </c>
      <c r="H2715">
        <v>9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4</v>
      </c>
      <c r="O2715" t="s">
        <v>40</v>
      </c>
      <c r="P2715" t="str">
        <f>UPPER(Table1[[#This Row],[Venue]])</f>
        <v>AWAY</v>
      </c>
    </row>
    <row r="2716" spans="1:16" hidden="1" x14ac:dyDescent="0.45">
      <c r="A2716">
        <v>40031113</v>
      </c>
      <c r="B2716" t="s">
        <v>333</v>
      </c>
      <c r="C2716">
        <v>44965</v>
      </c>
      <c r="D2716">
        <v>65713</v>
      </c>
      <c r="E2716">
        <v>20222023</v>
      </c>
      <c r="F2716" t="s">
        <v>418</v>
      </c>
      <c r="G2716" t="s">
        <v>233</v>
      </c>
      <c r="H2716">
        <v>11</v>
      </c>
      <c r="I2716">
        <v>2</v>
      </c>
      <c r="J2716">
        <v>2</v>
      </c>
      <c r="K2716">
        <v>1</v>
      </c>
      <c r="L2716">
        <v>0</v>
      </c>
      <c r="M2716">
        <v>0</v>
      </c>
      <c r="N2716">
        <v>0</v>
      </c>
      <c r="O2716" t="s">
        <v>40</v>
      </c>
      <c r="P2716" t="str">
        <f>UPPER(Table1[[#This Row],[Venue]])</f>
        <v>AWAY</v>
      </c>
    </row>
    <row r="2717" spans="1:16" hidden="1" x14ac:dyDescent="0.45">
      <c r="A2717">
        <v>40031113</v>
      </c>
      <c r="B2717" t="s">
        <v>333</v>
      </c>
      <c r="C2717">
        <v>44965</v>
      </c>
      <c r="D2717">
        <v>65713</v>
      </c>
      <c r="E2717">
        <v>20222023</v>
      </c>
      <c r="F2717" t="s">
        <v>418</v>
      </c>
      <c r="G2717" t="s">
        <v>197</v>
      </c>
      <c r="H2717">
        <v>15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2</v>
      </c>
      <c r="O2717" t="s">
        <v>40</v>
      </c>
      <c r="P2717" t="str">
        <f>UPPER(Table1[[#This Row],[Venue]])</f>
        <v>AWAY</v>
      </c>
    </row>
    <row r="2718" spans="1:16" hidden="1" x14ac:dyDescent="0.45">
      <c r="A2718">
        <v>40031113</v>
      </c>
      <c r="B2718" t="s">
        <v>333</v>
      </c>
      <c r="C2718">
        <v>44965</v>
      </c>
      <c r="D2718">
        <v>65713</v>
      </c>
      <c r="E2718">
        <v>20222023</v>
      </c>
      <c r="F2718" t="s">
        <v>418</v>
      </c>
      <c r="G2718" t="s">
        <v>198</v>
      </c>
      <c r="H2718">
        <v>19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 t="s">
        <v>40</v>
      </c>
      <c r="P2718" t="str">
        <f>UPPER(Table1[[#This Row],[Venue]])</f>
        <v>AWAY</v>
      </c>
    </row>
    <row r="2719" spans="1:16" hidden="1" x14ac:dyDescent="0.45">
      <c r="A2719">
        <v>40031113</v>
      </c>
      <c r="B2719" t="s">
        <v>333</v>
      </c>
      <c r="C2719">
        <v>44965</v>
      </c>
      <c r="D2719">
        <v>65713</v>
      </c>
      <c r="E2719">
        <v>20222023</v>
      </c>
      <c r="F2719" t="s">
        <v>418</v>
      </c>
      <c r="G2719" t="s">
        <v>287</v>
      </c>
      <c r="H2719">
        <v>22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 t="s">
        <v>40</v>
      </c>
      <c r="P2719" t="str">
        <f>UPPER(Table1[[#This Row],[Venue]])</f>
        <v>AWAY</v>
      </c>
    </row>
    <row r="2720" spans="1:16" hidden="1" x14ac:dyDescent="0.45">
      <c r="A2720">
        <v>40031113</v>
      </c>
      <c r="B2720" t="s">
        <v>333</v>
      </c>
      <c r="C2720">
        <v>44965</v>
      </c>
      <c r="D2720">
        <v>65713</v>
      </c>
      <c r="E2720">
        <v>20222023</v>
      </c>
      <c r="F2720" t="s">
        <v>418</v>
      </c>
      <c r="G2720" t="s">
        <v>200</v>
      </c>
      <c r="H2720">
        <v>31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 t="s">
        <v>40</v>
      </c>
      <c r="P2720" t="str">
        <f>UPPER(Table1[[#This Row],[Venue]])</f>
        <v>AWAY</v>
      </c>
    </row>
    <row r="2721" spans="1:16" hidden="1" x14ac:dyDescent="0.45">
      <c r="A2721">
        <v>40031113</v>
      </c>
      <c r="B2721" t="s">
        <v>333</v>
      </c>
      <c r="C2721">
        <v>44965</v>
      </c>
      <c r="D2721">
        <v>65713</v>
      </c>
      <c r="E2721">
        <v>20222023</v>
      </c>
      <c r="F2721" t="s">
        <v>418</v>
      </c>
      <c r="G2721" t="s">
        <v>202</v>
      </c>
      <c r="H2721">
        <v>36</v>
      </c>
      <c r="I2721">
        <v>1</v>
      </c>
      <c r="J2721">
        <v>0</v>
      </c>
      <c r="K2721">
        <v>1</v>
      </c>
      <c r="L2721">
        <v>1</v>
      </c>
      <c r="M2721">
        <v>0</v>
      </c>
      <c r="N2721">
        <v>0</v>
      </c>
      <c r="O2721" t="s">
        <v>40</v>
      </c>
      <c r="P2721" t="str">
        <f>UPPER(Table1[[#This Row],[Venue]])</f>
        <v>AWAY</v>
      </c>
    </row>
    <row r="2722" spans="1:16" hidden="1" x14ac:dyDescent="0.45">
      <c r="A2722">
        <v>40031113</v>
      </c>
      <c r="B2722" t="s">
        <v>333</v>
      </c>
      <c r="C2722">
        <v>44965</v>
      </c>
      <c r="D2722">
        <v>65713</v>
      </c>
      <c r="E2722">
        <v>20222023</v>
      </c>
      <c r="F2722" t="s">
        <v>418</v>
      </c>
      <c r="G2722" t="s">
        <v>427</v>
      </c>
      <c r="H2722">
        <v>44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 t="s">
        <v>40</v>
      </c>
      <c r="P2722" t="str">
        <f>UPPER(Table1[[#This Row],[Venue]])</f>
        <v>AWAY</v>
      </c>
    </row>
    <row r="2723" spans="1:16" hidden="1" x14ac:dyDescent="0.45">
      <c r="A2723">
        <v>40031113</v>
      </c>
      <c r="B2723" t="s">
        <v>333</v>
      </c>
      <c r="C2723">
        <v>44965</v>
      </c>
      <c r="D2723">
        <v>65713</v>
      </c>
      <c r="E2723">
        <v>20222023</v>
      </c>
      <c r="F2723" t="s">
        <v>418</v>
      </c>
      <c r="G2723" t="s">
        <v>206</v>
      </c>
      <c r="H2723">
        <v>64</v>
      </c>
      <c r="I2723">
        <v>1</v>
      </c>
      <c r="J2723">
        <v>0</v>
      </c>
      <c r="K2723">
        <v>1</v>
      </c>
      <c r="L2723">
        <v>1</v>
      </c>
      <c r="M2723">
        <v>0</v>
      </c>
      <c r="N2723">
        <v>0</v>
      </c>
      <c r="O2723" t="s">
        <v>40</v>
      </c>
      <c r="P2723" t="str">
        <f>UPPER(Table1[[#This Row],[Venue]])</f>
        <v>AWAY</v>
      </c>
    </row>
    <row r="2724" spans="1:16" hidden="1" x14ac:dyDescent="0.45">
      <c r="A2724">
        <v>40031113</v>
      </c>
      <c r="B2724" t="s">
        <v>333</v>
      </c>
      <c r="C2724">
        <v>44965</v>
      </c>
      <c r="D2724">
        <v>65713</v>
      </c>
      <c r="E2724">
        <v>20222023</v>
      </c>
      <c r="F2724" t="s">
        <v>418</v>
      </c>
      <c r="G2724" t="s">
        <v>207</v>
      </c>
      <c r="H2724">
        <v>71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 t="s">
        <v>40</v>
      </c>
      <c r="P2724" t="str">
        <f>UPPER(Table1[[#This Row],[Venue]])</f>
        <v>AWAY</v>
      </c>
    </row>
    <row r="2725" spans="1:16" hidden="1" x14ac:dyDescent="0.45">
      <c r="A2725">
        <v>40031113</v>
      </c>
      <c r="B2725" t="s">
        <v>333</v>
      </c>
      <c r="C2725">
        <v>44965</v>
      </c>
      <c r="D2725">
        <v>65713</v>
      </c>
      <c r="E2725">
        <v>20222023</v>
      </c>
      <c r="F2725" t="s">
        <v>418</v>
      </c>
      <c r="G2725" t="s">
        <v>208</v>
      </c>
      <c r="H2725">
        <v>77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  <c r="O2725" t="s">
        <v>40</v>
      </c>
      <c r="P2725" t="str">
        <f>UPPER(Table1[[#This Row],[Venue]])</f>
        <v>AWAY</v>
      </c>
    </row>
    <row r="2726" spans="1:16" hidden="1" x14ac:dyDescent="0.45">
      <c r="A2726">
        <v>40031113</v>
      </c>
      <c r="B2726" t="s">
        <v>333</v>
      </c>
      <c r="C2726">
        <v>44965</v>
      </c>
      <c r="D2726">
        <v>65713</v>
      </c>
      <c r="E2726">
        <v>20222023</v>
      </c>
      <c r="F2726" t="s">
        <v>418</v>
      </c>
      <c r="G2726" t="s">
        <v>209</v>
      </c>
      <c r="H2726">
        <v>88</v>
      </c>
      <c r="I2726">
        <v>0</v>
      </c>
      <c r="J2726">
        <v>0</v>
      </c>
      <c r="K2726">
        <v>1</v>
      </c>
      <c r="L2726">
        <v>0</v>
      </c>
      <c r="M2726">
        <v>1</v>
      </c>
      <c r="N2726">
        <v>0</v>
      </c>
      <c r="O2726" t="s">
        <v>40</v>
      </c>
      <c r="P2726" t="str">
        <f>UPPER(Table1[[#This Row],[Venue]])</f>
        <v>AWAY</v>
      </c>
    </row>
    <row r="2727" spans="1:16" hidden="1" x14ac:dyDescent="0.45">
      <c r="A2727">
        <v>40031113</v>
      </c>
      <c r="B2727" t="s">
        <v>333</v>
      </c>
      <c r="C2727">
        <v>44965</v>
      </c>
      <c r="D2727">
        <v>65713</v>
      </c>
      <c r="E2727">
        <v>20222023</v>
      </c>
      <c r="F2727" t="s">
        <v>418</v>
      </c>
      <c r="G2727" t="s">
        <v>210</v>
      </c>
      <c r="H2727">
        <v>89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 t="s">
        <v>40</v>
      </c>
      <c r="P2727" t="str">
        <f>UPPER(Table1[[#This Row],[Venue]])</f>
        <v>AWAY</v>
      </c>
    </row>
    <row r="2728" spans="1:16" hidden="1" x14ac:dyDescent="0.45">
      <c r="A2728">
        <v>40031113</v>
      </c>
      <c r="B2728" t="s">
        <v>333</v>
      </c>
      <c r="C2728">
        <v>44965</v>
      </c>
      <c r="D2728">
        <v>65713</v>
      </c>
      <c r="E2728">
        <v>20222023</v>
      </c>
      <c r="F2728" t="s">
        <v>418</v>
      </c>
      <c r="G2728" t="s">
        <v>211</v>
      </c>
      <c r="H2728">
        <v>92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 t="s">
        <v>40</v>
      </c>
      <c r="P2728" t="str">
        <f>UPPER(Table1[[#This Row],[Venue]])</f>
        <v>AWAY</v>
      </c>
    </row>
    <row r="2729" spans="1:16" hidden="1" x14ac:dyDescent="0.45">
      <c r="A2729">
        <v>40031112</v>
      </c>
      <c r="B2729" t="s">
        <v>313</v>
      </c>
      <c r="C2729">
        <v>44965</v>
      </c>
      <c r="D2729">
        <v>65712</v>
      </c>
      <c r="E2729">
        <v>20222023</v>
      </c>
      <c r="F2729" t="s">
        <v>418</v>
      </c>
      <c r="G2729" t="s">
        <v>41</v>
      </c>
      <c r="H2729">
        <v>3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 t="s">
        <v>19</v>
      </c>
      <c r="P2729" t="str">
        <f>UPPER(Table1[[#This Row],[Venue]])</f>
        <v>HOME</v>
      </c>
    </row>
    <row r="2730" spans="1:16" hidden="1" x14ac:dyDescent="0.45">
      <c r="A2730">
        <v>40031112</v>
      </c>
      <c r="B2730" t="s">
        <v>313</v>
      </c>
      <c r="C2730">
        <v>44965</v>
      </c>
      <c r="D2730">
        <v>65712</v>
      </c>
      <c r="E2730">
        <v>20222023</v>
      </c>
      <c r="F2730" t="s">
        <v>418</v>
      </c>
      <c r="G2730" t="s">
        <v>42</v>
      </c>
      <c r="H2730">
        <v>8</v>
      </c>
      <c r="I2730">
        <v>1</v>
      </c>
      <c r="J2730">
        <v>1</v>
      </c>
      <c r="K2730">
        <v>1</v>
      </c>
      <c r="L2730">
        <v>0</v>
      </c>
      <c r="M2730">
        <v>0</v>
      </c>
      <c r="N2730">
        <v>2</v>
      </c>
      <c r="O2730" t="s">
        <v>19</v>
      </c>
      <c r="P2730" t="str">
        <f>UPPER(Table1[[#This Row],[Venue]])</f>
        <v>HOME</v>
      </c>
    </row>
    <row r="2731" spans="1:16" hidden="1" x14ac:dyDescent="0.45">
      <c r="A2731">
        <v>40031112</v>
      </c>
      <c r="B2731" t="s">
        <v>313</v>
      </c>
      <c r="C2731">
        <v>44965</v>
      </c>
      <c r="D2731">
        <v>65712</v>
      </c>
      <c r="E2731">
        <v>20222023</v>
      </c>
      <c r="F2731" t="s">
        <v>418</v>
      </c>
      <c r="G2731" t="s">
        <v>43</v>
      </c>
      <c r="H2731">
        <v>15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 t="s">
        <v>19</v>
      </c>
      <c r="P2731" t="str">
        <f>UPPER(Table1[[#This Row],[Venue]])</f>
        <v>HOME</v>
      </c>
    </row>
    <row r="2732" spans="1:16" hidden="1" x14ac:dyDescent="0.45">
      <c r="A2732">
        <v>40031112</v>
      </c>
      <c r="B2732" t="s">
        <v>313</v>
      </c>
      <c r="C2732">
        <v>44965</v>
      </c>
      <c r="D2732">
        <v>65712</v>
      </c>
      <c r="E2732">
        <v>20222023</v>
      </c>
      <c r="F2732" t="s">
        <v>418</v>
      </c>
      <c r="G2732" t="s">
        <v>44</v>
      </c>
      <c r="H2732">
        <v>16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 t="s">
        <v>19</v>
      </c>
      <c r="P2732" t="str">
        <f>UPPER(Table1[[#This Row],[Venue]])</f>
        <v>HOME</v>
      </c>
    </row>
    <row r="2733" spans="1:16" hidden="1" x14ac:dyDescent="0.45">
      <c r="A2733">
        <v>40031112</v>
      </c>
      <c r="B2733" t="s">
        <v>313</v>
      </c>
      <c r="C2733">
        <v>44965</v>
      </c>
      <c r="D2733">
        <v>65712</v>
      </c>
      <c r="E2733">
        <v>20222023</v>
      </c>
      <c r="F2733" t="s">
        <v>418</v>
      </c>
      <c r="G2733" t="s">
        <v>45</v>
      </c>
      <c r="H2733">
        <v>17</v>
      </c>
      <c r="I2733">
        <v>2</v>
      </c>
      <c r="J2733">
        <v>2</v>
      </c>
      <c r="K2733">
        <v>1</v>
      </c>
      <c r="L2733">
        <v>0</v>
      </c>
      <c r="M2733">
        <v>0</v>
      </c>
      <c r="N2733">
        <v>0</v>
      </c>
      <c r="O2733" t="s">
        <v>19</v>
      </c>
      <c r="P2733" t="str">
        <f>UPPER(Table1[[#This Row],[Venue]])</f>
        <v>HOME</v>
      </c>
    </row>
    <row r="2734" spans="1:16" hidden="1" x14ac:dyDescent="0.45">
      <c r="A2734">
        <v>40031112</v>
      </c>
      <c r="B2734" t="s">
        <v>313</v>
      </c>
      <c r="C2734">
        <v>44965</v>
      </c>
      <c r="D2734">
        <v>65712</v>
      </c>
      <c r="E2734">
        <v>20222023</v>
      </c>
      <c r="F2734" t="s">
        <v>418</v>
      </c>
      <c r="G2734" t="s">
        <v>46</v>
      </c>
      <c r="H2734">
        <v>19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 t="s">
        <v>19</v>
      </c>
      <c r="P2734" t="str">
        <f>UPPER(Table1[[#This Row],[Venue]])</f>
        <v>HOME</v>
      </c>
    </row>
    <row r="2735" spans="1:16" hidden="1" x14ac:dyDescent="0.45">
      <c r="A2735">
        <v>40031112</v>
      </c>
      <c r="B2735" t="s">
        <v>313</v>
      </c>
      <c r="C2735">
        <v>44965</v>
      </c>
      <c r="D2735">
        <v>65712</v>
      </c>
      <c r="E2735">
        <v>20222023</v>
      </c>
      <c r="F2735" t="s">
        <v>418</v>
      </c>
      <c r="G2735" t="s">
        <v>47</v>
      </c>
      <c r="H2735">
        <v>24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 t="s">
        <v>19</v>
      </c>
      <c r="P2735" t="str">
        <f>UPPER(Table1[[#This Row],[Venue]])</f>
        <v>HOME</v>
      </c>
    </row>
    <row r="2736" spans="1:16" hidden="1" x14ac:dyDescent="0.45">
      <c r="A2736">
        <v>40031112</v>
      </c>
      <c r="B2736" t="s">
        <v>313</v>
      </c>
      <c r="C2736">
        <v>44965</v>
      </c>
      <c r="D2736">
        <v>65712</v>
      </c>
      <c r="E2736">
        <v>20222023</v>
      </c>
      <c r="F2736" t="s">
        <v>418</v>
      </c>
      <c r="G2736" t="s">
        <v>430</v>
      </c>
      <c r="H2736">
        <v>25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 t="s">
        <v>19</v>
      </c>
      <c r="P2736" t="str">
        <f>UPPER(Table1[[#This Row],[Venue]])</f>
        <v>HOME</v>
      </c>
    </row>
    <row r="2737" spans="1:16" hidden="1" x14ac:dyDescent="0.45">
      <c r="A2737">
        <v>40031112</v>
      </c>
      <c r="B2737" t="s">
        <v>313</v>
      </c>
      <c r="C2737">
        <v>44965</v>
      </c>
      <c r="D2737">
        <v>65712</v>
      </c>
      <c r="E2737">
        <v>20222023</v>
      </c>
      <c r="F2737" t="s">
        <v>418</v>
      </c>
      <c r="G2737" t="s">
        <v>49</v>
      </c>
      <c r="H2737">
        <v>31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 t="s">
        <v>19</v>
      </c>
      <c r="P2737" t="str">
        <f>UPPER(Table1[[#This Row],[Venue]])</f>
        <v>HOME</v>
      </c>
    </row>
    <row r="2738" spans="1:16" hidden="1" x14ac:dyDescent="0.45">
      <c r="A2738">
        <v>40031112</v>
      </c>
      <c r="B2738" t="s">
        <v>313</v>
      </c>
      <c r="C2738">
        <v>44965</v>
      </c>
      <c r="D2738">
        <v>65712</v>
      </c>
      <c r="E2738">
        <v>20222023</v>
      </c>
      <c r="F2738" t="s">
        <v>418</v>
      </c>
      <c r="G2738" t="s">
        <v>51</v>
      </c>
      <c r="H2738">
        <v>77</v>
      </c>
      <c r="I2738">
        <v>3</v>
      </c>
      <c r="J2738">
        <v>1</v>
      </c>
      <c r="K2738">
        <v>1</v>
      </c>
      <c r="L2738">
        <v>2</v>
      </c>
      <c r="M2738">
        <v>0</v>
      </c>
      <c r="N2738">
        <v>0</v>
      </c>
      <c r="O2738" t="s">
        <v>19</v>
      </c>
      <c r="P2738" t="str">
        <f>UPPER(Table1[[#This Row],[Venue]])</f>
        <v>HOME</v>
      </c>
    </row>
    <row r="2739" spans="1:16" hidden="1" x14ac:dyDescent="0.45">
      <c r="A2739">
        <v>40031112</v>
      </c>
      <c r="B2739" t="s">
        <v>313</v>
      </c>
      <c r="C2739">
        <v>44965</v>
      </c>
      <c r="D2739">
        <v>65712</v>
      </c>
      <c r="E2739">
        <v>20222023</v>
      </c>
      <c r="F2739" t="s">
        <v>418</v>
      </c>
      <c r="G2739" t="s">
        <v>52</v>
      </c>
      <c r="H2739">
        <v>79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 t="s">
        <v>19</v>
      </c>
      <c r="P2739" t="str">
        <f>UPPER(Table1[[#This Row],[Venue]])</f>
        <v>HOME</v>
      </c>
    </row>
    <row r="2740" spans="1:16" hidden="1" x14ac:dyDescent="0.45">
      <c r="A2740">
        <v>40031112</v>
      </c>
      <c r="B2740" t="s">
        <v>313</v>
      </c>
      <c r="C2740">
        <v>44965</v>
      </c>
      <c r="D2740">
        <v>65712</v>
      </c>
      <c r="E2740">
        <v>20222023</v>
      </c>
      <c r="F2740" t="s">
        <v>418</v>
      </c>
      <c r="G2740" t="s">
        <v>53</v>
      </c>
      <c r="H2740">
        <v>81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2</v>
      </c>
      <c r="O2740" t="s">
        <v>19</v>
      </c>
      <c r="P2740" t="str">
        <f>UPPER(Table1[[#This Row],[Venue]])</f>
        <v>HOME</v>
      </c>
    </row>
    <row r="2741" spans="1:16" hidden="1" x14ac:dyDescent="0.45">
      <c r="A2741">
        <v>40031112</v>
      </c>
      <c r="B2741" t="s">
        <v>313</v>
      </c>
      <c r="C2741">
        <v>44965</v>
      </c>
      <c r="D2741">
        <v>65712</v>
      </c>
      <c r="E2741">
        <v>20222023</v>
      </c>
      <c r="F2741" t="s">
        <v>418</v>
      </c>
      <c r="G2741" t="s">
        <v>54</v>
      </c>
      <c r="H2741">
        <v>87</v>
      </c>
      <c r="I2741">
        <v>1</v>
      </c>
      <c r="J2741">
        <v>1</v>
      </c>
      <c r="K2741">
        <v>1</v>
      </c>
      <c r="L2741">
        <v>0</v>
      </c>
      <c r="M2741">
        <v>0</v>
      </c>
      <c r="N2741">
        <v>2</v>
      </c>
      <c r="O2741" t="s">
        <v>19</v>
      </c>
      <c r="P2741" t="str">
        <f>UPPER(Table1[[#This Row],[Venue]])</f>
        <v>HOME</v>
      </c>
    </row>
    <row r="2742" spans="1:16" hidden="1" x14ac:dyDescent="0.45">
      <c r="A2742">
        <v>40031112</v>
      </c>
      <c r="B2742" t="s">
        <v>313</v>
      </c>
      <c r="C2742">
        <v>44965</v>
      </c>
      <c r="D2742">
        <v>65712</v>
      </c>
      <c r="E2742">
        <v>20222023</v>
      </c>
      <c r="F2742" t="s">
        <v>418</v>
      </c>
      <c r="G2742" t="s">
        <v>55</v>
      </c>
      <c r="H2742">
        <v>88</v>
      </c>
      <c r="I2742">
        <v>4</v>
      </c>
      <c r="J2742">
        <v>1</v>
      </c>
      <c r="K2742">
        <v>1</v>
      </c>
      <c r="L2742">
        <v>3</v>
      </c>
      <c r="M2742">
        <v>0</v>
      </c>
      <c r="N2742">
        <v>0</v>
      </c>
      <c r="O2742" t="s">
        <v>19</v>
      </c>
      <c r="P2742" t="str">
        <f>UPPER(Table1[[#This Row],[Venue]])</f>
        <v>HOME</v>
      </c>
    </row>
    <row r="2743" spans="1:16" hidden="1" x14ac:dyDescent="0.45">
      <c r="A2743">
        <v>40031112</v>
      </c>
      <c r="B2743" t="s">
        <v>313</v>
      </c>
      <c r="C2743">
        <v>44965</v>
      </c>
      <c r="D2743">
        <v>65712</v>
      </c>
      <c r="E2743">
        <v>20222023</v>
      </c>
      <c r="F2743" t="s">
        <v>418</v>
      </c>
      <c r="G2743" t="s">
        <v>56</v>
      </c>
      <c r="H2743">
        <v>89</v>
      </c>
      <c r="I2743">
        <v>1</v>
      </c>
      <c r="J2743">
        <v>0</v>
      </c>
      <c r="K2743">
        <v>1</v>
      </c>
      <c r="L2743">
        <v>1</v>
      </c>
      <c r="M2743">
        <v>0</v>
      </c>
      <c r="N2743">
        <v>0</v>
      </c>
      <c r="O2743" t="s">
        <v>19</v>
      </c>
      <c r="P2743" t="str">
        <f>UPPER(Table1[[#This Row],[Venue]])</f>
        <v>HOME</v>
      </c>
    </row>
    <row r="2744" spans="1:16" hidden="1" x14ac:dyDescent="0.45">
      <c r="A2744">
        <v>40031112</v>
      </c>
      <c r="B2744" t="s">
        <v>313</v>
      </c>
      <c r="C2744">
        <v>44965</v>
      </c>
      <c r="D2744">
        <v>65712</v>
      </c>
      <c r="E2744">
        <v>20222023</v>
      </c>
      <c r="F2744" t="s">
        <v>418</v>
      </c>
      <c r="G2744" t="s">
        <v>20</v>
      </c>
      <c r="H2744">
        <v>5</v>
      </c>
      <c r="I2744">
        <v>1</v>
      </c>
      <c r="J2744">
        <v>0</v>
      </c>
      <c r="K2744">
        <v>1</v>
      </c>
      <c r="L2744">
        <v>1</v>
      </c>
      <c r="M2744">
        <v>0</v>
      </c>
      <c r="N2744">
        <v>0</v>
      </c>
      <c r="O2744" t="s">
        <v>40</v>
      </c>
      <c r="P2744" t="str">
        <f>UPPER(Table1[[#This Row],[Venue]])</f>
        <v>AWAY</v>
      </c>
    </row>
    <row r="2745" spans="1:16" hidden="1" x14ac:dyDescent="0.45">
      <c r="A2745">
        <v>40031112</v>
      </c>
      <c r="B2745" t="s">
        <v>313</v>
      </c>
      <c r="C2745">
        <v>44965</v>
      </c>
      <c r="D2745">
        <v>65712</v>
      </c>
      <c r="E2745">
        <v>20222023</v>
      </c>
      <c r="F2745" t="s">
        <v>418</v>
      </c>
      <c r="G2745" t="s">
        <v>21</v>
      </c>
      <c r="H2745">
        <v>6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 t="s">
        <v>40</v>
      </c>
      <c r="P2745" t="str">
        <f>UPPER(Table1[[#This Row],[Venue]])</f>
        <v>AWAY</v>
      </c>
    </row>
    <row r="2746" spans="1:16" hidden="1" x14ac:dyDescent="0.45">
      <c r="A2746">
        <v>40031112</v>
      </c>
      <c r="B2746" t="s">
        <v>313</v>
      </c>
      <c r="C2746">
        <v>44965</v>
      </c>
      <c r="D2746">
        <v>65712</v>
      </c>
      <c r="E2746">
        <v>20222023</v>
      </c>
      <c r="F2746" t="s">
        <v>418</v>
      </c>
      <c r="G2746" t="s">
        <v>419</v>
      </c>
      <c r="H2746">
        <v>7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 t="s">
        <v>40</v>
      </c>
      <c r="P2746" t="str">
        <f>UPPER(Table1[[#This Row],[Venue]])</f>
        <v>AWAY</v>
      </c>
    </row>
    <row r="2747" spans="1:16" hidden="1" x14ac:dyDescent="0.45">
      <c r="A2747">
        <v>40031112</v>
      </c>
      <c r="B2747" t="s">
        <v>313</v>
      </c>
      <c r="C2747">
        <v>44965</v>
      </c>
      <c r="D2747">
        <v>65712</v>
      </c>
      <c r="E2747">
        <v>20222023</v>
      </c>
      <c r="F2747" t="s">
        <v>418</v>
      </c>
      <c r="G2747" t="s">
        <v>426</v>
      </c>
      <c r="H2747">
        <v>8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 t="s">
        <v>40</v>
      </c>
      <c r="P2747" t="str">
        <f>UPPER(Table1[[#This Row],[Venue]])</f>
        <v>AWAY</v>
      </c>
    </row>
    <row r="2748" spans="1:16" hidden="1" x14ac:dyDescent="0.45">
      <c r="A2748">
        <v>40031112</v>
      </c>
      <c r="B2748" t="s">
        <v>313</v>
      </c>
      <c r="C2748">
        <v>44965</v>
      </c>
      <c r="D2748">
        <v>65712</v>
      </c>
      <c r="E2748">
        <v>20222023</v>
      </c>
      <c r="F2748" t="s">
        <v>418</v>
      </c>
      <c r="G2748" t="s">
        <v>24</v>
      </c>
      <c r="H2748">
        <v>11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 t="s">
        <v>40</v>
      </c>
      <c r="P2748" t="str">
        <f>UPPER(Table1[[#This Row],[Venue]])</f>
        <v>AWAY</v>
      </c>
    </row>
    <row r="2749" spans="1:16" hidden="1" x14ac:dyDescent="0.45">
      <c r="A2749">
        <v>40031112</v>
      </c>
      <c r="B2749" t="s">
        <v>313</v>
      </c>
      <c r="C2749">
        <v>44965</v>
      </c>
      <c r="D2749">
        <v>65712</v>
      </c>
      <c r="E2749">
        <v>20222023</v>
      </c>
      <c r="F2749" t="s">
        <v>418</v>
      </c>
      <c r="G2749" t="s">
        <v>25</v>
      </c>
      <c r="H2749">
        <v>24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2</v>
      </c>
      <c r="O2749" t="s">
        <v>40</v>
      </c>
      <c r="P2749" t="str">
        <f>UPPER(Table1[[#This Row],[Venue]])</f>
        <v>AWAY</v>
      </c>
    </row>
    <row r="2750" spans="1:16" hidden="1" x14ac:dyDescent="0.45">
      <c r="A2750">
        <v>40031112</v>
      </c>
      <c r="B2750" t="s">
        <v>313</v>
      </c>
      <c r="C2750">
        <v>44965</v>
      </c>
      <c r="D2750">
        <v>65712</v>
      </c>
      <c r="E2750">
        <v>20222023</v>
      </c>
      <c r="F2750" t="s">
        <v>418</v>
      </c>
      <c r="G2750" t="s">
        <v>192</v>
      </c>
      <c r="H2750">
        <v>32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 t="s">
        <v>40</v>
      </c>
      <c r="P2750" t="str">
        <f>UPPER(Table1[[#This Row],[Venue]])</f>
        <v>AWAY</v>
      </c>
    </row>
    <row r="2751" spans="1:16" hidden="1" x14ac:dyDescent="0.45">
      <c r="A2751">
        <v>40031112</v>
      </c>
      <c r="B2751" t="s">
        <v>313</v>
      </c>
      <c r="C2751">
        <v>44965</v>
      </c>
      <c r="D2751">
        <v>65712</v>
      </c>
      <c r="E2751">
        <v>20222023</v>
      </c>
      <c r="F2751" t="s">
        <v>418</v>
      </c>
      <c r="G2751" t="s">
        <v>193</v>
      </c>
      <c r="H2751">
        <v>36</v>
      </c>
      <c r="I2751">
        <v>3</v>
      </c>
      <c r="J2751">
        <v>1</v>
      </c>
      <c r="K2751">
        <v>1</v>
      </c>
      <c r="L2751">
        <v>2</v>
      </c>
      <c r="M2751">
        <v>0</v>
      </c>
      <c r="N2751">
        <v>0</v>
      </c>
      <c r="O2751" t="s">
        <v>40</v>
      </c>
      <c r="P2751" t="str">
        <f>UPPER(Table1[[#This Row],[Venue]])</f>
        <v>AWAY</v>
      </c>
    </row>
    <row r="2752" spans="1:16" hidden="1" x14ac:dyDescent="0.45">
      <c r="A2752">
        <v>40031112</v>
      </c>
      <c r="B2752" t="s">
        <v>313</v>
      </c>
      <c r="C2752">
        <v>44965</v>
      </c>
      <c r="D2752">
        <v>65712</v>
      </c>
      <c r="E2752">
        <v>20222023</v>
      </c>
      <c r="F2752" t="s">
        <v>418</v>
      </c>
      <c r="G2752" t="s">
        <v>27</v>
      </c>
      <c r="H2752">
        <v>40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 t="s">
        <v>40</v>
      </c>
      <c r="P2752" t="str">
        <f>UPPER(Table1[[#This Row],[Venue]])</f>
        <v>AWAY</v>
      </c>
    </row>
    <row r="2753" spans="1:16" hidden="1" x14ac:dyDescent="0.45">
      <c r="A2753">
        <v>40031112</v>
      </c>
      <c r="B2753" t="s">
        <v>313</v>
      </c>
      <c r="C2753">
        <v>44965</v>
      </c>
      <c r="D2753">
        <v>65712</v>
      </c>
      <c r="E2753">
        <v>20222023</v>
      </c>
      <c r="F2753" t="s">
        <v>418</v>
      </c>
      <c r="G2753" t="s">
        <v>28</v>
      </c>
      <c r="H2753">
        <v>41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0</v>
      </c>
      <c r="O2753" t="s">
        <v>40</v>
      </c>
      <c r="P2753" t="str">
        <f>UPPER(Table1[[#This Row],[Venue]])</f>
        <v>AWAY</v>
      </c>
    </row>
    <row r="2754" spans="1:16" hidden="1" x14ac:dyDescent="0.45">
      <c r="A2754">
        <v>40031112</v>
      </c>
      <c r="B2754" t="s">
        <v>313</v>
      </c>
      <c r="C2754">
        <v>44965</v>
      </c>
      <c r="D2754">
        <v>65712</v>
      </c>
      <c r="E2754">
        <v>20222023</v>
      </c>
      <c r="F2754" t="s">
        <v>418</v>
      </c>
      <c r="G2754" t="s">
        <v>29</v>
      </c>
      <c r="H2754">
        <v>44</v>
      </c>
      <c r="I2754">
        <v>3</v>
      </c>
      <c r="J2754">
        <v>2</v>
      </c>
      <c r="K2754">
        <v>1</v>
      </c>
      <c r="L2754">
        <v>1</v>
      </c>
      <c r="M2754">
        <v>0</v>
      </c>
      <c r="N2754">
        <v>0</v>
      </c>
      <c r="O2754" t="s">
        <v>40</v>
      </c>
      <c r="P2754" t="str">
        <f>UPPER(Table1[[#This Row],[Venue]])</f>
        <v>AWAY</v>
      </c>
    </row>
    <row r="2755" spans="1:16" hidden="1" x14ac:dyDescent="0.45">
      <c r="A2755">
        <v>40031112</v>
      </c>
      <c r="B2755" t="s">
        <v>313</v>
      </c>
      <c r="C2755">
        <v>44965</v>
      </c>
      <c r="D2755">
        <v>65712</v>
      </c>
      <c r="E2755">
        <v>20222023</v>
      </c>
      <c r="F2755" t="s">
        <v>418</v>
      </c>
      <c r="G2755" t="s">
        <v>30</v>
      </c>
      <c r="H2755">
        <v>55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 t="s">
        <v>40</v>
      </c>
      <c r="P2755" t="str">
        <f>UPPER(Table1[[#This Row],[Venue]])</f>
        <v>AWAY</v>
      </c>
    </row>
    <row r="2756" spans="1:16" hidden="1" x14ac:dyDescent="0.45">
      <c r="A2756">
        <v>40031112</v>
      </c>
      <c r="B2756" t="s">
        <v>313</v>
      </c>
      <c r="C2756">
        <v>44965</v>
      </c>
      <c r="D2756">
        <v>65712</v>
      </c>
      <c r="E2756">
        <v>20222023</v>
      </c>
      <c r="F2756" t="s">
        <v>418</v>
      </c>
      <c r="G2756" t="s">
        <v>32</v>
      </c>
      <c r="H2756">
        <v>66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 t="s">
        <v>40</v>
      </c>
      <c r="P2756" t="str">
        <f>UPPER(Table1[[#This Row],[Venue]])</f>
        <v>AWAY</v>
      </c>
    </row>
    <row r="2757" spans="1:16" hidden="1" x14ac:dyDescent="0.45">
      <c r="A2757">
        <v>40031112</v>
      </c>
      <c r="B2757" t="s">
        <v>313</v>
      </c>
      <c r="C2757">
        <v>44965</v>
      </c>
      <c r="D2757">
        <v>65712</v>
      </c>
      <c r="E2757">
        <v>20222023</v>
      </c>
      <c r="F2757" t="s">
        <v>418</v>
      </c>
      <c r="G2757" t="s">
        <v>420</v>
      </c>
      <c r="H2757">
        <v>68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 t="s">
        <v>40</v>
      </c>
      <c r="P2757" t="str">
        <f>UPPER(Table1[[#This Row],[Venue]])</f>
        <v>AWAY</v>
      </c>
    </row>
    <row r="2758" spans="1:16" hidden="1" x14ac:dyDescent="0.45">
      <c r="A2758">
        <v>40031112</v>
      </c>
      <c r="B2758" t="s">
        <v>313</v>
      </c>
      <c r="C2758">
        <v>44965</v>
      </c>
      <c r="D2758">
        <v>65712</v>
      </c>
      <c r="E2758">
        <v>20222023</v>
      </c>
      <c r="F2758" t="s">
        <v>418</v>
      </c>
      <c r="G2758" t="s">
        <v>34</v>
      </c>
      <c r="H2758">
        <v>74</v>
      </c>
      <c r="I2758">
        <v>1</v>
      </c>
      <c r="J2758">
        <v>0</v>
      </c>
      <c r="K2758">
        <v>1</v>
      </c>
      <c r="L2758">
        <v>1</v>
      </c>
      <c r="M2758">
        <v>0</v>
      </c>
      <c r="N2758">
        <v>0</v>
      </c>
      <c r="O2758" t="s">
        <v>40</v>
      </c>
      <c r="P2758" t="str">
        <f>UPPER(Table1[[#This Row],[Venue]])</f>
        <v>AWAY</v>
      </c>
    </row>
    <row r="2759" spans="1:16" hidden="1" x14ac:dyDescent="0.45">
      <c r="A2759">
        <v>40031112</v>
      </c>
      <c r="B2759" t="s">
        <v>313</v>
      </c>
      <c r="C2759">
        <v>44965</v>
      </c>
      <c r="D2759">
        <v>65712</v>
      </c>
      <c r="E2759">
        <v>20222023</v>
      </c>
      <c r="F2759" t="s">
        <v>418</v>
      </c>
      <c r="G2759" t="s">
        <v>35</v>
      </c>
      <c r="H2759">
        <v>75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 t="s">
        <v>40</v>
      </c>
      <c r="P2759" t="str">
        <f>UPPER(Table1[[#This Row],[Venue]])</f>
        <v>AWAY</v>
      </c>
    </row>
    <row r="2760" spans="1:16" hidden="1" x14ac:dyDescent="0.45">
      <c r="A2760">
        <v>40031112</v>
      </c>
      <c r="B2760" t="s">
        <v>313</v>
      </c>
      <c r="C2760">
        <v>44965</v>
      </c>
      <c r="D2760">
        <v>65712</v>
      </c>
      <c r="E2760">
        <v>20222023</v>
      </c>
      <c r="F2760" t="s">
        <v>418</v>
      </c>
      <c r="G2760" t="s">
        <v>36</v>
      </c>
      <c r="H2760">
        <v>87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2</v>
      </c>
      <c r="O2760" t="s">
        <v>40</v>
      </c>
      <c r="P2760" t="str">
        <f>UPPER(Table1[[#This Row],[Venue]])</f>
        <v>AWAY</v>
      </c>
    </row>
    <row r="2761" spans="1:16" hidden="1" x14ac:dyDescent="0.45">
      <c r="A2761">
        <v>40031112</v>
      </c>
      <c r="B2761" t="s">
        <v>313</v>
      </c>
      <c r="C2761">
        <v>44965</v>
      </c>
      <c r="D2761">
        <v>65712</v>
      </c>
      <c r="E2761">
        <v>20222023</v>
      </c>
      <c r="F2761" t="s">
        <v>418</v>
      </c>
      <c r="G2761" t="s">
        <v>37</v>
      </c>
      <c r="H2761">
        <v>90</v>
      </c>
      <c r="I2761">
        <v>1</v>
      </c>
      <c r="J2761">
        <v>1</v>
      </c>
      <c r="K2761">
        <v>1</v>
      </c>
      <c r="L2761">
        <v>0</v>
      </c>
      <c r="M2761">
        <v>0</v>
      </c>
      <c r="N2761">
        <v>0</v>
      </c>
      <c r="O2761" t="s">
        <v>40</v>
      </c>
      <c r="P2761" t="str">
        <f>UPPER(Table1[[#This Row],[Venue]])</f>
        <v>AWAY</v>
      </c>
    </row>
    <row r="2762" spans="1:16" hidden="1" x14ac:dyDescent="0.45">
      <c r="A2762">
        <v>40031112</v>
      </c>
      <c r="B2762" t="s">
        <v>313</v>
      </c>
      <c r="C2762">
        <v>44965</v>
      </c>
      <c r="D2762">
        <v>65712</v>
      </c>
      <c r="E2762">
        <v>20222023</v>
      </c>
      <c r="F2762" t="s">
        <v>418</v>
      </c>
      <c r="G2762" t="s">
        <v>38</v>
      </c>
      <c r="H2762">
        <v>98</v>
      </c>
      <c r="I2762">
        <v>4</v>
      </c>
      <c r="J2762">
        <v>2</v>
      </c>
      <c r="K2762">
        <v>1</v>
      </c>
      <c r="L2762">
        <v>2</v>
      </c>
      <c r="M2762">
        <v>0</v>
      </c>
      <c r="N2762">
        <v>0</v>
      </c>
      <c r="O2762" t="s">
        <v>40</v>
      </c>
      <c r="P2762" t="str">
        <f>UPPER(Table1[[#This Row],[Venue]])</f>
        <v>AWAY</v>
      </c>
    </row>
    <row r="2763" spans="1:16" hidden="1" x14ac:dyDescent="0.45">
      <c r="A2763">
        <v>40031111</v>
      </c>
      <c r="B2763" t="s">
        <v>431</v>
      </c>
      <c r="C2763">
        <v>44968</v>
      </c>
      <c r="D2763">
        <v>65711</v>
      </c>
      <c r="E2763">
        <v>20222023</v>
      </c>
      <c r="F2763" t="s">
        <v>418</v>
      </c>
      <c r="G2763" t="s">
        <v>130</v>
      </c>
      <c r="H2763">
        <v>1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 t="s">
        <v>19</v>
      </c>
      <c r="P2763" t="str">
        <f>UPPER(Table1[[#This Row],[Venue]])</f>
        <v>HOME</v>
      </c>
    </row>
    <row r="2764" spans="1:16" hidden="1" x14ac:dyDescent="0.45">
      <c r="A2764">
        <v>40031111</v>
      </c>
      <c r="B2764" t="s">
        <v>431</v>
      </c>
      <c r="C2764">
        <v>44968</v>
      </c>
      <c r="D2764">
        <v>65711</v>
      </c>
      <c r="E2764">
        <v>20222023</v>
      </c>
      <c r="F2764" t="s">
        <v>418</v>
      </c>
      <c r="G2764" t="s">
        <v>135</v>
      </c>
      <c r="H2764">
        <v>7</v>
      </c>
      <c r="I2764">
        <v>1</v>
      </c>
      <c r="J2764">
        <v>0</v>
      </c>
      <c r="K2764">
        <v>1</v>
      </c>
      <c r="L2764">
        <v>1</v>
      </c>
      <c r="M2764">
        <v>0</v>
      </c>
      <c r="N2764">
        <v>2</v>
      </c>
      <c r="O2764" t="s">
        <v>19</v>
      </c>
      <c r="P2764" t="str">
        <f>UPPER(Table1[[#This Row],[Venue]])</f>
        <v>HOME</v>
      </c>
    </row>
    <row r="2765" spans="1:16" hidden="1" x14ac:dyDescent="0.45">
      <c r="A2765">
        <v>40031111</v>
      </c>
      <c r="B2765" t="s">
        <v>431</v>
      </c>
      <c r="C2765">
        <v>44968</v>
      </c>
      <c r="D2765">
        <v>65711</v>
      </c>
      <c r="E2765">
        <v>20222023</v>
      </c>
      <c r="F2765" t="s">
        <v>418</v>
      </c>
      <c r="G2765" t="s">
        <v>263</v>
      </c>
      <c r="H2765">
        <v>9</v>
      </c>
      <c r="I2765">
        <v>2</v>
      </c>
      <c r="J2765">
        <v>0</v>
      </c>
      <c r="K2765">
        <v>1</v>
      </c>
      <c r="L2765">
        <v>2</v>
      </c>
      <c r="M2765">
        <v>0</v>
      </c>
      <c r="N2765">
        <v>0</v>
      </c>
      <c r="O2765" t="s">
        <v>19</v>
      </c>
      <c r="P2765" t="str">
        <f>UPPER(Table1[[#This Row],[Venue]])</f>
        <v>HOME</v>
      </c>
    </row>
    <row r="2766" spans="1:16" hidden="1" x14ac:dyDescent="0.45">
      <c r="A2766">
        <v>40031111</v>
      </c>
      <c r="B2766" t="s">
        <v>431</v>
      </c>
      <c r="C2766">
        <v>44968</v>
      </c>
      <c r="D2766">
        <v>65711</v>
      </c>
      <c r="E2766">
        <v>20222023</v>
      </c>
      <c r="F2766" t="s">
        <v>418</v>
      </c>
      <c r="G2766" t="s">
        <v>264</v>
      </c>
      <c r="H2766">
        <v>10</v>
      </c>
      <c r="I2766">
        <v>4</v>
      </c>
      <c r="J2766">
        <v>1</v>
      </c>
      <c r="K2766">
        <v>1</v>
      </c>
      <c r="L2766">
        <v>3</v>
      </c>
      <c r="M2766">
        <v>0</v>
      </c>
      <c r="N2766">
        <v>0</v>
      </c>
      <c r="O2766" t="s">
        <v>19</v>
      </c>
      <c r="P2766" t="str">
        <f>UPPER(Table1[[#This Row],[Venue]])</f>
        <v>HOME</v>
      </c>
    </row>
    <row r="2767" spans="1:16" hidden="1" x14ac:dyDescent="0.45">
      <c r="A2767">
        <v>40031111</v>
      </c>
      <c r="B2767" t="s">
        <v>431</v>
      </c>
      <c r="C2767">
        <v>44968</v>
      </c>
      <c r="D2767">
        <v>65711</v>
      </c>
      <c r="E2767">
        <v>20222023</v>
      </c>
      <c r="F2767" t="s">
        <v>418</v>
      </c>
      <c r="G2767" t="s">
        <v>265</v>
      </c>
      <c r="H2767">
        <v>14</v>
      </c>
      <c r="I2767">
        <v>2</v>
      </c>
      <c r="J2767">
        <v>1</v>
      </c>
      <c r="K2767">
        <v>1</v>
      </c>
      <c r="L2767">
        <v>1</v>
      </c>
      <c r="M2767">
        <v>0</v>
      </c>
      <c r="N2767">
        <v>0</v>
      </c>
      <c r="O2767" t="s">
        <v>19</v>
      </c>
      <c r="P2767" t="str">
        <f>UPPER(Table1[[#This Row],[Venue]])</f>
        <v>HOME</v>
      </c>
    </row>
    <row r="2768" spans="1:16" hidden="1" x14ac:dyDescent="0.45">
      <c r="A2768">
        <v>40031111</v>
      </c>
      <c r="B2768" t="s">
        <v>431</v>
      </c>
      <c r="C2768">
        <v>44968</v>
      </c>
      <c r="D2768">
        <v>65711</v>
      </c>
      <c r="E2768">
        <v>20222023</v>
      </c>
      <c r="F2768" t="s">
        <v>418</v>
      </c>
      <c r="G2768" t="s">
        <v>134</v>
      </c>
      <c r="H2768">
        <v>15</v>
      </c>
      <c r="I2768">
        <v>6</v>
      </c>
      <c r="J2768">
        <v>4</v>
      </c>
      <c r="K2768">
        <v>1</v>
      </c>
      <c r="L2768">
        <v>2</v>
      </c>
      <c r="M2768">
        <v>0</v>
      </c>
      <c r="N2768">
        <v>2</v>
      </c>
      <c r="O2768" t="s">
        <v>19</v>
      </c>
      <c r="P2768" t="str">
        <f>UPPER(Table1[[#This Row],[Venue]])</f>
        <v>HOME</v>
      </c>
    </row>
    <row r="2769" spans="1:16" hidden="1" x14ac:dyDescent="0.45">
      <c r="A2769">
        <v>40031111</v>
      </c>
      <c r="B2769" t="s">
        <v>431</v>
      </c>
      <c r="C2769">
        <v>44968</v>
      </c>
      <c r="D2769">
        <v>65711</v>
      </c>
      <c r="E2769">
        <v>20222023</v>
      </c>
      <c r="F2769" t="s">
        <v>418</v>
      </c>
      <c r="G2769" t="s">
        <v>136</v>
      </c>
      <c r="H2769">
        <v>17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 t="s">
        <v>19</v>
      </c>
      <c r="P2769" t="str">
        <f>UPPER(Table1[[#This Row],[Venue]])</f>
        <v>HOME</v>
      </c>
    </row>
    <row r="2770" spans="1:16" hidden="1" x14ac:dyDescent="0.45">
      <c r="A2770">
        <v>40031111</v>
      </c>
      <c r="B2770" t="s">
        <v>431</v>
      </c>
      <c r="C2770">
        <v>44968</v>
      </c>
      <c r="D2770">
        <v>65711</v>
      </c>
      <c r="E2770">
        <v>20222023</v>
      </c>
      <c r="F2770" t="s">
        <v>418</v>
      </c>
      <c r="G2770" t="s">
        <v>137</v>
      </c>
      <c r="H2770">
        <v>22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 t="s">
        <v>19</v>
      </c>
      <c r="P2770" t="str">
        <f>UPPER(Table1[[#This Row],[Venue]])</f>
        <v>HOME</v>
      </c>
    </row>
    <row r="2771" spans="1:16" hidden="1" x14ac:dyDescent="0.45">
      <c r="A2771">
        <v>40031111</v>
      </c>
      <c r="B2771" t="s">
        <v>431</v>
      </c>
      <c r="C2771">
        <v>44968</v>
      </c>
      <c r="D2771">
        <v>65711</v>
      </c>
      <c r="E2771">
        <v>20222023</v>
      </c>
      <c r="F2771" t="s">
        <v>418</v>
      </c>
      <c r="G2771" t="s">
        <v>138</v>
      </c>
      <c r="H2771">
        <v>23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 t="s">
        <v>19</v>
      </c>
      <c r="P2771" t="str">
        <f>UPPER(Table1[[#This Row],[Venue]])</f>
        <v>HOME</v>
      </c>
    </row>
    <row r="2772" spans="1:16" hidden="1" x14ac:dyDescent="0.45">
      <c r="A2772">
        <v>40031111</v>
      </c>
      <c r="B2772" t="s">
        <v>431</v>
      </c>
      <c r="C2772">
        <v>44968</v>
      </c>
      <c r="D2772">
        <v>65711</v>
      </c>
      <c r="E2772">
        <v>20222023</v>
      </c>
      <c r="F2772" t="s">
        <v>418</v>
      </c>
      <c r="G2772" t="s">
        <v>349</v>
      </c>
      <c r="H2772">
        <v>25</v>
      </c>
      <c r="I2772">
        <v>1</v>
      </c>
      <c r="J2772">
        <v>0</v>
      </c>
      <c r="K2772">
        <v>1</v>
      </c>
      <c r="L2772">
        <v>1</v>
      </c>
      <c r="M2772">
        <v>0</v>
      </c>
      <c r="N2772">
        <v>0</v>
      </c>
      <c r="O2772" t="s">
        <v>19</v>
      </c>
      <c r="P2772" t="str">
        <f>UPPER(Table1[[#This Row],[Venue]])</f>
        <v>HOME</v>
      </c>
    </row>
    <row r="2773" spans="1:16" hidden="1" x14ac:dyDescent="0.45">
      <c r="A2773">
        <v>40031111</v>
      </c>
      <c r="B2773" t="s">
        <v>431</v>
      </c>
      <c r="C2773">
        <v>44968</v>
      </c>
      <c r="D2773">
        <v>65711</v>
      </c>
      <c r="E2773">
        <v>20222023</v>
      </c>
      <c r="F2773" t="s">
        <v>418</v>
      </c>
      <c r="G2773" t="s">
        <v>139</v>
      </c>
      <c r="H2773">
        <v>27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 t="s">
        <v>19</v>
      </c>
      <c r="P2773" t="str">
        <f>UPPER(Table1[[#This Row],[Venue]])</f>
        <v>HOME</v>
      </c>
    </row>
    <row r="2774" spans="1:16" hidden="1" x14ac:dyDescent="0.45">
      <c r="A2774">
        <v>40031111</v>
      </c>
      <c r="B2774" t="s">
        <v>431</v>
      </c>
      <c r="C2774">
        <v>44968</v>
      </c>
      <c r="D2774">
        <v>65711</v>
      </c>
      <c r="E2774">
        <v>20222023</v>
      </c>
      <c r="F2774" t="s">
        <v>418</v>
      </c>
      <c r="G2774" t="s">
        <v>140</v>
      </c>
      <c r="H2774">
        <v>60</v>
      </c>
      <c r="I2774">
        <v>1</v>
      </c>
      <c r="J2774">
        <v>1</v>
      </c>
      <c r="K2774">
        <v>1</v>
      </c>
      <c r="L2774">
        <v>0</v>
      </c>
      <c r="M2774">
        <v>0</v>
      </c>
      <c r="N2774">
        <v>0</v>
      </c>
      <c r="O2774" t="s">
        <v>19</v>
      </c>
      <c r="P2774" t="str">
        <f>UPPER(Table1[[#This Row],[Venue]])</f>
        <v>HOME</v>
      </c>
    </row>
    <row r="2775" spans="1:16" hidden="1" x14ac:dyDescent="0.45">
      <c r="A2775">
        <v>40031111</v>
      </c>
      <c r="B2775" t="s">
        <v>431</v>
      </c>
      <c r="C2775">
        <v>44968</v>
      </c>
      <c r="D2775">
        <v>65711</v>
      </c>
      <c r="E2775">
        <v>20222023</v>
      </c>
      <c r="F2775" t="s">
        <v>418</v>
      </c>
      <c r="G2775" t="s">
        <v>142</v>
      </c>
      <c r="H2775">
        <v>69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 t="s">
        <v>19</v>
      </c>
      <c r="P2775" t="str">
        <f>UPPER(Table1[[#This Row],[Venue]])</f>
        <v>HOME</v>
      </c>
    </row>
    <row r="2776" spans="1:16" hidden="1" x14ac:dyDescent="0.45">
      <c r="A2776">
        <v>40031111</v>
      </c>
      <c r="B2776" t="s">
        <v>431</v>
      </c>
      <c r="C2776">
        <v>44968</v>
      </c>
      <c r="D2776">
        <v>65711</v>
      </c>
      <c r="E2776">
        <v>20222023</v>
      </c>
      <c r="F2776" t="s">
        <v>418</v>
      </c>
      <c r="G2776" t="s">
        <v>143</v>
      </c>
      <c r="H2776">
        <v>71</v>
      </c>
      <c r="I2776">
        <v>2</v>
      </c>
      <c r="J2776">
        <v>1</v>
      </c>
      <c r="K2776">
        <v>1</v>
      </c>
      <c r="L2776">
        <v>1</v>
      </c>
      <c r="M2776">
        <v>0</v>
      </c>
      <c r="N2776">
        <v>0</v>
      </c>
      <c r="O2776" t="s">
        <v>19</v>
      </c>
      <c r="P2776" t="str">
        <f>UPPER(Table1[[#This Row],[Venue]])</f>
        <v>HOME</v>
      </c>
    </row>
    <row r="2777" spans="1:16" hidden="1" x14ac:dyDescent="0.45">
      <c r="A2777">
        <v>40031111</v>
      </c>
      <c r="B2777" t="s">
        <v>431</v>
      </c>
      <c r="C2777">
        <v>44968</v>
      </c>
      <c r="D2777">
        <v>65711</v>
      </c>
      <c r="E2777">
        <v>20222023</v>
      </c>
      <c r="F2777" t="s">
        <v>418</v>
      </c>
      <c r="G2777" t="s">
        <v>144</v>
      </c>
      <c r="H2777">
        <v>81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 t="s">
        <v>19</v>
      </c>
      <c r="P2777" t="str">
        <f>UPPER(Table1[[#This Row],[Venue]])</f>
        <v>HOME</v>
      </c>
    </row>
    <row r="2778" spans="1:16" hidden="1" x14ac:dyDescent="0.45">
      <c r="A2778">
        <v>40031111</v>
      </c>
      <c r="B2778" t="s">
        <v>431</v>
      </c>
      <c r="C2778">
        <v>44968</v>
      </c>
      <c r="D2778">
        <v>65711</v>
      </c>
      <c r="E2778">
        <v>20222023</v>
      </c>
      <c r="F2778" t="s">
        <v>418</v>
      </c>
      <c r="G2778" t="s">
        <v>145</v>
      </c>
      <c r="H2778">
        <v>88</v>
      </c>
      <c r="I2778">
        <v>2</v>
      </c>
      <c r="J2778">
        <v>1</v>
      </c>
      <c r="K2778">
        <v>1</v>
      </c>
      <c r="L2778">
        <v>1</v>
      </c>
      <c r="M2778">
        <v>0</v>
      </c>
      <c r="N2778">
        <v>0</v>
      </c>
      <c r="O2778" t="s">
        <v>19</v>
      </c>
      <c r="P2778" t="str">
        <f>UPPER(Table1[[#This Row],[Venue]])</f>
        <v>HOME</v>
      </c>
    </row>
    <row r="2779" spans="1:16" hidden="1" x14ac:dyDescent="0.45">
      <c r="A2779">
        <v>40031111</v>
      </c>
      <c r="B2779" t="s">
        <v>431</v>
      </c>
      <c r="C2779">
        <v>44968</v>
      </c>
      <c r="D2779">
        <v>65711</v>
      </c>
      <c r="E2779">
        <v>20222023</v>
      </c>
      <c r="F2779" t="s">
        <v>418</v>
      </c>
      <c r="G2779" t="s">
        <v>146</v>
      </c>
      <c r="H2779">
        <v>91</v>
      </c>
      <c r="I2779">
        <v>1</v>
      </c>
      <c r="J2779">
        <v>0</v>
      </c>
      <c r="K2779">
        <v>1</v>
      </c>
      <c r="L2779">
        <v>1</v>
      </c>
      <c r="M2779">
        <v>0</v>
      </c>
      <c r="N2779">
        <v>0</v>
      </c>
      <c r="O2779" t="s">
        <v>19</v>
      </c>
      <c r="P2779" t="str">
        <f>UPPER(Table1[[#This Row],[Venue]])</f>
        <v>HOME</v>
      </c>
    </row>
    <row r="2780" spans="1:16" hidden="1" x14ac:dyDescent="0.45">
      <c r="A2780">
        <v>40031111</v>
      </c>
      <c r="B2780" t="s">
        <v>431</v>
      </c>
      <c r="C2780">
        <v>44968</v>
      </c>
      <c r="D2780">
        <v>65711</v>
      </c>
      <c r="E2780">
        <v>20222023</v>
      </c>
      <c r="F2780" t="s">
        <v>418</v>
      </c>
      <c r="G2780" t="s">
        <v>147</v>
      </c>
      <c r="H2780">
        <v>92</v>
      </c>
      <c r="I2780">
        <v>5</v>
      </c>
      <c r="J2780">
        <v>3</v>
      </c>
      <c r="K2780">
        <v>1</v>
      </c>
      <c r="L2780">
        <v>2</v>
      </c>
      <c r="M2780">
        <v>0</v>
      </c>
      <c r="N2780">
        <v>0</v>
      </c>
      <c r="O2780" t="s">
        <v>19</v>
      </c>
      <c r="P2780" t="str">
        <f>UPPER(Table1[[#This Row],[Venue]])</f>
        <v>HOME</v>
      </c>
    </row>
    <row r="2781" spans="1:16" hidden="1" x14ac:dyDescent="0.45">
      <c r="A2781">
        <v>40031111</v>
      </c>
      <c r="B2781" t="s">
        <v>431</v>
      </c>
      <c r="C2781">
        <v>44968</v>
      </c>
      <c r="D2781">
        <v>65711</v>
      </c>
      <c r="E2781">
        <v>20222023</v>
      </c>
      <c r="F2781" t="s">
        <v>418</v>
      </c>
      <c r="G2781" t="s">
        <v>148</v>
      </c>
      <c r="H2781">
        <v>95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 t="s">
        <v>19</v>
      </c>
      <c r="P2781" t="str">
        <f>UPPER(Table1[[#This Row],[Venue]])</f>
        <v>HOME</v>
      </c>
    </row>
    <row r="2782" spans="1:16" hidden="1" x14ac:dyDescent="0.45">
      <c r="A2782">
        <v>40031111</v>
      </c>
      <c r="B2782" t="s">
        <v>431</v>
      </c>
      <c r="C2782">
        <v>44968</v>
      </c>
      <c r="D2782">
        <v>65711</v>
      </c>
      <c r="E2782">
        <v>20222023</v>
      </c>
      <c r="F2782" t="s">
        <v>418</v>
      </c>
      <c r="G2782" t="s">
        <v>149</v>
      </c>
      <c r="H2782">
        <v>98</v>
      </c>
      <c r="I2782">
        <v>2</v>
      </c>
      <c r="J2782">
        <v>2</v>
      </c>
      <c r="K2782">
        <v>1</v>
      </c>
      <c r="L2782">
        <v>0</v>
      </c>
      <c r="M2782">
        <v>0</v>
      </c>
      <c r="N2782">
        <v>2</v>
      </c>
      <c r="O2782" t="s">
        <v>19</v>
      </c>
      <c r="P2782" t="str">
        <f>UPPER(Table1[[#This Row],[Venue]])</f>
        <v>HOME</v>
      </c>
    </row>
    <row r="2783" spans="1:16" hidden="1" x14ac:dyDescent="0.45">
      <c r="A2783">
        <v>40031111</v>
      </c>
      <c r="B2783" t="s">
        <v>431</v>
      </c>
      <c r="C2783">
        <v>44968</v>
      </c>
      <c r="D2783">
        <v>65711</v>
      </c>
      <c r="E2783">
        <v>20222023</v>
      </c>
      <c r="F2783" t="s">
        <v>418</v>
      </c>
      <c r="G2783" t="s">
        <v>42</v>
      </c>
      <c r="H2783">
        <v>8</v>
      </c>
      <c r="I2783">
        <v>1</v>
      </c>
      <c r="J2783">
        <v>1</v>
      </c>
      <c r="K2783">
        <v>1</v>
      </c>
      <c r="L2783">
        <v>0</v>
      </c>
      <c r="M2783">
        <v>1</v>
      </c>
      <c r="N2783">
        <v>0</v>
      </c>
      <c r="O2783" t="s">
        <v>40</v>
      </c>
      <c r="P2783" t="str">
        <f>UPPER(Table1[[#This Row],[Venue]])</f>
        <v>AWAY</v>
      </c>
    </row>
    <row r="2784" spans="1:16" hidden="1" x14ac:dyDescent="0.45">
      <c r="A2784">
        <v>40031111</v>
      </c>
      <c r="B2784" t="s">
        <v>431</v>
      </c>
      <c r="C2784">
        <v>44968</v>
      </c>
      <c r="D2784">
        <v>65711</v>
      </c>
      <c r="E2784">
        <v>20222023</v>
      </c>
      <c r="F2784" t="s">
        <v>418</v>
      </c>
      <c r="G2784" t="s">
        <v>43</v>
      </c>
      <c r="H2784">
        <v>15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 t="s">
        <v>40</v>
      </c>
      <c r="P2784" t="str">
        <f>UPPER(Table1[[#This Row],[Venue]])</f>
        <v>AWAY</v>
      </c>
    </row>
    <row r="2785" spans="1:16" hidden="1" x14ac:dyDescent="0.45">
      <c r="A2785">
        <v>40031111</v>
      </c>
      <c r="B2785" t="s">
        <v>431</v>
      </c>
      <c r="C2785">
        <v>44968</v>
      </c>
      <c r="D2785">
        <v>65711</v>
      </c>
      <c r="E2785">
        <v>20222023</v>
      </c>
      <c r="F2785" t="s">
        <v>418</v>
      </c>
      <c r="G2785" t="s">
        <v>45</v>
      </c>
      <c r="H2785">
        <v>17</v>
      </c>
      <c r="I2785">
        <v>1</v>
      </c>
      <c r="J2785">
        <v>0</v>
      </c>
      <c r="K2785">
        <v>1</v>
      </c>
      <c r="L2785">
        <v>1</v>
      </c>
      <c r="M2785">
        <v>0</v>
      </c>
      <c r="N2785">
        <v>2</v>
      </c>
      <c r="O2785" t="s">
        <v>40</v>
      </c>
      <c r="P2785" t="str">
        <f>UPPER(Table1[[#This Row],[Venue]])</f>
        <v>AWAY</v>
      </c>
    </row>
    <row r="2786" spans="1:16" hidden="1" x14ac:dyDescent="0.45">
      <c r="A2786">
        <v>40031111</v>
      </c>
      <c r="B2786" t="s">
        <v>431</v>
      </c>
      <c r="C2786">
        <v>44968</v>
      </c>
      <c r="D2786">
        <v>65711</v>
      </c>
      <c r="E2786">
        <v>20222023</v>
      </c>
      <c r="F2786" t="s">
        <v>418</v>
      </c>
      <c r="G2786" t="s">
        <v>47</v>
      </c>
      <c r="H2786">
        <v>24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 t="s">
        <v>40</v>
      </c>
      <c r="P2786" t="str">
        <f>UPPER(Table1[[#This Row],[Venue]])</f>
        <v>AWAY</v>
      </c>
    </row>
    <row r="2787" spans="1:16" hidden="1" x14ac:dyDescent="0.45">
      <c r="A2787">
        <v>40031111</v>
      </c>
      <c r="B2787" t="s">
        <v>431</v>
      </c>
      <c r="C2787">
        <v>44968</v>
      </c>
      <c r="D2787">
        <v>65711</v>
      </c>
      <c r="E2787">
        <v>20222023</v>
      </c>
      <c r="F2787" t="s">
        <v>418</v>
      </c>
      <c r="G2787" t="s">
        <v>49</v>
      </c>
      <c r="H2787">
        <v>31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 t="s">
        <v>40</v>
      </c>
      <c r="P2787" t="str">
        <f>UPPER(Table1[[#This Row],[Venue]])</f>
        <v>AWAY</v>
      </c>
    </row>
    <row r="2788" spans="1:16" hidden="1" x14ac:dyDescent="0.45">
      <c r="A2788">
        <v>40031111</v>
      </c>
      <c r="B2788" t="s">
        <v>431</v>
      </c>
      <c r="C2788">
        <v>44968</v>
      </c>
      <c r="D2788">
        <v>65711</v>
      </c>
      <c r="E2788">
        <v>20222023</v>
      </c>
      <c r="F2788" t="s">
        <v>418</v>
      </c>
      <c r="G2788" t="s">
        <v>51</v>
      </c>
      <c r="H2788">
        <v>77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 t="s">
        <v>40</v>
      </c>
      <c r="P2788" t="str">
        <f>UPPER(Table1[[#This Row],[Venue]])</f>
        <v>AWAY</v>
      </c>
    </row>
    <row r="2789" spans="1:16" hidden="1" x14ac:dyDescent="0.45">
      <c r="A2789">
        <v>40031111</v>
      </c>
      <c r="B2789" t="s">
        <v>431</v>
      </c>
      <c r="C2789">
        <v>44968</v>
      </c>
      <c r="D2789">
        <v>65711</v>
      </c>
      <c r="E2789">
        <v>20222023</v>
      </c>
      <c r="F2789" t="s">
        <v>418</v>
      </c>
      <c r="G2789" t="s">
        <v>52</v>
      </c>
      <c r="H2789">
        <v>79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 t="s">
        <v>40</v>
      </c>
      <c r="P2789" t="str">
        <f>UPPER(Table1[[#This Row],[Venue]])</f>
        <v>AWAY</v>
      </c>
    </row>
    <row r="2790" spans="1:16" hidden="1" x14ac:dyDescent="0.45">
      <c r="A2790">
        <v>40031111</v>
      </c>
      <c r="B2790" t="s">
        <v>431</v>
      </c>
      <c r="C2790">
        <v>44968</v>
      </c>
      <c r="D2790">
        <v>65711</v>
      </c>
      <c r="E2790">
        <v>20222023</v>
      </c>
      <c r="F2790" t="s">
        <v>418</v>
      </c>
      <c r="G2790" t="s">
        <v>53</v>
      </c>
      <c r="H2790">
        <v>81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 t="s">
        <v>40</v>
      </c>
      <c r="P2790" t="str">
        <f>UPPER(Table1[[#This Row],[Venue]])</f>
        <v>AWAY</v>
      </c>
    </row>
    <row r="2791" spans="1:16" hidden="1" x14ac:dyDescent="0.45">
      <c r="A2791">
        <v>40031111</v>
      </c>
      <c r="B2791" t="s">
        <v>431</v>
      </c>
      <c r="C2791">
        <v>44968</v>
      </c>
      <c r="D2791">
        <v>65711</v>
      </c>
      <c r="E2791">
        <v>20222023</v>
      </c>
      <c r="F2791" t="s">
        <v>418</v>
      </c>
      <c r="G2791" t="s">
        <v>54</v>
      </c>
      <c r="H2791">
        <v>87</v>
      </c>
      <c r="I2791">
        <v>1</v>
      </c>
      <c r="J2791">
        <v>1</v>
      </c>
      <c r="K2791">
        <v>1</v>
      </c>
      <c r="L2791">
        <v>0</v>
      </c>
      <c r="M2791">
        <v>0</v>
      </c>
      <c r="N2791">
        <v>0</v>
      </c>
      <c r="O2791" t="s">
        <v>40</v>
      </c>
      <c r="P2791" t="str">
        <f>UPPER(Table1[[#This Row],[Venue]])</f>
        <v>AWAY</v>
      </c>
    </row>
    <row r="2792" spans="1:16" hidden="1" x14ac:dyDescent="0.45">
      <c r="A2792">
        <v>40031111</v>
      </c>
      <c r="B2792" t="s">
        <v>431</v>
      </c>
      <c r="C2792">
        <v>44968</v>
      </c>
      <c r="D2792">
        <v>65711</v>
      </c>
      <c r="E2792">
        <v>20222023</v>
      </c>
      <c r="F2792" t="s">
        <v>418</v>
      </c>
      <c r="G2792" t="s">
        <v>55</v>
      </c>
      <c r="H2792">
        <v>88</v>
      </c>
      <c r="I2792">
        <v>1</v>
      </c>
      <c r="J2792">
        <v>1</v>
      </c>
      <c r="K2792">
        <v>1</v>
      </c>
      <c r="L2792">
        <v>0</v>
      </c>
      <c r="M2792">
        <v>0</v>
      </c>
      <c r="N2792">
        <v>0</v>
      </c>
      <c r="O2792" t="s">
        <v>40</v>
      </c>
      <c r="P2792" t="str">
        <f>UPPER(Table1[[#This Row],[Venue]])</f>
        <v>AWAY</v>
      </c>
    </row>
    <row r="2793" spans="1:16" hidden="1" x14ac:dyDescent="0.45">
      <c r="A2793">
        <v>40031111</v>
      </c>
      <c r="B2793" t="s">
        <v>431</v>
      </c>
      <c r="C2793">
        <v>44968</v>
      </c>
      <c r="D2793">
        <v>65711</v>
      </c>
      <c r="E2793">
        <v>20222023</v>
      </c>
      <c r="F2793" t="s">
        <v>418</v>
      </c>
      <c r="G2793" t="s">
        <v>56</v>
      </c>
      <c r="H2793">
        <v>89</v>
      </c>
      <c r="I2793">
        <v>2</v>
      </c>
      <c r="J2793">
        <v>0</v>
      </c>
      <c r="K2793">
        <v>1</v>
      </c>
      <c r="L2793">
        <v>2</v>
      </c>
      <c r="M2793">
        <v>0</v>
      </c>
      <c r="N2793">
        <v>0</v>
      </c>
      <c r="O2793" t="s">
        <v>40</v>
      </c>
      <c r="P2793" t="str">
        <f>UPPER(Table1[[#This Row],[Venue]])</f>
        <v>AWAY</v>
      </c>
    </row>
    <row r="2794" spans="1:16" hidden="1" x14ac:dyDescent="0.45">
      <c r="A2794">
        <v>40031117</v>
      </c>
      <c r="B2794" t="s">
        <v>432</v>
      </c>
      <c r="C2794">
        <v>44969</v>
      </c>
      <c r="D2794">
        <v>65717</v>
      </c>
      <c r="E2794">
        <v>20222023</v>
      </c>
      <c r="F2794" t="s">
        <v>418</v>
      </c>
      <c r="G2794" t="s">
        <v>199</v>
      </c>
      <c r="H2794">
        <v>9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 t="s">
        <v>19</v>
      </c>
      <c r="P2794" t="str">
        <f>UPPER(Table1[[#This Row],[Venue]])</f>
        <v>HOME</v>
      </c>
    </row>
    <row r="2795" spans="1:16" hidden="1" x14ac:dyDescent="0.45">
      <c r="A2795">
        <v>40031117</v>
      </c>
      <c r="B2795" t="s">
        <v>432</v>
      </c>
      <c r="C2795">
        <v>44969</v>
      </c>
      <c r="D2795">
        <v>65717</v>
      </c>
      <c r="E2795">
        <v>20222023</v>
      </c>
      <c r="F2795" t="s">
        <v>418</v>
      </c>
      <c r="G2795" t="s">
        <v>233</v>
      </c>
      <c r="H2795">
        <v>11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2</v>
      </c>
      <c r="O2795" t="s">
        <v>19</v>
      </c>
      <c r="P2795" t="str">
        <f>UPPER(Table1[[#This Row],[Venue]])</f>
        <v>HOME</v>
      </c>
    </row>
    <row r="2796" spans="1:16" hidden="1" x14ac:dyDescent="0.45">
      <c r="A2796">
        <v>40031117</v>
      </c>
      <c r="B2796" t="s">
        <v>432</v>
      </c>
      <c r="C2796">
        <v>44969</v>
      </c>
      <c r="D2796">
        <v>65717</v>
      </c>
      <c r="E2796">
        <v>20222023</v>
      </c>
      <c r="F2796" t="s">
        <v>418</v>
      </c>
      <c r="G2796" t="s">
        <v>433</v>
      </c>
      <c r="H2796">
        <v>13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 t="s">
        <v>19</v>
      </c>
      <c r="P2796" t="str">
        <f>UPPER(Table1[[#This Row],[Venue]])</f>
        <v>HOME</v>
      </c>
    </row>
    <row r="2797" spans="1:16" hidden="1" x14ac:dyDescent="0.45">
      <c r="A2797">
        <v>40031117</v>
      </c>
      <c r="B2797" t="s">
        <v>432</v>
      </c>
      <c r="C2797">
        <v>44969</v>
      </c>
      <c r="D2797">
        <v>65717</v>
      </c>
      <c r="E2797">
        <v>20222023</v>
      </c>
      <c r="F2797" t="s">
        <v>418</v>
      </c>
      <c r="G2797" t="s">
        <v>197</v>
      </c>
      <c r="H2797">
        <v>15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 t="s">
        <v>19</v>
      </c>
      <c r="P2797" t="str">
        <f>UPPER(Table1[[#This Row],[Venue]])</f>
        <v>HOME</v>
      </c>
    </row>
    <row r="2798" spans="1:16" hidden="1" x14ac:dyDescent="0.45">
      <c r="A2798">
        <v>40031117</v>
      </c>
      <c r="B2798" t="s">
        <v>432</v>
      </c>
      <c r="C2798">
        <v>44969</v>
      </c>
      <c r="D2798">
        <v>65717</v>
      </c>
      <c r="E2798">
        <v>20222023</v>
      </c>
      <c r="F2798" t="s">
        <v>418</v>
      </c>
      <c r="G2798" t="s">
        <v>198</v>
      </c>
      <c r="H2798">
        <v>19</v>
      </c>
      <c r="I2798">
        <v>1</v>
      </c>
      <c r="J2798">
        <v>0</v>
      </c>
      <c r="K2798">
        <v>1</v>
      </c>
      <c r="L2798">
        <v>1</v>
      </c>
      <c r="M2798">
        <v>0</v>
      </c>
      <c r="N2798">
        <v>0</v>
      </c>
      <c r="O2798" t="s">
        <v>19</v>
      </c>
      <c r="P2798" t="str">
        <f>UPPER(Table1[[#This Row],[Venue]])</f>
        <v>HOME</v>
      </c>
    </row>
    <row r="2799" spans="1:16" hidden="1" x14ac:dyDescent="0.45">
      <c r="A2799">
        <v>40031117</v>
      </c>
      <c r="B2799" t="s">
        <v>432</v>
      </c>
      <c r="C2799">
        <v>44969</v>
      </c>
      <c r="D2799">
        <v>65717</v>
      </c>
      <c r="E2799">
        <v>20222023</v>
      </c>
      <c r="F2799" t="s">
        <v>418</v>
      </c>
      <c r="G2799" t="s">
        <v>287</v>
      </c>
      <c r="H2799">
        <v>22</v>
      </c>
      <c r="I2799">
        <v>1</v>
      </c>
      <c r="J2799">
        <v>0</v>
      </c>
      <c r="K2799">
        <v>1</v>
      </c>
      <c r="L2799">
        <v>1</v>
      </c>
      <c r="M2799">
        <v>0</v>
      </c>
      <c r="N2799">
        <v>0</v>
      </c>
      <c r="O2799" t="s">
        <v>19</v>
      </c>
      <c r="P2799" t="str">
        <f>UPPER(Table1[[#This Row],[Venue]])</f>
        <v>HOME</v>
      </c>
    </row>
    <row r="2800" spans="1:16" hidden="1" x14ac:dyDescent="0.45">
      <c r="A2800">
        <v>40031117</v>
      </c>
      <c r="B2800" t="s">
        <v>432</v>
      </c>
      <c r="C2800">
        <v>44969</v>
      </c>
      <c r="D2800">
        <v>65717</v>
      </c>
      <c r="E2800">
        <v>20222023</v>
      </c>
      <c r="F2800" t="s">
        <v>418</v>
      </c>
      <c r="G2800" t="s">
        <v>260</v>
      </c>
      <c r="H2800">
        <v>24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 t="s">
        <v>19</v>
      </c>
      <c r="P2800" t="str">
        <f>UPPER(Table1[[#This Row],[Venue]])</f>
        <v>HOME</v>
      </c>
    </row>
    <row r="2801" spans="1:16" hidden="1" x14ac:dyDescent="0.45">
      <c r="A2801">
        <v>40031117</v>
      </c>
      <c r="B2801" t="s">
        <v>432</v>
      </c>
      <c r="C2801">
        <v>44969</v>
      </c>
      <c r="D2801">
        <v>65717</v>
      </c>
      <c r="E2801">
        <v>20222023</v>
      </c>
      <c r="F2801" t="s">
        <v>418</v>
      </c>
      <c r="G2801" t="s">
        <v>202</v>
      </c>
      <c r="H2801">
        <v>36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 t="s">
        <v>19</v>
      </c>
      <c r="P2801" t="str">
        <f>UPPER(Table1[[#This Row],[Venue]])</f>
        <v>HOME</v>
      </c>
    </row>
    <row r="2802" spans="1:16" hidden="1" x14ac:dyDescent="0.45">
      <c r="A2802">
        <v>40031117</v>
      </c>
      <c r="B2802" t="s">
        <v>432</v>
      </c>
      <c r="C2802">
        <v>44969</v>
      </c>
      <c r="D2802">
        <v>65717</v>
      </c>
      <c r="E2802">
        <v>20222023</v>
      </c>
      <c r="F2802" t="s">
        <v>418</v>
      </c>
      <c r="G2802" t="s">
        <v>427</v>
      </c>
      <c r="H2802">
        <v>44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 t="s">
        <v>19</v>
      </c>
      <c r="P2802" t="str">
        <f>UPPER(Table1[[#This Row],[Venue]])</f>
        <v>HOME</v>
      </c>
    </row>
    <row r="2803" spans="1:16" hidden="1" x14ac:dyDescent="0.45">
      <c r="A2803">
        <v>40031117</v>
      </c>
      <c r="B2803" t="s">
        <v>432</v>
      </c>
      <c r="C2803">
        <v>44969</v>
      </c>
      <c r="D2803">
        <v>65717</v>
      </c>
      <c r="E2803">
        <v>20222023</v>
      </c>
      <c r="F2803" t="s">
        <v>418</v>
      </c>
      <c r="G2803" t="s">
        <v>206</v>
      </c>
      <c r="H2803">
        <v>64</v>
      </c>
      <c r="I2803">
        <v>1</v>
      </c>
      <c r="J2803">
        <v>1</v>
      </c>
      <c r="K2803">
        <v>1</v>
      </c>
      <c r="L2803">
        <v>0</v>
      </c>
      <c r="M2803">
        <v>0</v>
      </c>
      <c r="N2803">
        <v>4</v>
      </c>
      <c r="O2803" t="s">
        <v>19</v>
      </c>
      <c r="P2803" t="str">
        <f>UPPER(Table1[[#This Row],[Venue]])</f>
        <v>HOME</v>
      </c>
    </row>
    <row r="2804" spans="1:16" hidden="1" x14ac:dyDescent="0.45">
      <c r="A2804">
        <v>40031117</v>
      </c>
      <c r="B2804" t="s">
        <v>432</v>
      </c>
      <c r="C2804">
        <v>44969</v>
      </c>
      <c r="D2804">
        <v>65717</v>
      </c>
      <c r="E2804">
        <v>20222023</v>
      </c>
      <c r="F2804" t="s">
        <v>418</v>
      </c>
      <c r="G2804" t="s">
        <v>207</v>
      </c>
      <c r="H2804">
        <v>71</v>
      </c>
      <c r="I2804">
        <v>1</v>
      </c>
      <c r="J2804">
        <v>1</v>
      </c>
      <c r="K2804">
        <v>1</v>
      </c>
      <c r="L2804">
        <v>0</v>
      </c>
      <c r="M2804">
        <v>0</v>
      </c>
      <c r="N2804">
        <v>0</v>
      </c>
      <c r="O2804" t="s">
        <v>19</v>
      </c>
      <c r="P2804" t="str">
        <f>UPPER(Table1[[#This Row],[Venue]])</f>
        <v>HOME</v>
      </c>
    </row>
    <row r="2805" spans="1:16" hidden="1" x14ac:dyDescent="0.45">
      <c r="A2805">
        <v>40031117</v>
      </c>
      <c r="B2805" t="s">
        <v>432</v>
      </c>
      <c r="C2805">
        <v>44969</v>
      </c>
      <c r="D2805">
        <v>65717</v>
      </c>
      <c r="E2805">
        <v>20222023</v>
      </c>
      <c r="F2805" t="s">
        <v>418</v>
      </c>
      <c r="G2805" t="s">
        <v>208</v>
      </c>
      <c r="H2805">
        <v>77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0</v>
      </c>
      <c r="O2805" t="s">
        <v>19</v>
      </c>
      <c r="P2805" t="str">
        <f>UPPER(Table1[[#This Row],[Venue]])</f>
        <v>HOME</v>
      </c>
    </row>
    <row r="2806" spans="1:16" hidden="1" x14ac:dyDescent="0.45">
      <c r="A2806">
        <v>40031117</v>
      </c>
      <c r="B2806" t="s">
        <v>432</v>
      </c>
      <c r="C2806">
        <v>44969</v>
      </c>
      <c r="D2806">
        <v>65717</v>
      </c>
      <c r="E2806">
        <v>20222023</v>
      </c>
      <c r="F2806" t="s">
        <v>418</v>
      </c>
      <c r="G2806" t="s">
        <v>209</v>
      </c>
      <c r="H2806">
        <v>88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 t="s">
        <v>19</v>
      </c>
      <c r="P2806" t="str">
        <f>UPPER(Table1[[#This Row],[Venue]])</f>
        <v>HOME</v>
      </c>
    </row>
    <row r="2807" spans="1:16" hidden="1" x14ac:dyDescent="0.45">
      <c r="A2807">
        <v>40031117</v>
      </c>
      <c r="B2807" t="s">
        <v>432</v>
      </c>
      <c r="C2807">
        <v>44969</v>
      </c>
      <c r="D2807">
        <v>65717</v>
      </c>
      <c r="E2807">
        <v>20222023</v>
      </c>
      <c r="F2807" t="s">
        <v>418</v>
      </c>
      <c r="G2807" t="s">
        <v>210</v>
      </c>
      <c r="H2807">
        <v>89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 t="s">
        <v>19</v>
      </c>
      <c r="P2807" t="str">
        <f>UPPER(Table1[[#This Row],[Venue]])</f>
        <v>HOME</v>
      </c>
    </row>
    <row r="2808" spans="1:16" hidden="1" x14ac:dyDescent="0.45">
      <c r="A2808">
        <v>40031117</v>
      </c>
      <c r="B2808" t="s">
        <v>432</v>
      </c>
      <c r="C2808">
        <v>44969</v>
      </c>
      <c r="D2808">
        <v>65717</v>
      </c>
      <c r="E2808">
        <v>20222023</v>
      </c>
      <c r="F2808" t="s">
        <v>418</v>
      </c>
      <c r="G2808" t="s">
        <v>211</v>
      </c>
      <c r="H2808">
        <v>92</v>
      </c>
      <c r="I2808">
        <v>1</v>
      </c>
      <c r="J2808">
        <v>0</v>
      </c>
      <c r="K2808">
        <v>1</v>
      </c>
      <c r="L2808">
        <v>1</v>
      </c>
      <c r="M2808">
        <v>0</v>
      </c>
      <c r="N2808">
        <v>2</v>
      </c>
      <c r="O2808" t="s">
        <v>19</v>
      </c>
      <c r="P2808" t="str">
        <f>UPPER(Table1[[#This Row],[Venue]])</f>
        <v>HOME</v>
      </c>
    </row>
    <row r="2809" spans="1:16" hidden="1" x14ac:dyDescent="0.45">
      <c r="A2809">
        <v>40031117</v>
      </c>
      <c r="B2809" t="s">
        <v>432</v>
      </c>
      <c r="C2809">
        <v>44969</v>
      </c>
      <c r="D2809">
        <v>65717</v>
      </c>
      <c r="E2809">
        <v>20222023</v>
      </c>
      <c r="F2809" t="s">
        <v>418</v>
      </c>
      <c r="G2809" t="s">
        <v>190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 t="s">
        <v>40</v>
      </c>
      <c r="P2809" t="str">
        <f>UPPER(Table1[[#This Row],[Venue]])</f>
        <v>AWAY</v>
      </c>
    </row>
    <row r="2810" spans="1:16" hidden="1" x14ac:dyDescent="0.45">
      <c r="A2810">
        <v>40031117</v>
      </c>
      <c r="B2810" t="s">
        <v>432</v>
      </c>
      <c r="C2810">
        <v>44969</v>
      </c>
      <c r="D2810">
        <v>65717</v>
      </c>
      <c r="E2810">
        <v>20222023</v>
      </c>
      <c r="F2810" t="s">
        <v>418</v>
      </c>
      <c r="G2810" t="s">
        <v>59</v>
      </c>
      <c r="H2810">
        <v>2</v>
      </c>
      <c r="I2810">
        <v>1</v>
      </c>
      <c r="J2810">
        <v>1</v>
      </c>
      <c r="K2810">
        <v>1</v>
      </c>
      <c r="L2810">
        <v>0</v>
      </c>
      <c r="M2810">
        <v>0</v>
      </c>
      <c r="N2810">
        <v>0</v>
      </c>
      <c r="O2810" t="s">
        <v>40</v>
      </c>
      <c r="P2810" t="str">
        <f>UPPER(Table1[[#This Row],[Venue]])</f>
        <v>AWAY</v>
      </c>
    </row>
    <row r="2811" spans="1:16" hidden="1" x14ac:dyDescent="0.45">
      <c r="A2811">
        <v>40031117</v>
      </c>
      <c r="B2811" t="s">
        <v>432</v>
      </c>
      <c r="C2811">
        <v>44969</v>
      </c>
      <c r="D2811">
        <v>65717</v>
      </c>
      <c r="E2811">
        <v>20222023</v>
      </c>
      <c r="F2811" t="s">
        <v>418</v>
      </c>
      <c r="G2811" t="s">
        <v>60</v>
      </c>
      <c r="H2811">
        <v>4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4</v>
      </c>
      <c r="O2811" t="s">
        <v>40</v>
      </c>
      <c r="P2811" t="str">
        <f>UPPER(Table1[[#This Row],[Venue]])</f>
        <v>AWAY</v>
      </c>
    </row>
    <row r="2812" spans="1:16" hidden="1" x14ac:dyDescent="0.45">
      <c r="A2812">
        <v>40031117</v>
      </c>
      <c r="B2812" t="s">
        <v>432</v>
      </c>
      <c r="C2812">
        <v>44969</v>
      </c>
      <c r="D2812">
        <v>65717</v>
      </c>
      <c r="E2812">
        <v>20222023</v>
      </c>
      <c r="F2812" t="s">
        <v>418</v>
      </c>
      <c r="G2812" t="s">
        <v>279</v>
      </c>
      <c r="H2812">
        <v>5</v>
      </c>
      <c r="I2812">
        <v>1</v>
      </c>
      <c r="J2812">
        <v>0</v>
      </c>
      <c r="K2812">
        <v>1</v>
      </c>
      <c r="L2812">
        <v>1</v>
      </c>
      <c r="M2812">
        <v>0</v>
      </c>
      <c r="N2812">
        <v>0</v>
      </c>
      <c r="O2812" t="s">
        <v>40</v>
      </c>
      <c r="P2812" t="str">
        <f>UPPER(Table1[[#This Row],[Venue]])</f>
        <v>AWAY</v>
      </c>
    </row>
    <row r="2813" spans="1:16" hidden="1" x14ac:dyDescent="0.45">
      <c r="A2813">
        <v>40031117</v>
      </c>
      <c r="B2813" t="s">
        <v>432</v>
      </c>
      <c r="C2813">
        <v>44969</v>
      </c>
      <c r="D2813">
        <v>65717</v>
      </c>
      <c r="E2813">
        <v>20222023</v>
      </c>
      <c r="F2813" t="s">
        <v>418</v>
      </c>
      <c r="G2813" t="s">
        <v>61</v>
      </c>
      <c r="H2813">
        <v>6</v>
      </c>
      <c r="I2813">
        <v>1</v>
      </c>
      <c r="J2813">
        <v>0</v>
      </c>
      <c r="K2813">
        <v>1</v>
      </c>
      <c r="L2813">
        <v>1</v>
      </c>
      <c r="M2813">
        <v>0</v>
      </c>
      <c r="N2813">
        <v>0</v>
      </c>
      <c r="O2813" t="s">
        <v>40</v>
      </c>
      <c r="P2813" t="str">
        <f>UPPER(Table1[[#This Row],[Venue]])</f>
        <v>AWAY</v>
      </c>
    </row>
    <row r="2814" spans="1:16" hidden="1" x14ac:dyDescent="0.45">
      <c r="A2814">
        <v>40031117</v>
      </c>
      <c r="B2814" t="s">
        <v>432</v>
      </c>
      <c r="C2814">
        <v>44969</v>
      </c>
      <c r="D2814">
        <v>65717</v>
      </c>
      <c r="E2814">
        <v>20222023</v>
      </c>
      <c r="F2814" t="s">
        <v>418</v>
      </c>
      <c r="G2814" t="s">
        <v>63</v>
      </c>
      <c r="H2814">
        <v>10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 t="s">
        <v>40</v>
      </c>
      <c r="P2814" t="str">
        <f>UPPER(Table1[[#This Row],[Venue]])</f>
        <v>AWAY</v>
      </c>
    </row>
    <row r="2815" spans="1:16" hidden="1" x14ac:dyDescent="0.45">
      <c r="A2815">
        <v>40031117</v>
      </c>
      <c r="B2815" t="s">
        <v>432</v>
      </c>
      <c r="C2815">
        <v>44969</v>
      </c>
      <c r="D2815">
        <v>65717</v>
      </c>
      <c r="E2815">
        <v>20222023</v>
      </c>
      <c r="F2815" t="s">
        <v>418</v>
      </c>
      <c r="G2815" t="s">
        <v>128</v>
      </c>
      <c r="H2815">
        <v>12</v>
      </c>
      <c r="I2815">
        <v>3</v>
      </c>
      <c r="J2815">
        <v>3</v>
      </c>
      <c r="K2815">
        <v>1</v>
      </c>
      <c r="L2815">
        <v>0</v>
      </c>
      <c r="M2815">
        <v>0</v>
      </c>
      <c r="N2815">
        <v>2</v>
      </c>
      <c r="O2815" t="s">
        <v>40</v>
      </c>
      <c r="P2815" t="str">
        <f>UPPER(Table1[[#This Row],[Venue]])</f>
        <v>AWAY</v>
      </c>
    </row>
    <row r="2816" spans="1:16" hidden="1" x14ac:dyDescent="0.45">
      <c r="A2816">
        <v>40031117</v>
      </c>
      <c r="B2816" t="s">
        <v>432</v>
      </c>
      <c r="C2816">
        <v>44969</v>
      </c>
      <c r="D2816">
        <v>65717</v>
      </c>
      <c r="E2816">
        <v>20222023</v>
      </c>
      <c r="F2816" t="s">
        <v>418</v>
      </c>
      <c r="G2816" t="s">
        <v>322</v>
      </c>
      <c r="H2816">
        <v>40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 t="s">
        <v>40</v>
      </c>
      <c r="P2816" t="str">
        <f>UPPER(Table1[[#This Row],[Venue]])</f>
        <v>AWAY</v>
      </c>
    </row>
    <row r="2817" spans="1:16" hidden="1" x14ac:dyDescent="0.45">
      <c r="A2817">
        <v>40031117</v>
      </c>
      <c r="B2817" t="s">
        <v>432</v>
      </c>
      <c r="C2817">
        <v>44969</v>
      </c>
      <c r="D2817">
        <v>65717</v>
      </c>
      <c r="E2817">
        <v>20222023</v>
      </c>
      <c r="F2817" t="s">
        <v>418</v>
      </c>
      <c r="G2817" t="s">
        <v>69</v>
      </c>
      <c r="H2817">
        <v>45</v>
      </c>
      <c r="I2817">
        <v>4</v>
      </c>
      <c r="J2817">
        <v>0</v>
      </c>
      <c r="K2817">
        <v>1</v>
      </c>
      <c r="L2817">
        <v>4</v>
      </c>
      <c r="M2817">
        <v>0</v>
      </c>
      <c r="N2817">
        <v>2</v>
      </c>
      <c r="O2817" t="s">
        <v>40</v>
      </c>
      <c r="P2817" t="str">
        <f>UPPER(Table1[[#This Row],[Venue]])</f>
        <v>AWAY</v>
      </c>
    </row>
    <row r="2818" spans="1:16" hidden="1" x14ac:dyDescent="0.45">
      <c r="A2818">
        <v>40031117</v>
      </c>
      <c r="B2818" t="s">
        <v>432</v>
      </c>
      <c r="C2818">
        <v>44969</v>
      </c>
      <c r="D2818">
        <v>65717</v>
      </c>
      <c r="E2818">
        <v>20222023</v>
      </c>
      <c r="F2818" t="s">
        <v>418</v>
      </c>
      <c r="G2818" t="s">
        <v>71</v>
      </c>
      <c r="H2818">
        <v>55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 t="s">
        <v>40</v>
      </c>
      <c r="P2818" t="str">
        <f>UPPER(Table1[[#This Row],[Venue]])</f>
        <v>AWAY</v>
      </c>
    </row>
    <row r="2819" spans="1:16" hidden="1" x14ac:dyDescent="0.45">
      <c r="A2819">
        <v>40031117</v>
      </c>
      <c r="B2819" t="s">
        <v>432</v>
      </c>
      <c r="C2819">
        <v>44969</v>
      </c>
      <c r="D2819">
        <v>65717</v>
      </c>
      <c r="E2819">
        <v>20222023</v>
      </c>
      <c r="F2819" t="s">
        <v>418</v>
      </c>
      <c r="G2819" t="s">
        <v>191</v>
      </c>
      <c r="H2819">
        <v>89</v>
      </c>
      <c r="I2819">
        <v>1</v>
      </c>
      <c r="J2819">
        <v>0</v>
      </c>
      <c r="K2819">
        <v>1</v>
      </c>
      <c r="L2819">
        <v>1</v>
      </c>
      <c r="M2819">
        <v>0</v>
      </c>
      <c r="N2819">
        <v>0</v>
      </c>
      <c r="O2819" t="s">
        <v>40</v>
      </c>
      <c r="P2819" t="str">
        <f>UPPER(Table1[[#This Row],[Venue]])</f>
        <v>AWAY</v>
      </c>
    </row>
    <row r="2820" spans="1:16" hidden="1" x14ac:dyDescent="0.45">
      <c r="A2820">
        <v>40031117</v>
      </c>
      <c r="B2820" t="s">
        <v>432</v>
      </c>
      <c r="C2820">
        <v>44969</v>
      </c>
      <c r="D2820">
        <v>65717</v>
      </c>
      <c r="E2820">
        <v>20222023</v>
      </c>
      <c r="F2820" t="s">
        <v>418</v>
      </c>
      <c r="G2820" t="s">
        <v>75</v>
      </c>
      <c r="H2820">
        <v>96</v>
      </c>
      <c r="I2820">
        <v>1</v>
      </c>
      <c r="J2820">
        <v>1</v>
      </c>
      <c r="K2820">
        <v>1</v>
      </c>
      <c r="L2820">
        <v>0</v>
      </c>
      <c r="M2820">
        <v>0</v>
      </c>
      <c r="N2820">
        <v>0</v>
      </c>
      <c r="O2820" t="s">
        <v>40</v>
      </c>
      <c r="P2820" t="str">
        <f>UPPER(Table1[[#This Row],[Venue]])</f>
        <v>AWAY</v>
      </c>
    </row>
    <row r="2821" spans="1:16" hidden="1" x14ac:dyDescent="0.45">
      <c r="A2821">
        <v>40031116</v>
      </c>
      <c r="B2821" t="s">
        <v>16</v>
      </c>
      <c r="C2821">
        <v>44972</v>
      </c>
      <c r="D2821">
        <v>65716</v>
      </c>
      <c r="E2821">
        <v>20222023</v>
      </c>
      <c r="F2821" t="s">
        <v>418</v>
      </c>
      <c r="G2821" t="s">
        <v>18</v>
      </c>
      <c r="H2821">
        <v>4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 t="s">
        <v>19</v>
      </c>
      <c r="P2821" t="str">
        <f>UPPER(Table1[[#This Row],[Venue]])</f>
        <v>HOME</v>
      </c>
    </row>
    <row r="2822" spans="1:16" hidden="1" x14ac:dyDescent="0.45">
      <c r="A2822">
        <v>40031116</v>
      </c>
      <c r="B2822" t="s">
        <v>16</v>
      </c>
      <c r="C2822">
        <v>44972</v>
      </c>
      <c r="D2822">
        <v>65716</v>
      </c>
      <c r="E2822">
        <v>20222023</v>
      </c>
      <c r="F2822" t="s">
        <v>418</v>
      </c>
      <c r="G2822" t="s">
        <v>20</v>
      </c>
      <c r="H2822">
        <v>5</v>
      </c>
      <c r="I2822">
        <v>0</v>
      </c>
      <c r="J2822">
        <v>0</v>
      </c>
      <c r="K2822">
        <v>1</v>
      </c>
      <c r="L2822">
        <v>0</v>
      </c>
      <c r="M2822">
        <v>1</v>
      </c>
      <c r="N2822">
        <v>0</v>
      </c>
      <c r="O2822" t="s">
        <v>19</v>
      </c>
      <c r="P2822" t="str">
        <f>UPPER(Table1[[#This Row],[Venue]])</f>
        <v>HOME</v>
      </c>
    </row>
    <row r="2823" spans="1:16" hidden="1" x14ac:dyDescent="0.45">
      <c r="A2823">
        <v>40031116</v>
      </c>
      <c r="B2823" t="s">
        <v>16</v>
      </c>
      <c r="C2823">
        <v>44972</v>
      </c>
      <c r="D2823">
        <v>65716</v>
      </c>
      <c r="E2823">
        <v>20222023</v>
      </c>
      <c r="F2823" t="s">
        <v>418</v>
      </c>
      <c r="G2823" t="s">
        <v>21</v>
      </c>
      <c r="H2823">
        <v>6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 t="s">
        <v>19</v>
      </c>
      <c r="P2823" t="str">
        <f>UPPER(Table1[[#This Row],[Venue]])</f>
        <v>HOME</v>
      </c>
    </row>
    <row r="2824" spans="1:16" hidden="1" x14ac:dyDescent="0.45">
      <c r="A2824">
        <v>40031116</v>
      </c>
      <c r="B2824" t="s">
        <v>16</v>
      </c>
      <c r="C2824">
        <v>44972</v>
      </c>
      <c r="D2824">
        <v>65716</v>
      </c>
      <c r="E2824">
        <v>20222023</v>
      </c>
      <c r="F2824" t="s">
        <v>418</v>
      </c>
      <c r="G2824" t="s">
        <v>419</v>
      </c>
      <c r="H2824">
        <v>7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 t="s">
        <v>19</v>
      </c>
      <c r="P2824" t="str">
        <f>UPPER(Table1[[#This Row],[Venue]])</f>
        <v>HOME</v>
      </c>
    </row>
    <row r="2825" spans="1:16" hidden="1" x14ac:dyDescent="0.45">
      <c r="A2825">
        <v>40031116</v>
      </c>
      <c r="B2825" t="s">
        <v>16</v>
      </c>
      <c r="C2825">
        <v>44972</v>
      </c>
      <c r="D2825">
        <v>65716</v>
      </c>
      <c r="E2825">
        <v>20222023</v>
      </c>
      <c r="F2825" t="s">
        <v>418</v>
      </c>
      <c r="G2825" t="s">
        <v>426</v>
      </c>
      <c r="H2825">
        <v>8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 t="s">
        <v>19</v>
      </c>
      <c r="P2825" t="str">
        <f>UPPER(Table1[[#This Row],[Venue]])</f>
        <v>HOME</v>
      </c>
    </row>
    <row r="2826" spans="1:16" hidden="1" x14ac:dyDescent="0.45">
      <c r="A2826">
        <v>40031116</v>
      </c>
      <c r="B2826" t="s">
        <v>16</v>
      </c>
      <c r="C2826">
        <v>44972</v>
      </c>
      <c r="D2826">
        <v>65716</v>
      </c>
      <c r="E2826">
        <v>20222023</v>
      </c>
      <c r="F2826" t="s">
        <v>418</v>
      </c>
      <c r="G2826" t="s">
        <v>24</v>
      </c>
      <c r="H2826">
        <v>11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 t="s">
        <v>19</v>
      </c>
      <c r="P2826" t="str">
        <f>UPPER(Table1[[#This Row],[Venue]])</f>
        <v>HOME</v>
      </c>
    </row>
    <row r="2827" spans="1:16" hidden="1" x14ac:dyDescent="0.45">
      <c r="A2827">
        <v>40031116</v>
      </c>
      <c r="B2827" t="s">
        <v>16</v>
      </c>
      <c r="C2827">
        <v>44972</v>
      </c>
      <c r="D2827">
        <v>65716</v>
      </c>
      <c r="E2827">
        <v>20222023</v>
      </c>
      <c r="F2827" t="s">
        <v>418</v>
      </c>
      <c r="G2827" t="s">
        <v>25</v>
      </c>
      <c r="H2827">
        <v>24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 t="s">
        <v>19</v>
      </c>
      <c r="P2827" t="str">
        <f>UPPER(Table1[[#This Row],[Venue]])</f>
        <v>HOME</v>
      </c>
    </row>
    <row r="2828" spans="1:16" hidden="1" x14ac:dyDescent="0.45">
      <c r="A2828">
        <v>40031116</v>
      </c>
      <c r="B2828" t="s">
        <v>16</v>
      </c>
      <c r="C2828">
        <v>44972</v>
      </c>
      <c r="D2828">
        <v>65716</v>
      </c>
      <c r="E2828">
        <v>20222023</v>
      </c>
      <c r="F2828" t="s">
        <v>418</v>
      </c>
      <c r="G2828" t="s">
        <v>192</v>
      </c>
      <c r="H2828">
        <v>32</v>
      </c>
      <c r="I2828">
        <v>1</v>
      </c>
      <c r="J2828">
        <v>0</v>
      </c>
      <c r="K2828">
        <v>1</v>
      </c>
      <c r="L2828">
        <v>1</v>
      </c>
      <c r="M2828">
        <v>0</v>
      </c>
      <c r="N2828">
        <v>0</v>
      </c>
      <c r="O2828" t="s">
        <v>19</v>
      </c>
      <c r="P2828" t="str">
        <f>UPPER(Table1[[#This Row],[Venue]])</f>
        <v>HOME</v>
      </c>
    </row>
    <row r="2829" spans="1:16" hidden="1" x14ac:dyDescent="0.45">
      <c r="A2829">
        <v>40031116</v>
      </c>
      <c r="B2829" t="s">
        <v>16</v>
      </c>
      <c r="C2829">
        <v>44972</v>
      </c>
      <c r="D2829">
        <v>65716</v>
      </c>
      <c r="E2829">
        <v>20222023</v>
      </c>
      <c r="F2829" t="s">
        <v>418</v>
      </c>
      <c r="G2829" t="s">
        <v>193</v>
      </c>
      <c r="H2829">
        <v>36</v>
      </c>
      <c r="I2829">
        <v>2</v>
      </c>
      <c r="J2829">
        <v>1</v>
      </c>
      <c r="K2829">
        <v>1</v>
      </c>
      <c r="L2829">
        <v>1</v>
      </c>
      <c r="M2829">
        <v>0</v>
      </c>
      <c r="N2829">
        <v>4</v>
      </c>
      <c r="O2829" t="s">
        <v>19</v>
      </c>
      <c r="P2829" t="str">
        <f>UPPER(Table1[[#This Row],[Venue]])</f>
        <v>HOME</v>
      </c>
    </row>
    <row r="2830" spans="1:16" hidden="1" x14ac:dyDescent="0.45">
      <c r="A2830">
        <v>40031116</v>
      </c>
      <c r="B2830" t="s">
        <v>16</v>
      </c>
      <c r="C2830">
        <v>44972</v>
      </c>
      <c r="D2830">
        <v>65716</v>
      </c>
      <c r="E2830">
        <v>20222023</v>
      </c>
      <c r="F2830" t="s">
        <v>418</v>
      </c>
      <c r="G2830" t="s">
        <v>27</v>
      </c>
      <c r="H2830">
        <v>40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 t="s">
        <v>19</v>
      </c>
      <c r="P2830" t="str">
        <f>UPPER(Table1[[#This Row],[Venue]])</f>
        <v>HOME</v>
      </c>
    </row>
    <row r="2831" spans="1:16" hidden="1" x14ac:dyDescent="0.45">
      <c r="A2831">
        <v>40031116</v>
      </c>
      <c r="B2831" t="s">
        <v>16</v>
      </c>
      <c r="C2831">
        <v>44972</v>
      </c>
      <c r="D2831">
        <v>65716</v>
      </c>
      <c r="E2831">
        <v>20222023</v>
      </c>
      <c r="F2831" t="s">
        <v>418</v>
      </c>
      <c r="G2831" t="s">
        <v>29</v>
      </c>
      <c r="H2831">
        <v>44</v>
      </c>
      <c r="I2831">
        <v>1</v>
      </c>
      <c r="J2831">
        <v>1</v>
      </c>
      <c r="K2831">
        <v>1</v>
      </c>
      <c r="L2831">
        <v>0</v>
      </c>
      <c r="M2831">
        <v>0</v>
      </c>
      <c r="N2831">
        <v>0</v>
      </c>
      <c r="O2831" t="s">
        <v>19</v>
      </c>
      <c r="P2831" t="str">
        <f>UPPER(Table1[[#This Row],[Venue]])</f>
        <v>HOME</v>
      </c>
    </row>
    <row r="2832" spans="1:16" hidden="1" x14ac:dyDescent="0.45">
      <c r="A2832">
        <v>40031116</v>
      </c>
      <c r="B2832" t="s">
        <v>16</v>
      </c>
      <c r="C2832">
        <v>44972</v>
      </c>
      <c r="D2832">
        <v>65716</v>
      </c>
      <c r="E2832">
        <v>20222023</v>
      </c>
      <c r="F2832" t="s">
        <v>418</v>
      </c>
      <c r="G2832" t="s">
        <v>30</v>
      </c>
      <c r="H2832">
        <v>55</v>
      </c>
      <c r="I2832">
        <v>1</v>
      </c>
      <c r="J2832">
        <v>1</v>
      </c>
      <c r="K2832">
        <v>1</v>
      </c>
      <c r="L2832">
        <v>0</v>
      </c>
      <c r="M2832">
        <v>0</v>
      </c>
      <c r="N2832">
        <v>0</v>
      </c>
      <c r="O2832" t="s">
        <v>19</v>
      </c>
      <c r="P2832" t="str">
        <f>UPPER(Table1[[#This Row],[Venue]])</f>
        <v>HOME</v>
      </c>
    </row>
    <row r="2833" spans="1:16" hidden="1" x14ac:dyDescent="0.45">
      <c r="A2833">
        <v>40031116</v>
      </c>
      <c r="B2833" t="s">
        <v>16</v>
      </c>
      <c r="C2833">
        <v>44972</v>
      </c>
      <c r="D2833">
        <v>65716</v>
      </c>
      <c r="E2833">
        <v>20222023</v>
      </c>
      <c r="F2833" t="s">
        <v>418</v>
      </c>
      <c r="G2833" t="s">
        <v>31</v>
      </c>
      <c r="H2833">
        <v>56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 t="s">
        <v>19</v>
      </c>
      <c r="P2833" t="str">
        <f>UPPER(Table1[[#This Row],[Venue]])</f>
        <v>HOME</v>
      </c>
    </row>
    <row r="2834" spans="1:16" hidden="1" x14ac:dyDescent="0.45">
      <c r="A2834">
        <v>40031116</v>
      </c>
      <c r="B2834" t="s">
        <v>16</v>
      </c>
      <c r="C2834">
        <v>44972</v>
      </c>
      <c r="D2834">
        <v>65716</v>
      </c>
      <c r="E2834">
        <v>20222023</v>
      </c>
      <c r="F2834" t="s">
        <v>418</v>
      </c>
      <c r="G2834" t="s">
        <v>32</v>
      </c>
      <c r="H2834">
        <v>66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 t="s">
        <v>19</v>
      </c>
      <c r="P2834" t="str">
        <f>UPPER(Table1[[#This Row],[Venue]])</f>
        <v>HOME</v>
      </c>
    </row>
    <row r="2835" spans="1:16" hidden="1" x14ac:dyDescent="0.45">
      <c r="A2835">
        <v>40031116</v>
      </c>
      <c r="B2835" t="s">
        <v>16</v>
      </c>
      <c r="C2835">
        <v>44972</v>
      </c>
      <c r="D2835">
        <v>65716</v>
      </c>
      <c r="E2835">
        <v>20222023</v>
      </c>
      <c r="F2835" t="s">
        <v>418</v>
      </c>
      <c r="G2835" t="s">
        <v>420</v>
      </c>
      <c r="H2835">
        <v>68</v>
      </c>
      <c r="I2835">
        <v>0</v>
      </c>
      <c r="J2835">
        <v>0</v>
      </c>
      <c r="K2835">
        <v>1</v>
      </c>
      <c r="L2835">
        <v>0</v>
      </c>
      <c r="M2835">
        <v>1</v>
      </c>
      <c r="N2835">
        <v>0</v>
      </c>
      <c r="O2835" t="s">
        <v>19</v>
      </c>
      <c r="P2835" t="str">
        <f>UPPER(Table1[[#This Row],[Venue]])</f>
        <v>HOME</v>
      </c>
    </row>
    <row r="2836" spans="1:16" hidden="1" x14ac:dyDescent="0.45">
      <c r="A2836">
        <v>40031116</v>
      </c>
      <c r="B2836" t="s">
        <v>16</v>
      </c>
      <c r="C2836">
        <v>44972</v>
      </c>
      <c r="D2836">
        <v>65716</v>
      </c>
      <c r="E2836">
        <v>20222023</v>
      </c>
      <c r="F2836" t="s">
        <v>418</v>
      </c>
      <c r="G2836" t="s">
        <v>34</v>
      </c>
      <c r="H2836">
        <v>74</v>
      </c>
      <c r="I2836">
        <v>1</v>
      </c>
      <c r="J2836">
        <v>1</v>
      </c>
      <c r="K2836">
        <v>1</v>
      </c>
      <c r="L2836">
        <v>0</v>
      </c>
      <c r="M2836">
        <v>0</v>
      </c>
      <c r="N2836">
        <v>0</v>
      </c>
      <c r="O2836" t="s">
        <v>19</v>
      </c>
      <c r="P2836" t="str">
        <f>UPPER(Table1[[#This Row],[Venue]])</f>
        <v>HOME</v>
      </c>
    </row>
    <row r="2837" spans="1:16" hidden="1" x14ac:dyDescent="0.45">
      <c r="A2837">
        <v>40031116</v>
      </c>
      <c r="B2837" t="s">
        <v>16</v>
      </c>
      <c r="C2837">
        <v>44972</v>
      </c>
      <c r="D2837">
        <v>65716</v>
      </c>
      <c r="E2837">
        <v>20222023</v>
      </c>
      <c r="F2837" t="s">
        <v>418</v>
      </c>
      <c r="G2837" t="s">
        <v>35</v>
      </c>
      <c r="H2837">
        <v>75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0</v>
      </c>
      <c r="O2837" t="s">
        <v>19</v>
      </c>
      <c r="P2837" t="str">
        <f>UPPER(Table1[[#This Row],[Venue]])</f>
        <v>HOME</v>
      </c>
    </row>
    <row r="2838" spans="1:16" hidden="1" x14ac:dyDescent="0.45">
      <c r="A2838">
        <v>40031116</v>
      </c>
      <c r="B2838" t="s">
        <v>16</v>
      </c>
      <c r="C2838">
        <v>44972</v>
      </c>
      <c r="D2838">
        <v>65716</v>
      </c>
      <c r="E2838">
        <v>20222023</v>
      </c>
      <c r="F2838" t="s">
        <v>418</v>
      </c>
      <c r="G2838" t="s">
        <v>36</v>
      </c>
      <c r="H2838">
        <v>87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 t="s">
        <v>19</v>
      </c>
      <c r="P2838" t="str">
        <f>UPPER(Table1[[#This Row],[Venue]])</f>
        <v>HOME</v>
      </c>
    </row>
    <row r="2839" spans="1:16" hidden="1" x14ac:dyDescent="0.45">
      <c r="A2839">
        <v>40031116</v>
      </c>
      <c r="B2839" t="s">
        <v>16</v>
      </c>
      <c r="C2839">
        <v>44972</v>
      </c>
      <c r="D2839">
        <v>65716</v>
      </c>
      <c r="E2839">
        <v>20222023</v>
      </c>
      <c r="F2839" t="s">
        <v>418</v>
      </c>
      <c r="G2839" t="s">
        <v>37</v>
      </c>
      <c r="H2839">
        <v>90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 t="s">
        <v>19</v>
      </c>
      <c r="P2839" t="str">
        <f>UPPER(Table1[[#This Row],[Venue]])</f>
        <v>HOME</v>
      </c>
    </row>
    <row r="2840" spans="1:16" hidden="1" x14ac:dyDescent="0.45">
      <c r="A2840">
        <v>40031116</v>
      </c>
      <c r="B2840" t="s">
        <v>16</v>
      </c>
      <c r="C2840">
        <v>44972</v>
      </c>
      <c r="D2840">
        <v>65716</v>
      </c>
      <c r="E2840">
        <v>20222023</v>
      </c>
      <c r="F2840" t="s">
        <v>418</v>
      </c>
      <c r="G2840" t="s">
        <v>38</v>
      </c>
      <c r="H2840">
        <v>98</v>
      </c>
      <c r="I2840">
        <v>2</v>
      </c>
      <c r="J2840">
        <v>0</v>
      </c>
      <c r="K2840">
        <v>1</v>
      </c>
      <c r="L2840">
        <v>2</v>
      </c>
      <c r="M2840">
        <v>0</v>
      </c>
      <c r="N2840">
        <v>0</v>
      </c>
      <c r="O2840" t="s">
        <v>19</v>
      </c>
      <c r="P2840" t="str">
        <f>UPPER(Table1[[#This Row],[Venue]])</f>
        <v>HOME</v>
      </c>
    </row>
    <row r="2841" spans="1:16" hidden="1" x14ac:dyDescent="0.45">
      <c r="A2841">
        <v>40031116</v>
      </c>
      <c r="B2841" t="s">
        <v>16</v>
      </c>
      <c r="C2841">
        <v>44972</v>
      </c>
      <c r="D2841">
        <v>65716</v>
      </c>
      <c r="E2841">
        <v>20222023</v>
      </c>
      <c r="F2841" t="s">
        <v>418</v>
      </c>
      <c r="G2841" t="s">
        <v>41</v>
      </c>
      <c r="H2841">
        <v>3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0</v>
      </c>
      <c r="O2841" t="s">
        <v>40</v>
      </c>
      <c r="P2841" t="str">
        <f>UPPER(Table1[[#This Row],[Venue]])</f>
        <v>AWAY</v>
      </c>
    </row>
    <row r="2842" spans="1:16" hidden="1" x14ac:dyDescent="0.45">
      <c r="A2842">
        <v>40031116</v>
      </c>
      <c r="B2842" t="s">
        <v>16</v>
      </c>
      <c r="C2842">
        <v>44972</v>
      </c>
      <c r="D2842">
        <v>65716</v>
      </c>
      <c r="E2842">
        <v>20222023</v>
      </c>
      <c r="F2842" t="s">
        <v>418</v>
      </c>
      <c r="G2842" t="s">
        <v>271</v>
      </c>
      <c r="H2842">
        <v>10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 t="s">
        <v>40</v>
      </c>
      <c r="P2842" t="str">
        <f>UPPER(Table1[[#This Row],[Venue]])</f>
        <v>AWAY</v>
      </c>
    </row>
    <row r="2843" spans="1:16" hidden="1" x14ac:dyDescent="0.45">
      <c r="A2843">
        <v>40031116</v>
      </c>
      <c r="B2843" t="s">
        <v>16</v>
      </c>
      <c r="C2843">
        <v>44972</v>
      </c>
      <c r="D2843">
        <v>65716</v>
      </c>
      <c r="E2843">
        <v>20222023</v>
      </c>
      <c r="F2843" t="s">
        <v>418</v>
      </c>
      <c r="G2843" t="s">
        <v>43</v>
      </c>
      <c r="H2843">
        <v>15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 t="s">
        <v>40</v>
      </c>
      <c r="P2843" t="str">
        <f>UPPER(Table1[[#This Row],[Venue]])</f>
        <v>AWAY</v>
      </c>
    </row>
    <row r="2844" spans="1:16" hidden="1" x14ac:dyDescent="0.45">
      <c r="A2844">
        <v>40031116</v>
      </c>
      <c r="B2844" t="s">
        <v>16</v>
      </c>
      <c r="C2844">
        <v>44972</v>
      </c>
      <c r="D2844">
        <v>65716</v>
      </c>
      <c r="E2844">
        <v>20222023</v>
      </c>
      <c r="F2844" t="s">
        <v>418</v>
      </c>
      <c r="G2844" t="s">
        <v>44</v>
      </c>
      <c r="H2844">
        <v>16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 t="s">
        <v>40</v>
      </c>
      <c r="P2844" t="str">
        <f>UPPER(Table1[[#This Row],[Venue]])</f>
        <v>AWAY</v>
      </c>
    </row>
    <row r="2845" spans="1:16" hidden="1" x14ac:dyDescent="0.45">
      <c r="A2845">
        <v>40031116</v>
      </c>
      <c r="B2845" t="s">
        <v>16</v>
      </c>
      <c r="C2845">
        <v>44972</v>
      </c>
      <c r="D2845">
        <v>65716</v>
      </c>
      <c r="E2845">
        <v>20222023</v>
      </c>
      <c r="F2845" t="s">
        <v>418</v>
      </c>
      <c r="G2845" t="s">
        <v>45</v>
      </c>
      <c r="H2845">
        <v>17</v>
      </c>
      <c r="I2845">
        <v>1</v>
      </c>
      <c r="J2845">
        <v>1</v>
      </c>
      <c r="K2845">
        <v>1</v>
      </c>
      <c r="L2845">
        <v>0</v>
      </c>
      <c r="M2845">
        <v>0</v>
      </c>
      <c r="N2845">
        <v>0</v>
      </c>
      <c r="O2845" t="s">
        <v>40</v>
      </c>
      <c r="P2845" t="str">
        <f>UPPER(Table1[[#This Row],[Venue]])</f>
        <v>AWAY</v>
      </c>
    </row>
    <row r="2846" spans="1:16" hidden="1" x14ac:dyDescent="0.45">
      <c r="A2846">
        <v>40031116</v>
      </c>
      <c r="B2846" t="s">
        <v>16</v>
      </c>
      <c r="C2846">
        <v>44972</v>
      </c>
      <c r="D2846">
        <v>65716</v>
      </c>
      <c r="E2846">
        <v>20222023</v>
      </c>
      <c r="F2846" t="s">
        <v>418</v>
      </c>
      <c r="G2846" t="s">
        <v>430</v>
      </c>
      <c r="H2846">
        <v>25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 t="s">
        <v>40</v>
      </c>
      <c r="P2846" t="str">
        <f>UPPER(Table1[[#This Row],[Venue]])</f>
        <v>AWAY</v>
      </c>
    </row>
    <row r="2847" spans="1:16" hidden="1" x14ac:dyDescent="0.45">
      <c r="A2847">
        <v>40031116</v>
      </c>
      <c r="B2847" t="s">
        <v>16</v>
      </c>
      <c r="C2847">
        <v>44972</v>
      </c>
      <c r="D2847">
        <v>65716</v>
      </c>
      <c r="E2847">
        <v>20222023</v>
      </c>
      <c r="F2847" t="s">
        <v>418</v>
      </c>
      <c r="G2847" t="s">
        <v>48</v>
      </c>
      <c r="H2847">
        <v>28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 t="s">
        <v>40</v>
      </c>
      <c r="P2847" t="str">
        <f>UPPER(Table1[[#This Row],[Venue]])</f>
        <v>AWAY</v>
      </c>
    </row>
    <row r="2848" spans="1:16" hidden="1" x14ac:dyDescent="0.45">
      <c r="A2848">
        <v>40031116</v>
      </c>
      <c r="B2848" t="s">
        <v>16</v>
      </c>
      <c r="C2848">
        <v>44972</v>
      </c>
      <c r="D2848">
        <v>65716</v>
      </c>
      <c r="E2848">
        <v>20222023</v>
      </c>
      <c r="F2848" t="s">
        <v>418</v>
      </c>
      <c r="G2848" t="s">
        <v>49</v>
      </c>
      <c r="H2848">
        <v>31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 t="s">
        <v>40</v>
      </c>
      <c r="P2848" t="str">
        <f>UPPER(Table1[[#This Row],[Venue]])</f>
        <v>AWAY</v>
      </c>
    </row>
    <row r="2849" spans="1:16" hidden="1" x14ac:dyDescent="0.45">
      <c r="A2849">
        <v>40031116</v>
      </c>
      <c r="B2849" t="s">
        <v>16</v>
      </c>
      <c r="C2849">
        <v>44972</v>
      </c>
      <c r="D2849">
        <v>65716</v>
      </c>
      <c r="E2849">
        <v>20222023</v>
      </c>
      <c r="F2849" t="s">
        <v>418</v>
      </c>
      <c r="G2849" t="s">
        <v>51</v>
      </c>
      <c r="H2849">
        <v>77</v>
      </c>
      <c r="I2849">
        <v>1</v>
      </c>
      <c r="J2849">
        <v>0</v>
      </c>
      <c r="K2849">
        <v>1</v>
      </c>
      <c r="L2849">
        <v>1</v>
      </c>
      <c r="M2849">
        <v>0</v>
      </c>
      <c r="N2849">
        <v>0</v>
      </c>
      <c r="O2849" t="s">
        <v>40</v>
      </c>
      <c r="P2849" t="str">
        <f>UPPER(Table1[[#This Row],[Venue]])</f>
        <v>AWAY</v>
      </c>
    </row>
    <row r="2850" spans="1:16" hidden="1" x14ac:dyDescent="0.45">
      <c r="A2850">
        <v>40031116</v>
      </c>
      <c r="B2850" t="s">
        <v>16</v>
      </c>
      <c r="C2850">
        <v>44972</v>
      </c>
      <c r="D2850">
        <v>65716</v>
      </c>
      <c r="E2850">
        <v>20222023</v>
      </c>
      <c r="F2850" t="s">
        <v>418</v>
      </c>
      <c r="G2850" t="s">
        <v>52</v>
      </c>
      <c r="H2850">
        <v>79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 t="s">
        <v>40</v>
      </c>
      <c r="P2850" t="str">
        <f>UPPER(Table1[[#This Row],[Venue]])</f>
        <v>AWAY</v>
      </c>
    </row>
    <row r="2851" spans="1:16" hidden="1" x14ac:dyDescent="0.45">
      <c r="A2851">
        <v>40031116</v>
      </c>
      <c r="B2851" t="s">
        <v>16</v>
      </c>
      <c r="C2851">
        <v>44972</v>
      </c>
      <c r="D2851">
        <v>65716</v>
      </c>
      <c r="E2851">
        <v>20222023</v>
      </c>
      <c r="F2851" t="s">
        <v>418</v>
      </c>
      <c r="G2851" t="s">
        <v>54</v>
      </c>
      <c r="H2851">
        <v>87</v>
      </c>
      <c r="I2851">
        <v>1</v>
      </c>
      <c r="J2851">
        <v>1</v>
      </c>
      <c r="K2851">
        <v>1</v>
      </c>
      <c r="L2851">
        <v>0</v>
      </c>
      <c r="M2851">
        <v>0</v>
      </c>
      <c r="N2851">
        <v>0</v>
      </c>
      <c r="O2851" t="s">
        <v>40</v>
      </c>
      <c r="P2851" t="str">
        <f>UPPER(Table1[[#This Row],[Venue]])</f>
        <v>AWAY</v>
      </c>
    </row>
    <row r="2852" spans="1:16" hidden="1" x14ac:dyDescent="0.45">
      <c r="A2852">
        <v>40031116</v>
      </c>
      <c r="B2852" t="s">
        <v>16</v>
      </c>
      <c r="C2852">
        <v>44972</v>
      </c>
      <c r="D2852">
        <v>65716</v>
      </c>
      <c r="E2852">
        <v>20222023</v>
      </c>
      <c r="F2852" t="s">
        <v>418</v>
      </c>
      <c r="G2852" t="s">
        <v>55</v>
      </c>
      <c r="H2852">
        <v>88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 t="s">
        <v>40</v>
      </c>
      <c r="P2852" t="str">
        <f>UPPER(Table1[[#This Row],[Venue]])</f>
        <v>AWAY</v>
      </c>
    </row>
    <row r="2853" spans="1:16" hidden="1" x14ac:dyDescent="0.45">
      <c r="A2853">
        <v>40031116</v>
      </c>
      <c r="B2853" t="s">
        <v>16</v>
      </c>
      <c r="C2853">
        <v>44972</v>
      </c>
      <c r="D2853">
        <v>65716</v>
      </c>
      <c r="E2853">
        <v>20222023</v>
      </c>
      <c r="F2853" t="s">
        <v>418</v>
      </c>
      <c r="G2853" t="s">
        <v>56</v>
      </c>
      <c r="H2853">
        <v>89</v>
      </c>
      <c r="I2853">
        <v>1</v>
      </c>
      <c r="J2853">
        <v>0</v>
      </c>
      <c r="K2853">
        <v>1</v>
      </c>
      <c r="L2853">
        <v>1</v>
      </c>
      <c r="M2853">
        <v>0</v>
      </c>
      <c r="N2853">
        <v>0</v>
      </c>
      <c r="O2853" t="s">
        <v>40</v>
      </c>
      <c r="P2853" t="str">
        <f>UPPER(Table1[[#This Row],[Venue]])</f>
        <v>AWAY</v>
      </c>
    </row>
    <row r="2854" spans="1:16" hidden="1" x14ac:dyDescent="0.45">
      <c r="A2854">
        <v>40031120</v>
      </c>
      <c r="B2854" t="s">
        <v>434</v>
      </c>
      <c r="C2854">
        <v>44975</v>
      </c>
      <c r="D2854">
        <v>65720</v>
      </c>
      <c r="E2854">
        <v>20222023</v>
      </c>
      <c r="F2854" t="s">
        <v>418</v>
      </c>
      <c r="G2854" t="s">
        <v>190</v>
      </c>
      <c r="H2854">
        <v>1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 t="s">
        <v>19</v>
      </c>
      <c r="P2854" t="str">
        <f>UPPER(Table1[[#This Row],[Venue]])</f>
        <v>HOME</v>
      </c>
    </row>
    <row r="2855" spans="1:16" hidden="1" x14ac:dyDescent="0.45">
      <c r="A2855">
        <v>40031120</v>
      </c>
      <c r="B2855" t="s">
        <v>434</v>
      </c>
      <c r="C2855">
        <v>44975</v>
      </c>
      <c r="D2855">
        <v>65720</v>
      </c>
      <c r="E2855">
        <v>20222023</v>
      </c>
      <c r="F2855" t="s">
        <v>418</v>
      </c>
      <c r="G2855" t="s">
        <v>59</v>
      </c>
      <c r="H2855">
        <v>2</v>
      </c>
      <c r="I2855">
        <v>1</v>
      </c>
      <c r="J2855">
        <v>0</v>
      </c>
      <c r="K2855">
        <v>1</v>
      </c>
      <c r="L2855">
        <v>1</v>
      </c>
      <c r="M2855">
        <v>0</v>
      </c>
      <c r="N2855">
        <v>0</v>
      </c>
      <c r="O2855" t="s">
        <v>19</v>
      </c>
      <c r="P2855" t="str">
        <f>UPPER(Table1[[#This Row],[Venue]])</f>
        <v>HOME</v>
      </c>
    </row>
    <row r="2856" spans="1:16" hidden="1" x14ac:dyDescent="0.45">
      <c r="A2856">
        <v>40031120</v>
      </c>
      <c r="B2856" t="s">
        <v>434</v>
      </c>
      <c r="C2856">
        <v>44975</v>
      </c>
      <c r="D2856">
        <v>65720</v>
      </c>
      <c r="E2856">
        <v>20222023</v>
      </c>
      <c r="F2856" t="s">
        <v>418</v>
      </c>
      <c r="G2856" t="s">
        <v>60</v>
      </c>
      <c r="H2856">
        <v>4</v>
      </c>
      <c r="I2856">
        <v>1</v>
      </c>
      <c r="J2856">
        <v>0</v>
      </c>
      <c r="K2856">
        <v>1</v>
      </c>
      <c r="L2856">
        <v>1</v>
      </c>
      <c r="M2856">
        <v>0</v>
      </c>
      <c r="N2856">
        <v>0</v>
      </c>
      <c r="O2856" t="s">
        <v>19</v>
      </c>
      <c r="P2856" t="str">
        <f>UPPER(Table1[[#This Row],[Venue]])</f>
        <v>HOME</v>
      </c>
    </row>
    <row r="2857" spans="1:16" hidden="1" x14ac:dyDescent="0.45">
      <c r="A2857">
        <v>40031120</v>
      </c>
      <c r="B2857" t="s">
        <v>434</v>
      </c>
      <c r="C2857">
        <v>44975</v>
      </c>
      <c r="D2857">
        <v>65720</v>
      </c>
      <c r="E2857">
        <v>20222023</v>
      </c>
      <c r="F2857" t="s">
        <v>418</v>
      </c>
      <c r="G2857" t="s">
        <v>279</v>
      </c>
      <c r="H2857">
        <v>5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 t="s">
        <v>19</v>
      </c>
      <c r="P2857" t="str">
        <f>UPPER(Table1[[#This Row],[Venue]])</f>
        <v>HOME</v>
      </c>
    </row>
    <row r="2858" spans="1:16" hidden="1" x14ac:dyDescent="0.45">
      <c r="A2858">
        <v>40031120</v>
      </c>
      <c r="B2858" t="s">
        <v>434</v>
      </c>
      <c r="C2858">
        <v>44975</v>
      </c>
      <c r="D2858">
        <v>65720</v>
      </c>
      <c r="E2858">
        <v>20222023</v>
      </c>
      <c r="F2858" t="s">
        <v>418</v>
      </c>
      <c r="G2858" t="s">
        <v>61</v>
      </c>
      <c r="H2858">
        <v>6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 t="s">
        <v>19</v>
      </c>
      <c r="P2858" t="str">
        <f>UPPER(Table1[[#This Row],[Venue]])</f>
        <v>HOME</v>
      </c>
    </row>
    <row r="2859" spans="1:16" hidden="1" x14ac:dyDescent="0.45">
      <c r="A2859">
        <v>40031120</v>
      </c>
      <c r="B2859" t="s">
        <v>434</v>
      </c>
      <c r="C2859">
        <v>44975</v>
      </c>
      <c r="D2859">
        <v>65720</v>
      </c>
      <c r="E2859">
        <v>20222023</v>
      </c>
      <c r="F2859" t="s">
        <v>418</v>
      </c>
      <c r="G2859" t="s">
        <v>63</v>
      </c>
      <c r="H2859">
        <v>10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 t="s">
        <v>19</v>
      </c>
      <c r="P2859" t="str">
        <f>UPPER(Table1[[#This Row],[Venue]])</f>
        <v>HOME</v>
      </c>
    </row>
    <row r="2860" spans="1:16" hidden="1" x14ac:dyDescent="0.45">
      <c r="A2860">
        <v>40031120</v>
      </c>
      <c r="B2860" t="s">
        <v>434</v>
      </c>
      <c r="C2860">
        <v>44975</v>
      </c>
      <c r="D2860">
        <v>65720</v>
      </c>
      <c r="E2860">
        <v>20222023</v>
      </c>
      <c r="F2860" t="s">
        <v>418</v>
      </c>
      <c r="G2860" t="s">
        <v>127</v>
      </c>
      <c r="H2860">
        <v>11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 t="s">
        <v>19</v>
      </c>
      <c r="P2860" t="str">
        <f>UPPER(Table1[[#This Row],[Venue]])</f>
        <v>HOME</v>
      </c>
    </row>
    <row r="2861" spans="1:16" hidden="1" x14ac:dyDescent="0.45">
      <c r="A2861">
        <v>40031120</v>
      </c>
      <c r="B2861" t="s">
        <v>434</v>
      </c>
      <c r="C2861">
        <v>44975</v>
      </c>
      <c r="D2861">
        <v>65720</v>
      </c>
      <c r="E2861">
        <v>20222023</v>
      </c>
      <c r="F2861" t="s">
        <v>418</v>
      </c>
      <c r="G2861" t="s">
        <v>128</v>
      </c>
      <c r="H2861">
        <v>12</v>
      </c>
      <c r="I2861">
        <v>3</v>
      </c>
      <c r="J2861">
        <v>2</v>
      </c>
      <c r="K2861">
        <v>1</v>
      </c>
      <c r="L2861">
        <v>1</v>
      </c>
      <c r="M2861">
        <v>0</v>
      </c>
      <c r="N2861">
        <v>2</v>
      </c>
      <c r="O2861" t="s">
        <v>19</v>
      </c>
      <c r="P2861" t="str">
        <f>UPPER(Table1[[#This Row],[Venue]])</f>
        <v>HOME</v>
      </c>
    </row>
    <row r="2862" spans="1:16" hidden="1" x14ac:dyDescent="0.45">
      <c r="A2862">
        <v>40031120</v>
      </c>
      <c r="B2862" t="s">
        <v>434</v>
      </c>
      <c r="C2862">
        <v>44975</v>
      </c>
      <c r="D2862">
        <v>65720</v>
      </c>
      <c r="E2862">
        <v>20222023</v>
      </c>
      <c r="F2862" t="s">
        <v>418</v>
      </c>
      <c r="G2862" t="s">
        <v>68</v>
      </c>
      <c r="H2862">
        <v>25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 t="s">
        <v>19</v>
      </c>
      <c r="P2862" t="str">
        <f>UPPER(Table1[[#This Row],[Venue]])</f>
        <v>HOME</v>
      </c>
    </row>
    <row r="2863" spans="1:16" hidden="1" x14ac:dyDescent="0.45">
      <c r="A2863">
        <v>40031120</v>
      </c>
      <c r="B2863" t="s">
        <v>434</v>
      </c>
      <c r="C2863">
        <v>44975</v>
      </c>
      <c r="D2863">
        <v>65720</v>
      </c>
      <c r="E2863">
        <v>20222023</v>
      </c>
      <c r="F2863" t="s">
        <v>418</v>
      </c>
      <c r="G2863" t="s">
        <v>322</v>
      </c>
      <c r="H2863">
        <v>40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 t="s">
        <v>19</v>
      </c>
      <c r="P2863" t="str">
        <f>UPPER(Table1[[#This Row],[Venue]])</f>
        <v>HOME</v>
      </c>
    </row>
    <row r="2864" spans="1:16" hidden="1" x14ac:dyDescent="0.45">
      <c r="A2864">
        <v>40031120</v>
      </c>
      <c r="B2864" t="s">
        <v>434</v>
      </c>
      <c r="C2864">
        <v>44975</v>
      </c>
      <c r="D2864">
        <v>65720</v>
      </c>
      <c r="E2864">
        <v>20222023</v>
      </c>
      <c r="F2864" t="s">
        <v>418</v>
      </c>
      <c r="G2864" t="s">
        <v>69</v>
      </c>
      <c r="H2864">
        <v>45</v>
      </c>
      <c r="I2864">
        <v>1</v>
      </c>
      <c r="J2864">
        <v>0</v>
      </c>
      <c r="K2864">
        <v>1</v>
      </c>
      <c r="L2864">
        <v>1</v>
      </c>
      <c r="M2864">
        <v>0</v>
      </c>
      <c r="N2864">
        <v>0</v>
      </c>
      <c r="O2864" t="s">
        <v>19</v>
      </c>
      <c r="P2864" t="str">
        <f>UPPER(Table1[[#This Row],[Venue]])</f>
        <v>HOME</v>
      </c>
    </row>
    <row r="2865" spans="1:16" hidden="1" x14ac:dyDescent="0.45">
      <c r="A2865">
        <v>40031120</v>
      </c>
      <c r="B2865" t="s">
        <v>434</v>
      </c>
      <c r="C2865">
        <v>44975</v>
      </c>
      <c r="D2865">
        <v>65720</v>
      </c>
      <c r="E2865">
        <v>20222023</v>
      </c>
      <c r="F2865" t="s">
        <v>418</v>
      </c>
      <c r="G2865" t="s">
        <v>58</v>
      </c>
      <c r="H2865">
        <v>47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 t="s">
        <v>19</v>
      </c>
      <c r="P2865" t="str">
        <f>UPPER(Table1[[#This Row],[Venue]])</f>
        <v>HOME</v>
      </c>
    </row>
    <row r="2866" spans="1:16" hidden="1" x14ac:dyDescent="0.45">
      <c r="A2866">
        <v>40031120</v>
      </c>
      <c r="B2866" t="s">
        <v>434</v>
      </c>
      <c r="C2866">
        <v>44975</v>
      </c>
      <c r="D2866">
        <v>65720</v>
      </c>
      <c r="E2866">
        <v>20222023</v>
      </c>
      <c r="F2866" t="s">
        <v>418</v>
      </c>
      <c r="G2866" t="s">
        <v>71</v>
      </c>
      <c r="H2866">
        <v>55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 t="s">
        <v>19</v>
      </c>
      <c r="P2866" t="str">
        <f>UPPER(Table1[[#This Row],[Venue]])</f>
        <v>HOME</v>
      </c>
    </row>
    <row r="2867" spans="1:16" hidden="1" x14ac:dyDescent="0.45">
      <c r="A2867">
        <v>40031120</v>
      </c>
      <c r="B2867" t="s">
        <v>434</v>
      </c>
      <c r="C2867">
        <v>44975</v>
      </c>
      <c r="D2867">
        <v>65720</v>
      </c>
      <c r="E2867">
        <v>20222023</v>
      </c>
      <c r="F2867" t="s">
        <v>418</v>
      </c>
      <c r="G2867" t="s">
        <v>72</v>
      </c>
      <c r="H2867">
        <v>86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 t="s">
        <v>19</v>
      </c>
      <c r="P2867" t="str">
        <f>UPPER(Table1[[#This Row],[Venue]])</f>
        <v>HOME</v>
      </c>
    </row>
    <row r="2868" spans="1:16" hidden="1" x14ac:dyDescent="0.45">
      <c r="A2868">
        <v>40031120</v>
      </c>
      <c r="B2868" t="s">
        <v>434</v>
      </c>
      <c r="C2868">
        <v>44975</v>
      </c>
      <c r="D2868">
        <v>65720</v>
      </c>
      <c r="E2868">
        <v>20222023</v>
      </c>
      <c r="F2868" t="s">
        <v>418</v>
      </c>
      <c r="G2868" t="s">
        <v>191</v>
      </c>
      <c r="H2868">
        <v>89</v>
      </c>
      <c r="I2868">
        <v>2</v>
      </c>
      <c r="J2868">
        <v>1</v>
      </c>
      <c r="K2868">
        <v>1</v>
      </c>
      <c r="L2868">
        <v>1</v>
      </c>
      <c r="M2868">
        <v>0</v>
      </c>
      <c r="N2868">
        <v>0</v>
      </c>
      <c r="O2868" t="s">
        <v>19</v>
      </c>
      <c r="P2868" t="str">
        <f>UPPER(Table1[[#This Row],[Venue]])</f>
        <v>HOME</v>
      </c>
    </row>
    <row r="2869" spans="1:16" hidden="1" x14ac:dyDescent="0.45">
      <c r="A2869">
        <v>40031120</v>
      </c>
      <c r="B2869" t="s">
        <v>434</v>
      </c>
      <c r="C2869">
        <v>44975</v>
      </c>
      <c r="D2869">
        <v>65720</v>
      </c>
      <c r="E2869">
        <v>20222023</v>
      </c>
      <c r="F2869" t="s">
        <v>418</v>
      </c>
      <c r="G2869" t="s">
        <v>429</v>
      </c>
      <c r="H2869">
        <v>90</v>
      </c>
      <c r="I2869">
        <v>0</v>
      </c>
      <c r="J2869">
        <v>0</v>
      </c>
      <c r="K2869">
        <v>1</v>
      </c>
      <c r="L2869">
        <v>0</v>
      </c>
      <c r="M2869">
        <v>0</v>
      </c>
      <c r="N2869">
        <v>0</v>
      </c>
      <c r="O2869" t="s">
        <v>19</v>
      </c>
      <c r="P2869" t="str">
        <f>UPPER(Table1[[#This Row],[Venue]])</f>
        <v>HOME</v>
      </c>
    </row>
    <row r="2870" spans="1:16" hidden="1" x14ac:dyDescent="0.45">
      <c r="A2870">
        <v>40031120</v>
      </c>
      <c r="B2870" t="s">
        <v>434</v>
      </c>
      <c r="C2870">
        <v>44975</v>
      </c>
      <c r="D2870">
        <v>65720</v>
      </c>
      <c r="E2870">
        <v>20222023</v>
      </c>
      <c r="F2870" t="s">
        <v>418</v>
      </c>
      <c r="G2870" t="s">
        <v>74</v>
      </c>
      <c r="H2870">
        <v>92</v>
      </c>
      <c r="I2870">
        <v>1</v>
      </c>
      <c r="J2870">
        <v>1</v>
      </c>
      <c r="K2870">
        <v>1</v>
      </c>
      <c r="L2870">
        <v>0</v>
      </c>
      <c r="M2870">
        <v>0</v>
      </c>
      <c r="N2870">
        <v>0</v>
      </c>
      <c r="O2870" t="s">
        <v>19</v>
      </c>
      <c r="P2870" t="str">
        <f>UPPER(Table1[[#This Row],[Venue]])</f>
        <v>HOME</v>
      </c>
    </row>
    <row r="2871" spans="1:16" hidden="1" x14ac:dyDescent="0.45">
      <c r="A2871">
        <v>40031120</v>
      </c>
      <c r="B2871" t="s">
        <v>434</v>
      </c>
      <c r="C2871">
        <v>44975</v>
      </c>
      <c r="D2871">
        <v>65720</v>
      </c>
      <c r="E2871">
        <v>20222023</v>
      </c>
      <c r="F2871" t="s">
        <v>418</v>
      </c>
      <c r="G2871" t="s">
        <v>75</v>
      </c>
      <c r="H2871">
        <v>96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 t="s">
        <v>19</v>
      </c>
      <c r="P2871" t="str">
        <f>UPPER(Table1[[#This Row],[Venue]])</f>
        <v>HOME</v>
      </c>
    </row>
    <row r="2872" spans="1:16" hidden="1" x14ac:dyDescent="0.45">
      <c r="A2872">
        <v>40031120</v>
      </c>
      <c r="B2872" t="s">
        <v>434</v>
      </c>
      <c r="C2872">
        <v>44975</v>
      </c>
      <c r="D2872">
        <v>65720</v>
      </c>
      <c r="E2872">
        <v>20222023</v>
      </c>
      <c r="F2872" t="s">
        <v>418</v>
      </c>
      <c r="G2872" t="s">
        <v>76</v>
      </c>
      <c r="H2872">
        <v>99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 t="s">
        <v>19</v>
      </c>
      <c r="P2872" t="str">
        <f>UPPER(Table1[[#This Row],[Venue]])</f>
        <v>HOME</v>
      </c>
    </row>
    <row r="2873" spans="1:16" hidden="1" x14ac:dyDescent="0.45">
      <c r="A2873">
        <v>40031120</v>
      </c>
      <c r="B2873" t="s">
        <v>434</v>
      </c>
      <c r="C2873">
        <v>44975</v>
      </c>
      <c r="D2873">
        <v>65720</v>
      </c>
      <c r="E2873">
        <v>20222023</v>
      </c>
      <c r="F2873" t="s">
        <v>418</v>
      </c>
      <c r="G2873" t="s">
        <v>132</v>
      </c>
      <c r="H2873">
        <v>4</v>
      </c>
      <c r="I2873">
        <v>1</v>
      </c>
      <c r="J2873">
        <v>0</v>
      </c>
      <c r="K2873">
        <v>1</v>
      </c>
      <c r="L2873">
        <v>1</v>
      </c>
      <c r="M2873">
        <v>0</v>
      </c>
      <c r="N2873">
        <v>0</v>
      </c>
      <c r="O2873" t="s">
        <v>40</v>
      </c>
      <c r="P2873" t="str">
        <f>UPPER(Table1[[#This Row],[Venue]])</f>
        <v>AWAY</v>
      </c>
    </row>
    <row r="2874" spans="1:16" hidden="1" x14ac:dyDescent="0.45">
      <c r="A2874">
        <v>40031120</v>
      </c>
      <c r="B2874" t="s">
        <v>434</v>
      </c>
      <c r="C2874">
        <v>44975</v>
      </c>
      <c r="D2874">
        <v>65720</v>
      </c>
      <c r="E2874">
        <v>20222023</v>
      </c>
      <c r="F2874" t="s">
        <v>418</v>
      </c>
      <c r="G2874" t="s">
        <v>133</v>
      </c>
      <c r="H2874">
        <v>5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 t="s">
        <v>40</v>
      </c>
      <c r="P2874" t="str">
        <f>UPPER(Table1[[#This Row],[Venue]])</f>
        <v>AWAY</v>
      </c>
    </row>
    <row r="2875" spans="1:16" hidden="1" x14ac:dyDescent="0.45">
      <c r="A2875">
        <v>40031120</v>
      </c>
      <c r="B2875" t="s">
        <v>434</v>
      </c>
      <c r="C2875">
        <v>44975</v>
      </c>
      <c r="D2875">
        <v>65720</v>
      </c>
      <c r="E2875">
        <v>20222023</v>
      </c>
      <c r="F2875" t="s">
        <v>418</v>
      </c>
      <c r="G2875" t="s">
        <v>263</v>
      </c>
      <c r="H2875">
        <v>9</v>
      </c>
      <c r="I2875">
        <v>3</v>
      </c>
      <c r="J2875">
        <v>2</v>
      </c>
      <c r="K2875">
        <v>1</v>
      </c>
      <c r="L2875">
        <v>1</v>
      </c>
      <c r="M2875">
        <v>0</v>
      </c>
      <c r="N2875">
        <v>0</v>
      </c>
      <c r="O2875" t="s">
        <v>40</v>
      </c>
      <c r="P2875" t="str">
        <f>UPPER(Table1[[#This Row],[Venue]])</f>
        <v>AWAY</v>
      </c>
    </row>
    <row r="2876" spans="1:16" hidden="1" x14ac:dyDescent="0.45">
      <c r="A2876">
        <v>40031120</v>
      </c>
      <c r="B2876" t="s">
        <v>434</v>
      </c>
      <c r="C2876">
        <v>44975</v>
      </c>
      <c r="D2876">
        <v>65720</v>
      </c>
      <c r="E2876">
        <v>20222023</v>
      </c>
      <c r="F2876" t="s">
        <v>418</v>
      </c>
      <c r="G2876" t="s">
        <v>264</v>
      </c>
      <c r="H2876">
        <v>10</v>
      </c>
      <c r="I2876">
        <v>2</v>
      </c>
      <c r="J2876">
        <v>0</v>
      </c>
      <c r="K2876">
        <v>1</v>
      </c>
      <c r="L2876">
        <v>2</v>
      </c>
      <c r="M2876">
        <v>0</v>
      </c>
      <c r="N2876">
        <v>0</v>
      </c>
      <c r="O2876" t="s">
        <v>40</v>
      </c>
      <c r="P2876" t="str">
        <f>UPPER(Table1[[#This Row],[Venue]])</f>
        <v>AWAY</v>
      </c>
    </row>
    <row r="2877" spans="1:16" hidden="1" x14ac:dyDescent="0.45">
      <c r="A2877">
        <v>40031120</v>
      </c>
      <c r="B2877" t="s">
        <v>434</v>
      </c>
      <c r="C2877">
        <v>44975</v>
      </c>
      <c r="D2877">
        <v>65720</v>
      </c>
      <c r="E2877">
        <v>20222023</v>
      </c>
      <c r="F2877" t="s">
        <v>418</v>
      </c>
      <c r="G2877" t="s">
        <v>265</v>
      </c>
      <c r="H2877">
        <v>14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 t="s">
        <v>40</v>
      </c>
      <c r="P2877" t="str">
        <f>UPPER(Table1[[#This Row],[Venue]])</f>
        <v>AWAY</v>
      </c>
    </row>
    <row r="2878" spans="1:16" hidden="1" x14ac:dyDescent="0.45">
      <c r="A2878">
        <v>40031120</v>
      </c>
      <c r="B2878" t="s">
        <v>434</v>
      </c>
      <c r="C2878">
        <v>44975</v>
      </c>
      <c r="D2878">
        <v>65720</v>
      </c>
      <c r="E2878">
        <v>20222023</v>
      </c>
      <c r="F2878" t="s">
        <v>418</v>
      </c>
      <c r="G2878" t="s">
        <v>134</v>
      </c>
      <c r="H2878">
        <v>15</v>
      </c>
      <c r="I2878">
        <v>2</v>
      </c>
      <c r="J2878">
        <v>2</v>
      </c>
      <c r="K2878">
        <v>1</v>
      </c>
      <c r="L2878">
        <v>0</v>
      </c>
      <c r="M2878">
        <v>0</v>
      </c>
      <c r="N2878">
        <v>0</v>
      </c>
      <c r="O2878" t="s">
        <v>40</v>
      </c>
      <c r="P2878" t="str">
        <f>UPPER(Table1[[#This Row],[Venue]])</f>
        <v>AWAY</v>
      </c>
    </row>
    <row r="2879" spans="1:16" hidden="1" x14ac:dyDescent="0.45">
      <c r="A2879">
        <v>40031120</v>
      </c>
      <c r="B2879" t="s">
        <v>434</v>
      </c>
      <c r="C2879">
        <v>44975</v>
      </c>
      <c r="D2879">
        <v>65720</v>
      </c>
      <c r="E2879">
        <v>20222023</v>
      </c>
      <c r="F2879" t="s">
        <v>418</v>
      </c>
      <c r="G2879" t="s">
        <v>136</v>
      </c>
      <c r="H2879">
        <v>17</v>
      </c>
      <c r="I2879">
        <v>1</v>
      </c>
      <c r="J2879">
        <v>0</v>
      </c>
      <c r="K2879">
        <v>1</v>
      </c>
      <c r="L2879">
        <v>1</v>
      </c>
      <c r="M2879">
        <v>0</v>
      </c>
      <c r="N2879">
        <v>2</v>
      </c>
      <c r="O2879" t="s">
        <v>40</v>
      </c>
      <c r="P2879" t="str">
        <f>UPPER(Table1[[#This Row],[Venue]])</f>
        <v>AWAY</v>
      </c>
    </row>
    <row r="2880" spans="1:16" hidden="1" x14ac:dyDescent="0.45">
      <c r="A2880">
        <v>40031120</v>
      </c>
      <c r="B2880" t="s">
        <v>434</v>
      </c>
      <c r="C2880">
        <v>44975</v>
      </c>
      <c r="D2880">
        <v>65720</v>
      </c>
      <c r="E2880">
        <v>20222023</v>
      </c>
      <c r="F2880" t="s">
        <v>418</v>
      </c>
      <c r="G2880" t="s">
        <v>137</v>
      </c>
      <c r="H2880">
        <v>22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 t="s">
        <v>40</v>
      </c>
      <c r="P2880" t="str">
        <f>UPPER(Table1[[#This Row],[Venue]])</f>
        <v>AWAY</v>
      </c>
    </row>
    <row r="2881" spans="1:16" hidden="1" x14ac:dyDescent="0.45">
      <c r="A2881">
        <v>40031120</v>
      </c>
      <c r="B2881" t="s">
        <v>434</v>
      </c>
      <c r="C2881">
        <v>44975</v>
      </c>
      <c r="D2881">
        <v>65720</v>
      </c>
      <c r="E2881">
        <v>20222023</v>
      </c>
      <c r="F2881" t="s">
        <v>418</v>
      </c>
      <c r="G2881" t="s">
        <v>138</v>
      </c>
      <c r="H2881">
        <v>23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 t="s">
        <v>40</v>
      </c>
      <c r="P2881" t="str">
        <f>UPPER(Table1[[#This Row],[Venue]])</f>
        <v>AWAY</v>
      </c>
    </row>
    <row r="2882" spans="1:16" hidden="1" x14ac:dyDescent="0.45">
      <c r="A2882">
        <v>40031120</v>
      </c>
      <c r="B2882" t="s">
        <v>434</v>
      </c>
      <c r="C2882">
        <v>44975</v>
      </c>
      <c r="D2882">
        <v>65720</v>
      </c>
      <c r="E2882">
        <v>20222023</v>
      </c>
      <c r="F2882" t="s">
        <v>418</v>
      </c>
      <c r="G2882" t="s">
        <v>349</v>
      </c>
      <c r="H2882">
        <v>25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 t="s">
        <v>40</v>
      </c>
      <c r="P2882" t="str">
        <f>UPPER(Table1[[#This Row],[Venue]])</f>
        <v>AWAY</v>
      </c>
    </row>
    <row r="2883" spans="1:16" hidden="1" x14ac:dyDescent="0.45">
      <c r="A2883">
        <v>40031120</v>
      </c>
      <c r="B2883" t="s">
        <v>434</v>
      </c>
      <c r="C2883">
        <v>44975</v>
      </c>
      <c r="D2883">
        <v>65720</v>
      </c>
      <c r="E2883">
        <v>20222023</v>
      </c>
      <c r="F2883" t="s">
        <v>418</v>
      </c>
      <c r="G2883" t="s">
        <v>266</v>
      </c>
      <c r="H2883">
        <v>31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 t="s">
        <v>40</v>
      </c>
      <c r="P2883" t="str">
        <f>UPPER(Table1[[#This Row],[Venue]])</f>
        <v>AWAY</v>
      </c>
    </row>
    <row r="2884" spans="1:16" hidden="1" x14ac:dyDescent="0.45">
      <c r="A2884">
        <v>40031120</v>
      </c>
      <c r="B2884" t="s">
        <v>434</v>
      </c>
      <c r="C2884">
        <v>44975</v>
      </c>
      <c r="D2884">
        <v>65720</v>
      </c>
      <c r="E2884">
        <v>20222023</v>
      </c>
      <c r="F2884" t="s">
        <v>418</v>
      </c>
      <c r="G2884" t="s">
        <v>140</v>
      </c>
      <c r="H2884">
        <v>60</v>
      </c>
      <c r="I2884">
        <v>1</v>
      </c>
      <c r="J2884">
        <v>1</v>
      </c>
      <c r="K2884">
        <v>1</v>
      </c>
      <c r="L2884">
        <v>0</v>
      </c>
      <c r="M2884">
        <v>0</v>
      </c>
      <c r="N2884">
        <v>2</v>
      </c>
      <c r="O2884" t="s">
        <v>40</v>
      </c>
      <c r="P2884" t="str">
        <f>UPPER(Table1[[#This Row],[Venue]])</f>
        <v>AWAY</v>
      </c>
    </row>
    <row r="2885" spans="1:16" hidden="1" x14ac:dyDescent="0.45">
      <c r="A2885">
        <v>40031120</v>
      </c>
      <c r="B2885" t="s">
        <v>434</v>
      </c>
      <c r="C2885">
        <v>44975</v>
      </c>
      <c r="D2885">
        <v>65720</v>
      </c>
      <c r="E2885">
        <v>20222023</v>
      </c>
      <c r="F2885" t="s">
        <v>418</v>
      </c>
      <c r="G2885" t="s">
        <v>142</v>
      </c>
      <c r="H2885">
        <v>69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 t="s">
        <v>40</v>
      </c>
      <c r="P2885" t="str">
        <f>UPPER(Table1[[#This Row],[Venue]])</f>
        <v>AWAY</v>
      </c>
    </row>
    <row r="2886" spans="1:16" hidden="1" x14ac:dyDescent="0.45">
      <c r="A2886">
        <v>40031120</v>
      </c>
      <c r="B2886" t="s">
        <v>434</v>
      </c>
      <c r="C2886">
        <v>44975</v>
      </c>
      <c r="D2886">
        <v>65720</v>
      </c>
      <c r="E2886">
        <v>20222023</v>
      </c>
      <c r="F2886" t="s">
        <v>418</v>
      </c>
      <c r="G2886" t="s">
        <v>143</v>
      </c>
      <c r="H2886">
        <v>71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 t="s">
        <v>40</v>
      </c>
      <c r="P2886" t="str">
        <f>UPPER(Table1[[#This Row],[Venue]])</f>
        <v>AWAY</v>
      </c>
    </row>
    <row r="2887" spans="1:16" hidden="1" x14ac:dyDescent="0.45">
      <c r="A2887">
        <v>40031120</v>
      </c>
      <c r="B2887" t="s">
        <v>434</v>
      </c>
      <c r="C2887">
        <v>44975</v>
      </c>
      <c r="D2887">
        <v>65720</v>
      </c>
      <c r="E2887">
        <v>20222023</v>
      </c>
      <c r="F2887" t="s">
        <v>418</v>
      </c>
      <c r="G2887" t="s">
        <v>144</v>
      </c>
      <c r="H2887">
        <v>81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 t="s">
        <v>40</v>
      </c>
      <c r="P2887" t="str">
        <f>UPPER(Table1[[#This Row],[Venue]])</f>
        <v>AWAY</v>
      </c>
    </row>
    <row r="2888" spans="1:16" hidden="1" x14ac:dyDescent="0.45">
      <c r="A2888">
        <v>40031120</v>
      </c>
      <c r="B2888" t="s">
        <v>434</v>
      </c>
      <c r="C2888">
        <v>44975</v>
      </c>
      <c r="D2888">
        <v>65720</v>
      </c>
      <c r="E2888">
        <v>20222023</v>
      </c>
      <c r="F2888" t="s">
        <v>418</v>
      </c>
      <c r="G2888" t="s">
        <v>145</v>
      </c>
      <c r="H2888">
        <v>88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 t="s">
        <v>40</v>
      </c>
      <c r="P2888" t="str">
        <f>UPPER(Table1[[#This Row],[Venue]])</f>
        <v>AWAY</v>
      </c>
    </row>
    <row r="2889" spans="1:16" hidden="1" x14ac:dyDescent="0.45">
      <c r="A2889">
        <v>40031120</v>
      </c>
      <c r="B2889" t="s">
        <v>434</v>
      </c>
      <c r="C2889">
        <v>44975</v>
      </c>
      <c r="D2889">
        <v>65720</v>
      </c>
      <c r="E2889">
        <v>20222023</v>
      </c>
      <c r="F2889" t="s">
        <v>418</v>
      </c>
      <c r="G2889" t="s">
        <v>146</v>
      </c>
      <c r="H2889">
        <v>91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 t="s">
        <v>40</v>
      </c>
      <c r="P2889" t="str">
        <f>UPPER(Table1[[#This Row],[Venue]])</f>
        <v>AWAY</v>
      </c>
    </row>
    <row r="2890" spans="1:16" hidden="1" x14ac:dyDescent="0.45">
      <c r="A2890">
        <v>40031120</v>
      </c>
      <c r="B2890" t="s">
        <v>434</v>
      </c>
      <c r="C2890">
        <v>44975</v>
      </c>
      <c r="D2890">
        <v>65720</v>
      </c>
      <c r="E2890">
        <v>20222023</v>
      </c>
      <c r="F2890" t="s">
        <v>418</v>
      </c>
      <c r="G2890" t="s">
        <v>147</v>
      </c>
      <c r="H2890">
        <v>92</v>
      </c>
      <c r="I2890">
        <v>2</v>
      </c>
      <c r="J2890">
        <v>0</v>
      </c>
      <c r="K2890">
        <v>1</v>
      </c>
      <c r="L2890">
        <v>2</v>
      </c>
      <c r="M2890">
        <v>0</v>
      </c>
      <c r="N2890">
        <v>0</v>
      </c>
      <c r="O2890" t="s">
        <v>40</v>
      </c>
      <c r="P2890" t="str">
        <f>UPPER(Table1[[#This Row],[Venue]])</f>
        <v>AWAY</v>
      </c>
    </row>
    <row r="2891" spans="1:16" hidden="1" x14ac:dyDescent="0.45">
      <c r="A2891">
        <v>40031120</v>
      </c>
      <c r="B2891" t="s">
        <v>434</v>
      </c>
      <c r="C2891">
        <v>44975</v>
      </c>
      <c r="D2891">
        <v>65720</v>
      </c>
      <c r="E2891">
        <v>20222023</v>
      </c>
      <c r="F2891" t="s">
        <v>418</v>
      </c>
      <c r="G2891" t="s">
        <v>148</v>
      </c>
      <c r="H2891">
        <v>95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 t="s">
        <v>40</v>
      </c>
      <c r="P2891" t="str">
        <f>UPPER(Table1[[#This Row],[Venue]])</f>
        <v>AWAY</v>
      </c>
    </row>
    <row r="2892" spans="1:16" hidden="1" x14ac:dyDescent="0.45">
      <c r="A2892">
        <v>40031120</v>
      </c>
      <c r="B2892" t="s">
        <v>434</v>
      </c>
      <c r="C2892">
        <v>44975</v>
      </c>
      <c r="D2892">
        <v>65720</v>
      </c>
      <c r="E2892">
        <v>20222023</v>
      </c>
      <c r="F2892" t="s">
        <v>418</v>
      </c>
      <c r="G2892" t="s">
        <v>149</v>
      </c>
      <c r="H2892">
        <v>98</v>
      </c>
      <c r="I2892">
        <v>1</v>
      </c>
      <c r="J2892">
        <v>1</v>
      </c>
      <c r="K2892">
        <v>1</v>
      </c>
      <c r="L2892">
        <v>0</v>
      </c>
      <c r="M2892">
        <v>0</v>
      </c>
      <c r="N2892">
        <v>0</v>
      </c>
      <c r="O2892" t="s">
        <v>40</v>
      </c>
      <c r="P2892" t="str">
        <f>UPPER(Table1[[#This Row],[Venue]])</f>
        <v>AWAY</v>
      </c>
    </row>
    <row r="2893" spans="1:16" hidden="1" x14ac:dyDescent="0.45">
      <c r="A2893">
        <v>40031119</v>
      </c>
      <c r="B2893" t="s">
        <v>435</v>
      </c>
      <c r="C2893">
        <v>44976</v>
      </c>
      <c r="D2893">
        <v>65719</v>
      </c>
      <c r="E2893">
        <v>20222023</v>
      </c>
      <c r="F2893" t="s">
        <v>418</v>
      </c>
      <c r="G2893" t="s">
        <v>422</v>
      </c>
      <c r="H2893">
        <v>1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 t="s">
        <v>19</v>
      </c>
      <c r="P2893" t="str">
        <f>UPPER(Table1[[#This Row],[Venue]])</f>
        <v>HOME</v>
      </c>
    </row>
    <row r="2894" spans="1:16" hidden="1" x14ac:dyDescent="0.45">
      <c r="A2894">
        <v>40031119</v>
      </c>
      <c r="B2894" t="s">
        <v>435</v>
      </c>
      <c r="C2894">
        <v>44976</v>
      </c>
      <c r="D2894">
        <v>65719</v>
      </c>
      <c r="E2894">
        <v>20222023</v>
      </c>
      <c r="F2894" t="s">
        <v>418</v>
      </c>
      <c r="G2894" t="s">
        <v>199</v>
      </c>
      <c r="H2894">
        <v>9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 t="s">
        <v>19</v>
      </c>
      <c r="P2894" t="str">
        <f>UPPER(Table1[[#This Row],[Venue]])</f>
        <v>HOME</v>
      </c>
    </row>
    <row r="2895" spans="1:16" hidden="1" x14ac:dyDescent="0.45">
      <c r="A2895">
        <v>40031119</v>
      </c>
      <c r="B2895" t="s">
        <v>435</v>
      </c>
      <c r="C2895">
        <v>44976</v>
      </c>
      <c r="D2895">
        <v>65719</v>
      </c>
      <c r="E2895">
        <v>20222023</v>
      </c>
      <c r="F2895" t="s">
        <v>418</v>
      </c>
      <c r="G2895" t="s">
        <v>233</v>
      </c>
      <c r="H2895">
        <v>11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 t="s">
        <v>19</v>
      </c>
      <c r="P2895" t="str">
        <f>UPPER(Table1[[#This Row],[Venue]])</f>
        <v>HOME</v>
      </c>
    </row>
    <row r="2896" spans="1:16" hidden="1" x14ac:dyDescent="0.45">
      <c r="A2896">
        <v>40031119</v>
      </c>
      <c r="B2896" t="s">
        <v>435</v>
      </c>
      <c r="C2896">
        <v>44976</v>
      </c>
      <c r="D2896">
        <v>65719</v>
      </c>
      <c r="E2896">
        <v>20222023</v>
      </c>
      <c r="F2896" t="s">
        <v>418</v>
      </c>
      <c r="G2896" t="s">
        <v>433</v>
      </c>
      <c r="H2896">
        <v>13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 t="s">
        <v>19</v>
      </c>
      <c r="P2896" t="str">
        <f>UPPER(Table1[[#This Row],[Venue]])</f>
        <v>HOME</v>
      </c>
    </row>
    <row r="2897" spans="1:16" hidden="1" x14ac:dyDescent="0.45">
      <c r="A2897">
        <v>40031119</v>
      </c>
      <c r="B2897" t="s">
        <v>435</v>
      </c>
      <c r="C2897">
        <v>44976</v>
      </c>
      <c r="D2897">
        <v>65719</v>
      </c>
      <c r="E2897">
        <v>20222023</v>
      </c>
      <c r="F2897" t="s">
        <v>418</v>
      </c>
      <c r="G2897" t="s">
        <v>198</v>
      </c>
      <c r="H2897">
        <v>19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0</v>
      </c>
      <c r="O2897" t="s">
        <v>19</v>
      </c>
      <c r="P2897" t="str">
        <f>UPPER(Table1[[#This Row],[Venue]])</f>
        <v>HOME</v>
      </c>
    </row>
    <row r="2898" spans="1:16" hidden="1" x14ac:dyDescent="0.45">
      <c r="A2898">
        <v>40031119</v>
      </c>
      <c r="B2898" t="s">
        <v>435</v>
      </c>
      <c r="C2898">
        <v>44976</v>
      </c>
      <c r="D2898">
        <v>65719</v>
      </c>
      <c r="E2898">
        <v>20222023</v>
      </c>
      <c r="F2898" t="s">
        <v>418</v>
      </c>
      <c r="G2898" t="s">
        <v>202</v>
      </c>
      <c r="H2898">
        <v>36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 t="s">
        <v>19</v>
      </c>
      <c r="P2898" t="str">
        <f>UPPER(Table1[[#This Row],[Venue]])</f>
        <v>HOME</v>
      </c>
    </row>
    <row r="2899" spans="1:16" hidden="1" x14ac:dyDescent="0.45">
      <c r="A2899">
        <v>40031119</v>
      </c>
      <c r="B2899" t="s">
        <v>435</v>
      </c>
      <c r="C2899">
        <v>44976</v>
      </c>
      <c r="D2899">
        <v>65719</v>
      </c>
      <c r="E2899">
        <v>20222023</v>
      </c>
      <c r="F2899" t="s">
        <v>418</v>
      </c>
      <c r="G2899" t="s">
        <v>436</v>
      </c>
      <c r="H2899">
        <v>44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2</v>
      </c>
      <c r="O2899" t="s">
        <v>19</v>
      </c>
      <c r="P2899" t="str">
        <f>UPPER(Table1[[#This Row],[Venue]])</f>
        <v>HOME</v>
      </c>
    </row>
    <row r="2900" spans="1:16" hidden="1" x14ac:dyDescent="0.45">
      <c r="A2900">
        <v>40031119</v>
      </c>
      <c r="B2900" t="s">
        <v>435</v>
      </c>
      <c r="C2900">
        <v>44976</v>
      </c>
      <c r="D2900">
        <v>65719</v>
      </c>
      <c r="E2900">
        <v>20222023</v>
      </c>
      <c r="F2900" t="s">
        <v>418</v>
      </c>
      <c r="G2900" t="s">
        <v>206</v>
      </c>
      <c r="H2900">
        <v>64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7</v>
      </c>
      <c r="O2900" t="s">
        <v>19</v>
      </c>
      <c r="P2900" t="str">
        <f>UPPER(Table1[[#This Row],[Venue]])</f>
        <v>HOME</v>
      </c>
    </row>
    <row r="2901" spans="1:16" hidden="1" x14ac:dyDescent="0.45">
      <c r="A2901">
        <v>40031119</v>
      </c>
      <c r="B2901" t="s">
        <v>435</v>
      </c>
      <c r="C2901">
        <v>44976</v>
      </c>
      <c r="D2901">
        <v>65719</v>
      </c>
      <c r="E2901">
        <v>20222023</v>
      </c>
      <c r="F2901" t="s">
        <v>418</v>
      </c>
      <c r="G2901" t="s">
        <v>234</v>
      </c>
      <c r="H2901">
        <v>75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 t="s">
        <v>19</v>
      </c>
      <c r="P2901" t="str">
        <f>UPPER(Table1[[#This Row],[Venue]])</f>
        <v>HOME</v>
      </c>
    </row>
    <row r="2902" spans="1:16" hidden="1" x14ac:dyDescent="0.45">
      <c r="A2902">
        <v>40031119</v>
      </c>
      <c r="B2902" t="s">
        <v>435</v>
      </c>
      <c r="C2902">
        <v>44976</v>
      </c>
      <c r="D2902">
        <v>65719</v>
      </c>
      <c r="E2902">
        <v>20222023</v>
      </c>
      <c r="F2902" t="s">
        <v>418</v>
      </c>
      <c r="G2902" t="s">
        <v>208</v>
      </c>
      <c r="H2902">
        <v>77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 t="s">
        <v>19</v>
      </c>
      <c r="P2902" t="str">
        <f>UPPER(Table1[[#This Row],[Venue]])</f>
        <v>HOME</v>
      </c>
    </row>
    <row r="2903" spans="1:16" hidden="1" x14ac:dyDescent="0.45">
      <c r="A2903">
        <v>40031119</v>
      </c>
      <c r="B2903" t="s">
        <v>435</v>
      </c>
      <c r="C2903">
        <v>44976</v>
      </c>
      <c r="D2903">
        <v>65719</v>
      </c>
      <c r="E2903">
        <v>20222023</v>
      </c>
      <c r="F2903" t="s">
        <v>418</v>
      </c>
      <c r="G2903" t="s">
        <v>209</v>
      </c>
      <c r="H2903">
        <v>88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0</v>
      </c>
      <c r="O2903" t="s">
        <v>19</v>
      </c>
      <c r="P2903" t="str">
        <f>UPPER(Table1[[#This Row],[Venue]])</f>
        <v>HOME</v>
      </c>
    </row>
    <row r="2904" spans="1:16" hidden="1" x14ac:dyDescent="0.45">
      <c r="A2904">
        <v>40031119</v>
      </c>
      <c r="B2904" t="s">
        <v>435</v>
      </c>
      <c r="C2904">
        <v>44976</v>
      </c>
      <c r="D2904">
        <v>65719</v>
      </c>
      <c r="E2904">
        <v>20222023</v>
      </c>
      <c r="F2904" t="s">
        <v>418</v>
      </c>
      <c r="G2904" t="s">
        <v>210</v>
      </c>
      <c r="H2904">
        <v>89</v>
      </c>
      <c r="I2904">
        <v>0</v>
      </c>
      <c r="J2904">
        <v>0</v>
      </c>
      <c r="K2904">
        <v>1</v>
      </c>
      <c r="L2904">
        <v>0</v>
      </c>
      <c r="M2904">
        <v>0</v>
      </c>
      <c r="N2904">
        <v>0</v>
      </c>
      <c r="O2904" t="s">
        <v>19</v>
      </c>
      <c r="P2904" t="str">
        <f>UPPER(Table1[[#This Row],[Venue]])</f>
        <v>HOME</v>
      </c>
    </row>
    <row r="2905" spans="1:16" hidden="1" x14ac:dyDescent="0.45">
      <c r="A2905">
        <v>40031119</v>
      </c>
      <c r="B2905" t="s">
        <v>435</v>
      </c>
      <c r="C2905">
        <v>44976</v>
      </c>
      <c r="D2905">
        <v>65719</v>
      </c>
      <c r="E2905">
        <v>20222023</v>
      </c>
      <c r="F2905" t="s">
        <v>418</v>
      </c>
      <c r="G2905" t="s">
        <v>211</v>
      </c>
      <c r="H2905">
        <v>92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 t="s">
        <v>19</v>
      </c>
      <c r="P2905" t="str">
        <f>UPPER(Table1[[#This Row],[Venue]])</f>
        <v>HOME</v>
      </c>
    </row>
    <row r="2906" spans="1:16" hidden="1" x14ac:dyDescent="0.45">
      <c r="A2906">
        <v>40031119</v>
      </c>
      <c r="B2906" t="s">
        <v>435</v>
      </c>
      <c r="C2906">
        <v>44976</v>
      </c>
      <c r="D2906">
        <v>65719</v>
      </c>
      <c r="E2906">
        <v>20222023</v>
      </c>
      <c r="F2906" t="s">
        <v>418</v>
      </c>
      <c r="G2906" t="s">
        <v>18</v>
      </c>
      <c r="H2906">
        <v>4</v>
      </c>
      <c r="I2906">
        <v>1</v>
      </c>
      <c r="J2906">
        <v>0</v>
      </c>
      <c r="K2906">
        <v>1</v>
      </c>
      <c r="L2906">
        <v>1</v>
      </c>
      <c r="M2906">
        <v>0</v>
      </c>
      <c r="N2906">
        <v>0</v>
      </c>
      <c r="O2906" t="s">
        <v>40</v>
      </c>
      <c r="P2906" t="str">
        <f>UPPER(Table1[[#This Row],[Venue]])</f>
        <v>AWAY</v>
      </c>
    </row>
    <row r="2907" spans="1:16" hidden="1" x14ac:dyDescent="0.45">
      <c r="A2907">
        <v>40031119</v>
      </c>
      <c r="B2907" t="s">
        <v>435</v>
      </c>
      <c r="C2907">
        <v>44976</v>
      </c>
      <c r="D2907">
        <v>65719</v>
      </c>
      <c r="E2907">
        <v>20222023</v>
      </c>
      <c r="F2907" t="s">
        <v>418</v>
      </c>
      <c r="G2907" t="s">
        <v>20</v>
      </c>
      <c r="H2907">
        <v>5</v>
      </c>
      <c r="I2907">
        <v>2</v>
      </c>
      <c r="J2907">
        <v>2</v>
      </c>
      <c r="K2907">
        <v>1</v>
      </c>
      <c r="L2907">
        <v>0</v>
      </c>
      <c r="M2907">
        <v>0</v>
      </c>
      <c r="N2907">
        <v>0</v>
      </c>
      <c r="O2907" t="s">
        <v>40</v>
      </c>
      <c r="P2907" t="str">
        <f>UPPER(Table1[[#This Row],[Venue]])</f>
        <v>AWAY</v>
      </c>
    </row>
    <row r="2908" spans="1:16" hidden="1" x14ac:dyDescent="0.45">
      <c r="A2908">
        <v>40031119</v>
      </c>
      <c r="B2908" t="s">
        <v>435</v>
      </c>
      <c r="C2908">
        <v>44976</v>
      </c>
      <c r="D2908">
        <v>65719</v>
      </c>
      <c r="E2908">
        <v>20222023</v>
      </c>
      <c r="F2908" t="s">
        <v>418</v>
      </c>
      <c r="G2908" t="s">
        <v>21</v>
      </c>
      <c r="H2908">
        <v>6</v>
      </c>
      <c r="I2908">
        <v>1</v>
      </c>
      <c r="J2908">
        <v>1</v>
      </c>
      <c r="K2908">
        <v>1</v>
      </c>
      <c r="L2908">
        <v>0</v>
      </c>
      <c r="M2908">
        <v>0</v>
      </c>
      <c r="N2908">
        <v>0</v>
      </c>
      <c r="O2908" t="s">
        <v>40</v>
      </c>
      <c r="P2908" t="str">
        <f>UPPER(Table1[[#This Row],[Venue]])</f>
        <v>AWAY</v>
      </c>
    </row>
    <row r="2909" spans="1:16" hidden="1" x14ac:dyDescent="0.45">
      <c r="A2909">
        <v>40031119</v>
      </c>
      <c r="B2909" t="s">
        <v>435</v>
      </c>
      <c r="C2909">
        <v>44976</v>
      </c>
      <c r="D2909">
        <v>65719</v>
      </c>
      <c r="E2909">
        <v>20222023</v>
      </c>
      <c r="F2909" t="s">
        <v>418</v>
      </c>
      <c r="G2909" t="s">
        <v>419</v>
      </c>
      <c r="H2909">
        <v>7</v>
      </c>
      <c r="I2909">
        <v>3</v>
      </c>
      <c r="J2909">
        <v>2</v>
      </c>
      <c r="K2909">
        <v>1</v>
      </c>
      <c r="L2909">
        <v>1</v>
      </c>
      <c r="M2909">
        <v>0</v>
      </c>
      <c r="N2909">
        <v>0</v>
      </c>
      <c r="O2909" t="s">
        <v>40</v>
      </c>
      <c r="P2909" t="str">
        <f>UPPER(Table1[[#This Row],[Venue]])</f>
        <v>AWAY</v>
      </c>
    </row>
    <row r="2910" spans="1:16" hidden="1" x14ac:dyDescent="0.45">
      <c r="A2910">
        <v>40031119</v>
      </c>
      <c r="B2910" t="s">
        <v>435</v>
      </c>
      <c r="C2910">
        <v>44976</v>
      </c>
      <c r="D2910">
        <v>65719</v>
      </c>
      <c r="E2910">
        <v>20222023</v>
      </c>
      <c r="F2910" t="s">
        <v>418</v>
      </c>
      <c r="G2910" t="s">
        <v>426</v>
      </c>
      <c r="H2910">
        <v>8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 t="s">
        <v>40</v>
      </c>
      <c r="P2910" t="str">
        <f>UPPER(Table1[[#This Row],[Venue]])</f>
        <v>AWAY</v>
      </c>
    </row>
    <row r="2911" spans="1:16" hidden="1" x14ac:dyDescent="0.45">
      <c r="A2911">
        <v>40031119</v>
      </c>
      <c r="B2911" t="s">
        <v>435</v>
      </c>
      <c r="C2911">
        <v>44976</v>
      </c>
      <c r="D2911">
        <v>65719</v>
      </c>
      <c r="E2911">
        <v>20222023</v>
      </c>
      <c r="F2911" t="s">
        <v>418</v>
      </c>
      <c r="G2911" t="s">
        <v>23</v>
      </c>
      <c r="H2911">
        <v>10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 t="s">
        <v>40</v>
      </c>
      <c r="P2911" t="str">
        <f>UPPER(Table1[[#This Row],[Venue]])</f>
        <v>AWAY</v>
      </c>
    </row>
    <row r="2912" spans="1:16" hidden="1" x14ac:dyDescent="0.45">
      <c r="A2912">
        <v>40031119</v>
      </c>
      <c r="B2912" t="s">
        <v>435</v>
      </c>
      <c r="C2912">
        <v>44976</v>
      </c>
      <c r="D2912">
        <v>65719</v>
      </c>
      <c r="E2912">
        <v>20222023</v>
      </c>
      <c r="F2912" t="s">
        <v>418</v>
      </c>
      <c r="G2912" t="s">
        <v>24</v>
      </c>
      <c r="H2912">
        <v>11</v>
      </c>
      <c r="I2912">
        <v>1</v>
      </c>
      <c r="J2912">
        <v>1</v>
      </c>
      <c r="K2912">
        <v>1</v>
      </c>
      <c r="L2912">
        <v>0</v>
      </c>
      <c r="M2912">
        <v>0</v>
      </c>
      <c r="N2912">
        <v>0</v>
      </c>
      <c r="O2912" t="s">
        <v>40</v>
      </c>
      <c r="P2912" t="str">
        <f>UPPER(Table1[[#This Row],[Venue]])</f>
        <v>AWAY</v>
      </c>
    </row>
    <row r="2913" spans="1:16" hidden="1" x14ac:dyDescent="0.45">
      <c r="A2913">
        <v>40031119</v>
      </c>
      <c r="B2913" t="s">
        <v>435</v>
      </c>
      <c r="C2913">
        <v>44976</v>
      </c>
      <c r="D2913">
        <v>65719</v>
      </c>
      <c r="E2913">
        <v>20222023</v>
      </c>
      <c r="F2913" t="s">
        <v>418</v>
      </c>
      <c r="G2913" t="s">
        <v>25</v>
      </c>
      <c r="H2913">
        <v>24</v>
      </c>
      <c r="I2913">
        <v>5</v>
      </c>
      <c r="J2913">
        <v>2</v>
      </c>
      <c r="K2913">
        <v>1</v>
      </c>
      <c r="L2913">
        <v>3</v>
      </c>
      <c r="M2913">
        <v>0</v>
      </c>
      <c r="N2913">
        <v>2</v>
      </c>
      <c r="O2913" t="s">
        <v>40</v>
      </c>
      <c r="P2913" t="str">
        <f>UPPER(Table1[[#This Row],[Venue]])</f>
        <v>AWAY</v>
      </c>
    </row>
    <row r="2914" spans="1:16" hidden="1" x14ac:dyDescent="0.45">
      <c r="A2914">
        <v>40031119</v>
      </c>
      <c r="B2914" t="s">
        <v>435</v>
      </c>
      <c r="C2914">
        <v>44976</v>
      </c>
      <c r="D2914">
        <v>65719</v>
      </c>
      <c r="E2914">
        <v>20222023</v>
      </c>
      <c r="F2914" t="s">
        <v>418</v>
      </c>
      <c r="G2914" t="s">
        <v>192</v>
      </c>
      <c r="H2914">
        <v>32</v>
      </c>
      <c r="I2914">
        <v>1</v>
      </c>
      <c r="J2914">
        <v>0</v>
      </c>
      <c r="K2914">
        <v>1</v>
      </c>
      <c r="L2914">
        <v>1</v>
      </c>
      <c r="M2914">
        <v>0</v>
      </c>
      <c r="N2914">
        <v>0</v>
      </c>
      <c r="O2914" t="s">
        <v>40</v>
      </c>
      <c r="P2914" t="str">
        <f>UPPER(Table1[[#This Row],[Venue]])</f>
        <v>AWAY</v>
      </c>
    </row>
    <row r="2915" spans="1:16" hidden="1" x14ac:dyDescent="0.45">
      <c r="A2915">
        <v>40031119</v>
      </c>
      <c r="B2915" t="s">
        <v>435</v>
      </c>
      <c r="C2915">
        <v>44976</v>
      </c>
      <c r="D2915">
        <v>65719</v>
      </c>
      <c r="E2915">
        <v>20222023</v>
      </c>
      <c r="F2915" t="s">
        <v>418</v>
      </c>
      <c r="G2915" t="s">
        <v>437</v>
      </c>
      <c r="H2915">
        <v>33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 t="s">
        <v>40</v>
      </c>
      <c r="P2915" t="str">
        <f>UPPER(Table1[[#This Row],[Venue]])</f>
        <v>AWAY</v>
      </c>
    </row>
    <row r="2916" spans="1:16" hidden="1" x14ac:dyDescent="0.45">
      <c r="A2916">
        <v>40031119</v>
      </c>
      <c r="B2916" t="s">
        <v>435</v>
      </c>
      <c r="C2916">
        <v>44976</v>
      </c>
      <c r="D2916">
        <v>65719</v>
      </c>
      <c r="E2916">
        <v>20222023</v>
      </c>
      <c r="F2916" t="s">
        <v>418</v>
      </c>
      <c r="G2916" t="s">
        <v>193</v>
      </c>
      <c r="H2916">
        <v>36</v>
      </c>
      <c r="I2916">
        <v>2</v>
      </c>
      <c r="J2916">
        <v>1</v>
      </c>
      <c r="K2916">
        <v>1</v>
      </c>
      <c r="L2916">
        <v>1</v>
      </c>
      <c r="M2916">
        <v>0</v>
      </c>
      <c r="N2916">
        <v>0</v>
      </c>
      <c r="O2916" t="s">
        <v>40</v>
      </c>
      <c r="P2916" t="str">
        <f>UPPER(Table1[[#This Row],[Venue]])</f>
        <v>AWAY</v>
      </c>
    </row>
    <row r="2917" spans="1:16" hidden="1" x14ac:dyDescent="0.45">
      <c r="A2917">
        <v>40031119</v>
      </c>
      <c r="B2917" t="s">
        <v>435</v>
      </c>
      <c r="C2917">
        <v>44976</v>
      </c>
      <c r="D2917">
        <v>65719</v>
      </c>
      <c r="E2917">
        <v>20222023</v>
      </c>
      <c r="F2917" t="s">
        <v>418</v>
      </c>
      <c r="G2917" t="s">
        <v>27</v>
      </c>
      <c r="H2917">
        <v>40</v>
      </c>
      <c r="I2917">
        <v>1</v>
      </c>
      <c r="J2917">
        <v>0</v>
      </c>
      <c r="K2917">
        <v>1</v>
      </c>
      <c r="L2917">
        <v>1</v>
      </c>
      <c r="M2917">
        <v>0</v>
      </c>
      <c r="N2917">
        <v>2</v>
      </c>
      <c r="O2917" t="s">
        <v>40</v>
      </c>
      <c r="P2917" t="str">
        <f>UPPER(Table1[[#This Row],[Venue]])</f>
        <v>AWAY</v>
      </c>
    </row>
    <row r="2918" spans="1:16" hidden="1" x14ac:dyDescent="0.45">
      <c r="A2918">
        <v>40031119</v>
      </c>
      <c r="B2918" t="s">
        <v>435</v>
      </c>
      <c r="C2918">
        <v>44976</v>
      </c>
      <c r="D2918">
        <v>65719</v>
      </c>
      <c r="E2918">
        <v>20222023</v>
      </c>
      <c r="F2918" t="s">
        <v>418</v>
      </c>
      <c r="G2918" t="s">
        <v>29</v>
      </c>
      <c r="H2918">
        <v>44</v>
      </c>
      <c r="I2918">
        <v>4</v>
      </c>
      <c r="J2918">
        <v>2</v>
      </c>
      <c r="K2918">
        <v>1</v>
      </c>
      <c r="L2918">
        <v>2</v>
      </c>
      <c r="M2918">
        <v>0</v>
      </c>
      <c r="N2918">
        <v>0</v>
      </c>
      <c r="O2918" t="s">
        <v>40</v>
      </c>
      <c r="P2918" t="str">
        <f>UPPER(Table1[[#This Row],[Venue]])</f>
        <v>AWAY</v>
      </c>
    </row>
    <row r="2919" spans="1:16" hidden="1" x14ac:dyDescent="0.45">
      <c r="A2919">
        <v>40031119</v>
      </c>
      <c r="B2919" t="s">
        <v>435</v>
      </c>
      <c r="C2919">
        <v>44976</v>
      </c>
      <c r="D2919">
        <v>65719</v>
      </c>
      <c r="E2919">
        <v>20222023</v>
      </c>
      <c r="F2919" t="s">
        <v>418</v>
      </c>
      <c r="G2919" t="s">
        <v>30</v>
      </c>
      <c r="H2919">
        <v>55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 t="s">
        <v>40</v>
      </c>
      <c r="P2919" t="str">
        <f>UPPER(Table1[[#This Row],[Venue]])</f>
        <v>AWAY</v>
      </c>
    </row>
    <row r="2920" spans="1:16" hidden="1" x14ac:dyDescent="0.45">
      <c r="A2920">
        <v>40031119</v>
      </c>
      <c r="B2920" t="s">
        <v>435</v>
      </c>
      <c r="C2920">
        <v>44976</v>
      </c>
      <c r="D2920">
        <v>65719</v>
      </c>
      <c r="E2920">
        <v>20222023</v>
      </c>
      <c r="F2920" t="s">
        <v>418</v>
      </c>
      <c r="G2920" t="s">
        <v>31</v>
      </c>
      <c r="H2920">
        <v>56</v>
      </c>
      <c r="I2920">
        <v>3</v>
      </c>
      <c r="J2920">
        <v>1</v>
      </c>
      <c r="K2920">
        <v>1</v>
      </c>
      <c r="L2920">
        <v>2</v>
      </c>
      <c r="M2920">
        <v>0</v>
      </c>
      <c r="N2920">
        <v>0</v>
      </c>
      <c r="O2920" t="s">
        <v>40</v>
      </c>
      <c r="P2920" t="str">
        <f>UPPER(Table1[[#This Row],[Venue]])</f>
        <v>AWAY</v>
      </c>
    </row>
    <row r="2921" spans="1:16" hidden="1" x14ac:dyDescent="0.45">
      <c r="A2921">
        <v>40031119</v>
      </c>
      <c r="B2921" t="s">
        <v>435</v>
      </c>
      <c r="C2921">
        <v>44976</v>
      </c>
      <c r="D2921">
        <v>65719</v>
      </c>
      <c r="E2921">
        <v>20222023</v>
      </c>
      <c r="F2921" t="s">
        <v>418</v>
      </c>
      <c r="G2921" t="s">
        <v>35</v>
      </c>
      <c r="H2921">
        <v>75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0</v>
      </c>
      <c r="O2921" t="s">
        <v>40</v>
      </c>
      <c r="P2921" t="str">
        <f>UPPER(Table1[[#This Row],[Venue]])</f>
        <v>AWAY</v>
      </c>
    </row>
    <row r="2922" spans="1:16" hidden="1" x14ac:dyDescent="0.45">
      <c r="A2922">
        <v>40031119</v>
      </c>
      <c r="B2922" t="s">
        <v>435</v>
      </c>
      <c r="C2922">
        <v>44976</v>
      </c>
      <c r="D2922">
        <v>65719</v>
      </c>
      <c r="E2922">
        <v>20222023</v>
      </c>
      <c r="F2922" t="s">
        <v>418</v>
      </c>
      <c r="G2922" t="s">
        <v>36</v>
      </c>
      <c r="H2922">
        <v>87</v>
      </c>
      <c r="I2922">
        <v>1</v>
      </c>
      <c r="J2922">
        <v>1</v>
      </c>
      <c r="K2922">
        <v>1</v>
      </c>
      <c r="L2922">
        <v>0</v>
      </c>
      <c r="M2922">
        <v>0</v>
      </c>
      <c r="N2922">
        <v>0</v>
      </c>
      <c r="O2922" t="s">
        <v>40</v>
      </c>
      <c r="P2922" t="str">
        <f>UPPER(Table1[[#This Row],[Venue]])</f>
        <v>AWAY</v>
      </c>
    </row>
    <row r="2923" spans="1:16" hidden="1" x14ac:dyDescent="0.45">
      <c r="A2923">
        <v>40031119</v>
      </c>
      <c r="B2923" t="s">
        <v>435</v>
      </c>
      <c r="C2923">
        <v>44976</v>
      </c>
      <c r="D2923">
        <v>65719</v>
      </c>
      <c r="E2923">
        <v>20222023</v>
      </c>
      <c r="F2923" t="s">
        <v>418</v>
      </c>
      <c r="G2923" t="s">
        <v>37</v>
      </c>
      <c r="H2923">
        <v>90</v>
      </c>
      <c r="I2923">
        <v>4</v>
      </c>
      <c r="J2923">
        <v>1</v>
      </c>
      <c r="K2923">
        <v>1</v>
      </c>
      <c r="L2923">
        <v>3</v>
      </c>
      <c r="M2923">
        <v>0</v>
      </c>
      <c r="N2923">
        <v>0</v>
      </c>
      <c r="O2923" t="s">
        <v>40</v>
      </c>
      <c r="P2923" t="str">
        <f>UPPER(Table1[[#This Row],[Venue]])</f>
        <v>AWAY</v>
      </c>
    </row>
    <row r="2924" spans="1:16" hidden="1" x14ac:dyDescent="0.45">
      <c r="A2924">
        <v>40031119</v>
      </c>
      <c r="B2924" t="s">
        <v>435</v>
      </c>
      <c r="C2924">
        <v>44976</v>
      </c>
      <c r="D2924">
        <v>65719</v>
      </c>
      <c r="E2924">
        <v>20222023</v>
      </c>
      <c r="F2924" t="s">
        <v>418</v>
      </c>
      <c r="G2924" t="s">
        <v>38</v>
      </c>
      <c r="H2924">
        <v>98</v>
      </c>
      <c r="I2924">
        <v>5</v>
      </c>
      <c r="J2924">
        <v>2</v>
      </c>
      <c r="K2924">
        <v>1</v>
      </c>
      <c r="L2924">
        <v>3</v>
      </c>
      <c r="M2924">
        <v>0</v>
      </c>
      <c r="N2924">
        <v>0</v>
      </c>
      <c r="O2924" t="s">
        <v>40</v>
      </c>
      <c r="P2924" t="str">
        <f>UPPER(Table1[[#This Row],[Venue]])</f>
        <v>AWAY</v>
      </c>
    </row>
    <row r="2925" spans="1:16" hidden="1" x14ac:dyDescent="0.45">
      <c r="A2925">
        <v>40031124</v>
      </c>
      <c r="B2925" t="s">
        <v>438</v>
      </c>
      <c r="C2925">
        <v>44976</v>
      </c>
      <c r="D2925">
        <v>65724</v>
      </c>
      <c r="E2925">
        <v>20222023</v>
      </c>
      <c r="F2925" t="s">
        <v>418</v>
      </c>
      <c r="G2925" t="s">
        <v>212</v>
      </c>
      <c r="H2925">
        <v>1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 t="s">
        <v>19</v>
      </c>
      <c r="P2925" t="str">
        <f>UPPER(Table1[[#This Row],[Venue]])</f>
        <v>HOME</v>
      </c>
    </row>
    <row r="2926" spans="1:16" hidden="1" x14ac:dyDescent="0.45">
      <c r="A2926">
        <v>40031124</v>
      </c>
      <c r="B2926" t="s">
        <v>438</v>
      </c>
      <c r="C2926">
        <v>44976</v>
      </c>
      <c r="D2926">
        <v>65724</v>
      </c>
      <c r="E2926">
        <v>20222023</v>
      </c>
      <c r="F2926" t="s">
        <v>418</v>
      </c>
      <c r="G2926" t="s">
        <v>213</v>
      </c>
      <c r="H2926">
        <v>5</v>
      </c>
      <c r="I2926">
        <v>3</v>
      </c>
      <c r="J2926">
        <v>1</v>
      </c>
      <c r="K2926">
        <v>1</v>
      </c>
      <c r="L2926">
        <v>2</v>
      </c>
      <c r="M2926">
        <v>0</v>
      </c>
      <c r="N2926">
        <v>0</v>
      </c>
      <c r="O2926" t="s">
        <v>19</v>
      </c>
      <c r="P2926" t="str">
        <f>UPPER(Table1[[#This Row],[Venue]])</f>
        <v>HOME</v>
      </c>
    </row>
    <row r="2927" spans="1:16" hidden="1" x14ac:dyDescent="0.45">
      <c r="A2927">
        <v>40031124</v>
      </c>
      <c r="B2927" t="s">
        <v>438</v>
      </c>
      <c r="C2927">
        <v>44976</v>
      </c>
      <c r="D2927">
        <v>65724</v>
      </c>
      <c r="E2927">
        <v>20222023</v>
      </c>
      <c r="F2927" t="s">
        <v>418</v>
      </c>
      <c r="G2927" t="s">
        <v>268</v>
      </c>
      <c r="H2927">
        <v>6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 t="s">
        <v>19</v>
      </c>
      <c r="P2927" t="str">
        <f>UPPER(Table1[[#This Row],[Venue]])</f>
        <v>HOME</v>
      </c>
    </row>
    <row r="2928" spans="1:16" hidden="1" x14ac:dyDescent="0.45">
      <c r="A2928">
        <v>40031124</v>
      </c>
      <c r="B2928" t="s">
        <v>438</v>
      </c>
      <c r="C2928">
        <v>44976</v>
      </c>
      <c r="D2928">
        <v>65724</v>
      </c>
      <c r="E2928">
        <v>20222023</v>
      </c>
      <c r="F2928" t="s">
        <v>418</v>
      </c>
      <c r="G2928" t="s">
        <v>214</v>
      </c>
      <c r="H2928">
        <v>7</v>
      </c>
      <c r="I2928">
        <v>1</v>
      </c>
      <c r="J2928">
        <v>0</v>
      </c>
      <c r="K2928">
        <v>1</v>
      </c>
      <c r="L2928">
        <v>1</v>
      </c>
      <c r="M2928">
        <v>0</v>
      </c>
      <c r="N2928">
        <v>2</v>
      </c>
      <c r="O2928" t="s">
        <v>19</v>
      </c>
      <c r="P2928" t="str">
        <f>UPPER(Table1[[#This Row],[Venue]])</f>
        <v>HOME</v>
      </c>
    </row>
    <row r="2929" spans="1:16" hidden="1" x14ac:dyDescent="0.45">
      <c r="A2929">
        <v>40031124</v>
      </c>
      <c r="B2929" t="s">
        <v>438</v>
      </c>
      <c r="C2929">
        <v>44976</v>
      </c>
      <c r="D2929">
        <v>65724</v>
      </c>
      <c r="E2929">
        <v>20222023</v>
      </c>
      <c r="F2929" t="s">
        <v>418</v>
      </c>
      <c r="G2929" t="s">
        <v>215</v>
      </c>
      <c r="H2929">
        <v>9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 t="s">
        <v>19</v>
      </c>
      <c r="P2929" t="str">
        <f>UPPER(Table1[[#This Row],[Venue]])</f>
        <v>HOME</v>
      </c>
    </row>
    <row r="2930" spans="1:16" hidden="1" x14ac:dyDescent="0.45">
      <c r="A2930">
        <v>40031124</v>
      </c>
      <c r="B2930" t="s">
        <v>438</v>
      </c>
      <c r="C2930">
        <v>44976</v>
      </c>
      <c r="D2930">
        <v>65724</v>
      </c>
      <c r="E2930">
        <v>20222023</v>
      </c>
      <c r="F2930" t="s">
        <v>418</v>
      </c>
      <c r="G2930" t="s">
        <v>216</v>
      </c>
      <c r="H2930">
        <v>14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 t="s">
        <v>19</v>
      </c>
      <c r="P2930" t="str">
        <f>UPPER(Table1[[#This Row],[Venue]])</f>
        <v>HOME</v>
      </c>
    </row>
    <row r="2931" spans="1:16" hidden="1" x14ac:dyDescent="0.45">
      <c r="A2931">
        <v>40031124</v>
      </c>
      <c r="B2931" t="s">
        <v>438</v>
      </c>
      <c r="C2931">
        <v>44976</v>
      </c>
      <c r="D2931">
        <v>65724</v>
      </c>
      <c r="E2931">
        <v>20222023</v>
      </c>
      <c r="F2931" t="s">
        <v>418</v>
      </c>
      <c r="G2931" t="s">
        <v>217</v>
      </c>
      <c r="H2931">
        <v>15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 t="s">
        <v>19</v>
      </c>
      <c r="P2931" t="str">
        <f>UPPER(Table1[[#This Row],[Venue]])</f>
        <v>HOME</v>
      </c>
    </row>
    <row r="2932" spans="1:16" hidden="1" x14ac:dyDescent="0.45">
      <c r="A2932">
        <v>40031124</v>
      </c>
      <c r="B2932" t="s">
        <v>438</v>
      </c>
      <c r="C2932">
        <v>44976</v>
      </c>
      <c r="D2932">
        <v>65724</v>
      </c>
      <c r="E2932">
        <v>20222023</v>
      </c>
      <c r="F2932" t="s">
        <v>418</v>
      </c>
      <c r="G2932" t="s">
        <v>218</v>
      </c>
      <c r="H2932">
        <v>17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 t="s">
        <v>19</v>
      </c>
      <c r="P2932" t="str">
        <f>UPPER(Table1[[#This Row],[Venue]])</f>
        <v>HOME</v>
      </c>
    </row>
    <row r="2933" spans="1:16" hidden="1" x14ac:dyDescent="0.45">
      <c r="A2933">
        <v>40031124</v>
      </c>
      <c r="B2933" t="s">
        <v>438</v>
      </c>
      <c r="C2933">
        <v>44976</v>
      </c>
      <c r="D2933">
        <v>65724</v>
      </c>
      <c r="E2933">
        <v>20222023</v>
      </c>
      <c r="F2933" t="s">
        <v>418</v>
      </c>
      <c r="G2933" t="s">
        <v>224</v>
      </c>
      <c r="H2933">
        <v>18</v>
      </c>
      <c r="I2933">
        <v>1</v>
      </c>
      <c r="J2933">
        <v>1</v>
      </c>
      <c r="K2933">
        <v>1</v>
      </c>
      <c r="L2933">
        <v>0</v>
      </c>
      <c r="M2933">
        <v>0</v>
      </c>
      <c r="N2933">
        <v>0</v>
      </c>
      <c r="O2933" t="s">
        <v>19</v>
      </c>
      <c r="P2933" t="str">
        <f>UPPER(Table1[[#This Row],[Venue]])</f>
        <v>HOME</v>
      </c>
    </row>
    <row r="2934" spans="1:16" hidden="1" x14ac:dyDescent="0.45">
      <c r="A2934">
        <v>40031124</v>
      </c>
      <c r="B2934" t="s">
        <v>438</v>
      </c>
      <c r="C2934">
        <v>44976</v>
      </c>
      <c r="D2934">
        <v>65724</v>
      </c>
      <c r="E2934">
        <v>20222023</v>
      </c>
      <c r="F2934" t="s">
        <v>418</v>
      </c>
      <c r="G2934" t="s">
        <v>424</v>
      </c>
      <c r="H2934">
        <v>22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0</v>
      </c>
      <c r="O2934" t="s">
        <v>19</v>
      </c>
      <c r="P2934" t="str">
        <f>UPPER(Table1[[#This Row],[Venue]])</f>
        <v>HOME</v>
      </c>
    </row>
    <row r="2935" spans="1:16" hidden="1" x14ac:dyDescent="0.45">
      <c r="A2935">
        <v>40031124</v>
      </c>
      <c r="B2935" t="s">
        <v>438</v>
      </c>
      <c r="C2935">
        <v>44976</v>
      </c>
      <c r="D2935">
        <v>65724</v>
      </c>
      <c r="E2935">
        <v>20222023</v>
      </c>
      <c r="F2935" t="s">
        <v>418</v>
      </c>
      <c r="G2935" t="s">
        <v>219</v>
      </c>
      <c r="H2935">
        <v>23</v>
      </c>
      <c r="I2935">
        <v>1</v>
      </c>
      <c r="J2935">
        <v>1</v>
      </c>
      <c r="K2935">
        <v>1</v>
      </c>
      <c r="L2935">
        <v>0</v>
      </c>
      <c r="M2935">
        <v>0</v>
      </c>
      <c r="N2935">
        <v>0</v>
      </c>
      <c r="O2935" t="s">
        <v>19</v>
      </c>
      <c r="P2935" t="str">
        <f>UPPER(Table1[[#This Row],[Venue]])</f>
        <v>HOME</v>
      </c>
    </row>
    <row r="2936" spans="1:16" hidden="1" x14ac:dyDescent="0.45">
      <c r="A2936">
        <v>40031124</v>
      </c>
      <c r="B2936" t="s">
        <v>438</v>
      </c>
      <c r="C2936">
        <v>44976</v>
      </c>
      <c r="D2936">
        <v>65724</v>
      </c>
      <c r="E2936">
        <v>20222023</v>
      </c>
      <c r="F2936" t="s">
        <v>418</v>
      </c>
      <c r="G2936" t="s">
        <v>220</v>
      </c>
      <c r="H2936">
        <v>24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 t="s">
        <v>19</v>
      </c>
      <c r="P2936" t="str">
        <f>UPPER(Table1[[#This Row],[Venue]])</f>
        <v>HOME</v>
      </c>
    </row>
    <row r="2937" spans="1:16" hidden="1" x14ac:dyDescent="0.45">
      <c r="A2937">
        <v>40031124</v>
      </c>
      <c r="B2937" t="s">
        <v>438</v>
      </c>
      <c r="C2937">
        <v>44976</v>
      </c>
      <c r="D2937">
        <v>65724</v>
      </c>
      <c r="E2937">
        <v>20222023</v>
      </c>
      <c r="F2937" t="s">
        <v>418</v>
      </c>
      <c r="G2937" t="s">
        <v>221</v>
      </c>
      <c r="H2937">
        <v>25</v>
      </c>
      <c r="I2937">
        <v>1</v>
      </c>
      <c r="J2937">
        <v>1</v>
      </c>
      <c r="K2937">
        <v>1</v>
      </c>
      <c r="L2937">
        <v>0</v>
      </c>
      <c r="M2937">
        <v>0</v>
      </c>
      <c r="N2937">
        <v>0</v>
      </c>
      <c r="O2937" t="s">
        <v>19</v>
      </c>
      <c r="P2937" t="str">
        <f>UPPER(Table1[[#This Row],[Venue]])</f>
        <v>HOME</v>
      </c>
    </row>
    <row r="2938" spans="1:16" hidden="1" x14ac:dyDescent="0.45">
      <c r="A2938">
        <v>40031124</v>
      </c>
      <c r="B2938" t="s">
        <v>438</v>
      </c>
      <c r="C2938">
        <v>44976</v>
      </c>
      <c r="D2938">
        <v>65724</v>
      </c>
      <c r="E2938">
        <v>20222023</v>
      </c>
      <c r="F2938" t="s">
        <v>418</v>
      </c>
      <c r="G2938" t="s">
        <v>222</v>
      </c>
      <c r="H2938">
        <v>27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 t="s">
        <v>19</v>
      </c>
      <c r="P2938" t="str">
        <f>UPPER(Table1[[#This Row],[Venue]])</f>
        <v>HOME</v>
      </c>
    </row>
    <row r="2939" spans="1:16" hidden="1" x14ac:dyDescent="0.45">
      <c r="A2939">
        <v>40031124</v>
      </c>
      <c r="B2939" t="s">
        <v>438</v>
      </c>
      <c r="C2939">
        <v>44976</v>
      </c>
      <c r="D2939">
        <v>65724</v>
      </c>
      <c r="E2939">
        <v>20222023</v>
      </c>
      <c r="F2939" t="s">
        <v>418</v>
      </c>
      <c r="G2939" t="s">
        <v>223</v>
      </c>
      <c r="H2939">
        <v>37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 t="s">
        <v>19</v>
      </c>
      <c r="P2939" t="str">
        <f>UPPER(Table1[[#This Row],[Venue]])</f>
        <v>HOME</v>
      </c>
    </row>
    <row r="2940" spans="1:16" hidden="1" x14ac:dyDescent="0.45">
      <c r="A2940">
        <v>40031124</v>
      </c>
      <c r="B2940" t="s">
        <v>438</v>
      </c>
      <c r="C2940">
        <v>44976</v>
      </c>
      <c r="D2940">
        <v>65724</v>
      </c>
      <c r="E2940">
        <v>20222023</v>
      </c>
      <c r="F2940" t="s">
        <v>418</v>
      </c>
      <c r="G2940" t="s">
        <v>230</v>
      </c>
      <c r="H2940">
        <v>61</v>
      </c>
      <c r="I2940">
        <v>1</v>
      </c>
      <c r="J2940">
        <v>0</v>
      </c>
      <c r="K2940">
        <v>1</v>
      </c>
      <c r="L2940">
        <v>1</v>
      </c>
      <c r="M2940">
        <v>0</v>
      </c>
      <c r="N2940">
        <v>0</v>
      </c>
      <c r="O2940" t="s">
        <v>19</v>
      </c>
      <c r="P2940" t="str">
        <f>UPPER(Table1[[#This Row],[Venue]])</f>
        <v>HOME</v>
      </c>
    </row>
    <row r="2941" spans="1:16" hidden="1" x14ac:dyDescent="0.45">
      <c r="A2941">
        <v>40031124</v>
      </c>
      <c r="B2941" t="s">
        <v>438</v>
      </c>
      <c r="C2941">
        <v>44976</v>
      </c>
      <c r="D2941">
        <v>65724</v>
      </c>
      <c r="E2941">
        <v>20222023</v>
      </c>
      <c r="F2941" t="s">
        <v>418</v>
      </c>
      <c r="G2941" t="s">
        <v>226</v>
      </c>
      <c r="H2941">
        <v>70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 t="s">
        <v>19</v>
      </c>
      <c r="P2941" t="str">
        <f>UPPER(Table1[[#This Row],[Venue]])</f>
        <v>HOME</v>
      </c>
    </row>
    <row r="2942" spans="1:16" hidden="1" x14ac:dyDescent="0.45">
      <c r="A2942">
        <v>40031124</v>
      </c>
      <c r="B2942" t="s">
        <v>438</v>
      </c>
      <c r="C2942">
        <v>44976</v>
      </c>
      <c r="D2942">
        <v>65724</v>
      </c>
      <c r="E2942">
        <v>20222023</v>
      </c>
      <c r="F2942" t="s">
        <v>418</v>
      </c>
      <c r="G2942" t="s">
        <v>227</v>
      </c>
      <c r="H2942">
        <v>74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 t="s">
        <v>19</v>
      </c>
      <c r="P2942" t="str">
        <f>UPPER(Table1[[#This Row],[Venue]])</f>
        <v>HOME</v>
      </c>
    </row>
    <row r="2943" spans="1:16" hidden="1" x14ac:dyDescent="0.45">
      <c r="A2943">
        <v>40031124</v>
      </c>
      <c r="B2943" t="s">
        <v>438</v>
      </c>
      <c r="C2943">
        <v>44976</v>
      </c>
      <c r="D2943">
        <v>65724</v>
      </c>
      <c r="E2943">
        <v>20222023</v>
      </c>
      <c r="F2943" t="s">
        <v>418</v>
      </c>
      <c r="G2943" t="s">
        <v>228</v>
      </c>
      <c r="H2943">
        <v>77</v>
      </c>
      <c r="I2943">
        <v>2</v>
      </c>
      <c r="J2943">
        <v>0</v>
      </c>
      <c r="K2943">
        <v>1</v>
      </c>
      <c r="L2943">
        <v>2</v>
      </c>
      <c r="M2943">
        <v>0</v>
      </c>
      <c r="N2943">
        <v>0</v>
      </c>
      <c r="O2943" t="s">
        <v>19</v>
      </c>
      <c r="P2943" t="str">
        <f>UPPER(Table1[[#This Row],[Venue]])</f>
        <v>HOME</v>
      </c>
    </row>
    <row r="2944" spans="1:16" hidden="1" x14ac:dyDescent="0.45">
      <c r="A2944">
        <v>40031124</v>
      </c>
      <c r="B2944" t="s">
        <v>438</v>
      </c>
      <c r="C2944">
        <v>44976</v>
      </c>
      <c r="D2944">
        <v>65724</v>
      </c>
      <c r="E2944">
        <v>20222023</v>
      </c>
      <c r="F2944" t="s">
        <v>418</v>
      </c>
      <c r="G2944" t="s">
        <v>231</v>
      </c>
      <c r="H2944">
        <v>97</v>
      </c>
      <c r="I2944">
        <v>2</v>
      </c>
      <c r="J2944">
        <v>2</v>
      </c>
      <c r="K2944">
        <v>1</v>
      </c>
      <c r="L2944">
        <v>0</v>
      </c>
      <c r="M2944">
        <v>0</v>
      </c>
      <c r="N2944">
        <v>0</v>
      </c>
      <c r="O2944" t="s">
        <v>19</v>
      </c>
      <c r="P2944" t="str">
        <f>UPPER(Table1[[#This Row],[Venue]])</f>
        <v>HOME</v>
      </c>
    </row>
    <row r="2945" spans="1:16" hidden="1" x14ac:dyDescent="0.45">
      <c r="A2945">
        <v>40031124</v>
      </c>
      <c r="B2945" t="s">
        <v>438</v>
      </c>
      <c r="C2945">
        <v>44976</v>
      </c>
      <c r="D2945">
        <v>65724</v>
      </c>
      <c r="E2945">
        <v>20222023</v>
      </c>
      <c r="F2945" t="s">
        <v>418</v>
      </c>
      <c r="G2945" t="s">
        <v>42</v>
      </c>
      <c r="H2945">
        <v>8</v>
      </c>
      <c r="I2945">
        <v>1</v>
      </c>
      <c r="J2945">
        <v>1</v>
      </c>
      <c r="K2945">
        <v>1</v>
      </c>
      <c r="L2945">
        <v>0</v>
      </c>
      <c r="M2945">
        <v>0</v>
      </c>
      <c r="N2945">
        <v>2</v>
      </c>
      <c r="O2945" t="s">
        <v>40</v>
      </c>
      <c r="P2945" t="str">
        <f>UPPER(Table1[[#This Row],[Venue]])</f>
        <v>AWAY</v>
      </c>
    </row>
    <row r="2946" spans="1:16" hidden="1" x14ac:dyDescent="0.45">
      <c r="A2946">
        <v>40031124</v>
      </c>
      <c r="B2946" t="s">
        <v>438</v>
      </c>
      <c r="C2946">
        <v>44976</v>
      </c>
      <c r="D2946">
        <v>65724</v>
      </c>
      <c r="E2946">
        <v>20222023</v>
      </c>
      <c r="F2946" t="s">
        <v>418</v>
      </c>
      <c r="G2946" t="s">
        <v>43</v>
      </c>
      <c r="H2946">
        <v>15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 t="s">
        <v>40</v>
      </c>
      <c r="P2946" t="str">
        <f>UPPER(Table1[[#This Row],[Venue]])</f>
        <v>AWAY</v>
      </c>
    </row>
    <row r="2947" spans="1:16" hidden="1" x14ac:dyDescent="0.45">
      <c r="A2947">
        <v>40031124</v>
      </c>
      <c r="B2947" t="s">
        <v>438</v>
      </c>
      <c r="C2947">
        <v>44976</v>
      </c>
      <c r="D2947">
        <v>65724</v>
      </c>
      <c r="E2947">
        <v>20222023</v>
      </c>
      <c r="F2947" t="s">
        <v>418</v>
      </c>
      <c r="G2947" t="s">
        <v>44</v>
      </c>
      <c r="H2947">
        <v>16</v>
      </c>
      <c r="I2947">
        <v>3</v>
      </c>
      <c r="J2947">
        <v>1</v>
      </c>
      <c r="K2947">
        <v>1</v>
      </c>
      <c r="L2947">
        <v>2</v>
      </c>
      <c r="M2947">
        <v>0</v>
      </c>
      <c r="N2947">
        <v>2</v>
      </c>
      <c r="O2947" t="s">
        <v>40</v>
      </c>
      <c r="P2947" t="str">
        <f>UPPER(Table1[[#This Row],[Venue]])</f>
        <v>AWAY</v>
      </c>
    </row>
    <row r="2948" spans="1:16" hidden="1" x14ac:dyDescent="0.45">
      <c r="A2948">
        <v>40031124</v>
      </c>
      <c r="B2948" t="s">
        <v>438</v>
      </c>
      <c r="C2948">
        <v>44976</v>
      </c>
      <c r="D2948">
        <v>65724</v>
      </c>
      <c r="E2948">
        <v>20222023</v>
      </c>
      <c r="F2948" t="s">
        <v>418</v>
      </c>
      <c r="G2948" t="s">
        <v>45</v>
      </c>
      <c r="H2948">
        <v>17</v>
      </c>
      <c r="I2948">
        <v>1</v>
      </c>
      <c r="J2948">
        <v>1</v>
      </c>
      <c r="K2948">
        <v>1</v>
      </c>
      <c r="L2948">
        <v>0</v>
      </c>
      <c r="M2948">
        <v>0</v>
      </c>
      <c r="N2948">
        <v>0</v>
      </c>
      <c r="O2948" t="s">
        <v>40</v>
      </c>
      <c r="P2948" t="str">
        <f>UPPER(Table1[[#This Row],[Venue]])</f>
        <v>AWAY</v>
      </c>
    </row>
    <row r="2949" spans="1:16" hidden="1" x14ac:dyDescent="0.45">
      <c r="A2949">
        <v>40031124</v>
      </c>
      <c r="B2949" t="s">
        <v>438</v>
      </c>
      <c r="C2949">
        <v>44976</v>
      </c>
      <c r="D2949">
        <v>65724</v>
      </c>
      <c r="E2949">
        <v>20222023</v>
      </c>
      <c r="F2949" t="s">
        <v>418</v>
      </c>
      <c r="G2949" t="s">
        <v>46</v>
      </c>
      <c r="H2949">
        <v>19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 t="s">
        <v>40</v>
      </c>
      <c r="P2949" t="str">
        <f>UPPER(Table1[[#This Row],[Venue]])</f>
        <v>AWAY</v>
      </c>
    </row>
    <row r="2950" spans="1:16" hidden="1" x14ac:dyDescent="0.45">
      <c r="A2950">
        <v>40031124</v>
      </c>
      <c r="B2950" t="s">
        <v>438</v>
      </c>
      <c r="C2950">
        <v>44976</v>
      </c>
      <c r="D2950">
        <v>65724</v>
      </c>
      <c r="E2950">
        <v>20222023</v>
      </c>
      <c r="F2950" t="s">
        <v>418</v>
      </c>
      <c r="G2950" t="s">
        <v>48</v>
      </c>
      <c r="H2950">
        <v>28</v>
      </c>
      <c r="I2950">
        <v>1</v>
      </c>
      <c r="J2950">
        <v>0</v>
      </c>
      <c r="K2950">
        <v>1</v>
      </c>
      <c r="L2950">
        <v>1</v>
      </c>
      <c r="M2950">
        <v>0</v>
      </c>
      <c r="N2950">
        <v>2</v>
      </c>
      <c r="O2950" t="s">
        <v>40</v>
      </c>
      <c r="P2950" t="str">
        <f>UPPER(Table1[[#This Row],[Venue]])</f>
        <v>AWAY</v>
      </c>
    </row>
    <row r="2951" spans="1:16" hidden="1" x14ac:dyDescent="0.45">
      <c r="A2951">
        <v>40031124</v>
      </c>
      <c r="B2951" t="s">
        <v>438</v>
      </c>
      <c r="C2951">
        <v>44976</v>
      </c>
      <c r="D2951">
        <v>65724</v>
      </c>
      <c r="E2951">
        <v>20222023</v>
      </c>
      <c r="F2951" t="s">
        <v>418</v>
      </c>
      <c r="G2951" t="s">
        <v>49</v>
      </c>
      <c r="H2951">
        <v>31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 t="s">
        <v>40</v>
      </c>
      <c r="P2951" t="str">
        <f>UPPER(Table1[[#This Row],[Venue]])</f>
        <v>AWAY</v>
      </c>
    </row>
    <row r="2952" spans="1:16" hidden="1" x14ac:dyDescent="0.45">
      <c r="A2952">
        <v>40031124</v>
      </c>
      <c r="B2952" t="s">
        <v>438</v>
      </c>
      <c r="C2952">
        <v>44976</v>
      </c>
      <c r="D2952">
        <v>65724</v>
      </c>
      <c r="E2952">
        <v>20222023</v>
      </c>
      <c r="F2952" t="s">
        <v>418</v>
      </c>
      <c r="G2952" t="s">
        <v>51</v>
      </c>
      <c r="H2952">
        <v>77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 t="s">
        <v>40</v>
      </c>
      <c r="P2952" t="str">
        <f>UPPER(Table1[[#This Row],[Venue]])</f>
        <v>AWAY</v>
      </c>
    </row>
    <row r="2953" spans="1:16" hidden="1" x14ac:dyDescent="0.45">
      <c r="A2953">
        <v>40031124</v>
      </c>
      <c r="B2953" t="s">
        <v>438</v>
      </c>
      <c r="C2953">
        <v>44976</v>
      </c>
      <c r="D2953">
        <v>65724</v>
      </c>
      <c r="E2953">
        <v>20222023</v>
      </c>
      <c r="F2953" t="s">
        <v>418</v>
      </c>
      <c r="G2953" t="s">
        <v>54</v>
      </c>
      <c r="H2953">
        <v>87</v>
      </c>
      <c r="I2953">
        <v>1</v>
      </c>
      <c r="J2953">
        <v>0</v>
      </c>
      <c r="K2953">
        <v>1</v>
      </c>
      <c r="L2953">
        <v>1</v>
      </c>
      <c r="M2953">
        <v>0</v>
      </c>
      <c r="N2953">
        <v>0</v>
      </c>
      <c r="O2953" t="s">
        <v>40</v>
      </c>
      <c r="P2953" t="str">
        <f>UPPER(Table1[[#This Row],[Venue]])</f>
        <v>AWAY</v>
      </c>
    </row>
    <row r="2954" spans="1:16" hidden="1" x14ac:dyDescent="0.45">
      <c r="A2954">
        <v>40031124</v>
      </c>
      <c r="B2954" t="s">
        <v>438</v>
      </c>
      <c r="C2954">
        <v>44976</v>
      </c>
      <c r="D2954">
        <v>65724</v>
      </c>
      <c r="E2954">
        <v>20222023</v>
      </c>
      <c r="F2954" t="s">
        <v>418</v>
      </c>
      <c r="G2954" t="s">
        <v>55</v>
      </c>
      <c r="H2954">
        <v>88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 t="s">
        <v>40</v>
      </c>
      <c r="P2954" t="str">
        <f>UPPER(Table1[[#This Row],[Venue]])</f>
        <v>AWAY</v>
      </c>
    </row>
    <row r="2955" spans="1:16" hidden="1" x14ac:dyDescent="0.45">
      <c r="A2955">
        <v>40031124</v>
      </c>
      <c r="B2955" t="s">
        <v>438</v>
      </c>
      <c r="C2955">
        <v>44976</v>
      </c>
      <c r="D2955">
        <v>65724</v>
      </c>
      <c r="E2955">
        <v>20222023</v>
      </c>
      <c r="F2955" t="s">
        <v>418</v>
      </c>
      <c r="G2955" t="s">
        <v>56</v>
      </c>
      <c r="H2955">
        <v>89</v>
      </c>
      <c r="I2955">
        <v>2</v>
      </c>
      <c r="J2955">
        <v>1</v>
      </c>
      <c r="K2955">
        <v>1</v>
      </c>
      <c r="L2955">
        <v>1</v>
      </c>
      <c r="M2955">
        <v>0</v>
      </c>
      <c r="N2955">
        <v>4</v>
      </c>
      <c r="O2955" t="s">
        <v>40</v>
      </c>
      <c r="P2955" t="str">
        <f>UPPER(Table1[[#This Row],[Venue]])</f>
        <v>AWAY</v>
      </c>
    </row>
    <row r="2956" spans="1:16" hidden="1" x14ac:dyDescent="0.45">
      <c r="A2956">
        <v>40031122</v>
      </c>
      <c r="B2956" t="s">
        <v>340</v>
      </c>
      <c r="C2956">
        <v>44979</v>
      </c>
      <c r="D2956">
        <v>65722</v>
      </c>
      <c r="E2956">
        <v>20222023</v>
      </c>
      <c r="F2956" t="s">
        <v>418</v>
      </c>
      <c r="G2956" t="s">
        <v>41</v>
      </c>
      <c r="H2956">
        <v>3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 t="s">
        <v>19</v>
      </c>
      <c r="P2956" t="str">
        <f>UPPER(Table1[[#This Row],[Venue]])</f>
        <v>HOME</v>
      </c>
    </row>
    <row r="2957" spans="1:16" hidden="1" x14ac:dyDescent="0.45">
      <c r="A2957">
        <v>40031122</v>
      </c>
      <c r="B2957" t="s">
        <v>340</v>
      </c>
      <c r="C2957">
        <v>44979</v>
      </c>
      <c r="D2957">
        <v>65722</v>
      </c>
      <c r="E2957">
        <v>20222023</v>
      </c>
      <c r="F2957" t="s">
        <v>418</v>
      </c>
      <c r="G2957" t="s">
        <v>42</v>
      </c>
      <c r="H2957">
        <v>8</v>
      </c>
      <c r="I2957">
        <v>1</v>
      </c>
      <c r="J2957">
        <v>0</v>
      </c>
      <c r="K2957">
        <v>1</v>
      </c>
      <c r="L2957">
        <v>1</v>
      </c>
      <c r="M2957">
        <v>0</v>
      </c>
      <c r="N2957">
        <v>0</v>
      </c>
      <c r="O2957" t="s">
        <v>19</v>
      </c>
      <c r="P2957" t="str">
        <f>UPPER(Table1[[#This Row],[Venue]])</f>
        <v>HOME</v>
      </c>
    </row>
    <row r="2958" spans="1:16" hidden="1" x14ac:dyDescent="0.45">
      <c r="A2958">
        <v>40031122</v>
      </c>
      <c r="B2958" t="s">
        <v>340</v>
      </c>
      <c r="C2958">
        <v>44979</v>
      </c>
      <c r="D2958">
        <v>65722</v>
      </c>
      <c r="E2958">
        <v>20222023</v>
      </c>
      <c r="F2958" t="s">
        <v>418</v>
      </c>
      <c r="G2958" t="s">
        <v>271</v>
      </c>
      <c r="H2958">
        <v>10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 t="s">
        <v>19</v>
      </c>
      <c r="P2958" t="str">
        <f>UPPER(Table1[[#This Row],[Venue]])</f>
        <v>HOME</v>
      </c>
    </row>
    <row r="2959" spans="1:16" hidden="1" x14ac:dyDescent="0.45">
      <c r="A2959">
        <v>40031122</v>
      </c>
      <c r="B2959" t="s">
        <v>340</v>
      </c>
      <c r="C2959">
        <v>44979</v>
      </c>
      <c r="D2959">
        <v>65722</v>
      </c>
      <c r="E2959">
        <v>20222023</v>
      </c>
      <c r="F2959" t="s">
        <v>418</v>
      </c>
      <c r="G2959" t="s">
        <v>43</v>
      </c>
      <c r="H2959">
        <v>15</v>
      </c>
      <c r="I2959">
        <v>1</v>
      </c>
      <c r="J2959">
        <v>0</v>
      </c>
      <c r="K2959">
        <v>1</v>
      </c>
      <c r="L2959">
        <v>1</v>
      </c>
      <c r="M2959">
        <v>0</v>
      </c>
      <c r="N2959">
        <v>2</v>
      </c>
      <c r="O2959" t="s">
        <v>19</v>
      </c>
      <c r="P2959" t="str">
        <f>UPPER(Table1[[#This Row],[Venue]])</f>
        <v>HOME</v>
      </c>
    </row>
    <row r="2960" spans="1:16" hidden="1" x14ac:dyDescent="0.45">
      <c r="A2960">
        <v>40031122</v>
      </c>
      <c r="B2960" t="s">
        <v>340</v>
      </c>
      <c r="C2960">
        <v>44979</v>
      </c>
      <c r="D2960">
        <v>65722</v>
      </c>
      <c r="E2960">
        <v>20222023</v>
      </c>
      <c r="F2960" t="s">
        <v>418</v>
      </c>
      <c r="G2960" t="s">
        <v>44</v>
      </c>
      <c r="H2960">
        <v>16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 t="s">
        <v>19</v>
      </c>
      <c r="P2960" t="str">
        <f>UPPER(Table1[[#This Row],[Venue]])</f>
        <v>HOME</v>
      </c>
    </row>
    <row r="2961" spans="1:16" hidden="1" x14ac:dyDescent="0.45">
      <c r="A2961">
        <v>40031122</v>
      </c>
      <c r="B2961" t="s">
        <v>340</v>
      </c>
      <c r="C2961">
        <v>44979</v>
      </c>
      <c r="D2961">
        <v>65722</v>
      </c>
      <c r="E2961">
        <v>20222023</v>
      </c>
      <c r="F2961" t="s">
        <v>418</v>
      </c>
      <c r="G2961" t="s">
        <v>45</v>
      </c>
      <c r="H2961">
        <v>17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 t="s">
        <v>19</v>
      </c>
      <c r="P2961" t="str">
        <f>UPPER(Table1[[#This Row],[Venue]])</f>
        <v>HOME</v>
      </c>
    </row>
    <row r="2962" spans="1:16" hidden="1" x14ac:dyDescent="0.45">
      <c r="A2962">
        <v>40031122</v>
      </c>
      <c r="B2962" t="s">
        <v>340</v>
      </c>
      <c r="C2962">
        <v>44979</v>
      </c>
      <c r="D2962">
        <v>65722</v>
      </c>
      <c r="E2962">
        <v>20222023</v>
      </c>
      <c r="F2962" t="s">
        <v>418</v>
      </c>
      <c r="G2962" t="s">
        <v>47</v>
      </c>
      <c r="H2962">
        <v>24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 t="s">
        <v>19</v>
      </c>
      <c r="P2962" t="str">
        <f>UPPER(Table1[[#This Row],[Venue]])</f>
        <v>HOME</v>
      </c>
    </row>
    <row r="2963" spans="1:16" hidden="1" x14ac:dyDescent="0.45">
      <c r="A2963">
        <v>40031122</v>
      </c>
      <c r="B2963" t="s">
        <v>340</v>
      </c>
      <c r="C2963">
        <v>44979</v>
      </c>
      <c r="D2963">
        <v>65722</v>
      </c>
      <c r="E2963">
        <v>20222023</v>
      </c>
      <c r="F2963" t="s">
        <v>418</v>
      </c>
      <c r="G2963" t="s">
        <v>430</v>
      </c>
      <c r="H2963">
        <v>25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 t="s">
        <v>19</v>
      </c>
      <c r="P2963" t="str">
        <f>UPPER(Table1[[#This Row],[Venue]])</f>
        <v>HOME</v>
      </c>
    </row>
    <row r="2964" spans="1:16" hidden="1" x14ac:dyDescent="0.45">
      <c r="A2964">
        <v>40031122</v>
      </c>
      <c r="B2964" t="s">
        <v>340</v>
      </c>
      <c r="C2964">
        <v>44979</v>
      </c>
      <c r="D2964">
        <v>65722</v>
      </c>
      <c r="E2964">
        <v>20222023</v>
      </c>
      <c r="F2964" t="s">
        <v>418</v>
      </c>
      <c r="G2964" t="s">
        <v>48</v>
      </c>
      <c r="H2964">
        <v>28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 t="s">
        <v>19</v>
      </c>
      <c r="P2964" t="str">
        <f>UPPER(Table1[[#This Row],[Venue]])</f>
        <v>HOME</v>
      </c>
    </row>
    <row r="2965" spans="1:16" hidden="1" x14ac:dyDescent="0.45">
      <c r="A2965">
        <v>40031122</v>
      </c>
      <c r="B2965" t="s">
        <v>340</v>
      </c>
      <c r="C2965">
        <v>44979</v>
      </c>
      <c r="D2965">
        <v>65722</v>
      </c>
      <c r="E2965">
        <v>20222023</v>
      </c>
      <c r="F2965" t="s">
        <v>418</v>
      </c>
      <c r="G2965" t="s">
        <v>49</v>
      </c>
      <c r="H2965">
        <v>31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 t="s">
        <v>19</v>
      </c>
      <c r="P2965" t="str">
        <f>UPPER(Table1[[#This Row],[Venue]])</f>
        <v>HOME</v>
      </c>
    </row>
    <row r="2966" spans="1:16" hidden="1" x14ac:dyDescent="0.45">
      <c r="A2966">
        <v>40031122</v>
      </c>
      <c r="B2966" t="s">
        <v>340</v>
      </c>
      <c r="C2966">
        <v>44979</v>
      </c>
      <c r="D2966">
        <v>65722</v>
      </c>
      <c r="E2966">
        <v>20222023</v>
      </c>
      <c r="F2966" t="s">
        <v>418</v>
      </c>
      <c r="G2966" t="s">
        <v>51</v>
      </c>
      <c r="H2966">
        <v>77</v>
      </c>
      <c r="I2966">
        <v>2</v>
      </c>
      <c r="J2966">
        <v>2</v>
      </c>
      <c r="K2966">
        <v>1</v>
      </c>
      <c r="L2966">
        <v>0</v>
      </c>
      <c r="M2966">
        <v>0</v>
      </c>
      <c r="N2966">
        <v>2</v>
      </c>
      <c r="O2966" t="s">
        <v>19</v>
      </c>
      <c r="P2966" t="str">
        <f>UPPER(Table1[[#This Row],[Venue]])</f>
        <v>HOME</v>
      </c>
    </row>
    <row r="2967" spans="1:16" hidden="1" x14ac:dyDescent="0.45">
      <c r="A2967">
        <v>40031122</v>
      </c>
      <c r="B2967" t="s">
        <v>340</v>
      </c>
      <c r="C2967">
        <v>44979</v>
      </c>
      <c r="D2967">
        <v>65722</v>
      </c>
      <c r="E2967">
        <v>20222023</v>
      </c>
      <c r="F2967" t="s">
        <v>418</v>
      </c>
      <c r="G2967" t="s">
        <v>53</v>
      </c>
      <c r="H2967">
        <v>81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 t="s">
        <v>19</v>
      </c>
      <c r="P2967" t="str">
        <f>UPPER(Table1[[#This Row],[Venue]])</f>
        <v>HOME</v>
      </c>
    </row>
    <row r="2968" spans="1:16" hidden="1" x14ac:dyDescent="0.45">
      <c r="A2968">
        <v>40031122</v>
      </c>
      <c r="B2968" t="s">
        <v>340</v>
      </c>
      <c r="C2968">
        <v>44979</v>
      </c>
      <c r="D2968">
        <v>65722</v>
      </c>
      <c r="E2968">
        <v>20222023</v>
      </c>
      <c r="F2968" t="s">
        <v>418</v>
      </c>
      <c r="G2968" t="s">
        <v>55</v>
      </c>
      <c r="H2968">
        <v>88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2</v>
      </c>
      <c r="O2968" t="s">
        <v>19</v>
      </c>
      <c r="P2968" t="str">
        <f>UPPER(Table1[[#This Row],[Venue]])</f>
        <v>HOME</v>
      </c>
    </row>
    <row r="2969" spans="1:16" hidden="1" x14ac:dyDescent="0.45">
      <c r="A2969">
        <v>40031122</v>
      </c>
      <c r="B2969" t="s">
        <v>340</v>
      </c>
      <c r="C2969">
        <v>44979</v>
      </c>
      <c r="D2969">
        <v>65722</v>
      </c>
      <c r="E2969">
        <v>20222023</v>
      </c>
      <c r="F2969" t="s">
        <v>418</v>
      </c>
      <c r="G2969" t="s">
        <v>56</v>
      </c>
      <c r="H2969">
        <v>89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2</v>
      </c>
      <c r="O2969" t="s">
        <v>19</v>
      </c>
      <c r="P2969" t="str">
        <f>UPPER(Table1[[#This Row],[Venue]])</f>
        <v>HOME</v>
      </c>
    </row>
    <row r="2970" spans="1:16" hidden="1" x14ac:dyDescent="0.45">
      <c r="A2970">
        <v>40031122</v>
      </c>
      <c r="B2970" t="s">
        <v>340</v>
      </c>
      <c r="C2970">
        <v>44979</v>
      </c>
      <c r="D2970">
        <v>65722</v>
      </c>
      <c r="E2970">
        <v>20222023</v>
      </c>
      <c r="F2970" t="s">
        <v>418</v>
      </c>
      <c r="G2970" t="s">
        <v>190</v>
      </c>
      <c r="H2970">
        <v>1</v>
      </c>
      <c r="I2970">
        <v>1</v>
      </c>
      <c r="J2970">
        <v>1</v>
      </c>
      <c r="K2970">
        <v>1</v>
      </c>
      <c r="L2970">
        <v>0</v>
      </c>
      <c r="M2970">
        <v>0</v>
      </c>
      <c r="N2970">
        <v>0</v>
      </c>
      <c r="O2970" t="s">
        <v>40</v>
      </c>
      <c r="P2970" t="str">
        <f>UPPER(Table1[[#This Row],[Venue]])</f>
        <v>AWAY</v>
      </c>
    </row>
    <row r="2971" spans="1:16" hidden="1" x14ac:dyDescent="0.45">
      <c r="A2971">
        <v>40031122</v>
      </c>
      <c r="B2971" t="s">
        <v>340</v>
      </c>
      <c r="C2971">
        <v>44979</v>
      </c>
      <c r="D2971">
        <v>65722</v>
      </c>
      <c r="E2971">
        <v>20222023</v>
      </c>
      <c r="F2971" t="s">
        <v>418</v>
      </c>
      <c r="G2971" t="s">
        <v>60</v>
      </c>
      <c r="H2971">
        <v>4</v>
      </c>
      <c r="I2971">
        <v>1</v>
      </c>
      <c r="J2971">
        <v>0</v>
      </c>
      <c r="K2971">
        <v>1</v>
      </c>
      <c r="L2971">
        <v>1</v>
      </c>
      <c r="M2971">
        <v>0</v>
      </c>
      <c r="N2971">
        <v>0</v>
      </c>
      <c r="O2971" t="s">
        <v>40</v>
      </c>
      <c r="P2971" t="str">
        <f>UPPER(Table1[[#This Row],[Venue]])</f>
        <v>AWAY</v>
      </c>
    </row>
    <row r="2972" spans="1:16" hidden="1" x14ac:dyDescent="0.45">
      <c r="A2972">
        <v>40031122</v>
      </c>
      <c r="B2972" t="s">
        <v>340</v>
      </c>
      <c r="C2972">
        <v>44979</v>
      </c>
      <c r="D2972">
        <v>65722</v>
      </c>
      <c r="E2972">
        <v>20222023</v>
      </c>
      <c r="F2972" t="s">
        <v>418</v>
      </c>
      <c r="G2972" t="s">
        <v>279</v>
      </c>
      <c r="H2972">
        <v>5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 t="s">
        <v>40</v>
      </c>
      <c r="P2972" t="str">
        <f>UPPER(Table1[[#This Row],[Venue]])</f>
        <v>AWAY</v>
      </c>
    </row>
    <row r="2973" spans="1:16" hidden="1" x14ac:dyDescent="0.45">
      <c r="A2973">
        <v>40031122</v>
      </c>
      <c r="B2973" t="s">
        <v>340</v>
      </c>
      <c r="C2973">
        <v>44979</v>
      </c>
      <c r="D2973">
        <v>65722</v>
      </c>
      <c r="E2973">
        <v>20222023</v>
      </c>
      <c r="F2973" t="s">
        <v>418</v>
      </c>
      <c r="G2973" t="s">
        <v>61</v>
      </c>
      <c r="H2973">
        <v>6</v>
      </c>
      <c r="I2973">
        <v>1</v>
      </c>
      <c r="J2973">
        <v>0</v>
      </c>
      <c r="K2973">
        <v>1</v>
      </c>
      <c r="L2973">
        <v>1</v>
      </c>
      <c r="M2973">
        <v>0</v>
      </c>
      <c r="N2973">
        <v>0</v>
      </c>
      <c r="O2973" t="s">
        <v>40</v>
      </c>
      <c r="P2973" t="str">
        <f>UPPER(Table1[[#This Row],[Venue]])</f>
        <v>AWAY</v>
      </c>
    </row>
    <row r="2974" spans="1:16" hidden="1" x14ac:dyDescent="0.45">
      <c r="A2974">
        <v>40031122</v>
      </c>
      <c r="B2974" t="s">
        <v>340</v>
      </c>
      <c r="C2974">
        <v>44979</v>
      </c>
      <c r="D2974">
        <v>65722</v>
      </c>
      <c r="E2974">
        <v>20222023</v>
      </c>
      <c r="F2974" t="s">
        <v>418</v>
      </c>
      <c r="G2974" t="s">
        <v>62</v>
      </c>
      <c r="H2974">
        <v>7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 t="s">
        <v>40</v>
      </c>
      <c r="P2974" t="str">
        <f>UPPER(Table1[[#This Row],[Venue]])</f>
        <v>AWAY</v>
      </c>
    </row>
    <row r="2975" spans="1:16" hidden="1" x14ac:dyDescent="0.45">
      <c r="A2975">
        <v>40031122</v>
      </c>
      <c r="B2975" t="s">
        <v>340</v>
      </c>
      <c r="C2975">
        <v>44979</v>
      </c>
      <c r="D2975">
        <v>65722</v>
      </c>
      <c r="E2975">
        <v>20222023</v>
      </c>
      <c r="F2975" t="s">
        <v>418</v>
      </c>
      <c r="G2975" t="s">
        <v>63</v>
      </c>
      <c r="H2975">
        <v>10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2</v>
      </c>
      <c r="O2975" t="s">
        <v>40</v>
      </c>
      <c r="P2975" t="str">
        <f>UPPER(Table1[[#This Row],[Venue]])</f>
        <v>AWAY</v>
      </c>
    </row>
    <row r="2976" spans="1:16" hidden="1" x14ac:dyDescent="0.45">
      <c r="A2976">
        <v>40031122</v>
      </c>
      <c r="B2976" t="s">
        <v>340</v>
      </c>
      <c r="C2976">
        <v>44979</v>
      </c>
      <c r="D2976">
        <v>65722</v>
      </c>
      <c r="E2976">
        <v>20222023</v>
      </c>
      <c r="F2976" t="s">
        <v>418</v>
      </c>
      <c r="G2976" t="s">
        <v>127</v>
      </c>
      <c r="H2976">
        <v>11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 t="s">
        <v>40</v>
      </c>
      <c r="P2976" t="str">
        <f>UPPER(Table1[[#This Row],[Venue]])</f>
        <v>AWAY</v>
      </c>
    </row>
    <row r="2977" spans="1:16" hidden="1" x14ac:dyDescent="0.45">
      <c r="A2977">
        <v>40031122</v>
      </c>
      <c r="B2977" t="s">
        <v>340</v>
      </c>
      <c r="C2977">
        <v>44979</v>
      </c>
      <c r="D2977">
        <v>65722</v>
      </c>
      <c r="E2977">
        <v>20222023</v>
      </c>
      <c r="F2977" t="s">
        <v>418</v>
      </c>
      <c r="G2977" t="s">
        <v>128</v>
      </c>
      <c r="H2977">
        <v>12</v>
      </c>
      <c r="I2977">
        <v>4</v>
      </c>
      <c r="J2977">
        <v>3</v>
      </c>
      <c r="K2977">
        <v>1</v>
      </c>
      <c r="L2977">
        <v>1</v>
      </c>
      <c r="M2977">
        <v>0</v>
      </c>
      <c r="N2977">
        <v>2</v>
      </c>
      <c r="O2977" t="s">
        <v>40</v>
      </c>
      <c r="P2977" t="str">
        <f>UPPER(Table1[[#This Row],[Venue]])</f>
        <v>AWAY</v>
      </c>
    </row>
    <row r="2978" spans="1:16" hidden="1" x14ac:dyDescent="0.45">
      <c r="A2978">
        <v>40031122</v>
      </c>
      <c r="B2978" t="s">
        <v>340</v>
      </c>
      <c r="C2978">
        <v>44979</v>
      </c>
      <c r="D2978">
        <v>65722</v>
      </c>
      <c r="E2978">
        <v>20222023</v>
      </c>
      <c r="F2978" t="s">
        <v>418</v>
      </c>
      <c r="G2978" t="s">
        <v>68</v>
      </c>
      <c r="H2978">
        <v>25</v>
      </c>
      <c r="I2978">
        <v>1</v>
      </c>
      <c r="J2978">
        <v>0</v>
      </c>
      <c r="K2978">
        <v>1</v>
      </c>
      <c r="L2978">
        <v>1</v>
      </c>
      <c r="M2978">
        <v>0</v>
      </c>
      <c r="N2978">
        <v>0</v>
      </c>
      <c r="O2978" t="s">
        <v>40</v>
      </c>
      <c r="P2978" t="str">
        <f>UPPER(Table1[[#This Row],[Venue]])</f>
        <v>AWAY</v>
      </c>
    </row>
    <row r="2979" spans="1:16" hidden="1" x14ac:dyDescent="0.45">
      <c r="A2979">
        <v>40031122</v>
      </c>
      <c r="B2979" t="s">
        <v>340</v>
      </c>
      <c r="C2979">
        <v>44979</v>
      </c>
      <c r="D2979">
        <v>65722</v>
      </c>
      <c r="E2979">
        <v>20222023</v>
      </c>
      <c r="F2979" t="s">
        <v>418</v>
      </c>
      <c r="G2979" t="s">
        <v>322</v>
      </c>
      <c r="H2979">
        <v>40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2</v>
      </c>
      <c r="O2979" t="s">
        <v>40</v>
      </c>
      <c r="P2979" t="str">
        <f>UPPER(Table1[[#This Row],[Venue]])</f>
        <v>AWAY</v>
      </c>
    </row>
    <row r="2980" spans="1:16" hidden="1" x14ac:dyDescent="0.45">
      <c r="A2980">
        <v>40031122</v>
      </c>
      <c r="B2980" t="s">
        <v>340</v>
      </c>
      <c r="C2980">
        <v>44979</v>
      </c>
      <c r="D2980">
        <v>65722</v>
      </c>
      <c r="E2980">
        <v>20222023</v>
      </c>
      <c r="F2980" t="s">
        <v>418</v>
      </c>
      <c r="G2980" t="s">
        <v>429</v>
      </c>
      <c r="H2980">
        <v>44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2</v>
      </c>
      <c r="O2980" t="s">
        <v>40</v>
      </c>
      <c r="P2980" t="str">
        <f>UPPER(Table1[[#This Row],[Venue]])</f>
        <v>AWAY</v>
      </c>
    </row>
    <row r="2981" spans="1:16" hidden="1" x14ac:dyDescent="0.45">
      <c r="A2981">
        <v>40031122</v>
      </c>
      <c r="B2981" t="s">
        <v>340</v>
      </c>
      <c r="C2981">
        <v>44979</v>
      </c>
      <c r="D2981">
        <v>65722</v>
      </c>
      <c r="E2981">
        <v>20222023</v>
      </c>
      <c r="F2981" t="s">
        <v>418</v>
      </c>
      <c r="G2981" t="s">
        <v>69</v>
      </c>
      <c r="H2981">
        <v>45</v>
      </c>
      <c r="I2981">
        <v>3</v>
      </c>
      <c r="J2981">
        <v>1</v>
      </c>
      <c r="K2981">
        <v>1</v>
      </c>
      <c r="L2981">
        <v>2</v>
      </c>
      <c r="M2981">
        <v>0</v>
      </c>
      <c r="N2981">
        <v>0</v>
      </c>
      <c r="O2981" t="s">
        <v>40</v>
      </c>
      <c r="P2981" t="str">
        <f>UPPER(Table1[[#This Row],[Venue]])</f>
        <v>AWAY</v>
      </c>
    </row>
    <row r="2982" spans="1:16" hidden="1" x14ac:dyDescent="0.45">
      <c r="A2982">
        <v>40031122</v>
      </c>
      <c r="B2982" t="s">
        <v>340</v>
      </c>
      <c r="C2982">
        <v>44979</v>
      </c>
      <c r="D2982">
        <v>65722</v>
      </c>
      <c r="E2982">
        <v>20222023</v>
      </c>
      <c r="F2982" t="s">
        <v>418</v>
      </c>
      <c r="G2982" t="s">
        <v>58</v>
      </c>
      <c r="H2982">
        <v>47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 t="s">
        <v>40</v>
      </c>
      <c r="P2982" t="str">
        <f>UPPER(Table1[[#This Row],[Venue]])</f>
        <v>AWAY</v>
      </c>
    </row>
    <row r="2983" spans="1:16" hidden="1" x14ac:dyDescent="0.45">
      <c r="A2983">
        <v>40031122</v>
      </c>
      <c r="B2983" t="s">
        <v>340</v>
      </c>
      <c r="C2983">
        <v>44979</v>
      </c>
      <c r="D2983">
        <v>65722</v>
      </c>
      <c r="E2983">
        <v>20222023</v>
      </c>
      <c r="F2983" t="s">
        <v>418</v>
      </c>
      <c r="G2983" t="s">
        <v>71</v>
      </c>
      <c r="H2983">
        <v>55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 t="s">
        <v>40</v>
      </c>
      <c r="P2983" t="str">
        <f>UPPER(Table1[[#This Row],[Venue]])</f>
        <v>AWAY</v>
      </c>
    </row>
    <row r="2984" spans="1:16" hidden="1" x14ac:dyDescent="0.45">
      <c r="A2984">
        <v>40031122</v>
      </c>
      <c r="B2984" t="s">
        <v>340</v>
      </c>
      <c r="C2984">
        <v>44979</v>
      </c>
      <c r="D2984">
        <v>65722</v>
      </c>
      <c r="E2984">
        <v>20222023</v>
      </c>
      <c r="F2984" t="s">
        <v>418</v>
      </c>
      <c r="G2984" t="s">
        <v>72</v>
      </c>
      <c r="H2984">
        <v>86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 t="s">
        <v>40</v>
      </c>
      <c r="P2984" t="str">
        <f>UPPER(Table1[[#This Row],[Venue]])</f>
        <v>AWAY</v>
      </c>
    </row>
    <row r="2985" spans="1:16" hidden="1" x14ac:dyDescent="0.45">
      <c r="A2985">
        <v>40031122</v>
      </c>
      <c r="B2985" t="s">
        <v>340</v>
      </c>
      <c r="C2985">
        <v>44979</v>
      </c>
      <c r="D2985">
        <v>65722</v>
      </c>
      <c r="E2985">
        <v>20222023</v>
      </c>
      <c r="F2985" t="s">
        <v>418</v>
      </c>
      <c r="G2985" t="s">
        <v>191</v>
      </c>
      <c r="H2985">
        <v>89</v>
      </c>
      <c r="I2985">
        <v>2</v>
      </c>
      <c r="J2985">
        <v>1</v>
      </c>
      <c r="K2985">
        <v>1</v>
      </c>
      <c r="L2985">
        <v>1</v>
      </c>
      <c r="M2985">
        <v>0</v>
      </c>
      <c r="N2985">
        <v>0</v>
      </c>
      <c r="O2985" t="s">
        <v>40</v>
      </c>
      <c r="P2985" t="str">
        <f>UPPER(Table1[[#This Row],[Venue]])</f>
        <v>AWAY</v>
      </c>
    </row>
    <row r="2986" spans="1:16" hidden="1" x14ac:dyDescent="0.45">
      <c r="A2986">
        <v>40031122</v>
      </c>
      <c r="B2986" t="s">
        <v>340</v>
      </c>
      <c r="C2986">
        <v>44979</v>
      </c>
      <c r="D2986">
        <v>65722</v>
      </c>
      <c r="E2986">
        <v>20222023</v>
      </c>
      <c r="F2986" t="s">
        <v>418</v>
      </c>
      <c r="G2986" t="s">
        <v>59</v>
      </c>
      <c r="H2986">
        <v>90</v>
      </c>
      <c r="I2986">
        <v>1</v>
      </c>
      <c r="J2986">
        <v>0</v>
      </c>
      <c r="K2986">
        <v>1</v>
      </c>
      <c r="L2986">
        <v>1</v>
      </c>
      <c r="M2986">
        <v>0</v>
      </c>
      <c r="N2986">
        <v>0</v>
      </c>
      <c r="O2986" t="s">
        <v>40</v>
      </c>
      <c r="P2986" t="str">
        <f>UPPER(Table1[[#This Row],[Venue]])</f>
        <v>AWAY</v>
      </c>
    </row>
    <row r="2987" spans="1:16" hidden="1" x14ac:dyDescent="0.45">
      <c r="A2987">
        <v>40031122</v>
      </c>
      <c r="B2987" t="s">
        <v>340</v>
      </c>
      <c r="C2987">
        <v>44979</v>
      </c>
      <c r="D2987">
        <v>65722</v>
      </c>
      <c r="E2987">
        <v>20222023</v>
      </c>
      <c r="F2987" t="s">
        <v>418</v>
      </c>
      <c r="G2987" t="s">
        <v>74</v>
      </c>
      <c r="H2987">
        <v>92</v>
      </c>
      <c r="I2987">
        <v>1</v>
      </c>
      <c r="J2987">
        <v>1</v>
      </c>
      <c r="K2987">
        <v>1</v>
      </c>
      <c r="L2987">
        <v>0</v>
      </c>
      <c r="M2987">
        <v>0</v>
      </c>
      <c r="N2987">
        <v>0</v>
      </c>
      <c r="O2987" t="s">
        <v>40</v>
      </c>
      <c r="P2987" t="str">
        <f>UPPER(Table1[[#This Row],[Venue]])</f>
        <v>AWAY</v>
      </c>
    </row>
    <row r="2988" spans="1:16" hidden="1" x14ac:dyDescent="0.45">
      <c r="A2988">
        <v>40031122</v>
      </c>
      <c r="B2988" t="s">
        <v>340</v>
      </c>
      <c r="C2988">
        <v>44979</v>
      </c>
      <c r="D2988">
        <v>65722</v>
      </c>
      <c r="E2988">
        <v>20222023</v>
      </c>
      <c r="F2988" t="s">
        <v>418</v>
      </c>
      <c r="G2988" t="s">
        <v>75</v>
      </c>
      <c r="H2988">
        <v>96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0</v>
      </c>
      <c r="O2988" t="s">
        <v>40</v>
      </c>
      <c r="P2988" t="str">
        <f>UPPER(Table1[[#This Row],[Venue]])</f>
        <v>AWAY</v>
      </c>
    </row>
    <row r="2989" spans="1:16" hidden="1" x14ac:dyDescent="0.45">
      <c r="A2989">
        <v>40031122</v>
      </c>
      <c r="B2989" t="s">
        <v>340</v>
      </c>
      <c r="C2989">
        <v>44979</v>
      </c>
      <c r="D2989">
        <v>65722</v>
      </c>
      <c r="E2989">
        <v>20222023</v>
      </c>
      <c r="F2989" t="s">
        <v>418</v>
      </c>
      <c r="G2989" t="s">
        <v>76</v>
      </c>
      <c r="H2989">
        <v>99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 t="s">
        <v>40</v>
      </c>
      <c r="P2989" t="str">
        <f>UPPER(Table1[[#This Row],[Venue]])</f>
        <v>AWAY</v>
      </c>
    </row>
    <row r="2990" spans="1:16" hidden="1" x14ac:dyDescent="0.45">
      <c r="A2990">
        <v>40031118</v>
      </c>
      <c r="B2990" t="s">
        <v>439</v>
      </c>
      <c r="C2990">
        <v>44982</v>
      </c>
      <c r="D2990">
        <v>65718</v>
      </c>
      <c r="E2990">
        <v>20222023</v>
      </c>
      <c r="F2990" t="s">
        <v>418</v>
      </c>
      <c r="G2990" t="s">
        <v>41</v>
      </c>
      <c r="H2990">
        <v>3</v>
      </c>
      <c r="I2990">
        <v>1</v>
      </c>
      <c r="J2990">
        <v>0</v>
      </c>
      <c r="K2990">
        <v>1</v>
      </c>
      <c r="L2990">
        <v>1</v>
      </c>
      <c r="M2990">
        <v>0</v>
      </c>
      <c r="N2990">
        <v>0</v>
      </c>
      <c r="O2990" t="s">
        <v>19</v>
      </c>
      <c r="P2990" t="str">
        <f>UPPER(Table1[[#This Row],[Venue]])</f>
        <v>HOME</v>
      </c>
    </row>
    <row r="2991" spans="1:16" hidden="1" x14ac:dyDescent="0.45">
      <c r="A2991">
        <v>40031118</v>
      </c>
      <c r="B2991" t="s">
        <v>439</v>
      </c>
      <c r="C2991">
        <v>44982</v>
      </c>
      <c r="D2991">
        <v>65718</v>
      </c>
      <c r="E2991">
        <v>20222023</v>
      </c>
      <c r="F2991" t="s">
        <v>418</v>
      </c>
      <c r="G2991" t="s">
        <v>42</v>
      </c>
      <c r="H2991">
        <v>8</v>
      </c>
      <c r="I2991">
        <v>2</v>
      </c>
      <c r="J2991">
        <v>0</v>
      </c>
      <c r="K2991">
        <v>1</v>
      </c>
      <c r="L2991">
        <v>2</v>
      </c>
      <c r="M2991">
        <v>0</v>
      </c>
      <c r="N2991">
        <v>0</v>
      </c>
      <c r="O2991" t="s">
        <v>19</v>
      </c>
      <c r="P2991" t="str">
        <f>UPPER(Table1[[#This Row],[Venue]])</f>
        <v>HOME</v>
      </c>
    </row>
    <row r="2992" spans="1:16" hidden="1" x14ac:dyDescent="0.45">
      <c r="A2992">
        <v>40031118</v>
      </c>
      <c r="B2992" t="s">
        <v>439</v>
      </c>
      <c r="C2992">
        <v>44982</v>
      </c>
      <c r="D2992">
        <v>65718</v>
      </c>
      <c r="E2992">
        <v>20222023</v>
      </c>
      <c r="F2992" t="s">
        <v>418</v>
      </c>
      <c r="G2992" t="s">
        <v>271</v>
      </c>
      <c r="H2992">
        <v>10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 t="s">
        <v>19</v>
      </c>
      <c r="P2992" t="str">
        <f>UPPER(Table1[[#This Row],[Venue]])</f>
        <v>HOME</v>
      </c>
    </row>
    <row r="2993" spans="1:16" hidden="1" x14ac:dyDescent="0.45">
      <c r="A2993">
        <v>40031118</v>
      </c>
      <c r="B2993" t="s">
        <v>439</v>
      </c>
      <c r="C2993">
        <v>44982</v>
      </c>
      <c r="D2993">
        <v>65718</v>
      </c>
      <c r="E2993">
        <v>20222023</v>
      </c>
      <c r="F2993" t="s">
        <v>418</v>
      </c>
      <c r="G2993" t="s">
        <v>43</v>
      </c>
      <c r="H2993">
        <v>15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 t="s">
        <v>19</v>
      </c>
      <c r="P2993" t="str">
        <f>UPPER(Table1[[#This Row],[Venue]])</f>
        <v>HOME</v>
      </c>
    </row>
    <row r="2994" spans="1:16" hidden="1" x14ac:dyDescent="0.45">
      <c r="A2994">
        <v>40031118</v>
      </c>
      <c r="B2994" t="s">
        <v>439</v>
      </c>
      <c r="C2994">
        <v>44982</v>
      </c>
      <c r="D2994">
        <v>65718</v>
      </c>
      <c r="E2994">
        <v>20222023</v>
      </c>
      <c r="F2994" t="s">
        <v>418</v>
      </c>
      <c r="G2994" t="s">
        <v>44</v>
      </c>
      <c r="H2994">
        <v>16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2</v>
      </c>
      <c r="O2994" t="s">
        <v>19</v>
      </c>
      <c r="P2994" t="str">
        <f>UPPER(Table1[[#This Row],[Venue]])</f>
        <v>HOME</v>
      </c>
    </row>
    <row r="2995" spans="1:16" hidden="1" x14ac:dyDescent="0.45">
      <c r="A2995">
        <v>40031118</v>
      </c>
      <c r="B2995" t="s">
        <v>439</v>
      </c>
      <c r="C2995">
        <v>44982</v>
      </c>
      <c r="D2995">
        <v>65718</v>
      </c>
      <c r="E2995">
        <v>20222023</v>
      </c>
      <c r="F2995" t="s">
        <v>418</v>
      </c>
      <c r="G2995" t="s">
        <v>45</v>
      </c>
      <c r="H2995">
        <v>17</v>
      </c>
      <c r="I2995">
        <v>1</v>
      </c>
      <c r="J2995">
        <v>1</v>
      </c>
      <c r="K2995">
        <v>1</v>
      </c>
      <c r="L2995">
        <v>0</v>
      </c>
      <c r="M2995">
        <v>0</v>
      </c>
      <c r="N2995">
        <v>0</v>
      </c>
      <c r="O2995" t="s">
        <v>19</v>
      </c>
      <c r="P2995" t="str">
        <f>UPPER(Table1[[#This Row],[Venue]])</f>
        <v>HOME</v>
      </c>
    </row>
    <row r="2996" spans="1:16" hidden="1" x14ac:dyDescent="0.45">
      <c r="A2996">
        <v>40031118</v>
      </c>
      <c r="B2996" t="s">
        <v>439</v>
      </c>
      <c r="C2996">
        <v>44982</v>
      </c>
      <c r="D2996">
        <v>65718</v>
      </c>
      <c r="E2996">
        <v>20222023</v>
      </c>
      <c r="F2996" t="s">
        <v>418</v>
      </c>
      <c r="G2996" t="s">
        <v>47</v>
      </c>
      <c r="H2996">
        <v>24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 t="s">
        <v>19</v>
      </c>
      <c r="P2996" t="str">
        <f>UPPER(Table1[[#This Row],[Venue]])</f>
        <v>HOME</v>
      </c>
    </row>
    <row r="2997" spans="1:16" hidden="1" x14ac:dyDescent="0.45">
      <c r="A2997">
        <v>40031118</v>
      </c>
      <c r="B2997" t="s">
        <v>439</v>
      </c>
      <c r="C2997">
        <v>44982</v>
      </c>
      <c r="D2997">
        <v>65718</v>
      </c>
      <c r="E2997">
        <v>20222023</v>
      </c>
      <c r="F2997" t="s">
        <v>418</v>
      </c>
      <c r="G2997" t="s">
        <v>48</v>
      </c>
      <c r="H2997">
        <v>28</v>
      </c>
      <c r="I2997">
        <v>1</v>
      </c>
      <c r="J2997">
        <v>0</v>
      </c>
      <c r="K2997">
        <v>1</v>
      </c>
      <c r="L2997">
        <v>1</v>
      </c>
      <c r="M2997">
        <v>0</v>
      </c>
      <c r="N2997">
        <v>0</v>
      </c>
      <c r="O2997" t="s">
        <v>19</v>
      </c>
      <c r="P2997" t="str">
        <f>UPPER(Table1[[#This Row],[Venue]])</f>
        <v>HOME</v>
      </c>
    </row>
    <row r="2998" spans="1:16" hidden="1" x14ac:dyDescent="0.45">
      <c r="A2998">
        <v>40031118</v>
      </c>
      <c r="B2998" t="s">
        <v>439</v>
      </c>
      <c r="C2998">
        <v>44982</v>
      </c>
      <c r="D2998">
        <v>65718</v>
      </c>
      <c r="E2998">
        <v>20222023</v>
      </c>
      <c r="F2998" t="s">
        <v>418</v>
      </c>
      <c r="G2998" t="s">
        <v>49</v>
      </c>
      <c r="H2998">
        <v>31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 t="s">
        <v>19</v>
      </c>
      <c r="P2998" t="str">
        <f>UPPER(Table1[[#This Row],[Venue]])</f>
        <v>HOME</v>
      </c>
    </row>
    <row r="2999" spans="1:16" hidden="1" x14ac:dyDescent="0.45">
      <c r="A2999">
        <v>40031118</v>
      </c>
      <c r="B2999" t="s">
        <v>439</v>
      </c>
      <c r="C2999">
        <v>44982</v>
      </c>
      <c r="D2999">
        <v>65718</v>
      </c>
      <c r="E2999">
        <v>20222023</v>
      </c>
      <c r="F2999" t="s">
        <v>418</v>
      </c>
      <c r="G2999" t="s">
        <v>51</v>
      </c>
      <c r="H2999">
        <v>77</v>
      </c>
      <c r="I2999">
        <v>1</v>
      </c>
      <c r="J2999">
        <v>1</v>
      </c>
      <c r="K2999">
        <v>1</v>
      </c>
      <c r="L2999">
        <v>0</v>
      </c>
      <c r="M2999">
        <v>0</v>
      </c>
      <c r="N2999">
        <v>0</v>
      </c>
      <c r="O2999" t="s">
        <v>19</v>
      </c>
      <c r="P2999" t="str">
        <f>UPPER(Table1[[#This Row],[Venue]])</f>
        <v>HOME</v>
      </c>
    </row>
    <row r="3000" spans="1:16" hidden="1" x14ac:dyDescent="0.45">
      <c r="A3000">
        <v>40031118</v>
      </c>
      <c r="B3000" t="s">
        <v>439</v>
      </c>
      <c r="C3000">
        <v>44982</v>
      </c>
      <c r="D3000">
        <v>65718</v>
      </c>
      <c r="E3000">
        <v>20222023</v>
      </c>
      <c r="F3000" t="s">
        <v>418</v>
      </c>
      <c r="G3000" t="s">
        <v>52</v>
      </c>
      <c r="H3000">
        <v>79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 t="s">
        <v>19</v>
      </c>
      <c r="P3000" t="str">
        <f>UPPER(Table1[[#This Row],[Venue]])</f>
        <v>HOME</v>
      </c>
    </row>
    <row r="3001" spans="1:16" hidden="1" x14ac:dyDescent="0.45">
      <c r="A3001">
        <v>40031118</v>
      </c>
      <c r="B3001" t="s">
        <v>439</v>
      </c>
      <c r="C3001">
        <v>44982</v>
      </c>
      <c r="D3001">
        <v>65718</v>
      </c>
      <c r="E3001">
        <v>20222023</v>
      </c>
      <c r="F3001" t="s">
        <v>418</v>
      </c>
      <c r="G3001" t="s">
        <v>53</v>
      </c>
      <c r="H3001">
        <v>81</v>
      </c>
      <c r="I3001">
        <v>1</v>
      </c>
      <c r="J3001">
        <v>1</v>
      </c>
      <c r="K3001">
        <v>1</v>
      </c>
      <c r="L3001">
        <v>0</v>
      </c>
      <c r="M3001">
        <v>0</v>
      </c>
      <c r="N3001">
        <v>7</v>
      </c>
      <c r="O3001" t="s">
        <v>19</v>
      </c>
      <c r="P3001" t="str">
        <f>UPPER(Table1[[#This Row],[Venue]])</f>
        <v>HOME</v>
      </c>
    </row>
    <row r="3002" spans="1:16" hidden="1" x14ac:dyDescent="0.45">
      <c r="A3002">
        <v>40031118</v>
      </c>
      <c r="B3002" t="s">
        <v>439</v>
      </c>
      <c r="C3002">
        <v>44982</v>
      </c>
      <c r="D3002">
        <v>65718</v>
      </c>
      <c r="E3002">
        <v>20222023</v>
      </c>
      <c r="F3002" t="s">
        <v>418</v>
      </c>
      <c r="G3002" t="s">
        <v>54</v>
      </c>
      <c r="H3002">
        <v>87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 t="s">
        <v>19</v>
      </c>
      <c r="P3002" t="str">
        <f>UPPER(Table1[[#This Row],[Venue]])</f>
        <v>HOME</v>
      </c>
    </row>
    <row r="3003" spans="1:16" hidden="1" x14ac:dyDescent="0.45">
      <c r="A3003">
        <v>40031118</v>
      </c>
      <c r="B3003" t="s">
        <v>439</v>
      </c>
      <c r="C3003">
        <v>44982</v>
      </c>
      <c r="D3003">
        <v>65718</v>
      </c>
      <c r="E3003">
        <v>20222023</v>
      </c>
      <c r="F3003" t="s">
        <v>418</v>
      </c>
      <c r="G3003" t="s">
        <v>55</v>
      </c>
      <c r="H3003">
        <v>88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 t="s">
        <v>19</v>
      </c>
      <c r="P3003" t="str">
        <f>UPPER(Table1[[#This Row],[Venue]])</f>
        <v>HOME</v>
      </c>
    </row>
    <row r="3004" spans="1:16" hidden="1" x14ac:dyDescent="0.45">
      <c r="A3004">
        <v>40031118</v>
      </c>
      <c r="B3004" t="s">
        <v>439</v>
      </c>
      <c r="C3004">
        <v>44982</v>
      </c>
      <c r="D3004">
        <v>65718</v>
      </c>
      <c r="E3004">
        <v>20222023</v>
      </c>
      <c r="F3004" t="s">
        <v>418</v>
      </c>
      <c r="G3004" t="s">
        <v>56</v>
      </c>
      <c r="H3004">
        <v>89</v>
      </c>
      <c r="I3004">
        <v>1</v>
      </c>
      <c r="J3004">
        <v>1</v>
      </c>
      <c r="K3004">
        <v>1</v>
      </c>
      <c r="L3004">
        <v>0</v>
      </c>
      <c r="M3004">
        <v>0</v>
      </c>
      <c r="N3004">
        <v>4</v>
      </c>
      <c r="O3004" t="s">
        <v>19</v>
      </c>
      <c r="P3004" t="str">
        <f>UPPER(Table1[[#This Row],[Venue]])</f>
        <v>HOME</v>
      </c>
    </row>
    <row r="3005" spans="1:16" hidden="1" x14ac:dyDescent="0.45">
      <c r="A3005">
        <v>40031118</v>
      </c>
      <c r="B3005" t="s">
        <v>439</v>
      </c>
      <c r="C3005">
        <v>44982</v>
      </c>
      <c r="D3005">
        <v>65718</v>
      </c>
      <c r="E3005">
        <v>20222023</v>
      </c>
      <c r="F3005" t="s">
        <v>418</v>
      </c>
      <c r="G3005" t="s">
        <v>212</v>
      </c>
      <c r="H3005">
        <v>1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 t="s">
        <v>40</v>
      </c>
      <c r="P3005" t="str">
        <f>UPPER(Table1[[#This Row],[Venue]])</f>
        <v>AWAY</v>
      </c>
    </row>
    <row r="3006" spans="1:16" hidden="1" x14ac:dyDescent="0.45">
      <c r="A3006">
        <v>40031118</v>
      </c>
      <c r="B3006" t="s">
        <v>439</v>
      </c>
      <c r="C3006">
        <v>44982</v>
      </c>
      <c r="D3006">
        <v>65718</v>
      </c>
      <c r="E3006">
        <v>20222023</v>
      </c>
      <c r="F3006" t="s">
        <v>418</v>
      </c>
      <c r="G3006" t="s">
        <v>213</v>
      </c>
      <c r="H3006">
        <v>5</v>
      </c>
      <c r="I3006">
        <v>4</v>
      </c>
      <c r="J3006">
        <v>3</v>
      </c>
      <c r="K3006">
        <v>1</v>
      </c>
      <c r="L3006">
        <v>1</v>
      </c>
      <c r="M3006">
        <v>0</v>
      </c>
      <c r="N3006">
        <v>0</v>
      </c>
      <c r="O3006" t="s">
        <v>40</v>
      </c>
      <c r="P3006" t="str">
        <f>UPPER(Table1[[#This Row],[Venue]])</f>
        <v>AWAY</v>
      </c>
    </row>
    <row r="3007" spans="1:16" hidden="1" x14ac:dyDescent="0.45">
      <c r="A3007">
        <v>40031118</v>
      </c>
      <c r="B3007" t="s">
        <v>439</v>
      </c>
      <c r="C3007">
        <v>44982</v>
      </c>
      <c r="D3007">
        <v>65718</v>
      </c>
      <c r="E3007">
        <v>20222023</v>
      </c>
      <c r="F3007" t="s">
        <v>418</v>
      </c>
      <c r="G3007" t="s">
        <v>214</v>
      </c>
      <c r="H3007">
        <v>7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 t="s">
        <v>40</v>
      </c>
      <c r="P3007" t="str">
        <f>UPPER(Table1[[#This Row],[Venue]])</f>
        <v>AWAY</v>
      </c>
    </row>
    <row r="3008" spans="1:16" hidden="1" x14ac:dyDescent="0.45">
      <c r="A3008">
        <v>40031118</v>
      </c>
      <c r="B3008" t="s">
        <v>439</v>
      </c>
      <c r="C3008">
        <v>44982</v>
      </c>
      <c r="D3008">
        <v>65718</v>
      </c>
      <c r="E3008">
        <v>20222023</v>
      </c>
      <c r="F3008" t="s">
        <v>418</v>
      </c>
      <c r="G3008" t="s">
        <v>215</v>
      </c>
      <c r="H3008">
        <v>9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2</v>
      </c>
      <c r="O3008" t="s">
        <v>40</v>
      </c>
      <c r="P3008" t="str">
        <f>UPPER(Table1[[#This Row],[Venue]])</f>
        <v>AWAY</v>
      </c>
    </row>
    <row r="3009" spans="1:16" hidden="1" x14ac:dyDescent="0.45">
      <c r="A3009">
        <v>40031118</v>
      </c>
      <c r="B3009" t="s">
        <v>439</v>
      </c>
      <c r="C3009">
        <v>44982</v>
      </c>
      <c r="D3009">
        <v>65718</v>
      </c>
      <c r="E3009">
        <v>20222023</v>
      </c>
      <c r="F3009" t="s">
        <v>418</v>
      </c>
      <c r="G3009" t="s">
        <v>440</v>
      </c>
      <c r="H3009">
        <v>11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 t="s">
        <v>40</v>
      </c>
      <c r="P3009" t="str">
        <f>UPPER(Table1[[#This Row],[Venue]])</f>
        <v>AWAY</v>
      </c>
    </row>
    <row r="3010" spans="1:16" hidden="1" x14ac:dyDescent="0.45">
      <c r="A3010">
        <v>40031118</v>
      </c>
      <c r="B3010" t="s">
        <v>439</v>
      </c>
      <c r="C3010">
        <v>44982</v>
      </c>
      <c r="D3010">
        <v>65718</v>
      </c>
      <c r="E3010">
        <v>20222023</v>
      </c>
      <c r="F3010" t="s">
        <v>418</v>
      </c>
      <c r="G3010" t="s">
        <v>216</v>
      </c>
      <c r="H3010">
        <v>14</v>
      </c>
      <c r="I3010">
        <v>0</v>
      </c>
      <c r="J3010">
        <v>0</v>
      </c>
      <c r="K3010">
        <v>1</v>
      </c>
      <c r="L3010">
        <v>0</v>
      </c>
      <c r="M3010">
        <v>0</v>
      </c>
      <c r="N3010">
        <v>0</v>
      </c>
      <c r="O3010" t="s">
        <v>40</v>
      </c>
      <c r="P3010" t="str">
        <f>UPPER(Table1[[#This Row],[Venue]])</f>
        <v>AWAY</v>
      </c>
    </row>
    <row r="3011" spans="1:16" hidden="1" x14ac:dyDescent="0.45">
      <c r="A3011">
        <v>40031118</v>
      </c>
      <c r="B3011" t="s">
        <v>439</v>
      </c>
      <c r="C3011">
        <v>44982</v>
      </c>
      <c r="D3011">
        <v>65718</v>
      </c>
      <c r="E3011">
        <v>20222023</v>
      </c>
      <c r="F3011" t="s">
        <v>418</v>
      </c>
      <c r="G3011" t="s">
        <v>217</v>
      </c>
      <c r="H3011">
        <v>15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 t="s">
        <v>40</v>
      </c>
      <c r="P3011" t="str">
        <f>UPPER(Table1[[#This Row],[Venue]])</f>
        <v>AWAY</v>
      </c>
    </row>
    <row r="3012" spans="1:16" hidden="1" x14ac:dyDescent="0.45">
      <c r="A3012">
        <v>40031118</v>
      </c>
      <c r="B3012" t="s">
        <v>439</v>
      </c>
      <c r="C3012">
        <v>44982</v>
      </c>
      <c r="D3012">
        <v>65718</v>
      </c>
      <c r="E3012">
        <v>20222023</v>
      </c>
      <c r="F3012" t="s">
        <v>418</v>
      </c>
      <c r="G3012" t="s">
        <v>218</v>
      </c>
      <c r="H3012">
        <v>17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 t="s">
        <v>40</v>
      </c>
      <c r="P3012" t="str">
        <f>UPPER(Table1[[#This Row],[Venue]])</f>
        <v>AWAY</v>
      </c>
    </row>
    <row r="3013" spans="1:16" hidden="1" x14ac:dyDescent="0.45">
      <c r="A3013">
        <v>40031118</v>
      </c>
      <c r="B3013" t="s">
        <v>439</v>
      </c>
      <c r="C3013">
        <v>44982</v>
      </c>
      <c r="D3013">
        <v>65718</v>
      </c>
      <c r="E3013">
        <v>20222023</v>
      </c>
      <c r="F3013" t="s">
        <v>418</v>
      </c>
      <c r="G3013" t="s">
        <v>224</v>
      </c>
      <c r="H3013">
        <v>18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 t="s">
        <v>40</v>
      </c>
      <c r="P3013" t="str">
        <f>UPPER(Table1[[#This Row],[Venue]])</f>
        <v>AWAY</v>
      </c>
    </row>
    <row r="3014" spans="1:16" hidden="1" x14ac:dyDescent="0.45">
      <c r="A3014">
        <v>40031118</v>
      </c>
      <c r="B3014" t="s">
        <v>439</v>
      </c>
      <c r="C3014">
        <v>44982</v>
      </c>
      <c r="D3014">
        <v>65718</v>
      </c>
      <c r="E3014">
        <v>20222023</v>
      </c>
      <c r="F3014" t="s">
        <v>418</v>
      </c>
      <c r="G3014" t="s">
        <v>424</v>
      </c>
      <c r="H3014">
        <v>22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 t="s">
        <v>40</v>
      </c>
      <c r="P3014" t="str">
        <f>UPPER(Table1[[#This Row],[Venue]])</f>
        <v>AWAY</v>
      </c>
    </row>
    <row r="3015" spans="1:16" hidden="1" x14ac:dyDescent="0.45">
      <c r="A3015">
        <v>40031118</v>
      </c>
      <c r="B3015" t="s">
        <v>439</v>
      </c>
      <c r="C3015">
        <v>44982</v>
      </c>
      <c r="D3015">
        <v>65718</v>
      </c>
      <c r="E3015">
        <v>20222023</v>
      </c>
      <c r="F3015" t="s">
        <v>418</v>
      </c>
      <c r="G3015" t="s">
        <v>219</v>
      </c>
      <c r="H3015">
        <v>23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4</v>
      </c>
      <c r="O3015" t="s">
        <v>40</v>
      </c>
      <c r="P3015" t="str">
        <f>UPPER(Table1[[#This Row],[Venue]])</f>
        <v>AWAY</v>
      </c>
    </row>
    <row r="3016" spans="1:16" hidden="1" x14ac:dyDescent="0.45">
      <c r="A3016">
        <v>40031118</v>
      </c>
      <c r="B3016" t="s">
        <v>439</v>
      </c>
      <c r="C3016">
        <v>44982</v>
      </c>
      <c r="D3016">
        <v>65718</v>
      </c>
      <c r="E3016">
        <v>20222023</v>
      </c>
      <c r="F3016" t="s">
        <v>418</v>
      </c>
      <c r="G3016" t="s">
        <v>220</v>
      </c>
      <c r="H3016">
        <v>24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 t="s">
        <v>40</v>
      </c>
      <c r="P3016" t="str">
        <f>UPPER(Table1[[#This Row],[Venue]])</f>
        <v>AWAY</v>
      </c>
    </row>
    <row r="3017" spans="1:16" hidden="1" x14ac:dyDescent="0.45">
      <c r="A3017">
        <v>40031118</v>
      </c>
      <c r="B3017" t="s">
        <v>439</v>
      </c>
      <c r="C3017">
        <v>44982</v>
      </c>
      <c r="D3017">
        <v>65718</v>
      </c>
      <c r="E3017">
        <v>20222023</v>
      </c>
      <c r="F3017" t="s">
        <v>418</v>
      </c>
      <c r="G3017" t="s">
        <v>221</v>
      </c>
      <c r="H3017">
        <v>25</v>
      </c>
      <c r="I3017">
        <v>2</v>
      </c>
      <c r="J3017">
        <v>1</v>
      </c>
      <c r="K3017">
        <v>1</v>
      </c>
      <c r="L3017">
        <v>1</v>
      </c>
      <c r="M3017">
        <v>0</v>
      </c>
      <c r="N3017">
        <v>2</v>
      </c>
      <c r="O3017" t="s">
        <v>40</v>
      </c>
      <c r="P3017" t="str">
        <f>UPPER(Table1[[#This Row],[Venue]])</f>
        <v>AWAY</v>
      </c>
    </row>
    <row r="3018" spans="1:16" hidden="1" x14ac:dyDescent="0.45">
      <c r="A3018">
        <v>40031118</v>
      </c>
      <c r="B3018" t="s">
        <v>439</v>
      </c>
      <c r="C3018">
        <v>44982</v>
      </c>
      <c r="D3018">
        <v>65718</v>
      </c>
      <c r="E3018">
        <v>20222023</v>
      </c>
      <c r="F3018" t="s">
        <v>418</v>
      </c>
      <c r="G3018" t="s">
        <v>222</v>
      </c>
      <c r="H3018">
        <v>27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 t="s">
        <v>40</v>
      </c>
      <c r="P3018" t="str">
        <f>UPPER(Table1[[#This Row],[Venue]])</f>
        <v>AWAY</v>
      </c>
    </row>
    <row r="3019" spans="1:16" hidden="1" x14ac:dyDescent="0.45">
      <c r="A3019">
        <v>40031118</v>
      </c>
      <c r="B3019" t="s">
        <v>439</v>
      </c>
      <c r="C3019">
        <v>44982</v>
      </c>
      <c r="D3019">
        <v>65718</v>
      </c>
      <c r="E3019">
        <v>20222023</v>
      </c>
      <c r="F3019" t="s">
        <v>418</v>
      </c>
      <c r="G3019" t="s">
        <v>223</v>
      </c>
      <c r="H3019">
        <v>37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 t="s">
        <v>40</v>
      </c>
      <c r="P3019" t="str">
        <f>UPPER(Table1[[#This Row],[Venue]])</f>
        <v>AWAY</v>
      </c>
    </row>
    <row r="3020" spans="1:16" hidden="1" x14ac:dyDescent="0.45">
      <c r="A3020">
        <v>40031118</v>
      </c>
      <c r="B3020" t="s">
        <v>439</v>
      </c>
      <c r="C3020">
        <v>44982</v>
      </c>
      <c r="D3020">
        <v>65718</v>
      </c>
      <c r="E3020">
        <v>20222023</v>
      </c>
      <c r="F3020" t="s">
        <v>418</v>
      </c>
      <c r="G3020" t="s">
        <v>230</v>
      </c>
      <c r="H3020">
        <v>61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 t="s">
        <v>40</v>
      </c>
      <c r="P3020" t="str">
        <f>UPPER(Table1[[#This Row],[Venue]])</f>
        <v>AWAY</v>
      </c>
    </row>
    <row r="3021" spans="1:16" hidden="1" x14ac:dyDescent="0.45">
      <c r="A3021">
        <v>40031118</v>
      </c>
      <c r="B3021" t="s">
        <v>439</v>
      </c>
      <c r="C3021">
        <v>44982</v>
      </c>
      <c r="D3021">
        <v>65718</v>
      </c>
      <c r="E3021">
        <v>20222023</v>
      </c>
      <c r="F3021" t="s">
        <v>418</v>
      </c>
      <c r="G3021" t="s">
        <v>226</v>
      </c>
      <c r="H3021">
        <v>70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 t="s">
        <v>40</v>
      </c>
      <c r="P3021" t="str">
        <f>UPPER(Table1[[#This Row],[Venue]])</f>
        <v>AWAY</v>
      </c>
    </row>
    <row r="3022" spans="1:16" hidden="1" x14ac:dyDescent="0.45">
      <c r="A3022">
        <v>40031118</v>
      </c>
      <c r="B3022" t="s">
        <v>439</v>
      </c>
      <c r="C3022">
        <v>44982</v>
      </c>
      <c r="D3022">
        <v>65718</v>
      </c>
      <c r="E3022">
        <v>20222023</v>
      </c>
      <c r="F3022" t="s">
        <v>418</v>
      </c>
      <c r="G3022" t="s">
        <v>228</v>
      </c>
      <c r="H3022">
        <v>77</v>
      </c>
      <c r="I3022">
        <v>4</v>
      </c>
      <c r="J3022">
        <v>2</v>
      </c>
      <c r="K3022">
        <v>1</v>
      </c>
      <c r="L3022">
        <v>2</v>
      </c>
      <c r="M3022">
        <v>0</v>
      </c>
      <c r="N3022">
        <v>2</v>
      </c>
      <c r="O3022" t="s">
        <v>40</v>
      </c>
      <c r="P3022" t="str">
        <f>UPPER(Table1[[#This Row],[Venue]])</f>
        <v>AWAY</v>
      </c>
    </row>
    <row r="3023" spans="1:16" hidden="1" x14ac:dyDescent="0.45">
      <c r="A3023">
        <v>40031118</v>
      </c>
      <c r="B3023" t="s">
        <v>439</v>
      </c>
      <c r="C3023">
        <v>44982</v>
      </c>
      <c r="D3023">
        <v>65718</v>
      </c>
      <c r="E3023">
        <v>20222023</v>
      </c>
      <c r="F3023" t="s">
        <v>418</v>
      </c>
      <c r="G3023" t="s">
        <v>229</v>
      </c>
      <c r="H3023">
        <v>88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 t="s">
        <v>40</v>
      </c>
      <c r="P3023" t="str">
        <f>UPPER(Table1[[#This Row],[Venue]])</f>
        <v>AWAY</v>
      </c>
    </row>
    <row r="3024" spans="1:16" hidden="1" x14ac:dyDescent="0.45">
      <c r="A3024">
        <v>40031118</v>
      </c>
      <c r="B3024" t="s">
        <v>439</v>
      </c>
      <c r="C3024">
        <v>44982</v>
      </c>
      <c r="D3024">
        <v>65718</v>
      </c>
      <c r="E3024">
        <v>20222023</v>
      </c>
      <c r="F3024" t="s">
        <v>418</v>
      </c>
      <c r="G3024" t="s">
        <v>231</v>
      </c>
      <c r="H3024">
        <v>97</v>
      </c>
      <c r="I3024">
        <v>1</v>
      </c>
      <c r="J3024">
        <v>0</v>
      </c>
      <c r="K3024">
        <v>1</v>
      </c>
      <c r="L3024">
        <v>1</v>
      </c>
      <c r="M3024">
        <v>0</v>
      </c>
      <c r="N3024">
        <v>0</v>
      </c>
      <c r="O3024" t="s">
        <v>40</v>
      </c>
      <c r="P3024" t="str">
        <f>UPPER(Table1[[#This Row],[Venue]])</f>
        <v>AWAY</v>
      </c>
    </row>
    <row r="3025" spans="1:16" hidden="1" x14ac:dyDescent="0.45">
      <c r="A3025">
        <v>40031125</v>
      </c>
      <c r="B3025" t="s">
        <v>189</v>
      </c>
      <c r="C3025">
        <v>44982</v>
      </c>
      <c r="D3025">
        <v>65725</v>
      </c>
      <c r="E3025">
        <v>20222023</v>
      </c>
      <c r="F3025" t="s">
        <v>418</v>
      </c>
      <c r="G3025" t="s">
        <v>190</v>
      </c>
      <c r="H3025">
        <v>1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 t="s">
        <v>19</v>
      </c>
      <c r="P3025" t="str">
        <f>UPPER(Table1[[#This Row],[Venue]])</f>
        <v>HOME</v>
      </c>
    </row>
    <row r="3026" spans="1:16" hidden="1" x14ac:dyDescent="0.45">
      <c r="A3026">
        <v>40031125</v>
      </c>
      <c r="B3026" t="s">
        <v>189</v>
      </c>
      <c r="C3026">
        <v>44982</v>
      </c>
      <c r="D3026">
        <v>65725</v>
      </c>
      <c r="E3026">
        <v>20222023</v>
      </c>
      <c r="F3026" t="s">
        <v>418</v>
      </c>
      <c r="G3026" t="s">
        <v>59</v>
      </c>
      <c r="H3026">
        <v>2</v>
      </c>
      <c r="I3026">
        <v>1</v>
      </c>
      <c r="J3026">
        <v>0</v>
      </c>
      <c r="K3026">
        <v>1</v>
      </c>
      <c r="L3026">
        <v>1</v>
      </c>
      <c r="M3026">
        <v>0</v>
      </c>
      <c r="N3026">
        <v>0</v>
      </c>
      <c r="O3026" t="s">
        <v>19</v>
      </c>
      <c r="P3026" t="str">
        <f>UPPER(Table1[[#This Row],[Venue]])</f>
        <v>HOME</v>
      </c>
    </row>
    <row r="3027" spans="1:16" hidden="1" x14ac:dyDescent="0.45">
      <c r="A3027">
        <v>40031125</v>
      </c>
      <c r="B3027" t="s">
        <v>189</v>
      </c>
      <c r="C3027">
        <v>44982</v>
      </c>
      <c r="D3027">
        <v>65725</v>
      </c>
      <c r="E3027">
        <v>20222023</v>
      </c>
      <c r="F3027" t="s">
        <v>418</v>
      </c>
      <c r="G3027" t="s">
        <v>60</v>
      </c>
      <c r="H3027">
        <v>4</v>
      </c>
      <c r="I3027">
        <v>1</v>
      </c>
      <c r="J3027">
        <v>1</v>
      </c>
      <c r="K3027">
        <v>1</v>
      </c>
      <c r="L3027">
        <v>0</v>
      </c>
      <c r="M3027">
        <v>0</v>
      </c>
      <c r="N3027">
        <v>0</v>
      </c>
      <c r="O3027" t="s">
        <v>19</v>
      </c>
      <c r="P3027" t="str">
        <f>UPPER(Table1[[#This Row],[Venue]])</f>
        <v>HOME</v>
      </c>
    </row>
    <row r="3028" spans="1:16" hidden="1" x14ac:dyDescent="0.45">
      <c r="A3028">
        <v>40031125</v>
      </c>
      <c r="B3028" t="s">
        <v>189</v>
      </c>
      <c r="C3028">
        <v>44982</v>
      </c>
      <c r="D3028">
        <v>65725</v>
      </c>
      <c r="E3028">
        <v>20222023</v>
      </c>
      <c r="F3028" t="s">
        <v>418</v>
      </c>
      <c r="G3028" t="s">
        <v>279</v>
      </c>
      <c r="H3028">
        <v>5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 t="s">
        <v>19</v>
      </c>
      <c r="P3028" t="str">
        <f>UPPER(Table1[[#This Row],[Venue]])</f>
        <v>HOME</v>
      </c>
    </row>
    <row r="3029" spans="1:16" hidden="1" x14ac:dyDescent="0.45">
      <c r="A3029">
        <v>40031125</v>
      </c>
      <c r="B3029" t="s">
        <v>189</v>
      </c>
      <c r="C3029">
        <v>44982</v>
      </c>
      <c r="D3029">
        <v>65725</v>
      </c>
      <c r="E3029">
        <v>20222023</v>
      </c>
      <c r="F3029" t="s">
        <v>418</v>
      </c>
      <c r="G3029" t="s">
        <v>61</v>
      </c>
      <c r="H3029">
        <v>6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 t="s">
        <v>19</v>
      </c>
      <c r="P3029" t="str">
        <f>UPPER(Table1[[#This Row],[Venue]])</f>
        <v>HOME</v>
      </c>
    </row>
    <row r="3030" spans="1:16" hidden="1" x14ac:dyDescent="0.45">
      <c r="A3030">
        <v>40031125</v>
      </c>
      <c r="B3030" t="s">
        <v>189</v>
      </c>
      <c r="C3030">
        <v>44982</v>
      </c>
      <c r="D3030">
        <v>65725</v>
      </c>
      <c r="E3030">
        <v>20222023</v>
      </c>
      <c r="F3030" t="s">
        <v>418</v>
      </c>
      <c r="G3030" t="s">
        <v>62</v>
      </c>
      <c r="H3030">
        <v>7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 t="s">
        <v>19</v>
      </c>
      <c r="P3030" t="str">
        <f>UPPER(Table1[[#This Row],[Venue]])</f>
        <v>HOME</v>
      </c>
    </row>
    <row r="3031" spans="1:16" hidden="1" x14ac:dyDescent="0.45">
      <c r="A3031">
        <v>40031125</v>
      </c>
      <c r="B3031" t="s">
        <v>189</v>
      </c>
      <c r="C3031">
        <v>44982</v>
      </c>
      <c r="D3031">
        <v>65725</v>
      </c>
      <c r="E3031">
        <v>20222023</v>
      </c>
      <c r="F3031" t="s">
        <v>418</v>
      </c>
      <c r="G3031" t="s">
        <v>63</v>
      </c>
      <c r="H3031">
        <v>10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 t="s">
        <v>19</v>
      </c>
      <c r="P3031" t="str">
        <f>UPPER(Table1[[#This Row],[Venue]])</f>
        <v>HOME</v>
      </c>
    </row>
    <row r="3032" spans="1:16" hidden="1" x14ac:dyDescent="0.45">
      <c r="A3032">
        <v>40031125</v>
      </c>
      <c r="B3032" t="s">
        <v>189</v>
      </c>
      <c r="C3032">
        <v>44982</v>
      </c>
      <c r="D3032">
        <v>65725</v>
      </c>
      <c r="E3032">
        <v>20222023</v>
      </c>
      <c r="F3032" t="s">
        <v>418</v>
      </c>
      <c r="G3032" t="s">
        <v>127</v>
      </c>
      <c r="H3032">
        <v>11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 t="s">
        <v>19</v>
      </c>
      <c r="P3032" t="str">
        <f>UPPER(Table1[[#This Row],[Venue]])</f>
        <v>HOME</v>
      </c>
    </row>
    <row r="3033" spans="1:16" hidden="1" x14ac:dyDescent="0.45">
      <c r="A3033">
        <v>40031125</v>
      </c>
      <c r="B3033" t="s">
        <v>189</v>
      </c>
      <c r="C3033">
        <v>44982</v>
      </c>
      <c r="D3033">
        <v>65725</v>
      </c>
      <c r="E3033">
        <v>20222023</v>
      </c>
      <c r="F3033" t="s">
        <v>418</v>
      </c>
      <c r="G3033" t="s">
        <v>128</v>
      </c>
      <c r="H3033">
        <v>12</v>
      </c>
      <c r="I3033">
        <v>2</v>
      </c>
      <c r="J3033">
        <v>1</v>
      </c>
      <c r="K3033">
        <v>1</v>
      </c>
      <c r="L3033">
        <v>1</v>
      </c>
      <c r="M3033">
        <v>0</v>
      </c>
      <c r="N3033">
        <v>0</v>
      </c>
      <c r="O3033" t="s">
        <v>19</v>
      </c>
      <c r="P3033" t="str">
        <f>UPPER(Table1[[#This Row],[Venue]])</f>
        <v>HOME</v>
      </c>
    </row>
    <row r="3034" spans="1:16" hidden="1" x14ac:dyDescent="0.45">
      <c r="A3034">
        <v>40031125</v>
      </c>
      <c r="B3034" t="s">
        <v>189</v>
      </c>
      <c r="C3034">
        <v>44982</v>
      </c>
      <c r="D3034">
        <v>65725</v>
      </c>
      <c r="E3034">
        <v>20222023</v>
      </c>
      <c r="F3034" t="s">
        <v>418</v>
      </c>
      <c r="G3034" t="s">
        <v>68</v>
      </c>
      <c r="H3034">
        <v>25</v>
      </c>
      <c r="I3034">
        <v>3</v>
      </c>
      <c r="J3034">
        <v>1</v>
      </c>
      <c r="K3034">
        <v>1</v>
      </c>
      <c r="L3034">
        <v>2</v>
      </c>
      <c r="M3034">
        <v>0</v>
      </c>
      <c r="N3034">
        <v>0</v>
      </c>
      <c r="O3034" t="s">
        <v>19</v>
      </c>
      <c r="P3034" t="str">
        <f>UPPER(Table1[[#This Row],[Venue]])</f>
        <v>HOME</v>
      </c>
    </row>
    <row r="3035" spans="1:16" hidden="1" x14ac:dyDescent="0.45">
      <c r="A3035">
        <v>40031125</v>
      </c>
      <c r="B3035" t="s">
        <v>189</v>
      </c>
      <c r="C3035">
        <v>44982</v>
      </c>
      <c r="D3035">
        <v>65725</v>
      </c>
      <c r="E3035">
        <v>20222023</v>
      </c>
      <c r="F3035" t="s">
        <v>418</v>
      </c>
      <c r="G3035" t="s">
        <v>322</v>
      </c>
      <c r="H3035">
        <v>40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 t="s">
        <v>19</v>
      </c>
      <c r="P3035" t="str">
        <f>UPPER(Table1[[#This Row],[Venue]])</f>
        <v>HOME</v>
      </c>
    </row>
    <row r="3036" spans="1:16" hidden="1" x14ac:dyDescent="0.45">
      <c r="A3036">
        <v>40031125</v>
      </c>
      <c r="B3036" t="s">
        <v>189</v>
      </c>
      <c r="C3036">
        <v>44982</v>
      </c>
      <c r="D3036">
        <v>65725</v>
      </c>
      <c r="E3036">
        <v>20222023</v>
      </c>
      <c r="F3036" t="s">
        <v>418</v>
      </c>
      <c r="G3036" t="s">
        <v>429</v>
      </c>
      <c r="H3036">
        <v>44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0</v>
      </c>
      <c r="O3036" t="s">
        <v>19</v>
      </c>
      <c r="P3036" t="str">
        <f>UPPER(Table1[[#This Row],[Venue]])</f>
        <v>HOME</v>
      </c>
    </row>
    <row r="3037" spans="1:16" hidden="1" x14ac:dyDescent="0.45">
      <c r="A3037">
        <v>40031125</v>
      </c>
      <c r="B3037" t="s">
        <v>189</v>
      </c>
      <c r="C3037">
        <v>44982</v>
      </c>
      <c r="D3037">
        <v>65725</v>
      </c>
      <c r="E3037">
        <v>20222023</v>
      </c>
      <c r="F3037" t="s">
        <v>418</v>
      </c>
      <c r="G3037" t="s">
        <v>69</v>
      </c>
      <c r="H3037">
        <v>45</v>
      </c>
      <c r="I3037">
        <v>1</v>
      </c>
      <c r="J3037">
        <v>0</v>
      </c>
      <c r="K3037">
        <v>1</v>
      </c>
      <c r="L3037">
        <v>1</v>
      </c>
      <c r="M3037">
        <v>0</v>
      </c>
      <c r="N3037">
        <v>0</v>
      </c>
      <c r="O3037" t="s">
        <v>19</v>
      </c>
      <c r="P3037" t="str">
        <f>UPPER(Table1[[#This Row],[Venue]])</f>
        <v>HOME</v>
      </c>
    </row>
    <row r="3038" spans="1:16" hidden="1" x14ac:dyDescent="0.45">
      <c r="A3038">
        <v>40031125</v>
      </c>
      <c r="B3038" t="s">
        <v>189</v>
      </c>
      <c r="C3038">
        <v>44982</v>
      </c>
      <c r="D3038">
        <v>65725</v>
      </c>
      <c r="E3038">
        <v>20222023</v>
      </c>
      <c r="F3038" t="s">
        <v>418</v>
      </c>
      <c r="G3038" t="s">
        <v>58</v>
      </c>
      <c r="H3038">
        <v>47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 t="s">
        <v>19</v>
      </c>
      <c r="P3038" t="str">
        <f>UPPER(Table1[[#This Row],[Venue]])</f>
        <v>HOME</v>
      </c>
    </row>
    <row r="3039" spans="1:16" hidden="1" x14ac:dyDescent="0.45">
      <c r="A3039">
        <v>40031125</v>
      </c>
      <c r="B3039" t="s">
        <v>189</v>
      </c>
      <c r="C3039">
        <v>44982</v>
      </c>
      <c r="D3039">
        <v>65725</v>
      </c>
      <c r="E3039">
        <v>20222023</v>
      </c>
      <c r="F3039" t="s">
        <v>418</v>
      </c>
      <c r="G3039" t="s">
        <v>71</v>
      </c>
      <c r="H3039">
        <v>55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2</v>
      </c>
      <c r="O3039" t="s">
        <v>19</v>
      </c>
      <c r="P3039" t="str">
        <f>UPPER(Table1[[#This Row],[Venue]])</f>
        <v>HOME</v>
      </c>
    </row>
    <row r="3040" spans="1:16" hidden="1" x14ac:dyDescent="0.45">
      <c r="A3040">
        <v>40031125</v>
      </c>
      <c r="B3040" t="s">
        <v>189</v>
      </c>
      <c r="C3040">
        <v>44982</v>
      </c>
      <c r="D3040">
        <v>65725</v>
      </c>
      <c r="E3040">
        <v>20222023</v>
      </c>
      <c r="F3040" t="s">
        <v>418</v>
      </c>
      <c r="G3040" t="s">
        <v>72</v>
      </c>
      <c r="H3040">
        <v>86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0</v>
      </c>
      <c r="O3040" t="s">
        <v>19</v>
      </c>
      <c r="P3040" t="str">
        <f>UPPER(Table1[[#This Row],[Venue]])</f>
        <v>HOME</v>
      </c>
    </row>
    <row r="3041" spans="1:16" hidden="1" x14ac:dyDescent="0.45">
      <c r="A3041">
        <v>40031125</v>
      </c>
      <c r="B3041" t="s">
        <v>189</v>
      </c>
      <c r="C3041">
        <v>44982</v>
      </c>
      <c r="D3041">
        <v>65725</v>
      </c>
      <c r="E3041">
        <v>20222023</v>
      </c>
      <c r="F3041" t="s">
        <v>418</v>
      </c>
      <c r="G3041" t="s">
        <v>191</v>
      </c>
      <c r="H3041">
        <v>89</v>
      </c>
      <c r="I3041">
        <v>1</v>
      </c>
      <c r="J3041">
        <v>1</v>
      </c>
      <c r="K3041">
        <v>1</v>
      </c>
      <c r="L3041">
        <v>0</v>
      </c>
      <c r="M3041">
        <v>0</v>
      </c>
      <c r="N3041">
        <v>2</v>
      </c>
      <c r="O3041" t="s">
        <v>19</v>
      </c>
      <c r="P3041" t="str">
        <f>UPPER(Table1[[#This Row],[Venue]])</f>
        <v>HOME</v>
      </c>
    </row>
    <row r="3042" spans="1:16" hidden="1" x14ac:dyDescent="0.45">
      <c r="A3042">
        <v>40031125</v>
      </c>
      <c r="B3042" t="s">
        <v>189</v>
      </c>
      <c r="C3042">
        <v>44982</v>
      </c>
      <c r="D3042">
        <v>65725</v>
      </c>
      <c r="E3042">
        <v>20222023</v>
      </c>
      <c r="F3042" t="s">
        <v>418</v>
      </c>
      <c r="G3042" t="s">
        <v>74</v>
      </c>
      <c r="H3042">
        <v>92</v>
      </c>
      <c r="I3042">
        <v>2</v>
      </c>
      <c r="J3042">
        <v>2</v>
      </c>
      <c r="K3042">
        <v>1</v>
      </c>
      <c r="L3042">
        <v>0</v>
      </c>
      <c r="M3042">
        <v>0</v>
      </c>
      <c r="N3042">
        <v>4</v>
      </c>
      <c r="O3042" t="s">
        <v>19</v>
      </c>
      <c r="P3042" t="str">
        <f>UPPER(Table1[[#This Row],[Venue]])</f>
        <v>HOME</v>
      </c>
    </row>
    <row r="3043" spans="1:16" hidden="1" x14ac:dyDescent="0.45">
      <c r="A3043">
        <v>40031125</v>
      </c>
      <c r="B3043" t="s">
        <v>189</v>
      </c>
      <c r="C3043">
        <v>44982</v>
      </c>
      <c r="D3043">
        <v>65725</v>
      </c>
      <c r="E3043">
        <v>20222023</v>
      </c>
      <c r="F3043" t="s">
        <v>418</v>
      </c>
      <c r="G3043" t="s">
        <v>75</v>
      </c>
      <c r="H3043">
        <v>96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 t="s">
        <v>19</v>
      </c>
      <c r="P3043" t="str">
        <f>UPPER(Table1[[#This Row],[Venue]])</f>
        <v>HOME</v>
      </c>
    </row>
    <row r="3044" spans="1:16" hidden="1" x14ac:dyDescent="0.45">
      <c r="A3044">
        <v>40031125</v>
      </c>
      <c r="B3044" t="s">
        <v>189</v>
      </c>
      <c r="C3044">
        <v>44982</v>
      </c>
      <c r="D3044">
        <v>65725</v>
      </c>
      <c r="E3044">
        <v>20222023</v>
      </c>
      <c r="F3044" t="s">
        <v>418</v>
      </c>
      <c r="G3044" t="s">
        <v>76</v>
      </c>
      <c r="H3044">
        <v>99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 t="s">
        <v>19</v>
      </c>
      <c r="P3044" t="str">
        <f>UPPER(Table1[[#This Row],[Venue]])</f>
        <v>HOME</v>
      </c>
    </row>
    <row r="3045" spans="1:16" hidden="1" x14ac:dyDescent="0.45">
      <c r="A3045">
        <v>40031125</v>
      </c>
      <c r="B3045" t="s">
        <v>189</v>
      </c>
      <c r="C3045">
        <v>44982</v>
      </c>
      <c r="D3045">
        <v>65725</v>
      </c>
      <c r="E3045">
        <v>20222023</v>
      </c>
      <c r="F3045" t="s">
        <v>418</v>
      </c>
      <c r="G3045" t="s">
        <v>18</v>
      </c>
      <c r="H3045">
        <v>4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 t="s">
        <v>40</v>
      </c>
      <c r="P3045" t="str">
        <f>UPPER(Table1[[#This Row],[Venue]])</f>
        <v>AWAY</v>
      </c>
    </row>
    <row r="3046" spans="1:16" hidden="1" x14ac:dyDescent="0.45">
      <c r="A3046">
        <v>40031125</v>
      </c>
      <c r="B3046" t="s">
        <v>189</v>
      </c>
      <c r="C3046">
        <v>44982</v>
      </c>
      <c r="D3046">
        <v>65725</v>
      </c>
      <c r="E3046">
        <v>20222023</v>
      </c>
      <c r="F3046" t="s">
        <v>418</v>
      </c>
      <c r="G3046" t="s">
        <v>20</v>
      </c>
      <c r="H3046">
        <v>5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 t="s">
        <v>40</v>
      </c>
      <c r="P3046" t="str">
        <f>UPPER(Table1[[#This Row],[Venue]])</f>
        <v>AWAY</v>
      </c>
    </row>
    <row r="3047" spans="1:16" hidden="1" x14ac:dyDescent="0.45">
      <c r="A3047">
        <v>40031125</v>
      </c>
      <c r="B3047" t="s">
        <v>189</v>
      </c>
      <c r="C3047">
        <v>44982</v>
      </c>
      <c r="D3047">
        <v>65725</v>
      </c>
      <c r="E3047">
        <v>20222023</v>
      </c>
      <c r="F3047" t="s">
        <v>418</v>
      </c>
      <c r="G3047" t="s">
        <v>21</v>
      </c>
      <c r="H3047">
        <v>6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 t="s">
        <v>40</v>
      </c>
      <c r="P3047" t="str">
        <f>UPPER(Table1[[#This Row],[Venue]])</f>
        <v>AWAY</v>
      </c>
    </row>
    <row r="3048" spans="1:16" hidden="1" x14ac:dyDescent="0.45">
      <c r="A3048">
        <v>40031125</v>
      </c>
      <c r="B3048" t="s">
        <v>189</v>
      </c>
      <c r="C3048">
        <v>44982</v>
      </c>
      <c r="D3048">
        <v>65725</v>
      </c>
      <c r="E3048">
        <v>20222023</v>
      </c>
      <c r="F3048" t="s">
        <v>418</v>
      </c>
      <c r="G3048" t="s">
        <v>419</v>
      </c>
      <c r="H3048">
        <v>7</v>
      </c>
      <c r="I3048">
        <v>1</v>
      </c>
      <c r="J3048">
        <v>1</v>
      </c>
      <c r="K3048">
        <v>1</v>
      </c>
      <c r="L3048">
        <v>0</v>
      </c>
      <c r="M3048">
        <v>0</v>
      </c>
      <c r="N3048">
        <v>0</v>
      </c>
      <c r="O3048" t="s">
        <v>40</v>
      </c>
      <c r="P3048" t="str">
        <f>UPPER(Table1[[#This Row],[Venue]])</f>
        <v>AWAY</v>
      </c>
    </row>
    <row r="3049" spans="1:16" hidden="1" x14ac:dyDescent="0.45">
      <c r="A3049">
        <v>40031125</v>
      </c>
      <c r="B3049" t="s">
        <v>189</v>
      </c>
      <c r="C3049">
        <v>44982</v>
      </c>
      <c r="D3049">
        <v>65725</v>
      </c>
      <c r="E3049">
        <v>20222023</v>
      </c>
      <c r="F3049" t="s">
        <v>418</v>
      </c>
      <c r="G3049" t="s">
        <v>23</v>
      </c>
      <c r="H3049">
        <v>10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 t="s">
        <v>40</v>
      </c>
      <c r="P3049" t="str">
        <f>UPPER(Table1[[#This Row],[Venue]])</f>
        <v>AWAY</v>
      </c>
    </row>
    <row r="3050" spans="1:16" hidden="1" x14ac:dyDescent="0.45">
      <c r="A3050">
        <v>40031125</v>
      </c>
      <c r="B3050" t="s">
        <v>189</v>
      </c>
      <c r="C3050">
        <v>44982</v>
      </c>
      <c r="D3050">
        <v>65725</v>
      </c>
      <c r="E3050">
        <v>20222023</v>
      </c>
      <c r="F3050" t="s">
        <v>418</v>
      </c>
      <c r="G3050" t="s">
        <v>24</v>
      </c>
      <c r="H3050">
        <v>11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 t="s">
        <v>40</v>
      </c>
      <c r="P3050" t="str">
        <f>UPPER(Table1[[#This Row],[Venue]])</f>
        <v>AWAY</v>
      </c>
    </row>
    <row r="3051" spans="1:16" hidden="1" x14ac:dyDescent="0.45">
      <c r="A3051">
        <v>40031125</v>
      </c>
      <c r="B3051" t="s">
        <v>189</v>
      </c>
      <c r="C3051">
        <v>44982</v>
      </c>
      <c r="D3051">
        <v>65725</v>
      </c>
      <c r="E3051">
        <v>20222023</v>
      </c>
      <c r="F3051" t="s">
        <v>418</v>
      </c>
      <c r="G3051" t="s">
        <v>25</v>
      </c>
      <c r="H3051">
        <v>24</v>
      </c>
      <c r="I3051">
        <v>2</v>
      </c>
      <c r="J3051">
        <v>1</v>
      </c>
      <c r="K3051">
        <v>1</v>
      </c>
      <c r="L3051">
        <v>1</v>
      </c>
      <c r="M3051">
        <v>0</v>
      </c>
      <c r="N3051">
        <v>4</v>
      </c>
      <c r="O3051" t="s">
        <v>40</v>
      </c>
      <c r="P3051" t="str">
        <f>UPPER(Table1[[#This Row],[Venue]])</f>
        <v>AWAY</v>
      </c>
    </row>
    <row r="3052" spans="1:16" hidden="1" x14ac:dyDescent="0.45">
      <c r="A3052">
        <v>40031125</v>
      </c>
      <c r="B3052" t="s">
        <v>189</v>
      </c>
      <c r="C3052">
        <v>44982</v>
      </c>
      <c r="D3052">
        <v>65725</v>
      </c>
      <c r="E3052">
        <v>20222023</v>
      </c>
      <c r="F3052" t="s">
        <v>418</v>
      </c>
      <c r="G3052" t="s">
        <v>192</v>
      </c>
      <c r="H3052">
        <v>32</v>
      </c>
      <c r="I3052">
        <v>1</v>
      </c>
      <c r="J3052">
        <v>0</v>
      </c>
      <c r="K3052">
        <v>1</v>
      </c>
      <c r="L3052">
        <v>1</v>
      </c>
      <c r="M3052">
        <v>0</v>
      </c>
      <c r="N3052">
        <v>0</v>
      </c>
      <c r="O3052" t="s">
        <v>40</v>
      </c>
      <c r="P3052" t="str">
        <f>UPPER(Table1[[#This Row],[Venue]])</f>
        <v>AWAY</v>
      </c>
    </row>
    <row r="3053" spans="1:16" hidden="1" x14ac:dyDescent="0.45">
      <c r="A3053">
        <v>40031125</v>
      </c>
      <c r="B3053" t="s">
        <v>189</v>
      </c>
      <c r="C3053">
        <v>44982</v>
      </c>
      <c r="D3053">
        <v>65725</v>
      </c>
      <c r="E3053">
        <v>20222023</v>
      </c>
      <c r="F3053" t="s">
        <v>418</v>
      </c>
      <c r="G3053" t="s">
        <v>193</v>
      </c>
      <c r="H3053">
        <v>36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 t="s">
        <v>40</v>
      </c>
      <c r="P3053" t="str">
        <f>UPPER(Table1[[#This Row],[Venue]])</f>
        <v>AWAY</v>
      </c>
    </row>
    <row r="3054" spans="1:16" hidden="1" x14ac:dyDescent="0.45">
      <c r="A3054">
        <v>40031125</v>
      </c>
      <c r="B3054" t="s">
        <v>189</v>
      </c>
      <c r="C3054">
        <v>44982</v>
      </c>
      <c r="D3054">
        <v>65725</v>
      </c>
      <c r="E3054">
        <v>20222023</v>
      </c>
      <c r="F3054" t="s">
        <v>418</v>
      </c>
      <c r="G3054" t="s">
        <v>28</v>
      </c>
      <c r="H3054">
        <v>41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 t="s">
        <v>40</v>
      </c>
      <c r="P3054" t="str">
        <f>UPPER(Table1[[#This Row],[Venue]])</f>
        <v>AWAY</v>
      </c>
    </row>
    <row r="3055" spans="1:16" hidden="1" x14ac:dyDescent="0.45">
      <c r="A3055">
        <v>40031125</v>
      </c>
      <c r="B3055" t="s">
        <v>189</v>
      </c>
      <c r="C3055">
        <v>44982</v>
      </c>
      <c r="D3055">
        <v>65725</v>
      </c>
      <c r="E3055">
        <v>20222023</v>
      </c>
      <c r="F3055" t="s">
        <v>418</v>
      </c>
      <c r="G3055" t="s">
        <v>29</v>
      </c>
      <c r="H3055">
        <v>44</v>
      </c>
      <c r="I3055">
        <v>1</v>
      </c>
      <c r="J3055">
        <v>1</v>
      </c>
      <c r="K3055">
        <v>1</v>
      </c>
      <c r="L3055">
        <v>0</v>
      </c>
      <c r="M3055">
        <v>0</v>
      </c>
      <c r="N3055">
        <v>0</v>
      </c>
      <c r="O3055" t="s">
        <v>40</v>
      </c>
      <c r="P3055" t="str">
        <f>UPPER(Table1[[#This Row],[Venue]])</f>
        <v>AWAY</v>
      </c>
    </row>
    <row r="3056" spans="1:16" hidden="1" x14ac:dyDescent="0.45">
      <c r="A3056">
        <v>40031125</v>
      </c>
      <c r="B3056" t="s">
        <v>189</v>
      </c>
      <c r="C3056">
        <v>44982</v>
      </c>
      <c r="D3056">
        <v>65725</v>
      </c>
      <c r="E3056">
        <v>20222023</v>
      </c>
      <c r="F3056" t="s">
        <v>418</v>
      </c>
      <c r="G3056" t="s">
        <v>30</v>
      </c>
      <c r="H3056">
        <v>55</v>
      </c>
      <c r="I3056">
        <v>1</v>
      </c>
      <c r="J3056">
        <v>1</v>
      </c>
      <c r="K3056">
        <v>1</v>
      </c>
      <c r="L3056">
        <v>0</v>
      </c>
      <c r="M3056">
        <v>0</v>
      </c>
      <c r="N3056">
        <v>2</v>
      </c>
      <c r="O3056" t="s">
        <v>40</v>
      </c>
      <c r="P3056" t="str">
        <f>UPPER(Table1[[#This Row],[Venue]])</f>
        <v>AWAY</v>
      </c>
    </row>
    <row r="3057" spans="1:16" hidden="1" x14ac:dyDescent="0.45">
      <c r="A3057">
        <v>40031125</v>
      </c>
      <c r="B3057" t="s">
        <v>189</v>
      </c>
      <c r="C3057">
        <v>44982</v>
      </c>
      <c r="D3057">
        <v>65725</v>
      </c>
      <c r="E3057">
        <v>20222023</v>
      </c>
      <c r="F3057" t="s">
        <v>418</v>
      </c>
      <c r="G3057" t="s">
        <v>31</v>
      </c>
      <c r="H3057">
        <v>56</v>
      </c>
      <c r="I3057">
        <v>1</v>
      </c>
      <c r="J3057">
        <v>0</v>
      </c>
      <c r="K3057">
        <v>1</v>
      </c>
      <c r="L3057">
        <v>1</v>
      </c>
      <c r="M3057">
        <v>0</v>
      </c>
      <c r="N3057">
        <v>0</v>
      </c>
      <c r="O3057" t="s">
        <v>40</v>
      </c>
      <c r="P3057" t="str">
        <f>UPPER(Table1[[#This Row],[Venue]])</f>
        <v>AWAY</v>
      </c>
    </row>
    <row r="3058" spans="1:16" hidden="1" x14ac:dyDescent="0.45">
      <c r="A3058">
        <v>40031125</v>
      </c>
      <c r="B3058" t="s">
        <v>189</v>
      </c>
      <c r="C3058">
        <v>44982</v>
      </c>
      <c r="D3058">
        <v>65725</v>
      </c>
      <c r="E3058">
        <v>20222023</v>
      </c>
      <c r="F3058" t="s">
        <v>418</v>
      </c>
      <c r="G3058" t="s">
        <v>32</v>
      </c>
      <c r="H3058">
        <v>66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 t="s">
        <v>40</v>
      </c>
      <c r="P3058" t="str">
        <f>UPPER(Table1[[#This Row],[Venue]])</f>
        <v>AWAY</v>
      </c>
    </row>
    <row r="3059" spans="1:16" hidden="1" x14ac:dyDescent="0.45">
      <c r="A3059">
        <v>40031125</v>
      </c>
      <c r="B3059" t="s">
        <v>189</v>
      </c>
      <c r="C3059">
        <v>44982</v>
      </c>
      <c r="D3059">
        <v>65725</v>
      </c>
      <c r="E3059">
        <v>20222023</v>
      </c>
      <c r="F3059" t="s">
        <v>418</v>
      </c>
      <c r="G3059" t="s">
        <v>420</v>
      </c>
      <c r="H3059">
        <v>68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 t="s">
        <v>40</v>
      </c>
      <c r="P3059" t="str">
        <f>UPPER(Table1[[#This Row],[Venue]])</f>
        <v>AWAY</v>
      </c>
    </row>
    <row r="3060" spans="1:16" hidden="1" x14ac:dyDescent="0.45">
      <c r="A3060">
        <v>40031125</v>
      </c>
      <c r="B3060" t="s">
        <v>189</v>
      </c>
      <c r="C3060">
        <v>44982</v>
      </c>
      <c r="D3060">
        <v>65725</v>
      </c>
      <c r="E3060">
        <v>20222023</v>
      </c>
      <c r="F3060" t="s">
        <v>418</v>
      </c>
      <c r="G3060" t="s">
        <v>34</v>
      </c>
      <c r="H3060">
        <v>74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 t="s">
        <v>40</v>
      </c>
      <c r="P3060" t="str">
        <f>UPPER(Table1[[#This Row],[Venue]])</f>
        <v>AWAY</v>
      </c>
    </row>
    <row r="3061" spans="1:16" hidden="1" x14ac:dyDescent="0.45">
      <c r="A3061">
        <v>40031125</v>
      </c>
      <c r="B3061" t="s">
        <v>189</v>
      </c>
      <c r="C3061">
        <v>44982</v>
      </c>
      <c r="D3061">
        <v>65725</v>
      </c>
      <c r="E3061">
        <v>20222023</v>
      </c>
      <c r="F3061" t="s">
        <v>418</v>
      </c>
      <c r="G3061" t="s">
        <v>35</v>
      </c>
      <c r="H3061">
        <v>75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 t="s">
        <v>40</v>
      </c>
      <c r="P3061" t="str">
        <f>UPPER(Table1[[#This Row],[Venue]])</f>
        <v>AWAY</v>
      </c>
    </row>
    <row r="3062" spans="1:16" hidden="1" x14ac:dyDescent="0.45">
      <c r="A3062">
        <v>40031125</v>
      </c>
      <c r="B3062" t="s">
        <v>189</v>
      </c>
      <c r="C3062">
        <v>44982</v>
      </c>
      <c r="D3062">
        <v>65725</v>
      </c>
      <c r="E3062">
        <v>20222023</v>
      </c>
      <c r="F3062" t="s">
        <v>418</v>
      </c>
      <c r="G3062" t="s">
        <v>36</v>
      </c>
      <c r="H3062">
        <v>87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 t="s">
        <v>40</v>
      </c>
      <c r="P3062" t="str">
        <f>UPPER(Table1[[#This Row],[Venue]])</f>
        <v>AWAY</v>
      </c>
    </row>
    <row r="3063" spans="1:16" hidden="1" x14ac:dyDescent="0.45">
      <c r="A3063">
        <v>40031125</v>
      </c>
      <c r="B3063" t="s">
        <v>189</v>
      </c>
      <c r="C3063">
        <v>44982</v>
      </c>
      <c r="D3063">
        <v>65725</v>
      </c>
      <c r="E3063">
        <v>20222023</v>
      </c>
      <c r="F3063" t="s">
        <v>418</v>
      </c>
      <c r="G3063" t="s">
        <v>37</v>
      </c>
      <c r="H3063">
        <v>90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 t="s">
        <v>40</v>
      </c>
      <c r="P3063" t="str">
        <f>UPPER(Table1[[#This Row],[Venue]])</f>
        <v>AWAY</v>
      </c>
    </row>
    <row r="3064" spans="1:16" hidden="1" x14ac:dyDescent="0.45">
      <c r="A3064">
        <v>40031125</v>
      </c>
      <c r="B3064" t="s">
        <v>189</v>
      </c>
      <c r="C3064">
        <v>44982</v>
      </c>
      <c r="D3064">
        <v>65725</v>
      </c>
      <c r="E3064">
        <v>20222023</v>
      </c>
      <c r="F3064" t="s">
        <v>418</v>
      </c>
      <c r="G3064" t="s">
        <v>38</v>
      </c>
      <c r="H3064">
        <v>98</v>
      </c>
      <c r="I3064">
        <v>1</v>
      </c>
      <c r="J3064">
        <v>0</v>
      </c>
      <c r="K3064">
        <v>1</v>
      </c>
      <c r="L3064">
        <v>1</v>
      </c>
      <c r="M3064">
        <v>0</v>
      </c>
      <c r="N3064">
        <v>0</v>
      </c>
      <c r="O3064" t="s">
        <v>40</v>
      </c>
      <c r="P3064" t="str">
        <f>UPPER(Table1[[#This Row],[Venue]])</f>
        <v>AWAY</v>
      </c>
    </row>
    <row r="3065" spans="1:16" hidden="1" x14ac:dyDescent="0.45">
      <c r="A3065">
        <v>40031126</v>
      </c>
      <c r="B3065" t="s">
        <v>259</v>
      </c>
      <c r="C3065">
        <v>44983</v>
      </c>
      <c r="D3065">
        <v>65726</v>
      </c>
      <c r="E3065">
        <v>20222023</v>
      </c>
      <c r="F3065" t="s">
        <v>418</v>
      </c>
      <c r="G3065" t="s">
        <v>422</v>
      </c>
      <c r="H3065">
        <v>1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 t="s">
        <v>19</v>
      </c>
      <c r="P3065" t="str">
        <f>UPPER(Table1[[#This Row],[Venue]])</f>
        <v>HOME</v>
      </c>
    </row>
    <row r="3066" spans="1:16" hidden="1" x14ac:dyDescent="0.45">
      <c r="A3066">
        <v>40031126</v>
      </c>
      <c r="B3066" t="s">
        <v>259</v>
      </c>
      <c r="C3066">
        <v>44983</v>
      </c>
      <c r="D3066">
        <v>65726</v>
      </c>
      <c r="E3066">
        <v>20222023</v>
      </c>
      <c r="F3066" t="s">
        <v>418</v>
      </c>
      <c r="G3066" t="s">
        <v>436</v>
      </c>
      <c r="H3066">
        <v>10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 t="s">
        <v>19</v>
      </c>
      <c r="P3066" t="str">
        <f>UPPER(Table1[[#This Row],[Venue]])</f>
        <v>HOME</v>
      </c>
    </row>
    <row r="3067" spans="1:16" hidden="1" x14ac:dyDescent="0.45">
      <c r="A3067">
        <v>40031126</v>
      </c>
      <c r="B3067" t="s">
        <v>259</v>
      </c>
      <c r="C3067">
        <v>44983</v>
      </c>
      <c r="D3067">
        <v>65726</v>
      </c>
      <c r="E3067">
        <v>20222023</v>
      </c>
      <c r="F3067" t="s">
        <v>418</v>
      </c>
      <c r="G3067" t="s">
        <v>233</v>
      </c>
      <c r="H3067">
        <v>11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2</v>
      </c>
      <c r="O3067" t="s">
        <v>19</v>
      </c>
      <c r="P3067" t="str">
        <f>UPPER(Table1[[#This Row],[Venue]])</f>
        <v>HOME</v>
      </c>
    </row>
    <row r="3068" spans="1:16" hidden="1" x14ac:dyDescent="0.45">
      <c r="A3068">
        <v>40031126</v>
      </c>
      <c r="B3068" t="s">
        <v>259</v>
      </c>
      <c r="C3068">
        <v>44983</v>
      </c>
      <c r="D3068">
        <v>65726</v>
      </c>
      <c r="E3068">
        <v>20222023</v>
      </c>
      <c r="F3068" t="s">
        <v>418</v>
      </c>
      <c r="G3068" t="s">
        <v>433</v>
      </c>
      <c r="H3068">
        <v>13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2</v>
      </c>
      <c r="O3068" t="s">
        <v>19</v>
      </c>
      <c r="P3068" t="str">
        <f>UPPER(Table1[[#This Row],[Venue]])</f>
        <v>HOME</v>
      </c>
    </row>
    <row r="3069" spans="1:16" hidden="1" x14ac:dyDescent="0.45">
      <c r="A3069">
        <v>40031126</v>
      </c>
      <c r="B3069" t="s">
        <v>259</v>
      </c>
      <c r="C3069">
        <v>44983</v>
      </c>
      <c r="D3069">
        <v>65726</v>
      </c>
      <c r="E3069">
        <v>20222023</v>
      </c>
      <c r="F3069" t="s">
        <v>418</v>
      </c>
      <c r="G3069" t="s">
        <v>197</v>
      </c>
      <c r="H3069">
        <v>15</v>
      </c>
      <c r="I3069">
        <v>2</v>
      </c>
      <c r="J3069">
        <v>0</v>
      </c>
      <c r="K3069">
        <v>1</v>
      </c>
      <c r="L3069">
        <v>2</v>
      </c>
      <c r="M3069">
        <v>0</v>
      </c>
      <c r="N3069">
        <v>0</v>
      </c>
      <c r="O3069" t="s">
        <v>19</v>
      </c>
      <c r="P3069" t="str">
        <f>UPPER(Table1[[#This Row],[Venue]])</f>
        <v>HOME</v>
      </c>
    </row>
    <row r="3070" spans="1:16" hidden="1" x14ac:dyDescent="0.45">
      <c r="A3070">
        <v>40031126</v>
      </c>
      <c r="B3070" t="s">
        <v>259</v>
      </c>
      <c r="C3070">
        <v>44983</v>
      </c>
      <c r="D3070">
        <v>65726</v>
      </c>
      <c r="E3070">
        <v>20222023</v>
      </c>
      <c r="F3070" t="s">
        <v>418</v>
      </c>
      <c r="G3070" t="s">
        <v>198</v>
      </c>
      <c r="H3070">
        <v>19</v>
      </c>
      <c r="I3070">
        <v>1</v>
      </c>
      <c r="J3070">
        <v>1</v>
      </c>
      <c r="K3070">
        <v>1</v>
      </c>
      <c r="L3070">
        <v>0</v>
      </c>
      <c r="M3070">
        <v>0</v>
      </c>
      <c r="N3070">
        <v>0</v>
      </c>
      <c r="O3070" t="s">
        <v>19</v>
      </c>
      <c r="P3070" t="str">
        <f>UPPER(Table1[[#This Row],[Venue]])</f>
        <v>HOME</v>
      </c>
    </row>
    <row r="3071" spans="1:16" hidden="1" x14ac:dyDescent="0.45">
      <c r="A3071">
        <v>40031126</v>
      </c>
      <c r="B3071" t="s">
        <v>259</v>
      </c>
      <c r="C3071">
        <v>44983</v>
      </c>
      <c r="D3071">
        <v>65726</v>
      </c>
      <c r="E3071">
        <v>20222023</v>
      </c>
      <c r="F3071" t="s">
        <v>418</v>
      </c>
      <c r="G3071" t="s">
        <v>287</v>
      </c>
      <c r="H3071">
        <v>22</v>
      </c>
      <c r="I3071">
        <v>1</v>
      </c>
      <c r="J3071">
        <v>0</v>
      </c>
      <c r="K3071">
        <v>1</v>
      </c>
      <c r="L3071">
        <v>1</v>
      </c>
      <c r="M3071">
        <v>0</v>
      </c>
      <c r="N3071">
        <v>0</v>
      </c>
      <c r="O3071" t="s">
        <v>19</v>
      </c>
      <c r="P3071" t="str">
        <f>UPPER(Table1[[#This Row],[Venue]])</f>
        <v>HOME</v>
      </c>
    </row>
    <row r="3072" spans="1:16" hidden="1" x14ac:dyDescent="0.45">
      <c r="A3072">
        <v>40031126</v>
      </c>
      <c r="B3072" t="s">
        <v>259</v>
      </c>
      <c r="C3072">
        <v>44983</v>
      </c>
      <c r="D3072">
        <v>65726</v>
      </c>
      <c r="E3072">
        <v>20222023</v>
      </c>
      <c r="F3072" t="s">
        <v>418</v>
      </c>
      <c r="G3072" t="s">
        <v>202</v>
      </c>
      <c r="H3072">
        <v>36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 t="s">
        <v>19</v>
      </c>
      <c r="P3072" t="str">
        <f>UPPER(Table1[[#This Row],[Venue]])</f>
        <v>HOME</v>
      </c>
    </row>
    <row r="3073" spans="1:16" hidden="1" x14ac:dyDescent="0.45">
      <c r="A3073">
        <v>40031126</v>
      </c>
      <c r="B3073" t="s">
        <v>259</v>
      </c>
      <c r="C3073">
        <v>44983</v>
      </c>
      <c r="D3073">
        <v>65726</v>
      </c>
      <c r="E3073">
        <v>20222023</v>
      </c>
      <c r="F3073" t="s">
        <v>418</v>
      </c>
      <c r="G3073" t="s">
        <v>207</v>
      </c>
      <c r="H3073">
        <v>71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 t="s">
        <v>19</v>
      </c>
      <c r="P3073" t="str">
        <f>UPPER(Table1[[#This Row],[Venue]])</f>
        <v>HOME</v>
      </c>
    </row>
    <row r="3074" spans="1:16" hidden="1" x14ac:dyDescent="0.45">
      <c r="A3074">
        <v>40031126</v>
      </c>
      <c r="B3074" t="s">
        <v>259</v>
      </c>
      <c r="C3074">
        <v>44983</v>
      </c>
      <c r="D3074">
        <v>65726</v>
      </c>
      <c r="E3074">
        <v>20222023</v>
      </c>
      <c r="F3074" t="s">
        <v>418</v>
      </c>
      <c r="G3074" t="s">
        <v>234</v>
      </c>
      <c r="H3074">
        <v>75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0</v>
      </c>
      <c r="O3074" t="s">
        <v>19</v>
      </c>
      <c r="P3074" t="str">
        <f>UPPER(Table1[[#This Row],[Venue]])</f>
        <v>HOME</v>
      </c>
    </row>
    <row r="3075" spans="1:16" hidden="1" x14ac:dyDescent="0.45">
      <c r="A3075">
        <v>40031126</v>
      </c>
      <c r="B3075" t="s">
        <v>259</v>
      </c>
      <c r="C3075">
        <v>44983</v>
      </c>
      <c r="D3075">
        <v>65726</v>
      </c>
      <c r="E3075">
        <v>20222023</v>
      </c>
      <c r="F3075" t="s">
        <v>418</v>
      </c>
      <c r="G3075" t="s">
        <v>208</v>
      </c>
      <c r="H3075">
        <v>77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 t="s">
        <v>19</v>
      </c>
      <c r="P3075" t="str">
        <f>UPPER(Table1[[#This Row],[Venue]])</f>
        <v>HOME</v>
      </c>
    </row>
    <row r="3076" spans="1:16" hidden="1" x14ac:dyDescent="0.45">
      <c r="A3076">
        <v>40031126</v>
      </c>
      <c r="B3076" t="s">
        <v>259</v>
      </c>
      <c r="C3076">
        <v>44983</v>
      </c>
      <c r="D3076">
        <v>65726</v>
      </c>
      <c r="E3076">
        <v>20222023</v>
      </c>
      <c r="F3076" t="s">
        <v>418</v>
      </c>
      <c r="G3076" t="s">
        <v>209</v>
      </c>
      <c r="H3076">
        <v>88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 t="s">
        <v>19</v>
      </c>
      <c r="P3076" t="str">
        <f>UPPER(Table1[[#This Row],[Venue]])</f>
        <v>HOME</v>
      </c>
    </row>
    <row r="3077" spans="1:16" hidden="1" x14ac:dyDescent="0.45">
      <c r="A3077">
        <v>40031126</v>
      </c>
      <c r="B3077" t="s">
        <v>259</v>
      </c>
      <c r="C3077">
        <v>44983</v>
      </c>
      <c r="D3077">
        <v>65726</v>
      </c>
      <c r="E3077">
        <v>20222023</v>
      </c>
      <c r="F3077" t="s">
        <v>418</v>
      </c>
      <c r="G3077" t="s">
        <v>210</v>
      </c>
      <c r="H3077">
        <v>89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 t="s">
        <v>19</v>
      </c>
      <c r="P3077" t="str">
        <f>UPPER(Table1[[#This Row],[Venue]])</f>
        <v>HOME</v>
      </c>
    </row>
    <row r="3078" spans="1:16" hidden="1" x14ac:dyDescent="0.45">
      <c r="A3078">
        <v>40031126</v>
      </c>
      <c r="B3078" t="s">
        <v>259</v>
      </c>
      <c r="C3078">
        <v>44983</v>
      </c>
      <c r="D3078">
        <v>65726</v>
      </c>
      <c r="E3078">
        <v>20222023</v>
      </c>
      <c r="F3078" t="s">
        <v>418</v>
      </c>
      <c r="G3078" t="s">
        <v>211</v>
      </c>
      <c r="H3078">
        <v>92</v>
      </c>
      <c r="I3078">
        <v>3</v>
      </c>
      <c r="J3078">
        <v>2</v>
      </c>
      <c r="K3078">
        <v>1</v>
      </c>
      <c r="L3078">
        <v>1</v>
      </c>
      <c r="M3078">
        <v>0</v>
      </c>
      <c r="N3078">
        <v>0</v>
      </c>
      <c r="O3078" t="s">
        <v>19</v>
      </c>
      <c r="P3078" t="str">
        <f>UPPER(Table1[[#This Row],[Venue]])</f>
        <v>HOME</v>
      </c>
    </row>
    <row r="3079" spans="1:16" hidden="1" x14ac:dyDescent="0.45">
      <c r="A3079">
        <v>40031126</v>
      </c>
      <c r="B3079" t="s">
        <v>259</v>
      </c>
      <c r="C3079">
        <v>44983</v>
      </c>
      <c r="D3079">
        <v>65726</v>
      </c>
      <c r="E3079">
        <v>20222023</v>
      </c>
      <c r="F3079" t="s">
        <v>418</v>
      </c>
      <c r="G3079" t="s">
        <v>132</v>
      </c>
      <c r="H3079">
        <v>4</v>
      </c>
      <c r="I3079">
        <v>1</v>
      </c>
      <c r="J3079">
        <v>0</v>
      </c>
      <c r="K3079">
        <v>1</v>
      </c>
      <c r="L3079">
        <v>1</v>
      </c>
      <c r="M3079">
        <v>0</v>
      </c>
      <c r="N3079">
        <v>0</v>
      </c>
      <c r="O3079" t="s">
        <v>40</v>
      </c>
      <c r="P3079" t="str">
        <f>UPPER(Table1[[#This Row],[Venue]])</f>
        <v>AWAY</v>
      </c>
    </row>
    <row r="3080" spans="1:16" hidden="1" x14ac:dyDescent="0.45">
      <c r="A3080">
        <v>40031126</v>
      </c>
      <c r="B3080" t="s">
        <v>259</v>
      </c>
      <c r="C3080">
        <v>44983</v>
      </c>
      <c r="D3080">
        <v>65726</v>
      </c>
      <c r="E3080">
        <v>20222023</v>
      </c>
      <c r="F3080" t="s">
        <v>418</v>
      </c>
      <c r="G3080" t="s">
        <v>133</v>
      </c>
      <c r="H3080">
        <v>5</v>
      </c>
      <c r="I3080">
        <v>1</v>
      </c>
      <c r="J3080">
        <v>1</v>
      </c>
      <c r="K3080">
        <v>1</v>
      </c>
      <c r="L3080">
        <v>0</v>
      </c>
      <c r="M3080">
        <v>0</v>
      </c>
      <c r="N3080">
        <v>0</v>
      </c>
      <c r="O3080" t="s">
        <v>40</v>
      </c>
      <c r="P3080" t="str">
        <f>UPPER(Table1[[#This Row],[Venue]])</f>
        <v>AWAY</v>
      </c>
    </row>
    <row r="3081" spans="1:16" hidden="1" x14ac:dyDescent="0.45">
      <c r="A3081">
        <v>40031126</v>
      </c>
      <c r="B3081" t="s">
        <v>259</v>
      </c>
      <c r="C3081">
        <v>44983</v>
      </c>
      <c r="D3081">
        <v>65726</v>
      </c>
      <c r="E3081">
        <v>20222023</v>
      </c>
      <c r="F3081" t="s">
        <v>418</v>
      </c>
      <c r="G3081" t="s">
        <v>135</v>
      </c>
      <c r="H3081">
        <v>7</v>
      </c>
      <c r="I3081">
        <v>1</v>
      </c>
      <c r="J3081">
        <v>1</v>
      </c>
      <c r="K3081">
        <v>1</v>
      </c>
      <c r="L3081">
        <v>0</v>
      </c>
      <c r="M3081">
        <v>0</v>
      </c>
      <c r="N3081">
        <v>0</v>
      </c>
      <c r="O3081" t="s">
        <v>40</v>
      </c>
      <c r="P3081" t="str">
        <f>UPPER(Table1[[#This Row],[Venue]])</f>
        <v>AWAY</v>
      </c>
    </row>
    <row r="3082" spans="1:16" hidden="1" x14ac:dyDescent="0.45">
      <c r="A3082">
        <v>40031126</v>
      </c>
      <c r="B3082" t="s">
        <v>259</v>
      </c>
      <c r="C3082">
        <v>44983</v>
      </c>
      <c r="D3082">
        <v>65726</v>
      </c>
      <c r="E3082">
        <v>20222023</v>
      </c>
      <c r="F3082" t="s">
        <v>418</v>
      </c>
      <c r="G3082" t="s">
        <v>264</v>
      </c>
      <c r="H3082">
        <v>10</v>
      </c>
      <c r="I3082">
        <v>2</v>
      </c>
      <c r="J3082">
        <v>0</v>
      </c>
      <c r="K3082">
        <v>1</v>
      </c>
      <c r="L3082">
        <v>2</v>
      </c>
      <c r="M3082">
        <v>0</v>
      </c>
      <c r="N3082">
        <v>0</v>
      </c>
      <c r="O3082" t="s">
        <v>40</v>
      </c>
      <c r="P3082" t="str">
        <f>UPPER(Table1[[#This Row],[Venue]])</f>
        <v>AWAY</v>
      </c>
    </row>
    <row r="3083" spans="1:16" hidden="1" x14ac:dyDescent="0.45">
      <c r="A3083">
        <v>40031126</v>
      </c>
      <c r="B3083" t="s">
        <v>259</v>
      </c>
      <c r="C3083">
        <v>44983</v>
      </c>
      <c r="D3083">
        <v>65726</v>
      </c>
      <c r="E3083">
        <v>20222023</v>
      </c>
      <c r="F3083" t="s">
        <v>418</v>
      </c>
      <c r="G3083" t="s">
        <v>265</v>
      </c>
      <c r="H3083">
        <v>14</v>
      </c>
      <c r="I3083">
        <v>3</v>
      </c>
      <c r="J3083">
        <v>2</v>
      </c>
      <c r="K3083">
        <v>1</v>
      </c>
      <c r="L3083">
        <v>1</v>
      </c>
      <c r="M3083">
        <v>0</v>
      </c>
      <c r="N3083">
        <v>0</v>
      </c>
      <c r="O3083" t="s">
        <v>40</v>
      </c>
      <c r="P3083" t="str">
        <f>UPPER(Table1[[#This Row],[Venue]])</f>
        <v>AWAY</v>
      </c>
    </row>
    <row r="3084" spans="1:16" hidden="1" x14ac:dyDescent="0.45">
      <c r="A3084">
        <v>40031126</v>
      </c>
      <c r="B3084" t="s">
        <v>259</v>
      </c>
      <c r="C3084">
        <v>44983</v>
      </c>
      <c r="D3084">
        <v>65726</v>
      </c>
      <c r="E3084">
        <v>20222023</v>
      </c>
      <c r="F3084" t="s">
        <v>418</v>
      </c>
      <c r="G3084" t="s">
        <v>134</v>
      </c>
      <c r="H3084">
        <v>15</v>
      </c>
      <c r="I3084">
        <v>4</v>
      </c>
      <c r="J3084">
        <v>4</v>
      </c>
      <c r="K3084">
        <v>1</v>
      </c>
      <c r="L3084">
        <v>0</v>
      </c>
      <c r="M3084">
        <v>0</v>
      </c>
      <c r="N3084">
        <v>0</v>
      </c>
      <c r="O3084" t="s">
        <v>40</v>
      </c>
      <c r="P3084" t="str">
        <f>UPPER(Table1[[#This Row],[Venue]])</f>
        <v>AWAY</v>
      </c>
    </row>
    <row r="3085" spans="1:16" hidden="1" x14ac:dyDescent="0.45">
      <c r="A3085">
        <v>40031126</v>
      </c>
      <c r="B3085" t="s">
        <v>259</v>
      </c>
      <c r="C3085">
        <v>44983</v>
      </c>
      <c r="D3085">
        <v>65726</v>
      </c>
      <c r="E3085">
        <v>20222023</v>
      </c>
      <c r="F3085" t="s">
        <v>418</v>
      </c>
      <c r="G3085" t="s">
        <v>136</v>
      </c>
      <c r="H3085">
        <v>17</v>
      </c>
      <c r="I3085">
        <v>1</v>
      </c>
      <c r="J3085">
        <v>1</v>
      </c>
      <c r="K3085">
        <v>1</v>
      </c>
      <c r="L3085">
        <v>0</v>
      </c>
      <c r="M3085">
        <v>0</v>
      </c>
      <c r="N3085">
        <v>0</v>
      </c>
      <c r="O3085" t="s">
        <v>40</v>
      </c>
      <c r="P3085" t="str">
        <f>UPPER(Table1[[#This Row],[Venue]])</f>
        <v>AWAY</v>
      </c>
    </row>
    <row r="3086" spans="1:16" hidden="1" x14ac:dyDescent="0.45">
      <c r="A3086">
        <v>40031126</v>
      </c>
      <c r="B3086" t="s">
        <v>259</v>
      </c>
      <c r="C3086">
        <v>44983</v>
      </c>
      <c r="D3086">
        <v>65726</v>
      </c>
      <c r="E3086">
        <v>20222023</v>
      </c>
      <c r="F3086" t="s">
        <v>418</v>
      </c>
      <c r="G3086" t="s">
        <v>138</v>
      </c>
      <c r="H3086">
        <v>23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 t="s">
        <v>40</v>
      </c>
      <c r="P3086" t="str">
        <f>UPPER(Table1[[#This Row],[Venue]])</f>
        <v>AWAY</v>
      </c>
    </row>
    <row r="3087" spans="1:16" hidden="1" x14ac:dyDescent="0.45">
      <c r="A3087">
        <v>40031126</v>
      </c>
      <c r="B3087" t="s">
        <v>259</v>
      </c>
      <c r="C3087">
        <v>44983</v>
      </c>
      <c r="D3087">
        <v>65726</v>
      </c>
      <c r="E3087">
        <v>20222023</v>
      </c>
      <c r="F3087" t="s">
        <v>418</v>
      </c>
      <c r="G3087" t="s">
        <v>349</v>
      </c>
      <c r="H3087">
        <v>25</v>
      </c>
      <c r="I3087">
        <v>5</v>
      </c>
      <c r="J3087">
        <v>1</v>
      </c>
      <c r="K3087">
        <v>1</v>
      </c>
      <c r="L3087">
        <v>4</v>
      </c>
      <c r="M3087">
        <v>0</v>
      </c>
      <c r="N3087">
        <v>0</v>
      </c>
      <c r="O3087" t="s">
        <v>40</v>
      </c>
      <c r="P3087" t="str">
        <f>UPPER(Table1[[#This Row],[Venue]])</f>
        <v>AWAY</v>
      </c>
    </row>
    <row r="3088" spans="1:16" hidden="1" x14ac:dyDescent="0.45">
      <c r="A3088">
        <v>40031126</v>
      </c>
      <c r="B3088" t="s">
        <v>259</v>
      </c>
      <c r="C3088">
        <v>44983</v>
      </c>
      <c r="D3088">
        <v>65726</v>
      </c>
      <c r="E3088">
        <v>20222023</v>
      </c>
      <c r="F3088" t="s">
        <v>418</v>
      </c>
      <c r="G3088" t="s">
        <v>139</v>
      </c>
      <c r="H3088">
        <v>27</v>
      </c>
      <c r="I3088">
        <v>1</v>
      </c>
      <c r="J3088">
        <v>0</v>
      </c>
      <c r="K3088">
        <v>1</v>
      </c>
      <c r="L3088">
        <v>1</v>
      </c>
      <c r="M3088">
        <v>0</v>
      </c>
      <c r="N3088">
        <v>2</v>
      </c>
      <c r="O3088" t="s">
        <v>40</v>
      </c>
      <c r="P3088" t="str">
        <f>UPPER(Table1[[#This Row],[Venue]])</f>
        <v>AWAY</v>
      </c>
    </row>
    <row r="3089" spans="1:16" hidden="1" x14ac:dyDescent="0.45">
      <c r="A3089">
        <v>40031126</v>
      </c>
      <c r="B3089" t="s">
        <v>259</v>
      </c>
      <c r="C3089">
        <v>44983</v>
      </c>
      <c r="D3089">
        <v>65726</v>
      </c>
      <c r="E3089">
        <v>20222023</v>
      </c>
      <c r="F3089" t="s">
        <v>418</v>
      </c>
      <c r="G3089" t="s">
        <v>266</v>
      </c>
      <c r="H3089">
        <v>31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 t="s">
        <v>40</v>
      </c>
      <c r="P3089" t="str">
        <f>UPPER(Table1[[#This Row],[Venue]])</f>
        <v>AWAY</v>
      </c>
    </row>
    <row r="3090" spans="1:16" hidden="1" x14ac:dyDescent="0.45">
      <c r="A3090">
        <v>40031126</v>
      </c>
      <c r="B3090" t="s">
        <v>259</v>
      </c>
      <c r="C3090">
        <v>44983</v>
      </c>
      <c r="D3090">
        <v>65726</v>
      </c>
      <c r="E3090">
        <v>20222023</v>
      </c>
      <c r="F3090" t="s">
        <v>418</v>
      </c>
      <c r="G3090" t="s">
        <v>141</v>
      </c>
      <c r="H3090">
        <v>68</v>
      </c>
      <c r="I3090">
        <v>2</v>
      </c>
      <c r="J3090">
        <v>1</v>
      </c>
      <c r="K3090">
        <v>1</v>
      </c>
      <c r="L3090">
        <v>1</v>
      </c>
      <c r="M3090">
        <v>0</v>
      </c>
      <c r="N3090">
        <v>0</v>
      </c>
      <c r="O3090" t="s">
        <v>40</v>
      </c>
      <c r="P3090" t="str">
        <f>UPPER(Table1[[#This Row],[Venue]])</f>
        <v>AWAY</v>
      </c>
    </row>
    <row r="3091" spans="1:16" hidden="1" x14ac:dyDescent="0.45">
      <c r="A3091">
        <v>40031126</v>
      </c>
      <c r="B3091" t="s">
        <v>259</v>
      </c>
      <c r="C3091">
        <v>44983</v>
      </c>
      <c r="D3091">
        <v>65726</v>
      </c>
      <c r="E3091">
        <v>20222023</v>
      </c>
      <c r="F3091" t="s">
        <v>418</v>
      </c>
      <c r="G3091" t="s">
        <v>142</v>
      </c>
      <c r="H3091">
        <v>69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 t="s">
        <v>40</v>
      </c>
      <c r="P3091" t="str">
        <f>UPPER(Table1[[#This Row],[Venue]])</f>
        <v>AWAY</v>
      </c>
    </row>
    <row r="3092" spans="1:16" hidden="1" x14ac:dyDescent="0.45">
      <c r="A3092">
        <v>40031126</v>
      </c>
      <c r="B3092" t="s">
        <v>259</v>
      </c>
      <c r="C3092">
        <v>44983</v>
      </c>
      <c r="D3092">
        <v>65726</v>
      </c>
      <c r="E3092">
        <v>20222023</v>
      </c>
      <c r="F3092" t="s">
        <v>418</v>
      </c>
      <c r="G3092" t="s">
        <v>144</v>
      </c>
      <c r="H3092">
        <v>81</v>
      </c>
      <c r="I3092">
        <v>1</v>
      </c>
      <c r="J3092">
        <v>0</v>
      </c>
      <c r="K3092">
        <v>1</v>
      </c>
      <c r="L3092">
        <v>1</v>
      </c>
      <c r="M3092">
        <v>0</v>
      </c>
      <c r="N3092">
        <v>0</v>
      </c>
      <c r="O3092" t="s">
        <v>40</v>
      </c>
      <c r="P3092" t="str">
        <f>UPPER(Table1[[#This Row],[Venue]])</f>
        <v>AWAY</v>
      </c>
    </row>
    <row r="3093" spans="1:16" hidden="1" x14ac:dyDescent="0.45">
      <c r="A3093">
        <v>40031126</v>
      </c>
      <c r="B3093" t="s">
        <v>259</v>
      </c>
      <c r="C3093">
        <v>44983</v>
      </c>
      <c r="D3093">
        <v>65726</v>
      </c>
      <c r="E3093">
        <v>20222023</v>
      </c>
      <c r="F3093" t="s">
        <v>418</v>
      </c>
      <c r="G3093" t="s">
        <v>421</v>
      </c>
      <c r="H3093">
        <v>89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0</v>
      </c>
      <c r="O3093" t="s">
        <v>40</v>
      </c>
      <c r="P3093" t="str">
        <f>UPPER(Table1[[#This Row],[Venue]])</f>
        <v>AWAY</v>
      </c>
    </row>
    <row r="3094" spans="1:16" hidden="1" x14ac:dyDescent="0.45">
      <c r="A3094">
        <v>40031126</v>
      </c>
      <c r="B3094" t="s">
        <v>259</v>
      </c>
      <c r="C3094">
        <v>44983</v>
      </c>
      <c r="D3094">
        <v>65726</v>
      </c>
      <c r="E3094">
        <v>20222023</v>
      </c>
      <c r="F3094" t="s">
        <v>418</v>
      </c>
      <c r="G3094" t="s">
        <v>146</v>
      </c>
      <c r="H3094">
        <v>91</v>
      </c>
      <c r="I3094">
        <v>3</v>
      </c>
      <c r="J3094">
        <v>2</v>
      </c>
      <c r="K3094">
        <v>1</v>
      </c>
      <c r="L3094">
        <v>1</v>
      </c>
      <c r="M3094">
        <v>0</v>
      </c>
      <c r="N3094">
        <v>0</v>
      </c>
      <c r="O3094" t="s">
        <v>40</v>
      </c>
      <c r="P3094" t="str">
        <f>UPPER(Table1[[#This Row],[Venue]])</f>
        <v>AWAY</v>
      </c>
    </row>
    <row r="3095" spans="1:16" hidden="1" x14ac:dyDescent="0.45">
      <c r="A3095">
        <v>40031126</v>
      </c>
      <c r="B3095" t="s">
        <v>259</v>
      </c>
      <c r="C3095">
        <v>44983</v>
      </c>
      <c r="D3095">
        <v>65726</v>
      </c>
      <c r="E3095">
        <v>20222023</v>
      </c>
      <c r="F3095" t="s">
        <v>418</v>
      </c>
      <c r="G3095" t="s">
        <v>147</v>
      </c>
      <c r="H3095">
        <v>92</v>
      </c>
      <c r="I3095">
        <v>6</v>
      </c>
      <c r="J3095">
        <v>2</v>
      </c>
      <c r="K3095">
        <v>1</v>
      </c>
      <c r="L3095">
        <v>4</v>
      </c>
      <c r="M3095">
        <v>0</v>
      </c>
      <c r="N3095">
        <v>0</v>
      </c>
      <c r="O3095" t="s">
        <v>40</v>
      </c>
      <c r="P3095" t="str">
        <f>UPPER(Table1[[#This Row],[Venue]])</f>
        <v>AWAY</v>
      </c>
    </row>
    <row r="3096" spans="1:16" hidden="1" x14ac:dyDescent="0.45">
      <c r="A3096">
        <v>40031126</v>
      </c>
      <c r="B3096" t="s">
        <v>259</v>
      </c>
      <c r="C3096">
        <v>44983</v>
      </c>
      <c r="D3096">
        <v>65726</v>
      </c>
      <c r="E3096">
        <v>20222023</v>
      </c>
      <c r="F3096" t="s">
        <v>418</v>
      </c>
      <c r="G3096" t="s">
        <v>148</v>
      </c>
      <c r="H3096">
        <v>95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 t="s">
        <v>40</v>
      </c>
      <c r="P3096" t="str">
        <f>UPPER(Table1[[#This Row],[Venue]])</f>
        <v>AWAY</v>
      </c>
    </row>
    <row r="3097" spans="1:16" hidden="1" x14ac:dyDescent="0.45">
      <c r="A3097">
        <v>40031126</v>
      </c>
      <c r="B3097" t="s">
        <v>259</v>
      </c>
      <c r="C3097">
        <v>44983</v>
      </c>
      <c r="D3097">
        <v>65726</v>
      </c>
      <c r="E3097">
        <v>20222023</v>
      </c>
      <c r="F3097" t="s">
        <v>418</v>
      </c>
      <c r="G3097" t="s">
        <v>149</v>
      </c>
      <c r="H3097">
        <v>98</v>
      </c>
      <c r="I3097">
        <v>1</v>
      </c>
      <c r="J3097">
        <v>0</v>
      </c>
      <c r="K3097">
        <v>1</v>
      </c>
      <c r="L3097">
        <v>1</v>
      </c>
      <c r="M3097">
        <v>0</v>
      </c>
      <c r="N3097">
        <v>0</v>
      </c>
      <c r="O3097" t="s">
        <v>40</v>
      </c>
      <c r="P3097" t="str">
        <f>UPPER(Table1[[#This Row],[Venue]])</f>
        <v>AWAY</v>
      </c>
    </row>
    <row r="3098" spans="1:16" hidden="1" x14ac:dyDescent="0.45">
      <c r="A3098">
        <v>40031127</v>
      </c>
      <c r="B3098" t="s">
        <v>300</v>
      </c>
      <c r="C3098">
        <v>44986</v>
      </c>
      <c r="D3098">
        <v>65727</v>
      </c>
      <c r="E3098">
        <v>20222023</v>
      </c>
      <c r="F3098" t="s">
        <v>418</v>
      </c>
      <c r="G3098" t="s">
        <v>130</v>
      </c>
      <c r="H3098">
        <v>1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 t="s">
        <v>19</v>
      </c>
      <c r="P3098" t="str">
        <f>UPPER(Table1[[#This Row],[Venue]])</f>
        <v>HOME</v>
      </c>
    </row>
    <row r="3099" spans="1:16" hidden="1" x14ac:dyDescent="0.45">
      <c r="A3099">
        <v>40031127</v>
      </c>
      <c r="B3099" t="s">
        <v>300</v>
      </c>
      <c r="C3099">
        <v>44986</v>
      </c>
      <c r="D3099">
        <v>65727</v>
      </c>
      <c r="E3099">
        <v>20222023</v>
      </c>
      <c r="F3099" t="s">
        <v>418</v>
      </c>
      <c r="G3099" t="s">
        <v>132</v>
      </c>
      <c r="H3099">
        <v>4</v>
      </c>
      <c r="I3099">
        <v>2</v>
      </c>
      <c r="J3099">
        <v>2</v>
      </c>
      <c r="K3099">
        <v>1</v>
      </c>
      <c r="L3099">
        <v>0</v>
      </c>
      <c r="M3099">
        <v>0</v>
      </c>
      <c r="N3099">
        <v>0</v>
      </c>
      <c r="O3099" t="s">
        <v>19</v>
      </c>
      <c r="P3099" t="str">
        <f>UPPER(Table1[[#This Row],[Venue]])</f>
        <v>HOME</v>
      </c>
    </row>
    <row r="3100" spans="1:16" hidden="1" x14ac:dyDescent="0.45">
      <c r="A3100">
        <v>40031127</v>
      </c>
      <c r="B3100" t="s">
        <v>300</v>
      </c>
      <c r="C3100">
        <v>44986</v>
      </c>
      <c r="D3100">
        <v>65727</v>
      </c>
      <c r="E3100">
        <v>20222023</v>
      </c>
      <c r="F3100" t="s">
        <v>418</v>
      </c>
      <c r="G3100" t="s">
        <v>133</v>
      </c>
      <c r="H3100">
        <v>5</v>
      </c>
      <c r="I3100">
        <v>2</v>
      </c>
      <c r="J3100">
        <v>1</v>
      </c>
      <c r="K3100">
        <v>1</v>
      </c>
      <c r="L3100">
        <v>1</v>
      </c>
      <c r="M3100">
        <v>0</v>
      </c>
      <c r="N3100">
        <v>0</v>
      </c>
      <c r="O3100" t="s">
        <v>19</v>
      </c>
      <c r="P3100" t="str">
        <f>UPPER(Table1[[#This Row],[Venue]])</f>
        <v>HOME</v>
      </c>
    </row>
    <row r="3101" spans="1:16" hidden="1" x14ac:dyDescent="0.45">
      <c r="A3101">
        <v>40031127</v>
      </c>
      <c r="B3101" t="s">
        <v>300</v>
      </c>
      <c r="C3101">
        <v>44986</v>
      </c>
      <c r="D3101">
        <v>65727</v>
      </c>
      <c r="E3101">
        <v>20222023</v>
      </c>
      <c r="F3101" t="s">
        <v>418</v>
      </c>
      <c r="G3101" t="s">
        <v>135</v>
      </c>
      <c r="H3101">
        <v>7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 t="s">
        <v>19</v>
      </c>
      <c r="P3101" t="str">
        <f>UPPER(Table1[[#This Row],[Venue]])</f>
        <v>HOME</v>
      </c>
    </row>
    <row r="3102" spans="1:16" hidden="1" x14ac:dyDescent="0.45">
      <c r="A3102">
        <v>40031127</v>
      </c>
      <c r="B3102" t="s">
        <v>300</v>
      </c>
      <c r="C3102">
        <v>44986</v>
      </c>
      <c r="D3102">
        <v>65727</v>
      </c>
      <c r="E3102">
        <v>20222023</v>
      </c>
      <c r="F3102" t="s">
        <v>418</v>
      </c>
      <c r="G3102" t="s">
        <v>264</v>
      </c>
      <c r="H3102">
        <v>10</v>
      </c>
      <c r="I3102">
        <v>1</v>
      </c>
      <c r="J3102">
        <v>1</v>
      </c>
      <c r="K3102">
        <v>1</v>
      </c>
      <c r="L3102">
        <v>0</v>
      </c>
      <c r="M3102">
        <v>0</v>
      </c>
      <c r="N3102">
        <v>0</v>
      </c>
      <c r="O3102" t="s">
        <v>19</v>
      </c>
      <c r="P3102" t="str">
        <f>UPPER(Table1[[#This Row],[Venue]])</f>
        <v>HOME</v>
      </c>
    </row>
    <row r="3103" spans="1:16" hidden="1" x14ac:dyDescent="0.45">
      <c r="A3103">
        <v>40031127</v>
      </c>
      <c r="B3103" t="s">
        <v>300</v>
      </c>
      <c r="C3103">
        <v>44986</v>
      </c>
      <c r="D3103">
        <v>65727</v>
      </c>
      <c r="E3103">
        <v>20222023</v>
      </c>
      <c r="F3103" t="s">
        <v>418</v>
      </c>
      <c r="G3103" t="s">
        <v>265</v>
      </c>
      <c r="H3103">
        <v>14</v>
      </c>
      <c r="I3103">
        <v>1</v>
      </c>
      <c r="J3103">
        <v>0</v>
      </c>
      <c r="K3103">
        <v>1</v>
      </c>
      <c r="L3103">
        <v>1</v>
      </c>
      <c r="M3103">
        <v>0</v>
      </c>
      <c r="N3103">
        <v>0</v>
      </c>
      <c r="O3103" t="s">
        <v>19</v>
      </c>
      <c r="P3103" t="str">
        <f>UPPER(Table1[[#This Row],[Venue]])</f>
        <v>HOME</v>
      </c>
    </row>
    <row r="3104" spans="1:16" hidden="1" x14ac:dyDescent="0.45">
      <c r="A3104">
        <v>40031127</v>
      </c>
      <c r="B3104" t="s">
        <v>300</v>
      </c>
      <c r="C3104">
        <v>44986</v>
      </c>
      <c r="D3104">
        <v>65727</v>
      </c>
      <c r="E3104">
        <v>20222023</v>
      </c>
      <c r="F3104" t="s">
        <v>418</v>
      </c>
      <c r="G3104" t="s">
        <v>134</v>
      </c>
      <c r="H3104">
        <v>15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2</v>
      </c>
      <c r="O3104" t="s">
        <v>19</v>
      </c>
      <c r="P3104" t="str">
        <f>UPPER(Table1[[#This Row],[Venue]])</f>
        <v>HOME</v>
      </c>
    </row>
    <row r="3105" spans="1:16" hidden="1" x14ac:dyDescent="0.45">
      <c r="A3105">
        <v>40031127</v>
      </c>
      <c r="B3105" t="s">
        <v>300</v>
      </c>
      <c r="C3105">
        <v>44986</v>
      </c>
      <c r="D3105">
        <v>65727</v>
      </c>
      <c r="E3105">
        <v>20222023</v>
      </c>
      <c r="F3105" t="s">
        <v>418</v>
      </c>
      <c r="G3105" t="s">
        <v>136</v>
      </c>
      <c r="H3105">
        <v>17</v>
      </c>
      <c r="I3105">
        <v>1</v>
      </c>
      <c r="J3105">
        <v>0</v>
      </c>
      <c r="K3105">
        <v>1</v>
      </c>
      <c r="L3105">
        <v>1</v>
      </c>
      <c r="M3105">
        <v>0</v>
      </c>
      <c r="N3105">
        <v>2</v>
      </c>
      <c r="O3105" t="s">
        <v>19</v>
      </c>
      <c r="P3105" t="str">
        <f>UPPER(Table1[[#This Row],[Venue]])</f>
        <v>HOME</v>
      </c>
    </row>
    <row r="3106" spans="1:16" hidden="1" x14ac:dyDescent="0.45">
      <c r="A3106">
        <v>40031127</v>
      </c>
      <c r="B3106" t="s">
        <v>300</v>
      </c>
      <c r="C3106">
        <v>44986</v>
      </c>
      <c r="D3106">
        <v>65727</v>
      </c>
      <c r="E3106">
        <v>20222023</v>
      </c>
      <c r="F3106" t="s">
        <v>418</v>
      </c>
      <c r="G3106" t="s">
        <v>137</v>
      </c>
      <c r="H3106">
        <v>22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2</v>
      </c>
      <c r="O3106" t="s">
        <v>19</v>
      </c>
      <c r="P3106" t="str">
        <f>UPPER(Table1[[#This Row],[Venue]])</f>
        <v>HOME</v>
      </c>
    </row>
    <row r="3107" spans="1:16" hidden="1" x14ac:dyDescent="0.45">
      <c r="A3107">
        <v>40031127</v>
      </c>
      <c r="B3107" t="s">
        <v>300</v>
      </c>
      <c r="C3107">
        <v>44986</v>
      </c>
      <c r="D3107">
        <v>65727</v>
      </c>
      <c r="E3107">
        <v>20222023</v>
      </c>
      <c r="F3107" t="s">
        <v>418</v>
      </c>
      <c r="G3107" t="s">
        <v>138</v>
      </c>
      <c r="H3107">
        <v>23</v>
      </c>
      <c r="I3107">
        <v>4</v>
      </c>
      <c r="J3107">
        <v>3</v>
      </c>
      <c r="K3107">
        <v>1</v>
      </c>
      <c r="L3107">
        <v>1</v>
      </c>
      <c r="M3107">
        <v>0</v>
      </c>
      <c r="N3107">
        <v>0</v>
      </c>
      <c r="O3107" t="s">
        <v>19</v>
      </c>
      <c r="P3107" t="str">
        <f>UPPER(Table1[[#This Row],[Venue]])</f>
        <v>HOME</v>
      </c>
    </row>
    <row r="3108" spans="1:16" hidden="1" x14ac:dyDescent="0.45">
      <c r="A3108">
        <v>40031127</v>
      </c>
      <c r="B3108" t="s">
        <v>300</v>
      </c>
      <c r="C3108">
        <v>44986</v>
      </c>
      <c r="D3108">
        <v>65727</v>
      </c>
      <c r="E3108">
        <v>20222023</v>
      </c>
      <c r="F3108" t="s">
        <v>418</v>
      </c>
      <c r="G3108" t="s">
        <v>349</v>
      </c>
      <c r="H3108">
        <v>25</v>
      </c>
      <c r="I3108">
        <v>1</v>
      </c>
      <c r="J3108">
        <v>0</v>
      </c>
      <c r="K3108">
        <v>1</v>
      </c>
      <c r="L3108">
        <v>1</v>
      </c>
      <c r="M3108">
        <v>0</v>
      </c>
      <c r="N3108">
        <v>2</v>
      </c>
      <c r="O3108" t="s">
        <v>19</v>
      </c>
      <c r="P3108" t="str">
        <f>UPPER(Table1[[#This Row],[Venue]])</f>
        <v>HOME</v>
      </c>
    </row>
    <row r="3109" spans="1:16" hidden="1" x14ac:dyDescent="0.45">
      <c r="A3109">
        <v>40031127</v>
      </c>
      <c r="B3109" t="s">
        <v>300</v>
      </c>
      <c r="C3109">
        <v>44986</v>
      </c>
      <c r="D3109">
        <v>65727</v>
      </c>
      <c r="E3109">
        <v>20222023</v>
      </c>
      <c r="F3109" t="s">
        <v>418</v>
      </c>
      <c r="G3109" t="s">
        <v>139</v>
      </c>
      <c r="H3109">
        <v>27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 t="s">
        <v>19</v>
      </c>
      <c r="P3109" t="str">
        <f>UPPER(Table1[[#This Row],[Venue]])</f>
        <v>HOME</v>
      </c>
    </row>
    <row r="3110" spans="1:16" hidden="1" x14ac:dyDescent="0.45">
      <c r="A3110">
        <v>40031127</v>
      </c>
      <c r="B3110" t="s">
        <v>300</v>
      </c>
      <c r="C3110">
        <v>44986</v>
      </c>
      <c r="D3110">
        <v>65727</v>
      </c>
      <c r="E3110">
        <v>20222023</v>
      </c>
      <c r="F3110" t="s">
        <v>418</v>
      </c>
      <c r="G3110" t="s">
        <v>142</v>
      </c>
      <c r="H3110">
        <v>69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0</v>
      </c>
      <c r="O3110" t="s">
        <v>19</v>
      </c>
      <c r="P3110" t="str">
        <f>UPPER(Table1[[#This Row],[Venue]])</f>
        <v>HOME</v>
      </c>
    </row>
    <row r="3111" spans="1:16" hidden="1" x14ac:dyDescent="0.45">
      <c r="A3111">
        <v>40031127</v>
      </c>
      <c r="B3111" t="s">
        <v>300</v>
      </c>
      <c r="C3111">
        <v>44986</v>
      </c>
      <c r="D3111">
        <v>65727</v>
      </c>
      <c r="E3111">
        <v>20222023</v>
      </c>
      <c r="F3111" t="s">
        <v>418</v>
      </c>
      <c r="G3111" t="s">
        <v>143</v>
      </c>
      <c r="H3111">
        <v>71</v>
      </c>
      <c r="I3111">
        <v>1</v>
      </c>
      <c r="J3111">
        <v>0</v>
      </c>
      <c r="K3111">
        <v>1</v>
      </c>
      <c r="L3111">
        <v>1</v>
      </c>
      <c r="M3111">
        <v>0</v>
      </c>
      <c r="N3111">
        <v>0</v>
      </c>
      <c r="O3111" t="s">
        <v>19</v>
      </c>
      <c r="P3111" t="str">
        <f>UPPER(Table1[[#This Row],[Venue]])</f>
        <v>HOME</v>
      </c>
    </row>
    <row r="3112" spans="1:16" hidden="1" x14ac:dyDescent="0.45">
      <c r="A3112">
        <v>40031127</v>
      </c>
      <c r="B3112" t="s">
        <v>300</v>
      </c>
      <c r="C3112">
        <v>44986</v>
      </c>
      <c r="D3112">
        <v>65727</v>
      </c>
      <c r="E3112">
        <v>20222023</v>
      </c>
      <c r="F3112" t="s">
        <v>418</v>
      </c>
      <c r="G3112" t="s">
        <v>144</v>
      </c>
      <c r="H3112">
        <v>81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 t="s">
        <v>19</v>
      </c>
      <c r="P3112" t="str">
        <f>UPPER(Table1[[#This Row],[Venue]])</f>
        <v>HOME</v>
      </c>
    </row>
    <row r="3113" spans="1:16" hidden="1" x14ac:dyDescent="0.45">
      <c r="A3113">
        <v>40031127</v>
      </c>
      <c r="B3113" t="s">
        <v>300</v>
      </c>
      <c r="C3113">
        <v>44986</v>
      </c>
      <c r="D3113">
        <v>65727</v>
      </c>
      <c r="E3113">
        <v>20222023</v>
      </c>
      <c r="F3113" t="s">
        <v>418</v>
      </c>
      <c r="G3113" t="s">
        <v>145</v>
      </c>
      <c r="H3113">
        <v>88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 t="s">
        <v>19</v>
      </c>
      <c r="P3113" t="str">
        <f>UPPER(Table1[[#This Row],[Venue]])</f>
        <v>HOME</v>
      </c>
    </row>
    <row r="3114" spans="1:16" hidden="1" x14ac:dyDescent="0.45">
      <c r="A3114">
        <v>40031127</v>
      </c>
      <c r="B3114" t="s">
        <v>300</v>
      </c>
      <c r="C3114">
        <v>44986</v>
      </c>
      <c r="D3114">
        <v>65727</v>
      </c>
      <c r="E3114">
        <v>20222023</v>
      </c>
      <c r="F3114" t="s">
        <v>418</v>
      </c>
      <c r="G3114" t="s">
        <v>146</v>
      </c>
      <c r="H3114">
        <v>91</v>
      </c>
      <c r="I3114">
        <v>2</v>
      </c>
      <c r="J3114">
        <v>1</v>
      </c>
      <c r="K3114">
        <v>1</v>
      </c>
      <c r="L3114">
        <v>1</v>
      </c>
      <c r="M3114">
        <v>0</v>
      </c>
      <c r="N3114">
        <v>0</v>
      </c>
      <c r="O3114" t="s">
        <v>19</v>
      </c>
      <c r="P3114" t="str">
        <f>UPPER(Table1[[#This Row],[Venue]])</f>
        <v>HOME</v>
      </c>
    </row>
    <row r="3115" spans="1:16" hidden="1" x14ac:dyDescent="0.45">
      <c r="A3115">
        <v>40031127</v>
      </c>
      <c r="B3115" t="s">
        <v>300</v>
      </c>
      <c r="C3115">
        <v>44986</v>
      </c>
      <c r="D3115">
        <v>65727</v>
      </c>
      <c r="E3115">
        <v>20222023</v>
      </c>
      <c r="F3115" t="s">
        <v>418</v>
      </c>
      <c r="G3115" t="s">
        <v>147</v>
      </c>
      <c r="H3115">
        <v>92</v>
      </c>
      <c r="I3115">
        <v>2</v>
      </c>
      <c r="J3115">
        <v>0</v>
      </c>
      <c r="K3115">
        <v>1</v>
      </c>
      <c r="L3115">
        <v>2</v>
      </c>
      <c r="M3115">
        <v>0</v>
      </c>
      <c r="N3115">
        <v>2</v>
      </c>
      <c r="O3115" t="s">
        <v>19</v>
      </c>
      <c r="P3115" t="str">
        <f>UPPER(Table1[[#This Row],[Venue]])</f>
        <v>HOME</v>
      </c>
    </row>
    <row r="3116" spans="1:16" hidden="1" x14ac:dyDescent="0.45">
      <c r="A3116">
        <v>40031127</v>
      </c>
      <c r="B3116" t="s">
        <v>300</v>
      </c>
      <c r="C3116">
        <v>44986</v>
      </c>
      <c r="D3116">
        <v>65727</v>
      </c>
      <c r="E3116">
        <v>20222023</v>
      </c>
      <c r="F3116" t="s">
        <v>418</v>
      </c>
      <c r="G3116" t="s">
        <v>148</v>
      </c>
      <c r="H3116">
        <v>95</v>
      </c>
      <c r="I3116">
        <v>1</v>
      </c>
      <c r="J3116">
        <v>0</v>
      </c>
      <c r="K3116">
        <v>1</v>
      </c>
      <c r="L3116">
        <v>1</v>
      </c>
      <c r="M3116">
        <v>0</v>
      </c>
      <c r="N3116">
        <v>0</v>
      </c>
      <c r="O3116" t="s">
        <v>19</v>
      </c>
      <c r="P3116" t="str">
        <f>UPPER(Table1[[#This Row],[Venue]])</f>
        <v>HOME</v>
      </c>
    </row>
    <row r="3117" spans="1:16" hidden="1" x14ac:dyDescent="0.45">
      <c r="A3117">
        <v>40031127</v>
      </c>
      <c r="B3117" t="s">
        <v>300</v>
      </c>
      <c r="C3117">
        <v>44986</v>
      </c>
      <c r="D3117">
        <v>65727</v>
      </c>
      <c r="E3117">
        <v>20222023</v>
      </c>
      <c r="F3117" t="s">
        <v>418</v>
      </c>
      <c r="G3117" t="s">
        <v>149</v>
      </c>
      <c r="H3117">
        <v>98</v>
      </c>
      <c r="I3117">
        <v>1</v>
      </c>
      <c r="J3117">
        <v>1</v>
      </c>
      <c r="K3117">
        <v>1</v>
      </c>
      <c r="L3117">
        <v>0</v>
      </c>
      <c r="M3117">
        <v>0</v>
      </c>
      <c r="N3117">
        <v>0</v>
      </c>
      <c r="O3117" t="s">
        <v>19</v>
      </c>
      <c r="P3117" t="str">
        <f>UPPER(Table1[[#This Row],[Venue]])</f>
        <v>HOME</v>
      </c>
    </row>
    <row r="3118" spans="1:16" hidden="1" x14ac:dyDescent="0.45">
      <c r="A3118">
        <v>40031127</v>
      </c>
      <c r="B3118" t="s">
        <v>300</v>
      </c>
      <c r="C3118">
        <v>44986</v>
      </c>
      <c r="D3118">
        <v>65727</v>
      </c>
      <c r="E3118">
        <v>20222023</v>
      </c>
      <c r="F3118" t="s">
        <v>418</v>
      </c>
      <c r="G3118" t="s">
        <v>212</v>
      </c>
      <c r="H3118">
        <v>1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 t="s">
        <v>40</v>
      </c>
      <c r="P3118" t="str">
        <f>UPPER(Table1[[#This Row],[Venue]])</f>
        <v>AWAY</v>
      </c>
    </row>
    <row r="3119" spans="1:16" hidden="1" x14ac:dyDescent="0.45">
      <c r="A3119">
        <v>40031127</v>
      </c>
      <c r="B3119" t="s">
        <v>300</v>
      </c>
      <c r="C3119">
        <v>44986</v>
      </c>
      <c r="D3119">
        <v>65727</v>
      </c>
      <c r="E3119">
        <v>20222023</v>
      </c>
      <c r="F3119" t="s">
        <v>418</v>
      </c>
      <c r="G3119" t="s">
        <v>213</v>
      </c>
      <c r="H3119">
        <v>5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 t="s">
        <v>40</v>
      </c>
      <c r="P3119" t="str">
        <f>UPPER(Table1[[#This Row],[Venue]])</f>
        <v>AWAY</v>
      </c>
    </row>
    <row r="3120" spans="1:16" hidden="1" x14ac:dyDescent="0.45">
      <c r="A3120">
        <v>40031127</v>
      </c>
      <c r="B3120" t="s">
        <v>300</v>
      </c>
      <c r="C3120">
        <v>44986</v>
      </c>
      <c r="D3120">
        <v>65727</v>
      </c>
      <c r="E3120">
        <v>20222023</v>
      </c>
      <c r="F3120" t="s">
        <v>418</v>
      </c>
      <c r="G3120" t="s">
        <v>268</v>
      </c>
      <c r="H3120">
        <v>6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2</v>
      </c>
      <c r="O3120" t="s">
        <v>40</v>
      </c>
      <c r="P3120" t="str">
        <f>UPPER(Table1[[#This Row],[Venue]])</f>
        <v>AWAY</v>
      </c>
    </row>
    <row r="3121" spans="1:16" hidden="1" x14ac:dyDescent="0.45">
      <c r="A3121">
        <v>40031127</v>
      </c>
      <c r="B3121" t="s">
        <v>300</v>
      </c>
      <c r="C3121">
        <v>44986</v>
      </c>
      <c r="D3121">
        <v>65727</v>
      </c>
      <c r="E3121">
        <v>20222023</v>
      </c>
      <c r="F3121" t="s">
        <v>418</v>
      </c>
      <c r="G3121" t="s">
        <v>214</v>
      </c>
      <c r="H3121">
        <v>7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 t="s">
        <v>40</v>
      </c>
      <c r="P3121" t="str">
        <f>UPPER(Table1[[#This Row],[Venue]])</f>
        <v>AWAY</v>
      </c>
    </row>
    <row r="3122" spans="1:16" hidden="1" x14ac:dyDescent="0.45">
      <c r="A3122">
        <v>40031127</v>
      </c>
      <c r="B3122" t="s">
        <v>300</v>
      </c>
      <c r="C3122">
        <v>44986</v>
      </c>
      <c r="D3122">
        <v>65727</v>
      </c>
      <c r="E3122">
        <v>20222023</v>
      </c>
      <c r="F3122" t="s">
        <v>418</v>
      </c>
      <c r="G3122" t="s">
        <v>441</v>
      </c>
      <c r="H3122">
        <v>11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  <c r="O3122" t="s">
        <v>40</v>
      </c>
      <c r="P3122" t="str">
        <f>UPPER(Table1[[#This Row],[Venue]])</f>
        <v>AWAY</v>
      </c>
    </row>
    <row r="3123" spans="1:16" hidden="1" x14ac:dyDescent="0.45">
      <c r="A3123">
        <v>40031127</v>
      </c>
      <c r="B3123" t="s">
        <v>300</v>
      </c>
      <c r="C3123">
        <v>44986</v>
      </c>
      <c r="D3123">
        <v>65727</v>
      </c>
      <c r="E3123">
        <v>20222023</v>
      </c>
      <c r="F3123" t="s">
        <v>418</v>
      </c>
      <c r="G3123" t="s">
        <v>216</v>
      </c>
      <c r="H3123">
        <v>14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4</v>
      </c>
      <c r="O3123" t="s">
        <v>40</v>
      </c>
      <c r="P3123" t="str">
        <f>UPPER(Table1[[#This Row],[Venue]])</f>
        <v>AWAY</v>
      </c>
    </row>
    <row r="3124" spans="1:16" hidden="1" x14ac:dyDescent="0.45">
      <c r="A3124">
        <v>40031127</v>
      </c>
      <c r="B3124" t="s">
        <v>300</v>
      </c>
      <c r="C3124">
        <v>44986</v>
      </c>
      <c r="D3124">
        <v>65727</v>
      </c>
      <c r="E3124">
        <v>20222023</v>
      </c>
      <c r="F3124" t="s">
        <v>418</v>
      </c>
      <c r="G3124" t="s">
        <v>217</v>
      </c>
      <c r="H3124">
        <v>15</v>
      </c>
      <c r="I3124">
        <v>0</v>
      </c>
      <c r="J3124">
        <v>0</v>
      </c>
      <c r="K3124">
        <v>1</v>
      </c>
      <c r="L3124">
        <v>0</v>
      </c>
      <c r="M3124">
        <v>0</v>
      </c>
      <c r="N3124">
        <v>0</v>
      </c>
      <c r="O3124" t="s">
        <v>40</v>
      </c>
      <c r="P3124" t="str">
        <f>UPPER(Table1[[#This Row],[Venue]])</f>
        <v>AWAY</v>
      </c>
    </row>
    <row r="3125" spans="1:16" hidden="1" x14ac:dyDescent="0.45">
      <c r="A3125">
        <v>40031127</v>
      </c>
      <c r="B3125" t="s">
        <v>300</v>
      </c>
      <c r="C3125">
        <v>44986</v>
      </c>
      <c r="D3125">
        <v>65727</v>
      </c>
      <c r="E3125">
        <v>20222023</v>
      </c>
      <c r="F3125" t="s">
        <v>418</v>
      </c>
      <c r="G3125" t="s">
        <v>218</v>
      </c>
      <c r="H3125">
        <v>17</v>
      </c>
      <c r="I3125">
        <v>1</v>
      </c>
      <c r="J3125">
        <v>1</v>
      </c>
      <c r="K3125">
        <v>1</v>
      </c>
      <c r="L3125">
        <v>0</v>
      </c>
      <c r="M3125">
        <v>0</v>
      </c>
      <c r="N3125">
        <v>0</v>
      </c>
      <c r="O3125" t="s">
        <v>40</v>
      </c>
      <c r="P3125" t="str">
        <f>UPPER(Table1[[#This Row],[Venue]])</f>
        <v>AWAY</v>
      </c>
    </row>
    <row r="3126" spans="1:16" hidden="1" x14ac:dyDescent="0.45">
      <c r="A3126">
        <v>40031127</v>
      </c>
      <c r="B3126" t="s">
        <v>300</v>
      </c>
      <c r="C3126">
        <v>44986</v>
      </c>
      <c r="D3126">
        <v>65727</v>
      </c>
      <c r="E3126">
        <v>20222023</v>
      </c>
      <c r="F3126" t="s">
        <v>418</v>
      </c>
      <c r="G3126" t="s">
        <v>224</v>
      </c>
      <c r="H3126">
        <v>18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 t="s">
        <v>40</v>
      </c>
      <c r="P3126" t="str">
        <f>UPPER(Table1[[#This Row],[Venue]])</f>
        <v>AWAY</v>
      </c>
    </row>
    <row r="3127" spans="1:16" hidden="1" x14ac:dyDescent="0.45">
      <c r="A3127">
        <v>40031127</v>
      </c>
      <c r="B3127" t="s">
        <v>300</v>
      </c>
      <c r="C3127">
        <v>44986</v>
      </c>
      <c r="D3127">
        <v>65727</v>
      </c>
      <c r="E3127">
        <v>20222023</v>
      </c>
      <c r="F3127" t="s">
        <v>418</v>
      </c>
      <c r="G3127" t="s">
        <v>424</v>
      </c>
      <c r="H3127">
        <v>22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 t="s">
        <v>40</v>
      </c>
      <c r="P3127" t="str">
        <f>UPPER(Table1[[#This Row],[Venue]])</f>
        <v>AWAY</v>
      </c>
    </row>
    <row r="3128" spans="1:16" hidden="1" x14ac:dyDescent="0.45">
      <c r="A3128">
        <v>40031127</v>
      </c>
      <c r="B3128" t="s">
        <v>300</v>
      </c>
      <c r="C3128">
        <v>44986</v>
      </c>
      <c r="D3128">
        <v>65727</v>
      </c>
      <c r="E3128">
        <v>20222023</v>
      </c>
      <c r="F3128" t="s">
        <v>418</v>
      </c>
      <c r="G3128" t="s">
        <v>219</v>
      </c>
      <c r="H3128">
        <v>23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2</v>
      </c>
      <c r="O3128" t="s">
        <v>40</v>
      </c>
      <c r="P3128" t="str">
        <f>UPPER(Table1[[#This Row],[Venue]])</f>
        <v>AWAY</v>
      </c>
    </row>
    <row r="3129" spans="1:16" hidden="1" x14ac:dyDescent="0.45">
      <c r="A3129">
        <v>40031127</v>
      </c>
      <c r="B3129" t="s">
        <v>300</v>
      </c>
      <c r="C3129">
        <v>44986</v>
      </c>
      <c r="D3129">
        <v>65727</v>
      </c>
      <c r="E3129">
        <v>20222023</v>
      </c>
      <c r="F3129" t="s">
        <v>418</v>
      </c>
      <c r="G3129" t="s">
        <v>221</v>
      </c>
      <c r="H3129">
        <v>25</v>
      </c>
      <c r="I3129">
        <v>1</v>
      </c>
      <c r="J3129">
        <v>1</v>
      </c>
      <c r="K3129">
        <v>1</v>
      </c>
      <c r="L3129">
        <v>0</v>
      </c>
      <c r="M3129">
        <v>0</v>
      </c>
      <c r="N3129">
        <v>0</v>
      </c>
      <c r="O3129" t="s">
        <v>40</v>
      </c>
      <c r="P3129" t="str">
        <f>UPPER(Table1[[#This Row],[Venue]])</f>
        <v>AWAY</v>
      </c>
    </row>
    <row r="3130" spans="1:16" hidden="1" x14ac:dyDescent="0.45">
      <c r="A3130">
        <v>40031127</v>
      </c>
      <c r="B3130" t="s">
        <v>300</v>
      </c>
      <c r="C3130">
        <v>44986</v>
      </c>
      <c r="D3130">
        <v>65727</v>
      </c>
      <c r="E3130">
        <v>20222023</v>
      </c>
      <c r="F3130" t="s">
        <v>418</v>
      </c>
      <c r="G3130" t="s">
        <v>222</v>
      </c>
      <c r="H3130">
        <v>27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0</v>
      </c>
      <c r="O3130" t="s">
        <v>40</v>
      </c>
      <c r="P3130" t="str">
        <f>UPPER(Table1[[#This Row],[Venue]])</f>
        <v>AWAY</v>
      </c>
    </row>
    <row r="3131" spans="1:16" hidden="1" x14ac:dyDescent="0.45">
      <c r="A3131">
        <v>40031127</v>
      </c>
      <c r="B3131" t="s">
        <v>300</v>
      </c>
      <c r="C3131">
        <v>44986</v>
      </c>
      <c r="D3131">
        <v>65727</v>
      </c>
      <c r="E3131">
        <v>20222023</v>
      </c>
      <c r="F3131" t="s">
        <v>418</v>
      </c>
      <c r="G3131" t="s">
        <v>269</v>
      </c>
      <c r="H3131">
        <v>65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 t="s">
        <v>40</v>
      </c>
      <c r="P3131" t="str">
        <f>UPPER(Table1[[#This Row],[Venue]])</f>
        <v>AWAY</v>
      </c>
    </row>
    <row r="3132" spans="1:16" hidden="1" x14ac:dyDescent="0.45">
      <c r="A3132">
        <v>40031127</v>
      </c>
      <c r="B3132" t="s">
        <v>300</v>
      </c>
      <c r="C3132">
        <v>44986</v>
      </c>
      <c r="D3132">
        <v>65727</v>
      </c>
      <c r="E3132">
        <v>20222023</v>
      </c>
      <c r="F3132" t="s">
        <v>418</v>
      </c>
      <c r="G3132" t="s">
        <v>226</v>
      </c>
      <c r="H3132">
        <v>70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 t="s">
        <v>40</v>
      </c>
      <c r="P3132" t="str">
        <f>UPPER(Table1[[#This Row],[Venue]])</f>
        <v>AWAY</v>
      </c>
    </row>
    <row r="3133" spans="1:16" hidden="1" x14ac:dyDescent="0.45">
      <c r="A3133">
        <v>40031127</v>
      </c>
      <c r="B3133" t="s">
        <v>300</v>
      </c>
      <c r="C3133">
        <v>44986</v>
      </c>
      <c r="D3133">
        <v>65727</v>
      </c>
      <c r="E3133">
        <v>20222023</v>
      </c>
      <c r="F3133" t="s">
        <v>418</v>
      </c>
      <c r="G3133" t="s">
        <v>227</v>
      </c>
      <c r="H3133">
        <v>74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 t="s">
        <v>40</v>
      </c>
      <c r="P3133" t="str">
        <f>UPPER(Table1[[#This Row],[Venue]])</f>
        <v>AWAY</v>
      </c>
    </row>
    <row r="3134" spans="1:16" hidden="1" x14ac:dyDescent="0.45">
      <c r="A3134">
        <v>40031127</v>
      </c>
      <c r="B3134" t="s">
        <v>300</v>
      </c>
      <c r="C3134">
        <v>44986</v>
      </c>
      <c r="D3134">
        <v>65727</v>
      </c>
      <c r="E3134">
        <v>20222023</v>
      </c>
      <c r="F3134" t="s">
        <v>418</v>
      </c>
      <c r="G3134" t="s">
        <v>228</v>
      </c>
      <c r="H3134">
        <v>77</v>
      </c>
      <c r="I3134">
        <v>1</v>
      </c>
      <c r="J3134">
        <v>0</v>
      </c>
      <c r="K3134">
        <v>1</v>
      </c>
      <c r="L3134">
        <v>1</v>
      </c>
      <c r="M3134">
        <v>0</v>
      </c>
      <c r="N3134">
        <v>0</v>
      </c>
      <c r="O3134" t="s">
        <v>40</v>
      </c>
      <c r="P3134" t="str">
        <f>UPPER(Table1[[#This Row],[Venue]])</f>
        <v>AWAY</v>
      </c>
    </row>
    <row r="3135" spans="1:16" hidden="1" x14ac:dyDescent="0.45">
      <c r="A3135">
        <v>40031127</v>
      </c>
      <c r="B3135" t="s">
        <v>300</v>
      </c>
      <c r="C3135">
        <v>44986</v>
      </c>
      <c r="D3135">
        <v>65727</v>
      </c>
      <c r="E3135">
        <v>20222023</v>
      </c>
      <c r="F3135" t="s">
        <v>418</v>
      </c>
      <c r="G3135" t="s">
        <v>230</v>
      </c>
      <c r="H3135">
        <v>93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 t="s">
        <v>40</v>
      </c>
      <c r="P3135" t="str">
        <f>UPPER(Table1[[#This Row],[Venue]])</f>
        <v>AWAY</v>
      </c>
    </row>
    <row r="3136" spans="1:16" hidden="1" x14ac:dyDescent="0.45">
      <c r="A3136">
        <v>40031127</v>
      </c>
      <c r="B3136" t="s">
        <v>300</v>
      </c>
      <c r="C3136">
        <v>44986</v>
      </c>
      <c r="D3136">
        <v>65727</v>
      </c>
      <c r="E3136">
        <v>20222023</v>
      </c>
      <c r="F3136" t="s">
        <v>418</v>
      </c>
      <c r="G3136" t="s">
        <v>231</v>
      </c>
      <c r="H3136">
        <v>97</v>
      </c>
      <c r="I3136">
        <v>1</v>
      </c>
      <c r="J3136">
        <v>0</v>
      </c>
      <c r="K3136">
        <v>1</v>
      </c>
      <c r="L3136">
        <v>1</v>
      </c>
      <c r="M3136">
        <v>0</v>
      </c>
      <c r="N3136">
        <v>0</v>
      </c>
      <c r="O3136" t="s">
        <v>40</v>
      </c>
      <c r="P3136" t="str">
        <f>UPPER(Table1[[#This Row],[Venue]])</f>
        <v>AWAY</v>
      </c>
    </row>
    <row r="3137" spans="1:16" hidden="1" x14ac:dyDescent="0.45">
      <c r="A3137">
        <v>40031128</v>
      </c>
      <c r="B3137" t="s">
        <v>328</v>
      </c>
      <c r="C3137">
        <v>44986</v>
      </c>
      <c r="D3137">
        <v>65728</v>
      </c>
      <c r="E3137">
        <v>20222023</v>
      </c>
      <c r="F3137" t="s">
        <v>418</v>
      </c>
      <c r="G3137" t="s">
        <v>20</v>
      </c>
      <c r="H3137">
        <v>5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 t="s">
        <v>19</v>
      </c>
      <c r="P3137" t="str">
        <f>UPPER(Table1[[#This Row],[Venue]])</f>
        <v>HOME</v>
      </c>
    </row>
    <row r="3138" spans="1:16" hidden="1" x14ac:dyDescent="0.45">
      <c r="A3138">
        <v>40031128</v>
      </c>
      <c r="B3138" t="s">
        <v>328</v>
      </c>
      <c r="C3138">
        <v>44986</v>
      </c>
      <c r="D3138">
        <v>65728</v>
      </c>
      <c r="E3138">
        <v>20222023</v>
      </c>
      <c r="F3138" t="s">
        <v>418</v>
      </c>
      <c r="G3138" t="s">
        <v>21</v>
      </c>
      <c r="H3138">
        <v>6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 t="s">
        <v>19</v>
      </c>
      <c r="P3138" t="str">
        <f>UPPER(Table1[[#This Row],[Venue]])</f>
        <v>HOME</v>
      </c>
    </row>
    <row r="3139" spans="1:16" hidden="1" x14ac:dyDescent="0.45">
      <c r="A3139">
        <v>40031128</v>
      </c>
      <c r="B3139" t="s">
        <v>328</v>
      </c>
      <c r="C3139">
        <v>44986</v>
      </c>
      <c r="D3139">
        <v>65728</v>
      </c>
      <c r="E3139">
        <v>20222023</v>
      </c>
      <c r="F3139" t="s">
        <v>418</v>
      </c>
      <c r="G3139" t="s">
        <v>419</v>
      </c>
      <c r="H3139">
        <v>7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 t="s">
        <v>19</v>
      </c>
      <c r="P3139" t="str">
        <f>UPPER(Table1[[#This Row],[Venue]])</f>
        <v>HOME</v>
      </c>
    </row>
    <row r="3140" spans="1:16" hidden="1" x14ac:dyDescent="0.45">
      <c r="A3140">
        <v>40031128</v>
      </c>
      <c r="B3140" t="s">
        <v>328</v>
      </c>
      <c r="C3140">
        <v>44986</v>
      </c>
      <c r="D3140">
        <v>65728</v>
      </c>
      <c r="E3140">
        <v>20222023</v>
      </c>
      <c r="F3140" t="s">
        <v>418</v>
      </c>
      <c r="G3140" t="s">
        <v>24</v>
      </c>
      <c r="H3140">
        <v>11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 t="s">
        <v>19</v>
      </c>
      <c r="P3140" t="str">
        <f>UPPER(Table1[[#This Row],[Venue]])</f>
        <v>HOME</v>
      </c>
    </row>
    <row r="3141" spans="1:16" hidden="1" x14ac:dyDescent="0.45">
      <c r="A3141">
        <v>40031128</v>
      </c>
      <c r="B3141" t="s">
        <v>328</v>
      </c>
      <c r="C3141">
        <v>44986</v>
      </c>
      <c r="D3141">
        <v>65728</v>
      </c>
      <c r="E3141">
        <v>20222023</v>
      </c>
      <c r="F3141" t="s">
        <v>418</v>
      </c>
      <c r="G3141" t="s">
        <v>442</v>
      </c>
      <c r="H3141">
        <v>17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 t="s">
        <v>19</v>
      </c>
      <c r="P3141" t="str">
        <f>UPPER(Table1[[#This Row],[Venue]])</f>
        <v>HOME</v>
      </c>
    </row>
    <row r="3142" spans="1:16" hidden="1" x14ac:dyDescent="0.45">
      <c r="A3142">
        <v>40031128</v>
      </c>
      <c r="B3142" t="s">
        <v>328</v>
      </c>
      <c r="C3142">
        <v>44986</v>
      </c>
      <c r="D3142">
        <v>65728</v>
      </c>
      <c r="E3142">
        <v>20222023</v>
      </c>
      <c r="F3142" t="s">
        <v>418</v>
      </c>
      <c r="G3142" t="s">
        <v>25</v>
      </c>
      <c r="H3142">
        <v>24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  <c r="O3142" t="s">
        <v>19</v>
      </c>
      <c r="P3142" t="str">
        <f>UPPER(Table1[[#This Row],[Venue]])</f>
        <v>HOME</v>
      </c>
    </row>
    <row r="3143" spans="1:16" hidden="1" x14ac:dyDescent="0.45">
      <c r="A3143">
        <v>40031128</v>
      </c>
      <c r="B3143" t="s">
        <v>328</v>
      </c>
      <c r="C3143">
        <v>44986</v>
      </c>
      <c r="D3143">
        <v>65728</v>
      </c>
      <c r="E3143">
        <v>20222023</v>
      </c>
      <c r="F3143" t="s">
        <v>418</v>
      </c>
      <c r="G3143" t="s">
        <v>192</v>
      </c>
      <c r="H3143">
        <v>32</v>
      </c>
      <c r="I3143">
        <v>1</v>
      </c>
      <c r="J3143">
        <v>1</v>
      </c>
      <c r="K3143">
        <v>1</v>
      </c>
      <c r="L3143">
        <v>0</v>
      </c>
      <c r="M3143">
        <v>0</v>
      </c>
      <c r="N3143">
        <v>0</v>
      </c>
      <c r="O3143" t="s">
        <v>19</v>
      </c>
      <c r="P3143" t="str">
        <f>UPPER(Table1[[#This Row],[Venue]])</f>
        <v>HOME</v>
      </c>
    </row>
    <row r="3144" spans="1:16" hidden="1" x14ac:dyDescent="0.45">
      <c r="A3144">
        <v>40031128</v>
      </c>
      <c r="B3144" t="s">
        <v>328</v>
      </c>
      <c r="C3144">
        <v>44986</v>
      </c>
      <c r="D3144">
        <v>65728</v>
      </c>
      <c r="E3144">
        <v>20222023</v>
      </c>
      <c r="F3144" t="s">
        <v>418</v>
      </c>
      <c r="G3144" t="s">
        <v>193</v>
      </c>
      <c r="H3144">
        <v>36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 t="s">
        <v>19</v>
      </c>
      <c r="P3144" t="str">
        <f>UPPER(Table1[[#This Row],[Venue]])</f>
        <v>HOME</v>
      </c>
    </row>
    <row r="3145" spans="1:16" hidden="1" x14ac:dyDescent="0.45">
      <c r="A3145">
        <v>40031128</v>
      </c>
      <c r="B3145" t="s">
        <v>328</v>
      </c>
      <c r="C3145">
        <v>44986</v>
      </c>
      <c r="D3145">
        <v>65728</v>
      </c>
      <c r="E3145">
        <v>20222023</v>
      </c>
      <c r="F3145" t="s">
        <v>418</v>
      </c>
      <c r="G3145" t="s">
        <v>28</v>
      </c>
      <c r="H3145">
        <v>41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 t="s">
        <v>19</v>
      </c>
      <c r="P3145" t="str">
        <f>UPPER(Table1[[#This Row],[Venue]])</f>
        <v>HOME</v>
      </c>
    </row>
    <row r="3146" spans="1:16" hidden="1" x14ac:dyDescent="0.45">
      <c r="A3146">
        <v>40031128</v>
      </c>
      <c r="B3146" t="s">
        <v>328</v>
      </c>
      <c r="C3146">
        <v>44986</v>
      </c>
      <c r="D3146">
        <v>65728</v>
      </c>
      <c r="E3146">
        <v>20222023</v>
      </c>
      <c r="F3146" t="s">
        <v>418</v>
      </c>
      <c r="G3146" t="s">
        <v>29</v>
      </c>
      <c r="H3146">
        <v>44</v>
      </c>
      <c r="I3146">
        <v>1</v>
      </c>
      <c r="J3146">
        <v>1</v>
      </c>
      <c r="K3146">
        <v>1</v>
      </c>
      <c r="L3146">
        <v>0</v>
      </c>
      <c r="M3146">
        <v>0</v>
      </c>
      <c r="N3146">
        <v>0</v>
      </c>
      <c r="O3146" t="s">
        <v>19</v>
      </c>
      <c r="P3146" t="str">
        <f>UPPER(Table1[[#This Row],[Venue]])</f>
        <v>HOME</v>
      </c>
    </row>
    <row r="3147" spans="1:16" hidden="1" x14ac:dyDescent="0.45">
      <c r="A3147">
        <v>40031128</v>
      </c>
      <c r="B3147" t="s">
        <v>328</v>
      </c>
      <c r="C3147">
        <v>44986</v>
      </c>
      <c r="D3147">
        <v>65728</v>
      </c>
      <c r="E3147">
        <v>20222023</v>
      </c>
      <c r="F3147" t="s">
        <v>418</v>
      </c>
      <c r="G3147" t="s">
        <v>30</v>
      </c>
      <c r="H3147">
        <v>55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 t="s">
        <v>19</v>
      </c>
      <c r="P3147" t="str">
        <f>UPPER(Table1[[#This Row],[Venue]])</f>
        <v>HOME</v>
      </c>
    </row>
    <row r="3148" spans="1:16" hidden="1" x14ac:dyDescent="0.45">
      <c r="A3148">
        <v>40031128</v>
      </c>
      <c r="B3148" t="s">
        <v>328</v>
      </c>
      <c r="C3148">
        <v>44986</v>
      </c>
      <c r="D3148">
        <v>65728</v>
      </c>
      <c r="E3148">
        <v>20222023</v>
      </c>
      <c r="F3148" t="s">
        <v>418</v>
      </c>
      <c r="G3148" t="s">
        <v>31</v>
      </c>
      <c r="H3148">
        <v>56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 t="s">
        <v>19</v>
      </c>
      <c r="P3148" t="str">
        <f>UPPER(Table1[[#This Row],[Venue]])</f>
        <v>HOME</v>
      </c>
    </row>
    <row r="3149" spans="1:16" hidden="1" x14ac:dyDescent="0.45">
      <c r="A3149">
        <v>40031128</v>
      </c>
      <c r="B3149" t="s">
        <v>328</v>
      </c>
      <c r="C3149">
        <v>44986</v>
      </c>
      <c r="D3149">
        <v>65728</v>
      </c>
      <c r="E3149">
        <v>20222023</v>
      </c>
      <c r="F3149" t="s">
        <v>418</v>
      </c>
      <c r="G3149" t="s">
        <v>32</v>
      </c>
      <c r="H3149">
        <v>66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 t="s">
        <v>19</v>
      </c>
      <c r="P3149" t="str">
        <f>UPPER(Table1[[#This Row],[Venue]])</f>
        <v>HOME</v>
      </c>
    </row>
    <row r="3150" spans="1:16" hidden="1" x14ac:dyDescent="0.45">
      <c r="A3150">
        <v>40031128</v>
      </c>
      <c r="B3150" t="s">
        <v>328</v>
      </c>
      <c r="C3150">
        <v>44986</v>
      </c>
      <c r="D3150">
        <v>65728</v>
      </c>
      <c r="E3150">
        <v>20222023</v>
      </c>
      <c r="F3150" t="s">
        <v>418</v>
      </c>
      <c r="G3150" t="s">
        <v>34</v>
      </c>
      <c r="H3150">
        <v>74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 t="s">
        <v>19</v>
      </c>
      <c r="P3150" t="str">
        <f>UPPER(Table1[[#This Row],[Venue]])</f>
        <v>HOME</v>
      </c>
    </row>
    <row r="3151" spans="1:16" hidden="1" x14ac:dyDescent="0.45">
      <c r="A3151">
        <v>40031128</v>
      </c>
      <c r="B3151" t="s">
        <v>328</v>
      </c>
      <c r="C3151">
        <v>44986</v>
      </c>
      <c r="D3151">
        <v>65728</v>
      </c>
      <c r="E3151">
        <v>20222023</v>
      </c>
      <c r="F3151" t="s">
        <v>418</v>
      </c>
      <c r="G3151" t="s">
        <v>35</v>
      </c>
      <c r="H3151">
        <v>75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0</v>
      </c>
      <c r="O3151" t="s">
        <v>19</v>
      </c>
      <c r="P3151" t="str">
        <f>UPPER(Table1[[#This Row],[Venue]])</f>
        <v>HOME</v>
      </c>
    </row>
    <row r="3152" spans="1:16" hidden="1" x14ac:dyDescent="0.45">
      <c r="A3152">
        <v>40031128</v>
      </c>
      <c r="B3152" t="s">
        <v>328</v>
      </c>
      <c r="C3152">
        <v>44986</v>
      </c>
      <c r="D3152">
        <v>65728</v>
      </c>
      <c r="E3152">
        <v>20222023</v>
      </c>
      <c r="F3152" t="s">
        <v>418</v>
      </c>
      <c r="G3152" t="s">
        <v>36</v>
      </c>
      <c r="H3152">
        <v>87</v>
      </c>
      <c r="I3152">
        <v>1</v>
      </c>
      <c r="J3152">
        <v>0</v>
      </c>
      <c r="K3152">
        <v>1</v>
      </c>
      <c r="L3152">
        <v>1</v>
      </c>
      <c r="M3152">
        <v>0</v>
      </c>
      <c r="N3152">
        <v>0</v>
      </c>
      <c r="O3152" t="s">
        <v>19</v>
      </c>
      <c r="P3152" t="str">
        <f>UPPER(Table1[[#This Row],[Venue]])</f>
        <v>HOME</v>
      </c>
    </row>
    <row r="3153" spans="1:16" hidden="1" x14ac:dyDescent="0.45">
      <c r="A3153">
        <v>40031128</v>
      </c>
      <c r="B3153" t="s">
        <v>328</v>
      </c>
      <c r="C3153">
        <v>44986</v>
      </c>
      <c r="D3153">
        <v>65728</v>
      </c>
      <c r="E3153">
        <v>20222023</v>
      </c>
      <c r="F3153" t="s">
        <v>418</v>
      </c>
      <c r="G3153" t="s">
        <v>37</v>
      </c>
      <c r="H3153">
        <v>90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 t="s">
        <v>19</v>
      </c>
      <c r="P3153" t="str">
        <f>UPPER(Table1[[#This Row],[Venue]])</f>
        <v>HOME</v>
      </c>
    </row>
    <row r="3154" spans="1:16" hidden="1" x14ac:dyDescent="0.45">
      <c r="A3154">
        <v>40031128</v>
      </c>
      <c r="B3154" t="s">
        <v>328</v>
      </c>
      <c r="C3154">
        <v>44986</v>
      </c>
      <c r="D3154">
        <v>65728</v>
      </c>
      <c r="E3154">
        <v>20222023</v>
      </c>
      <c r="F3154" t="s">
        <v>418</v>
      </c>
      <c r="G3154" t="s">
        <v>38</v>
      </c>
      <c r="H3154">
        <v>98</v>
      </c>
      <c r="I3154">
        <v>1</v>
      </c>
      <c r="J3154">
        <v>0</v>
      </c>
      <c r="K3154">
        <v>1</v>
      </c>
      <c r="L3154">
        <v>1</v>
      </c>
      <c r="M3154">
        <v>0</v>
      </c>
      <c r="N3154">
        <v>0</v>
      </c>
      <c r="O3154" t="s">
        <v>19</v>
      </c>
      <c r="P3154" t="str">
        <f>UPPER(Table1[[#This Row],[Venue]])</f>
        <v>HOME</v>
      </c>
    </row>
    <row r="3155" spans="1:16" hidden="1" x14ac:dyDescent="0.45">
      <c r="A3155">
        <v>40031128</v>
      </c>
      <c r="B3155" t="s">
        <v>328</v>
      </c>
      <c r="C3155">
        <v>44986</v>
      </c>
      <c r="D3155">
        <v>65728</v>
      </c>
      <c r="E3155">
        <v>20222023</v>
      </c>
      <c r="F3155" t="s">
        <v>418</v>
      </c>
      <c r="G3155" t="s">
        <v>190</v>
      </c>
      <c r="H3155">
        <v>1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 t="s">
        <v>40</v>
      </c>
      <c r="P3155" t="str">
        <f>UPPER(Table1[[#This Row],[Venue]])</f>
        <v>AWAY</v>
      </c>
    </row>
    <row r="3156" spans="1:16" hidden="1" x14ac:dyDescent="0.45">
      <c r="A3156">
        <v>40031128</v>
      </c>
      <c r="B3156" t="s">
        <v>328</v>
      </c>
      <c r="C3156">
        <v>44986</v>
      </c>
      <c r="D3156">
        <v>65728</v>
      </c>
      <c r="E3156">
        <v>20222023</v>
      </c>
      <c r="F3156" t="s">
        <v>418</v>
      </c>
      <c r="G3156" t="s">
        <v>59</v>
      </c>
      <c r="H3156">
        <v>2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0</v>
      </c>
      <c r="O3156" t="s">
        <v>40</v>
      </c>
      <c r="P3156" t="str">
        <f>UPPER(Table1[[#This Row],[Venue]])</f>
        <v>AWAY</v>
      </c>
    </row>
    <row r="3157" spans="1:16" hidden="1" x14ac:dyDescent="0.45">
      <c r="A3157">
        <v>40031128</v>
      </c>
      <c r="B3157" t="s">
        <v>328</v>
      </c>
      <c r="C3157">
        <v>44986</v>
      </c>
      <c r="D3157">
        <v>65728</v>
      </c>
      <c r="E3157">
        <v>20222023</v>
      </c>
      <c r="F3157" t="s">
        <v>418</v>
      </c>
      <c r="G3157" t="s">
        <v>60</v>
      </c>
      <c r="H3157">
        <v>4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 t="s">
        <v>40</v>
      </c>
      <c r="P3157" t="str">
        <f>UPPER(Table1[[#This Row],[Venue]])</f>
        <v>AWAY</v>
      </c>
    </row>
    <row r="3158" spans="1:16" hidden="1" x14ac:dyDescent="0.45">
      <c r="A3158">
        <v>40031128</v>
      </c>
      <c r="B3158" t="s">
        <v>328</v>
      </c>
      <c r="C3158">
        <v>44986</v>
      </c>
      <c r="D3158">
        <v>65728</v>
      </c>
      <c r="E3158">
        <v>20222023</v>
      </c>
      <c r="F3158" t="s">
        <v>418</v>
      </c>
      <c r="G3158" t="s">
        <v>61</v>
      </c>
      <c r="H3158">
        <v>6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 t="s">
        <v>40</v>
      </c>
      <c r="P3158" t="str">
        <f>UPPER(Table1[[#This Row],[Venue]])</f>
        <v>AWAY</v>
      </c>
    </row>
    <row r="3159" spans="1:16" hidden="1" x14ac:dyDescent="0.45">
      <c r="A3159">
        <v>40031128</v>
      </c>
      <c r="B3159" t="s">
        <v>328</v>
      </c>
      <c r="C3159">
        <v>44986</v>
      </c>
      <c r="D3159">
        <v>65728</v>
      </c>
      <c r="E3159">
        <v>20222023</v>
      </c>
      <c r="F3159" t="s">
        <v>418</v>
      </c>
      <c r="G3159" t="s">
        <v>62</v>
      </c>
      <c r="H3159">
        <v>7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 t="s">
        <v>40</v>
      </c>
      <c r="P3159" t="str">
        <f>UPPER(Table1[[#This Row],[Venue]])</f>
        <v>AWAY</v>
      </c>
    </row>
    <row r="3160" spans="1:16" hidden="1" x14ac:dyDescent="0.45">
      <c r="A3160">
        <v>40031128</v>
      </c>
      <c r="B3160" t="s">
        <v>328</v>
      </c>
      <c r="C3160">
        <v>44986</v>
      </c>
      <c r="D3160">
        <v>65728</v>
      </c>
      <c r="E3160">
        <v>20222023</v>
      </c>
      <c r="F3160" t="s">
        <v>418</v>
      </c>
      <c r="G3160" t="s">
        <v>63</v>
      </c>
      <c r="H3160">
        <v>10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 t="s">
        <v>40</v>
      </c>
      <c r="P3160" t="str">
        <f>UPPER(Table1[[#This Row],[Venue]])</f>
        <v>AWAY</v>
      </c>
    </row>
    <row r="3161" spans="1:16" hidden="1" x14ac:dyDescent="0.45">
      <c r="A3161">
        <v>40031128</v>
      </c>
      <c r="B3161" t="s">
        <v>328</v>
      </c>
      <c r="C3161">
        <v>44986</v>
      </c>
      <c r="D3161">
        <v>65728</v>
      </c>
      <c r="E3161">
        <v>20222023</v>
      </c>
      <c r="F3161" t="s">
        <v>418</v>
      </c>
      <c r="G3161" t="s">
        <v>128</v>
      </c>
      <c r="H3161">
        <v>12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2</v>
      </c>
      <c r="O3161" t="s">
        <v>40</v>
      </c>
      <c r="P3161" t="str">
        <f>UPPER(Table1[[#This Row],[Venue]])</f>
        <v>AWAY</v>
      </c>
    </row>
    <row r="3162" spans="1:16" hidden="1" x14ac:dyDescent="0.45">
      <c r="A3162">
        <v>40031128</v>
      </c>
      <c r="B3162" t="s">
        <v>328</v>
      </c>
      <c r="C3162">
        <v>44986</v>
      </c>
      <c r="D3162">
        <v>65728</v>
      </c>
      <c r="E3162">
        <v>20222023</v>
      </c>
      <c r="F3162" t="s">
        <v>418</v>
      </c>
      <c r="G3162" t="s">
        <v>67</v>
      </c>
      <c r="H3162">
        <v>21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 t="s">
        <v>40</v>
      </c>
      <c r="P3162" t="str">
        <f>UPPER(Table1[[#This Row],[Venue]])</f>
        <v>AWAY</v>
      </c>
    </row>
    <row r="3163" spans="1:16" hidden="1" x14ac:dyDescent="0.45">
      <c r="A3163">
        <v>40031128</v>
      </c>
      <c r="B3163" t="s">
        <v>328</v>
      </c>
      <c r="C3163">
        <v>44986</v>
      </c>
      <c r="D3163">
        <v>65728</v>
      </c>
      <c r="E3163">
        <v>20222023</v>
      </c>
      <c r="F3163" t="s">
        <v>418</v>
      </c>
      <c r="G3163" t="s">
        <v>68</v>
      </c>
      <c r="H3163">
        <v>25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 t="s">
        <v>40</v>
      </c>
      <c r="P3163" t="str">
        <f>UPPER(Table1[[#This Row],[Venue]])</f>
        <v>AWAY</v>
      </c>
    </row>
    <row r="3164" spans="1:16" hidden="1" x14ac:dyDescent="0.45">
      <c r="A3164">
        <v>40031128</v>
      </c>
      <c r="B3164" t="s">
        <v>328</v>
      </c>
      <c r="C3164">
        <v>44986</v>
      </c>
      <c r="D3164">
        <v>65728</v>
      </c>
      <c r="E3164">
        <v>20222023</v>
      </c>
      <c r="F3164" t="s">
        <v>418</v>
      </c>
      <c r="G3164" t="s">
        <v>322</v>
      </c>
      <c r="H3164">
        <v>40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 t="s">
        <v>40</v>
      </c>
      <c r="P3164" t="str">
        <f>UPPER(Table1[[#This Row],[Venue]])</f>
        <v>AWAY</v>
      </c>
    </row>
    <row r="3165" spans="1:16" hidden="1" x14ac:dyDescent="0.45">
      <c r="A3165">
        <v>40031128</v>
      </c>
      <c r="B3165" t="s">
        <v>328</v>
      </c>
      <c r="C3165">
        <v>44986</v>
      </c>
      <c r="D3165">
        <v>65728</v>
      </c>
      <c r="E3165">
        <v>20222023</v>
      </c>
      <c r="F3165" t="s">
        <v>418</v>
      </c>
      <c r="G3165" t="s">
        <v>429</v>
      </c>
      <c r="H3165">
        <v>44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 t="s">
        <v>40</v>
      </c>
      <c r="P3165" t="str">
        <f>UPPER(Table1[[#This Row],[Venue]])</f>
        <v>AWAY</v>
      </c>
    </row>
    <row r="3166" spans="1:16" hidden="1" x14ac:dyDescent="0.45">
      <c r="A3166">
        <v>40031128</v>
      </c>
      <c r="B3166" t="s">
        <v>328</v>
      </c>
      <c r="C3166">
        <v>44986</v>
      </c>
      <c r="D3166">
        <v>65728</v>
      </c>
      <c r="E3166">
        <v>20222023</v>
      </c>
      <c r="F3166" t="s">
        <v>418</v>
      </c>
      <c r="G3166" t="s">
        <v>69</v>
      </c>
      <c r="H3166">
        <v>45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 t="s">
        <v>40</v>
      </c>
      <c r="P3166" t="str">
        <f>UPPER(Table1[[#This Row],[Venue]])</f>
        <v>AWAY</v>
      </c>
    </row>
    <row r="3167" spans="1:16" hidden="1" x14ac:dyDescent="0.45">
      <c r="A3167">
        <v>40031128</v>
      </c>
      <c r="B3167" t="s">
        <v>328</v>
      </c>
      <c r="C3167">
        <v>44986</v>
      </c>
      <c r="D3167">
        <v>65728</v>
      </c>
      <c r="E3167">
        <v>20222023</v>
      </c>
      <c r="F3167" t="s">
        <v>418</v>
      </c>
      <c r="G3167" t="s">
        <v>58</v>
      </c>
      <c r="H3167">
        <v>47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 t="s">
        <v>40</v>
      </c>
      <c r="P3167" t="str">
        <f>UPPER(Table1[[#This Row],[Venue]])</f>
        <v>AWAY</v>
      </c>
    </row>
    <row r="3168" spans="1:16" hidden="1" x14ac:dyDescent="0.45">
      <c r="A3168">
        <v>40031128</v>
      </c>
      <c r="B3168" t="s">
        <v>328</v>
      </c>
      <c r="C3168">
        <v>44986</v>
      </c>
      <c r="D3168">
        <v>65728</v>
      </c>
      <c r="E3168">
        <v>20222023</v>
      </c>
      <c r="F3168" t="s">
        <v>418</v>
      </c>
      <c r="G3168" t="s">
        <v>71</v>
      </c>
      <c r="H3168">
        <v>55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2</v>
      </c>
      <c r="O3168" t="s">
        <v>40</v>
      </c>
      <c r="P3168" t="str">
        <f>UPPER(Table1[[#This Row],[Venue]])</f>
        <v>AWAY</v>
      </c>
    </row>
    <row r="3169" spans="1:16" hidden="1" x14ac:dyDescent="0.45">
      <c r="A3169">
        <v>40031128</v>
      </c>
      <c r="B3169" t="s">
        <v>328</v>
      </c>
      <c r="C3169">
        <v>44986</v>
      </c>
      <c r="D3169">
        <v>65728</v>
      </c>
      <c r="E3169">
        <v>20222023</v>
      </c>
      <c r="F3169" t="s">
        <v>418</v>
      </c>
      <c r="G3169" t="s">
        <v>72</v>
      </c>
      <c r="H3169">
        <v>86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 t="s">
        <v>40</v>
      </c>
      <c r="P3169" t="str">
        <f>UPPER(Table1[[#This Row],[Venue]])</f>
        <v>AWAY</v>
      </c>
    </row>
    <row r="3170" spans="1:16" hidden="1" x14ac:dyDescent="0.45">
      <c r="A3170">
        <v>40031128</v>
      </c>
      <c r="B3170" t="s">
        <v>328</v>
      </c>
      <c r="C3170">
        <v>44986</v>
      </c>
      <c r="D3170">
        <v>65728</v>
      </c>
      <c r="E3170">
        <v>20222023</v>
      </c>
      <c r="F3170" t="s">
        <v>418</v>
      </c>
      <c r="G3170" t="s">
        <v>191</v>
      </c>
      <c r="H3170">
        <v>89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 t="s">
        <v>40</v>
      </c>
      <c r="P3170" t="str">
        <f>UPPER(Table1[[#This Row],[Venue]])</f>
        <v>AWAY</v>
      </c>
    </row>
    <row r="3171" spans="1:16" hidden="1" x14ac:dyDescent="0.45">
      <c r="A3171">
        <v>40031128</v>
      </c>
      <c r="B3171" t="s">
        <v>328</v>
      </c>
      <c r="C3171">
        <v>44986</v>
      </c>
      <c r="D3171">
        <v>65728</v>
      </c>
      <c r="E3171">
        <v>20222023</v>
      </c>
      <c r="F3171" t="s">
        <v>418</v>
      </c>
      <c r="G3171" t="s">
        <v>74</v>
      </c>
      <c r="H3171">
        <v>92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0</v>
      </c>
      <c r="O3171" t="s">
        <v>40</v>
      </c>
      <c r="P3171" t="str">
        <f>UPPER(Table1[[#This Row],[Venue]])</f>
        <v>AWAY</v>
      </c>
    </row>
    <row r="3172" spans="1:16" hidden="1" x14ac:dyDescent="0.45">
      <c r="A3172">
        <v>40031128</v>
      </c>
      <c r="B3172" t="s">
        <v>328</v>
      </c>
      <c r="C3172">
        <v>44986</v>
      </c>
      <c r="D3172">
        <v>65728</v>
      </c>
      <c r="E3172">
        <v>20222023</v>
      </c>
      <c r="F3172" t="s">
        <v>418</v>
      </c>
      <c r="G3172" t="s">
        <v>75</v>
      </c>
      <c r="H3172">
        <v>96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  <c r="O3172" t="s">
        <v>40</v>
      </c>
      <c r="P3172" t="str">
        <f>UPPER(Table1[[#This Row],[Venue]])</f>
        <v>AWAY</v>
      </c>
    </row>
    <row r="3173" spans="1:16" hidden="1" x14ac:dyDescent="0.45">
      <c r="A3173">
        <v>40031132</v>
      </c>
      <c r="B3173" t="s">
        <v>443</v>
      </c>
      <c r="C3173">
        <v>44989</v>
      </c>
      <c r="D3173">
        <v>65732</v>
      </c>
      <c r="E3173">
        <v>20222023</v>
      </c>
      <c r="F3173" t="s">
        <v>418</v>
      </c>
      <c r="G3173" t="s">
        <v>39</v>
      </c>
      <c r="H3173">
        <v>2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2</v>
      </c>
      <c r="O3173" t="s">
        <v>19</v>
      </c>
      <c r="P3173" t="str">
        <f>UPPER(Table1[[#This Row],[Venue]])</f>
        <v>HOME</v>
      </c>
    </row>
    <row r="3174" spans="1:16" hidden="1" x14ac:dyDescent="0.45">
      <c r="A3174">
        <v>40031132</v>
      </c>
      <c r="B3174" t="s">
        <v>443</v>
      </c>
      <c r="C3174">
        <v>44989</v>
      </c>
      <c r="D3174">
        <v>65732</v>
      </c>
      <c r="E3174">
        <v>20222023</v>
      </c>
      <c r="F3174" t="s">
        <v>418</v>
      </c>
      <c r="G3174" t="s">
        <v>41</v>
      </c>
      <c r="H3174">
        <v>3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 t="s">
        <v>19</v>
      </c>
      <c r="P3174" t="str">
        <f>UPPER(Table1[[#This Row],[Venue]])</f>
        <v>HOME</v>
      </c>
    </row>
    <row r="3175" spans="1:16" hidden="1" x14ac:dyDescent="0.45">
      <c r="A3175">
        <v>40031132</v>
      </c>
      <c r="B3175" t="s">
        <v>443</v>
      </c>
      <c r="C3175">
        <v>44989</v>
      </c>
      <c r="D3175">
        <v>65732</v>
      </c>
      <c r="E3175">
        <v>20222023</v>
      </c>
      <c r="F3175" t="s">
        <v>418</v>
      </c>
      <c r="G3175" t="s">
        <v>42</v>
      </c>
      <c r="H3175">
        <v>8</v>
      </c>
      <c r="I3175">
        <v>1</v>
      </c>
      <c r="J3175">
        <v>0</v>
      </c>
      <c r="K3175">
        <v>1</v>
      </c>
      <c r="L3175">
        <v>1</v>
      </c>
      <c r="M3175">
        <v>0</v>
      </c>
      <c r="N3175">
        <v>0</v>
      </c>
      <c r="O3175" t="s">
        <v>19</v>
      </c>
      <c r="P3175" t="str">
        <f>UPPER(Table1[[#This Row],[Venue]])</f>
        <v>HOME</v>
      </c>
    </row>
    <row r="3176" spans="1:16" hidden="1" x14ac:dyDescent="0.45">
      <c r="A3176">
        <v>40031132</v>
      </c>
      <c r="B3176" t="s">
        <v>443</v>
      </c>
      <c r="C3176">
        <v>44989</v>
      </c>
      <c r="D3176">
        <v>65732</v>
      </c>
      <c r="E3176">
        <v>20222023</v>
      </c>
      <c r="F3176" t="s">
        <v>418</v>
      </c>
      <c r="G3176" t="s">
        <v>43</v>
      </c>
      <c r="H3176">
        <v>15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0</v>
      </c>
      <c r="O3176" t="s">
        <v>19</v>
      </c>
      <c r="P3176" t="str">
        <f>UPPER(Table1[[#This Row],[Venue]])</f>
        <v>HOME</v>
      </c>
    </row>
    <row r="3177" spans="1:16" hidden="1" x14ac:dyDescent="0.45">
      <c r="A3177">
        <v>40031132</v>
      </c>
      <c r="B3177" t="s">
        <v>443</v>
      </c>
      <c r="C3177">
        <v>44989</v>
      </c>
      <c r="D3177">
        <v>65732</v>
      </c>
      <c r="E3177">
        <v>20222023</v>
      </c>
      <c r="F3177" t="s">
        <v>418</v>
      </c>
      <c r="G3177" t="s">
        <v>44</v>
      </c>
      <c r="H3177">
        <v>16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 t="s">
        <v>19</v>
      </c>
      <c r="P3177" t="str">
        <f>UPPER(Table1[[#This Row],[Venue]])</f>
        <v>HOME</v>
      </c>
    </row>
    <row r="3178" spans="1:16" hidden="1" x14ac:dyDescent="0.45">
      <c r="A3178">
        <v>40031132</v>
      </c>
      <c r="B3178" t="s">
        <v>443</v>
      </c>
      <c r="C3178">
        <v>44989</v>
      </c>
      <c r="D3178">
        <v>65732</v>
      </c>
      <c r="E3178">
        <v>20222023</v>
      </c>
      <c r="F3178" t="s">
        <v>418</v>
      </c>
      <c r="G3178" t="s">
        <v>45</v>
      </c>
      <c r="H3178">
        <v>17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 t="s">
        <v>19</v>
      </c>
      <c r="P3178" t="str">
        <f>UPPER(Table1[[#This Row],[Venue]])</f>
        <v>HOME</v>
      </c>
    </row>
    <row r="3179" spans="1:16" hidden="1" x14ac:dyDescent="0.45">
      <c r="A3179">
        <v>40031132</v>
      </c>
      <c r="B3179" t="s">
        <v>443</v>
      </c>
      <c r="C3179">
        <v>44989</v>
      </c>
      <c r="D3179">
        <v>65732</v>
      </c>
      <c r="E3179">
        <v>20222023</v>
      </c>
      <c r="F3179" t="s">
        <v>418</v>
      </c>
      <c r="G3179" t="s">
        <v>47</v>
      </c>
      <c r="H3179">
        <v>24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 t="s">
        <v>19</v>
      </c>
      <c r="P3179" t="str">
        <f>UPPER(Table1[[#This Row],[Venue]])</f>
        <v>HOME</v>
      </c>
    </row>
    <row r="3180" spans="1:16" hidden="1" x14ac:dyDescent="0.45">
      <c r="A3180">
        <v>40031132</v>
      </c>
      <c r="B3180" t="s">
        <v>443</v>
      </c>
      <c r="C3180">
        <v>44989</v>
      </c>
      <c r="D3180">
        <v>65732</v>
      </c>
      <c r="E3180">
        <v>20222023</v>
      </c>
      <c r="F3180" t="s">
        <v>418</v>
      </c>
      <c r="G3180" t="s">
        <v>430</v>
      </c>
      <c r="H3180">
        <v>25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 t="s">
        <v>19</v>
      </c>
      <c r="P3180" t="str">
        <f>UPPER(Table1[[#This Row],[Venue]])</f>
        <v>HOME</v>
      </c>
    </row>
    <row r="3181" spans="1:16" hidden="1" x14ac:dyDescent="0.45">
      <c r="A3181">
        <v>40031132</v>
      </c>
      <c r="B3181" t="s">
        <v>443</v>
      </c>
      <c r="C3181">
        <v>44989</v>
      </c>
      <c r="D3181">
        <v>65732</v>
      </c>
      <c r="E3181">
        <v>20222023</v>
      </c>
      <c r="F3181" t="s">
        <v>418</v>
      </c>
      <c r="G3181" t="s">
        <v>48</v>
      </c>
      <c r="H3181">
        <v>28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0</v>
      </c>
      <c r="O3181" t="s">
        <v>19</v>
      </c>
      <c r="P3181" t="str">
        <f>UPPER(Table1[[#This Row],[Venue]])</f>
        <v>HOME</v>
      </c>
    </row>
    <row r="3182" spans="1:16" hidden="1" x14ac:dyDescent="0.45">
      <c r="A3182">
        <v>40031132</v>
      </c>
      <c r="B3182" t="s">
        <v>443</v>
      </c>
      <c r="C3182">
        <v>44989</v>
      </c>
      <c r="D3182">
        <v>65732</v>
      </c>
      <c r="E3182">
        <v>20222023</v>
      </c>
      <c r="F3182" t="s">
        <v>418</v>
      </c>
      <c r="G3182" t="s">
        <v>49</v>
      </c>
      <c r="H3182">
        <v>31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0</v>
      </c>
      <c r="O3182" t="s">
        <v>19</v>
      </c>
      <c r="P3182" t="str">
        <f>UPPER(Table1[[#This Row],[Venue]])</f>
        <v>HOME</v>
      </c>
    </row>
    <row r="3183" spans="1:16" hidden="1" x14ac:dyDescent="0.45">
      <c r="A3183">
        <v>40031132</v>
      </c>
      <c r="B3183" t="s">
        <v>443</v>
      </c>
      <c r="C3183">
        <v>44989</v>
      </c>
      <c r="D3183">
        <v>65732</v>
      </c>
      <c r="E3183">
        <v>20222023</v>
      </c>
      <c r="F3183" t="s">
        <v>418</v>
      </c>
      <c r="G3183" t="s">
        <v>52</v>
      </c>
      <c r="H3183">
        <v>79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 t="s">
        <v>19</v>
      </c>
      <c r="P3183" t="str">
        <f>UPPER(Table1[[#This Row],[Venue]])</f>
        <v>HOME</v>
      </c>
    </row>
    <row r="3184" spans="1:16" hidden="1" x14ac:dyDescent="0.45">
      <c r="A3184">
        <v>40031132</v>
      </c>
      <c r="B3184" t="s">
        <v>443</v>
      </c>
      <c r="C3184">
        <v>44989</v>
      </c>
      <c r="D3184">
        <v>65732</v>
      </c>
      <c r="E3184">
        <v>20222023</v>
      </c>
      <c r="F3184" t="s">
        <v>418</v>
      </c>
      <c r="G3184" t="s">
        <v>53</v>
      </c>
      <c r="H3184">
        <v>81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0</v>
      </c>
      <c r="O3184" t="s">
        <v>19</v>
      </c>
      <c r="P3184" t="str">
        <f>UPPER(Table1[[#This Row],[Venue]])</f>
        <v>HOME</v>
      </c>
    </row>
    <row r="3185" spans="1:16" hidden="1" x14ac:dyDescent="0.45">
      <c r="A3185">
        <v>40031132</v>
      </c>
      <c r="B3185" t="s">
        <v>443</v>
      </c>
      <c r="C3185">
        <v>44989</v>
      </c>
      <c r="D3185">
        <v>65732</v>
      </c>
      <c r="E3185">
        <v>20222023</v>
      </c>
      <c r="F3185" t="s">
        <v>418</v>
      </c>
      <c r="G3185" t="s">
        <v>54</v>
      </c>
      <c r="H3185">
        <v>87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 t="s">
        <v>19</v>
      </c>
      <c r="P3185" t="str">
        <f>UPPER(Table1[[#This Row],[Venue]])</f>
        <v>HOME</v>
      </c>
    </row>
    <row r="3186" spans="1:16" hidden="1" x14ac:dyDescent="0.45">
      <c r="A3186">
        <v>40031132</v>
      </c>
      <c r="B3186" t="s">
        <v>443</v>
      </c>
      <c r="C3186">
        <v>44989</v>
      </c>
      <c r="D3186">
        <v>65732</v>
      </c>
      <c r="E3186">
        <v>20222023</v>
      </c>
      <c r="F3186" t="s">
        <v>418</v>
      </c>
      <c r="G3186" t="s">
        <v>55</v>
      </c>
      <c r="H3186">
        <v>88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 t="s">
        <v>19</v>
      </c>
      <c r="P3186" t="str">
        <f>UPPER(Table1[[#This Row],[Venue]])</f>
        <v>HOME</v>
      </c>
    </row>
    <row r="3187" spans="1:16" hidden="1" x14ac:dyDescent="0.45">
      <c r="A3187">
        <v>40031132</v>
      </c>
      <c r="B3187" t="s">
        <v>443</v>
      </c>
      <c r="C3187">
        <v>44989</v>
      </c>
      <c r="D3187">
        <v>65732</v>
      </c>
      <c r="E3187">
        <v>20222023</v>
      </c>
      <c r="F3187" t="s">
        <v>418</v>
      </c>
      <c r="G3187" t="s">
        <v>56</v>
      </c>
      <c r="H3187">
        <v>89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0</v>
      </c>
      <c r="O3187" t="s">
        <v>19</v>
      </c>
      <c r="P3187" t="str">
        <f>UPPER(Table1[[#This Row],[Venue]])</f>
        <v>HOME</v>
      </c>
    </row>
    <row r="3188" spans="1:16" hidden="1" x14ac:dyDescent="0.45">
      <c r="A3188">
        <v>40031132</v>
      </c>
      <c r="B3188" t="s">
        <v>443</v>
      </c>
      <c r="C3188">
        <v>44989</v>
      </c>
      <c r="D3188">
        <v>65732</v>
      </c>
      <c r="E3188">
        <v>20222023</v>
      </c>
      <c r="F3188" t="s">
        <v>418</v>
      </c>
      <c r="G3188" t="s">
        <v>130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 t="s">
        <v>40</v>
      </c>
      <c r="P3188" t="str">
        <f>UPPER(Table1[[#This Row],[Venue]])</f>
        <v>AWAY</v>
      </c>
    </row>
    <row r="3189" spans="1:16" hidden="1" x14ac:dyDescent="0.45">
      <c r="A3189">
        <v>40031132</v>
      </c>
      <c r="B3189" t="s">
        <v>443</v>
      </c>
      <c r="C3189">
        <v>44989</v>
      </c>
      <c r="D3189">
        <v>65732</v>
      </c>
      <c r="E3189">
        <v>20222023</v>
      </c>
      <c r="F3189" t="s">
        <v>418</v>
      </c>
      <c r="G3189" t="s">
        <v>132</v>
      </c>
      <c r="H3189">
        <v>4</v>
      </c>
      <c r="I3189">
        <v>2</v>
      </c>
      <c r="J3189">
        <v>2</v>
      </c>
      <c r="K3189">
        <v>1</v>
      </c>
      <c r="L3189">
        <v>0</v>
      </c>
      <c r="M3189">
        <v>0</v>
      </c>
      <c r="N3189">
        <v>0</v>
      </c>
      <c r="O3189" t="s">
        <v>40</v>
      </c>
      <c r="P3189" t="str">
        <f>UPPER(Table1[[#This Row],[Venue]])</f>
        <v>AWAY</v>
      </c>
    </row>
    <row r="3190" spans="1:16" hidden="1" x14ac:dyDescent="0.45">
      <c r="A3190">
        <v>40031132</v>
      </c>
      <c r="B3190" t="s">
        <v>443</v>
      </c>
      <c r="C3190">
        <v>44989</v>
      </c>
      <c r="D3190">
        <v>65732</v>
      </c>
      <c r="E3190">
        <v>20222023</v>
      </c>
      <c r="F3190" t="s">
        <v>418</v>
      </c>
      <c r="G3190" t="s">
        <v>133</v>
      </c>
      <c r="H3190">
        <v>5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0</v>
      </c>
      <c r="O3190" t="s">
        <v>40</v>
      </c>
      <c r="P3190" t="str">
        <f>UPPER(Table1[[#This Row],[Venue]])</f>
        <v>AWAY</v>
      </c>
    </row>
    <row r="3191" spans="1:16" hidden="1" x14ac:dyDescent="0.45">
      <c r="A3191">
        <v>40031132</v>
      </c>
      <c r="B3191" t="s">
        <v>443</v>
      </c>
      <c r="C3191">
        <v>44989</v>
      </c>
      <c r="D3191">
        <v>65732</v>
      </c>
      <c r="E3191">
        <v>20222023</v>
      </c>
      <c r="F3191" t="s">
        <v>418</v>
      </c>
      <c r="G3191" t="s">
        <v>334</v>
      </c>
      <c r="H3191">
        <v>6</v>
      </c>
      <c r="I3191">
        <v>1</v>
      </c>
      <c r="J3191">
        <v>1</v>
      </c>
      <c r="K3191">
        <v>1</v>
      </c>
      <c r="L3191">
        <v>0</v>
      </c>
      <c r="M3191">
        <v>0</v>
      </c>
      <c r="N3191">
        <v>0</v>
      </c>
      <c r="O3191" t="s">
        <v>40</v>
      </c>
      <c r="P3191" t="str">
        <f>UPPER(Table1[[#This Row],[Venue]])</f>
        <v>AWAY</v>
      </c>
    </row>
    <row r="3192" spans="1:16" hidden="1" x14ac:dyDescent="0.45">
      <c r="A3192">
        <v>40031132</v>
      </c>
      <c r="B3192" t="s">
        <v>443</v>
      </c>
      <c r="C3192">
        <v>44989</v>
      </c>
      <c r="D3192">
        <v>65732</v>
      </c>
      <c r="E3192">
        <v>20222023</v>
      </c>
      <c r="F3192" t="s">
        <v>418</v>
      </c>
      <c r="G3192" t="s">
        <v>135</v>
      </c>
      <c r="H3192">
        <v>7</v>
      </c>
      <c r="I3192">
        <v>2</v>
      </c>
      <c r="J3192">
        <v>0</v>
      </c>
      <c r="K3192">
        <v>1</v>
      </c>
      <c r="L3192">
        <v>2</v>
      </c>
      <c r="M3192">
        <v>0</v>
      </c>
      <c r="N3192">
        <v>0</v>
      </c>
      <c r="O3192" t="s">
        <v>40</v>
      </c>
      <c r="P3192" t="str">
        <f>UPPER(Table1[[#This Row],[Venue]])</f>
        <v>AWAY</v>
      </c>
    </row>
    <row r="3193" spans="1:16" hidden="1" x14ac:dyDescent="0.45">
      <c r="A3193">
        <v>40031132</v>
      </c>
      <c r="B3193" t="s">
        <v>443</v>
      </c>
      <c r="C3193">
        <v>44989</v>
      </c>
      <c r="D3193">
        <v>65732</v>
      </c>
      <c r="E3193">
        <v>20222023</v>
      </c>
      <c r="F3193" t="s">
        <v>418</v>
      </c>
      <c r="G3193" t="s">
        <v>263</v>
      </c>
      <c r="H3193">
        <v>9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 t="s">
        <v>40</v>
      </c>
      <c r="P3193" t="str">
        <f>UPPER(Table1[[#This Row],[Venue]])</f>
        <v>AWAY</v>
      </c>
    </row>
    <row r="3194" spans="1:16" hidden="1" x14ac:dyDescent="0.45">
      <c r="A3194">
        <v>40031132</v>
      </c>
      <c r="B3194" t="s">
        <v>443</v>
      </c>
      <c r="C3194">
        <v>44989</v>
      </c>
      <c r="D3194">
        <v>65732</v>
      </c>
      <c r="E3194">
        <v>20222023</v>
      </c>
      <c r="F3194" t="s">
        <v>418</v>
      </c>
      <c r="G3194" t="s">
        <v>264</v>
      </c>
      <c r="H3194">
        <v>10</v>
      </c>
      <c r="I3194">
        <v>5</v>
      </c>
      <c r="J3194">
        <v>1</v>
      </c>
      <c r="K3194">
        <v>1</v>
      </c>
      <c r="L3194">
        <v>4</v>
      </c>
      <c r="M3194">
        <v>0</v>
      </c>
      <c r="N3194">
        <v>0</v>
      </c>
      <c r="O3194" t="s">
        <v>40</v>
      </c>
      <c r="P3194" t="str">
        <f>UPPER(Table1[[#This Row],[Venue]])</f>
        <v>AWAY</v>
      </c>
    </row>
    <row r="3195" spans="1:16" hidden="1" x14ac:dyDescent="0.45">
      <c r="A3195">
        <v>40031132</v>
      </c>
      <c r="B3195" t="s">
        <v>443</v>
      </c>
      <c r="C3195">
        <v>44989</v>
      </c>
      <c r="D3195">
        <v>65732</v>
      </c>
      <c r="E3195">
        <v>20222023</v>
      </c>
      <c r="F3195" t="s">
        <v>418</v>
      </c>
      <c r="G3195" t="s">
        <v>265</v>
      </c>
      <c r="H3195">
        <v>14</v>
      </c>
      <c r="I3195">
        <v>1</v>
      </c>
      <c r="J3195">
        <v>1</v>
      </c>
      <c r="K3195">
        <v>1</v>
      </c>
      <c r="L3195">
        <v>0</v>
      </c>
      <c r="M3195">
        <v>0</v>
      </c>
      <c r="N3195">
        <v>0</v>
      </c>
      <c r="O3195" t="s">
        <v>40</v>
      </c>
      <c r="P3195" t="str">
        <f>UPPER(Table1[[#This Row],[Venue]])</f>
        <v>AWAY</v>
      </c>
    </row>
    <row r="3196" spans="1:16" hidden="1" x14ac:dyDescent="0.45">
      <c r="A3196">
        <v>40031132</v>
      </c>
      <c r="B3196" t="s">
        <v>443</v>
      </c>
      <c r="C3196">
        <v>44989</v>
      </c>
      <c r="D3196">
        <v>65732</v>
      </c>
      <c r="E3196">
        <v>20222023</v>
      </c>
      <c r="F3196" t="s">
        <v>418</v>
      </c>
      <c r="G3196" t="s">
        <v>134</v>
      </c>
      <c r="H3196">
        <v>15</v>
      </c>
      <c r="I3196">
        <v>1</v>
      </c>
      <c r="J3196">
        <v>0</v>
      </c>
      <c r="K3196">
        <v>1</v>
      </c>
      <c r="L3196">
        <v>1</v>
      </c>
      <c r="M3196">
        <v>0</v>
      </c>
      <c r="N3196">
        <v>0</v>
      </c>
      <c r="O3196" t="s">
        <v>40</v>
      </c>
      <c r="P3196" t="str">
        <f>UPPER(Table1[[#This Row],[Venue]])</f>
        <v>AWAY</v>
      </c>
    </row>
    <row r="3197" spans="1:16" hidden="1" x14ac:dyDescent="0.45">
      <c r="A3197">
        <v>40031132</v>
      </c>
      <c r="B3197" t="s">
        <v>443</v>
      </c>
      <c r="C3197">
        <v>44989</v>
      </c>
      <c r="D3197">
        <v>65732</v>
      </c>
      <c r="E3197">
        <v>20222023</v>
      </c>
      <c r="F3197" t="s">
        <v>418</v>
      </c>
      <c r="G3197" t="s">
        <v>136</v>
      </c>
      <c r="H3197">
        <v>17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2</v>
      </c>
      <c r="O3197" t="s">
        <v>40</v>
      </c>
      <c r="P3197" t="str">
        <f>UPPER(Table1[[#This Row],[Venue]])</f>
        <v>AWAY</v>
      </c>
    </row>
    <row r="3198" spans="1:16" hidden="1" x14ac:dyDescent="0.45">
      <c r="A3198">
        <v>40031132</v>
      </c>
      <c r="B3198" t="s">
        <v>443</v>
      </c>
      <c r="C3198">
        <v>44989</v>
      </c>
      <c r="D3198">
        <v>65732</v>
      </c>
      <c r="E3198">
        <v>20222023</v>
      </c>
      <c r="F3198" t="s">
        <v>418</v>
      </c>
      <c r="G3198" t="s">
        <v>137</v>
      </c>
      <c r="H3198">
        <v>22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 t="s">
        <v>40</v>
      </c>
      <c r="P3198" t="str">
        <f>UPPER(Table1[[#This Row],[Venue]])</f>
        <v>AWAY</v>
      </c>
    </row>
    <row r="3199" spans="1:16" hidden="1" x14ac:dyDescent="0.45">
      <c r="A3199">
        <v>40031132</v>
      </c>
      <c r="B3199" t="s">
        <v>443</v>
      </c>
      <c r="C3199">
        <v>44989</v>
      </c>
      <c r="D3199">
        <v>65732</v>
      </c>
      <c r="E3199">
        <v>20222023</v>
      </c>
      <c r="F3199" t="s">
        <v>418</v>
      </c>
      <c r="G3199" t="s">
        <v>138</v>
      </c>
      <c r="H3199">
        <v>23</v>
      </c>
      <c r="I3199">
        <v>2</v>
      </c>
      <c r="J3199">
        <v>0</v>
      </c>
      <c r="K3199">
        <v>1</v>
      </c>
      <c r="L3199">
        <v>2</v>
      </c>
      <c r="M3199">
        <v>0</v>
      </c>
      <c r="N3199">
        <v>0</v>
      </c>
      <c r="O3199" t="s">
        <v>40</v>
      </c>
      <c r="P3199" t="str">
        <f>UPPER(Table1[[#This Row],[Venue]])</f>
        <v>AWAY</v>
      </c>
    </row>
    <row r="3200" spans="1:16" hidden="1" x14ac:dyDescent="0.45">
      <c r="A3200">
        <v>40031132</v>
      </c>
      <c r="B3200" t="s">
        <v>443</v>
      </c>
      <c r="C3200">
        <v>44989</v>
      </c>
      <c r="D3200">
        <v>65732</v>
      </c>
      <c r="E3200">
        <v>20222023</v>
      </c>
      <c r="F3200" t="s">
        <v>418</v>
      </c>
      <c r="G3200" t="s">
        <v>349</v>
      </c>
      <c r="H3200">
        <v>25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0</v>
      </c>
      <c r="O3200" t="s">
        <v>40</v>
      </c>
      <c r="P3200" t="str">
        <f>UPPER(Table1[[#This Row],[Venue]])</f>
        <v>AWAY</v>
      </c>
    </row>
    <row r="3201" spans="1:16" hidden="1" x14ac:dyDescent="0.45">
      <c r="A3201">
        <v>40031132</v>
      </c>
      <c r="B3201" t="s">
        <v>443</v>
      </c>
      <c r="C3201">
        <v>44989</v>
      </c>
      <c r="D3201">
        <v>65732</v>
      </c>
      <c r="E3201">
        <v>20222023</v>
      </c>
      <c r="F3201" t="s">
        <v>418</v>
      </c>
      <c r="G3201" t="s">
        <v>139</v>
      </c>
      <c r="H3201">
        <v>27</v>
      </c>
      <c r="I3201">
        <v>3</v>
      </c>
      <c r="J3201">
        <v>0</v>
      </c>
      <c r="K3201">
        <v>1</v>
      </c>
      <c r="L3201">
        <v>3</v>
      </c>
      <c r="M3201">
        <v>0</v>
      </c>
      <c r="N3201">
        <v>0</v>
      </c>
      <c r="O3201" t="s">
        <v>40</v>
      </c>
      <c r="P3201" t="str">
        <f>UPPER(Table1[[#This Row],[Venue]])</f>
        <v>AWAY</v>
      </c>
    </row>
    <row r="3202" spans="1:16" hidden="1" x14ac:dyDescent="0.45">
      <c r="A3202">
        <v>40031132</v>
      </c>
      <c r="B3202" t="s">
        <v>443</v>
      </c>
      <c r="C3202">
        <v>44989</v>
      </c>
      <c r="D3202">
        <v>65732</v>
      </c>
      <c r="E3202">
        <v>20222023</v>
      </c>
      <c r="F3202" t="s">
        <v>418</v>
      </c>
      <c r="G3202" t="s">
        <v>142</v>
      </c>
      <c r="H3202">
        <v>69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 t="s">
        <v>40</v>
      </c>
      <c r="P3202" t="str">
        <f>UPPER(Table1[[#This Row],[Venue]])</f>
        <v>AWAY</v>
      </c>
    </row>
    <row r="3203" spans="1:16" hidden="1" x14ac:dyDescent="0.45">
      <c r="A3203">
        <v>40031132</v>
      </c>
      <c r="B3203" t="s">
        <v>443</v>
      </c>
      <c r="C3203">
        <v>44989</v>
      </c>
      <c r="D3203">
        <v>65732</v>
      </c>
      <c r="E3203">
        <v>20222023</v>
      </c>
      <c r="F3203" t="s">
        <v>418</v>
      </c>
      <c r="G3203" t="s">
        <v>143</v>
      </c>
      <c r="H3203">
        <v>71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 t="s">
        <v>40</v>
      </c>
      <c r="P3203" t="str">
        <f>UPPER(Table1[[#This Row],[Venue]])</f>
        <v>AWAY</v>
      </c>
    </row>
    <row r="3204" spans="1:16" hidden="1" x14ac:dyDescent="0.45">
      <c r="A3204">
        <v>40031132</v>
      </c>
      <c r="B3204" t="s">
        <v>443</v>
      </c>
      <c r="C3204">
        <v>44989</v>
      </c>
      <c r="D3204">
        <v>65732</v>
      </c>
      <c r="E3204">
        <v>20222023</v>
      </c>
      <c r="F3204" t="s">
        <v>418</v>
      </c>
      <c r="G3204" t="s">
        <v>144</v>
      </c>
      <c r="H3204">
        <v>81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 t="s">
        <v>40</v>
      </c>
      <c r="P3204" t="str">
        <f>UPPER(Table1[[#This Row],[Venue]])</f>
        <v>AWAY</v>
      </c>
    </row>
    <row r="3205" spans="1:16" hidden="1" x14ac:dyDescent="0.45">
      <c r="A3205">
        <v>40031132</v>
      </c>
      <c r="B3205" t="s">
        <v>443</v>
      </c>
      <c r="C3205">
        <v>44989</v>
      </c>
      <c r="D3205">
        <v>65732</v>
      </c>
      <c r="E3205">
        <v>20222023</v>
      </c>
      <c r="F3205" t="s">
        <v>418</v>
      </c>
      <c r="G3205" t="s">
        <v>146</v>
      </c>
      <c r="H3205">
        <v>91</v>
      </c>
      <c r="I3205">
        <v>2</v>
      </c>
      <c r="J3205">
        <v>2</v>
      </c>
      <c r="K3205">
        <v>1</v>
      </c>
      <c r="L3205">
        <v>0</v>
      </c>
      <c r="M3205">
        <v>0</v>
      </c>
      <c r="N3205">
        <v>0</v>
      </c>
      <c r="O3205" t="s">
        <v>40</v>
      </c>
      <c r="P3205" t="str">
        <f>UPPER(Table1[[#This Row],[Venue]])</f>
        <v>AWAY</v>
      </c>
    </row>
    <row r="3206" spans="1:16" hidden="1" x14ac:dyDescent="0.45">
      <c r="A3206">
        <v>40031132</v>
      </c>
      <c r="B3206" t="s">
        <v>443</v>
      </c>
      <c r="C3206">
        <v>44989</v>
      </c>
      <c r="D3206">
        <v>65732</v>
      </c>
      <c r="E3206">
        <v>20222023</v>
      </c>
      <c r="F3206" t="s">
        <v>418</v>
      </c>
      <c r="G3206" t="s">
        <v>147</v>
      </c>
      <c r="H3206">
        <v>92</v>
      </c>
      <c r="I3206">
        <v>1</v>
      </c>
      <c r="J3206">
        <v>1</v>
      </c>
      <c r="K3206">
        <v>1</v>
      </c>
      <c r="L3206">
        <v>0</v>
      </c>
      <c r="M3206">
        <v>0</v>
      </c>
      <c r="N3206">
        <v>0</v>
      </c>
      <c r="O3206" t="s">
        <v>40</v>
      </c>
      <c r="P3206" t="str">
        <f>UPPER(Table1[[#This Row],[Venue]])</f>
        <v>AWAY</v>
      </c>
    </row>
    <row r="3207" spans="1:16" hidden="1" x14ac:dyDescent="0.45">
      <c r="A3207">
        <v>40031132</v>
      </c>
      <c r="B3207" t="s">
        <v>443</v>
      </c>
      <c r="C3207">
        <v>44989</v>
      </c>
      <c r="D3207">
        <v>65732</v>
      </c>
      <c r="E3207">
        <v>20222023</v>
      </c>
      <c r="F3207" t="s">
        <v>418</v>
      </c>
      <c r="G3207" t="s">
        <v>148</v>
      </c>
      <c r="H3207">
        <v>95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 t="s">
        <v>40</v>
      </c>
      <c r="P3207" t="str">
        <f>UPPER(Table1[[#This Row],[Venue]])</f>
        <v>AWAY</v>
      </c>
    </row>
    <row r="3208" spans="1:16" hidden="1" x14ac:dyDescent="0.45">
      <c r="A3208">
        <v>40031107</v>
      </c>
      <c r="B3208" t="s">
        <v>444</v>
      </c>
      <c r="C3208">
        <v>44990</v>
      </c>
      <c r="D3208">
        <v>65707</v>
      </c>
      <c r="E3208">
        <v>20222023</v>
      </c>
      <c r="F3208" t="s">
        <v>418</v>
      </c>
      <c r="G3208" t="s">
        <v>18</v>
      </c>
      <c r="H3208">
        <v>4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0</v>
      </c>
      <c r="O3208" t="s">
        <v>19</v>
      </c>
      <c r="P3208" t="str">
        <f>UPPER(Table1[[#This Row],[Venue]])</f>
        <v>HOME</v>
      </c>
    </row>
    <row r="3209" spans="1:16" hidden="1" x14ac:dyDescent="0.45">
      <c r="A3209">
        <v>40031107</v>
      </c>
      <c r="B3209" t="s">
        <v>444</v>
      </c>
      <c r="C3209">
        <v>44990</v>
      </c>
      <c r="D3209">
        <v>65707</v>
      </c>
      <c r="E3209">
        <v>20222023</v>
      </c>
      <c r="F3209" t="s">
        <v>418</v>
      </c>
      <c r="G3209" t="s">
        <v>20</v>
      </c>
      <c r="H3209">
        <v>5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 t="s">
        <v>19</v>
      </c>
      <c r="P3209" t="str">
        <f>UPPER(Table1[[#This Row],[Venue]])</f>
        <v>HOME</v>
      </c>
    </row>
    <row r="3210" spans="1:16" hidden="1" x14ac:dyDescent="0.45">
      <c r="A3210">
        <v>40031107</v>
      </c>
      <c r="B3210" t="s">
        <v>444</v>
      </c>
      <c r="C3210">
        <v>44990</v>
      </c>
      <c r="D3210">
        <v>65707</v>
      </c>
      <c r="E3210">
        <v>20222023</v>
      </c>
      <c r="F3210" t="s">
        <v>418</v>
      </c>
      <c r="G3210" t="s">
        <v>21</v>
      </c>
      <c r="H3210">
        <v>6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 t="s">
        <v>19</v>
      </c>
      <c r="P3210" t="str">
        <f>UPPER(Table1[[#This Row],[Venue]])</f>
        <v>HOME</v>
      </c>
    </row>
    <row r="3211" spans="1:16" hidden="1" x14ac:dyDescent="0.45">
      <c r="A3211">
        <v>40031107</v>
      </c>
      <c r="B3211" t="s">
        <v>444</v>
      </c>
      <c r="C3211">
        <v>44990</v>
      </c>
      <c r="D3211">
        <v>65707</v>
      </c>
      <c r="E3211">
        <v>20222023</v>
      </c>
      <c r="F3211" t="s">
        <v>418</v>
      </c>
      <c r="G3211" t="s">
        <v>419</v>
      </c>
      <c r="H3211">
        <v>7</v>
      </c>
      <c r="I3211">
        <v>3</v>
      </c>
      <c r="J3211">
        <v>0</v>
      </c>
      <c r="K3211">
        <v>1</v>
      </c>
      <c r="L3211">
        <v>3</v>
      </c>
      <c r="M3211">
        <v>0</v>
      </c>
      <c r="N3211">
        <v>0</v>
      </c>
      <c r="O3211" t="s">
        <v>19</v>
      </c>
      <c r="P3211" t="str">
        <f>UPPER(Table1[[#This Row],[Venue]])</f>
        <v>HOME</v>
      </c>
    </row>
    <row r="3212" spans="1:16" hidden="1" x14ac:dyDescent="0.45">
      <c r="A3212">
        <v>40031107</v>
      </c>
      <c r="B3212" t="s">
        <v>444</v>
      </c>
      <c r="C3212">
        <v>44990</v>
      </c>
      <c r="D3212">
        <v>65707</v>
      </c>
      <c r="E3212">
        <v>20222023</v>
      </c>
      <c r="F3212" t="s">
        <v>418</v>
      </c>
      <c r="G3212" t="s">
        <v>24</v>
      </c>
      <c r="H3212">
        <v>11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 t="s">
        <v>19</v>
      </c>
      <c r="P3212" t="str">
        <f>UPPER(Table1[[#This Row],[Venue]])</f>
        <v>HOME</v>
      </c>
    </row>
    <row r="3213" spans="1:16" hidden="1" x14ac:dyDescent="0.45">
      <c r="A3213">
        <v>40031107</v>
      </c>
      <c r="B3213" t="s">
        <v>444</v>
      </c>
      <c r="C3213">
        <v>44990</v>
      </c>
      <c r="D3213">
        <v>65707</v>
      </c>
      <c r="E3213">
        <v>20222023</v>
      </c>
      <c r="F3213" t="s">
        <v>418</v>
      </c>
      <c r="G3213" t="s">
        <v>442</v>
      </c>
      <c r="H3213">
        <v>17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 t="s">
        <v>19</v>
      </c>
      <c r="P3213" t="str">
        <f>UPPER(Table1[[#This Row],[Venue]])</f>
        <v>HOME</v>
      </c>
    </row>
    <row r="3214" spans="1:16" hidden="1" x14ac:dyDescent="0.45">
      <c r="A3214">
        <v>40031107</v>
      </c>
      <c r="B3214" t="s">
        <v>444</v>
      </c>
      <c r="C3214">
        <v>44990</v>
      </c>
      <c r="D3214">
        <v>65707</v>
      </c>
      <c r="E3214">
        <v>20222023</v>
      </c>
      <c r="F3214" t="s">
        <v>418</v>
      </c>
      <c r="G3214" t="s">
        <v>25</v>
      </c>
      <c r="H3214">
        <v>24</v>
      </c>
      <c r="I3214">
        <v>1</v>
      </c>
      <c r="J3214">
        <v>1</v>
      </c>
      <c r="K3214">
        <v>1</v>
      </c>
      <c r="L3214">
        <v>0</v>
      </c>
      <c r="M3214">
        <v>0</v>
      </c>
      <c r="N3214">
        <v>2</v>
      </c>
      <c r="O3214" t="s">
        <v>19</v>
      </c>
      <c r="P3214" t="str">
        <f>UPPER(Table1[[#This Row],[Venue]])</f>
        <v>HOME</v>
      </c>
    </row>
    <row r="3215" spans="1:16" hidden="1" x14ac:dyDescent="0.45">
      <c r="A3215">
        <v>40031107</v>
      </c>
      <c r="B3215" t="s">
        <v>444</v>
      </c>
      <c r="C3215">
        <v>44990</v>
      </c>
      <c r="D3215">
        <v>65707</v>
      </c>
      <c r="E3215">
        <v>20222023</v>
      </c>
      <c r="F3215" t="s">
        <v>418</v>
      </c>
      <c r="G3215" t="s">
        <v>192</v>
      </c>
      <c r="H3215">
        <v>32</v>
      </c>
      <c r="I3215">
        <v>5</v>
      </c>
      <c r="J3215">
        <v>3</v>
      </c>
      <c r="K3215">
        <v>1</v>
      </c>
      <c r="L3215">
        <v>2</v>
      </c>
      <c r="M3215">
        <v>0</v>
      </c>
      <c r="N3215">
        <v>0</v>
      </c>
      <c r="O3215" t="s">
        <v>19</v>
      </c>
      <c r="P3215" t="str">
        <f>UPPER(Table1[[#This Row],[Venue]])</f>
        <v>HOME</v>
      </c>
    </row>
    <row r="3216" spans="1:16" hidden="1" x14ac:dyDescent="0.45">
      <c r="A3216">
        <v>40031107</v>
      </c>
      <c r="B3216" t="s">
        <v>444</v>
      </c>
      <c r="C3216">
        <v>44990</v>
      </c>
      <c r="D3216">
        <v>65707</v>
      </c>
      <c r="E3216">
        <v>20222023</v>
      </c>
      <c r="F3216" t="s">
        <v>418</v>
      </c>
      <c r="G3216" t="s">
        <v>193</v>
      </c>
      <c r="H3216">
        <v>36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 t="s">
        <v>19</v>
      </c>
      <c r="P3216" t="str">
        <f>UPPER(Table1[[#This Row],[Venue]])</f>
        <v>HOME</v>
      </c>
    </row>
    <row r="3217" spans="1:16" hidden="1" x14ac:dyDescent="0.45">
      <c r="A3217">
        <v>40031107</v>
      </c>
      <c r="B3217" t="s">
        <v>444</v>
      </c>
      <c r="C3217">
        <v>44990</v>
      </c>
      <c r="D3217">
        <v>65707</v>
      </c>
      <c r="E3217">
        <v>20222023</v>
      </c>
      <c r="F3217" t="s">
        <v>418</v>
      </c>
      <c r="G3217" t="s">
        <v>27</v>
      </c>
      <c r="H3217">
        <v>40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 t="s">
        <v>19</v>
      </c>
      <c r="P3217" t="str">
        <f>UPPER(Table1[[#This Row],[Venue]])</f>
        <v>HOME</v>
      </c>
    </row>
    <row r="3218" spans="1:16" hidden="1" x14ac:dyDescent="0.45">
      <c r="A3218">
        <v>40031107</v>
      </c>
      <c r="B3218" t="s">
        <v>444</v>
      </c>
      <c r="C3218">
        <v>44990</v>
      </c>
      <c r="D3218">
        <v>65707</v>
      </c>
      <c r="E3218">
        <v>20222023</v>
      </c>
      <c r="F3218" t="s">
        <v>418</v>
      </c>
      <c r="G3218" t="s">
        <v>28</v>
      </c>
      <c r="H3218">
        <v>41</v>
      </c>
      <c r="I3218">
        <v>1</v>
      </c>
      <c r="J3218">
        <v>1</v>
      </c>
      <c r="K3218">
        <v>1</v>
      </c>
      <c r="L3218">
        <v>0</v>
      </c>
      <c r="M3218">
        <v>0</v>
      </c>
      <c r="N3218">
        <v>0</v>
      </c>
      <c r="O3218" t="s">
        <v>19</v>
      </c>
      <c r="P3218" t="str">
        <f>UPPER(Table1[[#This Row],[Venue]])</f>
        <v>HOME</v>
      </c>
    </row>
    <row r="3219" spans="1:16" hidden="1" x14ac:dyDescent="0.45">
      <c r="A3219">
        <v>40031107</v>
      </c>
      <c r="B3219" t="s">
        <v>444</v>
      </c>
      <c r="C3219">
        <v>44990</v>
      </c>
      <c r="D3219">
        <v>65707</v>
      </c>
      <c r="E3219">
        <v>20222023</v>
      </c>
      <c r="F3219" t="s">
        <v>418</v>
      </c>
      <c r="G3219" t="s">
        <v>29</v>
      </c>
      <c r="H3219">
        <v>44</v>
      </c>
      <c r="I3219">
        <v>5</v>
      </c>
      <c r="J3219">
        <v>4</v>
      </c>
      <c r="K3219">
        <v>1</v>
      </c>
      <c r="L3219">
        <v>1</v>
      </c>
      <c r="M3219">
        <v>0</v>
      </c>
      <c r="N3219">
        <v>0</v>
      </c>
      <c r="O3219" t="s">
        <v>19</v>
      </c>
      <c r="P3219" t="str">
        <f>UPPER(Table1[[#This Row],[Venue]])</f>
        <v>HOME</v>
      </c>
    </row>
    <row r="3220" spans="1:16" hidden="1" x14ac:dyDescent="0.45">
      <c r="A3220">
        <v>40031107</v>
      </c>
      <c r="B3220" t="s">
        <v>444</v>
      </c>
      <c r="C3220">
        <v>44990</v>
      </c>
      <c r="D3220">
        <v>65707</v>
      </c>
      <c r="E3220">
        <v>20222023</v>
      </c>
      <c r="F3220" t="s">
        <v>418</v>
      </c>
      <c r="G3220" t="s">
        <v>30</v>
      </c>
      <c r="H3220">
        <v>55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 t="s">
        <v>19</v>
      </c>
      <c r="P3220" t="str">
        <f>UPPER(Table1[[#This Row],[Venue]])</f>
        <v>HOME</v>
      </c>
    </row>
    <row r="3221" spans="1:16" hidden="1" x14ac:dyDescent="0.45">
      <c r="A3221">
        <v>40031107</v>
      </c>
      <c r="B3221" t="s">
        <v>444</v>
      </c>
      <c r="C3221">
        <v>44990</v>
      </c>
      <c r="D3221">
        <v>65707</v>
      </c>
      <c r="E3221">
        <v>20222023</v>
      </c>
      <c r="F3221" t="s">
        <v>418</v>
      </c>
      <c r="G3221" t="s">
        <v>32</v>
      </c>
      <c r="H3221">
        <v>66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 t="s">
        <v>19</v>
      </c>
      <c r="P3221" t="str">
        <f>UPPER(Table1[[#This Row],[Venue]])</f>
        <v>HOME</v>
      </c>
    </row>
    <row r="3222" spans="1:16" hidden="1" x14ac:dyDescent="0.45">
      <c r="A3222">
        <v>40031107</v>
      </c>
      <c r="B3222" t="s">
        <v>444</v>
      </c>
      <c r="C3222">
        <v>44990</v>
      </c>
      <c r="D3222">
        <v>65707</v>
      </c>
      <c r="E3222">
        <v>20222023</v>
      </c>
      <c r="F3222" t="s">
        <v>418</v>
      </c>
      <c r="G3222" t="s">
        <v>420</v>
      </c>
      <c r="H3222">
        <v>68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 t="s">
        <v>19</v>
      </c>
      <c r="P3222" t="str">
        <f>UPPER(Table1[[#This Row],[Venue]])</f>
        <v>HOME</v>
      </c>
    </row>
    <row r="3223" spans="1:16" hidden="1" x14ac:dyDescent="0.45">
      <c r="A3223">
        <v>40031107</v>
      </c>
      <c r="B3223" t="s">
        <v>444</v>
      </c>
      <c r="C3223">
        <v>44990</v>
      </c>
      <c r="D3223">
        <v>65707</v>
      </c>
      <c r="E3223">
        <v>20222023</v>
      </c>
      <c r="F3223" t="s">
        <v>418</v>
      </c>
      <c r="G3223" t="s">
        <v>34</v>
      </c>
      <c r="H3223">
        <v>74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 t="s">
        <v>19</v>
      </c>
      <c r="P3223" t="str">
        <f>UPPER(Table1[[#This Row],[Venue]])</f>
        <v>HOME</v>
      </c>
    </row>
    <row r="3224" spans="1:16" hidden="1" x14ac:dyDescent="0.45">
      <c r="A3224">
        <v>40031107</v>
      </c>
      <c r="B3224" t="s">
        <v>444</v>
      </c>
      <c r="C3224">
        <v>44990</v>
      </c>
      <c r="D3224">
        <v>65707</v>
      </c>
      <c r="E3224">
        <v>20222023</v>
      </c>
      <c r="F3224" t="s">
        <v>418</v>
      </c>
      <c r="G3224" t="s">
        <v>35</v>
      </c>
      <c r="H3224">
        <v>75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 t="s">
        <v>19</v>
      </c>
      <c r="P3224" t="str">
        <f>UPPER(Table1[[#This Row],[Venue]])</f>
        <v>HOME</v>
      </c>
    </row>
    <row r="3225" spans="1:16" hidden="1" x14ac:dyDescent="0.45">
      <c r="A3225">
        <v>40031107</v>
      </c>
      <c r="B3225" t="s">
        <v>444</v>
      </c>
      <c r="C3225">
        <v>44990</v>
      </c>
      <c r="D3225">
        <v>65707</v>
      </c>
      <c r="E3225">
        <v>20222023</v>
      </c>
      <c r="F3225" t="s">
        <v>418</v>
      </c>
      <c r="G3225" t="s">
        <v>37</v>
      </c>
      <c r="H3225">
        <v>90</v>
      </c>
      <c r="I3225">
        <v>2</v>
      </c>
      <c r="J3225">
        <v>0</v>
      </c>
      <c r="K3225">
        <v>1</v>
      </c>
      <c r="L3225">
        <v>2</v>
      </c>
      <c r="M3225">
        <v>0</v>
      </c>
      <c r="N3225">
        <v>4</v>
      </c>
      <c r="O3225" t="s">
        <v>19</v>
      </c>
      <c r="P3225" t="str">
        <f>UPPER(Table1[[#This Row],[Venue]])</f>
        <v>HOME</v>
      </c>
    </row>
    <row r="3226" spans="1:16" hidden="1" x14ac:dyDescent="0.45">
      <c r="A3226">
        <v>40031107</v>
      </c>
      <c r="B3226" t="s">
        <v>444</v>
      </c>
      <c r="C3226">
        <v>44990</v>
      </c>
      <c r="D3226">
        <v>65707</v>
      </c>
      <c r="E3226">
        <v>20222023</v>
      </c>
      <c r="F3226" t="s">
        <v>418</v>
      </c>
      <c r="G3226" t="s">
        <v>38</v>
      </c>
      <c r="H3226">
        <v>98</v>
      </c>
      <c r="I3226">
        <v>2</v>
      </c>
      <c r="J3226">
        <v>1</v>
      </c>
      <c r="K3226">
        <v>1</v>
      </c>
      <c r="L3226">
        <v>1</v>
      </c>
      <c r="M3226">
        <v>0</v>
      </c>
      <c r="N3226">
        <v>0</v>
      </c>
      <c r="O3226" t="s">
        <v>19</v>
      </c>
      <c r="P3226" t="str">
        <f>UPPER(Table1[[#This Row],[Venue]])</f>
        <v>HOME</v>
      </c>
    </row>
    <row r="3227" spans="1:16" hidden="1" x14ac:dyDescent="0.45">
      <c r="A3227">
        <v>40031107</v>
      </c>
      <c r="B3227" t="s">
        <v>444</v>
      </c>
      <c r="C3227">
        <v>44990</v>
      </c>
      <c r="D3227">
        <v>65707</v>
      </c>
      <c r="E3227">
        <v>20222023</v>
      </c>
      <c r="F3227" t="s">
        <v>418</v>
      </c>
      <c r="G3227" t="s">
        <v>212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 t="s">
        <v>40</v>
      </c>
      <c r="P3227" t="str">
        <f>UPPER(Table1[[#This Row],[Venue]])</f>
        <v>AWAY</v>
      </c>
    </row>
    <row r="3228" spans="1:16" hidden="1" x14ac:dyDescent="0.45">
      <c r="A3228">
        <v>40031107</v>
      </c>
      <c r="B3228" t="s">
        <v>444</v>
      </c>
      <c r="C3228">
        <v>44990</v>
      </c>
      <c r="D3228">
        <v>65707</v>
      </c>
      <c r="E3228">
        <v>20222023</v>
      </c>
      <c r="F3228" t="s">
        <v>418</v>
      </c>
      <c r="G3228" t="s">
        <v>213</v>
      </c>
      <c r="H3228">
        <v>5</v>
      </c>
      <c r="I3228">
        <v>2</v>
      </c>
      <c r="J3228">
        <v>2</v>
      </c>
      <c r="K3228">
        <v>1</v>
      </c>
      <c r="L3228">
        <v>0</v>
      </c>
      <c r="M3228">
        <v>0</v>
      </c>
      <c r="N3228">
        <v>0</v>
      </c>
      <c r="O3228" t="s">
        <v>40</v>
      </c>
      <c r="P3228" t="str">
        <f>UPPER(Table1[[#This Row],[Venue]])</f>
        <v>AWAY</v>
      </c>
    </row>
    <row r="3229" spans="1:16" hidden="1" x14ac:dyDescent="0.45">
      <c r="A3229">
        <v>40031107</v>
      </c>
      <c r="B3229" t="s">
        <v>444</v>
      </c>
      <c r="C3229">
        <v>44990</v>
      </c>
      <c r="D3229">
        <v>65707</v>
      </c>
      <c r="E3229">
        <v>20222023</v>
      </c>
      <c r="F3229" t="s">
        <v>418</v>
      </c>
      <c r="G3229" t="s">
        <v>214</v>
      </c>
      <c r="H3229">
        <v>7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 t="s">
        <v>40</v>
      </c>
      <c r="P3229" t="str">
        <f>UPPER(Table1[[#This Row],[Venue]])</f>
        <v>AWAY</v>
      </c>
    </row>
    <row r="3230" spans="1:16" hidden="1" x14ac:dyDescent="0.45">
      <c r="A3230">
        <v>40031107</v>
      </c>
      <c r="B3230" t="s">
        <v>444</v>
      </c>
      <c r="C3230">
        <v>44990</v>
      </c>
      <c r="D3230">
        <v>65707</v>
      </c>
      <c r="E3230">
        <v>20222023</v>
      </c>
      <c r="F3230" t="s">
        <v>418</v>
      </c>
      <c r="G3230" t="s">
        <v>215</v>
      </c>
      <c r="H3230">
        <v>9</v>
      </c>
      <c r="I3230">
        <v>1</v>
      </c>
      <c r="J3230">
        <v>1</v>
      </c>
      <c r="K3230">
        <v>1</v>
      </c>
      <c r="L3230">
        <v>0</v>
      </c>
      <c r="M3230">
        <v>0</v>
      </c>
      <c r="N3230">
        <v>0</v>
      </c>
      <c r="O3230" t="s">
        <v>40</v>
      </c>
      <c r="P3230" t="str">
        <f>UPPER(Table1[[#This Row],[Venue]])</f>
        <v>AWAY</v>
      </c>
    </row>
    <row r="3231" spans="1:16" hidden="1" x14ac:dyDescent="0.45">
      <c r="A3231">
        <v>40031107</v>
      </c>
      <c r="B3231" t="s">
        <v>444</v>
      </c>
      <c r="C3231">
        <v>44990</v>
      </c>
      <c r="D3231">
        <v>65707</v>
      </c>
      <c r="E3231">
        <v>20222023</v>
      </c>
      <c r="F3231" t="s">
        <v>418</v>
      </c>
      <c r="G3231" t="s">
        <v>440</v>
      </c>
      <c r="H3231">
        <v>11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 t="s">
        <v>40</v>
      </c>
      <c r="P3231" t="str">
        <f>UPPER(Table1[[#This Row],[Venue]])</f>
        <v>AWAY</v>
      </c>
    </row>
    <row r="3232" spans="1:16" hidden="1" x14ac:dyDescent="0.45">
      <c r="A3232">
        <v>40031107</v>
      </c>
      <c r="B3232" t="s">
        <v>444</v>
      </c>
      <c r="C3232">
        <v>44990</v>
      </c>
      <c r="D3232">
        <v>65707</v>
      </c>
      <c r="E3232">
        <v>20222023</v>
      </c>
      <c r="F3232" t="s">
        <v>418</v>
      </c>
      <c r="G3232" t="s">
        <v>216</v>
      </c>
      <c r="H3232">
        <v>14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0</v>
      </c>
      <c r="O3232" t="s">
        <v>40</v>
      </c>
      <c r="P3232" t="str">
        <f>UPPER(Table1[[#This Row],[Venue]])</f>
        <v>AWAY</v>
      </c>
    </row>
    <row r="3233" spans="1:16" hidden="1" x14ac:dyDescent="0.45">
      <c r="A3233">
        <v>40031107</v>
      </c>
      <c r="B3233" t="s">
        <v>444</v>
      </c>
      <c r="C3233">
        <v>44990</v>
      </c>
      <c r="D3233">
        <v>65707</v>
      </c>
      <c r="E3233">
        <v>20222023</v>
      </c>
      <c r="F3233" t="s">
        <v>418</v>
      </c>
      <c r="G3233" t="s">
        <v>217</v>
      </c>
      <c r="H3233">
        <v>15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0</v>
      </c>
      <c r="O3233" t="s">
        <v>40</v>
      </c>
      <c r="P3233" t="str">
        <f>UPPER(Table1[[#This Row],[Venue]])</f>
        <v>AWAY</v>
      </c>
    </row>
    <row r="3234" spans="1:16" hidden="1" x14ac:dyDescent="0.45">
      <c r="A3234">
        <v>40031107</v>
      </c>
      <c r="B3234" t="s">
        <v>444</v>
      </c>
      <c r="C3234">
        <v>44990</v>
      </c>
      <c r="D3234">
        <v>65707</v>
      </c>
      <c r="E3234">
        <v>20222023</v>
      </c>
      <c r="F3234" t="s">
        <v>418</v>
      </c>
      <c r="G3234" t="s">
        <v>218</v>
      </c>
      <c r="H3234">
        <v>17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 t="s">
        <v>40</v>
      </c>
      <c r="P3234" t="str">
        <f>UPPER(Table1[[#This Row],[Venue]])</f>
        <v>AWAY</v>
      </c>
    </row>
    <row r="3235" spans="1:16" hidden="1" x14ac:dyDescent="0.45">
      <c r="A3235">
        <v>40031107</v>
      </c>
      <c r="B3235" t="s">
        <v>444</v>
      </c>
      <c r="C3235">
        <v>44990</v>
      </c>
      <c r="D3235">
        <v>65707</v>
      </c>
      <c r="E3235">
        <v>20222023</v>
      </c>
      <c r="F3235" t="s">
        <v>418</v>
      </c>
      <c r="G3235" t="s">
        <v>224</v>
      </c>
      <c r="H3235">
        <v>18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 t="s">
        <v>40</v>
      </c>
      <c r="P3235" t="str">
        <f>UPPER(Table1[[#This Row],[Venue]])</f>
        <v>AWAY</v>
      </c>
    </row>
    <row r="3236" spans="1:16" hidden="1" x14ac:dyDescent="0.45">
      <c r="A3236">
        <v>40031107</v>
      </c>
      <c r="B3236" t="s">
        <v>444</v>
      </c>
      <c r="C3236">
        <v>44990</v>
      </c>
      <c r="D3236">
        <v>65707</v>
      </c>
      <c r="E3236">
        <v>20222023</v>
      </c>
      <c r="F3236" t="s">
        <v>418</v>
      </c>
      <c r="G3236" t="s">
        <v>424</v>
      </c>
      <c r="H3236">
        <v>22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 t="s">
        <v>40</v>
      </c>
      <c r="P3236" t="str">
        <f>UPPER(Table1[[#This Row],[Venue]])</f>
        <v>AWAY</v>
      </c>
    </row>
    <row r="3237" spans="1:16" hidden="1" x14ac:dyDescent="0.45">
      <c r="A3237">
        <v>40031107</v>
      </c>
      <c r="B3237" t="s">
        <v>444</v>
      </c>
      <c r="C3237">
        <v>44990</v>
      </c>
      <c r="D3237">
        <v>65707</v>
      </c>
      <c r="E3237">
        <v>20222023</v>
      </c>
      <c r="F3237" t="s">
        <v>418</v>
      </c>
      <c r="G3237" t="s">
        <v>219</v>
      </c>
      <c r="H3237">
        <v>23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 t="s">
        <v>40</v>
      </c>
      <c r="P3237" t="str">
        <f>UPPER(Table1[[#This Row],[Venue]])</f>
        <v>AWAY</v>
      </c>
    </row>
    <row r="3238" spans="1:16" hidden="1" x14ac:dyDescent="0.45">
      <c r="A3238">
        <v>40031107</v>
      </c>
      <c r="B3238" t="s">
        <v>444</v>
      </c>
      <c r="C3238">
        <v>44990</v>
      </c>
      <c r="D3238">
        <v>65707</v>
      </c>
      <c r="E3238">
        <v>20222023</v>
      </c>
      <c r="F3238" t="s">
        <v>418</v>
      </c>
      <c r="G3238" t="s">
        <v>220</v>
      </c>
      <c r="H3238">
        <v>24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 t="s">
        <v>40</v>
      </c>
      <c r="P3238" t="str">
        <f>UPPER(Table1[[#This Row],[Venue]])</f>
        <v>AWAY</v>
      </c>
    </row>
    <row r="3239" spans="1:16" hidden="1" x14ac:dyDescent="0.45">
      <c r="A3239">
        <v>40031107</v>
      </c>
      <c r="B3239" t="s">
        <v>444</v>
      </c>
      <c r="C3239">
        <v>44990</v>
      </c>
      <c r="D3239">
        <v>65707</v>
      </c>
      <c r="E3239">
        <v>20222023</v>
      </c>
      <c r="F3239" t="s">
        <v>418</v>
      </c>
      <c r="G3239" t="s">
        <v>221</v>
      </c>
      <c r="H3239">
        <v>25</v>
      </c>
      <c r="I3239">
        <v>1</v>
      </c>
      <c r="J3239">
        <v>0</v>
      </c>
      <c r="K3239">
        <v>1</v>
      </c>
      <c r="L3239">
        <v>1</v>
      </c>
      <c r="M3239">
        <v>0</v>
      </c>
      <c r="N3239">
        <v>0</v>
      </c>
      <c r="O3239" t="s">
        <v>40</v>
      </c>
      <c r="P3239" t="str">
        <f>UPPER(Table1[[#This Row],[Venue]])</f>
        <v>AWAY</v>
      </c>
    </row>
    <row r="3240" spans="1:16" hidden="1" x14ac:dyDescent="0.45">
      <c r="A3240">
        <v>40031107</v>
      </c>
      <c r="B3240" t="s">
        <v>444</v>
      </c>
      <c r="C3240">
        <v>44990</v>
      </c>
      <c r="D3240">
        <v>65707</v>
      </c>
      <c r="E3240">
        <v>20222023</v>
      </c>
      <c r="F3240" t="s">
        <v>418</v>
      </c>
      <c r="G3240" t="s">
        <v>222</v>
      </c>
      <c r="H3240">
        <v>27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 t="s">
        <v>40</v>
      </c>
      <c r="P3240" t="str">
        <f>UPPER(Table1[[#This Row],[Venue]])</f>
        <v>AWAY</v>
      </c>
    </row>
    <row r="3241" spans="1:16" hidden="1" x14ac:dyDescent="0.45">
      <c r="A3241">
        <v>40031107</v>
      </c>
      <c r="B3241" t="s">
        <v>444</v>
      </c>
      <c r="C3241">
        <v>44990</v>
      </c>
      <c r="D3241">
        <v>65707</v>
      </c>
      <c r="E3241">
        <v>20222023</v>
      </c>
      <c r="F3241" t="s">
        <v>418</v>
      </c>
      <c r="G3241" t="s">
        <v>223</v>
      </c>
      <c r="H3241">
        <v>37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 t="s">
        <v>40</v>
      </c>
      <c r="P3241" t="str">
        <f>UPPER(Table1[[#This Row],[Venue]])</f>
        <v>AWAY</v>
      </c>
    </row>
    <row r="3242" spans="1:16" hidden="1" x14ac:dyDescent="0.45">
      <c r="A3242">
        <v>40031107</v>
      </c>
      <c r="B3242" t="s">
        <v>444</v>
      </c>
      <c r="C3242">
        <v>44990</v>
      </c>
      <c r="D3242">
        <v>65707</v>
      </c>
      <c r="E3242">
        <v>20222023</v>
      </c>
      <c r="F3242" t="s">
        <v>418</v>
      </c>
      <c r="G3242" t="s">
        <v>226</v>
      </c>
      <c r="H3242">
        <v>70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0</v>
      </c>
      <c r="O3242" t="s">
        <v>40</v>
      </c>
      <c r="P3242" t="str">
        <f>UPPER(Table1[[#This Row],[Venue]])</f>
        <v>AWAY</v>
      </c>
    </row>
    <row r="3243" spans="1:16" hidden="1" x14ac:dyDescent="0.45">
      <c r="A3243">
        <v>40031107</v>
      </c>
      <c r="B3243" t="s">
        <v>444</v>
      </c>
      <c r="C3243">
        <v>44990</v>
      </c>
      <c r="D3243">
        <v>65707</v>
      </c>
      <c r="E3243">
        <v>20222023</v>
      </c>
      <c r="F3243" t="s">
        <v>418</v>
      </c>
      <c r="G3243" t="s">
        <v>227</v>
      </c>
      <c r="H3243">
        <v>74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 t="s">
        <v>40</v>
      </c>
      <c r="P3243" t="str">
        <f>UPPER(Table1[[#This Row],[Venue]])</f>
        <v>AWAY</v>
      </c>
    </row>
    <row r="3244" spans="1:16" hidden="1" x14ac:dyDescent="0.45">
      <c r="A3244">
        <v>40031107</v>
      </c>
      <c r="B3244" t="s">
        <v>444</v>
      </c>
      <c r="C3244">
        <v>44990</v>
      </c>
      <c r="D3244">
        <v>65707</v>
      </c>
      <c r="E3244">
        <v>20222023</v>
      </c>
      <c r="F3244" t="s">
        <v>418</v>
      </c>
      <c r="G3244" t="s">
        <v>228</v>
      </c>
      <c r="H3244">
        <v>77</v>
      </c>
      <c r="I3244">
        <v>3</v>
      </c>
      <c r="J3244">
        <v>0</v>
      </c>
      <c r="K3244">
        <v>1</v>
      </c>
      <c r="L3244">
        <v>3</v>
      </c>
      <c r="M3244">
        <v>0</v>
      </c>
      <c r="N3244">
        <v>0</v>
      </c>
      <c r="O3244" t="s">
        <v>40</v>
      </c>
      <c r="P3244" t="str">
        <f>UPPER(Table1[[#This Row],[Venue]])</f>
        <v>AWAY</v>
      </c>
    </row>
    <row r="3245" spans="1:16" hidden="1" x14ac:dyDescent="0.45">
      <c r="A3245">
        <v>40031107</v>
      </c>
      <c r="B3245" t="s">
        <v>444</v>
      </c>
      <c r="C3245">
        <v>44990</v>
      </c>
      <c r="D3245">
        <v>65707</v>
      </c>
      <c r="E3245">
        <v>20222023</v>
      </c>
      <c r="F3245" t="s">
        <v>418</v>
      </c>
      <c r="G3245" t="s">
        <v>230</v>
      </c>
      <c r="H3245">
        <v>93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0</v>
      </c>
      <c r="O3245" t="s">
        <v>40</v>
      </c>
      <c r="P3245" t="str">
        <f>UPPER(Table1[[#This Row],[Venue]])</f>
        <v>AWAY</v>
      </c>
    </row>
    <row r="3246" spans="1:16" hidden="1" x14ac:dyDescent="0.45">
      <c r="A3246">
        <v>40031107</v>
      </c>
      <c r="B3246" t="s">
        <v>444</v>
      </c>
      <c r="C3246">
        <v>44990</v>
      </c>
      <c r="D3246">
        <v>65707</v>
      </c>
      <c r="E3246">
        <v>20222023</v>
      </c>
      <c r="F3246" t="s">
        <v>418</v>
      </c>
      <c r="G3246" t="s">
        <v>231</v>
      </c>
      <c r="H3246">
        <v>97</v>
      </c>
      <c r="I3246">
        <v>1</v>
      </c>
      <c r="J3246">
        <v>1</v>
      </c>
      <c r="K3246">
        <v>1</v>
      </c>
      <c r="L3246">
        <v>0</v>
      </c>
      <c r="M3246">
        <v>0</v>
      </c>
      <c r="N3246">
        <v>2</v>
      </c>
      <c r="O3246" t="s">
        <v>40</v>
      </c>
      <c r="P3246" t="str">
        <f>UPPER(Table1[[#This Row],[Venue]])</f>
        <v>AWAY</v>
      </c>
    </row>
    <row r="3247" spans="1:16" hidden="1" x14ac:dyDescent="0.45">
      <c r="A3247">
        <v>40031131</v>
      </c>
      <c r="B3247" t="s">
        <v>445</v>
      </c>
      <c r="C3247">
        <v>44990</v>
      </c>
      <c r="D3247">
        <v>65731</v>
      </c>
      <c r="E3247">
        <v>20222023</v>
      </c>
      <c r="F3247" t="s">
        <v>418</v>
      </c>
      <c r="G3247" t="s">
        <v>190</v>
      </c>
      <c r="H3247">
        <v>1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 t="s">
        <v>19</v>
      </c>
      <c r="P3247" t="str">
        <f>UPPER(Table1[[#This Row],[Venue]])</f>
        <v>HOME</v>
      </c>
    </row>
    <row r="3248" spans="1:16" hidden="1" x14ac:dyDescent="0.45">
      <c r="A3248">
        <v>40031131</v>
      </c>
      <c r="B3248" t="s">
        <v>445</v>
      </c>
      <c r="C3248">
        <v>44990</v>
      </c>
      <c r="D3248">
        <v>65731</v>
      </c>
      <c r="E3248">
        <v>20222023</v>
      </c>
      <c r="F3248" t="s">
        <v>418</v>
      </c>
      <c r="G3248" t="s">
        <v>59</v>
      </c>
      <c r="H3248">
        <v>2</v>
      </c>
      <c r="I3248">
        <v>2</v>
      </c>
      <c r="J3248">
        <v>2</v>
      </c>
      <c r="K3248">
        <v>1</v>
      </c>
      <c r="L3248">
        <v>0</v>
      </c>
      <c r="M3248">
        <v>0</v>
      </c>
      <c r="N3248">
        <v>0</v>
      </c>
      <c r="O3248" t="s">
        <v>19</v>
      </c>
      <c r="P3248" t="str">
        <f>UPPER(Table1[[#This Row],[Venue]])</f>
        <v>HOME</v>
      </c>
    </row>
    <row r="3249" spans="1:16" hidden="1" x14ac:dyDescent="0.45">
      <c r="A3249">
        <v>40031131</v>
      </c>
      <c r="B3249" t="s">
        <v>445</v>
      </c>
      <c r="C3249">
        <v>44990</v>
      </c>
      <c r="D3249">
        <v>65731</v>
      </c>
      <c r="E3249">
        <v>20222023</v>
      </c>
      <c r="F3249" t="s">
        <v>418</v>
      </c>
      <c r="G3249" t="s">
        <v>60</v>
      </c>
      <c r="H3249">
        <v>4</v>
      </c>
      <c r="I3249">
        <v>2</v>
      </c>
      <c r="J3249">
        <v>0</v>
      </c>
      <c r="K3249">
        <v>1</v>
      </c>
      <c r="L3249">
        <v>2</v>
      </c>
      <c r="M3249">
        <v>0</v>
      </c>
      <c r="N3249">
        <v>0</v>
      </c>
      <c r="O3249" t="s">
        <v>19</v>
      </c>
      <c r="P3249" t="str">
        <f>UPPER(Table1[[#This Row],[Venue]])</f>
        <v>HOME</v>
      </c>
    </row>
    <row r="3250" spans="1:16" hidden="1" x14ac:dyDescent="0.45">
      <c r="A3250">
        <v>40031131</v>
      </c>
      <c r="B3250" t="s">
        <v>445</v>
      </c>
      <c r="C3250">
        <v>44990</v>
      </c>
      <c r="D3250">
        <v>65731</v>
      </c>
      <c r="E3250">
        <v>20222023</v>
      </c>
      <c r="F3250" t="s">
        <v>418</v>
      </c>
      <c r="G3250" t="s">
        <v>279</v>
      </c>
      <c r="H3250">
        <v>5</v>
      </c>
      <c r="I3250">
        <v>1</v>
      </c>
      <c r="J3250">
        <v>1</v>
      </c>
      <c r="K3250">
        <v>1</v>
      </c>
      <c r="L3250">
        <v>0</v>
      </c>
      <c r="M3250">
        <v>0</v>
      </c>
      <c r="N3250">
        <v>0</v>
      </c>
      <c r="O3250" t="s">
        <v>19</v>
      </c>
      <c r="P3250" t="str">
        <f>UPPER(Table1[[#This Row],[Venue]])</f>
        <v>HOME</v>
      </c>
    </row>
    <row r="3251" spans="1:16" hidden="1" x14ac:dyDescent="0.45">
      <c r="A3251">
        <v>40031131</v>
      </c>
      <c r="B3251" t="s">
        <v>445</v>
      </c>
      <c r="C3251">
        <v>44990</v>
      </c>
      <c r="D3251">
        <v>65731</v>
      </c>
      <c r="E3251">
        <v>20222023</v>
      </c>
      <c r="F3251" t="s">
        <v>418</v>
      </c>
      <c r="G3251" t="s">
        <v>61</v>
      </c>
      <c r="H3251">
        <v>6</v>
      </c>
      <c r="I3251">
        <v>2</v>
      </c>
      <c r="J3251">
        <v>0</v>
      </c>
      <c r="K3251">
        <v>1</v>
      </c>
      <c r="L3251">
        <v>2</v>
      </c>
      <c r="M3251">
        <v>0</v>
      </c>
      <c r="N3251">
        <v>0</v>
      </c>
      <c r="O3251" t="s">
        <v>19</v>
      </c>
      <c r="P3251" t="str">
        <f>UPPER(Table1[[#This Row],[Venue]])</f>
        <v>HOME</v>
      </c>
    </row>
    <row r="3252" spans="1:16" hidden="1" x14ac:dyDescent="0.45">
      <c r="A3252">
        <v>40031131</v>
      </c>
      <c r="B3252" t="s">
        <v>445</v>
      </c>
      <c r="C3252">
        <v>44990</v>
      </c>
      <c r="D3252">
        <v>65731</v>
      </c>
      <c r="E3252">
        <v>20222023</v>
      </c>
      <c r="F3252" t="s">
        <v>418</v>
      </c>
      <c r="G3252" t="s">
        <v>62</v>
      </c>
      <c r="H3252">
        <v>7</v>
      </c>
      <c r="I3252">
        <v>3</v>
      </c>
      <c r="J3252">
        <v>2</v>
      </c>
      <c r="K3252">
        <v>1</v>
      </c>
      <c r="L3252">
        <v>1</v>
      </c>
      <c r="M3252">
        <v>0</v>
      </c>
      <c r="N3252">
        <v>0</v>
      </c>
      <c r="O3252" t="s">
        <v>19</v>
      </c>
      <c r="P3252" t="str">
        <f>UPPER(Table1[[#This Row],[Venue]])</f>
        <v>HOME</v>
      </c>
    </row>
    <row r="3253" spans="1:16" hidden="1" x14ac:dyDescent="0.45">
      <c r="A3253">
        <v>40031131</v>
      </c>
      <c r="B3253" t="s">
        <v>445</v>
      </c>
      <c r="C3253">
        <v>44990</v>
      </c>
      <c r="D3253">
        <v>65731</v>
      </c>
      <c r="E3253">
        <v>20222023</v>
      </c>
      <c r="F3253" t="s">
        <v>418</v>
      </c>
      <c r="G3253" t="s">
        <v>63</v>
      </c>
      <c r="H3253">
        <v>10</v>
      </c>
      <c r="I3253">
        <v>2</v>
      </c>
      <c r="J3253">
        <v>0</v>
      </c>
      <c r="K3253">
        <v>1</v>
      </c>
      <c r="L3253">
        <v>2</v>
      </c>
      <c r="M3253">
        <v>0</v>
      </c>
      <c r="N3253">
        <v>2</v>
      </c>
      <c r="O3253" t="s">
        <v>19</v>
      </c>
      <c r="P3253" t="str">
        <f>UPPER(Table1[[#This Row],[Venue]])</f>
        <v>HOME</v>
      </c>
    </row>
    <row r="3254" spans="1:16" hidden="1" x14ac:dyDescent="0.45">
      <c r="A3254">
        <v>40031131</v>
      </c>
      <c r="B3254" t="s">
        <v>445</v>
      </c>
      <c r="C3254">
        <v>44990</v>
      </c>
      <c r="D3254">
        <v>65731</v>
      </c>
      <c r="E3254">
        <v>20222023</v>
      </c>
      <c r="F3254" t="s">
        <v>418</v>
      </c>
      <c r="G3254" t="s">
        <v>127</v>
      </c>
      <c r="H3254">
        <v>11</v>
      </c>
      <c r="I3254">
        <v>1</v>
      </c>
      <c r="J3254">
        <v>0</v>
      </c>
      <c r="K3254">
        <v>1</v>
      </c>
      <c r="L3254">
        <v>1</v>
      </c>
      <c r="M3254">
        <v>0</v>
      </c>
      <c r="N3254">
        <v>0</v>
      </c>
      <c r="O3254" t="s">
        <v>19</v>
      </c>
      <c r="P3254" t="str">
        <f>UPPER(Table1[[#This Row],[Venue]])</f>
        <v>HOME</v>
      </c>
    </row>
    <row r="3255" spans="1:16" hidden="1" x14ac:dyDescent="0.45">
      <c r="A3255">
        <v>40031131</v>
      </c>
      <c r="B3255" t="s">
        <v>445</v>
      </c>
      <c r="C3255">
        <v>44990</v>
      </c>
      <c r="D3255">
        <v>65731</v>
      </c>
      <c r="E3255">
        <v>20222023</v>
      </c>
      <c r="F3255" t="s">
        <v>418</v>
      </c>
      <c r="G3255" t="s">
        <v>128</v>
      </c>
      <c r="H3255">
        <v>12</v>
      </c>
      <c r="I3255">
        <v>1</v>
      </c>
      <c r="J3255">
        <v>1</v>
      </c>
      <c r="K3255">
        <v>1</v>
      </c>
      <c r="L3255">
        <v>0</v>
      </c>
      <c r="M3255">
        <v>0</v>
      </c>
      <c r="N3255">
        <v>4</v>
      </c>
      <c r="O3255" t="s">
        <v>19</v>
      </c>
      <c r="P3255" t="str">
        <f>UPPER(Table1[[#This Row],[Venue]])</f>
        <v>HOME</v>
      </c>
    </row>
    <row r="3256" spans="1:16" hidden="1" x14ac:dyDescent="0.45">
      <c r="A3256">
        <v>40031131</v>
      </c>
      <c r="B3256" t="s">
        <v>445</v>
      </c>
      <c r="C3256">
        <v>44990</v>
      </c>
      <c r="D3256">
        <v>65731</v>
      </c>
      <c r="E3256">
        <v>20222023</v>
      </c>
      <c r="F3256" t="s">
        <v>418</v>
      </c>
      <c r="G3256" t="s">
        <v>341</v>
      </c>
      <c r="H3256">
        <v>17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0</v>
      </c>
      <c r="O3256" t="s">
        <v>19</v>
      </c>
      <c r="P3256" t="str">
        <f>UPPER(Table1[[#This Row],[Venue]])</f>
        <v>HOME</v>
      </c>
    </row>
    <row r="3257" spans="1:16" hidden="1" x14ac:dyDescent="0.45">
      <c r="A3257">
        <v>40031131</v>
      </c>
      <c r="B3257" t="s">
        <v>445</v>
      </c>
      <c r="C3257">
        <v>44990</v>
      </c>
      <c r="D3257">
        <v>65731</v>
      </c>
      <c r="E3257">
        <v>20222023</v>
      </c>
      <c r="F3257" t="s">
        <v>418</v>
      </c>
      <c r="G3257" t="s">
        <v>67</v>
      </c>
      <c r="H3257">
        <v>21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 t="s">
        <v>19</v>
      </c>
      <c r="P3257" t="str">
        <f>UPPER(Table1[[#This Row],[Venue]])</f>
        <v>HOME</v>
      </c>
    </row>
    <row r="3258" spans="1:16" hidden="1" x14ac:dyDescent="0.45">
      <c r="A3258">
        <v>40031131</v>
      </c>
      <c r="B3258" t="s">
        <v>445</v>
      </c>
      <c r="C3258">
        <v>44990</v>
      </c>
      <c r="D3258">
        <v>65731</v>
      </c>
      <c r="E3258">
        <v>20222023</v>
      </c>
      <c r="F3258" t="s">
        <v>418</v>
      </c>
      <c r="G3258" t="s">
        <v>68</v>
      </c>
      <c r="H3258">
        <v>25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 t="s">
        <v>19</v>
      </c>
      <c r="P3258" t="str">
        <f>UPPER(Table1[[#This Row],[Venue]])</f>
        <v>HOME</v>
      </c>
    </row>
    <row r="3259" spans="1:16" hidden="1" x14ac:dyDescent="0.45">
      <c r="A3259">
        <v>40031131</v>
      </c>
      <c r="B3259" t="s">
        <v>445</v>
      </c>
      <c r="C3259">
        <v>44990</v>
      </c>
      <c r="D3259">
        <v>65731</v>
      </c>
      <c r="E3259">
        <v>20222023</v>
      </c>
      <c r="F3259" t="s">
        <v>418</v>
      </c>
      <c r="G3259" t="s">
        <v>322</v>
      </c>
      <c r="H3259">
        <v>40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 t="s">
        <v>19</v>
      </c>
      <c r="P3259" t="str">
        <f>UPPER(Table1[[#This Row],[Venue]])</f>
        <v>HOME</v>
      </c>
    </row>
    <row r="3260" spans="1:16" hidden="1" x14ac:dyDescent="0.45">
      <c r="A3260">
        <v>40031131</v>
      </c>
      <c r="B3260" t="s">
        <v>445</v>
      </c>
      <c r="C3260">
        <v>44990</v>
      </c>
      <c r="D3260">
        <v>65731</v>
      </c>
      <c r="E3260">
        <v>20222023</v>
      </c>
      <c r="F3260" t="s">
        <v>418</v>
      </c>
      <c r="G3260" t="s">
        <v>69</v>
      </c>
      <c r="H3260">
        <v>45</v>
      </c>
      <c r="I3260">
        <v>3</v>
      </c>
      <c r="J3260">
        <v>1</v>
      </c>
      <c r="K3260">
        <v>1</v>
      </c>
      <c r="L3260">
        <v>2</v>
      </c>
      <c r="M3260">
        <v>0</v>
      </c>
      <c r="N3260">
        <v>0</v>
      </c>
      <c r="O3260" t="s">
        <v>19</v>
      </c>
      <c r="P3260" t="str">
        <f>UPPER(Table1[[#This Row],[Venue]])</f>
        <v>HOME</v>
      </c>
    </row>
    <row r="3261" spans="1:16" hidden="1" x14ac:dyDescent="0.45">
      <c r="A3261">
        <v>40031131</v>
      </c>
      <c r="B3261" t="s">
        <v>445</v>
      </c>
      <c r="C3261">
        <v>44990</v>
      </c>
      <c r="D3261">
        <v>65731</v>
      </c>
      <c r="E3261">
        <v>20222023</v>
      </c>
      <c r="F3261" t="s">
        <v>418</v>
      </c>
      <c r="G3261" t="s">
        <v>71</v>
      </c>
      <c r="H3261">
        <v>55</v>
      </c>
      <c r="I3261">
        <v>1</v>
      </c>
      <c r="J3261">
        <v>1</v>
      </c>
      <c r="K3261">
        <v>1</v>
      </c>
      <c r="L3261">
        <v>0</v>
      </c>
      <c r="M3261">
        <v>0</v>
      </c>
      <c r="N3261">
        <v>0</v>
      </c>
      <c r="O3261" t="s">
        <v>19</v>
      </c>
      <c r="P3261" t="str">
        <f>UPPER(Table1[[#This Row],[Venue]])</f>
        <v>HOME</v>
      </c>
    </row>
    <row r="3262" spans="1:16" hidden="1" x14ac:dyDescent="0.45">
      <c r="A3262">
        <v>40031131</v>
      </c>
      <c r="B3262" t="s">
        <v>445</v>
      </c>
      <c r="C3262">
        <v>44990</v>
      </c>
      <c r="D3262">
        <v>65731</v>
      </c>
      <c r="E3262">
        <v>20222023</v>
      </c>
      <c r="F3262" t="s">
        <v>418</v>
      </c>
      <c r="G3262" t="s">
        <v>72</v>
      </c>
      <c r="H3262">
        <v>86</v>
      </c>
      <c r="I3262">
        <v>2</v>
      </c>
      <c r="J3262">
        <v>2</v>
      </c>
      <c r="K3262">
        <v>1</v>
      </c>
      <c r="L3262">
        <v>0</v>
      </c>
      <c r="M3262">
        <v>0</v>
      </c>
      <c r="N3262">
        <v>0</v>
      </c>
      <c r="O3262" t="s">
        <v>19</v>
      </c>
      <c r="P3262" t="str">
        <f>UPPER(Table1[[#This Row],[Venue]])</f>
        <v>HOME</v>
      </c>
    </row>
    <row r="3263" spans="1:16" hidden="1" x14ac:dyDescent="0.45">
      <c r="A3263">
        <v>40031131</v>
      </c>
      <c r="B3263" t="s">
        <v>445</v>
      </c>
      <c r="C3263">
        <v>44990</v>
      </c>
      <c r="D3263">
        <v>65731</v>
      </c>
      <c r="E3263">
        <v>20222023</v>
      </c>
      <c r="F3263" t="s">
        <v>418</v>
      </c>
      <c r="G3263" t="s">
        <v>191</v>
      </c>
      <c r="H3263">
        <v>89</v>
      </c>
      <c r="I3263">
        <v>1</v>
      </c>
      <c r="J3263">
        <v>1</v>
      </c>
      <c r="K3263">
        <v>1</v>
      </c>
      <c r="L3263">
        <v>0</v>
      </c>
      <c r="M3263">
        <v>0</v>
      </c>
      <c r="N3263">
        <v>0</v>
      </c>
      <c r="O3263" t="s">
        <v>19</v>
      </c>
      <c r="P3263" t="str">
        <f>UPPER(Table1[[#This Row],[Venue]])</f>
        <v>HOME</v>
      </c>
    </row>
    <row r="3264" spans="1:16" hidden="1" x14ac:dyDescent="0.45">
      <c r="A3264">
        <v>40031131</v>
      </c>
      <c r="B3264" t="s">
        <v>445</v>
      </c>
      <c r="C3264">
        <v>44990</v>
      </c>
      <c r="D3264">
        <v>65731</v>
      </c>
      <c r="E3264">
        <v>20222023</v>
      </c>
      <c r="F3264" t="s">
        <v>418</v>
      </c>
      <c r="G3264" t="s">
        <v>74</v>
      </c>
      <c r="H3264">
        <v>92</v>
      </c>
      <c r="I3264">
        <v>5</v>
      </c>
      <c r="J3264">
        <v>2</v>
      </c>
      <c r="K3264">
        <v>1</v>
      </c>
      <c r="L3264">
        <v>3</v>
      </c>
      <c r="M3264">
        <v>0</v>
      </c>
      <c r="N3264">
        <v>0</v>
      </c>
      <c r="O3264" t="s">
        <v>19</v>
      </c>
      <c r="P3264" t="str">
        <f>UPPER(Table1[[#This Row],[Venue]])</f>
        <v>HOME</v>
      </c>
    </row>
    <row r="3265" spans="1:16" hidden="1" x14ac:dyDescent="0.45">
      <c r="A3265">
        <v>40031131</v>
      </c>
      <c r="B3265" t="s">
        <v>445</v>
      </c>
      <c r="C3265">
        <v>44990</v>
      </c>
      <c r="D3265">
        <v>65731</v>
      </c>
      <c r="E3265">
        <v>20222023</v>
      </c>
      <c r="F3265" t="s">
        <v>418</v>
      </c>
      <c r="G3265" t="s">
        <v>75</v>
      </c>
      <c r="H3265">
        <v>96</v>
      </c>
      <c r="I3265">
        <v>0</v>
      </c>
      <c r="J3265">
        <v>0</v>
      </c>
      <c r="K3265">
        <v>1</v>
      </c>
      <c r="L3265">
        <v>0</v>
      </c>
      <c r="M3265">
        <v>1</v>
      </c>
      <c r="N3265">
        <v>0</v>
      </c>
      <c r="O3265" t="s">
        <v>19</v>
      </c>
      <c r="P3265" t="str">
        <f>UPPER(Table1[[#This Row],[Venue]])</f>
        <v>HOME</v>
      </c>
    </row>
    <row r="3266" spans="1:16" hidden="1" x14ac:dyDescent="0.45">
      <c r="A3266">
        <v>40031131</v>
      </c>
      <c r="B3266" t="s">
        <v>445</v>
      </c>
      <c r="C3266">
        <v>44990</v>
      </c>
      <c r="D3266">
        <v>65731</v>
      </c>
      <c r="E3266">
        <v>20222023</v>
      </c>
      <c r="F3266" t="s">
        <v>418</v>
      </c>
      <c r="G3266" t="s">
        <v>76</v>
      </c>
      <c r="H3266">
        <v>99</v>
      </c>
      <c r="I3266">
        <v>1</v>
      </c>
      <c r="J3266">
        <v>0</v>
      </c>
      <c r="K3266">
        <v>1</v>
      </c>
      <c r="L3266">
        <v>1</v>
      </c>
      <c r="M3266">
        <v>0</v>
      </c>
      <c r="N3266">
        <v>0</v>
      </c>
      <c r="O3266" t="s">
        <v>19</v>
      </c>
      <c r="P3266" t="str">
        <f>UPPER(Table1[[#This Row],[Venue]])</f>
        <v>HOME</v>
      </c>
    </row>
    <row r="3267" spans="1:16" hidden="1" x14ac:dyDescent="0.45">
      <c r="A3267">
        <v>40031131</v>
      </c>
      <c r="B3267" t="s">
        <v>445</v>
      </c>
      <c r="C3267">
        <v>44990</v>
      </c>
      <c r="D3267">
        <v>65731</v>
      </c>
      <c r="E3267">
        <v>20222023</v>
      </c>
      <c r="F3267" t="s">
        <v>418</v>
      </c>
      <c r="G3267" t="s">
        <v>427</v>
      </c>
      <c r="H3267">
        <v>14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 t="s">
        <v>40</v>
      </c>
      <c r="P3267" t="str">
        <f>UPPER(Table1[[#This Row],[Venue]])</f>
        <v>AWAY</v>
      </c>
    </row>
    <row r="3268" spans="1:16" hidden="1" x14ac:dyDescent="0.45">
      <c r="A3268">
        <v>40031131</v>
      </c>
      <c r="B3268" t="s">
        <v>445</v>
      </c>
      <c r="C3268">
        <v>44990</v>
      </c>
      <c r="D3268">
        <v>65731</v>
      </c>
      <c r="E3268">
        <v>20222023</v>
      </c>
      <c r="F3268" t="s">
        <v>418</v>
      </c>
      <c r="G3268" t="s">
        <v>197</v>
      </c>
      <c r="H3268">
        <v>15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2</v>
      </c>
      <c r="O3268" t="s">
        <v>40</v>
      </c>
      <c r="P3268" t="str">
        <f>UPPER(Table1[[#This Row],[Venue]])</f>
        <v>AWAY</v>
      </c>
    </row>
    <row r="3269" spans="1:16" hidden="1" x14ac:dyDescent="0.45">
      <c r="A3269">
        <v>40031131</v>
      </c>
      <c r="B3269" t="s">
        <v>445</v>
      </c>
      <c r="C3269">
        <v>44990</v>
      </c>
      <c r="D3269">
        <v>65731</v>
      </c>
      <c r="E3269">
        <v>20222023</v>
      </c>
      <c r="F3269" t="s">
        <v>418</v>
      </c>
      <c r="G3269" t="s">
        <v>198</v>
      </c>
      <c r="H3269">
        <v>19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 t="s">
        <v>40</v>
      </c>
      <c r="P3269" t="str">
        <f>UPPER(Table1[[#This Row],[Venue]])</f>
        <v>AWAY</v>
      </c>
    </row>
    <row r="3270" spans="1:16" hidden="1" x14ac:dyDescent="0.45">
      <c r="A3270">
        <v>40031131</v>
      </c>
      <c r="B3270" t="s">
        <v>445</v>
      </c>
      <c r="C3270">
        <v>44990</v>
      </c>
      <c r="D3270">
        <v>65731</v>
      </c>
      <c r="E3270">
        <v>20222023</v>
      </c>
      <c r="F3270" t="s">
        <v>418</v>
      </c>
      <c r="G3270" t="s">
        <v>287</v>
      </c>
      <c r="H3270">
        <v>22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 t="s">
        <v>40</v>
      </c>
      <c r="P3270" t="str">
        <f>UPPER(Table1[[#This Row],[Venue]])</f>
        <v>AWAY</v>
      </c>
    </row>
    <row r="3271" spans="1:16" hidden="1" x14ac:dyDescent="0.45">
      <c r="A3271">
        <v>40031131</v>
      </c>
      <c r="B3271" t="s">
        <v>445</v>
      </c>
      <c r="C3271">
        <v>44990</v>
      </c>
      <c r="D3271">
        <v>65731</v>
      </c>
      <c r="E3271">
        <v>20222023</v>
      </c>
      <c r="F3271" t="s">
        <v>418</v>
      </c>
      <c r="G3271" t="s">
        <v>260</v>
      </c>
      <c r="H3271">
        <v>24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 t="s">
        <v>40</v>
      </c>
      <c r="P3271" t="str">
        <f>UPPER(Table1[[#This Row],[Venue]])</f>
        <v>AWAY</v>
      </c>
    </row>
    <row r="3272" spans="1:16" hidden="1" x14ac:dyDescent="0.45">
      <c r="A3272">
        <v>40031131</v>
      </c>
      <c r="B3272" t="s">
        <v>445</v>
      </c>
      <c r="C3272">
        <v>44990</v>
      </c>
      <c r="D3272">
        <v>65731</v>
      </c>
      <c r="E3272">
        <v>20222023</v>
      </c>
      <c r="F3272" t="s">
        <v>418</v>
      </c>
      <c r="G3272" t="s">
        <v>200</v>
      </c>
      <c r="H3272">
        <v>31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 t="s">
        <v>40</v>
      </c>
      <c r="P3272" t="str">
        <f>UPPER(Table1[[#This Row],[Venue]])</f>
        <v>AWAY</v>
      </c>
    </row>
    <row r="3273" spans="1:16" hidden="1" x14ac:dyDescent="0.45">
      <c r="A3273">
        <v>40031131</v>
      </c>
      <c r="B3273" t="s">
        <v>445</v>
      </c>
      <c r="C3273">
        <v>44990</v>
      </c>
      <c r="D3273">
        <v>65731</v>
      </c>
      <c r="E3273">
        <v>20222023</v>
      </c>
      <c r="F3273" t="s">
        <v>418</v>
      </c>
      <c r="G3273" t="s">
        <v>202</v>
      </c>
      <c r="H3273">
        <v>36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0</v>
      </c>
      <c r="O3273" t="s">
        <v>40</v>
      </c>
      <c r="P3273" t="str">
        <f>UPPER(Table1[[#This Row],[Venue]])</f>
        <v>AWAY</v>
      </c>
    </row>
    <row r="3274" spans="1:16" hidden="1" x14ac:dyDescent="0.45">
      <c r="A3274">
        <v>40031131</v>
      </c>
      <c r="B3274" t="s">
        <v>445</v>
      </c>
      <c r="C3274">
        <v>44990</v>
      </c>
      <c r="D3274">
        <v>65731</v>
      </c>
      <c r="E3274">
        <v>20222023</v>
      </c>
      <c r="F3274" t="s">
        <v>418</v>
      </c>
      <c r="G3274" t="s">
        <v>207</v>
      </c>
      <c r="H3274">
        <v>71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0</v>
      </c>
      <c r="O3274" t="s">
        <v>40</v>
      </c>
      <c r="P3274" t="str">
        <f>UPPER(Table1[[#This Row],[Venue]])</f>
        <v>AWAY</v>
      </c>
    </row>
    <row r="3275" spans="1:16" hidden="1" x14ac:dyDescent="0.45">
      <c r="A3275">
        <v>40031131</v>
      </c>
      <c r="B3275" t="s">
        <v>445</v>
      </c>
      <c r="C3275">
        <v>44990</v>
      </c>
      <c r="D3275">
        <v>65731</v>
      </c>
      <c r="E3275">
        <v>20222023</v>
      </c>
      <c r="F3275" t="s">
        <v>418</v>
      </c>
      <c r="G3275" t="s">
        <v>234</v>
      </c>
      <c r="H3275">
        <v>75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 t="s">
        <v>40</v>
      </c>
      <c r="P3275" t="str">
        <f>UPPER(Table1[[#This Row],[Venue]])</f>
        <v>AWAY</v>
      </c>
    </row>
    <row r="3276" spans="1:16" hidden="1" x14ac:dyDescent="0.45">
      <c r="A3276">
        <v>40031131</v>
      </c>
      <c r="B3276" t="s">
        <v>445</v>
      </c>
      <c r="C3276">
        <v>44990</v>
      </c>
      <c r="D3276">
        <v>65731</v>
      </c>
      <c r="E3276">
        <v>20222023</v>
      </c>
      <c r="F3276" t="s">
        <v>418</v>
      </c>
      <c r="G3276" t="s">
        <v>208</v>
      </c>
      <c r="H3276">
        <v>77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 t="s">
        <v>40</v>
      </c>
      <c r="P3276" t="str">
        <f>UPPER(Table1[[#This Row],[Venue]])</f>
        <v>AWAY</v>
      </c>
    </row>
    <row r="3277" spans="1:16" hidden="1" x14ac:dyDescent="0.45">
      <c r="A3277">
        <v>40031131</v>
      </c>
      <c r="B3277" t="s">
        <v>445</v>
      </c>
      <c r="C3277">
        <v>44990</v>
      </c>
      <c r="D3277">
        <v>65731</v>
      </c>
      <c r="E3277">
        <v>20222023</v>
      </c>
      <c r="F3277" t="s">
        <v>418</v>
      </c>
      <c r="G3277" t="s">
        <v>209</v>
      </c>
      <c r="H3277">
        <v>88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0</v>
      </c>
      <c r="O3277" t="s">
        <v>40</v>
      </c>
      <c r="P3277" t="str">
        <f>UPPER(Table1[[#This Row],[Venue]])</f>
        <v>AWAY</v>
      </c>
    </row>
    <row r="3278" spans="1:16" hidden="1" x14ac:dyDescent="0.45">
      <c r="A3278">
        <v>40031131</v>
      </c>
      <c r="B3278" t="s">
        <v>445</v>
      </c>
      <c r="C3278">
        <v>44990</v>
      </c>
      <c r="D3278">
        <v>65731</v>
      </c>
      <c r="E3278">
        <v>20222023</v>
      </c>
      <c r="F3278" t="s">
        <v>418</v>
      </c>
      <c r="G3278" t="s">
        <v>210</v>
      </c>
      <c r="H3278">
        <v>89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0</v>
      </c>
      <c r="O3278" t="s">
        <v>40</v>
      </c>
      <c r="P3278" t="str">
        <f>UPPER(Table1[[#This Row],[Venue]])</f>
        <v>AWAY</v>
      </c>
    </row>
    <row r="3279" spans="1:16" hidden="1" x14ac:dyDescent="0.45">
      <c r="A3279">
        <v>40031131</v>
      </c>
      <c r="B3279" t="s">
        <v>445</v>
      </c>
      <c r="C3279">
        <v>44990</v>
      </c>
      <c r="D3279">
        <v>65731</v>
      </c>
      <c r="E3279">
        <v>20222023</v>
      </c>
      <c r="F3279" t="s">
        <v>418</v>
      </c>
      <c r="G3279" t="s">
        <v>211</v>
      </c>
      <c r="H3279">
        <v>92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 t="s">
        <v>40</v>
      </c>
      <c r="P3279" t="str">
        <f>UPPER(Table1[[#This Row],[Venue]])</f>
        <v>AWAY</v>
      </c>
    </row>
    <row r="3280" spans="1:16" hidden="1" x14ac:dyDescent="0.45">
      <c r="A3280">
        <v>40031105</v>
      </c>
      <c r="B3280" t="s">
        <v>125</v>
      </c>
      <c r="C3280">
        <v>44993</v>
      </c>
      <c r="D3280">
        <v>65705</v>
      </c>
      <c r="E3280">
        <v>20222023</v>
      </c>
      <c r="F3280" t="s">
        <v>418</v>
      </c>
      <c r="G3280" t="s">
        <v>190</v>
      </c>
      <c r="H3280">
        <v>1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 t="s">
        <v>19</v>
      </c>
      <c r="P3280" t="str">
        <f>UPPER(Table1[[#This Row],[Venue]])</f>
        <v>HOME</v>
      </c>
    </row>
    <row r="3281" spans="1:16" hidden="1" x14ac:dyDescent="0.45">
      <c r="A3281">
        <v>40031105</v>
      </c>
      <c r="B3281" t="s">
        <v>125</v>
      </c>
      <c r="C3281">
        <v>44993</v>
      </c>
      <c r="D3281">
        <v>65705</v>
      </c>
      <c r="E3281">
        <v>20222023</v>
      </c>
      <c r="F3281" t="s">
        <v>418</v>
      </c>
      <c r="G3281" t="s">
        <v>59</v>
      </c>
      <c r="H3281">
        <v>2</v>
      </c>
      <c r="I3281">
        <v>3</v>
      </c>
      <c r="J3281">
        <v>1</v>
      </c>
      <c r="K3281">
        <v>1</v>
      </c>
      <c r="L3281">
        <v>2</v>
      </c>
      <c r="M3281">
        <v>0</v>
      </c>
      <c r="N3281">
        <v>0</v>
      </c>
      <c r="O3281" t="s">
        <v>19</v>
      </c>
      <c r="P3281" t="str">
        <f>UPPER(Table1[[#This Row],[Venue]])</f>
        <v>HOME</v>
      </c>
    </row>
    <row r="3282" spans="1:16" hidden="1" x14ac:dyDescent="0.45">
      <c r="A3282">
        <v>40031105</v>
      </c>
      <c r="B3282" t="s">
        <v>125</v>
      </c>
      <c r="C3282">
        <v>44993</v>
      </c>
      <c r="D3282">
        <v>65705</v>
      </c>
      <c r="E3282">
        <v>20222023</v>
      </c>
      <c r="F3282" t="s">
        <v>418</v>
      </c>
      <c r="G3282" t="s">
        <v>60</v>
      </c>
      <c r="H3282">
        <v>4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 t="s">
        <v>19</v>
      </c>
      <c r="P3282" t="str">
        <f>UPPER(Table1[[#This Row],[Venue]])</f>
        <v>HOME</v>
      </c>
    </row>
    <row r="3283" spans="1:16" hidden="1" x14ac:dyDescent="0.45">
      <c r="A3283">
        <v>40031105</v>
      </c>
      <c r="B3283" t="s">
        <v>125</v>
      </c>
      <c r="C3283">
        <v>44993</v>
      </c>
      <c r="D3283">
        <v>65705</v>
      </c>
      <c r="E3283">
        <v>20222023</v>
      </c>
      <c r="F3283" t="s">
        <v>418</v>
      </c>
      <c r="G3283" t="s">
        <v>279</v>
      </c>
      <c r="H3283">
        <v>5</v>
      </c>
      <c r="I3283">
        <v>2</v>
      </c>
      <c r="J3283">
        <v>0</v>
      </c>
      <c r="K3283">
        <v>1</v>
      </c>
      <c r="L3283">
        <v>2</v>
      </c>
      <c r="M3283">
        <v>0</v>
      </c>
      <c r="N3283">
        <v>0</v>
      </c>
      <c r="O3283" t="s">
        <v>19</v>
      </c>
      <c r="P3283" t="str">
        <f>UPPER(Table1[[#This Row],[Venue]])</f>
        <v>HOME</v>
      </c>
    </row>
    <row r="3284" spans="1:16" hidden="1" x14ac:dyDescent="0.45">
      <c r="A3284">
        <v>40031105</v>
      </c>
      <c r="B3284" t="s">
        <v>125</v>
      </c>
      <c r="C3284">
        <v>44993</v>
      </c>
      <c r="D3284">
        <v>65705</v>
      </c>
      <c r="E3284">
        <v>20222023</v>
      </c>
      <c r="F3284" t="s">
        <v>418</v>
      </c>
      <c r="G3284" t="s">
        <v>61</v>
      </c>
      <c r="H3284">
        <v>6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 t="s">
        <v>19</v>
      </c>
      <c r="P3284" t="str">
        <f>UPPER(Table1[[#This Row],[Venue]])</f>
        <v>HOME</v>
      </c>
    </row>
    <row r="3285" spans="1:16" hidden="1" x14ac:dyDescent="0.45">
      <c r="A3285">
        <v>40031105</v>
      </c>
      <c r="B3285" t="s">
        <v>125</v>
      </c>
      <c r="C3285">
        <v>44993</v>
      </c>
      <c r="D3285">
        <v>65705</v>
      </c>
      <c r="E3285">
        <v>20222023</v>
      </c>
      <c r="F3285" t="s">
        <v>418</v>
      </c>
      <c r="G3285" t="s">
        <v>62</v>
      </c>
      <c r="H3285">
        <v>7</v>
      </c>
      <c r="I3285">
        <v>1</v>
      </c>
      <c r="J3285">
        <v>1</v>
      </c>
      <c r="K3285">
        <v>1</v>
      </c>
      <c r="L3285">
        <v>0</v>
      </c>
      <c r="M3285">
        <v>0</v>
      </c>
      <c r="N3285">
        <v>0</v>
      </c>
      <c r="O3285" t="s">
        <v>19</v>
      </c>
      <c r="P3285" t="str">
        <f>UPPER(Table1[[#This Row],[Venue]])</f>
        <v>HOME</v>
      </c>
    </row>
    <row r="3286" spans="1:16" hidden="1" x14ac:dyDescent="0.45">
      <c r="A3286">
        <v>40031105</v>
      </c>
      <c r="B3286" t="s">
        <v>125</v>
      </c>
      <c r="C3286">
        <v>44993</v>
      </c>
      <c r="D3286">
        <v>65705</v>
      </c>
      <c r="E3286">
        <v>20222023</v>
      </c>
      <c r="F3286" t="s">
        <v>418</v>
      </c>
      <c r="G3286" t="s">
        <v>63</v>
      </c>
      <c r="H3286">
        <v>10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2</v>
      </c>
      <c r="O3286" t="s">
        <v>19</v>
      </c>
      <c r="P3286" t="str">
        <f>UPPER(Table1[[#This Row],[Venue]])</f>
        <v>HOME</v>
      </c>
    </row>
    <row r="3287" spans="1:16" hidden="1" x14ac:dyDescent="0.45">
      <c r="A3287">
        <v>40031105</v>
      </c>
      <c r="B3287" t="s">
        <v>125</v>
      </c>
      <c r="C3287">
        <v>44993</v>
      </c>
      <c r="D3287">
        <v>65705</v>
      </c>
      <c r="E3287">
        <v>20222023</v>
      </c>
      <c r="F3287" t="s">
        <v>418</v>
      </c>
      <c r="G3287" t="s">
        <v>127</v>
      </c>
      <c r="H3287">
        <v>11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0</v>
      </c>
      <c r="O3287" t="s">
        <v>19</v>
      </c>
      <c r="P3287" t="str">
        <f>UPPER(Table1[[#This Row],[Venue]])</f>
        <v>HOME</v>
      </c>
    </row>
    <row r="3288" spans="1:16" hidden="1" x14ac:dyDescent="0.45">
      <c r="A3288">
        <v>40031105</v>
      </c>
      <c r="B3288" t="s">
        <v>125</v>
      </c>
      <c r="C3288">
        <v>44993</v>
      </c>
      <c r="D3288">
        <v>65705</v>
      </c>
      <c r="E3288">
        <v>20222023</v>
      </c>
      <c r="F3288" t="s">
        <v>418</v>
      </c>
      <c r="G3288" t="s">
        <v>128</v>
      </c>
      <c r="H3288">
        <v>12</v>
      </c>
      <c r="I3288">
        <v>2</v>
      </c>
      <c r="J3288">
        <v>1</v>
      </c>
      <c r="K3288">
        <v>1</v>
      </c>
      <c r="L3288">
        <v>1</v>
      </c>
      <c r="M3288">
        <v>0</v>
      </c>
      <c r="N3288">
        <v>2</v>
      </c>
      <c r="O3288" t="s">
        <v>19</v>
      </c>
      <c r="P3288" t="str">
        <f>UPPER(Table1[[#This Row],[Venue]])</f>
        <v>HOME</v>
      </c>
    </row>
    <row r="3289" spans="1:16" hidden="1" x14ac:dyDescent="0.45">
      <c r="A3289">
        <v>40031105</v>
      </c>
      <c r="B3289" t="s">
        <v>125</v>
      </c>
      <c r="C3289">
        <v>44993</v>
      </c>
      <c r="D3289">
        <v>65705</v>
      </c>
      <c r="E3289">
        <v>20222023</v>
      </c>
      <c r="F3289" t="s">
        <v>418</v>
      </c>
      <c r="G3289" t="s">
        <v>281</v>
      </c>
      <c r="H3289">
        <v>13</v>
      </c>
      <c r="I3289">
        <v>1</v>
      </c>
      <c r="J3289">
        <v>1</v>
      </c>
      <c r="K3289">
        <v>1</v>
      </c>
      <c r="L3289">
        <v>0</v>
      </c>
      <c r="M3289">
        <v>0</v>
      </c>
      <c r="N3289">
        <v>0</v>
      </c>
      <c r="O3289" t="s">
        <v>19</v>
      </c>
      <c r="P3289" t="str">
        <f>UPPER(Table1[[#This Row],[Venue]])</f>
        <v>HOME</v>
      </c>
    </row>
    <row r="3290" spans="1:16" hidden="1" x14ac:dyDescent="0.45">
      <c r="A3290">
        <v>40031105</v>
      </c>
      <c r="B3290" t="s">
        <v>125</v>
      </c>
      <c r="C3290">
        <v>44993</v>
      </c>
      <c r="D3290">
        <v>65705</v>
      </c>
      <c r="E3290">
        <v>20222023</v>
      </c>
      <c r="F3290" t="s">
        <v>418</v>
      </c>
      <c r="G3290" t="s">
        <v>64</v>
      </c>
      <c r="H3290">
        <v>14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 t="s">
        <v>19</v>
      </c>
      <c r="P3290" t="str">
        <f>UPPER(Table1[[#This Row],[Venue]])</f>
        <v>HOME</v>
      </c>
    </row>
    <row r="3291" spans="1:16" hidden="1" x14ac:dyDescent="0.45">
      <c r="A3291">
        <v>40031105</v>
      </c>
      <c r="B3291" t="s">
        <v>125</v>
      </c>
      <c r="C3291">
        <v>44993</v>
      </c>
      <c r="D3291">
        <v>65705</v>
      </c>
      <c r="E3291">
        <v>20222023</v>
      </c>
      <c r="F3291" t="s">
        <v>418</v>
      </c>
      <c r="G3291" t="s">
        <v>341</v>
      </c>
      <c r="H3291">
        <v>17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 t="s">
        <v>19</v>
      </c>
      <c r="P3291" t="str">
        <f>UPPER(Table1[[#This Row],[Venue]])</f>
        <v>HOME</v>
      </c>
    </row>
    <row r="3292" spans="1:16" hidden="1" x14ac:dyDescent="0.45">
      <c r="A3292">
        <v>40031105</v>
      </c>
      <c r="B3292" t="s">
        <v>125</v>
      </c>
      <c r="C3292">
        <v>44993</v>
      </c>
      <c r="D3292">
        <v>65705</v>
      </c>
      <c r="E3292">
        <v>20222023</v>
      </c>
      <c r="F3292" t="s">
        <v>418</v>
      </c>
      <c r="G3292" t="s">
        <v>67</v>
      </c>
      <c r="H3292">
        <v>21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 t="s">
        <v>19</v>
      </c>
      <c r="P3292" t="str">
        <f>UPPER(Table1[[#This Row],[Venue]])</f>
        <v>HOME</v>
      </c>
    </row>
    <row r="3293" spans="1:16" hidden="1" x14ac:dyDescent="0.45">
      <c r="A3293">
        <v>40031105</v>
      </c>
      <c r="B3293" t="s">
        <v>125</v>
      </c>
      <c r="C3293">
        <v>44993</v>
      </c>
      <c r="D3293">
        <v>65705</v>
      </c>
      <c r="E3293">
        <v>20222023</v>
      </c>
      <c r="F3293" t="s">
        <v>418</v>
      </c>
      <c r="G3293" t="s">
        <v>322</v>
      </c>
      <c r="H3293">
        <v>40</v>
      </c>
      <c r="I3293">
        <v>1</v>
      </c>
      <c r="J3293">
        <v>1</v>
      </c>
      <c r="K3293">
        <v>1</v>
      </c>
      <c r="L3293">
        <v>0</v>
      </c>
      <c r="M3293">
        <v>0</v>
      </c>
      <c r="N3293">
        <v>0</v>
      </c>
      <c r="O3293" t="s">
        <v>19</v>
      </c>
      <c r="P3293" t="str">
        <f>UPPER(Table1[[#This Row],[Venue]])</f>
        <v>HOME</v>
      </c>
    </row>
    <row r="3294" spans="1:16" hidden="1" x14ac:dyDescent="0.45">
      <c r="A3294">
        <v>40031105</v>
      </c>
      <c r="B3294" t="s">
        <v>125</v>
      </c>
      <c r="C3294">
        <v>44993</v>
      </c>
      <c r="D3294">
        <v>65705</v>
      </c>
      <c r="E3294">
        <v>20222023</v>
      </c>
      <c r="F3294" t="s">
        <v>418</v>
      </c>
      <c r="G3294" t="s">
        <v>429</v>
      </c>
      <c r="H3294">
        <v>44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 t="s">
        <v>19</v>
      </c>
      <c r="P3294" t="str">
        <f>UPPER(Table1[[#This Row],[Venue]])</f>
        <v>HOME</v>
      </c>
    </row>
    <row r="3295" spans="1:16" hidden="1" x14ac:dyDescent="0.45">
      <c r="A3295">
        <v>40031105</v>
      </c>
      <c r="B3295" t="s">
        <v>125</v>
      </c>
      <c r="C3295">
        <v>44993</v>
      </c>
      <c r="D3295">
        <v>65705</v>
      </c>
      <c r="E3295">
        <v>20222023</v>
      </c>
      <c r="F3295" t="s">
        <v>418</v>
      </c>
      <c r="G3295" t="s">
        <v>71</v>
      </c>
      <c r="H3295">
        <v>55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 t="s">
        <v>19</v>
      </c>
      <c r="P3295" t="str">
        <f>UPPER(Table1[[#This Row],[Venue]])</f>
        <v>HOME</v>
      </c>
    </row>
    <row r="3296" spans="1:16" hidden="1" x14ac:dyDescent="0.45">
      <c r="A3296">
        <v>40031105</v>
      </c>
      <c r="B3296" t="s">
        <v>125</v>
      </c>
      <c r="C3296">
        <v>44993</v>
      </c>
      <c r="D3296">
        <v>65705</v>
      </c>
      <c r="E3296">
        <v>20222023</v>
      </c>
      <c r="F3296" t="s">
        <v>418</v>
      </c>
      <c r="G3296" t="s">
        <v>191</v>
      </c>
      <c r="H3296">
        <v>89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 t="s">
        <v>19</v>
      </c>
      <c r="P3296" t="str">
        <f>UPPER(Table1[[#This Row],[Venue]])</f>
        <v>HOME</v>
      </c>
    </row>
    <row r="3297" spans="1:16" hidden="1" x14ac:dyDescent="0.45">
      <c r="A3297">
        <v>40031105</v>
      </c>
      <c r="B3297" t="s">
        <v>125</v>
      </c>
      <c r="C3297">
        <v>44993</v>
      </c>
      <c r="D3297">
        <v>65705</v>
      </c>
      <c r="E3297">
        <v>20222023</v>
      </c>
      <c r="F3297" t="s">
        <v>418</v>
      </c>
      <c r="G3297" t="s">
        <v>74</v>
      </c>
      <c r="H3297">
        <v>92</v>
      </c>
      <c r="I3297">
        <v>2</v>
      </c>
      <c r="J3297">
        <v>0</v>
      </c>
      <c r="K3297">
        <v>1</v>
      </c>
      <c r="L3297">
        <v>2</v>
      </c>
      <c r="M3297">
        <v>0</v>
      </c>
      <c r="N3297">
        <v>0</v>
      </c>
      <c r="O3297" t="s">
        <v>19</v>
      </c>
      <c r="P3297" t="str">
        <f>UPPER(Table1[[#This Row],[Venue]])</f>
        <v>HOME</v>
      </c>
    </row>
    <row r="3298" spans="1:16" hidden="1" x14ac:dyDescent="0.45">
      <c r="A3298">
        <v>40031105</v>
      </c>
      <c r="B3298" t="s">
        <v>125</v>
      </c>
      <c r="C3298">
        <v>44993</v>
      </c>
      <c r="D3298">
        <v>65705</v>
      </c>
      <c r="E3298">
        <v>20222023</v>
      </c>
      <c r="F3298" t="s">
        <v>418</v>
      </c>
      <c r="G3298" t="s">
        <v>76</v>
      </c>
      <c r="H3298">
        <v>99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 t="s">
        <v>19</v>
      </c>
      <c r="P3298" t="str">
        <f>UPPER(Table1[[#This Row],[Venue]])</f>
        <v>HOME</v>
      </c>
    </row>
    <row r="3299" spans="1:16" hidden="1" x14ac:dyDescent="0.45">
      <c r="A3299">
        <v>40031105</v>
      </c>
      <c r="B3299" t="s">
        <v>125</v>
      </c>
      <c r="C3299">
        <v>44993</v>
      </c>
      <c r="D3299">
        <v>65705</v>
      </c>
      <c r="E3299">
        <v>20222023</v>
      </c>
      <c r="F3299" t="s">
        <v>418</v>
      </c>
      <c r="G3299" t="s">
        <v>39</v>
      </c>
      <c r="H3299">
        <v>2</v>
      </c>
      <c r="I3299">
        <v>1</v>
      </c>
      <c r="J3299">
        <v>0</v>
      </c>
      <c r="K3299">
        <v>1</v>
      </c>
      <c r="L3299">
        <v>1</v>
      </c>
      <c r="M3299">
        <v>0</v>
      </c>
      <c r="N3299">
        <v>2</v>
      </c>
      <c r="O3299" t="s">
        <v>40</v>
      </c>
      <c r="P3299" t="str">
        <f>UPPER(Table1[[#This Row],[Venue]])</f>
        <v>AWAY</v>
      </c>
    </row>
    <row r="3300" spans="1:16" hidden="1" x14ac:dyDescent="0.45">
      <c r="A3300">
        <v>40031105</v>
      </c>
      <c r="B3300" t="s">
        <v>125</v>
      </c>
      <c r="C3300">
        <v>44993</v>
      </c>
      <c r="D3300">
        <v>65705</v>
      </c>
      <c r="E3300">
        <v>20222023</v>
      </c>
      <c r="F3300" t="s">
        <v>418</v>
      </c>
      <c r="G3300" t="s">
        <v>41</v>
      </c>
      <c r="H3300">
        <v>3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 t="s">
        <v>40</v>
      </c>
      <c r="P3300" t="str">
        <f>UPPER(Table1[[#This Row],[Venue]])</f>
        <v>AWAY</v>
      </c>
    </row>
    <row r="3301" spans="1:16" hidden="1" x14ac:dyDescent="0.45">
      <c r="A3301">
        <v>40031105</v>
      </c>
      <c r="B3301" t="s">
        <v>125</v>
      </c>
      <c r="C3301">
        <v>44993</v>
      </c>
      <c r="D3301">
        <v>65705</v>
      </c>
      <c r="E3301">
        <v>20222023</v>
      </c>
      <c r="F3301" t="s">
        <v>418</v>
      </c>
      <c r="G3301" t="s">
        <v>42</v>
      </c>
      <c r="H3301">
        <v>8</v>
      </c>
      <c r="I3301">
        <v>3</v>
      </c>
      <c r="J3301">
        <v>2</v>
      </c>
      <c r="K3301">
        <v>1</v>
      </c>
      <c r="L3301">
        <v>1</v>
      </c>
      <c r="M3301">
        <v>0</v>
      </c>
      <c r="N3301">
        <v>0</v>
      </c>
      <c r="O3301" t="s">
        <v>40</v>
      </c>
      <c r="P3301" t="str">
        <f>UPPER(Table1[[#This Row],[Venue]])</f>
        <v>AWAY</v>
      </c>
    </row>
    <row r="3302" spans="1:16" hidden="1" x14ac:dyDescent="0.45">
      <c r="A3302">
        <v>40031105</v>
      </c>
      <c r="B3302" t="s">
        <v>125</v>
      </c>
      <c r="C3302">
        <v>44993</v>
      </c>
      <c r="D3302">
        <v>65705</v>
      </c>
      <c r="E3302">
        <v>20222023</v>
      </c>
      <c r="F3302" t="s">
        <v>418</v>
      </c>
      <c r="G3302" t="s">
        <v>271</v>
      </c>
      <c r="H3302">
        <v>10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 t="s">
        <v>40</v>
      </c>
      <c r="P3302" t="str">
        <f>UPPER(Table1[[#This Row],[Venue]])</f>
        <v>AWAY</v>
      </c>
    </row>
    <row r="3303" spans="1:16" hidden="1" x14ac:dyDescent="0.45">
      <c r="A3303">
        <v>40031105</v>
      </c>
      <c r="B3303" t="s">
        <v>125</v>
      </c>
      <c r="C3303">
        <v>44993</v>
      </c>
      <c r="D3303">
        <v>65705</v>
      </c>
      <c r="E3303">
        <v>20222023</v>
      </c>
      <c r="F3303" t="s">
        <v>418</v>
      </c>
      <c r="G3303" t="s">
        <v>43</v>
      </c>
      <c r="H3303">
        <v>15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 t="s">
        <v>40</v>
      </c>
      <c r="P3303" t="str">
        <f>UPPER(Table1[[#This Row],[Venue]])</f>
        <v>AWAY</v>
      </c>
    </row>
    <row r="3304" spans="1:16" hidden="1" x14ac:dyDescent="0.45">
      <c r="A3304">
        <v>40031105</v>
      </c>
      <c r="B3304" t="s">
        <v>125</v>
      </c>
      <c r="C3304">
        <v>44993</v>
      </c>
      <c r="D3304">
        <v>65705</v>
      </c>
      <c r="E3304">
        <v>20222023</v>
      </c>
      <c r="F3304" t="s">
        <v>418</v>
      </c>
      <c r="G3304" t="s">
        <v>45</v>
      </c>
      <c r="H3304">
        <v>17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 t="s">
        <v>40</v>
      </c>
      <c r="P3304" t="str">
        <f>UPPER(Table1[[#This Row],[Venue]])</f>
        <v>AWAY</v>
      </c>
    </row>
    <row r="3305" spans="1:16" hidden="1" x14ac:dyDescent="0.45">
      <c r="A3305">
        <v>40031105</v>
      </c>
      <c r="B3305" t="s">
        <v>125</v>
      </c>
      <c r="C3305">
        <v>44993</v>
      </c>
      <c r="D3305">
        <v>65705</v>
      </c>
      <c r="E3305">
        <v>20222023</v>
      </c>
      <c r="F3305" t="s">
        <v>418</v>
      </c>
      <c r="G3305" t="s">
        <v>430</v>
      </c>
      <c r="H3305">
        <v>25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 t="s">
        <v>40</v>
      </c>
      <c r="P3305" t="str">
        <f>UPPER(Table1[[#This Row],[Venue]])</f>
        <v>AWAY</v>
      </c>
    </row>
    <row r="3306" spans="1:16" hidden="1" x14ac:dyDescent="0.45">
      <c r="A3306">
        <v>40031105</v>
      </c>
      <c r="B3306" t="s">
        <v>125</v>
      </c>
      <c r="C3306">
        <v>44993</v>
      </c>
      <c r="D3306">
        <v>65705</v>
      </c>
      <c r="E3306">
        <v>20222023</v>
      </c>
      <c r="F3306" t="s">
        <v>418</v>
      </c>
      <c r="G3306" t="s">
        <v>48</v>
      </c>
      <c r="H3306">
        <v>28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 t="s">
        <v>40</v>
      </c>
      <c r="P3306" t="str">
        <f>UPPER(Table1[[#This Row],[Venue]])</f>
        <v>AWAY</v>
      </c>
    </row>
    <row r="3307" spans="1:16" hidden="1" x14ac:dyDescent="0.45">
      <c r="A3307">
        <v>40031105</v>
      </c>
      <c r="B3307" t="s">
        <v>125</v>
      </c>
      <c r="C3307">
        <v>44993</v>
      </c>
      <c r="D3307">
        <v>65705</v>
      </c>
      <c r="E3307">
        <v>20222023</v>
      </c>
      <c r="F3307" t="s">
        <v>418</v>
      </c>
      <c r="G3307" t="s">
        <v>49</v>
      </c>
      <c r="H3307">
        <v>31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 t="s">
        <v>40</v>
      </c>
      <c r="P3307" t="str">
        <f>UPPER(Table1[[#This Row],[Venue]])</f>
        <v>AWAY</v>
      </c>
    </row>
    <row r="3308" spans="1:16" hidden="1" x14ac:dyDescent="0.45">
      <c r="A3308">
        <v>40031105</v>
      </c>
      <c r="B3308" t="s">
        <v>125</v>
      </c>
      <c r="C3308">
        <v>44993</v>
      </c>
      <c r="D3308">
        <v>65705</v>
      </c>
      <c r="E3308">
        <v>20222023</v>
      </c>
      <c r="F3308" t="s">
        <v>418</v>
      </c>
      <c r="G3308" t="s">
        <v>51</v>
      </c>
      <c r="H3308">
        <v>77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 t="s">
        <v>40</v>
      </c>
      <c r="P3308" t="str">
        <f>UPPER(Table1[[#This Row],[Venue]])</f>
        <v>AWAY</v>
      </c>
    </row>
    <row r="3309" spans="1:16" hidden="1" x14ac:dyDescent="0.45">
      <c r="A3309">
        <v>40031105</v>
      </c>
      <c r="B3309" t="s">
        <v>125</v>
      </c>
      <c r="C3309">
        <v>44993</v>
      </c>
      <c r="D3309">
        <v>65705</v>
      </c>
      <c r="E3309">
        <v>20222023</v>
      </c>
      <c r="F3309" t="s">
        <v>418</v>
      </c>
      <c r="G3309" t="s">
        <v>52</v>
      </c>
      <c r="H3309">
        <v>79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 t="s">
        <v>40</v>
      </c>
      <c r="P3309" t="str">
        <f>UPPER(Table1[[#This Row],[Venue]])</f>
        <v>AWAY</v>
      </c>
    </row>
    <row r="3310" spans="1:16" hidden="1" x14ac:dyDescent="0.45">
      <c r="A3310">
        <v>40031105</v>
      </c>
      <c r="B3310" t="s">
        <v>125</v>
      </c>
      <c r="C3310">
        <v>44993</v>
      </c>
      <c r="D3310">
        <v>65705</v>
      </c>
      <c r="E3310">
        <v>20222023</v>
      </c>
      <c r="F3310" t="s">
        <v>418</v>
      </c>
      <c r="G3310" t="s">
        <v>53</v>
      </c>
      <c r="H3310">
        <v>81</v>
      </c>
      <c r="I3310">
        <v>1</v>
      </c>
      <c r="J3310">
        <v>0</v>
      </c>
      <c r="K3310">
        <v>1</v>
      </c>
      <c r="L3310">
        <v>1</v>
      </c>
      <c r="M3310">
        <v>0</v>
      </c>
      <c r="N3310">
        <v>0</v>
      </c>
      <c r="O3310" t="s">
        <v>40</v>
      </c>
      <c r="P3310" t="str">
        <f>UPPER(Table1[[#This Row],[Venue]])</f>
        <v>AWAY</v>
      </c>
    </row>
    <row r="3311" spans="1:16" hidden="1" x14ac:dyDescent="0.45">
      <c r="A3311">
        <v>40031105</v>
      </c>
      <c r="B3311" t="s">
        <v>125</v>
      </c>
      <c r="C3311">
        <v>44993</v>
      </c>
      <c r="D3311">
        <v>65705</v>
      </c>
      <c r="E3311">
        <v>20222023</v>
      </c>
      <c r="F3311" t="s">
        <v>418</v>
      </c>
      <c r="G3311" t="s">
        <v>54</v>
      </c>
      <c r="H3311">
        <v>87</v>
      </c>
      <c r="I3311">
        <v>0</v>
      </c>
      <c r="J3311">
        <v>0</v>
      </c>
      <c r="K3311">
        <v>1</v>
      </c>
      <c r="L3311">
        <v>0</v>
      </c>
      <c r="M3311">
        <v>0</v>
      </c>
      <c r="N3311">
        <v>0</v>
      </c>
      <c r="O3311" t="s">
        <v>40</v>
      </c>
      <c r="P3311" t="str">
        <f>UPPER(Table1[[#This Row],[Venue]])</f>
        <v>AWAY</v>
      </c>
    </row>
    <row r="3312" spans="1:16" hidden="1" x14ac:dyDescent="0.45">
      <c r="A3312">
        <v>40031105</v>
      </c>
      <c r="B3312" t="s">
        <v>125</v>
      </c>
      <c r="C3312">
        <v>44993</v>
      </c>
      <c r="D3312">
        <v>65705</v>
      </c>
      <c r="E3312">
        <v>20222023</v>
      </c>
      <c r="F3312" t="s">
        <v>418</v>
      </c>
      <c r="G3312" t="s">
        <v>55</v>
      </c>
      <c r="H3312">
        <v>88</v>
      </c>
      <c r="I3312">
        <v>1</v>
      </c>
      <c r="J3312">
        <v>0</v>
      </c>
      <c r="K3312">
        <v>1</v>
      </c>
      <c r="L3312">
        <v>1</v>
      </c>
      <c r="M3312">
        <v>0</v>
      </c>
      <c r="N3312">
        <v>0</v>
      </c>
      <c r="O3312" t="s">
        <v>40</v>
      </c>
      <c r="P3312" t="str">
        <f>UPPER(Table1[[#This Row],[Venue]])</f>
        <v>AWAY</v>
      </c>
    </row>
    <row r="3313" spans="1:16" hidden="1" x14ac:dyDescent="0.45">
      <c r="A3313">
        <v>40031105</v>
      </c>
      <c r="B3313" t="s">
        <v>125</v>
      </c>
      <c r="C3313">
        <v>44993</v>
      </c>
      <c r="D3313">
        <v>65705</v>
      </c>
      <c r="E3313">
        <v>20222023</v>
      </c>
      <c r="F3313" t="s">
        <v>418</v>
      </c>
      <c r="G3313" t="s">
        <v>56</v>
      </c>
      <c r="H3313">
        <v>89</v>
      </c>
      <c r="I3313">
        <v>1</v>
      </c>
      <c r="J3313">
        <v>1</v>
      </c>
      <c r="K3313">
        <v>1</v>
      </c>
      <c r="L3313">
        <v>0</v>
      </c>
      <c r="M3313">
        <v>0</v>
      </c>
      <c r="N3313">
        <v>0</v>
      </c>
      <c r="O3313" t="s">
        <v>40</v>
      </c>
      <c r="P3313" t="str">
        <f>UPPER(Table1[[#This Row],[Venue]])</f>
        <v>AWAY</v>
      </c>
    </row>
    <row r="3314" spans="1:16" hidden="1" x14ac:dyDescent="0.45">
      <c r="A3314">
        <v>40031108</v>
      </c>
      <c r="B3314" t="s">
        <v>446</v>
      </c>
      <c r="C3314">
        <v>44996</v>
      </c>
      <c r="D3314">
        <v>65708</v>
      </c>
      <c r="E3314">
        <v>20222023</v>
      </c>
      <c r="F3314" t="s">
        <v>418</v>
      </c>
      <c r="G3314" t="s">
        <v>422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 t="s">
        <v>19</v>
      </c>
      <c r="P3314" t="str">
        <f>UPPER(Table1[[#This Row],[Venue]])</f>
        <v>HOME</v>
      </c>
    </row>
    <row r="3315" spans="1:16" hidden="1" x14ac:dyDescent="0.45">
      <c r="A3315">
        <v>40031108</v>
      </c>
      <c r="B3315" t="s">
        <v>446</v>
      </c>
      <c r="C3315">
        <v>44996</v>
      </c>
      <c r="D3315">
        <v>65708</v>
      </c>
      <c r="E3315">
        <v>20222023</v>
      </c>
      <c r="F3315" t="s">
        <v>418</v>
      </c>
      <c r="G3315" t="s">
        <v>199</v>
      </c>
      <c r="H3315">
        <v>9</v>
      </c>
      <c r="I3315">
        <v>1</v>
      </c>
      <c r="J3315">
        <v>1</v>
      </c>
      <c r="K3315">
        <v>1</v>
      </c>
      <c r="L3315">
        <v>0</v>
      </c>
      <c r="M3315">
        <v>0</v>
      </c>
      <c r="N3315">
        <v>0</v>
      </c>
      <c r="O3315" t="s">
        <v>19</v>
      </c>
      <c r="P3315" t="str">
        <f>UPPER(Table1[[#This Row],[Venue]])</f>
        <v>HOME</v>
      </c>
    </row>
    <row r="3316" spans="1:16" hidden="1" x14ac:dyDescent="0.45">
      <c r="A3316">
        <v>40031108</v>
      </c>
      <c r="B3316" t="s">
        <v>446</v>
      </c>
      <c r="C3316">
        <v>44996</v>
      </c>
      <c r="D3316">
        <v>65708</v>
      </c>
      <c r="E3316">
        <v>20222023</v>
      </c>
      <c r="F3316" t="s">
        <v>418</v>
      </c>
      <c r="G3316" t="s">
        <v>233</v>
      </c>
      <c r="H3316">
        <v>11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 t="s">
        <v>19</v>
      </c>
      <c r="P3316" t="str">
        <f>UPPER(Table1[[#This Row],[Venue]])</f>
        <v>HOME</v>
      </c>
    </row>
    <row r="3317" spans="1:16" hidden="1" x14ac:dyDescent="0.45">
      <c r="A3317">
        <v>40031108</v>
      </c>
      <c r="B3317" t="s">
        <v>446</v>
      </c>
      <c r="C3317">
        <v>44996</v>
      </c>
      <c r="D3317">
        <v>65708</v>
      </c>
      <c r="E3317">
        <v>20222023</v>
      </c>
      <c r="F3317" t="s">
        <v>418</v>
      </c>
      <c r="G3317" t="s">
        <v>427</v>
      </c>
      <c r="H3317">
        <v>14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 t="s">
        <v>19</v>
      </c>
      <c r="P3317" t="str">
        <f>UPPER(Table1[[#This Row],[Venue]])</f>
        <v>HOME</v>
      </c>
    </row>
    <row r="3318" spans="1:16" hidden="1" x14ac:dyDescent="0.45">
      <c r="A3318">
        <v>40031108</v>
      </c>
      <c r="B3318" t="s">
        <v>446</v>
      </c>
      <c r="C3318">
        <v>44996</v>
      </c>
      <c r="D3318">
        <v>65708</v>
      </c>
      <c r="E3318">
        <v>20222023</v>
      </c>
      <c r="F3318" t="s">
        <v>418</v>
      </c>
      <c r="G3318" t="s">
        <v>197</v>
      </c>
      <c r="H3318">
        <v>15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2</v>
      </c>
      <c r="O3318" t="s">
        <v>19</v>
      </c>
      <c r="P3318" t="str">
        <f>UPPER(Table1[[#This Row],[Venue]])</f>
        <v>HOME</v>
      </c>
    </row>
    <row r="3319" spans="1:16" hidden="1" x14ac:dyDescent="0.45">
      <c r="A3319">
        <v>40031108</v>
      </c>
      <c r="B3319" t="s">
        <v>446</v>
      </c>
      <c r="C3319">
        <v>44996</v>
      </c>
      <c r="D3319">
        <v>65708</v>
      </c>
      <c r="E3319">
        <v>20222023</v>
      </c>
      <c r="F3319" t="s">
        <v>418</v>
      </c>
      <c r="G3319" t="s">
        <v>447</v>
      </c>
      <c r="H3319">
        <v>17</v>
      </c>
      <c r="I3319">
        <v>1</v>
      </c>
      <c r="J3319">
        <v>0</v>
      </c>
      <c r="K3319">
        <v>1</v>
      </c>
      <c r="L3319">
        <v>1</v>
      </c>
      <c r="M3319">
        <v>0</v>
      </c>
      <c r="N3319">
        <v>0</v>
      </c>
      <c r="O3319" t="s">
        <v>19</v>
      </c>
      <c r="P3319" t="str">
        <f>UPPER(Table1[[#This Row],[Venue]])</f>
        <v>HOME</v>
      </c>
    </row>
    <row r="3320" spans="1:16" hidden="1" x14ac:dyDescent="0.45">
      <c r="A3320">
        <v>40031108</v>
      </c>
      <c r="B3320" t="s">
        <v>446</v>
      </c>
      <c r="C3320">
        <v>44996</v>
      </c>
      <c r="D3320">
        <v>65708</v>
      </c>
      <c r="E3320">
        <v>20222023</v>
      </c>
      <c r="F3320" t="s">
        <v>418</v>
      </c>
      <c r="G3320" t="s">
        <v>198</v>
      </c>
      <c r="H3320">
        <v>19</v>
      </c>
      <c r="I3320">
        <v>2</v>
      </c>
      <c r="J3320">
        <v>0</v>
      </c>
      <c r="K3320">
        <v>1</v>
      </c>
      <c r="L3320">
        <v>2</v>
      </c>
      <c r="M3320">
        <v>0</v>
      </c>
      <c r="N3320">
        <v>0</v>
      </c>
      <c r="O3320" t="s">
        <v>19</v>
      </c>
      <c r="P3320" t="str">
        <f>UPPER(Table1[[#This Row],[Venue]])</f>
        <v>HOME</v>
      </c>
    </row>
    <row r="3321" spans="1:16" hidden="1" x14ac:dyDescent="0.45">
      <c r="A3321">
        <v>40031108</v>
      </c>
      <c r="B3321" t="s">
        <v>446</v>
      </c>
      <c r="C3321">
        <v>44996</v>
      </c>
      <c r="D3321">
        <v>65708</v>
      </c>
      <c r="E3321">
        <v>20222023</v>
      </c>
      <c r="F3321" t="s">
        <v>418</v>
      </c>
      <c r="G3321" t="s">
        <v>287</v>
      </c>
      <c r="H3321">
        <v>22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 t="s">
        <v>19</v>
      </c>
      <c r="P3321" t="str">
        <f>UPPER(Table1[[#This Row],[Venue]])</f>
        <v>HOME</v>
      </c>
    </row>
    <row r="3322" spans="1:16" hidden="1" x14ac:dyDescent="0.45">
      <c r="A3322">
        <v>40031108</v>
      </c>
      <c r="B3322" t="s">
        <v>446</v>
      </c>
      <c r="C3322">
        <v>44996</v>
      </c>
      <c r="D3322">
        <v>65708</v>
      </c>
      <c r="E3322">
        <v>20222023</v>
      </c>
      <c r="F3322" t="s">
        <v>418</v>
      </c>
      <c r="G3322" t="s">
        <v>200</v>
      </c>
      <c r="H3322">
        <v>31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0</v>
      </c>
      <c r="O3322" t="s">
        <v>19</v>
      </c>
      <c r="P3322" t="str">
        <f>UPPER(Table1[[#This Row],[Venue]])</f>
        <v>HOME</v>
      </c>
    </row>
    <row r="3323" spans="1:16" hidden="1" x14ac:dyDescent="0.45">
      <c r="A3323">
        <v>40031108</v>
      </c>
      <c r="B3323" t="s">
        <v>446</v>
      </c>
      <c r="C3323">
        <v>44996</v>
      </c>
      <c r="D3323">
        <v>65708</v>
      </c>
      <c r="E3323">
        <v>20222023</v>
      </c>
      <c r="F3323" t="s">
        <v>418</v>
      </c>
      <c r="G3323" t="s">
        <v>202</v>
      </c>
      <c r="H3323">
        <v>36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 t="s">
        <v>19</v>
      </c>
      <c r="P3323" t="str">
        <f>UPPER(Table1[[#This Row],[Venue]])</f>
        <v>HOME</v>
      </c>
    </row>
    <row r="3324" spans="1:16" hidden="1" x14ac:dyDescent="0.45">
      <c r="A3324">
        <v>40031108</v>
      </c>
      <c r="B3324" t="s">
        <v>446</v>
      </c>
      <c r="C3324">
        <v>44996</v>
      </c>
      <c r="D3324">
        <v>65708</v>
      </c>
      <c r="E3324">
        <v>20222023</v>
      </c>
      <c r="F3324" t="s">
        <v>418</v>
      </c>
      <c r="G3324" t="s">
        <v>423</v>
      </c>
      <c r="H3324">
        <v>44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 t="s">
        <v>19</v>
      </c>
      <c r="P3324" t="str">
        <f>UPPER(Table1[[#This Row],[Venue]])</f>
        <v>HOME</v>
      </c>
    </row>
    <row r="3325" spans="1:16" hidden="1" x14ac:dyDescent="0.45">
      <c r="A3325">
        <v>40031108</v>
      </c>
      <c r="B3325" t="s">
        <v>446</v>
      </c>
      <c r="C3325">
        <v>44996</v>
      </c>
      <c r="D3325">
        <v>65708</v>
      </c>
      <c r="E3325">
        <v>20222023</v>
      </c>
      <c r="F3325" t="s">
        <v>418</v>
      </c>
      <c r="G3325" t="s">
        <v>204</v>
      </c>
      <c r="H3325">
        <v>56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 t="s">
        <v>19</v>
      </c>
      <c r="P3325" t="str">
        <f>UPPER(Table1[[#This Row],[Venue]])</f>
        <v>HOME</v>
      </c>
    </row>
    <row r="3326" spans="1:16" hidden="1" x14ac:dyDescent="0.45">
      <c r="A3326">
        <v>40031108</v>
      </c>
      <c r="B3326" t="s">
        <v>446</v>
      </c>
      <c r="C3326">
        <v>44996</v>
      </c>
      <c r="D3326">
        <v>65708</v>
      </c>
      <c r="E3326">
        <v>20222023</v>
      </c>
      <c r="F3326" t="s">
        <v>418</v>
      </c>
      <c r="G3326" t="s">
        <v>207</v>
      </c>
      <c r="H3326">
        <v>71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 t="s">
        <v>19</v>
      </c>
      <c r="P3326" t="str">
        <f>UPPER(Table1[[#This Row],[Venue]])</f>
        <v>HOME</v>
      </c>
    </row>
    <row r="3327" spans="1:16" hidden="1" x14ac:dyDescent="0.45">
      <c r="A3327">
        <v>40031108</v>
      </c>
      <c r="B3327" t="s">
        <v>446</v>
      </c>
      <c r="C3327">
        <v>44996</v>
      </c>
      <c r="D3327">
        <v>65708</v>
      </c>
      <c r="E3327">
        <v>20222023</v>
      </c>
      <c r="F3327" t="s">
        <v>418</v>
      </c>
      <c r="G3327" t="s">
        <v>234</v>
      </c>
      <c r="H3327">
        <v>75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 t="s">
        <v>19</v>
      </c>
      <c r="P3327" t="str">
        <f>UPPER(Table1[[#This Row],[Venue]])</f>
        <v>HOME</v>
      </c>
    </row>
    <row r="3328" spans="1:16" hidden="1" x14ac:dyDescent="0.45">
      <c r="A3328">
        <v>40031108</v>
      </c>
      <c r="B3328" t="s">
        <v>446</v>
      </c>
      <c r="C3328">
        <v>44996</v>
      </c>
      <c r="D3328">
        <v>65708</v>
      </c>
      <c r="E3328">
        <v>20222023</v>
      </c>
      <c r="F3328" t="s">
        <v>418</v>
      </c>
      <c r="G3328" t="s">
        <v>436</v>
      </c>
      <c r="H3328">
        <v>77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0</v>
      </c>
      <c r="O3328" t="s">
        <v>19</v>
      </c>
      <c r="P3328" t="str">
        <f>UPPER(Table1[[#This Row],[Venue]])</f>
        <v>HOME</v>
      </c>
    </row>
    <row r="3329" spans="1:16" hidden="1" x14ac:dyDescent="0.45">
      <c r="A3329">
        <v>40031108</v>
      </c>
      <c r="B3329" t="s">
        <v>446</v>
      </c>
      <c r="C3329">
        <v>44996</v>
      </c>
      <c r="D3329">
        <v>65708</v>
      </c>
      <c r="E3329">
        <v>20222023</v>
      </c>
      <c r="F3329" t="s">
        <v>418</v>
      </c>
      <c r="G3329" t="s">
        <v>210</v>
      </c>
      <c r="H3329">
        <v>89</v>
      </c>
      <c r="I3329">
        <v>1</v>
      </c>
      <c r="J3329">
        <v>1</v>
      </c>
      <c r="K3329">
        <v>1</v>
      </c>
      <c r="L3329">
        <v>0</v>
      </c>
      <c r="M3329">
        <v>0</v>
      </c>
      <c r="N3329">
        <v>0</v>
      </c>
      <c r="O3329" t="s">
        <v>19</v>
      </c>
      <c r="P3329" t="str">
        <f>UPPER(Table1[[#This Row],[Venue]])</f>
        <v>HOME</v>
      </c>
    </row>
    <row r="3330" spans="1:16" hidden="1" x14ac:dyDescent="0.45">
      <c r="A3330">
        <v>40031108</v>
      </c>
      <c r="B3330" t="s">
        <v>446</v>
      </c>
      <c r="C3330">
        <v>44996</v>
      </c>
      <c r="D3330">
        <v>65708</v>
      </c>
      <c r="E3330">
        <v>20222023</v>
      </c>
      <c r="F3330" t="s">
        <v>418</v>
      </c>
      <c r="G3330" t="s">
        <v>211</v>
      </c>
      <c r="H3330">
        <v>92</v>
      </c>
      <c r="I3330">
        <v>1</v>
      </c>
      <c r="J3330">
        <v>0</v>
      </c>
      <c r="K3330">
        <v>1</v>
      </c>
      <c r="L3330">
        <v>1</v>
      </c>
      <c r="M3330">
        <v>0</v>
      </c>
      <c r="N3330">
        <v>0</v>
      </c>
      <c r="O3330" t="s">
        <v>19</v>
      </c>
      <c r="P3330" t="str">
        <f>UPPER(Table1[[#This Row],[Venue]])</f>
        <v>HOME</v>
      </c>
    </row>
    <row r="3331" spans="1:16" hidden="1" x14ac:dyDescent="0.45">
      <c r="A3331">
        <v>40031108</v>
      </c>
      <c r="B3331" t="s">
        <v>446</v>
      </c>
      <c r="C3331">
        <v>44996</v>
      </c>
      <c r="D3331">
        <v>65708</v>
      </c>
      <c r="E3331">
        <v>20222023</v>
      </c>
      <c r="F3331" t="s">
        <v>418</v>
      </c>
      <c r="G3331" t="s">
        <v>41</v>
      </c>
      <c r="H3331">
        <v>3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2</v>
      </c>
      <c r="O3331" t="s">
        <v>40</v>
      </c>
      <c r="P3331" t="str">
        <f>UPPER(Table1[[#This Row],[Venue]])</f>
        <v>AWAY</v>
      </c>
    </row>
    <row r="3332" spans="1:16" hidden="1" x14ac:dyDescent="0.45">
      <c r="A3332">
        <v>40031108</v>
      </c>
      <c r="B3332" t="s">
        <v>446</v>
      </c>
      <c r="C3332">
        <v>44996</v>
      </c>
      <c r="D3332">
        <v>65708</v>
      </c>
      <c r="E3332">
        <v>20222023</v>
      </c>
      <c r="F3332" t="s">
        <v>418</v>
      </c>
      <c r="G3332" t="s">
        <v>42</v>
      </c>
      <c r="H3332">
        <v>8</v>
      </c>
      <c r="I3332">
        <v>6</v>
      </c>
      <c r="J3332">
        <v>1</v>
      </c>
      <c r="K3332">
        <v>1</v>
      </c>
      <c r="L3332">
        <v>5</v>
      </c>
      <c r="M3332">
        <v>0</v>
      </c>
      <c r="N3332">
        <v>2</v>
      </c>
      <c r="O3332" t="s">
        <v>40</v>
      </c>
      <c r="P3332" t="str">
        <f>UPPER(Table1[[#This Row],[Venue]])</f>
        <v>AWAY</v>
      </c>
    </row>
    <row r="3333" spans="1:16" hidden="1" x14ac:dyDescent="0.45">
      <c r="A3333">
        <v>40031108</v>
      </c>
      <c r="B3333" t="s">
        <v>446</v>
      </c>
      <c r="C3333">
        <v>44996</v>
      </c>
      <c r="D3333">
        <v>65708</v>
      </c>
      <c r="E3333">
        <v>20222023</v>
      </c>
      <c r="F3333" t="s">
        <v>418</v>
      </c>
      <c r="G3333" t="s">
        <v>44</v>
      </c>
      <c r="H3333">
        <v>16</v>
      </c>
      <c r="I3333">
        <v>1</v>
      </c>
      <c r="J3333">
        <v>0</v>
      </c>
      <c r="K3333">
        <v>1</v>
      </c>
      <c r="L3333">
        <v>1</v>
      </c>
      <c r="M3333">
        <v>0</v>
      </c>
      <c r="N3333">
        <v>0</v>
      </c>
      <c r="O3333" t="s">
        <v>40</v>
      </c>
      <c r="P3333" t="str">
        <f>UPPER(Table1[[#This Row],[Venue]])</f>
        <v>AWAY</v>
      </c>
    </row>
    <row r="3334" spans="1:16" hidden="1" x14ac:dyDescent="0.45">
      <c r="A3334">
        <v>40031108</v>
      </c>
      <c r="B3334" t="s">
        <v>446</v>
      </c>
      <c r="C3334">
        <v>44996</v>
      </c>
      <c r="D3334">
        <v>65708</v>
      </c>
      <c r="E3334">
        <v>20222023</v>
      </c>
      <c r="F3334" t="s">
        <v>418</v>
      </c>
      <c r="G3334" t="s">
        <v>45</v>
      </c>
      <c r="H3334">
        <v>17</v>
      </c>
      <c r="I3334">
        <v>3</v>
      </c>
      <c r="J3334">
        <v>3</v>
      </c>
      <c r="K3334">
        <v>1</v>
      </c>
      <c r="L3334">
        <v>0</v>
      </c>
      <c r="M3334">
        <v>0</v>
      </c>
      <c r="N3334">
        <v>0</v>
      </c>
      <c r="O3334" t="s">
        <v>40</v>
      </c>
      <c r="P3334" t="str">
        <f>UPPER(Table1[[#This Row],[Venue]])</f>
        <v>AWAY</v>
      </c>
    </row>
    <row r="3335" spans="1:16" hidden="1" x14ac:dyDescent="0.45">
      <c r="A3335">
        <v>40031108</v>
      </c>
      <c r="B3335" t="s">
        <v>446</v>
      </c>
      <c r="C3335">
        <v>44996</v>
      </c>
      <c r="D3335">
        <v>65708</v>
      </c>
      <c r="E3335">
        <v>20222023</v>
      </c>
      <c r="F3335" t="s">
        <v>418</v>
      </c>
      <c r="G3335" t="s">
        <v>47</v>
      </c>
      <c r="H3335">
        <v>24</v>
      </c>
      <c r="I3335">
        <v>1</v>
      </c>
      <c r="J3335">
        <v>0</v>
      </c>
      <c r="K3335">
        <v>1</v>
      </c>
      <c r="L3335">
        <v>1</v>
      </c>
      <c r="M3335">
        <v>0</v>
      </c>
      <c r="N3335">
        <v>0</v>
      </c>
      <c r="O3335" t="s">
        <v>40</v>
      </c>
      <c r="P3335" t="str">
        <f>UPPER(Table1[[#This Row],[Venue]])</f>
        <v>AWAY</v>
      </c>
    </row>
    <row r="3336" spans="1:16" hidden="1" x14ac:dyDescent="0.45">
      <c r="A3336">
        <v>40031108</v>
      </c>
      <c r="B3336" t="s">
        <v>446</v>
      </c>
      <c r="C3336">
        <v>44996</v>
      </c>
      <c r="D3336">
        <v>65708</v>
      </c>
      <c r="E3336">
        <v>20222023</v>
      </c>
      <c r="F3336" t="s">
        <v>418</v>
      </c>
      <c r="G3336" t="s">
        <v>430</v>
      </c>
      <c r="H3336">
        <v>25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 t="s">
        <v>40</v>
      </c>
      <c r="P3336" t="str">
        <f>UPPER(Table1[[#This Row],[Venue]])</f>
        <v>AWAY</v>
      </c>
    </row>
    <row r="3337" spans="1:16" hidden="1" x14ac:dyDescent="0.45">
      <c r="A3337">
        <v>40031108</v>
      </c>
      <c r="B3337" t="s">
        <v>446</v>
      </c>
      <c r="C3337">
        <v>44996</v>
      </c>
      <c r="D3337">
        <v>65708</v>
      </c>
      <c r="E3337">
        <v>20222023</v>
      </c>
      <c r="F3337" t="s">
        <v>418</v>
      </c>
      <c r="G3337" t="s">
        <v>49</v>
      </c>
      <c r="H3337">
        <v>31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  <c r="O3337" t="s">
        <v>40</v>
      </c>
      <c r="P3337" t="str">
        <f>UPPER(Table1[[#This Row],[Venue]])</f>
        <v>AWAY</v>
      </c>
    </row>
    <row r="3338" spans="1:16" hidden="1" x14ac:dyDescent="0.45">
      <c r="A3338">
        <v>40031108</v>
      </c>
      <c r="B3338" t="s">
        <v>446</v>
      </c>
      <c r="C3338">
        <v>44996</v>
      </c>
      <c r="D3338">
        <v>65708</v>
      </c>
      <c r="E3338">
        <v>20222023</v>
      </c>
      <c r="F3338" t="s">
        <v>418</v>
      </c>
      <c r="G3338" t="s">
        <v>51</v>
      </c>
      <c r="H3338">
        <v>77</v>
      </c>
      <c r="I3338">
        <v>4</v>
      </c>
      <c r="J3338">
        <v>3</v>
      </c>
      <c r="K3338">
        <v>1</v>
      </c>
      <c r="L3338">
        <v>1</v>
      </c>
      <c r="M3338">
        <v>0</v>
      </c>
      <c r="N3338">
        <v>0</v>
      </c>
      <c r="O3338" t="s">
        <v>40</v>
      </c>
      <c r="P3338" t="str">
        <f>UPPER(Table1[[#This Row],[Venue]])</f>
        <v>AWAY</v>
      </c>
    </row>
    <row r="3339" spans="1:16" hidden="1" x14ac:dyDescent="0.45">
      <c r="A3339">
        <v>40031108</v>
      </c>
      <c r="B3339" t="s">
        <v>446</v>
      </c>
      <c r="C3339">
        <v>44996</v>
      </c>
      <c r="D3339">
        <v>65708</v>
      </c>
      <c r="E3339">
        <v>20222023</v>
      </c>
      <c r="F3339" t="s">
        <v>418</v>
      </c>
      <c r="G3339" t="s">
        <v>52</v>
      </c>
      <c r="H3339">
        <v>79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 t="s">
        <v>40</v>
      </c>
      <c r="P3339" t="str">
        <f>UPPER(Table1[[#This Row],[Venue]])</f>
        <v>AWAY</v>
      </c>
    </row>
    <row r="3340" spans="1:16" hidden="1" x14ac:dyDescent="0.45">
      <c r="A3340">
        <v>40031108</v>
      </c>
      <c r="B3340" t="s">
        <v>446</v>
      </c>
      <c r="C3340">
        <v>44996</v>
      </c>
      <c r="D3340">
        <v>65708</v>
      </c>
      <c r="E3340">
        <v>20222023</v>
      </c>
      <c r="F3340" t="s">
        <v>418</v>
      </c>
      <c r="G3340" t="s">
        <v>55</v>
      </c>
      <c r="H3340">
        <v>88</v>
      </c>
      <c r="I3340">
        <v>1</v>
      </c>
      <c r="J3340">
        <v>0</v>
      </c>
      <c r="K3340">
        <v>1</v>
      </c>
      <c r="L3340">
        <v>1</v>
      </c>
      <c r="M3340">
        <v>0</v>
      </c>
      <c r="N3340">
        <v>0</v>
      </c>
      <c r="O3340" t="s">
        <v>40</v>
      </c>
      <c r="P3340" t="str">
        <f>UPPER(Table1[[#This Row],[Venue]])</f>
        <v>AWAY</v>
      </c>
    </row>
    <row r="3341" spans="1:16" hidden="1" x14ac:dyDescent="0.45">
      <c r="A3341">
        <v>40031108</v>
      </c>
      <c r="B3341" t="s">
        <v>446</v>
      </c>
      <c r="C3341">
        <v>44996</v>
      </c>
      <c r="D3341">
        <v>65708</v>
      </c>
      <c r="E3341">
        <v>20222023</v>
      </c>
      <c r="F3341" t="s">
        <v>418</v>
      </c>
      <c r="G3341" t="s">
        <v>56</v>
      </c>
      <c r="H3341">
        <v>89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2</v>
      </c>
      <c r="O3341" t="s">
        <v>40</v>
      </c>
      <c r="P3341" t="str">
        <f>UPPER(Table1[[#This Row],[Venue]])</f>
        <v>AWAY</v>
      </c>
    </row>
    <row r="3342" spans="1:16" hidden="1" x14ac:dyDescent="0.45">
      <c r="A3342">
        <v>40031130</v>
      </c>
      <c r="B3342" t="s">
        <v>448</v>
      </c>
      <c r="C3342">
        <v>44996</v>
      </c>
      <c r="D3342">
        <v>65730</v>
      </c>
      <c r="E3342">
        <v>20222023</v>
      </c>
      <c r="F3342" t="s">
        <v>418</v>
      </c>
      <c r="G3342" t="s">
        <v>212</v>
      </c>
      <c r="H3342">
        <v>1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 t="s">
        <v>19</v>
      </c>
      <c r="P3342" t="str">
        <f>UPPER(Table1[[#This Row],[Venue]])</f>
        <v>HOME</v>
      </c>
    </row>
    <row r="3343" spans="1:16" hidden="1" x14ac:dyDescent="0.45">
      <c r="A3343">
        <v>40031130</v>
      </c>
      <c r="B3343" t="s">
        <v>448</v>
      </c>
      <c r="C3343">
        <v>44996</v>
      </c>
      <c r="D3343">
        <v>65730</v>
      </c>
      <c r="E3343">
        <v>20222023</v>
      </c>
      <c r="F3343" t="s">
        <v>418</v>
      </c>
      <c r="G3343" t="s">
        <v>213</v>
      </c>
      <c r="H3343">
        <v>5</v>
      </c>
      <c r="I3343">
        <v>1</v>
      </c>
      <c r="J3343">
        <v>0</v>
      </c>
      <c r="K3343">
        <v>1</v>
      </c>
      <c r="L3343">
        <v>1</v>
      </c>
      <c r="M3343">
        <v>0</v>
      </c>
      <c r="N3343">
        <v>0</v>
      </c>
      <c r="O3343" t="s">
        <v>19</v>
      </c>
      <c r="P3343" t="str">
        <f>UPPER(Table1[[#This Row],[Venue]])</f>
        <v>HOME</v>
      </c>
    </row>
    <row r="3344" spans="1:16" hidden="1" x14ac:dyDescent="0.45">
      <c r="A3344">
        <v>40031130</v>
      </c>
      <c r="B3344" t="s">
        <v>448</v>
      </c>
      <c r="C3344">
        <v>44996</v>
      </c>
      <c r="D3344">
        <v>65730</v>
      </c>
      <c r="E3344">
        <v>20222023</v>
      </c>
      <c r="F3344" t="s">
        <v>418</v>
      </c>
      <c r="G3344" t="s">
        <v>268</v>
      </c>
      <c r="H3344">
        <v>6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 t="s">
        <v>19</v>
      </c>
      <c r="P3344" t="str">
        <f>UPPER(Table1[[#This Row],[Venue]])</f>
        <v>HOME</v>
      </c>
    </row>
    <row r="3345" spans="1:16" hidden="1" x14ac:dyDescent="0.45">
      <c r="A3345">
        <v>40031130</v>
      </c>
      <c r="B3345" t="s">
        <v>448</v>
      </c>
      <c r="C3345">
        <v>44996</v>
      </c>
      <c r="D3345">
        <v>65730</v>
      </c>
      <c r="E3345">
        <v>20222023</v>
      </c>
      <c r="F3345" t="s">
        <v>418</v>
      </c>
      <c r="G3345" t="s">
        <v>214</v>
      </c>
      <c r="H3345">
        <v>7</v>
      </c>
      <c r="I3345">
        <v>1</v>
      </c>
      <c r="J3345">
        <v>0</v>
      </c>
      <c r="K3345">
        <v>1</v>
      </c>
      <c r="L3345">
        <v>1</v>
      </c>
      <c r="M3345">
        <v>0</v>
      </c>
      <c r="N3345">
        <v>0</v>
      </c>
      <c r="O3345" t="s">
        <v>19</v>
      </c>
      <c r="P3345" t="str">
        <f>UPPER(Table1[[#This Row],[Venue]])</f>
        <v>HOME</v>
      </c>
    </row>
    <row r="3346" spans="1:16" hidden="1" x14ac:dyDescent="0.45">
      <c r="A3346">
        <v>40031130</v>
      </c>
      <c r="B3346" t="s">
        <v>448</v>
      </c>
      <c r="C3346">
        <v>44996</v>
      </c>
      <c r="D3346">
        <v>65730</v>
      </c>
      <c r="E3346">
        <v>20222023</v>
      </c>
      <c r="F3346" t="s">
        <v>418</v>
      </c>
      <c r="G3346" t="s">
        <v>215</v>
      </c>
      <c r="H3346">
        <v>9</v>
      </c>
      <c r="I3346">
        <v>1</v>
      </c>
      <c r="J3346">
        <v>0</v>
      </c>
      <c r="K3346">
        <v>1</v>
      </c>
      <c r="L3346">
        <v>1</v>
      </c>
      <c r="M3346">
        <v>0</v>
      </c>
      <c r="N3346">
        <v>0</v>
      </c>
      <c r="O3346" t="s">
        <v>19</v>
      </c>
      <c r="P3346" t="str">
        <f>UPPER(Table1[[#This Row],[Venue]])</f>
        <v>HOME</v>
      </c>
    </row>
    <row r="3347" spans="1:16" hidden="1" x14ac:dyDescent="0.45">
      <c r="A3347">
        <v>40031130</v>
      </c>
      <c r="B3347" t="s">
        <v>448</v>
      </c>
      <c r="C3347">
        <v>44996</v>
      </c>
      <c r="D3347">
        <v>65730</v>
      </c>
      <c r="E3347">
        <v>20222023</v>
      </c>
      <c r="F3347" t="s">
        <v>418</v>
      </c>
      <c r="G3347" t="s">
        <v>441</v>
      </c>
      <c r="H3347">
        <v>11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 t="s">
        <v>19</v>
      </c>
      <c r="P3347" t="str">
        <f>UPPER(Table1[[#This Row],[Venue]])</f>
        <v>HOME</v>
      </c>
    </row>
    <row r="3348" spans="1:16" hidden="1" x14ac:dyDescent="0.45">
      <c r="A3348">
        <v>40031130</v>
      </c>
      <c r="B3348" t="s">
        <v>448</v>
      </c>
      <c r="C3348">
        <v>44996</v>
      </c>
      <c r="D3348">
        <v>65730</v>
      </c>
      <c r="E3348">
        <v>20222023</v>
      </c>
      <c r="F3348" t="s">
        <v>418</v>
      </c>
      <c r="G3348" t="s">
        <v>216</v>
      </c>
      <c r="H3348">
        <v>14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 t="s">
        <v>19</v>
      </c>
      <c r="P3348" t="str">
        <f>UPPER(Table1[[#This Row],[Venue]])</f>
        <v>HOME</v>
      </c>
    </row>
    <row r="3349" spans="1:16" hidden="1" x14ac:dyDescent="0.45">
      <c r="A3349">
        <v>40031130</v>
      </c>
      <c r="B3349" t="s">
        <v>448</v>
      </c>
      <c r="C3349">
        <v>44996</v>
      </c>
      <c r="D3349">
        <v>65730</v>
      </c>
      <c r="E3349">
        <v>20222023</v>
      </c>
      <c r="F3349" t="s">
        <v>418</v>
      </c>
      <c r="G3349" t="s">
        <v>217</v>
      </c>
      <c r="H3349">
        <v>15</v>
      </c>
      <c r="I3349">
        <v>1</v>
      </c>
      <c r="J3349">
        <v>1</v>
      </c>
      <c r="K3349">
        <v>1</v>
      </c>
      <c r="L3349">
        <v>0</v>
      </c>
      <c r="M3349">
        <v>0</v>
      </c>
      <c r="N3349">
        <v>0</v>
      </c>
      <c r="O3349" t="s">
        <v>19</v>
      </c>
      <c r="P3349" t="str">
        <f>UPPER(Table1[[#This Row],[Venue]])</f>
        <v>HOME</v>
      </c>
    </row>
    <row r="3350" spans="1:16" hidden="1" x14ac:dyDescent="0.45">
      <c r="A3350">
        <v>40031130</v>
      </c>
      <c r="B3350" t="s">
        <v>448</v>
      </c>
      <c r="C3350">
        <v>44996</v>
      </c>
      <c r="D3350">
        <v>65730</v>
      </c>
      <c r="E3350">
        <v>20222023</v>
      </c>
      <c r="F3350" t="s">
        <v>418</v>
      </c>
      <c r="G3350" t="s">
        <v>218</v>
      </c>
      <c r="H3350">
        <v>17</v>
      </c>
      <c r="I3350">
        <v>1</v>
      </c>
      <c r="J3350">
        <v>0</v>
      </c>
      <c r="K3350">
        <v>1</v>
      </c>
      <c r="L3350">
        <v>1</v>
      </c>
      <c r="M3350">
        <v>0</v>
      </c>
      <c r="N3350">
        <v>0</v>
      </c>
      <c r="O3350" t="s">
        <v>19</v>
      </c>
      <c r="P3350" t="str">
        <f>UPPER(Table1[[#This Row],[Venue]])</f>
        <v>HOME</v>
      </c>
    </row>
    <row r="3351" spans="1:16" hidden="1" x14ac:dyDescent="0.45">
      <c r="A3351">
        <v>40031130</v>
      </c>
      <c r="B3351" t="s">
        <v>448</v>
      </c>
      <c r="C3351">
        <v>44996</v>
      </c>
      <c r="D3351">
        <v>65730</v>
      </c>
      <c r="E3351">
        <v>20222023</v>
      </c>
      <c r="F3351" t="s">
        <v>418</v>
      </c>
      <c r="G3351" t="s">
        <v>224</v>
      </c>
      <c r="H3351">
        <v>18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0</v>
      </c>
      <c r="O3351" t="s">
        <v>19</v>
      </c>
      <c r="P3351" t="str">
        <f>UPPER(Table1[[#This Row],[Venue]])</f>
        <v>HOME</v>
      </c>
    </row>
    <row r="3352" spans="1:16" hidden="1" x14ac:dyDescent="0.45">
      <c r="A3352">
        <v>40031130</v>
      </c>
      <c r="B3352" t="s">
        <v>448</v>
      </c>
      <c r="C3352">
        <v>44996</v>
      </c>
      <c r="D3352">
        <v>65730</v>
      </c>
      <c r="E3352">
        <v>20222023</v>
      </c>
      <c r="F3352" t="s">
        <v>418</v>
      </c>
      <c r="G3352" t="s">
        <v>424</v>
      </c>
      <c r="H3352">
        <v>22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0</v>
      </c>
      <c r="O3352" t="s">
        <v>19</v>
      </c>
      <c r="P3352" t="str">
        <f>UPPER(Table1[[#This Row],[Venue]])</f>
        <v>HOME</v>
      </c>
    </row>
    <row r="3353" spans="1:16" hidden="1" x14ac:dyDescent="0.45">
      <c r="A3353">
        <v>40031130</v>
      </c>
      <c r="B3353" t="s">
        <v>448</v>
      </c>
      <c r="C3353">
        <v>44996</v>
      </c>
      <c r="D3353">
        <v>65730</v>
      </c>
      <c r="E3353">
        <v>20222023</v>
      </c>
      <c r="F3353" t="s">
        <v>418</v>
      </c>
      <c r="G3353" t="s">
        <v>219</v>
      </c>
      <c r="H3353">
        <v>23</v>
      </c>
      <c r="I3353">
        <v>1</v>
      </c>
      <c r="J3353">
        <v>1</v>
      </c>
      <c r="K3353">
        <v>1</v>
      </c>
      <c r="L3353">
        <v>0</v>
      </c>
      <c r="M3353">
        <v>0</v>
      </c>
      <c r="N3353">
        <v>0</v>
      </c>
      <c r="O3353" t="s">
        <v>19</v>
      </c>
      <c r="P3353" t="str">
        <f>UPPER(Table1[[#This Row],[Venue]])</f>
        <v>HOME</v>
      </c>
    </row>
    <row r="3354" spans="1:16" hidden="1" x14ac:dyDescent="0.45">
      <c r="A3354">
        <v>40031130</v>
      </c>
      <c r="B3354" t="s">
        <v>448</v>
      </c>
      <c r="C3354">
        <v>44996</v>
      </c>
      <c r="D3354">
        <v>65730</v>
      </c>
      <c r="E3354">
        <v>20222023</v>
      </c>
      <c r="F3354" t="s">
        <v>418</v>
      </c>
      <c r="G3354" t="s">
        <v>220</v>
      </c>
      <c r="H3354">
        <v>24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 t="s">
        <v>19</v>
      </c>
      <c r="P3354" t="str">
        <f>UPPER(Table1[[#This Row],[Venue]])</f>
        <v>HOME</v>
      </c>
    </row>
    <row r="3355" spans="1:16" hidden="1" x14ac:dyDescent="0.45">
      <c r="A3355">
        <v>40031130</v>
      </c>
      <c r="B3355" t="s">
        <v>448</v>
      </c>
      <c r="C3355">
        <v>44996</v>
      </c>
      <c r="D3355">
        <v>65730</v>
      </c>
      <c r="E3355">
        <v>20222023</v>
      </c>
      <c r="F3355" t="s">
        <v>418</v>
      </c>
      <c r="G3355" t="s">
        <v>222</v>
      </c>
      <c r="H3355">
        <v>27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 t="s">
        <v>19</v>
      </c>
      <c r="P3355" t="str">
        <f>UPPER(Table1[[#This Row],[Venue]])</f>
        <v>HOME</v>
      </c>
    </row>
    <row r="3356" spans="1:16" hidden="1" x14ac:dyDescent="0.45">
      <c r="A3356">
        <v>40031130</v>
      </c>
      <c r="B3356" t="s">
        <v>448</v>
      </c>
      <c r="C3356">
        <v>44996</v>
      </c>
      <c r="D3356">
        <v>65730</v>
      </c>
      <c r="E3356">
        <v>20222023</v>
      </c>
      <c r="F3356" t="s">
        <v>418</v>
      </c>
      <c r="G3356" t="s">
        <v>223</v>
      </c>
      <c r="H3356">
        <v>37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 t="s">
        <v>19</v>
      </c>
      <c r="P3356" t="str">
        <f>UPPER(Table1[[#This Row],[Venue]])</f>
        <v>HOME</v>
      </c>
    </row>
    <row r="3357" spans="1:16" hidden="1" x14ac:dyDescent="0.45">
      <c r="A3357">
        <v>40031130</v>
      </c>
      <c r="B3357" t="s">
        <v>448</v>
      </c>
      <c r="C3357">
        <v>44996</v>
      </c>
      <c r="D3357">
        <v>65730</v>
      </c>
      <c r="E3357">
        <v>20222023</v>
      </c>
      <c r="F3357" t="s">
        <v>418</v>
      </c>
      <c r="G3357" t="s">
        <v>230</v>
      </c>
      <c r="H3357">
        <v>61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0</v>
      </c>
      <c r="O3357" t="s">
        <v>19</v>
      </c>
      <c r="P3357" t="str">
        <f>UPPER(Table1[[#This Row],[Venue]])</f>
        <v>HOME</v>
      </c>
    </row>
    <row r="3358" spans="1:16" hidden="1" x14ac:dyDescent="0.45">
      <c r="A3358">
        <v>40031130</v>
      </c>
      <c r="B3358" t="s">
        <v>448</v>
      </c>
      <c r="C3358">
        <v>44996</v>
      </c>
      <c r="D3358">
        <v>65730</v>
      </c>
      <c r="E3358">
        <v>20222023</v>
      </c>
      <c r="F3358" t="s">
        <v>418</v>
      </c>
      <c r="G3358" t="s">
        <v>226</v>
      </c>
      <c r="H3358">
        <v>70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 t="s">
        <v>19</v>
      </c>
      <c r="P3358" t="str">
        <f>UPPER(Table1[[#This Row],[Venue]])</f>
        <v>HOME</v>
      </c>
    </row>
    <row r="3359" spans="1:16" hidden="1" x14ac:dyDescent="0.45">
      <c r="A3359">
        <v>40031130</v>
      </c>
      <c r="B3359" t="s">
        <v>448</v>
      </c>
      <c r="C3359">
        <v>44996</v>
      </c>
      <c r="D3359">
        <v>65730</v>
      </c>
      <c r="E3359">
        <v>20222023</v>
      </c>
      <c r="F3359" t="s">
        <v>418</v>
      </c>
      <c r="G3359" t="s">
        <v>227</v>
      </c>
      <c r="H3359">
        <v>74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2</v>
      </c>
      <c r="O3359" t="s">
        <v>19</v>
      </c>
      <c r="P3359" t="str">
        <f>UPPER(Table1[[#This Row],[Venue]])</f>
        <v>HOME</v>
      </c>
    </row>
    <row r="3360" spans="1:16" hidden="1" x14ac:dyDescent="0.45">
      <c r="A3360">
        <v>40031130</v>
      </c>
      <c r="B3360" t="s">
        <v>448</v>
      </c>
      <c r="C3360">
        <v>44996</v>
      </c>
      <c r="D3360">
        <v>65730</v>
      </c>
      <c r="E3360">
        <v>20222023</v>
      </c>
      <c r="F3360" t="s">
        <v>418</v>
      </c>
      <c r="G3360" t="s">
        <v>228</v>
      </c>
      <c r="H3360">
        <v>77</v>
      </c>
      <c r="I3360">
        <v>2</v>
      </c>
      <c r="J3360">
        <v>1</v>
      </c>
      <c r="K3360">
        <v>1</v>
      </c>
      <c r="L3360">
        <v>1</v>
      </c>
      <c r="M3360">
        <v>0</v>
      </c>
      <c r="N3360">
        <v>0</v>
      </c>
      <c r="O3360" t="s">
        <v>19</v>
      </c>
      <c r="P3360" t="str">
        <f>UPPER(Table1[[#This Row],[Venue]])</f>
        <v>HOME</v>
      </c>
    </row>
    <row r="3361" spans="1:16" hidden="1" x14ac:dyDescent="0.45">
      <c r="A3361">
        <v>40031130</v>
      </c>
      <c r="B3361" t="s">
        <v>448</v>
      </c>
      <c r="C3361">
        <v>44996</v>
      </c>
      <c r="D3361">
        <v>65730</v>
      </c>
      <c r="E3361">
        <v>20222023</v>
      </c>
      <c r="F3361" t="s">
        <v>418</v>
      </c>
      <c r="G3361" t="s">
        <v>231</v>
      </c>
      <c r="H3361">
        <v>97</v>
      </c>
      <c r="I3361">
        <v>1</v>
      </c>
      <c r="J3361">
        <v>1</v>
      </c>
      <c r="K3361">
        <v>1</v>
      </c>
      <c r="L3361">
        <v>0</v>
      </c>
      <c r="M3361">
        <v>0</v>
      </c>
      <c r="N3361">
        <v>0</v>
      </c>
      <c r="O3361" t="s">
        <v>19</v>
      </c>
      <c r="P3361" t="str">
        <f>UPPER(Table1[[#This Row],[Venue]])</f>
        <v>HOME</v>
      </c>
    </row>
    <row r="3362" spans="1:16" hidden="1" x14ac:dyDescent="0.45">
      <c r="A3362">
        <v>40031130</v>
      </c>
      <c r="B3362" t="s">
        <v>448</v>
      </c>
      <c r="C3362">
        <v>44996</v>
      </c>
      <c r="D3362">
        <v>65730</v>
      </c>
      <c r="E3362">
        <v>20222023</v>
      </c>
      <c r="F3362" t="s">
        <v>418</v>
      </c>
      <c r="G3362" t="s">
        <v>20</v>
      </c>
      <c r="H3362">
        <v>5</v>
      </c>
      <c r="I3362">
        <v>1</v>
      </c>
      <c r="J3362">
        <v>1</v>
      </c>
      <c r="K3362">
        <v>1</v>
      </c>
      <c r="L3362">
        <v>0</v>
      </c>
      <c r="M3362">
        <v>0</v>
      </c>
      <c r="N3362">
        <v>0</v>
      </c>
      <c r="O3362" t="s">
        <v>40</v>
      </c>
      <c r="P3362" t="str">
        <f>UPPER(Table1[[#This Row],[Venue]])</f>
        <v>AWAY</v>
      </c>
    </row>
    <row r="3363" spans="1:16" hidden="1" x14ac:dyDescent="0.45">
      <c r="A3363">
        <v>40031130</v>
      </c>
      <c r="B3363" t="s">
        <v>448</v>
      </c>
      <c r="C3363">
        <v>44996</v>
      </c>
      <c r="D3363">
        <v>65730</v>
      </c>
      <c r="E3363">
        <v>20222023</v>
      </c>
      <c r="F3363" t="s">
        <v>418</v>
      </c>
      <c r="G3363" t="s">
        <v>21</v>
      </c>
      <c r="H3363">
        <v>6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 t="s">
        <v>40</v>
      </c>
      <c r="P3363" t="str">
        <f>UPPER(Table1[[#This Row],[Venue]])</f>
        <v>AWAY</v>
      </c>
    </row>
    <row r="3364" spans="1:16" hidden="1" x14ac:dyDescent="0.45">
      <c r="A3364">
        <v>40031130</v>
      </c>
      <c r="B3364" t="s">
        <v>448</v>
      </c>
      <c r="C3364">
        <v>44996</v>
      </c>
      <c r="D3364">
        <v>65730</v>
      </c>
      <c r="E3364">
        <v>20222023</v>
      </c>
      <c r="F3364" t="s">
        <v>418</v>
      </c>
      <c r="G3364" t="s">
        <v>419</v>
      </c>
      <c r="H3364">
        <v>7</v>
      </c>
      <c r="I3364">
        <v>2</v>
      </c>
      <c r="J3364">
        <v>0</v>
      </c>
      <c r="K3364">
        <v>1</v>
      </c>
      <c r="L3364">
        <v>2</v>
      </c>
      <c r="M3364">
        <v>0</v>
      </c>
      <c r="N3364">
        <v>0</v>
      </c>
      <c r="O3364" t="s">
        <v>40</v>
      </c>
      <c r="P3364" t="str">
        <f>UPPER(Table1[[#This Row],[Venue]])</f>
        <v>AWAY</v>
      </c>
    </row>
    <row r="3365" spans="1:16" hidden="1" x14ac:dyDescent="0.45">
      <c r="A3365">
        <v>40031130</v>
      </c>
      <c r="B3365" t="s">
        <v>448</v>
      </c>
      <c r="C3365">
        <v>44996</v>
      </c>
      <c r="D3365">
        <v>65730</v>
      </c>
      <c r="E3365">
        <v>20222023</v>
      </c>
      <c r="F3365" t="s">
        <v>418</v>
      </c>
      <c r="G3365" t="s">
        <v>24</v>
      </c>
      <c r="H3365">
        <v>11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 t="s">
        <v>40</v>
      </c>
      <c r="P3365" t="str">
        <f>UPPER(Table1[[#This Row],[Venue]])</f>
        <v>AWAY</v>
      </c>
    </row>
    <row r="3366" spans="1:16" hidden="1" x14ac:dyDescent="0.45">
      <c r="A3366">
        <v>40031130</v>
      </c>
      <c r="B3366" t="s">
        <v>448</v>
      </c>
      <c r="C3366">
        <v>44996</v>
      </c>
      <c r="D3366">
        <v>65730</v>
      </c>
      <c r="E3366">
        <v>20222023</v>
      </c>
      <c r="F3366" t="s">
        <v>418</v>
      </c>
      <c r="G3366" t="s">
        <v>442</v>
      </c>
      <c r="H3366">
        <v>17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 t="s">
        <v>40</v>
      </c>
      <c r="P3366" t="str">
        <f>UPPER(Table1[[#This Row],[Venue]])</f>
        <v>AWAY</v>
      </c>
    </row>
    <row r="3367" spans="1:16" hidden="1" x14ac:dyDescent="0.45">
      <c r="A3367">
        <v>40031130</v>
      </c>
      <c r="B3367" t="s">
        <v>448</v>
      </c>
      <c r="C3367">
        <v>44996</v>
      </c>
      <c r="D3367">
        <v>65730</v>
      </c>
      <c r="E3367">
        <v>20222023</v>
      </c>
      <c r="F3367" t="s">
        <v>418</v>
      </c>
      <c r="G3367" t="s">
        <v>25</v>
      </c>
      <c r="H3367">
        <v>24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 t="s">
        <v>40</v>
      </c>
      <c r="P3367" t="str">
        <f>UPPER(Table1[[#This Row],[Venue]])</f>
        <v>AWAY</v>
      </c>
    </row>
    <row r="3368" spans="1:16" hidden="1" x14ac:dyDescent="0.45">
      <c r="A3368">
        <v>40031130</v>
      </c>
      <c r="B3368" t="s">
        <v>448</v>
      </c>
      <c r="C3368">
        <v>44996</v>
      </c>
      <c r="D3368">
        <v>65730</v>
      </c>
      <c r="E3368">
        <v>20222023</v>
      </c>
      <c r="F3368" t="s">
        <v>418</v>
      </c>
      <c r="G3368" t="s">
        <v>192</v>
      </c>
      <c r="H3368">
        <v>32</v>
      </c>
      <c r="I3368">
        <v>2</v>
      </c>
      <c r="J3368">
        <v>1</v>
      </c>
      <c r="K3368">
        <v>1</v>
      </c>
      <c r="L3368">
        <v>1</v>
      </c>
      <c r="M3368">
        <v>0</v>
      </c>
      <c r="N3368">
        <v>0</v>
      </c>
      <c r="O3368" t="s">
        <v>40</v>
      </c>
      <c r="P3368" t="str">
        <f>UPPER(Table1[[#This Row],[Venue]])</f>
        <v>AWAY</v>
      </c>
    </row>
    <row r="3369" spans="1:16" hidden="1" x14ac:dyDescent="0.45">
      <c r="A3369">
        <v>40031130</v>
      </c>
      <c r="B3369" t="s">
        <v>448</v>
      </c>
      <c r="C3369">
        <v>44996</v>
      </c>
      <c r="D3369">
        <v>65730</v>
      </c>
      <c r="E3369">
        <v>20222023</v>
      </c>
      <c r="F3369" t="s">
        <v>418</v>
      </c>
      <c r="G3369" t="s">
        <v>193</v>
      </c>
      <c r="H3369">
        <v>36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 t="s">
        <v>40</v>
      </c>
      <c r="P3369" t="str">
        <f>UPPER(Table1[[#This Row],[Venue]])</f>
        <v>AWAY</v>
      </c>
    </row>
    <row r="3370" spans="1:16" hidden="1" x14ac:dyDescent="0.45">
      <c r="A3370">
        <v>40031130</v>
      </c>
      <c r="B3370" t="s">
        <v>448</v>
      </c>
      <c r="C3370">
        <v>44996</v>
      </c>
      <c r="D3370">
        <v>65730</v>
      </c>
      <c r="E3370">
        <v>20222023</v>
      </c>
      <c r="F3370" t="s">
        <v>418</v>
      </c>
      <c r="G3370" t="s">
        <v>28</v>
      </c>
      <c r="H3370">
        <v>41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 t="s">
        <v>40</v>
      </c>
      <c r="P3370" t="str">
        <f>UPPER(Table1[[#This Row],[Venue]])</f>
        <v>AWAY</v>
      </c>
    </row>
    <row r="3371" spans="1:16" hidden="1" x14ac:dyDescent="0.45">
      <c r="A3371">
        <v>40031130</v>
      </c>
      <c r="B3371" t="s">
        <v>448</v>
      </c>
      <c r="C3371">
        <v>44996</v>
      </c>
      <c r="D3371">
        <v>65730</v>
      </c>
      <c r="E3371">
        <v>20222023</v>
      </c>
      <c r="F3371" t="s">
        <v>418</v>
      </c>
      <c r="G3371" t="s">
        <v>29</v>
      </c>
      <c r="H3371">
        <v>44</v>
      </c>
      <c r="I3371">
        <v>1</v>
      </c>
      <c r="J3371">
        <v>1</v>
      </c>
      <c r="K3371">
        <v>1</v>
      </c>
      <c r="L3371">
        <v>0</v>
      </c>
      <c r="M3371">
        <v>0</v>
      </c>
      <c r="N3371">
        <v>0</v>
      </c>
      <c r="O3371" t="s">
        <v>40</v>
      </c>
      <c r="P3371" t="str">
        <f>UPPER(Table1[[#This Row],[Venue]])</f>
        <v>AWAY</v>
      </c>
    </row>
    <row r="3372" spans="1:16" hidden="1" x14ac:dyDescent="0.45">
      <c r="A3372">
        <v>40031130</v>
      </c>
      <c r="B3372" t="s">
        <v>448</v>
      </c>
      <c r="C3372">
        <v>44996</v>
      </c>
      <c r="D3372">
        <v>65730</v>
      </c>
      <c r="E3372">
        <v>20222023</v>
      </c>
      <c r="F3372" t="s">
        <v>418</v>
      </c>
      <c r="G3372" t="s">
        <v>31</v>
      </c>
      <c r="H3372">
        <v>56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 t="s">
        <v>40</v>
      </c>
      <c r="P3372" t="str">
        <f>UPPER(Table1[[#This Row],[Venue]])</f>
        <v>AWAY</v>
      </c>
    </row>
    <row r="3373" spans="1:16" hidden="1" x14ac:dyDescent="0.45">
      <c r="A3373">
        <v>40031130</v>
      </c>
      <c r="B3373" t="s">
        <v>448</v>
      </c>
      <c r="C3373">
        <v>44996</v>
      </c>
      <c r="D3373">
        <v>65730</v>
      </c>
      <c r="E3373">
        <v>20222023</v>
      </c>
      <c r="F3373" t="s">
        <v>418</v>
      </c>
      <c r="G3373" t="s">
        <v>32</v>
      </c>
      <c r="H3373">
        <v>66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0</v>
      </c>
      <c r="O3373" t="s">
        <v>40</v>
      </c>
      <c r="P3373" t="str">
        <f>UPPER(Table1[[#This Row],[Venue]])</f>
        <v>AWAY</v>
      </c>
    </row>
    <row r="3374" spans="1:16" hidden="1" x14ac:dyDescent="0.45">
      <c r="A3374">
        <v>40031130</v>
      </c>
      <c r="B3374" t="s">
        <v>448</v>
      </c>
      <c r="C3374">
        <v>44996</v>
      </c>
      <c r="D3374">
        <v>65730</v>
      </c>
      <c r="E3374">
        <v>20222023</v>
      </c>
      <c r="F3374" t="s">
        <v>418</v>
      </c>
      <c r="G3374" t="s">
        <v>420</v>
      </c>
      <c r="H3374">
        <v>68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 t="s">
        <v>40</v>
      </c>
      <c r="P3374" t="str">
        <f>UPPER(Table1[[#This Row],[Venue]])</f>
        <v>AWAY</v>
      </c>
    </row>
    <row r="3375" spans="1:16" hidden="1" x14ac:dyDescent="0.45">
      <c r="A3375">
        <v>40031130</v>
      </c>
      <c r="B3375" t="s">
        <v>448</v>
      </c>
      <c r="C3375">
        <v>44996</v>
      </c>
      <c r="D3375">
        <v>65730</v>
      </c>
      <c r="E3375">
        <v>20222023</v>
      </c>
      <c r="F3375" t="s">
        <v>418</v>
      </c>
      <c r="G3375" t="s">
        <v>35</v>
      </c>
      <c r="H3375">
        <v>75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 t="s">
        <v>40</v>
      </c>
      <c r="P3375" t="str">
        <f>UPPER(Table1[[#This Row],[Venue]])</f>
        <v>AWAY</v>
      </c>
    </row>
    <row r="3376" spans="1:16" hidden="1" x14ac:dyDescent="0.45">
      <c r="A3376">
        <v>40031130</v>
      </c>
      <c r="B3376" t="s">
        <v>448</v>
      </c>
      <c r="C3376">
        <v>44996</v>
      </c>
      <c r="D3376">
        <v>65730</v>
      </c>
      <c r="E3376">
        <v>20222023</v>
      </c>
      <c r="F3376" t="s">
        <v>418</v>
      </c>
      <c r="G3376" t="s">
        <v>36</v>
      </c>
      <c r="H3376">
        <v>87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 t="s">
        <v>40</v>
      </c>
      <c r="P3376" t="str">
        <f>UPPER(Table1[[#This Row],[Venue]])</f>
        <v>AWAY</v>
      </c>
    </row>
    <row r="3377" spans="1:16" hidden="1" x14ac:dyDescent="0.45">
      <c r="A3377">
        <v>40031130</v>
      </c>
      <c r="B3377" t="s">
        <v>448</v>
      </c>
      <c r="C3377">
        <v>44996</v>
      </c>
      <c r="D3377">
        <v>65730</v>
      </c>
      <c r="E3377">
        <v>20222023</v>
      </c>
      <c r="F3377" t="s">
        <v>418</v>
      </c>
      <c r="G3377" t="s">
        <v>37</v>
      </c>
      <c r="H3377">
        <v>90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 t="s">
        <v>40</v>
      </c>
      <c r="P3377" t="str">
        <f>UPPER(Table1[[#This Row],[Venue]])</f>
        <v>AWAY</v>
      </c>
    </row>
    <row r="3378" spans="1:16" hidden="1" x14ac:dyDescent="0.45">
      <c r="A3378">
        <v>40031130</v>
      </c>
      <c r="B3378" t="s">
        <v>448</v>
      </c>
      <c r="C3378">
        <v>44996</v>
      </c>
      <c r="D3378">
        <v>65730</v>
      </c>
      <c r="E3378">
        <v>20222023</v>
      </c>
      <c r="F3378" t="s">
        <v>418</v>
      </c>
      <c r="G3378" t="s">
        <v>38</v>
      </c>
      <c r="H3378">
        <v>98</v>
      </c>
      <c r="I3378">
        <v>0</v>
      </c>
      <c r="J3378">
        <v>0</v>
      </c>
      <c r="K3378">
        <v>1</v>
      </c>
      <c r="L3378">
        <v>0</v>
      </c>
      <c r="M3378">
        <v>0</v>
      </c>
      <c r="N3378">
        <v>0</v>
      </c>
      <c r="O3378" t="s">
        <v>40</v>
      </c>
      <c r="P3378" t="str">
        <f>UPPER(Table1[[#This Row],[Venue]])</f>
        <v>AWAY</v>
      </c>
    </row>
    <row r="3379" spans="1:16" hidden="1" x14ac:dyDescent="0.45">
      <c r="A3379">
        <v>40031106</v>
      </c>
      <c r="B3379" t="s">
        <v>449</v>
      </c>
      <c r="C3379">
        <v>44996</v>
      </c>
      <c r="D3379">
        <v>65706</v>
      </c>
      <c r="E3379">
        <v>20222023</v>
      </c>
      <c r="F3379" t="s">
        <v>418</v>
      </c>
      <c r="G3379" t="s">
        <v>130</v>
      </c>
      <c r="H3379">
        <v>1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  <c r="O3379" t="s">
        <v>19</v>
      </c>
      <c r="P3379" t="str">
        <f>UPPER(Table1[[#This Row],[Venue]])</f>
        <v>HOME</v>
      </c>
    </row>
    <row r="3380" spans="1:16" hidden="1" x14ac:dyDescent="0.45">
      <c r="A3380">
        <v>40031106</v>
      </c>
      <c r="B3380" t="s">
        <v>449</v>
      </c>
      <c r="C3380">
        <v>44996</v>
      </c>
      <c r="D3380">
        <v>65706</v>
      </c>
      <c r="E3380">
        <v>20222023</v>
      </c>
      <c r="F3380" t="s">
        <v>418</v>
      </c>
      <c r="G3380" t="s">
        <v>132</v>
      </c>
      <c r="H3380">
        <v>4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 t="s">
        <v>19</v>
      </c>
      <c r="P3380" t="str">
        <f>UPPER(Table1[[#This Row],[Venue]])</f>
        <v>HOME</v>
      </c>
    </row>
    <row r="3381" spans="1:16" hidden="1" x14ac:dyDescent="0.45">
      <c r="A3381">
        <v>40031106</v>
      </c>
      <c r="B3381" t="s">
        <v>449</v>
      </c>
      <c r="C3381">
        <v>44996</v>
      </c>
      <c r="D3381">
        <v>65706</v>
      </c>
      <c r="E3381">
        <v>20222023</v>
      </c>
      <c r="F3381" t="s">
        <v>418</v>
      </c>
      <c r="G3381" t="s">
        <v>133</v>
      </c>
      <c r="H3381">
        <v>5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 t="s">
        <v>19</v>
      </c>
      <c r="P3381" t="str">
        <f>UPPER(Table1[[#This Row],[Venue]])</f>
        <v>HOME</v>
      </c>
    </row>
    <row r="3382" spans="1:16" hidden="1" x14ac:dyDescent="0.45">
      <c r="A3382">
        <v>40031106</v>
      </c>
      <c r="B3382" t="s">
        <v>449</v>
      </c>
      <c r="C3382">
        <v>44996</v>
      </c>
      <c r="D3382">
        <v>65706</v>
      </c>
      <c r="E3382">
        <v>20222023</v>
      </c>
      <c r="F3382" t="s">
        <v>418</v>
      </c>
      <c r="G3382" t="s">
        <v>334</v>
      </c>
      <c r="H3382">
        <v>6</v>
      </c>
      <c r="I3382">
        <v>1</v>
      </c>
      <c r="J3382">
        <v>1</v>
      </c>
      <c r="K3382">
        <v>1</v>
      </c>
      <c r="L3382">
        <v>0</v>
      </c>
      <c r="M3382">
        <v>0</v>
      </c>
      <c r="N3382">
        <v>0</v>
      </c>
      <c r="O3382" t="s">
        <v>19</v>
      </c>
      <c r="P3382" t="str">
        <f>UPPER(Table1[[#This Row],[Venue]])</f>
        <v>HOME</v>
      </c>
    </row>
    <row r="3383" spans="1:16" hidden="1" x14ac:dyDescent="0.45">
      <c r="A3383">
        <v>40031106</v>
      </c>
      <c r="B3383" t="s">
        <v>449</v>
      </c>
      <c r="C3383">
        <v>44996</v>
      </c>
      <c r="D3383">
        <v>65706</v>
      </c>
      <c r="E3383">
        <v>20222023</v>
      </c>
      <c r="F3383" t="s">
        <v>418</v>
      </c>
      <c r="G3383" t="s">
        <v>135</v>
      </c>
      <c r="H3383">
        <v>7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0</v>
      </c>
      <c r="O3383" t="s">
        <v>19</v>
      </c>
      <c r="P3383" t="str">
        <f>UPPER(Table1[[#This Row],[Venue]])</f>
        <v>HOME</v>
      </c>
    </row>
    <row r="3384" spans="1:16" hidden="1" x14ac:dyDescent="0.45">
      <c r="A3384">
        <v>40031106</v>
      </c>
      <c r="B3384" t="s">
        <v>449</v>
      </c>
      <c r="C3384">
        <v>44996</v>
      </c>
      <c r="D3384">
        <v>65706</v>
      </c>
      <c r="E3384">
        <v>20222023</v>
      </c>
      <c r="F3384" t="s">
        <v>418</v>
      </c>
      <c r="G3384" t="s">
        <v>263</v>
      </c>
      <c r="H3384">
        <v>9</v>
      </c>
      <c r="I3384">
        <v>1</v>
      </c>
      <c r="J3384">
        <v>1</v>
      </c>
      <c r="K3384">
        <v>1</v>
      </c>
      <c r="L3384">
        <v>0</v>
      </c>
      <c r="M3384">
        <v>0</v>
      </c>
      <c r="N3384">
        <v>0</v>
      </c>
      <c r="O3384" t="s">
        <v>19</v>
      </c>
      <c r="P3384" t="str">
        <f>UPPER(Table1[[#This Row],[Venue]])</f>
        <v>HOME</v>
      </c>
    </row>
    <row r="3385" spans="1:16" hidden="1" x14ac:dyDescent="0.45">
      <c r="A3385">
        <v>40031106</v>
      </c>
      <c r="B3385" t="s">
        <v>449</v>
      </c>
      <c r="C3385">
        <v>44996</v>
      </c>
      <c r="D3385">
        <v>65706</v>
      </c>
      <c r="E3385">
        <v>20222023</v>
      </c>
      <c r="F3385" t="s">
        <v>418</v>
      </c>
      <c r="G3385" t="s">
        <v>264</v>
      </c>
      <c r="H3385">
        <v>10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 t="s">
        <v>19</v>
      </c>
      <c r="P3385" t="str">
        <f>UPPER(Table1[[#This Row],[Venue]])</f>
        <v>HOME</v>
      </c>
    </row>
    <row r="3386" spans="1:16" hidden="1" x14ac:dyDescent="0.45">
      <c r="A3386">
        <v>40031106</v>
      </c>
      <c r="B3386" t="s">
        <v>449</v>
      </c>
      <c r="C3386">
        <v>44996</v>
      </c>
      <c r="D3386">
        <v>65706</v>
      </c>
      <c r="E3386">
        <v>20222023</v>
      </c>
      <c r="F3386" t="s">
        <v>418</v>
      </c>
      <c r="G3386" t="s">
        <v>265</v>
      </c>
      <c r="H3386">
        <v>14</v>
      </c>
      <c r="I3386">
        <v>1</v>
      </c>
      <c r="J3386">
        <v>1</v>
      </c>
      <c r="K3386">
        <v>1</v>
      </c>
      <c r="L3386">
        <v>0</v>
      </c>
      <c r="M3386">
        <v>0</v>
      </c>
      <c r="N3386">
        <v>0</v>
      </c>
      <c r="O3386" t="s">
        <v>19</v>
      </c>
      <c r="P3386" t="str">
        <f>UPPER(Table1[[#This Row],[Venue]])</f>
        <v>HOME</v>
      </c>
    </row>
    <row r="3387" spans="1:16" hidden="1" x14ac:dyDescent="0.45">
      <c r="A3387">
        <v>40031106</v>
      </c>
      <c r="B3387" t="s">
        <v>449</v>
      </c>
      <c r="C3387">
        <v>44996</v>
      </c>
      <c r="D3387">
        <v>65706</v>
      </c>
      <c r="E3387">
        <v>20222023</v>
      </c>
      <c r="F3387" t="s">
        <v>418</v>
      </c>
      <c r="G3387" t="s">
        <v>134</v>
      </c>
      <c r="H3387">
        <v>15</v>
      </c>
      <c r="I3387">
        <v>1</v>
      </c>
      <c r="J3387">
        <v>0</v>
      </c>
      <c r="K3387">
        <v>1</v>
      </c>
      <c r="L3387">
        <v>1</v>
      </c>
      <c r="M3387">
        <v>0</v>
      </c>
      <c r="N3387">
        <v>0</v>
      </c>
      <c r="O3387" t="s">
        <v>19</v>
      </c>
      <c r="P3387" t="str">
        <f>UPPER(Table1[[#This Row],[Venue]])</f>
        <v>HOME</v>
      </c>
    </row>
    <row r="3388" spans="1:16" hidden="1" x14ac:dyDescent="0.45">
      <c r="A3388">
        <v>40031106</v>
      </c>
      <c r="B3388" t="s">
        <v>449</v>
      </c>
      <c r="C3388">
        <v>44996</v>
      </c>
      <c r="D3388">
        <v>65706</v>
      </c>
      <c r="E3388">
        <v>20222023</v>
      </c>
      <c r="F3388" t="s">
        <v>418</v>
      </c>
      <c r="G3388" t="s">
        <v>136</v>
      </c>
      <c r="H3388">
        <v>17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  <c r="O3388" t="s">
        <v>19</v>
      </c>
      <c r="P3388" t="str">
        <f>UPPER(Table1[[#This Row],[Venue]])</f>
        <v>HOME</v>
      </c>
    </row>
    <row r="3389" spans="1:16" hidden="1" x14ac:dyDescent="0.45">
      <c r="A3389">
        <v>40031106</v>
      </c>
      <c r="B3389" t="s">
        <v>449</v>
      </c>
      <c r="C3389">
        <v>44996</v>
      </c>
      <c r="D3389">
        <v>65706</v>
      </c>
      <c r="E3389">
        <v>20222023</v>
      </c>
      <c r="F3389" t="s">
        <v>418</v>
      </c>
      <c r="G3389" t="s">
        <v>137</v>
      </c>
      <c r="H3389">
        <v>22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 t="s">
        <v>19</v>
      </c>
      <c r="P3389" t="str">
        <f>UPPER(Table1[[#This Row],[Venue]])</f>
        <v>HOME</v>
      </c>
    </row>
    <row r="3390" spans="1:16" hidden="1" x14ac:dyDescent="0.45">
      <c r="A3390">
        <v>40031106</v>
      </c>
      <c r="B3390" t="s">
        <v>449</v>
      </c>
      <c r="C3390">
        <v>44996</v>
      </c>
      <c r="D3390">
        <v>65706</v>
      </c>
      <c r="E3390">
        <v>20222023</v>
      </c>
      <c r="F3390" t="s">
        <v>418</v>
      </c>
      <c r="G3390" t="s">
        <v>138</v>
      </c>
      <c r="H3390">
        <v>23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0</v>
      </c>
      <c r="O3390" t="s">
        <v>19</v>
      </c>
      <c r="P3390" t="str">
        <f>UPPER(Table1[[#This Row],[Venue]])</f>
        <v>HOME</v>
      </c>
    </row>
    <row r="3391" spans="1:16" hidden="1" x14ac:dyDescent="0.45">
      <c r="A3391">
        <v>40031106</v>
      </c>
      <c r="B3391" t="s">
        <v>449</v>
      </c>
      <c r="C3391">
        <v>44996</v>
      </c>
      <c r="D3391">
        <v>65706</v>
      </c>
      <c r="E3391">
        <v>20222023</v>
      </c>
      <c r="F3391" t="s">
        <v>418</v>
      </c>
      <c r="G3391" t="s">
        <v>349</v>
      </c>
      <c r="H3391">
        <v>25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 t="s">
        <v>19</v>
      </c>
      <c r="P3391" t="str">
        <f>UPPER(Table1[[#This Row],[Venue]])</f>
        <v>HOME</v>
      </c>
    </row>
    <row r="3392" spans="1:16" hidden="1" x14ac:dyDescent="0.45">
      <c r="A3392">
        <v>40031106</v>
      </c>
      <c r="B3392" t="s">
        <v>449</v>
      </c>
      <c r="C3392">
        <v>44996</v>
      </c>
      <c r="D3392">
        <v>65706</v>
      </c>
      <c r="E3392">
        <v>20222023</v>
      </c>
      <c r="F3392" t="s">
        <v>418</v>
      </c>
      <c r="G3392" t="s">
        <v>139</v>
      </c>
      <c r="H3392">
        <v>27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 t="s">
        <v>19</v>
      </c>
      <c r="P3392" t="str">
        <f>UPPER(Table1[[#This Row],[Venue]])</f>
        <v>HOME</v>
      </c>
    </row>
    <row r="3393" spans="1:16" hidden="1" x14ac:dyDescent="0.45">
      <c r="A3393">
        <v>40031106</v>
      </c>
      <c r="B3393" t="s">
        <v>449</v>
      </c>
      <c r="C3393">
        <v>44996</v>
      </c>
      <c r="D3393">
        <v>65706</v>
      </c>
      <c r="E3393">
        <v>20222023</v>
      </c>
      <c r="F3393" t="s">
        <v>418</v>
      </c>
      <c r="G3393" t="s">
        <v>142</v>
      </c>
      <c r="H3393">
        <v>69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 t="s">
        <v>19</v>
      </c>
      <c r="P3393" t="str">
        <f>UPPER(Table1[[#This Row],[Venue]])</f>
        <v>HOME</v>
      </c>
    </row>
    <row r="3394" spans="1:16" hidden="1" x14ac:dyDescent="0.45">
      <c r="A3394">
        <v>40031106</v>
      </c>
      <c r="B3394" t="s">
        <v>449</v>
      </c>
      <c r="C3394">
        <v>44996</v>
      </c>
      <c r="D3394">
        <v>65706</v>
      </c>
      <c r="E3394">
        <v>20222023</v>
      </c>
      <c r="F3394" t="s">
        <v>418</v>
      </c>
      <c r="G3394" t="s">
        <v>143</v>
      </c>
      <c r="H3394">
        <v>71</v>
      </c>
      <c r="I3394">
        <v>1</v>
      </c>
      <c r="J3394">
        <v>0</v>
      </c>
      <c r="K3394">
        <v>1</v>
      </c>
      <c r="L3394">
        <v>1</v>
      </c>
      <c r="M3394">
        <v>0</v>
      </c>
      <c r="N3394">
        <v>0</v>
      </c>
      <c r="O3394" t="s">
        <v>19</v>
      </c>
      <c r="P3394" t="str">
        <f>UPPER(Table1[[#This Row],[Venue]])</f>
        <v>HOME</v>
      </c>
    </row>
    <row r="3395" spans="1:16" hidden="1" x14ac:dyDescent="0.45">
      <c r="A3395">
        <v>40031106</v>
      </c>
      <c r="B3395" t="s">
        <v>449</v>
      </c>
      <c r="C3395">
        <v>44996</v>
      </c>
      <c r="D3395">
        <v>65706</v>
      </c>
      <c r="E3395">
        <v>20222023</v>
      </c>
      <c r="F3395" t="s">
        <v>418</v>
      </c>
      <c r="G3395" t="s">
        <v>146</v>
      </c>
      <c r="H3395">
        <v>91</v>
      </c>
      <c r="I3395">
        <v>1</v>
      </c>
      <c r="J3395">
        <v>0</v>
      </c>
      <c r="K3395">
        <v>1</v>
      </c>
      <c r="L3395">
        <v>1</v>
      </c>
      <c r="M3395">
        <v>0</v>
      </c>
      <c r="N3395">
        <v>0</v>
      </c>
      <c r="O3395" t="s">
        <v>19</v>
      </c>
      <c r="P3395" t="str">
        <f>UPPER(Table1[[#This Row],[Venue]])</f>
        <v>HOME</v>
      </c>
    </row>
    <row r="3396" spans="1:16" hidden="1" x14ac:dyDescent="0.45">
      <c r="A3396">
        <v>40031106</v>
      </c>
      <c r="B3396" t="s">
        <v>449</v>
      </c>
      <c r="C3396">
        <v>44996</v>
      </c>
      <c r="D3396">
        <v>65706</v>
      </c>
      <c r="E3396">
        <v>20222023</v>
      </c>
      <c r="F3396" t="s">
        <v>418</v>
      </c>
      <c r="G3396" t="s">
        <v>147</v>
      </c>
      <c r="H3396">
        <v>92</v>
      </c>
      <c r="I3396">
        <v>1</v>
      </c>
      <c r="J3396">
        <v>1</v>
      </c>
      <c r="K3396">
        <v>1</v>
      </c>
      <c r="L3396">
        <v>0</v>
      </c>
      <c r="M3396">
        <v>0</v>
      </c>
      <c r="N3396">
        <v>0</v>
      </c>
      <c r="O3396" t="s">
        <v>19</v>
      </c>
      <c r="P3396" t="str">
        <f>UPPER(Table1[[#This Row],[Venue]])</f>
        <v>HOME</v>
      </c>
    </row>
    <row r="3397" spans="1:16" hidden="1" x14ac:dyDescent="0.45">
      <c r="A3397">
        <v>40031106</v>
      </c>
      <c r="B3397" t="s">
        <v>449</v>
      </c>
      <c r="C3397">
        <v>44996</v>
      </c>
      <c r="D3397">
        <v>65706</v>
      </c>
      <c r="E3397">
        <v>20222023</v>
      </c>
      <c r="F3397" t="s">
        <v>418</v>
      </c>
      <c r="G3397" t="s">
        <v>148</v>
      </c>
      <c r="H3397">
        <v>95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 t="s">
        <v>19</v>
      </c>
      <c r="P3397" t="str">
        <f>UPPER(Table1[[#This Row],[Venue]])</f>
        <v>HOME</v>
      </c>
    </row>
    <row r="3398" spans="1:16" hidden="1" x14ac:dyDescent="0.45">
      <c r="A3398">
        <v>40031106</v>
      </c>
      <c r="B3398" t="s">
        <v>449</v>
      </c>
      <c r="C3398">
        <v>44996</v>
      </c>
      <c r="D3398">
        <v>65706</v>
      </c>
      <c r="E3398">
        <v>20222023</v>
      </c>
      <c r="F3398" t="s">
        <v>418</v>
      </c>
      <c r="G3398" t="s">
        <v>149</v>
      </c>
      <c r="H3398">
        <v>98</v>
      </c>
      <c r="I3398">
        <v>2</v>
      </c>
      <c r="J3398">
        <v>0</v>
      </c>
      <c r="K3398">
        <v>1</v>
      </c>
      <c r="L3398">
        <v>2</v>
      </c>
      <c r="M3398">
        <v>0</v>
      </c>
      <c r="N3398">
        <v>2</v>
      </c>
      <c r="O3398" t="s">
        <v>19</v>
      </c>
      <c r="P3398" t="str">
        <f>UPPER(Table1[[#This Row],[Venue]])</f>
        <v>HOME</v>
      </c>
    </row>
    <row r="3399" spans="1:16" hidden="1" x14ac:dyDescent="0.45">
      <c r="A3399">
        <v>40031106</v>
      </c>
      <c r="B3399" t="s">
        <v>449</v>
      </c>
      <c r="C3399">
        <v>44996</v>
      </c>
      <c r="D3399">
        <v>65706</v>
      </c>
      <c r="E3399">
        <v>20222023</v>
      </c>
      <c r="F3399" t="s">
        <v>418</v>
      </c>
      <c r="G3399" t="s">
        <v>190</v>
      </c>
      <c r="H3399">
        <v>1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 t="s">
        <v>40</v>
      </c>
      <c r="P3399" t="str">
        <f>UPPER(Table1[[#This Row],[Venue]])</f>
        <v>AWAY</v>
      </c>
    </row>
    <row r="3400" spans="1:16" hidden="1" x14ac:dyDescent="0.45">
      <c r="A3400">
        <v>40031106</v>
      </c>
      <c r="B3400" t="s">
        <v>449</v>
      </c>
      <c r="C3400">
        <v>44996</v>
      </c>
      <c r="D3400">
        <v>65706</v>
      </c>
      <c r="E3400">
        <v>20222023</v>
      </c>
      <c r="F3400" t="s">
        <v>418</v>
      </c>
      <c r="G3400" t="s">
        <v>59</v>
      </c>
      <c r="H3400">
        <v>2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 t="s">
        <v>40</v>
      </c>
      <c r="P3400" t="str">
        <f>UPPER(Table1[[#This Row],[Venue]])</f>
        <v>AWAY</v>
      </c>
    </row>
    <row r="3401" spans="1:16" hidden="1" x14ac:dyDescent="0.45">
      <c r="A3401">
        <v>40031106</v>
      </c>
      <c r="B3401" t="s">
        <v>449</v>
      </c>
      <c r="C3401">
        <v>44996</v>
      </c>
      <c r="D3401">
        <v>65706</v>
      </c>
      <c r="E3401">
        <v>20222023</v>
      </c>
      <c r="F3401" t="s">
        <v>418</v>
      </c>
      <c r="G3401" t="s">
        <v>60</v>
      </c>
      <c r="H3401">
        <v>4</v>
      </c>
      <c r="I3401">
        <v>1</v>
      </c>
      <c r="J3401">
        <v>0</v>
      </c>
      <c r="K3401">
        <v>1</v>
      </c>
      <c r="L3401">
        <v>1</v>
      </c>
      <c r="M3401">
        <v>0</v>
      </c>
      <c r="N3401">
        <v>2</v>
      </c>
      <c r="O3401" t="s">
        <v>40</v>
      </c>
      <c r="P3401" t="str">
        <f>UPPER(Table1[[#This Row],[Venue]])</f>
        <v>AWAY</v>
      </c>
    </row>
    <row r="3402" spans="1:16" hidden="1" x14ac:dyDescent="0.45">
      <c r="A3402">
        <v>40031106</v>
      </c>
      <c r="B3402" t="s">
        <v>449</v>
      </c>
      <c r="C3402">
        <v>44996</v>
      </c>
      <c r="D3402">
        <v>65706</v>
      </c>
      <c r="E3402">
        <v>20222023</v>
      </c>
      <c r="F3402" t="s">
        <v>418</v>
      </c>
      <c r="G3402" t="s">
        <v>279</v>
      </c>
      <c r="H3402">
        <v>5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 t="s">
        <v>40</v>
      </c>
      <c r="P3402" t="str">
        <f>UPPER(Table1[[#This Row],[Venue]])</f>
        <v>AWAY</v>
      </c>
    </row>
    <row r="3403" spans="1:16" hidden="1" x14ac:dyDescent="0.45">
      <c r="A3403">
        <v>40031106</v>
      </c>
      <c r="B3403" t="s">
        <v>449</v>
      </c>
      <c r="C3403">
        <v>44996</v>
      </c>
      <c r="D3403">
        <v>65706</v>
      </c>
      <c r="E3403">
        <v>20222023</v>
      </c>
      <c r="F3403" t="s">
        <v>418</v>
      </c>
      <c r="G3403" t="s">
        <v>62</v>
      </c>
      <c r="H3403">
        <v>7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 t="s">
        <v>40</v>
      </c>
      <c r="P3403" t="str">
        <f>UPPER(Table1[[#This Row],[Venue]])</f>
        <v>AWAY</v>
      </c>
    </row>
    <row r="3404" spans="1:16" hidden="1" x14ac:dyDescent="0.45">
      <c r="A3404">
        <v>40031106</v>
      </c>
      <c r="B3404" t="s">
        <v>449</v>
      </c>
      <c r="C3404">
        <v>44996</v>
      </c>
      <c r="D3404">
        <v>65706</v>
      </c>
      <c r="E3404">
        <v>20222023</v>
      </c>
      <c r="F3404" t="s">
        <v>418</v>
      </c>
      <c r="G3404" t="s">
        <v>63</v>
      </c>
      <c r="H3404">
        <v>10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  <c r="O3404" t="s">
        <v>40</v>
      </c>
      <c r="P3404" t="str">
        <f>UPPER(Table1[[#This Row],[Venue]])</f>
        <v>AWAY</v>
      </c>
    </row>
    <row r="3405" spans="1:16" hidden="1" x14ac:dyDescent="0.45">
      <c r="A3405">
        <v>40031106</v>
      </c>
      <c r="B3405" t="s">
        <v>449</v>
      </c>
      <c r="C3405">
        <v>44996</v>
      </c>
      <c r="D3405">
        <v>65706</v>
      </c>
      <c r="E3405">
        <v>20222023</v>
      </c>
      <c r="F3405" t="s">
        <v>418</v>
      </c>
      <c r="G3405" t="s">
        <v>127</v>
      </c>
      <c r="H3405">
        <v>11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0</v>
      </c>
      <c r="O3405" t="s">
        <v>40</v>
      </c>
      <c r="P3405" t="str">
        <f>UPPER(Table1[[#This Row],[Venue]])</f>
        <v>AWAY</v>
      </c>
    </row>
    <row r="3406" spans="1:16" hidden="1" x14ac:dyDescent="0.45">
      <c r="A3406">
        <v>40031106</v>
      </c>
      <c r="B3406" t="s">
        <v>449</v>
      </c>
      <c r="C3406">
        <v>44996</v>
      </c>
      <c r="D3406">
        <v>65706</v>
      </c>
      <c r="E3406">
        <v>20222023</v>
      </c>
      <c r="F3406" t="s">
        <v>418</v>
      </c>
      <c r="G3406" t="s">
        <v>128</v>
      </c>
      <c r="H3406">
        <v>12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 t="s">
        <v>40</v>
      </c>
      <c r="P3406" t="str">
        <f>UPPER(Table1[[#This Row],[Venue]])</f>
        <v>AWAY</v>
      </c>
    </row>
    <row r="3407" spans="1:16" hidden="1" x14ac:dyDescent="0.45">
      <c r="A3407">
        <v>40031106</v>
      </c>
      <c r="B3407" t="s">
        <v>449</v>
      </c>
      <c r="C3407">
        <v>44996</v>
      </c>
      <c r="D3407">
        <v>65706</v>
      </c>
      <c r="E3407">
        <v>20222023</v>
      </c>
      <c r="F3407" t="s">
        <v>418</v>
      </c>
      <c r="G3407" t="s">
        <v>341</v>
      </c>
      <c r="H3407">
        <v>17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 t="s">
        <v>40</v>
      </c>
      <c r="P3407" t="str">
        <f>UPPER(Table1[[#This Row],[Venue]])</f>
        <v>AWAY</v>
      </c>
    </row>
    <row r="3408" spans="1:16" hidden="1" x14ac:dyDescent="0.45">
      <c r="A3408">
        <v>40031106</v>
      </c>
      <c r="B3408" t="s">
        <v>449</v>
      </c>
      <c r="C3408">
        <v>44996</v>
      </c>
      <c r="D3408">
        <v>65706</v>
      </c>
      <c r="E3408">
        <v>20222023</v>
      </c>
      <c r="F3408" t="s">
        <v>418</v>
      </c>
      <c r="G3408" t="s">
        <v>67</v>
      </c>
      <c r="H3408">
        <v>21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  <c r="O3408" t="s">
        <v>40</v>
      </c>
      <c r="P3408" t="str">
        <f>UPPER(Table1[[#This Row],[Venue]])</f>
        <v>AWAY</v>
      </c>
    </row>
    <row r="3409" spans="1:16" hidden="1" x14ac:dyDescent="0.45">
      <c r="A3409">
        <v>40031106</v>
      </c>
      <c r="B3409" t="s">
        <v>449</v>
      </c>
      <c r="C3409">
        <v>44996</v>
      </c>
      <c r="D3409">
        <v>65706</v>
      </c>
      <c r="E3409">
        <v>20222023</v>
      </c>
      <c r="F3409" t="s">
        <v>418</v>
      </c>
      <c r="G3409" t="s">
        <v>322</v>
      </c>
      <c r="H3409">
        <v>40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 t="s">
        <v>40</v>
      </c>
      <c r="P3409" t="str">
        <f>UPPER(Table1[[#This Row],[Venue]])</f>
        <v>AWAY</v>
      </c>
    </row>
    <row r="3410" spans="1:16" hidden="1" x14ac:dyDescent="0.45">
      <c r="A3410">
        <v>40031106</v>
      </c>
      <c r="B3410" t="s">
        <v>449</v>
      </c>
      <c r="C3410">
        <v>44996</v>
      </c>
      <c r="D3410">
        <v>65706</v>
      </c>
      <c r="E3410">
        <v>20222023</v>
      </c>
      <c r="F3410" t="s">
        <v>418</v>
      </c>
      <c r="G3410" t="s">
        <v>69</v>
      </c>
      <c r="H3410">
        <v>45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0</v>
      </c>
      <c r="O3410" t="s">
        <v>40</v>
      </c>
      <c r="P3410" t="str">
        <f>UPPER(Table1[[#This Row],[Venue]])</f>
        <v>AWAY</v>
      </c>
    </row>
    <row r="3411" spans="1:16" hidden="1" x14ac:dyDescent="0.45">
      <c r="A3411">
        <v>40031106</v>
      </c>
      <c r="B3411" t="s">
        <v>449</v>
      </c>
      <c r="C3411">
        <v>44996</v>
      </c>
      <c r="D3411">
        <v>65706</v>
      </c>
      <c r="E3411">
        <v>20222023</v>
      </c>
      <c r="F3411" t="s">
        <v>418</v>
      </c>
      <c r="G3411" t="s">
        <v>71</v>
      </c>
      <c r="H3411">
        <v>55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 t="s">
        <v>40</v>
      </c>
      <c r="P3411" t="str">
        <f>UPPER(Table1[[#This Row],[Venue]])</f>
        <v>AWAY</v>
      </c>
    </row>
    <row r="3412" spans="1:16" hidden="1" x14ac:dyDescent="0.45">
      <c r="A3412">
        <v>40031106</v>
      </c>
      <c r="B3412" t="s">
        <v>449</v>
      </c>
      <c r="C3412">
        <v>44996</v>
      </c>
      <c r="D3412">
        <v>65706</v>
      </c>
      <c r="E3412">
        <v>20222023</v>
      </c>
      <c r="F3412" t="s">
        <v>418</v>
      </c>
      <c r="G3412" t="s">
        <v>191</v>
      </c>
      <c r="H3412">
        <v>89</v>
      </c>
      <c r="I3412">
        <v>1</v>
      </c>
      <c r="J3412">
        <v>1</v>
      </c>
      <c r="K3412">
        <v>1</v>
      </c>
      <c r="L3412">
        <v>0</v>
      </c>
      <c r="M3412">
        <v>0</v>
      </c>
      <c r="N3412">
        <v>2</v>
      </c>
      <c r="O3412" t="s">
        <v>40</v>
      </c>
      <c r="P3412" t="str">
        <f>UPPER(Table1[[#This Row],[Venue]])</f>
        <v>AWAY</v>
      </c>
    </row>
    <row r="3413" spans="1:16" hidden="1" x14ac:dyDescent="0.45">
      <c r="A3413">
        <v>40031106</v>
      </c>
      <c r="B3413" t="s">
        <v>449</v>
      </c>
      <c r="C3413">
        <v>44996</v>
      </c>
      <c r="D3413">
        <v>65706</v>
      </c>
      <c r="E3413">
        <v>20222023</v>
      </c>
      <c r="F3413" t="s">
        <v>418</v>
      </c>
      <c r="G3413" t="s">
        <v>74</v>
      </c>
      <c r="H3413">
        <v>92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 t="s">
        <v>40</v>
      </c>
      <c r="P3413" t="str">
        <f>UPPER(Table1[[#This Row],[Venue]])</f>
        <v>AWAY</v>
      </c>
    </row>
    <row r="3414" spans="1:16" hidden="1" x14ac:dyDescent="0.45">
      <c r="A3414">
        <v>40031115</v>
      </c>
      <c r="B3414" t="s">
        <v>364</v>
      </c>
      <c r="C3414">
        <v>45001</v>
      </c>
      <c r="D3414">
        <v>65715</v>
      </c>
      <c r="E3414">
        <v>20222023</v>
      </c>
      <c r="F3414" t="s">
        <v>418</v>
      </c>
      <c r="G3414" t="s">
        <v>212</v>
      </c>
      <c r="H3414">
        <v>1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 t="s">
        <v>19</v>
      </c>
      <c r="P3414" t="str">
        <f>UPPER(Table1[[#This Row],[Venue]])</f>
        <v>HOME</v>
      </c>
    </row>
    <row r="3415" spans="1:16" hidden="1" x14ac:dyDescent="0.45">
      <c r="A3415">
        <v>40031115</v>
      </c>
      <c r="B3415" t="s">
        <v>364</v>
      </c>
      <c r="C3415">
        <v>45001</v>
      </c>
      <c r="D3415">
        <v>65715</v>
      </c>
      <c r="E3415">
        <v>20222023</v>
      </c>
      <c r="F3415" t="s">
        <v>418</v>
      </c>
      <c r="G3415" t="s">
        <v>213</v>
      </c>
      <c r="H3415">
        <v>5</v>
      </c>
      <c r="I3415">
        <v>4</v>
      </c>
      <c r="J3415">
        <v>2</v>
      </c>
      <c r="K3415">
        <v>1</v>
      </c>
      <c r="L3415">
        <v>2</v>
      </c>
      <c r="M3415">
        <v>0</v>
      </c>
      <c r="N3415">
        <v>0</v>
      </c>
      <c r="O3415" t="s">
        <v>19</v>
      </c>
      <c r="P3415" t="str">
        <f>UPPER(Table1[[#This Row],[Venue]])</f>
        <v>HOME</v>
      </c>
    </row>
    <row r="3416" spans="1:16" hidden="1" x14ac:dyDescent="0.45">
      <c r="A3416">
        <v>40031115</v>
      </c>
      <c r="B3416" t="s">
        <v>364</v>
      </c>
      <c r="C3416">
        <v>45001</v>
      </c>
      <c r="D3416">
        <v>65715</v>
      </c>
      <c r="E3416">
        <v>20222023</v>
      </c>
      <c r="F3416" t="s">
        <v>418</v>
      </c>
      <c r="G3416" t="s">
        <v>268</v>
      </c>
      <c r="H3416">
        <v>6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0</v>
      </c>
      <c r="O3416" t="s">
        <v>19</v>
      </c>
      <c r="P3416" t="str">
        <f>UPPER(Table1[[#This Row],[Venue]])</f>
        <v>HOME</v>
      </c>
    </row>
    <row r="3417" spans="1:16" hidden="1" x14ac:dyDescent="0.45">
      <c r="A3417">
        <v>40031115</v>
      </c>
      <c r="B3417" t="s">
        <v>364</v>
      </c>
      <c r="C3417">
        <v>45001</v>
      </c>
      <c r="D3417">
        <v>65715</v>
      </c>
      <c r="E3417">
        <v>20222023</v>
      </c>
      <c r="F3417" t="s">
        <v>418</v>
      </c>
      <c r="G3417" t="s">
        <v>214</v>
      </c>
      <c r="H3417">
        <v>7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 t="s">
        <v>19</v>
      </c>
      <c r="P3417" t="str">
        <f>UPPER(Table1[[#This Row],[Venue]])</f>
        <v>HOME</v>
      </c>
    </row>
    <row r="3418" spans="1:16" hidden="1" x14ac:dyDescent="0.45">
      <c r="A3418">
        <v>40031115</v>
      </c>
      <c r="B3418" t="s">
        <v>364</v>
      </c>
      <c r="C3418">
        <v>45001</v>
      </c>
      <c r="D3418">
        <v>65715</v>
      </c>
      <c r="E3418">
        <v>20222023</v>
      </c>
      <c r="F3418" t="s">
        <v>418</v>
      </c>
      <c r="G3418" t="s">
        <v>215</v>
      </c>
      <c r="H3418">
        <v>9</v>
      </c>
      <c r="I3418">
        <v>1</v>
      </c>
      <c r="J3418">
        <v>1</v>
      </c>
      <c r="K3418">
        <v>1</v>
      </c>
      <c r="L3418">
        <v>0</v>
      </c>
      <c r="M3418">
        <v>0</v>
      </c>
      <c r="N3418">
        <v>0</v>
      </c>
      <c r="O3418" t="s">
        <v>19</v>
      </c>
      <c r="P3418" t="str">
        <f>UPPER(Table1[[#This Row],[Venue]])</f>
        <v>HOME</v>
      </c>
    </row>
    <row r="3419" spans="1:16" hidden="1" x14ac:dyDescent="0.45">
      <c r="A3419">
        <v>40031115</v>
      </c>
      <c r="B3419" t="s">
        <v>364</v>
      </c>
      <c r="C3419">
        <v>45001</v>
      </c>
      <c r="D3419">
        <v>65715</v>
      </c>
      <c r="E3419">
        <v>20222023</v>
      </c>
      <c r="F3419" t="s">
        <v>418</v>
      </c>
      <c r="G3419" t="s">
        <v>441</v>
      </c>
      <c r="H3419">
        <v>11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 t="s">
        <v>19</v>
      </c>
      <c r="P3419" t="str">
        <f>UPPER(Table1[[#This Row],[Venue]])</f>
        <v>HOME</v>
      </c>
    </row>
    <row r="3420" spans="1:16" hidden="1" x14ac:dyDescent="0.45">
      <c r="A3420">
        <v>40031115</v>
      </c>
      <c r="B3420" t="s">
        <v>364</v>
      </c>
      <c r="C3420">
        <v>45001</v>
      </c>
      <c r="D3420">
        <v>65715</v>
      </c>
      <c r="E3420">
        <v>20222023</v>
      </c>
      <c r="F3420" t="s">
        <v>418</v>
      </c>
      <c r="G3420" t="s">
        <v>216</v>
      </c>
      <c r="H3420">
        <v>14</v>
      </c>
      <c r="I3420">
        <v>2</v>
      </c>
      <c r="J3420">
        <v>0</v>
      </c>
      <c r="K3420">
        <v>1</v>
      </c>
      <c r="L3420">
        <v>2</v>
      </c>
      <c r="M3420">
        <v>0</v>
      </c>
      <c r="N3420">
        <v>0</v>
      </c>
      <c r="O3420" t="s">
        <v>19</v>
      </c>
      <c r="P3420" t="str">
        <f>UPPER(Table1[[#This Row],[Venue]])</f>
        <v>HOME</v>
      </c>
    </row>
    <row r="3421" spans="1:16" hidden="1" x14ac:dyDescent="0.45">
      <c r="A3421">
        <v>40031115</v>
      </c>
      <c r="B3421" t="s">
        <v>364</v>
      </c>
      <c r="C3421">
        <v>45001</v>
      </c>
      <c r="D3421">
        <v>65715</v>
      </c>
      <c r="E3421">
        <v>20222023</v>
      </c>
      <c r="F3421" t="s">
        <v>418</v>
      </c>
      <c r="G3421" t="s">
        <v>218</v>
      </c>
      <c r="H3421">
        <v>17</v>
      </c>
      <c r="I3421">
        <v>1</v>
      </c>
      <c r="J3421">
        <v>0</v>
      </c>
      <c r="K3421">
        <v>1</v>
      </c>
      <c r="L3421">
        <v>1</v>
      </c>
      <c r="M3421">
        <v>0</v>
      </c>
      <c r="N3421">
        <v>0</v>
      </c>
      <c r="O3421" t="s">
        <v>19</v>
      </c>
      <c r="P3421" t="str">
        <f>UPPER(Table1[[#This Row],[Venue]])</f>
        <v>HOME</v>
      </c>
    </row>
    <row r="3422" spans="1:16" hidden="1" x14ac:dyDescent="0.45">
      <c r="A3422">
        <v>40031115</v>
      </c>
      <c r="B3422" t="s">
        <v>364</v>
      </c>
      <c r="C3422">
        <v>45001</v>
      </c>
      <c r="D3422">
        <v>65715</v>
      </c>
      <c r="E3422">
        <v>20222023</v>
      </c>
      <c r="F3422" t="s">
        <v>418</v>
      </c>
      <c r="G3422" t="s">
        <v>224</v>
      </c>
      <c r="H3422">
        <v>18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 t="s">
        <v>19</v>
      </c>
      <c r="P3422" t="str">
        <f>UPPER(Table1[[#This Row],[Venue]])</f>
        <v>HOME</v>
      </c>
    </row>
    <row r="3423" spans="1:16" hidden="1" x14ac:dyDescent="0.45">
      <c r="A3423">
        <v>40031115</v>
      </c>
      <c r="B3423" t="s">
        <v>364</v>
      </c>
      <c r="C3423">
        <v>45001</v>
      </c>
      <c r="D3423">
        <v>65715</v>
      </c>
      <c r="E3423">
        <v>20222023</v>
      </c>
      <c r="F3423" t="s">
        <v>418</v>
      </c>
      <c r="G3423" t="s">
        <v>424</v>
      </c>
      <c r="H3423">
        <v>22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 t="s">
        <v>19</v>
      </c>
      <c r="P3423" t="str">
        <f>UPPER(Table1[[#This Row],[Venue]])</f>
        <v>HOME</v>
      </c>
    </row>
    <row r="3424" spans="1:16" hidden="1" x14ac:dyDescent="0.45">
      <c r="A3424">
        <v>40031115</v>
      </c>
      <c r="B3424" t="s">
        <v>364</v>
      </c>
      <c r="C3424">
        <v>45001</v>
      </c>
      <c r="D3424">
        <v>65715</v>
      </c>
      <c r="E3424">
        <v>20222023</v>
      </c>
      <c r="F3424" t="s">
        <v>418</v>
      </c>
      <c r="G3424" t="s">
        <v>219</v>
      </c>
      <c r="H3424">
        <v>23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0</v>
      </c>
      <c r="O3424" t="s">
        <v>19</v>
      </c>
      <c r="P3424" t="str">
        <f>UPPER(Table1[[#This Row],[Venue]])</f>
        <v>HOME</v>
      </c>
    </row>
    <row r="3425" spans="1:16" hidden="1" x14ac:dyDescent="0.45">
      <c r="A3425">
        <v>40031115</v>
      </c>
      <c r="B3425" t="s">
        <v>364</v>
      </c>
      <c r="C3425">
        <v>45001</v>
      </c>
      <c r="D3425">
        <v>65715</v>
      </c>
      <c r="E3425">
        <v>20222023</v>
      </c>
      <c r="F3425" t="s">
        <v>418</v>
      </c>
      <c r="G3425" t="s">
        <v>220</v>
      </c>
      <c r="H3425">
        <v>24</v>
      </c>
      <c r="I3425">
        <v>1</v>
      </c>
      <c r="J3425">
        <v>0</v>
      </c>
      <c r="K3425">
        <v>1</v>
      </c>
      <c r="L3425">
        <v>1</v>
      </c>
      <c r="M3425">
        <v>0</v>
      </c>
      <c r="N3425">
        <v>2</v>
      </c>
      <c r="O3425" t="s">
        <v>19</v>
      </c>
      <c r="P3425" t="str">
        <f>UPPER(Table1[[#This Row],[Venue]])</f>
        <v>HOME</v>
      </c>
    </row>
    <row r="3426" spans="1:16" hidden="1" x14ac:dyDescent="0.45">
      <c r="A3426">
        <v>40031115</v>
      </c>
      <c r="B3426" t="s">
        <v>364</v>
      </c>
      <c r="C3426">
        <v>45001</v>
      </c>
      <c r="D3426">
        <v>65715</v>
      </c>
      <c r="E3426">
        <v>20222023</v>
      </c>
      <c r="F3426" t="s">
        <v>418</v>
      </c>
      <c r="G3426" t="s">
        <v>221</v>
      </c>
      <c r="H3426">
        <v>25</v>
      </c>
      <c r="I3426">
        <v>2</v>
      </c>
      <c r="J3426">
        <v>0</v>
      </c>
      <c r="K3426">
        <v>1</v>
      </c>
      <c r="L3426">
        <v>2</v>
      </c>
      <c r="M3426">
        <v>0</v>
      </c>
      <c r="N3426">
        <v>0</v>
      </c>
      <c r="O3426" t="s">
        <v>19</v>
      </c>
      <c r="P3426" t="str">
        <f>UPPER(Table1[[#This Row],[Venue]])</f>
        <v>HOME</v>
      </c>
    </row>
    <row r="3427" spans="1:16" hidden="1" x14ac:dyDescent="0.45">
      <c r="A3427">
        <v>40031115</v>
      </c>
      <c r="B3427" t="s">
        <v>364</v>
      </c>
      <c r="C3427">
        <v>45001</v>
      </c>
      <c r="D3427">
        <v>65715</v>
      </c>
      <c r="E3427">
        <v>20222023</v>
      </c>
      <c r="F3427" t="s">
        <v>418</v>
      </c>
      <c r="G3427" t="s">
        <v>222</v>
      </c>
      <c r="H3427">
        <v>27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 t="s">
        <v>19</v>
      </c>
      <c r="P3427" t="str">
        <f>UPPER(Table1[[#This Row],[Venue]])</f>
        <v>HOME</v>
      </c>
    </row>
    <row r="3428" spans="1:16" hidden="1" x14ac:dyDescent="0.45">
      <c r="A3428">
        <v>40031115</v>
      </c>
      <c r="B3428" t="s">
        <v>364</v>
      </c>
      <c r="C3428">
        <v>45001</v>
      </c>
      <c r="D3428">
        <v>65715</v>
      </c>
      <c r="E3428">
        <v>20222023</v>
      </c>
      <c r="F3428" t="s">
        <v>418</v>
      </c>
      <c r="G3428" t="s">
        <v>223</v>
      </c>
      <c r="H3428">
        <v>37</v>
      </c>
      <c r="I3428">
        <v>1</v>
      </c>
      <c r="J3428">
        <v>1</v>
      </c>
      <c r="K3428">
        <v>1</v>
      </c>
      <c r="L3428">
        <v>0</v>
      </c>
      <c r="M3428">
        <v>0</v>
      </c>
      <c r="N3428">
        <v>2</v>
      </c>
      <c r="O3428" t="s">
        <v>19</v>
      </c>
      <c r="P3428" t="str">
        <f>UPPER(Table1[[#This Row],[Venue]])</f>
        <v>HOME</v>
      </c>
    </row>
    <row r="3429" spans="1:16" hidden="1" x14ac:dyDescent="0.45">
      <c r="A3429">
        <v>40031115</v>
      </c>
      <c r="B3429" t="s">
        <v>364</v>
      </c>
      <c r="C3429">
        <v>45001</v>
      </c>
      <c r="D3429">
        <v>65715</v>
      </c>
      <c r="E3429">
        <v>20222023</v>
      </c>
      <c r="F3429" t="s">
        <v>418</v>
      </c>
      <c r="G3429" t="s">
        <v>230</v>
      </c>
      <c r="H3429">
        <v>61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 t="s">
        <v>19</v>
      </c>
      <c r="P3429" t="str">
        <f>UPPER(Table1[[#This Row],[Venue]])</f>
        <v>HOME</v>
      </c>
    </row>
    <row r="3430" spans="1:16" hidden="1" x14ac:dyDescent="0.45">
      <c r="A3430">
        <v>40031115</v>
      </c>
      <c r="B3430" t="s">
        <v>364</v>
      </c>
      <c r="C3430">
        <v>45001</v>
      </c>
      <c r="D3430">
        <v>65715</v>
      </c>
      <c r="E3430">
        <v>20222023</v>
      </c>
      <c r="F3430" t="s">
        <v>418</v>
      </c>
      <c r="G3430" t="s">
        <v>226</v>
      </c>
      <c r="H3430">
        <v>70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 t="s">
        <v>19</v>
      </c>
      <c r="P3430" t="str">
        <f>UPPER(Table1[[#This Row],[Venue]])</f>
        <v>HOME</v>
      </c>
    </row>
    <row r="3431" spans="1:16" hidden="1" x14ac:dyDescent="0.45">
      <c r="A3431">
        <v>40031115</v>
      </c>
      <c r="B3431" t="s">
        <v>364</v>
      </c>
      <c r="C3431">
        <v>45001</v>
      </c>
      <c r="D3431">
        <v>65715</v>
      </c>
      <c r="E3431">
        <v>20222023</v>
      </c>
      <c r="F3431" t="s">
        <v>418</v>
      </c>
      <c r="G3431" t="s">
        <v>227</v>
      </c>
      <c r="H3431">
        <v>74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 t="s">
        <v>19</v>
      </c>
      <c r="P3431" t="str">
        <f>UPPER(Table1[[#This Row],[Venue]])</f>
        <v>HOME</v>
      </c>
    </row>
    <row r="3432" spans="1:16" hidden="1" x14ac:dyDescent="0.45">
      <c r="A3432">
        <v>40031115</v>
      </c>
      <c r="B3432" t="s">
        <v>364</v>
      </c>
      <c r="C3432">
        <v>45001</v>
      </c>
      <c r="D3432">
        <v>65715</v>
      </c>
      <c r="E3432">
        <v>20222023</v>
      </c>
      <c r="F3432" t="s">
        <v>418</v>
      </c>
      <c r="G3432" t="s">
        <v>228</v>
      </c>
      <c r="H3432">
        <v>77</v>
      </c>
      <c r="I3432">
        <v>3</v>
      </c>
      <c r="J3432">
        <v>3</v>
      </c>
      <c r="K3432">
        <v>1</v>
      </c>
      <c r="L3432">
        <v>0</v>
      </c>
      <c r="M3432">
        <v>0</v>
      </c>
      <c r="N3432">
        <v>0</v>
      </c>
      <c r="O3432" t="s">
        <v>19</v>
      </c>
      <c r="P3432" t="str">
        <f>UPPER(Table1[[#This Row],[Venue]])</f>
        <v>HOME</v>
      </c>
    </row>
    <row r="3433" spans="1:16" hidden="1" x14ac:dyDescent="0.45">
      <c r="A3433">
        <v>40031115</v>
      </c>
      <c r="B3433" t="s">
        <v>364</v>
      </c>
      <c r="C3433">
        <v>45001</v>
      </c>
      <c r="D3433">
        <v>65715</v>
      </c>
      <c r="E3433">
        <v>20222023</v>
      </c>
      <c r="F3433" t="s">
        <v>418</v>
      </c>
      <c r="G3433" t="s">
        <v>231</v>
      </c>
      <c r="H3433">
        <v>97</v>
      </c>
      <c r="I3433">
        <v>1</v>
      </c>
      <c r="J3433">
        <v>1</v>
      </c>
      <c r="K3433">
        <v>1</v>
      </c>
      <c r="L3433">
        <v>0</v>
      </c>
      <c r="M3433">
        <v>0</v>
      </c>
      <c r="N3433">
        <v>0</v>
      </c>
      <c r="O3433" t="s">
        <v>19</v>
      </c>
      <c r="P3433" t="str">
        <f>UPPER(Table1[[#This Row],[Venue]])</f>
        <v>HOME</v>
      </c>
    </row>
    <row r="3434" spans="1:16" hidden="1" x14ac:dyDescent="0.45">
      <c r="A3434">
        <v>40031115</v>
      </c>
      <c r="B3434" t="s">
        <v>364</v>
      </c>
      <c r="C3434">
        <v>45001</v>
      </c>
      <c r="D3434">
        <v>65715</v>
      </c>
      <c r="E3434">
        <v>20222023</v>
      </c>
      <c r="F3434" t="s">
        <v>418</v>
      </c>
      <c r="G3434" t="s">
        <v>130</v>
      </c>
      <c r="H3434">
        <v>1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 t="s">
        <v>40</v>
      </c>
      <c r="P3434" t="str">
        <f>UPPER(Table1[[#This Row],[Venue]])</f>
        <v>AWAY</v>
      </c>
    </row>
    <row r="3435" spans="1:16" hidden="1" x14ac:dyDescent="0.45">
      <c r="A3435">
        <v>40031115</v>
      </c>
      <c r="B3435" t="s">
        <v>364</v>
      </c>
      <c r="C3435">
        <v>45001</v>
      </c>
      <c r="D3435">
        <v>65715</v>
      </c>
      <c r="E3435">
        <v>20222023</v>
      </c>
      <c r="F3435" t="s">
        <v>418</v>
      </c>
      <c r="G3435" t="s">
        <v>132</v>
      </c>
      <c r="H3435">
        <v>4</v>
      </c>
      <c r="I3435">
        <v>1</v>
      </c>
      <c r="J3435">
        <v>1</v>
      </c>
      <c r="K3435">
        <v>1</v>
      </c>
      <c r="L3435">
        <v>0</v>
      </c>
      <c r="M3435">
        <v>0</v>
      </c>
      <c r="N3435">
        <v>2</v>
      </c>
      <c r="O3435" t="s">
        <v>40</v>
      </c>
      <c r="P3435" t="str">
        <f>UPPER(Table1[[#This Row],[Venue]])</f>
        <v>AWAY</v>
      </c>
    </row>
    <row r="3436" spans="1:16" hidden="1" x14ac:dyDescent="0.45">
      <c r="A3436">
        <v>40031115</v>
      </c>
      <c r="B3436" t="s">
        <v>364</v>
      </c>
      <c r="C3436">
        <v>45001</v>
      </c>
      <c r="D3436">
        <v>65715</v>
      </c>
      <c r="E3436">
        <v>20222023</v>
      </c>
      <c r="F3436" t="s">
        <v>418</v>
      </c>
      <c r="G3436" t="s">
        <v>133</v>
      </c>
      <c r="H3436">
        <v>5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 t="s">
        <v>40</v>
      </c>
      <c r="P3436" t="str">
        <f>UPPER(Table1[[#This Row],[Venue]])</f>
        <v>AWAY</v>
      </c>
    </row>
    <row r="3437" spans="1:16" hidden="1" x14ac:dyDescent="0.45">
      <c r="A3437">
        <v>40031115</v>
      </c>
      <c r="B3437" t="s">
        <v>364</v>
      </c>
      <c r="C3437">
        <v>45001</v>
      </c>
      <c r="D3437">
        <v>65715</v>
      </c>
      <c r="E3437">
        <v>20222023</v>
      </c>
      <c r="F3437" t="s">
        <v>418</v>
      </c>
      <c r="G3437" t="s">
        <v>334</v>
      </c>
      <c r="H3437">
        <v>6</v>
      </c>
      <c r="I3437">
        <v>1</v>
      </c>
      <c r="J3437">
        <v>0</v>
      </c>
      <c r="K3437">
        <v>1</v>
      </c>
      <c r="L3437">
        <v>1</v>
      </c>
      <c r="M3437">
        <v>0</v>
      </c>
      <c r="N3437">
        <v>2</v>
      </c>
      <c r="O3437" t="s">
        <v>40</v>
      </c>
      <c r="P3437" t="str">
        <f>UPPER(Table1[[#This Row],[Venue]])</f>
        <v>AWAY</v>
      </c>
    </row>
    <row r="3438" spans="1:16" hidden="1" x14ac:dyDescent="0.45">
      <c r="A3438">
        <v>40031115</v>
      </c>
      <c r="B3438" t="s">
        <v>364</v>
      </c>
      <c r="C3438">
        <v>45001</v>
      </c>
      <c r="D3438">
        <v>65715</v>
      </c>
      <c r="E3438">
        <v>20222023</v>
      </c>
      <c r="F3438" t="s">
        <v>418</v>
      </c>
      <c r="G3438" t="s">
        <v>135</v>
      </c>
      <c r="H3438">
        <v>7</v>
      </c>
      <c r="I3438">
        <v>1</v>
      </c>
      <c r="J3438">
        <v>0</v>
      </c>
      <c r="K3438">
        <v>1</v>
      </c>
      <c r="L3438">
        <v>1</v>
      </c>
      <c r="M3438">
        <v>0</v>
      </c>
      <c r="N3438">
        <v>2</v>
      </c>
      <c r="O3438" t="s">
        <v>40</v>
      </c>
      <c r="P3438" t="str">
        <f>UPPER(Table1[[#This Row],[Venue]])</f>
        <v>AWAY</v>
      </c>
    </row>
    <row r="3439" spans="1:16" hidden="1" x14ac:dyDescent="0.45">
      <c r="A3439">
        <v>40031115</v>
      </c>
      <c r="B3439" t="s">
        <v>364</v>
      </c>
      <c r="C3439">
        <v>45001</v>
      </c>
      <c r="D3439">
        <v>65715</v>
      </c>
      <c r="E3439">
        <v>20222023</v>
      </c>
      <c r="F3439" t="s">
        <v>418</v>
      </c>
      <c r="G3439" t="s">
        <v>263</v>
      </c>
      <c r="H3439">
        <v>9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0</v>
      </c>
      <c r="O3439" t="s">
        <v>40</v>
      </c>
      <c r="P3439" t="str">
        <f>UPPER(Table1[[#This Row],[Venue]])</f>
        <v>AWAY</v>
      </c>
    </row>
    <row r="3440" spans="1:16" hidden="1" x14ac:dyDescent="0.45">
      <c r="A3440">
        <v>40031115</v>
      </c>
      <c r="B3440" t="s">
        <v>364</v>
      </c>
      <c r="C3440">
        <v>45001</v>
      </c>
      <c r="D3440">
        <v>65715</v>
      </c>
      <c r="E3440">
        <v>20222023</v>
      </c>
      <c r="F3440" t="s">
        <v>418</v>
      </c>
      <c r="G3440" t="s">
        <v>264</v>
      </c>
      <c r="H3440">
        <v>10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 t="s">
        <v>40</v>
      </c>
      <c r="P3440" t="str">
        <f>UPPER(Table1[[#This Row],[Venue]])</f>
        <v>AWAY</v>
      </c>
    </row>
    <row r="3441" spans="1:16" hidden="1" x14ac:dyDescent="0.45">
      <c r="A3441">
        <v>40031115</v>
      </c>
      <c r="B3441" t="s">
        <v>364</v>
      </c>
      <c r="C3441">
        <v>45001</v>
      </c>
      <c r="D3441">
        <v>65715</v>
      </c>
      <c r="E3441">
        <v>20222023</v>
      </c>
      <c r="F3441" t="s">
        <v>418</v>
      </c>
      <c r="G3441" t="s">
        <v>134</v>
      </c>
      <c r="H3441">
        <v>15</v>
      </c>
      <c r="I3441">
        <v>1</v>
      </c>
      <c r="J3441">
        <v>1</v>
      </c>
      <c r="K3441">
        <v>1</v>
      </c>
      <c r="L3441">
        <v>0</v>
      </c>
      <c r="M3441">
        <v>0</v>
      </c>
      <c r="N3441">
        <v>0</v>
      </c>
      <c r="O3441" t="s">
        <v>40</v>
      </c>
      <c r="P3441" t="str">
        <f>UPPER(Table1[[#This Row],[Venue]])</f>
        <v>AWAY</v>
      </c>
    </row>
    <row r="3442" spans="1:16" hidden="1" x14ac:dyDescent="0.45">
      <c r="A3442">
        <v>40031115</v>
      </c>
      <c r="B3442" t="s">
        <v>364</v>
      </c>
      <c r="C3442">
        <v>45001</v>
      </c>
      <c r="D3442">
        <v>65715</v>
      </c>
      <c r="E3442">
        <v>20222023</v>
      </c>
      <c r="F3442" t="s">
        <v>418</v>
      </c>
      <c r="G3442" t="s">
        <v>136</v>
      </c>
      <c r="H3442">
        <v>17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0</v>
      </c>
      <c r="O3442" t="s">
        <v>40</v>
      </c>
      <c r="P3442" t="str">
        <f>UPPER(Table1[[#This Row],[Venue]])</f>
        <v>AWAY</v>
      </c>
    </row>
    <row r="3443" spans="1:16" hidden="1" x14ac:dyDescent="0.45">
      <c r="A3443">
        <v>40031115</v>
      </c>
      <c r="B3443" t="s">
        <v>364</v>
      </c>
      <c r="C3443">
        <v>45001</v>
      </c>
      <c r="D3443">
        <v>65715</v>
      </c>
      <c r="E3443">
        <v>20222023</v>
      </c>
      <c r="F3443" t="s">
        <v>418</v>
      </c>
      <c r="G3443" t="s">
        <v>137</v>
      </c>
      <c r="H3443">
        <v>22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0</v>
      </c>
      <c r="O3443" t="s">
        <v>40</v>
      </c>
      <c r="P3443" t="str">
        <f>UPPER(Table1[[#This Row],[Venue]])</f>
        <v>AWAY</v>
      </c>
    </row>
    <row r="3444" spans="1:16" hidden="1" x14ac:dyDescent="0.45">
      <c r="A3444">
        <v>40031115</v>
      </c>
      <c r="B3444" t="s">
        <v>364</v>
      </c>
      <c r="C3444">
        <v>45001</v>
      </c>
      <c r="D3444">
        <v>65715</v>
      </c>
      <c r="E3444">
        <v>20222023</v>
      </c>
      <c r="F3444" t="s">
        <v>418</v>
      </c>
      <c r="G3444" t="s">
        <v>138</v>
      </c>
      <c r="H3444">
        <v>23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 t="s">
        <v>40</v>
      </c>
      <c r="P3444" t="str">
        <f>UPPER(Table1[[#This Row],[Venue]])</f>
        <v>AWAY</v>
      </c>
    </row>
    <row r="3445" spans="1:16" hidden="1" x14ac:dyDescent="0.45">
      <c r="A3445">
        <v>40031115</v>
      </c>
      <c r="B3445" t="s">
        <v>364</v>
      </c>
      <c r="C3445">
        <v>45001</v>
      </c>
      <c r="D3445">
        <v>65715</v>
      </c>
      <c r="E3445">
        <v>20222023</v>
      </c>
      <c r="F3445" t="s">
        <v>418</v>
      </c>
      <c r="G3445" t="s">
        <v>349</v>
      </c>
      <c r="H3445">
        <v>25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 t="s">
        <v>40</v>
      </c>
      <c r="P3445" t="str">
        <f>UPPER(Table1[[#This Row],[Venue]])</f>
        <v>AWAY</v>
      </c>
    </row>
    <row r="3446" spans="1:16" hidden="1" x14ac:dyDescent="0.45">
      <c r="A3446">
        <v>40031115</v>
      </c>
      <c r="B3446" t="s">
        <v>364</v>
      </c>
      <c r="C3446">
        <v>45001</v>
      </c>
      <c r="D3446">
        <v>65715</v>
      </c>
      <c r="E3446">
        <v>20222023</v>
      </c>
      <c r="F3446" t="s">
        <v>418</v>
      </c>
      <c r="G3446" t="s">
        <v>140</v>
      </c>
      <c r="H3446">
        <v>60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 t="s">
        <v>40</v>
      </c>
      <c r="P3446" t="str">
        <f>UPPER(Table1[[#This Row],[Venue]])</f>
        <v>AWAY</v>
      </c>
    </row>
    <row r="3447" spans="1:16" hidden="1" x14ac:dyDescent="0.45">
      <c r="A3447">
        <v>40031115</v>
      </c>
      <c r="B3447" t="s">
        <v>364</v>
      </c>
      <c r="C3447">
        <v>45001</v>
      </c>
      <c r="D3447">
        <v>65715</v>
      </c>
      <c r="E3447">
        <v>20222023</v>
      </c>
      <c r="F3447" t="s">
        <v>418</v>
      </c>
      <c r="G3447" t="s">
        <v>142</v>
      </c>
      <c r="H3447">
        <v>69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0</v>
      </c>
      <c r="O3447" t="s">
        <v>40</v>
      </c>
      <c r="P3447" t="str">
        <f>UPPER(Table1[[#This Row],[Venue]])</f>
        <v>AWAY</v>
      </c>
    </row>
    <row r="3448" spans="1:16" hidden="1" x14ac:dyDescent="0.45">
      <c r="A3448">
        <v>40031115</v>
      </c>
      <c r="B3448" t="s">
        <v>364</v>
      </c>
      <c r="C3448">
        <v>45001</v>
      </c>
      <c r="D3448">
        <v>65715</v>
      </c>
      <c r="E3448">
        <v>20222023</v>
      </c>
      <c r="F3448" t="s">
        <v>418</v>
      </c>
      <c r="G3448" t="s">
        <v>143</v>
      </c>
      <c r="H3448">
        <v>71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 t="s">
        <v>40</v>
      </c>
      <c r="P3448" t="str">
        <f>UPPER(Table1[[#This Row],[Venue]])</f>
        <v>AWAY</v>
      </c>
    </row>
    <row r="3449" spans="1:16" hidden="1" x14ac:dyDescent="0.45">
      <c r="A3449">
        <v>40031115</v>
      </c>
      <c r="B3449" t="s">
        <v>364</v>
      </c>
      <c r="C3449">
        <v>45001</v>
      </c>
      <c r="D3449">
        <v>65715</v>
      </c>
      <c r="E3449">
        <v>20222023</v>
      </c>
      <c r="F3449" t="s">
        <v>418</v>
      </c>
      <c r="G3449" t="s">
        <v>145</v>
      </c>
      <c r="H3449">
        <v>88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 t="s">
        <v>40</v>
      </c>
      <c r="P3449" t="str">
        <f>UPPER(Table1[[#This Row],[Venue]])</f>
        <v>AWAY</v>
      </c>
    </row>
    <row r="3450" spans="1:16" hidden="1" x14ac:dyDescent="0.45">
      <c r="A3450">
        <v>40031115</v>
      </c>
      <c r="B3450" t="s">
        <v>364</v>
      </c>
      <c r="C3450">
        <v>45001</v>
      </c>
      <c r="D3450">
        <v>65715</v>
      </c>
      <c r="E3450">
        <v>20222023</v>
      </c>
      <c r="F3450" t="s">
        <v>418</v>
      </c>
      <c r="G3450" t="s">
        <v>146</v>
      </c>
      <c r="H3450">
        <v>91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 t="s">
        <v>40</v>
      </c>
      <c r="P3450" t="str">
        <f>UPPER(Table1[[#This Row],[Venue]])</f>
        <v>AWAY</v>
      </c>
    </row>
    <row r="3451" spans="1:16" hidden="1" x14ac:dyDescent="0.45">
      <c r="A3451">
        <v>40031115</v>
      </c>
      <c r="B3451" t="s">
        <v>364</v>
      </c>
      <c r="C3451">
        <v>45001</v>
      </c>
      <c r="D3451">
        <v>65715</v>
      </c>
      <c r="E3451">
        <v>20222023</v>
      </c>
      <c r="F3451" t="s">
        <v>418</v>
      </c>
      <c r="G3451" t="s">
        <v>147</v>
      </c>
      <c r="H3451">
        <v>92</v>
      </c>
      <c r="I3451">
        <v>1</v>
      </c>
      <c r="J3451">
        <v>0</v>
      </c>
      <c r="K3451">
        <v>1</v>
      </c>
      <c r="L3451">
        <v>1</v>
      </c>
      <c r="M3451">
        <v>0</v>
      </c>
      <c r="N3451">
        <v>0</v>
      </c>
      <c r="O3451" t="s">
        <v>40</v>
      </c>
      <c r="P3451" t="str">
        <f>UPPER(Table1[[#This Row],[Venue]])</f>
        <v>AWAY</v>
      </c>
    </row>
    <row r="3452" spans="1:16" hidden="1" x14ac:dyDescent="0.45">
      <c r="A3452">
        <v>40031115</v>
      </c>
      <c r="B3452" t="s">
        <v>364</v>
      </c>
      <c r="C3452">
        <v>45001</v>
      </c>
      <c r="D3452">
        <v>65715</v>
      </c>
      <c r="E3452">
        <v>20222023</v>
      </c>
      <c r="F3452" t="s">
        <v>418</v>
      </c>
      <c r="G3452" t="s">
        <v>149</v>
      </c>
      <c r="H3452">
        <v>98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 t="s">
        <v>40</v>
      </c>
      <c r="P3452" t="str">
        <f>UPPER(Table1[[#This Row],[Venue]])</f>
        <v>AWAY</v>
      </c>
    </row>
    <row r="3453" spans="1:16" hidden="1" x14ac:dyDescent="0.45">
      <c r="A3453">
        <v>40031129</v>
      </c>
      <c r="B3453" t="s">
        <v>450</v>
      </c>
      <c r="C3453">
        <v>45003</v>
      </c>
      <c r="D3453">
        <v>65729</v>
      </c>
      <c r="E3453">
        <v>20222023</v>
      </c>
      <c r="F3453" t="s">
        <v>418</v>
      </c>
      <c r="G3453" t="s">
        <v>41</v>
      </c>
      <c r="H3453">
        <v>3</v>
      </c>
      <c r="I3453">
        <v>1</v>
      </c>
      <c r="J3453">
        <v>1</v>
      </c>
      <c r="K3453">
        <v>1</v>
      </c>
      <c r="L3453">
        <v>0</v>
      </c>
      <c r="M3453">
        <v>0</v>
      </c>
      <c r="N3453">
        <v>0</v>
      </c>
      <c r="O3453" t="s">
        <v>19</v>
      </c>
      <c r="P3453" t="str">
        <f>UPPER(Table1[[#This Row],[Venue]])</f>
        <v>HOME</v>
      </c>
    </row>
    <row r="3454" spans="1:16" hidden="1" x14ac:dyDescent="0.45">
      <c r="A3454">
        <v>40031129</v>
      </c>
      <c r="B3454" t="s">
        <v>450</v>
      </c>
      <c r="C3454">
        <v>45003</v>
      </c>
      <c r="D3454">
        <v>65729</v>
      </c>
      <c r="E3454">
        <v>20222023</v>
      </c>
      <c r="F3454" t="s">
        <v>418</v>
      </c>
      <c r="G3454" t="s">
        <v>42</v>
      </c>
      <c r="H3454">
        <v>8</v>
      </c>
      <c r="I3454">
        <v>5</v>
      </c>
      <c r="J3454">
        <v>2</v>
      </c>
      <c r="K3454">
        <v>1</v>
      </c>
      <c r="L3454">
        <v>3</v>
      </c>
      <c r="M3454">
        <v>0</v>
      </c>
      <c r="N3454">
        <v>2</v>
      </c>
      <c r="O3454" t="s">
        <v>19</v>
      </c>
      <c r="P3454" t="str">
        <f>UPPER(Table1[[#This Row],[Venue]])</f>
        <v>HOME</v>
      </c>
    </row>
    <row r="3455" spans="1:16" hidden="1" x14ac:dyDescent="0.45">
      <c r="A3455">
        <v>40031129</v>
      </c>
      <c r="B3455" t="s">
        <v>450</v>
      </c>
      <c r="C3455">
        <v>45003</v>
      </c>
      <c r="D3455">
        <v>65729</v>
      </c>
      <c r="E3455">
        <v>20222023</v>
      </c>
      <c r="F3455" t="s">
        <v>418</v>
      </c>
      <c r="G3455" t="s">
        <v>271</v>
      </c>
      <c r="H3455">
        <v>10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 t="s">
        <v>19</v>
      </c>
      <c r="P3455" t="str">
        <f>UPPER(Table1[[#This Row],[Venue]])</f>
        <v>HOME</v>
      </c>
    </row>
    <row r="3456" spans="1:16" hidden="1" x14ac:dyDescent="0.45">
      <c r="A3456">
        <v>40031129</v>
      </c>
      <c r="B3456" t="s">
        <v>450</v>
      </c>
      <c r="C3456">
        <v>45003</v>
      </c>
      <c r="D3456">
        <v>65729</v>
      </c>
      <c r="E3456">
        <v>20222023</v>
      </c>
      <c r="F3456" t="s">
        <v>418</v>
      </c>
      <c r="G3456" t="s">
        <v>43</v>
      </c>
      <c r="H3456">
        <v>15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 t="s">
        <v>19</v>
      </c>
      <c r="P3456" t="str">
        <f>UPPER(Table1[[#This Row],[Venue]])</f>
        <v>HOME</v>
      </c>
    </row>
    <row r="3457" spans="1:16" hidden="1" x14ac:dyDescent="0.45">
      <c r="A3457">
        <v>40031129</v>
      </c>
      <c r="B3457" t="s">
        <v>450</v>
      </c>
      <c r="C3457">
        <v>45003</v>
      </c>
      <c r="D3457">
        <v>65729</v>
      </c>
      <c r="E3457">
        <v>20222023</v>
      </c>
      <c r="F3457" t="s">
        <v>418</v>
      </c>
      <c r="G3457" t="s">
        <v>44</v>
      </c>
      <c r="H3457">
        <v>16</v>
      </c>
      <c r="I3457">
        <v>2</v>
      </c>
      <c r="J3457">
        <v>0</v>
      </c>
      <c r="K3457">
        <v>1</v>
      </c>
      <c r="L3457">
        <v>2</v>
      </c>
      <c r="M3457">
        <v>0</v>
      </c>
      <c r="N3457">
        <v>2</v>
      </c>
      <c r="O3457" t="s">
        <v>19</v>
      </c>
      <c r="P3457" t="str">
        <f>UPPER(Table1[[#This Row],[Venue]])</f>
        <v>HOME</v>
      </c>
    </row>
    <row r="3458" spans="1:16" hidden="1" x14ac:dyDescent="0.45">
      <c r="A3458">
        <v>40031129</v>
      </c>
      <c r="B3458" t="s">
        <v>450</v>
      </c>
      <c r="C3458">
        <v>45003</v>
      </c>
      <c r="D3458">
        <v>65729</v>
      </c>
      <c r="E3458">
        <v>20222023</v>
      </c>
      <c r="F3458" t="s">
        <v>418</v>
      </c>
      <c r="G3458" t="s">
        <v>45</v>
      </c>
      <c r="H3458">
        <v>17</v>
      </c>
      <c r="I3458">
        <v>1</v>
      </c>
      <c r="J3458">
        <v>0</v>
      </c>
      <c r="K3458">
        <v>1</v>
      </c>
      <c r="L3458">
        <v>1</v>
      </c>
      <c r="M3458">
        <v>0</v>
      </c>
      <c r="N3458">
        <v>0</v>
      </c>
      <c r="O3458" t="s">
        <v>19</v>
      </c>
      <c r="P3458" t="str">
        <f>UPPER(Table1[[#This Row],[Venue]])</f>
        <v>HOME</v>
      </c>
    </row>
    <row r="3459" spans="1:16" hidden="1" x14ac:dyDescent="0.45">
      <c r="A3459">
        <v>40031129</v>
      </c>
      <c r="B3459" t="s">
        <v>450</v>
      </c>
      <c r="C3459">
        <v>45003</v>
      </c>
      <c r="D3459">
        <v>65729</v>
      </c>
      <c r="E3459">
        <v>20222023</v>
      </c>
      <c r="F3459" t="s">
        <v>418</v>
      </c>
      <c r="G3459" t="s">
        <v>47</v>
      </c>
      <c r="H3459">
        <v>24</v>
      </c>
      <c r="I3459">
        <v>1</v>
      </c>
      <c r="J3459">
        <v>1</v>
      </c>
      <c r="K3459">
        <v>1</v>
      </c>
      <c r="L3459">
        <v>0</v>
      </c>
      <c r="M3459">
        <v>0</v>
      </c>
      <c r="N3459">
        <v>0</v>
      </c>
      <c r="O3459" t="s">
        <v>19</v>
      </c>
      <c r="P3459" t="str">
        <f>UPPER(Table1[[#This Row],[Venue]])</f>
        <v>HOME</v>
      </c>
    </row>
    <row r="3460" spans="1:16" hidden="1" x14ac:dyDescent="0.45">
      <c r="A3460">
        <v>40031129</v>
      </c>
      <c r="B3460" t="s">
        <v>450</v>
      </c>
      <c r="C3460">
        <v>45003</v>
      </c>
      <c r="D3460">
        <v>65729</v>
      </c>
      <c r="E3460">
        <v>20222023</v>
      </c>
      <c r="F3460" t="s">
        <v>418</v>
      </c>
      <c r="G3460" t="s">
        <v>430</v>
      </c>
      <c r="H3460">
        <v>25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2</v>
      </c>
      <c r="O3460" t="s">
        <v>19</v>
      </c>
      <c r="P3460" t="str">
        <f>UPPER(Table1[[#This Row],[Venue]])</f>
        <v>HOME</v>
      </c>
    </row>
    <row r="3461" spans="1:16" hidden="1" x14ac:dyDescent="0.45">
      <c r="A3461">
        <v>40031129</v>
      </c>
      <c r="B3461" t="s">
        <v>450</v>
      </c>
      <c r="C3461">
        <v>45003</v>
      </c>
      <c r="D3461">
        <v>65729</v>
      </c>
      <c r="E3461">
        <v>20222023</v>
      </c>
      <c r="F3461" t="s">
        <v>418</v>
      </c>
      <c r="G3461" t="s">
        <v>48</v>
      </c>
      <c r="H3461">
        <v>28</v>
      </c>
      <c r="I3461">
        <v>1</v>
      </c>
      <c r="J3461">
        <v>1</v>
      </c>
      <c r="K3461">
        <v>1</v>
      </c>
      <c r="L3461">
        <v>0</v>
      </c>
      <c r="M3461">
        <v>0</v>
      </c>
      <c r="N3461">
        <v>0</v>
      </c>
      <c r="O3461" t="s">
        <v>19</v>
      </c>
      <c r="P3461" t="str">
        <f>UPPER(Table1[[#This Row],[Venue]])</f>
        <v>HOME</v>
      </c>
    </row>
    <row r="3462" spans="1:16" hidden="1" x14ac:dyDescent="0.45">
      <c r="A3462">
        <v>40031129</v>
      </c>
      <c r="B3462" t="s">
        <v>450</v>
      </c>
      <c r="C3462">
        <v>45003</v>
      </c>
      <c r="D3462">
        <v>65729</v>
      </c>
      <c r="E3462">
        <v>20222023</v>
      </c>
      <c r="F3462" t="s">
        <v>418</v>
      </c>
      <c r="G3462" t="s">
        <v>49</v>
      </c>
      <c r="H3462">
        <v>31</v>
      </c>
      <c r="I3462">
        <v>1</v>
      </c>
      <c r="J3462">
        <v>0</v>
      </c>
      <c r="K3462">
        <v>1</v>
      </c>
      <c r="L3462">
        <v>1</v>
      </c>
      <c r="M3462">
        <v>0</v>
      </c>
      <c r="N3462">
        <v>0</v>
      </c>
      <c r="O3462" t="s">
        <v>19</v>
      </c>
      <c r="P3462" t="str">
        <f>UPPER(Table1[[#This Row],[Venue]])</f>
        <v>HOME</v>
      </c>
    </row>
    <row r="3463" spans="1:16" hidden="1" x14ac:dyDescent="0.45">
      <c r="A3463">
        <v>40031129</v>
      </c>
      <c r="B3463" t="s">
        <v>450</v>
      </c>
      <c r="C3463">
        <v>45003</v>
      </c>
      <c r="D3463">
        <v>65729</v>
      </c>
      <c r="E3463">
        <v>20222023</v>
      </c>
      <c r="F3463" t="s">
        <v>418</v>
      </c>
      <c r="G3463" t="s">
        <v>51</v>
      </c>
      <c r="H3463">
        <v>77</v>
      </c>
      <c r="I3463">
        <v>2</v>
      </c>
      <c r="J3463">
        <v>1</v>
      </c>
      <c r="K3463">
        <v>1</v>
      </c>
      <c r="L3463">
        <v>1</v>
      </c>
      <c r="M3463">
        <v>0</v>
      </c>
      <c r="N3463">
        <v>0</v>
      </c>
      <c r="O3463" t="s">
        <v>19</v>
      </c>
      <c r="P3463" t="str">
        <f>UPPER(Table1[[#This Row],[Venue]])</f>
        <v>HOME</v>
      </c>
    </row>
    <row r="3464" spans="1:16" hidden="1" x14ac:dyDescent="0.45">
      <c r="A3464">
        <v>40031129</v>
      </c>
      <c r="B3464" t="s">
        <v>450</v>
      </c>
      <c r="C3464">
        <v>45003</v>
      </c>
      <c r="D3464">
        <v>65729</v>
      </c>
      <c r="E3464">
        <v>20222023</v>
      </c>
      <c r="F3464" t="s">
        <v>418</v>
      </c>
      <c r="G3464" t="s">
        <v>52</v>
      </c>
      <c r="H3464">
        <v>79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 t="s">
        <v>19</v>
      </c>
      <c r="P3464" t="str">
        <f>UPPER(Table1[[#This Row],[Venue]])</f>
        <v>HOME</v>
      </c>
    </row>
    <row r="3465" spans="1:16" hidden="1" x14ac:dyDescent="0.45">
      <c r="A3465">
        <v>40031129</v>
      </c>
      <c r="B3465" t="s">
        <v>450</v>
      </c>
      <c r="C3465">
        <v>45003</v>
      </c>
      <c r="D3465">
        <v>65729</v>
      </c>
      <c r="E3465">
        <v>20222023</v>
      </c>
      <c r="F3465" t="s">
        <v>418</v>
      </c>
      <c r="G3465" t="s">
        <v>53</v>
      </c>
      <c r="H3465">
        <v>81</v>
      </c>
      <c r="I3465">
        <v>3</v>
      </c>
      <c r="J3465">
        <v>2</v>
      </c>
      <c r="K3465">
        <v>1</v>
      </c>
      <c r="L3465">
        <v>1</v>
      </c>
      <c r="M3465">
        <v>0</v>
      </c>
      <c r="N3465">
        <v>0</v>
      </c>
      <c r="O3465" t="s">
        <v>19</v>
      </c>
      <c r="P3465" t="str">
        <f>UPPER(Table1[[#This Row],[Venue]])</f>
        <v>HOME</v>
      </c>
    </row>
    <row r="3466" spans="1:16" hidden="1" x14ac:dyDescent="0.45">
      <c r="A3466">
        <v>40031129</v>
      </c>
      <c r="B3466" t="s">
        <v>450</v>
      </c>
      <c r="C3466">
        <v>45003</v>
      </c>
      <c r="D3466">
        <v>65729</v>
      </c>
      <c r="E3466">
        <v>20222023</v>
      </c>
      <c r="F3466" t="s">
        <v>418</v>
      </c>
      <c r="G3466" t="s">
        <v>54</v>
      </c>
      <c r="H3466">
        <v>87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 t="s">
        <v>19</v>
      </c>
      <c r="P3466" t="str">
        <f>UPPER(Table1[[#This Row],[Venue]])</f>
        <v>HOME</v>
      </c>
    </row>
    <row r="3467" spans="1:16" hidden="1" x14ac:dyDescent="0.45">
      <c r="A3467">
        <v>40031129</v>
      </c>
      <c r="B3467" t="s">
        <v>450</v>
      </c>
      <c r="C3467">
        <v>45003</v>
      </c>
      <c r="D3467">
        <v>65729</v>
      </c>
      <c r="E3467">
        <v>20222023</v>
      </c>
      <c r="F3467" t="s">
        <v>418</v>
      </c>
      <c r="G3467" t="s">
        <v>55</v>
      </c>
      <c r="H3467">
        <v>88</v>
      </c>
      <c r="I3467">
        <v>3</v>
      </c>
      <c r="J3467">
        <v>2</v>
      </c>
      <c r="K3467">
        <v>1</v>
      </c>
      <c r="L3467">
        <v>1</v>
      </c>
      <c r="M3467">
        <v>0</v>
      </c>
      <c r="N3467">
        <v>0</v>
      </c>
      <c r="O3467" t="s">
        <v>19</v>
      </c>
      <c r="P3467" t="str">
        <f>UPPER(Table1[[#This Row],[Venue]])</f>
        <v>HOME</v>
      </c>
    </row>
    <row r="3468" spans="1:16" hidden="1" x14ac:dyDescent="0.45">
      <c r="A3468">
        <v>40031129</v>
      </c>
      <c r="B3468" t="s">
        <v>450</v>
      </c>
      <c r="C3468">
        <v>45003</v>
      </c>
      <c r="D3468">
        <v>65729</v>
      </c>
      <c r="E3468">
        <v>20222023</v>
      </c>
      <c r="F3468" t="s">
        <v>418</v>
      </c>
      <c r="G3468" t="s">
        <v>56</v>
      </c>
      <c r="H3468">
        <v>89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 t="s">
        <v>19</v>
      </c>
      <c r="P3468" t="str">
        <f>UPPER(Table1[[#This Row],[Venue]])</f>
        <v>HOME</v>
      </c>
    </row>
    <row r="3469" spans="1:16" hidden="1" x14ac:dyDescent="0.45">
      <c r="A3469">
        <v>40031129</v>
      </c>
      <c r="B3469" t="s">
        <v>450</v>
      </c>
      <c r="C3469">
        <v>45003</v>
      </c>
      <c r="D3469">
        <v>65729</v>
      </c>
      <c r="E3469">
        <v>20222023</v>
      </c>
      <c r="F3469" t="s">
        <v>418</v>
      </c>
      <c r="G3469" t="s">
        <v>422</v>
      </c>
      <c r="H3469">
        <v>1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0</v>
      </c>
      <c r="O3469" t="s">
        <v>40</v>
      </c>
      <c r="P3469" t="str">
        <f>UPPER(Table1[[#This Row],[Venue]])</f>
        <v>AWAY</v>
      </c>
    </row>
    <row r="3470" spans="1:16" hidden="1" x14ac:dyDescent="0.45">
      <c r="A3470">
        <v>40031129</v>
      </c>
      <c r="B3470" t="s">
        <v>450</v>
      </c>
      <c r="C3470">
        <v>45003</v>
      </c>
      <c r="D3470">
        <v>65729</v>
      </c>
      <c r="E3470">
        <v>20222023</v>
      </c>
      <c r="F3470" t="s">
        <v>418</v>
      </c>
      <c r="G3470" t="s">
        <v>199</v>
      </c>
      <c r="H3470">
        <v>9</v>
      </c>
      <c r="I3470">
        <v>2</v>
      </c>
      <c r="J3470">
        <v>1</v>
      </c>
      <c r="K3470">
        <v>1</v>
      </c>
      <c r="L3470">
        <v>1</v>
      </c>
      <c r="M3470">
        <v>0</v>
      </c>
      <c r="N3470">
        <v>2</v>
      </c>
      <c r="O3470" t="s">
        <v>40</v>
      </c>
      <c r="P3470" t="str">
        <f>UPPER(Table1[[#This Row],[Venue]])</f>
        <v>AWAY</v>
      </c>
    </row>
    <row r="3471" spans="1:16" hidden="1" x14ac:dyDescent="0.45">
      <c r="A3471">
        <v>40031129</v>
      </c>
      <c r="B3471" t="s">
        <v>450</v>
      </c>
      <c r="C3471">
        <v>45003</v>
      </c>
      <c r="D3471">
        <v>65729</v>
      </c>
      <c r="E3471">
        <v>20222023</v>
      </c>
      <c r="F3471" t="s">
        <v>418</v>
      </c>
      <c r="G3471" t="s">
        <v>233</v>
      </c>
      <c r="H3471">
        <v>11</v>
      </c>
      <c r="I3471">
        <v>1</v>
      </c>
      <c r="J3471">
        <v>1</v>
      </c>
      <c r="K3471">
        <v>1</v>
      </c>
      <c r="L3471">
        <v>0</v>
      </c>
      <c r="M3471">
        <v>0</v>
      </c>
      <c r="N3471">
        <v>2</v>
      </c>
      <c r="O3471" t="s">
        <v>40</v>
      </c>
      <c r="P3471" t="str">
        <f>UPPER(Table1[[#This Row],[Venue]])</f>
        <v>AWAY</v>
      </c>
    </row>
    <row r="3472" spans="1:16" hidden="1" x14ac:dyDescent="0.45">
      <c r="A3472">
        <v>40031129</v>
      </c>
      <c r="B3472" t="s">
        <v>450</v>
      </c>
      <c r="C3472">
        <v>45003</v>
      </c>
      <c r="D3472">
        <v>65729</v>
      </c>
      <c r="E3472">
        <v>20222023</v>
      </c>
      <c r="F3472" t="s">
        <v>418</v>
      </c>
      <c r="G3472" t="s">
        <v>427</v>
      </c>
      <c r="H3472">
        <v>14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2</v>
      </c>
      <c r="O3472" t="s">
        <v>40</v>
      </c>
      <c r="P3472" t="str">
        <f>UPPER(Table1[[#This Row],[Venue]])</f>
        <v>AWAY</v>
      </c>
    </row>
    <row r="3473" spans="1:16" hidden="1" x14ac:dyDescent="0.45">
      <c r="A3473">
        <v>40031129</v>
      </c>
      <c r="B3473" t="s">
        <v>450</v>
      </c>
      <c r="C3473">
        <v>45003</v>
      </c>
      <c r="D3473">
        <v>65729</v>
      </c>
      <c r="E3473">
        <v>20222023</v>
      </c>
      <c r="F3473" t="s">
        <v>418</v>
      </c>
      <c r="G3473" t="s">
        <v>197</v>
      </c>
      <c r="H3473">
        <v>15</v>
      </c>
      <c r="I3473">
        <v>2</v>
      </c>
      <c r="J3473">
        <v>0</v>
      </c>
      <c r="K3473">
        <v>1</v>
      </c>
      <c r="L3473">
        <v>2</v>
      </c>
      <c r="M3473">
        <v>0</v>
      </c>
      <c r="N3473">
        <v>2</v>
      </c>
      <c r="O3473" t="s">
        <v>40</v>
      </c>
      <c r="P3473" t="str">
        <f>UPPER(Table1[[#This Row],[Venue]])</f>
        <v>AWAY</v>
      </c>
    </row>
    <row r="3474" spans="1:16" hidden="1" x14ac:dyDescent="0.45">
      <c r="A3474">
        <v>40031129</v>
      </c>
      <c r="B3474" t="s">
        <v>450</v>
      </c>
      <c r="C3474">
        <v>45003</v>
      </c>
      <c r="D3474">
        <v>65729</v>
      </c>
      <c r="E3474">
        <v>20222023</v>
      </c>
      <c r="F3474" t="s">
        <v>418</v>
      </c>
      <c r="G3474" t="s">
        <v>198</v>
      </c>
      <c r="H3474">
        <v>19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 t="s">
        <v>40</v>
      </c>
      <c r="P3474" t="str">
        <f>UPPER(Table1[[#This Row],[Venue]])</f>
        <v>AWAY</v>
      </c>
    </row>
    <row r="3475" spans="1:16" hidden="1" x14ac:dyDescent="0.45">
      <c r="A3475">
        <v>40031129</v>
      </c>
      <c r="B3475" t="s">
        <v>450</v>
      </c>
      <c r="C3475">
        <v>45003</v>
      </c>
      <c r="D3475">
        <v>65729</v>
      </c>
      <c r="E3475">
        <v>20222023</v>
      </c>
      <c r="F3475" t="s">
        <v>418</v>
      </c>
      <c r="G3475" t="s">
        <v>287</v>
      </c>
      <c r="H3475">
        <v>22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 t="s">
        <v>40</v>
      </c>
      <c r="P3475" t="str">
        <f>UPPER(Table1[[#This Row],[Venue]])</f>
        <v>AWAY</v>
      </c>
    </row>
    <row r="3476" spans="1:16" hidden="1" x14ac:dyDescent="0.45">
      <c r="A3476">
        <v>40031129</v>
      </c>
      <c r="B3476" t="s">
        <v>450</v>
      </c>
      <c r="C3476">
        <v>45003</v>
      </c>
      <c r="D3476">
        <v>65729</v>
      </c>
      <c r="E3476">
        <v>20222023</v>
      </c>
      <c r="F3476" t="s">
        <v>418</v>
      </c>
      <c r="G3476" t="s">
        <v>202</v>
      </c>
      <c r="H3476">
        <v>36</v>
      </c>
      <c r="I3476">
        <v>3</v>
      </c>
      <c r="J3476">
        <v>0</v>
      </c>
      <c r="K3476">
        <v>1</v>
      </c>
      <c r="L3476">
        <v>3</v>
      </c>
      <c r="M3476">
        <v>0</v>
      </c>
      <c r="N3476">
        <v>0</v>
      </c>
      <c r="O3476" t="s">
        <v>40</v>
      </c>
      <c r="P3476" t="str">
        <f>UPPER(Table1[[#This Row],[Venue]])</f>
        <v>AWAY</v>
      </c>
    </row>
    <row r="3477" spans="1:16" hidden="1" x14ac:dyDescent="0.45">
      <c r="A3477">
        <v>40031129</v>
      </c>
      <c r="B3477" t="s">
        <v>450</v>
      </c>
      <c r="C3477">
        <v>45003</v>
      </c>
      <c r="D3477">
        <v>65729</v>
      </c>
      <c r="E3477">
        <v>20222023</v>
      </c>
      <c r="F3477" t="s">
        <v>418</v>
      </c>
      <c r="G3477" t="s">
        <v>207</v>
      </c>
      <c r="H3477">
        <v>71</v>
      </c>
      <c r="I3477">
        <v>1</v>
      </c>
      <c r="J3477">
        <v>0</v>
      </c>
      <c r="K3477">
        <v>1</v>
      </c>
      <c r="L3477">
        <v>1</v>
      </c>
      <c r="M3477">
        <v>0</v>
      </c>
      <c r="N3477">
        <v>0</v>
      </c>
      <c r="O3477" t="s">
        <v>40</v>
      </c>
      <c r="P3477" t="str">
        <f>UPPER(Table1[[#This Row],[Venue]])</f>
        <v>AWAY</v>
      </c>
    </row>
    <row r="3478" spans="1:16" hidden="1" x14ac:dyDescent="0.45">
      <c r="A3478">
        <v>40031129</v>
      </c>
      <c r="B3478" t="s">
        <v>450</v>
      </c>
      <c r="C3478">
        <v>45003</v>
      </c>
      <c r="D3478">
        <v>65729</v>
      </c>
      <c r="E3478">
        <v>20222023</v>
      </c>
      <c r="F3478" t="s">
        <v>418</v>
      </c>
      <c r="G3478" t="s">
        <v>436</v>
      </c>
      <c r="H3478">
        <v>75</v>
      </c>
      <c r="I3478">
        <v>1</v>
      </c>
      <c r="J3478">
        <v>0</v>
      </c>
      <c r="K3478">
        <v>1</v>
      </c>
      <c r="L3478">
        <v>1</v>
      </c>
      <c r="M3478">
        <v>0</v>
      </c>
      <c r="N3478">
        <v>0</v>
      </c>
      <c r="O3478" t="s">
        <v>40</v>
      </c>
      <c r="P3478" t="str">
        <f>UPPER(Table1[[#This Row],[Venue]])</f>
        <v>AWAY</v>
      </c>
    </row>
    <row r="3479" spans="1:16" hidden="1" x14ac:dyDescent="0.45">
      <c r="A3479">
        <v>40031129</v>
      </c>
      <c r="B3479" t="s">
        <v>450</v>
      </c>
      <c r="C3479">
        <v>45003</v>
      </c>
      <c r="D3479">
        <v>65729</v>
      </c>
      <c r="E3479">
        <v>20222023</v>
      </c>
      <c r="F3479" t="s">
        <v>418</v>
      </c>
      <c r="G3479" t="s">
        <v>209</v>
      </c>
      <c r="H3479">
        <v>88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0</v>
      </c>
      <c r="O3479" t="s">
        <v>40</v>
      </c>
      <c r="P3479" t="str">
        <f>UPPER(Table1[[#This Row],[Venue]])</f>
        <v>AWAY</v>
      </c>
    </row>
    <row r="3480" spans="1:16" hidden="1" x14ac:dyDescent="0.45">
      <c r="A3480">
        <v>40031129</v>
      </c>
      <c r="B3480" t="s">
        <v>450</v>
      </c>
      <c r="C3480">
        <v>45003</v>
      </c>
      <c r="D3480">
        <v>65729</v>
      </c>
      <c r="E3480">
        <v>20222023</v>
      </c>
      <c r="F3480" t="s">
        <v>418</v>
      </c>
      <c r="G3480" t="s">
        <v>210</v>
      </c>
      <c r="H3480">
        <v>89</v>
      </c>
      <c r="I3480">
        <v>1</v>
      </c>
      <c r="J3480">
        <v>0</v>
      </c>
      <c r="K3480">
        <v>1</v>
      </c>
      <c r="L3480">
        <v>1</v>
      </c>
      <c r="M3480">
        <v>0</v>
      </c>
      <c r="N3480">
        <v>0</v>
      </c>
      <c r="O3480" t="s">
        <v>40</v>
      </c>
      <c r="P3480" t="str">
        <f>UPPER(Table1[[#This Row],[Venue]])</f>
        <v>AWAY</v>
      </c>
    </row>
    <row r="3481" spans="1:16" hidden="1" x14ac:dyDescent="0.45">
      <c r="A3481">
        <v>40031129</v>
      </c>
      <c r="B3481" t="s">
        <v>450</v>
      </c>
      <c r="C3481">
        <v>45003</v>
      </c>
      <c r="D3481">
        <v>65729</v>
      </c>
      <c r="E3481">
        <v>20222023</v>
      </c>
      <c r="F3481" t="s">
        <v>418</v>
      </c>
      <c r="G3481" t="s">
        <v>211</v>
      </c>
      <c r="H3481">
        <v>92</v>
      </c>
      <c r="I3481">
        <v>1</v>
      </c>
      <c r="J3481">
        <v>1</v>
      </c>
      <c r="K3481">
        <v>1</v>
      </c>
      <c r="L3481">
        <v>0</v>
      </c>
      <c r="M3481">
        <v>0</v>
      </c>
      <c r="N3481">
        <v>0</v>
      </c>
      <c r="O3481" t="s">
        <v>40</v>
      </c>
      <c r="P3481" t="str">
        <f>UPPER(Table1[[#This Row],[Venue]])</f>
        <v>AWAY</v>
      </c>
    </row>
    <row r="3482" spans="1:16" hidden="1" x14ac:dyDescent="0.45">
      <c r="A3482">
        <v>40031110</v>
      </c>
      <c r="B3482" t="s">
        <v>451</v>
      </c>
      <c r="C3482">
        <v>45003</v>
      </c>
      <c r="D3482">
        <v>65710</v>
      </c>
      <c r="E3482">
        <v>20222023</v>
      </c>
      <c r="F3482" t="s">
        <v>418</v>
      </c>
      <c r="G3482" t="s">
        <v>212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 t="s">
        <v>19</v>
      </c>
      <c r="P3482" t="str">
        <f>UPPER(Table1[[#This Row],[Venue]])</f>
        <v>HOME</v>
      </c>
    </row>
    <row r="3483" spans="1:16" hidden="1" x14ac:dyDescent="0.45">
      <c r="A3483">
        <v>40031110</v>
      </c>
      <c r="B3483" t="s">
        <v>451</v>
      </c>
      <c r="C3483">
        <v>45003</v>
      </c>
      <c r="D3483">
        <v>65710</v>
      </c>
      <c r="E3483">
        <v>20222023</v>
      </c>
      <c r="F3483" t="s">
        <v>418</v>
      </c>
      <c r="G3483" t="s">
        <v>213</v>
      </c>
      <c r="H3483">
        <v>5</v>
      </c>
      <c r="I3483">
        <v>1</v>
      </c>
      <c r="J3483">
        <v>0</v>
      </c>
      <c r="K3483">
        <v>1</v>
      </c>
      <c r="L3483">
        <v>1</v>
      </c>
      <c r="M3483">
        <v>0</v>
      </c>
      <c r="N3483">
        <v>0</v>
      </c>
      <c r="O3483" t="s">
        <v>19</v>
      </c>
      <c r="P3483" t="str">
        <f>UPPER(Table1[[#This Row],[Venue]])</f>
        <v>HOME</v>
      </c>
    </row>
    <row r="3484" spans="1:16" hidden="1" x14ac:dyDescent="0.45">
      <c r="A3484">
        <v>40031110</v>
      </c>
      <c r="B3484" t="s">
        <v>451</v>
      </c>
      <c r="C3484">
        <v>45003</v>
      </c>
      <c r="D3484">
        <v>65710</v>
      </c>
      <c r="E3484">
        <v>20222023</v>
      </c>
      <c r="F3484" t="s">
        <v>418</v>
      </c>
      <c r="G3484" t="s">
        <v>268</v>
      </c>
      <c r="H3484">
        <v>6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2</v>
      </c>
      <c r="O3484" t="s">
        <v>19</v>
      </c>
      <c r="P3484" t="str">
        <f>UPPER(Table1[[#This Row],[Venue]])</f>
        <v>HOME</v>
      </c>
    </row>
    <row r="3485" spans="1:16" hidden="1" x14ac:dyDescent="0.45">
      <c r="A3485">
        <v>40031110</v>
      </c>
      <c r="B3485" t="s">
        <v>451</v>
      </c>
      <c r="C3485">
        <v>45003</v>
      </c>
      <c r="D3485">
        <v>65710</v>
      </c>
      <c r="E3485">
        <v>20222023</v>
      </c>
      <c r="F3485" t="s">
        <v>418</v>
      </c>
      <c r="G3485" t="s">
        <v>214</v>
      </c>
      <c r="H3485">
        <v>7</v>
      </c>
      <c r="I3485">
        <v>1</v>
      </c>
      <c r="J3485">
        <v>0</v>
      </c>
      <c r="K3485">
        <v>1</v>
      </c>
      <c r="L3485">
        <v>1</v>
      </c>
      <c r="M3485">
        <v>0</v>
      </c>
      <c r="N3485">
        <v>0</v>
      </c>
      <c r="O3485" t="s">
        <v>19</v>
      </c>
      <c r="P3485" t="str">
        <f>UPPER(Table1[[#This Row],[Venue]])</f>
        <v>HOME</v>
      </c>
    </row>
    <row r="3486" spans="1:16" hidden="1" x14ac:dyDescent="0.45">
      <c r="A3486">
        <v>40031110</v>
      </c>
      <c r="B3486" t="s">
        <v>451</v>
      </c>
      <c r="C3486">
        <v>45003</v>
      </c>
      <c r="D3486">
        <v>65710</v>
      </c>
      <c r="E3486">
        <v>20222023</v>
      </c>
      <c r="F3486" t="s">
        <v>418</v>
      </c>
      <c r="G3486" t="s">
        <v>215</v>
      </c>
      <c r="H3486">
        <v>9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 t="s">
        <v>19</v>
      </c>
      <c r="P3486" t="str">
        <f>UPPER(Table1[[#This Row],[Venue]])</f>
        <v>HOME</v>
      </c>
    </row>
    <row r="3487" spans="1:16" hidden="1" x14ac:dyDescent="0.45">
      <c r="A3487">
        <v>40031110</v>
      </c>
      <c r="B3487" t="s">
        <v>451</v>
      </c>
      <c r="C3487">
        <v>45003</v>
      </c>
      <c r="D3487">
        <v>65710</v>
      </c>
      <c r="E3487">
        <v>20222023</v>
      </c>
      <c r="F3487" t="s">
        <v>418</v>
      </c>
      <c r="G3487" t="s">
        <v>441</v>
      </c>
      <c r="H3487">
        <v>11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 t="s">
        <v>19</v>
      </c>
      <c r="P3487" t="str">
        <f>UPPER(Table1[[#This Row],[Venue]])</f>
        <v>HOME</v>
      </c>
    </row>
    <row r="3488" spans="1:16" hidden="1" x14ac:dyDescent="0.45">
      <c r="A3488">
        <v>40031110</v>
      </c>
      <c r="B3488" t="s">
        <v>451</v>
      </c>
      <c r="C3488">
        <v>45003</v>
      </c>
      <c r="D3488">
        <v>65710</v>
      </c>
      <c r="E3488">
        <v>20222023</v>
      </c>
      <c r="F3488" t="s">
        <v>418</v>
      </c>
      <c r="G3488" t="s">
        <v>216</v>
      </c>
      <c r="H3488">
        <v>14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 t="s">
        <v>19</v>
      </c>
      <c r="P3488" t="str">
        <f>UPPER(Table1[[#This Row],[Venue]])</f>
        <v>HOME</v>
      </c>
    </row>
    <row r="3489" spans="1:16" hidden="1" x14ac:dyDescent="0.45">
      <c r="A3489">
        <v>40031110</v>
      </c>
      <c r="B3489" t="s">
        <v>451</v>
      </c>
      <c r="C3489">
        <v>45003</v>
      </c>
      <c r="D3489">
        <v>65710</v>
      </c>
      <c r="E3489">
        <v>20222023</v>
      </c>
      <c r="F3489" t="s">
        <v>418</v>
      </c>
      <c r="G3489" t="s">
        <v>218</v>
      </c>
      <c r="H3489">
        <v>17</v>
      </c>
      <c r="I3489">
        <v>0</v>
      </c>
      <c r="J3489">
        <v>0</v>
      </c>
      <c r="K3489">
        <v>1</v>
      </c>
      <c r="L3489">
        <v>0</v>
      </c>
      <c r="M3489">
        <v>0</v>
      </c>
      <c r="N3489">
        <v>0</v>
      </c>
      <c r="O3489" t="s">
        <v>19</v>
      </c>
      <c r="P3489" t="str">
        <f>UPPER(Table1[[#This Row],[Venue]])</f>
        <v>HOME</v>
      </c>
    </row>
    <row r="3490" spans="1:16" hidden="1" x14ac:dyDescent="0.45">
      <c r="A3490">
        <v>40031110</v>
      </c>
      <c r="B3490" t="s">
        <v>451</v>
      </c>
      <c r="C3490">
        <v>45003</v>
      </c>
      <c r="D3490">
        <v>65710</v>
      </c>
      <c r="E3490">
        <v>20222023</v>
      </c>
      <c r="F3490" t="s">
        <v>418</v>
      </c>
      <c r="G3490" t="s">
        <v>224</v>
      </c>
      <c r="H3490">
        <v>18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 t="s">
        <v>19</v>
      </c>
      <c r="P3490" t="str">
        <f>UPPER(Table1[[#This Row],[Venue]])</f>
        <v>HOME</v>
      </c>
    </row>
    <row r="3491" spans="1:16" hidden="1" x14ac:dyDescent="0.45">
      <c r="A3491">
        <v>40031110</v>
      </c>
      <c r="B3491" t="s">
        <v>451</v>
      </c>
      <c r="C3491">
        <v>45003</v>
      </c>
      <c r="D3491">
        <v>65710</v>
      </c>
      <c r="E3491">
        <v>20222023</v>
      </c>
      <c r="F3491" t="s">
        <v>418</v>
      </c>
      <c r="G3491" t="s">
        <v>424</v>
      </c>
      <c r="H3491">
        <v>22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0</v>
      </c>
      <c r="O3491" t="s">
        <v>19</v>
      </c>
      <c r="P3491" t="str">
        <f>UPPER(Table1[[#This Row],[Venue]])</f>
        <v>HOME</v>
      </c>
    </row>
    <row r="3492" spans="1:16" hidden="1" x14ac:dyDescent="0.45">
      <c r="A3492">
        <v>40031110</v>
      </c>
      <c r="B3492" t="s">
        <v>451</v>
      </c>
      <c r="C3492">
        <v>45003</v>
      </c>
      <c r="D3492">
        <v>65710</v>
      </c>
      <c r="E3492">
        <v>20222023</v>
      </c>
      <c r="F3492" t="s">
        <v>418</v>
      </c>
      <c r="G3492" t="s">
        <v>219</v>
      </c>
      <c r="H3492">
        <v>23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 t="s">
        <v>19</v>
      </c>
      <c r="P3492" t="str">
        <f>UPPER(Table1[[#This Row],[Venue]])</f>
        <v>HOME</v>
      </c>
    </row>
    <row r="3493" spans="1:16" hidden="1" x14ac:dyDescent="0.45">
      <c r="A3493">
        <v>40031110</v>
      </c>
      <c r="B3493" t="s">
        <v>451</v>
      </c>
      <c r="C3493">
        <v>45003</v>
      </c>
      <c r="D3493">
        <v>65710</v>
      </c>
      <c r="E3493">
        <v>20222023</v>
      </c>
      <c r="F3493" t="s">
        <v>418</v>
      </c>
      <c r="G3493" t="s">
        <v>220</v>
      </c>
      <c r="H3493">
        <v>24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 t="s">
        <v>19</v>
      </c>
      <c r="P3493" t="str">
        <f>UPPER(Table1[[#This Row],[Venue]])</f>
        <v>HOME</v>
      </c>
    </row>
    <row r="3494" spans="1:16" hidden="1" x14ac:dyDescent="0.45">
      <c r="A3494">
        <v>40031110</v>
      </c>
      <c r="B3494" t="s">
        <v>451</v>
      </c>
      <c r="C3494">
        <v>45003</v>
      </c>
      <c r="D3494">
        <v>65710</v>
      </c>
      <c r="E3494">
        <v>20222023</v>
      </c>
      <c r="F3494" t="s">
        <v>418</v>
      </c>
      <c r="G3494" t="s">
        <v>221</v>
      </c>
      <c r="H3494">
        <v>25</v>
      </c>
      <c r="I3494">
        <v>1</v>
      </c>
      <c r="J3494">
        <v>0</v>
      </c>
      <c r="K3494">
        <v>1</v>
      </c>
      <c r="L3494">
        <v>1</v>
      </c>
      <c r="M3494">
        <v>0</v>
      </c>
      <c r="N3494">
        <v>0</v>
      </c>
      <c r="O3494" t="s">
        <v>19</v>
      </c>
      <c r="P3494" t="str">
        <f>UPPER(Table1[[#This Row],[Venue]])</f>
        <v>HOME</v>
      </c>
    </row>
    <row r="3495" spans="1:16" hidden="1" x14ac:dyDescent="0.45">
      <c r="A3495">
        <v>40031110</v>
      </c>
      <c r="B3495" t="s">
        <v>451</v>
      </c>
      <c r="C3495">
        <v>45003</v>
      </c>
      <c r="D3495">
        <v>65710</v>
      </c>
      <c r="E3495">
        <v>20222023</v>
      </c>
      <c r="F3495" t="s">
        <v>418</v>
      </c>
      <c r="G3495" t="s">
        <v>222</v>
      </c>
      <c r="H3495">
        <v>27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0</v>
      </c>
      <c r="O3495" t="s">
        <v>19</v>
      </c>
      <c r="P3495" t="str">
        <f>UPPER(Table1[[#This Row],[Venue]])</f>
        <v>HOME</v>
      </c>
    </row>
    <row r="3496" spans="1:16" hidden="1" x14ac:dyDescent="0.45">
      <c r="A3496">
        <v>40031110</v>
      </c>
      <c r="B3496" t="s">
        <v>451</v>
      </c>
      <c r="C3496">
        <v>45003</v>
      </c>
      <c r="D3496">
        <v>65710</v>
      </c>
      <c r="E3496">
        <v>20222023</v>
      </c>
      <c r="F3496" t="s">
        <v>418</v>
      </c>
      <c r="G3496" t="s">
        <v>223</v>
      </c>
      <c r="H3496">
        <v>37</v>
      </c>
      <c r="I3496">
        <v>1</v>
      </c>
      <c r="J3496">
        <v>1</v>
      </c>
      <c r="K3496">
        <v>1</v>
      </c>
      <c r="L3496">
        <v>0</v>
      </c>
      <c r="M3496">
        <v>0</v>
      </c>
      <c r="N3496">
        <v>0</v>
      </c>
      <c r="O3496" t="s">
        <v>19</v>
      </c>
      <c r="P3496" t="str">
        <f>UPPER(Table1[[#This Row],[Venue]])</f>
        <v>HOME</v>
      </c>
    </row>
    <row r="3497" spans="1:16" hidden="1" x14ac:dyDescent="0.45">
      <c r="A3497">
        <v>40031110</v>
      </c>
      <c r="B3497" t="s">
        <v>451</v>
      </c>
      <c r="C3497">
        <v>45003</v>
      </c>
      <c r="D3497">
        <v>65710</v>
      </c>
      <c r="E3497">
        <v>20222023</v>
      </c>
      <c r="F3497" t="s">
        <v>418</v>
      </c>
      <c r="G3497" t="s">
        <v>230</v>
      </c>
      <c r="H3497">
        <v>61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0</v>
      </c>
      <c r="O3497" t="s">
        <v>19</v>
      </c>
      <c r="P3497" t="str">
        <f>UPPER(Table1[[#This Row],[Venue]])</f>
        <v>HOME</v>
      </c>
    </row>
    <row r="3498" spans="1:16" hidden="1" x14ac:dyDescent="0.45">
      <c r="A3498">
        <v>40031110</v>
      </c>
      <c r="B3498" t="s">
        <v>451</v>
      </c>
      <c r="C3498">
        <v>45003</v>
      </c>
      <c r="D3498">
        <v>65710</v>
      </c>
      <c r="E3498">
        <v>20222023</v>
      </c>
      <c r="F3498" t="s">
        <v>418</v>
      </c>
      <c r="G3498" t="s">
        <v>226</v>
      </c>
      <c r="H3498">
        <v>70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0</v>
      </c>
      <c r="O3498" t="s">
        <v>19</v>
      </c>
      <c r="P3498" t="str">
        <f>UPPER(Table1[[#This Row],[Venue]])</f>
        <v>HOME</v>
      </c>
    </row>
    <row r="3499" spans="1:16" hidden="1" x14ac:dyDescent="0.45">
      <c r="A3499">
        <v>40031110</v>
      </c>
      <c r="B3499" t="s">
        <v>451</v>
      </c>
      <c r="C3499">
        <v>45003</v>
      </c>
      <c r="D3499">
        <v>65710</v>
      </c>
      <c r="E3499">
        <v>20222023</v>
      </c>
      <c r="F3499" t="s">
        <v>418</v>
      </c>
      <c r="G3499" t="s">
        <v>227</v>
      </c>
      <c r="H3499">
        <v>74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 t="s">
        <v>19</v>
      </c>
      <c r="P3499" t="str">
        <f>UPPER(Table1[[#This Row],[Venue]])</f>
        <v>HOME</v>
      </c>
    </row>
    <row r="3500" spans="1:16" hidden="1" x14ac:dyDescent="0.45">
      <c r="A3500">
        <v>40031110</v>
      </c>
      <c r="B3500" t="s">
        <v>451</v>
      </c>
      <c r="C3500">
        <v>45003</v>
      </c>
      <c r="D3500">
        <v>65710</v>
      </c>
      <c r="E3500">
        <v>20222023</v>
      </c>
      <c r="F3500" t="s">
        <v>418</v>
      </c>
      <c r="G3500" t="s">
        <v>228</v>
      </c>
      <c r="H3500">
        <v>77</v>
      </c>
      <c r="I3500">
        <v>3</v>
      </c>
      <c r="J3500">
        <v>1</v>
      </c>
      <c r="K3500">
        <v>1</v>
      </c>
      <c r="L3500">
        <v>2</v>
      </c>
      <c r="M3500">
        <v>0</v>
      </c>
      <c r="N3500">
        <v>0</v>
      </c>
      <c r="O3500" t="s">
        <v>19</v>
      </c>
      <c r="P3500" t="str">
        <f>UPPER(Table1[[#This Row],[Venue]])</f>
        <v>HOME</v>
      </c>
    </row>
    <row r="3501" spans="1:16" hidden="1" x14ac:dyDescent="0.45">
      <c r="A3501">
        <v>40031110</v>
      </c>
      <c r="B3501" t="s">
        <v>451</v>
      </c>
      <c r="C3501">
        <v>45003</v>
      </c>
      <c r="D3501">
        <v>65710</v>
      </c>
      <c r="E3501">
        <v>20222023</v>
      </c>
      <c r="F3501" t="s">
        <v>418</v>
      </c>
      <c r="G3501" t="s">
        <v>231</v>
      </c>
      <c r="H3501">
        <v>97</v>
      </c>
      <c r="I3501">
        <v>4</v>
      </c>
      <c r="J3501">
        <v>3</v>
      </c>
      <c r="K3501">
        <v>1</v>
      </c>
      <c r="L3501">
        <v>1</v>
      </c>
      <c r="M3501">
        <v>0</v>
      </c>
      <c r="N3501">
        <v>0</v>
      </c>
      <c r="O3501" t="s">
        <v>19</v>
      </c>
      <c r="P3501" t="str">
        <f>UPPER(Table1[[#This Row],[Venue]])</f>
        <v>HOME</v>
      </c>
    </row>
    <row r="3502" spans="1:16" hidden="1" x14ac:dyDescent="0.45">
      <c r="A3502">
        <v>40031110</v>
      </c>
      <c r="B3502" t="s">
        <v>451</v>
      </c>
      <c r="C3502">
        <v>45003</v>
      </c>
      <c r="D3502">
        <v>65710</v>
      </c>
      <c r="E3502">
        <v>20222023</v>
      </c>
      <c r="F3502" t="s">
        <v>418</v>
      </c>
      <c r="G3502" t="s">
        <v>190</v>
      </c>
      <c r="H3502">
        <v>1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 t="s">
        <v>40</v>
      </c>
      <c r="P3502" t="str">
        <f>UPPER(Table1[[#This Row],[Venue]])</f>
        <v>AWAY</v>
      </c>
    </row>
    <row r="3503" spans="1:16" hidden="1" x14ac:dyDescent="0.45">
      <c r="A3503">
        <v>40031110</v>
      </c>
      <c r="B3503" t="s">
        <v>451</v>
      </c>
      <c r="C3503">
        <v>45003</v>
      </c>
      <c r="D3503">
        <v>65710</v>
      </c>
      <c r="E3503">
        <v>20222023</v>
      </c>
      <c r="F3503" t="s">
        <v>418</v>
      </c>
      <c r="G3503" t="s">
        <v>59</v>
      </c>
      <c r="H3503">
        <v>2</v>
      </c>
      <c r="I3503">
        <v>0</v>
      </c>
      <c r="J3503">
        <v>0</v>
      </c>
      <c r="K3503">
        <v>1</v>
      </c>
      <c r="L3503">
        <v>0</v>
      </c>
      <c r="M3503">
        <v>0</v>
      </c>
      <c r="N3503">
        <v>5</v>
      </c>
      <c r="O3503" t="s">
        <v>40</v>
      </c>
      <c r="P3503" t="str">
        <f>UPPER(Table1[[#This Row],[Venue]])</f>
        <v>AWAY</v>
      </c>
    </row>
    <row r="3504" spans="1:16" hidden="1" x14ac:dyDescent="0.45">
      <c r="A3504">
        <v>40031110</v>
      </c>
      <c r="B3504" t="s">
        <v>451</v>
      </c>
      <c r="C3504">
        <v>45003</v>
      </c>
      <c r="D3504">
        <v>65710</v>
      </c>
      <c r="E3504">
        <v>20222023</v>
      </c>
      <c r="F3504" t="s">
        <v>418</v>
      </c>
      <c r="G3504" t="s">
        <v>60</v>
      </c>
      <c r="H3504">
        <v>4</v>
      </c>
      <c r="I3504">
        <v>1</v>
      </c>
      <c r="J3504">
        <v>0</v>
      </c>
      <c r="K3504">
        <v>1</v>
      </c>
      <c r="L3504">
        <v>1</v>
      </c>
      <c r="M3504">
        <v>0</v>
      </c>
      <c r="N3504">
        <v>2</v>
      </c>
      <c r="O3504" t="s">
        <v>40</v>
      </c>
      <c r="P3504" t="str">
        <f>UPPER(Table1[[#This Row],[Venue]])</f>
        <v>AWAY</v>
      </c>
    </row>
    <row r="3505" spans="1:16" hidden="1" x14ac:dyDescent="0.45">
      <c r="A3505">
        <v>40031110</v>
      </c>
      <c r="B3505" t="s">
        <v>451</v>
      </c>
      <c r="C3505">
        <v>45003</v>
      </c>
      <c r="D3505">
        <v>65710</v>
      </c>
      <c r="E3505">
        <v>20222023</v>
      </c>
      <c r="F3505" t="s">
        <v>418</v>
      </c>
      <c r="G3505" t="s">
        <v>279</v>
      </c>
      <c r="H3505">
        <v>5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 t="s">
        <v>40</v>
      </c>
      <c r="P3505" t="str">
        <f>UPPER(Table1[[#This Row],[Venue]])</f>
        <v>AWAY</v>
      </c>
    </row>
    <row r="3506" spans="1:16" hidden="1" x14ac:dyDescent="0.45">
      <c r="A3506">
        <v>40031110</v>
      </c>
      <c r="B3506" t="s">
        <v>451</v>
      </c>
      <c r="C3506">
        <v>45003</v>
      </c>
      <c r="D3506">
        <v>65710</v>
      </c>
      <c r="E3506">
        <v>20222023</v>
      </c>
      <c r="F3506" t="s">
        <v>418</v>
      </c>
      <c r="G3506" t="s">
        <v>63</v>
      </c>
      <c r="H3506">
        <v>10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2</v>
      </c>
      <c r="O3506" t="s">
        <v>40</v>
      </c>
      <c r="P3506" t="str">
        <f>UPPER(Table1[[#This Row],[Venue]])</f>
        <v>AWAY</v>
      </c>
    </row>
    <row r="3507" spans="1:16" hidden="1" x14ac:dyDescent="0.45">
      <c r="A3507">
        <v>40031110</v>
      </c>
      <c r="B3507" t="s">
        <v>451</v>
      </c>
      <c r="C3507">
        <v>45003</v>
      </c>
      <c r="D3507">
        <v>65710</v>
      </c>
      <c r="E3507">
        <v>20222023</v>
      </c>
      <c r="F3507" t="s">
        <v>418</v>
      </c>
      <c r="G3507" t="s">
        <v>127</v>
      </c>
      <c r="H3507">
        <v>11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0</v>
      </c>
      <c r="O3507" t="s">
        <v>40</v>
      </c>
      <c r="P3507" t="str">
        <f>UPPER(Table1[[#This Row],[Venue]])</f>
        <v>AWAY</v>
      </c>
    </row>
    <row r="3508" spans="1:16" hidden="1" x14ac:dyDescent="0.45">
      <c r="A3508">
        <v>40031110</v>
      </c>
      <c r="B3508" t="s">
        <v>451</v>
      </c>
      <c r="C3508">
        <v>45003</v>
      </c>
      <c r="D3508">
        <v>65710</v>
      </c>
      <c r="E3508">
        <v>20222023</v>
      </c>
      <c r="F3508" t="s">
        <v>418</v>
      </c>
      <c r="G3508" t="s">
        <v>128</v>
      </c>
      <c r="H3508">
        <v>12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 t="s">
        <v>40</v>
      </c>
      <c r="P3508" t="str">
        <f>UPPER(Table1[[#This Row],[Venue]])</f>
        <v>AWAY</v>
      </c>
    </row>
    <row r="3509" spans="1:16" hidden="1" x14ac:dyDescent="0.45">
      <c r="A3509">
        <v>40031110</v>
      </c>
      <c r="B3509" t="s">
        <v>451</v>
      </c>
      <c r="C3509">
        <v>45003</v>
      </c>
      <c r="D3509">
        <v>65710</v>
      </c>
      <c r="E3509">
        <v>20222023</v>
      </c>
      <c r="F3509" t="s">
        <v>418</v>
      </c>
      <c r="G3509" t="s">
        <v>67</v>
      </c>
      <c r="H3509">
        <v>21</v>
      </c>
      <c r="I3509">
        <v>0</v>
      </c>
      <c r="J3509">
        <v>0</v>
      </c>
      <c r="K3509">
        <v>1</v>
      </c>
      <c r="L3509">
        <v>0</v>
      </c>
      <c r="M3509">
        <v>0</v>
      </c>
      <c r="N3509">
        <v>0</v>
      </c>
      <c r="O3509" t="s">
        <v>40</v>
      </c>
      <c r="P3509" t="str">
        <f>UPPER(Table1[[#This Row],[Venue]])</f>
        <v>AWAY</v>
      </c>
    </row>
    <row r="3510" spans="1:16" hidden="1" x14ac:dyDescent="0.45">
      <c r="A3510">
        <v>40031110</v>
      </c>
      <c r="B3510" t="s">
        <v>451</v>
      </c>
      <c r="C3510">
        <v>45003</v>
      </c>
      <c r="D3510">
        <v>65710</v>
      </c>
      <c r="E3510">
        <v>20222023</v>
      </c>
      <c r="F3510" t="s">
        <v>418</v>
      </c>
      <c r="G3510" t="s">
        <v>68</v>
      </c>
      <c r="H3510">
        <v>25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 t="s">
        <v>40</v>
      </c>
      <c r="P3510" t="str">
        <f>UPPER(Table1[[#This Row],[Venue]])</f>
        <v>AWAY</v>
      </c>
    </row>
    <row r="3511" spans="1:16" hidden="1" x14ac:dyDescent="0.45">
      <c r="A3511">
        <v>40031110</v>
      </c>
      <c r="B3511" t="s">
        <v>451</v>
      </c>
      <c r="C3511">
        <v>45003</v>
      </c>
      <c r="D3511">
        <v>65710</v>
      </c>
      <c r="E3511">
        <v>20222023</v>
      </c>
      <c r="F3511" t="s">
        <v>418</v>
      </c>
      <c r="G3511" t="s">
        <v>322</v>
      </c>
      <c r="H3511">
        <v>40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 t="s">
        <v>40</v>
      </c>
      <c r="P3511" t="str">
        <f>UPPER(Table1[[#This Row],[Venue]])</f>
        <v>AWAY</v>
      </c>
    </row>
    <row r="3512" spans="1:16" hidden="1" x14ac:dyDescent="0.45">
      <c r="A3512">
        <v>40031110</v>
      </c>
      <c r="B3512" t="s">
        <v>451</v>
      </c>
      <c r="C3512">
        <v>45003</v>
      </c>
      <c r="D3512">
        <v>65710</v>
      </c>
      <c r="E3512">
        <v>20222023</v>
      </c>
      <c r="F3512" t="s">
        <v>418</v>
      </c>
      <c r="G3512" t="s">
        <v>429</v>
      </c>
      <c r="H3512">
        <v>44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 t="s">
        <v>40</v>
      </c>
      <c r="P3512" t="str">
        <f>UPPER(Table1[[#This Row],[Venue]])</f>
        <v>AWAY</v>
      </c>
    </row>
    <row r="3513" spans="1:16" hidden="1" x14ac:dyDescent="0.45">
      <c r="A3513">
        <v>40031110</v>
      </c>
      <c r="B3513" t="s">
        <v>451</v>
      </c>
      <c r="C3513">
        <v>45003</v>
      </c>
      <c r="D3513">
        <v>65710</v>
      </c>
      <c r="E3513">
        <v>20222023</v>
      </c>
      <c r="F3513" t="s">
        <v>418</v>
      </c>
      <c r="G3513" t="s">
        <v>69</v>
      </c>
      <c r="H3513">
        <v>45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 t="s">
        <v>40</v>
      </c>
      <c r="P3513" t="str">
        <f>UPPER(Table1[[#This Row],[Venue]])</f>
        <v>AWAY</v>
      </c>
    </row>
    <row r="3514" spans="1:16" hidden="1" x14ac:dyDescent="0.45">
      <c r="A3514">
        <v>40031110</v>
      </c>
      <c r="B3514" t="s">
        <v>451</v>
      </c>
      <c r="C3514">
        <v>45003</v>
      </c>
      <c r="D3514">
        <v>65710</v>
      </c>
      <c r="E3514">
        <v>20222023</v>
      </c>
      <c r="F3514" t="s">
        <v>418</v>
      </c>
      <c r="G3514" t="s">
        <v>58</v>
      </c>
      <c r="H3514">
        <v>47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 t="s">
        <v>40</v>
      </c>
      <c r="P3514" t="str">
        <f>UPPER(Table1[[#This Row],[Venue]])</f>
        <v>AWAY</v>
      </c>
    </row>
    <row r="3515" spans="1:16" hidden="1" x14ac:dyDescent="0.45">
      <c r="A3515">
        <v>40031110</v>
      </c>
      <c r="B3515" t="s">
        <v>451</v>
      </c>
      <c r="C3515">
        <v>45003</v>
      </c>
      <c r="D3515">
        <v>65710</v>
      </c>
      <c r="E3515">
        <v>20222023</v>
      </c>
      <c r="F3515" t="s">
        <v>418</v>
      </c>
      <c r="G3515" t="s">
        <v>71</v>
      </c>
      <c r="H3515">
        <v>55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 t="s">
        <v>40</v>
      </c>
      <c r="P3515" t="str">
        <f>UPPER(Table1[[#This Row],[Venue]])</f>
        <v>AWAY</v>
      </c>
    </row>
    <row r="3516" spans="1:16" hidden="1" x14ac:dyDescent="0.45">
      <c r="A3516">
        <v>40031110</v>
      </c>
      <c r="B3516" t="s">
        <v>451</v>
      </c>
      <c r="C3516">
        <v>45003</v>
      </c>
      <c r="D3516">
        <v>65710</v>
      </c>
      <c r="E3516">
        <v>20222023</v>
      </c>
      <c r="F3516" t="s">
        <v>418</v>
      </c>
      <c r="G3516" t="s">
        <v>72</v>
      </c>
      <c r="H3516">
        <v>86</v>
      </c>
      <c r="I3516">
        <v>1</v>
      </c>
      <c r="J3516">
        <v>1</v>
      </c>
      <c r="K3516">
        <v>1</v>
      </c>
      <c r="L3516">
        <v>0</v>
      </c>
      <c r="M3516">
        <v>0</v>
      </c>
      <c r="N3516">
        <v>0</v>
      </c>
      <c r="O3516" t="s">
        <v>40</v>
      </c>
      <c r="P3516" t="str">
        <f>UPPER(Table1[[#This Row],[Venue]])</f>
        <v>AWAY</v>
      </c>
    </row>
    <row r="3517" spans="1:16" hidden="1" x14ac:dyDescent="0.45">
      <c r="A3517">
        <v>40031110</v>
      </c>
      <c r="B3517" t="s">
        <v>451</v>
      </c>
      <c r="C3517">
        <v>45003</v>
      </c>
      <c r="D3517">
        <v>65710</v>
      </c>
      <c r="E3517">
        <v>20222023</v>
      </c>
      <c r="F3517" t="s">
        <v>418</v>
      </c>
      <c r="G3517" t="s">
        <v>191</v>
      </c>
      <c r="H3517">
        <v>89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0</v>
      </c>
      <c r="O3517" t="s">
        <v>40</v>
      </c>
      <c r="P3517" t="str">
        <f>UPPER(Table1[[#This Row],[Venue]])</f>
        <v>AWAY</v>
      </c>
    </row>
    <row r="3518" spans="1:16" hidden="1" x14ac:dyDescent="0.45">
      <c r="A3518">
        <v>40031110</v>
      </c>
      <c r="B3518" t="s">
        <v>451</v>
      </c>
      <c r="C3518">
        <v>45003</v>
      </c>
      <c r="D3518">
        <v>65710</v>
      </c>
      <c r="E3518">
        <v>20222023</v>
      </c>
      <c r="F3518" t="s">
        <v>418</v>
      </c>
      <c r="G3518" t="s">
        <v>74</v>
      </c>
      <c r="H3518">
        <v>92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2</v>
      </c>
      <c r="O3518" t="s">
        <v>40</v>
      </c>
      <c r="P3518" t="str">
        <f>UPPER(Table1[[#This Row],[Venue]])</f>
        <v>AWAY</v>
      </c>
    </row>
    <row r="3519" spans="1:16" hidden="1" x14ac:dyDescent="0.45">
      <c r="A3519">
        <v>40031110</v>
      </c>
      <c r="B3519" t="s">
        <v>451</v>
      </c>
      <c r="C3519">
        <v>45003</v>
      </c>
      <c r="D3519">
        <v>65710</v>
      </c>
      <c r="E3519">
        <v>20222023</v>
      </c>
      <c r="F3519" t="s">
        <v>418</v>
      </c>
      <c r="G3519" t="s">
        <v>75</v>
      </c>
      <c r="H3519">
        <v>96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2</v>
      </c>
      <c r="O3519" t="s">
        <v>40</v>
      </c>
      <c r="P3519" t="str">
        <f>UPPER(Table1[[#This Row],[Venue]])</f>
        <v>AWAY</v>
      </c>
    </row>
    <row r="3520" spans="1:16" hidden="1" x14ac:dyDescent="0.45">
      <c r="A3520">
        <v>40031114</v>
      </c>
      <c r="B3520" t="s">
        <v>452</v>
      </c>
      <c r="C3520">
        <v>45003</v>
      </c>
      <c r="D3520">
        <v>65714</v>
      </c>
      <c r="E3520">
        <v>20222023</v>
      </c>
      <c r="F3520" t="s">
        <v>418</v>
      </c>
      <c r="G3520" t="s">
        <v>130</v>
      </c>
      <c r="H3520">
        <v>1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 t="s">
        <v>19</v>
      </c>
      <c r="P3520" t="str">
        <f>UPPER(Table1[[#This Row],[Venue]])</f>
        <v>HOME</v>
      </c>
    </row>
    <row r="3521" spans="1:16" hidden="1" x14ac:dyDescent="0.45">
      <c r="A3521">
        <v>40031114</v>
      </c>
      <c r="B3521" t="s">
        <v>452</v>
      </c>
      <c r="C3521">
        <v>45003</v>
      </c>
      <c r="D3521">
        <v>65714</v>
      </c>
      <c r="E3521">
        <v>20222023</v>
      </c>
      <c r="F3521" t="s">
        <v>418</v>
      </c>
      <c r="G3521" t="s">
        <v>132</v>
      </c>
      <c r="H3521">
        <v>4</v>
      </c>
      <c r="I3521">
        <v>2</v>
      </c>
      <c r="J3521">
        <v>0</v>
      </c>
      <c r="K3521">
        <v>1</v>
      </c>
      <c r="L3521">
        <v>2</v>
      </c>
      <c r="M3521">
        <v>0</v>
      </c>
      <c r="N3521">
        <v>0</v>
      </c>
      <c r="O3521" t="s">
        <v>19</v>
      </c>
      <c r="P3521" t="str">
        <f>UPPER(Table1[[#This Row],[Venue]])</f>
        <v>HOME</v>
      </c>
    </row>
    <row r="3522" spans="1:16" hidden="1" x14ac:dyDescent="0.45">
      <c r="A3522">
        <v>40031114</v>
      </c>
      <c r="B3522" t="s">
        <v>452</v>
      </c>
      <c r="C3522">
        <v>45003</v>
      </c>
      <c r="D3522">
        <v>65714</v>
      </c>
      <c r="E3522">
        <v>20222023</v>
      </c>
      <c r="F3522" t="s">
        <v>418</v>
      </c>
      <c r="G3522" t="s">
        <v>133</v>
      </c>
      <c r="H3522">
        <v>5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 t="s">
        <v>19</v>
      </c>
      <c r="P3522" t="str">
        <f>UPPER(Table1[[#This Row],[Venue]])</f>
        <v>HOME</v>
      </c>
    </row>
    <row r="3523" spans="1:16" hidden="1" x14ac:dyDescent="0.45">
      <c r="A3523">
        <v>40031114</v>
      </c>
      <c r="B3523" t="s">
        <v>452</v>
      </c>
      <c r="C3523">
        <v>45003</v>
      </c>
      <c r="D3523">
        <v>65714</v>
      </c>
      <c r="E3523">
        <v>20222023</v>
      </c>
      <c r="F3523" t="s">
        <v>418</v>
      </c>
      <c r="G3523" t="s">
        <v>334</v>
      </c>
      <c r="H3523">
        <v>6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0</v>
      </c>
      <c r="O3523" t="s">
        <v>19</v>
      </c>
      <c r="P3523" t="str">
        <f>UPPER(Table1[[#This Row],[Venue]])</f>
        <v>HOME</v>
      </c>
    </row>
    <row r="3524" spans="1:16" hidden="1" x14ac:dyDescent="0.45">
      <c r="A3524">
        <v>40031114</v>
      </c>
      <c r="B3524" t="s">
        <v>452</v>
      </c>
      <c r="C3524">
        <v>45003</v>
      </c>
      <c r="D3524">
        <v>65714</v>
      </c>
      <c r="E3524">
        <v>20222023</v>
      </c>
      <c r="F3524" t="s">
        <v>418</v>
      </c>
      <c r="G3524" t="s">
        <v>135</v>
      </c>
      <c r="H3524">
        <v>7</v>
      </c>
      <c r="I3524">
        <v>1</v>
      </c>
      <c r="J3524">
        <v>1</v>
      </c>
      <c r="K3524">
        <v>1</v>
      </c>
      <c r="L3524">
        <v>0</v>
      </c>
      <c r="M3524">
        <v>0</v>
      </c>
      <c r="N3524">
        <v>0</v>
      </c>
      <c r="O3524" t="s">
        <v>19</v>
      </c>
      <c r="P3524" t="str">
        <f>UPPER(Table1[[#This Row],[Venue]])</f>
        <v>HOME</v>
      </c>
    </row>
    <row r="3525" spans="1:16" hidden="1" x14ac:dyDescent="0.45">
      <c r="A3525">
        <v>40031114</v>
      </c>
      <c r="B3525" t="s">
        <v>452</v>
      </c>
      <c r="C3525">
        <v>45003</v>
      </c>
      <c r="D3525">
        <v>65714</v>
      </c>
      <c r="E3525">
        <v>20222023</v>
      </c>
      <c r="F3525" t="s">
        <v>418</v>
      </c>
      <c r="G3525" t="s">
        <v>263</v>
      </c>
      <c r="H3525">
        <v>9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  <c r="O3525" t="s">
        <v>19</v>
      </c>
      <c r="P3525" t="str">
        <f>UPPER(Table1[[#This Row],[Venue]])</f>
        <v>HOME</v>
      </c>
    </row>
    <row r="3526" spans="1:16" hidden="1" x14ac:dyDescent="0.45">
      <c r="A3526">
        <v>40031114</v>
      </c>
      <c r="B3526" t="s">
        <v>452</v>
      </c>
      <c r="C3526">
        <v>45003</v>
      </c>
      <c r="D3526">
        <v>65714</v>
      </c>
      <c r="E3526">
        <v>20222023</v>
      </c>
      <c r="F3526" t="s">
        <v>418</v>
      </c>
      <c r="G3526" t="s">
        <v>264</v>
      </c>
      <c r="H3526">
        <v>10</v>
      </c>
      <c r="I3526">
        <v>2</v>
      </c>
      <c r="J3526">
        <v>0</v>
      </c>
      <c r="K3526">
        <v>1</v>
      </c>
      <c r="L3526">
        <v>2</v>
      </c>
      <c r="M3526">
        <v>0</v>
      </c>
      <c r="N3526">
        <v>0</v>
      </c>
      <c r="O3526" t="s">
        <v>19</v>
      </c>
      <c r="P3526" t="str">
        <f>UPPER(Table1[[#This Row],[Venue]])</f>
        <v>HOME</v>
      </c>
    </row>
    <row r="3527" spans="1:16" hidden="1" x14ac:dyDescent="0.45">
      <c r="A3527">
        <v>40031114</v>
      </c>
      <c r="B3527" t="s">
        <v>452</v>
      </c>
      <c r="C3527">
        <v>45003</v>
      </c>
      <c r="D3527">
        <v>65714</v>
      </c>
      <c r="E3527">
        <v>20222023</v>
      </c>
      <c r="F3527" t="s">
        <v>418</v>
      </c>
      <c r="G3527" t="s">
        <v>134</v>
      </c>
      <c r="H3527">
        <v>15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 t="s">
        <v>19</v>
      </c>
      <c r="P3527" t="str">
        <f>UPPER(Table1[[#This Row],[Venue]])</f>
        <v>HOME</v>
      </c>
    </row>
    <row r="3528" spans="1:16" hidden="1" x14ac:dyDescent="0.45">
      <c r="A3528">
        <v>40031114</v>
      </c>
      <c r="B3528" t="s">
        <v>452</v>
      </c>
      <c r="C3528">
        <v>45003</v>
      </c>
      <c r="D3528">
        <v>65714</v>
      </c>
      <c r="E3528">
        <v>20222023</v>
      </c>
      <c r="F3528" t="s">
        <v>418</v>
      </c>
      <c r="G3528" t="s">
        <v>136</v>
      </c>
      <c r="H3528">
        <v>17</v>
      </c>
      <c r="I3528">
        <v>1</v>
      </c>
      <c r="J3528">
        <v>1</v>
      </c>
      <c r="K3528">
        <v>1</v>
      </c>
      <c r="L3528">
        <v>0</v>
      </c>
      <c r="M3528">
        <v>0</v>
      </c>
      <c r="N3528">
        <v>0</v>
      </c>
      <c r="O3528" t="s">
        <v>19</v>
      </c>
      <c r="P3528" t="str">
        <f>UPPER(Table1[[#This Row],[Venue]])</f>
        <v>HOME</v>
      </c>
    </row>
    <row r="3529" spans="1:16" hidden="1" x14ac:dyDescent="0.45">
      <c r="A3529">
        <v>40031114</v>
      </c>
      <c r="B3529" t="s">
        <v>452</v>
      </c>
      <c r="C3529">
        <v>45003</v>
      </c>
      <c r="D3529">
        <v>65714</v>
      </c>
      <c r="E3529">
        <v>20222023</v>
      </c>
      <c r="F3529" t="s">
        <v>418</v>
      </c>
      <c r="G3529" t="s">
        <v>137</v>
      </c>
      <c r="H3529">
        <v>22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 t="s">
        <v>19</v>
      </c>
      <c r="P3529" t="str">
        <f>UPPER(Table1[[#This Row],[Venue]])</f>
        <v>HOME</v>
      </c>
    </row>
    <row r="3530" spans="1:16" hidden="1" x14ac:dyDescent="0.45">
      <c r="A3530">
        <v>40031114</v>
      </c>
      <c r="B3530" t="s">
        <v>452</v>
      </c>
      <c r="C3530">
        <v>45003</v>
      </c>
      <c r="D3530">
        <v>65714</v>
      </c>
      <c r="E3530">
        <v>20222023</v>
      </c>
      <c r="F3530" t="s">
        <v>418</v>
      </c>
      <c r="G3530" t="s">
        <v>138</v>
      </c>
      <c r="H3530">
        <v>23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2</v>
      </c>
      <c r="O3530" t="s">
        <v>19</v>
      </c>
      <c r="P3530" t="str">
        <f>UPPER(Table1[[#This Row],[Venue]])</f>
        <v>HOME</v>
      </c>
    </row>
    <row r="3531" spans="1:16" hidden="1" x14ac:dyDescent="0.45">
      <c r="A3531">
        <v>40031114</v>
      </c>
      <c r="B3531" t="s">
        <v>452</v>
      </c>
      <c r="C3531">
        <v>45003</v>
      </c>
      <c r="D3531">
        <v>65714</v>
      </c>
      <c r="E3531">
        <v>20222023</v>
      </c>
      <c r="F3531" t="s">
        <v>418</v>
      </c>
      <c r="G3531" t="s">
        <v>349</v>
      </c>
      <c r="H3531">
        <v>25</v>
      </c>
      <c r="I3531">
        <v>1</v>
      </c>
      <c r="J3531">
        <v>1</v>
      </c>
      <c r="K3531">
        <v>1</v>
      </c>
      <c r="L3531">
        <v>0</v>
      </c>
      <c r="M3531">
        <v>0</v>
      </c>
      <c r="N3531">
        <v>0</v>
      </c>
      <c r="O3531" t="s">
        <v>19</v>
      </c>
      <c r="P3531" t="str">
        <f>UPPER(Table1[[#This Row],[Venue]])</f>
        <v>HOME</v>
      </c>
    </row>
    <row r="3532" spans="1:16" hidden="1" x14ac:dyDescent="0.45">
      <c r="A3532">
        <v>40031114</v>
      </c>
      <c r="B3532" t="s">
        <v>452</v>
      </c>
      <c r="C3532">
        <v>45003</v>
      </c>
      <c r="D3532">
        <v>65714</v>
      </c>
      <c r="E3532">
        <v>20222023</v>
      </c>
      <c r="F3532" t="s">
        <v>418</v>
      </c>
      <c r="G3532" t="s">
        <v>139</v>
      </c>
      <c r="H3532">
        <v>27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 t="s">
        <v>19</v>
      </c>
      <c r="P3532" t="str">
        <f>UPPER(Table1[[#This Row],[Venue]])</f>
        <v>HOME</v>
      </c>
    </row>
    <row r="3533" spans="1:16" hidden="1" x14ac:dyDescent="0.45">
      <c r="A3533">
        <v>40031114</v>
      </c>
      <c r="B3533" t="s">
        <v>452</v>
      </c>
      <c r="C3533">
        <v>45003</v>
      </c>
      <c r="D3533">
        <v>65714</v>
      </c>
      <c r="E3533">
        <v>20222023</v>
      </c>
      <c r="F3533" t="s">
        <v>418</v>
      </c>
      <c r="G3533" t="s">
        <v>142</v>
      </c>
      <c r="H3533">
        <v>69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 t="s">
        <v>19</v>
      </c>
      <c r="P3533" t="str">
        <f>UPPER(Table1[[#This Row],[Venue]])</f>
        <v>HOME</v>
      </c>
    </row>
    <row r="3534" spans="1:16" hidden="1" x14ac:dyDescent="0.45">
      <c r="A3534">
        <v>40031114</v>
      </c>
      <c r="B3534" t="s">
        <v>452</v>
      </c>
      <c r="C3534">
        <v>45003</v>
      </c>
      <c r="D3534">
        <v>65714</v>
      </c>
      <c r="E3534">
        <v>20222023</v>
      </c>
      <c r="F3534" t="s">
        <v>418</v>
      </c>
      <c r="G3534" t="s">
        <v>143</v>
      </c>
      <c r="H3534">
        <v>71</v>
      </c>
      <c r="I3534">
        <v>1</v>
      </c>
      <c r="J3534">
        <v>1</v>
      </c>
      <c r="K3534">
        <v>1</v>
      </c>
      <c r="L3534">
        <v>0</v>
      </c>
      <c r="M3534">
        <v>0</v>
      </c>
      <c r="N3534">
        <v>0</v>
      </c>
      <c r="O3534" t="s">
        <v>19</v>
      </c>
      <c r="P3534" t="str">
        <f>UPPER(Table1[[#This Row],[Venue]])</f>
        <v>HOME</v>
      </c>
    </row>
    <row r="3535" spans="1:16" hidden="1" x14ac:dyDescent="0.45">
      <c r="A3535">
        <v>40031114</v>
      </c>
      <c r="B3535" t="s">
        <v>452</v>
      </c>
      <c r="C3535">
        <v>45003</v>
      </c>
      <c r="D3535">
        <v>65714</v>
      </c>
      <c r="E3535">
        <v>20222023</v>
      </c>
      <c r="F3535" t="s">
        <v>418</v>
      </c>
      <c r="G3535" t="s">
        <v>145</v>
      </c>
      <c r="H3535">
        <v>88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0</v>
      </c>
      <c r="O3535" t="s">
        <v>19</v>
      </c>
      <c r="P3535" t="str">
        <f>UPPER(Table1[[#This Row],[Venue]])</f>
        <v>HOME</v>
      </c>
    </row>
    <row r="3536" spans="1:16" hidden="1" x14ac:dyDescent="0.45">
      <c r="A3536">
        <v>40031114</v>
      </c>
      <c r="B3536" t="s">
        <v>452</v>
      </c>
      <c r="C3536">
        <v>45003</v>
      </c>
      <c r="D3536">
        <v>65714</v>
      </c>
      <c r="E3536">
        <v>20222023</v>
      </c>
      <c r="F3536" t="s">
        <v>418</v>
      </c>
      <c r="G3536" t="s">
        <v>146</v>
      </c>
      <c r="H3536">
        <v>91</v>
      </c>
      <c r="I3536">
        <v>2</v>
      </c>
      <c r="J3536">
        <v>1</v>
      </c>
      <c r="K3536">
        <v>1</v>
      </c>
      <c r="L3536">
        <v>1</v>
      </c>
      <c r="M3536">
        <v>0</v>
      </c>
      <c r="N3536">
        <v>2</v>
      </c>
      <c r="O3536" t="s">
        <v>19</v>
      </c>
      <c r="P3536" t="str">
        <f>UPPER(Table1[[#This Row],[Venue]])</f>
        <v>HOME</v>
      </c>
    </row>
    <row r="3537" spans="1:16" hidden="1" x14ac:dyDescent="0.45">
      <c r="A3537">
        <v>40031114</v>
      </c>
      <c r="B3537" t="s">
        <v>452</v>
      </c>
      <c r="C3537">
        <v>45003</v>
      </c>
      <c r="D3537">
        <v>65714</v>
      </c>
      <c r="E3537">
        <v>20222023</v>
      </c>
      <c r="F3537" t="s">
        <v>418</v>
      </c>
      <c r="G3537" t="s">
        <v>147</v>
      </c>
      <c r="H3537">
        <v>92</v>
      </c>
      <c r="I3537">
        <v>1</v>
      </c>
      <c r="J3537">
        <v>0</v>
      </c>
      <c r="K3537">
        <v>1</v>
      </c>
      <c r="L3537">
        <v>1</v>
      </c>
      <c r="M3537">
        <v>0</v>
      </c>
      <c r="N3537">
        <v>0</v>
      </c>
      <c r="O3537" t="s">
        <v>19</v>
      </c>
      <c r="P3537" t="str">
        <f>UPPER(Table1[[#This Row],[Venue]])</f>
        <v>HOME</v>
      </c>
    </row>
    <row r="3538" spans="1:16" hidden="1" x14ac:dyDescent="0.45">
      <c r="A3538">
        <v>40031114</v>
      </c>
      <c r="B3538" t="s">
        <v>452</v>
      </c>
      <c r="C3538">
        <v>45003</v>
      </c>
      <c r="D3538">
        <v>65714</v>
      </c>
      <c r="E3538">
        <v>20222023</v>
      </c>
      <c r="F3538" t="s">
        <v>418</v>
      </c>
      <c r="G3538" t="s">
        <v>148</v>
      </c>
      <c r="H3538">
        <v>95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 t="s">
        <v>19</v>
      </c>
      <c r="P3538" t="str">
        <f>UPPER(Table1[[#This Row],[Venue]])</f>
        <v>HOME</v>
      </c>
    </row>
    <row r="3539" spans="1:16" hidden="1" x14ac:dyDescent="0.45">
      <c r="A3539">
        <v>40031114</v>
      </c>
      <c r="B3539" t="s">
        <v>452</v>
      </c>
      <c r="C3539">
        <v>45003</v>
      </c>
      <c r="D3539">
        <v>65714</v>
      </c>
      <c r="E3539">
        <v>20222023</v>
      </c>
      <c r="F3539" t="s">
        <v>418</v>
      </c>
      <c r="G3539" t="s">
        <v>149</v>
      </c>
      <c r="H3539">
        <v>98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 t="s">
        <v>19</v>
      </c>
      <c r="P3539" t="str">
        <f>UPPER(Table1[[#This Row],[Venue]])</f>
        <v>HOME</v>
      </c>
    </row>
    <row r="3540" spans="1:16" hidden="1" x14ac:dyDescent="0.45">
      <c r="A3540">
        <v>40031114</v>
      </c>
      <c r="B3540" t="s">
        <v>452</v>
      </c>
      <c r="C3540">
        <v>45003</v>
      </c>
      <c r="D3540">
        <v>65714</v>
      </c>
      <c r="E3540">
        <v>20222023</v>
      </c>
      <c r="F3540" t="s">
        <v>418</v>
      </c>
      <c r="G3540" t="s">
        <v>20</v>
      </c>
      <c r="H3540">
        <v>5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 t="s">
        <v>40</v>
      </c>
      <c r="P3540" t="str">
        <f>UPPER(Table1[[#This Row],[Venue]])</f>
        <v>AWAY</v>
      </c>
    </row>
    <row r="3541" spans="1:16" hidden="1" x14ac:dyDescent="0.45">
      <c r="A3541">
        <v>40031114</v>
      </c>
      <c r="B3541" t="s">
        <v>452</v>
      </c>
      <c r="C3541">
        <v>45003</v>
      </c>
      <c r="D3541">
        <v>65714</v>
      </c>
      <c r="E3541">
        <v>20222023</v>
      </c>
      <c r="F3541" t="s">
        <v>418</v>
      </c>
      <c r="G3541" t="s">
        <v>21</v>
      </c>
      <c r="H3541">
        <v>6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 t="s">
        <v>40</v>
      </c>
      <c r="P3541" t="str">
        <f>UPPER(Table1[[#This Row],[Venue]])</f>
        <v>AWAY</v>
      </c>
    </row>
    <row r="3542" spans="1:16" hidden="1" x14ac:dyDescent="0.45">
      <c r="A3542">
        <v>40031114</v>
      </c>
      <c r="B3542" t="s">
        <v>452</v>
      </c>
      <c r="C3542">
        <v>45003</v>
      </c>
      <c r="D3542">
        <v>65714</v>
      </c>
      <c r="E3542">
        <v>20222023</v>
      </c>
      <c r="F3542" t="s">
        <v>418</v>
      </c>
      <c r="G3542" t="s">
        <v>419</v>
      </c>
      <c r="H3542">
        <v>7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 t="s">
        <v>40</v>
      </c>
      <c r="P3542" t="str">
        <f>UPPER(Table1[[#This Row],[Venue]])</f>
        <v>AWAY</v>
      </c>
    </row>
    <row r="3543" spans="1:16" hidden="1" x14ac:dyDescent="0.45">
      <c r="A3543">
        <v>40031114</v>
      </c>
      <c r="B3543" t="s">
        <v>452</v>
      </c>
      <c r="C3543">
        <v>45003</v>
      </c>
      <c r="D3543">
        <v>65714</v>
      </c>
      <c r="E3543">
        <v>20222023</v>
      </c>
      <c r="F3543" t="s">
        <v>418</v>
      </c>
      <c r="G3543" t="s">
        <v>24</v>
      </c>
      <c r="H3543">
        <v>11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 t="s">
        <v>40</v>
      </c>
      <c r="P3543" t="str">
        <f>UPPER(Table1[[#This Row],[Venue]])</f>
        <v>AWAY</v>
      </c>
    </row>
    <row r="3544" spans="1:16" hidden="1" x14ac:dyDescent="0.45">
      <c r="A3544">
        <v>40031114</v>
      </c>
      <c r="B3544" t="s">
        <v>452</v>
      </c>
      <c r="C3544">
        <v>45003</v>
      </c>
      <c r="D3544">
        <v>65714</v>
      </c>
      <c r="E3544">
        <v>20222023</v>
      </c>
      <c r="F3544" t="s">
        <v>418</v>
      </c>
      <c r="G3544" t="s">
        <v>329</v>
      </c>
      <c r="H3544">
        <v>13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0</v>
      </c>
      <c r="O3544" t="s">
        <v>40</v>
      </c>
      <c r="P3544" t="str">
        <f>UPPER(Table1[[#This Row],[Venue]])</f>
        <v>AWAY</v>
      </c>
    </row>
    <row r="3545" spans="1:16" hidden="1" x14ac:dyDescent="0.45">
      <c r="A3545">
        <v>40031114</v>
      </c>
      <c r="B3545" t="s">
        <v>452</v>
      </c>
      <c r="C3545">
        <v>45003</v>
      </c>
      <c r="D3545">
        <v>65714</v>
      </c>
      <c r="E3545">
        <v>20222023</v>
      </c>
      <c r="F3545" t="s">
        <v>418</v>
      </c>
      <c r="G3545" t="s">
        <v>192</v>
      </c>
      <c r="H3545">
        <v>32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 t="s">
        <v>40</v>
      </c>
      <c r="P3545" t="str">
        <f>UPPER(Table1[[#This Row],[Venue]])</f>
        <v>AWAY</v>
      </c>
    </row>
    <row r="3546" spans="1:16" hidden="1" x14ac:dyDescent="0.45">
      <c r="A3546">
        <v>40031114</v>
      </c>
      <c r="B3546" t="s">
        <v>452</v>
      </c>
      <c r="C3546">
        <v>45003</v>
      </c>
      <c r="D3546">
        <v>65714</v>
      </c>
      <c r="E3546">
        <v>20222023</v>
      </c>
      <c r="F3546" t="s">
        <v>418</v>
      </c>
      <c r="G3546" t="s">
        <v>369</v>
      </c>
      <c r="H3546">
        <v>33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 t="s">
        <v>40</v>
      </c>
      <c r="P3546" t="str">
        <f>UPPER(Table1[[#This Row],[Venue]])</f>
        <v>AWAY</v>
      </c>
    </row>
    <row r="3547" spans="1:16" hidden="1" x14ac:dyDescent="0.45">
      <c r="A3547">
        <v>40031114</v>
      </c>
      <c r="B3547" t="s">
        <v>452</v>
      </c>
      <c r="C3547">
        <v>45003</v>
      </c>
      <c r="D3547">
        <v>65714</v>
      </c>
      <c r="E3547">
        <v>20222023</v>
      </c>
      <c r="F3547" t="s">
        <v>418</v>
      </c>
      <c r="G3547" t="s">
        <v>193</v>
      </c>
      <c r="H3547">
        <v>36</v>
      </c>
      <c r="I3547">
        <v>1</v>
      </c>
      <c r="J3547">
        <v>1</v>
      </c>
      <c r="K3547">
        <v>1</v>
      </c>
      <c r="L3547">
        <v>0</v>
      </c>
      <c r="M3547">
        <v>0</v>
      </c>
      <c r="N3547">
        <v>2</v>
      </c>
      <c r="O3547" t="s">
        <v>40</v>
      </c>
      <c r="P3547" t="str">
        <f>UPPER(Table1[[#This Row],[Venue]])</f>
        <v>AWAY</v>
      </c>
    </row>
    <row r="3548" spans="1:16" hidden="1" x14ac:dyDescent="0.45">
      <c r="A3548">
        <v>40031114</v>
      </c>
      <c r="B3548" t="s">
        <v>452</v>
      </c>
      <c r="C3548">
        <v>45003</v>
      </c>
      <c r="D3548">
        <v>65714</v>
      </c>
      <c r="E3548">
        <v>20222023</v>
      </c>
      <c r="F3548" t="s">
        <v>418</v>
      </c>
      <c r="G3548" t="s">
        <v>28</v>
      </c>
      <c r="H3548">
        <v>41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 t="s">
        <v>40</v>
      </c>
      <c r="P3548" t="str">
        <f>UPPER(Table1[[#This Row],[Venue]])</f>
        <v>AWAY</v>
      </c>
    </row>
    <row r="3549" spans="1:16" hidden="1" x14ac:dyDescent="0.45">
      <c r="A3549">
        <v>40031114</v>
      </c>
      <c r="B3549" t="s">
        <v>452</v>
      </c>
      <c r="C3549">
        <v>45003</v>
      </c>
      <c r="D3549">
        <v>65714</v>
      </c>
      <c r="E3549">
        <v>20222023</v>
      </c>
      <c r="F3549" t="s">
        <v>418</v>
      </c>
      <c r="G3549" t="s">
        <v>29</v>
      </c>
      <c r="H3549">
        <v>44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 t="s">
        <v>40</v>
      </c>
      <c r="P3549" t="str">
        <f>UPPER(Table1[[#This Row],[Venue]])</f>
        <v>AWAY</v>
      </c>
    </row>
    <row r="3550" spans="1:16" hidden="1" x14ac:dyDescent="0.45">
      <c r="A3550">
        <v>40031114</v>
      </c>
      <c r="B3550" t="s">
        <v>452</v>
      </c>
      <c r="C3550">
        <v>45003</v>
      </c>
      <c r="D3550">
        <v>65714</v>
      </c>
      <c r="E3550">
        <v>20222023</v>
      </c>
      <c r="F3550" t="s">
        <v>418</v>
      </c>
      <c r="G3550" t="s">
        <v>30</v>
      </c>
      <c r="H3550">
        <v>55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0</v>
      </c>
      <c r="O3550" t="s">
        <v>40</v>
      </c>
      <c r="P3550" t="str">
        <f>UPPER(Table1[[#This Row],[Venue]])</f>
        <v>AWAY</v>
      </c>
    </row>
    <row r="3551" spans="1:16" hidden="1" x14ac:dyDescent="0.45">
      <c r="A3551">
        <v>40031114</v>
      </c>
      <c r="B3551" t="s">
        <v>452</v>
      </c>
      <c r="C3551">
        <v>45003</v>
      </c>
      <c r="D3551">
        <v>65714</v>
      </c>
      <c r="E3551">
        <v>20222023</v>
      </c>
      <c r="F3551" t="s">
        <v>418</v>
      </c>
      <c r="G3551" t="s">
        <v>31</v>
      </c>
      <c r="H3551">
        <v>56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 t="s">
        <v>40</v>
      </c>
      <c r="P3551" t="str">
        <f>UPPER(Table1[[#This Row],[Venue]])</f>
        <v>AWAY</v>
      </c>
    </row>
    <row r="3552" spans="1:16" hidden="1" x14ac:dyDescent="0.45">
      <c r="A3552">
        <v>40031114</v>
      </c>
      <c r="B3552" t="s">
        <v>452</v>
      </c>
      <c r="C3552">
        <v>45003</v>
      </c>
      <c r="D3552">
        <v>65714</v>
      </c>
      <c r="E3552">
        <v>20222023</v>
      </c>
      <c r="F3552" t="s">
        <v>418</v>
      </c>
      <c r="G3552" t="s">
        <v>34</v>
      </c>
      <c r="H3552">
        <v>74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 t="s">
        <v>40</v>
      </c>
      <c r="P3552" t="str">
        <f>UPPER(Table1[[#This Row],[Venue]])</f>
        <v>AWAY</v>
      </c>
    </row>
    <row r="3553" spans="1:16" hidden="1" x14ac:dyDescent="0.45">
      <c r="A3553">
        <v>40031114</v>
      </c>
      <c r="B3553" t="s">
        <v>452</v>
      </c>
      <c r="C3553">
        <v>45003</v>
      </c>
      <c r="D3553">
        <v>65714</v>
      </c>
      <c r="E3553">
        <v>20222023</v>
      </c>
      <c r="F3553" t="s">
        <v>418</v>
      </c>
      <c r="G3553" t="s">
        <v>35</v>
      </c>
      <c r="H3553">
        <v>75</v>
      </c>
      <c r="I3553">
        <v>0</v>
      </c>
      <c r="J3553">
        <v>0</v>
      </c>
      <c r="K3553">
        <v>1</v>
      </c>
      <c r="L3553">
        <v>0</v>
      </c>
      <c r="M3553">
        <v>0</v>
      </c>
      <c r="N3553">
        <v>0</v>
      </c>
      <c r="O3553" t="s">
        <v>40</v>
      </c>
      <c r="P3553" t="str">
        <f>UPPER(Table1[[#This Row],[Venue]])</f>
        <v>AWAY</v>
      </c>
    </row>
    <row r="3554" spans="1:16" hidden="1" x14ac:dyDescent="0.45">
      <c r="A3554">
        <v>40031114</v>
      </c>
      <c r="B3554" t="s">
        <v>452</v>
      </c>
      <c r="C3554">
        <v>45003</v>
      </c>
      <c r="D3554">
        <v>65714</v>
      </c>
      <c r="E3554">
        <v>20222023</v>
      </c>
      <c r="F3554" t="s">
        <v>418</v>
      </c>
      <c r="G3554" t="s">
        <v>36</v>
      </c>
      <c r="H3554">
        <v>87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0</v>
      </c>
      <c r="O3554" t="s">
        <v>40</v>
      </c>
      <c r="P3554" t="str">
        <f>UPPER(Table1[[#This Row],[Venue]])</f>
        <v>AWAY</v>
      </c>
    </row>
    <row r="3555" spans="1:16" hidden="1" x14ac:dyDescent="0.45">
      <c r="A3555">
        <v>40031114</v>
      </c>
      <c r="B3555" t="s">
        <v>452</v>
      </c>
      <c r="C3555">
        <v>45003</v>
      </c>
      <c r="D3555">
        <v>65714</v>
      </c>
      <c r="E3555">
        <v>20222023</v>
      </c>
      <c r="F3555" t="s">
        <v>418</v>
      </c>
      <c r="G3555" t="s">
        <v>37</v>
      </c>
      <c r="H3555">
        <v>90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 t="s">
        <v>40</v>
      </c>
      <c r="P3555" t="str">
        <f>UPPER(Table1[[#This Row],[Venue]])</f>
        <v>AWAY</v>
      </c>
    </row>
    <row r="3556" spans="1:16" hidden="1" x14ac:dyDescent="0.45">
      <c r="A3556">
        <v>40031114</v>
      </c>
      <c r="B3556" t="s">
        <v>452</v>
      </c>
      <c r="C3556">
        <v>45003</v>
      </c>
      <c r="D3556">
        <v>65714</v>
      </c>
      <c r="E3556">
        <v>20222023</v>
      </c>
      <c r="F3556" t="s">
        <v>418</v>
      </c>
      <c r="G3556" t="s">
        <v>38</v>
      </c>
      <c r="H3556">
        <v>98</v>
      </c>
      <c r="I3556">
        <v>2</v>
      </c>
      <c r="J3556">
        <v>0</v>
      </c>
      <c r="K3556">
        <v>1</v>
      </c>
      <c r="L3556">
        <v>2</v>
      </c>
      <c r="M3556">
        <v>0</v>
      </c>
      <c r="N3556">
        <v>2</v>
      </c>
      <c r="O3556" t="s">
        <v>40</v>
      </c>
      <c r="P3556" t="str">
        <f>UPPER(Table1[[#This Row],[Venue]])</f>
        <v>AWAY</v>
      </c>
    </row>
    <row r="3557" spans="1:16" hidden="1" x14ac:dyDescent="0.45">
      <c r="A3557">
        <v>40035326</v>
      </c>
      <c r="B3557" t="s">
        <v>449</v>
      </c>
      <c r="C3557">
        <v>45010</v>
      </c>
      <c r="D3557">
        <v>69926</v>
      </c>
      <c r="E3557">
        <v>20222023</v>
      </c>
      <c r="F3557" t="s">
        <v>453</v>
      </c>
      <c r="G3557" t="s">
        <v>130</v>
      </c>
      <c r="H3557">
        <v>1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 t="s">
        <v>19</v>
      </c>
      <c r="P3557" t="str">
        <f>UPPER(Table1[[#This Row],[Venue]])</f>
        <v>HOME</v>
      </c>
    </row>
    <row r="3558" spans="1:16" hidden="1" x14ac:dyDescent="0.45">
      <c r="A3558">
        <v>40035326</v>
      </c>
      <c r="B3558" t="s">
        <v>449</v>
      </c>
      <c r="C3558">
        <v>45010</v>
      </c>
      <c r="D3558">
        <v>69926</v>
      </c>
      <c r="E3558">
        <v>20222023</v>
      </c>
      <c r="F3558" t="s">
        <v>453</v>
      </c>
      <c r="G3558" t="s">
        <v>132</v>
      </c>
      <c r="H3558">
        <v>4</v>
      </c>
      <c r="I3558">
        <v>1</v>
      </c>
      <c r="J3558">
        <v>0</v>
      </c>
      <c r="K3558">
        <v>1</v>
      </c>
      <c r="L3558">
        <v>1</v>
      </c>
      <c r="M3558">
        <v>0</v>
      </c>
      <c r="N3558">
        <v>0</v>
      </c>
      <c r="O3558" t="s">
        <v>19</v>
      </c>
      <c r="P3558" t="str">
        <f>UPPER(Table1[[#This Row],[Venue]])</f>
        <v>HOME</v>
      </c>
    </row>
    <row r="3559" spans="1:16" hidden="1" x14ac:dyDescent="0.45">
      <c r="A3559">
        <v>40035326</v>
      </c>
      <c r="B3559" t="s">
        <v>449</v>
      </c>
      <c r="C3559">
        <v>45010</v>
      </c>
      <c r="D3559">
        <v>69926</v>
      </c>
      <c r="E3559">
        <v>20222023</v>
      </c>
      <c r="F3559" t="s">
        <v>453</v>
      </c>
      <c r="G3559" t="s">
        <v>133</v>
      </c>
      <c r="H3559">
        <v>5</v>
      </c>
      <c r="I3559">
        <v>3</v>
      </c>
      <c r="J3559">
        <v>3</v>
      </c>
      <c r="K3559">
        <v>1</v>
      </c>
      <c r="L3559">
        <v>0</v>
      </c>
      <c r="M3559">
        <v>0</v>
      </c>
      <c r="N3559">
        <v>0</v>
      </c>
      <c r="O3559" t="s">
        <v>19</v>
      </c>
      <c r="P3559" t="str">
        <f>UPPER(Table1[[#This Row],[Venue]])</f>
        <v>HOME</v>
      </c>
    </row>
    <row r="3560" spans="1:16" hidden="1" x14ac:dyDescent="0.45">
      <c r="A3560">
        <v>40035326</v>
      </c>
      <c r="B3560" t="s">
        <v>449</v>
      </c>
      <c r="C3560">
        <v>45010</v>
      </c>
      <c r="D3560">
        <v>69926</v>
      </c>
      <c r="E3560">
        <v>20222023</v>
      </c>
      <c r="F3560" t="s">
        <v>453</v>
      </c>
      <c r="G3560" t="s">
        <v>334</v>
      </c>
      <c r="H3560">
        <v>6</v>
      </c>
      <c r="I3560">
        <v>2</v>
      </c>
      <c r="J3560">
        <v>1</v>
      </c>
      <c r="K3560">
        <v>1</v>
      </c>
      <c r="L3560">
        <v>1</v>
      </c>
      <c r="M3560">
        <v>0</v>
      </c>
      <c r="N3560">
        <v>0</v>
      </c>
      <c r="O3560" t="s">
        <v>19</v>
      </c>
      <c r="P3560" t="str">
        <f>UPPER(Table1[[#This Row],[Venue]])</f>
        <v>HOME</v>
      </c>
    </row>
    <row r="3561" spans="1:16" hidden="1" x14ac:dyDescent="0.45">
      <c r="A3561">
        <v>40035326</v>
      </c>
      <c r="B3561" t="s">
        <v>449</v>
      </c>
      <c r="C3561">
        <v>45010</v>
      </c>
      <c r="D3561">
        <v>69926</v>
      </c>
      <c r="E3561">
        <v>20222023</v>
      </c>
      <c r="F3561" t="s">
        <v>453</v>
      </c>
      <c r="G3561" t="s">
        <v>135</v>
      </c>
      <c r="H3561">
        <v>7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0</v>
      </c>
      <c r="O3561" t="s">
        <v>19</v>
      </c>
      <c r="P3561" t="str">
        <f>UPPER(Table1[[#This Row],[Venue]])</f>
        <v>HOME</v>
      </c>
    </row>
    <row r="3562" spans="1:16" hidden="1" x14ac:dyDescent="0.45">
      <c r="A3562">
        <v>40035326</v>
      </c>
      <c r="B3562" t="s">
        <v>449</v>
      </c>
      <c r="C3562">
        <v>45010</v>
      </c>
      <c r="D3562">
        <v>69926</v>
      </c>
      <c r="E3562">
        <v>20222023</v>
      </c>
      <c r="F3562" t="s">
        <v>453</v>
      </c>
      <c r="G3562" t="s">
        <v>264</v>
      </c>
      <c r="H3562">
        <v>10</v>
      </c>
      <c r="I3562">
        <v>2</v>
      </c>
      <c r="J3562">
        <v>1</v>
      </c>
      <c r="K3562">
        <v>1</v>
      </c>
      <c r="L3562">
        <v>1</v>
      </c>
      <c r="M3562">
        <v>0</v>
      </c>
      <c r="N3562">
        <v>0</v>
      </c>
      <c r="O3562" t="s">
        <v>19</v>
      </c>
      <c r="P3562" t="str">
        <f>UPPER(Table1[[#This Row],[Venue]])</f>
        <v>HOME</v>
      </c>
    </row>
    <row r="3563" spans="1:16" hidden="1" x14ac:dyDescent="0.45">
      <c r="A3563">
        <v>40035326</v>
      </c>
      <c r="B3563" t="s">
        <v>449</v>
      </c>
      <c r="C3563">
        <v>45010</v>
      </c>
      <c r="D3563">
        <v>69926</v>
      </c>
      <c r="E3563">
        <v>20222023</v>
      </c>
      <c r="F3563" t="s">
        <v>453</v>
      </c>
      <c r="G3563" t="s">
        <v>265</v>
      </c>
      <c r="H3563">
        <v>14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0</v>
      </c>
      <c r="O3563" t="s">
        <v>19</v>
      </c>
      <c r="P3563" t="str">
        <f>UPPER(Table1[[#This Row],[Venue]])</f>
        <v>HOME</v>
      </c>
    </row>
    <row r="3564" spans="1:16" hidden="1" x14ac:dyDescent="0.45">
      <c r="A3564">
        <v>40035326</v>
      </c>
      <c r="B3564" t="s">
        <v>449</v>
      </c>
      <c r="C3564">
        <v>45010</v>
      </c>
      <c r="D3564">
        <v>69926</v>
      </c>
      <c r="E3564">
        <v>20222023</v>
      </c>
      <c r="F3564" t="s">
        <v>453</v>
      </c>
      <c r="G3564" t="s">
        <v>134</v>
      </c>
      <c r="H3564">
        <v>15</v>
      </c>
      <c r="I3564">
        <v>1</v>
      </c>
      <c r="J3564">
        <v>0</v>
      </c>
      <c r="K3564">
        <v>1</v>
      </c>
      <c r="L3564">
        <v>1</v>
      </c>
      <c r="M3564">
        <v>0</v>
      </c>
      <c r="N3564">
        <v>0</v>
      </c>
      <c r="O3564" t="s">
        <v>19</v>
      </c>
      <c r="P3564" t="str">
        <f>UPPER(Table1[[#This Row],[Venue]])</f>
        <v>HOME</v>
      </c>
    </row>
    <row r="3565" spans="1:16" hidden="1" x14ac:dyDescent="0.45">
      <c r="A3565">
        <v>40035326</v>
      </c>
      <c r="B3565" t="s">
        <v>449</v>
      </c>
      <c r="C3565">
        <v>45010</v>
      </c>
      <c r="D3565">
        <v>69926</v>
      </c>
      <c r="E3565">
        <v>20222023</v>
      </c>
      <c r="F3565" t="s">
        <v>453</v>
      </c>
      <c r="G3565" t="s">
        <v>136</v>
      </c>
      <c r="H3565">
        <v>17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 t="s">
        <v>19</v>
      </c>
      <c r="P3565" t="str">
        <f>UPPER(Table1[[#This Row],[Venue]])</f>
        <v>HOME</v>
      </c>
    </row>
    <row r="3566" spans="1:16" hidden="1" x14ac:dyDescent="0.45">
      <c r="A3566">
        <v>40035326</v>
      </c>
      <c r="B3566" t="s">
        <v>449</v>
      </c>
      <c r="C3566">
        <v>45010</v>
      </c>
      <c r="D3566">
        <v>69926</v>
      </c>
      <c r="E3566">
        <v>20222023</v>
      </c>
      <c r="F3566" t="s">
        <v>453</v>
      </c>
      <c r="G3566" t="s">
        <v>137</v>
      </c>
      <c r="H3566">
        <v>22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  <c r="O3566" t="s">
        <v>19</v>
      </c>
      <c r="P3566" t="str">
        <f>UPPER(Table1[[#This Row],[Venue]])</f>
        <v>HOME</v>
      </c>
    </row>
    <row r="3567" spans="1:16" hidden="1" x14ac:dyDescent="0.45">
      <c r="A3567">
        <v>40035326</v>
      </c>
      <c r="B3567" t="s">
        <v>449</v>
      </c>
      <c r="C3567">
        <v>45010</v>
      </c>
      <c r="D3567">
        <v>69926</v>
      </c>
      <c r="E3567">
        <v>20222023</v>
      </c>
      <c r="F3567" t="s">
        <v>453</v>
      </c>
      <c r="G3567" t="s">
        <v>138</v>
      </c>
      <c r="H3567">
        <v>23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 t="s">
        <v>19</v>
      </c>
      <c r="P3567" t="str">
        <f>UPPER(Table1[[#This Row],[Venue]])</f>
        <v>HOME</v>
      </c>
    </row>
    <row r="3568" spans="1:16" hidden="1" x14ac:dyDescent="0.45">
      <c r="A3568">
        <v>40035326</v>
      </c>
      <c r="B3568" t="s">
        <v>449</v>
      </c>
      <c r="C3568">
        <v>45010</v>
      </c>
      <c r="D3568">
        <v>69926</v>
      </c>
      <c r="E3568">
        <v>20222023</v>
      </c>
      <c r="F3568" t="s">
        <v>453</v>
      </c>
      <c r="G3568" t="s">
        <v>349</v>
      </c>
      <c r="H3568">
        <v>25</v>
      </c>
      <c r="I3568">
        <v>2</v>
      </c>
      <c r="J3568">
        <v>2</v>
      </c>
      <c r="K3568">
        <v>1</v>
      </c>
      <c r="L3568">
        <v>0</v>
      </c>
      <c r="M3568">
        <v>0</v>
      </c>
      <c r="N3568">
        <v>0</v>
      </c>
      <c r="O3568" t="s">
        <v>19</v>
      </c>
      <c r="P3568" t="str">
        <f>UPPER(Table1[[#This Row],[Venue]])</f>
        <v>HOME</v>
      </c>
    </row>
    <row r="3569" spans="1:16" hidden="1" x14ac:dyDescent="0.45">
      <c r="A3569">
        <v>40035326</v>
      </c>
      <c r="B3569" t="s">
        <v>449</v>
      </c>
      <c r="C3569">
        <v>45010</v>
      </c>
      <c r="D3569">
        <v>69926</v>
      </c>
      <c r="E3569">
        <v>20222023</v>
      </c>
      <c r="F3569" t="s">
        <v>453</v>
      </c>
      <c r="G3569" t="s">
        <v>139</v>
      </c>
      <c r="H3569">
        <v>27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 t="s">
        <v>19</v>
      </c>
      <c r="P3569" t="str">
        <f>UPPER(Table1[[#This Row],[Venue]])</f>
        <v>HOME</v>
      </c>
    </row>
    <row r="3570" spans="1:16" hidden="1" x14ac:dyDescent="0.45">
      <c r="A3570">
        <v>40035326</v>
      </c>
      <c r="B3570" t="s">
        <v>449</v>
      </c>
      <c r="C3570">
        <v>45010</v>
      </c>
      <c r="D3570">
        <v>69926</v>
      </c>
      <c r="E3570">
        <v>20222023</v>
      </c>
      <c r="F3570" t="s">
        <v>453</v>
      </c>
      <c r="G3570" t="s">
        <v>142</v>
      </c>
      <c r="H3570">
        <v>69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 t="s">
        <v>19</v>
      </c>
      <c r="P3570" t="str">
        <f>UPPER(Table1[[#This Row],[Venue]])</f>
        <v>HOME</v>
      </c>
    </row>
    <row r="3571" spans="1:16" hidden="1" x14ac:dyDescent="0.45">
      <c r="A3571">
        <v>40035326</v>
      </c>
      <c r="B3571" t="s">
        <v>449</v>
      </c>
      <c r="C3571">
        <v>45010</v>
      </c>
      <c r="D3571">
        <v>69926</v>
      </c>
      <c r="E3571">
        <v>20222023</v>
      </c>
      <c r="F3571" t="s">
        <v>453</v>
      </c>
      <c r="G3571" t="s">
        <v>143</v>
      </c>
      <c r="H3571">
        <v>71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0</v>
      </c>
      <c r="O3571" t="s">
        <v>19</v>
      </c>
      <c r="P3571" t="str">
        <f>UPPER(Table1[[#This Row],[Venue]])</f>
        <v>HOME</v>
      </c>
    </row>
    <row r="3572" spans="1:16" hidden="1" x14ac:dyDescent="0.45">
      <c r="A3572">
        <v>40035326</v>
      </c>
      <c r="B3572" t="s">
        <v>449</v>
      </c>
      <c r="C3572">
        <v>45010</v>
      </c>
      <c r="D3572">
        <v>69926</v>
      </c>
      <c r="E3572">
        <v>20222023</v>
      </c>
      <c r="F3572" t="s">
        <v>453</v>
      </c>
      <c r="G3572" t="s">
        <v>145</v>
      </c>
      <c r="H3572">
        <v>88</v>
      </c>
      <c r="I3572">
        <v>1</v>
      </c>
      <c r="J3572">
        <v>1</v>
      </c>
      <c r="K3572">
        <v>1</v>
      </c>
      <c r="L3572">
        <v>0</v>
      </c>
      <c r="M3572">
        <v>0</v>
      </c>
      <c r="N3572">
        <v>0</v>
      </c>
      <c r="O3572" t="s">
        <v>19</v>
      </c>
      <c r="P3572" t="str">
        <f>UPPER(Table1[[#This Row],[Venue]])</f>
        <v>HOME</v>
      </c>
    </row>
    <row r="3573" spans="1:16" hidden="1" x14ac:dyDescent="0.45">
      <c r="A3573">
        <v>40035326</v>
      </c>
      <c r="B3573" t="s">
        <v>449</v>
      </c>
      <c r="C3573">
        <v>45010</v>
      </c>
      <c r="D3573">
        <v>69926</v>
      </c>
      <c r="E3573">
        <v>20222023</v>
      </c>
      <c r="F3573" t="s">
        <v>453</v>
      </c>
      <c r="G3573" t="s">
        <v>146</v>
      </c>
      <c r="H3573">
        <v>91</v>
      </c>
      <c r="I3573">
        <v>1</v>
      </c>
      <c r="J3573">
        <v>0</v>
      </c>
      <c r="K3573">
        <v>1</v>
      </c>
      <c r="L3573">
        <v>1</v>
      </c>
      <c r="M3573">
        <v>0</v>
      </c>
      <c r="N3573">
        <v>0</v>
      </c>
      <c r="O3573" t="s">
        <v>19</v>
      </c>
      <c r="P3573" t="str">
        <f>UPPER(Table1[[#This Row],[Venue]])</f>
        <v>HOME</v>
      </c>
    </row>
    <row r="3574" spans="1:16" hidden="1" x14ac:dyDescent="0.45">
      <c r="A3574">
        <v>40035326</v>
      </c>
      <c r="B3574" t="s">
        <v>449</v>
      </c>
      <c r="C3574">
        <v>45010</v>
      </c>
      <c r="D3574">
        <v>69926</v>
      </c>
      <c r="E3574">
        <v>20222023</v>
      </c>
      <c r="F3574" t="s">
        <v>453</v>
      </c>
      <c r="G3574" t="s">
        <v>147</v>
      </c>
      <c r="H3574">
        <v>92</v>
      </c>
      <c r="I3574">
        <v>4</v>
      </c>
      <c r="J3574">
        <v>0</v>
      </c>
      <c r="K3574">
        <v>1</v>
      </c>
      <c r="L3574">
        <v>4</v>
      </c>
      <c r="M3574">
        <v>0</v>
      </c>
      <c r="N3574">
        <v>0</v>
      </c>
      <c r="O3574" t="s">
        <v>19</v>
      </c>
      <c r="P3574" t="str">
        <f>UPPER(Table1[[#This Row],[Venue]])</f>
        <v>HOME</v>
      </c>
    </row>
    <row r="3575" spans="1:16" hidden="1" x14ac:dyDescent="0.45">
      <c r="A3575">
        <v>40035326</v>
      </c>
      <c r="B3575" t="s">
        <v>449</v>
      </c>
      <c r="C3575">
        <v>45010</v>
      </c>
      <c r="D3575">
        <v>69926</v>
      </c>
      <c r="E3575">
        <v>20222023</v>
      </c>
      <c r="F3575" t="s">
        <v>453</v>
      </c>
      <c r="G3575" t="s">
        <v>148</v>
      </c>
      <c r="H3575">
        <v>95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 t="s">
        <v>19</v>
      </c>
      <c r="P3575" t="str">
        <f>UPPER(Table1[[#This Row],[Venue]])</f>
        <v>HOME</v>
      </c>
    </row>
    <row r="3576" spans="1:16" hidden="1" x14ac:dyDescent="0.45">
      <c r="A3576">
        <v>40035326</v>
      </c>
      <c r="B3576" t="s">
        <v>449</v>
      </c>
      <c r="C3576">
        <v>45010</v>
      </c>
      <c r="D3576">
        <v>69926</v>
      </c>
      <c r="E3576">
        <v>20222023</v>
      </c>
      <c r="F3576" t="s">
        <v>453</v>
      </c>
      <c r="G3576" t="s">
        <v>149</v>
      </c>
      <c r="H3576">
        <v>98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 t="s">
        <v>19</v>
      </c>
      <c r="P3576" t="str">
        <f>UPPER(Table1[[#This Row],[Venue]])</f>
        <v>HOME</v>
      </c>
    </row>
    <row r="3577" spans="1:16" hidden="1" x14ac:dyDescent="0.45">
      <c r="A3577">
        <v>40035326</v>
      </c>
      <c r="B3577" t="s">
        <v>449</v>
      </c>
      <c r="C3577">
        <v>45010</v>
      </c>
      <c r="D3577">
        <v>69926</v>
      </c>
      <c r="E3577">
        <v>20222023</v>
      </c>
      <c r="F3577" t="s">
        <v>453</v>
      </c>
      <c r="G3577" t="s">
        <v>190</v>
      </c>
      <c r="H3577">
        <v>1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0</v>
      </c>
      <c r="O3577" t="s">
        <v>40</v>
      </c>
      <c r="P3577" t="str">
        <f>UPPER(Table1[[#This Row],[Venue]])</f>
        <v>AWAY</v>
      </c>
    </row>
    <row r="3578" spans="1:16" hidden="1" x14ac:dyDescent="0.45">
      <c r="A3578">
        <v>40035326</v>
      </c>
      <c r="B3578" t="s">
        <v>449</v>
      </c>
      <c r="C3578">
        <v>45010</v>
      </c>
      <c r="D3578">
        <v>69926</v>
      </c>
      <c r="E3578">
        <v>20222023</v>
      </c>
      <c r="F3578" t="s">
        <v>453</v>
      </c>
      <c r="G3578" t="s">
        <v>59</v>
      </c>
      <c r="H3578">
        <v>2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0</v>
      </c>
      <c r="O3578" t="s">
        <v>40</v>
      </c>
      <c r="P3578" t="str">
        <f>UPPER(Table1[[#This Row],[Venue]])</f>
        <v>AWAY</v>
      </c>
    </row>
    <row r="3579" spans="1:16" hidden="1" x14ac:dyDescent="0.45">
      <c r="A3579">
        <v>40035326</v>
      </c>
      <c r="B3579" t="s">
        <v>449</v>
      </c>
      <c r="C3579">
        <v>45010</v>
      </c>
      <c r="D3579">
        <v>69926</v>
      </c>
      <c r="E3579">
        <v>20222023</v>
      </c>
      <c r="F3579" t="s">
        <v>453</v>
      </c>
      <c r="G3579" t="s">
        <v>60</v>
      </c>
      <c r="H3579">
        <v>4</v>
      </c>
      <c r="I3579">
        <v>1</v>
      </c>
      <c r="J3579">
        <v>0</v>
      </c>
      <c r="K3579">
        <v>1</v>
      </c>
      <c r="L3579">
        <v>1</v>
      </c>
      <c r="M3579">
        <v>0</v>
      </c>
      <c r="N3579">
        <v>0</v>
      </c>
      <c r="O3579" t="s">
        <v>40</v>
      </c>
      <c r="P3579" t="str">
        <f>UPPER(Table1[[#This Row],[Venue]])</f>
        <v>AWAY</v>
      </c>
    </row>
    <row r="3580" spans="1:16" hidden="1" x14ac:dyDescent="0.45">
      <c r="A3580">
        <v>40035326</v>
      </c>
      <c r="B3580" t="s">
        <v>449</v>
      </c>
      <c r="C3580">
        <v>45010</v>
      </c>
      <c r="D3580">
        <v>69926</v>
      </c>
      <c r="E3580">
        <v>20222023</v>
      </c>
      <c r="F3580" t="s">
        <v>453</v>
      </c>
      <c r="G3580" t="s">
        <v>279</v>
      </c>
      <c r="H3580">
        <v>5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 t="s">
        <v>40</v>
      </c>
      <c r="P3580" t="str">
        <f>UPPER(Table1[[#This Row],[Venue]])</f>
        <v>AWAY</v>
      </c>
    </row>
    <row r="3581" spans="1:16" hidden="1" x14ac:dyDescent="0.45">
      <c r="A3581">
        <v>40035326</v>
      </c>
      <c r="B3581" t="s">
        <v>449</v>
      </c>
      <c r="C3581">
        <v>45010</v>
      </c>
      <c r="D3581">
        <v>69926</v>
      </c>
      <c r="E3581">
        <v>20222023</v>
      </c>
      <c r="F3581" t="s">
        <v>453</v>
      </c>
      <c r="G3581" t="s">
        <v>61</v>
      </c>
      <c r="H3581">
        <v>6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 t="s">
        <v>40</v>
      </c>
      <c r="P3581" t="str">
        <f>UPPER(Table1[[#This Row],[Venue]])</f>
        <v>AWAY</v>
      </c>
    </row>
    <row r="3582" spans="1:16" hidden="1" x14ac:dyDescent="0.45">
      <c r="A3582">
        <v>40035326</v>
      </c>
      <c r="B3582" t="s">
        <v>449</v>
      </c>
      <c r="C3582">
        <v>45010</v>
      </c>
      <c r="D3582">
        <v>69926</v>
      </c>
      <c r="E3582">
        <v>20222023</v>
      </c>
      <c r="F3582" t="s">
        <v>453</v>
      </c>
      <c r="G3582" t="s">
        <v>62</v>
      </c>
      <c r="H3582">
        <v>7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 t="s">
        <v>40</v>
      </c>
      <c r="P3582" t="str">
        <f>UPPER(Table1[[#This Row],[Venue]])</f>
        <v>AWAY</v>
      </c>
    </row>
    <row r="3583" spans="1:16" hidden="1" x14ac:dyDescent="0.45">
      <c r="A3583">
        <v>40035326</v>
      </c>
      <c r="B3583" t="s">
        <v>449</v>
      </c>
      <c r="C3583">
        <v>45010</v>
      </c>
      <c r="D3583">
        <v>69926</v>
      </c>
      <c r="E3583">
        <v>20222023</v>
      </c>
      <c r="F3583" t="s">
        <v>453</v>
      </c>
      <c r="G3583" t="s">
        <v>63</v>
      </c>
      <c r="H3583">
        <v>10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 t="s">
        <v>40</v>
      </c>
      <c r="P3583" t="str">
        <f>UPPER(Table1[[#This Row],[Venue]])</f>
        <v>AWAY</v>
      </c>
    </row>
    <row r="3584" spans="1:16" hidden="1" x14ac:dyDescent="0.45">
      <c r="A3584">
        <v>40035326</v>
      </c>
      <c r="B3584" t="s">
        <v>449</v>
      </c>
      <c r="C3584">
        <v>45010</v>
      </c>
      <c r="D3584">
        <v>69926</v>
      </c>
      <c r="E3584">
        <v>20222023</v>
      </c>
      <c r="F3584" t="s">
        <v>453</v>
      </c>
      <c r="G3584" t="s">
        <v>128</v>
      </c>
      <c r="H3584">
        <v>12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 t="s">
        <v>40</v>
      </c>
      <c r="P3584" t="str">
        <f>UPPER(Table1[[#This Row],[Venue]])</f>
        <v>AWAY</v>
      </c>
    </row>
    <row r="3585" spans="1:16" hidden="1" x14ac:dyDescent="0.45">
      <c r="A3585">
        <v>40035326</v>
      </c>
      <c r="B3585" t="s">
        <v>449</v>
      </c>
      <c r="C3585">
        <v>45010</v>
      </c>
      <c r="D3585">
        <v>69926</v>
      </c>
      <c r="E3585">
        <v>20222023</v>
      </c>
      <c r="F3585" t="s">
        <v>453</v>
      </c>
      <c r="G3585" t="s">
        <v>67</v>
      </c>
      <c r="H3585">
        <v>21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 t="s">
        <v>40</v>
      </c>
      <c r="P3585" t="str">
        <f>UPPER(Table1[[#This Row],[Venue]])</f>
        <v>AWAY</v>
      </c>
    </row>
    <row r="3586" spans="1:16" hidden="1" x14ac:dyDescent="0.45">
      <c r="A3586">
        <v>40035326</v>
      </c>
      <c r="B3586" t="s">
        <v>449</v>
      </c>
      <c r="C3586">
        <v>45010</v>
      </c>
      <c r="D3586">
        <v>69926</v>
      </c>
      <c r="E3586">
        <v>20222023</v>
      </c>
      <c r="F3586" t="s">
        <v>453</v>
      </c>
      <c r="G3586" t="s">
        <v>68</v>
      </c>
      <c r="H3586">
        <v>25</v>
      </c>
      <c r="I3586">
        <v>1</v>
      </c>
      <c r="J3586">
        <v>1</v>
      </c>
      <c r="K3586">
        <v>1</v>
      </c>
      <c r="L3586">
        <v>0</v>
      </c>
      <c r="M3586">
        <v>0</v>
      </c>
      <c r="N3586">
        <v>0</v>
      </c>
      <c r="O3586" t="s">
        <v>40</v>
      </c>
      <c r="P3586" t="str">
        <f>UPPER(Table1[[#This Row],[Venue]])</f>
        <v>AWAY</v>
      </c>
    </row>
    <row r="3587" spans="1:16" hidden="1" x14ac:dyDescent="0.45">
      <c r="A3587">
        <v>40035326</v>
      </c>
      <c r="B3587" t="s">
        <v>449</v>
      </c>
      <c r="C3587">
        <v>45010</v>
      </c>
      <c r="D3587">
        <v>69926</v>
      </c>
      <c r="E3587">
        <v>20222023</v>
      </c>
      <c r="F3587" t="s">
        <v>453</v>
      </c>
      <c r="G3587" t="s">
        <v>322</v>
      </c>
      <c r="H3587">
        <v>40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2</v>
      </c>
      <c r="O3587" t="s">
        <v>40</v>
      </c>
      <c r="P3587" t="str">
        <f>UPPER(Table1[[#This Row],[Venue]])</f>
        <v>AWAY</v>
      </c>
    </row>
    <row r="3588" spans="1:16" hidden="1" x14ac:dyDescent="0.45">
      <c r="A3588">
        <v>40035326</v>
      </c>
      <c r="B3588" t="s">
        <v>449</v>
      </c>
      <c r="C3588">
        <v>45010</v>
      </c>
      <c r="D3588">
        <v>69926</v>
      </c>
      <c r="E3588">
        <v>20222023</v>
      </c>
      <c r="F3588" t="s">
        <v>453</v>
      </c>
      <c r="G3588" t="s">
        <v>69</v>
      </c>
      <c r="H3588">
        <v>45</v>
      </c>
      <c r="I3588">
        <v>1</v>
      </c>
      <c r="J3588">
        <v>1</v>
      </c>
      <c r="K3588">
        <v>1</v>
      </c>
      <c r="L3588">
        <v>0</v>
      </c>
      <c r="M3588">
        <v>0</v>
      </c>
      <c r="N3588">
        <v>0</v>
      </c>
      <c r="O3588" t="s">
        <v>40</v>
      </c>
      <c r="P3588" t="str">
        <f>UPPER(Table1[[#This Row],[Venue]])</f>
        <v>AWAY</v>
      </c>
    </row>
    <row r="3589" spans="1:16" hidden="1" x14ac:dyDescent="0.45">
      <c r="A3589">
        <v>40035326</v>
      </c>
      <c r="B3589" t="s">
        <v>449</v>
      </c>
      <c r="C3589">
        <v>45010</v>
      </c>
      <c r="D3589">
        <v>69926</v>
      </c>
      <c r="E3589">
        <v>20222023</v>
      </c>
      <c r="F3589" t="s">
        <v>453</v>
      </c>
      <c r="G3589" t="s">
        <v>71</v>
      </c>
      <c r="H3589">
        <v>55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  <c r="O3589" t="s">
        <v>40</v>
      </c>
      <c r="P3589" t="str">
        <f>UPPER(Table1[[#This Row],[Venue]])</f>
        <v>AWAY</v>
      </c>
    </row>
    <row r="3590" spans="1:16" hidden="1" x14ac:dyDescent="0.45">
      <c r="A3590">
        <v>40035326</v>
      </c>
      <c r="B3590" t="s">
        <v>449</v>
      </c>
      <c r="C3590">
        <v>45010</v>
      </c>
      <c r="D3590">
        <v>69926</v>
      </c>
      <c r="E3590">
        <v>20222023</v>
      </c>
      <c r="F3590" t="s">
        <v>453</v>
      </c>
      <c r="G3590" t="s">
        <v>72</v>
      </c>
      <c r="H3590">
        <v>86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0</v>
      </c>
      <c r="O3590" t="s">
        <v>40</v>
      </c>
      <c r="P3590" t="str">
        <f>UPPER(Table1[[#This Row],[Venue]])</f>
        <v>AWAY</v>
      </c>
    </row>
    <row r="3591" spans="1:16" hidden="1" x14ac:dyDescent="0.45">
      <c r="A3591">
        <v>40035326</v>
      </c>
      <c r="B3591" t="s">
        <v>449</v>
      </c>
      <c r="C3591">
        <v>45010</v>
      </c>
      <c r="D3591">
        <v>69926</v>
      </c>
      <c r="E3591">
        <v>20222023</v>
      </c>
      <c r="F3591" t="s">
        <v>453</v>
      </c>
      <c r="G3591" t="s">
        <v>191</v>
      </c>
      <c r="H3591">
        <v>89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 t="s">
        <v>40</v>
      </c>
      <c r="P3591" t="str">
        <f>UPPER(Table1[[#This Row],[Venue]])</f>
        <v>AWAY</v>
      </c>
    </row>
    <row r="3592" spans="1:16" hidden="1" x14ac:dyDescent="0.45">
      <c r="A3592">
        <v>40035326</v>
      </c>
      <c r="B3592" t="s">
        <v>449</v>
      </c>
      <c r="C3592">
        <v>45010</v>
      </c>
      <c r="D3592">
        <v>69926</v>
      </c>
      <c r="E3592">
        <v>20222023</v>
      </c>
      <c r="F3592" t="s">
        <v>453</v>
      </c>
      <c r="G3592" t="s">
        <v>74</v>
      </c>
      <c r="H3592">
        <v>92</v>
      </c>
      <c r="I3592">
        <v>1</v>
      </c>
      <c r="J3592">
        <v>0</v>
      </c>
      <c r="K3592">
        <v>1</v>
      </c>
      <c r="L3592">
        <v>1</v>
      </c>
      <c r="M3592">
        <v>0</v>
      </c>
      <c r="N3592">
        <v>0</v>
      </c>
      <c r="O3592" t="s">
        <v>40</v>
      </c>
      <c r="P3592" t="str">
        <f>UPPER(Table1[[#This Row],[Venue]])</f>
        <v>AWAY</v>
      </c>
    </row>
    <row r="3593" spans="1:16" hidden="1" x14ac:dyDescent="0.45">
      <c r="A3593">
        <v>40035326</v>
      </c>
      <c r="B3593" t="s">
        <v>449</v>
      </c>
      <c r="C3593">
        <v>45010</v>
      </c>
      <c r="D3593">
        <v>69926</v>
      </c>
      <c r="E3593">
        <v>20222023</v>
      </c>
      <c r="F3593" t="s">
        <v>453</v>
      </c>
      <c r="G3593" t="s">
        <v>75</v>
      </c>
      <c r="H3593">
        <v>96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2</v>
      </c>
      <c r="O3593" t="s">
        <v>40</v>
      </c>
      <c r="P3593" t="str">
        <f>UPPER(Table1[[#This Row],[Venue]])</f>
        <v>AWAY</v>
      </c>
    </row>
    <row r="3594" spans="1:16" hidden="1" x14ac:dyDescent="0.45">
      <c r="A3594">
        <v>40035327</v>
      </c>
      <c r="B3594" t="s">
        <v>448</v>
      </c>
      <c r="C3594">
        <v>45010</v>
      </c>
      <c r="D3594">
        <v>69927</v>
      </c>
      <c r="E3594">
        <v>20222023</v>
      </c>
      <c r="F3594" t="s">
        <v>453</v>
      </c>
      <c r="G3594" t="s">
        <v>212</v>
      </c>
      <c r="H3594">
        <v>1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0</v>
      </c>
      <c r="O3594" t="s">
        <v>19</v>
      </c>
      <c r="P3594" t="str">
        <f>UPPER(Table1[[#This Row],[Venue]])</f>
        <v>HOME</v>
      </c>
    </row>
    <row r="3595" spans="1:16" hidden="1" x14ac:dyDescent="0.45">
      <c r="A3595">
        <v>40035327</v>
      </c>
      <c r="B3595" t="s">
        <v>448</v>
      </c>
      <c r="C3595">
        <v>45010</v>
      </c>
      <c r="D3595">
        <v>69927</v>
      </c>
      <c r="E3595">
        <v>20222023</v>
      </c>
      <c r="F3595" t="s">
        <v>453</v>
      </c>
      <c r="G3595" t="s">
        <v>213</v>
      </c>
      <c r="H3595">
        <v>5</v>
      </c>
      <c r="I3595">
        <v>2</v>
      </c>
      <c r="J3595">
        <v>2</v>
      </c>
      <c r="K3595">
        <v>1</v>
      </c>
      <c r="L3595">
        <v>0</v>
      </c>
      <c r="M3595">
        <v>0</v>
      </c>
      <c r="N3595">
        <v>0</v>
      </c>
      <c r="O3595" t="s">
        <v>19</v>
      </c>
      <c r="P3595" t="str">
        <f>UPPER(Table1[[#This Row],[Venue]])</f>
        <v>HOME</v>
      </c>
    </row>
    <row r="3596" spans="1:16" hidden="1" x14ac:dyDescent="0.45">
      <c r="A3596">
        <v>40035327</v>
      </c>
      <c r="B3596" t="s">
        <v>448</v>
      </c>
      <c r="C3596">
        <v>45010</v>
      </c>
      <c r="D3596">
        <v>69927</v>
      </c>
      <c r="E3596">
        <v>20222023</v>
      </c>
      <c r="F3596" t="s">
        <v>453</v>
      </c>
      <c r="G3596" t="s">
        <v>268</v>
      </c>
      <c r="H3596">
        <v>6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 t="s">
        <v>19</v>
      </c>
      <c r="P3596" t="str">
        <f>UPPER(Table1[[#This Row],[Venue]])</f>
        <v>HOME</v>
      </c>
    </row>
    <row r="3597" spans="1:16" hidden="1" x14ac:dyDescent="0.45">
      <c r="A3597">
        <v>40035327</v>
      </c>
      <c r="B3597" t="s">
        <v>448</v>
      </c>
      <c r="C3597">
        <v>45010</v>
      </c>
      <c r="D3597">
        <v>69927</v>
      </c>
      <c r="E3597">
        <v>20222023</v>
      </c>
      <c r="F3597" t="s">
        <v>453</v>
      </c>
      <c r="G3597" t="s">
        <v>214</v>
      </c>
      <c r="H3597">
        <v>7</v>
      </c>
      <c r="I3597">
        <v>1</v>
      </c>
      <c r="J3597">
        <v>0</v>
      </c>
      <c r="K3597">
        <v>1</v>
      </c>
      <c r="L3597">
        <v>1</v>
      </c>
      <c r="M3597">
        <v>0</v>
      </c>
      <c r="N3597">
        <v>0</v>
      </c>
      <c r="O3597" t="s">
        <v>19</v>
      </c>
      <c r="P3597" t="str">
        <f>UPPER(Table1[[#This Row],[Venue]])</f>
        <v>HOME</v>
      </c>
    </row>
    <row r="3598" spans="1:16" hidden="1" x14ac:dyDescent="0.45">
      <c r="A3598">
        <v>40035327</v>
      </c>
      <c r="B3598" t="s">
        <v>448</v>
      </c>
      <c r="C3598">
        <v>45010</v>
      </c>
      <c r="D3598">
        <v>69927</v>
      </c>
      <c r="E3598">
        <v>20222023</v>
      </c>
      <c r="F3598" t="s">
        <v>453</v>
      </c>
      <c r="G3598" t="s">
        <v>215</v>
      </c>
      <c r="H3598">
        <v>9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 t="s">
        <v>19</v>
      </c>
      <c r="P3598" t="str">
        <f>UPPER(Table1[[#This Row],[Venue]])</f>
        <v>HOME</v>
      </c>
    </row>
    <row r="3599" spans="1:16" hidden="1" x14ac:dyDescent="0.45">
      <c r="A3599">
        <v>40035327</v>
      </c>
      <c r="B3599" t="s">
        <v>448</v>
      </c>
      <c r="C3599">
        <v>45010</v>
      </c>
      <c r="D3599">
        <v>69927</v>
      </c>
      <c r="E3599">
        <v>20222023</v>
      </c>
      <c r="F3599" t="s">
        <v>453</v>
      </c>
      <c r="G3599" t="s">
        <v>441</v>
      </c>
      <c r="H3599">
        <v>11</v>
      </c>
      <c r="I3599">
        <v>0</v>
      </c>
      <c r="J3599">
        <v>0</v>
      </c>
      <c r="K3599">
        <v>1</v>
      </c>
      <c r="L3599">
        <v>0</v>
      </c>
      <c r="M3599">
        <v>0</v>
      </c>
      <c r="N3599">
        <v>0</v>
      </c>
      <c r="O3599" t="s">
        <v>19</v>
      </c>
      <c r="P3599" t="str">
        <f>UPPER(Table1[[#This Row],[Venue]])</f>
        <v>HOME</v>
      </c>
    </row>
    <row r="3600" spans="1:16" hidden="1" x14ac:dyDescent="0.45">
      <c r="A3600">
        <v>40035327</v>
      </c>
      <c r="B3600" t="s">
        <v>448</v>
      </c>
      <c r="C3600">
        <v>45010</v>
      </c>
      <c r="D3600">
        <v>69927</v>
      </c>
      <c r="E3600">
        <v>20222023</v>
      </c>
      <c r="F3600" t="s">
        <v>453</v>
      </c>
      <c r="G3600" t="s">
        <v>216</v>
      </c>
      <c r="H3600">
        <v>14</v>
      </c>
      <c r="I3600">
        <v>0</v>
      </c>
      <c r="J3600">
        <v>0</v>
      </c>
      <c r="K3600">
        <v>1</v>
      </c>
      <c r="L3600">
        <v>0</v>
      </c>
      <c r="M3600">
        <v>0</v>
      </c>
      <c r="N3600">
        <v>0</v>
      </c>
      <c r="O3600" t="s">
        <v>19</v>
      </c>
      <c r="P3600" t="str">
        <f>UPPER(Table1[[#This Row],[Venue]])</f>
        <v>HOME</v>
      </c>
    </row>
    <row r="3601" spans="1:16" hidden="1" x14ac:dyDescent="0.45">
      <c r="A3601">
        <v>40035327</v>
      </c>
      <c r="B3601" t="s">
        <v>448</v>
      </c>
      <c r="C3601">
        <v>45010</v>
      </c>
      <c r="D3601">
        <v>69927</v>
      </c>
      <c r="E3601">
        <v>20222023</v>
      </c>
      <c r="F3601" t="s">
        <v>453</v>
      </c>
      <c r="G3601" t="s">
        <v>217</v>
      </c>
      <c r="H3601">
        <v>15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 t="s">
        <v>19</v>
      </c>
      <c r="P3601" t="str">
        <f>UPPER(Table1[[#This Row],[Venue]])</f>
        <v>HOME</v>
      </c>
    </row>
    <row r="3602" spans="1:16" hidden="1" x14ac:dyDescent="0.45">
      <c r="A3602">
        <v>40035327</v>
      </c>
      <c r="B3602" t="s">
        <v>448</v>
      </c>
      <c r="C3602">
        <v>45010</v>
      </c>
      <c r="D3602">
        <v>69927</v>
      </c>
      <c r="E3602">
        <v>20222023</v>
      </c>
      <c r="F3602" t="s">
        <v>453</v>
      </c>
      <c r="G3602" t="s">
        <v>218</v>
      </c>
      <c r="H3602">
        <v>17</v>
      </c>
      <c r="I3602">
        <v>1</v>
      </c>
      <c r="J3602">
        <v>0</v>
      </c>
      <c r="K3602">
        <v>1</v>
      </c>
      <c r="L3602">
        <v>1</v>
      </c>
      <c r="M3602">
        <v>0</v>
      </c>
      <c r="N3602">
        <v>0</v>
      </c>
      <c r="O3602" t="s">
        <v>19</v>
      </c>
      <c r="P3602" t="str">
        <f>UPPER(Table1[[#This Row],[Venue]])</f>
        <v>HOME</v>
      </c>
    </row>
    <row r="3603" spans="1:16" hidden="1" x14ac:dyDescent="0.45">
      <c r="A3603">
        <v>40035327</v>
      </c>
      <c r="B3603" t="s">
        <v>448</v>
      </c>
      <c r="C3603">
        <v>45010</v>
      </c>
      <c r="D3603">
        <v>69927</v>
      </c>
      <c r="E3603">
        <v>20222023</v>
      </c>
      <c r="F3603" t="s">
        <v>453</v>
      </c>
      <c r="G3603" t="s">
        <v>224</v>
      </c>
      <c r="H3603">
        <v>18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 t="s">
        <v>19</v>
      </c>
      <c r="P3603" t="str">
        <f>UPPER(Table1[[#This Row],[Venue]])</f>
        <v>HOME</v>
      </c>
    </row>
    <row r="3604" spans="1:16" hidden="1" x14ac:dyDescent="0.45">
      <c r="A3604">
        <v>40035327</v>
      </c>
      <c r="B3604" t="s">
        <v>448</v>
      </c>
      <c r="C3604">
        <v>45010</v>
      </c>
      <c r="D3604">
        <v>69927</v>
      </c>
      <c r="E3604">
        <v>20222023</v>
      </c>
      <c r="F3604" t="s">
        <v>453</v>
      </c>
      <c r="G3604" t="s">
        <v>219</v>
      </c>
      <c r="H3604">
        <v>23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 t="s">
        <v>19</v>
      </c>
      <c r="P3604" t="str">
        <f>UPPER(Table1[[#This Row],[Venue]])</f>
        <v>HOME</v>
      </c>
    </row>
    <row r="3605" spans="1:16" hidden="1" x14ac:dyDescent="0.45">
      <c r="A3605">
        <v>40035327</v>
      </c>
      <c r="B3605" t="s">
        <v>448</v>
      </c>
      <c r="C3605">
        <v>45010</v>
      </c>
      <c r="D3605">
        <v>69927</v>
      </c>
      <c r="E3605">
        <v>20222023</v>
      </c>
      <c r="F3605" t="s">
        <v>453</v>
      </c>
      <c r="G3605" t="s">
        <v>220</v>
      </c>
      <c r="H3605">
        <v>24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  <c r="O3605" t="s">
        <v>19</v>
      </c>
      <c r="P3605" t="str">
        <f>UPPER(Table1[[#This Row],[Venue]])</f>
        <v>HOME</v>
      </c>
    </row>
    <row r="3606" spans="1:16" hidden="1" x14ac:dyDescent="0.45">
      <c r="A3606">
        <v>40035327</v>
      </c>
      <c r="B3606" t="s">
        <v>448</v>
      </c>
      <c r="C3606">
        <v>45010</v>
      </c>
      <c r="D3606">
        <v>69927</v>
      </c>
      <c r="E3606">
        <v>20222023</v>
      </c>
      <c r="F3606" t="s">
        <v>453</v>
      </c>
      <c r="G3606" t="s">
        <v>221</v>
      </c>
      <c r="H3606">
        <v>25</v>
      </c>
      <c r="I3606">
        <v>1</v>
      </c>
      <c r="J3606">
        <v>0</v>
      </c>
      <c r="K3606">
        <v>1</v>
      </c>
      <c r="L3606">
        <v>1</v>
      </c>
      <c r="M3606">
        <v>0</v>
      </c>
      <c r="N3606">
        <v>0</v>
      </c>
      <c r="O3606" t="s">
        <v>19</v>
      </c>
      <c r="P3606" t="str">
        <f>UPPER(Table1[[#This Row],[Venue]])</f>
        <v>HOME</v>
      </c>
    </row>
    <row r="3607" spans="1:16" hidden="1" x14ac:dyDescent="0.45">
      <c r="A3607">
        <v>40035327</v>
      </c>
      <c r="B3607" t="s">
        <v>448</v>
      </c>
      <c r="C3607">
        <v>45010</v>
      </c>
      <c r="D3607">
        <v>69927</v>
      </c>
      <c r="E3607">
        <v>20222023</v>
      </c>
      <c r="F3607" t="s">
        <v>453</v>
      </c>
      <c r="G3607" t="s">
        <v>222</v>
      </c>
      <c r="H3607">
        <v>27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0</v>
      </c>
      <c r="O3607" t="s">
        <v>19</v>
      </c>
      <c r="P3607" t="str">
        <f>UPPER(Table1[[#This Row],[Venue]])</f>
        <v>HOME</v>
      </c>
    </row>
    <row r="3608" spans="1:16" hidden="1" x14ac:dyDescent="0.45">
      <c r="A3608">
        <v>40035327</v>
      </c>
      <c r="B3608" t="s">
        <v>448</v>
      </c>
      <c r="C3608">
        <v>45010</v>
      </c>
      <c r="D3608">
        <v>69927</v>
      </c>
      <c r="E3608">
        <v>20222023</v>
      </c>
      <c r="F3608" t="s">
        <v>453</v>
      </c>
      <c r="G3608" t="s">
        <v>223</v>
      </c>
      <c r="H3608">
        <v>37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 t="s">
        <v>19</v>
      </c>
      <c r="P3608" t="str">
        <f>UPPER(Table1[[#This Row],[Venue]])</f>
        <v>HOME</v>
      </c>
    </row>
    <row r="3609" spans="1:16" hidden="1" x14ac:dyDescent="0.45">
      <c r="A3609">
        <v>40035327</v>
      </c>
      <c r="B3609" t="s">
        <v>448</v>
      </c>
      <c r="C3609">
        <v>45010</v>
      </c>
      <c r="D3609">
        <v>69927</v>
      </c>
      <c r="E3609">
        <v>20222023</v>
      </c>
      <c r="F3609" t="s">
        <v>453</v>
      </c>
      <c r="G3609" t="s">
        <v>230</v>
      </c>
      <c r="H3609">
        <v>61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0</v>
      </c>
      <c r="O3609" t="s">
        <v>19</v>
      </c>
      <c r="P3609" t="str">
        <f>UPPER(Table1[[#This Row],[Venue]])</f>
        <v>HOME</v>
      </c>
    </row>
    <row r="3610" spans="1:16" hidden="1" x14ac:dyDescent="0.45">
      <c r="A3610">
        <v>40035327</v>
      </c>
      <c r="B3610" t="s">
        <v>448</v>
      </c>
      <c r="C3610">
        <v>45010</v>
      </c>
      <c r="D3610">
        <v>69927</v>
      </c>
      <c r="E3610">
        <v>20222023</v>
      </c>
      <c r="F3610" t="s">
        <v>453</v>
      </c>
      <c r="G3610" t="s">
        <v>226</v>
      </c>
      <c r="H3610">
        <v>70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0</v>
      </c>
      <c r="O3610" t="s">
        <v>19</v>
      </c>
      <c r="P3610" t="str">
        <f>UPPER(Table1[[#This Row],[Venue]])</f>
        <v>HOME</v>
      </c>
    </row>
    <row r="3611" spans="1:16" hidden="1" x14ac:dyDescent="0.45">
      <c r="A3611">
        <v>40035327</v>
      </c>
      <c r="B3611" t="s">
        <v>448</v>
      </c>
      <c r="C3611">
        <v>45010</v>
      </c>
      <c r="D3611">
        <v>69927</v>
      </c>
      <c r="E3611">
        <v>20222023</v>
      </c>
      <c r="F3611" t="s">
        <v>453</v>
      </c>
      <c r="G3611" t="s">
        <v>227</v>
      </c>
      <c r="H3611">
        <v>74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2</v>
      </c>
      <c r="O3611" t="s">
        <v>19</v>
      </c>
      <c r="P3611" t="str">
        <f>UPPER(Table1[[#This Row],[Venue]])</f>
        <v>HOME</v>
      </c>
    </row>
    <row r="3612" spans="1:16" hidden="1" x14ac:dyDescent="0.45">
      <c r="A3612">
        <v>40035327</v>
      </c>
      <c r="B3612" t="s">
        <v>448</v>
      </c>
      <c r="C3612">
        <v>45010</v>
      </c>
      <c r="D3612">
        <v>69927</v>
      </c>
      <c r="E3612">
        <v>20222023</v>
      </c>
      <c r="F3612" t="s">
        <v>453</v>
      </c>
      <c r="G3612" t="s">
        <v>228</v>
      </c>
      <c r="H3612">
        <v>77</v>
      </c>
      <c r="I3612">
        <v>1</v>
      </c>
      <c r="J3612">
        <v>0</v>
      </c>
      <c r="K3612">
        <v>1</v>
      </c>
      <c r="L3612">
        <v>1</v>
      </c>
      <c r="M3612">
        <v>0</v>
      </c>
      <c r="N3612">
        <v>2</v>
      </c>
      <c r="O3612" t="s">
        <v>19</v>
      </c>
      <c r="P3612" t="str">
        <f>UPPER(Table1[[#This Row],[Venue]])</f>
        <v>HOME</v>
      </c>
    </row>
    <row r="3613" spans="1:16" hidden="1" x14ac:dyDescent="0.45">
      <c r="A3613">
        <v>40035327</v>
      </c>
      <c r="B3613" t="s">
        <v>448</v>
      </c>
      <c r="C3613">
        <v>45010</v>
      </c>
      <c r="D3613">
        <v>69927</v>
      </c>
      <c r="E3613">
        <v>20222023</v>
      </c>
      <c r="F3613" t="s">
        <v>453</v>
      </c>
      <c r="G3613" t="s">
        <v>231</v>
      </c>
      <c r="H3613">
        <v>97</v>
      </c>
      <c r="I3613">
        <v>1</v>
      </c>
      <c r="J3613">
        <v>1</v>
      </c>
      <c r="K3613">
        <v>1</v>
      </c>
      <c r="L3613">
        <v>0</v>
      </c>
      <c r="M3613">
        <v>0</v>
      </c>
      <c r="N3613">
        <v>0</v>
      </c>
      <c r="O3613" t="s">
        <v>19</v>
      </c>
      <c r="P3613" t="str">
        <f>UPPER(Table1[[#This Row],[Venue]])</f>
        <v>HOME</v>
      </c>
    </row>
    <row r="3614" spans="1:16" hidden="1" x14ac:dyDescent="0.45">
      <c r="A3614">
        <v>40035327</v>
      </c>
      <c r="B3614" t="s">
        <v>448</v>
      </c>
      <c r="C3614">
        <v>45010</v>
      </c>
      <c r="D3614">
        <v>69927</v>
      </c>
      <c r="E3614">
        <v>20222023</v>
      </c>
      <c r="F3614" t="s">
        <v>453</v>
      </c>
      <c r="G3614" t="s">
        <v>20</v>
      </c>
      <c r="H3614">
        <v>5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 t="s">
        <v>40</v>
      </c>
      <c r="P3614" t="str">
        <f>UPPER(Table1[[#This Row],[Venue]])</f>
        <v>AWAY</v>
      </c>
    </row>
    <row r="3615" spans="1:16" hidden="1" x14ac:dyDescent="0.45">
      <c r="A3615">
        <v>40035327</v>
      </c>
      <c r="B3615" t="s">
        <v>448</v>
      </c>
      <c r="C3615">
        <v>45010</v>
      </c>
      <c r="D3615">
        <v>69927</v>
      </c>
      <c r="E3615">
        <v>20222023</v>
      </c>
      <c r="F3615" t="s">
        <v>453</v>
      </c>
      <c r="G3615" t="s">
        <v>21</v>
      </c>
      <c r="H3615">
        <v>6</v>
      </c>
      <c r="I3615">
        <v>1</v>
      </c>
      <c r="J3615">
        <v>0</v>
      </c>
      <c r="K3615">
        <v>1</v>
      </c>
      <c r="L3615">
        <v>1</v>
      </c>
      <c r="M3615">
        <v>0</v>
      </c>
      <c r="N3615">
        <v>0</v>
      </c>
      <c r="O3615" t="s">
        <v>40</v>
      </c>
      <c r="P3615" t="str">
        <f>UPPER(Table1[[#This Row],[Venue]])</f>
        <v>AWAY</v>
      </c>
    </row>
    <row r="3616" spans="1:16" hidden="1" x14ac:dyDescent="0.45">
      <c r="A3616">
        <v>40035327</v>
      </c>
      <c r="B3616" t="s">
        <v>448</v>
      </c>
      <c r="C3616">
        <v>45010</v>
      </c>
      <c r="D3616">
        <v>69927</v>
      </c>
      <c r="E3616">
        <v>20222023</v>
      </c>
      <c r="F3616" t="s">
        <v>453</v>
      </c>
      <c r="G3616" t="s">
        <v>419</v>
      </c>
      <c r="H3616">
        <v>7</v>
      </c>
      <c r="I3616">
        <v>1</v>
      </c>
      <c r="J3616">
        <v>1</v>
      </c>
      <c r="K3616">
        <v>1</v>
      </c>
      <c r="L3616">
        <v>0</v>
      </c>
      <c r="M3616">
        <v>0</v>
      </c>
      <c r="N3616">
        <v>0</v>
      </c>
      <c r="O3616" t="s">
        <v>40</v>
      </c>
      <c r="P3616" t="str">
        <f>UPPER(Table1[[#This Row],[Venue]])</f>
        <v>AWAY</v>
      </c>
    </row>
    <row r="3617" spans="1:16" hidden="1" x14ac:dyDescent="0.45">
      <c r="A3617">
        <v>40035327</v>
      </c>
      <c r="B3617" t="s">
        <v>448</v>
      </c>
      <c r="C3617">
        <v>45010</v>
      </c>
      <c r="D3617">
        <v>69927</v>
      </c>
      <c r="E3617">
        <v>20222023</v>
      </c>
      <c r="F3617" t="s">
        <v>453</v>
      </c>
      <c r="G3617" t="s">
        <v>24</v>
      </c>
      <c r="H3617">
        <v>11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2</v>
      </c>
      <c r="O3617" t="s">
        <v>40</v>
      </c>
      <c r="P3617" t="str">
        <f>UPPER(Table1[[#This Row],[Venue]])</f>
        <v>AWAY</v>
      </c>
    </row>
    <row r="3618" spans="1:16" hidden="1" x14ac:dyDescent="0.45">
      <c r="A3618">
        <v>40035327</v>
      </c>
      <c r="B3618" t="s">
        <v>448</v>
      </c>
      <c r="C3618">
        <v>45010</v>
      </c>
      <c r="D3618">
        <v>69927</v>
      </c>
      <c r="E3618">
        <v>20222023</v>
      </c>
      <c r="F3618" t="s">
        <v>453</v>
      </c>
      <c r="G3618" t="s">
        <v>442</v>
      </c>
      <c r="H3618">
        <v>17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 t="s">
        <v>40</v>
      </c>
      <c r="P3618" t="str">
        <f>UPPER(Table1[[#This Row],[Venue]])</f>
        <v>AWAY</v>
      </c>
    </row>
    <row r="3619" spans="1:16" hidden="1" x14ac:dyDescent="0.45">
      <c r="A3619">
        <v>40035327</v>
      </c>
      <c r="B3619" t="s">
        <v>448</v>
      </c>
      <c r="C3619">
        <v>45010</v>
      </c>
      <c r="D3619">
        <v>69927</v>
      </c>
      <c r="E3619">
        <v>20222023</v>
      </c>
      <c r="F3619" t="s">
        <v>453</v>
      </c>
      <c r="G3619" t="s">
        <v>25</v>
      </c>
      <c r="H3619">
        <v>24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0</v>
      </c>
      <c r="O3619" t="s">
        <v>40</v>
      </c>
      <c r="P3619" t="str">
        <f>UPPER(Table1[[#This Row],[Venue]])</f>
        <v>AWAY</v>
      </c>
    </row>
    <row r="3620" spans="1:16" hidden="1" x14ac:dyDescent="0.45">
      <c r="A3620">
        <v>40035327</v>
      </c>
      <c r="B3620" t="s">
        <v>448</v>
      </c>
      <c r="C3620">
        <v>45010</v>
      </c>
      <c r="D3620">
        <v>69927</v>
      </c>
      <c r="E3620">
        <v>20222023</v>
      </c>
      <c r="F3620" t="s">
        <v>453</v>
      </c>
      <c r="G3620" t="s">
        <v>192</v>
      </c>
      <c r="H3620">
        <v>32</v>
      </c>
      <c r="I3620">
        <v>1</v>
      </c>
      <c r="J3620">
        <v>0</v>
      </c>
      <c r="K3620">
        <v>1</v>
      </c>
      <c r="L3620">
        <v>1</v>
      </c>
      <c r="M3620">
        <v>0</v>
      </c>
      <c r="N3620">
        <v>0</v>
      </c>
      <c r="O3620" t="s">
        <v>40</v>
      </c>
      <c r="P3620" t="str">
        <f>UPPER(Table1[[#This Row],[Venue]])</f>
        <v>AWAY</v>
      </c>
    </row>
    <row r="3621" spans="1:16" hidden="1" x14ac:dyDescent="0.45">
      <c r="A3621">
        <v>40035327</v>
      </c>
      <c r="B3621" t="s">
        <v>448</v>
      </c>
      <c r="C3621">
        <v>45010</v>
      </c>
      <c r="D3621">
        <v>69927</v>
      </c>
      <c r="E3621">
        <v>20222023</v>
      </c>
      <c r="F3621" t="s">
        <v>453</v>
      </c>
      <c r="G3621" t="s">
        <v>193</v>
      </c>
      <c r="H3621">
        <v>36</v>
      </c>
      <c r="I3621">
        <v>2</v>
      </c>
      <c r="J3621">
        <v>1</v>
      </c>
      <c r="K3621">
        <v>1</v>
      </c>
      <c r="L3621">
        <v>1</v>
      </c>
      <c r="M3621">
        <v>0</v>
      </c>
      <c r="N3621">
        <v>0</v>
      </c>
      <c r="O3621" t="s">
        <v>40</v>
      </c>
      <c r="P3621" t="str">
        <f>UPPER(Table1[[#This Row],[Venue]])</f>
        <v>AWAY</v>
      </c>
    </row>
    <row r="3622" spans="1:16" hidden="1" x14ac:dyDescent="0.45">
      <c r="A3622">
        <v>40035327</v>
      </c>
      <c r="B3622" t="s">
        <v>448</v>
      </c>
      <c r="C3622">
        <v>45010</v>
      </c>
      <c r="D3622">
        <v>69927</v>
      </c>
      <c r="E3622">
        <v>20222023</v>
      </c>
      <c r="F3622" t="s">
        <v>453</v>
      </c>
      <c r="G3622" t="s">
        <v>28</v>
      </c>
      <c r="H3622">
        <v>41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 t="s">
        <v>40</v>
      </c>
      <c r="P3622" t="str">
        <f>UPPER(Table1[[#This Row],[Venue]])</f>
        <v>AWAY</v>
      </c>
    </row>
    <row r="3623" spans="1:16" hidden="1" x14ac:dyDescent="0.45">
      <c r="A3623">
        <v>40035327</v>
      </c>
      <c r="B3623" t="s">
        <v>448</v>
      </c>
      <c r="C3623">
        <v>45010</v>
      </c>
      <c r="D3623">
        <v>69927</v>
      </c>
      <c r="E3623">
        <v>20222023</v>
      </c>
      <c r="F3623" t="s">
        <v>453</v>
      </c>
      <c r="G3623" t="s">
        <v>29</v>
      </c>
      <c r="H3623">
        <v>44</v>
      </c>
      <c r="I3623">
        <v>1</v>
      </c>
      <c r="J3623">
        <v>0</v>
      </c>
      <c r="K3623">
        <v>1</v>
      </c>
      <c r="L3623">
        <v>1</v>
      </c>
      <c r="M3623">
        <v>0</v>
      </c>
      <c r="N3623">
        <v>0</v>
      </c>
      <c r="O3623" t="s">
        <v>40</v>
      </c>
      <c r="P3623" t="str">
        <f>UPPER(Table1[[#This Row],[Venue]])</f>
        <v>AWAY</v>
      </c>
    </row>
    <row r="3624" spans="1:16" hidden="1" x14ac:dyDescent="0.45">
      <c r="A3624">
        <v>40035327</v>
      </c>
      <c r="B3624" t="s">
        <v>448</v>
      </c>
      <c r="C3624">
        <v>45010</v>
      </c>
      <c r="D3624">
        <v>69927</v>
      </c>
      <c r="E3624">
        <v>20222023</v>
      </c>
      <c r="F3624" t="s">
        <v>453</v>
      </c>
      <c r="G3624" t="s">
        <v>30</v>
      </c>
      <c r="H3624">
        <v>55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 t="s">
        <v>40</v>
      </c>
      <c r="P3624" t="str">
        <f>UPPER(Table1[[#This Row],[Venue]])</f>
        <v>AWAY</v>
      </c>
    </row>
    <row r="3625" spans="1:16" hidden="1" x14ac:dyDescent="0.45">
      <c r="A3625">
        <v>40035327</v>
      </c>
      <c r="B3625" t="s">
        <v>448</v>
      </c>
      <c r="C3625">
        <v>45010</v>
      </c>
      <c r="D3625">
        <v>69927</v>
      </c>
      <c r="E3625">
        <v>20222023</v>
      </c>
      <c r="F3625" t="s">
        <v>453</v>
      </c>
      <c r="G3625" t="s">
        <v>31</v>
      </c>
      <c r="H3625">
        <v>56</v>
      </c>
      <c r="I3625">
        <v>0</v>
      </c>
      <c r="J3625">
        <v>0</v>
      </c>
      <c r="K3625">
        <v>1</v>
      </c>
      <c r="L3625">
        <v>0</v>
      </c>
      <c r="M3625">
        <v>0</v>
      </c>
      <c r="N3625">
        <v>0</v>
      </c>
      <c r="O3625" t="s">
        <v>40</v>
      </c>
      <c r="P3625" t="str">
        <f>UPPER(Table1[[#This Row],[Venue]])</f>
        <v>AWAY</v>
      </c>
    </row>
    <row r="3626" spans="1:16" hidden="1" x14ac:dyDescent="0.45">
      <c r="A3626">
        <v>40035327</v>
      </c>
      <c r="B3626" t="s">
        <v>448</v>
      </c>
      <c r="C3626">
        <v>45010</v>
      </c>
      <c r="D3626">
        <v>69927</v>
      </c>
      <c r="E3626">
        <v>20222023</v>
      </c>
      <c r="F3626" t="s">
        <v>453</v>
      </c>
      <c r="G3626" t="s">
        <v>32</v>
      </c>
      <c r="H3626">
        <v>66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0</v>
      </c>
      <c r="O3626" t="s">
        <v>40</v>
      </c>
      <c r="P3626" t="str">
        <f>UPPER(Table1[[#This Row],[Venue]])</f>
        <v>AWAY</v>
      </c>
    </row>
    <row r="3627" spans="1:16" hidden="1" x14ac:dyDescent="0.45">
      <c r="A3627">
        <v>40035327</v>
      </c>
      <c r="B3627" t="s">
        <v>448</v>
      </c>
      <c r="C3627">
        <v>45010</v>
      </c>
      <c r="D3627">
        <v>69927</v>
      </c>
      <c r="E3627">
        <v>20222023</v>
      </c>
      <c r="F3627" t="s">
        <v>453</v>
      </c>
      <c r="G3627" t="s">
        <v>420</v>
      </c>
      <c r="H3627">
        <v>68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  <c r="O3627" t="s">
        <v>40</v>
      </c>
      <c r="P3627" t="str">
        <f>UPPER(Table1[[#This Row],[Venue]])</f>
        <v>AWAY</v>
      </c>
    </row>
    <row r="3628" spans="1:16" hidden="1" x14ac:dyDescent="0.45">
      <c r="A3628">
        <v>40035327</v>
      </c>
      <c r="B3628" t="s">
        <v>448</v>
      </c>
      <c r="C3628">
        <v>45010</v>
      </c>
      <c r="D3628">
        <v>69927</v>
      </c>
      <c r="E3628">
        <v>20222023</v>
      </c>
      <c r="F3628" t="s">
        <v>453</v>
      </c>
      <c r="G3628" t="s">
        <v>34</v>
      </c>
      <c r="H3628">
        <v>74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0</v>
      </c>
      <c r="O3628" t="s">
        <v>40</v>
      </c>
      <c r="P3628" t="str">
        <f>UPPER(Table1[[#This Row],[Venue]])</f>
        <v>AWAY</v>
      </c>
    </row>
    <row r="3629" spans="1:16" hidden="1" x14ac:dyDescent="0.45">
      <c r="A3629">
        <v>40035327</v>
      </c>
      <c r="B3629" t="s">
        <v>448</v>
      </c>
      <c r="C3629">
        <v>45010</v>
      </c>
      <c r="D3629">
        <v>69927</v>
      </c>
      <c r="E3629">
        <v>20222023</v>
      </c>
      <c r="F3629" t="s">
        <v>453</v>
      </c>
      <c r="G3629" t="s">
        <v>35</v>
      </c>
      <c r="H3629">
        <v>75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  <c r="O3629" t="s">
        <v>40</v>
      </c>
      <c r="P3629" t="str">
        <f>UPPER(Table1[[#This Row],[Venue]])</f>
        <v>AWAY</v>
      </c>
    </row>
    <row r="3630" spans="1:16" hidden="1" x14ac:dyDescent="0.45">
      <c r="A3630">
        <v>40035327</v>
      </c>
      <c r="B3630" t="s">
        <v>448</v>
      </c>
      <c r="C3630">
        <v>45010</v>
      </c>
      <c r="D3630">
        <v>69927</v>
      </c>
      <c r="E3630">
        <v>20222023</v>
      </c>
      <c r="F3630" t="s">
        <v>453</v>
      </c>
      <c r="G3630" t="s">
        <v>36</v>
      </c>
      <c r="H3630">
        <v>87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0</v>
      </c>
      <c r="O3630" t="s">
        <v>40</v>
      </c>
      <c r="P3630" t="str">
        <f>UPPER(Table1[[#This Row],[Venue]])</f>
        <v>AWAY</v>
      </c>
    </row>
    <row r="3631" spans="1:16" hidden="1" x14ac:dyDescent="0.45">
      <c r="A3631">
        <v>40035327</v>
      </c>
      <c r="B3631" t="s">
        <v>448</v>
      </c>
      <c r="C3631">
        <v>45010</v>
      </c>
      <c r="D3631">
        <v>69927</v>
      </c>
      <c r="E3631">
        <v>20222023</v>
      </c>
      <c r="F3631" t="s">
        <v>453</v>
      </c>
      <c r="G3631" t="s">
        <v>37</v>
      </c>
      <c r="H3631">
        <v>90</v>
      </c>
      <c r="I3631">
        <v>1</v>
      </c>
      <c r="J3631">
        <v>0</v>
      </c>
      <c r="K3631">
        <v>1</v>
      </c>
      <c r="L3631">
        <v>1</v>
      </c>
      <c r="M3631">
        <v>0</v>
      </c>
      <c r="N3631">
        <v>0</v>
      </c>
      <c r="O3631" t="s">
        <v>40</v>
      </c>
      <c r="P3631" t="str">
        <f>UPPER(Table1[[#This Row],[Venue]])</f>
        <v>AWAY</v>
      </c>
    </row>
    <row r="3632" spans="1:16" hidden="1" x14ac:dyDescent="0.45">
      <c r="A3632">
        <v>40035327</v>
      </c>
      <c r="B3632" t="s">
        <v>448</v>
      </c>
      <c r="C3632">
        <v>45010</v>
      </c>
      <c r="D3632">
        <v>69927</v>
      </c>
      <c r="E3632">
        <v>20222023</v>
      </c>
      <c r="F3632" t="s">
        <v>453</v>
      </c>
      <c r="G3632" t="s">
        <v>38</v>
      </c>
      <c r="H3632">
        <v>98</v>
      </c>
      <c r="I3632">
        <v>1</v>
      </c>
      <c r="J3632">
        <v>1</v>
      </c>
      <c r="K3632">
        <v>1</v>
      </c>
      <c r="L3632">
        <v>0</v>
      </c>
      <c r="M3632">
        <v>0</v>
      </c>
      <c r="N3632">
        <v>4</v>
      </c>
      <c r="O3632" t="s">
        <v>40</v>
      </c>
      <c r="P3632" t="str">
        <f>UPPER(Table1[[#This Row],[Venue]])</f>
        <v>AWAY</v>
      </c>
    </row>
    <row r="3633" spans="1:16" hidden="1" x14ac:dyDescent="0.45">
      <c r="A3633">
        <v>40035329</v>
      </c>
      <c r="B3633" t="s">
        <v>448</v>
      </c>
      <c r="C3633">
        <v>45011</v>
      </c>
      <c r="D3633">
        <v>69929</v>
      </c>
      <c r="E3633">
        <v>20222023</v>
      </c>
      <c r="F3633" t="s">
        <v>453</v>
      </c>
      <c r="G3633" t="s">
        <v>212</v>
      </c>
      <c r="H3633">
        <v>1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 t="s">
        <v>19</v>
      </c>
      <c r="P3633" t="str">
        <f>UPPER(Table1[[#This Row],[Venue]])</f>
        <v>HOME</v>
      </c>
    </row>
    <row r="3634" spans="1:16" hidden="1" x14ac:dyDescent="0.45">
      <c r="A3634">
        <v>40035329</v>
      </c>
      <c r="B3634" t="s">
        <v>448</v>
      </c>
      <c r="C3634">
        <v>45011</v>
      </c>
      <c r="D3634">
        <v>69929</v>
      </c>
      <c r="E3634">
        <v>20222023</v>
      </c>
      <c r="F3634" t="s">
        <v>453</v>
      </c>
      <c r="G3634" t="s">
        <v>213</v>
      </c>
      <c r="H3634">
        <v>5</v>
      </c>
      <c r="I3634">
        <v>1</v>
      </c>
      <c r="J3634">
        <v>1</v>
      </c>
      <c r="K3634">
        <v>1</v>
      </c>
      <c r="L3634">
        <v>0</v>
      </c>
      <c r="M3634">
        <v>0</v>
      </c>
      <c r="N3634">
        <v>0</v>
      </c>
      <c r="O3634" t="s">
        <v>19</v>
      </c>
      <c r="P3634" t="str">
        <f>UPPER(Table1[[#This Row],[Venue]])</f>
        <v>HOME</v>
      </c>
    </row>
    <row r="3635" spans="1:16" hidden="1" x14ac:dyDescent="0.45">
      <c r="A3635">
        <v>40035329</v>
      </c>
      <c r="B3635" t="s">
        <v>448</v>
      </c>
      <c r="C3635">
        <v>45011</v>
      </c>
      <c r="D3635">
        <v>69929</v>
      </c>
      <c r="E3635">
        <v>20222023</v>
      </c>
      <c r="F3635" t="s">
        <v>453</v>
      </c>
      <c r="G3635" t="s">
        <v>268</v>
      </c>
      <c r="H3635">
        <v>6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 t="s">
        <v>19</v>
      </c>
      <c r="P3635" t="str">
        <f>UPPER(Table1[[#This Row],[Venue]])</f>
        <v>HOME</v>
      </c>
    </row>
    <row r="3636" spans="1:16" hidden="1" x14ac:dyDescent="0.45">
      <c r="A3636">
        <v>40035329</v>
      </c>
      <c r="B3636" t="s">
        <v>448</v>
      </c>
      <c r="C3636">
        <v>45011</v>
      </c>
      <c r="D3636">
        <v>69929</v>
      </c>
      <c r="E3636">
        <v>20222023</v>
      </c>
      <c r="F3636" t="s">
        <v>453</v>
      </c>
      <c r="G3636" t="s">
        <v>214</v>
      </c>
      <c r="H3636">
        <v>7</v>
      </c>
      <c r="I3636">
        <v>1</v>
      </c>
      <c r="J3636">
        <v>0</v>
      </c>
      <c r="K3636">
        <v>1</v>
      </c>
      <c r="L3636">
        <v>1</v>
      </c>
      <c r="M3636">
        <v>0</v>
      </c>
      <c r="N3636">
        <v>0</v>
      </c>
      <c r="O3636" t="s">
        <v>19</v>
      </c>
      <c r="P3636" t="str">
        <f>UPPER(Table1[[#This Row],[Venue]])</f>
        <v>HOME</v>
      </c>
    </row>
    <row r="3637" spans="1:16" hidden="1" x14ac:dyDescent="0.45">
      <c r="A3637">
        <v>40035329</v>
      </c>
      <c r="B3637" t="s">
        <v>448</v>
      </c>
      <c r="C3637">
        <v>45011</v>
      </c>
      <c r="D3637">
        <v>69929</v>
      </c>
      <c r="E3637">
        <v>20222023</v>
      </c>
      <c r="F3637" t="s">
        <v>453</v>
      </c>
      <c r="G3637" t="s">
        <v>215</v>
      </c>
      <c r="H3637">
        <v>9</v>
      </c>
      <c r="I3637">
        <v>1</v>
      </c>
      <c r="J3637">
        <v>1</v>
      </c>
      <c r="K3637">
        <v>1</v>
      </c>
      <c r="L3637">
        <v>0</v>
      </c>
      <c r="M3637">
        <v>0</v>
      </c>
      <c r="N3637">
        <v>2</v>
      </c>
      <c r="O3637" t="s">
        <v>19</v>
      </c>
      <c r="P3637" t="str">
        <f>UPPER(Table1[[#This Row],[Venue]])</f>
        <v>HOME</v>
      </c>
    </row>
    <row r="3638" spans="1:16" hidden="1" x14ac:dyDescent="0.45">
      <c r="A3638">
        <v>40035329</v>
      </c>
      <c r="B3638" t="s">
        <v>448</v>
      </c>
      <c r="C3638">
        <v>45011</v>
      </c>
      <c r="D3638">
        <v>69929</v>
      </c>
      <c r="E3638">
        <v>20222023</v>
      </c>
      <c r="F3638" t="s">
        <v>453</v>
      </c>
      <c r="G3638" t="s">
        <v>216</v>
      </c>
      <c r="H3638">
        <v>14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 t="s">
        <v>19</v>
      </c>
      <c r="P3638" t="str">
        <f>UPPER(Table1[[#This Row],[Venue]])</f>
        <v>HOME</v>
      </c>
    </row>
    <row r="3639" spans="1:16" hidden="1" x14ac:dyDescent="0.45">
      <c r="A3639">
        <v>40035329</v>
      </c>
      <c r="B3639" t="s">
        <v>448</v>
      </c>
      <c r="C3639">
        <v>45011</v>
      </c>
      <c r="D3639">
        <v>69929</v>
      </c>
      <c r="E3639">
        <v>20222023</v>
      </c>
      <c r="F3639" t="s">
        <v>453</v>
      </c>
      <c r="G3639" t="s">
        <v>217</v>
      </c>
      <c r="H3639">
        <v>15</v>
      </c>
      <c r="I3639">
        <v>1</v>
      </c>
      <c r="J3639">
        <v>1</v>
      </c>
      <c r="K3639">
        <v>1</v>
      </c>
      <c r="L3639">
        <v>0</v>
      </c>
      <c r="M3639">
        <v>0</v>
      </c>
      <c r="N3639">
        <v>2</v>
      </c>
      <c r="O3639" t="s">
        <v>19</v>
      </c>
      <c r="P3639" t="str">
        <f>UPPER(Table1[[#This Row],[Venue]])</f>
        <v>HOME</v>
      </c>
    </row>
    <row r="3640" spans="1:16" hidden="1" x14ac:dyDescent="0.45">
      <c r="A3640">
        <v>40035329</v>
      </c>
      <c r="B3640" t="s">
        <v>448</v>
      </c>
      <c r="C3640">
        <v>45011</v>
      </c>
      <c r="D3640">
        <v>69929</v>
      </c>
      <c r="E3640">
        <v>20222023</v>
      </c>
      <c r="F3640" t="s">
        <v>453</v>
      </c>
      <c r="G3640" t="s">
        <v>218</v>
      </c>
      <c r="H3640">
        <v>17</v>
      </c>
      <c r="I3640">
        <v>1</v>
      </c>
      <c r="J3640">
        <v>1</v>
      </c>
      <c r="K3640">
        <v>1</v>
      </c>
      <c r="L3640">
        <v>0</v>
      </c>
      <c r="M3640">
        <v>0</v>
      </c>
      <c r="N3640">
        <v>0</v>
      </c>
      <c r="O3640" t="s">
        <v>19</v>
      </c>
      <c r="P3640" t="str">
        <f>UPPER(Table1[[#This Row],[Venue]])</f>
        <v>HOME</v>
      </c>
    </row>
    <row r="3641" spans="1:16" hidden="1" x14ac:dyDescent="0.45">
      <c r="A3641">
        <v>40035329</v>
      </c>
      <c r="B3641" t="s">
        <v>448</v>
      </c>
      <c r="C3641">
        <v>45011</v>
      </c>
      <c r="D3641">
        <v>69929</v>
      </c>
      <c r="E3641">
        <v>20222023</v>
      </c>
      <c r="F3641" t="s">
        <v>453</v>
      </c>
      <c r="G3641" t="s">
        <v>224</v>
      </c>
      <c r="H3641">
        <v>18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0</v>
      </c>
      <c r="O3641" t="s">
        <v>19</v>
      </c>
      <c r="P3641" t="str">
        <f>UPPER(Table1[[#This Row],[Venue]])</f>
        <v>HOME</v>
      </c>
    </row>
    <row r="3642" spans="1:16" hidden="1" x14ac:dyDescent="0.45">
      <c r="A3642">
        <v>40035329</v>
      </c>
      <c r="B3642" t="s">
        <v>448</v>
      </c>
      <c r="C3642">
        <v>45011</v>
      </c>
      <c r="D3642">
        <v>69929</v>
      </c>
      <c r="E3642">
        <v>20222023</v>
      </c>
      <c r="F3642" t="s">
        <v>453</v>
      </c>
      <c r="G3642" t="s">
        <v>219</v>
      </c>
      <c r="H3642">
        <v>23</v>
      </c>
      <c r="I3642">
        <v>1</v>
      </c>
      <c r="J3642">
        <v>0</v>
      </c>
      <c r="K3642">
        <v>1</v>
      </c>
      <c r="L3642">
        <v>1</v>
      </c>
      <c r="M3642">
        <v>0</v>
      </c>
      <c r="N3642">
        <v>0</v>
      </c>
      <c r="O3642" t="s">
        <v>19</v>
      </c>
      <c r="P3642" t="str">
        <f>UPPER(Table1[[#This Row],[Venue]])</f>
        <v>HOME</v>
      </c>
    </row>
    <row r="3643" spans="1:16" hidden="1" x14ac:dyDescent="0.45">
      <c r="A3643">
        <v>40035329</v>
      </c>
      <c r="B3643" t="s">
        <v>448</v>
      </c>
      <c r="C3643">
        <v>45011</v>
      </c>
      <c r="D3643">
        <v>69929</v>
      </c>
      <c r="E3643">
        <v>20222023</v>
      </c>
      <c r="F3643" t="s">
        <v>453</v>
      </c>
      <c r="G3643" t="s">
        <v>220</v>
      </c>
      <c r="H3643">
        <v>24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 t="s">
        <v>19</v>
      </c>
      <c r="P3643" t="str">
        <f>UPPER(Table1[[#This Row],[Venue]])</f>
        <v>HOME</v>
      </c>
    </row>
    <row r="3644" spans="1:16" hidden="1" x14ac:dyDescent="0.45">
      <c r="A3644">
        <v>40035329</v>
      </c>
      <c r="B3644" t="s">
        <v>448</v>
      </c>
      <c r="C3644">
        <v>45011</v>
      </c>
      <c r="D3644">
        <v>69929</v>
      </c>
      <c r="E3644">
        <v>20222023</v>
      </c>
      <c r="F3644" t="s">
        <v>453</v>
      </c>
      <c r="G3644" t="s">
        <v>221</v>
      </c>
      <c r="H3644">
        <v>25</v>
      </c>
      <c r="I3644">
        <v>2</v>
      </c>
      <c r="J3644">
        <v>1</v>
      </c>
      <c r="K3644">
        <v>1</v>
      </c>
      <c r="L3644">
        <v>1</v>
      </c>
      <c r="M3644">
        <v>0</v>
      </c>
      <c r="N3644">
        <v>0</v>
      </c>
      <c r="O3644" t="s">
        <v>19</v>
      </c>
      <c r="P3644" t="str">
        <f>UPPER(Table1[[#This Row],[Venue]])</f>
        <v>HOME</v>
      </c>
    </row>
    <row r="3645" spans="1:16" hidden="1" x14ac:dyDescent="0.45">
      <c r="A3645">
        <v>40035329</v>
      </c>
      <c r="B3645" t="s">
        <v>448</v>
      </c>
      <c r="C3645">
        <v>45011</v>
      </c>
      <c r="D3645">
        <v>69929</v>
      </c>
      <c r="E3645">
        <v>20222023</v>
      </c>
      <c r="F3645" t="s">
        <v>453</v>
      </c>
      <c r="G3645" t="s">
        <v>222</v>
      </c>
      <c r="H3645">
        <v>27</v>
      </c>
      <c r="I3645">
        <v>0</v>
      </c>
      <c r="J3645">
        <v>0</v>
      </c>
      <c r="K3645">
        <v>1</v>
      </c>
      <c r="L3645">
        <v>0</v>
      </c>
      <c r="M3645">
        <v>0</v>
      </c>
      <c r="N3645">
        <v>0</v>
      </c>
      <c r="O3645" t="s">
        <v>19</v>
      </c>
      <c r="P3645" t="str">
        <f>UPPER(Table1[[#This Row],[Venue]])</f>
        <v>HOME</v>
      </c>
    </row>
    <row r="3646" spans="1:16" hidden="1" x14ac:dyDescent="0.45">
      <c r="A3646">
        <v>40035329</v>
      </c>
      <c r="B3646" t="s">
        <v>448</v>
      </c>
      <c r="C3646">
        <v>45011</v>
      </c>
      <c r="D3646">
        <v>69929</v>
      </c>
      <c r="E3646">
        <v>20222023</v>
      </c>
      <c r="F3646" t="s">
        <v>453</v>
      </c>
      <c r="G3646" t="s">
        <v>223</v>
      </c>
      <c r="H3646">
        <v>37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 t="s">
        <v>19</v>
      </c>
      <c r="P3646" t="str">
        <f>UPPER(Table1[[#This Row],[Venue]])</f>
        <v>HOME</v>
      </c>
    </row>
    <row r="3647" spans="1:16" hidden="1" x14ac:dyDescent="0.45">
      <c r="A3647">
        <v>40035329</v>
      </c>
      <c r="B3647" t="s">
        <v>448</v>
      </c>
      <c r="C3647">
        <v>45011</v>
      </c>
      <c r="D3647">
        <v>69929</v>
      </c>
      <c r="E3647">
        <v>20222023</v>
      </c>
      <c r="F3647" t="s">
        <v>453</v>
      </c>
      <c r="G3647" t="s">
        <v>230</v>
      </c>
      <c r="H3647">
        <v>61</v>
      </c>
      <c r="I3647">
        <v>1</v>
      </c>
      <c r="J3647">
        <v>0</v>
      </c>
      <c r="K3647">
        <v>1</v>
      </c>
      <c r="L3647">
        <v>1</v>
      </c>
      <c r="M3647">
        <v>0</v>
      </c>
      <c r="N3647">
        <v>0</v>
      </c>
      <c r="O3647" t="s">
        <v>19</v>
      </c>
      <c r="P3647" t="str">
        <f>UPPER(Table1[[#This Row],[Venue]])</f>
        <v>HOME</v>
      </c>
    </row>
    <row r="3648" spans="1:16" hidden="1" x14ac:dyDescent="0.45">
      <c r="A3648">
        <v>40035329</v>
      </c>
      <c r="B3648" t="s">
        <v>448</v>
      </c>
      <c r="C3648">
        <v>45011</v>
      </c>
      <c r="D3648">
        <v>69929</v>
      </c>
      <c r="E3648">
        <v>20222023</v>
      </c>
      <c r="F3648" t="s">
        <v>453</v>
      </c>
      <c r="G3648" t="s">
        <v>226</v>
      </c>
      <c r="H3648">
        <v>70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 t="s">
        <v>19</v>
      </c>
      <c r="P3648" t="str">
        <f>UPPER(Table1[[#This Row],[Venue]])</f>
        <v>HOME</v>
      </c>
    </row>
    <row r="3649" spans="1:16" hidden="1" x14ac:dyDescent="0.45">
      <c r="A3649">
        <v>40035329</v>
      </c>
      <c r="B3649" t="s">
        <v>448</v>
      </c>
      <c r="C3649">
        <v>45011</v>
      </c>
      <c r="D3649">
        <v>69929</v>
      </c>
      <c r="E3649">
        <v>20222023</v>
      </c>
      <c r="F3649" t="s">
        <v>453</v>
      </c>
      <c r="G3649" t="s">
        <v>227</v>
      </c>
      <c r="H3649">
        <v>74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 t="s">
        <v>19</v>
      </c>
      <c r="P3649" t="str">
        <f>UPPER(Table1[[#This Row],[Venue]])</f>
        <v>HOME</v>
      </c>
    </row>
    <row r="3650" spans="1:16" hidden="1" x14ac:dyDescent="0.45">
      <c r="A3650">
        <v>40035329</v>
      </c>
      <c r="B3650" t="s">
        <v>448</v>
      </c>
      <c r="C3650">
        <v>45011</v>
      </c>
      <c r="D3650">
        <v>69929</v>
      </c>
      <c r="E3650">
        <v>20222023</v>
      </c>
      <c r="F3650" t="s">
        <v>453</v>
      </c>
      <c r="G3650" t="s">
        <v>228</v>
      </c>
      <c r="H3650">
        <v>77</v>
      </c>
      <c r="I3650">
        <v>3</v>
      </c>
      <c r="J3650">
        <v>0</v>
      </c>
      <c r="K3650">
        <v>1</v>
      </c>
      <c r="L3650">
        <v>3</v>
      </c>
      <c r="M3650">
        <v>0</v>
      </c>
      <c r="N3650">
        <v>0</v>
      </c>
      <c r="O3650" t="s">
        <v>19</v>
      </c>
      <c r="P3650" t="str">
        <f>UPPER(Table1[[#This Row],[Venue]])</f>
        <v>HOME</v>
      </c>
    </row>
    <row r="3651" spans="1:16" hidden="1" x14ac:dyDescent="0.45">
      <c r="A3651">
        <v>40035329</v>
      </c>
      <c r="B3651" t="s">
        <v>448</v>
      </c>
      <c r="C3651">
        <v>45011</v>
      </c>
      <c r="D3651">
        <v>69929</v>
      </c>
      <c r="E3651">
        <v>20222023</v>
      </c>
      <c r="F3651" t="s">
        <v>453</v>
      </c>
      <c r="G3651" t="s">
        <v>231</v>
      </c>
      <c r="H3651">
        <v>97</v>
      </c>
      <c r="I3651">
        <v>2</v>
      </c>
      <c r="J3651">
        <v>2</v>
      </c>
      <c r="K3651">
        <v>1</v>
      </c>
      <c r="L3651">
        <v>0</v>
      </c>
      <c r="M3651">
        <v>0</v>
      </c>
      <c r="N3651">
        <v>0</v>
      </c>
      <c r="O3651" t="s">
        <v>19</v>
      </c>
      <c r="P3651" t="str">
        <f>UPPER(Table1[[#This Row],[Venue]])</f>
        <v>HOME</v>
      </c>
    </row>
    <row r="3652" spans="1:16" hidden="1" x14ac:dyDescent="0.45">
      <c r="A3652">
        <v>40035329</v>
      </c>
      <c r="B3652" t="s">
        <v>448</v>
      </c>
      <c r="C3652">
        <v>45011</v>
      </c>
      <c r="D3652">
        <v>69929</v>
      </c>
      <c r="E3652">
        <v>20222023</v>
      </c>
      <c r="F3652" t="s">
        <v>453</v>
      </c>
      <c r="G3652" t="s">
        <v>20</v>
      </c>
      <c r="H3652">
        <v>5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0</v>
      </c>
      <c r="O3652" t="s">
        <v>40</v>
      </c>
      <c r="P3652" t="str">
        <f>UPPER(Table1[[#This Row],[Venue]])</f>
        <v>AWAY</v>
      </c>
    </row>
    <row r="3653" spans="1:16" hidden="1" x14ac:dyDescent="0.45">
      <c r="A3653">
        <v>40035329</v>
      </c>
      <c r="B3653" t="s">
        <v>448</v>
      </c>
      <c r="C3653">
        <v>45011</v>
      </c>
      <c r="D3653">
        <v>69929</v>
      </c>
      <c r="E3653">
        <v>20222023</v>
      </c>
      <c r="F3653" t="s">
        <v>453</v>
      </c>
      <c r="G3653" t="s">
        <v>21</v>
      </c>
      <c r="H3653">
        <v>6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0</v>
      </c>
      <c r="O3653" t="s">
        <v>40</v>
      </c>
      <c r="P3653" t="str">
        <f>UPPER(Table1[[#This Row],[Venue]])</f>
        <v>AWAY</v>
      </c>
    </row>
    <row r="3654" spans="1:16" hidden="1" x14ac:dyDescent="0.45">
      <c r="A3654">
        <v>40035329</v>
      </c>
      <c r="B3654" t="s">
        <v>448</v>
      </c>
      <c r="C3654">
        <v>45011</v>
      </c>
      <c r="D3654">
        <v>69929</v>
      </c>
      <c r="E3654">
        <v>20222023</v>
      </c>
      <c r="F3654" t="s">
        <v>453</v>
      </c>
      <c r="G3654" t="s">
        <v>419</v>
      </c>
      <c r="H3654">
        <v>7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 t="s">
        <v>40</v>
      </c>
      <c r="P3654" t="str">
        <f>UPPER(Table1[[#This Row],[Venue]])</f>
        <v>AWAY</v>
      </c>
    </row>
    <row r="3655" spans="1:16" hidden="1" x14ac:dyDescent="0.45">
      <c r="A3655">
        <v>40035329</v>
      </c>
      <c r="B3655" t="s">
        <v>448</v>
      </c>
      <c r="C3655">
        <v>45011</v>
      </c>
      <c r="D3655">
        <v>69929</v>
      </c>
      <c r="E3655">
        <v>20222023</v>
      </c>
      <c r="F3655" t="s">
        <v>453</v>
      </c>
      <c r="G3655" t="s">
        <v>24</v>
      </c>
      <c r="H3655">
        <v>11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 t="s">
        <v>40</v>
      </c>
      <c r="P3655" t="str">
        <f>UPPER(Table1[[#This Row],[Venue]])</f>
        <v>AWAY</v>
      </c>
    </row>
    <row r="3656" spans="1:16" hidden="1" x14ac:dyDescent="0.45">
      <c r="A3656">
        <v>40035329</v>
      </c>
      <c r="B3656" t="s">
        <v>448</v>
      </c>
      <c r="C3656">
        <v>45011</v>
      </c>
      <c r="D3656">
        <v>69929</v>
      </c>
      <c r="E3656">
        <v>20222023</v>
      </c>
      <c r="F3656" t="s">
        <v>453</v>
      </c>
      <c r="G3656" t="s">
        <v>442</v>
      </c>
      <c r="H3656">
        <v>17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 t="s">
        <v>40</v>
      </c>
      <c r="P3656" t="str">
        <f>UPPER(Table1[[#This Row],[Venue]])</f>
        <v>AWAY</v>
      </c>
    </row>
    <row r="3657" spans="1:16" hidden="1" x14ac:dyDescent="0.45">
      <c r="A3657">
        <v>40035329</v>
      </c>
      <c r="B3657" t="s">
        <v>448</v>
      </c>
      <c r="C3657">
        <v>45011</v>
      </c>
      <c r="D3657">
        <v>69929</v>
      </c>
      <c r="E3657">
        <v>20222023</v>
      </c>
      <c r="F3657" t="s">
        <v>453</v>
      </c>
      <c r="G3657" t="s">
        <v>25</v>
      </c>
      <c r="H3657">
        <v>24</v>
      </c>
      <c r="I3657">
        <v>1</v>
      </c>
      <c r="J3657">
        <v>0</v>
      </c>
      <c r="K3657">
        <v>1</v>
      </c>
      <c r="L3657">
        <v>1</v>
      </c>
      <c r="M3657">
        <v>0</v>
      </c>
      <c r="N3657">
        <v>0</v>
      </c>
      <c r="O3657" t="s">
        <v>40</v>
      </c>
      <c r="P3657" t="str">
        <f>UPPER(Table1[[#This Row],[Venue]])</f>
        <v>AWAY</v>
      </c>
    </row>
    <row r="3658" spans="1:16" hidden="1" x14ac:dyDescent="0.45">
      <c r="A3658">
        <v>40035329</v>
      </c>
      <c r="B3658" t="s">
        <v>448</v>
      </c>
      <c r="C3658">
        <v>45011</v>
      </c>
      <c r="D3658">
        <v>69929</v>
      </c>
      <c r="E3658">
        <v>20222023</v>
      </c>
      <c r="F3658" t="s">
        <v>453</v>
      </c>
      <c r="G3658" t="s">
        <v>192</v>
      </c>
      <c r="H3658">
        <v>32</v>
      </c>
      <c r="I3658">
        <v>1</v>
      </c>
      <c r="J3658">
        <v>1</v>
      </c>
      <c r="K3658">
        <v>1</v>
      </c>
      <c r="L3658">
        <v>0</v>
      </c>
      <c r="M3658">
        <v>0</v>
      </c>
      <c r="N3658">
        <v>0</v>
      </c>
      <c r="O3658" t="s">
        <v>40</v>
      </c>
      <c r="P3658" t="str">
        <f>UPPER(Table1[[#This Row],[Venue]])</f>
        <v>AWAY</v>
      </c>
    </row>
    <row r="3659" spans="1:16" hidden="1" x14ac:dyDescent="0.45">
      <c r="A3659">
        <v>40035329</v>
      </c>
      <c r="B3659" t="s">
        <v>448</v>
      </c>
      <c r="C3659">
        <v>45011</v>
      </c>
      <c r="D3659">
        <v>69929</v>
      </c>
      <c r="E3659">
        <v>20222023</v>
      </c>
      <c r="F3659" t="s">
        <v>453</v>
      </c>
      <c r="G3659" t="s">
        <v>193</v>
      </c>
      <c r="H3659">
        <v>36</v>
      </c>
      <c r="I3659">
        <v>1</v>
      </c>
      <c r="J3659">
        <v>0</v>
      </c>
      <c r="K3659">
        <v>1</v>
      </c>
      <c r="L3659">
        <v>1</v>
      </c>
      <c r="M3659">
        <v>0</v>
      </c>
      <c r="N3659">
        <v>4</v>
      </c>
      <c r="O3659" t="s">
        <v>40</v>
      </c>
      <c r="P3659" t="str">
        <f>UPPER(Table1[[#This Row],[Venue]])</f>
        <v>AWAY</v>
      </c>
    </row>
    <row r="3660" spans="1:16" hidden="1" x14ac:dyDescent="0.45">
      <c r="A3660">
        <v>40035329</v>
      </c>
      <c r="B3660" t="s">
        <v>448</v>
      </c>
      <c r="C3660">
        <v>45011</v>
      </c>
      <c r="D3660">
        <v>69929</v>
      </c>
      <c r="E3660">
        <v>20222023</v>
      </c>
      <c r="F3660" t="s">
        <v>453</v>
      </c>
      <c r="G3660" t="s">
        <v>28</v>
      </c>
      <c r="H3660">
        <v>41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 t="s">
        <v>40</v>
      </c>
      <c r="P3660" t="str">
        <f>UPPER(Table1[[#This Row],[Venue]])</f>
        <v>AWAY</v>
      </c>
    </row>
    <row r="3661" spans="1:16" hidden="1" x14ac:dyDescent="0.45">
      <c r="A3661">
        <v>40035329</v>
      </c>
      <c r="B3661" t="s">
        <v>448</v>
      </c>
      <c r="C3661">
        <v>45011</v>
      </c>
      <c r="D3661">
        <v>69929</v>
      </c>
      <c r="E3661">
        <v>20222023</v>
      </c>
      <c r="F3661" t="s">
        <v>453</v>
      </c>
      <c r="G3661" t="s">
        <v>29</v>
      </c>
      <c r="H3661">
        <v>44</v>
      </c>
      <c r="I3661">
        <v>1</v>
      </c>
      <c r="J3661">
        <v>0</v>
      </c>
      <c r="K3661">
        <v>1</v>
      </c>
      <c r="L3661">
        <v>1</v>
      </c>
      <c r="M3661">
        <v>0</v>
      </c>
      <c r="N3661">
        <v>0</v>
      </c>
      <c r="O3661" t="s">
        <v>40</v>
      </c>
      <c r="P3661" t="str">
        <f>UPPER(Table1[[#This Row],[Venue]])</f>
        <v>AWAY</v>
      </c>
    </row>
    <row r="3662" spans="1:16" hidden="1" x14ac:dyDescent="0.45">
      <c r="A3662">
        <v>40035329</v>
      </c>
      <c r="B3662" t="s">
        <v>448</v>
      </c>
      <c r="C3662">
        <v>45011</v>
      </c>
      <c r="D3662">
        <v>69929</v>
      </c>
      <c r="E3662">
        <v>20222023</v>
      </c>
      <c r="F3662" t="s">
        <v>453</v>
      </c>
      <c r="G3662" t="s">
        <v>30</v>
      </c>
      <c r="H3662">
        <v>55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 t="s">
        <v>40</v>
      </c>
      <c r="P3662" t="str">
        <f>UPPER(Table1[[#This Row],[Venue]])</f>
        <v>AWAY</v>
      </c>
    </row>
    <row r="3663" spans="1:16" hidden="1" x14ac:dyDescent="0.45">
      <c r="A3663">
        <v>40035329</v>
      </c>
      <c r="B3663" t="s">
        <v>448</v>
      </c>
      <c r="C3663">
        <v>45011</v>
      </c>
      <c r="D3663">
        <v>69929</v>
      </c>
      <c r="E3663">
        <v>20222023</v>
      </c>
      <c r="F3663" t="s">
        <v>453</v>
      </c>
      <c r="G3663" t="s">
        <v>31</v>
      </c>
      <c r="H3663">
        <v>56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0</v>
      </c>
      <c r="O3663" t="s">
        <v>40</v>
      </c>
      <c r="P3663" t="str">
        <f>UPPER(Table1[[#This Row],[Venue]])</f>
        <v>AWAY</v>
      </c>
    </row>
    <row r="3664" spans="1:16" hidden="1" x14ac:dyDescent="0.45">
      <c r="A3664">
        <v>40035329</v>
      </c>
      <c r="B3664" t="s">
        <v>448</v>
      </c>
      <c r="C3664">
        <v>45011</v>
      </c>
      <c r="D3664">
        <v>69929</v>
      </c>
      <c r="E3664">
        <v>20222023</v>
      </c>
      <c r="F3664" t="s">
        <v>453</v>
      </c>
      <c r="G3664" t="s">
        <v>32</v>
      </c>
      <c r="H3664">
        <v>66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 t="s">
        <v>40</v>
      </c>
      <c r="P3664" t="str">
        <f>UPPER(Table1[[#This Row],[Venue]])</f>
        <v>AWAY</v>
      </c>
    </row>
    <row r="3665" spans="1:16" hidden="1" x14ac:dyDescent="0.45">
      <c r="A3665">
        <v>40035329</v>
      </c>
      <c r="B3665" t="s">
        <v>448</v>
      </c>
      <c r="C3665">
        <v>45011</v>
      </c>
      <c r="D3665">
        <v>69929</v>
      </c>
      <c r="E3665">
        <v>20222023</v>
      </c>
      <c r="F3665" t="s">
        <v>453</v>
      </c>
      <c r="G3665" t="s">
        <v>420</v>
      </c>
      <c r="H3665">
        <v>68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 t="s">
        <v>40</v>
      </c>
      <c r="P3665" t="str">
        <f>UPPER(Table1[[#This Row],[Venue]])</f>
        <v>AWAY</v>
      </c>
    </row>
    <row r="3666" spans="1:16" hidden="1" x14ac:dyDescent="0.45">
      <c r="A3666">
        <v>40035329</v>
      </c>
      <c r="B3666" t="s">
        <v>448</v>
      </c>
      <c r="C3666">
        <v>45011</v>
      </c>
      <c r="D3666">
        <v>69929</v>
      </c>
      <c r="E3666">
        <v>20222023</v>
      </c>
      <c r="F3666" t="s">
        <v>453</v>
      </c>
      <c r="G3666" t="s">
        <v>34</v>
      </c>
      <c r="H3666">
        <v>74</v>
      </c>
      <c r="I3666">
        <v>1</v>
      </c>
      <c r="J3666">
        <v>1</v>
      </c>
      <c r="K3666">
        <v>1</v>
      </c>
      <c r="L3666">
        <v>0</v>
      </c>
      <c r="M3666">
        <v>0</v>
      </c>
      <c r="N3666">
        <v>0</v>
      </c>
      <c r="O3666" t="s">
        <v>40</v>
      </c>
      <c r="P3666" t="str">
        <f>UPPER(Table1[[#This Row],[Venue]])</f>
        <v>AWAY</v>
      </c>
    </row>
    <row r="3667" spans="1:16" hidden="1" x14ac:dyDescent="0.45">
      <c r="A3667">
        <v>40035329</v>
      </c>
      <c r="B3667" t="s">
        <v>448</v>
      </c>
      <c r="C3667">
        <v>45011</v>
      </c>
      <c r="D3667">
        <v>69929</v>
      </c>
      <c r="E3667">
        <v>20222023</v>
      </c>
      <c r="F3667" t="s">
        <v>453</v>
      </c>
      <c r="G3667" t="s">
        <v>35</v>
      </c>
      <c r="H3667">
        <v>75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 t="s">
        <v>40</v>
      </c>
      <c r="P3667" t="str">
        <f>UPPER(Table1[[#This Row],[Venue]])</f>
        <v>AWAY</v>
      </c>
    </row>
    <row r="3668" spans="1:16" hidden="1" x14ac:dyDescent="0.45">
      <c r="A3668">
        <v>40035329</v>
      </c>
      <c r="B3668" t="s">
        <v>448</v>
      </c>
      <c r="C3668">
        <v>45011</v>
      </c>
      <c r="D3668">
        <v>69929</v>
      </c>
      <c r="E3668">
        <v>20222023</v>
      </c>
      <c r="F3668" t="s">
        <v>453</v>
      </c>
      <c r="G3668" t="s">
        <v>36</v>
      </c>
      <c r="H3668">
        <v>87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4</v>
      </c>
      <c r="O3668" t="s">
        <v>40</v>
      </c>
      <c r="P3668" t="str">
        <f>UPPER(Table1[[#This Row],[Venue]])</f>
        <v>AWAY</v>
      </c>
    </row>
    <row r="3669" spans="1:16" hidden="1" x14ac:dyDescent="0.45">
      <c r="A3669">
        <v>40035329</v>
      </c>
      <c r="B3669" t="s">
        <v>448</v>
      </c>
      <c r="C3669">
        <v>45011</v>
      </c>
      <c r="D3669">
        <v>69929</v>
      </c>
      <c r="E3669">
        <v>20222023</v>
      </c>
      <c r="F3669" t="s">
        <v>453</v>
      </c>
      <c r="G3669" t="s">
        <v>37</v>
      </c>
      <c r="H3669">
        <v>90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 t="s">
        <v>40</v>
      </c>
      <c r="P3669" t="str">
        <f>UPPER(Table1[[#This Row],[Venue]])</f>
        <v>AWAY</v>
      </c>
    </row>
    <row r="3670" spans="1:16" hidden="1" x14ac:dyDescent="0.45">
      <c r="A3670">
        <v>40035329</v>
      </c>
      <c r="B3670" t="s">
        <v>448</v>
      </c>
      <c r="C3670">
        <v>45011</v>
      </c>
      <c r="D3670">
        <v>69929</v>
      </c>
      <c r="E3670">
        <v>20222023</v>
      </c>
      <c r="F3670" t="s">
        <v>453</v>
      </c>
      <c r="G3670" t="s">
        <v>38</v>
      </c>
      <c r="H3670">
        <v>98</v>
      </c>
      <c r="I3670">
        <v>1</v>
      </c>
      <c r="J3670">
        <v>1</v>
      </c>
      <c r="K3670">
        <v>1</v>
      </c>
      <c r="L3670">
        <v>0</v>
      </c>
      <c r="M3670">
        <v>0</v>
      </c>
      <c r="N3670">
        <v>0</v>
      </c>
      <c r="O3670" t="s">
        <v>40</v>
      </c>
      <c r="P3670" t="str">
        <f>UPPER(Table1[[#This Row],[Venue]])</f>
        <v>AWAY</v>
      </c>
    </row>
    <row r="3671" spans="1:16" hidden="1" x14ac:dyDescent="0.45">
      <c r="A3671">
        <v>40035328</v>
      </c>
      <c r="B3671" t="s">
        <v>449</v>
      </c>
      <c r="C3671">
        <v>45011</v>
      </c>
      <c r="D3671">
        <v>69928</v>
      </c>
      <c r="E3671">
        <v>20222023</v>
      </c>
      <c r="F3671" t="s">
        <v>453</v>
      </c>
      <c r="G3671" t="s">
        <v>130</v>
      </c>
      <c r="H3671">
        <v>1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 t="s">
        <v>19</v>
      </c>
      <c r="P3671" t="str">
        <f>UPPER(Table1[[#This Row],[Venue]])</f>
        <v>HOME</v>
      </c>
    </row>
    <row r="3672" spans="1:16" hidden="1" x14ac:dyDescent="0.45">
      <c r="A3672">
        <v>40035328</v>
      </c>
      <c r="B3672" t="s">
        <v>449</v>
      </c>
      <c r="C3672">
        <v>45011</v>
      </c>
      <c r="D3672">
        <v>69928</v>
      </c>
      <c r="E3672">
        <v>20222023</v>
      </c>
      <c r="F3672" t="s">
        <v>453</v>
      </c>
      <c r="G3672" t="s">
        <v>132</v>
      </c>
      <c r="H3672">
        <v>4</v>
      </c>
      <c r="I3672">
        <v>2</v>
      </c>
      <c r="J3672">
        <v>1</v>
      </c>
      <c r="K3672">
        <v>1</v>
      </c>
      <c r="L3672">
        <v>1</v>
      </c>
      <c r="M3672">
        <v>0</v>
      </c>
      <c r="N3672">
        <v>0</v>
      </c>
      <c r="O3672" t="s">
        <v>19</v>
      </c>
      <c r="P3672" t="str">
        <f>UPPER(Table1[[#This Row],[Venue]])</f>
        <v>HOME</v>
      </c>
    </row>
    <row r="3673" spans="1:16" hidden="1" x14ac:dyDescent="0.45">
      <c r="A3673">
        <v>40035328</v>
      </c>
      <c r="B3673" t="s">
        <v>449</v>
      </c>
      <c r="C3673">
        <v>45011</v>
      </c>
      <c r="D3673">
        <v>69928</v>
      </c>
      <c r="E3673">
        <v>20222023</v>
      </c>
      <c r="F3673" t="s">
        <v>453</v>
      </c>
      <c r="G3673" t="s">
        <v>133</v>
      </c>
      <c r="H3673">
        <v>5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0</v>
      </c>
      <c r="O3673" t="s">
        <v>19</v>
      </c>
      <c r="P3673" t="str">
        <f>UPPER(Table1[[#This Row],[Venue]])</f>
        <v>HOME</v>
      </c>
    </row>
    <row r="3674" spans="1:16" hidden="1" x14ac:dyDescent="0.45">
      <c r="A3674">
        <v>40035328</v>
      </c>
      <c r="B3674" t="s">
        <v>449</v>
      </c>
      <c r="C3674">
        <v>45011</v>
      </c>
      <c r="D3674">
        <v>69928</v>
      </c>
      <c r="E3674">
        <v>20222023</v>
      </c>
      <c r="F3674" t="s">
        <v>453</v>
      </c>
      <c r="G3674" t="s">
        <v>334</v>
      </c>
      <c r="H3674">
        <v>6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0</v>
      </c>
      <c r="O3674" t="s">
        <v>19</v>
      </c>
      <c r="P3674" t="str">
        <f>UPPER(Table1[[#This Row],[Venue]])</f>
        <v>HOME</v>
      </c>
    </row>
    <row r="3675" spans="1:16" hidden="1" x14ac:dyDescent="0.45">
      <c r="A3675">
        <v>40035328</v>
      </c>
      <c r="B3675" t="s">
        <v>449</v>
      </c>
      <c r="C3675">
        <v>45011</v>
      </c>
      <c r="D3675">
        <v>69928</v>
      </c>
      <c r="E3675">
        <v>20222023</v>
      </c>
      <c r="F3675" t="s">
        <v>453</v>
      </c>
      <c r="G3675" t="s">
        <v>135</v>
      </c>
      <c r="H3675">
        <v>7</v>
      </c>
      <c r="I3675">
        <v>1</v>
      </c>
      <c r="J3675">
        <v>0</v>
      </c>
      <c r="K3675">
        <v>1</v>
      </c>
      <c r="L3675">
        <v>1</v>
      </c>
      <c r="M3675">
        <v>0</v>
      </c>
      <c r="N3675">
        <v>0</v>
      </c>
      <c r="O3675" t="s">
        <v>19</v>
      </c>
      <c r="P3675" t="str">
        <f>UPPER(Table1[[#This Row],[Venue]])</f>
        <v>HOME</v>
      </c>
    </row>
    <row r="3676" spans="1:16" hidden="1" x14ac:dyDescent="0.45">
      <c r="A3676">
        <v>40035328</v>
      </c>
      <c r="B3676" t="s">
        <v>449</v>
      </c>
      <c r="C3676">
        <v>45011</v>
      </c>
      <c r="D3676">
        <v>69928</v>
      </c>
      <c r="E3676">
        <v>20222023</v>
      </c>
      <c r="F3676" t="s">
        <v>453</v>
      </c>
      <c r="G3676" t="s">
        <v>264</v>
      </c>
      <c r="H3676">
        <v>10</v>
      </c>
      <c r="I3676">
        <v>1</v>
      </c>
      <c r="J3676">
        <v>0</v>
      </c>
      <c r="K3676">
        <v>1</v>
      </c>
      <c r="L3676">
        <v>1</v>
      </c>
      <c r="M3676">
        <v>0</v>
      </c>
      <c r="N3676">
        <v>0</v>
      </c>
      <c r="O3676" t="s">
        <v>19</v>
      </c>
      <c r="P3676" t="str">
        <f>UPPER(Table1[[#This Row],[Venue]])</f>
        <v>HOME</v>
      </c>
    </row>
    <row r="3677" spans="1:16" hidden="1" x14ac:dyDescent="0.45">
      <c r="A3677">
        <v>40035328</v>
      </c>
      <c r="B3677" t="s">
        <v>449</v>
      </c>
      <c r="C3677">
        <v>45011</v>
      </c>
      <c r="D3677">
        <v>69928</v>
      </c>
      <c r="E3677">
        <v>20222023</v>
      </c>
      <c r="F3677" t="s">
        <v>453</v>
      </c>
      <c r="G3677" t="s">
        <v>265</v>
      </c>
      <c r="H3677">
        <v>14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  <c r="O3677" t="s">
        <v>19</v>
      </c>
      <c r="P3677" t="str">
        <f>UPPER(Table1[[#This Row],[Venue]])</f>
        <v>HOME</v>
      </c>
    </row>
    <row r="3678" spans="1:16" hidden="1" x14ac:dyDescent="0.45">
      <c r="A3678">
        <v>40035328</v>
      </c>
      <c r="B3678" t="s">
        <v>449</v>
      </c>
      <c r="C3678">
        <v>45011</v>
      </c>
      <c r="D3678">
        <v>69928</v>
      </c>
      <c r="E3678">
        <v>20222023</v>
      </c>
      <c r="F3678" t="s">
        <v>453</v>
      </c>
      <c r="G3678" t="s">
        <v>134</v>
      </c>
      <c r="H3678">
        <v>15</v>
      </c>
      <c r="I3678">
        <v>1</v>
      </c>
      <c r="J3678">
        <v>0</v>
      </c>
      <c r="K3678">
        <v>1</v>
      </c>
      <c r="L3678">
        <v>1</v>
      </c>
      <c r="M3678">
        <v>0</v>
      </c>
      <c r="N3678">
        <v>0</v>
      </c>
      <c r="O3678" t="s">
        <v>19</v>
      </c>
      <c r="P3678" t="str">
        <f>UPPER(Table1[[#This Row],[Venue]])</f>
        <v>HOME</v>
      </c>
    </row>
    <row r="3679" spans="1:16" hidden="1" x14ac:dyDescent="0.45">
      <c r="A3679">
        <v>40035328</v>
      </c>
      <c r="B3679" t="s">
        <v>449</v>
      </c>
      <c r="C3679">
        <v>45011</v>
      </c>
      <c r="D3679">
        <v>69928</v>
      </c>
      <c r="E3679">
        <v>20222023</v>
      </c>
      <c r="F3679" t="s">
        <v>453</v>
      </c>
      <c r="G3679" t="s">
        <v>136</v>
      </c>
      <c r="H3679">
        <v>17</v>
      </c>
      <c r="I3679">
        <v>1</v>
      </c>
      <c r="J3679">
        <v>1</v>
      </c>
      <c r="K3679">
        <v>1</v>
      </c>
      <c r="L3679">
        <v>0</v>
      </c>
      <c r="M3679">
        <v>0</v>
      </c>
      <c r="N3679">
        <v>0</v>
      </c>
      <c r="O3679" t="s">
        <v>19</v>
      </c>
      <c r="P3679" t="str">
        <f>UPPER(Table1[[#This Row],[Venue]])</f>
        <v>HOME</v>
      </c>
    </row>
    <row r="3680" spans="1:16" hidden="1" x14ac:dyDescent="0.45">
      <c r="A3680">
        <v>40035328</v>
      </c>
      <c r="B3680" t="s">
        <v>449</v>
      </c>
      <c r="C3680">
        <v>45011</v>
      </c>
      <c r="D3680">
        <v>69928</v>
      </c>
      <c r="E3680">
        <v>20222023</v>
      </c>
      <c r="F3680" t="s">
        <v>453</v>
      </c>
      <c r="G3680" t="s">
        <v>137</v>
      </c>
      <c r="H3680">
        <v>22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 t="s">
        <v>19</v>
      </c>
      <c r="P3680" t="str">
        <f>UPPER(Table1[[#This Row],[Venue]])</f>
        <v>HOME</v>
      </c>
    </row>
    <row r="3681" spans="1:16" hidden="1" x14ac:dyDescent="0.45">
      <c r="A3681">
        <v>40035328</v>
      </c>
      <c r="B3681" t="s">
        <v>449</v>
      </c>
      <c r="C3681">
        <v>45011</v>
      </c>
      <c r="D3681">
        <v>69928</v>
      </c>
      <c r="E3681">
        <v>20222023</v>
      </c>
      <c r="F3681" t="s">
        <v>453</v>
      </c>
      <c r="G3681" t="s">
        <v>138</v>
      </c>
      <c r="H3681">
        <v>23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0</v>
      </c>
      <c r="O3681" t="s">
        <v>19</v>
      </c>
      <c r="P3681" t="str">
        <f>UPPER(Table1[[#This Row],[Venue]])</f>
        <v>HOME</v>
      </c>
    </row>
    <row r="3682" spans="1:16" hidden="1" x14ac:dyDescent="0.45">
      <c r="A3682">
        <v>40035328</v>
      </c>
      <c r="B3682" t="s">
        <v>449</v>
      </c>
      <c r="C3682">
        <v>45011</v>
      </c>
      <c r="D3682">
        <v>69928</v>
      </c>
      <c r="E3682">
        <v>20222023</v>
      </c>
      <c r="F3682" t="s">
        <v>453</v>
      </c>
      <c r="G3682" t="s">
        <v>349</v>
      </c>
      <c r="H3682">
        <v>25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 t="s">
        <v>19</v>
      </c>
      <c r="P3682" t="str">
        <f>UPPER(Table1[[#This Row],[Venue]])</f>
        <v>HOME</v>
      </c>
    </row>
    <row r="3683" spans="1:16" hidden="1" x14ac:dyDescent="0.45">
      <c r="A3683">
        <v>40035328</v>
      </c>
      <c r="B3683" t="s">
        <v>449</v>
      </c>
      <c r="C3683">
        <v>45011</v>
      </c>
      <c r="D3683">
        <v>69928</v>
      </c>
      <c r="E3683">
        <v>20222023</v>
      </c>
      <c r="F3683" t="s">
        <v>453</v>
      </c>
      <c r="G3683" t="s">
        <v>139</v>
      </c>
      <c r="H3683">
        <v>27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 t="s">
        <v>19</v>
      </c>
      <c r="P3683" t="str">
        <f>UPPER(Table1[[#This Row],[Venue]])</f>
        <v>HOME</v>
      </c>
    </row>
    <row r="3684" spans="1:16" hidden="1" x14ac:dyDescent="0.45">
      <c r="A3684">
        <v>40035328</v>
      </c>
      <c r="B3684" t="s">
        <v>449</v>
      </c>
      <c r="C3684">
        <v>45011</v>
      </c>
      <c r="D3684">
        <v>69928</v>
      </c>
      <c r="E3684">
        <v>20222023</v>
      </c>
      <c r="F3684" t="s">
        <v>453</v>
      </c>
      <c r="G3684" t="s">
        <v>142</v>
      </c>
      <c r="H3684">
        <v>69</v>
      </c>
      <c r="I3684">
        <v>0</v>
      </c>
      <c r="J3684">
        <v>0</v>
      </c>
      <c r="K3684">
        <v>1</v>
      </c>
      <c r="L3684">
        <v>0</v>
      </c>
      <c r="M3684">
        <v>1</v>
      </c>
      <c r="N3684">
        <v>0</v>
      </c>
      <c r="O3684" t="s">
        <v>19</v>
      </c>
      <c r="P3684" t="str">
        <f>UPPER(Table1[[#This Row],[Venue]])</f>
        <v>HOME</v>
      </c>
    </row>
    <row r="3685" spans="1:16" hidden="1" x14ac:dyDescent="0.45">
      <c r="A3685">
        <v>40035328</v>
      </c>
      <c r="B3685" t="s">
        <v>449</v>
      </c>
      <c r="C3685">
        <v>45011</v>
      </c>
      <c r="D3685">
        <v>69928</v>
      </c>
      <c r="E3685">
        <v>20222023</v>
      </c>
      <c r="F3685" t="s">
        <v>453</v>
      </c>
      <c r="G3685" t="s">
        <v>143</v>
      </c>
      <c r="H3685">
        <v>71</v>
      </c>
      <c r="I3685">
        <v>2</v>
      </c>
      <c r="J3685">
        <v>1</v>
      </c>
      <c r="K3685">
        <v>1</v>
      </c>
      <c r="L3685">
        <v>1</v>
      </c>
      <c r="M3685">
        <v>0</v>
      </c>
      <c r="N3685">
        <v>0</v>
      </c>
      <c r="O3685" t="s">
        <v>19</v>
      </c>
      <c r="P3685" t="str">
        <f>UPPER(Table1[[#This Row],[Venue]])</f>
        <v>HOME</v>
      </c>
    </row>
    <row r="3686" spans="1:16" hidden="1" x14ac:dyDescent="0.45">
      <c r="A3686">
        <v>40035328</v>
      </c>
      <c r="B3686" t="s">
        <v>449</v>
      </c>
      <c r="C3686">
        <v>45011</v>
      </c>
      <c r="D3686">
        <v>69928</v>
      </c>
      <c r="E3686">
        <v>20222023</v>
      </c>
      <c r="F3686" t="s">
        <v>453</v>
      </c>
      <c r="G3686" t="s">
        <v>145</v>
      </c>
      <c r="H3686">
        <v>88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 t="s">
        <v>19</v>
      </c>
      <c r="P3686" t="str">
        <f>UPPER(Table1[[#This Row],[Venue]])</f>
        <v>HOME</v>
      </c>
    </row>
    <row r="3687" spans="1:16" hidden="1" x14ac:dyDescent="0.45">
      <c r="A3687">
        <v>40035328</v>
      </c>
      <c r="B3687" t="s">
        <v>449</v>
      </c>
      <c r="C3687">
        <v>45011</v>
      </c>
      <c r="D3687">
        <v>69928</v>
      </c>
      <c r="E3687">
        <v>20222023</v>
      </c>
      <c r="F3687" t="s">
        <v>453</v>
      </c>
      <c r="G3687" t="s">
        <v>146</v>
      </c>
      <c r="H3687">
        <v>91</v>
      </c>
      <c r="I3687">
        <v>1</v>
      </c>
      <c r="J3687">
        <v>1</v>
      </c>
      <c r="K3687">
        <v>1</v>
      </c>
      <c r="L3687">
        <v>0</v>
      </c>
      <c r="M3687">
        <v>0</v>
      </c>
      <c r="N3687">
        <v>0</v>
      </c>
      <c r="O3687" t="s">
        <v>19</v>
      </c>
      <c r="P3687" t="str">
        <f>UPPER(Table1[[#This Row],[Venue]])</f>
        <v>HOME</v>
      </c>
    </row>
    <row r="3688" spans="1:16" hidden="1" x14ac:dyDescent="0.45">
      <c r="A3688">
        <v>40035328</v>
      </c>
      <c r="B3688" t="s">
        <v>449</v>
      </c>
      <c r="C3688">
        <v>45011</v>
      </c>
      <c r="D3688">
        <v>69928</v>
      </c>
      <c r="E3688">
        <v>20222023</v>
      </c>
      <c r="F3688" t="s">
        <v>453</v>
      </c>
      <c r="G3688" t="s">
        <v>147</v>
      </c>
      <c r="H3688">
        <v>92</v>
      </c>
      <c r="I3688">
        <v>1</v>
      </c>
      <c r="J3688">
        <v>1</v>
      </c>
      <c r="K3688">
        <v>1</v>
      </c>
      <c r="L3688">
        <v>0</v>
      </c>
      <c r="M3688">
        <v>0</v>
      </c>
      <c r="N3688">
        <v>0</v>
      </c>
      <c r="O3688" t="s">
        <v>19</v>
      </c>
      <c r="P3688" t="str">
        <f>UPPER(Table1[[#This Row],[Venue]])</f>
        <v>HOME</v>
      </c>
    </row>
    <row r="3689" spans="1:16" hidden="1" x14ac:dyDescent="0.45">
      <c r="A3689">
        <v>40035328</v>
      </c>
      <c r="B3689" t="s">
        <v>449</v>
      </c>
      <c r="C3689">
        <v>45011</v>
      </c>
      <c r="D3689">
        <v>69928</v>
      </c>
      <c r="E3689">
        <v>20222023</v>
      </c>
      <c r="F3689" t="s">
        <v>453</v>
      </c>
      <c r="G3689" t="s">
        <v>148</v>
      </c>
      <c r="H3689">
        <v>95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0</v>
      </c>
      <c r="O3689" t="s">
        <v>19</v>
      </c>
      <c r="P3689" t="str">
        <f>UPPER(Table1[[#This Row],[Venue]])</f>
        <v>HOME</v>
      </c>
    </row>
    <row r="3690" spans="1:16" hidden="1" x14ac:dyDescent="0.45">
      <c r="A3690">
        <v>40035328</v>
      </c>
      <c r="B3690" t="s">
        <v>449</v>
      </c>
      <c r="C3690">
        <v>45011</v>
      </c>
      <c r="D3690">
        <v>69928</v>
      </c>
      <c r="E3690">
        <v>20222023</v>
      </c>
      <c r="F3690" t="s">
        <v>453</v>
      </c>
      <c r="G3690" t="s">
        <v>149</v>
      </c>
      <c r="H3690">
        <v>98</v>
      </c>
      <c r="I3690">
        <v>1</v>
      </c>
      <c r="J3690">
        <v>0</v>
      </c>
      <c r="K3690">
        <v>1</v>
      </c>
      <c r="L3690">
        <v>1</v>
      </c>
      <c r="M3690">
        <v>0</v>
      </c>
      <c r="N3690">
        <v>0</v>
      </c>
      <c r="O3690" t="s">
        <v>19</v>
      </c>
      <c r="P3690" t="str">
        <f>UPPER(Table1[[#This Row],[Venue]])</f>
        <v>HOME</v>
      </c>
    </row>
    <row r="3691" spans="1:16" hidden="1" x14ac:dyDescent="0.45">
      <c r="A3691">
        <v>40035328</v>
      </c>
      <c r="B3691" t="s">
        <v>449</v>
      </c>
      <c r="C3691">
        <v>45011</v>
      </c>
      <c r="D3691">
        <v>69928</v>
      </c>
      <c r="E3691">
        <v>20222023</v>
      </c>
      <c r="F3691" t="s">
        <v>453</v>
      </c>
      <c r="G3691" t="s">
        <v>190</v>
      </c>
      <c r="H3691">
        <v>1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 t="s">
        <v>40</v>
      </c>
      <c r="P3691" t="str">
        <f>UPPER(Table1[[#This Row],[Venue]])</f>
        <v>AWAY</v>
      </c>
    </row>
    <row r="3692" spans="1:16" hidden="1" x14ac:dyDescent="0.45">
      <c r="A3692">
        <v>40035328</v>
      </c>
      <c r="B3692" t="s">
        <v>449</v>
      </c>
      <c r="C3692">
        <v>45011</v>
      </c>
      <c r="D3692">
        <v>69928</v>
      </c>
      <c r="E3692">
        <v>20222023</v>
      </c>
      <c r="F3692" t="s">
        <v>453</v>
      </c>
      <c r="G3692" t="s">
        <v>59</v>
      </c>
      <c r="H3692">
        <v>2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 t="s">
        <v>40</v>
      </c>
      <c r="P3692" t="str">
        <f>UPPER(Table1[[#This Row],[Venue]])</f>
        <v>AWAY</v>
      </c>
    </row>
    <row r="3693" spans="1:16" hidden="1" x14ac:dyDescent="0.45">
      <c r="A3693">
        <v>40035328</v>
      </c>
      <c r="B3693" t="s">
        <v>449</v>
      </c>
      <c r="C3693">
        <v>45011</v>
      </c>
      <c r="D3693">
        <v>69928</v>
      </c>
      <c r="E3693">
        <v>20222023</v>
      </c>
      <c r="F3693" t="s">
        <v>453</v>
      </c>
      <c r="G3693" t="s">
        <v>60</v>
      </c>
      <c r="H3693">
        <v>4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2</v>
      </c>
      <c r="O3693" t="s">
        <v>40</v>
      </c>
      <c r="P3693" t="str">
        <f>UPPER(Table1[[#This Row],[Venue]])</f>
        <v>AWAY</v>
      </c>
    </row>
    <row r="3694" spans="1:16" hidden="1" x14ac:dyDescent="0.45">
      <c r="A3694">
        <v>40035328</v>
      </c>
      <c r="B3694" t="s">
        <v>449</v>
      </c>
      <c r="C3694">
        <v>45011</v>
      </c>
      <c r="D3694">
        <v>69928</v>
      </c>
      <c r="E3694">
        <v>20222023</v>
      </c>
      <c r="F3694" t="s">
        <v>453</v>
      </c>
      <c r="G3694" t="s">
        <v>279</v>
      </c>
      <c r="H3694">
        <v>5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0</v>
      </c>
      <c r="O3694" t="s">
        <v>40</v>
      </c>
      <c r="P3694" t="str">
        <f>UPPER(Table1[[#This Row],[Venue]])</f>
        <v>AWAY</v>
      </c>
    </row>
    <row r="3695" spans="1:16" hidden="1" x14ac:dyDescent="0.45">
      <c r="A3695">
        <v>40035328</v>
      </c>
      <c r="B3695" t="s">
        <v>449</v>
      </c>
      <c r="C3695">
        <v>45011</v>
      </c>
      <c r="D3695">
        <v>69928</v>
      </c>
      <c r="E3695">
        <v>20222023</v>
      </c>
      <c r="F3695" t="s">
        <v>453</v>
      </c>
      <c r="G3695" t="s">
        <v>61</v>
      </c>
      <c r="H3695">
        <v>6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 t="s">
        <v>40</v>
      </c>
      <c r="P3695" t="str">
        <f>UPPER(Table1[[#This Row],[Venue]])</f>
        <v>AWAY</v>
      </c>
    </row>
    <row r="3696" spans="1:16" hidden="1" x14ac:dyDescent="0.45">
      <c r="A3696">
        <v>40035328</v>
      </c>
      <c r="B3696" t="s">
        <v>449</v>
      </c>
      <c r="C3696">
        <v>45011</v>
      </c>
      <c r="D3696">
        <v>69928</v>
      </c>
      <c r="E3696">
        <v>20222023</v>
      </c>
      <c r="F3696" t="s">
        <v>453</v>
      </c>
      <c r="G3696" t="s">
        <v>62</v>
      </c>
      <c r="H3696">
        <v>7</v>
      </c>
      <c r="I3696">
        <v>1</v>
      </c>
      <c r="J3696">
        <v>0</v>
      </c>
      <c r="K3696">
        <v>1</v>
      </c>
      <c r="L3696">
        <v>1</v>
      </c>
      <c r="M3696">
        <v>0</v>
      </c>
      <c r="N3696">
        <v>0</v>
      </c>
      <c r="O3696" t="s">
        <v>40</v>
      </c>
      <c r="P3696" t="str">
        <f>UPPER(Table1[[#This Row],[Venue]])</f>
        <v>AWAY</v>
      </c>
    </row>
    <row r="3697" spans="1:16" hidden="1" x14ac:dyDescent="0.45">
      <c r="A3697">
        <v>40035328</v>
      </c>
      <c r="B3697" t="s">
        <v>449</v>
      </c>
      <c r="C3697">
        <v>45011</v>
      </c>
      <c r="D3697">
        <v>69928</v>
      </c>
      <c r="E3697">
        <v>20222023</v>
      </c>
      <c r="F3697" t="s">
        <v>453</v>
      </c>
      <c r="G3697" t="s">
        <v>63</v>
      </c>
      <c r="H3697">
        <v>10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 t="s">
        <v>40</v>
      </c>
      <c r="P3697" t="str">
        <f>UPPER(Table1[[#This Row],[Venue]])</f>
        <v>AWAY</v>
      </c>
    </row>
    <row r="3698" spans="1:16" hidden="1" x14ac:dyDescent="0.45">
      <c r="A3698">
        <v>40035328</v>
      </c>
      <c r="B3698" t="s">
        <v>449</v>
      </c>
      <c r="C3698">
        <v>45011</v>
      </c>
      <c r="D3698">
        <v>69928</v>
      </c>
      <c r="E3698">
        <v>20222023</v>
      </c>
      <c r="F3698" t="s">
        <v>453</v>
      </c>
      <c r="G3698" t="s">
        <v>128</v>
      </c>
      <c r="H3698">
        <v>12</v>
      </c>
      <c r="I3698">
        <v>1</v>
      </c>
      <c r="J3698">
        <v>1</v>
      </c>
      <c r="K3698">
        <v>1</v>
      </c>
      <c r="L3698">
        <v>0</v>
      </c>
      <c r="M3698">
        <v>0</v>
      </c>
      <c r="N3698">
        <v>2</v>
      </c>
      <c r="O3698" t="s">
        <v>40</v>
      </c>
      <c r="P3698" t="str">
        <f>UPPER(Table1[[#This Row],[Venue]])</f>
        <v>AWAY</v>
      </c>
    </row>
    <row r="3699" spans="1:16" hidden="1" x14ac:dyDescent="0.45">
      <c r="A3699">
        <v>40035328</v>
      </c>
      <c r="B3699" t="s">
        <v>449</v>
      </c>
      <c r="C3699">
        <v>45011</v>
      </c>
      <c r="D3699">
        <v>69928</v>
      </c>
      <c r="E3699">
        <v>20222023</v>
      </c>
      <c r="F3699" t="s">
        <v>453</v>
      </c>
      <c r="G3699" t="s">
        <v>67</v>
      </c>
      <c r="H3699">
        <v>21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 t="s">
        <v>40</v>
      </c>
      <c r="P3699" t="str">
        <f>UPPER(Table1[[#This Row],[Venue]])</f>
        <v>AWAY</v>
      </c>
    </row>
    <row r="3700" spans="1:16" hidden="1" x14ac:dyDescent="0.45">
      <c r="A3700">
        <v>40035328</v>
      </c>
      <c r="B3700" t="s">
        <v>449</v>
      </c>
      <c r="C3700">
        <v>45011</v>
      </c>
      <c r="D3700">
        <v>69928</v>
      </c>
      <c r="E3700">
        <v>20222023</v>
      </c>
      <c r="F3700" t="s">
        <v>453</v>
      </c>
      <c r="G3700" t="s">
        <v>68</v>
      </c>
      <c r="H3700">
        <v>25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 t="s">
        <v>40</v>
      </c>
      <c r="P3700" t="str">
        <f>UPPER(Table1[[#This Row],[Venue]])</f>
        <v>AWAY</v>
      </c>
    </row>
    <row r="3701" spans="1:16" hidden="1" x14ac:dyDescent="0.45">
      <c r="A3701">
        <v>40035328</v>
      </c>
      <c r="B3701" t="s">
        <v>449</v>
      </c>
      <c r="C3701">
        <v>45011</v>
      </c>
      <c r="D3701">
        <v>69928</v>
      </c>
      <c r="E3701">
        <v>20222023</v>
      </c>
      <c r="F3701" t="s">
        <v>453</v>
      </c>
      <c r="G3701" t="s">
        <v>322</v>
      </c>
      <c r="H3701">
        <v>40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0</v>
      </c>
      <c r="O3701" t="s">
        <v>40</v>
      </c>
      <c r="P3701" t="str">
        <f>UPPER(Table1[[#This Row],[Venue]])</f>
        <v>AWAY</v>
      </c>
    </row>
    <row r="3702" spans="1:16" hidden="1" x14ac:dyDescent="0.45">
      <c r="A3702">
        <v>40035328</v>
      </c>
      <c r="B3702" t="s">
        <v>449</v>
      </c>
      <c r="C3702">
        <v>45011</v>
      </c>
      <c r="D3702">
        <v>69928</v>
      </c>
      <c r="E3702">
        <v>20222023</v>
      </c>
      <c r="F3702" t="s">
        <v>453</v>
      </c>
      <c r="G3702" t="s">
        <v>69</v>
      </c>
      <c r="H3702">
        <v>45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  <c r="O3702" t="s">
        <v>40</v>
      </c>
      <c r="P3702" t="str">
        <f>UPPER(Table1[[#This Row],[Venue]])</f>
        <v>AWAY</v>
      </c>
    </row>
    <row r="3703" spans="1:16" hidden="1" x14ac:dyDescent="0.45">
      <c r="A3703">
        <v>40035328</v>
      </c>
      <c r="B3703" t="s">
        <v>449</v>
      </c>
      <c r="C3703">
        <v>45011</v>
      </c>
      <c r="D3703">
        <v>69928</v>
      </c>
      <c r="E3703">
        <v>20222023</v>
      </c>
      <c r="F3703" t="s">
        <v>453</v>
      </c>
      <c r="G3703" t="s">
        <v>71</v>
      </c>
      <c r="H3703">
        <v>55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 t="s">
        <v>40</v>
      </c>
      <c r="P3703" t="str">
        <f>UPPER(Table1[[#This Row],[Venue]])</f>
        <v>AWAY</v>
      </c>
    </row>
    <row r="3704" spans="1:16" hidden="1" x14ac:dyDescent="0.45">
      <c r="A3704">
        <v>40035328</v>
      </c>
      <c r="B3704" t="s">
        <v>449</v>
      </c>
      <c r="C3704">
        <v>45011</v>
      </c>
      <c r="D3704">
        <v>69928</v>
      </c>
      <c r="E3704">
        <v>20222023</v>
      </c>
      <c r="F3704" t="s">
        <v>453</v>
      </c>
      <c r="G3704" t="s">
        <v>72</v>
      </c>
      <c r="H3704">
        <v>86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 t="s">
        <v>40</v>
      </c>
      <c r="P3704" t="str">
        <f>UPPER(Table1[[#This Row],[Venue]])</f>
        <v>AWAY</v>
      </c>
    </row>
    <row r="3705" spans="1:16" hidden="1" x14ac:dyDescent="0.45">
      <c r="A3705">
        <v>40035328</v>
      </c>
      <c r="B3705" t="s">
        <v>449</v>
      </c>
      <c r="C3705">
        <v>45011</v>
      </c>
      <c r="D3705">
        <v>69928</v>
      </c>
      <c r="E3705">
        <v>20222023</v>
      </c>
      <c r="F3705" t="s">
        <v>453</v>
      </c>
      <c r="G3705" t="s">
        <v>191</v>
      </c>
      <c r="H3705">
        <v>89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 t="s">
        <v>40</v>
      </c>
      <c r="P3705" t="str">
        <f>UPPER(Table1[[#This Row],[Venue]])</f>
        <v>AWAY</v>
      </c>
    </row>
    <row r="3706" spans="1:16" hidden="1" x14ac:dyDescent="0.45">
      <c r="A3706">
        <v>40035328</v>
      </c>
      <c r="B3706" t="s">
        <v>449</v>
      </c>
      <c r="C3706">
        <v>45011</v>
      </c>
      <c r="D3706">
        <v>69928</v>
      </c>
      <c r="E3706">
        <v>20222023</v>
      </c>
      <c r="F3706" t="s">
        <v>453</v>
      </c>
      <c r="G3706" t="s">
        <v>74</v>
      </c>
      <c r="H3706">
        <v>92</v>
      </c>
      <c r="I3706">
        <v>1</v>
      </c>
      <c r="J3706">
        <v>0</v>
      </c>
      <c r="K3706">
        <v>1</v>
      </c>
      <c r="L3706">
        <v>1</v>
      </c>
      <c r="M3706">
        <v>0</v>
      </c>
      <c r="N3706">
        <v>0</v>
      </c>
      <c r="O3706" t="s">
        <v>40</v>
      </c>
      <c r="P3706" t="str">
        <f>UPPER(Table1[[#This Row],[Venue]])</f>
        <v>AWAY</v>
      </c>
    </row>
    <row r="3707" spans="1:16" hidden="1" x14ac:dyDescent="0.45">
      <c r="A3707">
        <v>40035328</v>
      </c>
      <c r="B3707" t="s">
        <v>449</v>
      </c>
      <c r="C3707">
        <v>45011</v>
      </c>
      <c r="D3707">
        <v>69928</v>
      </c>
      <c r="E3707">
        <v>20222023</v>
      </c>
      <c r="F3707" t="s">
        <v>453</v>
      </c>
      <c r="G3707" t="s">
        <v>75</v>
      </c>
      <c r="H3707">
        <v>96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0</v>
      </c>
      <c r="O3707" t="s">
        <v>40</v>
      </c>
      <c r="P3707" t="str">
        <f>UPPER(Table1[[#This Row],[Venue]])</f>
        <v>AWAY</v>
      </c>
    </row>
    <row r="3708" spans="1:16" hidden="1" x14ac:dyDescent="0.45">
      <c r="A3708">
        <v>40035331</v>
      </c>
      <c r="B3708" t="s">
        <v>444</v>
      </c>
      <c r="C3708">
        <v>45017</v>
      </c>
      <c r="D3708">
        <v>69931</v>
      </c>
      <c r="E3708">
        <v>20222023</v>
      </c>
      <c r="F3708" t="s">
        <v>453</v>
      </c>
      <c r="G3708" t="s">
        <v>18</v>
      </c>
      <c r="H3708">
        <v>4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 t="s">
        <v>19</v>
      </c>
      <c r="P3708" t="str">
        <f>UPPER(Table1[[#This Row],[Venue]])</f>
        <v>HOME</v>
      </c>
    </row>
    <row r="3709" spans="1:16" hidden="1" x14ac:dyDescent="0.45">
      <c r="A3709">
        <v>40035331</v>
      </c>
      <c r="B3709" t="s">
        <v>444</v>
      </c>
      <c r="C3709">
        <v>45017</v>
      </c>
      <c r="D3709">
        <v>69931</v>
      </c>
      <c r="E3709">
        <v>20222023</v>
      </c>
      <c r="F3709" t="s">
        <v>453</v>
      </c>
      <c r="G3709" t="s">
        <v>20</v>
      </c>
      <c r="H3709">
        <v>5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 t="s">
        <v>19</v>
      </c>
      <c r="P3709" t="str">
        <f>UPPER(Table1[[#This Row],[Venue]])</f>
        <v>HOME</v>
      </c>
    </row>
    <row r="3710" spans="1:16" hidden="1" x14ac:dyDescent="0.45">
      <c r="A3710">
        <v>40035331</v>
      </c>
      <c r="B3710" t="s">
        <v>444</v>
      </c>
      <c r="C3710">
        <v>45017</v>
      </c>
      <c r="D3710">
        <v>69931</v>
      </c>
      <c r="E3710">
        <v>20222023</v>
      </c>
      <c r="F3710" t="s">
        <v>453</v>
      </c>
      <c r="G3710" t="s">
        <v>21</v>
      </c>
      <c r="H3710">
        <v>6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 t="s">
        <v>19</v>
      </c>
      <c r="P3710" t="str">
        <f>UPPER(Table1[[#This Row],[Venue]])</f>
        <v>HOME</v>
      </c>
    </row>
    <row r="3711" spans="1:16" hidden="1" x14ac:dyDescent="0.45">
      <c r="A3711">
        <v>40035331</v>
      </c>
      <c r="B3711" t="s">
        <v>444</v>
      </c>
      <c r="C3711">
        <v>45017</v>
      </c>
      <c r="D3711">
        <v>69931</v>
      </c>
      <c r="E3711">
        <v>20222023</v>
      </c>
      <c r="F3711" t="s">
        <v>453</v>
      </c>
      <c r="G3711" t="s">
        <v>454</v>
      </c>
      <c r="H3711">
        <v>8</v>
      </c>
      <c r="I3711">
        <v>2</v>
      </c>
      <c r="J3711">
        <v>1</v>
      </c>
      <c r="K3711">
        <v>1</v>
      </c>
      <c r="L3711">
        <v>1</v>
      </c>
      <c r="M3711">
        <v>0</v>
      </c>
      <c r="N3711">
        <v>0</v>
      </c>
      <c r="O3711" t="s">
        <v>19</v>
      </c>
      <c r="P3711" t="str">
        <f>UPPER(Table1[[#This Row],[Venue]])</f>
        <v>HOME</v>
      </c>
    </row>
    <row r="3712" spans="1:16" hidden="1" x14ac:dyDescent="0.45">
      <c r="A3712">
        <v>40035331</v>
      </c>
      <c r="B3712" t="s">
        <v>444</v>
      </c>
      <c r="C3712">
        <v>45017</v>
      </c>
      <c r="D3712">
        <v>69931</v>
      </c>
      <c r="E3712">
        <v>20222023</v>
      </c>
      <c r="F3712" t="s">
        <v>453</v>
      </c>
      <c r="G3712" t="s">
        <v>24</v>
      </c>
      <c r="H3712">
        <v>11</v>
      </c>
      <c r="I3712">
        <v>1</v>
      </c>
      <c r="J3712">
        <v>0</v>
      </c>
      <c r="K3712">
        <v>1</v>
      </c>
      <c r="L3712">
        <v>1</v>
      </c>
      <c r="M3712">
        <v>0</v>
      </c>
      <c r="N3712">
        <v>0</v>
      </c>
      <c r="O3712" t="s">
        <v>19</v>
      </c>
      <c r="P3712" t="str">
        <f>UPPER(Table1[[#This Row],[Venue]])</f>
        <v>HOME</v>
      </c>
    </row>
    <row r="3713" spans="1:16" hidden="1" x14ac:dyDescent="0.45">
      <c r="A3713">
        <v>40035331</v>
      </c>
      <c r="B3713" t="s">
        <v>444</v>
      </c>
      <c r="C3713">
        <v>45017</v>
      </c>
      <c r="D3713">
        <v>69931</v>
      </c>
      <c r="E3713">
        <v>20222023</v>
      </c>
      <c r="F3713" t="s">
        <v>453</v>
      </c>
      <c r="G3713" t="s">
        <v>442</v>
      </c>
      <c r="H3713">
        <v>17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 t="s">
        <v>19</v>
      </c>
      <c r="P3713" t="str">
        <f>UPPER(Table1[[#This Row],[Venue]])</f>
        <v>HOME</v>
      </c>
    </row>
    <row r="3714" spans="1:16" hidden="1" x14ac:dyDescent="0.45">
      <c r="A3714">
        <v>40035331</v>
      </c>
      <c r="B3714" t="s">
        <v>444</v>
      </c>
      <c r="C3714">
        <v>45017</v>
      </c>
      <c r="D3714">
        <v>69931</v>
      </c>
      <c r="E3714">
        <v>20222023</v>
      </c>
      <c r="F3714" t="s">
        <v>453</v>
      </c>
      <c r="G3714" t="s">
        <v>25</v>
      </c>
      <c r="H3714">
        <v>24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 t="s">
        <v>19</v>
      </c>
      <c r="P3714" t="str">
        <f>UPPER(Table1[[#This Row],[Venue]])</f>
        <v>HOME</v>
      </c>
    </row>
    <row r="3715" spans="1:16" hidden="1" x14ac:dyDescent="0.45">
      <c r="A3715">
        <v>40035331</v>
      </c>
      <c r="B3715" t="s">
        <v>444</v>
      </c>
      <c r="C3715">
        <v>45017</v>
      </c>
      <c r="D3715">
        <v>69931</v>
      </c>
      <c r="E3715">
        <v>20222023</v>
      </c>
      <c r="F3715" t="s">
        <v>453</v>
      </c>
      <c r="G3715" t="s">
        <v>455</v>
      </c>
      <c r="H3715">
        <v>27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 t="s">
        <v>19</v>
      </c>
      <c r="P3715" t="str">
        <f>UPPER(Table1[[#This Row],[Venue]])</f>
        <v>HOME</v>
      </c>
    </row>
    <row r="3716" spans="1:16" hidden="1" x14ac:dyDescent="0.45">
      <c r="A3716">
        <v>40035331</v>
      </c>
      <c r="B3716" t="s">
        <v>444</v>
      </c>
      <c r="C3716">
        <v>45017</v>
      </c>
      <c r="D3716">
        <v>69931</v>
      </c>
      <c r="E3716">
        <v>20222023</v>
      </c>
      <c r="F3716" t="s">
        <v>453</v>
      </c>
      <c r="G3716" t="s">
        <v>192</v>
      </c>
      <c r="H3716">
        <v>32</v>
      </c>
      <c r="I3716">
        <v>1</v>
      </c>
      <c r="J3716">
        <v>0</v>
      </c>
      <c r="K3716">
        <v>1</v>
      </c>
      <c r="L3716">
        <v>1</v>
      </c>
      <c r="M3716">
        <v>1</v>
      </c>
      <c r="N3716">
        <v>0</v>
      </c>
      <c r="O3716" t="s">
        <v>19</v>
      </c>
      <c r="P3716" t="str">
        <f>UPPER(Table1[[#This Row],[Venue]])</f>
        <v>HOME</v>
      </c>
    </row>
    <row r="3717" spans="1:16" hidden="1" x14ac:dyDescent="0.45">
      <c r="A3717">
        <v>40035331</v>
      </c>
      <c r="B3717" t="s">
        <v>444</v>
      </c>
      <c r="C3717">
        <v>45017</v>
      </c>
      <c r="D3717">
        <v>69931</v>
      </c>
      <c r="E3717">
        <v>20222023</v>
      </c>
      <c r="F3717" t="s">
        <v>453</v>
      </c>
      <c r="G3717" t="s">
        <v>193</v>
      </c>
      <c r="H3717">
        <v>36</v>
      </c>
      <c r="I3717">
        <v>1</v>
      </c>
      <c r="J3717">
        <v>0</v>
      </c>
      <c r="K3717">
        <v>1</v>
      </c>
      <c r="L3717">
        <v>1</v>
      </c>
      <c r="M3717">
        <v>0</v>
      </c>
      <c r="N3717">
        <v>0</v>
      </c>
      <c r="O3717" t="s">
        <v>19</v>
      </c>
      <c r="P3717" t="str">
        <f>UPPER(Table1[[#This Row],[Venue]])</f>
        <v>HOME</v>
      </c>
    </row>
    <row r="3718" spans="1:16" hidden="1" x14ac:dyDescent="0.45">
      <c r="A3718">
        <v>40035331</v>
      </c>
      <c r="B3718" t="s">
        <v>444</v>
      </c>
      <c r="C3718">
        <v>45017</v>
      </c>
      <c r="D3718">
        <v>69931</v>
      </c>
      <c r="E3718">
        <v>20222023</v>
      </c>
      <c r="F3718" t="s">
        <v>453</v>
      </c>
      <c r="G3718" t="s">
        <v>27</v>
      </c>
      <c r="H3718">
        <v>40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 t="s">
        <v>19</v>
      </c>
      <c r="P3718" t="str">
        <f>UPPER(Table1[[#This Row],[Venue]])</f>
        <v>HOME</v>
      </c>
    </row>
    <row r="3719" spans="1:16" hidden="1" x14ac:dyDescent="0.45">
      <c r="A3719">
        <v>40035331</v>
      </c>
      <c r="B3719" t="s">
        <v>444</v>
      </c>
      <c r="C3719">
        <v>45017</v>
      </c>
      <c r="D3719">
        <v>69931</v>
      </c>
      <c r="E3719">
        <v>20222023</v>
      </c>
      <c r="F3719" t="s">
        <v>453</v>
      </c>
      <c r="G3719" t="s">
        <v>28</v>
      </c>
      <c r="H3719">
        <v>41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 t="s">
        <v>19</v>
      </c>
      <c r="P3719" t="str">
        <f>UPPER(Table1[[#This Row],[Venue]])</f>
        <v>HOME</v>
      </c>
    </row>
    <row r="3720" spans="1:16" hidden="1" x14ac:dyDescent="0.45">
      <c r="A3720">
        <v>40035331</v>
      </c>
      <c r="B3720" t="s">
        <v>444</v>
      </c>
      <c r="C3720">
        <v>45017</v>
      </c>
      <c r="D3720">
        <v>69931</v>
      </c>
      <c r="E3720">
        <v>20222023</v>
      </c>
      <c r="F3720" t="s">
        <v>453</v>
      </c>
      <c r="G3720" t="s">
        <v>29</v>
      </c>
      <c r="H3720">
        <v>44</v>
      </c>
      <c r="I3720">
        <v>1</v>
      </c>
      <c r="J3720">
        <v>1</v>
      </c>
      <c r="K3720">
        <v>1</v>
      </c>
      <c r="L3720">
        <v>0</v>
      </c>
      <c r="M3720">
        <v>0</v>
      </c>
      <c r="N3720">
        <v>0</v>
      </c>
      <c r="O3720" t="s">
        <v>19</v>
      </c>
      <c r="P3720" t="str">
        <f>UPPER(Table1[[#This Row],[Venue]])</f>
        <v>HOME</v>
      </c>
    </row>
    <row r="3721" spans="1:16" hidden="1" x14ac:dyDescent="0.45">
      <c r="A3721">
        <v>40035331</v>
      </c>
      <c r="B3721" t="s">
        <v>444</v>
      </c>
      <c r="C3721">
        <v>45017</v>
      </c>
      <c r="D3721">
        <v>69931</v>
      </c>
      <c r="E3721">
        <v>20222023</v>
      </c>
      <c r="F3721" t="s">
        <v>453</v>
      </c>
      <c r="G3721" t="s">
        <v>30</v>
      </c>
      <c r="H3721">
        <v>55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 t="s">
        <v>19</v>
      </c>
      <c r="P3721" t="str">
        <f>UPPER(Table1[[#This Row],[Venue]])</f>
        <v>HOME</v>
      </c>
    </row>
    <row r="3722" spans="1:16" hidden="1" x14ac:dyDescent="0.45">
      <c r="A3722">
        <v>40035331</v>
      </c>
      <c r="B3722" t="s">
        <v>444</v>
      </c>
      <c r="C3722">
        <v>45017</v>
      </c>
      <c r="D3722">
        <v>69931</v>
      </c>
      <c r="E3722">
        <v>20222023</v>
      </c>
      <c r="F3722" t="s">
        <v>453</v>
      </c>
      <c r="G3722" t="s">
        <v>31</v>
      </c>
      <c r="H3722">
        <v>56</v>
      </c>
      <c r="I3722">
        <v>2</v>
      </c>
      <c r="J3722">
        <v>1</v>
      </c>
      <c r="K3722">
        <v>1</v>
      </c>
      <c r="L3722">
        <v>1</v>
      </c>
      <c r="M3722">
        <v>0</v>
      </c>
      <c r="N3722">
        <v>5</v>
      </c>
      <c r="O3722" t="s">
        <v>19</v>
      </c>
      <c r="P3722" t="str">
        <f>UPPER(Table1[[#This Row],[Venue]])</f>
        <v>HOME</v>
      </c>
    </row>
    <row r="3723" spans="1:16" hidden="1" x14ac:dyDescent="0.45">
      <c r="A3723">
        <v>40035331</v>
      </c>
      <c r="B3723" t="s">
        <v>444</v>
      </c>
      <c r="C3723">
        <v>45017</v>
      </c>
      <c r="D3723">
        <v>69931</v>
      </c>
      <c r="E3723">
        <v>20222023</v>
      </c>
      <c r="F3723" t="s">
        <v>453</v>
      </c>
      <c r="G3723" t="s">
        <v>32</v>
      </c>
      <c r="H3723">
        <v>66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0</v>
      </c>
      <c r="O3723" t="s">
        <v>19</v>
      </c>
      <c r="P3723" t="str">
        <f>UPPER(Table1[[#This Row],[Venue]])</f>
        <v>HOME</v>
      </c>
    </row>
    <row r="3724" spans="1:16" hidden="1" x14ac:dyDescent="0.45">
      <c r="A3724">
        <v>40035331</v>
      </c>
      <c r="B3724" t="s">
        <v>444</v>
      </c>
      <c r="C3724">
        <v>45017</v>
      </c>
      <c r="D3724">
        <v>69931</v>
      </c>
      <c r="E3724">
        <v>20222023</v>
      </c>
      <c r="F3724" t="s">
        <v>453</v>
      </c>
      <c r="G3724" t="s">
        <v>34</v>
      </c>
      <c r="H3724">
        <v>74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0</v>
      </c>
      <c r="O3724" t="s">
        <v>19</v>
      </c>
      <c r="P3724" t="str">
        <f>UPPER(Table1[[#This Row],[Venue]])</f>
        <v>HOME</v>
      </c>
    </row>
    <row r="3725" spans="1:16" hidden="1" x14ac:dyDescent="0.45">
      <c r="A3725">
        <v>40035331</v>
      </c>
      <c r="B3725" t="s">
        <v>444</v>
      </c>
      <c r="C3725">
        <v>45017</v>
      </c>
      <c r="D3725">
        <v>69931</v>
      </c>
      <c r="E3725">
        <v>20222023</v>
      </c>
      <c r="F3725" t="s">
        <v>453</v>
      </c>
      <c r="G3725" t="s">
        <v>35</v>
      </c>
      <c r="H3725">
        <v>75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 t="s">
        <v>19</v>
      </c>
      <c r="P3725" t="str">
        <f>UPPER(Table1[[#This Row],[Venue]])</f>
        <v>HOME</v>
      </c>
    </row>
    <row r="3726" spans="1:16" hidden="1" x14ac:dyDescent="0.45">
      <c r="A3726">
        <v>40035331</v>
      </c>
      <c r="B3726" t="s">
        <v>444</v>
      </c>
      <c r="C3726">
        <v>45017</v>
      </c>
      <c r="D3726">
        <v>69931</v>
      </c>
      <c r="E3726">
        <v>20222023</v>
      </c>
      <c r="F3726" t="s">
        <v>453</v>
      </c>
      <c r="G3726" t="s">
        <v>36</v>
      </c>
      <c r="H3726">
        <v>87</v>
      </c>
      <c r="I3726">
        <v>1</v>
      </c>
      <c r="J3726">
        <v>1</v>
      </c>
      <c r="K3726">
        <v>1</v>
      </c>
      <c r="L3726">
        <v>0</v>
      </c>
      <c r="M3726">
        <v>0</v>
      </c>
      <c r="N3726">
        <v>0</v>
      </c>
      <c r="O3726" t="s">
        <v>19</v>
      </c>
      <c r="P3726" t="str">
        <f>UPPER(Table1[[#This Row],[Venue]])</f>
        <v>HOME</v>
      </c>
    </row>
    <row r="3727" spans="1:16" hidden="1" x14ac:dyDescent="0.45">
      <c r="A3727">
        <v>40035331</v>
      </c>
      <c r="B3727" t="s">
        <v>444</v>
      </c>
      <c r="C3727">
        <v>45017</v>
      </c>
      <c r="D3727">
        <v>69931</v>
      </c>
      <c r="E3727">
        <v>20222023</v>
      </c>
      <c r="F3727" t="s">
        <v>453</v>
      </c>
      <c r="G3727" t="s">
        <v>37</v>
      </c>
      <c r="H3727">
        <v>90</v>
      </c>
      <c r="I3727">
        <v>2</v>
      </c>
      <c r="J3727">
        <v>1</v>
      </c>
      <c r="K3727">
        <v>1</v>
      </c>
      <c r="L3727">
        <v>1</v>
      </c>
      <c r="M3727">
        <v>0</v>
      </c>
      <c r="N3727">
        <v>0</v>
      </c>
      <c r="O3727" t="s">
        <v>19</v>
      </c>
      <c r="P3727" t="str">
        <f>UPPER(Table1[[#This Row],[Venue]])</f>
        <v>HOME</v>
      </c>
    </row>
    <row r="3728" spans="1:16" hidden="1" x14ac:dyDescent="0.45">
      <c r="A3728">
        <v>40035331</v>
      </c>
      <c r="B3728" t="s">
        <v>444</v>
      </c>
      <c r="C3728">
        <v>45017</v>
      </c>
      <c r="D3728">
        <v>69931</v>
      </c>
      <c r="E3728">
        <v>20222023</v>
      </c>
      <c r="F3728" t="s">
        <v>453</v>
      </c>
      <c r="G3728" t="s">
        <v>212</v>
      </c>
      <c r="H3728">
        <v>1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 t="s">
        <v>40</v>
      </c>
      <c r="P3728" t="str">
        <f>UPPER(Table1[[#This Row],[Venue]])</f>
        <v>AWAY</v>
      </c>
    </row>
    <row r="3729" spans="1:16" hidden="1" x14ac:dyDescent="0.45">
      <c r="A3729">
        <v>40035331</v>
      </c>
      <c r="B3729" t="s">
        <v>444</v>
      </c>
      <c r="C3729">
        <v>45017</v>
      </c>
      <c r="D3729">
        <v>69931</v>
      </c>
      <c r="E3729">
        <v>20222023</v>
      </c>
      <c r="F3729" t="s">
        <v>453</v>
      </c>
      <c r="G3729" t="s">
        <v>213</v>
      </c>
      <c r="H3729">
        <v>5</v>
      </c>
      <c r="I3729">
        <v>2</v>
      </c>
      <c r="J3729">
        <v>1</v>
      </c>
      <c r="K3729">
        <v>1</v>
      </c>
      <c r="L3729">
        <v>1</v>
      </c>
      <c r="M3729">
        <v>0</v>
      </c>
      <c r="N3729">
        <v>0</v>
      </c>
      <c r="O3729" t="s">
        <v>40</v>
      </c>
      <c r="P3729" t="str">
        <f>UPPER(Table1[[#This Row],[Venue]])</f>
        <v>AWAY</v>
      </c>
    </row>
    <row r="3730" spans="1:16" hidden="1" x14ac:dyDescent="0.45">
      <c r="A3730">
        <v>40035331</v>
      </c>
      <c r="B3730" t="s">
        <v>444</v>
      </c>
      <c r="C3730">
        <v>45017</v>
      </c>
      <c r="D3730">
        <v>69931</v>
      </c>
      <c r="E3730">
        <v>20222023</v>
      </c>
      <c r="F3730" t="s">
        <v>453</v>
      </c>
      <c r="G3730" t="s">
        <v>268</v>
      </c>
      <c r="H3730">
        <v>6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 t="s">
        <v>40</v>
      </c>
      <c r="P3730" t="str">
        <f>UPPER(Table1[[#This Row],[Venue]])</f>
        <v>AWAY</v>
      </c>
    </row>
    <row r="3731" spans="1:16" hidden="1" x14ac:dyDescent="0.45">
      <c r="A3731">
        <v>40035331</v>
      </c>
      <c r="B3731" t="s">
        <v>444</v>
      </c>
      <c r="C3731">
        <v>45017</v>
      </c>
      <c r="D3731">
        <v>69931</v>
      </c>
      <c r="E3731">
        <v>20222023</v>
      </c>
      <c r="F3731" t="s">
        <v>453</v>
      </c>
      <c r="G3731" t="s">
        <v>214</v>
      </c>
      <c r="H3731">
        <v>7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 t="s">
        <v>40</v>
      </c>
      <c r="P3731" t="str">
        <f>UPPER(Table1[[#This Row],[Venue]])</f>
        <v>AWAY</v>
      </c>
    </row>
    <row r="3732" spans="1:16" hidden="1" x14ac:dyDescent="0.45">
      <c r="A3732">
        <v>40035331</v>
      </c>
      <c r="B3732" t="s">
        <v>444</v>
      </c>
      <c r="C3732">
        <v>45017</v>
      </c>
      <c r="D3732">
        <v>69931</v>
      </c>
      <c r="E3732">
        <v>20222023</v>
      </c>
      <c r="F3732" t="s">
        <v>453</v>
      </c>
      <c r="G3732" t="s">
        <v>215</v>
      </c>
      <c r="H3732">
        <v>9</v>
      </c>
      <c r="I3732">
        <v>3</v>
      </c>
      <c r="J3732">
        <v>1</v>
      </c>
      <c r="K3732">
        <v>1</v>
      </c>
      <c r="L3732">
        <v>2</v>
      </c>
      <c r="M3732">
        <v>0</v>
      </c>
      <c r="N3732">
        <v>2</v>
      </c>
      <c r="O3732" t="s">
        <v>40</v>
      </c>
      <c r="P3732" t="str">
        <f>UPPER(Table1[[#This Row],[Venue]])</f>
        <v>AWAY</v>
      </c>
    </row>
    <row r="3733" spans="1:16" hidden="1" x14ac:dyDescent="0.45">
      <c r="A3733">
        <v>40035331</v>
      </c>
      <c r="B3733" t="s">
        <v>444</v>
      </c>
      <c r="C3733">
        <v>45017</v>
      </c>
      <c r="D3733">
        <v>69931</v>
      </c>
      <c r="E3733">
        <v>20222023</v>
      </c>
      <c r="F3733" t="s">
        <v>453</v>
      </c>
      <c r="G3733" t="s">
        <v>441</v>
      </c>
      <c r="H3733">
        <v>11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0</v>
      </c>
      <c r="O3733" t="s">
        <v>40</v>
      </c>
      <c r="P3733" t="str">
        <f>UPPER(Table1[[#This Row],[Venue]])</f>
        <v>AWAY</v>
      </c>
    </row>
    <row r="3734" spans="1:16" hidden="1" x14ac:dyDescent="0.45">
      <c r="A3734">
        <v>40035331</v>
      </c>
      <c r="B3734" t="s">
        <v>444</v>
      </c>
      <c r="C3734">
        <v>45017</v>
      </c>
      <c r="D3734">
        <v>69931</v>
      </c>
      <c r="E3734">
        <v>20222023</v>
      </c>
      <c r="F3734" t="s">
        <v>453</v>
      </c>
      <c r="G3734" t="s">
        <v>216</v>
      </c>
      <c r="H3734">
        <v>14</v>
      </c>
      <c r="I3734">
        <v>1</v>
      </c>
      <c r="J3734">
        <v>0</v>
      </c>
      <c r="K3734">
        <v>1</v>
      </c>
      <c r="L3734">
        <v>1</v>
      </c>
      <c r="M3734">
        <v>0</v>
      </c>
      <c r="N3734">
        <v>0</v>
      </c>
      <c r="O3734" t="s">
        <v>40</v>
      </c>
      <c r="P3734" t="str">
        <f>UPPER(Table1[[#This Row],[Venue]])</f>
        <v>AWAY</v>
      </c>
    </row>
    <row r="3735" spans="1:16" hidden="1" x14ac:dyDescent="0.45">
      <c r="A3735">
        <v>40035331</v>
      </c>
      <c r="B3735" t="s">
        <v>444</v>
      </c>
      <c r="C3735">
        <v>45017</v>
      </c>
      <c r="D3735">
        <v>69931</v>
      </c>
      <c r="E3735">
        <v>20222023</v>
      </c>
      <c r="F3735" t="s">
        <v>453</v>
      </c>
      <c r="G3735" t="s">
        <v>217</v>
      </c>
      <c r="H3735">
        <v>15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 t="s">
        <v>40</v>
      </c>
      <c r="P3735" t="str">
        <f>UPPER(Table1[[#This Row],[Venue]])</f>
        <v>AWAY</v>
      </c>
    </row>
    <row r="3736" spans="1:16" hidden="1" x14ac:dyDescent="0.45">
      <c r="A3736">
        <v>40035331</v>
      </c>
      <c r="B3736" t="s">
        <v>444</v>
      </c>
      <c r="C3736">
        <v>45017</v>
      </c>
      <c r="D3736">
        <v>69931</v>
      </c>
      <c r="E3736">
        <v>20222023</v>
      </c>
      <c r="F3736" t="s">
        <v>453</v>
      </c>
      <c r="G3736" t="s">
        <v>218</v>
      </c>
      <c r="H3736">
        <v>17</v>
      </c>
      <c r="I3736">
        <v>2</v>
      </c>
      <c r="J3736">
        <v>1</v>
      </c>
      <c r="K3736">
        <v>1</v>
      </c>
      <c r="L3736">
        <v>1</v>
      </c>
      <c r="M3736">
        <v>0</v>
      </c>
      <c r="N3736">
        <v>2</v>
      </c>
      <c r="O3736" t="s">
        <v>40</v>
      </c>
      <c r="P3736" t="str">
        <f>UPPER(Table1[[#This Row],[Venue]])</f>
        <v>AWAY</v>
      </c>
    </row>
    <row r="3737" spans="1:16" hidden="1" x14ac:dyDescent="0.45">
      <c r="A3737">
        <v>40035331</v>
      </c>
      <c r="B3737" t="s">
        <v>444</v>
      </c>
      <c r="C3737">
        <v>45017</v>
      </c>
      <c r="D3737">
        <v>69931</v>
      </c>
      <c r="E3737">
        <v>20222023</v>
      </c>
      <c r="F3737" t="s">
        <v>453</v>
      </c>
      <c r="G3737" t="s">
        <v>224</v>
      </c>
      <c r="H3737">
        <v>18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0</v>
      </c>
      <c r="O3737" t="s">
        <v>40</v>
      </c>
      <c r="P3737" t="str">
        <f>UPPER(Table1[[#This Row],[Venue]])</f>
        <v>AWAY</v>
      </c>
    </row>
    <row r="3738" spans="1:16" hidden="1" x14ac:dyDescent="0.45">
      <c r="A3738">
        <v>40035331</v>
      </c>
      <c r="B3738" t="s">
        <v>444</v>
      </c>
      <c r="C3738">
        <v>45017</v>
      </c>
      <c r="D3738">
        <v>69931</v>
      </c>
      <c r="E3738">
        <v>20222023</v>
      </c>
      <c r="F3738" t="s">
        <v>453</v>
      </c>
      <c r="G3738" t="s">
        <v>219</v>
      </c>
      <c r="H3738">
        <v>23</v>
      </c>
      <c r="I3738">
        <v>2</v>
      </c>
      <c r="J3738">
        <v>1</v>
      </c>
      <c r="K3738">
        <v>1</v>
      </c>
      <c r="L3738">
        <v>1</v>
      </c>
      <c r="M3738">
        <v>0</v>
      </c>
      <c r="N3738">
        <v>0</v>
      </c>
      <c r="O3738" t="s">
        <v>40</v>
      </c>
      <c r="P3738" t="str">
        <f>UPPER(Table1[[#This Row],[Venue]])</f>
        <v>AWAY</v>
      </c>
    </row>
    <row r="3739" spans="1:16" hidden="1" x14ac:dyDescent="0.45">
      <c r="A3739">
        <v>40035331</v>
      </c>
      <c r="B3739" t="s">
        <v>444</v>
      </c>
      <c r="C3739">
        <v>45017</v>
      </c>
      <c r="D3739">
        <v>69931</v>
      </c>
      <c r="E3739">
        <v>20222023</v>
      </c>
      <c r="F3739" t="s">
        <v>453</v>
      </c>
      <c r="G3739" t="s">
        <v>220</v>
      </c>
      <c r="H3739">
        <v>24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0</v>
      </c>
      <c r="O3739" t="s">
        <v>40</v>
      </c>
      <c r="P3739" t="str">
        <f>UPPER(Table1[[#This Row],[Venue]])</f>
        <v>AWAY</v>
      </c>
    </row>
    <row r="3740" spans="1:16" hidden="1" x14ac:dyDescent="0.45">
      <c r="A3740">
        <v>40035331</v>
      </c>
      <c r="B3740" t="s">
        <v>444</v>
      </c>
      <c r="C3740">
        <v>45017</v>
      </c>
      <c r="D3740">
        <v>69931</v>
      </c>
      <c r="E3740">
        <v>20222023</v>
      </c>
      <c r="F3740" t="s">
        <v>453</v>
      </c>
      <c r="G3740" t="s">
        <v>221</v>
      </c>
      <c r="H3740">
        <v>25</v>
      </c>
      <c r="I3740">
        <v>1</v>
      </c>
      <c r="J3740">
        <v>0</v>
      </c>
      <c r="K3740">
        <v>1</v>
      </c>
      <c r="L3740">
        <v>1</v>
      </c>
      <c r="M3740">
        <v>0</v>
      </c>
      <c r="N3740">
        <v>0</v>
      </c>
      <c r="O3740" t="s">
        <v>40</v>
      </c>
      <c r="P3740" t="str">
        <f>UPPER(Table1[[#This Row],[Venue]])</f>
        <v>AWAY</v>
      </c>
    </row>
    <row r="3741" spans="1:16" hidden="1" x14ac:dyDescent="0.45">
      <c r="A3741">
        <v>40035331</v>
      </c>
      <c r="B3741" t="s">
        <v>444</v>
      </c>
      <c r="C3741">
        <v>45017</v>
      </c>
      <c r="D3741">
        <v>69931</v>
      </c>
      <c r="E3741">
        <v>20222023</v>
      </c>
      <c r="F3741" t="s">
        <v>453</v>
      </c>
      <c r="G3741" t="s">
        <v>222</v>
      </c>
      <c r="H3741">
        <v>27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 t="s">
        <v>40</v>
      </c>
      <c r="P3741" t="str">
        <f>UPPER(Table1[[#This Row],[Venue]])</f>
        <v>AWAY</v>
      </c>
    </row>
    <row r="3742" spans="1:16" hidden="1" x14ac:dyDescent="0.45">
      <c r="A3742">
        <v>40035331</v>
      </c>
      <c r="B3742" t="s">
        <v>444</v>
      </c>
      <c r="C3742">
        <v>45017</v>
      </c>
      <c r="D3742">
        <v>69931</v>
      </c>
      <c r="E3742">
        <v>20222023</v>
      </c>
      <c r="F3742" t="s">
        <v>453</v>
      </c>
      <c r="G3742" t="s">
        <v>223</v>
      </c>
      <c r="H3742">
        <v>37</v>
      </c>
      <c r="I3742">
        <v>1</v>
      </c>
      <c r="J3742">
        <v>1</v>
      </c>
      <c r="K3742">
        <v>1</v>
      </c>
      <c r="L3742">
        <v>0</v>
      </c>
      <c r="M3742">
        <v>0</v>
      </c>
      <c r="N3742">
        <v>0</v>
      </c>
      <c r="O3742" t="s">
        <v>40</v>
      </c>
      <c r="P3742" t="str">
        <f>UPPER(Table1[[#This Row],[Venue]])</f>
        <v>AWAY</v>
      </c>
    </row>
    <row r="3743" spans="1:16" hidden="1" x14ac:dyDescent="0.45">
      <c r="A3743">
        <v>40035331</v>
      </c>
      <c r="B3743" t="s">
        <v>444</v>
      </c>
      <c r="C3743">
        <v>45017</v>
      </c>
      <c r="D3743">
        <v>69931</v>
      </c>
      <c r="E3743">
        <v>20222023</v>
      </c>
      <c r="F3743" t="s">
        <v>453</v>
      </c>
      <c r="G3743" t="s">
        <v>230</v>
      </c>
      <c r="H3743">
        <v>61</v>
      </c>
      <c r="I3743">
        <v>2</v>
      </c>
      <c r="J3743">
        <v>1</v>
      </c>
      <c r="K3743">
        <v>1</v>
      </c>
      <c r="L3743">
        <v>1</v>
      </c>
      <c r="M3743">
        <v>0</v>
      </c>
      <c r="N3743">
        <v>0</v>
      </c>
      <c r="O3743" t="s">
        <v>40</v>
      </c>
      <c r="P3743" t="str">
        <f>UPPER(Table1[[#This Row],[Venue]])</f>
        <v>AWAY</v>
      </c>
    </row>
    <row r="3744" spans="1:16" hidden="1" x14ac:dyDescent="0.45">
      <c r="A3744">
        <v>40035331</v>
      </c>
      <c r="B3744" t="s">
        <v>444</v>
      </c>
      <c r="C3744">
        <v>45017</v>
      </c>
      <c r="D3744">
        <v>69931</v>
      </c>
      <c r="E3744">
        <v>20222023</v>
      </c>
      <c r="F3744" t="s">
        <v>453</v>
      </c>
      <c r="G3744" t="s">
        <v>226</v>
      </c>
      <c r="H3744">
        <v>70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0</v>
      </c>
      <c r="O3744" t="s">
        <v>40</v>
      </c>
      <c r="P3744" t="str">
        <f>UPPER(Table1[[#This Row],[Venue]])</f>
        <v>AWAY</v>
      </c>
    </row>
    <row r="3745" spans="1:16" hidden="1" x14ac:dyDescent="0.45">
      <c r="A3745">
        <v>40035331</v>
      </c>
      <c r="B3745" t="s">
        <v>444</v>
      </c>
      <c r="C3745">
        <v>45017</v>
      </c>
      <c r="D3745">
        <v>69931</v>
      </c>
      <c r="E3745">
        <v>20222023</v>
      </c>
      <c r="F3745" t="s">
        <v>453</v>
      </c>
      <c r="G3745" t="s">
        <v>227</v>
      </c>
      <c r="H3745">
        <v>74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 t="s">
        <v>40</v>
      </c>
      <c r="P3745" t="str">
        <f>UPPER(Table1[[#This Row],[Venue]])</f>
        <v>AWAY</v>
      </c>
    </row>
    <row r="3746" spans="1:16" hidden="1" x14ac:dyDescent="0.45">
      <c r="A3746">
        <v>40035331</v>
      </c>
      <c r="B3746" t="s">
        <v>444</v>
      </c>
      <c r="C3746">
        <v>45017</v>
      </c>
      <c r="D3746">
        <v>69931</v>
      </c>
      <c r="E3746">
        <v>20222023</v>
      </c>
      <c r="F3746" t="s">
        <v>453</v>
      </c>
      <c r="G3746" t="s">
        <v>228</v>
      </c>
      <c r="H3746">
        <v>77</v>
      </c>
      <c r="I3746">
        <v>2</v>
      </c>
      <c r="J3746">
        <v>1</v>
      </c>
      <c r="K3746">
        <v>1</v>
      </c>
      <c r="L3746">
        <v>1</v>
      </c>
      <c r="M3746">
        <v>0</v>
      </c>
      <c r="N3746">
        <v>0</v>
      </c>
      <c r="O3746" t="s">
        <v>40</v>
      </c>
      <c r="P3746" t="str">
        <f>UPPER(Table1[[#This Row],[Venue]])</f>
        <v>AWAY</v>
      </c>
    </row>
    <row r="3747" spans="1:16" hidden="1" x14ac:dyDescent="0.45">
      <c r="A3747">
        <v>40035331</v>
      </c>
      <c r="B3747" t="s">
        <v>444</v>
      </c>
      <c r="C3747">
        <v>45017</v>
      </c>
      <c r="D3747">
        <v>69931</v>
      </c>
      <c r="E3747">
        <v>20222023</v>
      </c>
      <c r="F3747" t="s">
        <v>453</v>
      </c>
      <c r="G3747" t="s">
        <v>231</v>
      </c>
      <c r="H3747">
        <v>97</v>
      </c>
      <c r="I3747">
        <v>1</v>
      </c>
      <c r="J3747">
        <v>0</v>
      </c>
      <c r="K3747">
        <v>1</v>
      </c>
      <c r="L3747">
        <v>1</v>
      </c>
      <c r="M3747">
        <v>0</v>
      </c>
      <c r="N3747">
        <v>0</v>
      </c>
      <c r="O3747" t="s">
        <v>40</v>
      </c>
      <c r="P3747" t="str">
        <f>UPPER(Table1[[#This Row],[Venue]])</f>
        <v>AWAY</v>
      </c>
    </row>
    <row r="3748" spans="1:16" hidden="1" x14ac:dyDescent="0.45">
      <c r="A3748">
        <v>40035330</v>
      </c>
      <c r="B3748" t="s">
        <v>434</v>
      </c>
      <c r="C3748">
        <v>45017</v>
      </c>
      <c r="D3748">
        <v>69930</v>
      </c>
      <c r="E3748">
        <v>20222023</v>
      </c>
      <c r="F3748" t="s">
        <v>453</v>
      </c>
      <c r="G3748" t="s">
        <v>190</v>
      </c>
      <c r="H3748">
        <v>1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 t="s">
        <v>19</v>
      </c>
      <c r="P3748" t="str">
        <f>UPPER(Table1[[#This Row],[Venue]])</f>
        <v>HOME</v>
      </c>
    </row>
    <row r="3749" spans="1:16" hidden="1" x14ac:dyDescent="0.45">
      <c r="A3749">
        <v>40035330</v>
      </c>
      <c r="B3749" t="s">
        <v>434</v>
      </c>
      <c r="C3749">
        <v>45017</v>
      </c>
      <c r="D3749">
        <v>69930</v>
      </c>
      <c r="E3749">
        <v>20222023</v>
      </c>
      <c r="F3749" t="s">
        <v>453</v>
      </c>
      <c r="G3749" t="s">
        <v>59</v>
      </c>
      <c r="H3749">
        <v>2</v>
      </c>
      <c r="I3749">
        <v>2</v>
      </c>
      <c r="J3749">
        <v>1</v>
      </c>
      <c r="K3749">
        <v>1</v>
      </c>
      <c r="L3749">
        <v>1</v>
      </c>
      <c r="M3749">
        <v>0</v>
      </c>
      <c r="N3749">
        <v>0</v>
      </c>
      <c r="O3749" t="s">
        <v>19</v>
      </c>
      <c r="P3749" t="str">
        <f>UPPER(Table1[[#This Row],[Venue]])</f>
        <v>HOME</v>
      </c>
    </row>
    <row r="3750" spans="1:16" hidden="1" x14ac:dyDescent="0.45">
      <c r="A3750">
        <v>40035330</v>
      </c>
      <c r="B3750" t="s">
        <v>434</v>
      </c>
      <c r="C3750">
        <v>45017</v>
      </c>
      <c r="D3750">
        <v>69930</v>
      </c>
      <c r="E3750">
        <v>20222023</v>
      </c>
      <c r="F3750" t="s">
        <v>453</v>
      </c>
      <c r="G3750" t="s">
        <v>60</v>
      </c>
      <c r="H3750">
        <v>4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2</v>
      </c>
      <c r="O3750" t="s">
        <v>19</v>
      </c>
      <c r="P3750" t="str">
        <f>UPPER(Table1[[#This Row],[Venue]])</f>
        <v>HOME</v>
      </c>
    </row>
    <row r="3751" spans="1:16" hidden="1" x14ac:dyDescent="0.45">
      <c r="A3751">
        <v>40035330</v>
      </c>
      <c r="B3751" t="s">
        <v>434</v>
      </c>
      <c r="C3751">
        <v>45017</v>
      </c>
      <c r="D3751">
        <v>69930</v>
      </c>
      <c r="E3751">
        <v>20222023</v>
      </c>
      <c r="F3751" t="s">
        <v>453</v>
      </c>
      <c r="G3751" t="s">
        <v>279</v>
      </c>
      <c r="H3751">
        <v>5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 t="s">
        <v>19</v>
      </c>
      <c r="P3751" t="str">
        <f>UPPER(Table1[[#This Row],[Venue]])</f>
        <v>HOME</v>
      </c>
    </row>
    <row r="3752" spans="1:16" hidden="1" x14ac:dyDescent="0.45">
      <c r="A3752">
        <v>40035330</v>
      </c>
      <c r="B3752" t="s">
        <v>434</v>
      </c>
      <c r="C3752">
        <v>45017</v>
      </c>
      <c r="D3752">
        <v>69930</v>
      </c>
      <c r="E3752">
        <v>20222023</v>
      </c>
      <c r="F3752" t="s">
        <v>453</v>
      </c>
      <c r="G3752" t="s">
        <v>280</v>
      </c>
      <c r="H3752">
        <v>9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 t="s">
        <v>19</v>
      </c>
      <c r="P3752" t="str">
        <f>UPPER(Table1[[#This Row],[Venue]])</f>
        <v>HOME</v>
      </c>
    </row>
    <row r="3753" spans="1:16" hidden="1" x14ac:dyDescent="0.45">
      <c r="A3753">
        <v>40035330</v>
      </c>
      <c r="B3753" t="s">
        <v>434</v>
      </c>
      <c r="C3753">
        <v>45017</v>
      </c>
      <c r="D3753">
        <v>69930</v>
      </c>
      <c r="E3753">
        <v>20222023</v>
      </c>
      <c r="F3753" t="s">
        <v>453</v>
      </c>
      <c r="G3753" t="s">
        <v>63</v>
      </c>
      <c r="H3753">
        <v>10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 t="s">
        <v>19</v>
      </c>
      <c r="P3753" t="str">
        <f>UPPER(Table1[[#This Row],[Venue]])</f>
        <v>HOME</v>
      </c>
    </row>
    <row r="3754" spans="1:16" hidden="1" x14ac:dyDescent="0.45">
      <c r="A3754">
        <v>40035330</v>
      </c>
      <c r="B3754" t="s">
        <v>434</v>
      </c>
      <c r="C3754">
        <v>45017</v>
      </c>
      <c r="D3754">
        <v>69930</v>
      </c>
      <c r="E3754">
        <v>20222023</v>
      </c>
      <c r="F3754" t="s">
        <v>453</v>
      </c>
      <c r="G3754" t="s">
        <v>128</v>
      </c>
      <c r="H3754">
        <v>12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0</v>
      </c>
      <c r="O3754" t="s">
        <v>19</v>
      </c>
      <c r="P3754" t="str">
        <f>UPPER(Table1[[#This Row],[Venue]])</f>
        <v>HOME</v>
      </c>
    </row>
    <row r="3755" spans="1:16" hidden="1" x14ac:dyDescent="0.45">
      <c r="A3755">
        <v>40035330</v>
      </c>
      <c r="B3755" t="s">
        <v>434</v>
      </c>
      <c r="C3755">
        <v>45017</v>
      </c>
      <c r="D3755">
        <v>69930</v>
      </c>
      <c r="E3755">
        <v>20222023</v>
      </c>
      <c r="F3755" t="s">
        <v>453</v>
      </c>
      <c r="G3755" t="s">
        <v>67</v>
      </c>
      <c r="H3755">
        <v>21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 t="s">
        <v>19</v>
      </c>
      <c r="P3755" t="str">
        <f>UPPER(Table1[[#This Row],[Venue]])</f>
        <v>HOME</v>
      </c>
    </row>
    <row r="3756" spans="1:16" hidden="1" x14ac:dyDescent="0.45">
      <c r="A3756">
        <v>40035330</v>
      </c>
      <c r="B3756" t="s">
        <v>434</v>
      </c>
      <c r="C3756">
        <v>45017</v>
      </c>
      <c r="D3756">
        <v>69930</v>
      </c>
      <c r="E3756">
        <v>20222023</v>
      </c>
      <c r="F3756" t="s">
        <v>453</v>
      </c>
      <c r="G3756" t="s">
        <v>68</v>
      </c>
      <c r="H3756">
        <v>25</v>
      </c>
      <c r="I3756">
        <v>2</v>
      </c>
      <c r="J3756">
        <v>0</v>
      </c>
      <c r="K3756">
        <v>1</v>
      </c>
      <c r="L3756">
        <v>2</v>
      </c>
      <c r="M3756">
        <v>0</v>
      </c>
      <c r="N3756">
        <v>0</v>
      </c>
      <c r="O3756" t="s">
        <v>19</v>
      </c>
      <c r="P3756" t="str">
        <f>UPPER(Table1[[#This Row],[Venue]])</f>
        <v>HOME</v>
      </c>
    </row>
    <row r="3757" spans="1:16" hidden="1" x14ac:dyDescent="0.45">
      <c r="A3757">
        <v>40035330</v>
      </c>
      <c r="B3757" t="s">
        <v>434</v>
      </c>
      <c r="C3757">
        <v>45017</v>
      </c>
      <c r="D3757">
        <v>69930</v>
      </c>
      <c r="E3757">
        <v>20222023</v>
      </c>
      <c r="F3757" t="s">
        <v>453</v>
      </c>
      <c r="G3757" t="s">
        <v>322</v>
      </c>
      <c r="H3757">
        <v>40</v>
      </c>
      <c r="I3757">
        <v>1</v>
      </c>
      <c r="J3757">
        <v>0</v>
      </c>
      <c r="K3757">
        <v>1</v>
      </c>
      <c r="L3757">
        <v>1</v>
      </c>
      <c r="M3757">
        <v>0</v>
      </c>
      <c r="N3757">
        <v>0</v>
      </c>
      <c r="O3757" t="s">
        <v>19</v>
      </c>
      <c r="P3757" t="str">
        <f>UPPER(Table1[[#This Row],[Venue]])</f>
        <v>HOME</v>
      </c>
    </row>
    <row r="3758" spans="1:16" hidden="1" x14ac:dyDescent="0.45">
      <c r="A3758">
        <v>40035330</v>
      </c>
      <c r="B3758" t="s">
        <v>434</v>
      </c>
      <c r="C3758">
        <v>45017</v>
      </c>
      <c r="D3758">
        <v>69930</v>
      </c>
      <c r="E3758">
        <v>20222023</v>
      </c>
      <c r="F3758" t="s">
        <v>453</v>
      </c>
      <c r="G3758" t="s">
        <v>429</v>
      </c>
      <c r="H3758">
        <v>44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 t="s">
        <v>19</v>
      </c>
      <c r="P3758" t="str">
        <f>UPPER(Table1[[#This Row],[Venue]])</f>
        <v>HOME</v>
      </c>
    </row>
    <row r="3759" spans="1:16" hidden="1" x14ac:dyDescent="0.45">
      <c r="A3759">
        <v>40035330</v>
      </c>
      <c r="B3759" t="s">
        <v>434</v>
      </c>
      <c r="C3759">
        <v>45017</v>
      </c>
      <c r="D3759">
        <v>69930</v>
      </c>
      <c r="E3759">
        <v>20222023</v>
      </c>
      <c r="F3759" t="s">
        <v>453</v>
      </c>
      <c r="G3759" t="s">
        <v>71</v>
      </c>
      <c r="H3759">
        <v>55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0</v>
      </c>
      <c r="O3759" t="s">
        <v>19</v>
      </c>
      <c r="P3759" t="str">
        <f>UPPER(Table1[[#This Row],[Venue]])</f>
        <v>HOME</v>
      </c>
    </row>
    <row r="3760" spans="1:16" hidden="1" x14ac:dyDescent="0.45">
      <c r="A3760">
        <v>40035330</v>
      </c>
      <c r="B3760" t="s">
        <v>434</v>
      </c>
      <c r="C3760">
        <v>45017</v>
      </c>
      <c r="D3760">
        <v>69930</v>
      </c>
      <c r="E3760">
        <v>20222023</v>
      </c>
      <c r="F3760" t="s">
        <v>453</v>
      </c>
      <c r="G3760" t="s">
        <v>72</v>
      </c>
      <c r="H3760">
        <v>86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 t="s">
        <v>19</v>
      </c>
      <c r="P3760" t="str">
        <f>UPPER(Table1[[#This Row],[Venue]])</f>
        <v>HOME</v>
      </c>
    </row>
    <row r="3761" spans="1:16" hidden="1" x14ac:dyDescent="0.45">
      <c r="A3761">
        <v>40035330</v>
      </c>
      <c r="B3761" t="s">
        <v>434</v>
      </c>
      <c r="C3761">
        <v>45017</v>
      </c>
      <c r="D3761">
        <v>69930</v>
      </c>
      <c r="E3761">
        <v>20222023</v>
      </c>
      <c r="F3761" t="s">
        <v>453</v>
      </c>
      <c r="G3761" t="s">
        <v>191</v>
      </c>
      <c r="H3761">
        <v>89</v>
      </c>
      <c r="I3761">
        <v>1</v>
      </c>
      <c r="J3761">
        <v>1</v>
      </c>
      <c r="K3761">
        <v>1</v>
      </c>
      <c r="L3761">
        <v>0</v>
      </c>
      <c r="M3761">
        <v>0</v>
      </c>
      <c r="N3761">
        <v>0</v>
      </c>
      <c r="O3761" t="s">
        <v>19</v>
      </c>
      <c r="P3761" t="str">
        <f>UPPER(Table1[[#This Row],[Venue]])</f>
        <v>HOME</v>
      </c>
    </row>
    <row r="3762" spans="1:16" hidden="1" x14ac:dyDescent="0.45">
      <c r="A3762">
        <v>40035330</v>
      </c>
      <c r="B3762" t="s">
        <v>434</v>
      </c>
      <c r="C3762">
        <v>45017</v>
      </c>
      <c r="D3762">
        <v>69930</v>
      </c>
      <c r="E3762">
        <v>20222023</v>
      </c>
      <c r="F3762" t="s">
        <v>453</v>
      </c>
      <c r="G3762" t="s">
        <v>62</v>
      </c>
      <c r="H3762">
        <v>90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2</v>
      </c>
      <c r="O3762" t="s">
        <v>19</v>
      </c>
      <c r="P3762" t="str">
        <f>UPPER(Table1[[#This Row],[Venue]])</f>
        <v>HOME</v>
      </c>
    </row>
    <row r="3763" spans="1:16" hidden="1" x14ac:dyDescent="0.45">
      <c r="A3763">
        <v>40035330</v>
      </c>
      <c r="B3763" t="s">
        <v>434</v>
      </c>
      <c r="C3763">
        <v>45017</v>
      </c>
      <c r="D3763">
        <v>69930</v>
      </c>
      <c r="E3763">
        <v>20222023</v>
      </c>
      <c r="F3763" t="s">
        <v>453</v>
      </c>
      <c r="G3763" t="s">
        <v>74</v>
      </c>
      <c r="H3763">
        <v>92</v>
      </c>
      <c r="I3763">
        <v>2</v>
      </c>
      <c r="J3763">
        <v>2</v>
      </c>
      <c r="K3763">
        <v>1</v>
      </c>
      <c r="L3763">
        <v>0</v>
      </c>
      <c r="M3763">
        <v>0</v>
      </c>
      <c r="N3763">
        <v>0</v>
      </c>
      <c r="O3763" t="s">
        <v>19</v>
      </c>
      <c r="P3763" t="str">
        <f>UPPER(Table1[[#This Row],[Venue]])</f>
        <v>HOME</v>
      </c>
    </row>
    <row r="3764" spans="1:16" hidden="1" x14ac:dyDescent="0.45">
      <c r="A3764">
        <v>40035330</v>
      </c>
      <c r="B3764" t="s">
        <v>434</v>
      </c>
      <c r="C3764">
        <v>45017</v>
      </c>
      <c r="D3764">
        <v>69930</v>
      </c>
      <c r="E3764">
        <v>20222023</v>
      </c>
      <c r="F3764" t="s">
        <v>453</v>
      </c>
      <c r="G3764" t="s">
        <v>75</v>
      </c>
      <c r="H3764">
        <v>96</v>
      </c>
      <c r="I3764">
        <v>2</v>
      </c>
      <c r="J3764">
        <v>1</v>
      </c>
      <c r="K3764">
        <v>1</v>
      </c>
      <c r="L3764">
        <v>1</v>
      </c>
      <c r="M3764">
        <v>0</v>
      </c>
      <c r="N3764">
        <v>0</v>
      </c>
      <c r="O3764" t="s">
        <v>19</v>
      </c>
      <c r="P3764" t="str">
        <f>UPPER(Table1[[#This Row],[Venue]])</f>
        <v>HOME</v>
      </c>
    </row>
    <row r="3765" spans="1:16" hidden="1" x14ac:dyDescent="0.45">
      <c r="A3765">
        <v>40035330</v>
      </c>
      <c r="B3765" t="s">
        <v>434</v>
      </c>
      <c r="C3765">
        <v>45017</v>
      </c>
      <c r="D3765">
        <v>69930</v>
      </c>
      <c r="E3765">
        <v>20222023</v>
      </c>
      <c r="F3765" t="s">
        <v>453</v>
      </c>
      <c r="G3765" t="s">
        <v>76</v>
      </c>
      <c r="H3765">
        <v>99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 t="s">
        <v>19</v>
      </c>
      <c r="P3765" t="str">
        <f>UPPER(Table1[[#This Row],[Venue]])</f>
        <v>HOME</v>
      </c>
    </row>
    <row r="3766" spans="1:16" hidden="1" x14ac:dyDescent="0.45">
      <c r="A3766">
        <v>40035330</v>
      </c>
      <c r="B3766" t="s">
        <v>434</v>
      </c>
      <c r="C3766">
        <v>45017</v>
      </c>
      <c r="D3766">
        <v>69930</v>
      </c>
      <c r="E3766">
        <v>20222023</v>
      </c>
      <c r="F3766" t="s">
        <v>453</v>
      </c>
      <c r="G3766" t="s">
        <v>130</v>
      </c>
      <c r="H3766">
        <v>1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  <c r="O3766" t="s">
        <v>40</v>
      </c>
      <c r="P3766" t="str">
        <f>UPPER(Table1[[#This Row],[Venue]])</f>
        <v>AWAY</v>
      </c>
    </row>
    <row r="3767" spans="1:16" hidden="1" x14ac:dyDescent="0.45">
      <c r="A3767">
        <v>40035330</v>
      </c>
      <c r="B3767" t="s">
        <v>434</v>
      </c>
      <c r="C3767">
        <v>45017</v>
      </c>
      <c r="D3767">
        <v>69930</v>
      </c>
      <c r="E3767">
        <v>20222023</v>
      </c>
      <c r="F3767" t="s">
        <v>453</v>
      </c>
      <c r="G3767" t="s">
        <v>132</v>
      </c>
      <c r="H3767">
        <v>4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 t="s">
        <v>40</v>
      </c>
      <c r="P3767" t="str">
        <f>UPPER(Table1[[#This Row],[Venue]])</f>
        <v>AWAY</v>
      </c>
    </row>
    <row r="3768" spans="1:16" hidden="1" x14ac:dyDescent="0.45">
      <c r="A3768">
        <v>40035330</v>
      </c>
      <c r="B3768" t="s">
        <v>434</v>
      </c>
      <c r="C3768">
        <v>45017</v>
      </c>
      <c r="D3768">
        <v>69930</v>
      </c>
      <c r="E3768">
        <v>20222023</v>
      </c>
      <c r="F3768" t="s">
        <v>453</v>
      </c>
      <c r="G3768" t="s">
        <v>133</v>
      </c>
      <c r="H3768">
        <v>5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  <c r="O3768" t="s">
        <v>40</v>
      </c>
      <c r="P3768" t="str">
        <f>UPPER(Table1[[#This Row],[Venue]])</f>
        <v>AWAY</v>
      </c>
    </row>
    <row r="3769" spans="1:16" hidden="1" x14ac:dyDescent="0.45">
      <c r="A3769">
        <v>40035330</v>
      </c>
      <c r="B3769" t="s">
        <v>434</v>
      </c>
      <c r="C3769">
        <v>45017</v>
      </c>
      <c r="D3769">
        <v>69930</v>
      </c>
      <c r="E3769">
        <v>20222023</v>
      </c>
      <c r="F3769" t="s">
        <v>453</v>
      </c>
      <c r="G3769" t="s">
        <v>334</v>
      </c>
      <c r="H3769">
        <v>6</v>
      </c>
      <c r="I3769">
        <v>1</v>
      </c>
      <c r="J3769">
        <v>1</v>
      </c>
      <c r="K3769">
        <v>1</v>
      </c>
      <c r="L3769">
        <v>0</v>
      </c>
      <c r="M3769">
        <v>0</v>
      </c>
      <c r="N3769">
        <v>0</v>
      </c>
      <c r="O3769" t="s">
        <v>40</v>
      </c>
      <c r="P3769" t="str">
        <f>UPPER(Table1[[#This Row],[Venue]])</f>
        <v>AWAY</v>
      </c>
    </row>
    <row r="3770" spans="1:16" hidden="1" x14ac:dyDescent="0.45">
      <c r="A3770">
        <v>40035330</v>
      </c>
      <c r="B3770" t="s">
        <v>434</v>
      </c>
      <c r="C3770">
        <v>45017</v>
      </c>
      <c r="D3770">
        <v>69930</v>
      </c>
      <c r="E3770">
        <v>20222023</v>
      </c>
      <c r="F3770" t="s">
        <v>453</v>
      </c>
      <c r="G3770" t="s">
        <v>135</v>
      </c>
      <c r="H3770">
        <v>7</v>
      </c>
      <c r="I3770">
        <v>1</v>
      </c>
      <c r="J3770">
        <v>1</v>
      </c>
      <c r="K3770">
        <v>1</v>
      </c>
      <c r="L3770">
        <v>0</v>
      </c>
      <c r="M3770">
        <v>0</v>
      </c>
      <c r="N3770">
        <v>0</v>
      </c>
      <c r="O3770" t="s">
        <v>40</v>
      </c>
      <c r="P3770" t="str">
        <f>UPPER(Table1[[#This Row],[Venue]])</f>
        <v>AWAY</v>
      </c>
    </row>
    <row r="3771" spans="1:16" hidden="1" x14ac:dyDescent="0.45">
      <c r="A3771">
        <v>40035330</v>
      </c>
      <c r="B3771" t="s">
        <v>434</v>
      </c>
      <c r="C3771">
        <v>45017</v>
      </c>
      <c r="D3771">
        <v>69930</v>
      </c>
      <c r="E3771">
        <v>20222023</v>
      </c>
      <c r="F3771" t="s">
        <v>453</v>
      </c>
      <c r="G3771" t="s">
        <v>263</v>
      </c>
      <c r="H3771">
        <v>9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5</v>
      </c>
      <c r="O3771" t="s">
        <v>40</v>
      </c>
      <c r="P3771" t="str">
        <f>UPPER(Table1[[#This Row],[Venue]])</f>
        <v>AWAY</v>
      </c>
    </row>
    <row r="3772" spans="1:16" hidden="1" x14ac:dyDescent="0.45">
      <c r="A3772">
        <v>40035330</v>
      </c>
      <c r="B3772" t="s">
        <v>434</v>
      </c>
      <c r="C3772">
        <v>45017</v>
      </c>
      <c r="D3772">
        <v>69930</v>
      </c>
      <c r="E3772">
        <v>20222023</v>
      </c>
      <c r="F3772" t="s">
        <v>453</v>
      </c>
      <c r="G3772" t="s">
        <v>264</v>
      </c>
      <c r="H3772">
        <v>10</v>
      </c>
      <c r="I3772">
        <v>1</v>
      </c>
      <c r="J3772">
        <v>1</v>
      </c>
      <c r="K3772">
        <v>1</v>
      </c>
      <c r="L3772">
        <v>0</v>
      </c>
      <c r="M3772">
        <v>0</v>
      </c>
      <c r="N3772">
        <v>0</v>
      </c>
      <c r="O3772" t="s">
        <v>40</v>
      </c>
      <c r="P3772" t="str">
        <f>UPPER(Table1[[#This Row],[Venue]])</f>
        <v>AWAY</v>
      </c>
    </row>
    <row r="3773" spans="1:16" hidden="1" x14ac:dyDescent="0.45">
      <c r="A3773">
        <v>40035330</v>
      </c>
      <c r="B3773" t="s">
        <v>434</v>
      </c>
      <c r="C3773">
        <v>45017</v>
      </c>
      <c r="D3773">
        <v>69930</v>
      </c>
      <c r="E3773">
        <v>20222023</v>
      </c>
      <c r="F3773" t="s">
        <v>453</v>
      </c>
      <c r="G3773" t="s">
        <v>265</v>
      </c>
      <c r="H3773">
        <v>14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 t="s">
        <v>40</v>
      </c>
      <c r="P3773" t="str">
        <f>UPPER(Table1[[#This Row],[Venue]])</f>
        <v>AWAY</v>
      </c>
    </row>
    <row r="3774" spans="1:16" hidden="1" x14ac:dyDescent="0.45">
      <c r="A3774">
        <v>40035330</v>
      </c>
      <c r="B3774" t="s">
        <v>434</v>
      </c>
      <c r="C3774">
        <v>45017</v>
      </c>
      <c r="D3774">
        <v>69930</v>
      </c>
      <c r="E3774">
        <v>20222023</v>
      </c>
      <c r="F3774" t="s">
        <v>453</v>
      </c>
      <c r="G3774" t="s">
        <v>134</v>
      </c>
      <c r="H3774">
        <v>15</v>
      </c>
      <c r="I3774">
        <v>2</v>
      </c>
      <c r="J3774">
        <v>1</v>
      </c>
      <c r="K3774">
        <v>1</v>
      </c>
      <c r="L3774">
        <v>1</v>
      </c>
      <c r="M3774">
        <v>0</v>
      </c>
      <c r="N3774">
        <v>0</v>
      </c>
      <c r="O3774" t="s">
        <v>40</v>
      </c>
      <c r="P3774" t="str">
        <f>UPPER(Table1[[#This Row],[Venue]])</f>
        <v>AWAY</v>
      </c>
    </row>
    <row r="3775" spans="1:16" hidden="1" x14ac:dyDescent="0.45">
      <c r="A3775">
        <v>40035330</v>
      </c>
      <c r="B3775" t="s">
        <v>434</v>
      </c>
      <c r="C3775">
        <v>45017</v>
      </c>
      <c r="D3775">
        <v>69930</v>
      </c>
      <c r="E3775">
        <v>20222023</v>
      </c>
      <c r="F3775" t="s">
        <v>453</v>
      </c>
      <c r="G3775" t="s">
        <v>136</v>
      </c>
      <c r="H3775">
        <v>17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 t="s">
        <v>40</v>
      </c>
      <c r="P3775" t="str">
        <f>UPPER(Table1[[#This Row],[Venue]])</f>
        <v>AWAY</v>
      </c>
    </row>
    <row r="3776" spans="1:16" hidden="1" x14ac:dyDescent="0.45">
      <c r="A3776">
        <v>40035330</v>
      </c>
      <c r="B3776" t="s">
        <v>434</v>
      </c>
      <c r="C3776">
        <v>45017</v>
      </c>
      <c r="D3776">
        <v>69930</v>
      </c>
      <c r="E3776">
        <v>20222023</v>
      </c>
      <c r="F3776" t="s">
        <v>453</v>
      </c>
      <c r="G3776" t="s">
        <v>137</v>
      </c>
      <c r="H3776">
        <v>22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 t="s">
        <v>40</v>
      </c>
      <c r="P3776" t="str">
        <f>UPPER(Table1[[#This Row],[Venue]])</f>
        <v>AWAY</v>
      </c>
    </row>
    <row r="3777" spans="1:16" hidden="1" x14ac:dyDescent="0.45">
      <c r="A3777">
        <v>40035330</v>
      </c>
      <c r="B3777" t="s">
        <v>434</v>
      </c>
      <c r="C3777">
        <v>45017</v>
      </c>
      <c r="D3777">
        <v>69930</v>
      </c>
      <c r="E3777">
        <v>20222023</v>
      </c>
      <c r="F3777" t="s">
        <v>453</v>
      </c>
      <c r="G3777" t="s">
        <v>138</v>
      </c>
      <c r="H3777">
        <v>23</v>
      </c>
      <c r="I3777">
        <v>1</v>
      </c>
      <c r="J3777">
        <v>1</v>
      </c>
      <c r="K3777">
        <v>1</v>
      </c>
      <c r="L3777">
        <v>0</v>
      </c>
      <c r="M3777">
        <v>0</v>
      </c>
      <c r="N3777">
        <v>0</v>
      </c>
      <c r="O3777" t="s">
        <v>40</v>
      </c>
      <c r="P3777" t="str">
        <f>UPPER(Table1[[#This Row],[Venue]])</f>
        <v>AWAY</v>
      </c>
    </row>
    <row r="3778" spans="1:16" hidden="1" x14ac:dyDescent="0.45">
      <c r="A3778">
        <v>40035330</v>
      </c>
      <c r="B3778" t="s">
        <v>434</v>
      </c>
      <c r="C3778">
        <v>45017</v>
      </c>
      <c r="D3778">
        <v>69930</v>
      </c>
      <c r="E3778">
        <v>20222023</v>
      </c>
      <c r="F3778" t="s">
        <v>453</v>
      </c>
      <c r="G3778" t="s">
        <v>349</v>
      </c>
      <c r="H3778">
        <v>25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0</v>
      </c>
      <c r="O3778" t="s">
        <v>40</v>
      </c>
      <c r="P3778" t="str">
        <f>UPPER(Table1[[#This Row],[Venue]])</f>
        <v>AWAY</v>
      </c>
    </row>
    <row r="3779" spans="1:16" hidden="1" x14ac:dyDescent="0.45">
      <c r="A3779">
        <v>40035330</v>
      </c>
      <c r="B3779" t="s">
        <v>434</v>
      </c>
      <c r="C3779">
        <v>45017</v>
      </c>
      <c r="D3779">
        <v>69930</v>
      </c>
      <c r="E3779">
        <v>20222023</v>
      </c>
      <c r="F3779" t="s">
        <v>453</v>
      </c>
      <c r="G3779" t="s">
        <v>140</v>
      </c>
      <c r="H3779">
        <v>60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2</v>
      </c>
      <c r="O3779" t="s">
        <v>40</v>
      </c>
      <c r="P3779" t="str">
        <f>UPPER(Table1[[#This Row],[Venue]])</f>
        <v>AWAY</v>
      </c>
    </row>
    <row r="3780" spans="1:16" hidden="1" x14ac:dyDescent="0.45">
      <c r="A3780">
        <v>40035330</v>
      </c>
      <c r="B3780" t="s">
        <v>434</v>
      </c>
      <c r="C3780">
        <v>45017</v>
      </c>
      <c r="D3780">
        <v>69930</v>
      </c>
      <c r="E3780">
        <v>20222023</v>
      </c>
      <c r="F3780" t="s">
        <v>453</v>
      </c>
      <c r="G3780" t="s">
        <v>142</v>
      </c>
      <c r="H3780">
        <v>69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 t="s">
        <v>40</v>
      </c>
      <c r="P3780" t="str">
        <f>UPPER(Table1[[#This Row],[Venue]])</f>
        <v>AWAY</v>
      </c>
    </row>
    <row r="3781" spans="1:16" hidden="1" x14ac:dyDescent="0.45">
      <c r="A3781">
        <v>40035330</v>
      </c>
      <c r="B3781" t="s">
        <v>434</v>
      </c>
      <c r="C3781">
        <v>45017</v>
      </c>
      <c r="D3781">
        <v>69930</v>
      </c>
      <c r="E3781">
        <v>20222023</v>
      </c>
      <c r="F3781" t="s">
        <v>453</v>
      </c>
      <c r="G3781" t="s">
        <v>143</v>
      </c>
      <c r="H3781">
        <v>71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 t="s">
        <v>40</v>
      </c>
      <c r="P3781" t="str">
        <f>UPPER(Table1[[#This Row],[Venue]])</f>
        <v>AWAY</v>
      </c>
    </row>
    <row r="3782" spans="1:16" hidden="1" x14ac:dyDescent="0.45">
      <c r="A3782">
        <v>40035330</v>
      </c>
      <c r="B3782" t="s">
        <v>434</v>
      </c>
      <c r="C3782">
        <v>45017</v>
      </c>
      <c r="D3782">
        <v>69930</v>
      </c>
      <c r="E3782">
        <v>20222023</v>
      </c>
      <c r="F3782" t="s">
        <v>453</v>
      </c>
      <c r="G3782" t="s">
        <v>145</v>
      </c>
      <c r="H3782">
        <v>88</v>
      </c>
      <c r="I3782">
        <v>1</v>
      </c>
      <c r="J3782">
        <v>0</v>
      </c>
      <c r="K3782">
        <v>1</v>
      </c>
      <c r="L3782">
        <v>1</v>
      </c>
      <c r="M3782">
        <v>0</v>
      </c>
      <c r="N3782">
        <v>0</v>
      </c>
      <c r="O3782" t="s">
        <v>40</v>
      </c>
      <c r="P3782" t="str">
        <f>UPPER(Table1[[#This Row],[Venue]])</f>
        <v>AWAY</v>
      </c>
    </row>
    <row r="3783" spans="1:16" hidden="1" x14ac:dyDescent="0.45">
      <c r="A3783">
        <v>40035330</v>
      </c>
      <c r="B3783" t="s">
        <v>434</v>
      </c>
      <c r="C3783">
        <v>45017</v>
      </c>
      <c r="D3783">
        <v>69930</v>
      </c>
      <c r="E3783">
        <v>20222023</v>
      </c>
      <c r="F3783" t="s">
        <v>453</v>
      </c>
      <c r="G3783" t="s">
        <v>146</v>
      </c>
      <c r="H3783">
        <v>91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2</v>
      </c>
      <c r="O3783" t="s">
        <v>40</v>
      </c>
      <c r="P3783" t="str">
        <f>UPPER(Table1[[#This Row],[Venue]])</f>
        <v>AWAY</v>
      </c>
    </row>
    <row r="3784" spans="1:16" hidden="1" x14ac:dyDescent="0.45">
      <c r="A3784">
        <v>40035330</v>
      </c>
      <c r="B3784" t="s">
        <v>434</v>
      </c>
      <c r="C3784">
        <v>45017</v>
      </c>
      <c r="D3784">
        <v>69930</v>
      </c>
      <c r="E3784">
        <v>20222023</v>
      </c>
      <c r="F3784" t="s">
        <v>453</v>
      </c>
      <c r="G3784" t="s">
        <v>147</v>
      </c>
      <c r="H3784">
        <v>92</v>
      </c>
      <c r="I3784">
        <v>3</v>
      </c>
      <c r="J3784">
        <v>0</v>
      </c>
      <c r="K3784">
        <v>1</v>
      </c>
      <c r="L3784">
        <v>3</v>
      </c>
      <c r="M3784">
        <v>0</v>
      </c>
      <c r="N3784">
        <v>0</v>
      </c>
      <c r="O3784" t="s">
        <v>40</v>
      </c>
      <c r="P3784" t="str">
        <f>UPPER(Table1[[#This Row],[Venue]])</f>
        <v>AWAY</v>
      </c>
    </row>
    <row r="3785" spans="1:16" hidden="1" x14ac:dyDescent="0.45">
      <c r="A3785">
        <v>40035330</v>
      </c>
      <c r="B3785" t="s">
        <v>434</v>
      </c>
      <c r="C3785">
        <v>45017</v>
      </c>
      <c r="D3785">
        <v>69930</v>
      </c>
      <c r="E3785">
        <v>20222023</v>
      </c>
      <c r="F3785" t="s">
        <v>453</v>
      </c>
      <c r="G3785" t="s">
        <v>149</v>
      </c>
      <c r="H3785">
        <v>98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2</v>
      </c>
      <c r="O3785" t="s">
        <v>40</v>
      </c>
      <c r="P3785" t="str">
        <f>UPPER(Table1[[#This Row],[Venue]])</f>
        <v>AWAY</v>
      </c>
    </row>
    <row r="3786" spans="1:16" hidden="1" x14ac:dyDescent="0.45">
      <c r="A3786">
        <v>40035337</v>
      </c>
      <c r="B3786" t="s">
        <v>456</v>
      </c>
      <c r="C3786">
        <v>45017</v>
      </c>
      <c r="D3786">
        <v>69937</v>
      </c>
      <c r="E3786">
        <v>20222023</v>
      </c>
      <c r="F3786" t="s">
        <v>372</v>
      </c>
      <c r="G3786" t="s">
        <v>77</v>
      </c>
      <c r="H3786">
        <v>1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 t="s">
        <v>19</v>
      </c>
      <c r="P3786" t="str">
        <f>UPPER(Table1[[#This Row],[Venue]])</f>
        <v>HOME</v>
      </c>
    </row>
    <row r="3787" spans="1:16" hidden="1" x14ac:dyDescent="0.45">
      <c r="A3787">
        <v>40035337</v>
      </c>
      <c r="B3787" t="s">
        <v>456</v>
      </c>
      <c r="C3787">
        <v>45017</v>
      </c>
      <c r="D3787">
        <v>69937</v>
      </c>
      <c r="E3787">
        <v>20222023</v>
      </c>
      <c r="F3787" t="s">
        <v>372</v>
      </c>
      <c r="G3787" t="s">
        <v>161</v>
      </c>
      <c r="H3787">
        <v>2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 t="s">
        <v>19</v>
      </c>
      <c r="P3787" t="str">
        <f>UPPER(Table1[[#This Row],[Venue]])</f>
        <v>HOME</v>
      </c>
    </row>
    <row r="3788" spans="1:16" hidden="1" x14ac:dyDescent="0.45">
      <c r="A3788">
        <v>40035337</v>
      </c>
      <c r="B3788" t="s">
        <v>456</v>
      </c>
      <c r="C3788">
        <v>45017</v>
      </c>
      <c r="D3788">
        <v>69937</v>
      </c>
      <c r="E3788">
        <v>20222023</v>
      </c>
      <c r="F3788" t="s">
        <v>372</v>
      </c>
      <c r="G3788" t="s">
        <v>307</v>
      </c>
      <c r="H3788">
        <v>7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0</v>
      </c>
      <c r="O3788" t="s">
        <v>19</v>
      </c>
      <c r="P3788" t="str">
        <f>UPPER(Table1[[#This Row],[Venue]])</f>
        <v>HOME</v>
      </c>
    </row>
    <row r="3789" spans="1:16" hidden="1" x14ac:dyDescent="0.45">
      <c r="A3789">
        <v>40035337</v>
      </c>
      <c r="B3789" t="s">
        <v>456</v>
      </c>
      <c r="C3789">
        <v>45017</v>
      </c>
      <c r="D3789">
        <v>69937</v>
      </c>
      <c r="E3789">
        <v>20222023</v>
      </c>
      <c r="F3789" t="s">
        <v>372</v>
      </c>
      <c r="G3789" t="s">
        <v>78</v>
      </c>
      <c r="H3789">
        <v>8</v>
      </c>
      <c r="I3789">
        <v>2</v>
      </c>
      <c r="J3789">
        <v>2</v>
      </c>
      <c r="K3789">
        <v>1</v>
      </c>
      <c r="L3789">
        <v>0</v>
      </c>
      <c r="M3789">
        <v>0</v>
      </c>
      <c r="N3789">
        <v>0</v>
      </c>
      <c r="O3789" t="s">
        <v>19</v>
      </c>
      <c r="P3789" t="str">
        <f>UPPER(Table1[[#This Row],[Venue]])</f>
        <v>HOME</v>
      </c>
    </row>
    <row r="3790" spans="1:16" hidden="1" x14ac:dyDescent="0.45">
      <c r="A3790">
        <v>40035337</v>
      </c>
      <c r="B3790" t="s">
        <v>456</v>
      </c>
      <c r="C3790">
        <v>45017</v>
      </c>
      <c r="D3790">
        <v>69937</v>
      </c>
      <c r="E3790">
        <v>20222023</v>
      </c>
      <c r="F3790" t="s">
        <v>372</v>
      </c>
      <c r="G3790" t="s">
        <v>91</v>
      </c>
      <c r="H3790">
        <v>11</v>
      </c>
      <c r="I3790">
        <v>2</v>
      </c>
      <c r="J3790">
        <v>2</v>
      </c>
      <c r="K3790">
        <v>1</v>
      </c>
      <c r="L3790">
        <v>0</v>
      </c>
      <c r="M3790">
        <v>0</v>
      </c>
      <c r="N3790">
        <v>0</v>
      </c>
      <c r="O3790" t="s">
        <v>19</v>
      </c>
      <c r="P3790" t="str">
        <f>UPPER(Table1[[#This Row],[Venue]])</f>
        <v>HOME</v>
      </c>
    </row>
    <row r="3791" spans="1:16" hidden="1" x14ac:dyDescent="0.45">
      <c r="A3791">
        <v>40035337</v>
      </c>
      <c r="B3791" t="s">
        <v>456</v>
      </c>
      <c r="C3791">
        <v>45017</v>
      </c>
      <c r="D3791">
        <v>69937</v>
      </c>
      <c r="E3791">
        <v>20222023</v>
      </c>
      <c r="F3791" t="s">
        <v>372</v>
      </c>
      <c r="G3791" t="s">
        <v>81</v>
      </c>
      <c r="H3791">
        <v>13</v>
      </c>
      <c r="I3791">
        <v>2</v>
      </c>
      <c r="J3791">
        <v>1</v>
      </c>
      <c r="K3791">
        <v>1</v>
      </c>
      <c r="L3791">
        <v>1</v>
      </c>
      <c r="M3791">
        <v>0</v>
      </c>
      <c r="N3791">
        <v>0</v>
      </c>
      <c r="O3791" t="s">
        <v>19</v>
      </c>
      <c r="P3791" t="str">
        <f>UPPER(Table1[[#This Row],[Venue]])</f>
        <v>HOME</v>
      </c>
    </row>
    <row r="3792" spans="1:16" hidden="1" x14ac:dyDescent="0.45">
      <c r="A3792">
        <v>40035337</v>
      </c>
      <c r="B3792" t="s">
        <v>456</v>
      </c>
      <c r="C3792">
        <v>45017</v>
      </c>
      <c r="D3792">
        <v>69937</v>
      </c>
      <c r="E3792">
        <v>20222023</v>
      </c>
      <c r="F3792" t="s">
        <v>372</v>
      </c>
      <c r="G3792" t="s">
        <v>82</v>
      </c>
      <c r="H3792">
        <v>15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 t="s">
        <v>19</v>
      </c>
      <c r="P3792" t="str">
        <f>UPPER(Table1[[#This Row],[Venue]])</f>
        <v>HOME</v>
      </c>
    </row>
    <row r="3793" spans="1:16" hidden="1" x14ac:dyDescent="0.45">
      <c r="A3793">
        <v>40035337</v>
      </c>
      <c r="B3793" t="s">
        <v>456</v>
      </c>
      <c r="C3793">
        <v>45017</v>
      </c>
      <c r="D3793">
        <v>69937</v>
      </c>
      <c r="E3793">
        <v>20222023</v>
      </c>
      <c r="F3793" t="s">
        <v>372</v>
      </c>
      <c r="G3793" t="s">
        <v>83</v>
      </c>
      <c r="H3793">
        <v>17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 t="s">
        <v>19</v>
      </c>
      <c r="P3793" t="str">
        <f>UPPER(Table1[[#This Row],[Venue]])</f>
        <v>HOME</v>
      </c>
    </row>
    <row r="3794" spans="1:16" hidden="1" x14ac:dyDescent="0.45">
      <c r="A3794">
        <v>40035337</v>
      </c>
      <c r="B3794" t="s">
        <v>456</v>
      </c>
      <c r="C3794">
        <v>45017</v>
      </c>
      <c r="D3794">
        <v>69937</v>
      </c>
      <c r="E3794">
        <v>20222023</v>
      </c>
      <c r="F3794" t="s">
        <v>372</v>
      </c>
      <c r="G3794" t="s">
        <v>85</v>
      </c>
      <c r="H3794">
        <v>19</v>
      </c>
      <c r="I3794">
        <v>1</v>
      </c>
      <c r="J3794">
        <v>0</v>
      </c>
      <c r="K3794">
        <v>1</v>
      </c>
      <c r="L3794">
        <v>1</v>
      </c>
      <c r="M3794">
        <v>0</v>
      </c>
      <c r="N3794">
        <v>0</v>
      </c>
      <c r="O3794" t="s">
        <v>19</v>
      </c>
      <c r="P3794" t="str">
        <f>UPPER(Table1[[#This Row],[Venue]])</f>
        <v>HOME</v>
      </c>
    </row>
    <row r="3795" spans="1:16" hidden="1" x14ac:dyDescent="0.45">
      <c r="A3795">
        <v>40035337</v>
      </c>
      <c r="B3795" t="s">
        <v>456</v>
      </c>
      <c r="C3795">
        <v>45017</v>
      </c>
      <c r="D3795">
        <v>69937</v>
      </c>
      <c r="E3795">
        <v>20222023</v>
      </c>
      <c r="F3795" t="s">
        <v>372</v>
      </c>
      <c r="G3795" t="s">
        <v>86</v>
      </c>
      <c r="H3795">
        <v>25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 t="s">
        <v>19</v>
      </c>
      <c r="P3795" t="str">
        <f>UPPER(Table1[[#This Row],[Venue]])</f>
        <v>HOME</v>
      </c>
    </row>
    <row r="3796" spans="1:16" hidden="1" x14ac:dyDescent="0.45">
      <c r="A3796">
        <v>40035337</v>
      </c>
      <c r="B3796" t="s">
        <v>456</v>
      </c>
      <c r="C3796">
        <v>45017</v>
      </c>
      <c r="D3796">
        <v>69937</v>
      </c>
      <c r="E3796">
        <v>20222023</v>
      </c>
      <c r="F3796" t="s">
        <v>372</v>
      </c>
      <c r="G3796" t="s">
        <v>87</v>
      </c>
      <c r="H3796">
        <v>27</v>
      </c>
      <c r="I3796">
        <v>5</v>
      </c>
      <c r="J3796">
        <v>1</v>
      </c>
      <c r="K3796">
        <v>1</v>
      </c>
      <c r="L3796">
        <v>4</v>
      </c>
      <c r="M3796">
        <v>0</v>
      </c>
      <c r="N3796">
        <v>0</v>
      </c>
      <c r="O3796" t="s">
        <v>19</v>
      </c>
      <c r="P3796" t="str">
        <f>UPPER(Table1[[#This Row],[Venue]])</f>
        <v>HOME</v>
      </c>
    </row>
    <row r="3797" spans="1:16" hidden="1" x14ac:dyDescent="0.45">
      <c r="A3797">
        <v>40035337</v>
      </c>
      <c r="B3797" t="s">
        <v>456</v>
      </c>
      <c r="C3797">
        <v>45017</v>
      </c>
      <c r="D3797">
        <v>69937</v>
      </c>
      <c r="E3797">
        <v>20222023</v>
      </c>
      <c r="F3797" t="s">
        <v>372</v>
      </c>
      <c r="G3797" t="s">
        <v>88</v>
      </c>
      <c r="H3797">
        <v>30</v>
      </c>
      <c r="I3797">
        <v>1</v>
      </c>
      <c r="J3797">
        <v>1</v>
      </c>
      <c r="K3797">
        <v>1</v>
      </c>
      <c r="L3797">
        <v>0</v>
      </c>
      <c r="M3797">
        <v>0</v>
      </c>
      <c r="N3797">
        <v>0</v>
      </c>
      <c r="O3797" t="s">
        <v>19</v>
      </c>
      <c r="P3797" t="str">
        <f>UPPER(Table1[[#This Row],[Venue]])</f>
        <v>HOME</v>
      </c>
    </row>
    <row r="3798" spans="1:16" hidden="1" x14ac:dyDescent="0.45">
      <c r="A3798">
        <v>40035337</v>
      </c>
      <c r="B3798" t="s">
        <v>456</v>
      </c>
      <c r="C3798">
        <v>45017</v>
      </c>
      <c r="D3798">
        <v>69937</v>
      </c>
      <c r="E3798">
        <v>20222023</v>
      </c>
      <c r="F3798" t="s">
        <v>372</v>
      </c>
      <c r="G3798" t="s">
        <v>367</v>
      </c>
      <c r="H3798">
        <v>38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 t="s">
        <v>19</v>
      </c>
      <c r="P3798" t="str">
        <f>UPPER(Table1[[#This Row],[Venue]])</f>
        <v>HOME</v>
      </c>
    </row>
    <row r="3799" spans="1:16" hidden="1" x14ac:dyDescent="0.45">
      <c r="A3799">
        <v>40035337</v>
      </c>
      <c r="B3799" t="s">
        <v>456</v>
      </c>
      <c r="C3799">
        <v>45017</v>
      </c>
      <c r="D3799">
        <v>69937</v>
      </c>
      <c r="E3799">
        <v>20222023</v>
      </c>
      <c r="F3799" t="s">
        <v>372</v>
      </c>
      <c r="G3799" t="s">
        <v>368</v>
      </c>
      <c r="H3799">
        <v>50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0</v>
      </c>
      <c r="O3799" t="s">
        <v>19</v>
      </c>
      <c r="P3799" t="str">
        <f>UPPER(Table1[[#This Row],[Venue]])</f>
        <v>HOME</v>
      </c>
    </row>
    <row r="3800" spans="1:16" hidden="1" x14ac:dyDescent="0.45">
      <c r="A3800">
        <v>40035337</v>
      </c>
      <c r="B3800" t="s">
        <v>456</v>
      </c>
      <c r="C3800">
        <v>45017</v>
      </c>
      <c r="D3800">
        <v>69937</v>
      </c>
      <c r="E3800">
        <v>20222023</v>
      </c>
      <c r="F3800" t="s">
        <v>372</v>
      </c>
      <c r="G3800" t="s">
        <v>89</v>
      </c>
      <c r="H3800">
        <v>71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0</v>
      </c>
      <c r="O3800" t="s">
        <v>19</v>
      </c>
      <c r="P3800" t="str">
        <f>UPPER(Table1[[#This Row],[Venue]])</f>
        <v>HOME</v>
      </c>
    </row>
    <row r="3801" spans="1:16" hidden="1" x14ac:dyDescent="0.45">
      <c r="A3801">
        <v>40035337</v>
      </c>
      <c r="B3801" t="s">
        <v>456</v>
      </c>
      <c r="C3801">
        <v>45017</v>
      </c>
      <c r="D3801">
        <v>69937</v>
      </c>
      <c r="E3801">
        <v>20222023</v>
      </c>
      <c r="F3801" t="s">
        <v>372</v>
      </c>
      <c r="G3801" t="s">
        <v>404</v>
      </c>
      <c r="H3801">
        <v>72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 t="s">
        <v>19</v>
      </c>
      <c r="P3801" t="str">
        <f>UPPER(Table1[[#This Row],[Venue]])</f>
        <v>HOME</v>
      </c>
    </row>
    <row r="3802" spans="1:16" hidden="1" x14ac:dyDescent="0.45">
      <c r="A3802">
        <v>40035337</v>
      </c>
      <c r="B3802" t="s">
        <v>456</v>
      </c>
      <c r="C3802">
        <v>45017</v>
      </c>
      <c r="D3802">
        <v>69937</v>
      </c>
      <c r="E3802">
        <v>20222023</v>
      </c>
      <c r="F3802" t="s">
        <v>372</v>
      </c>
      <c r="G3802" t="s">
        <v>402</v>
      </c>
      <c r="H3802">
        <v>84</v>
      </c>
      <c r="I3802">
        <v>4</v>
      </c>
      <c r="J3802">
        <v>1</v>
      </c>
      <c r="K3802">
        <v>1</v>
      </c>
      <c r="L3802">
        <v>3</v>
      </c>
      <c r="M3802">
        <v>0</v>
      </c>
      <c r="N3802">
        <v>0</v>
      </c>
      <c r="O3802" t="s">
        <v>19</v>
      </c>
      <c r="P3802" t="str">
        <f>UPPER(Table1[[#This Row],[Venue]])</f>
        <v>HOME</v>
      </c>
    </row>
    <row r="3803" spans="1:16" hidden="1" x14ac:dyDescent="0.45">
      <c r="A3803">
        <v>40035337</v>
      </c>
      <c r="B3803" t="s">
        <v>456</v>
      </c>
      <c r="C3803">
        <v>45017</v>
      </c>
      <c r="D3803">
        <v>69937</v>
      </c>
      <c r="E3803">
        <v>20222023</v>
      </c>
      <c r="F3803" t="s">
        <v>372</v>
      </c>
      <c r="G3803" t="s">
        <v>90</v>
      </c>
      <c r="H3803">
        <v>87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 t="s">
        <v>19</v>
      </c>
      <c r="P3803" t="str">
        <f>UPPER(Table1[[#This Row],[Venue]])</f>
        <v>HOME</v>
      </c>
    </row>
    <row r="3804" spans="1:16" hidden="1" x14ac:dyDescent="0.45">
      <c r="A3804">
        <v>40035337</v>
      </c>
      <c r="B3804" t="s">
        <v>456</v>
      </c>
      <c r="C3804">
        <v>45017</v>
      </c>
      <c r="D3804">
        <v>69937</v>
      </c>
      <c r="E3804">
        <v>20222023</v>
      </c>
      <c r="F3804" t="s">
        <v>372</v>
      </c>
      <c r="G3804" t="s">
        <v>403</v>
      </c>
      <c r="H3804">
        <v>88</v>
      </c>
      <c r="I3804">
        <v>0</v>
      </c>
      <c r="J3804">
        <v>0</v>
      </c>
      <c r="K3804">
        <v>1</v>
      </c>
      <c r="L3804">
        <v>0</v>
      </c>
      <c r="M3804">
        <v>0</v>
      </c>
      <c r="N3804">
        <v>0</v>
      </c>
      <c r="O3804" t="s">
        <v>19</v>
      </c>
      <c r="P3804" t="str">
        <f>UPPER(Table1[[#This Row],[Venue]])</f>
        <v>HOME</v>
      </c>
    </row>
    <row r="3805" spans="1:16" hidden="1" x14ac:dyDescent="0.45">
      <c r="A3805">
        <v>40035337</v>
      </c>
      <c r="B3805" t="s">
        <v>456</v>
      </c>
      <c r="C3805">
        <v>45017</v>
      </c>
      <c r="D3805">
        <v>69937</v>
      </c>
      <c r="E3805">
        <v>20222023</v>
      </c>
      <c r="F3805" t="s">
        <v>372</v>
      </c>
      <c r="G3805" t="s">
        <v>92</v>
      </c>
      <c r="H3805">
        <v>96</v>
      </c>
      <c r="I3805">
        <v>3</v>
      </c>
      <c r="J3805">
        <v>1</v>
      </c>
      <c r="K3805">
        <v>1</v>
      </c>
      <c r="L3805">
        <v>2</v>
      </c>
      <c r="M3805">
        <v>0</v>
      </c>
      <c r="N3805">
        <v>0</v>
      </c>
      <c r="O3805" t="s">
        <v>19</v>
      </c>
      <c r="P3805" t="str">
        <f>UPPER(Table1[[#This Row],[Venue]])</f>
        <v>HOME</v>
      </c>
    </row>
    <row r="3806" spans="1:16" hidden="1" x14ac:dyDescent="0.45">
      <c r="A3806">
        <v>40035337</v>
      </c>
      <c r="B3806" t="s">
        <v>456</v>
      </c>
      <c r="C3806">
        <v>45017</v>
      </c>
      <c r="D3806">
        <v>69937</v>
      </c>
      <c r="E3806">
        <v>20222023</v>
      </c>
      <c r="F3806" t="s">
        <v>372</v>
      </c>
      <c r="G3806" t="s">
        <v>169</v>
      </c>
      <c r="H3806">
        <v>1</v>
      </c>
      <c r="I3806">
        <v>0</v>
      </c>
      <c r="J3806">
        <v>0</v>
      </c>
      <c r="K3806">
        <v>1</v>
      </c>
      <c r="L3806">
        <v>0</v>
      </c>
      <c r="M3806">
        <v>1</v>
      </c>
      <c r="N3806">
        <v>0</v>
      </c>
      <c r="O3806" t="s">
        <v>40</v>
      </c>
      <c r="P3806" t="str">
        <f>UPPER(Table1[[#This Row],[Venue]])</f>
        <v>AWAY</v>
      </c>
    </row>
    <row r="3807" spans="1:16" hidden="1" x14ac:dyDescent="0.45">
      <c r="A3807">
        <v>40035337</v>
      </c>
      <c r="B3807" t="s">
        <v>456</v>
      </c>
      <c r="C3807">
        <v>45017</v>
      </c>
      <c r="D3807">
        <v>69937</v>
      </c>
      <c r="E3807">
        <v>20222023</v>
      </c>
      <c r="F3807" t="s">
        <v>372</v>
      </c>
      <c r="G3807" t="s">
        <v>170</v>
      </c>
      <c r="H3807">
        <v>6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 t="s">
        <v>40</v>
      </c>
      <c r="P3807" t="str">
        <f>UPPER(Table1[[#This Row],[Venue]])</f>
        <v>AWAY</v>
      </c>
    </row>
    <row r="3808" spans="1:16" hidden="1" x14ac:dyDescent="0.45">
      <c r="A3808">
        <v>40035337</v>
      </c>
      <c r="B3808" t="s">
        <v>456</v>
      </c>
      <c r="C3808">
        <v>45017</v>
      </c>
      <c r="D3808">
        <v>69937</v>
      </c>
      <c r="E3808">
        <v>20222023</v>
      </c>
      <c r="F3808" t="s">
        <v>372</v>
      </c>
      <c r="G3808" t="s">
        <v>171</v>
      </c>
      <c r="H3808">
        <v>8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2</v>
      </c>
      <c r="O3808" t="s">
        <v>40</v>
      </c>
      <c r="P3808" t="str">
        <f>UPPER(Table1[[#This Row],[Venue]])</f>
        <v>AWAY</v>
      </c>
    </row>
    <row r="3809" spans="1:16" hidden="1" x14ac:dyDescent="0.45">
      <c r="A3809">
        <v>40035337</v>
      </c>
      <c r="B3809" t="s">
        <v>456</v>
      </c>
      <c r="C3809">
        <v>45017</v>
      </c>
      <c r="D3809">
        <v>69937</v>
      </c>
      <c r="E3809">
        <v>20222023</v>
      </c>
      <c r="F3809" t="s">
        <v>372</v>
      </c>
      <c r="G3809" t="s">
        <v>172</v>
      </c>
      <c r="H3809">
        <v>10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0</v>
      </c>
      <c r="O3809" t="s">
        <v>40</v>
      </c>
      <c r="P3809" t="str">
        <f>UPPER(Table1[[#This Row],[Venue]])</f>
        <v>AWAY</v>
      </c>
    </row>
    <row r="3810" spans="1:16" hidden="1" x14ac:dyDescent="0.45">
      <c r="A3810">
        <v>40035337</v>
      </c>
      <c r="B3810" t="s">
        <v>456</v>
      </c>
      <c r="C3810">
        <v>45017</v>
      </c>
      <c r="D3810">
        <v>69937</v>
      </c>
      <c r="E3810">
        <v>20222023</v>
      </c>
      <c r="F3810" t="s">
        <v>372</v>
      </c>
      <c r="G3810" t="s">
        <v>175</v>
      </c>
      <c r="H3810">
        <v>15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 t="s">
        <v>40</v>
      </c>
      <c r="P3810" t="str">
        <f>UPPER(Table1[[#This Row],[Venue]])</f>
        <v>AWAY</v>
      </c>
    </row>
    <row r="3811" spans="1:16" hidden="1" x14ac:dyDescent="0.45">
      <c r="A3811">
        <v>40035337</v>
      </c>
      <c r="B3811" t="s">
        <v>456</v>
      </c>
      <c r="C3811">
        <v>45017</v>
      </c>
      <c r="D3811">
        <v>69937</v>
      </c>
      <c r="E3811">
        <v>20222023</v>
      </c>
      <c r="F3811" t="s">
        <v>372</v>
      </c>
      <c r="G3811" t="s">
        <v>176</v>
      </c>
      <c r="H3811">
        <v>18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 t="s">
        <v>40</v>
      </c>
      <c r="P3811" t="str">
        <f>UPPER(Table1[[#This Row],[Venue]])</f>
        <v>AWAY</v>
      </c>
    </row>
    <row r="3812" spans="1:16" hidden="1" x14ac:dyDescent="0.45">
      <c r="A3812">
        <v>40035337</v>
      </c>
      <c r="B3812" t="s">
        <v>456</v>
      </c>
      <c r="C3812">
        <v>45017</v>
      </c>
      <c r="D3812">
        <v>69937</v>
      </c>
      <c r="E3812">
        <v>20222023</v>
      </c>
      <c r="F3812" t="s">
        <v>372</v>
      </c>
      <c r="G3812" t="s">
        <v>305</v>
      </c>
      <c r="H3812">
        <v>21</v>
      </c>
      <c r="I3812">
        <v>1</v>
      </c>
      <c r="J3812">
        <v>1</v>
      </c>
      <c r="K3812">
        <v>1</v>
      </c>
      <c r="L3812">
        <v>0</v>
      </c>
      <c r="M3812">
        <v>0</v>
      </c>
      <c r="N3812">
        <v>2</v>
      </c>
      <c r="O3812" t="s">
        <v>40</v>
      </c>
      <c r="P3812" t="str">
        <f>UPPER(Table1[[#This Row],[Venue]])</f>
        <v>AWAY</v>
      </c>
    </row>
    <row r="3813" spans="1:16" hidden="1" x14ac:dyDescent="0.45">
      <c r="A3813">
        <v>40035337</v>
      </c>
      <c r="B3813" t="s">
        <v>456</v>
      </c>
      <c r="C3813">
        <v>45017</v>
      </c>
      <c r="D3813">
        <v>69937</v>
      </c>
      <c r="E3813">
        <v>20222023</v>
      </c>
      <c r="F3813" t="s">
        <v>372</v>
      </c>
      <c r="G3813" t="s">
        <v>178</v>
      </c>
      <c r="H3813">
        <v>31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 t="s">
        <v>40</v>
      </c>
      <c r="P3813" t="str">
        <f>UPPER(Table1[[#This Row],[Venue]])</f>
        <v>AWAY</v>
      </c>
    </row>
    <row r="3814" spans="1:16" hidden="1" x14ac:dyDescent="0.45">
      <c r="A3814">
        <v>40035337</v>
      </c>
      <c r="B3814" t="s">
        <v>456</v>
      </c>
      <c r="C3814">
        <v>45017</v>
      </c>
      <c r="D3814">
        <v>69937</v>
      </c>
      <c r="E3814">
        <v>20222023</v>
      </c>
      <c r="F3814" t="s">
        <v>372</v>
      </c>
      <c r="G3814" t="s">
        <v>180</v>
      </c>
      <c r="H3814">
        <v>73</v>
      </c>
      <c r="I3814">
        <v>1</v>
      </c>
      <c r="J3814">
        <v>0</v>
      </c>
      <c r="K3814">
        <v>1</v>
      </c>
      <c r="L3814">
        <v>1</v>
      </c>
      <c r="M3814">
        <v>0</v>
      </c>
      <c r="N3814">
        <v>0</v>
      </c>
      <c r="O3814" t="s">
        <v>40</v>
      </c>
      <c r="P3814" t="str">
        <f>UPPER(Table1[[#This Row],[Venue]])</f>
        <v>AWAY</v>
      </c>
    </row>
    <row r="3815" spans="1:16" hidden="1" x14ac:dyDescent="0.45">
      <c r="A3815">
        <v>40035337</v>
      </c>
      <c r="B3815" t="s">
        <v>456</v>
      </c>
      <c r="C3815">
        <v>45017</v>
      </c>
      <c r="D3815">
        <v>69937</v>
      </c>
      <c r="E3815">
        <v>20222023</v>
      </c>
      <c r="F3815" t="s">
        <v>372</v>
      </c>
      <c r="G3815" t="s">
        <v>375</v>
      </c>
      <c r="H3815">
        <v>88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 t="s">
        <v>40</v>
      </c>
      <c r="P3815" t="str">
        <f>UPPER(Table1[[#This Row],[Venue]])</f>
        <v>AWAY</v>
      </c>
    </row>
    <row r="3816" spans="1:16" hidden="1" x14ac:dyDescent="0.45">
      <c r="A3816">
        <v>40035337</v>
      </c>
      <c r="B3816" t="s">
        <v>456</v>
      </c>
      <c r="C3816">
        <v>45017</v>
      </c>
      <c r="D3816">
        <v>69937</v>
      </c>
      <c r="E3816">
        <v>20222023</v>
      </c>
      <c r="F3816" t="s">
        <v>372</v>
      </c>
      <c r="G3816" t="s">
        <v>182</v>
      </c>
      <c r="H3816">
        <v>94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 t="s">
        <v>40</v>
      </c>
      <c r="P3816" t="str">
        <f>UPPER(Table1[[#This Row],[Venue]])</f>
        <v>AWAY</v>
      </c>
    </row>
    <row r="3817" spans="1:16" hidden="1" x14ac:dyDescent="0.45">
      <c r="A3817">
        <v>40035338</v>
      </c>
      <c r="B3817" t="s">
        <v>457</v>
      </c>
      <c r="C3817">
        <v>45017</v>
      </c>
      <c r="D3817">
        <v>69938</v>
      </c>
      <c r="E3817">
        <v>20222023</v>
      </c>
      <c r="F3817" t="s">
        <v>372</v>
      </c>
      <c r="G3817" t="s">
        <v>150</v>
      </c>
      <c r="H3817">
        <v>6</v>
      </c>
      <c r="I3817">
        <v>1</v>
      </c>
      <c r="J3817">
        <v>1</v>
      </c>
      <c r="K3817">
        <v>1</v>
      </c>
      <c r="L3817">
        <v>0</v>
      </c>
      <c r="M3817">
        <v>0</v>
      </c>
      <c r="N3817">
        <v>0</v>
      </c>
      <c r="O3817" t="s">
        <v>19</v>
      </c>
      <c r="P3817" t="str">
        <f>UPPER(Table1[[#This Row],[Venue]])</f>
        <v>HOME</v>
      </c>
    </row>
    <row r="3818" spans="1:16" hidden="1" x14ac:dyDescent="0.45">
      <c r="A3818">
        <v>40035338</v>
      </c>
      <c r="B3818" t="s">
        <v>457</v>
      </c>
      <c r="C3818">
        <v>45017</v>
      </c>
      <c r="D3818">
        <v>69938</v>
      </c>
      <c r="E3818">
        <v>20222023</v>
      </c>
      <c r="F3818" t="s">
        <v>372</v>
      </c>
      <c r="G3818" t="s">
        <v>151</v>
      </c>
      <c r="H3818">
        <v>8</v>
      </c>
      <c r="I3818">
        <v>1</v>
      </c>
      <c r="J3818">
        <v>0</v>
      </c>
      <c r="K3818">
        <v>1</v>
      </c>
      <c r="L3818">
        <v>1</v>
      </c>
      <c r="M3818">
        <v>0</v>
      </c>
      <c r="N3818">
        <v>0</v>
      </c>
      <c r="O3818" t="s">
        <v>19</v>
      </c>
      <c r="P3818" t="str">
        <f>UPPER(Table1[[#This Row],[Venue]])</f>
        <v>HOME</v>
      </c>
    </row>
    <row r="3819" spans="1:16" hidden="1" x14ac:dyDescent="0.45">
      <c r="A3819">
        <v>40035338</v>
      </c>
      <c r="B3819" t="s">
        <v>457</v>
      </c>
      <c r="C3819">
        <v>45017</v>
      </c>
      <c r="D3819">
        <v>69938</v>
      </c>
      <c r="E3819">
        <v>20222023</v>
      </c>
      <c r="F3819" t="s">
        <v>372</v>
      </c>
      <c r="G3819" t="s">
        <v>184</v>
      </c>
      <c r="H3819">
        <v>9</v>
      </c>
      <c r="I3819">
        <v>2</v>
      </c>
      <c r="J3819">
        <v>0</v>
      </c>
      <c r="K3819">
        <v>1</v>
      </c>
      <c r="L3819">
        <v>2</v>
      </c>
      <c r="M3819">
        <v>0</v>
      </c>
      <c r="N3819">
        <v>0</v>
      </c>
      <c r="O3819" t="s">
        <v>19</v>
      </c>
      <c r="P3819" t="str">
        <f>UPPER(Table1[[#This Row],[Venue]])</f>
        <v>HOME</v>
      </c>
    </row>
    <row r="3820" spans="1:16" hidden="1" x14ac:dyDescent="0.45">
      <c r="A3820">
        <v>40035338</v>
      </c>
      <c r="B3820" t="s">
        <v>457</v>
      </c>
      <c r="C3820">
        <v>45017</v>
      </c>
      <c r="D3820">
        <v>69938</v>
      </c>
      <c r="E3820">
        <v>20222023</v>
      </c>
      <c r="F3820" t="s">
        <v>372</v>
      </c>
      <c r="G3820" t="s">
        <v>153</v>
      </c>
      <c r="H3820">
        <v>15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0</v>
      </c>
      <c r="O3820" t="s">
        <v>19</v>
      </c>
      <c r="P3820" t="str">
        <f>UPPER(Table1[[#This Row],[Venue]])</f>
        <v>HOME</v>
      </c>
    </row>
    <row r="3821" spans="1:16" hidden="1" x14ac:dyDescent="0.45">
      <c r="A3821">
        <v>40035338</v>
      </c>
      <c r="B3821" t="s">
        <v>457</v>
      </c>
      <c r="C3821">
        <v>45017</v>
      </c>
      <c r="D3821">
        <v>69938</v>
      </c>
      <c r="E3821">
        <v>20222023</v>
      </c>
      <c r="F3821" t="s">
        <v>372</v>
      </c>
      <c r="G3821" t="s">
        <v>235</v>
      </c>
      <c r="H3821">
        <v>16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 t="s">
        <v>19</v>
      </c>
      <c r="P3821" t="str">
        <f>UPPER(Table1[[#This Row],[Venue]])</f>
        <v>HOME</v>
      </c>
    </row>
    <row r="3822" spans="1:16" hidden="1" x14ac:dyDescent="0.45">
      <c r="A3822">
        <v>40035338</v>
      </c>
      <c r="B3822" t="s">
        <v>457</v>
      </c>
      <c r="C3822">
        <v>45017</v>
      </c>
      <c r="D3822">
        <v>69938</v>
      </c>
      <c r="E3822">
        <v>20222023</v>
      </c>
      <c r="F3822" t="s">
        <v>372</v>
      </c>
      <c r="G3822" t="s">
        <v>408</v>
      </c>
      <c r="H3822">
        <v>25</v>
      </c>
      <c r="I3822">
        <v>1</v>
      </c>
      <c r="J3822">
        <v>0</v>
      </c>
      <c r="K3822">
        <v>1</v>
      </c>
      <c r="L3822">
        <v>1</v>
      </c>
      <c r="M3822">
        <v>1</v>
      </c>
      <c r="N3822">
        <v>0</v>
      </c>
      <c r="O3822" t="s">
        <v>19</v>
      </c>
      <c r="P3822" t="str">
        <f>UPPER(Table1[[#This Row],[Venue]])</f>
        <v>HOME</v>
      </c>
    </row>
    <row r="3823" spans="1:16" hidden="1" x14ac:dyDescent="0.45">
      <c r="A3823">
        <v>40035338</v>
      </c>
      <c r="B3823" t="s">
        <v>457</v>
      </c>
      <c r="C3823">
        <v>45017</v>
      </c>
      <c r="D3823">
        <v>69938</v>
      </c>
      <c r="E3823">
        <v>20222023</v>
      </c>
      <c r="F3823" t="s">
        <v>372</v>
      </c>
      <c r="G3823" t="s">
        <v>185</v>
      </c>
      <c r="H3823">
        <v>28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 t="s">
        <v>19</v>
      </c>
      <c r="P3823" t="str">
        <f>UPPER(Table1[[#This Row],[Venue]])</f>
        <v>HOME</v>
      </c>
    </row>
    <row r="3824" spans="1:16" hidden="1" x14ac:dyDescent="0.45">
      <c r="A3824">
        <v>40035338</v>
      </c>
      <c r="B3824" t="s">
        <v>457</v>
      </c>
      <c r="C3824">
        <v>45017</v>
      </c>
      <c r="D3824">
        <v>69938</v>
      </c>
      <c r="E3824">
        <v>20222023</v>
      </c>
      <c r="F3824" t="s">
        <v>372</v>
      </c>
      <c r="G3824" t="s">
        <v>186</v>
      </c>
      <c r="H3824">
        <v>30</v>
      </c>
      <c r="I3824">
        <v>1</v>
      </c>
      <c r="J3824">
        <v>1</v>
      </c>
      <c r="K3824">
        <v>1</v>
      </c>
      <c r="L3824">
        <v>0</v>
      </c>
      <c r="M3824">
        <v>0</v>
      </c>
      <c r="N3824">
        <v>2</v>
      </c>
      <c r="O3824" t="s">
        <v>19</v>
      </c>
      <c r="P3824" t="str">
        <f>UPPER(Table1[[#This Row],[Venue]])</f>
        <v>HOME</v>
      </c>
    </row>
    <row r="3825" spans="1:16" hidden="1" x14ac:dyDescent="0.45">
      <c r="A3825">
        <v>40035338</v>
      </c>
      <c r="B3825" t="s">
        <v>457</v>
      </c>
      <c r="C3825">
        <v>45017</v>
      </c>
      <c r="D3825">
        <v>69938</v>
      </c>
      <c r="E3825">
        <v>20222023</v>
      </c>
      <c r="F3825" t="s">
        <v>372</v>
      </c>
      <c r="G3825" t="s">
        <v>236</v>
      </c>
      <c r="H3825">
        <v>31</v>
      </c>
      <c r="I3825">
        <v>1</v>
      </c>
      <c r="J3825">
        <v>1</v>
      </c>
      <c r="K3825">
        <v>1</v>
      </c>
      <c r="L3825">
        <v>0</v>
      </c>
      <c r="M3825">
        <v>0</v>
      </c>
      <c r="N3825">
        <v>0</v>
      </c>
      <c r="O3825" t="s">
        <v>19</v>
      </c>
      <c r="P3825" t="str">
        <f>UPPER(Table1[[#This Row],[Venue]])</f>
        <v>HOME</v>
      </c>
    </row>
    <row r="3826" spans="1:16" hidden="1" x14ac:dyDescent="0.45">
      <c r="A3826">
        <v>40035338</v>
      </c>
      <c r="B3826" t="s">
        <v>457</v>
      </c>
      <c r="C3826">
        <v>45017</v>
      </c>
      <c r="D3826">
        <v>69938</v>
      </c>
      <c r="E3826">
        <v>20222023</v>
      </c>
      <c r="F3826" t="s">
        <v>372</v>
      </c>
      <c r="G3826" t="s">
        <v>154</v>
      </c>
      <c r="H3826">
        <v>55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0</v>
      </c>
      <c r="O3826" t="s">
        <v>19</v>
      </c>
      <c r="P3826" t="str">
        <f>UPPER(Table1[[#This Row],[Venue]])</f>
        <v>HOME</v>
      </c>
    </row>
    <row r="3827" spans="1:16" hidden="1" x14ac:dyDescent="0.45">
      <c r="A3827">
        <v>40035338</v>
      </c>
      <c r="B3827" t="s">
        <v>457</v>
      </c>
      <c r="C3827">
        <v>45017</v>
      </c>
      <c r="D3827">
        <v>69938</v>
      </c>
      <c r="E3827">
        <v>20222023</v>
      </c>
      <c r="F3827" t="s">
        <v>372</v>
      </c>
      <c r="G3827" t="s">
        <v>156</v>
      </c>
      <c r="H3827">
        <v>66</v>
      </c>
      <c r="I3827">
        <v>0</v>
      </c>
      <c r="J3827">
        <v>0</v>
      </c>
      <c r="K3827">
        <v>1</v>
      </c>
      <c r="L3827">
        <v>0</v>
      </c>
      <c r="M3827">
        <v>0</v>
      </c>
      <c r="N3827">
        <v>0</v>
      </c>
      <c r="O3827" t="s">
        <v>19</v>
      </c>
      <c r="P3827" t="str">
        <f>UPPER(Table1[[#This Row],[Venue]])</f>
        <v>HOME</v>
      </c>
    </row>
    <row r="3828" spans="1:16" hidden="1" x14ac:dyDescent="0.45">
      <c r="A3828">
        <v>40035338</v>
      </c>
      <c r="B3828" t="s">
        <v>457</v>
      </c>
      <c r="C3828">
        <v>45017</v>
      </c>
      <c r="D3828">
        <v>69938</v>
      </c>
      <c r="E3828">
        <v>20222023</v>
      </c>
      <c r="F3828" t="s">
        <v>372</v>
      </c>
      <c r="G3828" t="s">
        <v>188</v>
      </c>
      <c r="H3828">
        <v>72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0</v>
      </c>
      <c r="O3828" t="s">
        <v>19</v>
      </c>
      <c r="P3828" t="str">
        <f>UPPER(Table1[[#This Row],[Venue]])</f>
        <v>HOME</v>
      </c>
    </row>
    <row r="3829" spans="1:16" hidden="1" x14ac:dyDescent="0.45">
      <c r="A3829">
        <v>40035338</v>
      </c>
      <c r="B3829" t="s">
        <v>457</v>
      </c>
      <c r="C3829">
        <v>45017</v>
      </c>
      <c r="D3829">
        <v>69938</v>
      </c>
      <c r="E3829">
        <v>20222023</v>
      </c>
      <c r="F3829" t="s">
        <v>372</v>
      </c>
      <c r="G3829" t="s">
        <v>157</v>
      </c>
      <c r="H3829">
        <v>77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 t="s">
        <v>19</v>
      </c>
      <c r="P3829" t="str">
        <f>UPPER(Table1[[#This Row],[Venue]])</f>
        <v>HOME</v>
      </c>
    </row>
    <row r="3830" spans="1:16" hidden="1" x14ac:dyDescent="0.45">
      <c r="A3830">
        <v>40035338</v>
      </c>
      <c r="B3830" t="s">
        <v>457</v>
      </c>
      <c r="C3830">
        <v>45017</v>
      </c>
      <c r="D3830">
        <v>69938</v>
      </c>
      <c r="E3830">
        <v>20222023</v>
      </c>
      <c r="F3830" t="s">
        <v>372</v>
      </c>
      <c r="G3830" t="s">
        <v>158</v>
      </c>
      <c r="H3830">
        <v>88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 t="s">
        <v>19</v>
      </c>
      <c r="P3830" t="str">
        <f>UPPER(Table1[[#This Row],[Venue]])</f>
        <v>HOME</v>
      </c>
    </row>
    <row r="3831" spans="1:16" hidden="1" x14ac:dyDescent="0.45">
      <c r="A3831">
        <v>40035338</v>
      </c>
      <c r="B3831" t="s">
        <v>457</v>
      </c>
      <c r="C3831">
        <v>45017</v>
      </c>
      <c r="D3831">
        <v>69938</v>
      </c>
      <c r="E3831">
        <v>20222023</v>
      </c>
      <c r="F3831" t="s">
        <v>372</v>
      </c>
      <c r="G3831" t="s">
        <v>159</v>
      </c>
      <c r="H3831">
        <v>90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 t="s">
        <v>19</v>
      </c>
      <c r="P3831" t="str">
        <f>UPPER(Table1[[#This Row],[Venue]])</f>
        <v>HOME</v>
      </c>
    </row>
    <row r="3832" spans="1:16" hidden="1" x14ac:dyDescent="0.45">
      <c r="A3832">
        <v>40035338</v>
      </c>
      <c r="B3832" t="s">
        <v>457</v>
      </c>
      <c r="C3832">
        <v>45017</v>
      </c>
      <c r="D3832">
        <v>69938</v>
      </c>
      <c r="E3832">
        <v>20222023</v>
      </c>
      <c r="F3832" t="s">
        <v>372</v>
      </c>
      <c r="G3832" t="s">
        <v>239</v>
      </c>
      <c r="H3832">
        <v>1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 t="s">
        <v>40</v>
      </c>
      <c r="P3832" t="str">
        <f>UPPER(Table1[[#This Row],[Venue]])</f>
        <v>AWAY</v>
      </c>
    </row>
    <row r="3833" spans="1:16" hidden="1" x14ac:dyDescent="0.45">
      <c r="A3833">
        <v>40035338</v>
      </c>
      <c r="B3833" t="s">
        <v>457</v>
      </c>
      <c r="C3833">
        <v>45017</v>
      </c>
      <c r="D3833">
        <v>69938</v>
      </c>
      <c r="E3833">
        <v>20222023</v>
      </c>
      <c r="F3833" t="s">
        <v>372</v>
      </c>
      <c r="G3833" t="s">
        <v>240</v>
      </c>
      <c r="H3833">
        <v>3</v>
      </c>
      <c r="I3833">
        <v>2</v>
      </c>
      <c r="J3833">
        <v>1</v>
      </c>
      <c r="K3833">
        <v>1</v>
      </c>
      <c r="L3833">
        <v>1</v>
      </c>
      <c r="M3833">
        <v>0</v>
      </c>
      <c r="N3833">
        <v>2</v>
      </c>
      <c r="O3833" t="s">
        <v>40</v>
      </c>
      <c r="P3833" t="str">
        <f>UPPER(Table1[[#This Row],[Venue]])</f>
        <v>AWAY</v>
      </c>
    </row>
    <row r="3834" spans="1:16" hidden="1" x14ac:dyDescent="0.45">
      <c r="A3834">
        <v>40035338</v>
      </c>
      <c r="B3834" t="s">
        <v>457</v>
      </c>
      <c r="C3834">
        <v>45017</v>
      </c>
      <c r="D3834">
        <v>69938</v>
      </c>
      <c r="E3834">
        <v>20222023</v>
      </c>
      <c r="F3834" t="s">
        <v>372</v>
      </c>
      <c r="G3834" t="s">
        <v>398</v>
      </c>
      <c r="H3834">
        <v>5</v>
      </c>
      <c r="I3834">
        <v>2</v>
      </c>
      <c r="J3834">
        <v>1</v>
      </c>
      <c r="K3834">
        <v>1</v>
      </c>
      <c r="L3834">
        <v>1</v>
      </c>
      <c r="M3834">
        <v>0</v>
      </c>
      <c r="N3834">
        <v>0</v>
      </c>
      <c r="O3834" t="s">
        <v>40</v>
      </c>
      <c r="P3834" t="str">
        <f>UPPER(Table1[[#This Row],[Venue]])</f>
        <v>AWAY</v>
      </c>
    </row>
    <row r="3835" spans="1:16" hidden="1" x14ac:dyDescent="0.45">
      <c r="A3835">
        <v>40035338</v>
      </c>
      <c r="B3835" t="s">
        <v>457</v>
      </c>
      <c r="C3835">
        <v>45017</v>
      </c>
      <c r="D3835">
        <v>69938</v>
      </c>
      <c r="E3835">
        <v>20222023</v>
      </c>
      <c r="F3835" t="s">
        <v>372</v>
      </c>
      <c r="G3835" t="s">
        <v>276</v>
      </c>
      <c r="H3835">
        <v>9</v>
      </c>
      <c r="I3835">
        <v>2</v>
      </c>
      <c r="J3835">
        <v>2</v>
      </c>
      <c r="K3835">
        <v>1</v>
      </c>
      <c r="L3835">
        <v>0</v>
      </c>
      <c r="M3835">
        <v>0</v>
      </c>
      <c r="N3835">
        <v>0</v>
      </c>
      <c r="O3835" t="s">
        <v>40</v>
      </c>
      <c r="P3835" t="str">
        <f>UPPER(Table1[[#This Row],[Venue]])</f>
        <v>AWAY</v>
      </c>
    </row>
    <row r="3836" spans="1:16" hidden="1" x14ac:dyDescent="0.45">
      <c r="A3836">
        <v>40035338</v>
      </c>
      <c r="B3836" t="s">
        <v>457</v>
      </c>
      <c r="C3836">
        <v>45017</v>
      </c>
      <c r="D3836">
        <v>69938</v>
      </c>
      <c r="E3836">
        <v>20222023</v>
      </c>
      <c r="F3836" t="s">
        <v>372</v>
      </c>
      <c r="G3836" t="s">
        <v>242</v>
      </c>
      <c r="H3836">
        <v>14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0</v>
      </c>
      <c r="O3836" t="s">
        <v>40</v>
      </c>
      <c r="P3836" t="str">
        <f>UPPER(Table1[[#This Row],[Venue]])</f>
        <v>AWAY</v>
      </c>
    </row>
    <row r="3837" spans="1:16" hidden="1" x14ac:dyDescent="0.45">
      <c r="A3837">
        <v>40035338</v>
      </c>
      <c r="B3837" t="s">
        <v>457</v>
      </c>
      <c r="C3837">
        <v>45017</v>
      </c>
      <c r="D3837">
        <v>69938</v>
      </c>
      <c r="E3837">
        <v>20222023</v>
      </c>
      <c r="F3837" t="s">
        <v>372</v>
      </c>
      <c r="G3837" t="s">
        <v>244</v>
      </c>
      <c r="H3837">
        <v>20</v>
      </c>
      <c r="I3837">
        <v>4</v>
      </c>
      <c r="J3837">
        <v>1</v>
      </c>
      <c r="K3837">
        <v>1</v>
      </c>
      <c r="L3837">
        <v>3</v>
      </c>
      <c r="M3837">
        <v>0</v>
      </c>
      <c r="N3837">
        <v>0</v>
      </c>
      <c r="O3837" t="s">
        <v>40</v>
      </c>
      <c r="P3837" t="str">
        <f>UPPER(Table1[[#This Row],[Venue]])</f>
        <v>AWAY</v>
      </c>
    </row>
    <row r="3838" spans="1:16" hidden="1" x14ac:dyDescent="0.45">
      <c r="A3838">
        <v>40035338</v>
      </c>
      <c r="B3838" t="s">
        <v>457</v>
      </c>
      <c r="C3838">
        <v>45017</v>
      </c>
      <c r="D3838">
        <v>69938</v>
      </c>
      <c r="E3838">
        <v>20222023</v>
      </c>
      <c r="F3838" t="s">
        <v>372</v>
      </c>
      <c r="G3838" t="s">
        <v>245</v>
      </c>
      <c r="H3838">
        <v>22</v>
      </c>
      <c r="I3838">
        <v>1</v>
      </c>
      <c r="J3838">
        <v>0</v>
      </c>
      <c r="K3838">
        <v>1</v>
      </c>
      <c r="L3838">
        <v>1</v>
      </c>
      <c r="M3838">
        <v>0</v>
      </c>
      <c r="N3838">
        <v>0</v>
      </c>
      <c r="O3838" t="s">
        <v>40</v>
      </c>
      <c r="P3838" t="str">
        <f>UPPER(Table1[[#This Row],[Venue]])</f>
        <v>AWAY</v>
      </c>
    </row>
    <row r="3839" spans="1:16" hidden="1" x14ac:dyDescent="0.45">
      <c r="A3839">
        <v>40035338</v>
      </c>
      <c r="B3839" t="s">
        <v>457</v>
      </c>
      <c r="C3839">
        <v>45017</v>
      </c>
      <c r="D3839">
        <v>69938</v>
      </c>
      <c r="E3839">
        <v>20222023</v>
      </c>
      <c r="F3839" t="s">
        <v>372</v>
      </c>
      <c r="G3839" t="s">
        <v>248</v>
      </c>
      <c r="H3839">
        <v>31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 t="s">
        <v>40</v>
      </c>
      <c r="P3839" t="str">
        <f>UPPER(Table1[[#This Row],[Venue]])</f>
        <v>AWAY</v>
      </c>
    </row>
    <row r="3840" spans="1:16" hidden="1" x14ac:dyDescent="0.45">
      <c r="A3840">
        <v>40035338</v>
      </c>
      <c r="B3840" t="s">
        <v>457</v>
      </c>
      <c r="C3840">
        <v>45017</v>
      </c>
      <c r="D3840">
        <v>69938</v>
      </c>
      <c r="E3840">
        <v>20222023</v>
      </c>
      <c r="F3840" t="s">
        <v>372</v>
      </c>
      <c r="G3840" t="s">
        <v>250</v>
      </c>
      <c r="H3840">
        <v>42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 t="s">
        <v>40</v>
      </c>
      <c r="P3840" t="str">
        <f>UPPER(Table1[[#This Row],[Venue]])</f>
        <v>AWAY</v>
      </c>
    </row>
    <row r="3841" spans="1:16" hidden="1" x14ac:dyDescent="0.45">
      <c r="A3841">
        <v>40035338</v>
      </c>
      <c r="B3841" t="s">
        <v>457</v>
      </c>
      <c r="C3841">
        <v>45017</v>
      </c>
      <c r="D3841">
        <v>69938</v>
      </c>
      <c r="E3841">
        <v>20222023</v>
      </c>
      <c r="F3841" t="s">
        <v>372</v>
      </c>
      <c r="G3841" t="s">
        <v>252</v>
      </c>
      <c r="H3841">
        <v>63</v>
      </c>
      <c r="I3841">
        <v>3</v>
      </c>
      <c r="J3841">
        <v>3</v>
      </c>
      <c r="K3841">
        <v>1</v>
      </c>
      <c r="L3841">
        <v>0</v>
      </c>
      <c r="M3841">
        <v>0</v>
      </c>
      <c r="N3841">
        <v>0</v>
      </c>
      <c r="O3841" t="s">
        <v>40</v>
      </c>
      <c r="P3841" t="str">
        <f>UPPER(Table1[[#This Row],[Venue]])</f>
        <v>AWAY</v>
      </c>
    </row>
    <row r="3842" spans="1:16" hidden="1" x14ac:dyDescent="0.45">
      <c r="A3842">
        <v>40035338</v>
      </c>
      <c r="B3842" t="s">
        <v>457</v>
      </c>
      <c r="C3842">
        <v>45017</v>
      </c>
      <c r="D3842">
        <v>69938</v>
      </c>
      <c r="E3842">
        <v>20222023</v>
      </c>
      <c r="F3842" t="s">
        <v>372</v>
      </c>
      <c r="G3842" t="s">
        <v>253</v>
      </c>
      <c r="H3842">
        <v>69</v>
      </c>
      <c r="I3842">
        <v>3</v>
      </c>
      <c r="J3842">
        <v>1</v>
      </c>
      <c r="K3842">
        <v>1</v>
      </c>
      <c r="L3842">
        <v>2</v>
      </c>
      <c r="M3842">
        <v>0</v>
      </c>
      <c r="N3842">
        <v>0</v>
      </c>
      <c r="O3842" t="s">
        <v>40</v>
      </c>
      <c r="P3842" t="str">
        <f>UPPER(Table1[[#This Row],[Venue]])</f>
        <v>AWAY</v>
      </c>
    </row>
    <row r="3843" spans="1:16" hidden="1" x14ac:dyDescent="0.45">
      <c r="A3843">
        <v>40035338</v>
      </c>
      <c r="B3843" t="s">
        <v>457</v>
      </c>
      <c r="C3843">
        <v>45017</v>
      </c>
      <c r="D3843">
        <v>69938</v>
      </c>
      <c r="E3843">
        <v>20222023</v>
      </c>
      <c r="F3843" t="s">
        <v>372</v>
      </c>
      <c r="G3843" t="s">
        <v>254</v>
      </c>
      <c r="H3843">
        <v>77</v>
      </c>
      <c r="I3843">
        <v>1</v>
      </c>
      <c r="J3843">
        <v>0</v>
      </c>
      <c r="K3843">
        <v>1</v>
      </c>
      <c r="L3843">
        <v>1</v>
      </c>
      <c r="M3843">
        <v>0</v>
      </c>
      <c r="N3843">
        <v>0</v>
      </c>
      <c r="O3843" t="s">
        <v>40</v>
      </c>
      <c r="P3843" t="str">
        <f>UPPER(Table1[[#This Row],[Venue]])</f>
        <v>AWAY</v>
      </c>
    </row>
    <row r="3844" spans="1:16" hidden="1" x14ac:dyDescent="0.45">
      <c r="A3844">
        <v>40035338</v>
      </c>
      <c r="B3844" t="s">
        <v>457</v>
      </c>
      <c r="C3844">
        <v>45017</v>
      </c>
      <c r="D3844">
        <v>69938</v>
      </c>
      <c r="E3844">
        <v>20222023</v>
      </c>
      <c r="F3844" t="s">
        <v>372</v>
      </c>
      <c r="G3844" t="s">
        <v>255</v>
      </c>
      <c r="H3844">
        <v>88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 t="s">
        <v>40</v>
      </c>
      <c r="P3844" t="str">
        <f>UPPER(Table1[[#This Row],[Venue]])</f>
        <v>AWAY</v>
      </c>
    </row>
    <row r="3845" spans="1:16" hidden="1" x14ac:dyDescent="0.45">
      <c r="A3845">
        <v>40035338</v>
      </c>
      <c r="B3845" t="s">
        <v>457</v>
      </c>
      <c r="C3845">
        <v>45017</v>
      </c>
      <c r="D3845">
        <v>69938</v>
      </c>
      <c r="E3845">
        <v>20222023</v>
      </c>
      <c r="F3845" t="s">
        <v>372</v>
      </c>
      <c r="G3845" t="s">
        <v>256</v>
      </c>
      <c r="H3845">
        <v>97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 t="s">
        <v>40</v>
      </c>
      <c r="P3845" t="str">
        <f>UPPER(Table1[[#This Row],[Venue]])</f>
        <v>AWAY</v>
      </c>
    </row>
    <row r="3846" spans="1:16" hidden="1" x14ac:dyDescent="0.45">
      <c r="A3846">
        <v>40035333</v>
      </c>
      <c r="B3846" t="s">
        <v>444</v>
      </c>
      <c r="C3846">
        <v>45018</v>
      </c>
      <c r="D3846">
        <v>69933</v>
      </c>
      <c r="E3846">
        <v>20222023</v>
      </c>
      <c r="F3846" t="s">
        <v>453</v>
      </c>
      <c r="G3846" t="s">
        <v>18</v>
      </c>
      <c r="H3846">
        <v>4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 t="s">
        <v>19</v>
      </c>
      <c r="P3846" t="str">
        <f>UPPER(Table1[[#This Row],[Venue]])</f>
        <v>HOME</v>
      </c>
    </row>
    <row r="3847" spans="1:16" hidden="1" x14ac:dyDescent="0.45">
      <c r="A3847">
        <v>40035333</v>
      </c>
      <c r="B3847" t="s">
        <v>444</v>
      </c>
      <c r="C3847">
        <v>45018</v>
      </c>
      <c r="D3847">
        <v>69933</v>
      </c>
      <c r="E3847">
        <v>20222023</v>
      </c>
      <c r="F3847" t="s">
        <v>453</v>
      </c>
      <c r="G3847" t="s">
        <v>20</v>
      </c>
      <c r="H3847">
        <v>5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2</v>
      </c>
      <c r="O3847" t="s">
        <v>19</v>
      </c>
      <c r="P3847" t="str">
        <f>UPPER(Table1[[#This Row],[Venue]])</f>
        <v>HOME</v>
      </c>
    </row>
    <row r="3848" spans="1:16" hidden="1" x14ac:dyDescent="0.45">
      <c r="A3848">
        <v>40035333</v>
      </c>
      <c r="B3848" t="s">
        <v>444</v>
      </c>
      <c r="C3848">
        <v>45018</v>
      </c>
      <c r="D3848">
        <v>69933</v>
      </c>
      <c r="E3848">
        <v>20222023</v>
      </c>
      <c r="F3848" t="s">
        <v>453</v>
      </c>
      <c r="G3848" t="s">
        <v>21</v>
      </c>
      <c r="H3848">
        <v>6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 t="s">
        <v>19</v>
      </c>
      <c r="P3848" t="str">
        <f>UPPER(Table1[[#This Row],[Venue]])</f>
        <v>HOME</v>
      </c>
    </row>
    <row r="3849" spans="1:16" hidden="1" x14ac:dyDescent="0.45">
      <c r="A3849">
        <v>40035333</v>
      </c>
      <c r="B3849" t="s">
        <v>444</v>
      </c>
      <c r="C3849">
        <v>45018</v>
      </c>
      <c r="D3849">
        <v>69933</v>
      </c>
      <c r="E3849">
        <v>20222023</v>
      </c>
      <c r="F3849" t="s">
        <v>453</v>
      </c>
      <c r="G3849" t="s">
        <v>454</v>
      </c>
      <c r="H3849">
        <v>8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 t="s">
        <v>19</v>
      </c>
      <c r="P3849" t="str">
        <f>UPPER(Table1[[#This Row],[Venue]])</f>
        <v>HOME</v>
      </c>
    </row>
    <row r="3850" spans="1:16" hidden="1" x14ac:dyDescent="0.45">
      <c r="A3850">
        <v>40035333</v>
      </c>
      <c r="B3850" t="s">
        <v>444</v>
      </c>
      <c r="C3850">
        <v>45018</v>
      </c>
      <c r="D3850">
        <v>69933</v>
      </c>
      <c r="E3850">
        <v>20222023</v>
      </c>
      <c r="F3850" t="s">
        <v>453</v>
      </c>
      <c r="G3850" t="s">
        <v>24</v>
      </c>
      <c r="H3850">
        <v>11</v>
      </c>
      <c r="I3850">
        <v>1</v>
      </c>
      <c r="J3850">
        <v>1</v>
      </c>
      <c r="K3850">
        <v>1</v>
      </c>
      <c r="L3850">
        <v>0</v>
      </c>
      <c r="M3850">
        <v>0</v>
      </c>
      <c r="N3850">
        <v>0</v>
      </c>
      <c r="O3850" t="s">
        <v>19</v>
      </c>
      <c r="P3850" t="str">
        <f>UPPER(Table1[[#This Row],[Venue]])</f>
        <v>HOME</v>
      </c>
    </row>
    <row r="3851" spans="1:16" hidden="1" x14ac:dyDescent="0.45">
      <c r="A3851">
        <v>40035333</v>
      </c>
      <c r="B3851" t="s">
        <v>444</v>
      </c>
      <c r="C3851">
        <v>45018</v>
      </c>
      <c r="D3851">
        <v>69933</v>
      </c>
      <c r="E3851">
        <v>20222023</v>
      </c>
      <c r="F3851" t="s">
        <v>453</v>
      </c>
      <c r="G3851" t="s">
        <v>442</v>
      </c>
      <c r="H3851">
        <v>17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 t="s">
        <v>19</v>
      </c>
      <c r="P3851" t="str">
        <f>UPPER(Table1[[#This Row],[Venue]])</f>
        <v>HOME</v>
      </c>
    </row>
    <row r="3852" spans="1:16" hidden="1" x14ac:dyDescent="0.45">
      <c r="A3852">
        <v>40035333</v>
      </c>
      <c r="B3852" t="s">
        <v>444</v>
      </c>
      <c r="C3852">
        <v>45018</v>
      </c>
      <c r="D3852">
        <v>69933</v>
      </c>
      <c r="E3852">
        <v>20222023</v>
      </c>
      <c r="F3852" t="s">
        <v>453</v>
      </c>
      <c r="G3852" t="s">
        <v>25</v>
      </c>
      <c r="H3852">
        <v>24</v>
      </c>
      <c r="I3852">
        <v>1</v>
      </c>
      <c r="J3852">
        <v>0</v>
      </c>
      <c r="K3852">
        <v>1</v>
      </c>
      <c r="L3852">
        <v>1</v>
      </c>
      <c r="M3852">
        <v>0</v>
      </c>
      <c r="N3852">
        <v>0</v>
      </c>
      <c r="O3852" t="s">
        <v>19</v>
      </c>
      <c r="P3852" t="str">
        <f>UPPER(Table1[[#This Row],[Venue]])</f>
        <v>HOME</v>
      </c>
    </row>
    <row r="3853" spans="1:16" hidden="1" x14ac:dyDescent="0.45">
      <c r="A3853">
        <v>40035333</v>
      </c>
      <c r="B3853" t="s">
        <v>444</v>
      </c>
      <c r="C3853">
        <v>45018</v>
      </c>
      <c r="D3853">
        <v>69933</v>
      </c>
      <c r="E3853">
        <v>20222023</v>
      </c>
      <c r="F3853" t="s">
        <v>453</v>
      </c>
      <c r="G3853" t="s">
        <v>455</v>
      </c>
      <c r="H3853">
        <v>27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 t="s">
        <v>19</v>
      </c>
      <c r="P3853" t="str">
        <f>UPPER(Table1[[#This Row],[Venue]])</f>
        <v>HOME</v>
      </c>
    </row>
    <row r="3854" spans="1:16" hidden="1" x14ac:dyDescent="0.45">
      <c r="A3854">
        <v>40035333</v>
      </c>
      <c r="B3854" t="s">
        <v>444</v>
      </c>
      <c r="C3854">
        <v>45018</v>
      </c>
      <c r="D3854">
        <v>69933</v>
      </c>
      <c r="E3854">
        <v>20222023</v>
      </c>
      <c r="F3854" t="s">
        <v>453</v>
      </c>
      <c r="G3854" t="s">
        <v>192</v>
      </c>
      <c r="H3854">
        <v>32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 t="s">
        <v>19</v>
      </c>
      <c r="P3854" t="str">
        <f>UPPER(Table1[[#This Row],[Venue]])</f>
        <v>HOME</v>
      </c>
    </row>
    <row r="3855" spans="1:16" hidden="1" x14ac:dyDescent="0.45">
      <c r="A3855">
        <v>40035333</v>
      </c>
      <c r="B3855" t="s">
        <v>444</v>
      </c>
      <c r="C3855">
        <v>45018</v>
      </c>
      <c r="D3855">
        <v>69933</v>
      </c>
      <c r="E3855">
        <v>20222023</v>
      </c>
      <c r="F3855" t="s">
        <v>453</v>
      </c>
      <c r="G3855" t="s">
        <v>193</v>
      </c>
      <c r="H3855">
        <v>36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 t="s">
        <v>19</v>
      </c>
      <c r="P3855" t="str">
        <f>UPPER(Table1[[#This Row],[Venue]])</f>
        <v>HOME</v>
      </c>
    </row>
    <row r="3856" spans="1:16" hidden="1" x14ac:dyDescent="0.45">
      <c r="A3856">
        <v>40035333</v>
      </c>
      <c r="B3856" t="s">
        <v>444</v>
      </c>
      <c r="C3856">
        <v>45018</v>
      </c>
      <c r="D3856">
        <v>69933</v>
      </c>
      <c r="E3856">
        <v>20222023</v>
      </c>
      <c r="F3856" t="s">
        <v>453</v>
      </c>
      <c r="G3856" t="s">
        <v>27</v>
      </c>
      <c r="H3856">
        <v>40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0</v>
      </c>
      <c r="O3856" t="s">
        <v>19</v>
      </c>
      <c r="P3856" t="str">
        <f>UPPER(Table1[[#This Row],[Venue]])</f>
        <v>HOME</v>
      </c>
    </row>
    <row r="3857" spans="1:16" hidden="1" x14ac:dyDescent="0.45">
      <c r="A3857">
        <v>40035333</v>
      </c>
      <c r="B3857" t="s">
        <v>444</v>
      </c>
      <c r="C3857">
        <v>45018</v>
      </c>
      <c r="D3857">
        <v>69933</v>
      </c>
      <c r="E3857">
        <v>20222023</v>
      </c>
      <c r="F3857" t="s">
        <v>453</v>
      </c>
      <c r="G3857" t="s">
        <v>28</v>
      </c>
      <c r="H3857">
        <v>41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0</v>
      </c>
      <c r="O3857" t="s">
        <v>19</v>
      </c>
      <c r="P3857" t="str">
        <f>UPPER(Table1[[#This Row],[Venue]])</f>
        <v>HOME</v>
      </c>
    </row>
    <row r="3858" spans="1:16" hidden="1" x14ac:dyDescent="0.45">
      <c r="A3858">
        <v>40035333</v>
      </c>
      <c r="B3858" t="s">
        <v>444</v>
      </c>
      <c r="C3858">
        <v>45018</v>
      </c>
      <c r="D3858">
        <v>69933</v>
      </c>
      <c r="E3858">
        <v>20222023</v>
      </c>
      <c r="F3858" t="s">
        <v>453</v>
      </c>
      <c r="G3858" t="s">
        <v>29</v>
      </c>
      <c r="H3858">
        <v>44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 t="s">
        <v>19</v>
      </c>
      <c r="P3858" t="str">
        <f>UPPER(Table1[[#This Row],[Venue]])</f>
        <v>HOME</v>
      </c>
    </row>
    <row r="3859" spans="1:16" hidden="1" x14ac:dyDescent="0.45">
      <c r="A3859">
        <v>40035333</v>
      </c>
      <c r="B3859" t="s">
        <v>444</v>
      </c>
      <c r="C3859">
        <v>45018</v>
      </c>
      <c r="D3859">
        <v>69933</v>
      </c>
      <c r="E3859">
        <v>20222023</v>
      </c>
      <c r="F3859" t="s">
        <v>453</v>
      </c>
      <c r="G3859" t="s">
        <v>30</v>
      </c>
      <c r="H3859">
        <v>55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 t="s">
        <v>19</v>
      </c>
      <c r="P3859" t="str">
        <f>UPPER(Table1[[#This Row],[Venue]])</f>
        <v>HOME</v>
      </c>
    </row>
    <row r="3860" spans="1:16" hidden="1" x14ac:dyDescent="0.45">
      <c r="A3860">
        <v>40035333</v>
      </c>
      <c r="B3860" t="s">
        <v>444</v>
      </c>
      <c r="C3860">
        <v>45018</v>
      </c>
      <c r="D3860">
        <v>69933</v>
      </c>
      <c r="E3860">
        <v>20222023</v>
      </c>
      <c r="F3860" t="s">
        <v>453</v>
      </c>
      <c r="G3860" t="s">
        <v>31</v>
      </c>
      <c r="H3860">
        <v>56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 t="s">
        <v>19</v>
      </c>
      <c r="P3860" t="str">
        <f>UPPER(Table1[[#This Row],[Venue]])</f>
        <v>HOME</v>
      </c>
    </row>
    <row r="3861" spans="1:16" hidden="1" x14ac:dyDescent="0.45">
      <c r="A3861">
        <v>40035333</v>
      </c>
      <c r="B3861" t="s">
        <v>444</v>
      </c>
      <c r="C3861">
        <v>45018</v>
      </c>
      <c r="D3861">
        <v>69933</v>
      </c>
      <c r="E3861">
        <v>20222023</v>
      </c>
      <c r="F3861" t="s">
        <v>453</v>
      </c>
      <c r="G3861" t="s">
        <v>32</v>
      </c>
      <c r="H3861">
        <v>66</v>
      </c>
      <c r="I3861">
        <v>0</v>
      </c>
      <c r="J3861">
        <v>0</v>
      </c>
      <c r="K3861">
        <v>1</v>
      </c>
      <c r="L3861">
        <v>0</v>
      </c>
      <c r="M3861">
        <v>0</v>
      </c>
      <c r="N3861">
        <v>0</v>
      </c>
      <c r="O3861" t="s">
        <v>19</v>
      </c>
      <c r="P3861" t="str">
        <f>UPPER(Table1[[#This Row],[Venue]])</f>
        <v>HOME</v>
      </c>
    </row>
    <row r="3862" spans="1:16" hidden="1" x14ac:dyDescent="0.45">
      <c r="A3862">
        <v>40035333</v>
      </c>
      <c r="B3862" t="s">
        <v>444</v>
      </c>
      <c r="C3862">
        <v>45018</v>
      </c>
      <c r="D3862">
        <v>69933</v>
      </c>
      <c r="E3862">
        <v>20222023</v>
      </c>
      <c r="F3862" t="s">
        <v>453</v>
      </c>
      <c r="G3862" t="s">
        <v>34</v>
      </c>
      <c r="H3862">
        <v>74</v>
      </c>
      <c r="I3862">
        <v>0</v>
      </c>
      <c r="J3862">
        <v>0</v>
      </c>
      <c r="K3862">
        <v>1</v>
      </c>
      <c r="L3862">
        <v>0</v>
      </c>
      <c r="M3862">
        <v>0</v>
      </c>
      <c r="N3862">
        <v>0</v>
      </c>
      <c r="O3862" t="s">
        <v>19</v>
      </c>
      <c r="P3862" t="str">
        <f>UPPER(Table1[[#This Row],[Venue]])</f>
        <v>HOME</v>
      </c>
    </row>
    <row r="3863" spans="1:16" hidden="1" x14ac:dyDescent="0.45">
      <c r="A3863">
        <v>40035333</v>
      </c>
      <c r="B3863" t="s">
        <v>444</v>
      </c>
      <c r="C3863">
        <v>45018</v>
      </c>
      <c r="D3863">
        <v>69933</v>
      </c>
      <c r="E3863">
        <v>20222023</v>
      </c>
      <c r="F3863" t="s">
        <v>453</v>
      </c>
      <c r="G3863" t="s">
        <v>35</v>
      </c>
      <c r="H3863">
        <v>75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 t="s">
        <v>19</v>
      </c>
      <c r="P3863" t="str">
        <f>UPPER(Table1[[#This Row],[Venue]])</f>
        <v>HOME</v>
      </c>
    </row>
    <row r="3864" spans="1:16" hidden="1" x14ac:dyDescent="0.45">
      <c r="A3864">
        <v>40035333</v>
      </c>
      <c r="B3864" t="s">
        <v>444</v>
      </c>
      <c r="C3864">
        <v>45018</v>
      </c>
      <c r="D3864">
        <v>69933</v>
      </c>
      <c r="E3864">
        <v>20222023</v>
      </c>
      <c r="F3864" t="s">
        <v>453</v>
      </c>
      <c r="G3864" t="s">
        <v>36</v>
      </c>
      <c r="H3864">
        <v>87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  <c r="O3864" t="s">
        <v>19</v>
      </c>
      <c r="P3864" t="str">
        <f>UPPER(Table1[[#This Row],[Venue]])</f>
        <v>HOME</v>
      </c>
    </row>
    <row r="3865" spans="1:16" hidden="1" x14ac:dyDescent="0.45">
      <c r="A3865">
        <v>40035333</v>
      </c>
      <c r="B3865" t="s">
        <v>444</v>
      </c>
      <c r="C3865">
        <v>45018</v>
      </c>
      <c r="D3865">
        <v>69933</v>
      </c>
      <c r="E3865">
        <v>20222023</v>
      </c>
      <c r="F3865" t="s">
        <v>453</v>
      </c>
      <c r="G3865" t="s">
        <v>37</v>
      </c>
      <c r="H3865">
        <v>90</v>
      </c>
      <c r="I3865">
        <v>1</v>
      </c>
      <c r="J3865">
        <v>0</v>
      </c>
      <c r="K3865">
        <v>1</v>
      </c>
      <c r="L3865">
        <v>1</v>
      </c>
      <c r="M3865">
        <v>0</v>
      </c>
      <c r="N3865">
        <v>0</v>
      </c>
      <c r="O3865" t="s">
        <v>19</v>
      </c>
      <c r="P3865" t="str">
        <f>UPPER(Table1[[#This Row],[Venue]])</f>
        <v>HOME</v>
      </c>
    </row>
    <row r="3866" spans="1:16" hidden="1" x14ac:dyDescent="0.45">
      <c r="A3866">
        <v>40035333</v>
      </c>
      <c r="B3866" t="s">
        <v>444</v>
      </c>
      <c r="C3866">
        <v>45018</v>
      </c>
      <c r="D3866">
        <v>69933</v>
      </c>
      <c r="E3866">
        <v>20222023</v>
      </c>
      <c r="F3866" t="s">
        <v>453</v>
      </c>
      <c r="G3866" t="s">
        <v>212</v>
      </c>
      <c r="H3866">
        <v>1</v>
      </c>
      <c r="I3866">
        <v>0</v>
      </c>
      <c r="J3866">
        <v>0</v>
      </c>
      <c r="K3866">
        <v>1</v>
      </c>
      <c r="L3866">
        <v>0</v>
      </c>
      <c r="M3866">
        <v>0</v>
      </c>
      <c r="N3866">
        <v>0</v>
      </c>
      <c r="O3866" t="s">
        <v>40</v>
      </c>
      <c r="P3866" t="str">
        <f>UPPER(Table1[[#This Row],[Venue]])</f>
        <v>AWAY</v>
      </c>
    </row>
    <row r="3867" spans="1:16" hidden="1" x14ac:dyDescent="0.45">
      <c r="A3867">
        <v>40035333</v>
      </c>
      <c r="B3867" t="s">
        <v>444</v>
      </c>
      <c r="C3867">
        <v>45018</v>
      </c>
      <c r="D3867">
        <v>69933</v>
      </c>
      <c r="E3867">
        <v>20222023</v>
      </c>
      <c r="F3867" t="s">
        <v>453</v>
      </c>
      <c r="G3867" t="s">
        <v>213</v>
      </c>
      <c r="H3867">
        <v>5</v>
      </c>
      <c r="I3867">
        <v>1</v>
      </c>
      <c r="J3867">
        <v>1</v>
      </c>
      <c r="K3867">
        <v>1</v>
      </c>
      <c r="L3867">
        <v>0</v>
      </c>
      <c r="M3867">
        <v>0</v>
      </c>
      <c r="N3867">
        <v>0</v>
      </c>
      <c r="O3867" t="s">
        <v>40</v>
      </c>
      <c r="P3867" t="str">
        <f>UPPER(Table1[[#This Row],[Venue]])</f>
        <v>AWAY</v>
      </c>
    </row>
    <row r="3868" spans="1:16" hidden="1" x14ac:dyDescent="0.45">
      <c r="A3868">
        <v>40035333</v>
      </c>
      <c r="B3868" t="s">
        <v>444</v>
      </c>
      <c r="C3868">
        <v>45018</v>
      </c>
      <c r="D3868">
        <v>69933</v>
      </c>
      <c r="E3868">
        <v>20222023</v>
      </c>
      <c r="F3868" t="s">
        <v>453</v>
      </c>
      <c r="G3868" t="s">
        <v>268</v>
      </c>
      <c r="H3868">
        <v>6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 t="s">
        <v>40</v>
      </c>
      <c r="P3868" t="str">
        <f>UPPER(Table1[[#This Row],[Venue]])</f>
        <v>AWAY</v>
      </c>
    </row>
    <row r="3869" spans="1:16" hidden="1" x14ac:dyDescent="0.45">
      <c r="A3869">
        <v>40035333</v>
      </c>
      <c r="B3869" t="s">
        <v>444</v>
      </c>
      <c r="C3869">
        <v>45018</v>
      </c>
      <c r="D3869">
        <v>69933</v>
      </c>
      <c r="E3869">
        <v>20222023</v>
      </c>
      <c r="F3869" t="s">
        <v>453</v>
      </c>
      <c r="G3869" t="s">
        <v>214</v>
      </c>
      <c r="H3869">
        <v>7</v>
      </c>
      <c r="I3869">
        <v>1</v>
      </c>
      <c r="J3869">
        <v>0</v>
      </c>
      <c r="K3869">
        <v>1</v>
      </c>
      <c r="L3869">
        <v>1</v>
      </c>
      <c r="M3869">
        <v>0</v>
      </c>
      <c r="N3869">
        <v>0</v>
      </c>
      <c r="O3869" t="s">
        <v>40</v>
      </c>
      <c r="P3869" t="str">
        <f>UPPER(Table1[[#This Row],[Venue]])</f>
        <v>AWAY</v>
      </c>
    </row>
    <row r="3870" spans="1:16" hidden="1" x14ac:dyDescent="0.45">
      <c r="A3870">
        <v>40035333</v>
      </c>
      <c r="B3870" t="s">
        <v>444</v>
      </c>
      <c r="C3870">
        <v>45018</v>
      </c>
      <c r="D3870">
        <v>69933</v>
      </c>
      <c r="E3870">
        <v>20222023</v>
      </c>
      <c r="F3870" t="s">
        <v>453</v>
      </c>
      <c r="G3870" t="s">
        <v>215</v>
      </c>
      <c r="H3870">
        <v>9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 t="s">
        <v>40</v>
      </c>
      <c r="P3870" t="str">
        <f>UPPER(Table1[[#This Row],[Venue]])</f>
        <v>AWAY</v>
      </c>
    </row>
    <row r="3871" spans="1:16" hidden="1" x14ac:dyDescent="0.45">
      <c r="A3871">
        <v>40035333</v>
      </c>
      <c r="B3871" t="s">
        <v>444</v>
      </c>
      <c r="C3871">
        <v>45018</v>
      </c>
      <c r="D3871">
        <v>69933</v>
      </c>
      <c r="E3871">
        <v>20222023</v>
      </c>
      <c r="F3871" t="s">
        <v>453</v>
      </c>
      <c r="G3871" t="s">
        <v>441</v>
      </c>
      <c r="H3871">
        <v>11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0</v>
      </c>
      <c r="O3871" t="s">
        <v>40</v>
      </c>
      <c r="P3871" t="str">
        <f>UPPER(Table1[[#This Row],[Venue]])</f>
        <v>AWAY</v>
      </c>
    </row>
    <row r="3872" spans="1:16" hidden="1" x14ac:dyDescent="0.45">
      <c r="A3872">
        <v>40035333</v>
      </c>
      <c r="B3872" t="s">
        <v>444</v>
      </c>
      <c r="C3872">
        <v>45018</v>
      </c>
      <c r="D3872">
        <v>69933</v>
      </c>
      <c r="E3872">
        <v>20222023</v>
      </c>
      <c r="F3872" t="s">
        <v>453</v>
      </c>
      <c r="G3872" t="s">
        <v>216</v>
      </c>
      <c r="H3872">
        <v>14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 t="s">
        <v>40</v>
      </c>
      <c r="P3872" t="str">
        <f>UPPER(Table1[[#This Row],[Venue]])</f>
        <v>AWAY</v>
      </c>
    </row>
    <row r="3873" spans="1:16" hidden="1" x14ac:dyDescent="0.45">
      <c r="A3873">
        <v>40035333</v>
      </c>
      <c r="B3873" t="s">
        <v>444</v>
      </c>
      <c r="C3873">
        <v>45018</v>
      </c>
      <c r="D3873">
        <v>69933</v>
      </c>
      <c r="E3873">
        <v>20222023</v>
      </c>
      <c r="F3873" t="s">
        <v>453</v>
      </c>
      <c r="G3873" t="s">
        <v>217</v>
      </c>
      <c r="H3873">
        <v>15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 t="s">
        <v>40</v>
      </c>
      <c r="P3873" t="str">
        <f>UPPER(Table1[[#This Row],[Venue]])</f>
        <v>AWAY</v>
      </c>
    </row>
    <row r="3874" spans="1:16" hidden="1" x14ac:dyDescent="0.45">
      <c r="A3874">
        <v>40035333</v>
      </c>
      <c r="B3874" t="s">
        <v>444</v>
      </c>
      <c r="C3874">
        <v>45018</v>
      </c>
      <c r="D3874">
        <v>69933</v>
      </c>
      <c r="E3874">
        <v>20222023</v>
      </c>
      <c r="F3874" t="s">
        <v>453</v>
      </c>
      <c r="G3874" t="s">
        <v>218</v>
      </c>
      <c r="H3874">
        <v>17</v>
      </c>
      <c r="I3874">
        <v>1</v>
      </c>
      <c r="J3874">
        <v>1</v>
      </c>
      <c r="K3874">
        <v>1</v>
      </c>
      <c r="L3874">
        <v>0</v>
      </c>
      <c r="M3874">
        <v>0</v>
      </c>
      <c r="N3874">
        <v>0</v>
      </c>
      <c r="O3874" t="s">
        <v>40</v>
      </c>
      <c r="P3874" t="str">
        <f>UPPER(Table1[[#This Row],[Venue]])</f>
        <v>AWAY</v>
      </c>
    </row>
    <row r="3875" spans="1:16" hidden="1" x14ac:dyDescent="0.45">
      <c r="A3875">
        <v>40035333</v>
      </c>
      <c r="B3875" t="s">
        <v>444</v>
      </c>
      <c r="C3875">
        <v>45018</v>
      </c>
      <c r="D3875">
        <v>69933</v>
      </c>
      <c r="E3875">
        <v>20222023</v>
      </c>
      <c r="F3875" t="s">
        <v>453</v>
      </c>
      <c r="G3875" t="s">
        <v>224</v>
      </c>
      <c r="H3875">
        <v>18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 t="s">
        <v>40</v>
      </c>
      <c r="P3875" t="str">
        <f>UPPER(Table1[[#This Row],[Venue]])</f>
        <v>AWAY</v>
      </c>
    </row>
    <row r="3876" spans="1:16" hidden="1" x14ac:dyDescent="0.45">
      <c r="A3876">
        <v>40035333</v>
      </c>
      <c r="B3876" t="s">
        <v>444</v>
      </c>
      <c r="C3876">
        <v>45018</v>
      </c>
      <c r="D3876">
        <v>69933</v>
      </c>
      <c r="E3876">
        <v>20222023</v>
      </c>
      <c r="F3876" t="s">
        <v>453</v>
      </c>
      <c r="G3876" t="s">
        <v>219</v>
      </c>
      <c r="H3876">
        <v>23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 t="s">
        <v>40</v>
      </c>
      <c r="P3876" t="str">
        <f>UPPER(Table1[[#This Row],[Venue]])</f>
        <v>AWAY</v>
      </c>
    </row>
    <row r="3877" spans="1:16" hidden="1" x14ac:dyDescent="0.45">
      <c r="A3877">
        <v>40035333</v>
      </c>
      <c r="B3877" t="s">
        <v>444</v>
      </c>
      <c r="C3877">
        <v>45018</v>
      </c>
      <c r="D3877">
        <v>69933</v>
      </c>
      <c r="E3877">
        <v>20222023</v>
      </c>
      <c r="F3877" t="s">
        <v>453</v>
      </c>
      <c r="G3877" t="s">
        <v>220</v>
      </c>
      <c r="H3877">
        <v>24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2</v>
      </c>
      <c r="O3877" t="s">
        <v>40</v>
      </c>
      <c r="P3877" t="str">
        <f>UPPER(Table1[[#This Row],[Venue]])</f>
        <v>AWAY</v>
      </c>
    </row>
    <row r="3878" spans="1:16" hidden="1" x14ac:dyDescent="0.45">
      <c r="A3878">
        <v>40035333</v>
      </c>
      <c r="B3878" t="s">
        <v>444</v>
      </c>
      <c r="C3878">
        <v>45018</v>
      </c>
      <c r="D3878">
        <v>69933</v>
      </c>
      <c r="E3878">
        <v>20222023</v>
      </c>
      <c r="F3878" t="s">
        <v>453</v>
      </c>
      <c r="G3878" t="s">
        <v>221</v>
      </c>
      <c r="H3878">
        <v>25</v>
      </c>
      <c r="I3878">
        <v>2</v>
      </c>
      <c r="J3878">
        <v>1</v>
      </c>
      <c r="K3878">
        <v>1</v>
      </c>
      <c r="L3878">
        <v>1</v>
      </c>
      <c r="M3878">
        <v>0</v>
      </c>
      <c r="N3878">
        <v>0</v>
      </c>
      <c r="O3878" t="s">
        <v>40</v>
      </c>
      <c r="P3878" t="str">
        <f>UPPER(Table1[[#This Row],[Venue]])</f>
        <v>AWAY</v>
      </c>
    </row>
    <row r="3879" spans="1:16" hidden="1" x14ac:dyDescent="0.45">
      <c r="A3879">
        <v>40035333</v>
      </c>
      <c r="B3879" t="s">
        <v>444</v>
      </c>
      <c r="C3879">
        <v>45018</v>
      </c>
      <c r="D3879">
        <v>69933</v>
      </c>
      <c r="E3879">
        <v>20222023</v>
      </c>
      <c r="F3879" t="s">
        <v>453</v>
      </c>
      <c r="G3879" t="s">
        <v>222</v>
      </c>
      <c r="H3879">
        <v>27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0</v>
      </c>
      <c r="O3879" t="s">
        <v>40</v>
      </c>
      <c r="P3879" t="str">
        <f>UPPER(Table1[[#This Row],[Venue]])</f>
        <v>AWAY</v>
      </c>
    </row>
    <row r="3880" spans="1:16" hidden="1" x14ac:dyDescent="0.45">
      <c r="A3880">
        <v>40035333</v>
      </c>
      <c r="B3880" t="s">
        <v>444</v>
      </c>
      <c r="C3880">
        <v>45018</v>
      </c>
      <c r="D3880">
        <v>69933</v>
      </c>
      <c r="E3880">
        <v>20222023</v>
      </c>
      <c r="F3880" t="s">
        <v>453</v>
      </c>
      <c r="G3880" t="s">
        <v>223</v>
      </c>
      <c r="H3880">
        <v>37</v>
      </c>
      <c r="I3880">
        <v>1</v>
      </c>
      <c r="J3880">
        <v>0</v>
      </c>
      <c r="K3880">
        <v>1</v>
      </c>
      <c r="L3880">
        <v>1</v>
      </c>
      <c r="M3880">
        <v>0</v>
      </c>
      <c r="N3880">
        <v>0</v>
      </c>
      <c r="O3880" t="s">
        <v>40</v>
      </c>
      <c r="P3880" t="str">
        <f>UPPER(Table1[[#This Row],[Venue]])</f>
        <v>AWAY</v>
      </c>
    </row>
    <row r="3881" spans="1:16" hidden="1" x14ac:dyDescent="0.45">
      <c r="A3881">
        <v>40035333</v>
      </c>
      <c r="B3881" t="s">
        <v>444</v>
      </c>
      <c r="C3881">
        <v>45018</v>
      </c>
      <c r="D3881">
        <v>69933</v>
      </c>
      <c r="E3881">
        <v>20222023</v>
      </c>
      <c r="F3881" t="s">
        <v>453</v>
      </c>
      <c r="G3881" t="s">
        <v>230</v>
      </c>
      <c r="H3881">
        <v>61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 t="s">
        <v>40</v>
      </c>
      <c r="P3881" t="str">
        <f>UPPER(Table1[[#This Row],[Venue]])</f>
        <v>AWAY</v>
      </c>
    </row>
    <row r="3882" spans="1:16" hidden="1" x14ac:dyDescent="0.45">
      <c r="A3882">
        <v>40035333</v>
      </c>
      <c r="B3882" t="s">
        <v>444</v>
      </c>
      <c r="C3882">
        <v>45018</v>
      </c>
      <c r="D3882">
        <v>69933</v>
      </c>
      <c r="E3882">
        <v>20222023</v>
      </c>
      <c r="F3882" t="s">
        <v>453</v>
      </c>
      <c r="G3882" t="s">
        <v>226</v>
      </c>
      <c r="H3882">
        <v>70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 t="s">
        <v>40</v>
      </c>
      <c r="P3882" t="str">
        <f>UPPER(Table1[[#This Row],[Venue]])</f>
        <v>AWAY</v>
      </c>
    </row>
    <row r="3883" spans="1:16" hidden="1" x14ac:dyDescent="0.45">
      <c r="A3883">
        <v>40035333</v>
      </c>
      <c r="B3883" t="s">
        <v>444</v>
      </c>
      <c r="C3883">
        <v>45018</v>
      </c>
      <c r="D3883">
        <v>69933</v>
      </c>
      <c r="E3883">
        <v>20222023</v>
      </c>
      <c r="F3883" t="s">
        <v>453</v>
      </c>
      <c r="G3883" t="s">
        <v>227</v>
      </c>
      <c r="H3883">
        <v>74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 t="s">
        <v>40</v>
      </c>
      <c r="P3883" t="str">
        <f>UPPER(Table1[[#This Row],[Venue]])</f>
        <v>AWAY</v>
      </c>
    </row>
    <row r="3884" spans="1:16" hidden="1" x14ac:dyDescent="0.45">
      <c r="A3884">
        <v>40035333</v>
      </c>
      <c r="B3884" t="s">
        <v>444</v>
      </c>
      <c r="C3884">
        <v>45018</v>
      </c>
      <c r="D3884">
        <v>69933</v>
      </c>
      <c r="E3884">
        <v>20222023</v>
      </c>
      <c r="F3884" t="s">
        <v>453</v>
      </c>
      <c r="G3884" t="s">
        <v>228</v>
      </c>
      <c r="H3884">
        <v>77</v>
      </c>
      <c r="I3884">
        <v>1</v>
      </c>
      <c r="J3884">
        <v>0</v>
      </c>
      <c r="K3884">
        <v>1</v>
      </c>
      <c r="L3884">
        <v>1</v>
      </c>
      <c r="M3884">
        <v>0</v>
      </c>
      <c r="N3884">
        <v>0</v>
      </c>
      <c r="O3884" t="s">
        <v>40</v>
      </c>
      <c r="P3884" t="str">
        <f>UPPER(Table1[[#This Row],[Venue]])</f>
        <v>AWAY</v>
      </c>
    </row>
    <row r="3885" spans="1:16" hidden="1" x14ac:dyDescent="0.45">
      <c r="A3885">
        <v>40035333</v>
      </c>
      <c r="B3885" t="s">
        <v>444</v>
      </c>
      <c r="C3885">
        <v>45018</v>
      </c>
      <c r="D3885">
        <v>69933</v>
      </c>
      <c r="E3885">
        <v>20222023</v>
      </c>
      <c r="F3885" t="s">
        <v>453</v>
      </c>
      <c r="G3885" t="s">
        <v>231</v>
      </c>
      <c r="H3885">
        <v>97</v>
      </c>
      <c r="I3885">
        <v>1</v>
      </c>
      <c r="J3885">
        <v>1</v>
      </c>
      <c r="K3885">
        <v>1</v>
      </c>
      <c r="L3885">
        <v>0</v>
      </c>
      <c r="M3885">
        <v>0</v>
      </c>
      <c r="N3885">
        <v>0</v>
      </c>
      <c r="O3885" t="s">
        <v>40</v>
      </c>
      <c r="P3885" t="str">
        <f>UPPER(Table1[[#This Row],[Venue]])</f>
        <v>AWAY</v>
      </c>
    </row>
    <row r="3886" spans="1:16" hidden="1" x14ac:dyDescent="0.45">
      <c r="A3886">
        <v>40035345</v>
      </c>
      <c r="B3886" t="s">
        <v>458</v>
      </c>
      <c r="C3886">
        <v>45024</v>
      </c>
      <c r="D3886">
        <v>69945</v>
      </c>
      <c r="E3886">
        <v>20222023</v>
      </c>
      <c r="F3886" t="s">
        <v>372</v>
      </c>
      <c r="G3886" t="s">
        <v>239</v>
      </c>
      <c r="H3886">
        <v>1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 t="s">
        <v>19</v>
      </c>
      <c r="P3886" t="str">
        <f>UPPER(Table1[[#This Row],[Venue]])</f>
        <v>HOME</v>
      </c>
    </row>
    <row r="3887" spans="1:16" hidden="1" x14ac:dyDescent="0.45">
      <c r="A3887">
        <v>40035345</v>
      </c>
      <c r="B3887" t="s">
        <v>458</v>
      </c>
      <c r="C3887">
        <v>45024</v>
      </c>
      <c r="D3887">
        <v>69945</v>
      </c>
      <c r="E3887">
        <v>20222023</v>
      </c>
      <c r="F3887" t="s">
        <v>372</v>
      </c>
      <c r="G3887" t="s">
        <v>240</v>
      </c>
      <c r="H3887">
        <v>3</v>
      </c>
      <c r="I3887">
        <v>3</v>
      </c>
      <c r="J3887">
        <v>2</v>
      </c>
      <c r="K3887">
        <v>1</v>
      </c>
      <c r="L3887">
        <v>1</v>
      </c>
      <c r="M3887">
        <v>0</v>
      </c>
      <c r="N3887">
        <v>0</v>
      </c>
      <c r="O3887" t="s">
        <v>19</v>
      </c>
      <c r="P3887" t="str">
        <f>UPPER(Table1[[#This Row],[Venue]])</f>
        <v>HOME</v>
      </c>
    </row>
    <row r="3888" spans="1:16" hidden="1" x14ac:dyDescent="0.45">
      <c r="A3888">
        <v>40035345</v>
      </c>
      <c r="B3888" t="s">
        <v>458</v>
      </c>
      <c r="C3888">
        <v>45024</v>
      </c>
      <c r="D3888">
        <v>69945</v>
      </c>
      <c r="E3888">
        <v>20222023</v>
      </c>
      <c r="F3888" t="s">
        <v>372</v>
      </c>
      <c r="G3888" t="s">
        <v>398</v>
      </c>
      <c r="H3888">
        <v>5</v>
      </c>
      <c r="I3888">
        <v>1</v>
      </c>
      <c r="J3888">
        <v>0</v>
      </c>
      <c r="K3888">
        <v>1</v>
      </c>
      <c r="L3888">
        <v>1</v>
      </c>
      <c r="M3888">
        <v>0</v>
      </c>
      <c r="N3888">
        <v>0</v>
      </c>
      <c r="O3888" t="s">
        <v>19</v>
      </c>
      <c r="P3888" t="str">
        <f>UPPER(Table1[[#This Row],[Venue]])</f>
        <v>HOME</v>
      </c>
    </row>
    <row r="3889" spans="1:16" hidden="1" x14ac:dyDescent="0.45">
      <c r="A3889">
        <v>40035345</v>
      </c>
      <c r="B3889" t="s">
        <v>458</v>
      </c>
      <c r="C3889">
        <v>45024</v>
      </c>
      <c r="D3889">
        <v>69945</v>
      </c>
      <c r="E3889">
        <v>20222023</v>
      </c>
      <c r="F3889" t="s">
        <v>372</v>
      </c>
      <c r="G3889" t="s">
        <v>276</v>
      </c>
      <c r="H3889">
        <v>9</v>
      </c>
      <c r="I3889">
        <v>2</v>
      </c>
      <c r="J3889">
        <v>1</v>
      </c>
      <c r="K3889">
        <v>1</v>
      </c>
      <c r="L3889">
        <v>1</v>
      </c>
      <c r="M3889">
        <v>0</v>
      </c>
      <c r="N3889">
        <v>0</v>
      </c>
      <c r="O3889" t="s">
        <v>19</v>
      </c>
      <c r="P3889" t="str">
        <f>UPPER(Table1[[#This Row],[Venue]])</f>
        <v>HOME</v>
      </c>
    </row>
    <row r="3890" spans="1:16" hidden="1" x14ac:dyDescent="0.45">
      <c r="A3890">
        <v>40035345</v>
      </c>
      <c r="B3890" t="s">
        <v>458</v>
      </c>
      <c r="C3890">
        <v>45024</v>
      </c>
      <c r="D3890">
        <v>69945</v>
      </c>
      <c r="E3890">
        <v>20222023</v>
      </c>
      <c r="F3890" t="s">
        <v>372</v>
      </c>
      <c r="G3890" t="s">
        <v>242</v>
      </c>
      <c r="H3890">
        <v>14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 t="s">
        <v>19</v>
      </c>
      <c r="P3890" t="str">
        <f>UPPER(Table1[[#This Row],[Venue]])</f>
        <v>HOME</v>
      </c>
    </row>
    <row r="3891" spans="1:16" hidden="1" x14ac:dyDescent="0.45">
      <c r="A3891">
        <v>40035345</v>
      </c>
      <c r="B3891" t="s">
        <v>458</v>
      </c>
      <c r="C3891">
        <v>45024</v>
      </c>
      <c r="D3891">
        <v>69945</v>
      </c>
      <c r="E3891">
        <v>20222023</v>
      </c>
      <c r="F3891" t="s">
        <v>372</v>
      </c>
      <c r="G3891" t="s">
        <v>244</v>
      </c>
      <c r="H3891">
        <v>20</v>
      </c>
      <c r="I3891">
        <v>2</v>
      </c>
      <c r="J3891">
        <v>0</v>
      </c>
      <c r="K3891">
        <v>1</v>
      </c>
      <c r="L3891">
        <v>2</v>
      </c>
      <c r="M3891">
        <v>0</v>
      </c>
      <c r="N3891">
        <v>0</v>
      </c>
      <c r="O3891" t="s">
        <v>19</v>
      </c>
      <c r="P3891" t="str">
        <f>UPPER(Table1[[#This Row],[Venue]])</f>
        <v>HOME</v>
      </c>
    </row>
    <row r="3892" spans="1:16" hidden="1" x14ac:dyDescent="0.45">
      <c r="A3892">
        <v>40035345</v>
      </c>
      <c r="B3892" t="s">
        <v>458</v>
      </c>
      <c r="C3892">
        <v>45024</v>
      </c>
      <c r="D3892">
        <v>69945</v>
      </c>
      <c r="E3892">
        <v>20222023</v>
      </c>
      <c r="F3892" t="s">
        <v>372</v>
      </c>
      <c r="G3892" t="s">
        <v>245</v>
      </c>
      <c r="H3892">
        <v>22</v>
      </c>
      <c r="I3892">
        <v>3</v>
      </c>
      <c r="J3892">
        <v>0</v>
      </c>
      <c r="K3892">
        <v>1</v>
      </c>
      <c r="L3892">
        <v>3</v>
      </c>
      <c r="M3892">
        <v>0</v>
      </c>
      <c r="N3892">
        <v>0</v>
      </c>
      <c r="O3892" t="s">
        <v>19</v>
      </c>
      <c r="P3892" t="str">
        <f>UPPER(Table1[[#This Row],[Venue]])</f>
        <v>HOME</v>
      </c>
    </row>
    <row r="3893" spans="1:16" hidden="1" x14ac:dyDescent="0.45">
      <c r="A3893">
        <v>40035345</v>
      </c>
      <c r="B3893" t="s">
        <v>458</v>
      </c>
      <c r="C3893">
        <v>45024</v>
      </c>
      <c r="D3893">
        <v>69945</v>
      </c>
      <c r="E3893">
        <v>20222023</v>
      </c>
      <c r="F3893" t="s">
        <v>372</v>
      </c>
      <c r="G3893" t="s">
        <v>246</v>
      </c>
      <c r="H3893">
        <v>23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  <c r="O3893" t="s">
        <v>19</v>
      </c>
      <c r="P3893" t="str">
        <f>UPPER(Table1[[#This Row],[Venue]])</f>
        <v>HOME</v>
      </c>
    </row>
    <row r="3894" spans="1:16" hidden="1" x14ac:dyDescent="0.45">
      <c r="A3894">
        <v>40035345</v>
      </c>
      <c r="B3894" t="s">
        <v>458</v>
      </c>
      <c r="C3894">
        <v>45024</v>
      </c>
      <c r="D3894">
        <v>69945</v>
      </c>
      <c r="E3894">
        <v>20222023</v>
      </c>
      <c r="F3894" t="s">
        <v>372</v>
      </c>
      <c r="G3894" t="s">
        <v>247</v>
      </c>
      <c r="H3894">
        <v>27</v>
      </c>
      <c r="I3894">
        <v>1</v>
      </c>
      <c r="J3894">
        <v>0</v>
      </c>
      <c r="K3894">
        <v>1</v>
      </c>
      <c r="L3894">
        <v>1</v>
      </c>
      <c r="M3894">
        <v>0</v>
      </c>
      <c r="N3894">
        <v>2</v>
      </c>
      <c r="O3894" t="s">
        <v>19</v>
      </c>
      <c r="P3894" t="str">
        <f>UPPER(Table1[[#This Row],[Venue]])</f>
        <v>HOME</v>
      </c>
    </row>
    <row r="3895" spans="1:16" hidden="1" x14ac:dyDescent="0.45">
      <c r="A3895">
        <v>40035345</v>
      </c>
      <c r="B3895" t="s">
        <v>458</v>
      </c>
      <c r="C3895">
        <v>45024</v>
      </c>
      <c r="D3895">
        <v>69945</v>
      </c>
      <c r="E3895">
        <v>20222023</v>
      </c>
      <c r="F3895" t="s">
        <v>372</v>
      </c>
      <c r="G3895" t="s">
        <v>248</v>
      </c>
      <c r="H3895">
        <v>31</v>
      </c>
      <c r="I3895">
        <v>1</v>
      </c>
      <c r="J3895">
        <v>1</v>
      </c>
      <c r="K3895">
        <v>1</v>
      </c>
      <c r="L3895">
        <v>0</v>
      </c>
      <c r="M3895">
        <v>0</v>
      </c>
      <c r="N3895">
        <v>0</v>
      </c>
      <c r="O3895" t="s">
        <v>19</v>
      </c>
      <c r="P3895" t="str">
        <f>UPPER(Table1[[#This Row],[Venue]])</f>
        <v>HOME</v>
      </c>
    </row>
    <row r="3896" spans="1:16" hidden="1" x14ac:dyDescent="0.45">
      <c r="A3896">
        <v>40035345</v>
      </c>
      <c r="B3896" t="s">
        <v>458</v>
      </c>
      <c r="C3896">
        <v>45024</v>
      </c>
      <c r="D3896">
        <v>69945</v>
      </c>
      <c r="E3896">
        <v>20222023</v>
      </c>
      <c r="F3896" t="s">
        <v>372</v>
      </c>
      <c r="G3896" t="s">
        <v>249</v>
      </c>
      <c r="H3896">
        <v>41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 t="s">
        <v>19</v>
      </c>
      <c r="P3896" t="str">
        <f>UPPER(Table1[[#This Row],[Venue]])</f>
        <v>HOME</v>
      </c>
    </row>
    <row r="3897" spans="1:16" hidden="1" x14ac:dyDescent="0.45">
      <c r="A3897">
        <v>40035345</v>
      </c>
      <c r="B3897" t="s">
        <v>458</v>
      </c>
      <c r="C3897">
        <v>45024</v>
      </c>
      <c r="D3897">
        <v>69945</v>
      </c>
      <c r="E3897">
        <v>20222023</v>
      </c>
      <c r="F3897" t="s">
        <v>372</v>
      </c>
      <c r="G3897" t="s">
        <v>250</v>
      </c>
      <c r="H3897">
        <v>42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 t="s">
        <v>19</v>
      </c>
      <c r="P3897" t="str">
        <f>UPPER(Table1[[#This Row],[Venue]])</f>
        <v>HOME</v>
      </c>
    </row>
    <row r="3898" spans="1:16" hidden="1" x14ac:dyDescent="0.45">
      <c r="A3898">
        <v>40035345</v>
      </c>
      <c r="B3898" t="s">
        <v>458</v>
      </c>
      <c r="C3898">
        <v>45024</v>
      </c>
      <c r="D3898">
        <v>69945</v>
      </c>
      <c r="E3898">
        <v>20222023</v>
      </c>
      <c r="F3898" t="s">
        <v>372</v>
      </c>
      <c r="G3898" t="s">
        <v>252</v>
      </c>
      <c r="H3898">
        <v>63</v>
      </c>
      <c r="I3898">
        <v>4</v>
      </c>
      <c r="J3898">
        <v>3</v>
      </c>
      <c r="K3898">
        <v>1</v>
      </c>
      <c r="L3898">
        <v>1</v>
      </c>
      <c r="M3898">
        <v>0</v>
      </c>
      <c r="N3898">
        <v>0</v>
      </c>
      <c r="O3898" t="s">
        <v>19</v>
      </c>
      <c r="P3898" t="str">
        <f>UPPER(Table1[[#This Row],[Venue]])</f>
        <v>HOME</v>
      </c>
    </row>
    <row r="3899" spans="1:16" hidden="1" x14ac:dyDescent="0.45">
      <c r="A3899">
        <v>40035345</v>
      </c>
      <c r="B3899" t="s">
        <v>458</v>
      </c>
      <c r="C3899">
        <v>45024</v>
      </c>
      <c r="D3899">
        <v>69945</v>
      </c>
      <c r="E3899">
        <v>20222023</v>
      </c>
      <c r="F3899" t="s">
        <v>372</v>
      </c>
      <c r="G3899" t="s">
        <v>253</v>
      </c>
      <c r="H3899">
        <v>69</v>
      </c>
      <c r="I3899">
        <v>4</v>
      </c>
      <c r="J3899">
        <v>2</v>
      </c>
      <c r="K3899">
        <v>1</v>
      </c>
      <c r="L3899">
        <v>2</v>
      </c>
      <c r="M3899">
        <v>0</v>
      </c>
      <c r="N3899">
        <v>0</v>
      </c>
      <c r="O3899" t="s">
        <v>19</v>
      </c>
      <c r="P3899" t="str">
        <f>UPPER(Table1[[#This Row],[Venue]])</f>
        <v>HOME</v>
      </c>
    </row>
    <row r="3900" spans="1:16" hidden="1" x14ac:dyDescent="0.45">
      <c r="A3900">
        <v>40035345</v>
      </c>
      <c r="B3900" t="s">
        <v>458</v>
      </c>
      <c r="C3900">
        <v>45024</v>
      </c>
      <c r="D3900">
        <v>69945</v>
      </c>
      <c r="E3900">
        <v>20222023</v>
      </c>
      <c r="F3900" t="s">
        <v>372</v>
      </c>
      <c r="G3900" t="s">
        <v>254</v>
      </c>
      <c r="H3900">
        <v>77</v>
      </c>
      <c r="I3900">
        <v>2</v>
      </c>
      <c r="J3900">
        <v>2</v>
      </c>
      <c r="K3900">
        <v>1</v>
      </c>
      <c r="L3900">
        <v>0</v>
      </c>
      <c r="M3900">
        <v>0</v>
      </c>
      <c r="N3900">
        <v>0</v>
      </c>
      <c r="O3900" t="s">
        <v>19</v>
      </c>
      <c r="P3900" t="str">
        <f>UPPER(Table1[[#This Row],[Venue]])</f>
        <v>HOME</v>
      </c>
    </row>
    <row r="3901" spans="1:16" hidden="1" x14ac:dyDescent="0.45">
      <c r="A3901">
        <v>40035345</v>
      </c>
      <c r="B3901" t="s">
        <v>458</v>
      </c>
      <c r="C3901">
        <v>45024</v>
      </c>
      <c r="D3901">
        <v>69945</v>
      </c>
      <c r="E3901">
        <v>20222023</v>
      </c>
      <c r="F3901" t="s">
        <v>372</v>
      </c>
      <c r="G3901" t="s">
        <v>255</v>
      </c>
      <c r="H3901">
        <v>88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 t="s">
        <v>19</v>
      </c>
      <c r="P3901" t="str">
        <f>UPPER(Table1[[#This Row],[Venue]])</f>
        <v>HOME</v>
      </c>
    </row>
    <row r="3902" spans="1:16" hidden="1" x14ac:dyDescent="0.45">
      <c r="A3902">
        <v>40035345</v>
      </c>
      <c r="B3902" t="s">
        <v>458</v>
      </c>
      <c r="C3902">
        <v>45024</v>
      </c>
      <c r="D3902">
        <v>69945</v>
      </c>
      <c r="E3902">
        <v>20222023</v>
      </c>
      <c r="F3902" t="s">
        <v>372</v>
      </c>
      <c r="G3902" t="s">
        <v>256</v>
      </c>
      <c r="H3902">
        <v>97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 t="s">
        <v>19</v>
      </c>
      <c r="P3902" t="str">
        <f>UPPER(Table1[[#This Row],[Venue]])</f>
        <v>HOME</v>
      </c>
    </row>
    <row r="3903" spans="1:16" hidden="1" x14ac:dyDescent="0.45">
      <c r="A3903">
        <v>40035345</v>
      </c>
      <c r="B3903" t="s">
        <v>458</v>
      </c>
      <c r="C3903">
        <v>45024</v>
      </c>
      <c r="D3903">
        <v>69945</v>
      </c>
      <c r="E3903">
        <v>20222023</v>
      </c>
      <c r="F3903" t="s">
        <v>372</v>
      </c>
      <c r="G3903" t="s">
        <v>150</v>
      </c>
      <c r="H3903">
        <v>6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2</v>
      </c>
      <c r="O3903" t="s">
        <v>40</v>
      </c>
      <c r="P3903" t="str">
        <f>UPPER(Table1[[#This Row],[Venue]])</f>
        <v>AWAY</v>
      </c>
    </row>
    <row r="3904" spans="1:16" hidden="1" x14ac:dyDescent="0.45">
      <c r="A3904">
        <v>40035345</v>
      </c>
      <c r="B3904" t="s">
        <v>458</v>
      </c>
      <c r="C3904">
        <v>45024</v>
      </c>
      <c r="D3904">
        <v>69945</v>
      </c>
      <c r="E3904">
        <v>20222023</v>
      </c>
      <c r="F3904" t="s">
        <v>372</v>
      </c>
      <c r="G3904" t="s">
        <v>151</v>
      </c>
      <c r="H3904">
        <v>8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2</v>
      </c>
      <c r="O3904" t="s">
        <v>40</v>
      </c>
      <c r="P3904" t="str">
        <f>UPPER(Table1[[#This Row],[Venue]])</f>
        <v>AWAY</v>
      </c>
    </row>
    <row r="3905" spans="1:16" hidden="1" x14ac:dyDescent="0.45">
      <c r="A3905">
        <v>40035345</v>
      </c>
      <c r="B3905" t="s">
        <v>458</v>
      </c>
      <c r="C3905">
        <v>45024</v>
      </c>
      <c r="D3905">
        <v>69945</v>
      </c>
      <c r="E3905">
        <v>20222023</v>
      </c>
      <c r="F3905" t="s">
        <v>372</v>
      </c>
      <c r="G3905" t="s">
        <v>184</v>
      </c>
      <c r="H3905">
        <v>9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0</v>
      </c>
      <c r="O3905" t="s">
        <v>40</v>
      </c>
      <c r="P3905" t="str">
        <f>UPPER(Table1[[#This Row],[Venue]])</f>
        <v>AWAY</v>
      </c>
    </row>
    <row r="3906" spans="1:16" hidden="1" x14ac:dyDescent="0.45">
      <c r="A3906">
        <v>40035345</v>
      </c>
      <c r="B3906" t="s">
        <v>458</v>
      </c>
      <c r="C3906">
        <v>45024</v>
      </c>
      <c r="D3906">
        <v>69945</v>
      </c>
      <c r="E3906">
        <v>20222023</v>
      </c>
      <c r="F3906" t="s">
        <v>372</v>
      </c>
      <c r="G3906" t="s">
        <v>152</v>
      </c>
      <c r="H3906">
        <v>14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 t="s">
        <v>40</v>
      </c>
      <c r="P3906" t="str">
        <f>UPPER(Table1[[#This Row],[Venue]])</f>
        <v>AWAY</v>
      </c>
    </row>
    <row r="3907" spans="1:16" hidden="1" x14ac:dyDescent="0.45">
      <c r="A3907">
        <v>40035345</v>
      </c>
      <c r="B3907" t="s">
        <v>458</v>
      </c>
      <c r="C3907">
        <v>45024</v>
      </c>
      <c r="D3907">
        <v>69945</v>
      </c>
      <c r="E3907">
        <v>20222023</v>
      </c>
      <c r="F3907" t="s">
        <v>372</v>
      </c>
      <c r="G3907" t="s">
        <v>153</v>
      </c>
      <c r="H3907">
        <v>15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 t="s">
        <v>40</v>
      </c>
      <c r="P3907" t="str">
        <f>UPPER(Table1[[#This Row],[Venue]])</f>
        <v>AWAY</v>
      </c>
    </row>
    <row r="3908" spans="1:16" hidden="1" x14ac:dyDescent="0.45">
      <c r="A3908">
        <v>40035345</v>
      </c>
      <c r="B3908" t="s">
        <v>458</v>
      </c>
      <c r="C3908">
        <v>45024</v>
      </c>
      <c r="D3908">
        <v>69945</v>
      </c>
      <c r="E3908">
        <v>20222023</v>
      </c>
      <c r="F3908" t="s">
        <v>372</v>
      </c>
      <c r="G3908" t="s">
        <v>235</v>
      </c>
      <c r="H3908">
        <v>16</v>
      </c>
      <c r="I3908">
        <v>0</v>
      </c>
      <c r="J3908">
        <v>0</v>
      </c>
      <c r="K3908">
        <v>1</v>
      </c>
      <c r="L3908">
        <v>0</v>
      </c>
      <c r="M3908">
        <v>0</v>
      </c>
      <c r="N3908">
        <v>0</v>
      </c>
      <c r="O3908" t="s">
        <v>40</v>
      </c>
      <c r="P3908" t="str">
        <f>UPPER(Table1[[#This Row],[Venue]])</f>
        <v>AWAY</v>
      </c>
    </row>
    <row r="3909" spans="1:16" hidden="1" x14ac:dyDescent="0.45">
      <c r="A3909">
        <v>40035345</v>
      </c>
      <c r="B3909" t="s">
        <v>458</v>
      </c>
      <c r="C3909">
        <v>45024</v>
      </c>
      <c r="D3909">
        <v>69945</v>
      </c>
      <c r="E3909">
        <v>20222023</v>
      </c>
      <c r="F3909" t="s">
        <v>372</v>
      </c>
      <c r="G3909" t="s">
        <v>408</v>
      </c>
      <c r="H3909">
        <v>25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0</v>
      </c>
      <c r="O3909" t="s">
        <v>40</v>
      </c>
      <c r="P3909" t="str">
        <f>UPPER(Table1[[#This Row],[Venue]])</f>
        <v>AWAY</v>
      </c>
    </row>
    <row r="3910" spans="1:16" hidden="1" x14ac:dyDescent="0.45">
      <c r="A3910">
        <v>40035345</v>
      </c>
      <c r="B3910" t="s">
        <v>458</v>
      </c>
      <c r="C3910">
        <v>45024</v>
      </c>
      <c r="D3910">
        <v>69945</v>
      </c>
      <c r="E3910">
        <v>20222023</v>
      </c>
      <c r="F3910" t="s">
        <v>372</v>
      </c>
      <c r="G3910" t="s">
        <v>185</v>
      </c>
      <c r="H3910">
        <v>28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 t="s">
        <v>40</v>
      </c>
      <c r="P3910" t="str">
        <f>UPPER(Table1[[#This Row],[Venue]])</f>
        <v>AWAY</v>
      </c>
    </row>
    <row r="3911" spans="1:16" hidden="1" x14ac:dyDescent="0.45">
      <c r="A3911">
        <v>40035345</v>
      </c>
      <c r="B3911" t="s">
        <v>458</v>
      </c>
      <c r="C3911">
        <v>45024</v>
      </c>
      <c r="D3911">
        <v>69945</v>
      </c>
      <c r="E3911">
        <v>20222023</v>
      </c>
      <c r="F3911" t="s">
        <v>372</v>
      </c>
      <c r="G3911" t="s">
        <v>236</v>
      </c>
      <c r="H3911">
        <v>31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 t="s">
        <v>40</v>
      </c>
      <c r="P3911" t="str">
        <f>UPPER(Table1[[#This Row],[Venue]])</f>
        <v>AWAY</v>
      </c>
    </row>
    <row r="3912" spans="1:16" hidden="1" x14ac:dyDescent="0.45">
      <c r="A3912">
        <v>40035345</v>
      </c>
      <c r="B3912" t="s">
        <v>458</v>
      </c>
      <c r="C3912">
        <v>45024</v>
      </c>
      <c r="D3912">
        <v>69945</v>
      </c>
      <c r="E3912">
        <v>20222023</v>
      </c>
      <c r="F3912" t="s">
        <v>372</v>
      </c>
      <c r="G3912" t="s">
        <v>154</v>
      </c>
      <c r="H3912">
        <v>55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0</v>
      </c>
      <c r="O3912" t="s">
        <v>40</v>
      </c>
      <c r="P3912" t="str">
        <f>UPPER(Table1[[#This Row],[Venue]])</f>
        <v>AWAY</v>
      </c>
    </row>
    <row r="3913" spans="1:16" hidden="1" x14ac:dyDescent="0.45">
      <c r="A3913">
        <v>40035345</v>
      </c>
      <c r="B3913" t="s">
        <v>458</v>
      </c>
      <c r="C3913">
        <v>45024</v>
      </c>
      <c r="D3913">
        <v>69945</v>
      </c>
      <c r="E3913">
        <v>20222023</v>
      </c>
      <c r="F3913" t="s">
        <v>372</v>
      </c>
      <c r="G3913" t="s">
        <v>156</v>
      </c>
      <c r="H3913">
        <v>66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0</v>
      </c>
      <c r="O3913" t="s">
        <v>40</v>
      </c>
      <c r="P3913" t="str">
        <f>UPPER(Table1[[#This Row],[Venue]])</f>
        <v>AWAY</v>
      </c>
    </row>
    <row r="3914" spans="1:16" hidden="1" x14ac:dyDescent="0.45">
      <c r="A3914">
        <v>40035345</v>
      </c>
      <c r="B3914" t="s">
        <v>458</v>
      </c>
      <c r="C3914">
        <v>45024</v>
      </c>
      <c r="D3914">
        <v>69945</v>
      </c>
      <c r="E3914">
        <v>20222023</v>
      </c>
      <c r="F3914" t="s">
        <v>372</v>
      </c>
      <c r="G3914" t="s">
        <v>188</v>
      </c>
      <c r="H3914">
        <v>72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 t="s">
        <v>40</v>
      </c>
      <c r="P3914" t="str">
        <f>UPPER(Table1[[#This Row],[Venue]])</f>
        <v>AWAY</v>
      </c>
    </row>
    <row r="3915" spans="1:16" hidden="1" x14ac:dyDescent="0.45">
      <c r="A3915">
        <v>40035345</v>
      </c>
      <c r="B3915" t="s">
        <v>458</v>
      </c>
      <c r="C3915">
        <v>45024</v>
      </c>
      <c r="D3915">
        <v>69945</v>
      </c>
      <c r="E3915">
        <v>20222023</v>
      </c>
      <c r="F3915" t="s">
        <v>372</v>
      </c>
      <c r="G3915" t="s">
        <v>157</v>
      </c>
      <c r="H3915">
        <v>77</v>
      </c>
      <c r="I3915">
        <v>0</v>
      </c>
      <c r="J3915">
        <v>0</v>
      </c>
      <c r="K3915">
        <v>1</v>
      </c>
      <c r="L3915">
        <v>0</v>
      </c>
      <c r="M3915">
        <v>0</v>
      </c>
      <c r="N3915">
        <v>0</v>
      </c>
      <c r="O3915" t="s">
        <v>40</v>
      </c>
      <c r="P3915" t="str">
        <f>UPPER(Table1[[#This Row],[Venue]])</f>
        <v>AWAY</v>
      </c>
    </row>
    <row r="3916" spans="1:16" hidden="1" x14ac:dyDescent="0.45">
      <c r="A3916">
        <v>40035345</v>
      </c>
      <c r="B3916" t="s">
        <v>458</v>
      </c>
      <c r="C3916">
        <v>45024</v>
      </c>
      <c r="D3916">
        <v>69945</v>
      </c>
      <c r="E3916">
        <v>20222023</v>
      </c>
      <c r="F3916" t="s">
        <v>372</v>
      </c>
      <c r="G3916" t="s">
        <v>158</v>
      </c>
      <c r="H3916">
        <v>88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 t="s">
        <v>40</v>
      </c>
      <c r="P3916" t="str">
        <f>UPPER(Table1[[#This Row],[Venue]])</f>
        <v>AWAY</v>
      </c>
    </row>
    <row r="3917" spans="1:16" hidden="1" x14ac:dyDescent="0.45">
      <c r="A3917">
        <v>40035345</v>
      </c>
      <c r="B3917" t="s">
        <v>458</v>
      </c>
      <c r="C3917">
        <v>45024</v>
      </c>
      <c r="D3917">
        <v>69945</v>
      </c>
      <c r="E3917">
        <v>20222023</v>
      </c>
      <c r="F3917" t="s">
        <v>372</v>
      </c>
      <c r="G3917" t="s">
        <v>159</v>
      </c>
      <c r="H3917">
        <v>90</v>
      </c>
      <c r="I3917">
        <v>0</v>
      </c>
      <c r="J3917">
        <v>0</v>
      </c>
      <c r="K3917">
        <v>1</v>
      </c>
      <c r="L3917">
        <v>0</v>
      </c>
      <c r="M3917">
        <v>0</v>
      </c>
      <c r="N3917">
        <v>0</v>
      </c>
      <c r="O3917" t="s">
        <v>40</v>
      </c>
      <c r="P3917" t="str">
        <f>UPPER(Table1[[#This Row],[Venue]])</f>
        <v>AWAY</v>
      </c>
    </row>
    <row r="3918" spans="1:16" hidden="1" x14ac:dyDescent="0.45">
      <c r="A3918">
        <v>40035346</v>
      </c>
      <c r="B3918" t="s">
        <v>459</v>
      </c>
      <c r="C3918">
        <v>45024</v>
      </c>
      <c r="D3918">
        <v>69946</v>
      </c>
      <c r="E3918">
        <v>20222023</v>
      </c>
      <c r="F3918" t="s">
        <v>372</v>
      </c>
      <c r="G3918" t="s">
        <v>169</v>
      </c>
      <c r="H3918">
        <v>1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 t="s">
        <v>19</v>
      </c>
      <c r="P3918" t="str">
        <f>UPPER(Table1[[#This Row],[Venue]])</f>
        <v>HOME</v>
      </c>
    </row>
    <row r="3919" spans="1:16" hidden="1" x14ac:dyDescent="0.45">
      <c r="A3919">
        <v>40035346</v>
      </c>
      <c r="B3919" t="s">
        <v>459</v>
      </c>
      <c r="C3919">
        <v>45024</v>
      </c>
      <c r="D3919">
        <v>69946</v>
      </c>
      <c r="E3919">
        <v>20222023</v>
      </c>
      <c r="F3919" t="s">
        <v>372</v>
      </c>
      <c r="G3919" t="s">
        <v>296</v>
      </c>
      <c r="H3919">
        <v>6</v>
      </c>
      <c r="I3919">
        <v>1</v>
      </c>
      <c r="J3919">
        <v>0</v>
      </c>
      <c r="K3919">
        <v>1</v>
      </c>
      <c r="L3919">
        <v>1</v>
      </c>
      <c r="M3919">
        <v>0</v>
      </c>
      <c r="N3919">
        <v>0</v>
      </c>
      <c r="O3919" t="s">
        <v>19</v>
      </c>
      <c r="P3919" t="str">
        <f>UPPER(Table1[[#This Row],[Venue]])</f>
        <v>HOME</v>
      </c>
    </row>
    <row r="3920" spans="1:16" hidden="1" x14ac:dyDescent="0.45">
      <c r="A3920">
        <v>40035346</v>
      </c>
      <c r="B3920" t="s">
        <v>459</v>
      </c>
      <c r="C3920">
        <v>45024</v>
      </c>
      <c r="D3920">
        <v>69946</v>
      </c>
      <c r="E3920">
        <v>20222023</v>
      </c>
      <c r="F3920" t="s">
        <v>372</v>
      </c>
      <c r="G3920" t="s">
        <v>171</v>
      </c>
      <c r="H3920">
        <v>8</v>
      </c>
      <c r="I3920">
        <v>2</v>
      </c>
      <c r="J3920">
        <v>1</v>
      </c>
      <c r="K3920">
        <v>1</v>
      </c>
      <c r="L3920">
        <v>1</v>
      </c>
      <c r="M3920">
        <v>0</v>
      </c>
      <c r="N3920">
        <v>2</v>
      </c>
      <c r="O3920" t="s">
        <v>19</v>
      </c>
      <c r="P3920" t="str">
        <f>UPPER(Table1[[#This Row],[Venue]])</f>
        <v>HOME</v>
      </c>
    </row>
    <row r="3921" spans="1:16" hidden="1" x14ac:dyDescent="0.45">
      <c r="A3921">
        <v>40035346</v>
      </c>
      <c r="B3921" t="s">
        <v>459</v>
      </c>
      <c r="C3921">
        <v>45024</v>
      </c>
      <c r="D3921">
        <v>69946</v>
      </c>
      <c r="E3921">
        <v>20222023</v>
      </c>
      <c r="F3921" t="s">
        <v>372</v>
      </c>
      <c r="G3921" t="s">
        <v>172</v>
      </c>
      <c r="H3921">
        <v>10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0</v>
      </c>
      <c r="O3921" t="s">
        <v>19</v>
      </c>
      <c r="P3921" t="str">
        <f>UPPER(Table1[[#This Row],[Venue]])</f>
        <v>HOME</v>
      </c>
    </row>
    <row r="3922" spans="1:16" hidden="1" x14ac:dyDescent="0.45">
      <c r="A3922">
        <v>40035346</v>
      </c>
      <c r="B3922" t="s">
        <v>459</v>
      </c>
      <c r="C3922">
        <v>45024</v>
      </c>
      <c r="D3922">
        <v>69946</v>
      </c>
      <c r="E3922">
        <v>20222023</v>
      </c>
      <c r="F3922" t="s">
        <v>372</v>
      </c>
      <c r="G3922" t="s">
        <v>175</v>
      </c>
      <c r="H3922">
        <v>15</v>
      </c>
      <c r="I3922">
        <v>0</v>
      </c>
      <c r="J3922">
        <v>0</v>
      </c>
      <c r="K3922">
        <v>1</v>
      </c>
      <c r="L3922">
        <v>0</v>
      </c>
      <c r="M3922">
        <v>0</v>
      </c>
      <c r="N3922">
        <v>0</v>
      </c>
      <c r="O3922" t="s">
        <v>19</v>
      </c>
      <c r="P3922" t="str">
        <f>UPPER(Table1[[#This Row],[Venue]])</f>
        <v>HOME</v>
      </c>
    </row>
    <row r="3923" spans="1:16" hidden="1" x14ac:dyDescent="0.45">
      <c r="A3923">
        <v>40035346</v>
      </c>
      <c r="B3923" t="s">
        <v>459</v>
      </c>
      <c r="C3923">
        <v>45024</v>
      </c>
      <c r="D3923">
        <v>69946</v>
      </c>
      <c r="E3923">
        <v>20222023</v>
      </c>
      <c r="F3923" t="s">
        <v>372</v>
      </c>
      <c r="G3923" t="s">
        <v>176</v>
      </c>
      <c r="H3923">
        <v>18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 t="s">
        <v>19</v>
      </c>
      <c r="P3923" t="str">
        <f>UPPER(Table1[[#This Row],[Venue]])</f>
        <v>HOME</v>
      </c>
    </row>
    <row r="3924" spans="1:16" hidden="1" x14ac:dyDescent="0.45">
      <c r="A3924">
        <v>40035346</v>
      </c>
      <c r="B3924" t="s">
        <v>459</v>
      </c>
      <c r="C3924">
        <v>45024</v>
      </c>
      <c r="D3924">
        <v>69946</v>
      </c>
      <c r="E3924">
        <v>20222023</v>
      </c>
      <c r="F3924" t="s">
        <v>372</v>
      </c>
      <c r="G3924" t="s">
        <v>305</v>
      </c>
      <c r="H3924">
        <v>21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 t="s">
        <v>19</v>
      </c>
      <c r="P3924" t="str">
        <f>UPPER(Table1[[#This Row],[Venue]])</f>
        <v>HOME</v>
      </c>
    </row>
    <row r="3925" spans="1:16" hidden="1" x14ac:dyDescent="0.45">
      <c r="A3925">
        <v>40035346</v>
      </c>
      <c r="B3925" t="s">
        <v>459</v>
      </c>
      <c r="C3925">
        <v>45024</v>
      </c>
      <c r="D3925">
        <v>69946</v>
      </c>
      <c r="E3925">
        <v>20222023</v>
      </c>
      <c r="F3925" t="s">
        <v>372</v>
      </c>
      <c r="G3925" t="s">
        <v>289</v>
      </c>
      <c r="H3925">
        <v>22</v>
      </c>
      <c r="I3925">
        <v>1</v>
      </c>
      <c r="J3925">
        <v>1</v>
      </c>
      <c r="K3925">
        <v>1</v>
      </c>
      <c r="L3925">
        <v>0</v>
      </c>
      <c r="M3925">
        <v>0</v>
      </c>
      <c r="N3925">
        <v>2</v>
      </c>
      <c r="O3925" t="s">
        <v>19</v>
      </c>
      <c r="P3925" t="str">
        <f>UPPER(Table1[[#This Row],[Venue]])</f>
        <v>HOME</v>
      </c>
    </row>
    <row r="3926" spans="1:16" hidden="1" x14ac:dyDescent="0.45">
      <c r="A3926">
        <v>40035346</v>
      </c>
      <c r="B3926" t="s">
        <v>459</v>
      </c>
      <c r="C3926">
        <v>45024</v>
      </c>
      <c r="D3926">
        <v>69946</v>
      </c>
      <c r="E3926">
        <v>20222023</v>
      </c>
      <c r="F3926" t="s">
        <v>372</v>
      </c>
      <c r="G3926" t="s">
        <v>374</v>
      </c>
      <c r="H3926">
        <v>24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 t="s">
        <v>19</v>
      </c>
      <c r="P3926" t="str">
        <f>UPPER(Table1[[#This Row],[Venue]])</f>
        <v>HOME</v>
      </c>
    </row>
    <row r="3927" spans="1:16" hidden="1" x14ac:dyDescent="0.45">
      <c r="A3927">
        <v>40035346</v>
      </c>
      <c r="B3927" t="s">
        <v>459</v>
      </c>
      <c r="C3927">
        <v>45024</v>
      </c>
      <c r="D3927">
        <v>69946</v>
      </c>
      <c r="E3927">
        <v>20222023</v>
      </c>
      <c r="F3927" t="s">
        <v>372</v>
      </c>
      <c r="G3927" t="s">
        <v>178</v>
      </c>
      <c r="H3927">
        <v>31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0</v>
      </c>
      <c r="O3927" t="s">
        <v>19</v>
      </c>
      <c r="P3927" t="str">
        <f>UPPER(Table1[[#This Row],[Venue]])</f>
        <v>HOME</v>
      </c>
    </row>
    <row r="3928" spans="1:16" hidden="1" x14ac:dyDescent="0.45">
      <c r="A3928">
        <v>40035346</v>
      </c>
      <c r="B3928" t="s">
        <v>459</v>
      </c>
      <c r="C3928">
        <v>45024</v>
      </c>
      <c r="D3928">
        <v>69946</v>
      </c>
      <c r="E3928">
        <v>20222023</v>
      </c>
      <c r="F3928" t="s">
        <v>372</v>
      </c>
      <c r="G3928" t="s">
        <v>180</v>
      </c>
      <c r="H3928">
        <v>73</v>
      </c>
      <c r="I3928">
        <v>0</v>
      </c>
      <c r="J3928">
        <v>0</v>
      </c>
      <c r="K3928">
        <v>1</v>
      </c>
      <c r="L3928">
        <v>0</v>
      </c>
      <c r="M3928">
        <v>0</v>
      </c>
      <c r="N3928">
        <v>4</v>
      </c>
      <c r="O3928" t="s">
        <v>19</v>
      </c>
      <c r="P3928" t="str">
        <f>UPPER(Table1[[#This Row],[Venue]])</f>
        <v>HOME</v>
      </c>
    </row>
    <row r="3929" spans="1:16" hidden="1" x14ac:dyDescent="0.45">
      <c r="A3929">
        <v>40035346</v>
      </c>
      <c r="B3929" t="s">
        <v>459</v>
      </c>
      <c r="C3929">
        <v>45024</v>
      </c>
      <c r="D3929">
        <v>69946</v>
      </c>
      <c r="E3929">
        <v>20222023</v>
      </c>
      <c r="F3929" t="s">
        <v>372</v>
      </c>
      <c r="G3929" t="s">
        <v>375</v>
      </c>
      <c r="H3929">
        <v>88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2</v>
      </c>
      <c r="O3929" t="s">
        <v>19</v>
      </c>
      <c r="P3929" t="str">
        <f>UPPER(Table1[[#This Row],[Venue]])</f>
        <v>HOME</v>
      </c>
    </row>
    <row r="3930" spans="1:16" hidden="1" x14ac:dyDescent="0.45">
      <c r="A3930">
        <v>40035346</v>
      </c>
      <c r="B3930" t="s">
        <v>459</v>
      </c>
      <c r="C3930">
        <v>45024</v>
      </c>
      <c r="D3930">
        <v>69946</v>
      </c>
      <c r="E3930">
        <v>20222023</v>
      </c>
      <c r="F3930" t="s">
        <v>372</v>
      </c>
      <c r="G3930" t="s">
        <v>182</v>
      </c>
      <c r="H3930">
        <v>94</v>
      </c>
      <c r="I3930">
        <v>1</v>
      </c>
      <c r="J3930">
        <v>0</v>
      </c>
      <c r="K3930">
        <v>1</v>
      </c>
      <c r="L3930">
        <v>1</v>
      </c>
      <c r="M3930">
        <v>0</v>
      </c>
      <c r="N3930">
        <v>0</v>
      </c>
      <c r="O3930" t="s">
        <v>19</v>
      </c>
      <c r="P3930" t="str">
        <f>UPPER(Table1[[#This Row],[Venue]])</f>
        <v>HOME</v>
      </c>
    </row>
    <row r="3931" spans="1:16" hidden="1" x14ac:dyDescent="0.45">
      <c r="A3931">
        <v>40035346</v>
      </c>
      <c r="B3931" t="s">
        <v>459</v>
      </c>
      <c r="C3931">
        <v>45024</v>
      </c>
      <c r="D3931">
        <v>69946</v>
      </c>
      <c r="E3931">
        <v>20222023</v>
      </c>
      <c r="F3931" t="s">
        <v>372</v>
      </c>
      <c r="G3931" t="s">
        <v>182</v>
      </c>
      <c r="H3931">
        <v>94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 t="s">
        <v>19</v>
      </c>
      <c r="P3931" t="str">
        <f>UPPER(Table1[[#This Row],[Venue]])</f>
        <v>HOME</v>
      </c>
    </row>
    <row r="3932" spans="1:16" hidden="1" x14ac:dyDescent="0.45">
      <c r="A3932">
        <v>40035346</v>
      </c>
      <c r="B3932" t="s">
        <v>459</v>
      </c>
      <c r="C3932">
        <v>45024</v>
      </c>
      <c r="D3932">
        <v>69946</v>
      </c>
      <c r="E3932">
        <v>20222023</v>
      </c>
      <c r="F3932" t="s">
        <v>372</v>
      </c>
      <c r="G3932" t="s">
        <v>182</v>
      </c>
      <c r="H3932">
        <v>94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0</v>
      </c>
      <c r="O3932" t="s">
        <v>19</v>
      </c>
      <c r="P3932" t="str">
        <f>UPPER(Table1[[#This Row],[Venue]])</f>
        <v>HOME</v>
      </c>
    </row>
    <row r="3933" spans="1:16" hidden="1" x14ac:dyDescent="0.45">
      <c r="A3933">
        <v>40035346</v>
      </c>
      <c r="B3933" t="s">
        <v>459</v>
      </c>
      <c r="C3933">
        <v>45024</v>
      </c>
      <c r="D3933">
        <v>69946</v>
      </c>
      <c r="E3933">
        <v>20222023</v>
      </c>
      <c r="F3933" t="s">
        <v>372</v>
      </c>
      <c r="G3933" t="s">
        <v>182</v>
      </c>
      <c r="H3933">
        <v>94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 t="s">
        <v>19</v>
      </c>
      <c r="P3933" t="str">
        <f>UPPER(Table1[[#This Row],[Venue]])</f>
        <v>HOME</v>
      </c>
    </row>
    <row r="3934" spans="1:16" hidden="1" x14ac:dyDescent="0.45">
      <c r="A3934">
        <v>40035346</v>
      </c>
      <c r="B3934" t="s">
        <v>459</v>
      </c>
      <c r="C3934">
        <v>45024</v>
      </c>
      <c r="D3934">
        <v>69946</v>
      </c>
      <c r="E3934">
        <v>20222023</v>
      </c>
      <c r="F3934" t="s">
        <v>372</v>
      </c>
      <c r="G3934" t="s">
        <v>182</v>
      </c>
      <c r="H3934">
        <v>94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 t="s">
        <v>19</v>
      </c>
      <c r="P3934" t="str">
        <f>UPPER(Table1[[#This Row],[Venue]])</f>
        <v>HOME</v>
      </c>
    </row>
    <row r="3935" spans="1:16" hidden="1" x14ac:dyDescent="0.45">
      <c r="A3935">
        <v>40035346</v>
      </c>
      <c r="B3935" t="s">
        <v>459</v>
      </c>
      <c r="C3935">
        <v>45024</v>
      </c>
      <c r="D3935">
        <v>69946</v>
      </c>
      <c r="E3935">
        <v>20222023</v>
      </c>
      <c r="F3935" t="s">
        <v>372</v>
      </c>
      <c r="G3935" t="s">
        <v>182</v>
      </c>
      <c r="H3935">
        <v>94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 t="s">
        <v>19</v>
      </c>
      <c r="P3935" t="str">
        <f>UPPER(Table1[[#This Row],[Venue]])</f>
        <v>HOME</v>
      </c>
    </row>
    <row r="3936" spans="1:16" hidden="1" x14ac:dyDescent="0.45">
      <c r="A3936">
        <v>40035346</v>
      </c>
      <c r="B3936" t="s">
        <v>459</v>
      </c>
      <c r="C3936">
        <v>45024</v>
      </c>
      <c r="D3936">
        <v>69946</v>
      </c>
      <c r="E3936">
        <v>20222023</v>
      </c>
      <c r="F3936" t="s">
        <v>372</v>
      </c>
      <c r="G3936" t="s">
        <v>182</v>
      </c>
      <c r="H3936">
        <v>94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 t="s">
        <v>19</v>
      </c>
      <c r="P3936" t="str">
        <f>UPPER(Table1[[#This Row],[Venue]])</f>
        <v>HOME</v>
      </c>
    </row>
    <row r="3937" spans="1:16" hidden="1" x14ac:dyDescent="0.45">
      <c r="A3937">
        <v>40035346</v>
      </c>
      <c r="B3937" t="s">
        <v>459</v>
      </c>
      <c r="C3937">
        <v>45024</v>
      </c>
      <c r="D3937">
        <v>69946</v>
      </c>
      <c r="E3937">
        <v>20222023</v>
      </c>
      <c r="F3937" t="s">
        <v>372</v>
      </c>
      <c r="G3937" t="s">
        <v>182</v>
      </c>
      <c r="H3937">
        <v>94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 t="s">
        <v>19</v>
      </c>
      <c r="P3937" t="str">
        <f>UPPER(Table1[[#This Row],[Venue]])</f>
        <v>HOME</v>
      </c>
    </row>
    <row r="3938" spans="1:16" hidden="1" x14ac:dyDescent="0.45">
      <c r="A3938">
        <v>40035346</v>
      </c>
      <c r="B3938" t="s">
        <v>459</v>
      </c>
      <c r="C3938">
        <v>45024</v>
      </c>
      <c r="D3938">
        <v>69946</v>
      </c>
      <c r="E3938">
        <v>20222023</v>
      </c>
      <c r="F3938" t="s">
        <v>372</v>
      </c>
      <c r="G3938" t="s">
        <v>182</v>
      </c>
      <c r="H3938">
        <v>94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 t="s">
        <v>19</v>
      </c>
      <c r="P3938" t="str">
        <f>UPPER(Table1[[#This Row],[Venue]])</f>
        <v>HOME</v>
      </c>
    </row>
    <row r="3939" spans="1:16" hidden="1" x14ac:dyDescent="0.45">
      <c r="A3939">
        <v>40035346</v>
      </c>
      <c r="B3939" t="s">
        <v>459</v>
      </c>
      <c r="C3939">
        <v>45024</v>
      </c>
      <c r="D3939">
        <v>69946</v>
      </c>
      <c r="E3939">
        <v>20222023</v>
      </c>
      <c r="F3939" t="s">
        <v>372</v>
      </c>
      <c r="G3939" t="s">
        <v>413</v>
      </c>
      <c r="H3939">
        <v>96</v>
      </c>
      <c r="I3939">
        <v>0</v>
      </c>
      <c r="J3939">
        <v>0</v>
      </c>
      <c r="K3939">
        <v>1</v>
      </c>
      <c r="L3939">
        <v>0</v>
      </c>
      <c r="M3939">
        <v>0</v>
      </c>
      <c r="N3939">
        <v>2</v>
      </c>
      <c r="O3939" t="s">
        <v>19</v>
      </c>
      <c r="P3939" t="str">
        <f>UPPER(Table1[[#This Row],[Venue]])</f>
        <v>HOME</v>
      </c>
    </row>
    <row r="3940" spans="1:16" hidden="1" x14ac:dyDescent="0.45">
      <c r="A3940">
        <v>40035346</v>
      </c>
      <c r="B3940" t="s">
        <v>459</v>
      </c>
      <c r="C3940">
        <v>45024</v>
      </c>
      <c r="D3940">
        <v>69946</v>
      </c>
      <c r="E3940">
        <v>20222023</v>
      </c>
      <c r="F3940" t="s">
        <v>372</v>
      </c>
      <c r="G3940" t="s">
        <v>460</v>
      </c>
      <c r="H3940">
        <v>96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0</v>
      </c>
      <c r="O3940" t="s">
        <v>19</v>
      </c>
      <c r="P3940" t="str">
        <f>UPPER(Table1[[#This Row],[Venue]])</f>
        <v>HOME</v>
      </c>
    </row>
    <row r="3941" spans="1:16" hidden="1" x14ac:dyDescent="0.45">
      <c r="A3941">
        <v>40035346</v>
      </c>
      <c r="B3941" t="s">
        <v>459</v>
      </c>
      <c r="C3941">
        <v>45024</v>
      </c>
      <c r="D3941">
        <v>69946</v>
      </c>
      <c r="E3941">
        <v>20222023</v>
      </c>
      <c r="F3941" t="s">
        <v>372</v>
      </c>
      <c r="G3941" t="s">
        <v>460</v>
      </c>
      <c r="H3941">
        <v>96</v>
      </c>
      <c r="I3941">
        <v>1</v>
      </c>
      <c r="J3941">
        <v>1</v>
      </c>
      <c r="K3941">
        <v>1</v>
      </c>
      <c r="L3941">
        <v>0</v>
      </c>
      <c r="M3941">
        <v>0</v>
      </c>
      <c r="N3941">
        <v>0</v>
      </c>
      <c r="O3941" t="s">
        <v>19</v>
      </c>
      <c r="P3941" t="str">
        <f>UPPER(Table1[[#This Row],[Venue]])</f>
        <v>HOME</v>
      </c>
    </row>
    <row r="3942" spans="1:16" hidden="1" x14ac:dyDescent="0.45">
      <c r="A3942">
        <v>40035346</v>
      </c>
      <c r="B3942" t="s">
        <v>459</v>
      </c>
      <c r="C3942">
        <v>45024</v>
      </c>
      <c r="D3942">
        <v>69946</v>
      </c>
      <c r="E3942">
        <v>20222023</v>
      </c>
      <c r="F3942" t="s">
        <v>372</v>
      </c>
      <c r="G3942" t="s">
        <v>183</v>
      </c>
      <c r="H3942">
        <v>97</v>
      </c>
      <c r="I3942">
        <v>1</v>
      </c>
      <c r="J3942">
        <v>0</v>
      </c>
      <c r="K3942">
        <v>1</v>
      </c>
      <c r="L3942">
        <v>1</v>
      </c>
      <c r="M3942">
        <v>0</v>
      </c>
      <c r="N3942">
        <v>0</v>
      </c>
      <c r="O3942" t="s">
        <v>19</v>
      </c>
      <c r="P3942" t="str">
        <f>UPPER(Table1[[#This Row],[Venue]])</f>
        <v>HOME</v>
      </c>
    </row>
    <row r="3943" spans="1:16" hidden="1" x14ac:dyDescent="0.45">
      <c r="A3943">
        <v>40035346</v>
      </c>
      <c r="B3943" t="s">
        <v>459</v>
      </c>
      <c r="C3943">
        <v>45024</v>
      </c>
      <c r="D3943">
        <v>69946</v>
      </c>
      <c r="E3943">
        <v>20222023</v>
      </c>
      <c r="F3943" t="s">
        <v>372</v>
      </c>
      <c r="G3943" t="s">
        <v>183</v>
      </c>
      <c r="H3943">
        <v>97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 t="s">
        <v>19</v>
      </c>
      <c r="P3943" t="str">
        <f>UPPER(Table1[[#This Row],[Venue]])</f>
        <v>HOME</v>
      </c>
    </row>
    <row r="3944" spans="1:16" hidden="1" x14ac:dyDescent="0.45">
      <c r="A3944">
        <v>40035346</v>
      </c>
      <c r="B3944" t="s">
        <v>459</v>
      </c>
      <c r="C3944">
        <v>45024</v>
      </c>
      <c r="D3944">
        <v>69946</v>
      </c>
      <c r="E3944">
        <v>20222023</v>
      </c>
      <c r="F3944" t="s">
        <v>372</v>
      </c>
      <c r="G3944" t="s">
        <v>77</v>
      </c>
      <c r="H3944">
        <v>1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0</v>
      </c>
      <c r="O3944" t="s">
        <v>40</v>
      </c>
      <c r="P3944" t="str">
        <f>UPPER(Table1[[#This Row],[Venue]])</f>
        <v>AWAY</v>
      </c>
    </row>
    <row r="3945" spans="1:16" hidden="1" x14ac:dyDescent="0.45">
      <c r="A3945">
        <v>40035346</v>
      </c>
      <c r="B3945" t="s">
        <v>459</v>
      </c>
      <c r="C3945">
        <v>45024</v>
      </c>
      <c r="D3945">
        <v>69946</v>
      </c>
      <c r="E3945">
        <v>20222023</v>
      </c>
      <c r="F3945" t="s">
        <v>372</v>
      </c>
      <c r="G3945" t="s">
        <v>307</v>
      </c>
      <c r="H3945">
        <v>7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0</v>
      </c>
      <c r="O3945" t="s">
        <v>40</v>
      </c>
      <c r="P3945" t="str">
        <f>UPPER(Table1[[#This Row],[Venue]])</f>
        <v>AWAY</v>
      </c>
    </row>
    <row r="3946" spans="1:16" hidden="1" x14ac:dyDescent="0.45">
      <c r="A3946">
        <v>40035346</v>
      </c>
      <c r="B3946" t="s">
        <v>459</v>
      </c>
      <c r="C3946">
        <v>45024</v>
      </c>
      <c r="D3946">
        <v>69946</v>
      </c>
      <c r="E3946">
        <v>20222023</v>
      </c>
      <c r="F3946" t="s">
        <v>372</v>
      </c>
      <c r="G3946" t="s">
        <v>78</v>
      </c>
      <c r="H3946">
        <v>8</v>
      </c>
      <c r="I3946">
        <v>8</v>
      </c>
      <c r="J3946">
        <v>6</v>
      </c>
      <c r="K3946">
        <v>1</v>
      </c>
      <c r="L3946">
        <v>2</v>
      </c>
      <c r="M3946">
        <v>0</v>
      </c>
      <c r="N3946">
        <v>2</v>
      </c>
      <c r="O3946" t="s">
        <v>40</v>
      </c>
      <c r="P3946" t="str">
        <f>UPPER(Table1[[#This Row],[Venue]])</f>
        <v>AWAY</v>
      </c>
    </row>
    <row r="3947" spans="1:16" hidden="1" x14ac:dyDescent="0.45">
      <c r="A3947">
        <v>40035346</v>
      </c>
      <c r="B3947" t="s">
        <v>459</v>
      </c>
      <c r="C3947">
        <v>45024</v>
      </c>
      <c r="D3947">
        <v>69946</v>
      </c>
      <c r="E3947">
        <v>20222023</v>
      </c>
      <c r="F3947" t="s">
        <v>372</v>
      </c>
      <c r="G3947" t="s">
        <v>91</v>
      </c>
      <c r="H3947">
        <v>11</v>
      </c>
      <c r="I3947">
        <v>2</v>
      </c>
      <c r="J3947">
        <v>1</v>
      </c>
      <c r="K3947">
        <v>1</v>
      </c>
      <c r="L3947">
        <v>1</v>
      </c>
      <c r="M3947">
        <v>0</v>
      </c>
      <c r="N3947">
        <v>4</v>
      </c>
      <c r="O3947" t="s">
        <v>40</v>
      </c>
      <c r="P3947" t="str">
        <f>UPPER(Table1[[#This Row],[Venue]])</f>
        <v>AWAY</v>
      </c>
    </row>
    <row r="3948" spans="1:16" hidden="1" x14ac:dyDescent="0.45">
      <c r="A3948">
        <v>40035346</v>
      </c>
      <c r="B3948" t="s">
        <v>459</v>
      </c>
      <c r="C3948">
        <v>45024</v>
      </c>
      <c r="D3948">
        <v>69946</v>
      </c>
      <c r="E3948">
        <v>20222023</v>
      </c>
      <c r="F3948" t="s">
        <v>372</v>
      </c>
      <c r="G3948" t="s">
        <v>81</v>
      </c>
      <c r="H3948">
        <v>13</v>
      </c>
      <c r="I3948">
        <v>2</v>
      </c>
      <c r="J3948">
        <v>1</v>
      </c>
      <c r="K3948">
        <v>1</v>
      </c>
      <c r="L3948">
        <v>1</v>
      </c>
      <c r="M3948">
        <v>0</v>
      </c>
      <c r="N3948">
        <v>0</v>
      </c>
      <c r="O3948" t="s">
        <v>40</v>
      </c>
      <c r="P3948" t="str">
        <f>UPPER(Table1[[#This Row],[Venue]])</f>
        <v>AWAY</v>
      </c>
    </row>
    <row r="3949" spans="1:16" hidden="1" x14ac:dyDescent="0.45">
      <c r="A3949">
        <v>40035346</v>
      </c>
      <c r="B3949" t="s">
        <v>459</v>
      </c>
      <c r="C3949">
        <v>45024</v>
      </c>
      <c r="D3949">
        <v>69946</v>
      </c>
      <c r="E3949">
        <v>20222023</v>
      </c>
      <c r="F3949" t="s">
        <v>372</v>
      </c>
      <c r="G3949" t="s">
        <v>83</v>
      </c>
      <c r="H3949">
        <v>17</v>
      </c>
      <c r="I3949">
        <v>1</v>
      </c>
      <c r="J3949">
        <v>1</v>
      </c>
      <c r="K3949">
        <v>1</v>
      </c>
      <c r="L3949">
        <v>0</v>
      </c>
      <c r="M3949">
        <v>0</v>
      </c>
      <c r="N3949">
        <v>2</v>
      </c>
      <c r="O3949" t="s">
        <v>40</v>
      </c>
      <c r="P3949" t="str">
        <f>UPPER(Table1[[#This Row],[Venue]])</f>
        <v>AWAY</v>
      </c>
    </row>
    <row r="3950" spans="1:16" hidden="1" x14ac:dyDescent="0.45">
      <c r="A3950">
        <v>40035346</v>
      </c>
      <c r="B3950" t="s">
        <v>459</v>
      </c>
      <c r="C3950">
        <v>45024</v>
      </c>
      <c r="D3950">
        <v>69946</v>
      </c>
      <c r="E3950">
        <v>20222023</v>
      </c>
      <c r="F3950" t="s">
        <v>372</v>
      </c>
      <c r="G3950" t="s">
        <v>84</v>
      </c>
      <c r="H3950">
        <v>18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 t="s">
        <v>40</v>
      </c>
      <c r="P3950" t="str">
        <f>UPPER(Table1[[#This Row],[Venue]])</f>
        <v>AWAY</v>
      </c>
    </row>
    <row r="3951" spans="1:16" hidden="1" x14ac:dyDescent="0.45">
      <c r="A3951">
        <v>40035346</v>
      </c>
      <c r="B3951" t="s">
        <v>459</v>
      </c>
      <c r="C3951">
        <v>45024</v>
      </c>
      <c r="D3951">
        <v>69946</v>
      </c>
      <c r="E3951">
        <v>20222023</v>
      </c>
      <c r="F3951" t="s">
        <v>372</v>
      </c>
      <c r="G3951" t="s">
        <v>85</v>
      </c>
      <c r="H3951">
        <v>19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 t="s">
        <v>40</v>
      </c>
      <c r="P3951" t="str">
        <f>UPPER(Table1[[#This Row],[Venue]])</f>
        <v>AWAY</v>
      </c>
    </row>
    <row r="3952" spans="1:16" hidden="1" x14ac:dyDescent="0.45">
      <c r="A3952">
        <v>40035346</v>
      </c>
      <c r="B3952" t="s">
        <v>459</v>
      </c>
      <c r="C3952">
        <v>45024</v>
      </c>
      <c r="D3952">
        <v>69946</v>
      </c>
      <c r="E3952">
        <v>20222023</v>
      </c>
      <c r="F3952" t="s">
        <v>372</v>
      </c>
      <c r="G3952" t="s">
        <v>86</v>
      </c>
      <c r="H3952">
        <v>25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2</v>
      </c>
      <c r="O3952" t="s">
        <v>40</v>
      </c>
      <c r="P3952" t="str">
        <f>UPPER(Table1[[#This Row],[Venue]])</f>
        <v>AWAY</v>
      </c>
    </row>
    <row r="3953" spans="1:16" hidden="1" x14ac:dyDescent="0.45">
      <c r="A3953">
        <v>40035346</v>
      </c>
      <c r="B3953" t="s">
        <v>459</v>
      </c>
      <c r="C3953">
        <v>45024</v>
      </c>
      <c r="D3953">
        <v>69946</v>
      </c>
      <c r="E3953">
        <v>20222023</v>
      </c>
      <c r="F3953" t="s">
        <v>372</v>
      </c>
      <c r="G3953" t="s">
        <v>87</v>
      </c>
      <c r="H3953">
        <v>27</v>
      </c>
      <c r="I3953">
        <v>2</v>
      </c>
      <c r="J3953">
        <v>1</v>
      </c>
      <c r="K3953">
        <v>1</v>
      </c>
      <c r="L3953">
        <v>1</v>
      </c>
      <c r="M3953">
        <v>0</v>
      </c>
      <c r="N3953">
        <v>0</v>
      </c>
      <c r="O3953" t="s">
        <v>40</v>
      </c>
      <c r="P3953" t="str">
        <f>UPPER(Table1[[#This Row],[Venue]])</f>
        <v>AWAY</v>
      </c>
    </row>
    <row r="3954" spans="1:16" hidden="1" x14ac:dyDescent="0.45">
      <c r="A3954">
        <v>40035346</v>
      </c>
      <c r="B3954" t="s">
        <v>459</v>
      </c>
      <c r="C3954">
        <v>45024</v>
      </c>
      <c r="D3954">
        <v>69946</v>
      </c>
      <c r="E3954">
        <v>20222023</v>
      </c>
      <c r="F3954" t="s">
        <v>372</v>
      </c>
      <c r="G3954" t="s">
        <v>404</v>
      </c>
      <c r="H3954">
        <v>29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 t="s">
        <v>40</v>
      </c>
      <c r="P3954" t="str">
        <f>UPPER(Table1[[#This Row],[Venue]])</f>
        <v>AWAY</v>
      </c>
    </row>
    <row r="3955" spans="1:16" hidden="1" x14ac:dyDescent="0.45">
      <c r="A3955">
        <v>40035346</v>
      </c>
      <c r="B3955" t="s">
        <v>459</v>
      </c>
      <c r="C3955">
        <v>45024</v>
      </c>
      <c r="D3955">
        <v>69946</v>
      </c>
      <c r="E3955">
        <v>20222023</v>
      </c>
      <c r="F3955" t="s">
        <v>372</v>
      </c>
      <c r="G3955" t="s">
        <v>88</v>
      </c>
      <c r="H3955">
        <v>30</v>
      </c>
      <c r="I3955">
        <v>3</v>
      </c>
      <c r="J3955">
        <v>0</v>
      </c>
      <c r="K3955">
        <v>1</v>
      </c>
      <c r="L3955">
        <v>3</v>
      </c>
      <c r="M3955">
        <v>0</v>
      </c>
      <c r="N3955">
        <v>0</v>
      </c>
      <c r="O3955" t="s">
        <v>40</v>
      </c>
      <c r="P3955" t="str">
        <f>UPPER(Table1[[#This Row],[Venue]])</f>
        <v>AWAY</v>
      </c>
    </row>
    <row r="3956" spans="1:16" hidden="1" x14ac:dyDescent="0.45">
      <c r="A3956">
        <v>40035346</v>
      </c>
      <c r="B3956" t="s">
        <v>459</v>
      </c>
      <c r="C3956">
        <v>45024</v>
      </c>
      <c r="D3956">
        <v>69946</v>
      </c>
      <c r="E3956">
        <v>20222023</v>
      </c>
      <c r="F3956" t="s">
        <v>372</v>
      </c>
      <c r="G3956" t="s">
        <v>88</v>
      </c>
      <c r="H3956">
        <v>30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0</v>
      </c>
      <c r="O3956" t="s">
        <v>40</v>
      </c>
      <c r="P3956" t="str">
        <f>UPPER(Table1[[#This Row],[Venue]])</f>
        <v>AWAY</v>
      </c>
    </row>
    <row r="3957" spans="1:16" hidden="1" x14ac:dyDescent="0.45">
      <c r="A3957">
        <v>40035346</v>
      </c>
      <c r="B3957" t="s">
        <v>459</v>
      </c>
      <c r="C3957">
        <v>45024</v>
      </c>
      <c r="D3957">
        <v>69946</v>
      </c>
      <c r="E3957">
        <v>20222023</v>
      </c>
      <c r="F3957" t="s">
        <v>372</v>
      </c>
      <c r="G3957" t="s">
        <v>88</v>
      </c>
      <c r="H3957">
        <v>30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 t="s">
        <v>40</v>
      </c>
      <c r="P3957" t="str">
        <f>UPPER(Table1[[#This Row],[Venue]])</f>
        <v>AWAY</v>
      </c>
    </row>
    <row r="3958" spans="1:16" hidden="1" x14ac:dyDescent="0.45">
      <c r="A3958">
        <v>40035346</v>
      </c>
      <c r="B3958" t="s">
        <v>459</v>
      </c>
      <c r="C3958">
        <v>45024</v>
      </c>
      <c r="D3958">
        <v>69946</v>
      </c>
      <c r="E3958">
        <v>20222023</v>
      </c>
      <c r="F3958" t="s">
        <v>372</v>
      </c>
      <c r="G3958" t="s">
        <v>88</v>
      </c>
      <c r="H3958">
        <v>30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 t="s">
        <v>40</v>
      </c>
      <c r="P3958" t="str">
        <f>UPPER(Table1[[#This Row],[Venue]])</f>
        <v>AWAY</v>
      </c>
    </row>
    <row r="3959" spans="1:16" hidden="1" x14ac:dyDescent="0.45">
      <c r="A3959">
        <v>40035346</v>
      </c>
      <c r="B3959" t="s">
        <v>459</v>
      </c>
      <c r="C3959">
        <v>45024</v>
      </c>
      <c r="D3959">
        <v>69946</v>
      </c>
      <c r="E3959">
        <v>20222023</v>
      </c>
      <c r="F3959" t="s">
        <v>372</v>
      </c>
      <c r="G3959" t="s">
        <v>88</v>
      </c>
      <c r="H3959">
        <v>30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 t="s">
        <v>40</v>
      </c>
      <c r="P3959" t="str">
        <f>UPPER(Table1[[#This Row],[Venue]])</f>
        <v>AWAY</v>
      </c>
    </row>
    <row r="3960" spans="1:16" hidden="1" x14ac:dyDescent="0.45">
      <c r="A3960">
        <v>40035346</v>
      </c>
      <c r="B3960" t="s">
        <v>459</v>
      </c>
      <c r="C3960">
        <v>45024</v>
      </c>
      <c r="D3960">
        <v>69946</v>
      </c>
      <c r="E3960">
        <v>20222023</v>
      </c>
      <c r="F3960" t="s">
        <v>372</v>
      </c>
      <c r="G3960" t="s">
        <v>88</v>
      </c>
      <c r="H3960">
        <v>30</v>
      </c>
      <c r="I3960">
        <v>0</v>
      </c>
      <c r="J3960">
        <v>0</v>
      </c>
      <c r="K3960">
        <v>1</v>
      </c>
      <c r="L3960">
        <v>0</v>
      </c>
      <c r="M3960">
        <v>0</v>
      </c>
      <c r="N3960">
        <v>0</v>
      </c>
      <c r="O3960" t="s">
        <v>40</v>
      </c>
      <c r="P3960" t="str">
        <f>UPPER(Table1[[#This Row],[Venue]])</f>
        <v>AWAY</v>
      </c>
    </row>
    <row r="3961" spans="1:16" hidden="1" x14ac:dyDescent="0.45">
      <c r="A3961">
        <v>40035346</v>
      </c>
      <c r="B3961" t="s">
        <v>459</v>
      </c>
      <c r="C3961">
        <v>45024</v>
      </c>
      <c r="D3961">
        <v>69946</v>
      </c>
      <c r="E3961">
        <v>20222023</v>
      </c>
      <c r="F3961" t="s">
        <v>372</v>
      </c>
      <c r="G3961" t="s">
        <v>367</v>
      </c>
      <c r="H3961">
        <v>38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 t="s">
        <v>40</v>
      </c>
      <c r="P3961" t="str">
        <f>UPPER(Table1[[#This Row],[Venue]])</f>
        <v>AWAY</v>
      </c>
    </row>
    <row r="3962" spans="1:16" hidden="1" x14ac:dyDescent="0.45">
      <c r="A3962">
        <v>40035346</v>
      </c>
      <c r="B3962" t="s">
        <v>459</v>
      </c>
      <c r="C3962">
        <v>45024</v>
      </c>
      <c r="D3962">
        <v>69946</v>
      </c>
      <c r="E3962">
        <v>20222023</v>
      </c>
      <c r="F3962" t="s">
        <v>372</v>
      </c>
      <c r="G3962" t="s">
        <v>368</v>
      </c>
      <c r="H3962">
        <v>50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  <c r="O3962" t="s">
        <v>40</v>
      </c>
      <c r="P3962" t="str">
        <f>UPPER(Table1[[#This Row],[Venue]])</f>
        <v>AWAY</v>
      </c>
    </row>
    <row r="3963" spans="1:16" hidden="1" x14ac:dyDescent="0.45">
      <c r="A3963">
        <v>40035346</v>
      </c>
      <c r="B3963" t="s">
        <v>459</v>
      </c>
      <c r="C3963">
        <v>45024</v>
      </c>
      <c r="D3963">
        <v>69946</v>
      </c>
      <c r="E3963">
        <v>20222023</v>
      </c>
      <c r="F3963" t="s">
        <v>372</v>
      </c>
      <c r="G3963" t="s">
        <v>89</v>
      </c>
      <c r="H3963">
        <v>71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 t="s">
        <v>40</v>
      </c>
      <c r="P3963" t="str">
        <f>UPPER(Table1[[#This Row],[Venue]])</f>
        <v>AWAY</v>
      </c>
    </row>
    <row r="3964" spans="1:16" hidden="1" x14ac:dyDescent="0.45">
      <c r="A3964">
        <v>40035346</v>
      </c>
      <c r="B3964" t="s">
        <v>459</v>
      </c>
      <c r="C3964">
        <v>45024</v>
      </c>
      <c r="D3964">
        <v>69946</v>
      </c>
      <c r="E3964">
        <v>20222023</v>
      </c>
      <c r="F3964" t="s">
        <v>372</v>
      </c>
      <c r="G3964" t="s">
        <v>402</v>
      </c>
      <c r="H3964">
        <v>84</v>
      </c>
      <c r="I3964">
        <v>3</v>
      </c>
      <c r="J3964">
        <v>0</v>
      </c>
      <c r="K3964">
        <v>1</v>
      </c>
      <c r="L3964">
        <v>3</v>
      </c>
      <c r="M3964">
        <v>0</v>
      </c>
      <c r="N3964">
        <v>0</v>
      </c>
      <c r="O3964" t="s">
        <v>40</v>
      </c>
      <c r="P3964" t="str">
        <f>UPPER(Table1[[#This Row],[Venue]])</f>
        <v>AWAY</v>
      </c>
    </row>
    <row r="3965" spans="1:16" hidden="1" x14ac:dyDescent="0.45">
      <c r="A3965">
        <v>40035346</v>
      </c>
      <c r="B3965" t="s">
        <v>459</v>
      </c>
      <c r="C3965">
        <v>45024</v>
      </c>
      <c r="D3965">
        <v>69946</v>
      </c>
      <c r="E3965">
        <v>20222023</v>
      </c>
      <c r="F3965" t="s">
        <v>372</v>
      </c>
      <c r="G3965" t="s">
        <v>402</v>
      </c>
      <c r="H3965">
        <v>84</v>
      </c>
      <c r="I3965">
        <v>1</v>
      </c>
      <c r="J3965">
        <v>1</v>
      </c>
      <c r="K3965">
        <v>1</v>
      </c>
      <c r="L3965">
        <v>0</v>
      </c>
      <c r="M3965">
        <v>0</v>
      </c>
      <c r="N3965">
        <v>0</v>
      </c>
      <c r="O3965" t="s">
        <v>40</v>
      </c>
      <c r="P3965" t="str">
        <f>UPPER(Table1[[#This Row],[Venue]])</f>
        <v>AWAY</v>
      </c>
    </row>
    <row r="3966" spans="1:16" hidden="1" x14ac:dyDescent="0.45">
      <c r="A3966">
        <v>40035346</v>
      </c>
      <c r="B3966" t="s">
        <v>459</v>
      </c>
      <c r="C3966">
        <v>45024</v>
      </c>
      <c r="D3966">
        <v>69946</v>
      </c>
      <c r="E3966">
        <v>20222023</v>
      </c>
      <c r="F3966" t="s">
        <v>372</v>
      </c>
      <c r="G3966" t="s">
        <v>403</v>
      </c>
      <c r="H3966">
        <v>88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 t="s">
        <v>40</v>
      </c>
      <c r="P3966" t="str">
        <f>UPPER(Table1[[#This Row],[Venue]])</f>
        <v>AWAY</v>
      </c>
    </row>
    <row r="3967" spans="1:16" hidden="1" x14ac:dyDescent="0.45">
      <c r="A3967">
        <v>40035346</v>
      </c>
      <c r="B3967" t="s">
        <v>459</v>
      </c>
      <c r="C3967">
        <v>45024</v>
      </c>
      <c r="D3967">
        <v>69946</v>
      </c>
      <c r="E3967">
        <v>20222023</v>
      </c>
      <c r="F3967" t="s">
        <v>372</v>
      </c>
      <c r="G3967" t="s">
        <v>92</v>
      </c>
      <c r="H3967">
        <v>96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 t="s">
        <v>40</v>
      </c>
      <c r="P3967" t="str">
        <f>UPPER(Table1[[#This Row],[Venue]])</f>
        <v>AWAY</v>
      </c>
    </row>
    <row r="3968" spans="1:16" hidden="1" x14ac:dyDescent="0.45">
      <c r="A3968">
        <v>40035336</v>
      </c>
      <c r="B3968" t="s">
        <v>300</v>
      </c>
      <c r="C3968">
        <v>45031</v>
      </c>
      <c r="D3968">
        <v>69936</v>
      </c>
      <c r="E3968">
        <v>20222023</v>
      </c>
      <c r="F3968" t="s">
        <v>453</v>
      </c>
      <c r="G3968" t="s">
        <v>130</v>
      </c>
      <c r="H3968">
        <v>1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 t="s">
        <v>19</v>
      </c>
      <c r="P3968" t="str">
        <f>UPPER(Table1[[#This Row],[Venue]])</f>
        <v>HOME</v>
      </c>
    </row>
    <row r="3969" spans="1:16" hidden="1" x14ac:dyDescent="0.45">
      <c r="A3969">
        <v>40035336</v>
      </c>
      <c r="B3969" t="s">
        <v>300</v>
      </c>
      <c r="C3969">
        <v>45031</v>
      </c>
      <c r="D3969">
        <v>69936</v>
      </c>
      <c r="E3969">
        <v>20222023</v>
      </c>
      <c r="F3969" t="s">
        <v>453</v>
      </c>
      <c r="G3969" t="s">
        <v>132</v>
      </c>
      <c r="H3969">
        <v>4</v>
      </c>
      <c r="I3969">
        <v>1</v>
      </c>
      <c r="J3969">
        <v>0</v>
      </c>
      <c r="K3969">
        <v>1</v>
      </c>
      <c r="L3969">
        <v>1</v>
      </c>
      <c r="M3969">
        <v>0</v>
      </c>
      <c r="N3969">
        <v>2</v>
      </c>
      <c r="O3969" t="s">
        <v>19</v>
      </c>
      <c r="P3969" t="str">
        <f>UPPER(Table1[[#This Row],[Venue]])</f>
        <v>HOME</v>
      </c>
    </row>
    <row r="3970" spans="1:16" hidden="1" x14ac:dyDescent="0.45">
      <c r="A3970">
        <v>40035336</v>
      </c>
      <c r="B3970" t="s">
        <v>300</v>
      </c>
      <c r="C3970">
        <v>45031</v>
      </c>
      <c r="D3970">
        <v>69936</v>
      </c>
      <c r="E3970">
        <v>20222023</v>
      </c>
      <c r="F3970" t="s">
        <v>453</v>
      </c>
      <c r="G3970" t="s">
        <v>133</v>
      </c>
      <c r="H3970">
        <v>5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0</v>
      </c>
      <c r="O3970" t="s">
        <v>19</v>
      </c>
      <c r="P3970" t="str">
        <f>UPPER(Table1[[#This Row],[Venue]])</f>
        <v>HOME</v>
      </c>
    </row>
    <row r="3971" spans="1:16" hidden="1" x14ac:dyDescent="0.45">
      <c r="A3971">
        <v>40035336</v>
      </c>
      <c r="B3971" t="s">
        <v>300</v>
      </c>
      <c r="C3971">
        <v>45031</v>
      </c>
      <c r="D3971">
        <v>69936</v>
      </c>
      <c r="E3971">
        <v>20222023</v>
      </c>
      <c r="F3971" t="s">
        <v>453</v>
      </c>
      <c r="G3971" t="s">
        <v>334</v>
      </c>
      <c r="H3971">
        <v>6</v>
      </c>
      <c r="I3971">
        <v>2</v>
      </c>
      <c r="J3971">
        <v>1</v>
      </c>
      <c r="K3971">
        <v>1</v>
      </c>
      <c r="L3971">
        <v>1</v>
      </c>
      <c r="M3971">
        <v>0</v>
      </c>
      <c r="N3971">
        <v>0</v>
      </c>
      <c r="O3971" t="s">
        <v>19</v>
      </c>
      <c r="P3971" t="str">
        <f>UPPER(Table1[[#This Row],[Venue]])</f>
        <v>HOME</v>
      </c>
    </row>
    <row r="3972" spans="1:16" hidden="1" x14ac:dyDescent="0.45">
      <c r="A3972">
        <v>40035336</v>
      </c>
      <c r="B3972" t="s">
        <v>300</v>
      </c>
      <c r="C3972">
        <v>45031</v>
      </c>
      <c r="D3972">
        <v>69936</v>
      </c>
      <c r="E3972">
        <v>20222023</v>
      </c>
      <c r="F3972" t="s">
        <v>453</v>
      </c>
      <c r="G3972" t="s">
        <v>135</v>
      </c>
      <c r="H3972">
        <v>7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 t="s">
        <v>19</v>
      </c>
      <c r="P3972" t="str">
        <f>UPPER(Table1[[#This Row],[Venue]])</f>
        <v>HOME</v>
      </c>
    </row>
    <row r="3973" spans="1:16" hidden="1" x14ac:dyDescent="0.45">
      <c r="A3973">
        <v>40035336</v>
      </c>
      <c r="B3973" t="s">
        <v>300</v>
      </c>
      <c r="C3973">
        <v>45031</v>
      </c>
      <c r="D3973">
        <v>69936</v>
      </c>
      <c r="E3973">
        <v>20222023</v>
      </c>
      <c r="F3973" t="s">
        <v>453</v>
      </c>
      <c r="G3973" t="s">
        <v>263</v>
      </c>
      <c r="H3973">
        <v>9</v>
      </c>
      <c r="I3973">
        <v>2</v>
      </c>
      <c r="J3973">
        <v>2</v>
      </c>
      <c r="K3973">
        <v>1</v>
      </c>
      <c r="L3973">
        <v>0</v>
      </c>
      <c r="M3973">
        <v>0</v>
      </c>
      <c r="N3973">
        <v>0</v>
      </c>
      <c r="O3973" t="s">
        <v>19</v>
      </c>
      <c r="P3973" t="str">
        <f>UPPER(Table1[[#This Row],[Venue]])</f>
        <v>HOME</v>
      </c>
    </row>
    <row r="3974" spans="1:16" hidden="1" x14ac:dyDescent="0.45">
      <c r="A3974">
        <v>40035336</v>
      </c>
      <c r="B3974" t="s">
        <v>300</v>
      </c>
      <c r="C3974">
        <v>45031</v>
      </c>
      <c r="D3974">
        <v>69936</v>
      </c>
      <c r="E3974">
        <v>20222023</v>
      </c>
      <c r="F3974" t="s">
        <v>453</v>
      </c>
      <c r="G3974" t="s">
        <v>264</v>
      </c>
      <c r="H3974">
        <v>10</v>
      </c>
      <c r="I3974">
        <v>1</v>
      </c>
      <c r="J3974">
        <v>0</v>
      </c>
      <c r="K3974">
        <v>1</v>
      </c>
      <c r="L3974">
        <v>1</v>
      </c>
      <c r="M3974">
        <v>0</v>
      </c>
      <c r="N3974">
        <v>0</v>
      </c>
      <c r="O3974" t="s">
        <v>19</v>
      </c>
      <c r="P3974" t="str">
        <f>UPPER(Table1[[#This Row],[Venue]])</f>
        <v>HOME</v>
      </c>
    </row>
    <row r="3975" spans="1:16" hidden="1" x14ac:dyDescent="0.45">
      <c r="A3975">
        <v>40035336</v>
      </c>
      <c r="B3975" t="s">
        <v>300</v>
      </c>
      <c r="C3975">
        <v>45031</v>
      </c>
      <c r="D3975">
        <v>69936</v>
      </c>
      <c r="E3975">
        <v>20222023</v>
      </c>
      <c r="F3975" t="s">
        <v>453</v>
      </c>
      <c r="G3975" t="s">
        <v>265</v>
      </c>
      <c r="H3975">
        <v>14</v>
      </c>
      <c r="I3975">
        <v>0</v>
      </c>
      <c r="J3975">
        <v>0</v>
      </c>
      <c r="K3975">
        <v>1</v>
      </c>
      <c r="L3975">
        <v>0</v>
      </c>
      <c r="M3975">
        <v>0</v>
      </c>
      <c r="N3975">
        <v>0</v>
      </c>
      <c r="O3975" t="s">
        <v>19</v>
      </c>
      <c r="P3975" t="str">
        <f>UPPER(Table1[[#This Row],[Venue]])</f>
        <v>HOME</v>
      </c>
    </row>
    <row r="3976" spans="1:16" hidden="1" x14ac:dyDescent="0.45">
      <c r="A3976">
        <v>40035336</v>
      </c>
      <c r="B3976" t="s">
        <v>300</v>
      </c>
      <c r="C3976">
        <v>45031</v>
      </c>
      <c r="D3976">
        <v>69936</v>
      </c>
      <c r="E3976">
        <v>20222023</v>
      </c>
      <c r="F3976" t="s">
        <v>453</v>
      </c>
      <c r="G3976" t="s">
        <v>134</v>
      </c>
      <c r="H3976">
        <v>15</v>
      </c>
      <c r="I3976">
        <v>0</v>
      </c>
      <c r="J3976">
        <v>0</v>
      </c>
      <c r="K3976">
        <v>1</v>
      </c>
      <c r="L3976">
        <v>0</v>
      </c>
      <c r="M3976">
        <v>0</v>
      </c>
      <c r="N3976">
        <v>0</v>
      </c>
      <c r="O3976" t="s">
        <v>19</v>
      </c>
      <c r="P3976" t="str">
        <f>UPPER(Table1[[#This Row],[Venue]])</f>
        <v>HOME</v>
      </c>
    </row>
    <row r="3977" spans="1:16" hidden="1" x14ac:dyDescent="0.45">
      <c r="A3977">
        <v>40035336</v>
      </c>
      <c r="B3977" t="s">
        <v>300</v>
      </c>
      <c r="C3977">
        <v>45031</v>
      </c>
      <c r="D3977">
        <v>69936</v>
      </c>
      <c r="E3977">
        <v>20222023</v>
      </c>
      <c r="F3977" t="s">
        <v>453</v>
      </c>
      <c r="G3977" t="s">
        <v>137</v>
      </c>
      <c r="H3977">
        <v>22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0</v>
      </c>
      <c r="O3977" t="s">
        <v>19</v>
      </c>
      <c r="P3977" t="str">
        <f>UPPER(Table1[[#This Row],[Venue]])</f>
        <v>HOME</v>
      </c>
    </row>
    <row r="3978" spans="1:16" hidden="1" x14ac:dyDescent="0.45">
      <c r="A3978">
        <v>40035336</v>
      </c>
      <c r="B3978" t="s">
        <v>300</v>
      </c>
      <c r="C3978">
        <v>45031</v>
      </c>
      <c r="D3978">
        <v>69936</v>
      </c>
      <c r="E3978">
        <v>20222023</v>
      </c>
      <c r="F3978" t="s">
        <v>453</v>
      </c>
      <c r="G3978" t="s">
        <v>138</v>
      </c>
      <c r="H3978">
        <v>23</v>
      </c>
      <c r="I3978">
        <v>3</v>
      </c>
      <c r="J3978">
        <v>0</v>
      </c>
      <c r="K3978">
        <v>1</v>
      </c>
      <c r="L3978">
        <v>3</v>
      </c>
      <c r="M3978">
        <v>0</v>
      </c>
      <c r="N3978">
        <v>0</v>
      </c>
      <c r="O3978" t="s">
        <v>19</v>
      </c>
      <c r="P3978" t="str">
        <f>UPPER(Table1[[#This Row],[Venue]])</f>
        <v>HOME</v>
      </c>
    </row>
    <row r="3979" spans="1:16" hidden="1" x14ac:dyDescent="0.45">
      <c r="A3979">
        <v>40035336</v>
      </c>
      <c r="B3979" t="s">
        <v>300</v>
      </c>
      <c r="C3979">
        <v>45031</v>
      </c>
      <c r="D3979">
        <v>69936</v>
      </c>
      <c r="E3979">
        <v>20222023</v>
      </c>
      <c r="F3979" t="s">
        <v>453</v>
      </c>
      <c r="G3979" t="s">
        <v>349</v>
      </c>
      <c r="H3979">
        <v>25</v>
      </c>
      <c r="I3979">
        <v>1</v>
      </c>
      <c r="J3979">
        <v>1</v>
      </c>
      <c r="K3979">
        <v>1</v>
      </c>
      <c r="L3979">
        <v>0</v>
      </c>
      <c r="M3979">
        <v>0</v>
      </c>
      <c r="N3979">
        <v>5</v>
      </c>
      <c r="O3979" t="s">
        <v>19</v>
      </c>
      <c r="P3979" t="str">
        <f>UPPER(Table1[[#This Row],[Venue]])</f>
        <v>HOME</v>
      </c>
    </row>
    <row r="3980" spans="1:16" hidden="1" x14ac:dyDescent="0.45">
      <c r="A3980">
        <v>40035336</v>
      </c>
      <c r="B3980" t="s">
        <v>300</v>
      </c>
      <c r="C3980">
        <v>45031</v>
      </c>
      <c r="D3980">
        <v>69936</v>
      </c>
      <c r="E3980">
        <v>20222023</v>
      </c>
      <c r="F3980" t="s">
        <v>453</v>
      </c>
      <c r="G3980" t="s">
        <v>139</v>
      </c>
      <c r="H3980">
        <v>27</v>
      </c>
      <c r="I3980">
        <v>1</v>
      </c>
      <c r="J3980">
        <v>1</v>
      </c>
      <c r="K3980">
        <v>1</v>
      </c>
      <c r="L3980">
        <v>0</v>
      </c>
      <c r="M3980">
        <v>0</v>
      </c>
      <c r="N3980">
        <v>0</v>
      </c>
      <c r="O3980" t="s">
        <v>19</v>
      </c>
      <c r="P3980" t="str">
        <f>UPPER(Table1[[#This Row],[Venue]])</f>
        <v>HOME</v>
      </c>
    </row>
    <row r="3981" spans="1:16" hidden="1" x14ac:dyDescent="0.45">
      <c r="A3981">
        <v>40035336</v>
      </c>
      <c r="B3981" t="s">
        <v>300</v>
      </c>
      <c r="C3981">
        <v>45031</v>
      </c>
      <c r="D3981">
        <v>69936</v>
      </c>
      <c r="E3981">
        <v>20222023</v>
      </c>
      <c r="F3981" t="s">
        <v>453</v>
      </c>
      <c r="G3981" t="s">
        <v>140</v>
      </c>
      <c r="H3981">
        <v>60</v>
      </c>
      <c r="I3981">
        <v>1</v>
      </c>
      <c r="J3981">
        <v>1</v>
      </c>
      <c r="K3981">
        <v>1</v>
      </c>
      <c r="L3981">
        <v>0</v>
      </c>
      <c r="M3981">
        <v>0</v>
      </c>
      <c r="N3981">
        <v>0</v>
      </c>
      <c r="O3981" t="s">
        <v>19</v>
      </c>
      <c r="P3981" t="str">
        <f>UPPER(Table1[[#This Row],[Venue]])</f>
        <v>HOME</v>
      </c>
    </row>
    <row r="3982" spans="1:16" hidden="1" x14ac:dyDescent="0.45">
      <c r="A3982">
        <v>40035336</v>
      </c>
      <c r="B3982" t="s">
        <v>300</v>
      </c>
      <c r="C3982">
        <v>45031</v>
      </c>
      <c r="D3982">
        <v>69936</v>
      </c>
      <c r="E3982">
        <v>20222023</v>
      </c>
      <c r="F3982" t="s">
        <v>453</v>
      </c>
      <c r="G3982" t="s">
        <v>142</v>
      </c>
      <c r="H3982">
        <v>69</v>
      </c>
      <c r="I3982">
        <v>0</v>
      </c>
      <c r="J3982">
        <v>0</v>
      </c>
      <c r="K3982">
        <v>1</v>
      </c>
      <c r="L3982">
        <v>0</v>
      </c>
      <c r="M3982">
        <v>0</v>
      </c>
      <c r="N3982">
        <v>0</v>
      </c>
      <c r="O3982" t="s">
        <v>19</v>
      </c>
      <c r="P3982" t="str">
        <f>UPPER(Table1[[#This Row],[Venue]])</f>
        <v>HOME</v>
      </c>
    </row>
    <row r="3983" spans="1:16" hidden="1" x14ac:dyDescent="0.45">
      <c r="A3983">
        <v>40035336</v>
      </c>
      <c r="B3983" t="s">
        <v>300</v>
      </c>
      <c r="C3983">
        <v>45031</v>
      </c>
      <c r="D3983">
        <v>69936</v>
      </c>
      <c r="E3983">
        <v>20222023</v>
      </c>
      <c r="F3983" t="s">
        <v>453</v>
      </c>
      <c r="G3983" t="s">
        <v>143</v>
      </c>
      <c r="H3983">
        <v>71</v>
      </c>
      <c r="I3983">
        <v>1</v>
      </c>
      <c r="J3983">
        <v>0</v>
      </c>
      <c r="K3983">
        <v>1</v>
      </c>
      <c r="L3983">
        <v>1</v>
      </c>
      <c r="M3983">
        <v>0</v>
      </c>
      <c r="N3983">
        <v>0</v>
      </c>
      <c r="O3983" t="s">
        <v>19</v>
      </c>
      <c r="P3983" t="str">
        <f>UPPER(Table1[[#This Row],[Venue]])</f>
        <v>HOME</v>
      </c>
    </row>
    <row r="3984" spans="1:16" hidden="1" x14ac:dyDescent="0.45">
      <c r="A3984">
        <v>40035336</v>
      </c>
      <c r="B3984" t="s">
        <v>300</v>
      </c>
      <c r="C3984">
        <v>45031</v>
      </c>
      <c r="D3984">
        <v>69936</v>
      </c>
      <c r="E3984">
        <v>20222023</v>
      </c>
      <c r="F3984" t="s">
        <v>453</v>
      </c>
      <c r="G3984" t="s">
        <v>145</v>
      </c>
      <c r="H3984">
        <v>88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 t="s">
        <v>19</v>
      </c>
      <c r="P3984" t="str">
        <f>UPPER(Table1[[#This Row],[Venue]])</f>
        <v>HOME</v>
      </c>
    </row>
    <row r="3985" spans="1:16" hidden="1" x14ac:dyDescent="0.45">
      <c r="A3985">
        <v>40035336</v>
      </c>
      <c r="B3985" t="s">
        <v>300</v>
      </c>
      <c r="C3985">
        <v>45031</v>
      </c>
      <c r="D3985">
        <v>69936</v>
      </c>
      <c r="E3985">
        <v>20222023</v>
      </c>
      <c r="F3985" t="s">
        <v>453</v>
      </c>
      <c r="G3985" t="s">
        <v>146</v>
      </c>
      <c r="H3985">
        <v>91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  <c r="O3985" t="s">
        <v>19</v>
      </c>
      <c r="P3985" t="str">
        <f>UPPER(Table1[[#This Row],[Venue]])</f>
        <v>HOME</v>
      </c>
    </row>
    <row r="3986" spans="1:16" hidden="1" x14ac:dyDescent="0.45">
      <c r="A3986">
        <v>40035336</v>
      </c>
      <c r="B3986" t="s">
        <v>300</v>
      </c>
      <c r="C3986">
        <v>45031</v>
      </c>
      <c r="D3986">
        <v>69936</v>
      </c>
      <c r="E3986">
        <v>20222023</v>
      </c>
      <c r="F3986" t="s">
        <v>453</v>
      </c>
      <c r="G3986" t="s">
        <v>147</v>
      </c>
      <c r="H3986">
        <v>92</v>
      </c>
      <c r="I3986">
        <v>1</v>
      </c>
      <c r="J3986">
        <v>0</v>
      </c>
      <c r="K3986">
        <v>1</v>
      </c>
      <c r="L3986">
        <v>1</v>
      </c>
      <c r="M3986">
        <v>0</v>
      </c>
      <c r="N3986">
        <v>0</v>
      </c>
      <c r="O3986" t="s">
        <v>19</v>
      </c>
      <c r="P3986" t="str">
        <f>UPPER(Table1[[#This Row],[Venue]])</f>
        <v>HOME</v>
      </c>
    </row>
    <row r="3987" spans="1:16" hidden="1" x14ac:dyDescent="0.45">
      <c r="A3987">
        <v>40035336</v>
      </c>
      <c r="B3987" t="s">
        <v>300</v>
      </c>
      <c r="C3987">
        <v>45031</v>
      </c>
      <c r="D3987">
        <v>69936</v>
      </c>
      <c r="E3987">
        <v>20222023</v>
      </c>
      <c r="F3987" t="s">
        <v>453</v>
      </c>
      <c r="G3987" t="s">
        <v>149</v>
      </c>
      <c r="H3987">
        <v>98</v>
      </c>
      <c r="I3987">
        <v>1</v>
      </c>
      <c r="J3987">
        <v>0</v>
      </c>
      <c r="K3987">
        <v>1</v>
      </c>
      <c r="L3987">
        <v>1</v>
      </c>
      <c r="M3987">
        <v>0</v>
      </c>
      <c r="N3987">
        <v>0</v>
      </c>
      <c r="O3987" t="s">
        <v>19</v>
      </c>
      <c r="P3987" t="str">
        <f>UPPER(Table1[[#This Row],[Venue]])</f>
        <v>HOME</v>
      </c>
    </row>
    <row r="3988" spans="1:16" hidden="1" x14ac:dyDescent="0.45">
      <c r="A3988">
        <v>40035336</v>
      </c>
      <c r="B3988" t="s">
        <v>300</v>
      </c>
      <c r="C3988">
        <v>45031</v>
      </c>
      <c r="D3988">
        <v>69936</v>
      </c>
      <c r="E3988">
        <v>20222023</v>
      </c>
      <c r="F3988" t="s">
        <v>453</v>
      </c>
      <c r="G3988" t="s">
        <v>212</v>
      </c>
      <c r="H3988">
        <v>1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 t="s">
        <v>40</v>
      </c>
      <c r="P3988" t="str">
        <f>UPPER(Table1[[#This Row],[Venue]])</f>
        <v>AWAY</v>
      </c>
    </row>
    <row r="3989" spans="1:16" hidden="1" x14ac:dyDescent="0.45">
      <c r="A3989">
        <v>40035336</v>
      </c>
      <c r="B3989" t="s">
        <v>300</v>
      </c>
      <c r="C3989">
        <v>45031</v>
      </c>
      <c r="D3989">
        <v>69936</v>
      </c>
      <c r="E3989">
        <v>20222023</v>
      </c>
      <c r="F3989" t="s">
        <v>453</v>
      </c>
      <c r="G3989" t="s">
        <v>213</v>
      </c>
      <c r="H3989">
        <v>5</v>
      </c>
      <c r="I3989">
        <v>2</v>
      </c>
      <c r="J3989">
        <v>1</v>
      </c>
      <c r="K3989">
        <v>1</v>
      </c>
      <c r="L3989">
        <v>1</v>
      </c>
      <c r="M3989">
        <v>0</v>
      </c>
      <c r="N3989">
        <v>0</v>
      </c>
      <c r="O3989" t="s">
        <v>40</v>
      </c>
      <c r="P3989" t="str">
        <f>UPPER(Table1[[#This Row],[Venue]])</f>
        <v>AWAY</v>
      </c>
    </row>
    <row r="3990" spans="1:16" hidden="1" x14ac:dyDescent="0.45">
      <c r="A3990">
        <v>40035336</v>
      </c>
      <c r="B3990" t="s">
        <v>300</v>
      </c>
      <c r="C3990">
        <v>45031</v>
      </c>
      <c r="D3990">
        <v>69936</v>
      </c>
      <c r="E3990">
        <v>20222023</v>
      </c>
      <c r="F3990" t="s">
        <v>453</v>
      </c>
      <c r="G3990" t="s">
        <v>268</v>
      </c>
      <c r="H3990">
        <v>6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0</v>
      </c>
      <c r="O3990" t="s">
        <v>40</v>
      </c>
      <c r="P3990" t="str">
        <f>UPPER(Table1[[#This Row],[Venue]])</f>
        <v>AWAY</v>
      </c>
    </row>
    <row r="3991" spans="1:16" hidden="1" x14ac:dyDescent="0.45">
      <c r="A3991">
        <v>40035336</v>
      </c>
      <c r="B3991" t="s">
        <v>300</v>
      </c>
      <c r="C3991">
        <v>45031</v>
      </c>
      <c r="D3991">
        <v>69936</v>
      </c>
      <c r="E3991">
        <v>20222023</v>
      </c>
      <c r="F3991" t="s">
        <v>453</v>
      </c>
      <c r="G3991" t="s">
        <v>214</v>
      </c>
      <c r="H3991">
        <v>7</v>
      </c>
      <c r="I3991">
        <v>1</v>
      </c>
      <c r="J3991">
        <v>0</v>
      </c>
      <c r="K3991">
        <v>1</v>
      </c>
      <c r="L3991">
        <v>1</v>
      </c>
      <c r="M3991">
        <v>0</v>
      </c>
      <c r="N3991">
        <v>0</v>
      </c>
      <c r="O3991" t="s">
        <v>40</v>
      </c>
      <c r="P3991" t="str">
        <f>UPPER(Table1[[#This Row],[Venue]])</f>
        <v>AWAY</v>
      </c>
    </row>
    <row r="3992" spans="1:16" hidden="1" x14ac:dyDescent="0.45">
      <c r="A3992">
        <v>40035336</v>
      </c>
      <c r="B3992" t="s">
        <v>300</v>
      </c>
      <c r="C3992">
        <v>45031</v>
      </c>
      <c r="D3992">
        <v>69936</v>
      </c>
      <c r="E3992">
        <v>20222023</v>
      </c>
      <c r="F3992" t="s">
        <v>453</v>
      </c>
      <c r="G3992" t="s">
        <v>215</v>
      </c>
      <c r="H3992">
        <v>9</v>
      </c>
      <c r="I3992">
        <v>2</v>
      </c>
      <c r="J3992">
        <v>2</v>
      </c>
      <c r="K3992">
        <v>1</v>
      </c>
      <c r="L3992">
        <v>0</v>
      </c>
      <c r="M3992">
        <v>0</v>
      </c>
      <c r="N3992">
        <v>0</v>
      </c>
      <c r="O3992" t="s">
        <v>40</v>
      </c>
      <c r="P3992" t="str">
        <f>UPPER(Table1[[#This Row],[Venue]])</f>
        <v>AWAY</v>
      </c>
    </row>
    <row r="3993" spans="1:16" hidden="1" x14ac:dyDescent="0.45">
      <c r="A3993">
        <v>40035336</v>
      </c>
      <c r="B3993" t="s">
        <v>300</v>
      </c>
      <c r="C3993">
        <v>45031</v>
      </c>
      <c r="D3993">
        <v>69936</v>
      </c>
      <c r="E3993">
        <v>20222023</v>
      </c>
      <c r="F3993" t="s">
        <v>453</v>
      </c>
      <c r="G3993" t="s">
        <v>441</v>
      </c>
      <c r="H3993">
        <v>11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 t="s">
        <v>40</v>
      </c>
      <c r="P3993" t="str">
        <f>UPPER(Table1[[#This Row],[Venue]])</f>
        <v>AWAY</v>
      </c>
    </row>
    <row r="3994" spans="1:16" hidden="1" x14ac:dyDescent="0.45">
      <c r="A3994">
        <v>40035336</v>
      </c>
      <c r="B3994" t="s">
        <v>300</v>
      </c>
      <c r="C3994">
        <v>45031</v>
      </c>
      <c r="D3994">
        <v>69936</v>
      </c>
      <c r="E3994">
        <v>20222023</v>
      </c>
      <c r="F3994" t="s">
        <v>453</v>
      </c>
      <c r="G3994" t="s">
        <v>216</v>
      </c>
      <c r="H3994">
        <v>14</v>
      </c>
      <c r="I3994">
        <v>1</v>
      </c>
      <c r="J3994">
        <v>1</v>
      </c>
      <c r="K3994">
        <v>1</v>
      </c>
      <c r="L3994">
        <v>0</v>
      </c>
      <c r="M3994">
        <v>0</v>
      </c>
      <c r="N3994">
        <v>0</v>
      </c>
      <c r="O3994" t="s">
        <v>40</v>
      </c>
      <c r="P3994" t="str">
        <f>UPPER(Table1[[#This Row],[Venue]])</f>
        <v>AWAY</v>
      </c>
    </row>
    <row r="3995" spans="1:16" hidden="1" x14ac:dyDescent="0.45">
      <c r="A3995">
        <v>40035336</v>
      </c>
      <c r="B3995" t="s">
        <v>300</v>
      </c>
      <c r="C3995">
        <v>45031</v>
      </c>
      <c r="D3995">
        <v>69936</v>
      </c>
      <c r="E3995">
        <v>20222023</v>
      </c>
      <c r="F3995" t="s">
        <v>453</v>
      </c>
      <c r="G3995" t="s">
        <v>217</v>
      </c>
      <c r="H3995">
        <v>15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0</v>
      </c>
      <c r="O3995" t="s">
        <v>40</v>
      </c>
      <c r="P3995" t="str">
        <f>UPPER(Table1[[#This Row],[Venue]])</f>
        <v>AWAY</v>
      </c>
    </row>
    <row r="3996" spans="1:16" hidden="1" x14ac:dyDescent="0.45">
      <c r="A3996">
        <v>40035336</v>
      </c>
      <c r="B3996" t="s">
        <v>300</v>
      </c>
      <c r="C3996">
        <v>45031</v>
      </c>
      <c r="D3996">
        <v>69936</v>
      </c>
      <c r="E3996">
        <v>20222023</v>
      </c>
      <c r="F3996" t="s">
        <v>453</v>
      </c>
      <c r="G3996" t="s">
        <v>218</v>
      </c>
      <c r="H3996">
        <v>17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 t="s">
        <v>40</v>
      </c>
      <c r="P3996" t="str">
        <f>UPPER(Table1[[#This Row],[Venue]])</f>
        <v>AWAY</v>
      </c>
    </row>
    <row r="3997" spans="1:16" hidden="1" x14ac:dyDescent="0.45">
      <c r="A3997">
        <v>40035336</v>
      </c>
      <c r="B3997" t="s">
        <v>300</v>
      </c>
      <c r="C3997">
        <v>45031</v>
      </c>
      <c r="D3997">
        <v>69936</v>
      </c>
      <c r="E3997">
        <v>20222023</v>
      </c>
      <c r="F3997" t="s">
        <v>453</v>
      </c>
      <c r="G3997" t="s">
        <v>224</v>
      </c>
      <c r="H3997">
        <v>18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 t="s">
        <v>40</v>
      </c>
      <c r="P3997" t="str">
        <f>UPPER(Table1[[#This Row],[Venue]])</f>
        <v>AWAY</v>
      </c>
    </row>
    <row r="3998" spans="1:16" hidden="1" x14ac:dyDescent="0.45">
      <c r="A3998">
        <v>40035336</v>
      </c>
      <c r="B3998" t="s">
        <v>300</v>
      </c>
      <c r="C3998">
        <v>45031</v>
      </c>
      <c r="D3998">
        <v>69936</v>
      </c>
      <c r="E3998">
        <v>20222023</v>
      </c>
      <c r="F3998" t="s">
        <v>453</v>
      </c>
      <c r="G3998" t="s">
        <v>219</v>
      </c>
      <c r="H3998">
        <v>23</v>
      </c>
      <c r="I3998">
        <v>1</v>
      </c>
      <c r="J3998">
        <v>1</v>
      </c>
      <c r="K3998">
        <v>1</v>
      </c>
      <c r="L3998">
        <v>0</v>
      </c>
      <c r="M3998">
        <v>0</v>
      </c>
      <c r="N3998">
        <v>2</v>
      </c>
      <c r="O3998" t="s">
        <v>40</v>
      </c>
      <c r="P3998" t="str">
        <f>UPPER(Table1[[#This Row],[Venue]])</f>
        <v>AWAY</v>
      </c>
    </row>
    <row r="3999" spans="1:16" hidden="1" x14ac:dyDescent="0.45">
      <c r="A3999">
        <v>40035336</v>
      </c>
      <c r="B3999" t="s">
        <v>300</v>
      </c>
      <c r="C3999">
        <v>45031</v>
      </c>
      <c r="D3999">
        <v>69936</v>
      </c>
      <c r="E3999">
        <v>20222023</v>
      </c>
      <c r="F3999" t="s">
        <v>453</v>
      </c>
      <c r="G3999" t="s">
        <v>220</v>
      </c>
      <c r="H3999">
        <v>24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 t="s">
        <v>40</v>
      </c>
      <c r="P3999" t="str">
        <f>UPPER(Table1[[#This Row],[Venue]])</f>
        <v>AWAY</v>
      </c>
    </row>
    <row r="4000" spans="1:16" hidden="1" x14ac:dyDescent="0.45">
      <c r="A4000">
        <v>40035336</v>
      </c>
      <c r="B4000" t="s">
        <v>300</v>
      </c>
      <c r="C4000">
        <v>45031</v>
      </c>
      <c r="D4000">
        <v>69936</v>
      </c>
      <c r="E4000">
        <v>20222023</v>
      </c>
      <c r="F4000" t="s">
        <v>453</v>
      </c>
      <c r="G4000" t="s">
        <v>221</v>
      </c>
      <c r="H4000">
        <v>25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 t="s">
        <v>40</v>
      </c>
      <c r="P4000" t="str">
        <f>UPPER(Table1[[#This Row],[Venue]])</f>
        <v>AWAY</v>
      </c>
    </row>
    <row r="4001" spans="1:16" hidden="1" x14ac:dyDescent="0.45">
      <c r="A4001">
        <v>40035336</v>
      </c>
      <c r="B4001" t="s">
        <v>300</v>
      </c>
      <c r="C4001">
        <v>45031</v>
      </c>
      <c r="D4001">
        <v>69936</v>
      </c>
      <c r="E4001">
        <v>20222023</v>
      </c>
      <c r="F4001" t="s">
        <v>453</v>
      </c>
      <c r="G4001" t="s">
        <v>222</v>
      </c>
      <c r="H4001">
        <v>27</v>
      </c>
      <c r="I4001">
        <v>0</v>
      </c>
      <c r="J4001">
        <v>0</v>
      </c>
      <c r="K4001">
        <v>1</v>
      </c>
      <c r="L4001">
        <v>0</v>
      </c>
      <c r="M4001">
        <v>0</v>
      </c>
      <c r="N4001">
        <v>0</v>
      </c>
      <c r="O4001" t="s">
        <v>40</v>
      </c>
      <c r="P4001" t="str">
        <f>UPPER(Table1[[#This Row],[Venue]])</f>
        <v>AWAY</v>
      </c>
    </row>
    <row r="4002" spans="1:16" hidden="1" x14ac:dyDescent="0.45">
      <c r="A4002">
        <v>40035336</v>
      </c>
      <c r="B4002" t="s">
        <v>300</v>
      </c>
      <c r="C4002">
        <v>45031</v>
      </c>
      <c r="D4002">
        <v>69936</v>
      </c>
      <c r="E4002">
        <v>20222023</v>
      </c>
      <c r="F4002" t="s">
        <v>453</v>
      </c>
      <c r="G4002" t="s">
        <v>223</v>
      </c>
      <c r="H4002">
        <v>37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 t="s">
        <v>40</v>
      </c>
      <c r="P4002" t="str">
        <f>UPPER(Table1[[#This Row],[Venue]])</f>
        <v>AWAY</v>
      </c>
    </row>
    <row r="4003" spans="1:16" hidden="1" x14ac:dyDescent="0.45">
      <c r="A4003">
        <v>40035336</v>
      </c>
      <c r="B4003" t="s">
        <v>300</v>
      </c>
      <c r="C4003">
        <v>45031</v>
      </c>
      <c r="D4003">
        <v>69936</v>
      </c>
      <c r="E4003">
        <v>20222023</v>
      </c>
      <c r="F4003" t="s">
        <v>453</v>
      </c>
      <c r="G4003" t="s">
        <v>230</v>
      </c>
      <c r="H4003">
        <v>61</v>
      </c>
      <c r="I4003">
        <v>1</v>
      </c>
      <c r="J4003">
        <v>0</v>
      </c>
      <c r="K4003">
        <v>1</v>
      </c>
      <c r="L4003">
        <v>1</v>
      </c>
      <c r="M4003">
        <v>0</v>
      </c>
      <c r="N4003">
        <v>0</v>
      </c>
      <c r="O4003" t="s">
        <v>40</v>
      </c>
      <c r="P4003" t="str">
        <f>UPPER(Table1[[#This Row],[Venue]])</f>
        <v>AWAY</v>
      </c>
    </row>
    <row r="4004" spans="1:16" hidden="1" x14ac:dyDescent="0.45">
      <c r="A4004">
        <v>40035336</v>
      </c>
      <c r="B4004" t="s">
        <v>300</v>
      </c>
      <c r="C4004">
        <v>45031</v>
      </c>
      <c r="D4004">
        <v>69936</v>
      </c>
      <c r="E4004">
        <v>20222023</v>
      </c>
      <c r="F4004" t="s">
        <v>453</v>
      </c>
      <c r="G4004" t="s">
        <v>226</v>
      </c>
      <c r="H4004">
        <v>70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 t="s">
        <v>40</v>
      </c>
      <c r="P4004" t="str">
        <f>UPPER(Table1[[#This Row],[Venue]])</f>
        <v>AWAY</v>
      </c>
    </row>
    <row r="4005" spans="1:16" hidden="1" x14ac:dyDescent="0.45">
      <c r="A4005">
        <v>40035336</v>
      </c>
      <c r="B4005" t="s">
        <v>300</v>
      </c>
      <c r="C4005">
        <v>45031</v>
      </c>
      <c r="D4005">
        <v>69936</v>
      </c>
      <c r="E4005">
        <v>20222023</v>
      </c>
      <c r="F4005" t="s">
        <v>453</v>
      </c>
      <c r="G4005" t="s">
        <v>227</v>
      </c>
      <c r="H4005">
        <v>74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 t="s">
        <v>40</v>
      </c>
      <c r="P4005" t="str">
        <f>UPPER(Table1[[#This Row],[Venue]])</f>
        <v>AWAY</v>
      </c>
    </row>
    <row r="4006" spans="1:16" hidden="1" x14ac:dyDescent="0.45">
      <c r="A4006">
        <v>40035336</v>
      </c>
      <c r="B4006" t="s">
        <v>300</v>
      </c>
      <c r="C4006">
        <v>45031</v>
      </c>
      <c r="D4006">
        <v>69936</v>
      </c>
      <c r="E4006">
        <v>20222023</v>
      </c>
      <c r="F4006" t="s">
        <v>453</v>
      </c>
      <c r="G4006" t="s">
        <v>228</v>
      </c>
      <c r="H4006">
        <v>77</v>
      </c>
      <c r="I4006">
        <v>4</v>
      </c>
      <c r="J4006">
        <v>1</v>
      </c>
      <c r="K4006">
        <v>1</v>
      </c>
      <c r="L4006">
        <v>3</v>
      </c>
      <c r="M4006">
        <v>0</v>
      </c>
      <c r="N4006">
        <v>0</v>
      </c>
      <c r="O4006" t="s">
        <v>40</v>
      </c>
      <c r="P4006" t="str">
        <f>UPPER(Table1[[#This Row],[Venue]])</f>
        <v>AWAY</v>
      </c>
    </row>
    <row r="4007" spans="1:16" hidden="1" x14ac:dyDescent="0.45">
      <c r="A4007">
        <v>40035336</v>
      </c>
      <c r="B4007" t="s">
        <v>300</v>
      </c>
      <c r="C4007">
        <v>45031</v>
      </c>
      <c r="D4007">
        <v>69936</v>
      </c>
      <c r="E4007">
        <v>20222023</v>
      </c>
      <c r="F4007" t="s">
        <v>453</v>
      </c>
      <c r="G4007" t="s">
        <v>231</v>
      </c>
      <c r="H4007">
        <v>97</v>
      </c>
      <c r="I4007">
        <v>2</v>
      </c>
      <c r="J4007">
        <v>1</v>
      </c>
      <c r="K4007">
        <v>1</v>
      </c>
      <c r="L4007">
        <v>1</v>
      </c>
      <c r="M4007">
        <v>1</v>
      </c>
      <c r="N4007">
        <v>0</v>
      </c>
      <c r="O4007" t="s">
        <v>40</v>
      </c>
      <c r="P4007" t="str">
        <f>UPPER(Table1[[#This Row],[Venue]])</f>
        <v>AWAY</v>
      </c>
    </row>
    <row r="4008" spans="1:16" hidden="1" x14ac:dyDescent="0.45">
      <c r="A4008">
        <v>40035343</v>
      </c>
      <c r="B4008" t="s">
        <v>306</v>
      </c>
      <c r="C4008">
        <v>45031</v>
      </c>
      <c r="D4008">
        <v>69943</v>
      </c>
      <c r="E4008">
        <v>20222023</v>
      </c>
      <c r="F4008" t="s">
        <v>372</v>
      </c>
      <c r="G4008" t="s">
        <v>239</v>
      </c>
      <c r="H4008">
        <v>1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 t="s">
        <v>19</v>
      </c>
      <c r="P4008" t="str">
        <f>UPPER(Table1[[#This Row],[Venue]])</f>
        <v>HOME</v>
      </c>
    </row>
    <row r="4009" spans="1:16" hidden="1" x14ac:dyDescent="0.45">
      <c r="A4009">
        <v>40035343</v>
      </c>
      <c r="B4009" t="s">
        <v>306</v>
      </c>
      <c r="C4009">
        <v>45031</v>
      </c>
      <c r="D4009">
        <v>69943</v>
      </c>
      <c r="E4009">
        <v>20222023</v>
      </c>
      <c r="F4009" t="s">
        <v>372</v>
      </c>
      <c r="G4009" t="s">
        <v>240</v>
      </c>
      <c r="H4009">
        <v>3</v>
      </c>
      <c r="I4009">
        <v>1</v>
      </c>
      <c r="J4009">
        <v>1</v>
      </c>
      <c r="K4009">
        <v>1</v>
      </c>
      <c r="L4009">
        <v>0</v>
      </c>
      <c r="M4009">
        <v>0</v>
      </c>
      <c r="N4009">
        <v>0</v>
      </c>
      <c r="O4009" t="s">
        <v>19</v>
      </c>
      <c r="P4009" t="str">
        <f>UPPER(Table1[[#This Row],[Venue]])</f>
        <v>HOME</v>
      </c>
    </row>
    <row r="4010" spans="1:16" hidden="1" x14ac:dyDescent="0.45">
      <c r="A4010">
        <v>40035343</v>
      </c>
      <c r="B4010" t="s">
        <v>306</v>
      </c>
      <c r="C4010">
        <v>45031</v>
      </c>
      <c r="D4010">
        <v>69943</v>
      </c>
      <c r="E4010">
        <v>20222023</v>
      </c>
      <c r="F4010" t="s">
        <v>372</v>
      </c>
      <c r="G4010" t="s">
        <v>241</v>
      </c>
      <c r="H4010">
        <v>4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 t="s">
        <v>19</v>
      </c>
      <c r="P4010" t="str">
        <f>UPPER(Table1[[#This Row],[Venue]])</f>
        <v>HOME</v>
      </c>
    </row>
    <row r="4011" spans="1:16" hidden="1" x14ac:dyDescent="0.45">
      <c r="A4011">
        <v>40035343</v>
      </c>
      <c r="B4011" t="s">
        <v>306</v>
      </c>
      <c r="C4011">
        <v>45031</v>
      </c>
      <c r="D4011">
        <v>69943</v>
      </c>
      <c r="E4011">
        <v>20222023</v>
      </c>
      <c r="F4011" t="s">
        <v>372</v>
      </c>
      <c r="G4011" t="s">
        <v>398</v>
      </c>
      <c r="H4011">
        <v>5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 t="s">
        <v>19</v>
      </c>
      <c r="P4011" t="str">
        <f>UPPER(Table1[[#This Row],[Venue]])</f>
        <v>HOME</v>
      </c>
    </row>
    <row r="4012" spans="1:16" hidden="1" x14ac:dyDescent="0.45">
      <c r="A4012">
        <v>40035343</v>
      </c>
      <c r="B4012" t="s">
        <v>306</v>
      </c>
      <c r="C4012">
        <v>45031</v>
      </c>
      <c r="D4012">
        <v>69943</v>
      </c>
      <c r="E4012">
        <v>20222023</v>
      </c>
      <c r="F4012" t="s">
        <v>372</v>
      </c>
      <c r="G4012" t="s">
        <v>276</v>
      </c>
      <c r="H4012">
        <v>9</v>
      </c>
      <c r="I4012">
        <v>1</v>
      </c>
      <c r="J4012">
        <v>0</v>
      </c>
      <c r="K4012">
        <v>1</v>
      </c>
      <c r="L4012">
        <v>1</v>
      </c>
      <c r="M4012">
        <v>0</v>
      </c>
      <c r="N4012">
        <v>0</v>
      </c>
      <c r="O4012" t="s">
        <v>19</v>
      </c>
      <c r="P4012" t="str">
        <f>UPPER(Table1[[#This Row],[Venue]])</f>
        <v>HOME</v>
      </c>
    </row>
    <row r="4013" spans="1:16" hidden="1" x14ac:dyDescent="0.45">
      <c r="A4013">
        <v>40035343</v>
      </c>
      <c r="B4013" t="s">
        <v>306</v>
      </c>
      <c r="C4013">
        <v>45031</v>
      </c>
      <c r="D4013">
        <v>69943</v>
      </c>
      <c r="E4013">
        <v>20222023</v>
      </c>
      <c r="F4013" t="s">
        <v>372</v>
      </c>
      <c r="G4013" t="s">
        <v>244</v>
      </c>
      <c r="H4013">
        <v>20</v>
      </c>
      <c r="I4013">
        <v>2</v>
      </c>
      <c r="J4013">
        <v>1</v>
      </c>
      <c r="K4013">
        <v>1</v>
      </c>
      <c r="L4013">
        <v>1</v>
      </c>
      <c r="M4013">
        <v>0</v>
      </c>
      <c r="N4013">
        <v>0</v>
      </c>
      <c r="O4013" t="s">
        <v>19</v>
      </c>
      <c r="P4013" t="str">
        <f>UPPER(Table1[[#This Row],[Venue]])</f>
        <v>HOME</v>
      </c>
    </row>
    <row r="4014" spans="1:16" hidden="1" x14ac:dyDescent="0.45">
      <c r="A4014">
        <v>40035343</v>
      </c>
      <c r="B4014" t="s">
        <v>306</v>
      </c>
      <c r="C4014">
        <v>45031</v>
      </c>
      <c r="D4014">
        <v>69943</v>
      </c>
      <c r="E4014">
        <v>20222023</v>
      </c>
      <c r="F4014" t="s">
        <v>372</v>
      </c>
      <c r="G4014" t="s">
        <v>245</v>
      </c>
      <c r="H4014">
        <v>22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 t="s">
        <v>19</v>
      </c>
      <c r="P4014" t="str">
        <f>UPPER(Table1[[#This Row],[Venue]])</f>
        <v>HOME</v>
      </c>
    </row>
    <row r="4015" spans="1:16" hidden="1" x14ac:dyDescent="0.45">
      <c r="A4015">
        <v>40035343</v>
      </c>
      <c r="B4015" t="s">
        <v>306</v>
      </c>
      <c r="C4015">
        <v>45031</v>
      </c>
      <c r="D4015">
        <v>69943</v>
      </c>
      <c r="E4015">
        <v>20222023</v>
      </c>
      <c r="F4015" t="s">
        <v>372</v>
      </c>
      <c r="G4015" t="s">
        <v>246</v>
      </c>
      <c r="H4015">
        <v>23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 t="s">
        <v>19</v>
      </c>
      <c r="P4015" t="str">
        <f>UPPER(Table1[[#This Row],[Venue]])</f>
        <v>HOME</v>
      </c>
    </row>
    <row r="4016" spans="1:16" hidden="1" x14ac:dyDescent="0.45">
      <c r="A4016">
        <v>40035343</v>
      </c>
      <c r="B4016" t="s">
        <v>306</v>
      </c>
      <c r="C4016">
        <v>45031</v>
      </c>
      <c r="D4016">
        <v>69943</v>
      </c>
      <c r="E4016">
        <v>20222023</v>
      </c>
      <c r="F4016" t="s">
        <v>372</v>
      </c>
      <c r="G4016" t="s">
        <v>247</v>
      </c>
      <c r="H4016">
        <v>27</v>
      </c>
      <c r="I4016">
        <v>1</v>
      </c>
      <c r="J4016">
        <v>1</v>
      </c>
      <c r="K4016">
        <v>1</v>
      </c>
      <c r="L4016">
        <v>0</v>
      </c>
      <c r="M4016">
        <v>0</v>
      </c>
      <c r="N4016">
        <v>0</v>
      </c>
      <c r="O4016" t="s">
        <v>19</v>
      </c>
      <c r="P4016" t="str">
        <f>UPPER(Table1[[#This Row],[Venue]])</f>
        <v>HOME</v>
      </c>
    </row>
    <row r="4017" spans="1:16" hidden="1" x14ac:dyDescent="0.45">
      <c r="A4017">
        <v>40035343</v>
      </c>
      <c r="B4017" t="s">
        <v>306</v>
      </c>
      <c r="C4017">
        <v>45031</v>
      </c>
      <c r="D4017">
        <v>69943</v>
      </c>
      <c r="E4017">
        <v>20222023</v>
      </c>
      <c r="F4017" t="s">
        <v>372</v>
      </c>
      <c r="G4017" t="s">
        <v>248</v>
      </c>
      <c r="H4017">
        <v>31</v>
      </c>
      <c r="I4017">
        <v>3</v>
      </c>
      <c r="J4017">
        <v>1</v>
      </c>
      <c r="K4017">
        <v>1</v>
      </c>
      <c r="L4017">
        <v>2</v>
      </c>
      <c r="M4017">
        <v>1</v>
      </c>
      <c r="N4017">
        <v>0</v>
      </c>
      <c r="O4017" t="s">
        <v>19</v>
      </c>
      <c r="P4017" t="str">
        <f>UPPER(Table1[[#This Row],[Venue]])</f>
        <v>HOME</v>
      </c>
    </row>
    <row r="4018" spans="1:16" hidden="1" x14ac:dyDescent="0.45">
      <c r="A4018">
        <v>40035343</v>
      </c>
      <c r="B4018" t="s">
        <v>306</v>
      </c>
      <c r="C4018">
        <v>45031</v>
      </c>
      <c r="D4018">
        <v>69943</v>
      </c>
      <c r="E4018">
        <v>20222023</v>
      </c>
      <c r="F4018" t="s">
        <v>372</v>
      </c>
      <c r="G4018" t="s">
        <v>249</v>
      </c>
      <c r="H4018">
        <v>41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 t="s">
        <v>19</v>
      </c>
      <c r="P4018" t="str">
        <f>UPPER(Table1[[#This Row],[Venue]])</f>
        <v>HOME</v>
      </c>
    </row>
    <row r="4019" spans="1:16" hidden="1" x14ac:dyDescent="0.45">
      <c r="A4019">
        <v>40035343</v>
      </c>
      <c r="B4019" t="s">
        <v>306</v>
      </c>
      <c r="C4019">
        <v>45031</v>
      </c>
      <c r="D4019">
        <v>69943</v>
      </c>
      <c r="E4019">
        <v>20222023</v>
      </c>
      <c r="F4019" t="s">
        <v>372</v>
      </c>
      <c r="G4019" t="s">
        <v>250</v>
      </c>
      <c r="H4019">
        <v>42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2</v>
      </c>
      <c r="O4019" t="s">
        <v>19</v>
      </c>
      <c r="P4019" t="str">
        <f>UPPER(Table1[[#This Row],[Venue]])</f>
        <v>HOME</v>
      </c>
    </row>
    <row r="4020" spans="1:16" hidden="1" x14ac:dyDescent="0.45">
      <c r="A4020">
        <v>40035343</v>
      </c>
      <c r="B4020" t="s">
        <v>306</v>
      </c>
      <c r="C4020">
        <v>45031</v>
      </c>
      <c r="D4020">
        <v>69943</v>
      </c>
      <c r="E4020">
        <v>20222023</v>
      </c>
      <c r="F4020" t="s">
        <v>372</v>
      </c>
      <c r="G4020" t="s">
        <v>251</v>
      </c>
      <c r="H4020">
        <v>50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 t="s">
        <v>19</v>
      </c>
      <c r="P4020" t="str">
        <f>UPPER(Table1[[#This Row],[Venue]])</f>
        <v>HOME</v>
      </c>
    </row>
    <row r="4021" spans="1:16" hidden="1" x14ac:dyDescent="0.45">
      <c r="A4021">
        <v>40035343</v>
      </c>
      <c r="B4021" t="s">
        <v>306</v>
      </c>
      <c r="C4021">
        <v>45031</v>
      </c>
      <c r="D4021">
        <v>69943</v>
      </c>
      <c r="E4021">
        <v>20222023</v>
      </c>
      <c r="F4021" t="s">
        <v>372</v>
      </c>
      <c r="G4021" t="s">
        <v>252</v>
      </c>
      <c r="H4021">
        <v>63</v>
      </c>
      <c r="I4021">
        <v>3</v>
      </c>
      <c r="J4021">
        <v>1</v>
      </c>
      <c r="K4021">
        <v>1</v>
      </c>
      <c r="L4021">
        <v>2</v>
      </c>
      <c r="M4021">
        <v>0</v>
      </c>
      <c r="N4021">
        <v>0</v>
      </c>
      <c r="O4021" t="s">
        <v>19</v>
      </c>
      <c r="P4021" t="str">
        <f>UPPER(Table1[[#This Row],[Venue]])</f>
        <v>HOME</v>
      </c>
    </row>
    <row r="4022" spans="1:16" hidden="1" x14ac:dyDescent="0.45">
      <c r="A4022">
        <v>40035343</v>
      </c>
      <c r="B4022" t="s">
        <v>306</v>
      </c>
      <c r="C4022">
        <v>45031</v>
      </c>
      <c r="D4022">
        <v>69943</v>
      </c>
      <c r="E4022">
        <v>20222023</v>
      </c>
      <c r="F4022" t="s">
        <v>372</v>
      </c>
      <c r="G4022" t="s">
        <v>253</v>
      </c>
      <c r="H4022">
        <v>69</v>
      </c>
      <c r="I4022">
        <v>1</v>
      </c>
      <c r="J4022">
        <v>0</v>
      </c>
      <c r="K4022">
        <v>1</v>
      </c>
      <c r="L4022">
        <v>1</v>
      </c>
      <c r="M4022">
        <v>0</v>
      </c>
      <c r="N4022">
        <v>2</v>
      </c>
      <c r="O4022" t="s">
        <v>19</v>
      </c>
      <c r="P4022" t="str">
        <f>UPPER(Table1[[#This Row],[Venue]])</f>
        <v>HOME</v>
      </c>
    </row>
    <row r="4023" spans="1:16" hidden="1" x14ac:dyDescent="0.45">
      <c r="A4023">
        <v>40035343</v>
      </c>
      <c r="B4023" t="s">
        <v>306</v>
      </c>
      <c r="C4023">
        <v>45031</v>
      </c>
      <c r="D4023">
        <v>69943</v>
      </c>
      <c r="E4023">
        <v>20222023</v>
      </c>
      <c r="F4023" t="s">
        <v>372</v>
      </c>
      <c r="G4023" t="s">
        <v>254</v>
      </c>
      <c r="H4023">
        <v>77</v>
      </c>
      <c r="I4023">
        <v>1</v>
      </c>
      <c r="J4023">
        <v>0</v>
      </c>
      <c r="K4023">
        <v>1</v>
      </c>
      <c r="L4023">
        <v>1</v>
      </c>
      <c r="M4023">
        <v>0</v>
      </c>
      <c r="N4023">
        <v>0</v>
      </c>
      <c r="O4023" t="s">
        <v>19</v>
      </c>
      <c r="P4023" t="str">
        <f>UPPER(Table1[[#This Row],[Venue]])</f>
        <v>HOME</v>
      </c>
    </row>
    <row r="4024" spans="1:16" hidden="1" x14ac:dyDescent="0.45">
      <c r="A4024">
        <v>40035343</v>
      </c>
      <c r="B4024" t="s">
        <v>306</v>
      </c>
      <c r="C4024">
        <v>45031</v>
      </c>
      <c r="D4024">
        <v>69943</v>
      </c>
      <c r="E4024">
        <v>20222023</v>
      </c>
      <c r="F4024" t="s">
        <v>372</v>
      </c>
      <c r="G4024" t="s">
        <v>255</v>
      </c>
      <c r="H4024">
        <v>88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 t="s">
        <v>19</v>
      </c>
      <c r="P4024" t="str">
        <f>UPPER(Table1[[#This Row],[Venue]])</f>
        <v>HOME</v>
      </c>
    </row>
    <row r="4025" spans="1:16" hidden="1" x14ac:dyDescent="0.45">
      <c r="A4025">
        <v>40035343</v>
      </c>
      <c r="B4025" t="s">
        <v>306</v>
      </c>
      <c r="C4025">
        <v>45031</v>
      </c>
      <c r="D4025">
        <v>69943</v>
      </c>
      <c r="E4025">
        <v>20222023</v>
      </c>
      <c r="F4025" t="s">
        <v>372</v>
      </c>
      <c r="G4025" t="s">
        <v>77</v>
      </c>
      <c r="H4025">
        <v>1</v>
      </c>
      <c r="I4025">
        <v>0</v>
      </c>
      <c r="J4025">
        <v>0</v>
      </c>
      <c r="K4025">
        <v>1</v>
      </c>
      <c r="L4025">
        <v>0</v>
      </c>
      <c r="M4025">
        <v>0</v>
      </c>
      <c r="N4025">
        <v>0</v>
      </c>
      <c r="O4025" t="s">
        <v>40</v>
      </c>
      <c r="P4025" t="str">
        <f>UPPER(Table1[[#This Row],[Venue]])</f>
        <v>AWAY</v>
      </c>
    </row>
    <row r="4026" spans="1:16" hidden="1" x14ac:dyDescent="0.45">
      <c r="A4026">
        <v>40035343</v>
      </c>
      <c r="B4026" t="s">
        <v>306</v>
      </c>
      <c r="C4026">
        <v>45031</v>
      </c>
      <c r="D4026">
        <v>69943</v>
      </c>
      <c r="E4026">
        <v>20222023</v>
      </c>
      <c r="F4026" t="s">
        <v>372</v>
      </c>
      <c r="G4026" t="s">
        <v>161</v>
      </c>
      <c r="H4026">
        <v>2</v>
      </c>
      <c r="I4026">
        <v>0</v>
      </c>
      <c r="J4026">
        <v>0</v>
      </c>
      <c r="K4026">
        <v>1</v>
      </c>
      <c r="L4026">
        <v>0</v>
      </c>
      <c r="M4026">
        <v>0</v>
      </c>
      <c r="N4026">
        <v>0</v>
      </c>
      <c r="O4026" t="s">
        <v>40</v>
      </c>
      <c r="P4026" t="str">
        <f>UPPER(Table1[[#This Row],[Venue]])</f>
        <v>AWAY</v>
      </c>
    </row>
    <row r="4027" spans="1:16" hidden="1" x14ac:dyDescent="0.45">
      <c r="A4027">
        <v>40035343</v>
      </c>
      <c r="B4027" t="s">
        <v>306</v>
      </c>
      <c r="C4027">
        <v>45031</v>
      </c>
      <c r="D4027">
        <v>69943</v>
      </c>
      <c r="E4027">
        <v>20222023</v>
      </c>
      <c r="F4027" t="s">
        <v>372</v>
      </c>
      <c r="G4027" t="s">
        <v>307</v>
      </c>
      <c r="H4027">
        <v>7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 t="s">
        <v>40</v>
      </c>
      <c r="P4027" t="str">
        <f>UPPER(Table1[[#This Row],[Venue]])</f>
        <v>AWAY</v>
      </c>
    </row>
    <row r="4028" spans="1:16" hidden="1" x14ac:dyDescent="0.45">
      <c r="A4028">
        <v>40035343</v>
      </c>
      <c r="B4028" t="s">
        <v>306</v>
      </c>
      <c r="C4028">
        <v>45031</v>
      </c>
      <c r="D4028">
        <v>69943</v>
      </c>
      <c r="E4028">
        <v>20222023</v>
      </c>
      <c r="F4028" t="s">
        <v>372</v>
      </c>
      <c r="G4028" t="s">
        <v>78</v>
      </c>
      <c r="H4028">
        <v>8</v>
      </c>
      <c r="I4028">
        <v>1</v>
      </c>
      <c r="J4028">
        <v>1</v>
      </c>
      <c r="K4028">
        <v>1</v>
      </c>
      <c r="L4028">
        <v>0</v>
      </c>
      <c r="M4028">
        <v>0</v>
      </c>
      <c r="N4028">
        <v>0</v>
      </c>
      <c r="O4028" t="s">
        <v>40</v>
      </c>
      <c r="P4028" t="str">
        <f>UPPER(Table1[[#This Row],[Venue]])</f>
        <v>AWAY</v>
      </c>
    </row>
    <row r="4029" spans="1:16" hidden="1" x14ac:dyDescent="0.45">
      <c r="A4029">
        <v>40035343</v>
      </c>
      <c r="B4029" t="s">
        <v>306</v>
      </c>
      <c r="C4029">
        <v>45031</v>
      </c>
      <c r="D4029">
        <v>69943</v>
      </c>
      <c r="E4029">
        <v>20222023</v>
      </c>
      <c r="F4029" t="s">
        <v>372</v>
      </c>
      <c r="G4029" t="s">
        <v>80</v>
      </c>
      <c r="H4029">
        <v>10</v>
      </c>
      <c r="I4029">
        <v>1</v>
      </c>
      <c r="J4029">
        <v>0</v>
      </c>
      <c r="K4029">
        <v>1</v>
      </c>
      <c r="L4029">
        <v>1</v>
      </c>
      <c r="M4029">
        <v>0</v>
      </c>
      <c r="N4029">
        <v>0</v>
      </c>
      <c r="O4029" t="s">
        <v>40</v>
      </c>
      <c r="P4029" t="str">
        <f>UPPER(Table1[[#This Row],[Venue]])</f>
        <v>AWAY</v>
      </c>
    </row>
    <row r="4030" spans="1:16" hidden="1" x14ac:dyDescent="0.45">
      <c r="A4030">
        <v>40035343</v>
      </c>
      <c r="B4030" t="s">
        <v>306</v>
      </c>
      <c r="C4030">
        <v>45031</v>
      </c>
      <c r="D4030">
        <v>69943</v>
      </c>
      <c r="E4030">
        <v>20222023</v>
      </c>
      <c r="F4030" t="s">
        <v>372</v>
      </c>
      <c r="G4030" t="s">
        <v>91</v>
      </c>
      <c r="H4030">
        <v>11</v>
      </c>
      <c r="I4030">
        <v>1</v>
      </c>
      <c r="J4030">
        <v>1</v>
      </c>
      <c r="K4030">
        <v>1</v>
      </c>
      <c r="L4030">
        <v>0</v>
      </c>
      <c r="M4030">
        <v>0</v>
      </c>
      <c r="N4030">
        <v>2</v>
      </c>
      <c r="O4030" t="s">
        <v>40</v>
      </c>
      <c r="P4030" t="str">
        <f>UPPER(Table1[[#This Row],[Venue]])</f>
        <v>AWAY</v>
      </c>
    </row>
    <row r="4031" spans="1:16" hidden="1" x14ac:dyDescent="0.45">
      <c r="A4031">
        <v>40035343</v>
      </c>
      <c r="B4031" t="s">
        <v>306</v>
      </c>
      <c r="C4031">
        <v>45031</v>
      </c>
      <c r="D4031">
        <v>69943</v>
      </c>
      <c r="E4031">
        <v>20222023</v>
      </c>
      <c r="F4031" t="s">
        <v>372</v>
      </c>
      <c r="G4031" t="s">
        <v>81</v>
      </c>
      <c r="H4031">
        <v>13</v>
      </c>
      <c r="I4031">
        <v>0</v>
      </c>
      <c r="J4031">
        <v>0</v>
      </c>
      <c r="K4031">
        <v>1</v>
      </c>
      <c r="L4031">
        <v>0</v>
      </c>
      <c r="M4031">
        <v>0</v>
      </c>
      <c r="N4031">
        <v>0</v>
      </c>
      <c r="O4031" t="s">
        <v>40</v>
      </c>
      <c r="P4031" t="str">
        <f>UPPER(Table1[[#This Row],[Venue]])</f>
        <v>AWAY</v>
      </c>
    </row>
    <row r="4032" spans="1:16" hidden="1" x14ac:dyDescent="0.45">
      <c r="A4032">
        <v>40035343</v>
      </c>
      <c r="B4032" t="s">
        <v>306</v>
      </c>
      <c r="C4032">
        <v>45031</v>
      </c>
      <c r="D4032">
        <v>69943</v>
      </c>
      <c r="E4032">
        <v>20222023</v>
      </c>
      <c r="F4032" t="s">
        <v>372</v>
      </c>
      <c r="G4032" t="s">
        <v>82</v>
      </c>
      <c r="H4032">
        <v>15</v>
      </c>
      <c r="I4032">
        <v>1</v>
      </c>
      <c r="J4032">
        <v>0</v>
      </c>
      <c r="K4032">
        <v>1</v>
      </c>
      <c r="L4032">
        <v>1</v>
      </c>
      <c r="M4032">
        <v>0</v>
      </c>
      <c r="N4032">
        <v>0</v>
      </c>
      <c r="O4032" t="s">
        <v>40</v>
      </c>
      <c r="P4032" t="str">
        <f>UPPER(Table1[[#This Row],[Venue]])</f>
        <v>AWAY</v>
      </c>
    </row>
    <row r="4033" spans="1:16" hidden="1" x14ac:dyDescent="0.45">
      <c r="A4033">
        <v>40035343</v>
      </c>
      <c r="B4033" t="s">
        <v>306</v>
      </c>
      <c r="C4033">
        <v>45031</v>
      </c>
      <c r="D4033">
        <v>69943</v>
      </c>
      <c r="E4033">
        <v>20222023</v>
      </c>
      <c r="F4033" t="s">
        <v>372</v>
      </c>
      <c r="G4033" t="s">
        <v>83</v>
      </c>
      <c r="H4033">
        <v>17</v>
      </c>
      <c r="I4033">
        <v>0</v>
      </c>
      <c r="J4033">
        <v>0</v>
      </c>
      <c r="K4033">
        <v>1</v>
      </c>
      <c r="L4033">
        <v>0</v>
      </c>
      <c r="M4033">
        <v>0</v>
      </c>
      <c r="N4033">
        <v>0</v>
      </c>
      <c r="O4033" t="s">
        <v>40</v>
      </c>
      <c r="P4033" t="str">
        <f>UPPER(Table1[[#This Row],[Venue]])</f>
        <v>AWAY</v>
      </c>
    </row>
    <row r="4034" spans="1:16" hidden="1" x14ac:dyDescent="0.45">
      <c r="A4034">
        <v>40035343</v>
      </c>
      <c r="B4034" t="s">
        <v>306</v>
      </c>
      <c r="C4034">
        <v>45031</v>
      </c>
      <c r="D4034">
        <v>69943</v>
      </c>
      <c r="E4034">
        <v>20222023</v>
      </c>
      <c r="F4034" t="s">
        <v>372</v>
      </c>
      <c r="G4034" t="s">
        <v>84</v>
      </c>
      <c r="H4034">
        <v>18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 t="s">
        <v>40</v>
      </c>
      <c r="P4034" t="str">
        <f>UPPER(Table1[[#This Row],[Venue]])</f>
        <v>AWAY</v>
      </c>
    </row>
    <row r="4035" spans="1:16" hidden="1" x14ac:dyDescent="0.45">
      <c r="A4035">
        <v>40035343</v>
      </c>
      <c r="B4035" t="s">
        <v>306</v>
      </c>
      <c r="C4035">
        <v>45031</v>
      </c>
      <c r="D4035">
        <v>69943</v>
      </c>
      <c r="E4035">
        <v>20222023</v>
      </c>
      <c r="F4035" t="s">
        <v>372</v>
      </c>
      <c r="G4035" t="s">
        <v>85</v>
      </c>
      <c r="H4035">
        <v>19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 t="s">
        <v>40</v>
      </c>
      <c r="P4035" t="str">
        <f>UPPER(Table1[[#This Row],[Venue]])</f>
        <v>AWAY</v>
      </c>
    </row>
    <row r="4036" spans="1:16" hidden="1" x14ac:dyDescent="0.45">
      <c r="A4036">
        <v>40035343</v>
      </c>
      <c r="B4036" t="s">
        <v>306</v>
      </c>
      <c r="C4036">
        <v>45031</v>
      </c>
      <c r="D4036">
        <v>69943</v>
      </c>
      <c r="E4036">
        <v>20222023</v>
      </c>
      <c r="F4036" t="s">
        <v>372</v>
      </c>
      <c r="G4036" t="s">
        <v>86</v>
      </c>
      <c r="H4036">
        <v>25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2</v>
      </c>
      <c r="O4036" t="s">
        <v>40</v>
      </c>
      <c r="P4036" t="str">
        <f>UPPER(Table1[[#This Row],[Venue]])</f>
        <v>AWAY</v>
      </c>
    </row>
    <row r="4037" spans="1:16" hidden="1" x14ac:dyDescent="0.45">
      <c r="A4037">
        <v>40035343</v>
      </c>
      <c r="B4037" t="s">
        <v>306</v>
      </c>
      <c r="C4037">
        <v>45031</v>
      </c>
      <c r="D4037">
        <v>69943</v>
      </c>
      <c r="E4037">
        <v>20222023</v>
      </c>
      <c r="F4037" t="s">
        <v>372</v>
      </c>
      <c r="G4037" t="s">
        <v>87</v>
      </c>
      <c r="H4037">
        <v>27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  <c r="O4037" t="s">
        <v>40</v>
      </c>
      <c r="P4037" t="str">
        <f>UPPER(Table1[[#This Row],[Venue]])</f>
        <v>AWAY</v>
      </c>
    </row>
    <row r="4038" spans="1:16" hidden="1" x14ac:dyDescent="0.45">
      <c r="A4038">
        <v>40035343</v>
      </c>
      <c r="B4038" t="s">
        <v>306</v>
      </c>
      <c r="C4038">
        <v>45031</v>
      </c>
      <c r="D4038">
        <v>69943</v>
      </c>
      <c r="E4038">
        <v>20222023</v>
      </c>
      <c r="F4038" t="s">
        <v>372</v>
      </c>
      <c r="G4038" t="s">
        <v>88</v>
      </c>
      <c r="H4038">
        <v>30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 t="s">
        <v>40</v>
      </c>
      <c r="P4038" t="str">
        <f>UPPER(Table1[[#This Row],[Venue]])</f>
        <v>AWAY</v>
      </c>
    </row>
    <row r="4039" spans="1:16" hidden="1" x14ac:dyDescent="0.45">
      <c r="A4039">
        <v>40035343</v>
      </c>
      <c r="B4039" t="s">
        <v>306</v>
      </c>
      <c r="C4039">
        <v>45031</v>
      </c>
      <c r="D4039">
        <v>69943</v>
      </c>
      <c r="E4039">
        <v>20222023</v>
      </c>
      <c r="F4039" t="s">
        <v>372</v>
      </c>
      <c r="G4039" t="s">
        <v>368</v>
      </c>
      <c r="H4039">
        <v>50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 t="s">
        <v>40</v>
      </c>
      <c r="P4039" t="str">
        <f>UPPER(Table1[[#This Row],[Venue]])</f>
        <v>AWAY</v>
      </c>
    </row>
    <row r="4040" spans="1:16" hidden="1" x14ac:dyDescent="0.45">
      <c r="A4040">
        <v>40035343</v>
      </c>
      <c r="B4040" t="s">
        <v>306</v>
      </c>
      <c r="C4040">
        <v>45031</v>
      </c>
      <c r="D4040">
        <v>69943</v>
      </c>
      <c r="E4040">
        <v>20222023</v>
      </c>
      <c r="F4040" t="s">
        <v>372</v>
      </c>
      <c r="G4040" t="s">
        <v>89</v>
      </c>
      <c r="H4040">
        <v>71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 t="s">
        <v>40</v>
      </c>
      <c r="P4040" t="str">
        <f>UPPER(Table1[[#This Row],[Venue]])</f>
        <v>AWAY</v>
      </c>
    </row>
    <row r="4041" spans="1:16" hidden="1" x14ac:dyDescent="0.45">
      <c r="A4041">
        <v>40035343</v>
      </c>
      <c r="B4041" t="s">
        <v>306</v>
      </c>
      <c r="C4041">
        <v>45031</v>
      </c>
      <c r="D4041">
        <v>69943</v>
      </c>
      <c r="E4041">
        <v>20222023</v>
      </c>
      <c r="F4041" t="s">
        <v>372</v>
      </c>
      <c r="G4041" t="s">
        <v>402</v>
      </c>
      <c r="H4041">
        <v>84</v>
      </c>
      <c r="I4041">
        <v>1</v>
      </c>
      <c r="J4041">
        <v>0</v>
      </c>
      <c r="K4041">
        <v>1</v>
      </c>
      <c r="L4041">
        <v>1</v>
      </c>
      <c r="M4041">
        <v>0</v>
      </c>
      <c r="N4041">
        <v>0</v>
      </c>
      <c r="O4041" t="s">
        <v>40</v>
      </c>
      <c r="P4041" t="str">
        <f>UPPER(Table1[[#This Row],[Venue]])</f>
        <v>AWAY</v>
      </c>
    </row>
    <row r="4042" spans="1:16" hidden="1" x14ac:dyDescent="0.45">
      <c r="A4042">
        <v>40035343</v>
      </c>
      <c r="B4042" t="s">
        <v>306</v>
      </c>
      <c r="C4042">
        <v>45031</v>
      </c>
      <c r="D4042">
        <v>69943</v>
      </c>
      <c r="E4042">
        <v>20222023</v>
      </c>
      <c r="F4042" t="s">
        <v>372</v>
      </c>
      <c r="G4042" t="s">
        <v>90</v>
      </c>
      <c r="H4042">
        <v>87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 t="s">
        <v>40</v>
      </c>
      <c r="P4042" t="str">
        <f>UPPER(Table1[[#This Row],[Venue]])</f>
        <v>AWAY</v>
      </c>
    </row>
    <row r="4043" spans="1:16" hidden="1" x14ac:dyDescent="0.45">
      <c r="A4043">
        <v>40035343</v>
      </c>
      <c r="B4043" t="s">
        <v>306</v>
      </c>
      <c r="C4043">
        <v>45031</v>
      </c>
      <c r="D4043">
        <v>69943</v>
      </c>
      <c r="E4043">
        <v>20222023</v>
      </c>
      <c r="F4043" t="s">
        <v>372</v>
      </c>
      <c r="G4043" t="s">
        <v>403</v>
      </c>
      <c r="H4043">
        <v>88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 t="s">
        <v>40</v>
      </c>
      <c r="P4043" t="str">
        <f>UPPER(Table1[[#This Row],[Venue]])</f>
        <v>AWAY</v>
      </c>
    </row>
    <row r="4044" spans="1:16" hidden="1" x14ac:dyDescent="0.45">
      <c r="A4044">
        <v>40035343</v>
      </c>
      <c r="B4044" t="s">
        <v>306</v>
      </c>
      <c r="C4044">
        <v>45031</v>
      </c>
      <c r="D4044">
        <v>69943</v>
      </c>
      <c r="E4044">
        <v>20222023</v>
      </c>
      <c r="F4044" t="s">
        <v>372</v>
      </c>
      <c r="G4044" t="s">
        <v>92</v>
      </c>
      <c r="H4044">
        <v>96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2</v>
      </c>
      <c r="O4044" t="s">
        <v>40</v>
      </c>
      <c r="P4044" t="str">
        <f>UPPER(Table1[[#This Row],[Venue]])</f>
        <v>AWAY</v>
      </c>
    </row>
    <row r="4045" spans="1:16" hidden="1" x14ac:dyDescent="0.45">
      <c r="A4045">
        <v>40044435</v>
      </c>
      <c r="B4045" t="s">
        <v>267</v>
      </c>
      <c r="C4045">
        <v>45174</v>
      </c>
      <c r="D4045">
        <v>75104</v>
      </c>
      <c r="E4045">
        <v>20232024</v>
      </c>
      <c r="F4045" t="s">
        <v>17</v>
      </c>
      <c r="G4045" t="s">
        <v>461</v>
      </c>
      <c r="H4045">
        <v>6</v>
      </c>
      <c r="I4045">
        <v>0</v>
      </c>
      <c r="J4045">
        <v>0</v>
      </c>
      <c r="K4045">
        <v>1</v>
      </c>
      <c r="L4045">
        <v>0</v>
      </c>
      <c r="M4045">
        <v>1</v>
      </c>
      <c r="N4045">
        <v>0</v>
      </c>
      <c r="O4045" t="s">
        <v>19</v>
      </c>
      <c r="P4045" t="str">
        <f>UPPER(Table1[[#This Row],[Venue]])</f>
        <v>HOME</v>
      </c>
    </row>
    <row r="4046" spans="1:16" hidden="1" x14ac:dyDescent="0.45">
      <c r="A4046">
        <v>40044435</v>
      </c>
      <c r="B4046" t="s">
        <v>267</v>
      </c>
      <c r="C4046">
        <v>45174</v>
      </c>
      <c r="D4046">
        <v>75104</v>
      </c>
      <c r="E4046">
        <v>20232024</v>
      </c>
      <c r="F4046" t="s">
        <v>17</v>
      </c>
      <c r="G4046" t="s">
        <v>151</v>
      </c>
      <c r="H4046">
        <v>8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 t="s">
        <v>19</v>
      </c>
      <c r="P4046" t="str">
        <f>UPPER(Table1[[#This Row],[Venue]])</f>
        <v>HOME</v>
      </c>
    </row>
    <row r="4047" spans="1:16" hidden="1" x14ac:dyDescent="0.45">
      <c r="A4047">
        <v>40044435</v>
      </c>
      <c r="B4047" t="s">
        <v>267</v>
      </c>
      <c r="C4047">
        <v>45174</v>
      </c>
      <c r="D4047">
        <v>75104</v>
      </c>
      <c r="E4047">
        <v>20232024</v>
      </c>
      <c r="F4047" t="s">
        <v>17</v>
      </c>
      <c r="G4047" t="s">
        <v>184</v>
      </c>
      <c r="H4047">
        <v>9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 t="s">
        <v>19</v>
      </c>
      <c r="P4047" t="str">
        <f>UPPER(Table1[[#This Row],[Venue]])</f>
        <v>HOME</v>
      </c>
    </row>
    <row r="4048" spans="1:16" hidden="1" x14ac:dyDescent="0.45">
      <c r="A4048">
        <v>40044435</v>
      </c>
      <c r="B4048" t="s">
        <v>267</v>
      </c>
      <c r="C4048">
        <v>45174</v>
      </c>
      <c r="D4048">
        <v>75104</v>
      </c>
      <c r="E4048">
        <v>20232024</v>
      </c>
      <c r="F4048" t="s">
        <v>17</v>
      </c>
      <c r="G4048" t="s">
        <v>152</v>
      </c>
      <c r="H4048">
        <v>14</v>
      </c>
      <c r="I4048">
        <v>1</v>
      </c>
      <c r="J4048">
        <v>0</v>
      </c>
      <c r="K4048">
        <v>1</v>
      </c>
      <c r="L4048">
        <v>1</v>
      </c>
      <c r="M4048">
        <v>0</v>
      </c>
      <c r="N4048">
        <v>0</v>
      </c>
      <c r="O4048" t="s">
        <v>19</v>
      </c>
      <c r="P4048" t="str">
        <f>UPPER(Table1[[#This Row],[Venue]])</f>
        <v>HOME</v>
      </c>
    </row>
    <row r="4049" spans="1:16" hidden="1" x14ac:dyDescent="0.45">
      <c r="A4049">
        <v>40044435</v>
      </c>
      <c r="B4049" t="s">
        <v>267</v>
      </c>
      <c r="C4049">
        <v>45174</v>
      </c>
      <c r="D4049">
        <v>75104</v>
      </c>
      <c r="E4049">
        <v>20232024</v>
      </c>
      <c r="F4049" t="s">
        <v>17</v>
      </c>
      <c r="G4049" t="s">
        <v>462</v>
      </c>
      <c r="H4049">
        <v>15</v>
      </c>
      <c r="I4049">
        <v>1</v>
      </c>
      <c r="J4049">
        <v>1</v>
      </c>
      <c r="K4049">
        <v>1</v>
      </c>
      <c r="L4049">
        <v>0</v>
      </c>
      <c r="M4049">
        <v>0</v>
      </c>
      <c r="N4049">
        <v>0</v>
      </c>
      <c r="O4049" t="s">
        <v>19</v>
      </c>
      <c r="P4049" t="str">
        <f>UPPER(Table1[[#This Row],[Venue]])</f>
        <v>HOME</v>
      </c>
    </row>
    <row r="4050" spans="1:16" hidden="1" x14ac:dyDescent="0.45">
      <c r="A4050">
        <v>40044435</v>
      </c>
      <c r="B4050" t="s">
        <v>267</v>
      </c>
      <c r="C4050">
        <v>45174</v>
      </c>
      <c r="D4050">
        <v>75104</v>
      </c>
      <c r="E4050">
        <v>20232024</v>
      </c>
      <c r="F4050" t="s">
        <v>17</v>
      </c>
      <c r="G4050" t="s">
        <v>396</v>
      </c>
      <c r="H4050">
        <v>17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 t="s">
        <v>19</v>
      </c>
      <c r="P4050" t="str">
        <f>UPPER(Table1[[#This Row],[Venue]])</f>
        <v>HOME</v>
      </c>
    </row>
    <row r="4051" spans="1:16" hidden="1" x14ac:dyDescent="0.45">
      <c r="A4051">
        <v>40044435</v>
      </c>
      <c r="B4051" t="s">
        <v>267</v>
      </c>
      <c r="C4051">
        <v>45174</v>
      </c>
      <c r="D4051">
        <v>75104</v>
      </c>
      <c r="E4051">
        <v>20232024</v>
      </c>
      <c r="F4051" t="s">
        <v>17</v>
      </c>
      <c r="G4051" t="s">
        <v>463</v>
      </c>
      <c r="H4051">
        <v>24</v>
      </c>
      <c r="I4051">
        <v>1</v>
      </c>
      <c r="J4051">
        <v>0</v>
      </c>
      <c r="K4051">
        <v>1</v>
      </c>
      <c r="L4051">
        <v>1</v>
      </c>
      <c r="M4051">
        <v>0</v>
      </c>
      <c r="N4051">
        <v>0</v>
      </c>
      <c r="O4051" t="s">
        <v>19</v>
      </c>
      <c r="P4051" t="str">
        <f>UPPER(Table1[[#This Row],[Venue]])</f>
        <v>HOME</v>
      </c>
    </row>
    <row r="4052" spans="1:16" hidden="1" x14ac:dyDescent="0.45">
      <c r="A4052">
        <v>40044435</v>
      </c>
      <c r="B4052" t="s">
        <v>267</v>
      </c>
      <c r="C4052">
        <v>45174</v>
      </c>
      <c r="D4052">
        <v>75104</v>
      </c>
      <c r="E4052">
        <v>20232024</v>
      </c>
      <c r="F4052" t="s">
        <v>17</v>
      </c>
      <c r="G4052" t="s">
        <v>408</v>
      </c>
      <c r="H4052">
        <v>25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 t="s">
        <v>19</v>
      </c>
      <c r="P4052" t="str">
        <f>UPPER(Table1[[#This Row],[Venue]])</f>
        <v>HOME</v>
      </c>
    </row>
    <row r="4053" spans="1:16" hidden="1" x14ac:dyDescent="0.45">
      <c r="A4053">
        <v>40044435</v>
      </c>
      <c r="B4053" t="s">
        <v>267</v>
      </c>
      <c r="C4053">
        <v>45174</v>
      </c>
      <c r="D4053">
        <v>75104</v>
      </c>
      <c r="E4053">
        <v>20232024</v>
      </c>
      <c r="F4053" t="s">
        <v>17</v>
      </c>
      <c r="G4053" t="s">
        <v>464</v>
      </c>
      <c r="H4053">
        <v>27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 t="s">
        <v>19</v>
      </c>
      <c r="P4053" t="str">
        <f>UPPER(Table1[[#This Row],[Venue]])</f>
        <v>HOME</v>
      </c>
    </row>
    <row r="4054" spans="1:16" hidden="1" x14ac:dyDescent="0.45">
      <c r="A4054">
        <v>40044435</v>
      </c>
      <c r="B4054" t="s">
        <v>267</v>
      </c>
      <c r="C4054">
        <v>45174</v>
      </c>
      <c r="D4054">
        <v>75104</v>
      </c>
      <c r="E4054">
        <v>20232024</v>
      </c>
      <c r="F4054" t="s">
        <v>17</v>
      </c>
      <c r="G4054" t="s">
        <v>332</v>
      </c>
      <c r="H4054">
        <v>38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0</v>
      </c>
      <c r="O4054" t="s">
        <v>19</v>
      </c>
      <c r="P4054" t="str">
        <f>UPPER(Table1[[#This Row],[Venue]])</f>
        <v>HOME</v>
      </c>
    </row>
    <row r="4055" spans="1:16" hidden="1" x14ac:dyDescent="0.45">
      <c r="A4055">
        <v>40044435</v>
      </c>
      <c r="B4055" t="s">
        <v>267</v>
      </c>
      <c r="C4055">
        <v>45174</v>
      </c>
      <c r="D4055">
        <v>75104</v>
      </c>
      <c r="E4055">
        <v>20232024</v>
      </c>
      <c r="F4055" t="s">
        <v>17</v>
      </c>
      <c r="G4055" t="s">
        <v>154</v>
      </c>
      <c r="H4055">
        <v>55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 t="s">
        <v>19</v>
      </c>
      <c r="P4055" t="str">
        <f>UPPER(Table1[[#This Row],[Venue]])</f>
        <v>HOME</v>
      </c>
    </row>
    <row r="4056" spans="1:16" hidden="1" x14ac:dyDescent="0.45">
      <c r="A4056">
        <v>40044435</v>
      </c>
      <c r="B4056" t="s">
        <v>267</v>
      </c>
      <c r="C4056">
        <v>45174</v>
      </c>
      <c r="D4056">
        <v>75104</v>
      </c>
      <c r="E4056">
        <v>20232024</v>
      </c>
      <c r="F4056" t="s">
        <v>17</v>
      </c>
      <c r="G4056" t="s">
        <v>187</v>
      </c>
      <c r="H4056">
        <v>61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 t="s">
        <v>19</v>
      </c>
      <c r="P4056" t="str">
        <f>UPPER(Table1[[#This Row],[Venue]])</f>
        <v>HOME</v>
      </c>
    </row>
    <row r="4057" spans="1:16" hidden="1" x14ac:dyDescent="0.45">
      <c r="A4057">
        <v>40044435</v>
      </c>
      <c r="B4057" t="s">
        <v>267</v>
      </c>
      <c r="C4057">
        <v>45174</v>
      </c>
      <c r="D4057">
        <v>75104</v>
      </c>
      <c r="E4057">
        <v>20232024</v>
      </c>
      <c r="F4057" t="s">
        <v>17</v>
      </c>
      <c r="G4057" t="s">
        <v>155</v>
      </c>
      <c r="H4057">
        <v>62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2</v>
      </c>
      <c r="O4057" t="s">
        <v>19</v>
      </c>
      <c r="P4057" t="str">
        <f>UPPER(Table1[[#This Row],[Venue]])</f>
        <v>HOME</v>
      </c>
    </row>
    <row r="4058" spans="1:16" hidden="1" x14ac:dyDescent="0.45">
      <c r="A4058">
        <v>40044435</v>
      </c>
      <c r="B4058" t="s">
        <v>267</v>
      </c>
      <c r="C4058">
        <v>45174</v>
      </c>
      <c r="D4058">
        <v>75104</v>
      </c>
      <c r="E4058">
        <v>20232024</v>
      </c>
      <c r="F4058" t="s">
        <v>17</v>
      </c>
      <c r="G4058" t="s">
        <v>188</v>
      </c>
      <c r="H4058">
        <v>72</v>
      </c>
      <c r="I4058">
        <v>0</v>
      </c>
      <c r="J4058">
        <v>0</v>
      </c>
      <c r="K4058">
        <v>1</v>
      </c>
      <c r="L4058">
        <v>0</v>
      </c>
      <c r="M4058">
        <v>0</v>
      </c>
      <c r="N4058">
        <v>0</v>
      </c>
      <c r="O4058" t="s">
        <v>19</v>
      </c>
      <c r="P4058" t="str">
        <f>UPPER(Table1[[#This Row],[Venue]])</f>
        <v>HOME</v>
      </c>
    </row>
    <row r="4059" spans="1:16" hidden="1" x14ac:dyDescent="0.45">
      <c r="A4059">
        <v>40044435</v>
      </c>
      <c r="B4059" t="s">
        <v>267</v>
      </c>
      <c r="C4059">
        <v>45174</v>
      </c>
      <c r="D4059">
        <v>75104</v>
      </c>
      <c r="E4059">
        <v>20232024</v>
      </c>
      <c r="F4059" t="s">
        <v>17</v>
      </c>
      <c r="G4059" t="s">
        <v>157</v>
      </c>
      <c r="H4059">
        <v>77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 t="s">
        <v>19</v>
      </c>
      <c r="P4059" t="str">
        <f>UPPER(Table1[[#This Row],[Venue]])</f>
        <v>HOME</v>
      </c>
    </row>
    <row r="4060" spans="1:16" hidden="1" x14ac:dyDescent="0.45">
      <c r="A4060">
        <v>40044435</v>
      </c>
      <c r="B4060" t="s">
        <v>267</v>
      </c>
      <c r="C4060">
        <v>45174</v>
      </c>
      <c r="D4060">
        <v>75104</v>
      </c>
      <c r="E4060">
        <v>20232024</v>
      </c>
      <c r="F4060" t="s">
        <v>17</v>
      </c>
      <c r="G4060" t="s">
        <v>465</v>
      </c>
      <c r="H4060">
        <v>90</v>
      </c>
      <c r="I4060">
        <v>0</v>
      </c>
      <c r="J4060">
        <v>0</v>
      </c>
      <c r="K4060">
        <v>1</v>
      </c>
      <c r="L4060">
        <v>0</v>
      </c>
      <c r="M4060">
        <v>0</v>
      </c>
      <c r="N4060">
        <v>0</v>
      </c>
      <c r="O4060" t="s">
        <v>19</v>
      </c>
      <c r="P4060" t="str">
        <f>UPPER(Table1[[#This Row],[Venue]])</f>
        <v>HOME</v>
      </c>
    </row>
    <row r="4061" spans="1:16" hidden="1" x14ac:dyDescent="0.45">
      <c r="A4061">
        <v>40044435</v>
      </c>
      <c r="B4061" t="s">
        <v>267</v>
      </c>
      <c r="C4061">
        <v>45174</v>
      </c>
      <c r="D4061">
        <v>75104</v>
      </c>
      <c r="E4061">
        <v>20232024</v>
      </c>
      <c r="F4061" t="s">
        <v>17</v>
      </c>
      <c r="G4061" t="s">
        <v>212</v>
      </c>
      <c r="H4061">
        <v>1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 t="s">
        <v>40</v>
      </c>
      <c r="P4061" t="str">
        <f>UPPER(Table1[[#This Row],[Venue]])</f>
        <v>AWAY</v>
      </c>
    </row>
    <row r="4062" spans="1:16" hidden="1" x14ac:dyDescent="0.45">
      <c r="A4062">
        <v>40044435</v>
      </c>
      <c r="B4062" t="s">
        <v>267</v>
      </c>
      <c r="C4062">
        <v>45174</v>
      </c>
      <c r="D4062">
        <v>75104</v>
      </c>
      <c r="E4062">
        <v>20232024</v>
      </c>
      <c r="F4062" t="s">
        <v>17</v>
      </c>
      <c r="G4062" t="s">
        <v>213</v>
      </c>
      <c r="H4062">
        <v>5</v>
      </c>
      <c r="I4062">
        <v>4</v>
      </c>
      <c r="J4062">
        <v>2</v>
      </c>
      <c r="K4062">
        <v>1</v>
      </c>
      <c r="L4062">
        <v>2</v>
      </c>
      <c r="M4062">
        <v>0</v>
      </c>
      <c r="N4062">
        <v>0</v>
      </c>
      <c r="O4062" t="s">
        <v>40</v>
      </c>
      <c r="P4062" t="str">
        <f>UPPER(Table1[[#This Row],[Venue]])</f>
        <v>AWAY</v>
      </c>
    </row>
    <row r="4063" spans="1:16" hidden="1" x14ac:dyDescent="0.45">
      <c r="A4063">
        <v>40044435</v>
      </c>
      <c r="B4063" t="s">
        <v>267</v>
      </c>
      <c r="C4063">
        <v>45174</v>
      </c>
      <c r="D4063">
        <v>75104</v>
      </c>
      <c r="E4063">
        <v>20232024</v>
      </c>
      <c r="F4063" t="s">
        <v>17</v>
      </c>
      <c r="G4063" t="s">
        <v>268</v>
      </c>
      <c r="H4063">
        <v>6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 t="s">
        <v>40</v>
      </c>
      <c r="P4063" t="str">
        <f>UPPER(Table1[[#This Row],[Venue]])</f>
        <v>AWAY</v>
      </c>
    </row>
    <row r="4064" spans="1:16" hidden="1" x14ac:dyDescent="0.45">
      <c r="A4064">
        <v>40044435</v>
      </c>
      <c r="B4064" t="s">
        <v>267</v>
      </c>
      <c r="C4064">
        <v>45174</v>
      </c>
      <c r="D4064">
        <v>75104</v>
      </c>
      <c r="E4064">
        <v>20232024</v>
      </c>
      <c r="F4064" t="s">
        <v>17</v>
      </c>
      <c r="G4064" t="s">
        <v>214</v>
      </c>
      <c r="H4064">
        <v>7</v>
      </c>
      <c r="I4064">
        <v>2</v>
      </c>
      <c r="J4064">
        <v>0</v>
      </c>
      <c r="K4064">
        <v>1</v>
      </c>
      <c r="L4064">
        <v>2</v>
      </c>
      <c r="M4064">
        <v>0</v>
      </c>
      <c r="N4064">
        <v>0</v>
      </c>
      <c r="O4064" t="s">
        <v>40</v>
      </c>
      <c r="P4064" t="str">
        <f>UPPER(Table1[[#This Row],[Venue]])</f>
        <v>AWAY</v>
      </c>
    </row>
    <row r="4065" spans="1:16" hidden="1" x14ac:dyDescent="0.45">
      <c r="A4065">
        <v>40044435</v>
      </c>
      <c r="B4065" t="s">
        <v>267</v>
      </c>
      <c r="C4065">
        <v>45174</v>
      </c>
      <c r="D4065">
        <v>75104</v>
      </c>
      <c r="E4065">
        <v>20232024</v>
      </c>
      <c r="F4065" t="s">
        <v>17</v>
      </c>
      <c r="G4065" t="s">
        <v>215</v>
      </c>
      <c r="H4065">
        <v>9</v>
      </c>
      <c r="I4065">
        <v>3</v>
      </c>
      <c r="J4065">
        <v>3</v>
      </c>
      <c r="K4065">
        <v>1</v>
      </c>
      <c r="L4065">
        <v>0</v>
      </c>
      <c r="M4065">
        <v>0</v>
      </c>
      <c r="N4065">
        <v>0</v>
      </c>
      <c r="O4065" t="s">
        <v>40</v>
      </c>
      <c r="P4065" t="str">
        <f>UPPER(Table1[[#This Row],[Venue]])</f>
        <v>AWAY</v>
      </c>
    </row>
    <row r="4066" spans="1:16" hidden="1" x14ac:dyDescent="0.45">
      <c r="A4066">
        <v>40044435</v>
      </c>
      <c r="B4066" t="s">
        <v>267</v>
      </c>
      <c r="C4066">
        <v>45174</v>
      </c>
      <c r="D4066">
        <v>75104</v>
      </c>
      <c r="E4066">
        <v>20232024</v>
      </c>
      <c r="F4066" t="s">
        <v>17</v>
      </c>
      <c r="G4066" t="s">
        <v>441</v>
      </c>
      <c r="H4066">
        <v>11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 t="s">
        <v>40</v>
      </c>
      <c r="P4066" t="str">
        <f>UPPER(Table1[[#This Row],[Venue]])</f>
        <v>AWAY</v>
      </c>
    </row>
    <row r="4067" spans="1:16" hidden="1" x14ac:dyDescent="0.45">
      <c r="A4067">
        <v>40044435</v>
      </c>
      <c r="B4067" t="s">
        <v>267</v>
      </c>
      <c r="C4067">
        <v>45174</v>
      </c>
      <c r="D4067">
        <v>75104</v>
      </c>
      <c r="E4067">
        <v>20232024</v>
      </c>
      <c r="F4067" t="s">
        <v>17</v>
      </c>
      <c r="G4067" t="s">
        <v>216</v>
      </c>
      <c r="H4067">
        <v>14</v>
      </c>
      <c r="I4067">
        <v>0</v>
      </c>
      <c r="J4067">
        <v>0</v>
      </c>
      <c r="K4067">
        <v>1</v>
      </c>
      <c r="L4067">
        <v>0</v>
      </c>
      <c r="M4067">
        <v>0</v>
      </c>
      <c r="N4067">
        <v>0</v>
      </c>
      <c r="O4067" t="s">
        <v>40</v>
      </c>
      <c r="P4067" t="str">
        <f>UPPER(Table1[[#This Row],[Venue]])</f>
        <v>AWAY</v>
      </c>
    </row>
    <row r="4068" spans="1:16" hidden="1" x14ac:dyDescent="0.45">
      <c r="A4068">
        <v>40044435</v>
      </c>
      <c r="B4068" t="s">
        <v>267</v>
      </c>
      <c r="C4068">
        <v>45174</v>
      </c>
      <c r="D4068">
        <v>75104</v>
      </c>
      <c r="E4068">
        <v>20232024</v>
      </c>
      <c r="F4068" t="s">
        <v>17</v>
      </c>
      <c r="G4068" t="s">
        <v>217</v>
      </c>
      <c r="H4068">
        <v>15</v>
      </c>
      <c r="I4068">
        <v>3</v>
      </c>
      <c r="J4068">
        <v>2</v>
      </c>
      <c r="K4068">
        <v>1</v>
      </c>
      <c r="L4068">
        <v>1</v>
      </c>
      <c r="M4068">
        <v>0</v>
      </c>
      <c r="N4068">
        <v>0</v>
      </c>
      <c r="O4068" t="s">
        <v>40</v>
      </c>
      <c r="P4068" t="str">
        <f>UPPER(Table1[[#This Row],[Venue]])</f>
        <v>AWAY</v>
      </c>
    </row>
    <row r="4069" spans="1:16" hidden="1" x14ac:dyDescent="0.45">
      <c r="A4069">
        <v>40044435</v>
      </c>
      <c r="B4069" t="s">
        <v>267</v>
      </c>
      <c r="C4069">
        <v>45174</v>
      </c>
      <c r="D4069">
        <v>75104</v>
      </c>
      <c r="E4069">
        <v>20232024</v>
      </c>
      <c r="F4069" t="s">
        <v>17</v>
      </c>
      <c r="G4069" t="s">
        <v>218</v>
      </c>
      <c r="H4069">
        <v>17</v>
      </c>
      <c r="I4069">
        <v>3</v>
      </c>
      <c r="J4069">
        <v>2</v>
      </c>
      <c r="K4069">
        <v>1</v>
      </c>
      <c r="L4069">
        <v>1</v>
      </c>
      <c r="M4069">
        <v>0</v>
      </c>
      <c r="N4069">
        <v>0</v>
      </c>
      <c r="O4069" t="s">
        <v>40</v>
      </c>
      <c r="P4069" t="str">
        <f>UPPER(Table1[[#This Row],[Venue]])</f>
        <v>AWAY</v>
      </c>
    </row>
    <row r="4070" spans="1:16" hidden="1" x14ac:dyDescent="0.45">
      <c r="A4070">
        <v>40044435</v>
      </c>
      <c r="B4070" t="s">
        <v>267</v>
      </c>
      <c r="C4070">
        <v>45174</v>
      </c>
      <c r="D4070">
        <v>75104</v>
      </c>
      <c r="E4070">
        <v>20232024</v>
      </c>
      <c r="F4070" t="s">
        <v>17</v>
      </c>
      <c r="G4070" t="s">
        <v>224</v>
      </c>
      <c r="H4070">
        <v>18</v>
      </c>
      <c r="I4070">
        <v>1</v>
      </c>
      <c r="J4070">
        <v>1</v>
      </c>
      <c r="K4070">
        <v>1</v>
      </c>
      <c r="L4070">
        <v>0</v>
      </c>
      <c r="M4070">
        <v>0</v>
      </c>
      <c r="N4070">
        <v>0</v>
      </c>
      <c r="O4070" t="s">
        <v>40</v>
      </c>
      <c r="P4070" t="str">
        <f>UPPER(Table1[[#This Row],[Venue]])</f>
        <v>AWAY</v>
      </c>
    </row>
    <row r="4071" spans="1:16" hidden="1" x14ac:dyDescent="0.45">
      <c r="A4071">
        <v>40044435</v>
      </c>
      <c r="B4071" t="s">
        <v>267</v>
      </c>
      <c r="C4071">
        <v>45174</v>
      </c>
      <c r="D4071">
        <v>75104</v>
      </c>
      <c r="E4071">
        <v>20232024</v>
      </c>
      <c r="F4071" t="s">
        <v>17</v>
      </c>
      <c r="G4071" t="s">
        <v>424</v>
      </c>
      <c r="H4071">
        <v>22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 t="s">
        <v>40</v>
      </c>
      <c r="P4071" t="str">
        <f>UPPER(Table1[[#This Row],[Venue]])</f>
        <v>AWAY</v>
      </c>
    </row>
    <row r="4072" spans="1:16" hidden="1" x14ac:dyDescent="0.45">
      <c r="A4072">
        <v>40044435</v>
      </c>
      <c r="B4072" t="s">
        <v>267</v>
      </c>
      <c r="C4072">
        <v>45174</v>
      </c>
      <c r="D4072">
        <v>75104</v>
      </c>
      <c r="E4072">
        <v>20232024</v>
      </c>
      <c r="F4072" t="s">
        <v>17</v>
      </c>
      <c r="G4072" t="s">
        <v>219</v>
      </c>
      <c r="H4072">
        <v>23</v>
      </c>
      <c r="I4072">
        <v>3</v>
      </c>
      <c r="J4072">
        <v>0</v>
      </c>
      <c r="K4072">
        <v>1</v>
      </c>
      <c r="L4072">
        <v>3</v>
      </c>
      <c r="M4072">
        <v>0</v>
      </c>
      <c r="N4072">
        <v>0</v>
      </c>
      <c r="O4072" t="s">
        <v>40</v>
      </c>
      <c r="P4072" t="str">
        <f>UPPER(Table1[[#This Row],[Venue]])</f>
        <v>AWAY</v>
      </c>
    </row>
    <row r="4073" spans="1:16" hidden="1" x14ac:dyDescent="0.45">
      <c r="A4073">
        <v>40044435</v>
      </c>
      <c r="B4073" t="s">
        <v>267</v>
      </c>
      <c r="C4073">
        <v>45174</v>
      </c>
      <c r="D4073">
        <v>75104</v>
      </c>
      <c r="E4073">
        <v>20232024</v>
      </c>
      <c r="F4073" t="s">
        <v>17</v>
      </c>
      <c r="G4073" t="s">
        <v>220</v>
      </c>
      <c r="H4073">
        <v>24</v>
      </c>
      <c r="I4073">
        <v>0</v>
      </c>
      <c r="J4073">
        <v>0</v>
      </c>
      <c r="K4073">
        <v>1</v>
      </c>
      <c r="L4073">
        <v>0</v>
      </c>
      <c r="M4073">
        <v>0</v>
      </c>
      <c r="N4073">
        <v>0</v>
      </c>
      <c r="O4073" t="s">
        <v>40</v>
      </c>
      <c r="P4073" t="str">
        <f>UPPER(Table1[[#This Row],[Venue]])</f>
        <v>AWAY</v>
      </c>
    </row>
    <row r="4074" spans="1:16" hidden="1" x14ac:dyDescent="0.45">
      <c r="A4074">
        <v>40044435</v>
      </c>
      <c r="B4074" t="s">
        <v>267</v>
      </c>
      <c r="C4074">
        <v>45174</v>
      </c>
      <c r="D4074">
        <v>75104</v>
      </c>
      <c r="E4074">
        <v>20232024</v>
      </c>
      <c r="F4074" t="s">
        <v>17</v>
      </c>
      <c r="G4074" t="s">
        <v>221</v>
      </c>
      <c r="H4074">
        <v>25</v>
      </c>
      <c r="I4074">
        <v>3</v>
      </c>
      <c r="J4074">
        <v>1</v>
      </c>
      <c r="K4074">
        <v>1</v>
      </c>
      <c r="L4074">
        <v>2</v>
      </c>
      <c r="M4074">
        <v>0</v>
      </c>
      <c r="N4074">
        <v>0</v>
      </c>
      <c r="O4074" t="s">
        <v>40</v>
      </c>
      <c r="P4074" t="str">
        <f>UPPER(Table1[[#This Row],[Venue]])</f>
        <v>AWAY</v>
      </c>
    </row>
    <row r="4075" spans="1:16" hidden="1" x14ac:dyDescent="0.45">
      <c r="A4075">
        <v>40044435</v>
      </c>
      <c r="B4075" t="s">
        <v>267</v>
      </c>
      <c r="C4075">
        <v>45174</v>
      </c>
      <c r="D4075">
        <v>75104</v>
      </c>
      <c r="E4075">
        <v>20232024</v>
      </c>
      <c r="F4075" t="s">
        <v>17</v>
      </c>
      <c r="G4075" t="s">
        <v>50</v>
      </c>
      <c r="H4075">
        <v>65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0</v>
      </c>
      <c r="O4075" t="s">
        <v>40</v>
      </c>
      <c r="P4075" t="str">
        <f>UPPER(Table1[[#This Row],[Venue]])</f>
        <v>AWAY</v>
      </c>
    </row>
    <row r="4076" spans="1:16" hidden="1" x14ac:dyDescent="0.45">
      <c r="A4076">
        <v>40044435</v>
      </c>
      <c r="B4076" t="s">
        <v>267</v>
      </c>
      <c r="C4076">
        <v>45174</v>
      </c>
      <c r="D4076">
        <v>75104</v>
      </c>
      <c r="E4076">
        <v>20232024</v>
      </c>
      <c r="F4076" t="s">
        <v>17</v>
      </c>
      <c r="G4076" t="s">
        <v>226</v>
      </c>
      <c r="H4076">
        <v>70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 t="s">
        <v>40</v>
      </c>
      <c r="P4076" t="str">
        <f>UPPER(Table1[[#This Row],[Venue]])</f>
        <v>AWAY</v>
      </c>
    </row>
    <row r="4077" spans="1:16" hidden="1" x14ac:dyDescent="0.45">
      <c r="A4077">
        <v>40044435</v>
      </c>
      <c r="B4077" t="s">
        <v>267</v>
      </c>
      <c r="C4077">
        <v>45174</v>
      </c>
      <c r="D4077">
        <v>75104</v>
      </c>
      <c r="E4077">
        <v>20232024</v>
      </c>
      <c r="F4077" t="s">
        <v>17</v>
      </c>
      <c r="G4077" t="s">
        <v>269</v>
      </c>
      <c r="H4077">
        <v>71</v>
      </c>
      <c r="I4077">
        <v>2</v>
      </c>
      <c r="J4077">
        <v>1</v>
      </c>
      <c r="K4077">
        <v>1</v>
      </c>
      <c r="L4077">
        <v>1</v>
      </c>
      <c r="M4077">
        <v>0</v>
      </c>
      <c r="N4077">
        <v>0</v>
      </c>
      <c r="O4077" t="s">
        <v>40</v>
      </c>
      <c r="P4077" t="str">
        <f>UPPER(Table1[[#This Row],[Venue]])</f>
        <v>AWAY</v>
      </c>
    </row>
    <row r="4078" spans="1:16" hidden="1" x14ac:dyDescent="0.45">
      <c r="A4078">
        <v>40044435</v>
      </c>
      <c r="B4078" t="s">
        <v>267</v>
      </c>
      <c r="C4078">
        <v>45174</v>
      </c>
      <c r="D4078">
        <v>75104</v>
      </c>
      <c r="E4078">
        <v>20232024</v>
      </c>
      <c r="F4078" t="s">
        <v>17</v>
      </c>
      <c r="G4078" t="s">
        <v>227</v>
      </c>
      <c r="H4078">
        <v>74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 t="s">
        <v>40</v>
      </c>
      <c r="P4078" t="str">
        <f>UPPER(Table1[[#This Row],[Venue]])</f>
        <v>AWAY</v>
      </c>
    </row>
    <row r="4079" spans="1:16" hidden="1" x14ac:dyDescent="0.45">
      <c r="A4079">
        <v>40044435</v>
      </c>
      <c r="B4079" t="s">
        <v>267</v>
      </c>
      <c r="C4079">
        <v>45174</v>
      </c>
      <c r="D4079">
        <v>75104</v>
      </c>
      <c r="E4079">
        <v>20232024</v>
      </c>
      <c r="F4079" t="s">
        <v>17</v>
      </c>
      <c r="G4079" t="s">
        <v>228</v>
      </c>
      <c r="H4079">
        <v>77</v>
      </c>
      <c r="I4079">
        <v>6</v>
      </c>
      <c r="J4079">
        <v>2</v>
      </c>
      <c r="K4079">
        <v>1</v>
      </c>
      <c r="L4079">
        <v>4</v>
      </c>
      <c r="M4079">
        <v>0</v>
      </c>
      <c r="N4079">
        <v>0</v>
      </c>
      <c r="O4079" t="s">
        <v>40</v>
      </c>
      <c r="P4079" t="str">
        <f>UPPER(Table1[[#This Row],[Venue]])</f>
        <v>AWAY</v>
      </c>
    </row>
    <row r="4080" spans="1:16" hidden="1" x14ac:dyDescent="0.45">
      <c r="A4080">
        <v>40044435</v>
      </c>
      <c r="B4080" t="s">
        <v>267</v>
      </c>
      <c r="C4080">
        <v>45174</v>
      </c>
      <c r="D4080">
        <v>75104</v>
      </c>
      <c r="E4080">
        <v>20232024</v>
      </c>
      <c r="F4080" t="s">
        <v>17</v>
      </c>
      <c r="G4080" t="s">
        <v>231</v>
      </c>
      <c r="H4080">
        <v>97</v>
      </c>
      <c r="I4080">
        <v>3</v>
      </c>
      <c r="J4080">
        <v>2</v>
      </c>
      <c r="K4080">
        <v>1</v>
      </c>
      <c r="L4080">
        <v>1</v>
      </c>
      <c r="M4080">
        <v>0</v>
      </c>
      <c r="N4080">
        <v>0</v>
      </c>
      <c r="O4080" t="s">
        <v>40</v>
      </c>
      <c r="P4080" t="str">
        <f>UPPER(Table1[[#This Row],[Venue]])</f>
        <v>AWAY</v>
      </c>
    </row>
    <row r="4081" spans="1:16" hidden="1" x14ac:dyDescent="0.45">
      <c r="A4081">
        <v>40044405</v>
      </c>
      <c r="B4081" t="s">
        <v>362</v>
      </c>
      <c r="C4081">
        <v>45174</v>
      </c>
      <c r="D4081">
        <v>75074</v>
      </c>
      <c r="E4081">
        <v>20232024</v>
      </c>
      <c r="F4081" t="s">
        <v>17</v>
      </c>
      <c r="G4081" t="s">
        <v>239</v>
      </c>
      <c r="H4081">
        <v>1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 t="s">
        <v>19</v>
      </c>
      <c r="P4081" t="str">
        <f>UPPER(Table1[[#This Row],[Venue]])</f>
        <v>HOME</v>
      </c>
    </row>
    <row r="4082" spans="1:16" hidden="1" x14ac:dyDescent="0.45">
      <c r="A4082">
        <v>40044405</v>
      </c>
      <c r="B4082" t="s">
        <v>362</v>
      </c>
      <c r="C4082">
        <v>45174</v>
      </c>
      <c r="D4082">
        <v>75074</v>
      </c>
      <c r="E4082">
        <v>20232024</v>
      </c>
      <c r="F4082" t="s">
        <v>17</v>
      </c>
      <c r="G4082" t="s">
        <v>240</v>
      </c>
      <c r="H4082">
        <v>3</v>
      </c>
      <c r="I4082">
        <v>2</v>
      </c>
      <c r="J4082">
        <v>2</v>
      </c>
      <c r="K4082">
        <v>1</v>
      </c>
      <c r="L4082">
        <v>0</v>
      </c>
      <c r="M4082">
        <v>0</v>
      </c>
      <c r="N4082">
        <v>0</v>
      </c>
      <c r="O4082" t="s">
        <v>19</v>
      </c>
      <c r="P4082" t="str">
        <f>UPPER(Table1[[#This Row],[Venue]])</f>
        <v>HOME</v>
      </c>
    </row>
    <row r="4083" spans="1:16" hidden="1" x14ac:dyDescent="0.45">
      <c r="A4083">
        <v>40044405</v>
      </c>
      <c r="B4083" t="s">
        <v>362</v>
      </c>
      <c r="C4083">
        <v>45174</v>
      </c>
      <c r="D4083">
        <v>75074</v>
      </c>
      <c r="E4083">
        <v>20232024</v>
      </c>
      <c r="F4083" t="s">
        <v>17</v>
      </c>
      <c r="G4083" t="s">
        <v>241</v>
      </c>
      <c r="H4083">
        <v>4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 t="s">
        <v>19</v>
      </c>
      <c r="P4083" t="str">
        <f>UPPER(Table1[[#This Row],[Venue]])</f>
        <v>HOME</v>
      </c>
    </row>
    <row r="4084" spans="1:16" hidden="1" x14ac:dyDescent="0.45">
      <c r="A4084">
        <v>40044405</v>
      </c>
      <c r="B4084" t="s">
        <v>362</v>
      </c>
      <c r="C4084">
        <v>45174</v>
      </c>
      <c r="D4084">
        <v>75074</v>
      </c>
      <c r="E4084">
        <v>20232024</v>
      </c>
      <c r="F4084" t="s">
        <v>17</v>
      </c>
      <c r="G4084" t="s">
        <v>398</v>
      </c>
      <c r="H4084">
        <v>5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 t="s">
        <v>19</v>
      </c>
      <c r="P4084" t="str">
        <f>UPPER(Table1[[#This Row],[Venue]])</f>
        <v>HOME</v>
      </c>
    </row>
    <row r="4085" spans="1:16" hidden="1" x14ac:dyDescent="0.45">
      <c r="A4085">
        <v>40044405</v>
      </c>
      <c r="B4085" t="s">
        <v>362</v>
      </c>
      <c r="C4085">
        <v>45174</v>
      </c>
      <c r="D4085">
        <v>75074</v>
      </c>
      <c r="E4085">
        <v>20232024</v>
      </c>
      <c r="F4085" t="s">
        <v>17</v>
      </c>
      <c r="G4085" t="s">
        <v>276</v>
      </c>
      <c r="H4085">
        <v>9</v>
      </c>
      <c r="I4085">
        <v>1</v>
      </c>
      <c r="J4085">
        <v>0</v>
      </c>
      <c r="K4085">
        <v>1</v>
      </c>
      <c r="L4085">
        <v>1</v>
      </c>
      <c r="M4085">
        <v>0</v>
      </c>
      <c r="N4085">
        <v>2</v>
      </c>
      <c r="O4085" t="s">
        <v>19</v>
      </c>
      <c r="P4085" t="str">
        <f>UPPER(Table1[[#This Row],[Venue]])</f>
        <v>HOME</v>
      </c>
    </row>
    <row r="4086" spans="1:16" hidden="1" x14ac:dyDescent="0.45">
      <c r="A4086">
        <v>40044405</v>
      </c>
      <c r="B4086" t="s">
        <v>362</v>
      </c>
      <c r="C4086">
        <v>45174</v>
      </c>
      <c r="D4086">
        <v>75074</v>
      </c>
      <c r="E4086">
        <v>20232024</v>
      </c>
      <c r="F4086" t="s">
        <v>17</v>
      </c>
      <c r="G4086" t="s">
        <v>243</v>
      </c>
      <c r="H4086">
        <v>17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 t="s">
        <v>19</v>
      </c>
      <c r="P4086" t="str">
        <f>UPPER(Table1[[#This Row],[Venue]])</f>
        <v>HOME</v>
      </c>
    </row>
    <row r="4087" spans="1:16" hidden="1" x14ac:dyDescent="0.45">
      <c r="A4087">
        <v>40044405</v>
      </c>
      <c r="B4087" t="s">
        <v>362</v>
      </c>
      <c r="C4087">
        <v>45174</v>
      </c>
      <c r="D4087">
        <v>75074</v>
      </c>
      <c r="E4087">
        <v>20232024</v>
      </c>
      <c r="F4087" t="s">
        <v>17</v>
      </c>
      <c r="G4087" t="s">
        <v>244</v>
      </c>
      <c r="H4087">
        <v>20</v>
      </c>
      <c r="I4087">
        <v>1</v>
      </c>
      <c r="J4087">
        <v>0</v>
      </c>
      <c r="K4087">
        <v>1</v>
      </c>
      <c r="L4087">
        <v>1</v>
      </c>
      <c r="M4087">
        <v>0</v>
      </c>
      <c r="N4087">
        <v>2</v>
      </c>
      <c r="O4087" t="s">
        <v>19</v>
      </c>
      <c r="P4087" t="str">
        <f>UPPER(Table1[[#This Row],[Venue]])</f>
        <v>HOME</v>
      </c>
    </row>
    <row r="4088" spans="1:16" hidden="1" x14ac:dyDescent="0.45">
      <c r="A4088">
        <v>40044405</v>
      </c>
      <c r="B4088" t="s">
        <v>362</v>
      </c>
      <c r="C4088">
        <v>45174</v>
      </c>
      <c r="D4088">
        <v>75074</v>
      </c>
      <c r="E4088">
        <v>20232024</v>
      </c>
      <c r="F4088" t="s">
        <v>17</v>
      </c>
      <c r="G4088" t="s">
        <v>245</v>
      </c>
      <c r="H4088">
        <v>22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 t="s">
        <v>19</v>
      </c>
      <c r="P4088" t="str">
        <f>UPPER(Table1[[#This Row],[Venue]])</f>
        <v>HOME</v>
      </c>
    </row>
    <row r="4089" spans="1:16" hidden="1" x14ac:dyDescent="0.45">
      <c r="A4089">
        <v>40044405</v>
      </c>
      <c r="B4089" t="s">
        <v>362</v>
      </c>
      <c r="C4089">
        <v>45174</v>
      </c>
      <c r="D4089">
        <v>75074</v>
      </c>
      <c r="E4089">
        <v>20232024</v>
      </c>
      <c r="F4089" t="s">
        <v>17</v>
      </c>
      <c r="G4089" t="s">
        <v>247</v>
      </c>
      <c r="H4089">
        <v>27</v>
      </c>
      <c r="I4089">
        <v>1</v>
      </c>
      <c r="J4089">
        <v>1</v>
      </c>
      <c r="K4089">
        <v>1</v>
      </c>
      <c r="L4089">
        <v>0</v>
      </c>
      <c r="M4089">
        <v>0</v>
      </c>
      <c r="N4089">
        <v>0</v>
      </c>
      <c r="O4089" t="s">
        <v>19</v>
      </c>
      <c r="P4089" t="str">
        <f>UPPER(Table1[[#This Row],[Venue]])</f>
        <v>HOME</v>
      </c>
    </row>
    <row r="4090" spans="1:16" hidden="1" x14ac:dyDescent="0.45">
      <c r="A4090">
        <v>40044405</v>
      </c>
      <c r="B4090" t="s">
        <v>362</v>
      </c>
      <c r="C4090">
        <v>45174</v>
      </c>
      <c r="D4090">
        <v>75074</v>
      </c>
      <c r="E4090">
        <v>20232024</v>
      </c>
      <c r="F4090" t="s">
        <v>17</v>
      </c>
      <c r="G4090" t="s">
        <v>248</v>
      </c>
      <c r="H4090">
        <v>31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 t="s">
        <v>19</v>
      </c>
      <c r="P4090" t="str">
        <f>UPPER(Table1[[#This Row],[Venue]])</f>
        <v>HOME</v>
      </c>
    </row>
    <row r="4091" spans="1:16" hidden="1" x14ac:dyDescent="0.45">
      <c r="A4091">
        <v>40044405</v>
      </c>
      <c r="B4091" t="s">
        <v>362</v>
      </c>
      <c r="C4091">
        <v>45174</v>
      </c>
      <c r="D4091">
        <v>75074</v>
      </c>
      <c r="E4091">
        <v>20232024</v>
      </c>
      <c r="F4091" t="s">
        <v>17</v>
      </c>
      <c r="G4091" t="s">
        <v>249</v>
      </c>
      <c r="H4091">
        <v>41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0</v>
      </c>
      <c r="O4091" t="s">
        <v>19</v>
      </c>
      <c r="P4091" t="str">
        <f>UPPER(Table1[[#This Row],[Venue]])</f>
        <v>HOME</v>
      </c>
    </row>
    <row r="4092" spans="1:16" hidden="1" x14ac:dyDescent="0.45">
      <c r="A4092">
        <v>40044405</v>
      </c>
      <c r="B4092" t="s">
        <v>362</v>
      </c>
      <c r="C4092">
        <v>45174</v>
      </c>
      <c r="D4092">
        <v>75074</v>
      </c>
      <c r="E4092">
        <v>20232024</v>
      </c>
      <c r="F4092" t="s">
        <v>17</v>
      </c>
      <c r="G4092" t="s">
        <v>250</v>
      </c>
      <c r="H4092">
        <v>42</v>
      </c>
      <c r="I4092">
        <v>0</v>
      </c>
      <c r="J4092">
        <v>0</v>
      </c>
      <c r="K4092">
        <v>1</v>
      </c>
      <c r="L4092">
        <v>0</v>
      </c>
      <c r="M4092">
        <v>0</v>
      </c>
      <c r="N4092">
        <v>0</v>
      </c>
      <c r="O4092" t="s">
        <v>19</v>
      </c>
      <c r="P4092" t="str">
        <f>UPPER(Table1[[#This Row],[Venue]])</f>
        <v>HOME</v>
      </c>
    </row>
    <row r="4093" spans="1:16" hidden="1" x14ac:dyDescent="0.45">
      <c r="A4093">
        <v>40044405</v>
      </c>
      <c r="B4093" t="s">
        <v>362</v>
      </c>
      <c r="C4093">
        <v>45174</v>
      </c>
      <c r="D4093">
        <v>75074</v>
      </c>
      <c r="E4093">
        <v>20232024</v>
      </c>
      <c r="F4093" t="s">
        <v>17</v>
      </c>
      <c r="G4093" t="s">
        <v>236</v>
      </c>
      <c r="H4093">
        <v>55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0</v>
      </c>
      <c r="O4093" t="s">
        <v>19</v>
      </c>
      <c r="P4093" t="str">
        <f>UPPER(Table1[[#This Row],[Venue]])</f>
        <v>HOME</v>
      </c>
    </row>
    <row r="4094" spans="1:16" hidden="1" x14ac:dyDescent="0.45">
      <c r="A4094">
        <v>40044405</v>
      </c>
      <c r="B4094" t="s">
        <v>362</v>
      </c>
      <c r="C4094">
        <v>45174</v>
      </c>
      <c r="D4094">
        <v>75074</v>
      </c>
      <c r="E4094">
        <v>20232024</v>
      </c>
      <c r="F4094" t="s">
        <v>17</v>
      </c>
      <c r="G4094" t="s">
        <v>252</v>
      </c>
      <c r="H4094">
        <v>63</v>
      </c>
      <c r="I4094">
        <v>1</v>
      </c>
      <c r="J4094">
        <v>0</v>
      </c>
      <c r="K4094">
        <v>1</v>
      </c>
      <c r="L4094">
        <v>1</v>
      </c>
      <c r="M4094">
        <v>0</v>
      </c>
      <c r="N4094">
        <v>4</v>
      </c>
      <c r="O4094" t="s">
        <v>19</v>
      </c>
      <c r="P4094" t="str">
        <f>UPPER(Table1[[#This Row],[Venue]])</f>
        <v>HOME</v>
      </c>
    </row>
    <row r="4095" spans="1:16" hidden="1" x14ac:dyDescent="0.45">
      <c r="A4095">
        <v>40044405</v>
      </c>
      <c r="B4095" t="s">
        <v>362</v>
      </c>
      <c r="C4095">
        <v>45174</v>
      </c>
      <c r="D4095">
        <v>75074</v>
      </c>
      <c r="E4095">
        <v>20232024</v>
      </c>
      <c r="F4095" t="s">
        <v>17</v>
      </c>
      <c r="G4095" t="s">
        <v>253</v>
      </c>
      <c r="H4095">
        <v>69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 t="s">
        <v>19</v>
      </c>
      <c r="P4095" t="str">
        <f>UPPER(Table1[[#This Row],[Venue]])</f>
        <v>HOME</v>
      </c>
    </row>
    <row r="4096" spans="1:16" hidden="1" x14ac:dyDescent="0.45">
      <c r="A4096">
        <v>40044405</v>
      </c>
      <c r="B4096" t="s">
        <v>362</v>
      </c>
      <c r="C4096">
        <v>45174</v>
      </c>
      <c r="D4096">
        <v>75074</v>
      </c>
      <c r="E4096">
        <v>20232024</v>
      </c>
      <c r="F4096" t="s">
        <v>17</v>
      </c>
      <c r="G4096" t="s">
        <v>254</v>
      </c>
      <c r="H4096">
        <v>77</v>
      </c>
      <c r="I4096">
        <v>0</v>
      </c>
      <c r="J4096">
        <v>0</v>
      </c>
      <c r="K4096">
        <v>1</v>
      </c>
      <c r="L4096">
        <v>0</v>
      </c>
      <c r="M4096">
        <v>0</v>
      </c>
      <c r="N4096">
        <v>0</v>
      </c>
      <c r="O4096" t="s">
        <v>19</v>
      </c>
      <c r="P4096" t="str">
        <f>UPPER(Table1[[#This Row],[Venue]])</f>
        <v>HOME</v>
      </c>
    </row>
    <row r="4097" spans="1:16" hidden="1" x14ac:dyDescent="0.45">
      <c r="A4097">
        <v>40044405</v>
      </c>
      <c r="B4097" t="s">
        <v>362</v>
      </c>
      <c r="C4097">
        <v>45174</v>
      </c>
      <c r="D4097">
        <v>75074</v>
      </c>
      <c r="E4097">
        <v>20232024</v>
      </c>
      <c r="F4097" t="s">
        <v>17</v>
      </c>
      <c r="G4097" t="s">
        <v>18</v>
      </c>
      <c r="H4097">
        <v>4</v>
      </c>
      <c r="I4097">
        <v>1</v>
      </c>
      <c r="J4097">
        <v>0</v>
      </c>
      <c r="K4097">
        <v>1</v>
      </c>
      <c r="L4097">
        <v>1</v>
      </c>
      <c r="M4097">
        <v>0</v>
      </c>
      <c r="N4097">
        <v>0</v>
      </c>
      <c r="O4097" t="s">
        <v>40</v>
      </c>
      <c r="P4097" t="str">
        <f>UPPER(Table1[[#This Row],[Venue]])</f>
        <v>AWAY</v>
      </c>
    </row>
    <row r="4098" spans="1:16" hidden="1" x14ac:dyDescent="0.45">
      <c r="A4098">
        <v>40044405</v>
      </c>
      <c r="B4098" t="s">
        <v>362</v>
      </c>
      <c r="C4098">
        <v>45174</v>
      </c>
      <c r="D4098">
        <v>75074</v>
      </c>
      <c r="E4098">
        <v>20232024</v>
      </c>
      <c r="F4098" t="s">
        <v>17</v>
      </c>
      <c r="G4098" t="s">
        <v>466</v>
      </c>
      <c r="H4098">
        <v>6</v>
      </c>
      <c r="I4098">
        <v>3</v>
      </c>
      <c r="J4098">
        <v>0</v>
      </c>
      <c r="K4098">
        <v>1</v>
      </c>
      <c r="L4098">
        <v>3</v>
      </c>
      <c r="M4098">
        <v>0</v>
      </c>
      <c r="N4098">
        <v>0</v>
      </c>
      <c r="O4098" t="s">
        <v>40</v>
      </c>
      <c r="P4098" t="str">
        <f>UPPER(Table1[[#This Row],[Venue]])</f>
        <v>AWAY</v>
      </c>
    </row>
    <row r="4099" spans="1:16" hidden="1" x14ac:dyDescent="0.45">
      <c r="A4099">
        <v>40044405</v>
      </c>
      <c r="B4099" t="s">
        <v>362</v>
      </c>
      <c r="C4099">
        <v>45174</v>
      </c>
      <c r="D4099">
        <v>75074</v>
      </c>
      <c r="E4099">
        <v>20232024</v>
      </c>
      <c r="F4099" t="s">
        <v>17</v>
      </c>
      <c r="G4099" t="s">
        <v>419</v>
      </c>
      <c r="H4099">
        <v>7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0</v>
      </c>
      <c r="O4099" t="s">
        <v>40</v>
      </c>
      <c r="P4099" t="str">
        <f>UPPER(Table1[[#This Row],[Venue]])</f>
        <v>AWAY</v>
      </c>
    </row>
    <row r="4100" spans="1:16" hidden="1" x14ac:dyDescent="0.45">
      <c r="A4100">
        <v>40044405</v>
      </c>
      <c r="B4100" t="s">
        <v>362</v>
      </c>
      <c r="C4100">
        <v>45174</v>
      </c>
      <c r="D4100">
        <v>75074</v>
      </c>
      <c r="E4100">
        <v>20232024</v>
      </c>
      <c r="F4100" t="s">
        <v>17</v>
      </c>
      <c r="G4100" t="s">
        <v>329</v>
      </c>
      <c r="H4100">
        <v>8</v>
      </c>
      <c r="I4100">
        <v>0</v>
      </c>
      <c r="J4100">
        <v>0</v>
      </c>
      <c r="K4100">
        <v>1</v>
      </c>
      <c r="L4100">
        <v>0</v>
      </c>
      <c r="M4100">
        <v>0</v>
      </c>
      <c r="N4100">
        <v>0</v>
      </c>
      <c r="O4100" t="s">
        <v>40</v>
      </c>
      <c r="P4100" t="str">
        <f>UPPER(Table1[[#This Row],[Venue]])</f>
        <v>AWAY</v>
      </c>
    </row>
    <row r="4101" spans="1:16" hidden="1" x14ac:dyDescent="0.45">
      <c r="A4101">
        <v>40044405</v>
      </c>
      <c r="B4101" t="s">
        <v>362</v>
      </c>
      <c r="C4101">
        <v>45174</v>
      </c>
      <c r="D4101">
        <v>75074</v>
      </c>
      <c r="E4101">
        <v>20232024</v>
      </c>
      <c r="F4101" t="s">
        <v>17</v>
      </c>
      <c r="G4101" t="s">
        <v>24</v>
      </c>
      <c r="H4101">
        <v>11</v>
      </c>
      <c r="I4101">
        <v>2</v>
      </c>
      <c r="J4101">
        <v>2</v>
      </c>
      <c r="K4101">
        <v>1</v>
      </c>
      <c r="L4101">
        <v>0</v>
      </c>
      <c r="M4101">
        <v>0</v>
      </c>
      <c r="N4101">
        <v>0</v>
      </c>
      <c r="O4101" t="s">
        <v>40</v>
      </c>
      <c r="P4101" t="str">
        <f>UPPER(Table1[[#This Row],[Venue]])</f>
        <v>AWAY</v>
      </c>
    </row>
    <row r="4102" spans="1:16" hidden="1" x14ac:dyDescent="0.45">
      <c r="A4102">
        <v>40044405</v>
      </c>
      <c r="B4102" t="s">
        <v>362</v>
      </c>
      <c r="C4102">
        <v>45174</v>
      </c>
      <c r="D4102">
        <v>75074</v>
      </c>
      <c r="E4102">
        <v>20232024</v>
      </c>
      <c r="F4102" t="s">
        <v>17</v>
      </c>
      <c r="G4102" t="s">
        <v>426</v>
      </c>
      <c r="H4102">
        <v>13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 t="s">
        <v>40</v>
      </c>
      <c r="P4102" t="str">
        <f>UPPER(Table1[[#This Row],[Venue]])</f>
        <v>AWAY</v>
      </c>
    </row>
    <row r="4103" spans="1:16" hidden="1" x14ac:dyDescent="0.45">
      <c r="A4103">
        <v>40044405</v>
      </c>
      <c r="B4103" t="s">
        <v>362</v>
      </c>
      <c r="C4103">
        <v>45174</v>
      </c>
      <c r="D4103">
        <v>75074</v>
      </c>
      <c r="E4103">
        <v>20232024</v>
      </c>
      <c r="F4103" t="s">
        <v>17</v>
      </c>
      <c r="G4103" t="s">
        <v>442</v>
      </c>
      <c r="H4103">
        <v>17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0</v>
      </c>
      <c r="O4103" t="s">
        <v>40</v>
      </c>
      <c r="P4103" t="str">
        <f>UPPER(Table1[[#This Row],[Venue]])</f>
        <v>AWAY</v>
      </c>
    </row>
    <row r="4104" spans="1:16" hidden="1" x14ac:dyDescent="0.45">
      <c r="A4104">
        <v>40044405</v>
      </c>
      <c r="B4104" t="s">
        <v>362</v>
      </c>
      <c r="C4104">
        <v>45174</v>
      </c>
      <c r="D4104">
        <v>75074</v>
      </c>
      <c r="E4104">
        <v>20232024</v>
      </c>
      <c r="F4104" t="s">
        <v>17</v>
      </c>
      <c r="G4104" t="s">
        <v>467</v>
      </c>
      <c r="H4104">
        <v>24</v>
      </c>
      <c r="I4104">
        <v>2</v>
      </c>
      <c r="J4104">
        <v>1</v>
      </c>
      <c r="K4104">
        <v>1</v>
      </c>
      <c r="L4104">
        <v>1</v>
      </c>
      <c r="M4104">
        <v>0</v>
      </c>
      <c r="N4104">
        <v>0</v>
      </c>
      <c r="O4104" t="s">
        <v>40</v>
      </c>
      <c r="P4104" t="str">
        <f>UPPER(Table1[[#This Row],[Venue]])</f>
        <v>AWAY</v>
      </c>
    </row>
    <row r="4105" spans="1:16" hidden="1" x14ac:dyDescent="0.45">
      <c r="A4105">
        <v>40044405</v>
      </c>
      <c r="B4105" t="s">
        <v>362</v>
      </c>
      <c r="C4105">
        <v>45174</v>
      </c>
      <c r="D4105">
        <v>75074</v>
      </c>
      <c r="E4105">
        <v>20232024</v>
      </c>
      <c r="F4105" t="s">
        <v>17</v>
      </c>
      <c r="G4105" t="s">
        <v>192</v>
      </c>
      <c r="H4105">
        <v>32</v>
      </c>
      <c r="I4105">
        <v>3</v>
      </c>
      <c r="J4105">
        <v>3</v>
      </c>
      <c r="K4105">
        <v>1</v>
      </c>
      <c r="L4105">
        <v>0</v>
      </c>
      <c r="M4105">
        <v>0</v>
      </c>
      <c r="N4105">
        <v>0</v>
      </c>
      <c r="O4105" t="s">
        <v>40</v>
      </c>
      <c r="P4105" t="str">
        <f>UPPER(Table1[[#This Row],[Venue]])</f>
        <v>AWAY</v>
      </c>
    </row>
    <row r="4106" spans="1:16" hidden="1" x14ac:dyDescent="0.45">
      <c r="A4106">
        <v>40044405</v>
      </c>
      <c r="B4106" t="s">
        <v>362</v>
      </c>
      <c r="C4106">
        <v>45174</v>
      </c>
      <c r="D4106">
        <v>75074</v>
      </c>
      <c r="E4106">
        <v>20232024</v>
      </c>
      <c r="F4106" t="s">
        <v>17</v>
      </c>
      <c r="G4106" t="s">
        <v>437</v>
      </c>
      <c r="H4106">
        <v>33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0</v>
      </c>
      <c r="O4106" t="s">
        <v>40</v>
      </c>
      <c r="P4106" t="str">
        <f>UPPER(Table1[[#This Row],[Venue]])</f>
        <v>AWAY</v>
      </c>
    </row>
    <row r="4107" spans="1:16" hidden="1" x14ac:dyDescent="0.45">
      <c r="A4107">
        <v>40044405</v>
      </c>
      <c r="B4107" t="s">
        <v>362</v>
      </c>
      <c r="C4107">
        <v>45174</v>
      </c>
      <c r="D4107">
        <v>75074</v>
      </c>
      <c r="E4107">
        <v>20232024</v>
      </c>
      <c r="F4107" t="s">
        <v>17</v>
      </c>
      <c r="G4107" t="s">
        <v>468</v>
      </c>
      <c r="H4107">
        <v>36</v>
      </c>
      <c r="I4107">
        <v>1</v>
      </c>
      <c r="J4107">
        <v>1</v>
      </c>
      <c r="K4107">
        <v>1</v>
      </c>
      <c r="L4107">
        <v>0</v>
      </c>
      <c r="M4107">
        <v>0</v>
      </c>
      <c r="N4107">
        <v>0</v>
      </c>
      <c r="O4107" t="s">
        <v>40</v>
      </c>
      <c r="P4107" t="str">
        <f>UPPER(Table1[[#This Row],[Venue]])</f>
        <v>AWAY</v>
      </c>
    </row>
    <row r="4108" spans="1:16" hidden="1" x14ac:dyDescent="0.45">
      <c r="A4108">
        <v>40044405</v>
      </c>
      <c r="B4108" t="s">
        <v>362</v>
      </c>
      <c r="C4108">
        <v>45174</v>
      </c>
      <c r="D4108">
        <v>75074</v>
      </c>
      <c r="E4108">
        <v>20232024</v>
      </c>
      <c r="F4108" t="s">
        <v>17</v>
      </c>
      <c r="G4108" t="s">
        <v>27</v>
      </c>
      <c r="H4108">
        <v>40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 t="s">
        <v>40</v>
      </c>
      <c r="P4108" t="str">
        <f>UPPER(Table1[[#This Row],[Venue]])</f>
        <v>AWAY</v>
      </c>
    </row>
    <row r="4109" spans="1:16" hidden="1" x14ac:dyDescent="0.45">
      <c r="A4109">
        <v>40044405</v>
      </c>
      <c r="B4109" t="s">
        <v>362</v>
      </c>
      <c r="C4109">
        <v>45174</v>
      </c>
      <c r="D4109">
        <v>75074</v>
      </c>
      <c r="E4109">
        <v>20232024</v>
      </c>
      <c r="F4109" t="s">
        <v>17</v>
      </c>
      <c r="G4109" t="s">
        <v>28</v>
      </c>
      <c r="H4109">
        <v>41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 t="s">
        <v>40</v>
      </c>
      <c r="P4109" t="str">
        <f>UPPER(Table1[[#This Row],[Venue]])</f>
        <v>AWAY</v>
      </c>
    </row>
    <row r="4110" spans="1:16" hidden="1" x14ac:dyDescent="0.45">
      <c r="A4110">
        <v>40044405</v>
      </c>
      <c r="B4110" t="s">
        <v>362</v>
      </c>
      <c r="C4110">
        <v>45174</v>
      </c>
      <c r="D4110">
        <v>75074</v>
      </c>
      <c r="E4110">
        <v>20232024</v>
      </c>
      <c r="F4110" t="s">
        <v>17</v>
      </c>
      <c r="G4110" t="s">
        <v>29</v>
      </c>
      <c r="H4110">
        <v>44</v>
      </c>
      <c r="I4110">
        <v>1</v>
      </c>
      <c r="J4110">
        <v>0</v>
      </c>
      <c r="K4110">
        <v>1</v>
      </c>
      <c r="L4110">
        <v>1</v>
      </c>
      <c r="M4110">
        <v>0</v>
      </c>
      <c r="N4110">
        <v>0</v>
      </c>
      <c r="O4110" t="s">
        <v>40</v>
      </c>
      <c r="P4110" t="str">
        <f>UPPER(Table1[[#This Row],[Venue]])</f>
        <v>AWAY</v>
      </c>
    </row>
    <row r="4111" spans="1:16" hidden="1" x14ac:dyDescent="0.45">
      <c r="A4111">
        <v>40044405</v>
      </c>
      <c r="B4111" t="s">
        <v>362</v>
      </c>
      <c r="C4111">
        <v>45174</v>
      </c>
      <c r="D4111">
        <v>75074</v>
      </c>
      <c r="E4111">
        <v>20232024</v>
      </c>
      <c r="F4111" t="s">
        <v>17</v>
      </c>
      <c r="G4111" t="s">
        <v>30</v>
      </c>
      <c r="H4111">
        <v>55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0</v>
      </c>
      <c r="O4111" t="s">
        <v>40</v>
      </c>
      <c r="P4111" t="str">
        <f>UPPER(Table1[[#This Row],[Venue]])</f>
        <v>AWAY</v>
      </c>
    </row>
    <row r="4112" spans="1:16" hidden="1" x14ac:dyDescent="0.45">
      <c r="A4112">
        <v>40044405</v>
      </c>
      <c r="B4112" t="s">
        <v>362</v>
      </c>
      <c r="C4112">
        <v>45174</v>
      </c>
      <c r="D4112">
        <v>75074</v>
      </c>
      <c r="E4112">
        <v>20232024</v>
      </c>
      <c r="F4112" t="s">
        <v>17</v>
      </c>
      <c r="G4112" t="s">
        <v>31</v>
      </c>
      <c r="H4112">
        <v>56</v>
      </c>
      <c r="I4112">
        <v>1</v>
      </c>
      <c r="J4112">
        <v>0</v>
      </c>
      <c r="K4112">
        <v>1</v>
      </c>
      <c r="L4112">
        <v>1</v>
      </c>
      <c r="M4112">
        <v>0</v>
      </c>
      <c r="N4112">
        <v>2</v>
      </c>
      <c r="O4112" t="s">
        <v>40</v>
      </c>
      <c r="P4112" t="str">
        <f>UPPER(Table1[[#This Row],[Venue]])</f>
        <v>AWAY</v>
      </c>
    </row>
    <row r="4113" spans="1:16" hidden="1" x14ac:dyDescent="0.45">
      <c r="A4113">
        <v>40044405</v>
      </c>
      <c r="B4113" t="s">
        <v>362</v>
      </c>
      <c r="C4113">
        <v>45174</v>
      </c>
      <c r="D4113">
        <v>75074</v>
      </c>
      <c r="E4113">
        <v>20232024</v>
      </c>
      <c r="F4113" t="s">
        <v>17</v>
      </c>
      <c r="G4113" t="s">
        <v>469</v>
      </c>
      <c r="H4113">
        <v>68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2</v>
      </c>
      <c r="O4113" t="s">
        <v>40</v>
      </c>
      <c r="P4113" t="str">
        <f>UPPER(Table1[[#This Row],[Venue]])</f>
        <v>AWAY</v>
      </c>
    </row>
    <row r="4114" spans="1:16" hidden="1" x14ac:dyDescent="0.45">
      <c r="A4114">
        <v>40044405</v>
      </c>
      <c r="B4114" t="s">
        <v>362</v>
      </c>
      <c r="C4114">
        <v>45174</v>
      </c>
      <c r="D4114">
        <v>75074</v>
      </c>
      <c r="E4114">
        <v>20232024</v>
      </c>
      <c r="F4114" t="s">
        <v>17</v>
      </c>
      <c r="G4114" t="s">
        <v>35</v>
      </c>
      <c r="H4114">
        <v>75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 t="s">
        <v>40</v>
      </c>
      <c r="P4114" t="str">
        <f>UPPER(Table1[[#This Row],[Venue]])</f>
        <v>AWAY</v>
      </c>
    </row>
    <row r="4115" spans="1:16" hidden="1" x14ac:dyDescent="0.45">
      <c r="A4115">
        <v>40044405</v>
      </c>
      <c r="B4115" t="s">
        <v>362</v>
      </c>
      <c r="C4115">
        <v>45174</v>
      </c>
      <c r="D4115">
        <v>75074</v>
      </c>
      <c r="E4115">
        <v>20232024</v>
      </c>
      <c r="F4115" t="s">
        <v>17</v>
      </c>
      <c r="G4115" t="s">
        <v>36</v>
      </c>
      <c r="H4115">
        <v>87</v>
      </c>
      <c r="I4115">
        <v>1</v>
      </c>
      <c r="J4115">
        <v>0</v>
      </c>
      <c r="K4115">
        <v>1</v>
      </c>
      <c r="L4115">
        <v>1</v>
      </c>
      <c r="M4115">
        <v>0</v>
      </c>
      <c r="N4115">
        <v>0</v>
      </c>
      <c r="O4115" t="s">
        <v>40</v>
      </c>
      <c r="P4115" t="str">
        <f>UPPER(Table1[[#This Row],[Venue]])</f>
        <v>AWAY</v>
      </c>
    </row>
    <row r="4116" spans="1:16" hidden="1" x14ac:dyDescent="0.45">
      <c r="A4116">
        <v>40044434</v>
      </c>
      <c r="B4116" t="s">
        <v>470</v>
      </c>
      <c r="C4116">
        <v>45174</v>
      </c>
      <c r="D4116">
        <v>75103</v>
      </c>
      <c r="E4116">
        <v>20232024</v>
      </c>
      <c r="F4116" t="s">
        <v>17</v>
      </c>
      <c r="G4116" t="s">
        <v>471</v>
      </c>
      <c r="H4116">
        <v>5</v>
      </c>
      <c r="I4116">
        <v>1</v>
      </c>
      <c r="J4116">
        <v>1</v>
      </c>
      <c r="K4116">
        <v>1</v>
      </c>
      <c r="L4116">
        <v>0</v>
      </c>
      <c r="M4116">
        <v>0</v>
      </c>
      <c r="N4116">
        <v>2</v>
      </c>
      <c r="O4116" t="s">
        <v>19</v>
      </c>
      <c r="P4116" t="str">
        <f>UPPER(Table1[[#This Row],[Venue]])</f>
        <v>HOME</v>
      </c>
    </row>
    <row r="4117" spans="1:16" hidden="1" x14ac:dyDescent="0.45">
      <c r="A4117">
        <v>40044434</v>
      </c>
      <c r="B4117" t="s">
        <v>470</v>
      </c>
      <c r="C4117">
        <v>45174</v>
      </c>
      <c r="D4117">
        <v>75103</v>
      </c>
      <c r="E4117">
        <v>20232024</v>
      </c>
      <c r="F4117" t="s">
        <v>17</v>
      </c>
      <c r="G4117" t="s">
        <v>472</v>
      </c>
      <c r="H4117">
        <v>9</v>
      </c>
      <c r="I4117">
        <v>2</v>
      </c>
      <c r="J4117">
        <v>2</v>
      </c>
      <c r="K4117">
        <v>1</v>
      </c>
      <c r="L4117">
        <v>0</v>
      </c>
      <c r="M4117">
        <v>0</v>
      </c>
      <c r="N4117">
        <v>0</v>
      </c>
      <c r="O4117" t="s">
        <v>19</v>
      </c>
      <c r="P4117" t="str">
        <f>UPPER(Table1[[#This Row],[Venue]])</f>
        <v>HOME</v>
      </c>
    </row>
    <row r="4118" spans="1:16" hidden="1" x14ac:dyDescent="0.45">
      <c r="A4118">
        <v>40044434</v>
      </c>
      <c r="B4118" t="s">
        <v>470</v>
      </c>
      <c r="C4118">
        <v>45174</v>
      </c>
      <c r="D4118">
        <v>75103</v>
      </c>
      <c r="E4118">
        <v>20232024</v>
      </c>
      <c r="F4118" t="s">
        <v>17</v>
      </c>
      <c r="G4118" t="s">
        <v>352</v>
      </c>
      <c r="H4118">
        <v>10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0</v>
      </c>
      <c r="O4118" t="s">
        <v>19</v>
      </c>
      <c r="P4118" t="str">
        <f>UPPER(Table1[[#This Row],[Venue]])</f>
        <v>HOME</v>
      </c>
    </row>
    <row r="4119" spans="1:16" hidden="1" x14ac:dyDescent="0.45">
      <c r="A4119">
        <v>40044434</v>
      </c>
      <c r="B4119" t="s">
        <v>470</v>
      </c>
      <c r="C4119">
        <v>45174</v>
      </c>
      <c r="D4119">
        <v>75103</v>
      </c>
      <c r="E4119">
        <v>20232024</v>
      </c>
      <c r="F4119" t="s">
        <v>17</v>
      </c>
      <c r="G4119" t="s">
        <v>473</v>
      </c>
      <c r="H4119">
        <v>16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 t="s">
        <v>19</v>
      </c>
      <c r="P4119" t="str">
        <f>UPPER(Table1[[#This Row],[Venue]])</f>
        <v>HOME</v>
      </c>
    </row>
    <row r="4120" spans="1:16" hidden="1" x14ac:dyDescent="0.45">
      <c r="A4120">
        <v>40044434</v>
      </c>
      <c r="B4120" t="s">
        <v>470</v>
      </c>
      <c r="C4120">
        <v>45174</v>
      </c>
      <c r="D4120">
        <v>75103</v>
      </c>
      <c r="E4120">
        <v>20232024</v>
      </c>
      <c r="F4120" t="s">
        <v>17</v>
      </c>
      <c r="G4120" t="s">
        <v>474</v>
      </c>
      <c r="H4120">
        <v>20</v>
      </c>
      <c r="I4120">
        <v>1</v>
      </c>
      <c r="J4120">
        <v>0</v>
      </c>
      <c r="K4120">
        <v>1</v>
      </c>
      <c r="L4120">
        <v>1</v>
      </c>
      <c r="M4120">
        <v>0</v>
      </c>
      <c r="N4120">
        <v>0</v>
      </c>
      <c r="O4120" t="s">
        <v>19</v>
      </c>
      <c r="P4120" t="str">
        <f>UPPER(Table1[[#This Row],[Venue]])</f>
        <v>HOME</v>
      </c>
    </row>
    <row r="4121" spans="1:16" hidden="1" x14ac:dyDescent="0.45">
      <c r="A4121">
        <v>40044434</v>
      </c>
      <c r="B4121" t="s">
        <v>470</v>
      </c>
      <c r="C4121">
        <v>45174</v>
      </c>
      <c r="D4121">
        <v>75103</v>
      </c>
      <c r="E4121">
        <v>20232024</v>
      </c>
      <c r="F4121" t="s">
        <v>17</v>
      </c>
      <c r="G4121" t="s">
        <v>475</v>
      </c>
      <c r="H4121">
        <v>24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 t="s">
        <v>19</v>
      </c>
      <c r="P4121" t="str">
        <f>UPPER(Table1[[#This Row],[Venue]])</f>
        <v>HOME</v>
      </c>
    </row>
    <row r="4122" spans="1:16" hidden="1" x14ac:dyDescent="0.45">
      <c r="A4122">
        <v>40044434</v>
      </c>
      <c r="B4122" t="s">
        <v>470</v>
      </c>
      <c r="C4122">
        <v>45174</v>
      </c>
      <c r="D4122">
        <v>75103</v>
      </c>
      <c r="E4122">
        <v>20232024</v>
      </c>
      <c r="F4122" t="s">
        <v>17</v>
      </c>
      <c r="G4122" t="s">
        <v>383</v>
      </c>
      <c r="H4122">
        <v>26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 t="s">
        <v>19</v>
      </c>
      <c r="P4122" t="str">
        <f>UPPER(Table1[[#This Row],[Venue]])</f>
        <v>HOME</v>
      </c>
    </row>
    <row r="4123" spans="1:16" hidden="1" x14ac:dyDescent="0.45">
      <c r="A4123">
        <v>40044434</v>
      </c>
      <c r="B4123" t="s">
        <v>470</v>
      </c>
      <c r="C4123">
        <v>45174</v>
      </c>
      <c r="D4123">
        <v>75103</v>
      </c>
      <c r="E4123">
        <v>20232024</v>
      </c>
      <c r="F4123" t="s">
        <v>17</v>
      </c>
      <c r="G4123" t="s">
        <v>476</v>
      </c>
      <c r="H4123">
        <v>55</v>
      </c>
      <c r="I4123">
        <v>2</v>
      </c>
      <c r="J4123">
        <v>0</v>
      </c>
      <c r="K4123">
        <v>1</v>
      </c>
      <c r="L4123">
        <v>2</v>
      </c>
      <c r="M4123">
        <v>0</v>
      </c>
      <c r="N4123">
        <v>0</v>
      </c>
      <c r="O4123" t="s">
        <v>19</v>
      </c>
      <c r="P4123" t="str">
        <f>UPPER(Table1[[#This Row],[Venue]])</f>
        <v>HOME</v>
      </c>
    </row>
    <row r="4124" spans="1:16" hidden="1" x14ac:dyDescent="0.45">
      <c r="A4124">
        <v>40044434</v>
      </c>
      <c r="B4124" t="s">
        <v>470</v>
      </c>
      <c r="C4124">
        <v>45174</v>
      </c>
      <c r="D4124">
        <v>75103</v>
      </c>
      <c r="E4124">
        <v>20232024</v>
      </c>
      <c r="F4124" t="s">
        <v>17</v>
      </c>
      <c r="G4124" t="s">
        <v>477</v>
      </c>
      <c r="H4124">
        <v>71</v>
      </c>
      <c r="I4124">
        <v>2</v>
      </c>
      <c r="J4124">
        <v>1</v>
      </c>
      <c r="K4124">
        <v>1</v>
      </c>
      <c r="L4124">
        <v>1</v>
      </c>
      <c r="M4124">
        <v>0</v>
      </c>
      <c r="N4124">
        <v>0</v>
      </c>
      <c r="O4124" t="s">
        <v>19</v>
      </c>
      <c r="P4124" t="str">
        <f>UPPER(Table1[[#This Row],[Venue]])</f>
        <v>HOME</v>
      </c>
    </row>
    <row r="4125" spans="1:16" hidden="1" x14ac:dyDescent="0.45">
      <c r="A4125">
        <v>40044434</v>
      </c>
      <c r="B4125" t="s">
        <v>470</v>
      </c>
      <c r="C4125">
        <v>45174</v>
      </c>
      <c r="D4125">
        <v>75103</v>
      </c>
      <c r="E4125">
        <v>20232024</v>
      </c>
      <c r="F4125" t="s">
        <v>17</v>
      </c>
      <c r="G4125" t="s">
        <v>478</v>
      </c>
      <c r="H4125">
        <v>78</v>
      </c>
      <c r="I4125">
        <v>0</v>
      </c>
      <c r="J4125">
        <v>0</v>
      </c>
      <c r="K4125">
        <v>1</v>
      </c>
      <c r="L4125">
        <v>0</v>
      </c>
      <c r="M4125">
        <v>0</v>
      </c>
      <c r="N4125">
        <v>0</v>
      </c>
      <c r="O4125" t="s">
        <v>19</v>
      </c>
      <c r="P4125" t="str">
        <f>UPPER(Table1[[#This Row],[Venue]])</f>
        <v>HOME</v>
      </c>
    </row>
    <row r="4126" spans="1:16" hidden="1" x14ac:dyDescent="0.45">
      <c r="A4126">
        <v>40044434</v>
      </c>
      <c r="B4126" t="s">
        <v>470</v>
      </c>
      <c r="C4126">
        <v>45174</v>
      </c>
      <c r="D4126">
        <v>75103</v>
      </c>
      <c r="E4126">
        <v>20232024</v>
      </c>
      <c r="F4126" t="s">
        <v>17</v>
      </c>
      <c r="G4126" t="s">
        <v>144</v>
      </c>
      <c r="H4126">
        <v>81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 t="s">
        <v>19</v>
      </c>
      <c r="P4126" t="str">
        <f>UPPER(Table1[[#This Row],[Venue]])</f>
        <v>HOME</v>
      </c>
    </row>
    <row r="4127" spans="1:16" hidden="1" x14ac:dyDescent="0.45">
      <c r="A4127">
        <v>40044434</v>
      </c>
      <c r="B4127" t="s">
        <v>470</v>
      </c>
      <c r="C4127">
        <v>45174</v>
      </c>
      <c r="D4127">
        <v>75103</v>
      </c>
      <c r="E4127">
        <v>20232024</v>
      </c>
      <c r="F4127" t="s">
        <v>17</v>
      </c>
      <c r="G4127" t="s">
        <v>209</v>
      </c>
      <c r="H4127">
        <v>88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 t="s">
        <v>19</v>
      </c>
      <c r="P4127" t="str">
        <f>UPPER(Table1[[#This Row],[Venue]])</f>
        <v>HOME</v>
      </c>
    </row>
    <row r="4128" spans="1:16" hidden="1" x14ac:dyDescent="0.45">
      <c r="A4128">
        <v>40044434</v>
      </c>
      <c r="B4128" t="s">
        <v>470</v>
      </c>
      <c r="C4128">
        <v>45174</v>
      </c>
      <c r="D4128">
        <v>75103</v>
      </c>
      <c r="E4128">
        <v>20232024</v>
      </c>
      <c r="F4128" t="s">
        <v>17</v>
      </c>
      <c r="G4128" t="s">
        <v>421</v>
      </c>
      <c r="H4128">
        <v>89</v>
      </c>
      <c r="I4128">
        <v>1</v>
      </c>
      <c r="J4128">
        <v>0</v>
      </c>
      <c r="K4128">
        <v>1</v>
      </c>
      <c r="L4128">
        <v>1</v>
      </c>
      <c r="M4128">
        <v>0</v>
      </c>
      <c r="N4128">
        <v>0</v>
      </c>
      <c r="O4128" t="s">
        <v>19</v>
      </c>
      <c r="P4128" t="str">
        <f>UPPER(Table1[[#This Row],[Venue]])</f>
        <v>HOME</v>
      </c>
    </row>
    <row r="4129" spans="1:16" hidden="1" x14ac:dyDescent="0.45">
      <c r="A4129">
        <v>40044434</v>
      </c>
      <c r="B4129" t="s">
        <v>470</v>
      </c>
      <c r="C4129">
        <v>45174</v>
      </c>
      <c r="D4129">
        <v>75103</v>
      </c>
      <c r="E4129">
        <v>20232024</v>
      </c>
      <c r="F4129" t="s">
        <v>17</v>
      </c>
      <c r="G4129" t="s">
        <v>479</v>
      </c>
      <c r="H4129">
        <v>90</v>
      </c>
      <c r="I4129">
        <v>1</v>
      </c>
      <c r="J4129">
        <v>0</v>
      </c>
      <c r="K4129">
        <v>1</v>
      </c>
      <c r="L4129">
        <v>1</v>
      </c>
      <c r="M4129">
        <v>0</v>
      </c>
      <c r="N4129">
        <v>2</v>
      </c>
      <c r="O4129" t="s">
        <v>19</v>
      </c>
      <c r="P4129" t="str">
        <f>UPPER(Table1[[#This Row],[Venue]])</f>
        <v>HOME</v>
      </c>
    </row>
    <row r="4130" spans="1:16" hidden="1" x14ac:dyDescent="0.45">
      <c r="A4130">
        <v>40044434</v>
      </c>
      <c r="B4130" t="s">
        <v>470</v>
      </c>
      <c r="C4130">
        <v>45174</v>
      </c>
      <c r="D4130">
        <v>75103</v>
      </c>
      <c r="E4130">
        <v>20232024</v>
      </c>
      <c r="F4130" t="s">
        <v>17</v>
      </c>
      <c r="G4130" t="s">
        <v>480</v>
      </c>
      <c r="H4130">
        <v>93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 t="s">
        <v>19</v>
      </c>
      <c r="P4130" t="str">
        <f>UPPER(Table1[[#This Row],[Venue]])</f>
        <v>HOME</v>
      </c>
    </row>
    <row r="4131" spans="1:16" hidden="1" x14ac:dyDescent="0.45">
      <c r="A4131">
        <v>40044434</v>
      </c>
      <c r="B4131" t="s">
        <v>470</v>
      </c>
      <c r="C4131">
        <v>45174</v>
      </c>
      <c r="D4131">
        <v>75103</v>
      </c>
      <c r="E4131">
        <v>20232024</v>
      </c>
      <c r="F4131" t="s">
        <v>17</v>
      </c>
      <c r="G4131" t="s">
        <v>130</v>
      </c>
      <c r="H4131">
        <v>1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 t="s">
        <v>40</v>
      </c>
      <c r="P4131" t="str">
        <f>UPPER(Table1[[#This Row],[Venue]])</f>
        <v>AWAY</v>
      </c>
    </row>
    <row r="4132" spans="1:16" hidden="1" x14ac:dyDescent="0.45">
      <c r="A4132">
        <v>40044434</v>
      </c>
      <c r="B4132" t="s">
        <v>470</v>
      </c>
      <c r="C4132">
        <v>45174</v>
      </c>
      <c r="D4132">
        <v>75103</v>
      </c>
      <c r="E4132">
        <v>20232024</v>
      </c>
      <c r="F4132" t="s">
        <v>17</v>
      </c>
      <c r="G4132" t="s">
        <v>205</v>
      </c>
      <c r="H4132">
        <v>7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0</v>
      </c>
      <c r="O4132" t="s">
        <v>40</v>
      </c>
      <c r="P4132" t="str">
        <f>UPPER(Table1[[#This Row],[Venue]])</f>
        <v>AWAY</v>
      </c>
    </row>
    <row r="4133" spans="1:16" hidden="1" x14ac:dyDescent="0.45">
      <c r="A4133">
        <v>40044434</v>
      </c>
      <c r="B4133" t="s">
        <v>470</v>
      </c>
      <c r="C4133">
        <v>45174</v>
      </c>
      <c r="D4133">
        <v>75103</v>
      </c>
      <c r="E4133">
        <v>20232024</v>
      </c>
      <c r="F4133" t="s">
        <v>17</v>
      </c>
      <c r="G4133" t="s">
        <v>335</v>
      </c>
      <c r="H4133">
        <v>10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0</v>
      </c>
      <c r="O4133" t="s">
        <v>40</v>
      </c>
      <c r="P4133" t="str">
        <f>UPPER(Table1[[#This Row],[Venue]])</f>
        <v>AWAY</v>
      </c>
    </row>
    <row r="4134" spans="1:16" hidden="1" x14ac:dyDescent="0.45">
      <c r="A4134">
        <v>40044434</v>
      </c>
      <c r="B4134" t="s">
        <v>470</v>
      </c>
      <c r="C4134">
        <v>45174</v>
      </c>
      <c r="D4134">
        <v>75103</v>
      </c>
      <c r="E4134">
        <v>20232024</v>
      </c>
      <c r="F4134" t="s">
        <v>17</v>
      </c>
      <c r="G4134" t="s">
        <v>233</v>
      </c>
      <c r="H4134">
        <v>11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 t="s">
        <v>40</v>
      </c>
      <c r="P4134" t="str">
        <f>UPPER(Table1[[#This Row],[Venue]])</f>
        <v>AWAY</v>
      </c>
    </row>
    <row r="4135" spans="1:16" hidden="1" x14ac:dyDescent="0.45">
      <c r="A4135">
        <v>40044434</v>
      </c>
      <c r="B4135" t="s">
        <v>470</v>
      </c>
      <c r="C4135">
        <v>45174</v>
      </c>
      <c r="D4135">
        <v>75103</v>
      </c>
      <c r="E4135">
        <v>20232024</v>
      </c>
      <c r="F4135" t="s">
        <v>17</v>
      </c>
      <c r="G4135" t="s">
        <v>481</v>
      </c>
      <c r="H4135">
        <v>14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2</v>
      </c>
      <c r="O4135" t="s">
        <v>40</v>
      </c>
      <c r="P4135" t="str">
        <f>UPPER(Table1[[#This Row],[Venue]])</f>
        <v>AWAY</v>
      </c>
    </row>
    <row r="4136" spans="1:16" hidden="1" x14ac:dyDescent="0.45">
      <c r="A4136">
        <v>40044434</v>
      </c>
      <c r="B4136" t="s">
        <v>470</v>
      </c>
      <c r="C4136">
        <v>45174</v>
      </c>
      <c r="D4136">
        <v>75103</v>
      </c>
      <c r="E4136">
        <v>20232024</v>
      </c>
      <c r="F4136" t="s">
        <v>17</v>
      </c>
      <c r="G4136" t="s">
        <v>197</v>
      </c>
      <c r="H4136">
        <v>15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0</v>
      </c>
      <c r="O4136" t="s">
        <v>40</v>
      </c>
      <c r="P4136" t="str">
        <f>UPPER(Table1[[#This Row],[Venue]])</f>
        <v>AWAY</v>
      </c>
    </row>
    <row r="4137" spans="1:16" hidden="1" x14ac:dyDescent="0.45">
      <c r="A4137">
        <v>40044434</v>
      </c>
      <c r="B4137" t="s">
        <v>470</v>
      </c>
      <c r="C4137">
        <v>45174</v>
      </c>
      <c r="D4137">
        <v>75103</v>
      </c>
      <c r="E4137">
        <v>20232024</v>
      </c>
      <c r="F4137" t="s">
        <v>17</v>
      </c>
      <c r="G4137" t="s">
        <v>482</v>
      </c>
      <c r="H4137">
        <v>17</v>
      </c>
      <c r="I4137">
        <v>1</v>
      </c>
      <c r="J4137">
        <v>0</v>
      </c>
      <c r="K4137">
        <v>1</v>
      </c>
      <c r="L4137">
        <v>1</v>
      </c>
      <c r="M4137">
        <v>0</v>
      </c>
      <c r="N4137">
        <v>2</v>
      </c>
      <c r="O4137" t="s">
        <v>40</v>
      </c>
      <c r="P4137" t="str">
        <f>UPPER(Table1[[#This Row],[Venue]])</f>
        <v>AWAY</v>
      </c>
    </row>
    <row r="4138" spans="1:16" hidden="1" x14ac:dyDescent="0.45">
      <c r="A4138">
        <v>40044434</v>
      </c>
      <c r="B4138" t="s">
        <v>470</v>
      </c>
      <c r="C4138">
        <v>45174</v>
      </c>
      <c r="D4138">
        <v>75103</v>
      </c>
      <c r="E4138">
        <v>20232024</v>
      </c>
      <c r="F4138" t="s">
        <v>17</v>
      </c>
      <c r="G4138" t="s">
        <v>198</v>
      </c>
      <c r="H4138">
        <v>19</v>
      </c>
      <c r="I4138">
        <v>0</v>
      </c>
      <c r="J4138">
        <v>0</v>
      </c>
      <c r="K4138">
        <v>1</v>
      </c>
      <c r="L4138">
        <v>0</v>
      </c>
      <c r="M4138">
        <v>0</v>
      </c>
      <c r="N4138">
        <v>0</v>
      </c>
      <c r="O4138" t="s">
        <v>40</v>
      </c>
      <c r="P4138" t="str">
        <f>UPPER(Table1[[#This Row],[Venue]])</f>
        <v>AWAY</v>
      </c>
    </row>
    <row r="4139" spans="1:16" hidden="1" x14ac:dyDescent="0.45">
      <c r="A4139">
        <v>40044434</v>
      </c>
      <c r="B4139" t="s">
        <v>470</v>
      </c>
      <c r="C4139">
        <v>45174</v>
      </c>
      <c r="D4139">
        <v>75103</v>
      </c>
      <c r="E4139">
        <v>20232024</v>
      </c>
      <c r="F4139" t="s">
        <v>17</v>
      </c>
      <c r="G4139" t="s">
        <v>287</v>
      </c>
      <c r="H4139">
        <v>22</v>
      </c>
      <c r="I4139">
        <v>1</v>
      </c>
      <c r="J4139">
        <v>0</v>
      </c>
      <c r="K4139">
        <v>1</v>
      </c>
      <c r="L4139">
        <v>1</v>
      </c>
      <c r="M4139">
        <v>0</v>
      </c>
      <c r="N4139">
        <v>2</v>
      </c>
      <c r="O4139" t="s">
        <v>40</v>
      </c>
      <c r="P4139" t="str">
        <f>UPPER(Table1[[#This Row],[Venue]])</f>
        <v>AWAY</v>
      </c>
    </row>
    <row r="4140" spans="1:16" hidden="1" x14ac:dyDescent="0.45">
      <c r="A4140">
        <v>40044434</v>
      </c>
      <c r="B4140" t="s">
        <v>470</v>
      </c>
      <c r="C4140">
        <v>45174</v>
      </c>
      <c r="D4140">
        <v>75103</v>
      </c>
      <c r="E4140">
        <v>20232024</v>
      </c>
      <c r="F4140" t="s">
        <v>17</v>
      </c>
      <c r="G4140" t="s">
        <v>260</v>
      </c>
      <c r="H4140">
        <v>24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 t="s">
        <v>40</v>
      </c>
      <c r="P4140" t="str">
        <f>UPPER(Table1[[#This Row],[Venue]])</f>
        <v>AWAY</v>
      </c>
    </row>
    <row r="4141" spans="1:16" hidden="1" x14ac:dyDescent="0.45">
      <c r="A4141">
        <v>40044434</v>
      </c>
      <c r="B4141" t="s">
        <v>470</v>
      </c>
      <c r="C4141">
        <v>45174</v>
      </c>
      <c r="D4141">
        <v>75103</v>
      </c>
      <c r="E4141">
        <v>20232024</v>
      </c>
      <c r="F4141" t="s">
        <v>17</v>
      </c>
      <c r="G4141" t="s">
        <v>202</v>
      </c>
      <c r="H4141">
        <v>36</v>
      </c>
      <c r="I4141">
        <v>2</v>
      </c>
      <c r="J4141">
        <v>1</v>
      </c>
      <c r="K4141">
        <v>1</v>
      </c>
      <c r="L4141">
        <v>1</v>
      </c>
      <c r="M4141">
        <v>0</v>
      </c>
      <c r="N4141">
        <v>2</v>
      </c>
      <c r="O4141" t="s">
        <v>40</v>
      </c>
      <c r="P4141" t="str">
        <f>UPPER(Table1[[#This Row],[Venue]])</f>
        <v>AWAY</v>
      </c>
    </row>
    <row r="4142" spans="1:16" hidden="1" x14ac:dyDescent="0.45">
      <c r="A4142">
        <v>40044434</v>
      </c>
      <c r="B4142" t="s">
        <v>470</v>
      </c>
      <c r="C4142">
        <v>45174</v>
      </c>
      <c r="D4142">
        <v>75103</v>
      </c>
      <c r="E4142">
        <v>20232024</v>
      </c>
      <c r="F4142" t="s">
        <v>17</v>
      </c>
      <c r="G4142" t="s">
        <v>206</v>
      </c>
      <c r="H4142">
        <v>64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2</v>
      </c>
      <c r="O4142" t="s">
        <v>40</v>
      </c>
      <c r="P4142" t="str">
        <f>UPPER(Table1[[#This Row],[Venue]])</f>
        <v>AWAY</v>
      </c>
    </row>
    <row r="4143" spans="1:16" hidden="1" x14ac:dyDescent="0.45">
      <c r="A4143">
        <v>40044434</v>
      </c>
      <c r="B4143" t="s">
        <v>470</v>
      </c>
      <c r="C4143">
        <v>45174</v>
      </c>
      <c r="D4143">
        <v>75103</v>
      </c>
      <c r="E4143">
        <v>20232024</v>
      </c>
      <c r="F4143" t="s">
        <v>17</v>
      </c>
      <c r="G4143" t="s">
        <v>207</v>
      </c>
      <c r="H4143">
        <v>71</v>
      </c>
      <c r="I4143">
        <v>3</v>
      </c>
      <c r="J4143">
        <v>0</v>
      </c>
      <c r="K4143">
        <v>1</v>
      </c>
      <c r="L4143">
        <v>3</v>
      </c>
      <c r="M4143">
        <v>0</v>
      </c>
      <c r="N4143">
        <v>2</v>
      </c>
      <c r="O4143" t="s">
        <v>40</v>
      </c>
      <c r="P4143" t="str">
        <f>UPPER(Table1[[#This Row],[Venue]])</f>
        <v>AWAY</v>
      </c>
    </row>
    <row r="4144" spans="1:16" hidden="1" x14ac:dyDescent="0.45">
      <c r="A4144">
        <v>40044434</v>
      </c>
      <c r="B4144" t="s">
        <v>470</v>
      </c>
      <c r="C4144">
        <v>45174</v>
      </c>
      <c r="D4144">
        <v>75103</v>
      </c>
      <c r="E4144">
        <v>20232024</v>
      </c>
      <c r="F4144" t="s">
        <v>17</v>
      </c>
      <c r="G4144" t="s">
        <v>436</v>
      </c>
      <c r="H4144">
        <v>75</v>
      </c>
      <c r="I4144">
        <v>1</v>
      </c>
      <c r="J4144">
        <v>0</v>
      </c>
      <c r="K4144">
        <v>1</v>
      </c>
      <c r="L4144">
        <v>1</v>
      </c>
      <c r="M4144">
        <v>0</v>
      </c>
      <c r="N4144">
        <v>0</v>
      </c>
      <c r="O4144" t="s">
        <v>40</v>
      </c>
      <c r="P4144" t="str">
        <f>UPPER(Table1[[#This Row],[Venue]])</f>
        <v>AWAY</v>
      </c>
    </row>
    <row r="4145" spans="1:16" hidden="1" x14ac:dyDescent="0.45">
      <c r="A4145">
        <v>40044434</v>
      </c>
      <c r="B4145" t="s">
        <v>470</v>
      </c>
      <c r="C4145">
        <v>45174</v>
      </c>
      <c r="D4145">
        <v>75103</v>
      </c>
      <c r="E4145">
        <v>20232024</v>
      </c>
      <c r="F4145" t="s">
        <v>17</v>
      </c>
      <c r="G4145" t="s">
        <v>156</v>
      </c>
      <c r="H4145">
        <v>77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 t="s">
        <v>40</v>
      </c>
      <c r="P4145" t="str">
        <f>UPPER(Table1[[#This Row],[Venue]])</f>
        <v>AWAY</v>
      </c>
    </row>
    <row r="4146" spans="1:16" hidden="1" x14ac:dyDescent="0.45">
      <c r="A4146">
        <v>40044434</v>
      </c>
      <c r="B4146" t="s">
        <v>470</v>
      </c>
      <c r="C4146">
        <v>45174</v>
      </c>
      <c r="D4146">
        <v>75103</v>
      </c>
      <c r="E4146">
        <v>20232024</v>
      </c>
      <c r="F4146" t="s">
        <v>17</v>
      </c>
      <c r="G4146" t="s">
        <v>211</v>
      </c>
      <c r="H4146">
        <v>92</v>
      </c>
      <c r="I4146">
        <v>4</v>
      </c>
      <c r="J4146">
        <v>4</v>
      </c>
      <c r="K4146">
        <v>1</v>
      </c>
      <c r="L4146">
        <v>0</v>
      </c>
      <c r="M4146">
        <v>0</v>
      </c>
      <c r="N4146">
        <v>0</v>
      </c>
      <c r="O4146" t="s">
        <v>40</v>
      </c>
      <c r="P4146" t="str">
        <f>UPPER(Table1[[#This Row],[Venue]])</f>
        <v>AWAY</v>
      </c>
    </row>
    <row r="4147" spans="1:16" hidden="1" x14ac:dyDescent="0.45">
      <c r="A4147">
        <v>40044434</v>
      </c>
      <c r="B4147" t="s">
        <v>470</v>
      </c>
      <c r="C4147">
        <v>45174</v>
      </c>
      <c r="D4147">
        <v>75103</v>
      </c>
      <c r="E4147">
        <v>20232024</v>
      </c>
      <c r="F4147" t="s">
        <v>17</v>
      </c>
      <c r="G4147" t="s">
        <v>380</v>
      </c>
      <c r="H4147">
        <v>99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 t="s">
        <v>40</v>
      </c>
      <c r="P4147" t="str">
        <f>UPPER(Table1[[#This Row],[Venue]])</f>
        <v>AWAY</v>
      </c>
    </row>
    <row r="4148" spans="1:16" hidden="1" x14ac:dyDescent="0.45">
      <c r="A4148">
        <v>40044406</v>
      </c>
      <c r="B4148" t="s">
        <v>291</v>
      </c>
      <c r="C4148">
        <v>45175</v>
      </c>
      <c r="D4148">
        <v>75075</v>
      </c>
      <c r="E4148">
        <v>20232024</v>
      </c>
      <c r="F4148" t="s">
        <v>17</v>
      </c>
      <c r="G4148" t="s">
        <v>41</v>
      </c>
      <c r="H4148">
        <v>3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2</v>
      </c>
      <c r="O4148" t="s">
        <v>19</v>
      </c>
      <c r="P4148" t="str">
        <f>UPPER(Table1[[#This Row],[Venue]])</f>
        <v>HOME</v>
      </c>
    </row>
    <row r="4149" spans="1:16" hidden="1" x14ac:dyDescent="0.45">
      <c r="A4149">
        <v>40044406</v>
      </c>
      <c r="B4149" t="s">
        <v>291</v>
      </c>
      <c r="C4149">
        <v>45175</v>
      </c>
      <c r="D4149">
        <v>75075</v>
      </c>
      <c r="E4149">
        <v>20232024</v>
      </c>
      <c r="F4149" t="s">
        <v>17</v>
      </c>
      <c r="G4149" t="s">
        <v>483</v>
      </c>
      <c r="H4149">
        <v>8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 t="s">
        <v>19</v>
      </c>
      <c r="P4149" t="str">
        <f>UPPER(Table1[[#This Row],[Venue]])</f>
        <v>HOME</v>
      </c>
    </row>
    <row r="4150" spans="1:16" hidden="1" x14ac:dyDescent="0.45">
      <c r="A4150">
        <v>40044406</v>
      </c>
      <c r="B4150" t="s">
        <v>291</v>
      </c>
      <c r="C4150">
        <v>45175</v>
      </c>
      <c r="D4150">
        <v>75075</v>
      </c>
      <c r="E4150">
        <v>20232024</v>
      </c>
      <c r="F4150" t="s">
        <v>17</v>
      </c>
      <c r="G4150" t="s">
        <v>80</v>
      </c>
      <c r="H4150">
        <v>13</v>
      </c>
      <c r="I4150">
        <v>1</v>
      </c>
      <c r="J4150">
        <v>1</v>
      </c>
      <c r="K4150">
        <v>1</v>
      </c>
      <c r="L4150">
        <v>0</v>
      </c>
      <c r="M4150">
        <v>0</v>
      </c>
      <c r="N4150">
        <v>0</v>
      </c>
      <c r="O4150" t="s">
        <v>19</v>
      </c>
      <c r="P4150" t="str">
        <f>UPPER(Table1[[#This Row],[Venue]])</f>
        <v>HOME</v>
      </c>
    </row>
    <row r="4151" spans="1:16" hidden="1" x14ac:dyDescent="0.45">
      <c r="A4151">
        <v>40044406</v>
      </c>
      <c r="B4151" t="s">
        <v>291</v>
      </c>
      <c r="C4151">
        <v>45175</v>
      </c>
      <c r="D4151">
        <v>75075</v>
      </c>
      <c r="E4151">
        <v>20232024</v>
      </c>
      <c r="F4151" t="s">
        <v>17</v>
      </c>
      <c r="G4151" t="s">
        <v>43</v>
      </c>
      <c r="H4151">
        <v>15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 t="s">
        <v>19</v>
      </c>
      <c r="P4151" t="str">
        <f>UPPER(Table1[[#This Row],[Venue]])</f>
        <v>HOME</v>
      </c>
    </row>
    <row r="4152" spans="1:16" hidden="1" x14ac:dyDescent="0.45">
      <c r="A4152">
        <v>40044406</v>
      </c>
      <c r="B4152" t="s">
        <v>291</v>
      </c>
      <c r="C4152">
        <v>45175</v>
      </c>
      <c r="D4152">
        <v>75075</v>
      </c>
      <c r="E4152">
        <v>20232024</v>
      </c>
      <c r="F4152" t="s">
        <v>17</v>
      </c>
      <c r="G4152" t="s">
        <v>45</v>
      </c>
      <c r="H4152">
        <v>17</v>
      </c>
      <c r="I4152">
        <v>1</v>
      </c>
      <c r="J4152">
        <v>0</v>
      </c>
      <c r="K4152">
        <v>1</v>
      </c>
      <c r="L4152">
        <v>1</v>
      </c>
      <c r="M4152">
        <v>0</v>
      </c>
      <c r="N4152">
        <v>0</v>
      </c>
      <c r="O4152" t="s">
        <v>19</v>
      </c>
      <c r="P4152" t="str">
        <f>UPPER(Table1[[#This Row],[Venue]])</f>
        <v>HOME</v>
      </c>
    </row>
    <row r="4153" spans="1:16" hidden="1" x14ac:dyDescent="0.45">
      <c r="A4153">
        <v>40044406</v>
      </c>
      <c r="B4153" t="s">
        <v>291</v>
      </c>
      <c r="C4153">
        <v>45175</v>
      </c>
      <c r="D4153">
        <v>75075</v>
      </c>
      <c r="E4153">
        <v>20232024</v>
      </c>
      <c r="F4153" t="s">
        <v>17</v>
      </c>
      <c r="G4153" t="s">
        <v>47</v>
      </c>
      <c r="H4153">
        <v>24</v>
      </c>
      <c r="I4153">
        <v>2</v>
      </c>
      <c r="J4153">
        <v>0</v>
      </c>
      <c r="K4153">
        <v>1</v>
      </c>
      <c r="L4153">
        <v>2</v>
      </c>
      <c r="M4153">
        <v>0</v>
      </c>
      <c r="N4153">
        <v>0</v>
      </c>
      <c r="O4153" t="s">
        <v>19</v>
      </c>
      <c r="P4153" t="str">
        <f>UPPER(Table1[[#This Row],[Venue]])</f>
        <v>HOME</v>
      </c>
    </row>
    <row r="4154" spans="1:16" hidden="1" x14ac:dyDescent="0.45">
      <c r="A4154">
        <v>40044406</v>
      </c>
      <c r="B4154" t="s">
        <v>291</v>
      </c>
      <c r="C4154">
        <v>45175</v>
      </c>
      <c r="D4154">
        <v>75075</v>
      </c>
      <c r="E4154">
        <v>20232024</v>
      </c>
      <c r="F4154" t="s">
        <v>17</v>
      </c>
      <c r="G4154" t="s">
        <v>430</v>
      </c>
      <c r="H4154">
        <v>25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 t="s">
        <v>19</v>
      </c>
      <c r="P4154" t="str">
        <f>UPPER(Table1[[#This Row],[Venue]])</f>
        <v>HOME</v>
      </c>
    </row>
    <row r="4155" spans="1:16" hidden="1" x14ac:dyDescent="0.45">
      <c r="A4155">
        <v>40044406</v>
      </c>
      <c r="B4155" t="s">
        <v>291</v>
      </c>
      <c r="C4155">
        <v>45175</v>
      </c>
      <c r="D4155">
        <v>75075</v>
      </c>
      <c r="E4155">
        <v>20232024</v>
      </c>
      <c r="F4155" t="s">
        <v>17</v>
      </c>
      <c r="G4155" t="s">
        <v>48</v>
      </c>
      <c r="H4155">
        <v>28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0</v>
      </c>
      <c r="O4155" t="s">
        <v>19</v>
      </c>
      <c r="P4155" t="str">
        <f>UPPER(Table1[[#This Row],[Venue]])</f>
        <v>HOME</v>
      </c>
    </row>
    <row r="4156" spans="1:16" hidden="1" x14ac:dyDescent="0.45">
      <c r="A4156">
        <v>40044406</v>
      </c>
      <c r="B4156" t="s">
        <v>291</v>
      </c>
      <c r="C4156">
        <v>45175</v>
      </c>
      <c r="D4156">
        <v>75075</v>
      </c>
      <c r="E4156">
        <v>20232024</v>
      </c>
      <c r="F4156" t="s">
        <v>17</v>
      </c>
      <c r="G4156" t="s">
        <v>49</v>
      </c>
      <c r="H4156">
        <v>31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  <c r="O4156" t="s">
        <v>19</v>
      </c>
      <c r="P4156" t="str">
        <f>UPPER(Table1[[#This Row],[Venue]])</f>
        <v>HOME</v>
      </c>
    </row>
    <row r="4157" spans="1:16" hidden="1" x14ac:dyDescent="0.45">
      <c r="A4157">
        <v>40044406</v>
      </c>
      <c r="B4157" t="s">
        <v>291</v>
      </c>
      <c r="C4157">
        <v>45175</v>
      </c>
      <c r="D4157">
        <v>75075</v>
      </c>
      <c r="E4157">
        <v>20232024</v>
      </c>
      <c r="F4157" t="s">
        <v>17</v>
      </c>
      <c r="G4157" t="s">
        <v>484</v>
      </c>
      <c r="H4157">
        <v>43</v>
      </c>
      <c r="I4157">
        <v>1</v>
      </c>
      <c r="J4157">
        <v>1</v>
      </c>
      <c r="K4157">
        <v>1</v>
      </c>
      <c r="L4157">
        <v>0</v>
      </c>
      <c r="M4157">
        <v>0</v>
      </c>
      <c r="N4157">
        <v>0</v>
      </c>
      <c r="O4157" t="s">
        <v>19</v>
      </c>
      <c r="P4157" t="str">
        <f>UPPER(Table1[[#This Row],[Venue]])</f>
        <v>HOME</v>
      </c>
    </row>
    <row r="4158" spans="1:16" hidden="1" x14ac:dyDescent="0.45">
      <c r="A4158">
        <v>40044406</v>
      </c>
      <c r="B4158" t="s">
        <v>291</v>
      </c>
      <c r="C4158">
        <v>45175</v>
      </c>
      <c r="D4158">
        <v>75075</v>
      </c>
      <c r="E4158">
        <v>20232024</v>
      </c>
      <c r="F4158" t="s">
        <v>17</v>
      </c>
      <c r="G4158" t="s">
        <v>51</v>
      </c>
      <c r="H4158">
        <v>77</v>
      </c>
      <c r="I4158">
        <v>1</v>
      </c>
      <c r="J4158">
        <v>1</v>
      </c>
      <c r="K4158">
        <v>1</v>
      </c>
      <c r="L4158">
        <v>0</v>
      </c>
      <c r="M4158">
        <v>0</v>
      </c>
      <c r="N4158">
        <v>0</v>
      </c>
      <c r="O4158" t="s">
        <v>19</v>
      </c>
      <c r="P4158" t="str">
        <f>UPPER(Table1[[#This Row],[Venue]])</f>
        <v>HOME</v>
      </c>
    </row>
    <row r="4159" spans="1:16" hidden="1" x14ac:dyDescent="0.45">
      <c r="A4159">
        <v>40044406</v>
      </c>
      <c r="B4159" t="s">
        <v>291</v>
      </c>
      <c r="C4159">
        <v>45175</v>
      </c>
      <c r="D4159">
        <v>75075</v>
      </c>
      <c r="E4159">
        <v>20232024</v>
      </c>
      <c r="F4159" t="s">
        <v>17</v>
      </c>
      <c r="G4159" t="s">
        <v>52</v>
      </c>
      <c r="H4159">
        <v>79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 t="s">
        <v>19</v>
      </c>
      <c r="P4159" t="str">
        <f>UPPER(Table1[[#This Row],[Venue]])</f>
        <v>HOME</v>
      </c>
    </row>
    <row r="4160" spans="1:16" hidden="1" x14ac:dyDescent="0.45">
      <c r="A4160">
        <v>40044406</v>
      </c>
      <c r="B4160" t="s">
        <v>291</v>
      </c>
      <c r="C4160">
        <v>45175</v>
      </c>
      <c r="D4160">
        <v>75075</v>
      </c>
      <c r="E4160">
        <v>20232024</v>
      </c>
      <c r="F4160" t="s">
        <v>17</v>
      </c>
      <c r="G4160" t="s">
        <v>485</v>
      </c>
      <c r="H4160">
        <v>80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 t="s">
        <v>19</v>
      </c>
      <c r="P4160" t="str">
        <f>UPPER(Table1[[#This Row],[Venue]])</f>
        <v>HOME</v>
      </c>
    </row>
    <row r="4161" spans="1:16" hidden="1" x14ac:dyDescent="0.45">
      <c r="A4161">
        <v>40044406</v>
      </c>
      <c r="B4161" t="s">
        <v>291</v>
      </c>
      <c r="C4161">
        <v>45175</v>
      </c>
      <c r="D4161">
        <v>75075</v>
      </c>
      <c r="E4161">
        <v>20232024</v>
      </c>
      <c r="F4161" t="s">
        <v>17</v>
      </c>
      <c r="G4161" t="s">
        <v>486</v>
      </c>
      <c r="H4161">
        <v>82</v>
      </c>
      <c r="I4161">
        <v>1</v>
      </c>
      <c r="J4161">
        <v>0</v>
      </c>
      <c r="K4161">
        <v>1</v>
      </c>
      <c r="L4161">
        <v>1</v>
      </c>
      <c r="M4161">
        <v>0</v>
      </c>
      <c r="N4161">
        <v>0</v>
      </c>
      <c r="O4161" t="s">
        <v>19</v>
      </c>
      <c r="P4161" t="str">
        <f>UPPER(Table1[[#This Row],[Venue]])</f>
        <v>HOME</v>
      </c>
    </row>
    <row r="4162" spans="1:16" hidden="1" x14ac:dyDescent="0.45">
      <c r="A4162">
        <v>40044406</v>
      </c>
      <c r="B4162" t="s">
        <v>291</v>
      </c>
      <c r="C4162">
        <v>45175</v>
      </c>
      <c r="D4162">
        <v>75075</v>
      </c>
      <c r="E4162">
        <v>20232024</v>
      </c>
      <c r="F4162" t="s">
        <v>17</v>
      </c>
      <c r="G4162" t="s">
        <v>54</v>
      </c>
      <c r="H4162">
        <v>87</v>
      </c>
      <c r="I4162">
        <v>1</v>
      </c>
      <c r="J4162">
        <v>1</v>
      </c>
      <c r="K4162">
        <v>1</v>
      </c>
      <c r="L4162">
        <v>0</v>
      </c>
      <c r="M4162">
        <v>0</v>
      </c>
      <c r="N4162">
        <v>0</v>
      </c>
      <c r="O4162" t="s">
        <v>19</v>
      </c>
      <c r="P4162" t="str">
        <f>UPPER(Table1[[#This Row],[Venue]])</f>
        <v>HOME</v>
      </c>
    </row>
    <row r="4163" spans="1:16" hidden="1" x14ac:dyDescent="0.45">
      <c r="A4163">
        <v>40044406</v>
      </c>
      <c r="B4163" t="s">
        <v>291</v>
      </c>
      <c r="C4163">
        <v>45175</v>
      </c>
      <c r="D4163">
        <v>75075</v>
      </c>
      <c r="E4163">
        <v>20232024</v>
      </c>
      <c r="F4163" t="s">
        <v>17</v>
      </c>
      <c r="G4163" t="s">
        <v>56</v>
      </c>
      <c r="H4163">
        <v>89</v>
      </c>
      <c r="I4163">
        <v>1</v>
      </c>
      <c r="J4163">
        <v>0</v>
      </c>
      <c r="K4163">
        <v>1</v>
      </c>
      <c r="L4163">
        <v>1</v>
      </c>
      <c r="M4163">
        <v>0</v>
      </c>
      <c r="N4163">
        <v>0</v>
      </c>
      <c r="O4163" t="s">
        <v>19</v>
      </c>
      <c r="P4163" t="str">
        <f>UPPER(Table1[[#This Row],[Venue]])</f>
        <v>HOME</v>
      </c>
    </row>
    <row r="4164" spans="1:16" hidden="1" x14ac:dyDescent="0.45">
      <c r="A4164">
        <v>40044406</v>
      </c>
      <c r="B4164" t="s">
        <v>291</v>
      </c>
      <c r="C4164">
        <v>45175</v>
      </c>
      <c r="D4164">
        <v>75075</v>
      </c>
      <c r="E4164">
        <v>20232024</v>
      </c>
      <c r="F4164" t="s">
        <v>17</v>
      </c>
      <c r="G4164" t="s">
        <v>77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 t="s">
        <v>40</v>
      </c>
      <c r="P4164" t="str">
        <f>UPPER(Table1[[#This Row],[Venue]])</f>
        <v>AWAY</v>
      </c>
    </row>
    <row r="4165" spans="1:16" hidden="1" x14ac:dyDescent="0.45">
      <c r="A4165">
        <v>40044406</v>
      </c>
      <c r="B4165" t="s">
        <v>291</v>
      </c>
      <c r="C4165">
        <v>45175</v>
      </c>
      <c r="D4165">
        <v>75075</v>
      </c>
      <c r="E4165">
        <v>20232024</v>
      </c>
      <c r="F4165" t="s">
        <v>17</v>
      </c>
      <c r="G4165" t="s">
        <v>307</v>
      </c>
      <c r="H4165">
        <v>7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 t="s">
        <v>40</v>
      </c>
      <c r="P4165" t="str">
        <f>UPPER(Table1[[#This Row],[Venue]])</f>
        <v>AWAY</v>
      </c>
    </row>
    <row r="4166" spans="1:16" hidden="1" x14ac:dyDescent="0.45">
      <c r="A4166">
        <v>40044406</v>
      </c>
      <c r="B4166" t="s">
        <v>291</v>
      </c>
      <c r="C4166">
        <v>45175</v>
      </c>
      <c r="D4166">
        <v>75075</v>
      </c>
      <c r="E4166">
        <v>20232024</v>
      </c>
      <c r="F4166" t="s">
        <v>17</v>
      </c>
      <c r="G4166" t="s">
        <v>78</v>
      </c>
      <c r="H4166">
        <v>8</v>
      </c>
      <c r="I4166">
        <v>1</v>
      </c>
      <c r="J4166">
        <v>0</v>
      </c>
      <c r="K4166">
        <v>1</v>
      </c>
      <c r="L4166">
        <v>1</v>
      </c>
      <c r="M4166">
        <v>0</v>
      </c>
      <c r="N4166">
        <v>0</v>
      </c>
      <c r="O4166" t="s">
        <v>40</v>
      </c>
      <c r="P4166" t="str">
        <f>UPPER(Table1[[#This Row],[Venue]])</f>
        <v>AWAY</v>
      </c>
    </row>
    <row r="4167" spans="1:16" hidden="1" x14ac:dyDescent="0.45">
      <c r="A4167">
        <v>40044406</v>
      </c>
      <c r="B4167" t="s">
        <v>291</v>
      </c>
      <c r="C4167">
        <v>45175</v>
      </c>
      <c r="D4167">
        <v>75075</v>
      </c>
      <c r="E4167">
        <v>20232024</v>
      </c>
      <c r="F4167" t="s">
        <v>17</v>
      </c>
      <c r="G4167" t="s">
        <v>79</v>
      </c>
      <c r="H4167">
        <v>9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0</v>
      </c>
      <c r="O4167" t="s">
        <v>40</v>
      </c>
      <c r="P4167" t="str">
        <f>UPPER(Table1[[#This Row],[Venue]])</f>
        <v>AWAY</v>
      </c>
    </row>
    <row r="4168" spans="1:16" hidden="1" x14ac:dyDescent="0.45">
      <c r="A4168">
        <v>40044406</v>
      </c>
      <c r="B4168" t="s">
        <v>291</v>
      </c>
      <c r="C4168">
        <v>45175</v>
      </c>
      <c r="D4168">
        <v>75075</v>
      </c>
      <c r="E4168">
        <v>20232024</v>
      </c>
      <c r="F4168" t="s">
        <v>17</v>
      </c>
      <c r="G4168" t="s">
        <v>487</v>
      </c>
      <c r="H4168">
        <v>10</v>
      </c>
      <c r="I4168">
        <v>0</v>
      </c>
      <c r="J4168">
        <v>0</v>
      </c>
      <c r="K4168">
        <v>1</v>
      </c>
      <c r="L4168">
        <v>0</v>
      </c>
      <c r="M4168">
        <v>0</v>
      </c>
      <c r="N4168">
        <v>0</v>
      </c>
      <c r="O4168" t="s">
        <v>40</v>
      </c>
      <c r="P4168" t="str">
        <f>UPPER(Table1[[#This Row],[Venue]])</f>
        <v>AWAY</v>
      </c>
    </row>
    <row r="4169" spans="1:16" hidden="1" x14ac:dyDescent="0.45">
      <c r="A4169">
        <v>40044406</v>
      </c>
      <c r="B4169" t="s">
        <v>291</v>
      </c>
      <c r="C4169">
        <v>45175</v>
      </c>
      <c r="D4169">
        <v>75075</v>
      </c>
      <c r="E4169">
        <v>20232024</v>
      </c>
      <c r="F4169" t="s">
        <v>17</v>
      </c>
      <c r="G4169" t="s">
        <v>81</v>
      </c>
      <c r="H4169">
        <v>13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0</v>
      </c>
      <c r="O4169" t="s">
        <v>40</v>
      </c>
      <c r="P4169" t="str">
        <f>UPPER(Table1[[#This Row],[Venue]])</f>
        <v>AWAY</v>
      </c>
    </row>
    <row r="4170" spans="1:16" hidden="1" x14ac:dyDescent="0.45">
      <c r="A4170">
        <v>40044406</v>
      </c>
      <c r="B4170" t="s">
        <v>291</v>
      </c>
      <c r="C4170">
        <v>45175</v>
      </c>
      <c r="D4170">
        <v>75075</v>
      </c>
      <c r="E4170">
        <v>20232024</v>
      </c>
      <c r="F4170" t="s">
        <v>17</v>
      </c>
      <c r="G4170" t="s">
        <v>82</v>
      </c>
      <c r="H4170">
        <v>15</v>
      </c>
      <c r="I4170">
        <v>0</v>
      </c>
      <c r="J4170">
        <v>0</v>
      </c>
      <c r="K4170">
        <v>1</v>
      </c>
      <c r="L4170">
        <v>0</v>
      </c>
      <c r="M4170">
        <v>0</v>
      </c>
      <c r="N4170">
        <v>0</v>
      </c>
      <c r="O4170" t="s">
        <v>40</v>
      </c>
      <c r="P4170" t="str">
        <f>UPPER(Table1[[#This Row],[Venue]])</f>
        <v>AWAY</v>
      </c>
    </row>
    <row r="4171" spans="1:16" hidden="1" x14ac:dyDescent="0.45">
      <c r="A4171">
        <v>40044406</v>
      </c>
      <c r="B4171" t="s">
        <v>291</v>
      </c>
      <c r="C4171">
        <v>45175</v>
      </c>
      <c r="D4171">
        <v>75075</v>
      </c>
      <c r="E4171">
        <v>20232024</v>
      </c>
      <c r="F4171" t="s">
        <v>17</v>
      </c>
      <c r="G4171" t="s">
        <v>83</v>
      </c>
      <c r="H4171">
        <v>17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 t="s">
        <v>40</v>
      </c>
      <c r="P4171" t="str">
        <f>UPPER(Table1[[#This Row],[Venue]])</f>
        <v>AWAY</v>
      </c>
    </row>
    <row r="4172" spans="1:16" hidden="1" x14ac:dyDescent="0.45">
      <c r="A4172">
        <v>40044406</v>
      </c>
      <c r="B4172" t="s">
        <v>291</v>
      </c>
      <c r="C4172">
        <v>45175</v>
      </c>
      <c r="D4172">
        <v>75075</v>
      </c>
      <c r="E4172">
        <v>20232024</v>
      </c>
      <c r="F4172" t="s">
        <v>17</v>
      </c>
      <c r="G4172" t="s">
        <v>488</v>
      </c>
      <c r="H4172">
        <v>22</v>
      </c>
      <c r="I4172">
        <v>1</v>
      </c>
      <c r="J4172">
        <v>0</v>
      </c>
      <c r="K4172">
        <v>1</v>
      </c>
      <c r="L4172">
        <v>1</v>
      </c>
      <c r="M4172">
        <v>0</v>
      </c>
      <c r="N4172">
        <v>0</v>
      </c>
      <c r="O4172" t="s">
        <v>40</v>
      </c>
      <c r="P4172" t="str">
        <f>UPPER(Table1[[#This Row],[Venue]])</f>
        <v>AWAY</v>
      </c>
    </row>
    <row r="4173" spans="1:16" hidden="1" x14ac:dyDescent="0.45">
      <c r="A4173">
        <v>40044406</v>
      </c>
      <c r="B4173" t="s">
        <v>291</v>
      </c>
      <c r="C4173">
        <v>45175</v>
      </c>
      <c r="D4173">
        <v>75075</v>
      </c>
      <c r="E4173">
        <v>20232024</v>
      </c>
      <c r="F4173" t="s">
        <v>17</v>
      </c>
      <c r="G4173" t="s">
        <v>87</v>
      </c>
      <c r="H4173">
        <v>27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0</v>
      </c>
      <c r="O4173" t="s">
        <v>40</v>
      </c>
      <c r="P4173" t="str">
        <f>UPPER(Table1[[#This Row],[Venue]])</f>
        <v>AWAY</v>
      </c>
    </row>
    <row r="4174" spans="1:16" hidden="1" x14ac:dyDescent="0.45">
      <c r="A4174">
        <v>40044406</v>
      </c>
      <c r="B4174" t="s">
        <v>291</v>
      </c>
      <c r="C4174">
        <v>45175</v>
      </c>
      <c r="D4174">
        <v>75075</v>
      </c>
      <c r="E4174">
        <v>20232024</v>
      </c>
      <c r="F4174" t="s">
        <v>17</v>
      </c>
      <c r="G4174" t="s">
        <v>404</v>
      </c>
      <c r="H4174">
        <v>27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 t="s">
        <v>40</v>
      </c>
      <c r="P4174" t="str">
        <f>UPPER(Table1[[#This Row],[Venue]])</f>
        <v>AWAY</v>
      </c>
    </row>
    <row r="4175" spans="1:16" hidden="1" x14ac:dyDescent="0.45">
      <c r="A4175">
        <v>40044406</v>
      </c>
      <c r="B4175" t="s">
        <v>291</v>
      </c>
      <c r="C4175">
        <v>45175</v>
      </c>
      <c r="D4175">
        <v>75075</v>
      </c>
      <c r="E4175">
        <v>20232024</v>
      </c>
      <c r="F4175" t="s">
        <v>17</v>
      </c>
      <c r="G4175" t="s">
        <v>88</v>
      </c>
      <c r="H4175">
        <v>30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 t="s">
        <v>40</v>
      </c>
      <c r="P4175" t="str">
        <f>UPPER(Table1[[#This Row],[Venue]])</f>
        <v>AWAY</v>
      </c>
    </row>
    <row r="4176" spans="1:16" hidden="1" x14ac:dyDescent="0.45">
      <c r="A4176">
        <v>40044406</v>
      </c>
      <c r="B4176" t="s">
        <v>291</v>
      </c>
      <c r="C4176">
        <v>45175</v>
      </c>
      <c r="D4176">
        <v>75075</v>
      </c>
      <c r="E4176">
        <v>20232024</v>
      </c>
      <c r="F4176" t="s">
        <v>17</v>
      </c>
      <c r="G4176" t="s">
        <v>489</v>
      </c>
      <c r="H4176">
        <v>31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0</v>
      </c>
      <c r="O4176" t="s">
        <v>40</v>
      </c>
      <c r="P4176" t="str">
        <f>UPPER(Table1[[#This Row],[Venue]])</f>
        <v>AWAY</v>
      </c>
    </row>
    <row r="4177" spans="1:16" hidden="1" x14ac:dyDescent="0.45">
      <c r="A4177">
        <v>40044406</v>
      </c>
      <c r="B4177" t="s">
        <v>291</v>
      </c>
      <c r="C4177">
        <v>45175</v>
      </c>
      <c r="D4177">
        <v>75075</v>
      </c>
      <c r="E4177">
        <v>20232024</v>
      </c>
      <c r="F4177" t="s">
        <v>17</v>
      </c>
      <c r="G4177" t="s">
        <v>490</v>
      </c>
      <c r="H4177">
        <v>38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 t="s">
        <v>40</v>
      </c>
      <c r="P4177" t="str">
        <f>UPPER(Table1[[#This Row],[Venue]])</f>
        <v>AWAY</v>
      </c>
    </row>
    <row r="4178" spans="1:16" hidden="1" x14ac:dyDescent="0.45">
      <c r="A4178">
        <v>40044406</v>
      </c>
      <c r="B4178" t="s">
        <v>291</v>
      </c>
      <c r="C4178">
        <v>45175</v>
      </c>
      <c r="D4178">
        <v>75075</v>
      </c>
      <c r="E4178">
        <v>20232024</v>
      </c>
      <c r="F4178" t="s">
        <v>17</v>
      </c>
      <c r="G4178" t="s">
        <v>210</v>
      </c>
      <c r="H4178">
        <v>69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 t="s">
        <v>40</v>
      </c>
      <c r="P4178" t="str">
        <f>UPPER(Table1[[#This Row],[Venue]])</f>
        <v>AWAY</v>
      </c>
    </row>
    <row r="4179" spans="1:16" hidden="1" x14ac:dyDescent="0.45">
      <c r="A4179">
        <v>40044406</v>
      </c>
      <c r="B4179" t="s">
        <v>291</v>
      </c>
      <c r="C4179">
        <v>45175</v>
      </c>
      <c r="D4179">
        <v>75075</v>
      </c>
      <c r="E4179">
        <v>20232024</v>
      </c>
      <c r="F4179" t="s">
        <v>17</v>
      </c>
      <c r="G4179" t="s">
        <v>491</v>
      </c>
      <c r="H4179">
        <v>75</v>
      </c>
      <c r="I4179">
        <v>1</v>
      </c>
      <c r="J4179">
        <v>1</v>
      </c>
      <c r="K4179">
        <v>1</v>
      </c>
      <c r="L4179">
        <v>0</v>
      </c>
      <c r="M4179">
        <v>0</v>
      </c>
      <c r="N4179">
        <v>0</v>
      </c>
      <c r="O4179" t="s">
        <v>40</v>
      </c>
      <c r="P4179" t="str">
        <f>UPPER(Table1[[#This Row],[Venue]])</f>
        <v>AWAY</v>
      </c>
    </row>
    <row r="4180" spans="1:16" hidden="1" x14ac:dyDescent="0.45">
      <c r="A4180">
        <v>40044406</v>
      </c>
      <c r="B4180" t="s">
        <v>291</v>
      </c>
      <c r="C4180">
        <v>45175</v>
      </c>
      <c r="D4180">
        <v>75075</v>
      </c>
      <c r="E4180">
        <v>20232024</v>
      </c>
      <c r="F4180" t="s">
        <v>17</v>
      </c>
      <c r="G4180" t="s">
        <v>402</v>
      </c>
      <c r="H4180">
        <v>84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 t="s">
        <v>40</v>
      </c>
      <c r="P4180" t="str">
        <f>UPPER(Table1[[#This Row],[Venue]])</f>
        <v>AWAY</v>
      </c>
    </row>
    <row r="4181" spans="1:16" hidden="1" x14ac:dyDescent="0.45">
      <c r="A4181">
        <v>40044406</v>
      </c>
      <c r="B4181" t="s">
        <v>291</v>
      </c>
      <c r="C4181">
        <v>45175</v>
      </c>
      <c r="D4181">
        <v>75075</v>
      </c>
      <c r="E4181">
        <v>20232024</v>
      </c>
      <c r="F4181" t="s">
        <v>17</v>
      </c>
      <c r="G4181" t="s">
        <v>92</v>
      </c>
      <c r="H4181">
        <v>96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 t="s">
        <v>40</v>
      </c>
      <c r="P4181" t="str">
        <f>UPPER(Table1[[#This Row],[Venue]])</f>
        <v>AWAY</v>
      </c>
    </row>
    <row r="4182" spans="1:16" hidden="1" x14ac:dyDescent="0.45">
      <c r="A4182">
        <v>40044406</v>
      </c>
      <c r="B4182" t="s">
        <v>291</v>
      </c>
      <c r="C4182">
        <v>45175</v>
      </c>
      <c r="D4182">
        <v>75075</v>
      </c>
      <c r="E4182">
        <v>20232024</v>
      </c>
      <c r="F4182" t="s">
        <v>17</v>
      </c>
      <c r="G4182" t="s">
        <v>492</v>
      </c>
      <c r="H4182">
        <v>99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 t="s">
        <v>40</v>
      </c>
      <c r="P4182" t="str">
        <f>UPPER(Table1[[#This Row],[Venue]])</f>
        <v>AWAY</v>
      </c>
    </row>
    <row r="4183" spans="1:16" hidden="1" x14ac:dyDescent="0.45">
      <c r="A4183">
        <v>40044404</v>
      </c>
      <c r="B4183" t="s">
        <v>370</v>
      </c>
      <c r="C4183">
        <v>45175</v>
      </c>
      <c r="D4183">
        <v>75073</v>
      </c>
      <c r="E4183">
        <v>20232024</v>
      </c>
      <c r="F4183" t="s">
        <v>17</v>
      </c>
      <c r="G4183" t="s">
        <v>190</v>
      </c>
      <c r="H4183">
        <v>1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0</v>
      </c>
      <c r="O4183" t="s">
        <v>19</v>
      </c>
      <c r="P4183" t="str">
        <f>UPPER(Table1[[#This Row],[Venue]])</f>
        <v>HOME</v>
      </c>
    </row>
    <row r="4184" spans="1:16" hidden="1" x14ac:dyDescent="0.45">
      <c r="A4184">
        <v>40044404</v>
      </c>
      <c r="B4184" t="s">
        <v>370</v>
      </c>
      <c r="C4184">
        <v>45175</v>
      </c>
      <c r="D4184">
        <v>75073</v>
      </c>
      <c r="E4184">
        <v>20232024</v>
      </c>
      <c r="F4184" t="s">
        <v>17</v>
      </c>
      <c r="G4184" t="s">
        <v>60</v>
      </c>
      <c r="H4184">
        <v>4</v>
      </c>
      <c r="I4184">
        <v>2</v>
      </c>
      <c r="J4184">
        <v>1</v>
      </c>
      <c r="K4184">
        <v>1</v>
      </c>
      <c r="L4184">
        <v>1</v>
      </c>
      <c r="M4184">
        <v>0</v>
      </c>
      <c r="N4184">
        <v>0</v>
      </c>
      <c r="O4184" t="s">
        <v>19</v>
      </c>
      <c r="P4184" t="str">
        <f>UPPER(Table1[[#This Row],[Venue]])</f>
        <v>HOME</v>
      </c>
    </row>
    <row r="4185" spans="1:16" hidden="1" x14ac:dyDescent="0.45">
      <c r="A4185">
        <v>40044404</v>
      </c>
      <c r="B4185" t="s">
        <v>370</v>
      </c>
      <c r="C4185">
        <v>45175</v>
      </c>
      <c r="D4185">
        <v>75073</v>
      </c>
      <c r="E4185">
        <v>20232024</v>
      </c>
      <c r="F4185" t="s">
        <v>17</v>
      </c>
      <c r="G4185" t="s">
        <v>279</v>
      </c>
      <c r="H4185">
        <v>5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 t="s">
        <v>19</v>
      </c>
      <c r="P4185" t="str">
        <f>UPPER(Table1[[#This Row],[Venue]])</f>
        <v>HOME</v>
      </c>
    </row>
    <row r="4186" spans="1:16" hidden="1" x14ac:dyDescent="0.45">
      <c r="A4186">
        <v>40044404</v>
      </c>
      <c r="B4186" t="s">
        <v>370</v>
      </c>
      <c r="C4186">
        <v>45175</v>
      </c>
      <c r="D4186">
        <v>75073</v>
      </c>
      <c r="E4186">
        <v>20232024</v>
      </c>
      <c r="F4186" t="s">
        <v>17</v>
      </c>
      <c r="G4186" t="s">
        <v>61</v>
      </c>
      <c r="H4186">
        <v>7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2</v>
      </c>
      <c r="O4186" t="s">
        <v>19</v>
      </c>
      <c r="P4186" t="str">
        <f>UPPER(Table1[[#This Row],[Venue]])</f>
        <v>HOME</v>
      </c>
    </row>
    <row r="4187" spans="1:16" hidden="1" x14ac:dyDescent="0.45">
      <c r="A4187">
        <v>40044404</v>
      </c>
      <c r="B4187" t="s">
        <v>370</v>
      </c>
      <c r="C4187">
        <v>45175</v>
      </c>
      <c r="D4187">
        <v>75073</v>
      </c>
      <c r="E4187">
        <v>20232024</v>
      </c>
      <c r="F4187" t="s">
        <v>17</v>
      </c>
      <c r="G4187" t="s">
        <v>62</v>
      </c>
      <c r="H4187">
        <v>7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 t="s">
        <v>19</v>
      </c>
      <c r="P4187" t="str">
        <f>UPPER(Table1[[#This Row],[Venue]])</f>
        <v>HOME</v>
      </c>
    </row>
    <row r="4188" spans="1:16" hidden="1" x14ac:dyDescent="0.45">
      <c r="A4188">
        <v>40044404</v>
      </c>
      <c r="B4188" t="s">
        <v>370</v>
      </c>
      <c r="C4188">
        <v>45175</v>
      </c>
      <c r="D4188">
        <v>75073</v>
      </c>
      <c r="E4188">
        <v>20232024</v>
      </c>
      <c r="F4188" t="s">
        <v>17</v>
      </c>
      <c r="G4188" t="s">
        <v>42</v>
      </c>
      <c r="H4188">
        <v>8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0</v>
      </c>
      <c r="O4188" t="s">
        <v>19</v>
      </c>
      <c r="P4188" t="str">
        <f>UPPER(Table1[[#This Row],[Venue]])</f>
        <v>HOME</v>
      </c>
    </row>
    <row r="4189" spans="1:16" hidden="1" x14ac:dyDescent="0.45">
      <c r="A4189">
        <v>40044404</v>
      </c>
      <c r="B4189" t="s">
        <v>370</v>
      </c>
      <c r="C4189">
        <v>45175</v>
      </c>
      <c r="D4189">
        <v>75073</v>
      </c>
      <c r="E4189">
        <v>20232024</v>
      </c>
      <c r="F4189" t="s">
        <v>17</v>
      </c>
      <c r="G4189" t="s">
        <v>63</v>
      </c>
      <c r="H4189">
        <v>10</v>
      </c>
      <c r="I4189">
        <v>1</v>
      </c>
      <c r="J4189">
        <v>1</v>
      </c>
      <c r="K4189">
        <v>1</v>
      </c>
      <c r="L4189">
        <v>0</v>
      </c>
      <c r="M4189">
        <v>0</v>
      </c>
      <c r="N4189">
        <v>0</v>
      </c>
      <c r="O4189" t="s">
        <v>19</v>
      </c>
      <c r="P4189" t="str">
        <f>UPPER(Table1[[#This Row],[Venue]])</f>
        <v>HOME</v>
      </c>
    </row>
    <row r="4190" spans="1:16" hidden="1" x14ac:dyDescent="0.45">
      <c r="A4190">
        <v>40044404</v>
      </c>
      <c r="B4190" t="s">
        <v>370</v>
      </c>
      <c r="C4190">
        <v>45175</v>
      </c>
      <c r="D4190">
        <v>75073</v>
      </c>
      <c r="E4190">
        <v>20232024</v>
      </c>
      <c r="F4190" t="s">
        <v>17</v>
      </c>
      <c r="G4190" t="s">
        <v>128</v>
      </c>
      <c r="H4190">
        <v>12</v>
      </c>
      <c r="I4190">
        <v>1</v>
      </c>
      <c r="J4190">
        <v>0</v>
      </c>
      <c r="K4190">
        <v>1</v>
      </c>
      <c r="L4190">
        <v>1</v>
      </c>
      <c r="M4190">
        <v>0</v>
      </c>
      <c r="N4190">
        <v>0</v>
      </c>
      <c r="O4190" t="s">
        <v>19</v>
      </c>
      <c r="P4190" t="str">
        <f>UPPER(Table1[[#This Row],[Venue]])</f>
        <v>HOME</v>
      </c>
    </row>
    <row r="4191" spans="1:16" hidden="1" x14ac:dyDescent="0.45">
      <c r="A4191">
        <v>40044404</v>
      </c>
      <c r="B4191" t="s">
        <v>370</v>
      </c>
      <c r="C4191">
        <v>45175</v>
      </c>
      <c r="D4191">
        <v>75073</v>
      </c>
      <c r="E4191">
        <v>20232024</v>
      </c>
      <c r="F4191" t="s">
        <v>17</v>
      </c>
      <c r="G4191" t="s">
        <v>341</v>
      </c>
      <c r="H4191">
        <v>17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0</v>
      </c>
      <c r="O4191" t="s">
        <v>19</v>
      </c>
      <c r="P4191" t="str">
        <f>UPPER(Table1[[#This Row],[Venue]])</f>
        <v>HOME</v>
      </c>
    </row>
    <row r="4192" spans="1:16" hidden="1" x14ac:dyDescent="0.45">
      <c r="A4192">
        <v>40044404</v>
      </c>
      <c r="B4192" t="s">
        <v>370</v>
      </c>
      <c r="C4192">
        <v>45175</v>
      </c>
      <c r="D4192">
        <v>75073</v>
      </c>
      <c r="E4192">
        <v>20232024</v>
      </c>
      <c r="F4192" t="s">
        <v>17</v>
      </c>
      <c r="G4192" t="s">
        <v>493</v>
      </c>
      <c r="H4192">
        <v>23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 t="s">
        <v>19</v>
      </c>
      <c r="P4192" t="str">
        <f>UPPER(Table1[[#This Row],[Venue]])</f>
        <v>HOME</v>
      </c>
    </row>
    <row r="4193" spans="1:16" hidden="1" x14ac:dyDescent="0.45">
      <c r="A4193">
        <v>40044404</v>
      </c>
      <c r="B4193" t="s">
        <v>370</v>
      </c>
      <c r="C4193">
        <v>45175</v>
      </c>
      <c r="D4193">
        <v>75073</v>
      </c>
      <c r="E4193">
        <v>20232024</v>
      </c>
      <c r="F4193" t="s">
        <v>17</v>
      </c>
      <c r="G4193" t="s">
        <v>68</v>
      </c>
      <c r="H4193">
        <v>25</v>
      </c>
      <c r="I4193">
        <v>0</v>
      </c>
      <c r="J4193">
        <v>0</v>
      </c>
      <c r="K4193">
        <v>1</v>
      </c>
      <c r="L4193">
        <v>0</v>
      </c>
      <c r="M4193">
        <v>0</v>
      </c>
      <c r="N4193">
        <v>0</v>
      </c>
      <c r="O4193" t="s">
        <v>19</v>
      </c>
      <c r="P4193" t="str">
        <f>UPPER(Table1[[#This Row],[Venue]])</f>
        <v>HOME</v>
      </c>
    </row>
    <row r="4194" spans="1:16" hidden="1" x14ac:dyDescent="0.45">
      <c r="A4194">
        <v>40044404</v>
      </c>
      <c r="B4194" t="s">
        <v>370</v>
      </c>
      <c r="C4194">
        <v>45175</v>
      </c>
      <c r="D4194">
        <v>75073</v>
      </c>
      <c r="E4194">
        <v>20232024</v>
      </c>
      <c r="F4194" t="s">
        <v>17</v>
      </c>
      <c r="G4194" t="s">
        <v>429</v>
      </c>
      <c r="H4194">
        <v>44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0</v>
      </c>
      <c r="O4194" t="s">
        <v>19</v>
      </c>
      <c r="P4194" t="str">
        <f>UPPER(Table1[[#This Row],[Venue]])</f>
        <v>HOME</v>
      </c>
    </row>
    <row r="4195" spans="1:16" hidden="1" x14ac:dyDescent="0.45">
      <c r="A4195">
        <v>40044404</v>
      </c>
      <c r="B4195" t="s">
        <v>370</v>
      </c>
      <c r="C4195">
        <v>45175</v>
      </c>
      <c r="D4195">
        <v>75073</v>
      </c>
      <c r="E4195">
        <v>20232024</v>
      </c>
      <c r="F4195" t="s">
        <v>17</v>
      </c>
      <c r="G4195" t="s">
        <v>71</v>
      </c>
      <c r="H4195">
        <v>55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 t="s">
        <v>19</v>
      </c>
      <c r="P4195" t="str">
        <f>UPPER(Table1[[#This Row],[Venue]])</f>
        <v>HOME</v>
      </c>
    </row>
    <row r="4196" spans="1:16" hidden="1" x14ac:dyDescent="0.45">
      <c r="A4196">
        <v>40044404</v>
      </c>
      <c r="B4196" t="s">
        <v>370</v>
      </c>
      <c r="C4196">
        <v>45175</v>
      </c>
      <c r="D4196">
        <v>75073</v>
      </c>
      <c r="E4196">
        <v>20232024</v>
      </c>
      <c r="F4196" t="s">
        <v>17</v>
      </c>
      <c r="G4196" t="s">
        <v>72</v>
      </c>
      <c r="H4196">
        <v>86</v>
      </c>
      <c r="I4196">
        <v>1</v>
      </c>
      <c r="J4196">
        <v>0</v>
      </c>
      <c r="K4196">
        <v>1</v>
      </c>
      <c r="L4196">
        <v>1</v>
      </c>
      <c r="M4196">
        <v>0</v>
      </c>
      <c r="N4196">
        <v>0</v>
      </c>
      <c r="O4196" t="s">
        <v>19</v>
      </c>
      <c r="P4196" t="str">
        <f>UPPER(Table1[[#This Row],[Venue]])</f>
        <v>HOME</v>
      </c>
    </row>
    <row r="4197" spans="1:16" hidden="1" x14ac:dyDescent="0.45">
      <c r="A4197">
        <v>40044404</v>
      </c>
      <c r="B4197" t="s">
        <v>370</v>
      </c>
      <c r="C4197">
        <v>45175</v>
      </c>
      <c r="D4197">
        <v>75073</v>
      </c>
      <c r="E4197">
        <v>20232024</v>
      </c>
      <c r="F4197" t="s">
        <v>17</v>
      </c>
      <c r="G4197" t="s">
        <v>191</v>
      </c>
      <c r="H4197">
        <v>89</v>
      </c>
      <c r="I4197">
        <v>1</v>
      </c>
      <c r="J4197">
        <v>0</v>
      </c>
      <c r="K4197">
        <v>1</v>
      </c>
      <c r="L4197">
        <v>1</v>
      </c>
      <c r="M4197">
        <v>0</v>
      </c>
      <c r="N4197">
        <v>0</v>
      </c>
      <c r="O4197" t="s">
        <v>19</v>
      </c>
      <c r="P4197" t="str">
        <f>UPPER(Table1[[#This Row],[Venue]])</f>
        <v>HOME</v>
      </c>
    </row>
    <row r="4198" spans="1:16" hidden="1" x14ac:dyDescent="0.45">
      <c r="A4198">
        <v>40044404</v>
      </c>
      <c r="B4198" t="s">
        <v>370</v>
      </c>
      <c r="C4198">
        <v>45175</v>
      </c>
      <c r="D4198">
        <v>75073</v>
      </c>
      <c r="E4198">
        <v>20232024</v>
      </c>
      <c r="F4198" t="s">
        <v>17</v>
      </c>
      <c r="G4198" t="s">
        <v>74</v>
      </c>
      <c r="H4198">
        <v>92</v>
      </c>
      <c r="I4198">
        <v>3</v>
      </c>
      <c r="J4198">
        <v>2</v>
      </c>
      <c r="K4198">
        <v>1</v>
      </c>
      <c r="L4198">
        <v>1</v>
      </c>
      <c r="M4198">
        <v>0</v>
      </c>
      <c r="N4198">
        <v>0</v>
      </c>
      <c r="O4198" t="s">
        <v>19</v>
      </c>
      <c r="P4198" t="str">
        <f>UPPER(Table1[[#This Row],[Venue]])</f>
        <v>HOME</v>
      </c>
    </row>
    <row r="4199" spans="1:16" hidden="1" x14ac:dyDescent="0.45">
      <c r="A4199">
        <v>40044404</v>
      </c>
      <c r="B4199" t="s">
        <v>370</v>
      </c>
      <c r="C4199">
        <v>45175</v>
      </c>
      <c r="D4199">
        <v>75073</v>
      </c>
      <c r="E4199">
        <v>20232024</v>
      </c>
      <c r="F4199" t="s">
        <v>17</v>
      </c>
      <c r="G4199" t="s">
        <v>283</v>
      </c>
      <c r="H4199">
        <v>2</v>
      </c>
      <c r="I4199">
        <v>1</v>
      </c>
      <c r="J4199">
        <v>1</v>
      </c>
      <c r="K4199">
        <v>1</v>
      </c>
      <c r="L4199">
        <v>0</v>
      </c>
      <c r="M4199">
        <v>0</v>
      </c>
      <c r="N4199">
        <v>0</v>
      </c>
      <c r="O4199" t="s">
        <v>40</v>
      </c>
      <c r="P4199" t="str">
        <f>UPPER(Table1[[#This Row],[Venue]])</f>
        <v>AWAY</v>
      </c>
    </row>
    <row r="4200" spans="1:16" hidden="1" x14ac:dyDescent="0.45">
      <c r="A4200">
        <v>40044404</v>
      </c>
      <c r="B4200" t="s">
        <v>370</v>
      </c>
      <c r="C4200">
        <v>45175</v>
      </c>
      <c r="D4200">
        <v>75073</v>
      </c>
      <c r="E4200">
        <v>20232024</v>
      </c>
      <c r="F4200" t="s">
        <v>17</v>
      </c>
      <c r="G4200" t="s">
        <v>96</v>
      </c>
      <c r="H4200">
        <v>10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  <c r="O4200" t="s">
        <v>40</v>
      </c>
      <c r="P4200" t="str">
        <f>UPPER(Table1[[#This Row],[Venue]])</f>
        <v>AWAY</v>
      </c>
    </row>
    <row r="4201" spans="1:16" hidden="1" x14ac:dyDescent="0.45">
      <c r="A4201">
        <v>40044404</v>
      </c>
      <c r="B4201" t="s">
        <v>370</v>
      </c>
      <c r="C4201">
        <v>45175</v>
      </c>
      <c r="D4201">
        <v>75073</v>
      </c>
      <c r="E4201">
        <v>20232024</v>
      </c>
      <c r="F4201" t="s">
        <v>17</v>
      </c>
      <c r="G4201" t="s">
        <v>98</v>
      </c>
      <c r="H4201">
        <v>16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 t="s">
        <v>40</v>
      </c>
      <c r="P4201" t="str">
        <f>UPPER(Table1[[#This Row],[Venue]])</f>
        <v>AWAY</v>
      </c>
    </row>
    <row r="4202" spans="1:16" hidden="1" x14ac:dyDescent="0.45">
      <c r="A4202">
        <v>40044404</v>
      </c>
      <c r="B4202" t="s">
        <v>370</v>
      </c>
      <c r="C4202">
        <v>45175</v>
      </c>
      <c r="D4202">
        <v>75073</v>
      </c>
      <c r="E4202">
        <v>20232024</v>
      </c>
      <c r="F4202" t="s">
        <v>17</v>
      </c>
      <c r="G4202" t="s">
        <v>99</v>
      </c>
      <c r="H4202">
        <v>18</v>
      </c>
      <c r="I4202">
        <v>0</v>
      </c>
      <c r="J4202">
        <v>0</v>
      </c>
      <c r="K4202">
        <v>1</v>
      </c>
      <c r="L4202">
        <v>0</v>
      </c>
      <c r="M4202">
        <v>1</v>
      </c>
      <c r="N4202">
        <v>0</v>
      </c>
      <c r="O4202" t="s">
        <v>40</v>
      </c>
      <c r="P4202" t="str">
        <f>UPPER(Table1[[#This Row],[Venue]])</f>
        <v>AWAY</v>
      </c>
    </row>
    <row r="4203" spans="1:16" hidden="1" x14ac:dyDescent="0.45">
      <c r="A4203">
        <v>40044404</v>
      </c>
      <c r="B4203" t="s">
        <v>370</v>
      </c>
      <c r="C4203">
        <v>45175</v>
      </c>
      <c r="D4203">
        <v>75073</v>
      </c>
      <c r="E4203">
        <v>20232024</v>
      </c>
      <c r="F4203" t="s">
        <v>17</v>
      </c>
      <c r="G4203" t="s">
        <v>494</v>
      </c>
      <c r="H4203">
        <v>23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 t="s">
        <v>40</v>
      </c>
      <c r="P4203" t="str">
        <f>UPPER(Table1[[#This Row],[Venue]])</f>
        <v>AWAY</v>
      </c>
    </row>
    <row r="4204" spans="1:16" hidden="1" x14ac:dyDescent="0.45">
      <c r="A4204">
        <v>40044404</v>
      </c>
      <c r="B4204" t="s">
        <v>370</v>
      </c>
      <c r="C4204">
        <v>45175</v>
      </c>
      <c r="D4204">
        <v>75073</v>
      </c>
      <c r="E4204">
        <v>20232024</v>
      </c>
      <c r="F4204" t="s">
        <v>17</v>
      </c>
      <c r="G4204" t="s">
        <v>97</v>
      </c>
      <c r="H4204">
        <v>24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 t="s">
        <v>40</v>
      </c>
      <c r="P4204" t="str">
        <f>UPPER(Table1[[#This Row],[Venue]])</f>
        <v>AWAY</v>
      </c>
    </row>
    <row r="4205" spans="1:16" hidden="1" x14ac:dyDescent="0.45">
      <c r="A4205">
        <v>40044404</v>
      </c>
      <c r="B4205" t="s">
        <v>370</v>
      </c>
      <c r="C4205">
        <v>45175</v>
      </c>
      <c r="D4205">
        <v>75073</v>
      </c>
      <c r="E4205">
        <v>20232024</v>
      </c>
      <c r="F4205" t="s">
        <v>17</v>
      </c>
      <c r="G4205" t="s">
        <v>495</v>
      </c>
      <c r="H4205">
        <v>35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0</v>
      </c>
      <c r="O4205" t="s">
        <v>40</v>
      </c>
      <c r="P4205" t="str">
        <f>UPPER(Table1[[#This Row],[Venue]])</f>
        <v>AWAY</v>
      </c>
    </row>
    <row r="4206" spans="1:16" hidden="1" x14ac:dyDescent="0.45">
      <c r="A4206">
        <v>40044404</v>
      </c>
      <c r="B4206" t="s">
        <v>370</v>
      </c>
      <c r="C4206">
        <v>45175</v>
      </c>
      <c r="D4206">
        <v>75073</v>
      </c>
      <c r="E4206">
        <v>20232024</v>
      </c>
      <c r="F4206" t="s">
        <v>17</v>
      </c>
      <c r="G4206" t="s">
        <v>104</v>
      </c>
      <c r="H4206">
        <v>48</v>
      </c>
      <c r="I4206">
        <v>1</v>
      </c>
      <c r="J4206">
        <v>0</v>
      </c>
      <c r="K4206">
        <v>1</v>
      </c>
      <c r="L4206">
        <v>1</v>
      </c>
      <c r="M4206">
        <v>0</v>
      </c>
      <c r="N4206">
        <v>0</v>
      </c>
      <c r="O4206" t="s">
        <v>40</v>
      </c>
      <c r="P4206" t="str">
        <f>UPPER(Table1[[#This Row],[Venue]])</f>
        <v>AWAY</v>
      </c>
    </row>
    <row r="4207" spans="1:16" hidden="1" x14ac:dyDescent="0.45">
      <c r="A4207">
        <v>40044404</v>
      </c>
      <c r="B4207" t="s">
        <v>370</v>
      </c>
      <c r="C4207">
        <v>45175</v>
      </c>
      <c r="D4207">
        <v>75073</v>
      </c>
      <c r="E4207">
        <v>20232024</v>
      </c>
      <c r="F4207" t="s">
        <v>17</v>
      </c>
      <c r="G4207" t="s">
        <v>496</v>
      </c>
      <c r="H4207">
        <v>61</v>
      </c>
      <c r="I4207">
        <v>2</v>
      </c>
      <c r="J4207">
        <v>0</v>
      </c>
      <c r="K4207">
        <v>1</v>
      </c>
      <c r="L4207">
        <v>2</v>
      </c>
      <c r="M4207">
        <v>0</v>
      </c>
      <c r="N4207">
        <v>0</v>
      </c>
      <c r="O4207" t="s">
        <v>40</v>
      </c>
      <c r="P4207" t="str">
        <f>UPPER(Table1[[#This Row],[Venue]])</f>
        <v>AWAY</v>
      </c>
    </row>
    <row r="4208" spans="1:16" hidden="1" x14ac:dyDescent="0.45">
      <c r="A4208">
        <v>40044404</v>
      </c>
      <c r="B4208" t="s">
        <v>370</v>
      </c>
      <c r="C4208">
        <v>45175</v>
      </c>
      <c r="D4208">
        <v>75073</v>
      </c>
      <c r="E4208">
        <v>20232024</v>
      </c>
      <c r="F4208" t="s">
        <v>17</v>
      </c>
      <c r="G4208" t="s">
        <v>497</v>
      </c>
      <c r="H4208">
        <v>66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 t="s">
        <v>40</v>
      </c>
      <c r="P4208" t="str">
        <f>UPPER(Table1[[#This Row],[Venue]])</f>
        <v>AWAY</v>
      </c>
    </row>
    <row r="4209" spans="1:16" hidden="1" x14ac:dyDescent="0.45">
      <c r="A4209">
        <v>40044404</v>
      </c>
      <c r="B4209" t="s">
        <v>370</v>
      </c>
      <c r="C4209">
        <v>45175</v>
      </c>
      <c r="D4209">
        <v>75073</v>
      </c>
      <c r="E4209">
        <v>20232024</v>
      </c>
      <c r="F4209" t="s">
        <v>17</v>
      </c>
      <c r="G4209" t="s">
        <v>106</v>
      </c>
      <c r="H4209">
        <v>67</v>
      </c>
      <c r="I4209">
        <v>2</v>
      </c>
      <c r="J4209">
        <v>2</v>
      </c>
      <c r="K4209">
        <v>1</v>
      </c>
      <c r="L4209">
        <v>0</v>
      </c>
      <c r="M4209">
        <v>1</v>
      </c>
      <c r="N4209">
        <v>0</v>
      </c>
      <c r="O4209" t="s">
        <v>40</v>
      </c>
      <c r="P4209" t="str">
        <f>UPPER(Table1[[#This Row],[Venue]])</f>
        <v>AWAY</v>
      </c>
    </row>
    <row r="4210" spans="1:16" hidden="1" x14ac:dyDescent="0.45">
      <c r="A4210">
        <v>40044404</v>
      </c>
      <c r="B4210" t="s">
        <v>370</v>
      </c>
      <c r="C4210">
        <v>45175</v>
      </c>
      <c r="D4210">
        <v>75073</v>
      </c>
      <c r="E4210">
        <v>20232024</v>
      </c>
      <c r="F4210" t="s">
        <v>17</v>
      </c>
      <c r="G4210" t="s">
        <v>108</v>
      </c>
      <c r="H4210">
        <v>88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 t="s">
        <v>40</v>
      </c>
      <c r="P4210" t="str">
        <f>UPPER(Table1[[#This Row],[Venue]])</f>
        <v>AWAY</v>
      </c>
    </row>
    <row r="4211" spans="1:16" hidden="1" x14ac:dyDescent="0.45">
      <c r="A4211">
        <v>40044404</v>
      </c>
      <c r="B4211" t="s">
        <v>370</v>
      </c>
      <c r="C4211">
        <v>45175</v>
      </c>
      <c r="D4211">
        <v>75073</v>
      </c>
      <c r="E4211">
        <v>20232024</v>
      </c>
      <c r="F4211" t="s">
        <v>17</v>
      </c>
      <c r="G4211" t="s">
        <v>37</v>
      </c>
      <c r="H4211">
        <v>90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 t="s">
        <v>40</v>
      </c>
      <c r="P4211" t="str">
        <f>UPPER(Table1[[#This Row],[Venue]])</f>
        <v>AWAY</v>
      </c>
    </row>
    <row r="4212" spans="1:16" hidden="1" x14ac:dyDescent="0.45">
      <c r="A4212">
        <v>40044404</v>
      </c>
      <c r="B4212" t="s">
        <v>370</v>
      </c>
      <c r="C4212">
        <v>45175</v>
      </c>
      <c r="D4212">
        <v>75073</v>
      </c>
      <c r="E4212">
        <v>20232024</v>
      </c>
      <c r="F4212" t="s">
        <v>17</v>
      </c>
      <c r="G4212" t="s">
        <v>109</v>
      </c>
      <c r="H4212">
        <v>91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2</v>
      </c>
      <c r="O4212" t="s">
        <v>40</v>
      </c>
      <c r="P4212" t="str">
        <f>UPPER(Table1[[#This Row],[Venue]])</f>
        <v>AWAY</v>
      </c>
    </row>
    <row r="4213" spans="1:16" hidden="1" x14ac:dyDescent="0.45">
      <c r="A4213">
        <v>40044404</v>
      </c>
      <c r="B4213" t="s">
        <v>370</v>
      </c>
      <c r="C4213">
        <v>45175</v>
      </c>
      <c r="D4213">
        <v>75073</v>
      </c>
      <c r="E4213">
        <v>20232024</v>
      </c>
      <c r="F4213" t="s">
        <v>17</v>
      </c>
      <c r="G4213" t="s">
        <v>110</v>
      </c>
      <c r="H4213">
        <v>98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 t="s">
        <v>40</v>
      </c>
      <c r="P4213" t="str">
        <f>UPPER(Table1[[#This Row],[Venue]])</f>
        <v>AWAY</v>
      </c>
    </row>
    <row r="4214" spans="1:16" hidden="1" x14ac:dyDescent="0.45">
      <c r="A4214">
        <v>40044408</v>
      </c>
      <c r="B4214" t="s">
        <v>410</v>
      </c>
      <c r="C4214">
        <v>45177</v>
      </c>
      <c r="D4214">
        <v>75077</v>
      </c>
      <c r="E4214">
        <v>20232024</v>
      </c>
      <c r="F4214" t="s">
        <v>17</v>
      </c>
      <c r="G4214" t="s">
        <v>283</v>
      </c>
      <c r="H4214">
        <v>2</v>
      </c>
      <c r="I4214">
        <v>1</v>
      </c>
      <c r="J4214">
        <v>1</v>
      </c>
      <c r="K4214">
        <v>1</v>
      </c>
      <c r="L4214">
        <v>0</v>
      </c>
      <c r="M4214">
        <v>0</v>
      </c>
      <c r="N4214">
        <v>0</v>
      </c>
      <c r="O4214" t="s">
        <v>19</v>
      </c>
      <c r="P4214" t="str">
        <f>UPPER(Table1[[#This Row],[Venue]])</f>
        <v>HOME</v>
      </c>
    </row>
    <row r="4215" spans="1:16" hidden="1" x14ac:dyDescent="0.45">
      <c r="A4215">
        <v>40044408</v>
      </c>
      <c r="B4215" t="s">
        <v>410</v>
      </c>
      <c r="C4215">
        <v>45177</v>
      </c>
      <c r="D4215">
        <v>75077</v>
      </c>
      <c r="E4215">
        <v>20232024</v>
      </c>
      <c r="F4215" t="s">
        <v>17</v>
      </c>
      <c r="G4215" t="s">
        <v>96</v>
      </c>
      <c r="H4215">
        <v>10</v>
      </c>
      <c r="I4215">
        <v>2</v>
      </c>
      <c r="J4215">
        <v>1</v>
      </c>
      <c r="K4215">
        <v>1</v>
      </c>
      <c r="L4215">
        <v>1</v>
      </c>
      <c r="M4215">
        <v>0</v>
      </c>
      <c r="N4215">
        <v>0</v>
      </c>
      <c r="O4215" t="s">
        <v>19</v>
      </c>
      <c r="P4215" t="str">
        <f>UPPER(Table1[[#This Row],[Venue]])</f>
        <v>HOME</v>
      </c>
    </row>
    <row r="4216" spans="1:16" hidden="1" x14ac:dyDescent="0.45">
      <c r="A4216">
        <v>40044408</v>
      </c>
      <c r="B4216" t="s">
        <v>410</v>
      </c>
      <c r="C4216">
        <v>45177</v>
      </c>
      <c r="D4216">
        <v>75077</v>
      </c>
      <c r="E4216">
        <v>20232024</v>
      </c>
      <c r="F4216" t="s">
        <v>17</v>
      </c>
      <c r="G4216" t="s">
        <v>98</v>
      </c>
      <c r="H4216">
        <v>16</v>
      </c>
      <c r="I4216">
        <v>0</v>
      </c>
      <c r="J4216">
        <v>0</v>
      </c>
      <c r="K4216">
        <v>1</v>
      </c>
      <c r="L4216">
        <v>0</v>
      </c>
      <c r="M4216">
        <v>0</v>
      </c>
      <c r="N4216">
        <v>0</v>
      </c>
      <c r="O4216" t="s">
        <v>19</v>
      </c>
      <c r="P4216" t="str">
        <f>UPPER(Table1[[#This Row],[Venue]])</f>
        <v>HOME</v>
      </c>
    </row>
    <row r="4217" spans="1:16" hidden="1" x14ac:dyDescent="0.45">
      <c r="A4217">
        <v>40044408</v>
      </c>
      <c r="B4217" t="s">
        <v>410</v>
      </c>
      <c r="C4217">
        <v>45177</v>
      </c>
      <c r="D4217">
        <v>75077</v>
      </c>
      <c r="E4217">
        <v>20232024</v>
      </c>
      <c r="F4217" t="s">
        <v>17</v>
      </c>
      <c r="G4217" t="s">
        <v>494</v>
      </c>
      <c r="H4217">
        <v>23</v>
      </c>
      <c r="I4217">
        <v>2</v>
      </c>
      <c r="J4217">
        <v>2</v>
      </c>
      <c r="K4217">
        <v>1</v>
      </c>
      <c r="L4217">
        <v>0</v>
      </c>
      <c r="M4217">
        <v>0</v>
      </c>
      <c r="N4217">
        <v>0</v>
      </c>
      <c r="O4217" t="s">
        <v>19</v>
      </c>
      <c r="P4217" t="str">
        <f>UPPER(Table1[[#This Row],[Venue]])</f>
        <v>HOME</v>
      </c>
    </row>
    <row r="4218" spans="1:16" hidden="1" x14ac:dyDescent="0.45">
      <c r="A4218">
        <v>40044408</v>
      </c>
      <c r="B4218" t="s">
        <v>410</v>
      </c>
      <c r="C4218">
        <v>45177</v>
      </c>
      <c r="D4218">
        <v>75077</v>
      </c>
      <c r="E4218">
        <v>20232024</v>
      </c>
      <c r="F4218" t="s">
        <v>17</v>
      </c>
      <c r="G4218" t="s">
        <v>97</v>
      </c>
      <c r="H4218">
        <v>24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 t="s">
        <v>19</v>
      </c>
      <c r="P4218" t="str">
        <f>UPPER(Table1[[#This Row],[Venue]])</f>
        <v>HOME</v>
      </c>
    </row>
    <row r="4219" spans="1:16" hidden="1" x14ac:dyDescent="0.45">
      <c r="A4219">
        <v>40044408</v>
      </c>
      <c r="B4219" t="s">
        <v>410</v>
      </c>
      <c r="C4219">
        <v>45177</v>
      </c>
      <c r="D4219">
        <v>75077</v>
      </c>
      <c r="E4219">
        <v>20232024</v>
      </c>
      <c r="F4219" t="s">
        <v>17</v>
      </c>
      <c r="G4219" t="s">
        <v>102</v>
      </c>
      <c r="H4219">
        <v>27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0</v>
      </c>
      <c r="O4219" t="s">
        <v>19</v>
      </c>
      <c r="P4219" t="str">
        <f>UPPER(Table1[[#This Row],[Venue]])</f>
        <v>HOME</v>
      </c>
    </row>
    <row r="4220" spans="1:16" hidden="1" x14ac:dyDescent="0.45">
      <c r="A4220">
        <v>40044408</v>
      </c>
      <c r="B4220" t="s">
        <v>410</v>
      </c>
      <c r="C4220">
        <v>45177</v>
      </c>
      <c r="D4220">
        <v>75077</v>
      </c>
      <c r="E4220">
        <v>20232024</v>
      </c>
      <c r="F4220" t="s">
        <v>17</v>
      </c>
      <c r="G4220" t="s">
        <v>104</v>
      </c>
      <c r="H4220">
        <v>48</v>
      </c>
      <c r="I4220">
        <v>5</v>
      </c>
      <c r="J4220">
        <v>2</v>
      </c>
      <c r="K4220">
        <v>1</v>
      </c>
      <c r="L4220">
        <v>3</v>
      </c>
      <c r="M4220">
        <v>0</v>
      </c>
      <c r="N4220">
        <v>0</v>
      </c>
      <c r="O4220" t="s">
        <v>19</v>
      </c>
      <c r="P4220" t="str">
        <f>UPPER(Table1[[#This Row],[Venue]])</f>
        <v>HOME</v>
      </c>
    </row>
    <row r="4221" spans="1:16" hidden="1" x14ac:dyDescent="0.45">
      <c r="A4221">
        <v>40044408</v>
      </c>
      <c r="B4221" t="s">
        <v>410</v>
      </c>
      <c r="C4221">
        <v>45177</v>
      </c>
      <c r="D4221">
        <v>75077</v>
      </c>
      <c r="E4221">
        <v>20232024</v>
      </c>
      <c r="F4221" t="s">
        <v>17</v>
      </c>
      <c r="G4221" t="s">
        <v>496</v>
      </c>
      <c r="H4221">
        <v>61</v>
      </c>
      <c r="I4221">
        <v>5</v>
      </c>
      <c r="J4221">
        <v>2</v>
      </c>
      <c r="K4221">
        <v>1</v>
      </c>
      <c r="L4221">
        <v>3</v>
      </c>
      <c r="M4221">
        <v>0</v>
      </c>
      <c r="N4221">
        <v>0</v>
      </c>
      <c r="O4221" t="s">
        <v>19</v>
      </c>
      <c r="P4221" t="str">
        <f>UPPER(Table1[[#This Row],[Venue]])</f>
        <v>HOME</v>
      </c>
    </row>
    <row r="4222" spans="1:16" hidden="1" x14ac:dyDescent="0.45">
      <c r="A4222">
        <v>40044408</v>
      </c>
      <c r="B4222" t="s">
        <v>410</v>
      </c>
      <c r="C4222">
        <v>45177</v>
      </c>
      <c r="D4222">
        <v>75077</v>
      </c>
      <c r="E4222">
        <v>20232024</v>
      </c>
      <c r="F4222" t="s">
        <v>17</v>
      </c>
      <c r="G4222" t="s">
        <v>497</v>
      </c>
      <c r="H4222">
        <v>66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0</v>
      </c>
      <c r="O4222" t="s">
        <v>19</v>
      </c>
      <c r="P4222" t="str">
        <f>UPPER(Table1[[#This Row],[Venue]])</f>
        <v>HOME</v>
      </c>
    </row>
    <row r="4223" spans="1:16" hidden="1" x14ac:dyDescent="0.45">
      <c r="A4223">
        <v>40044408</v>
      </c>
      <c r="B4223" t="s">
        <v>410</v>
      </c>
      <c r="C4223">
        <v>45177</v>
      </c>
      <c r="D4223">
        <v>75077</v>
      </c>
      <c r="E4223">
        <v>20232024</v>
      </c>
      <c r="F4223" t="s">
        <v>17</v>
      </c>
      <c r="G4223" t="s">
        <v>37</v>
      </c>
      <c r="H4223">
        <v>90</v>
      </c>
      <c r="I4223">
        <v>4</v>
      </c>
      <c r="J4223">
        <v>1</v>
      </c>
      <c r="K4223">
        <v>1</v>
      </c>
      <c r="L4223">
        <v>3</v>
      </c>
      <c r="M4223">
        <v>0</v>
      </c>
      <c r="N4223">
        <v>0</v>
      </c>
      <c r="O4223" t="s">
        <v>19</v>
      </c>
      <c r="P4223" t="str">
        <f>UPPER(Table1[[#This Row],[Venue]])</f>
        <v>HOME</v>
      </c>
    </row>
    <row r="4224" spans="1:16" hidden="1" x14ac:dyDescent="0.45">
      <c r="A4224">
        <v>40044408</v>
      </c>
      <c r="B4224" t="s">
        <v>410</v>
      </c>
      <c r="C4224">
        <v>45177</v>
      </c>
      <c r="D4224">
        <v>75077</v>
      </c>
      <c r="E4224">
        <v>20232024</v>
      </c>
      <c r="F4224" t="s">
        <v>17</v>
      </c>
      <c r="G4224" t="s">
        <v>109</v>
      </c>
      <c r="H4224">
        <v>91</v>
      </c>
      <c r="I4224">
        <v>2</v>
      </c>
      <c r="J4224">
        <v>0</v>
      </c>
      <c r="K4224">
        <v>1</v>
      </c>
      <c r="L4224">
        <v>2</v>
      </c>
      <c r="M4224">
        <v>0</v>
      </c>
      <c r="N4224">
        <v>0</v>
      </c>
      <c r="O4224" t="s">
        <v>19</v>
      </c>
      <c r="P4224" t="str">
        <f>UPPER(Table1[[#This Row],[Venue]])</f>
        <v>HOME</v>
      </c>
    </row>
    <row r="4225" spans="1:16" hidden="1" x14ac:dyDescent="0.45">
      <c r="A4225">
        <v>40044408</v>
      </c>
      <c r="B4225" t="s">
        <v>410</v>
      </c>
      <c r="C4225">
        <v>45177</v>
      </c>
      <c r="D4225">
        <v>75077</v>
      </c>
      <c r="E4225">
        <v>20232024</v>
      </c>
      <c r="F4225" t="s">
        <v>17</v>
      </c>
      <c r="G4225" t="s">
        <v>110</v>
      </c>
      <c r="H4225">
        <v>98</v>
      </c>
      <c r="I4225">
        <v>0</v>
      </c>
      <c r="J4225">
        <v>0</v>
      </c>
      <c r="K4225">
        <v>1</v>
      </c>
      <c r="L4225">
        <v>0</v>
      </c>
      <c r="M4225">
        <v>0</v>
      </c>
      <c r="N4225">
        <v>0</v>
      </c>
      <c r="O4225" t="s">
        <v>19</v>
      </c>
      <c r="P4225" t="str">
        <f>UPPER(Table1[[#This Row],[Venue]])</f>
        <v>HOME</v>
      </c>
    </row>
    <row r="4226" spans="1:16" hidden="1" x14ac:dyDescent="0.45">
      <c r="A4226">
        <v>40044408</v>
      </c>
      <c r="B4226" t="s">
        <v>410</v>
      </c>
      <c r="C4226">
        <v>45177</v>
      </c>
      <c r="D4226">
        <v>75077</v>
      </c>
      <c r="E4226">
        <v>20232024</v>
      </c>
      <c r="F4226" t="s">
        <v>17</v>
      </c>
      <c r="G4226" t="s">
        <v>307</v>
      </c>
      <c r="H4226">
        <v>7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 t="s">
        <v>40</v>
      </c>
      <c r="P4226" t="str">
        <f>UPPER(Table1[[#This Row],[Venue]])</f>
        <v>AWAY</v>
      </c>
    </row>
    <row r="4227" spans="1:16" hidden="1" x14ac:dyDescent="0.45">
      <c r="A4227">
        <v>40044408</v>
      </c>
      <c r="B4227" t="s">
        <v>410</v>
      </c>
      <c r="C4227">
        <v>45177</v>
      </c>
      <c r="D4227">
        <v>75077</v>
      </c>
      <c r="E4227">
        <v>20232024</v>
      </c>
      <c r="F4227" t="s">
        <v>17</v>
      </c>
      <c r="G4227" t="s">
        <v>78</v>
      </c>
      <c r="H4227">
        <v>8</v>
      </c>
      <c r="I4227">
        <v>2</v>
      </c>
      <c r="J4227">
        <v>1</v>
      </c>
      <c r="K4227">
        <v>1</v>
      </c>
      <c r="L4227">
        <v>1</v>
      </c>
      <c r="M4227">
        <v>0</v>
      </c>
      <c r="N4227">
        <v>0</v>
      </c>
      <c r="O4227" t="s">
        <v>40</v>
      </c>
      <c r="P4227" t="str">
        <f>UPPER(Table1[[#This Row],[Venue]])</f>
        <v>AWAY</v>
      </c>
    </row>
    <row r="4228" spans="1:16" hidden="1" x14ac:dyDescent="0.45">
      <c r="A4228">
        <v>40044408</v>
      </c>
      <c r="B4228" t="s">
        <v>410</v>
      </c>
      <c r="C4228">
        <v>45177</v>
      </c>
      <c r="D4228">
        <v>75077</v>
      </c>
      <c r="E4228">
        <v>20232024</v>
      </c>
      <c r="F4228" t="s">
        <v>17</v>
      </c>
      <c r="G4228" t="s">
        <v>487</v>
      </c>
      <c r="H4228">
        <v>10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2</v>
      </c>
      <c r="O4228" t="s">
        <v>40</v>
      </c>
      <c r="P4228" t="str">
        <f>UPPER(Table1[[#This Row],[Venue]])</f>
        <v>AWAY</v>
      </c>
    </row>
    <row r="4229" spans="1:16" hidden="1" x14ac:dyDescent="0.45">
      <c r="A4229">
        <v>40044408</v>
      </c>
      <c r="B4229" t="s">
        <v>410</v>
      </c>
      <c r="C4229">
        <v>45177</v>
      </c>
      <c r="D4229">
        <v>75077</v>
      </c>
      <c r="E4229">
        <v>20232024</v>
      </c>
      <c r="F4229" t="s">
        <v>17</v>
      </c>
      <c r="G4229" t="s">
        <v>498</v>
      </c>
      <c r="H4229">
        <v>11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 t="s">
        <v>40</v>
      </c>
      <c r="P4229" t="str">
        <f>UPPER(Table1[[#This Row],[Venue]])</f>
        <v>AWAY</v>
      </c>
    </row>
    <row r="4230" spans="1:16" hidden="1" x14ac:dyDescent="0.45">
      <c r="A4230">
        <v>40044408</v>
      </c>
      <c r="B4230" t="s">
        <v>410</v>
      </c>
      <c r="C4230">
        <v>45177</v>
      </c>
      <c r="D4230">
        <v>75077</v>
      </c>
      <c r="E4230">
        <v>20232024</v>
      </c>
      <c r="F4230" t="s">
        <v>17</v>
      </c>
      <c r="G4230" t="s">
        <v>81</v>
      </c>
      <c r="H4230">
        <v>13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0</v>
      </c>
      <c r="O4230" t="s">
        <v>40</v>
      </c>
      <c r="P4230" t="str">
        <f>UPPER(Table1[[#This Row],[Venue]])</f>
        <v>AWAY</v>
      </c>
    </row>
    <row r="4231" spans="1:16" hidden="1" x14ac:dyDescent="0.45">
      <c r="A4231">
        <v>40044408</v>
      </c>
      <c r="B4231" t="s">
        <v>410</v>
      </c>
      <c r="C4231">
        <v>45177</v>
      </c>
      <c r="D4231">
        <v>75077</v>
      </c>
      <c r="E4231">
        <v>20232024</v>
      </c>
      <c r="F4231" t="s">
        <v>17</v>
      </c>
      <c r="G4231" t="s">
        <v>83</v>
      </c>
      <c r="H4231">
        <v>17</v>
      </c>
      <c r="I4231">
        <v>1</v>
      </c>
      <c r="J4231">
        <v>0</v>
      </c>
      <c r="K4231">
        <v>1</v>
      </c>
      <c r="L4231">
        <v>1</v>
      </c>
      <c r="M4231">
        <v>0</v>
      </c>
      <c r="N4231">
        <v>0</v>
      </c>
      <c r="O4231" t="s">
        <v>40</v>
      </c>
      <c r="P4231" t="str">
        <f>UPPER(Table1[[#This Row],[Venue]])</f>
        <v>AWAY</v>
      </c>
    </row>
    <row r="4232" spans="1:16" hidden="1" x14ac:dyDescent="0.45">
      <c r="A4232">
        <v>40044408</v>
      </c>
      <c r="B4232" t="s">
        <v>410</v>
      </c>
      <c r="C4232">
        <v>45177</v>
      </c>
      <c r="D4232">
        <v>75077</v>
      </c>
      <c r="E4232">
        <v>20232024</v>
      </c>
      <c r="F4232" t="s">
        <v>17</v>
      </c>
      <c r="G4232" t="s">
        <v>488</v>
      </c>
      <c r="H4232">
        <v>22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 t="s">
        <v>40</v>
      </c>
      <c r="P4232" t="str">
        <f>UPPER(Table1[[#This Row],[Venue]])</f>
        <v>AWAY</v>
      </c>
    </row>
    <row r="4233" spans="1:16" hidden="1" x14ac:dyDescent="0.45">
      <c r="A4233">
        <v>40044408</v>
      </c>
      <c r="B4233" t="s">
        <v>410</v>
      </c>
      <c r="C4233">
        <v>45177</v>
      </c>
      <c r="D4233">
        <v>75077</v>
      </c>
      <c r="E4233">
        <v>20232024</v>
      </c>
      <c r="F4233" t="s">
        <v>17</v>
      </c>
      <c r="G4233" t="s">
        <v>87</v>
      </c>
      <c r="H4233">
        <v>27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 t="s">
        <v>40</v>
      </c>
      <c r="P4233" t="str">
        <f>UPPER(Table1[[#This Row],[Venue]])</f>
        <v>AWAY</v>
      </c>
    </row>
    <row r="4234" spans="1:16" hidden="1" x14ac:dyDescent="0.45">
      <c r="A4234">
        <v>40044408</v>
      </c>
      <c r="B4234" t="s">
        <v>410</v>
      </c>
      <c r="C4234">
        <v>45177</v>
      </c>
      <c r="D4234">
        <v>75077</v>
      </c>
      <c r="E4234">
        <v>20232024</v>
      </c>
      <c r="F4234" t="s">
        <v>17</v>
      </c>
      <c r="G4234" t="s">
        <v>88</v>
      </c>
      <c r="H4234">
        <v>30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 t="s">
        <v>40</v>
      </c>
      <c r="P4234" t="str">
        <f>UPPER(Table1[[#This Row],[Venue]])</f>
        <v>AWAY</v>
      </c>
    </row>
    <row r="4235" spans="1:16" hidden="1" x14ac:dyDescent="0.45">
      <c r="A4235">
        <v>40044408</v>
      </c>
      <c r="B4235" t="s">
        <v>410</v>
      </c>
      <c r="C4235">
        <v>45177</v>
      </c>
      <c r="D4235">
        <v>75077</v>
      </c>
      <c r="E4235">
        <v>20232024</v>
      </c>
      <c r="F4235" t="s">
        <v>17</v>
      </c>
      <c r="G4235" t="s">
        <v>367</v>
      </c>
      <c r="H4235">
        <v>38</v>
      </c>
      <c r="I4235">
        <v>1</v>
      </c>
      <c r="J4235">
        <v>1</v>
      </c>
      <c r="K4235">
        <v>1</v>
      </c>
      <c r="L4235">
        <v>0</v>
      </c>
      <c r="M4235">
        <v>0</v>
      </c>
      <c r="N4235">
        <v>0</v>
      </c>
      <c r="O4235" t="s">
        <v>40</v>
      </c>
      <c r="P4235" t="str">
        <f>UPPER(Table1[[#This Row],[Venue]])</f>
        <v>AWAY</v>
      </c>
    </row>
    <row r="4236" spans="1:16" hidden="1" x14ac:dyDescent="0.45">
      <c r="A4236">
        <v>40044408</v>
      </c>
      <c r="B4236" t="s">
        <v>410</v>
      </c>
      <c r="C4236">
        <v>45177</v>
      </c>
      <c r="D4236">
        <v>75077</v>
      </c>
      <c r="E4236">
        <v>20232024</v>
      </c>
      <c r="F4236" t="s">
        <v>17</v>
      </c>
      <c r="G4236" t="s">
        <v>499</v>
      </c>
      <c r="H4236">
        <v>50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 t="s">
        <v>40</v>
      </c>
      <c r="P4236" t="str">
        <f>UPPER(Table1[[#This Row],[Venue]])</f>
        <v>AWAY</v>
      </c>
    </row>
    <row r="4237" spans="1:16" hidden="1" x14ac:dyDescent="0.45">
      <c r="A4237">
        <v>40044408</v>
      </c>
      <c r="B4237" t="s">
        <v>410</v>
      </c>
      <c r="C4237">
        <v>45177</v>
      </c>
      <c r="D4237">
        <v>75077</v>
      </c>
      <c r="E4237">
        <v>20232024</v>
      </c>
      <c r="F4237" t="s">
        <v>17</v>
      </c>
      <c r="G4237" t="s">
        <v>210</v>
      </c>
      <c r="H4237">
        <v>69</v>
      </c>
      <c r="I4237">
        <v>2</v>
      </c>
      <c r="J4237">
        <v>2</v>
      </c>
      <c r="K4237">
        <v>1</v>
      </c>
      <c r="L4237">
        <v>0</v>
      </c>
      <c r="M4237">
        <v>0</v>
      </c>
      <c r="N4237">
        <v>0</v>
      </c>
      <c r="O4237" t="s">
        <v>40</v>
      </c>
      <c r="P4237" t="str">
        <f>UPPER(Table1[[#This Row],[Venue]])</f>
        <v>AWAY</v>
      </c>
    </row>
    <row r="4238" spans="1:16" hidden="1" x14ac:dyDescent="0.45">
      <c r="A4238">
        <v>40044408</v>
      </c>
      <c r="B4238" t="s">
        <v>410</v>
      </c>
      <c r="C4238">
        <v>45177</v>
      </c>
      <c r="D4238">
        <v>75077</v>
      </c>
      <c r="E4238">
        <v>20232024</v>
      </c>
      <c r="F4238" t="s">
        <v>17</v>
      </c>
      <c r="G4238" t="s">
        <v>491</v>
      </c>
      <c r="H4238">
        <v>75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 t="s">
        <v>40</v>
      </c>
      <c r="P4238" t="str">
        <f>UPPER(Table1[[#This Row],[Venue]])</f>
        <v>AWAY</v>
      </c>
    </row>
    <row r="4239" spans="1:16" hidden="1" x14ac:dyDescent="0.45">
      <c r="A4239">
        <v>40044408</v>
      </c>
      <c r="B4239" t="s">
        <v>410</v>
      </c>
      <c r="C4239">
        <v>45177</v>
      </c>
      <c r="D4239">
        <v>75077</v>
      </c>
      <c r="E4239">
        <v>20232024</v>
      </c>
      <c r="F4239" t="s">
        <v>17</v>
      </c>
      <c r="G4239" t="s">
        <v>500</v>
      </c>
      <c r="H4239">
        <v>86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  <c r="O4239" t="s">
        <v>40</v>
      </c>
      <c r="P4239" t="str">
        <f>UPPER(Table1[[#This Row],[Venue]])</f>
        <v>AWAY</v>
      </c>
    </row>
    <row r="4240" spans="1:16" hidden="1" x14ac:dyDescent="0.45">
      <c r="A4240">
        <v>40044408</v>
      </c>
      <c r="B4240" t="s">
        <v>410</v>
      </c>
      <c r="C4240">
        <v>45177</v>
      </c>
      <c r="D4240">
        <v>75077</v>
      </c>
      <c r="E4240">
        <v>20232024</v>
      </c>
      <c r="F4240" t="s">
        <v>17</v>
      </c>
      <c r="G4240" t="s">
        <v>402</v>
      </c>
      <c r="H4240">
        <v>87</v>
      </c>
      <c r="I4240">
        <v>3</v>
      </c>
      <c r="J4240">
        <v>0</v>
      </c>
      <c r="K4240">
        <v>1</v>
      </c>
      <c r="L4240">
        <v>3</v>
      </c>
      <c r="M4240">
        <v>0</v>
      </c>
      <c r="N4240">
        <v>0</v>
      </c>
      <c r="O4240" t="s">
        <v>40</v>
      </c>
      <c r="P4240" t="str">
        <f>UPPER(Table1[[#This Row],[Venue]])</f>
        <v>AWAY</v>
      </c>
    </row>
    <row r="4241" spans="1:16" hidden="1" x14ac:dyDescent="0.45">
      <c r="A4241">
        <v>40044408</v>
      </c>
      <c r="B4241" t="s">
        <v>410</v>
      </c>
      <c r="C4241">
        <v>45177</v>
      </c>
      <c r="D4241">
        <v>75077</v>
      </c>
      <c r="E4241">
        <v>20232024</v>
      </c>
      <c r="F4241" t="s">
        <v>17</v>
      </c>
      <c r="G4241" t="s">
        <v>92</v>
      </c>
      <c r="H4241">
        <v>96</v>
      </c>
      <c r="I4241">
        <v>1</v>
      </c>
      <c r="J4241">
        <v>1</v>
      </c>
      <c r="K4241">
        <v>1</v>
      </c>
      <c r="L4241">
        <v>0</v>
      </c>
      <c r="M4241">
        <v>0</v>
      </c>
      <c r="N4241">
        <v>0</v>
      </c>
      <c r="O4241" t="s">
        <v>40</v>
      </c>
      <c r="P4241" t="str">
        <f>UPPER(Table1[[#This Row],[Venue]])</f>
        <v>AWAY</v>
      </c>
    </row>
    <row r="4242" spans="1:16" hidden="1" x14ac:dyDescent="0.45">
      <c r="A4242">
        <v>40044439</v>
      </c>
      <c r="B4242" t="s">
        <v>333</v>
      </c>
      <c r="C4242">
        <v>45177</v>
      </c>
      <c r="D4242">
        <v>75108</v>
      </c>
      <c r="E4242">
        <v>20232024</v>
      </c>
      <c r="F4242" t="s">
        <v>17</v>
      </c>
      <c r="G4242" t="s">
        <v>376</v>
      </c>
      <c r="H4242">
        <v>2</v>
      </c>
      <c r="I4242">
        <v>1</v>
      </c>
      <c r="J4242">
        <v>1</v>
      </c>
      <c r="K4242">
        <v>1</v>
      </c>
      <c r="L4242">
        <v>0</v>
      </c>
      <c r="M4242">
        <v>0</v>
      </c>
      <c r="N4242">
        <v>0</v>
      </c>
      <c r="O4242" t="s">
        <v>19</v>
      </c>
      <c r="P4242" t="str">
        <f>UPPER(Table1[[#This Row],[Venue]])</f>
        <v>HOME</v>
      </c>
    </row>
    <row r="4243" spans="1:16" hidden="1" x14ac:dyDescent="0.45">
      <c r="A4243">
        <v>40044439</v>
      </c>
      <c r="B4243" t="s">
        <v>333</v>
      </c>
      <c r="C4243">
        <v>45177</v>
      </c>
      <c r="D4243">
        <v>75108</v>
      </c>
      <c r="E4243">
        <v>20232024</v>
      </c>
      <c r="F4243" t="s">
        <v>17</v>
      </c>
      <c r="G4243" t="s">
        <v>334</v>
      </c>
      <c r="H4243">
        <v>6</v>
      </c>
      <c r="I4243">
        <v>3</v>
      </c>
      <c r="J4243">
        <v>2</v>
      </c>
      <c r="K4243">
        <v>1</v>
      </c>
      <c r="L4243">
        <v>1</v>
      </c>
      <c r="M4243">
        <v>0</v>
      </c>
      <c r="N4243">
        <v>0</v>
      </c>
      <c r="O4243" t="s">
        <v>19</v>
      </c>
      <c r="P4243" t="str">
        <f>UPPER(Table1[[#This Row],[Venue]])</f>
        <v>HOME</v>
      </c>
    </row>
    <row r="4244" spans="1:16" hidden="1" x14ac:dyDescent="0.45">
      <c r="A4244">
        <v>40044439</v>
      </c>
      <c r="B4244" t="s">
        <v>333</v>
      </c>
      <c r="C4244">
        <v>45177</v>
      </c>
      <c r="D4244">
        <v>75108</v>
      </c>
      <c r="E4244">
        <v>20232024</v>
      </c>
      <c r="F4244" t="s">
        <v>17</v>
      </c>
      <c r="G4244" t="s">
        <v>263</v>
      </c>
      <c r="H4244">
        <v>9</v>
      </c>
      <c r="I4244">
        <v>1</v>
      </c>
      <c r="J4244">
        <v>0</v>
      </c>
      <c r="K4244">
        <v>1</v>
      </c>
      <c r="L4244">
        <v>1</v>
      </c>
      <c r="M4244">
        <v>0</v>
      </c>
      <c r="N4244">
        <v>0</v>
      </c>
      <c r="O4244" t="s">
        <v>19</v>
      </c>
      <c r="P4244" t="str">
        <f>UPPER(Table1[[#This Row],[Venue]])</f>
        <v>HOME</v>
      </c>
    </row>
    <row r="4245" spans="1:16" hidden="1" x14ac:dyDescent="0.45">
      <c r="A4245">
        <v>40044439</v>
      </c>
      <c r="B4245" t="s">
        <v>333</v>
      </c>
      <c r="C4245">
        <v>45177</v>
      </c>
      <c r="D4245">
        <v>75108</v>
      </c>
      <c r="E4245">
        <v>20232024</v>
      </c>
      <c r="F4245" t="s">
        <v>17</v>
      </c>
      <c r="G4245" t="s">
        <v>136</v>
      </c>
      <c r="H4245">
        <v>17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v>0</v>
      </c>
      <c r="O4245" t="s">
        <v>19</v>
      </c>
      <c r="P4245" t="str">
        <f>UPPER(Table1[[#This Row],[Venue]])</f>
        <v>HOME</v>
      </c>
    </row>
    <row r="4246" spans="1:16" hidden="1" x14ac:dyDescent="0.45">
      <c r="A4246">
        <v>40044439</v>
      </c>
      <c r="B4246" t="s">
        <v>333</v>
      </c>
      <c r="C4246">
        <v>45177</v>
      </c>
      <c r="D4246">
        <v>75108</v>
      </c>
      <c r="E4246">
        <v>20232024</v>
      </c>
      <c r="F4246" t="s">
        <v>17</v>
      </c>
      <c r="G4246" t="s">
        <v>149</v>
      </c>
      <c r="H4246">
        <v>18</v>
      </c>
      <c r="I4246">
        <v>3</v>
      </c>
      <c r="J4246">
        <v>3</v>
      </c>
      <c r="K4246">
        <v>1</v>
      </c>
      <c r="L4246">
        <v>0</v>
      </c>
      <c r="M4246">
        <v>0</v>
      </c>
      <c r="N4246">
        <v>0</v>
      </c>
      <c r="O4246" t="s">
        <v>19</v>
      </c>
      <c r="P4246" t="str">
        <f>UPPER(Table1[[#This Row],[Venue]])</f>
        <v>HOME</v>
      </c>
    </row>
    <row r="4247" spans="1:16" hidden="1" x14ac:dyDescent="0.45">
      <c r="A4247">
        <v>40044439</v>
      </c>
      <c r="B4247" t="s">
        <v>333</v>
      </c>
      <c r="C4247">
        <v>45177</v>
      </c>
      <c r="D4247">
        <v>75108</v>
      </c>
      <c r="E4247">
        <v>20232024</v>
      </c>
      <c r="F4247" t="s">
        <v>17</v>
      </c>
      <c r="G4247" t="s">
        <v>137</v>
      </c>
      <c r="H4247">
        <v>22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 t="s">
        <v>19</v>
      </c>
      <c r="P4247" t="str">
        <f>UPPER(Table1[[#This Row],[Venue]])</f>
        <v>HOME</v>
      </c>
    </row>
    <row r="4248" spans="1:16" hidden="1" x14ac:dyDescent="0.45">
      <c r="A4248">
        <v>40044439</v>
      </c>
      <c r="B4248" t="s">
        <v>333</v>
      </c>
      <c r="C4248">
        <v>45177</v>
      </c>
      <c r="D4248">
        <v>75108</v>
      </c>
      <c r="E4248">
        <v>20232024</v>
      </c>
      <c r="F4248" t="s">
        <v>17</v>
      </c>
      <c r="G4248" t="s">
        <v>139</v>
      </c>
      <c r="H4248">
        <v>27</v>
      </c>
      <c r="I4248">
        <v>1</v>
      </c>
      <c r="J4248">
        <v>1</v>
      </c>
      <c r="K4248">
        <v>1</v>
      </c>
      <c r="L4248">
        <v>0</v>
      </c>
      <c r="M4248">
        <v>0</v>
      </c>
      <c r="N4248">
        <v>0</v>
      </c>
      <c r="O4248" t="s">
        <v>19</v>
      </c>
      <c r="P4248" t="str">
        <f>UPPER(Table1[[#This Row],[Venue]])</f>
        <v>HOME</v>
      </c>
    </row>
    <row r="4249" spans="1:16" hidden="1" x14ac:dyDescent="0.45">
      <c r="A4249">
        <v>40044439</v>
      </c>
      <c r="B4249" t="s">
        <v>333</v>
      </c>
      <c r="C4249">
        <v>45177</v>
      </c>
      <c r="D4249">
        <v>75108</v>
      </c>
      <c r="E4249">
        <v>20232024</v>
      </c>
      <c r="F4249" t="s">
        <v>17</v>
      </c>
      <c r="G4249" t="s">
        <v>248</v>
      </c>
      <c r="H4249">
        <v>29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 t="s">
        <v>19</v>
      </c>
      <c r="P4249" t="str">
        <f>UPPER(Table1[[#This Row],[Venue]])</f>
        <v>HOME</v>
      </c>
    </row>
    <row r="4250" spans="1:16" hidden="1" x14ac:dyDescent="0.45">
      <c r="A4250">
        <v>40044439</v>
      </c>
      <c r="B4250" t="s">
        <v>333</v>
      </c>
      <c r="C4250">
        <v>45177</v>
      </c>
      <c r="D4250">
        <v>75108</v>
      </c>
      <c r="E4250">
        <v>20232024</v>
      </c>
      <c r="F4250" t="s">
        <v>17</v>
      </c>
      <c r="G4250" t="s">
        <v>266</v>
      </c>
      <c r="H4250">
        <v>31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 t="s">
        <v>19</v>
      </c>
      <c r="P4250" t="str">
        <f>UPPER(Table1[[#This Row],[Venue]])</f>
        <v>HOME</v>
      </c>
    </row>
    <row r="4251" spans="1:16" hidden="1" x14ac:dyDescent="0.45">
      <c r="A4251">
        <v>40044439</v>
      </c>
      <c r="B4251" t="s">
        <v>333</v>
      </c>
      <c r="C4251">
        <v>45177</v>
      </c>
      <c r="D4251">
        <v>75108</v>
      </c>
      <c r="E4251">
        <v>20232024</v>
      </c>
      <c r="F4251" t="s">
        <v>17</v>
      </c>
      <c r="G4251" t="s">
        <v>141</v>
      </c>
      <c r="H4251">
        <v>68</v>
      </c>
      <c r="I4251">
        <v>1</v>
      </c>
      <c r="J4251">
        <v>0</v>
      </c>
      <c r="K4251">
        <v>1</v>
      </c>
      <c r="L4251">
        <v>1</v>
      </c>
      <c r="M4251">
        <v>0</v>
      </c>
      <c r="N4251">
        <v>0</v>
      </c>
      <c r="O4251" t="s">
        <v>19</v>
      </c>
      <c r="P4251" t="str">
        <f>UPPER(Table1[[#This Row],[Venue]])</f>
        <v>HOME</v>
      </c>
    </row>
    <row r="4252" spans="1:16" hidden="1" x14ac:dyDescent="0.45">
      <c r="A4252">
        <v>40044439</v>
      </c>
      <c r="B4252" t="s">
        <v>333</v>
      </c>
      <c r="C4252">
        <v>45177</v>
      </c>
      <c r="D4252">
        <v>75108</v>
      </c>
      <c r="E4252">
        <v>20232024</v>
      </c>
      <c r="F4252" t="s">
        <v>17</v>
      </c>
      <c r="G4252" t="s">
        <v>142</v>
      </c>
      <c r="H4252">
        <v>69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 t="s">
        <v>19</v>
      </c>
      <c r="P4252" t="str">
        <f>UPPER(Table1[[#This Row],[Venue]])</f>
        <v>HOME</v>
      </c>
    </row>
    <row r="4253" spans="1:16" hidden="1" x14ac:dyDescent="0.45">
      <c r="A4253">
        <v>40044439</v>
      </c>
      <c r="B4253" t="s">
        <v>333</v>
      </c>
      <c r="C4253">
        <v>45177</v>
      </c>
      <c r="D4253">
        <v>75108</v>
      </c>
      <c r="E4253">
        <v>20232024</v>
      </c>
      <c r="F4253" t="s">
        <v>17</v>
      </c>
      <c r="G4253" t="s">
        <v>143</v>
      </c>
      <c r="H4253">
        <v>71</v>
      </c>
      <c r="I4253">
        <v>5</v>
      </c>
      <c r="J4253">
        <v>1</v>
      </c>
      <c r="K4253">
        <v>1</v>
      </c>
      <c r="L4253">
        <v>4</v>
      </c>
      <c r="M4253">
        <v>0</v>
      </c>
      <c r="N4253">
        <v>0</v>
      </c>
      <c r="O4253" t="s">
        <v>19</v>
      </c>
      <c r="P4253" t="str">
        <f>UPPER(Table1[[#This Row],[Venue]])</f>
        <v>HOME</v>
      </c>
    </row>
    <row r="4254" spans="1:16" hidden="1" x14ac:dyDescent="0.45">
      <c r="A4254">
        <v>40044439</v>
      </c>
      <c r="B4254" t="s">
        <v>333</v>
      </c>
      <c r="C4254">
        <v>45177</v>
      </c>
      <c r="D4254">
        <v>75108</v>
      </c>
      <c r="E4254">
        <v>20232024</v>
      </c>
      <c r="F4254" t="s">
        <v>17</v>
      </c>
      <c r="G4254" t="s">
        <v>388</v>
      </c>
      <c r="H4254">
        <v>79</v>
      </c>
      <c r="I4254">
        <v>3</v>
      </c>
      <c r="J4254">
        <v>2</v>
      </c>
      <c r="K4254">
        <v>1</v>
      </c>
      <c r="L4254">
        <v>1</v>
      </c>
      <c r="M4254">
        <v>0</v>
      </c>
      <c r="N4254">
        <v>2</v>
      </c>
      <c r="O4254" t="s">
        <v>19</v>
      </c>
      <c r="P4254" t="str">
        <f>UPPER(Table1[[#This Row],[Venue]])</f>
        <v>HOME</v>
      </c>
    </row>
    <row r="4255" spans="1:16" hidden="1" x14ac:dyDescent="0.45">
      <c r="A4255">
        <v>40044439</v>
      </c>
      <c r="B4255" t="s">
        <v>333</v>
      </c>
      <c r="C4255">
        <v>45177</v>
      </c>
      <c r="D4255">
        <v>75108</v>
      </c>
      <c r="E4255">
        <v>20232024</v>
      </c>
      <c r="F4255" t="s">
        <v>17</v>
      </c>
      <c r="G4255" t="s">
        <v>145</v>
      </c>
      <c r="H4255">
        <v>88</v>
      </c>
      <c r="I4255">
        <v>1</v>
      </c>
      <c r="J4255">
        <v>0</v>
      </c>
      <c r="K4255">
        <v>1</v>
      </c>
      <c r="L4255">
        <v>1</v>
      </c>
      <c r="M4255">
        <v>0</v>
      </c>
      <c r="N4255">
        <v>0</v>
      </c>
      <c r="O4255" t="s">
        <v>19</v>
      </c>
      <c r="P4255" t="str">
        <f>UPPER(Table1[[#This Row],[Venue]])</f>
        <v>HOME</v>
      </c>
    </row>
    <row r="4256" spans="1:16" hidden="1" x14ac:dyDescent="0.45">
      <c r="A4256">
        <v>40044439</v>
      </c>
      <c r="B4256" t="s">
        <v>333</v>
      </c>
      <c r="C4256">
        <v>45177</v>
      </c>
      <c r="D4256">
        <v>75108</v>
      </c>
      <c r="E4256">
        <v>20232024</v>
      </c>
      <c r="F4256" t="s">
        <v>17</v>
      </c>
      <c r="G4256" t="s">
        <v>147</v>
      </c>
      <c r="H4256">
        <v>92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  <c r="O4256" t="s">
        <v>19</v>
      </c>
      <c r="P4256" t="str">
        <f>UPPER(Table1[[#This Row],[Venue]])</f>
        <v>HOME</v>
      </c>
    </row>
    <row r="4257" spans="1:16" hidden="1" x14ac:dyDescent="0.45">
      <c r="A4257">
        <v>40044439</v>
      </c>
      <c r="B4257" t="s">
        <v>333</v>
      </c>
      <c r="C4257">
        <v>45177</v>
      </c>
      <c r="D4257">
        <v>75108</v>
      </c>
      <c r="E4257">
        <v>20232024</v>
      </c>
      <c r="F4257" t="s">
        <v>17</v>
      </c>
      <c r="G4257" t="s">
        <v>501</v>
      </c>
      <c r="H4257">
        <v>93</v>
      </c>
      <c r="I4257">
        <v>1</v>
      </c>
      <c r="J4257">
        <v>0</v>
      </c>
      <c r="K4257">
        <v>1</v>
      </c>
      <c r="L4257">
        <v>1</v>
      </c>
      <c r="M4257">
        <v>0</v>
      </c>
      <c r="N4257">
        <v>0</v>
      </c>
      <c r="O4257" t="s">
        <v>19</v>
      </c>
      <c r="P4257" t="str">
        <f>UPPER(Table1[[#This Row],[Venue]])</f>
        <v>HOME</v>
      </c>
    </row>
    <row r="4258" spans="1:16" hidden="1" x14ac:dyDescent="0.45">
      <c r="A4258">
        <v>40044439</v>
      </c>
      <c r="B4258" t="s">
        <v>333</v>
      </c>
      <c r="C4258">
        <v>45177</v>
      </c>
      <c r="D4258">
        <v>75108</v>
      </c>
      <c r="E4258">
        <v>20232024</v>
      </c>
      <c r="F4258" t="s">
        <v>17</v>
      </c>
      <c r="G4258" t="s">
        <v>390</v>
      </c>
      <c r="H4258">
        <v>94</v>
      </c>
      <c r="I4258">
        <v>1</v>
      </c>
      <c r="J4258">
        <v>1</v>
      </c>
      <c r="K4258">
        <v>1</v>
      </c>
      <c r="L4258">
        <v>0</v>
      </c>
      <c r="M4258">
        <v>0</v>
      </c>
      <c r="N4258">
        <v>0</v>
      </c>
      <c r="O4258" t="s">
        <v>19</v>
      </c>
      <c r="P4258" t="str">
        <f>UPPER(Table1[[#This Row],[Venue]])</f>
        <v>HOME</v>
      </c>
    </row>
    <row r="4259" spans="1:16" hidden="1" x14ac:dyDescent="0.45">
      <c r="A4259">
        <v>40044439</v>
      </c>
      <c r="B4259" t="s">
        <v>333</v>
      </c>
      <c r="C4259">
        <v>45177</v>
      </c>
      <c r="D4259">
        <v>75108</v>
      </c>
      <c r="E4259">
        <v>20232024</v>
      </c>
      <c r="F4259" t="s">
        <v>17</v>
      </c>
      <c r="G4259" t="s">
        <v>394</v>
      </c>
      <c r="H4259">
        <v>97</v>
      </c>
      <c r="I4259">
        <v>1</v>
      </c>
      <c r="J4259">
        <v>0</v>
      </c>
      <c r="K4259">
        <v>1</v>
      </c>
      <c r="L4259">
        <v>1</v>
      </c>
      <c r="M4259">
        <v>0</v>
      </c>
      <c r="N4259">
        <v>0</v>
      </c>
      <c r="O4259" t="s">
        <v>19</v>
      </c>
      <c r="P4259" t="str">
        <f>UPPER(Table1[[#This Row],[Venue]])</f>
        <v>HOME</v>
      </c>
    </row>
    <row r="4260" spans="1:16" hidden="1" x14ac:dyDescent="0.45">
      <c r="A4260">
        <v>40044439</v>
      </c>
      <c r="B4260" t="s">
        <v>333</v>
      </c>
      <c r="C4260">
        <v>45177</v>
      </c>
      <c r="D4260">
        <v>75108</v>
      </c>
      <c r="E4260">
        <v>20232024</v>
      </c>
      <c r="F4260" t="s">
        <v>17</v>
      </c>
      <c r="G4260" t="s">
        <v>130</v>
      </c>
      <c r="H4260">
        <v>1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 t="s">
        <v>40</v>
      </c>
      <c r="P4260" t="str">
        <f>UPPER(Table1[[#This Row],[Venue]])</f>
        <v>AWAY</v>
      </c>
    </row>
    <row r="4261" spans="1:16" hidden="1" x14ac:dyDescent="0.45">
      <c r="A4261">
        <v>40044439</v>
      </c>
      <c r="B4261" t="s">
        <v>333</v>
      </c>
      <c r="C4261">
        <v>45177</v>
      </c>
      <c r="D4261">
        <v>75108</v>
      </c>
      <c r="E4261">
        <v>20232024</v>
      </c>
      <c r="F4261" t="s">
        <v>17</v>
      </c>
      <c r="G4261" t="s">
        <v>205</v>
      </c>
      <c r="H4261">
        <v>7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 t="s">
        <v>40</v>
      </c>
      <c r="P4261" t="str">
        <f>UPPER(Table1[[#This Row],[Venue]])</f>
        <v>AWAY</v>
      </c>
    </row>
    <row r="4262" spans="1:16" hidden="1" x14ac:dyDescent="0.45">
      <c r="A4262">
        <v>40044439</v>
      </c>
      <c r="B4262" t="s">
        <v>333</v>
      </c>
      <c r="C4262">
        <v>45177</v>
      </c>
      <c r="D4262">
        <v>75108</v>
      </c>
      <c r="E4262">
        <v>20232024</v>
      </c>
      <c r="F4262" t="s">
        <v>17</v>
      </c>
      <c r="G4262" t="s">
        <v>233</v>
      </c>
      <c r="H4262">
        <v>11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 t="s">
        <v>40</v>
      </c>
      <c r="P4262" t="str">
        <f>UPPER(Table1[[#This Row],[Venue]])</f>
        <v>AWAY</v>
      </c>
    </row>
    <row r="4263" spans="1:16" hidden="1" x14ac:dyDescent="0.45">
      <c r="A4263">
        <v>40044439</v>
      </c>
      <c r="B4263" t="s">
        <v>333</v>
      </c>
      <c r="C4263">
        <v>45177</v>
      </c>
      <c r="D4263">
        <v>75108</v>
      </c>
      <c r="E4263">
        <v>20232024</v>
      </c>
      <c r="F4263" t="s">
        <v>17</v>
      </c>
      <c r="G4263" t="s">
        <v>433</v>
      </c>
      <c r="H4263">
        <v>13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 t="s">
        <v>40</v>
      </c>
      <c r="P4263" t="str">
        <f>UPPER(Table1[[#This Row],[Venue]])</f>
        <v>AWAY</v>
      </c>
    </row>
    <row r="4264" spans="1:16" hidden="1" x14ac:dyDescent="0.45">
      <c r="A4264">
        <v>40044439</v>
      </c>
      <c r="B4264" t="s">
        <v>333</v>
      </c>
      <c r="C4264">
        <v>45177</v>
      </c>
      <c r="D4264">
        <v>75108</v>
      </c>
      <c r="E4264">
        <v>20232024</v>
      </c>
      <c r="F4264" t="s">
        <v>17</v>
      </c>
      <c r="G4264" t="s">
        <v>197</v>
      </c>
      <c r="H4264">
        <v>15</v>
      </c>
      <c r="I4264">
        <v>1</v>
      </c>
      <c r="J4264">
        <v>1</v>
      </c>
      <c r="K4264">
        <v>1</v>
      </c>
      <c r="L4264">
        <v>0</v>
      </c>
      <c r="M4264">
        <v>0</v>
      </c>
      <c r="N4264">
        <v>0</v>
      </c>
      <c r="O4264" t="s">
        <v>40</v>
      </c>
      <c r="P4264" t="str">
        <f>UPPER(Table1[[#This Row],[Venue]])</f>
        <v>AWAY</v>
      </c>
    </row>
    <row r="4265" spans="1:16" hidden="1" x14ac:dyDescent="0.45">
      <c r="A4265">
        <v>40044439</v>
      </c>
      <c r="B4265" t="s">
        <v>333</v>
      </c>
      <c r="C4265">
        <v>45177</v>
      </c>
      <c r="D4265">
        <v>75108</v>
      </c>
      <c r="E4265">
        <v>20232024</v>
      </c>
      <c r="F4265" t="s">
        <v>17</v>
      </c>
      <c r="G4265" t="s">
        <v>482</v>
      </c>
      <c r="H4265">
        <v>17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 t="s">
        <v>40</v>
      </c>
      <c r="P4265" t="str">
        <f>UPPER(Table1[[#This Row],[Venue]])</f>
        <v>AWAY</v>
      </c>
    </row>
    <row r="4266" spans="1:16" hidden="1" x14ac:dyDescent="0.45">
      <c r="A4266">
        <v>40044439</v>
      </c>
      <c r="B4266" t="s">
        <v>333</v>
      </c>
      <c r="C4266">
        <v>45177</v>
      </c>
      <c r="D4266">
        <v>75108</v>
      </c>
      <c r="E4266">
        <v>20232024</v>
      </c>
      <c r="F4266" t="s">
        <v>17</v>
      </c>
      <c r="G4266" t="s">
        <v>198</v>
      </c>
      <c r="H4266">
        <v>19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 t="s">
        <v>40</v>
      </c>
      <c r="P4266" t="str">
        <f>UPPER(Table1[[#This Row],[Venue]])</f>
        <v>AWAY</v>
      </c>
    </row>
    <row r="4267" spans="1:16" hidden="1" x14ac:dyDescent="0.45">
      <c r="A4267">
        <v>40044439</v>
      </c>
      <c r="B4267" t="s">
        <v>333</v>
      </c>
      <c r="C4267">
        <v>45177</v>
      </c>
      <c r="D4267">
        <v>75108</v>
      </c>
      <c r="E4267">
        <v>20232024</v>
      </c>
      <c r="F4267" t="s">
        <v>17</v>
      </c>
      <c r="G4267" t="s">
        <v>260</v>
      </c>
      <c r="H4267">
        <v>24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0</v>
      </c>
      <c r="O4267" t="s">
        <v>40</v>
      </c>
      <c r="P4267" t="str">
        <f>UPPER(Table1[[#This Row],[Venue]])</f>
        <v>AWAY</v>
      </c>
    </row>
    <row r="4268" spans="1:16" hidden="1" x14ac:dyDescent="0.45">
      <c r="A4268">
        <v>40044439</v>
      </c>
      <c r="B4268" t="s">
        <v>333</v>
      </c>
      <c r="C4268">
        <v>45177</v>
      </c>
      <c r="D4268">
        <v>75108</v>
      </c>
      <c r="E4268">
        <v>20232024</v>
      </c>
      <c r="F4268" t="s">
        <v>17</v>
      </c>
      <c r="G4268" t="s">
        <v>202</v>
      </c>
      <c r="H4268">
        <v>36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 t="s">
        <v>40</v>
      </c>
      <c r="P4268" t="str">
        <f>UPPER(Table1[[#This Row],[Venue]])</f>
        <v>AWAY</v>
      </c>
    </row>
    <row r="4269" spans="1:16" hidden="1" x14ac:dyDescent="0.45">
      <c r="A4269">
        <v>40044439</v>
      </c>
      <c r="B4269" t="s">
        <v>333</v>
      </c>
      <c r="C4269">
        <v>45177</v>
      </c>
      <c r="D4269">
        <v>75108</v>
      </c>
      <c r="E4269">
        <v>20232024</v>
      </c>
      <c r="F4269" t="s">
        <v>17</v>
      </c>
      <c r="G4269" t="s">
        <v>502</v>
      </c>
      <c r="H4269">
        <v>44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0</v>
      </c>
      <c r="O4269" t="s">
        <v>40</v>
      </c>
      <c r="P4269" t="str">
        <f>UPPER(Table1[[#This Row],[Venue]])</f>
        <v>AWAY</v>
      </c>
    </row>
    <row r="4270" spans="1:16" hidden="1" x14ac:dyDescent="0.45">
      <c r="A4270">
        <v>40044439</v>
      </c>
      <c r="B4270" t="s">
        <v>333</v>
      </c>
      <c r="C4270">
        <v>45177</v>
      </c>
      <c r="D4270">
        <v>75108</v>
      </c>
      <c r="E4270">
        <v>20232024</v>
      </c>
      <c r="F4270" t="s">
        <v>17</v>
      </c>
      <c r="G4270" t="s">
        <v>206</v>
      </c>
      <c r="H4270">
        <v>64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 t="s">
        <v>40</v>
      </c>
      <c r="P4270" t="str">
        <f>UPPER(Table1[[#This Row],[Venue]])</f>
        <v>AWAY</v>
      </c>
    </row>
    <row r="4271" spans="1:16" hidden="1" x14ac:dyDescent="0.45">
      <c r="A4271">
        <v>40044439</v>
      </c>
      <c r="B4271" t="s">
        <v>333</v>
      </c>
      <c r="C4271">
        <v>45177</v>
      </c>
      <c r="D4271">
        <v>75108</v>
      </c>
      <c r="E4271">
        <v>20232024</v>
      </c>
      <c r="F4271" t="s">
        <v>17</v>
      </c>
      <c r="G4271" t="s">
        <v>207</v>
      </c>
      <c r="H4271">
        <v>71</v>
      </c>
      <c r="I4271">
        <v>1</v>
      </c>
      <c r="J4271">
        <v>0</v>
      </c>
      <c r="K4271">
        <v>1</v>
      </c>
      <c r="L4271">
        <v>1</v>
      </c>
      <c r="M4271">
        <v>0</v>
      </c>
      <c r="N4271">
        <v>0</v>
      </c>
      <c r="O4271" t="s">
        <v>40</v>
      </c>
      <c r="P4271" t="str">
        <f>UPPER(Table1[[#This Row],[Venue]])</f>
        <v>AWAY</v>
      </c>
    </row>
    <row r="4272" spans="1:16" hidden="1" x14ac:dyDescent="0.45">
      <c r="A4272">
        <v>40044439</v>
      </c>
      <c r="B4272" t="s">
        <v>333</v>
      </c>
      <c r="C4272">
        <v>45177</v>
      </c>
      <c r="D4272">
        <v>75108</v>
      </c>
      <c r="E4272">
        <v>20232024</v>
      </c>
      <c r="F4272" t="s">
        <v>17</v>
      </c>
      <c r="G4272" t="s">
        <v>436</v>
      </c>
      <c r="H4272">
        <v>75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 t="s">
        <v>40</v>
      </c>
      <c r="P4272" t="str">
        <f>UPPER(Table1[[#This Row],[Venue]])</f>
        <v>AWAY</v>
      </c>
    </row>
    <row r="4273" spans="1:16" hidden="1" x14ac:dyDescent="0.45">
      <c r="A4273">
        <v>40044439</v>
      </c>
      <c r="B4273" t="s">
        <v>333</v>
      </c>
      <c r="C4273">
        <v>45177</v>
      </c>
      <c r="D4273">
        <v>75108</v>
      </c>
      <c r="E4273">
        <v>20232024</v>
      </c>
      <c r="F4273" t="s">
        <v>17</v>
      </c>
      <c r="G4273" t="s">
        <v>211</v>
      </c>
      <c r="H4273">
        <v>92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 t="s">
        <v>40</v>
      </c>
      <c r="P4273" t="str">
        <f>UPPER(Table1[[#This Row],[Venue]])</f>
        <v>AWAY</v>
      </c>
    </row>
    <row r="4274" spans="1:16" hidden="1" x14ac:dyDescent="0.45">
      <c r="A4274">
        <v>40044407</v>
      </c>
      <c r="B4274" t="s">
        <v>328</v>
      </c>
      <c r="C4274">
        <v>45178</v>
      </c>
      <c r="D4274">
        <v>75076</v>
      </c>
      <c r="E4274">
        <v>20232024</v>
      </c>
      <c r="F4274" t="s">
        <v>17</v>
      </c>
      <c r="G4274" t="s">
        <v>18</v>
      </c>
      <c r="H4274">
        <v>4</v>
      </c>
      <c r="I4274">
        <v>1</v>
      </c>
      <c r="J4274">
        <v>0</v>
      </c>
      <c r="K4274">
        <v>1</v>
      </c>
      <c r="L4274">
        <v>1</v>
      </c>
      <c r="M4274">
        <v>0</v>
      </c>
      <c r="N4274">
        <v>0</v>
      </c>
      <c r="O4274" t="s">
        <v>19</v>
      </c>
      <c r="P4274" t="str">
        <f>UPPER(Table1[[#This Row],[Venue]])</f>
        <v>HOME</v>
      </c>
    </row>
    <row r="4275" spans="1:16" hidden="1" x14ac:dyDescent="0.45">
      <c r="A4275">
        <v>40044407</v>
      </c>
      <c r="B4275" t="s">
        <v>328</v>
      </c>
      <c r="C4275">
        <v>45178</v>
      </c>
      <c r="D4275">
        <v>75076</v>
      </c>
      <c r="E4275">
        <v>20232024</v>
      </c>
      <c r="F4275" t="s">
        <v>17</v>
      </c>
      <c r="G4275" t="s">
        <v>466</v>
      </c>
      <c r="H4275">
        <v>6</v>
      </c>
      <c r="I4275">
        <v>1</v>
      </c>
      <c r="J4275">
        <v>0</v>
      </c>
      <c r="K4275">
        <v>1</v>
      </c>
      <c r="L4275">
        <v>1</v>
      </c>
      <c r="M4275">
        <v>0</v>
      </c>
      <c r="N4275">
        <v>0</v>
      </c>
      <c r="O4275" t="s">
        <v>19</v>
      </c>
      <c r="P4275" t="str">
        <f>UPPER(Table1[[#This Row],[Venue]])</f>
        <v>HOME</v>
      </c>
    </row>
    <row r="4276" spans="1:16" hidden="1" x14ac:dyDescent="0.45">
      <c r="A4276">
        <v>40044407</v>
      </c>
      <c r="B4276" t="s">
        <v>328</v>
      </c>
      <c r="C4276">
        <v>45178</v>
      </c>
      <c r="D4276">
        <v>75076</v>
      </c>
      <c r="E4276">
        <v>20232024</v>
      </c>
      <c r="F4276" t="s">
        <v>17</v>
      </c>
      <c r="G4276" t="s">
        <v>329</v>
      </c>
      <c r="H4276">
        <v>8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 t="s">
        <v>19</v>
      </c>
      <c r="P4276" t="str">
        <f>UPPER(Table1[[#This Row],[Venue]])</f>
        <v>HOME</v>
      </c>
    </row>
    <row r="4277" spans="1:16" hidden="1" x14ac:dyDescent="0.45">
      <c r="A4277">
        <v>40044407</v>
      </c>
      <c r="B4277" t="s">
        <v>328</v>
      </c>
      <c r="C4277">
        <v>45178</v>
      </c>
      <c r="D4277">
        <v>75076</v>
      </c>
      <c r="E4277">
        <v>20232024</v>
      </c>
      <c r="F4277" t="s">
        <v>17</v>
      </c>
      <c r="G4277" t="s">
        <v>24</v>
      </c>
      <c r="H4277">
        <v>11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 t="s">
        <v>19</v>
      </c>
      <c r="P4277" t="str">
        <f>UPPER(Table1[[#This Row],[Venue]])</f>
        <v>HOME</v>
      </c>
    </row>
    <row r="4278" spans="1:16" hidden="1" x14ac:dyDescent="0.45">
      <c r="A4278">
        <v>40044407</v>
      </c>
      <c r="B4278" t="s">
        <v>328</v>
      </c>
      <c r="C4278">
        <v>45178</v>
      </c>
      <c r="D4278">
        <v>75076</v>
      </c>
      <c r="E4278">
        <v>20232024</v>
      </c>
      <c r="F4278" t="s">
        <v>17</v>
      </c>
      <c r="G4278" t="s">
        <v>426</v>
      </c>
      <c r="H4278">
        <v>13</v>
      </c>
      <c r="I4278">
        <v>1</v>
      </c>
      <c r="J4278">
        <v>1</v>
      </c>
      <c r="K4278">
        <v>1</v>
      </c>
      <c r="L4278">
        <v>0</v>
      </c>
      <c r="M4278">
        <v>0</v>
      </c>
      <c r="N4278">
        <v>0</v>
      </c>
      <c r="O4278" t="s">
        <v>19</v>
      </c>
      <c r="P4278" t="str">
        <f>UPPER(Table1[[#This Row],[Venue]])</f>
        <v>HOME</v>
      </c>
    </row>
    <row r="4279" spans="1:16" hidden="1" x14ac:dyDescent="0.45">
      <c r="A4279">
        <v>40044407</v>
      </c>
      <c r="B4279" t="s">
        <v>328</v>
      </c>
      <c r="C4279">
        <v>45178</v>
      </c>
      <c r="D4279">
        <v>75076</v>
      </c>
      <c r="E4279">
        <v>20232024</v>
      </c>
      <c r="F4279" t="s">
        <v>17</v>
      </c>
      <c r="G4279" t="s">
        <v>442</v>
      </c>
      <c r="H4279">
        <v>17</v>
      </c>
      <c r="I4279">
        <v>0</v>
      </c>
      <c r="J4279">
        <v>0</v>
      </c>
      <c r="K4279">
        <v>1</v>
      </c>
      <c r="L4279">
        <v>0</v>
      </c>
      <c r="M4279">
        <v>0</v>
      </c>
      <c r="N4279">
        <v>0</v>
      </c>
      <c r="O4279" t="s">
        <v>19</v>
      </c>
      <c r="P4279" t="str">
        <f>UPPER(Table1[[#This Row],[Venue]])</f>
        <v>HOME</v>
      </c>
    </row>
    <row r="4280" spans="1:16" hidden="1" x14ac:dyDescent="0.45">
      <c r="A4280">
        <v>40044407</v>
      </c>
      <c r="B4280" t="s">
        <v>328</v>
      </c>
      <c r="C4280">
        <v>45178</v>
      </c>
      <c r="D4280">
        <v>75076</v>
      </c>
      <c r="E4280">
        <v>20232024</v>
      </c>
      <c r="F4280" t="s">
        <v>17</v>
      </c>
      <c r="G4280" t="s">
        <v>467</v>
      </c>
      <c r="H4280">
        <v>24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 t="s">
        <v>19</v>
      </c>
      <c r="P4280" t="str">
        <f>UPPER(Table1[[#This Row],[Venue]])</f>
        <v>HOME</v>
      </c>
    </row>
    <row r="4281" spans="1:16" hidden="1" x14ac:dyDescent="0.45">
      <c r="A4281">
        <v>40044407</v>
      </c>
      <c r="B4281" t="s">
        <v>328</v>
      </c>
      <c r="C4281">
        <v>45178</v>
      </c>
      <c r="D4281">
        <v>75076</v>
      </c>
      <c r="E4281">
        <v>20232024</v>
      </c>
      <c r="F4281" t="s">
        <v>17</v>
      </c>
      <c r="G4281" t="s">
        <v>192</v>
      </c>
      <c r="H4281">
        <v>32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5</v>
      </c>
      <c r="O4281" t="s">
        <v>19</v>
      </c>
      <c r="P4281" t="str">
        <f>UPPER(Table1[[#This Row],[Venue]])</f>
        <v>HOME</v>
      </c>
    </row>
    <row r="4282" spans="1:16" hidden="1" x14ac:dyDescent="0.45">
      <c r="A4282">
        <v>40044407</v>
      </c>
      <c r="B4282" t="s">
        <v>328</v>
      </c>
      <c r="C4282">
        <v>45178</v>
      </c>
      <c r="D4282">
        <v>75076</v>
      </c>
      <c r="E4282">
        <v>20232024</v>
      </c>
      <c r="F4282" t="s">
        <v>17</v>
      </c>
      <c r="G4282" t="s">
        <v>437</v>
      </c>
      <c r="H4282">
        <v>33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0</v>
      </c>
      <c r="O4282" t="s">
        <v>19</v>
      </c>
      <c r="P4282" t="str">
        <f>UPPER(Table1[[#This Row],[Venue]])</f>
        <v>HOME</v>
      </c>
    </row>
    <row r="4283" spans="1:16" hidden="1" x14ac:dyDescent="0.45">
      <c r="A4283">
        <v>40044407</v>
      </c>
      <c r="B4283" t="s">
        <v>328</v>
      </c>
      <c r="C4283">
        <v>45178</v>
      </c>
      <c r="D4283">
        <v>75076</v>
      </c>
      <c r="E4283">
        <v>20232024</v>
      </c>
      <c r="F4283" t="s">
        <v>17</v>
      </c>
      <c r="G4283" t="s">
        <v>468</v>
      </c>
      <c r="H4283">
        <v>36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0</v>
      </c>
      <c r="O4283" t="s">
        <v>19</v>
      </c>
      <c r="P4283" t="str">
        <f>UPPER(Table1[[#This Row],[Venue]])</f>
        <v>HOME</v>
      </c>
    </row>
    <row r="4284" spans="1:16" hidden="1" x14ac:dyDescent="0.45">
      <c r="A4284">
        <v>40044407</v>
      </c>
      <c r="B4284" t="s">
        <v>328</v>
      </c>
      <c r="C4284">
        <v>45178</v>
      </c>
      <c r="D4284">
        <v>75076</v>
      </c>
      <c r="E4284">
        <v>20232024</v>
      </c>
      <c r="F4284" t="s">
        <v>17</v>
      </c>
      <c r="G4284" t="s">
        <v>27</v>
      </c>
      <c r="H4284">
        <v>40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0</v>
      </c>
      <c r="O4284" t="s">
        <v>19</v>
      </c>
      <c r="P4284" t="str">
        <f>UPPER(Table1[[#This Row],[Venue]])</f>
        <v>HOME</v>
      </c>
    </row>
    <row r="4285" spans="1:16" hidden="1" x14ac:dyDescent="0.45">
      <c r="A4285">
        <v>40044407</v>
      </c>
      <c r="B4285" t="s">
        <v>328</v>
      </c>
      <c r="C4285">
        <v>45178</v>
      </c>
      <c r="D4285">
        <v>75076</v>
      </c>
      <c r="E4285">
        <v>20232024</v>
      </c>
      <c r="F4285" t="s">
        <v>17</v>
      </c>
      <c r="G4285" t="s">
        <v>28</v>
      </c>
      <c r="H4285">
        <v>41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 t="s">
        <v>19</v>
      </c>
      <c r="P4285" t="str">
        <f>UPPER(Table1[[#This Row],[Venue]])</f>
        <v>HOME</v>
      </c>
    </row>
    <row r="4286" spans="1:16" hidden="1" x14ac:dyDescent="0.45">
      <c r="A4286">
        <v>40044407</v>
      </c>
      <c r="B4286" t="s">
        <v>328</v>
      </c>
      <c r="C4286">
        <v>45178</v>
      </c>
      <c r="D4286">
        <v>75076</v>
      </c>
      <c r="E4286">
        <v>20232024</v>
      </c>
      <c r="F4286" t="s">
        <v>17</v>
      </c>
      <c r="G4286" t="s">
        <v>29</v>
      </c>
      <c r="H4286">
        <v>44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 t="s">
        <v>19</v>
      </c>
      <c r="P4286" t="str">
        <f>UPPER(Table1[[#This Row],[Venue]])</f>
        <v>HOME</v>
      </c>
    </row>
    <row r="4287" spans="1:16" hidden="1" x14ac:dyDescent="0.45">
      <c r="A4287">
        <v>40044407</v>
      </c>
      <c r="B4287" t="s">
        <v>328</v>
      </c>
      <c r="C4287">
        <v>45178</v>
      </c>
      <c r="D4287">
        <v>75076</v>
      </c>
      <c r="E4287">
        <v>20232024</v>
      </c>
      <c r="F4287" t="s">
        <v>17</v>
      </c>
      <c r="G4287" t="s">
        <v>30</v>
      </c>
      <c r="H4287">
        <v>55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0</v>
      </c>
      <c r="O4287" t="s">
        <v>19</v>
      </c>
      <c r="P4287" t="str">
        <f>UPPER(Table1[[#This Row],[Venue]])</f>
        <v>HOME</v>
      </c>
    </row>
    <row r="4288" spans="1:16" hidden="1" x14ac:dyDescent="0.45">
      <c r="A4288">
        <v>40044407</v>
      </c>
      <c r="B4288" t="s">
        <v>328</v>
      </c>
      <c r="C4288">
        <v>45178</v>
      </c>
      <c r="D4288">
        <v>75076</v>
      </c>
      <c r="E4288">
        <v>20232024</v>
      </c>
      <c r="F4288" t="s">
        <v>17</v>
      </c>
      <c r="G4288" t="s">
        <v>31</v>
      </c>
      <c r="H4288">
        <v>56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0</v>
      </c>
      <c r="O4288" t="s">
        <v>19</v>
      </c>
      <c r="P4288" t="str">
        <f>UPPER(Table1[[#This Row],[Venue]])</f>
        <v>HOME</v>
      </c>
    </row>
    <row r="4289" spans="1:16" hidden="1" x14ac:dyDescent="0.45">
      <c r="A4289">
        <v>40044407</v>
      </c>
      <c r="B4289" t="s">
        <v>328</v>
      </c>
      <c r="C4289">
        <v>45178</v>
      </c>
      <c r="D4289">
        <v>75076</v>
      </c>
      <c r="E4289">
        <v>20232024</v>
      </c>
      <c r="F4289" t="s">
        <v>17</v>
      </c>
      <c r="G4289" t="s">
        <v>469</v>
      </c>
      <c r="H4289">
        <v>68</v>
      </c>
      <c r="I4289">
        <v>1</v>
      </c>
      <c r="J4289">
        <v>1</v>
      </c>
      <c r="K4289">
        <v>1</v>
      </c>
      <c r="L4289">
        <v>0</v>
      </c>
      <c r="M4289">
        <v>0</v>
      </c>
      <c r="N4289">
        <v>0</v>
      </c>
      <c r="O4289" t="s">
        <v>19</v>
      </c>
      <c r="P4289" t="str">
        <f>UPPER(Table1[[#This Row],[Venue]])</f>
        <v>HOME</v>
      </c>
    </row>
    <row r="4290" spans="1:16" hidden="1" x14ac:dyDescent="0.45">
      <c r="A4290">
        <v>40044407</v>
      </c>
      <c r="B4290" t="s">
        <v>328</v>
      </c>
      <c r="C4290">
        <v>45178</v>
      </c>
      <c r="D4290">
        <v>75076</v>
      </c>
      <c r="E4290">
        <v>20232024</v>
      </c>
      <c r="F4290" t="s">
        <v>17</v>
      </c>
      <c r="G4290" t="s">
        <v>35</v>
      </c>
      <c r="H4290">
        <v>75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 t="s">
        <v>19</v>
      </c>
      <c r="P4290" t="str">
        <f>UPPER(Table1[[#This Row],[Venue]])</f>
        <v>HOME</v>
      </c>
    </row>
    <row r="4291" spans="1:16" hidden="1" x14ac:dyDescent="0.45">
      <c r="A4291">
        <v>40044407</v>
      </c>
      <c r="B4291" t="s">
        <v>328</v>
      </c>
      <c r="C4291">
        <v>45178</v>
      </c>
      <c r="D4291">
        <v>75076</v>
      </c>
      <c r="E4291">
        <v>20232024</v>
      </c>
      <c r="F4291" t="s">
        <v>17</v>
      </c>
      <c r="G4291" t="s">
        <v>36</v>
      </c>
      <c r="H4291">
        <v>87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 t="s">
        <v>19</v>
      </c>
      <c r="P4291" t="str">
        <f>UPPER(Table1[[#This Row],[Venue]])</f>
        <v>HOME</v>
      </c>
    </row>
    <row r="4292" spans="1:16" hidden="1" x14ac:dyDescent="0.45">
      <c r="A4292">
        <v>40044407</v>
      </c>
      <c r="B4292" t="s">
        <v>328</v>
      </c>
      <c r="C4292">
        <v>45178</v>
      </c>
      <c r="D4292">
        <v>75076</v>
      </c>
      <c r="E4292">
        <v>20232024</v>
      </c>
      <c r="F4292" t="s">
        <v>17</v>
      </c>
      <c r="G4292" t="s">
        <v>190</v>
      </c>
      <c r="H4292">
        <v>1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 t="s">
        <v>40</v>
      </c>
      <c r="P4292" t="str">
        <f>UPPER(Table1[[#This Row],[Venue]])</f>
        <v>AWAY</v>
      </c>
    </row>
    <row r="4293" spans="1:16" hidden="1" x14ac:dyDescent="0.45">
      <c r="A4293">
        <v>40044407</v>
      </c>
      <c r="B4293" t="s">
        <v>328</v>
      </c>
      <c r="C4293">
        <v>45178</v>
      </c>
      <c r="D4293">
        <v>75076</v>
      </c>
      <c r="E4293">
        <v>20232024</v>
      </c>
      <c r="F4293" t="s">
        <v>17</v>
      </c>
      <c r="G4293" t="s">
        <v>60</v>
      </c>
      <c r="H4293">
        <v>4</v>
      </c>
      <c r="I4293">
        <v>2</v>
      </c>
      <c r="J4293">
        <v>2</v>
      </c>
      <c r="K4293">
        <v>1</v>
      </c>
      <c r="L4293">
        <v>0</v>
      </c>
      <c r="M4293">
        <v>0</v>
      </c>
      <c r="N4293">
        <v>0</v>
      </c>
      <c r="O4293" t="s">
        <v>40</v>
      </c>
      <c r="P4293" t="str">
        <f>UPPER(Table1[[#This Row],[Venue]])</f>
        <v>AWAY</v>
      </c>
    </row>
    <row r="4294" spans="1:16" hidden="1" x14ac:dyDescent="0.45">
      <c r="A4294">
        <v>40044407</v>
      </c>
      <c r="B4294" t="s">
        <v>328</v>
      </c>
      <c r="C4294">
        <v>45178</v>
      </c>
      <c r="D4294">
        <v>75076</v>
      </c>
      <c r="E4294">
        <v>20232024</v>
      </c>
      <c r="F4294" t="s">
        <v>17</v>
      </c>
      <c r="G4294" t="s">
        <v>279</v>
      </c>
      <c r="H4294">
        <v>5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2</v>
      </c>
      <c r="O4294" t="s">
        <v>40</v>
      </c>
      <c r="P4294" t="str">
        <f>UPPER(Table1[[#This Row],[Venue]])</f>
        <v>AWAY</v>
      </c>
    </row>
    <row r="4295" spans="1:16" hidden="1" x14ac:dyDescent="0.45">
      <c r="A4295">
        <v>40044407</v>
      </c>
      <c r="B4295" t="s">
        <v>328</v>
      </c>
      <c r="C4295">
        <v>45178</v>
      </c>
      <c r="D4295">
        <v>75076</v>
      </c>
      <c r="E4295">
        <v>20232024</v>
      </c>
      <c r="F4295" t="s">
        <v>17</v>
      </c>
      <c r="G4295" t="s">
        <v>61</v>
      </c>
      <c r="H4295">
        <v>6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0</v>
      </c>
      <c r="O4295" t="s">
        <v>40</v>
      </c>
      <c r="P4295" t="str">
        <f>UPPER(Table1[[#This Row],[Venue]])</f>
        <v>AWAY</v>
      </c>
    </row>
    <row r="4296" spans="1:16" hidden="1" x14ac:dyDescent="0.45">
      <c r="A4296">
        <v>40044407</v>
      </c>
      <c r="B4296" t="s">
        <v>328</v>
      </c>
      <c r="C4296">
        <v>45178</v>
      </c>
      <c r="D4296">
        <v>75076</v>
      </c>
      <c r="E4296">
        <v>20232024</v>
      </c>
      <c r="F4296" t="s">
        <v>17</v>
      </c>
      <c r="G4296" t="s">
        <v>62</v>
      </c>
      <c r="H4296">
        <v>7</v>
      </c>
      <c r="I4296">
        <v>1</v>
      </c>
      <c r="J4296">
        <v>0</v>
      </c>
      <c r="K4296">
        <v>1</v>
      </c>
      <c r="L4296">
        <v>1</v>
      </c>
      <c r="M4296">
        <v>0</v>
      </c>
      <c r="N4296">
        <v>0</v>
      </c>
      <c r="O4296" t="s">
        <v>40</v>
      </c>
      <c r="P4296" t="str">
        <f>UPPER(Table1[[#This Row],[Venue]])</f>
        <v>AWAY</v>
      </c>
    </row>
    <row r="4297" spans="1:16" hidden="1" x14ac:dyDescent="0.45">
      <c r="A4297">
        <v>40044407</v>
      </c>
      <c r="B4297" t="s">
        <v>328</v>
      </c>
      <c r="C4297">
        <v>45178</v>
      </c>
      <c r="D4297">
        <v>75076</v>
      </c>
      <c r="E4297">
        <v>20232024</v>
      </c>
      <c r="F4297" t="s">
        <v>17</v>
      </c>
      <c r="G4297" t="s">
        <v>42</v>
      </c>
      <c r="H4297">
        <v>8</v>
      </c>
      <c r="I4297">
        <v>1</v>
      </c>
      <c r="J4297">
        <v>1</v>
      </c>
      <c r="K4297">
        <v>1</v>
      </c>
      <c r="L4297">
        <v>0</v>
      </c>
      <c r="M4297">
        <v>0</v>
      </c>
      <c r="N4297">
        <v>2</v>
      </c>
      <c r="O4297" t="s">
        <v>40</v>
      </c>
      <c r="P4297" t="str">
        <f>UPPER(Table1[[#This Row],[Venue]])</f>
        <v>AWAY</v>
      </c>
    </row>
    <row r="4298" spans="1:16" hidden="1" x14ac:dyDescent="0.45">
      <c r="A4298">
        <v>40044407</v>
      </c>
      <c r="B4298" t="s">
        <v>328</v>
      </c>
      <c r="C4298">
        <v>45178</v>
      </c>
      <c r="D4298">
        <v>75076</v>
      </c>
      <c r="E4298">
        <v>20232024</v>
      </c>
      <c r="F4298" t="s">
        <v>17</v>
      </c>
      <c r="G4298" t="s">
        <v>63</v>
      </c>
      <c r="H4298">
        <v>10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2</v>
      </c>
      <c r="O4298" t="s">
        <v>40</v>
      </c>
      <c r="P4298" t="str">
        <f>UPPER(Table1[[#This Row],[Venue]])</f>
        <v>AWAY</v>
      </c>
    </row>
    <row r="4299" spans="1:16" hidden="1" x14ac:dyDescent="0.45">
      <c r="A4299">
        <v>40044407</v>
      </c>
      <c r="B4299" t="s">
        <v>328</v>
      </c>
      <c r="C4299">
        <v>45178</v>
      </c>
      <c r="D4299">
        <v>75076</v>
      </c>
      <c r="E4299">
        <v>20232024</v>
      </c>
      <c r="F4299" t="s">
        <v>17</v>
      </c>
      <c r="G4299" t="s">
        <v>128</v>
      </c>
      <c r="H4299">
        <v>12</v>
      </c>
      <c r="I4299">
        <v>3</v>
      </c>
      <c r="J4299">
        <v>1</v>
      </c>
      <c r="K4299">
        <v>1</v>
      </c>
      <c r="L4299">
        <v>2</v>
      </c>
      <c r="M4299">
        <v>0</v>
      </c>
      <c r="N4299">
        <v>0</v>
      </c>
      <c r="O4299" t="s">
        <v>40</v>
      </c>
      <c r="P4299" t="str">
        <f>UPPER(Table1[[#This Row],[Venue]])</f>
        <v>AWAY</v>
      </c>
    </row>
    <row r="4300" spans="1:16" hidden="1" x14ac:dyDescent="0.45">
      <c r="A4300">
        <v>40044407</v>
      </c>
      <c r="B4300" t="s">
        <v>328</v>
      </c>
      <c r="C4300">
        <v>45178</v>
      </c>
      <c r="D4300">
        <v>75076</v>
      </c>
      <c r="E4300">
        <v>20232024</v>
      </c>
      <c r="F4300" t="s">
        <v>17</v>
      </c>
      <c r="G4300" t="s">
        <v>281</v>
      </c>
      <c r="H4300">
        <v>13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 t="s">
        <v>40</v>
      </c>
      <c r="P4300" t="str">
        <f>UPPER(Table1[[#This Row],[Venue]])</f>
        <v>AWAY</v>
      </c>
    </row>
    <row r="4301" spans="1:16" hidden="1" x14ac:dyDescent="0.45">
      <c r="A4301">
        <v>40044407</v>
      </c>
      <c r="B4301" t="s">
        <v>328</v>
      </c>
      <c r="C4301">
        <v>45178</v>
      </c>
      <c r="D4301">
        <v>75076</v>
      </c>
      <c r="E4301">
        <v>20232024</v>
      </c>
      <c r="F4301" t="s">
        <v>17</v>
      </c>
      <c r="G4301" t="s">
        <v>341</v>
      </c>
      <c r="H4301">
        <v>17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 t="s">
        <v>40</v>
      </c>
      <c r="P4301" t="str">
        <f>UPPER(Table1[[#This Row],[Venue]])</f>
        <v>AWAY</v>
      </c>
    </row>
    <row r="4302" spans="1:16" hidden="1" x14ac:dyDescent="0.45">
      <c r="A4302">
        <v>40044407</v>
      </c>
      <c r="B4302" t="s">
        <v>328</v>
      </c>
      <c r="C4302">
        <v>45178</v>
      </c>
      <c r="D4302">
        <v>75076</v>
      </c>
      <c r="E4302">
        <v>20232024</v>
      </c>
      <c r="F4302" t="s">
        <v>17</v>
      </c>
      <c r="G4302" t="s">
        <v>493</v>
      </c>
      <c r="H4302">
        <v>23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 t="s">
        <v>40</v>
      </c>
      <c r="P4302" t="str">
        <f>UPPER(Table1[[#This Row],[Venue]])</f>
        <v>AWAY</v>
      </c>
    </row>
    <row r="4303" spans="1:16" hidden="1" x14ac:dyDescent="0.45">
      <c r="A4303">
        <v>40044407</v>
      </c>
      <c r="B4303" t="s">
        <v>328</v>
      </c>
      <c r="C4303">
        <v>45178</v>
      </c>
      <c r="D4303">
        <v>75076</v>
      </c>
      <c r="E4303">
        <v>20232024</v>
      </c>
      <c r="F4303" t="s">
        <v>17</v>
      </c>
      <c r="G4303" t="s">
        <v>322</v>
      </c>
      <c r="H4303">
        <v>40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 t="s">
        <v>40</v>
      </c>
      <c r="P4303" t="str">
        <f>UPPER(Table1[[#This Row],[Venue]])</f>
        <v>AWAY</v>
      </c>
    </row>
    <row r="4304" spans="1:16" hidden="1" x14ac:dyDescent="0.45">
      <c r="A4304">
        <v>40044407</v>
      </c>
      <c r="B4304" t="s">
        <v>328</v>
      </c>
      <c r="C4304">
        <v>45178</v>
      </c>
      <c r="D4304">
        <v>75076</v>
      </c>
      <c r="E4304">
        <v>20232024</v>
      </c>
      <c r="F4304" t="s">
        <v>17</v>
      </c>
      <c r="G4304" t="s">
        <v>429</v>
      </c>
      <c r="H4304">
        <v>44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 t="s">
        <v>40</v>
      </c>
      <c r="P4304" t="str">
        <f>UPPER(Table1[[#This Row],[Venue]])</f>
        <v>AWAY</v>
      </c>
    </row>
    <row r="4305" spans="1:16" hidden="1" x14ac:dyDescent="0.45">
      <c r="A4305">
        <v>40044407</v>
      </c>
      <c r="B4305" t="s">
        <v>328</v>
      </c>
      <c r="C4305">
        <v>45178</v>
      </c>
      <c r="D4305">
        <v>75076</v>
      </c>
      <c r="E4305">
        <v>20232024</v>
      </c>
      <c r="F4305" t="s">
        <v>17</v>
      </c>
      <c r="G4305" t="s">
        <v>71</v>
      </c>
      <c r="H4305">
        <v>55</v>
      </c>
      <c r="I4305">
        <v>2</v>
      </c>
      <c r="J4305">
        <v>0</v>
      </c>
      <c r="K4305">
        <v>1</v>
      </c>
      <c r="L4305">
        <v>2</v>
      </c>
      <c r="M4305">
        <v>0</v>
      </c>
      <c r="N4305">
        <v>0</v>
      </c>
      <c r="O4305" t="s">
        <v>40</v>
      </c>
      <c r="P4305" t="str">
        <f>UPPER(Table1[[#This Row],[Venue]])</f>
        <v>AWAY</v>
      </c>
    </row>
    <row r="4306" spans="1:16" hidden="1" x14ac:dyDescent="0.45">
      <c r="A4306">
        <v>40044407</v>
      </c>
      <c r="B4306" t="s">
        <v>328</v>
      </c>
      <c r="C4306">
        <v>45178</v>
      </c>
      <c r="D4306">
        <v>75076</v>
      </c>
      <c r="E4306">
        <v>20232024</v>
      </c>
      <c r="F4306" t="s">
        <v>17</v>
      </c>
      <c r="G4306" t="s">
        <v>72</v>
      </c>
      <c r="H4306">
        <v>86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 t="s">
        <v>40</v>
      </c>
      <c r="P4306" t="str">
        <f>UPPER(Table1[[#This Row],[Venue]])</f>
        <v>AWAY</v>
      </c>
    </row>
    <row r="4307" spans="1:16" hidden="1" x14ac:dyDescent="0.45">
      <c r="A4307">
        <v>40044407</v>
      </c>
      <c r="B4307" t="s">
        <v>328</v>
      </c>
      <c r="C4307">
        <v>45178</v>
      </c>
      <c r="D4307">
        <v>75076</v>
      </c>
      <c r="E4307">
        <v>20232024</v>
      </c>
      <c r="F4307" t="s">
        <v>17</v>
      </c>
      <c r="G4307" t="s">
        <v>74</v>
      </c>
      <c r="H4307">
        <v>92</v>
      </c>
      <c r="I4307">
        <v>1</v>
      </c>
      <c r="J4307">
        <v>1</v>
      </c>
      <c r="K4307">
        <v>1</v>
      </c>
      <c r="L4307">
        <v>0</v>
      </c>
      <c r="M4307">
        <v>0</v>
      </c>
      <c r="N4307">
        <v>0</v>
      </c>
      <c r="O4307" t="s">
        <v>40</v>
      </c>
      <c r="P4307" t="str">
        <f>UPPER(Table1[[#This Row],[Venue]])</f>
        <v>AWAY</v>
      </c>
    </row>
    <row r="4308" spans="1:16" hidden="1" x14ac:dyDescent="0.45">
      <c r="A4308">
        <v>40044438</v>
      </c>
      <c r="B4308" t="s">
        <v>503</v>
      </c>
      <c r="C4308">
        <v>45178</v>
      </c>
      <c r="D4308">
        <v>75107</v>
      </c>
      <c r="E4308">
        <v>20232024</v>
      </c>
      <c r="F4308" t="s">
        <v>17</v>
      </c>
      <c r="G4308" t="s">
        <v>504</v>
      </c>
      <c r="H4308">
        <v>3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 t="s">
        <v>19</v>
      </c>
      <c r="P4308" t="str">
        <f>UPPER(Table1[[#This Row],[Venue]])</f>
        <v>HOME</v>
      </c>
    </row>
    <row r="4309" spans="1:16" hidden="1" x14ac:dyDescent="0.45">
      <c r="A4309">
        <v>40044438</v>
      </c>
      <c r="B4309" t="s">
        <v>503</v>
      </c>
      <c r="C4309">
        <v>45178</v>
      </c>
      <c r="D4309">
        <v>75107</v>
      </c>
      <c r="E4309">
        <v>20232024</v>
      </c>
      <c r="F4309" t="s">
        <v>17</v>
      </c>
      <c r="G4309" t="s">
        <v>505</v>
      </c>
      <c r="H4309">
        <v>7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 t="s">
        <v>19</v>
      </c>
      <c r="P4309" t="str">
        <f>UPPER(Table1[[#This Row],[Venue]])</f>
        <v>HOME</v>
      </c>
    </row>
    <row r="4310" spans="1:16" hidden="1" x14ac:dyDescent="0.45">
      <c r="A4310">
        <v>40044438</v>
      </c>
      <c r="B4310" t="s">
        <v>503</v>
      </c>
      <c r="C4310">
        <v>45178</v>
      </c>
      <c r="D4310">
        <v>75107</v>
      </c>
      <c r="E4310">
        <v>20232024</v>
      </c>
      <c r="F4310" t="s">
        <v>17</v>
      </c>
      <c r="G4310" t="s">
        <v>506</v>
      </c>
      <c r="H4310">
        <v>8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0</v>
      </c>
      <c r="O4310" t="s">
        <v>19</v>
      </c>
      <c r="P4310" t="str">
        <f>UPPER(Table1[[#This Row],[Venue]])</f>
        <v>HOME</v>
      </c>
    </row>
    <row r="4311" spans="1:16" hidden="1" x14ac:dyDescent="0.45">
      <c r="A4311">
        <v>40044438</v>
      </c>
      <c r="B4311" t="s">
        <v>503</v>
      </c>
      <c r="C4311">
        <v>45178</v>
      </c>
      <c r="D4311">
        <v>75107</v>
      </c>
      <c r="E4311">
        <v>20232024</v>
      </c>
      <c r="F4311" t="s">
        <v>17</v>
      </c>
      <c r="G4311" t="s">
        <v>507</v>
      </c>
      <c r="H4311">
        <v>9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0</v>
      </c>
      <c r="O4311" t="s">
        <v>19</v>
      </c>
      <c r="P4311" t="str">
        <f>UPPER(Table1[[#This Row],[Venue]])</f>
        <v>HOME</v>
      </c>
    </row>
    <row r="4312" spans="1:16" hidden="1" x14ac:dyDescent="0.45">
      <c r="A4312">
        <v>40044438</v>
      </c>
      <c r="B4312" t="s">
        <v>503</v>
      </c>
      <c r="C4312">
        <v>45178</v>
      </c>
      <c r="D4312">
        <v>75107</v>
      </c>
      <c r="E4312">
        <v>20232024</v>
      </c>
      <c r="F4312" t="s">
        <v>17</v>
      </c>
      <c r="G4312" t="s">
        <v>508</v>
      </c>
      <c r="H4312">
        <v>20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 t="s">
        <v>19</v>
      </c>
      <c r="P4312" t="str">
        <f>UPPER(Table1[[#This Row],[Venue]])</f>
        <v>HOME</v>
      </c>
    </row>
    <row r="4313" spans="1:16" hidden="1" x14ac:dyDescent="0.45">
      <c r="A4313">
        <v>40044438</v>
      </c>
      <c r="B4313" t="s">
        <v>503</v>
      </c>
      <c r="C4313">
        <v>45178</v>
      </c>
      <c r="D4313">
        <v>75107</v>
      </c>
      <c r="E4313">
        <v>20232024</v>
      </c>
      <c r="F4313" t="s">
        <v>17</v>
      </c>
      <c r="G4313" t="s">
        <v>509</v>
      </c>
      <c r="H4313">
        <v>24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 t="s">
        <v>19</v>
      </c>
      <c r="P4313" t="str">
        <f>UPPER(Table1[[#This Row],[Venue]])</f>
        <v>HOME</v>
      </c>
    </row>
    <row r="4314" spans="1:16" hidden="1" x14ac:dyDescent="0.45">
      <c r="A4314">
        <v>40044438</v>
      </c>
      <c r="B4314" t="s">
        <v>503</v>
      </c>
      <c r="C4314">
        <v>45178</v>
      </c>
      <c r="D4314">
        <v>75107</v>
      </c>
      <c r="E4314">
        <v>20232024</v>
      </c>
      <c r="F4314" t="s">
        <v>17</v>
      </c>
      <c r="G4314" t="s">
        <v>510</v>
      </c>
      <c r="H4314">
        <v>41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 t="s">
        <v>19</v>
      </c>
      <c r="P4314" t="str">
        <f>UPPER(Table1[[#This Row],[Venue]])</f>
        <v>HOME</v>
      </c>
    </row>
    <row r="4315" spans="1:16" hidden="1" x14ac:dyDescent="0.45">
      <c r="A4315">
        <v>40044438</v>
      </c>
      <c r="B4315" t="s">
        <v>503</v>
      </c>
      <c r="C4315">
        <v>45178</v>
      </c>
      <c r="D4315">
        <v>75107</v>
      </c>
      <c r="E4315">
        <v>20232024</v>
      </c>
      <c r="F4315" t="s">
        <v>17</v>
      </c>
      <c r="G4315" t="s">
        <v>511</v>
      </c>
      <c r="H4315">
        <v>49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0</v>
      </c>
      <c r="O4315" t="s">
        <v>19</v>
      </c>
      <c r="P4315" t="str">
        <f>UPPER(Table1[[#This Row],[Venue]])</f>
        <v>HOME</v>
      </c>
    </row>
    <row r="4316" spans="1:16" hidden="1" x14ac:dyDescent="0.45">
      <c r="A4316">
        <v>40044438</v>
      </c>
      <c r="B4316" t="s">
        <v>503</v>
      </c>
      <c r="C4316">
        <v>45178</v>
      </c>
      <c r="D4316">
        <v>75107</v>
      </c>
      <c r="E4316">
        <v>20232024</v>
      </c>
      <c r="F4316" t="s">
        <v>17</v>
      </c>
      <c r="G4316" t="s">
        <v>512</v>
      </c>
      <c r="H4316">
        <v>77</v>
      </c>
      <c r="I4316">
        <v>0</v>
      </c>
      <c r="J4316">
        <v>0</v>
      </c>
      <c r="K4316">
        <v>1</v>
      </c>
      <c r="L4316">
        <v>0</v>
      </c>
      <c r="M4316">
        <v>0</v>
      </c>
      <c r="N4316">
        <v>0</v>
      </c>
      <c r="O4316" t="s">
        <v>19</v>
      </c>
      <c r="P4316" t="str">
        <f>UPPER(Table1[[#This Row],[Venue]])</f>
        <v>HOME</v>
      </c>
    </row>
    <row r="4317" spans="1:16" hidden="1" x14ac:dyDescent="0.45">
      <c r="A4317">
        <v>40044438</v>
      </c>
      <c r="B4317" t="s">
        <v>503</v>
      </c>
      <c r="C4317">
        <v>45178</v>
      </c>
      <c r="D4317">
        <v>75107</v>
      </c>
      <c r="E4317">
        <v>20232024</v>
      </c>
      <c r="F4317" t="s">
        <v>17</v>
      </c>
      <c r="G4317" t="s">
        <v>513</v>
      </c>
      <c r="H4317">
        <v>82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 t="s">
        <v>19</v>
      </c>
      <c r="P4317" t="str">
        <f>UPPER(Table1[[#This Row],[Venue]])</f>
        <v>HOME</v>
      </c>
    </row>
    <row r="4318" spans="1:16" hidden="1" x14ac:dyDescent="0.45">
      <c r="A4318">
        <v>40044438</v>
      </c>
      <c r="B4318" t="s">
        <v>503</v>
      </c>
      <c r="C4318">
        <v>45178</v>
      </c>
      <c r="D4318">
        <v>75107</v>
      </c>
      <c r="E4318">
        <v>20232024</v>
      </c>
      <c r="F4318" t="s">
        <v>17</v>
      </c>
      <c r="G4318" t="s">
        <v>514</v>
      </c>
      <c r="H4318">
        <v>88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0</v>
      </c>
      <c r="O4318" t="s">
        <v>19</v>
      </c>
      <c r="P4318" t="str">
        <f>UPPER(Table1[[#This Row],[Venue]])</f>
        <v>HOME</v>
      </c>
    </row>
    <row r="4319" spans="1:16" hidden="1" x14ac:dyDescent="0.45">
      <c r="A4319">
        <v>40044438</v>
      </c>
      <c r="B4319" t="s">
        <v>503</v>
      </c>
      <c r="C4319">
        <v>45178</v>
      </c>
      <c r="D4319">
        <v>75107</v>
      </c>
      <c r="E4319">
        <v>20232024</v>
      </c>
      <c r="F4319" t="s">
        <v>17</v>
      </c>
      <c r="G4319" t="s">
        <v>85</v>
      </c>
      <c r="H4319">
        <v>99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 t="s">
        <v>19</v>
      </c>
      <c r="P4319" t="str">
        <f>UPPER(Table1[[#This Row],[Venue]])</f>
        <v>HOME</v>
      </c>
    </row>
    <row r="4320" spans="1:16" hidden="1" x14ac:dyDescent="0.45">
      <c r="A4320">
        <v>40044438</v>
      </c>
      <c r="B4320" t="s">
        <v>503</v>
      </c>
      <c r="C4320">
        <v>45178</v>
      </c>
      <c r="D4320">
        <v>75107</v>
      </c>
      <c r="E4320">
        <v>20232024</v>
      </c>
      <c r="F4320" t="s">
        <v>17</v>
      </c>
      <c r="G4320" t="s">
        <v>515</v>
      </c>
      <c r="H4320">
        <v>11</v>
      </c>
      <c r="I4320">
        <v>1</v>
      </c>
      <c r="J4320">
        <v>0</v>
      </c>
      <c r="K4320">
        <v>1</v>
      </c>
      <c r="L4320">
        <v>1</v>
      </c>
      <c r="M4320">
        <v>0</v>
      </c>
      <c r="N4320">
        <v>2</v>
      </c>
      <c r="O4320" t="s">
        <v>40</v>
      </c>
      <c r="P4320" t="str">
        <f>UPPER(Table1[[#This Row],[Venue]])</f>
        <v>AWAY</v>
      </c>
    </row>
    <row r="4321" spans="1:16" hidden="1" x14ac:dyDescent="0.45">
      <c r="A4321">
        <v>40044438</v>
      </c>
      <c r="B4321" t="s">
        <v>503</v>
      </c>
      <c r="C4321">
        <v>45178</v>
      </c>
      <c r="D4321">
        <v>75107</v>
      </c>
      <c r="E4321">
        <v>20232024</v>
      </c>
      <c r="F4321" t="s">
        <v>17</v>
      </c>
      <c r="G4321" t="s">
        <v>474</v>
      </c>
      <c r="H4321">
        <v>20</v>
      </c>
      <c r="I4321">
        <v>1</v>
      </c>
      <c r="J4321">
        <v>1</v>
      </c>
      <c r="K4321">
        <v>1</v>
      </c>
      <c r="L4321">
        <v>0</v>
      </c>
      <c r="M4321">
        <v>0</v>
      </c>
      <c r="N4321">
        <v>0</v>
      </c>
      <c r="O4321" t="s">
        <v>40</v>
      </c>
      <c r="P4321" t="str">
        <f>UPPER(Table1[[#This Row],[Venue]])</f>
        <v>AWAY</v>
      </c>
    </row>
    <row r="4322" spans="1:16" hidden="1" x14ac:dyDescent="0.45">
      <c r="A4322">
        <v>40044438</v>
      </c>
      <c r="B4322" t="s">
        <v>503</v>
      </c>
      <c r="C4322">
        <v>45178</v>
      </c>
      <c r="D4322">
        <v>75107</v>
      </c>
      <c r="E4322">
        <v>20232024</v>
      </c>
      <c r="F4322" t="s">
        <v>17</v>
      </c>
      <c r="G4322" t="s">
        <v>475</v>
      </c>
      <c r="H4322">
        <v>24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 t="s">
        <v>40</v>
      </c>
      <c r="P4322" t="str">
        <f>UPPER(Table1[[#This Row],[Venue]])</f>
        <v>AWAY</v>
      </c>
    </row>
    <row r="4323" spans="1:16" hidden="1" x14ac:dyDescent="0.45">
      <c r="A4323">
        <v>40044438</v>
      </c>
      <c r="B4323" t="s">
        <v>503</v>
      </c>
      <c r="C4323">
        <v>45178</v>
      </c>
      <c r="D4323">
        <v>75107</v>
      </c>
      <c r="E4323">
        <v>20232024</v>
      </c>
      <c r="F4323" t="s">
        <v>17</v>
      </c>
      <c r="G4323" t="s">
        <v>480</v>
      </c>
      <c r="H4323">
        <v>25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 t="s">
        <v>40</v>
      </c>
      <c r="P4323" t="str">
        <f>UPPER(Table1[[#This Row],[Venue]])</f>
        <v>AWAY</v>
      </c>
    </row>
    <row r="4324" spans="1:16" hidden="1" x14ac:dyDescent="0.45">
      <c r="A4324">
        <v>40044438</v>
      </c>
      <c r="B4324" t="s">
        <v>503</v>
      </c>
      <c r="C4324">
        <v>45178</v>
      </c>
      <c r="D4324">
        <v>75107</v>
      </c>
      <c r="E4324">
        <v>20232024</v>
      </c>
      <c r="F4324" t="s">
        <v>17</v>
      </c>
      <c r="G4324" t="s">
        <v>383</v>
      </c>
      <c r="H4324">
        <v>26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  <c r="O4324" t="s">
        <v>40</v>
      </c>
      <c r="P4324" t="str">
        <f>UPPER(Table1[[#This Row],[Venue]])</f>
        <v>AWAY</v>
      </c>
    </row>
    <row r="4325" spans="1:16" hidden="1" x14ac:dyDescent="0.45">
      <c r="A4325">
        <v>40044438</v>
      </c>
      <c r="B4325" t="s">
        <v>503</v>
      </c>
      <c r="C4325">
        <v>45178</v>
      </c>
      <c r="D4325">
        <v>75107</v>
      </c>
      <c r="E4325">
        <v>20232024</v>
      </c>
      <c r="F4325" t="s">
        <v>17</v>
      </c>
      <c r="G4325" t="s">
        <v>478</v>
      </c>
      <c r="H4325">
        <v>78</v>
      </c>
      <c r="I4325">
        <v>1</v>
      </c>
      <c r="J4325">
        <v>1</v>
      </c>
      <c r="K4325">
        <v>1</v>
      </c>
      <c r="L4325">
        <v>0</v>
      </c>
      <c r="M4325">
        <v>0</v>
      </c>
      <c r="N4325">
        <v>2</v>
      </c>
      <c r="O4325" t="s">
        <v>40</v>
      </c>
      <c r="P4325" t="str">
        <f>UPPER(Table1[[#This Row],[Venue]])</f>
        <v>AWAY</v>
      </c>
    </row>
    <row r="4326" spans="1:16" hidden="1" x14ac:dyDescent="0.45">
      <c r="A4326">
        <v>40044438</v>
      </c>
      <c r="B4326" t="s">
        <v>503</v>
      </c>
      <c r="C4326">
        <v>45178</v>
      </c>
      <c r="D4326">
        <v>75107</v>
      </c>
      <c r="E4326">
        <v>20232024</v>
      </c>
      <c r="F4326" t="s">
        <v>17</v>
      </c>
      <c r="G4326" t="s">
        <v>144</v>
      </c>
      <c r="H4326">
        <v>81</v>
      </c>
      <c r="I4326">
        <v>1</v>
      </c>
      <c r="J4326">
        <v>1</v>
      </c>
      <c r="K4326">
        <v>1</v>
      </c>
      <c r="L4326">
        <v>0</v>
      </c>
      <c r="M4326">
        <v>0</v>
      </c>
      <c r="N4326">
        <v>0</v>
      </c>
      <c r="O4326" t="s">
        <v>40</v>
      </c>
      <c r="P4326" t="str">
        <f>UPPER(Table1[[#This Row],[Venue]])</f>
        <v>AWAY</v>
      </c>
    </row>
    <row r="4327" spans="1:16" hidden="1" x14ac:dyDescent="0.45">
      <c r="A4327">
        <v>40044438</v>
      </c>
      <c r="B4327" t="s">
        <v>503</v>
      </c>
      <c r="C4327">
        <v>45178</v>
      </c>
      <c r="D4327">
        <v>75107</v>
      </c>
      <c r="E4327">
        <v>20232024</v>
      </c>
      <c r="F4327" t="s">
        <v>17</v>
      </c>
      <c r="G4327" t="s">
        <v>209</v>
      </c>
      <c r="H4327">
        <v>88</v>
      </c>
      <c r="I4327">
        <v>0</v>
      </c>
      <c r="J4327">
        <v>0</v>
      </c>
      <c r="K4327">
        <v>1</v>
      </c>
      <c r="L4327">
        <v>0</v>
      </c>
      <c r="M4327">
        <v>0</v>
      </c>
      <c r="N4327">
        <v>0</v>
      </c>
      <c r="O4327" t="s">
        <v>40</v>
      </c>
      <c r="P4327" t="str">
        <f>UPPER(Table1[[#This Row],[Venue]])</f>
        <v>AWAY</v>
      </c>
    </row>
    <row r="4328" spans="1:16" hidden="1" x14ac:dyDescent="0.45">
      <c r="A4328">
        <v>40044438</v>
      </c>
      <c r="B4328" t="s">
        <v>503</v>
      </c>
      <c r="C4328">
        <v>45178</v>
      </c>
      <c r="D4328">
        <v>75107</v>
      </c>
      <c r="E4328">
        <v>20232024</v>
      </c>
      <c r="F4328" t="s">
        <v>17</v>
      </c>
      <c r="G4328" t="s">
        <v>421</v>
      </c>
      <c r="H4328">
        <v>89</v>
      </c>
      <c r="I4328">
        <v>2</v>
      </c>
      <c r="J4328">
        <v>0</v>
      </c>
      <c r="K4328">
        <v>1</v>
      </c>
      <c r="L4328">
        <v>2</v>
      </c>
      <c r="M4328">
        <v>0</v>
      </c>
      <c r="N4328">
        <v>2</v>
      </c>
      <c r="O4328" t="s">
        <v>40</v>
      </c>
      <c r="P4328" t="str">
        <f>UPPER(Table1[[#This Row],[Venue]])</f>
        <v>AWAY</v>
      </c>
    </row>
    <row r="4329" spans="1:16" hidden="1" x14ac:dyDescent="0.45">
      <c r="A4329">
        <v>40044438</v>
      </c>
      <c r="B4329" t="s">
        <v>503</v>
      </c>
      <c r="C4329">
        <v>45178</v>
      </c>
      <c r="D4329">
        <v>75107</v>
      </c>
      <c r="E4329">
        <v>20232024</v>
      </c>
      <c r="F4329" t="s">
        <v>17</v>
      </c>
      <c r="G4329" t="s">
        <v>479</v>
      </c>
      <c r="H4329">
        <v>90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2</v>
      </c>
      <c r="O4329" t="s">
        <v>40</v>
      </c>
      <c r="P4329" t="str">
        <f>UPPER(Table1[[#This Row],[Venue]])</f>
        <v>AWAY</v>
      </c>
    </row>
    <row r="4330" spans="1:16" hidden="1" x14ac:dyDescent="0.45">
      <c r="A4330">
        <v>40044409</v>
      </c>
      <c r="B4330" t="s">
        <v>344</v>
      </c>
      <c r="C4330">
        <v>45181</v>
      </c>
      <c r="D4330">
        <v>75078</v>
      </c>
      <c r="E4330">
        <v>20232024</v>
      </c>
      <c r="F4330" t="s">
        <v>17</v>
      </c>
      <c r="G4330" t="s">
        <v>239</v>
      </c>
      <c r="H4330">
        <v>1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 t="s">
        <v>19</v>
      </c>
      <c r="P4330" t="str">
        <f>UPPER(Table1[[#This Row],[Venue]])</f>
        <v>HOME</v>
      </c>
    </row>
    <row r="4331" spans="1:16" hidden="1" x14ac:dyDescent="0.45">
      <c r="A4331">
        <v>40044409</v>
      </c>
      <c r="B4331" t="s">
        <v>344</v>
      </c>
      <c r="C4331">
        <v>45181</v>
      </c>
      <c r="D4331">
        <v>75078</v>
      </c>
      <c r="E4331">
        <v>20232024</v>
      </c>
      <c r="F4331" t="s">
        <v>17</v>
      </c>
      <c r="G4331" t="s">
        <v>240</v>
      </c>
      <c r="H4331">
        <v>3</v>
      </c>
      <c r="I4331">
        <v>1</v>
      </c>
      <c r="J4331">
        <v>1</v>
      </c>
      <c r="K4331">
        <v>1</v>
      </c>
      <c r="L4331">
        <v>0</v>
      </c>
      <c r="M4331">
        <v>0</v>
      </c>
      <c r="N4331">
        <v>0</v>
      </c>
      <c r="O4331" t="s">
        <v>19</v>
      </c>
      <c r="P4331" t="str">
        <f>UPPER(Table1[[#This Row],[Venue]])</f>
        <v>HOME</v>
      </c>
    </row>
    <row r="4332" spans="1:16" hidden="1" x14ac:dyDescent="0.45">
      <c r="A4332">
        <v>40044409</v>
      </c>
      <c r="B4332" t="s">
        <v>344</v>
      </c>
      <c r="C4332">
        <v>45181</v>
      </c>
      <c r="D4332">
        <v>75078</v>
      </c>
      <c r="E4332">
        <v>20232024</v>
      </c>
      <c r="F4332" t="s">
        <v>17</v>
      </c>
      <c r="G4332" t="s">
        <v>241</v>
      </c>
      <c r="H4332">
        <v>4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0</v>
      </c>
      <c r="O4332" t="s">
        <v>19</v>
      </c>
      <c r="P4332" t="str">
        <f>UPPER(Table1[[#This Row],[Venue]])</f>
        <v>HOME</v>
      </c>
    </row>
    <row r="4333" spans="1:16" hidden="1" x14ac:dyDescent="0.45">
      <c r="A4333">
        <v>40044409</v>
      </c>
      <c r="B4333" t="s">
        <v>344</v>
      </c>
      <c r="C4333">
        <v>45181</v>
      </c>
      <c r="D4333">
        <v>75078</v>
      </c>
      <c r="E4333">
        <v>20232024</v>
      </c>
      <c r="F4333" t="s">
        <v>17</v>
      </c>
      <c r="G4333" t="s">
        <v>398</v>
      </c>
      <c r="H4333">
        <v>5</v>
      </c>
      <c r="I4333">
        <v>2</v>
      </c>
      <c r="J4333">
        <v>0</v>
      </c>
      <c r="K4333">
        <v>1</v>
      </c>
      <c r="L4333">
        <v>2</v>
      </c>
      <c r="M4333">
        <v>0</v>
      </c>
      <c r="N4333">
        <v>0</v>
      </c>
      <c r="O4333" t="s">
        <v>19</v>
      </c>
      <c r="P4333" t="str">
        <f>UPPER(Table1[[#This Row],[Venue]])</f>
        <v>HOME</v>
      </c>
    </row>
    <row r="4334" spans="1:16" hidden="1" x14ac:dyDescent="0.45">
      <c r="A4334">
        <v>40044409</v>
      </c>
      <c r="B4334" t="s">
        <v>344</v>
      </c>
      <c r="C4334">
        <v>45181</v>
      </c>
      <c r="D4334">
        <v>75078</v>
      </c>
      <c r="E4334">
        <v>20232024</v>
      </c>
      <c r="F4334" t="s">
        <v>17</v>
      </c>
      <c r="G4334" t="s">
        <v>276</v>
      </c>
      <c r="H4334">
        <v>9</v>
      </c>
      <c r="I4334">
        <v>2</v>
      </c>
      <c r="J4334">
        <v>2</v>
      </c>
      <c r="K4334">
        <v>1</v>
      </c>
      <c r="L4334">
        <v>0</v>
      </c>
      <c r="M4334">
        <v>0</v>
      </c>
      <c r="N4334">
        <v>0</v>
      </c>
      <c r="O4334" t="s">
        <v>19</v>
      </c>
      <c r="P4334" t="str">
        <f>UPPER(Table1[[#This Row],[Venue]])</f>
        <v>HOME</v>
      </c>
    </row>
    <row r="4335" spans="1:16" hidden="1" x14ac:dyDescent="0.45">
      <c r="A4335">
        <v>40044409</v>
      </c>
      <c r="B4335" t="s">
        <v>344</v>
      </c>
      <c r="C4335">
        <v>45181</v>
      </c>
      <c r="D4335">
        <v>75078</v>
      </c>
      <c r="E4335">
        <v>20232024</v>
      </c>
      <c r="F4335" t="s">
        <v>17</v>
      </c>
      <c r="G4335" t="s">
        <v>243</v>
      </c>
      <c r="H4335">
        <v>17</v>
      </c>
      <c r="I4335">
        <v>1</v>
      </c>
      <c r="J4335">
        <v>0</v>
      </c>
      <c r="K4335">
        <v>1</v>
      </c>
      <c r="L4335">
        <v>1</v>
      </c>
      <c r="M4335">
        <v>0</v>
      </c>
      <c r="N4335">
        <v>0</v>
      </c>
      <c r="O4335" t="s">
        <v>19</v>
      </c>
      <c r="P4335" t="str">
        <f>UPPER(Table1[[#This Row],[Venue]])</f>
        <v>HOME</v>
      </c>
    </row>
    <row r="4336" spans="1:16" hidden="1" x14ac:dyDescent="0.45">
      <c r="A4336">
        <v>40044409</v>
      </c>
      <c r="B4336" t="s">
        <v>344</v>
      </c>
      <c r="C4336">
        <v>45181</v>
      </c>
      <c r="D4336">
        <v>75078</v>
      </c>
      <c r="E4336">
        <v>20232024</v>
      </c>
      <c r="F4336" t="s">
        <v>17</v>
      </c>
      <c r="G4336" t="s">
        <v>244</v>
      </c>
      <c r="H4336">
        <v>20</v>
      </c>
      <c r="I4336">
        <v>2</v>
      </c>
      <c r="J4336">
        <v>1</v>
      </c>
      <c r="K4336">
        <v>1</v>
      </c>
      <c r="L4336">
        <v>1</v>
      </c>
      <c r="M4336">
        <v>0</v>
      </c>
      <c r="N4336">
        <v>0</v>
      </c>
      <c r="O4336" t="s">
        <v>19</v>
      </c>
      <c r="P4336" t="str">
        <f>UPPER(Table1[[#This Row],[Venue]])</f>
        <v>HOME</v>
      </c>
    </row>
    <row r="4337" spans="1:16" hidden="1" x14ac:dyDescent="0.45">
      <c r="A4337">
        <v>40044409</v>
      </c>
      <c r="B4337" t="s">
        <v>344</v>
      </c>
      <c r="C4337">
        <v>45181</v>
      </c>
      <c r="D4337">
        <v>75078</v>
      </c>
      <c r="E4337">
        <v>20232024</v>
      </c>
      <c r="F4337" t="s">
        <v>17</v>
      </c>
      <c r="G4337" t="s">
        <v>245</v>
      </c>
      <c r="H4337">
        <v>22</v>
      </c>
      <c r="I4337">
        <v>2</v>
      </c>
      <c r="J4337">
        <v>0</v>
      </c>
      <c r="K4337">
        <v>1</v>
      </c>
      <c r="L4337">
        <v>2</v>
      </c>
      <c r="M4337">
        <v>0</v>
      </c>
      <c r="N4337">
        <v>0</v>
      </c>
      <c r="O4337" t="s">
        <v>19</v>
      </c>
      <c r="P4337" t="str">
        <f>UPPER(Table1[[#This Row],[Venue]])</f>
        <v>HOME</v>
      </c>
    </row>
    <row r="4338" spans="1:16" hidden="1" x14ac:dyDescent="0.45">
      <c r="A4338">
        <v>40044409</v>
      </c>
      <c r="B4338" t="s">
        <v>344</v>
      </c>
      <c r="C4338">
        <v>45181</v>
      </c>
      <c r="D4338">
        <v>75078</v>
      </c>
      <c r="E4338">
        <v>20232024</v>
      </c>
      <c r="F4338" t="s">
        <v>17</v>
      </c>
      <c r="G4338" t="s">
        <v>247</v>
      </c>
      <c r="H4338">
        <v>27</v>
      </c>
      <c r="I4338">
        <v>2</v>
      </c>
      <c r="J4338">
        <v>1</v>
      </c>
      <c r="K4338">
        <v>1</v>
      </c>
      <c r="L4338">
        <v>1</v>
      </c>
      <c r="M4338">
        <v>0</v>
      </c>
      <c r="N4338">
        <v>0</v>
      </c>
      <c r="O4338" t="s">
        <v>19</v>
      </c>
      <c r="P4338" t="str">
        <f>UPPER(Table1[[#This Row],[Venue]])</f>
        <v>HOME</v>
      </c>
    </row>
    <row r="4339" spans="1:16" hidden="1" x14ac:dyDescent="0.45">
      <c r="A4339">
        <v>40044409</v>
      </c>
      <c r="B4339" t="s">
        <v>344</v>
      </c>
      <c r="C4339">
        <v>45181</v>
      </c>
      <c r="D4339">
        <v>75078</v>
      </c>
      <c r="E4339">
        <v>20232024</v>
      </c>
      <c r="F4339" t="s">
        <v>17</v>
      </c>
      <c r="G4339" t="s">
        <v>248</v>
      </c>
      <c r="H4339">
        <v>31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 t="s">
        <v>19</v>
      </c>
      <c r="P4339" t="str">
        <f>UPPER(Table1[[#This Row],[Venue]])</f>
        <v>HOME</v>
      </c>
    </row>
    <row r="4340" spans="1:16" hidden="1" x14ac:dyDescent="0.45">
      <c r="A4340">
        <v>40044409</v>
      </c>
      <c r="B4340" t="s">
        <v>344</v>
      </c>
      <c r="C4340">
        <v>45181</v>
      </c>
      <c r="D4340">
        <v>75078</v>
      </c>
      <c r="E4340">
        <v>20232024</v>
      </c>
      <c r="F4340" t="s">
        <v>17</v>
      </c>
      <c r="G4340" t="s">
        <v>250</v>
      </c>
      <c r="H4340">
        <v>42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 t="s">
        <v>19</v>
      </c>
      <c r="P4340" t="str">
        <f>UPPER(Table1[[#This Row],[Venue]])</f>
        <v>HOME</v>
      </c>
    </row>
    <row r="4341" spans="1:16" hidden="1" x14ac:dyDescent="0.45">
      <c r="A4341">
        <v>40044409</v>
      </c>
      <c r="B4341" t="s">
        <v>344</v>
      </c>
      <c r="C4341">
        <v>45181</v>
      </c>
      <c r="D4341">
        <v>75078</v>
      </c>
      <c r="E4341">
        <v>20232024</v>
      </c>
      <c r="F4341" t="s">
        <v>17</v>
      </c>
      <c r="G4341" t="s">
        <v>236</v>
      </c>
      <c r="H4341">
        <v>55</v>
      </c>
      <c r="I4341">
        <v>0</v>
      </c>
      <c r="J4341">
        <v>0</v>
      </c>
      <c r="K4341">
        <v>1</v>
      </c>
      <c r="L4341">
        <v>0</v>
      </c>
      <c r="M4341">
        <v>0</v>
      </c>
      <c r="N4341">
        <v>0</v>
      </c>
      <c r="O4341" t="s">
        <v>19</v>
      </c>
      <c r="P4341" t="str">
        <f>UPPER(Table1[[#This Row],[Venue]])</f>
        <v>HOME</v>
      </c>
    </row>
    <row r="4342" spans="1:16" hidden="1" x14ac:dyDescent="0.45">
      <c r="A4342">
        <v>40044409</v>
      </c>
      <c r="B4342" t="s">
        <v>344</v>
      </c>
      <c r="C4342">
        <v>45181</v>
      </c>
      <c r="D4342">
        <v>75078</v>
      </c>
      <c r="E4342">
        <v>20232024</v>
      </c>
      <c r="F4342" t="s">
        <v>17</v>
      </c>
      <c r="G4342" t="s">
        <v>252</v>
      </c>
      <c r="H4342">
        <v>63</v>
      </c>
      <c r="I4342">
        <v>3</v>
      </c>
      <c r="J4342">
        <v>2</v>
      </c>
      <c r="K4342">
        <v>1</v>
      </c>
      <c r="L4342">
        <v>1</v>
      </c>
      <c r="M4342">
        <v>0</v>
      </c>
      <c r="N4342">
        <v>2</v>
      </c>
      <c r="O4342" t="s">
        <v>19</v>
      </c>
      <c r="P4342" t="str">
        <f>UPPER(Table1[[#This Row],[Venue]])</f>
        <v>HOME</v>
      </c>
    </row>
    <row r="4343" spans="1:16" hidden="1" x14ac:dyDescent="0.45">
      <c r="A4343">
        <v>40044409</v>
      </c>
      <c r="B4343" t="s">
        <v>344</v>
      </c>
      <c r="C4343">
        <v>45181</v>
      </c>
      <c r="D4343">
        <v>75078</v>
      </c>
      <c r="E4343">
        <v>20232024</v>
      </c>
      <c r="F4343" t="s">
        <v>17</v>
      </c>
      <c r="G4343" t="s">
        <v>253</v>
      </c>
      <c r="H4343">
        <v>69</v>
      </c>
      <c r="I4343">
        <v>1</v>
      </c>
      <c r="J4343">
        <v>1</v>
      </c>
      <c r="K4343">
        <v>1</v>
      </c>
      <c r="L4343">
        <v>0</v>
      </c>
      <c r="M4343">
        <v>0</v>
      </c>
      <c r="N4343">
        <v>0</v>
      </c>
      <c r="O4343" t="s">
        <v>19</v>
      </c>
      <c r="P4343" t="str">
        <f>UPPER(Table1[[#This Row],[Venue]])</f>
        <v>HOME</v>
      </c>
    </row>
    <row r="4344" spans="1:16" hidden="1" x14ac:dyDescent="0.45">
      <c r="A4344">
        <v>40044409</v>
      </c>
      <c r="B4344" t="s">
        <v>344</v>
      </c>
      <c r="C4344">
        <v>45181</v>
      </c>
      <c r="D4344">
        <v>75078</v>
      </c>
      <c r="E4344">
        <v>20232024</v>
      </c>
      <c r="F4344" t="s">
        <v>17</v>
      </c>
      <c r="G4344" t="s">
        <v>254</v>
      </c>
      <c r="H4344">
        <v>77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 t="s">
        <v>19</v>
      </c>
      <c r="P4344" t="str">
        <f>UPPER(Table1[[#This Row],[Venue]])</f>
        <v>HOME</v>
      </c>
    </row>
    <row r="4345" spans="1:16" hidden="1" x14ac:dyDescent="0.45">
      <c r="A4345">
        <v>40044409</v>
      </c>
      <c r="B4345" t="s">
        <v>344</v>
      </c>
      <c r="C4345">
        <v>45181</v>
      </c>
      <c r="D4345">
        <v>75078</v>
      </c>
      <c r="E4345">
        <v>20232024</v>
      </c>
      <c r="F4345" t="s">
        <v>17</v>
      </c>
      <c r="G4345" t="s">
        <v>41</v>
      </c>
      <c r="H4345">
        <v>3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  <c r="O4345" t="s">
        <v>40</v>
      </c>
      <c r="P4345" t="str">
        <f>UPPER(Table1[[#This Row],[Venue]])</f>
        <v>AWAY</v>
      </c>
    </row>
    <row r="4346" spans="1:16" hidden="1" x14ac:dyDescent="0.45">
      <c r="A4346">
        <v>40044409</v>
      </c>
      <c r="B4346" t="s">
        <v>344</v>
      </c>
      <c r="C4346">
        <v>45181</v>
      </c>
      <c r="D4346">
        <v>75078</v>
      </c>
      <c r="E4346">
        <v>20232024</v>
      </c>
      <c r="F4346" t="s">
        <v>17</v>
      </c>
      <c r="G4346" t="s">
        <v>483</v>
      </c>
      <c r="H4346">
        <v>8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 t="s">
        <v>40</v>
      </c>
      <c r="P4346" t="str">
        <f>UPPER(Table1[[#This Row],[Venue]])</f>
        <v>AWAY</v>
      </c>
    </row>
    <row r="4347" spans="1:16" hidden="1" x14ac:dyDescent="0.45">
      <c r="A4347">
        <v>40044409</v>
      </c>
      <c r="B4347" t="s">
        <v>344</v>
      </c>
      <c r="C4347">
        <v>45181</v>
      </c>
      <c r="D4347">
        <v>75078</v>
      </c>
      <c r="E4347">
        <v>20232024</v>
      </c>
      <c r="F4347" t="s">
        <v>17</v>
      </c>
      <c r="G4347" t="s">
        <v>80</v>
      </c>
      <c r="H4347">
        <v>13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 t="s">
        <v>40</v>
      </c>
      <c r="P4347" t="str">
        <f>UPPER(Table1[[#This Row],[Venue]])</f>
        <v>AWAY</v>
      </c>
    </row>
    <row r="4348" spans="1:16" hidden="1" x14ac:dyDescent="0.45">
      <c r="A4348">
        <v>40044409</v>
      </c>
      <c r="B4348" t="s">
        <v>344</v>
      </c>
      <c r="C4348">
        <v>45181</v>
      </c>
      <c r="D4348">
        <v>75078</v>
      </c>
      <c r="E4348">
        <v>20232024</v>
      </c>
      <c r="F4348" t="s">
        <v>17</v>
      </c>
      <c r="G4348" t="s">
        <v>43</v>
      </c>
      <c r="H4348">
        <v>15</v>
      </c>
      <c r="I4348">
        <v>0</v>
      </c>
      <c r="J4348">
        <v>0</v>
      </c>
      <c r="K4348">
        <v>1</v>
      </c>
      <c r="L4348">
        <v>0</v>
      </c>
      <c r="M4348">
        <v>0</v>
      </c>
      <c r="N4348">
        <v>0</v>
      </c>
      <c r="O4348" t="s">
        <v>40</v>
      </c>
      <c r="P4348" t="str">
        <f>UPPER(Table1[[#This Row],[Venue]])</f>
        <v>AWAY</v>
      </c>
    </row>
    <row r="4349" spans="1:16" hidden="1" x14ac:dyDescent="0.45">
      <c r="A4349">
        <v>40044409</v>
      </c>
      <c r="B4349" t="s">
        <v>344</v>
      </c>
      <c r="C4349">
        <v>45181</v>
      </c>
      <c r="D4349">
        <v>75078</v>
      </c>
      <c r="E4349">
        <v>20232024</v>
      </c>
      <c r="F4349" t="s">
        <v>17</v>
      </c>
      <c r="G4349" t="s">
        <v>45</v>
      </c>
      <c r="H4349">
        <v>17</v>
      </c>
      <c r="I4349">
        <v>0</v>
      </c>
      <c r="J4349">
        <v>0</v>
      </c>
      <c r="K4349">
        <v>1</v>
      </c>
      <c r="L4349">
        <v>0</v>
      </c>
      <c r="M4349">
        <v>0</v>
      </c>
      <c r="N4349">
        <v>0</v>
      </c>
      <c r="O4349" t="s">
        <v>40</v>
      </c>
      <c r="P4349" t="str">
        <f>UPPER(Table1[[#This Row],[Venue]])</f>
        <v>AWAY</v>
      </c>
    </row>
    <row r="4350" spans="1:16" hidden="1" x14ac:dyDescent="0.45">
      <c r="A4350">
        <v>40044409</v>
      </c>
      <c r="B4350" t="s">
        <v>344</v>
      </c>
      <c r="C4350">
        <v>45181</v>
      </c>
      <c r="D4350">
        <v>75078</v>
      </c>
      <c r="E4350">
        <v>20232024</v>
      </c>
      <c r="F4350" t="s">
        <v>17</v>
      </c>
      <c r="G4350" t="s">
        <v>46</v>
      </c>
      <c r="H4350">
        <v>19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0</v>
      </c>
      <c r="O4350" t="s">
        <v>40</v>
      </c>
      <c r="P4350" t="str">
        <f>UPPER(Table1[[#This Row],[Venue]])</f>
        <v>AWAY</v>
      </c>
    </row>
    <row r="4351" spans="1:16" hidden="1" x14ac:dyDescent="0.45">
      <c r="A4351">
        <v>40044409</v>
      </c>
      <c r="B4351" t="s">
        <v>344</v>
      </c>
      <c r="C4351">
        <v>45181</v>
      </c>
      <c r="D4351">
        <v>75078</v>
      </c>
      <c r="E4351">
        <v>20232024</v>
      </c>
      <c r="F4351" t="s">
        <v>17</v>
      </c>
      <c r="G4351" t="s">
        <v>430</v>
      </c>
      <c r="H4351">
        <v>25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 t="s">
        <v>40</v>
      </c>
      <c r="P4351" t="str">
        <f>UPPER(Table1[[#This Row],[Venue]])</f>
        <v>AWAY</v>
      </c>
    </row>
    <row r="4352" spans="1:16" hidden="1" x14ac:dyDescent="0.45">
      <c r="A4352">
        <v>40044409</v>
      </c>
      <c r="B4352" t="s">
        <v>344</v>
      </c>
      <c r="C4352">
        <v>45181</v>
      </c>
      <c r="D4352">
        <v>75078</v>
      </c>
      <c r="E4352">
        <v>20232024</v>
      </c>
      <c r="F4352" t="s">
        <v>17</v>
      </c>
      <c r="G4352" t="s">
        <v>48</v>
      </c>
      <c r="H4352">
        <v>28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2</v>
      </c>
      <c r="O4352" t="s">
        <v>40</v>
      </c>
      <c r="P4352" t="str">
        <f>UPPER(Table1[[#This Row],[Venue]])</f>
        <v>AWAY</v>
      </c>
    </row>
    <row r="4353" spans="1:16" hidden="1" x14ac:dyDescent="0.45">
      <c r="A4353">
        <v>40044409</v>
      </c>
      <c r="B4353" t="s">
        <v>344</v>
      </c>
      <c r="C4353">
        <v>45181</v>
      </c>
      <c r="D4353">
        <v>75078</v>
      </c>
      <c r="E4353">
        <v>20232024</v>
      </c>
      <c r="F4353" t="s">
        <v>17</v>
      </c>
      <c r="G4353" t="s">
        <v>49</v>
      </c>
      <c r="H4353">
        <v>31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0</v>
      </c>
      <c r="O4353" t="s">
        <v>40</v>
      </c>
      <c r="P4353" t="str">
        <f>UPPER(Table1[[#This Row],[Venue]])</f>
        <v>AWAY</v>
      </c>
    </row>
    <row r="4354" spans="1:16" hidden="1" x14ac:dyDescent="0.45">
      <c r="A4354">
        <v>40044409</v>
      </c>
      <c r="B4354" t="s">
        <v>344</v>
      </c>
      <c r="C4354">
        <v>45181</v>
      </c>
      <c r="D4354">
        <v>75078</v>
      </c>
      <c r="E4354">
        <v>20232024</v>
      </c>
      <c r="F4354" t="s">
        <v>17</v>
      </c>
      <c r="G4354" t="s">
        <v>484</v>
      </c>
      <c r="H4354">
        <v>43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  <c r="O4354" t="s">
        <v>40</v>
      </c>
      <c r="P4354" t="str">
        <f>UPPER(Table1[[#This Row],[Venue]])</f>
        <v>AWAY</v>
      </c>
    </row>
    <row r="4355" spans="1:16" hidden="1" x14ac:dyDescent="0.45">
      <c r="A4355">
        <v>40044409</v>
      </c>
      <c r="B4355" t="s">
        <v>344</v>
      </c>
      <c r="C4355">
        <v>45181</v>
      </c>
      <c r="D4355">
        <v>75078</v>
      </c>
      <c r="E4355">
        <v>20232024</v>
      </c>
      <c r="F4355" t="s">
        <v>17</v>
      </c>
      <c r="G4355" t="s">
        <v>51</v>
      </c>
      <c r="H4355">
        <v>77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 t="s">
        <v>40</v>
      </c>
      <c r="P4355" t="str">
        <f>UPPER(Table1[[#This Row],[Venue]])</f>
        <v>AWAY</v>
      </c>
    </row>
    <row r="4356" spans="1:16" hidden="1" x14ac:dyDescent="0.45">
      <c r="A4356">
        <v>40044409</v>
      </c>
      <c r="B4356" t="s">
        <v>344</v>
      </c>
      <c r="C4356">
        <v>45181</v>
      </c>
      <c r="D4356">
        <v>75078</v>
      </c>
      <c r="E4356">
        <v>20232024</v>
      </c>
      <c r="F4356" t="s">
        <v>17</v>
      </c>
      <c r="G4356" t="s">
        <v>52</v>
      </c>
      <c r="H4356">
        <v>79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 t="s">
        <v>40</v>
      </c>
      <c r="P4356" t="str">
        <f>UPPER(Table1[[#This Row],[Venue]])</f>
        <v>AWAY</v>
      </c>
    </row>
    <row r="4357" spans="1:16" hidden="1" x14ac:dyDescent="0.45">
      <c r="A4357">
        <v>40044409</v>
      </c>
      <c r="B4357" t="s">
        <v>344</v>
      </c>
      <c r="C4357">
        <v>45181</v>
      </c>
      <c r="D4357">
        <v>75078</v>
      </c>
      <c r="E4357">
        <v>20232024</v>
      </c>
      <c r="F4357" t="s">
        <v>17</v>
      </c>
      <c r="G4357" t="s">
        <v>485</v>
      </c>
      <c r="H4357">
        <v>80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 t="s">
        <v>40</v>
      </c>
      <c r="P4357" t="str">
        <f>UPPER(Table1[[#This Row],[Venue]])</f>
        <v>AWAY</v>
      </c>
    </row>
    <row r="4358" spans="1:16" hidden="1" x14ac:dyDescent="0.45">
      <c r="A4358">
        <v>40044409</v>
      </c>
      <c r="B4358" t="s">
        <v>344</v>
      </c>
      <c r="C4358">
        <v>45181</v>
      </c>
      <c r="D4358">
        <v>75078</v>
      </c>
      <c r="E4358">
        <v>20232024</v>
      </c>
      <c r="F4358" t="s">
        <v>17</v>
      </c>
      <c r="G4358" t="s">
        <v>486</v>
      </c>
      <c r="H4358">
        <v>82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 t="s">
        <v>40</v>
      </c>
      <c r="P4358" t="str">
        <f>UPPER(Table1[[#This Row],[Venue]])</f>
        <v>AWAY</v>
      </c>
    </row>
    <row r="4359" spans="1:16" hidden="1" x14ac:dyDescent="0.45">
      <c r="A4359">
        <v>40044409</v>
      </c>
      <c r="B4359" t="s">
        <v>344</v>
      </c>
      <c r="C4359">
        <v>45181</v>
      </c>
      <c r="D4359">
        <v>75078</v>
      </c>
      <c r="E4359">
        <v>20232024</v>
      </c>
      <c r="F4359" t="s">
        <v>17</v>
      </c>
      <c r="G4359" t="s">
        <v>54</v>
      </c>
      <c r="H4359">
        <v>87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  <c r="O4359" t="s">
        <v>40</v>
      </c>
      <c r="P4359" t="str">
        <f>UPPER(Table1[[#This Row],[Venue]])</f>
        <v>AWAY</v>
      </c>
    </row>
    <row r="4360" spans="1:16" hidden="1" x14ac:dyDescent="0.45">
      <c r="A4360">
        <v>40044409</v>
      </c>
      <c r="B4360" t="s">
        <v>344</v>
      </c>
      <c r="C4360">
        <v>45181</v>
      </c>
      <c r="D4360">
        <v>75078</v>
      </c>
      <c r="E4360">
        <v>20232024</v>
      </c>
      <c r="F4360" t="s">
        <v>17</v>
      </c>
      <c r="G4360" t="s">
        <v>56</v>
      </c>
      <c r="H4360">
        <v>89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0</v>
      </c>
      <c r="O4360" t="s">
        <v>40</v>
      </c>
      <c r="P4360" t="str">
        <f>UPPER(Table1[[#This Row],[Venue]])</f>
        <v>AWAY</v>
      </c>
    </row>
    <row r="4361" spans="1:16" hidden="1" x14ac:dyDescent="0.45">
      <c r="A4361">
        <v>40044436</v>
      </c>
      <c r="B4361" t="s">
        <v>304</v>
      </c>
      <c r="C4361">
        <v>45182</v>
      </c>
      <c r="D4361">
        <v>75105</v>
      </c>
      <c r="E4361">
        <v>20232024</v>
      </c>
      <c r="F4361" t="s">
        <v>17</v>
      </c>
      <c r="G4361" t="s">
        <v>265</v>
      </c>
      <c r="H4361">
        <v>5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 t="s">
        <v>19</v>
      </c>
      <c r="P4361" t="str">
        <f>UPPER(Table1[[#This Row],[Venue]])</f>
        <v>HOME</v>
      </c>
    </row>
    <row r="4362" spans="1:16" hidden="1" x14ac:dyDescent="0.45">
      <c r="A4362">
        <v>40044436</v>
      </c>
      <c r="B4362" t="s">
        <v>304</v>
      </c>
      <c r="C4362">
        <v>45182</v>
      </c>
      <c r="D4362">
        <v>75105</v>
      </c>
      <c r="E4362">
        <v>20232024</v>
      </c>
      <c r="F4362" t="s">
        <v>17</v>
      </c>
      <c r="G4362" t="s">
        <v>516</v>
      </c>
      <c r="H4362">
        <v>6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 t="s">
        <v>19</v>
      </c>
      <c r="P4362" t="str">
        <f>UPPER(Table1[[#This Row],[Venue]])</f>
        <v>HOME</v>
      </c>
    </row>
    <row r="4363" spans="1:16" hidden="1" x14ac:dyDescent="0.45">
      <c r="A4363">
        <v>40044436</v>
      </c>
      <c r="B4363" t="s">
        <v>304</v>
      </c>
      <c r="C4363">
        <v>45182</v>
      </c>
      <c r="D4363">
        <v>75105</v>
      </c>
      <c r="E4363">
        <v>20232024</v>
      </c>
      <c r="F4363" t="s">
        <v>17</v>
      </c>
      <c r="G4363" t="s">
        <v>171</v>
      </c>
      <c r="H4363">
        <v>8</v>
      </c>
      <c r="I4363">
        <v>0</v>
      </c>
      <c r="J4363">
        <v>0</v>
      </c>
      <c r="K4363">
        <v>1</v>
      </c>
      <c r="L4363">
        <v>0</v>
      </c>
      <c r="M4363">
        <v>0</v>
      </c>
      <c r="N4363">
        <v>0</v>
      </c>
      <c r="O4363" t="s">
        <v>19</v>
      </c>
      <c r="P4363" t="str">
        <f>UPPER(Table1[[#This Row],[Venue]])</f>
        <v>HOME</v>
      </c>
    </row>
    <row r="4364" spans="1:16" hidden="1" x14ac:dyDescent="0.45">
      <c r="A4364">
        <v>40044436</v>
      </c>
      <c r="B4364" t="s">
        <v>304</v>
      </c>
      <c r="C4364">
        <v>45182</v>
      </c>
      <c r="D4364">
        <v>75105</v>
      </c>
      <c r="E4364">
        <v>20232024</v>
      </c>
      <c r="F4364" t="s">
        <v>17</v>
      </c>
      <c r="G4364" t="s">
        <v>203</v>
      </c>
      <c r="H4364">
        <v>9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 t="s">
        <v>19</v>
      </c>
      <c r="P4364" t="str">
        <f>UPPER(Table1[[#This Row],[Venue]])</f>
        <v>HOME</v>
      </c>
    </row>
    <row r="4365" spans="1:16" hidden="1" x14ac:dyDescent="0.45">
      <c r="A4365">
        <v>40044436</v>
      </c>
      <c r="B4365" t="s">
        <v>304</v>
      </c>
      <c r="C4365">
        <v>45182</v>
      </c>
      <c r="D4365">
        <v>75105</v>
      </c>
      <c r="E4365">
        <v>20232024</v>
      </c>
      <c r="F4365" t="s">
        <v>17</v>
      </c>
      <c r="G4365" t="s">
        <v>517</v>
      </c>
      <c r="H4365">
        <v>11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 t="s">
        <v>19</v>
      </c>
      <c r="P4365" t="str">
        <f>UPPER(Table1[[#This Row],[Venue]])</f>
        <v>HOME</v>
      </c>
    </row>
    <row r="4366" spans="1:16" hidden="1" x14ac:dyDescent="0.45">
      <c r="A4366">
        <v>40044436</v>
      </c>
      <c r="B4366" t="s">
        <v>304</v>
      </c>
      <c r="C4366">
        <v>45182</v>
      </c>
      <c r="D4366">
        <v>75105</v>
      </c>
      <c r="E4366">
        <v>20232024</v>
      </c>
      <c r="F4366" t="s">
        <v>17</v>
      </c>
      <c r="G4366" t="s">
        <v>518</v>
      </c>
      <c r="H4366">
        <v>12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 t="s">
        <v>19</v>
      </c>
      <c r="P4366" t="str">
        <f>UPPER(Table1[[#This Row],[Venue]])</f>
        <v>HOME</v>
      </c>
    </row>
    <row r="4367" spans="1:16" hidden="1" x14ac:dyDescent="0.45">
      <c r="A4367">
        <v>40044436</v>
      </c>
      <c r="B4367" t="s">
        <v>304</v>
      </c>
      <c r="C4367">
        <v>45182</v>
      </c>
      <c r="D4367">
        <v>75105</v>
      </c>
      <c r="E4367">
        <v>20232024</v>
      </c>
      <c r="F4367" t="s">
        <v>17</v>
      </c>
      <c r="G4367" t="s">
        <v>349</v>
      </c>
      <c r="H4367">
        <v>13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0</v>
      </c>
      <c r="O4367" t="s">
        <v>19</v>
      </c>
      <c r="P4367" t="str">
        <f>UPPER(Table1[[#This Row],[Venue]])</f>
        <v>HOME</v>
      </c>
    </row>
    <row r="4368" spans="1:16" hidden="1" x14ac:dyDescent="0.45">
      <c r="A4368">
        <v>40044436</v>
      </c>
      <c r="B4368" t="s">
        <v>304</v>
      </c>
      <c r="C4368">
        <v>45182</v>
      </c>
      <c r="D4368">
        <v>75105</v>
      </c>
      <c r="E4368">
        <v>20232024</v>
      </c>
      <c r="F4368" t="s">
        <v>17</v>
      </c>
      <c r="G4368" t="s">
        <v>175</v>
      </c>
      <c r="H4368">
        <v>15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0</v>
      </c>
      <c r="O4368" t="s">
        <v>19</v>
      </c>
      <c r="P4368" t="str">
        <f>UPPER(Table1[[#This Row],[Venue]])</f>
        <v>HOME</v>
      </c>
    </row>
    <row r="4369" spans="1:16" hidden="1" x14ac:dyDescent="0.45">
      <c r="A4369">
        <v>40044436</v>
      </c>
      <c r="B4369" t="s">
        <v>304</v>
      </c>
      <c r="C4369">
        <v>45182</v>
      </c>
      <c r="D4369">
        <v>75105</v>
      </c>
      <c r="E4369">
        <v>20232024</v>
      </c>
      <c r="F4369" t="s">
        <v>17</v>
      </c>
      <c r="G4369" t="s">
        <v>138</v>
      </c>
      <c r="H4369">
        <v>18</v>
      </c>
      <c r="I4369">
        <v>0</v>
      </c>
      <c r="J4369">
        <v>0</v>
      </c>
      <c r="K4369">
        <v>1</v>
      </c>
      <c r="L4369">
        <v>0</v>
      </c>
      <c r="M4369">
        <v>1</v>
      </c>
      <c r="N4369">
        <v>0</v>
      </c>
      <c r="O4369" t="s">
        <v>19</v>
      </c>
      <c r="P4369" t="str">
        <f>UPPER(Table1[[#This Row],[Venue]])</f>
        <v>HOME</v>
      </c>
    </row>
    <row r="4370" spans="1:16" hidden="1" x14ac:dyDescent="0.45">
      <c r="A4370">
        <v>40044436</v>
      </c>
      <c r="B4370" t="s">
        <v>304</v>
      </c>
      <c r="C4370">
        <v>45182</v>
      </c>
      <c r="D4370">
        <v>75105</v>
      </c>
      <c r="E4370">
        <v>20232024</v>
      </c>
      <c r="F4370" t="s">
        <v>17</v>
      </c>
      <c r="G4370" t="s">
        <v>140</v>
      </c>
      <c r="H4370">
        <v>20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 t="s">
        <v>19</v>
      </c>
      <c r="P4370" t="str">
        <f>UPPER(Table1[[#This Row],[Venue]])</f>
        <v>HOME</v>
      </c>
    </row>
    <row r="4371" spans="1:16" hidden="1" x14ac:dyDescent="0.45">
      <c r="A4371">
        <v>40044436</v>
      </c>
      <c r="B4371" t="s">
        <v>304</v>
      </c>
      <c r="C4371">
        <v>45182</v>
      </c>
      <c r="D4371">
        <v>75105</v>
      </c>
      <c r="E4371">
        <v>20232024</v>
      </c>
      <c r="F4371" t="s">
        <v>17</v>
      </c>
      <c r="G4371" t="s">
        <v>133</v>
      </c>
      <c r="H4371">
        <v>21</v>
      </c>
      <c r="I4371">
        <v>0</v>
      </c>
      <c r="J4371">
        <v>0</v>
      </c>
      <c r="K4371">
        <v>1</v>
      </c>
      <c r="L4371">
        <v>0</v>
      </c>
      <c r="M4371">
        <v>0</v>
      </c>
      <c r="N4371">
        <v>0</v>
      </c>
      <c r="O4371" t="s">
        <v>19</v>
      </c>
      <c r="P4371" t="str">
        <f>UPPER(Table1[[#This Row],[Venue]])</f>
        <v>HOME</v>
      </c>
    </row>
    <row r="4372" spans="1:16" hidden="1" x14ac:dyDescent="0.45">
      <c r="A4372">
        <v>40044436</v>
      </c>
      <c r="B4372" t="s">
        <v>304</v>
      </c>
      <c r="C4372">
        <v>45182</v>
      </c>
      <c r="D4372">
        <v>75105</v>
      </c>
      <c r="E4372">
        <v>20232024</v>
      </c>
      <c r="F4372" t="s">
        <v>17</v>
      </c>
      <c r="G4372" t="s">
        <v>519</v>
      </c>
      <c r="H4372">
        <v>22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0</v>
      </c>
      <c r="O4372" t="s">
        <v>19</v>
      </c>
      <c r="P4372" t="str">
        <f>UPPER(Table1[[#This Row],[Venue]])</f>
        <v>HOME</v>
      </c>
    </row>
    <row r="4373" spans="1:16" hidden="1" x14ac:dyDescent="0.45">
      <c r="A4373">
        <v>40044436</v>
      </c>
      <c r="B4373" t="s">
        <v>304</v>
      </c>
      <c r="C4373">
        <v>45182</v>
      </c>
      <c r="D4373">
        <v>75105</v>
      </c>
      <c r="E4373">
        <v>20232024</v>
      </c>
      <c r="F4373" t="s">
        <v>17</v>
      </c>
      <c r="G4373" t="s">
        <v>374</v>
      </c>
      <c r="H4373">
        <v>24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  <c r="O4373" t="s">
        <v>19</v>
      </c>
      <c r="P4373" t="str">
        <f>UPPER(Table1[[#This Row],[Venue]])</f>
        <v>HOME</v>
      </c>
    </row>
    <row r="4374" spans="1:16" hidden="1" x14ac:dyDescent="0.45">
      <c r="A4374">
        <v>40044436</v>
      </c>
      <c r="B4374" t="s">
        <v>304</v>
      </c>
      <c r="C4374">
        <v>45182</v>
      </c>
      <c r="D4374">
        <v>75105</v>
      </c>
      <c r="E4374">
        <v>20232024</v>
      </c>
      <c r="F4374" t="s">
        <v>17</v>
      </c>
      <c r="G4374" t="s">
        <v>178</v>
      </c>
      <c r="H4374">
        <v>31</v>
      </c>
      <c r="I4374">
        <v>0</v>
      </c>
      <c r="J4374">
        <v>0</v>
      </c>
      <c r="K4374">
        <v>1</v>
      </c>
      <c r="L4374">
        <v>0</v>
      </c>
      <c r="M4374">
        <v>0</v>
      </c>
      <c r="N4374">
        <v>0</v>
      </c>
      <c r="O4374" t="s">
        <v>19</v>
      </c>
      <c r="P4374" t="str">
        <f>UPPER(Table1[[#This Row],[Venue]])</f>
        <v>HOME</v>
      </c>
    </row>
    <row r="4375" spans="1:16" hidden="1" x14ac:dyDescent="0.45">
      <c r="A4375">
        <v>40044436</v>
      </c>
      <c r="B4375" t="s">
        <v>304</v>
      </c>
      <c r="C4375">
        <v>45182</v>
      </c>
      <c r="D4375">
        <v>75105</v>
      </c>
      <c r="E4375">
        <v>20232024</v>
      </c>
      <c r="F4375" t="s">
        <v>17</v>
      </c>
      <c r="G4375" t="s">
        <v>264</v>
      </c>
      <c r="H4375">
        <v>61</v>
      </c>
      <c r="I4375">
        <v>1</v>
      </c>
      <c r="J4375">
        <v>1</v>
      </c>
      <c r="K4375">
        <v>1</v>
      </c>
      <c r="L4375">
        <v>0</v>
      </c>
      <c r="M4375">
        <v>0</v>
      </c>
      <c r="N4375">
        <v>0</v>
      </c>
      <c r="O4375" t="s">
        <v>19</v>
      </c>
      <c r="P4375" t="str">
        <f>UPPER(Table1[[#This Row],[Venue]])</f>
        <v>HOME</v>
      </c>
    </row>
    <row r="4376" spans="1:16" hidden="1" x14ac:dyDescent="0.45">
      <c r="A4376">
        <v>40044436</v>
      </c>
      <c r="B4376" t="s">
        <v>304</v>
      </c>
      <c r="C4376">
        <v>45182</v>
      </c>
      <c r="D4376">
        <v>75105</v>
      </c>
      <c r="E4376">
        <v>20232024</v>
      </c>
      <c r="F4376" t="s">
        <v>17</v>
      </c>
      <c r="G4376" t="s">
        <v>132</v>
      </c>
      <c r="H4376">
        <v>73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  <c r="O4376" t="s">
        <v>19</v>
      </c>
      <c r="P4376" t="str">
        <f>UPPER(Table1[[#This Row],[Venue]])</f>
        <v>HOME</v>
      </c>
    </row>
    <row r="4377" spans="1:16" hidden="1" x14ac:dyDescent="0.45">
      <c r="A4377">
        <v>40044436</v>
      </c>
      <c r="B4377" t="s">
        <v>304</v>
      </c>
      <c r="C4377">
        <v>45182</v>
      </c>
      <c r="D4377">
        <v>75105</v>
      </c>
      <c r="E4377">
        <v>20232024</v>
      </c>
      <c r="F4377" t="s">
        <v>17</v>
      </c>
      <c r="G4377" t="s">
        <v>375</v>
      </c>
      <c r="H4377">
        <v>88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 t="s">
        <v>19</v>
      </c>
      <c r="P4377" t="str">
        <f>UPPER(Table1[[#This Row],[Venue]])</f>
        <v>HOME</v>
      </c>
    </row>
    <row r="4378" spans="1:16" hidden="1" x14ac:dyDescent="0.45">
      <c r="A4378">
        <v>40044436</v>
      </c>
      <c r="B4378" t="s">
        <v>304</v>
      </c>
      <c r="C4378">
        <v>45182</v>
      </c>
      <c r="D4378">
        <v>75105</v>
      </c>
      <c r="E4378">
        <v>20232024</v>
      </c>
      <c r="F4378" t="s">
        <v>17</v>
      </c>
      <c r="G4378" t="s">
        <v>146</v>
      </c>
      <c r="H4378">
        <v>94</v>
      </c>
      <c r="I4378">
        <v>1</v>
      </c>
      <c r="J4378">
        <v>0</v>
      </c>
      <c r="K4378">
        <v>1</v>
      </c>
      <c r="L4378">
        <v>1</v>
      </c>
      <c r="M4378">
        <v>0</v>
      </c>
      <c r="N4378">
        <v>0</v>
      </c>
      <c r="O4378" t="s">
        <v>19</v>
      </c>
      <c r="P4378" t="str">
        <f>UPPER(Table1[[#This Row],[Venue]])</f>
        <v>HOME</v>
      </c>
    </row>
    <row r="4379" spans="1:16" hidden="1" x14ac:dyDescent="0.45">
      <c r="A4379">
        <v>40044436</v>
      </c>
      <c r="B4379" t="s">
        <v>304</v>
      </c>
      <c r="C4379">
        <v>45182</v>
      </c>
      <c r="D4379">
        <v>75105</v>
      </c>
      <c r="E4379">
        <v>20232024</v>
      </c>
      <c r="F4379" t="s">
        <v>17</v>
      </c>
      <c r="G4379" t="s">
        <v>131</v>
      </c>
      <c r="H4379">
        <v>96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 t="s">
        <v>19</v>
      </c>
      <c r="P4379" t="str">
        <f>UPPER(Table1[[#This Row],[Venue]])</f>
        <v>HOME</v>
      </c>
    </row>
    <row r="4380" spans="1:16" hidden="1" x14ac:dyDescent="0.45">
      <c r="A4380">
        <v>40044436</v>
      </c>
      <c r="B4380" t="s">
        <v>304</v>
      </c>
      <c r="C4380">
        <v>45182</v>
      </c>
      <c r="D4380">
        <v>75105</v>
      </c>
      <c r="E4380">
        <v>20232024</v>
      </c>
      <c r="F4380" t="s">
        <v>17</v>
      </c>
      <c r="G4380" t="s">
        <v>183</v>
      </c>
      <c r="H4380">
        <v>97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 t="s">
        <v>19</v>
      </c>
      <c r="P4380" t="str">
        <f>UPPER(Table1[[#This Row],[Venue]])</f>
        <v>HOME</v>
      </c>
    </row>
    <row r="4381" spans="1:16" hidden="1" x14ac:dyDescent="0.45">
      <c r="A4381">
        <v>40044436</v>
      </c>
      <c r="B4381" t="s">
        <v>304</v>
      </c>
      <c r="C4381">
        <v>45182</v>
      </c>
      <c r="D4381">
        <v>75105</v>
      </c>
      <c r="E4381">
        <v>20232024</v>
      </c>
      <c r="F4381" t="s">
        <v>17</v>
      </c>
      <c r="G4381" t="s">
        <v>376</v>
      </c>
      <c r="H4381">
        <v>2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 t="s">
        <v>40</v>
      </c>
      <c r="P4381" t="str">
        <f>UPPER(Table1[[#This Row],[Venue]])</f>
        <v>AWAY</v>
      </c>
    </row>
    <row r="4382" spans="1:16" hidden="1" x14ac:dyDescent="0.45">
      <c r="A4382">
        <v>40044436</v>
      </c>
      <c r="B4382" t="s">
        <v>304</v>
      </c>
      <c r="C4382">
        <v>45182</v>
      </c>
      <c r="D4382">
        <v>75105</v>
      </c>
      <c r="E4382">
        <v>20232024</v>
      </c>
      <c r="F4382" t="s">
        <v>17</v>
      </c>
      <c r="G4382" t="s">
        <v>334</v>
      </c>
      <c r="H4382">
        <v>6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 t="s">
        <v>40</v>
      </c>
      <c r="P4382" t="str">
        <f>UPPER(Table1[[#This Row],[Venue]])</f>
        <v>AWAY</v>
      </c>
    </row>
    <row r="4383" spans="1:16" hidden="1" x14ac:dyDescent="0.45">
      <c r="A4383">
        <v>40044436</v>
      </c>
      <c r="B4383" t="s">
        <v>304</v>
      </c>
      <c r="C4383">
        <v>45182</v>
      </c>
      <c r="D4383">
        <v>75105</v>
      </c>
      <c r="E4383">
        <v>20232024</v>
      </c>
      <c r="F4383" t="s">
        <v>17</v>
      </c>
      <c r="G4383" t="s">
        <v>135</v>
      </c>
      <c r="H4383">
        <v>7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 t="s">
        <v>40</v>
      </c>
      <c r="P4383" t="str">
        <f>UPPER(Table1[[#This Row],[Venue]])</f>
        <v>AWAY</v>
      </c>
    </row>
    <row r="4384" spans="1:16" hidden="1" x14ac:dyDescent="0.45">
      <c r="A4384">
        <v>40044436</v>
      </c>
      <c r="B4384" t="s">
        <v>304</v>
      </c>
      <c r="C4384">
        <v>45182</v>
      </c>
      <c r="D4384">
        <v>75105</v>
      </c>
      <c r="E4384">
        <v>20232024</v>
      </c>
      <c r="F4384" t="s">
        <v>17</v>
      </c>
      <c r="G4384" t="s">
        <v>263</v>
      </c>
      <c r="H4384">
        <v>9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2</v>
      </c>
      <c r="O4384" t="s">
        <v>40</v>
      </c>
      <c r="P4384" t="str">
        <f>UPPER(Table1[[#This Row],[Venue]])</f>
        <v>AWAY</v>
      </c>
    </row>
    <row r="4385" spans="1:16" hidden="1" x14ac:dyDescent="0.45">
      <c r="A4385">
        <v>40044436</v>
      </c>
      <c r="B4385" t="s">
        <v>304</v>
      </c>
      <c r="C4385">
        <v>45182</v>
      </c>
      <c r="D4385">
        <v>75105</v>
      </c>
      <c r="E4385">
        <v>20232024</v>
      </c>
      <c r="F4385" t="s">
        <v>17</v>
      </c>
      <c r="G4385" t="s">
        <v>136</v>
      </c>
      <c r="H4385">
        <v>17</v>
      </c>
      <c r="I4385">
        <v>1</v>
      </c>
      <c r="J4385">
        <v>1</v>
      </c>
      <c r="K4385">
        <v>1</v>
      </c>
      <c r="L4385">
        <v>0</v>
      </c>
      <c r="M4385">
        <v>0</v>
      </c>
      <c r="N4385">
        <v>0</v>
      </c>
      <c r="O4385" t="s">
        <v>40</v>
      </c>
      <c r="P4385" t="str">
        <f>UPPER(Table1[[#This Row],[Venue]])</f>
        <v>AWAY</v>
      </c>
    </row>
    <row r="4386" spans="1:16" hidden="1" x14ac:dyDescent="0.45">
      <c r="A4386">
        <v>40044436</v>
      </c>
      <c r="B4386" t="s">
        <v>304</v>
      </c>
      <c r="C4386">
        <v>45182</v>
      </c>
      <c r="D4386">
        <v>75105</v>
      </c>
      <c r="E4386">
        <v>20232024</v>
      </c>
      <c r="F4386" t="s">
        <v>17</v>
      </c>
      <c r="G4386" t="s">
        <v>137</v>
      </c>
      <c r="H4386">
        <v>22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 t="s">
        <v>40</v>
      </c>
      <c r="P4386" t="str">
        <f>UPPER(Table1[[#This Row],[Venue]])</f>
        <v>AWAY</v>
      </c>
    </row>
    <row r="4387" spans="1:16" hidden="1" x14ac:dyDescent="0.45">
      <c r="A4387">
        <v>40044436</v>
      </c>
      <c r="B4387" t="s">
        <v>304</v>
      </c>
      <c r="C4387">
        <v>45182</v>
      </c>
      <c r="D4387">
        <v>75105</v>
      </c>
      <c r="E4387">
        <v>20232024</v>
      </c>
      <c r="F4387" t="s">
        <v>17</v>
      </c>
      <c r="G4387" t="s">
        <v>139</v>
      </c>
      <c r="H4387">
        <v>27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 t="s">
        <v>40</v>
      </c>
      <c r="P4387" t="str">
        <f>UPPER(Table1[[#This Row],[Venue]])</f>
        <v>AWAY</v>
      </c>
    </row>
    <row r="4388" spans="1:16" hidden="1" x14ac:dyDescent="0.45">
      <c r="A4388">
        <v>40044436</v>
      </c>
      <c r="B4388" t="s">
        <v>304</v>
      </c>
      <c r="C4388">
        <v>45182</v>
      </c>
      <c r="D4388">
        <v>75105</v>
      </c>
      <c r="E4388">
        <v>20232024</v>
      </c>
      <c r="F4388" t="s">
        <v>17</v>
      </c>
      <c r="G4388" t="s">
        <v>248</v>
      </c>
      <c r="H4388">
        <v>29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 t="s">
        <v>40</v>
      </c>
      <c r="P4388" t="str">
        <f>UPPER(Table1[[#This Row],[Venue]])</f>
        <v>AWAY</v>
      </c>
    </row>
    <row r="4389" spans="1:16" hidden="1" x14ac:dyDescent="0.45">
      <c r="A4389">
        <v>40044436</v>
      </c>
      <c r="B4389" t="s">
        <v>304</v>
      </c>
      <c r="C4389">
        <v>45182</v>
      </c>
      <c r="D4389">
        <v>75105</v>
      </c>
      <c r="E4389">
        <v>20232024</v>
      </c>
      <c r="F4389" t="s">
        <v>17</v>
      </c>
      <c r="G4389" t="s">
        <v>266</v>
      </c>
      <c r="H4389">
        <v>31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0</v>
      </c>
      <c r="O4389" t="s">
        <v>40</v>
      </c>
      <c r="P4389" t="str">
        <f>UPPER(Table1[[#This Row],[Venue]])</f>
        <v>AWAY</v>
      </c>
    </row>
    <row r="4390" spans="1:16" hidden="1" x14ac:dyDescent="0.45">
      <c r="A4390">
        <v>40044436</v>
      </c>
      <c r="B4390" t="s">
        <v>304</v>
      </c>
      <c r="C4390">
        <v>45182</v>
      </c>
      <c r="D4390">
        <v>75105</v>
      </c>
      <c r="E4390">
        <v>20232024</v>
      </c>
      <c r="F4390" t="s">
        <v>17</v>
      </c>
      <c r="G4390" t="s">
        <v>141</v>
      </c>
      <c r="H4390">
        <v>68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 t="s">
        <v>40</v>
      </c>
      <c r="P4390" t="str">
        <f>UPPER(Table1[[#This Row],[Venue]])</f>
        <v>AWAY</v>
      </c>
    </row>
    <row r="4391" spans="1:16" hidden="1" x14ac:dyDescent="0.45">
      <c r="A4391">
        <v>40044436</v>
      </c>
      <c r="B4391" t="s">
        <v>304</v>
      </c>
      <c r="C4391">
        <v>45182</v>
      </c>
      <c r="D4391">
        <v>75105</v>
      </c>
      <c r="E4391">
        <v>20232024</v>
      </c>
      <c r="F4391" t="s">
        <v>17</v>
      </c>
      <c r="G4391" t="s">
        <v>142</v>
      </c>
      <c r="H4391">
        <v>69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 t="s">
        <v>40</v>
      </c>
      <c r="P4391" t="str">
        <f>UPPER(Table1[[#This Row],[Venue]])</f>
        <v>AWAY</v>
      </c>
    </row>
    <row r="4392" spans="1:16" hidden="1" x14ac:dyDescent="0.45">
      <c r="A4392">
        <v>40044436</v>
      </c>
      <c r="B4392" t="s">
        <v>304</v>
      </c>
      <c r="C4392">
        <v>45182</v>
      </c>
      <c r="D4392">
        <v>75105</v>
      </c>
      <c r="E4392">
        <v>20232024</v>
      </c>
      <c r="F4392" t="s">
        <v>17</v>
      </c>
      <c r="G4392" t="s">
        <v>143</v>
      </c>
      <c r="H4392">
        <v>71</v>
      </c>
      <c r="I4392">
        <v>1</v>
      </c>
      <c r="J4392">
        <v>1</v>
      </c>
      <c r="K4392">
        <v>1</v>
      </c>
      <c r="L4392">
        <v>0</v>
      </c>
      <c r="M4392">
        <v>0</v>
      </c>
      <c r="N4392">
        <v>0</v>
      </c>
      <c r="O4392" t="s">
        <v>40</v>
      </c>
      <c r="P4392" t="str">
        <f>UPPER(Table1[[#This Row],[Venue]])</f>
        <v>AWAY</v>
      </c>
    </row>
    <row r="4393" spans="1:16" hidden="1" x14ac:dyDescent="0.45">
      <c r="A4393">
        <v>40044436</v>
      </c>
      <c r="B4393" t="s">
        <v>304</v>
      </c>
      <c r="C4393">
        <v>45182</v>
      </c>
      <c r="D4393">
        <v>75105</v>
      </c>
      <c r="E4393">
        <v>20232024</v>
      </c>
      <c r="F4393" t="s">
        <v>17</v>
      </c>
      <c r="G4393" t="s">
        <v>501</v>
      </c>
      <c r="H4393">
        <v>77</v>
      </c>
      <c r="I4393">
        <v>1</v>
      </c>
      <c r="J4393">
        <v>0</v>
      </c>
      <c r="K4393">
        <v>1</v>
      </c>
      <c r="L4393">
        <v>1</v>
      </c>
      <c r="M4393">
        <v>0</v>
      </c>
      <c r="N4393">
        <v>0</v>
      </c>
      <c r="O4393" t="s">
        <v>40</v>
      </c>
      <c r="P4393" t="str">
        <f>UPPER(Table1[[#This Row],[Venue]])</f>
        <v>AWAY</v>
      </c>
    </row>
    <row r="4394" spans="1:16" hidden="1" x14ac:dyDescent="0.45">
      <c r="A4394">
        <v>40044436</v>
      </c>
      <c r="B4394" t="s">
        <v>304</v>
      </c>
      <c r="C4394">
        <v>45182</v>
      </c>
      <c r="D4394">
        <v>75105</v>
      </c>
      <c r="E4394">
        <v>20232024</v>
      </c>
      <c r="F4394" t="s">
        <v>17</v>
      </c>
      <c r="G4394" t="s">
        <v>388</v>
      </c>
      <c r="H4394">
        <v>79</v>
      </c>
      <c r="I4394">
        <v>1</v>
      </c>
      <c r="J4394">
        <v>0</v>
      </c>
      <c r="K4394">
        <v>1</v>
      </c>
      <c r="L4394">
        <v>1</v>
      </c>
      <c r="M4394">
        <v>0</v>
      </c>
      <c r="N4394">
        <v>0</v>
      </c>
      <c r="O4394" t="s">
        <v>40</v>
      </c>
      <c r="P4394" t="str">
        <f>UPPER(Table1[[#This Row],[Venue]])</f>
        <v>AWAY</v>
      </c>
    </row>
    <row r="4395" spans="1:16" hidden="1" x14ac:dyDescent="0.45">
      <c r="A4395">
        <v>40044436</v>
      </c>
      <c r="B4395" t="s">
        <v>304</v>
      </c>
      <c r="C4395">
        <v>45182</v>
      </c>
      <c r="D4395">
        <v>75105</v>
      </c>
      <c r="E4395">
        <v>20232024</v>
      </c>
      <c r="F4395" t="s">
        <v>17</v>
      </c>
      <c r="G4395" t="s">
        <v>145</v>
      </c>
      <c r="H4395">
        <v>88</v>
      </c>
      <c r="I4395">
        <v>1</v>
      </c>
      <c r="J4395">
        <v>0</v>
      </c>
      <c r="K4395">
        <v>1</v>
      </c>
      <c r="L4395">
        <v>1</v>
      </c>
      <c r="M4395">
        <v>0</v>
      </c>
      <c r="N4395">
        <v>0</v>
      </c>
      <c r="O4395" t="s">
        <v>40</v>
      </c>
      <c r="P4395" t="str">
        <f>UPPER(Table1[[#This Row],[Venue]])</f>
        <v>AWAY</v>
      </c>
    </row>
    <row r="4396" spans="1:16" hidden="1" x14ac:dyDescent="0.45">
      <c r="A4396">
        <v>40044436</v>
      </c>
      <c r="B4396" t="s">
        <v>304</v>
      </c>
      <c r="C4396">
        <v>45182</v>
      </c>
      <c r="D4396">
        <v>75105</v>
      </c>
      <c r="E4396">
        <v>20232024</v>
      </c>
      <c r="F4396" t="s">
        <v>17</v>
      </c>
      <c r="G4396" t="s">
        <v>147</v>
      </c>
      <c r="H4396">
        <v>92</v>
      </c>
      <c r="I4396">
        <v>1</v>
      </c>
      <c r="J4396">
        <v>1</v>
      </c>
      <c r="K4396">
        <v>1</v>
      </c>
      <c r="L4396">
        <v>0</v>
      </c>
      <c r="M4396">
        <v>0</v>
      </c>
      <c r="N4396">
        <v>0</v>
      </c>
      <c r="O4396" t="s">
        <v>40</v>
      </c>
      <c r="P4396" t="str">
        <f>UPPER(Table1[[#This Row],[Venue]])</f>
        <v>AWAY</v>
      </c>
    </row>
    <row r="4397" spans="1:16" hidden="1" x14ac:dyDescent="0.45">
      <c r="A4397">
        <v>40044436</v>
      </c>
      <c r="B4397" t="s">
        <v>304</v>
      </c>
      <c r="C4397">
        <v>45182</v>
      </c>
      <c r="D4397">
        <v>75105</v>
      </c>
      <c r="E4397">
        <v>20232024</v>
      </c>
      <c r="F4397" t="s">
        <v>17</v>
      </c>
      <c r="G4397" t="s">
        <v>390</v>
      </c>
      <c r="H4397">
        <v>94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 t="s">
        <v>40</v>
      </c>
      <c r="P4397" t="str">
        <f>UPPER(Table1[[#This Row],[Venue]])</f>
        <v>AWAY</v>
      </c>
    </row>
    <row r="4398" spans="1:16" hidden="1" x14ac:dyDescent="0.45">
      <c r="A4398">
        <v>40044436</v>
      </c>
      <c r="B4398" t="s">
        <v>304</v>
      </c>
      <c r="C4398">
        <v>45182</v>
      </c>
      <c r="D4398">
        <v>75105</v>
      </c>
      <c r="E4398">
        <v>20232024</v>
      </c>
      <c r="F4398" t="s">
        <v>17</v>
      </c>
      <c r="G4398" t="s">
        <v>148</v>
      </c>
      <c r="H4398">
        <v>95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 t="s">
        <v>40</v>
      </c>
      <c r="P4398" t="str">
        <f>UPPER(Table1[[#This Row],[Venue]])</f>
        <v>AWAY</v>
      </c>
    </row>
    <row r="4399" spans="1:16" hidden="1" x14ac:dyDescent="0.45">
      <c r="A4399">
        <v>40044436</v>
      </c>
      <c r="B4399" t="s">
        <v>304</v>
      </c>
      <c r="C4399">
        <v>45182</v>
      </c>
      <c r="D4399">
        <v>75105</v>
      </c>
      <c r="E4399">
        <v>20232024</v>
      </c>
      <c r="F4399" t="s">
        <v>17</v>
      </c>
      <c r="G4399" t="s">
        <v>394</v>
      </c>
      <c r="H4399">
        <v>97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0</v>
      </c>
      <c r="O4399" t="s">
        <v>40</v>
      </c>
      <c r="P4399" t="str">
        <f>UPPER(Table1[[#This Row],[Venue]])</f>
        <v>AWAY</v>
      </c>
    </row>
    <row r="4400" spans="1:16" hidden="1" x14ac:dyDescent="0.45">
      <c r="A4400">
        <v>40044436</v>
      </c>
      <c r="B4400" t="s">
        <v>304</v>
      </c>
      <c r="C4400">
        <v>45182</v>
      </c>
      <c r="D4400">
        <v>75105</v>
      </c>
      <c r="E4400">
        <v>20232024</v>
      </c>
      <c r="F4400" t="s">
        <v>17</v>
      </c>
      <c r="G4400" t="s">
        <v>149</v>
      </c>
      <c r="H4400">
        <v>98</v>
      </c>
      <c r="I4400">
        <v>1</v>
      </c>
      <c r="J4400">
        <v>0</v>
      </c>
      <c r="K4400">
        <v>1</v>
      </c>
      <c r="L4400">
        <v>1</v>
      </c>
      <c r="M4400">
        <v>0</v>
      </c>
      <c r="N4400">
        <v>0</v>
      </c>
      <c r="O4400" t="s">
        <v>40</v>
      </c>
      <c r="P4400" t="str">
        <f>UPPER(Table1[[#This Row],[Venue]])</f>
        <v>AWAY</v>
      </c>
    </row>
    <row r="4401" spans="1:16" hidden="1" x14ac:dyDescent="0.45">
      <c r="A4401">
        <v>40044410</v>
      </c>
      <c r="B4401" t="s">
        <v>57</v>
      </c>
      <c r="C4401">
        <v>45182</v>
      </c>
      <c r="D4401">
        <v>75079</v>
      </c>
      <c r="E4401">
        <v>20232024</v>
      </c>
      <c r="F4401" t="s">
        <v>17</v>
      </c>
      <c r="G4401" t="s">
        <v>73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0</v>
      </c>
      <c r="O4401" t="s">
        <v>19</v>
      </c>
      <c r="P4401" t="str">
        <f>UPPER(Table1[[#This Row],[Venue]])</f>
        <v>HOME</v>
      </c>
    </row>
    <row r="4402" spans="1:16" hidden="1" x14ac:dyDescent="0.45">
      <c r="A4402">
        <v>40044410</v>
      </c>
      <c r="B4402" t="s">
        <v>57</v>
      </c>
      <c r="C4402">
        <v>45182</v>
      </c>
      <c r="D4402">
        <v>75079</v>
      </c>
      <c r="E4402">
        <v>20232024</v>
      </c>
      <c r="F4402" t="s">
        <v>17</v>
      </c>
      <c r="G4402" t="s">
        <v>73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 t="s">
        <v>19</v>
      </c>
      <c r="P4402" t="str">
        <f>UPPER(Table1[[#This Row],[Venue]])</f>
        <v>HOME</v>
      </c>
    </row>
    <row r="4403" spans="1:16" hidden="1" x14ac:dyDescent="0.45">
      <c r="A4403">
        <v>40044410</v>
      </c>
      <c r="B4403" t="s">
        <v>57</v>
      </c>
      <c r="C4403">
        <v>45182</v>
      </c>
      <c r="D4403">
        <v>75079</v>
      </c>
      <c r="E4403">
        <v>20232024</v>
      </c>
      <c r="F4403" t="s">
        <v>17</v>
      </c>
      <c r="G4403" t="s">
        <v>73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 t="s">
        <v>19</v>
      </c>
      <c r="P4403" t="str">
        <f>UPPER(Table1[[#This Row],[Venue]])</f>
        <v>HOME</v>
      </c>
    </row>
    <row r="4404" spans="1:16" hidden="1" x14ac:dyDescent="0.45">
      <c r="A4404">
        <v>40044410</v>
      </c>
      <c r="B4404" t="s">
        <v>57</v>
      </c>
      <c r="C4404">
        <v>45182</v>
      </c>
      <c r="D4404">
        <v>75079</v>
      </c>
      <c r="E4404">
        <v>20232024</v>
      </c>
      <c r="F4404" t="s">
        <v>17</v>
      </c>
      <c r="G4404" t="s">
        <v>73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0</v>
      </c>
      <c r="O4404" t="s">
        <v>19</v>
      </c>
      <c r="P4404" t="str">
        <f>UPPER(Table1[[#This Row],[Venue]])</f>
        <v>HOME</v>
      </c>
    </row>
    <row r="4405" spans="1:16" hidden="1" x14ac:dyDescent="0.45">
      <c r="A4405">
        <v>40044410</v>
      </c>
      <c r="B4405" t="s">
        <v>57</v>
      </c>
      <c r="C4405">
        <v>45182</v>
      </c>
      <c r="D4405">
        <v>75079</v>
      </c>
      <c r="E4405">
        <v>20232024</v>
      </c>
      <c r="F4405" t="s">
        <v>17</v>
      </c>
      <c r="G4405" t="s">
        <v>190</v>
      </c>
      <c r="H4405">
        <v>1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 t="s">
        <v>19</v>
      </c>
      <c r="P4405" t="str">
        <f>UPPER(Table1[[#This Row],[Venue]])</f>
        <v>HOME</v>
      </c>
    </row>
    <row r="4406" spans="1:16" hidden="1" x14ac:dyDescent="0.45">
      <c r="A4406">
        <v>40044410</v>
      </c>
      <c r="B4406" t="s">
        <v>57</v>
      </c>
      <c r="C4406">
        <v>45182</v>
      </c>
      <c r="D4406">
        <v>75079</v>
      </c>
      <c r="E4406">
        <v>20232024</v>
      </c>
      <c r="F4406" t="s">
        <v>17</v>
      </c>
      <c r="G4406" t="s">
        <v>60</v>
      </c>
      <c r="H4406">
        <v>4</v>
      </c>
      <c r="I4406">
        <v>3</v>
      </c>
      <c r="J4406">
        <v>0</v>
      </c>
      <c r="K4406">
        <v>1</v>
      </c>
      <c r="L4406">
        <v>3</v>
      </c>
      <c r="M4406">
        <v>0</v>
      </c>
      <c r="N4406">
        <v>0</v>
      </c>
      <c r="O4406" t="s">
        <v>19</v>
      </c>
      <c r="P4406" t="str">
        <f>UPPER(Table1[[#This Row],[Venue]])</f>
        <v>HOME</v>
      </c>
    </row>
    <row r="4407" spans="1:16" hidden="1" x14ac:dyDescent="0.45">
      <c r="A4407">
        <v>40044410</v>
      </c>
      <c r="B4407" t="s">
        <v>57</v>
      </c>
      <c r="C4407">
        <v>45182</v>
      </c>
      <c r="D4407">
        <v>75079</v>
      </c>
      <c r="E4407">
        <v>20232024</v>
      </c>
      <c r="F4407" t="s">
        <v>17</v>
      </c>
      <c r="G4407" t="s">
        <v>279</v>
      </c>
      <c r="H4407">
        <v>5</v>
      </c>
      <c r="I4407">
        <v>3</v>
      </c>
      <c r="J4407">
        <v>3</v>
      </c>
      <c r="K4407">
        <v>1</v>
      </c>
      <c r="L4407">
        <v>0</v>
      </c>
      <c r="M4407">
        <v>0</v>
      </c>
      <c r="N4407">
        <v>0</v>
      </c>
      <c r="O4407" t="s">
        <v>19</v>
      </c>
      <c r="P4407" t="str">
        <f>UPPER(Table1[[#This Row],[Venue]])</f>
        <v>HOME</v>
      </c>
    </row>
    <row r="4408" spans="1:16" hidden="1" x14ac:dyDescent="0.45">
      <c r="A4408">
        <v>40044410</v>
      </c>
      <c r="B4408" t="s">
        <v>57</v>
      </c>
      <c r="C4408">
        <v>45182</v>
      </c>
      <c r="D4408">
        <v>75079</v>
      </c>
      <c r="E4408">
        <v>20232024</v>
      </c>
      <c r="F4408" t="s">
        <v>17</v>
      </c>
      <c r="G4408" t="s">
        <v>61</v>
      </c>
      <c r="H4408">
        <v>6</v>
      </c>
      <c r="I4408">
        <v>2</v>
      </c>
      <c r="J4408">
        <v>0</v>
      </c>
      <c r="K4408">
        <v>1</v>
      </c>
      <c r="L4408">
        <v>2</v>
      </c>
      <c r="M4408">
        <v>0</v>
      </c>
      <c r="N4408">
        <v>0</v>
      </c>
      <c r="O4408" t="s">
        <v>19</v>
      </c>
      <c r="P4408" t="str">
        <f>UPPER(Table1[[#This Row],[Venue]])</f>
        <v>HOME</v>
      </c>
    </row>
    <row r="4409" spans="1:16" hidden="1" x14ac:dyDescent="0.45">
      <c r="A4409">
        <v>40044410</v>
      </c>
      <c r="B4409" t="s">
        <v>57</v>
      </c>
      <c r="C4409">
        <v>45182</v>
      </c>
      <c r="D4409">
        <v>75079</v>
      </c>
      <c r="E4409">
        <v>20232024</v>
      </c>
      <c r="F4409" t="s">
        <v>17</v>
      </c>
      <c r="G4409" t="s">
        <v>62</v>
      </c>
      <c r="H4409">
        <v>7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 t="s">
        <v>19</v>
      </c>
      <c r="P4409" t="str">
        <f>UPPER(Table1[[#This Row],[Venue]])</f>
        <v>HOME</v>
      </c>
    </row>
    <row r="4410" spans="1:16" hidden="1" x14ac:dyDescent="0.45">
      <c r="A4410">
        <v>40044410</v>
      </c>
      <c r="B4410" t="s">
        <v>57</v>
      </c>
      <c r="C4410">
        <v>45182</v>
      </c>
      <c r="D4410">
        <v>75079</v>
      </c>
      <c r="E4410">
        <v>20232024</v>
      </c>
      <c r="F4410" t="s">
        <v>17</v>
      </c>
      <c r="G4410" t="s">
        <v>63</v>
      </c>
      <c r="H4410">
        <v>10</v>
      </c>
      <c r="I4410">
        <v>1</v>
      </c>
      <c r="J4410">
        <v>1</v>
      </c>
      <c r="K4410">
        <v>1</v>
      </c>
      <c r="L4410">
        <v>0</v>
      </c>
      <c r="M4410">
        <v>0</v>
      </c>
      <c r="N4410">
        <v>0</v>
      </c>
      <c r="O4410" t="s">
        <v>19</v>
      </c>
      <c r="P4410" t="str">
        <f>UPPER(Table1[[#This Row],[Venue]])</f>
        <v>HOME</v>
      </c>
    </row>
    <row r="4411" spans="1:16" hidden="1" x14ac:dyDescent="0.45">
      <c r="A4411">
        <v>40044410</v>
      </c>
      <c r="B4411" t="s">
        <v>57</v>
      </c>
      <c r="C4411">
        <v>45182</v>
      </c>
      <c r="D4411">
        <v>75079</v>
      </c>
      <c r="E4411">
        <v>20232024</v>
      </c>
      <c r="F4411" t="s">
        <v>17</v>
      </c>
      <c r="G4411" t="s">
        <v>128</v>
      </c>
      <c r="H4411">
        <v>12</v>
      </c>
      <c r="I4411">
        <v>8</v>
      </c>
      <c r="J4411">
        <v>4</v>
      </c>
      <c r="K4411">
        <v>1</v>
      </c>
      <c r="L4411">
        <v>4</v>
      </c>
      <c r="M4411">
        <v>0</v>
      </c>
      <c r="N4411">
        <v>0</v>
      </c>
      <c r="O4411" t="s">
        <v>19</v>
      </c>
      <c r="P4411" t="str">
        <f>UPPER(Table1[[#This Row],[Venue]])</f>
        <v>HOME</v>
      </c>
    </row>
    <row r="4412" spans="1:16" hidden="1" x14ac:dyDescent="0.45">
      <c r="A4412">
        <v>40044410</v>
      </c>
      <c r="B4412" t="s">
        <v>57</v>
      </c>
      <c r="C4412">
        <v>45182</v>
      </c>
      <c r="D4412">
        <v>75079</v>
      </c>
      <c r="E4412">
        <v>20232024</v>
      </c>
      <c r="F4412" t="s">
        <v>17</v>
      </c>
      <c r="G4412" t="s">
        <v>341</v>
      </c>
      <c r="H4412">
        <v>17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 t="s">
        <v>19</v>
      </c>
      <c r="P4412" t="str">
        <f>UPPER(Table1[[#This Row],[Venue]])</f>
        <v>HOME</v>
      </c>
    </row>
    <row r="4413" spans="1:16" hidden="1" x14ac:dyDescent="0.45">
      <c r="A4413">
        <v>40044410</v>
      </c>
      <c r="B4413" t="s">
        <v>57</v>
      </c>
      <c r="C4413">
        <v>45182</v>
      </c>
      <c r="D4413">
        <v>75079</v>
      </c>
      <c r="E4413">
        <v>20232024</v>
      </c>
      <c r="F4413" t="s">
        <v>17</v>
      </c>
      <c r="G4413" t="s">
        <v>67</v>
      </c>
      <c r="H4413">
        <v>21</v>
      </c>
      <c r="I4413">
        <v>0</v>
      </c>
      <c r="J4413">
        <v>0</v>
      </c>
      <c r="K4413">
        <v>1</v>
      </c>
      <c r="L4413">
        <v>0</v>
      </c>
      <c r="M4413">
        <v>0</v>
      </c>
      <c r="N4413">
        <v>0</v>
      </c>
      <c r="O4413" t="s">
        <v>19</v>
      </c>
      <c r="P4413" t="str">
        <f>UPPER(Table1[[#This Row],[Venue]])</f>
        <v>HOME</v>
      </c>
    </row>
    <row r="4414" spans="1:16" hidden="1" x14ac:dyDescent="0.45">
      <c r="A4414">
        <v>40044410</v>
      </c>
      <c r="B4414" t="s">
        <v>57</v>
      </c>
      <c r="C4414">
        <v>45182</v>
      </c>
      <c r="D4414">
        <v>75079</v>
      </c>
      <c r="E4414">
        <v>20232024</v>
      </c>
      <c r="F4414" t="s">
        <v>17</v>
      </c>
      <c r="G4414" t="s">
        <v>493</v>
      </c>
      <c r="H4414">
        <v>23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 t="s">
        <v>19</v>
      </c>
      <c r="P4414" t="str">
        <f>UPPER(Table1[[#This Row],[Venue]])</f>
        <v>HOME</v>
      </c>
    </row>
    <row r="4415" spans="1:16" hidden="1" x14ac:dyDescent="0.45">
      <c r="A4415">
        <v>40044410</v>
      </c>
      <c r="B4415" t="s">
        <v>57</v>
      </c>
      <c r="C4415">
        <v>45182</v>
      </c>
      <c r="D4415">
        <v>75079</v>
      </c>
      <c r="E4415">
        <v>20232024</v>
      </c>
      <c r="F4415" t="s">
        <v>17</v>
      </c>
      <c r="G4415" t="s">
        <v>68</v>
      </c>
      <c r="H4415">
        <v>25</v>
      </c>
      <c r="I4415">
        <v>5</v>
      </c>
      <c r="J4415">
        <v>1</v>
      </c>
      <c r="K4415">
        <v>1</v>
      </c>
      <c r="L4415">
        <v>4</v>
      </c>
      <c r="M4415">
        <v>0</v>
      </c>
      <c r="N4415">
        <v>0</v>
      </c>
      <c r="O4415" t="s">
        <v>19</v>
      </c>
      <c r="P4415" t="str">
        <f>UPPER(Table1[[#This Row],[Venue]])</f>
        <v>HOME</v>
      </c>
    </row>
    <row r="4416" spans="1:16" hidden="1" x14ac:dyDescent="0.45">
      <c r="A4416">
        <v>40044410</v>
      </c>
      <c r="B4416" t="s">
        <v>57</v>
      </c>
      <c r="C4416">
        <v>45182</v>
      </c>
      <c r="D4416">
        <v>75079</v>
      </c>
      <c r="E4416">
        <v>20232024</v>
      </c>
      <c r="F4416" t="s">
        <v>17</v>
      </c>
      <c r="G4416" t="s">
        <v>429</v>
      </c>
      <c r="H4416">
        <v>44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 t="s">
        <v>19</v>
      </c>
      <c r="P4416" t="str">
        <f>UPPER(Table1[[#This Row],[Venue]])</f>
        <v>HOME</v>
      </c>
    </row>
    <row r="4417" spans="1:16" hidden="1" x14ac:dyDescent="0.45">
      <c r="A4417">
        <v>40044410</v>
      </c>
      <c r="B4417" t="s">
        <v>57</v>
      </c>
      <c r="C4417">
        <v>45182</v>
      </c>
      <c r="D4417">
        <v>75079</v>
      </c>
      <c r="E4417">
        <v>20232024</v>
      </c>
      <c r="F4417" t="s">
        <v>17</v>
      </c>
      <c r="G4417" t="s">
        <v>71</v>
      </c>
      <c r="H4417">
        <v>55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 t="s">
        <v>19</v>
      </c>
      <c r="P4417" t="str">
        <f>UPPER(Table1[[#This Row],[Venue]])</f>
        <v>HOME</v>
      </c>
    </row>
    <row r="4418" spans="1:16" hidden="1" x14ac:dyDescent="0.45">
      <c r="A4418">
        <v>40044410</v>
      </c>
      <c r="B4418" t="s">
        <v>57</v>
      </c>
      <c r="C4418">
        <v>45182</v>
      </c>
      <c r="D4418">
        <v>75079</v>
      </c>
      <c r="E4418">
        <v>20232024</v>
      </c>
      <c r="F4418" t="s">
        <v>17</v>
      </c>
      <c r="G4418" t="s">
        <v>72</v>
      </c>
      <c r="H4418">
        <v>86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2</v>
      </c>
      <c r="O4418" t="s">
        <v>19</v>
      </c>
      <c r="P4418" t="str">
        <f>UPPER(Table1[[#This Row],[Venue]])</f>
        <v>HOME</v>
      </c>
    </row>
    <row r="4419" spans="1:16" hidden="1" x14ac:dyDescent="0.45">
      <c r="A4419">
        <v>40044410</v>
      </c>
      <c r="B4419" t="s">
        <v>57</v>
      </c>
      <c r="C4419">
        <v>45182</v>
      </c>
      <c r="D4419">
        <v>75079</v>
      </c>
      <c r="E4419">
        <v>20232024</v>
      </c>
      <c r="F4419" t="s">
        <v>17</v>
      </c>
      <c r="G4419" t="s">
        <v>191</v>
      </c>
      <c r="H4419">
        <v>89</v>
      </c>
      <c r="I4419">
        <v>3</v>
      </c>
      <c r="J4419">
        <v>2</v>
      </c>
      <c r="K4419">
        <v>1</v>
      </c>
      <c r="L4419">
        <v>1</v>
      </c>
      <c r="M4419">
        <v>0</v>
      </c>
      <c r="N4419">
        <v>0</v>
      </c>
      <c r="O4419" t="s">
        <v>19</v>
      </c>
      <c r="P4419" t="str">
        <f>UPPER(Table1[[#This Row],[Venue]])</f>
        <v>HOME</v>
      </c>
    </row>
    <row r="4420" spans="1:16" hidden="1" x14ac:dyDescent="0.45">
      <c r="A4420">
        <v>40044410</v>
      </c>
      <c r="B4420" t="s">
        <v>57</v>
      </c>
      <c r="C4420">
        <v>45182</v>
      </c>
      <c r="D4420">
        <v>75079</v>
      </c>
      <c r="E4420">
        <v>20232024</v>
      </c>
      <c r="F4420" t="s">
        <v>17</v>
      </c>
      <c r="G4420" t="s">
        <v>74</v>
      </c>
      <c r="H4420">
        <v>92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0</v>
      </c>
      <c r="O4420" t="s">
        <v>19</v>
      </c>
      <c r="P4420" t="str">
        <f>UPPER(Table1[[#This Row],[Venue]])</f>
        <v>HOME</v>
      </c>
    </row>
    <row r="4421" spans="1:16" hidden="1" x14ac:dyDescent="0.45">
      <c r="A4421">
        <v>40044410</v>
      </c>
      <c r="B4421" t="s">
        <v>57</v>
      </c>
      <c r="C4421">
        <v>45182</v>
      </c>
      <c r="D4421">
        <v>75079</v>
      </c>
      <c r="E4421">
        <v>20232024</v>
      </c>
      <c r="F4421" t="s">
        <v>17</v>
      </c>
      <c r="G4421" t="s">
        <v>74</v>
      </c>
      <c r="H4421">
        <v>92</v>
      </c>
      <c r="I4421">
        <v>3</v>
      </c>
      <c r="J4421">
        <v>1</v>
      </c>
      <c r="K4421">
        <v>1</v>
      </c>
      <c r="L4421">
        <v>2</v>
      </c>
      <c r="M4421">
        <v>0</v>
      </c>
      <c r="N4421">
        <v>0</v>
      </c>
      <c r="O4421" t="s">
        <v>19</v>
      </c>
      <c r="P4421" t="str">
        <f>UPPER(Table1[[#This Row],[Venue]])</f>
        <v>HOME</v>
      </c>
    </row>
    <row r="4422" spans="1:16" hidden="1" x14ac:dyDescent="0.45">
      <c r="A4422">
        <v>40044410</v>
      </c>
      <c r="B4422" t="s">
        <v>57</v>
      </c>
      <c r="C4422">
        <v>45182</v>
      </c>
      <c r="D4422">
        <v>75079</v>
      </c>
      <c r="E4422">
        <v>20232024</v>
      </c>
      <c r="F4422" t="s">
        <v>17</v>
      </c>
      <c r="G4422" t="s">
        <v>75</v>
      </c>
      <c r="H4422">
        <v>96</v>
      </c>
      <c r="I4422">
        <v>1</v>
      </c>
      <c r="J4422">
        <v>0</v>
      </c>
      <c r="K4422">
        <v>1</v>
      </c>
      <c r="L4422">
        <v>1</v>
      </c>
      <c r="M4422">
        <v>0</v>
      </c>
      <c r="N4422">
        <v>0</v>
      </c>
      <c r="O4422" t="s">
        <v>19</v>
      </c>
      <c r="P4422" t="str">
        <f>UPPER(Table1[[#This Row],[Venue]])</f>
        <v>HOME</v>
      </c>
    </row>
    <row r="4423" spans="1:16" hidden="1" x14ac:dyDescent="0.45">
      <c r="A4423">
        <v>40044410</v>
      </c>
      <c r="B4423" t="s">
        <v>57</v>
      </c>
      <c r="C4423">
        <v>45182</v>
      </c>
      <c r="D4423">
        <v>75079</v>
      </c>
      <c r="E4423">
        <v>20232024</v>
      </c>
      <c r="F4423" t="s">
        <v>17</v>
      </c>
      <c r="G4423" t="s">
        <v>307</v>
      </c>
      <c r="H4423">
        <v>7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 t="s">
        <v>40</v>
      </c>
      <c r="P4423" t="str">
        <f>UPPER(Table1[[#This Row],[Venue]])</f>
        <v>AWAY</v>
      </c>
    </row>
    <row r="4424" spans="1:16" hidden="1" x14ac:dyDescent="0.45">
      <c r="A4424">
        <v>40044410</v>
      </c>
      <c r="B4424" t="s">
        <v>57</v>
      </c>
      <c r="C4424">
        <v>45182</v>
      </c>
      <c r="D4424">
        <v>75079</v>
      </c>
      <c r="E4424">
        <v>20232024</v>
      </c>
      <c r="F4424" t="s">
        <v>17</v>
      </c>
      <c r="G4424" t="s">
        <v>78</v>
      </c>
      <c r="H4424">
        <v>8</v>
      </c>
      <c r="I4424">
        <v>2</v>
      </c>
      <c r="J4424">
        <v>2</v>
      </c>
      <c r="K4424">
        <v>1</v>
      </c>
      <c r="L4424">
        <v>0</v>
      </c>
      <c r="M4424">
        <v>0</v>
      </c>
      <c r="N4424">
        <v>0</v>
      </c>
      <c r="O4424" t="s">
        <v>40</v>
      </c>
      <c r="P4424" t="str">
        <f>UPPER(Table1[[#This Row],[Venue]])</f>
        <v>AWAY</v>
      </c>
    </row>
    <row r="4425" spans="1:16" hidden="1" x14ac:dyDescent="0.45">
      <c r="A4425">
        <v>40044410</v>
      </c>
      <c r="B4425" t="s">
        <v>57</v>
      </c>
      <c r="C4425">
        <v>45182</v>
      </c>
      <c r="D4425">
        <v>75079</v>
      </c>
      <c r="E4425">
        <v>20232024</v>
      </c>
      <c r="F4425" t="s">
        <v>17</v>
      </c>
      <c r="G4425" t="s">
        <v>79</v>
      </c>
      <c r="H4425">
        <v>9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 t="s">
        <v>40</v>
      </c>
      <c r="P4425" t="str">
        <f>UPPER(Table1[[#This Row],[Venue]])</f>
        <v>AWAY</v>
      </c>
    </row>
    <row r="4426" spans="1:16" hidden="1" x14ac:dyDescent="0.45">
      <c r="A4426">
        <v>40044410</v>
      </c>
      <c r="B4426" t="s">
        <v>57</v>
      </c>
      <c r="C4426">
        <v>45182</v>
      </c>
      <c r="D4426">
        <v>75079</v>
      </c>
      <c r="E4426">
        <v>20232024</v>
      </c>
      <c r="F4426" t="s">
        <v>17</v>
      </c>
      <c r="G4426" t="s">
        <v>487</v>
      </c>
      <c r="H4426">
        <v>10</v>
      </c>
      <c r="I4426">
        <v>1</v>
      </c>
      <c r="J4426">
        <v>0</v>
      </c>
      <c r="K4426">
        <v>1</v>
      </c>
      <c r="L4426">
        <v>1</v>
      </c>
      <c r="M4426">
        <v>0</v>
      </c>
      <c r="N4426">
        <v>0</v>
      </c>
      <c r="O4426" t="s">
        <v>40</v>
      </c>
      <c r="P4426" t="str">
        <f>UPPER(Table1[[#This Row],[Venue]])</f>
        <v>AWAY</v>
      </c>
    </row>
    <row r="4427" spans="1:16" hidden="1" x14ac:dyDescent="0.45">
      <c r="A4427">
        <v>40044410</v>
      </c>
      <c r="B4427" t="s">
        <v>57</v>
      </c>
      <c r="C4427">
        <v>45182</v>
      </c>
      <c r="D4427">
        <v>75079</v>
      </c>
      <c r="E4427">
        <v>20232024</v>
      </c>
      <c r="F4427" t="s">
        <v>17</v>
      </c>
      <c r="G4427" t="s">
        <v>498</v>
      </c>
      <c r="H4427">
        <v>11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 t="s">
        <v>40</v>
      </c>
      <c r="P4427" t="str">
        <f>UPPER(Table1[[#This Row],[Venue]])</f>
        <v>AWAY</v>
      </c>
    </row>
    <row r="4428" spans="1:16" hidden="1" x14ac:dyDescent="0.45">
      <c r="A4428">
        <v>40044410</v>
      </c>
      <c r="B4428" t="s">
        <v>57</v>
      </c>
      <c r="C4428">
        <v>45182</v>
      </c>
      <c r="D4428">
        <v>75079</v>
      </c>
      <c r="E4428">
        <v>20232024</v>
      </c>
      <c r="F4428" t="s">
        <v>17</v>
      </c>
      <c r="G4428" t="s">
        <v>81</v>
      </c>
      <c r="H4428">
        <v>13</v>
      </c>
      <c r="I4428">
        <v>1</v>
      </c>
      <c r="J4428">
        <v>1</v>
      </c>
      <c r="K4428">
        <v>1</v>
      </c>
      <c r="L4428">
        <v>0</v>
      </c>
      <c r="M4428">
        <v>0</v>
      </c>
      <c r="N4428">
        <v>0</v>
      </c>
      <c r="O4428" t="s">
        <v>40</v>
      </c>
      <c r="P4428" t="str">
        <f>UPPER(Table1[[#This Row],[Venue]])</f>
        <v>AWAY</v>
      </c>
    </row>
    <row r="4429" spans="1:16" hidden="1" x14ac:dyDescent="0.45">
      <c r="A4429">
        <v>40044410</v>
      </c>
      <c r="B4429" t="s">
        <v>57</v>
      </c>
      <c r="C4429">
        <v>45182</v>
      </c>
      <c r="D4429">
        <v>75079</v>
      </c>
      <c r="E4429">
        <v>20232024</v>
      </c>
      <c r="F4429" t="s">
        <v>17</v>
      </c>
      <c r="G4429" t="s">
        <v>82</v>
      </c>
      <c r="H4429">
        <v>15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 t="s">
        <v>40</v>
      </c>
      <c r="P4429" t="str">
        <f>UPPER(Table1[[#This Row],[Venue]])</f>
        <v>AWAY</v>
      </c>
    </row>
    <row r="4430" spans="1:16" hidden="1" x14ac:dyDescent="0.45">
      <c r="A4430">
        <v>40044410</v>
      </c>
      <c r="B4430" t="s">
        <v>57</v>
      </c>
      <c r="C4430">
        <v>45182</v>
      </c>
      <c r="D4430">
        <v>75079</v>
      </c>
      <c r="E4430">
        <v>20232024</v>
      </c>
      <c r="F4430" t="s">
        <v>17</v>
      </c>
      <c r="G4430" t="s">
        <v>83</v>
      </c>
      <c r="H4430">
        <v>17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 t="s">
        <v>40</v>
      </c>
      <c r="P4430" t="str">
        <f>UPPER(Table1[[#This Row],[Venue]])</f>
        <v>AWAY</v>
      </c>
    </row>
    <row r="4431" spans="1:16" hidden="1" x14ac:dyDescent="0.45">
      <c r="A4431">
        <v>40044410</v>
      </c>
      <c r="B4431" t="s">
        <v>57</v>
      </c>
      <c r="C4431">
        <v>45182</v>
      </c>
      <c r="D4431">
        <v>75079</v>
      </c>
      <c r="E4431">
        <v>20232024</v>
      </c>
      <c r="F4431" t="s">
        <v>17</v>
      </c>
      <c r="G4431" t="s">
        <v>488</v>
      </c>
      <c r="H4431">
        <v>22</v>
      </c>
      <c r="I4431">
        <v>1</v>
      </c>
      <c r="J4431">
        <v>0</v>
      </c>
      <c r="K4431">
        <v>1</v>
      </c>
      <c r="L4431">
        <v>1</v>
      </c>
      <c r="M4431">
        <v>0</v>
      </c>
      <c r="N4431">
        <v>0</v>
      </c>
      <c r="O4431" t="s">
        <v>40</v>
      </c>
      <c r="P4431" t="str">
        <f>UPPER(Table1[[#This Row],[Venue]])</f>
        <v>AWAY</v>
      </c>
    </row>
    <row r="4432" spans="1:16" hidden="1" x14ac:dyDescent="0.45">
      <c r="A4432">
        <v>40044410</v>
      </c>
      <c r="B4432" t="s">
        <v>57</v>
      </c>
      <c r="C4432">
        <v>45182</v>
      </c>
      <c r="D4432">
        <v>75079</v>
      </c>
      <c r="E4432">
        <v>20232024</v>
      </c>
      <c r="F4432" t="s">
        <v>17</v>
      </c>
      <c r="G4432" t="s">
        <v>87</v>
      </c>
      <c r="H4432">
        <v>27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 t="s">
        <v>40</v>
      </c>
      <c r="P4432" t="str">
        <f>UPPER(Table1[[#This Row],[Venue]])</f>
        <v>AWAY</v>
      </c>
    </row>
    <row r="4433" spans="1:16" hidden="1" x14ac:dyDescent="0.45">
      <c r="A4433">
        <v>40044410</v>
      </c>
      <c r="B4433" t="s">
        <v>57</v>
      </c>
      <c r="C4433">
        <v>45182</v>
      </c>
      <c r="D4433">
        <v>75079</v>
      </c>
      <c r="E4433">
        <v>20232024</v>
      </c>
      <c r="F4433" t="s">
        <v>17</v>
      </c>
      <c r="G4433" t="s">
        <v>88</v>
      </c>
      <c r="H4433">
        <v>30</v>
      </c>
      <c r="I4433">
        <v>1</v>
      </c>
      <c r="J4433">
        <v>0</v>
      </c>
      <c r="K4433">
        <v>1</v>
      </c>
      <c r="L4433">
        <v>1</v>
      </c>
      <c r="M4433">
        <v>0</v>
      </c>
      <c r="N4433">
        <v>0</v>
      </c>
      <c r="O4433" t="s">
        <v>40</v>
      </c>
      <c r="P4433" t="str">
        <f>UPPER(Table1[[#This Row],[Venue]])</f>
        <v>AWAY</v>
      </c>
    </row>
    <row r="4434" spans="1:16" hidden="1" x14ac:dyDescent="0.45">
      <c r="A4434">
        <v>40044410</v>
      </c>
      <c r="B4434" t="s">
        <v>57</v>
      </c>
      <c r="C4434">
        <v>45182</v>
      </c>
      <c r="D4434">
        <v>75079</v>
      </c>
      <c r="E4434">
        <v>20232024</v>
      </c>
      <c r="F4434" t="s">
        <v>17</v>
      </c>
      <c r="G4434" t="s">
        <v>489</v>
      </c>
      <c r="H4434">
        <v>31</v>
      </c>
      <c r="I4434">
        <v>0</v>
      </c>
      <c r="J4434">
        <v>0</v>
      </c>
      <c r="K4434">
        <v>1</v>
      </c>
      <c r="L4434">
        <v>0</v>
      </c>
      <c r="M4434">
        <v>0</v>
      </c>
      <c r="N4434">
        <v>0</v>
      </c>
      <c r="O4434" t="s">
        <v>40</v>
      </c>
      <c r="P4434" t="str">
        <f>UPPER(Table1[[#This Row],[Venue]])</f>
        <v>AWAY</v>
      </c>
    </row>
    <row r="4435" spans="1:16" hidden="1" x14ac:dyDescent="0.45">
      <c r="A4435">
        <v>40044410</v>
      </c>
      <c r="B4435" t="s">
        <v>57</v>
      </c>
      <c r="C4435">
        <v>45182</v>
      </c>
      <c r="D4435">
        <v>75079</v>
      </c>
      <c r="E4435">
        <v>20232024</v>
      </c>
      <c r="F4435" t="s">
        <v>17</v>
      </c>
      <c r="G4435" t="s">
        <v>367</v>
      </c>
      <c r="H4435">
        <v>38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2</v>
      </c>
      <c r="O4435" t="s">
        <v>40</v>
      </c>
      <c r="P4435" t="str">
        <f>UPPER(Table1[[#This Row],[Venue]])</f>
        <v>AWAY</v>
      </c>
    </row>
    <row r="4436" spans="1:16" hidden="1" x14ac:dyDescent="0.45">
      <c r="A4436">
        <v>40044410</v>
      </c>
      <c r="B4436" t="s">
        <v>57</v>
      </c>
      <c r="C4436">
        <v>45182</v>
      </c>
      <c r="D4436">
        <v>75079</v>
      </c>
      <c r="E4436">
        <v>20232024</v>
      </c>
      <c r="F4436" t="s">
        <v>17</v>
      </c>
      <c r="G4436" t="s">
        <v>368</v>
      </c>
      <c r="H4436">
        <v>50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2</v>
      </c>
      <c r="O4436" t="s">
        <v>40</v>
      </c>
      <c r="P4436" t="str">
        <f>UPPER(Table1[[#This Row],[Venue]])</f>
        <v>AWAY</v>
      </c>
    </row>
    <row r="4437" spans="1:16" hidden="1" x14ac:dyDescent="0.45">
      <c r="A4437">
        <v>40044410</v>
      </c>
      <c r="B4437" t="s">
        <v>57</v>
      </c>
      <c r="C4437">
        <v>45182</v>
      </c>
      <c r="D4437">
        <v>75079</v>
      </c>
      <c r="E4437">
        <v>20232024</v>
      </c>
      <c r="F4437" t="s">
        <v>17</v>
      </c>
      <c r="G4437" t="s">
        <v>210</v>
      </c>
      <c r="H4437">
        <v>69</v>
      </c>
      <c r="I4437">
        <v>1</v>
      </c>
      <c r="J4437">
        <v>0</v>
      </c>
      <c r="K4437">
        <v>1</v>
      </c>
      <c r="L4437">
        <v>1</v>
      </c>
      <c r="M4437">
        <v>0</v>
      </c>
      <c r="N4437">
        <v>0</v>
      </c>
      <c r="O4437" t="s">
        <v>40</v>
      </c>
      <c r="P4437" t="str">
        <f>UPPER(Table1[[#This Row],[Venue]])</f>
        <v>AWAY</v>
      </c>
    </row>
    <row r="4438" spans="1:16" hidden="1" x14ac:dyDescent="0.45">
      <c r="A4438">
        <v>40044410</v>
      </c>
      <c r="B4438" t="s">
        <v>57</v>
      </c>
      <c r="C4438">
        <v>45182</v>
      </c>
      <c r="D4438">
        <v>75079</v>
      </c>
      <c r="E4438">
        <v>20232024</v>
      </c>
      <c r="F4438" t="s">
        <v>17</v>
      </c>
      <c r="G4438" t="s">
        <v>491</v>
      </c>
      <c r="H4438">
        <v>75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2</v>
      </c>
      <c r="O4438" t="s">
        <v>40</v>
      </c>
      <c r="P4438" t="str">
        <f>UPPER(Table1[[#This Row],[Venue]])</f>
        <v>AWAY</v>
      </c>
    </row>
    <row r="4439" spans="1:16" hidden="1" x14ac:dyDescent="0.45">
      <c r="A4439">
        <v>40044410</v>
      </c>
      <c r="B4439" t="s">
        <v>57</v>
      </c>
      <c r="C4439">
        <v>45182</v>
      </c>
      <c r="D4439">
        <v>75079</v>
      </c>
      <c r="E4439">
        <v>20232024</v>
      </c>
      <c r="F4439" t="s">
        <v>17</v>
      </c>
      <c r="G4439" t="s">
        <v>402</v>
      </c>
      <c r="H4439">
        <v>87</v>
      </c>
      <c r="I4439">
        <v>1</v>
      </c>
      <c r="J4439">
        <v>0</v>
      </c>
      <c r="K4439">
        <v>1</v>
      </c>
      <c r="L4439">
        <v>1</v>
      </c>
      <c r="M4439">
        <v>0</v>
      </c>
      <c r="N4439">
        <v>0</v>
      </c>
      <c r="O4439" t="s">
        <v>40</v>
      </c>
      <c r="P4439" t="str">
        <f>UPPER(Table1[[#This Row],[Venue]])</f>
        <v>AWAY</v>
      </c>
    </row>
    <row r="4440" spans="1:16" hidden="1" x14ac:dyDescent="0.45">
      <c r="A4440">
        <v>40044410</v>
      </c>
      <c r="B4440" t="s">
        <v>57</v>
      </c>
      <c r="C4440">
        <v>45182</v>
      </c>
      <c r="D4440">
        <v>75079</v>
      </c>
      <c r="E4440">
        <v>20232024</v>
      </c>
      <c r="F4440" t="s">
        <v>17</v>
      </c>
      <c r="G4440" t="s">
        <v>92</v>
      </c>
      <c r="H4440">
        <v>96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 t="s">
        <v>40</v>
      </c>
      <c r="P4440" t="str">
        <f>UPPER(Table1[[#This Row],[Venue]])</f>
        <v>AWAY</v>
      </c>
    </row>
    <row r="4441" spans="1:16" hidden="1" x14ac:dyDescent="0.45">
      <c r="A4441">
        <v>40044410</v>
      </c>
      <c r="B4441" t="s">
        <v>57</v>
      </c>
      <c r="C4441">
        <v>45182</v>
      </c>
      <c r="D4441">
        <v>75079</v>
      </c>
      <c r="E4441">
        <v>20232024</v>
      </c>
      <c r="F4441" t="s">
        <v>17</v>
      </c>
      <c r="G4441" t="s">
        <v>492</v>
      </c>
      <c r="H4441">
        <v>99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0</v>
      </c>
      <c r="O4441" t="s">
        <v>40</v>
      </c>
      <c r="P4441" t="str">
        <f>UPPER(Table1[[#This Row],[Venue]])</f>
        <v>AWAY</v>
      </c>
    </row>
    <row r="4442" spans="1:16" hidden="1" x14ac:dyDescent="0.45">
      <c r="A4442">
        <v>40044442</v>
      </c>
      <c r="B4442" t="s">
        <v>520</v>
      </c>
      <c r="C4442">
        <v>45184</v>
      </c>
      <c r="D4442">
        <v>75111</v>
      </c>
      <c r="E4442">
        <v>20232024</v>
      </c>
      <c r="F4442" t="s">
        <v>17</v>
      </c>
      <c r="G4442" t="s">
        <v>376</v>
      </c>
      <c r="H4442">
        <v>2</v>
      </c>
      <c r="I4442">
        <v>1</v>
      </c>
      <c r="J4442">
        <v>1</v>
      </c>
      <c r="K4442">
        <v>1</v>
      </c>
      <c r="L4442">
        <v>0</v>
      </c>
      <c r="M4442">
        <v>0</v>
      </c>
      <c r="N4442">
        <v>0</v>
      </c>
      <c r="O4442" t="s">
        <v>19</v>
      </c>
      <c r="P4442" t="str">
        <f>UPPER(Table1[[#This Row],[Venue]])</f>
        <v>HOME</v>
      </c>
    </row>
    <row r="4443" spans="1:16" hidden="1" x14ac:dyDescent="0.45">
      <c r="A4443">
        <v>40044442</v>
      </c>
      <c r="B4443" t="s">
        <v>520</v>
      </c>
      <c r="C4443">
        <v>45184</v>
      </c>
      <c r="D4443">
        <v>75111</v>
      </c>
      <c r="E4443">
        <v>20232024</v>
      </c>
      <c r="F4443" t="s">
        <v>17</v>
      </c>
      <c r="G4443" t="s">
        <v>334</v>
      </c>
      <c r="H4443">
        <v>6</v>
      </c>
      <c r="I4443">
        <v>3</v>
      </c>
      <c r="J4443">
        <v>1</v>
      </c>
      <c r="K4443">
        <v>1</v>
      </c>
      <c r="L4443">
        <v>2</v>
      </c>
      <c r="M4443">
        <v>1</v>
      </c>
      <c r="N4443">
        <v>0</v>
      </c>
      <c r="O4443" t="s">
        <v>19</v>
      </c>
      <c r="P4443" t="str">
        <f>UPPER(Table1[[#This Row],[Venue]])</f>
        <v>HOME</v>
      </c>
    </row>
    <row r="4444" spans="1:16" hidden="1" x14ac:dyDescent="0.45">
      <c r="A4444">
        <v>40044442</v>
      </c>
      <c r="B4444" t="s">
        <v>520</v>
      </c>
      <c r="C4444">
        <v>45184</v>
      </c>
      <c r="D4444">
        <v>75111</v>
      </c>
      <c r="E4444">
        <v>20232024</v>
      </c>
      <c r="F4444" t="s">
        <v>17</v>
      </c>
      <c r="G4444" t="s">
        <v>135</v>
      </c>
      <c r="H4444">
        <v>7</v>
      </c>
      <c r="I4444">
        <v>1</v>
      </c>
      <c r="J4444">
        <v>0</v>
      </c>
      <c r="K4444">
        <v>1</v>
      </c>
      <c r="L4444">
        <v>1</v>
      </c>
      <c r="M4444">
        <v>0</v>
      </c>
      <c r="N4444">
        <v>0</v>
      </c>
      <c r="O4444" t="s">
        <v>19</v>
      </c>
      <c r="P4444" t="str">
        <f>UPPER(Table1[[#This Row],[Venue]])</f>
        <v>HOME</v>
      </c>
    </row>
    <row r="4445" spans="1:16" hidden="1" x14ac:dyDescent="0.45">
      <c r="A4445">
        <v>40044442</v>
      </c>
      <c r="B4445" t="s">
        <v>520</v>
      </c>
      <c r="C4445">
        <v>45184</v>
      </c>
      <c r="D4445">
        <v>75111</v>
      </c>
      <c r="E4445">
        <v>20232024</v>
      </c>
      <c r="F4445" t="s">
        <v>17</v>
      </c>
      <c r="G4445" t="s">
        <v>263</v>
      </c>
      <c r="H4445">
        <v>9</v>
      </c>
      <c r="I4445">
        <v>6</v>
      </c>
      <c r="J4445">
        <v>4</v>
      </c>
      <c r="K4445">
        <v>1</v>
      </c>
      <c r="L4445">
        <v>2</v>
      </c>
      <c r="M4445">
        <v>0</v>
      </c>
      <c r="N4445">
        <v>0</v>
      </c>
      <c r="O4445" t="s">
        <v>19</v>
      </c>
      <c r="P4445" t="str">
        <f>UPPER(Table1[[#This Row],[Venue]])</f>
        <v>HOME</v>
      </c>
    </row>
    <row r="4446" spans="1:16" hidden="1" x14ac:dyDescent="0.45">
      <c r="A4446">
        <v>40044442</v>
      </c>
      <c r="B4446" t="s">
        <v>520</v>
      </c>
      <c r="C4446">
        <v>45184</v>
      </c>
      <c r="D4446">
        <v>75111</v>
      </c>
      <c r="E4446">
        <v>20232024</v>
      </c>
      <c r="F4446" t="s">
        <v>17</v>
      </c>
      <c r="G4446" t="s">
        <v>136</v>
      </c>
      <c r="H4446">
        <v>17</v>
      </c>
      <c r="I4446">
        <v>1</v>
      </c>
      <c r="J4446">
        <v>0</v>
      </c>
      <c r="K4446">
        <v>1</v>
      </c>
      <c r="L4446">
        <v>1</v>
      </c>
      <c r="M4446">
        <v>0</v>
      </c>
      <c r="N4446">
        <v>0</v>
      </c>
      <c r="O4446" t="s">
        <v>19</v>
      </c>
      <c r="P4446" t="str">
        <f>UPPER(Table1[[#This Row],[Venue]])</f>
        <v>HOME</v>
      </c>
    </row>
    <row r="4447" spans="1:16" hidden="1" x14ac:dyDescent="0.45">
      <c r="A4447">
        <v>40044442</v>
      </c>
      <c r="B4447" t="s">
        <v>520</v>
      </c>
      <c r="C4447">
        <v>45184</v>
      </c>
      <c r="D4447">
        <v>75111</v>
      </c>
      <c r="E4447">
        <v>20232024</v>
      </c>
      <c r="F4447" t="s">
        <v>17</v>
      </c>
      <c r="G4447" t="s">
        <v>137</v>
      </c>
      <c r="H4447">
        <v>22</v>
      </c>
      <c r="I4447">
        <v>0</v>
      </c>
      <c r="J4447">
        <v>0</v>
      </c>
      <c r="K4447">
        <v>1</v>
      </c>
      <c r="L4447">
        <v>0</v>
      </c>
      <c r="M4447">
        <v>0</v>
      </c>
      <c r="N4447">
        <v>0</v>
      </c>
      <c r="O4447" t="s">
        <v>19</v>
      </c>
      <c r="P4447" t="str">
        <f>UPPER(Table1[[#This Row],[Venue]])</f>
        <v>HOME</v>
      </c>
    </row>
    <row r="4448" spans="1:16" hidden="1" x14ac:dyDescent="0.45">
      <c r="A4448">
        <v>40044442</v>
      </c>
      <c r="B4448" t="s">
        <v>520</v>
      </c>
      <c r="C4448">
        <v>45184</v>
      </c>
      <c r="D4448">
        <v>75111</v>
      </c>
      <c r="E4448">
        <v>20232024</v>
      </c>
      <c r="F4448" t="s">
        <v>17</v>
      </c>
      <c r="G4448" t="s">
        <v>139</v>
      </c>
      <c r="H4448">
        <v>27</v>
      </c>
      <c r="I4448">
        <v>1</v>
      </c>
      <c r="J4448">
        <v>0</v>
      </c>
      <c r="K4448">
        <v>1</v>
      </c>
      <c r="L4448">
        <v>1</v>
      </c>
      <c r="M4448">
        <v>0</v>
      </c>
      <c r="N4448">
        <v>0</v>
      </c>
      <c r="O4448" t="s">
        <v>19</v>
      </c>
      <c r="P4448" t="str">
        <f>UPPER(Table1[[#This Row],[Venue]])</f>
        <v>HOME</v>
      </c>
    </row>
    <row r="4449" spans="1:16" hidden="1" x14ac:dyDescent="0.45">
      <c r="A4449">
        <v>40044442</v>
      </c>
      <c r="B4449" t="s">
        <v>520</v>
      </c>
      <c r="C4449">
        <v>45184</v>
      </c>
      <c r="D4449">
        <v>75111</v>
      </c>
      <c r="E4449">
        <v>20232024</v>
      </c>
      <c r="F4449" t="s">
        <v>17</v>
      </c>
      <c r="G4449" t="s">
        <v>248</v>
      </c>
      <c r="H4449">
        <v>29</v>
      </c>
      <c r="I4449">
        <v>1</v>
      </c>
      <c r="J4449">
        <v>1</v>
      </c>
      <c r="K4449">
        <v>1</v>
      </c>
      <c r="L4449">
        <v>0</v>
      </c>
      <c r="M4449">
        <v>0</v>
      </c>
      <c r="N4449">
        <v>0</v>
      </c>
      <c r="O4449" t="s">
        <v>19</v>
      </c>
      <c r="P4449" t="str">
        <f>UPPER(Table1[[#This Row],[Venue]])</f>
        <v>HOME</v>
      </c>
    </row>
    <row r="4450" spans="1:16" hidden="1" x14ac:dyDescent="0.45">
      <c r="A4450">
        <v>40044442</v>
      </c>
      <c r="B4450" t="s">
        <v>520</v>
      </c>
      <c r="C4450">
        <v>45184</v>
      </c>
      <c r="D4450">
        <v>75111</v>
      </c>
      <c r="E4450">
        <v>20232024</v>
      </c>
      <c r="F4450" t="s">
        <v>17</v>
      </c>
      <c r="G4450" t="s">
        <v>266</v>
      </c>
      <c r="H4450">
        <v>31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 t="s">
        <v>19</v>
      </c>
      <c r="P4450" t="str">
        <f>UPPER(Table1[[#This Row],[Venue]])</f>
        <v>HOME</v>
      </c>
    </row>
    <row r="4451" spans="1:16" hidden="1" x14ac:dyDescent="0.45">
      <c r="A4451">
        <v>40044442</v>
      </c>
      <c r="B4451" t="s">
        <v>520</v>
      </c>
      <c r="C4451">
        <v>45184</v>
      </c>
      <c r="D4451">
        <v>75111</v>
      </c>
      <c r="E4451">
        <v>20232024</v>
      </c>
      <c r="F4451" t="s">
        <v>17</v>
      </c>
      <c r="G4451" t="s">
        <v>141</v>
      </c>
      <c r="H4451">
        <v>68</v>
      </c>
      <c r="I4451">
        <v>1</v>
      </c>
      <c r="J4451">
        <v>0</v>
      </c>
      <c r="K4451">
        <v>1</v>
      </c>
      <c r="L4451">
        <v>1</v>
      </c>
      <c r="M4451">
        <v>0</v>
      </c>
      <c r="N4451">
        <v>0</v>
      </c>
      <c r="O4451" t="s">
        <v>19</v>
      </c>
      <c r="P4451" t="str">
        <f>UPPER(Table1[[#This Row],[Venue]])</f>
        <v>HOME</v>
      </c>
    </row>
    <row r="4452" spans="1:16" hidden="1" x14ac:dyDescent="0.45">
      <c r="A4452">
        <v>40044442</v>
      </c>
      <c r="B4452" t="s">
        <v>520</v>
      </c>
      <c r="C4452">
        <v>45184</v>
      </c>
      <c r="D4452">
        <v>75111</v>
      </c>
      <c r="E4452">
        <v>20232024</v>
      </c>
      <c r="F4452" t="s">
        <v>17</v>
      </c>
      <c r="G4452" t="s">
        <v>142</v>
      </c>
      <c r="H4452">
        <v>69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 t="s">
        <v>19</v>
      </c>
      <c r="P4452" t="str">
        <f>UPPER(Table1[[#This Row],[Venue]])</f>
        <v>HOME</v>
      </c>
    </row>
    <row r="4453" spans="1:16" hidden="1" x14ac:dyDescent="0.45">
      <c r="A4453">
        <v>40044442</v>
      </c>
      <c r="B4453" t="s">
        <v>520</v>
      </c>
      <c r="C4453">
        <v>45184</v>
      </c>
      <c r="D4453">
        <v>75111</v>
      </c>
      <c r="E4453">
        <v>20232024</v>
      </c>
      <c r="F4453" t="s">
        <v>17</v>
      </c>
      <c r="G4453" t="s">
        <v>388</v>
      </c>
      <c r="H4453">
        <v>79</v>
      </c>
      <c r="I4453">
        <v>1</v>
      </c>
      <c r="J4453">
        <v>1</v>
      </c>
      <c r="K4453">
        <v>1</v>
      </c>
      <c r="L4453">
        <v>0</v>
      </c>
      <c r="M4453">
        <v>0</v>
      </c>
      <c r="N4453">
        <v>6</v>
      </c>
      <c r="O4453" t="s">
        <v>19</v>
      </c>
      <c r="P4453" t="str">
        <f>UPPER(Table1[[#This Row],[Venue]])</f>
        <v>HOME</v>
      </c>
    </row>
    <row r="4454" spans="1:16" hidden="1" x14ac:dyDescent="0.45">
      <c r="A4454">
        <v>40044442</v>
      </c>
      <c r="B4454" t="s">
        <v>520</v>
      </c>
      <c r="C4454">
        <v>45184</v>
      </c>
      <c r="D4454">
        <v>75111</v>
      </c>
      <c r="E4454">
        <v>20232024</v>
      </c>
      <c r="F4454" t="s">
        <v>17</v>
      </c>
      <c r="G4454" t="s">
        <v>145</v>
      </c>
      <c r="H4454">
        <v>88</v>
      </c>
      <c r="I4454">
        <v>0</v>
      </c>
      <c r="J4454">
        <v>0</v>
      </c>
      <c r="K4454">
        <v>1</v>
      </c>
      <c r="L4454">
        <v>0</v>
      </c>
      <c r="M4454">
        <v>0</v>
      </c>
      <c r="N4454">
        <v>0</v>
      </c>
      <c r="O4454" t="s">
        <v>19</v>
      </c>
      <c r="P4454" t="str">
        <f>UPPER(Table1[[#This Row],[Venue]])</f>
        <v>HOME</v>
      </c>
    </row>
    <row r="4455" spans="1:16" hidden="1" x14ac:dyDescent="0.45">
      <c r="A4455">
        <v>40044442</v>
      </c>
      <c r="B4455" t="s">
        <v>520</v>
      </c>
      <c r="C4455">
        <v>45184</v>
      </c>
      <c r="D4455">
        <v>75111</v>
      </c>
      <c r="E4455">
        <v>20232024</v>
      </c>
      <c r="F4455" t="s">
        <v>17</v>
      </c>
      <c r="G4455" t="s">
        <v>147</v>
      </c>
      <c r="H4455">
        <v>92</v>
      </c>
      <c r="I4455">
        <v>4</v>
      </c>
      <c r="J4455">
        <v>3</v>
      </c>
      <c r="K4455">
        <v>1</v>
      </c>
      <c r="L4455">
        <v>1</v>
      </c>
      <c r="M4455">
        <v>0</v>
      </c>
      <c r="N4455">
        <v>0</v>
      </c>
      <c r="O4455" t="s">
        <v>19</v>
      </c>
      <c r="P4455" t="str">
        <f>UPPER(Table1[[#This Row],[Venue]])</f>
        <v>HOME</v>
      </c>
    </row>
    <row r="4456" spans="1:16" hidden="1" x14ac:dyDescent="0.45">
      <c r="A4456">
        <v>40044442</v>
      </c>
      <c r="B4456" t="s">
        <v>520</v>
      </c>
      <c r="C4456">
        <v>45184</v>
      </c>
      <c r="D4456">
        <v>75111</v>
      </c>
      <c r="E4456">
        <v>20232024</v>
      </c>
      <c r="F4456" t="s">
        <v>17</v>
      </c>
      <c r="G4456" t="s">
        <v>501</v>
      </c>
      <c r="H4456">
        <v>93</v>
      </c>
      <c r="I4456">
        <v>4</v>
      </c>
      <c r="J4456">
        <v>1</v>
      </c>
      <c r="K4456">
        <v>1</v>
      </c>
      <c r="L4456">
        <v>3</v>
      </c>
      <c r="M4456">
        <v>0</v>
      </c>
      <c r="N4456">
        <v>0</v>
      </c>
      <c r="O4456" t="s">
        <v>19</v>
      </c>
      <c r="P4456" t="str">
        <f>UPPER(Table1[[#This Row],[Venue]])</f>
        <v>HOME</v>
      </c>
    </row>
    <row r="4457" spans="1:16" hidden="1" x14ac:dyDescent="0.45">
      <c r="A4457">
        <v>40044442</v>
      </c>
      <c r="B4457" t="s">
        <v>520</v>
      </c>
      <c r="C4457">
        <v>45184</v>
      </c>
      <c r="D4457">
        <v>75111</v>
      </c>
      <c r="E4457">
        <v>20232024</v>
      </c>
      <c r="F4457" t="s">
        <v>17</v>
      </c>
      <c r="G4457" t="s">
        <v>390</v>
      </c>
      <c r="H4457">
        <v>94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 t="s">
        <v>19</v>
      </c>
      <c r="P4457" t="str">
        <f>UPPER(Table1[[#This Row],[Venue]])</f>
        <v>HOME</v>
      </c>
    </row>
    <row r="4458" spans="1:16" hidden="1" x14ac:dyDescent="0.45">
      <c r="A4458">
        <v>40044442</v>
      </c>
      <c r="B4458" t="s">
        <v>520</v>
      </c>
      <c r="C4458">
        <v>45184</v>
      </c>
      <c r="D4458">
        <v>75111</v>
      </c>
      <c r="E4458">
        <v>20232024</v>
      </c>
      <c r="F4458" t="s">
        <v>17</v>
      </c>
      <c r="G4458" t="s">
        <v>148</v>
      </c>
      <c r="H4458">
        <v>95</v>
      </c>
      <c r="I4458">
        <v>2</v>
      </c>
      <c r="J4458">
        <v>0</v>
      </c>
      <c r="K4458">
        <v>1</v>
      </c>
      <c r="L4458">
        <v>2</v>
      </c>
      <c r="M4458">
        <v>0</v>
      </c>
      <c r="N4458">
        <v>0</v>
      </c>
      <c r="O4458" t="s">
        <v>19</v>
      </c>
      <c r="P4458" t="str">
        <f>UPPER(Table1[[#This Row],[Venue]])</f>
        <v>HOME</v>
      </c>
    </row>
    <row r="4459" spans="1:16" hidden="1" x14ac:dyDescent="0.45">
      <c r="A4459">
        <v>40044442</v>
      </c>
      <c r="B4459" t="s">
        <v>520</v>
      </c>
      <c r="C4459">
        <v>45184</v>
      </c>
      <c r="D4459">
        <v>75111</v>
      </c>
      <c r="E4459">
        <v>20232024</v>
      </c>
      <c r="F4459" t="s">
        <v>17</v>
      </c>
      <c r="G4459" t="s">
        <v>394</v>
      </c>
      <c r="H4459">
        <v>97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 t="s">
        <v>19</v>
      </c>
      <c r="P4459" t="str">
        <f>UPPER(Table1[[#This Row],[Venue]])</f>
        <v>HOME</v>
      </c>
    </row>
    <row r="4460" spans="1:16" hidden="1" x14ac:dyDescent="0.45">
      <c r="A4460">
        <v>40044442</v>
      </c>
      <c r="B4460" t="s">
        <v>520</v>
      </c>
      <c r="C4460">
        <v>45184</v>
      </c>
      <c r="D4460">
        <v>75111</v>
      </c>
      <c r="E4460">
        <v>20232024</v>
      </c>
      <c r="F4460" t="s">
        <v>17</v>
      </c>
      <c r="G4460" t="s">
        <v>149</v>
      </c>
      <c r="H4460">
        <v>98</v>
      </c>
      <c r="I4460">
        <v>3</v>
      </c>
      <c r="J4460">
        <v>2</v>
      </c>
      <c r="K4460">
        <v>1</v>
      </c>
      <c r="L4460">
        <v>1</v>
      </c>
      <c r="M4460">
        <v>0</v>
      </c>
      <c r="N4460">
        <v>0</v>
      </c>
      <c r="O4460" t="s">
        <v>19</v>
      </c>
      <c r="P4460" t="str">
        <f>UPPER(Table1[[#This Row],[Venue]])</f>
        <v>HOME</v>
      </c>
    </row>
    <row r="4461" spans="1:16" hidden="1" x14ac:dyDescent="0.45">
      <c r="A4461">
        <v>40044442</v>
      </c>
      <c r="B4461" t="s">
        <v>520</v>
      </c>
      <c r="C4461">
        <v>45184</v>
      </c>
      <c r="D4461">
        <v>75111</v>
      </c>
      <c r="E4461">
        <v>20232024</v>
      </c>
      <c r="F4461" t="s">
        <v>17</v>
      </c>
      <c r="G4461" t="s">
        <v>471</v>
      </c>
      <c r="H4461">
        <v>5</v>
      </c>
      <c r="I4461">
        <v>2</v>
      </c>
      <c r="J4461">
        <v>0</v>
      </c>
      <c r="K4461">
        <v>1</v>
      </c>
      <c r="L4461">
        <v>2</v>
      </c>
      <c r="M4461">
        <v>0</v>
      </c>
      <c r="N4461">
        <v>0</v>
      </c>
      <c r="O4461" t="s">
        <v>40</v>
      </c>
      <c r="P4461" t="str">
        <f>UPPER(Table1[[#This Row],[Venue]])</f>
        <v>AWAY</v>
      </c>
    </row>
    <row r="4462" spans="1:16" hidden="1" x14ac:dyDescent="0.45">
      <c r="A4462">
        <v>40044442</v>
      </c>
      <c r="B4462" t="s">
        <v>520</v>
      </c>
      <c r="C4462">
        <v>45184</v>
      </c>
      <c r="D4462">
        <v>75111</v>
      </c>
      <c r="E4462">
        <v>20232024</v>
      </c>
      <c r="F4462" t="s">
        <v>17</v>
      </c>
      <c r="G4462" t="s">
        <v>521</v>
      </c>
      <c r="H4462">
        <v>7</v>
      </c>
      <c r="I4462">
        <v>1</v>
      </c>
      <c r="J4462">
        <v>0</v>
      </c>
      <c r="K4462">
        <v>1</v>
      </c>
      <c r="L4462">
        <v>1</v>
      </c>
      <c r="M4462">
        <v>0</v>
      </c>
      <c r="N4462">
        <v>0</v>
      </c>
      <c r="O4462" t="s">
        <v>40</v>
      </c>
      <c r="P4462" t="str">
        <f>UPPER(Table1[[#This Row],[Venue]])</f>
        <v>AWAY</v>
      </c>
    </row>
    <row r="4463" spans="1:16" hidden="1" x14ac:dyDescent="0.45">
      <c r="A4463">
        <v>40044442</v>
      </c>
      <c r="B4463" t="s">
        <v>520</v>
      </c>
      <c r="C4463">
        <v>45184</v>
      </c>
      <c r="D4463">
        <v>75111</v>
      </c>
      <c r="E4463">
        <v>20232024</v>
      </c>
      <c r="F4463" t="s">
        <v>17</v>
      </c>
      <c r="G4463" t="s">
        <v>472</v>
      </c>
      <c r="H4463">
        <v>9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 t="s">
        <v>40</v>
      </c>
      <c r="P4463" t="str">
        <f>UPPER(Table1[[#This Row],[Venue]])</f>
        <v>AWAY</v>
      </c>
    </row>
    <row r="4464" spans="1:16" hidden="1" x14ac:dyDescent="0.45">
      <c r="A4464">
        <v>40044442</v>
      </c>
      <c r="B4464" t="s">
        <v>520</v>
      </c>
      <c r="C4464">
        <v>45184</v>
      </c>
      <c r="D4464">
        <v>75111</v>
      </c>
      <c r="E4464">
        <v>20232024</v>
      </c>
      <c r="F4464" t="s">
        <v>17</v>
      </c>
      <c r="G4464" t="s">
        <v>352</v>
      </c>
      <c r="H4464">
        <v>10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 t="s">
        <v>40</v>
      </c>
      <c r="P4464" t="str">
        <f>UPPER(Table1[[#This Row],[Venue]])</f>
        <v>AWAY</v>
      </c>
    </row>
    <row r="4465" spans="1:16" hidden="1" x14ac:dyDescent="0.45">
      <c r="A4465">
        <v>40044442</v>
      </c>
      <c r="B4465" t="s">
        <v>520</v>
      </c>
      <c r="C4465">
        <v>45184</v>
      </c>
      <c r="D4465">
        <v>75111</v>
      </c>
      <c r="E4465">
        <v>20232024</v>
      </c>
      <c r="F4465" t="s">
        <v>17</v>
      </c>
      <c r="G4465" t="s">
        <v>522</v>
      </c>
      <c r="H4465">
        <v>11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  <c r="O4465" t="s">
        <v>40</v>
      </c>
      <c r="P4465" t="str">
        <f>UPPER(Table1[[#This Row],[Venue]])</f>
        <v>AWAY</v>
      </c>
    </row>
    <row r="4466" spans="1:16" hidden="1" x14ac:dyDescent="0.45">
      <c r="A4466">
        <v>40044442</v>
      </c>
      <c r="B4466" t="s">
        <v>520</v>
      </c>
      <c r="C4466">
        <v>45184</v>
      </c>
      <c r="D4466">
        <v>75111</v>
      </c>
      <c r="E4466">
        <v>20232024</v>
      </c>
      <c r="F4466" t="s">
        <v>17</v>
      </c>
      <c r="G4466" t="s">
        <v>523</v>
      </c>
      <c r="H4466">
        <v>12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2</v>
      </c>
      <c r="O4466" t="s">
        <v>40</v>
      </c>
      <c r="P4466" t="str">
        <f>UPPER(Table1[[#This Row],[Venue]])</f>
        <v>AWAY</v>
      </c>
    </row>
    <row r="4467" spans="1:16" hidden="1" x14ac:dyDescent="0.45">
      <c r="A4467">
        <v>40044442</v>
      </c>
      <c r="B4467" t="s">
        <v>520</v>
      </c>
      <c r="C4467">
        <v>45184</v>
      </c>
      <c r="D4467">
        <v>75111</v>
      </c>
      <c r="E4467">
        <v>20232024</v>
      </c>
      <c r="F4467" t="s">
        <v>17</v>
      </c>
      <c r="G4467" t="s">
        <v>473</v>
      </c>
      <c r="H4467">
        <v>16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2</v>
      </c>
      <c r="O4467" t="s">
        <v>40</v>
      </c>
      <c r="P4467" t="str">
        <f>UPPER(Table1[[#This Row],[Venue]])</f>
        <v>AWAY</v>
      </c>
    </row>
    <row r="4468" spans="1:16" hidden="1" x14ac:dyDescent="0.45">
      <c r="A4468">
        <v>40044442</v>
      </c>
      <c r="B4468" t="s">
        <v>520</v>
      </c>
      <c r="C4468">
        <v>45184</v>
      </c>
      <c r="D4468">
        <v>75111</v>
      </c>
      <c r="E4468">
        <v>20232024</v>
      </c>
      <c r="F4468" t="s">
        <v>17</v>
      </c>
      <c r="G4468" t="s">
        <v>474</v>
      </c>
      <c r="H4468">
        <v>20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2</v>
      </c>
      <c r="O4468" t="s">
        <v>40</v>
      </c>
      <c r="P4468" t="str">
        <f>UPPER(Table1[[#This Row],[Venue]])</f>
        <v>AWAY</v>
      </c>
    </row>
    <row r="4469" spans="1:16" hidden="1" x14ac:dyDescent="0.45">
      <c r="A4469">
        <v>40044442</v>
      </c>
      <c r="B4469" t="s">
        <v>520</v>
      </c>
      <c r="C4469">
        <v>45184</v>
      </c>
      <c r="D4469">
        <v>75111</v>
      </c>
      <c r="E4469">
        <v>20232024</v>
      </c>
      <c r="F4469" t="s">
        <v>17</v>
      </c>
      <c r="G4469" t="s">
        <v>524</v>
      </c>
      <c r="H4469">
        <v>24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 t="s">
        <v>40</v>
      </c>
      <c r="P4469" t="str">
        <f>UPPER(Table1[[#This Row],[Venue]])</f>
        <v>AWAY</v>
      </c>
    </row>
    <row r="4470" spans="1:16" hidden="1" x14ac:dyDescent="0.45">
      <c r="A4470">
        <v>40044442</v>
      </c>
      <c r="B4470" t="s">
        <v>520</v>
      </c>
      <c r="C4470">
        <v>45184</v>
      </c>
      <c r="D4470">
        <v>75111</v>
      </c>
      <c r="E4470">
        <v>20232024</v>
      </c>
      <c r="F4470" t="s">
        <v>17</v>
      </c>
      <c r="G4470" t="s">
        <v>525</v>
      </c>
      <c r="H4470">
        <v>25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0</v>
      </c>
      <c r="O4470" t="s">
        <v>40</v>
      </c>
      <c r="P4470" t="str">
        <f>UPPER(Table1[[#This Row],[Venue]])</f>
        <v>AWAY</v>
      </c>
    </row>
    <row r="4471" spans="1:16" hidden="1" x14ac:dyDescent="0.45">
      <c r="A4471">
        <v>40044442</v>
      </c>
      <c r="B4471" t="s">
        <v>520</v>
      </c>
      <c r="C4471">
        <v>45184</v>
      </c>
      <c r="D4471">
        <v>75111</v>
      </c>
      <c r="E4471">
        <v>20232024</v>
      </c>
      <c r="F4471" t="s">
        <v>17</v>
      </c>
      <c r="G4471" t="s">
        <v>383</v>
      </c>
      <c r="H4471">
        <v>26</v>
      </c>
      <c r="I4471">
        <v>0</v>
      </c>
      <c r="J4471">
        <v>0</v>
      </c>
      <c r="K4471">
        <v>1</v>
      </c>
      <c r="L4471">
        <v>0</v>
      </c>
      <c r="M4471">
        <v>0</v>
      </c>
      <c r="N4471">
        <v>0</v>
      </c>
      <c r="O4471" t="s">
        <v>40</v>
      </c>
      <c r="P4471" t="str">
        <f>UPPER(Table1[[#This Row],[Venue]])</f>
        <v>AWAY</v>
      </c>
    </row>
    <row r="4472" spans="1:16" hidden="1" x14ac:dyDescent="0.45">
      <c r="A4472">
        <v>40044442</v>
      </c>
      <c r="B4472" t="s">
        <v>520</v>
      </c>
      <c r="C4472">
        <v>45184</v>
      </c>
      <c r="D4472">
        <v>75111</v>
      </c>
      <c r="E4472">
        <v>20232024</v>
      </c>
      <c r="F4472" t="s">
        <v>17</v>
      </c>
      <c r="G4472" t="s">
        <v>477</v>
      </c>
      <c r="H4472">
        <v>71</v>
      </c>
      <c r="I4472">
        <v>1</v>
      </c>
      <c r="J4472">
        <v>1</v>
      </c>
      <c r="K4472">
        <v>1</v>
      </c>
      <c r="L4472">
        <v>0</v>
      </c>
      <c r="M4472">
        <v>0</v>
      </c>
      <c r="N4472">
        <v>0</v>
      </c>
      <c r="O4472" t="s">
        <v>40</v>
      </c>
      <c r="P4472" t="str">
        <f>UPPER(Table1[[#This Row],[Venue]])</f>
        <v>AWAY</v>
      </c>
    </row>
    <row r="4473" spans="1:16" hidden="1" x14ac:dyDescent="0.45">
      <c r="A4473">
        <v>40044442</v>
      </c>
      <c r="B4473" t="s">
        <v>520</v>
      </c>
      <c r="C4473">
        <v>45184</v>
      </c>
      <c r="D4473">
        <v>75111</v>
      </c>
      <c r="E4473">
        <v>20232024</v>
      </c>
      <c r="F4473" t="s">
        <v>17</v>
      </c>
      <c r="G4473" t="s">
        <v>478</v>
      </c>
      <c r="H4473">
        <v>78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0</v>
      </c>
      <c r="O4473" t="s">
        <v>40</v>
      </c>
      <c r="P4473" t="str">
        <f>UPPER(Table1[[#This Row],[Venue]])</f>
        <v>AWAY</v>
      </c>
    </row>
    <row r="4474" spans="1:16" hidden="1" x14ac:dyDescent="0.45">
      <c r="A4474">
        <v>40044442</v>
      </c>
      <c r="B4474" t="s">
        <v>520</v>
      </c>
      <c r="C4474">
        <v>45184</v>
      </c>
      <c r="D4474">
        <v>75111</v>
      </c>
      <c r="E4474">
        <v>20232024</v>
      </c>
      <c r="F4474" t="s">
        <v>17</v>
      </c>
      <c r="G4474" t="s">
        <v>526</v>
      </c>
      <c r="H4474">
        <v>81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 t="s">
        <v>40</v>
      </c>
      <c r="P4474" t="str">
        <f>UPPER(Table1[[#This Row],[Venue]])</f>
        <v>AWAY</v>
      </c>
    </row>
    <row r="4475" spans="1:16" hidden="1" x14ac:dyDescent="0.45">
      <c r="A4475">
        <v>40044442</v>
      </c>
      <c r="B4475" t="s">
        <v>520</v>
      </c>
      <c r="C4475">
        <v>45184</v>
      </c>
      <c r="D4475">
        <v>75111</v>
      </c>
      <c r="E4475">
        <v>20232024</v>
      </c>
      <c r="F4475" t="s">
        <v>17</v>
      </c>
      <c r="G4475" t="s">
        <v>209</v>
      </c>
      <c r="H4475">
        <v>88</v>
      </c>
      <c r="I4475">
        <v>1</v>
      </c>
      <c r="J4475">
        <v>1</v>
      </c>
      <c r="K4475">
        <v>1</v>
      </c>
      <c r="L4475">
        <v>0</v>
      </c>
      <c r="M4475">
        <v>0</v>
      </c>
      <c r="N4475">
        <v>0</v>
      </c>
      <c r="O4475" t="s">
        <v>40</v>
      </c>
      <c r="P4475" t="str">
        <f>UPPER(Table1[[#This Row],[Venue]])</f>
        <v>AWAY</v>
      </c>
    </row>
    <row r="4476" spans="1:16" hidden="1" x14ac:dyDescent="0.45">
      <c r="A4476">
        <v>40044442</v>
      </c>
      <c r="B4476" t="s">
        <v>520</v>
      </c>
      <c r="C4476">
        <v>45184</v>
      </c>
      <c r="D4476">
        <v>75111</v>
      </c>
      <c r="E4476">
        <v>20232024</v>
      </c>
      <c r="F4476" t="s">
        <v>17</v>
      </c>
      <c r="G4476" t="s">
        <v>421</v>
      </c>
      <c r="H4476">
        <v>89</v>
      </c>
      <c r="I4476">
        <v>1</v>
      </c>
      <c r="J4476">
        <v>1</v>
      </c>
      <c r="K4476">
        <v>1</v>
      </c>
      <c r="L4476">
        <v>0</v>
      </c>
      <c r="M4476">
        <v>0</v>
      </c>
      <c r="N4476">
        <v>0</v>
      </c>
      <c r="O4476" t="s">
        <v>40</v>
      </c>
      <c r="P4476" t="str">
        <f>UPPER(Table1[[#This Row],[Venue]])</f>
        <v>AWAY</v>
      </c>
    </row>
    <row r="4477" spans="1:16" hidden="1" x14ac:dyDescent="0.45">
      <c r="A4477">
        <v>40044442</v>
      </c>
      <c r="B4477" t="s">
        <v>520</v>
      </c>
      <c r="C4477">
        <v>45184</v>
      </c>
      <c r="D4477">
        <v>75111</v>
      </c>
      <c r="E4477">
        <v>20232024</v>
      </c>
      <c r="F4477" t="s">
        <v>17</v>
      </c>
      <c r="G4477" t="s">
        <v>479</v>
      </c>
      <c r="H4477">
        <v>90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 t="s">
        <v>40</v>
      </c>
      <c r="P4477" t="str">
        <f>UPPER(Table1[[#This Row],[Venue]])</f>
        <v>AWAY</v>
      </c>
    </row>
    <row r="4478" spans="1:16" hidden="1" x14ac:dyDescent="0.45">
      <c r="A4478">
        <v>40044442</v>
      </c>
      <c r="B4478" t="s">
        <v>520</v>
      </c>
      <c r="C4478">
        <v>45184</v>
      </c>
      <c r="D4478">
        <v>75111</v>
      </c>
      <c r="E4478">
        <v>20232024</v>
      </c>
      <c r="F4478" t="s">
        <v>17</v>
      </c>
      <c r="G4478" t="s">
        <v>527</v>
      </c>
      <c r="H4478">
        <v>93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 t="s">
        <v>40</v>
      </c>
      <c r="P4478" t="str">
        <f>UPPER(Table1[[#This Row],[Venue]])</f>
        <v>AWAY</v>
      </c>
    </row>
    <row r="4479" spans="1:16" hidden="1" x14ac:dyDescent="0.45">
      <c r="A4479">
        <v>40044440</v>
      </c>
      <c r="B4479" t="s">
        <v>528</v>
      </c>
      <c r="C4479">
        <v>45185</v>
      </c>
      <c r="D4479">
        <v>75109</v>
      </c>
      <c r="E4479">
        <v>20232024</v>
      </c>
      <c r="F4479" t="s">
        <v>17</v>
      </c>
      <c r="G4479" t="s">
        <v>169</v>
      </c>
      <c r="H4479">
        <v>1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 t="s">
        <v>19</v>
      </c>
      <c r="P4479" t="str">
        <f>UPPER(Table1[[#This Row],[Venue]])</f>
        <v>HOME</v>
      </c>
    </row>
    <row r="4480" spans="1:16" hidden="1" x14ac:dyDescent="0.45">
      <c r="A4480">
        <v>40044440</v>
      </c>
      <c r="B4480" t="s">
        <v>528</v>
      </c>
      <c r="C4480">
        <v>45185</v>
      </c>
      <c r="D4480">
        <v>75109</v>
      </c>
      <c r="E4480">
        <v>20232024</v>
      </c>
      <c r="F4480" t="s">
        <v>17</v>
      </c>
      <c r="G4480" t="s">
        <v>265</v>
      </c>
      <c r="H4480">
        <v>5</v>
      </c>
      <c r="I4480">
        <v>2</v>
      </c>
      <c r="J4480">
        <v>2</v>
      </c>
      <c r="K4480">
        <v>1</v>
      </c>
      <c r="L4480">
        <v>0</v>
      </c>
      <c r="M4480">
        <v>0</v>
      </c>
      <c r="N4480">
        <v>0</v>
      </c>
      <c r="O4480" t="s">
        <v>19</v>
      </c>
      <c r="P4480" t="str">
        <f>UPPER(Table1[[#This Row],[Venue]])</f>
        <v>HOME</v>
      </c>
    </row>
    <row r="4481" spans="1:16" hidden="1" x14ac:dyDescent="0.45">
      <c r="A4481">
        <v>40044440</v>
      </c>
      <c r="B4481" t="s">
        <v>528</v>
      </c>
      <c r="C4481">
        <v>45185</v>
      </c>
      <c r="D4481">
        <v>75109</v>
      </c>
      <c r="E4481">
        <v>20232024</v>
      </c>
      <c r="F4481" t="s">
        <v>17</v>
      </c>
      <c r="G4481" t="s">
        <v>516</v>
      </c>
      <c r="H4481">
        <v>6</v>
      </c>
      <c r="I4481">
        <v>1</v>
      </c>
      <c r="J4481">
        <v>0</v>
      </c>
      <c r="K4481">
        <v>1</v>
      </c>
      <c r="L4481">
        <v>1</v>
      </c>
      <c r="M4481">
        <v>0</v>
      </c>
      <c r="N4481">
        <v>0</v>
      </c>
      <c r="O4481" t="s">
        <v>19</v>
      </c>
      <c r="P4481" t="str">
        <f>UPPER(Table1[[#This Row],[Venue]])</f>
        <v>HOME</v>
      </c>
    </row>
    <row r="4482" spans="1:16" hidden="1" x14ac:dyDescent="0.45">
      <c r="A4482">
        <v>40044440</v>
      </c>
      <c r="B4482" t="s">
        <v>528</v>
      </c>
      <c r="C4482">
        <v>45185</v>
      </c>
      <c r="D4482">
        <v>75109</v>
      </c>
      <c r="E4482">
        <v>20232024</v>
      </c>
      <c r="F4482" t="s">
        <v>17</v>
      </c>
      <c r="G4482" t="s">
        <v>203</v>
      </c>
      <c r="H4482">
        <v>9</v>
      </c>
      <c r="I4482">
        <v>1</v>
      </c>
      <c r="J4482">
        <v>0</v>
      </c>
      <c r="K4482">
        <v>1</v>
      </c>
      <c r="L4482">
        <v>1</v>
      </c>
      <c r="M4482">
        <v>0</v>
      </c>
      <c r="N4482">
        <v>0</v>
      </c>
      <c r="O4482" t="s">
        <v>19</v>
      </c>
      <c r="P4482" t="str">
        <f>UPPER(Table1[[#This Row],[Venue]])</f>
        <v>HOME</v>
      </c>
    </row>
    <row r="4483" spans="1:16" hidden="1" x14ac:dyDescent="0.45">
      <c r="A4483">
        <v>40044440</v>
      </c>
      <c r="B4483" t="s">
        <v>528</v>
      </c>
      <c r="C4483">
        <v>45185</v>
      </c>
      <c r="D4483">
        <v>75109</v>
      </c>
      <c r="E4483">
        <v>20232024</v>
      </c>
      <c r="F4483" t="s">
        <v>17</v>
      </c>
      <c r="G4483" t="s">
        <v>517</v>
      </c>
      <c r="H4483">
        <v>11</v>
      </c>
      <c r="I4483">
        <v>1</v>
      </c>
      <c r="J4483">
        <v>1</v>
      </c>
      <c r="K4483">
        <v>1</v>
      </c>
      <c r="L4483">
        <v>0</v>
      </c>
      <c r="M4483">
        <v>0</v>
      </c>
      <c r="N4483">
        <v>0</v>
      </c>
      <c r="O4483" t="s">
        <v>19</v>
      </c>
      <c r="P4483" t="str">
        <f>UPPER(Table1[[#This Row],[Venue]])</f>
        <v>HOME</v>
      </c>
    </row>
    <row r="4484" spans="1:16" hidden="1" x14ac:dyDescent="0.45">
      <c r="A4484">
        <v>40044440</v>
      </c>
      <c r="B4484" t="s">
        <v>528</v>
      </c>
      <c r="C4484">
        <v>45185</v>
      </c>
      <c r="D4484">
        <v>75109</v>
      </c>
      <c r="E4484">
        <v>20232024</v>
      </c>
      <c r="F4484" t="s">
        <v>17</v>
      </c>
      <c r="G4484" t="s">
        <v>529</v>
      </c>
      <c r="H4484">
        <v>12</v>
      </c>
      <c r="I4484">
        <v>3</v>
      </c>
      <c r="J4484">
        <v>1</v>
      </c>
      <c r="K4484">
        <v>1</v>
      </c>
      <c r="L4484">
        <v>2</v>
      </c>
      <c r="M4484">
        <v>0</v>
      </c>
      <c r="N4484">
        <v>0</v>
      </c>
      <c r="O4484" t="s">
        <v>19</v>
      </c>
      <c r="P4484" t="str">
        <f>UPPER(Table1[[#This Row],[Venue]])</f>
        <v>HOME</v>
      </c>
    </row>
    <row r="4485" spans="1:16" hidden="1" x14ac:dyDescent="0.45">
      <c r="A4485">
        <v>40044440</v>
      </c>
      <c r="B4485" t="s">
        <v>528</v>
      </c>
      <c r="C4485">
        <v>45185</v>
      </c>
      <c r="D4485">
        <v>75109</v>
      </c>
      <c r="E4485">
        <v>20232024</v>
      </c>
      <c r="F4485" t="s">
        <v>17</v>
      </c>
      <c r="G4485" t="s">
        <v>349</v>
      </c>
      <c r="H4485">
        <v>13</v>
      </c>
      <c r="I4485">
        <v>3</v>
      </c>
      <c r="J4485">
        <v>2</v>
      </c>
      <c r="K4485">
        <v>1</v>
      </c>
      <c r="L4485">
        <v>1</v>
      </c>
      <c r="M4485">
        <v>0</v>
      </c>
      <c r="N4485">
        <v>0</v>
      </c>
      <c r="O4485" t="s">
        <v>19</v>
      </c>
      <c r="P4485" t="str">
        <f>UPPER(Table1[[#This Row],[Venue]])</f>
        <v>HOME</v>
      </c>
    </row>
    <row r="4486" spans="1:16" hidden="1" x14ac:dyDescent="0.45">
      <c r="A4486">
        <v>40044440</v>
      </c>
      <c r="B4486" t="s">
        <v>528</v>
      </c>
      <c r="C4486">
        <v>45185</v>
      </c>
      <c r="D4486">
        <v>75109</v>
      </c>
      <c r="E4486">
        <v>20232024</v>
      </c>
      <c r="F4486" t="s">
        <v>17</v>
      </c>
      <c r="G4486" t="s">
        <v>175</v>
      </c>
      <c r="H4486">
        <v>15</v>
      </c>
      <c r="I4486">
        <v>2</v>
      </c>
      <c r="J4486">
        <v>0</v>
      </c>
      <c r="K4486">
        <v>1</v>
      </c>
      <c r="L4486">
        <v>2</v>
      </c>
      <c r="M4486">
        <v>0</v>
      </c>
      <c r="N4486">
        <v>0</v>
      </c>
      <c r="O4486" t="s">
        <v>19</v>
      </c>
      <c r="P4486" t="str">
        <f>UPPER(Table1[[#This Row],[Venue]])</f>
        <v>HOME</v>
      </c>
    </row>
    <row r="4487" spans="1:16" hidden="1" x14ac:dyDescent="0.45">
      <c r="A4487">
        <v>40044440</v>
      </c>
      <c r="B4487" t="s">
        <v>528</v>
      </c>
      <c r="C4487">
        <v>45185</v>
      </c>
      <c r="D4487">
        <v>75109</v>
      </c>
      <c r="E4487">
        <v>20232024</v>
      </c>
      <c r="F4487" t="s">
        <v>17</v>
      </c>
      <c r="G4487" t="s">
        <v>138</v>
      </c>
      <c r="H4487">
        <v>16</v>
      </c>
      <c r="I4487">
        <v>3</v>
      </c>
      <c r="J4487">
        <v>2</v>
      </c>
      <c r="K4487">
        <v>1</v>
      </c>
      <c r="L4487">
        <v>1</v>
      </c>
      <c r="M4487">
        <v>0</v>
      </c>
      <c r="N4487">
        <v>2</v>
      </c>
      <c r="O4487" t="s">
        <v>19</v>
      </c>
      <c r="P4487" t="str">
        <f>UPPER(Table1[[#This Row],[Venue]])</f>
        <v>HOME</v>
      </c>
    </row>
    <row r="4488" spans="1:16" hidden="1" x14ac:dyDescent="0.45">
      <c r="A4488">
        <v>40044440</v>
      </c>
      <c r="B4488" t="s">
        <v>528</v>
      </c>
      <c r="C4488">
        <v>45185</v>
      </c>
      <c r="D4488">
        <v>75109</v>
      </c>
      <c r="E4488">
        <v>20232024</v>
      </c>
      <c r="F4488" t="s">
        <v>17</v>
      </c>
      <c r="G4488" t="s">
        <v>176</v>
      </c>
      <c r="H4488">
        <v>18</v>
      </c>
      <c r="I4488">
        <v>2</v>
      </c>
      <c r="J4488">
        <v>1</v>
      </c>
      <c r="K4488">
        <v>1</v>
      </c>
      <c r="L4488">
        <v>1</v>
      </c>
      <c r="M4488">
        <v>0</v>
      </c>
      <c r="N4488">
        <v>0</v>
      </c>
      <c r="O4488" t="s">
        <v>19</v>
      </c>
      <c r="P4488" t="str">
        <f>UPPER(Table1[[#This Row],[Venue]])</f>
        <v>HOME</v>
      </c>
    </row>
    <row r="4489" spans="1:16" hidden="1" x14ac:dyDescent="0.45">
      <c r="A4489">
        <v>40044440</v>
      </c>
      <c r="B4489" t="s">
        <v>528</v>
      </c>
      <c r="C4489">
        <v>45185</v>
      </c>
      <c r="D4489">
        <v>75109</v>
      </c>
      <c r="E4489">
        <v>20232024</v>
      </c>
      <c r="F4489" t="s">
        <v>17</v>
      </c>
      <c r="G4489" t="s">
        <v>140</v>
      </c>
      <c r="H4489">
        <v>20</v>
      </c>
      <c r="I4489">
        <v>1</v>
      </c>
      <c r="J4489">
        <v>1</v>
      </c>
      <c r="K4489">
        <v>1</v>
      </c>
      <c r="L4489">
        <v>0</v>
      </c>
      <c r="M4489">
        <v>0</v>
      </c>
      <c r="N4489">
        <v>0</v>
      </c>
      <c r="O4489" t="s">
        <v>19</v>
      </c>
      <c r="P4489" t="str">
        <f>UPPER(Table1[[#This Row],[Venue]])</f>
        <v>HOME</v>
      </c>
    </row>
    <row r="4490" spans="1:16" hidden="1" x14ac:dyDescent="0.45">
      <c r="A4490">
        <v>40044440</v>
      </c>
      <c r="B4490" t="s">
        <v>528</v>
      </c>
      <c r="C4490">
        <v>45185</v>
      </c>
      <c r="D4490">
        <v>75109</v>
      </c>
      <c r="E4490">
        <v>20232024</v>
      </c>
      <c r="F4490" t="s">
        <v>17</v>
      </c>
      <c r="G4490" t="s">
        <v>519</v>
      </c>
      <c r="H4490">
        <v>22</v>
      </c>
      <c r="I4490">
        <v>2</v>
      </c>
      <c r="J4490">
        <v>1</v>
      </c>
      <c r="K4490">
        <v>1</v>
      </c>
      <c r="L4490">
        <v>1</v>
      </c>
      <c r="M4490">
        <v>0</v>
      </c>
      <c r="N4490">
        <v>0</v>
      </c>
      <c r="O4490" t="s">
        <v>19</v>
      </c>
      <c r="P4490" t="str">
        <f>UPPER(Table1[[#This Row],[Venue]])</f>
        <v>HOME</v>
      </c>
    </row>
    <row r="4491" spans="1:16" hidden="1" x14ac:dyDescent="0.45">
      <c r="A4491">
        <v>40044440</v>
      </c>
      <c r="B4491" t="s">
        <v>528</v>
      </c>
      <c r="C4491">
        <v>45185</v>
      </c>
      <c r="D4491">
        <v>75109</v>
      </c>
      <c r="E4491">
        <v>20232024</v>
      </c>
      <c r="F4491" t="s">
        <v>17</v>
      </c>
      <c r="G4491" t="s">
        <v>530</v>
      </c>
      <c r="H4491">
        <v>27</v>
      </c>
      <c r="I4491">
        <v>1</v>
      </c>
      <c r="J4491">
        <v>1</v>
      </c>
      <c r="K4491">
        <v>1</v>
      </c>
      <c r="L4491">
        <v>0</v>
      </c>
      <c r="M4491">
        <v>0</v>
      </c>
      <c r="N4491">
        <v>0</v>
      </c>
      <c r="O4491" t="s">
        <v>19</v>
      </c>
      <c r="P4491" t="str">
        <f>UPPER(Table1[[#This Row],[Venue]])</f>
        <v>HOME</v>
      </c>
    </row>
    <row r="4492" spans="1:16" hidden="1" x14ac:dyDescent="0.45">
      <c r="A4492">
        <v>40044440</v>
      </c>
      <c r="B4492" t="s">
        <v>528</v>
      </c>
      <c r="C4492">
        <v>45185</v>
      </c>
      <c r="D4492">
        <v>75109</v>
      </c>
      <c r="E4492">
        <v>20232024</v>
      </c>
      <c r="F4492" t="s">
        <v>17</v>
      </c>
      <c r="G4492" t="s">
        <v>178</v>
      </c>
      <c r="H4492">
        <v>31</v>
      </c>
      <c r="I4492">
        <v>2</v>
      </c>
      <c r="J4492">
        <v>1</v>
      </c>
      <c r="K4492">
        <v>1</v>
      </c>
      <c r="L4492">
        <v>1</v>
      </c>
      <c r="M4492">
        <v>0</v>
      </c>
      <c r="N4492">
        <v>2</v>
      </c>
      <c r="O4492" t="s">
        <v>19</v>
      </c>
      <c r="P4492" t="str">
        <f>UPPER(Table1[[#This Row],[Venue]])</f>
        <v>HOME</v>
      </c>
    </row>
    <row r="4493" spans="1:16" hidden="1" x14ac:dyDescent="0.45">
      <c r="A4493">
        <v>40044440</v>
      </c>
      <c r="B4493" t="s">
        <v>528</v>
      </c>
      <c r="C4493">
        <v>45185</v>
      </c>
      <c r="D4493">
        <v>75109</v>
      </c>
      <c r="E4493">
        <v>20232024</v>
      </c>
      <c r="F4493" t="s">
        <v>17</v>
      </c>
      <c r="G4493" t="s">
        <v>264</v>
      </c>
      <c r="H4493">
        <v>61</v>
      </c>
      <c r="I4493">
        <v>3</v>
      </c>
      <c r="J4493">
        <v>1</v>
      </c>
      <c r="K4493">
        <v>1</v>
      </c>
      <c r="L4493">
        <v>2</v>
      </c>
      <c r="M4493">
        <v>0</v>
      </c>
      <c r="N4493">
        <v>0</v>
      </c>
      <c r="O4493" t="s">
        <v>19</v>
      </c>
      <c r="P4493" t="str">
        <f>UPPER(Table1[[#This Row],[Venue]])</f>
        <v>HOME</v>
      </c>
    </row>
    <row r="4494" spans="1:16" hidden="1" x14ac:dyDescent="0.45">
      <c r="A4494">
        <v>40044440</v>
      </c>
      <c r="B4494" t="s">
        <v>528</v>
      </c>
      <c r="C4494">
        <v>45185</v>
      </c>
      <c r="D4494">
        <v>75109</v>
      </c>
      <c r="E4494">
        <v>20232024</v>
      </c>
      <c r="F4494" t="s">
        <v>17</v>
      </c>
      <c r="G4494" t="s">
        <v>132</v>
      </c>
      <c r="H4494">
        <v>73</v>
      </c>
      <c r="I4494">
        <v>2</v>
      </c>
      <c r="J4494">
        <v>0</v>
      </c>
      <c r="K4494">
        <v>1</v>
      </c>
      <c r="L4494">
        <v>2</v>
      </c>
      <c r="M4494">
        <v>0</v>
      </c>
      <c r="N4494">
        <v>0</v>
      </c>
      <c r="O4494" t="s">
        <v>19</v>
      </c>
      <c r="P4494" t="str">
        <f>UPPER(Table1[[#This Row],[Venue]])</f>
        <v>HOME</v>
      </c>
    </row>
    <row r="4495" spans="1:16" hidden="1" x14ac:dyDescent="0.45">
      <c r="A4495">
        <v>40044440</v>
      </c>
      <c r="B4495" t="s">
        <v>528</v>
      </c>
      <c r="C4495">
        <v>45185</v>
      </c>
      <c r="D4495">
        <v>75109</v>
      </c>
      <c r="E4495">
        <v>20232024</v>
      </c>
      <c r="F4495" t="s">
        <v>17</v>
      </c>
      <c r="G4495" t="s">
        <v>375</v>
      </c>
      <c r="H4495">
        <v>88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 t="s">
        <v>19</v>
      </c>
      <c r="P4495" t="str">
        <f>UPPER(Table1[[#This Row],[Venue]])</f>
        <v>HOME</v>
      </c>
    </row>
    <row r="4496" spans="1:16" hidden="1" x14ac:dyDescent="0.45">
      <c r="A4496">
        <v>40044440</v>
      </c>
      <c r="B4496" t="s">
        <v>528</v>
      </c>
      <c r="C4496">
        <v>45185</v>
      </c>
      <c r="D4496">
        <v>75109</v>
      </c>
      <c r="E4496">
        <v>20232024</v>
      </c>
      <c r="F4496" t="s">
        <v>17</v>
      </c>
      <c r="G4496" t="s">
        <v>146</v>
      </c>
      <c r="H4496">
        <v>94</v>
      </c>
      <c r="I4496">
        <v>1</v>
      </c>
      <c r="J4496">
        <v>0</v>
      </c>
      <c r="K4496">
        <v>1</v>
      </c>
      <c r="L4496">
        <v>1</v>
      </c>
      <c r="M4496">
        <v>0</v>
      </c>
      <c r="N4496">
        <v>0</v>
      </c>
      <c r="O4496" t="s">
        <v>19</v>
      </c>
      <c r="P4496" t="str">
        <f>UPPER(Table1[[#This Row],[Venue]])</f>
        <v>HOME</v>
      </c>
    </row>
    <row r="4497" spans="1:16" hidden="1" x14ac:dyDescent="0.45">
      <c r="A4497">
        <v>40044440</v>
      </c>
      <c r="B4497" t="s">
        <v>528</v>
      </c>
      <c r="C4497">
        <v>45185</v>
      </c>
      <c r="D4497">
        <v>75109</v>
      </c>
      <c r="E4497">
        <v>20232024</v>
      </c>
      <c r="F4497" t="s">
        <v>17</v>
      </c>
      <c r="G4497" t="s">
        <v>131</v>
      </c>
      <c r="H4497">
        <v>96</v>
      </c>
      <c r="I4497">
        <v>6</v>
      </c>
      <c r="J4497">
        <v>4</v>
      </c>
      <c r="K4497">
        <v>1</v>
      </c>
      <c r="L4497">
        <v>2</v>
      </c>
      <c r="M4497">
        <v>0</v>
      </c>
      <c r="N4497">
        <v>0</v>
      </c>
      <c r="O4497" t="s">
        <v>19</v>
      </c>
      <c r="P4497" t="str">
        <f>UPPER(Table1[[#This Row],[Venue]])</f>
        <v>HOME</v>
      </c>
    </row>
    <row r="4498" spans="1:16" hidden="1" x14ac:dyDescent="0.45">
      <c r="A4498">
        <v>40044440</v>
      </c>
      <c r="B4498" t="s">
        <v>528</v>
      </c>
      <c r="C4498">
        <v>45185</v>
      </c>
      <c r="D4498">
        <v>75109</v>
      </c>
      <c r="E4498">
        <v>20232024</v>
      </c>
      <c r="F4498" t="s">
        <v>17</v>
      </c>
      <c r="G4498" t="s">
        <v>183</v>
      </c>
      <c r="H4498">
        <v>97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0</v>
      </c>
      <c r="O4498" t="s">
        <v>19</v>
      </c>
      <c r="P4498" t="str">
        <f>UPPER(Table1[[#This Row],[Venue]])</f>
        <v>HOME</v>
      </c>
    </row>
    <row r="4499" spans="1:16" hidden="1" x14ac:dyDescent="0.45">
      <c r="A4499">
        <v>40044440</v>
      </c>
      <c r="B4499" t="s">
        <v>528</v>
      </c>
      <c r="C4499">
        <v>45185</v>
      </c>
      <c r="D4499">
        <v>75109</v>
      </c>
      <c r="E4499">
        <v>20232024</v>
      </c>
      <c r="F4499" t="s">
        <v>17</v>
      </c>
      <c r="G4499" t="s">
        <v>531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 t="s">
        <v>40</v>
      </c>
      <c r="P4499" t="str">
        <f>UPPER(Table1[[#This Row],[Venue]])</f>
        <v>AWAY</v>
      </c>
    </row>
    <row r="4500" spans="1:16" hidden="1" x14ac:dyDescent="0.45">
      <c r="A4500">
        <v>40044440</v>
      </c>
      <c r="B4500" t="s">
        <v>528</v>
      </c>
      <c r="C4500">
        <v>45185</v>
      </c>
      <c r="D4500">
        <v>75109</v>
      </c>
      <c r="E4500">
        <v>20232024</v>
      </c>
      <c r="F4500" t="s">
        <v>17</v>
      </c>
      <c r="G4500" t="s">
        <v>505</v>
      </c>
      <c r="H4500">
        <v>7</v>
      </c>
      <c r="I4500">
        <v>0</v>
      </c>
      <c r="J4500">
        <v>0</v>
      </c>
      <c r="K4500">
        <v>1</v>
      </c>
      <c r="L4500">
        <v>0</v>
      </c>
      <c r="M4500">
        <v>1</v>
      </c>
      <c r="N4500">
        <v>0</v>
      </c>
      <c r="O4500" t="s">
        <v>40</v>
      </c>
      <c r="P4500" t="str">
        <f>UPPER(Table1[[#This Row],[Venue]])</f>
        <v>AWAY</v>
      </c>
    </row>
    <row r="4501" spans="1:16" hidden="1" x14ac:dyDescent="0.45">
      <c r="A4501">
        <v>40044440</v>
      </c>
      <c r="B4501" t="s">
        <v>528</v>
      </c>
      <c r="C4501">
        <v>45185</v>
      </c>
      <c r="D4501">
        <v>75109</v>
      </c>
      <c r="E4501">
        <v>20232024</v>
      </c>
      <c r="F4501" t="s">
        <v>17</v>
      </c>
      <c r="G4501" t="s">
        <v>506</v>
      </c>
      <c r="H4501">
        <v>8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2</v>
      </c>
      <c r="O4501" t="s">
        <v>40</v>
      </c>
      <c r="P4501" t="str">
        <f>UPPER(Table1[[#This Row],[Venue]])</f>
        <v>AWAY</v>
      </c>
    </row>
    <row r="4502" spans="1:16" hidden="1" x14ac:dyDescent="0.45">
      <c r="A4502">
        <v>40044440</v>
      </c>
      <c r="B4502" t="s">
        <v>528</v>
      </c>
      <c r="C4502">
        <v>45185</v>
      </c>
      <c r="D4502">
        <v>75109</v>
      </c>
      <c r="E4502">
        <v>20232024</v>
      </c>
      <c r="F4502" t="s">
        <v>17</v>
      </c>
      <c r="G4502" t="s">
        <v>507</v>
      </c>
      <c r="H4502">
        <v>9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 t="s">
        <v>40</v>
      </c>
      <c r="P4502" t="str">
        <f>UPPER(Table1[[#This Row],[Venue]])</f>
        <v>AWAY</v>
      </c>
    </row>
    <row r="4503" spans="1:16" hidden="1" x14ac:dyDescent="0.45">
      <c r="A4503">
        <v>40044440</v>
      </c>
      <c r="B4503" t="s">
        <v>528</v>
      </c>
      <c r="C4503">
        <v>45185</v>
      </c>
      <c r="D4503">
        <v>75109</v>
      </c>
      <c r="E4503">
        <v>20232024</v>
      </c>
      <c r="F4503" t="s">
        <v>17</v>
      </c>
      <c r="G4503" t="s">
        <v>532</v>
      </c>
      <c r="H4503">
        <v>16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 t="s">
        <v>40</v>
      </c>
      <c r="P4503" t="str">
        <f>UPPER(Table1[[#This Row],[Venue]])</f>
        <v>AWAY</v>
      </c>
    </row>
    <row r="4504" spans="1:16" hidden="1" x14ac:dyDescent="0.45">
      <c r="A4504">
        <v>40044440</v>
      </c>
      <c r="B4504" t="s">
        <v>528</v>
      </c>
      <c r="C4504">
        <v>45185</v>
      </c>
      <c r="D4504">
        <v>75109</v>
      </c>
      <c r="E4504">
        <v>20232024</v>
      </c>
      <c r="F4504" t="s">
        <v>17</v>
      </c>
      <c r="G4504" t="s">
        <v>509</v>
      </c>
      <c r="H4504">
        <v>43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 t="s">
        <v>40</v>
      </c>
      <c r="P4504" t="str">
        <f>UPPER(Table1[[#This Row],[Venue]])</f>
        <v>AWAY</v>
      </c>
    </row>
    <row r="4505" spans="1:16" hidden="1" x14ac:dyDescent="0.45">
      <c r="A4505">
        <v>40044440</v>
      </c>
      <c r="B4505" t="s">
        <v>528</v>
      </c>
      <c r="C4505">
        <v>45185</v>
      </c>
      <c r="D4505">
        <v>75109</v>
      </c>
      <c r="E4505">
        <v>20232024</v>
      </c>
      <c r="F4505" t="s">
        <v>17</v>
      </c>
      <c r="G4505" t="s">
        <v>533</v>
      </c>
      <c r="H4505">
        <v>47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0</v>
      </c>
      <c r="O4505" t="s">
        <v>40</v>
      </c>
      <c r="P4505" t="str">
        <f>UPPER(Table1[[#This Row],[Venue]])</f>
        <v>AWAY</v>
      </c>
    </row>
    <row r="4506" spans="1:16" hidden="1" x14ac:dyDescent="0.45">
      <c r="A4506">
        <v>40044440</v>
      </c>
      <c r="B4506" t="s">
        <v>528</v>
      </c>
      <c r="C4506">
        <v>45185</v>
      </c>
      <c r="D4506">
        <v>75109</v>
      </c>
      <c r="E4506">
        <v>20232024</v>
      </c>
      <c r="F4506" t="s">
        <v>17</v>
      </c>
      <c r="G4506" t="s">
        <v>511</v>
      </c>
      <c r="H4506">
        <v>49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 t="s">
        <v>40</v>
      </c>
      <c r="P4506" t="str">
        <f>UPPER(Table1[[#This Row],[Venue]])</f>
        <v>AWAY</v>
      </c>
    </row>
    <row r="4507" spans="1:16" hidden="1" x14ac:dyDescent="0.45">
      <c r="A4507">
        <v>40044440</v>
      </c>
      <c r="B4507" t="s">
        <v>528</v>
      </c>
      <c r="C4507">
        <v>45185</v>
      </c>
      <c r="D4507">
        <v>75109</v>
      </c>
      <c r="E4507">
        <v>20232024</v>
      </c>
      <c r="F4507" t="s">
        <v>17</v>
      </c>
      <c r="G4507" t="s">
        <v>512</v>
      </c>
      <c r="H4507">
        <v>77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 t="s">
        <v>40</v>
      </c>
      <c r="P4507" t="str">
        <f>UPPER(Table1[[#This Row],[Venue]])</f>
        <v>AWAY</v>
      </c>
    </row>
    <row r="4508" spans="1:16" hidden="1" x14ac:dyDescent="0.45">
      <c r="A4508">
        <v>40044440</v>
      </c>
      <c r="B4508" t="s">
        <v>528</v>
      </c>
      <c r="C4508">
        <v>45185</v>
      </c>
      <c r="D4508">
        <v>75109</v>
      </c>
      <c r="E4508">
        <v>20232024</v>
      </c>
      <c r="F4508" t="s">
        <v>17</v>
      </c>
      <c r="G4508" t="s">
        <v>514</v>
      </c>
      <c r="H4508">
        <v>88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 t="s">
        <v>40</v>
      </c>
      <c r="P4508" t="str">
        <f>UPPER(Table1[[#This Row],[Venue]])</f>
        <v>AWAY</v>
      </c>
    </row>
    <row r="4509" spans="1:16" hidden="1" x14ac:dyDescent="0.45">
      <c r="A4509">
        <v>40044440</v>
      </c>
      <c r="B4509" t="s">
        <v>528</v>
      </c>
      <c r="C4509">
        <v>45185</v>
      </c>
      <c r="D4509">
        <v>75109</v>
      </c>
      <c r="E4509">
        <v>20232024</v>
      </c>
      <c r="F4509" t="s">
        <v>17</v>
      </c>
      <c r="G4509" t="s">
        <v>85</v>
      </c>
      <c r="H4509">
        <v>99</v>
      </c>
      <c r="I4509">
        <v>1</v>
      </c>
      <c r="J4509">
        <v>0</v>
      </c>
      <c r="K4509">
        <v>1</v>
      </c>
      <c r="L4509">
        <v>1</v>
      </c>
      <c r="M4509">
        <v>0</v>
      </c>
      <c r="N4509">
        <v>2</v>
      </c>
      <c r="O4509" t="s">
        <v>40</v>
      </c>
      <c r="P4509" t="str">
        <f>UPPER(Table1[[#This Row],[Venue]])</f>
        <v>AWAY</v>
      </c>
    </row>
    <row r="4510" spans="1:16" hidden="1" x14ac:dyDescent="0.45">
      <c r="A4510">
        <v>40044441</v>
      </c>
      <c r="B4510" t="s">
        <v>232</v>
      </c>
      <c r="C4510">
        <v>45185</v>
      </c>
      <c r="D4510">
        <v>75110</v>
      </c>
      <c r="E4510">
        <v>20232024</v>
      </c>
      <c r="F4510" t="s">
        <v>17</v>
      </c>
      <c r="G4510" t="s">
        <v>130</v>
      </c>
      <c r="H4510">
        <v>1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 t="s">
        <v>19</v>
      </c>
      <c r="P4510" t="str">
        <f>UPPER(Table1[[#This Row],[Venue]])</f>
        <v>HOME</v>
      </c>
    </row>
    <row r="4511" spans="1:16" hidden="1" x14ac:dyDescent="0.45">
      <c r="A4511">
        <v>40044441</v>
      </c>
      <c r="B4511" t="s">
        <v>232</v>
      </c>
      <c r="C4511">
        <v>45185</v>
      </c>
      <c r="D4511">
        <v>75110</v>
      </c>
      <c r="E4511">
        <v>20232024</v>
      </c>
      <c r="F4511" t="s">
        <v>17</v>
      </c>
      <c r="G4511" t="s">
        <v>205</v>
      </c>
      <c r="H4511">
        <v>7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 t="s">
        <v>19</v>
      </c>
      <c r="P4511" t="str">
        <f>UPPER(Table1[[#This Row],[Venue]])</f>
        <v>HOME</v>
      </c>
    </row>
    <row r="4512" spans="1:16" hidden="1" x14ac:dyDescent="0.45">
      <c r="A4512">
        <v>40044441</v>
      </c>
      <c r="B4512" t="s">
        <v>232</v>
      </c>
      <c r="C4512">
        <v>45185</v>
      </c>
      <c r="D4512">
        <v>75110</v>
      </c>
      <c r="E4512">
        <v>20232024</v>
      </c>
      <c r="F4512" t="s">
        <v>17</v>
      </c>
      <c r="G4512" t="s">
        <v>335</v>
      </c>
      <c r="H4512">
        <v>10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0</v>
      </c>
      <c r="O4512" t="s">
        <v>19</v>
      </c>
      <c r="P4512" t="str">
        <f>UPPER(Table1[[#This Row],[Venue]])</f>
        <v>HOME</v>
      </c>
    </row>
    <row r="4513" spans="1:16" hidden="1" x14ac:dyDescent="0.45">
      <c r="A4513">
        <v>40044441</v>
      </c>
      <c r="B4513" t="s">
        <v>232</v>
      </c>
      <c r="C4513">
        <v>45185</v>
      </c>
      <c r="D4513">
        <v>75110</v>
      </c>
      <c r="E4513">
        <v>20232024</v>
      </c>
      <c r="F4513" t="s">
        <v>17</v>
      </c>
      <c r="G4513" t="s">
        <v>233</v>
      </c>
      <c r="H4513">
        <v>11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 t="s">
        <v>19</v>
      </c>
      <c r="P4513" t="str">
        <f>UPPER(Table1[[#This Row],[Venue]])</f>
        <v>HOME</v>
      </c>
    </row>
    <row r="4514" spans="1:16" hidden="1" x14ac:dyDescent="0.45">
      <c r="A4514">
        <v>40044441</v>
      </c>
      <c r="B4514" t="s">
        <v>232</v>
      </c>
      <c r="C4514">
        <v>45185</v>
      </c>
      <c r="D4514">
        <v>75110</v>
      </c>
      <c r="E4514">
        <v>20232024</v>
      </c>
      <c r="F4514" t="s">
        <v>17</v>
      </c>
      <c r="G4514" t="s">
        <v>433</v>
      </c>
      <c r="H4514">
        <v>13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 t="s">
        <v>19</v>
      </c>
      <c r="P4514" t="str">
        <f>UPPER(Table1[[#This Row],[Venue]])</f>
        <v>HOME</v>
      </c>
    </row>
    <row r="4515" spans="1:16" hidden="1" x14ac:dyDescent="0.45">
      <c r="A4515">
        <v>40044441</v>
      </c>
      <c r="B4515" t="s">
        <v>232</v>
      </c>
      <c r="C4515">
        <v>45185</v>
      </c>
      <c r="D4515">
        <v>75110</v>
      </c>
      <c r="E4515">
        <v>20232024</v>
      </c>
      <c r="F4515" t="s">
        <v>17</v>
      </c>
      <c r="G4515" t="s">
        <v>481</v>
      </c>
      <c r="H4515">
        <v>14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2</v>
      </c>
      <c r="O4515" t="s">
        <v>19</v>
      </c>
      <c r="P4515" t="str">
        <f>UPPER(Table1[[#This Row],[Venue]])</f>
        <v>HOME</v>
      </c>
    </row>
    <row r="4516" spans="1:16" hidden="1" x14ac:dyDescent="0.45">
      <c r="A4516">
        <v>40044441</v>
      </c>
      <c r="B4516" t="s">
        <v>232</v>
      </c>
      <c r="C4516">
        <v>45185</v>
      </c>
      <c r="D4516">
        <v>75110</v>
      </c>
      <c r="E4516">
        <v>20232024</v>
      </c>
      <c r="F4516" t="s">
        <v>17</v>
      </c>
      <c r="G4516" t="s">
        <v>197</v>
      </c>
      <c r="H4516">
        <v>15</v>
      </c>
      <c r="I4516">
        <v>1</v>
      </c>
      <c r="J4516">
        <v>1</v>
      </c>
      <c r="K4516">
        <v>1</v>
      </c>
      <c r="L4516">
        <v>0</v>
      </c>
      <c r="M4516">
        <v>0</v>
      </c>
      <c r="N4516">
        <v>2</v>
      </c>
      <c r="O4516" t="s">
        <v>19</v>
      </c>
      <c r="P4516" t="str">
        <f>UPPER(Table1[[#This Row],[Venue]])</f>
        <v>HOME</v>
      </c>
    </row>
    <row r="4517" spans="1:16" hidden="1" x14ac:dyDescent="0.45">
      <c r="A4517">
        <v>40044441</v>
      </c>
      <c r="B4517" t="s">
        <v>232</v>
      </c>
      <c r="C4517">
        <v>45185</v>
      </c>
      <c r="D4517">
        <v>75110</v>
      </c>
      <c r="E4517">
        <v>20232024</v>
      </c>
      <c r="F4517" t="s">
        <v>17</v>
      </c>
      <c r="G4517" t="s">
        <v>482</v>
      </c>
      <c r="H4517">
        <v>17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 t="s">
        <v>19</v>
      </c>
      <c r="P4517" t="str">
        <f>UPPER(Table1[[#This Row],[Venue]])</f>
        <v>HOME</v>
      </c>
    </row>
    <row r="4518" spans="1:16" hidden="1" x14ac:dyDescent="0.45">
      <c r="A4518">
        <v>40044441</v>
      </c>
      <c r="B4518" t="s">
        <v>232</v>
      </c>
      <c r="C4518">
        <v>45185</v>
      </c>
      <c r="D4518">
        <v>75110</v>
      </c>
      <c r="E4518">
        <v>20232024</v>
      </c>
      <c r="F4518" t="s">
        <v>17</v>
      </c>
      <c r="G4518" t="s">
        <v>198</v>
      </c>
      <c r="H4518">
        <v>19</v>
      </c>
      <c r="I4518">
        <v>3</v>
      </c>
      <c r="J4518">
        <v>2</v>
      </c>
      <c r="K4518">
        <v>1</v>
      </c>
      <c r="L4518">
        <v>1</v>
      </c>
      <c r="M4518">
        <v>0</v>
      </c>
      <c r="N4518">
        <v>0</v>
      </c>
      <c r="O4518" t="s">
        <v>19</v>
      </c>
      <c r="P4518" t="str">
        <f>UPPER(Table1[[#This Row],[Venue]])</f>
        <v>HOME</v>
      </c>
    </row>
    <row r="4519" spans="1:16" hidden="1" x14ac:dyDescent="0.45">
      <c r="A4519">
        <v>40044441</v>
      </c>
      <c r="B4519" t="s">
        <v>232</v>
      </c>
      <c r="C4519">
        <v>45185</v>
      </c>
      <c r="D4519">
        <v>75110</v>
      </c>
      <c r="E4519">
        <v>20232024</v>
      </c>
      <c r="F4519" t="s">
        <v>17</v>
      </c>
      <c r="G4519" t="s">
        <v>287</v>
      </c>
      <c r="H4519">
        <v>22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6</v>
      </c>
      <c r="O4519" t="s">
        <v>19</v>
      </c>
      <c r="P4519" t="str">
        <f>UPPER(Table1[[#This Row],[Venue]])</f>
        <v>HOME</v>
      </c>
    </row>
    <row r="4520" spans="1:16" hidden="1" x14ac:dyDescent="0.45">
      <c r="A4520">
        <v>40044441</v>
      </c>
      <c r="B4520" t="s">
        <v>232</v>
      </c>
      <c r="C4520">
        <v>45185</v>
      </c>
      <c r="D4520">
        <v>75110</v>
      </c>
      <c r="E4520">
        <v>20232024</v>
      </c>
      <c r="F4520" t="s">
        <v>17</v>
      </c>
      <c r="G4520" t="s">
        <v>260</v>
      </c>
      <c r="H4520">
        <v>24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 t="s">
        <v>19</v>
      </c>
      <c r="P4520" t="str">
        <f>UPPER(Table1[[#This Row],[Venue]])</f>
        <v>HOME</v>
      </c>
    </row>
    <row r="4521" spans="1:16" hidden="1" x14ac:dyDescent="0.45">
      <c r="A4521">
        <v>40044441</v>
      </c>
      <c r="B4521" t="s">
        <v>232</v>
      </c>
      <c r="C4521">
        <v>45185</v>
      </c>
      <c r="D4521">
        <v>75110</v>
      </c>
      <c r="E4521">
        <v>20232024</v>
      </c>
      <c r="F4521" t="s">
        <v>17</v>
      </c>
      <c r="G4521" t="s">
        <v>202</v>
      </c>
      <c r="H4521">
        <v>36</v>
      </c>
      <c r="I4521">
        <v>0</v>
      </c>
      <c r="J4521">
        <v>0</v>
      </c>
      <c r="K4521">
        <v>1</v>
      </c>
      <c r="L4521">
        <v>0</v>
      </c>
      <c r="M4521">
        <v>0</v>
      </c>
      <c r="N4521">
        <v>0</v>
      </c>
      <c r="O4521" t="s">
        <v>19</v>
      </c>
      <c r="P4521" t="str">
        <f>UPPER(Table1[[#This Row],[Venue]])</f>
        <v>HOME</v>
      </c>
    </row>
    <row r="4522" spans="1:16" hidden="1" x14ac:dyDescent="0.45">
      <c r="A4522">
        <v>40044441</v>
      </c>
      <c r="B4522" t="s">
        <v>232</v>
      </c>
      <c r="C4522">
        <v>45185</v>
      </c>
      <c r="D4522">
        <v>75110</v>
      </c>
      <c r="E4522">
        <v>20232024</v>
      </c>
      <c r="F4522" t="s">
        <v>17</v>
      </c>
      <c r="G4522" t="s">
        <v>202</v>
      </c>
      <c r="H4522">
        <v>36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 t="s">
        <v>19</v>
      </c>
      <c r="P4522" t="str">
        <f>UPPER(Table1[[#This Row],[Venue]])</f>
        <v>HOME</v>
      </c>
    </row>
    <row r="4523" spans="1:16" hidden="1" x14ac:dyDescent="0.45">
      <c r="A4523">
        <v>40044441</v>
      </c>
      <c r="B4523" t="s">
        <v>232</v>
      </c>
      <c r="C4523">
        <v>45185</v>
      </c>
      <c r="D4523">
        <v>75110</v>
      </c>
      <c r="E4523">
        <v>20232024</v>
      </c>
      <c r="F4523" t="s">
        <v>17</v>
      </c>
      <c r="G4523" t="s">
        <v>534</v>
      </c>
      <c r="H4523">
        <v>61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0</v>
      </c>
      <c r="O4523" t="s">
        <v>19</v>
      </c>
      <c r="P4523" t="str">
        <f>UPPER(Table1[[#This Row],[Venue]])</f>
        <v>HOME</v>
      </c>
    </row>
    <row r="4524" spans="1:16" hidden="1" x14ac:dyDescent="0.45">
      <c r="A4524">
        <v>40044441</v>
      </c>
      <c r="B4524" t="s">
        <v>232</v>
      </c>
      <c r="C4524">
        <v>45185</v>
      </c>
      <c r="D4524">
        <v>75110</v>
      </c>
      <c r="E4524">
        <v>20232024</v>
      </c>
      <c r="F4524" t="s">
        <v>17</v>
      </c>
      <c r="G4524" t="s">
        <v>206</v>
      </c>
      <c r="H4524">
        <v>64</v>
      </c>
      <c r="I4524">
        <v>1</v>
      </c>
      <c r="J4524">
        <v>0</v>
      </c>
      <c r="K4524">
        <v>1</v>
      </c>
      <c r="L4524">
        <v>1</v>
      </c>
      <c r="M4524">
        <v>0</v>
      </c>
      <c r="N4524">
        <v>0</v>
      </c>
      <c r="O4524" t="s">
        <v>19</v>
      </c>
      <c r="P4524" t="str">
        <f>UPPER(Table1[[#This Row],[Venue]])</f>
        <v>HOME</v>
      </c>
    </row>
    <row r="4525" spans="1:16" hidden="1" x14ac:dyDescent="0.45">
      <c r="A4525">
        <v>40044441</v>
      </c>
      <c r="B4525" t="s">
        <v>232</v>
      </c>
      <c r="C4525">
        <v>45185</v>
      </c>
      <c r="D4525">
        <v>75110</v>
      </c>
      <c r="E4525">
        <v>20232024</v>
      </c>
      <c r="F4525" t="s">
        <v>17</v>
      </c>
      <c r="G4525" t="s">
        <v>207</v>
      </c>
      <c r="H4525">
        <v>71</v>
      </c>
      <c r="I4525">
        <v>2</v>
      </c>
      <c r="J4525">
        <v>0</v>
      </c>
      <c r="K4525">
        <v>1</v>
      </c>
      <c r="L4525">
        <v>2</v>
      </c>
      <c r="M4525">
        <v>0</v>
      </c>
      <c r="N4525">
        <v>0</v>
      </c>
      <c r="O4525" t="s">
        <v>19</v>
      </c>
      <c r="P4525" t="str">
        <f>UPPER(Table1[[#This Row],[Venue]])</f>
        <v>HOME</v>
      </c>
    </row>
    <row r="4526" spans="1:16" hidden="1" x14ac:dyDescent="0.45">
      <c r="A4526">
        <v>40044441</v>
      </c>
      <c r="B4526" t="s">
        <v>232</v>
      </c>
      <c r="C4526">
        <v>45185</v>
      </c>
      <c r="D4526">
        <v>75110</v>
      </c>
      <c r="E4526">
        <v>20232024</v>
      </c>
      <c r="F4526" t="s">
        <v>17</v>
      </c>
      <c r="G4526" t="s">
        <v>436</v>
      </c>
      <c r="H4526">
        <v>75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 t="s">
        <v>19</v>
      </c>
      <c r="P4526" t="str">
        <f>UPPER(Table1[[#This Row],[Venue]])</f>
        <v>HOME</v>
      </c>
    </row>
    <row r="4527" spans="1:16" hidden="1" x14ac:dyDescent="0.45">
      <c r="A4527">
        <v>40044441</v>
      </c>
      <c r="B4527" t="s">
        <v>232</v>
      </c>
      <c r="C4527">
        <v>45185</v>
      </c>
      <c r="D4527">
        <v>75110</v>
      </c>
      <c r="E4527">
        <v>20232024</v>
      </c>
      <c r="F4527" t="s">
        <v>17</v>
      </c>
      <c r="G4527" t="s">
        <v>156</v>
      </c>
      <c r="H4527">
        <v>77</v>
      </c>
      <c r="I4527">
        <v>2</v>
      </c>
      <c r="J4527">
        <v>0</v>
      </c>
      <c r="K4527">
        <v>1</v>
      </c>
      <c r="L4527">
        <v>2</v>
      </c>
      <c r="M4527">
        <v>0</v>
      </c>
      <c r="N4527">
        <v>0</v>
      </c>
      <c r="O4527" t="s">
        <v>19</v>
      </c>
      <c r="P4527" t="str">
        <f>UPPER(Table1[[#This Row],[Venue]])</f>
        <v>HOME</v>
      </c>
    </row>
    <row r="4528" spans="1:16" hidden="1" x14ac:dyDescent="0.45">
      <c r="A4528">
        <v>40044441</v>
      </c>
      <c r="B4528" t="s">
        <v>232</v>
      </c>
      <c r="C4528">
        <v>45185</v>
      </c>
      <c r="D4528">
        <v>75110</v>
      </c>
      <c r="E4528">
        <v>20232024</v>
      </c>
      <c r="F4528" t="s">
        <v>17</v>
      </c>
      <c r="G4528" t="s">
        <v>535</v>
      </c>
      <c r="H4528">
        <v>87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 t="s">
        <v>19</v>
      </c>
      <c r="P4528" t="str">
        <f>UPPER(Table1[[#This Row],[Venue]])</f>
        <v>HOME</v>
      </c>
    </row>
    <row r="4529" spans="1:16" hidden="1" x14ac:dyDescent="0.45">
      <c r="A4529">
        <v>40044441</v>
      </c>
      <c r="B4529" t="s">
        <v>232</v>
      </c>
      <c r="C4529">
        <v>45185</v>
      </c>
      <c r="D4529">
        <v>75110</v>
      </c>
      <c r="E4529">
        <v>20232024</v>
      </c>
      <c r="F4529" t="s">
        <v>17</v>
      </c>
      <c r="G4529" t="s">
        <v>211</v>
      </c>
      <c r="H4529">
        <v>92</v>
      </c>
      <c r="I4529">
        <v>3</v>
      </c>
      <c r="J4529">
        <v>2</v>
      </c>
      <c r="K4529">
        <v>1</v>
      </c>
      <c r="L4529">
        <v>1</v>
      </c>
      <c r="M4529">
        <v>0</v>
      </c>
      <c r="N4529">
        <v>0</v>
      </c>
      <c r="O4529" t="s">
        <v>19</v>
      </c>
      <c r="P4529" t="str">
        <f>UPPER(Table1[[#This Row],[Venue]])</f>
        <v>HOME</v>
      </c>
    </row>
    <row r="4530" spans="1:16" hidden="1" x14ac:dyDescent="0.45">
      <c r="A4530">
        <v>40044441</v>
      </c>
      <c r="B4530" t="s">
        <v>232</v>
      </c>
      <c r="C4530">
        <v>45185</v>
      </c>
      <c r="D4530">
        <v>75110</v>
      </c>
      <c r="E4530">
        <v>20232024</v>
      </c>
      <c r="F4530" t="s">
        <v>17</v>
      </c>
      <c r="G4530" t="s">
        <v>187</v>
      </c>
      <c r="H4530">
        <v>5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 t="s">
        <v>40</v>
      </c>
      <c r="P4530" t="str">
        <f>UPPER(Table1[[#This Row],[Venue]])</f>
        <v>AWAY</v>
      </c>
    </row>
    <row r="4531" spans="1:16" hidden="1" x14ac:dyDescent="0.45">
      <c r="A4531">
        <v>40044441</v>
      </c>
      <c r="B4531" t="s">
        <v>232</v>
      </c>
      <c r="C4531">
        <v>45185</v>
      </c>
      <c r="D4531">
        <v>75110</v>
      </c>
      <c r="E4531">
        <v>20232024</v>
      </c>
      <c r="F4531" t="s">
        <v>17</v>
      </c>
      <c r="G4531" t="s">
        <v>461</v>
      </c>
      <c r="H4531">
        <v>6</v>
      </c>
      <c r="I4531">
        <v>0</v>
      </c>
      <c r="J4531">
        <v>0</v>
      </c>
      <c r="K4531">
        <v>1</v>
      </c>
      <c r="L4531">
        <v>0</v>
      </c>
      <c r="M4531">
        <v>0</v>
      </c>
      <c r="N4531">
        <v>0</v>
      </c>
      <c r="O4531" t="s">
        <v>40</v>
      </c>
      <c r="P4531" t="str">
        <f>UPPER(Table1[[#This Row],[Venue]])</f>
        <v>AWAY</v>
      </c>
    </row>
    <row r="4532" spans="1:16" hidden="1" x14ac:dyDescent="0.45">
      <c r="A4532">
        <v>40044441</v>
      </c>
      <c r="B4532" t="s">
        <v>232</v>
      </c>
      <c r="C4532">
        <v>45185</v>
      </c>
      <c r="D4532">
        <v>75110</v>
      </c>
      <c r="E4532">
        <v>20232024</v>
      </c>
      <c r="F4532" t="s">
        <v>17</v>
      </c>
      <c r="G4532" t="s">
        <v>184</v>
      </c>
      <c r="H4532">
        <v>9</v>
      </c>
      <c r="I4532">
        <v>1</v>
      </c>
      <c r="J4532">
        <v>1</v>
      </c>
      <c r="K4532">
        <v>1</v>
      </c>
      <c r="L4532">
        <v>0</v>
      </c>
      <c r="M4532">
        <v>0</v>
      </c>
      <c r="N4532">
        <v>0</v>
      </c>
      <c r="O4532" t="s">
        <v>40</v>
      </c>
      <c r="P4532" t="str">
        <f>UPPER(Table1[[#This Row],[Venue]])</f>
        <v>AWAY</v>
      </c>
    </row>
    <row r="4533" spans="1:16" hidden="1" x14ac:dyDescent="0.45">
      <c r="A4533">
        <v>40044441</v>
      </c>
      <c r="B4533" t="s">
        <v>232</v>
      </c>
      <c r="C4533">
        <v>45185</v>
      </c>
      <c r="D4533">
        <v>75110</v>
      </c>
      <c r="E4533">
        <v>20232024</v>
      </c>
      <c r="F4533" t="s">
        <v>17</v>
      </c>
      <c r="G4533" t="s">
        <v>462</v>
      </c>
      <c r="H4533">
        <v>15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0</v>
      </c>
      <c r="O4533" t="s">
        <v>40</v>
      </c>
      <c r="P4533" t="str">
        <f>UPPER(Table1[[#This Row],[Venue]])</f>
        <v>AWAY</v>
      </c>
    </row>
    <row r="4534" spans="1:16" hidden="1" x14ac:dyDescent="0.45">
      <c r="A4534">
        <v>40044441</v>
      </c>
      <c r="B4534" t="s">
        <v>232</v>
      </c>
      <c r="C4534">
        <v>45185</v>
      </c>
      <c r="D4534">
        <v>75110</v>
      </c>
      <c r="E4534">
        <v>20232024</v>
      </c>
      <c r="F4534" t="s">
        <v>17</v>
      </c>
      <c r="G4534" t="s">
        <v>154</v>
      </c>
      <c r="H4534">
        <v>16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 t="s">
        <v>40</v>
      </c>
      <c r="P4534" t="str">
        <f>UPPER(Table1[[#This Row],[Venue]])</f>
        <v>AWAY</v>
      </c>
    </row>
    <row r="4535" spans="1:16" hidden="1" x14ac:dyDescent="0.45">
      <c r="A4535">
        <v>40044441</v>
      </c>
      <c r="B4535" t="s">
        <v>232</v>
      </c>
      <c r="C4535">
        <v>45185</v>
      </c>
      <c r="D4535">
        <v>75110</v>
      </c>
      <c r="E4535">
        <v>20232024</v>
      </c>
      <c r="F4535" t="s">
        <v>17</v>
      </c>
      <c r="G4535" t="s">
        <v>157</v>
      </c>
      <c r="H4535">
        <v>17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0</v>
      </c>
      <c r="O4535" t="s">
        <v>40</v>
      </c>
      <c r="P4535" t="str">
        <f>UPPER(Table1[[#This Row],[Venue]])</f>
        <v>AWAY</v>
      </c>
    </row>
    <row r="4536" spans="1:16" hidden="1" x14ac:dyDescent="0.45">
      <c r="A4536">
        <v>40044441</v>
      </c>
      <c r="B4536" t="s">
        <v>232</v>
      </c>
      <c r="C4536">
        <v>45185</v>
      </c>
      <c r="D4536">
        <v>75110</v>
      </c>
      <c r="E4536">
        <v>20232024</v>
      </c>
      <c r="F4536" t="s">
        <v>17</v>
      </c>
      <c r="G4536" t="s">
        <v>465</v>
      </c>
      <c r="H4536">
        <v>20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 t="s">
        <v>40</v>
      </c>
      <c r="P4536" t="str">
        <f>UPPER(Table1[[#This Row],[Venue]])</f>
        <v>AWAY</v>
      </c>
    </row>
    <row r="4537" spans="1:16" hidden="1" x14ac:dyDescent="0.45">
      <c r="A4537">
        <v>40044441</v>
      </c>
      <c r="B4537" t="s">
        <v>232</v>
      </c>
      <c r="C4537">
        <v>45185</v>
      </c>
      <c r="D4537">
        <v>75110</v>
      </c>
      <c r="E4537">
        <v>20232024</v>
      </c>
      <c r="F4537" t="s">
        <v>17</v>
      </c>
      <c r="G4537" t="s">
        <v>464</v>
      </c>
      <c r="H4537">
        <v>23</v>
      </c>
      <c r="I4537">
        <v>3</v>
      </c>
      <c r="J4537">
        <v>1</v>
      </c>
      <c r="K4537">
        <v>1</v>
      </c>
      <c r="L4537">
        <v>2</v>
      </c>
      <c r="M4537">
        <v>0</v>
      </c>
      <c r="N4537">
        <v>0</v>
      </c>
      <c r="O4537" t="s">
        <v>40</v>
      </c>
      <c r="P4537" t="str">
        <f>UPPER(Table1[[#This Row],[Venue]])</f>
        <v>AWAY</v>
      </c>
    </row>
    <row r="4538" spans="1:16" hidden="1" x14ac:dyDescent="0.45">
      <c r="A4538">
        <v>40044441</v>
      </c>
      <c r="B4538" t="s">
        <v>232</v>
      </c>
      <c r="C4538">
        <v>45185</v>
      </c>
      <c r="D4538">
        <v>75110</v>
      </c>
      <c r="E4538">
        <v>20232024</v>
      </c>
      <c r="F4538" t="s">
        <v>17</v>
      </c>
      <c r="G4538" t="s">
        <v>463</v>
      </c>
      <c r="H4538">
        <v>24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0</v>
      </c>
      <c r="O4538" t="s">
        <v>40</v>
      </c>
      <c r="P4538" t="str">
        <f>UPPER(Table1[[#This Row],[Venue]])</f>
        <v>AWAY</v>
      </c>
    </row>
    <row r="4539" spans="1:16" hidden="1" x14ac:dyDescent="0.45">
      <c r="A4539">
        <v>40044441</v>
      </c>
      <c r="B4539" t="s">
        <v>232</v>
      </c>
      <c r="C4539">
        <v>45185</v>
      </c>
      <c r="D4539">
        <v>75110</v>
      </c>
      <c r="E4539">
        <v>20232024</v>
      </c>
      <c r="F4539" t="s">
        <v>17</v>
      </c>
      <c r="G4539" t="s">
        <v>408</v>
      </c>
      <c r="H4539">
        <v>25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 t="s">
        <v>40</v>
      </c>
      <c r="P4539" t="str">
        <f>UPPER(Table1[[#This Row],[Venue]])</f>
        <v>AWAY</v>
      </c>
    </row>
    <row r="4540" spans="1:16" hidden="1" x14ac:dyDescent="0.45">
      <c r="A4540">
        <v>40044441</v>
      </c>
      <c r="B4540" t="s">
        <v>232</v>
      </c>
      <c r="C4540">
        <v>45185</v>
      </c>
      <c r="D4540">
        <v>75110</v>
      </c>
      <c r="E4540">
        <v>20232024</v>
      </c>
      <c r="F4540" t="s">
        <v>17</v>
      </c>
      <c r="G4540" t="s">
        <v>186</v>
      </c>
      <c r="H4540">
        <v>66</v>
      </c>
      <c r="I4540">
        <v>3</v>
      </c>
      <c r="J4540">
        <v>1</v>
      </c>
      <c r="K4540">
        <v>1</v>
      </c>
      <c r="L4540">
        <v>2</v>
      </c>
      <c r="M4540">
        <v>0</v>
      </c>
      <c r="N4540">
        <v>0</v>
      </c>
      <c r="O4540" t="s">
        <v>40</v>
      </c>
      <c r="P4540" t="str">
        <f>UPPER(Table1[[#This Row],[Venue]])</f>
        <v>AWAY</v>
      </c>
    </row>
    <row r="4541" spans="1:16" hidden="1" x14ac:dyDescent="0.45">
      <c r="A4541">
        <v>40044441</v>
      </c>
      <c r="B4541" t="s">
        <v>232</v>
      </c>
      <c r="C4541">
        <v>45185</v>
      </c>
      <c r="D4541">
        <v>75110</v>
      </c>
      <c r="E4541">
        <v>20232024</v>
      </c>
      <c r="F4541" t="s">
        <v>17</v>
      </c>
      <c r="G4541" t="s">
        <v>158</v>
      </c>
      <c r="H4541">
        <v>88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0</v>
      </c>
      <c r="O4541" t="s">
        <v>40</v>
      </c>
      <c r="P4541" t="str">
        <f>UPPER(Table1[[#This Row],[Venue]])</f>
        <v>AWAY</v>
      </c>
    </row>
    <row r="4542" spans="1:16" hidden="1" x14ac:dyDescent="0.45">
      <c r="A4542">
        <v>40044411</v>
      </c>
      <c r="B4542" t="s">
        <v>16</v>
      </c>
      <c r="C4542">
        <v>45186</v>
      </c>
      <c r="D4542">
        <v>75080</v>
      </c>
      <c r="E4542">
        <v>20232024</v>
      </c>
      <c r="F4542" t="s">
        <v>17</v>
      </c>
      <c r="G4542" t="s">
        <v>18</v>
      </c>
      <c r="H4542">
        <v>4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 t="s">
        <v>19</v>
      </c>
      <c r="P4542" t="str">
        <f>UPPER(Table1[[#This Row],[Venue]])</f>
        <v>HOME</v>
      </c>
    </row>
    <row r="4543" spans="1:16" hidden="1" x14ac:dyDescent="0.45">
      <c r="A4543">
        <v>40044411</v>
      </c>
      <c r="B4543" t="s">
        <v>16</v>
      </c>
      <c r="C4543">
        <v>45186</v>
      </c>
      <c r="D4543">
        <v>75080</v>
      </c>
      <c r="E4543">
        <v>20232024</v>
      </c>
      <c r="F4543" t="s">
        <v>17</v>
      </c>
      <c r="G4543" t="s">
        <v>466</v>
      </c>
      <c r="H4543">
        <v>6</v>
      </c>
      <c r="I4543">
        <v>2</v>
      </c>
      <c r="J4543">
        <v>1</v>
      </c>
      <c r="K4543">
        <v>1</v>
      </c>
      <c r="L4543">
        <v>1</v>
      </c>
      <c r="M4543">
        <v>0</v>
      </c>
      <c r="N4543">
        <v>0</v>
      </c>
      <c r="O4543" t="s">
        <v>19</v>
      </c>
      <c r="P4543" t="str">
        <f>UPPER(Table1[[#This Row],[Venue]])</f>
        <v>HOME</v>
      </c>
    </row>
    <row r="4544" spans="1:16" hidden="1" x14ac:dyDescent="0.45">
      <c r="A4544">
        <v>40044411</v>
      </c>
      <c r="B4544" t="s">
        <v>16</v>
      </c>
      <c r="C4544">
        <v>45186</v>
      </c>
      <c r="D4544">
        <v>75080</v>
      </c>
      <c r="E4544">
        <v>20232024</v>
      </c>
      <c r="F4544" t="s">
        <v>17</v>
      </c>
      <c r="G4544" t="s">
        <v>329</v>
      </c>
      <c r="H4544">
        <v>8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 t="s">
        <v>19</v>
      </c>
      <c r="P4544" t="str">
        <f>UPPER(Table1[[#This Row],[Venue]])</f>
        <v>HOME</v>
      </c>
    </row>
    <row r="4545" spans="1:16" hidden="1" x14ac:dyDescent="0.45">
      <c r="A4545">
        <v>40044411</v>
      </c>
      <c r="B4545" t="s">
        <v>16</v>
      </c>
      <c r="C4545">
        <v>45186</v>
      </c>
      <c r="D4545">
        <v>75080</v>
      </c>
      <c r="E4545">
        <v>20232024</v>
      </c>
      <c r="F4545" t="s">
        <v>17</v>
      </c>
      <c r="G4545" t="s">
        <v>24</v>
      </c>
      <c r="H4545">
        <v>11</v>
      </c>
      <c r="I4545">
        <v>1</v>
      </c>
      <c r="J4545">
        <v>0</v>
      </c>
      <c r="K4545">
        <v>1</v>
      </c>
      <c r="L4545">
        <v>1</v>
      </c>
      <c r="M4545">
        <v>0</v>
      </c>
      <c r="N4545">
        <v>0</v>
      </c>
      <c r="O4545" t="s">
        <v>19</v>
      </c>
      <c r="P4545" t="str">
        <f>UPPER(Table1[[#This Row],[Venue]])</f>
        <v>HOME</v>
      </c>
    </row>
    <row r="4546" spans="1:16" hidden="1" x14ac:dyDescent="0.45">
      <c r="A4546">
        <v>40044411</v>
      </c>
      <c r="B4546" t="s">
        <v>16</v>
      </c>
      <c r="C4546">
        <v>45186</v>
      </c>
      <c r="D4546">
        <v>75080</v>
      </c>
      <c r="E4546">
        <v>20232024</v>
      </c>
      <c r="F4546" t="s">
        <v>17</v>
      </c>
      <c r="G4546" t="s">
        <v>426</v>
      </c>
      <c r="H4546">
        <v>13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 t="s">
        <v>19</v>
      </c>
      <c r="P4546" t="str">
        <f>UPPER(Table1[[#This Row],[Venue]])</f>
        <v>HOME</v>
      </c>
    </row>
    <row r="4547" spans="1:16" hidden="1" x14ac:dyDescent="0.45">
      <c r="A4547">
        <v>40044411</v>
      </c>
      <c r="B4547" t="s">
        <v>16</v>
      </c>
      <c r="C4547">
        <v>45186</v>
      </c>
      <c r="D4547">
        <v>75080</v>
      </c>
      <c r="E4547">
        <v>20232024</v>
      </c>
      <c r="F4547" t="s">
        <v>17</v>
      </c>
      <c r="G4547" t="s">
        <v>467</v>
      </c>
      <c r="H4547">
        <v>24</v>
      </c>
      <c r="I4547">
        <v>1</v>
      </c>
      <c r="J4547">
        <v>1</v>
      </c>
      <c r="K4547">
        <v>1</v>
      </c>
      <c r="L4547">
        <v>0</v>
      </c>
      <c r="M4547">
        <v>0</v>
      </c>
      <c r="N4547">
        <v>0</v>
      </c>
      <c r="O4547" t="s">
        <v>19</v>
      </c>
      <c r="P4547" t="str">
        <f>UPPER(Table1[[#This Row],[Venue]])</f>
        <v>HOME</v>
      </c>
    </row>
    <row r="4548" spans="1:16" hidden="1" x14ac:dyDescent="0.45">
      <c r="A4548">
        <v>40044411</v>
      </c>
      <c r="B4548" t="s">
        <v>16</v>
      </c>
      <c r="C4548">
        <v>45186</v>
      </c>
      <c r="D4548">
        <v>75080</v>
      </c>
      <c r="E4548">
        <v>20232024</v>
      </c>
      <c r="F4548" t="s">
        <v>17</v>
      </c>
      <c r="G4548" t="s">
        <v>192</v>
      </c>
      <c r="H4548">
        <v>32</v>
      </c>
      <c r="I4548">
        <v>1</v>
      </c>
      <c r="J4548">
        <v>0</v>
      </c>
      <c r="K4548">
        <v>1</v>
      </c>
      <c r="L4548">
        <v>1</v>
      </c>
      <c r="M4548">
        <v>0</v>
      </c>
      <c r="N4548">
        <v>0</v>
      </c>
      <c r="O4548" t="s">
        <v>19</v>
      </c>
      <c r="P4548" t="str">
        <f>UPPER(Table1[[#This Row],[Venue]])</f>
        <v>HOME</v>
      </c>
    </row>
    <row r="4549" spans="1:16" hidden="1" x14ac:dyDescent="0.45">
      <c r="A4549">
        <v>40044411</v>
      </c>
      <c r="B4549" t="s">
        <v>16</v>
      </c>
      <c r="C4549">
        <v>45186</v>
      </c>
      <c r="D4549">
        <v>75080</v>
      </c>
      <c r="E4549">
        <v>20232024</v>
      </c>
      <c r="F4549" t="s">
        <v>17</v>
      </c>
      <c r="G4549" t="s">
        <v>437</v>
      </c>
      <c r="H4549">
        <v>33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 t="s">
        <v>19</v>
      </c>
      <c r="P4549" t="str">
        <f>UPPER(Table1[[#This Row],[Venue]])</f>
        <v>HOME</v>
      </c>
    </row>
    <row r="4550" spans="1:16" hidden="1" x14ac:dyDescent="0.45">
      <c r="A4550">
        <v>40044411</v>
      </c>
      <c r="B4550" t="s">
        <v>16</v>
      </c>
      <c r="C4550">
        <v>45186</v>
      </c>
      <c r="D4550">
        <v>75080</v>
      </c>
      <c r="E4550">
        <v>20232024</v>
      </c>
      <c r="F4550" t="s">
        <v>17</v>
      </c>
      <c r="G4550" t="s">
        <v>468</v>
      </c>
      <c r="H4550">
        <v>36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0</v>
      </c>
      <c r="O4550" t="s">
        <v>19</v>
      </c>
      <c r="P4550" t="str">
        <f>UPPER(Table1[[#This Row],[Venue]])</f>
        <v>HOME</v>
      </c>
    </row>
    <row r="4551" spans="1:16" hidden="1" x14ac:dyDescent="0.45">
      <c r="A4551">
        <v>40044411</v>
      </c>
      <c r="B4551" t="s">
        <v>16</v>
      </c>
      <c r="C4551">
        <v>45186</v>
      </c>
      <c r="D4551">
        <v>75080</v>
      </c>
      <c r="E4551">
        <v>20232024</v>
      </c>
      <c r="F4551" t="s">
        <v>17</v>
      </c>
      <c r="G4551" t="s">
        <v>27</v>
      </c>
      <c r="H4551">
        <v>40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 t="s">
        <v>19</v>
      </c>
      <c r="P4551" t="str">
        <f>UPPER(Table1[[#This Row],[Venue]])</f>
        <v>HOME</v>
      </c>
    </row>
    <row r="4552" spans="1:16" hidden="1" x14ac:dyDescent="0.45">
      <c r="A4552">
        <v>40044411</v>
      </c>
      <c r="B4552" t="s">
        <v>16</v>
      </c>
      <c r="C4552">
        <v>45186</v>
      </c>
      <c r="D4552">
        <v>75080</v>
      </c>
      <c r="E4552">
        <v>20232024</v>
      </c>
      <c r="F4552" t="s">
        <v>17</v>
      </c>
      <c r="G4552" t="s">
        <v>28</v>
      </c>
      <c r="H4552">
        <v>41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 t="s">
        <v>19</v>
      </c>
      <c r="P4552" t="str">
        <f>UPPER(Table1[[#This Row],[Venue]])</f>
        <v>HOME</v>
      </c>
    </row>
    <row r="4553" spans="1:16" hidden="1" x14ac:dyDescent="0.45">
      <c r="A4553">
        <v>40044411</v>
      </c>
      <c r="B4553" t="s">
        <v>16</v>
      </c>
      <c r="C4553">
        <v>45186</v>
      </c>
      <c r="D4553">
        <v>75080</v>
      </c>
      <c r="E4553">
        <v>20232024</v>
      </c>
      <c r="F4553" t="s">
        <v>17</v>
      </c>
      <c r="G4553" t="s">
        <v>29</v>
      </c>
      <c r="H4553">
        <v>44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0</v>
      </c>
      <c r="O4553" t="s">
        <v>19</v>
      </c>
      <c r="P4553" t="str">
        <f>UPPER(Table1[[#This Row],[Venue]])</f>
        <v>HOME</v>
      </c>
    </row>
    <row r="4554" spans="1:16" hidden="1" x14ac:dyDescent="0.45">
      <c r="A4554">
        <v>40044411</v>
      </c>
      <c r="B4554" t="s">
        <v>16</v>
      </c>
      <c r="C4554">
        <v>45186</v>
      </c>
      <c r="D4554">
        <v>75080</v>
      </c>
      <c r="E4554">
        <v>20232024</v>
      </c>
      <c r="F4554" t="s">
        <v>17</v>
      </c>
      <c r="G4554" t="s">
        <v>30</v>
      </c>
      <c r="H4554">
        <v>55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0</v>
      </c>
      <c r="O4554" t="s">
        <v>19</v>
      </c>
      <c r="P4554" t="str">
        <f>UPPER(Table1[[#This Row],[Venue]])</f>
        <v>HOME</v>
      </c>
    </row>
    <row r="4555" spans="1:16" hidden="1" x14ac:dyDescent="0.45">
      <c r="A4555">
        <v>40044411</v>
      </c>
      <c r="B4555" t="s">
        <v>16</v>
      </c>
      <c r="C4555">
        <v>45186</v>
      </c>
      <c r="D4555">
        <v>75080</v>
      </c>
      <c r="E4555">
        <v>20232024</v>
      </c>
      <c r="F4555" t="s">
        <v>17</v>
      </c>
      <c r="G4555" t="s">
        <v>31</v>
      </c>
      <c r="H4555">
        <v>56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 t="s">
        <v>19</v>
      </c>
      <c r="P4555" t="str">
        <f>UPPER(Table1[[#This Row],[Venue]])</f>
        <v>HOME</v>
      </c>
    </row>
    <row r="4556" spans="1:16" hidden="1" x14ac:dyDescent="0.45">
      <c r="A4556">
        <v>40044411</v>
      </c>
      <c r="B4556" t="s">
        <v>16</v>
      </c>
      <c r="C4556">
        <v>45186</v>
      </c>
      <c r="D4556">
        <v>75080</v>
      </c>
      <c r="E4556">
        <v>20232024</v>
      </c>
      <c r="F4556" t="s">
        <v>17</v>
      </c>
      <c r="G4556" t="s">
        <v>469</v>
      </c>
      <c r="H4556">
        <v>68</v>
      </c>
      <c r="I4556">
        <v>1</v>
      </c>
      <c r="J4556">
        <v>1</v>
      </c>
      <c r="K4556">
        <v>1</v>
      </c>
      <c r="L4556">
        <v>0</v>
      </c>
      <c r="M4556">
        <v>0</v>
      </c>
      <c r="N4556">
        <v>0</v>
      </c>
      <c r="O4556" t="s">
        <v>19</v>
      </c>
      <c r="P4556" t="str">
        <f>UPPER(Table1[[#This Row],[Venue]])</f>
        <v>HOME</v>
      </c>
    </row>
    <row r="4557" spans="1:16" hidden="1" x14ac:dyDescent="0.45">
      <c r="A4557">
        <v>40044411</v>
      </c>
      <c r="B4557" t="s">
        <v>16</v>
      </c>
      <c r="C4557">
        <v>45186</v>
      </c>
      <c r="D4557">
        <v>75080</v>
      </c>
      <c r="E4557">
        <v>20232024</v>
      </c>
      <c r="F4557" t="s">
        <v>17</v>
      </c>
      <c r="G4557" t="s">
        <v>35</v>
      </c>
      <c r="H4557">
        <v>75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 t="s">
        <v>19</v>
      </c>
      <c r="P4557" t="str">
        <f>UPPER(Table1[[#This Row],[Venue]])</f>
        <v>HOME</v>
      </c>
    </row>
    <row r="4558" spans="1:16" hidden="1" x14ac:dyDescent="0.45">
      <c r="A4558">
        <v>40044411</v>
      </c>
      <c r="B4558" t="s">
        <v>16</v>
      </c>
      <c r="C4558">
        <v>45186</v>
      </c>
      <c r="D4558">
        <v>75080</v>
      </c>
      <c r="E4558">
        <v>20232024</v>
      </c>
      <c r="F4558" t="s">
        <v>17</v>
      </c>
      <c r="G4558" t="s">
        <v>36</v>
      </c>
      <c r="H4558">
        <v>87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 t="s">
        <v>19</v>
      </c>
      <c r="P4558" t="str">
        <f>UPPER(Table1[[#This Row],[Venue]])</f>
        <v>HOME</v>
      </c>
    </row>
    <row r="4559" spans="1:16" hidden="1" x14ac:dyDescent="0.45">
      <c r="A4559">
        <v>40044411</v>
      </c>
      <c r="B4559" t="s">
        <v>16</v>
      </c>
      <c r="C4559">
        <v>45186</v>
      </c>
      <c r="D4559">
        <v>75080</v>
      </c>
      <c r="E4559">
        <v>20232024</v>
      </c>
      <c r="F4559" t="s">
        <v>17</v>
      </c>
      <c r="G4559" t="s">
        <v>41</v>
      </c>
      <c r="H4559">
        <v>3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 t="s">
        <v>40</v>
      </c>
      <c r="P4559" t="str">
        <f>UPPER(Table1[[#This Row],[Venue]])</f>
        <v>AWAY</v>
      </c>
    </row>
    <row r="4560" spans="1:16" hidden="1" x14ac:dyDescent="0.45">
      <c r="A4560">
        <v>40044411</v>
      </c>
      <c r="B4560" t="s">
        <v>16</v>
      </c>
      <c r="C4560">
        <v>45186</v>
      </c>
      <c r="D4560">
        <v>75080</v>
      </c>
      <c r="E4560">
        <v>20232024</v>
      </c>
      <c r="F4560" t="s">
        <v>17</v>
      </c>
      <c r="G4560" t="s">
        <v>536</v>
      </c>
      <c r="H4560">
        <v>11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 t="s">
        <v>40</v>
      </c>
      <c r="P4560" t="str">
        <f>UPPER(Table1[[#This Row],[Venue]])</f>
        <v>AWAY</v>
      </c>
    </row>
    <row r="4561" spans="1:16" hidden="1" x14ac:dyDescent="0.45">
      <c r="A4561">
        <v>40044411</v>
      </c>
      <c r="B4561" t="s">
        <v>16</v>
      </c>
      <c r="C4561">
        <v>45186</v>
      </c>
      <c r="D4561">
        <v>75080</v>
      </c>
      <c r="E4561">
        <v>20232024</v>
      </c>
      <c r="F4561" t="s">
        <v>17</v>
      </c>
      <c r="G4561" t="s">
        <v>80</v>
      </c>
      <c r="H4561">
        <v>13</v>
      </c>
      <c r="I4561">
        <v>1</v>
      </c>
      <c r="J4561">
        <v>0</v>
      </c>
      <c r="K4561">
        <v>1</v>
      </c>
      <c r="L4561">
        <v>1</v>
      </c>
      <c r="M4561">
        <v>0</v>
      </c>
      <c r="N4561">
        <v>0</v>
      </c>
      <c r="O4561" t="s">
        <v>40</v>
      </c>
      <c r="P4561" t="str">
        <f>UPPER(Table1[[#This Row],[Venue]])</f>
        <v>AWAY</v>
      </c>
    </row>
    <row r="4562" spans="1:16" hidden="1" x14ac:dyDescent="0.45">
      <c r="A4562">
        <v>40044411</v>
      </c>
      <c r="B4562" t="s">
        <v>16</v>
      </c>
      <c r="C4562">
        <v>45186</v>
      </c>
      <c r="D4562">
        <v>75080</v>
      </c>
      <c r="E4562">
        <v>20232024</v>
      </c>
      <c r="F4562" t="s">
        <v>17</v>
      </c>
      <c r="G4562" t="s">
        <v>43</v>
      </c>
      <c r="H4562">
        <v>15</v>
      </c>
      <c r="I4562">
        <v>0</v>
      </c>
      <c r="J4562">
        <v>0</v>
      </c>
      <c r="K4562">
        <v>1</v>
      </c>
      <c r="L4562">
        <v>0</v>
      </c>
      <c r="M4562">
        <v>0</v>
      </c>
      <c r="N4562">
        <v>0</v>
      </c>
      <c r="O4562" t="s">
        <v>40</v>
      </c>
      <c r="P4562" t="str">
        <f>UPPER(Table1[[#This Row],[Venue]])</f>
        <v>AWAY</v>
      </c>
    </row>
    <row r="4563" spans="1:16" hidden="1" x14ac:dyDescent="0.45">
      <c r="A4563">
        <v>40044411</v>
      </c>
      <c r="B4563" t="s">
        <v>16</v>
      </c>
      <c r="C4563">
        <v>45186</v>
      </c>
      <c r="D4563">
        <v>75080</v>
      </c>
      <c r="E4563">
        <v>20232024</v>
      </c>
      <c r="F4563" t="s">
        <v>17</v>
      </c>
      <c r="G4563" t="s">
        <v>45</v>
      </c>
      <c r="H4563">
        <v>17</v>
      </c>
      <c r="I4563">
        <v>2</v>
      </c>
      <c r="J4563">
        <v>1</v>
      </c>
      <c r="K4563">
        <v>1</v>
      </c>
      <c r="L4563">
        <v>1</v>
      </c>
      <c r="M4563">
        <v>0</v>
      </c>
      <c r="N4563">
        <v>0</v>
      </c>
      <c r="O4563" t="s">
        <v>40</v>
      </c>
      <c r="P4563" t="str">
        <f>UPPER(Table1[[#This Row],[Venue]])</f>
        <v>AWAY</v>
      </c>
    </row>
    <row r="4564" spans="1:16" hidden="1" x14ac:dyDescent="0.45">
      <c r="A4564">
        <v>40044411</v>
      </c>
      <c r="B4564" t="s">
        <v>16</v>
      </c>
      <c r="C4564">
        <v>45186</v>
      </c>
      <c r="D4564">
        <v>75080</v>
      </c>
      <c r="E4564">
        <v>20232024</v>
      </c>
      <c r="F4564" t="s">
        <v>17</v>
      </c>
      <c r="G4564" t="s">
        <v>47</v>
      </c>
      <c r="H4564">
        <v>24</v>
      </c>
      <c r="I4564">
        <v>1</v>
      </c>
      <c r="J4564">
        <v>1</v>
      </c>
      <c r="K4564">
        <v>1</v>
      </c>
      <c r="L4564">
        <v>0</v>
      </c>
      <c r="M4564">
        <v>0</v>
      </c>
      <c r="N4564">
        <v>0</v>
      </c>
      <c r="O4564" t="s">
        <v>40</v>
      </c>
      <c r="P4564" t="str">
        <f>UPPER(Table1[[#This Row],[Venue]])</f>
        <v>AWAY</v>
      </c>
    </row>
    <row r="4565" spans="1:16" hidden="1" x14ac:dyDescent="0.45">
      <c r="A4565">
        <v>40044411</v>
      </c>
      <c r="B4565" t="s">
        <v>16</v>
      </c>
      <c r="C4565">
        <v>45186</v>
      </c>
      <c r="D4565">
        <v>75080</v>
      </c>
      <c r="E4565">
        <v>20232024</v>
      </c>
      <c r="F4565" t="s">
        <v>17</v>
      </c>
      <c r="G4565" t="s">
        <v>48</v>
      </c>
      <c r="H4565">
        <v>28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4</v>
      </c>
      <c r="O4565" t="s">
        <v>40</v>
      </c>
      <c r="P4565" t="str">
        <f>UPPER(Table1[[#This Row],[Venue]])</f>
        <v>AWAY</v>
      </c>
    </row>
    <row r="4566" spans="1:16" hidden="1" x14ac:dyDescent="0.45">
      <c r="A4566">
        <v>40044411</v>
      </c>
      <c r="B4566" t="s">
        <v>16</v>
      </c>
      <c r="C4566">
        <v>45186</v>
      </c>
      <c r="D4566">
        <v>75080</v>
      </c>
      <c r="E4566">
        <v>20232024</v>
      </c>
      <c r="F4566" t="s">
        <v>17</v>
      </c>
      <c r="G4566" t="s">
        <v>49</v>
      </c>
      <c r="H4566">
        <v>31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 t="s">
        <v>40</v>
      </c>
      <c r="P4566" t="str">
        <f>UPPER(Table1[[#This Row],[Venue]])</f>
        <v>AWAY</v>
      </c>
    </row>
    <row r="4567" spans="1:16" hidden="1" x14ac:dyDescent="0.45">
      <c r="A4567">
        <v>40044411</v>
      </c>
      <c r="B4567" t="s">
        <v>16</v>
      </c>
      <c r="C4567">
        <v>45186</v>
      </c>
      <c r="D4567">
        <v>75080</v>
      </c>
      <c r="E4567">
        <v>20232024</v>
      </c>
      <c r="F4567" t="s">
        <v>17</v>
      </c>
      <c r="G4567" t="s">
        <v>484</v>
      </c>
      <c r="H4567">
        <v>43</v>
      </c>
      <c r="I4567">
        <v>1</v>
      </c>
      <c r="J4567">
        <v>0</v>
      </c>
      <c r="K4567">
        <v>1</v>
      </c>
      <c r="L4567">
        <v>1</v>
      </c>
      <c r="M4567">
        <v>0</v>
      </c>
      <c r="N4567">
        <v>0</v>
      </c>
      <c r="O4567" t="s">
        <v>40</v>
      </c>
      <c r="P4567" t="str">
        <f>UPPER(Table1[[#This Row],[Venue]])</f>
        <v>AWAY</v>
      </c>
    </row>
    <row r="4568" spans="1:16" hidden="1" x14ac:dyDescent="0.45">
      <c r="A4568">
        <v>40044411</v>
      </c>
      <c r="B4568" t="s">
        <v>16</v>
      </c>
      <c r="C4568">
        <v>45186</v>
      </c>
      <c r="D4568">
        <v>75080</v>
      </c>
      <c r="E4568">
        <v>20232024</v>
      </c>
      <c r="F4568" t="s">
        <v>17</v>
      </c>
      <c r="G4568" t="s">
        <v>51</v>
      </c>
      <c r="H4568">
        <v>77</v>
      </c>
      <c r="I4568">
        <v>2</v>
      </c>
      <c r="J4568">
        <v>1</v>
      </c>
      <c r="K4568">
        <v>1</v>
      </c>
      <c r="L4568">
        <v>1</v>
      </c>
      <c r="M4568">
        <v>0</v>
      </c>
      <c r="N4568">
        <v>0</v>
      </c>
      <c r="O4568" t="s">
        <v>40</v>
      </c>
      <c r="P4568" t="str">
        <f>UPPER(Table1[[#This Row],[Venue]])</f>
        <v>AWAY</v>
      </c>
    </row>
    <row r="4569" spans="1:16" hidden="1" x14ac:dyDescent="0.45">
      <c r="A4569">
        <v>40044411</v>
      </c>
      <c r="B4569" t="s">
        <v>16</v>
      </c>
      <c r="C4569">
        <v>45186</v>
      </c>
      <c r="D4569">
        <v>75080</v>
      </c>
      <c r="E4569">
        <v>20232024</v>
      </c>
      <c r="F4569" t="s">
        <v>17</v>
      </c>
      <c r="G4569" t="s">
        <v>52</v>
      </c>
      <c r="H4569">
        <v>79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0</v>
      </c>
      <c r="O4569" t="s">
        <v>40</v>
      </c>
      <c r="P4569" t="str">
        <f>UPPER(Table1[[#This Row],[Venue]])</f>
        <v>AWAY</v>
      </c>
    </row>
    <row r="4570" spans="1:16" hidden="1" x14ac:dyDescent="0.45">
      <c r="A4570">
        <v>40044411</v>
      </c>
      <c r="B4570" t="s">
        <v>16</v>
      </c>
      <c r="C4570">
        <v>45186</v>
      </c>
      <c r="D4570">
        <v>75080</v>
      </c>
      <c r="E4570">
        <v>20232024</v>
      </c>
      <c r="F4570" t="s">
        <v>17</v>
      </c>
      <c r="G4570" t="s">
        <v>485</v>
      </c>
      <c r="H4570">
        <v>80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 t="s">
        <v>40</v>
      </c>
      <c r="P4570" t="str">
        <f>UPPER(Table1[[#This Row],[Venue]])</f>
        <v>AWAY</v>
      </c>
    </row>
    <row r="4571" spans="1:16" hidden="1" x14ac:dyDescent="0.45">
      <c r="A4571">
        <v>40044411</v>
      </c>
      <c r="B4571" t="s">
        <v>16</v>
      </c>
      <c r="C4571">
        <v>45186</v>
      </c>
      <c r="D4571">
        <v>75080</v>
      </c>
      <c r="E4571">
        <v>20232024</v>
      </c>
      <c r="F4571" t="s">
        <v>17</v>
      </c>
      <c r="G4571" t="s">
        <v>486</v>
      </c>
      <c r="H4571">
        <v>82</v>
      </c>
      <c r="I4571">
        <v>1</v>
      </c>
      <c r="J4571">
        <v>1</v>
      </c>
      <c r="K4571">
        <v>1</v>
      </c>
      <c r="L4571">
        <v>0</v>
      </c>
      <c r="M4571">
        <v>0</v>
      </c>
      <c r="N4571">
        <v>0</v>
      </c>
      <c r="O4571" t="s">
        <v>40</v>
      </c>
      <c r="P4571" t="str">
        <f>UPPER(Table1[[#This Row],[Venue]])</f>
        <v>AWAY</v>
      </c>
    </row>
    <row r="4572" spans="1:16" hidden="1" x14ac:dyDescent="0.45">
      <c r="A4572">
        <v>40044411</v>
      </c>
      <c r="B4572" t="s">
        <v>16</v>
      </c>
      <c r="C4572">
        <v>45186</v>
      </c>
      <c r="D4572">
        <v>75080</v>
      </c>
      <c r="E4572">
        <v>20232024</v>
      </c>
      <c r="F4572" t="s">
        <v>17</v>
      </c>
      <c r="G4572" t="s">
        <v>537</v>
      </c>
      <c r="H4572">
        <v>83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 t="s">
        <v>40</v>
      </c>
      <c r="P4572" t="str">
        <f>UPPER(Table1[[#This Row],[Venue]])</f>
        <v>AWAY</v>
      </c>
    </row>
    <row r="4573" spans="1:16" hidden="1" x14ac:dyDescent="0.45">
      <c r="A4573">
        <v>40044411</v>
      </c>
      <c r="B4573" t="s">
        <v>16</v>
      </c>
      <c r="C4573">
        <v>45186</v>
      </c>
      <c r="D4573">
        <v>75080</v>
      </c>
      <c r="E4573">
        <v>20232024</v>
      </c>
      <c r="F4573" t="s">
        <v>17</v>
      </c>
      <c r="G4573" t="s">
        <v>54</v>
      </c>
      <c r="H4573">
        <v>87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 t="s">
        <v>40</v>
      </c>
      <c r="P4573" t="str">
        <f>UPPER(Table1[[#This Row],[Venue]])</f>
        <v>AWAY</v>
      </c>
    </row>
    <row r="4574" spans="1:16" hidden="1" x14ac:dyDescent="0.45">
      <c r="A4574">
        <v>40044411</v>
      </c>
      <c r="B4574" t="s">
        <v>16</v>
      </c>
      <c r="C4574">
        <v>45186</v>
      </c>
      <c r="D4574">
        <v>75080</v>
      </c>
      <c r="E4574">
        <v>20232024</v>
      </c>
      <c r="F4574" t="s">
        <v>17</v>
      </c>
      <c r="G4574" t="s">
        <v>56</v>
      </c>
      <c r="H4574">
        <v>89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 t="s">
        <v>40</v>
      </c>
      <c r="P4574" t="str">
        <f>UPPER(Table1[[#This Row],[Venue]])</f>
        <v>AWAY</v>
      </c>
    </row>
    <row r="4575" spans="1:16" hidden="1" x14ac:dyDescent="0.45">
      <c r="A4575">
        <v>40044412</v>
      </c>
      <c r="B4575" t="s">
        <v>326</v>
      </c>
      <c r="C4575">
        <v>45189</v>
      </c>
      <c r="D4575">
        <v>75081</v>
      </c>
      <c r="E4575">
        <v>20232024</v>
      </c>
      <c r="F4575" t="s">
        <v>17</v>
      </c>
      <c r="G4575" t="s">
        <v>283</v>
      </c>
      <c r="H4575">
        <v>2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0</v>
      </c>
      <c r="O4575" t="s">
        <v>19</v>
      </c>
      <c r="P4575" t="str">
        <f>UPPER(Table1[[#This Row],[Venue]])</f>
        <v>HOME</v>
      </c>
    </row>
    <row r="4576" spans="1:16" hidden="1" x14ac:dyDescent="0.45">
      <c r="A4576">
        <v>40044412</v>
      </c>
      <c r="B4576" t="s">
        <v>326</v>
      </c>
      <c r="C4576">
        <v>45189</v>
      </c>
      <c r="D4576">
        <v>75081</v>
      </c>
      <c r="E4576">
        <v>20232024</v>
      </c>
      <c r="F4576" t="s">
        <v>17</v>
      </c>
      <c r="G4576" t="s">
        <v>96</v>
      </c>
      <c r="H4576">
        <v>10</v>
      </c>
      <c r="I4576">
        <v>1</v>
      </c>
      <c r="J4576">
        <v>1</v>
      </c>
      <c r="K4576">
        <v>1</v>
      </c>
      <c r="L4576">
        <v>0</v>
      </c>
      <c r="M4576">
        <v>0</v>
      </c>
      <c r="N4576">
        <v>0</v>
      </c>
      <c r="O4576" t="s">
        <v>19</v>
      </c>
      <c r="P4576" t="str">
        <f>UPPER(Table1[[#This Row],[Venue]])</f>
        <v>HOME</v>
      </c>
    </row>
    <row r="4577" spans="1:16" hidden="1" x14ac:dyDescent="0.45">
      <c r="A4577">
        <v>40044412</v>
      </c>
      <c r="B4577" t="s">
        <v>326</v>
      </c>
      <c r="C4577">
        <v>45189</v>
      </c>
      <c r="D4577">
        <v>75081</v>
      </c>
      <c r="E4577">
        <v>20232024</v>
      </c>
      <c r="F4577" t="s">
        <v>17</v>
      </c>
      <c r="G4577" t="s">
        <v>98</v>
      </c>
      <c r="H4577">
        <v>16</v>
      </c>
      <c r="I4577">
        <v>1</v>
      </c>
      <c r="J4577">
        <v>0</v>
      </c>
      <c r="K4577">
        <v>1</v>
      </c>
      <c r="L4577">
        <v>1</v>
      </c>
      <c r="M4577">
        <v>0</v>
      </c>
      <c r="N4577">
        <v>0</v>
      </c>
      <c r="O4577" t="s">
        <v>19</v>
      </c>
      <c r="P4577" t="str">
        <f>UPPER(Table1[[#This Row],[Venue]])</f>
        <v>HOME</v>
      </c>
    </row>
    <row r="4578" spans="1:16" hidden="1" x14ac:dyDescent="0.45">
      <c r="A4578">
        <v>40044412</v>
      </c>
      <c r="B4578" t="s">
        <v>326</v>
      </c>
      <c r="C4578">
        <v>45189</v>
      </c>
      <c r="D4578">
        <v>75081</v>
      </c>
      <c r="E4578">
        <v>20232024</v>
      </c>
      <c r="F4578" t="s">
        <v>17</v>
      </c>
      <c r="G4578" t="s">
        <v>99</v>
      </c>
      <c r="H4578">
        <v>18</v>
      </c>
      <c r="I4578">
        <v>3</v>
      </c>
      <c r="J4578">
        <v>2</v>
      </c>
      <c r="K4578">
        <v>1</v>
      </c>
      <c r="L4578">
        <v>1</v>
      </c>
      <c r="M4578">
        <v>0</v>
      </c>
      <c r="N4578">
        <v>0</v>
      </c>
      <c r="O4578" t="s">
        <v>19</v>
      </c>
      <c r="P4578" t="str">
        <f>UPPER(Table1[[#This Row],[Venue]])</f>
        <v>HOME</v>
      </c>
    </row>
    <row r="4579" spans="1:16" hidden="1" x14ac:dyDescent="0.45">
      <c r="A4579">
        <v>40044412</v>
      </c>
      <c r="B4579" t="s">
        <v>326</v>
      </c>
      <c r="C4579">
        <v>45189</v>
      </c>
      <c r="D4579">
        <v>75081</v>
      </c>
      <c r="E4579">
        <v>20232024</v>
      </c>
      <c r="F4579" t="s">
        <v>17</v>
      </c>
      <c r="G4579" t="s">
        <v>95</v>
      </c>
      <c r="H4579">
        <v>20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 t="s">
        <v>19</v>
      </c>
      <c r="P4579" t="str">
        <f>UPPER(Table1[[#This Row],[Venue]])</f>
        <v>HOME</v>
      </c>
    </row>
    <row r="4580" spans="1:16" hidden="1" x14ac:dyDescent="0.45">
      <c r="A4580">
        <v>40044412</v>
      </c>
      <c r="B4580" t="s">
        <v>326</v>
      </c>
      <c r="C4580">
        <v>45189</v>
      </c>
      <c r="D4580">
        <v>75081</v>
      </c>
      <c r="E4580">
        <v>20232024</v>
      </c>
      <c r="F4580" t="s">
        <v>17</v>
      </c>
      <c r="G4580" t="s">
        <v>494</v>
      </c>
      <c r="H4580">
        <v>23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0</v>
      </c>
      <c r="O4580" t="s">
        <v>19</v>
      </c>
      <c r="P4580" t="str">
        <f>UPPER(Table1[[#This Row],[Venue]])</f>
        <v>HOME</v>
      </c>
    </row>
    <row r="4581" spans="1:16" hidden="1" x14ac:dyDescent="0.45">
      <c r="A4581">
        <v>40044412</v>
      </c>
      <c r="B4581" t="s">
        <v>326</v>
      </c>
      <c r="C4581">
        <v>45189</v>
      </c>
      <c r="D4581">
        <v>75081</v>
      </c>
      <c r="E4581">
        <v>20232024</v>
      </c>
      <c r="F4581" t="s">
        <v>17</v>
      </c>
      <c r="G4581" t="s">
        <v>97</v>
      </c>
      <c r="H4581">
        <v>24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0</v>
      </c>
      <c r="O4581" t="s">
        <v>19</v>
      </c>
      <c r="P4581" t="str">
        <f>UPPER(Table1[[#This Row],[Venue]])</f>
        <v>HOME</v>
      </c>
    </row>
    <row r="4582" spans="1:16" hidden="1" x14ac:dyDescent="0.45">
      <c r="A4582">
        <v>40044412</v>
      </c>
      <c r="B4582" t="s">
        <v>326</v>
      </c>
      <c r="C4582">
        <v>45189</v>
      </c>
      <c r="D4582">
        <v>75081</v>
      </c>
      <c r="E4582">
        <v>20232024</v>
      </c>
      <c r="F4582" t="s">
        <v>17</v>
      </c>
      <c r="G4582" t="s">
        <v>495</v>
      </c>
      <c r="H4582">
        <v>35</v>
      </c>
      <c r="I4582">
        <v>2</v>
      </c>
      <c r="J4582">
        <v>2</v>
      </c>
      <c r="K4582">
        <v>1</v>
      </c>
      <c r="L4582">
        <v>0</v>
      </c>
      <c r="M4582">
        <v>0</v>
      </c>
      <c r="N4582">
        <v>0</v>
      </c>
      <c r="O4582" t="s">
        <v>19</v>
      </c>
      <c r="P4582" t="str">
        <f>UPPER(Table1[[#This Row],[Venue]])</f>
        <v>HOME</v>
      </c>
    </row>
    <row r="4583" spans="1:16" hidden="1" x14ac:dyDescent="0.45">
      <c r="A4583">
        <v>40044412</v>
      </c>
      <c r="B4583" t="s">
        <v>326</v>
      </c>
      <c r="C4583">
        <v>45189</v>
      </c>
      <c r="D4583">
        <v>75081</v>
      </c>
      <c r="E4583">
        <v>20232024</v>
      </c>
      <c r="F4583" t="s">
        <v>17</v>
      </c>
      <c r="G4583" t="s">
        <v>496</v>
      </c>
      <c r="H4583">
        <v>61</v>
      </c>
      <c r="I4583">
        <v>5</v>
      </c>
      <c r="J4583">
        <v>3</v>
      </c>
      <c r="K4583">
        <v>1</v>
      </c>
      <c r="L4583">
        <v>2</v>
      </c>
      <c r="M4583">
        <v>0</v>
      </c>
      <c r="N4583">
        <v>5</v>
      </c>
      <c r="O4583" t="s">
        <v>19</v>
      </c>
      <c r="P4583" t="str">
        <f>UPPER(Table1[[#This Row],[Venue]])</f>
        <v>HOME</v>
      </c>
    </row>
    <row r="4584" spans="1:16" hidden="1" x14ac:dyDescent="0.45">
      <c r="A4584">
        <v>40044412</v>
      </c>
      <c r="B4584" t="s">
        <v>326</v>
      </c>
      <c r="C4584">
        <v>45189</v>
      </c>
      <c r="D4584">
        <v>75081</v>
      </c>
      <c r="E4584">
        <v>20232024</v>
      </c>
      <c r="F4584" t="s">
        <v>17</v>
      </c>
      <c r="G4584" t="s">
        <v>497</v>
      </c>
      <c r="H4584">
        <v>66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0</v>
      </c>
      <c r="O4584" t="s">
        <v>19</v>
      </c>
      <c r="P4584" t="str">
        <f>UPPER(Table1[[#This Row],[Venue]])</f>
        <v>HOME</v>
      </c>
    </row>
    <row r="4585" spans="1:16" hidden="1" x14ac:dyDescent="0.45">
      <c r="A4585">
        <v>40044412</v>
      </c>
      <c r="B4585" t="s">
        <v>326</v>
      </c>
      <c r="C4585">
        <v>45189</v>
      </c>
      <c r="D4585">
        <v>75081</v>
      </c>
      <c r="E4585">
        <v>20232024</v>
      </c>
      <c r="F4585" t="s">
        <v>17</v>
      </c>
      <c r="G4585" t="s">
        <v>106</v>
      </c>
      <c r="H4585">
        <v>67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 t="s">
        <v>19</v>
      </c>
      <c r="P4585" t="str">
        <f>UPPER(Table1[[#This Row],[Venue]])</f>
        <v>HOME</v>
      </c>
    </row>
    <row r="4586" spans="1:16" hidden="1" x14ac:dyDescent="0.45">
      <c r="A4586">
        <v>40044412</v>
      </c>
      <c r="B4586" t="s">
        <v>326</v>
      </c>
      <c r="C4586">
        <v>45189</v>
      </c>
      <c r="D4586">
        <v>75081</v>
      </c>
      <c r="E4586">
        <v>20232024</v>
      </c>
      <c r="F4586" t="s">
        <v>17</v>
      </c>
      <c r="G4586" t="s">
        <v>37</v>
      </c>
      <c r="H4586">
        <v>90</v>
      </c>
      <c r="I4586">
        <v>4</v>
      </c>
      <c r="J4586">
        <v>0</v>
      </c>
      <c r="K4586">
        <v>1</v>
      </c>
      <c r="L4586">
        <v>4</v>
      </c>
      <c r="M4586">
        <v>0</v>
      </c>
      <c r="N4586">
        <v>0</v>
      </c>
      <c r="O4586" t="s">
        <v>19</v>
      </c>
      <c r="P4586" t="str">
        <f>UPPER(Table1[[#This Row],[Venue]])</f>
        <v>HOME</v>
      </c>
    </row>
    <row r="4587" spans="1:16" hidden="1" x14ac:dyDescent="0.45">
      <c r="A4587">
        <v>40044412</v>
      </c>
      <c r="B4587" t="s">
        <v>326</v>
      </c>
      <c r="C4587">
        <v>45189</v>
      </c>
      <c r="D4587">
        <v>75081</v>
      </c>
      <c r="E4587">
        <v>20232024</v>
      </c>
      <c r="F4587" t="s">
        <v>17</v>
      </c>
      <c r="G4587" t="s">
        <v>109</v>
      </c>
      <c r="H4587">
        <v>91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  <c r="O4587" t="s">
        <v>19</v>
      </c>
      <c r="P4587" t="str">
        <f>UPPER(Table1[[#This Row],[Venue]])</f>
        <v>HOME</v>
      </c>
    </row>
    <row r="4588" spans="1:16" hidden="1" x14ac:dyDescent="0.45">
      <c r="A4588">
        <v>40044412</v>
      </c>
      <c r="B4588" t="s">
        <v>326</v>
      </c>
      <c r="C4588">
        <v>45189</v>
      </c>
      <c r="D4588">
        <v>75081</v>
      </c>
      <c r="E4588">
        <v>20232024</v>
      </c>
      <c r="F4588" t="s">
        <v>17</v>
      </c>
      <c r="G4588" t="s">
        <v>110</v>
      </c>
      <c r="H4588">
        <v>98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0</v>
      </c>
      <c r="O4588" t="s">
        <v>19</v>
      </c>
      <c r="P4588" t="str">
        <f>UPPER(Table1[[#This Row],[Venue]])</f>
        <v>HOME</v>
      </c>
    </row>
    <row r="4589" spans="1:16" hidden="1" x14ac:dyDescent="0.45">
      <c r="A4589">
        <v>40044412</v>
      </c>
      <c r="B4589" t="s">
        <v>326</v>
      </c>
      <c r="C4589">
        <v>45189</v>
      </c>
      <c r="D4589">
        <v>75081</v>
      </c>
      <c r="E4589">
        <v>20232024</v>
      </c>
      <c r="F4589" t="s">
        <v>17</v>
      </c>
      <c r="G4589" t="s">
        <v>239</v>
      </c>
      <c r="H4589">
        <v>1</v>
      </c>
      <c r="I4589">
        <v>0</v>
      </c>
      <c r="J4589">
        <v>0</v>
      </c>
      <c r="K4589">
        <v>1</v>
      </c>
      <c r="L4589">
        <v>0</v>
      </c>
      <c r="M4589">
        <v>0</v>
      </c>
      <c r="N4589">
        <v>0</v>
      </c>
      <c r="O4589" t="s">
        <v>40</v>
      </c>
      <c r="P4589" t="str">
        <f>UPPER(Table1[[#This Row],[Venue]])</f>
        <v>AWAY</v>
      </c>
    </row>
    <row r="4590" spans="1:16" hidden="1" x14ac:dyDescent="0.45">
      <c r="A4590">
        <v>40044412</v>
      </c>
      <c r="B4590" t="s">
        <v>326</v>
      </c>
      <c r="C4590">
        <v>45189</v>
      </c>
      <c r="D4590">
        <v>75081</v>
      </c>
      <c r="E4590">
        <v>20232024</v>
      </c>
      <c r="F4590" t="s">
        <v>17</v>
      </c>
      <c r="G4590" t="s">
        <v>240</v>
      </c>
      <c r="H4590">
        <v>3</v>
      </c>
      <c r="I4590">
        <v>2</v>
      </c>
      <c r="J4590">
        <v>0</v>
      </c>
      <c r="K4590">
        <v>1</v>
      </c>
      <c r="L4590">
        <v>2</v>
      </c>
      <c r="M4590">
        <v>0</v>
      </c>
      <c r="N4590">
        <v>4</v>
      </c>
      <c r="O4590" t="s">
        <v>40</v>
      </c>
      <c r="P4590" t="str">
        <f>UPPER(Table1[[#This Row],[Venue]])</f>
        <v>AWAY</v>
      </c>
    </row>
    <row r="4591" spans="1:16" hidden="1" x14ac:dyDescent="0.45">
      <c r="A4591">
        <v>40044412</v>
      </c>
      <c r="B4591" t="s">
        <v>326</v>
      </c>
      <c r="C4591">
        <v>45189</v>
      </c>
      <c r="D4591">
        <v>75081</v>
      </c>
      <c r="E4591">
        <v>20232024</v>
      </c>
      <c r="F4591" t="s">
        <v>17</v>
      </c>
      <c r="G4591" t="s">
        <v>241</v>
      </c>
      <c r="H4591">
        <v>4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 t="s">
        <v>40</v>
      </c>
      <c r="P4591" t="str">
        <f>UPPER(Table1[[#This Row],[Venue]])</f>
        <v>AWAY</v>
      </c>
    </row>
    <row r="4592" spans="1:16" hidden="1" x14ac:dyDescent="0.45">
      <c r="A4592">
        <v>40044412</v>
      </c>
      <c r="B4592" t="s">
        <v>326</v>
      </c>
      <c r="C4592">
        <v>45189</v>
      </c>
      <c r="D4592">
        <v>75081</v>
      </c>
      <c r="E4592">
        <v>20232024</v>
      </c>
      <c r="F4592" t="s">
        <v>17</v>
      </c>
      <c r="G4592" t="s">
        <v>398</v>
      </c>
      <c r="H4592">
        <v>5</v>
      </c>
      <c r="I4592">
        <v>1</v>
      </c>
      <c r="J4592">
        <v>0</v>
      </c>
      <c r="K4592">
        <v>1</v>
      </c>
      <c r="L4592">
        <v>1</v>
      </c>
      <c r="M4592">
        <v>0</v>
      </c>
      <c r="N4592">
        <v>0</v>
      </c>
      <c r="O4592" t="s">
        <v>40</v>
      </c>
      <c r="P4592" t="str">
        <f>UPPER(Table1[[#This Row],[Venue]])</f>
        <v>AWAY</v>
      </c>
    </row>
    <row r="4593" spans="1:16" hidden="1" x14ac:dyDescent="0.45">
      <c r="A4593">
        <v>40044412</v>
      </c>
      <c r="B4593" t="s">
        <v>326</v>
      </c>
      <c r="C4593">
        <v>45189</v>
      </c>
      <c r="D4593">
        <v>75081</v>
      </c>
      <c r="E4593">
        <v>20232024</v>
      </c>
      <c r="F4593" t="s">
        <v>17</v>
      </c>
      <c r="G4593" t="s">
        <v>276</v>
      </c>
      <c r="H4593">
        <v>9</v>
      </c>
      <c r="I4593">
        <v>2</v>
      </c>
      <c r="J4593">
        <v>1</v>
      </c>
      <c r="K4593">
        <v>1</v>
      </c>
      <c r="L4593">
        <v>1</v>
      </c>
      <c r="M4593">
        <v>0</v>
      </c>
      <c r="N4593">
        <v>0</v>
      </c>
      <c r="O4593" t="s">
        <v>40</v>
      </c>
      <c r="P4593" t="str">
        <f>UPPER(Table1[[#This Row],[Venue]])</f>
        <v>AWAY</v>
      </c>
    </row>
    <row r="4594" spans="1:16" hidden="1" x14ac:dyDescent="0.45">
      <c r="A4594">
        <v>40044412</v>
      </c>
      <c r="B4594" t="s">
        <v>326</v>
      </c>
      <c r="C4594">
        <v>45189</v>
      </c>
      <c r="D4594">
        <v>75081</v>
      </c>
      <c r="E4594">
        <v>20232024</v>
      </c>
      <c r="F4594" t="s">
        <v>17</v>
      </c>
      <c r="G4594" t="s">
        <v>243</v>
      </c>
      <c r="H4594">
        <v>17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0</v>
      </c>
      <c r="O4594" t="s">
        <v>40</v>
      </c>
      <c r="P4594" t="str">
        <f>UPPER(Table1[[#This Row],[Venue]])</f>
        <v>AWAY</v>
      </c>
    </row>
    <row r="4595" spans="1:16" hidden="1" x14ac:dyDescent="0.45">
      <c r="A4595">
        <v>40044412</v>
      </c>
      <c r="B4595" t="s">
        <v>326</v>
      </c>
      <c r="C4595">
        <v>45189</v>
      </c>
      <c r="D4595">
        <v>75081</v>
      </c>
      <c r="E4595">
        <v>20232024</v>
      </c>
      <c r="F4595" t="s">
        <v>17</v>
      </c>
      <c r="G4595" t="s">
        <v>244</v>
      </c>
      <c r="H4595">
        <v>20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0</v>
      </c>
      <c r="O4595" t="s">
        <v>40</v>
      </c>
      <c r="P4595" t="str">
        <f>UPPER(Table1[[#This Row],[Venue]])</f>
        <v>AWAY</v>
      </c>
    </row>
    <row r="4596" spans="1:16" hidden="1" x14ac:dyDescent="0.45">
      <c r="A4596">
        <v>40044412</v>
      </c>
      <c r="B4596" t="s">
        <v>326</v>
      </c>
      <c r="C4596">
        <v>45189</v>
      </c>
      <c r="D4596">
        <v>75081</v>
      </c>
      <c r="E4596">
        <v>20232024</v>
      </c>
      <c r="F4596" t="s">
        <v>17</v>
      </c>
      <c r="G4596" t="s">
        <v>245</v>
      </c>
      <c r="H4596">
        <v>22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 t="s">
        <v>40</v>
      </c>
      <c r="P4596" t="str">
        <f>UPPER(Table1[[#This Row],[Venue]])</f>
        <v>AWAY</v>
      </c>
    </row>
    <row r="4597" spans="1:16" hidden="1" x14ac:dyDescent="0.45">
      <c r="A4597">
        <v>40044412</v>
      </c>
      <c r="B4597" t="s">
        <v>326</v>
      </c>
      <c r="C4597">
        <v>45189</v>
      </c>
      <c r="D4597">
        <v>75081</v>
      </c>
      <c r="E4597">
        <v>20232024</v>
      </c>
      <c r="F4597" t="s">
        <v>17</v>
      </c>
      <c r="G4597" t="s">
        <v>247</v>
      </c>
      <c r="H4597">
        <v>27</v>
      </c>
      <c r="I4597">
        <v>2</v>
      </c>
      <c r="J4597">
        <v>1</v>
      </c>
      <c r="K4597">
        <v>1</v>
      </c>
      <c r="L4597">
        <v>1</v>
      </c>
      <c r="M4597">
        <v>0</v>
      </c>
      <c r="N4597">
        <v>2</v>
      </c>
      <c r="O4597" t="s">
        <v>40</v>
      </c>
      <c r="P4597" t="str">
        <f>UPPER(Table1[[#This Row],[Venue]])</f>
        <v>AWAY</v>
      </c>
    </row>
    <row r="4598" spans="1:16" hidden="1" x14ac:dyDescent="0.45">
      <c r="A4598">
        <v>40044412</v>
      </c>
      <c r="B4598" t="s">
        <v>326</v>
      </c>
      <c r="C4598">
        <v>45189</v>
      </c>
      <c r="D4598">
        <v>75081</v>
      </c>
      <c r="E4598">
        <v>20232024</v>
      </c>
      <c r="F4598" t="s">
        <v>17</v>
      </c>
      <c r="G4598" t="s">
        <v>248</v>
      </c>
      <c r="H4598">
        <v>31</v>
      </c>
      <c r="I4598">
        <v>1</v>
      </c>
      <c r="J4598">
        <v>1</v>
      </c>
      <c r="K4598">
        <v>1</v>
      </c>
      <c r="L4598">
        <v>0</v>
      </c>
      <c r="M4598">
        <v>0</v>
      </c>
      <c r="N4598">
        <v>0</v>
      </c>
      <c r="O4598" t="s">
        <v>40</v>
      </c>
      <c r="P4598" t="str">
        <f>UPPER(Table1[[#This Row],[Venue]])</f>
        <v>AWAY</v>
      </c>
    </row>
    <row r="4599" spans="1:16" hidden="1" x14ac:dyDescent="0.45">
      <c r="A4599">
        <v>40044412</v>
      </c>
      <c r="B4599" t="s">
        <v>326</v>
      </c>
      <c r="C4599">
        <v>45189</v>
      </c>
      <c r="D4599">
        <v>75081</v>
      </c>
      <c r="E4599">
        <v>20232024</v>
      </c>
      <c r="F4599" t="s">
        <v>17</v>
      </c>
      <c r="G4599" t="s">
        <v>249</v>
      </c>
      <c r="H4599">
        <v>41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  <c r="O4599" t="s">
        <v>40</v>
      </c>
      <c r="P4599" t="str">
        <f>UPPER(Table1[[#This Row],[Venue]])</f>
        <v>AWAY</v>
      </c>
    </row>
    <row r="4600" spans="1:16" hidden="1" x14ac:dyDescent="0.45">
      <c r="A4600">
        <v>40044412</v>
      </c>
      <c r="B4600" t="s">
        <v>326</v>
      </c>
      <c r="C4600">
        <v>45189</v>
      </c>
      <c r="D4600">
        <v>75081</v>
      </c>
      <c r="E4600">
        <v>20232024</v>
      </c>
      <c r="F4600" t="s">
        <v>17</v>
      </c>
      <c r="G4600" t="s">
        <v>250</v>
      </c>
      <c r="H4600">
        <v>42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2</v>
      </c>
      <c r="O4600" t="s">
        <v>40</v>
      </c>
      <c r="P4600" t="str">
        <f>UPPER(Table1[[#This Row],[Venue]])</f>
        <v>AWAY</v>
      </c>
    </row>
    <row r="4601" spans="1:16" hidden="1" x14ac:dyDescent="0.45">
      <c r="A4601">
        <v>40044412</v>
      </c>
      <c r="B4601" t="s">
        <v>326</v>
      </c>
      <c r="C4601">
        <v>45189</v>
      </c>
      <c r="D4601">
        <v>75081</v>
      </c>
      <c r="E4601">
        <v>20232024</v>
      </c>
      <c r="F4601" t="s">
        <v>17</v>
      </c>
      <c r="G4601" t="s">
        <v>236</v>
      </c>
      <c r="H4601">
        <v>55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 t="s">
        <v>40</v>
      </c>
      <c r="P4601" t="str">
        <f>UPPER(Table1[[#This Row],[Venue]])</f>
        <v>AWAY</v>
      </c>
    </row>
    <row r="4602" spans="1:16" hidden="1" x14ac:dyDescent="0.45">
      <c r="A4602">
        <v>40044412</v>
      </c>
      <c r="B4602" t="s">
        <v>326</v>
      </c>
      <c r="C4602">
        <v>45189</v>
      </c>
      <c r="D4602">
        <v>75081</v>
      </c>
      <c r="E4602">
        <v>20232024</v>
      </c>
      <c r="F4602" t="s">
        <v>17</v>
      </c>
      <c r="G4602" t="s">
        <v>252</v>
      </c>
      <c r="H4602">
        <v>63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2</v>
      </c>
      <c r="O4602" t="s">
        <v>40</v>
      </c>
      <c r="P4602" t="str">
        <f>UPPER(Table1[[#This Row],[Venue]])</f>
        <v>AWAY</v>
      </c>
    </row>
    <row r="4603" spans="1:16" hidden="1" x14ac:dyDescent="0.45">
      <c r="A4603">
        <v>40044412</v>
      </c>
      <c r="B4603" t="s">
        <v>326</v>
      </c>
      <c r="C4603">
        <v>45189</v>
      </c>
      <c r="D4603">
        <v>75081</v>
      </c>
      <c r="E4603">
        <v>20232024</v>
      </c>
      <c r="F4603" t="s">
        <v>17</v>
      </c>
      <c r="G4603" t="s">
        <v>253</v>
      </c>
      <c r="H4603">
        <v>69</v>
      </c>
      <c r="I4603">
        <v>2</v>
      </c>
      <c r="J4603">
        <v>1</v>
      </c>
      <c r="K4603">
        <v>1</v>
      </c>
      <c r="L4603">
        <v>1</v>
      </c>
      <c r="M4603">
        <v>0</v>
      </c>
      <c r="N4603">
        <v>2</v>
      </c>
      <c r="O4603" t="s">
        <v>40</v>
      </c>
      <c r="P4603" t="str">
        <f>UPPER(Table1[[#This Row],[Venue]])</f>
        <v>AWAY</v>
      </c>
    </row>
    <row r="4604" spans="1:16" hidden="1" x14ac:dyDescent="0.45">
      <c r="A4604">
        <v>40044412</v>
      </c>
      <c r="B4604" t="s">
        <v>326</v>
      </c>
      <c r="C4604">
        <v>45189</v>
      </c>
      <c r="D4604">
        <v>75081</v>
      </c>
      <c r="E4604">
        <v>20232024</v>
      </c>
      <c r="F4604" t="s">
        <v>17</v>
      </c>
      <c r="G4604" t="s">
        <v>254</v>
      </c>
      <c r="H4604">
        <v>77</v>
      </c>
      <c r="I4604">
        <v>1</v>
      </c>
      <c r="J4604">
        <v>1</v>
      </c>
      <c r="K4604">
        <v>1</v>
      </c>
      <c r="L4604">
        <v>0</v>
      </c>
      <c r="M4604">
        <v>0</v>
      </c>
      <c r="N4604">
        <v>0</v>
      </c>
      <c r="O4604" t="s">
        <v>40</v>
      </c>
      <c r="P4604" t="str">
        <f>UPPER(Table1[[#This Row],[Venue]])</f>
        <v>AWAY</v>
      </c>
    </row>
    <row r="4605" spans="1:16" hidden="1" x14ac:dyDescent="0.45">
      <c r="A4605">
        <v>40044412</v>
      </c>
      <c r="B4605" t="s">
        <v>326</v>
      </c>
      <c r="C4605">
        <v>45189</v>
      </c>
      <c r="D4605">
        <v>75081</v>
      </c>
      <c r="E4605">
        <v>20232024</v>
      </c>
      <c r="F4605" t="s">
        <v>17</v>
      </c>
      <c r="G4605" t="s">
        <v>256</v>
      </c>
      <c r="H4605">
        <v>97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 t="s">
        <v>40</v>
      </c>
      <c r="P4605" t="str">
        <f>UPPER(Table1[[#This Row],[Venue]])</f>
        <v>AWAY</v>
      </c>
    </row>
    <row r="4606" spans="1:16" hidden="1" x14ac:dyDescent="0.45">
      <c r="A4606">
        <v>40044413</v>
      </c>
      <c r="B4606" t="s">
        <v>340</v>
      </c>
      <c r="C4606">
        <v>45192</v>
      </c>
      <c r="D4606">
        <v>75082</v>
      </c>
      <c r="E4606">
        <v>20232024</v>
      </c>
      <c r="F4606" t="s">
        <v>17</v>
      </c>
      <c r="G4606" t="s">
        <v>41</v>
      </c>
      <c r="H4606">
        <v>3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 t="s">
        <v>19</v>
      </c>
      <c r="P4606" t="str">
        <f>UPPER(Table1[[#This Row],[Venue]])</f>
        <v>HOME</v>
      </c>
    </row>
    <row r="4607" spans="1:16" hidden="1" x14ac:dyDescent="0.45">
      <c r="A4607">
        <v>40044413</v>
      </c>
      <c r="B4607" t="s">
        <v>340</v>
      </c>
      <c r="C4607">
        <v>45192</v>
      </c>
      <c r="D4607">
        <v>75082</v>
      </c>
      <c r="E4607">
        <v>20232024</v>
      </c>
      <c r="F4607" t="s">
        <v>17</v>
      </c>
      <c r="G4607" t="s">
        <v>483</v>
      </c>
      <c r="H4607">
        <v>8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 t="s">
        <v>19</v>
      </c>
      <c r="P4607" t="str">
        <f>UPPER(Table1[[#This Row],[Venue]])</f>
        <v>HOME</v>
      </c>
    </row>
    <row r="4608" spans="1:16" hidden="1" x14ac:dyDescent="0.45">
      <c r="A4608">
        <v>40044413</v>
      </c>
      <c r="B4608" t="s">
        <v>340</v>
      </c>
      <c r="C4608">
        <v>45192</v>
      </c>
      <c r="D4608">
        <v>75082</v>
      </c>
      <c r="E4608">
        <v>20232024</v>
      </c>
      <c r="F4608" t="s">
        <v>17</v>
      </c>
      <c r="G4608" t="s">
        <v>536</v>
      </c>
      <c r="H4608">
        <v>11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 t="s">
        <v>19</v>
      </c>
      <c r="P4608" t="str">
        <f>UPPER(Table1[[#This Row],[Venue]])</f>
        <v>HOME</v>
      </c>
    </row>
    <row r="4609" spans="1:16" hidden="1" x14ac:dyDescent="0.45">
      <c r="A4609">
        <v>40044413</v>
      </c>
      <c r="B4609" t="s">
        <v>340</v>
      </c>
      <c r="C4609">
        <v>45192</v>
      </c>
      <c r="D4609">
        <v>75082</v>
      </c>
      <c r="E4609">
        <v>20232024</v>
      </c>
      <c r="F4609" t="s">
        <v>17</v>
      </c>
      <c r="G4609" t="s">
        <v>45</v>
      </c>
      <c r="H4609">
        <v>17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 t="s">
        <v>19</v>
      </c>
      <c r="P4609" t="str">
        <f>UPPER(Table1[[#This Row],[Venue]])</f>
        <v>HOME</v>
      </c>
    </row>
    <row r="4610" spans="1:16" hidden="1" x14ac:dyDescent="0.45">
      <c r="A4610">
        <v>40044413</v>
      </c>
      <c r="B4610" t="s">
        <v>340</v>
      </c>
      <c r="C4610">
        <v>45192</v>
      </c>
      <c r="D4610">
        <v>75082</v>
      </c>
      <c r="E4610">
        <v>20232024</v>
      </c>
      <c r="F4610" t="s">
        <v>17</v>
      </c>
      <c r="G4610" t="s">
        <v>47</v>
      </c>
      <c r="H4610">
        <v>24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 t="s">
        <v>19</v>
      </c>
      <c r="P4610" t="str">
        <f>UPPER(Table1[[#This Row],[Venue]])</f>
        <v>HOME</v>
      </c>
    </row>
    <row r="4611" spans="1:16" hidden="1" x14ac:dyDescent="0.45">
      <c r="A4611">
        <v>40044413</v>
      </c>
      <c r="B4611" t="s">
        <v>340</v>
      </c>
      <c r="C4611">
        <v>45192</v>
      </c>
      <c r="D4611">
        <v>75082</v>
      </c>
      <c r="E4611">
        <v>20232024</v>
      </c>
      <c r="F4611" t="s">
        <v>17</v>
      </c>
      <c r="G4611" t="s">
        <v>48</v>
      </c>
      <c r="H4611">
        <v>28</v>
      </c>
      <c r="I4611">
        <v>1</v>
      </c>
      <c r="J4611">
        <v>0</v>
      </c>
      <c r="K4611">
        <v>1</v>
      </c>
      <c r="L4611">
        <v>1</v>
      </c>
      <c r="M4611">
        <v>0</v>
      </c>
      <c r="N4611">
        <v>2</v>
      </c>
      <c r="O4611" t="s">
        <v>19</v>
      </c>
      <c r="P4611" t="str">
        <f>UPPER(Table1[[#This Row],[Venue]])</f>
        <v>HOME</v>
      </c>
    </row>
    <row r="4612" spans="1:16" hidden="1" x14ac:dyDescent="0.45">
      <c r="A4612">
        <v>40044413</v>
      </c>
      <c r="B4612" t="s">
        <v>340</v>
      </c>
      <c r="C4612">
        <v>45192</v>
      </c>
      <c r="D4612">
        <v>75082</v>
      </c>
      <c r="E4612">
        <v>20232024</v>
      </c>
      <c r="F4612" t="s">
        <v>17</v>
      </c>
      <c r="G4612" t="s">
        <v>49</v>
      </c>
      <c r="H4612">
        <v>31</v>
      </c>
      <c r="I4612">
        <v>1</v>
      </c>
      <c r="J4612">
        <v>1</v>
      </c>
      <c r="K4612">
        <v>1</v>
      </c>
      <c r="L4612">
        <v>0</v>
      </c>
      <c r="M4612">
        <v>0</v>
      </c>
      <c r="N4612">
        <v>0</v>
      </c>
      <c r="O4612" t="s">
        <v>19</v>
      </c>
      <c r="P4612" t="str">
        <f>UPPER(Table1[[#This Row],[Venue]])</f>
        <v>HOME</v>
      </c>
    </row>
    <row r="4613" spans="1:16" hidden="1" x14ac:dyDescent="0.45">
      <c r="A4613">
        <v>40044413</v>
      </c>
      <c r="B4613" t="s">
        <v>340</v>
      </c>
      <c r="C4613">
        <v>45192</v>
      </c>
      <c r="D4613">
        <v>75082</v>
      </c>
      <c r="E4613">
        <v>20232024</v>
      </c>
      <c r="F4613" t="s">
        <v>17</v>
      </c>
      <c r="G4613" t="s">
        <v>484</v>
      </c>
      <c r="H4613">
        <v>43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 t="s">
        <v>19</v>
      </c>
      <c r="P4613" t="str">
        <f>UPPER(Table1[[#This Row],[Venue]])</f>
        <v>HOME</v>
      </c>
    </row>
    <row r="4614" spans="1:16" hidden="1" x14ac:dyDescent="0.45">
      <c r="A4614">
        <v>40044413</v>
      </c>
      <c r="B4614" t="s">
        <v>340</v>
      </c>
      <c r="C4614">
        <v>45192</v>
      </c>
      <c r="D4614">
        <v>75082</v>
      </c>
      <c r="E4614">
        <v>20232024</v>
      </c>
      <c r="F4614" t="s">
        <v>17</v>
      </c>
      <c r="G4614" t="s">
        <v>51</v>
      </c>
      <c r="H4614">
        <v>77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 t="s">
        <v>19</v>
      </c>
      <c r="P4614" t="str">
        <f>UPPER(Table1[[#This Row],[Venue]])</f>
        <v>HOME</v>
      </c>
    </row>
    <row r="4615" spans="1:16" hidden="1" x14ac:dyDescent="0.45">
      <c r="A4615">
        <v>40044413</v>
      </c>
      <c r="B4615" t="s">
        <v>340</v>
      </c>
      <c r="C4615">
        <v>45192</v>
      </c>
      <c r="D4615">
        <v>75082</v>
      </c>
      <c r="E4615">
        <v>20232024</v>
      </c>
      <c r="F4615" t="s">
        <v>17</v>
      </c>
      <c r="G4615" t="s">
        <v>52</v>
      </c>
      <c r="H4615">
        <v>79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 t="s">
        <v>19</v>
      </c>
      <c r="P4615" t="str">
        <f>UPPER(Table1[[#This Row],[Venue]])</f>
        <v>HOME</v>
      </c>
    </row>
    <row r="4616" spans="1:16" hidden="1" x14ac:dyDescent="0.45">
      <c r="A4616">
        <v>40044413</v>
      </c>
      <c r="B4616" t="s">
        <v>340</v>
      </c>
      <c r="C4616">
        <v>45192</v>
      </c>
      <c r="D4616">
        <v>75082</v>
      </c>
      <c r="E4616">
        <v>20232024</v>
      </c>
      <c r="F4616" t="s">
        <v>17</v>
      </c>
      <c r="G4616" t="s">
        <v>485</v>
      </c>
      <c r="H4616">
        <v>80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 t="s">
        <v>19</v>
      </c>
      <c r="P4616" t="str">
        <f>UPPER(Table1[[#This Row],[Venue]])</f>
        <v>HOME</v>
      </c>
    </row>
    <row r="4617" spans="1:16" hidden="1" x14ac:dyDescent="0.45">
      <c r="A4617">
        <v>40044413</v>
      </c>
      <c r="B4617" t="s">
        <v>340</v>
      </c>
      <c r="C4617">
        <v>45192</v>
      </c>
      <c r="D4617">
        <v>75082</v>
      </c>
      <c r="E4617">
        <v>20232024</v>
      </c>
      <c r="F4617" t="s">
        <v>17</v>
      </c>
      <c r="G4617" t="s">
        <v>486</v>
      </c>
      <c r="H4617">
        <v>82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 t="s">
        <v>19</v>
      </c>
      <c r="P4617" t="str">
        <f>UPPER(Table1[[#This Row],[Venue]])</f>
        <v>HOME</v>
      </c>
    </row>
    <row r="4618" spans="1:16" hidden="1" x14ac:dyDescent="0.45">
      <c r="A4618">
        <v>40044413</v>
      </c>
      <c r="B4618" t="s">
        <v>340</v>
      </c>
      <c r="C4618">
        <v>45192</v>
      </c>
      <c r="D4618">
        <v>75082</v>
      </c>
      <c r="E4618">
        <v>20232024</v>
      </c>
      <c r="F4618" t="s">
        <v>17</v>
      </c>
      <c r="G4618" t="s">
        <v>537</v>
      </c>
      <c r="H4618">
        <v>83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 t="s">
        <v>19</v>
      </c>
      <c r="P4618" t="str">
        <f>UPPER(Table1[[#This Row],[Venue]])</f>
        <v>HOME</v>
      </c>
    </row>
    <row r="4619" spans="1:16" hidden="1" x14ac:dyDescent="0.45">
      <c r="A4619">
        <v>40044413</v>
      </c>
      <c r="B4619" t="s">
        <v>340</v>
      </c>
      <c r="C4619">
        <v>45192</v>
      </c>
      <c r="D4619">
        <v>75082</v>
      </c>
      <c r="E4619">
        <v>20232024</v>
      </c>
      <c r="F4619" t="s">
        <v>17</v>
      </c>
      <c r="G4619" t="s">
        <v>54</v>
      </c>
      <c r="H4619">
        <v>87</v>
      </c>
      <c r="I4619">
        <v>0</v>
      </c>
      <c r="J4619">
        <v>0</v>
      </c>
      <c r="K4619">
        <v>1</v>
      </c>
      <c r="L4619">
        <v>0</v>
      </c>
      <c r="M4619">
        <v>0</v>
      </c>
      <c r="N4619">
        <v>0</v>
      </c>
      <c r="O4619" t="s">
        <v>19</v>
      </c>
      <c r="P4619" t="str">
        <f>UPPER(Table1[[#This Row],[Venue]])</f>
        <v>HOME</v>
      </c>
    </row>
    <row r="4620" spans="1:16" hidden="1" x14ac:dyDescent="0.45">
      <c r="A4620">
        <v>40044413</v>
      </c>
      <c r="B4620" t="s">
        <v>340</v>
      </c>
      <c r="C4620">
        <v>45192</v>
      </c>
      <c r="D4620">
        <v>75082</v>
      </c>
      <c r="E4620">
        <v>20232024</v>
      </c>
      <c r="F4620" t="s">
        <v>17</v>
      </c>
      <c r="G4620" t="s">
        <v>538</v>
      </c>
      <c r="H4620">
        <v>89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0</v>
      </c>
      <c r="O4620" t="s">
        <v>19</v>
      </c>
      <c r="P4620" t="str">
        <f>UPPER(Table1[[#This Row],[Venue]])</f>
        <v>HOME</v>
      </c>
    </row>
    <row r="4621" spans="1:16" hidden="1" x14ac:dyDescent="0.45">
      <c r="A4621">
        <v>40044413</v>
      </c>
      <c r="B4621" t="s">
        <v>340</v>
      </c>
      <c r="C4621">
        <v>45192</v>
      </c>
      <c r="D4621">
        <v>75082</v>
      </c>
      <c r="E4621">
        <v>20232024</v>
      </c>
      <c r="F4621" t="s">
        <v>17</v>
      </c>
      <c r="G4621" t="s">
        <v>190</v>
      </c>
      <c r="H4621">
        <v>1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 t="s">
        <v>40</v>
      </c>
      <c r="P4621" t="str">
        <f>UPPER(Table1[[#This Row],[Venue]])</f>
        <v>AWAY</v>
      </c>
    </row>
    <row r="4622" spans="1:16" hidden="1" x14ac:dyDescent="0.45">
      <c r="A4622">
        <v>40044413</v>
      </c>
      <c r="B4622" t="s">
        <v>340</v>
      </c>
      <c r="C4622">
        <v>45192</v>
      </c>
      <c r="D4622">
        <v>75082</v>
      </c>
      <c r="E4622">
        <v>20232024</v>
      </c>
      <c r="F4622" t="s">
        <v>17</v>
      </c>
      <c r="G4622" t="s">
        <v>60</v>
      </c>
      <c r="H4622">
        <v>4</v>
      </c>
      <c r="I4622">
        <v>2</v>
      </c>
      <c r="J4622">
        <v>0</v>
      </c>
      <c r="K4622">
        <v>1</v>
      </c>
      <c r="L4622">
        <v>2</v>
      </c>
      <c r="M4622">
        <v>0</v>
      </c>
      <c r="N4622">
        <v>0</v>
      </c>
      <c r="O4622" t="s">
        <v>40</v>
      </c>
      <c r="P4622" t="str">
        <f>UPPER(Table1[[#This Row],[Venue]])</f>
        <v>AWAY</v>
      </c>
    </row>
    <row r="4623" spans="1:16" hidden="1" x14ac:dyDescent="0.45">
      <c r="A4623">
        <v>40044413</v>
      </c>
      <c r="B4623" t="s">
        <v>340</v>
      </c>
      <c r="C4623">
        <v>45192</v>
      </c>
      <c r="D4623">
        <v>75082</v>
      </c>
      <c r="E4623">
        <v>20232024</v>
      </c>
      <c r="F4623" t="s">
        <v>17</v>
      </c>
      <c r="G4623" t="s">
        <v>279</v>
      </c>
      <c r="H4623">
        <v>5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 t="s">
        <v>40</v>
      </c>
      <c r="P4623" t="str">
        <f>UPPER(Table1[[#This Row],[Venue]])</f>
        <v>AWAY</v>
      </c>
    </row>
    <row r="4624" spans="1:16" hidden="1" x14ac:dyDescent="0.45">
      <c r="A4624">
        <v>40044413</v>
      </c>
      <c r="B4624" t="s">
        <v>340</v>
      </c>
      <c r="C4624">
        <v>45192</v>
      </c>
      <c r="D4624">
        <v>75082</v>
      </c>
      <c r="E4624">
        <v>20232024</v>
      </c>
      <c r="F4624" t="s">
        <v>17</v>
      </c>
      <c r="G4624" t="s">
        <v>61</v>
      </c>
      <c r="H4624">
        <v>6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2</v>
      </c>
      <c r="O4624" t="s">
        <v>40</v>
      </c>
      <c r="P4624" t="str">
        <f>UPPER(Table1[[#This Row],[Venue]])</f>
        <v>AWAY</v>
      </c>
    </row>
    <row r="4625" spans="1:16" hidden="1" x14ac:dyDescent="0.45">
      <c r="A4625">
        <v>40044413</v>
      </c>
      <c r="B4625" t="s">
        <v>340</v>
      </c>
      <c r="C4625">
        <v>45192</v>
      </c>
      <c r="D4625">
        <v>75082</v>
      </c>
      <c r="E4625">
        <v>20232024</v>
      </c>
      <c r="F4625" t="s">
        <v>17</v>
      </c>
      <c r="G4625" t="s">
        <v>62</v>
      </c>
      <c r="H4625">
        <v>7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 t="s">
        <v>40</v>
      </c>
      <c r="P4625" t="str">
        <f>UPPER(Table1[[#This Row],[Venue]])</f>
        <v>AWAY</v>
      </c>
    </row>
    <row r="4626" spans="1:16" hidden="1" x14ac:dyDescent="0.45">
      <c r="A4626">
        <v>40044413</v>
      </c>
      <c r="B4626" t="s">
        <v>340</v>
      </c>
      <c r="C4626">
        <v>45192</v>
      </c>
      <c r="D4626">
        <v>75082</v>
      </c>
      <c r="E4626">
        <v>20232024</v>
      </c>
      <c r="F4626" t="s">
        <v>17</v>
      </c>
      <c r="G4626" t="s">
        <v>63</v>
      </c>
      <c r="H4626">
        <v>10</v>
      </c>
      <c r="I4626">
        <v>1</v>
      </c>
      <c r="J4626">
        <v>0</v>
      </c>
      <c r="K4626">
        <v>1</v>
      </c>
      <c r="L4626">
        <v>1</v>
      </c>
      <c r="M4626">
        <v>0</v>
      </c>
      <c r="N4626">
        <v>0</v>
      </c>
      <c r="O4626" t="s">
        <v>40</v>
      </c>
      <c r="P4626" t="str">
        <f>UPPER(Table1[[#This Row],[Venue]])</f>
        <v>AWAY</v>
      </c>
    </row>
    <row r="4627" spans="1:16" hidden="1" x14ac:dyDescent="0.45">
      <c r="A4627">
        <v>40044413</v>
      </c>
      <c r="B4627" t="s">
        <v>340</v>
      </c>
      <c r="C4627">
        <v>45192</v>
      </c>
      <c r="D4627">
        <v>75082</v>
      </c>
      <c r="E4627">
        <v>20232024</v>
      </c>
      <c r="F4627" t="s">
        <v>17</v>
      </c>
      <c r="G4627" t="s">
        <v>128</v>
      </c>
      <c r="H4627">
        <v>12</v>
      </c>
      <c r="I4627">
        <v>5</v>
      </c>
      <c r="J4627">
        <v>4</v>
      </c>
      <c r="K4627">
        <v>1</v>
      </c>
      <c r="L4627">
        <v>1</v>
      </c>
      <c r="M4627">
        <v>1</v>
      </c>
      <c r="N4627">
        <v>2</v>
      </c>
      <c r="O4627" t="s">
        <v>40</v>
      </c>
      <c r="P4627" t="str">
        <f>UPPER(Table1[[#This Row],[Venue]])</f>
        <v>AWAY</v>
      </c>
    </row>
    <row r="4628" spans="1:16" hidden="1" x14ac:dyDescent="0.45">
      <c r="A4628">
        <v>40044413</v>
      </c>
      <c r="B4628" t="s">
        <v>340</v>
      </c>
      <c r="C4628">
        <v>45192</v>
      </c>
      <c r="D4628">
        <v>75082</v>
      </c>
      <c r="E4628">
        <v>20232024</v>
      </c>
      <c r="F4628" t="s">
        <v>17</v>
      </c>
      <c r="G4628" t="s">
        <v>341</v>
      </c>
      <c r="H4628">
        <v>17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0</v>
      </c>
      <c r="O4628" t="s">
        <v>40</v>
      </c>
      <c r="P4628" t="str">
        <f>UPPER(Table1[[#This Row],[Venue]])</f>
        <v>AWAY</v>
      </c>
    </row>
    <row r="4629" spans="1:16" hidden="1" x14ac:dyDescent="0.45">
      <c r="A4629">
        <v>40044413</v>
      </c>
      <c r="B4629" t="s">
        <v>340</v>
      </c>
      <c r="C4629">
        <v>45192</v>
      </c>
      <c r="D4629">
        <v>75082</v>
      </c>
      <c r="E4629">
        <v>20232024</v>
      </c>
      <c r="F4629" t="s">
        <v>17</v>
      </c>
      <c r="G4629" t="s">
        <v>67</v>
      </c>
      <c r="H4629">
        <v>21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 t="s">
        <v>40</v>
      </c>
      <c r="P4629" t="str">
        <f>UPPER(Table1[[#This Row],[Venue]])</f>
        <v>AWAY</v>
      </c>
    </row>
    <row r="4630" spans="1:16" hidden="1" x14ac:dyDescent="0.45">
      <c r="A4630">
        <v>40044413</v>
      </c>
      <c r="B4630" t="s">
        <v>340</v>
      </c>
      <c r="C4630">
        <v>45192</v>
      </c>
      <c r="D4630">
        <v>75082</v>
      </c>
      <c r="E4630">
        <v>20232024</v>
      </c>
      <c r="F4630" t="s">
        <v>17</v>
      </c>
      <c r="G4630" t="s">
        <v>493</v>
      </c>
      <c r="H4630">
        <v>23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 t="s">
        <v>40</v>
      </c>
      <c r="P4630" t="str">
        <f>UPPER(Table1[[#This Row],[Venue]])</f>
        <v>AWAY</v>
      </c>
    </row>
    <row r="4631" spans="1:16" hidden="1" x14ac:dyDescent="0.45">
      <c r="A4631">
        <v>40044413</v>
      </c>
      <c r="B4631" t="s">
        <v>340</v>
      </c>
      <c r="C4631">
        <v>45192</v>
      </c>
      <c r="D4631">
        <v>75082</v>
      </c>
      <c r="E4631">
        <v>20232024</v>
      </c>
      <c r="F4631" t="s">
        <v>17</v>
      </c>
      <c r="G4631" t="s">
        <v>68</v>
      </c>
      <c r="H4631">
        <v>25</v>
      </c>
      <c r="I4631">
        <v>1</v>
      </c>
      <c r="J4631">
        <v>1</v>
      </c>
      <c r="K4631">
        <v>1</v>
      </c>
      <c r="L4631">
        <v>0</v>
      </c>
      <c r="M4631">
        <v>0</v>
      </c>
      <c r="N4631">
        <v>0</v>
      </c>
      <c r="O4631" t="s">
        <v>40</v>
      </c>
      <c r="P4631" t="str">
        <f>UPPER(Table1[[#This Row],[Venue]])</f>
        <v>AWAY</v>
      </c>
    </row>
    <row r="4632" spans="1:16" hidden="1" x14ac:dyDescent="0.45">
      <c r="A4632">
        <v>40044413</v>
      </c>
      <c r="B4632" t="s">
        <v>340</v>
      </c>
      <c r="C4632">
        <v>45192</v>
      </c>
      <c r="D4632">
        <v>75082</v>
      </c>
      <c r="E4632">
        <v>20232024</v>
      </c>
      <c r="F4632" t="s">
        <v>17</v>
      </c>
      <c r="G4632" t="s">
        <v>322</v>
      </c>
      <c r="H4632">
        <v>40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0</v>
      </c>
      <c r="O4632" t="s">
        <v>40</v>
      </c>
      <c r="P4632" t="str">
        <f>UPPER(Table1[[#This Row],[Venue]])</f>
        <v>AWAY</v>
      </c>
    </row>
    <row r="4633" spans="1:16" hidden="1" x14ac:dyDescent="0.45">
      <c r="A4633">
        <v>40044413</v>
      </c>
      <c r="B4633" t="s">
        <v>340</v>
      </c>
      <c r="C4633">
        <v>45192</v>
      </c>
      <c r="D4633">
        <v>75082</v>
      </c>
      <c r="E4633">
        <v>20232024</v>
      </c>
      <c r="F4633" t="s">
        <v>17</v>
      </c>
      <c r="G4633" t="s">
        <v>429</v>
      </c>
      <c r="H4633">
        <v>44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 t="s">
        <v>40</v>
      </c>
      <c r="P4633" t="str">
        <f>UPPER(Table1[[#This Row],[Venue]])</f>
        <v>AWAY</v>
      </c>
    </row>
    <row r="4634" spans="1:16" hidden="1" x14ac:dyDescent="0.45">
      <c r="A4634">
        <v>40044413</v>
      </c>
      <c r="B4634" t="s">
        <v>340</v>
      </c>
      <c r="C4634">
        <v>45192</v>
      </c>
      <c r="D4634">
        <v>75082</v>
      </c>
      <c r="E4634">
        <v>20232024</v>
      </c>
      <c r="F4634" t="s">
        <v>17</v>
      </c>
      <c r="G4634" t="s">
        <v>71</v>
      </c>
      <c r="H4634">
        <v>55</v>
      </c>
      <c r="I4634">
        <v>3</v>
      </c>
      <c r="J4634">
        <v>2</v>
      </c>
      <c r="K4634">
        <v>1</v>
      </c>
      <c r="L4634">
        <v>1</v>
      </c>
      <c r="M4634">
        <v>0</v>
      </c>
      <c r="N4634">
        <v>0</v>
      </c>
      <c r="O4634" t="s">
        <v>40</v>
      </c>
      <c r="P4634" t="str">
        <f>UPPER(Table1[[#This Row],[Venue]])</f>
        <v>AWAY</v>
      </c>
    </row>
    <row r="4635" spans="1:16" hidden="1" x14ac:dyDescent="0.45">
      <c r="A4635">
        <v>40044413</v>
      </c>
      <c r="B4635" t="s">
        <v>340</v>
      </c>
      <c r="C4635">
        <v>45192</v>
      </c>
      <c r="D4635">
        <v>75082</v>
      </c>
      <c r="E4635">
        <v>20232024</v>
      </c>
      <c r="F4635" t="s">
        <v>17</v>
      </c>
      <c r="G4635" t="s">
        <v>72</v>
      </c>
      <c r="H4635">
        <v>86</v>
      </c>
      <c r="I4635">
        <v>1</v>
      </c>
      <c r="J4635">
        <v>0</v>
      </c>
      <c r="K4635">
        <v>1</v>
      </c>
      <c r="L4635">
        <v>1</v>
      </c>
      <c r="M4635">
        <v>0</v>
      </c>
      <c r="N4635">
        <v>0</v>
      </c>
      <c r="O4635" t="s">
        <v>40</v>
      </c>
      <c r="P4635" t="str">
        <f>UPPER(Table1[[#This Row],[Venue]])</f>
        <v>AWAY</v>
      </c>
    </row>
    <row r="4636" spans="1:16" hidden="1" x14ac:dyDescent="0.45">
      <c r="A4636">
        <v>40044413</v>
      </c>
      <c r="B4636" t="s">
        <v>340</v>
      </c>
      <c r="C4636">
        <v>45192</v>
      </c>
      <c r="D4636">
        <v>75082</v>
      </c>
      <c r="E4636">
        <v>20232024</v>
      </c>
      <c r="F4636" t="s">
        <v>17</v>
      </c>
      <c r="G4636" t="s">
        <v>74</v>
      </c>
      <c r="H4636">
        <v>92</v>
      </c>
      <c r="I4636">
        <v>2</v>
      </c>
      <c r="J4636">
        <v>0</v>
      </c>
      <c r="K4636">
        <v>1</v>
      </c>
      <c r="L4636">
        <v>2</v>
      </c>
      <c r="M4636">
        <v>0</v>
      </c>
      <c r="N4636">
        <v>0</v>
      </c>
      <c r="O4636" t="s">
        <v>40</v>
      </c>
      <c r="P4636" t="str">
        <f>UPPER(Table1[[#This Row],[Venue]])</f>
        <v>AWAY</v>
      </c>
    </row>
    <row r="4637" spans="1:16" hidden="1" x14ac:dyDescent="0.45">
      <c r="A4637">
        <v>40044413</v>
      </c>
      <c r="B4637" t="s">
        <v>340</v>
      </c>
      <c r="C4637">
        <v>45192</v>
      </c>
      <c r="D4637">
        <v>75082</v>
      </c>
      <c r="E4637">
        <v>20232024</v>
      </c>
      <c r="F4637" t="s">
        <v>17</v>
      </c>
      <c r="G4637" t="s">
        <v>75</v>
      </c>
      <c r="H4637">
        <v>96</v>
      </c>
      <c r="I4637">
        <v>0</v>
      </c>
      <c r="J4637">
        <v>0</v>
      </c>
      <c r="K4637">
        <v>1</v>
      </c>
      <c r="L4637">
        <v>0</v>
      </c>
      <c r="M4637">
        <v>0</v>
      </c>
      <c r="N4637">
        <v>0</v>
      </c>
      <c r="O4637" t="s">
        <v>40</v>
      </c>
      <c r="P4637" t="str">
        <f>UPPER(Table1[[#This Row],[Venue]])</f>
        <v>AWAY</v>
      </c>
    </row>
    <row r="4638" spans="1:16" hidden="1" x14ac:dyDescent="0.45">
      <c r="A4638">
        <v>40044443</v>
      </c>
      <c r="B4638" t="s">
        <v>539</v>
      </c>
      <c r="C4638">
        <v>45192</v>
      </c>
      <c r="D4638">
        <v>75112</v>
      </c>
      <c r="E4638">
        <v>20232024</v>
      </c>
      <c r="F4638" t="s">
        <v>17</v>
      </c>
      <c r="G4638" t="s">
        <v>471</v>
      </c>
      <c r="H4638">
        <v>5</v>
      </c>
      <c r="I4638">
        <v>3</v>
      </c>
      <c r="J4638">
        <v>1</v>
      </c>
      <c r="K4638">
        <v>1</v>
      </c>
      <c r="L4638">
        <v>2</v>
      </c>
      <c r="M4638">
        <v>0</v>
      </c>
      <c r="N4638">
        <v>0</v>
      </c>
      <c r="O4638" t="s">
        <v>19</v>
      </c>
      <c r="P4638" t="str">
        <f>UPPER(Table1[[#This Row],[Venue]])</f>
        <v>HOME</v>
      </c>
    </row>
    <row r="4639" spans="1:16" hidden="1" x14ac:dyDescent="0.45">
      <c r="A4639">
        <v>40044443</v>
      </c>
      <c r="B4639" t="s">
        <v>539</v>
      </c>
      <c r="C4639">
        <v>45192</v>
      </c>
      <c r="D4639">
        <v>75112</v>
      </c>
      <c r="E4639">
        <v>20232024</v>
      </c>
      <c r="F4639" t="s">
        <v>17</v>
      </c>
      <c r="G4639" t="s">
        <v>472</v>
      </c>
      <c r="H4639">
        <v>9</v>
      </c>
      <c r="I4639">
        <v>1</v>
      </c>
      <c r="J4639">
        <v>0</v>
      </c>
      <c r="K4639">
        <v>1</v>
      </c>
      <c r="L4639">
        <v>1</v>
      </c>
      <c r="M4639">
        <v>0</v>
      </c>
      <c r="N4639">
        <v>0</v>
      </c>
      <c r="O4639" t="s">
        <v>19</v>
      </c>
      <c r="P4639" t="str">
        <f>UPPER(Table1[[#This Row],[Venue]])</f>
        <v>HOME</v>
      </c>
    </row>
    <row r="4640" spans="1:16" hidden="1" x14ac:dyDescent="0.45">
      <c r="A4640">
        <v>40044443</v>
      </c>
      <c r="B4640" t="s">
        <v>539</v>
      </c>
      <c r="C4640">
        <v>45192</v>
      </c>
      <c r="D4640">
        <v>75112</v>
      </c>
      <c r="E4640">
        <v>20232024</v>
      </c>
      <c r="F4640" t="s">
        <v>17</v>
      </c>
      <c r="G4640" t="s">
        <v>352</v>
      </c>
      <c r="H4640">
        <v>10</v>
      </c>
      <c r="I4640">
        <v>1</v>
      </c>
      <c r="J4640">
        <v>0</v>
      </c>
      <c r="K4640">
        <v>1</v>
      </c>
      <c r="L4640">
        <v>1</v>
      </c>
      <c r="M4640">
        <v>0</v>
      </c>
      <c r="N4640">
        <v>0</v>
      </c>
      <c r="O4640" t="s">
        <v>19</v>
      </c>
      <c r="P4640" t="str">
        <f>UPPER(Table1[[#This Row],[Venue]])</f>
        <v>HOME</v>
      </c>
    </row>
    <row r="4641" spans="1:16" hidden="1" x14ac:dyDescent="0.45">
      <c r="A4641">
        <v>40044443</v>
      </c>
      <c r="B4641" t="s">
        <v>539</v>
      </c>
      <c r="C4641">
        <v>45192</v>
      </c>
      <c r="D4641">
        <v>75112</v>
      </c>
      <c r="E4641">
        <v>20232024</v>
      </c>
      <c r="F4641" t="s">
        <v>17</v>
      </c>
      <c r="G4641" t="s">
        <v>523</v>
      </c>
      <c r="H4641">
        <v>12</v>
      </c>
      <c r="I4641">
        <v>1</v>
      </c>
      <c r="J4641">
        <v>1</v>
      </c>
      <c r="K4641">
        <v>1</v>
      </c>
      <c r="L4641">
        <v>0</v>
      </c>
      <c r="M4641">
        <v>0</v>
      </c>
      <c r="N4641">
        <v>2</v>
      </c>
      <c r="O4641" t="s">
        <v>19</v>
      </c>
      <c r="P4641" t="str">
        <f>UPPER(Table1[[#This Row],[Venue]])</f>
        <v>HOME</v>
      </c>
    </row>
    <row r="4642" spans="1:16" hidden="1" x14ac:dyDescent="0.45">
      <c r="A4642">
        <v>40044443</v>
      </c>
      <c r="B4642" t="s">
        <v>539</v>
      </c>
      <c r="C4642">
        <v>45192</v>
      </c>
      <c r="D4642">
        <v>75112</v>
      </c>
      <c r="E4642">
        <v>20232024</v>
      </c>
      <c r="F4642" t="s">
        <v>17</v>
      </c>
      <c r="G4642" t="s">
        <v>473</v>
      </c>
      <c r="H4642">
        <v>16</v>
      </c>
      <c r="I4642">
        <v>1</v>
      </c>
      <c r="J4642">
        <v>0</v>
      </c>
      <c r="K4642">
        <v>1</v>
      </c>
      <c r="L4642">
        <v>1</v>
      </c>
      <c r="M4642">
        <v>0</v>
      </c>
      <c r="N4642">
        <v>2</v>
      </c>
      <c r="O4642" t="s">
        <v>19</v>
      </c>
      <c r="P4642" t="str">
        <f>UPPER(Table1[[#This Row],[Venue]])</f>
        <v>HOME</v>
      </c>
    </row>
    <row r="4643" spans="1:16" hidden="1" x14ac:dyDescent="0.45">
      <c r="A4643">
        <v>40044443</v>
      </c>
      <c r="B4643" t="s">
        <v>539</v>
      </c>
      <c r="C4643">
        <v>45192</v>
      </c>
      <c r="D4643">
        <v>75112</v>
      </c>
      <c r="E4643">
        <v>20232024</v>
      </c>
      <c r="F4643" t="s">
        <v>17</v>
      </c>
      <c r="G4643" t="s">
        <v>540</v>
      </c>
      <c r="H4643">
        <v>21</v>
      </c>
      <c r="I4643">
        <v>1</v>
      </c>
      <c r="J4643">
        <v>0</v>
      </c>
      <c r="K4643">
        <v>1</v>
      </c>
      <c r="L4643">
        <v>1</v>
      </c>
      <c r="M4643">
        <v>0</v>
      </c>
      <c r="N4643">
        <v>2</v>
      </c>
      <c r="O4643" t="s">
        <v>19</v>
      </c>
      <c r="P4643" t="str">
        <f>UPPER(Table1[[#This Row],[Venue]])</f>
        <v>HOME</v>
      </c>
    </row>
    <row r="4644" spans="1:16" hidden="1" x14ac:dyDescent="0.45">
      <c r="A4644">
        <v>40044443</v>
      </c>
      <c r="B4644" t="s">
        <v>539</v>
      </c>
      <c r="C4644">
        <v>45192</v>
      </c>
      <c r="D4644">
        <v>75112</v>
      </c>
      <c r="E4644">
        <v>20232024</v>
      </c>
      <c r="F4644" t="s">
        <v>17</v>
      </c>
      <c r="G4644" t="s">
        <v>524</v>
      </c>
      <c r="H4644">
        <v>24</v>
      </c>
      <c r="I4644">
        <v>3</v>
      </c>
      <c r="J4644">
        <v>1</v>
      </c>
      <c r="K4644">
        <v>1</v>
      </c>
      <c r="L4644">
        <v>2</v>
      </c>
      <c r="M4644">
        <v>0</v>
      </c>
      <c r="N4644">
        <v>0</v>
      </c>
      <c r="O4644" t="s">
        <v>19</v>
      </c>
      <c r="P4644" t="str">
        <f>UPPER(Table1[[#This Row],[Venue]])</f>
        <v>HOME</v>
      </c>
    </row>
    <row r="4645" spans="1:16" hidden="1" x14ac:dyDescent="0.45">
      <c r="A4645">
        <v>40044443</v>
      </c>
      <c r="B4645" t="s">
        <v>539</v>
      </c>
      <c r="C4645">
        <v>45192</v>
      </c>
      <c r="D4645">
        <v>75112</v>
      </c>
      <c r="E4645">
        <v>20232024</v>
      </c>
      <c r="F4645" t="s">
        <v>17</v>
      </c>
      <c r="G4645" t="s">
        <v>525</v>
      </c>
      <c r="H4645">
        <v>25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2</v>
      </c>
      <c r="O4645" t="s">
        <v>19</v>
      </c>
      <c r="P4645" t="str">
        <f>UPPER(Table1[[#This Row],[Venue]])</f>
        <v>HOME</v>
      </c>
    </row>
    <row r="4646" spans="1:16" hidden="1" x14ac:dyDescent="0.45">
      <c r="A4646">
        <v>40044443</v>
      </c>
      <c r="B4646" t="s">
        <v>539</v>
      </c>
      <c r="C4646">
        <v>45192</v>
      </c>
      <c r="D4646">
        <v>75112</v>
      </c>
      <c r="E4646">
        <v>20232024</v>
      </c>
      <c r="F4646" t="s">
        <v>17</v>
      </c>
      <c r="G4646" t="s">
        <v>383</v>
      </c>
      <c r="H4646">
        <v>26</v>
      </c>
      <c r="I4646">
        <v>1</v>
      </c>
      <c r="J4646">
        <v>1</v>
      </c>
      <c r="K4646">
        <v>1</v>
      </c>
      <c r="L4646">
        <v>0</v>
      </c>
      <c r="M4646">
        <v>0</v>
      </c>
      <c r="N4646">
        <v>0</v>
      </c>
      <c r="O4646" t="s">
        <v>19</v>
      </c>
      <c r="P4646" t="str">
        <f>UPPER(Table1[[#This Row],[Venue]])</f>
        <v>HOME</v>
      </c>
    </row>
    <row r="4647" spans="1:16" hidden="1" x14ac:dyDescent="0.45">
      <c r="A4647">
        <v>40044443</v>
      </c>
      <c r="B4647" t="s">
        <v>539</v>
      </c>
      <c r="C4647">
        <v>45192</v>
      </c>
      <c r="D4647">
        <v>75112</v>
      </c>
      <c r="E4647">
        <v>20232024</v>
      </c>
      <c r="F4647" t="s">
        <v>17</v>
      </c>
      <c r="G4647" t="s">
        <v>477</v>
      </c>
      <c r="H4647">
        <v>71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 t="s">
        <v>19</v>
      </c>
      <c r="P4647" t="str">
        <f>UPPER(Table1[[#This Row],[Venue]])</f>
        <v>HOME</v>
      </c>
    </row>
    <row r="4648" spans="1:16" hidden="1" x14ac:dyDescent="0.45">
      <c r="A4648">
        <v>40044443</v>
      </c>
      <c r="B4648" t="s">
        <v>539</v>
      </c>
      <c r="C4648">
        <v>45192</v>
      </c>
      <c r="D4648">
        <v>75112</v>
      </c>
      <c r="E4648">
        <v>20232024</v>
      </c>
      <c r="F4648" t="s">
        <v>17</v>
      </c>
      <c r="G4648" t="s">
        <v>478</v>
      </c>
      <c r="H4648">
        <v>78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 t="s">
        <v>19</v>
      </c>
      <c r="P4648" t="str">
        <f>UPPER(Table1[[#This Row],[Venue]])</f>
        <v>HOME</v>
      </c>
    </row>
    <row r="4649" spans="1:16" hidden="1" x14ac:dyDescent="0.45">
      <c r="A4649">
        <v>40044443</v>
      </c>
      <c r="B4649" t="s">
        <v>539</v>
      </c>
      <c r="C4649">
        <v>45192</v>
      </c>
      <c r="D4649">
        <v>75112</v>
      </c>
      <c r="E4649">
        <v>20232024</v>
      </c>
      <c r="F4649" t="s">
        <v>17</v>
      </c>
      <c r="G4649" t="s">
        <v>526</v>
      </c>
      <c r="H4649">
        <v>81</v>
      </c>
      <c r="I4649">
        <v>2</v>
      </c>
      <c r="J4649">
        <v>0</v>
      </c>
      <c r="K4649">
        <v>1</v>
      </c>
      <c r="L4649">
        <v>2</v>
      </c>
      <c r="M4649">
        <v>0</v>
      </c>
      <c r="N4649">
        <v>0</v>
      </c>
      <c r="O4649" t="s">
        <v>19</v>
      </c>
      <c r="P4649" t="str">
        <f>UPPER(Table1[[#This Row],[Venue]])</f>
        <v>HOME</v>
      </c>
    </row>
    <row r="4650" spans="1:16" hidden="1" x14ac:dyDescent="0.45">
      <c r="A4650">
        <v>40044443</v>
      </c>
      <c r="B4650" t="s">
        <v>539</v>
      </c>
      <c r="C4650">
        <v>45192</v>
      </c>
      <c r="D4650">
        <v>75112</v>
      </c>
      <c r="E4650">
        <v>20232024</v>
      </c>
      <c r="F4650" t="s">
        <v>17</v>
      </c>
      <c r="G4650" t="s">
        <v>209</v>
      </c>
      <c r="H4650">
        <v>88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 t="s">
        <v>19</v>
      </c>
      <c r="P4650" t="str">
        <f>UPPER(Table1[[#This Row],[Venue]])</f>
        <v>HOME</v>
      </c>
    </row>
    <row r="4651" spans="1:16" hidden="1" x14ac:dyDescent="0.45">
      <c r="A4651">
        <v>40044443</v>
      </c>
      <c r="B4651" t="s">
        <v>539</v>
      </c>
      <c r="C4651">
        <v>45192</v>
      </c>
      <c r="D4651">
        <v>75112</v>
      </c>
      <c r="E4651">
        <v>20232024</v>
      </c>
      <c r="F4651" t="s">
        <v>17</v>
      </c>
      <c r="G4651" t="s">
        <v>421</v>
      </c>
      <c r="H4651">
        <v>89</v>
      </c>
      <c r="I4651">
        <v>3</v>
      </c>
      <c r="J4651">
        <v>2</v>
      </c>
      <c r="K4651">
        <v>1</v>
      </c>
      <c r="L4651">
        <v>1</v>
      </c>
      <c r="M4651">
        <v>0</v>
      </c>
      <c r="N4651">
        <v>0</v>
      </c>
      <c r="O4651" t="s">
        <v>19</v>
      </c>
      <c r="P4651" t="str">
        <f>UPPER(Table1[[#This Row],[Venue]])</f>
        <v>HOME</v>
      </c>
    </row>
    <row r="4652" spans="1:16" hidden="1" x14ac:dyDescent="0.45">
      <c r="A4652">
        <v>40044443</v>
      </c>
      <c r="B4652" t="s">
        <v>539</v>
      </c>
      <c r="C4652">
        <v>45192</v>
      </c>
      <c r="D4652">
        <v>75112</v>
      </c>
      <c r="E4652">
        <v>20232024</v>
      </c>
      <c r="F4652" t="s">
        <v>17</v>
      </c>
      <c r="G4652" t="s">
        <v>479</v>
      </c>
      <c r="H4652">
        <v>90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2</v>
      </c>
      <c r="O4652" t="s">
        <v>19</v>
      </c>
      <c r="P4652" t="str">
        <f>UPPER(Table1[[#This Row],[Venue]])</f>
        <v>HOME</v>
      </c>
    </row>
    <row r="4653" spans="1:16" hidden="1" x14ac:dyDescent="0.45">
      <c r="A4653">
        <v>40044443</v>
      </c>
      <c r="B4653" t="s">
        <v>539</v>
      </c>
      <c r="C4653">
        <v>45192</v>
      </c>
      <c r="D4653">
        <v>75112</v>
      </c>
      <c r="E4653">
        <v>20232024</v>
      </c>
      <c r="F4653" t="s">
        <v>17</v>
      </c>
      <c r="G4653" t="s">
        <v>527</v>
      </c>
      <c r="H4653">
        <v>93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0</v>
      </c>
      <c r="O4653" t="s">
        <v>19</v>
      </c>
      <c r="P4653" t="str">
        <f>UPPER(Table1[[#This Row],[Venue]])</f>
        <v>HOME</v>
      </c>
    </row>
    <row r="4654" spans="1:16" hidden="1" x14ac:dyDescent="0.45">
      <c r="A4654">
        <v>40044443</v>
      </c>
      <c r="B4654" t="s">
        <v>539</v>
      </c>
      <c r="C4654">
        <v>45192</v>
      </c>
      <c r="D4654">
        <v>75112</v>
      </c>
      <c r="E4654">
        <v>20232024</v>
      </c>
      <c r="F4654" t="s">
        <v>17</v>
      </c>
      <c r="G4654" t="s">
        <v>461</v>
      </c>
      <c r="H4654">
        <v>6</v>
      </c>
      <c r="I4654">
        <v>3</v>
      </c>
      <c r="J4654">
        <v>1</v>
      </c>
      <c r="K4654">
        <v>1</v>
      </c>
      <c r="L4654">
        <v>2</v>
      </c>
      <c r="M4654">
        <v>0</v>
      </c>
      <c r="N4654">
        <v>0</v>
      </c>
      <c r="O4654" t="s">
        <v>40</v>
      </c>
      <c r="P4654" t="str">
        <f>UPPER(Table1[[#This Row],[Venue]])</f>
        <v>AWAY</v>
      </c>
    </row>
    <row r="4655" spans="1:16" hidden="1" x14ac:dyDescent="0.45">
      <c r="A4655">
        <v>40044443</v>
      </c>
      <c r="B4655" t="s">
        <v>539</v>
      </c>
      <c r="C4655">
        <v>45192</v>
      </c>
      <c r="D4655">
        <v>75112</v>
      </c>
      <c r="E4655">
        <v>20232024</v>
      </c>
      <c r="F4655" t="s">
        <v>17</v>
      </c>
      <c r="G4655" t="s">
        <v>151</v>
      </c>
      <c r="H4655">
        <v>8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0</v>
      </c>
      <c r="O4655" t="s">
        <v>40</v>
      </c>
      <c r="P4655" t="str">
        <f>UPPER(Table1[[#This Row],[Venue]])</f>
        <v>AWAY</v>
      </c>
    </row>
    <row r="4656" spans="1:16" hidden="1" x14ac:dyDescent="0.45">
      <c r="A4656">
        <v>40044443</v>
      </c>
      <c r="B4656" t="s">
        <v>539</v>
      </c>
      <c r="C4656">
        <v>45192</v>
      </c>
      <c r="D4656">
        <v>75112</v>
      </c>
      <c r="E4656">
        <v>20232024</v>
      </c>
      <c r="F4656" t="s">
        <v>17</v>
      </c>
      <c r="G4656" t="s">
        <v>151</v>
      </c>
      <c r="H4656">
        <v>8</v>
      </c>
      <c r="I4656">
        <v>3</v>
      </c>
      <c r="J4656">
        <v>2</v>
      </c>
      <c r="K4656">
        <v>1</v>
      </c>
      <c r="L4656">
        <v>1</v>
      </c>
      <c r="M4656">
        <v>0</v>
      </c>
      <c r="N4656">
        <v>0</v>
      </c>
      <c r="O4656" t="s">
        <v>40</v>
      </c>
      <c r="P4656" t="str">
        <f>UPPER(Table1[[#This Row],[Venue]])</f>
        <v>AWAY</v>
      </c>
    </row>
    <row r="4657" spans="1:16" hidden="1" x14ac:dyDescent="0.45">
      <c r="A4657">
        <v>40044443</v>
      </c>
      <c r="B4657" t="s">
        <v>539</v>
      </c>
      <c r="C4657">
        <v>45192</v>
      </c>
      <c r="D4657">
        <v>75112</v>
      </c>
      <c r="E4657">
        <v>20232024</v>
      </c>
      <c r="F4657" t="s">
        <v>17</v>
      </c>
      <c r="G4657" t="s">
        <v>152</v>
      </c>
      <c r="H4657">
        <v>14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 t="s">
        <v>40</v>
      </c>
      <c r="P4657" t="str">
        <f>UPPER(Table1[[#This Row],[Venue]])</f>
        <v>AWAY</v>
      </c>
    </row>
    <row r="4658" spans="1:16" hidden="1" x14ac:dyDescent="0.45">
      <c r="A4658">
        <v>40044443</v>
      </c>
      <c r="B4658" t="s">
        <v>539</v>
      </c>
      <c r="C4658">
        <v>45192</v>
      </c>
      <c r="D4658">
        <v>75112</v>
      </c>
      <c r="E4658">
        <v>20232024</v>
      </c>
      <c r="F4658" t="s">
        <v>17</v>
      </c>
      <c r="G4658" t="s">
        <v>462</v>
      </c>
      <c r="H4658">
        <v>15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 t="s">
        <v>40</v>
      </c>
      <c r="P4658" t="str">
        <f>UPPER(Table1[[#This Row],[Venue]])</f>
        <v>AWAY</v>
      </c>
    </row>
    <row r="4659" spans="1:16" hidden="1" x14ac:dyDescent="0.45">
      <c r="A4659">
        <v>40044443</v>
      </c>
      <c r="B4659" t="s">
        <v>539</v>
      </c>
      <c r="C4659">
        <v>45192</v>
      </c>
      <c r="D4659">
        <v>75112</v>
      </c>
      <c r="E4659">
        <v>20232024</v>
      </c>
      <c r="F4659" t="s">
        <v>17</v>
      </c>
      <c r="G4659" t="s">
        <v>396</v>
      </c>
      <c r="H4659">
        <v>17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 t="s">
        <v>40</v>
      </c>
      <c r="P4659" t="str">
        <f>UPPER(Table1[[#This Row],[Venue]])</f>
        <v>AWAY</v>
      </c>
    </row>
    <row r="4660" spans="1:16" hidden="1" x14ac:dyDescent="0.45">
      <c r="A4660">
        <v>40044443</v>
      </c>
      <c r="B4660" t="s">
        <v>539</v>
      </c>
      <c r="C4660">
        <v>45192</v>
      </c>
      <c r="D4660">
        <v>75112</v>
      </c>
      <c r="E4660">
        <v>20232024</v>
      </c>
      <c r="F4660" t="s">
        <v>17</v>
      </c>
      <c r="G4660" t="s">
        <v>408</v>
      </c>
      <c r="H4660">
        <v>25</v>
      </c>
      <c r="I4660">
        <v>1</v>
      </c>
      <c r="J4660">
        <v>0</v>
      </c>
      <c r="K4660">
        <v>1</v>
      </c>
      <c r="L4660">
        <v>1</v>
      </c>
      <c r="M4660">
        <v>0</v>
      </c>
      <c r="N4660">
        <v>0</v>
      </c>
      <c r="O4660" t="s">
        <v>40</v>
      </c>
      <c r="P4660" t="str">
        <f>UPPER(Table1[[#This Row],[Venue]])</f>
        <v>AWAY</v>
      </c>
    </row>
    <row r="4661" spans="1:16" hidden="1" x14ac:dyDescent="0.45">
      <c r="A4661">
        <v>40044443</v>
      </c>
      <c r="B4661" t="s">
        <v>539</v>
      </c>
      <c r="C4661">
        <v>45192</v>
      </c>
      <c r="D4661">
        <v>75112</v>
      </c>
      <c r="E4661">
        <v>20232024</v>
      </c>
      <c r="F4661" t="s">
        <v>17</v>
      </c>
      <c r="G4661" t="s">
        <v>464</v>
      </c>
      <c r="H4661">
        <v>27</v>
      </c>
      <c r="I4661">
        <v>1</v>
      </c>
      <c r="J4661">
        <v>1</v>
      </c>
      <c r="K4661">
        <v>1</v>
      </c>
      <c r="L4661">
        <v>0</v>
      </c>
      <c r="M4661">
        <v>0</v>
      </c>
      <c r="N4661">
        <v>0</v>
      </c>
      <c r="O4661" t="s">
        <v>40</v>
      </c>
      <c r="P4661" t="str">
        <f>UPPER(Table1[[#This Row],[Venue]])</f>
        <v>AWAY</v>
      </c>
    </row>
    <row r="4662" spans="1:16" hidden="1" x14ac:dyDescent="0.45">
      <c r="A4662">
        <v>40044443</v>
      </c>
      <c r="B4662" t="s">
        <v>539</v>
      </c>
      <c r="C4662">
        <v>45192</v>
      </c>
      <c r="D4662">
        <v>75112</v>
      </c>
      <c r="E4662">
        <v>20232024</v>
      </c>
      <c r="F4662" t="s">
        <v>17</v>
      </c>
      <c r="G4662" t="s">
        <v>186</v>
      </c>
      <c r="H4662">
        <v>30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  <c r="O4662" t="s">
        <v>40</v>
      </c>
      <c r="P4662" t="str">
        <f>UPPER(Table1[[#This Row],[Venue]])</f>
        <v>AWAY</v>
      </c>
    </row>
    <row r="4663" spans="1:16" hidden="1" x14ac:dyDescent="0.45">
      <c r="A4663">
        <v>40044443</v>
      </c>
      <c r="B4663" t="s">
        <v>539</v>
      </c>
      <c r="C4663">
        <v>45192</v>
      </c>
      <c r="D4663">
        <v>75112</v>
      </c>
      <c r="E4663">
        <v>20232024</v>
      </c>
      <c r="F4663" t="s">
        <v>17</v>
      </c>
      <c r="G4663" t="s">
        <v>186</v>
      </c>
      <c r="H4663">
        <v>30</v>
      </c>
      <c r="I4663">
        <v>1</v>
      </c>
      <c r="J4663">
        <v>0</v>
      </c>
      <c r="K4663">
        <v>1</v>
      </c>
      <c r="L4663">
        <v>1</v>
      </c>
      <c r="M4663">
        <v>0</v>
      </c>
      <c r="N4663">
        <v>0</v>
      </c>
      <c r="O4663" t="s">
        <v>40</v>
      </c>
      <c r="P4663" t="str">
        <f>UPPER(Table1[[#This Row],[Venue]])</f>
        <v>AWAY</v>
      </c>
    </row>
    <row r="4664" spans="1:16" hidden="1" x14ac:dyDescent="0.45">
      <c r="A4664">
        <v>40044443</v>
      </c>
      <c r="B4664" t="s">
        <v>539</v>
      </c>
      <c r="C4664">
        <v>45192</v>
      </c>
      <c r="D4664">
        <v>75112</v>
      </c>
      <c r="E4664">
        <v>20232024</v>
      </c>
      <c r="F4664" t="s">
        <v>17</v>
      </c>
      <c r="G4664" t="s">
        <v>332</v>
      </c>
      <c r="H4664">
        <v>38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2</v>
      </c>
      <c r="O4664" t="s">
        <v>40</v>
      </c>
      <c r="P4664" t="str">
        <f>UPPER(Table1[[#This Row],[Venue]])</f>
        <v>AWAY</v>
      </c>
    </row>
    <row r="4665" spans="1:16" hidden="1" x14ac:dyDescent="0.45">
      <c r="A4665">
        <v>40044443</v>
      </c>
      <c r="B4665" t="s">
        <v>539</v>
      </c>
      <c r="C4665">
        <v>45192</v>
      </c>
      <c r="D4665">
        <v>75112</v>
      </c>
      <c r="E4665">
        <v>20232024</v>
      </c>
      <c r="F4665" t="s">
        <v>17</v>
      </c>
      <c r="G4665" t="s">
        <v>154</v>
      </c>
      <c r="H4665">
        <v>55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 t="s">
        <v>40</v>
      </c>
      <c r="P4665" t="str">
        <f>UPPER(Table1[[#This Row],[Venue]])</f>
        <v>AWAY</v>
      </c>
    </row>
    <row r="4666" spans="1:16" hidden="1" x14ac:dyDescent="0.45">
      <c r="A4666">
        <v>40044443</v>
      </c>
      <c r="B4666" t="s">
        <v>539</v>
      </c>
      <c r="C4666">
        <v>45192</v>
      </c>
      <c r="D4666">
        <v>75112</v>
      </c>
      <c r="E4666">
        <v>20232024</v>
      </c>
      <c r="F4666" t="s">
        <v>17</v>
      </c>
      <c r="G4666" t="s">
        <v>187</v>
      </c>
      <c r="H4666">
        <v>61</v>
      </c>
      <c r="I4666">
        <v>0</v>
      </c>
      <c r="J4666">
        <v>0</v>
      </c>
      <c r="K4666">
        <v>1</v>
      </c>
      <c r="L4666">
        <v>0</v>
      </c>
      <c r="M4666">
        <v>0</v>
      </c>
      <c r="N4666">
        <v>0</v>
      </c>
      <c r="O4666" t="s">
        <v>40</v>
      </c>
      <c r="P4666" t="str">
        <f>UPPER(Table1[[#This Row],[Venue]])</f>
        <v>AWAY</v>
      </c>
    </row>
    <row r="4667" spans="1:16" hidden="1" x14ac:dyDescent="0.45">
      <c r="A4667">
        <v>40044443</v>
      </c>
      <c r="B4667" t="s">
        <v>539</v>
      </c>
      <c r="C4667">
        <v>45192</v>
      </c>
      <c r="D4667">
        <v>75112</v>
      </c>
      <c r="E4667">
        <v>20232024</v>
      </c>
      <c r="F4667" t="s">
        <v>17</v>
      </c>
      <c r="G4667" t="s">
        <v>157</v>
      </c>
      <c r="H4667">
        <v>77</v>
      </c>
      <c r="I4667">
        <v>0</v>
      </c>
      <c r="J4667">
        <v>0</v>
      </c>
      <c r="K4667">
        <v>1</v>
      </c>
      <c r="L4667">
        <v>0</v>
      </c>
      <c r="M4667">
        <v>0</v>
      </c>
      <c r="N4667">
        <v>0</v>
      </c>
      <c r="O4667" t="s">
        <v>40</v>
      </c>
      <c r="P4667" t="str">
        <f>UPPER(Table1[[#This Row],[Venue]])</f>
        <v>AWAY</v>
      </c>
    </row>
    <row r="4668" spans="1:16" hidden="1" x14ac:dyDescent="0.45">
      <c r="A4668">
        <v>40044443</v>
      </c>
      <c r="B4668" t="s">
        <v>539</v>
      </c>
      <c r="C4668">
        <v>45192</v>
      </c>
      <c r="D4668">
        <v>75112</v>
      </c>
      <c r="E4668">
        <v>20232024</v>
      </c>
      <c r="F4668" t="s">
        <v>17</v>
      </c>
      <c r="G4668" t="s">
        <v>158</v>
      </c>
      <c r="H4668">
        <v>88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0</v>
      </c>
      <c r="O4668" t="s">
        <v>40</v>
      </c>
      <c r="P4668" t="str">
        <f>UPPER(Table1[[#This Row],[Venue]])</f>
        <v>AWAY</v>
      </c>
    </row>
    <row r="4669" spans="1:16" hidden="1" x14ac:dyDescent="0.45">
      <c r="A4669">
        <v>40044445</v>
      </c>
      <c r="B4669" t="s">
        <v>286</v>
      </c>
      <c r="C4669">
        <v>45192</v>
      </c>
      <c r="D4669">
        <v>75114</v>
      </c>
      <c r="E4669">
        <v>20232024</v>
      </c>
      <c r="F4669" t="s">
        <v>17</v>
      </c>
      <c r="G4669" t="s">
        <v>130</v>
      </c>
      <c r="H4669">
        <v>1</v>
      </c>
      <c r="I4669">
        <v>0</v>
      </c>
      <c r="J4669">
        <v>0</v>
      </c>
      <c r="K4669">
        <v>1</v>
      </c>
      <c r="L4669">
        <v>0</v>
      </c>
      <c r="M4669">
        <v>0</v>
      </c>
      <c r="N4669">
        <v>0</v>
      </c>
      <c r="O4669" t="s">
        <v>19</v>
      </c>
      <c r="P4669" t="str">
        <f>UPPER(Table1[[#This Row],[Venue]])</f>
        <v>HOME</v>
      </c>
    </row>
    <row r="4670" spans="1:16" hidden="1" x14ac:dyDescent="0.45">
      <c r="A4670">
        <v>40044445</v>
      </c>
      <c r="B4670" t="s">
        <v>286</v>
      </c>
      <c r="C4670">
        <v>45192</v>
      </c>
      <c r="D4670">
        <v>75114</v>
      </c>
      <c r="E4670">
        <v>20232024</v>
      </c>
      <c r="F4670" t="s">
        <v>17</v>
      </c>
      <c r="G4670" t="s">
        <v>205</v>
      </c>
      <c r="H4670">
        <v>7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2</v>
      </c>
      <c r="O4670" t="s">
        <v>19</v>
      </c>
      <c r="P4670" t="str">
        <f>UPPER(Table1[[#This Row],[Venue]])</f>
        <v>HOME</v>
      </c>
    </row>
    <row r="4671" spans="1:16" hidden="1" x14ac:dyDescent="0.45">
      <c r="A4671">
        <v>40044445</v>
      </c>
      <c r="B4671" t="s">
        <v>286</v>
      </c>
      <c r="C4671">
        <v>45192</v>
      </c>
      <c r="D4671">
        <v>75114</v>
      </c>
      <c r="E4671">
        <v>20232024</v>
      </c>
      <c r="F4671" t="s">
        <v>17</v>
      </c>
      <c r="G4671" t="s">
        <v>335</v>
      </c>
      <c r="H4671">
        <v>10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0</v>
      </c>
      <c r="O4671" t="s">
        <v>19</v>
      </c>
      <c r="P4671" t="str">
        <f>UPPER(Table1[[#This Row],[Venue]])</f>
        <v>HOME</v>
      </c>
    </row>
    <row r="4672" spans="1:16" hidden="1" x14ac:dyDescent="0.45">
      <c r="A4672">
        <v>40044445</v>
      </c>
      <c r="B4672" t="s">
        <v>286</v>
      </c>
      <c r="C4672">
        <v>45192</v>
      </c>
      <c r="D4672">
        <v>75114</v>
      </c>
      <c r="E4672">
        <v>20232024</v>
      </c>
      <c r="F4672" t="s">
        <v>17</v>
      </c>
      <c r="G4672" t="s">
        <v>233</v>
      </c>
      <c r="H4672">
        <v>11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 t="s">
        <v>19</v>
      </c>
      <c r="P4672" t="str">
        <f>UPPER(Table1[[#This Row],[Venue]])</f>
        <v>HOME</v>
      </c>
    </row>
    <row r="4673" spans="1:16" hidden="1" x14ac:dyDescent="0.45">
      <c r="A4673">
        <v>40044445</v>
      </c>
      <c r="B4673" t="s">
        <v>286</v>
      </c>
      <c r="C4673">
        <v>45192</v>
      </c>
      <c r="D4673">
        <v>75114</v>
      </c>
      <c r="E4673">
        <v>20232024</v>
      </c>
      <c r="F4673" t="s">
        <v>17</v>
      </c>
      <c r="G4673" t="s">
        <v>541</v>
      </c>
      <c r="H4673">
        <v>13</v>
      </c>
      <c r="I4673">
        <v>0</v>
      </c>
      <c r="J4673">
        <v>0</v>
      </c>
      <c r="K4673">
        <v>1</v>
      </c>
      <c r="L4673">
        <v>0</v>
      </c>
      <c r="M4673">
        <v>0</v>
      </c>
      <c r="N4673">
        <v>0</v>
      </c>
      <c r="O4673" t="s">
        <v>19</v>
      </c>
      <c r="P4673" t="str">
        <f>UPPER(Table1[[#This Row],[Venue]])</f>
        <v>HOME</v>
      </c>
    </row>
    <row r="4674" spans="1:16" hidden="1" x14ac:dyDescent="0.45">
      <c r="A4674">
        <v>40044445</v>
      </c>
      <c r="B4674" t="s">
        <v>286</v>
      </c>
      <c r="C4674">
        <v>45192</v>
      </c>
      <c r="D4674">
        <v>75114</v>
      </c>
      <c r="E4674">
        <v>20232024</v>
      </c>
      <c r="F4674" t="s">
        <v>17</v>
      </c>
      <c r="G4674" t="s">
        <v>197</v>
      </c>
      <c r="H4674">
        <v>15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 t="s">
        <v>19</v>
      </c>
      <c r="P4674" t="str">
        <f>UPPER(Table1[[#This Row],[Venue]])</f>
        <v>HOME</v>
      </c>
    </row>
    <row r="4675" spans="1:16" hidden="1" x14ac:dyDescent="0.45">
      <c r="A4675">
        <v>40044445</v>
      </c>
      <c r="B4675" t="s">
        <v>286</v>
      </c>
      <c r="C4675">
        <v>45192</v>
      </c>
      <c r="D4675">
        <v>75114</v>
      </c>
      <c r="E4675">
        <v>20232024</v>
      </c>
      <c r="F4675" t="s">
        <v>17</v>
      </c>
      <c r="G4675" t="s">
        <v>482</v>
      </c>
      <c r="H4675">
        <v>17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 t="s">
        <v>19</v>
      </c>
      <c r="P4675" t="str">
        <f>UPPER(Table1[[#This Row],[Venue]])</f>
        <v>HOME</v>
      </c>
    </row>
    <row r="4676" spans="1:16" hidden="1" x14ac:dyDescent="0.45">
      <c r="A4676">
        <v>40044445</v>
      </c>
      <c r="B4676" t="s">
        <v>286</v>
      </c>
      <c r="C4676">
        <v>45192</v>
      </c>
      <c r="D4676">
        <v>75114</v>
      </c>
      <c r="E4676">
        <v>20232024</v>
      </c>
      <c r="F4676" t="s">
        <v>17</v>
      </c>
      <c r="G4676" t="s">
        <v>198</v>
      </c>
      <c r="H4676">
        <v>19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 t="s">
        <v>19</v>
      </c>
      <c r="P4676" t="str">
        <f>UPPER(Table1[[#This Row],[Venue]])</f>
        <v>HOME</v>
      </c>
    </row>
    <row r="4677" spans="1:16" hidden="1" x14ac:dyDescent="0.45">
      <c r="A4677">
        <v>40044445</v>
      </c>
      <c r="B4677" t="s">
        <v>286</v>
      </c>
      <c r="C4677">
        <v>45192</v>
      </c>
      <c r="D4677">
        <v>75114</v>
      </c>
      <c r="E4677">
        <v>20232024</v>
      </c>
      <c r="F4677" t="s">
        <v>17</v>
      </c>
      <c r="G4677" t="s">
        <v>287</v>
      </c>
      <c r="H4677">
        <v>22</v>
      </c>
      <c r="I4677">
        <v>1</v>
      </c>
      <c r="J4677">
        <v>1</v>
      </c>
      <c r="K4677">
        <v>1</v>
      </c>
      <c r="L4677">
        <v>0</v>
      </c>
      <c r="M4677">
        <v>1</v>
      </c>
      <c r="N4677">
        <v>0</v>
      </c>
      <c r="O4677" t="s">
        <v>19</v>
      </c>
      <c r="P4677" t="str">
        <f>UPPER(Table1[[#This Row],[Venue]])</f>
        <v>HOME</v>
      </c>
    </row>
    <row r="4678" spans="1:16" hidden="1" x14ac:dyDescent="0.45">
      <c r="A4678">
        <v>40044445</v>
      </c>
      <c r="B4678" t="s">
        <v>286</v>
      </c>
      <c r="C4678">
        <v>45192</v>
      </c>
      <c r="D4678">
        <v>75114</v>
      </c>
      <c r="E4678">
        <v>20232024</v>
      </c>
      <c r="F4678" t="s">
        <v>17</v>
      </c>
      <c r="G4678" t="s">
        <v>260</v>
      </c>
      <c r="H4678">
        <v>24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0</v>
      </c>
      <c r="O4678" t="s">
        <v>19</v>
      </c>
      <c r="P4678" t="str">
        <f>UPPER(Table1[[#This Row],[Venue]])</f>
        <v>HOME</v>
      </c>
    </row>
    <row r="4679" spans="1:16" hidden="1" x14ac:dyDescent="0.45">
      <c r="A4679">
        <v>40044445</v>
      </c>
      <c r="B4679" t="s">
        <v>286</v>
      </c>
      <c r="C4679">
        <v>45192</v>
      </c>
      <c r="D4679">
        <v>75114</v>
      </c>
      <c r="E4679">
        <v>20232024</v>
      </c>
      <c r="F4679" t="s">
        <v>17</v>
      </c>
      <c r="G4679" t="s">
        <v>502</v>
      </c>
      <c r="H4679">
        <v>44</v>
      </c>
      <c r="I4679">
        <v>1</v>
      </c>
      <c r="J4679">
        <v>0</v>
      </c>
      <c r="K4679">
        <v>1</v>
      </c>
      <c r="L4679">
        <v>1</v>
      </c>
      <c r="M4679">
        <v>0</v>
      </c>
      <c r="N4679">
        <v>0</v>
      </c>
      <c r="O4679" t="s">
        <v>19</v>
      </c>
      <c r="P4679" t="str">
        <f>UPPER(Table1[[#This Row],[Venue]])</f>
        <v>HOME</v>
      </c>
    </row>
    <row r="4680" spans="1:16" hidden="1" x14ac:dyDescent="0.45">
      <c r="A4680">
        <v>40044445</v>
      </c>
      <c r="B4680" t="s">
        <v>286</v>
      </c>
      <c r="C4680">
        <v>45192</v>
      </c>
      <c r="D4680">
        <v>75114</v>
      </c>
      <c r="E4680">
        <v>20232024</v>
      </c>
      <c r="F4680" t="s">
        <v>17</v>
      </c>
      <c r="G4680" t="s">
        <v>534</v>
      </c>
      <c r="H4680">
        <v>61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 t="s">
        <v>19</v>
      </c>
      <c r="P4680" t="str">
        <f>UPPER(Table1[[#This Row],[Venue]])</f>
        <v>HOME</v>
      </c>
    </row>
    <row r="4681" spans="1:16" hidden="1" x14ac:dyDescent="0.45">
      <c r="A4681">
        <v>40044445</v>
      </c>
      <c r="B4681" t="s">
        <v>286</v>
      </c>
      <c r="C4681">
        <v>45192</v>
      </c>
      <c r="D4681">
        <v>75114</v>
      </c>
      <c r="E4681">
        <v>20232024</v>
      </c>
      <c r="F4681" t="s">
        <v>17</v>
      </c>
      <c r="G4681" t="s">
        <v>206</v>
      </c>
      <c r="H4681">
        <v>64</v>
      </c>
      <c r="I4681">
        <v>0</v>
      </c>
      <c r="J4681">
        <v>0</v>
      </c>
      <c r="K4681">
        <v>1</v>
      </c>
      <c r="L4681">
        <v>0</v>
      </c>
      <c r="M4681">
        <v>0</v>
      </c>
      <c r="N4681">
        <v>0</v>
      </c>
      <c r="O4681" t="s">
        <v>19</v>
      </c>
      <c r="P4681" t="str">
        <f>UPPER(Table1[[#This Row],[Venue]])</f>
        <v>HOME</v>
      </c>
    </row>
    <row r="4682" spans="1:16" hidden="1" x14ac:dyDescent="0.45">
      <c r="A4682">
        <v>40044445</v>
      </c>
      <c r="B4682" t="s">
        <v>286</v>
      </c>
      <c r="C4682">
        <v>45192</v>
      </c>
      <c r="D4682">
        <v>75114</v>
      </c>
      <c r="E4682">
        <v>20232024</v>
      </c>
      <c r="F4682" t="s">
        <v>17</v>
      </c>
      <c r="G4682" t="s">
        <v>207</v>
      </c>
      <c r="H4682">
        <v>71</v>
      </c>
      <c r="I4682">
        <v>3</v>
      </c>
      <c r="J4682">
        <v>1</v>
      </c>
      <c r="K4682">
        <v>1</v>
      </c>
      <c r="L4682">
        <v>2</v>
      </c>
      <c r="M4682">
        <v>0</v>
      </c>
      <c r="N4682">
        <v>0</v>
      </c>
      <c r="O4682" t="s">
        <v>19</v>
      </c>
      <c r="P4682" t="str">
        <f>UPPER(Table1[[#This Row],[Venue]])</f>
        <v>HOME</v>
      </c>
    </row>
    <row r="4683" spans="1:16" hidden="1" x14ac:dyDescent="0.45">
      <c r="A4683">
        <v>40044445</v>
      </c>
      <c r="B4683" t="s">
        <v>286</v>
      </c>
      <c r="C4683">
        <v>45192</v>
      </c>
      <c r="D4683">
        <v>75114</v>
      </c>
      <c r="E4683">
        <v>20232024</v>
      </c>
      <c r="F4683" t="s">
        <v>17</v>
      </c>
      <c r="G4683" t="s">
        <v>436</v>
      </c>
      <c r="H4683">
        <v>75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 t="s">
        <v>19</v>
      </c>
      <c r="P4683" t="str">
        <f>UPPER(Table1[[#This Row],[Venue]])</f>
        <v>HOME</v>
      </c>
    </row>
    <row r="4684" spans="1:16" hidden="1" x14ac:dyDescent="0.45">
      <c r="A4684">
        <v>40044445</v>
      </c>
      <c r="B4684" t="s">
        <v>286</v>
      </c>
      <c r="C4684">
        <v>45192</v>
      </c>
      <c r="D4684">
        <v>75114</v>
      </c>
      <c r="E4684">
        <v>20232024</v>
      </c>
      <c r="F4684" t="s">
        <v>17</v>
      </c>
      <c r="G4684" t="s">
        <v>156</v>
      </c>
      <c r="H4684">
        <v>77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 t="s">
        <v>19</v>
      </c>
      <c r="P4684" t="str">
        <f>UPPER(Table1[[#This Row],[Venue]])</f>
        <v>HOME</v>
      </c>
    </row>
    <row r="4685" spans="1:16" hidden="1" x14ac:dyDescent="0.45">
      <c r="A4685">
        <v>40044445</v>
      </c>
      <c r="B4685" t="s">
        <v>286</v>
      </c>
      <c r="C4685">
        <v>45192</v>
      </c>
      <c r="D4685">
        <v>75114</v>
      </c>
      <c r="E4685">
        <v>20232024</v>
      </c>
      <c r="F4685" t="s">
        <v>17</v>
      </c>
      <c r="G4685" t="s">
        <v>535</v>
      </c>
      <c r="H4685">
        <v>87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0</v>
      </c>
      <c r="O4685" t="s">
        <v>19</v>
      </c>
      <c r="P4685" t="str">
        <f>UPPER(Table1[[#This Row],[Venue]])</f>
        <v>HOME</v>
      </c>
    </row>
    <row r="4686" spans="1:16" hidden="1" x14ac:dyDescent="0.45">
      <c r="A4686">
        <v>40044445</v>
      </c>
      <c r="B4686" t="s">
        <v>286</v>
      </c>
      <c r="C4686">
        <v>45192</v>
      </c>
      <c r="D4686">
        <v>75114</v>
      </c>
      <c r="E4686">
        <v>20232024</v>
      </c>
      <c r="F4686" t="s">
        <v>17</v>
      </c>
      <c r="G4686" t="s">
        <v>211</v>
      </c>
      <c r="H4686">
        <v>92</v>
      </c>
      <c r="I4686">
        <v>3</v>
      </c>
      <c r="J4686">
        <v>1</v>
      </c>
      <c r="K4686">
        <v>1</v>
      </c>
      <c r="L4686">
        <v>2</v>
      </c>
      <c r="M4686">
        <v>0</v>
      </c>
      <c r="N4686">
        <v>0</v>
      </c>
      <c r="O4686" t="s">
        <v>19</v>
      </c>
      <c r="P4686" t="str">
        <f>UPPER(Table1[[#This Row],[Venue]])</f>
        <v>HOME</v>
      </c>
    </row>
    <row r="4687" spans="1:16" hidden="1" x14ac:dyDescent="0.45">
      <c r="A4687">
        <v>40044445</v>
      </c>
      <c r="B4687" t="s">
        <v>286</v>
      </c>
      <c r="C4687">
        <v>45192</v>
      </c>
      <c r="D4687">
        <v>75114</v>
      </c>
      <c r="E4687">
        <v>20232024</v>
      </c>
      <c r="F4687" t="s">
        <v>17</v>
      </c>
      <c r="G4687" t="s">
        <v>380</v>
      </c>
      <c r="H4687">
        <v>99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0</v>
      </c>
      <c r="O4687" t="s">
        <v>19</v>
      </c>
      <c r="P4687" t="str">
        <f>UPPER(Table1[[#This Row],[Venue]])</f>
        <v>HOME</v>
      </c>
    </row>
    <row r="4688" spans="1:16" hidden="1" x14ac:dyDescent="0.45">
      <c r="A4688">
        <v>40044445</v>
      </c>
      <c r="B4688" t="s">
        <v>286</v>
      </c>
      <c r="C4688">
        <v>45192</v>
      </c>
      <c r="D4688">
        <v>75114</v>
      </c>
      <c r="E4688">
        <v>20232024</v>
      </c>
      <c r="F4688" t="s">
        <v>17</v>
      </c>
      <c r="G4688" t="s">
        <v>265</v>
      </c>
      <c r="H4688">
        <v>5</v>
      </c>
      <c r="I4688">
        <v>2</v>
      </c>
      <c r="J4688">
        <v>0</v>
      </c>
      <c r="K4688">
        <v>1</v>
      </c>
      <c r="L4688">
        <v>2</v>
      </c>
      <c r="M4688">
        <v>0</v>
      </c>
      <c r="N4688">
        <v>0</v>
      </c>
      <c r="O4688" t="s">
        <v>40</v>
      </c>
      <c r="P4688" t="str">
        <f>UPPER(Table1[[#This Row],[Venue]])</f>
        <v>AWAY</v>
      </c>
    </row>
    <row r="4689" spans="1:16" hidden="1" x14ac:dyDescent="0.45">
      <c r="A4689">
        <v>40044445</v>
      </c>
      <c r="B4689" t="s">
        <v>286</v>
      </c>
      <c r="C4689">
        <v>45192</v>
      </c>
      <c r="D4689">
        <v>75114</v>
      </c>
      <c r="E4689">
        <v>20232024</v>
      </c>
      <c r="F4689" t="s">
        <v>17</v>
      </c>
      <c r="G4689" t="s">
        <v>516</v>
      </c>
      <c r="H4689">
        <v>6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 t="s">
        <v>40</v>
      </c>
      <c r="P4689" t="str">
        <f>UPPER(Table1[[#This Row],[Venue]])</f>
        <v>AWAY</v>
      </c>
    </row>
    <row r="4690" spans="1:16" hidden="1" x14ac:dyDescent="0.45">
      <c r="A4690">
        <v>40044445</v>
      </c>
      <c r="B4690" t="s">
        <v>286</v>
      </c>
      <c r="C4690">
        <v>45192</v>
      </c>
      <c r="D4690">
        <v>75114</v>
      </c>
      <c r="E4690">
        <v>20232024</v>
      </c>
      <c r="F4690" t="s">
        <v>17</v>
      </c>
      <c r="G4690" t="s">
        <v>171</v>
      </c>
      <c r="H4690">
        <v>8</v>
      </c>
      <c r="I4690">
        <v>0</v>
      </c>
      <c r="J4690">
        <v>0</v>
      </c>
      <c r="K4690">
        <v>1</v>
      </c>
      <c r="L4690">
        <v>0</v>
      </c>
      <c r="M4690">
        <v>0</v>
      </c>
      <c r="N4690">
        <v>0</v>
      </c>
      <c r="O4690" t="s">
        <v>40</v>
      </c>
      <c r="P4690" t="str">
        <f>UPPER(Table1[[#This Row],[Venue]])</f>
        <v>AWAY</v>
      </c>
    </row>
    <row r="4691" spans="1:16" hidden="1" x14ac:dyDescent="0.45">
      <c r="A4691">
        <v>40044445</v>
      </c>
      <c r="B4691" t="s">
        <v>286</v>
      </c>
      <c r="C4691">
        <v>45192</v>
      </c>
      <c r="D4691">
        <v>75114</v>
      </c>
      <c r="E4691">
        <v>20232024</v>
      </c>
      <c r="F4691" t="s">
        <v>17</v>
      </c>
      <c r="G4691" t="s">
        <v>203</v>
      </c>
      <c r="H4691">
        <v>9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 t="s">
        <v>40</v>
      </c>
      <c r="P4691" t="str">
        <f>UPPER(Table1[[#This Row],[Venue]])</f>
        <v>AWAY</v>
      </c>
    </row>
    <row r="4692" spans="1:16" hidden="1" x14ac:dyDescent="0.45">
      <c r="A4692">
        <v>40044445</v>
      </c>
      <c r="B4692" t="s">
        <v>286</v>
      </c>
      <c r="C4692">
        <v>45192</v>
      </c>
      <c r="D4692">
        <v>75114</v>
      </c>
      <c r="E4692">
        <v>20232024</v>
      </c>
      <c r="F4692" t="s">
        <v>17</v>
      </c>
      <c r="G4692" t="s">
        <v>517</v>
      </c>
      <c r="H4692">
        <v>11</v>
      </c>
      <c r="I4692">
        <v>4</v>
      </c>
      <c r="J4692">
        <v>2</v>
      </c>
      <c r="K4692">
        <v>1</v>
      </c>
      <c r="L4692">
        <v>2</v>
      </c>
      <c r="M4692">
        <v>0</v>
      </c>
      <c r="N4692">
        <v>0</v>
      </c>
      <c r="O4692" t="s">
        <v>40</v>
      </c>
      <c r="P4692" t="str">
        <f>UPPER(Table1[[#This Row],[Venue]])</f>
        <v>AWAY</v>
      </c>
    </row>
    <row r="4693" spans="1:16" hidden="1" x14ac:dyDescent="0.45">
      <c r="A4693">
        <v>40044445</v>
      </c>
      <c r="B4693" t="s">
        <v>286</v>
      </c>
      <c r="C4693">
        <v>45192</v>
      </c>
      <c r="D4693">
        <v>75114</v>
      </c>
      <c r="E4693">
        <v>20232024</v>
      </c>
      <c r="F4693" t="s">
        <v>17</v>
      </c>
      <c r="G4693" t="s">
        <v>518</v>
      </c>
      <c r="H4693">
        <v>12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 t="s">
        <v>40</v>
      </c>
      <c r="P4693" t="str">
        <f>UPPER(Table1[[#This Row],[Venue]])</f>
        <v>AWAY</v>
      </c>
    </row>
    <row r="4694" spans="1:16" hidden="1" x14ac:dyDescent="0.45">
      <c r="A4694">
        <v>40044445</v>
      </c>
      <c r="B4694" t="s">
        <v>286</v>
      </c>
      <c r="C4694">
        <v>45192</v>
      </c>
      <c r="D4694">
        <v>75114</v>
      </c>
      <c r="E4694">
        <v>20232024</v>
      </c>
      <c r="F4694" t="s">
        <v>17</v>
      </c>
      <c r="G4694" t="s">
        <v>289</v>
      </c>
      <c r="H4694">
        <v>13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0</v>
      </c>
      <c r="O4694" t="s">
        <v>40</v>
      </c>
      <c r="P4694" t="str">
        <f>UPPER(Table1[[#This Row],[Venue]])</f>
        <v>AWAY</v>
      </c>
    </row>
    <row r="4695" spans="1:16" hidden="1" x14ac:dyDescent="0.45">
      <c r="A4695">
        <v>40044445</v>
      </c>
      <c r="B4695" t="s">
        <v>286</v>
      </c>
      <c r="C4695">
        <v>45192</v>
      </c>
      <c r="D4695">
        <v>75114</v>
      </c>
      <c r="E4695">
        <v>20232024</v>
      </c>
      <c r="F4695" t="s">
        <v>17</v>
      </c>
      <c r="G4695" t="s">
        <v>175</v>
      </c>
      <c r="H4695">
        <v>15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 t="s">
        <v>40</v>
      </c>
      <c r="P4695" t="str">
        <f>UPPER(Table1[[#This Row],[Venue]])</f>
        <v>AWAY</v>
      </c>
    </row>
    <row r="4696" spans="1:16" hidden="1" x14ac:dyDescent="0.45">
      <c r="A4696">
        <v>40044445</v>
      </c>
      <c r="B4696" t="s">
        <v>286</v>
      </c>
      <c r="C4696">
        <v>45192</v>
      </c>
      <c r="D4696">
        <v>75114</v>
      </c>
      <c r="E4696">
        <v>20232024</v>
      </c>
      <c r="F4696" t="s">
        <v>17</v>
      </c>
      <c r="G4696" t="s">
        <v>132</v>
      </c>
      <c r="H4696">
        <v>16</v>
      </c>
      <c r="I4696">
        <v>3</v>
      </c>
      <c r="J4696">
        <v>0</v>
      </c>
      <c r="K4696">
        <v>1</v>
      </c>
      <c r="L4696">
        <v>3</v>
      </c>
      <c r="M4696">
        <v>0</v>
      </c>
      <c r="N4696">
        <v>0</v>
      </c>
      <c r="O4696" t="s">
        <v>40</v>
      </c>
      <c r="P4696" t="str">
        <f>UPPER(Table1[[#This Row],[Venue]])</f>
        <v>AWAY</v>
      </c>
    </row>
    <row r="4697" spans="1:16" hidden="1" x14ac:dyDescent="0.45">
      <c r="A4697">
        <v>40044445</v>
      </c>
      <c r="B4697" t="s">
        <v>286</v>
      </c>
      <c r="C4697">
        <v>45192</v>
      </c>
      <c r="D4697">
        <v>75114</v>
      </c>
      <c r="E4697">
        <v>20232024</v>
      </c>
      <c r="F4697" t="s">
        <v>17</v>
      </c>
      <c r="G4697" t="s">
        <v>176</v>
      </c>
      <c r="H4697">
        <v>18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 t="s">
        <v>40</v>
      </c>
      <c r="P4697" t="str">
        <f>UPPER(Table1[[#This Row],[Venue]])</f>
        <v>AWAY</v>
      </c>
    </row>
    <row r="4698" spans="1:16" hidden="1" x14ac:dyDescent="0.45">
      <c r="A4698">
        <v>40044445</v>
      </c>
      <c r="B4698" t="s">
        <v>286</v>
      </c>
      <c r="C4698">
        <v>45192</v>
      </c>
      <c r="D4698">
        <v>75114</v>
      </c>
      <c r="E4698">
        <v>20232024</v>
      </c>
      <c r="F4698" t="s">
        <v>17</v>
      </c>
      <c r="G4698" t="s">
        <v>140</v>
      </c>
      <c r="H4698">
        <v>20</v>
      </c>
      <c r="I4698">
        <v>3</v>
      </c>
      <c r="J4698">
        <v>1</v>
      </c>
      <c r="K4698">
        <v>1</v>
      </c>
      <c r="L4698">
        <v>2</v>
      </c>
      <c r="M4698">
        <v>0</v>
      </c>
      <c r="N4698">
        <v>0</v>
      </c>
      <c r="O4698" t="s">
        <v>40</v>
      </c>
      <c r="P4698" t="str">
        <f>UPPER(Table1[[#This Row],[Venue]])</f>
        <v>AWAY</v>
      </c>
    </row>
    <row r="4699" spans="1:16" hidden="1" x14ac:dyDescent="0.45">
      <c r="A4699">
        <v>40044445</v>
      </c>
      <c r="B4699" t="s">
        <v>286</v>
      </c>
      <c r="C4699">
        <v>45192</v>
      </c>
      <c r="D4699">
        <v>75114</v>
      </c>
      <c r="E4699">
        <v>20232024</v>
      </c>
      <c r="F4699" t="s">
        <v>17</v>
      </c>
      <c r="G4699" t="s">
        <v>133</v>
      </c>
      <c r="H4699">
        <v>21</v>
      </c>
      <c r="I4699">
        <v>2</v>
      </c>
      <c r="J4699">
        <v>2</v>
      </c>
      <c r="K4699">
        <v>1</v>
      </c>
      <c r="L4699">
        <v>0</v>
      </c>
      <c r="M4699">
        <v>0</v>
      </c>
      <c r="N4699">
        <v>0</v>
      </c>
      <c r="O4699" t="s">
        <v>40</v>
      </c>
      <c r="P4699" t="str">
        <f>UPPER(Table1[[#This Row],[Venue]])</f>
        <v>AWAY</v>
      </c>
    </row>
    <row r="4700" spans="1:16" hidden="1" x14ac:dyDescent="0.45">
      <c r="A4700">
        <v>40044445</v>
      </c>
      <c r="B4700" t="s">
        <v>286</v>
      </c>
      <c r="C4700">
        <v>45192</v>
      </c>
      <c r="D4700">
        <v>75114</v>
      </c>
      <c r="E4700">
        <v>20232024</v>
      </c>
      <c r="F4700" t="s">
        <v>17</v>
      </c>
      <c r="G4700" t="s">
        <v>519</v>
      </c>
      <c r="H4700">
        <v>22</v>
      </c>
      <c r="I4700">
        <v>1</v>
      </c>
      <c r="J4700">
        <v>0</v>
      </c>
      <c r="K4700">
        <v>1</v>
      </c>
      <c r="L4700">
        <v>1</v>
      </c>
      <c r="M4700">
        <v>0</v>
      </c>
      <c r="N4700">
        <v>2</v>
      </c>
      <c r="O4700" t="s">
        <v>40</v>
      </c>
      <c r="P4700" t="str">
        <f>UPPER(Table1[[#This Row],[Venue]])</f>
        <v>AWAY</v>
      </c>
    </row>
    <row r="4701" spans="1:16" hidden="1" x14ac:dyDescent="0.45">
      <c r="A4701">
        <v>40044445</v>
      </c>
      <c r="B4701" t="s">
        <v>286</v>
      </c>
      <c r="C4701">
        <v>45192</v>
      </c>
      <c r="D4701">
        <v>75114</v>
      </c>
      <c r="E4701">
        <v>20232024</v>
      </c>
      <c r="F4701" t="s">
        <v>17</v>
      </c>
      <c r="G4701" t="s">
        <v>374</v>
      </c>
      <c r="H4701">
        <v>24</v>
      </c>
      <c r="I4701">
        <v>0</v>
      </c>
      <c r="J4701">
        <v>0</v>
      </c>
      <c r="K4701">
        <v>1</v>
      </c>
      <c r="L4701">
        <v>0</v>
      </c>
      <c r="M4701">
        <v>0</v>
      </c>
      <c r="N4701">
        <v>0</v>
      </c>
      <c r="O4701" t="s">
        <v>40</v>
      </c>
      <c r="P4701" t="str">
        <f>UPPER(Table1[[#This Row],[Venue]])</f>
        <v>AWAY</v>
      </c>
    </row>
    <row r="4702" spans="1:16" hidden="1" x14ac:dyDescent="0.45">
      <c r="A4702">
        <v>40044445</v>
      </c>
      <c r="B4702" t="s">
        <v>286</v>
      </c>
      <c r="C4702">
        <v>45192</v>
      </c>
      <c r="D4702">
        <v>75114</v>
      </c>
      <c r="E4702">
        <v>20232024</v>
      </c>
      <c r="F4702" t="s">
        <v>17</v>
      </c>
      <c r="G4702" t="s">
        <v>264</v>
      </c>
      <c r="H4702">
        <v>61</v>
      </c>
      <c r="I4702">
        <v>4</v>
      </c>
      <c r="J4702">
        <v>2</v>
      </c>
      <c r="K4702">
        <v>1</v>
      </c>
      <c r="L4702">
        <v>2</v>
      </c>
      <c r="M4702">
        <v>0</v>
      </c>
      <c r="N4702">
        <v>0</v>
      </c>
      <c r="O4702" t="s">
        <v>40</v>
      </c>
      <c r="P4702" t="str">
        <f>UPPER(Table1[[#This Row],[Venue]])</f>
        <v>AWAY</v>
      </c>
    </row>
    <row r="4703" spans="1:16" hidden="1" x14ac:dyDescent="0.45">
      <c r="A4703">
        <v>40044445</v>
      </c>
      <c r="B4703" t="s">
        <v>286</v>
      </c>
      <c r="C4703">
        <v>45192</v>
      </c>
      <c r="D4703">
        <v>75114</v>
      </c>
      <c r="E4703">
        <v>20232024</v>
      </c>
      <c r="F4703" t="s">
        <v>17</v>
      </c>
      <c r="G4703" t="s">
        <v>375</v>
      </c>
      <c r="H4703">
        <v>88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 t="s">
        <v>40</v>
      </c>
      <c r="P4703" t="str">
        <f>UPPER(Table1[[#This Row],[Venue]])</f>
        <v>AWAY</v>
      </c>
    </row>
    <row r="4704" spans="1:16" hidden="1" x14ac:dyDescent="0.45">
      <c r="A4704">
        <v>40044445</v>
      </c>
      <c r="B4704" t="s">
        <v>286</v>
      </c>
      <c r="C4704">
        <v>45192</v>
      </c>
      <c r="D4704">
        <v>75114</v>
      </c>
      <c r="E4704">
        <v>20232024</v>
      </c>
      <c r="F4704" t="s">
        <v>17</v>
      </c>
      <c r="G4704" t="s">
        <v>146</v>
      </c>
      <c r="H4704">
        <v>94</v>
      </c>
      <c r="I4704">
        <v>3</v>
      </c>
      <c r="J4704">
        <v>3</v>
      </c>
      <c r="K4704">
        <v>1</v>
      </c>
      <c r="L4704">
        <v>0</v>
      </c>
      <c r="M4704">
        <v>0</v>
      </c>
      <c r="N4704">
        <v>0</v>
      </c>
      <c r="O4704" t="s">
        <v>40</v>
      </c>
      <c r="P4704" t="str">
        <f>UPPER(Table1[[#This Row],[Venue]])</f>
        <v>AWAY</v>
      </c>
    </row>
    <row r="4705" spans="1:16" hidden="1" x14ac:dyDescent="0.45">
      <c r="A4705">
        <v>40044445</v>
      </c>
      <c r="B4705" t="s">
        <v>286</v>
      </c>
      <c r="C4705">
        <v>45192</v>
      </c>
      <c r="D4705">
        <v>75114</v>
      </c>
      <c r="E4705">
        <v>20232024</v>
      </c>
      <c r="F4705" t="s">
        <v>17</v>
      </c>
      <c r="G4705" t="s">
        <v>131</v>
      </c>
      <c r="H4705">
        <v>96</v>
      </c>
      <c r="I4705">
        <v>1</v>
      </c>
      <c r="J4705">
        <v>0</v>
      </c>
      <c r="K4705">
        <v>1</v>
      </c>
      <c r="L4705">
        <v>1</v>
      </c>
      <c r="M4705">
        <v>0</v>
      </c>
      <c r="N4705">
        <v>0</v>
      </c>
      <c r="O4705" t="s">
        <v>40</v>
      </c>
      <c r="P4705" t="str">
        <f>UPPER(Table1[[#This Row],[Venue]])</f>
        <v>AWAY</v>
      </c>
    </row>
    <row r="4706" spans="1:16" hidden="1" x14ac:dyDescent="0.45">
      <c r="A4706">
        <v>40044445</v>
      </c>
      <c r="B4706" t="s">
        <v>286</v>
      </c>
      <c r="C4706">
        <v>45192</v>
      </c>
      <c r="D4706">
        <v>75114</v>
      </c>
      <c r="E4706">
        <v>20232024</v>
      </c>
      <c r="F4706" t="s">
        <v>17</v>
      </c>
      <c r="G4706" t="s">
        <v>183</v>
      </c>
      <c r="H4706">
        <v>97</v>
      </c>
      <c r="I4706">
        <v>1</v>
      </c>
      <c r="J4706">
        <v>1</v>
      </c>
      <c r="K4706">
        <v>1</v>
      </c>
      <c r="L4706">
        <v>0</v>
      </c>
      <c r="M4706">
        <v>0</v>
      </c>
      <c r="N4706">
        <v>0</v>
      </c>
      <c r="O4706" t="s">
        <v>40</v>
      </c>
      <c r="P4706" t="str">
        <f>UPPER(Table1[[#This Row],[Venue]])</f>
        <v>AWAY</v>
      </c>
    </row>
    <row r="4707" spans="1:16" hidden="1" x14ac:dyDescent="0.45">
      <c r="A4707">
        <v>40044415</v>
      </c>
      <c r="B4707" t="s">
        <v>282</v>
      </c>
      <c r="C4707">
        <v>45192</v>
      </c>
      <c r="D4707">
        <v>75084</v>
      </c>
      <c r="E4707">
        <v>20232024</v>
      </c>
      <c r="F4707" t="s">
        <v>17</v>
      </c>
      <c r="G4707" t="s">
        <v>329</v>
      </c>
      <c r="H4707">
        <v>8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 t="s">
        <v>19</v>
      </c>
      <c r="P4707" t="str">
        <f>UPPER(Table1[[#This Row],[Venue]])</f>
        <v>HOME</v>
      </c>
    </row>
    <row r="4708" spans="1:16" hidden="1" x14ac:dyDescent="0.45">
      <c r="A4708">
        <v>40044415</v>
      </c>
      <c r="B4708" t="s">
        <v>282</v>
      </c>
      <c r="C4708">
        <v>45192</v>
      </c>
      <c r="D4708">
        <v>75084</v>
      </c>
      <c r="E4708">
        <v>20232024</v>
      </c>
      <c r="F4708" t="s">
        <v>17</v>
      </c>
      <c r="G4708" t="s">
        <v>23</v>
      </c>
      <c r="H4708">
        <v>10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  <c r="O4708" t="s">
        <v>19</v>
      </c>
      <c r="P4708" t="str">
        <f>UPPER(Table1[[#This Row],[Venue]])</f>
        <v>HOME</v>
      </c>
    </row>
    <row r="4709" spans="1:16" hidden="1" x14ac:dyDescent="0.45">
      <c r="A4709">
        <v>40044415</v>
      </c>
      <c r="B4709" t="s">
        <v>282</v>
      </c>
      <c r="C4709">
        <v>45192</v>
      </c>
      <c r="D4709">
        <v>75084</v>
      </c>
      <c r="E4709">
        <v>20232024</v>
      </c>
      <c r="F4709" t="s">
        <v>17</v>
      </c>
      <c r="G4709" t="s">
        <v>24</v>
      </c>
      <c r="H4709">
        <v>12</v>
      </c>
      <c r="I4709">
        <v>1</v>
      </c>
      <c r="J4709">
        <v>0</v>
      </c>
      <c r="K4709">
        <v>1</v>
      </c>
      <c r="L4709">
        <v>1</v>
      </c>
      <c r="M4709">
        <v>0</v>
      </c>
      <c r="N4709">
        <v>0</v>
      </c>
      <c r="O4709" t="s">
        <v>19</v>
      </c>
      <c r="P4709" t="str">
        <f>UPPER(Table1[[#This Row],[Venue]])</f>
        <v>HOME</v>
      </c>
    </row>
    <row r="4710" spans="1:16" hidden="1" x14ac:dyDescent="0.45">
      <c r="A4710">
        <v>40044415</v>
      </c>
      <c r="B4710" t="s">
        <v>282</v>
      </c>
      <c r="C4710">
        <v>45192</v>
      </c>
      <c r="D4710">
        <v>75084</v>
      </c>
      <c r="E4710">
        <v>20232024</v>
      </c>
      <c r="F4710" t="s">
        <v>17</v>
      </c>
      <c r="G4710" t="s">
        <v>426</v>
      </c>
      <c r="H4710">
        <v>16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 t="s">
        <v>19</v>
      </c>
      <c r="P4710" t="str">
        <f>UPPER(Table1[[#This Row],[Venue]])</f>
        <v>HOME</v>
      </c>
    </row>
    <row r="4711" spans="1:16" hidden="1" x14ac:dyDescent="0.45">
      <c r="A4711">
        <v>40044415</v>
      </c>
      <c r="B4711" t="s">
        <v>282</v>
      </c>
      <c r="C4711">
        <v>45192</v>
      </c>
      <c r="D4711">
        <v>75084</v>
      </c>
      <c r="E4711">
        <v>20232024</v>
      </c>
      <c r="F4711" t="s">
        <v>17</v>
      </c>
      <c r="G4711" t="s">
        <v>442</v>
      </c>
      <c r="H4711">
        <v>17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 t="s">
        <v>19</v>
      </c>
      <c r="P4711" t="str">
        <f>UPPER(Table1[[#This Row],[Venue]])</f>
        <v>HOME</v>
      </c>
    </row>
    <row r="4712" spans="1:16" hidden="1" x14ac:dyDescent="0.45">
      <c r="A4712">
        <v>40044415</v>
      </c>
      <c r="B4712" t="s">
        <v>282</v>
      </c>
      <c r="C4712">
        <v>45192</v>
      </c>
      <c r="D4712">
        <v>75084</v>
      </c>
      <c r="E4712">
        <v>20232024</v>
      </c>
      <c r="F4712" t="s">
        <v>17</v>
      </c>
      <c r="G4712" t="s">
        <v>27</v>
      </c>
      <c r="H4712">
        <v>19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 t="s">
        <v>19</v>
      </c>
      <c r="P4712" t="str">
        <f>UPPER(Table1[[#This Row],[Venue]])</f>
        <v>HOME</v>
      </c>
    </row>
    <row r="4713" spans="1:16" hidden="1" x14ac:dyDescent="0.45">
      <c r="A4713">
        <v>40044415</v>
      </c>
      <c r="B4713" t="s">
        <v>282</v>
      </c>
      <c r="C4713">
        <v>45192</v>
      </c>
      <c r="D4713">
        <v>75084</v>
      </c>
      <c r="E4713">
        <v>20232024</v>
      </c>
      <c r="F4713" t="s">
        <v>17</v>
      </c>
      <c r="G4713" t="s">
        <v>466</v>
      </c>
      <c r="H4713">
        <v>23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 t="s">
        <v>19</v>
      </c>
      <c r="P4713" t="str">
        <f>UPPER(Table1[[#This Row],[Venue]])</f>
        <v>HOME</v>
      </c>
    </row>
    <row r="4714" spans="1:16" hidden="1" x14ac:dyDescent="0.45">
      <c r="A4714">
        <v>40044415</v>
      </c>
      <c r="B4714" t="s">
        <v>282</v>
      </c>
      <c r="C4714">
        <v>45192</v>
      </c>
      <c r="D4714">
        <v>75084</v>
      </c>
      <c r="E4714">
        <v>20232024</v>
      </c>
      <c r="F4714" t="s">
        <v>17</v>
      </c>
      <c r="G4714" t="s">
        <v>192</v>
      </c>
      <c r="H4714">
        <v>32</v>
      </c>
      <c r="I4714">
        <v>2</v>
      </c>
      <c r="J4714">
        <v>1</v>
      </c>
      <c r="K4714">
        <v>1</v>
      </c>
      <c r="L4714">
        <v>1</v>
      </c>
      <c r="M4714">
        <v>0</v>
      </c>
      <c r="N4714">
        <v>0</v>
      </c>
      <c r="O4714" t="s">
        <v>19</v>
      </c>
      <c r="P4714" t="str">
        <f>UPPER(Table1[[#This Row],[Venue]])</f>
        <v>HOME</v>
      </c>
    </row>
    <row r="4715" spans="1:16" hidden="1" x14ac:dyDescent="0.45">
      <c r="A4715">
        <v>40044415</v>
      </c>
      <c r="B4715" t="s">
        <v>282</v>
      </c>
      <c r="C4715">
        <v>45192</v>
      </c>
      <c r="D4715">
        <v>75084</v>
      </c>
      <c r="E4715">
        <v>20232024</v>
      </c>
      <c r="F4715" t="s">
        <v>17</v>
      </c>
      <c r="G4715" t="s">
        <v>437</v>
      </c>
      <c r="H4715">
        <v>33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 t="s">
        <v>19</v>
      </c>
      <c r="P4715" t="str">
        <f>UPPER(Table1[[#This Row],[Venue]])</f>
        <v>HOME</v>
      </c>
    </row>
    <row r="4716" spans="1:16" hidden="1" x14ac:dyDescent="0.45">
      <c r="A4716">
        <v>40044415</v>
      </c>
      <c r="B4716" t="s">
        <v>282</v>
      </c>
      <c r="C4716">
        <v>45192</v>
      </c>
      <c r="D4716">
        <v>75084</v>
      </c>
      <c r="E4716">
        <v>20232024</v>
      </c>
      <c r="F4716" t="s">
        <v>17</v>
      </c>
      <c r="G4716" t="s">
        <v>468</v>
      </c>
      <c r="H4716">
        <v>36</v>
      </c>
      <c r="I4716">
        <v>2</v>
      </c>
      <c r="J4716">
        <v>2</v>
      </c>
      <c r="K4716">
        <v>1</v>
      </c>
      <c r="L4716">
        <v>0</v>
      </c>
      <c r="M4716">
        <v>0</v>
      </c>
      <c r="N4716">
        <v>2</v>
      </c>
      <c r="O4716" t="s">
        <v>19</v>
      </c>
      <c r="P4716" t="str">
        <f>UPPER(Table1[[#This Row],[Venue]])</f>
        <v>HOME</v>
      </c>
    </row>
    <row r="4717" spans="1:16" hidden="1" x14ac:dyDescent="0.45">
      <c r="A4717">
        <v>40044415</v>
      </c>
      <c r="B4717" t="s">
        <v>282</v>
      </c>
      <c r="C4717">
        <v>45192</v>
      </c>
      <c r="D4717">
        <v>75084</v>
      </c>
      <c r="E4717">
        <v>20232024</v>
      </c>
      <c r="F4717" t="s">
        <v>17</v>
      </c>
      <c r="G4717" t="s">
        <v>30</v>
      </c>
      <c r="H4717">
        <v>40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0</v>
      </c>
      <c r="O4717" t="s">
        <v>19</v>
      </c>
      <c r="P4717" t="str">
        <f>UPPER(Table1[[#This Row],[Venue]])</f>
        <v>HOME</v>
      </c>
    </row>
    <row r="4718" spans="1:16" hidden="1" x14ac:dyDescent="0.45">
      <c r="A4718">
        <v>40044415</v>
      </c>
      <c r="B4718" t="s">
        <v>282</v>
      </c>
      <c r="C4718">
        <v>45192</v>
      </c>
      <c r="D4718">
        <v>75084</v>
      </c>
      <c r="E4718">
        <v>20232024</v>
      </c>
      <c r="F4718" t="s">
        <v>17</v>
      </c>
      <c r="G4718" t="s">
        <v>28</v>
      </c>
      <c r="H4718">
        <v>41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 t="s">
        <v>19</v>
      </c>
      <c r="P4718" t="str">
        <f>UPPER(Table1[[#This Row],[Venue]])</f>
        <v>HOME</v>
      </c>
    </row>
    <row r="4719" spans="1:16" hidden="1" x14ac:dyDescent="0.45">
      <c r="A4719">
        <v>40044415</v>
      </c>
      <c r="B4719" t="s">
        <v>282</v>
      </c>
      <c r="C4719">
        <v>45192</v>
      </c>
      <c r="D4719">
        <v>75084</v>
      </c>
      <c r="E4719">
        <v>20232024</v>
      </c>
      <c r="F4719" t="s">
        <v>17</v>
      </c>
      <c r="G4719" t="s">
        <v>29</v>
      </c>
      <c r="H4719">
        <v>44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 t="s">
        <v>19</v>
      </c>
      <c r="P4719" t="str">
        <f>UPPER(Table1[[#This Row],[Venue]])</f>
        <v>HOME</v>
      </c>
    </row>
    <row r="4720" spans="1:16" hidden="1" x14ac:dyDescent="0.45">
      <c r="A4720">
        <v>40044415</v>
      </c>
      <c r="B4720" t="s">
        <v>282</v>
      </c>
      <c r="C4720">
        <v>45192</v>
      </c>
      <c r="D4720">
        <v>75084</v>
      </c>
      <c r="E4720">
        <v>20232024</v>
      </c>
      <c r="F4720" t="s">
        <v>17</v>
      </c>
      <c r="G4720" t="s">
        <v>18</v>
      </c>
      <c r="H4720">
        <v>55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0</v>
      </c>
      <c r="O4720" t="s">
        <v>19</v>
      </c>
      <c r="P4720" t="str">
        <f>UPPER(Table1[[#This Row],[Venue]])</f>
        <v>HOME</v>
      </c>
    </row>
    <row r="4721" spans="1:16" hidden="1" x14ac:dyDescent="0.45">
      <c r="A4721">
        <v>40044415</v>
      </c>
      <c r="B4721" t="s">
        <v>282</v>
      </c>
      <c r="C4721">
        <v>45192</v>
      </c>
      <c r="D4721">
        <v>75084</v>
      </c>
      <c r="E4721">
        <v>20232024</v>
      </c>
      <c r="F4721" t="s">
        <v>17</v>
      </c>
      <c r="G4721" t="s">
        <v>31</v>
      </c>
      <c r="H4721">
        <v>56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0</v>
      </c>
      <c r="O4721" t="s">
        <v>19</v>
      </c>
      <c r="P4721" t="str">
        <f>UPPER(Table1[[#This Row],[Venue]])</f>
        <v>HOME</v>
      </c>
    </row>
    <row r="4722" spans="1:16" hidden="1" x14ac:dyDescent="0.45">
      <c r="A4722">
        <v>40044415</v>
      </c>
      <c r="B4722" t="s">
        <v>282</v>
      </c>
      <c r="C4722">
        <v>45192</v>
      </c>
      <c r="D4722">
        <v>75084</v>
      </c>
      <c r="E4722">
        <v>20232024</v>
      </c>
      <c r="F4722" t="s">
        <v>17</v>
      </c>
      <c r="G4722" t="s">
        <v>35</v>
      </c>
      <c r="H4722">
        <v>75</v>
      </c>
      <c r="I4722">
        <v>1</v>
      </c>
      <c r="J4722">
        <v>1</v>
      </c>
      <c r="K4722">
        <v>1</v>
      </c>
      <c r="L4722">
        <v>0</v>
      </c>
      <c r="M4722">
        <v>0</v>
      </c>
      <c r="N4722">
        <v>0</v>
      </c>
      <c r="O4722" t="s">
        <v>19</v>
      </c>
      <c r="P4722" t="str">
        <f>UPPER(Table1[[#This Row],[Venue]])</f>
        <v>HOME</v>
      </c>
    </row>
    <row r="4723" spans="1:16" hidden="1" x14ac:dyDescent="0.45">
      <c r="A4723">
        <v>40044415</v>
      </c>
      <c r="B4723" t="s">
        <v>282</v>
      </c>
      <c r="C4723">
        <v>45192</v>
      </c>
      <c r="D4723">
        <v>75084</v>
      </c>
      <c r="E4723">
        <v>20232024</v>
      </c>
      <c r="F4723" t="s">
        <v>17</v>
      </c>
      <c r="G4723" t="s">
        <v>36</v>
      </c>
      <c r="H4723">
        <v>87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0</v>
      </c>
      <c r="O4723" t="s">
        <v>19</v>
      </c>
      <c r="P4723" t="str">
        <f>UPPER(Table1[[#This Row],[Venue]])</f>
        <v>HOME</v>
      </c>
    </row>
    <row r="4724" spans="1:16" hidden="1" x14ac:dyDescent="0.45">
      <c r="A4724">
        <v>40044415</v>
      </c>
      <c r="B4724" t="s">
        <v>282</v>
      </c>
      <c r="C4724">
        <v>45192</v>
      </c>
      <c r="D4724">
        <v>75084</v>
      </c>
      <c r="E4724">
        <v>20232024</v>
      </c>
      <c r="F4724" t="s">
        <v>17</v>
      </c>
      <c r="G4724" t="s">
        <v>469</v>
      </c>
      <c r="H4724">
        <v>88</v>
      </c>
      <c r="I4724">
        <v>2</v>
      </c>
      <c r="J4724">
        <v>0</v>
      </c>
      <c r="K4724">
        <v>1</v>
      </c>
      <c r="L4724">
        <v>2</v>
      </c>
      <c r="M4724">
        <v>0</v>
      </c>
      <c r="N4724">
        <v>0</v>
      </c>
      <c r="O4724" t="s">
        <v>19</v>
      </c>
      <c r="P4724" t="str">
        <f>UPPER(Table1[[#This Row],[Venue]])</f>
        <v>HOME</v>
      </c>
    </row>
    <row r="4725" spans="1:16" hidden="1" x14ac:dyDescent="0.45">
      <c r="A4725">
        <v>40044415</v>
      </c>
      <c r="B4725" t="s">
        <v>282</v>
      </c>
      <c r="C4725">
        <v>45192</v>
      </c>
      <c r="D4725">
        <v>75084</v>
      </c>
      <c r="E4725">
        <v>20232024</v>
      </c>
      <c r="F4725" t="s">
        <v>17</v>
      </c>
      <c r="G4725" t="s">
        <v>283</v>
      </c>
      <c r="H4725">
        <v>2</v>
      </c>
      <c r="I4725">
        <v>2</v>
      </c>
      <c r="J4725">
        <v>2</v>
      </c>
      <c r="K4725">
        <v>1</v>
      </c>
      <c r="L4725">
        <v>0</v>
      </c>
      <c r="M4725">
        <v>0</v>
      </c>
      <c r="N4725">
        <v>2</v>
      </c>
      <c r="O4725" t="s">
        <v>40</v>
      </c>
      <c r="P4725" t="str">
        <f>UPPER(Table1[[#This Row],[Venue]])</f>
        <v>AWAY</v>
      </c>
    </row>
    <row r="4726" spans="1:16" hidden="1" x14ac:dyDescent="0.45">
      <c r="A4726">
        <v>40044415</v>
      </c>
      <c r="B4726" t="s">
        <v>282</v>
      </c>
      <c r="C4726">
        <v>45192</v>
      </c>
      <c r="D4726">
        <v>75084</v>
      </c>
      <c r="E4726">
        <v>20232024</v>
      </c>
      <c r="F4726" t="s">
        <v>17</v>
      </c>
      <c r="G4726" t="s">
        <v>96</v>
      </c>
      <c r="H4726">
        <v>10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2</v>
      </c>
      <c r="O4726" t="s">
        <v>40</v>
      </c>
      <c r="P4726" t="str">
        <f>UPPER(Table1[[#This Row],[Venue]])</f>
        <v>AWAY</v>
      </c>
    </row>
    <row r="4727" spans="1:16" hidden="1" x14ac:dyDescent="0.45">
      <c r="A4727">
        <v>40044415</v>
      </c>
      <c r="B4727" t="s">
        <v>282</v>
      </c>
      <c r="C4727">
        <v>45192</v>
      </c>
      <c r="D4727">
        <v>75084</v>
      </c>
      <c r="E4727">
        <v>20232024</v>
      </c>
      <c r="F4727" t="s">
        <v>17</v>
      </c>
      <c r="G4727" t="s">
        <v>98</v>
      </c>
      <c r="H4727">
        <v>16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0</v>
      </c>
      <c r="O4727" t="s">
        <v>40</v>
      </c>
      <c r="P4727" t="str">
        <f>UPPER(Table1[[#This Row],[Venue]])</f>
        <v>AWAY</v>
      </c>
    </row>
    <row r="4728" spans="1:16" hidden="1" x14ac:dyDescent="0.45">
      <c r="A4728">
        <v>40044415</v>
      </c>
      <c r="B4728" t="s">
        <v>282</v>
      </c>
      <c r="C4728">
        <v>45192</v>
      </c>
      <c r="D4728">
        <v>75084</v>
      </c>
      <c r="E4728">
        <v>20232024</v>
      </c>
      <c r="F4728" t="s">
        <v>17</v>
      </c>
      <c r="G4728" t="s">
        <v>99</v>
      </c>
      <c r="H4728">
        <v>18</v>
      </c>
      <c r="I4728">
        <v>3</v>
      </c>
      <c r="J4728">
        <v>0</v>
      </c>
      <c r="K4728">
        <v>1</v>
      </c>
      <c r="L4728">
        <v>3</v>
      </c>
      <c r="M4728">
        <v>0</v>
      </c>
      <c r="N4728">
        <v>0</v>
      </c>
      <c r="O4728" t="s">
        <v>40</v>
      </c>
      <c r="P4728" t="str">
        <f>UPPER(Table1[[#This Row],[Venue]])</f>
        <v>AWAY</v>
      </c>
    </row>
    <row r="4729" spans="1:16" hidden="1" x14ac:dyDescent="0.45">
      <c r="A4729">
        <v>40044415</v>
      </c>
      <c r="B4729" t="s">
        <v>282</v>
      </c>
      <c r="C4729">
        <v>45192</v>
      </c>
      <c r="D4729">
        <v>75084</v>
      </c>
      <c r="E4729">
        <v>20232024</v>
      </c>
      <c r="F4729" t="s">
        <v>17</v>
      </c>
      <c r="G4729" t="s">
        <v>95</v>
      </c>
      <c r="H4729">
        <v>20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0</v>
      </c>
      <c r="O4729" t="s">
        <v>40</v>
      </c>
      <c r="P4729" t="str">
        <f>UPPER(Table1[[#This Row],[Venue]])</f>
        <v>AWAY</v>
      </c>
    </row>
    <row r="4730" spans="1:16" hidden="1" x14ac:dyDescent="0.45">
      <c r="A4730">
        <v>40044415</v>
      </c>
      <c r="B4730" t="s">
        <v>282</v>
      </c>
      <c r="C4730">
        <v>45192</v>
      </c>
      <c r="D4730">
        <v>75084</v>
      </c>
      <c r="E4730">
        <v>20232024</v>
      </c>
      <c r="F4730" t="s">
        <v>17</v>
      </c>
      <c r="G4730" t="s">
        <v>494</v>
      </c>
      <c r="H4730">
        <v>23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 t="s">
        <v>40</v>
      </c>
      <c r="P4730" t="str">
        <f>UPPER(Table1[[#This Row],[Venue]])</f>
        <v>AWAY</v>
      </c>
    </row>
    <row r="4731" spans="1:16" hidden="1" x14ac:dyDescent="0.45">
      <c r="A4731">
        <v>40044415</v>
      </c>
      <c r="B4731" t="s">
        <v>282</v>
      </c>
      <c r="C4731">
        <v>45192</v>
      </c>
      <c r="D4731">
        <v>75084</v>
      </c>
      <c r="E4731">
        <v>20232024</v>
      </c>
      <c r="F4731" t="s">
        <v>17</v>
      </c>
      <c r="G4731" t="s">
        <v>97</v>
      </c>
      <c r="H4731">
        <v>24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 t="s">
        <v>40</v>
      </c>
      <c r="P4731" t="str">
        <f>UPPER(Table1[[#This Row],[Venue]])</f>
        <v>AWAY</v>
      </c>
    </row>
    <row r="4732" spans="1:16" hidden="1" x14ac:dyDescent="0.45">
      <c r="A4732">
        <v>40044415</v>
      </c>
      <c r="B4732" t="s">
        <v>282</v>
      </c>
      <c r="C4732">
        <v>45192</v>
      </c>
      <c r="D4732">
        <v>75084</v>
      </c>
      <c r="E4732">
        <v>20232024</v>
      </c>
      <c r="F4732" t="s">
        <v>17</v>
      </c>
      <c r="G4732" t="s">
        <v>495</v>
      </c>
      <c r="H4732">
        <v>35</v>
      </c>
      <c r="I4732">
        <v>3</v>
      </c>
      <c r="J4732">
        <v>2</v>
      </c>
      <c r="K4732">
        <v>1</v>
      </c>
      <c r="L4732">
        <v>1</v>
      </c>
      <c r="M4732">
        <v>0</v>
      </c>
      <c r="N4732">
        <v>0</v>
      </c>
      <c r="O4732" t="s">
        <v>40</v>
      </c>
      <c r="P4732" t="str">
        <f>UPPER(Table1[[#This Row],[Venue]])</f>
        <v>AWAY</v>
      </c>
    </row>
    <row r="4733" spans="1:16" hidden="1" x14ac:dyDescent="0.45">
      <c r="A4733">
        <v>40044415</v>
      </c>
      <c r="B4733" t="s">
        <v>282</v>
      </c>
      <c r="C4733">
        <v>45192</v>
      </c>
      <c r="D4733">
        <v>75084</v>
      </c>
      <c r="E4733">
        <v>20232024</v>
      </c>
      <c r="F4733" t="s">
        <v>17</v>
      </c>
      <c r="G4733" t="s">
        <v>496</v>
      </c>
      <c r="H4733">
        <v>61</v>
      </c>
      <c r="I4733">
        <v>1</v>
      </c>
      <c r="J4733">
        <v>1</v>
      </c>
      <c r="K4733">
        <v>1</v>
      </c>
      <c r="L4733">
        <v>0</v>
      </c>
      <c r="M4733">
        <v>0</v>
      </c>
      <c r="N4733">
        <v>2</v>
      </c>
      <c r="O4733" t="s">
        <v>40</v>
      </c>
      <c r="P4733" t="str">
        <f>UPPER(Table1[[#This Row],[Venue]])</f>
        <v>AWAY</v>
      </c>
    </row>
    <row r="4734" spans="1:16" hidden="1" x14ac:dyDescent="0.45">
      <c r="A4734">
        <v>40044415</v>
      </c>
      <c r="B4734" t="s">
        <v>282</v>
      </c>
      <c r="C4734">
        <v>45192</v>
      </c>
      <c r="D4734">
        <v>75084</v>
      </c>
      <c r="E4734">
        <v>20232024</v>
      </c>
      <c r="F4734" t="s">
        <v>17</v>
      </c>
      <c r="G4734" t="s">
        <v>497</v>
      </c>
      <c r="H4734">
        <v>66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0</v>
      </c>
      <c r="O4734" t="s">
        <v>40</v>
      </c>
      <c r="P4734" t="str">
        <f>UPPER(Table1[[#This Row],[Venue]])</f>
        <v>AWAY</v>
      </c>
    </row>
    <row r="4735" spans="1:16" hidden="1" x14ac:dyDescent="0.45">
      <c r="A4735">
        <v>40044415</v>
      </c>
      <c r="B4735" t="s">
        <v>282</v>
      </c>
      <c r="C4735">
        <v>45192</v>
      </c>
      <c r="D4735">
        <v>75084</v>
      </c>
      <c r="E4735">
        <v>20232024</v>
      </c>
      <c r="F4735" t="s">
        <v>17</v>
      </c>
      <c r="G4735" t="s">
        <v>106</v>
      </c>
      <c r="H4735">
        <v>67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  <c r="O4735" t="s">
        <v>40</v>
      </c>
      <c r="P4735" t="str">
        <f>UPPER(Table1[[#This Row],[Venue]])</f>
        <v>AWAY</v>
      </c>
    </row>
    <row r="4736" spans="1:16" hidden="1" x14ac:dyDescent="0.45">
      <c r="A4736">
        <v>40044415</v>
      </c>
      <c r="B4736" t="s">
        <v>282</v>
      </c>
      <c r="C4736">
        <v>45192</v>
      </c>
      <c r="D4736">
        <v>75084</v>
      </c>
      <c r="E4736">
        <v>20232024</v>
      </c>
      <c r="F4736" t="s">
        <v>17</v>
      </c>
      <c r="G4736" t="s">
        <v>37</v>
      </c>
      <c r="H4736">
        <v>90</v>
      </c>
      <c r="I4736">
        <v>3</v>
      </c>
      <c r="J4736">
        <v>1</v>
      </c>
      <c r="K4736">
        <v>1</v>
      </c>
      <c r="L4736">
        <v>2</v>
      </c>
      <c r="M4736">
        <v>0</v>
      </c>
      <c r="N4736">
        <v>0</v>
      </c>
      <c r="O4736" t="s">
        <v>40</v>
      </c>
      <c r="P4736" t="str">
        <f>UPPER(Table1[[#This Row],[Venue]])</f>
        <v>AWAY</v>
      </c>
    </row>
    <row r="4737" spans="1:16" hidden="1" x14ac:dyDescent="0.45">
      <c r="A4737">
        <v>40044415</v>
      </c>
      <c r="B4737" t="s">
        <v>282</v>
      </c>
      <c r="C4737">
        <v>45192</v>
      </c>
      <c r="D4737">
        <v>75084</v>
      </c>
      <c r="E4737">
        <v>20232024</v>
      </c>
      <c r="F4737" t="s">
        <v>17</v>
      </c>
      <c r="G4737" t="s">
        <v>109</v>
      </c>
      <c r="H4737">
        <v>91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 t="s">
        <v>40</v>
      </c>
      <c r="P4737" t="str">
        <f>UPPER(Table1[[#This Row],[Venue]])</f>
        <v>AWAY</v>
      </c>
    </row>
    <row r="4738" spans="1:16" hidden="1" x14ac:dyDescent="0.45">
      <c r="A4738">
        <v>40044415</v>
      </c>
      <c r="B4738" t="s">
        <v>282</v>
      </c>
      <c r="C4738">
        <v>45192</v>
      </c>
      <c r="D4738">
        <v>75084</v>
      </c>
      <c r="E4738">
        <v>20232024</v>
      </c>
      <c r="F4738" t="s">
        <v>17</v>
      </c>
      <c r="G4738" t="s">
        <v>110</v>
      </c>
      <c r="H4738">
        <v>98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 t="s">
        <v>40</v>
      </c>
      <c r="P4738" t="str">
        <f>UPPER(Table1[[#This Row],[Venue]])</f>
        <v>AWAY</v>
      </c>
    </row>
    <row r="4739" spans="1:16" hidden="1" x14ac:dyDescent="0.45">
      <c r="A4739">
        <v>40044414</v>
      </c>
      <c r="B4739" t="s">
        <v>337</v>
      </c>
      <c r="C4739">
        <v>45193</v>
      </c>
      <c r="D4739">
        <v>75083</v>
      </c>
      <c r="E4739">
        <v>20232024</v>
      </c>
      <c r="F4739" t="s">
        <v>17</v>
      </c>
      <c r="G4739" t="s">
        <v>366</v>
      </c>
      <c r="H4739">
        <v>3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 t="s">
        <v>19</v>
      </c>
      <c r="P4739" t="str">
        <f>UPPER(Table1[[#This Row],[Venue]])</f>
        <v>HOME</v>
      </c>
    </row>
    <row r="4740" spans="1:16" hidden="1" x14ac:dyDescent="0.45">
      <c r="A4740">
        <v>40044414</v>
      </c>
      <c r="B4740" t="s">
        <v>337</v>
      </c>
      <c r="C4740">
        <v>45193</v>
      </c>
      <c r="D4740">
        <v>75083</v>
      </c>
      <c r="E4740">
        <v>20232024</v>
      </c>
      <c r="F4740" t="s">
        <v>17</v>
      </c>
      <c r="G4740" t="s">
        <v>210</v>
      </c>
      <c r="H4740">
        <v>4</v>
      </c>
      <c r="I4740">
        <v>0</v>
      </c>
      <c r="J4740">
        <v>0</v>
      </c>
      <c r="K4740">
        <v>1</v>
      </c>
      <c r="L4740">
        <v>0</v>
      </c>
      <c r="M4740">
        <v>0</v>
      </c>
      <c r="N4740">
        <v>0</v>
      </c>
      <c r="O4740" t="s">
        <v>19</v>
      </c>
      <c r="P4740" t="str">
        <f>UPPER(Table1[[#This Row],[Venue]])</f>
        <v>HOME</v>
      </c>
    </row>
    <row r="4741" spans="1:16" hidden="1" x14ac:dyDescent="0.45">
      <c r="A4741">
        <v>40044414</v>
      </c>
      <c r="B4741" t="s">
        <v>337</v>
      </c>
      <c r="C4741">
        <v>45193</v>
      </c>
      <c r="D4741">
        <v>75083</v>
      </c>
      <c r="E4741">
        <v>20232024</v>
      </c>
      <c r="F4741" t="s">
        <v>17</v>
      </c>
      <c r="G4741" t="s">
        <v>78</v>
      </c>
      <c r="H4741">
        <v>8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 t="s">
        <v>19</v>
      </c>
      <c r="P4741" t="str">
        <f>UPPER(Table1[[#This Row],[Venue]])</f>
        <v>HOME</v>
      </c>
    </row>
    <row r="4742" spans="1:16" hidden="1" x14ac:dyDescent="0.45">
      <c r="A4742">
        <v>40044414</v>
      </c>
      <c r="B4742" t="s">
        <v>337</v>
      </c>
      <c r="C4742">
        <v>45193</v>
      </c>
      <c r="D4742">
        <v>75083</v>
      </c>
      <c r="E4742">
        <v>20232024</v>
      </c>
      <c r="F4742" t="s">
        <v>17</v>
      </c>
      <c r="G4742" t="s">
        <v>487</v>
      </c>
      <c r="H4742">
        <v>10</v>
      </c>
      <c r="I4742">
        <v>1</v>
      </c>
      <c r="J4742">
        <v>0</v>
      </c>
      <c r="K4742">
        <v>1</v>
      </c>
      <c r="L4742">
        <v>1</v>
      </c>
      <c r="M4742">
        <v>0</v>
      </c>
      <c r="N4742">
        <v>5</v>
      </c>
      <c r="O4742" t="s">
        <v>19</v>
      </c>
      <c r="P4742" t="str">
        <f>UPPER(Table1[[#This Row],[Venue]])</f>
        <v>HOME</v>
      </c>
    </row>
    <row r="4743" spans="1:16" hidden="1" x14ac:dyDescent="0.45">
      <c r="A4743">
        <v>40044414</v>
      </c>
      <c r="B4743" t="s">
        <v>337</v>
      </c>
      <c r="C4743">
        <v>45193</v>
      </c>
      <c r="D4743">
        <v>75083</v>
      </c>
      <c r="E4743">
        <v>20232024</v>
      </c>
      <c r="F4743" t="s">
        <v>17</v>
      </c>
      <c r="G4743" t="s">
        <v>498</v>
      </c>
      <c r="H4743">
        <v>11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0</v>
      </c>
      <c r="O4743" t="s">
        <v>19</v>
      </c>
      <c r="P4743" t="str">
        <f>UPPER(Table1[[#This Row],[Venue]])</f>
        <v>HOME</v>
      </c>
    </row>
    <row r="4744" spans="1:16" hidden="1" x14ac:dyDescent="0.45">
      <c r="A4744">
        <v>40044414</v>
      </c>
      <c r="B4744" t="s">
        <v>337</v>
      </c>
      <c r="C4744">
        <v>45193</v>
      </c>
      <c r="D4744">
        <v>75083</v>
      </c>
      <c r="E4744">
        <v>20232024</v>
      </c>
      <c r="F4744" t="s">
        <v>17</v>
      </c>
      <c r="G4744" t="s">
        <v>81</v>
      </c>
      <c r="H4744">
        <v>13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 t="s">
        <v>19</v>
      </c>
      <c r="P4744" t="str">
        <f>UPPER(Table1[[#This Row],[Venue]])</f>
        <v>HOME</v>
      </c>
    </row>
    <row r="4745" spans="1:16" hidden="1" x14ac:dyDescent="0.45">
      <c r="A4745">
        <v>40044414</v>
      </c>
      <c r="B4745" t="s">
        <v>337</v>
      </c>
      <c r="C4745">
        <v>45193</v>
      </c>
      <c r="D4745">
        <v>75083</v>
      </c>
      <c r="E4745">
        <v>20232024</v>
      </c>
      <c r="F4745" t="s">
        <v>17</v>
      </c>
      <c r="G4745" t="s">
        <v>82</v>
      </c>
      <c r="H4745">
        <v>15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0</v>
      </c>
      <c r="O4745" t="s">
        <v>19</v>
      </c>
      <c r="P4745" t="str">
        <f>UPPER(Table1[[#This Row],[Venue]])</f>
        <v>HOME</v>
      </c>
    </row>
    <row r="4746" spans="1:16" hidden="1" x14ac:dyDescent="0.45">
      <c r="A4746">
        <v>40044414</v>
      </c>
      <c r="B4746" t="s">
        <v>337</v>
      </c>
      <c r="C4746">
        <v>45193</v>
      </c>
      <c r="D4746">
        <v>75083</v>
      </c>
      <c r="E4746">
        <v>20232024</v>
      </c>
      <c r="F4746" t="s">
        <v>17</v>
      </c>
      <c r="G4746" t="s">
        <v>83</v>
      </c>
      <c r="H4746">
        <v>17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2</v>
      </c>
      <c r="O4746" t="s">
        <v>19</v>
      </c>
      <c r="P4746" t="str">
        <f>UPPER(Table1[[#This Row],[Venue]])</f>
        <v>HOME</v>
      </c>
    </row>
    <row r="4747" spans="1:16" hidden="1" x14ac:dyDescent="0.45">
      <c r="A4747">
        <v>40044414</v>
      </c>
      <c r="B4747" t="s">
        <v>337</v>
      </c>
      <c r="C4747">
        <v>45193</v>
      </c>
      <c r="D4747">
        <v>75083</v>
      </c>
      <c r="E4747">
        <v>20232024</v>
      </c>
      <c r="F4747" t="s">
        <v>17</v>
      </c>
      <c r="G4747" t="s">
        <v>488</v>
      </c>
      <c r="H4747">
        <v>22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 t="s">
        <v>19</v>
      </c>
      <c r="P4747" t="str">
        <f>UPPER(Table1[[#This Row],[Venue]])</f>
        <v>HOME</v>
      </c>
    </row>
    <row r="4748" spans="1:16" hidden="1" x14ac:dyDescent="0.45">
      <c r="A4748">
        <v>40044414</v>
      </c>
      <c r="B4748" t="s">
        <v>337</v>
      </c>
      <c r="C4748">
        <v>45193</v>
      </c>
      <c r="D4748">
        <v>75083</v>
      </c>
      <c r="E4748">
        <v>20232024</v>
      </c>
      <c r="F4748" t="s">
        <v>17</v>
      </c>
      <c r="G4748" t="s">
        <v>87</v>
      </c>
      <c r="H4748">
        <v>27</v>
      </c>
      <c r="I4748">
        <v>1</v>
      </c>
      <c r="J4748">
        <v>1</v>
      </c>
      <c r="K4748">
        <v>1</v>
      </c>
      <c r="L4748">
        <v>0</v>
      </c>
      <c r="M4748">
        <v>0</v>
      </c>
      <c r="N4748">
        <v>2</v>
      </c>
      <c r="O4748" t="s">
        <v>19</v>
      </c>
      <c r="P4748" t="str">
        <f>UPPER(Table1[[#This Row],[Venue]])</f>
        <v>HOME</v>
      </c>
    </row>
    <row r="4749" spans="1:16" hidden="1" x14ac:dyDescent="0.45">
      <c r="A4749">
        <v>40044414</v>
      </c>
      <c r="B4749" t="s">
        <v>337</v>
      </c>
      <c r="C4749">
        <v>45193</v>
      </c>
      <c r="D4749">
        <v>75083</v>
      </c>
      <c r="E4749">
        <v>20232024</v>
      </c>
      <c r="F4749" t="s">
        <v>17</v>
      </c>
      <c r="G4749" t="s">
        <v>88</v>
      </c>
      <c r="H4749">
        <v>30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 t="s">
        <v>19</v>
      </c>
      <c r="P4749" t="str">
        <f>UPPER(Table1[[#This Row],[Venue]])</f>
        <v>HOME</v>
      </c>
    </row>
    <row r="4750" spans="1:16" hidden="1" x14ac:dyDescent="0.45">
      <c r="A4750">
        <v>40044414</v>
      </c>
      <c r="B4750" t="s">
        <v>337</v>
      </c>
      <c r="C4750">
        <v>45193</v>
      </c>
      <c r="D4750">
        <v>75083</v>
      </c>
      <c r="E4750">
        <v>20232024</v>
      </c>
      <c r="F4750" t="s">
        <v>17</v>
      </c>
      <c r="G4750" t="s">
        <v>489</v>
      </c>
      <c r="H4750">
        <v>31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 t="s">
        <v>19</v>
      </c>
      <c r="P4750" t="str">
        <f>UPPER(Table1[[#This Row],[Venue]])</f>
        <v>HOME</v>
      </c>
    </row>
    <row r="4751" spans="1:16" hidden="1" x14ac:dyDescent="0.45">
      <c r="A4751">
        <v>40044414</v>
      </c>
      <c r="B4751" t="s">
        <v>337</v>
      </c>
      <c r="C4751">
        <v>45193</v>
      </c>
      <c r="D4751">
        <v>75083</v>
      </c>
      <c r="E4751">
        <v>20232024</v>
      </c>
      <c r="F4751" t="s">
        <v>17</v>
      </c>
      <c r="G4751" t="s">
        <v>367</v>
      </c>
      <c r="H4751">
        <v>38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 t="s">
        <v>19</v>
      </c>
      <c r="P4751" t="str">
        <f>UPPER(Table1[[#This Row],[Venue]])</f>
        <v>HOME</v>
      </c>
    </row>
    <row r="4752" spans="1:16" hidden="1" x14ac:dyDescent="0.45">
      <c r="A4752">
        <v>40044414</v>
      </c>
      <c r="B4752" t="s">
        <v>337</v>
      </c>
      <c r="C4752">
        <v>45193</v>
      </c>
      <c r="D4752">
        <v>75083</v>
      </c>
      <c r="E4752">
        <v>20232024</v>
      </c>
      <c r="F4752" t="s">
        <v>17</v>
      </c>
      <c r="G4752" t="s">
        <v>368</v>
      </c>
      <c r="H4752">
        <v>50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  <c r="O4752" t="s">
        <v>19</v>
      </c>
      <c r="P4752" t="str">
        <f>UPPER(Table1[[#This Row],[Venue]])</f>
        <v>HOME</v>
      </c>
    </row>
    <row r="4753" spans="1:16" hidden="1" x14ac:dyDescent="0.45">
      <c r="A4753">
        <v>40044414</v>
      </c>
      <c r="B4753" t="s">
        <v>337</v>
      </c>
      <c r="C4753">
        <v>45193</v>
      </c>
      <c r="D4753">
        <v>75083</v>
      </c>
      <c r="E4753">
        <v>20232024</v>
      </c>
      <c r="F4753" t="s">
        <v>17</v>
      </c>
      <c r="G4753" t="s">
        <v>404</v>
      </c>
      <c r="H4753">
        <v>72</v>
      </c>
      <c r="I4753">
        <v>1</v>
      </c>
      <c r="J4753">
        <v>1</v>
      </c>
      <c r="K4753">
        <v>1</v>
      </c>
      <c r="L4753">
        <v>0</v>
      </c>
      <c r="M4753">
        <v>0</v>
      </c>
      <c r="N4753">
        <v>0</v>
      </c>
      <c r="O4753" t="s">
        <v>19</v>
      </c>
      <c r="P4753" t="str">
        <f>UPPER(Table1[[#This Row],[Venue]])</f>
        <v>HOME</v>
      </c>
    </row>
    <row r="4754" spans="1:16" hidden="1" x14ac:dyDescent="0.45">
      <c r="A4754">
        <v>40044414</v>
      </c>
      <c r="B4754" t="s">
        <v>337</v>
      </c>
      <c r="C4754">
        <v>45193</v>
      </c>
      <c r="D4754">
        <v>75083</v>
      </c>
      <c r="E4754">
        <v>20232024</v>
      </c>
      <c r="F4754" t="s">
        <v>17</v>
      </c>
      <c r="G4754" t="s">
        <v>491</v>
      </c>
      <c r="H4754">
        <v>75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 t="s">
        <v>19</v>
      </c>
      <c r="P4754" t="str">
        <f>UPPER(Table1[[#This Row],[Venue]])</f>
        <v>HOME</v>
      </c>
    </row>
    <row r="4755" spans="1:16" hidden="1" x14ac:dyDescent="0.45">
      <c r="A4755">
        <v>40044414</v>
      </c>
      <c r="B4755" t="s">
        <v>337</v>
      </c>
      <c r="C4755">
        <v>45193</v>
      </c>
      <c r="D4755">
        <v>75083</v>
      </c>
      <c r="E4755">
        <v>20232024</v>
      </c>
      <c r="F4755" t="s">
        <v>17</v>
      </c>
      <c r="G4755" t="s">
        <v>402</v>
      </c>
      <c r="H4755">
        <v>87</v>
      </c>
      <c r="I4755">
        <v>1</v>
      </c>
      <c r="J4755">
        <v>0</v>
      </c>
      <c r="K4755">
        <v>1</v>
      </c>
      <c r="L4755">
        <v>1</v>
      </c>
      <c r="M4755">
        <v>0</v>
      </c>
      <c r="N4755">
        <v>0</v>
      </c>
      <c r="O4755" t="s">
        <v>19</v>
      </c>
      <c r="P4755" t="str">
        <f>UPPER(Table1[[#This Row],[Venue]])</f>
        <v>HOME</v>
      </c>
    </row>
    <row r="4756" spans="1:16" hidden="1" x14ac:dyDescent="0.45">
      <c r="A4756">
        <v>40044414</v>
      </c>
      <c r="B4756" t="s">
        <v>337</v>
      </c>
      <c r="C4756">
        <v>45193</v>
      </c>
      <c r="D4756">
        <v>75083</v>
      </c>
      <c r="E4756">
        <v>20232024</v>
      </c>
      <c r="F4756" t="s">
        <v>17</v>
      </c>
      <c r="G4756" t="s">
        <v>92</v>
      </c>
      <c r="H4756">
        <v>96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2</v>
      </c>
      <c r="O4756" t="s">
        <v>19</v>
      </c>
      <c r="P4756" t="str">
        <f>UPPER(Table1[[#This Row],[Venue]])</f>
        <v>HOME</v>
      </c>
    </row>
    <row r="4757" spans="1:16" hidden="1" x14ac:dyDescent="0.45">
      <c r="A4757">
        <v>40044414</v>
      </c>
      <c r="B4757" t="s">
        <v>337</v>
      </c>
      <c r="C4757">
        <v>45193</v>
      </c>
      <c r="D4757">
        <v>75083</v>
      </c>
      <c r="E4757">
        <v>20232024</v>
      </c>
      <c r="F4757" t="s">
        <v>17</v>
      </c>
      <c r="G4757" t="s">
        <v>492</v>
      </c>
      <c r="H4757">
        <v>99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 t="s">
        <v>19</v>
      </c>
      <c r="P4757" t="str">
        <f>UPPER(Table1[[#This Row],[Venue]])</f>
        <v>HOME</v>
      </c>
    </row>
    <row r="4758" spans="1:16" hidden="1" x14ac:dyDescent="0.45">
      <c r="A4758">
        <v>40044414</v>
      </c>
      <c r="B4758" t="s">
        <v>337</v>
      </c>
      <c r="C4758">
        <v>45193</v>
      </c>
      <c r="D4758">
        <v>75083</v>
      </c>
      <c r="E4758">
        <v>20232024</v>
      </c>
      <c r="F4758" t="s">
        <v>17</v>
      </c>
      <c r="G4758" t="s">
        <v>239</v>
      </c>
      <c r="H4758">
        <v>1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 t="s">
        <v>40</v>
      </c>
      <c r="P4758" t="str">
        <f>UPPER(Table1[[#This Row],[Venue]])</f>
        <v>AWAY</v>
      </c>
    </row>
    <row r="4759" spans="1:16" hidden="1" x14ac:dyDescent="0.45">
      <c r="A4759">
        <v>40044414</v>
      </c>
      <c r="B4759" t="s">
        <v>337</v>
      </c>
      <c r="C4759">
        <v>45193</v>
      </c>
      <c r="D4759">
        <v>75083</v>
      </c>
      <c r="E4759">
        <v>20232024</v>
      </c>
      <c r="F4759" t="s">
        <v>17</v>
      </c>
      <c r="G4759" t="s">
        <v>240</v>
      </c>
      <c r="H4759">
        <v>3</v>
      </c>
      <c r="I4759">
        <v>3</v>
      </c>
      <c r="J4759">
        <v>1</v>
      </c>
      <c r="K4759">
        <v>1</v>
      </c>
      <c r="L4759">
        <v>2</v>
      </c>
      <c r="M4759">
        <v>0</v>
      </c>
      <c r="N4759">
        <v>0</v>
      </c>
      <c r="O4759" t="s">
        <v>40</v>
      </c>
      <c r="P4759" t="str">
        <f>UPPER(Table1[[#This Row],[Venue]])</f>
        <v>AWAY</v>
      </c>
    </row>
    <row r="4760" spans="1:16" hidden="1" x14ac:dyDescent="0.45">
      <c r="A4760">
        <v>40044414</v>
      </c>
      <c r="B4760" t="s">
        <v>337</v>
      </c>
      <c r="C4760">
        <v>45193</v>
      </c>
      <c r="D4760">
        <v>75083</v>
      </c>
      <c r="E4760">
        <v>20232024</v>
      </c>
      <c r="F4760" t="s">
        <v>17</v>
      </c>
      <c r="G4760" t="s">
        <v>241</v>
      </c>
      <c r="H4760">
        <v>4</v>
      </c>
      <c r="I4760">
        <v>0</v>
      </c>
      <c r="J4760">
        <v>0</v>
      </c>
      <c r="K4760">
        <v>1</v>
      </c>
      <c r="L4760">
        <v>0</v>
      </c>
      <c r="M4760">
        <v>0</v>
      </c>
      <c r="N4760">
        <v>0</v>
      </c>
      <c r="O4760" t="s">
        <v>40</v>
      </c>
      <c r="P4760" t="str">
        <f>UPPER(Table1[[#This Row],[Venue]])</f>
        <v>AWAY</v>
      </c>
    </row>
    <row r="4761" spans="1:16" hidden="1" x14ac:dyDescent="0.45">
      <c r="A4761">
        <v>40044414</v>
      </c>
      <c r="B4761" t="s">
        <v>337</v>
      </c>
      <c r="C4761">
        <v>45193</v>
      </c>
      <c r="D4761">
        <v>75083</v>
      </c>
      <c r="E4761">
        <v>20232024</v>
      </c>
      <c r="F4761" t="s">
        <v>17</v>
      </c>
      <c r="G4761" t="s">
        <v>398</v>
      </c>
      <c r="H4761">
        <v>5</v>
      </c>
      <c r="I4761">
        <v>1</v>
      </c>
      <c r="J4761">
        <v>0</v>
      </c>
      <c r="K4761">
        <v>1</v>
      </c>
      <c r="L4761">
        <v>1</v>
      </c>
      <c r="M4761">
        <v>0</v>
      </c>
      <c r="N4761">
        <v>0</v>
      </c>
      <c r="O4761" t="s">
        <v>40</v>
      </c>
      <c r="P4761" t="str">
        <f>UPPER(Table1[[#This Row],[Venue]])</f>
        <v>AWAY</v>
      </c>
    </row>
    <row r="4762" spans="1:16" hidden="1" x14ac:dyDescent="0.45">
      <c r="A4762">
        <v>40044414</v>
      </c>
      <c r="B4762" t="s">
        <v>337</v>
      </c>
      <c r="C4762">
        <v>45193</v>
      </c>
      <c r="D4762">
        <v>75083</v>
      </c>
      <c r="E4762">
        <v>20232024</v>
      </c>
      <c r="F4762" t="s">
        <v>17</v>
      </c>
      <c r="G4762" t="s">
        <v>276</v>
      </c>
      <c r="H4762">
        <v>9</v>
      </c>
      <c r="I4762">
        <v>1</v>
      </c>
      <c r="J4762">
        <v>1</v>
      </c>
      <c r="K4762">
        <v>1</v>
      </c>
      <c r="L4762">
        <v>0</v>
      </c>
      <c r="M4762">
        <v>0</v>
      </c>
      <c r="N4762">
        <v>0</v>
      </c>
      <c r="O4762" t="s">
        <v>40</v>
      </c>
      <c r="P4762" t="str">
        <f>UPPER(Table1[[#This Row],[Venue]])</f>
        <v>AWAY</v>
      </c>
    </row>
    <row r="4763" spans="1:16" hidden="1" x14ac:dyDescent="0.45">
      <c r="A4763">
        <v>40044414</v>
      </c>
      <c r="B4763" t="s">
        <v>337</v>
      </c>
      <c r="C4763">
        <v>45193</v>
      </c>
      <c r="D4763">
        <v>75083</v>
      </c>
      <c r="E4763">
        <v>20232024</v>
      </c>
      <c r="F4763" t="s">
        <v>17</v>
      </c>
      <c r="G4763" t="s">
        <v>339</v>
      </c>
      <c r="H4763">
        <v>10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 t="s">
        <v>40</v>
      </c>
      <c r="P4763" t="str">
        <f>UPPER(Table1[[#This Row],[Venue]])</f>
        <v>AWAY</v>
      </c>
    </row>
    <row r="4764" spans="1:16" hidden="1" x14ac:dyDescent="0.45">
      <c r="A4764">
        <v>40044414</v>
      </c>
      <c r="B4764" t="s">
        <v>337</v>
      </c>
      <c r="C4764">
        <v>45193</v>
      </c>
      <c r="D4764">
        <v>75083</v>
      </c>
      <c r="E4764">
        <v>20232024</v>
      </c>
      <c r="F4764" t="s">
        <v>17</v>
      </c>
      <c r="G4764" t="s">
        <v>243</v>
      </c>
      <c r="H4764">
        <v>17</v>
      </c>
      <c r="I4764">
        <v>1</v>
      </c>
      <c r="J4764">
        <v>1</v>
      </c>
      <c r="K4764">
        <v>1</v>
      </c>
      <c r="L4764">
        <v>0</v>
      </c>
      <c r="M4764">
        <v>0</v>
      </c>
      <c r="N4764">
        <v>0</v>
      </c>
      <c r="O4764" t="s">
        <v>40</v>
      </c>
      <c r="P4764" t="str">
        <f>UPPER(Table1[[#This Row],[Venue]])</f>
        <v>AWAY</v>
      </c>
    </row>
    <row r="4765" spans="1:16" hidden="1" x14ac:dyDescent="0.45">
      <c r="A4765">
        <v>40044414</v>
      </c>
      <c r="B4765" t="s">
        <v>337</v>
      </c>
      <c r="C4765">
        <v>45193</v>
      </c>
      <c r="D4765">
        <v>75083</v>
      </c>
      <c r="E4765">
        <v>20232024</v>
      </c>
      <c r="F4765" t="s">
        <v>17</v>
      </c>
      <c r="G4765" t="s">
        <v>244</v>
      </c>
      <c r="H4765">
        <v>20</v>
      </c>
      <c r="I4765">
        <v>2</v>
      </c>
      <c r="J4765">
        <v>0</v>
      </c>
      <c r="K4765">
        <v>1</v>
      </c>
      <c r="L4765">
        <v>2</v>
      </c>
      <c r="M4765">
        <v>0</v>
      </c>
      <c r="N4765">
        <v>0</v>
      </c>
      <c r="O4765" t="s">
        <v>40</v>
      </c>
      <c r="P4765" t="str">
        <f>UPPER(Table1[[#This Row],[Venue]])</f>
        <v>AWAY</v>
      </c>
    </row>
    <row r="4766" spans="1:16" hidden="1" x14ac:dyDescent="0.45">
      <c r="A4766">
        <v>40044414</v>
      </c>
      <c r="B4766" t="s">
        <v>337</v>
      </c>
      <c r="C4766">
        <v>45193</v>
      </c>
      <c r="D4766">
        <v>75083</v>
      </c>
      <c r="E4766">
        <v>20232024</v>
      </c>
      <c r="F4766" t="s">
        <v>17</v>
      </c>
      <c r="G4766" t="s">
        <v>245</v>
      </c>
      <c r="H4766">
        <v>22</v>
      </c>
      <c r="I4766">
        <v>2</v>
      </c>
      <c r="J4766">
        <v>1</v>
      </c>
      <c r="K4766">
        <v>1</v>
      </c>
      <c r="L4766">
        <v>1</v>
      </c>
      <c r="M4766">
        <v>0</v>
      </c>
      <c r="N4766">
        <v>2</v>
      </c>
      <c r="O4766" t="s">
        <v>40</v>
      </c>
      <c r="P4766" t="str">
        <f>UPPER(Table1[[#This Row],[Venue]])</f>
        <v>AWAY</v>
      </c>
    </row>
    <row r="4767" spans="1:16" hidden="1" x14ac:dyDescent="0.45">
      <c r="A4767">
        <v>40044414</v>
      </c>
      <c r="B4767" t="s">
        <v>337</v>
      </c>
      <c r="C4767">
        <v>45193</v>
      </c>
      <c r="D4767">
        <v>75083</v>
      </c>
      <c r="E4767">
        <v>20232024</v>
      </c>
      <c r="F4767" t="s">
        <v>17</v>
      </c>
      <c r="G4767" t="s">
        <v>249</v>
      </c>
      <c r="H4767">
        <v>41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 t="s">
        <v>40</v>
      </c>
      <c r="P4767" t="str">
        <f>UPPER(Table1[[#This Row],[Venue]])</f>
        <v>AWAY</v>
      </c>
    </row>
    <row r="4768" spans="1:16" hidden="1" x14ac:dyDescent="0.45">
      <c r="A4768">
        <v>40044414</v>
      </c>
      <c r="B4768" t="s">
        <v>337</v>
      </c>
      <c r="C4768">
        <v>45193</v>
      </c>
      <c r="D4768">
        <v>75083</v>
      </c>
      <c r="E4768">
        <v>20232024</v>
      </c>
      <c r="F4768" t="s">
        <v>17</v>
      </c>
      <c r="G4768" t="s">
        <v>250</v>
      </c>
      <c r="H4768">
        <v>42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 t="s">
        <v>40</v>
      </c>
      <c r="P4768" t="str">
        <f>UPPER(Table1[[#This Row],[Venue]])</f>
        <v>AWAY</v>
      </c>
    </row>
    <row r="4769" spans="1:16" hidden="1" x14ac:dyDescent="0.45">
      <c r="A4769">
        <v>40044414</v>
      </c>
      <c r="B4769" t="s">
        <v>337</v>
      </c>
      <c r="C4769">
        <v>45193</v>
      </c>
      <c r="D4769">
        <v>75083</v>
      </c>
      <c r="E4769">
        <v>20232024</v>
      </c>
      <c r="F4769" t="s">
        <v>17</v>
      </c>
      <c r="G4769" t="s">
        <v>252</v>
      </c>
      <c r="H4769">
        <v>63</v>
      </c>
      <c r="I4769">
        <v>6</v>
      </c>
      <c r="J4769">
        <v>5</v>
      </c>
      <c r="K4769">
        <v>1</v>
      </c>
      <c r="L4769">
        <v>1</v>
      </c>
      <c r="M4769">
        <v>0</v>
      </c>
      <c r="N4769">
        <v>0</v>
      </c>
      <c r="O4769" t="s">
        <v>40</v>
      </c>
      <c r="P4769" t="str">
        <f>UPPER(Table1[[#This Row],[Venue]])</f>
        <v>AWAY</v>
      </c>
    </row>
    <row r="4770" spans="1:16" hidden="1" x14ac:dyDescent="0.45">
      <c r="A4770">
        <v>40044414</v>
      </c>
      <c r="B4770" t="s">
        <v>337</v>
      </c>
      <c r="C4770">
        <v>45193</v>
      </c>
      <c r="D4770">
        <v>75083</v>
      </c>
      <c r="E4770">
        <v>20232024</v>
      </c>
      <c r="F4770" t="s">
        <v>17</v>
      </c>
      <c r="G4770" t="s">
        <v>253</v>
      </c>
      <c r="H4770">
        <v>69</v>
      </c>
      <c r="I4770">
        <v>2</v>
      </c>
      <c r="J4770">
        <v>0</v>
      </c>
      <c r="K4770">
        <v>1</v>
      </c>
      <c r="L4770">
        <v>2</v>
      </c>
      <c r="M4770">
        <v>0</v>
      </c>
      <c r="N4770">
        <v>0</v>
      </c>
      <c r="O4770" t="s">
        <v>40</v>
      </c>
      <c r="P4770" t="str">
        <f>UPPER(Table1[[#This Row],[Venue]])</f>
        <v>AWAY</v>
      </c>
    </row>
    <row r="4771" spans="1:16" hidden="1" x14ac:dyDescent="0.45">
      <c r="A4771">
        <v>40044414</v>
      </c>
      <c r="B4771" t="s">
        <v>337</v>
      </c>
      <c r="C4771">
        <v>45193</v>
      </c>
      <c r="D4771">
        <v>75083</v>
      </c>
      <c r="E4771">
        <v>20232024</v>
      </c>
      <c r="F4771" t="s">
        <v>17</v>
      </c>
      <c r="G4771" t="s">
        <v>254</v>
      </c>
      <c r="H4771">
        <v>77</v>
      </c>
      <c r="I4771">
        <v>0</v>
      </c>
      <c r="J4771">
        <v>0</v>
      </c>
      <c r="K4771">
        <v>1</v>
      </c>
      <c r="L4771">
        <v>0</v>
      </c>
      <c r="M4771">
        <v>0</v>
      </c>
      <c r="N4771">
        <v>0</v>
      </c>
      <c r="O4771" t="s">
        <v>40</v>
      </c>
      <c r="P4771" t="str">
        <f>UPPER(Table1[[#This Row],[Venue]])</f>
        <v>AWAY</v>
      </c>
    </row>
    <row r="4772" spans="1:16" hidden="1" x14ac:dyDescent="0.45">
      <c r="A4772">
        <v>40044416</v>
      </c>
      <c r="B4772" t="s">
        <v>361</v>
      </c>
      <c r="C4772">
        <v>45203</v>
      </c>
      <c r="D4772">
        <v>75085</v>
      </c>
      <c r="E4772">
        <v>20232024</v>
      </c>
      <c r="F4772" t="s">
        <v>17</v>
      </c>
      <c r="G4772" t="s">
        <v>190</v>
      </c>
      <c r="H4772">
        <v>1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 t="s">
        <v>19</v>
      </c>
      <c r="P4772" t="str">
        <f>UPPER(Table1[[#This Row],[Venue]])</f>
        <v>HOME</v>
      </c>
    </row>
    <row r="4773" spans="1:16" hidden="1" x14ac:dyDescent="0.45">
      <c r="A4773">
        <v>40044416</v>
      </c>
      <c r="B4773" t="s">
        <v>361</v>
      </c>
      <c r="C4773">
        <v>45203</v>
      </c>
      <c r="D4773">
        <v>75085</v>
      </c>
      <c r="E4773">
        <v>20232024</v>
      </c>
      <c r="F4773" t="s">
        <v>17</v>
      </c>
      <c r="G4773" t="s">
        <v>60</v>
      </c>
      <c r="H4773">
        <v>4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2</v>
      </c>
      <c r="O4773" t="s">
        <v>19</v>
      </c>
      <c r="P4773" t="str">
        <f>UPPER(Table1[[#This Row],[Venue]])</f>
        <v>HOME</v>
      </c>
    </row>
    <row r="4774" spans="1:16" hidden="1" x14ac:dyDescent="0.45">
      <c r="A4774">
        <v>40044416</v>
      </c>
      <c r="B4774" t="s">
        <v>361</v>
      </c>
      <c r="C4774">
        <v>45203</v>
      </c>
      <c r="D4774">
        <v>75085</v>
      </c>
      <c r="E4774">
        <v>20232024</v>
      </c>
      <c r="F4774" t="s">
        <v>17</v>
      </c>
      <c r="G4774" t="s">
        <v>279</v>
      </c>
      <c r="H4774">
        <v>5</v>
      </c>
      <c r="I4774">
        <v>0</v>
      </c>
      <c r="J4774">
        <v>0</v>
      </c>
      <c r="K4774">
        <v>1</v>
      </c>
      <c r="L4774">
        <v>0</v>
      </c>
      <c r="M4774">
        <v>0</v>
      </c>
      <c r="N4774">
        <v>2</v>
      </c>
      <c r="O4774" t="s">
        <v>19</v>
      </c>
      <c r="P4774" t="str">
        <f>UPPER(Table1[[#This Row],[Venue]])</f>
        <v>HOME</v>
      </c>
    </row>
    <row r="4775" spans="1:16" hidden="1" x14ac:dyDescent="0.45">
      <c r="A4775">
        <v>40044416</v>
      </c>
      <c r="B4775" t="s">
        <v>361</v>
      </c>
      <c r="C4775">
        <v>45203</v>
      </c>
      <c r="D4775">
        <v>75085</v>
      </c>
      <c r="E4775">
        <v>20232024</v>
      </c>
      <c r="F4775" t="s">
        <v>17</v>
      </c>
      <c r="G4775" t="s">
        <v>61</v>
      </c>
      <c r="H4775">
        <v>6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0</v>
      </c>
      <c r="O4775" t="s">
        <v>19</v>
      </c>
      <c r="P4775" t="str">
        <f>UPPER(Table1[[#This Row],[Venue]])</f>
        <v>HOME</v>
      </c>
    </row>
    <row r="4776" spans="1:16" hidden="1" x14ac:dyDescent="0.45">
      <c r="A4776">
        <v>40044416</v>
      </c>
      <c r="B4776" t="s">
        <v>361</v>
      </c>
      <c r="C4776">
        <v>45203</v>
      </c>
      <c r="D4776">
        <v>75085</v>
      </c>
      <c r="E4776">
        <v>20232024</v>
      </c>
      <c r="F4776" t="s">
        <v>17</v>
      </c>
      <c r="G4776" t="s">
        <v>62</v>
      </c>
      <c r="H4776">
        <v>7</v>
      </c>
      <c r="I4776">
        <v>1</v>
      </c>
      <c r="J4776">
        <v>0</v>
      </c>
      <c r="K4776">
        <v>1</v>
      </c>
      <c r="L4776">
        <v>1</v>
      </c>
      <c r="M4776">
        <v>0</v>
      </c>
      <c r="N4776">
        <v>2</v>
      </c>
      <c r="O4776" t="s">
        <v>19</v>
      </c>
      <c r="P4776" t="str">
        <f>UPPER(Table1[[#This Row],[Venue]])</f>
        <v>HOME</v>
      </c>
    </row>
    <row r="4777" spans="1:16" hidden="1" x14ac:dyDescent="0.45">
      <c r="A4777">
        <v>40044416</v>
      </c>
      <c r="B4777" t="s">
        <v>361</v>
      </c>
      <c r="C4777">
        <v>45203</v>
      </c>
      <c r="D4777">
        <v>75085</v>
      </c>
      <c r="E4777">
        <v>20232024</v>
      </c>
      <c r="F4777" t="s">
        <v>17</v>
      </c>
      <c r="G4777" t="s">
        <v>42</v>
      </c>
      <c r="H4777">
        <v>8</v>
      </c>
      <c r="I4777">
        <v>1</v>
      </c>
      <c r="J4777">
        <v>0</v>
      </c>
      <c r="K4777">
        <v>1</v>
      </c>
      <c r="L4777">
        <v>1</v>
      </c>
      <c r="M4777">
        <v>0</v>
      </c>
      <c r="N4777">
        <v>0</v>
      </c>
      <c r="O4777" t="s">
        <v>19</v>
      </c>
      <c r="P4777" t="str">
        <f>UPPER(Table1[[#This Row],[Venue]])</f>
        <v>HOME</v>
      </c>
    </row>
    <row r="4778" spans="1:16" hidden="1" x14ac:dyDescent="0.45">
      <c r="A4778">
        <v>40044416</v>
      </c>
      <c r="B4778" t="s">
        <v>361</v>
      </c>
      <c r="C4778">
        <v>45203</v>
      </c>
      <c r="D4778">
        <v>75085</v>
      </c>
      <c r="E4778">
        <v>20232024</v>
      </c>
      <c r="F4778" t="s">
        <v>17</v>
      </c>
      <c r="G4778" t="s">
        <v>280</v>
      </c>
      <c r="H4778">
        <v>9</v>
      </c>
      <c r="I4778">
        <v>1</v>
      </c>
      <c r="J4778">
        <v>0</v>
      </c>
      <c r="K4778">
        <v>1</v>
      </c>
      <c r="L4778">
        <v>1</v>
      </c>
      <c r="M4778">
        <v>0</v>
      </c>
      <c r="N4778">
        <v>0</v>
      </c>
      <c r="O4778" t="s">
        <v>19</v>
      </c>
      <c r="P4778" t="str">
        <f>UPPER(Table1[[#This Row],[Venue]])</f>
        <v>HOME</v>
      </c>
    </row>
    <row r="4779" spans="1:16" hidden="1" x14ac:dyDescent="0.45">
      <c r="A4779">
        <v>40044416</v>
      </c>
      <c r="B4779" t="s">
        <v>361</v>
      </c>
      <c r="C4779">
        <v>45203</v>
      </c>
      <c r="D4779">
        <v>75085</v>
      </c>
      <c r="E4779">
        <v>20232024</v>
      </c>
      <c r="F4779" t="s">
        <v>17</v>
      </c>
      <c r="G4779" t="s">
        <v>63</v>
      </c>
      <c r="H4779">
        <v>10</v>
      </c>
      <c r="I4779">
        <v>1</v>
      </c>
      <c r="J4779">
        <v>0</v>
      </c>
      <c r="K4779">
        <v>1</v>
      </c>
      <c r="L4779">
        <v>1</v>
      </c>
      <c r="M4779">
        <v>0</v>
      </c>
      <c r="N4779">
        <v>2</v>
      </c>
      <c r="O4779" t="s">
        <v>19</v>
      </c>
      <c r="P4779" t="str">
        <f>UPPER(Table1[[#This Row],[Venue]])</f>
        <v>HOME</v>
      </c>
    </row>
    <row r="4780" spans="1:16" hidden="1" x14ac:dyDescent="0.45">
      <c r="A4780">
        <v>40044416</v>
      </c>
      <c r="B4780" t="s">
        <v>361</v>
      </c>
      <c r="C4780">
        <v>45203</v>
      </c>
      <c r="D4780">
        <v>75085</v>
      </c>
      <c r="E4780">
        <v>20232024</v>
      </c>
      <c r="F4780" t="s">
        <v>17</v>
      </c>
      <c r="G4780" t="s">
        <v>128</v>
      </c>
      <c r="H4780">
        <v>12</v>
      </c>
      <c r="I4780">
        <v>3</v>
      </c>
      <c r="J4780">
        <v>3</v>
      </c>
      <c r="K4780">
        <v>1</v>
      </c>
      <c r="L4780">
        <v>0</v>
      </c>
      <c r="M4780">
        <v>0</v>
      </c>
      <c r="N4780">
        <v>0</v>
      </c>
      <c r="O4780" t="s">
        <v>19</v>
      </c>
      <c r="P4780" t="str">
        <f>UPPER(Table1[[#This Row],[Venue]])</f>
        <v>HOME</v>
      </c>
    </row>
    <row r="4781" spans="1:16" hidden="1" x14ac:dyDescent="0.45">
      <c r="A4781">
        <v>40044416</v>
      </c>
      <c r="B4781" t="s">
        <v>361</v>
      </c>
      <c r="C4781">
        <v>45203</v>
      </c>
      <c r="D4781">
        <v>75085</v>
      </c>
      <c r="E4781">
        <v>20232024</v>
      </c>
      <c r="F4781" t="s">
        <v>17</v>
      </c>
      <c r="G4781" t="s">
        <v>341</v>
      </c>
      <c r="H4781">
        <v>17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 t="s">
        <v>19</v>
      </c>
      <c r="P4781" t="str">
        <f>UPPER(Table1[[#This Row],[Venue]])</f>
        <v>HOME</v>
      </c>
    </row>
    <row r="4782" spans="1:16" hidden="1" x14ac:dyDescent="0.45">
      <c r="A4782">
        <v>40044416</v>
      </c>
      <c r="B4782" t="s">
        <v>361</v>
      </c>
      <c r="C4782">
        <v>45203</v>
      </c>
      <c r="D4782">
        <v>75085</v>
      </c>
      <c r="E4782">
        <v>20232024</v>
      </c>
      <c r="F4782" t="s">
        <v>17</v>
      </c>
      <c r="G4782" t="s">
        <v>67</v>
      </c>
      <c r="H4782">
        <v>21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 t="s">
        <v>19</v>
      </c>
      <c r="P4782" t="str">
        <f>UPPER(Table1[[#This Row],[Venue]])</f>
        <v>HOME</v>
      </c>
    </row>
    <row r="4783" spans="1:16" hidden="1" x14ac:dyDescent="0.45">
      <c r="A4783">
        <v>40044416</v>
      </c>
      <c r="B4783" t="s">
        <v>361</v>
      </c>
      <c r="C4783">
        <v>45203</v>
      </c>
      <c r="D4783">
        <v>75085</v>
      </c>
      <c r="E4783">
        <v>20232024</v>
      </c>
      <c r="F4783" t="s">
        <v>17</v>
      </c>
      <c r="G4783" t="s">
        <v>493</v>
      </c>
      <c r="H4783">
        <v>23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0</v>
      </c>
      <c r="O4783" t="s">
        <v>19</v>
      </c>
      <c r="P4783" t="str">
        <f>UPPER(Table1[[#This Row],[Venue]])</f>
        <v>HOME</v>
      </c>
    </row>
    <row r="4784" spans="1:16" hidden="1" x14ac:dyDescent="0.45">
      <c r="A4784">
        <v>40044416</v>
      </c>
      <c r="B4784" t="s">
        <v>361</v>
      </c>
      <c r="C4784">
        <v>45203</v>
      </c>
      <c r="D4784">
        <v>75085</v>
      </c>
      <c r="E4784">
        <v>20232024</v>
      </c>
      <c r="F4784" t="s">
        <v>17</v>
      </c>
      <c r="G4784" t="s">
        <v>322</v>
      </c>
      <c r="H4784">
        <v>40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0</v>
      </c>
      <c r="O4784" t="s">
        <v>19</v>
      </c>
      <c r="P4784" t="str">
        <f>UPPER(Table1[[#This Row],[Venue]])</f>
        <v>HOME</v>
      </c>
    </row>
    <row r="4785" spans="1:16" hidden="1" x14ac:dyDescent="0.45">
      <c r="A4785">
        <v>40044416</v>
      </c>
      <c r="B4785" t="s">
        <v>361</v>
      </c>
      <c r="C4785">
        <v>45203</v>
      </c>
      <c r="D4785">
        <v>75085</v>
      </c>
      <c r="E4785">
        <v>20232024</v>
      </c>
      <c r="F4785" t="s">
        <v>17</v>
      </c>
      <c r="G4785" t="s">
        <v>429</v>
      </c>
      <c r="H4785">
        <v>44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 t="s">
        <v>19</v>
      </c>
      <c r="P4785" t="str">
        <f>UPPER(Table1[[#This Row],[Venue]])</f>
        <v>HOME</v>
      </c>
    </row>
    <row r="4786" spans="1:16" hidden="1" x14ac:dyDescent="0.45">
      <c r="A4786">
        <v>40044416</v>
      </c>
      <c r="B4786" t="s">
        <v>361</v>
      </c>
      <c r="C4786">
        <v>45203</v>
      </c>
      <c r="D4786">
        <v>75085</v>
      </c>
      <c r="E4786">
        <v>20232024</v>
      </c>
      <c r="F4786" t="s">
        <v>17</v>
      </c>
      <c r="G4786" t="s">
        <v>71</v>
      </c>
      <c r="H4786">
        <v>55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0</v>
      </c>
      <c r="O4786" t="s">
        <v>19</v>
      </c>
      <c r="P4786" t="str">
        <f>UPPER(Table1[[#This Row],[Venue]])</f>
        <v>HOME</v>
      </c>
    </row>
    <row r="4787" spans="1:16" hidden="1" x14ac:dyDescent="0.45">
      <c r="A4787">
        <v>40044416</v>
      </c>
      <c r="B4787" t="s">
        <v>361</v>
      </c>
      <c r="C4787">
        <v>45203</v>
      </c>
      <c r="D4787">
        <v>75085</v>
      </c>
      <c r="E4787">
        <v>20232024</v>
      </c>
      <c r="F4787" t="s">
        <v>17</v>
      </c>
      <c r="G4787" t="s">
        <v>72</v>
      </c>
      <c r="H4787">
        <v>86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 t="s">
        <v>19</v>
      </c>
      <c r="P4787" t="str">
        <f>UPPER(Table1[[#This Row],[Venue]])</f>
        <v>HOME</v>
      </c>
    </row>
    <row r="4788" spans="1:16" hidden="1" x14ac:dyDescent="0.45">
      <c r="A4788">
        <v>40044416</v>
      </c>
      <c r="B4788" t="s">
        <v>361</v>
      </c>
      <c r="C4788">
        <v>45203</v>
      </c>
      <c r="D4788">
        <v>75085</v>
      </c>
      <c r="E4788">
        <v>20232024</v>
      </c>
      <c r="F4788" t="s">
        <v>17</v>
      </c>
      <c r="G4788" t="s">
        <v>191</v>
      </c>
      <c r="H4788">
        <v>89</v>
      </c>
      <c r="I4788">
        <v>1</v>
      </c>
      <c r="J4788">
        <v>1</v>
      </c>
      <c r="K4788">
        <v>1</v>
      </c>
      <c r="L4788">
        <v>0</v>
      </c>
      <c r="M4788">
        <v>0</v>
      </c>
      <c r="N4788">
        <v>2</v>
      </c>
      <c r="O4788" t="s">
        <v>19</v>
      </c>
      <c r="P4788" t="str">
        <f>UPPER(Table1[[#This Row],[Venue]])</f>
        <v>HOME</v>
      </c>
    </row>
    <row r="4789" spans="1:16" hidden="1" x14ac:dyDescent="0.45">
      <c r="A4789">
        <v>40044416</v>
      </c>
      <c r="B4789" t="s">
        <v>361</v>
      </c>
      <c r="C4789">
        <v>45203</v>
      </c>
      <c r="D4789">
        <v>75085</v>
      </c>
      <c r="E4789">
        <v>20232024</v>
      </c>
      <c r="F4789" t="s">
        <v>17</v>
      </c>
      <c r="G4789" t="s">
        <v>239</v>
      </c>
      <c r="H4789">
        <v>1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0</v>
      </c>
      <c r="O4789" t="s">
        <v>40</v>
      </c>
      <c r="P4789" t="str">
        <f>UPPER(Table1[[#This Row],[Venue]])</f>
        <v>AWAY</v>
      </c>
    </row>
    <row r="4790" spans="1:16" hidden="1" x14ac:dyDescent="0.45">
      <c r="A4790">
        <v>40044416</v>
      </c>
      <c r="B4790" t="s">
        <v>361</v>
      </c>
      <c r="C4790">
        <v>45203</v>
      </c>
      <c r="D4790">
        <v>75085</v>
      </c>
      <c r="E4790">
        <v>20232024</v>
      </c>
      <c r="F4790" t="s">
        <v>17</v>
      </c>
      <c r="G4790" t="s">
        <v>240</v>
      </c>
      <c r="H4790">
        <v>3</v>
      </c>
      <c r="I4790">
        <v>3</v>
      </c>
      <c r="J4790">
        <v>1</v>
      </c>
      <c r="K4790">
        <v>1</v>
      </c>
      <c r="L4790">
        <v>2</v>
      </c>
      <c r="M4790">
        <v>0</v>
      </c>
      <c r="N4790">
        <v>0</v>
      </c>
      <c r="O4790" t="s">
        <v>40</v>
      </c>
      <c r="P4790" t="str">
        <f>UPPER(Table1[[#This Row],[Venue]])</f>
        <v>AWAY</v>
      </c>
    </row>
    <row r="4791" spans="1:16" hidden="1" x14ac:dyDescent="0.45">
      <c r="A4791">
        <v>40044416</v>
      </c>
      <c r="B4791" t="s">
        <v>361</v>
      </c>
      <c r="C4791">
        <v>45203</v>
      </c>
      <c r="D4791">
        <v>75085</v>
      </c>
      <c r="E4791">
        <v>20232024</v>
      </c>
      <c r="F4791" t="s">
        <v>17</v>
      </c>
      <c r="G4791" t="s">
        <v>241</v>
      </c>
      <c r="H4791">
        <v>4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  <c r="O4791" t="s">
        <v>40</v>
      </c>
      <c r="P4791" t="str">
        <f>UPPER(Table1[[#This Row],[Venue]])</f>
        <v>AWAY</v>
      </c>
    </row>
    <row r="4792" spans="1:16" hidden="1" x14ac:dyDescent="0.45">
      <c r="A4792">
        <v>40044416</v>
      </c>
      <c r="B4792" t="s">
        <v>361</v>
      </c>
      <c r="C4792">
        <v>45203</v>
      </c>
      <c r="D4792">
        <v>75085</v>
      </c>
      <c r="E4792">
        <v>20232024</v>
      </c>
      <c r="F4792" t="s">
        <v>17</v>
      </c>
      <c r="G4792" t="s">
        <v>398</v>
      </c>
      <c r="H4792">
        <v>5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 t="s">
        <v>40</v>
      </c>
      <c r="P4792" t="str">
        <f>UPPER(Table1[[#This Row],[Venue]])</f>
        <v>AWAY</v>
      </c>
    </row>
    <row r="4793" spans="1:16" hidden="1" x14ac:dyDescent="0.45">
      <c r="A4793">
        <v>40044416</v>
      </c>
      <c r="B4793" t="s">
        <v>361</v>
      </c>
      <c r="C4793">
        <v>45203</v>
      </c>
      <c r="D4793">
        <v>75085</v>
      </c>
      <c r="E4793">
        <v>20232024</v>
      </c>
      <c r="F4793" t="s">
        <v>17</v>
      </c>
      <c r="G4793" t="s">
        <v>253</v>
      </c>
      <c r="H4793">
        <v>6</v>
      </c>
      <c r="I4793">
        <v>3</v>
      </c>
      <c r="J4793">
        <v>2</v>
      </c>
      <c r="K4793">
        <v>1</v>
      </c>
      <c r="L4793">
        <v>1</v>
      </c>
      <c r="M4793">
        <v>0</v>
      </c>
      <c r="N4793">
        <v>2</v>
      </c>
      <c r="O4793" t="s">
        <v>40</v>
      </c>
      <c r="P4793" t="str">
        <f>UPPER(Table1[[#This Row],[Venue]])</f>
        <v>AWAY</v>
      </c>
    </row>
    <row r="4794" spans="1:16" hidden="1" x14ac:dyDescent="0.45">
      <c r="A4794">
        <v>40044416</v>
      </c>
      <c r="B4794" t="s">
        <v>361</v>
      </c>
      <c r="C4794">
        <v>45203</v>
      </c>
      <c r="D4794">
        <v>75085</v>
      </c>
      <c r="E4794">
        <v>20232024</v>
      </c>
      <c r="F4794" t="s">
        <v>17</v>
      </c>
      <c r="G4794" t="s">
        <v>245</v>
      </c>
      <c r="H4794">
        <v>10</v>
      </c>
      <c r="I4794">
        <v>2</v>
      </c>
      <c r="J4794">
        <v>1</v>
      </c>
      <c r="K4794">
        <v>1</v>
      </c>
      <c r="L4794">
        <v>1</v>
      </c>
      <c r="M4794">
        <v>0</v>
      </c>
      <c r="N4794">
        <v>0</v>
      </c>
      <c r="O4794" t="s">
        <v>40</v>
      </c>
      <c r="P4794" t="str">
        <f>UPPER(Table1[[#This Row],[Venue]])</f>
        <v>AWAY</v>
      </c>
    </row>
    <row r="4795" spans="1:16" hidden="1" x14ac:dyDescent="0.45">
      <c r="A4795">
        <v>40044416</v>
      </c>
      <c r="B4795" t="s">
        <v>361</v>
      </c>
      <c r="C4795">
        <v>45203</v>
      </c>
      <c r="D4795">
        <v>75085</v>
      </c>
      <c r="E4795">
        <v>20232024</v>
      </c>
      <c r="F4795" t="s">
        <v>17</v>
      </c>
      <c r="G4795" t="s">
        <v>244</v>
      </c>
      <c r="H4795">
        <v>11</v>
      </c>
      <c r="I4795">
        <v>1</v>
      </c>
      <c r="J4795">
        <v>0</v>
      </c>
      <c r="K4795">
        <v>1</v>
      </c>
      <c r="L4795">
        <v>1</v>
      </c>
      <c r="M4795">
        <v>0</v>
      </c>
      <c r="N4795">
        <v>4</v>
      </c>
      <c r="O4795" t="s">
        <v>40</v>
      </c>
      <c r="P4795" t="str">
        <f>UPPER(Table1[[#This Row],[Venue]])</f>
        <v>AWAY</v>
      </c>
    </row>
    <row r="4796" spans="1:16" hidden="1" x14ac:dyDescent="0.45">
      <c r="A4796">
        <v>40044416</v>
      </c>
      <c r="B4796" t="s">
        <v>361</v>
      </c>
      <c r="C4796">
        <v>45203</v>
      </c>
      <c r="D4796">
        <v>75085</v>
      </c>
      <c r="E4796">
        <v>20232024</v>
      </c>
      <c r="F4796" t="s">
        <v>17</v>
      </c>
      <c r="G4796" t="s">
        <v>243</v>
      </c>
      <c r="H4796">
        <v>17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0</v>
      </c>
      <c r="O4796" t="s">
        <v>40</v>
      </c>
      <c r="P4796" t="str">
        <f>UPPER(Table1[[#This Row],[Venue]])</f>
        <v>AWAY</v>
      </c>
    </row>
    <row r="4797" spans="1:16" hidden="1" x14ac:dyDescent="0.45">
      <c r="A4797">
        <v>40044416</v>
      </c>
      <c r="B4797" t="s">
        <v>361</v>
      </c>
      <c r="C4797">
        <v>45203</v>
      </c>
      <c r="D4797">
        <v>75085</v>
      </c>
      <c r="E4797">
        <v>20232024</v>
      </c>
      <c r="F4797" t="s">
        <v>17</v>
      </c>
      <c r="G4797" t="s">
        <v>247</v>
      </c>
      <c r="H4797">
        <v>27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 t="s">
        <v>40</v>
      </c>
      <c r="P4797" t="str">
        <f>UPPER(Table1[[#This Row],[Venue]])</f>
        <v>AWAY</v>
      </c>
    </row>
    <row r="4798" spans="1:16" hidden="1" x14ac:dyDescent="0.45">
      <c r="A4798">
        <v>40044416</v>
      </c>
      <c r="B4798" t="s">
        <v>361</v>
      </c>
      <c r="C4798">
        <v>45203</v>
      </c>
      <c r="D4798">
        <v>75085</v>
      </c>
      <c r="E4798">
        <v>20232024</v>
      </c>
      <c r="F4798" t="s">
        <v>17</v>
      </c>
      <c r="G4798" t="s">
        <v>248</v>
      </c>
      <c r="H4798">
        <v>31</v>
      </c>
      <c r="I4798">
        <v>0</v>
      </c>
      <c r="J4798">
        <v>0</v>
      </c>
      <c r="K4798">
        <v>1</v>
      </c>
      <c r="L4798">
        <v>0</v>
      </c>
      <c r="M4798">
        <v>1</v>
      </c>
      <c r="N4798">
        <v>2</v>
      </c>
      <c r="O4798" t="s">
        <v>40</v>
      </c>
      <c r="P4798" t="str">
        <f>UPPER(Table1[[#This Row],[Venue]])</f>
        <v>AWAY</v>
      </c>
    </row>
    <row r="4799" spans="1:16" hidden="1" x14ac:dyDescent="0.45">
      <c r="A4799">
        <v>40044416</v>
      </c>
      <c r="B4799" t="s">
        <v>361</v>
      </c>
      <c r="C4799">
        <v>45203</v>
      </c>
      <c r="D4799">
        <v>75085</v>
      </c>
      <c r="E4799">
        <v>20232024</v>
      </c>
      <c r="F4799" t="s">
        <v>17</v>
      </c>
      <c r="G4799" t="s">
        <v>249</v>
      </c>
      <c r="H4799">
        <v>41</v>
      </c>
      <c r="I4799">
        <v>1</v>
      </c>
      <c r="J4799">
        <v>1</v>
      </c>
      <c r="K4799">
        <v>1</v>
      </c>
      <c r="L4799">
        <v>0</v>
      </c>
      <c r="M4799">
        <v>0</v>
      </c>
      <c r="N4799">
        <v>0</v>
      </c>
      <c r="O4799" t="s">
        <v>40</v>
      </c>
      <c r="P4799" t="str">
        <f>UPPER(Table1[[#This Row],[Venue]])</f>
        <v>AWAY</v>
      </c>
    </row>
    <row r="4800" spans="1:16" hidden="1" x14ac:dyDescent="0.45">
      <c r="A4800">
        <v>40044416</v>
      </c>
      <c r="B4800" t="s">
        <v>361</v>
      </c>
      <c r="C4800">
        <v>45203</v>
      </c>
      <c r="D4800">
        <v>75085</v>
      </c>
      <c r="E4800">
        <v>20232024</v>
      </c>
      <c r="F4800" t="s">
        <v>17</v>
      </c>
      <c r="G4800" t="s">
        <v>250</v>
      </c>
      <c r="H4800">
        <v>42</v>
      </c>
      <c r="I4800">
        <v>0</v>
      </c>
      <c r="J4800">
        <v>0</v>
      </c>
      <c r="K4800">
        <v>1</v>
      </c>
      <c r="L4800">
        <v>0</v>
      </c>
      <c r="M4800">
        <v>0</v>
      </c>
      <c r="N4800">
        <v>0</v>
      </c>
      <c r="O4800" t="s">
        <v>40</v>
      </c>
      <c r="P4800" t="str">
        <f>UPPER(Table1[[#This Row],[Venue]])</f>
        <v>AWAY</v>
      </c>
    </row>
    <row r="4801" spans="1:16" hidden="1" x14ac:dyDescent="0.45">
      <c r="A4801">
        <v>40044416</v>
      </c>
      <c r="B4801" t="s">
        <v>361</v>
      </c>
      <c r="C4801">
        <v>45203</v>
      </c>
      <c r="D4801">
        <v>75085</v>
      </c>
      <c r="E4801">
        <v>20232024</v>
      </c>
      <c r="F4801" t="s">
        <v>17</v>
      </c>
      <c r="G4801" t="s">
        <v>276</v>
      </c>
      <c r="H4801">
        <v>45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 t="s">
        <v>40</v>
      </c>
      <c r="P4801" t="str">
        <f>UPPER(Table1[[#This Row],[Venue]])</f>
        <v>AWAY</v>
      </c>
    </row>
    <row r="4802" spans="1:16" hidden="1" x14ac:dyDescent="0.45">
      <c r="A4802">
        <v>40044416</v>
      </c>
      <c r="B4802" t="s">
        <v>361</v>
      </c>
      <c r="C4802">
        <v>45203</v>
      </c>
      <c r="D4802">
        <v>75085</v>
      </c>
      <c r="E4802">
        <v>20232024</v>
      </c>
      <c r="F4802" t="s">
        <v>17</v>
      </c>
      <c r="G4802" t="s">
        <v>252</v>
      </c>
      <c r="H4802">
        <v>68</v>
      </c>
      <c r="I4802">
        <v>2</v>
      </c>
      <c r="J4802">
        <v>0</v>
      </c>
      <c r="K4802">
        <v>1</v>
      </c>
      <c r="L4802">
        <v>2</v>
      </c>
      <c r="M4802">
        <v>0</v>
      </c>
      <c r="N4802">
        <v>0</v>
      </c>
      <c r="O4802" t="s">
        <v>40</v>
      </c>
      <c r="P4802" t="str">
        <f>UPPER(Table1[[#This Row],[Venue]])</f>
        <v>AWAY</v>
      </c>
    </row>
    <row r="4803" spans="1:16" hidden="1" x14ac:dyDescent="0.45">
      <c r="A4803">
        <v>40044416</v>
      </c>
      <c r="B4803" t="s">
        <v>361</v>
      </c>
      <c r="C4803">
        <v>45203</v>
      </c>
      <c r="D4803">
        <v>75085</v>
      </c>
      <c r="E4803">
        <v>20232024</v>
      </c>
      <c r="F4803" t="s">
        <v>17</v>
      </c>
      <c r="G4803" t="s">
        <v>254</v>
      </c>
      <c r="H4803">
        <v>77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 t="s">
        <v>40</v>
      </c>
      <c r="P4803" t="str">
        <f>UPPER(Table1[[#This Row],[Venue]])</f>
        <v>AWAY</v>
      </c>
    </row>
    <row r="4804" spans="1:16" hidden="1" x14ac:dyDescent="0.45">
      <c r="A4804">
        <v>40044416</v>
      </c>
      <c r="B4804" t="s">
        <v>361</v>
      </c>
      <c r="C4804">
        <v>45203</v>
      </c>
      <c r="D4804">
        <v>75085</v>
      </c>
      <c r="E4804">
        <v>20232024</v>
      </c>
      <c r="F4804" t="s">
        <v>17</v>
      </c>
      <c r="G4804" t="s">
        <v>256</v>
      </c>
      <c r="H4804">
        <v>97</v>
      </c>
      <c r="I4804">
        <v>0</v>
      </c>
      <c r="J4804">
        <v>0</v>
      </c>
      <c r="K4804">
        <v>1</v>
      </c>
      <c r="L4804">
        <v>0</v>
      </c>
      <c r="M4804">
        <v>0</v>
      </c>
      <c r="N4804">
        <v>0</v>
      </c>
      <c r="O4804" t="s">
        <v>40</v>
      </c>
      <c r="P4804" t="str">
        <f>UPPER(Table1[[#This Row],[Venue]])</f>
        <v>AWAY</v>
      </c>
    </row>
    <row r="4805" spans="1:16" hidden="1" x14ac:dyDescent="0.45">
      <c r="A4805">
        <v>40044449</v>
      </c>
      <c r="B4805" t="s">
        <v>542</v>
      </c>
      <c r="C4805">
        <v>45203</v>
      </c>
      <c r="D4805">
        <v>75118</v>
      </c>
      <c r="E4805">
        <v>20232024</v>
      </c>
      <c r="F4805" t="s">
        <v>17</v>
      </c>
      <c r="G4805" t="s">
        <v>130</v>
      </c>
      <c r="H4805">
        <v>1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 t="s">
        <v>19</v>
      </c>
      <c r="P4805" t="str">
        <f>UPPER(Table1[[#This Row],[Venue]])</f>
        <v>HOME</v>
      </c>
    </row>
    <row r="4806" spans="1:16" hidden="1" x14ac:dyDescent="0.45">
      <c r="A4806">
        <v>40044449</v>
      </c>
      <c r="B4806" t="s">
        <v>542</v>
      </c>
      <c r="C4806">
        <v>45203</v>
      </c>
      <c r="D4806">
        <v>75118</v>
      </c>
      <c r="E4806">
        <v>20232024</v>
      </c>
      <c r="F4806" t="s">
        <v>17</v>
      </c>
      <c r="G4806" t="s">
        <v>335</v>
      </c>
      <c r="H4806">
        <v>10</v>
      </c>
      <c r="I4806">
        <v>5</v>
      </c>
      <c r="J4806">
        <v>5</v>
      </c>
      <c r="K4806">
        <v>1</v>
      </c>
      <c r="L4806">
        <v>0</v>
      </c>
      <c r="M4806">
        <v>0</v>
      </c>
      <c r="N4806">
        <v>2</v>
      </c>
      <c r="O4806" t="s">
        <v>19</v>
      </c>
      <c r="P4806" t="str">
        <f>UPPER(Table1[[#This Row],[Venue]])</f>
        <v>HOME</v>
      </c>
    </row>
    <row r="4807" spans="1:16" hidden="1" x14ac:dyDescent="0.45">
      <c r="A4807">
        <v>40044449</v>
      </c>
      <c r="B4807" t="s">
        <v>542</v>
      </c>
      <c r="C4807">
        <v>45203</v>
      </c>
      <c r="D4807">
        <v>75118</v>
      </c>
      <c r="E4807">
        <v>20232024</v>
      </c>
      <c r="F4807" t="s">
        <v>17</v>
      </c>
      <c r="G4807" t="s">
        <v>233</v>
      </c>
      <c r="H4807">
        <v>11</v>
      </c>
      <c r="I4807">
        <v>1</v>
      </c>
      <c r="J4807">
        <v>1</v>
      </c>
      <c r="K4807">
        <v>1</v>
      </c>
      <c r="L4807">
        <v>0</v>
      </c>
      <c r="M4807">
        <v>0</v>
      </c>
      <c r="N4807">
        <v>2</v>
      </c>
      <c r="O4807" t="s">
        <v>19</v>
      </c>
      <c r="P4807" t="str">
        <f>UPPER(Table1[[#This Row],[Venue]])</f>
        <v>HOME</v>
      </c>
    </row>
    <row r="4808" spans="1:16" hidden="1" x14ac:dyDescent="0.45">
      <c r="A4808">
        <v>40044449</v>
      </c>
      <c r="B4808" t="s">
        <v>542</v>
      </c>
      <c r="C4808">
        <v>45203</v>
      </c>
      <c r="D4808">
        <v>75118</v>
      </c>
      <c r="E4808">
        <v>20232024</v>
      </c>
      <c r="F4808" t="s">
        <v>17</v>
      </c>
      <c r="G4808" t="s">
        <v>197</v>
      </c>
      <c r="H4808">
        <v>15</v>
      </c>
      <c r="I4808">
        <v>2</v>
      </c>
      <c r="J4808">
        <v>0</v>
      </c>
      <c r="K4808">
        <v>1</v>
      </c>
      <c r="L4808">
        <v>2</v>
      </c>
      <c r="M4808">
        <v>0</v>
      </c>
      <c r="N4808">
        <v>2</v>
      </c>
      <c r="O4808" t="s">
        <v>19</v>
      </c>
      <c r="P4808" t="str">
        <f>UPPER(Table1[[#This Row],[Venue]])</f>
        <v>HOME</v>
      </c>
    </row>
    <row r="4809" spans="1:16" hidden="1" x14ac:dyDescent="0.45">
      <c r="A4809">
        <v>40044449</v>
      </c>
      <c r="B4809" t="s">
        <v>542</v>
      </c>
      <c r="C4809">
        <v>45203</v>
      </c>
      <c r="D4809">
        <v>75118</v>
      </c>
      <c r="E4809">
        <v>20232024</v>
      </c>
      <c r="F4809" t="s">
        <v>17</v>
      </c>
      <c r="G4809" t="s">
        <v>482</v>
      </c>
      <c r="H4809">
        <v>17</v>
      </c>
      <c r="I4809">
        <v>1</v>
      </c>
      <c r="J4809">
        <v>1</v>
      </c>
      <c r="K4809">
        <v>1</v>
      </c>
      <c r="L4809">
        <v>0</v>
      </c>
      <c r="M4809">
        <v>0</v>
      </c>
      <c r="N4809">
        <v>0</v>
      </c>
      <c r="O4809" t="s">
        <v>19</v>
      </c>
      <c r="P4809" t="str">
        <f>UPPER(Table1[[#This Row],[Venue]])</f>
        <v>HOME</v>
      </c>
    </row>
    <row r="4810" spans="1:16" hidden="1" x14ac:dyDescent="0.45">
      <c r="A4810">
        <v>40044449</v>
      </c>
      <c r="B4810" t="s">
        <v>542</v>
      </c>
      <c r="C4810">
        <v>45203</v>
      </c>
      <c r="D4810">
        <v>75118</v>
      </c>
      <c r="E4810">
        <v>20232024</v>
      </c>
      <c r="F4810" t="s">
        <v>17</v>
      </c>
      <c r="G4810" t="s">
        <v>423</v>
      </c>
      <c r="H4810">
        <v>19</v>
      </c>
      <c r="I4810">
        <v>0</v>
      </c>
      <c r="J4810">
        <v>0</v>
      </c>
      <c r="K4810">
        <v>1</v>
      </c>
      <c r="L4810">
        <v>0</v>
      </c>
      <c r="M4810">
        <v>0</v>
      </c>
      <c r="N4810">
        <v>0</v>
      </c>
      <c r="O4810" t="s">
        <v>19</v>
      </c>
      <c r="P4810" t="str">
        <f>UPPER(Table1[[#This Row],[Venue]])</f>
        <v>HOME</v>
      </c>
    </row>
    <row r="4811" spans="1:16" hidden="1" x14ac:dyDescent="0.45">
      <c r="A4811">
        <v>40044449</v>
      </c>
      <c r="B4811" t="s">
        <v>542</v>
      </c>
      <c r="C4811">
        <v>45203</v>
      </c>
      <c r="D4811">
        <v>75118</v>
      </c>
      <c r="E4811">
        <v>20232024</v>
      </c>
      <c r="F4811" t="s">
        <v>17</v>
      </c>
      <c r="G4811" t="s">
        <v>436</v>
      </c>
      <c r="H4811">
        <v>23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O4811" t="s">
        <v>19</v>
      </c>
      <c r="P4811" t="str">
        <f>UPPER(Table1[[#This Row],[Venue]])</f>
        <v>HOME</v>
      </c>
    </row>
    <row r="4812" spans="1:16" hidden="1" x14ac:dyDescent="0.45">
      <c r="A4812">
        <v>40044449</v>
      </c>
      <c r="B4812" t="s">
        <v>542</v>
      </c>
      <c r="C4812">
        <v>45203</v>
      </c>
      <c r="D4812">
        <v>75118</v>
      </c>
      <c r="E4812">
        <v>20232024</v>
      </c>
      <c r="F4812" t="s">
        <v>17</v>
      </c>
      <c r="G4812" t="s">
        <v>260</v>
      </c>
      <c r="H4812">
        <v>24</v>
      </c>
      <c r="I4812">
        <v>0</v>
      </c>
      <c r="J4812">
        <v>0</v>
      </c>
      <c r="K4812">
        <v>1</v>
      </c>
      <c r="L4812">
        <v>0</v>
      </c>
      <c r="M4812">
        <v>0</v>
      </c>
      <c r="N4812">
        <v>0</v>
      </c>
      <c r="O4812" t="s">
        <v>19</v>
      </c>
      <c r="P4812" t="str">
        <f>UPPER(Table1[[#This Row],[Venue]])</f>
        <v>HOME</v>
      </c>
    </row>
    <row r="4813" spans="1:16" hidden="1" x14ac:dyDescent="0.45">
      <c r="A4813">
        <v>40044449</v>
      </c>
      <c r="B4813" t="s">
        <v>542</v>
      </c>
      <c r="C4813">
        <v>45203</v>
      </c>
      <c r="D4813">
        <v>75118</v>
      </c>
      <c r="E4813">
        <v>20232024</v>
      </c>
      <c r="F4813" t="s">
        <v>17</v>
      </c>
      <c r="G4813" t="s">
        <v>481</v>
      </c>
      <c r="H4813">
        <v>27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 t="s">
        <v>19</v>
      </c>
      <c r="P4813" t="str">
        <f>UPPER(Table1[[#This Row],[Venue]])</f>
        <v>HOME</v>
      </c>
    </row>
    <row r="4814" spans="1:16" hidden="1" x14ac:dyDescent="0.45">
      <c r="A4814">
        <v>40044449</v>
      </c>
      <c r="B4814" t="s">
        <v>542</v>
      </c>
      <c r="C4814">
        <v>45203</v>
      </c>
      <c r="D4814">
        <v>75118</v>
      </c>
      <c r="E4814">
        <v>20232024</v>
      </c>
      <c r="F4814" t="s">
        <v>17</v>
      </c>
      <c r="G4814" t="s">
        <v>502</v>
      </c>
      <c r="H4814">
        <v>44</v>
      </c>
      <c r="I4814">
        <v>0</v>
      </c>
      <c r="J4814">
        <v>0</v>
      </c>
      <c r="K4814">
        <v>1</v>
      </c>
      <c r="L4814">
        <v>0</v>
      </c>
      <c r="M4814">
        <v>0</v>
      </c>
      <c r="N4814">
        <v>0</v>
      </c>
      <c r="O4814" t="s">
        <v>19</v>
      </c>
      <c r="P4814" t="str">
        <f>UPPER(Table1[[#This Row],[Venue]])</f>
        <v>HOME</v>
      </c>
    </row>
    <row r="4815" spans="1:16" hidden="1" x14ac:dyDescent="0.45">
      <c r="A4815">
        <v>40044449</v>
      </c>
      <c r="B4815" t="s">
        <v>542</v>
      </c>
      <c r="C4815">
        <v>45203</v>
      </c>
      <c r="D4815">
        <v>75118</v>
      </c>
      <c r="E4815">
        <v>20232024</v>
      </c>
      <c r="F4815" t="s">
        <v>17</v>
      </c>
      <c r="G4815" t="s">
        <v>205</v>
      </c>
      <c r="H4815">
        <v>63</v>
      </c>
      <c r="I4815">
        <v>1</v>
      </c>
      <c r="J4815">
        <v>0</v>
      </c>
      <c r="K4815">
        <v>1</v>
      </c>
      <c r="L4815">
        <v>1</v>
      </c>
      <c r="M4815">
        <v>0</v>
      </c>
      <c r="N4815">
        <v>0</v>
      </c>
      <c r="O4815" t="s">
        <v>19</v>
      </c>
      <c r="P4815" t="str">
        <f>UPPER(Table1[[#This Row],[Venue]])</f>
        <v>HOME</v>
      </c>
    </row>
    <row r="4816" spans="1:16" hidden="1" x14ac:dyDescent="0.45">
      <c r="A4816">
        <v>40044449</v>
      </c>
      <c r="B4816" t="s">
        <v>542</v>
      </c>
      <c r="C4816">
        <v>45203</v>
      </c>
      <c r="D4816">
        <v>75118</v>
      </c>
      <c r="E4816">
        <v>20232024</v>
      </c>
      <c r="F4816" t="s">
        <v>17</v>
      </c>
      <c r="G4816" t="s">
        <v>207</v>
      </c>
      <c r="H4816">
        <v>71</v>
      </c>
      <c r="I4816">
        <v>2</v>
      </c>
      <c r="J4816">
        <v>1</v>
      </c>
      <c r="K4816">
        <v>1</v>
      </c>
      <c r="L4816">
        <v>1</v>
      </c>
      <c r="M4816">
        <v>0</v>
      </c>
      <c r="N4816">
        <v>0</v>
      </c>
      <c r="O4816" t="s">
        <v>19</v>
      </c>
      <c r="P4816" t="str">
        <f>UPPER(Table1[[#This Row],[Venue]])</f>
        <v>HOME</v>
      </c>
    </row>
    <row r="4817" spans="1:16" hidden="1" x14ac:dyDescent="0.45">
      <c r="A4817">
        <v>40044449</v>
      </c>
      <c r="B4817" t="s">
        <v>542</v>
      </c>
      <c r="C4817">
        <v>45203</v>
      </c>
      <c r="D4817">
        <v>75118</v>
      </c>
      <c r="E4817">
        <v>20232024</v>
      </c>
      <c r="F4817" t="s">
        <v>17</v>
      </c>
      <c r="G4817" t="s">
        <v>198</v>
      </c>
      <c r="H4817">
        <v>86</v>
      </c>
      <c r="I4817">
        <v>3</v>
      </c>
      <c r="J4817">
        <v>0</v>
      </c>
      <c r="K4817">
        <v>1</v>
      </c>
      <c r="L4817">
        <v>3</v>
      </c>
      <c r="M4817">
        <v>0</v>
      </c>
      <c r="N4817">
        <v>0</v>
      </c>
      <c r="O4817" t="s">
        <v>19</v>
      </c>
      <c r="P4817" t="str">
        <f>UPPER(Table1[[#This Row],[Venue]])</f>
        <v>HOME</v>
      </c>
    </row>
    <row r="4818" spans="1:16" hidden="1" x14ac:dyDescent="0.45">
      <c r="A4818">
        <v>40044449</v>
      </c>
      <c r="B4818" t="s">
        <v>542</v>
      </c>
      <c r="C4818">
        <v>45203</v>
      </c>
      <c r="D4818">
        <v>75118</v>
      </c>
      <c r="E4818">
        <v>20232024</v>
      </c>
      <c r="F4818" t="s">
        <v>17</v>
      </c>
      <c r="G4818" t="s">
        <v>211</v>
      </c>
      <c r="H4818">
        <v>92</v>
      </c>
      <c r="I4818">
        <v>4</v>
      </c>
      <c r="J4818">
        <v>0</v>
      </c>
      <c r="K4818">
        <v>1</v>
      </c>
      <c r="L4818">
        <v>4</v>
      </c>
      <c r="M4818">
        <v>1</v>
      </c>
      <c r="N4818">
        <v>0</v>
      </c>
      <c r="O4818" t="s">
        <v>19</v>
      </c>
      <c r="P4818" t="str">
        <f>UPPER(Table1[[#This Row],[Venue]])</f>
        <v>HOME</v>
      </c>
    </row>
    <row r="4819" spans="1:16" hidden="1" x14ac:dyDescent="0.45">
      <c r="A4819">
        <v>40044449</v>
      </c>
      <c r="B4819" t="s">
        <v>542</v>
      </c>
      <c r="C4819">
        <v>45203</v>
      </c>
      <c r="D4819">
        <v>75118</v>
      </c>
      <c r="E4819">
        <v>20232024</v>
      </c>
      <c r="F4819" t="s">
        <v>17</v>
      </c>
      <c r="G4819" t="s">
        <v>380</v>
      </c>
      <c r="H4819">
        <v>99</v>
      </c>
      <c r="I4819">
        <v>0</v>
      </c>
      <c r="J4819">
        <v>0</v>
      </c>
      <c r="K4819">
        <v>1</v>
      </c>
      <c r="L4819">
        <v>0</v>
      </c>
      <c r="M4819">
        <v>0</v>
      </c>
      <c r="N4819">
        <v>0</v>
      </c>
      <c r="O4819" t="s">
        <v>19</v>
      </c>
      <c r="P4819" t="str">
        <f>UPPER(Table1[[#This Row],[Venue]])</f>
        <v>HOME</v>
      </c>
    </row>
    <row r="4820" spans="1:16" hidden="1" x14ac:dyDescent="0.45">
      <c r="A4820">
        <v>40044449</v>
      </c>
      <c r="B4820" t="s">
        <v>542</v>
      </c>
      <c r="C4820">
        <v>45203</v>
      </c>
      <c r="D4820">
        <v>75118</v>
      </c>
      <c r="E4820">
        <v>20232024</v>
      </c>
      <c r="F4820" t="s">
        <v>17</v>
      </c>
      <c r="G4820" t="s">
        <v>543</v>
      </c>
      <c r="H4820">
        <v>3</v>
      </c>
      <c r="I4820">
        <v>1</v>
      </c>
      <c r="J4820">
        <v>0</v>
      </c>
      <c r="K4820">
        <v>1</v>
      </c>
      <c r="L4820">
        <v>1</v>
      </c>
      <c r="M4820">
        <v>0</v>
      </c>
      <c r="N4820">
        <v>2</v>
      </c>
      <c r="O4820" t="s">
        <v>40</v>
      </c>
      <c r="P4820" t="str">
        <f>UPPER(Table1[[#This Row],[Venue]])</f>
        <v>AWAY</v>
      </c>
    </row>
    <row r="4821" spans="1:16" hidden="1" x14ac:dyDescent="0.45">
      <c r="A4821">
        <v>40044449</v>
      </c>
      <c r="B4821" t="s">
        <v>542</v>
      </c>
      <c r="C4821">
        <v>45203</v>
      </c>
      <c r="D4821">
        <v>75118</v>
      </c>
      <c r="E4821">
        <v>20232024</v>
      </c>
      <c r="F4821" t="s">
        <v>17</v>
      </c>
      <c r="G4821" t="s">
        <v>472</v>
      </c>
      <c r="H4821">
        <v>9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0</v>
      </c>
      <c r="O4821" t="s">
        <v>40</v>
      </c>
      <c r="P4821" t="str">
        <f>UPPER(Table1[[#This Row],[Venue]])</f>
        <v>AWAY</v>
      </c>
    </row>
    <row r="4822" spans="1:16" hidden="1" x14ac:dyDescent="0.45">
      <c r="A4822">
        <v>40044449</v>
      </c>
      <c r="B4822" t="s">
        <v>542</v>
      </c>
      <c r="C4822">
        <v>45203</v>
      </c>
      <c r="D4822">
        <v>75118</v>
      </c>
      <c r="E4822">
        <v>20232024</v>
      </c>
      <c r="F4822" t="s">
        <v>17</v>
      </c>
      <c r="G4822" t="s">
        <v>523</v>
      </c>
      <c r="H4822">
        <v>12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 t="s">
        <v>40</v>
      </c>
      <c r="P4822" t="str">
        <f>UPPER(Table1[[#This Row],[Venue]])</f>
        <v>AWAY</v>
      </c>
    </row>
    <row r="4823" spans="1:16" hidden="1" x14ac:dyDescent="0.45">
      <c r="A4823">
        <v>40044449</v>
      </c>
      <c r="B4823" t="s">
        <v>542</v>
      </c>
      <c r="C4823">
        <v>45203</v>
      </c>
      <c r="D4823">
        <v>75118</v>
      </c>
      <c r="E4823">
        <v>20232024</v>
      </c>
      <c r="F4823" t="s">
        <v>17</v>
      </c>
      <c r="G4823" t="s">
        <v>544</v>
      </c>
      <c r="H4823">
        <v>15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 t="s">
        <v>40</v>
      </c>
      <c r="P4823" t="str">
        <f>UPPER(Table1[[#This Row],[Venue]])</f>
        <v>AWAY</v>
      </c>
    </row>
    <row r="4824" spans="1:16" hidden="1" x14ac:dyDescent="0.45">
      <c r="A4824">
        <v>40044449</v>
      </c>
      <c r="B4824" t="s">
        <v>542</v>
      </c>
      <c r="C4824">
        <v>45203</v>
      </c>
      <c r="D4824">
        <v>75118</v>
      </c>
      <c r="E4824">
        <v>20232024</v>
      </c>
      <c r="F4824" t="s">
        <v>17</v>
      </c>
      <c r="G4824" t="s">
        <v>473</v>
      </c>
      <c r="H4824">
        <v>16</v>
      </c>
      <c r="I4824">
        <v>2</v>
      </c>
      <c r="J4824">
        <v>2</v>
      </c>
      <c r="K4824">
        <v>1</v>
      </c>
      <c r="L4824">
        <v>0</v>
      </c>
      <c r="M4824">
        <v>0</v>
      </c>
      <c r="N4824">
        <v>0</v>
      </c>
      <c r="O4824" t="s">
        <v>40</v>
      </c>
      <c r="P4824" t="str">
        <f>UPPER(Table1[[#This Row],[Venue]])</f>
        <v>AWAY</v>
      </c>
    </row>
    <row r="4825" spans="1:16" hidden="1" x14ac:dyDescent="0.45">
      <c r="A4825">
        <v>40044449</v>
      </c>
      <c r="B4825" t="s">
        <v>542</v>
      </c>
      <c r="C4825">
        <v>45203</v>
      </c>
      <c r="D4825">
        <v>75118</v>
      </c>
      <c r="E4825">
        <v>20232024</v>
      </c>
      <c r="F4825" t="s">
        <v>17</v>
      </c>
      <c r="G4825" t="s">
        <v>474</v>
      </c>
      <c r="H4825">
        <v>20</v>
      </c>
      <c r="I4825">
        <v>1</v>
      </c>
      <c r="J4825">
        <v>0</v>
      </c>
      <c r="K4825">
        <v>1</v>
      </c>
      <c r="L4825">
        <v>1</v>
      </c>
      <c r="M4825">
        <v>0</v>
      </c>
      <c r="N4825">
        <v>2</v>
      </c>
      <c r="O4825" t="s">
        <v>40</v>
      </c>
      <c r="P4825" t="str">
        <f>UPPER(Table1[[#This Row],[Venue]])</f>
        <v>AWAY</v>
      </c>
    </row>
    <row r="4826" spans="1:16" hidden="1" x14ac:dyDescent="0.45">
      <c r="A4826">
        <v>40044449</v>
      </c>
      <c r="B4826" t="s">
        <v>542</v>
      </c>
      <c r="C4826">
        <v>45203</v>
      </c>
      <c r="D4826">
        <v>75118</v>
      </c>
      <c r="E4826">
        <v>20232024</v>
      </c>
      <c r="F4826" t="s">
        <v>17</v>
      </c>
      <c r="G4826" t="s">
        <v>524</v>
      </c>
      <c r="H4826">
        <v>24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0</v>
      </c>
      <c r="O4826" t="s">
        <v>40</v>
      </c>
      <c r="P4826" t="str">
        <f>UPPER(Table1[[#This Row],[Venue]])</f>
        <v>AWAY</v>
      </c>
    </row>
    <row r="4827" spans="1:16" hidden="1" x14ac:dyDescent="0.45">
      <c r="A4827">
        <v>40044449</v>
      </c>
      <c r="B4827" t="s">
        <v>542</v>
      </c>
      <c r="C4827">
        <v>45203</v>
      </c>
      <c r="D4827">
        <v>75118</v>
      </c>
      <c r="E4827">
        <v>20232024</v>
      </c>
      <c r="F4827" t="s">
        <v>17</v>
      </c>
      <c r="G4827" t="s">
        <v>525</v>
      </c>
      <c r="H4827">
        <v>25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 t="s">
        <v>40</v>
      </c>
      <c r="P4827" t="str">
        <f>UPPER(Table1[[#This Row],[Venue]])</f>
        <v>AWAY</v>
      </c>
    </row>
    <row r="4828" spans="1:16" hidden="1" x14ac:dyDescent="0.45">
      <c r="A4828">
        <v>40044449</v>
      </c>
      <c r="B4828" t="s">
        <v>542</v>
      </c>
      <c r="C4828">
        <v>45203</v>
      </c>
      <c r="D4828">
        <v>75118</v>
      </c>
      <c r="E4828">
        <v>20232024</v>
      </c>
      <c r="F4828" t="s">
        <v>17</v>
      </c>
      <c r="G4828" t="s">
        <v>383</v>
      </c>
      <c r="H4828">
        <v>26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 t="s">
        <v>40</v>
      </c>
      <c r="P4828" t="str">
        <f>UPPER(Table1[[#This Row],[Venue]])</f>
        <v>AWAY</v>
      </c>
    </row>
    <row r="4829" spans="1:16" hidden="1" x14ac:dyDescent="0.45">
      <c r="A4829">
        <v>40044449</v>
      </c>
      <c r="B4829" t="s">
        <v>542</v>
      </c>
      <c r="C4829">
        <v>45203</v>
      </c>
      <c r="D4829">
        <v>75118</v>
      </c>
      <c r="E4829">
        <v>20232024</v>
      </c>
      <c r="F4829" t="s">
        <v>17</v>
      </c>
      <c r="G4829" t="s">
        <v>476</v>
      </c>
      <c r="H4829">
        <v>55</v>
      </c>
      <c r="I4829">
        <v>2</v>
      </c>
      <c r="J4829">
        <v>0</v>
      </c>
      <c r="K4829">
        <v>1</v>
      </c>
      <c r="L4829">
        <v>2</v>
      </c>
      <c r="M4829">
        <v>0</v>
      </c>
      <c r="N4829">
        <v>2</v>
      </c>
      <c r="O4829" t="s">
        <v>40</v>
      </c>
      <c r="P4829" t="str">
        <f>UPPER(Table1[[#This Row],[Venue]])</f>
        <v>AWAY</v>
      </c>
    </row>
    <row r="4830" spans="1:16" hidden="1" x14ac:dyDescent="0.45">
      <c r="A4830">
        <v>40044449</v>
      </c>
      <c r="B4830" t="s">
        <v>542</v>
      </c>
      <c r="C4830">
        <v>45203</v>
      </c>
      <c r="D4830">
        <v>75118</v>
      </c>
      <c r="E4830">
        <v>20232024</v>
      </c>
      <c r="F4830" t="s">
        <v>17</v>
      </c>
      <c r="G4830" t="s">
        <v>477</v>
      </c>
      <c r="H4830">
        <v>71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0</v>
      </c>
      <c r="O4830" t="s">
        <v>40</v>
      </c>
      <c r="P4830" t="str">
        <f>UPPER(Table1[[#This Row],[Venue]])</f>
        <v>AWAY</v>
      </c>
    </row>
    <row r="4831" spans="1:16" hidden="1" x14ac:dyDescent="0.45">
      <c r="A4831">
        <v>40044449</v>
      </c>
      <c r="B4831" t="s">
        <v>542</v>
      </c>
      <c r="C4831">
        <v>45203</v>
      </c>
      <c r="D4831">
        <v>75118</v>
      </c>
      <c r="E4831">
        <v>20232024</v>
      </c>
      <c r="F4831" t="s">
        <v>17</v>
      </c>
      <c r="G4831" t="s">
        <v>478</v>
      </c>
      <c r="H4831">
        <v>78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2</v>
      </c>
      <c r="O4831" t="s">
        <v>40</v>
      </c>
      <c r="P4831" t="str">
        <f>UPPER(Table1[[#This Row],[Venue]])</f>
        <v>AWAY</v>
      </c>
    </row>
    <row r="4832" spans="1:16" hidden="1" x14ac:dyDescent="0.45">
      <c r="A4832">
        <v>40044449</v>
      </c>
      <c r="B4832" t="s">
        <v>542</v>
      </c>
      <c r="C4832">
        <v>45203</v>
      </c>
      <c r="D4832">
        <v>75118</v>
      </c>
      <c r="E4832">
        <v>20232024</v>
      </c>
      <c r="F4832" t="s">
        <v>17</v>
      </c>
      <c r="G4832" t="s">
        <v>526</v>
      </c>
      <c r="H4832">
        <v>81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 t="s">
        <v>40</v>
      </c>
      <c r="P4832" t="str">
        <f>UPPER(Table1[[#This Row],[Venue]])</f>
        <v>AWAY</v>
      </c>
    </row>
    <row r="4833" spans="1:16" hidden="1" x14ac:dyDescent="0.45">
      <c r="A4833">
        <v>40044449</v>
      </c>
      <c r="B4833" t="s">
        <v>542</v>
      </c>
      <c r="C4833">
        <v>45203</v>
      </c>
      <c r="D4833">
        <v>75118</v>
      </c>
      <c r="E4833">
        <v>20232024</v>
      </c>
      <c r="F4833" t="s">
        <v>17</v>
      </c>
      <c r="G4833" t="s">
        <v>209</v>
      </c>
      <c r="H4833">
        <v>88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 t="s">
        <v>40</v>
      </c>
      <c r="P4833" t="str">
        <f>UPPER(Table1[[#This Row],[Venue]])</f>
        <v>AWAY</v>
      </c>
    </row>
    <row r="4834" spans="1:16" hidden="1" x14ac:dyDescent="0.45">
      <c r="A4834">
        <v>40044449</v>
      </c>
      <c r="B4834" t="s">
        <v>542</v>
      </c>
      <c r="C4834">
        <v>45203</v>
      </c>
      <c r="D4834">
        <v>75118</v>
      </c>
      <c r="E4834">
        <v>20232024</v>
      </c>
      <c r="F4834" t="s">
        <v>17</v>
      </c>
      <c r="G4834" t="s">
        <v>421</v>
      </c>
      <c r="H4834">
        <v>89</v>
      </c>
      <c r="I4834">
        <v>1</v>
      </c>
      <c r="J4834">
        <v>0</v>
      </c>
      <c r="K4834">
        <v>1</v>
      </c>
      <c r="L4834">
        <v>1</v>
      </c>
      <c r="M4834">
        <v>0</v>
      </c>
      <c r="N4834">
        <v>0</v>
      </c>
      <c r="O4834" t="s">
        <v>40</v>
      </c>
      <c r="P4834" t="str">
        <f>UPPER(Table1[[#This Row],[Venue]])</f>
        <v>AWAY</v>
      </c>
    </row>
    <row r="4835" spans="1:16" hidden="1" x14ac:dyDescent="0.45">
      <c r="A4835">
        <v>40044449</v>
      </c>
      <c r="B4835" t="s">
        <v>542</v>
      </c>
      <c r="C4835">
        <v>45203</v>
      </c>
      <c r="D4835">
        <v>75118</v>
      </c>
      <c r="E4835">
        <v>20232024</v>
      </c>
      <c r="F4835" t="s">
        <v>17</v>
      </c>
      <c r="G4835" t="s">
        <v>479</v>
      </c>
      <c r="H4835">
        <v>90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 t="s">
        <v>40</v>
      </c>
      <c r="P4835" t="str">
        <f>UPPER(Table1[[#This Row],[Venue]])</f>
        <v>AWAY</v>
      </c>
    </row>
    <row r="4836" spans="1:16" hidden="1" x14ac:dyDescent="0.45">
      <c r="A4836">
        <v>40044449</v>
      </c>
      <c r="B4836" t="s">
        <v>542</v>
      </c>
      <c r="C4836">
        <v>45203</v>
      </c>
      <c r="D4836">
        <v>75118</v>
      </c>
      <c r="E4836">
        <v>20232024</v>
      </c>
      <c r="F4836" t="s">
        <v>17</v>
      </c>
      <c r="G4836" t="s">
        <v>527</v>
      </c>
      <c r="H4836">
        <v>93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 t="s">
        <v>40</v>
      </c>
      <c r="P4836" t="str">
        <f>UPPER(Table1[[#This Row],[Venue]])</f>
        <v>AWAY</v>
      </c>
    </row>
    <row r="4837" spans="1:16" hidden="1" x14ac:dyDescent="0.45">
      <c r="A4837">
        <v>40044447</v>
      </c>
      <c r="B4837" t="s">
        <v>300</v>
      </c>
      <c r="C4837">
        <v>45206</v>
      </c>
      <c r="D4837">
        <v>75116</v>
      </c>
      <c r="E4837">
        <v>20232024</v>
      </c>
      <c r="F4837" t="s">
        <v>17</v>
      </c>
      <c r="G4837" t="s">
        <v>334</v>
      </c>
      <c r="H4837">
        <v>6</v>
      </c>
      <c r="I4837">
        <v>2</v>
      </c>
      <c r="J4837">
        <v>0</v>
      </c>
      <c r="K4837">
        <v>1</v>
      </c>
      <c r="L4837">
        <v>2</v>
      </c>
      <c r="M4837">
        <v>0</v>
      </c>
      <c r="N4837">
        <v>0</v>
      </c>
      <c r="O4837" t="s">
        <v>19</v>
      </c>
      <c r="P4837" t="str">
        <f>UPPER(Table1[[#This Row],[Venue]])</f>
        <v>HOME</v>
      </c>
    </row>
    <row r="4838" spans="1:16" hidden="1" x14ac:dyDescent="0.45">
      <c r="A4838">
        <v>40044447</v>
      </c>
      <c r="B4838" t="s">
        <v>300</v>
      </c>
      <c r="C4838">
        <v>45206</v>
      </c>
      <c r="D4838">
        <v>75116</v>
      </c>
      <c r="E4838">
        <v>20232024</v>
      </c>
      <c r="F4838" t="s">
        <v>17</v>
      </c>
      <c r="G4838" t="s">
        <v>135</v>
      </c>
      <c r="H4838">
        <v>7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 t="s">
        <v>19</v>
      </c>
      <c r="P4838" t="str">
        <f>UPPER(Table1[[#This Row],[Venue]])</f>
        <v>HOME</v>
      </c>
    </row>
    <row r="4839" spans="1:16" hidden="1" x14ac:dyDescent="0.45">
      <c r="A4839">
        <v>40044447</v>
      </c>
      <c r="B4839" t="s">
        <v>300</v>
      </c>
      <c r="C4839">
        <v>45206</v>
      </c>
      <c r="D4839">
        <v>75116</v>
      </c>
      <c r="E4839">
        <v>20232024</v>
      </c>
      <c r="F4839" t="s">
        <v>17</v>
      </c>
      <c r="G4839" t="s">
        <v>263</v>
      </c>
      <c r="H4839">
        <v>9</v>
      </c>
      <c r="I4839">
        <v>4</v>
      </c>
      <c r="J4839">
        <v>2</v>
      </c>
      <c r="K4839">
        <v>1</v>
      </c>
      <c r="L4839">
        <v>2</v>
      </c>
      <c r="M4839">
        <v>0</v>
      </c>
      <c r="N4839">
        <v>5</v>
      </c>
      <c r="O4839" t="s">
        <v>19</v>
      </c>
      <c r="P4839" t="str">
        <f>UPPER(Table1[[#This Row],[Venue]])</f>
        <v>HOME</v>
      </c>
    </row>
    <row r="4840" spans="1:16" hidden="1" x14ac:dyDescent="0.45">
      <c r="A4840">
        <v>40044447</v>
      </c>
      <c r="B4840" t="s">
        <v>300</v>
      </c>
      <c r="C4840">
        <v>45206</v>
      </c>
      <c r="D4840">
        <v>75116</v>
      </c>
      <c r="E4840">
        <v>20232024</v>
      </c>
      <c r="F4840" t="s">
        <v>17</v>
      </c>
      <c r="G4840" t="s">
        <v>202</v>
      </c>
      <c r="H4840">
        <v>12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 t="s">
        <v>19</v>
      </c>
      <c r="P4840" t="str">
        <f>UPPER(Table1[[#This Row],[Venue]])</f>
        <v>HOME</v>
      </c>
    </row>
    <row r="4841" spans="1:16" hidden="1" x14ac:dyDescent="0.45">
      <c r="A4841">
        <v>40044447</v>
      </c>
      <c r="B4841" t="s">
        <v>300</v>
      </c>
      <c r="C4841">
        <v>45206</v>
      </c>
      <c r="D4841">
        <v>75116</v>
      </c>
      <c r="E4841">
        <v>20232024</v>
      </c>
      <c r="F4841" t="s">
        <v>17</v>
      </c>
      <c r="G4841" t="s">
        <v>136</v>
      </c>
      <c r="H4841">
        <v>17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2</v>
      </c>
      <c r="O4841" t="s">
        <v>19</v>
      </c>
      <c r="P4841" t="str">
        <f>UPPER(Table1[[#This Row],[Venue]])</f>
        <v>HOME</v>
      </c>
    </row>
    <row r="4842" spans="1:16" hidden="1" x14ac:dyDescent="0.45">
      <c r="A4842">
        <v>40044447</v>
      </c>
      <c r="B4842" t="s">
        <v>300</v>
      </c>
      <c r="C4842">
        <v>45206</v>
      </c>
      <c r="D4842">
        <v>75116</v>
      </c>
      <c r="E4842">
        <v>20232024</v>
      </c>
      <c r="F4842" t="s">
        <v>17</v>
      </c>
      <c r="G4842" t="s">
        <v>137</v>
      </c>
      <c r="H4842">
        <v>22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 t="s">
        <v>19</v>
      </c>
      <c r="P4842" t="str">
        <f>UPPER(Table1[[#This Row],[Venue]])</f>
        <v>HOME</v>
      </c>
    </row>
    <row r="4843" spans="1:16" hidden="1" x14ac:dyDescent="0.45">
      <c r="A4843">
        <v>40044447</v>
      </c>
      <c r="B4843" t="s">
        <v>300</v>
      </c>
      <c r="C4843">
        <v>45206</v>
      </c>
      <c r="D4843">
        <v>75116</v>
      </c>
      <c r="E4843">
        <v>20232024</v>
      </c>
      <c r="F4843" t="s">
        <v>17</v>
      </c>
      <c r="G4843" t="s">
        <v>138</v>
      </c>
      <c r="H4843">
        <v>23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0</v>
      </c>
      <c r="O4843" t="s">
        <v>19</v>
      </c>
      <c r="P4843" t="str">
        <f>UPPER(Table1[[#This Row],[Venue]])</f>
        <v>HOME</v>
      </c>
    </row>
    <row r="4844" spans="1:16" hidden="1" x14ac:dyDescent="0.45">
      <c r="A4844">
        <v>40044447</v>
      </c>
      <c r="B4844" t="s">
        <v>300</v>
      </c>
      <c r="C4844">
        <v>45206</v>
      </c>
      <c r="D4844">
        <v>75116</v>
      </c>
      <c r="E4844">
        <v>20232024</v>
      </c>
      <c r="F4844" t="s">
        <v>17</v>
      </c>
      <c r="G4844" t="s">
        <v>139</v>
      </c>
      <c r="H4844">
        <v>27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 t="s">
        <v>19</v>
      </c>
      <c r="P4844" t="str">
        <f>UPPER(Table1[[#This Row],[Venue]])</f>
        <v>HOME</v>
      </c>
    </row>
    <row r="4845" spans="1:16" hidden="1" x14ac:dyDescent="0.45">
      <c r="A4845">
        <v>40044447</v>
      </c>
      <c r="B4845" t="s">
        <v>300</v>
      </c>
      <c r="C4845">
        <v>45206</v>
      </c>
      <c r="D4845">
        <v>75116</v>
      </c>
      <c r="E4845">
        <v>20232024</v>
      </c>
      <c r="F4845" t="s">
        <v>17</v>
      </c>
      <c r="G4845" t="s">
        <v>248</v>
      </c>
      <c r="H4845">
        <v>29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0</v>
      </c>
      <c r="O4845" t="s">
        <v>19</v>
      </c>
      <c r="P4845" t="str">
        <f>UPPER(Table1[[#This Row],[Venue]])</f>
        <v>HOME</v>
      </c>
    </row>
    <row r="4846" spans="1:16" hidden="1" x14ac:dyDescent="0.45">
      <c r="A4846">
        <v>40044447</v>
      </c>
      <c r="B4846" t="s">
        <v>300</v>
      </c>
      <c r="C4846">
        <v>45206</v>
      </c>
      <c r="D4846">
        <v>75116</v>
      </c>
      <c r="E4846">
        <v>20232024</v>
      </c>
      <c r="F4846" t="s">
        <v>17</v>
      </c>
      <c r="G4846" t="s">
        <v>266</v>
      </c>
      <c r="H4846">
        <v>31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  <c r="O4846" t="s">
        <v>19</v>
      </c>
      <c r="P4846" t="str">
        <f>UPPER(Table1[[#This Row],[Venue]])</f>
        <v>HOME</v>
      </c>
    </row>
    <row r="4847" spans="1:16" hidden="1" x14ac:dyDescent="0.45">
      <c r="A4847">
        <v>40044447</v>
      </c>
      <c r="B4847" t="s">
        <v>300</v>
      </c>
      <c r="C4847">
        <v>45206</v>
      </c>
      <c r="D4847">
        <v>75116</v>
      </c>
      <c r="E4847">
        <v>20232024</v>
      </c>
      <c r="F4847" t="s">
        <v>17</v>
      </c>
      <c r="G4847" t="s">
        <v>142</v>
      </c>
      <c r="H4847">
        <v>69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 t="s">
        <v>19</v>
      </c>
      <c r="P4847" t="str">
        <f>UPPER(Table1[[#This Row],[Venue]])</f>
        <v>HOME</v>
      </c>
    </row>
    <row r="4848" spans="1:16" hidden="1" x14ac:dyDescent="0.45">
      <c r="A4848">
        <v>40044447</v>
      </c>
      <c r="B4848" t="s">
        <v>300</v>
      </c>
      <c r="C4848">
        <v>45206</v>
      </c>
      <c r="D4848">
        <v>75116</v>
      </c>
      <c r="E4848">
        <v>20232024</v>
      </c>
      <c r="F4848" t="s">
        <v>17</v>
      </c>
      <c r="G4848" t="s">
        <v>143</v>
      </c>
      <c r="H4848">
        <v>71</v>
      </c>
      <c r="I4848">
        <v>1</v>
      </c>
      <c r="J4848">
        <v>0</v>
      </c>
      <c r="K4848">
        <v>1</v>
      </c>
      <c r="L4848">
        <v>1</v>
      </c>
      <c r="M4848">
        <v>0</v>
      </c>
      <c r="N4848">
        <v>0</v>
      </c>
      <c r="O4848" t="s">
        <v>19</v>
      </c>
      <c r="P4848" t="str">
        <f>UPPER(Table1[[#This Row],[Venue]])</f>
        <v>HOME</v>
      </c>
    </row>
    <row r="4849" spans="1:16" hidden="1" x14ac:dyDescent="0.45">
      <c r="A4849">
        <v>40044447</v>
      </c>
      <c r="B4849" t="s">
        <v>300</v>
      </c>
      <c r="C4849">
        <v>45206</v>
      </c>
      <c r="D4849">
        <v>75116</v>
      </c>
      <c r="E4849">
        <v>20232024</v>
      </c>
      <c r="F4849" t="s">
        <v>17</v>
      </c>
      <c r="G4849" t="s">
        <v>388</v>
      </c>
      <c r="H4849">
        <v>79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  <c r="O4849" t="s">
        <v>19</v>
      </c>
      <c r="P4849" t="str">
        <f>UPPER(Table1[[#This Row],[Venue]])</f>
        <v>HOME</v>
      </c>
    </row>
    <row r="4850" spans="1:16" hidden="1" x14ac:dyDescent="0.45">
      <c r="A4850">
        <v>40044447</v>
      </c>
      <c r="B4850" t="s">
        <v>300</v>
      </c>
      <c r="C4850">
        <v>45206</v>
      </c>
      <c r="D4850">
        <v>75116</v>
      </c>
      <c r="E4850">
        <v>20232024</v>
      </c>
      <c r="F4850" t="s">
        <v>17</v>
      </c>
      <c r="G4850" t="s">
        <v>145</v>
      </c>
      <c r="H4850">
        <v>88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 t="s">
        <v>19</v>
      </c>
      <c r="P4850" t="str">
        <f>UPPER(Table1[[#This Row],[Venue]])</f>
        <v>HOME</v>
      </c>
    </row>
    <row r="4851" spans="1:16" hidden="1" x14ac:dyDescent="0.45">
      <c r="A4851">
        <v>40044447</v>
      </c>
      <c r="B4851" t="s">
        <v>300</v>
      </c>
      <c r="C4851">
        <v>45206</v>
      </c>
      <c r="D4851">
        <v>75116</v>
      </c>
      <c r="E4851">
        <v>20232024</v>
      </c>
      <c r="F4851" t="s">
        <v>17</v>
      </c>
      <c r="G4851" t="s">
        <v>147</v>
      </c>
      <c r="H4851">
        <v>92</v>
      </c>
      <c r="I4851">
        <v>1</v>
      </c>
      <c r="J4851">
        <v>1</v>
      </c>
      <c r="K4851">
        <v>1</v>
      </c>
      <c r="L4851">
        <v>0</v>
      </c>
      <c r="M4851">
        <v>0</v>
      </c>
      <c r="N4851">
        <v>0</v>
      </c>
      <c r="O4851" t="s">
        <v>19</v>
      </c>
      <c r="P4851" t="str">
        <f>UPPER(Table1[[#This Row],[Venue]])</f>
        <v>HOME</v>
      </c>
    </row>
    <row r="4852" spans="1:16" hidden="1" x14ac:dyDescent="0.45">
      <c r="A4852">
        <v>40044447</v>
      </c>
      <c r="B4852" t="s">
        <v>300</v>
      </c>
      <c r="C4852">
        <v>45206</v>
      </c>
      <c r="D4852">
        <v>75116</v>
      </c>
      <c r="E4852">
        <v>20232024</v>
      </c>
      <c r="F4852" t="s">
        <v>17</v>
      </c>
      <c r="G4852" t="s">
        <v>501</v>
      </c>
      <c r="H4852">
        <v>93</v>
      </c>
      <c r="I4852">
        <v>2</v>
      </c>
      <c r="J4852">
        <v>0</v>
      </c>
      <c r="K4852">
        <v>1</v>
      </c>
      <c r="L4852">
        <v>2</v>
      </c>
      <c r="M4852">
        <v>0</v>
      </c>
      <c r="N4852">
        <v>0</v>
      </c>
      <c r="O4852" t="s">
        <v>19</v>
      </c>
      <c r="P4852" t="str">
        <f>UPPER(Table1[[#This Row],[Venue]])</f>
        <v>HOME</v>
      </c>
    </row>
    <row r="4853" spans="1:16" hidden="1" x14ac:dyDescent="0.45">
      <c r="A4853">
        <v>40044447</v>
      </c>
      <c r="B4853" t="s">
        <v>300</v>
      </c>
      <c r="C4853">
        <v>45206</v>
      </c>
      <c r="D4853">
        <v>75116</v>
      </c>
      <c r="E4853">
        <v>20232024</v>
      </c>
      <c r="F4853" t="s">
        <v>17</v>
      </c>
      <c r="G4853" t="s">
        <v>390</v>
      </c>
      <c r="H4853">
        <v>94</v>
      </c>
      <c r="I4853">
        <v>0</v>
      </c>
      <c r="J4853">
        <v>0</v>
      </c>
      <c r="K4853">
        <v>1</v>
      </c>
      <c r="L4853">
        <v>0</v>
      </c>
      <c r="M4853">
        <v>0</v>
      </c>
      <c r="N4853">
        <v>0</v>
      </c>
      <c r="O4853" t="s">
        <v>19</v>
      </c>
      <c r="P4853" t="str">
        <f>UPPER(Table1[[#This Row],[Venue]])</f>
        <v>HOME</v>
      </c>
    </row>
    <row r="4854" spans="1:16" hidden="1" x14ac:dyDescent="0.45">
      <c r="A4854">
        <v>40044447</v>
      </c>
      <c r="B4854" t="s">
        <v>300</v>
      </c>
      <c r="C4854">
        <v>45206</v>
      </c>
      <c r="D4854">
        <v>75116</v>
      </c>
      <c r="E4854">
        <v>20232024</v>
      </c>
      <c r="F4854" t="s">
        <v>17</v>
      </c>
      <c r="G4854" t="s">
        <v>148</v>
      </c>
      <c r="H4854">
        <v>95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 t="s">
        <v>19</v>
      </c>
      <c r="P4854" t="str">
        <f>UPPER(Table1[[#This Row],[Venue]])</f>
        <v>HOME</v>
      </c>
    </row>
    <row r="4855" spans="1:16" hidden="1" x14ac:dyDescent="0.45">
      <c r="A4855">
        <v>40044447</v>
      </c>
      <c r="B4855" t="s">
        <v>300</v>
      </c>
      <c r="C4855">
        <v>45206</v>
      </c>
      <c r="D4855">
        <v>75116</v>
      </c>
      <c r="E4855">
        <v>20232024</v>
      </c>
      <c r="F4855" t="s">
        <v>17</v>
      </c>
      <c r="G4855" t="s">
        <v>394</v>
      </c>
      <c r="H4855">
        <v>97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 t="s">
        <v>19</v>
      </c>
      <c r="P4855" t="str">
        <f>UPPER(Table1[[#This Row],[Venue]])</f>
        <v>HOME</v>
      </c>
    </row>
    <row r="4856" spans="1:16" hidden="1" x14ac:dyDescent="0.45">
      <c r="A4856">
        <v>40044447</v>
      </c>
      <c r="B4856" t="s">
        <v>300</v>
      </c>
      <c r="C4856">
        <v>45206</v>
      </c>
      <c r="D4856">
        <v>75116</v>
      </c>
      <c r="E4856">
        <v>20232024</v>
      </c>
      <c r="F4856" t="s">
        <v>17</v>
      </c>
      <c r="G4856" t="s">
        <v>149</v>
      </c>
      <c r="H4856">
        <v>98</v>
      </c>
      <c r="I4856">
        <v>3</v>
      </c>
      <c r="J4856">
        <v>3</v>
      </c>
      <c r="K4856">
        <v>1</v>
      </c>
      <c r="L4856">
        <v>0</v>
      </c>
      <c r="M4856">
        <v>0</v>
      </c>
      <c r="N4856">
        <v>0</v>
      </c>
      <c r="O4856" t="s">
        <v>19</v>
      </c>
      <c r="P4856" t="str">
        <f>UPPER(Table1[[#This Row],[Venue]])</f>
        <v>HOME</v>
      </c>
    </row>
    <row r="4857" spans="1:16" hidden="1" x14ac:dyDescent="0.45">
      <c r="A4857">
        <v>40044447</v>
      </c>
      <c r="B4857" t="s">
        <v>300</v>
      </c>
      <c r="C4857">
        <v>45206</v>
      </c>
      <c r="D4857">
        <v>75116</v>
      </c>
      <c r="E4857">
        <v>20232024</v>
      </c>
      <c r="F4857" t="s">
        <v>17</v>
      </c>
      <c r="G4857" t="s">
        <v>212</v>
      </c>
      <c r="H4857">
        <v>1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 t="s">
        <v>40</v>
      </c>
      <c r="P4857" t="str">
        <f>UPPER(Table1[[#This Row],[Venue]])</f>
        <v>AWAY</v>
      </c>
    </row>
    <row r="4858" spans="1:16" hidden="1" x14ac:dyDescent="0.45">
      <c r="A4858">
        <v>40044447</v>
      </c>
      <c r="B4858" t="s">
        <v>300</v>
      </c>
      <c r="C4858">
        <v>45206</v>
      </c>
      <c r="D4858">
        <v>75116</v>
      </c>
      <c r="E4858">
        <v>20232024</v>
      </c>
      <c r="F4858" t="s">
        <v>17</v>
      </c>
      <c r="G4858" t="s">
        <v>213</v>
      </c>
      <c r="H4858">
        <v>5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 t="s">
        <v>40</v>
      </c>
      <c r="P4858" t="str">
        <f>UPPER(Table1[[#This Row],[Venue]])</f>
        <v>AWAY</v>
      </c>
    </row>
    <row r="4859" spans="1:16" hidden="1" x14ac:dyDescent="0.45">
      <c r="A4859">
        <v>40044447</v>
      </c>
      <c r="B4859" t="s">
        <v>300</v>
      </c>
      <c r="C4859">
        <v>45206</v>
      </c>
      <c r="D4859">
        <v>75116</v>
      </c>
      <c r="E4859">
        <v>20232024</v>
      </c>
      <c r="F4859" t="s">
        <v>17</v>
      </c>
      <c r="G4859" t="s">
        <v>268</v>
      </c>
      <c r="H4859">
        <v>6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 t="s">
        <v>40</v>
      </c>
      <c r="P4859" t="str">
        <f>UPPER(Table1[[#This Row],[Venue]])</f>
        <v>AWAY</v>
      </c>
    </row>
    <row r="4860" spans="1:16" hidden="1" x14ac:dyDescent="0.45">
      <c r="A4860">
        <v>40044447</v>
      </c>
      <c r="B4860" t="s">
        <v>300</v>
      </c>
      <c r="C4860">
        <v>45206</v>
      </c>
      <c r="D4860">
        <v>75116</v>
      </c>
      <c r="E4860">
        <v>20232024</v>
      </c>
      <c r="F4860" t="s">
        <v>17</v>
      </c>
      <c r="G4860" t="s">
        <v>214</v>
      </c>
      <c r="H4860">
        <v>7</v>
      </c>
      <c r="I4860">
        <v>1</v>
      </c>
      <c r="J4860">
        <v>0</v>
      </c>
      <c r="K4860">
        <v>1</v>
      </c>
      <c r="L4860">
        <v>1</v>
      </c>
      <c r="M4860">
        <v>0</v>
      </c>
      <c r="N4860">
        <v>0</v>
      </c>
      <c r="O4860" t="s">
        <v>40</v>
      </c>
      <c r="P4860" t="str">
        <f>UPPER(Table1[[#This Row],[Venue]])</f>
        <v>AWAY</v>
      </c>
    </row>
    <row r="4861" spans="1:16" hidden="1" x14ac:dyDescent="0.45">
      <c r="A4861">
        <v>40044447</v>
      </c>
      <c r="B4861" t="s">
        <v>300</v>
      </c>
      <c r="C4861">
        <v>45206</v>
      </c>
      <c r="D4861">
        <v>75116</v>
      </c>
      <c r="E4861">
        <v>20232024</v>
      </c>
      <c r="F4861" t="s">
        <v>17</v>
      </c>
      <c r="G4861" t="s">
        <v>215</v>
      </c>
      <c r="H4861">
        <v>9</v>
      </c>
      <c r="I4861">
        <v>1</v>
      </c>
      <c r="J4861">
        <v>0</v>
      </c>
      <c r="K4861">
        <v>1</v>
      </c>
      <c r="L4861">
        <v>1</v>
      </c>
      <c r="M4861">
        <v>0</v>
      </c>
      <c r="N4861">
        <v>0</v>
      </c>
      <c r="O4861" t="s">
        <v>40</v>
      </c>
      <c r="P4861" t="str">
        <f>UPPER(Table1[[#This Row],[Venue]])</f>
        <v>AWAY</v>
      </c>
    </row>
    <row r="4862" spans="1:16" hidden="1" x14ac:dyDescent="0.45">
      <c r="A4862">
        <v>40044447</v>
      </c>
      <c r="B4862" t="s">
        <v>300</v>
      </c>
      <c r="C4862">
        <v>45206</v>
      </c>
      <c r="D4862">
        <v>75116</v>
      </c>
      <c r="E4862">
        <v>20232024</v>
      </c>
      <c r="F4862" t="s">
        <v>17</v>
      </c>
      <c r="G4862" t="s">
        <v>441</v>
      </c>
      <c r="H4862">
        <v>11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 t="s">
        <v>40</v>
      </c>
      <c r="P4862" t="str">
        <f>UPPER(Table1[[#This Row],[Venue]])</f>
        <v>AWAY</v>
      </c>
    </row>
    <row r="4863" spans="1:16" hidden="1" x14ac:dyDescent="0.45">
      <c r="A4863">
        <v>40044447</v>
      </c>
      <c r="B4863" t="s">
        <v>300</v>
      </c>
      <c r="C4863">
        <v>45206</v>
      </c>
      <c r="D4863">
        <v>75116</v>
      </c>
      <c r="E4863">
        <v>20232024</v>
      </c>
      <c r="F4863" t="s">
        <v>17</v>
      </c>
      <c r="G4863" t="s">
        <v>216</v>
      </c>
      <c r="H4863">
        <v>14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 t="s">
        <v>40</v>
      </c>
      <c r="P4863" t="str">
        <f>UPPER(Table1[[#This Row],[Venue]])</f>
        <v>AWAY</v>
      </c>
    </row>
    <row r="4864" spans="1:16" hidden="1" x14ac:dyDescent="0.45">
      <c r="A4864">
        <v>40044447</v>
      </c>
      <c r="B4864" t="s">
        <v>300</v>
      </c>
      <c r="C4864">
        <v>45206</v>
      </c>
      <c r="D4864">
        <v>75116</v>
      </c>
      <c r="E4864">
        <v>20232024</v>
      </c>
      <c r="F4864" t="s">
        <v>17</v>
      </c>
      <c r="G4864" t="s">
        <v>545</v>
      </c>
      <c r="H4864">
        <v>15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 t="s">
        <v>40</v>
      </c>
      <c r="P4864" t="str">
        <f>UPPER(Table1[[#This Row],[Venue]])</f>
        <v>AWAY</v>
      </c>
    </row>
    <row r="4865" spans="1:16" hidden="1" x14ac:dyDescent="0.45">
      <c r="A4865">
        <v>40044447</v>
      </c>
      <c r="B4865" t="s">
        <v>300</v>
      </c>
      <c r="C4865">
        <v>45206</v>
      </c>
      <c r="D4865">
        <v>75116</v>
      </c>
      <c r="E4865">
        <v>20232024</v>
      </c>
      <c r="F4865" t="s">
        <v>17</v>
      </c>
      <c r="G4865" t="s">
        <v>218</v>
      </c>
      <c r="H4865">
        <v>17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2</v>
      </c>
      <c r="O4865" t="s">
        <v>40</v>
      </c>
      <c r="P4865" t="str">
        <f>UPPER(Table1[[#This Row],[Venue]])</f>
        <v>AWAY</v>
      </c>
    </row>
    <row r="4866" spans="1:16" hidden="1" x14ac:dyDescent="0.45">
      <c r="A4866">
        <v>40044447</v>
      </c>
      <c r="B4866" t="s">
        <v>300</v>
      </c>
      <c r="C4866">
        <v>45206</v>
      </c>
      <c r="D4866">
        <v>75116</v>
      </c>
      <c r="E4866">
        <v>20232024</v>
      </c>
      <c r="F4866" t="s">
        <v>17</v>
      </c>
      <c r="G4866" t="s">
        <v>224</v>
      </c>
      <c r="H4866">
        <v>18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 t="s">
        <v>40</v>
      </c>
      <c r="P4866" t="str">
        <f>UPPER(Table1[[#This Row],[Venue]])</f>
        <v>AWAY</v>
      </c>
    </row>
    <row r="4867" spans="1:16" hidden="1" x14ac:dyDescent="0.45">
      <c r="A4867">
        <v>40044447</v>
      </c>
      <c r="B4867" t="s">
        <v>300</v>
      </c>
      <c r="C4867">
        <v>45206</v>
      </c>
      <c r="D4867">
        <v>75116</v>
      </c>
      <c r="E4867">
        <v>20232024</v>
      </c>
      <c r="F4867" t="s">
        <v>17</v>
      </c>
      <c r="G4867" t="s">
        <v>219</v>
      </c>
      <c r="H4867">
        <v>23</v>
      </c>
      <c r="I4867">
        <v>5</v>
      </c>
      <c r="J4867">
        <v>0</v>
      </c>
      <c r="K4867">
        <v>1</v>
      </c>
      <c r="L4867">
        <v>5</v>
      </c>
      <c r="M4867">
        <v>0</v>
      </c>
      <c r="N4867">
        <v>0</v>
      </c>
      <c r="O4867" t="s">
        <v>40</v>
      </c>
      <c r="P4867" t="str">
        <f>UPPER(Table1[[#This Row],[Venue]])</f>
        <v>AWAY</v>
      </c>
    </row>
    <row r="4868" spans="1:16" hidden="1" x14ac:dyDescent="0.45">
      <c r="A4868">
        <v>40044447</v>
      </c>
      <c r="B4868" t="s">
        <v>300</v>
      </c>
      <c r="C4868">
        <v>45206</v>
      </c>
      <c r="D4868">
        <v>75116</v>
      </c>
      <c r="E4868">
        <v>20232024</v>
      </c>
      <c r="F4868" t="s">
        <v>17</v>
      </c>
      <c r="G4868" t="s">
        <v>220</v>
      </c>
      <c r="H4868">
        <v>24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 t="s">
        <v>40</v>
      </c>
      <c r="P4868" t="str">
        <f>UPPER(Table1[[#This Row],[Venue]])</f>
        <v>AWAY</v>
      </c>
    </row>
    <row r="4869" spans="1:16" hidden="1" x14ac:dyDescent="0.45">
      <c r="A4869">
        <v>40044447</v>
      </c>
      <c r="B4869" t="s">
        <v>300</v>
      </c>
      <c r="C4869">
        <v>45206</v>
      </c>
      <c r="D4869">
        <v>75116</v>
      </c>
      <c r="E4869">
        <v>20232024</v>
      </c>
      <c r="F4869" t="s">
        <v>17</v>
      </c>
      <c r="G4869" t="s">
        <v>221</v>
      </c>
      <c r="H4869">
        <v>25</v>
      </c>
      <c r="I4869">
        <v>0</v>
      </c>
      <c r="J4869">
        <v>0</v>
      </c>
      <c r="K4869">
        <v>1</v>
      </c>
      <c r="L4869">
        <v>0</v>
      </c>
      <c r="M4869">
        <v>0</v>
      </c>
      <c r="N4869">
        <v>0</v>
      </c>
      <c r="O4869" t="s">
        <v>40</v>
      </c>
      <c r="P4869" t="str">
        <f>UPPER(Table1[[#This Row],[Venue]])</f>
        <v>AWAY</v>
      </c>
    </row>
    <row r="4870" spans="1:16" hidden="1" x14ac:dyDescent="0.45">
      <c r="A4870">
        <v>40044447</v>
      </c>
      <c r="B4870" t="s">
        <v>300</v>
      </c>
      <c r="C4870">
        <v>45206</v>
      </c>
      <c r="D4870">
        <v>75116</v>
      </c>
      <c r="E4870">
        <v>20232024</v>
      </c>
      <c r="F4870" t="s">
        <v>17</v>
      </c>
      <c r="G4870" t="s">
        <v>223</v>
      </c>
      <c r="H4870">
        <v>37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 t="s">
        <v>40</v>
      </c>
      <c r="P4870" t="str">
        <f>UPPER(Table1[[#This Row],[Venue]])</f>
        <v>AWAY</v>
      </c>
    </row>
    <row r="4871" spans="1:16" hidden="1" x14ac:dyDescent="0.45">
      <c r="A4871">
        <v>40044447</v>
      </c>
      <c r="B4871" t="s">
        <v>300</v>
      </c>
      <c r="C4871">
        <v>45206</v>
      </c>
      <c r="D4871">
        <v>75116</v>
      </c>
      <c r="E4871">
        <v>20232024</v>
      </c>
      <c r="F4871" t="s">
        <v>17</v>
      </c>
      <c r="G4871" t="s">
        <v>230</v>
      </c>
      <c r="H4871">
        <v>61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 t="s">
        <v>40</v>
      </c>
      <c r="P4871" t="str">
        <f>UPPER(Table1[[#This Row],[Venue]])</f>
        <v>AWAY</v>
      </c>
    </row>
    <row r="4872" spans="1:16" hidden="1" x14ac:dyDescent="0.45">
      <c r="A4872">
        <v>40044447</v>
      </c>
      <c r="B4872" t="s">
        <v>300</v>
      </c>
      <c r="C4872">
        <v>45206</v>
      </c>
      <c r="D4872">
        <v>75116</v>
      </c>
      <c r="E4872">
        <v>20232024</v>
      </c>
      <c r="F4872" t="s">
        <v>17</v>
      </c>
      <c r="G4872" t="s">
        <v>50</v>
      </c>
      <c r="H4872">
        <v>63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 t="s">
        <v>40</v>
      </c>
      <c r="P4872" t="str">
        <f>UPPER(Table1[[#This Row],[Venue]])</f>
        <v>AWAY</v>
      </c>
    </row>
    <row r="4873" spans="1:16" hidden="1" x14ac:dyDescent="0.45">
      <c r="A4873">
        <v>40044447</v>
      </c>
      <c r="B4873" t="s">
        <v>300</v>
      </c>
      <c r="C4873">
        <v>45206</v>
      </c>
      <c r="D4873">
        <v>75116</v>
      </c>
      <c r="E4873">
        <v>20232024</v>
      </c>
      <c r="F4873" t="s">
        <v>17</v>
      </c>
      <c r="G4873" t="s">
        <v>269</v>
      </c>
      <c r="H4873">
        <v>71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0</v>
      </c>
      <c r="O4873" t="s">
        <v>40</v>
      </c>
      <c r="P4873" t="str">
        <f>UPPER(Table1[[#This Row],[Venue]])</f>
        <v>AWAY</v>
      </c>
    </row>
    <row r="4874" spans="1:16" hidden="1" x14ac:dyDescent="0.45">
      <c r="A4874">
        <v>40044447</v>
      </c>
      <c r="B4874" t="s">
        <v>300</v>
      </c>
      <c r="C4874">
        <v>45206</v>
      </c>
      <c r="D4874">
        <v>75116</v>
      </c>
      <c r="E4874">
        <v>20232024</v>
      </c>
      <c r="F4874" t="s">
        <v>17</v>
      </c>
      <c r="G4874" t="s">
        <v>227</v>
      </c>
      <c r="H4874">
        <v>74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0</v>
      </c>
      <c r="O4874" t="s">
        <v>40</v>
      </c>
      <c r="P4874" t="str">
        <f>UPPER(Table1[[#This Row],[Venue]])</f>
        <v>AWAY</v>
      </c>
    </row>
    <row r="4875" spans="1:16" hidden="1" x14ac:dyDescent="0.45">
      <c r="A4875">
        <v>40044447</v>
      </c>
      <c r="B4875" t="s">
        <v>300</v>
      </c>
      <c r="C4875">
        <v>45206</v>
      </c>
      <c r="D4875">
        <v>75116</v>
      </c>
      <c r="E4875">
        <v>20232024</v>
      </c>
      <c r="F4875" t="s">
        <v>17</v>
      </c>
      <c r="G4875" t="s">
        <v>228</v>
      </c>
      <c r="H4875">
        <v>77</v>
      </c>
      <c r="I4875">
        <v>2</v>
      </c>
      <c r="J4875">
        <v>1</v>
      </c>
      <c r="K4875">
        <v>1</v>
      </c>
      <c r="L4875">
        <v>1</v>
      </c>
      <c r="M4875">
        <v>0</v>
      </c>
      <c r="N4875">
        <v>0</v>
      </c>
      <c r="O4875" t="s">
        <v>40</v>
      </c>
      <c r="P4875" t="str">
        <f>UPPER(Table1[[#This Row],[Venue]])</f>
        <v>AWAY</v>
      </c>
    </row>
    <row r="4876" spans="1:16" hidden="1" x14ac:dyDescent="0.45">
      <c r="A4876">
        <v>40044447</v>
      </c>
      <c r="B4876" t="s">
        <v>300</v>
      </c>
      <c r="C4876">
        <v>45206</v>
      </c>
      <c r="D4876">
        <v>75116</v>
      </c>
      <c r="E4876">
        <v>20232024</v>
      </c>
      <c r="F4876" t="s">
        <v>17</v>
      </c>
      <c r="G4876" t="s">
        <v>231</v>
      </c>
      <c r="H4876">
        <v>97</v>
      </c>
      <c r="I4876">
        <v>4</v>
      </c>
      <c r="J4876">
        <v>4</v>
      </c>
      <c r="K4876">
        <v>1</v>
      </c>
      <c r="L4876">
        <v>0</v>
      </c>
      <c r="M4876">
        <v>0</v>
      </c>
      <c r="N4876">
        <v>0</v>
      </c>
      <c r="O4876" t="s">
        <v>40</v>
      </c>
      <c r="P4876" t="str">
        <f>UPPER(Table1[[#This Row],[Venue]])</f>
        <v>AWAY</v>
      </c>
    </row>
    <row r="4877" spans="1:16" hidden="1" x14ac:dyDescent="0.45">
      <c r="A4877">
        <v>40044446</v>
      </c>
      <c r="B4877" t="s">
        <v>546</v>
      </c>
      <c r="C4877">
        <v>45206</v>
      </c>
      <c r="D4877">
        <v>75115</v>
      </c>
      <c r="E4877">
        <v>20232024</v>
      </c>
      <c r="F4877" t="s">
        <v>17</v>
      </c>
      <c r="G4877" t="s">
        <v>531</v>
      </c>
      <c r="H4877">
        <v>1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 t="s">
        <v>19</v>
      </c>
      <c r="P4877" t="str">
        <f>UPPER(Table1[[#This Row],[Venue]])</f>
        <v>HOME</v>
      </c>
    </row>
    <row r="4878" spans="1:16" hidden="1" x14ac:dyDescent="0.45">
      <c r="A4878">
        <v>40044446</v>
      </c>
      <c r="B4878" t="s">
        <v>546</v>
      </c>
      <c r="C4878">
        <v>45206</v>
      </c>
      <c r="D4878">
        <v>75115</v>
      </c>
      <c r="E4878">
        <v>20232024</v>
      </c>
      <c r="F4878" t="s">
        <v>17</v>
      </c>
      <c r="G4878" t="s">
        <v>504</v>
      </c>
      <c r="H4878">
        <v>3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 t="s">
        <v>19</v>
      </c>
      <c r="P4878" t="str">
        <f>UPPER(Table1[[#This Row],[Venue]])</f>
        <v>HOME</v>
      </c>
    </row>
    <row r="4879" spans="1:16" hidden="1" x14ac:dyDescent="0.45">
      <c r="A4879">
        <v>40044446</v>
      </c>
      <c r="B4879" t="s">
        <v>546</v>
      </c>
      <c r="C4879">
        <v>45206</v>
      </c>
      <c r="D4879">
        <v>75115</v>
      </c>
      <c r="E4879">
        <v>20232024</v>
      </c>
      <c r="F4879" t="s">
        <v>17</v>
      </c>
      <c r="G4879" t="s">
        <v>505</v>
      </c>
      <c r="H4879">
        <v>7</v>
      </c>
      <c r="I4879">
        <v>1</v>
      </c>
      <c r="J4879">
        <v>1</v>
      </c>
      <c r="K4879">
        <v>1</v>
      </c>
      <c r="L4879">
        <v>0</v>
      </c>
      <c r="M4879">
        <v>0</v>
      </c>
      <c r="N4879">
        <v>0</v>
      </c>
      <c r="O4879" t="s">
        <v>19</v>
      </c>
      <c r="P4879" t="str">
        <f>UPPER(Table1[[#This Row],[Venue]])</f>
        <v>HOME</v>
      </c>
    </row>
    <row r="4880" spans="1:16" hidden="1" x14ac:dyDescent="0.45">
      <c r="A4880">
        <v>40044446</v>
      </c>
      <c r="B4880" t="s">
        <v>546</v>
      </c>
      <c r="C4880">
        <v>45206</v>
      </c>
      <c r="D4880">
        <v>75115</v>
      </c>
      <c r="E4880">
        <v>20232024</v>
      </c>
      <c r="F4880" t="s">
        <v>17</v>
      </c>
      <c r="G4880" t="s">
        <v>506</v>
      </c>
      <c r="H4880">
        <v>8</v>
      </c>
      <c r="I4880">
        <v>2</v>
      </c>
      <c r="J4880">
        <v>0</v>
      </c>
      <c r="K4880">
        <v>1</v>
      </c>
      <c r="L4880">
        <v>2</v>
      </c>
      <c r="M4880">
        <v>0</v>
      </c>
      <c r="N4880">
        <v>0</v>
      </c>
      <c r="O4880" t="s">
        <v>19</v>
      </c>
      <c r="P4880" t="str">
        <f>UPPER(Table1[[#This Row],[Venue]])</f>
        <v>HOME</v>
      </c>
    </row>
    <row r="4881" spans="1:16" hidden="1" x14ac:dyDescent="0.45">
      <c r="A4881">
        <v>40044446</v>
      </c>
      <c r="B4881" t="s">
        <v>546</v>
      </c>
      <c r="C4881">
        <v>45206</v>
      </c>
      <c r="D4881">
        <v>75115</v>
      </c>
      <c r="E4881">
        <v>20232024</v>
      </c>
      <c r="F4881" t="s">
        <v>17</v>
      </c>
      <c r="G4881" t="s">
        <v>507</v>
      </c>
      <c r="H4881">
        <v>9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 t="s">
        <v>19</v>
      </c>
      <c r="P4881" t="str">
        <f>UPPER(Table1[[#This Row],[Venue]])</f>
        <v>HOME</v>
      </c>
    </row>
    <row r="4882" spans="1:16" hidden="1" x14ac:dyDescent="0.45">
      <c r="A4882">
        <v>40044446</v>
      </c>
      <c r="B4882" t="s">
        <v>546</v>
      </c>
      <c r="C4882">
        <v>45206</v>
      </c>
      <c r="D4882">
        <v>75115</v>
      </c>
      <c r="E4882">
        <v>20232024</v>
      </c>
      <c r="F4882" t="s">
        <v>17</v>
      </c>
      <c r="G4882" t="s">
        <v>532</v>
      </c>
      <c r="H4882">
        <v>16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0</v>
      </c>
      <c r="O4882" t="s">
        <v>19</v>
      </c>
      <c r="P4882" t="str">
        <f>UPPER(Table1[[#This Row],[Venue]])</f>
        <v>HOME</v>
      </c>
    </row>
    <row r="4883" spans="1:16" hidden="1" x14ac:dyDescent="0.45">
      <c r="A4883">
        <v>40044446</v>
      </c>
      <c r="B4883" t="s">
        <v>546</v>
      </c>
      <c r="C4883">
        <v>45206</v>
      </c>
      <c r="D4883">
        <v>75115</v>
      </c>
      <c r="E4883">
        <v>20232024</v>
      </c>
      <c r="F4883" t="s">
        <v>17</v>
      </c>
      <c r="G4883" t="s">
        <v>508</v>
      </c>
      <c r="H4883">
        <v>20</v>
      </c>
      <c r="I4883">
        <v>1</v>
      </c>
      <c r="J4883">
        <v>0</v>
      </c>
      <c r="K4883">
        <v>1</v>
      </c>
      <c r="L4883">
        <v>1</v>
      </c>
      <c r="M4883">
        <v>0</v>
      </c>
      <c r="N4883">
        <v>0</v>
      </c>
      <c r="O4883" t="s">
        <v>19</v>
      </c>
      <c r="P4883" t="str">
        <f>UPPER(Table1[[#This Row],[Venue]])</f>
        <v>HOME</v>
      </c>
    </row>
    <row r="4884" spans="1:16" hidden="1" x14ac:dyDescent="0.45">
      <c r="A4884">
        <v>40044446</v>
      </c>
      <c r="B4884" t="s">
        <v>546</v>
      </c>
      <c r="C4884">
        <v>45206</v>
      </c>
      <c r="D4884">
        <v>75115</v>
      </c>
      <c r="E4884">
        <v>20232024</v>
      </c>
      <c r="F4884" t="s">
        <v>17</v>
      </c>
      <c r="G4884" t="s">
        <v>509</v>
      </c>
      <c r="H4884">
        <v>24</v>
      </c>
      <c r="I4884">
        <v>1</v>
      </c>
      <c r="J4884">
        <v>1</v>
      </c>
      <c r="K4884">
        <v>1</v>
      </c>
      <c r="L4884">
        <v>0</v>
      </c>
      <c r="M4884">
        <v>0</v>
      </c>
      <c r="N4884">
        <v>0</v>
      </c>
      <c r="O4884" t="s">
        <v>19</v>
      </c>
      <c r="P4884" t="str">
        <f>UPPER(Table1[[#This Row],[Venue]])</f>
        <v>HOME</v>
      </c>
    </row>
    <row r="4885" spans="1:16" hidden="1" x14ac:dyDescent="0.45">
      <c r="A4885">
        <v>40044446</v>
      </c>
      <c r="B4885" t="s">
        <v>546</v>
      </c>
      <c r="C4885">
        <v>45206</v>
      </c>
      <c r="D4885">
        <v>75115</v>
      </c>
      <c r="E4885">
        <v>20232024</v>
      </c>
      <c r="F4885" t="s">
        <v>17</v>
      </c>
      <c r="G4885" t="s">
        <v>510</v>
      </c>
      <c r="H4885">
        <v>41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0</v>
      </c>
      <c r="O4885" t="s">
        <v>19</v>
      </c>
      <c r="P4885" t="str">
        <f>UPPER(Table1[[#This Row],[Venue]])</f>
        <v>HOME</v>
      </c>
    </row>
    <row r="4886" spans="1:16" hidden="1" x14ac:dyDescent="0.45">
      <c r="A4886">
        <v>40044446</v>
      </c>
      <c r="B4886" t="s">
        <v>546</v>
      </c>
      <c r="C4886">
        <v>45206</v>
      </c>
      <c r="D4886">
        <v>75115</v>
      </c>
      <c r="E4886">
        <v>20232024</v>
      </c>
      <c r="F4886" t="s">
        <v>17</v>
      </c>
      <c r="G4886" t="s">
        <v>533</v>
      </c>
      <c r="H4886">
        <v>47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2</v>
      </c>
      <c r="O4886" t="s">
        <v>19</v>
      </c>
      <c r="P4886" t="str">
        <f>UPPER(Table1[[#This Row],[Venue]])</f>
        <v>HOME</v>
      </c>
    </row>
    <row r="4887" spans="1:16" hidden="1" x14ac:dyDescent="0.45">
      <c r="A4887">
        <v>40044446</v>
      </c>
      <c r="B4887" t="s">
        <v>546</v>
      </c>
      <c r="C4887">
        <v>45206</v>
      </c>
      <c r="D4887">
        <v>75115</v>
      </c>
      <c r="E4887">
        <v>20232024</v>
      </c>
      <c r="F4887" t="s">
        <v>17</v>
      </c>
      <c r="G4887" t="s">
        <v>547</v>
      </c>
      <c r="H4887">
        <v>49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0</v>
      </c>
      <c r="O4887" t="s">
        <v>19</v>
      </c>
      <c r="P4887" t="str">
        <f>UPPER(Table1[[#This Row],[Venue]])</f>
        <v>HOME</v>
      </c>
    </row>
    <row r="4888" spans="1:16" hidden="1" x14ac:dyDescent="0.45">
      <c r="A4888">
        <v>40044446</v>
      </c>
      <c r="B4888" t="s">
        <v>546</v>
      </c>
      <c r="C4888">
        <v>45206</v>
      </c>
      <c r="D4888">
        <v>75115</v>
      </c>
      <c r="E4888">
        <v>20232024</v>
      </c>
      <c r="F4888" t="s">
        <v>17</v>
      </c>
      <c r="G4888" t="s">
        <v>512</v>
      </c>
      <c r="H4888">
        <v>77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0</v>
      </c>
      <c r="O4888" t="s">
        <v>19</v>
      </c>
      <c r="P4888" t="str">
        <f>UPPER(Table1[[#This Row],[Venue]])</f>
        <v>HOME</v>
      </c>
    </row>
    <row r="4889" spans="1:16" hidden="1" x14ac:dyDescent="0.45">
      <c r="A4889">
        <v>40044446</v>
      </c>
      <c r="B4889" t="s">
        <v>546</v>
      </c>
      <c r="C4889">
        <v>45206</v>
      </c>
      <c r="D4889">
        <v>75115</v>
      </c>
      <c r="E4889">
        <v>20232024</v>
      </c>
      <c r="F4889" t="s">
        <v>17</v>
      </c>
      <c r="G4889" t="s">
        <v>514</v>
      </c>
      <c r="H4889">
        <v>88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 t="s">
        <v>19</v>
      </c>
      <c r="P4889" t="str">
        <f>UPPER(Table1[[#This Row],[Venue]])</f>
        <v>HOME</v>
      </c>
    </row>
    <row r="4890" spans="1:16" hidden="1" x14ac:dyDescent="0.45">
      <c r="A4890">
        <v>40044446</v>
      </c>
      <c r="B4890" t="s">
        <v>546</v>
      </c>
      <c r="C4890">
        <v>45206</v>
      </c>
      <c r="D4890">
        <v>75115</v>
      </c>
      <c r="E4890">
        <v>20232024</v>
      </c>
      <c r="F4890" t="s">
        <v>17</v>
      </c>
      <c r="G4890" t="s">
        <v>85</v>
      </c>
      <c r="H4890">
        <v>99</v>
      </c>
      <c r="I4890">
        <v>0</v>
      </c>
      <c r="J4890">
        <v>0</v>
      </c>
      <c r="K4890">
        <v>1</v>
      </c>
      <c r="L4890">
        <v>0</v>
      </c>
      <c r="M4890">
        <v>0</v>
      </c>
      <c r="N4890">
        <v>0</v>
      </c>
      <c r="O4890" t="s">
        <v>19</v>
      </c>
      <c r="P4890" t="str">
        <f>UPPER(Table1[[#This Row],[Venue]])</f>
        <v>HOME</v>
      </c>
    </row>
    <row r="4891" spans="1:16" hidden="1" x14ac:dyDescent="0.45">
      <c r="A4891">
        <v>40044446</v>
      </c>
      <c r="B4891" t="s">
        <v>546</v>
      </c>
      <c r="C4891">
        <v>45206</v>
      </c>
      <c r="D4891">
        <v>75115</v>
      </c>
      <c r="E4891">
        <v>20232024</v>
      </c>
      <c r="F4891" t="s">
        <v>17</v>
      </c>
      <c r="G4891" t="s">
        <v>335</v>
      </c>
      <c r="H4891">
        <v>10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2</v>
      </c>
      <c r="O4891" t="s">
        <v>40</v>
      </c>
      <c r="P4891" t="str">
        <f>UPPER(Table1[[#This Row],[Venue]])</f>
        <v>AWAY</v>
      </c>
    </row>
    <row r="4892" spans="1:16" hidden="1" x14ac:dyDescent="0.45">
      <c r="A4892">
        <v>40044446</v>
      </c>
      <c r="B4892" t="s">
        <v>546</v>
      </c>
      <c r="C4892">
        <v>45206</v>
      </c>
      <c r="D4892">
        <v>75115</v>
      </c>
      <c r="E4892">
        <v>20232024</v>
      </c>
      <c r="F4892" t="s">
        <v>17</v>
      </c>
      <c r="G4892" t="s">
        <v>233</v>
      </c>
      <c r="H4892">
        <v>11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 t="s">
        <v>40</v>
      </c>
      <c r="P4892" t="str">
        <f>UPPER(Table1[[#This Row],[Venue]])</f>
        <v>AWAY</v>
      </c>
    </row>
    <row r="4893" spans="1:16" hidden="1" x14ac:dyDescent="0.45">
      <c r="A4893">
        <v>40044446</v>
      </c>
      <c r="B4893" t="s">
        <v>546</v>
      </c>
      <c r="C4893">
        <v>45206</v>
      </c>
      <c r="D4893">
        <v>75115</v>
      </c>
      <c r="E4893">
        <v>20232024</v>
      </c>
      <c r="F4893" t="s">
        <v>17</v>
      </c>
      <c r="G4893" t="s">
        <v>197</v>
      </c>
      <c r="H4893">
        <v>15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0</v>
      </c>
      <c r="O4893" t="s">
        <v>40</v>
      </c>
      <c r="P4893" t="str">
        <f>UPPER(Table1[[#This Row],[Venue]])</f>
        <v>AWAY</v>
      </c>
    </row>
    <row r="4894" spans="1:16" hidden="1" x14ac:dyDescent="0.45">
      <c r="A4894">
        <v>40044446</v>
      </c>
      <c r="B4894" t="s">
        <v>546</v>
      </c>
      <c r="C4894">
        <v>45206</v>
      </c>
      <c r="D4894">
        <v>75115</v>
      </c>
      <c r="E4894">
        <v>20232024</v>
      </c>
      <c r="F4894" t="s">
        <v>17</v>
      </c>
      <c r="G4894" t="s">
        <v>482</v>
      </c>
      <c r="H4894">
        <v>17</v>
      </c>
      <c r="I4894">
        <v>1</v>
      </c>
      <c r="J4894">
        <v>0</v>
      </c>
      <c r="K4894">
        <v>1</v>
      </c>
      <c r="L4894">
        <v>1</v>
      </c>
      <c r="M4894">
        <v>0</v>
      </c>
      <c r="N4894">
        <v>0</v>
      </c>
      <c r="O4894" t="s">
        <v>40</v>
      </c>
      <c r="P4894" t="str">
        <f>UPPER(Table1[[#This Row],[Venue]])</f>
        <v>AWAY</v>
      </c>
    </row>
    <row r="4895" spans="1:16" hidden="1" x14ac:dyDescent="0.45">
      <c r="A4895">
        <v>40044446</v>
      </c>
      <c r="B4895" t="s">
        <v>546</v>
      </c>
      <c r="C4895">
        <v>45206</v>
      </c>
      <c r="D4895">
        <v>75115</v>
      </c>
      <c r="E4895">
        <v>20232024</v>
      </c>
      <c r="F4895" t="s">
        <v>17</v>
      </c>
      <c r="G4895" t="s">
        <v>287</v>
      </c>
      <c r="H4895">
        <v>22</v>
      </c>
      <c r="I4895">
        <v>1</v>
      </c>
      <c r="J4895">
        <v>0</v>
      </c>
      <c r="K4895">
        <v>1</v>
      </c>
      <c r="L4895">
        <v>1</v>
      </c>
      <c r="M4895">
        <v>0</v>
      </c>
      <c r="N4895">
        <v>2</v>
      </c>
      <c r="O4895" t="s">
        <v>40</v>
      </c>
      <c r="P4895" t="str">
        <f>UPPER(Table1[[#This Row],[Venue]])</f>
        <v>AWAY</v>
      </c>
    </row>
    <row r="4896" spans="1:16" hidden="1" x14ac:dyDescent="0.45">
      <c r="A4896">
        <v>40044446</v>
      </c>
      <c r="B4896" t="s">
        <v>546</v>
      </c>
      <c r="C4896">
        <v>45206</v>
      </c>
      <c r="D4896">
        <v>75115</v>
      </c>
      <c r="E4896">
        <v>20232024</v>
      </c>
      <c r="F4896" t="s">
        <v>17</v>
      </c>
      <c r="G4896" t="s">
        <v>436</v>
      </c>
      <c r="H4896">
        <v>23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 t="s">
        <v>40</v>
      </c>
      <c r="P4896" t="str">
        <f>UPPER(Table1[[#This Row],[Venue]])</f>
        <v>AWAY</v>
      </c>
    </row>
    <row r="4897" spans="1:16" hidden="1" x14ac:dyDescent="0.45">
      <c r="A4897">
        <v>40044446</v>
      </c>
      <c r="B4897" t="s">
        <v>546</v>
      </c>
      <c r="C4897">
        <v>45206</v>
      </c>
      <c r="D4897">
        <v>75115</v>
      </c>
      <c r="E4897">
        <v>20232024</v>
      </c>
      <c r="F4897" t="s">
        <v>17</v>
      </c>
      <c r="G4897" t="s">
        <v>260</v>
      </c>
      <c r="H4897">
        <v>24</v>
      </c>
      <c r="I4897">
        <v>0</v>
      </c>
      <c r="J4897">
        <v>0</v>
      </c>
      <c r="K4897">
        <v>1</v>
      </c>
      <c r="L4897">
        <v>0</v>
      </c>
      <c r="M4897">
        <v>0</v>
      </c>
      <c r="N4897">
        <v>0</v>
      </c>
      <c r="O4897" t="s">
        <v>40</v>
      </c>
      <c r="P4897" t="str">
        <f>UPPER(Table1[[#This Row],[Venue]])</f>
        <v>AWAY</v>
      </c>
    </row>
    <row r="4898" spans="1:16" hidden="1" x14ac:dyDescent="0.45">
      <c r="A4898">
        <v>40044446</v>
      </c>
      <c r="B4898" t="s">
        <v>546</v>
      </c>
      <c r="C4898">
        <v>45206</v>
      </c>
      <c r="D4898">
        <v>75115</v>
      </c>
      <c r="E4898">
        <v>20232024</v>
      </c>
      <c r="F4898" t="s">
        <v>17</v>
      </c>
      <c r="G4898" t="s">
        <v>481</v>
      </c>
      <c r="H4898">
        <v>27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2</v>
      </c>
      <c r="O4898" t="s">
        <v>40</v>
      </c>
      <c r="P4898" t="str">
        <f>UPPER(Table1[[#This Row],[Venue]])</f>
        <v>AWAY</v>
      </c>
    </row>
    <row r="4899" spans="1:16" hidden="1" x14ac:dyDescent="0.45">
      <c r="A4899">
        <v>40044446</v>
      </c>
      <c r="B4899" t="s">
        <v>546</v>
      </c>
      <c r="C4899">
        <v>45206</v>
      </c>
      <c r="D4899">
        <v>75115</v>
      </c>
      <c r="E4899">
        <v>20232024</v>
      </c>
      <c r="F4899" t="s">
        <v>17</v>
      </c>
      <c r="G4899" t="s">
        <v>423</v>
      </c>
      <c r="H4899">
        <v>44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 t="s">
        <v>40</v>
      </c>
      <c r="P4899" t="str">
        <f>UPPER(Table1[[#This Row],[Venue]])</f>
        <v>AWAY</v>
      </c>
    </row>
    <row r="4900" spans="1:16" hidden="1" x14ac:dyDescent="0.45">
      <c r="A4900">
        <v>40044446</v>
      </c>
      <c r="B4900" t="s">
        <v>546</v>
      </c>
      <c r="C4900">
        <v>45206</v>
      </c>
      <c r="D4900">
        <v>75115</v>
      </c>
      <c r="E4900">
        <v>20232024</v>
      </c>
      <c r="F4900" t="s">
        <v>17</v>
      </c>
      <c r="G4900" t="s">
        <v>205</v>
      </c>
      <c r="H4900">
        <v>63</v>
      </c>
      <c r="I4900">
        <v>1</v>
      </c>
      <c r="J4900">
        <v>0</v>
      </c>
      <c r="K4900">
        <v>1</v>
      </c>
      <c r="L4900">
        <v>1</v>
      </c>
      <c r="M4900">
        <v>0</v>
      </c>
      <c r="N4900">
        <v>0</v>
      </c>
      <c r="O4900" t="s">
        <v>40</v>
      </c>
      <c r="P4900" t="str">
        <f>UPPER(Table1[[#This Row],[Venue]])</f>
        <v>AWAY</v>
      </c>
    </row>
    <row r="4901" spans="1:16" hidden="1" x14ac:dyDescent="0.45">
      <c r="A4901">
        <v>40044446</v>
      </c>
      <c r="B4901" t="s">
        <v>546</v>
      </c>
      <c r="C4901">
        <v>45206</v>
      </c>
      <c r="D4901">
        <v>75115</v>
      </c>
      <c r="E4901">
        <v>20232024</v>
      </c>
      <c r="F4901" t="s">
        <v>17</v>
      </c>
      <c r="G4901" t="s">
        <v>207</v>
      </c>
      <c r="H4901">
        <v>71</v>
      </c>
      <c r="I4901">
        <v>0</v>
      </c>
      <c r="J4901">
        <v>0</v>
      </c>
      <c r="K4901">
        <v>1</v>
      </c>
      <c r="L4901">
        <v>0</v>
      </c>
      <c r="M4901">
        <v>1</v>
      </c>
      <c r="N4901">
        <v>2</v>
      </c>
      <c r="O4901" t="s">
        <v>40</v>
      </c>
      <c r="P4901" t="str">
        <f>UPPER(Table1[[#This Row],[Venue]])</f>
        <v>AWAY</v>
      </c>
    </row>
    <row r="4902" spans="1:16" hidden="1" x14ac:dyDescent="0.45">
      <c r="A4902">
        <v>40044446</v>
      </c>
      <c r="B4902" t="s">
        <v>546</v>
      </c>
      <c r="C4902">
        <v>45206</v>
      </c>
      <c r="D4902">
        <v>75115</v>
      </c>
      <c r="E4902">
        <v>20232024</v>
      </c>
      <c r="F4902" t="s">
        <v>17</v>
      </c>
      <c r="G4902" t="s">
        <v>156</v>
      </c>
      <c r="H4902">
        <v>77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 t="s">
        <v>40</v>
      </c>
      <c r="P4902" t="str">
        <f>UPPER(Table1[[#This Row],[Venue]])</f>
        <v>AWAY</v>
      </c>
    </row>
    <row r="4903" spans="1:16" hidden="1" x14ac:dyDescent="0.45">
      <c r="A4903">
        <v>40044446</v>
      </c>
      <c r="B4903" t="s">
        <v>546</v>
      </c>
      <c r="C4903">
        <v>45206</v>
      </c>
      <c r="D4903">
        <v>75115</v>
      </c>
      <c r="E4903">
        <v>20232024</v>
      </c>
      <c r="F4903" t="s">
        <v>17</v>
      </c>
      <c r="G4903" t="s">
        <v>198</v>
      </c>
      <c r="H4903">
        <v>86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 t="s">
        <v>40</v>
      </c>
      <c r="P4903" t="str">
        <f>UPPER(Table1[[#This Row],[Venue]])</f>
        <v>AWAY</v>
      </c>
    </row>
    <row r="4904" spans="1:16" hidden="1" x14ac:dyDescent="0.45">
      <c r="A4904">
        <v>40044446</v>
      </c>
      <c r="B4904" t="s">
        <v>546</v>
      </c>
      <c r="C4904">
        <v>45206</v>
      </c>
      <c r="D4904">
        <v>75115</v>
      </c>
      <c r="E4904">
        <v>20232024</v>
      </c>
      <c r="F4904" t="s">
        <v>17</v>
      </c>
      <c r="G4904" t="s">
        <v>211</v>
      </c>
      <c r="H4904">
        <v>92</v>
      </c>
      <c r="I4904">
        <v>1</v>
      </c>
      <c r="J4904">
        <v>1</v>
      </c>
      <c r="K4904">
        <v>1</v>
      </c>
      <c r="L4904">
        <v>0</v>
      </c>
      <c r="M4904">
        <v>0</v>
      </c>
      <c r="N4904">
        <v>0</v>
      </c>
      <c r="O4904" t="s">
        <v>40</v>
      </c>
      <c r="P4904" t="str">
        <f>UPPER(Table1[[#This Row],[Venue]])</f>
        <v>AWAY</v>
      </c>
    </row>
    <row r="4905" spans="1:16" hidden="1" x14ac:dyDescent="0.45">
      <c r="A4905">
        <v>40047031</v>
      </c>
      <c r="B4905" t="s">
        <v>168</v>
      </c>
      <c r="C4905">
        <v>45206</v>
      </c>
      <c r="D4905">
        <v>77700</v>
      </c>
      <c r="E4905">
        <v>20232024</v>
      </c>
      <c r="F4905" t="s">
        <v>17</v>
      </c>
      <c r="G4905" t="s">
        <v>265</v>
      </c>
      <c r="H4905">
        <v>5</v>
      </c>
      <c r="I4905">
        <v>3</v>
      </c>
      <c r="J4905">
        <v>1</v>
      </c>
      <c r="K4905">
        <v>1</v>
      </c>
      <c r="L4905">
        <v>2</v>
      </c>
      <c r="M4905">
        <v>0</v>
      </c>
      <c r="N4905">
        <v>0</v>
      </c>
      <c r="O4905" t="s">
        <v>19</v>
      </c>
      <c r="P4905" t="str">
        <f>UPPER(Table1[[#This Row],[Venue]])</f>
        <v>HOME</v>
      </c>
    </row>
    <row r="4906" spans="1:16" hidden="1" x14ac:dyDescent="0.45">
      <c r="A4906">
        <v>40047031</v>
      </c>
      <c r="B4906" t="s">
        <v>168</v>
      </c>
      <c r="C4906">
        <v>45206</v>
      </c>
      <c r="D4906">
        <v>77700</v>
      </c>
      <c r="E4906">
        <v>20232024</v>
      </c>
      <c r="F4906" t="s">
        <v>17</v>
      </c>
      <c r="G4906" t="s">
        <v>516</v>
      </c>
      <c r="H4906">
        <v>6</v>
      </c>
      <c r="I4906">
        <v>1</v>
      </c>
      <c r="J4906">
        <v>0</v>
      </c>
      <c r="K4906">
        <v>1</v>
      </c>
      <c r="L4906">
        <v>1</v>
      </c>
      <c r="M4906">
        <v>0</v>
      </c>
      <c r="N4906">
        <v>0</v>
      </c>
      <c r="O4906" t="s">
        <v>19</v>
      </c>
      <c r="P4906" t="str">
        <f>UPPER(Table1[[#This Row],[Venue]])</f>
        <v>HOME</v>
      </c>
    </row>
    <row r="4907" spans="1:16" hidden="1" x14ac:dyDescent="0.45">
      <c r="A4907">
        <v>40047031</v>
      </c>
      <c r="B4907" t="s">
        <v>168</v>
      </c>
      <c r="C4907">
        <v>45206</v>
      </c>
      <c r="D4907">
        <v>77700</v>
      </c>
      <c r="E4907">
        <v>20232024</v>
      </c>
      <c r="F4907" t="s">
        <v>17</v>
      </c>
      <c r="G4907" t="s">
        <v>171</v>
      </c>
      <c r="H4907">
        <v>8</v>
      </c>
      <c r="I4907">
        <v>2</v>
      </c>
      <c r="J4907">
        <v>0</v>
      </c>
      <c r="K4907">
        <v>1</v>
      </c>
      <c r="L4907">
        <v>2</v>
      </c>
      <c r="M4907">
        <v>0</v>
      </c>
      <c r="N4907">
        <v>2</v>
      </c>
      <c r="O4907" t="s">
        <v>19</v>
      </c>
      <c r="P4907" t="str">
        <f>UPPER(Table1[[#This Row],[Venue]])</f>
        <v>HOME</v>
      </c>
    </row>
    <row r="4908" spans="1:16" hidden="1" x14ac:dyDescent="0.45">
      <c r="A4908">
        <v>40047031</v>
      </c>
      <c r="B4908" t="s">
        <v>168</v>
      </c>
      <c r="C4908">
        <v>45206</v>
      </c>
      <c r="D4908">
        <v>77700</v>
      </c>
      <c r="E4908">
        <v>20232024</v>
      </c>
      <c r="F4908" t="s">
        <v>17</v>
      </c>
      <c r="G4908" t="s">
        <v>517</v>
      </c>
      <c r="H4908">
        <v>11</v>
      </c>
      <c r="I4908">
        <v>1</v>
      </c>
      <c r="J4908">
        <v>1</v>
      </c>
      <c r="K4908">
        <v>1</v>
      </c>
      <c r="L4908">
        <v>0</v>
      </c>
      <c r="M4908">
        <v>0</v>
      </c>
      <c r="N4908">
        <v>0</v>
      </c>
      <c r="O4908" t="s">
        <v>19</v>
      </c>
      <c r="P4908" t="str">
        <f>UPPER(Table1[[#This Row],[Venue]])</f>
        <v>HOME</v>
      </c>
    </row>
    <row r="4909" spans="1:16" hidden="1" x14ac:dyDescent="0.45">
      <c r="A4909">
        <v>40047031</v>
      </c>
      <c r="B4909" t="s">
        <v>168</v>
      </c>
      <c r="C4909">
        <v>45206</v>
      </c>
      <c r="D4909">
        <v>77700</v>
      </c>
      <c r="E4909">
        <v>20232024</v>
      </c>
      <c r="F4909" t="s">
        <v>17</v>
      </c>
      <c r="G4909" t="s">
        <v>349</v>
      </c>
      <c r="H4909">
        <v>13</v>
      </c>
      <c r="I4909">
        <v>4</v>
      </c>
      <c r="J4909">
        <v>2</v>
      </c>
      <c r="K4909">
        <v>1</v>
      </c>
      <c r="L4909">
        <v>2</v>
      </c>
      <c r="M4909">
        <v>0</v>
      </c>
      <c r="N4909">
        <v>0</v>
      </c>
      <c r="O4909" t="s">
        <v>19</v>
      </c>
      <c r="P4909" t="str">
        <f>UPPER(Table1[[#This Row],[Venue]])</f>
        <v>HOME</v>
      </c>
    </row>
    <row r="4910" spans="1:16" hidden="1" x14ac:dyDescent="0.45">
      <c r="A4910">
        <v>40047031</v>
      </c>
      <c r="B4910" t="s">
        <v>168</v>
      </c>
      <c r="C4910">
        <v>45206</v>
      </c>
      <c r="D4910">
        <v>77700</v>
      </c>
      <c r="E4910">
        <v>20232024</v>
      </c>
      <c r="F4910" t="s">
        <v>17</v>
      </c>
      <c r="G4910" t="s">
        <v>175</v>
      </c>
      <c r="H4910">
        <v>15</v>
      </c>
      <c r="I4910">
        <v>2</v>
      </c>
      <c r="J4910">
        <v>1</v>
      </c>
      <c r="K4910">
        <v>1</v>
      </c>
      <c r="L4910">
        <v>1</v>
      </c>
      <c r="M4910">
        <v>0</v>
      </c>
      <c r="N4910">
        <v>0</v>
      </c>
      <c r="O4910" t="s">
        <v>19</v>
      </c>
      <c r="P4910" t="str">
        <f>UPPER(Table1[[#This Row],[Venue]])</f>
        <v>HOME</v>
      </c>
    </row>
    <row r="4911" spans="1:16" hidden="1" x14ac:dyDescent="0.45">
      <c r="A4911">
        <v>40047031</v>
      </c>
      <c r="B4911" t="s">
        <v>168</v>
      </c>
      <c r="C4911">
        <v>45206</v>
      </c>
      <c r="D4911">
        <v>77700</v>
      </c>
      <c r="E4911">
        <v>20232024</v>
      </c>
      <c r="F4911" t="s">
        <v>17</v>
      </c>
      <c r="G4911" t="s">
        <v>132</v>
      </c>
      <c r="H4911">
        <v>16</v>
      </c>
      <c r="I4911">
        <v>7</v>
      </c>
      <c r="J4911">
        <v>4</v>
      </c>
      <c r="K4911">
        <v>1</v>
      </c>
      <c r="L4911">
        <v>3</v>
      </c>
      <c r="M4911">
        <v>0</v>
      </c>
      <c r="N4911">
        <v>0</v>
      </c>
      <c r="O4911" t="s">
        <v>19</v>
      </c>
      <c r="P4911" t="str">
        <f>UPPER(Table1[[#This Row],[Venue]])</f>
        <v>HOME</v>
      </c>
    </row>
    <row r="4912" spans="1:16" hidden="1" x14ac:dyDescent="0.45">
      <c r="A4912">
        <v>40047031</v>
      </c>
      <c r="B4912" t="s">
        <v>168</v>
      </c>
      <c r="C4912">
        <v>45206</v>
      </c>
      <c r="D4912">
        <v>77700</v>
      </c>
      <c r="E4912">
        <v>20232024</v>
      </c>
      <c r="F4912" t="s">
        <v>17</v>
      </c>
      <c r="G4912" t="s">
        <v>140</v>
      </c>
      <c r="H4912">
        <v>20</v>
      </c>
      <c r="I4912">
        <v>4</v>
      </c>
      <c r="J4912">
        <v>2</v>
      </c>
      <c r="K4912">
        <v>1</v>
      </c>
      <c r="L4912">
        <v>2</v>
      </c>
      <c r="M4912">
        <v>0</v>
      </c>
      <c r="N4912">
        <v>0</v>
      </c>
      <c r="O4912" t="s">
        <v>19</v>
      </c>
      <c r="P4912" t="str">
        <f>UPPER(Table1[[#This Row],[Venue]])</f>
        <v>HOME</v>
      </c>
    </row>
    <row r="4913" spans="1:16" hidden="1" x14ac:dyDescent="0.45">
      <c r="A4913">
        <v>40047031</v>
      </c>
      <c r="B4913" t="s">
        <v>168</v>
      </c>
      <c r="C4913">
        <v>45206</v>
      </c>
      <c r="D4913">
        <v>77700</v>
      </c>
      <c r="E4913">
        <v>20232024</v>
      </c>
      <c r="F4913" t="s">
        <v>17</v>
      </c>
      <c r="G4913" t="s">
        <v>133</v>
      </c>
      <c r="H4913">
        <v>21</v>
      </c>
      <c r="I4913">
        <v>2</v>
      </c>
      <c r="J4913">
        <v>2</v>
      </c>
      <c r="K4913">
        <v>1</v>
      </c>
      <c r="L4913">
        <v>0</v>
      </c>
      <c r="M4913">
        <v>0</v>
      </c>
      <c r="N4913">
        <v>0</v>
      </c>
      <c r="O4913" t="s">
        <v>19</v>
      </c>
      <c r="P4913" t="str">
        <f>UPPER(Table1[[#This Row],[Venue]])</f>
        <v>HOME</v>
      </c>
    </row>
    <row r="4914" spans="1:16" hidden="1" x14ac:dyDescent="0.45">
      <c r="A4914">
        <v>40047031</v>
      </c>
      <c r="B4914" t="s">
        <v>168</v>
      </c>
      <c r="C4914">
        <v>45206</v>
      </c>
      <c r="D4914">
        <v>77700</v>
      </c>
      <c r="E4914">
        <v>20232024</v>
      </c>
      <c r="F4914" t="s">
        <v>17</v>
      </c>
      <c r="G4914" t="s">
        <v>519</v>
      </c>
      <c r="H4914">
        <v>22</v>
      </c>
      <c r="I4914">
        <v>1</v>
      </c>
      <c r="J4914">
        <v>0</v>
      </c>
      <c r="K4914">
        <v>1</v>
      </c>
      <c r="L4914">
        <v>1</v>
      </c>
      <c r="M4914">
        <v>0</v>
      </c>
      <c r="N4914">
        <v>0</v>
      </c>
      <c r="O4914" t="s">
        <v>19</v>
      </c>
      <c r="P4914" t="str">
        <f>UPPER(Table1[[#This Row],[Venue]])</f>
        <v>HOME</v>
      </c>
    </row>
    <row r="4915" spans="1:16" hidden="1" x14ac:dyDescent="0.45">
      <c r="A4915">
        <v>40047031</v>
      </c>
      <c r="B4915" t="s">
        <v>168</v>
      </c>
      <c r="C4915">
        <v>45206</v>
      </c>
      <c r="D4915">
        <v>77700</v>
      </c>
      <c r="E4915">
        <v>20232024</v>
      </c>
      <c r="F4915" t="s">
        <v>17</v>
      </c>
      <c r="G4915" t="s">
        <v>170</v>
      </c>
      <c r="H4915">
        <v>23</v>
      </c>
      <c r="I4915">
        <v>1</v>
      </c>
      <c r="J4915">
        <v>1</v>
      </c>
      <c r="K4915">
        <v>1</v>
      </c>
      <c r="L4915">
        <v>0</v>
      </c>
      <c r="M4915">
        <v>0</v>
      </c>
      <c r="N4915">
        <v>0</v>
      </c>
      <c r="O4915" t="s">
        <v>19</v>
      </c>
      <c r="P4915" t="str">
        <f>UPPER(Table1[[#This Row],[Venue]])</f>
        <v>HOME</v>
      </c>
    </row>
    <row r="4916" spans="1:16" hidden="1" x14ac:dyDescent="0.45">
      <c r="A4916">
        <v>40047031</v>
      </c>
      <c r="B4916" t="s">
        <v>168</v>
      </c>
      <c r="C4916">
        <v>45206</v>
      </c>
      <c r="D4916">
        <v>77700</v>
      </c>
      <c r="E4916">
        <v>20232024</v>
      </c>
      <c r="F4916" t="s">
        <v>17</v>
      </c>
      <c r="G4916" t="s">
        <v>374</v>
      </c>
      <c r="H4916">
        <v>24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0</v>
      </c>
      <c r="O4916" t="s">
        <v>19</v>
      </c>
      <c r="P4916" t="str">
        <f>UPPER(Table1[[#This Row],[Venue]])</f>
        <v>HOME</v>
      </c>
    </row>
    <row r="4917" spans="1:16" hidden="1" x14ac:dyDescent="0.45">
      <c r="A4917">
        <v>40047031</v>
      </c>
      <c r="B4917" t="s">
        <v>168</v>
      </c>
      <c r="C4917">
        <v>45206</v>
      </c>
      <c r="D4917">
        <v>77700</v>
      </c>
      <c r="E4917">
        <v>20232024</v>
      </c>
      <c r="F4917" t="s">
        <v>17</v>
      </c>
      <c r="G4917" t="s">
        <v>264</v>
      </c>
      <c r="H4917">
        <v>61</v>
      </c>
      <c r="I4917">
        <v>8</v>
      </c>
      <c r="J4917">
        <v>3</v>
      </c>
      <c r="K4917">
        <v>1</v>
      </c>
      <c r="L4917">
        <v>5</v>
      </c>
      <c r="M4917">
        <v>0</v>
      </c>
      <c r="N4917">
        <v>0</v>
      </c>
      <c r="O4917" t="s">
        <v>19</v>
      </c>
      <c r="P4917" t="str">
        <f>UPPER(Table1[[#This Row],[Venue]])</f>
        <v>HOME</v>
      </c>
    </row>
    <row r="4918" spans="1:16" hidden="1" x14ac:dyDescent="0.45">
      <c r="A4918">
        <v>40047031</v>
      </c>
      <c r="B4918" t="s">
        <v>168</v>
      </c>
      <c r="C4918">
        <v>45206</v>
      </c>
      <c r="D4918">
        <v>77700</v>
      </c>
      <c r="E4918">
        <v>20232024</v>
      </c>
      <c r="F4918" t="s">
        <v>17</v>
      </c>
      <c r="G4918" t="s">
        <v>180</v>
      </c>
      <c r="H4918">
        <v>73</v>
      </c>
      <c r="I4918">
        <v>1</v>
      </c>
      <c r="J4918">
        <v>1</v>
      </c>
      <c r="K4918">
        <v>1</v>
      </c>
      <c r="L4918">
        <v>0</v>
      </c>
      <c r="M4918">
        <v>0</v>
      </c>
      <c r="N4918">
        <v>0</v>
      </c>
      <c r="O4918" t="s">
        <v>19</v>
      </c>
      <c r="P4918" t="str">
        <f>UPPER(Table1[[#This Row],[Venue]])</f>
        <v>HOME</v>
      </c>
    </row>
    <row r="4919" spans="1:16" hidden="1" x14ac:dyDescent="0.45">
      <c r="A4919">
        <v>40047031</v>
      </c>
      <c r="B4919" t="s">
        <v>168</v>
      </c>
      <c r="C4919">
        <v>45206</v>
      </c>
      <c r="D4919">
        <v>77700</v>
      </c>
      <c r="E4919">
        <v>20232024</v>
      </c>
      <c r="F4919" t="s">
        <v>17</v>
      </c>
      <c r="G4919" t="s">
        <v>375</v>
      </c>
      <c r="H4919">
        <v>88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  <c r="O4919" t="s">
        <v>19</v>
      </c>
      <c r="P4919" t="str">
        <f>UPPER(Table1[[#This Row],[Venue]])</f>
        <v>HOME</v>
      </c>
    </row>
    <row r="4920" spans="1:16" hidden="1" x14ac:dyDescent="0.45">
      <c r="A4920">
        <v>40047031</v>
      </c>
      <c r="B4920" t="s">
        <v>168</v>
      </c>
      <c r="C4920">
        <v>45206</v>
      </c>
      <c r="D4920">
        <v>77700</v>
      </c>
      <c r="E4920">
        <v>20232024</v>
      </c>
      <c r="F4920" t="s">
        <v>17</v>
      </c>
      <c r="G4920" t="s">
        <v>146</v>
      </c>
      <c r="H4920">
        <v>94</v>
      </c>
      <c r="I4920">
        <v>4</v>
      </c>
      <c r="J4920">
        <v>2</v>
      </c>
      <c r="K4920">
        <v>1</v>
      </c>
      <c r="L4920">
        <v>2</v>
      </c>
      <c r="M4920">
        <v>0</v>
      </c>
      <c r="N4920">
        <v>0</v>
      </c>
      <c r="O4920" t="s">
        <v>19</v>
      </c>
      <c r="P4920" t="str">
        <f>UPPER(Table1[[#This Row],[Venue]])</f>
        <v>HOME</v>
      </c>
    </row>
    <row r="4921" spans="1:16" hidden="1" x14ac:dyDescent="0.45">
      <c r="A4921">
        <v>40047031</v>
      </c>
      <c r="B4921" t="s">
        <v>168</v>
      </c>
      <c r="C4921">
        <v>45206</v>
      </c>
      <c r="D4921">
        <v>77700</v>
      </c>
      <c r="E4921">
        <v>20232024</v>
      </c>
      <c r="F4921" t="s">
        <v>17</v>
      </c>
      <c r="G4921" t="s">
        <v>131</v>
      </c>
      <c r="H4921">
        <v>96</v>
      </c>
      <c r="I4921">
        <v>3</v>
      </c>
      <c r="J4921">
        <v>1</v>
      </c>
      <c r="K4921">
        <v>1</v>
      </c>
      <c r="L4921">
        <v>2</v>
      </c>
      <c r="M4921">
        <v>0</v>
      </c>
      <c r="N4921">
        <v>2</v>
      </c>
      <c r="O4921" t="s">
        <v>19</v>
      </c>
      <c r="P4921" t="str">
        <f>UPPER(Table1[[#This Row],[Venue]])</f>
        <v>HOME</v>
      </c>
    </row>
    <row r="4922" spans="1:16" hidden="1" x14ac:dyDescent="0.45">
      <c r="A4922">
        <v>40047031</v>
      </c>
      <c r="B4922" t="s">
        <v>168</v>
      </c>
      <c r="C4922">
        <v>45206</v>
      </c>
      <c r="D4922">
        <v>77700</v>
      </c>
      <c r="E4922">
        <v>20232024</v>
      </c>
      <c r="F4922" t="s">
        <v>17</v>
      </c>
      <c r="G4922" t="s">
        <v>183</v>
      </c>
      <c r="H4922">
        <v>97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 t="s">
        <v>19</v>
      </c>
      <c r="P4922" t="str">
        <f>UPPER(Table1[[#This Row],[Venue]])</f>
        <v>HOME</v>
      </c>
    </row>
    <row r="4923" spans="1:16" hidden="1" x14ac:dyDescent="0.45">
      <c r="A4923">
        <v>40047031</v>
      </c>
      <c r="B4923" t="s">
        <v>168</v>
      </c>
      <c r="C4923">
        <v>45206</v>
      </c>
      <c r="D4923">
        <v>77700</v>
      </c>
      <c r="E4923">
        <v>20232024</v>
      </c>
      <c r="F4923" t="s">
        <v>17</v>
      </c>
      <c r="G4923" t="s">
        <v>461</v>
      </c>
      <c r="H4923">
        <v>6</v>
      </c>
      <c r="I4923">
        <v>2</v>
      </c>
      <c r="J4923">
        <v>0</v>
      </c>
      <c r="K4923">
        <v>1</v>
      </c>
      <c r="L4923">
        <v>2</v>
      </c>
      <c r="M4923">
        <v>0</v>
      </c>
      <c r="N4923">
        <v>0</v>
      </c>
      <c r="O4923" t="s">
        <v>40</v>
      </c>
      <c r="P4923" t="str">
        <f>UPPER(Table1[[#This Row],[Venue]])</f>
        <v>AWAY</v>
      </c>
    </row>
    <row r="4924" spans="1:16" hidden="1" x14ac:dyDescent="0.45">
      <c r="A4924">
        <v>40047031</v>
      </c>
      <c r="B4924" t="s">
        <v>168</v>
      </c>
      <c r="C4924">
        <v>45206</v>
      </c>
      <c r="D4924">
        <v>77700</v>
      </c>
      <c r="E4924">
        <v>20232024</v>
      </c>
      <c r="F4924" t="s">
        <v>17</v>
      </c>
      <c r="G4924" t="s">
        <v>462</v>
      </c>
      <c r="H4924">
        <v>15</v>
      </c>
      <c r="I4924">
        <v>1</v>
      </c>
      <c r="J4924">
        <v>0</v>
      </c>
      <c r="K4924">
        <v>1</v>
      </c>
      <c r="L4924">
        <v>1</v>
      </c>
      <c r="M4924">
        <v>0</v>
      </c>
      <c r="N4924">
        <v>0</v>
      </c>
      <c r="O4924" t="s">
        <v>40</v>
      </c>
      <c r="P4924" t="str">
        <f>UPPER(Table1[[#This Row],[Venue]])</f>
        <v>AWAY</v>
      </c>
    </row>
    <row r="4925" spans="1:16" hidden="1" x14ac:dyDescent="0.45">
      <c r="A4925">
        <v>40047031</v>
      </c>
      <c r="B4925" t="s">
        <v>168</v>
      </c>
      <c r="C4925">
        <v>45206</v>
      </c>
      <c r="D4925">
        <v>77700</v>
      </c>
      <c r="E4925">
        <v>20232024</v>
      </c>
      <c r="F4925" t="s">
        <v>17</v>
      </c>
      <c r="G4925" t="s">
        <v>396</v>
      </c>
      <c r="H4925">
        <v>17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0</v>
      </c>
      <c r="O4925" t="s">
        <v>40</v>
      </c>
      <c r="P4925" t="str">
        <f>UPPER(Table1[[#This Row],[Venue]])</f>
        <v>AWAY</v>
      </c>
    </row>
    <row r="4926" spans="1:16" hidden="1" x14ac:dyDescent="0.45">
      <c r="A4926">
        <v>40047031</v>
      </c>
      <c r="B4926" t="s">
        <v>168</v>
      </c>
      <c r="C4926">
        <v>45206</v>
      </c>
      <c r="D4926">
        <v>77700</v>
      </c>
      <c r="E4926">
        <v>20232024</v>
      </c>
      <c r="F4926" t="s">
        <v>17</v>
      </c>
      <c r="G4926" t="s">
        <v>408</v>
      </c>
      <c r="H4926">
        <v>25</v>
      </c>
      <c r="I4926">
        <v>1</v>
      </c>
      <c r="J4926">
        <v>1</v>
      </c>
      <c r="K4926">
        <v>1</v>
      </c>
      <c r="L4926">
        <v>0</v>
      </c>
      <c r="M4926">
        <v>0</v>
      </c>
      <c r="N4926">
        <v>2</v>
      </c>
      <c r="O4926" t="s">
        <v>40</v>
      </c>
      <c r="P4926" t="str">
        <f>UPPER(Table1[[#This Row],[Venue]])</f>
        <v>AWAY</v>
      </c>
    </row>
    <row r="4927" spans="1:16" hidden="1" x14ac:dyDescent="0.45">
      <c r="A4927">
        <v>40047031</v>
      </c>
      <c r="B4927" t="s">
        <v>168</v>
      </c>
      <c r="C4927">
        <v>45206</v>
      </c>
      <c r="D4927">
        <v>77700</v>
      </c>
      <c r="E4927">
        <v>20232024</v>
      </c>
      <c r="F4927" t="s">
        <v>17</v>
      </c>
      <c r="G4927" t="s">
        <v>464</v>
      </c>
      <c r="H4927">
        <v>27</v>
      </c>
      <c r="I4927">
        <v>3</v>
      </c>
      <c r="J4927">
        <v>1</v>
      </c>
      <c r="K4927">
        <v>1</v>
      </c>
      <c r="L4927">
        <v>2</v>
      </c>
      <c r="M4927">
        <v>0</v>
      </c>
      <c r="N4927">
        <v>0</v>
      </c>
      <c r="O4927" t="s">
        <v>40</v>
      </c>
      <c r="P4927" t="str">
        <f>UPPER(Table1[[#This Row],[Venue]])</f>
        <v>AWAY</v>
      </c>
    </row>
    <row r="4928" spans="1:16" hidden="1" x14ac:dyDescent="0.45">
      <c r="A4928">
        <v>40047031</v>
      </c>
      <c r="B4928" t="s">
        <v>168</v>
      </c>
      <c r="C4928">
        <v>45206</v>
      </c>
      <c r="D4928">
        <v>77700</v>
      </c>
      <c r="E4928">
        <v>20232024</v>
      </c>
      <c r="F4928" t="s">
        <v>17</v>
      </c>
      <c r="G4928" t="s">
        <v>332</v>
      </c>
      <c r="H4928">
        <v>38</v>
      </c>
      <c r="I4928">
        <v>1</v>
      </c>
      <c r="J4928">
        <v>1</v>
      </c>
      <c r="K4928">
        <v>1</v>
      </c>
      <c r="L4928">
        <v>0</v>
      </c>
      <c r="M4928">
        <v>0</v>
      </c>
      <c r="N4928">
        <v>4</v>
      </c>
      <c r="O4928" t="s">
        <v>40</v>
      </c>
      <c r="P4928" t="str">
        <f>UPPER(Table1[[#This Row],[Venue]])</f>
        <v>AWAY</v>
      </c>
    </row>
    <row r="4929" spans="1:16" hidden="1" x14ac:dyDescent="0.45">
      <c r="A4929">
        <v>40047031</v>
      </c>
      <c r="B4929" t="s">
        <v>168</v>
      </c>
      <c r="C4929">
        <v>45206</v>
      </c>
      <c r="D4929">
        <v>77700</v>
      </c>
      <c r="E4929">
        <v>20232024</v>
      </c>
      <c r="F4929" t="s">
        <v>17</v>
      </c>
      <c r="G4929" t="s">
        <v>154</v>
      </c>
      <c r="H4929">
        <v>55</v>
      </c>
      <c r="I4929">
        <v>1</v>
      </c>
      <c r="J4929">
        <v>0</v>
      </c>
      <c r="K4929">
        <v>1</v>
      </c>
      <c r="L4929">
        <v>1</v>
      </c>
      <c r="M4929">
        <v>0</v>
      </c>
      <c r="N4929">
        <v>0</v>
      </c>
      <c r="O4929" t="s">
        <v>40</v>
      </c>
      <c r="P4929" t="str">
        <f>UPPER(Table1[[#This Row],[Venue]])</f>
        <v>AWAY</v>
      </c>
    </row>
    <row r="4930" spans="1:16" hidden="1" x14ac:dyDescent="0.45">
      <c r="A4930">
        <v>40047031</v>
      </c>
      <c r="B4930" t="s">
        <v>168</v>
      </c>
      <c r="C4930">
        <v>45206</v>
      </c>
      <c r="D4930">
        <v>77700</v>
      </c>
      <c r="E4930">
        <v>20232024</v>
      </c>
      <c r="F4930" t="s">
        <v>17</v>
      </c>
      <c r="G4930" t="s">
        <v>187</v>
      </c>
      <c r="H4930">
        <v>61</v>
      </c>
      <c r="I4930">
        <v>0</v>
      </c>
      <c r="J4930">
        <v>0</v>
      </c>
      <c r="K4930">
        <v>1</v>
      </c>
      <c r="L4930">
        <v>0</v>
      </c>
      <c r="M4930">
        <v>0</v>
      </c>
      <c r="N4930">
        <v>0</v>
      </c>
      <c r="O4930" t="s">
        <v>40</v>
      </c>
      <c r="P4930" t="str">
        <f>UPPER(Table1[[#This Row],[Venue]])</f>
        <v>AWAY</v>
      </c>
    </row>
    <row r="4931" spans="1:16" hidden="1" x14ac:dyDescent="0.45">
      <c r="A4931">
        <v>40047031</v>
      </c>
      <c r="B4931" t="s">
        <v>168</v>
      </c>
      <c r="C4931">
        <v>45206</v>
      </c>
      <c r="D4931">
        <v>77700</v>
      </c>
      <c r="E4931">
        <v>20232024</v>
      </c>
      <c r="F4931" t="s">
        <v>17</v>
      </c>
      <c r="G4931" t="s">
        <v>157</v>
      </c>
      <c r="H4931">
        <v>77</v>
      </c>
      <c r="I4931">
        <v>2</v>
      </c>
      <c r="J4931">
        <v>2</v>
      </c>
      <c r="K4931">
        <v>1</v>
      </c>
      <c r="L4931">
        <v>0</v>
      </c>
      <c r="M4931">
        <v>0</v>
      </c>
      <c r="N4931">
        <v>0</v>
      </c>
      <c r="O4931" t="s">
        <v>40</v>
      </c>
      <c r="P4931" t="str">
        <f>UPPER(Table1[[#This Row],[Venue]])</f>
        <v>AWAY</v>
      </c>
    </row>
    <row r="4932" spans="1:16" hidden="1" x14ac:dyDescent="0.45">
      <c r="A4932">
        <v>40047031</v>
      </c>
      <c r="B4932" t="s">
        <v>168</v>
      </c>
      <c r="C4932">
        <v>45206</v>
      </c>
      <c r="D4932">
        <v>77700</v>
      </c>
      <c r="E4932">
        <v>20232024</v>
      </c>
      <c r="F4932" t="s">
        <v>17</v>
      </c>
      <c r="G4932" t="s">
        <v>158</v>
      </c>
      <c r="H4932">
        <v>88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0</v>
      </c>
      <c r="O4932" t="s">
        <v>40</v>
      </c>
      <c r="P4932" t="str">
        <f>UPPER(Table1[[#This Row],[Venue]])</f>
        <v>AWAY</v>
      </c>
    </row>
    <row r="4933" spans="1:16" hidden="1" x14ac:dyDescent="0.45">
      <c r="A4933">
        <v>40044418</v>
      </c>
      <c r="B4933" t="s">
        <v>365</v>
      </c>
      <c r="C4933">
        <v>45207</v>
      </c>
      <c r="D4933">
        <v>75087</v>
      </c>
      <c r="E4933">
        <v>20232024</v>
      </c>
      <c r="F4933" t="s">
        <v>17</v>
      </c>
      <c r="G4933" t="s">
        <v>77</v>
      </c>
      <c r="H4933">
        <v>1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 t="s">
        <v>19</v>
      </c>
      <c r="P4933" t="str">
        <f>UPPER(Table1[[#This Row],[Venue]])</f>
        <v>HOME</v>
      </c>
    </row>
    <row r="4934" spans="1:16" hidden="1" x14ac:dyDescent="0.45">
      <c r="A4934">
        <v>40044418</v>
      </c>
      <c r="B4934" t="s">
        <v>365</v>
      </c>
      <c r="C4934">
        <v>45207</v>
      </c>
      <c r="D4934">
        <v>75087</v>
      </c>
      <c r="E4934">
        <v>20232024</v>
      </c>
      <c r="F4934" t="s">
        <v>17</v>
      </c>
      <c r="G4934" t="s">
        <v>307</v>
      </c>
      <c r="H4934">
        <v>7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 t="s">
        <v>19</v>
      </c>
      <c r="P4934" t="str">
        <f>UPPER(Table1[[#This Row],[Venue]])</f>
        <v>HOME</v>
      </c>
    </row>
    <row r="4935" spans="1:16" hidden="1" x14ac:dyDescent="0.45">
      <c r="A4935">
        <v>40044418</v>
      </c>
      <c r="B4935" t="s">
        <v>365</v>
      </c>
      <c r="C4935">
        <v>45207</v>
      </c>
      <c r="D4935">
        <v>75087</v>
      </c>
      <c r="E4935">
        <v>20232024</v>
      </c>
      <c r="F4935" t="s">
        <v>17</v>
      </c>
      <c r="G4935" t="s">
        <v>78</v>
      </c>
      <c r="H4935">
        <v>8</v>
      </c>
      <c r="I4935">
        <v>1</v>
      </c>
      <c r="J4935">
        <v>1</v>
      </c>
      <c r="K4935">
        <v>1</v>
      </c>
      <c r="L4935">
        <v>0</v>
      </c>
      <c r="M4935">
        <v>0</v>
      </c>
      <c r="N4935">
        <v>2</v>
      </c>
      <c r="O4935" t="s">
        <v>19</v>
      </c>
      <c r="P4935" t="str">
        <f>UPPER(Table1[[#This Row],[Venue]])</f>
        <v>HOME</v>
      </c>
    </row>
    <row r="4936" spans="1:16" hidden="1" x14ac:dyDescent="0.45">
      <c r="A4936">
        <v>40044418</v>
      </c>
      <c r="B4936" t="s">
        <v>365</v>
      </c>
      <c r="C4936">
        <v>45207</v>
      </c>
      <c r="D4936">
        <v>75087</v>
      </c>
      <c r="E4936">
        <v>20232024</v>
      </c>
      <c r="F4936" t="s">
        <v>17</v>
      </c>
      <c r="G4936" t="s">
        <v>487</v>
      </c>
      <c r="H4936">
        <v>10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 t="s">
        <v>19</v>
      </c>
      <c r="P4936" t="str">
        <f>UPPER(Table1[[#This Row],[Venue]])</f>
        <v>HOME</v>
      </c>
    </row>
    <row r="4937" spans="1:16" hidden="1" x14ac:dyDescent="0.45">
      <c r="A4937">
        <v>40044418</v>
      </c>
      <c r="B4937" t="s">
        <v>365</v>
      </c>
      <c r="C4937">
        <v>45207</v>
      </c>
      <c r="D4937">
        <v>75087</v>
      </c>
      <c r="E4937">
        <v>20232024</v>
      </c>
      <c r="F4937" t="s">
        <v>17</v>
      </c>
      <c r="G4937" t="s">
        <v>81</v>
      </c>
      <c r="H4937">
        <v>13</v>
      </c>
      <c r="I4937">
        <v>1</v>
      </c>
      <c r="J4937">
        <v>1</v>
      </c>
      <c r="K4937">
        <v>1</v>
      </c>
      <c r="L4937">
        <v>0</v>
      </c>
      <c r="M4937">
        <v>0</v>
      </c>
      <c r="N4937">
        <v>2</v>
      </c>
      <c r="O4937" t="s">
        <v>19</v>
      </c>
      <c r="P4937" t="str">
        <f>UPPER(Table1[[#This Row],[Venue]])</f>
        <v>HOME</v>
      </c>
    </row>
    <row r="4938" spans="1:16" hidden="1" x14ac:dyDescent="0.45">
      <c r="A4938">
        <v>40044418</v>
      </c>
      <c r="B4938" t="s">
        <v>365</v>
      </c>
      <c r="C4938">
        <v>45207</v>
      </c>
      <c r="D4938">
        <v>75087</v>
      </c>
      <c r="E4938">
        <v>20232024</v>
      </c>
      <c r="F4938" t="s">
        <v>17</v>
      </c>
      <c r="G4938" t="s">
        <v>82</v>
      </c>
      <c r="H4938">
        <v>15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 t="s">
        <v>19</v>
      </c>
      <c r="P4938" t="str">
        <f>UPPER(Table1[[#This Row],[Venue]])</f>
        <v>HOME</v>
      </c>
    </row>
    <row r="4939" spans="1:16" hidden="1" x14ac:dyDescent="0.45">
      <c r="A4939">
        <v>40044418</v>
      </c>
      <c r="B4939" t="s">
        <v>365</v>
      </c>
      <c r="C4939">
        <v>45207</v>
      </c>
      <c r="D4939">
        <v>75087</v>
      </c>
      <c r="E4939">
        <v>20232024</v>
      </c>
      <c r="F4939" t="s">
        <v>17</v>
      </c>
      <c r="G4939" t="s">
        <v>83</v>
      </c>
      <c r="H4939">
        <v>17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 t="s">
        <v>19</v>
      </c>
      <c r="P4939" t="str">
        <f>UPPER(Table1[[#This Row],[Venue]])</f>
        <v>HOME</v>
      </c>
    </row>
    <row r="4940" spans="1:16" hidden="1" x14ac:dyDescent="0.45">
      <c r="A4940">
        <v>40044418</v>
      </c>
      <c r="B4940" t="s">
        <v>365</v>
      </c>
      <c r="C4940">
        <v>45207</v>
      </c>
      <c r="D4940">
        <v>75087</v>
      </c>
      <c r="E4940">
        <v>20232024</v>
      </c>
      <c r="F4940" t="s">
        <v>17</v>
      </c>
      <c r="G4940" t="s">
        <v>488</v>
      </c>
      <c r="H4940">
        <v>22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 t="s">
        <v>19</v>
      </c>
      <c r="P4940" t="str">
        <f>UPPER(Table1[[#This Row],[Venue]])</f>
        <v>HOME</v>
      </c>
    </row>
    <row r="4941" spans="1:16" hidden="1" x14ac:dyDescent="0.45">
      <c r="A4941">
        <v>40044418</v>
      </c>
      <c r="B4941" t="s">
        <v>365</v>
      </c>
      <c r="C4941">
        <v>45207</v>
      </c>
      <c r="D4941">
        <v>75087</v>
      </c>
      <c r="E4941">
        <v>20232024</v>
      </c>
      <c r="F4941" t="s">
        <v>17</v>
      </c>
      <c r="G4941" t="s">
        <v>210</v>
      </c>
      <c r="H4941">
        <v>23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0</v>
      </c>
      <c r="O4941" t="s">
        <v>19</v>
      </c>
      <c r="P4941" t="str">
        <f>UPPER(Table1[[#This Row],[Venue]])</f>
        <v>HOME</v>
      </c>
    </row>
    <row r="4942" spans="1:16" hidden="1" x14ac:dyDescent="0.45">
      <c r="A4942">
        <v>40044418</v>
      </c>
      <c r="B4942" t="s">
        <v>365</v>
      </c>
      <c r="C4942">
        <v>45207</v>
      </c>
      <c r="D4942">
        <v>75087</v>
      </c>
      <c r="E4942">
        <v>20232024</v>
      </c>
      <c r="F4942" t="s">
        <v>17</v>
      </c>
      <c r="G4942" t="s">
        <v>87</v>
      </c>
      <c r="H4942">
        <v>27</v>
      </c>
      <c r="I4942">
        <v>1</v>
      </c>
      <c r="J4942">
        <v>0</v>
      </c>
      <c r="K4942">
        <v>1</v>
      </c>
      <c r="L4942">
        <v>1</v>
      </c>
      <c r="M4942">
        <v>0</v>
      </c>
      <c r="N4942">
        <v>4</v>
      </c>
      <c r="O4942" t="s">
        <v>19</v>
      </c>
      <c r="P4942" t="str">
        <f>UPPER(Table1[[#This Row],[Venue]])</f>
        <v>HOME</v>
      </c>
    </row>
    <row r="4943" spans="1:16" hidden="1" x14ac:dyDescent="0.45">
      <c r="A4943">
        <v>40044418</v>
      </c>
      <c r="B4943" t="s">
        <v>365</v>
      </c>
      <c r="C4943">
        <v>45207</v>
      </c>
      <c r="D4943">
        <v>75087</v>
      </c>
      <c r="E4943">
        <v>20232024</v>
      </c>
      <c r="F4943" t="s">
        <v>17</v>
      </c>
      <c r="G4943" t="s">
        <v>88</v>
      </c>
      <c r="H4943">
        <v>30</v>
      </c>
      <c r="I4943">
        <v>1</v>
      </c>
      <c r="J4943">
        <v>0</v>
      </c>
      <c r="K4943">
        <v>1</v>
      </c>
      <c r="L4943">
        <v>1</v>
      </c>
      <c r="M4943">
        <v>0</v>
      </c>
      <c r="N4943">
        <v>2</v>
      </c>
      <c r="O4943" t="s">
        <v>19</v>
      </c>
      <c r="P4943" t="str">
        <f>UPPER(Table1[[#This Row],[Venue]])</f>
        <v>HOME</v>
      </c>
    </row>
    <row r="4944" spans="1:16" hidden="1" x14ac:dyDescent="0.45">
      <c r="A4944">
        <v>40044418</v>
      </c>
      <c r="B4944" t="s">
        <v>365</v>
      </c>
      <c r="C4944">
        <v>45207</v>
      </c>
      <c r="D4944">
        <v>75087</v>
      </c>
      <c r="E4944">
        <v>20232024</v>
      </c>
      <c r="F4944" t="s">
        <v>17</v>
      </c>
      <c r="G4944" t="s">
        <v>368</v>
      </c>
      <c r="H4944">
        <v>50</v>
      </c>
      <c r="I4944">
        <v>0</v>
      </c>
      <c r="J4944">
        <v>0</v>
      </c>
      <c r="K4944">
        <v>1</v>
      </c>
      <c r="L4944">
        <v>0</v>
      </c>
      <c r="M4944">
        <v>0</v>
      </c>
      <c r="N4944">
        <v>0</v>
      </c>
      <c r="O4944" t="s">
        <v>19</v>
      </c>
      <c r="P4944" t="str">
        <f>UPPER(Table1[[#This Row],[Venue]])</f>
        <v>HOME</v>
      </c>
    </row>
    <row r="4945" spans="1:16" hidden="1" x14ac:dyDescent="0.45">
      <c r="A4945">
        <v>40044418</v>
      </c>
      <c r="B4945" t="s">
        <v>365</v>
      </c>
      <c r="C4945">
        <v>45207</v>
      </c>
      <c r="D4945">
        <v>75087</v>
      </c>
      <c r="E4945">
        <v>20232024</v>
      </c>
      <c r="F4945" t="s">
        <v>17</v>
      </c>
      <c r="G4945" t="s">
        <v>404</v>
      </c>
      <c r="H4945">
        <v>72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0</v>
      </c>
      <c r="O4945" t="s">
        <v>19</v>
      </c>
      <c r="P4945" t="str">
        <f>UPPER(Table1[[#This Row],[Venue]])</f>
        <v>HOME</v>
      </c>
    </row>
    <row r="4946" spans="1:16" hidden="1" x14ac:dyDescent="0.45">
      <c r="A4946">
        <v>40044418</v>
      </c>
      <c r="B4946" t="s">
        <v>365</v>
      </c>
      <c r="C4946">
        <v>45207</v>
      </c>
      <c r="D4946">
        <v>75087</v>
      </c>
      <c r="E4946">
        <v>20232024</v>
      </c>
      <c r="F4946" t="s">
        <v>17</v>
      </c>
      <c r="G4946" t="s">
        <v>491</v>
      </c>
      <c r="H4946">
        <v>75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 t="s">
        <v>19</v>
      </c>
      <c r="P4946" t="str">
        <f>UPPER(Table1[[#This Row],[Venue]])</f>
        <v>HOME</v>
      </c>
    </row>
    <row r="4947" spans="1:16" hidden="1" x14ac:dyDescent="0.45">
      <c r="A4947">
        <v>40044418</v>
      </c>
      <c r="B4947" t="s">
        <v>365</v>
      </c>
      <c r="C4947">
        <v>45207</v>
      </c>
      <c r="D4947">
        <v>75087</v>
      </c>
      <c r="E4947">
        <v>20232024</v>
      </c>
      <c r="F4947" t="s">
        <v>17</v>
      </c>
      <c r="G4947" t="s">
        <v>402</v>
      </c>
      <c r="H4947">
        <v>84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0</v>
      </c>
      <c r="O4947" t="s">
        <v>19</v>
      </c>
      <c r="P4947" t="str">
        <f>UPPER(Table1[[#This Row],[Venue]])</f>
        <v>HOME</v>
      </c>
    </row>
    <row r="4948" spans="1:16" hidden="1" x14ac:dyDescent="0.45">
      <c r="A4948">
        <v>40044418</v>
      </c>
      <c r="B4948" t="s">
        <v>365</v>
      </c>
      <c r="C4948">
        <v>45207</v>
      </c>
      <c r="D4948">
        <v>75087</v>
      </c>
      <c r="E4948">
        <v>20232024</v>
      </c>
      <c r="F4948" t="s">
        <v>17</v>
      </c>
      <c r="G4948" t="s">
        <v>500</v>
      </c>
      <c r="H4948">
        <v>86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 t="s">
        <v>19</v>
      </c>
      <c r="P4948" t="str">
        <f>UPPER(Table1[[#This Row],[Venue]])</f>
        <v>HOME</v>
      </c>
    </row>
    <row r="4949" spans="1:16" hidden="1" x14ac:dyDescent="0.45">
      <c r="A4949">
        <v>40044418</v>
      </c>
      <c r="B4949" t="s">
        <v>365</v>
      </c>
      <c r="C4949">
        <v>45207</v>
      </c>
      <c r="D4949">
        <v>75087</v>
      </c>
      <c r="E4949">
        <v>20232024</v>
      </c>
      <c r="F4949" t="s">
        <v>17</v>
      </c>
      <c r="G4949" t="s">
        <v>92</v>
      </c>
      <c r="H4949">
        <v>96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 t="s">
        <v>19</v>
      </c>
      <c r="P4949" t="str">
        <f>UPPER(Table1[[#This Row],[Venue]])</f>
        <v>HOME</v>
      </c>
    </row>
    <row r="4950" spans="1:16" hidden="1" x14ac:dyDescent="0.45">
      <c r="A4950">
        <v>40044418</v>
      </c>
      <c r="B4950" t="s">
        <v>365</v>
      </c>
      <c r="C4950">
        <v>45207</v>
      </c>
      <c r="D4950">
        <v>75087</v>
      </c>
      <c r="E4950">
        <v>20232024</v>
      </c>
      <c r="F4950" t="s">
        <v>17</v>
      </c>
      <c r="G4950" t="s">
        <v>492</v>
      </c>
      <c r="H4950">
        <v>99</v>
      </c>
      <c r="I4950">
        <v>0</v>
      </c>
      <c r="J4950">
        <v>0</v>
      </c>
      <c r="K4950">
        <v>1</v>
      </c>
      <c r="L4950">
        <v>0</v>
      </c>
      <c r="M4950">
        <v>0</v>
      </c>
      <c r="N4950">
        <v>0</v>
      </c>
      <c r="O4950" t="s">
        <v>19</v>
      </c>
      <c r="P4950" t="str">
        <f>UPPER(Table1[[#This Row],[Venue]])</f>
        <v>HOME</v>
      </c>
    </row>
    <row r="4951" spans="1:16" hidden="1" x14ac:dyDescent="0.45">
      <c r="A4951">
        <v>40044418</v>
      </c>
      <c r="B4951" t="s">
        <v>365</v>
      </c>
      <c r="C4951">
        <v>45207</v>
      </c>
      <c r="D4951">
        <v>75087</v>
      </c>
      <c r="E4951">
        <v>20232024</v>
      </c>
      <c r="F4951" t="s">
        <v>17</v>
      </c>
      <c r="G4951" t="s">
        <v>548</v>
      </c>
      <c r="H4951">
        <v>7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 t="s">
        <v>40</v>
      </c>
      <c r="P4951" t="str">
        <f>UPPER(Table1[[#This Row],[Venue]])</f>
        <v>AWAY</v>
      </c>
    </row>
    <row r="4952" spans="1:16" hidden="1" x14ac:dyDescent="0.45">
      <c r="A4952">
        <v>40044418</v>
      </c>
      <c r="B4952" t="s">
        <v>365</v>
      </c>
      <c r="C4952">
        <v>45207</v>
      </c>
      <c r="D4952">
        <v>75087</v>
      </c>
      <c r="E4952">
        <v>20232024</v>
      </c>
      <c r="F4952" t="s">
        <v>17</v>
      </c>
      <c r="G4952" t="s">
        <v>329</v>
      </c>
      <c r="H4952">
        <v>8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 t="s">
        <v>40</v>
      </c>
      <c r="P4952" t="str">
        <f>UPPER(Table1[[#This Row],[Venue]])</f>
        <v>AWAY</v>
      </c>
    </row>
    <row r="4953" spans="1:16" hidden="1" x14ac:dyDescent="0.45">
      <c r="A4953">
        <v>40044418</v>
      </c>
      <c r="B4953" t="s">
        <v>365</v>
      </c>
      <c r="C4953">
        <v>45207</v>
      </c>
      <c r="D4953">
        <v>75087</v>
      </c>
      <c r="E4953">
        <v>20232024</v>
      </c>
      <c r="F4953" t="s">
        <v>17</v>
      </c>
      <c r="G4953" t="s">
        <v>24</v>
      </c>
      <c r="H4953">
        <v>12</v>
      </c>
      <c r="I4953">
        <v>2</v>
      </c>
      <c r="J4953">
        <v>1</v>
      </c>
      <c r="K4953">
        <v>1</v>
      </c>
      <c r="L4953">
        <v>1</v>
      </c>
      <c r="M4953">
        <v>0</v>
      </c>
      <c r="N4953">
        <v>0</v>
      </c>
      <c r="O4953" t="s">
        <v>40</v>
      </c>
      <c r="P4953" t="str">
        <f>UPPER(Table1[[#This Row],[Venue]])</f>
        <v>AWAY</v>
      </c>
    </row>
    <row r="4954" spans="1:16" hidden="1" x14ac:dyDescent="0.45">
      <c r="A4954">
        <v>40044418</v>
      </c>
      <c r="B4954" t="s">
        <v>365</v>
      </c>
      <c r="C4954">
        <v>45207</v>
      </c>
      <c r="D4954">
        <v>75087</v>
      </c>
      <c r="E4954">
        <v>20232024</v>
      </c>
      <c r="F4954" t="s">
        <v>17</v>
      </c>
      <c r="G4954" t="s">
        <v>426</v>
      </c>
      <c r="H4954">
        <v>16</v>
      </c>
      <c r="I4954">
        <v>0</v>
      </c>
      <c r="J4954">
        <v>0</v>
      </c>
      <c r="K4954">
        <v>1</v>
      </c>
      <c r="L4954">
        <v>0</v>
      </c>
      <c r="M4954">
        <v>0</v>
      </c>
      <c r="N4954">
        <v>0</v>
      </c>
      <c r="O4954" t="s">
        <v>40</v>
      </c>
      <c r="P4954" t="str">
        <f>UPPER(Table1[[#This Row],[Venue]])</f>
        <v>AWAY</v>
      </c>
    </row>
    <row r="4955" spans="1:16" hidden="1" x14ac:dyDescent="0.45">
      <c r="A4955">
        <v>40044418</v>
      </c>
      <c r="B4955" t="s">
        <v>365</v>
      </c>
      <c r="C4955">
        <v>45207</v>
      </c>
      <c r="D4955">
        <v>75087</v>
      </c>
      <c r="E4955">
        <v>20232024</v>
      </c>
      <c r="F4955" t="s">
        <v>17</v>
      </c>
      <c r="G4955" t="s">
        <v>442</v>
      </c>
      <c r="H4955">
        <v>17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 t="s">
        <v>40</v>
      </c>
      <c r="P4955" t="str">
        <f>UPPER(Table1[[#This Row],[Venue]])</f>
        <v>AWAY</v>
      </c>
    </row>
    <row r="4956" spans="1:16" hidden="1" x14ac:dyDescent="0.45">
      <c r="A4956">
        <v>40044418</v>
      </c>
      <c r="B4956" t="s">
        <v>365</v>
      </c>
      <c r="C4956">
        <v>45207</v>
      </c>
      <c r="D4956">
        <v>75087</v>
      </c>
      <c r="E4956">
        <v>20232024</v>
      </c>
      <c r="F4956" t="s">
        <v>17</v>
      </c>
      <c r="G4956" t="s">
        <v>27</v>
      </c>
      <c r="H4956">
        <v>19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 t="s">
        <v>40</v>
      </c>
      <c r="P4956" t="str">
        <f>UPPER(Table1[[#This Row],[Venue]])</f>
        <v>AWAY</v>
      </c>
    </row>
    <row r="4957" spans="1:16" hidden="1" x14ac:dyDescent="0.45">
      <c r="A4957">
        <v>40044418</v>
      </c>
      <c r="B4957" t="s">
        <v>365</v>
      </c>
      <c r="C4957">
        <v>45207</v>
      </c>
      <c r="D4957">
        <v>75087</v>
      </c>
      <c r="E4957">
        <v>20232024</v>
      </c>
      <c r="F4957" t="s">
        <v>17</v>
      </c>
      <c r="G4957" t="s">
        <v>466</v>
      </c>
      <c r="H4957">
        <v>23</v>
      </c>
      <c r="I4957">
        <v>3</v>
      </c>
      <c r="J4957">
        <v>0</v>
      </c>
      <c r="K4957">
        <v>1</v>
      </c>
      <c r="L4957">
        <v>3</v>
      </c>
      <c r="M4957">
        <v>0</v>
      </c>
      <c r="N4957">
        <v>0</v>
      </c>
      <c r="O4957" t="s">
        <v>40</v>
      </c>
      <c r="P4957" t="str">
        <f>UPPER(Table1[[#This Row],[Venue]])</f>
        <v>AWAY</v>
      </c>
    </row>
    <row r="4958" spans="1:16" hidden="1" x14ac:dyDescent="0.45">
      <c r="A4958">
        <v>40044418</v>
      </c>
      <c r="B4958" t="s">
        <v>365</v>
      </c>
      <c r="C4958">
        <v>45207</v>
      </c>
      <c r="D4958">
        <v>75087</v>
      </c>
      <c r="E4958">
        <v>20232024</v>
      </c>
      <c r="F4958" t="s">
        <v>17</v>
      </c>
      <c r="G4958" t="s">
        <v>192</v>
      </c>
      <c r="H4958">
        <v>32</v>
      </c>
      <c r="I4958">
        <v>3</v>
      </c>
      <c r="J4958">
        <v>2</v>
      </c>
      <c r="K4958">
        <v>1</v>
      </c>
      <c r="L4958">
        <v>1</v>
      </c>
      <c r="M4958">
        <v>0</v>
      </c>
      <c r="N4958">
        <v>0</v>
      </c>
      <c r="O4958" t="s">
        <v>40</v>
      </c>
      <c r="P4958" t="str">
        <f>UPPER(Table1[[#This Row],[Venue]])</f>
        <v>AWAY</v>
      </c>
    </row>
    <row r="4959" spans="1:16" hidden="1" x14ac:dyDescent="0.45">
      <c r="A4959">
        <v>40044418</v>
      </c>
      <c r="B4959" t="s">
        <v>365</v>
      </c>
      <c r="C4959">
        <v>45207</v>
      </c>
      <c r="D4959">
        <v>75087</v>
      </c>
      <c r="E4959">
        <v>20232024</v>
      </c>
      <c r="F4959" t="s">
        <v>17</v>
      </c>
      <c r="G4959" t="s">
        <v>549</v>
      </c>
      <c r="H4959">
        <v>33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0</v>
      </c>
      <c r="O4959" t="s">
        <v>40</v>
      </c>
      <c r="P4959" t="str">
        <f>UPPER(Table1[[#This Row],[Venue]])</f>
        <v>AWAY</v>
      </c>
    </row>
    <row r="4960" spans="1:16" hidden="1" x14ac:dyDescent="0.45">
      <c r="A4960">
        <v>40044418</v>
      </c>
      <c r="B4960" t="s">
        <v>365</v>
      </c>
      <c r="C4960">
        <v>45207</v>
      </c>
      <c r="D4960">
        <v>75087</v>
      </c>
      <c r="E4960">
        <v>20232024</v>
      </c>
      <c r="F4960" t="s">
        <v>17</v>
      </c>
      <c r="G4960" t="s">
        <v>468</v>
      </c>
      <c r="H4960">
        <v>36</v>
      </c>
      <c r="I4960">
        <v>1</v>
      </c>
      <c r="J4960">
        <v>0</v>
      </c>
      <c r="K4960">
        <v>1</v>
      </c>
      <c r="L4960">
        <v>1</v>
      </c>
      <c r="M4960">
        <v>0</v>
      </c>
      <c r="N4960">
        <v>0</v>
      </c>
      <c r="O4960" t="s">
        <v>40</v>
      </c>
      <c r="P4960" t="str">
        <f>UPPER(Table1[[#This Row],[Venue]])</f>
        <v>AWAY</v>
      </c>
    </row>
    <row r="4961" spans="1:16" hidden="1" x14ac:dyDescent="0.45">
      <c r="A4961">
        <v>40044418</v>
      </c>
      <c r="B4961" t="s">
        <v>365</v>
      </c>
      <c r="C4961">
        <v>45207</v>
      </c>
      <c r="D4961">
        <v>75087</v>
      </c>
      <c r="E4961">
        <v>20232024</v>
      </c>
      <c r="F4961" t="s">
        <v>17</v>
      </c>
      <c r="G4961" t="s">
        <v>30</v>
      </c>
      <c r="H4961">
        <v>40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 t="s">
        <v>40</v>
      </c>
      <c r="P4961" t="str">
        <f>UPPER(Table1[[#This Row],[Venue]])</f>
        <v>AWAY</v>
      </c>
    </row>
    <row r="4962" spans="1:16" hidden="1" x14ac:dyDescent="0.45">
      <c r="A4962">
        <v>40044418</v>
      </c>
      <c r="B4962" t="s">
        <v>365</v>
      </c>
      <c r="C4962">
        <v>45207</v>
      </c>
      <c r="D4962">
        <v>75087</v>
      </c>
      <c r="E4962">
        <v>20232024</v>
      </c>
      <c r="F4962" t="s">
        <v>17</v>
      </c>
      <c r="G4962" t="s">
        <v>29</v>
      </c>
      <c r="H4962">
        <v>44</v>
      </c>
      <c r="I4962">
        <v>1</v>
      </c>
      <c r="J4962">
        <v>1</v>
      </c>
      <c r="K4962">
        <v>1</v>
      </c>
      <c r="L4962">
        <v>0</v>
      </c>
      <c r="M4962">
        <v>0</v>
      </c>
      <c r="N4962">
        <v>2</v>
      </c>
      <c r="O4962" t="s">
        <v>40</v>
      </c>
      <c r="P4962" t="str">
        <f>UPPER(Table1[[#This Row],[Venue]])</f>
        <v>AWAY</v>
      </c>
    </row>
    <row r="4963" spans="1:16" hidden="1" x14ac:dyDescent="0.45">
      <c r="A4963">
        <v>40044418</v>
      </c>
      <c r="B4963" t="s">
        <v>365</v>
      </c>
      <c r="C4963">
        <v>45207</v>
      </c>
      <c r="D4963">
        <v>75087</v>
      </c>
      <c r="E4963">
        <v>20232024</v>
      </c>
      <c r="F4963" t="s">
        <v>17</v>
      </c>
      <c r="G4963" t="s">
        <v>550</v>
      </c>
      <c r="H4963">
        <v>50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 t="s">
        <v>40</v>
      </c>
      <c r="P4963" t="str">
        <f>UPPER(Table1[[#This Row],[Venue]])</f>
        <v>AWAY</v>
      </c>
    </row>
    <row r="4964" spans="1:16" hidden="1" x14ac:dyDescent="0.45">
      <c r="A4964">
        <v>40044418</v>
      </c>
      <c r="B4964" t="s">
        <v>365</v>
      </c>
      <c r="C4964">
        <v>45207</v>
      </c>
      <c r="D4964">
        <v>75087</v>
      </c>
      <c r="E4964">
        <v>20232024</v>
      </c>
      <c r="F4964" t="s">
        <v>17</v>
      </c>
      <c r="G4964" t="s">
        <v>18</v>
      </c>
      <c r="H4964">
        <v>55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 t="s">
        <v>40</v>
      </c>
      <c r="P4964" t="str">
        <f>UPPER(Table1[[#This Row],[Venue]])</f>
        <v>AWAY</v>
      </c>
    </row>
    <row r="4965" spans="1:16" hidden="1" x14ac:dyDescent="0.45">
      <c r="A4965">
        <v>40044418</v>
      </c>
      <c r="B4965" t="s">
        <v>365</v>
      </c>
      <c r="C4965">
        <v>45207</v>
      </c>
      <c r="D4965">
        <v>75087</v>
      </c>
      <c r="E4965">
        <v>20232024</v>
      </c>
      <c r="F4965" t="s">
        <v>17</v>
      </c>
      <c r="G4965" t="s">
        <v>31</v>
      </c>
      <c r="H4965">
        <v>56</v>
      </c>
      <c r="I4965">
        <v>1</v>
      </c>
      <c r="J4965">
        <v>1</v>
      </c>
      <c r="K4965">
        <v>1</v>
      </c>
      <c r="L4965">
        <v>0</v>
      </c>
      <c r="M4965">
        <v>0</v>
      </c>
      <c r="N4965">
        <v>2</v>
      </c>
      <c r="O4965" t="s">
        <v>40</v>
      </c>
      <c r="P4965" t="str">
        <f>UPPER(Table1[[#This Row],[Venue]])</f>
        <v>AWAY</v>
      </c>
    </row>
    <row r="4966" spans="1:16" hidden="1" x14ac:dyDescent="0.45">
      <c r="A4966">
        <v>40044418</v>
      </c>
      <c r="B4966" t="s">
        <v>365</v>
      </c>
      <c r="C4966">
        <v>45207</v>
      </c>
      <c r="D4966">
        <v>75087</v>
      </c>
      <c r="E4966">
        <v>20232024</v>
      </c>
      <c r="F4966" t="s">
        <v>17</v>
      </c>
      <c r="G4966" t="s">
        <v>35</v>
      </c>
      <c r="H4966">
        <v>75</v>
      </c>
      <c r="I4966">
        <v>1</v>
      </c>
      <c r="J4966">
        <v>1</v>
      </c>
      <c r="K4966">
        <v>1</v>
      </c>
      <c r="L4966">
        <v>0</v>
      </c>
      <c r="M4966">
        <v>0</v>
      </c>
      <c r="N4966">
        <v>0</v>
      </c>
      <c r="O4966" t="s">
        <v>40</v>
      </c>
      <c r="P4966" t="str">
        <f>UPPER(Table1[[#This Row],[Venue]])</f>
        <v>AWAY</v>
      </c>
    </row>
    <row r="4967" spans="1:16" hidden="1" x14ac:dyDescent="0.45">
      <c r="A4967">
        <v>40044418</v>
      </c>
      <c r="B4967" t="s">
        <v>365</v>
      </c>
      <c r="C4967">
        <v>45207</v>
      </c>
      <c r="D4967">
        <v>75087</v>
      </c>
      <c r="E4967">
        <v>20232024</v>
      </c>
      <c r="F4967" t="s">
        <v>17</v>
      </c>
      <c r="G4967" t="s">
        <v>36</v>
      </c>
      <c r="H4967">
        <v>87</v>
      </c>
      <c r="I4967">
        <v>1</v>
      </c>
      <c r="J4967">
        <v>0</v>
      </c>
      <c r="K4967">
        <v>1</v>
      </c>
      <c r="L4967">
        <v>1</v>
      </c>
      <c r="M4967">
        <v>0</v>
      </c>
      <c r="N4967">
        <v>0</v>
      </c>
      <c r="O4967" t="s">
        <v>40</v>
      </c>
      <c r="P4967" t="str">
        <f>UPPER(Table1[[#This Row],[Venue]])</f>
        <v>AWAY</v>
      </c>
    </row>
    <row r="4968" spans="1:16" hidden="1" x14ac:dyDescent="0.45">
      <c r="A4968">
        <v>40044418</v>
      </c>
      <c r="B4968" t="s">
        <v>365</v>
      </c>
      <c r="C4968">
        <v>45207</v>
      </c>
      <c r="D4968">
        <v>75087</v>
      </c>
      <c r="E4968">
        <v>20232024</v>
      </c>
      <c r="F4968" t="s">
        <v>17</v>
      </c>
      <c r="G4968" t="s">
        <v>469</v>
      </c>
      <c r="H4968">
        <v>88</v>
      </c>
      <c r="I4968">
        <v>1</v>
      </c>
      <c r="J4968">
        <v>1</v>
      </c>
      <c r="K4968">
        <v>1</v>
      </c>
      <c r="L4968">
        <v>0</v>
      </c>
      <c r="M4968">
        <v>0</v>
      </c>
      <c r="N4968">
        <v>0</v>
      </c>
      <c r="O4968" t="s">
        <v>40</v>
      </c>
      <c r="P4968" t="str">
        <f>UPPER(Table1[[#This Row],[Venue]])</f>
        <v>AWAY</v>
      </c>
    </row>
    <row r="4969" spans="1:16" hidden="1" x14ac:dyDescent="0.45">
      <c r="A4969">
        <v>40044417</v>
      </c>
      <c r="B4969" t="s">
        <v>336</v>
      </c>
      <c r="C4969">
        <v>45207</v>
      </c>
      <c r="D4969">
        <v>75086</v>
      </c>
      <c r="E4969">
        <v>20232024</v>
      </c>
      <c r="F4969" t="s">
        <v>17</v>
      </c>
      <c r="G4969" t="s">
        <v>41</v>
      </c>
      <c r="H4969">
        <v>3</v>
      </c>
      <c r="I4969">
        <v>1</v>
      </c>
      <c r="J4969">
        <v>1</v>
      </c>
      <c r="K4969">
        <v>1</v>
      </c>
      <c r="L4969">
        <v>0</v>
      </c>
      <c r="M4969">
        <v>0</v>
      </c>
      <c r="N4969">
        <v>0</v>
      </c>
      <c r="O4969" t="s">
        <v>19</v>
      </c>
      <c r="P4969" t="str">
        <f>UPPER(Table1[[#This Row],[Venue]])</f>
        <v>HOME</v>
      </c>
    </row>
    <row r="4970" spans="1:16" hidden="1" x14ac:dyDescent="0.45">
      <c r="A4970">
        <v>40044417</v>
      </c>
      <c r="B4970" t="s">
        <v>336</v>
      </c>
      <c r="C4970">
        <v>45207</v>
      </c>
      <c r="D4970">
        <v>75086</v>
      </c>
      <c r="E4970">
        <v>20232024</v>
      </c>
      <c r="F4970" t="s">
        <v>17</v>
      </c>
      <c r="G4970" t="s">
        <v>483</v>
      </c>
      <c r="H4970">
        <v>8</v>
      </c>
      <c r="I4970">
        <v>0</v>
      </c>
      <c r="J4970">
        <v>0</v>
      </c>
      <c r="K4970">
        <v>1</v>
      </c>
      <c r="L4970">
        <v>0</v>
      </c>
      <c r="M4970">
        <v>0</v>
      </c>
      <c r="N4970">
        <v>0</v>
      </c>
      <c r="O4970" t="s">
        <v>19</v>
      </c>
      <c r="P4970" t="str">
        <f>UPPER(Table1[[#This Row],[Venue]])</f>
        <v>HOME</v>
      </c>
    </row>
    <row r="4971" spans="1:16" hidden="1" x14ac:dyDescent="0.45">
      <c r="A4971">
        <v>40044417</v>
      </c>
      <c r="B4971" t="s">
        <v>336</v>
      </c>
      <c r="C4971">
        <v>45207</v>
      </c>
      <c r="D4971">
        <v>75086</v>
      </c>
      <c r="E4971">
        <v>20232024</v>
      </c>
      <c r="F4971" t="s">
        <v>17</v>
      </c>
      <c r="G4971" t="s">
        <v>536</v>
      </c>
      <c r="H4971">
        <v>11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 t="s">
        <v>19</v>
      </c>
      <c r="P4971" t="str">
        <f>UPPER(Table1[[#This Row],[Venue]])</f>
        <v>HOME</v>
      </c>
    </row>
    <row r="4972" spans="1:16" hidden="1" x14ac:dyDescent="0.45">
      <c r="A4972">
        <v>40044417</v>
      </c>
      <c r="B4972" t="s">
        <v>336</v>
      </c>
      <c r="C4972">
        <v>45207</v>
      </c>
      <c r="D4972">
        <v>75086</v>
      </c>
      <c r="E4972">
        <v>20232024</v>
      </c>
      <c r="F4972" t="s">
        <v>17</v>
      </c>
      <c r="G4972" t="s">
        <v>80</v>
      </c>
      <c r="H4972">
        <v>13</v>
      </c>
      <c r="I4972">
        <v>0</v>
      </c>
      <c r="J4972">
        <v>0</v>
      </c>
      <c r="K4972">
        <v>1</v>
      </c>
      <c r="L4972">
        <v>0</v>
      </c>
      <c r="M4972">
        <v>0</v>
      </c>
      <c r="N4972">
        <v>2</v>
      </c>
      <c r="O4972" t="s">
        <v>19</v>
      </c>
      <c r="P4972" t="str">
        <f>UPPER(Table1[[#This Row],[Venue]])</f>
        <v>HOME</v>
      </c>
    </row>
    <row r="4973" spans="1:16" hidden="1" x14ac:dyDescent="0.45">
      <c r="A4973">
        <v>40044417</v>
      </c>
      <c r="B4973" t="s">
        <v>336</v>
      </c>
      <c r="C4973">
        <v>45207</v>
      </c>
      <c r="D4973">
        <v>75086</v>
      </c>
      <c r="E4973">
        <v>20232024</v>
      </c>
      <c r="F4973" t="s">
        <v>17</v>
      </c>
      <c r="G4973" t="s">
        <v>43</v>
      </c>
      <c r="H4973">
        <v>15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  <c r="O4973" t="s">
        <v>19</v>
      </c>
      <c r="P4973" t="str">
        <f>UPPER(Table1[[#This Row],[Venue]])</f>
        <v>HOME</v>
      </c>
    </row>
    <row r="4974" spans="1:16" hidden="1" x14ac:dyDescent="0.45">
      <c r="A4974">
        <v>40044417</v>
      </c>
      <c r="B4974" t="s">
        <v>336</v>
      </c>
      <c r="C4974">
        <v>45207</v>
      </c>
      <c r="D4974">
        <v>75086</v>
      </c>
      <c r="E4974">
        <v>20232024</v>
      </c>
      <c r="F4974" t="s">
        <v>17</v>
      </c>
      <c r="G4974" t="s">
        <v>45</v>
      </c>
      <c r="H4974">
        <v>17</v>
      </c>
      <c r="I4974">
        <v>1</v>
      </c>
      <c r="J4974">
        <v>0</v>
      </c>
      <c r="K4974">
        <v>1</v>
      </c>
      <c r="L4974">
        <v>1</v>
      </c>
      <c r="M4974">
        <v>0</v>
      </c>
      <c r="N4974">
        <v>0</v>
      </c>
      <c r="O4974" t="s">
        <v>19</v>
      </c>
      <c r="P4974" t="str">
        <f>UPPER(Table1[[#This Row],[Venue]])</f>
        <v>HOME</v>
      </c>
    </row>
    <row r="4975" spans="1:16" hidden="1" x14ac:dyDescent="0.45">
      <c r="A4975">
        <v>40044417</v>
      </c>
      <c r="B4975" t="s">
        <v>336</v>
      </c>
      <c r="C4975">
        <v>45207</v>
      </c>
      <c r="D4975">
        <v>75086</v>
      </c>
      <c r="E4975">
        <v>20232024</v>
      </c>
      <c r="F4975" t="s">
        <v>17</v>
      </c>
      <c r="G4975" t="s">
        <v>46</v>
      </c>
      <c r="H4975">
        <v>19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 t="s">
        <v>19</v>
      </c>
      <c r="P4975" t="str">
        <f>UPPER(Table1[[#This Row],[Venue]])</f>
        <v>HOME</v>
      </c>
    </row>
    <row r="4976" spans="1:16" hidden="1" x14ac:dyDescent="0.45">
      <c r="A4976">
        <v>40044417</v>
      </c>
      <c r="B4976" t="s">
        <v>336</v>
      </c>
      <c r="C4976">
        <v>45207</v>
      </c>
      <c r="D4976">
        <v>75086</v>
      </c>
      <c r="E4976">
        <v>20232024</v>
      </c>
      <c r="F4976" t="s">
        <v>17</v>
      </c>
      <c r="G4976" t="s">
        <v>551</v>
      </c>
      <c r="H4976">
        <v>22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 t="s">
        <v>19</v>
      </c>
      <c r="P4976" t="str">
        <f>UPPER(Table1[[#This Row],[Venue]])</f>
        <v>HOME</v>
      </c>
    </row>
    <row r="4977" spans="1:16" hidden="1" x14ac:dyDescent="0.45">
      <c r="A4977">
        <v>40044417</v>
      </c>
      <c r="B4977" t="s">
        <v>336</v>
      </c>
      <c r="C4977">
        <v>45207</v>
      </c>
      <c r="D4977">
        <v>75086</v>
      </c>
      <c r="E4977">
        <v>20232024</v>
      </c>
      <c r="F4977" t="s">
        <v>17</v>
      </c>
      <c r="G4977" t="s">
        <v>430</v>
      </c>
      <c r="H4977">
        <v>25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0</v>
      </c>
      <c r="O4977" t="s">
        <v>19</v>
      </c>
      <c r="P4977" t="str">
        <f>UPPER(Table1[[#This Row],[Venue]])</f>
        <v>HOME</v>
      </c>
    </row>
    <row r="4978" spans="1:16" hidden="1" x14ac:dyDescent="0.45">
      <c r="A4978">
        <v>40044417</v>
      </c>
      <c r="B4978" t="s">
        <v>336</v>
      </c>
      <c r="C4978">
        <v>45207</v>
      </c>
      <c r="D4978">
        <v>75086</v>
      </c>
      <c r="E4978">
        <v>20232024</v>
      </c>
      <c r="F4978" t="s">
        <v>17</v>
      </c>
      <c r="G4978" t="s">
        <v>48</v>
      </c>
      <c r="H4978">
        <v>28</v>
      </c>
      <c r="I4978">
        <v>1</v>
      </c>
      <c r="J4978">
        <v>1</v>
      </c>
      <c r="K4978">
        <v>1</v>
      </c>
      <c r="L4978">
        <v>0</v>
      </c>
      <c r="M4978">
        <v>0</v>
      </c>
      <c r="N4978">
        <v>0</v>
      </c>
      <c r="O4978" t="s">
        <v>19</v>
      </c>
      <c r="P4978" t="str">
        <f>UPPER(Table1[[#This Row],[Venue]])</f>
        <v>HOME</v>
      </c>
    </row>
    <row r="4979" spans="1:16" hidden="1" x14ac:dyDescent="0.45">
      <c r="A4979">
        <v>40044417</v>
      </c>
      <c r="B4979" t="s">
        <v>336</v>
      </c>
      <c r="C4979">
        <v>45207</v>
      </c>
      <c r="D4979">
        <v>75086</v>
      </c>
      <c r="E4979">
        <v>20232024</v>
      </c>
      <c r="F4979" t="s">
        <v>17</v>
      </c>
      <c r="G4979" t="s">
        <v>49</v>
      </c>
      <c r="H4979">
        <v>31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0</v>
      </c>
      <c r="O4979" t="s">
        <v>19</v>
      </c>
      <c r="P4979" t="str">
        <f>UPPER(Table1[[#This Row],[Venue]])</f>
        <v>HOME</v>
      </c>
    </row>
    <row r="4980" spans="1:16" hidden="1" x14ac:dyDescent="0.45">
      <c r="A4980">
        <v>40044417</v>
      </c>
      <c r="B4980" t="s">
        <v>336</v>
      </c>
      <c r="C4980">
        <v>45207</v>
      </c>
      <c r="D4980">
        <v>75086</v>
      </c>
      <c r="E4980">
        <v>20232024</v>
      </c>
      <c r="F4980" t="s">
        <v>17</v>
      </c>
      <c r="G4980" t="s">
        <v>484</v>
      </c>
      <c r="H4980">
        <v>43</v>
      </c>
      <c r="I4980">
        <v>1</v>
      </c>
      <c r="J4980">
        <v>0</v>
      </c>
      <c r="K4980">
        <v>1</v>
      </c>
      <c r="L4980">
        <v>1</v>
      </c>
      <c r="M4980">
        <v>0</v>
      </c>
      <c r="N4980">
        <v>0</v>
      </c>
      <c r="O4980" t="s">
        <v>19</v>
      </c>
      <c r="P4980" t="str">
        <f>UPPER(Table1[[#This Row],[Venue]])</f>
        <v>HOME</v>
      </c>
    </row>
    <row r="4981" spans="1:16" hidden="1" x14ac:dyDescent="0.45">
      <c r="A4981">
        <v>40044417</v>
      </c>
      <c r="B4981" t="s">
        <v>336</v>
      </c>
      <c r="C4981">
        <v>45207</v>
      </c>
      <c r="D4981">
        <v>75086</v>
      </c>
      <c r="E4981">
        <v>20232024</v>
      </c>
      <c r="F4981" t="s">
        <v>17</v>
      </c>
      <c r="G4981" t="s">
        <v>51</v>
      </c>
      <c r="H4981">
        <v>77</v>
      </c>
      <c r="I4981">
        <v>4</v>
      </c>
      <c r="J4981">
        <v>3</v>
      </c>
      <c r="K4981">
        <v>1</v>
      </c>
      <c r="L4981">
        <v>1</v>
      </c>
      <c r="M4981">
        <v>0</v>
      </c>
      <c r="N4981">
        <v>0</v>
      </c>
      <c r="O4981" t="s">
        <v>19</v>
      </c>
      <c r="P4981" t="str">
        <f>UPPER(Table1[[#This Row],[Venue]])</f>
        <v>HOME</v>
      </c>
    </row>
    <row r="4982" spans="1:16" hidden="1" x14ac:dyDescent="0.45">
      <c r="A4982">
        <v>40044417</v>
      </c>
      <c r="B4982" t="s">
        <v>336</v>
      </c>
      <c r="C4982">
        <v>45207</v>
      </c>
      <c r="D4982">
        <v>75086</v>
      </c>
      <c r="E4982">
        <v>20232024</v>
      </c>
      <c r="F4982" t="s">
        <v>17</v>
      </c>
      <c r="G4982" t="s">
        <v>485</v>
      </c>
      <c r="H4982">
        <v>80</v>
      </c>
      <c r="I4982">
        <v>0</v>
      </c>
      <c r="J4982">
        <v>0</v>
      </c>
      <c r="K4982">
        <v>1</v>
      </c>
      <c r="L4982">
        <v>0</v>
      </c>
      <c r="M4982">
        <v>0</v>
      </c>
      <c r="N4982">
        <v>0</v>
      </c>
      <c r="O4982" t="s">
        <v>19</v>
      </c>
      <c r="P4982" t="str">
        <f>UPPER(Table1[[#This Row],[Venue]])</f>
        <v>HOME</v>
      </c>
    </row>
    <row r="4983" spans="1:16" hidden="1" x14ac:dyDescent="0.45">
      <c r="A4983">
        <v>40044417</v>
      </c>
      <c r="B4983" t="s">
        <v>336</v>
      </c>
      <c r="C4983">
        <v>45207</v>
      </c>
      <c r="D4983">
        <v>75086</v>
      </c>
      <c r="E4983">
        <v>20232024</v>
      </c>
      <c r="F4983" t="s">
        <v>17</v>
      </c>
      <c r="G4983" t="s">
        <v>486</v>
      </c>
      <c r="H4983">
        <v>82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 t="s">
        <v>19</v>
      </c>
      <c r="P4983" t="str">
        <f>UPPER(Table1[[#This Row],[Venue]])</f>
        <v>HOME</v>
      </c>
    </row>
    <row r="4984" spans="1:16" hidden="1" x14ac:dyDescent="0.45">
      <c r="A4984">
        <v>40044417</v>
      </c>
      <c r="B4984" t="s">
        <v>336</v>
      </c>
      <c r="C4984">
        <v>45207</v>
      </c>
      <c r="D4984">
        <v>75086</v>
      </c>
      <c r="E4984">
        <v>20232024</v>
      </c>
      <c r="F4984" t="s">
        <v>17</v>
      </c>
      <c r="G4984" t="s">
        <v>537</v>
      </c>
      <c r="H4984">
        <v>83</v>
      </c>
      <c r="I4984">
        <v>1</v>
      </c>
      <c r="J4984">
        <v>0</v>
      </c>
      <c r="K4984">
        <v>1</v>
      </c>
      <c r="L4984">
        <v>1</v>
      </c>
      <c r="M4984">
        <v>0</v>
      </c>
      <c r="N4984">
        <v>0</v>
      </c>
      <c r="O4984" t="s">
        <v>19</v>
      </c>
      <c r="P4984" t="str">
        <f>UPPER(Table1[[#This Row],[Venue]])</f>
        <v>HOME</v>
      </c>
    </row>
    <row r="4985" spans="1:16" hidden="1" x14ac:dyDescent="0.45">
      <c r="A4985">
        <v>40044417</v>
      </c>
      <c r="B4985" t="s">
        <v>336</v>
      </c>
      <c r="C4985">
        <v>45207</v>
      </c>
      <c r="D4985">
        <v>75086</v>
      </c>
      <c r="E4985">
        <v>20232024</v>
      </c>
      <c r="F4985" t="s">
        <v>17</v>
      </c>
      <c r="G4985" t="s">
        <v>54</v>
      </c>
      <c r="H4985">
        <v>87</v>
      </c>
      <c r="I4985">
        <v>1</v>
      </c>
      <c r="J4985">
        <v>1</v>
      </c>
      <c r="K4985">
        <v>1</v>
      </c>
      <c r="L4985">
        <v>0</v>
      </c>
      <c r="M4985">
        <v>0</v>
      </c>
      <c r="N4985">
        <v>0</v>
      </c>
      <c r="O4985" t="s">
        <v>19</v>
      </c>
      <c r="P4985" t="str">
        <f>UPPER(Table1[[#This Row],[Venue]])</f>
        <v>HOME</v>
      </c>
    </row>
    <row r="4986" spans="1:16" hidden="1" x14ac:dyDescent="0.45">
      <c r="A4986">
        <v>40044417</v>
      </c>
      <c r="B4986" t="s">
        <v>336</v>
      </c>
      <c r="C4986">
        <v>45207</v>
      </c>
      <c r="D4986">
        <v>75086</v>
      </c>
      <c r="E4986">
        <v>20232024</v>
      </c>
      <c r="F4986" t="s">
        <v>17</v>
      </c>
      <c r="G4986" t="s">
        <v>538</v>
      </c>
      <c r="H4986">
        <v>89</v>
      </c>
      <c r="I4986">
        <v>3</v>
      </c>
      <c r="J4986">
        <v>0</v>
      </c>
      <c r="K4986">
        <v>1</v>
      </c>
      <c r="L4986">
        <v>3</v>
      </c>
      <c r="M4986">
        <v>0</v>
      </c>
      <c r="N4986">
        <v>0</v>
      </c>
      <c r="O4986" t="s">
        <v>19</v>
      </c>
      <c r="P4986" t="str">
        <f>UPPER(Table1[[#This Row],[Venue]])</f>
        <v>HOME</v>
      </c>
    </row>
    <row r="4987" spans="1:16" hidden="1" x14ac:dyDescent="0.45">
      <c r="A4987">
        <v>40044417</v>
      </c>
      <c r="B4987" t="s">
        <v>336</v>
      </c>
      <c r="C4987">
        <v>45207</v>
      </c>
      <c r="D4987">
        <v>75086</v>
      </c>
      <c r="E4987">
        <v>20232024</v>
      </c>
      <c r="F4987" t="s">
        <v>17</v>
      </c>
      <c r="G4987" t="s">
        <v>283</v>
      </c>
      <c r="H4987">
        <v>2</v>
      </c>
      <c r="I4987">
        <v>2</v>
      </c>
      <c r="J4987">
        <v>2</v>
      </c>
      <c r="K4987">
        <v>1</v>
      </c>
      <c r="L4987">
        <v>0</v>
      </c>
      <c r="M4987">
        <v>0</v>
      </c>
      <c r="N4987">
        <v>2</v>
      </c>
      <c r="O4987" t="s">
        <v>40</v>
      </c>
      <c r="P4987" t="str">
        <f>UPPER(Table1[[#This Row],[Venue]])</f>
        <v>AWAY</v>
      </c>
    </row>
    <row r="4988" spans="1:16" hidden="1" x14ac:dyDescent="0.45">
      <c r="A4988">
        <v>40044417</v>
      </c>
      <c r="B4988" t="s">
        <v>336</v>
      </c>
      <c r="C4988">
        <v>45207</v>
      </c>
      <c r="D4988">
        <v>75086</v>
      </c>
      <c r="E4988">
        <v>20232024</v>
      </c>
      <c r="F4988" t="s">
        <v>17</v>
      </c>
      <c r="G4988" t="s">
        <v>96</v>
      </c>
      <c r="H4988">
        <v>10</v>
      </c>
      <c r="I4988">
        <v>2</v>
      </c>
      <c r="J4988">
        <v>0</v>
      </c>
      <c r="K4988">
        <v>1</v>
      </c>
      <c r="L4988">
        <v>2</v>
      </c>
      <c r="M4988">
        <v>0</v>
      </c>
      <c r="N4988">
        <v>0</v>
      </c>
      <c r="O4988" t="s">
        <v>40</v>
      </c>
      <c r="P4988" t="str">
        <f>UPPER(Table1[[#This Row],[Venue]])</f>
        <v>AWAY</v>
      </c>
    </row>
    <row r="4989" spans="1:16" hidden="1" x14ac:dyDescent="0.45">
      <c r="A4989">
        <v>40044417</v>
      </c>
      <c r="B4989" t="s">
        <v>336</v>
      </c>
      <c r="C4989">
        <v>45207</v>
      </c>
      <c r="D4989">
        <v>75086</v>
      </c>
      <c r="E4989">
        <v>20232024</v>
      </c>
      <c r="F4989" t="s">
        <v>17</v>
      </c>
      <c r="G4989" t="s">
        <v>98</v>
      </c>
      <c r="H4989">
        <v>16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0</v>
      </c>
      <c r="O4989" t="s">
        <v>40</v>
      </c>
      <c r="P4989" t="str">
        <f>UPPER(Table1[[#This Row],[Venue]])</f>
        <v>AWAY</v>
      </c>
    </row>
    <row r="4990" spans="1:16" hidden="1" x14ac:dyDescent="0.45">
      <c r="A4990">
        <v>40044417</v>
      </c>
      <c r="B4990" t="s">
        <v>336</v>
      </c>
      <c r="C4990">
        <v>45207</v>
      </c>
      <c r="D4990">
        <v>75086</v>
      </c>
      <c r="E4990">
        <v>20232024</v>
      </c>
      <c r="F4990" t="s">
        <v>17</v>
      </c>
      <c r="G4990" t="s">
        <v>99</v>
      </c>
      <c r="H4990">
        <v>18</v>
      </c>
      <c r="I4990">
        <v>1</v>
      </c>
      <c r="J4990">
        <v>0</v>
      </c>
      <c r="K4990">
        <v>1</v>
      </c>
      <c r="L4990">
        <v>1</v>
      </c>
      <c r="M4990">
        <v>0</v>
      </c>
      <c r="N4990">
        <v>0</v>
      </c>
      <c r="O4990" t="s">
        <v>40</v>
      </c>
      <c r="P4990" t="str">
        <f>UPPER(Table1[[#This Row],[Venue]])</f>
        <v>AWAY</v>
      </c>
    </row>
    <row r="4991" spans="1:16" hidden="1" x14ac:dyDescent="0.45">
      <c r="A4991">
        <v>40044417</v>
      </c>
      <c r="B4991" t="s">
        <v>336</v>
      </c>
      <c r="C4991">
        <v>45207</v>
      </c>
      <c r="D4991">
        <v>75086</v>
      </c>
      <c r="E4991">
        <v>20232024</v>
      </c>
      <c r="F4991" t="s">
        <v>17</v>
      </c>
      <c r="G4991" t="s">
        <v>95</v>
      </c>
      <c r="H4991">
        <v>20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 t="s">
        <v>40</v>
      </c>
      <c r="P4991" t="str">
        <f>UPPER(Table1[[#This Row],[Venue]])</f>
        <v>AWAY</v>
      </c>
    </row>
    <row r="4992" spans="1:16" hidden="1" x14ac:dyDescent="0.45">
      <c r="A4992">
        <v>40044417</v>
      </c>
      <c r="B4992" t="s">
        <v>336</v>
      </c>
      <c r="C4992">
        <v>45207</v>
      </c>
      <c r="D4992">
        <v>75086</v>
      </c>
      <c r="E4992">
        <v>20232024</v>
      </c>
      <c r="F4992" t="s">
        <v>17</v>
      </c>
      <c r="G4992" t="s">
        <v>494</v>
      </c>
      <c r="H4992">
        <v>23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0</v>
      </c>
      <c r="O4992" t="s">
        <v>40</v>
      </c>
      <c r="P4992" t="str">
        <f>UPPER(Table1[[#This Row],[Venue]])</f>
        <v>AWAY</v>
      </c>
    </row>
    <row r="4993" spans="1:16" hidden="1" x14ac:dyDescent="0.45">
      <c r="A4993">
        <v>40044417</v>
      </c>
      <c r="B4993" t="s">
        <v>336</v>
      </c>
      <c r="C4993">
        <v>45207</v>
      </c>
      <c r="D4993">
        <v>75086</v>
      </c>
      <c r="E4993">
        <v>20232024</v>
      </c>
      <c r="F4993" t="s">
        <v>17</v>
      </c>
      <c r="G4993" t="s">
        <v>97</v>
      </c>
      <c r="H4993">
        <v>24</v>
      </c>
      <c r="I4993">
        <v>1</v>
      </c>
      <c r="J4993">
        <v>0</v>
      </c>
      <c r="K4993">
        <v>1</v>
      </c>
      <c r="L4993">
        <v>1</v>
      </c>
      <c r="M4993">
        <v>0</v>
      </c>
      <c r="N4993">
        <v>0</v>
      </c>
      <c r="O4993" t="s">
        <v>40</v>
      </c>
      <c r="P4993" t="str">
        <f>UPPER(Table1[[#This Row],[Venue]])</f>
        <v>AWAY</v>
      </c>
    </row>
    <row r="4994" spans="1:16" hidden="1" x14ac:dyDescent="0.45">
      <c r="A4994">
        <v>40044417</v>
      </c>
      <c r="B4994" t="s">
        <v>336</v>
      </c>
      <c r="C4994">
        <v>45207</v>
      </c>
      <c r="D4994">
        <v>75086</v>
      </c>
      <c r="E4994">
        <v>20232024</v>
      </c>
      <c r="F4994" t="s">
        <v>17</v>
      </c>
      <c r="G4994" t="s">
        <v>495</v>
      </c>
      <c r="H4994">
        <v>35</v>
      </c>
      <c r="I4994">
        <v>1</v>
      </c>
      <c r="J4994">
        <v>1</v>
      </c>
      <c r="K4994">
        <v>1</v>
      </c>
      <c r="L4994">
        <v>0</v>
      </c>
      <c r="M4994">
        <v>0</v>
      </c>
      <c r="N4994">
        <v>0</v>
      </c>
      <c r="O4994" t="s">
        <v>40</v>
      </c>
      <c r="P4994" t="str">
        <f>UPPER(Table1[[#This Row],[Venue]])</f>
        <v>AWAY</v>
      </c>
    </row>
    <row r="4995" spans="1:16" hidden="1" x14ac:dyDescent="0.45">
      <c r="A4995">
        <v>40044417</v>
      </c>
      <c r="B4995" t="s">
        <v>336</v>
      </c>
      <c r="C4995">
        <v>45207</v>
      </c>
      <c r="D4995">
        <v>75086</v>
      </c>
      <c r="E4995">
        <v>20232024</v>
      </c>
      <c r="F4995" t="s">
        <v>17</v>
      </c>
      <c r="G4995" t="s">
        <v>104</v>
      </c>
      <c r="H4995">
        <v>48</v>
      </c>
      <c r="I4995">
        <v>2</v>
      </c>
      <c r="J4995">
        <v>2</v>
      </c>
      <c r="K4995">
        <v>1</v>
      </c>
      <c r="L4995">
        <v>0</v>
      </c>
      <c r="M4995">
        <v>0</v>
      </c>
      <c r="N4995">
        <v>0</v>
      </c>
      <c r="O4995" t="s">
        <v>40</v>
      </c>
      <c r="P4995" t="str">
        <f>UPPER(Table1[[#This Row],[Venue]])</f>
        <v>AWAY</v>
      </c>
    </row>
    <row r="4996" spans="1:16" hidden="1" x14ac:dyDescent="0.45">
      <c r="A4996">
        <v>40044417</v>
      </c>
      <c r="B4996" t="s">
        <v>336</v>
      </c>
      <c r="C4996">
        <v>45207</v>
      </c>
      <c r="D4996">
        <v>75086</v>
      </c>
      <c r="E4996">
        <v>20232024</v>
      </c>
      <c r="F4996" t="s">
        <v>17</v>
      </c>
      <c r="G4996" t="s">
        <v>496</v>
      </c>
      <c r="H4996">
        <v>61</v>
      </c>
      <c r="I4996">
        <v>5</v>
      </c>
      <c r="J4996">
        <v>3</v>
      </c>
      <c r="K4996">
        <v>1</v>
      </c>
      <c r="L4996">
        <v>2</v>
      </c>
      <c r="M4996">
        <v>0</v>
      </c>
      <c r="N4996">
        <v>0</v>
      </c>
      <c r="O4996" t="s">
        <v>40</v>
      </c>
      <c r="P4996" t="str">
        <f>UPPER(Table1[[#This Row],[Venue]])</f>
        <v>AWAY</v>
      </c>
    </row>
    <row r="4997" spans="1:16" hidden="1" x14ac:dyDescent="0.45">
      <c r="A4997">
        <v>40044417</v>
      </c>
      <c r="B4997" t="s">
        <v>336</v>
      </c>
      <c r="C4997">
        <v>45207</v>
      </c>
      <c r="D4997">
        <v>75086</v>
      </c>
      <c r="E4997">
        <v>20232024</v>
      </c>
      <c r="F4997" t="s">
        <v>17</v>
      </c>
      <c r="G4997" t="s">
        <v>497</v>
      </c>
      <c r="H4997">
        <v>66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 t="s">
        <v>40</v>
      </c>
      <c r="P4997" t="str">
        <f>UPPER(Table1[[#This Row],[Venue]])</f>
        <v>AWAY</v>
      </c>
    </row>
    <row r="4998" spans="1:16" hidden="1" x14ac:dyDescent="0.45">
      <c r="A4998">
        <v>40044417</v>
      </c>
      <c r="B4998" t="s">
        <v>336</v>
      </c>
      <c r="C4998">
        <v>45207</v>
      </c>
      <c r="D4998">
        <v>75086</v>
      </c>
      <c r="E4998">
        <v>20232024</v>
      </c>
      <c r="F4998" t="s">
        <v>17</v>
      </c>
      <c r="G4998" t="s">
        <v>108</v>
      </c>
      <c r="H4998">
        <v>88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0</v>
      </c>
      <c r="O4998" t="s">
        <v>40</v>
      </c>
      <c r="P4998" t="str">
        <f>UPPER(Table1[[#This Row],[Venue]])</f>
        <v>AWAY</v>
      </c>
    </row>
    <row r="4999" spans="1:16" hidden="1" x14ac:dyDescent="0.45">
      <c r="A4999">
        <v>40044417</v>
      </c>
      <c r="B4999" t="s">
        <v>336</v>
      </c>
      <c r="C4999">
        <v>45207</v>
      </c>
      <c r="D4999">
        <v>75086</v>
      </c>
      <c r="E4999">
        <v>20232024</v>
      </c>
      <c r="F4999" t="s">
        <v>17</v>
      </c>
      <c r="G4999" t="s">
        <v>37</v>
      </c>
      <c r="H4999">
        <v>90</v>
      </c>
      <c r="I4999">
        <v>4</v>
      </c>
      <c r="J4999">
        <v>1</v>
      </c>
      <c r="K4999">
        <v>1</v>
      </c>
      <c r="L4999">
        <v>3</v>
      </c>
      <c r="M4999">
        <v>0</v>
      </c>
      <c r="N4999">
        <v>0</v>
      </c>
      <c r="O4999" t="s">
        <v>40</v>
      </c>
      <c r="P4999" t="str">
        <f>UPPER(Table1[[#This Row],[Venue]])</f>
        <v>AWAY</v>
      </c>
    </row>
    <row r="5000" spans="1:16" hidden="1" x14ac:dyDescent="0.45">
      <c r="A5000">
        <v>40044417</v>
      </c>
      <c r="B5000" t="s">
        <v>336</v>
      </c>
      <c r="C5000">
        <v>45207</v>
      </c>
      <c r="D5000">
        <v>75086</v>
      </c>
      <c r="E5000">
        <v>20232024</v>
      </c>
      <c r="F5000" t="s">
        <v>17</v>
      </c>
      <c r="G5000" t="s">
        <v>109</v>
      </c>
      <c r="H5000">
        <v>91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 t="s">
        <v>40</v>
      </c>
      <c r="P5000" t="str">
        <f>UPPER(Table1[[#This Row],[Venue]])</f>
        <v>AWAY</v>
      </c>
    </row>
    <row r="5001" spans="1:16" hidden="1" x14ac:dyDescent="0.45">
      <c r="A5001">
        <v>40044417</v>
      </c>
      <c r="B5001" t="s">
        <v>336</v>
      </c>
      <c r="C5001">
        <v>45207</v>
      </c>
      <c r="D5001">
        <v>75086</v>
      </c>
      <c r="E5001">
        <v>20232024</v>
      </c>
      <c r="F5001" t="s">
        <v>17</v>
      </c>
      <c r="G5001" t="s">
        <v>110</v>
      </c>
      <c r="H5001">
        <v>98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 t="s">
        <v>40</v>
      </c>
      <c r="P5001" t="str">
        <f>UPPER(Table1[[#This Row],[Venue]])</f>
        <v>AWAY</v>
      </c>
    </row>
    <row r="5002" spans="1:16" hidden="1" x14ac:dyDescent="0.45">
      <c r="A5002">
        <v>40044417</v>
      </c>
      <c r="B5002" t="s">
        <v>336</v>
      </c>
      <c r="C5002">
        <v>45207</v>
      </c>
      <c r="D5002">
        <v>75086</v>
      </c>
      <c r="E5002">
        <v>20232024</v>
      </c>
      <c r="F5002" t="s">
        <v>17</v>
      </c>
      <c r="G5002" t="s">
        <v>552</v>
      </c>
      <c r="H5002">
        <v>99</v>
      </c>
      <c r="I5002">
        <v>0</v>
      </c>
      <c r="J5002">
        <v>0</v>
      </c>
      <c r="K5002">
        <v>1</v>
      </c>
      <c r="L5002">
        <v>0</v>
      </c>
      <c r="M5002">
        <v>0</v>
      </c>
      <c r="N5002">
        <v>0</v>
      </c>
      <c r="O5002" t="s">
        <v>40</v>
      </c>
      <c r="P5002" t="str">
        <f>UPPER(Table1[[#This Row],[Venue]])</f>
        <v>AWAY</v>
      </c>
    </row>
    <row r="5003" spans="1:16" hidden="1" x14ac:dyDescent="0.45">
      <c r="A5003">
        <v>40044420</v>
      </c>
      <c r="B5003" t="s">
        <v>273</v>
      </c>
      <c r="C5003">
        <v>45210</v>
      </c>
      <c r="D5003">
        <v>75089</v>
      </c>
      <c r="E5003">
        <v>20232024</v>
      </c>
      <c r="F5003" t="s">
        <v>17</v>
      </c>
      <c r="G5003" t="s">
        <v>329</v>
      </c>
      <c r="H5003">
        <v>8</v>
      </c>
      <c r="I5003">
        <v>0</v>
      </c>
      <c r="J5003">
        <v>0</v>
      </c>
      <c r="K5003">
        <v>1</v>
      </c>
      <c r="L5003">
        <v>0</v>
      </c>
      <c r="M5003">
        <v>0</v>
      </c>
      <c r="N5003">
        <v>0</v>
      </c>
      <c r="O5003" t="s">
        <v>19</v>
      </c>
      <c r="P5003" t="str">
        <f>UPPER(Table1[[#This Row],[Venue]])</f>
        <v>HOME</v>
      </c>
    </row>
    <row r="5004" spans="1:16" hidden="1" x14ac:dyDescent="0.45">
      <c r="A5004">
        <v>40044420</v>
      </c>
      <c r="B5004" t="s">
        <v>273</v>
      </c>
      <c r="C5004">
        <v>45210</v>
      </c>
      <c r="D5004">
        <v>75089</v>
      </c>
      <c r="E5004">
        <v>20232024</v>
      </c>
      <c r="F5004" t="s">
        <v>17</v>
      </c>
      <c r="G5004" t="s">
        <v>24</v>
      </c>
      <c r="H5004">
        <v>12</v>
      </c>
      <c r="I5004">
        <v>1</v>
      </c>
      <c r="J5004">
        <v>1</v>
      </c>
      <c r="K5004">
        <v>1</v>
      </c>
      <c r="L5004">
        <v>0</v>
      </c>
      <c r="M5004">
        <v>0</v>
      </c>
      <c r="N5004">
        <v>0</v>
      </c>
      <c r="O5004" t="s">
        <v>19</v>
      </c>
      <c r="P5004" t="str">
        <f>UPPER(Table1[[#This Row],[Venue]])</f>
        <v>HOME</v>
      </c>
    </row>
    <row r="5005" spans="1:16" hidden="1" x14ac:dyDescent="0.45">
      <c r="A5005">
        <v>40044420</v>
      </c>
      <c r="B5005" t="s">
        <v>273</v>
      </c>
      <c r="C5005">
        <v>45210</v>
      </c>
      <c r="D5005">
        <v>75089</v>
      </c>
      <c r="E5005">
        <v>20232024</v>
      </c>
      <c r="F5005" t="s">
        <v>17</v>
      </c>
      <c r="G5005" t="s">
        <v>426</v>
      </c>
      <c r="H5005">
        <v>16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0</v>
      </c>
      <c r="O5005" t="s">
        <v>19</v>
      </c>
      <c r="P5005" t="str">
        <f>UPPER(Table1[[#This Row],[Venue]])</f>
        <v>HOME</v>
      </c>
    </row>
    <row r="5006" spans="1:16" hidden="1" x14ac:dyDescent="0.45">
      <c r="A5006">
        <v>40044420</v>
      </c>
      <c r="B5006" t="s">
        <v>273</v>
      </c>
      <c r="C5006">
        <v>45210</v>
      </c>
      <c r="D5006">
        <v>75089</v>
      </c>
      <c r="E5006">
        <v>20232024</v>
      </c>
      <c r="F5006" t="s">
        <v>17</v>
      </c>
      <c r="G5006" t="s">
        <v>442</v>
      </c>
      <c r="H5006">
        <v>17</v>
      </c>
      <c r="I5006">
        <v>1</v>
      </c>
      <c r="J5006">
        <v>0</v>
      </c>
      <c r="K5006">
        <v>1</v>
      </c>
      <c r="L5006">
        <v>1</v>
      </c>
      <c r="M5006">
        <v>0</v>
      </c>
      <c r="N5006">
        <v>0</v>
      </c>
      <c r="O5006" t="s">
        <v>19</v>
      </c>
      <c r="P5006" t="str">
        <f>UPPER(Table1[[#This Row],[Venue]])</f>
        <v>HOME</v>
      </c>
    </row>
    <row r="5007" spans="1:16" hidden="1" x14ac:dyDescent="0.45">
      <c r="A5007">
        <v>40044420</v>
      </c>
      <c r="B5007" t="s">
        <v>273</v>
      </c>
      <c r="C5007">
        <v>45210</v>
      </c>
      <c r="D5007">
        <v>75089</v>
      </c>
      <c r="E5007">
        <v>20232024</v>
      </c>
      <c r="F5007" t="s">
        <v>17</v>
      </c>
      <c r="G5007" t="s">
        <v>27</v>
      </c>
      <c r="H5007">
        <v>19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 t="s">
        <v>19</v>
      </c>
      <c r="P5007" t="str">
        <f>UPPER(Table1[[#This Row],[Venue]])</f>
        <v>HOME</v>
      </c>
    </row>
    <row r="5008" spans="1:16" hidden="1" x14ac:dyDescent="0.45">
      <c r="A5008">
        <v>40044420</v>
      </c>
      <c r="B5008" t="s">
        <v>273</v>
      </c>
      <c r="C5008">
        <v>45210</v>
      </c>
      <c r="D5008">
        <v>75089</v>
      </c>
      <c r="E5008">
        <v>20232024</v>
      </c>
      <c r="F5008" t="s">
        <v>17</v>
      </c>
      <c r="G5008" t="s">
        <v>466</v>
      </c>
      <c r="H5008">
        <v>23</v>
      </c>
      <c r="I5008">
        <v>1</v>
      </c>
      <c r="J5008">
        <v>0</v>
      </c>
      <c r="K5008">
        <v>1</v>
      </c>
      <c r="L5008">
        <v>1</v>
      </c>
      <c r="M5008">
        <v>0</v>
      </c>
      <c r="N5008">
        <v>0</v>
      </c>
      <c r="O5008" t="s">
        <v>19</v>
      </c>
      <c r="P5008" t="str">
        <f>UPPER(Table1[[#This Row],[Venue]])</f>
        <v>HOME</v>
      </c>
    </row>
    <row r="5009" spans="1:16" hidden="1" x14ac:dyDescent="0.45">
      <c r="A5009">
        <v>40044420</v>
      </c>
      <c r="B5009" t="s">
        <v>273</v>
      </c>
      <c r="C5009">
        <v>45210</v>
      </c>
      <c r="D5009">
        <v>75089</v>
      </c>
      <c r="E5009">
        <v>20232024</v>
      </c>
      <c r="F5009" t="s">
        <v>17</v>
      </c>
      <c r="G5009" t="s">
        <v>437</v>
      </c>
      <c r="H5009">
        <v>33</v>
      </c>
      <c r="I5009">
        <v>0</v>
      </c>
      <c r="J5009">
        <v>0</v>
      </c>
      <c r="K5009">
        <v>1</v>
      </c>
      <c r="L5009">
        <v>0</v>
      </c>
      <c r="M5009">
        <v>0</v>
      </c>
      <c r="N5009">
        <v>0</v>
      </c>
      <c r="O5009" t="s">
        <v>19</v>
      </c>
      <c r="P5009" t="str">
        <f>UPPER(Table1[[#This Row],[Venue]])</f>
        <v>HOME</v>
      </c>
    </row>
    <row r="5010" spans="1:16" hidden="1" x14ac:dyDescent="0.45">
      <c r="A5010">
        <v>40044420</v>
      </c>
      <c r="B5010" t="s">
        <v>273</v>
      </c>
      <c r="C5010">
        <v>45210</v>
      </c>
      <c r="D5010">
        <v>75089</v>
      </c>
      <c r="E5010">
        <v>20232024</v>
      </c>
      <c r="F5010" t="s">
        <v>17</v>
      </c>
      <c r="G5010" t="s">
        <v>468</v>
      </c>
      <c r="H5010">
        <v>36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4</v>
      </c>
      <c r="O5010" t="s">
        <v>19</v>
      </c>
      <c r="P5010" t="str">
        <f>UPPER(Table1[[#This Row],[Venue]])</f>
        <v>HOME</v>
      </c>
    </row>
    <row r="5011" spans="1:16" hidden="1" x14ac:dyDescent="0.45">
      <c r="A5011">
        <v>40044420</v>
      </c>
      <c r="B5011" t="s">
        <v>273</v>
      </c>
      <c r="C5011">
        <v>45210</v>
      </c>
      <c r="D5011">
        <v>75089</v>
      </c>
      <c r="E5011">
        <v>20232024</v>
      </c>
      <c r="F5011" t="s">
        <v>17</v>
      </c>
      <c r="G5011" t="s">
        <v>30</v>
      </c>
      <c r="H5011">
        <v>40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 t="s">
        <v>19</v>
      </c>
      <c r="P5011" t="str">
        <f>UPPER(Table1[[#This Row],[Venue]])</f>
        <v>HOME</v>
      </c>
    </row>
    <row r="5012" spans="1:16" hidden="1" x14ac:dyDescent="0.45">
      <c r="A5012">
        <v>40044420</v>
      </c>
      <c r="B5012" t="s">
        <v>273</v>
      </c>
      <c r="C5012">
        <v>45210</v>
      </c>
      <c r="D5012">
        <v>75089</v>
      </c>
      <c r="E5012">
        <v>20232024</v>
      </c>
      <c r="F5012" t="s">
        <v>17</v>
      </c>
      <c r="G5012" t="s">
        <v>29</v>
      </c>
      <c r="H5012">
        <v>44</v>
      </c>
      <c r="I5012">
        <v>1</v>
      </c>
      <c r="J5012">
        <v>0</v>
      </c>
      <c r="K5012">
        <v>1</v>
      </c>
      <c r="L5012">
        <v>1</v>
      </c>
      <c r="M5012">
        <v>0</v>
      </c>
      <c r="N5012">
        <v>0</v>
      </c>
      <c r="O5012" t="s">
        <v>19</v>
      </c>
      <c r="P5012" t="str">
        <f>UPPER(Table1[[#This Row],[Venue]])</f>
        <v>HOME</v>
      </c>
    </row>
    <row r="5013" spans="1:16" hidden="1" x14ac:dyDescent="0.45">
      <c r="A5013">
        <v>40044420</v>
      </c>
      <c r="B5013" t="s">
        <v>273</v>
      </c>
      <c r="C5013">
        <v>45210</v>
      </c>
      <c r="D5013">
        <v>75089</v>
      </c>
      <c r="E5013">
        <v>20232024</v>
      </c>
      <c r="F5013" t="s">
        <v>17</v>
      </c>
      <c r="G5013" t="s">
        <v>548</v>
      </c>
      <c r="H5013">
        <v>47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 t="s">
        <v>19</v>
      </c>
      <c r="P5013" t="str">
        <f>UPPER(Table1[[#This Row],[Venue]])</f>
        <v>HOME</v>
      </c>
    </row>
    <row r="5014" spans="1:16" hidden="1" x14ac:dyDescent="0.45">
      <c r="A5014">
        <v>40044420</v>
      </c>
      <c r="B5014" t="s">
        <v>273</v>
      </c>
      <c r="C5014">
        <v>45210</v>
      </c>
      <c r="D5014">
        <v>75089</v>
      </c>
      <c r="E5014">
        <v>20232024</v>
      </c>
      <c r="F5014" t="s">
        <v>17</v>
      </c>
      <c r="G5014" t="s">
        <v>18</v>
      </c>
      <c r="H5014">
        <v>55</v>
      </c>
      <c r="I5014">
        <v>0</v>
      </c>
      <c r="J5014">
        <v>0</v>
      </c>
      <c r="K5014">
        <v>1</v>
      </c>
      <c r="L5014">
        <v>0</v>
      </c>
      <c r="M5014">
        <v>0</v>
      </c>
      <c r="N5014">
        <v>0</v>
      </c>
      <c r="O5014" t="s">
        <v>19</v>
      </c>
      <c r="P5014" t="str">
        <f>UPPER(Table1[[#This Row],[Venue]])</f>
        <v>HOME</v>
      </c>
    </row>
    <row r="5015" spans="1:16" hidden="1" x14ac:dyDescent="0.45">
      <c r="A5015">
        <v>40044420</v>
      </c>
      <c r="B5015" t="s">
        <v>273</v>
      </c>
      <c r="C5015">
        <v>45210</v>
      </c>
      <c r="D5015">
        <v>75089</v>
      </c>
      <c r="E5015">
        <v>20232024</v>
      </c>
      <c r="F5015" t="s">
        <v>17</v>
      </c>
      <c r="G5015" t="s">
        <v>31</v>
      </c>
      <c r="H5015">
        <v>56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 t="s">
        <v>19</v>
      </c>
      <c r="P5015" t="str">
        <f>UPPER(Table1[[#This Row],[Venue]])</f>
        <v>HOME</v>
      </c>
    </row>
    <row r="5016" spans="1:16" hidden="1" x14ac:dyDescent="0.45">
      <c r="A5016">
        <v>40044420</v>
      </c>
      <c r="B5016" t="s">
        <v>273</v>
      </c>
      <c r="C5016">
        <v>45210</v>
      </c>
      <c r="D5016">
        <v>75089</v>
      </c>
      <c r="E5016">
        <v>20232024</v>
      </c>
      <c r="F5016" t="s">
        <v>17</v>
      </c>
      <c r="G5016" t="s">
        <v>469</v>
      </c>
      <c r="H5016">
        <v>68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0</v>
      </c>
      <c r="O5016" t="s">
        <v>19</v>
      </c>
      <c r="P5016" t="str">
        <f>UPPER(Table1[[#This Row],[Venue]])</f>
        <v>HOME</v>
      </c>
    </row>
    <row r="5017" spans="1:16" hidden="1" x14ac:dyDescent="0.45">
      <c r="A5017">
        <v>40044420</v>
      </c>
      <c r="B5017" t="s">
        <v>273</v>
      </c>
      <c r="C5017">
        <v>45210</v>
      </c>
      <c r="D5017">
        <v>75089</v>
      </c>
      <c r="E5017">
        <v>20232024</v>
      </c>
      <c r="F5017" t="s">
        <v>17</v>
      </c>
      <c r="G5017" t="s">
        <v>35</v>
      </c>
      <c r="H5017">
        <v>75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 t="s">
        <v>19</v>
      </c>
      <c r="P5017" t="str">
        <f>UPPER(Table1[[#This Row],[Venue]])</f>
        <v>HOME</v>
      </c>
    </row>
    <row r="5018" spans="1:16" hidden="1" x14ac:dyDescent="0.45">
      <c r="A5018">
        <v>40044420</v>
      </c>
      <c r="B5018" t="s">
        <v>273</v>
      </c>
      <c r="C5018">
        <v>45210</v>
      </c>
      <c r="D5018">
        <v>75089</v>
      </c>
      <c r="E5018">
        <v>20232024</v>
      </c>
      <c r="F5018" t="s">
        <v>17</v>
      </c>
      <c r="G5018" t="s">
        <v>36</v>
      </c>
      <c r="H5018">
        <v>87</v>
      </c>
      <c r="I5018">
        <v>1</v>
      </c>
      <c r="J5018">
        <v>1</v>
      </c>
      <c r="K5018">
        <v>1</v>
      </c>
      <c r="L5018">
        <v>0</v>
      </c>
      <c r="M5018">
        <v>0</v>
      </c>
      <c r="N5018">
        <v>0</v>
      </c>
      <c r="O5018" t="s">
        <v>19</v>
      </c>
      <c r="P5018" t="str">
        <f>UPPER(Table1[[#This Row],[Venue]])</f>
        <v>HOME</v>
      </c>
    </row>
    <row r="5019" spans="1:16" hidden="1" x14ac:dyDescent="0.45">
      <c r="A5019">
        <v>40044420</v>
      </c>
      <c r="B5019" t="s">
        <v>273</v>
      </c>
      <c r="C5019">
        <v>45210</v>
      </c>
      <c r="D5019">
        <v>75089</v>
      </c>
      <c r="E5019">
        <v>20232024</v>
      </c>
      <c r="F5019" t="s">
        <v>17</v>
      </c>
      <c r="G5019" t="s">
        <v>239</v>
      </c>
      <c r="H5019">
        <v>1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0</v>
      </c>
      <c r="O5019" t="s">
        <v>40</v>
      </c>
      <c r="P5019" t="str">
        <f>UPPER(Table1[[#This Row],[Venue]])</f>
        <v>AWAY</v>
      </c>
    </row>
    <row r="5020" spans="1:16" hidden="1" x14ac:dyDescent="0.45">
      <c r="A5020">
        <v>40044420</v>
      </c>
      <c r="B5020" t="s">
        <v>273</v>
      </c>
      <c r="C5020">
        <v>45210</v>
      </c>
      <c r="D5020">
        <v>75089</v>
      </c>
      <c r="E5020">
        <v>20232024</v>
      </c>
      <c r="F5020" t="s">
        <v>17</v>
      </c>
      <c r="G5020" t="s">
        <v>240</v>
      </c>
      <c r="H5020">
        <v>3</v>
      </c>
      <c r="I5020">
        <v>3</v>
      </c>
      <c r="J5020">
        <v>0</v>
      </c>
      <c r="K5020">
        <v>1</v>
      </c>
      <c r="L5020">
        <v>3</v>
      </c>
      <c r="M5020">
        <v>0</v>
      </c>
      <c r="N5020">
        <v>0</v>
      </c>
      <c r="O5020" t="s">
        <v>40</v>
      </c>
      <c r="P5020" t="str">
        <f>UPPER(Table1[[#This Row],[Venue]])</f>
        <v>AWAY</v>
      </c>
    </row>
    <row r="5021" spans="1:16" hidden="1" x14ac:dyDescent="0.45">
      <c r="A5021">
        <v>40044420</v>
      </c>
      <c r="B5021" t="s">
        <v>273</v>
      </c>
      <c r="C5021">
        <v>45210</v>
      </c>
      <c r="D5021">
        <v>75089</v>
      </c>
      <c r="E5021">
        <v>20232024</v>
      </c>
      <c r="F5021" t="s">
        <v>17</v>
      </c>
      <c r="G5021" t="s">
        <v>241</v>
      </c>
      <c r="H5021">
        <v>4</v>
      </c>
      <c r="I5021">
        <v>0</v>
      </c>
      <c r="J5021">
        <v>0</v>
      </c>
      <c r="K5021">
        <v>1</v>
      </c>
      <c r="L5021">
        <v>0</v>
      </c>
      <c r="M5021">
        <v>0</v>
      </c>
      <c r="N5021">
        <v>0</v>
      </c>
      <c r="O5021" t="s">
        <v>40</v>
      </c>
      <c r="P5021" t="str">
        <f>UPPER(Table1[[#This Row],[Venue]])</f>
        <v>AWAY</v>
      </c>
    </row>
    <row r="5022" spans="1:16" hidden="1" x14ac:dyDescent="0.45">
      <c r="A5022">
        <v>40044420</v>
      </c>
      <c r="B5022" t="s">
        <v>273</v>
      </c>
      <c r="C5022">
        <v>45210</v>
      </c>
      <c r="D5022">
        <v>75089</v>
      </c>
      <c r="E5022">
        <v>20232024</v>
      </c>
      <c r="F5022" t="s">
        <v>17</v>
      </c>
      <c r="G5022" t="s">
        <v>398</v>
      </c>
      <c r="H5022">
        <v>5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 t="s">
        <v>40</v>
      </c>
      <c r="P5022" t="str">
        <f>UPPER(Table1[[#This Row],[Venue]])</f>
        <v>AWAY</v>
      </c>
    </row>
    <row r="5023" spans="1:16" hidden="1" x14ac:dyDescent="0.45">
      <c r="A5023">
        <v>40044420</v>
      </c>
      <c r="B5023" t="s">
        <v>273</v>
      </c>
      <c r="C5023">
        <v>45210</v>
      </c>
      <c r="D5023">
        <v>75089</v>
      </c>
      <c r="E5023">
        <v>20232024</v>
      </c>
      <c r="F5023" t="s">
        <v>17</v>
      </c>
      <c r="G5023" t="s">
        <v>253</v>
      </c>
      <c r="H5023">
        <v>6</v>
      </c>
      <c r="I5023">
        <v>1</v>
      </c>
      <c r="J5023">
        <v>0</v>
      </c>
      <c r="K5023">
        <v>1</v>
      </c>
      <c r="L5023">
        <v>1</v>
      </c>
      <c r="M5023">
        <v>0</v>
      </c>
      <c r="N5023">
        <v>0</v>
      </c>
      <c r="O5023" t="s">
        <v>40</v>
      </c>
      <c r="P5023" t="str">
        <f>UPPER(Table1[[#This Row],[Venue]])</f>
        <v>AWAY</v>
      </c>
    </row>
    <row r="5024" spans="1:16" hidden="1" x14ac:dyDescent="0.45">
      <c r="A5024">
        <v>40044420</v>
      </c>
      <c r="B5024" t="s">
        <v>273</v>
      </c>
      <c r="C5024">
        <v>45210</v>
      </c>
      <c r="D5024">
        <v>75089</v>
      </c>
      <c r="E5024">
        <v>20232024</v>
      </c>
      <c r="F5024" t="s">
        <v>17</v>
      </c>
      <c r="G5024" t="s">
        <v>245</v>
      </c>
      <c r="H5024">
        <v>10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 t="s">
        <v>40</v>
      </c>
      <c r="P5024" t="str">
        <f>UPPER(Table1[[#This Row],[Venue]])</f>
        <v>AWAY</v>
      </c>
    </row>
    <row r="5025" spans="1:16" hidden="1" x14ac:dyDescent="0.45">
      <c r="A5025">
        <v>40044420</v>
      </c>
      <c r="B5025" t="s">
        <v>273</v>
      </c>
      <c r="C5025">
        <v>45210</v>
      </c>
      <c r="D5025">
        <v>75089</v>
      </c>
      <c r="E5025">
        <v>20232024</v>
      </c>
      <c r="F5025" t="s">
        <v>17</v>
      </c>
      <c r="G5025" t="s">
        <v>244</v>
      </c>
      <c r="H5025">
        <v>11</v>
      </c>
      <c r="I5025">
        <v>2</v>
      </c>
      <c r="J5025">
        <v>1</v>
      </c>
      <c r="K5025">
        <v>1</v>
      </c>
      <c r="L5025">
        <v>1</v>
      </c>
      <c r="M5025">
        <v>0</v>
      </c>
      <c r="N5025">
        <v>0</v>
      </c>
      <c r="O5025" t="s">
        <v>40</v>
      </c>
      <c r="P5025" t="str">
        <f>UPPER(Table1[[#This Row],[Venue]])</f>
        <v>AWAY</v>
      </c>
    </row>
    <row r="5026" spans="1:16" hidden="1" x14ac:dyDescent="0.45">
      <c r="A5026">
        <v>40044420</v>
      </c>
      <c r="B5026" t="s">
        <v>273</v>
      </c>
      <c r="C5026">
        <v>45210</v>
      </c>
      <c r="D5026">
        <v>75089</v>
      </c>
      <c r="E5026">
        <v>20232024</v>
      </c>
      <c r="F5026" t="s">
        <v>17</v>
      </c>
      <c r="G5026" t="s">
        <v>243</v>
      </c>
      <c r="H5026">
        <v>17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2</v>
      </c>
      <c r="O5026" t="s">
        <v>40</v>
      </c>
      <c r="P5026" t="str">
        <f>UPPER(Table1[[#This Row],[Venue]])</f>
        <v>AWAY</v>
      </c>
    </row>
    <row r="5027" spans="1:16" hidden="1" x14ac:dyDescent="0.45">
      <c r="A5027">
        <v>40044420</v>
      </c>
      <c r="B5027" t="s">
        <v>273</v>
      </c>
      <c r="C5027">
        <v>45210</v>
      </c>
      <c r="D5027">
        <v>75089</v>
      </c>
      <c r="E5027">
        <v>20232024</v>
      </c>
      <c r="F5027" t="s">
        <v>17</v>
      </c>
      <c r="G5027" t="s">
        <v>236</v>
      </c>
      <c r="H5027">
        <v>21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 t="s">
        <v>40</v>
      </c>
      <c r="P5027" t="str">
        <f>UPPER(Table1[[#This Row],[Venue]])</f>
        <v>AWAY</v>
      </c>
    </row>
    <row r="5028" spans="1:16" hidden="1" x14ac:dyDescent="0.45">
      <c r="A5028">
        <v>40044420</v>
      </c>
      <c r="B5028" t="s">
        <v>273</v>
      </c>
      <c r="C5028">
        <v>45210</v>
      </c>
      <c r="D5028">
        <v>75089</v>
      </c>
      <c r="E5028">
        <v>20232024</v>
      </c>
      <c r="F5028" t="s">
        <v>17</v>
      </c>
      <c r="G5028" t="s">
        <v>247</v>
      </c>
      <c r="H5028">
        <v>27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 t="s">
        <v>40</v>
      </c>
      <c r="P5028" t="str">
        <f>UPPER(Table1[[#This Row],[Venue]])</f>
        <v>AWAY</v>
      </c>
    </row>
    <row r="5029" spans="1:16" hidden="1" x14ac:dyDescent="0.45">
      <c r="A5029">
        <v>40044420</v>
      </c>
      <c r="B5029" t="s">
        <v>273</v>
      </c>
      <c r="C5029">
        <v>45210</v>
      </c>
      <c r="D5029">
        <v>75089</v>
      </c>
      <c r="E5029">
        <v>20232024</v>
      </c>
      <c r="F5029" t="s">
        <v>17</v>
      </c>
      <c r="G5029" t="s">
        <v>248</v>
      </c>
      <c r="H5029">
        <v>31</v>
      </c>
      <c r="I5029">
        <v>2</v>
      </c>
      <c r="J5029">
        <v>2</v>
      </c>
      <c r="K5029">
        <v>1</v>
      </c>
      <c r="L5029">
        <v>0</v>
      </c>
      <c r="M5029">
        <v>1</v>
      </c>
      <c r="N5029">
        <v>0</v>
      </c>
      <c r="O5029" t="s">
        <v>40</v>
      </c>
      <c r="P5029" t="str">
        <f>UPPER(Table1[[#This Row],[Venue]])</f>
        <v>AWAY</v>
      </c>
    </row>
    <row r="5030" spans="1:16" hidden="1" x14ac:dyDescent="0.45">
      <c r="A5030">
        <v>40044420</v>
      </c>
      <c r="B5030" t="s">
        <v>273</v>
      </c>
      <c r="C5030">
        <v>45210</v>
      </c>
      <c r="D5030">
        <v>75089</v>
      </c>
      <c r="E5030">
        <v>20232024</v>
      </c>
      <c r="F5030" t="s">
        <v>17</v>
      </c>
      <c r="G5030" t="s">
        <v>249</v>
      </c>
      <c r="H5030">
        <v>41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 t="s">
        <v>40</v>
      </c>
      <c r="P5030" t="str">
        <f>UPPER(Table1[[#This Row],[Venue]])</f>
        <v>AWAY</v>
      </c>
    </row>
    <row r="5031" spans="1:16" hidden="1" x14ac:dyDescent="0.45">
      <c r="A5031">
        <v>40044420</v>
      </c>
      <c r="B5031" t="s">
        <v>273</v>
      </c>
      <c r="C5031">
        <v>45210</v>
      </c>
      <c r="D5031">
        <v>75089</v>
      </c>
      <c r="E5031">
        <v>20232024</v>
      </c>
      <c r="F5031" t="s">
        <v>17</v>
      </c>
      <c r="G5031" t="s">
        <v>250</v>
      </c>
      <c r="H5031">
        <v>42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 t="s">
        <v>40</v>
      </c>
      <c r="P5031" t="str">
        <f>UPPER(Table1[[#This Row],[Venue]])</f>
        <v>AWAY</v>
      </c>
    </row>
    <row r="5032" spans="1:16" hidden="1" x14ac:dyDescent="0.45">
      <c r="A5032">
        <v>40044420</v>
      </c>
      <c r="B5032" t="s">
        <v>273</v>
      </c>
      <c r="C5032">
        <v>45210</v>
      </c>
      <c r="D5032">
        <v>75089</v>
      </c>
      <c r="E5032">
        <v>20232024</v>
      </c>
      <c r="F5032" t="s">
        <v>17</v>
      </c>
      <c r="G5032" t="s">
        <v>276</v>
      </c>
      <c r="H5032">
        <v>45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 t="s">
        <v>40</v>
      </c>
      <c r="P5032" t="str">
        <f>UPPER(Table1[[#This Row],[Venue]])</f>
        <v>AWAY</v>
      </c>
    </row>
    <row r="5033" spans="1:16" hidden="1" x14ac:dyDescent="0.45">
      <c r="A5033">
        <v>40044420</v>
      </c>
      <c r="B5033" t="s">
        <v>273</v>
      </c>
      <c r="C5033">
        <v>45210</v>
      </c>
      <c r="D5033">
        <v>75089</v>
      </c>
      <c r="E5033">
        <v>20232024</v>
      </c>
      <c r="F5033" t="s">
        <v>17</v>
      </c>
      <c r="G5033" t="s">
        <v>252</v>
      </c>
      <c r="H5033">
        <v>68</v>
      </c>
      <c r="I5033">
        <v>2</v>
      </c>
      <c r="J5033">
        <v>2</v>
      </c>
      <c r="K5033">
        <v>1</v>
      </c>
      <c r="L5033">
        <v>0</v>
      </c>
      <c r="M5033">
        <v>0</v>
      </c>
      <c r="N5033">
        <v>2</v>
      </c>
      <c r="O5033" t="s">
        <v>40</v>
      </c>
      <c r="P5033" t="str">
        <f>UPPER(Table1[[#This Row],[Venue]])</f>
        <v>AWAY</v>
      </c>
    </row>
    <row r="5034" spans="1:16" hidden="1" x14ac:dyDescent="0.45">
      <c r="A5034">
        <v>40044420</v>
      </c>
      <c r="B5034" t="s">
        <v>273</v>
      </c>
      <c r="C5034">
        <v>45210</v>
      </c>
      <c r="D5034">
        <v>75089</v>
      </c>
      <c r="E5034">
        <v>20232024</v>
      </c>
      <c r="F5034" t="s">
        <v>17</v>
      </c>
      <c r="G5034" t="s">
        <v>254</v>
      </c>
      <c r="H5034">
        <v>77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 t="s">
        <v>40</v>
      </c>
      <c r="P5034" t="str">
        <f>UPPER(Table1[[#This Row],[Venue]])</f>
        <v>AWAY</v>
      </c>
    </row>
    <row r="5035" spans="1:16" hidden="1" x14ac:dyDescent="0.45">
      <c r="A5035">
        <v>40044420</v>
      </c>
      <c r="B5035" t="s">
        <v>273</v>
      </c>
      <c r="C5035">
        <v>45210</v>
      </c>
      <c r="D5035">
        <v>75089</v>
      </c>
      <c r="E5035">
        <v>20232024</v>
      </c>
      <c r="F5035" t="s">
        <v>17</v>
      </c>
      <c r="G5035" t="s">
        <v>256</v>
      </c>
      <c r="H5035">
        <v>97</v>
      </c>
      <c r="I5035">
        <v>0</v>
      </c>
      <c r="J5035">
        <v>0</v>
      </c>
      <c r="K5035">
        <v>1</v>
      </c>
      <c r="L5035">
        <v>0</v>
      </c>
      <c r="M5035">
        <v>0</v>
      </c>
      <c r="N5035">
        <v>0</v>
      </c>
      <c r="O5035" t="s">
        <v>40</v>
      </c>
      <c r="P5035" t="str">
        <f>UPPER(Table1[[#This Row],[Venue]])</f>
        <v>AWAY</v>
      </c>
    </row>
    <row r="5036" spans="1:16" hidden="1" x14ac:dyDescent="0.45">
      <c r="A5036">
        <v>40044450</v>
      </c>
      <c r="B5036" t="s">
        <v>553</v>
      </c>
      <c r="C5036">
        <v>45210</v>
      </c>
      <c r="D5036">
        <v>75119</v>
      </c>
      <c r="E5036">
        <v>20232024</v>
      </c>
      <c r="F5036" t="s">
        <v>17</v>
      </c>
      <c r="G5036" t="s">
        <v>376</v>
      </c>
      <c r="H5036">
        <v>2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0</v>
      </c>
      <c r="O5036" t="s">
        <v>19</v>
      </c>
      <c r="P5036" t="str">
        <f>UPPER(Table1[[#This Row],[Venue]])</f>
        <v>HOME</v>
      </c>
    </row>
    <row r="5037" spans="1:16" hidden="1" x14ac:dyDescent="0.45">
      <c r="A5037">
        <v>40044450</v>
      </c>
      <c r="B5037" t="s">
        <v>553</v>
      </c>
      <c r="C5037">
        <v>45210</v>
      </c>
      <c r="D5037">
        <v>75119</v>
      </c>
      <c r="E5037">
        <v>20232024</v>
      </c>
      <c r="F5037" t="s">
        <v>17</v>
      </c>
      <c r="G5037" t="s">
        <v>334</v>
      </c>
      <c r="H5037">
        <v>6</v>
      </c>
      <c r="I5037">
        <v>1</v>
      </c>
      <c r="J5037">
        <v>1</v>
      </c>
      <c r="K5037">
        <v>1</v>
      </c>
      <c r="L5037">
        <v>0</v>
      </c>
      <c r="M5037">
        <v>0</v>
      </c>
      <c r="N5037">
        <v>0</v>
      </c>
      <c r="O5037" t="s">
        <v>19</v>
      </c>
      <c r="P5037" t="str">
        <f>UPPER(Table1[[#This Row],[Venue]])</f>
        <v>HOME</v>
      </c>
    </row>
    <row r="5038" spans="1:16" hidden="1" x14ac:dyDescent="0.45">
      <c r="A5038">
        <v>40044450</v>
      </c>
      <c r="B5038" t="s">
        <v>553</v>
      </c>
      <c r="C5038">
        <v>45210</v>
      </c>
      <c r="D5038">
        <v>75119</v>
      </c>
      <c r="E5038">
        <v>20232024</v>
      </c>
      <c r="F5038" t="s">
        <v>17</v>
      </c>
      <c r="G5038" t="s">
        <v>263</v>
      </c>
      <c r="H5038">
        <v>9</v>
      </c>
      <c r="I5038">
        <v>1</v>
      </c>
      <c r="J5038">
        <v>0</v>
      </c>
      <c r="K5038">
        <v>1</v>
      </c>
      <c r="L5038">
        <v>1</v>
      </c>
      <c r="M5038">
        <v>0</v>
      </c>
      <c r="N5038">
        <v>0</v>
      </c>
      <c r="O5038" t="s">
        <v>19</v>
      </c>
      <c r="P5038" t="str">
        <f>UPPER(Table1[[#This Row],[Venue]])</f>
        <v>HOME</v>
      </c>
    </row>
    <row r="5039" spans="1:16" hidden="1" x14ac:dyDescent="0.45">
      <c r="A5039">
        <v>40044450</v>
      </c>
      <c r="B5039" t="s">
        <v>553</v>
      </c>
      <c r="C5039">
        <v>45210</v>
      </c>
      <c r="D5039">
        <v>75119</v>
      </c>
      <c r="E5039">
        <v>20232024</v>
      </c>
      <c r="F5039" t="s">
        <v>17</v>
      </c>
      <c r="G5039" t="s">
        <v>202</v>
      </c>
      <c r="H5039">
        <v>12</v>
      </c>
      <c r="I5039">
        <v>1</v>
      </c>
      <c r="J5039">
        <v>0</v>
      </c>
      <c r="K5039">
        <v>1</v>
      </c>
      <c r="L5039">
        <v>1</v>
      </c>
      <c r="M5039">
        <v>0</v>
      </c>
      <c r="N5039">
        <v>0</v>
      </c>
      <c r="O5039" t="s">
        <v>19</v>
      </c>
      <c r="P5039" t="str">
        <f>UPPER(Table1[[#This Row],[Venue]])</f>
        <v>HOME</v>
      </c>
    </row>
    <row r="5040" spans="1:16" hidden="1" x14ac:dyDescent="0.45">
      <c r="A5040">
        <v>40044450</v>
      </c>
      <c r="B5040" t="s">
        <v>553</v>
      </c>
      <c r="C5040">
        <v>45210</v>
      </c>
      <c r="D5040">
        <v>75119</v>
      </c>
      <c r="E5040">
        <v>20232024</v>
      </c>
      <c r="F5040" t="s">
        <v>17</v>
      </c>
      <c r="G5040" t="s">
        <v>136</v>
      </c>
      <c r="H5040">
        <v>17</v>
      </c>
      <c r="I5040">
        <v>1</v>
      </c>
      <c r="J5040">
        <v>0</v>
      </c>
      <c r="K5040">
        <v>1</v>
      </c>
      <c r="L5040">
        <v>1</v>
      </c>
      <c r="M5040">
        <v>0</v>
      </c>
      <c r="N5040">
        <v>2</v>
      </c>
      <c r="O5040" t="s">
        <v>19</v>
      </c>
      <c r="P5040" t="str">
        <f>UPPER(Table1[[#This Row],[Venue]])</f>
        <v>HOME</v>
      </c>
    </row>
    <row r="5041" spans="1:16" hidden="1" x14ac:dyDescent="0.45">
      <c r="A5041">
        <v>40044450</v>
      </c>
      <c r="B5041" t="s">
        <v>553</v>
      </c>
      <c r="C5041">
        <v>45210</v>
      </c>
      <c r="D5041">
        <v>75119</v>
      </c>
      <c r="E5041">
        <v>20232024</v>
      </c>
      <c r="F5041" t="s">
        <v>17</v>
      </c>
      <c r="G5041" t="s">
        <v>137</v>
      </c>
      <c r="H5041">
        <v>22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 t="s">
        <v>19</v>
      </c>
      <c r="P5041" t="str">
        <f>UPPER(Table1[[#This Row],[Venue]])</f>
        <v>HOME</v>
      </c>
    </row>
    <row r="5042" spans="1:16" hidden="1" x14ac:dyDescent="0.45">
      <c r="A5042">
        <v>40044450</v>
      </c>
      <c r="B5042" t="s">
        <v>553</v>
      </c>
      <c r="C5042">
        <v>45210</v>
      </c>
      <c r="D5042">
        <v>75119</v>
      </c>
      <c r="E5042">
        <v>20232024</v>
      </c>
      <c r="F5042" t="s">
        <v>17</v>
      </c>
      <c r="G5042" t="s">
        <v>138</v>
      </c>
      <c r="H5042">
        <v>23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0</v>
      </c>
      <c r="O5042" t="s">
        <v>19</v>
      </c>
      <c r="P5042" t="str">
        <f>UPPER(Table1[[#This Row],[Venue]])</f>
        <v>HOME</v>
      </c>
    </row>
    <row r="5043" spans="1:16" hidden="1" x14ac:dyDescent="0.45">
      <c r="A5043">
        <v>40044450</v>
      </c>
      <c r="B5043" t="s">
        <v>553</v>
      </c>
      <c r="C5043">
        <v>45210</v>
      </c>
      <c r="D5043">
        <v>75119</v>
      </c>
      <c r="E5043">
        <v>20232024</v>
      </c>
      <c r="F5043" t="s">
        <v>17</v>
      </c>
      <c r="G5043" t="s">
        <v>139</v>
      </c>
      <c r="H5043">
        <v>27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0</v>
      </c>
      <c r="O5043" t="s">
        <v>19</v>
      </c>
      <c r="P5043" t="str">
        <f>UPPER(Table1[[#This Row],[Venue]])</f>
        <v>HOME</v>
      </c>
    </row>
    <row r="5044" spans="1:16" hidden="1" x14ac:dyDescent="0.45">
      <c r="A5044">
        <v>40044450</v>
      </c>
      <c r="B5044" t="s">
        <v>553</v>
      </c>
      <c r="C5044">
        <v>45210</v>
      </c>
      <c r="D5044">
        <v>75119</v>
      </c>
      <c r="E5044">
        <v>20232024</v>
      </c>
      <c r="F5044" t="s">
        <v>17</v>
      </c>
      <c r="G5044" t="s">
        <v>248</v>
      </c>
      <c r="H5044">
        <v>29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 t="s">
        <v>19</v>
      </c>
      <c r="P5044" t="str">
        <f>UPPER(Table1[[#This Row],[Venue]])</f>
        <v>HOME</v>
      </c>
    </row>
    <row r="5045" spans="1:16" hidden="1" x14ac:dyDescent="0.45">
      <c r="A5045">
        <v>40044450</v>
      </c>
      <c r="B5045" t="s">
        <v>553</v>
      </c>
      <c r="C5045">
        <v>45210</v>
      </c>
      <c r="D5045">
        <v>75119</v>
      </c>
      <c r="E5045">
        <v>20232024</v>
      </c>
      <c r="F5045" t="s">
        <v>17</v>
      </c>
      <c r="G5045" t="s">
        <v>266</v>
      </c>
      <c r="H5045">
        <v>31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0</v>
      </c>
      <c r="O5045" t="s">
        <v>19</v>
      </c>
      <c r="P5045" t="str">
        <f>UPPER(Table1[[#This Row],[Venue]])</f>
        <v>HOME</v>
      </c>
    </row>
    <row r="5046" spans="1:16" hidden="1" x14ac:dyDescent="0.45">
      <c r="A5046">
        <v>40044450</v>
      </c>
      <c r="B5046" t="s">
        <v>553</v>
      </c>
      <c r="C5046">
        <v>45210</v>
      </c>
      <c r="D5046">
        <v>75119</v>
      </c>
      <c r="E5046">
        <v>20232024</v>
      </c>
      <c r="F5046" t="s">
        <v>17</v>
      </c>
      <c r="G5046" t="s">
        <v>141</v>
      </c>
      <c r="H5046">
        <v>68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 t="s">
        <v>19</v>
      </c>
      <c r="P5046" t="str">
        <f>UPPER(Table1[[#This Row],[Venue]])</f>
        <v>HOME</v>
      </c>
    </row>
    <row r="5047" spans="1:16" hidden="1" x14ac:dyDescent="0.45">
      <c r="A5047">
        <v>40044450</v>
      </c>
      <c r="B5047" t="s">
        <v>553</v>
      </c>
      <c r="C5047">
        <v>45210</v>
      </c>
      <c r="D5047">
        <v>75119</v>
      </c>
      <c r="E5047">
        <v>20232024</v>
      </c>
      <c r="F5047" t="s">
        <v>17</v>
      </c>
      <c r="G5047" t="s">
        <v>142</v>
      </c>
      <c r="H5047">
        <v>69</v>
      </c>
      <c r="I5047">
        <v>0</v>
      </c>
      <c r="J5047">
        <v>0</v>
      </c>
      <c r="K5047">
        <v>1</v>
      </c>
      <c r="L5047">
        <v>0</v>
      </c>
      <c r="M5047">
        <v>0</v>
      </c>
      <c r="N5047">
        <v>0</v>
      </c>
      <c r="O5047" t="s">
        <v>19</v>
      </c>
      <c r="P5047" t="str">
        <f>UPPER(Table1[[#This Row],[Venue]])</f>
        <v>HOME</v>
      </c>
    </row>
    <row r="5048" spans="1:16" hidden="1" x14ac:dyDescent="0.45">
      <c r="A5048">
        <v>40044450</v>
      </c>
      <c r="B5048" t="s">
        <v>553</v>
      </c>
      <c r="C5048">
        <v>45210</v>
      </c>
      <c r="D5048">
        <v>75119</v>
      </c>
      <c r="E5048">
        <v>20232024</v>
      </c>
      <c r="F5048" t="s">
        <v>17</v>
      </c>
      <c r="G5048" t="s">
        <v>143</v>
      </c>
      <c r="H5048">
        <v>71</v>
      </c>
      <c r="I5048">
        <v>1</v>
      </c>
      <c r="J5048">
        <v>1</v>
      </c>
      <c r="K5048">
        <v>1</v>
      </c>
      <c r="L5048">
        <v>0</v>
      </c>
      <c r="M5048">
        <v>0</v>
      </c>
      <c r="N5048">
        <v>0</v>
      </c>
      <c r="O5048" t="s">
        <v>19</v>
      </c>
      <c r="P5048" t="str">
        <f>UPPER(Table1[[#This Row],[Venue]])</f>
        <v>HOME</v>
      </c>
    </row>
    <row r="5049" spans="1:16" hidden="1" x14ac:dyDescent="0.45">
      <c r="A5049">
        <v>40044450</v>
      </c>
      <c r="B5049" t="s">
        <v>553</v>
      </c>
      <c r="C5049">
        <v>45210</v>
      </c>
      <c r="D5049">
        <v>75119</v>
      </c>
      <c r="E5049">
        <v>20232024</v>
      </c>
      <c r="F5049" t="s">
        <v>17</v>
      </c>
      <c r="G5049" t="s">
        <v>388</v>
      </c>
      <c r="H5049">
        <v>79</v>
      </c>
      <c r="I5049">
        <v>1</v>
      </c>
      <c r="J5049">
        <v>1</v>
      </c>
      <c r="K5049">
        <v>1</v>
      </c>
      <c r="L5049">
        <v>0</v>
      </c>
      <c r="M5049">
        <v>0</v>
      </c>
      <c r="N5049">
        <v>0</v>
      </c>
      <c r="O5049" t="s">
        <v>19</v>
      </c>
      <c r="P5049" t="str">
        <f>UPPER(Table1[[#This Row],[Venue]])</f>
        <v>HOME</v>
      </c>
    </row>
    <row r="5050" spans="1:16" hidden="1" x14ac:dyDescent="0.45">
      <c r="A5050">
        <v>40044450</v>
      </c>
      <c r="B5050" t="s">
        <v>553</v>
      </c>
      <c r="C5050">
        <v>45210</v>
      </c>
      <c r="D5050">
        <v>75119</v>
      </c>
      <c r="E5050">
        <v>20232024</v>
      </c>
      <c r="F5050" t="s">
        <v>17</v>
      </c>
      <c r="G5050" t="s">
        <v>145</v>
      </c>
      <c r="H5050">
        <v>88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 t="s">
        <v>19</v>
      </c>
      <c r="P5050" t="str">
        <f>UPPER(Table1[[#This Row],[Venue]])</f>
        <v>HOME</v>
      </c>
    </row>
    <row r="5051" spans="1:16" hidden="1" x14ac:dyDescent="0.45">
      <c r="A5051">
        <v>40044450</v>
      </c>
      <c r="B5051" t="s">
        <v>553</v>
      </c>
      <c r="C5051">
        <v>45210</v>
      </c>
      <c r="D5051">
        <v>75119</v>
      </c>
      <c r="E5051">
        <v>20232024</v>
      </c>
      <c r="F5051" t="s">
        <v>17</v>
      </c>
      <c r="G5051" t="s">
        <v>147</v>
      </c>
      <c r="H5051">
        <v>92</v>
      </c>
      <c r="I5051">
        <v>1</v>
      </c>
      <c r="J5051">
        <v>1</v>
      </c>
      <c r="K5051">
        <v>1</v>
      </c>
      <c r="L5051">
        <v>0</v>
      </c>
      <c r="M5051">
        <v>0</v>
      </c>
      <c r="N5051">
        <v>0</v>
      </c>
      <c r="O5051" t="s">
        <v>19</v>
      </c>
      <c r="P5051" t="str">
        <f>UPPER(Table1[[#This Row],[Venue]])</f>
        <v>HOME</v>
      </c>
    </row>
    <row r="5052" spans="1:16" hidden="1" x14ac:dyDescent="0.45">
      <c r="A5052">
        <v>40044450</v>
      </c>
      <c r="B5052" t="s">
        <v>553</v>
      </c>
      <c r="C5052">
        <v>45210</v>
      </c>
      <c r="D5052">
        <v>75119</v>
      </c>
      <c r="E5052">
        <v>20232024</v>
      </c>
      <c r="F5052" t="s">
        <v>17</v>
      </c>
      <c r="G5052" t="s">
        <v>389</v>
      </c>
      <c r="H5052">
        <v>93</v>
      </c>
      <c r="I5052">
        <v>1</v>
      </c>
      <c r="J5052">
        <v>1</v>
      </c>
      <c r="K5052">
        <v>1</v>
      </c>
      <c r="L5052">
        <v>0</v>
      </c>
      <c r="M5052">
        <v>0</v>
      </c>
      <c r="N5052">
        <v>0</v>
      </c>
      <c r="O5052" t="s">
        <v>19</v>
      </c>
      <c r="P5052" t="str">
        <f>UPPER(Table1[[#This Row],[Venue]])</f>
        <v>HOME</v>
      </c>
    </row>
    <row r="5053" spans="1:16" hidden="1" x14ac:dyDescent="0.45">
      <c r="A5053">
        <v>40044450</v>
      </c>
      <c r="B5053" t="s">
        <v>553</v>
      </c>
      <c r="C5053">
        <v>45210</v>
      </c>
      <c r="D5053">
        <v>75119</v>
      </c>
      <c r="E5053">
        <v>20232024</v>
      </c>
      <c r="F5053" t="s">
        <v>17</v>
      </c>
      <c r="G5053" t="s">
        <v>390</v>
      </c>
      <c r="H5053">
        <v>94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0</v>
      </c>
      <c r="O5053" t="s">
        <v>19</v>
      </c>
      <c r="P5053" t="str">
        <f>UPPER(Table1[[#This Row],[Venue]])</f>
        <v>HOME</v>
      </c>
    </row>
    <row r="5054" spans="1:16" hidden="1" x14ac:dyDescent="0.45">
      <c r="A5054">
        <v>40044450</v>
      </c>
      <c r="B5054" t="s">
        <v>553</v>
      </c>
      <c r="C5054">
        <v>45210</v>
      </c>
      <c r="D5054">
        <v>75119</v>
      </c>
      <c r="E5054">
        <v>20232024</v>
      </c>
      <c r="F5054" t="s">
        <v>17</v>
      </c>
      <c r="G5054" t="s">
        <v>148</v>
      </c>
      <c r="H5054">
        <v>95</v>
      </c>
      <c r="I5054">
        <v>1</v>
      </c>
      <c r="J5054">
        <v>0</v>
      </c>
      <c r="K5054">
        <v>1</v>
      </c>
      <c r="L5054">
        <v>1</v>
      </c>
      <c r="M5054">
        <v>0</v>
      </c>
      <c r="N5054">
        <v>0</v>
      </c>
      <c r="O5054" t="s">
        <v>19</v>
      </c>
      <c r="P5054" t="str">
        <f>UPPER(Table1[[#This Row],[Venue]])</f>
        <v>HOME</v>
      </c>
    </row>
    <row r="5055" spans="1:16" hidden="1" x14ac:dyDescent="0.45">
      <c r="A5055">
        <v>40044450</v>
      </c>
      <c r="B5055" t="s">
        <v>553</v>
      </c>
      <c r="C5055">
        <v>45210</v>
      </c>
      <c r="D5055">
        <v>75119</v>
      </c>
      <c r="E5055">
        <v>20232024</v>
      </c>
      <c r="F5055" t="s">
        <v>17</v>
      </c>
      <c r="G5055" t="s">
        <v>149</v>
      </c>
      <c r="H5055">
        <v>98</v>
      </c>
      <c r="I5055">
        <v>2</v>
      </c>
      <c r="J5055">
        <v>0</v>
      </c>
      <c r="K5055">
        <v>1</v>
      </c>
      <c r="L5055">
        <v>2</v>
      </c>
      <c r="M5055">
        <v>0</v>
      </c>
      <c r="N5055">
        <v>0</v>
      </c>
      <c r="O5055" t="s">
        <v>19</v>
      </c>
      <c r="P5055" t="str">
        <f>UPPER(Table1[[#This Row],[Venue]])</f>
        <v>HOME</v>
      </c>
    </row>
    <row r="5056" spans="1:16" hidden="1" x14ac:dyDescent="0.45">
      <c r="A5056">
        <v>40044450</v>
      </c>
      <c r="B5056" t="s">
        <v>553</v>
      </c>
      <c r="C5056">
        <v>45210</v>
      </c>
      <c r="D5056">
        <v>75119</v>
      </c>
      <c r="E5056">
        <v>20232024</v>
      </c>
      <c r="F5056" t="s">
        <v>17</v>
      </c>
      <c r="G5056" t="s">
        <v>265</v>
      </c>
      <c r="H5056">
        <v>5</v>
      </c>
      <c r="I5056">
        <v>2</v>
      </c>
      <c r="J5056">
        <v>0</v>
      </c>
      <c r="K5056">
        <v>1</v>
      </c>
      <c r="L5056">
        <v>2</v>
      </c>
      <c r="M5056">
        <v>0</v>
      </c>
      <c r="N5056">
        <v>0</v>
      </c>
      <c r="O5056" t="s">
        <v>40</v>
      </c>
      <c r="P5056" t="str">
        <f>UPPER(Table1[[#This Row],[Venue]])</f>
        <v>AWAY</v>
      </c>
    </row>
    <row r="5057" spans="1:16" hidden="1" x14ac:dyDescent="0.45">
      <c r="A5057">
        <v>40044450</v>
      </c>
      <c r="B5057" t="s">
        <v>553</v>
      </c>
      <c r="C5057">
        <v>45210</v>
      </c>
      <c r="D5057">
        <v>75119</v>
      </c>
      <c r="E5057">
        <v>20232024</v>
      </c>
      <c r="F5057" t="s">
        <v>17</v>
      </c>
      <c r="G5057" t="s">
        <v>516</v>
      </c>
      <c r="H5057">
        <v>6</v>
      </c>
      <c r="I5057">
        <v>1</v>
      </c>
      <c r="J5057">
        <v>1</v>
      </c>
      <c r="K5057">
        <v>1</v>
      </c>
      <c r="L5057">
        <v>0</v>
      </c>
      <c r="M5057">
        <v>0</v>
      </c>
      <c r="N5057">
        <v>0</v>
      </c>
      <c r="O5057" t="s">
        <v>40</v>
      </c>
      <c r="P5057" t="str">
        <f>UPPER(Table1[[#This Row],[Venue]])</f>
        <v>AWAY</v>
      </c>
    </row>
    <row r="5058" spans="1:16" hidden="1" x14ac:dyDescent="0.45">
      <c r="A5058">
        <v>40044450</v>
      </c>
      <c r="B5058" t="s">
        <v>553</v>
      </c>
      <c r="C5058">
        <v>45210</v>
      </c>
      <c r="D5058">
        <v>75119</v>
      </c>
      <c r="E5058">
        <v>20232024</v>
      </c>
      <c r="F5058" t="s">
        <v>17</v>
      </c>
      <c r="G5058" t="s">
        <v>171</v>
      </c>
      <c r="H5058">
        <v>8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 t="s">
        <v>40</v>
      </c>
      <c r="P5058" t="str">
        <f>UPPER(Table1[[#This Row],[Venue]])</f>
        <v>AWAY</v>
      </c>
    </row>
    <row r="5059" spans="1:16" hidden="1" x14ac:dyDescent="0.45">
      <c r="A5059">
        <v>40044450</v>
      </c>
      <c r="B5059" t="s">
        <v>553</v>
      </c>
      <c r="C5059">
        <v>45210</v>
      </c>
      <c r="D5059">
        <v>75119</v>
      </c>
      <c r="E5059">
        <v>20232024</v>
      </c>
      <c r="F5059" t="s">
        <v>17</v>
      </c>
      <c r="G5059" t="s">
        <v>517</v>
      </c>
      <c r="H5059">
        <v>11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 t="s">
        <v>40</v>
      </c>
      <c r="P5059" t="str">
        <f>UPPER(Table1[[#This Row],[Venue]])</f>
        <v>AWAY</v>
      </c>
    </row>
    <row r="5060" spans="1:16" hidden="1" x14ac:dyDescent="0.45">
      <c r="A5060">
        <v>40044450</v>
      </c>
      <c r="B5060" t="s">
        <v>553</v>
      </c>
      <c r="C5060">
        <v>45210</v>
      </c>
      <c r="D5060">
        <v>75119</v>
      </c>
      <c r="E5060">
        <v>20232024</v>
      </c>
      <c r="F5060" t="s">
        <v>17</v>
      </c>
      <c r="G5060" t="s">
        <v>349</v>
      </c>
      <c r="H5060">
        <v>13</v>
      </c>
      <c r="I5060">
        <v>0</v>
      </c>
      <c r="J5060">
        <v>0</v>
      </c>
      <c r="K5060">
        <v>1</v>
      </c>
      <c r="L5060">
        <v>0</v>
      </c>
      <c r="M5060">
        <v>0</v>
      </c>
      <c r="N5060">
        <v>2</v>
      </c>
      <c r="O5060" t="s">
        <v>40</v>
      </c>
      <c r="P5060" t="str">
        <f>UPPER(Table1[[#This Row],[Venue]])</f>
        <v>AWAY</v>
      </c>
    </row>
    <row r="5061" spans="1:16" hidden="1" x14ac:dyDescent="0.45">
      <c r="A5061">
        <v>40044450</v>
      </c>
      <c r="B5061" t="s">
        <v>553</v>
      </c>
      <c r="C5061">
        <v>45210</v>
      </c>
      <c r="D5061">
        <v>75119</v>
      </c>
      <c r="E5061">
        <v>20232024</v>
      </c>
      <c r="F5061" t="s">
        <v>17</v>
      </c>
      <c r="G5061" t="s">
        <v>175</v>
      </c>
      <c r="H5061">
        <v>15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0</v>
      </c>
      <c r="O5061" t="s">
        <v>40</v>
      </c>
      <c r="P5061" t="str">
        <f>UPPER(Table1[[#This Row],[Venue]])</f>
        <v>AWAY</v>
      </c>
    </row>
    <row r="5062" spans="1:16" hidden="1" x14ac:dyDescent="0.45">
      <c r="A5062">
        <v>40044450</v>
      </c>
      <c r="B5062" t="s">
        <v>553</v>
      </c>
      <c r="C5062">
        <v>45210</v>
      </c>
      <c r="D5062">
        <v>75119</v>
      </c>
      <c r="E5062">
        <v>20232024</v>
      </c>
      <c r="F5062" t="s">
        <v>17</v>
      </c>
      <c r="G5062" t="s">
        <v>132</v>
      </c>
      <c r="H5062">
        <v>16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2</v>
      </c>
      <c r="O5062" t="s">
        <v>40</v>
      </c>
      <c r="P5062" t="str">
        <f>UPPER(Table1[[#This Row],[Venue]])</f>
        <v>AWAY</v>
      </c>
    </row>
    <row r="5063" spans="1:16" hidden="1" x14ac:dyDescent="0.45">
      <c r="A5063">
        <v>40044450</v>
      </c>
      <c r="B5063" t="s">
        <v>553</v>
      </c>
      <c r="C5063">
        <v>45210</v>
      </c>
      <c r="D5063">
        <v>75119</v>
      </c>
      <c r="E5063">
        <v>20232024</v>
      </c>
      <c r="F5063" t="s">
        <v>17</v>
      </c>
      <c r="G5063" t="s">
        <v>176</v>
      </c>
      <c r="H5063">
        <v>18</v>
      </c>
      <c r="I5063">
        <v>0</v>
      </c>
      <c r="J5063">
        <v>0</v>
      </c>
      <c r="K5063">
        <v>1</v>
      </c>
      <c r="L5063">
        <v>0</v>
      </c>
      <c r="M5063">
        <v>0</v>
      </c>
      <c r="N5063">
        <v>0</v>
      </c>
      <c r="O5063" t="s">
        <v>40</v>
      </c>
      <c r="P5063" t="str">
        <f>UPPER(Table1[[#This Row],[Venue]])</f>
        <v>AWAY</v>
      </c>
    </row>
    <row r="5064" spans="1:16" hidden="1" x14ac:dyDescent="0.45">
      <c r="A5064">
        <v>40044450</v>
      </c>
      <c r="B5064" t="s">
        <v>553</v>
      </c>
      <c r="C5064">
        <v>45210</v>
      </c>
      <c r="D5064">
        <v>75119</v>
      </c>
      <c r="E5064">
        <v>20232024</v>
      </c>
      <c r="F5064" t="s">
        <v>17</v>
      </c>
      <c r="G5064" t="s">
        <v>140</v>
      </c>
      <c r="H5064">
        <v>20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 t="s">
        <v>40</v>
      </c>
      <c r="P5064" t="str">
        <f>UPPER(Table1[[#This Row],[Venue]])</f>
        <v>AWAY</v>
      </c>
    </row>
    <row r="5065" spans="1:16" hidden="1" x14ac:dyDescent="0.45">
      <c r="A5065">
        <v>40044450</v>
      </c>
      <c r="B5065" t="s">
        <v>553</v>
      </c>
      <c r="C5065">
        <v>45210</v>
      </c>
      <c r="D5065">
        <v>75119</v>
      </c>
      <c r="E5065">
        <v>20232024</v>
      </c>
      <c r="F5065" t="s">
        <v>17</v>
      </c>
      <c r="G5065" t="s">
        <v>133</v>
      </c>
      <c r="H5065">
        <v>21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  <c r="O5065" t="s">
        <v>40</v>
      </c>
      <c r="P5065" t="str">
        <f>UPPER(Table1[[#This Row],[Venue]])</f>
        <v>AWAY</v>
      </c>
    </row>
    <row r="5066" spans="1:16" hidden="1" x14ac:dyDescent="0.45">
      <c r="A5066">
        <v>40044450</v>
      </c>
      <c r="B5066" t="s">
        <v>553</v>
      </c>
      <c r="C5066">
        <v>45210</v>
      </c>
      <c r="D5066">
        <v>75119</v>
      </c>
      <c r="E5066">
        <v>20232024</v>
      </c>
      <c r="F5066" t="s">
        <v>17</v>
      </c>
      <c r="G5066" t="s">
        <v>519</v>
      </c>
      <c r="H5066">
        <v>22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  <c r="O5066" t="s">
        <v>40</v>
      </c>
      <c r="P5066" t="str">
        <f>UPPER(Table1[[#This Row],[Venue]])</f>
        <v>AWAY</v>
      </c>
    </row>
    <row r="5067" spans="1:16" hidden="1" x14ac:dyDescent="0.45">
      <c r="A5067">
        <v>40044450</v>
      </c>
      <c r="B5067" t="s">
        <v>553</v>
      </c>
      <c r="C5067">
        <v>45210</v>
      </c>
      <c r="D5067">
        <v>75119</v>
      </c>
      <c r="E5067">
        <v>20232024</v>
      </c>
      <c r="F5067" t="s">
        <v>17</v>
      </c>
      <c r="G5067" t="s">
        <v>170</v>
      </c>
      <c r="H5067">
        <v>23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 t="s">
        <v>40</v>
      </c>
      <c r="P5067" t="str">
        <f>UPPER(Table1[[#This Row],[Venue]])</f>
        <v>AWAY</v>
      </c>
    </row>
    <row r="5068" spans="1:16" hidden="1" x14ac:dyDescent="0.45">
      <c r="A5068">
        <v>40044450</v>
      </c>
      <c r="B5068" t="s">
        <v>553</v>
      </c>
      <c r="C5068">
        <v>45210</v>
      </c>
      <c r="D5068">
        <v>75119</v>
      </c>
      <c r="E5068">
        <v>20232024</v>
      </c>
      <c r="F5068" t="s">
        <v>17</v>
      </c>
      <c r="G5068" t="s">
        <v>374</v>
      </c>
      <c r="H5068">
        <v>24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 t="s">
        <v>40</v>
      </c>
      <c r="P5068" t="str">
        <f>UPPER(Table1[[#This Row],[Venue]])</f>
        <v>AWAY</v>
      </c>
    </row>
    <row r="5069" spans="1:16" hidden="1" x14ac:dyDescent="0.45">
      <c r="A5069">
        <v>40044450</v>
      </c>
      <c r="B5069" t="s">
        <v>553</v>
      </c>
      <c r="C5069">
        <v>45210</v>
      </c>
      <c r="D5069">
        <v>75119</v>
      </c>
      <c r="E5069">
        <v>20232024</v>
      </c>
      <c r="F5069" t="s">
        <v>17</v>
      </c>
      <c r="G5069" t="s">
        <v>264</v>
      </c>
      <c r="H5069">
        <v>61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 t="s">
        <v>40</v>
      </c>
      <c r="P5069" t="str">
        <f>UPPER(Table1[[#This Row],[Venue]])</f>
        <v>AWAY</v>
      </c>
    </row>
    <row r="5070" spans="1:16" hidden="1" x14ac:dyDescent="0.45">
      <c r="A5070">
        <v>40044450</v>
      </c>
      <c r="B5070" t="s">
        <v>553</v>
      </c>
      <c r="C5070">
        <v>45210</v>
      </c>
      <c r="D5070">
        <v>75119</v>
      </c>
      <c r="E5070">
        <v>20232024</v>
      </c>
      <c r="F5070" t="s">
        <v>17</v>
      </c>
      <c r="G5070" t="s">
        <v>375</v>
      </c>
      <c r="H5070">
        <v>88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 t="s">
        <v>40</v>
      </c>
      <c r="P5070" t="str">
        <f>UPPER(Table1[[#This Row],[Venue]])</f>
        <v>AWAY</v>
      </c>
    </row>
    <row r="5071" spans="1:16" hidden="1" x14ac:dyDescent="0.45">
      <c r="A5071">
        <v>40044450</v>
      </c>
      <c r="B5071" t="s">
        <v>553</v>
      </c>
      <c r="C5071">
        <v>45210</v>
      </c>
      <c r="D5071">
        <v>75119</v>
      </c>
      <c r="E5071">
        <v>20232024</v>
      </c>
      <c r="F5071" t="s">
        <v>17</v>
      </c>
      <c r="G5071" t="s">
        <v>146</v>
      </c>
      <c r="H5071">
        <v>94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 t="s">
        <v>40</v>
      </c>
      <c r="P5071" t="str">
        <f>UPPER(Table1[[#This Row],[Venue]])</f>
        <v>AWAY</v>
      </c>
    </row>
    <row r="5072" spans="1:16" hidden="1" x14ac:dyDescent="0.45">
      <c r="A5072">
        <v>40044450</v>
      </c>
      <c r="B5072" t="s">
        <v>553</v>
      </c>
      <c r="C5072">
        <v>45210</v>
      </c>
      <c r="D5072">
        <v>75119</v>
      </c>
      <c r="E5072">
        <v>20232024</v>
      </c>
      <c r="F5072" t="s">
        <v>17</v>
      </c>
      <c r="G5072" t="s">
        <v>131</v>
      </c>
      <c r="H5072">
        <v>96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0</v>
      </c>
      <c r="O5072" t="s">
        <v>40</v>
      </c>
      <c r="P5072" t="str">
        <f>UPPER(Table1[[#This Row],[Venue]])</f>
        <v>AWAY</v>
      </c>
    </row>
    <row r="5073" spans="1:16" hidden="1" x14ac:dyDescent="0.45">
      <c r="A5073">
        <v>40044450</v>
      </c>
      <c r="B5073" t="s">
        <v>553</v>
      </c>
      <c r="C5073">
        <v>45210</v>
      </c>
      <c r="D5073">
        <v>75119</v>
      </c>
      <c r="E5073">
        <v>20232024</v>
      </c>
      <c r="F5073" t="s">
        <v>17</v>
      </c>
      <c r="G5073" t="s">
        <v>183</v>
      </c>
      <c r="H5073">
        <v>97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 t="s">
        <v>40</v>
      </c>
      <c r="P5073" t="str">
        <f>UPPER(Table1[[#This Row],[Venue]])</f>
        <v>AWAY</v>
      </c>
    </row>
    <row r="5074" spans="1:16" hidden="1" x14ac:dyDescent="0.45">
      <c r="A5074">
        <v>40044424</v>
      </c>
      <c r="B5074" t="s">
        <v>238</v>
      </c>
      <c r="C5074">
        <v>45213</v>
      </c>
      <c r="D5074">
        <v>75093</v>
      </c>
      <c r="E5074">
        <v>20232024</v>
      </c>
      <c r="F5074" t="s">
        <v>17</v>
      </c>
      <c r="G5074" t="s">
        <v>41</v>
      </c>
      <c r="H5074">
        <v>3</v>
      </c>
      <c r="I5074">
        <v>1</v>
      </c>
      <c r="J5074">
        <v>1</v>
      </c>
      <c r="K5074">
        <v>1</v>
      </c>
      <c r="L5074">
        <v>0</v>
      </c>
      <c r="M5074">
        <v>0</v>
      </c>
      <c r="N5074">
        <v>0</v>
      </c>
      <c r="O5074" t="s">
        <v>19</v>
      </c>
      <c r="P5074" t="str">
        <f>UPPER(Table1[[#This Row],[Venue]])</f>
        <v>HOME</v>
      </c>
    </row>
    <row r="5075" spans="1:16" hidden="1" x14ac:dyDescent="0.45">
      <c r="A5075">
        <v>40044424</v>
      </c>
      <c r="B5075" t="s">
        <v>238</v>
      </c>
      <c r="C5075">
        <v>45213</v>
      </c>
      <c r="D5075">
        <v>75093</v>
      </c>
      <c r="E5075">
        <v>20232024</v>
      </c>
      <c r="F5075" t="s">
        <v>17</v>
      </c>
      <c r="G5075" t="s">
        <v>483</v>
      </c>
      <c r="H5075">
        <v>8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 t="s">
        <v>19</v>
      </c>
      <c r="P5075" t="str">
        <f>UPPER(Table1[[#This Row],[Venue]])</f>
        <v>HOME</v>
      </c>
    </row>
    <row r="5076" spans="1:16" hidden="1" x14ac:dyDescent="0.45">
      <c r="A5076">
        <v>40044424</v>
      </c>
      <c r="B5076" t="s">
        <v>238</v>
      </c>
      <c r="C5076">
        <v>45213</v>
      </c>
      <c r="D5076">
        <v>75093</v>
      </c>
      <c r="E5076">
        <v>20232024</v>
      </c>
      <c r="F5076" t="s">
        <v>17</v>
      </c>
      <c r="G5076" t="s">
        <v>80</v>
      </c>
      <c r="H5076">
        <v>13</v>
      </c>
      <c r="I5076">
        <v>1</v>
      </c>
      <c r="J5076">
        <v>0</v>
      </c>
      <c r="K5076">
        <v>1</v>
      </c>
      <c r="L5076">
        <v>1</v>
      </c>
      <c r="M5076">
        <v>0</v>
      </c>
      <c r="N5076">
        <v>0</v>
      </c>
      <c r="O5076" t="s">
        <v>19</v>
      </c>
      <c r="P5076" t="str">
        <f>UPPER(Table1[[#This Row],[Venue]])</f>
        <v>HOME</v>
      </c>
    </row>
    <row r="5077" spans="1:16" hidden="1" x14ac:dyDescent="0.45">
      <c r="A5077">
        <v>40044424</v>
      </c>
      <c r="B5077" t="s">
        <v>238</v>
      </c>
      <c r="C5077">
        <v>45213</v>
      </c>
      <c r="D5077">
        <v>75093</v>
      </c>
      <c r="E5077">
        <v>20232024</v>
      </c>
      <c r="F5077" t="s">
        <v>17</v>
      </c>
      <c r="G5077" t="s">
        <v>43</v>
      </c>
      <c r="H5077">
        <v>15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 t="s">
        <v>19</v>
      </c>
      <c r="P5077" t="str">
        <f>UPPER(Table1[[#This Row],[Venue]])</f>
        <v>HOME</v>
      </c>
    </row>
    <row r="5078" spans="1:16" hidden="1" x14ac:dyDescent="0.45">
      <c r="A5078">
        <v>40044424</v>
      </c>
      <c r="B5078" t="s">
        <v>238</v>
      </c>
      <c r="C5078">
        <v>45213</v>
      </c>
      <c r="D5078">
        <v>75093</v>
      </c>
      <c r="E5078">
        <v>20232024</v>
      </c>
      <c r="F5078" t="s">
        <v>17</v>
      </c>
      <c r="G5078" t="s">
        <v>45</v>
      </c>
      <c r="H5078">
        <v>17</v>
      </c>
      <c r="I5078">
        <v>2</v>
      </c>
      <c r="J5078">
        <v>1</v>
      </c>
      <c r="K5078">
        <v>1</v>
      </c>
      <c r="L5078">
        <v>1</v>
      </c>
      <c r="M5078">
        <v>0</v>
      </c>
      <c r="N5078">
        <v>0</v>
      </c>
      <c r="O5078" t="s">
        <v>19</v>
      </c>
      <c r="P5078" t="str">
        <f>UPPER(Table1[[#This Row],[Venue]])</f>
        <v>HOME</v>
      </c>
    </row>
    <row r="5079" spans="1:16" hidden="1" x14ac:dyDescent="0.45">
      <c r="A5079">
        <v>40044424</v>
      </c>
      <c r="B5079" t="s">
        <v>238</v>
      </c>
      <c r="C5079">
        <v>45213</v>
      </c>
      <c r="D5079">
        <v>75093</v>
      </c>
      <c r="E5079">
        <v>20232024</v>
      </c>
      <c r="F5079" t="s">
        <v>17</v>
      </c>
      <c r="G5079" t="s">
        <v>47</v>
      </c>
      <c r="H5079">
        <v>24</v>
      </c>
      <c r="I5079">
        <v>0</v>
      </c>
      <c r="J5079">
        <v>0</v>
      </c>
      <c r="K5079">
        <v>1</v>
      </c>
      <c r="L5079">
        <v>0</v>
      </c>
      <c r="M5079">
        <v>0</v>
      </c>
      <c r="N5079">
        <v>0</v>
      </c>
      <c r="O5079" t="s">
        <v>19</v>
      </c>
      <c r="P5079" t="str">
        <f>UPPER(Table1[[#This Row],[Venue]])</f>
        <v>HOME</v>
      </c>
    </row>
    <row r="5080" spans="1:16" hidden="1" x14ac:dyDescent="0.45">
      <c r="A5080">
        <v>40044424</v>
      </c>
      <c r="B5080" t="s">
        <v>238</v>
      </c>
      <c r="C5080">
        <v>45213</v>
      </c>
      <c r="D5080">
        <v>75093</v>
      </c>
      <c r="E5080">
        <v>20232024</v>
      </c>
      <c r="F5080" t="s">
        <v>17</v>
      </c>
      <c r="G5080" t="s">
        <v>48</v>
      </c>
      <c r="H5080">
        <v>28</v>
      </c>
      <c r="I5080">
        <v>1</v>
      </c>
      <c r="J5080">
        <v>1</v>
      </c>
      <c r="K5080">
        <v>1</v>
      </c>
      <c r="L5080">
        <v>0</v>
      </c>
      <c r="M5080">
        <v>0</v>
      </c>
      <c r="N5080">
        <v>2</v>
      </c>
      <c r="O5080" t="s">
        <v>19</v>
      </c>
      <c r="P5080" t="str">
        <f>UPPER(Table1[[#This Row],[Venue]])</f>
        <v>HOME</v>
      </c>
    </row>
    <row r="5081" spans="1:16" hidden="1" x14ac:dyDescent="0.45">
      <c r="A5081">
        <v>40044424</v>
      </c>
      <c r="B5081" t="s">
        <v>238</v>
      </c>
      <c r="C5081">
        <v>45213</v>
      </c>
      <c r="D5081">
        <v>75093</v>
      </c>
      <c r="E5081">
        <v>20232024</v>
      </c>
      <c r="F5081" t="s">
        <v>17</v>
      </c>
      <c r="G5081" t="s">
        <v>49</v>
      </c>
      <c r="H5081">
        <v>31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2</v>
      </c>
      <c r="O5081" t="s">
        <v>19</v>
      </c>
      <c r="P5081" t="str">
        <f>UPPER(Table1[[#This Row],[Venue]])</f>
        <v>HOME</v>
      </c>
    </row>
    <row r="5082" spans="1:16" hidden="1" x14ac:dyDescent="0.45">
      <c r="A5082">
        <v>40044424</v>
      </c>
      <c r="B5082" t="s">
        <v>238</v>
      </c>
      <c r="C5082">
        <v>45213</v>
      </c>
      <c r="D5082">
        <v>75093</v>
      </c>
      <c r="E5082">
        <v>20232024</v>
      </c>
      <c r="F5082" t="s">
        <v>17</v>
      </c>
      <c r="G5082" t="s">
        <v>484</v>
      </c>
      <c r="H5082">
        <v>43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 t="s">
        <v>19</v>
      </c>
      <c r="P5082" t="str">
        <f>UPPER(Table1[[#This Row],[Venue]])</f>
        <v>HOME</v>
      </c>
    </row>
    <row r="5083" spans="1:16" hidden="1" x14ac:dyDescent="0.45">
      <c r="A5083">
        <v>40044424</v>
      </c>
      <c r="B5083" t="s">
        <v>238</v>
      </c>
      <c r="C5083">
        <v>45213</v>
      </c>
      <c r="D5083">
        <v>75093</v>
      </c>
      <c r="E5083">
        <v>20232024</v>
      </c>
      <c r="F5083" t="s">
        <v>17</v>
      </c>
      <c r="G5083" t="s">
        <v>51</v>
      </c>
      <c r="H5083">
        <v>77</v>
      </c>
      <c r="I5083">
        <v>1</v>
      </c>
      <c r="J5083">
        <v>0</v>
      </c>
      <c r="K5083">
        <v>1</v>
      </c>
      <c r="L5083">
        <v>1</v>
      </c>
      <c r="M5083">
        <v>0</v>
      </c>
      <c r="N5083">
        <v>2</v>
      </c>
      <c r="O5083" t="s">
        <v>19</v>
      </c>
      <c r="P5083" t="str">
        <f>UPPER(Table1[[#This Row],[Venue]])</f>
        <v>HOME</v>
      </c>
    </row>
    <row r="5084" spans="1:16" hidden="1" x14ac:dyDescent="0.45">
      <c r="A5084">
        <v>40044424</v>
      </c>
      <c r="B5084" t="s">
        <v>238</v>
      </c>
      <c r="C5084">
        <v>45213</v>
      </c>
      <c r="D5084">
        <v>75093</v>
      </c>
      <c r="E5084">
        <v>20232024</v>
      </c>
      <c r="F5084" t="s">
        <v>17</v>
      </c>
      <c r="G5084" t="s">
        <v>52</v>
      </c>
      <c r="H5084">
        <v>79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 t="s">
        <v>19</v>
      </c>
      <c r="P5084" t="str">
        <f>UPPER(Table1[[#This Row],[Venue]])</f>
        <v>HOME</v>
      </c>
    </row>
    <row r="5085" spans="1:16" hidden="1" x14ac:dyDescent="0.45">
      <c r="A5085">
        <v>40044424</v>
      </c>
      <c r="B5085" t="s">
        <v>238</v>
      </c>
      <c r="C5085">
        <v>45213</v>
      </c>
      <c r="D5085">
        <v>75093</v>
      </c>
      <c r="E5085">
        <v>20232024</v>
      </c>
      <c r="F5085" t="s">
        <v>17</v>
      </c>
      <c r="G5085" t="s">
        <v>537</v>
      </c>
      <c r="H5085">
        <v>83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2</v>
      </c>
      <c r="O5085" t="s">
        <v>19</v>
      </c>
      <c r="P5085" t="str">
        <f>UPPER(Table1[[#This Row],[Venue]])</f>
        <v>HOME</v>
      </c>
    </row>
    <row r="5086" spans="1:16" hidden="1" x14ac:dyDescent="0.45">
      <c r="A5086">
        <v>40044424</v>
      </c>
      <c r="B5086" t="s">
        <v>238</v>
      </c>
      <c r="C5086">
        <v>45213</v>
      </c>
      <c r="D5086">
        <v>75093</v>
      </c>
      <c r="E5086">
        <v>20232024</v>
      </c>
      <c r="F5086" t="s">
        <v>17</v>
      </c>
      <c r="G5086" t="s">
        <v>54</v>
      </c>
      <c r="H5086">
        <v>87</v>
      </c>
      <c r="I5086">
        <v>1</v>
      </c>
      <c r="J5086">
        <v>1</v>
      </c>
      <c r="K5086">
        <v>1</v>
      </c>
      <c r="L5086">
        <v>0</v>
      </c>
      <c r="M5086">
        <v>0</v>
      </c>
      <c r="N5086">
        <v>0</v>
      </c>
      <c r="O5086" t="s">
        <v>19</v>
      </c>
      <c r="P5086" t="str">
        <f>UPPER(Table1[[#This Row],[Venue]])</f>
        <v>HOME</v>
      </c>
    </row>
    <row r="5087" spans="1:16" hidden="1" x14ac:dyDescent="0.45">
      <c r="A5087">
        <v>40044424</v>
      </c>
      <c r="B5087" t="s">
        <v>238</v>
      </c>
      <c r="C5087">
        <v>45213</v>
      </c>
      <c r="D5087">
        <v>75093</v>
      </c>
      <c r="E5087">
        <v>20232024</v>
      </c>
      <c r="F5087" t="s">
        <v>17</v>
      </c>
      <c r="G5087" t="s">
        <v>538</v>
      </c>
      <c r="H5087">
        <v>89</v>
      </c>
      <c r="I5087">
        <v>1</v>
      </c>
      <c r="J5087">
        <v>0</v>
      </c>
      <c r="K5087">
        <v>1</v>
      </c>
      <c r="L5087">
        <v>1</v>
      </c>
      <c r="M5087">
        <v>0</v>
      </c>
      <c r="N5087">
        <v>0</v>
      </c>
      <c r="O5087" t="s">
        <v>19</v>
      </c>
      <c r="P5087" t="str">
        <f>UPPER(Table1[[#This Row],[Venue]])</f>
        <v>HOME</v>
      </c>
    </row>
    <row r="5088" spans="1:16" hidden="1" x14ac:dyDescent="0.45">
      <c r="A5088">
        <v>40044424</v>
      </c>
      <c r="B5088" t="s">
        <v>238</v>
      </c>
      <c r="C5088">
        <v>45213</v>
      </c>
      <c r="D5088">
        <v>75093</v>
      </c>
      <c r="E5088">
        <v>20232024</v>
      </c>
      <c r="F5088" t="s">
        <v>17</v>
      </c>
      <c r="G5088" t="s">
        <v>239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 t="s">
        <v>40</v>
      </c>
      <c r="P5088" t="str">
        <f>UPPER(Table1[[#This Row],[Venue]])</f>
        <v>AWAY</v>
      </c>
    </row>
    <row r="5089" spans="1:16" hidden="1" x14ac:dyDescent="0.45">
      <c r="A5089">
        <v>40044424</v>
      </c>
      <c r="B5089" t="s">
        <v>238</v>
      </c>
      <c r="C5089">
        <v>45213</v>
      </c>
      <c r="D5089">
        <v>75093</v>
      </c>
      <c r="E5089">
        <v>20232024</v>
      </c>
      <c r="F5089" t="s">
        <v>17</v>
      </c>
      <c r="G5089" t="s">
        <v>240</v>
      </c>
      <c r="H5089">
        <v>3</v>
      </c>
      <c r="I5089">
        <v>0</v>
      </c>
      <c r="J5089">
        <v>0</v>
      </c>
      <c r="K5089">
        <v>1</v>
      </c>
      <c r="L5089">
        <v>0</v>
      </c>
      <c r="M5089">
        <v>0</v>
      </c>
      <c r="N5089">
        <v>0</v>
      </c>
      <c r="O5089" t="s">
        <v>40</v>
      </c>
      <c r="P5089" t="str">
        <f>UPPER(Table1[[#This Row],[Venue]])</f>
        <v>AWAY</v>
      </c>
    </row>
    <row r="5090" spans="1:16" hidden="1" x14ac:dyDescent="0.45">
      <c r="A5090">
        <v>40044424</v>
      </c>
      <c r="B5090" t="s">
        <v>238</v>
      </c>
      <c r="C5090">
        <v>45213</v>
      </c>
      <c r="D5090">
        <v>75093</v>
      </c>
      <c r="E5090">
        <v>20232024</v>
      </c>
      <c r="F5090" t="s">
        <v>17</v>
      </c>
      <c r="G5090" t="s">
        <v>241</v>
      </c>
      <c r="H5090">
        <v>4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  <c r="O5090" t="s">
        <v>40</v>
      </c>
      <c r="P5090" t="str">
        <f>UPPER(Table1[[#This Row],[Venue]])</f>
        <v>AWAY</v>
      </c>
    </row>
    <row r="5091" spans="1:16" hidden="1" x14ac:dyDescent="0.45">
      <c r="A5091">
        <v>40044424</v>
      </c>
      <c r="B5091" t="s">
        <v>238</v>
      </c>
      <c r="C5091">
        <v>45213</v>
      </c>
      <c r="D5091">
        <v>75093</v>
      </c>
      <c r="E5091">
        <v>20232024</v>
      </c>
      <c r="F5091" t="s">
        <v>17</v>
      </c>
      <c r="G5091" t="s">
        <v>398</v>
      </c>
      <c r="H5091">
        <v>5</v>
      </c>
      <c r="I5091">
        <v>1</v>
      </c>
      <c r="J5091">
        <v>0</v>
      </c>
      <c r="K5091">
        <v>1</v>
      </c>
      <c r="L5091">
        <v>1</v>
      </c>
      <c r="M5091">
        <v>0</v>
      </c>
      <c r="N5091">
        <v>0</v>
      </c>
      <c r="O5091" t="s">
        <v>40</v>
      </c>
      <c r="P5091" t="str">
        <f>UPPER(Table1[[#This Row],[Venue]])</f>
        <v>AWAY</v>
      </c>
    </row>
    <row r="5092" spans="1:16" hidden="1" x14ac:dyDescent="0.45">
      <c r="A5092">
        <v>40044424</v>
      </c>
      <c r="B5092" t="s">
        <v>238</v>
      </c>
      <c r="C5092">
        <v>45213</v>
      </c>
      <c r="D5092">
        <v>75093</v>
      </c>
      <c r="E5092">
        <v>20232024</v>
      </c>
      <c r="F5092" t="s">
        <v>17</v>
      </c>
      <c r="G5092" t="s">
        <v>253</v>
      </c>
      <c r="H5092">
        <v>6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  <c r="O5092" t="s">
        <v>40</v>
      </c>
      <c r="P5092" t="str">
        <f>UPPER(Table1[[#This Row],[Venue]])</f>
        <v>AWAY</v>
      </c>
    </row>
    <row r="5093" spans="1:16" hidden="1" x14ac:dyDescent="0.45">
      <c r="A5093">
        <v>40044424</v>
      </c>
      <c r="B5093" t="s">
        <v>238</v>
      </c>
      <c r="C5093">
        <v>45213</v>
      </c>
      <c r="D5093">
        <v>75093</v>
      </c>
      <c r="E5093">
        <v>20232024</v>
      </c>
      <c r="F5093" t="s">
        <v>17</v>
      </c>
      <c r="G5093" t="s">
        <v>245</v>
      </c>
      <c r="H5093">
        <v>10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2</v>
      </c>
      <c r="O5093" t="s">
        <v>40</v>
      </c>
      <c r="P5093" t="str">
        <f>UPPER(Table1[[#This Row],[Venue]])</f>
        <v>AWAY</v>
      </c>
    </row>
    <row r="5094" spans="1:16" hidden="1" x14ac:dyDescent="0.45">
      <c r="A5094">
        <v>40044424</v>
      </c>
      <c r="B5094" t="s">
        <v>238</v>
      </c>
      <c r="C5094">
        <v>45213</v>
      </c>
      <c r="D5094">
        <v>75093</v>
      </c>
      <c r="E5094">
        <v>20232024</v>
      </c>
      <c r="F5094" t="s">
        <v>17</v>
      </c>
      <c r="G5094" t="s">
        <v>244</v>
      </c>
      <c r="H5094">
        <v>11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 t="s">
        <v>40</v>
      </c>
      <c r="P5094" t="str">
        <f>UPPER(Table1[[#This Row],[Venue]])</f>
        <v>AWAY</v>
      </c>
    </row>
    <row r="5095" spans="1:16" hidden="1" x14ac:dyDescent="0.45">
      <c r="A5095">
        <v>40044424</v>
      </c>
      <c r="B5095" t="s">
        <v>238</v>
      </c>
      <c r="C5095">
        <v>45213</v>
      </c>
      <c r="D5095">
        <v>75093</v>
      </c>
      <c r="E5095">
        <v>20232024</v>
      </c>
      <c r="F5095" t="s">
        <v>17</v>
      </c>
      <c r="G5095" t="s">
        <v>243</v>
      </c>
      <c r="H5095">
        <v>17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  <c r="O5095" t="s">
        <v>40</v>
      </c>
      <c r="P5095" t="str">
        <f>UPPER(Table1[[#This Row],[Venue]])</f>
        <v>AWAY</v>
      </c>
    </row>
    <row r="5096" spans="1:16" hidden="1" x14ac:dyDescent="0.45">
      <c r="A5096">
        <v>40044424</v>
      </c>
      <c r="B5096" t="s">
        <v>238</v>
      </c>
      <c r="C5096">
        <v>45213</v>
      </c>
      <c r="D5096">
        <v>75093</v>
      </c>
      <c r="E5096">
        <v>20232024</v>
      </c>
      <c r="F5096" t="s">
        <v>17</v>
      </c>
      <c r="G5096" t="s">
        <v>236</v>
      </c>
      <c r="H5096">
        <v>21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0</v>
      </c>
      <c r="O5096" t="s">
        <v>40</v>
      </c>
      <c r="P5096" t="str">
        <f>UPPER(Table1[[#This Row],[Venue]])</f>
        <v>AWAY</v>
      </c>
    </row>
    <row r="5097" spans="1:16" hidden="1" x14ac:dyDescent="0.45">
      <c r="A5097">
        <v>40044424</v>
      </c>
      <c r="B5097" t="s">
        <v>238</v>
      </c>
      <c r="C5097">
        <v>45213</v>
      </c>
      <c r="D5097">
        <v>75093</v>
      </c>
      <c r="E5097">
        <v>20232024</v>
      </c>
      <c r="F5097" t="s">
        <v>17</v>
      </c>
      <c r="G5097" t="s">
        <v>247</v>
      </c>
      <c r="H5097">
        <v>27</v>
      </c>
      <c r="I5097">
        <v>1</v>
      </c>
      <c r="J5097">
        <v>0</v>
      </c>
      <c r="K5097">
        <v>1</v>
      </c>
      <c r="L5097">
        <v>1</v>
      </c>
      <c r="M5097">
        <v>0</v>
      </c>
      <c r="N5097">
        <v>2</v>
      </c>
      <c r="O5097" t="s">
        <v>40</v>
      </c>
      <c r="P5097" t="str">
        <f>UPPER(Table1[[#This Row],[Venue]])</f>
        <v>AWAY</v>
      </c>
    </row>
    <row r="5098" spans="1:16" hidden="1" x14ac:dyDescent="0.45">
      <c r="A5098">
        <v>40044424</v>
      </c>
      <c r="B5098" t="s">
        <v>238</v>
      </c>
      <c r="C5098">
        <v>45213</v>
      </c>
      <c r="D5098">
        <v>75093</v>
      </c>
      <c r="E5098">
        <v>20232024</v>
      </c>
      <c r="F5098" t="s">
        <v>17</v>
      </c>
      <c r="G5098" t="s">
        <v>248</v>
      </c>
      <c r="H5098">
        <v>31</v>
      </c>
      <c r="I5098">
        <v>1</v>
      </c>
      <c r="J5098">
        <v>1</v>
      </c>
      <c r="K5098">
        <v>1</v>
      </c>
      <c r="L5098">
        <v>0</v>
      </c>
      <c r="M5098">
        <v>0</v>
      </c>
      <c r="N5098">
        <v>0</v>
      </c>
      <c r="O5098" t="s">
        <v>40</v>
      </c>
      <c r="P5098" t="str">
        <f>UPPER(Table1[[#This Row],[Venue]])</f>
        <v>AWAY</v>
      </c>
    </row>
    <row r="5099" spans="1:16" hidden="1" x14ac:dyDescent="0.45">
      <c r="A5099">
        <v>40044424</v>
      </c>
      <c r="B5099" t="s">
        <v>238</v>
      </c>
      <c r="C5099">
        <v>45213</v>
      </c>
      <c r="D5099">
        <v>75093</v>
      </c>
      <c r="E5099">
        <v>20232024</v>
      </c>
      <c r="F5099" t="s">
        <v>17</v>
      </c>
      <c r="G5099" t="s">
        <v>249</v>
      </c>
      <c r="H5099">
        <v>41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0</v>
      </c>
      <c r="O5099" t="s">
        <v>40</v>
      </c>
      <c r="P5099" t="str">
        <f>UPPER(Table1[[#This Row],[Venue]])</f>
        <v>AWAY</v>
      </c>
    </row>
    <row r="5100" spans="1:16" hidden="1" x14ac:dyDescent="0.45">
      <c r="A5100">
        <v>40044424</v>
      </c>
      <c r="B5100" t="s">
        <v>238</v>
      </c>
      <c r="C5100">
        <v>45213</v>
      </c>
      <c r="D5100">
        <v>75093</v>
      </c>
      <c r="E5100">
        <v>20232024</v>
      </c>
      <c r="F5100" t="s">
        <v>17</v>
      </c>
      <c r="G5100" t="s">
        <v>250</v>
      </c>
      <c r="H5100">
        <v>42</v>
      </c>
      <c r="I5100">
        <v>0</v>
      </c>
      <c r="J5100">
        <v>0</v>
      </c>
      <c r="K5100">
        <v>1</v>
      </c>
      <c r="L5100">
        <v>0</v>
      </c>
      <c r="M5100">
        <v>0</v>
      </c>
      <c r="N5100">
        <v>2</v>
      </c>
      <c r="O5100" t="s">
        <v>40</v>
      </c>
      <c r="P5100" t="str">
        <f>UPPER(Table1[[#This Row],[Venue]])</f>
        <v>AWAY</v>
      </c>
    </row>
    <row r="5101" spans="1:16" hidden="1" x14ac:dyDescent="0.45">
      <c r="A5101">
        <v>40044424</v>
      </c>
      <c r="B5101" t="s">
        <v>238</v>
      </c>
      <c r="C5101">
        <v>45213</v>
      </c>
      <c r="D5101">
        <v>75093</v>
      </c>
      <c r="E5101">
        <v>20232024</v>
      </c>
      <c r="F5101" t="s">
        <v>17</v>
      </c>
      <c r="G5101" t="s">
        <v>276</v>
      </c>
      <c r="H5101">
        <v>45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0</v>
      </c>
      <c r="O5101" t="s">
        <v>40</v>
      </c>
      <c r="P5101" t="str">
        <f>UPPER(Table1[[#This Row],[Venue]])</f>
        <v>AWAY</v>
      </c>
    </row>
    <row r="5102" spans="1:16" hidden="1" x14ac:dyDescent="0.45">
      <c r="A5102">
        <v>40044424</v>
      </c>
      <c r="B5102" t="s">
        <v>238</v>
      </c>
      <c r="C5102">
        <v>45213</v>
      </c>
      <c r="D5102">
        <v>75093</v>
      </c>
      <c r="E5102">
        <v>20232024</v>
      </c>
      <c r="F5102" t="s">
        <v>17</v>
      </c>
      <c r="G5102" t="s">
        <v>252</v>
      </c>
      <c r="H5102">
        <v>68</v>
      </c>
      <c r="I5102">
        <v>2</v>
      </c>
      <c r="J5102">
        <v>1</v>
      </c>
      <c r="K5102">
        <v>1</v>
      </c>
      <c r="L5102">
        <v>1</v>
      </c>
      <c r="M5102">
        <v>0</v>
      </c>
      <c r="N5102">
        <v>0</v>
      </c>
      <c r="O5102" t="s">
        <v>40</v>
      </c>
      <c r="P5102" t="str">
        <f>UPPER(Table1[[#This Row],[Venue]])</f>
        <v>AWAY</v>
      </c>
    </row>
    <row r="5103" spans="1:16" hidden="1" x14ac:dyDescent="0.45">
      <c r="A5103">
        <v>40044424</v>
      </c>
      <c r="B5103" t="s">
        <v>238</v>
      </c>
      <c r="C5103">
        <v>45213</v>
      </c>
      <c r="D5103">
        <v>75093</v>
      </c>
      <c r="E5103">
        <v>20232024</v>
      </c>
      <c r="F5103" t="s">
        <v>17</v>
      </c>
      <c r="G5103" t="s">
        <v>254</v>
      </c>
      <c r="H5103">
        <v>77</v>
      </c>
      <c r="I5103">
        <v>1</v>
      </c>
      <c r="J5103">
        <v>1</v>
      </c>
      <c r="K5103">
        <v>1</v>
      </c>
      <c r="L5103">
        <v>0</v>
      </c>
      <c r="M5103">
        <v>0</v>
      </c>
      <c r="N5103">
        <v>0</v>
      </c>
      <c r="O5103" t="s">
        <v>40</v>
      </c>
      <c r="P5103" t="str">
        <f>UPPER(Table1[[#This Row],[Venue]])</f>
        <v>AWAY</v>
      </c>
    </row>
    <row r="5104" spans="1:16" hidden="1" x14ac:dyDescent="0.45">
      <c r="A5104">
        <v>40044424</v>
      </c>
      <c r="B5104" t="s">
        <v>238</v>
      </c>
      <c r="C5104">
        <v>45213</v>
      </c>
      <c r="D5104">
        <v>75093</v>
      </c>
      <c r="E5104">
        <v>20232024</v>
      </c>
      <c r="F5104" t="s">
        <v>17</v>
      </c>
      <c r="G5104" t="s">
        <v>256</v>
      </c>
      <c r="H5104">
        <v>97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 t="s">
        <v>40</v>
      </c>
      <c r="P5104" t="str">
        <f>UPPER(Table1[[#This Row],[Venue]])</f>
        <v>AWAY</v>
      </c>
    </row>
    <row r="5105" spans="1:16" hidden="1" x14ac:dyDescent="0.45">
      <c r="A5105">
        <v>40044423</v>
      </c>
      <c r="B5105" t="s">
        <v>350</v>
      </c>
      <c r="C5105">
        <v>45213</v>
      </c>
      <c r="D5105">
        <v>75092</v>
      </c>
      <c r="E5105">
        <v>20232024</v>
      </c>
      <c r="F5105" t="s">
        <v>17</v>
      </c>
      <c r="G5105" t="s">
        <v>77</v>
      </c>
      <c r="H5105">
        <v>1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 t="s">
        <v>19</v>
      </c>
      <c r="P5105" t="str">
        <f>UPPER(Table1[[#This Row],[Venue]])</f>
        <v>HOME</v>
      </c>
    </row>
    <row r="5106" spans="1:16" hidden="1" x14ac:dyDescent="0.45">
      <c r="A5106">
        <v>40044423</v>
      </c>
      <c r="B5106" t="s">
        <v>350</v>
      </c>
      <c r="C5106">
        <v>45213</v>
      </c>
      <c r="D5106">
        <v>75092</v>
      </c>
      <c r="E5106">
        <v>20232024</v>
      </c>
      <c r="F5106" t="s">
        <v>17</v>
      </c>
      <c r="G5106" t="s">
        <v>307</v>
      </c>
      <c r="H5106">
        <v>7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 t="s">
        <v>19</v>
      </c>
      <c r="P5106" t="str">
        <f>UPPER(Table1[[#This Row],[Venue]])</f>
        <v>HOME</v>
      </c>
    </row>
    <row r="5107" spans="1:16" hidden="1" x14ac:dyDescent="0.45">
      <c r="A5107">
        <v>40044423</v>
      </c>
      <c r="B5107" t="s">
        <v>350</v>
      </c>
      <c r="C5107">
        <v>45213</v>
      </c>
      <c r="D5107">
        <v>75092</v>
      </c>
      <c r="E5107">
        <v>20232024</v>
      </c>
      <c r="F5107" t="s">
        <v>17</v>
      </c>
      <c r="G5107" t="s">
        <v>78</v>
      </c>
      <c r="H5107">
        <v>8</v>
      </c>
      <c r="I5107">
        <v>4</v>
      </c>
      <c r="J5107">
        <v>2</v>
      </c>
      <c r="K5107">
        <v>1</v>
      </c>
      <c r="L5107">
        <v>2</v>
      </c>
      <c r="M5107">
        <v>0</v>
      </c>
      <c r="N5107">
        <v>0</v>
      </c>
      <c r="O5107" t="s">
        <v>19</v>
      </c>
      <c r="P5107" t="str">
        <f>UPPER(Table1[[#This Row],[Venue]])</f>
        <v>HOME</v>
      </c>
    </row>
    <row r="5108" spans="1:16" hidden="1" x14ac:dyDescent="0.45">
      <c r="A5108">
        <v>40044423</v>
      </c>
      <c r="B5108" t="s">
        <v>350</v>
      </c>
      <c r="C5108">
        <v>45213</v>
      </c>
      <c r="D5108">
        <v>75092</v>
      </c>
      <c r="E5108">
        <v>20232024</v>
      </c>
      <c r="F5108" t="s">
        <v>17</v>
      </c>
      <c r="G5108" t="s">
        <v>81</v>
      </c>
      <c r="H5108">
        <v>13</v>
      </c>
      <c r="I5108">
        <v>1</v>
      </c>
      <c r="J5108">
        <v>1</v>
      </c>
      <c r="K5108">
        <v>1</v>
      </c>
      <c r="L5108">
        <v>0</v>
      </c>
      <c r="M5108">
        <v>0</v>
      </c>
      <c r="N5108">
        <v>0</v>
      </c>
      <c r="O5108" t="s">
        <v>19</v>
      </c>
      <c r="P5108" t="str">
        <f>UPPER(Table1[[#This Row],[Venue]])</f>
        <v>HOME</v>
      </c>
    </row>
    <row r="5109" spans="1:16" hidden="1" x14ac:dyDescent="0.45">
      <c r="A5109">
        <v>40044423</v>
      </c>
      <c r="B5109" t="s">
        <v>350</v>
      </c>
      <c r="C5109">
        <v>45213</v>
      </c>
      <c r="D5109">
        <v>75092</v>
      </c>
      <c r="E5109">
        <v>20232024</v>
      </c>
      <c r="F5109" t="s">
        <v>17</v>
      </c>
      <c r="G5109" t="s">
        <v>82</v>
      </c>
      <c r="H5109">
        <v>15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 t="s">
        <v>19</v>
      </c>
      <c r="P5109" t="str">
        <f>UPPER(Table1[[#This Row],[Venue]])</f>
        <v>HOME</v>
      </c>
    </row>
    <row r="5110" spans="1:16" hidden="1" x14ac:dyDescent="0.45">
      <c r="A5110">
        <v>40044423</v>
      </c>
      <c r="B5110" t="s">
        <v>350</v>
      </c>
      <c r="C5110">
        <v>45213</v>
      </c>
      <c r="D5110">
        <v>75092</v>
      </c>
      <c r="E5110">
        <v>20232024</v>
      </c>
      <c r="F5110" t="s">
        <v>17</v>
      </c>
      <c r="G5110" t="s">
        <v>83</v>
      </c>
      <c r="H5110">
        <v>17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2</v>
      </c>
      <c r="O5110" t="s">
        <v>19</v>
      </c>
      <c r="P5110" t="str">
        <f>UPPER(Table1[[#This Row],[Venue]])</f>
        <v>HOME</v>
      </c>
    </row>
    <row r="5111" spans="1:16" hidden="1" x14ac:dyDescent="0.45">
      <c r="A5111">
        <v>40044423</v>
      </c>
      <c r="B5111" t="s">
        <v>350</v>
      </c>
      <c r="C5111">
        <v>45213</v>
      </c>
      <c r="D5111">
        <v>75092</v>
      </c>
      <c r="E5111">
        <v>20232024</v>
      </c>
      <c r="F5111" t="s">
        <v>17</v>
      </c>
      <c r="G5111" t="s">
        <v>488</v>
      </c>
      <c r="H5111">
        <v>22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  <c r="O5111" t="s">
        <v>19</v>
      </c>
      <c r="P5111" t="str">
        <f>UPPER(Table1[[#This Row],[Venue]])</f>
        <v>HOME</v>
      </c>
    </row>
    <row r="5112" spans="1:16" hidden="1" x14ac:dyDescent="0.45">
      <c r="A5112">
        <v>40044423</v>
      </c>
      <c r="B5112" t="s">
        <v>350</v>
      </c>
      <c r="C5112">
        <v>45213</v>
      </c>
      <c r="D5112">
        <v>75092</v>
      </c>
      <c r="E5112">
        <v>20232024</v>
      </c>
      <c r="F5112" t="s">
        <v>17</v>
      </c>
      <c r="G5112" t="s">
        <v>210</v>
      </c>
      <c r="H5112">
        <v>23</v>
      </c>
      <c r="I5112">
        <v>2</v>
      </c>
      <c r="J5112">
        <v>1</v>
      </c>
      <c r="K5112">
        <v>1</v>
      </c>
      <c r="L5112">
        <v>1</v>
      </c>
      <c r="M5112">
        <v>0</v>
      </c>
      <c r="N5112">
        <v>2</v>
      </c>
      <c r="O5112" t="s">
        <v>19</v>
      </c>
      <c r="P5112" t="str">
        <f>UPPER(Table1[[#This Row],[Venue]])</f>
        <v>HOME</v>
      </c>
    </row>
    <row r="5113" spans="1:16" hidden="1" x14ac:dyDescent="0.45">
      <c r="A5113">
        <v>40044423</v>
      </c>
      <c r="B5113" t="s">
        <v>350</v>
      </c>
      <c r="C5113">
        <v>45213</v>
      </c>
      <c r="D5113">
        <v>75092</v>
      </c>
      <c r="E5113">
        <v>20232024</v>
      </c>
      <c r="F5113" t="s">
        <v>17</v>
      </c>
      <c r="G5113" t="s">
        <v>87</v>
      </c>
      <c r="H5113">
        <v>27</v>
      </c>
      <c r="I5113">
        <v>2</v>
      </c>
      <c r="J5113">
        <v>0</v>
      </c>
      <c r="K5113">
        <v>1</v>
      </c>
      <c r="L5113">
        <v>2</v>
      </c>
      <c r="M5113">
        <v>0</v>
      </c>
      <c r="N5113">
        <v>0</v>
      </c>
      <c r="O5113" t="s">
        <v>19</v>
      </c>
      <c r="P5113" t="str">
        <f>UPPER(Table1[[#This Row],[Venue]])</f>
        <v>HOME</v>
      </c>
    </row>
    <row r="5114" spans="1:16" hidden="1" x14ac:dyDescent="0.45">
      <c r="A5114">
        <v>40044423</v>
      </c>
      <c r="B5114" t="s">
        <v>350</v>
      </c>
      <c r="C5114">
        <v>45213</v>
      </c>
      <c r="D5114">
        <v>75092</v>
      </c>
      <c r="E5114">
        <v>20232024</v>
      </c>
      <c r="F5114" t="s">
        <v>17</v>
      </c>
      <c r="G5114" t="s">
        <v>88</v>
      </c>
      <c r="H5114">
        <v>30</v>
      </c>
      <c r="I5114">
        <v>0</v>
      </c>
      <c r="J5114">
        <v>0</v>
      </c>
      <c r="K5114">
        <v>1</v>
      </c>
      <c r="L5114">
        <v>0</v>
      </c>
      <c r="M5114">
        <v>0</v>
      </c>
      <c r="N5114">
        <v>0</v>
      </c>
      <c r="O5114" t="s">
        <v>19</v>
      </c>
      <c r="P5114" t="str">
        <f>UPPER(Table1[[#This Row],[Venue]])</f>
        <v>HOME</v>
      </c>
    </row>
    <row r="5115" spans="1:16" hidden="1" x14ac:dyDescent="0.45">
      <c r="A5115">
        <v>40044423</v>
      </c>
      <c r="B5115" t="s">
        <v>350</v>
      </c>
      <c r="C5115">
        <v>45213</v>
      </c>
      <c r="D5115">
        <v>75092</v>
      </c>
      <c r="E5115">
        <v>20232024</v>
      </c>
      <c r="F5115" t="s">
        <v>17</v>
      </c>
      <c r="G5115" t="s">
        <v>489</v>
      </c>
      <c r="H5115">
        <v>31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0</v>
      </c>
      <c r="O5115" t="s">
        <v>19</v>
      </c>
      <c r="P5115" t="str">
        <f>UPPER(Table1[[#This Row],[Venue]])</f>
        <v>HOME</v>
      </c>
    </row>
    <row r="5116" spans="1:16" hidden="1" x14ac:dyDescent="0.45">
      <c r="A5116">
        <v>40044423</v>
      </c>
      <c r="B5116" t="s">
        <v>350</v>
      </c>
      <c r="C5116">
        <v>45213</v>
      </c>
      <c r="D5116">
        <v>75092</v>
      </c>
      <c r="E5116">
        <v>20232024</v>
      </c>
      <c r="F5116" t="s">
        <v>17</v>
      </c>
      <c r="G5116" t="s">
        <v>319</v>
      </c>
      <c r="H5116">
        <v>38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 t="s">
        <v>19</v>
      </c>
      <c r="P5116" t="str">
        <f>UPPER(Table1[[#This Row],[Venue]])</f>
        <v>HOME</v>
      </c>
    </row>
    <row r="5117" spans="1:16" hidden="1" x14ac:dyDescent="0.45">
      <c r="A5117">
        <v>40044423</v>
      </c>
      <c r="B5117" t="s">
        <v>350</v>
      </c>
      <c r="C5117">
        <v>45213</v>
      </c>
      <c r="D5117">
        <v>75092</v>
      </c>
      <c r="E5117">
        <v>20232024</v>
      </c>
      <c r="F5117" t="s">
        <v>17</v>
      </c>
      <c r="G5117" t="s">
        <v>404</v>
      </c>
      <c r="H5117">
        <v>72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 t="s">
        <v>19</v>
      </c>
      <c r="P5117" t="str">
        <f>UPPER(Table1[[#This Row],[Venue]])</f>
        <v>HOME</v>
      </c>
    </row>
    <row r="5118" spans="1:16" hidden="1" x14ac:dyDescent="0.45">
      <c r="A5118">
        <v>40044423</v>
      </c>
      <c r="B5118" t="s">
        <v>350</v>
      </c>
      <c r="C5118">
        <v>45213</v>
      </c>
      <c r="D5118">
        <v>75092</v>
      </c>
      <c r="E5118">
        <v>20232024</v>
      </c>
      <c r="F5118" t="s">
        <v>17</v>
      </c>
      <c r="G5118" t="s">
        <v>491</v>
      </c>
      <c r="H5118">
        <v>75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 t="s">
        <v>19</v>
      </c>
      <c r="P5118" t="str">
        <f>UPPER(Table1[[#This Row],[Venue]])</f>
        <v>HOME</v>
      </c>
    </row>
    <row r="5119" spans="1:16" hidden="1" x14ac:dyDescent="0.45">
      <c r="A5119">
        <v>40044423</v>
      </c>
      <c r="B5119" t="s">
        <v>350</v>
      </c>
      <c r="C5119">
        <v>45213</v>
      </c>
      <c r="D5119">
        <v>75092</v>
      </c>
      <c r="E5119">
        <v>20232024</v>
      </c>
      <c r="F5119" t="s">
        <v>17</v>
      </c>
      <c r="G5119" t="s">
        <v>402</v>
      </c>
      <c r="H5119">
        <v>87</v>
      </c>
      <c r="I5119">
        <v>1</v>
      </c>
      <c r="J5119">
        <v>0</v>
      </c>
      <c r="K5119">
        <v>1</v>
      </c>
      <c r="L5119">
        <v>1</v>
      </c>
      <c r="M5119">
        <v>0</v>
      </c>
      <c r="N5119">
        <v>0</v>
      </c>
      <c r="O5119" t="s">
        <v>19</v>
      </c>
      <c r="P5119" t="str">
        <f>UPPER(Table1[[#This Row],[Venue]])</f>
        <v>HOME</v>
      </c>
    </row>
    <row r="5120" spans="1:16" hidden="1" x14ac:dyDescent="0.45">
      <c r="A5120">
        <v>40044423</v>
      </c>
      <c r="B5120" t="s">
        <v>350</v>
      </c>
      <c r="C5120">
        <v>45213</v>
      </c>
      <c r="D5120">
        <v>75092</v>
      </c>
      <c r="E5120">
        <v>20232024</v>
      </c>
      <c r="F5120" t="s">
        <v>17</v>
      </c>
      <c r="G5120" t="s">
        <v>92</v>
      </c>
      <c r="H5120">
        <v>96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 t="s">
        <v>19</v>
      </c>
      <c r="P5120" t="str">
        <f>UPPER(Table1[[#This Row],[Venue]])</f>
        <v>HOME</v>
      </c>
    </row>
    <row r="5121" spans="1:16" hidden="1" x14ac:dyDescent="0.45">
      <c r="A5121">
        <v>40044423</v>
      </c>
      <c r="B5121" t="s">
        <v>350</v>
      </c>
      <c r="C5121">
        <v>45213</v>
      </c>
      <c r="D5121">
        <v>75092</v>
      </c>
      <c r="E5121">
        <v>20232024</v>
      </c>
      <c r="F5121" t="s">
        <v>17</v>
      </c>
      <c r="G5121" t="s">
        <v>492</v>
      </c>
      <c r="H5121">
        <v>99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 t="s">
        <v>19</v>
      </c>
      <c r="P5121" t="str">
        <f>UPPER(Table1[[#This Row],[Venue]])</f>
        <v>HOME</v>
      </c>
    </row>
    <row r="5122" spans="1:16" hidden="1" x14ac:dyDescent="0.45">
      <c r="A5122">
        <v>40044423</v>
      </c>
      <c r="B5122" t="s">
        <v>350</v>
      </c>
      <c r="C5122">
        <v>45213</v>
      </c>
      <c r="D5122">
        <v>75092</v>
      </c>
      <c r="E5122">
        <v>20232024</v>
      </c>
      <c r="F5122" t="s">
        <v>17</v>
      </c>
      <c r="G5122" t="s">
        <v>283</v>
      </c>
      <c r="H5122">
        <v>2</v>
      </c>
      <c r="I5122">
        <v>2</v>
      </c>
      <c r="J5122">
        <v>2</v>
      </c>
      <c r="K5122">
        <v>1</v>
      </c>
      <c r="L5122">
        <v>0</v>
      </c>
      <c r="M5122">
        <v>0</v>
      </c>
      <c r="N5122">
        <v>0</v>
      </c>
      <c r="O5122" t="s">
        <v>40</v>
      </c>
      <c r="P5122" t="str">
        <f>UPPER(Table1[[#This Row],[Venue]])</f>
        <v>AWAY</v>
      </c>
    </row>
    <row r="5123" spans="1:16" hidden="1" x14ac:dyDescent="0.45">
      <c r="A5123">
        <v>40044423</v>
      </c>
      <c r="B5123" t="s">
        <v>350</v>
      </c>
      <c r="C5123">
        <v>45213</v>
      </c>
      <c r="D5123">
        <v>75092</v>
      </c>
      <c r="E5123">
        <v>20232024</v>
      </c>
      <c r="F5123" t="s">
        <v>17</v>
      </c>
      <c r="G5123" t="s">
        <v>96</v>
      </c>
      <c r="H5123">
        <v>10</v>
      </c>
      <c r="I5123">
        <v>1</v>
      </c>
      <c r="J5123">
        <v>0</v>
      </c>
      <c r="K5123">
        <v>1</v>
      </c>
      <c r="L5123">
        <v>1</v>
      </c>
      <c r="M5123">
        <v>0</v>
      </c>
      <c r="N5123">
        <v>0</v>
      </c>
      <c r="O5123" t="s">
        <v>40</v>
      </c>
      <c r="P5123" t="str">
        <f>UPPER(Table1[[#This Row],[Venue]])</f>
        <v>AWAY</v>
      </c>
    </row>
    <row r="5124" spans="1:16" hidden="1" x14ac:dyDescent="0.45">
      <c r="A5124">
        <v>40044423</v>
      </c>
      <c r="B5124" t="s">
        <v>350</v>
      </c>
      <c r="C5124">
        <v>45213</v>
      </c>
      <c r="D5124">
        <v>75092</v>
      </c>
      <c r="E5124">
        <v>20232024</v>
      </c>
      <c r="F5124" t="s">
        <v>17</v>
      </c>
      <c r="G5124" t="s">
        <v>98</v>
      </c>
      <c r="H5124">
        <v>16</v>
      </c>
      <c r="I5124">
        <v>1</v>
      </c>
      <c r="J5124">
        <v>1</v>
      </c>
      <c r="K5124">
        <v>1</v>
      </c>
      <c r="L5124">
        <v>0</v>
      </c>
      <c r="M5124">
        <v>0</v>
      </c>
      <c r="N5124">
        <v>0</v>
      </c>
      <c r="O5124" t="s">
        <v>40</v>
      </c>
      <c r="P5124" t="str">
        <f>UPPER(Table1[[#This Row],[Venue]])</f>
        <v>AWAY</v>
      </c>
    </row>
    <row r="5125" spans="1:16" hidden="1" x14ac:dyDescent="0.45">
      <c r="A5125">
        <v>40044423</v>
      </c>
      <c r="B5125" t="s">
        <v>350</v>
      </c>
      <c r="C5125">
        <v>45213</v>
      </c>
      <c r="D5125">
        <v>75092</v>
      </c>
      <c r="E5125">
        <v>20232024</v>
      </c>
      <c r="F5125" t="s">
        <v>17</v>
      </c>
      <c r="G5125" t="s">
        <v>99</v>
      </c>
      <c r="H5125">
        <v>18</v>
      </c>
      <c r="I5125">
        <v>2</v>
      </c>
      <c r="J5125">
        <v>0</v>
      </c>
      <c r="K5125">
        <v>1</v>
      </c>
      <c r="L5125">
        <v>2</v>
      </c>
      <c r="M5125">
        <v>0</v>
      </c>
      <c r="N5125">
        <v>0</v>
      </c>
      <c r="O5125" t="s">
        <v>40</v>
      </c>
      <c r="P5125" t="str">
        <f>UPPER(Table1[[#This Row],[Venue]])</f>
        <v>AWAY</v>
      </c>
    </row>
    <row r="5126" spans="1:16" hidden="1" x14ac:dyDescent="0.45">
      <c r="A5126">
        <v>40044423</v>
      </c>
      <c r="B5126" t="s">
        <v>350</v>
      </c>
      <c r="C5126">
        <v>45213</v>
      </c>
      <c r="D5126">
        <v>75092</v>
      </c>
      <c r="E5126">
        <v>20232024</v>
      </c>
      <c r="F5126" t="s">
        <v>17</v>
      </c>
      <c r="G5126" t="s">
        <v>95</v>
      </c>
      <c r="H5126">
        <v>20</v>
      </c>
      <c r="I5126">
        <v>1</v>
      </c>
      <c r="J5126">
        <v>0</v>
      </c>
      <c r="K5126">
        <v>1</v>
      </c>
      <c r="L5126">
        <v>1</v>
      </c>
      <c r="M5126">
        <v>0</v>
      </c>
      <c r="N5126">
        <v>0</v>
      </c>
      <c r="O5126" t="s">
        <v>40</v>
      </c>
      <c r="P5126" t="str">
        <f>UPPER(Table1[[#This Row],[Venue]])</f>
        <v>AWAY</v>
      </c>
    </row>
    <row r="5127" spans="1:16" hidden="1" x14ac:dyDescent="0.45">
      <c r="A5127">
        <v>40044423</v>
      </c>
      <c r="B5127" t="s">
        <v>350</v>
      </c>
      <c r="C5127">
        <v>45213</v>
      </c>
      <c r="D5127">
        <v>75092</v>
      </c>
      <c r="E5127">
        <v>20232024</v>
      </c>
      <c r="F5127" t="s">
        <v>17</v>
      </c>
      <c r="G5127" t="s">
        <v>494</v>
      </c>
      <c r="H5127">
        <v>23</v>
      </c>
      <c r="I5127">
        <v>0</v>
      </c>
      <c r="J5127">
        <v>0</v>
      </c>
      <c r="K5127">
        <v>1</v>
      </c>
      <c r="L5127">
        <v>0</v>
      </c>
      <c r="M5127">
        <v>0</v>
      </c>
      <c r="N5127">
        <v>0</v>
      </c>
      <c r="O5127" t="s">
        <v>40</v>
      </c>
      <c r="P5127" t="str">
        <f>UPPER(Table1[[#This Row],[Venue]])</f>
        <v>AWAY</v>
      </c>
    </row>
    <row r="5128" spans="1:16" hidden="1" x14ac:dyDescent="0.45">
      <c r="A5128">
        <v>40044423</v>
      </c>
      <c r="B5128" t="s">
        <v>350</v>
      </c>
      <c r="C5128">
        <v>45213</v>
      </c>
      <c r="D5128">
        <v>75092</v>
      </c>
      <c r="E5128">
        <v>20232024</v>
      </c>
      <c r="F5128" t="s">
        <v>17</v>
      </c>
      <c r="G5128" t="s">
        <v>104</v>
      </c>
      <c r="H5128">
        <v>48</v>
      </c>
      <c r="I5128">
        <v>1</v>
      </c>
      <c r="J5128">
        <v>0</v>
      </c>
      <c r="K5128">
        <v>1</v>
      </c>
      <c r="L5128">
        <v>1</v>
      </c>
      <c r="M5128">
        <v>0</v>
      </c>
      <c r="N5128">
        <v>2</v>
      </c>
      <c r="O5128" t="s">
        <v>40</v>
      </c>
      <c r="P5128" t="str">
        <f>UPPER(Table1[[#This Row],[Venue]])</f>
        <v>AWAY</v>
      </c>
    </row>
    <row r="5129" spans="1:16" hidden="1" x14ac:dyDescent="0.45">
      <c r="A5129">
        <v>40044423</v>
      </c>
      <c r="B5129" t="s">
        <v>350</v>
      </c>
      <c r="C5129">
        <v>45213</v>
      </c>
      <c r="D5129">
        <v>75092</v>
      </c>
      <c r="E5129">
        <v>20232024</v>
      </c>
      <c r="F5129" t="s">
        <v>17</v>
      </c>
      <c r="G5129" t="s">
        <v>496</v>
      </c>
      <c r="H5129">
        <v>61</v>
      </c>
      <c r="I5129">
        <v>3</v>
      </c>
      <c r="J5129">
        <v>3</v>
      </c>
      <c r="K5129">
        <v>1</v>
      </c>
      <c r="L5129">
        <v>0</v>
      </c>
      <c r="M5129">
        <v>0</v>
      </c>
      <c r="N5129">
        <v>0</v>
      </c>
      <c r="O5129" t="s">
        <v>40</v>
      </c>
      <c r="P5129" t="str">
        <f>UPPER(Table1[[#This Row],[Venue]])</f>
        <v>AWAY</v>
      </c>
    </row>
    <row r="5130" spans="1:16" hidden="1" x14ac:dyDescent="0.45">
      <c r="A5130">
        <v>40044423</v>
      </c>
      <c r="B5130" t="s">
        <v>350</v>
      </c>
      <c r="C5130">
        <v>45213</v>
      </c>
      <c r="D5130">
        <v>75092</v>
      </c>
      <c r="E5130">
        <v>20232024</v>
      </c>
      <c r="F5130" t="s">
        <v>17</v>
      </c>
      <c r="G5130" t="s">
        <v>497</v>
      </c>
      <c r="H5130">
        <v>66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0</v>
      </c>
      <c r="O5130" t="s">
        <v>40</v>
      </c>
      <c r="P5130" t="str">
        <f>UPPER(Table1[[#This Row],[Venue]])</f>
        <v>AWAY</v>
      </c>
    </row>
    <row r="5131" spans="1:16" hidden="1" x14ac:dyDescent="0.45">
      <c r="A5131">
        <v>40044423</v>
      </c>
      <c r="B5131" t="s">
        <v>350</v>
      </c>
      <c r="C5131">
        <v>45213</v>
      </c>
      <c r="D5131">
        <v>75092</v>
      </c>
      <c r="E5131">
        <v>20232024</v>
      </c>
      <c r="F5131" t="s">
        <v>17</v>
      </c>
      <c r="G5131" t="s">
        <v>108</v>
      </c>
      <c r="H5131">
        <v>88</v>
      </c>
      <c r="I5131">
        <v>1</v>
      </c>
      <c r="J5131">
        <v>1</v>
      </c>
      <c r="K5131">
        <v>1</v>
      </c>
      <c r="L5131">
        <v>0</v>
      </c>
      <c r="M5131">
        <v>0</v>
      </c>
      <c r="N5131">
        <v>0</v>
      </c>
      <c r="O5131" t="s">
        <v>40</v>
      </c>
      <c r="P5131" t="str">
        <f>UPPER(Table1[[#This Row],[Venue]])</f>
        <v>AWAY</v>
      </c>
    </row>
    <row r="5132" spans="1:16" hidden="1" x14ac:dyDescent="0.45">
      <c r="A5132">
        <v>40044423</v>
      </c>
      <c r="B5132" t="s">
        <v>350</v>
      </c>
      <c r="C5132">
        <v>45213</v>
      </c>
      <c r="D5132">
        <v>75092</v>
      </c>
      <c r="E5132">
        <v>20232024</v>
      </c>
      <c r="F5132" t="s">
        <v>17</v>
      </c>
      <c r="G5132" t="s">
        <v>37</v>
      </c>
      <c r="H5132">
        <v>90</v>
      </c>
      <c r="I5132">
        <v>1</v>
      </c>
      <c r="J5132">
        <v>0</v>
      </c>
      <c r="K5132">
        <v>1</v>
      </c>
      <c r="L5132">
        <v>1</v>
      </c>
      <c r="M5132">
        <v>0</v>
      </c>
      <c r="N5132">
        <v>2</v>
      </c>
      <c r="O5132" t="s">
        <v>40</v>
      </c>
      <c r="P5132" t="str">
        <f>UPPER(Table1[[#This Row],[Venue]])</f>
        <v>AWAY</v>
      </c>
    </row>
    <row r="5133" spans="1:16" hidden="1" x14ac:dyDescent="0.45">
      <c r="A5133">
        <v>40044423</v>
      </c>
      <c r="B5133" t="s">
        <v>350</v>
      </c>
      <c r="C5133">
        <v>45213</v>
      </c>
      <c r="D5133">
        <v>75092</v>
      </c>
      <c r="E5133">
        <v>20232024</v>
      </c>
      <c r="F5133" t="s">
        <v>17</v>
      </c>
      <c r="G5133" t="s">
        <v>109</v>
      </c>
      <c r="H5133">
        <v>91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 t="s">
        <v>40</v>
      </c>
      <c r="P5133" t="str">
        <f>UPPER(Table1[[#This Row],[Venue]])</f>
        <v>AWAY</v>
      </c>
    </row>
    <row r="5134" spans="1:16" hidden="1" x14ac:dyDescent="0.45">
      <c r="A5134">
        <v>40044423</v>
      </c>
      <c r="B5134" t="s">
        <v>350</v>
      </c>
      <c r="C5134">
        <v>45213</v>
      </c>
      <c r="D5134">
        <v>75092</v>
      </c>
      <c r="E5134">
        <v>20232024</v>
      </c>
      <c r="F5134" t="s">
        <v>17</v>
      </c>
      <c r="G5134" t="s">
        <v>110</v>
      </c>
      <c r="H5134">
        <v>98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 t="s">
        <v>40</v>
      </c>
      <c r="P5134" t="str">
        <f>UPPER(Table1[[#This Row],[Venue]])</f>
        <v>AWAY</v>
      </c>
    </row>
    <row r="5135" spans="1:16" hidden="1" x14ac:dyDescent="0.45">
      <c r="A5135">
        <v>40044423</v>
      </c>
      <c r="B5135" t="s">
        <v>350</v>
      </c>
      <c r="C5135">
        <v>45213</v>
      </c>
      <c r="D5135">
        <v>75092</v>
      </c>
      <c r="E5135">
        <v>20232024</v>
      </c>
      <c r="F5135" t="s">
        <v>17</v>
      </c>
      <c r="G5135" t="s">
        <v>552</v>
      </c>
      <c r="H5135">
        <v>99</v>
      </c>
      <c r="I5135">
        <v>1</v>
      </c>
      <c r="J5135">
        <v>0</v>
      </c>
      <c r="K5135">
        <v>1</v>
      </c>
      <c r="L5135">
        <v>1</v>
      </c>
      <c r="M5135">
        <v>0</v>
      </c>
      <c r="N5135">
        <v>2</v>
      </c>
      <c r="O5135" t="s">
        <v>40</v>
      </c>
      <c r="P5135" t="str">
        <f>UPPER(Table1[[#This Row],[Venue]])</f>
        <v>AWAY</v>
      </c>
    </row>
    <row r="5136" spans="1:16" hidden="1" x14ac:dyDescent="0.45">
      <c r="A5136">
        <v>40044453</v>
      </c>
      <c r="B5136" t="s">
        <v>303</v>
      </c>
      <c r="C5136">
        <v>45213</v>
      </c>
      <c r="D5136">
        <v>75122</v>
      </c>
      <c r="E5136">
        <v>20232024</v>
      </c>
      <c r="F5136" t="s">
        <v>17</v>
      </c>
      <c r="G5136" t="s">
        <v>212</v>
      </c>
      <c r="H5136">
        <v>1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0</v>
      </c>
      <c r="O5136" t="s">
        <v>19</v>
      </c>
      <c r="P5136" t="str">
        <f>UPPER(Table1[[#This Row],[Venue]])</f>
        <v>HOME</v>
      </c>
    </row>
    <row r="5137" spans="1:16" hidden="1" x14ac:dyDescent="0.45">
      <c r="A5137">
        <v>40044453</v>
      </c>
      <c r="B5137" t="s">
        <v>303</v>
      </c>
      <c r="C5137">
        <v>45213</v>
      </c>
      <c r="D5137">
        <v>75122</v>
      </c>
      <c r="E5137">
        <v>20232024</v>
      </c>
      <c r="F5137" t="s">
        <v>17</v>
      </c>
      <c r="G5137" t="s">
        <v>213</v>
      </c>
      <c r="H5137">
        <v>5</v>
      </c>
      <c r="I5137">
        <v>3</v>
      </c>
      <c r="J5137">
        <v>3</v>
      </c>
      <c r="K5137">
        <v>1</v>
      </c>
      <c r="L5137">
        <v>0</v>
      </c>
      <c r="M5137">
        <v>0</v>
      </c>
      <c r="N5137">
        <v>0</v>
      </c>
      <c r="O5137" t="s">
        <v>19</v>
      </c>
      <c r="P5137" t="str">
        <f>UPPER(Table1[[#This Row],[Venue]])</f>
        <v>HOME</v>
      </c>
    </row>
    <row r="5138" spans="1:16" hidden="1" x14ac:dyDescent="0.45">
      <c r="A5138">
        <v>40044453</v>
      </c>
      <c r="B5138" t="s">
        <v>303</v>
      </c>
      <c r="C5138">
        <v>45213</v>
      </c>
      <c r="D5138">
        <v>75122</v>
      </c>
      <c r="E5138">
        <v>20232024</v>
      </c>
      <c r="F5138" t="s">
        <v>17</v>
      </c>
      <c r="G5138" t="s">
        <v>215</v>
      </c>
      <c r="H5138">
        <v>9</v>
      </c>
      <c r="I5138">
        <v>2</v>
      </c>
      <c r="J5138">
        <v>1</v>
      </c>
      <c r="K5138">
        <v>1</v>
      </c>
      <c r="L5138">
        <v>1</v>
      </c>
      <c r="M5138">
        <v>0</v>
      </c>
      <c r="N5138">
        <v>0</v>
      </c>
      <c r="O5138" t="s">
        <v>19</v>
      </c>
      <c r="P5138" t="str">
        <f>UPPER(Table1[[#This Row],[Venue]])</f>
        <v>HOME</v>
      </c>
    </row>
    <row r="5139" spans="1:16" hidden="1" x14ac:dyDescent="0.45">
      <c r="A5139">
        <v>40044453</v>
      </c>
      <c r="B5139" t="s">
        <v>303</v>
      </c>
      <c r="C5139">
        <v>45213</v>
      </c>
      <c r="D5139">
        <v>75122</v>
      </c>
      <c r="E5139">
        <v>20232024</v>
      </c>
      <c r="F5139" t="s">
        <v>17</v>
      </c>
      <c r="G5139" t="s">
        <v>441</v>
      </c>
      <c r="H5139">
        <v>11</v>
      </c>
      <c r="I5139">
        <v>0</v>
      </c>
      <c r="J5139">
        <v>0</v>
      </c>
      <c r="K5139">
        <v>1</v>
      </c>
      <c r="L5139">
        <v>0</v>
      </c>
      <c r="M5139">
        <v>0</v>
      </c>
      <c r="N5139">
        <v>0</v>
      </c>
      <c r="O5139" t="s">
        <v>19</v>
      </c>
      <c r="P5139" t="str">
        <f>UPPER(Table1[[#This Row],[Venue]])</f>
        <v>HOME</v>
      </c>
    </row>
    <row r="5140" spans="1:16" hidden="1" x14ac:dyDescent="0.45">
      <c r="A5140">
        <v>40044453</v>
      </c>
      <c r="B5140" t="s">
        <v>303</v>
      </c>
      <c r="C5140">
        <v>45213</v>
      </c>
      <c r="D5140">
        <v>75122</v>
      </c>
      <c r="E5140">
        <v>20232024</v>
      </c>
      <c r="F5140" t="s">
        <v>17</v>
      </c>
      <c r="G5140" t="s">
        <v>216</v>
      </c>
      <c r="H5140">
        <v>14</v>
      </c>
      <c r="I5140">
        <v>0</v>
      </c>
      <c r="J5140">
        <v>0</v>
      </c>
      <c r="K5140">
        <v>1</v>
      </c>
      <c r="L5140">
        <v>0</v>
      </c>
      <c r="M5140">
        <v>0</v>
      </c>
      <c r="N5140">
        <v>0</v>
      </c>
      <c r="O5140" t="s">
        <v>19</v>
      </c>
      <c r="P5140" t="str">
        <f>UPPER(Table1[[#This Row],[Venue]])</f>
        <v>HOME</v>
      </c>
    </row>
    <row r="5141" spans="1:16" hidden="1" x14ac:dyDescent="0.45">
      <c r="A5141">
        <v>40044453</v>
      </c>
      <c r="B5141" t="s">
        <v>303</v>
      </c>
      <c r="C5141">
        <v>45213</v>
      </c>
      <c r="D5141">
        <v>75122</v>
      </c>
      <c r="E5141">
        <v>20232024</v>
      </c>
      <c r="F5141" t="s">
        <v>17</v>
      </c>
      <c r="G5141" t="s">
        <v>545</v>
      </c>
      <c r="H5141">
        <v>15</v>
      </c>
      <c r="I5141">
        <v>1</v>
      </c>
      <c r="J5141">
        <v>0</v>
      </c>
      <c r="K5141">
        <v>1</v>
      </c>
      <c r="L5141">
        <v>1</v>
      </c>
      <c r="M5141">
        <v>0</v>
      </c>
      <c r="N5141">
        <v>0</v>
      </c>
      <c r="O5141" t="s">
        <v>19</v>
      </c>
      <c r="P5141" t="str">
        <f>UPPER(Table1[[#This Row],[Venue]])</f>
        <v>HOME</v>
      </c>
    </row>
    <row r="5142" spans="1:16" hidden="1" x14ac:dyDescent="0.45">
      <c r="A5142">
        <v>40044453</v>
      </c>
      <c r="B5142" t="s">
        <v>303</v>
      </c>
      <c r="C5142">
        <v>45213</v>
      </c>
      <c r="D5142">
        <v>75122</v>
      </c>
      <c r="E5142">
        <v>20232024</v>
      </c>
      <c r="F5142" t="s">
        <v>17</v>
      </c>
      <c r="G5142" t="s">
        <v>218</v>
      </c>
      <c r="H5142">
        <v>17</v>
      </c>
      <c r="I5142">
        <v>0</v>
      </c>
      <c r="J5142">
        <v>0</v>
      </c>
      <c r="K5142">
        <v>1</v>
      </c>
      <c r="L5142">
        <v>0</v>
      </c>
      <c r="M5142">
        <v>0</v>
      </c>
      <c r="N5142">
        <v>0</v>
      </c>
      <c r="O5142" t="s">
        <v>19</v>
      </c>
      <c r="P5142" t="str">
        <f>UPPER(Table1[[#This Row],[Venue]])</f>
        <v>HOME</v>
      </c>
    </row>
    <row r="5143" spans="1:16" hidden="1" x14ac:dyDescent="0.45">
      <c r="A5143">
        <v>40044453</v>
      </c>
      <c r="B5143" t="s">
        <v>303</v>
      </c>
      <c r="C5143">
        <v>45213</v>
      </c>
      <c r="D5143">
        <v>75122</v>
      </c>
      <c r="E5143">
        <v>20232024</v>
      </c>
      <c r="F5143" t="s">
        <v>17</v>
      </c>
      <c r="G5143" t="s">
        <v>224</v>
      </c>
      <c r="H5143">
        <v>18</v>
      </c>
      <c r="I5143">
        <v>1</v>
      </c>
      <c r="J5143">
        <v>0</v>
      </c>
      <c r="K5143">
        <v>1</v>
      </c>
      <c r="L5143">
        <v>1</v>
      </c>
      <c r="M5143">
        <v>0</v>
      </c>
      <c r="N5143">
        <v>0</v>
      </c>
      <c r="O5143" t="s">
        <v>19</v>
      </c>
      <c r="P5143" t="str">
        <f>UPPER(Table1[[#This Row],[Venue]])</f>
        <v>HOME</v>
      </c>
    </row>
    <row r="5144" spans="1:16" hidden="1" x14ac:dyDescent="0.45">
      <c r="A5144">
        <v>40044453</v>
      </c>
      <c r="B5144" t="s">
        <v>303</v>
      </c>
      <c r="C5144">
        <v>45213</v>
      </c>
      <c r="D5144">
        <v>75122</v>
      </c>
      <c r="E5144">
        <v>20232024</v>
      </c>
      <c r="F5144" t="s">
        <v>17</v>
      </c>
      <c r="G5144" t="s">
        <v>219</v>
      </c>
      <c r="H5144">
        <v>23</v>
      </c>
      <c r="I5144">
        <v>2</v>
      </c>
      <c r="J5144">
        <v>0</v>
      </c>
      <c r="K5144">
        <v>1</v>
      </c>
      <c r="L5144">
        <v>2</v>
      </c>
      <c r="M5144">
        <v>0</v>
      </c>
      <c r="N5144">
        <v>0</v>
      </c>
      <c r="O5144" t="s">
        <v>19</v>
      </c>
      <c r="P5144" t="str">
        <f>UPPER(Table1[[#This Row],[Venue]])</f>
        <v>HOME</v>
      </c>
    </row>
    <row r="5145" spans="1:16" hidden="1" x14ac:dyDescent="0.45">
      <c r="A5145">
        <v>40044453</v>
      </c>
      <c r="B5145" t="s">
        <v>303</v>
      </c>
      <c r="C5145">
        <v>45213</v>
      </c>
      <c r="D5145">
        <v>75122</v>
      </c>
      <c r="E5145">
        <v>20232024</v>
      </c>
      <c r="F5145" t="s">
        <v>17</v>
      </c>
      <c r="G5145" t="s">
        <v>220</v>
      </c>
      <c r="H5145">
        <v>24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 t="s">
        <v>19</v>
      </c>
      <c r="P5145" t="str">
        <f>UPPER(Table1[[#This Row],[Venue]])</f>
        <v>HOME</v>
      </c>
    </row>
    <row r="5146" spans="1:16" hidden="1" x14ac:dyDescent="0.45">
      <c r="A5146">
        <v>40044453</v>
      </c>
      <c r="B5146" t="s">
        <v>303</v>
      </c>
      <c r="C5146">
        <v>45213</v>
      </c>
      <c r="D5146">
        <v>75122</v>
      </c>
      <c r="E5146">
        <v>20232024</v>
      </c>
      <c r="F5146" t="s">
        <v>17</v>
      </c>
      <c r="G5146" t="s">
        <v>221</v>
      </c>
      <c r="H5146">
        <v>25</v>
      </c>
      <c r="I5146">
        <v>1</v>
      </c>
      <c r="J5146">
        <v>1</v>
      </c>
      <c r="K5146">
        <v>1</v>
      </c>
      <c r="L5146">
        <v>0</v>
      </c>
      <c r="M5146">
        <v>0</v>
      </c>
      <c r="N5146">
        <v>0</v>
      </c>
      <c r="O5146" t="s">
        <v>19</v>
      </c>
      <c r="P5146" t="str">
        <f>UPPER(Table1[[#This Row],[Venue]])</f>
        <v>HOME</v>
      </c>
    </row>
    <row r="5147" spans="1:16" hidden="1" x14ac:dyDescent="0.45">
      <c r="A5147">
        <v>40044453</v>
      </c>
      <c r="B5147" t="s">
        <v>303</v>
      </c>
      <c r="C5147">
        <v>45213</v>
      </c>
      <c r="D5147">
        <v>75122</v>
      </c>
      <c r="E5147">
        <v>20232024</v>
      </c>
      <c r="F5147" t="s">
        <v>17</v>
      </c>
      <c r="G5147" t="s">
        <v>230</v>
      </c>
      <c r="H5147">
        <v>61</v>
      </c>
      <c r="I5147">
        <v>1</v>
      </c>
      <c r="J5147">
        <v>1</v>
      </c>
      <c r="K5147">
        <v>1</v>
      </c>
      <c r="L5147">
        <v>0</v>
      </c>
      <c r="M5147">
        <v>0</v>
      </c>
      <c r="N5147">
        <v>2</v>
      </c>
      <c r="O5147" t="s">
        <v>19</v>
      </c>
      <c r="P5147" t="str">
        <f>UPPER(Table1[[#This Row],[Venue]])</f>
        <v>HOME</v>
      </c>
    </row>
    <row r="5148" spans="1:16" hidden="1" x14ac:dyDescent="0.45">
      <c r="A5148">
        <v>40044453</v>
      </c>
      <c r="B5148" t="s">
        <v>303</v>
      </c>
      <c r="C5148">
        <v>45213</v>
      </c>
      <c r="D5148">
        <v>75122</v>
      </c>
      <c r="E5148">
        <v>20232024</v>
      </c>
      <c r="F5148" t="s">
        <v>17</v>
      </c>
      <c r="G5148" t="s">
        <v>50</v>
      </c>
      <c r="H5148">
        <v>63</v>
      </c>
      <c r="I5148">
        <v>1</v>
      </c>
      <c r="J5148">
        <v>0</v>
      </c>
      <c r="K5148">
        <v>1</v>
      </c>
      <c r="L5148">
        <v>1</v>
      </c>
      <c r="M5148">
        <v>0</v>
      </c>
      <c r="N5148">
        <v>0</v>
      </c>
      <c r="O5148" t="s">
        <v>19</v>
      </c>
      <c r="P5148" t="str">
        <f>UPPER(Table1[[#This Row],[Venue]])</f>
        <v>HOME</v>
      </c>
    </row>
    <row r="5149" spans="1:16" hidden="1" x14ac:dyDescent="0.45">
      <c r="A5149">
        <v>40044453</v>
      </c>
      <c r="B5149" t="s">
        <v>303</v>
      </c>
      <c r="C5149">
        <v>45213</v>
      </c>
      <c r="D5149">
        <v>75122</v>
      </c>
      <c r="E5149">
        <v>20232024</v>
      </c>
      <c r="F5149" t="s">
        <v>17</v>
      </c>
      <c r="G5149" t="s">
        <v>226</v>
      </c>
      <c r="H5149">
        <v>70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2</v>
      </c>
      <c r="O5149" t="s">
        <v>19</v>
      </c>
      <c r="P5149" t="str">
        <f>UPPER(Table1[[#This Row],[Venue]])</f>
        <v>HOME</v>
      </c>
    </row>
    <row r="5150" spans="1:16" hidden="1" x14ac:dyDescent="0.45">
      <c r="A5150">
        <v>40044453</v>
      </c>
      <c r="B5150" t="s">
        <v>303</v>
      </c>
      <c r="C5150">
        <v>45213</v>
      </c>
      <c r="D5150">
        <v>75122</v>
      </c>
      <c r="E5150">
        <v>20232024</v>
      </c>
      <c r="F5150" t="s">
        <v>17</v>
      </c>
      <c r="G5150" t="s">
        <v>269</v>
      </c>
      <c r="H5150">
        <v>71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2</v>
      </c>
      <c r="O5150" t="s">
        <v>19</v>
      </c>
      <c r="P5150" t="str">
        <f>UPPER(Table1[[#This Row],[Venue]])</f>
        <v>HOME</v>
      </c>
    </row>
    <row r="5151" spans="1:16" hidden="1" x14ac:dyDescent="0.45">
      <c r="A5151">
        <v>40044453</v>
      </c>
      <c r="B5151" t="s">
        <v>303</v>
      </c>
      <c r="C5151">
        <v>45213</v>
      </c>
      <c r="D5151">
        <v>75122</v>
      </c>
      <c r="E5151">
        <v>20232024</v>
      </c>
      <c r="F5151" t="s">
        <v>17</v>
      </c>
      <c r="G5151" t="s">
        <v>228</v>
      </c>
      <c r="H5151">
        <v>77</v>
      </c>
      <c r="I5151">
        <v>2</v>
      </c>
      <c r="J5151">
        <v>1</v>
      </c>
      <c r="K5151">
        <v>1</v>
      </c>
      <c r="L5151">
        <v>1</v>
      </c>
      <c r="M5151">
        <v>0</v>
      </c>
      <c r="N5151">
        <v>0</v>
      </c>
      <c r="O5151" t="s">
        <v>19</v>
      </c>
      <c r="P5151" t="str">
        <f>UPPER(Table1[[#This Row],[Venue]])</f>
        <v>HOME</v>
      </c>
    </row>
    <row r="5152" spans="1:16" hidden="1" x14ac:dyDescent="0.45">
      <c r="A5152">
        <v>40044453</v>
      </c>
      <c r="B5152" t="s">
        <v>303</v>
      </c>
      <c r="C5152">
        <v>45213</v>
      </c>
      <c r="D5152">
        <v>75122</v>
      </c>
      <c r="E5152">
        <v>20232024</v>
      </c>
      <c r="F5152" t="s">
        <v>17</v>
      </c>
      <c r="G5152" t="s">
        <v>231</v>
      </c>
      <c r="H5152">
        <v>97</v>
      </c>
      <c r="I5152">
        <v>0</v>
      </c>
      <c r="J5152">
        <v>0</v>
      </c>
      <c r="K5152">
        <v>1</v>
      </c>
      <c r="L5152">
        <v>0</v>
      </c>
      <c r="M5152">
        <v>0</v>
      </c>
      <c r="N5152">
        <v>0</v>
      </c>
      <c r="O5152" t="s">
        <v>19</v>
      </c>
      <c r="P5152" t="str">
        <f>UPPER(Table1[[#This Row],[Venue]])</f>
        <v>HOME</v>
      </c>
    </row>
    <row r="5153" spans="1:16" hidden="1" x14ac:dyDescent="0.45">
      <c r="A5153">
        <v>40044453</v>
      </c>
      <c r="B5153" t="s">
        <v>303</v>
      </c>
      <c r="C5153">
        <v>45213</v>
      </c>
      <c r="D5153">
        <v>75122</v>
      </c>
      <c r="E5153">
        <v>20232024</v>
      </c>
      <c r="F5153" t="s">
        <v>17</v>
      </c>
      <c r="G5153" t="s">
        <v>130</v>
      </c>
      <c r="H5153">
        <v>1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 t="s">
        <v>40</v>
      </c>
      <c r="P5153" t="str">
        <f>UPPER(Table1[[#This Row],[Venue]])</f>
        <v>AWAY</v>
      </c>
    </row>
    <row r="5154" spans="1:16" hidden="1" x14ac:dyDescent="0.45">
      <c r="A5154">
        <v>40044453</v>
      </c>
      <c r="B5154" t="s">
        <v>303</v>
      </c>
      <c r="C5154">
        <v>45213</v>
      </c>
      <c r="D5154">
        <v>75122</v>
      </c>
      <c r="E5154">
        <v>20232024</v>
      </c>
      <c r="F5154" t="s">
        <v>17</v>
      </c>
      <c r="G5154" t="s">
        <v>502</v>
      </c>
      <c r="H5154">
        <v>7</v>
      </c>
      <c r="I5154">
        <v>0</v>
      </c>
      <c r="J5154">
        <v>0</v>
      </c>
      <c r="K5154">
        <v>1</v>
      </c>
      <c r="L5154">
        <v>0</v>
      </c>
      <c r="M5154">
        <v>0</v>
      </c>
      <c r="N5154">
        <v>0</v>
      </c>
      <c r="O5154" t="s">
        <v>40</v>
      </c>
      <c r="P5154" t="str">
        <f>UPPER(Table1[[#This Row],[Venue]])</f>
        <v>AWAY</v>
      </c>
    </row>
    <row r="5155" spans="1:16" hidden="1" x14ac:dyDescent="0.45">
      <c r="A5155">
        <v>40044453</v>
      </c>
      <c r="B5155" t="s">
        <v>303</v>
      </c>
      <c r="C5155">
        <v>45213</v>
      </c>
      <c r="D5155">
        <v>75122</v>
      </c>
      <c r="E5155">
        <v>20232024</v>
      </c>
      <c r="F5155" t="s">
        <v>17</v>
      </c>
      <c r="G5155" t="s">
        <v>156</v>
      </c>
      <c r="H5155">
        <v>9</v>
      </c>
      <c r="I5155">
        <v>1</v>
      </c>
      <c r="J5155">
        <v>0</v>
      </c>
      <c r="K5155">
        <v>1</v>
      </c>
      <c r="L5155">
        <v>1</v>
      </c>
      <c r="M5155">
        <v>0</v>
      </c>
      <c r="N5155">
        <v>0</v>
      </c>
      <c r="O5155" t="s">
        <v>40</v>
      </c>
      <c r="P5155" t="str">
        <f>UPPER(Table1[[#This Row],[Venue]])</f>
        <v>AWAY</v>
      </c>
    </row>
    <row r="5156" spans="1:16" hidden="1" x14ac:dyDescent="0.45">
      <c r="A5156">
        <v>40044453</v>
      </c>
      <c r="B5156" t="s">
        <v>303</v>
      </c>
      <c r="C5156">
        <v>45213</v>
      </c>
      <c r="D5156">
        <v>75122</v>
      </c>
      <c r="E5156">
        <v>20232024</v>
      </c>
      <c r="F5156" t="s">
        <v>17</v>
      </c>
      <c r="G5156" t="s">
        <v>197</v>
      </c>
      <c r="H5156">
        <v>15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5</v>
      </c>
      <c r="O5156" t="s">
        <v>40</v>
      </c>
      <c r="P5156" t="str">
        <f>UPPER(Table1[[#This Row],[Venue]])</f>
        <v>AWAY</v>
      </c>
    </row>
    <row r="5157" spans="1:16" hidden="1" x14ac:dyDescent="0.45">
      <c r="A5157">
        <v>40044453</v>
      </c>
      <c r="B5157" t="s">
        <v>303</v>
      </c>
      <c r="C5157">
        <v>45213</v>
      </c>
      <c r="D5157">
        <v>75122</v>
      </c>
      <c r="E5157">
        <v>20232024</v>
      </c>
      <c r="F5157" t="s">
        <v>17</v>
      </c>
      <c r="G5157" t="s">
        <v>287</v>
      </c>
      <c r="H5157">
        <v>22</v>
      </c>
      <c r="I5157">
        <v>0</v>
      </c>
      <c r="J5157">
        <v>0</v>
      </c>
      <c r="K5157">
        <v>1</v>
      </c>
      <c r="L5157">
        <v>0</v>
      </c>
      <c r="M5157">
        <v>0</v>
      </c>
      <c r="N5157">
        <v>0</v>
      </c>
      <c r="O5157" t="s">
        <v>40</v>
      </c>
      <c r="P5157" t="str">
        <f>UPPER(Table1[[#This Row],[Venue]])</f>
        <v>AWAY</v>
      </c>
    </row>
    <row r="5158" spans="1:16" hidden="1" x14ac:dyDescent="0.45">
      <c r="A5158">
        <v>40044453</v>
      </c>
      <c r="B5158" t="s">
        <v>303</v>
      </c>
      <c r="C5158">
        <v>45213</v>
      </c>
      <c r="D5158">
        <v>75122</v>
      </c>
      <c r="E5158">
        <v>20232024</v>
      </c>
      <c r="F5158" t="s">
        <v>17</v>
      </c>
      <c r="G5158" t="s">
        <v>436</v>
      </c>
      <c r="H5158">
        <v>23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0</v>
      </c>
      <c r="O5158" t="s">
        <v>40</v>
      </c>
      <c r="P5158" t="str">
        <f>UPPER(Table1[[#This Row],[Venue]])</f>
        <v>AWAY</v>
      </c>
    </row>
    <row r="5159" spans="1:16" hidden="1" x14ac:dyDescent="0.45">
      <c r="A5159">
        <v>40044453</v>
      </c>
      <c r="B5159" t="s">
        <v>303</v>
      </c>
      <c r="C5159">
        <v>45213</v>
      </c>
      <c r="D5159">
        <v>75122</v>
      </c>
      <c r="E5159">
        <v>20232024</v>
      </c>
      <c r="F5159" t="s">
        <v>17</v>
      </c>
      <c r="G5159" t="s">
        <v>481</v>
      </c>
      <c r="H5159">
        <v>27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 t="s">
        <v>40</v>
      </c>
      <c r="P5159" t="str">
        <f>UPPER(Table1[[#This Row],[Venue]])</f>
        <v>AWAY</v>
      </c>
    </row>
    <row r="5160" spans="1:16" hidden="1" x14ac:dyDescent="0.45">
      <c r="A5160">
        <v>40044453</v>
      </c>
      <c r="B5160" t="s">
        <v>303</v>
      </c>
      <c r="C5160">
        <v>45213</v>
      </c>
      <c r="D5160">
        <v>75122</v>
      </c>
      <c r="E5160">
        <v>20232024</v>
      </c>
      <c r="F5160" t="s">
        <v>17</v>
      </c>
      <c r="G5160" t="s">
        <v>423</v>
      </c>
      <c r="H5160">
        <v>44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 t="s">
        <v>40</v>
      </c>
      <c r="P5160" t="str">
        <f>UPPER(Table1[[#This Row],[Venue]])</f>
        <v>AWAY</v>
      </c>
    </row>
    <row r="5161" spans="1:16" hidden="1" x14ac:dyDescent="0.45">
      <c r="A5161">
        <v>40044453</v>
      </c>
      <c r="B5161" t="s">
        <v>303</v>
      </c>
      <c r="C5161">
        <v>45213</v>
      </c>
      <c r="D5161">
        <v>75122</v>
      </c>
      <c r="E5161">
        <v>20232024</v>
      </c>
      <c r="F5161" t="s">
        <v>17</v>
      </c>
      <c r="G5161" t="s">
        <v>205</v>
      </c>
      <c r="H5161">
        <v>63</v>
      </c>
      <c r="I5161">
        <v>0</v>
      </c>
      <c r="J5161">
        <v>0</v>
      </c>
      <c r="K5161">
        <v>1</v>
      </c>
      <c r="L5161">
        <v>0</v>
      </c>
      <c r="M5161">
        <v>0</v>
      </c>
      <c r="N5161">
        <v>0</v>
      </c>
      <c r="O5161" t="s">
        <v>40</v>
      </c>
      <c r="P5161" t="str">
        <f>UPPER(Table1[[#This Row],[Venue]])</f>
        <v>AWAY</v>
      </c>
    </row>
    <row r="5162" spans="1:16" hidden="1" x14ac:dyDescent="0.45">
      <c r="A5162">
        <v>40044453</v>
      </c>
      <c r="B5162" t="s">
        <v>303</v>
      </c>
      <c r="C5162">
        <v>45213</v>
      </c>
      <c r="D5162">
        <v>75122</v>
      </c>
      <c r="E5162">
        <v>20232024</v>
      </c>
      <c r="F5162" t="s">
        <v>17</v>
      </c>
      <c r="G5162" t="s">
        <v>206</v>
      </c>
      <c r="H5162">
        <v>64</v>
      </c>
      <c r="I5162">
        <v>0</v>
      </c>
      <c r="J5162">
        <v>0</v>
      </c>
      <c r="K5162">
        <v>1</v>
      </c>
      <c r="L5162">
        <v>0</v>
      </c>
      <c r="M5162">
        <v>0</v>
      </c>
      <c r="N5162">
        <v>0</v>
      </c>
      <c r="O5162" t="s">
        <v>40</v>
      </c>
      <c r="P5162" t="str">
        <f>UPPER(Table1[[#This Row],[Venue]])</f>
        <v>AWAY</v>
      </c>
    </row>
    <row r="5163" spans="1:16" hidden="1" x14ac:dyDescent="0.45">
      <c r="A5163">
        <v>40044453</v>
      </c>
      <c r="B5163" t="s">
        <v>303</v>
      </c>
      <c r="C5163">
        <v>45213</v>
      </c>
      <c r="D5163">
        <v>75122</v>
      </c>
      <c r="E5163">
        <v>20232024</v>
      </c>
      <c r="F5163" t="s">
        <v>17</v>
      </c>
      <c r="G5163" t="s">
        <v>207</v>
      </c>
      <c r="H5163">
        <v>71</v>
      </c>
      <c r="I5163">
        <v>0</v>
      </c>
      <c r="J5163">
        <v>0</v>
      </c>
      <c r="K5163">
        <v>1</v>
      </c>
      <c r="L5163">
        <v>0</v>
      </c>
      <c r="M5163">
        <v>0</v>
      </c>
      <c r="N5163">
        <v>0</v>
      </c>
      <c r="O5163" t="s">
        <v>40</v>
      </c>
      <c r="P5163" t="str">
        <f>UPPER(Table1[[#This Row],[Venue]])</f>
        <v>AWAY</v>
      </c>
    </row>
    <row r="5164" spans="1:16" hidden="1" x14ac:dyDescent="0.45">
      <c r="A5164">
        <v>40044453</v>
      </c>
      <c r="B5164" t="s">
        <v>303</v>
      </c>
      <c r="C5164">
        <v>45213</v>
      </c>
      <c r="D5164">
        <v>75122</v>
      </c>
      <c r="E5164">
        <v>20232024</v>
      </c>
      <c r="F5164" t="s">
        <v>17</v>
      </c>
      <c r="G5164" t="s">
        <v>198</v>
      </c>
      <c r="H5164">
        <v>86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 t="s">
        <v>40</v>
      </c>
      <c r="P5164" t="str">
        <f>UPPER(Table1[[#This Row],[Venue]])</f>
        <v>AWAY</v>
      </c>
    </row>
    <row r="5165" spans="1:16" hidden="1" x14ac:dyDescent="0.45">
      <c r="A5165">
        <v>40044453</v>
      </c>
      <c r="B5165" t="s">
        <v>303</v>
      </c>
      <c r="C5165">
        <v>45213</v>
      </c>
      <c r="D5165">
        <v>75122</v>
      </c>
      <c r="E5165">
        <v>20232024</v>
      </c>
      <c r="F5165" t="s">
        <v>17</v>
      </c>
      <c r="G5165" t="s">
        <v>211</v>
      </c>
      <c r="H5165">
        <v>92</v>
      </c>
      <c r="I5165">
        <v>1</v>
      </c>
      <c r="J5165">
        <v>1</v>
      </c>
      <c r="K5165">
        <v>1</v>
      </c>
      <c r="L5165">
        <v>0</v>
      </c>
      <c r="M5165">
        <v>0</v>
      </c>
      <c r="N5165">
        <v>2</v>
      </c>
      <c r="O5165" t="s">
        <v>40</v>
      </c>
      <c r="P5165" t="str">
        <f>UPPER(Table1[[#This Row],[Venue]])</f>
        <v>AWAY</v>
      </c>
    </row>
    <row r="5166" spans="1:16" hidden="1" x14ac:dyDescent="0.45">
      <c r="A5166">
        <v>40044453</v>
      </c>
      <c r="B5166" t="s">
        <v>303</v>
      </c>
      <c r="C5166">
        <v>45213</v>
      </c>
      <c r="D5166">
        <v>75122</v>
      </c>
      <c r="E5166">
        <v>20232024</v>
      </c>
      <c r="F5166" t="s">
        <v>17</v>
      </c>
      <c r="G5166" t="s">
        <v>380</v>
      </c>
      <c r="H5166">
        <v>99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 t="s">
        <v>40</v>
      </c>
      <c r="P5166" t="str">
        <f>UPPER(Table1[[#This Row],[Venue]])</f>
        <v>AWAY</v>
      </c>
    </row>
    <row r="5167" spans="1:16" hidden="1" x14ac:dyDescent="0.45">
      <c r="A5167">
        <v>40044454</v>
      </c>
      <c r="B5167" t="s">
        <v>554</v>
      </c>
      <c r="C5167">
        <v>45213</v>
      </c>
      <c r="D5167">
        <v>75123</v>
      </c>
      <c r="E5167">
        <v>20232024</v>
      </c>
      <c r="F5167" t="s">
        <v>17</v>
      </c>
      <c r="G5167" t="s">
        <v>504</v>
      </c>
      <c r="H5167">
        <v>3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0</v>
      </c>
      <c r="O5167" t="s">
        <v>19</v>
      </c>
      <c r="P5167" t="str">
        <f>UPPER(Table1[[#This Row],[Venue]])</f>
        <v>HOME</v>
      </c>
    </row>
    <row r="5168" spans="1:16" hidden="1" x14ac:dyDescent="0.45">
      <c r="A5168">
        <v>40044454</v>
      </c>
      <c r="B5168" t="s">
        <v>554</v>
      </c>
      <c r="C5168">
        <v>45213</v>
      </c>
      <c r="D5168">
        <v>75123</v>
      </c>
      <c r="E5168">
        <v>20232024</v>
      </c>
      <c r="F5168" t="s">
        <v>17</v>
      </c>
      <c r="G5168" t="s">
        <v>505</v>
      </c>
      <c r="H5168">
        <v>7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 t="s">
        <v>19</v>
      </c>
      <c r="P5168" t="str">
        <f>UPPER(Table1[[#This Row],[Venue]])</f>
        <v>HOME</v>
      </c>
    </row>
    <row r="5169" spans="1:16" hidden="1" x14ac:dyDescent="0.45">
      <c r="A5169">
        <v>40044454</v>
      </c>
      <c r="B5169" t="s">
        <v>554</v>
      </c>
      <c r="C5169">
        <v>45213</v>
      </c>
      <c r="D5169">
        <v>75123</v>
      </c>
      <c r="E5169">
        <v>20232024</v>
      </c>
      <c r="F5169" t="s">
        <v>17</v>
      </c>
      <c r="G5169" t="s">
        <v>506</v>
      </c>
      <c r="H5169">
        <v>8</v>
      </c>
      <c r="I5169">
        <v>0</v>
      </c>
      <c r="J5169">
        <v>0</v>
      </c>
      <c r="K5169">
        <v>1</v>
      </c>
      <c r="L5169">
        <v>0</v>
      </c>
      <c r="M5169">
        <v>0</v>
      </c>
      <c r="N5169">
        <v>0</v>
      </c>
      <c r="O5169" t="s">
        <v>19</v>
      </c>
      <c r="P5169" t="str">
        <f>UPPER(Table1[[#This Row],[Venue]])</f>
        <v>HOME</v>
      </c>
    </row>
    <row r="5170" spans="1:16" hidden="1" x14ac:dyDescent="0.45">
      <c r="A5170">
        <v>40044454</v>
      </c>
      <c r="B5170" t="s">
        <v>554</v>
      </c>
      <c r="C5170">
        <v>45213</v>
      </c>
      <c r="D5170">
        <v>75123</v>
      </c>
      <c r="E5170">
        <v>20232024</v>
      </c>
      <c r="F5170" t="s">
        <v>17</v>
      </c>
      <c r="G5170" t="s">
        <v>507</v>
      </c>
      <c r="H5170">
        <v>9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4</v>
      </c>
      <c r="O5170" t="s">
        <v>19</v>
      </c>
      <c r="P5170" t="str">
        <f>UPPER(Table1[[#This Row],[Venue]])</f>
        <v>HOME</v>
      </c>
    </row>
    <row r="5171" spans="1:16" hidden="1" x14ac:dyDescent="0.45">
      <c r="A5171">
        <v>40044454</v>
      </c>
      <c r="B5171" t="s">
        <v>554</v>
      </c>
      <c r="C5171">
        <v>45213</v>
      </c>
      <c r="D5171">
        <v>75123</v>
      </c>
      <c r="E5171">
        <v>20232024</v>
      </c>
      <c r="F5171" t="s">
        <v>17</v>
      </c>
      <c r="G5171" t="s">
        <v>508</v>
      </c>
      <c r="H5171">
        <v>20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 t="s">
        <v>19</v>
      </c>
      <c r="P5171" t="str">
        <f>UPPER(Table1[[#This Row],[Venue]])</f>
        <v>HOME</v>
      </c>
    </row>
    <row r="5172" spans="1:16" hidden="1" x14ac:dyDescent="0.45">
      <c r="A5172">
        <v>40044454</v>
      </c>
      <c r="B5172" t="s">
        <v>554</v>
      </c>
      <c r="C5172">
        <v>45213</v>
      </c>
      <c r="D5172">
        <v>75123</v>
      </c>
      <c r="E5172">
        <v>20232024</v>
      </c>
      <c r="F5172" t="s">
        <v>17</v>
      </c>
      <c r="G5172" t="s">
        <v>509</v>
      </c>
      <c r="H5172">
        <v>24</v>
      </c>
      <c r="I5172">
        <v>0</v>
      </c>
      <c r="J5172">
        <v>0</v>
      </c>
      <c r="K5172">
        <v>1</v>
      </c>
      <c r="L5172">
        <v>0</v>
      </c>
      <c r="M5172">
        <v>0</v>
      </c>
      <c r="N5172">
        <v>2</v>
      </c>
      <c r="O5172" t="s">
        <v>19</v>
      </c>
      <c r="P5172" t="str">
        <f>UPPER(Table1[[#This Row],[Venue]])</f>
        <v>HOME</v>
      </c>
    </row>
    <row r="5173" spans="1:16" hidden="1" x14ac:dyDescent="0.45">
      <c r="A5173">
        <v>40044454</v>
      </c>
      <c r="B5173" t="s">
        <v>554</v>
      </c>
      <c r="C5173">
        <v>45213</v>
      </c>
      <c r="D5173">
        <v>75123</v>
      </c>
      <c r="E5173">
        <v>20232024</v>
      </c>
      <c r="F5173" t="s">
        <v>17</v>
      </c>
      <c r="G5173" t="s">
        <v>511</v>
      </c>
      <c r="H5173">
        <v>44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 t="s">
        <v>19</v>
      </c>
      <c r="P5173" t="str">
        <f>UPPER(Table1[[#This Row],[Venue]])</f>
        <v>HOME</v>
      </c>
    </row>
    <row r="5174" spans="1:16" hidden="1" x14ac:dyDescent="0.45">
      <c r="A5174">
        <v>40044454</v>
      </c>
      <c r="B5174" t="s">
        <v>554</v>
      </c>
      <c r="C5174">
        <v>45213</v>
      </c>
      <c r="D5174">
        <v>75123</v>
      </c>
      <c r="E5174">
        <v>20232024</v>
      </c>
      <c r="F5174" t="s">
        <v>17</v>
      </c>
      <c r="G5174" t="s">
        <v>533</v>
      </c>
      <c r="H5174">
        <v>47</v>
      </c>
      <c r="I5174">
        <v>0</v>
      </c>
      <c r="J5174">
        <v>0</v>
      </c>
      <c r="K5174">
        <v>1</v>
      </c>
      <c r="L5174">
        <v>0</v>
      </c>
      <c r="M5174">
        <v>0</v>
      </c>
      <c r="N5174">
        <v>0</v>
      </c>
      <c r="O5174" t="s">
        <v>19</v>
      </c>
      <c r="P5174" t="str">
        <f>UPPER(Table1[[#This Row],[Venue]])</f>
        <v>HOME</v>
      </c>
    </row>
    <row r="5175" spans="1:16" hidden="1" x14ac:dyDescent="0.45">
      <c r="A5175">
        <v>40044454</v>
      </c>
      <c r="B5175" t="s">
        <v>554</v>
      </c>
      <c r="C5175">
        <v>45213</v>
      </c>
      <c r="D5175">
        <v>75123</v>
      </c>
      <c r="E5175">
        <v>20232024</v>
      </c>
      <c r="F5175" t="s">
        <v>17</v>
      </c>
      <c r="G5175" t="s">
        <v>547</v>
      </c>
      <c r="H5175">
        <v>49</v>
      </c>
      <c r="I5175">
        <v>0</v>
      </c>
      <c r="J5175">
        <v>0</v>
      </c>
      <c r="K5175">
        <v>1</v>
      </c>
      <c r="L5175">
        <v>0</v>
      </c>
      <c r="M5175">
        <v>0</v>
      </c>
      <c r="N5175">
        <v>0</v>
      </c>
      <c r="O5175" t="s">
        <v>19</v>
      </c>
      <c r="P5175" t="str">
        <f>UPPER(Table1[[#This Row],[Venue]])</f>
        <v>HOME</v>
      </c>
    </row>
    <row r="5176" spans="1:16" hidden="1" x14ac:dyDescent="0.45">
      <c r="A5176">
        <v>40044454</v>
      </c>
      <c r="B5176" t="s">
        <v>554</v>
      </c>
      <c r="C5176">
        <v>45213</v>
      </c>
      <c r="D5176">
        <v>75123</v>
      </c>
      <c r="E5176">
        <v>20232024</v>
      </c>
      <c r="F5176" t="s">
        <v>17</v>
      </c>
      <c r="G5176" t="s">
        <v>547</v>
      </c>
      <c r="H5176">
        <v>49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 t="s">
        <v>19</v>
      </c>
      <c r="P5176" t="str">
        <f>UPPER(Table1[[#This Row],[Venue]])</f>
        <v>HOME</v>
      </c>
    </row>
    <row r="5177" spans="1:16" hidden="1" x14ac:dyDescent="0.45">
      <c r="A5177">
        <v>40044454</v>
      </c>
      <c r="B5177" t="s">
        <v>554</v>
      </c>
      <c r="C5177">
        <v>45213</v>
      </c>
      <c r="D5177">
        <v>75123</v>
      </c>
      <c r="E5177">
        <v>20232024</v>
      </c>
      <c r="F5177" t="s">
        <v>17</v>
      </c>
      <c r="G5177" t="s">
        <v>512</v>
      </c>
      <c r="H5177">
        <v>77</v>
      </c>
      <c r="I5177">
        <v>0</v>
      </c>
      <c r="J5177">
        <v>0</v>
      </c>
      <c r="K5177">
        <v>1</v>
      </c>
      <c r="L5177">
        <v>0</v>
      </c>
      <c r="M5177">
        <v>0</v>
      </c>
      <c r="N5177">
        <v>0</v>
      </c>
      <c r="O5177" t="s">
        <v>19</v>
      </c>
      <c r="P5177" t="str">
        <f>UPPER(Table1[[#This Row],[Venue]])</f>
        <v>HOME</v>
      </c>
    </row>
    <row r="5178" spans="1:16" hidden="1" x14ac:dyDescent="0.45">
      <c r="A5178">
        <v>40044454</v>
      </c>
      <c r="B5178" t="s">
        <v>554</v>
      </c>
      <c r="C5178">
        <v>45213</v>
      </c>
      <c r="D5178">
        <v>75123</v>
      </c>
      <c r="E5178">
        <v>20232024</v>
      </c>
      <c r="F5178" t="s">
        <v>17</v>
      </c>
      <c r="G5178" t="s">
        <v>513</v>
      </c>
      <c r="H5178">
        <v>82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0</v>
      </c>
      <c r="O5178" t="s">
        <v>19</v>
      </c>
      <c r="P5178" t="str">
        <f>UPPER(Table1[[#This Row],[Venue]])</f>
        <v>HOME</v>
      </c>
    </row>
    <row r="5179" spans="1:16" hidden="1" x14ac:dyDescent="0.45">
      <c r="A5179">
        <v>40044454</v>
      </c>
      <c r="B5179" t="s">
        <v>554</v>
      </c>
      <c r="C5179">
        <v>45213</v>
      </c>
      <c r="D5179">
        <v>75123</v>
      </c>
      <c r="E5179">
        <v>20232024</v>
      </c>
      <c r="F5179" t="s">
        <v>17</v>
      </c>
      <c r="G5179" t="s">
        <v>514</v>
      </c>
      <c r="H5179">
        <v>88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2</v>
      </c>
      <c r="O5179" t="s">
        <v>19</v>
      </c>
      <c r="P5179" t="str">
        <f>UPPER(Table1[[#This Row],[Venue]])</f>
        <v>HOME</v>
      </c>
    </row>
    <row r="5180" spans="1:16" hidden="1" x14ac:dyDescent="0.45">
      <c r="A5180">
        <v>40044454</v>
      </c>
      <c r="B5180" t="s">
        <v>554</v>
      </c>
      <c r="C5180">
        <v>45213</v>
      </c>
      <c r="D5180">
        <v>75123</v>
      </c>
      <c r="E5180">
        <v>20232024</v>
      </c>
      <c r="F5180" t="s">
        <v>17</v>
      </c>
      <c r="G5180" t="s">
        <v>85</v>
      </c>
      <c r="H5180">
        <v>99</v>
      </c>
      <c r="I5180">
        <v>0</v>
      </c>
      <c r="J5180">
        <v>0</v>
      </c>
      <c r="K5180">
        <v>1</v>
      </c>
      <c r="L5180">
        <v>0</v>
      </c>
      <c r="M5180">
        <v>0</v>
      </c>
      <c r="N5180">
        <v>0</v>
      </c>
      <c r="O5180" t="s">
        <v>19</v>
      </c>
      <c r="P5180" t="str">
        <f>UPPER(Table1[[#This Row],[Venue]])</f>
        <v>HOME</v>
      </c>
    </row>
    <row r="5181" spans="1:16" hidden="1" x14ac:dyDescent="0.45">
      <c r="A5181">
        <v>40044454</v>
      </c>
      <c r="B5181" t="s">
        <v>554</v>
      </c>
      <c r="C5181">
        <v>45213</v>
      </c>
      <c r="D5181">
        <v>75123</v>
      </c>
      <c r="E5181">
        <v>20232024</v>
      </c>
      <c r="F5181" t="s">
        <v>17</v>
      </c>
      <c r="G5181" t="s">
        <v>376</v>
      </c>
      <c r="H5181">
        <v>2</v>
      </c>
      <c r="I5181">
        <v>1</v>
      </c>
      <c r="J5181">
        <v>1</v>
      </c>
      <c r="K5181">
        <v>1</v>
      </c>
      <c r="L5181">
        <v>0</v>
      </c>
      <c r="M5181">
        <v>0</v>
      </c>
      <c r="N5181">
        <v>0</v>
      </c>
      <c r="O5181" t="s">
        <v>40</v>
      </c>
      <c r="P5181" t="str">
        <f>UPPER(Table1[[#This Row],[Venue]])</f>
        <v>AWAY</v>
      </c>
    </row>
    <row r="5182" spans="1:16" hidden="1" x14ac:dyDescent="0.45">
      <c r="A5182">
        <v>40044454</v>
      </c>
      <c r="B5182" t="s">
        <v>554</v>
      </c>
      <c r="C5182">
        <v>45213</v>
      </c>
      <c r="D5182">
        <v>75123</v>
      </c>
      <c r="E5182">
        <v>20232024</v>
      </c>
      <c r="F5182" t="s">
        <v>17</v>
      </c>
      <c r="G5182" t="s">
        <v>334</v>
      </c>
      <c r="H5182">
        <v>6</v>
      </c>
      <c r="I5182">
        <v>1</v>
      </c>
      <c r="J5182">
        <v>1</v>
      </c>
      <c r="K5182">
        <v>1</v>
      </c>
      <c r="L5182">
        <v>0</v>
      </c>
      <c r="M5182">
        <v>0</v>
      </c>
      <c r="N5182">
        <v>0</v>
      </c>
      <c r="O5182" t="s">
        <v>40</v>
      </c>
      <c r="P5182" t="str">
        <f>UPPER(Table1[[#This Row],[Venue]])</f>
        <v>AWAY</v>
      </c>
    </row>
    <row r="5183" spans="1:16" hidden="1" x14ac:dyDescent="0.45">
      <c r="A5183">
        <v>40044454</v>
      </c>
      <c r="B5183" t="s">
        <v>554</v>
      </c>
      <c r="C5183">
        <v>45213</v>
      </c>
      <c r="D5183">
        <v>75123</v>
      </c>
      <c r="E5183">
        <v>20232024</v>
      </c>
      <c r="F5183" t="s">
        <v>17</v>
      </c>
      <c r="G5183" t="s">
        <v>263</v>
      </c>
      <c r="H5183">
        <v>9</v>
      </c>
      <c r="I5183">
        <v>4</v>
      </c>
      <c r="J5183">
        <v>2</v>
      </c>
      <c r="K5183">
        <v>1</v>
      </c>
      <c r="L5183">
        <v>2</v>
      </c>
      <c r="M5183">
        <v>0</v>
      </c>
      <c r="N5183">
        <v>2</v>
      </c>
      <c r="O5183" t="s">
        <v>40</v>
      </c>
      <c r="P5183" t="str">
        <f>UPPER(Table1[[#This Row],[Venue]])</f>
        <v>AWAY</v>
      </c>
    </row>
    <row r="5184" spans="1:16" hidden="1" x14ac:dyDescent="0.45">
      <c r="A5184">
        <v>40044454</v>
      </c>
      <c r="B5184" t="s">
        <v>554</v>
      </c>
      <c r="C5184">
        <v>45213</v>
      </c>
      <c r="D5184">
        <v>75123</v>
      </c>
      <c r="E5184">
        <v>20232024</v>
      </c>
      <c r="F5184" t="s">
        <v>17</v>
      </c>
      <c r="G5184" t="s">
        <v>136</v>
      </c>
      <c r="H5184">
        <v>17</v>
      </c>
      <c r="I5184">
        <v>1</v>
      </c>
      <c r="J5184">
        <v>1</v>
      </c>
      <c r="K5184">
        <v>1</v>
      </c>
      <c r="L5184">
        <v>0</v>
      </c>
      <c r="M5184">
        <v>0</v>
      </c>
      <c r="N5184">
        <v>0</v>
      </c>
      <c r="O5184" t="s">
        <v>40</v>
      </c>
      <c r="P5184" t="str">
        <f>UPPER(Table1[[#This Row],[Venue]])</f>
        <v>AWAY</v>
      </c>
    </row>
    <row r="5185" spans="1:16" hidden="1" x14ac:dyDescent="0.45">
      <c r="A5185">
        <v>40044454</v>
      </c>
      <c r="B5185" t="s">
        <v>554</v>
      </c>
      <c r="C5185">
        <v>45213</v>
      </c>
      <c r="D5185">
        <v>75123</v>
      </c>
      <c r="E5185">
        <v>20232024</v>
      </c>
      <c r="F5185" t="s">
        <v>17</v>
      </c>
      <c r="G5185" t="s">
        <v>137</v>
      </c>
      <c r="H5185">
        <v>22</v>
      </c>
      <c r="I5185">
        <v>3</v>
      </c>
      <c r="J5185">
        <v>2</v>
      </c>
      <c r="K5185">
        <v>1</v>
      </c>
      <c r="L5185">
        <v>1</v>
      </c>
      <c r="M5185">
        <v>0</v>
      </c>
      <c r="N5185">
        <v>0</v>
      </c>
      <c r="O5185" t="s">
        <v>40</v>
      </c>
      <c r="P5185" t="str">
        <f>UPPER(Table1[[#This Row],[Venue]])</f>
        <v>AWAY</v>
      </c>
    </row>
    <row r="5186" spans="1:16" hidden="1" x14ac:dyDescent="0.45">
      <c r="A5186">
        <v>40044454</v>
      </c>
      <c r="B5186" t="s">
        <v>554</v>
      </c>
      <c r="C5186">
        <v>45213</v>
      </c>
      <c r="D5186">
        <v>75123</v>
      </c>
      <c r="E5186">
        <v>20232024</v>
      </c>
      <c r="F5186" t="s">
        <v>17</v>
      </c>
      <c r="G5186" t="s">
        <v>266</v>
      </c>
      <c r="H5186">
        <v>31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0</v>
      </c>
      <c r="O5186" t="s">
        <v>40</v>
      </c>
      <c r="P5186" t="str">
        <f>UPPER(Table1[[#This Row],[Venue]])</f>
        <v>AWAY</v>
      </c>
    </row>
    <row r="5187" spans="1:16" hidden="1" x14ac:dyDescent="0.45">
      <c r="A5187">
        <v>40044454</v>
      </c>
      <c r="B5187" t="s">
        <v>554</v>
      </c>
      <c r="C5187">
        <v>45213</v>
      </c>
      <c r="D5187">
        <v>75123</v>
      </c>
      <c r="E5187">
        <v>20232024</v>
      </c>
      <c r="F5187" t="s">
        <v>17</v>
      </c>
      <c r="G5187" t="s">
        <v>202</v>
      </c>
      <c r="H5187">
        <v>36</v>
      </c>
      <c r="I5187">
        <v>3</v>
      </c>
      <c r="J5187">
        <v>1</v>
      </c>
      <c r="K5187">
        <v>1</v>
      </c>
      <c r="L5187">
        <v>2</v>
      </c>
      <c r="M5187">
        <v>0</v>
      </c>
      <c r="N5187">
        <v>0</v>
      </c>
      <c r="O5187" t="s">
        <v>40</v>
      </c>
      <c r="P5187" t="str">
        <f>UPPER(Table1[[#This Row],[Venue]])</f>
        <v>AWAY</v>
      </c>
    </row>
    <row r="5188" spans="1:16" hidden="1" x14ac:dyDescent="0.45">
      <c r="A5188">
        <v>40044454</v>
      </c>
      <c r="B5188" t="s">
        <v>554</v>
      </c>
      <c r="C5188">
        <v>45213</v>
      </c>
      <c r="D5188">
        <v>75123</v>
      </c>
      <c r="E5188">
        <v>20232024</v>
      </c>
      <c r="F5188" t="s">
        <v>17</v>
      </c>
      <c r="G5188" t="s">
        <v>141</v>
      </c>
      <c r="H5188">
        <v>68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 t="s">
        <v>40</v>
      </c>
      <c r="P5188" t="str">
        <f>UPPER(Table1[[#This Row],[Venue]])</f>
        <v>AWAY</v>
      </c>
    </row>
    <row r="5189" spans="1:16" hidden="1" x14ac:dyDescent="0.45">
      <c r="A5189">
        <v>40044454</v>
      </c>
      <c r="B5189" t="s">
        <v>554</v>
      </c>
      <c r="C5189">
        <v>45213</v>
      </c>
      <c r="D5189">
        <v>75123</v>
      </c>
      <c r="E5189">
        <v>20232024</v>
      </c>
      <c r="F5189" t="s">
        <v>17</v>
      </c>
      <c r="G5189" t="s">
        <v>142</v>
      </c>
      <c r="H5189">
        <v>69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 t="s">
        <v>40</v>
      </c>
      <c r="P5189" t="str">
        <f>UPPER(Table1[[#This Row],[Venue]])</f>
        <v>AWAY</v>
      </c>
    </row>
    <row r="5190" spans="1:16" hidden="1" x14ac:dyDescent="0.45">
      <c r="A5190">
        <v>40044454</v>
      </c>
      <c r="B5190" t="s">
        <v>554</v>
      </c>
      <c r="C5190">
        <v>45213</v>
      </c>
      <c r="D5190">
        <v>75123</v>
      </c>
      <c r="E5190">
        <v>20232024</v>
      </c>
      <c r="F5190" t="s">
        <v>17</v>
      </c>
      <c r="G5190" t="s">
        <v>143</v>
      </c>
      <c r="H5190">
        <v>71</v>
      </c>
      <c r="I5190">
        <v>2</v>
      </c>
      <c r="J5190">
        <v>1</v>
      </c>
      <c r="K5190">
        <v>1</v>
      </c>
      <c r="L5190">
        <v>1</v>
      </c>
      <c r="M5190">
        <v>0</v>
      </c>
      <c r="N5190">
        <v>0</v>
      </c>
      <c r="O5190" t="s">
        <v>40</v>
      </c>
      <c r="P5190" t="str">
        <f>UPPER(Table1[[#This Row],[Venue]])</f>
        <v>AWAY</v>
      </c>
    </row>
    <row r="5191" spans="1:16" hidden="1" x14ac:dyDescent="0.45">
      <c r="A5191">
        <v>40044454</v>
      </c>
      <c r="B5191" t="s">
        <v>554</v>
      </c>
      <c r="C5191">
        <v>45213</v>
      </c>
      <c r="D5191">
        <v>75123</v>
      </c>
      <c r="E5191">
        <v>20232024</v>
      </c>
      <c r="F5191" t="s">
        <v>17</v>
      </c>
      <c r="G5191" t="s">
        <v>389</v>
      </c>
      <c r="H5191">
        <v>77</v>
      </c>
      <c r="I5191">
        <v>2</v>
      </c>
      <c r="J5191">
        <v>0</v>
      </c>
      <c r="K5191">
        <v>1</v>
      </c>
      <c r="L5191">
        <v>2</v>
      </c>
      <c r="M5191">
        <v>0</v>
      </c>
      <c r="N5191">
        <v>0</v>
      </c>
      <c r="O5191" t="s">
        <v>40</v>
      </c>
      <c r="P5191" t="str">
        <f>UPPER(Table1[[#This Row],[Venue]])</f>
        <v>AWAY</v>
      </c>
    </row>
    <row r="5192" spans="1:16" hidden="1" x14ac:dyDescent="0.45">
      <c r="A5192">
        <v>40044454</v>
      </c>
      <c r="B5192" t="s">
        <v>554</v>
      </c>
      <c r="C5192">
        <v>45213</v>
      </c>
      <c r="D5192">
        <v>75123</v>
      </c>
      <c r="E5192">
        <v>20232024</v>
      </c>
      <c r="F5192" t="s">
        <v>17</v>
      </c>
      <c r="G5192" t="s">
        <v>388</v>
      </c>
      <c r="H5192">
        <v>79</v>
      </c>
      <c r="I5192">
        <v>1</v>
      </c>
      <c r="J5192">
        <v>1</v>
      </c>
      <c r="K5192">
        <v>1</v>
      </c>
      <c r="L5192">
        <v>0</v>
      </c>
      <c r="M5192">
        <v>0</v>
      </c>
      <c r="N5192">
        <v>5</v>
      </c>
      <c r="O5192" t="s">
        <v>40</v>
      </c>
      <c r="P5192" t="str">
        <f>UPPER(Table1[[#This Row],[Venue]])</f>
        <v>AWAY</v>
      </c>
    </row>
    <row r="5193" spans="1:16" hidden="1" x14ac:dyDescent="0.45">
      <c r="A5193">
        <v>40044454</v>
      </c>
      <c r="B5193" t="s">
        <v>554</v>
      </c>
      <c r="C5193">
        <v>45213</v>
      </c>
      <c r="D5193">
        <v>75123</v>
      </c>
      <c r="E5193">
        <v>20232024</v>
      </c>
      <c r="F5193" t="s">
        <v>17</v>
      </c>
      <c r="G5193" t="s">
        <v>145</v>
      </c>
      <c r="H5193">
        <v>88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2</v>
      </c>
      <c r="O5193" t="s">
        <v>40</v>
      </c>
      <c r="P5193" t="str">
        <f>UPPER(Table1[[#This Row],[Venue]])</f>
        <v>AWAY</v>
      </c>
    </row>
    <row r="5194" spans="1:16" hidden="1" x14ac:dyDescent="0.45">
      <c r="A5194">
        <v>40044454</v>
      </c>
      <c r="B5194" t="s">
        <v>554</v>
      </c>
      <c r="C5194">
        <v>45213</v>
      </c>
      <c r="D5194">
        <v>75123</v>
      </c>
      <c r="E5194">
        <v>20232024</v>
      </c>
      <c r="F5194" t="s">
        <v>17</v>
      </c>
      <c r="G5194" t="s">
        <v>390</v>
      </c>
      <c r="H5194">
        <v>94</v>
      </c>
      <c r="I5194">
        <v>1</v>
      </c>
      <c r="J5194">
        <v>0</v>
      </c>
      <c r="K5194">
        <v>1</v>
      </c>
      <c r="L5194">
        <v>1</v>
      </c>
      <c r="M5194">
        <v>0</v>
      </c>
      <c r="N5194">
        <v>2</v>
      </c>
      <c r="O5194" t="s">
        <v>40</v>
      </c>
      <c r="P5194" t="str">
        <f>UPPER(Table1[[#This Row],[Venue]])</f>
        <v>AWAY</v>
      </c>
    </row>
    <row r="5195" spans="1:16" hidden="1" x14ac:dyDescent="0.45">
      <c r="A5195">
        <v>40044454</v>
      </c>
      <c r="B5195" t="s">
        <v>554</v>
      </c>
      <c r="C5195">
        <v>45213</v>
      </c>
      <c r="D5195">
        <v>75123</v>
      </c>
      <c r="E5195">
        <v>20232024</v>
      </c>
      <c r="F5195" t="s">
        <v>17</v>
      </c>
      <c r="G5195" t="s">
        <v>148</v>
      </c>
      <c r="H5195">
        <v>95</v>
      </c>
      <c r="I5195">
        <v>0</v>
      </c>
      <c r="J5195">
        <v>0</v>
      </c>
      <c r="K5195">
        <v>1</v>
      </c>
      <c r="L5195">
        <v>0</v>
      </c>
      <c r="M5195">
        <v>0</v>
      </c>
      <c r="N5195">
        <v>0</v>
      </c>
      <c r="O5195" t="s">
        <v>40</v>
      </c>
      <c r="P5195" t="str">
        <f>UPPER(Table1[[#This Row],[Venue]])</f>
        <v>AWAY</v>
      </c>
    </row>
    <row r="5196" spans="1:16" hidden="1" x14ac:dyDescent="0.45">
      <c r="A5196">
        <v>40044454</v>
      </c>
      <c r="B5196" t="s">
        <v>554</v>
      </c>
      <c r="C5196">
        <v>45213</v>
      </c>
      <c r="D5196">
        <v>75123</v>
      </c>
      <c r="E5196">
        <v>20232024</v>
      </c>
      <c r="F5196" t="s">
        <v>17</v>
      </c>
      <c r="G5196" t="s">
        <v>394</v>
      </c>
      <c r="H5196">
        <v>97</v>
      </c>
      <c r="I5196">
        <v>1</v>
      </c>
      <c r="J5196">
        <v>0</v>
      </c>
      <c r="K5196">
        <v>1</v>
      </c>
      <c r="L5196">
        <v>1</v>
      </c>
      <c r="M5196">
        <v>0</v>
      </c>
      <c r="N5196">
        <v>0</v>
      </c>
      <c r="O5196" t="s">
        <v>40</v>
      </c>
      <c r="P5196" t="str">
        <f>UPPER(Table1[[#This Row],[Venue]])</f>
        <v>AWAY</v>
      </c>
    </row>
    <row r="5197" spans="1:16" hidden="1" x14ac:dyDescent="0.45">
      <c r="A5197">
        <v>40044454</v>
      </c>
      <c r="B5197" t="s">
        <v>554</v>
      </c>
      <c r="C5197">
        <v>45213</v>
      </c>
      <c r="D5197">
        <v>75123</v>
      </c>
      <c r="E5197">
        <v>20232024</v>
      </c>
      <c r="F5197" t="s">
        <v>17</v>
      </c>
      <c r="G5197" t="s">
        <v>149</v>
      </c>
      <c r="H5197">
        <v>98</v>
      </c>
      <c r="I5197">
        <v>2</v>
      </c>
      <c r="J5197">
        <v>1</v>
      </c>
      <c r="K5197">
        <v>1</v>
      </c>
      <c r="L5197">
        <v>1</v>
      </c>
      <c r="M5197">
        <v>0</v>
      </c>
      <c r="N5197">
        <v>0</v>
      </c>
      <c r="O5197" t="s">
        <v>40</v>
      </c>
      <c r="P5197" t="str">
        <f>UPPER(Table1[[#This Row],[Venue]])</f>
        <v>AWAY</v>
      </c>
    </row>
    <row r="5198" spans="1:16" hidden="1" x14ac:dyDescent="0.45">
      <c r="A5198">
        <v>40044452</v>
      </c>
      <c r="B5198" t="s">
        <v>555</v>
      </c>
      <c r="C5198">
        <v>45213</v>
      </c>
      <c r="D5198">
        <v>75121</v>
      </c>
      <c r="E5198">
        <v>20232024</v>
      </c>
      <c r="F5198" t="s">
        <v>17</v>
      </c>
      <c r="G5198" t="s">
        <v>151</v>
      </c>
      <c r="H5198">
        <v>8</v>
      </c>
      <c r="I5198">
        <v>0</v>
      </c>
      <c r="J5198">
        <v>0</v>
      </c>
      <c r="K5198">
        <v>1</v>
      </c>
      <c r="L5198">
        <v>0</v>
      </c>
      <c r="M5198">
        <v>0</v>
      </c>
      <c r="N5198">
        <v>0</v>
      </c>
      <c r="O5198" t="s">
        <v>19</v>
      </c>
      <c r="P5198" t="str">
        <f>UPPER(Table1[[#This Row],[Venue]])</f>
        <v>HOME</v>
      </c>
    </row>
    <row r="5199" spans="1:16" hidden="1" x14ac:dyDescent="0.45">
      <c r="A5199">
        <v>40044452</v>
      </c>
      <c r="B5199" t="s">
        <v>555</v>
      </c>
      <c r="C5199">
        <v>45213</v>
      </c>
      <c r="D5199">
        <v>75121</v>
      </c>
      <c r="E5199">
        <v>20232024</v>
      </c>
      <c r="F5199" t="s">
        <v>17</v>
      </c>
      <c r="G5199" t="s">
        <v>152</v>
      </c>
      <c r="H5199">
        <v>14</v>
      </c>
      <c r="I5199">
        <v>0</v>
      </c>
      <c r="J5199">
        <v>0</v>
      </c>
      <c r="K5199">
        <v>1</v>
      </c>
      <c r="L5199">
        <v>0</v>
      </c>
      <c r="M5199">
        <v>0</v>
      </c>
      <c r="N5199">
        <v>0</v>
      </c>
      <c r="O5199" t="s">
        <v>19</v>
      </c>
      <c r="P5199" t="str">
        <f>UPPER(Table1[[#This Row],[Venue]])</f>
        <v>HOME</v>
      </c>
    </row>
    <row r="5200" spans="1:16" hidden="1" x14ac:dyDescent="0.45">
      <c r="A5200">
        <v>40044452</v>
      </c>
      <c r="B5200" t="s">
        <v>555</v>
      </c>
      <c r="C5200">
        <v>45213</v>
      </c>
      <c r="D5200">
        <v>75121</v>
      </c>
      <c r="E5200">
        <v>20232024</v>
      </c>
      <c r="F5200" t="s">
        <v>17</v>
      </c>
      <c r="G5200" t="s">
        <v>462</v>
      </c>
      <c r="H5200">
        <v>15</v>
      </c>
      <c r="I5200">
        <v>2</v>
      </c>
      <c r="J5200">
        <v>1</v>
      </c>
      <c r="K5200">
        <v>1</v>
      </c>
      <c r="L5200">
        <v>1</v>
      </c>
      <c r="M5200">
        <v>0</v>
      </c>
      <c r="N5200">
        <v>0</v>
      </c>
      <c r="O5200" t="s">
        <v>19</v>
      </c>
      <c r="P5200" t="str">
        <f>UPPER(Table1[[#This Row],[Venue]])</f>
        <v>HOME</v>
      </c>
    </row>
    <row r="5201" spans="1:16" hidden="1" x14ac:dyDescent="0.45">
      <c r="A5201">
        <v>40044452</v>
      </c>
      <c r="B5201" t="s">
        <v>555</v>
      </c>
      <c r="C5201">
        <v>45213</v>
      </c>
      <c r="D5201">
        <v>75121</v>
      </c>
      <c r="E5201">
        <v>20232024</v>
      </c>
      <c r="F5201" t="s">
        <v>17</v>
      </c>
      <c r="G5201" t="s">
        <v>396</v>
      </c>
      <c r="H5201">
        <v>17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 t="s">
        <v>19</v>
      </c>
      <c r="P5201" t="str">
        <f>UPPER(Table1[[#This Row],[Venue]])</f>
        <v>HOME</v>
      </c>
    </row>
    <row r="5202" spans="1:16" hidden="1" x14ac:dyDescent="0.45">
      <c r="A5202">
        <v>40044452</v>
      </c>
      <c r="B5202" t="s">
        <v>555</v>
      </c>
      <c r="C5202">
        <v>45213</v>
      </c>
      <c r="D5202">
        <v>75121</v>
      </c>
      <c r="E5202">
        <v>20232024</v>
      </c>
      <c r="F5202" t="s">
        <v>17</v>
      </c>
      <c r="G5202" t="s">
        <v>463</v>
      </c>
      <c r="H5202">
        <v>24</v>
      </c>
      <c r="I5202">
        <v>0</v>
      </c>
      <c r="J5202">
        <v>0</v>
      </c>
      <c r="K5202">
        <v>1</v>
      </c>
      <c r="L5202">
        <v>0</v>
      </c>
      <c r="M5202">
        <v>0</v>
      </c>
      <c r="N5202">
        <v>0</v>
      </c>
      <c r="O5202" t="s">
        <v>19</v>
      </c>
      <c r="P5202" t="str">
        <f>UPPER(Table1[[#This Row],[Venue]])</f>
        <v>HOME</v>
      </c>
    </row>
    <row r="5203" spans="1:16" hidden="1" x14ac:dyDescent="0.45">
      <c r="A5203">
        <v>40044452</v>
      </c>
      <c r="B5203" t="s">
        <v>555</v>
      </c>
      <c r="C5203">
        <v>45213</v>
      </c>
      <c r="D5203">
        <v>75121</v>
      </c>
      <c r="E5203">
        <v>20232024</v>
      </c>
      <c r="F5203" t="s">
        <v>17</v>
      </c>
      <c r="G5203" t="s">
        <v>408</v>
      </c>
      <c r="H5203">
        <v>25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2</v>
      </c>
      <c r="O5203" t="s">
        <v>19</v>
      </c>
      <c r="P5203" t="str">
        <f>UPPER(Table1[[#This Row],[Venue]])</f>
        <v>HOME</v>
      </c>
    </row>
    <row r="5204" spans="1:16" hidden="1" x14ac:dyDescent="0.45">
      <c r="A5204">
        <v>40044452</v>
      </c>
      <c r="B5204" t="s">
        <v>555</v>
      </c>
      <c r="C5204">
        <v>45213</v>
      </c>
      <c r="D5204">
        <v>75121</v>
      </c>
      <c r="E5204">
        <v>20232024</v>
      </c>
      <c r="F5204" t="s">
        <v>17</v>
      </c>
      <c r="G5204" t="s">
        <v>464</v>
      </c>
      <c r="H5204">
        <v>27</v>
      </c>
      <c r="I5204">
        <v>1</v>
      </c>
      <c r="J5204">
        <v>0</v>
      </c>
      <c r="K5204">
        <v>1</v>
      </c>
      <c r="L5204">
        <v>1</v>
      </c>
      <c r="M5204">
        <v>0</v>
      </c>
      <c r="N5204">
        <v>0</v>
      </c>
      <c r="O5204" t="s">
        <v>19</v>
      </c>
      <c r="P5204" t="str">
        <f>UPPER(Table1[[#This Row],[Venue]])</f>
        <v>HOME</v>
      </c>
    </row>
    <row r="5205" spans="1:16" hidden="1" x14ac:dyDescent="0.45">
      <c r="A5205">
        <v>40044452</v>
      </c>
      <c r="B5205" t="s">
        <v>555</v>
      </c>
      <c r="C5205">
        <v>45213</v>
      </c>
      <c r="D5205">
        <v>75121</v>
      </c>
      <c r="E5205">
        <v>20232024</v>
      </c>
      <c r="F5205" t="s">
        <v>17</v>
      </c>
      <c r="G5205" t="s">
        <v>186</v>
      </c>
      <c r="H5205">
        <v>30</v>
      </c>
      <c r="I5205">
        <v>1</v>
      </c>
      <c r="J5205">
        <v>0</v>
      </c>
      <c r="K5205">
        <v>1</v>
      </c>
      <c r="L5205">
        <v>1</v>
      </c>
      <c r="M5205">
        <v>0</v>
      </c>
      <c r="N5205">
        <v>2</v>
      </c>
      <c r="O5205" t="s">
        <v>19</v>
      </c>
      <c r="P5205" t="str">
        <f>UPPER(Table1[[#This Row],[Venue]])</f>
        <v>HOME</v>
      </c>
    </row>
    <row r="5206" spans="1:16" hidden="1" x14ac:dyDescent="0.45">
      <c r="A5206">
        <v>40044452</v>
      </c>
      <c r="B5206" t="s">
        <v>555</v>
      </c>
      <c r="C5206">
        <v>45213</v>
      </c>
      <c r="D5206">
        <v>75121</v>
      </c>
      <c r="E5206">
        <v>20232024</v>
      </c>
      <c r="F5206" t="s">
        <v>17</v>
      </c>
      <c r="G5206" t="s">
        <v>332</v>
      </c>
      <c r="H5206">
        <v>38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2</v>
      </c>
      <c r="O5206" t="s">
        <v>19</v>
      </c>
      <c r="P5206" t="str">
        <f>UPPER(Table1[[#This Row],[Venue]])</f>
        <v>HOME</v>
      </c>
    </row>
    <row r="5207" spans="1:16" hidden="1" x14ac:dyDescent="0.45">
      <c r="A5207">
        <v>40044452</v>
      </c>
      <c r="B5207" t="s">
        <v>555</v>
      </c>
      <c r="C5207">
        <v>45213</v>
      </c>
      <c r="D5207">
        <v>75121</v>
      </c>
      <c r="E5207">
        <v>20232024</v>
      </c>
      <c r="F5207" t="s">
        <v>17</v>
      </c>
      <c r="G5207" t="s">
        <v>154</v>
      </c>
      <c r="H5207">
        <v>55</v>
      </c>
      <c r="I5207">
        <v>0</v>
      </c>
      <c r="J5207">
        <v>0</v>
      </c>
      <c r="K5207">
        <v>1</v>
      </c>
      <c r="L5207">
        <v>0</v>
      </c>
      <c r="M5207">
        <v>0</v>
      </c>
      <c r="N5207">
        <v>0</v>
      </c>
      <c r="O5207" t="s">
        <v>19</v>
      </c>
      <c r="P5207" t="str">
        <f>UPPER(Table1[[#This Row],[Venue]])</f>
        <v>HOME</v>
      </c>
    </row>
    <row r="5208" spans="1:16" hidden="1" x14ac:dyDescent="0.45">
      <c r="A5208">
        <v>40044452</v>
      </c>
      <c r="B5208" t="s">
        <v>555</v>
      </c>
      <c r="C5208">
        <v>45213</v>
      </c>
      <c r="D5208">
        <v>75121</v>
      </c>
      <c r="E5208">
        <v>20232024</v>
      </c>
      <c r="F5208" t="s">
        <v>17</v>
      </c>
      <c r="G5208" t="s">
        <v>187</v>
      </c>
      <c r="H5208">
        <v>61</v>
      </c>
      <c r="I5208">
        <v>1</v>
      </c>
      <c r="J5208">
        <v>1</v>
      </c>
      <c r="K5208">
        <v>1</v>
      </c>
      <c r="L5208">
        <v>0</v>
      </c>
      <c r="M5208">
        <v>0</v>
      </c>
      <c r="N5208">
        <v>0</v>
      </c>
      <c r="O5208" t="s">
        <v>19</v>
      </c>
      <c r="P5208" t="str">
        <f>UPPER(Table1[[#This Row],[Venue]])</f>
        <v>HOME</v>
      </c>
    </row>
    <row r="5209" spans="1:16" hidden="1" x14ac:dyDescent="0.45">
      <c r="A5209">
        <v>40044452</v>
      </c>
      <c r="B5209" t="s">
        <v>555</v>
      </c>
      <c r="C5209">
        <v>45213</v>
      </c>
      <c r="D5209">
        <v>75121</v>
      </c>
      <c r="E5209">
        <v>20232024</v>
      </c>
      <c r="F5209" t="s">
        <v>17</v>
      </c>
      <c r="G5209" t="s">
        <v>155</v>
      </c>
      <c r="H5209">
        <v>62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2</v>
      </c>
      <c r="O5209" t="s">
        <v>19</v>
      </c>
      <c r="P5209" t="str">
        <f>UPPER(Table1[[#This Row],[Venue]])</f>
        <v>HOME</v>
      </c>
    </row>
    <row r="5210" spans="1:16" hidden="1" x14ac:dyDescent="0.45">
      <c r="A5210">
        <v>40044452</v>
      </c>
      <c r="B5210" t="s">
        <v>555</v>
      </c>
      <c r="C5210">
        <v>45213</v>
      </c>
      <c r="D5210">
        <v>75121</v>
      </c>
      <c r="E5210">
        <v>20232024</v>
      </c>
      <c r="F5210" t="s">
        <v>17</v>
      </c>
      <c r="G5210" t="s">
        <v>188</v>
      </c>
      <c r="H5210">
        <v>72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0</v>
      </c>
      <c r="O5210" t="s">
        <v>19</v>
      </c>
      <c r="P5210" t="str">
        <f>UPPER(Table1[[#This Row],[Venue]])</f>
        <v>HOME</v>
      </c>
    </row>
    <row r="5211" spans="1:16" hidden="1" x14ac:dyDescent="0.45">
      <c r="A5211">
        <v>40044452</v>
      </c>
      <c r="B5211" t="s">
        <v>555</v>
      </c>
      <c r="C5211">
        <v>45213</v>
      </c>
      <c r="D5211">
        <v>75121</v>
      </c>
      <c r="E5211">
        <v>20232024</v>
      </c>
      <c r="F5211" t="s">
        <v>17</v>
      </c>
      <c r="G5211" t="s">
        <v>157</v>
      </c>
      <c r="H5211">
        <v>77</v>
      </c>
      <c r="I5211">
        <v>0</v>
      </c>
      <c r="J5211">
        <v>0</v>
      </c>
      <c r="K5211">
        <v>1</v>
      </c>
      <c r="L5211">
        <v>0</v>
      </c>
      <c r="M5211">
        <v>0</v>
      </c>
      <c r="N5211">
        <v>0</v>
      </c>
      <c r="O5211" t="s">
        <v>19</v>
      </c>
      <c r="P5211" t="str">
        <f>UPPER(Table1[[#This Row],[Venue]])</f>
        <v>HOME</v>
      </c>
    </row>
    <row r="5212" spans="1:16" hidden="1" x14ac:dyDescent="0.45">
      <c r="A5212">
        <v>40044452</v>
      </c>
      <c r="B5212" t="s">
        <v>555</v>
      </c>
      <c r="C5212">
        <v>45213</v>
      </c>
      <c r="D5212">
        <v>75121</v>
      </c>
      <c r="E5212">
        <v>20232024</v>
      </c>
      <c r="F5212" t="s">
        <v>17</v>
      </c>
      <c r="G5212" t="s">
        <v>158</v>
      </c>
      <c r="H5212">
        <v>88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  <c r="O5212" t="s">
        <v>19</v>
      </c>
      <c r="P5212" t="str">
        <f>UPPER(Table1[[#This Row],[Venue]])</f>
        <v>HOME</v>
      </c>
    </row>
    <row r="5213" spans="1:16" hidden="1" x14ac:dyDescent="0.45">
      <c r="A5213">
        <v>40044452</v>
      </c>
      <c r="B5213" t="s">
        <v>555</v>
      </c>
      <c r="C5213">
        <v>45213</v>
      </c>
      <c r="D5213">
        <v>75121</v>
      </c>
      <c r="E5213">
        <v>20232024</v>
      </c>
      <c r="F5213" t="s">
        <v>17</v>
      </c>
      <c r="G5213" t="s">
        <v>465</v>
      </c>
      <c r="H5213">
        <v>90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0</v>
      </c>
      <c r="O5213" t="s">
        <v>19</v>
      </c>
      <c r="P5213" t="str">
        <f>UPPER(Table1[[#This Row],[Venue]])</f>
        <v>HOME</v>
      </c>
    </row>
    <row r="5214" spans="1:16" hidden="1" x14ac:dyDescent="0.45">
      <c r="A5214">
        <v>40044452</v>
      </c>
      <c r="B5214" t="s">
        <v>555</v>
      </c>
      <c r="C5214">
        <v>45213</v>
      </c>
      <c r="D5214">
        <v>75121</v>
      </c>
      <c r="E5214">
        <v>20232024</v>
      </c>
      <c r="F5214" t="s">
        <v>17</v>
      </c>
      <c r="G5214" t="s">
        <v>472</v>
      </c>
      <c r="H5214">
        <v>9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0</v>
      </c>
      <c r="O5214" t="s">
        <v>40</v>
      </c>
      <c r="P5214" t="str">
        <f>UPPER(Table1[[#This Row],[Venue]])</f>
        <v>AWAY</v>
      </c>
    </row>
    <row r="5215" spans="1:16" hidden="1" x14ac:dyDescent="0.45">
      <c r="A5215">
        <v>40044452</v>
      </c>
      <c r="B5215" t="s">
        <v>555</v>
      </c>
      <c r="C5215">
        <v>45213</v>
      </c>
      <c r="D5215">
        <v>75121</v>
      </c>
      <c r="E5215">
        <v>20232024</v>
      </c>
      <c r="F5215" t="s">
        <v>17</v>
      </c>
      <c r="G5215" t="s">
        <v>352</v>
      </c>
      <c r="H5215">
        <v>10</v>
      </c>
      <c r="I5215">
        <v>2</v>
      </c>
      <c r="J5215">
        <v>1</v>
      </c>
      <c r="K5215">
        <v>1</v>
      </c>
      <c r="L5215">
        <v>1</v>
      </c>
      <c r="M5215">
        <v>0</v>
      </c>
      <c r="N5215">
        <v>0</v>
      </c>
      <c r="O5215" t="s">
        <v>40</v>
      </c>
      <c r="P5215" t="str">
        <f>UPPER(Table1[[#This Row],[Venue]])</f>
        <v>AWAY</v>
      </c>
    </row>
    <row r="5216" spans="1:16" hidden="1" x14ac:dyDescent="0.45">
      <c r="A5216">
        <v>40044452</v>
      </c>
      <c r="B5216" t="s">
        <v>555</v>
      </c>
      <c r="C5216">
        <v>45213</v>
      </c>
      <c r="D5216">
        <v>75121</v>
      </c>
      <c r="E5216">
        <v>20232024</v>
      </c>
      <c r="F5216" t="s">
        <v>17</v>
      </c>
      <c r="G5216" t="s">
        <v>473</v>
      </c>
      <c r="H5216">
        <v>16</v>
      </c>
      <c r="I5216">
        <v>1</v>
      </c>
      <c r="J5216">
        <v>0</v>
      </c>
      <c r="K5216">
        <v>1</v>
      </c>
      <c r="L5216">
        <v>1</v>
      </c>
      <c r="M5216">
        <v>0</v>
      </c>
      <c r="N5216">
        <v>0</v>
      </c>
      <c r="O5216" t="s">
        <v>40</v>
      </c>
      <c r="P5216" t="str">
        <f>UPPER(Table1[[#This Row],[Venue]])</f>
        <v>AWAY</v>
      </c>
    </row>
    <row r="5217" spans="1:16" hidden="1" x14ac:dyDescent="0.45">
      <c r="A5217">
        <v>40044452</v>
      </c>
      <c r="B5217" t="s">
        <v>555</v>
      </c>
      <c r="C5217">
        <v>45213</v>
      </c>
      <c r="D5217">
        <v>75121</v>
      </c>
      <c r="E5217">
        <v>20232024</v>
      </c>
      <c r="F5217" t="s">
        <v>17</v>
      </c>
      <c r="G5217" t="s">
        <v>474</v>
      </c>
      <c r="H5217">
        <v>20</v>
      </c>
      <c r="I5217">
        <v>1</v>
      </c>
      <c r="J5217">
        <v>0</v>
      </c>
      <c r="K5217">
        <v>1</v>
      </c>
      <c r="L5217">
        <v>1</v>
      </c>
      <c r="M5217">
        <v>0</v>
      </c>
      <c r="N5217">
        <v>0</v>
      </c>
      <c r="O5217" t="s">
        <v>40</v>
      </c>
      <c r="P5217" t="str">
        <f>UPPER(Table1[[#This Row],[Venue]])</f>
        <v>AWAY</v>
      </c>
    </row>
    <row r="5218" spans="1:16" hidden="1" x14ac:dyDescent="0.45">
      <c r="A5218">
        <v>40044452</v>
      </c>
      <c r="B5218" t="s">
        <v>555</v>
      </c>
      <c r="C5218">
        <v>45213</v>
      </c>
      <c r="D5218">
        <v>75121</v>
      </c>
      <c r="E5218">
        <v>20232024</v>
      </c>
      <c r="F5218" t="s">
        <v>17</v>
      </c>
      <c r="G5218" t="s">
        <v>540</v>
      </c>
      <c r="H5218">
        <v>21</v>
      </c>
      <c r="I5218">
        <v>2</v>
      </c>
      <c r="J5218">
        <v>1</v>
      </c>
      <c r="K5218">
        <v>1</v>
      </c>
      <c r="L5218">
        <v>1</v>
      </c>
      <c r="M5218">
        <v>0</v>
      </c>
      <c r="N5218">
        <v>2</v>
      </c>
      <c r="O5218" t="s">
        <v>40</v>
      </c>
      <c r="P5218" t="str">
        <f>UPPER(Table1[[#This Row],[Venue]])</f>
        <v>AWAY</v>
      </c>
    </row>
    <row r="5219" spans="1:16" hidden="1" x14ac:dyDescent="0.45">
      <c r="A5219">
        <v>40044452</v>
      </c>
      <c r="B5219" t="s">
        <v>555</v>
      </c>
      <c r="C5219">
        <v>45213</v>
      </c>
      <c r="D5219">
        <v>75121</v>
      </c>
      <c r="E5219">
        <v>20232024</v>
      </c>
      <c r="F5219" t="s">
        <v>17</v>
      </c>
      <c r="G5219" t="s">
        <v>525</v>
      </c>
      <c r="H5219">
        <v>25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 t="s">
        <v>40</v>
      </c>
      <c r="P5219" t="str">
        <f>UPPER(Table1[[#This Row],[Venue]])</f>
        <v>AWAY</v>
      </c>
    </row>
    <row r="5220" spans="1:16" hidden="1" x14ac:dyDescent="0.45">
      <c r="A5220">
        <v>40044452</v>
      </c>
      <c r="B5220" t="s">
        <v>555</v>
      </c>
      <c r="C5220">
        <v>45213</v>
      </c>
      <c r="D5220">
        <v>75121</v>
      </c>
      <c r="E5220">
        <v>20232024</v>
      </c>
      <c r="F5220" t="s">
        <v>17</v>
      </c>
      <c r="G5220" t="s">
        <v>383</v>
      </c>
      <c r="H5220">
        <v>26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 t="s">
        <v>40</v>
      </c>
      <c r="P5220" t="str">
        <f>UPPER(Table1[[#This Row],[Venue]])</f>
        <v>AWAY</v>
      </c>
    </row>
    <row r="5221" spans="1:16" hidden="1" x14ac:dyDescent="0.45">
      <c r="A5221">
        <v>40044452</v>
      </c>
      <c r="B5221" t="s">
        <v>555</v>
      </c>
      <c r="C5221">
        <v>45213</v>
      </c>
      <c r="D5221">
        <v>75121</v>
      </c>
      <c r="E5221">
        <v>20232024</v>
      </c>
      <c r="F5221" t="s">
        <v>17</v>
      </c>
      <c r="G5221" t="s">
        <v>478</v>
      </c>
      <c r="H5221">
        <v>78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 t="s">
        <v>40</v>
      </c>
      <c r="P5221" t="str">
        <f>UPPER(Table1[[#This Row],[Venue]])</f>
        <v>AWAY</v>
      </c>
    </row>
    <row r="5222" spans="1:16" hidden="1" x14ac:dyDescent="0.45">
      <c r="A5222">
        <v>40044452</v>
      </c>
      <c r="B5222" t="s">
        <v>555</v>
      </c>
      <c r="C5222">
        <v>45213</v>
      </c>
      <c r="D5222">
        <v>75121</v>
      </c>
      <c r="E5222">
        <v>20232024</v>
      </c>
      <c r="F5222" t="s">
        <v>17</v>
      </c>
      <c r="G5222" t="s">
        <v>526</v>
      </c>
      <c r="H5222">
        <v>81</v>
      </c>
      <c r="I5222">
        <v>1</v>
      </c>
      <c r="J5222">
        <v>0</v>
      </c>
      <c r="K5222">
        <v>1</v>
      </c>
      <c r="L5222">
        <v>1</v>
      </c>
      <c r="M5222">
        <v>0</v>
      </c>
      <c r="N5222">
        <v>0</v>
      </c>
      <c r="O5222" t="s">
        <v>40</v>
      </c>
      <c r="P5222" t="str">
        <f>UPPER(Table1[[#This Row],[Venue]])</f>
        <v>AWAY</v>
      </c>
    </row>
    <row r="5223" spans="1:16" hidden="1" x14ac:dyDescent="0.45">
      <c r="A5223">
        <v>40044452</v>
      </c>
      <c r="B5223" t="s">
        <v>555</v>
      </c>
      <c r="C5223">
        <v>45213</v>
      </c>
      <c r="D5223">
        <v>75121</v>
      </c>
      <c r="E5223">
        <v>20232024</v>
      </c>
      <c r="F5223" t="s">
        <v>17</v>
      </c>
      <c r="G5223" t="s">
        <v>209</v>
      </c>
      <c r="H5223">
        <v>88</v>
      </c>
      <c r="I5223">
        <v>0</v>
      </c>
      <c r="J5223">
        <v>0</v>
      </c>
      <c r="K5223">
        <v>1</v>
      </c>
      <c r="L5223">
        <v>0</v>
      </c>
      <c r="M5223">
        <v>0</v>
      </c>
      <c r="N5223">
        <v>0</v>
      </c>
      <c r="O5223" t="s">
        <v>40</v>
      </c>
      <c r="P5223" t="str">
        <f>UPPER(Table1[[#This Row],[Venue]])</f>
        <v>AWAY</v>
      </c>
    </row>
    <row r="5224" spans="1:16" hidden="1" x14ac:dyDescent="0.45">
      <c r="A5224">
        <v>40044452</v>
      </c>
      <c r="B5224" t="s">
        <v>555</v>
      </c>
      <c r="C5224">
        <v>45213</v>
      </c>
      <c r="D5224">
        <v>75121</v>
      </c>
      <c r="E5224">
        <v>20232024</v>
      </c>
      <c r="F5224" t="s">
        <v>17</v>
      </c>
      <c r="G5224" t="s">
        <v>421</v>
      </c>
      <c r="H5224">
        <v>89</v>
      </c>
      <c r="I5224">
        <v>4</v>
      </c>
      <c r="J5224">
        <v>2</v>
      </c>
      <c r="K5224">
        <v>1</v>
      </c>
      <c r="L5224">
        <v>2</v>
      </c>
      <c r="M5224">
        <v>0</v>
      </c>
      <c r="N5224">
        <v>0</v>
      </c>
      <c r="O5224" t="s">
        <v>40</v>
      </c>
      <c r="P5224" t="str">
        <f>UPPER(Table1[[#This Row],[Venue]])</f>
        <v>AWAY</v>
      </c>
    </row>
    <row r="5225" spans="1:16" hidden="1" x14ac:dyDescent="0.45">
      <c r="A5225">
        <v>40044452</v>
      </c>
      <c r="B5225" t="s">
        <v>555</v>
      </c>
      <c r="C5225">
        <v>45213</v>
      </c>
      <c r="D5225">
        <v>75121</v>
      </c>
      <c r="E5225">
        <v>20232024</v>
      </c>
      <c r="F5225" t="s">
        <v>17</v>
      </c>
      <c r="G5225" t="s">
        <v>479</v>
      </c>
      <c r="H5225">
        <v>90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 t="s">
        <v>40</v>
      </c>
      <c r="P5225" t="str">
        <f>UPPER(Table1[[#This Row],[Venue]])</f>
        <v>AWAY</v>
      </c>
    </row>
    <row r="5226" spans="1:16" hidden="1" x14ac:dyDescent="0.45">
      <c r="A5226">
        <v>40044452</v>
      </c>
      <c r="B5226" t="s">
        <v>555</v>
      </c>
      <c r="C5226">
        <v>45213</v>
      </c>
      <c r="D5226">
        <v>75121</v>
      </c>
      <c r="E5226">
        <v>20232024</v>
      </c>
      <c r="F5226" t="s">
        <v>17</v>
      </c>
      <c r="G5226" t="s">
        <v>527</v>
      </c>
      <c r="H5226">
        <v>93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 t="s">
        <v>40</v>
      </c>
      <c r="P5226" t="str">
        <f>UPPER(Table1[[#This Row],[Venue]])</f>
        <v>AWAY</v>
      </c>
    </row>
    <row r="5227" spans="1:16" hidden="1" x14ac:dyDescent="0.45">
      <c r="A5227">
        <v>40046149</v>
      </c>
      <c r="B5227" t="s">
        <v>189</v>
      </c>
      <c r="C5227">
        <v>45224</v>
      </c>
      <c r="D5227">
        <v>76818</v>
      </c>
      <c r="E5227">
        <v>20232024</v>
      </c>
      <c r="F5227" t="s">
        <v>17</v>
      </c>
      <c r="G5227" t="s">
        <v>190</v>
      </c>
      <c r="H5227">
        <v>1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0</v>
      </c>
      <c r="O5227" t="s">
        <v>19</v>
      </c>
      <c r="P5227" t="str">
        <f>UPPER(Table1[[#This Row],[Venue]])</f>
        <v>HOME</v>
      </c>
    </row>
    <row r="5228" spans="1:16" hidden="1" x14ac:dyDescent="0.45">
      <c r="A5228">
        <v>40046149</v>
      </c>
      <c r="B5228" t="s">
        <v>189</v>
      </c>
      <c r="C5228">
        <v>45224</v>
      </c>
      <c r="D5228">
        <v>76818</v>
      </c>
      <c r="E5228">
        <v>20232024</v>
      </c>
      <c r="F5228" t="s">
        <v>17</v>
      </c>
      <c r="G5228" t="s">
        <v>60</v>
      </c>
      <c r="H5228">
        <v>4</v>
      </c>
      <c r="I5228">
        <v>3</v>
      </c>
      <c r="J5228">
        <v>1</v>
      </c>
      <c r="K5228">
        <v>1</v>
      </c>
      <c r="L5228">
        <v>2</v>
      </c>
      <c r="M5228">
        <v>0</v>
      </c>
      <c r="N5228">
        <v>0</v>
      </c>
      <c r="O5228" t="s">
        <v>19</v>
      </c>
      <c r="P5228" t="str">
        <f>UPPER(Table1[[#This Row],[Venue]])</f>
        <v>HOME</v>
      </c>
    </row>
    <row r="5229" spans="1:16" hidden="1" x14ac:dyDescent="0.45">
      <c r="A5229">
        <v>40046149</v>
      </c>
      <c r="B5229" t="s">
        <v>189</v>
      </c>
      <c r="C5229">
        <v>45224</v>
      </c>
      <c r="D5229">
        <v>76818</v>
      </c>
      <c r="E5229">
        <v>20232024</v>
      </c>
      <c r="F5229" t="s">
        <v>17</v>
      </c>
      <c r="G5229" t="s">
        <v>279</v>
      </c>
      <c r="H5229">
        <v>5</v>
      </c>
      <c r="I5229">
        <v>2</v>
      </c>
      <c r="J5229">
        <v>0</v>
      </c>
      <c r="K5229">
        <v>1</v>
      </c>
      <c r="L5229">
        <v>2</v>
      </c>
      <c r="M5229">
        <v>0</v>
      </c>
      <c r="N5229">
        <v>2</v>
      </c>
      <c r="O5229" t="s">
        <v>19</v>
      </c>
      <c r="P5229" t="str">
        <f>UPPER(Table1[[#This Row],[Venue]])</f>
        <v>HOME</v>
      </c>
    </row>
    <row r="5230" spans="1:16" hidden="1" x14ac:dyDescent="0.45">
      <c r="A5230">
        <v>40046149</v>
      </c>
      <c r="B5230" t="s">
        <v>189</v>
      </c>
      <c r="C5230">
        <v>45224</v>
      </c>
      <c r="D5230">
        <v>76818</v>
      </c>
      <c r="E5230">
        <v>20232024</v>
      </c>
      <c r="F5230" t="s">
        <v>17</v>
      </c>
      <c r="G5230" t="s">
        <v>61</v>
      </c>
      <c r="H5230">
        <v>6</v>
      </c>
      <c r="I5230">
        <v>0</v>
      </c>
      <c r="J5230">
        <v>0</v>
      </c>
      <c r="K5230">
        <v>1</v>
      </c>
      <c r="L5230">
        <v>0</v>
      </c>
      <c r="M5230">
        <v>0</v>
      </c>
      <c r="N5230">
        <v>0</v>
      </c>
      <c r="O5230" t="s">
        <v>19</v>
      </c>
      <c r="P5230" t="str">
        <f>UPPER(Table1[[#This Row],[Venue]])</f>
        <v>HOME</v>
      </c>
    </row>
    <row r="5231" spans="1:16" hidden="1" x14ac:dyDescent="0.45">
      <c r="A5231">
        <v>40046149</v>
      </c>
      <c r="B5231" t="s">
        <v>189</v>
      </c>
      <c r="C5231">
        <v>45224</v>
      </c>
      <c r="D5231">
        <v>76818</v>
      </c>
      <c r="E5231">
        <v>20232024</v>
      </c>
      <c r="F5231" t="s">
        <v>17</v>
      </c>
      <c r="G5231" t="s">
        <v>62</v>
      </c>
      <c r="H5231">
        <v>7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2</v>
      </c>
      <c r="O5231" t="s">
        <v>19</v>
      </c>
      <c r="P5231" t="str">
        <f>UPPER(Table1[[#This Row],[Venue]])</f>
        <v>HOME</v>
      </c>
    </row>
    <row r="5232" spans="1:16" hidden="1" x14ac:dyDescent="0.45">
      <c r="A5232">
        <v>40046149</v>
      </c>
      <c r="B5232" t="s">
        <v>189</v>
      </c>
      <c r="C5232">
        <v>45224</v>
      </c>
      <c r="D5232">
        <v>76818</v>
      </c>
      <c r="E5232">
        <v>20232024</v>
      </c>
      <c r="F5232" t="s">
        <v>17</v>
      </c>
      <c r="G5232" t="s">
        <v>42</v>
      </c>
      <c r="H5232">
        <v>8</v>
      </c>
      <c r="I5232">
        <v>1</v>
      </c>
      <c r="J5232">
        <v>1</v>
      </c>
      <c r="K5232">
        <v>1</v>
      </c>
      <c r="L5232">
        <v>0</v>
      </c>
      <c r="M5232">
        <v>0</v>
      </c>
      <c r="N5232">
        <v>0</v>
      </c>
      <c r="O5232" t="s">
        <v>19</v>
      </c>
      <c r="P5232" t="str">
        <f>UPPER(Table1[[#This Row],[Venue]])</f>
        <v>HOME</v>
      </c>
    </row>
    <row r="5233" spans="1:16" hidden="1" x14ac:dyDescent="0.45">
      <c r="A5233">
        <v>40046149</v>
      </c>
      <c r="B5233" t="s">
        <v>189</v>
      </c>
      <c r="C5233">
        <v>45224</v>
      </c>
      <c r="D5233">
        <v>76818</v>
      </c>
      <c r="E5233">
        <v>20232024</v>
      </c>
      <c r="F5233" t="s">
        <v>17</v>
      </c>
      <c r="G5233" t="s">
        <v>280</v>
      </c>
      <c r="H5233">
        <v>9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  <c r="O5233" t="s">
        <v>19</v>
      </c>
      <c r="P5233" t="str">
        <f>UPPER(Table1[[#This Row],[Venue]])</f>
        <v>HOME</v>
      </c>
    </row>
    <row r="5234" spans="1:16" hidden="1" x14ac:dyDescent="0.45">
      <c r="A5234">
        <v>40046149</v>
      </c>
      <c r="B5234" t="s">
        <v>189</v>
      </c>
      <c r="C5234">
        <v>45224</v>
      </c>
      <c r="D5234">
        <v>76818</v>
      </c>
      <c r="E5234">
        <v>20232024</v>
      </c>
      <c r="F5234" t="s">
        <v>17</v>
      </c>
      <c r="G5234" t="s">
        <v>63</v>
      </c>
      <c r="H5234">
        <v>10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 t="s">
        <v>19</v>
      </c>
      <c r="P5234" t="str">
        <f>UPPER(Table1[[#This Row],[Venue]])</f>
        <v>HOME</v>
      </c>
    </row>
    <row r="5235" spans="1:16" hidden="1" x14ac:dyDescent="0.45">
      <c r="A5235">
        <v>40046149</v>
      </c>
      <c r="B5235" t="s">
        <v>189</v>
      </c>
      <c r="C5235">
        <v>45224</v>
      </c>
      <c r="D5235">
        <v>76818</v>
      </c>
      <c r="E5235">
        <v>20232024</v>
      </c>
      <c r="F5235" t="s">
        <v>17</v>
      </c>
      <c r="G5235" t="s">
        <v>128</v>
      </c>
      <c r="H5235">
        <v>12</v>
      </c>
      <c r="I5235">
        <v>2</v>
      </c>
      <c r="J5235">
        <v>1</v>
      </c>
      <c r="K5235">
        <v>1</v>
      </c>
      <c r="L5235">
        <v>1</v>
      </c>
      <c r="M5235">
        <v>0</v>
      </c>
      <c r="N5235">
        <v>0</v>
      </c>
      <c r="O5235" t="s">
        <v>19</v>
      </c>
      <c r="P5235" t="str">
        <f>UPPER(Table1[[#This Row],[Venue]])</f>
        <v>HOME</v>
      </c>
    </row>
    <row r="5236" spans="1:16" hidden="1" x14ac:dyDescent="0.45">
      <c r="A5236">
        <v>40046149</v>
      </c>
      <c r="B5236" t="s">
        <v>189</v>
      </c>
      <c r="C5236">
        <v>45224</v>
      </c>
      <c r="D5236">
        <v>76818</v>
      </c>
      <c r="E5236">
        <v>20232024</v>
      </c>
      <c r="F5236" t="s">
        <v>17</v>
      </c>
      <c r="G5236" t="s">
        <v>281</v>
      </c>
      <c r="H5236">
        <v>13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 t="s">
        <v>19</v>
      </c>
      <c r="P5236" t="str">
        <f>UPPER(Table1[[#This Row],[Venue]])</f>
        <v>HOME</v>
      </c>
    </row>
    <row r="5237" spans="1:16" hidden="1" x14ac:dyDescent="0.45">
      <c r="A5237">
        <v>40046149</v>
      </c>
      <c r="B5237" t="s">
        <v>189</v>
      </c>
      <c r="C5237">
        <v>45224</v>
      </c>
      <c r="D5237">
        <v>76818</v>
      </c>
      <c r="E5237">
        <v>20232024</v>
      </c>
      <c r="F5237" t="s">
        <v>17</v>
      </c>
      <c r="G5237" t="s">
        <v>341</v>
      </c>
      <c r="H5237">
        <v>17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  <c r="O5237" t="s">
        <v>19</v>
      </c>
      <c r="P5237" t="str">
        <f>UPPER(Table1[[#This Row],[Venue]])</f>
        <v>HOME</v>
      </c>
    </row>
    <row r="5238" spans="1:16" hidden="1" x14ac:dyDescent="0.45">
      <c r="A5238">
        <v>40046149</v>
      </c>
      <c r="B5238" t="s">
        <v>189</v>
      </c>
      <c r="C5238">
        <v>45224</v>
      </c>
      <c r="D5238">
        <v>76818</v>
      </c>
      <c r="E5238">
        <v>20232024</v>
      </c>
      <c r="F5238" t="s">
        <v>17</v>
      </c>
      <c r="G5238" t="s">
        <v>67</v>
      </c>
      <c r="H5238">
        <v>21</v>
      </c>
      <c r="I5238">
        <v>0</v>
      </c>
      <c r="J5238">
        <v>0</v>
      </c>
      <c r="K5238">
        <v>1</v>
      </c>
      <c r="L5238">
        <v>0</v>
      </c>
      <c r="M5238">
        <v>0</v>
      </c>
      <c r="N5238">
        <v>0</v>
      </c>
      <c r="O5238" t="s">
        <v>19</v>
      </c>
      <c r="P5238" t="str">
        <f>UPPER(Table1[[#This Row],[Venue]])</f>
        <v>HOME</v>
      </c>
    </row>
    <row r="5239" spans="1:16" hidden="1" x14ac:dyDescent="0.45">
      <c r="A5239">
        <v>40046149</v>
      </c>
      <c r="B5239" t="s">
        <v>189</v>
      </c>
      <c r="C5239">
        <v>45224</v>
      </c>
      <c r="D5239">
        <v>76818</v>
      </c>
      <c r="E5239">
        <v>20232024</v>
      </c>
      <c r="F5239" t="s">
        <v>17</v>
      </c>
      <c r="G5239" t="s">
        <v>322</v>
      </c>
      <c r="H5239">
        <v>40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 t="s">
        <v>19</v>
      </c>
      <c r="P5239" t="str">
        <f>UPPER(Table1[[#This Row],[Venue]])</f>
        <v>HOME</v>
      </c>
    </row>
    <row r="5240" spans="1:16" hidden="1" x14ac:dyDescent="0.45">
      <c r="A5240">
        <v>40046149</v>
      </c>
      <c r="B5240" t="s">
        <v>189</v>
      </c>
      <c r="C5240">
        <v>45224</v>
      </c>
      <c r="D5240">
        <v>76818</v>
      </c>
      <c r="E5240">
        <v>20232024</v>
      </c>
      <c r="F5240" t="s">
        <v>17</v>
      </c>
      <c r="G5240" t="s">
        <v>429</v>
      </c>
      <c r="H5240">
        <v>44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 t="s">
        <v>19</v>
      </c>
      <c r="P5240" t="str">
        <f>UPPER(Table1[[#This Row],[Venue]])</f>
        <v>HOME</v>
      </c>
    </row>
    <row r="5241" spans="1:16" hidden="1" x14ac:dyDescent="0.45">
      <c r="A5241">
        <v>40046149</v>
      </c>
      <c r="B5241" t="s">
        <v>189</v>
      </c>
      <c r="C5241">
        <v>45224</v>
      </c>
      <c r="D5241">
        <v>76818</v>
      </c>
      <c r="E5241">
        <v>20232024</v>
      </c>
      <c r="F5241" t="s">
        <v>17</v>
      </c>
      <c r="G5241" t="s">
        <v>71</v>
      </c>
      <c r="H5241">
        <v>55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0</v>
      </c>
      <c r="O5241" t="s">
        <v>19</v>
      </c>
      <c r="P5241" t="str">
        <f>UPPER(Table1[[#This Row],[Venue]])</f>
        <v>HOME</v>
      </c>
    </row>
    <row r="5242" spans="1:16" hidden="1" x14ac:dyDescent="0.45">
      <c r="A5242">
        <v>40046149</v>
      </c>
      <c r="B5242" t="s">
        <v>189</v>
      </c>
      <c r="C5242">
        <v>45224</v>
      </c>
      <c r="D5242">
        <v>76818</v>
      </c>
      <c r="E5242">
        <v>20232024</v>
      </c>
      <c r="F5242" t="s">
        <v>17</v>
      </c>
      <c r="G5242" t="s">
        <v>72</v>
      </c>
      <c r="H5242">
        <v>86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 t="s">
        <v>19</v>
      </c>
      <c r="P5242" t="str">
        <f>UPPER(Table1[[#This Row],[Venue]])</f>
        <v>HOME</v>
      </c>
    </row>
    <row r="5243" spans="1:16" hidden="1" x14ac:dyDescent="0.45">
      <c r="A5243">
        <v>40046149</v>
      </c>
      <c r="B5243" t="s">
        <v>189</v>
      </c>
      <c r="C5243">
        <v>45224</v>
      </c>
      <c r="D5243">
        <v>76818</v>
      </c>
      <c r="E5243">
        <v>20232024</v>
      </c>
      <c r="F5243" t="s">
        <v>17</v>
      </c>
      <c r="G5243" t="s">
        <v>191</v>
      </c>
      <c r="H5243">
        <v>89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4</v>
      </c>
      <c r="O5243" t="s">
        <v>19</v>
      </c>
      <c r="P5243" t="str">
        <f>UPPER(Table1[[#This Row],[Venue]])</f>
        <v>HOME</v>
      </c>
    </row>
    <row r="5244" spans="1:16" hidden="1" x14ac:dyDescent="0.45">
      <c r="A5244">
        <v>40046149</v>
      </c>
      <c r="B5244" t="s">
        <v>189</v>
      </c>
      <c r="C5244">
        <v>45224</v>
      </c>
      <c r="D5244">
        <v>76818</v>
      </c>
      <c r="E5244">
        <v>20232024</v>
      </c>
      <c r="F5244" t="s">
        <v>17</v>
      </c>
      <c r="G5244" t="s">
        <v>74</v>
      </c>
      <c r="H5244">
        <v>92</v>
      </c>
      <c r="I5244">
        <v>1</v>
      </c>
      <c r="J5244">
        <v>0</v>
      </c>
      <c r="K5244">
        <v>1</v>
      </c>
      <c r="L5244">
        <v>1</v>
      </c>
      <c r="M5244">
        <v>0</v>
      </c>
      <c r="N5244">
        <v>0</v>
      </c>
      <c r="O5244" t="s">
        <v>19</v>
      </c>
      <c r="P5244" t="str">
        <f>UPPER(Table1[[#This Row],[Venue]])</f>
        <v>HOME</v>
      </c>
    </row>
    <row r="5245" spans="1:16" hidden="1" x14ac:dyDescent="0.45">
      <c r="A5245">
        <v>40046149</v>
      </c>
      <c r="B5245" t="s">
        <v>189</v>
      </c>
      <c r="C5245">
        <v>45224</v>
      </c>
      <c r="D5245">
        <v>76818</v>
      </c>
      <c r="E5245">
        <v>20232024</v>
      </c>
      <c r="F5245" t="s">
        <v>17</v>
      </c>
      <c r="G5245" t="s">
        <v>75</v>
      </c>
      <c r="H5245">
        <v>96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5</v>
      </c>
      <c r="O5245" t="s">
        <v>19</v>
      </c>
      <c r="P5245" t="str">
        <f>UPPER(Table1[[#This Row],[Venue]])</f>
        <v>HOME</v>
      </c>
    </row>
    <row r="5246" spans="1:16" hidden="1" x14ac:dyDescent="0.45">
      <c r="A5246">
        <v>40046149</v>
      </c>
      <c r="B5246" t="s">
        <v>189</v>
      </c>
      <c r="C5246">
        <v>45224</v>
      </c>
      <c r="D5246">
        <v>76818</v>
      </c>
      <c r="E5246">
        <v>20232024</v>
      </c>
      <c r="F5246" t="s">
        <v>17</v>
      </c>
      <c r="G5246" t="s">
        <v>329</v>
      </c>
      <c r="H5246">
        <v>8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 t="s">
        <v>40</v>
      </c>
      <c r="P5246" t="str">
        <f>UPPER(Table1[[#This Row],[Venue]])</f>
        <v>AWAY</v>
      </c>
    </row>
    <row r="5247" spans="1:16" hidden="1" x14ac:dyDescent="0.45">
      <c r="A5247">
        <v>40046149</v>
      </c>
      <c r="B5247" t="s">
        <v>189</v>
      </c>
      <c r="C5247">
        <v>45224</v>
      </c>
      <c r="D5247">
        <v>76818</v>
      </c>
      <c r="E5247">
        <v>20232024</v>
      </c>
      <c r="F5247" t="s">
        <v>17</v>
      </c>
      <c r="G5247" t="s">
        <v>24</v>
      </c>
      <c r="H5247">
        <v>12</v>
      </c>
      <c r="I5247">
        <v>2</v>
      </c>
      <c r="J5247">
        <v>0</v>
      </c>
      <c r="K5247">
        <v>1</v>
      </c>
      <c r="L5247">
        <v>2</v>
      </c>
      <c r="M5247">
        <v>0</v>
      </c>
      <c r="N5247">
        <v>0</v>
      </c>
      <c r="O5247" t="s">
        <v>40</v>
      </c>
      <c r="P5247" t="str">
        <f>UPPER(Table1[[#This Row],[Venue]])</f>
        <v>AWAY</v>
      </c>
    </row>
    <row r="5248" spans="1:16" hidden="1" x14ac:dyDescent="0.45">
      <c r="A5248">
        <v>40046149</v>
      </c>
      <c r="B5248" t="s">
        <v>189</v>
      </c>
      <c r="C5248">
        <v>45224</v>
      </c>
      <c r="D5248">
        <v>76818</v>
      </c>
      <c r="E5248">
        <v>20232024</v>
      </c>
      <c r="F5248" t="s">
        <v>17</v>
      </c>
      <c r="G5248" t="s">
        <v>426</v>
      </c>
      <c r="H5248">
        <v>16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2</v>
      </c>
      <c r="O5248" t="s">
        <v>40</v>
      </c>
      <c r="P5248" t="str">
        <f>UPPER(Table1[[#This Row],[Venue]])</f>
        <v>AWAY</v>
      </c>
    </row>
    <row r="5249" spans="1:16" hidden="1" x14ac:dyDescent="0.45">
      <c r="A5249">
        <v>40046149</v>
      </c>
      <c r="B5249" t="s">
        <v>189</v>
      </c>
      <c r="C5249">
        <v>45224</v>
      </c>
      <c r="D5249">
        <v>76818</v>
      </c>
      <c r="E5249">
        <v>20232024</v>
      </c>
      <c r="F5249" t="s">
        <v>17</v>
      </c>
      <c r="G5249" t="s">
        <v>27</v>
      </c>
      <c r="H5249">
        <v>19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 t="s">
        <v>40</v>
      </c>
      <c r="P5249" t="str">
        <f>UPPER(Table1[[#This Row],[Venue]])</f>
        <v>AWAY</v>
      </c>
    </row>
    <row r="5250" spans="1:16" hidden="1" x14ac:dyDescent="0.45">
      <c r="A5250">
        <v>40046149</v>
      </c>
      <c r="B5250" t="s">
        <v>189</v>
      </c>
      <c r="C5250">
        <v>45224</v>
      </c>
      <c r="D5250">
        <v>76818</v>
      </c>
      <c r="E5250">
        <v>20232024</v>
      </c>
      <c r="F5250" t="s">
        <v>17</v>
      </c>
      <c r="G5250" t="s">
        <v>466</v>
      </c>
      <c r="H5250">
        <v>23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0</v>
      </c>
      <c r="O5250" t="s">
        <v>40</v>
      </c>
      <c r="P5250" t="str">
        <f>UPPER(Table1[[#This Row],[Venue]])</f>
        <v>AWAY</v>
      </c>
    </row>
    <row r="5251" spans="1:16" hidden="1" x14ac:dyDescent="0.45">
      <c r="A5251">
        <v>40046149</v>
      </c>
      <c r="B5251" t="s">
        <v>189</v>
      </c>
      <c r="C5251">
        <v>45224</v>
      </c>
      <c r="D5251">
        <v>76818</v>
      </c>
      <c r="E5251">
        <v>20232024</v>
      </c>
      <c r="F5251" t="s">
        <v>17</v>
      </c>
      <c r="G5251" t="s">
        <v>192</v>
      </c>
      <c r="H5251">
        <v>32</v>
      </c>
      <c r="I5251">
        <v>3</v>
      </c>
      <c r="J5251">
        <v>1</v>
      </c>
      <c r="K5251">
        <v>1</v>
      </c>
      <c r="L5251">
        <v>2</v>
      </c>
      <c r="M5251">
        <v>0</v>
      </c>
      <c r="N5251">
        <v>0</v>
      </c>
      <c r="O5251" t="s">
        <v>40</v>
      </c>
      <c r="P5251" t="str">
        <f>UPPER(Table1[[#This Row],[Venue]])</f>
        <v>AWAY</v>
      </c>
    </row>
    <row r="5252" spans="1:16" hidden="1" x14ac:dyDescent="0.45">
      <c r="A5252">
        <v>40046149</v>
      </c>
      <c r="B5252" t="s">
        <v>189</v>
      </c>
      <c r="C5252">
        <v>45224</v>
      </c>
      <c r="D5252">
        <v>76818</v>
      </c>
      <c r="E5252">
        <v>20232024</v>
      </c>
      <c r="F5252" t="s">
        <v>17</v>
      </c>
      <c r="G5252" t="s">
        <v>437</v>
      </c>
      <c r="H5252">
        <v>33</v>
      </c>
      <c r="I5252">
        <v>0</v>
      </c>
      <c r="J5252">
        <v>0</v>
      </c>
      <c r="K5252">
        <v>1</v>
      </c>
      <c r="L5252">
        <v>0</v>
      </c>
      <c r="M5252">
        <v>0</v>
      </c>
      <c r="N5252">
        <v>0</v>
      </c>
      <c r="O5252" t="s">
        <v>40</v>
      </c>
      <c r="P5252" t="str">
        <f>UPPER(Table1[[#This Row],[Venue]])</f>
        <v>AWAY</v>
      </c>
    </row>
    <row r="5253" spans="1:16" hidden="1" x14ac:dyDescent="0.45">
      <c r="A5253">
        <v>40046149</v>
      </c>
      <c r="B5253" t="s">
        <v>189</v>
      </c>
      <c r="C5253">
        <v>45224</v>
      </c>
      <c r="D5253">
        <v>76818</v>
      </c>
      <c r="E5253">
        <v>20232024</v>
      </c>
      <c r="F5253" t="s">
        <v>17</v>
      </c>
      <c r="G5253" t="s">
        <v>468</v>
      </c>
      <c r="H5253">
        <v>36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2</v>
      </c>
      <c r="O5253" t="s">
        <v>40</v>
      </c>
      <c r="P5253" t="str">
        <f>UPPER(Table1[[#This Row],[Venue]])</f>
        <v>AWAY</v>
      </c>
    </row>
    <row r="5254" spans="1:16" hidden="1" x14ac:dyDescent="0.45">
      <c r="A5254">
        <v>40046149</v>
      </c>
      <c r="B5254" t="s">
        <v>189</v>
      </c>
      <c r="C5254">
        <v>45224</v>
      </c>
      <c r="D5254">
        <v>76818</v>
      </c>
      <c r="E5254">
        <v>20232024</v>
      </c>
      <c r="F5254" t="s">
        <v>17</v>
      </c>
      <c r="G5254" t="s">
        <v>30</v>
      </c>
      <c r="H5254">
        <v>40</v>
      </c>
      <c r="I5254">
        <v>0</v>
      </c>
      <c r="J5254">
        <v>0</v>
      </c>
      <c r="K5254">
        <v>1</v>
      </c>
      <c r="L5254">
        <v>0</v>
      </c>
      <c r="M5254">
        <v>0</v>
      </c>
      <c r="N5254">
        <v>0</v>
      </c>
      <c r="O5254" t="s">
        <v>40</v>
      </c>
      <c r="P5254" t="str">
        <f>UPPER(Table1[[#This Row],[Venue]])</f>
        <v>AWAY</v>
      </c>
    </row>
    <row r="5255" spans="1:16" hidden="1" x14ac:dyDescent="0.45">
      <c r="A5255">
        <v>40046149</v>
      </c>
      <c r="B5255" t="s">
        <v>189</v>
      </c>
      <c r="C5255">
        <v>45224</v>
      </c>
      <c r="D5255">
        <v>76818</v>
      </c>
      <c r="E5255">
        <v>20232024</v>
      </c>
      <c r="F5255" t="s">
        <v>17</v>
      </c>
      <c r="G5255" t="s">
        <v>28</v>
      </c>
      <c r="H5255">
        <v>41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 t="s">
        <v>40</v>
      </c>
      <c r="P5255" t="str">
        <f>UPPER(Table1[[#This Row],[Venue]])</f>
        <v>AWAY</v>
      </c>
    </row>
    <row r="5256" spans="1:16" hidden="1" x14ac:dyDescent="0.45">
      <c r="A5256">
        <v>40046149</v>
      </c>
      <c r="B5256" t="s">
        <v>189</v>
      </c>
      <c r="C5256">
        <v>45224</v>
      </c>
      <c r="D5256">
        <v>76818</v>
      </c>
      <c r="E5256">
        <v>20232024</v>
      </c>
      <c r="F5256" t="s">
        <v>17</v>
      </c>
      <c r="G5256" t="s">
        <v>29</v>
      </c>
      <c r="H5256">
        <v>44</v>
      </c>
      <c r="I5256">
        <v>2</v>
      </c>
      <c r="J5256">
        <v>2</v>
      </c>
      <c r="K5256">
        <v>1</v>
      </c>
      <c r="L5256">
        <v>0</v>
      </c>
      <c r="M5256">
        <v>0</v>
      </c>
      <c r="N5256">
        <v>0</v>
      </c>
      <c r="O5256" t="s">
        <v>40</v>
      </c>
      <c r="P5256" t="str">
        <f>UPPER(Table1[[#This Row],[Venue]])</f>
        <v>AWAY</v>
      </c>
    </row>
    <row r="5257" spans="1:16" hidden="1" x14ac:dyDescent="0.45">
      <c r="A5257">
        <v>40046149</v>
      </c>
      <c r="B5257" t="s">
        <v>189</v>
      </c>
      <c r="C5257">
        <v>45224</v>
      </c>
      <c r="D5257">
        <v>76818</v>
      </c>
      <c r="E5257">
        <v>20232024</v>
      </c>
      <c r="F5257" t="s">
        <v>17</v>
      </c>
      <c r="G5257" t="s">
        <v>550</v>
      </c>
      <c r="H5257">
        <v>50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 t="s">
        <v>40</v>
      </c>
      <c r="P5257" t="str">
        <f>UPPER(Table1[[#This Row],[Venue]])</f>
        <v>AWAY</v>
      </c>
    </row>
    <row r="5258" spans="1:16" hidden="1" x14ac:dyDescent="0.45">
      <c r="A5258">
        <v>40046149</v>
      </c>
      <c r="B5258" t="s">
        <v>189</v>
      </c>
      <c r="C5258">
        <v>45224</v>
      </c>
      <c r="D5258">
        <v>76818</v>
      </c>
      <c r="E5258">
        <v>20232024</v>
      </c>
      <c r="F5258" t="s">
        <v>17</v>
      </c>
      <c r="G5258" t="s">
        <v>18</v>
      </c>
      <c r="H5258">
        <v>55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 t="s">
        <v>40</v>
      </c>
      <c r="P5258" t="str">
        <f>UPPER(Table1[[#This Row],[Venue]])</f>
        <v>AWAY</v>
      </c>
    </row>
    <row r="5259" spans="1:16" hidden="1" x14ac:dyDescent="0.45">
      <c r="A5259">
        <v>40046149</v>
      </c>
      <c r="B5259" t="s">
        <v>189</v>
      </c>
      <c r="C5259">
        <v>45224</v>
      </c>
      <c r="D5259">
        <v>76818</v>
      </c>
      <c r="E5259">
        <v>20232024</v>
      </c>
      <c r="F5259" t="s">
        <v>17</v>
      </c>
      <c r="G5259" t="s">
        <v>31</v>
      </c>
      <c r="H5259">
        <v>56</v>
      </c>
      <c r="I5259">
        <v>2</v>
      </c>
      <c r="J5259">
        <v>0</v>
      </c>
      <c r="K5259">
        <v>1</v>
      </c>
      <c r="L5259">
        <v>2</v>
      </c>
      <c r="M5259">
        <v>0</v>
      </c>
      <c r="N5259">
        <v>0</v>
      </c>
      <c r="O5259" t="s">
        <v>40</v>
      </c>
      <c r="P5259" t="str">
        <f>UPPER(Table1[[#This Row],[Venue]])</f>
        <v>AWAY</v>
      </c>
    </row>
    <row r="5260" spans="1:16" hidden="1" x14ac:dyDescent="0.45">
      <c r="A5260">
        <v>40046149</v>
      </c>
      <c r="B5260" t="s">
        <v>189</v>
      </c>
      <c r="C5260">
        <v>45224</v>
      </c>
      <c r="D5260">
        <v>76818</v>
      </c>
      <c r="E5260">
        <v>20232024</v>
      </c>
      <c r="F5260" t="s">
        <v>17</v>
      </c>
      <c r="G5260" t="s">
        <v>35</v>
      </c>
      <c r="H5260">
        <v>75</v>
      </c>
      <c r="I5260">
        <v>1</v>
      </c>
      <c r="J5260">
        <v>1</v>
      </c>
      <c r="K5260">
        <v>1</v>
      </c>
      <c r="L5260">
        <v>0</v>
      </c>
      <c r="M5260">
        <v>0</v>
      </c>
      <c r="N5260">
        <v>0</v>
      </c>
      <c r="O5260" t="s">
        <v>40</v>
      </c>
      <c r="P5260" t="str">
        <f>UPPER(Table1[[#This Row],[Venue]])</f>
        <v>AWAY</v>
      </c>
    </row>
    <row r="5261" spans="1:16" hidden="1" x14ac:dyDescent="0.45">
      <c r="A5261">
        <v>40046149</v>
      </c>
      <c r="B5261" t="s">
        <v>189</v>
      </c>
      <c r="C5261">
        <v>45224</v>
      </c>
      <c r="D5261">
        <v>76818</v>
      </c>
      <c r="E5261">
        <v>20232024</v>
      </c>
      <c r="F5261" t="s">
        <v>17</v>
      </c>
      <c r="G5261" t="s">
        <v>36</v>
      </c>
      <c r="H5261">
        <v>87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 t="s">
        <v>40</v>
      </c>
      <c r="P5261" t="str">
        <f>UPPER(Table1[[#This Row],[Venue]])</f>
        <v>AWAY</v>
      </c>
    </row>
    <row r="5262" spans="1:16" hidden="1" x14ac:dyDescent="0.45">
      <c r="A5262">
        <v>40046149</v>
      </c>
      <c r="B5262" t="s">
        <v>189</v>
      </c>
      <c r="C5262">
        <v>45224</v>
      </c>
      <c r="D5262">
        <v>76818</v>
      </c>
      <c r="E5262">
        <v>20232024</v>
      </c>
      <c r="F5262" t="s">
        <v>17</v>
      </c>
      <c r="G5262" t="s">
        <v>469</v>
      </c>
      <c r="H5262">
        <v>88</v>
      </c>
      <c r="I5262">
        <v>2</v>
      </c>
      <c r="J5262">
        <v>1</v>
      </c>
      <c r="K5262">
        <v>1</v>
      </c>
      <c r="L5262">
        <v>1</v>
      </c>
      <c r="M5262">
        <v>0</v>
      </c>
      <c r="N5262">
        <v>0</v>
      </c>
      <c r="O5262" t="s">
        <v>40</v>
      </c>
      <c r="P5262" t="str">
        <f>UPPER(Table1[[#This Row],[Venue]])</f>
        <v>AWAY</v>
      </c>
    </row>
    <row r="5263" spans="1:16" hidden="1" x14ac:dyDescent="0.45">
      <c r="A5263">
        <v>40046151</v>
      </c>
      <c r="B5263" t="s">
        <v>238</v>
      </c>
      <c r="C5263">
        <v>45224</v>
      </c>
      <c r="D5263">
        <v>76820</v>
      </c>
      <c r="E5263">
        <v>20232024</v>
      </c>
      <c r="F5263" t="s">
        <v>17</v>
      </c>
      <c r="G5263" t="s">
        <v>556</v>
      </c>
      <c r="H5263">
        <v>1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0</v>
      </c>
      <c r="O5263" t="s">
        <v>19</v>
      </c>
      <c r="P5263" t="str">
        <f>UPPER(Table1[[#This Row],[Venue]])</f>
        <v>HOME</v>
      </c>
    </row>
    <row r="5264" spans="1:16" hidden="1" x14ac:dyDescent="0.45">
      <c r="A5264">
        <v>40046151</v>
      </c>
      <c r="B5264" t="s">
        <v>238</v>
      </c>
      <c r="C5264">
        <v>45224</v>
      </c>
      <c r="D5264">
        <v>76820</v>
      </c>
      <c r="E5264">
        <v>20232024</v>
      </c>
      <c r="F5264" t="s">
        <v>17</v>
      </c>
      <c r="G5264" t="s">
        <v>41</v>
      </c>
      <c r="H5264">
        <v>3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 t="s">
        <v>19</v>
      </c>
      <c r="P5264" t="str">
        <f>UPPER(Table1[[#This Row],[Venue]])</f>
        <v>HOME</v>
      </c>
    </row>
    <row r="5265" spans="1:16" hidden="1" x14ac:dyDescent="0.45">
      <c r="A5265">
        <v>40046151</v>
      </c>
      <c r="B5265" t="s">
        <v>238</v>
      </c>
      <c r="C5265">
        <v>45224</v>
      </c>
      <c r="D5265">
        <v>76820</v>
      </c>
      <c r="E5265">
        <v>20232024</v>
      </c>
      <c r="F5265" t="s">
        <v>17</v>
      </c>
      <c r="G5265" t="s">
        <v>483</v>
      </c>
      <c r="H5265">
        <v>8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 t="s">
        <v>19</v>
      </c>
      <c r="P5265" t="str">
        <f>UPPER(Table1[[#This Row],[Venue]])</f>
        <v>HOME</v>
      </c>
    </row>
    <row r="5266" spans="1:16" hidden="1" x14ac:dyDescent="0.45">
      <c r="A5266">
        <v>40046151</v>
      </c>
      <c r="B5266" t="s">
        <v>238</v>
      </c>
      <c r="C5266">
        <v>45224</v>
      </c>
      <c r="D5266">
        <v>76820</v>
      </c>
      <c r="E5266">
        <v>20232024</v>
      </c>
      <c r="F5266" t="s">
        <v>17</v>
      </c>
      <c r="G5266" t="s">
        <v>536</v>
      </c>
      <c r="H5266">
        <v>11</v>
      </c>
      <c r="I5266">
        <v>1</v>
      </c>
      <c r="J5266">
        <v>0</v>
      </c>
      <c r="K5266">
        <v>1</v>
      </c>
      <c r="L5266">
        <v>1</v>
      </c>
      <c r="M5266">
        <v>0</v>
      </c>
      <c r="N5266">
        <v>0</v>
      </c>
      <c r="O5266" t="s">
        <v>19</v>
      </c>
      <c r="P5266" t="str">
        <f>UPPER(Table1[[#This Row],[Venue]])</f>
        <v>HOME</v>
      </c>
    </row>
    <row r="5267" spans="1:16" hidden="1" x14ac:dyDescent="0.45">
      <c r="A5267">
        <v>40046151</v>
      </c>
      <c r="B5267" t="s">
        <v>238</v>
      </c>
      <c r="C5267">
        <v>45224</v>
      </c>
      <c r="D5267">
        <v>76820</v>
      </c>
      <c r="E5267">
        <v>20232024</v>
      </c>
      <c r="F5267" t="s">
        <v>17</v>
      </c>
      <c r="G5267" t="s">
        <v>45</v>
      </c>
      <c r="H5267">
        <v>17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 t="s">
        <v>19</v>
      </c>
      <c r="P5267" t="str">
        <f>UPPER(Table1[[#This Row],[Venue]])</f>
        <v>HOME</v>
      </c>
    </row>
    <row r="5268" spans="1:16" hidden="1" x14ac:dyDescent="0.45">
      <c r="A5268">
        <v>40046151</v>
      </c>
      <c r="B5268" t="s">
        <v>238</v>
      </c>
      <c r="C5268">
        <v>45224</v>
      </c>
      <c r="D5268">
        <v>76820</v>
      </c>
      <c r="E5268">
        <v>20232024</v>
      </c>
      <c r="F5268" t="s">
        <v>17</v>
      </c>
      <c r="G5268" t="s">
        <v>46</v>
      </c>
      <c r="H5268">
        <v>19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 t="s">
        <v>19</v>
      </c>
      <c r="P5268" t="str">
        <f>UPPER(Table1[[#This Row],[Venue]])</f>
        <v>HOME</v>
      </c>
    </row>
    <row r="5269" spans="1:16" hidden="1" x14ac:dyDescent="0.45">
      <c r="A5269">
        <v>40046151</v>
      </c>
      <c r="B5269" t="s">
        <v>238</v>
      </c>
      <c r="C5269">
        <v>45224</v>
      </c>
      <c r="D5269">
        <v>76820</v>
      </c>
      <c r="E5269">
        <v>20232024</v>
      </c>
      <c r="F5269" t="s">
        <v>17</v>
      </c>
      <c r="G5269" t="s">
        <v>47</v>
      </c>
      <c r="H5269">
        <v>24</v>
      </c>
      <c r="I5269">
        <v>1</v>
      </c>
      <c r="J5269">
        <v>0</v>
      </c>
      <c r="K5269">
        <v>1</v>
      </c>
      <c r="L5269">
        <v>1</v>
      </c>
      <c r="M5269">
        <v>0</v>
      </c>
      <c r="N5269">
        <v>0</v>
      </c>
      <c r="O5269" t="s">
        <v>19</v>
      </c>
      <c r="P5269" t="str">
        <f>UPPER(Table1[[#This Row],[Venue]])</f>
        <v>HOME</v>
      </c>
    </row>
    <row r="5270" spans="1:16" hidden="1" x14ac:dyDescent="0.45">
      <c r="A5270">
        <v>40046151</v>
      </c>
      <c r="B5270" t="s">
        <v>238</v>
      </c>
      <c r="C5270">
        <v>45224</v>
      </c>
      <c r="D5270">
        <v>76820</v>
      </c>
      <c r="E5270">
        <v>20232024</v>
      </c>
      <c r="F5270" t="s">
        <v>17</v>
      </c>
      <c r="G5270" t="s">
        <v>430</v>
      </c>
      <c r="H5270">
        <v>25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0</v>
      </c>
      <c r="O5270" t="s">
        <v>19</v>
      </c>
      <c r="P5270" t="str">
        <f>UPPER(Table1[[#This Row],[Venue]])</f>
        <v>HOME</v>
      </c>
    </row>
    <row r="5271" spans="1:16" hidden="1" x14ac:dyDescent="0.45">
      <c r="A5271">
        <v>40046151</v>
      </c>
      <c r="B5271" t="s">
        <v>238</v>
      </c>
      <c r="C5271">
        <v>45224</v>
      </c>
      <c r="D5271">
        <v>76820</v>
      </c>
      <c r="E5271">
        <v>20232024</v>
      </c>
      <c r="F5271" t="s">
        <v>17</v>
      </c>
      <c r="G5271" t="s">
        <v>48</v>
      </c>
      <c r="H5271">
        <v>28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 t="s">
        <v>19</v>
      </c>
      <c r="P5271" t="str">
        <f>UPPER(Table1[[#This Row],[Venue]])</f>
        <v>HOME</v>
      </c>
    </row>
    <row r="5272" spans="1:16" hidden="1" x14ac:dyDescent="0.45">
      <c r="A5272">
        <v>40046151</v>
      </c>
      <c r="B5272" t="s">
        <v>238</v>
      </c>
      <c r="C5272">
        <v>45224</v>
      </c>
      <c r="D5272">
        <v>76820</v>
      </c>
      <c r="E5272">
        <v>20232024</v>
      </c>
      <c r="F5272" t="s">
        <v>17</v>
      </c>
      <c r="G5272" t="s">
        <v>49</v>
      </c>
      <c r="H5272">
        <v>31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 t="s">
        <v>19</v>
      </c>
      <c r="P5272" t="str">
        <f>UPPER(Table1[[#This Row],[Venue]])</f>
        <v>HOME</v>
      </c>
    </row>
    <row r="5273" spans="1:16" hidden="1" x14ac:dyDescent="0.45">
      <c r="A5273">
        <v>40046151</v>
      </c>
      <c r="B5273" t="s">
        <v>238</v>
      </c>
      <c r="C5273">
        <v>45224</v>
      </c>
      <c r="D5273">
        <v>76820</v>
      </c>
      <c r="E5273">
        <v>20232024</v>
      </c>
      <c r="F5273" t="s">
        <v>17</v>
      </c>
      <c r="G5273" t="s">
        <v>484</v>
      </c>
      <c r="H5273">
        <v>43</v>
      </c>
      <c r="I5273">
        <v>0</v>
      </c>
      <c r="J5273">
        <v>0</v>
      </c>
      <c r="K5273">
        <v>1</v>
      </c>
      <c r="L5273">
        <v>0</v>
      </c>
      <c r="M5273">
        <v>0</v>
      </c>
      <c r="N5273">
        <v>0</v>
      </c>
      <c r="O5273" t="s">
        <v>19</v>
      </c>
      <c r="P5273" t="str">
        <f>UPPER(Table1[[#This Row],[Venue]])</f>
        <v>HOME</v>
      </c>
    </row>
    <row r="5274" spans="1:16" hidden="1" x14ac:dyDescent="0.45">
      <c r="A5274">
        <v>40046151</v>
      </c>
      <c r="B5274" t="s">
        <v>238</v>
      </c>
      <c r="C5274">
        <v>45224</v>
      </c>
      <c r="D5274">
        <v>76820</v>
      </c>
      <c r="E5274">
        <v>20232024</v>
      </c>
      <c r="F5274" t="s">
        <v>17</v>
      </c>
      <c r="G5274" t="s">
        <v>51</v>
      </c>
      <c r="H5274">
        <v>77</v>
      </c>
      <c r="I5274">
        <v>1</v>
      </c>
      <c r="J5274">
        <v>1</v>
      </c>
      <c r="K5274">
        <v>1</v>
      </c>
      <c r="L5274">
        <v>0</v>
      </c>
      <c r="M5274">
        <v>0</v>
      </c>
      <c r="N5274">
        <v>0</v>
      </c>
      <c r="O5274" t="s">
        <v>19</v>
      </c>
      <c r="P5274" t="str">
        <f>UPPER(Table1[[#This Row],[Venue]])</f>
        <v>HOME</v>
      </c>
    </row>
    <row r="5275" spans="1:16" hidden="1" x14ac:dyDescent="0.45">
      <c r="A5275">
        <v>40046151</v>
      </c>
      <c r="B5275" t="s">
        <v>238</v>
      </c>
      <c r="C5275">
        <v>45224</v>
      </c>
      <c r="D5275">
        <v>76820</v>
      </c>
      <c r="E5275">
        <v>20232024</v>
      </c>
      <c r="F5275" t="s">
        <v>17</v>
      </c>
      <c r="G5275" t="s">
        <v>52</v>
      </c>
      <c r="H5275">
        <v>79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0</v>
      </c>
      <c r="O5275" t="s">
        <v>19</v>
      </c>
      <c r="P5275" t="str">
        <f>UPPER(Table1[[#This Row],[Venue]])</f>
        <v>HOME</v>
      </c>
    </row>
    <row r="5276" spans="1:16" hidden="1" x14ac:dyDescent="0.45">
      <c r="A5276">
        <v>40046151</v>
      </c>
      <c r="B5276" t="s">
        <v>238</v>
      </c>
      <c r="C5276">
        <v>45224</v>
      </c>
      <c r="D5276">
        <v>76820</v>
      </c>
      <c r="E5276">
        <v>20232024</v>
      </c>
      <c r="F5276" t="s">
        <v>17</v>
      </c>
      <c r="G5276" t="s">
        <v>485</v>
      </c>
      <c r="H5276">
        <v>80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 t="s">
        <v>19</v>
      </c>
      <c r="P5276" t="str">
        <f>UPPER(Table1[[#This Row],[Venue]])</f>
        <v>HOME</v>
      </c>
    </row>
    <row r="5277" spans="1:16" hidden="1" x14ac:dyDescent="0.45">
      <c r="A5277">
        <v>40046151</v>
      </c>
      <c r="B5277" t="s">
        <v>238</v>
      </c>
      <c r="C5277">
        <v>45224</v>
      </c>
      <c r="D5277">
        <v>76820</v>
      </c>
      <c r="E5277">
        <v>20232024</v>
      </c>
      <c r="F5277" t="s">
        <v>17</v>
      </c>
      <c r="G5277" t="s">
        <v>486</v>
      </c>
      <c r="H5277">
        <v>82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0</v>
      </c>
      <c r="O5277" t="s">
        <v>19</v>
      </c>
      <c r="P5277" t="str">
        <f>UPPER(Table1[[#This Row],[Venue]])</f>
        <v>HOME</v>
      </c>
    </row>
    <row r="5278" spans="1:16" hidden="1" x14ac:dyDescent="0.45">
      <c r="A5278">
        <v>40046151</v>
      </c>
      <c r="B5278" t="s">
        <v>238</v>
      </c>
      <c r="C5278">
        <v>45224</v>
      </c>
      <c r="D5278">
        <v>76820</v>
      </c>
      <c r="E5278">
        <v>20232024</v>
      </c>
      <c r="F5278" t="s">
        <v>17</v>
      </c>
      <c r="G5278" t="s">
        <v>537</v>
      </c>
      <c r="H5278">
        <v>83</v>
      </c>
      <c r="I5278">
        <v>1</v>
      </c>
      <c r="J5278">
        <v>1</v>
      </c>
      <c r="K5278">
        <v>1</v>
      </c>
      <c r="L5278">
        <v>0</v>
      </c>
      <c r="M5278">
        <v>0</v>
      </c>
      <c r="N5278">
        <v>0</v>
      </c>
      <c r="O5278" t="s">
        <v>19</v>
      </c>
      <c r="P5278" t="str">
        <f>UPPER(Table1[[#This Row],[Venue]])</f>
        <v>HOME</v>
      </c>
    </row>
    <row r="5279" spans="1:16" hidden="1" x14ac:dyDescent="0.45">
      <c r="A5279">
        <v>40046151</v>
      </c>
      <c r="B5279" t="s">
        <v>238</v>
      </c>
      <c r="C5279">
        <v>45224</v>
      </c>
      <c r="D5279">
        <v>76820</v>
      </c>
      <c r="E5279">
        <v>20232024</v>
      </c>
      <c r="F5279" t="s">
        <v>17</v>
      </c>
      <c r="G5279" t="s">
        <v>54</v>
      </c>
      <c r="H5279">
        <v>87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0</v>
      </c>
      <c r="O5279" t="s">
        <v>19</v>
      </c>
      <c r="P5279" t="str">
        <f>UPPER(Table1[[#This Row],[Venue]])</f>
        <v>HOME</v>
      </c>
    </row>
    <row r="5280" spans="1:16" hidden="1" x14ac:dyDescent="0.45">
      <c r="A5280">
        <v>40046151</v>
      </c>
      <c r="B5280" t="s">
        <v>238</v>
      </c>
      <c r="C5280">
        <v>45224</v>
      </c>
      <c r="D5280">
        <v>76820</v>
      </c>
      <c r="E5280">
        <v>20232024</v>
      </c>
      <c r="F5280" t="s">
        <v>17</v>
      </c>
      <c r="G5280" t="s">
        <v>538</v>
      </c>
      <c r="H5280">
        <v>89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0</v>
      </c>
      <c r="O5280" t="s">
        <v>19</v>
      </c>
      <c r="P5280" t="str">
        <f>UPPER(Table1[[#This Row],[Venue]])</f>
        <v>HOME</v>
      </c>
    </row>
    <row r="5281" spans="1:16" hidden="1" x14ac:dyDescent="0.45">
      <c r="A5281">
        <v>40046151</v>
      </c>
      <c r="B5281" t="s">
        <v>238</v>
      </c>
      <c r="C5281">
        <v>45224</v>
      </c>
      <c r="D5281">
        <v>76820</v>
      </c>
      <c r="E5281">
        <v>20232024</v>
      </c>
      <c r="F5281" t="s">
        <v>17</v>
      </c>
      <c r="G5281" t="s">
        <v>239</v>
      </c>
      <c r="H5281">
        <v>1</v>
      </c>
      <c r="I5281">
        <v>0</v>
      </c>
      <c r="J5281">
        <v>0</v>
      </c>
      <c r="K5281">
        <v>1</v>
      </c>
      <c r="L5281">
        <v>0</v>
      </c>
      <c r="M5281">
        <v>0</v>
      </c>
      <c r="N5281">
        <v>0</v>
      </c>
      <c r="O5281" t="s">
        <v>40</v>
      </c>
      <c r="P5281" t="str">
        <f>UPPER(Table1[[#This Row],[Venue]])</f>
        <v>AWAY</v>
      </c>
    </row>
    <row r="5282" spans="1:16" hidden="1" x14ac:dyDescent="0.45">
      <c r="A5282">
        <v>40046151</v>
      </c>
      <c r="B5282" t="s">
        <v>238</v>
      </c>
      <c r="C5282">
        <v>45224</v>
      </c>
      <c r="D5282">
        <v>76820</v>
      </c>
      <c r="E5282">
        <v>20232024</v>
      </c>
      <c r="F5282" t="s">
        <v>17</v>
      </c>
      <c r="G5282" t="s">
        <v>240</v>
      </c>
      <c r="H5282">
        <v>3</v>
      </c>
      <c r="I5282">
        <v>1</v>
      </c>
      <c r="J5282">
        <v>1</v>
      </c>
      <c r="K5282">
        <v>1</v>
      </c>
      <c r="L5282">
        <v>0</v>
      </c>
      <c r="M5282">
        <v>0</v>
      </c>
      <c r="N5282">
        <v>0</v>
      </c>
      <c r="O5282" t="s">
        <v>40</v>
      </c>
      <c r="P5282" t="str">
        <f>UPPER(Table1[[#This Row],[Venue]])</f>
        <v>AWAY</v>
      </c>
    </row>
    <row r="5283" spans="1:16" hidden="1" x14ac:dyDescent="0.45">
      <c r="A5283">
        <v>40046151</v>
      </c>
      <c r="B5283" t="s">
        <v>238</v>
      </c>
      <c r="C5283">
        <v>45224</v>
      </c>
      <c r="D5283">
        <v>76820</v>
      </c>
      <c r="E5283">
        <v>20232024</v>
      </c>
      <c r="F5283" t="s">
        <v>17</v>
      </c>
      <c r="G5283" t="s">
        <v>241</v>
      </c>
      <c r="H5283">
        <v>4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 t="s">
        <v>40</v>
      </c>
      <c r="P5283" t="str">
        <f>UPPER(Table1[[#This Row],[Venue]])</f>
        <v>AWAY</v>
      </c>
    </row>
    <row r="5284" spans="1:16" hidden="1" x14ac:dyDescent="0.45">
      <c r="A5284">
        <v>40046151</v>
      </c>
      <c r="B5284" t="s">
        <v>238</v>
      </c>
      <c r="C5284">
        <v>45224</v>
      </c>
      <c r="D5284">
        <v>76820</v>
      </c>
      <c r="E5284">
        <v>20232024</v>
      </c>
      <c r="F5284" t="s">
        <v>17</v>
      </c>
      <c r="G5284" t="s">
        <v>398</v>
      </c>
      <c r="H5284">
        <v>5</v>
      </c>
      <c r="I5284">
        <v>1</v>
      </c>
      <c r="J5284">
        <v>0</v>
      </c>
      <c r="K5284">
        <v>1</v>
      </c>
      <c r="L5284">
        <v>1</v>
      </c>
      <c r="M5284">
        <v>0</v>
      </c>
      <c r="N5284">
        <v>2</v>
      </c>
      <c r="O5284" t="s">
        <v>40</v>
      </c>
      <c r="P5284" t="str">
        <f>UPPER(Table1[[#This Row],[Venue]])</f>
        <v>AWAY</v>
      </c>
    </row>
    <row r="5285" spans="1:16" hidden="1" x14ac:dyDescent="0.45">
      <c r="A5285">
        <v>40046151</v>
      </c>
      <c r="B5285" t="s">
        <v>238</v>
      </c>
      <c r="C5285">
        <v>45224</v>
      </c>
      <c r="D5285">
        <v>76820</v>
      </c>
      <c r="E5285">
        <v>20232024</v>
      </c>
      <c r="F5285" t="s">
        <v>17</v>
      </c>
      <c r="G5285" t="s">
        <v>253</v>
      </c>
      <c r="H5285">
        <v>6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 t="s">
        <v>40</v>
      </c>
      <c r="P5285" t="str">
        <f>UPPER(Table1[[#This Row],[Venue]])</f>
        <v>AWAY</v>
      </c>
    </row>
    <row r="5286" spans="1:16" hidden="1" x14ac:dyDescent="0.45">
      <c r="A5286">
        <v>40046151</v>
      </c>
      <c r="B5286" t="s">
        <v>238</v>
      </c>
      <c r="C5286">
        <v>45224</v>
      </c>
      <c r="D5286">
        <v>76820</v>
      </c>
      <c r="E5286">
        <v>20232024</v>
      </c>
      <c r="F5286" t="s">
        <v>17</v>
      </c>
      <c r="G5286" t="s">
        <v>245</v>
      </c>
      <c r="H5286">
        <v>10</v>
      </c>
      <c r="I5286">
        <v>1</v>
      </c>
      <c r="J5286">
        <v>0</v>
      </c>
      <c r="K5286">
        <v>1</v>
      </c>
      <c r="L5286">
        <v>1</v>
      </c>
      <c r="M5286">
        <v>0</v>
      </c>
      <c r="N5286">
        <v>0</v>
      </c>
      <c r="O5286" t="s">
        <v>40</v>
      </c>
      <c r="P5286" t="str">
        <f>UPPER(Table1[[#This Row],[Venue]])</f>
        <v>AWAY</v>
      </c>
    </row>
    <row r="5287" spans="1:16" hidden="1" x14ac:dyDescent="0.45">
      <c r="A5287">
        <v>40046151</v>
      </c>
      <c r="B5287" t="s">
        <v>238</v>
      </c>
      <c r="C5287">
        <v>45224</v>
      </c>
      <c r="D5287">
        <v>76820</v>
      </c>
      <c r="E5287">
        <v>20232024</v>
      </c>
      <c r="F5287" t="s">
        <v>17</v>
      </c>
      <c r="G5287" t="s">
        <v>244</v>
      </c>
      <c r="H5287">
        <v>11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2</v>
      </c>
      <c r="O5287" t="s">
        <v>40</v>
      </c>
      <c r="P5287" t="str">
        <f>UPPER(Table1[[#This Row],[Venue]])</f>
        <v>AWAY</v>
      </c>
    </row>
    <row r="5288" spans="1:16" hidden="1" x14ac:dyDescent="0.45">
      <c r="A5288">
        <v>40046151</v>
      </c>
      <c r="B5288" t="s">
        <v>238</v>
      </c>
      <c r="C5288">
        <v>45224</v>
      </c>
      <c r="D5288">
        <v>76820</v>
      </c>
      <c r="E5288">
        <v>20232024</v>
      </c>
      <c r="F5288" t="s">
        <v>17</v>
      </c>
      <c r="G5288" t="s">
        <v>59</v>
      </c>
      <c r="H5288">
        <v>14</v>
      </c>
      <c r="I5288">
        <v>2</v>
      </c>
      <c r="J5288">
        <v>0</v>
      </c>
      <c r="K5288">
        <v>1</v>
      </c>
      <c r="L5288">
        <v>2</v>
      </c>
      <c r="M5288">
        <v>0</v>
      </c>
      <c r="N5288">
        <v>0</v>
      </c>
      <c r="O5288" t="s">
        <v>40</v>
      </c>
      <c r="P5288" t="str">
        <f>UPPER(Table1[[#This Row],[Venue]])</f>
        <v>AWAY</v>
      </c>
    </row>
    <row r="5289" spans="1:16" hidden="1" x14ac:dyDescent="0.45">
      <c r="A5289">
        <v>40046151</v>
      </c>
      <c r="B5289" t="s">
        <v>238</v>
      </c>
      <c r="C5289">
        <v>45224</v>
      </c>
      <c r="D5289">
        <v>76820</v>
      </c>
      <c r="E5289">
        <v>20232024</v>
      </c>
      <c r="F5289" t="s">
        <v>17</v>
      </c>
      <c r="G5289" t="s">
        <v>243</v>
      </c>
      <c r="H5289">
        <v>17</v>
      </c>
      <c r="I5289">
        <v>1</v>
      </c>
      <c r="J5289">
        <v>1</v>
      </c>
      <c r="K5289">
        <v>1</v>
      </c>
      <c r="L5289">
        <v>0</v>
      </c>
      <c r="M5289">
        <v>0</v>
      </c>
      <c r="N5289">
        <v>0</v>
      </c>
      <c r="O5289" t="s">
        <v>40</v>
      </c>
      <c r="P5289" t="str">
        <f>UPPER(Table1[[#This Row],[Venue]])</f>
        <v>AWAY</v>
      </c>
    </row>
    <row r="5290" spans="1:16" hidden="1" x14ac:dyDescent="0.45">
      <c r="A5290">
        <v>40046151</v>
      </c>
      <c r="B5290" t="s">
        <v>238</v>
      </c>
      <c r="C5290">
        <v>45224</v>
      </c>
      <c r="D5290">
        <v>76820</v>
      </c>
      <c r="E5290">
        <v>20232024</v>
      </c>
      <c r="F5290" t="s">
        <v>17</v>
      </c>
      <c r="G5290" t="s">
        <v>69</v>
      </c>
      <c r="H5290">
        <v>21</v>
      </c>
      <c r="I5290">
        <v>4</v>
      </c>
      <c r="J5290">
        <v>3</v>
      </c>
      <c r="K5290">
        <v>1</v>
      </c>
      <c r="L5290">
        <v>1</v>
      </c>
      <c r="M5290">
        <v>0</v>
      </c>
      <c r="N5290">
        <v>0</v>
      </c>
      <c r="O5290" t="s">
        <v>40</v>
      </c>
      <c r="P5290" t="str">
        <f>UPPER(Table1[[#This Row],[Venue]])</f>
        <v>AWAY</v>
      </c>
    </row>
    <row r="5291" spans="1:16" hidden="1" x14ac:dyDescent="0.45">
      <c r="A5291">
        <v>40046151</v>
      </c>
      <c r="B5291" t="s">
        <v>238</v>
      </c>
      <c r="C5291">
        <v>45224</v>
      </c>
      <c r="D5291">
        <v>76820</v>
      </c>
      <c r="E5291">
        <v>20232024</v>
      </c>
      <c r="F5291" t="s">
        <v>17</v>
      </c>
      <c r="G5291" t="s">
        <v>247</v>
      </c>
      <c r="H5291">
        <v>27</v>
      </c>
      <c r="I5291">
        <v>2</v>
      </c>
      <c r="J5291">
        <v>0</v>
      </c>
      <c r="K5291">
        <v>1</v>
      </c>
      <c r="L5291">
        <v>2</v>
      </c>
      <c r="M5291">
        <v>0</v>
      </c>
      <c r="N5291">
        <v>0</v>
      </c>
      <c r="O5291" t="s">
        <v>40</v>
      </c>
      <c r="P5291" t="str">
        <f>UPPER(Table1[[#This Row],[Venue]])</f>
        <v>AWAY</v>
      </c>
    </row>
    <row r="5292" spans="1:16" hidden="1" x14ac:dyDescent="0.45">
      <c r="A5292">
        <v>40046151</v>
      </c>
      <c r="B5292" t="s">
        <v>238</v>
      </c>
      <c r="C5292">
        <v>45224</v>
      </c>
      <c r="D5292">
        <v>76820</v>
      </c>
      <c r="E5292">
        <v>20232024</v>
      </c>
      <c r="F5292" t="s">
        <v>17</v>
      </c>
      <c r="G5292" t="s">
        <v>248</v>
      </c>
      <c r="H5292">
        <v>31</v>
      </c>
      <c r="I5292">
        <v>3</v>
      </c>
      <c r="J5292">
        <v>2</v>
      </c>
      <c r="K5292">
        <v>1</v>
      </c>
      <c r="L5292">
        <v>1</v>
      </c>
      <c r="M5292">
        <v>0</v>
      </c>
      <c r="N5292">
        <v>0</v>
      </c>
      <c r="O5292" t="s">
        <v>40</v>
      </c>
      <c r="P5292" t="str">
        <f>UPPER(Table1[[#This Row],[Venue]])</f>
        <v>AWAY</v>
      </c>
    </row>
    <row r="5293" spans="1:16" hidden="1" x14ac:dyDescent="0.45">
      <c r="A5293">
        <v>40046151</v>
      </c>
      <c r="B5293" t="s">
        <v>238</v>
      </c>
      <c r="C5293">
        <v>45224</v>
      </c>
      <c r="D5293">
        <v>76820</v>
      </c>
      <c r="E5293">
        <v>20232024</v>
      </c>
      <c r="F5293" t="s">
        <v>17</v>
      </c>
      <c r="G5293" t="s">
        <v>249</v>
      </c>
      <c r="H5293">
        <v>41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0</v>
      </c>
      <c r="O5293" t="s">
        <v>40</v>
      </c>
      <c r="P5293" t="str">
        <f>UPPER(Table1[[#This Row],[Venue]])</f>
        <v>AWAY</v>
      </c>
    </row>
    <row r="5294" spans="1:16" hidden="1" x14ac:dyDescent="0.45">
      <c r="A5294">
        <v>40046151</v>
      </c>
      <c r="B5294" t="s">
        <v>238</v>
      </c>
      <c r="C5294">
        <v>45224</v>
      </c>
      <c r="D5294">
        <v>76820</v>
      </c>
      <c r="E5294">
        <v>20232024</v>
      </c>
      <c r="F5294" t="s">
        <v>17</v>
      </c>
      <c r="G5294" t="s">
        <v>250</v>
      </c>
      <c r="H5294">
        <v>42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 t="s">
        <v>40</v>
      </c>
      <c r="P5294" t="str">
        <f>UPPER(Table1[[#This Row],[Venue]])</f>
        <v>AWAY</v>
      </c>
    </row>
    <row r="5295" spans="1:16" hidden="1" x14ac:dyDescent="0.45">
      <c r="A5295">
        <v>40046151</v>
      </c>
      <c r="B5295" t="s">
        <v>238</v>
      </c>
      <c r="C5295">
        <v>45224</v>
      </c>
      <c r="D5295">
        <v>76820</v>
      </c>
      <c r="E5295">
        <v>20232024</v>
      </c>
      <c r="F5295" t="s">
        <v>17</v>
      </c>
      <c r="G5295" t="s">
        <v>252</v>
      </c>
      <c r="H5295">
        <v>68</v>
      </c>
      <c r="I5295">
        <v>6</v>
      </c>
      <c r="J5295">
        <v>2</v>
      </c>
      <c r="K5295">
        <v>1</v>
      </c>
      <c r="L5295">
        <v>4</v>
      </c>
      <c r="M5295">
        <v>0</v>
      </c>
      <c r="N5295">
        <v>0</v>
      </c>
      <c r="O5295" t="s">
        <v>40</v>
      </c>
      <c r="P5295" t="str">
        <f>UPPER(Table1[[#This Row],[Venue]])</f>
        <v>AWAY</v>
      </c>
    </row>
    <row r="5296" spans="1:16" hidden="1" x14ac:dyDescent="0.45">
      <c r="A5296">
        <v>40046151</v>
      </c>
      <c r="B5296" t="s">
        <v>238</v>
      </c>
      <c r="C5296">
        <v>45224</v>
      </c>
      <c r="D5296">
        <v>76820</v>
      </c>
      <c r="E5296">
        <v>20232024</v>
      </c>
      <c r="F5296" t="s">
        <v>17</v>
      </c>
      <c r="G5296" t="s">
        <v>256</v>
      </c>
      <c r="H5296">
        <v>97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0</v>
      </c>
      <c r="O5296" t="s">
        <v>40</v>
      </c>
      <c r="P5296" t="str">
        <f>UPPER(Table1[[#This Row],[Venue]])</f>
        <v>AWAY</v>
      </c>
    </row>
    <row r="5297" spans="1:16" hidden="1" x14ac:dyDescent="0.45">
      <c r="A5297">
        <v>40044425</v>
      </c>
      <c r="B5297" t="s">
        <v>302</v>
      </c>
      <c r="C5297">
        <v>45227</v>
      </c>
      <c r="D5297">
        <v>75094</v>
      </c>
      <c r="E5297">
        <v>20232024</v>
      </c>
      <c r="F5297" t="s">
        <v>17</v>
      </c>
      <c r="G5297" t="s">
        <v>77</v>
      </c>
      <c r="H5297">
        <v>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 t="s">
        <v>19</v>
      </c>
      <c r="P5297" t="str">
        <f>UPPER(Table1[[#This Row],[Venue]])</f>
        <v>HOME</v>
      </c>
    </row>
    <row r="5298" spans="1:16" hidden="1" x14ac:dyDescent="0.45">
      <c r="A5298">
        <v>40044425</v>
      </c>
      <c r="B5298" t="s">
        <v>302</v>
      </c>
      <c r="C5298">
        <v>45227</v>
      </c>
      <c r="D5298">
        <v>75094</v>
      </c>
      <c r="E5298">
        <v>20232024</v>
      </c>
      <c r="F5298" t="s">
        <v>17</v>
      </c>
      <c r="G5298" t="s">
        <v>366</v>
      </c>
      <c r="H5298">
        <v>3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0</v>
      </c>
      <c r="O5298" t="s">
        <v>19</v>
      </c>
      <c r="P5298" t="str">
        <f>UPPER(Table1[[#This Row],[Venue]])</f>
        <v>HOME</v>
      </c>
    </row>
    <row r="5299" spans="1:16" hidden="1" x14ac:dyDescent="0.45">
      <c r="A5299">
        <v>40044425</v>
      </c>
      <c r="B5299" t="s">
        <v>302</v>
      </c>
      <c r="C5299">
        <v>45227</v>
      </c>
      <c r="D5299">
        <v>75094</v>
      </c>
      <c r="E5299">
        <v>20232024</v>
      </c>
      <c r="F5299" t="s">
        <v>17</v>
      </c>
      <c r="G5299" t="s">
        <v>307</v>
      </c>
      <c r="H5299">
        <v>7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 t="s">
        <v>19</v>
      </c>
      <c r="P5299" t="str">
        <f>UPPER(Table1[[#This Row],[Venue]])</f>
        <v>HOME</v>
      </c>
    </row>
    <row r="5300" spans="1:16" hidden="1" x14ac:dyDescent="0.45">
      <c r="A5300">
        <v>40044425</v>
      </c>
      <c r="B5300" t="s">
        <v>302</v>
      </c>
      <c r="C5300">
        <v>45227</v>
      </c>
      <c r="D5300">
        <v>75094</v>
      </c>
      <c r="E5300">
        <v>20232024</v>
      </c>
      <c r="F5300" t="s">
        <v>17</v>
      </c>
      <c r="G5300" t="s">
        <v>78</v>
      </c>
      <c r="H5300">
        <v>8</v>
      </c>
      <c r="I5300">
        <v>1</v>
      </c>
      <c r="J5300">
        <v>1</v>
      </c>
      <c r="K5300">
        <v>1</v>
      </c>
      <c r="L5300">
        <v>0</v>
      </c>
      <c r="M5300">
        <v>2</v>
      </c>
      <c r="N5300">
        <v>0</v>
      </c>
      <c r="O5300" t="s">
        <v>19</v>
      </c>
      <c r="P5300" t="str">
        <f>UPPER(Table1[[#This Row],[Venue]])</f>
        <v>HOME</v>
      </c>
    </row>
    <row r="5301" spans="1:16" hidden="1" x14ac:dyDescent="0.45">
      <c r="A5301">
        <v>40044425</v>
      </c>
      <c r="B5301" t="s">
        <v>302</v>
      </c>
      <c r="C5301">
        <v>45227</v>
      </c>
      <c r="D5301">
        <v>75094</v>
      </c>
      <c r="E5301">
        <v>20232024</v>
      </c>
      <c r="F5301" t="s">
        <v>17</v>
      </c>
      <c r="G5301" t="s">
        <v>79</v>
      </c>
      <c r="H5301">
        <v>9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 t="s">
        <v>19</v>
      </c>
      <c r="P5301" t="str">
        <f>UPPER(Table1[[#This Row],[Venue]])</f>
        <v>HOME</v>
      </c>
    </row>
    <row r="5302" spans="1:16" hidden="1" x14ac:dyDescent="0.45">
      <c r="A5302">
        <v>40044425</v>
      </c>
      <c r="B5302" t="s">
        <v>302</v>
      </c>
      <c r="C5302">
        <v>45227</v>
      </c>
      <c r="D5302">
        <v>75094</v>
      </c>
      <c r="E5302">
        <v>20232024</v>
      </c>
      <c r="F5302" t="s">
        <v>17</v>
      </c>
      <c r="G5302" t="s">
        <v>487</v>
      </c>
      <c r="H5302">
        <v>10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 t="s">
        <v>19</v>
      </c>
      <c r="P5302" t="str">
        <f>UPPER(Table1[[#This Row],[Venue]])</f>
        <v>HOME</v>
      </c>
    </row>
    <row r="5303" spans="1:16" hidden="1" x14ac:dyDescent="0.45">
      <c r="A5303">
        <v>40044425</v>
      </c>
      <c r="B5303" t="s">
        <v>302</v>
      </c>
      <c r="C5303">
        <v>45227</v>
      </c>
      <c r="D5303">
        <v>75094</v>
      </c>
      <c r="E5303">
        <v>20232024</v>
      </c>
      <c r="F5303" t="s">
        <v>17</v>
      </c>
      <c r="G5303" t="s">
        <v>498</v>
      </c>
      <c r="H5303">
        <v>11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0</v>
      </c>
      <c r="O5303" t="s">
        <v>19</v>
      </c>
      <c r="P5303" t="str">
        <f>UPPER(Table1[[#This Row],[Venue]])</f>
        <v>HOME</v>
      </c>
    </row>
    <row r="5304" spans="1:16" hidden="1" x14ac:dyDescent="0.45">
      <c r="A5304">
        <v>40044425</v>
      </c>
      <c r="B5304" t="s">
        <v>302</v>
      </c>
      <c r="C5304">
        <v>45227</v>
      </c>
      <c r="D5304">
        <v>75094</v>
      </c>
      <c r="E5304">
        <v>20232024</v>
      </c>
      <c r="F5304" t="s">
        <v>17</v>
      </c>
      <c r="G5304" t="s">
        <v>81</v>
      </c>
      <c r="H5304">
        <v>13</v>
      </c>
      <c r="I5304">
        <v>0</v>
      </c>
      <c r="J5304">
        <v>0</v>
      </c>
      <c r="K5304">
        <v>1</v>
      </c>
      <c r="L5304">
        <v>0</v>
      </c>
      <c r="M5304">
        <v>0</v>
      </c>
      <c r="N5304">
        <v>0</v>
      </c>
      <c r="O5304" t="s">
        <v>19</v>
      </c>
      <c r="P5304" t="str">
        <f>UPPER(Table1[[#This Row],[Venue]])</f>
        <v>HOME</v>
      </c>
    </row>
    <row r="5305" spans="1:16" hidden="1" x14ac:dyDescent="0.45">
      <c r="A5305">
        <v>40044425</v>
      </c>
      <c r="B5305" t="s">
        <v>302</v>
      </c>
      <c r="C5305">
        <v>45227</v>
      </c>
      <c r="D5305">
        <v>75094</v>
      </c>
      <c r="E5305">
        <v>20232024</v>
      </c>
      <c r="F5305" t="s">
        <v>17</v>
      </c>
      <c r="G5305" t="s">
        <v>82</v>
      </c>
      <c r="H5305">
        <v>15</v>
      </c>
      <c r="I5305">
        <v>0</v>
      </c>
      <c r="J5305">
        <v>0</v>
      </c>
      <c r="K5305">
        <v>1</v>
      </c>
      <c r="L5305">
        <v>0</v>
      </c>
      <c r="M5305">
        <v>0</v>
      </c>
      <c r="N5305">
        <v>0</v>
      </c>
      <c r="O5305" t="s">
        <v>19</v>
      </c>
      <c r="P5305" t="str">
        <f>UPPER(Table1[[#This Row],[Venue]])</f>
        <v>HOME</v>
      </c>
    </row>
    <row r="5306" spans="1:16" hidden="1" x14ac:dyDescent="0.45">
      <c r="A5306">
        <v>40044425</v>
      </c>
      <c r="B5306" t="s">
        <v>302</v>
      </c>
      <c r="C5306">
        <v>45227</v>
      </c>
      <c r="D5306">
        <v>75094</v>
      </c>
      <c r="E5306">
        <v>20232024</v>
      </c>
      <c r="F5306" t="s">
        <v>17</v>
      </c>
      <c r="G5306" t="s">
        <v>83</v>
      </c>
      <c r="H5306">
        <v>17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  <c r="O5306" t="s">
        <v>19</v>
      </c>
      <c r="P5306" t="str">
        <f>UPPER(Table1[[#This Row],[Venue]])</f>
        <v>HOME</v>
      </c>
    </row>
    <row r="5307" spans="1:16" hidden="1" x14ac:dyDescent="0.45">
      <c r="A5307">
        <v>40044425</v>
      </c>
      <c r="B5307" t="s">
        <v>302</v>
      </c>
      <c r="C5307">
        <v>45227</v>
      </c>
      <c r="D5307">
        <v>75094</v>
      </c>
      <c r="E5307">
        <v>20232024</v>
      </c>
      <c r="F5307" t="s">
        <v>17</v>
      </c>
      <c r="G5307" t="s">
        <v>488</v>
      </c>
      <c r="H5307">
        <v>22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 t="s">
        <v>19</v>
      </c>
      <c r="P5307" t="str">
        <f>UPPER(Table1[[#This Row],[Venue]])</f>
        <v>HOME</v>
      </c>
    </row>
    <row r="5308" spans="1:16" hidden="1" x14ac:dyDescent="0.45">
      <c r="A5308">
        <v>40044425</v>
      </c>
      <c r="B5308" t="s">
        <v>302</v>
      </c>
      <c r="C5308">
        <v>45227</v>
      </c>
      <c r="D5308">
        <v>75094</v>
      </c>
      <c r="E5308">
        <v>20232024</v>
      </c>
      <c r="F5308" t="s">
        <v>17</v>
      </c>
      <c r="G5308" t="s">
        <v>86</v>
      </c>
      <c r="H5308">
        <v>25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 t="s">
        <v>19</v>
      </c>
      <c r="P5308" t="str">
        <f>UPPER(Table1[[#This Row],[Venue]])</f>
        <v>HOME</v>
      </c>
    </row>
    <row r="5309" spans="1:16" hidden="1" x14ac:dyDescent="0.45">
      <c r="A5309">
        <v>40044425</v>
      </c>
      <c r="B5309" t="s">
        <v>302</v>
      </c>
      <c r="C5309">
        <v>45227</v>
      </c>
      <c r="D5309">
        <v>75094</v>
      </c>
      <c r="E5309">
        <v>20232024</v>
      </c>
      <c r="F5309" t="s">
        <v>17</v>
      </c>
      <c r="G5309" t="s">
        <v>88</v>
      </c>
      <c r="H5309">
        <v>30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2</v>
      </c>
      <c r="O5309" t="s">
        <v>19</v>
      </c>
      <c r="P5309" t="str">
        <f>UPPER(Table1[[#This Row],[Venue]])</f>
        <v>HOME</v>
      </c>
    </row>
    <row r="5310" spans="1:16" hidden="1" x14ac:dyDescent="0.45">
      <c r="A5310">
        <v>40044425</v>
      </c>
      <c r="B5310" t="s">
        <v>302</v>
      </c>
      <c r="C5310">
        <v>45227</v>
      </c>
      <c r="D5310">
        <v>75094</v>
      </c>
      <c r="E5310">
        <v>20232024</v>
      </c>
      <c r="F5310" t="s">
        <v>17</v>
      </c>
      <c r="G5310" t="s">
        <v>319</v>
      </c>
      <c r="H5310">
        <v>38</v>
      </c>
      <c r="I5310">
        <v>1</v>
      </c>
      <c r="J5310">
        <v>1</v>
      </c>
      <c r="K5310">
        <v>1</v>
      </c>
      <c r="L5310">
        <v>0</v>
      </c>
      <c r="M5310">
        <v>0</v>
      </c>
      <c r="N5310">
        <v>0</v>
      </c>
      <c r="O5310" t="s">
        <v>19</v>
      </c>
      <c r="P5310" t="str">
        <f>UPPER(Table1[[#This Row],[Venue]])</f>
        <v>HOME</v>
      </c>
    </row>
    <row r="5311" spans="1:16" hidden="1" x14ac:dyDescent="0.45">
      <c r="A5311">
        <v>40044425</v>
      </c>
      <c r="B5311" t="s">
        <v>302</v>
      </c>
      <c r="C5311">
        <v>45227</v>
      </c>
      <c r="D5311">
        <v>75094</v>
      </c>
      <c r="E5311">
        <v>20232024</v>
      </c>
      <c r="F5311" t="s">
        <v>17</v>
      </c>
      <c r="G5311" t="s">
        <v>368</v>
      </c>
      <c r="H5311">
        <v>50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0</v>
      </c>
      <c r="O5311" t="s">
        <v>19</v>
      </c>
      <c r="P5311" t="str">
        <f>UPPER(Table1[[#This Row],[Venue]])</f>
        <v>HOME</v>
      </c>
    </row>
    <row r="5312" spans="1:16" hidden="1" x14ac:dyDescent="0.45">
      <c r="A5312">
        <v>40044425</v>
      </c>
      <c r="B5312" t="s">
        <v>302</v>
      </c>
      <c r="C5312">
        <v>45227</v>
      </c>
      <c r="D5312">
        <v>75094</v>
      </c>
      <c r="E5312">
        <v>20232024</v>
      </c>
      <c r="F5312" t="s">
        <v>17</v>
      </c>
      <c r="G5312" t="s">
        <v>404</v>
      </c>
      <c r="H5312">
        <v>72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 t="s">
        <v>19</v>
      </c>
      <c r="P5312" t="str">
        <f>UPPER(Table1[[#This Row],[Venue]])</f>
        <v>HOME</v>
      </c>
    </row>
    <row r="5313" spans="1:16" hidden="1" x14ac:dyDescent="0.45">
      <c r="A5313">
        <v>40044425</v>
      </c>
      <c r="B5313" t="s">
        <v>302</v>
      </c>
      <c r="C5313">
        <v>45227</v>
      </c>
      <c r="D5313">
        <v>75094</v>
      </c>
      <c r="E5313">
        <v>20232024</v>
      </c>
      <c r="F5313" t="s">
        <v>17</v>
      </c>
      <c r="G5313" t="s">
        <v>491</v>
      </c>
      <c r="H5313">
        <v>75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0</v>
      </c>
      <c r="O5313" t="s">
        <v>19</v>
      </c>
      <c r="P5313" t="str">
        <f>UPPER(Table1[[#This Row],[Venue]])</f>
        <v>HOME</v>
      </c>
    </row>
    <row r="5314" spans="1:16" hidden="1" x14ac:dyDescent="0.45">
      <c r="A5314">
        <v>40044425</v>
      </c>
      <c r="B5314" t="s">
        <v>302</v>
      </c>
      <c r="C5314">
        <v>45227</v>
      </c>
      <c r="D5314">
        <v>75094</v>
      </c>
      <c r="E5314">
        <v>20232024</v>
      </c>
      <c r="F5314" t="s">
        <v>17</v>
      </c>
      <c r="G5314" t="s">
        <v>402</v>
      </c>
      <c r="H5314">
        <v>87</v>
      </c>
      <c r="I5314">
        <v>2</v>
      </c>
      <c r="J5314">
        <v>0</v>
      </c>
      <c r="K5314">
        <v>1</v>
      </c>
      <c r="L5314">
        <v>2</v>
      </c>
      <c r="M5314">
        <v>0</v>
      </c>
      <c r="N5314">
        <v>0</v>
      </c>
      <c r="O5314" t="s">
        <v>19</v>
      </c>
      <c r="P5314" t="str">
        <f>UPPER(Table1[[#This Row],[Venue]])</f>
        <v>HOME</v>
      </c>
    </row>
    <row r="5315" spans="1:16" hidden="1" x14ac:dyDescent="0.45">
      <c r="A5315">
        <v>40044425</v>
      </c>
      <c r="B5315" t="s">
        <v>302</v>
      </c>
      <c r="C5315">
        <v>45227</v>
      </c>
      <c r="D5315">
        <v>75094</v>
      </c>
      <c r="E5315">
        <v>20232024</v>
      </c>
      <c r="F5315" t="s">
        <v>17</v>
      </c>
      <c r="G5315" t="s">
        <v>92</v>
      </c>
      <c r="H5315">
        <v>96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0</v>
      </c>
      <c r="O5315" t="s">
        <v>19</v>
      </c>
      <c r="P5315" t="str">
        <f>UPPER(Table1[[#This Row],[Venue]])</f>
        <v>HOME</v>
      </c>
    </row>
    <row r="5316" spans="1:16" hidden="1" x14ac:dyDescent="0.45">
      <c r="A5316">
        <v>40044425</v>
      </c>
      <c r="B5316" t="s">
        <v>302</v>
      </c>
      <c r="C5316">
        <v>45227</v>
      </c>
      <c r="D5316">
        <v>75094</v>
      </c>
      <c r="E5316">
        <v>20232024</v>
      </c>
      <c r="F5316" t="s">
        <v>17</v>
      </c>
      <c r="G5316" t="s">
        <v>492</v>
      </c>
      <c r="H5316">
        <v>99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 t="s">
        <v>19</v>
      </c>
      <c r="P5316" t="str">
        <f>UPPER(Table1[[#This Row],[Venue]])</f>
        <v>HOME</v>
      </c>
    </row>
    <row r="5317" spans="1:16" hidden="1" x14ac:dyDescent="0.45">
      <c r="A5317">
        <v>40044425</v>
      </c>
      <c r="B5317" t="s">
        <v>302</v>
      </c>
      <c r="C5317">
        <v>45227</v>
      </c>
      <c r="D5317">
        <v>75094</v>
      </c>
      <c r="E5317">
        <v>20232024</v>
      </c>
      <c r="F5317" t="s">
        <v>17</v>
      </c>
      <c r="G5317" t="s">
        <v>190</v>
      </c>
      <c r="H5317">
        <v>1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 t="s">
        <v>40</v>
      </c>
      <c r="P5317" t="str">
        <f>UPPER(Table1[[#This Row],[Venue]])</f>
        <v>AWAY</v>
      </c>
    </row>
    <row r="5318" spans="1:16" hidden="1" x14ac:dyDescent="0.45">
      <c r="A5318">
        <v>40044425</v>
      </c>
      <c r="B5318" t="s">
        <v>302</v>
      </c>
      <c r="C5318">
        <v>45227</v>
      </c>
      <c r="D5318">
        <v>75094</v>
      </c>
      <c r="E5318">
        <v>20232024</v>
      </c>
      <c r="F5318" t="s">
        <v>17</v>
      </c>
      <c r="G5318" t="s">
        <v>60</v>
      </c>
      <c r="H5318">
        <v>4</v>
      </c>
      <c r="I5318">
        <v>0</v>
      </c>
      <c r="J5318">
        <v>0</v>
      </c>
      <c r="K5318">
        <v>1</v>
      </c>
      <c r="L5318">
        <v>0</v>
      </c>
      <c r="M5318">
        <v>1</v>
      </c>
      <c r="N5318">
        <v>0</v>
      </c>
      <c r="O5318" t="s">
        <v>40</v>
      </c>
      <c r="P5318" t="str">
        <f>UPPER(Table1[[#This Row],[Venue]])</f>
        <v>AWAY</v>
      </c>
    </row>
    <row r="5319" spans="1:16" hidden="1" x14ac:dyDescent="0.45">
      <c r="A5319">
        <v>40044425</v>
      </c>
      <c r="B5319" t="s">
        <v>302</v>
      </c>
      <c r="C5319">
        <v>45227</v>
      </c>
      <c r="D5319">
        <v>75094</v>
      </c>
      <c r="E5319">
        <v>20232024</v>
      </c>
      <c r="F5319" t="s">
        <v>17</v>
      </c>
      <c r="G5319" t="s">
        <v>279</v>
      </c>
      <c r="H5319">
        <v>5</v>
      </c>
      <c r="I5319">
        <v>1</v>
      </c>
      <c r="J5319">
        <v>0</v>
      </c>
      <c r="K5319">
        <v>1</v>
      </c>
      <c r="L5319">
        <v>1</v>
      </c>
      <c r="M5319">
        <v>0</v>
      </c>
      <c r="N5319">
        <v>0</v>
      </c>
      <c r="O5319" t="s">
        <v>40</v>
      </c>
      <c r="P5319" t="str">
        <f>UPPER(Table1[[#This Row],[Venue]])</f>
        <v>AWAY</v>
      </c>
    </row>
    <row r="5320" spans="1:16" hidden="1" x14ac:dyDescent="0.45">
      <c r="A5320">
        <v>40044425</v>
      </c>
      <c r="B5320" t="s">
        <v>302</v>
      </c>
      <c r="C5320">
        <v>45227</v>
      </c>
      <c r="D5320">
        <v>75094</v>
      </c>
      <c r="E5320">
        <v>20232024</v>
      </c>
      <c r="F5320" t="s">
        <v>17</v>
      </c>
      <c r="G5320" t="s">
        <v>61</v>
      </c>
      <c r="H5320">
        <v>6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 t="s">
        <v>40</v>
      </c>
      <c r="P5320" t="str">
        <f>UPPER(Table1[[#This Row],[Venue]])</f>
        <v>AWAY</v>
      </c>
    </row>
    <row r="5321" spans="1:16" hidden="1" x14ac:dyDescent="0.45">
      <c r="A5321">
        <v>40044425</v>
      </c>
      <c r="B5321" t="s">
        <v>302</v>
      </c>
      <c r="C5321">
        <v>45227</v>
      </c>
      <c r="D5321">
        <v>75094</v>
      </c>
      <c r="E5321">
        <v>20232024</v>
      </c>
      <c r="F5321" t="s">
        <v>17</v>
      </c>
      <c r="G5321" t="s">
        <v>62</v>
      </c>
      <c r="H5321">
        <v>7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2</v>
      </c>
      <c r="O5321" t="s">
        <v>40</v>
      </c>
      <c r="P5321" t="str">
        <f>UPPER(Table1[[#This Row],[Venue]])</f>
        <v>AWAY</v>
      </c>
    </row>
    <row r="5322" spans="1:16" hidden="1" x14ac:dyDescent="0.45">
      <c r="A5322">
        <v>40044425</v>
      </c>
      <c r="B5322" t="s">
        <v>302</v>
      </c>
      <c r="C5322">
        <v>45227</v>
      </c>
      <c r="D5322">
        <v>75094</v>
      </c>
      <c r="E5322">
        <v>20232024</v>
      </c>
      <c r="F5322" t="s">
        <v>17</v>
      </c>
      <c r="G5322" t="s">
        <v>42</v>
      </c>
      <c r="H5322">
        <v>8</v>
      </c>
      <c r="I5322">
        <v>4</v>
      </c>
      <c r="J5322">
        <v>3</v>
      </c>
      <c r="K5322">
        <v>1</v>
      </c>
      <c r="L5322">
        <v>1</v>
      </c>
      <c r="M5322">
        <v>0</v>
      </c>
      <c r="N5322">
        <v>0</v>
      </c>
      <c r="O5322" t="s">
        <v>40</v>
      </c>
      <c r="P5322" t="str">
        <f>UPPER(Table1[[#This Row],[Venue]])</f>
        <v>AWAY</v>
      </c>
    </row>
    <row r="5323" spans="1:16" hidden="1" x14ac:dyDescent="0.45">
      <c r="A5323">
        <v>40044425</v>
      </c>
      <c r="B5323" t="s">
        <v>302</v>
      </c>
      <c r="C5323">
        <v>45227</v>
      </c>
      <c r="D5323">
        <v>75094</v>
      </c>
      <c r="E5323">
        <v>20232024</v>
      </c>
      <c r="F5323" t="s">
        <v>17</v>
      </c>
      <c r="G5323" t="s">
        <v>280</v>
      </c>
      <c r="H5323">
        <v>9</v>
      </c>
      <c r="I5323">
        <v>2</v>
      </c>
      <c r="J5323">
        <v>0</v>
      </c>
      <c r="K5323">
        <v>1</v>
      </c>
      <c r="L5323">
        <v>2</v>
      </c>
      <c r="M5323">
        <v>0</v>
      </c>
      <c r="N5323">
        <v>0</v>
      </c>
      <c r="O5323" t="s">
        <v>40</v>
      </c>
      <c r="P5323" t="str">
        <f>UPPER(Table1[[#This Row],[Venue]])</f>
        <v>AWAY</v>
      </c>
    </row>
    <row r="5324" spans="1:16" hidden="1" x14ac:dyDescent="0.45">
      <c r="A5324">
        <v>40044425</v>
      </c>
      <c r="B5324" t="s">
        <v>302</v>
      </c>
      <c r="C5324">
        <v>45227</v>
      </c>
      <c r="D5324">
        <v>75094</v>
      </c>
      <c r="E5324">
        <v>20232024</v>
      </c>
      <c r="F5324" t="s">
        <v>17</v>
      </c>
      <c r="G5324" t="s">
        <v>63</v>
      </c>
      <c r="H5324">
        <v>10</v>
      </c>
      <c r="I5324">
        <v>1</v>
      </c>
      <c r="J5324">
        <v>0</v>
      </c>
      <c r="K5324">
        <v>1</v>
      </c>
      <c r="L5324">
        <v>1</v>
      </c>
      <c r="M5324">
        <v>0</v>
      </c>
      <c r="N5324">
        <v>0</v>
      </c>
      <c r="O5324" t="s">
        <v>40</v>
      </c>
      <c r="P5324" t="str">
        <f>UPPER(Table1[[#This Row],[Venue]])</f>
        <v>AWAY</v>
      </c>
    </row>
    <row r="5325" spans="1:16" hidden="1" x14ac:dyDescent="0.45">
      <c r="A5325">
        <v>40044425</v>
      </c>
      <c r="B5325" t="s">
        <v>302</v>
      </c>
      <c r="C5325">
        <v>45227</v>
      </c>
      <c r="D5325">
        <v>75094</v>
      </c>
      <c r="E5325">
        <v>20232024</v>
      </c>
      <c r="F5325" t="s">
        <v>17</v>
      </c>
      <c r="G5325" t="s">
        <v>128</v>
      </c>
      <c r="H5325">
        <v>12</v>
      </c>
      <c r="I5325">
        <v>5</v>
      </c>
      <c r="J5325">
        <v>1</v>
      </c>
      <c r="K5325">
        <v>1</v>
      </c>
      <c r="L5325">
        <v>4</v>
      </c>
      <c r="M5325">
        <v>0</v>
      </c>
      <c r="N5325">
        <v>0</v>
      </c>
      <c r="O5325" t="s">
        <v>40</v>
      </c>
      <c r="P5325" t="str">
        <f>UPPER(Table1[[#This Row],[Venue]])</f>
        <v>AWAY</v>
      </c>
    </row>
    <row r="5326" spans="1:16" hidden="1" x14ac:dyDescent="0.45">
      <c r="A5326">
        <v>40044425</v>
      </c>
      <c r="B5326" t="s">
        <v>302</v>
      </c>
      <c r="C5326">
        <v>45227</v>
      </c>
      <c r="D5326">
        <v>75094</v>
      </c>
      <c r="E5326">
        <v>20232024</v>
      </c>
      <c r="F5326" t="s">
        <v>17</v>
      </c>
      <c r="G5326" t="s">
        <v>281</v>
      </c>
      <c r="H5326">
        <v>13</v>
      </c>
      <c r="I5326">
        <v>1</v>
      </c>
      <c r="J5326">
        <v>1</v>
      </c>
      <c r="K5326">
        <v>1</v>
      </c>
      <c r="L5326">
        <v>0</v>
      </c>
      <c r="M5326">
        <v>0</v>
      </c>
      <c r="N5326">
        <v>0</v>
      </c>
      <c r="O5326" t="s">
        <v>40</v>
      </c>
      <c r="P5326" t="str">
        <f>UPPER(Table1[[#This Row],[Venue]])</f>
        <v>AWAY</v>
      </c>
    </row>
    <row r="5327" spans="1:16" hidden="1" x14ac:dyDescent="0.45">
      <c r="A5327">
        <v>40044425</v>
      </c>
      <c r="B5327" t="s">
        <v>302</v>
      </c>
      <c r="C5327">
        <v>45227</v>
      </c>
      <c r="D5327">
        <v>75094</v>
      </c>
      <c r="E5327">
        <v>20232024</v>
      </c>
      <c r="F5327" t="s">
        <v>17</v>
      </c>
      <c r="G5327" t="s">
        <v>341</v>
      </c>
      <c r="H5327">
        <v>17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  <c r="O5327" t="s">
        <v>40</v>
      </c>
      <c r="P5327" t="str">
        <f>UPPER(Table1[[#This Row],[Venue]])</f>
        <v>AWAY</v>
      </c>
    </row>
    <row r="5328" spans="1:16" hidden="1" x14ac:dyDescent="0.45">
      <c r="A5328">
        <v>40044425</v>
      </c>
      <c r="B5328" t="s">
        <v>302</v>
      </c>
      <c r="C5328">
        <v>45227</v>
      </c>
      <c r="D5328">
        <v>75094</v>
      </c>
      <c r="E5328">
        <v>20232024</v>
      </c>
      <c r="F5328" t="s">
        <v>17</v>
      </c>
      <c r="G5328" t="s">
        <v>67</v>
      </c>
      <c r="H5328">
        <v>21</v>
      </c>
      <c r="I5328">
        <v>0</v>
      </c>
      <c r="J5328">
        <v>0</v>
      </c>
      <c r="K5328">
        <v>1</v>
      </c>
      <c r="L5328">
        <v>0</v>
      </c>
      <c r="M5328">
        <v>0</v>
      </c>
      <c r="N5328">
        <v>0</v>
      </c>
      <c r="O5328" t="s">
        <v>40</v>
      </c>
      <c r="P5328" t="str">
        <f>UPPER(Table1[[#This Row],[Venue]])</f>
        <v>AWAY</v>
      </c>
    </row>
    <row r="5329" spans="1:16" hidden="1" x14ac:dyDescent="0.45">
      <c r="A5329">
        <v>40044425</v>
      </c>
      <c r="B5329" t="s">
        <v>302</v>
      </c>
      <c r="C5329">
        <v>45227</v>
      </c>
      <c r="D5329">
        <v>75094</v>
      </c>
      <c r="E5329">
        <v>20232024</v>
      </c>
      <c r="F5329" t="s">
        <v>17</v>
      </c>
      <c r="G5329" t="s">
        <v>322</v>
      </c>
      <c r="H5329">
        <v>40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  <c r="O5329" t="s">
        <v>40</v>
      </c>
      <c r="P5329" t="str">
        <f>UPPER(Table1[[#This Row],[Venue]])</f>
        <v>AWAY</v>
      </c>
    </row>
    <row r="5330" spans="1:16" hidden="1" x14ac:dyDescent="0.45">
      <c r="A5330">
        <v>40044425</v>
      </c>
      <c r="B5330" t="s">
        <v>302</v>
      </c>
      <c r="C5330">
        <v>45227</v>
      </c>
      <c r="D5330">
        <v>75094</v>
      </c>
      <c r="E5330">
        <v>20232024</v>
      </c>
      <c r="F5330" t="s">
        <v>17</v>
      </c>
      <c r="G5330" t="s">
        <v>429</v>
      </c>
      <c r="H5330">
        <v>44</v>
      </c>
      <c r="I5330">
        <v>0</v>
      </c>
      <c r="J5330">
        <v>0</v>
      </c>
      <c r="K5330">
        <v>1</v>
      </c>
      <c r="L5330">
        <v>0</v>
      </c>
      <c r="M5330">
        <v>0</v>
      </c>
      <c r="N5330">
        <v>0</v>
      </c>
      <c r="O5330" t="s">
        <v>40</v>
      </c>
      <c r="P5330" t="str">
        <f>UPPER(Table1[[#This Row],[Venue]])</f>
        <v>AWAY</v>
      </c>
    </row>
    <row r="5331" spans="1:16" hidden="1" x14ac:dyDescent="0.45">
      <c r="A5331">
        <v>40044425</v>
      </c>
      <c r="B5331" t="s">
        <v>302</v>
      </c>
      <c r="C5331">
        <v>45227</v>
      </c>
      <c r="D5331">
        <v>75094</v>
      </c>
      <c r="E5331">
        <v>20232024</v>
      </c>
      <c r="F5331" t="s">
        <v>17</v>
      </c>
      <c r="G5331" t="s">
        <v>71</v>
      </c>
      <c r="H5331">
        <v>55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 t="s">
        <v>40</v>
      </c>
      <c r="P5331" t="str">
        <f>UPPER(Table1[[#This Row],[Venue]])</f>
        <v>AWAY</v>
      </c>
    </row>
    <row r="5332" spans="1:16" hidden="1" x14ac:dyDescent="0.45">
      <c r="A5332">
        <v>40044425</v>
      </c>
      <c r="B5332" t="s">
        <v>302</v>
      </c>
      <c r="C5332">
        <v>45227</v>
      </c>
      <c r="D5332">
        <v>75094</v>
      </c>
      <c r="E5332">
        <v>20232024</v>
      </c>
      <c r="F5332" t="s">
        <v>17</v>
      </c>
      <c r="G5332" t="s">
        <v>72</v>
      </c>
      <c r="H5332">
        <v>86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 t="s">
        <v>40</v>
      </c>
      <c r="P5332" t="str">
        <f>UPPER(Table1[[#This Row],[Venue]])</f>
        <v>AWAY</v>
      </c>
    </row>
    <row r="5333" spans="1:16" hidden="1" x14ac:dyDescent="0.45">
      <c r="A5333">
        <v>40044425</v>
      </c>
      <c r="B5333" t="s">
        <v>302</v>
      </c>
      <c r="C5333">
        <v>45227</v>
      </c>
      <c r="D5333">
        <v>75094</v>
      </c>
      <c r="E5333">
        <v>20232024</v>
      </c>
      <c r="F5333" t="s">
        <v>17</v>
      </c>
      <c r="G5333" t="s">
        <v>191</v>
      </c>
      <c r="H5333">
        <v>89</v>
      </c>
      <c r="I5333">
        <v>5</v>
      </c>
      <c r="J5333">
        <v>5</v>
      </c>
      <c r="K5333">
        <v>1</v>
      </c>
      <c r="L5333">
        <v>0</v>
      </c>
      <c r="M5333">
        <v>0</v>
      </c>
      <c r="N5333">
        <v>0</v>
      </c>
      <c r="O5333" t="s">
        <v>40</v>
      </c>
      <c r="P5333" t="str">
        <f>UPPER(Table1[[#This Row],[Venue]])</f>
        <v>AWAY</v>
      </c>
    </row>
    <row r="5334" spans="1:16" hidden="1" x14ac:dyDescent="0.45">
      <c r="A5334">
        <v>40044425</v>
      </c>
      <c r="B5334" t="s">
        <v>302</v>
      </c>
      <c r="C5334">
        <v>45227</v>
      </c>
      <c r="D5334">
        <v>75094</v>
      </c>
      <c r="E5334">
        <v>20232024</v>
      </c>
      <c r="F5334" t="s">
        <v>17</v>
      </c>
      <c r="G5334" t="s">
        <v>74</v>
      </c>
      <c r="H5334">
        <v>92</v>
      </c>
      <c r="I5334">
        <v>2</v>
      </c>
      <c r="J5334">
        <v>1</v>
      </c>
      <c r="K5334">
        <v>1</v>
      </c>
      <c r="L5334">
        <v>1</v>
      </c>
      <c r="M5334">
        <v>0</v>
      </c>
      <c r="N5334">
        <v>0</v>
      </c>
      <c r="O5334" t="s">
        <v>40</v>
      </c>
      <c r="P5334" t="str">
        <f>UPPER(Table1[[#This Row],[Venue]])</f>
        <v>AWAY</v>
      </c>
    </row>
    <row r="5335" spans="1:16" hidden="1" x14ac:dyDescent="0.45">
      <c r="A5335">
        <v>40044425</v>
      </c>
      <c r="B5335" t="s">
        <v>302</v>
      </c>
      <c r="C5335">
        <v>45227</v>
      </c>
      <c r="D5335">
        <v>75094</v>
      </c>
      <c r="E5335">
        <v>20232024</v>
      </c>
      <c r="F5335" t="s">
        <v>17</v>
      </c>
      <c r="G5335" t="s">
        <v>75</v>
      </c>
      <c r="H5335">
        <v>96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0</v>
      </c>
      <c r="O5335" t="s">
        <v>40</v>
      </c>
      <c r="P5335" t="str">
        <f>UPPER(Table1[[#This Row],[Venue]])</f>
        <v>AWAY</v>
      </c>
    </row>
    <row r="5336" spans="1:16" hidden="1" x14ac:dyDescent="0.45">
      <c r="A5336">
        <v>40044455</v>
      </c>
      <c r="B5336" t="s">
        <v>557</v>
      </c>
      <c r="C5336">
        <v>45227</v>
      </c>
      <c r="D5336">
        <v>75124</v>
      </c>
      <c r="E5336">
        <v>20232024</v>
      </c>
      <c r="F5336" t="s">
        <v>17</v>
      </c>
      <c r="G5336" t="s">
        <v>212</v>
      </c>
      <c r="H5336">
        <v>1</v>
      </c>
      <c r="I5336">
        <v>0</v>
      </c>
      <c r="J5336">
        <v>0</v>
      </c>
      <c r="K5336">
        <v>1</v>
      </c>
      <c r="L5336">
        <v>0</v>
      </c>
      <c r="M5336">
        <v>0</v>
      </c>
      <c r="N5336">
        <v>0</v>
      </c>
      <c r="O5336" t="s">
        <v>19</v>
      </c>
      <c r="P5336" t="str">
        <f>UPPER(Table1[[#This Row],[Venue]])</f>
        <v>HOME</v>
      </c>
    </row>
    <row r="5337" spans="1:16" hidden="1" x14ac:dyDescent="0.45">
      <c r="A5337">
        <v>40044455</v>
      </c>
      <c r="B5337" t="s">
        <v>557</v>
      </c>
      <c r="C5337">
        <v>45227</v>
      </c>
      <c r="D5337">
        <v>75124</v>
      </c>
      <c r="E5337">
        <v>20232024</v>
      </c>
      <c r="F5337" t="s">
        <v>17</v>
      </c>
      <c r="G5337" t="s">
        <v>213</v>
      </c>
      <c r="H5337">
        <v>5</v>
      </c>
      <c r="I5337">
        <v>4</v>
      </c>
      <c r="J5337">
        <v>3</v>
      </c>
      <c r="K5337">
        <v>1</v>
      </c>
      <c r="L5337">
        <v>1</v>
      </c>
      <c r="M5337">
        <v>0</v>
      </c>
      <c r="N5337">
        <v>0</v>
      </c>
      <c r="O5337" t="s">
        <v>19</v>
      </c>
      <c r="P5337" t="str">
        <f>UPPER(Table1[[#This Row],[Venue]])</f>
        <v>HOME</v>
      </c>
    </row>
    <row r="5338" spans="1:16" hidden="1" x14ac:dyDescent="0.45">
      <c r="A5338">
        <v>40044455</v>
      </c>
      <c r="B5338" t="s">
        <v>557</v>
      </c>
      <c r="C5338">
        <v>45227</v>
      </c>
      <c r="D5338">
        <v>75124</v>
      </c>
      <c r="E5338">
        <v>20232024</v>
      </c>
      <c r="F5338" t="s">
        <v>17</v>
      </c>
      <c r="G5338" t="s">
        <v>268</v>
      </c>
      <c r="H5338">
        <v>6</v>
      </c>
      <c r="I5338">
        <v>0</v>
      </c>
      <c r="J5338">
        <v>0</v>
      </c>
      <c r="K5338">
        <v>1</v>
      </c>
      <c r="L5338">
        <v>0</v>
      </c>
      <c r="M5338">
        <v>0</v>
      </c>
      <c r="N5338">
        <v>0</v>
      </c>
      <c r="O5338" t="s">
        <v>19</v>
      </c>
      <c r="P5338" t="str">
        <f>UPPER(Table1[[#This Row],[Venue]])</f>
        <v>HOME</v>
      </c>
    </row>
    <row r="5339" spans="1:16" hidden="1" x14ac:dyDescent="0.45">
      <c r="A5339">
        <v>40044455</v>
      </c>
      <c r="B5339" t="s">
        <v>557</v>
      </c>
      <c r="C5339">
        <v>45227</v>
      </c>
      <c r="D5339">
        <v>75124</v>
      </c>
      <c r="E5339">
        <v>20232024</v>
      </c>
      <c r="F5339" t="s">
        <v>17</v>
      </c>
      <c r="G5339" t="s">
        <v>214</v>
      </c>
      <c r="H5339">
        <v>7</v>
      </c>
      <c r="I5339">
        <v>1</v>
      </c>
      <c r="J5339">
        <v>0</v>
      </c>
      <c r="K5339">
        <v>1</v>
      </c>
      <c r="L5339">
        <v>1</v>
      </c>
      <c r="M5339">
        <v>0</v>
      </c>
      <c r="N5339">
        <v>0</v>
      </c>
      <c r="O5339" t="s">
        <v>19</v>
      </c>
      <c r="P5339" t="str">
        <f>UPPER(Table1[[#This Row],[Venue]])</f>
        <v>HOME</v>
      </c>
    </row>
    <row r="5340" spans="1:16" hidden="1" x14ac:dyDescent="0.45">
      <c r="A5340">
        <v>40044455</v>
      </c>
      <c r="B5340" t="s">
        <v>557</v>
      </c>
      <c r="C5340">
        <v>45227</v>
      </c>
      <c r="D5340">
        <v>75124</v>
      </c>
      <c r="E5340">
        <v>20232024</v>
      </c>
      <c r="F5340" t="s">
        <v>17</v>
      </c>
      <c r="G5340" t="s">
        <v>215</v>
      </c>
      <c r="H5340">
        <v>9</v>
      </c>
      <c r="I5340">
        <v>2</v>
      </c>
      <c r="J5340">
        <v>1</v>
      </c>
      <c r="K5340">
        <v>1</v>
      </c>
      <c r="L5340">
        <v>1</v>
      </c>
      <c r="M5340">
        <v>0</v>
      </c>
      <c r="N5340">
        <v>0</v>
      </c>
      <c r="O5340" t="s">
        <v>19</v>
      </c>
      <c r="P5340" t="str">
        <f>UPPER(Table1[[#This Row],[Venue]])</f>
        <v>HOME</v>
      </c>
    </row>
    <row r="5341" spans="1:16" hidden="1" x14ac:dyDescent="0.45">
      <c r="A5341">
        <v>40044455</v>
      </c>
      <c r="B5341" t="s">
        <v>557</v>
      </c>
      <c r="C5341">
        <v>45227</v>
      </c>
      <c r="D5341">
        <v>75124</v>
      </c>
      <c r="E5341">
        <v>20232024</v>
      </c>
      <c r="F5341" t="s">
        <v>17</v>
      </c>
      <c r="G5341" t="s">
        <v>216</v>
      </c>
      <c r="H5341">
        <v>14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2</v>
      </c>
      <c r="O5341" t="s">
        <v>19</v>
      </c>
      <c r="P5341" t="str">
        <f>UPPER(Table1[[#This Row],[Venue]])</f>
        <v>HOME</v>
      </c>
    </row>
    <row r="5342" spans="1:16" hidden="1" x14ac:dyDescent="0.45">
      <c r="A5342">
        <v>40044455</v>
      </c>
      <c r="B5342" t="s">
        <v>557</v>
      </c>
      <c r="C5342">
        <v>45227</v>
      </c>
      <c r="D5342">
        <v>75124</v>
      </c>
      <c r="E5342">
        <v>20232024</v>
      </c>
      <c r="F5342" t="s">
        <v>17</v>
      </c>
      <c r="G5342" t="s">
        <v>545</v>
      </c>
      <c r="H5342">
        <v>15</v>
      </c>
      <c r="I5342">
        <v>1</v>
      </c>
      <c r="J5342">
        <v>0</v>
      </c>
      <c r="K5342">
        <v>1</v>
      </c>
      <c r="L5342">
        <v>1</v>
      </c>
      <c r="M5342">
        <v>0</v>
      </c>
      <c r="N5342">
        <v>0</v>
      </c>
      <c r="O5342" t="s">
        <v>19</v>
      </c>
      <c r="P5342" t="str">
        <f>UPPER(Table1[[#This Row],[Venue]])</f>
        <v>HOME</v>
      </c>
    </row>
    <row r="5343" spans="1:16" hidden="1" x14ac:dyDescent="0.45">
      <c r="A5343">
        <v>40044455</v>
      </c>
      <c r="B5343" t="s">
        <v>557</v>
      </c>
      <c r="C5343">
        <v>45227</v>
      </c>
      <c r="D5343">
        <v>75124</v>
      </c>
      <c r="E5343">
        <v>20232024</v>
      </c>
      <c r="F5343" t="s">
        <v>17</v>
      </c>
      <c r="G5343" t="s">
        <v>218</v>
      </c>
      <c r="H5343">
        <v>17</v>
      </c>
      <c r="I5343">
        <v>2</v>
      </c>
      <c r="J5343">
        <v>0</v>
      </c>
      <c r="K5343">
        <v>1</v>
      </c>
      <c r="L5343">
        <v>2</v>
      </c>
      <c r="M5343">
        <v>0</v>
      </c>
      <c r="N5343">
        <v>0</v>
      </c>
      <c r="O5343" t="s">
        <v>19</v>
      </c>
      <c r="P5343" t="str">
        <f>UPPER(Table1[[#This Row],[Venue]])</f>
        <v>HOME</v>
      </c>
    </row>
    <row r="5344" spans="1:16" hidden="1" x14ac:dyDescent="0.45">
      <c r="A5344">
        <v>40044455</v>
      </c>
      <c r="B5344" t="s">
        <v>557</v>
      </c>
      <c r="C5344">
        <v>45227</v>
      </c>
      <c r="D5344">
        <v>75124</v>
      </c>
      <c r="E5344">
        <v>20232024</v>
      </c>
      <c r="F5344" t="s">
        <v>17</v>
      </c>
      <c r="G5344" t="s">
        <v>219</v>
      </c>
      <c r="H5344">
        <v>23</v>
      </c>
      <c r="I5344">
        <v>3</v>
      </c>
      <c r="J5344">
        <v>1</v>
      </c>
      <c r="K5344">
        <v>1</v>
      </c>
      <c r="L5344">
        <v>2</v>
      </c>
      <c r="M5344">
        <v>0</v>
      </c>
      <c r="N5344">
        <v>0</v>
      </c>
      <c r="O5344" t="s">
        <v>19</v>
      </c>
      <c r="P5344" t="str">
        <f>UPPER(Table1[[#This Row],[Venue]])</f>
        <v>HOME</v>
      </c>
    </row>
    <row r="5345" spans="1:16" hidden="1" x14ac:dyDescent="0.45">
      <c r="A5345">
        <v>40044455</v>
      </c>
      <c r="B5345" t="s">
        <v>557</v>
      </c>
      <c r="C5345">
        <v>45227</v>
      </c>
      <c r="D5345">
        <v>75124</v>
      </c>
      <c r="E5345">
        <v>20232024</v>
      </c>
      <c r="F5345" t="s">
        <v>17</v>
      </c>
      <c r="G5345" t="s">
        <v>220</v>
      </c>
      <c r="H5345">
        <v>24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 t="s">
        <v>19</v>
      </c>
      <c r="P5345" t="str">
        <f>UPPER(Table1[[#This Row],[Venue]])</f>
        <v>HOME</v>
      </c>
    </row>
    <row r="5346" spans="1:16" hidden="1" x14ac:dyDescent="0.45">
      <c r="A5346">
        <v>40044455</v>
      </c>
      <c r="B5346" t="s">
        <v>557</v>
      </c>
      <c r="C5346">
        <v>45227</v>
      </c>
      <c r="D5346">
        <v>75124</v>
      </c>
      <c r="E5346">
        <v>20232024</v>
      </c>
      <c r="F5346" t="s">
        <v>17</v>
      </c>
      <c r="G5346" t="s">
        <v>221</v>
      </c>
      <c r="H5346">
        <v>25</v>
      </c>
      <c r="I5346">
        <v>1</v>
      </c>
      <c r="J5346">
        <v>0</v>
      </c>
      <c r="K5346">
        <v>1</v>
      </c>
      <c r="L5346">
        <v>1</v>
      </c>
      <c r="M5346">
        <v>0</v>
      </c>
      <c r="N5346">
        <v>0</v>
      </c>
      <c r="O5346" t="s">
        <v>19</v>
      </c>
      <c r="P5346" t="str">
        <f>UPPER(Table1[[#This Row],[Venue]])</f>
        <v>HOME</v>
      </c>
    </row>
    <row r="5347" spans="1:16" hidden="1" x14ac:dyDescent="0.45">
      <c r="A5347">
        <v>40044455</v>
      </c>
      <c r="B5347" t="s">
        <v>557</v>
      </c>
      <c r="C5347">
        <v>45227</v>
      </c>
      <c r="D5347">
        <v>75124</v>
      </c>
      <c r="E5347">
        <v>20232024</v>
      </c>
      <c r="F5347" t="s">
        <v>17</v>
      </c>
      <c r="G5347" t="s">
        <v>222</v>
      </c>
      <c r="H5347">
        <v>27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 t="s">
        <v>19</v>
      </c>
      <c r="P5347" t="str">
        <f>UPPER(Table1[[#This Row],[Venue]])</f>
        <v>HOME</v>
      </c>
    </row>
    <row r="5348" spans="1:16" hidden="1" x14ac:dyDescent="0.45">
      <c r="A5348">
        <v>40044455</v>
      </c>
      <c r="B5348" t="s">
        <v>557</v>
      </c>
      <c r="C5348">
        <v>45227</v>
      </c>
      <c r="D5348">
        <v>75124</v>
      </c>
      <c r="E5348">
        <v>20232024</v>
      </c>
      <c r="F5348" t="s">
        <v>17</v>
      </c>
      <c r="G5348" t="s">
        <v>223</v>
      </c>
      <c r="H5348">
        <v>37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0</v>
      </c>
      <c r="O5348" t="s">
        <v>19</v>
      </c>
      <c r="P5348" t="str">
        <f>UPPER(Table1[[#This Row],[Venue]])</f>
        <v>HOME</v>
      </c>
    </row>
    <row r="5349" spans="1:16" hidden="1" x14ac:dyDescent="0.45">
      <c r="A5349">
        <v>40044455</v>
      </c>
      <c r="B5349" t="s">
        <v>557</v>
      </c>
      <c r="C5349">
        <v>45227</v>
      </c>
      <c r="D5349">
        <v>75124</v>
      </c>
      <c r="E5349">
        <v>20232024</v>
      </c>
      <c r="F5349" t="s">
        <v>17</v>
      </c>
      <c r="G5349" t="s">
        <v>230</v>
      </c>
      <c r="H5349">
        <v>61</v>
      </c>
      <c r="I5349">
        <v>0</v>
      </c>
      <c r="J5349">
        <v>0</v>
      </c>
      <c r="K5349">
        <v>1</v>
      </c>
      <c r="L5349">
        <v>0</v>
      </c>
      <c r="M5349">
        <v>0</v>
      </c>
      <c r="N5349">
        <v>0</v>
      </c>
      <c r="O5349" t="s">
        <v>19</v>
      </c>
      <c r="P5349" t="str">
        <f>UPPER(Table1[[#This Row],[Venue]])</f>
        <v>HOME</v>
      </c>
    </row>
    <row r="5350" spans="1:16" hidden="1" x14ac:dyDescent="0.45">
      <c r="A5350">
        <v>40044455</v>
      </c>
      <c r="B5350" t="s">
        <v>557</v>
      </c>
      <c r="C5350">
        <v>45227</v>
      </c>
      <c r="D5350">
        <v>75124</v>
      </c>
      <c r="E5350">
        <v>20232024</v>
      </c>
      <c r="F5350" t="s">
        <v>17</v>
      </c>
      <c r="G5350" t="s">
        <v>50</v>
      </c>
      <c r="H5350">
        <v>63</v>
      </c>
      <c r="I5350">
        <v>1</v>
      </c>
      <c r="J5350">
        <v>0</v>
      </c>
      <c r="K5350">
        <v>1</v>
      </c>
      <c r="L5350">
        <v>1</v>
      </c>
      <c r="M5350">
        <v>0</v>
      </c>
      <c r="N5350">
        <v>0</v>
      </c>
      <c r="O5350" t="s">
        <v>19</v>
      </c>
      <c r="P5350" t="str">
        <f>UPPER(Table1[[#This Row],[Venue]])</f>
        <v>HOME</v>
      </c>
    </row>
    <row r="5351" spans="1:16" hidden="1" x14ac:dyDescent="0.45">
      <c r="A5351">
        <v>40044455</v>
      </c>
      <c r="B5351" t="s">
        <v>557</v>
      </c>
      <c r="C5351">
        <v>45227</v>
      </c>
      <c r="D5351">
        <v>75124</v>
      </c>
      <c r="E5351">
        <v>20232024</v>
      </c>
      <c r="F5351" t="s">
        <v>17</v>
      </c>
      <c r="G5351" t="s">
        <v>226</v>
      </c>
      <c r="H5351">
        <v>70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 t="s">
        <v>19</v>
      </c>
      <c r="P5351" t="str">
        <f>UPPER(Table1[[#This Row],[Venue]])</f>
        <v>HOME</v>
      </c>
    </row>
    <row r="5352" spans="1:16" hidden="1" x14ac:dyDescent="0.45">
      <c r="A5352">
        <v>40044455</v>
      </c>
      <c r="B5352" t="s">
        <v>557</v>
      </c>
      <c r="C5352">
        <v>45227</v>
      </c>
      <c r="D5352">
        <v>75124</v>
      </c>
      <c r="E5352">
        <v>20232024</v>
      </c>
      <c r="F5352" t="s">
        <v>17</v>
      </c>
      <c r="G5352" t="s">
        <v>269</v>
      </c>
      <c r="H5352">
        <v>71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2</v>
      </c>
      <c r="O5352" t="s">
        <v>19</v>
      </c>
      <c r="P5352" t="str">
        <f>UPPER(Table1[[#This Row],[Venue]])</f>
        <v>HOME</v>
      </c>
    </row>
    <row r="5353" spans="1:16" hidden="1" x14ac:dyDescent="0.45">
      <c r="A5353">
        <v>40044455</v>
      </c>
      <c r="B5353" t="s">
        <v>557</v>
      </c>
      <c r="C5353">
        <v>45227</v>
      </c>
      <c r="D5353">
        <v>75124</v>
      </c>
      <c r="E5353">
        <v>20232024</v>
      </c>
      <c r="F5353" t="s">
        <v>17</v>
      </c>
      <c r="G5353" t="s">
        <v>227</v>
      </c>
      <c r="H5353">
        <v>74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2</v>
      </c>
      <c r="O5353" t="s">
        <v>19</v>
      </c>
      <c r="P5353" t="str">
        <f>UPPER(Table1[[#This Row],[Venue]])</f>
        <v>HOME</v>
      </c>
    </row>
    <row r="5354" spans="1:16" hidden="1" x14ac:dyDescent="0.45">
      <c r="A5354">
        <v>40044455</v>
      </c>
      <c r="B5354" t="s">
        <v>557</v>
      </c>
      <c r="C5354">
        <v>45227</v>
      </c>
      <c r="D5354">
        <v>75124</v>
      </c>
      <c r="E5354">
        <v>20232024</v>
      </c>
      <c r="F5354" t="s">
        <v>17</v>
      </c>
      <c r="G5354" t="s">
        <v>228</v>
      </c>
      <c r="H5354">
        <v>77</v>
      </c>
      <c r="I5354">
        <v>6</v>
      </c>
      <c r="J5354">
        <v>3</v>
      </c>
      <c r="K5354">
        <v>1</v>
      </c>
      <c r="L5354">
        <v>3</v>
      </c>
      <c r="M5354">
        <v>0</v>
      </c>
      <c r="N5354">
        <v>0</v>
      </c>
      <c r="O5354" t="s">
        <v>19</v>
      </c>
      <c r="P5354" t="str">
        <f>UPPER(Table1[[#This Row],[Venue]])</f>
        <v>HOME</v>
      </c>
    </row>
    <row r="5355" spans="1:16" hidden="1" x14ac:dyDescent="0.45">
      <c r="A5355">
        <v>40044455</v>
      </c>
      <c r="B5355" t="s">
        <v>557</v>
      </c>
      <c r="C5355">
        <v>45227</v>
      </c>
      <c r="D5355">
        <v>75124</v>
      </c>
      <c r="E5355">
        <v>20232024</v>
      </c>
      <c r="F5355" t="s">
        <v>17</v>
      </c>
      <c r="G5355" t="s">
        <v>231</v>
      </c>
      <c r="H5355">
        <v>97</v>
      </c>
      <c r="I5355">
        <v>4</v>
      </c>
      <c r="J5355">
        <v>4</v>
      </c>
      <c r="K5355">
        <v>1</v>
      </c>
      <c r="L5355">
        <v>0</v>
      </c>
      <c r="M5355">
        <v>0</v>
      </c>
      <c r="N5355">
        <v>0</v>
      </c>
      <c r="O5355" t="s">
        <v>19</v>
      </c>
      <c r="P5355" t="str">
        <f>UPPER(Table1[[#This Row],[Venue]])</f>
        <v>HOME</v>
      </c>
    </row>
    <row r="5356" spans="1:16" hidden="1" x14ac:dyDescent="0.45">
      <c r="A5356">
        <v>40044455</v>
      </c>
      <c r="B5356" t="s">
        <v>557</v>
      </c>
      <c r="C5356">
        <v>45227</v>
      </c>
      <c r="D5356">
        <v>75124</v>
      </c>
      <c r="E5356">
        <v>20232024</v>
      </c>
      <c r="F5356" t="s">
        <v>17</v>
      </c>
      <c r="G5356" t="s">
        <v>527</v>
      </c>
      <c r="H5356">
        <v>7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2</v>
      </c>
      <c r="O5356" t="s">
        <v>40</v>
      </c>
      <c r="P5356" t="str">
        <f>UPPER(Table1[[#This Row],[Venue]])</f>
        <v>AWAY</v>
      </c>
    </row>
    <row r="5357" spans="1:16" hidden="1" x14ac:dyDescent="0.45">
      <c r="A5357">
        <v>40044455</v>
      </c>
      <c r="B5357" t="s">
        <v>557</v>
      </c>
      <c r="C5357">
        <v>45227</v>
      </c>
      <c r="D5357">
        <v>75124</v>
      </c>
      <c r="E5357">
        <v>20232024</v>
      </c>
      <c r="F5357" t="s">
        <v>17</v>
      </c>
      <c r="G5357" t="s">
        <v>472</v>
      </c>
      <c r="H5357">
        <v>9</v>
      </c>
      <c r="I5357">
        <v>1</v>
      </c>
      <c r="J5357">
        <v>1</v>
      </c>
      <c r="K5357">
        <v>1</v>
      </c>
      <c r="L5357">
        <v>0</v>
      </c>
      <c r="M5357">
        <v>0</v>
      </c>
      <c r="N5357">
        <v>0</v>
      </c>
      <c r="O5357" t="s">
        <v>40</v>
      </c>
      <c r="P5357" t="str">
        <f>UPPER(Table1[[#This Row],[Venue]])</f>
        <v>AWAY</v>
      </c>
    </row>
    <row r="5358" spans="1:16" hidden="1" x14ac:dyDescent="0.45">
      <c r="A5358">
        <v>40044455</v>
      </c>
      <c r="B5358" t="s">
        <v>557</v>
      </c>
      <c r="C5358">
        <v>45227</v>
      </c>
      <c r="D5358">
        <v>75124</v>
      </c>
      <c r="E5358">
        <v>20232024</v>
      </c>
      <c r="F5358" t="s">
        <v>17</v>
      </c>
      <c r="G5358" t="s">
        <v>558</v>
      </c>
      <c r="H5358">
        <v>15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 t="s">
        <v>40</v>
      </c>
      <c r="P5358" t="str">
        <f>UPPER(Table1[[#This Row],[Venue]])</f>
        <v>AWAY</v>
      </c>
    </row>
    <row r="5359" spans="1:16" hidden="1" x14ac:dyDescent="0.45">
      <c r="A5359">
        <v>40044455</v>
      </c>
      <c r="B5359" t="s">
        <v>557</v>
      </c>
      <c r="C5359">
        <v>45227</v>
      </c>
      <c r="D5359">
        <v>75124</v>
      </c>
      <c r="E5359">
        <v>20232024</v>
      </c>
      <c r="F5359" t="s">
        <v>17</v>
      </c>
      <c r="G5359" t="s">
        <v>474</v>
      </c>
      <c r="H5359">
        <v>20</v>
      </c>
      <c r="I5359">
        <v>2</v>
      </c>
      <c r="J5359">
        <v>0</v>
      </c>
      <c r="K5359">
        <v>1</v>
      </c>
      <c r="L5359">
        <v>2</v>
      </c>
      <c r="M5359">
        <v>0</v>
      </c>
      <c r="N5359">
        <v>2</v>
      </c>
      <c r="O5359" t="s">
        <v>40</v>
      </c>
      <c r="P5359" t="str">
        <f>UPPER(Table1[[#This Row],[Venue]])</f>
        <v>AWAY</v>
      </c>
    </row>
    <row r="5360" spans="1:16" hidden="1" x14ac:dyDescent="0.45">
      <c r="A5360">
        <v>40044455</v>
      </c>
      <c r="B5360" t="s">
        <v>557</v>
      </c>
      <c r="C5360">
        <v>45227</v>
      </c>
      <c r="D5360">
        <v>75124</v>
      </c>
      <c r="E5360">
        <v>20232024</v>
      </c>
      <c r="F5360" t="s">
        <v>17</v>
      </c>
      <c r="G5360" t="s">
        <v>540</v>
      </c>
      <c r="H5360">
        <v>21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2</v>
      </c>
      <c r="O5360" t="s">
        <v>40</v>
      </c>
      <c r="P5360" t="str">
        <f>UPPER(Table1[[#This Row],[Venue]])</f>
        <v>AWAY</v>
      </c>
    </row>
    <row r="5361" spans="1:16" hidden="1" x14ac:dyDescent="0.45">
      <c r="A5361">
        <v>40044455</v>
      </c>
      <c r="B5361" t="s">
        <v>557</v>
      </c>
      <c r="C5361">
        <v>45227</v>
      </c>
      <c r="D5361">
        <v>75124</v>
      </c>
      <c r="E5361">
        <v>20232024</v>
      </c>
      <c r="F5361" t="s">
        <v>17</v>
      </c>
      <c r="G5361" t="s">
        <v>478</v>
      </c>
      <c r="H5361">
        <v>78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0</v>
      </c>
      <c r="O5361" t="s">
        <v>40</v>
      </c>
      <c r="P5361" t="str">
        <f>UPPER(Table1[[#This Row],[Venue]])</f>
        <v>AWAY</v>
      </c>
    </row>
    <row r="5362" spans="1:16" hidden="1" x14ac:dyDescent="0.45">
      <c r="A5362">
        <v>40044455</v>
      </c>
      <c r="B5362" t="s">
        <v>557</v>
      </c>
      <c r="C5362">
        <v>45227</v>
      </c>
      <c r="D5362">
        <v>75124</v>
      </c>
      <c r="E5362">
        <v>20232024</v>
      </c>
      <c r="F5362" t="s">
        <v>17</v>
      </c>
      <c r="G5362" t="s">
        <v>526</v>
      </c>
      <c r="H5362">
        <v>81</v>
      </c>
      <c r="I5362">
        <v>0</v>
      </c>
      <c r="J5362">
        <v>0</v>
      </c>
      <c r="K5362">
        <v>1</v>
      </c>
      <c r="L5362">
        <v>0</v>
      </c>
      <c r="M5362">
        <v>0</v>
      </c>
      <c r="N5362">
        <v>0</v>
      </c>
      <c r="O5362" t="s">
        <v>40</v>
      </c>
      <c r="P5362" t="str">
        <f>UPPER(Table1[[#This Row],[Venue]])</f>
        <v>AWAY</v>
      </c>
    </row>
    <row r="5363" spans="1:16" hidden="1" x14ac:dyDescent="0.45">
      <c r="A5363">
        <v>40044455</v>
      </c>
      <c r="B5363" t="s">
        <v>557</v>
      </c>
      <c r="C5363">
        <v>45227</v>
      </c>
      <c r="D5363">
        <v>75124</v>
      </c>
      <c r="E5363">
        <v>20232024</v>
      </c>
      <c r="F5363" t="s">
        <v>17</v>
      </c>
      <c r="G5363" t="s">
        <v>209</v>
      </c>
      <c r="H5363">
        <v>88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0</v>
      </c>
      <c r="O5363" t="s">
        <v>40</v>
      </c>
      <c r="P5363" t="str">
        <f>UPPER(Table1[[#This Row],[Venue]])</f>
        <v>AWAY</v>
      </c>
    </row>
    <row r="5364" spans="1:16" hidden="1" x14ac:dyDescent="0.45">
      <c r="A5364">
        <v>40044455</v>
      </c>
      <c r="B5364" t="s">
        <v>557</v>
      </c>
      <c r="C5364">
        <v>45227</v>
      </c>
      <c r="D5364">
        <v>75124</v>
      </c>
      <c r="E5364">
        <v>20232024</v>
      </c>
      <c r="F5364" t="s">
        <v>17</v>
      </c>
      <c r="G5364" t="s">
        <v>421</v>
      </c>
      <c r="H5364">
        <v>89</v>
      </c>
      <c r="I5364">
        <v>2</v>
      </c>
      <c r="J5364">
        <v>0</v>
      </c>
      <c r="K5364">
        <v>1</v>
      </c>
      <c r="L5364">
        <v>2</v>
      </c>
      <c r="M5364">
        <v>0</v>
      </c>
      <c r="N5364">
        <v>0</v>
      </c>
      <c r="O5364" t="s">
        <v>40</v>
      </c>
      <c r="P5364" t="str">
        <f>UPPER(Table1[[#This Row],[Venue]])</f>
        <v>AWAY</v>
      </c>
    </row>
    <row r="5365" spans="1:16" hidden="1" x14ac:dyDescent="0.45">
      <c r="A5365">
        <v>40044455</v>
      </c>
      <c r="B5365" t="s">
        <v>557</v>
      </c>
      <c r="C5365">
        <v>45227</v>
      </c>
      <c r="D5365">
        <v>75124</v>
      </c>
      <c r="E5365">
        <v>20232024</v>
      </c>
      <c r="F5365" t="s">
        <v>17</v>
      </c>
      <c r="G5365" t="s">
        <v>479</v>
      </c>
      <c r="H5365">
        <v>90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 t="s">
        <v>40</v>
      </c>
      <c r="P5365" t="str">
        <f>UPPER(Table1[[#This Row],[Venue]])</f>
        <v>AWAY</v>
      </c>
    </row>
    <row r="5366" spans="1:16" hidden="1" x14ac:dyDescent="0.45">
      <c r="A5366">
        <v>40044427</v>
      </c>
      <c r="B5366" t="s">
        <v>323</v>
      </c>
      <c r="C5366">
        <v>45227</v>
      </c>
      <c r="D5366">
        <v>75096</v>
      </c>
      <c r="E5366">
        <v>20232024</v>
      </c>
      <c r="F5366" t="s">
        <v>17</v>
      </c>
      <c r="G5366" t="s">
        <v>239</v>
      </c>
      <c r="H5366">
        <v>1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 t="s">
        <v>19</v>
      </c>
      <c r="P5366" t="str">
        <f>UPPER(Table1[[#This Row],[Venue]])</f>
        <v>HOME</v>
      </c>
    </row>
    <row r="5367" spans="1:16" hidden="1" x14ac:dyDescent="0.45">
      <c r="A5367">
        <v>40044427</v>
      </c>
      <c r="B5367" t="s">
        <v>323</v>
      </c>
      <c r="C5367">
        <v>45227</v>
      </c>
      <c r="D5367">
        <v>75096</v>
      </c>
      <c r="E5367">
        <v>20232024</v>
      </c>
      <c r="F5367" t="s">
        <v>17</v>
      </c>
      <c r="G5367" t="s">
        <v>240</v>
      </c>
      <c r="H5367">
        <v>3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 t="s">
        <v>19</v>
      </c>
      <c r="P5367" t="str">
        <f>UPPER(Table1[[#This Row],[Venue]])</f>
        <v>HOME</v>
      </c>
    </row>
    <row r="5368" spans="1:16" hidden="1" x14ac:dyDescent="0.45">
      <c r="A5368">
        <v>40044427</v>
      </c>
      <c r="B5368" t="s">
        <v>323</v>
      </c>
      <c r="C5368">
        <v>45227</v>
      </c>
      <c r="D5368">
        <v>75096</v>
      </c>
      <c r="E5368">
        <v>20232024</v>
      </c>
      <c r="F5368" t="s">
        <v>17</v>
      </c>
      <c r="G5368" t="s">
        <v>241</v>
      </c>
      <c r="H5368">
        <v>4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0</v>
      </c>
      <c r="O5368" t="s">
        <v>19</v>
      </c>
      <c r="P5368" t="str">
        <f>UPPER(Table1[[#This Row],[Venue]])</f>
        <v>HOME</v>
      </c>
    </row>
    <row r="5369" spans="1:16" hidden="1" x14ac:dyDescent="0.45">
      <c r="A5369">
        <v>40044427</v>
      </c>
      <c r="B5369" t="s">
        <v>323</v>
      </c>
      <c r="C5369">
        <v>45227</v>
      </c>
      <c r="D5369">
        <v>75096</v>
      </c>
      <c r="E5369">
        <v>20232024</v>
      </c>
      <c r="F5369" t="s">
        <v>17</v>
      </c>
      <c r="G5369" t="s">
        <v>398</v>
      </c>
      <c r="H5369">
        <v>5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 t="s">
        <v>19</v>
      </c>
      <c r="P5369" t="str">
        <f>UPPER(Table1[[#This Row],[Venue]])</f>
        <v>HOME</v>
      </c>
    </row>
    <row r="5370" spans="1:16" hidden="1" x14ac:dyDescent="0.45">
      <c r="A5370">
        <v>40044427</v>
      </c>
      <c r="B5370" t="s">
        <v>323</v>
      </c>
      <c r="C5370">
        <v>45227</v>
      </c>
      <c r="D5370">
        <v>75096</v>
      </c>
      <c r="E5370">
        <v>20232024</v>
      </c>
      <c r="F5370" t="s">
        <v>17</v>
      </c>
      <c r="G5370" t="s">
        <v>253</v>
      </c>
      <c r="H5370">
        <v>6</v>
      </c>
      <c r="I5370">
        <v>1</v>
      </c>
      <c r="J5370">
        <v>0</v>
      </c>
      <c r="K5370">
        <v>1</v>
      </c>
      <c r="L5370">
        <v>1</v>
      </c>
      <c r="M5370">
        <v>0</v>
      </c>
      <c r="N5370">
        <v>0</v>
      </c>
      <c r="O5370" t="s">
        <v>19</v>
      </c>
      <c r="P5370" t="str">
        <f>UPPER(Table1[[#This Row],[Venue]])</f>
        <v>HOME</v>
      </c>
    </row>
    <row r="5371" spans="1:16" hidden="1" x14ac:dyDescent="0.45">
      <c r="A5371">
        <v>40044427</v>
      </c>
      <c r="B5371" t="s">
        <v>323</v>
      </c>
      <c r="C5371">
        <v>45227</v>
      </c>
      <c r="D5371">
        <v>75096</v>
      </c>
      <c r="E5371">
        <v>20232024</v>
      </c>
      <c r="F5371" t="s">
        <v>17</v>
      </c>
      <c r="G5371" t="s">
        <v>59</v>
      </c>
      <c r="H5371">
        <v>9</v>
      </c>
      <c r="I5371">
        <v>3</v>
      </c>
      <c r="J5371">
        <v>2</v>
      </c>
      <c r="K5371">
        <v>1</v>
      </c>
      <c r="L5371">
        <v>1</v>
      </c>
      <c r="M5371">
        <v>0</v>
      </c>
      <c r="N5371">
        <v>0</v>
      </c>
      <c r="O5371" t="s">
        <v>19</v>
      </c>
      <c r="P5371" t="str">
        <f>UPPER(Table1[[#This Row],[Venue]])</f>
        <v>HOME</v>
      </c>
    </row>
    <row r="5372" spans="1:16" hidden="1" x14ac:dyDescent="0.45">
      <c r="A5372">
        <v>40044427</v>
      </c>
      <c r="B5372" t="s">
        <v>323</v>
      </c>
      <c r="C5372">
        <v>45227</v>
      </c>
      <c r="D5372">
        <v>75096</v>
      </c>
      <c r="E5372">
        <v>20232024</v>
      </c>
      <c r="F5372" t="s">
        <v>17</v>
      </c>
      <c r="G5372" t="s">
        <v>245</v>
      </c>
      <c r="H5372">
        <v>10</v>
      </c>
      <c r="I5372">
        <v>1</v>
      </c>
      <c r="J5372">
        <v>0</v>
      </c>
      <c r="K5372">
        <v>1</v>
      </c>
      <c r="L5372">
        <v>1</v>
      </c>
      <c r="M5372">
        <v>0</v>
      </c>
      <c r="N5372">
        <v>0</v>
      </c>
      <c r="O5372" t="s">
        <v>19</v>
      </c>
      <c r="P5372" t="str">
        <f>UPPER(Table1[[#This Row],[Venue]])</f>
        <v>HOME</v>
      </c>
    </row>
    <row r="5373" spans="1:16" hidden="1" x14ac:dyDescent="0.45">
      <c r="A5373">
        <v>40044427</v>
      </c>
      <c r="B5373" t="s">
        <v>323</v>
      </c>
      <c r="C5373">
        <v>45227</v>
      </c>
      <c r="D5373">
        <v>75096</v>
      </c>
      <c r="E5373">
        <v>20232024</v>
      </c>
      <c r="F5373" t="s">
        <v>17</v>
      </c>
      <c r="G5373" t="s">
        <v>244</v>
      </c>
      <c r="H5373">
        <v>11</v>
      </c>
      <c r="I5373">
        <v>2</v>
      </c>
      <c r="J5373">
        <v>1</v>
      </c>
      <c r="K5373">
        <v>1</v>
      </c>
      <c r="L5373">
        <v>1</v>
      </c>
      <c r="M5373">
        <v>0</v>
      </c>
      <c r="N5373">
        <v>2</v>
      </c>
      <c r="O5373" t="s">
        <v>19</v>
      </c>
      <c r="P5373" t="str">
        <f>UPPER(Table1[[#This Row],[Venue]])</f>
        <v>HOME</v>
      </c>
    </row>
    <row r="5374" spans="1:16" hidden="1" x14ac:dyDescent="0.45">
      <c r="A5374">
        <v>40044427</v>
      </c>
      <c r="B5374" t="s">
        <v>323</v>
      </c>
      <c r="C5374">
        <v>45227</v>
      </c>
      <c r="D5374">
        <v>75096</v>
      </c>
      <c r="E5374">
        <v>20232024</v>
      </c>
      <c r="F5374" t="s">
        <v>17</v>
      </c>
      <c r="G5374" t="s">
        <v>243</v>
      </c>
      <c r="H5374">
        <v>17</v>
      </c>
      <c r="I5374">
        <v>0</v>
      </c>
      <c r="J5374">
        <v>0</v>
      </c>
      <c r="K5374">
        <v>1</v>
      </c>
      <c r="L5374">
        <v>0</v>
      </c>
      <c r="M5374">
        <v>0</v>
      </c>
      <c r="N5374">
        <v>2</v>
      </c>
      <c r="O5374" t="s">
        <v>19</v>
      </c>
      <c r="P5374" t="str">
        <f>UPPER(Table1[[#This Row],[Venue]])</f>
        <v>HOME</v>
      </c>
    </row>
    <row r="5375" spans="1:16" hidden="1" x14ac:dyDescent="0.45">
      <c r="A5375">
        <v>40044427</v>
      </c>
      <c r="B5375" t="s">
        <v>323</v>
      </c>
      <c r="C5375">
        <v>45227</v>
      </c>
      <c r="D5375">
        <v>75096</v>
      </c>
      <c r="E5375">
        <v>20232024</v>
      </c>
      <c r="F5375" t="s">
        <v>17</v>
      </c>
      <c r="G5375" t="s">
        <v>236</v>
      </c>
      <c r="H5375">
        <v>21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 t="s">
        <v>19</v>
      </c>
      <c r="P5375" t="str">
        <f>UPPER(Table1[[#This Row],[Venue]])</f>
        <v>HOME</v>
      </c>
    </row>
    <row r="5376" spans="1:16" hidden="1" x14ac:dyDescent="0.45">
      <c r="A5376">
        <v>40044427</v>
      </c>
      <c r="B5376" t="s">
        <v>323</v>
      </c>
      <c r="C5376">
        <v>45227</v>
      </c>
      <c r="D5376">
        <v>75096</v>
      </c>
      <c r="E5376">
        <v>20232024</v>
      </c>
      <c r="F5376" t="s">
        <v>17</v>
      </c>
      <c r="G5376" t="s">
        <v>247</v>
      </c>
      <c r="H5376">
        <v>27</v>
      </c>
      <c r="I5376">
        <v>0</v>
      </c>
      <c r="J5376">
        <v>0</v>
      </c>
      <c r="K5376">
        <v>1</v>
      </c>
      <c r="L5376">
        <v>0</v>
      </c>
      <c r="M5376">
        <v>0</v>
      </c>
      <c r="N5376">
        <v>2</v>
      </c>
      <c r="O5376" t="s">
        <v>19</v>
      </c>
      <c r="P5376" t="str">
        <f>UPPER(Table1[[#This Row],[Venue]])</f>
        <v>HOME</v>
      </c>
    </row>
    <row r="5377" spans="1:16" hidden="1" x14ac:dyDescent="0.45">
      <c r="A5377">
        <v>40044427</v>
      </c>
      <c r="B5377" t="s">
        <v>323</v>
      </c>
      <c r="C5377">
        <v>45227</v>
      </c>
      <c r="D5377">
        <v>75096</v>
      </c>
      <c r="E5377">
        <v>20232024</v>
      </c>
      <c r="F5377" t="s">
        <v>17</v>
      </c>
      <c r="G5377" t="s">
        <v>248</v>
      </c>
      <c r="H5377">
        <v>31</v>
      </c>
      <c r="I5377">
        <v>0</v>
      </c>
      <c r="J5377">
        <v>0</v>
      </c>
      <c r="K5377">
        <v>1</v>
      </c>
      <c r="L5377">
        <v>0</v>
      </c>
      <c r="M5377">
        <v>0</v>
      </c>
      <c r="N5377">
        <v>0</v>
      </c>
      <c r="O5377" t="s">
        <v>19</v>
      </c>
      <c r="P5377" t="str">
        <f>UPPER(Table1[[#This Row],[Venue]])</f>
        <v>HOME</v>
      </c>
    </row>
    <row r="5378" spans="1:16" hidden="1" x14ac:dyDescent="0.45">
      <c r="A5378">
        <v>40044427</v>
      </c>
      <c r="B5378" t="s">
        <v>323</v>
      </c>
      <c r="C5378">
        <v>45227</v>
      </c>
      <c r="D5378">
        <v>75096</v>
      </c>
      <c r="E5378">
        <v>20232024</v>
      </c>
      <c r="F5378" t="s">
        <v>17</v>
      </c>
      <c r="G5378" t="s">
        <v>249</v>
      </c>
      <c r="H5378">
        <v>41</v>
      </c>
      <c r="I5378">
        <v>0</v>
      </c>
      <c r="J5378">
        <v>0</v>
      </c>
      <c r="K5378">
        <v>1</v>
      </c>
      <c r="L5378">
        <v>0</v>
      </c>
      <c r="M5378">
        <v>0</v>
      </c>
      <c r="N5378">
        <v>0</v>
      </c>
      <c r="O5378" t="s">
        <v>19</v>
      </c>
      <c r="P5378" t="str">
        <f>UPPER(Table1[[#This Row],[Venue]])</f>
        <v>HOME</v>
      </c>
    </row>
    <row r="5379" spans="1:16" hidden="1" x14ac:dyDescent="0.45">
      <c r="A5379">
        <v>40044427</v>
      </c>
      <c r="B5379" t="s">
        <v>323</v>
      </c>
      <c r="C5379">
        <v>45227</v>
      </c>
      <c r="D5379">
        <v>75096</v>
      </c>
      <c r="E5379">
        <v>20232024</v>
      </c>
      <c r="F5379" t="s">
        <v>17</v>
      </c>
      <c r="G5379" t="s">
        <v>250</v>
      </c>
      <c r="H5379">
        <v>42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0</v>
      </c>
      <c r="O5379" t="s">
        <v>19</v>
      </c>
      <c r="P5379" t="str">
        <f>UPPER(Table1[[#This Row],[Venue]])</f>
        <v>HOME</v>
      </c>
    </row>
    <row r="5380" spans="1:16" hidden="1" x14ac:dyDescent="0.45">
      <c r="A5380">
        <v>40044427</v>
      </c>
      <c r="B5380" t="s">
        <v>323</v>
      </c>
      <c r="C5380">
        <v>45227</v>
      </c>
      <c r="D5380">
        <v>75096</v>
      </c>
      <c r="E5380">
        <v>20232024</v>
      </c>
      <c r="F5380" t="s">
        <v>17</v>
      </c>
      <c r="G5380" t="s">
        <v>252</v>
      </c>
      <c r="H5380">
        <v>68</v>
      </c>
      <c r="I5380">
        <v>5</v>
      </c>
      <c r="J5380">
        <v>2</v>
      </c>
      <c r="K5380">
        <v>1</v>
      </c>
      <c r="L5380">
        <v>3</v>
      </c>
      <c r="M5380">
        <v>0</v>
      </c>
      <c r="N5380">
        <v>0</v>
      </c>
      <c r="O5380" t="s">
        <v>19</v>
      </c>
      <c r="P5380" t="str">
        <f>UPPER(Table1[[#This Row],[Venue]])</f>
        <v>HOME</v>
      </c>
    </row>
    <row r="5381" spans="1:16" hidden="1" x14ac:dyDescent="0.45">
      <c r="A5381">
        <v>40044427</v>
      </c>
      <c r="B5381" t="s">
        <v>323</v>
      </c>
      <c r="C5381">
        <v>45227</v>
      </c>
      <c r="D5381">
        <v>75096</v>
      </c>
      <c r="E5381">
        <v>20232024</v>
      </c>
      <c r="F5381" t="s">
        <v>17</v>
      </c>
      <c r="G5381" t="s">
        <v>69</v>
      </c>
      <c r="H5381">
        <v>99</v>
      </c>
      <c r="I5381">
        <v>1</v>
      </c>
      <c r="J5381">
        <v>1</v>
      </c>
      <c r="K5381">
        <v>1</v>
      </c>
      <c r="L5381">
        <v>0</v>
      </c>
      <c r="M5381">
        <v>0</v>
      </c>
      <c r="N5381">
        <v>0</v>
      </c>
      <c r="O5381" t="s">
        <v>19</v>
      </c>
      <c r="P5381" t="str">
        <f>UPPER(Table1[[#This Row],[Venue]])</f>
        <v>HOME</v>
      </c>
    </row>
    <row r="5382" spans="1:16" hidden="1" x14ac:dyDescent="0.45">
      <c r="A5382">
        <v>40044427</v>
      </c>
      <c r="B5382" t="s">
        <v>323</v>
      </c>
      <c r="C5382">
        <v>45227</v>
      </c>
      <c r="D5382">
        <v>75096</v>
      </c>
      <c r="E5382">
        <v>20232024</v>
      </c>
      <c r="F5382" t="s">
        <v>17</v>
      </c>
      <c r="G5382" t="s">
        <v>283</v>
      </c>
      <c r="H5382">
        <v>2</v>
      </c>
      <c r="I5382">
        <v>1</v>
      </c>
      <c r="J5382">
        <v>1</v>
      </c>
      <c r="K5382">
        <v>1</v>
      </c>
      <c r="L5382">
        <v>0</v>
      </c>
      <c r="M5382">
        <v>0</v>
      </c>
      <c r="N5382">
        <v>0</v>
      </c>
      <c r="O5382" t="s">
        <v>40</v>
      </c>
      <c r="P5382" t="str">
        <f>UPPER(Table1[[#This Row],[Venue]])</f>
        <v>AWAY</v>
      </c>
    </row>
    <row r="5383" spans="1:16" hidden="1" x14ac:dyDescent="0.45">
      <c r="A5383">
        <v>40044427</v>
      </c>
      <c r="B5383" t="s">
        <v>323</v>
      </c>
      <c r="C5383">
        <v>45227</v>
      </c>
      <c r="D5383">
        <v>75096</v>
      </c>
      <c r="E5383">
        <v>20232024</v>
      </c>
      <c r="F5383" t="s">
        <v>17</v>
      </c>
      <c r="G5383" t="s">
        <v>96</v>
      </c>
      <c r="H5383">
        <v>10</v>
      </c>
      <c r="I5383">
        <v>1</v>
      </c>
      <c r="J5383">
        <v>0</v>
      </c>
      <c r="K5383">
        <v>1</v>
      </c>
      <c r="L5383">
        <v>1</v>
      </c>
      <c r="M5383">
        <v>0</v>
      </c>
      <c r="N5383">
        <v>0</v>
      </c>
      <c r="O5383" t="s">
        <v>40</v>
      </c>
      <c r="P5383" t="str">
        <f>UPPER(Table1[[#This Row],[Venue]])</f>
        <v>AWAY</v>
      </c>
    </row>
    <row r="5384" spans="1:16" hidden="1" x14ac:dyDescent="0.45">
      <c r="A5384">
        <v>40044427</v>
      </c>
      <c r="B5384" t="s">
        <v>323</v>
      </c>
      <c r="C5384">
        <v>45227</v>
      </c>
      <c r="D5384">
        <v>75096</v>
      </c>
      <c r="E5384">
        <v>20232024</v>
      </c>
      <c r="F5384" t="s">
        <v>17</v>
      </c>
      <c r="G5384" t="s">
        <v>284</v>
      </c>
      <c r="H5384">
        <v>14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 t="s">
        <v>40</v>
      </c>
      <c r="P5384" t="str">
        <f>UPPER(Table1[[#This Row],[Venue]])</f>
        <v>AWAY</v>
      </c>
    </row>
    <row r="5385" spans="1:16" hidden="1" x14ac:dyDescent="0.45">
      <c r="A5385">
        <v>40044427</v>
      </c>
      <c r="B5385" t="s">
        <v>323</v>
      </c>
      <c r="C5385">
        <v>45227</v>
      </c>
      <c r="D5385">
        <v>75096</v>
      </c>
      <c r="E5385">
        <v>20232024</v>
      </c>
      <c r="F5385" t="s">
        <v>17</v>
      </c>
      <c r="G5385" t="s">
        <v>99</v>
      </c>
      <c r="H5385">
        <v>18</v>
      </c>
      <c r="I5385">
        <v>2</v>
      </c>
      <c r="J5385">
        <v>1</v>
      </c>
      <c r="K5385">
        <v>1</v>
      </c>
      <c r="L5385">
        <v>1</v>
      </c>
      <c r="M5385">
        <v>0</v>
      </c>
      <c r="N5385">
        <v>2</v>
      </c>
      <c r="O5385" t="s">
        <v>40</v>
      </c>
      <c r="P5385" t="str">
        <f>UPPER(Table1[[#This Row],[Venue]])</f>
        <v>AWAY</v>
      </c>
    </row>
    <row r="5386" spans="1:16" hidden="1" x14ac:dyDescent="0.45">
      <c r="A5386">
        <v>40044427</v>
      </c>
      <c r="B5386" t="s">
        <v>323</v>
      </c>
      <c r="C5386">
        <v>45227</v>
      </c>
      <c r="D5386">
        <v>75096</v>
      </c>
      <c r="E5386">
        <v>20232024</v>
      </c>
      <c r="F5386" t="s">
        <v>17</v>
      </c>
      <c r="G5386" t="s">
        <v>95</v>
      </c>
      <c r="H5386">
        <v>20</v>
      </c>
      <c r="I5386">
        <v>0</v>
      </c>
      <c r="J5386">
        <v>0</v>
      </c>
      <c r="K5386">
        <v>1</v>
      </c>
      <c r="L5386">
        <v>0</v>
      </c>
      <c r="M5386">
        <v>0</v>
      </c>
      <c r="N5386">
        <v>0</v>
      </c>
      <c r="O5386" t="s">
        <v>40</v>
      </c>
      <c r="P5386" t="str">
        <f>UPPER(Table1[[#This Row],[Venue]])</f>
        <v>AWAY</v>
      </c>
    </row>
    <row r="5387" spans="1:16" hidden="1" x14ac:dyDescent="0.45">
      <c r="A5387">
        <v>40044427</v>
      </c>
      <c r="B5387" t="s">
        <v>323</v>
      </c>
      <c r="C5387">
        <v>45227</v>
      </c>
      <c r="D5387">
        <v>75096</v>
      </c>
      <c r="E5387">
        <v>20232024</v>
      </c>
      <c r="F5387" t="s">
        <v>17</v>
      </c>
      <c r="G5387" t="s">
        <v>494</v>
      </c>
      <c r="H5387">
        <v>23</v>
      </c>
      <c r="I5387">
        <v>0</v>
      </c>
      <c r="J5387">
        <v>0</v>
      </c>
      <c r="K5387">
        <v>1</v>
      </c>
      <c r="L5387">
        <v>0</v>
      </c>
      <c r="M5387">
        <v>0</v>
      </c>
      <c r="N5387">
        <v>0</v>
      </c>
      <c r="O5387" t="s">
        <v>40</v>
      </c>
      <c r="P5387" t="str">
        <f>UPPER(Table1[[#This Row],[Venue]])</f>
        <v>AWAY</v>
      </c>
    </row>
    <row r="5388" spans="1:16" hidden="1" x14ac:dyDescent="0.45">
      <c r="A5388">
        <v>40044427</v>
      </c>
      <c r="B5388" t="s">
        <v>323</v>
      </c>
      <c r="C5388">
        <v>45227</v>
      </c>
      <c r="D5388">
        <v>75096</v>
      </c>
      <c r="E5388">
        <v>20232024</v>
      </c>
      <c r="F5388" t="s">
        <v>17</v>
      </c>
      <c r="G5388" t="s">
        <v>97</v>
      </c>
      <c r="H5388">
        <v>24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0</v>
      </c>
      <c r="O5388" t="s">
        <v>40</v>
      </c>
      <c r="P5388" t="str">
        <f>UPPER(Table1[[#This Row],[Venue]])</f>
        <v>AWAY</v>
      </c>
    </row>
    <row r="5389" spans="1:16" hidden="1" x14ac:dyDescent="0.45">
      <c r="A5389">
        <v>40044427</v>
      </c>
      <c r="B5389" t="s">
        <v>323</v>
      </c>
      <c r="C5389">
        <v>45227</v>
      </c>
      <c r="D5389">
        <v>75096</v>
      </c>
      <c r="E5389">
        <v>20232024</v>
      </c>
      <c r="F5389" t="s">
        <v>17</v>
      </c>
      <c r="G5389" t="s">
        <v>495</v>
      </c>
      <c r="H5389">
        <v>35</v>
      </c>
      <c r="I5389">
        <v>3</v>
      </c>
      <c r="J5389">
        <v>1</v>
      </c>
      <c r="K5389">
        <v>1</v>
      </c>
      <c r="L5389">
        <v>2</v>
      </c>
      <c r="M5389">
        <v>0</v>
      </c>
      <c r="N5389">
        <v>2</v>
      </c>
      <c r="O5389" t="s">
        <v>40</v>
      </c>
      <c r="P5389" t="str">
        <f>UPPER(Table1[[#This Row],[Venue]])</f>
        <v>AWAY</v>
      </c>
    </row>
    <row r="5390" spans="1:16" hidden="1" x14ac:dyDescent="0.45">
      <c r="A5390">
        <v>40044427</v>
      </c>
      <c r="B5390" t="s">
        <v>323</v>
      </c>
      <c r="C5390">
        <v>45227</v>
      </c>
      <c r="D5390">
        <v>75096</v>
      </c>
      <c r="E5390">
        <v>20232024</v>
      </c>
      <c r="F5390" t="s">
        <v>17</v>
      </c>
      <c r="G5390" t="s">
        <v>104</v>
      </c>
      <c r="H5390">
        <v>48</v>
      </c>
      <c r="I5390">
        <v>1</v>
      </c>
      <c r="J5390">
        <v>0</v>
      </c>
      <c r="K5390">
        <v>1</v>
      </c>
      <c r="L5390">
        <v>1</v>
      </c>
      <c r="M5390">
        <v>0</v>
      </c>
      <c r="N5390">
        <v>0</v>
      </c>
      <c r="O5390" t="s">
        <v>40</v>
      </c>
      <c r="P5390" t="str">
        <f>UPPER(Table1[[#This Row],[Venue]])</f>
        <v>AWAY</v>
      </c>
    </row>
    <row r="5391" spans="1:16" hidden="1" x14ac:dyDescent="0.45">
      <c r="A5391">
        <v>40044427</v>
      </c>
      <c r="B5391" t="s">
        <v>323</v>
      </c>
      <c r="C5391">
        <v>45227</v>
      </c>
      <c r="D5391">
        <v>75096</v>
      </c>
      <c r="E5391">
        <v>20232024</v>
      </c>
      <c r="F5391" t="s">
        <v>17</v>
      </c>
      <c r="G5391" t="s">
        <v>496</v>
      </c>
      <c r="H5391">
        <v>61</v>
      </c>
      <c r="I5391">
        <v>2</v>
      </c>
      <c r="J5391">
        <v>1</v>
      </c>
      <c r="K5391">
        <v>1</v>
      </c>
      <c r="L5391">
        <v>1</v>
      </c>
      <c r="M5391">
        <v>0</v>
      </c>
      <c r="N5391">
        <v>0</v>
      </c>
      <c r="O5391" t="s">
        <v>40</v>
      </c>
      <c r="P5391" t="str">
        <f>UPPER(Table1[[#This Row],[Venue]])</f>
        <v>AWAY</v>
      </c>
    </row>
    <row r="5392" spans="1:16" hidden="1" x14ac:dyDescent="0.45">
      <c r="A5392">
        <v>40044427</v>
      </c>
      <c r="B5392" t="s">
        <v>323</v>
      </c>
      <c r="C5392">
        <v>45227</v>
      </c>
      <c r="D5392">
        <v>75096</v>
      </c>
      <c r="E5392">
        <v>20232024</v>
      </c>
      <c r="F5392" t="s">
        <v>17</v>
      </c>
      <c r="G5392" t="s">
        <v>497</v>
      </c>
      <c r="H5392">
        <v>66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0</v>
      </c>
      <c r="O5392" t="s">
        <v>40</v>
      </c>
      <c r="P5392" t="str">
        <f>UPPER(Table1[[#This Row],[Venue]])</f>
        <v>AWAY</v>
      </c>
    </row>
    <row r="5393" spans="1:16" hidden="1" x14ac:dyDescent="0.45">
      <c r="A5393">
        <v>40044427</v>
      </c>
      <c r="B5393" t="s">
        <v>323</v>
      </c>
      <c r="C5393">
        <v>45227</v>
      </c>
      <c r="D5393">
        <v>75096</v>
      </c>
      <c r="E5393">
        <v>20232024</v>
      </c>
      <c r="F5393" t="s">
        <v>17</v>
      </c>
      <c r="G5393" t="s">
        <v>106</v>
      </c>
      <c r="H5393">
        <v>67</v>
      </c>
      <c r="I5393">
        <v>1</v>
      </c>
      <c r="J5393">
        <v>1</v>
      </c>
      <c r="K5393">
        <v>1</v>
      </c>
      <c r="L5393">
        <v>0</v>
      </c>
      <c r="M5393">
        <v>0</v>
      </c>
      <c r="N5393">
        <v>0</v>
      </c>
      <c r="O5393" t="s">
        <v>40</v>
      </c>
      <c r="P5393" t="str">
        <f>UPPER(Table1[[#This Row],[Venue]])</f>
        <v>AWAY</v>
      </c>
    </row>
    <row r="5394" spans="1:16" hidden="1" x14ac:dyDescent="0.45">
      <c r="A5394">
        <v>40044427</v>
      </c>
      <c r="B5394" t="s">
        <v>323</v>
      </c>
      <c r="C5394">
        <v>45227</v>
      </c>
      <c r="D5394">
        <v>75096</v>
      </c>
      <c r="E5394">
        <v>20232024</v>
      </c>
      <c r="F5394" t="s">
        <v>17</v>
      </c>
      <c r="G5394" t="s">
        <v>108</v>
      </c>
      <c r="H5394">
        <v>88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2</v>
      </c>
      <c r="O5394" t="s">
        <v>40</v>
      </c>
      <c r="P5394" t="str">
        <f>UPPER(Table1[[#This Row],[Venue]])</f>
        <v>AWAY</v>
      </c>
    </row>
    <row r="5395" spans="1:16" hidden="1" x14ac:dyDescent="0.45">
      <c r="A5395">
        <v>40044427</v>
      </c>
      <c r="B5395" t="s">
        <v>323</v>
      </c>
      <c r="C5395">
        <v>45227</v>
      </c>
      <c r="D5395">
        <v>75096</v>
      </c>
      <c r="E5395">
        <v>20232024</v>
      </c>
      <c r="F5395" t="s">
        <v>17</v>
      </c>
      <c r="G5395" t="s">
        <v>37</v>
      </c>
      <c r="H5395">
        <v>90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 t="s">
        <v>40</v>
      </c>
      <c r="P5395" t="str">
        <f>UPPER(Table1[[#This Row],[Venue]])</f>
        <v>AWAY</v>
      </c>
    </row>
    <row r="5396" spans="1:16" hidden="1" x14ac:dyDescent="0.45">
      <c r="A5396">
        <v>40044427</v>
      </c>
      <c r="B5396" t="s">
        <v>323</v>
      </c>
      <c r="C5396">
        <v>45227</v>
      </c>
      <c r="D5396">
        <v>75096</v>
      </c>
      <c r="E5396">
        <v>20232024</v>
      </c>
      <c r="F5396" t="s">
        <v>17</v>
      </c>
      <c r="G5396" t="s">
        <v>109</v>
      </c>
      <c r="H5396">
        <v>91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 t="s">
        <v>40</v>
      </c>
      <c r="P5396" t="str">
        <f>UPPER(Table1[[#This Row],[Venue]])</f>
        <v>AWAY</v>
      </c>
    </row>
    <row r="5397" spans="1:16" hidden="1" x14ac:dyDescent="0.45">
      <c r="A5397">
        <v>40044427</v>
      </c>
      <c r="B5397" t="s">
        <v>323</v>
      </c>
      <c r="C5397">
        <v>45227</v>
      </c>
      <c r="D5397">
        <v>75096</v>
      </c>
      <c r="E5397">
        <v>20232024</v>
      </c>
      <c r="F5397" t="s">
        <v>17</v>
      </c>
      <c r="G5397" t="s">
        <v>110</v>
      </c>
      <c r="H5397">
        <v>98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0</v>
      </c>
      <c r="O5397" t="s">
        <v>40</v>
      </c>
      <c r="P5397" t="str">
        <f>UPPER(Table1[[#This Row],[Venue]])</f>
        <v>AWAY</v>
      </c>
    </row>
    <row r="5398" spans="1:16" hidden="1" x14ac:dyDescent="0.45">
      <c r="A5398">
        <v>40044427</v>
      </c>
      <c r="B5398" t="s">
        <v>323</v>
      </c>
      <c r="C5398">
        <v>45227</v>
      </c>
      <c r="D5398">
        <v>75096</v>
      </c>
      <c r="E5398">
        <v>20232024</v>
      </c>
      <c r="F5398" t="s">
        <v>17</v>
      </c>
      <c r="G5398" t="s">
        <v>552</v>
      </c>
      <c r="H5398">
        <v>99</v>
      </c>
      <c r="I5398">
        <v>1</v>
      </c>
      <c r="J5398">
        <v>1</v>
      </c>
      <c r="K5398">
        <v>1</v>
      </c>
      <c r="L5398">
        <v>0</v>
      </c>
      <c r="M5398">
        <v>0</v>
      </c>
      <c r="N5398">
        <v>0</v>
      </c>
      <c r="O5398" t="s">
        <v>40</v>
      </c>
      <c r="P5398" t="str">
        <f>UPPER(Table1[[#This Row],[Venue]])</f>
        <v>AWAY</v>
      </c>
    </row>
    <row r="5399" spans="1:16" hidden="1" x14ac:dyDescent="0.45">
      <c r="A5399">
        <v>40044426</v>
      </c>
      <c r="B5399" t="s">
        <v>313</v>
      </c>
      <c r="C5399">
        <v>45228</v>
      </c>
      <c r="D5399">
        <v>75095</v>
      </c>
      <c r="E5399">
        <v>20232024</v>
      </c>
      <c r="F5399" t="s">
        <v>17</v>
      </c>
      <c r="G5399" t="s">
        <v>41</v>
      </c>
      <c r="H5399">
        <v>3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2</v>
      </c>
      <c r="O5399" t="s">
        <v>19</v>
      </c>
      <c r="P5399" t="str">
        <f>UPPER(Table1[[#This Row],[Venue]])</f>
        <v>HOME</v>
      </c>
    </row>
    <row r="5400" spans="1:16" hidden="1" x14ac:dyDescent="0.45">
      <c r="A5400">
        <v>40044426</v>
      </c>
      <c r="B5400" t="s">
        <v>313</v>
      </c>
      <c r="C5400">
        <v>45228</v>
      </c>
      <c r="D5400">
        <v>75095</v>
      </c>
      <c r="E5400">
        <v>20232024</v>
      </c>
      <c r="F5400" t="s">
        <v>17</v>
      </c>
      <c r="G5400" t="s">
        <v>483</v>
      </c>
      <c r="H5400">
        <v>8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 t="s">
        <v>19</v>
      </c>
      <c r="P5400" t="str">
        <f>UPPER(Table1[[#This Row],[Venue]])</f>
        <v>HOME</v>
      </c>
    </row>
    <row r="5401" spans="1:16" hidden="1" x14ac:dyDescent="0.45">
      <c r="A5401">
        <v>40044426</v>
      </c>
      <c r="B5401" t="s">
        <v>313</v>
      </c>
      <c r="C5401">
        <v>45228</v>
      </c>
      <c r="D5401">
        <v>75095</v>
      </c>
      <c r="E5401">
        <v>20232024</v>
      </c>
      <c r="F5401" t="s">
        <v>17</v>
      </c>
      <c r="G5401" t="s">
        <v>536</v>
      </c>
      <c r="H5401">
        <v>11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 t="s">
        <v>19</v>
      </c>
      <c r="P5401" t="str">
        <f>UPPER(Table1[[#This Row],[Venue]])</f>
        <v>HOME</v>
      </c>
    </row>
    <row r="5402" spans="1:16" hidden="1" x14ac:dyDescent="0.45">
      <c r="A5402">
        <v>40044426</v>
      </c>
      <c r="B5402" t="s">
        <v>313</v>
      </c>
      <c r="C5402">
        <v>45228</v>
      </c>
      <c r="D5402">
        <v>75095</v>
      </c>
      <c r="E5402">
        <v>20232024</v>
      </c>
      <c r="F5402" t="s">
        <v>17</v>
      </c>
      <c r="G5402" t="s">
        <v>80</v>
      </c>
      <c r="H5402">
        <v>13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  <c r="O5402" t="s">
        <v>19</v>
      </c>
      <c r="P5402" t="str">
        <f>UPPER(Table1[[#This Row],[Venue]])</f>
        <v>HOME</v>
      </c>
    </row>
    <row r="5403" spans="1:16" hidden="1" x14ac:dyDescent="0.45">
      <c r="A5403">
        <v>40044426</v>
      </c>
      <c r="B5403" t="s">
        <v>313</v>
      </c>
      <c r="C5403">
        <v>45228</v>
      </c>
      <c r="D5403">
        <v>75095</v>
      </c>
      <c r="E5403">
        <v>20232024</v>
      </c>
      <c r="F5403" t="s">
        <v>17</v>
      </c>
      <c r="G5403" t="s">
        <v>43</v>
      </c>
      <c r="H5403">
        <v>15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2</v>
      </c>
      <c r="O5403" t="s">
        <v>19</v>
      </c>
      <c r="P5403" t="str">
        <f>UPPER(Table1[[#This Row],[Venue]])</f>
        <v>HOME</v>
      </c>
    </row>
    <row r="5404" spans="1:16" hidden="1" x14ac:dyDescent="0.45">
      <c r="A5404">
        <v>40044426</v>
      </c>
      <c r="B5404" t="s">
        <v>313</v>
      </c>
      <c r="C5404">
        <v>45228</v>
      </c>
      <c r="D5404">
        <v>75095</v>
      </c>
      <c r="E5404">
        <v>20232024</v>
      </c>
      <c r="F5404" t="s">
        <v>17</v>
      </c>
      <c r="G5404" t="s">
        <v>45</v>
      </c>
      <c r="H5404">
        <v>17</v>
      </c>
      <c r="I5404">
        <v>1</v>
      </c>
      <c r="J5404">
        <v>0</v>
      </c>
      <c r="K5404">
        <v>1</v>
      </c>
      <c r="L5404">
        <v>1</v>
      </c>
      <c r="M5404">
        <v>0</v>
      </c>
      <c r="N5404">
        <v>0</v>
      </c>
      <c r="O5404" t="s">
        <v>19</v>
      </c>
      <c r="P5404" t="str">
        <f>UPPER(Table1[[#This Row],[Venue]])</f>
        <v>HOME</v>
      </c>
    </row>
    <row r="5405" spans="1:16" hidden="1" x14ac:dyDescent="0.45">
      <c r="A5405">
        <v>40044426</v>
      </c>
      <c r="B5405" t="s">
        <v>313</v>
      </c>
      <c r="C5405">
        <v>45228</v>
      </c>
      <c r="D5405">
        <v>75095</v>
      </c>
      <c r="E5405">
        <v>20232024</v>
      </c>
      <c r="F5405" t="s">
        <v>17</v>
      </c>
      <c r="G5405" t="s">
        <v>46</v>
      </c>
      <c r="H5405">
        <v>19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 t="s">
        <v>19</v>
      </c>
      <c r="P5405" t="str">
        <f>UPPER(Table1[[#This Row],[Venue]])</f>
        <v>HOME</v>
      </c>
    </row>
    <row r="5406" spans="1:16" hidden="1" x14ac:dyDescent="0.45">
      <c r="A5406">
        <v>40044426</v>
      </c>
      <c r="B5406" t="s">
        <v>313</v>
      </c>
      <c r="C5406">
        <v>45228</v>
      </c>
      <c r="D5406">
        <v>75095</v>
      </c>
      <c r="E5406">
        <v>20232024</v>
      </c>
      <c r="F5406" t="s">
        <v>17</v>
      </c>
      <c r="G5406" t="s">
        <v>47</v>
      </c>
      <c r="H5406">
        <v>24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 t="s">
        <v>19</v>
      </c>
      <c r="P5406" t="str">
        <f>UPPER(Table1[[#This Row],[Venue]])</f>
        <v>HOME</v>
      </c>
    </row>
    <row r="5407" spans="1:16" hidden="1" x14ac:dyDescent="0.45">
      <c r="A5407">
        <v>40044426</v>
      </c>
      <c r="B5407" t="s">
        <v>313</v>
      </c>
      <c r="C5407">
        <v>45228</v>
      </c>
      <c r="D5407">
        <v>75095</v>
      </c>
      <c r="E5407">
        <v>20232024</v>
      </c>
      <c r="F5407" t="s">
        <v>17</v>
      </c>
      <c r="G5407" t="s">
        <v>48</v>
      </c>
      <c r="H5407">
        <v>28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2</v>
      </c>
      <c r="O5407" t="s">
        <v>19</v>
      </c>
      <c r="P5407" t="str">
        <f>UPPER(Table1[[#This Row],[Venue]])</f>
        <v>HOME</v>
      </c>
    </row>
    <row r="5408" spans="1:16" hidden="1" x14ac:dyDescent="0.45">
      <c r="A5408">
        <v>40044426</v>
      </c>
      <c r="B5408" t="s">
        <v>313</v>
      </c>
      <c r="C5408">
        <v>45228</v>
      </c>
      <c r="D5408">
        <v>75095</v>
      </c>
      <c r="E5408">
        <v>20232024</v>
      </c>
      <c r="F5408" t="s">
        <v>17</v>
      </c>
      <c r="G5408" t="s">
        <v>49</v>
      </c>
      <c r="H5408">
        <v>31</v>
      </c>
      <c r="I5408">
        <v>1</v>
      </c>
      <c r="J5408">
        <v>1</v>
      </c>
      <c r="K5408">
        <v>1</v>
      </c>
      <c r="L5408">
        <v>0</v>
      </c>
      <c r="M5408">
        <v>0</v>
      </c>
      <c r="N5408">
        <v>0</v>
      </c>
      <c r="O5408" t="s">
        <v>19</v>
      </c>
      <c r="P5408" t="str">
        <f>UPPER(Table1[[#This Row],[Venue]])</f>
        <v>HOME</v>
      </c>
    </row>
    <row r="5409" spans="1:16" hidden="1" x14ac:dyDescent="0.45">
      <c r="A5409">
        <v>40044426</v>
      </c>
      <c r="B5409" t="s">
        <v>313</v>
      </c>
      <c r="C5409">
        <v>45228</v>
      </c>
      <c r="D5409">
        <v>75095</v>
      </c>
      <c r="E5409">
        <v>20232024</v>
      </c>
      <c r="F5409" t="s">
        <v>17</v>
      </c>
      <c r="G5409" t="s">
        <v>484</v>
      </c>
      <c r="H5409">
        <v>43</v>
      </c>
      <c r="I5409">
        <v>0</v>
      </c>
      <c r="J5409">
        <v>0</v>
      </c>
      <c r="K5409">
        <v>1</v>
      </c>
      <c r="L5409">
        <v>0</v>
      </c>
      <c r="M5409">
        <v>0</v>
      </c>
      <c r="N5409">
        <v>0</v>
      </c>
      <c r="O5409" t="s">
        <v>19</v>
      </c>
      <c r="P5409" t="str">
        <f>UPPER(Table1[[#This Row],[Venue]])</f>
        <v>HOME</v>
      </c>
    </row>
    <row r="5410" spans="1:16" hidden="1" x14ac:dyDescent="0.45">
      <c r="A5410">
        <v>40044426</v>
      </c>
      <c r="B5410" t="s">
        <v>313</v>
      </c>
      <c r="C5410">
        <v>45228</v>
      </c>
      <c r="D5410">
        <v>75095</v>
      </c>
      <c r="E5410">
        <v>20232024</v>
      </c>
      <c r="F5410" t="s">
        <v>17</v>
      </c>
      <c r="G5410" t="s">
        <v>51</v>
      </c>
      <c r="H5410">
        <v>77</v>
      </c>
      <c r="I5410">
        <v>0</v>
      </c>
      <c r="J5410">
        <v>0</v>
      </c>
      <c r="K5410">
        <v>1</v>
      </c>
      <c r="L5410">
        <v>0</v>
      </c>
      <c r="M5410">
        <v>0</v>
      </c>
      <c r="N5410">
        <v>0</v>
      </c>
      <c r="O5410" t="s">
        <v>19</v>
      </c>
      <c r="P5410" t="str">
        <f>UPPER(Table1[[#This Row],[Venue]])</f>
        <v>HOME</v>
      </c>
    </row>
    <row r="5411" spans="1:16" hidden="1" x14ac:dyDescent="0.45">
      <c r="A5411">
        <v>40044426</v>
      </c>
      <c r="B5411" t="s">
        <v>313</v>
      </c>
      <c r="C5411">
        <v>45228</v>
      </c>
      <c r="D5411">
        <v>75095</v>
      </c>
      <c r="E5411">
        <v>20232024</v>
      </c>
      <c r="F5411" t="s">
        <v>17</v>
      </c>
      <c r="G5411" t="s">
        <v>52</v>
      </c>
      <c r="H5411">
        <v>79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 t="s">
        <v>19</v>
      </c>
      <c r="P5411" t="str">
        <f>UPPER(Table1[[#This Row],[Venue]])</f>
        <v>HOME</v>
      </c>
    </row>
    <row r="5412" spans="1:16" hidden="1" x14ac:dyDescent="0.45">
      <c r="A5412">
        <v>40044426</v>
      </c>
      <c r="B5412" t="s">
        <v>313</v>
      </c>
      <c r="C5412">
        <v>45228</v>
      </c>
      <c r="D5412">
        <v>75095</v>
      </c>
      <c r="E5412">
        <v>20232024</v>
      </c>
      <c r="F5412" t="s">
        <v>17</v>
      </c>
      <c r="G5412" t="s">
        <v>485</v>
      </c>
      <c r="H5412">
        <v>80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 t="s">
        <v>19</v>
      </c>
      <c r="P5412" t="str">
        <f>UPPER(Table1[[#This Row],[Venue]])</f>
        <v>HOME</v>
      </c>
    </row>
    <row r="5413" spans="1:16" hidden="1" x14ac:dyDescent="0.45">
      <c r="A5413">
        <v>40044426</v>
      </c>
      <c r="B5413" t="s">
        <v>313</v>
      </c>
      <c r="C5413">
        <v>45228</v>
      </c>
      <c r="D5413">
        <v>75095</v>
      </c>
      <c r="E5413">
        <v>20232024</v>
      </c>
      <c r="F5413" t="s">
        <v>17</v>
      </c>
      <c r="G5413" t="s">
        <v>486</v>
      </c>
      <c r="H5413">
        <v>82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0</v>
      </c>
      <c r="O5413" t="s">
        <v>19</v>
      </c>
      <c r="P5413" t="str">
        <f>UPPER(Table1[[#This Row],[Venue]])</f>
        <v>HOME</v>
      </c>
    </row>
    <row r="5414" spans="1:16" hidden="1" x14ac:dyDescent="0.45">
      <c r="A5414">
        <v>40044426</v>
      </c>
      <c r="B5414" t="s">
        <v>313</v>
      </c>
      <c r="C5414">
        <v>45228</v>
      </c>
      <c r="D5414">
        <v>75095</v>
      </c>
      <c r="E5414">
        <v>20232024</v>
      </c>
      <c r="F5414" t="s">
        <v>17</v>
      </c>
      <c r="G5414" t="s">
        <v>537</v>
      </c>
      <c r="H5414">
        <v>83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0</v>
      </c>
      <c r="O5414" t="s">
        <v>19</v>
      </c>
      <c r="P5414" t="str">
        <f>UPPER(Table1[[#This Row],[Venue]])</f>
        <v>HOME</v>
      </c>
    </row>
    <row r="5415" spans="1:16" hidden="1" x14ac:dyDescent="0.45">
      <c r="A5415">
        <v>40044426</v>
      </c>
      <c r="B5415" t="s">
        <v>313</v>
      </c>
      <c r="C5415">
        <v>45228</v>
      </c>
      <c r="D5415">
        <v>75095</v>
      </c>
      <c r="E5415">
        <v>20232024</v>
      </c>
      <c r="F5415" t="s">
        <v>17</v>
      </c>
      <c r="G5415" t="s">
        <v>54</v>
      </c>
      <c r="H5415">
        <v>87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2</v>
      </c>
      <c r="O5415" t="s">
        <v>19</v>
      </c>
      <c r="P5415" t="str">
        <f>UPPER(Table1[[#This Row],[Venue]])</f>
        <v>HOME</v>
      </c>
    </row>
    <row r="5416" spans="1:16" hidden="1" x14ac:dyDescent="0.45">
      <c r="A5416">
        <v>40044426</v>
      </c>
      <c r="B5416" t="s">
        <v>313</v>
      </c>
      <c r="C5416">
        <v>45228</v>
      </c>
      <c r="D5416">
        <v>75095</v>
      </c>
      <c r="E5416">
        <v>20232024</v>
      </c>
      <c r="F5416" t="s">
        <v>17</v>
      </c>
      <c r="G5416" t="s">
        <v>538</v>
      </c>
      <c r="H5416">
        <v>89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 t="s">
        <v>19</v>
      </c>
      <c r="P5416" t="str">
        <f>UPPER(Table1[[#This Row],[Venue]])</f>
        <v>HOME</v>
      </c>
    </row>
    <row r="5417" spans="1:16" hidden="1" x14ac:dyDescent="0.45">
      <c r="A5417">
        <v>40044426</v>
      </c>
      <c r="B5417" t="s">
        <v>313</v>
      </c>
      <c r="C5417">
        <v>45228</v>
      </c>
      <c r="D5417">
        <v>75095</v>
      </c>
      <c r="E5417">
        <v>20232024</v>
      </c>
      <c r="F5417" t="s">
        <v>17</v>
      </c>
      <c r="G5417" t="s">
        <v>24</v>
      </c>
      <c r="H5417">
        <v>12</v>
      </c>
      <c r="I5417">
        <v>1</v>
      </c>
      <c r="J5417">
        <v>0</v>
      </c>
      <c r="K5417">
        <v>1</v>
      </c>
      <c r="L5417">
        <v>1</v>
      </c>
      <c r="M5417">
        <v>0</v>
      </c>
      <c r="N5417">
        <v>0</v>
      </c>
      <c r="O5417" t="s">
        <v>40</v>
      </c>
      <c r="P5417" t="str">
        <f>UPPER(Table1[[#This Row],[Venue]])</f>
        <v>AWAY</v>
      </c>
    </row>
    <row r="5418" spans="1:16" hidden="1" x14ac:dyDescent="0.45">
      <c r="A5418">
        <v>40044426</v>
      </c>
      <c r="B5418" t="s">
        <v>313</v>
      </c>
      <c r="C5418">
        <v>45228</v>
      </c>
      <c r="D5418">
        <v>75095</v>
      </c>
      <c r="E5418">
        <v>20232024</v>
      </c>
      <c r="F5418" t="s">
        <v>17</v>
      </c>
      <c r="G5418" t="s">
        <v>426</v>
      </c>
      <c r="H5418">
        <v>13</v>
      </c>
      <c r="I5418">
        <v>1</v>
      </c>
      <c r="J5418">
        <v>0</v>
      </c>
      <c r="K5418">
        <v>1</v>
      </c>
      <c r="L5418">
        <v>1</v>
      </c>
      <c r="M5418">
        <v>0</v>
      </c>
      <c r="N5418">
        <v>0</v>
      </c>
      <c r="O5418" t="s">
        <v>40</v>
      </c>
      <c r="P5418" t="str">
        <f>UPPER(Table1[[#This Row],[Venue]])</f>
        <v>AWAY</v>
      </c>
    </row>
    <row r="5419" spans="1:16" hidden="1" x14ac:dyDescent="0.45">
      <c r="A5419">
        <v>40044426</v>
      </c>
      <c r="B5419" t="s">
        <v>313</v>
      </c>
      <c r="C5419">
        <v>45228</v>
      </c>
      <c r="D5419">
        <v>75095</v>
      </c>
      <c r="E5419">
        <v>20232024</v>
      </c>
      <c r="F5419" t="s">
        <v>17</v>
      </c>
      <c r="G5419" t="s">
        <v>442</v>
      </c>
      <c r="H5419">
        <v>17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0</v>
      </c>
      <c r="O5419" t="s">
        <v>40</v>
      </c>
      <c r="P5419" t="str">
        <f>UPPER(Table1[[#This Row],[Venue]])</f>
        <v>AWAY</v>
      </c>
    </row>
    <row r="5420" spans="1:16" hidden="1" x14ac:dyDescent="0.45">
      <c r="A5420">
        <v>40044426</v>
      </c>
      <c r="B5420" t="s">
        <v>313</v>
      </c>
      <c r="C5420">
        <v>45228</v>
      </c>
      <c r="D5420">
        <v>75095</v>
      </c>
      <c r="E5420">
        <v>20232024</v>
      </c>
      <c r="F5420" t="s">
        <v>17</v>
      </c>
      <c r="G5420" t="s">
        <v>27</v>
      </c>
      <c r="H5420">
        <v>19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0</v>
      </c>
      <c r="O5420" t="s">
        <v>40</v>
      </c>
      <c r="P5420" t="str">
        <f>UPPER(Table1[[#This Row],[Venue]])</f>
        <v>AWAY</v>
      </c>
    </row>
    <row r="5421" spans="1:16" hidden="1" x14ac:dyDescent="0.45">
      <c r="A5421">
        <v>40044426</v>
      </c>
      <c r="B5421" t="s">
        <v>313</v>
      </c>
      <c r="C5421">
        <v>45228</v>
      </c>
      <c r="D5421">
        <v>75095</v>
      </c>
      <c r="E5421">
        <v>20232024</v>
      </c>
      <c r="F5421" t="s">
        <v>17</v>
      </c>
      <c r="G5421" t="s">
        <v>466</v>
      </c>
      <c r="H5421">
        <v>23</v>
      </c>
      <c r="I5421">
        <v>2</v>
      </c>
      <c r="J5421">
        <v>1</v>
      </c>
      <c r="K5421">
        <v>1</v>
      </c>
      <c r="L5421">
        <v>1</v>
      </c>
      <c r="M5421">
        <v>0</v>
      </c>
      <c r="N5421">
        <v>0</v>
      </c>
      <c r="O5421" t="s">
        <v>40</v>
      </c>
      <c r="P5421" t="str">
        <f>UPPER(Table1[[#This Row],[Venue]])</f>
        <v>AWAY</v>
      </c>
    </row>
    <row r="5422" spans="1:16" hidden="1" x14ac:dyDescent="0.45">
      <c r="A5422">
        <v>40044426</v>
      </c>
      <c r="B5422" t="s">
        <v>313</v>
      </c>
      <c r="C5422">
        <v>45228</v>
      </c>
      <c r="D5422">
        <v>75095</v>
      </c>
      <c r="E5422">
        <v>20232024</v>
      </c>
      <c r="F5422" t="s">
        <v>17</v>
      </c>
      <c r="G5422" t="s">
        <v>192</v>
      </c>
      <c r="H5422">
        <v>32</v>
      </c>
      <c r="I5422">
        <v>6</v>
      </c>
      <c r="J5422">
        <v>2</v>
      </c>
      <c r="K5422">
        <v>1</v>
      </c>
      <c r="L5422">
        <v>4</v>
      </c>
      <c r="M5422">
        <v>0</v>
      </c>
      <c r="N5422">
        <v>0</v>
      </c>
      <c r="O5422" t="s">
        <v>40</v>
      </c>
      <c r="P5422" t="str">
        <f>UPPER(Table1[[#This Row],[Venue]])</f>
        <v>AWAY</v>
      </c>
    </row>
    <row r="5423" spans="1:16" hidden="1" x14ac:dyDescent="0.45">
      <c r="A5423">
        <v>40044426</v>
      </c>
      <c r="B5423" t="s">
        <v>313</v>
      </c>
      <c r="C5423">
        <v>45228</v>
      </c>
      <c r="D5423">
        <v>75095</v>
      </c>
      <c r="E5423">
        <v>20232024</v>
      </c>
      <c r="F5423" t="s">
        <v>17</v>
      </c>
      <c r="G5423" t="s">
        <v>437</v>
      </c>
      <c r="H5423">
        <v>33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 t="s">
        <v>40</v>
      </c>
      <c r="P5423" t="str">
        <f>UPPER(Table1[[#This Row],[Venue]])</f>
        <v>AWAY</v>
      </c>
    </row>
    <row r="5424" spans="1:16" hidden="1" x14ac:dyDescent="0.45">
      <c r="A5424">
        <v>40044426</v>
      </c>
      <c r="B5424" t="s">
        <v>313</v>
      </c>
      <c r="C5424">
        <v>45228</v>
      </c>
      <c r="D5424">
        <v>75095</v>
      </c>
      <c r="E5424">
        <v>20232024</v>
      </c>
      <c r="F5424" t="s">
        <v>17</v>
      </c>
      <c r="G5424" t="s">
        <v>468</v>
      </c>
      <c r="H5424">
        <v>36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 t="s">
        <v>40</v>
      </c>
      <c r="P5424" t="str">
        <f>UPPER(Table1[[#This Row],[Venue]])</f>
        <v>AWAY</v>
      </c>
    </row>
    <row r="5425" spans="1:16" hidden="1" x14ac:dyDescent="0.45">
      <c r="A5425">
        <v>40044426</v>
      </c>
      <c r="B5425" t="s">
        <v>313</v>
      </c>
      <c r="C5425">
        <v>45228</v>
      </c>
      <c r="D5425">
        <v>75095</v>
      </c>
      <c r="E5425">
        <v>20232024</v>
      </c>
      <c r="F5425" t="s">
        <v>17</v>
      </c>
      <c r="G5425" t="s">
        <v>30</v>
      </c>
      <c r="H5425">
        <v>40</v>
      </c>
      <c r="I5425">
        <v>2</v>
      </c>
      <c r="J5425">
        <v>2</v>
      </c>
      <c r="K5425">
        <v>1</v>
      </c>
      <c r="L5425">
        <v>0</v>
      </c>
      <c r="M5425">
        <v>0</v>
      </c>
      <c r="N5425">
        <v>0</v>
      </c>
      <c r="O5425" t="s">
        <v>40</v>
      </c>
      <c r="P5425" t="str">
        <f>UPPER(Table1[[#This Row],[Venue]])</f>
        <v>AWAY</v>
      </c>
    </row>
    <row r="5426" spans="1:16" hidden="1" x14ac:dyDescent="0.45">
      <c r="A5426">
        <v>40044426</v>
      </c>
      <c r="B5426" t="s">
        <v>313</v>
      </c>
      <c r="C5426">
        <v>45228</v>
      </c>
      <c r="D5426">
        <v>75095</v>
      </c>
      <c r="E5426">
        <v>20232024</v>
      </c>
      <c r="F5426" t="s">
        <v>17</v>
      </c>
      <c r="G5426" t="s">
        <v>28</v>
      </c>
      <c r="H5426">
        <v>41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2</v>
      </c>
      <c r="O5426" t="s">
        <v>40</v>
      </c>
      <c r="P5426" t="str">
        <f>UPPER(Table1[[#This Row],[Venue]])</f>
        <v>AWAY</v>
      </c>
    </row>
    <row r="5427" spans="1:16" hidden="1" x14ac:dyDescent="0.45">
      <c r="A5427">
        <v>40044426</v>
      </c>
      <c r="B5427" t="s">
        <v>313</v>
      </c>
      <c r="C5427">
        <v>45228</v>
      </c>
      <c r="D5427">
        <v>75095</v>
      </c>
      <c r="E5427">
        <v>20232024</v>
      </c>
      <c r="F5427" t="s">
        <v>17</v>
      </c>
      <c r="G5427" t="s">
        <v>29</v>
      </c>
      <c r="H5427">
        <v>44</v>
      </c>
      <c r="I5427">
        <v>3</v>
      </c>
      <c r="J5427">
        <v>1</v>
      </c>
      <c r="K5427">
        <v>1</v>
      </c>
      <c r="L5427">
        <v>2</v>
      </c>
      <c r="M5427">
        <v>0</v>
      </c>
      <c r="N5427">
        <v>0</v>
      </c>
      <c r="O5427" t="s">
        <v>40</v>
      </c>
      <c r="P5427" t="str">
        <f>UPPER(Table1[[#This Row],[Venue]])</f>
        <v>AWAY</v>
      </c>
    </row>
    <row r="5428" spans="1:16" hidden="1" x14ac:dyDescent="0.45">
      <c r="A5428">
        <v>40044426</v>
      </c>
      <c r="B5428" t="s">
        <v>313</v>
      </c>
      <c r="C5428">
        <v>45228</v>
      </c>
      <c r="D5428">
        <v>75095</v>
      </c>
      <c r="E5428">
        <v>20232024</v>
      </c>
      <c r="F5428" t="s">
        <v>17</v>
      </c>
      <c r="G5428" t="s">
        <v>550</v>
      </c>
      <c r="H5428">
        <v>50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 t="s">
        <v>40</v>
      </c>
      <c r="P5428" t="str">
        <f>UPPER(Table1[[#This Row],[Venue]])</f>
        <v>AWAY</v>
      </c>
    </row>
    <row r="5429" spans="1:16" hidden="1" x14ac:dyDescent="0.45">
      <c r="A5429">
        <v>40044426</v>
      </c>
      <c r="B5429" t="s">
        <v>313</v>
      </c>
      <c r="C5429">
        <v>45228</v>
      </c>
      <c r="D5429">
        <v>75095</v>
      </c>
      <c r="E5429">
        <v>20232024</v>
      </c>
      <c r="F5429" t="s">
        <v>17</v>
      </c>
      <c r="G5429" t="s">
        <v>18</v>
      </c>
      <c r="H5429">
        <v>55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 t="s">
        <v>40</v>
      </c>
      <c r="P5429" t="str">
        <f>UPPER(Table1[[#This Row],[Venue]])</f>
        <v>AWAY</v>
      </c>
    </row>
    <row r="5430" spans="1:16" hidden="1" x14ac:dyDescent="0.45">
      <c r="A5430">
        <v>40044426</v>
      </c>
      <c r="B5430" t="s">
        <v>313</v>
      </c>
      <c r="C5430">
        <v>45228</v>
      </c>
      <c r="D5430">
        <v>75095</v>
      </c>
      <c r="E5430">
        <v>20232024</v>
      </c>
      <c r="F5430" t="s">
        <v>17</v>
      </c>
      <c r="G5430" t="s">
        <v>35</v>
      </c>
      <c r="H5430">
        <v>75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 t="s">
        <v>40</v>
      </c>
      <c r="P5430" t="str">
        <f>UPPER(Table1[[#This Row],[Venue]])</f>
        <v>AWAY</v>
      </c>
    </row>
    <row r="5431" spans="1:16" hidden="1" x14ac:dyDescent="0.45">
      <c r="A5431">
        <v>40044426</v>
      </c>
      <c r="B5431" t="s">
        <v>313</v>
      </c>
      <c r="C5431">
        <v>45228</v>
      </c>
      <c r="D5431">
        <v>75095</v>
      </c>
      <c r="E5431">
        <v>20232024</v>
      </c>
      <c r="F5431" t="s">
        <v>17</v>
      </c>
      <c r="G5431" t="s">
        <v>36</v>
      </c>
      <c r="H5431">
        <v>87</v>
      </c>
      <c r="I5431">
        <v>1</v>
      </c>
      <c r="J5431">
        <v>1</v>
      </c>
      <c r="K5431">
        <v>1</v>
      </c>
      <c r="L5431">
        <v>0</v>
      </c>
      <c r="M5431">
        <v>0</v>
      </c>
      <c r="N5431">
        <v>0</v>
      </c>
      <c r="O5431" t="s">
        <v>40</v>
      </c>
      <c r="P5431" t="str">
        <f>UPPER(Table1[[#This Row],[Venue]])</f>
        <v>AWAY</v>
      </c>
    </row>
    <row r="5432" spans="1:16" hidden="1" x14ac:dyDescent="0.45">
      <c r="A5432">
        <v>40044426</v>
      </c>
      <c r="B5432" t="s">
        <v>313</v>
      </c>
      <c r="C5432">
        <v>45228</v>
      </c>
      <c r="D5432">
        <v>75095</v>
      </c>
      <c r="E5432">
        <v>20232024</v>
      </c>
      <c r="F5432" t="s">
        <v>17</v>
      </c>
      <c r="G5432" t="s">
        <v>469</v>
      </c>
      <c r="H5432">
        <v>88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 t="s">
        <v>40</v>
      </c>
      <c r="P5432" t="str">
        <f>UPPER(Table1[[#This Row],[Venue]])</f>
        <v>AWAY</v>
      </c>
    </row>
    <row r="5433" spans="1:16" hidden="1" x14ac:dyDescent="0.45">
      <c r="A5433">
        <v>40044422</v>
      </c>
      <c r="B5433" t="s">
        <v>189</v>
      </c>
      <c r="C5433">
        <v>45231</v>
      </c>
      <c r="D5433">
        <v>75091</v>
      </c>
      <c r="E5433">
        <v>20232024</v>
      </c>
      <c r="F5433" t="s">
        <v>17</v>
      </c>
      <c r="G5433" t="s">
        <v>190</v>
      </c>
      <c r="H5433">
        <v>1</v>
      </c>
      <c r="I5433">
        <v>0</v>
      </c>
      <c r="J5433">
        <v>0</v>
      </c>
      <c r="K5433">
        <v>1</v>
      </c>
      <c r="L5433">
        <v>0</v>
      </c>
      <c r="M5433">
        <v>0</v>
      </c>
      <c r="N5433">
        <v>0</v>
      </c>
      <c r="O5433" t="s">
        <v>19</v>
      </c>
      <c r="P5433" t="str">
        <f>UPPER(Table1[[#This Row],[Venue]])</f>
        <v>HOME</v>
      </c>
    </row>
    <row r="5434" spans="1:16" hidden="1" x14ac:dyDescent="0.45">
      <c r="A5434">
        <v>40044422</v>
      </c>
      <c r="B5434" t="s">
        <v>189</v>
      </c>
      <c r="C5434">
        <v>45231</v>
      </c>
      <c r="D5434">
        <v>75091</v>
      </c>
      <c r="E5434">
        <v>20232024</v>
      </c>
      <c r="F5434" t="s">
        <v>17</v>
      </c>
      <c r="G5434" t="s">
        <v>60</v>
      </c>
      <c r="H5434">
        <v>4</v>
      </c>
      <c r="I5434">
        <v>0</v>
      </c>
      <c r="J5434">
        <v>0</v>
      </c>
      <c r="K5434">
        <v>1</v>
      </c>
      <c r="L5434">
        <v>0</v>
      </c>
      <c r="M5434">
        <v>0</v>
      </c>
      <c r="N5434">
        <v>4</v>
      </c>
      <c r="O5434" t="s">
        <v>19</v>
      </c>
      <c r="P5434" t="str">
        <f>UPPER(Table1[[#This Row],[Venue]])</f>
        <v>HOME</v>
      </c>
    </row>
    <row r="5435" spans="1:16" hidden="1" x14ac:dyDescent="0.45">
      <c r="A5435">
        <v>40044422</v>
      </c>
      <c r="B5435" t="s">
        <v>189</v>
      </c>
      <c r="C5435">
        <v>45231</v>
      </c>
      <c r="D5435">
        <v>75091</v>
      </c>
      <c r="E5435">
        <v>20232024</v>
      </c>
      <c r="F5435" t="s">
        <v>17</v>
      </c>
      <c r="G5435" t="s">
        <v>279</v>
      </c>
      <c r="H5435">
        <v>5</v>
      </c>
      <c r="I5435">
        <v>1</v>
      </c>
      <c r="J5435">
        <v>0</v>
      </c>
      <c r="K5435">
        <v>1</v>
      </c>
      <c r="L5435">
        <v>1</v>
      </c>
      <c r="M5435">
        <v>0</v>
      </c>
      <c r="N5435">
        <v>0</v>
      </c>
      <c r="O5435" t="s">
        <v>19</v>
      </c>
      <c r="P5435" t="str">
        <f>UPPER(Table1[[#This Row],[Venue]])</f>
        <v>HOME</v>
      </c>
    </row>
    <row r="5436" spans="1:16" hidden="1" x14ac:dyDescent="0.45">
      <c r="A5436">
        <v>40044422</v>
      </c>
      <c r="B5436" t="s">
        <v>189</v>
      </c>
      <c r="C5436">
        <v>45231</v>
      </c>
      <c r="D5436">
        <v>75091</v>
      </c>
      <c r="E5436">
        <v>20232024</v>
      </c>
      <c r="F5436" t="s">
        <v>17</v>
      </c>
      <c r="G5436" t="s">
        <v>61</v>
      </c>
      <c r="H5436">
        <v>6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0</v>
      </c>
      <c r="O5436" t="s">
        <v>19</v>
      </c>
      <c r="P5436" t="str">
        <f>UPPER(Table1[[#This Row],[Venue]])</f>
        <v>HOME</v>
      </c>
    </row>
    <row r="5437" spans="1:16" hidden="1" x14ac:dyDescent="0.45">
      <c r="A5437">
        <v>40044422</v>
      </c>
      <c r="B5437" t="s">
        <v>189</v>
      </c>
      <c r="C5437">
        <v>45231</v>
      </c>
      <c r="D5437">
        <v>75091</v>
      </c>
      <c r="E5437">
        <v>20232024</v>
      </c>
      <c r="F5437" t="s">
        <v>17</v>
      </c>
      <c r="G5437" t="s">
        <v>62</v>
      </c>
      <c r="H5437">
        <v>7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 t="s">
        <v>19</v>
      </c>
      <c r="P5437" t="str">
        <f>UPPER(Table1[[#This Row],[Venue]])</f>
        <v>HOME</v>
      </c>
    </row>
    <row r="5438" spans="1:16" hidden="1" x14ac:dyDescent="0.45">
      <c r="A5438">
        <v>40044422</v>
      </c>
      <c r="B5438" t="s">
        <v>189</v>
      </c>
      <c r="C5438">
        <v>45231</v>
      </c>
      <c r="D5438">
        <v>75091</v>
      </c>
      <c r="E5438">
        <v>20232024</v>
      </c>
      <c r="F5438" t="s">
        <v>17</v>
      </c>
      <c r="G5438" t="s">
        <v>42</v>
      </c>
      <c r="H5438">
        <v>8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0</v>
      </c>
      <c r="O5438" t="s">
        <v>19</v>
      </c>
      <c r="P5438" t="str">
        <f>UPPER(Table1[[#This Row],[Venue]])</f>
        <v>HOME</v>
      </c>
    </row>
    <row r="5439" spans="1:16" hidden="1" x14ac:dyDescent="0.45">
      <c r="A5439">
        <v>40044422</v>
      </c>
      <c r="B5439" t="s">
        <v>189</v>
      </c>
      <c r="C5439">
        <v>45231</v>
      </c>
      <c r="D5439">
        <v>75091</v>
      </c>
      <c r="E5439">
        <v>20232024</v>
      </c>
      <c r="F5439" t="s">
        <v>17</v>
      </c>
      <c r="G5439" t="s">
        <v>280</v>
      </c>
      <c r="H5439">
        <v>9</v>
      </c>
      <c r="I5439">
        <v>0</v>
      </c>
      <c r="J5439">
        <v>0</v>
      </c>
      <c r="K5439">
        <v>1</v>
      </c>
      <c r="L5439">
        <v>0</v>
      </c>
      <c r="M5439">
        <v>0</v>
      </c>
      <c r="N5439">
        <v>0</v>
      </c>
      <c r="O5439" t="s">
        <v>19</v>
      </c>
      <c r="P5439" t="str">
        <f>UPPER(Table1[[#This Row],[Venue]])</f>
        <v>HOME</v>
      </c>
    </row>
    <row r="5440" spans="1:16" hidden="1" x14ac:dyDescent="0.45">
      <c r="A5440">
        <v>40044422</v>
      </c>
      <c r="B5440" t="s">
        <v>189</v>
      </c>
      <c r="C5440">
        <v>45231</v>
      </c>
      <c r="D5440">
        <v>75091</v>
      </c>
      <c r="E5440">
        <v>20232024</v>
      </c>
      <c r="F5440" t="s">
        <v>17</v>
      </c>
      <c r="G5440" t="s">
        <v>63</v>
      </c>
      <c r="H5440">
        <v>10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 t="s">
        <v>19</v>
      </c>
      <c r="P5440" t="str">
        <f>UPPER(Table1[[#This Row],[Venue]])</f>
        <v>HOME</v>
      </c>
    </row>
    <row r="5441" spans="1:16" hidden="1" x14ac:dyDescent="0.45">
      <c r="A5441">
        <v>40044422</v>
      </c>
      <c r="B5441" t="s">
        <v>189</v>
      </c>
      <c r="C5441">
        <v>45231</v>
      </c>
      <c r="D5441">
        <v>75091</v>
      </c>
      <c r="E5441">
        <v>20232024</v>
      </c>
      <c r="F5441" t="s">
        <v>17</v>
      </c>
      <c r="G5441" t="s">
        <v>128</v>
      </c>
      <c r="H5441">
        <v>12</v>
      </c>
      <c r="I5441">
        <v>0</v>
      </c>
      <c r="J5441">
        <v>0</v>
      </c>
      <c r="K5441">
        <v>1</v>
      </c>
      <c r="L5441">
        <v>0</v>
      </c>
      <c r="M5441">
        <v>0</v>
      </c>
      <c r="N5441">
        <v>0</v>
      </c>
      <c r="O5441" t="s">
        <v>19</v>
      </c>
      <c r="P5441" t="str">
        <f>UPPER(Table1[[#This Row],[Venue]])</f>
        <v>HOME</v>
      </c>
    </row>
    <row r="5442" spans="1:16" hidden="1" x14ac:dyDescent="0.45">
      <c r="A5442">
        <v>40044422</v>
      </c>
      <c r="B5442" t="s">
        <v>189</v>
      </c>
      <c r="C5442">
        <v>45231</v>
      </c>
      <c r="D5442">
        <v>75091</v>
      </c>
      <c r="E5442">
        <v>20232024</v>
      </c>
      <c r="F5442" t="s">
        <v>17</v>
      </c>
      <c r="G5442" t="s">
        <v>341</v>
      </c>
      <c r="H5442">
        <v>17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 t="s">
        <v>19</v>
      </c>
      <c r="P5442" t="str">
        <f>UPPER(Table1[[#This Row],[Venue]])</f>
        <v>HOME</v>
      </c>
    </row>
    <row r="5443" spans="1:16" hidden="1" x14ac:dyDescent="0.45">
      <c r="A5443">
        <v>40044422</v>
      </c>
      <c r="B5443" t="s">
        <v>189</v>
      </c>
      <c r="C5443">
        <v>45231</v>
      </c>
      <c r="D5443">
        <v>75091</v>
      </c>
      <c r="E5443">
        <v>20232024</v>
      </c>
      <c r="F5443" t="s">
        <v>17</v>
      </c>
      <c r="G5443" t="s">
        <v>322</v>
      </c>
      <c r="H5443">
        <v>40</v>
      </c>
      <c r="I5443">
        <v>2</v>
      </c>
      <c r="J5443">
        <v>1</v>
      </c>
      <c r="K5443">
        <v>1</v>
      </c>
      <c r="L5443">
        <v>1</v>
      </c>
      <c r="M5443">
        <v>0</v>
      </c>
      <c r="N5443">
        <v>0</v>
      </c>
      <c r="O5443" t="s">
        <v>19</v>
      </c>
      <c r="P5443" t="str">
        <f>UPPER(Table1[[#This Row],[Venue]])</f>
        <v>HOME</v>
      </c>
    </row>
    <row r="5444" spans="1:16" hidden="1" x14ac:dyDescent="0.45">
      <c r="A5444">
        <v>40044422</v>
      </c>
      <c r="B5444" t="s">
        <v>189</v>
      </c>
      <c r="C5444">
        <v>45231</v>
      </c>
      <c r="D5444">
        <v>75091</v>
      </c>
      <c r="E5444">
        <v>20232024</v>
      </c>
      <c r="F5444" t="s">
        <v>17</v>
      </c>
      <c r="G5444" t="s">
        <v>429</v>
      </c>
      <c r="H5444">
        <v>44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 t="s">
        <v>19</v>
      </c>
      <c r="P5444" t="str">
        <f>UPPER(Table1[[#This Row],[Venue]])</f>
        <v>HOME</v>
      </c>
    </row>
    <row r="5445" spans="1:16" hidden="1" x14ac:dyDescent="0.45">
      <c r="A5445">
        <v>40044422</v>
      </c>
      <c r="B5445" t="s">
        <v>189</v>
      </c>
      <c r="C5445">
        <v>45231</v>
      </c>
      <c r="D5445">
        <v>75091</v>
      </c>
      <c r="E5445">
        <v>20232024</v>
      </c>
      <c r="F5445" t="s">
        <v>17</v>
      </c>
      <c r="G5445" t="s">
        <v>71</v>
      </c>
      <c r="H5445">
        <v>55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 t="s">
        <v>19</v>
      </c>
      <c r="P5445" t="str">
        <f>UPPER(Table1[[#This Row],[Venue]])</f>
        <v>HOME</v>
      </c>
    </row>
    <row r="5446" spans="1:16" hidden="1" x14ac:dyDescent="0.45">
      <c r="A5446">
        <v>40044422</v>
      </c>
      <c r="B5446" t="s">
        <v>189</v>
      </c>
      <c r="C5446">
        <v>45231</v>
      </c>
      <c r="D5446">
        <v>75091</v>
      </c>
      <c r="E5446">
        <v>20232024</v>
      </c>
      <c r="F5446" t="s">
        <v>17</v>
      </c>
      <c r="G5446" t="s">
        <v>72</v>
      </c>
      <c r="H5446">
        <v>86</v>
      </c>
      <c r="I5446">
        <v>1</v>
      </c>
      <c r="J5446">
        <v>0</v>
      </c>
      <c r="K5446">
        <v>1</v>
      </c>
      <c r="L5446">
        <v>1</v>
      </c>
      <c r="M5446">
        <v>0</v>
      </c>
      <c r="N5446">
        <v>0</v>
      </c>
      <c r="O5446" t="s">
        <v>19</v>
      </c>
      <c r="P5446" t="str">
        <f>UPPER(Table1[[#This Row],[Venue]])</f>
        <v>HOME</v>
      </c>
    </row>
    <row r="5447" spans="1:16" hidden="1" x14ac:dyDescent="0.45">
      <c r="A5447">
        <v>40044422</v>
      </c>
      <c r="B5447" t="s">
        <v>189</v>
      </c>
      <c r="C5447">
        <v>45231</v>
      </c>
      <c r="D5447">
        <v>75091</v>
      </c>
      <c r="E5447">
        <v>20232024</v>
      </c>
      <c r="F5447" t="s">
        <v>17</v>
      </c>
      <c r="G5447" t="s">
        <v>191</v>
      </c>
      <c r="H5447">
        <v>89</v>
      </c>
      <c r="I5447">
        <v>0</v>
      </c>
      <c r="J5447">
        <v>0</v>
      </c>
      <c r="K5447">
        <v>1</v>
      </c>
      <c r="L5447">
        <v>0</v>
      </c>
      <c r="M5447">
        <v>0</v>
      </c>
      <c r="N5447">
        <v>2</v>
      </c>
      <c r="O5447" t="s">
        <v>19</v>
      </c>
      <c r="P5447" t="str">
        <f>UPPER(Table1[[#This Row],[Venue]])</f>
        <v>HOME</v>
      </c>
    </row>
    <row r="5448" spans="1:16" hidden="1" x14ac:dyDescent="0.45">
      <c r="A5448">
        <v>40044422</v>
      </c>
      <c r="B5448" t="s">
        <v>189</v>
      </c>
      <c r="C5448">
        <v>45231</v>
      </c>
      <c r="D5448">
        <v>75091</v>
      </c>
      <c r="E5448">
        <v>20232024</v>
      </c>
      <c r="F5448" t="s">
        <v>17</v>
      </c>
      <c r="G5448" t="s">
        <v>74</v>
      </c>
      <c r="H5448">
        <v>92</v>
      </c>
      <c r="I5448">
        <v>2</v>
      </c>
      <c r="J5448">
        <v>2</v>
      </c>
      <c r="K5448">
        <v>1</v>
      </c>
      <c r="L5448">
        <v>0</v>
      </c>
      <c r="M5448">
        <v>0</v>
      </c>
      <c r="N5448">
        <v>0</v>
      </c>
      <c r="O5448" t="s">
        <v>19</v>
      </c>
      <c r="P5448" t="str">
        <f>UPPER(Table1[[#This Row],[Venue]])</f>
        <v>HOME</v>
      </c>
    </row>
    <row r="5449" spans="1:16" hidden="1" x14ac:dyDescent="0.45">
      <c r="A5449">
        <v>40044422</v>
      </c>
      <c r="B5449" t="s">
        <v>189</v>
      </c>
      <c r="C5449">
        <v>45231</v>
      </c>
      <c r="D5449">
        <v>75091</v>
      </c>
      <c r="E5449">
        <v>20232024</v>
      </c>
      <c r="F5449" t="s">
        <v>17</v>
      </c>
      <c r="G5449" t="s">
        <v>75</v>
      </c>
      <c r="H5449">
        <v>96</v>
      </c>
      <c r="I5449">
        <v>0</v>
      </c>
      <c r="J5449">
        <v>0</v>
      </c>
      <c r="K5449">
        <v>1</v>
      </c>
      <c r="L5449">
        <v>0</v>
      </c>
      <c r="M5449">
        <v>0</v>
      </c>
      <c r="N5449">
        <v>0</v>
      </c>
      <c r="O5449" t="s">
        <v>19</v>
      </c>
      <c r="P5449" t="str">
        <f>UPPER(Table1[[#This Row],[Venue]])</f>
        <v>HOME</v>
      </c>
    </row>
    <row r="5450" spans="1:16" hidden="1" x14ac:dyDescent="0.45">
      <c r="A5450">
        <v>40044422</v>
      </c>
      <c r="B5450" t="s">
        <v>189</v>
      </c>
      <c r="C5450">
        <v>45231</v>
      </c>
      <c r="D5450">
        <v>75091</v>
      </c>
      <c r="E5450">
        <v>20232024</v>
      </c>
      <c r="F5450" t="s">
        <v>17</v>
      </c>
      <c r="G5450" t="s">
        <v>548</v>
      </c>
      <c r="H5450">
        <v>10</v>
      </c>
      <c r="I5450">
        <v>0</v>
      </c>
      <c r="J5450">
        <v>0</v>
      </c>
      <c r="K5450">
        <v>1</v>
      </c>
      <c r="L5450">
        <v>0</v>
      </c>
      <c r="M5450">
        <v>0</v>
      </c>
      <c r="N5450">
        <v>0</v>
      </c>
      <c r="O5450" t="s">
        <v>40</v>
      </c>
      <c r="P5450" t="str">
        <f>UPPER(Table1[[#This Row],[Venue]])</f>
        <v>AWAY</v>
      </c>
    </row>
    <row r="5451" spans="1:16" hidden="1" x14ac:dyDescent="0.45">
      <c r="A5451">
        <v>40044422</v>
      </c>
      <c r="B5451" t="s">
        <v>189</v>
      </c>
      <c r="C5451">
        <v>45231</v>
      </c>
      <c r="D5451">
        <v>75091</v>
      </c>
      <c r="E5451">
        <v>20232024</v>
      </c>
      <c r="F5451" t="s">
        <v>17</v>
      </c>
      <c r="G5451" t="s">
        <v>24</v>
      </c>
      <c r="H5451">
        <v>12</v>
      </c>
      <c r="I5451">
        <v>1</v>
      </c>
      <c r="J5451">
        <v>1</v>
      </c>
      <c r="K5451">
        <v>1</v>
      </c>
      <c r="L5451">
        <v>0</v>
      </c>
      <c r="M5451">
        <v>0</v>
      </c>
      <c r="N5451">
        <v>2</v>
      </c>
      <c r="O5451" t="s">
        <v>40</v>
      </c>
      <c r="P5451" t="str">
        <f>UPPER(Table1[[#This Row],[Venue]])</f>
        <v>AWAY</v>
      </c>
    </row>
    <row r="5452" spans="1:16" hidden="1" x14ac:dyDescent="0.45">
      <c r="A5452">
        <v>40044422</v>
      </c>
      <c r="B5452" t="s">
        <v>189</v>
      </c>
      <c r="C5452">
        <v>45231</v>
      </c>
      <c r="D5452">
        <v>75091</v>
      </c>
      <c r="E5452">
        <v>20232024</v>
      </c>
      <c r="F5452" t="s">
        <v>17</v>
      </c>
      <c r="G5452" t="s">
        <v>426</v>
      </c>
      <c r="H5452">
        <v>16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 t="s">
        <v>40</v>
      </c>
      <c r="P5452" t="str">
        <f>UPPER(Table1[[#This Row],[Venue]])</f>
        <v>AWAY</v>
      </c>
    </row>
    <row r="5453" spans="1:16" hidden="1" x14ac:dyDescent="0.45">
      <c r="A5453">
        <v>40044422</v>
      </c>
      <c r="B5453" t="s">
        <v>189</v>
      </c>
      <c r="C5453">
        <v>45231</v>
      </c>
      <c r="D5453">
        <v>75091</v>
      </c>
      <c r="E5453">
        <v>20232024</v>
      </c>
      <c r="F5453" t="s">
        <v>17</v>
      </c>
      <c r="G5453" t="s">
        <v>442</v>
      </c>
      <c r="H5453">
        <v>17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 t="s">
        <v>40</v>
      </c>
      <c r="P5453" t="str">
        <f>UPPER(Table1[[#This Row],[Venue]])</f>
        <v>AWAY</v>
      </c>
    </row>
    <row r="5454" spans="1:16" hidden="1" x14ac:dyDescent="0.45">
      <c r="A5454">
        <v>40044422</v>
      </c>
      <c r="B5454" t="s">
        <v>189</v>
      </c>
      <c r="C5454">
        <v>45231</v>
      </c>
      <c r="D5454">
        <v>75091</v>
      </c>
      <c r="E5454">
        <v>20232024</v>
      </c>
      <c r="F5454" t="s">
        <v>17</v>
      </c>
      <c r="G5454" t="s">
        <v>27</v>
      </c>
      <c r="H5454">
        <v>19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  <c r="O5454" t="s">
        <v>40</v>
      </c>
      <c r="P5454" t="str">
        <f>UPPER(Table1[[#This Row],[Venue]])</f>
        <v>AWAY</v>
      </c>
    </row>
    <row r="5455" spans="1:16" hidden="1" x14ac:dyDescent="0.45">
      <c r="A5455">
        <v>40044422</v>
      </c>
      <c r="B5455" t="s">
        <v>189</v>
      </c>
      <c r="C5455">
        <v>45231</v>
      </c>
      <c r="D5455">
        <v>75091</v>
      </c>
      <c r="E5455">
        <v>20232024</v>
      </c>
      <c r="F5455" t="s">
        <v>17</v>
      </c>
      <c r="G5455" t="s">
        <v>466</v>
      </c>
      <c r="H5455">
        <v>23</v>
      </c>
      <c r="I5455">
        <v>1</v>
      </c>
      <c r="J5455">
        <v>0</v>
      </c>
      <c r="K5455">
        <v>1</v>
      </c>
      <c r="L5455">
        <v>1</v>
      </c>
      <c r="M5455">
        <v>0</v>
      </c>
      <c r="N5455">
        <v>0</v>
      </c>
      <c r="O5455" t="s">
        <v>40</v>
      </c>
      <c r="P5455" t="str">
        <f>UPPER(Table1[[#This Row],[Venue]])</f>
        <v>AWAY</v>
      </c>
    </row>
    <row r="5456" spans="1:16" hidden="1" x14ac:dyDescent="0.45">
      <c r="A5456">
        <v>40044422</v>
      </c>
      <c r="B5456" t="s">
        <v>189</v>
      </c>
      <c r="C5456">
        <v>45231</v>
      </c>
      <c r="D5456">
        <v>75091</v>
      </c>
      <c r="E5456">
        <v>20232024</v>
      </c>
      <c r="F5456" t="s">
        <v>17</v>
      </c>
      <c r="G5456" t="s">
        <v>192</v>
      </c>
      <c r="H5456">
        <v>32</v>
      </c>
      <c r="I5456">
        <v>1</v>
      </c>
      <c r="J5456">
        <v>0</v>
      </c>
      <c r="K5456">
        <v>1</v>
      </c>
      <c r="L5456">
        <v>1</v>
      </c>
      <c r="M5456">
        <v>0</v>
      </c>
      <c r="N5456">
        <v>0</v>
      </c>
      <c r="O5456" t="s">
        <v>40</v>
      </c>
      <c r="P5456" t="str">
        <f>UPPER(Table1[[#This Row],[Venue]])</f>
        <v>AWAY</v>
      </c>
    </row>
    <row r="5457" spans="1:16" hidden="1" x14ac:dyDescent="0.45">
      <c r="A5457">
        <v>40044422</v>
      </c>
      <c r="B5457" t="s">
        <v>189</v>
      </c>
      <c r="C5457">
        <v>45231</v>
      </c>
      <c r="D5457">
        <v>75091</v>
      </c>
      <c r="E5457">
        <v>20232024</v>
      </c>
      <c r="F5457" t="s">
        <v>17</v>
      </c>
      <c r="G5457" t="s">
        <v>468</v>
      </c>
      <c r="H5457">
        <v>36</v>
      </c>
      <c r="I5457">
        <v>1</v>
      </c>
      <c r="J5457">
        <v>0</v>
      </c>
      <c r="K5457">
        <v>1</v>
      </c>
      <c r="L5457">
        <v>1</v>
      </c>
      <c r="M5457">
        <v>0</v>
      </c>
      <c r="N5457">
        <v>0</v>
      </c>
      <c r="O5457" t="s">
        <v>40</v>
      </c>
      <c r="P5457" t="str">
        <f>UPPER(Table1[[#This Row],[Venue]])</f>
        <v>AWAY</v>
      </c>
    </row>
    <row r="5458" spans="1:16" hidden="1" x14ac:dyDescent="0.45">
      <c r="A5458">
        <v>40044422</v>
      </c>
      <c r="B5458" t="s">
        <v>189</v>
      </c>
      <c r="C5458">
        <v>45231</v>
      </c>
      <c r="D5458">
        <v>75091</v>
      </c>
      <c r="E5458">
        <v>20232024</v>
      </c>
      <c r="F5458" t="s">
        <v>17</v>
      </c>
      <c r="G5458" t="s">
        <v>30</v>
      </c>
      <c r="H5458">
        <v>40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0</v>
      </c>
      <c r="O5458" t="s">
        <v>40</v>
      </c>
      <c r="P5458" t="str">
        <f>UPPER(Table1[[#This Row],[Venue]])</f>
        <v>AWAY</v>
      </c>
    </row>
    <row r="5459" spans="1:16" hidden="1" x14ac:dyDescent="0.45">
      <c r="A5459">
        <v>40044422</v>
      </c>
      <c r="B5459" t="s">
        <v>189</v>
      </c>
      <c r="C5459">
        <v>45231</v>
      </c>
      <c r="D5459">
        <v>75091</v>
      </c>
      <c r="E5459">
        <v>20232024</v>
      </c>
      <c r="F5459" t="s">
        <v>17</v>
      </c>
      <c r="G5459" t="s">
        <v>28</v>
      </c>
      <c r="H5459">
        <v>41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2</v>
      </c>
      <c r="O5459" t="s">
        <v>40</v>
      </c>
      <c r="P5459" t="str">
        <f>UPPER(Table1[[#This Row],[Venue]])</f>
        <v>AWAY</v>
      </c>
    </row>
    <row r="5460" spans="1:16" hidden="1" x14ac:dyDescent="0.45">
      <c r="A5460">
        <v>40044422</v>
      </c>
      <c r="B5460" t="s">
        <v>189</v>
      </c>
      <c r="C5460">
        <v>45231</v>
      </c>
      <c r="D5460">
        <v>75091</v>
      </c>
      <c r="E5460">
        <v>20232024</v>
      </c>
      <c r="F5460" t="s">
        <v>17</v>
      </c>
      <c r="G5460" t="s">
        <v>29</v>
      </c>
      <c r="H5460">
        <v>44</v>
      </c>
      <c r="I5460">
        <v>1</v>
      </c>
      <c r="J5460">
        <v>1</v>
      </c>
      <c r="K5460">
        <v>1</v>
      </c>
      <c r="L5460">
        <v>0</v>
      </c>
      <c r="M5460">
        <v>0</v>
      </c>
      <c r="N5460">
        <v>0</v>
      </c>
      <c r="O5460" t="s">
        <v>40</v>
      </c>
      <c r="P5460" t="str">
        <f>UPPER(Table1[[#This Row],[Venue]])</f>
        <v>AWAY</v>
      </c>
    </row>
    <row r="5461" spans="1:16" hidden="1" x14ac:dyDescent="0.45">
      <c r="A5461">
        <v>40044422</v>
      </c>
      <c r="B5461" t="s">
        <v>189</v>
      </c>
      <c r="C5461">
        <v>45231</v>
      </c>
      <c r="D5461">
        <v>75091</v>
      </c>
      <c r="E5461">
        <v>20232024</v>
      </c>
      <c r="F5461" t="s">
        <v>17</v>
      </c>
      <c r="G5461" t="s">
        <v>550</v>
      </c>
      <c r="H5461">
        <v>50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 t="s">
        <v>40</v>
      </c>
      <c r="P5461" t="str">
        <f>UPPER(Table1[[#This Row],[Venue]])</f>
        <v>AWAY</v>
      </c>
    </row>
    <row r="5462" spans="1:16" hidden="1" x14ac:dyDescent="0.45">
      <c r="A5462">
        <v>40044422</v>
      </c>
      <c r="B5462" t="s">
        <v>189</v>
      </c>
      <c r="C5462">
        <v>45231</v>
      </c>
      <c r="D5462">
        <v>75091</v>
      </c>
      <c r="E5462">
        <v>20232024</v>
      </c>
      <c r="F5462" t="s">
        <v>17</v>
      </c>
      <c r="G5462" t="s">
        <v>18</v>
      </c>
      <c r="H5462">
        <v>55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 t="s">
        <v>40</v>
      </c>
      <c r="P5462" t="str">
        <f>UPPER(Table1[[#This Row],[Venue]])</f>
        <v>AWAY</v>
      </c>
    </row>
    <row r="5463" spans="1:16" hidden="1" x14ac:dyDescent="0.45">
      <c r="A5463">
        <v>40044422</v>
      </c>
      <c r="B5463" t="s">
        <v>189</v>
      </c>
      <c r="C5463">
        <v>45231</v>
      </c>
      <c r="D5463">
        <v>75091</v>
      </c>
      <c r="E5463">
        <v>20232024</v>
      </c>
      <c r="F5463" t="s">
        <v>17</v>
      </c>
      <c r="G5463" t="s">
        <v>437</v>
      </c>
      <c r="H5463">
        <v>56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 t="s">
        <v>40</v>
      </c>
      <c r="P5463" t="str">
        <f>UPPER(Table1[[#This Row],[Venue]])</f>
        <v>AWAY</v>
      </c>
    </row>
    <row r="5464" spans="1:16" hidden="1" x14ac:dyDescent="0.45">
      <c r="A5464">
        <v>40044422</v>
      </c>
      <c r="B5464" t="s">
        <v>189</v>
      </c>
      <c r="C5464">
        <v>45231</v>
      </c>
      <c r="D5464">
        <v>75091</v>
      </c>
      <c r="E5464">
        <v>20232024</v>
      </c>
      <c r="F5464" t="s">
        <v>17</v>
      </c>
      <c r="G5464" t="s">
        <v>35</v>
      </c>
      <c r="H5464">
        <v>75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 t="s">
        <v>40</v>
      </c>
      <c r="P5464" t="str">
        <f>UPPER(Table1[[#This Row],[Venue]])</f>
        <v>AWAY</v>
      </c>
    </row>
    <row r="5465" spans="1:16" hidden="1" x14ac:dyDescent="0.45">
      <c r="A5465">
        <v>40044422</v>
      </c>
      <c r="B5465" t="s">
        <v>189</v>
      </c>
      <c r="C5465">
        <v>45231</v>
      </c>
      <c r="D5465">
        <v>75091</v>
      </c>
      <c r="E5465">
        <v>20232024</v>
      </c>
      <c r="F5465" t="s">
        <v>17</v>
      </c>
      <c r="G5465" t="s">
        <v>36</v>
      </c>
      <c r="H5465">
        <v>87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0</v>
      </c>
      <c r="O5465" t="s">
        <v>40</v>
      </c>
      <c r="P5465" t="str">
        <f>UPPER(Table1[[#This Row],[Venue]])</f>
        <v>AWAY</v>
      </c>
    </row>
    <row r="5466" spans="1:16" hidden="1" x14ac:dyDescent="0.45">
      <c r="A5466">
        <v>40044422</v>
      </c>
      <c r="B5466" t="s">
        <v>189</v>
      </c>
      <c r="C5466">
        <v>45231</v>
      </c>
      <c r="D5466">
        <v>75091</v>
      </c>
      <c r="E5466">
        <v>20232024</v>
      </c>
      <c r="F5466" t="s">
        <v>17</v>
      </c>
      <c r="G5466" t="s">
        <v>469</v>
      </c>
      <c r="H5466">
        <v>88</v>
      </c>
      <c r="I5466">
        <v>1</v>
      </c>
      <c r="J5466">
        <v>0</v>
      </c>
      <c r="K5466">
        <v>1</v>
      </c>
      <c r="L5466">
        <v>1</v>
      </c>
      <c r="M5466">
        <v>0</v>
      </c>
      <c r="N5466">
        <v>0</v>
      </c>
      <c r="O5466" t="s">
        <v>40</v>
      </c>
      <c r="P5466" t="str">
        <f>UPPER(Table1[[#This Row],[Venue]])</f>
        <v>AWAY</v>
      </c>
    </row>
    <row r="5467" spans="1:16" hidden="1" x14ac:dyDescent="0.45">
      <c r="A5467">
        <v>40044458</v>
      </c>
      <c r="B5467" t="s">
        <v>559</v>
      </c>
      <c r="C5467">
        <v>45235</v>
      </c>
      <c r="D5467">
        <v>75127</v>
      </c>
      <c r="E5467">
        <v>20232024</v>
      </c>
      <c r="F5467" t="s">
        <v>17</v>
      </c>
      <c r="G5467" t="s">
        <v>521</v>
      </c>
      <c r="H5467">
        <v>7</v>
      </c>
      <c r="I5467">
        <v>0</v>
      </c>
      <c r="J5467">
        <v>0</v>
      </c>
      <c r="K5467">
        <v>1</v>
      </c>
      <c r="L5467">
        <v>0</v>
      </c>
      <c r="M5467">
        <v>0</v>
      </c>
      <c r="N5467">
        <v>0</v>
      </c>
      <c r="O5467" t="s">
        <v>19</v>
      </c>
      <c r="P5467" t="str">
        <f>UPPER(Table1[[#This Row],[Venue]])</f>
        <v>HOME</v>
      </c>
    </row>
    <row r="5468" spans="1:16" hidden="1" x14ac:dyDescent="0.45">
      <c r="A5468">
        <v>40044458</v>
      </c>
      <c r="B5468" t="s">
        <v>559</v>
      </c>
      <c r="C5468">
        <v>45235</v>
      </c>
      <c r="D5468">
        <v>75127</v>
      </c>
      <c r="E5468">
        <v>20232024</v>
      </c>
      <c r="F5468" t="s">
        <v>17</v>
      </c>
      <c r="G5468" t="s">
        <v>472</v>
      </c>
      <c r="H5468">
        <v>9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0</v>
      </c>
      <c r="O5468" t="s">
        <v>19</v>
      </c>
      <c r="P5468" t="str">
        <f>UPPER(Table1[[#This Row],[Venue]])</f>
        <v>HOME</v>
      </c>
    </row>
    <row r="5469" spans="1:16" hidden="1" x14ac:dyDescent="0.45">
      <c r="A5469">
        <v>40044458</v>
      </c>
      <c r="B5469" t="s">
        <v>559</v>
      </c>
      <c r="C5469">
        <v>45235</v>
      </c>
      <c r="D5469">
        <v>75127</v>
      </c>
      <c r="E5469">
        <v>20232024</v>
      </c>
      <c r="F5469" t="s">
        <v>17</v>
      </c>
      <c r="G5469" t="s">
        <v>558</v>
      </c>
      <c r="H5469">
        <v>15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 t="s">
        <v>19</v>
      </c>
      <c r="P5469" t="str">
        <f>UPPER(Table1[[#This Row],[Venue]])</f>
        <v>HOME</v>
      </c>
    </row>
    <row r="5470" spans="1:16" hidden="1" x14ac:dyDescent="0.45">
      <c r="A5470">
        <v>40044458</v>
      </c>
      <c r="B5470" t="s">
        <v>559</v>
      </c>
      <c r="C5470">
        <v>45235</v>
      </c>
      <c r="D5470">
        <v>75127</v>
      </c>
      <c r="E5470">
        <v>20232024</v>
      </c>
      <c r="F5470" t="s">
        <v>17</v>
      </c>
      <c r="G5470" t="s">
        <v>473</v>
      </c>
      <c r="H5470">
        <v>16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4</v>
      </c>
      <c r="O5470" t="s">
        <v>19</v>
      </c>
      <c r="P5470" t="str">
        <f>UPPER(Table1[[#This Row],[Venue]])</f>
        <v>HOME</v>
      </c>
    </row>
    <row r="5471" spans="1:16" hidden="1" x14ac:dyDescent="0.45">
      <c r="A5471">
        <v>40044458</v>
      </c>
      <c r="B5471" t="s">
        <v>559</v>
      </c>
      <c r="C5471">
        <v>45235</v>
      </c>
      <c r="D5471">
        <v>75127</v>
      </c>
      <c r="E5471">
        <v>20232024</v>
      </c>
      <c r="F5471" t="s">
        <v>17</v>
      </c>
      <c r="G5471" t="s">
        <v>474</v>
      </c>
      <c r="H5471">
        <v>20</v>
      </c>
      <c r="I5471">
        <v>1</v>
      </c>
      <c r="J5471">
        <v>1</v>
      </c>
      <c r="K5471">
        <v>1</v>
      </c>
      <c r="L5471">
        <v>0</v>
      </c>
      <c r="M5471">
        <v>0</v>
      </c>
      <c r="N5471">
        <v>0</v>
      </c>
      <c r="O5471" t="s">
        <v>19</v>
      </c>
      <c r="P5471" t="str">
        <f>UPPER(Table1[[#This Row],[Venue]])</f>
        <v>HOME</v>
      </c>
    </row>
    <row r="5472" spans="1:16" hidden="1" x14ac:dyDescent="0.45">
      <c r="A5472">
        <v>40044458</v>
      </c>
      <c r="B5472" t="s">
        <v>559</v>
      </c>
      <c r="C5472">
        <v>45235</v>
      </c>
      <c r="D5472">
        <v>75127</v>
      </c>
      <c r="E5472">
        <v>20232024</v>
      </c>
      <c r="F5472" t="s">
        <v>17</v>
      </c>
      <c r="G5472" t="s">
        <v>524</v>
      </c>
      <c r="H5472">
        <v>24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  <c r="O5472" t="s">
        <v>19</v>
      </c>
      <c r="P5472" t="str">
        <f>UPPER(Table1[[#This Row],[Venue]])</f>
        <v>HOME</v>
      </c>
    </row>
    <row r="5473" spans="1:16" hidden="1" x14ac:dyDescent="0.45">
      <c r="A5473">
        <v>40044458</v>
      </c>
      <c r="B5473" t="s">
        <v>559</v>
      </c>
      <c r="C5473">
        <v>45235</v>
      </c>
      <c r="D5473">
        <v>75127</v>
      </c>
      <c r="E5473">
        <v>20232024</v>
      </c>
      <c r="F5473" t="s">
        <v>17</v>
      </c>
      <c r="G5473" t="s">
        <v>525</v>
      </c>
      <c r="H5473">
        <v>25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0</v>
      </c>
      <c r="O5473" t="s">
        <v>19</v>
      </c>
      <c r="P5473" t="str">
        <f>UPPER(Table1[[#This Row],[Venue]])</f>
        <v>HOME</v>
      </c>
    </row>
    <row r="5474" spans="1:16" hidden="1" x14ac:dyDescent="0.45">
      <c r="A5474">
        <v>40044458</v>
      </c>
      <c r="B5474" t="s">
        <v>559</v>
      </c>
      <c r="C5474">
        <v>45235</v>
      </c>
      <c r="D5474">
        <v>75127</v>
      </c>
      <c r="E5474">
        <v>20232024</v>
      </c>
      <c r="F5474" t="s">
        <v>17</v>
      </c>
      <c r="G5474" t="s">
        <v>383</v>
      </c>
      <c r="H5474">
        <v>26</v>
      </c>
      <c r="I5474">
        <v>0</v>
      </c>
      <c r="J5474">
        <v>0</v>
      </c>
      <c r="K5474">
        <v>1</v>
      </c>
      <c r="L5474">
        <v>0</v>
      </c>
      <c r="M5474">
        <v>0</v>
      </c>
      <c r="N5474">
        <v>0</v>
      </c>
      <c r="O5474" t="s">
        <v>19</v>
      </c>
      <c r="P5474" t="str">
        <f>UPPER(Table1[[#This Row],[Venue]])</f>
        <v>HOME</v>
      </c>
    </row>
    <row r="5475" spans="1:16" hidden="1" x14ac:dyDescent="0.45">
      <c r="A5475">
        <v>40044458</v>
      </c>
      <c r="B5475" t="s">
        <v>559</v>
      </c>
      <c r="C5475">
        <v>45235</v>
      </c>
      <c r="D5475">
        <v>75127</v>
      </c>
      <c r="E5475">
        <v>20232024</v>
      </c>
      <c r="F5475" t="s">
        <v>17</v>
      </c>
      <c r="G5475" t="s">
        <v>477</v>
      </c>
      <c r="H5475">
        <v>71</v>
      </c>
      <c r="I5475">
        <v>1</v>
      </c>
      <c r="J5475">
        <v>0</v>
      </c>
      <c r="K5475">
        <v>1</v>
      </c>
      <c r="L5475">
        <v>1</v>
      </c>
      <c r="M5475">
        <v>0</v>
      </c>
      <c r="N5475">
        <v>0</v>
      </c>
      <c r="O5475" t="s">
        <v>19</v>
      </c>
      <c r="P5475" t="str">
        <f>UPPER(Table1[[#This Row],[Venue]])</f>
        <v>HOME</v>
      </c>
    </row>
    <row r="5476" spans="1:16" hidden="1" x14ac:dyDescent="0.45">
      <c r="A5476">
        <v>40044458</v>
      </c>
      <c r="B5476" t="s">
        <v>559</v>
      </c>
      <c r="C5476">
        <v>45235</v>
      </c>
      <c r="D5476">
        <v>75127</v>
      </c>
      <c r="E5476">
        <v>20232024</v>
      </c>
      <c r="F5476" t="s">
        <v>17</v>
      </c>
      <c r="G5476" t="s">
        <v>478</v>
      </c>
      <c r="H5476">
        <v>78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 t="s">
        <v>19</v>
      </c>
      <c r="P5476" t="str">
        <f>UPPER(Table1[[#This Row],[Venue]])</f>
        <v>HOME</v>
      </c>
    </row>
    <row r="5477" spans="1:16" hidden="1" x14ac:dyDescent="0.45">
      <c r="A5477">
        <v>40044458</v>
      </c>
      <c r="B5477" t="s">
        <v>559</v>
      </c>
      <c r="C5477">
        <v>45235</v>
      </c>
      <c r="D5477">
        <v>75127</v>
      </c>
      <c r="E5477">
        <v>20232024</v>
      </c>
      <c r="F5477" t="s">
        <v>17</v>
      </c>
      <c r="G5477" t="s">
        <v>526</v>
      </c>
      <c r="H5477">
        <v>81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 t="s">
        <v>19</v>
      </c>
      <c r="P5477" t="str">
        <f>UPPER(Table1[[#This Row],[Venue]])</f>
        <v>HOME</v>
      </c>
    </row>
    <row r="5478" spans="1:16" hidden="1" x14ac:dyDescent="0.45">
      <c r="A5478">
        <v>40044458</v>
      </c>
      <c r="B5478" t="s">
        <v>559</v>
      </c>
      <c r="C5478">
        <v>45235</v>
      </c>
      <c r="D5478">
        <v>75127</v>
      </c>
      <c r="E5478">
        <v>20232024</v>
      </c>
      <c r="F5478" t="s">
        <v>17</v>
      </c>
      <c r="G5478" t="s">
        <v>209</v>
      </c>
      <c r="H5478">
        <v>88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 t="s">
        <v>19</v>
      </c>
      <c r="P5478" t="str">
        <f>UPPER(Table1[[#This Row],[Venue]])</f>
        <v>HOME</v>
      </c>
    </row>
    <row r="5479" spans="1:16" hidden="1" x14ac:dyDescent="0.45">
      <c r="A5479">
        <v>40044458</v>
      </c>
      <c r="B5479" t="s">
        <v>559</v>
      </c>
      <c r="C5479">
        <v>45235</v>
      </c>
      <c r="D5479">
        <v>75127</v>
      </c>
      <c r="E5479">
        <v>20232024</v>
      </c>
      <c r="F5479" t="s">
        <v>17</v>
      </c>
      <c r="G5479" t="s">
        <v>421</v>
      </c>
      <c r="H5479">
        <v>89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 t="s">
        <v>19</v>
      </c>
      <c r="P5479" t="str">
        <f>UPPER(Table1[[#This Row],[Venue]])</f>
        <v>HOME</v>
      </c>
    </row>
    <row r="5480" spans="1:16" hidden="1" x14ac:dyDescent="0.45">
      <c r="A5480">
        <v>40044458</v>
      </c>
      <c r="B5480" t="s">
        <v>559</v>
      </c>
      <c r="C5480">
        <v>45235</v>
      </c>
      <c r="D5480">
        <v>75127</v>
      </c>
      <c r="E5480">
        <v>20232024</v>
      </c>
      <c r="F5480" t="s">
        <v>17</v>
      </c>
      <c r="G5480" t="s">
        <v>479</v>
      </c>
      <c r="H5480">
        <v>90</v>
      </c>
      <c r="I5480">
        <v>0</v>
      </c>
      <c r="J5480">
        <v>0</v>
      </c>
      <c r="K5480">
        <v>1</v>
      </c>
      <c r="L5480">
        <v>0</v>
      </c>
      <c r="M5480">
        <v>0</v>
      </c>
      <c r="N5480">
        <v>0</v>
      </c>
      <c r="O5480" t="s">
        <v>19</v>
      </c>
      <c r="P5480" t="str">
        <f>UPPER(Table1[[#This Row],[Venue]])</f>
        <v>HOME</v>
      </c>
    </row>
    <row r="5481" spans="1:16" hidden="1" x14ac:dyDescent="0.45">
      <c r="A5481">
        <v>40044458</v>
      </c>
      <c r="B5481" t="s">
        <v>559</v>
      </c>
      <c r="C5481">
        <v>45235</v>
      </c>
      <c r="D5481">
        <v>75127</v>
      </c>
      <c r="E5481">
        <v>20232024</v>
      </c>
      <c r="F5481" t="s">
        <v>17</v>
      </c>
      <c r="G5481" t="s">
        <v>527</v>
      </c>
      <c r="H5481">
        <v>93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0</v>
      </c>
      <c r="O5481" t="s">
        <v>19</v>
      </c>
      <c r="P5481" t="str">
        <f>UPPER(Table1[[#This Row],[Venue]])</f>
        <v>HOME</v>
      </c>
    </row>
    <row r="5482" spans="1:16" hidden="1" x14ac:dyDescent="0.45">
      <c r="A5482">
        <v>40044458</v>
      </c>
      <c r="B5482" t="s">
        <v>559</v>
      </c>
      <c r="C5482">
        <v>45235</v>
      </c>
      <c r="D5482">
        <v>75127</v>
      </c>
      <c r="E5482">
        <v>20232024</v>
      </c>
      <c r="F5482" t="s">
        <v>17</v>
      </c>
      <c r="G5482" t="s">
        <v>376</v>
      </c>
      <c r="H5482">
        <v>2</v>
      </c>
      <c r="I5482">
        <v>1</v>
      </c>
      <c r="J5482">
        <v>1</v>
      </c>
      <c r="K5482">
        <v>1</v>
      </c>
      <c r="L5482">
        <v>0</v>
      </c>
      <c r="M5482">
        <v>0</v>
      </c>
      <c r="N5482">
        <v>0</v>
      </c>
      <c r="O5482" t="s">
        <v>40</v>
      </c>
      <c r="P5482" t="str">
        <f>UPPER(Table1[[#This Row],[Venue]])</f>
        <v>AWAY</v>
      </c>
    </row>
    <row r="5483" spans="1:16" hidden="1" x14ac:dyDescent="0.45">
      <c r="A5483">
        <v>40044458</v>
      </c>
      <c r="B5483" t="s">
        <v>559</v>
      </c>
      <c r="C5483">
        <v>45235</v>
      </c>
      <c r="D5483">
        <v>75127</v>
      </c>
      <c r="E5483">
        <v>20232024</v>
      </c>
      <c r="F5483" t="s">
        <v>17</v>
      </c>
      <c r="G5483" t="s">
        <v>334</v>
      </c>
      <c r="H5483">
        <v>6</v>
      </c>
      <c r="I5483">
        <v>1</v>
      </c>
      <c r="J5483">
        <v>1</v>
      </c>
      <c r="K5483">
        <v>1</v>
      </c>
      <c r="L5483">
        <v>0</v>
      </c>
      <c r="M5483">
        <v>0</v>
      </c>
      <c r="N5483">
        <v>0</v>
      </c>
      <c r="O5483" t="s">
        <v>40</v>
      </c>
      <c r="P5483" t="str">
        <f>UPPER(Table1[[#This Row],[Venue]])</f>
        <v>AWAY</v>
      </c>
    </row>
    <row r="5484" spans="1:16" hidden="1" x14ac:dyDescent="0.45">
      <c r="A5484">
        <v>40044458</v>
      </c>
      <c r="B5484" t="s">
        <v>559</v>
      </c>
      <c r="C5484">
        <v>45235</v>
      </c>
      <c r="D5484">
        <v>75127</v>
      </c>
      <c r="E5484">
        <v>20232024</v>
      </c>
      <c r="F5484" t="s">
        <v>17</v>
      </c>
      <c r="G5484" t="s">
        <v>263</v>
      </c>
      <c r="H5484">
        <v>9</v>
      </c>
      <c r="I5484">
        <v>2</v>
      </c>
      <c r="J5484">
        <v>0</v>
      </c>
      <c r="K5484">
        <v>1</v>
      </c>
      <c r="L5484">
        <v>2</v>
      </c>
      <c r="M5484">
        <v>0</v>
      </c>
      <c r="N5484">
        <v>0</v>
      </c>
      <c r="O5484" t="s">
        <v>40</v>
      </c>
      <c r="P5484" t="str">
        <f>UPPER(Table1[[#This Row],[Venue]])</f>
        <v>AWAY</v>
      </c>
    </row>
    <row r="5485" spans="1:16" hidden="1" x14ac:dyDescent="0.45">
      <c r="A5485">
        <v>40044458</v>
      </c>
      <c r="B5485" t="s">
        <v>559</v>
      </c>
      <c r="C5485">
        <v>45235</v>
      </c>
      <c r="D5485">
        <v>75127</v>
      </c>
      <c r="E5485">
        <v>20232024</v>
      </c>
      <c r="F5485" t="s">
        <v>17</v>
      </c>
      <c r="G5485" t="s">
        <v>136</v>
      </c>
      <c r="H5485">
        <v>17</v>
      </c>
      <c r="I5485">
        <v>1</v>
      </c>
      <c r="J5485">
        <v>1</v>
      </c>
      <c r="K5485">
        <v>1</v>
      </c>
      <c r="L5485">
        <v>0</v>
      </c>
      <c r="M5485">
        <v>0</v>
      </c>
      <c r="N5485">
        <v>0</v>
      </c>
      <c r="O5485" t="s">
        <v>40</v>
      </c>
      <c r="P5485" t="str">
        <f>UPPER(Table1[[#This Row],[Venue]])</f>
        <v>AWAY</v>
      </c>
    </row>
    <row r="5486" spans="1:16" hidden="1" x14ac:dyDescent="0.45">
      <c r="A5486">
        <v>40044458</v>
      </c>
      <c r="B5486" t="s">
        <v>559</v>
      </c>
      <c r="C5486">
        <v>45235</v>
      </c>
      <c r="D5486">
        <v>75127</v>
      </c>
      <c r="E5486">
        <v>20232024</v>
      </c>
      <c r="F5486" t="s">
        <v>17</v>
      </c>
      <c r="G5486" t="s">
        <v>394</v>
      </c>
      <c r="H5486">
        <v>19</v>
      </c>
      <c r="I5486">
        <v>1</v>
      </c>
      <c r="J5486">
        <v>0</v>
      </c>
      <c r="K5486">
        <v>1</v>
      </c>
      <c r="L5486">
        <v>1</v>
      </c>
      <c r="M5486">
        <v>0</v>
      </c>
      <c r="N5486">
        <v>0</v>
      </c>
      <c r="O5486" t="s">
        <v>40</v>
      </c>
      <c r="P5486" t="str">
        <f>UPPER(Table1[[#This Row],[Venue]])</f>
        <v>AWAY</v>
      </c>
    </row>
    <row r="5487" spans="1:16" hidden="1" x14ac:dyDescent="0.45">
      <c r="A5487">
        <v>40044458</v>
      </c>
      <c r="B5487" t="s">
        <v>559</v>
      </c>
      <c r="C5487">
        <v>45235</v>
      </c>
      <c r="D5487">
        <v>75127</v>
      </c>
      <c r="E5487">
        <v>20232024</v>
      </c>
      <c r="F5487" t="s">
        <v>17</v>
      </c>
      <c r="G5487" t="s">
        <v>138</v>
      </c>
      <c r="H5487">
        <v>20</v>
      </c>
      <c r="I5487">
        <v>4</v>
      </c>
      <c r="J5487">
        <v>1</v>
      </c>
      <c r="K5487">
        <v>1</v>
      </c>
      <c r="L5487">
        <v>3</v>
      </c>
      <c r="M5487">
        <v>0</v>
      </c>
      <c r="N5487">
        <v>0</v>
      </c>
      <c r="O5487" t="s">
        <v>40</v>
      </c>
      <c r="P5487" t="str">
        <f>UPPER(Table1[[#This Row],[Venue]])</f>
        <v>AWAY</v>
      </c>
    </row>
    <row r="5488" spans="1:16" hidden="1" x14ac:dyDescent="0.45">
      <c r="A5488">
        <v>40044458</v>
      </c>
      <c r="B5488" t="s">
        <v>559</v>
      </c>
      <c r="C5488">
        <v>45235</v>
      </c>
      <c r="D5488">
        <v>75127</v>
      </c>
      <c r="E5488">
        <v>20232024</v>
      </c>
      <c r="F5488" t="s">
        <v>17</v>
      </c>
      <c r="G5488" t="s">
        <v>137</v>
      </c>
      <c r="H5488">
        <v>22</v>
      </c>
      <c r="I5488">
        <v>0</v>
      </c>
      <c r="J5488">
        <v>0</v>
      </c>
      <c r="K5488">
        <v>1</v>
      </c>
      <c r="L5488">
        <v>0</v>
      </c>
      <c r="M5488">
        <v>0</v>
      </c>
      <c r="N5488">
        <v>0</v>
      </c>
      <c r="O5488" t="s">
        <v>40</v>
      </c>
      <c r="P5488" t="str">
        <f>UPPER(Table1[[#This Row],[Venue]])</f>
        <v>AWAY</v>
      </c>
    </row>
    <row r="5489" spans="1:16" hidden="1" x14ac:dyDescent="0.45">
      <c r="A5489">
        <v>40044458</v>
      </c>
      <c r="B5489" t="s">
        <v>559</v>
      </c>
      <c r="C5489">
        <v>45235</v>
      </c>
      <c r="D5489">
        <v>75127</v>
      </c>
      <c r="E5489">
        <v>20232024</v>
      </c>
      <c r="F5489" t="s">
        <v>17</v>
      </c>
      <c r="G5489" t="s">
        <v>139</v>
      </c>
      <c r="H5489">
        <v>27</v>
      </c>
      <c r="I5489">
        <v>1</v>
      </c>
      <c r="J5489">
        <v>0</v>
      </c>
      <c r="K5489">
        <v>1</v>
      </c>
      <c r="L5489">
        <v>1</v>
      </c>
      <c r="M5489">
        <v>0</v>
      </c>
      <c r="N5489">
        <v>0</v>
      </c>
      <c r="O5489" t="s">
        <v>40</v>
      </c>
      <c r="P5489" t="str">
        <f>UPPER(Table1[[#This Row],[Venue]])</f>
        <v>AWAY</v>
      </c>
    </row>
    <row r="5490" spans="1:16" hidden="1" x14ac:dyDescent="0.45">
      <c r="A5490">
        <v>40044458</v>
      </c>
      <c r="B5490" t="s">
        <v>559</v>
      </c>
      <c r="C5490">
        <v>45235</v>
      </c>
      <c r="D5490">
        <v>75127</v>
      </c>
      <c r="E5490">
        <v>20232024</v>
      </c>
      <c r="F5490" t="s">
        <v>17</v>
      </c>
      <c r="G5490" t="s">
        <v>248</v>
      </c>
      <c r="H5490">
        <v>29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0</v>
      </c>
      <c r="O5490" t="s">
        <v>40</v>
      </c>
      <c r="P5490" t="str">
        <f>UPPER(Table1[[#This Row],[Venue]])</f>
        <v>AWAY</v>
      </c>
    </row>
    <row r="5491" spans="1:16" hidden="1" x14ac:dyDescent="0.45">
      <c r="A5491">
        <v>40044458</v>
      </c>
      <c r="B5491" t="s">
        <v>559</v>
      </c>
      <c r="C5491">
        <v>45235</v>
      </c>
      <c r="D5491">
        <v>75127</v>
      </c>
      <c r="E5491">
        <v>20232024</v>
      </c>
      <c r="F5491" t="s">
        <v>17</v>
      </c>
      <c r="G5491" t="s">
        <v>266</v>
      </c>
      <c r="H5491">
        <v>31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 t="s">
        <v>40</v>
      </c>
      <c r="P5491" t="str">
        <f>UPPER(Table1[[#This Row],[Venue]])</f>
        <v>AWAY</v>
      </c>
    </row>
    <row r="5492" spans="1:16" hidden="1" x14ac:dyDescent="0.45">
      <c r="A5492">
        <v>40044458</v>
      </c>
      <c r="B5492" t="s">
        <v>559</v>
      </c>
      <c r="C5492">
        <v>45235</v>
      </c>
      <c r="D5492">
        <v>75127</v>
      </c>
      <c r="E5492">
        <v>20232024</v>
      </c>
      <c r="F5492" t="s">
        <v>17</v>
      </c>
      <c r="G5492" t="s">
        <v>202</v>
      </c>
      <c r="H5492">
        <v>36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2</v>
      </c>
      <c r="O5492" t="s">
        <v>40</v>
      </c>
      <c r="P5492" t="str">
        <f>UPPER(Table1[[#This Row],[Venue]])</f>
        <v>AWAY</v>
      </c>
    </row>
    <row r="5493" spans="1:16" hidden="1" x14ac:dyDescent="0.45">
      <c r="A5493">
        <v>40044458</v>
      </c>
      <c r="B5493" t="s">
        <v>559</v>
      </c>
      <c r="C5493">
        <v>45235</v>
      </c>
      <c r="D5493">
        <v>75127</v>
      </c>
      <c r="E5493">
        <v>20232024</v>
      </c>
      <c r="F5493" t="s">
        <v>17</v>
      </c>
      <c r="G5493" t="s">
        <v>141</v>
      </c>
      <c r="H5493">
        <v>68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 t="s">
        <v>40</v>
      </c>
      <c r="P5493" t="str">
        <f>UPPER(Table1[[#This Row],[Venue]])</f>
        <v>AWAY</v>
      </c>
    </row>
    <row r="5494" spans="1:16" hidden="1" x14ac:dyDescent="0.45">
      <c r="A5494">
        <v>40044458</v>
      </c>
      <c r="B5494" t="s">
        <v>559</v>
      </c>
      <c r="C5494">
        <v>45235</v>
      </c>
      <c r="D5494">
        <v>75127</v>
      </c>
      <c r="E5494">
        <v>20232024</v>
      </c>
      <c r="F5494" t="s">
        <v>17</v>
      </c>
      <c r="G5494" t="s">
        <v>142</v>
      </c>
      <c r="H5494">
        <v>69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 t="s">
        <v>40</v>
      </c>
      <c r="P5494" t="str">
        <f>UPPER(Table1[[#This Row],[Venue]])</f>
        <v>AWAY</v>
      </c>
    </row>
    <row r="5495" spans="1:16" hidden="1" x14ac:dyDescent="0.45">
      <c r="A5495">
        <v>40044458</v>
      </c>
      <c r="B5495" t="s">
        <v>559</v>
      </c>
      <c r="C5495">
        <v>45235</v>
      </c>
      <c r="D5495">
        <v>75127</v>
      </c>
      <c r="E5495">
        <v>20232024</v>
      </c>
      <c r="F5495" t="s">
        <v>17</v>
      </c>
      <c r="G5495" t="s">
        <v>143</v>
      </c>
      <c r="H5495">
        <v>71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 t="s">
        <v>40</v>
      </c>
      <c r="P5495" t="str">
        <f>UPPER(Table1[[#This Row],[Venue]])</f>
        <v>AWAY</v>
      </c>
    </row>
    <row r="5496" spans="1:16" hidden="1" x14ac:dyDescent="0.45">
      <c r="A5496">
        <v>40044458</v>
      </c>
      <c r="B5496" t="s">
        <v>559</v>
      </c>
      <c r="C5496">
        <v>45235</v>
      </c>
      <c r="D5496">
        <v>75127</v>
      </c>
      <c r="E5496">
        <v>20232024</v>
      </c>
      <c r="F5496" t="s">
        <v>17</v>
      </c>
      <c r="G5496" t="s">
        <v>388</v>
      </c>
      <c r="H5496">
        <v>79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 t="s">
        <v>40</v>
      </c>
      <c r="P5496" t="str">
        <f>UPPER(Table1[[#This Row],[Venue]])</f>
        <v>AWAY</v>
      </c>
    </row>
    <row r="5497" spans="1:16" hidden="1" x14ac:dyDescent="0.45">
      <c r="A5497">
        <v>40044458</v>
      </c>
      <c r="B5497" t="s">
        <v>559</v>
      </c>
      <c r="C5497">
        <v>45235</v>
      </c>
      <c r="D5497">
        <v>75127</v>
      </c>
      <c r="E5497">
        <v>20232024</v>
      </c>
      <c r="F5497" t="s">
        <v>17</v>
      </c>
      <c r="G5497" t="s">
        <v>145</v>
      </c>
      <c r="H5497">
        <v>88</v>
      </c>
      <c r="I5497">
        <v>1</v>
      </c>
      <c r="J5497">
        <v>1</v>
      </c>
      <c r="K5497">
        <v>1</v>
      </c>
      <c r="L5497">
        <v>0</v>
      </c>
      <c r="M5497">
        <v>0</v>
      </c>
      <c r="N5497">
        <v>0</v>
      </c>
      <c r="O5497" t="s">
        <v>40</v>
      </c>
      <c r="P5497" t="str">
        <f>UPPER(Table1[[#This Row],[Venue]])</f>
        <v>AWAY</v>
      </c>
    </row>
    <row r="5498" spans="1:16" hidden="1" x14ac:dyDescent="0.45">
      <c r="A5498">
        <v>40044458</v>
      </c>
      <c r="B5498" t="s">
        <v>559</v>
      </c>
      <c r="C5498">
        <v>45235</v>
      </c>
      <c r="D5498">
        <v>75127</v>
      </c>
      <c r="E5498">
        <v>20232024</v>
      </c>
      <c r="F5498" t="s">
        <v>17</v>
      </c>
      <c r="G5498" t="s">
        <v>147</v>
      </c>
      <c r="H5498">
        <v>92</v>
      </c>
      <c r="I5498">
        <v>2</v>
      </c>
      <c r="J5498">
        <v>2</v>
      </c>
      <c r="K5498">
        <v>1</v>
      </c>
      <c r="L5498">
        <v>0</v>
      </c>
      <c r="M5498">
        <v>0</v>
      </c>
      <c r="N5498">
        <v>0</v>
      </c>
      <c r="O5498" t="s">
        <v>40</v>
      </c>
      <c r="P5498" t="str">
        <f>UPPER(Table1[[#This Row],[Venue]])</f>
        <v>AWAY</v>
      </c>
    </row>
    <row r="5499" spans="1:16" hidden="1" x14ac:dyDescent="0.45">
      <c r="A5499">
        <v>40044458</v>
      </c>
      <c r="B5499" t="s">
        <v>559</v>
      </c>
      <c r="C5499">
        <v>45235</v>
      </c>
      <c r="D5499">
        <v>75127</v>
      </c>
      <c r="E5499">
        <v>20232024</v>
      </c>
      <c r="F5499" t="s">
        <v>17</v>
      </c>
      <c r="G5499" t="s">
        <v>390</v>
      </c>
      <c r="H5499">
        <v>94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  <c r="O5499" t="s">
        <v>40</v>
      </c>
      <c r="P5499" t="str">
        <f>UPPER(Table1[[#This Row],[Venue]])</f>
        <v>AWAY</v>
      </c>
    </row>
    <row r="5500" spans="1:16" hidden="1" x14ac:dyDescent="0.45">
      <c r="A5500">
        <v>40044458</v>
      </c>
      <c r="B5500" t="s">
        <v>559</v>
      </c>
      <c r="C5500">
        <v>45235</v>
      </c>
      <c r="D5500">
        <v>75127</v>
      </c>
      <c r="E5500">
        <v>20232024</v>
      </c>
      <c r="F5500" t="s">
        <v>17</v>
      </c>
      <c r="G5500" t="s">
        <v>148</v>
      </c>
      <c r="H5500">
        <v>95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2</v>
      </c>
      <c r="O5500" t="s">
        <v>40</v>
      </c>
      <c r="P5500" t="str">
        <f>UPPER(Table1[[#This Row],[Venue]])</f>
        <v>AWAY</v>
      </c>
    </row>
    <row r="5501" spans="1:16" hidden="1" x14ac:dyDescent="0.45">
      <c r="A5501">
        <v>40044458</v>
      </c>
      <c r="B5501" t="s">
        <v>559</v>
      </c>
      <c r="C5501">
        <v>45235</v>
      </c>
      <c r="D5501">
        <v>75127</v>
      </c>
      <c r="E5501">
        <v>20232024</v>
      </c>
      <c r="F5501" t="s">
        <v>17</v>
      </c>
      <c r="G5501" t="s">
        <v>149</v>
      </c>
      <c r="H5501">
        <v>98</v>
      </c>
      <c r="I5501">
        <v>3</v>
      </c>
      <c r="J5501">
        <v>1</v>
      </c>
      <c r="K5501">
        <v>1</v>
      </c>
      <c r="L5501">
        <v>2</v>
      </c>
      <c r="M5501">
        <v>0</v>
      </c>
      <c r="N5501">
        <v>2</v>
      </c>
      <c r="O5501" t="s">
        <v>40</v>
      </c>
      <c r="P5501" t="str">
        <f>UPPER(Table1[[#This Row],[Venue]])</f>
        <v>AWAY</v>
      </c>
    </row>
    <row r="5502" spans="1:16" hidden="1" x14ac:dyDescent="0.45">
      <c r="A5502">
        <v>40044459</v>
      </c>
      <c r="B5502" t="s">
        <v>560</v>
      </c>
      <c r="C5502">
        <v>45235</v>
      </c>
      <c r="D5502">
        <v>75128</v>
      </c>
      <c r="E5502">
        <v>20232024</v>
      </c>
      <c r="F5502" t="s">
        <v>17</v>
      </c>
      <c r="G5502" t="s">
        <v>531</v>
      </c>
      <c r="H5502">
        <v>1</v>
      </c>
      <c r="I5502">
        <v>0</v>
      </c>
      <c r="J5502">
        <v>0</v>
      </c>
      <c r="K5502">
        <v>1</v>
      </c>
      <c r="L5502">
        <v>0</v>
      </c>
      <c r="M5502">
        <v>0</v>
      </c>
      <c r="N5502">
        <v>0</v>
      </c>
      <c r="O5502" t="s">
        <v>19</v>
      </c>
      <c r="P5502" t="str">
        <f>UPPER(Table1[[#This Row],[Venue]])</f>
        <v>HOME</v>
      </c>
    </row>
    <row r="5503" spans="1:16" hidden="1" x14ac:dyDescent="0.45">
      <c r="A5503">
        <v>40044459</v>
      </c>
      <c r="B5503" t="s">
        <v>560</v>
      </c>
      <c r="C5503">
        <v>45235</v>
      </c>
      <c r="D5503">
        <v>75128</v>
      </c>
      <c r="E5503">
        <v>20232024</v>
      </c>
      <c r="F5503" t="s">
        <v>17</v>
      </c>
      <c r="G5503" t="s">
        <v>505</v>
      </c>
      <c r="H5503">
        <v>7</v>
      </c>
      <c r="I5503">
        <v>1</v>
      </c>
      <c r="J5503">
        <v>1</v>
      </c>
      <c r="K5503">
        <v>1</v>
      </c>
      <c r="L5503">
        <v>0</v>
      </c>
      <c r="M5503">
        <v>0</v>
      </c>
      <c r="N5503">
        <v>0</v>
      </c>
      <c r="O5503" t="s">
        <v>19</v>
      </c>
      <c r="P5503" t="str">
        <f>UPPER(Table1[[#This Row],[Venue]])</f>
        <v>HOME</v>
      </c>
    </row>
    <row r="5504" spans="1:16" hidden="1" x14ac:dyDescent="0.45">
      <c r="A5504">
        <v>40044459</v>
      </c>
      <c r="B5504" t="s">
        <v>560</v>
      </c>
      <c r="C5504">
        <v>45235</v>
      </c>
      <c r="D5504">
        <v>75128</v>
      </c>
      <c r="E5504">
        <v>20232024</v>
      </c>
      <c r="F5504" t="s">
        <v>17</v>
      </c>
      <c r="G5504" t="s">
        <v>506</v>
      </c>
      <c r="H5504">
        <v>8</v>
      </c>
      <c r="I5504">
        <v>3</v>
      </c>
      <c r="J5504">
        <v>1</v>
      </c>
      <c r="K5504">
        <v>1</v>
      </c>
      <c r="L5504">
        <v>2</v>
      </c>
      <c r="M5504">
        <v>0</v>
      </c>
      <c r="N5504">
        <v>0</v>
      </c>
      <c r="O5504" t="s">
        <v>19</v>
      </c>
      <c r="P5504" t="str">
        <f>UPPER(Table1[[#This Row],[Venue]])</f>
        <v>HOME</v>
      </c>
    </row>
    <row r="5505" spans="1:16" hidden="1" x14ac:dyDescent="0.45">
      <c r="A5505">
        <v>40044459</v>
      </c>
      <c r="B5505" t="s">
        <v>560</v>
      </c>
      <c r="C5505">
        <v>45235</v>
      </c>
      <c r="D5505">
        <v>75128</v>
      </c>
      <c r="E5505">
        <v>20232024</v>
      </c>
      <c r="F5505" t="s">
        <v>17</v>
      </c>
      <c r="G5505" t="s">
        <v>532</v>
      </c>
      <c r="H5505">
        <v>16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 t="s">
        <v>19</v>
      </c>
      <c r="P5505" t="str">
        <f>UPPER(Table1[[#This Row],[Venue]])</f>
        <v>HOME</v>
      </c>
    </row>
    <row r="5506" spans="1:16" hidden="1" x14ac:dyDescent="0.45">
      <c r="A5506">
        <v>40044459</v>
      </c>
      <c r="B5506" t="s">
        <v>560</v>
      </c>
      <c r="C5506">
        <v>45235</v>
      </c>
      <c r="D5506">
        <v>75128</v>
      </c>
      <c r="E5506">
        <v>20232024</v>
      </c>
      <c r="F5506" t="s">
        <v>17</v>
      </c>
      <c r="G5506" t="s">
        <v>508</v>
      </c>
      <c r="H5506">
        <v>20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 t="s">
        <v>19</v>
      </c>
      <c r="P5506" t="str">
        <f>UPPER(Table1[[#This Row],[Venue]])</f>
        <v>HOME</v>
      </c>
    </row>
    <row r="5507" spans="1:16" hidden="1" x14ac:dyDescent="0.45">
      <c r="A5507">
        <v>40044459</v>
      </c>
      <c r="B5507" t="s">
        <v>560</v>
      </c>
      <c r="C5507">
        <v>45235</v>
      </c>
      <c r="D5507">
        <v>75128</v>
      </c>
      <c r="E5507">
        <v>20232024</v>
      </c>
      <c r="F5507" t="s">
        <v>17</v>
      </c>
      <c r="G5507" t="s">
        <v>509</v>
      </c>
      <c r="H5507">
        <v>24</v>
      </c>
      <c r="I5507">
        <v>1</v>
      </c>
      <c r="J5507">
        <v>1</v>
      </c>
      <c r="K5507">
        <v>1</v>
      </c>
      <c r="L5507">
        <v>0</v>
      </c>
      <c r="M5507">
        <v>0</v>
      </c>
      <c r="N5507">
        <v>0</v>
      </c>
      <c r="O5507" t="s">
        <v>19</v>
      </c>
      <c r="P5507" t="str">
        <f>UPPER(Table1[[#This Row],[Venue]])</f>
        <v>HOME</v>
      </c>
    </row>
    <row r="5508" spans="1:16" hidden="1" x14ac:dyDescent="0.45">
      <c r="A5508">
        <v>40044459</v>
      </c>
      <c r="B5508" t="s">
        <v>560</v>
      </c>
      <c r="C5508">
        <v>45235</v>
      </c>
      <c r="D5508">
        <v>75128</v>
      </c>
      <c r="E5508">
        <v>20232024</v>
      </c>
      <c r="F5508" t="s">
        <v>17</v>
      </c>
      <c r="G5508" t="s">
        <v>510</v>
      </c>
      <c r="H5508">
        <v>41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4</v>
      </c>
      <c r="O5508" t="s">
        <v>19</v>
      </c>
      <c r="P5508" t="str">
        <f>UPPER(Table1[[#This Row],[Venue]])</f>
        <v>HOME</v>
      </c>
    </row>
    <row r="5509" spans="1:16" hidden="1" x14ac:dyDescent="0.45">
      <c r="A5509">
        <v>40044459</v>
      </c>
      <c r="B5509" t="s">
        <v>560</v>
      </c>
      <c r="C5509">
        <v>45235</v>
      </c>
      <c r="D5509">
        <v>75128</v>
      </c>
      <c r="E5509">
        <v>20232024</v>
      </c>
      <c r="F5509" t="s">
        <v>17</v>
      </c>
      <c r="G5509" t="s">
        <v>511</v>
      </c>
      <c r="H5509">
        <v>44</v>
      </c>
      <c r="I5509">
        <v>1</v>
      </c>
      <c r="J5509">
        <v>1</v>
      </c>
      <c r="K5509">
        <v>1</v>
      </c>
      <c r="L5509">
        <v>0</v>
      </c>
      <c r="M5509">
        <v>0</v>
      </c>
      <c r="N5509">
        <v>0</v>
      </c>
      <c r="O5509" t="s">
        <v>19</v>
      </c>
      <c r="P5509" t="str">
        <f>UPPER(Table1[[#This Row],[Venue]])</f>
        <v>HOME</v>
      </c>
    </row>
    <row r="5510" spans="1:16" hidden="1" x14ac:dyDescent="0.45">
      <c r="A5510">
        <v>40044459</v>
      </c>
      <c r="B5510" t="s">
        <v>560</v>
      </c>
      <c r="C5510">
        <v>45235</v>
      </c>
      <c r="D5510">
        <v>75128</v>
      </c>
      <c r="E5510">
        <v>20232024</v>
      </c>
      <c r="F5510" t="s">
        <v>17</v>
      </c>
      <c r="G5510" t="s">
        <v>512</v>
      </c>
      <c r="H5510">
        <v>77</v>
      </c>
      <c r="I5510">
        <v>3</v>
      </c>
      <c r="J5510">
        <v>1</v>
      </c>
      <c r="K5510">
        <v>1</v>
      </c>
      <c r="L5510">
        <v>2</v>
      </c>
      <c r="M5510">
        <v>0</v>
      </c>
      <c r="N5510">
        <v>4</v>
      </c>
      <c r="O5510" t="s">
        <v>19</v>
      </c>
      <c r="P5510" t="str">
        <f>UPPER(Table1[[#This Row],[Venue]])</f>
        <v>HOME</v>
      </c>
    </row>
    <row r="5511" spans="1:16" hidden="1" x14ac:dyDescent="0.45">
      <c r="A5511">
        <v>40044459</v>
      </c>
      <c r="B5511" t="s">
        <v>560</v>
      </c>
      <c r="C5511">
        <v>45235</v>
      </c>
      <c r="D5511">
        <v>75128</v>
      </c>
      <c r="E5511">
        <v>20232024</v>
      </c>
      <c r="F5511" t="s">
        <v>17</v>
      </c>
      <c r="G5511" t="s">
        <v>513</v>
      </c>
      <c r="H5511">
        <v>82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 t="s">
        <v>19</v>
      </c>
      <c r="P5511" t="str">
        <f>UPPER(Table1[[#This Row],[Venue]])</f>
        <v>HOME</v>
      </c>
    </row>
    <row r="5512" spans="1:16" hidden="1" x14ac:dyDescent="0.45">
      <c r="A5512">
        <v>40044459</v>
      </c>
      <c r="B5512" t="s">
        <v>560</v>
      </c>
      <c r="C5512">
        <v>45235</v>
      </c>
      <c r="D5512">
        <v>75128</v>
      </c>
      <c r="E5512">
        <v>20232024</v>
      </c>
      <c r="F5512" t="s">
        <v>17</v>
      </c>
      <c r="G5512" t="s">
        <v>514</v>
      </c>
      <c r="H5512">
        <v>88</v>
      </c>
      <c r="I5512">
        <v>1</v>
      </c>
      <c r="J5512">
        <v>0</v>
      </c>
      <c r="K5512">
        <v>1</v>
      </c>
      <c r="L5512">
        <v>1</v>
      </c>
      <c r="M5512">
        <v>0</v>
      </c>
      <c r="N5512">
        <v>2</v>
      </c>
      <c r="O5512" t="s">
        <v>19</v>
      </c>
      <c r="P5512" t="str">
        <f>UPPER(Table1[[#This Row],[Venue]])</f>
        <v>HOME</v>
      </c>
    </row>
    <row r="5513" spans="1:16" hidden="1" x14ac:dyDescent="0.45">
      <c r="A5513">
        <v>40044459</v>
      </c>
      <c r="B5513" t="s">
        <v>560</v>
      </c>
      <c r="C5513">
        <v>45235</v>
      </c>
      <c r="D5513">
        <v>75128</v>
      </c>
      <c r="E5513">
        <v>20232024</v>
      </c>
      <c r="F5513" t="s">
        <v>17</v>
      </c>
      <c r="G5513" t="s">
        <v>85</v>
      </c>
      <c r="H5513">
        <v>99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 t="s">
        <v>19</v>
      </c>
      <c r="P5513" t="str">
        <f>UPPER(Table1[[#This Row],[Venue]])</f>
        <v>HOME</v>
      </c>
    </row>
    <row r="5514" spans="1:16" hidden="1" x14ac:dyDescent="0.45">
      <c r="A5514">
        <v>40044459</v>
      </c>
      <c r="B5514" t="s">
        <v>560</v>
      </c>
      <c r="C5514">
        <v>45235</v>
      </c>
      <c r="D5514">
        <v>75128</v>
      </c>
      <c r="E5514">
        <v>20232024</v>
      </c>
      <c r="F5514" t="s">
        <v>17</v>
      </c>
      <c r="G5514" t="s">
        <v>132</v>
      </c>
      <c r="H5514">
        <v>4</v>
      </c>
      <c r="I5514">
        <v>7</v>
      </c>
      <c r="J5514">
        <v>6</v>
      </c>
      <c r="K5514">
        <v>1</v>
      </c>
      <c r="L5514">
        <v>1</v>
      </c>
      <c r="M5514">
        <v>0</v>
      </c>
      <c r="N5514">
        <v>0</v>
      </c>
      <c r="O5514" t="s">
        <v>40</v>
      </c>
      <c r="P5514" t="str">
        <f>UPPER(Table1[[#This Row],[Venue]])</f>
        <v>AWAY</v>
      </c>
    </row>
    <row r="5515" spans="1:16" hidden="1" x14ac:dyDescent="0.45">
      <c r="A5515">
        <v>40044459</v>
      </c>
      <c r="B5515" t="s">
        <v>560</v>
      </c>
      <c r="C5515">
        <v>45235</v>
      </c>
      <c r="D5515">
        <v>75128</v>
      </c>
      <c r="E5515">
        <v>20232024</v>
      </c>
      <c r="F5515" t="s">
        <v>17</v>
      </c>
      <c r="G5515" t="s">
        <v>171</v>
      </c>
      <c r="H5515">
        <v>8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 t="s">
        <v>40</v>
      </c>
      <c r="P5515" t="str">
        <f>UPPER(Table1[[#This Row],[Venue]])</f>
        <v>AWAY</v>
      </c>
    </row>
    <row r="5516" spans="1:16" hidden="1" x14ac:dyDescent="0.45">
      <c r="A5516">
        <v>40044459</v>
      </c>
      <c r="B5516" t="s">
        <v>560</v>
      </c>
      <c r="C5516">
        <v>45235</v>
      </c>
      <c r="D5516">
        <v>75128</v>
      </c>
      <c r="E5516">
        <v>20232024</v>
      </c>
      <c r="F5516" t="s">
        <v>17</v>
      </c>
      <c r="G5516" t="s">
        <v>264</v>
      </c>
      <c r="H5516">
        <v>10</v>
      </c>
      <c r="I5516">
        <v>7</v>
      </c>
      <c r="J5516">
        <v>3</v>
      </c>
      <c r="K5516">
        <v>1</v>
      </c>
      <c r="L5516">
        <v>4</v>
      </c>
      <c r="M5516">
        <v>0</v>
      </c>
      <c r="N5516">
        <v>0</v>
      </c>
      <c r="O5516" t="s">
        <v>40</v>
      </c>
      <c r="P5516" t="str">
        <f>UPPER(Table1[[#This Row],[Venue]])</f>
        <v>AWAY</v>
      </c>
    </row>
    <row r="5517" spans="1:16" hidden="1" x14ac:dyDescent="0.45">
      <c r="A5517">
        <v>40044459</v>
      </c>
      <c r="B5517" t="s">
        <v>560</v>
      </c>
      <c r="C5517">
        <v>45235</v>
      </c>
      <c r="D5517">
        <v>75128</v>
      </c>
      <c r="E5517">
        <v>20232024</v>
      </c>
      <c r="F5517" t="s">
        <v>17</v>
      </c>
      <c r="G5517" t="s">
        <v>265</v>
      </c>
      <c r="H5517">
        <v>14</v>
      </c>
      <c r="I5517">
        <v>1</v>
      </c>
      <c r="J5517">
        <v>1</v>
      </c>
      <c r="K5517">
        <v>1</v>
      </c>
      <c r="L5517">
        <v>0</v>
      </c>
      <c r="M5517">
        <v>0</v>
      </c>
      <c r="N5517">
        <v>0</v>
      </c>
      <c r="O5517" t="s">
        <v>40</v>
      </c>
      <c r="P5517" t="str">
        <f>UPPER(Table1[[#This Row],[Venue]])</f>
        <v>AWAY</v>
      </c>
    </row>
    <row r="5518" spans="1:16" hidden="1" x14ac:dyDescent="0.45">
      <c r="A5518">
        <v>40044459</v>
      </c>
      <c r="B5518" t="s">
        <v>560</v>
      </c>
      <c r="C5518">
        <v>45235</v>
      </c>
      <c r="D5518">
        <v>75128</v>
      </c>
      <c r="E5518">
        <v>20232024</v>
      </c>
      <c r="F5518" t="s">
        <v>17</v>
      </c>
      <c r="G5518" t="s">
        <v>175</v>
      </c>
      <c r="H5518">
        <v>15</v>
      </c>
      <c r="I5518">
        <v>2</v>
      </c>
      <c r="J5518">
        <v>0</v>
      </c>
      <c r="K5518">
        <v>1</v>
      </c>
      <c r="L5518">
        <v>2</v>
      </c>
      <c r="M5518">
        <v>0</v>
      </c>
      <c r="N5518">
        <v>0</v>
      </c>
      <c r="O5518" t="s">
        <v>40</v>
      </c>
      <c r="P5518" t="str">
        <f>UPPER(Table1[[#This Row],[Venue]])</f>
        <v>AWAY</v>
      </c>
    </row>
    <row r="5519" spans="1:16" hidden="1" x14ac:dyDescent="0.45">
      <c r="A5519">
        <v>40044459</v>
      </c>
      <c r="B5519" t="s">
        <v>560</v>
      </c>
      <c r="C5519">
        <v>45235</v>
      </c>
      <c r="D5519">
        <v>75128</v>
      </c>
      <c r="E5519">
        <v>20232024</v>
      </c>
      <c r="F5519" t="s">
        <v>17</v>
      </c>
      <c r="G5519" t="s">
        <v>176</v>
      </c>
      <c r="H5519">
        <v>18</v>
      </c>
      <c r="I5519">
        <v>3</v>
      </c>
      <c r="J5519">
        <v>2</v>
      </c>
      <c r="K5519">
        <v>1</v>
      </c>
      <c r="L5519">
        <v>1</v>
      </c>
      <c r="M5519">
        <v>0</v>
      </c>
      <c r="N5519">
        <v>0</v>
      </c>
      <c r="O5519" t="s">
        <v>40</v>
      </c>
      <c r="P5519" t="str">
        <f>UPPER(Table1[[#This Row],[Venue]])</f>
        <v>AWAY</v>
      </c>
    </row>
    <row r="5520" spans="1:16" hidden="1" x14ac:dyDescent="0.45">
      <c r="A5520">
        <v>40044459</v>
      </c>
      <c r="B5520" t="s">
        <v>560</v>
      </c>
      <c r="C5520">
        <v>45235</v>
      </c>
      <c r="D5520">
        <v>75128</v>
      </c>
      <c r="E5520">
        <v>20232024</v>
      </c>
      <c r="F5520" t="s">
        <v>17</v>
      </c>
      <c r="G5520" t="s">
        <v>561</v>
      </c>
      <c r="H5520">
        <v>19</v>
      </c>
      <c r="I5520">
        <v>4</v>
      </c>
      <c r="J5520">
        <v>1</v>
      </c>
      <c r="K5520">
        <v>1</v>
      </c>
      <c r="L5520">
        <v>3</v>
      </c>
      <c r="M5520">
        <v>0</v>
      </c>
      <c r="N5520">
        <v>2</v>
      </c>
      <c r="O5520" t="s">
        <v>40</v>
      </c>
      <c r="P5520" t="str">
        <f>UPPER(Table1[[#This Row],[Venue]])</f>
        <v>AWAY</v>
      </c>
    </row>
    <row r="5521" spans="1:16" hidden="1" x14ac:dyDescent="0.45">
      <c r="A5521">
        <v>40044459</v>
      </c>
      <c r="B5521" t="s">
        <v>560</v>
      </c>
      <c r="C5521">
        <v>45235</v>
      </c>
      <c r="D5521">
        <v>75128</v>
      </c>
      <c r="E5521">
        <v>20232024</v>
      </c>
      <c r="F5521" t="s">
        <v>17</v>
      </c>
      <c r="G5521" t="s">
        <v>516</v>
      </c>
      <c r="H5521">
        <v>20</v>
      </c>
      <c r="I5521">
        <v>1</v>
      </c>
      <c r="J5521">
        <v>0</v>
      </c>
      <c r="K5521">
        <v>1</v>
      </c>
      <c r="L5521">
        <v>1</v>
      </c>
      <c r="M5521">
        <v>0</v>
      </c>
      <c r="N5521">
        <v>0</v>
      </c>
      <c r="O5521" t="s">
        <v>40</v>
      </c>
      <c r="P5521" t="str">
        <f>UPPER(Table1[[#This Row],[Venue]])</f>
        <v>AWAY</v>
      </c>
    </row>
    <row r="5522" spans="1:16" hidden="1" x14ac:dyDescent="0.45">
      <c r="A5522">
        <v>40044459</v>
      </c>
      <c r="B5522" t="s">
        <v>560</v>
      </c>
      <c r="C5522">
        <v>45235</v>
      </c>
      <c r="D5522">
        <v>75128</v>
      </c>
      <c r="E5522">
        <v>20232024</v>
      </c>
      <c r="F5522" t="s">
        <v>17</v>
      </c>
      <c r="G5522" t="s">
        <v>374</v>
      </c>
      <c r="H5522">
        <v>24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 t="s">
        <v>40</v>
      </c>
      <c r="P5522" t="str">
        <f>UPPER(Table1[[#This Row],[Venue]])</f>
        <v>AWAY</v>
      </c>
    </row>
    <row r="5523" spans="1:16" hidden="1" x14ac:dyDescent="0.45">
      <c r="A5523">
        <v>40044459</v>
      </c>
      <c r="B5523" t="s">
        <v>560</v>
      </c>
      <c r="C5523">
        <v>45235</v>
      </c>
      <c r="D5523">
        <v>75128</v>
      </c>
      <c r="E5523">
        <v>20232024</v>
      </c>
      <c r="F5523" t="s">
        <v>17</v>
      </c>
      <c r="G5523" t="s">
        <v>349</v>
      </c>
      <c r="H5523">
        <v>25</v>
      </c>
      <c r="I5523">
        <v>3</v>
      </c>
      <c r="J5523">
        <v>0</v>
      </c>
      <c r="K5523">
        <v>1</v>
      </c>
      <c r="L5523">
        <v>3</v>
      </c>
      <c r="M5523">
        <v>0</v>
      </c>
      <c r="N5523">
        <v>0</v>
      </c>
      <c r="O5523" t="s">
        <v>40</v>
      </c>
      <c r="P5523" t="str">
        <f>UPPER(Table1[[#This Row],[Venue]])</f>
        <v>AWAY</v>
      </c>
    </row>
    <row r="5524" spans="1:16" hidden="1" x14ac:dyDescent="0.45">
      <c r="A5524">
        <v>40044459</v>
      </c>
      <c r="B5524" t="s">
        <v>560</v>
      </c>
      <c r="C5524">
        <v>45235</v>
      </c>
      <c r="D5524">
        <v>75128</v>
      </c>
      <c r="E5524">
        <v>20232024</v>
      </c>
      <c r="F5524" t="s">
        <v>17</v>
      </c>
      <c r="G5524" t="s">
        <v>517</v>
      </c>
      <c r="H5524">
        <v>51</v>
      </c>
      <c r="I5524">
        <v>3</v>
      </c>
      <c r="J5524">
        <v>1</v>
      </c>
      <c r="K5524">
        <v>1</v>
      </c>
      <c r="L5524">
        <v>2</v>
      </c>
      <c r="M5524">
        <v>0</v>
      </c>
      <c r="N5524">
        <v>0</v>
      </c>
      <c r="O5524" t="s">
        <v>40</v>
      </c>
      <c r="P5524" t="str">
        <f>UPPER(Table1[[#This Row],[Venue]])</f>
        <v>AWAY</v>
      </c>
    </row>
    <row r="5525" spans="1:16" hidden="1" x14ac:dyDescent="0.45">
      <c r="A5525">
        <v>40044459</v>
      </c>
      <c r="B5525" t="s">
        <v>560</v>
      </c>
      <c r="C5525">
        <v>45235</v>
      </c>
      <c r="D5525">
        <v>75128</v>
      </c>
      <c r="E5525">
        <v>20232024</v>
      </c>
      <c r="F5525" t="s">
        <v>17</v>
      </c>
      <c r="G5525" t="s">
        <v>519</v>
      </c>
      <c r="H5525">
        <v>74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0</v>
      </c>
      <c r="O5525" t="s">
        <v>40</v>
      </c>
      <c r="P5525" t="str">
        <f>UPPER(Table1[[#This Row],[Venue]])</f>
        <v>AWAY</v>
      </c>
    </row>
    <row r="5526" spans="1:16" hidden="1" x14ac:dyDescent="0.45">
      <c r="A5526">
        <v>40044459</v>
      </c>
      <c r="B5526" t="s">
        <v>560</v>
      </c>
      <c r="C5526">
        <v>45235</v>
      </c>
      <c r="D5526">
        <v>75128</v>
      </c>
      <c r="E5526">
        <v>20232024</v>
      </c>
      <c r="F5526" t="s">
        <v>17</v>
      </c>
      <c r="G5526" t="s">
        <v>530</v>
      </c>
      <c r="H5526">
        <v>77</v>
      </c>
      <c r="I5526">
        <v>1</v>
      </c>
      <c r="J5526">
        <v>1</v>
      </c>
      <c r="K5526">
        <v>1</v>
      </c>
      <c r="L5526">
        <v>0</v>
      </c>
      <c r="M5526">
        <v>0</v>
      </c>
      <c r="N5526">
        <v>2</v>
      </c>
      <c r="O5526" t="s">
        <v>40</v>
      </c>
      <c r="P5526" t="str">
        <f>UPPER(Table1[[#This Row],[Venue]])</f>
        <v>AWAY</v>
      </c>
    </row>
    <row r="5527" spans="1:16" hidden="1" x14ac:dyDescent="0.45">
      <c r="A5527">
        <v>40044459</v>
      </c>
      <c r="B5527" t="s">
        <v>560</v>
      </c>
      <c r="C5527">
        <v>45235</v>
      </c>
      <c r="D5527">
        <v>75128</v>
      </c>
      <c r="E5527">
        <v>20232024</v>
      </c>
      <c r="F5527" t="s">
        <v>17</v>
      </c>
      <c r="G5527" t="s">
        <v>131</v>
      </c>
      <c r="H5527">
        <v>80</v>
      </c>
      <c r="I5527">
        <v>1</v>
      </c>
      <c r="J5527">
        <v>0</v>
      </c>
      <c r="K5527">
        <v>1</v>
      </c>
      <c r="L5527">
        <v>1</v>
      </c>
      <c r="M5527">
        <v>0</v>
      </c>
      <c r="N5527">
        <v>0</v>
      </c>
      <c r="O5527" t="s">
        <v>40</v>
      </c>
      <c r="P5527" t="str">
        <f>UPPER(Table1[[#This Row],[Venue]])</f>
        <v>AWAY</v>
      </c>
    </row>
    <row r="5528" spans="1:16" hidden="1" x14ac:dyDescent="0.45">
      <c r="A5528">
        <v>40044459</v>
      </c>
      <c r="B5528" t="s">
        <v>560</v>
      </c>
      <c r="C5528">
        <v>45235</v>
      </c>
      <c r="D5528">
        <v>75128</v>
      </c>
      <c r="E5528">
        <v>20232024</v>
      </c>
      <c r="F5528" t="s">
        <v>17</v>
      </c>
      <c r="G5528" t="s">
        <v>375</v>
      </c>
      <c r="H5528">
        <v>88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 t="s">
        <v>40</v>
      </c>
      <c r="P5528" t="str">
        <f>UPPER(Table1[[#This Row],[Venue]])</f>
        <v>AWAY</v>
      </c>
    </row>
    <row r="5529" spans="1:16" hidden="1" x14ac:dyDescent="0.45">
      <c r="A5529">
        <v>40044459</v>
      </c>
      <c r="B5529" t="s">
        <v>560</v>
      </c>
      <c r="C5529">
        <v>45235</v>
      </c>
      <c r="D5529">
        <v>75128</v>
      </c>
      <c r="E5529">
        <v>20232024</v>
      </c>
      <c r="F5529" t="s">
        <v>17</v>
      </c>
      <c r="G5529" t="s">
        <v>146</v>
      </c>
      <c r="H5529">
        <v>91</v>
      </c>
      <c r="I5529">
        <v>7</v>
      </c>
      <c r="J5529">
        <v>4</v>
      </c>
      <c r="K5529">
        <v>1</v>
      </c>
      <c r="L5529">
        <v>3</v>
      </c>
      <c r="M5529">
        <v>0</v>
      </c>
      <c r="N5529">
        <v>0</v>
      </c>
      <c r="O5529" t="s">
        <v>40</v>
      </c>
      <c r="P5529" t="str">
        <f>UPPER(Table1[[#This Row],[Venue]])</f>
        <v>AWAY</v>
      </c>
    </row>
    <row r="5530" spans="1:16" hidden="1" x14ac:dyDescent="0.45">
      <c r="A5530">
        <v>40044459</v>
      </c>
      <c r="B5530" t="s">
        <v>560</v>
      </c>
      <c r="C5530">
        <v>45235</v>
      </c>
      <c r="D5530">
        <v>75128</v>
      </c>
      <c r="E5530">
        <v>20232024</v>
      </c>
      <c r="F5530" t="s">
        <v>17</v>
      </c>
      <c r="G5530" t="s">
        <v>133</v>
      </c>
      <c r="H5530">
        <v>92</v>
      </c>
      <c r="I5530">
        <v>1</v>
      </c>
      <c r="J5530">
        <v>1</v>
      </c>
      <c r="K5530">
        <v>1</v>
      </c>
      <c r="L5530">
        <v>0</v>
      </c>
      <c r="M5530">
        <v>0</v>
      </c>
      <c r="N5530">
        <v>0</v>
      </c>
      <c r="O5530" t="s">
        <v>40</v>
      </c>
      <c r="P5530" t="str">
        <f>UPPER(Table1[[#This Row],[Venue]])</f>
        <v>AWAY</v>
      </c>
    </row>
    <row r="5531" spans="1:16" hidden="1" x14ac:dyDescent="0.45">
      <c r="A5531">
        <v>40044429</v>
      </c>
      <c r="B5531" t="s">
        <v>306</v>
      </c>
      <c r="C5531">
        <v>45235</v>
      </c>
      <c r="D5531">
        <v>75098</v>
      </c>
      <c r="E5531">
        <v>20232024</v>
      </c>
      <c r="F5531" t="s">
        <v>17</v>
      </c>
      <c r="G5531" t="s">
        <v>239</v>
      </c>
      <c r="H5531">
        <v>1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0</v>
      </c>
      <c r="O5531" t="s">
        <v>19</v>
      </c>
      <c r="P5531" t="str">
        <f>UPPER(Table1[[#This Row],[Venue]])</f>
        <v>HOME</v>
      </c>
    </row>
    <row r="5532" spans="1:16" hidden="1" x14ac:dyDescent="0.45">
      <c r="A5532">
        <v>40044429</v>
      </c>
      <c r="B5532" t="s">
        <v>306</v>
      </c>
      <c r="C5532">
        <v>45235</v>
      </c>
      <c r="D5532">
        <v>75098</v>
      </c>
      <c r="E5532">
        <v>20232024</v>
      </c>
      <c r="F5532" t="s">
        <v>17</v>
      </c>
      <c r="G5532" t="s">
        <v>240</v>
      </c>
      <c r="H5532">
        <v>3</v>
      </c>
      <c r="I5532">
        <v>3</v>
      </c>
      <c r="J5532">
        <v>1</v>
      </c>
      <c r="K5532">
        <v>1</v>
      </c>
      <c r="L5532">
        <v>2</v>
      </c>
      <c r="M5532">
        <v>0</v>
      </c>
      <c r="N5532">
        <v>0</v>
      </c>
      <c r="O5532" t="s">
        <v>19</v>
      </c>
      <c r="P5532" t="str">
        <f>UPPER(Table1[[#This Row],[Venue]])</f>
        <v>HOME</v>
      </c>
    </row>
    <row r="5533" spans="1:16" hidden="1" x14ac:dyDescent="0.45">
      <c r="A5533">
        <v>40044429</v>
      </c>
      <c r="B5533" t="s">
        <v>306</v>
      </c>
      <c r="C5533">
        <v>45235</v>
      </c>
      <c r="D5533">
        <v>75098</v>
      </c>
      <c r="E5533">
        <v>20232024</v>
      </c>
      <c r="F5533" t="s">
        <v>17</v>
      </c>
      <c r="G5533" t="s">
        <v>241</v>
      </c>
      <c r="H5533">
        <v>4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 t="s">
        <v>19</v>
      </c>
      <c r="P5533" t="str">
        <f>UPPER(Table1[[#This Row],[Venue]])</f>
        <v>HOME</v>
      </c>
    </row>
    <row r="5534" spans="1:16" hidden="1" x14ac:dyDescent="0.45">
      <c r="A5534">
        <v>40044429</v>
      </c>
      <c r="B5534" t="s">
        <v>306</v>
      </c>
      <c r="C5534">
        <v>45235</v>
      </c>
      <c r="D5534">
        <v>75098</v>
      </c>
      <c r="E5534">
        <v>20232024</v>
      </c>
      <c r="F5534" t="s">
        <v>17</v>
      </c>
      <c r="G5534" t="s">
        <v>398</v>
      </c>
      <c r="H5534">
        <v>5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0</v>
      </c>
      <c r="O5534" t="s">
        <v>19</v>
      </c>
      <c r="P5534" t="str">
        <f>UPPER(Table1[[#This Row],[Venue]])</f>
        <v>HOME</v>
      </c>
    </row>
    <row r="5535" spans="1:16" hidden="1" x14ac:dyDescent="0.45">
      <c r="A5535">
        <v>40044429</v>
      </c>
      <c r="B5535" t="s">
        <v>306</v>
      </c>
      <c r="C5535">
        <v>45235</v>
      </c>
      <c r="D5535">
        <v>75098</v>
      </c>
      <c r="E5535">
        <v>20232024</v>
      </c>
      <c r="F5535" t="s">
        <v>17</v>
      </c>
      <c r="G5535" t="s">
        <v>253</v>
      </c>
      <c r="H5535">
        <v>6</v>
      </c>
      <c r="I5535">
        <v>2</v>
      </c>
      <c r="J5535">
        <v>1</v>
      </c>
      <c r="K5535">
        <v>1</v>
      </c>
      <c r="L5535">
        <v>1</v>
      </c>
      <c r="M5535">
        <v>0</v>
      </c>
      <c r="N5535">
        <v>0</v>
      </c>
      <c r="O5535" t="s">
        <v>19</v>
      </c>
      <c r="P5535" t="str">
        <f>UPPER(Table1[[#This Row],[Venue]])</f>
        <v>HOME</v>
      </c>
    </row>
    <row r="5536" spans="1:16" hidden="1" x14ac:dyDescent="0.45">
      <c r="A5536">
        <v>40044429</v>
      </c>
      <c r="B5536" t="s">
        <v>306</v>
      </c>
      <c r="C5536">
        <v>45235</v>
      </c>
      <c r="D5536">
        <v>75098</v>
      </c>
      <c r="E5536">
        <v>20232024</v>
      </c>
      <c r="F5536" t="s">
        <v>17</v>
      </c>
      <c r="G5536" t="s">
        <v>59</v>
      </c>
      <c r="H5536">
        <v>9</v>
      </c>
      <c r="I5536">
        <v>6</v>
      </c>
      <c r="J5536">
        <v>2</v>
      </c>
      <c r="K5536">
        <v>1</v>
      </c>
      <c r="L5536">
        <v>4</v>
      </c>
      <c r="M5536">
        <v>0</v>
      </c>
      <c r="N5536">
        <v>0</v>
      </c>
      <c r="O5536" t="s">
        <v>19</v>
      </c>
      <c r="P5536" t="str">
        <f>UPPER(Table1[[#This Row],[Venue]])</f>
        <v>HOME</v>
      </c>
    </row>
    <row r="5537" spans="1:16" hidden="1" x14ac:dyDescent="0.45">
      <c r="A5537">
        <v>40044429</v>
      </c>
      <c r="B5537" t="s">
        <v>306</v>
      </c>
      <c r="C5537">
        <v>45235</v>
      </c>
      <c r="D5537">
        <v>75098</v>
      </c>
      <c r="E5537">
        <v>20232024</v>
      </c>
      <c r="F5537" t="s">
        <v>17</v>
      </c>
      <c r="G5537" t="s">
        <v>245</v>
      </c>
      <c r="H5537">
        <v>10</v>
      </c>
      <c r="I5537">
        <v>1</v>
      </c>
      <c r="J5537">
        <v>0</v>
      </c>
      <c r="K5537">
        <v>1</v>
      </c>
      <c r="L5537">
        <v>1</v>
      </c>
      <c r="M5537">
        <v>0</v>
      </c>
      <c r="N5537">
        <v>2</v>
      </c>
      <c r="O5537" t="s">
        <v>19</v>
      </c>
      <c r="P5537" t="str">
        <f>UPPER(Table1[[#This Row],[Venue]])</f>
        <v>HOME</v>
      </c>
    </row>
    <row r="5538" spans="1:16" hidden="1" x14ac:dyDescent="0.45">
      <c r="A5538">
        <v>40044429</v>
      </c>
      <c r="B5538" t="s">
        <v>306</v>
      </c>
      <c r="C5538">
        <v>45235</v>
      </c>
      <c r="D5538">
        <v>75098</v>
      </c>
      <c r="E5538">
        <v>20232024</v>
      </c>
      <c r="F5538" t="s">
        <v>17</v>
      </c>
      <c r="G5538" t="s">
        <v>244</v>
      </c>
      <c r="H5538">
        <v>11</v>
      </c>
      <c r="I5538">
        <v>1</v>
      </c>
      <c r="J5538">
        <v>1</v>
      </c>
      <c r="K5538">
        <v>1</v>
      </c>
      <c r="L5538">
        <v>0</v>
      </c>
      <c r="M5538">
        <v>0</v>
      </c>
      <c r="N5538">
        <v>0</v>
      </c>
      <c r="O5538" t="s">
        <v>19</v>
      </c>
      <c r="P5538" t="str">
        <f>UPPER(Table1[[#This Row],[Venue]])</f>
        <v>HOME</v>
      </c>
    </row>
    <row r="5539" spans="1:16" hidden="1" x14ac:dyDescent="0.45">
      <c r="A5539">
        <v>40044429</v>
      </c>
      <c r="B5539" t="s">
        <v>306</v>
      </c>
      <c r="C5539">
        <v>45235</v>
      </c>
      <c r="D5539">
        <v>75098</v>
      </c>
      <c r="E5539">
        <v>20232024</v>
      </c>
      <c r="F5539" t="s">
        <v>17</v>
      </c>
      <c r="G5539" t="s">
        <v>243</v>
      </c>
      <c r="H5539">
        <v>17</v>
      </c>
      <c r="I5539">
        <v>1</v>
      </c>
      <c r="J5539">
        <v>0</v>
      </c>
      <c r="K5539">
        <v>1</v>
      </c>
      <c r="L5539">
        <v>1</v>
      </c>
      <c r="M5539">
        <v>0</v>
      </c>
      <c r="N5539">
        <v>0</v>
      </c>
      <c r="O5539" t="s">
        <v>19</v>
      </c>
      <c r="P5539" t="str">
        <f>UPPER(Table1[[#This Row],[Venue]])</f>
        <v>HOME</v>
      </c>
    </row>
    <row r="5540" spans="1:16" hidden="1" x14ac:dyDescent="0.45">
      <c r="A5540">
        <v>40044429</v>
      </c>
      <c r="B5540" t="s">
        <v>306</v>
      </c>
      <c r="C5540">
        <v>45235</v>
      </c>
      <c r="D5540">
        <v>75098</v>
      </c>
      <c r="E5540">
        <v>20232024</v>
      </c>
      <c r="F5540" t="s">
        <v>17</v>
      </c>
      <c r="G5540" t="s">
        <v>236</v>
      </c>
      <c r="H5540">
        <v>21</v>
      </c>
      <c r="I5540">
        <v>0</v>
      </c>
      <c r="J5540">
        <v>0</v>
      </c>
      <c r="K5540">
        <v>1</v>
      </c>
      <c r="L5540">
        <v>0</v>
      </c>
      <c r="M5540">
        <v>0</v>
      </c>
      <c r="N5540">
        <v>0</v>
      </c>
      <c r="O5540" t="s">
        <v>19</v>
      </c>
      <c r="P5540" t="str">
        <f>UPPER(Table1[[#This Row],[Venue]])</f>
        <v>HOME</v>
      </c>
    </row>
    <row r="5541" spans="1:16" hidden="1" x14ac:dyDescent="0.45">
      <c r="A5541">
        <v>40044429</v>
      </c>
      <c r="B5541" t="s">
        <v>306</v>
      </c>
      <c r="C5541">
        <v>45235</v>
      </c>
      <c r="D5541">
        <v>75098</v>
      </c>
      <c r="E5541">
        <v>20232024</v>
      </c>
      <c r="F5541" t="s">
        <v>17</v>
      </c>
      <c r="G5541" t="s">
        <v>247</v>
      </c>
      <c r="H5541">
        <v>27</v>
      </c>
      <c r="I5541">
        <v>1</v>
      </c>
      <c r="J5541">
        <v>1</v>
      </c>
      <c r="K5541">
        <v>1</v>
      </c>
      <c r="L5541">
        <v>0</v>
      </c>
      <c r="M5541">
        <v>0</v>
      </c>
      <c r="N5541">
        <v>0</v>
      </c>
      <c r="O5541" t="s">
        <v>19</v>
      </c>
      <c r="P5541" t="str">
        <f>UPPER(Table1[[#This Row],[Venue]])</f>
        <v>HOME</v>
      </c>
    </row>
    <row r="5542" spans="1:16" hidden="1" x14ac:dyDescent="0.45">
      <c r="A5542">
        <v>40044429</v>
      </c>
      <c r="B5542" t="s">
        <v>306</v>
      </c>
      <c r="C5542">
        <v>45235</v>
      </c>
      <c r="D5542">
        <v>75098</v>
      </c>
      <c r="E5542">
        <v>20232024</v>
      </c>
      <c r="F5542" t="s">
        <v>17</v>
      </c>
      <c r="G5542" t="s">
        <v>249</v>
      </c>
      <c r="H5542">
        <v>41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0</v>
      </c>
      <c r="O5542" t="s">
        <v>19</v>
      </c>
      <c r="P5542" t="str">
        <f>UPPER(Table1[[#This Row],[Venue]])</f>
        <v>HOME</v>
      </c>
    </row>
    <row r="5543" spans="1:16" hidden="1" x14ac:dyDescent="0.45">
      <c r="A5543">
        <v>40044429</v>
      </c>
      <c r="B5543" t="s">
        <v>306</v>
      </c>
      <c r="C5543">
        <v>45235</v>
      </c>
      <c r="D5543">
        <v>75098</v>
      </c>
      <c r="E5543">
        <v>20232024</v>
      </c>
      <c r="F5543" t="s">
        <v>17</v>
      </c>
      <c r="G5543" t="s">
        <v>250</v>
      </c>
      <c r="H5543">
        <v>42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 t="s">
        <v>19</v>
      </c>
      <c r="P5543" t="str">
        <f>UPPER(Table1[[#This Row],[Venue]])</f>
        <v>HOME</v>
      </c>
    </row>
    <row r="5544" spans="1:16" hidden="1" x14ac:dyDescent="0.45">
      <c r="A5544">
        <v>40044429</v>
      </c>
      <c r="B5544" t="s">
        <v>306</v>
      </c>
      <c r="C5544">
        <v>45235</v>
      </c>
      <c r="D5544">
        <v>75098</v>
      </c>
      <c r="E5544">
        <v>20232024</v>
      </c>
      <c r="F5544" t="s">
        <v>17</v>
      </c>
      <c r="G5544" t="s">
        <v>276</v>
      </c>
      <c r="H5544">
        <v>45</v>
      </c>
      <c r="I5544">
        <v>1</v>
      </c>
      <c r="J5544">
        <v>1</v>
      </c>
      <c r="K5544">
        <v>1</v>
      </c>
      <c r="L5544">
        <v>0</v>
      </c>
      <c r="M5544">
        <v>0</v>
      </c>
      <c r="N5544">
        <v>0</v>
      </c>
      <c r="O5544" t="s">
        <v>19</v>
      </c>
      <c r="P5544" t="str">
        <f>UPPER(Table1[[#This Row],[Venue]])</f>
        <v>HOME</v>
      </c>
    </row>
    <row r="5545" spans="1:16" hidden="1" x14ac:dyDescent="0.45">
      <c r="A5545">
        <v>40044429</v>
      </c>
      <c r="B5545" t="s">
        <v>306</v>
      </c>
      <c r="C5545">
        <v>45235</v>
      </c>
      <c r="D5545">
        <v>75098</v>
      </c>
      <c r="E5545">
        <v>20232024</v>
      </c>
      <c r="F5545" t="s">
        <v>17</v>
      </c>
      <c r="G5545" t="s">
        <v>252</v>
      </c>
      <c r="H5545">
        <v>68</v>
      </c>
      <c r="I5545">
        <v>3</v>
      </c>
      <c r="J5545">
        <v>3</v>
      </c>
      <c r="K5545">
        <v>1</v>
      </c>
      <c r="L5545">
        <v>0</v>
      </c>
      <c r="M5545">
        <v>0</v>
      </c>
      <c r="N5545">
        <v>0</v>
      </c>
      <c r="O5545" t="s">
        <v>19</v>
      </c>
      <c r="P5545" t="str">
        <f>UPPER(Table1[[#This Row],[Venue]])</f>
        <v>HOME</v>
      </c>
    </row>
    <row r="5546" spans="1:16" hidden="1" x14ac:dyDescent="0.45">
      <c r="A5546">
        <v>40044429</v>
      </c>
      <c r="B5546" t="s">
        <v>306</v>
      </c>
      <c r="C5546">
        <v>45235</v>
      </c>
      <c r="D5546">
        <v>75098</v>
      </c>
      <c r="E5546">
        <v>20232024</v>
      </c>
      <c r="F5546" t="s">
        <v>17</v>
      </c>
      <c r="G5546" t="s">
        <v>256</v>
      </c>
      <c r="H5546">
        <v>97</v>
      </c>
      <c r="I5546">
        <v>1</v>
      </c>
      <c r="J5546">
        <v>1</v>
      </c>
      <c r="K5546">
        <v>1</v>
      </c>
      <c r="L5546">
        <v>0</v>
      </c>
      <c r="M5546">
        <v>0</v>
      </c>
      <c r="N5546">
        <v>0</v>
      </c>
      <c r="O5546" t="s">
        <v>19</v>
      </c>
      <c r="P5546" t="str">
        <f>UPPER(Table1[[#This Row],[Venue]])</f>
        <v>HOME</v>
      </c>
    </row>
    <row r="5547" spans="1:16" hidden="1" x14ac:dyDescent="0.45">
      <c r="A5547">
        <v>40044429</v>
      </c>
      <c r="B5547" t="s">
        <v>306</v>
      </c>
      <c r="C5547">
        <v>45235</v>
      </c>
      <c r="D5547">
        <v>75098</v>
      </c>
      <c r="E5547">
        <v>20232024</v>
      </c>
      <c r="F5547" t="s">
        <v>17</v>
      </c>
      <c r="G5547" t="s">
        <v>69</v>
      </c>
      <c r="H5547">
        <v>99</v>
      </c>
      <c r="I5547">
        <v>3</v>
      </c>
      <c r="J5547">
        <v>0</v>
      </c>
      <c r="K5547">
        <v>1</v>
      </c>
      <c r="L5547">
        <v>3</v>
      </c>
      <c r="M5547">
        <v>0</v>
      </c>
      <c r="N5547">
        <v>0</v>
      </c>
      <c r="O5547" t="s">
        <v>19</v>
      </c>
      <c r="P5547" t="str">
        <f>UPPER(Table1[[#This Row],[Venue]])</f>
        <v>HOME</v>
      </c>
    </row>
    <row r="5548" spans="1:16" hidden="1" x14ac:dyDescent="0.45">
      <c r="A5548">
        <v>40044429</v>
      </c>
      <c r="B5548" t="s">
        <v>306</v>
      </c>
      <c r="C5548">
        <v>45235</v>
      </c>
      <c r="D5548">
        <v>75098</v>
      </c>
      <c r="E5548">
        <v>20232024</v>
      </c>
      <c r="F5548" t="s">
        <v>17</v>
      </c>
      <c r="G5548" t="s">
        <v>77</v>
      </c>
      <c r="H5548">
        <v>1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 t="s">
        <v>40</v>
      </c>
      <c r="P5548" t="str">
        <f>UPPER(Table1[[#This Row],[Venue]])</f>
        <v>AWAY</v>
      </c>
    </row>
    <row r="5549" spans="1:16" hidden="1" x14ac:dyDescent="0.45">
      <c r="A5549">
        <v>40044429</v>
      </c>
      <c r="B5549" t="s">
        <v>306</v>
      </c>
      <c r="C5549">
        <v>45235</v>
      </c>
      <c r="D5549">
        <v>75098</v>
      </c>
      <c r="E5549">
        <v>20232024</v>
      </c>
      <c r="F5549" t="s">
        <v>17</v>
      </c>
      <c r="G5549" t="s">
        <v>307</v>
      </c>
      <c r="H5549">
        <v>7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 t="s">
        <v>40</v>
      </c>
      <c r="P5549" t="str">
        <f>UPPER(Table1[[#This Row],[Venue]])</f>
        <v>AWAY</v>
      </c>
    </row>
    <row r="5550" spans="1:16" hidden="1" x14ac:dyDescent="0.45">
      <c r="A5550">
        <v>40044429</v>
      </c>
      <c r="B5550" t="s">
        <v>306</v>
      </c>
      <c r="C5550">
        <v>45235</v>
      </c>
      <c r="D5550">
        <v>75098</v>
      </c>
      <c r="E5550">
        <v>20232024</v>
      </c>
      <c r="F5550" t="s">
        <v>17</v>
      </c>
      <c r="G5550" t="s">
        <v>78</v>
      </c>
      <c r="H5550">
        <v>8</v>
      </c>
      <c r="I5550">
        <v>1</v>
      </c>
      <c r="J5550">
        <v>1</v>
      </c>
      <c r="K5550">
        <v>1</v>
      </c>
      <c r="L5550">
        <v>0</v>
      </c>
      <c r="M5550">
        <v>0</v>
      </c>
      <c r="N5550">
        <v>2</v>
      </c>
      <c r="O5550" t="s">
        <v>40</v>
      </c>
      <c r="P5550" t="str">
        <f>UPPER(Table1[[#This Row],[Venue]])</f>
        <v>AWAY</v>
      </c>
    </row>
    <row r="5551" spans="1:16" hidden="1" x14ac:dyDescent="0.45">
      <c r="A5551">
        <v>40044429</v>
      </c>
      <c r="B5551" t="s">
        <v>306</v>
      </c>
      <c r="C5551">
        <v>45235</v>
      </c>
      <c r="D5551">
        <v>75098</v>
      </c>
      <c r="E5551">
        <v>20232024</v>
      </c>
      <c r="F5551" t="s">
        <v>17</v>
      </c>
      <c r="G5551" t="s">
        <v>79</v>
      </c>
      <c r="H5551">
        <v>9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 t="s">
        <v>40</v>
      </c>
      <c r="P5551" t="str">
        <f>UPPER(Table1[[#This Row],[Venue]])</f>
        <v>AWAY</v>
      </c>
    </row>
    <row r="5552" spans="1:16" hidden="1" x14ac:dyDescent="0.45">
      <c r="A5552">
        <v>40044429</v>
      </c>
      <c r="B5552" t="s">
        <v>306</v>
      </c>
      <c r="C5552">
        <v>45235</v>
      </c>
      <c r="D5552">
        <v>75098</v>
      </c>
      <c r="E5552">
        <v>20232024</v>
      </c>
      <c r="F5552" t="s">
        <v>17</v>
      </c>
      <c r="G5552" t="s">
        <v>487</v>
      </c>
      <c r="H5552">
        <v>10</v>
      </c>
      <c r="I5552">
        <v>0</v>
      </c>
      <c r="J5552">
        <v>0</v>
      </c>
      <c r="K5552">
        <v>1</v>
      </c>
      <c r="L5552">
        <v>0</v>
      </c>
      <c r="M5552">
        <v>0</v>
      </c>
      <c r="N5552">
        <v>2</v>
      </c>
      <c r="O5552" t="s">
        <v>40</v>
      </c>
      <c r="P5552" t="str">
        <f>UPPER(Table1[[#This Row],[Venue]])</f>
        <v>AWAY</v>
      </c>
    </row>
    <row r="5553" spans="1:16" hidden="1" x14ac:dyDescent="0.45">
      <c r="A5553">
        <v>40044429</v>
      </c>
      <c r="B5553" t="s">
        <v>306</v>
      </c>
      <c r="C5553">
        <v>45235</v>
      </c>
      <c r="D5553">
        <v>75098</v>
      </c>
      <c r="E5553">
        <v>20232024</v>
      </c>
      <c r="F5553" t="s">
        <v>17</v>
      </c>
      <c r="G5553" t="s">
        <v>498</v>
      </c>
      <c r="H5553">
        <v>11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2</v>
      </c>
      <c r="O5553" t="s">
        <v>40</v>
      </c>
      <c r="P5553" t="str">
        <f>UPPER(Table1[[#This Row],[Venue]])</f>
        <v>AWAY</v>
      </c>
    </row>
    <row r="5554" spans="1:16" hidden="1" x14ac:dyDescent="0.45">
      <c r="A5554">
        <v>40044429</v>
      </c>
      <c r="B5554" t="s">
        <v>306</v>
      </c>
      <c r="C5554">
        <v>45235</v>
      </c>
      <c r="D5554">
        <v>75098</v>
      </c>
      <c r="E5554">
        <v>20232024</v>
      </c>
      <c r="F5554" t="s">
        <v>17</v>
      </c>
      <c r="G5554" t="s">
        <v>366</v>
      </c>
      <c r="H5554">
        <v>13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 t="s">
        <v>40</v>
      </c>
      <c r="P5554" t="str">
        <f>UPPER(Table1[[#This Row],[Venue]])</f>
        <v>AWAY</v>
      </c>
    </row>
    <row r="5555" spans="1:16" hidden="1" x14ac:dyDescent="0.45">
      <c r="A5555">
        <v>40044429</v>
      </c>
      <c r="B5555" t="s">
        <v>306</v>
      </c>
      <c r="C5555">
        <v>45235</v>
      </c>
      <c r="D5555">
        <v>75098</v>
      </c>
      <c r="E5555">
        <v>20232024</v>
      </c>
      <c r="F5555" t="s">
        <v>17</v>
      </c>
      <c r="G5555" t="s">
        <v>82</v>
      </c>
      <c r="H5555">
        <v>15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 t="s">
        <v>40</v>
      </c>
      <c r="P5555" t="str">
        <f>UPPER(Table1[[#This Row],[Venue]])</f>
        <v>AWAY</v>
      </c>
    </row>
    <row r="5556" spans="1:16" hidden="1" x14ac:dyDescent="0.45">
      <c r="A5556">
        <v>40044429</v>
      </c>
      <c r="B5556" t="s">
        <v>306</v>
      </c>
      <c r="C5556">
        <v>45235</v>
      </c>
      <c r="D5556">
        <v>75098</v>
      </c>
      <c r="E5556">
        <v>20232024</v>
      </c>
      <c r="F5556" t="s">
        <v>17</v>
      </c>
      <c r="G5556" t="s">
        <v>83</v>
      </c>
      <c r="H5556">
        <v>17</v>
      </c>
      <c r="I5556">
        <v>1</v>
      </c>
      <c r="J5556">
        <v>1</v>
      </c>
      <c r="K5556">
        <v>1</v>
      </c>
      <c r="L5556">
        <v>0</v>
      </c>
      <c r="M5556">
        <v>0</v>
      </c>
      <c r="N5556">
        <v>2</v>
      </c>
      <c r="O5556" t="s">
        <v>40</v>
      </c>
      <c r="P5556" t="str">
        <f>UPPER(Table1[[#This Row],[Venue]])</f>
        <v>AWAY</v>
      </c>
    </row>
    <row r="5557" spans="1:16" hidden="1" x14ac:dyDescent="0.45">
      <c r="A5557">
        <v>40044429</v>
      </c>
      <c r="B5557" t="s">
        <v>306</v>
      </c>
      <c r="C5557">
        <v>45235</v>
      </c>
      <c r="D5557">
        <v>75098</v>
      </c>
      <c r="E5557">
        <v>20232024</v>
      </c>
      <c r="F5557" t="s">
        <v>17</v>
      </c>
      <c r="G5557" t="s">
        <v>488</v>
      </c>
      <c r="H5557">
        <v>22</v>
      </c>
      <c r="I5557">
        <v>0</v>
      </c>
      <c r="J5557">
        <v>0</v>
      </c>
      <c r="K5557">
        <v>1</v>
      </c>
      <c r="L5557">
        <v>0</v>
      </c>
      <c r="M5557">
        <v>0</v>
      </c>
      <c r="N5557">
        <v>0</v>
      </c>
      <c r="O5557" t="s">
        <v>40</v>
      </c>
      <c r="P5557" t="str">
        <f>UPPER(Table1[[#This Row],[Venue]])</f>
        <v>AWAY</v>
      </c>
    </row>
    <row r="5558" spans="1:16" hidden="1" x14ac:dyDescent="0.45">
      <c r="A5558">
        <v>40044429</v>
      </c>
      <c r="B5558" t="s">
        <v>306</v>
      </c>
      <c r="C5558">
        <v>45235</v>
      </c>
      <c r="D5558">
        <v>75098</v>
      </c>
      <c r="E5558">
        <v>20232024</v>
      </c>
      <c r="F5558" t="s">
        <v>17</v>
      </c>
      <c r="G5558" t="s">
        <v>210</v>
      </c>
      <c r="H5558">
        <v>23</v>
      </c>
      <c r="I5558">
        <v>0</v>
      </c>
      <c r="J5558">
        <v>0</v>
      </c>
      <c r="K5558">
        <v>1</v>
      </c>
      <c r="L5558">
        <v>0</v>
      </c>
      <c r="M5558">
        <v>0</v>
      </c>
      <c r="N5558">
        <v>0</v>
      </c>
      <c r="O5558" t="s">
        <v>40</v>
      </c>
      <c r="P5558" t="str">
        <f>UPPER(Table1[[#This Row],[Venue]])</f>
        <v>AWAY</v>
      </c>
    </row>
    <row r="5559" spans="1:16" hidden="1" x14ac:dyDescent="0.45">
      <c r="A5559">
        <v>40044429</v>
      </c>
      <c r="B5559" t="s">
        <v>306</v>
      </c>
      <c r="C5559">
        <v>45235</v>
      </c>
      <c r="D5559">
        <v>75098</v>
      </c>
      <c r="E5559">
        <v>20232024</v>
      </c>
      <c r="F5559" t="s">
        <v>17</v>
      </c>
      <c r="G5559" t="s">
        <v>87</v>
      </c>
      <c r="H5559">
        <v>27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4</v>
      </c>
      <c r="O5559" t="s">
        <v>40</v>
      </c>
      <c r="P5559" t="str">
        <f>UPPER(Table1[[#This Row],[Venue]])</f>
        <v>AWAY</v>
      </c>
    </row>
    <row r="5560" spans="1:16" hidden="1" x14ac:dyDescent="0.45">
      <c r="A5560">
        <v>40044429</v>
      </c>
      <c r="B5560" t="s">
        <v>306</v>
      </c>
      <c r="C5560">
        <v>45235</v>
      </c>
      <c r="D5560">
        <v>75098</v>
      </c>
      <c r="E5560">
        <v>20232024</v>
      </c>
      <c r="F5560" t="s">
        <v>17</v>
      </c>
      <c r="G5560" t="s">
        <v>88</v>
      </c>
      <c r="H5560">
        <v>30</v>
      </c>
      <c r="I5560">
        <v>1</v>
      </c>
      <c r="J5560">
        <v>0</v>
      </c>
      <c r="K5560">
        <v>1</v>
      </c>
      <c r="L5560">
        <v>1</v>
      </c>
      <c r="M5560">
        <v>0</v>
      </c>
      <c r="N5560">
        <v>0</v>
      </c>
      <c r="O5560" t="s">
        <v>40</v>
      </c>
      <c r="P5560" t="str">
        <f>UPPER(Table1[[#This Row],[Venue]])</f>
        <v>AWAY</v>
      </c>
    </row>
    <row r="5561" spans="1:16" hidden="1" x14ac:dyDescent="0.45">
      <c r="A5561">
        <v>40044429</v>
      </c>
      <c r="B5561" t="s">
        <v>306</v>
      </c>
      <c r="C5561">
        <v>45235</v>
      </c>
      <c r="D5561">
        <v>75098</v>
      </c>
      <c r="E5561">
        <v>20232024</v>
      </c>
      <c r="F5561" t="s">
        <v>17</v>
      </c>
      <c r="G5561" t="s">
        <v>368</v>
      </c>
      <c r="H5561">
        <v>50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 t="s">
        <v>40</v>
      </c>
      <c r="P5561" t="str">
        <f>UPPER(Table1[[#This Row],[Venue]])</f>
        <v>AWAY</v>
      </c>
    </row>
    <row r="5562" spans="1:16" hidden="1" x14ac:dyDescent="0.45">
      <c r="A5562">
        <v>40044429</v>
      </c>
      <c r="B5562" t="s">
        <v>306</v>
      </c>
      <c r="C5562">
        <v>45235</v>
      </c>
      <c r="D5562">
        <v>75098</v>
      </c>
      <c r="E5562">
        <v>20232024</v>
      </c>
      <c r="F5562" t="s">
        <v>17</v>
      </c>
      <c r="G5562" t="s">
        <v>404</v>
      </c>
      <c r="H5562">
        <v>72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 t="s">
        <v>40</v>
      </c>
      <c r="P5562" t="str">
        <f>UPPER(Table1[[#This Row],[Venue]])</f>
        <v>AWAY</v>
      </c>
    </row>
    <row r="5563" spans="1:16" hidden="1" x14ac:dyDescent="0.45">
      <c r="A5563">
        <v>40044429</v>
      </c>
      <c r="B5563" t="s">
        <v>306</v>
      </c>
      <c r="C5563">
        <v>45235</v>
      </c>
      <c r="D5563">
        <v>75098</v>
      </c>
      <c r="E5563">
        <v>20232024</v>
      </c>
      <c r="F5563" t="s">
        <v>17</v>
      </c>
      <c r="G5563" t="s">
        <v>491</v>
      </c>
      <c r="H5563">
        <v>75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 t="s">
        <v>40</v>
      </c>
      <c r="P5563" t="str">
        <f>UPPER(Table1[[#This Row],[Venue]])</f>
        <v>AWAY</v>
      </c>
    </row>
    <row r="5564" spans="1:16" hidden="1" x14ac:dyDescent="0.45">
      <c r="A5564">
        <v>40044429</v>
      </c>
      <c r="B5564" t="s">
        <v>306</v>
      </c>
      <c r="C5564">
        <v>45235</v>
      </c>
      <c r="D5564">
        <v>75098</v>
      </c>
      <c r="E5564">
        <v>20232024</v>
      </c>
      <c r="F5564" t="s">
        <v>17</v>
      </c>
      <c r="G5564" t="s">
        <v>402</v>
      </c>
      <c r="H5564">
        <v>84</v>
      </c>
      <c r="I5564">
        <v>1</v>
      </c>
      <c r="J5564">
        <v>0</v>
      </c>
      <c r="K5564">
        <v>1</v>
      </c>
      <c r="L5564">
        <v>1</v>
      </c>
      <c r="M5564">
        <v>0</v>
      </c>
      <c r="N5564">
        <v>0</v>
      </c>
      <c r="O5564" t="s">
        <v>40</v>
      </c>
      <c r="P5564" t="str">
        <f>UPPER(Table1[[#This Row],[Venue]])</f>
        <v>AWAY</v>
      </c>
    </row>
    <row r="5565" spans="1:16" hidden="1" x14ac:dyDescent="0.45">
      <c r="A5565">
        <v>40044429</v>
      </c>
      <c r="B5565" t="s">
        <v>306</v>
      </c>
      <c r="C5565">
        <v>45235</v>
      </c>
      <c r="D5565">
        <v>75098</v>
      </c>
      <c r="E5565">
        <v>20232024</v>
      </c>
      <c r="F5565" t="s">
        <v>17</v>
      </c>
      <c r="G5565" t="s">
        <v>92</v>
      </c>
      <c r="H5565">
        <v>96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2</v>
      </c>
      <c r="O5565" t="s">
        <v>40</v>
      </c>
      <c r="P5565" t="str">
        <f>UPPER(Table1[[#This Row],[Venue]])</f>
        <v>AWAY</v>
      </c>
    </row>
    <row r="5566" spans="1:16" hidden="1" x14ac:dyDescent="0.45">
      <c r="A5566">
        <v>40044429</v>
      </c>
      <c r="B5566" t="s">
        <v>306</v>
      </c>
      <c r="C5566">
        <v>45235</v>
      </c>
      <c r="D5566">
        <v>75098</v>
      </c>
      <c r="E5566">
        <v>20232024</v>
      </c>
      <c r="F5566" t="s">
        <v>17</v>
      </c>
      <c r="G5566" t="s">
        <v>492</v>
      </c>
      <c r="H5566">
        <v>99</v>
      </c>
      <c r="I5566">
        <v>0</v>
      </c>
      <c r="J5566">
        <v>0</v>
      </c>
      <c r="K5566">
        <v>1</v>
      </c>
      <c r="L5566">
        <v>0</v>
      </c>
      <c r="M5566">
        <v>0</v>
      </c>
      <c r="N5566">
        <v>0</v>
      </c>
      <c r="O5566" t="s">
        <v>40</v>
      </c>
      <c r="P5566" t="str">
        <f>UPPER(Table1[[#This Row],[Venue]])</f>
        <v>AWAY</v>
      </c>
    </row>
    <row r="5567" spans="1:16" hidden="1" x14ac:dyDescent="0.45">
      <c r="A5567">
        <v>40044428</v>
      </c>
      <c r="B5567" t="s">
        <v>125</v>
      </c>
      <c r="C5567">
        <v>45235</v>
      </c>
      <c r="D5567">
        <v>75097</v>
      </c>
      <c r="E5567">
        <v>20232024</v>
      </c>
      <c r="F5567" t="s">
        <v>17</v>
      </c>
      <c r="G5567" t="s">
        <v>190</v>
      </c>
      <c r="H5567">
        <v>1</v>
      </c>
      <c r="I5567">
        <v>0</v>
      </c>
      <c r="J5567">
        <v>0</v>
      </c>
      <c r="K5567">
        <v>1</v>
      </c>
      <c r="L5567">
        <v>0</v>
      </c>
      <c r="M5567">
        <v>0</v>
      </c>
      <c r="N5567">
        <v>0</v>
      </c>
      <c r="O5567" t="s">
        <v>19</v>
      </c>
      <c r="P5567" t="str">
        <f>UPPER(Table1[[#This Row],[Venue]])</f>
        <v>HOME</v>
      </c>
    </row>
    <row r="5568" spans="1:16" hidden="1" x14ac:dyDescent="0.45">
      <c r="A5568">
        <v>40044428</v>
      </c>
      <c r="B5568" t="s">
        <v>125</v>
      </c>
      <c r="C5568">
        <v>45235</v>
      </c>
      <c r="D5568">
        <v>75097</v>
      </c>
      <c r="E5568">
        <v>20232024</v>
      </c>
      <c r="F5568" t="s">
        <v>17</v>
      </c>
      <c r="G5568" t="s">
        <v>60</v>
      </c>
      <c r="H5568">
        <v>4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0</v>
      </c>
      <c r="O5568" t="s">
        <v>19</v>
      </c>
      <c r="P5568" t="str">
        <f>UPPER(Table1[[#This Row],[Venue]])</f>
        <v>HOME</v>
      </c>
    </row>
    <row r="5569" spans="1:16" hidden="1" x14ac:dyDescent="0.45">
      <c r="A5569">
        <v>40044428</v>
      </c>
      <c r="B5569" t="s">
        <v>125</v>
      </c>
      <c r="C5569">
        <v>45235</v>
      </c>
      <c r="D5569">
        <v>75097</v>
      </c>
      <c r="E5569">
        <v>20232024</v>
      </c>
      <c r="F5569" t="s">
        <v>17</v>
      </c>
      <c r="G5569" t="s">
        <v>279</v>
      </c>
      <c r="H5569">
        <v>5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 t="s">
        <v>19</v>
      </c>
      <c r="P5569" t="str">
        <f>UPPER(Table1[[#This Row],[Venue]])</f>
        <v>HOME</v>
      </c>
    </row>
    <row r="5570" spans="1:16" hidden="1" x14ac:dyDescent="0.45">
      <c r="A5570">
        <v>40044428</v>
      </c>
      <c r="B5570" t="s">
        <v>125</v>
      </c>
      <c r="C5570">
        <v>45235</v>
      </c>
      <c r="D5570">
        <v>75097</v>
      </c>
      <c r="E5570">
        <v>20232024</v>
      </c>
      <c r="F5570" t="s">
        <v>17</v>
      </c>
      <c r="G5570" t="s">
        <v>61</v>
      </c>
      <c r="H5570">
        <v>6</v>
      </c>
      <c r="I5570">
        <v>0</v>
      </c>
      <c r="J5570">
        <v>0</v>
      </c>
      <c r="K5570">
        <v>1</v>
      </c>
      <c r="L5570">
        <v>0</v>
      </c>
      <c r="M5570">
        <v>0</v>
      </c>
      <c r="N5570">
        <v>0</v>
      </c>
      <c r="O5570" t="s">
        <v>19</v>
      </c>
      <c r="P5570" t="str">
        <f>UPPER(Table1[[#This Row],[Venue]])</f>
        <v>HOME</v>
      </c>
    </row>
    <row r="5571" spans="1:16" hidden="1" x14ac:dyDescent="0.45">
      <c r="A5571">
        <v>40044428</v>
      </c>
      <c r="B5571" t="s">
        <v>125</v>
      </c>
      <c r="C5571">
        <v>45235</v>
      </c>
      <c r="D5571">
        <v>75097</v>
      </c>
      <c r="E5571">
        <v>20232024</v>
      </c>
      <c r="F5571" t="s">
        <v>17</v>
      </c>
      <c r="G5571" t="s">
        <v>42</v>
      </c>
      <c r="H5571">
        <v>8</v>
      </c>
      <c r="I5571">
        <v>1</v>
      </c>
      <c r="J5571">
        <v>0</v>
      </c>
      <c r="K5571">
        <v>1</v>
      </c>
      <c r="L5571">
        <v>1</v>
      </c>
      <c r="M5571">
        <v>0</v>
      </c>
      <c r="N5571">
        <v>0</v>
      </c>
      <c r="O5571" t="s">
        <v>19</v>
      </c>
      <c r="P5571" t="str">
        <f>UPPER(Table1[[#This Row],[Venue]])</f>
        <v>HOME</v>
      </c>
    </row>
    <row r="5572" spans="1:16" hidden="1" x14ac:dyDescent="0.45">
      <c r="A5572">
        <v>40044428</v>
      </c>
      <c r="B5572" t="s">
        <v>125</v>
      </c>
      <c r="C5572">
        <v>45235</v>
      </c>
      <c r="D5572">
        <v>75097</v>
      </c>
      <c r="E5572">
        <v>20232024</v>
      </c>
      <c r="F5572" t="s">
        <v>17</v>
      </c>
      <c r="G5572" t="s">
        <v>63</v>
      </c>
      <c r="H5572">
        <v>10</v>
      </c>
      <c r="I5572">
        <v>0</v>
      </c>
      <c r="J5572">
        <v>0</v>
      </c>
      <c r="K5572">
        <v>1</v>
      </c>
      <c r="L5572">
        <v>0</v>
      </c>
      <c r="M5572">
        <v>0</v>
      </c>
      <c r="N5572">
        <v>2</v>
      </c>
      <c r="O5572" t="s">
        <v>19</v>
      </c>
      <c r="P5572" t="str">
        <f>UPPER(Table1[[#This Row],[Venue]])</f>
        <v>HOME</v>
      </c>
    </row>
    <row r="5573" spans="1:16" hidden="1" x14ac:dyDescent="0.45">
      <c r="A5573">
        <v>40044428</v>
      </c>
      <c r="B5573" t="s">
        <v>125</v>
      </c>
      <c r="C5573">
        <v>45235</v>
      </c>
      <c r="D5573">
        <v>75097</v>
      </c>
      <c r="E5573">
        <v>20232024</v>
      </c>
      <c r="F5573" t="s">
        <v>17</v>
      </c>
      <c r="G5573" t="s">
        <v>128</v>
      </c>
      <c r="H5573">
        <v>12</v>
      </c>
      <c r="I5573">
        <v>4</v>
      </c>
      <c r="J5573">
        <v>1</v>
      </c>
      <c r="K5573">
        <v>1</v>
      </c>
      <c r="L5573">
        <v>3</v>
      </c>
      <c r="M5573">
        <v>0</v>
      </c>
      <c r="N5573">
        <v>0</v>
      </c>
      <c r="O5573" t="s">
        <v>19</v>
      </c>
      <c r="P5573" t="str">
        <f>UPPER(Table1[[#This Row],[Venue]])</f>
        <v>HOME</v>
      </c>
    </row>
    <row r="5574" spans="1:16" hidden="1" x14ac:dyDescent="0.45">
      <c r="A5574">
        <v>40044428</v>
      </c>
      <c r="B5574" t="s">
        <v>125</v>
      </c>
      <c r="C5574">
        <v>45235</v>
      </c>
      <c r="D5574">
        <v>75097</v>
      </c>
      <c r="E5574">
        <v>20232024</v>
      </c>
      <c r="F5574" t="s">
        <v>17</v>
      </c>
      <c r="G5574" t="s">
        <v>341</v>
      </c>
      <c r="H5574">
        <v>17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  <c r="O5574" t="s">
        <v>19</v>
      </c>
      <c r="P5574" t="str">
        <f>UPPER(Table1[[#This Row],[Venue]])</f>
        <v>HOME</v>
      </c>
    </row>
    <row r="5575" spans="1:16" hidden="1" x14ac:dyDescent="0.45">
      <c r="A5575">
        <v>40044428</v>
      </c>
      <c r="B5575" t="s">
        <v>125</v>
      </c>
      <c r="C5575">
        <v>45235</v>
      </c>
      <c r="D5575">
        <v>75097</v>
      </c>
      <c r="E5575">
        <v>20232024</v>
      </c>
      <c r="F5575" t="s">
        <v>17</v>
      </c>
      <c r="G5575" t="s">
        <v>322</v>
      </c>
      <c r="H5575">
        <v>40</v>
      </c>
      <c r="I5575">
        <v>1</v>
      </c>
      <c r="J5575">
        <v>0</v>
      </c>
      <c r="K5575">
        <v>1</v>
      </c>
      <c r="L5575">
        <v>1</v>
      </c>
      <c r="M5575">
        <v>0</v>
      </c>
      <c r="N5575">
        <v>0</v>
      </c>
      <c r="O5575" t="s">
        <v>19</v>
      </c>
      <c r="P5575" t="str">
        <f>UPPER(Table1[[#This Row],[Venue]])</f>
        <v>HOME</v>
      </c>
    </row>
    <row r="5576" spans="1:16" hidden="1" x14ac:dyDescent="0.45">
      <c r="A5576">
        <v>40044428</v>
      </c>
      <c r="B5576" t="s">
        <v>125</v>
      </c>
      <c r="C5576">
        <v>45235</v>
      </c>
      <c r="D5576">
        <v>75097</v>
      </c>
      <c r="E5576">
        <v>20232024</v>
      </c>
      <c r="F5576" t="s">
        <v>17</v>
      </c>
      <c r="G5576" t="s">
        <v>72</v>
      </c>
      <c r="H5576">
        <v>86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 t="s">
        <v>19</v>
      </c>
      <c r="P5576" t="str">
        <f>UPPER(Table1[[#This Row],[Venue]])</f>
        <v>HOME</v>
      </c>
    </row>
    <row r="5577" spans="1:16" hidden="1" x14ac:dyDescent="0.45">
      <c r="A5577">
        <v>40044428</v>
      </c>
      <c r="B5577" t="s">
        <v>125</v>
      </c>
      <c r="C5577">
        <v>45235</v>
      </c>
      <c r="D5577">
        <v>75097</v>
      </c>
      <c r="E5577">
        <v>20232024</v>
      </c>
      <c r="F5577" t="s">
        <v>17</v>
      </c>
      <c r="G5577" t="s">
        <v>191</v>
      </c>
      <c r="H5577">
        <v>89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0</v>
      </c>
      <c r="O5577" t="s">
        <v>19</v>
      </c>
      <c r="P5577" t="str">
        <f>UPPER(Table1[[#This Row],[Venue]])</f>
        <v>HOME</v>
      </c>
    </row>
    <row r="5578" spans="1:16" hidden="1" x14ac:dyDescent="0.45">
      <c r="A5578">
        <v>40044428</v>
      </c>
      <c r="B5578" t="s">
        <v>125</v>
      </c>
      <c r="C5578">
        <v>45235</v>
      </c>
      <c r="D5578">
        <v>75097</v>
      </c>
      <c r="E5578">
        <v>20232024</v>
      </c>
      <c r="F5578" t="s">
        <v>17</v>
      </c>
      <c r="G5578" t="s">
        <v>74</v>
      </c>
      <c r="H5578">
        <v>92</v>
      </c>
      <c r="I5578">
        <v>3</v>
      </c>
      <c r="J5578">
        <v>3</v>
      </c>
      <c r="K5578">
        <v>1</v>
      </c>
      <c r="L5578">
        <v>0</v>
      </c>
      <c r="M5578">
        <v>0</v>
      </c>
      <c r="N5578">
        <v>0</v>
      </c>
      <c r="O5578" t="s">
        <v>19</v>
      </c>
      <c r="P5578" t="str">
        <f>UPPER(Table1[[#This Row],[Venue]])</f>
        <v>HOME</v>
      </c>
    </row>
    <row r="5579" spans="1:16" hidden="1" x14ac:dyDescent="0.45">
      <c r="A5579">
        <v>40044428</v>
      </c>
      <c r="B5579" t="s">
        <v>125</v>
      </c>
      <c r="C5579">
        <v>45235</v>
      </c>
      <c r="D5579">
        <v>75097</v>
      </c>
      <c r="E5579">
        <v>20232024</v>
      </c>
      <c r="F5579" t="s">
        <v>17</v>
      </c>
      <c r="G5579" t="s">
        <v>75</v>
      </c>
      <c r="H5579">
        <v>96</v>
      </c>
      <c r="I5579">
        <v>1</v>
      </c>
      <c r="J5579">
        <v>0</v>
      </c>
      <c r="K5579">
        <v>1</v>
      </c>
      <c r="L5579">
        <v>1</v>
      </c>
      <c r="M5579">
        <v>0</v>
      </c>
      <c r="N5579">
        <v>0</v>
      </c>
      <c r="O5579" t="s">
        <v>19</v>
      </c>
      <c r="P5579" t="str">
        <f>UPPER(Table1[[#This Row],[Venue]])</f>
        <v>HOME</v>
      </c>
    </row>
    <row r="5580" spans="1:16" hidden="1" x14ac:dyDescent="0.45">
      <c r="A5580">
        <v>40044428</v>
      </c>
      <c r="B5580" t="s">
        <v>125</v>
      </c>
      <c r="C5580">
        <v>45235</v>
      </c>
      <c r="D5580">
        <v>75097</v>
      </c>
      <c r="E5580">
        <v>20232024</v>
      </c>
      <c r="F5580" t="s">
        <v>17</v>
      </c>
      <c r="G5580" t="s">
        <v>41</v>
      </c>
      <c r="H5580">
        <v>3</v>
      </c>
      <c r="I5580">
        <v>0</v>
      </c>
      <c r="J5580">
        <v>0</v>
      </c>
      <c r="K5580">
        <v>1</v>
      </c>
      <c r="L5580">
        <v>0</v>
      </c>
      <c r="M5580">
        <v>0</v>
      </c>
      <c r="N5580">
        <v>0</v>
      </c>
      <c r="O5580" t="s">
        <v>40</v>
      </c>
      <c r="P5580" t="str">
        <f>UPPER(Table1[[#This Row],[Venue]])</f>
        <v>AWAY</v>
      </c>
    </row>
    <row r="5581" spans="1:16" hidden="1" x14ac:dyDescent="0.45">
      <c r="A5581">
        <v>40044428</v>
      </c>
      <c r="B5581" t="s">
        <v>125</v>
      </c>
      <c r="C5581">
        <v>45235</v>
      </c>
      <c r="D5581">
        <v>75097</v>
      </c>
      <c r="E5581">
        <v>20232024</v>
      </c>
      <c r="F5581" t="s">
        <v>17</v>
      </c>
      <c r="G5581" t="s">
        <v>483</v>
      </c>
      <c r="H5581">
        <v>8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 t="s">
        <v>40</v>
      </c>
      <c r="P5581" t="str">
        <f>UPPER(Table1[[#This Row],[Venue]])</f>
        <v>AWAY</v>
      </c>
    </row>
    <row r="5582" spans="1:16" hidden="1" x14ac:dyDescent="0.45">
      <c r="A5582">
        <v>40044428</v>
      </c>
      <c r="B5582" t="s">
        <v>125</v>
      </c>
      <c r="C5582">
        <v>45235</v>
      </c>
      <c r="D5582">
        <v>75097</v>
      </c>
      <c r="E5582">
        <v>20232024</v>
      </c>
      <c r="F5582" t="s">
        <v>17</v>
      </c>
      <c r="G5582" t="s">
        <v>536</v>
      </c>
      <c r="H5582">
        <v>11</v>
      </c>
      <c r="I5582">
        <v>0</v>
      </c>
      <c r="J5582">
        <v>0</v>
      </c>
      <c r="K5582">
        <v>1</v>
      </c>
      <c r="L5582">
        <v>0</v>
      </c>
      <c r="M5582">
        <v>0</v>
      </c>
      <c r="N5582">
        <v>0</v>
      </c>
      <c r="O5582" t="s">
        <v>40</v>
      </c>
      <c r="P5582" t="str">
        <f>UPPER(Table1[[#This Row],[Venue]])</f>
        <v>AWAY</v>
      </c>
    </row>
    <row r="5583" spans="1:16" hidden="1" x14ac:dyDescent="0.45">
      <c r="A5583">
        <v>40044428</v>
      </c>
      <c r="B5583" t="s">
        <v>125</v>
      </c>
      <c r="C5583">
        <v>45235</v>
      </c>
      <c r="D5583">
        <v>75097</v>
      </c>
      <c r="E5583">
        <v>20232024</v>
      </c>
      <c r="F5583" t="s">
        <v>17</v>
      </c>
      <c r="G5583" t="s">
        <v>80</v>
      </c>
      <c r="H5583">
        <v>13</v>
      </c>
      <c r="I5583">
        <v>1</v>
      </c>
      <c r="J5583">
        <v>0</v>
      </c>
      <c r="K5583">
        <v>1</v>
      </c>
      <c r="L5583">
        <v>1</v>
      </c>
      <c r="M5583">
        <v>0</v>
      </c>
      <c r="N5583">
        <v>0</v>
      </c>
      <c r="O5583" t="s">
        <v>40</v>
      </c>
      <c r="P5583" t="str">
        <f>UPPER(Table1[[#This Row],[Venue]])</f>
        <v>AWAY</v>
      </c>
    </row>
    <row r="5584" spans="1:16" hidden="1" x14ac:dyDescent="0.45">
      <c r="A5584">
        <v>40044428</v>
      </c>
      <c r="B5584" t="s">
        <v>125</v>
      </c>
      <c r="C5584">
        <v>45235</v>
      </c>
      <c r="D5584">
        <v>75097</v>
      </c>
      <c r="E5584">
        <v>20232024</v>
      </c>
      <c r="F5584" t="s">
        <v>17</v>
      </c>
      <c r="G5584" t="s">
        <v>43</v>
      </c>
      <c r="H5584">
        <v>15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0</v>
      </c>
      <c r="O5584" t="s">
        <v>40</v>
      </c>
      <c r="P5584" t="str">
        <f>UPPER(Table1[[#This Row],[Venue]])</f>
        <v>AWAY</v>
      </c>
    </row>
    <row r="5585" spans="1:16" hidden="1" x14ac:dyDescent="0.45">
      <c r="A5585">
        <v>40044428</v>
      </c>
      <c r="B5585" t="s">
        <v>125</v>
      </c>
      <c r="C5585">
        <v>45235</v>
      </c>
      <c r="D5585">
        <v>75097</v>
      </c>
      <c r="E5585">
        <v>20232024</v>
      </c>
      <c r="F5585" t="s">
        <v>17</v>
      </c>
      <c r="G5585" t="s">
        <v>45</v>
      </c>
      <c r="H5585">
        <v>17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 t="s">
        <v>40</v>
      </c>
      <c r="P5585" t="str">
        <f>UPPER(Table1[[#This Row],[Venue]])</f>
        <v>AWAY</v>
      </c>
    </row>
    <row r="5586" spans="1:16" hidden="1" x14ac:dyDescent="0.45">
      <c r="A5586">
        <v>40044428</v>
      </c>
      <c r="B5586" t="s">
        <v>125</v>
      </c>
      <c r="C5586">
        <v>45235</v>
      </c>
      <c r="D5586">
        <v>75097</v>
      </c>
      <c r="E5586">
        <v>20232024</v>
      </c>
      <c r="F5586" t="s">
        <v>17</v>
      </c>
      <c r="G5586" t="s">
        <v>47</v>
      </c>
      <c r="H5586">
        <v>24</v>
      </c>
      <c r="I5586">
        <v>0</v>
      </c>
      <c r="J5586">
        <v>0</v>
      </c>
      <c r="K5586">
        <v>1</v>
      </c>
      <c r="L5586">
        <v>0</v>
      </c>
      <c r="M5586">
        <v>0</v>
      </c>
      <c r="N5586">
        <v>0</v>
      </c>
      <c r="O5586" t="s">
        <v>40</v>
      </c>
      <c r="P5586" t="str">
        <f>UPPER(Table1[[#This Row],[Venue]])</f>
        <v>AWAY</v>
      </c>
    </row>
    <row r="5587" spans="1:16" hidden="1" x14ac:dyDescent="0.45">
      <c r="A5587">
        <v>40044428</v>
      </c>
      <c r="B5587" t="s">
        <v>125</v>
      </c>
      <c r="C5587">
        <v>45235</v>
      </c>
      <c r="D5587">
        <v>75097</v>
      </c>
      <c r="E5587">
        <v>20232024</v>
      </c>
      <c r="F5587" t="s">
        <v>17</v>
      </c>
      <c r="G5587" t="s">
        <v>48</v>
      </c>
      <c r="H5587">
        <v>28</v>
      </c>
      <c r="I5587">
        <v>2</v>
      </c>
      <c r="J5587">
        <v>1</v>
      </c>
      <c r="K5587">
        <v>1</v>
      </c>
      <c r="L5587">
        <v>1</v>
      </c>
      <c r="M5587">
        <v>0</v>
      </c>
      <c r="N5587">
        <v>0</v>
      </c>
      <c r="O5587" t="s">
        <v>40</v>
      </c>
      <c r="P5587" t="str">
        <f>UPPER(Table1[[#This Row],[Venue]])</f>
        <v>AWAY</v>
      </c>
    </row>
    <row r="5588" spans="1:16" hidden="1" x14ac:dyDescent="0.45">
      <c r="A5588">
        <v>40044428</v>
      </c>
      <c r="B5588" t="s">
        <v>125</v>
      </c>
      <c r="C5588">
        <v>45235</v>
      </c>
      <c r="D5588">
        <v>75097</v>
      </c>
      <c r="E5588">
        <v>20232024</v>
      </c>
      <c r="F5588" t="s">
        <v>17</v>
      </c>
      <c r="G5588" t="s">
        <v>49</v>
      </c>
      <c r="H5588">
        <v>31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 t="s">
        <v>40</v>
      </c>
      <c r="P5588" t="str">
        <f>UPPER(Table1[[#This Row],[Venue]])</f>
        <v>AWAY</v>
      </c>
    </row>
    <row r="5589" spans="1:16" hidden="1" x14ac:dyDescent="0.45">
      <c r="A5589">
        <v>40044428</v>
      </c>
      <c r="B5589" t="s">
        <v>125</v>
      </c>
      <c r="C5589">
        <v>45235</v>
      </c>
      <c r="D5589">
        <v>75097</v>
      </c>
      <c r="E5589">
        <v>20232024</v>
      </c>
      <c r="F5589" t="s">
        <v>17</v>
      </c>
      <c r="G5589" t="s">
        <v>484</v>
      </c>
      <c r="H5589">
        <v>43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 t="s">
        <v>40</v>
      </c>
      <c r="P5589" t="str">
        <f>UPPER(Table1[[#This Row],[Venue]])</f>
        <v>AWAY</v>
      </c>
    </row>
    <row r="5590" spans="1:16" hidden="1" x14ac:dyDescent="0.45">
      <c r="A5590">
        <v>40044428</v>
      </c>
      <c r="B5590" t="s">
        <v>125</v>
      </c>
      <c r="C5590">
        <v>45235</v>
      </c>
      <c r="D5590">
        <v>75097</v>
      </c>
      <c r="E5590">
        <v>20232024</v>
      </c>
      <c r="F5590" t="s">
        <v>17</v>
      </c>
      <c r="G5590" t="s">
        <v>51</v>
      </c>
      <c r="H5590">
        <v>77</v>
      </c>
      <c r="I5590">
        <v>1</v>
      </c>
      <c r="J5590">
        <v>1</v>
      </c>
      <c r="K5590">
        <v>1</v>
      </c>
      <c r="L5590">
        <v>0</v>
      </c>
      <c r="M5590">
        <v>0</v>
      </c>
      <c r="N5590">
        <v>0</v>
      </c>
      <c r="O5590" t="s">
        <v>40</v>
      </c>
      <c r="P5590" t="str">
        <f>UPPER(Table1[[#This Row],[Venue]])</f>
        <v>AWAY</v>
      </c>
    </row>
    <row r="5591" spans="1:16" hidden="1" x14ac:dyDescent="0.45">
      <c r="A5591">
        <v>40044428</v>
      </c>
      <c r="B5591" t="s">
        <v>125</v>
      </c>
      <c r="C5591">
        <v>45235</v>
      </c>
      <c r="D5591">
        <v>75097</v>
      </c>
      <c r="E5591">
        <v>20232024</v>
      </c>
      <c r="F5591" t="s">
        <v>17</v>
      </c>
      <c r="G5591" t="s">
        <v>52</v>
      </c>
      <c r="H5591">
        <v>79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 t="s">
        <v>40</v>
      </c>
      <c r="P5591" t="str">
        <f>UPPER(Table1[[#This Row],[Venue]])</f>
        <v>AWAY</v>
      </c>
    </row>
    <row r="5592" spans="1:16" hidden="1" x14ac:dyDescent="0.45">
      <c r="A5592">
        <v>40044428</v>
      </c>
      <c r="B5592" t="s">
        <v>125</v>
      </c>
      <c r="C5592">
        <v>45235</v>
      </c>
      <c r="D5592">
        <v>75097</v>
      </c>
      <c r="E5592">
        <v>20232024</v>
      </c>
      <c r="F5592" t="s">
        <v>17</v>
      </c>
      <c r="G5592" t="s">
        <v>485</v>
      </c>
      <c r="H5592">
        <v>80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  <c r="O5592" t="s">
        <v>40</v>
      </c>
      <c r="P5592" t="str">
        <f>UPPER(Table1[[#This Row],[Venue]])</f>
        <v>AWAY</v>
      </c>
    </row>
    <row r="5593" spans="1:16" hidden="1" x14ac:dyDescent="0.45">
      <c r="A5593">
        <v>40044428</v>
      </c>
      <c r="B5593" t="s">
        <v>125</v>
      </c>
      <c r="C5593">
        <v>45235</v>
      </c>
      <c r="D5593">
        <v>75097</v>
      </c>
      <c r="E5593">
        <v>20232024</v>
      </c>
      <c r="F5593" t="s">
        <v>17</v>
      </c>
      <c r="G5593" t="s">
        <v>486</v>
      </c>
      <c r="H5593">
        <v>82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0</v>
      </c>
      <c r="O5593" t="s">
        <v>40</v>
      </c>
      <c r="P5593" t="str">
        <f>UPPER(Table1[[#This Row],[Venue]])</f>
        <v>AWAY</v>
      </c>
    </row>
    <row r="5594" spans="1:16" hidden="1" x14ac:dyDescent="0.45">
      <c r="A5594">
        <v>40044428</v>
      </c>
      <c r="B5594" t="s">
        <v>125</v>
      </c>
      <c r="C5594">
        <v>45235</v>
      </c>
      <c r="D5594">
        <v>75097</v>
      </c>
      <c r="E5594">
        <v>20232024</v>
      </c>
      <c r="F5594" t="s">
        <v>17</v>
      </c>
      <c r="G5594" t="s">
        <v>537</v>
      </c>
      <c r="H5594">
        <v>83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  <c r="O5594" t="s">
        <v>40</v>
      </c>
      <c r="P5594" t="str">
        <f>UPPER(Table1[[#This Row],[Venue]])</f>
        <v>AWAY</v>
      </c>
    </row>
    <row r="5595" spans="1:16" hidden="1" x14ac:dyDescent="0.45">
      <c r="A5595">
        <v>40044428</v>
      </c>
      <c r="B5595" t="s">
        <v>125</v>
      </c>
      <c r="C5595">
        <v>45235</v>
      </c>
      <c r="D5595">
        <v>75097</v>
      </c>
      <c r="E5595">
        <v>20232024</v>
      </c>
      <c r="F5595" t="s">
        <v>17</v>
      </c>
      <c r="G5595" t="s">
        <v>54</v>
      </c>
      <c r="H5595">
        <v>87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 t="s">
        <v>40</v>
      </c>
      <c r="P5595" t="str">
        <f>UPPER(Table1[[#This Row],[Venue]])</f>
        <v>AWAY</v>
      </c>
    </row>
    <row r="5596" spans="1:16" hidden="1" x14ac:dyDescent="0.45">
      <c r="A5596">
        <v>40044428</v>
      </c>
      <c r="B5596" t="s">
        <v>125</v>
      </c>
      <c r="C5596">
        <v>45235</v>
      </c>
      <c r="D5596">
        <v>75097</v>
      </c>
      <c r="E5596">
        <v>20232024</v>
      </c>
      <c r="F5596" t="s">
        <v>17</v>
      </c>
      <c r="G5596" t="s">
        <v>538</v>
      </c>
      <c r="H5596">
        <v>89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 t="s">
        <v>40</v>
      </c>
      <c r="P5596" t="str">
        <f>UPPER(Table1[[#This Row],[Venue]])</f>
        <v>AWAY</v>
      </c>
    </row>
    <row r="5597" spans="1:16" hidden="1" x14ac:dyDescent="0.45">
      <c r="A5597">
        <v>40044421</v>
      </c>
      <c r="B5597" t="s">
        <v>358</v>
      </c>
      <c r="C5597">
        <v>45239</v>
      </c>
      <c r="D5597">
        <v>75090</v>
      </c>
      <c r="E5597">
        <v>20232024</v>
      </c>
      <c r="F5597" t="s">
        <v>17</v>
      </c>
      <c r="G5597" t="s">
        <v>77</v>
      </c>
      <c r="H5597">
        <v>1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  <c r="O5597" t="s">
        <v>19</v>
      </c>
      <c r="P5597" t="str">
        <f>UPPER(Table1[[#This Row],[Venue]])</f>
        <v>HOME</v>
      </c>
    </row>
    <row r="5598" spans="1:16" hidden="1" x14ac:dyDescent="0.45">
      <c r="A5598">
        <v>40044421</v>
      </c>
      <c r="B5598" t="s">
        <v>358</v>
      </c>
      <c r="C5598">
        <v>45239</v>
      </c>
      <c r="D5598">
        <v>75090</v>
      </c>
      <c r="E5598">
        <v>20232024</v>
      </c>
      <c r="F5598" t="s">
        <v>17</v>
      </c>
      <c r="G5598" t="s">
        <v>366</v>
      </c>
      <c r="H5598">
        <v>3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 t="s">
        <v>19</v>
      </c>
      <c r="P5598" t="str">
        <f>UPPER(Table1[[#This Row],[Venue]])</f>
        <v>HOME</v>
      </c>
    </row>
    <row r="5599" spans="1:16" hidden="1" x14ac:dyDescent="0.45">
      <c r="A5599">
        <v>40044421</v>
      </c>
      <c r="B5599" t="s">
        <v>358</v>
      </c>
      <c r="C5599">
        <v>45239</v>
      </c>
      <c r="D5599">
        <v>75090</v>
      </c>
      <c r="E5599">
        <v>20232024</v>
      </c>
      <c r="F5599" t="s">
        <v>17</v>
      </c>
      <c r="G5599" t="s">
        <v>78</v>
      </c>
      <c r="H5599">
        <v>8</v>
      </c>
      <c r="I5599">
        <v>0</v>
      </c>
      <c r="J5599">
        <v>0</v>
      </c>
      <c r="K5599">
        <v>1</v>
      </c>
      <c r="L5599">
        <v>0</v>
      </c>
      <c r="M5599">
        <v>0</v>
      </c>
      <c r="N5599">
        <v>0</v>
      </c>
      <c r="O5599" t="s">
        <v>19</v>
      </c>
      <c r="P5599" t="str">
        <f>UPPER(Table1[[#This Row],[Venue]])</f>
        <v>HOME</v>
      </c>
    </row>
    <row r="5600" spans="1:16" hidden="1" x14ac:dyDescent="0.45">
      <c r="A5600">
        <v>40044421</v>
      </c>
      <c r="B5600" t="s">
        <v>358</v>
      </c>
      <c r="C5600">
        <v>45239</v>
      </c>
      <c r="D5600">
        <v>75090</v>
      </c>
      <c r="E5600">
        <v>20232024</v>
      </c>
      <c r="F5600" t="s">
        <v>17</v>
      </c>
      <c r="G5600" t="s">
        <v>79</v>
      </c>
      <c r="H5600">
        <v>9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0</v>
      </c>
      <c r="O5600" t="s">
        <v>19</v>
      </c>
      <c r="P5600" t="str">
        <f>UPPER(Table1[[#This Row],[Venue]])</f>
        <v>HOME</v>
      </c>
    </row>
    <row r="5601" spans="1:16" hidden="1" x14ac:dyDescent="0.45">
      <c r="A5601">
        <v>40044421</v>
      </c>
      <c r="B5601" t="s">
        <v>358</v>
      </c>
      <c r="C5601">
        <v>45239</v>
      </c>
      <c r="D5601">
        <v>75090</v>
      </c>
      <c r="E5601">
        <v>20232024</v>
      </c>
      <c r="F5601" t="s">
        <v>17</v>
      </c>
      <c r="G5601" t="s">
        <v>487</v>
      </c>
      <c r="H5601">
        <v>10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2</v>
      </c>
      <c r="O5601" t="s">
        <v>19</v>
      </c>
      <c r="P5601" t="str">
        <f>UPPER(Table1[[#This Row],[Venue]])</f>
        <v>HOME</v>
      </c>
    </row>
    <row r="5602" spans="1:16" hidden="1" x14ac:dyDescent="0.45">
      <c r="A5602">
        <v>40044421</v>
      </c>
      <c r="B5602" t="s">
        <v>358</v>
      </c>
      <c r="C5602">
        <v>45239</v>
      </c>
      <c r="D5602">
        <v>75090</v>
      </c>
      <c r="E5602">
        <v>20232024</v>
      </c>
      <c r="F5602" t="s">
        <v>17</v>
      </c>
      <c r="G5602" t="s">
        <v>81</v>
      </c>
      <c r="H5602">
        <v>13</v>
      </c>
      <c r="I5602">
        <v>0</v>
      </c>
      <c r="J5602">
        <v>0</v>
      </c>
      <c r="K5602">
        <v>1</v>
      </c>
      <c r="L5602">
        <v>0</v>
      </c>
      <c r="M5602">
        <v>0</v>
      </c>
      <c r="N5602">
        <v>0</v>
      </c>
      <c r="O5602" t="s">
        <v>19</v>
      </c>
      <c r="P5602" t="str">
        <f>UPPER(Table1[[#This Row],[Venue]])</f>
        <v>HOME</v>
      </c>
    </row>
    <row r="5603" spans="1:16" hidden="1" x14ac:dyDescent="0.45">
      <c r="A5603">
        <v>40044421</v>
      </c>
      <c r="B5603" t="s">
        <v>358</v>
      </c>
      <c r="C5603">
        <v>45239</v>
      </c>
      <c r="D5603">
        <v>75090</v>
      </c>
      <c r="E5603">
        <v>20232024</v>
      </c>
      <c r="F5603" t="s">
        <v>17</v>
      </c>
      <c r="G5603" t="s">
        <v>82</v>
      </c>
      <c r="H5603">
        <v>15</v>
      </c>
      <c r="I5603">
        <v>0</v>
      </c>
      <c r="J5603">
        <v>0</v>
      </c>
      <c r="K5603">
        <v>1</v>
      </c>
      <c r="L5603">
        <v>0</v>
      </c>
      <c r="M5603">
        <v>0</v>
      </c>
      <c r="N5603">
        <v>0</v>
      </c>
      <c r="O5603" t="s">
        <v>19</v>
      </c>
      <c r="P5603" t="str">
        <f>UPPER(Table1[[#This Row],[Venue]])</f>
        <v>HOME</v>
      </c>
    </row>
    <row r="5604" spans="1:16" hidden="1" x14ac:dyDescent="0.45">
      <c r="A5604">
        <v>40044421</v>
      </c>
      <c r="B5604" t="s">
        <v>358</v>
      </c>
      <c r="C5604">
        <v>45239</v>
      </c>
      <c r="D5604">
        <v>75090</v>
      </c>
      <c r="E5604">
        <v>20232024</v>
      </c>
      <c r="F5604" t="s">
        <v>17</v>
      </c>
      <c r="G5604" t="s">
        <v>83</v>
      </c>
      <c r="H5604">
        <v>17</v>
      </c>
      <c r="I5604">
        <v>0</v>
      </c>
      <c r="J5604">
        <v>0</v>
      </c>
      <c r="K5604">
        <v>1</v>
      </c>
      <c r="L5604">
        <v>0</v>
      </c>
      <c r="M5604">
        <v>0</v>
      </c>
      <c r="N5604">
        <v>0</v>
      </c>
      <c r="O5604" t="s">
        <v>19</v>
      </c>
      <c r="P5604" t="str">
        <f>UPPER(Table1[[#This Row],[Venue]])</f>
        <v>HOME</v>
      </c>
    </row>
    <row r="5605" spans="1:16" hidden="1" x14ac:dyDescent="0.45">
      <c r="A5605">
        <v>40044421</v>
      </c>
      <c r="B5605" t="s">
        <v>358</v>
      </c>
      <c r="C5605">
        <v>45239</v>
      </c>
      <c r="D5605">
        <v>75090</v>
      </c>
      <c r="E5605">
        <v>20232024</v>
      </c>
      <c r="F5605" t="s">
        <v>17</v>
      </c>
      <c r="G5605" t="s">
        <v>488</v>
      </c>
      <c r="H5605">
        <v>22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 t="s">
        <v>19</v>
      </c>
      <c r="P5605" t="str">
        <f>UPPER(Table1[[#This Row],[Venue]])</f>
        <v>HOME</v>
      </c>
    </row>
    <row r="5606" spans="1:16" hidden="1" x14ac:dyDescent="0.45">
      <c r="A5606">
        <v>40044421</v>
      </c>
      <c r="B5606" t="s">
        <v>358</v>
      </c>
      <c r="C5606">
        <v>45239</v>
      </c>
      <c r="D5606">
        <v>75090</v>
      </c>
      <c r="E5606">
        <v>20232024</v>
      </c>
      <c r="F5606" t="s">
        <v>17</v>
      </c>
      <c r="G5606" t="s">
        <v>210</v>
      </c>
      <c r="H5606">
        <v>23</v>
      </c>
      <c r="I5606">
        <v>0</v>
      </c>
      <c r="J5606">
        <v>0</v>
      </c>
      <c r="K5606">
        <v>1</v>
      </c>
      <c r="L5606">
        <v>0</v>
      </c>
      <c r="M5606">
        <v>0</v>
      </c>
      <c r="N5606">
        <v>0</v>
      </c>
      <c r="O5606" t="s">
        <v>19</v>
      </c>
      <c r="P5606" t="str">
        <f>UPPER(Table1[[#This Row],[Venue]])</f>
        <v>HOME</v>
      </c>
    </row>
    <row r="5607" spans="1:16" hidden="1" x14ac:dyDescent="0.45">
      <c r="A5607">
        <v>40044421</v>
      </c>
      <c r="B5607" t="s">
        <v>358</v>
      </c>
      <c r="C5607">
        <v>45239</v>
      </c>
      <c r="D5607">
        <v>75090</v>
      </c>
      <c r="E5607">
        <v>20232024</v>
      </c>
      <c r="F5607" t="s">
        <v>17</v>
      </c>
      <c r="G5607" t="s">
        <v>87</v>
      </c>
      <c r="H5607">
        <v>27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 t="s">
        <v>19</v>
      </c>
      <c r="P5607" t="str">
        <f>UPPER(Table1[[#This Row],[Venue]])</f>
        <v>HOME</v>
      </c>
    </row>
    <row r="5608" spans="1:16" hidden="1" x14ac:dyDescent="0.45">
      <c r="A5608">
        <v>40044421</v>
      </c>
      <c r="B5608" t="s">
        <v>358</v>
      </c>
      <c r="C5608">
        <v>45239</v>
      </c>
      <c r="D5608">
        <v>75090</v>
      </c>
      <c r="E5608">
        <v>20232024</v>
      </c>
      <c r="F5608" t="s">
        <v>17</v>
      </c>
      <c r="G5608" t="s">
        <v>88</v>
      </c>
      <c r="H5608">
        <v>30</v>
      </c>
      <c r="I5608">
        <v>1</v>
      </c>
      <c r="J5608">
        <v>0</v>
      </c>
      <c r="K5608">
        <v>1</v>
      </c>
      <c r="L5608">
        <v>1</v>
      </c>
      <c r="M5608">
        <v>0</v>
      </c>
      <c r="N5608">
        <v>0</v>
      </c>
      <c r="O5608" t="s">
        <v>19</v>
      </c>
      <c r="P5608" t="str">
        <f>UPPER(Table1[[#This Row],[Venue]])</f>
        <v>HOME</v>
      </c>
    </row>
    <row r="5609" spans="1:16" hidden="1" x14ac:dyDescent="0.45">
      <c r="A5609">
        <v>40044421</v>
      </c>
      <c r="B5609" t="s">
        <v>358</v>
      </c>
      <c r="C5609">
        <v>45239</v>
      </c>
      <c r="D5609">
        <v>75090</v>
      </c>
      <c r="E5609">
        <v>20232024</v>
      </c>
      <c r="F5609" t="s">
        <v>17</v>
      </c>
      <c r="G5609" t="s">
        <v>367</v>
      </c>
      <c r="H5609">
        <v>38</v>
      </c>
      <c r="I5609">
        <v>0</v>
      </c>
      <c r="J5609">
        <v>0</v>
      </c>
      <c r="K5609">
        <v>1</v>
      </c>
      <c r="L5609">
        <v>0</v>
      </c>
      <c r="M5609">
        <v>0</v>
      </c>
      <c r="N5609">
        <v>0</v>
      </c>
      <c r="O5609" t="s">
        <v>19</v>
      </c>
      <c r="P5609" t="str">
        <f>UPPER(Table1[[#This Row],[Venue]])</f>
        <v>HOME</v>
      </c>
    </row>
    <row r="5610" spans="1:16" hidden="1" x14ac:dyDescent="0.45">
      <c r="A5610">
        <v>40044421</v>
      </c>
      <c r="B5610" t="s">
        <v>358</v>
      </c>
      <c r="C5610">
        <v>45239</v>
      </c>
      <c r="D5610">
        <v>75090</v>
      </c>
      <c r="E5610">
        <v>20232024</v>
      </c>
      <c r="F5610" t="s">
        <v>17</v>
      </c>
      <c r="G5610" t="s">
        <v>404</v>
      </c>
      <c r="H5610">
        <v>72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0</v>
      </c>
      <c r="O5610" t="s">
        <v>19</v>
      </c>
      <c r="P5610" t="str">
        <f>UPPER(Table1[[#This Row],[Venue]])</f>
        <v>HOME</v>
      </c>
    </row>
    <row r="5611" spans="1:16" hidden="1" x14ac:dyDescent="0.45">
      <c r="A5611">
        <v>40044421</v>
      </c>
      <c r="B5611" t="s">
        <v>358</v>
      </c>
      <c r="C5611">
        <v>45239</v>
      </c>
      <c r="D5611">
        <v>75090</v>
      </c>
      <c r="E5611">
        <v>20232024</v>
      </c>
      <c r="F5611" t="s">
        <v>17</v>
      </c>
      <c r="G5611" t="s">
        <v>491</v>
      </c>
      <c r="H5611">
        <v>75</v>
      </c>
      <c r="I5611">
        <v>0</v>
      </c>
      <c r="J5611">
        <v>0</v>
      </c>
      <c r="K5611">
        <v>1</v>
      </c>
      <c r="L5611">
        <v>0</v>
      </c>
      <c r="M5611">
        <v>0</v>
      </c>
      <c r="N5611">
        <v>0</v>
      </c>
      <c r="O5611" t="s">
        <v>19</v>
      </c>
      <c r="P5611" t="str">
        <f>UPPER(Table1[[#This Row],[Venue]])</f>
        <v>HOME</v>
      </c>
    </row>
    <row r="5612" spans="1:16" hidden="1" x14ac:dyDescent="0.45">
      <c r="A5612">
        <v>40044421</v>
      </c>
      <c r="B5612" t="s">
        <v>358</v>
      </c>
      <c r="C5612">
        <v>45239</v>
      </c>
      <c r="D5612">
        <v>75090</v>
      </c>
      <c r="E5612">
        <v>20232024</v>
      </c>
      <c r="F5612" t="s">
        <v>17</v>
      </c>
      <c r="G5612" t="s">
        <v>402</v>
      </c>
      <c r="H5612">
        <v>84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 t="s">
        <v>19</v>
      </c>
      <c r="P5612" t="str">
        <f>UPPER(Table1[[#This Row],[Venue]])</f>
        <v>HOME</v>
      </c>
    </row>
    <row r="5613" spans="1:16" hidden="1" x14ac:dyDescent="0.45">
      <c r="A5613">
        <v>40044421</v>
      </c>
      <c r="B5613" t="s">
        <v>358</v>
      </c>
      <c r="C5613">
        <v>45239</v>
      </c>
      <c r="D5613">
        <v>75090</v>
      </c>
      <c r="E5613">
        <v>20232024</v>
      </c>
      <c r="F5613" t="s">
        <v>17</v>
      </c>
      <c r="G5613" t="s">
        <v>92</v>
      </c>
      <c r="H5613">
        <v>96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 t="s">
        <v>19</v>
      </c>
      <c r="P5613" t="str">
        <f>UPPER(Table1[[#This Row],[Venue]])</f>
        <v>HOME</v>
      </c>
    </row>
    <row r="5614" spans="1:16" hidden="1" x14ac:dyDescent="0.45">
      <c r="A5614">
        <v>40044421</v>
      </c>
      <c r="B5614" t="s">
        <v>358</v>
      </c>
      <c r="C5614">
        <v>45239</v>
      </c>
      <c r="D5614">
        <v>75090</v>
      </c>
      <c r="E5614">
        <v>20232024</v>
      </c>
      <c r="F5614" t="s">
        <v>17</v>
      </c>
      <c r="G5614" t="s">
        <v>492</v>
      </c>
      <c r="H5614">
        <v>99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 t="s">
        <v>19</v>
      </c>
      <c r="P5614" t="str">
        <f>UPPER(Table1[[#This Row],[Venue]])</f>
        <v>HOME</v>
      </c>
    </row>
    <row r="5615" spans="1:16" hidden="1" x14ac:dyDescent="0.45">
      <c r="A5615">
        <v>40044421</v>
      </c>
      <c r="B5615" t="s">
        <v>358</v>
      </c>
      <c r="C5615">
        <v>45239</v>
      </c>
      <c r="D5615">
        <v>75090</v>
      </c>
      <c r="E5615">
        <v>20232024</v>
      </c>
      <c r="F5615" t="s">
        <v>17</v>
      </c>
      <c r="G5615" t="s">
        <v>483</v>
      </c>
      <c r="H5615">
        <v>8</v>
      </c>
      <c r="I5615">
        <v>0</v>
      </c>
      <c r="J5615">
        <v>0</v>
      </c>
      <c r="K5615">
        <v>1</v>
      </c>
      <c r="L5615">
        <v>0</v>
      </c>
      <c r="M5615">
        <v>0</v>
      </c>
      <c r="N5615">
        <v>0</v>
      </c>
      <c r="O5615" t="s">
        <v>40</v>
      </c>
      <c r="P5615" t="str">
        <f>UPPER(Table1[[#This Row],[Venue]])</f>
        <v>AWAY</v>
      </c>
    </row>
    <row r="5616" spans="1:16" hidden="1" x14ac:dyDescent="0.45">
      <c r="A5616">
        <v>40044421</v>
      </c>
      <c r="B5616" t="s">
        <v>358</v>
      </c>
      <c r="C5616">
        <v>45239</v>
      </c>
      <c r="D5616">
        <v>75090</v>
      </c>
      <c r="E5616">
        <v>20232024</v>
      </c>
      <c r="F5616" t="s">
        <v>17</v>
      </c>
      <c r="G5616" t="s">
        <v>536</v>
      </c>
      <c r="H5616">
        <v>11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 t="s">
        <v>40</v>
      </c>
      <c r="P5616" t="str">
        <f>UPPER(Table1[[#This Row],[Venue]])</f>
        <v>AWAY</v>
      </c>
    </row>
    <row r="5617" spans="1:16" hidden="1" x14ac:dyDescent="0.45">
      <c r="A5617">
        <v>40044421</v>
      </c>
      <c r="B5617" t="s">
        <v>358</v>
      </c>
      <c r="C5617">
        <v>45239</v>
      </c>
      <c r="D5617">
        <v>75090</v>
      </c>
      <c r="E5617">
        <v>20232024</v>
      </c>
      <c r="F5617" t="s">
        <v>17</v>
      </c>
      <c r="G5617" t="s">
        <v>80</v>
      </c>
      <c r="H5617">
        <v>13</v>
      </c>
      <c r="I5617">
        <v>2</v>
      </c>
      <c r="J5617">
        <v>0</v>
      </c>
      <c r="K5617">
        <v>1</v>
      </c>
      <c r="L5617">
        <v>2</v>
      </c>
      <c r="M5617">
        <v>0</v>
      </c>
      <c r="N5617">
        <v>0</v>
      </c>
      <c r="O5617" t="s">
        <v>40</v>
      </c>
      <c r="P5617" t="str">
        <f>UPPER(Table1[[#This Row],[Venue]])</f>
        <v>AWAY</v>
      </c>
    </row>
    <row r="5618" spans="1:16" hidden="1" x14ac:dyDescent="0.45">
      <c r="A5618">
        <v>40044421</v>
      </c>
      <c r="B5618" t="s">
        <v>358</v>
      </c>
      <c r="C5618">
        <v>45239</v>
      </c>
      <c r="D5618">
        <v>75090</v>
      </c>
      <c r="E5618">
        <v>20232024</v>
      </c>
      <c r="F5618" t="s">
        <v>17</v>
      </c>
      <c r="G5618" t="s">
        <v>43</v>
      </c>
      <c r="H5618">
        <v>15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 t="s">
        <v>40</v>
      </c>
      <c r="P5618" t="str">
        <f>UPPER(Table1[[#This Row],[Venue]])</f>
        <v>AWAY</v>
      </c>
    </row>
    <row r="5619" spans="1:16" hidden="1" x14ac:dyDescent="0.45">
      <c r="A5619">
        <v>40044421</v>
      </c>
      <c r="B5619" t="s">
        <v>358</v>
      </c>
      <c r="C5619">
        <v>45239</v>
      </c>
      <c r="D5619">
        <v>75090</v>
      </c>
      <c r="E5619">
        <v>20232024</v>
      </c>
      <c r="F5619" t="s">
        <v>17</v>
      </c>
      <c r="G5619" t="s">
        <v>45</v>
      </c>
      <c r="H5619">
        <v>17</v>
      </c>
      <c r="I5619">
        <v>4</v>
      </c>
      <c r="J5619">
        <v>2</v>
      </c>
      <c r="K5619">
        <v>1</v>
      </c>
      <c r="L5619">
        <v>2</v>
      </c>
      <c r="M5619">
        <v>0</v>
      </c>
      <c r="N5619">
        <v>0</v>
      </c>
      <c r="O5619" t="s">
        <v>40</v>
      </c>
      <c r="P5619" t="str">
        <f>UPPER(Table1[[#This Row],[Venue]])</f>
        <v>AWAY</v>
      </c>
    </row>
    <row r="5620" spans="1:16" hidden="1" x14ac:dyDescent="0.45">
      <c r="A5620">
        <v>40044421</v>
      </c>
      <c r="B5620" t="s">
        <v>358</v>
      </c>
      <c r="C5620">
        <v>45239</v>
      </c>
      <c r="D5620">
        <v>75090</v>
      </c>
      <c r="E5620">
        <v>20232024</v>
      </c>
      <c r="F5620" t="s">
        <v>17</v>
      </c>
      <c r="G5620" t="s">
        <v>47</v>
      </c>
      <c r="H5620">
        <v>24</v>
      </c>
      <c r="I5620">
        <v>2</v>
      </c>
      <c r="J5620">
        <v>2</v>
      </c>
      <c r="K5620">
        <v>1</v>
      </c>
      <c r="L5620">
        <v>0</v>
      </c>
      <c r="M5620">
        <v>0</v>
      </c>
      <c r="N5620">
        <v>0</v>
      </c>
      <c r="O5620" t="s">
        <v>40</v>
      </c>
      <c r="P5620" t="str">
        <f>UPPER(Table1[[#This Row],[Venue]])</f>
        <v>AWAY</v>
      </c>
    </row>
    <row r="5621" spans="1:16" hidden="1" x14ac:dyDescent="0.45">
      <c r="A5621">
        <v>40044421</v>
      </c>
      <c r="B5621" t="s">
        <v>358</v>
      </c>
      <c r="C5621">
        <v>45239</v>
      </c>
      <c r="D5621">
        <v>75090</v>
      </c>
      <c r="E5621">
        <v>20232024</v>
      </c>
      <c r="F5621" t="s">
        <v>17</v>
      </c>
      <c r="G5621" t="s">
        <v>430</v>
      </c>
      <c r="H5621">
        <v>25</v>
      </c>
      <c r="I5621">
        <v>1</v>
      </c>
      <c r="J5621">
        <v>0</v>
      </c>
      <c r="K5621">
        <v>1</v>
      </c>
      <c r="L5621">
        <v>1</v>
      </c>
      <c r="M5621">
        <v>0</v>
      </c>
      <c r="N5621">
        <v>0</v>
      </c>
      <c r="O5621" t="s">
        <v>40</v>
      </c>
      <c r="P5621" t="str">
        <f>UPPER(Table1[[#This Row],[Venue]])</f>
        <v>AWAY</v>
      </c>
    </row>
    <row r="5622" spans="1:16" hidden="1" x14ac:dyDescent="0.45">
      <c r="A5622">
        <v>40044421</v>
      </c>
      <c r="B5622" t="s">
        <v>358</v>
      </c>
      <c r="C5622">
        <v>45239</v>
      </c>
      <c r="D5622">
        <v>75090</v>
      </c>
      <c r="E5622">
        <v>20232024</v>
      </c>
      <c r="F5622" t="s">
        <v>17</v>
      </c>
      <c r="G5622" t="s">
        <v>48</v>
      </c>
      <c r="H5622">
        <v>28</v>
      </c>
      <c r="I5622">
        <v>1</v>
      </c>
      <c r="J5622">
        <v>1</v>
      </c>
      <c r="K5622">
        <v>1</v>
      </c>
      <c r="L5622">
        <v>0</v>
      </c>
      <c r="M5622">
        <v>0</v>
      </c>
      <c r="N5622">
        <v>0</v>
      </c>
      <c r="O5622" t="s">
        <v>40</v>
      </c>
      <c r="P5622" t="str">
        <f>UPPER(Table1[[#This Row],[Venue]])</f>
        <v>AWAY</v>
      </c>
    </row>
    <row r="5623" spans="1:16" hidden="1" x14ac:dyDescent="0.45">
      <c r="A5623">
        <v>40044421</v>
      </c>
      <c r="B5623" t="s">
        <v>358</v>
      </c>
      <c r="C5623">
        <v>45239</v>
      </c>
      <c r="D5623">
        <v>75090</v>
      </c>
      <c r="E5623">
        <v>20232024</v>
      </c>
      <c r="F5623" t="s">
        <v>17</v>
      </c>
      <c r="G5623" t="s">
        <v>49</v>
      </c>
      <c r="H5623">
        <v>31</v>
      </c>
      <c r="I5623">
        <v>0</v>
      </c>
      <c r="J5623">
        <v>0</v>
      </c>
      <c r="K5623">
        <v>1</v>
      </c>
      <c r="L5623">
        <v>0</v>
      </c>
      <c r="M5623">
        <v>0</v>
      </c>
      <c r="N5623">
        <v>2</v>
      </c>
      <c r="O5623" t="s">
        <v>40</v>
      </c>
      <c r="P5623" t="str">
        <f>UPPER(Table1[[#This Row],[Venue]])</f>
        <v>AWAY</v>
      </c>
    </row>
    <row r="5624" spans="1:16" hidden="1" x14ac:dyDescent="0.45">
      <c r="A5624">
        <v>40044421</v>
      </c>
      <c r="B5624" t="s">
        <v>358</v>
      </c>
      <c r="C5624">
        <v>45239</v>
      </c>
      <c r="D5624">
        <v>75090</v>
      </c>
      <c r="E5624">
        <v>20232024</v>
      </c>
      <c r="F5624" t="s">
        <v>17</v>
      </c>
      <c r="G5624" t="s">
        <v>484</v>
      </c>
      <c r="H5624">
        <v>43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 t="s">
        <v>40</v>
      </c>
      <c r="P5624" t="str">
        <f>UPPER(Table1[[#This Row],[Venue]])</f>
        <v>AWAY</v>
      </c>
    </row>
    <row r="5625" spans="1:16" hidden="1" x14ac:dyDescent="0.45">
      <c r="A5625">
        <v>40044421</v>
      </c>
      <c r="B5625" t="s">
        <v>358</v>
      </c>
      <c r="C5625">
        <v>45239</v>
      </c>
      <c r="D5625">
        <v>75090</v>
      </c>
      <c r="E5625">
        <v>20232024</v>
      </c>
      <c r="F5625" t="s">
        <v>17</v>
      </c>
      <c r="G5625" t="s">
        <v>51</v>
      </c>
      <c r="H5625">
        <v>77</v>
      </c>
      <c r="I5625">
        <v>3</v>
      </c>
      <c r="J5625">
        <v>1</v>
      </c>
      <c r="K5625">
        <v>1</v>
      </c>
      <c r="L5625">
        <v>2</v>
      </c>
      <c r="M5625">
        <v>0</v>
      </c>
      <c r="N5625">
        <v>0</v>
      </c>
      <c r="O5625" t="s">
        <v>40</v>
      </c>
      <c r="P5625" t="str">
        <f>UPPER(Table1[[#This Row],[Venue]])</f>
        <v>AWAY</v>
      </c>
    </row>
    <row r="5626" spans="1:16" hidden="1" x14ac:dyDescent="0.45">
      <c r="A5626">
        <v>40044421</v>
      </c>
      <c r="B5626" t="s">
        <v>358</v>
      </c>
      <c r="C5626">
        <v>45239</v>
      </c>
      <c r="D5626">
        <v>75090</v>
      </c>
      <c r="E5626">
        <v>20232024</v>
      </c>
      <c r="F5626" t="s">
        <v>17</v>
      </c>
      <c r="G5626" t="s">
        <v>52</v>
      </c>
      <c r="H5626">
        <v>79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 t="s">
        <v>40</v>
      </c>
      <c r="P5626" t="str">
        <f>UPPER(Table1[[#This Row],[Venue]])</f>
        <v>AWAY</v>
      </c>
    </row>
    <row r="5627" spans="1:16" hidden="1" x14ac:dyDescent="0.45">
      <c r="A5627">
        <v>40044421</v>
      </c>
      <c r="B5627" t="s">
        <v>358</v>
      </c>
      <c r="C5627">
        <v>45239</v>
      </c>
      <c r="D5627">
        <v>75090</v>
      </c>
      <c r="E5627">
        <v>20232024</v>
      </c>
      <c r="F5627" t="s">
        <v>17</v>
      </c>
      <c r="G5627" t="s">
        <v>485</v>
      </c>
      <c r="H5627">
        <v>80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0</v>
      </c>
      <c r="O5627" t="s">
        <v>40</v>
      </c>
      <c r="P5627" t="str">
        <f>UPPER(Table1[[#This Row],[Venue]])</f>
        <v>AWAY</v>
      </c>
    </row>
    <row r="5628" spans="1:16" hidden="1" x14ac:dyDescent="0.45">
      <c r="A5628">
        <v>40044421</v>
      </c>
      <c r="B5628" t="s">
        <v>358</v>
      </c>
      <c r="C5628">
        <v>45239</v>
      </c>
      <c r="D5628">
        <v>75090</v>
      </c>
      <c r="E5628">
        <v>20232024</v>
      </c>
      <c r="F5628" t="s">
        <v>17</v>
      </c>
      <c r="G5628" t="s">
        <v>486</v>
      </c>
      <c r="H5628">
        <v>82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0</v>
      </c>
      <c r="O5628" t="s">
        <v>40</v>
      </c>
      <c r="P5628" t="str">
        <f>UPPER(Table1[[#This Row],[Venue]])</f>
        <v>AWAY</v>
      </c>
    </row>
    <row r="5629" spans="1:16" hidden="1" x14ac:dyDescent="0.45">
      <c r="A5629">
        <v>40044421</v>
      </c>
      <c r="B5629" t="s">
        <v>358</v>
      </c>
      <c r="C5629">
        <v>45239</v>
      </c>
      <c r="D5629">
        <v>75090</v>
      </c>
      <c r="E5629">
        <v>20232024</v>
      </c>
      <c r="F5629" t="s">
        <v>17</v>
      </c>
      <c r="G5629" t="s">
        <v>538</v>
      </c>
      <c r="H5629">
        <v>89</v>
      </c>
      <c r="I5629">
        <v>1</v>
      </c>
      <c r="J5629">
        <v>0</v>
      </c>
      <c r="K5629">
        <v>1</v>
      </c>
      <c r="L5629">
        <v>1</v>
      </c>
      <c r="M5629">
        <v>0</v>
      </c>
      <c r="N5629">
        <v>0</v>
      </c>
      <c r="O5629" t="s">
        <v>40</v>
      </c>
      <c r="P5629" t="str">
        <f>UPPER(Table1[[#This Row],[Venue]])</f>
        <v>AWAY</v>
      </c>
    </row>
    <row r="5630" spans="1:16" hidden="1" x14ac:dyDescent="0.45">
      <c r="A5630">
        <v>40044451</v>
      </c>
      <c r="B5630" t="s">
        <v>330</v>
      </c>
      <c r="C5630">
        <v>45244</v>
      </c>
      <c r="D5630">
        <v>75120</v>
      </c>
      <c r="E5630">
        <v>20232024</v>
      </c>
      <c r="F5630" t="s">
        <v>17</v>
      </c>
      <c r="G5630" t="s">
        <v>212</v>
      </c>
      <c r="H5630">
        <v>1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 t="s">
        <v>19</v>
      </c>
      <c r="P5630" t="str">
        <f>UPPER(Table1[[#This Row],[Venue]])</f>
        <v>HOME</v>
      </c>
    </row>
    <row r="5631" spans="1:16" hidden="1" x14ac:dyDescent="0.45">
      <c r="A5631">
        <v>40044451</v>
      </c>
      <c r="B5631" t="s">
        <v>330</v>
      </c>
      <c r="C5631">
        <v>45244</v>
      </c>
      <c r="D5631">
        <v>75120</v>
      </c>
      <c r="E5631">
        <v>20232024</v>
      </c>
      <c r="F5631" t="s">
        <v>17</v>
      </c>
      <c r="G5631" t="s">
        <v>213</v>
      </c>
      <c r="H5631">
        <v>5</v>
      </c>
      <c r="I5631">
        <v>1</v>
      </c>
      <c r="J5631">
        <v>0</v>
      </c>
      <c r="K5631">
        <v>1</v>
      </c>
      <c r="L5631">
        <v>1</v>
      </c>
      <c r="M5631">
        <v>0</v>
      </c>
      <c r="N5631">
        <v>0</v>
      </c>
      <c r="O5631" t="s">
        <v>19</v>
      </c>
      <c r="P5631" t="str">
        <f>UPPER(Table1[[#This Row],[Venue]])</f>
        <v>HOME</v>
      </c>
    </row>
    <row r="5632" spans="1:16" hidden="1" x14ac:dyDescent="0.45">
      <c r="A5632">
        <v>40044451</v>
      </c>
      <c r="B5632" t="s">
        <v>330</v>
      </c>
      <c r="C5632">
        <v>45244</v>
      </c>
      <c r="D5632">
        <v>75120</v>
      </c>
      <c r="E5632">
        <v>20232024</v>
      </c>
      <c r="F5632" t="s">
        <v>17</v>
      </c>
      <c r="G5632" t="s">
        <v>214</v>
      </c>
      <c r="H5632">
        <v>7</v>
      </c>
      <c r="I5632">
        <v>3</v>
      </c>
      <c r="J5632">
        <v>1</v>
      </c>
      <c r="K5632">
        <v>1</v>
      </c>
      <c r="L5632">
        <v>2</v>
      </c>
      <c r="M5632">
        <v>0</v>
      </c>
      <c r="N5632">
        <v>0</v>
      </c>
      <c r="O5632" t="s">
        <v>19</v>
      </c>
      <c r="P5632" t="str">
        <f>UPPER(Table1[[#This Row],[Venue]])</f>
        <v>HOME</v>
      </c>
    </row>
    <row r="5633" spans="1:16" hidden="1" x14ac:dyDescent="0.45">
      <c r="A5633">
        <v>40044451</v>
      </c>
      <c r="B5633" t="s">
        <v>330</v>
      </c>
      <c r="C5633">
        <v>45244</v>
      </c>
      <c r="D5633">
        <v>75120</v>
      </c>
      <c r="E5633">
        <v>20232024</v>
      </c>
      <c r="F5633" t="s">
        <v>17</v>
      </c>
      <c r="G5633" t="s">
        <v>215</v>
      </c>
      <c r="H5633">
        <v>9</v>
      </c>
      <c r="I5633">
        <v>3</v>
      </c>
      <c r="J5633">
        <v>1</v>
      </c>
      <c r="K5633">
        <v>1</v>
      </c>
      <c r="L5633">
        <v>2</v>
      </c>
      <c r="M5633">
        <v>0</v>
      </c>
      <c r="N5633">
        <v>0</v>
      </c>
      <c r="O5633" t="s">
        <v>19</v>
      </c>
      <c r="P5633" t="str">
        <f>UPPER(Table1[[#This Row],[Venue]])</f>
        <v>HOME</v>
      </c>
    </row>
    <row r="5634" spans="1:16" hidden="1" x14ac:dyDescent="0.45">
      <c r="A5634">
        <v>40044451</v>
      </c>
      <c r="B5634" t="s">
        <v>330</v>
      </c>
      <c r="C5634">
        <v>45244</v>
      </c>
      <c r="D5634">
        <v>75120</v>
      </c>
      <c r="E5634">
        <v>20232024</v>
      </c>
      <c r="F5634" t="s">
        <v>17</v>
      </c>
      <c r="G5634" t="s">
        <v>441</v>
      </c>
      <c r="H5634">
        <v>11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0</v>
      </c>
      <c r="O5634" t="s">
        <v>19</v>
      </c>
      <c r="P5634" t="str">
        <f>UPPER(Table1[[#This Row],[Venue]])</f>
        <v>HOME</v>
      </c>
    </row>
    <row r="5635" spans="1:16" hidden="1" x14ac:dyDescent="0.45">
      <c r="A5635">
        <v>40044451</v>
      </c>
      <c r="B5635" t="s">
        <v>330</v>
      </c>
      <c r="C5635">
        <v>45244</v>
      </c>
      <c r="D5635">
        <v>75120</v>
      </c>
      <c r="E5635">
        <v>20232024</v>
      </c>
      <c r="F5635" t="s">
        <v>17</v>
      </c>
      <c r="G5635" t="s">
        <v>216</v>
      </c>
      <c r="H5635">
        <v>14</v>
      </c>
      <c r="I5635">
        <v>4</v>
      </c>
      <c r="J5635">
        <v>2</v>
      </c>
      <c r="K5635">
        <v>1</v>
      </c>
      <c r="L5635">
        <v>2</v>
      </c>
      <c r="M5635">
        <v>0</v>
      </c>
      <c r="N5635">
        <v>0</v>
      </c>
      <c r="O5635" t="s">
        <v>19</v>
      </c>
      <c r="P5635" t="str">
        <f>UPPER(Table1[[#This Row],[Venue]])</f>
        <v>HOME</v>
      </c>
    </row>
    <row r="5636" spans="1:16" hidden="1" x14ac:dyDescent="0.45">
      <c r="A5636">
        <v>40044451</v>
      </c>
      <c r="B5636" t="s">
        <v>330</v>
      </c>
      <c r="C5636">
        <v>45244</v>
      </c>
      <c r="D5636">
        <v>75120</v>
      </c>
      <c r="E5636">
        <v>20232024</v>
      </c>
      <c r="F5636" t="s">
        <v>17</v>
      </c>
      <c r="G5636" t="s">
        <v>545</v>
      </c>
      <c r="H5636">
        <v>15</v>
      </c>
      <c r="I5636">
        <v>0</v>
      </c>
      <c r="J5636">
        <v>0</v>
      </c>
      <c r="K5636">
        <v>1</v>
      </c>
      <c r="L5636">
        <v>0</v>
      </c>
      <c r="M5636">
        <v>0</v>
      </c>
      <c r="N5636">
        <v>0</v>
      </c>
      <c r="O5636" t="s">
        <v>19</v>
      </c>
      <c r="P5636" t="str">
        <f>UPPER(Table1[[#This Row],[Venue]])</f>
        <v>HOME</v>
      </c>
    </row>
    <row r="5637" spans="1:16" hidden="1" x14ac:dyDescent="0.45">
      <c r="A5637">
        <v>40044451</v>
      </c>
      <c r="B5637" t="s">
        <v>330</v>
      </c>
      <c r="C5637">
        <v>45244</v>
      </c>
      <c r="D5637">
        <v>75120</v>
      </c>
      <c r="E5637">
        <v>20232024</v>
      </c>
      <c r="F5637" t="s">
        <v>17</v>
      </c>
      <c r="G5637" t="s">
        <v>218</v>
      </c>
      <c r="H5637">
        <v>17</v>
      </c>
      <c r="I5637">
        <v>2</v>
      </c>
      <c r="J5637">
        <v>2</v>
      </c>
      <c r="K5637">
        <v>1</v>
      </c>
      <c r="L5637">
        <v>0</v>
      </c>
      <c r="M5637">
        <v>0</v>
      </c>
      <c r="N5637">
        <v>0</v>
      </c>
      <c r="O5637" t="s">
        <v>19</v>
      </c>
      <c r="P5637" t="str">
        <f>UPPER(Table1[[#This Row],[Venue]])</f>
        <v>HOME</v>
      </c>
    </row>
    <row r="5638" spans="1:16" hidden="1" x14ac:dyDescent="0.45">
      <c r="A5638">
        <v>40044451</v>
      </c>
      <c r="B5638" t="s">
        <v>330</v>
      </c>
      <c r="C5638">
        <v>45244</v>
      </c>
      <c r="D5638">
        <v>75120</v>
      </c>
      <c r="E5638">
        <v>20232024</v>
      </c>
      <c r="F5638" t="s">
        <v>17</v>
      </c>
      <c r="G5638" t="s">
        <v>219</v>
      </c>
      <c r="H5638">
        <v>23</v>
      </c>
      <c r="I5638">
        <v>7</v>
      </c>
      <c r="J5638">
        <v>6</v>
      </c>
      <c r="K5638">
        <v>1</v>
      </c>
      <c r="L5638">
        <v>1</v>
      </c>
      <c r="M5638">
        <v>0</v>
      </c>
      <c r="N5638">
        <v>0</v>
      </c>
      <c r="O5638" t="s">
        <v>19</v>
      </c>
      <c r="P5638" t="str">
        <f>UPPER(Table1[[#This Row],[Venue]])</f>
        <v>HOME</v>
      </c>
    </row>
    <row r="5639" spans="1:16" hidden="1" x14ac:dyDescent="0.45">
      <c r="A5639">
        <v>40044451</v>
      </c>
      <c r="B5639" t="s">
        <v>330</v>
      </c>
      <c r="C5639">
        <v>45244</v>
      </c>
      <c r="D5639">
        <v>75120</v>
      </c>
      <c r="E5639">
        <v>20232024</v>
      </c>
      <c r="F5639" t="s">
        <v>17</v>
      </c>
      <c r="G5639" t="s">
        <v>220</v>
      </c>
      <c r="H5639">
        <v>24</v>
      </c>
      <c r="I5639">
        <v>1</v>
      </c>
      <c r="J5639">
        <v>0</v>
      </c>
      <c r="K5639">
        <v>1</v>
      </c>
      <c r="L5639">
        <v>1</v>
      </c>
      <c r="M5639">
        <v>0</v>
      </c>
      <c r="N5639">
        <v>0</v>
      </c>
      <c r="O5639" t="s">
        <v>19</v>
      </c>
      <c r="P5639" t="str">
        <f>UPPER(Table1[[#This Row],[Venue]])</f>
        <v>HOME</v>
      </c>
    </row>
    <row r="5640" spans="1:16" hidden="1" x14ac:dyDescent="0.45">
      <c r="A5640">
        <v>40044451</v>
      </c>
      <c r="B5640" t="s">
        <v>330</v>
      </c>
      <c r="C5640">
        <v>45244</v>
      </c>
      <c r="D5640">
        <v>75120</v>
      </c>
      <c r="E5640">
        <v>20232024</v>
      </c>
      <c r="F5640" t="s">
        <v>17</v>
      </c>
      <c r="G5640" t="s">
        <v>221</v>
      </c>
      <c r="H5640">
        <v>25</v>
      </c>
      <c r="I5640">
        <v>2</v>
      </c>
      <c r="J5640">
        <v>2</v>
      </c>
      <c r="K5640">
        <v>1</v>
      </c>
      <c r="L5640">
        <v>0</v>
      </c>
      <c r="M5640">
        <v>0</v>
      </c>
      <c r="N5640">
        <v>2</v>
      </c>
      <c r="O5640" t="s">
        <v>19</v>
      </c>
      <c r="P5640" t="str">
        <f>UPPER(Table1[[#This Row],[Venue]])</f>
        <v>HOME</v>
      </c>
    </row>
    <row r="5641" spans="1:16" hidden="1" x14ac:dyDescent="0.45">
      <c r="A5641">
        <v>40044451</v>
      </c>
      <c r="B5641" t="s">
        <v>330</v>
      </c>
      <c r="C5641">
        <v>45244</v>
      </c>
      <c r="D5641">
        <v>75120</v>
      </c>
      <c r="E5641">
        <v>20232024</v>
      </c>
      <c r="F5641" t="s">
        <v>17</v>
      </c>
      <c r="G5641" t="s">
        <v>222</v>
      </c>
      <c r="H5641">
        <v>27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 t="s">
        <v>19</v>
      </c>
      <c r="P5641" t="str">
        <f>UPPER(Table1[[#This Row],[Venue]])</f>
        <v>HOME</v>
      </c>
    </row>
    <row r="5642" spans="1:16" hidden="1" x14ac:dyDescent="0.45">
      <c r="A5642">
        <v>40044451</v>
      </c>
      <c r="B5642" t="s">
        <v>330</v>
      </c>
      <c r="C5642">
        <v>45244</v>
      </c>
      <c r="D5642">
        <v>75120</v>
      </c>
      <c r="E5642">
        <v>20232024</v>
      </c>
      <c r="F5642" t="s">
        <v>17</v>
      </c>
      <c r="G5642" t="s">
        <v>223</v>
      </c>
      <c r="H5642">
        <v>37</v>
      </c>
      <c r="I5642">
        <v>2</v>
      </c>
      <c r="J5642">
        <v>1</v>
      </c>
      <c r="K5642">
        <v>1</v>
      </c>
      <c r="L5642">
        <v>1</v>
      </c>
      <c r="M5642">
        <v>0</v>
      </c>
      <c r="N5642">
        <v>0</v>
      </c>
      <c r="O5642" t="s">
        <v>19</v>
      </c>
      <c r="P5642" t="str">
        <f>UPPER(Table1[[#This Row],[Venue]])</f>
        <v>HOME</v>
      </c>
    </row>
    <row r="5643" spans="1:16" hidden="1" x14ac:dyDescent="0.45">
      <c r="A5643">
        <v>40044451</v>
      </c>
      <c r="B5643" t="s">
        <v>330</v>
      </c>
      <c r="C5643">
        <v>45244</v>
      </c>
      <c r="D5643">
        <v>75120</v>
      </c>
      <c r="E5643">
        <v>20232024</v>
      </c>
      <c r="F5643" t="s">
        <v>17</v>
      </c>
      <c r="G5643" t="s">
        <v>230</v>
      </c>
      <c r="H5643">
        <v>61</v>
      </c>
      <c r="I5643">
        <v>2</v>
      </c>
      <c r="J5643">
        <v>0</v>
      </c>
      <c r="K5643">
        <v>1</v>
      </c>
      <c r="L5643">
        <v>2</v>
      </c>
      <c r="M5643">
        <v>0</v>
      </c>
      <c r="N5643">
        <v>0</v>
      </c>
      <c r="O5643" t="s">
        <v>19</v>
      </c>
      <c r="P5643" t="str">
        <f>UPPER(Table1[[#This Row],[Venue]])</f>
        <v>HOME</v>
      </c>
    </row>
    <row r="5644" spans="1:16" hidden="1" x14ac:dyDescent="0.45">
      <c r="A5644">
        <v>40044451</v>
      </c>
      <c r="B5644" t="s">
        <v>330</v>
      </c>
      <c r="C5644">
        <v>45244</v>
      </c>
      <c r="D5644">
        <v>75120</v>
      </c>
      <c r="E5644">
        <v>20232024</v>
      </c>
      <c r="F5644" t="s">
        <v>17</v>
      </c>
      <c r="G5644" t="s">
        <v>50</v>
      </c>
      <c r="H5644">
        <v>63</v>
      </c>
      <c r="I5644">
        <v>1</v>
      </c>
      <c r="J5644">
        <v>1</v>
      </c>
      <c r="K5644">
        <v>1</v>
      </c>
      <c r="L5644">
        <v>0</v>
      </c>
      <c r="M5644">
        <v>0</v>
      </c>
      <c r="N5644">
        <v>2</v>
      </c>
      <c r="O5644" t="s">
        <v>19</v>
      </c>
      <c r="P5644" t="str">
        <f>UPPER(Table1[[#This Row],[Venue]])</f>
        <v>HOME</v>
      </c>
    </row>
    <row r="5645" spans="1:16" hidden="1" x14ac:dyDescent="0.45">
      <c r="A5645">
        <v>40044451</v>
      </c>
      <c r="B5645" t="s">
        <v>330</v>
      </c>
      <c r="C5645">
        <v>45244</v>
      </c>
      <c r="D5645">
        <v>75120</v>
      </c>
      <c r="E5645">
        <v>20232024</v>
      </c>
      <c r="F5645" t="s">
        <v>17</v>
      </c>
      <c r="G5645" t="s">
        <v>226</v>
      </c>
      <c r="H5645">
        <v>70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  <c r="O5645" t="s">
        <v>19</v>
      </c>
      <c r="P5645" t="str">
        <f>UPPER(Table1[[#This Row],[Venue]])</f>
        <v>HOME</v>
      </c>
    </row>
    <row r="5646" spans="1:16" hidden="1" x14ac:dyDescent="0.45">
      <c r="A5646">
        <v>40044451</v>
      </c>
      <c r="B5646" t="s">
        <v>330</v>
      </c>
      <c r="C5646">
        <v>45244</v>
      </c>
      <c r="D5646">
        <v>75120</v>
      </c>
      <c r="E5646">
        <v>20232024</v>
      </c>
      <c r="F5646" t="s">
        <v>17</v>
      </c>
      <c r="G5646" t="s">
        <v>269</v>
      </c>
      <c r="H5646">
        <v>71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 t="s">
        <v>19</v>
      </c>
      <c r="P5646" t="str">
        <f>UPPER(Table1[[#This Row],[Venue]])</f>
        <v>HOME</v>
      </c>
    </row>
    <row r="5647" spans="1:16" hidden="1" x14ac:dyDescent="0.45">
      <c r="A5647">
        <v>40044451</v>
      </c>
      <c r="B5647" t="s">
        <v>330</v>
      </c>
      <c r="C5647">
        <v>45244</v>
      </c>
      <c r="D5647">
        <v>75120</v>
      </c>
      <c r="E5647">
        <v>20232024</v>
      </c>
      <c r="F5647" t="s">
        <v>17</v>
      </c>
      <c r="G5647" t="s">
        <v>227</v>
      </c>
      <c r="H5647">
        <v>74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0</v>
      </c>
      <c r="O5647" t="s">
        <v>19</v>
      </c>
      <c r="P5647" t="str">
        <f>UPPER(Table1[[#This Row],[Venue]])</f>
        <v>HOME</v>
      </c>
    </row>
    <row r="5648" spans="1:16" hidden="1" x14ac:dyDescent="0.45">
      <c r="A5648">
        <v>40044451</v>
      </c>
      <c r="B5648" t="s">
        <v>330</v>
      </c>
      <c r="C5648">
        <v>45244</v>
      </c>
      <c r="D5648">
        <v>75120</v>
      </c>
      <c r="E5648">
        <v>20232024</v>
      </c>
      <c r="F5648" t="s">
        <v>17</v>
      </c>
      <c r="G5648" t="s">
        <v>228</v>
      </c>
      <c r="H5648">
        <v>77</v>
      </c>
      <c r="I5648">
        <v>7</v>
      </c>
      <c r="J5648">
        <v>2</v>
      </c>
      <c r="K5648">
        <v>1</v>
      </c>
      <c r="L5648">
        <v>5</v>
      </c>
      <c r="M5648">
        <v>0</v>
      </c>
      <c r="N5648">
        <v>0</v>
      </c>
      <c r="O5648" t="s">
        <v>19</v>
      </c>
      <c r="P5648" t="str">
        <f>UPPER(Table1[[#This Row],[Venue]])</f>
        <v>HOME</v>
      </c>
    </row>
    <row r="5649" spans="1:16" hidden="1" x14ac:dyDescent="0.45">
      <c r="A5649">
        <v>40044451</v>
      </c>
      <c r="B5649" t="s">
        <v>330</v>
      </c>
      <c r="C5649">
        <v>45244</v>
      </c>
      <c r="D5649">
        <v>75120</v>
      </c>
      <c r="E5649">
        <v>20232024</v>
      </c>
      <c r="F5649" t="s">
        <v>17</v>
      </c>
      <c r="G5649" t="s">
        <v>231</v>
      </c>
      <c r="H5649">
        <v>97</v>
      </c>
      <c r="I5649">
        <v>7</v>
      </c>
      <c r="J5649">
        <v>2</v>
      </c>
      <c r="K5649">
        <v>1</v>
      </c>
      <c r="L5649">
        <v>5</v>
      </c>
      <c r="M5649">
        <v>2</v>
      </c>
      <c r="N5649">
        <v>0</v>
      </c>
      <c r="O5649" t="s">
        <v>19</v>
      </c>
      <c r="P5649" t="str">
        <f>UPPER(Table1[[#This Row],[Venue]])</f>
        <v>HOME</v>
      </c>
    </row>
    <row r="5650" spans="1:16" hidden="1" x14ac:dyDescent="0.45">
      <c r="A5650">
        <v>40044451</v>
      </c>
      <c r="B5650" t="s">
        <v>330</v>
      </c>
      <c r="C5650">
        <v>45244</v>
      </c>
      <c r="D5650">
        <v>75120</v>
      </c>
      <c r="E5650">
        <v>20232024</v>
      </c>
      <c r="F5650" t="s">
        <v>17</v>
      </c>
      <c r="G5650" t="s">
        <v>461</v>
      </c>
      <c r="H5650">
        <v>6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 t="s">
        <v>40</v>
      </c>
      <c r="P5650" t="str">
        <f>UPPER(Table1[[#This Row],[Venue]])</f>
        <v>AWAY</v>
      </c>
    </row>
    <row r="5651" spans="1:16" hidden="1" x14ac:dyDescent="0.45">
      <c r="A5651">
        <v>40044451</v>
      </c>
      <c r="B5651" t="s">
        <v>330</v>
      </c>
      <c r="C5651">
        <v>45244</v>
      </c>
      <c r="D5651">
        <v>75120</v>
      </c>
      <c r="E5651">
        <v>20232024</v>
      </c>
      <c r="F5651" t="s">
        <v>17</v>
      </c>
      <c r="G5651" t="s">
        <v>151</v>
      </c>
      <c r="H5651">
        <v>8</v>
      </c>
      <c r="I5651">
        <v>2</v>
      </c>
      <c r="J5651">
        <v>0</v>
      </c>
      <c r="K5651">
        <v>1</v>
      </c>
      <c r="L5651">
        <v>2</v>
      </c>
      <c r="M5651">
        <v>0</v>
      </c>
      <c r="N5651">
        <v>0</v>
      </c>
      <c r="O5651" t="s">
        <v>40</v>
      </c>
      <c r="P5651" t="str">
        <f>UPPER(Table1[[#This Row],[Venue]])</f>
        <v>AWAY</v>
      </c>
    </row>
    <row r="5652" spans="1:16" hidden="1" x14ac:dyDescent="0.45">
      <c r="A5652">
        <v>40044451</v>
      </c>
      <c r="B5652" t="s">
        <v>330</v>
      </c>
      <c r="C5652">
        <v>45244</v>
      </c>
      <c r="D5652">
        <v>75120</v>
      </c>
      <c r="E5652">
        <v>20232024</v>
      </c>
      <c r="F5652" t="s">
        <v>17</v>
      </c>
      <c r="G5652" t="s">
        <v>152</v>
      </c>
      <c r="H5652">
        <v>14</v>
      </c>
      <c r="I5652">
        <v>1</v>
      </c>
      <c r="J5652">
        <v>0</v>
      </c>
      <c r="K5652">
        <v>1</v>
      </c>
      <c r="L5652">
        <v>1</v>
      </c>
      <c r="M5652">
        <v>0</v>
      </c>
      <c r="N5652">
        <v>2</v>
      </c>
      <c r="O5652" t="s">
        <v>40</v>
      </c>
      <c r="P5652" t="str">
        <f>UPPER(Table1[[#This Row],[Venue]])</f>
        <v>AWAY</v>
      </c>
    </row>
    <row r="5653" spans="1:16" hidden="1" x14ac:dyDescent="0.45">
      <c r="A5653">
        <v>40044451</v>
      </c>
      <c r="B5653" t="s">
        <v>330</v>
      </c>
      <c r="C5653">
        <v>45244</v>
      </c>
      <c r="D5653">
        <v>75120</v>
      </c>
      <c r="E5653">
        <v>20232024</v>
      </c>
      <c r="F5653" t="s">
        <v>17</v>
      </c>
      <c r="G5653" t="s">
        <v>462</v>
      </c>
      <c r="H5653">
        <v>15</v>
      </c>
      <c r="I5653">
        <v>1</v>
      </c>
      <c r="J5653">
        <v>0</v>
      </c>
      <c r="K5653">
        <v>1</v>
      </c>
      <c r="L5653">
        <v>1</v>
      </c>
      <c r="M5653">
        <v>0</v>
      </c>
      <c r="N5653">
        <v>0</v>
      </c>
      <c r="O5653" t="s">
        <v>40</v>
      </c>
      <c r="P5653" t="str">
        <f>UPPER(Table1[[#This Row],[Venue]])</f>
        <v>AWAY</v>
      </c>
    </row>
    <row r="5654" spans="1:16" hidden="1" x14ac:dyDescent="0.45">
      <c r="A5654">
        <v>40044451</v>
      </c>
      <c r="B5654" t="s">
        <v>330</v>
      </c>
      <c r="C5654">
        <v>45244</v>
      </c>
      <c r="D5654">
        <v>75120</v>
      </c>
      <c r="E5654">
        <v>20232024</v>
      </c>
      <c r="F5654" t="s">
        <v>17</v>
      </c>
      <c r="G5654" t="s">
        <v>396</v>
      </c>
      <c r="H5654">
        <v>17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 t="s">
        <v>40</v>
      </c>
      <c r="P5654" t="str">
        <f>UPPER(Table1[[#This Row],[Venue]])</f>
        <v>AWAY</v>
      </c>
    </row>
    <row r="5655" spans="1:16" hidden="1" x14ac:dyDescent="0.45">
      <c r="A5655">
        <v>40044451</v>
      </c>
      <c r="B5655" t="s">
        <v>330</v>
      </c>
      <c r="C5655">
        <v>45244</v>
      </c>
      <c r="D5655">
        <v>75120</v>
      </c>
      <c r="E5655">
        <v>20232024</v>
      </c>
      <c r="F5655" t="s">
        <v>17</v>
      </c>
      <c r="G5655" t="s">
        <v>463</v>
      </c>
      <c r="H5655">
        <v>24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0</v>
      </c>
      <c r="O5655" t="s">
        <v>40</v>
      </c>
      <c r="P5655" t="str">
        <f>UPPER(Table1[[#This Row],[Venue]])</f>
        <v>AWAY</v>
      </c>
    </row>
    <row r="5656" spans="1:16" hidden="1" x14ac:dyDescent="0.45">
      <c r="A5656">
        <v>40044451</v>
      </c>
      <c r="B5656" t="s">
        <v>330</v>
      </c>
      <c r="C5656">
        <v>45244</v>
      </c>
      <c r="D5656">
        <v>75120</v>
      </c>
      <c r="E5656">
        <v>20232024</v>
      </c>
      <c r="F5656" t="s">
        <v>17</v>
      </c>
      <c r="G5656" t="s">
        <v>464</v>
      </c>
      <c r="H5656">
        <v>27</v>
      </c>
      <c r="I5656">
        <v>0</v>
      </c>
      <c r="J5656">
        <v>0</v>
      </c>
      <c r="K5656">
        <v>1</v>
      </c>
      <c r="L5656">
        <v>0</v>
      </c>
      <c r="M5656">
        <v>0</v>
      </c>
      <c r="N5656">
        <v>0</v>
      </c>
      <c r="O5656" t="s">
        <v>40</v>
      </c>
      <c r="P5656" t="str">
        <f>UPPER(Table1[[#This Row],[Venue]])</f>
        <v>AWAY</v>
      </c>
    </row>
    <row r="5657" spans="1:16" hidden="1" x14ac:dyDescent="0.45">
      <c r="A5657">
        <v>40044451</v>
      </c>
      <c r="B5657" t="s">
        <v>330</v>
      </c>
      <c r="C5657">
        <v>45244</v>
      </c>
      <c r="D5657">
        <v>75120</v>
      </c>
      <c r="E5657">
        <v>20232024</v>
      </c>
      <c r="F5657" t="s">
        <v>17</v>
      </c>
      <c r="G5657" t="s">
        <v>332</v>
      </c>
      <c r="H5657">
        <v>38</v>
      </c>
      <c r="I5657">
        <v>0</v>
      </c>
      <c r="J5657">
        <v>0</v>
      </c>
      <c r="K5657">
        <v>1</v>
      </c>
      <c r="L5657">
        <v>0</v>
      </c>
      <c r="M5657">
        <v>1</v>
      </c>
      <c r="N5657">
        <v>0</v>
      </c>
      <c r="O5657" t="s">
        <v>40</v>
      </c>
      <c r="P5657" t="str">
        <f>UPPER(Table1[[#This Row],[Venue]])</f>
        <v>AWAY</v>
      </c>
    </row>
    <row r="5658" spans="1:16" hidden="1" x14ac:dyDescent="0.45">
      <c r="A5658">
        <v>40044451</v>
      </c>
      <c r="B5658" t="s">
        <v>330</v>
      </c>
      <c r="C5658">
        <v>45244</v>
      </c>
      <c r="D5658">
        <v>75120</v>
      </c>
      <c r="E5658">
        <v>20232024</v>
      </c>
      <c r="F5658" t="s">
        <v>17</v>
      </c>
      <c r="G5658" t="s">
        <v>154</v>
      </c>
      <c r="H5658">
        <v>55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0</v>
      </c>
      <c r="O5658" t="s">
        <v>40</v>
      </c>
      <c r="P5658" t="str">
        <f>UPPER(Table1[[#This Row],[Venue]])</f>
        <v>AWAY</v>
      </c>
    </row>
    <row r="5659" spans="1:16" hidden="1" x14ac:dyDescent="0.45">
      <c r="A5659">
        <v>40044451</v>
      </c>
      <c r="B5659" t="s">
        <v>330</v>
      </c>
      <c r="C5659">
        <v>45244</v>
      </c>
      <c r="D5659">
        <v>75120</v>
      </c>
      <c r="E5659">
        <v>20232024</v>
      </c>
      <c r="F5659" t="s">
        <v>17</v>
      </c>
      <c r="G5659" t="s">
        <v>187</v>
      </c>
      <c r="H5659">
        <v>61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0</v>
      </c>
      <c r="O5659" t="s">
        <v>40</v>
      </c>
      <c r="P5659" t="str">
        <f>UPPER(Table1[[#This Row],[Venue]])</f>
        <v>AWAY</v>
      </c>
    </row>
    <row r="5660" spans="1:16" hidden="1" x14ac:dyDescent="0.45">
      <c r="A5660">
        <v>40044451</v>
      </c>
      <c r="B5660" t="s">
        <v>330</v>
      </c>
      <c r="C5660">
        <v>45244</v>
      </c>
      <c r="D5660">
        <v>75120</v>
      </c>
      <c r="E5660">
        <v>20232024</v>
      </c>
      <c r="F5660" t="s">
        <v>17</v>
      </c>
      <c r="G5660" t="s">
        <v>155</v>
      </c>
      <c r="H5660">
        <v>62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 t="s">
        <v>40</v>
      </c>
      <c r="P5660" t="str">
        <f>UPPER(Table1[[#This Row],[Venue]])</f>
        <v>AWAY</v>
      </c>
    </row>
    <row r="5661" spans="1:16" hidden="1" x14ac:dyDescent="0.45">
      <c r="A5661">
        <v>40044451</v>
      </c>
      <c r="B5661" t="s">
        <v>330</v>
      </c>
      <c r="C5661">
        <v>45244</v>
      </c>
      <c r="D5661">
        <v>75120</v>
      </c>
      <c r="E5661">
        <v>20232024</v>
      </c>
      <c r="F5661" t="s">
        <v>17</v>
      </c>
      <c r="G5661" t="s">
        <v>158</v>
      </c>
      <c r="H5661">
        <v>88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 t="s">
        <v>40</v>
      </c>
      <c r="P5661" t="str">
        <f>UPPER(Table1[[#This Row],[Venue]])</f>
        <v>AWAY</v>
      </c>
    </row>
    <row r="5662" spans="1:16" hidden="1" x14ac:dyDescent="0.45">
      <c r="A5662">
        <v>40044451</v>
      </c>
      <c r="B5662" t="s">
        <v>330</v>
      </c>
      <c r="C5662">
        <v>45244</v>
      </c>
      <c r="D5662">
        <v>75120</v>
      </c>
      <c r="E5662">
        <v>20232024</v>
      </c>
      <c r="F5662" t="s">
        <v>17</v>
      </c>
      <c r="G5662" t="s">
        <v>465</v>
      </c>
      <c r="H5662">
        <v>90</v>
      </c>
      <c r="I5662">
        <v>1</v>
      </c>
      <c r="J5662">
        <v>1</v>
      </c>
      <c r="K5662">
        <v>1</v>
      </c>
      <c r="L5662">
        <v>0</v>
      </c>
      <c r="M5662">
        <v>0</v>
      </c>
      <c r="N5662">
        <v>0</v>
      </c>
      <c r="O5662" t="s">
        <v>40</v>
      </c>
      <c r="P5662" t="str">
        <f>UPPER(Table1[[#This Row],[Venue]])</f>
        <v>AWAY</v>
      </c>
    </row>
    <row r="5663" spans="1:16" hidden="1" x14ac:dyDescent="0.45">
      <c r="A5663">
        <v>40046150</v>
      </c>
      <c r="B5663" t="s">
        <v>410</v>
      </c>
      <c r="C5663">
        <v>45245</v>
      </c>
      <c r="D5663">
        <v>76819</v>
      </c>
      <c r="E5663">
        <v>20232024</v>
      </c>
      <c r="F5663" t="s">
        <v>17</v>
      </c>
      <c r="G5663" t="s">
        <v>283</v>
      </c>
      <c r="H5663">
        <v>2</v>
      </c>
      <c r="I5663">
        <v>1</v>
      </c>
      <c r="J5663">
        <v>0</v>
      </c>
      <c r="K5663">
        <v>1</v>
      </c>
      <c r="L5663">
        <v>1</v>
      </c>
      <c r="M5663">
        <v>0</v>
      </c>
      <c r="N5663">
        <v>0</v>
      </c>
      <c r="O5663" t="s">
        <v>19</v>
      </c>
      <c r="P5663" t="str">
        <f>UPPER(Table1[[#This Row],[Venue]])</f>
        <v>HOME</v>
      </c>
    </row>
    <row r="5664" spans="1:16" hidden="1" x14ac:dyDescent="0.45">
      <c r="A5664">
        <v>40046150</v>
      </c>
      <c r="B5664" t="s">
        <v>410</v>
      </c>
      <c r="C5664">
        <v>45245</v>
      </c>
      <c r="D5664">
        <v>76819</v>
      </c>
      <c r="E5664">
        <v>20232024</v>
      </c>
      <c r="F5664" t="s">
        <v>17</v>
      </c>
      <c r="G5664" t="s">
        <v>284</v>
      </c>
      <c r="H5664">
        <v>14</v>
      </c>
      <c r="I5664">
        <v>2</v>
      </c>
      <c r="J5664">
        <v>0</v>
      </c>
      <c r="K5664">
        <v>1</v>
      </c>
      <c r="L5664">
        <v>2</v>
      </c>
      <c r="M5664">
        <v>0</v>
      </c>
      <c r="N5664">
        <v>0</v>
      </c>
      <c r="O5664" t="s">
        <v>19</v>
      </c>
      <c r="P5664" t="str">
        <f>UPPER(Table1[[#This Row],[Venue]])</f>
        <v>HOME</v>
      </c>
    </row>
    <row r="5665" spans="1:16" hidden="1" x14ac:dyDescent="0.45">
      <c r="A5665">
        <v>40046150</v>
      </c>
      <c r="B5665" t="s">
        <v>410</v>
      </c>
      <c r="C5665">
        <v>45245</v>
      </c>
      <c r="D5665">
        <v>76819</v>
      </c>
      <c r="E5665">
        <v>20232024</v>
      </c>
      <c r="F5665" t="s">
        <v>17</v>
      </c>
      <c r="G5665" t="s">
        <v>98</v>
      </c>
      <c r="H5665">
        <v>16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0</v>
      </c>
      <c r="O5665" t="s">
        <v>19</v>
      </c>
      <c r="P5665" t="str">
        <f>UPPER(Table1[[#This Row],[Venue]])</f>
        <v>HOME</v>
      </c>
    </row>
    <row r="5666" spans="1:16" hidden="1" x14ac:dyDescent="0.45">
      <c r="A5666">
        <v>40046150</v>
      </c>
      <c r="B5666" t="s">
        <v>410</v>
      </c>
      <c r="C5666">
        <v>45245</v>
      </c>
      <c r="D5666">
        <v>76819</v>
      </c>
      <c r="E5666">
        <v>20232024</v>
      </c>
      <c r="F5666" t="s">
        <v>17</v>
      </c>
      <c r="G5666" t="s">
        <v>99</v>
      </c>
      <c r="H5666">
        <v>18</v>
      </c>
      <c r="I5666">
        <v>2</v>
      </c>
      <c r="J5666">
        <v>2</v>
      </c>
      <c r="K5666">
        <v>1</v>
      </c>
      <c r="L5666">
        <v>0</v>
      </c>
      <c r="M5666">
        <v>0</v>
      </c>
      <c r="N5666">
        <v>0</v>
      </c>
      <c r="O5666" t="s">
        <v>19</v>
      </c>
      <c r="P5666" t="str">
        <f>UPPER(Table1[[#This Row],[Venue]])</f>
        <v>HOME</v>
      </c>
    </row>
    <row r="5667" spans="1:16" hidden="1" x14ac:dyDescent="0.45">
      <c r="A5667">
        <v>40046150</v>
      </c>
      <c r="B5667" t="s">
        <v>410</v>
      </c>
      <c r="C5667">
        <v>45245</v>
      </c>
      <c r="D5667">
        <v>76819</v>
      </c>
      <c r="E5667">
        <v>20232024</v>
      </c>
      <c r="F5667" t="s">
        <v>17</v>
      </c>
      <c r="G5667" t="s">
        <v>95</v>
      </c>
      <c r="H5667">
        <v>20</v>
      </c>
      <c r="I5667">
        <v>0</v>
      </c>
      <c r="J5667">
        <v>0</v>
      </c>
      <c r="K5667">
        <v>1</v>
      </c>
      <c r="L5667">
        <v>0</v>
      </c>
      <c r="M5667">
        <v>0</v>
      </c>
      <c r="N5667">
        <v>0</v>
      </c>
      <c r="O5667" t="s">
        <v>19</v>
      </c>
      <c r="P5667" t="str">
        <f>UPPER(Table1[[#This Row],[Venue]])</f>
        <v>HOME</v>
      </c>
    </row>
    <row r="5668" spans="1:16" hidden="1" x14ac:dyDescent="0.45">
      <c r="A5668">
        <v>40046150</v>
      </c>
      <c r="B5668" t="s">
        <v>410</v>
      </c>
      <c r="C5668">
        <v>45245</v>
      </c>
      <c r="D5668">
        <v>76819</v>
      </c>
      <c r="E5668">
        <v>20232024</v>
      </c>
      <c r="F5668" t="s">
        <v>17</v>
      </c>
      <c r="G5668" t="s">
        <v>494</v>
      </c>
      <c r="H5668">
        <v>23</v>
      </c>
      <c r="I5668">
        <v>2</v>
      </c>
      <c r="J5668">
        <v>2</v>
      </c>
      <c r="K5668">
        <v>1</v>
      </c>
      <c r="L5668">
        <v>0</v>
      </c>
      <c r="M5668">
        <v>0</v>
      </c>
      <c r="N5668">
        <v>0</v>
      </c>
      <c r="O5668" t="s">
        <v>19</v>
      </c>
      <c r="P5668" t="str">
        <f>UPPER(Table1[[#This Row],[Venue]])</f>
        <v>HOME</v>
      </c>
    </row>
    <row r="5669" spans="1:16" hidden="1" x14ac:dyDescent="0.45">
      <c r="A5669">
        <v>40046150</v>
      </c>
      <c r="B5669" t="s">
        <v>410</v>
      </c>
      <c r="C5669">
        <v>45245</v>
      </c>
      <c r="D5669">
        <v>76819</v>
      </c>
      <c r="E5669">
        <v>20232024</v>
      </c>
      <c r="F5669" t="s">
        <v>17</v>
      </c>
      <c r="G5669" t="s">
        <v>97</v>
      </c>
      <c r="H5669">
        <v>24</v>
      </c>
      <c r="I5669">
        <v>0</v>
      </c>
      <c r="J5669">
        <v>0</v>
      </c>
      <c r="K5669">
        <v>1</v>
      </c>
      <c r="L5669">
        <v>0</v>
      </c>
      <c r="M5669">
        <v>0</v>
      </c>
      <c r="N5669">
        <v>0</v>
      </c>
      <c r="O5669" t="s">
        <v>19</v>
      </c>
      <c r="P5669" t="str">
        <f>UPPER(Table1[[#This Row],[Venue]])</f>
        <v>HOME</v>
      </c>
    </row>
    <row r="5670" spans="1:16" hidden="1" x14ac:dyDescent="0.45">
      <c r="A5670">
        <v>40046150</v>
      </c>
      <c r="B5670" t="s">
        <v>410</v>
      </c>
      <c r="C5670">
        <v>45245</v>
      </c>
      <c r="D5670">
        <v>76819</v>
      </c>
      <c r="E5670">
        <v>20232024</v>
      </c>
      <c r="F5670" t="s">
        <v>17</v>
      </c>
      <c r="G5670" t="s">
        <v>495</v>
      </c>
      <c r="H5670">
        <v>35</v>
      </c>
      <c r="I5670">
        <v>3</v>
      </c>
      <c r="J5670">
        <v>1</v>
      </c>
      <c r="K5670">
        <v>1</v>
      </c>
      <c r="L5670">
        <v>2</v>
      </c>
      <c r="M5670">
        <v>0</v>
      </c>
      <c r="N5670">
        <v>0</v>
      </c>
      <c r="O5670" t="s">
        <v>19</v>
      </c>
      <c r="P5670" t="str">
        <f>UPPER(Table1[[#This Row],[Venue]])</f>
        <v>HOME</v>
      </c>
    </row>
    <row r="5671" spans="1:16" hidden="1" x14ac:dyDescent="0.45">
      <c r="A5671">
        <v>40046150</v>
      </c>
      <c r="B5671" t="s">
        <v>410</v>
      </c>
      <c r="C5671">
        <v>45245</v>
      </c>
      <c r="D5671">
        <v>76819</v>
      </c>
      <c r="E5671">
        <v>20232024</v>
      </c>
      <c r="F5671" t="s">
        <v>17</v>
      </c>
      <c r="G5671" t="s">
        <v>104</v>
      </c>
      <c r="H5671">
        <v>48</v>
      </c>
      <c r="I5671">
        <v>2</v>
      </c>
      <c r="J5671">
        <v>1</v>
      </c>
      <c r="K5671">
        <v>1</v>
      </c>
      <c r="L5671">
        <v>1</v>
      </c>
      <c r="M5671">
        <v>0</v>
      </c>
      <c r="N5671">
        <v>0</v>
      </c>
      <c r="O5671" t="s">
        <v>19</v>
      </c>
      <c r="P5671" t="str">
        <f>UPPER(Table1[[#This Row],[Venue]])</f>
        <v>HOME</v>
      </c>
    </row>
    <row r="5672" spans="1:16" hidden="1" x14ac:dyDescent="0.45">
      <c r="A5672">
        <v>40046150</v>
      </c>
      <c r="B5672" t="s">
        <v>410</v>
      </c>
      <c r="C5672">
        <v>45245</v>
      </c>
      <c r="D5672">
        <v>76819</v>
      </c>
      <c r="E5672">
        <v>20232024</v>
      </c>
      <c r="F5672" t="s">
        <v>17</v>
      </c>
      <c r="G5672" t="s">
        <v>497</v>
      </c>
      <c r="H5672">
        <v>66</v>
      </c>
      <c r="I5672">
        <v>0</v>
      </c>
      <c r="J5672">
        <v>0</v>
      </c>
      <c r="K5672">
        <v>1</v>
      </c>
      <c r="L5672">
        <v>0</v>
      </c>
      <c r="M5672">
        <v>0</v>
      </c>
      <c r="N5672">
        <v>0</v>
      </c>
      <c r="O5672" t="s">
        <v>19</v>
      </c>
      <c r="P5672" t="str">
        <f>UPPER(Table1[[#This Row],[Venue]])</f>
        <v>HOME</v>
      </c>
    </row>
    <row r="5673" spans="1:16" hidden="1" x14ac:dyDescent="0.45">
      <c r="A5673">
        <v>40046150</v>
      </c>
      <c r="B5673" t="s">
        <v>410</v>
      </c>
      <c r="C5673">
        <v>45245</v>
      </c>
      <c r="D5673">
        <v>76819</v>
      </c>
      <c r="E5673">
        <v>20232024</v>
      </c>
      <c r="F5673" t="s">
        <v>17</v>
      </c>
      <c r="G5673" t="s">
        <v>106</v>
      </c>
      <c r="H5673">
        <v>67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 t="s">
        <v>19</v>
      </c>
      <c r="P5673" t="str">
        <f>UPPER(Table1[[#This Row],[Venue]])</f>
        <v>HOME</v>
      </c>
    </row>
    <row r="5674" spans="1:16" hidden="1" x14ac:dyDescent="0.45">
      <c r="A5674">
        <v>40046150</v>
      </c>
      <c r="B5674" t="s">
        <v>410</v>
      </c>
      <c r="C5674">
        <v>45245</v>
      </c>
      <c r="D5674">
        <v>76819</v>
      </c>
      <c r="E5674">
        <v>20232024</v>
      </c>
      <c r="F5674" t="s">
        <v>17</v>
      </c>
      <c r="G5674" t="s">
        <v>108</v>
      </c>
      <c r="H5674">
        <v>88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 t="s">
        <v>19</v>
      </c>
      <c r="P5674" t="str">
        <f>UPPER(Table1[[#This Row],[Venue]])</f>
        <v>HOME</v>
      </c>
    </row>
    <row r="5675" spans="1:16" hidden="1" x14ac:dyDescent="0.45">
      <c r="A5675">
        <v>40046150</v>
      </c>
      <c r="B5675" t="s">
        <v>410</v>
      </c>
      <c r="C5675">
        <v>45245</v>
      </c>
      <c r="D5675">
        <v>76819</v>
      </c>
      <c r="E5675">
        <v>20232024</v>
      </c>
      <c r="F5675" t="s">
        <v>17</v>
      </c>
      <c r="G5675" t="s">
        <v>37</v>
      </c>
      <c r="H5675">
        <v>90</v>
      </c>
      <c r="I5675">
        <v>4</v>
      </c>
      <c r="J5675">
        <v>2</v>
      </c>
      <c r="K5675">
        <v>1</v>
      </c>
      <c r="L5675">
        <v>2</v>
      </c>
      <c r="M5675">
        <v>0</v>
      </c>
      <c r="N5675">
        <v>0</v>
      </c>
      <c r="O5675" t="s">
        <v>19</v>
      </c>
      <c r="P5675" t="str">
        <f>UPPER(Table1[[#This Row],[Venue]])</f>
        <v>HOME</v>
      </c>
    </row>
    <row r="5676" spans="1:16" hidden="1" x14ac:dyDescent="0.45">
      <c r="A5676">
        <v>40046150</v>
      </c>
      <c r="B5676" t="s">
        <v>410</v>
      </c>
      <c r="C5676">
        <v>45245</v>
      </c>
      <c r="D5676">
        <v>76819</v>
      </c>
      <c r="E5676">
        <v>20232024</v>
      </c>
      <c r="F5676" t="s">
        <v>17</v>
      </c>
      <c r="G5676" t="s">
        <v>109</v>
      </c>
      <c r="H5676">
        <v>91</v>
      </c>
      <c r="I5676">
        <v>3</v>
      </c>
      <c r="J5676">
        <v>0</v>
      </c>
      <c r="K5676">
        <v>1</v>
      </c>
      <c r="L5676">
        <v>3</v>
      </c>
      <c r="M5676">
        <v>0</v>
      </c>
      <c r="N5676">
        <v>0</v>
      </c>
      <c r="O5676" t="s">
        <v>19</v>
      </c>
      <c r="P5676" t="str">
        <f>UPPER(Table1[[#This Row],[Venue]])</f>
        <v>HOME</v>
      </c>
    </row>
    <row r="5677" spans="1:16" hidden="1" x14ac:dyDescent="0.45">
      <c r="A5677">
        <v>40046150</v>
      </c>
      <c r="B5677" t="s">
        <v>410</v>
      </c>
      <c r="C5677">
        <v>45245</v>
      </c>
      <c r="D5677">
        <v>76819</v>
      </c>
      <c r="E5677">
        <v>20232024</v>
      </c>
      <c r="F5677" t="s">
        <v>17</v>
      </c>
      <c r="G5677" t="s">
        <v>110</v>
      </c>
      <c r="H5677">
        <v>98</v>
      </c>
      <c r="I5677">
        <v>0</v>
      </c>
      <c r="J5677">
        <v>0</v>
      </c>
      <c r="K5677">
        <v>1</v>
      </c>
      <c r="L5677">
        <v>0</v>
      </c>
      <c r="M5677">
        <v>0</v>
      </c>
      <c r="N5677">
        <v>0</v>
      </c>
      <c r="O5677" t="s">
        <v>19</v>
      </c>
      <c r="P5677" t="str">
        <f>UPPER(Table1[[#This Row],[Venue]])</f>
        <v>HOME</v>
      </c>
    </row>
    <row r="5678" spans="1:16" hidden="1" x14ac:dyDescent="0.45">
      <c r="A5678">
        <v>40046150</v>
      </c>
      <c r="B5678" t="s">
        <v>410</v>
      </c>
      <c r="C5678">
        <v>45245</v>
      </c>
      <c r="D5678">
        <v>76819</v>
      </c>
      <c r="E5678">
        <v>20232024</v>
      </c>
      <c r="F5678" t="s">
        <v>17</v>
      </c>
      <c r="G5678" t="s">
        <v>552</v>
      </c>
      <c r="H5678">
        <v>99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 t="s">
        <v>19</v>
      </c>
      <c r="P5678" t="str">
        <f>UPPER(Table1[[#This Row],[Venue]])</f>
        <v>HOME</v>
      </c>
    </row>
    <row r="5679" spans="1:16" hidden="1" x14ac:dyDescent="0.45">
      <c r="A5679">
        <v>40046150</v>
      </c>
      <c r="B5679" t="s">
        <v>410</v>
      </c>
      <c r="C5679">
        <v>45245</v>
      </c>
      <c r="D5679">
        <v>76819</v>
      </c>
      <c r="E5679">
        <v>20232024</v>
      </c>
      <c r="F5679" t="s">
        <v>17</v>
      </c>
      <c r="G5679" t="s">
        <v>77</v>
      </c>
      <c r="H5679">
        <v>1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 t="s">
        <v>40</v>
      </c>
      <c r="P5679" t="str">
        <f>UPPER(Table1[[#This Row],[Venue]])</f>
        <v>AWAY</v>
      </c>
    </row>
    <row r="5680" spans="1:16" hidden="1" x14ac:dyDescent="0.45">
      <c r="A5680">
        <v>40046150</v>
      </c>
      <c r="B5680" t="s">
        <v>410</v>
      </c>
      <c r="C5680">
        <v>45245</v>
      </c>
      <c r="D5680">
        <v>76819</v>
      </c>
      <c r="E5680">
        <v>20232024</v>
      </c>
      <c r="F5680" t="s">
        <v>17</v>
      </c>
      <c r="G5680" t="s">
        <v>307</v>
      </c>
      <c r="H5680">
        <v>7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 t="s">
        <v>40</v>
      </c>
      <c r="P5680" t="str">
        <f>UPPER(Table1[[#This Row],[Venue]])</f>
        <v>AWAY</v>
      </c>
    </row>
    <row r="5681" spans="1:16" hidden="1" x14ac:dyDescent="0.45">
      <c r="A5681">
        <v>40046150</v>
      </c>
      <c r="B5681" t="s">
        <v>410</v>
      </c>
      <c r="C5681">
        <v>45245</v>
      </c>
      <c r="D5681">
        <v>76819</v>
      </c>
      <c r="E5681">
        <v>20232024</v>
      </c>
      <c r="F5681" t="s">
        <v>17</v>
      </c>
      <c r="G5681" t="s">
        <v>78</v>
      </c>
      <c r="H5681">
        <v>8</v>
      </c>
      <c r="I5681">
        <v>1</v>
      </c>
      <c r="J5681">
        <v>0</v>
      </c>
      <c r="K5681">
        <v>1</v>
      </c>
      <c r="L5681">
        <v>1</v>
      </c>
      <c r="M5681">
        <v>0</v>
      </c>
      <c r="N5681">
        <v>0</v>
      </c>
      <c r="O5681" t="s">
        <v>40</v>
      </c>
      <c r="P5681" t="str">
        <f>UPPER(Table1[[#This Row],[Venue]])</f>
        <v>AWAY</v>
      </c>
    </row>
    <row r="5682" spans="1:16" hidden="1" x14ac:dyDescent="0.45">
      <c r="A5682">
        <v>40046150</v>
      </c>
      <c r="B5682" t="s">
        <v>410</v>
      </c>
      <c r="C5682">
        <v>45245</v>
      </c>
      <c r="D5682">
        <v>76819</v>
      </c>
      <c r="E5682">
        <v>20232024</v>
      </c>
      <c r="F5682" t="s">
        <v>17</v>
      </c>
      <c r="G5682" t="s">
        <v>79</v>
      </c>
      <c r="H5682">
        <v>9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0</v>
      </c>
      <c r="O5682" t="s">
        <v>40</v>
      </c>
      <c r="P5682" t="str">
        <f>UPPER(Table1[[#This Row],[Venue]])</f>
        <v>AWAY</v>
      </c>
    </row>
    <row r="5683" spans="1:16" hidden="1" x14ac:dyDescent="0.45">
      <c r="A5683">
        <v>40046150</v>
      </c>
      <c r="B5683" t="s">
        <v>410</v>
      </c>
      <c r="C5683">
        <v>45245</v>
      </c>
      <c r="D5683">
        <v>76819</v>
      </c>
      <c r="E5683">
        <v>20232024</v>
      </c>
      <c r="F5683" t="s">
        <v>17</v>
      </c>
      <c r="G5683" t="s">
        <v>487</v>
      </c>
      <c r="H5683">
        <v>10</v>
      </c>
      <c r="I5683">
        <v>0</v>
      </c>
      <c r="J5683">
        <v>0</v>
      </c>
      <c r="K5683">
        <v>1</v>
      </c>
      <c r="L5683">
        <v>0</v>
      </c>
      <c r="M5683">
        <v>0</v>
      </c>
      <c r="N5683">
        <v>0</v>
      </c>
      <c r="O5683" t="s">
        <v>40</v>
      </c>
      <c r="P5683" t="str">
        <f>UPPER(Table1[[#This Row],[Venue]])</f>
        <v>AWAY</v>
      </c>
    </row>
    <row r="5684" spans="1:16" hidden="1" x14ac:dyDescent="0.45">
      <c r="A5684">
        <v>40046150</v>
      </c>
      <c r="B5684" t="s">
        <v>410</v>
      </c>
      <c r="C5684">
        <v>45245</v>
      </c>
      <c r="D5684">
        <v>76819</v>
      </c>
      <c r="E5684">
        <v>20232024</v>
      </c>
      <c r="F5684" t="s">
        <v>17</v>
      </c>
      <c r="G5684" t="s">
        <v>498</v>
      </c>
      <c r="H5684">
        <v>11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0</v>
      </c>
      <c r="O5684" t="s">
        <v>40</v>
      </c>
      <c r="P5684" t="str">
        <f>UPPER(Table1[[#This Row],[Venue]])</f>
        <v>AWAY</v>
      </c>
    </row>
    <row r="5685" spans="1:16" hidden="1" x14ac:dyDescent="0.45">
      <c r="A5685">
        <v>40046150</v>
      </c>
      <c r="B5685" t="s">
        <v>410</v>
      </c>
      <c r="C5685">
        <v>45245</v>
      </c>
      <c r="D5685">
        <v>76819</v>
      </c>
      <c r="E5685">
        <v>20232024</v>
      </c>
      <c r="F5685" t="s">
        <v>17</v>
      </c>
      <c r="G5685" t="s">
        <v>81</v>
      </c>
      <c r="H5685">
        <v>13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 t="s">
        <v>40</v>
      </c>
      <c r="P5685" t="str">
        <f>UPPER(Table1[[#This Row],[Venue]])</f>
        <v>AWAY</v>
      </c>
    </row>
    <row r="5686" spans="1:16" hidden="1" x14ac:dyDescent="0.45">
      <c r="A5686">
        <v>40046150</v>
      </c>
      <c r="B5686" t="s">
        <v>410</v>
      </c>
      <c r="C5686">
        <v>45245</v>
      </c>
      <c r="D5686">
        <v>76819</v>
      </c>
      <c r="E5686">
        <v>20232024</v>
      </c>
      <c r="F5686" t="s">
        <v>17</v>
      </c>
      <c r="G5686" t="s">
        <v>82</v>
      </c>
      <c r="H5686">
        <v>15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 t="s">
        <v>40</v>
      </c>
      <c r="P5686" t="str">
        <f>UPPER(Table1[[#This Row],[Venue]])</f>
        <v>AWAY</v>
      </c>
    </row>
    <row r="5687" spans="1:16" hidden="1" x14ac:dyDescent="0.45">
      <c r="A5687">
        <v>40046150</v>
      </c>
      <c r="B5687" t="s">
        <v>410</v>
      </c>
      <c r="C5687">
        <v>45245</v>
      </c>
      <c r="D5687">
        <v>76819</v>
      </c>
      <c r="E5687">
        <v>20232024</v>
      </c>
      <c r="F5687" t="s">
        <v>17</v>
      </c>
      <c r="G5687" t="s">
        <v>83</v>
      </c>
      <c r="H5687">
        <v>17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  <c r="O5687" t="s">
        <v>40</v>
      </c>
      <c r="P5687" t="str">
        <f>UPPER(Table1[[#This Row],[Venue]])</f>
        <v>AWAY</v>
      </c>
    </row>
    <row r="5688" spans="1:16" hidden="1" x14ac:dyDescent="0.45">
      <c r="A5688">
        <v>40046150</v>
      </c>
      <c r="B5688" t="s">
        <v>410</v>
      </c>
      <c r="C5688">
        <v>45245</v>
      </c>
      <c r="D5688">
        <v>76819</v>
      </c>
      <c r="E5688">
        <v>20232024</v>
      </c>
      <c r="F5688" t="s">
        <v>17</v>
      </c>
      <c r="G5688" t="s">
        <v>87</v>
      </c>
      <c r="H5688">
        <v>27</v>
      </c>
      <c r="I5688">
        <v>1</v>
      </c>
      <c r="J5688">
        <v>0</v>
      </c>
      <c r="K5688">
        <v>1</v>
      </c>
      <c r="L5688">
        <v>1</v>
      </c>
      <c r="M5688">
        <v>0</v>
      </c>
      <c r="N5688">
        <v>0</v>
      </c>
      <c r="O5688" t="s">
        <v>40</v>
      </c>
      <c r="P5688" t="str">
        <f>UPPER(Table1[[#This Row],[Venue]])</f>
        <v>AWAY</v>
      </c>
    </row>
    <row r="5689" spans="1:16" hidden="1" x14ac:dyDescent="0.45">
      <c r="A5689">
        <v>40046150</v>
      </c>
      <c r="B5689" t="s">
        <v>410</v>
      </c>
      <c r="C5689">
        <v>45245</v>
      </c>
      <c r="D5689">
        <v>76819</v>
      </c>
      <c r="E5689">
        <v>20232024</v>
      </c>
      <c r="F5689" t="s">
        <v>17</v>
      </c>
      <c r="G5689" t="s">
        <v>88</v>
      </c>
      <c r="H5689">
        <v>30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  <c r="O5689" t="s">
        <v>40</v>
      </c>
      <c r="P5689" t="str">
        <f>UPPER(Table1[[#This Row],[Venue]])</f>
        <v>AWAY</v>
      </c>
    </row>
    <row r="5690" spans="1:16" hidden="1" x14ac:dyDescent="0.45">
      <c r="A5690">
        <v>40046150</v>
      </c>
      <c r="B5690" t="s">
        <v>410</v>
      </c>
      <c r="C5690">
        <v>45245</v>
      </c>
      <c r="D5690">
        <v>76819</v>
      </c>
      <c r="E5690">
        <v>20232024</v>
      </c>
      <c r="F5690" t="s">
        <v>17</v>
      </c>
      <c r="G5690" t="s">
        <v>367</v>
      </c>
      <c r="H5690">
        <v>38</v>
      </c>
      <c r="I5690">
        <v>2</v>
      </c>
      <c r="J5690">
        <v>1</v>
      </c>
      <c r="K5690">
        <v>1</v>
      </c>
      <c r="L5690">
        <v>1</v>
      </c>
      <c r="M5690">
        <v>0</v>
      </c>
      <c r="N5690">
        <v>0</v>
      </c>
      <c r="O5690" t="s">
        <v>40</v>
      </c>
      <c r="P5690" t="str">
        <f>UPPER(Table1[[#This Row],[Venue]])</f>
        <v>AWAY</v>
      </c>
    </row>
    <row r="5691" spans="1:16" hidden="1" x14ac:dyDescent="0.45">
      <c r="A5691">
        <v>40046150</v>
      </c>
      <c r="B5691" t="s">
        <v>410</v>
      </c>
      <c r="C5691">
        <v>45245</v>
      </c>
      <c r="D5691">
        <v>76819</v>
      </c>
      <c r="E5691">
        <v>20232024</v>
      </c>
      <c r="F5691" t="s">
        <v>17</v>
      </c>
      <c r="G5691" t="s">
        <v>404</v>
      </c>
      <c r="H5691">
        <v>72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 t="s">
        <v>40</v>
      </c>
      <c r="P5691" t="str">
        <f>UPPER(Table1[[#This Row],[Venue]])</f>
        <v>AWAY</v>
      </c>
    </row>
    <row r="5692" spans="1:16" hidden="1" x14ac:dyDescent="0.45">
      <c r="A5692">
        <v>40046150</v>
      </c>
      <c r="B5692" t="s">
        <v>410</v>
      </c>
      <c r="C5692">
        <v>45245</v>
      </c>
      <c r="D5692">
        <v>76819</v>
      </c>
      <c r="E5692">
        <v>20232024</v>
      </c>
      <c r="F5692" t="s">
        <v>17</v>
      </c>
      <c r="G5692" t="s">
        <v>491</v>
      </c>
      <c r="H5692">
        <v>75</v>
      </c>
      <c r="I5692">
        <v>0</v>
      </c>
      <c r="J5692">
        <v>0</v>
      </c>
      <c r="K5692">
        <v>1</v>
      </c>
      <c r="L5692">
        <v>0</v>
      </c>
      <c r="M5692">
        <v>0</v>
      </c>
      <c r="N5692">
        <v>0</v>
      </c>
      <c r="O5692" t="s">
        <v>40</v>
      </c>
      <c r="P5692" t="str">
        <f>UPPER(Table1[[#This Row],[Venue]])</f>
        <v>AWAY</v>
      </c>
    </row>
    <row r="5693" spans="1:16" hidden="1" x14ac:dyDescent="0.45">
      <c r="A5693">
        <v>40046150</v>
      </c>
      <c r="B5693" t="s">
        <v>410</v>
      </c>
      <c r="C5693">
        <v>45245</v>
      </c>
      <c r="D5693">
        <v>76819</v>
      </c>
      <c r="E5693">
        <v>20232024</v>
      </c>
      <c r="F5693" t="s">
        <v>17</v>
      </c>
      <c r="G5693" t="s">
        <v>402</v>
      </c>
      <c r="H5693">
        <v>84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  <c r="O5693" t="s">
        <v>40</v>
      </c>
      <c r="P5693" t="str">
        <f>UPPER(Table1[[#This Row],[Venue]])</f>
        <v>AWAY</v>
      </c>
    </row>
    <row r="5694" spans="1:16" hidden="1" x14ac:dyDescent="0.45">
      <c r="A5694">
        <v>40046150</v>
      </c>
      <c r="B5694" t="s">
        <v>410</v>
      </c>
      <c r="C5694">
        <v>45245</v>
      </c>
      <c r="D5694">
        <v>76819</v>
      </c>
      <c r="E5694">
        <v>20232024</v>
      </c>
      <c r="F5694" t="s">
        <v>17</v>
      </c>
      <c r="G5694" t="s">
        <v>92</v>
      </c>
      <c r="H5694">
        <v>96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0</v>
      </c>
      <c r="O5694" t="s">
        <v>40</v>
      </c>
      <c r="P5694" t="str">
        <f>UPPER(Table1[[#This Row],[Venue]])</f>
        <v>AWAY</v>
      </c>
    </row>
    <row r="5695" spans="1:16" hidden="1" x14ac:dyDescent="0.45">
      <c r="A5695">
        <v>40046150</v>
      </c>
      <c r="B5695" t="s">
        <v>410</v>
      </c>
      <c r="C5695">
        <v>45245</v>
      </c>
      <c r="D5695">
        <v>76819</v>
      </c>
      <c r="E5695">
        <v>20232024</v>
      </c>
      <c r="F5695" t="s">
        <v>17</v>
      </c>
      <c r="G5695" t="s">
        <v>492</v>
      </c>
      <c r="H5695">
        <v>99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 t="s">
        <v>40</v>
      </c>
      <c r="P5695" t="str">
        <f>UPPER(Table1[[#This Row],[Venue]])</f>
        <v>AWAY</v>
      </c>
    </row>
    <row r="5696" spans="1:16" hidden="1" x14ac:dyDescent="0.45">
      <c r="A5696">
        <v>40044432</v>
      </c>
      <c r="B5696" t="s">
        <v>357</v>
      </c>
      <c r="C5696">
        <v>45247</v>
      </c>
      <c r="D5696">
        <v>75101</v>
      </c>
      <c r="E5696">
        <v>20232024</v>
      </c>
      <c r="F5696" t="s">
        <v>17</v>
      </c>
      <c r="G5696" t="s">
        <v>283</v>
      </c>
      <c r="H5696">
        <v>2</v>
      </c>
      <c r="I5696">
        <v>1</v>
      </c>
      <c r="J5696">
        <v>0</v>
      </c>
      <c r="K5696">
        <v>1</v>
      </c>
      <c r="L5696">
        <v>1</v>
      </c>
      <c r="M5696">
        <v>0</v>
      </c>
      <c r="N5696">
        <v>0</v>
      </c>
      <c r="O5696" t="s">
        <v>19</v>
      </c>
      <c r="P5696" t="str">
        <f>UPPER(Table1[[#This Row],[Venue]])</f>
        <v>HOME</v>
      </c>
    </row>
    <row r="5697" spans="1:16" hidden="1" x14ac:dyDescent="0.45">
      <c r="A5697">
        <v>40044432</v>
      </c>
      <c r="B5697" t="s">
        <v>357</v>
      </c>
      <c r="C5697">
        <v>45247</v>
      </c>
      <c r="D5697">
        <v>75101</v>
      </c>
      <c r="E5697">
        <v>20232024</v>
      </c>
      <c r="F5697" t="s">
        <v>17</v>
      </c>
      <c r="G5697" t="s">
        <v>96</v>
      </c>
      <c r="H5697">
        <v>10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0</v>
      </c>
      <c r="O5697" t="s">
        <v>19</v>
      </c>
      <c r="P5697" t="str">
        <f>UPPER(Table1[[#This Row],[Venue]])</f>
        <v>HOME</v>
      </c>
    </row>
    <row r="5698" spans="1:16" hidden="1" x14ac:dyDescent="0.45">
      <c r="A5698">
        <v>40044432</v>
      </c>
      <c r="B5698" t="s">
        <v>357</v>
      </c>
      <c r="C5698">
        <v>45247</v>
      </c>
      <c r="D5698">
        <v>75101</v>
      </c>
      <c r="E5698">
        <v>20232024</v>
      </c>
      <c r="F5698" t="s">
        <v>17</v>
      </c>
      <c r="G5698" t="s">
        <v>96</v>
      </c>
      <c r="H5698">
        <v>10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 t="s">
        <v>19</v>
      </c>
      <c r="P5698" t="str">
        <f>UPPER(Table1[[#This Row],[Venue]])</f>
        <v>HOME</v>
      </c>
    </row>
    <row r="5699" spans="1:16" hidden="1" x14ac:dyDescent="0.45">
      <c r="A5699">
        <v>40044432</v>
      </c>
      <c r="B5699" t="s">
        <v>357</v>
      </c>
      <c r="C5699">
        <v>45247</v>
      </c>
      <c r="D5699">
        <v>75101</v>
      </c>
      <c r="E5699">
        <v>20232024</v>
      </c>
      <c r="F5699" t="s">
        <v>17</v>
      </c>
      <c r="G5699" t="s">
        <v>284</v>
      </c>
      <c r="H5699">
        <v>14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 t="s">
        <v>19</v>
      </c>
      <c r="P5699" t="str">
        <f>UPPER(Table1[[#This Row],[Venue]])</f>
        <v>HOME</v>
      </c>
    </row>
    <row r="5700" spans="1:16" hidden="1" x14ac:dyDescent="0.45">
      <c r="A5700">
        <v>40044432</v>
      </c>
      <c r="B5700" t="s">
        <v>357</v>
      </c>
      <c r="C5700">
        <v>45247</v>
      </c>
      <c r="D5700">
        <v>75101</v>
      </c>
      <c r="E5700">
        <v>20232024</v>
      </c>
      <c r="F5700" t="s">
        <v>17</v>
      </c>
      <c r="G5700" t="s">
        <v>98</v>
      </c>
      <c r="H5700">
        <v>16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2</v>
      </c>
      <c r="O5700" t="s">
        <v>19</v>
      </c>
      <c r="P5700" t="str">
        <f>UPPER(Table1[[#This Row],[Venue]])</f>
        <v>HOME</v>
      </c>
    </row>
    <row r="5701" spans="1:16" hidden="1" x14ac:dyDescent="0.45">
      <c r="A5701">
        <v>40044432</v>
      </c>
      <c r="B5701" t="s">
        <v>357</v>
      </c>
      <c r="C5701">
        <v>45247</v>
      </c>
      <c r="D5701">
        <v>75101</v>
      </c>
      <c r="E5701">
        <v>20232024</v>
      </c>
      <c r="F5701" t="s">
        <v>17</v>
      </c>
      <c r="G5701" t="s">
        <v>99</v>
      </c>
      <c r="H5701">
        <v>18</v>
      </c>
      <c r="I5701">
        <v>1</v>
      </c>
      <c r="J5701">
        <v>1</v>
      </c>
      <c r="K5701">
        <v>1</v>
      </c>
      <c r="L5701">
        <v>0</v>
      </c>
      <c r="M5701">
        <v>0</v>
      </c>
      <c r="N5701">
        <v>0</v>
      </c>
      <c r="O5701" t="s">
        <v>19</v>
      </c>
      <c r="P5701" t="str">
        <f>UPPER(Table1[[#This Row],[Venue]])</f>
        <v>HOME</v>
      </c>
    </row>
    <row r="5702" spans="1:16" hidden="1" x14ac:dyDescent="0.45">
      <c r="A5702">
        <v>40044432</v>
      </c>
      <c r="B5702" t="s">
        <v>357</v>
      </c>
      <c r="C5702">
        <v>45247</v>
      </c>
      <c r="D5702">
        <v>75101</v>
      </c>
      <c r="E5702">
        <v>20232024</v>
      </c>
      <c r="F5702" t="s">
        <v>17</v>
      </c>
      <c r="G5702" t="s">
        <v>95</v>
      </c>
      <c r="H5702">
        <v>20</v>
      </c>
      <c r="I5702">
        <v>0</v>
      </c>
      <c r="J5702">
        <v>0</v>
      </c>
      <c r="K5702">
        <v>1</v>
      </c>
      <c r="L5702">
        <v>0</v>
      </c>
      <c r="M5702">
        <v>0</v>
      </c>
      <c r="N5702">
        <v>0</v>
      </c>
      <c r="O5702" t="s">
        <v>19</v>
      </c>
      <c r="P5702" t="str">
        <f>UPPER(Table1[[#This Row],[Venue]])</f>
        <v>HOME</v>
      </c>
    </row>
    <row r="5703" spans="1:16" hidden="1" x14ac:dyDescent="0.45">
      <c r="A5703">
        <v>40044432</v>
      </c>
      <c r="B5703" t="s">
        <v>357</v>
      </c>
      <c r="C5703">
        <v>45247</v>
      </c>
      <c r="D5703">
        <v>75101</v>
      </c>
      <c r="E5703">
        <v>20232024</v>
      </c>
      <c r="F5703" t="s">
        <v>17</v>
      </c>
      <c r="G5703" t="s">
        <v>101</v>
      </c>
      <c r="H5703">
        <v>23</v>
      </c>
      <c r="I5703">
        <v>0</v>
      </c>
      <c r="J5703">
        <v>0</v>
      </c>
      <c r="K5703">
        <v>1</v>
      </c>
      <c r="L5703">
        <v>0</v>
      </c>
      <c r="M5703">
        <v>0</v>
      </c>
      <c r="N5703">
        <v>0</v>
      </c>
      <c r="O5703" t="s">
        <v>19</v>
      </c>
      <c r="P5703" t="str">
        <f>UPPER(Table1[[#This Row],[Venue]])</f>
        <v>HOME</v>
      </c>
    </row>
    <row r="5704" spans="1:16" hidden="1" x14ac:dyDescent="0.45">
      <c r="A5704">
        <v>40044432</v>
      </c>
      <c r="B5704" t="s">
        <v>357</v>
      </c>
      <c r="C5704">
        <v>45247</v>
      </c>
      <c r="D5704">
        <v>75101</v>
      </c>
      <c r="E5704">
        <v>20232024</v>
      </c>
      <c r="F5704" t="s">
        <v>17</v>
      </c>
      <c r="G5704" t="s">
        <v>494</v>
      </c>
      <c r="H5704">
        <v>23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0</v>
      </c>
      <c r="O5704" t="s">
        <v>19</v>
      </c>
      <c r="P5704" t="str">
        <f>UPPER(Table1[[#This Row],[Venue]])</f>
        <v>HOME</v>
      </c>
    </row>
    <row r="5705" spans="1:16" hidden="1" x14ac:dyDescent="0.45">
      <c r="A5705">
        <v>40044432</v>
      </c>
      <c r="B5705" t="s">
        <v>357</v>
      </c>
      <c r="C5705">
        <v>45247</v>
      </c>
      <c r="D5705">
        <v>75101</v>
      </c>
      <c r="E5705">
        <v>20232024</v>
      </c>
      <c r="F5705" t="s">
        <v>17</v>
      </c>
      <c r="G5705" t="s">
        <v>97</v>
      </c>
      <c r="H5705">
        <v>24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 t="s">
        <v>19</v>
      </c>
      <c r="P5705" t="str">
        <f>UPPER(Table1[[#This Row],[Venue]])</f>
        <v>HOME</v>
      </c>
    </row>
    <row r="5706" spans="1:16" hidden="1" x14ac:dyDescent="0.45">
      <c r="A5706">
        <v>40044432</v>
      </c>
      <c r="B5706" t="s">
        <v>357</v>
      </c>
      <c r="C5706">
        <v>45247</v>
      </c>
      <c r="D5706">
        <v>75101</v>
      </c>
      <c r="E5706">
        <v>20232024</v>
      </c>
      <c r="F5706" t="s">
        <v>17</v>
      </c>
      <c r="G5706" t="s">
        <v>495</v>
      </c>
      <c r="H5706">
        <v>35</v>
      </c>
      <c r="I5706">
        <v>2</v>
      </c>
      <c r="J5706">
        <v>2</v>
      </c>
      <c r="K5706">
        <v>1</v>
      </c>
      <c r="L5706">
        <v>0</v>
      </c>
      <c r="M5706">
        <v>0</v>
      </c>
      <c r="N5706">
        <v>0</v>
      </c>
      <c r="O5706" t="s">
        <v>19</v>
      </c>
      <c r="P5706" t="str">
        <f>UPPER(Table1[[#This Row],[Venue]])</f>
        <v>HOME</v>
      </c>
    </row>
    <row r="5707" spans="1:16" hidden="1" x14ac:dyDescent="0.45">
      <c r="A5707">
        <v>40044432</v>
      </c>
      <c r="B5707" t="s">
        <v>357</v>
      </c>
      <c r="C5707">
        <v>45247</v>
      </c>
      <c r="D5707">
        <v>75101</v>
      </c>
      <c r="E5707">
        <v>20232024</v>
      </c>
      <c r="F5707" t="s">
        <v>17</v>
      </c>
      <c r="G5707" t="s">
        <v>104</v>
      </c>
      <c r="H5707">
        <v>48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 t="s">
        <v>19</v>
      </c>
      <c r="P5707" t="str">
        <f>UPPER(Table1[[#This Row],[Venue]])</f>
        <v>HOME</v>
      </c>
    </row>
    <row r="5708" spans="1:16" hidden="1" x14ac:dyDescent="0.45">
      <c r="A5708">
        <v>40044432</v>
      </c>
      <c r="B5708" t="s">
        <v>357</v>
      </c>
      <c r="C5708">
        <v>45247</v>
      </c>
      <c r="D5708">
        <v>75101</v>
      </c>
      <c r="E5708">
        <v>20232024</v>
      </c>
      <c r="F5708" t="s">
        <v>17</v>
      </c>
      <c r="G5708" t="s">
        <v>106</v>
      </c>
      <c r="H5708">
        <v>67</v>
      </c>
      <c r="I5708">
        <v>1</v>
      </c>
      <c r="J5708">
        <v>0</v>
      </c>
      <c r="K5708">
        <v>1</v>
      </c>
      <c r="L5708">
        <v>1</v>
      </c>
      <c r="M5708">
        <v>0</v>
      </c>
      <c r="N5708">
        <v>0</v>
      </c>
      <c r="O5708" t="s">
        <v>19</v>
      </c>
      <c r="P5708" t="str">
        <f>UPPER(Table1[[#This Row],[Venue]])</f>
        <v>HOME</v>
      </c>
    </row>
    <row r="5709" spans="1:16" hidden="1" x14ac:dyDescent="0.45">
      <c r="A5709">
        <v>40044432</v>
      </c>
      <c r="B5709" t="s">
        <v>357</v>
      </c>
      <c r="C5709">
        <v>45247</v>
      </c>
      <c r="D5709">
        <v>75101</v>
      </c>
      <c r="E5709">
        <v>20232024</v>
      </c>
      <c r="F5709" t="s">
        <v>17</v>
      </c>
      <c r="G5709" t="s">
        <v>108</v>
      </c>
      <c r="H5709">
        <v>88</v>
      </c>
      <c r="I5709">
        <v>0</v>
      </c>
      <c r="J5709">
        <v>0</v>
      </c>
      <c r="K5709">
        <v>1</v>
      </c>
      <c r="L5709">
        <v>0</v>
      </c>
      <c r="M5709">
        <v>0</v>
      </c>
      <c r="N5709">
        <v>0</v>
      </c>
      <c r="O5709" t="s">
        <v>19</v>
      </c>
      <c r="P5709" t="str">
        <f>UPPER(Table1[[#This Row],[Venue]])</f>
        <v>HOME</v>
      </c>
    </row>
    <row r="5710" spans="1:16" hidden="1" x14ac:dyDescent="0.45">
      <c r="A5710">
        <v>40044432</v>
      </c>
      <c r="B5710" t="s">
        <v>357</v>
      </c>
      <c r="C5710">
        <v>45247</v>
      </c>
      <c r="D5710">
        <v>75101</v>
      </c>
      <c r="E5710">
        <v>20232024</v>
      </c>
      <c r="F5710" t="s">
        <v>17</v>
      </c>
      <c r="G5710" t="s">
        <v>37</v>
      </c>
      <c r="H5710">
        <v>90</v>
      </c>
      <c r="I5710">
        <v>1</v>
      </c>
      <c r="J5710">
        <v>0</v>
      </c>
      <c r="K5710">
        <v>1</v>
      </c>
      <c r="L5710">
        <v>1</v>
      </c>
      <c r="M5710">
        <v>0</v>
      </c>
      <c r="N5710">
        <v>0</v>
      </c>
      <c r="O5710" t="s">
        <v>19</v>
      </c>
      <c r="P5710" t="str">
        <f>UPPER(Table1[[#This Row],[Venue]])</f>
        <v>HOME</v>
      </c>
    </row>
    <row r="5711" spans="1:16" hidden="1" x14ac:dyDescent="0.45">
      <c r="A5711">
        <v>40044432</v>
      </c>
      <c r="B5711" t="s">
        <v>357</v>
      </c>
      <c r="C5711">
        <v>45247</v>
      </c>
      <c r="D5711">
        <v>75101</v>
      </c>
      <c r="E5711">
        <v>20232024</v>
      </c>
      <c r="F5711" t="s">
        <v>17</v>
      </c>
      <c r="G5711" t="s">
        <v>109</v>
      </c>
      <c r="H5711">
        <v>91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  <c r="O5711" t="s">
        <v>19</v>
      </c>
      <c r="P5711" t="str">
        <f>UPPER(Table1[[#This Row],[Venue]])</f>
        <v>HOME</v>
      </c>
    </row>
    <row r="5712" spans="1:16" hidden="1" x14ac:dyDescent="0.45">
      <c r="A5712">
        <v>40044432</v>
      </c>
      <c r="B5712" t="s">
        <v>357</v>
      </c>
      <c r="C5712">
        <v>45247</v>
      </c>
      <c r="D5712">
        <v>75101</v>
      </c>
      <c r="E5712">
        <v>20232024</v>
      </c>
      <c r="F5712" t="s">
        <v>17</v>
      </c>
      <c r="G5712" t="s">
        <v>110</v>
      </c>
      <c r="H5712">
        <v>98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 t="s">
        <v>19</v>
      </c>
      <c r="P5712" t="str">
        <f>UPPER(Table1[[#This Row],[Venue]])</f>
        <v>HOME</v>
      </c>
    </row>
    <row r="5713" spans="1:16" hidden="1" x14ac:dyDescent="0.45">
      <c r="A5713">
        <v>40044432</v>
      </c>
      <c r="B5713" t="s">
        <v>357</v>
      </c>
      <c r="C5713">
        <v>45247</v>
      </c>
      <c r="D5713">
        <v>75101</v>
      </c>
      <c r="E5713">
        <v>20232024</v>
      </c>
      <c r="F5713" t="s">
        <v>17</v>
      </c>
      <c r="G5713" t="s">
        <v>41</v>
      </c>
      <c r="H5713">
        <v>3</v>
      </c>
      <c r="I5713">
        <v>1</v>
      </c>
      <c r="J5713">
        <v>1</v>
      </c>
      <c r="K5713">
        <v>1</v>
      </c>
      <c r="L5713">
        <v>0</v>
      </c>
      <c r="M5713">
        <v>0</v>
      </c>
      <c r="N5713">
        <v>2</v>
      </c>
      <c r="O5713" t="s">
        <v>40</v>
      </c>
      <c r="P5713" t="str">
        <f>UPPER(Table1[[#This Row],[Venue]])</f>
        <v>AWAY</v>
      </c>
    </row>
    <row r="5714" spans="1:16" hidden="1" x14ac:dyDescent="0.45">
      <c r="A5714">
        <v>40044432</v>
      </c>
      <c r="B5714" t="s">
        <v>357</v>
      </c>
      <c r="C5714">
        <v>45247</v>
      </c>
      <c r="D5714">
        <v>75101</v>
      </c>
      <c r="E5714">
        <v>20232024</v>
      </c>
      <c r="F5714" t="s">
        <v>17</v>
      </c>
      <c r="G5714" t="s">
        <v>483</v>
      </c>
      <c r="H5714">
        <v>8</v>
      </c>
      <c r="I5714">
        <v>0</v>
      </c>
      <c r="J5714">
        <v>0</v>
      </c>
      <c r="K5714">
        <v>1</v>
      </c>
      <c r="L5714">
        <v>0</v>
      </c>
      <c r="M5714">
        <v>0</v>
      </c>
      <c r="N5714">
        <v>0</v>
      </c>
      <c r="O5714" t="s">
        <v>40</v>
      </c>
      <c r="P5714" t="str">
        <f>UPPER(Table1[[#This Row],[Venue]])</f>
        <v>AWAY</v>
      </c>
    </row>
    <row r="5715" spans="1:16" hidden="1" x14ac:dyDescent="0.45">
      <c r="A5715">
        <v>40044432</v>
      </c>
      <c r="B5715" t="s">
        <v>357</v>
      </c>
      <c r="C5715">
        <v>45247</v>
      </c>
      <c r="D5715">
        <v>75101</v>
      </c>
      <c r="E5715">
        <v>20232024</v>
      </c>
      <c r="F5715" t="s">
        <v>17</v>
      </c>
      <c r="G5715" t="s">
        <v>536</v>
      </c>
      <c r="H5715">
        <v>11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 t="s">
        <v>40</v>
      </c>
      <c r="P5715" t="str">
        <f>UPPER(Table1[[#This Row],[Venue]])</f>
        <v>AWAY</v>
      </c>
    </row>
    <row r="5716" spans="1:16" hidden="1" x14ac:dyDescent="0.45">
      <c r="A5716">
        <v>40044432</v>
      </c>
      <c r="B5716" t="s">
        <v>357</v>
      </c>
      <c r="C5716">
        <v>45247</v>
      </c>
      <c r="D5716">
        <v>75101</v>
      </c>
      <c r="E5716">
        <v>20232024</v>
      </c>
      <c r="F5716" t="s">
        <v>17</v>
      </c>
      <c r="G5716" t="s">
        <v>80</v>
      </c>
      <c r="H5716">
        <v>13</v>
      </c>
      <c r="I5716">
        <v>2</v>
      </c>
      <c r="J5716">
        <v>0</v>
      </c>
      <c r="K5716">
        <v>1</v>
      </c>
      <c r="L5716">
        <v>2</v>
      </c>
      <c r="M5716">
        <v>0</v>
      </c>
      <c r="N5716">
        <v>2</v>
      </c>
      <c r="O5716" t="s">
        <v>40</v>
      </c>
      <c r="P5716" t="str">
        <f>UPPER(Table1[[#This Row],[Venue]])</f>
        <v>AWAY</v>
      </c>
    </row>
    <row r="5717" spans="1:16" hidden="1" x14ac:dyDescent="0.45">
      <c r="A5717">
        <v>40044432</v>
      </c>
      <c r="B5717" t="s">
        <v>357</v>
      </c>
      <c r="C5717">
        <v>45247</v>
      </c>
      <c r="D5717">
        <v>75101</v>
      </c>
      <c r="E5717">
        <v>20232024</v>
      </c>
      <c r="F5717" t="s">
        <v>17</v>
      </c>
      <c r="G5717" t="s">
        <v>43</v>
      </c>
      <c r="H5717">
        <v>15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  <c r="O5717" t="s">
        <v>40</v>
      </c>
      <c r="P5717" t="str">
        <f>UPPER(Table1[[#This Row],[Venue]])</f>
        <v>AWAY</v>
      </c>
    </row>
    <row r="5718" spans="1:16" hidden="1" x14ac:dyDescent="0.45">
      <c r="A5718">
        <v>40044432</v>
      </c>
      <c r="B5718" t="s">
        <v>357</v>
      </c>
      <c r="C5718">
        <v>45247</v>
      </c>
      <c r="D5718">
        <v>75101</v>
      </c>
      <c r="E5718">
        <v>20232024</v>
      </c>
      <c r="F5718" t="s">
        <v>17</v>
      </c>
      <c r="G5718" t="s">
        <v>45</v>
      </c>
      <c r="H5718">
        <v>17</v>
      </c>
      <c r="I5718">
        <v>3</v>
      </c>
      <c r="J5718">
        <v>2</v>
      </c>
      <c r="K5718">
        <v>1</v>
      </c>
      <c r="L5718">
        <v>1</v>
      </c>
      <c r="M5718">
        <v>0</v>
      </c>
      <c r="N5718">
        <v>0</v>
      </c>
      <c r="O5718" t="s">
        <v>40</v>
      </c>
      <c r="P5718" t="str">
        <f>UPPER(Table1[[#This Row],[Venue]])</f>
        <v>AWAY</v>
      </c>
    </row>
    <row r="5719" spans="1:16" hidden="1" x14ac:dyDescent="0.45">
      <c r="A5719">
        <v>40044432</v>
      </c>
      <c r="B5719" t="s">
        <v>357</v>
      </c>
      <c r="C5719">
        <v>45247</v>
      </c>
      <c r="D5719">
        <v>75101</v>
      </c>
      <c r="E5719">
        <v>20232024</v>
      </c>
      <c r="F5719" t="s">
        <v>17</v>
      </c>
      <c r="G5719" t="s">
        <v>47</v>
      </c>
      <c r="H5719">
        <v>24</v>
      </c>
      <c r="I5719">
        <v>1</v>
      </c>
      <c r="J5719">
        <v>0</v>
      </c>
      <c r="K5719">
        <v>1</v>
      </c>
      <c r="L5719">
        <v>1</v>
      </c>
      <c r="M5719">
        <v>0</v>
      </c>
      <c r="N5719">
        <v>0</v>
      </c>
      <c r="O5719" t="s">
        <v>40</v>
      </c>
      <c r="P5719" t="str">
        <f>UPPER(Table1[[#This Row],[Venue]])</f>
        <v>AWAY</v>
      </c>
    </row>
    <row r="5720" spans="1:16" hidden="1" x14ac:dyDescent="0.45">
      <c r="A5720">
        <v>40044432</v>
      </c>
      <c r="B5720" t="s">
        <v>357</v>
      </c>
      <c r="C5720">
        <v>45247</v>
      </c>
      <c r="D5720">
        <v>75101</v>
      </c>
      <c r="E5720">
        <v>20232024</v>
      </c>
      <c r="F5720" t="s">
        <v>17</v>
      </c>
      <c r="G5720" t="s">
        <v>430</v>
      </c>
      <c r="H5720">
        <v>25</v>
      </c>
      <c r="I5720">
        <v>2</v>
      </c>
      <c r="J5720">
        <v>1</v>
      </c>
      <c r="K5720">
        <v>1</v>
      </c>
      <c r="L5720">
        <v>1</v>
      </c>
      <c r="M5720">
        <v>0</v>
      </c>
      <c r="N5720">
        <v>0</v>
      </c>
      <c r="O5720" t="s">
        <v>40</v>
      </c>
      <c r="P5720" t="str">
        <f>UPPER(Table1[[#This Row],[Venue]])</f>
        <v>AWAY</v>
      </c>
    </row>
    <row r="5721" spans="1:16" hidden="1" x14ac:dyDescent="0.45">
      <c r="A5721">
        <v>40044432</v>
      </c>
      <c r="B5721" t="s">
        <v>357</v>
      </c>
      <c r="C5721">
        <v>45247</v>
      </c>
      <c r="D5721">
        <v>75101</v>
      </c>
      <c r="E5721">
        <v>20232024</v>
      </c>
      <c r="F5721" t="s">
        <v>17</v>
      </c>
      <c r="G5721" t="s">
        <v>48</v>
      </c>
      <c r="H5721">
        <v>28</v>
      </c>
      <c r="I5721">
        <v>1</v>
      </c>
      <c r="J5721">
        <v>1</v>
      </c>
      <c r="K5721">
        <v>1</v>
      </c>
      <c r="L5721">
        <v>0</v>
      </c>
      <c r="M5721">
        <v>0</v>
      </c>
      <c r="N5721">
        <v>0</v>
      </c>
      <c r="O5721" t="s">
        <v>40</v>
      </c>
      <c r="P5721" t="str">
        <f>UPPER(Table1[[#This Row],[Venue]])</f>
        <v>AWAY</v>
      </c>
    </row>
    <row r="5722" spans="1:16" hidden="1" x14ac:dyDescent="0.45">
      <c r="A5722">
        <v>40044432</v>
      </c>
      <c r="B5722" t="s">
        <v>357</v>
      </c>
      <c r="C5722">
        <v>45247</v>
      </c>
      <c r="D5722">
        <v>75101</v>
      </c>
      <c r="E5722">
        <v>20232024</v>
      </c>
      <c r="F5722" t="s">
        <v>17</v>
      </c>
      <c r="G5722" t="s">
        <v>49</v>
      </c>
      <c r="H5722">
        <v>31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 t="s">
        <v>40</v>
      </c>
      <c r="P5722" t="str">
        <f>UPPER(Table1[[#This Row],[Venue]])</f>
        <v>AWAY</v>
      </c>
    </row>
    <row r="5723" spans="1:16" hidden="1" x14ac:dyDescent="0.45">
      <c r="A5723">
        <v>40044432</v>
      </c>
      <c r="B5723" t="s">
        <v>357</v>
      </c>
      <c r="C5723">
        <v>45247</v>
      </c>
      <c r="D5723">
        <v>75101</v>
      </c>
      <c r="E5723">
        <v>20232024</v>
      </c>
      <c r="F5723" t="s">
        <v>17</v>
      </c>
      <c r="G5723" t="s">
        <v>484</v>
      </c>
      <c r="H5723">
        <v>43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 t="s">
        <v>40</v>
      </c>
      <c r="P5723" t="str">
        <f>UPPER(Table1[[#This Row],[Venue]])</f>
        <v>AWAY</v>
      </c>
    </row>
    <row r="5724" spans="1:16" hidden="1" x14ac:dyDescent="0.45">
      <c r="A5724">
        <v>40044432</v>
      </c>
      <c r="B5724" t="s">
        <v>357</v>
      </c>
      <c r="C5724">
        <v>45247</v>
      </c>
      <c r="D5724">
        <v>75101</v>
      </c>
      <c r="E5724">
        <v>20232024</v>
      </c>
      <c r="F5724" t="s">
        <v>17</v>
      </c>
      <c r="G5724" t="s">
        <v>52</v>
      </c>
      <c r="H5724">
        <v>79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0</v>
      </c>
      <c r="O5724" t="s">
        <v>40</v>
      </c>
      <c r="P5724" t="str">
        <f>UPPER(Table1[[#This Row],[Venue]])</f>
        <v>AWAY</v>
      </c>
    </row>
    <row r="5725" spans="1:16" hidden="1" x14ac:dyDescent="0.45">
      <c r="A5725">
        <v>40044432</v>
      </c>
      <c r="B5725" t="s">
        <v>357</v>
      </c>
      <c r="C5725">
        <v>45247</v>
      </c>
      <c r="D5725">
        <v>75101</v>
      </c>
      <c r="E5725">
        <v>20232024</v>
      </c>
      <c r="F5725" t="s">
        <v>17</v>
      </c>
      <c r="G5725" t="s">
        <v>485</v>
      </c>
      <c r="H5725">
        <v>80</v>
      </c>
      <c r="I5725">
        <v>1</v>
      </c>
      <c r="J5725">
        <v>1</v>
      </c>
      <c r="K5725">
        <v>1</v>
      </c>
      <c r="L5725">
        <v>0</v>
      </c>
      <c r="M5725">
        <v>0</v>
      </c>
      <c r="N5725">
        <v>0</v>
      </c>
      <c r="O5725" t="s">
        <v>40</v>
      </c>
      <c r="P5725" t="str">
        <f>UPPER(Table1[[#This Row],[Venue]])</f>
        <v>AWAY</v>
      </c>
    </row>
    <row r="5726" spans="1:16" hidden="1" x14ac:dyDescent="0.45">
      <c r="A5726">
        <v>40044432</v>
      </c>
      <c r="B5726" t="s">
        <v>357</v>
      </c>
      <c r="C5726">
        <v>45247</v>
      </c>
      <c r="D5726">
        <v>75101</v>
      </c>
      <c r="E5726">
        <v>20232024</v>
      </c>
      <c r="F5726" t="s">
        <v>17</v>
      </c>
      <c r="G5726" t="s">
        <v>486</v>
      </c>
      <c r="H5726">
        <v>82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 t="s">
        <v>40</v>
      </c>
      <c r="P5726" t="str">
        <f>UPPER(Table1[[#This Row],[Venue]])</f>
        <v>AWAY</v>
      </c>
    </row>
    <row r="5727" spans="1:16" hidden="1" x14ac:dyDescent="0.45">
      <c r="A5727">
        <v>40044432</v>
      </c>
      <c r="B5727" t="s">
        <v>357</v>
      </c>
      <c r="C5727">
        <v>45247</v>
      </c>
      <c r="D5727">
        <v>75101</v>
      </c>
      <c r="E5727">
        <v>20232024</v>
      </c>
      <c r="F5727" t="s">
        <v>17</v>
      </c>
      <c r="G5727" t="s">
        <v>537</v>
      </c>
      <c r="H5727">
        <v>83</v>
      </c>
      <c r="I5727">
        <v>3</v>
      </c>
      <c r="J5727">
        <v>1</v>
      </c>
      <c r="K5727">
        <v>1</v>
      </c>
      <c r="L5727">
        <v>2</v>
      </c>
      <c r="M5727">
        <v>0</v>
      </c>
      <c r="N5727">
        <v>2</v>
      </c>
      <c r="O5727" t="s">
        <v>40</v>
      </c>
      <c r="P5727" t="str">
        <f>UPPER(Table1[[#This Row],[Venue]])</f>
        <v>AWAY</v>
      </c>
    </row>
    <row r="5728" spans="1:16" hidden="1" x14ac:dyDescent="0.45">
      <c r="A5728">
        <v>40044432</v>
      </c>
      <c r="B5728" t="s">
        <v>357</v>
      </c>
      <c r="C5728">
        <v>45247</v>
      </c>
      <c r="D5728">
        <v>75101</v>
      </c>
      <c r="E5728">
        <v>20232024</v>
      </c>
      <c r="F5728" t="s">
        <v>17</v>
      </c>
      <c r="G5728" t="s">
        <v>538</v>
      </c>
      <c r="H5728">
        <v>89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2</v>
      </c>
      <c r="O5728" t="s">
        <v>40</v>
      </c>
      <c r="P5728" t="str">
        <f>UPPER(Table1[[#This Row],[Venue]])</f>
        <v>AWAY</v>
      </c>
    </row>
    <row r="5729" spans="1:16" hidden="1" x14ac:dyDescent="0.45">
      <c r="A5729">
        <v>40047020</v>
      </c>
      <c r="B5729" t="s">
        <v>129</v>
      </c>
      <c r="C5729">
        <v>45248</v>
      </c>
      <c r="D5729">
        <v>77689</v>
      </c>
      <c r="E5729">
        <v>20232024</v>
      </c>
      <c r="F5729" t="s">
        <v>17</v>
      </c>
      <c r="G5729" t="s">
        <v>376</v>
      </c>
      <c r="H5729">
        <v>2</v>
      </c>
      <c r="I5729">
        <v>3</v>
      </c>
      <c r="J5729">
        <v>2</v>
      </c>
      <c r="K5729">
        <v>1</v>
      </c>
      <c r="L5729">
        <v>1</v>
      </c>
      <c r="M5729">
        <v>0</v>
      </c>
      <c r="N5729">
        <v>0</v>
      </c>
      <c r="O5729" t="s">
        <v>19</v>
      </c>
      <c r="P5729" t="str">
        <f>UPPER(Table1[[#This Row],[Venue]])</f>
        <v>HOME</v>
      </c>
    </row>
    <row r="5730" spans="1:16" hidden="1" x14ac:dyDescent="0.45">
      <c r="A5730">
        <v>40047020</v>
      </c>
      <c r="B5730" t="s">
        <v>129</v>
      </c>
      <c r="C5730">
        <v>45248</v>
      </c>
      <c r="D5730">
        <v>77689</v>
      </c>
      <c r="E5730">
        <v>20232024</v>
      </c>
      <c r="F5730" t="s">
        <v>17</v>
      </c>
      <c r="G5730" t="s">
        <v>334</v>
      </c>
      <c r="H5730">
        <v>6</v>
      </c>
      <c r="I5730">
        <v>4</v>
      </c>
      <c r="J5730">
        <v>1</v>
      </c>
      <c r="K5730">
        <v>1</v>
      </c>
      <c r="L5730">
        <v>3</v>
      </c>
      <c r="M5730">
        <v>0</v>
      </c>
      <c r="N5730">
        <v>2</v>
      </c>
      <c r="O5730" t="s">
        <v>19</v>
      </c>
      <c r="P5730" t="str">
        <f>UPPER(Table1[[#This Row],[Venue]])</f>
        <v>HOME</v>
      </c>
    </row>
    <row r="5731" spans="1:16" hidden="1" x14ac:dyDescent="0.45">
      <c r="A5731">
        <v>40047020</v>
      </c>
      <c r="B5731" t="s">
        <v>129</v>
      </c>
      <c r="C5731">
        <v>45248</v>
      </c>
      <c r="D5731">
        <v>77689</v>
      </c>
      <c r="E5731">
        <v>20232024</v>
      </c>
      <c r="F5731" t="s">
        <v>17</v>
      </c>
      <c r="G5731" t="s">
        <v>263</v>
      </c>
      <c r="H5731">
        <v>9</v>
      </c>
      <c r="I5731">
        <v>2</v>
      </c>
      <c r="J5731">
        <v>1</v>
      </c>
      <c r="K5731">
        <v>1</v>
      </c>
      <c r="L5731">
        <v>1</v>
      </c>
      <c r="M5731">
        <v>0</v>
      </c>
      <c r="N5731">
        <v>0</v>
      </c>
      <c r="O5731" t="s">
        <v>19</v>
      </c>
      <c r="P5731" t="str">
        <f>UPPER(Table1[[#This Row],[Venue]])</f>
        <v>HOME</v>
      </c>
    </row>
    <row r="5732" spans="1:16" hidden="1" x14ac:dyDescent="0.45">
      <c r="A5732">
        <v>40047020</v>
      </c>
      <c r="B5732" t="s">
        <v>129</v>
      </c>
      <c r="C5732">
        <v>45248</v>
      </c>
      <c r="D5732">
        <v>77689</v>
      </c>
      <c r="E5732">
        <v>20232024</v>
      </c>
      <c r="F5732" t="s">
        <v>17</v>
      </c>
      <c r="G5732" t="s">
        <v>136</v>
      </c>
      <c r="H5732">
        <v>17</v>
      </c>
      <c r="I5732">
        <v>3</v>
      </c>
      <c r="J5732">
        <v>2</v>
      </c>
      <c r="K5732">
        <v>1</v>
      </c>
      <c r="L5732">
        <v>1</v>
      </c>
      <c r="M5732">
        <v>0</v>
      </c>
      <c r="N5732">
        <v>0</v>
      </c>
      <c r="O5732" t="s">
        <v>19</v>
      </c>
      <c r="P5732" t="str">
        <f>UPPER(Table1[[#This Row],[Venue]])</f>
        <v>HOME</v>
      </c>
    </row>
    <row r="5733" spans="1:16" hidden="1" x14ac:dyDescent="0.45">
      <c r="A5733">
        <v>40047020</v>
      </c>
      <c r="B5733" t="s">
        <v>129</v>
      </c>
      <c r="C5733">
        <v>45248</v>
      </c>
      <c r="D5733">
        <v>77689</v>
      </c>
      <c r="E5733">
        <v>20232024</v>
      </c>
      <c r="F5733" t="s">
        <v>17</v>
      </c>
      <c r="G5733" t="s">
        <v>394</v>
      </c>
      <c r="H5733">
        <v>19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 t="s">
        <v>19</v>
      </c>
      <c r="P5733" t="str">
        <f>UPPER(Table1[[#This Row],[Venue]])</f>
        <v>HOME</v>
      </c>
    </row>
    <row r="5734" spans="1:16" hidden="1" x14ac:dyDescent="0.45">
      <c r="A5734">
        <v>40047020</v>
      </c>
      <c r="B5734" t="s">
        <v>129</v>
      </c>
      <c r="C5734">
        <v>45248</v>
      </c>
      <c r="D5734">
        <v>77689</v>
      </c>
      <c r="E5734">
        <v>20232024</v>
      </c>
      <c r="F5734" t="s">
        <v>17</v>
      </c>
      <c r="G5734" t="s">
        <v>138</v>
      </c>
      <c r="H5734">
        <v>20</v>
      </c>
      <c r="I5734">
        <v>2</v>
      </c>
      <c r="J5734">
        <v>0</v>
      </c>
      <c r="K5734">
        <v>1</v>
      </c>
      <c r="L5734">
        <v>2</v>
      </c>
      <c r="M5734">
        <v>0</v>
      </c>
      <c r="N5734">
        <v>0</v>
      </c>
      <c r="O5734" t="s">
        <v>19</v>
      </c>
      <c r="P5734" t="str">
        <f>UPPER(Table1[[#This Row],[Venue]])</f>
        <v>HOME</v>
      </c>
    </row>
    <row r="5735" spans="1:16" hidden="1" x14ac:dyDescent="0.45">
      <c r="A5735">
        <v>40047020</v>
      </c>
      <c r="B5735" t="s">
        <v>129</v>
      </c>
      <c r="C5735">
        <v>45248</v>
      </c>
      <c r="D5735">
        <v>77689</v>
      </c>
      <c r="E5735">
        <v>20232024</v>
      </c>
      <c r="F5735" t="s">
        <v>17</v>
      </c>
      <c r="G5735" t="s">
        <v>137</v>
      </c>
      <c r="H5735">
        <v>22</v>
      </c>
      <c r="I5735">
        <v>1</v>
      </c>
      <c r="J5735">
        <v>0</v>
      </c>
      <c r="K5735">
        <v>1</v>
      </c>
      <c r="L5735">
        <v>1</v>
      </c>
      <c r="M5735">
        <v>0</v>
      </c>
      <c r="N5735">
        <v>0</v>
      </c>
      <c r="O5735" t="s">
        <v>19</v>
      </c>
      <c r="P5735" t="str">
        <f>UPPER(Table1[[#This Row],[Venue]])</f>
        <v>HOME</v>
      </c>
    </row>
    <row r="5736" spans="1:16" hidden="1" x14ac:dyDescent="0.45">
      <c r="A5736">
        <v>40047020</v>
      </c>
      <c r="B5736" t="s">
        <v>129</v>
      </c>
      <c r="C5736">
        <v>45248</v>
      </c>
      <c r="D5736">
        <v>77689</v>
      </c>
      <c r="E5736">
        <v>20232024</v>
      </c>
      <c r="F5736" t="s">
        <v>17</v>
      </c>
      <c r="G5736" t="s">
        <v>139</v>
      </c>
      <c r="H5736">
        <v>27</v>
      </c>
      <c r="I5736">
        <v>2</v>
      </c>
      <c r="J5736">
        <v>2</v>
      </c>
      <c r="K5736">
        <v>1</v>
      </c>
      <c r="L5736">
        <v>0</v>
      </c>
      <c r="M5736">
        <v>0</v>
      </c>
      <c r="N5736">
        <v>0</v>
      </c>
      <c r="O5736" t="s">
        <v>19</v>
      </c>
      <c r="P5736" t="str">
        <f>UPPER(Table1[[#This Row],[Venue]])</f>
        <v>HOME</v>
      </c>
    </row>
    <row r="5737" spans="1:16" hidden="1" x14ac:dyDescent="0.45">
      <c r="A5737">
        <v>40047020</v>
      </c>
      <c r="B5737" t="s">
        <v>129</v>
      </c>
      <c r="C5737">
        <v>45248</v>
      </c>
      <c r="D5737">
        <v>77689</v>
      </c>
      <c r="E5737">
        <v>20232024</v>
      </c>
      <c r="F5737" t="s">
        <v>17</v>
      </c>
      <c r="G5737" t="s">
        <v>248</v>
      </c>
      <c r="H5737">
        <v>29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 t="s">
        <v>19</v>
      </c>
      <c r="P5737" t="str">
        <f>UPPER(Table1[[#This Row],[Venue]])</f>
        <v>HOME</v>
      </c>
    </row>
    <row r="5738" spans="1:16" hidden="1" x14ac:dyDescent="0.45">
      <c r="A5738">
        <v>40047020</v>
      </c>
      <c r="B5738" t="s">
        <v>129</v>
      </c>
      <c r="C5738">
        <v>45248</v>
      </c>
      <c r="D5738">
        <v>77689</v>
      </c>
      <c r="E5738">
        <v>20232024</v>
      </c>
      <c r="F5738" t="s">
        <v>17</v>
      </c>
      <c r="G5738" t="s">
        <v>266</v>
      </c>
      <c r="H5738">
        <v>31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 t="s">
        <v>19</v>
      </c>
      <c r="P5738" t="str">
        <f>UPPER(Table1[[#This Row],[Venue]])</f>
        <v>HOME</v>
      </c>
    </row>
    <row r="5739" spans="1:16" hidden="1" x14ac:dyDescent="0.45">
      <c r="A5739">
        <v>40047020</v>
      </c>
      <c r="B5739" t="s">
        <v>129</v>
      </c>
      <c r="C5739">
        <v>45248</v>
      </c>
      <c r="D5739">
        <v>77689</v>
      </c>
      <c r="E5739">
        <v>20232024</v>
      </c>
      <c r="F5739" t="s">
        <v>17</v>
      </c>
      <c r="G5739" t="s">
        <v>202</v>
      </c>
      <c r="H5739">
        <v>36</v>
      </c>
      <c r="I5739">
        <v>1</v>
      </c>
      <c r="J5739">
        <v>0</v>
      </c>
      <c r="K5739">
        <v>1</v>
      </c>
      <c r="L5739">
        <v>1</v>
      </c>
      <c r="M5739">
        <v>0</v>
      </c>
      <c r="N5739">
        <v>0</v>
      </c>
      <c r="O5739" t="s">
        <v>19</v>
      </c>
      <c r="P5739" t="str">
        <f>UPPER(Table1[[#This Row],[Venue]])</f>
        <v>HOME</v>
      </c>
    </row>
    <row r="5740" spans="1:16" hidden="1" x14ac:dyDescent="0.45">
      <c r="A5740">
        <v>40047020</v>
      </c>
      <c r="B5740" t="s">
        <v>129</v>
      </c>
      <c r="C5740">
        <v>45248</v>
      </c>
      <c r="D5740">
        <v>77689</v>
      </c>
      <c r="E5740">
        <v>20232024</v>
      </c>
      <c r="F5740" t="s">
        <v>17</v>
      </c>
      <c r="G5740" t="s">
        <v>141</v>
      </c>
      <c r="H5740">
        <v>68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0</v>
      </c>
      <c r="O5740" t="s">
        <v>19</v>
      </c>
      <c r="P5740" t="str">
        <f>UPPER(Table1[[#This Row],[Venue]])</f>
        <v>HOME</v>
      </c>
    </row>
    <row r="5741" spans="1:16" hidden="1" x14ac:dyDescent="0.45">
      <c r="A5741">
        <v>40047020</v>
      </c>
      <c r="B5741" t="s">
        <v>129</v>
      </c>
      <c r="C5741">
        <v>45248</v>
      </c>
      <c r="D5741">
        <v>77689</v>
      </c>
      <c r="E5741">
        <v>20232024</v>
      </c>
      <c r="F5741" t="s">
        <v>17</v>
      </c>
      <c r="G5741" t="s">
        <v>142</v>
      </c>
      <c r="H5741">
        <v>69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 t="s">
        <v>19</v>
      </c>
      <c r="P5741" t="str">
        <f>UPPER(Table1[[#This Row],[Venue]])</f>
        <v>HOME</v>
      </c>
    </row>
    <row r="5742" spans="1:16" hidden="1" x14ac:dyDescent="0.45">
      <c r="A5742">
        <v>40047020</v>
      </c>
      <c r="B5742" t="s">
        <v>129</v>
      </c>
      <c r="C5742">
        <v>45248</v>
      </c>
      <c r="D5742">
        <v>77689</v>
      </c>
      <c r="E5742">
        <v>20232024</v>
      </c>
      <c r="F5742" t="s">
        <v>17</v>
      </c>
      <c r="G5742" t="s">
        <v>143</v>
      </c>
      <c r="H5742">
        <v>71</v>
      </c>
      <c r="I5742">
        <v>1</v>
      </c>
      <c r="J5742">
        <v>0</v>
      </c>
      <c r="K5742">
        <v>1</v>
      </c>
      <c r="L5742">
        <v>1</v>
      </c>
      <c r="M5742">
        <v>0</v>
      </c>
      <c r="N5742">
        <v>0</v>
      </c>
      <c r="O5742" t="s">
        <v>19</v>
      </c>
      <c r="P5742" t="str">
        <f>UPPER(Table1[[#This Row],[Venue]])</f>
        <v>HOME</v>
      </c>
    </row>
    <row r="5743" spans="1:16" hidden="1" x14ac:dyDescent="0.45">
      <c r="A5743">
        <v>40047020</v>
      </c>
      <c r="B5743" t="s">
        <v>129</v>
      </c>
      <c r="C5743">
        <v>45248</v>
      </c>
      <c r="D5743">
        <v>77689</v>
      </c>
      <c r="E5743">
        <v>20232024</v>
      </c>
      <c r="F5743" t="s">
        <v>17</v>
      </c>
      <c r="G5743" t="s">
        <v>389</v>
      </c>
      <c r="H5743">
        <v>77</v>
      </c>
      <c r="I5743">
        <v>1</v>
      </c>
      <c r="J5743">
        <v>0</v>
      </c>
      <c r="K5743">
        <v>1</v>
      </c>
      <c r="L5743">
        <v>1</v>
      </c>
      <c r="M5743">
        <v>0</v>
      </c>
      <c r="N5743">
        <v>0</v>
      </c>
      <c r="O5743" t="s">
        <v>19</v>
      </c>
      <c r="P5743" t="str">
        <f>UPPER(Table1[[#This Row],[Venue]])</f>
        <v>HOME</v>
      </c>
    </row>
    <row r="5744" spans="1:16" hidden="1" x14ac:dyDescent="0.45">
      <c r="A5744">
        <v>40047020</v>
      </c>
      <c r="B5744" t="s">
        <v>129</v>
      </c>
      <c r="C5744">
        <v>45248</v>
      </c>
      <c r="D5744">
        <v>77689</v>
      </c>
      <c r="E5744">
        <v>20232024</v>
      </c>
      <c r="F5744" t="s">
        <v>17</v>
      </c>
      <c r="G5744" t="s">
        <v>388</v>
      </c>
      <c r="H5744">
        <v>79</v>
      </c>
      <c r="I5744">
        <v>2</v>
      </c>
      <c r="J5744">
        <v>2</v>
      </c>
      <c r="K5744">
        <v>1</v>
      </c>
      <c r="L5744">
        <v>0</v>
      </c>
      <c r="M5744">
        <v>0</v>
      </c>
      <c r="N5744">
        <v>0</v>
      </c>
      <c r="O5744" t="s">
        <v>19</v>
      </c>
      <c r="P5744" t="str">
        <f>UPPER(Table1[[#This Row],[Venue]])</f>
        <v>HOME</v>
      </c>
    </row>
    <row r="5745" spans="1:16" hidden="1" x14ac:dyDescent="0.45">
      <c r="A5745">
        <v>40047020</v>
      </c>
      <c r="B5745" t="s">
        <v>129</v>
      </c>
      <c r="C5745">
        <v>45248</v>
      </c>
      <c r="D5745">
        <v>77689</v>
      </c>
      <c r="E5745">
        <v>20232024</v>
      </c>
      <c r="F5745" t="s">
        <v>17</v>
      </c>
      <c r="G5745" t="s">
        <v>145</v>
      </c>
      <c r="H5745">
        <v>88</v>
      </c>
      <c r="I5745">
        <v>2</v>
      </c>
      <c r="J5745">
        <v>2</v>
      </c>
      <c r="K5745">
        <v>1</v>
      </c>
      <c r="L5745">
        <v>0</v>
      </c>
      <c r="M5745">
        <v>0</v>
      </c>
      <c r="N5745">
        <v>0</v>
      </c>
      <c r="O5745" t="s">
        <v>19</v>
      </c>
      <c r="P5745" t="str">
        <f>UPPER(Table1[[#This Row],[Venue]])</f>
        <v>HOME</v>
      </c>
    </row>
    <row r="5746" spans="1:16" hidden="1" x14ac:dyDescent="0.45">
      <c r="A5746">
        <v>40047020</v>
      </c>
      <c r="B5746" t="s">
        <v>129</v>
      </c>
      <c r="C5746">
        <v>45248</v>
      </c>
      <c r="D5746">
        <v>77689</v>
      </c>
      <c r="E5746">
        <v>20232024</v>
      </c>
      <c r="F5746" t="s">
        <v>17</v>
      </c>
      <c r="G5746" t="s">
        <v>147</v>
      </c>
      <c r="H5746">
        <v>92</v>
      </c>
      <c r="I5746">
        <v>7</v>
      </c>
      <c r="J5746">
        <v>3</v>
      </c>
      <c r="K5746">
        <v>1</v>
      </c>
      <c r="L5746">
        <v>4</v>
      </c>
      <c r="M5746">
        <v>0</v>
      </c>
      <c r="N5746">
        <v>0</v>
      </c>
      <c r="O5746" t="s">
        <v>19</v>
      </c>
      <c r="P5746" t="str">
        <f>UPPER(Table1[[#This Row],[Venue]])</f>
        <v>HOME</v>
      </c>
    </row>
    <row r="5747" spans="1:16" hidden="1" x14ac:dyDescent="0.45">
      <c r="A5747">
        <v>40047020</v>
      </c>
      <c r="B5747" t="s">
        <v>129</v>
      </c>
      <c r="C5747">
        <v>45248</v>
      </c>
      <c r="D5747">
        <v>77689</v>
      </c>
      <c r="E5747">
        <v>20232024</v>
      </c>
      <c r="F5747" t="s">
        <v>17</v>
      </c>
      <c r="G5747" t="s">
        <v>390</v>
      </c>
      <c r="H5747">
        <v>94</v>
      </c>
      <c r="I5747">
        <v>0</v>
      </c>
      <c r="J5747">
        <v>0</v>
      </c>
      <c r="K5747">
        <v>1</v>
      </c>
      <c r="L5747">
        <v>0</v>
      </c>
      <c r="M5747">
        <v>0</v>
      </c>
      <c r="N5747">
        <v>0</v>
      </c>
      <c r="O5747" t="s">
        <v>19</v>
      </c>
      <c r="P5747" t="str">
        <f>UPPER(Table1[[#This Row],[Venue]])</f>
        <v>HOME</v>
      </c>
    </row>
    <row r="5748" spans="1:16" hidden="1" x14ac:dyDescent="0.45">
      <c r="A5748">
        <v>40047020</v>
      </c>
      <c r="B5748" t="s">
        <v>129</v>
      </c>
      <c r="C5748">
        <v>45248</v>
      </c>
      <c r="D5748">
        <v>77689</v>
      </c>
      <c r="E5748">
        <v>20232024</v>
      </c>
      <c r="F5748" t="s">
        <v>17</v>
      </c>
      <c r="G5748" t="s">
        <v>148</v>
      </c>
      <c r="H5748">
        <v>95</v>
      </c>
      <c r="I5748">
        <v>3</v>
      </c>
      <c r="J5748">
        <v>0</v>
      </c>
      <c r="K5748">
        <v>1</v>
      </c>
      <c r="L5748">
        <v>3</v>
      </c>
      <c r="M5748">
        <v>0</v>
      </c>
      <c r="N5748">
        <v>0</v>
      </c>
      <c r="O5748" t="s">
        <v>19</v>
      </c>
      <c r="P5748" t="str">
        <f>UPPER(Table1[[#This Row],[Venue]])</f>
        <v>HOME</v>
      </c>
    </row>
    <row r="5749" spans="1:16" hidden="1" x14ac:dyDescent="0.45">
      <c r="A5749">
        <v>40047020</v>
      </c>
      <c r="B5749" t="s">
        <v>129</v>
      </c>
      <c r="C5749">
        <v>45248</v>
      </c>
      <c r="D5749">
        <v>77689</v>
      </c>
      <c r="E5749">
        <v>20232024</v>
      </c>
      <c r="F5749" t="s">
        <v>17</v>
      </c>
      <c r="G5749" t="s">
        <v>461</v>
      </c>
      <c r="H5749">
        <v>6</v>
      </c>
      <c r="I5749">
        <v>1</v>
      </c>
      <c r="J5749">
        <v>0</v>
      </c>
      <c r="K5749">
        <v>1</v>
      </c>
      <c r="L5749">
        <v>1</v>
      </c>
      <c r="M5749">
        <v>0</v>
      </c>
      <c r="N5749">
        <v>2</v>
      </c>
      <c r="O5749" t="s">
        <v>40</v>
      </c>
      <c r="P5749" t="str">
        <f>UPPER(Table1[[#This Row],[Venue]])</f>
        <v>AWAY</v>
      </c>
    </row>
    <row r="5750" spans="1:16" hidden="1" x14ac:dyDescent="0.45">
      <c r="A5750">
        <v>40047020</v>
      </c>
      <c r="B5750" t="s">
        <v>129</v>
      </c>
      <c r="C5750">
        <v>45248</v>
      </c>
      <c r="D5750">
        <v>77689</v>
      </c>
      <c r="E5750">
        <v>20232024</v>
      </c>
      <c r="F5750" t="s">
        <v>17</v>
      </c>
      <c r="G5750" t="s">
        <v>151</v>
      </c>
      <c r="H5750">
        <v>8</v>
      </c>
      <c r="I5750">
        <v>1</v>
      </c>
      <c r="J5750">
        <v>1</v>
      </c>
      <c r="K5750">
        <v>1</v>
      </c>
      <c r="L5750">
        <v>0</v>
      </c>
      <c r="M5750">
        <v>0</v>
      </c>
      <c r="N5750">
        <v>0</v>
      </c>
      <c r="O5750" t="s">
        <v>40</v>
      </c>
      <c r="P5750" t="str">
        <f>UPPER(Table1[[#This Row],[Venue]])</f>
        <v>AWAY</v>
      </c>
    </row>
    <row r="5751" spans="1:16" hidden="1" x14ac:dyDescent="0.45">
      <c r="A5751">
        <v>40047020</v>
      </c>
      <c r="B5751" t="s">
        <v>129</v>
      </c>
      <c r="C5751">
        <v>45248</v>
      </c>
      <c r="D5751">
        <v>77689</v>
      </c>
      <c r="E5751">
        <v>20232024</v>
      </c>
      <c r="F5751" t="s">
        <v>17</v>
      </c>
      <c r="G5751" t="s">
        <v>152</v>
      </c>
      <c r="H5751">
        <v>14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0</v>
      </c>
      <c r="O5751" t="s">
        <v>40</v>
      </c>
      <c r="P5751" t="str">
        <f>UPPER(Table1[[#This Row],[Venue]])</f>
        <v>AWAY</v>
      </c>
    </row>
    <row r="5752" spans="1:16" hidden="1" x14ac:dyDescent="0.45">
      <c r="A5752">
        <v>40047020</v>
      </c>
      <c r="B5752" t="s">
        <v>129</v>
      </c>
      <c r="C5752">
        <v>45248</v>
      </c>
      <c r="D5752">
        <v>77689</v>
      </c>
      <c r="E5752">
        <v>20232024</v>
      </c>
      <c r="F5752" t="s">
        <v>17</v>
      </c>
      <c r="G5752" t="s">
        <v>462</v>
      </c>
      <c r="H5752">
        <v>15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2</v>
      </c>
      <c r="O5752" t="s">
        <v>40</v>
      </c>
      <c r="P5752" t="str">
        <f>UPPER(Table1[[#This Row],[Venue]])</f>
        <v>AWAY</v>
      </c>
    </row>
    <row r="5753" spans="1:16" hidden="1" x14ac:dyDescent="0.45">
      <c r="A5753">
        <v>40047020</v>
      </c>
      <c r="B5753" t="s">
        <v>129</v>
      </c>
      <c r="C5753">
        <v>45248</v>
      </c>
      <c r="D5753">
        <v>77689</v>
      </c>
      <c r="E5753">
        <v>20232024</v>
      </c>
      <c r="F5753" t="s">
        <v>17</v>
      </c>
      <c r="G5753" t="s">
        <v>396</v>
      </c>
      <c r="H5753">
        <v>17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 t="s">
        <v>40</v>
      </c>
      <c r="P5753" t="str">
        <f>UPPER(Table1[[#This Row],[Venue]])</f>
        <v>AWAY</v>
      </c>
    </row>
    <row r="5754" spans="1:16" hidden="1" x14ac:dyDescent="0.45">
      <c r="A5754">
        <v>40047020</v>
      </c>
      <c r="B5754" t="s">
        <v>129</v>
      </c>
      <c r="C5754">
        <v>45248</v>
      </c>
      <c r="D5754">
        <v>77689</v>
      </c>
      <c r="E5754">
        <v>20232024</v>
      </c>
      <c r="F5754" t="s">
        <v>17</v>
      </c>
      <c r="G5754" t="s">
        <v>464</v>
      </c>
      <c r="H5754">
        <v>27</v>
      </c>
      <c r="I5754">
        <v>1</v>
      </c>
      <c r="J5754">
        <v>0</v>
      </c>
      <c r="K5754">
        <v>1</v>
      </c>
      <c r="L5754">
        <v>1</v>
      </c>
      <c r="M5754">
        <v>0</v>
      </c>
      <c r="N5754">
        <v>0</v>
      </c>
      <c r="O5754" t="s">
        <v>40</v>
      </c>
      <c r="P5754" t="str">
        <f>UPPER(Table1[[#This Row],[Venue]])</f>
        <v>AWAY</v>
      </c>
    </row>
    <row r="5755" spans="1:16" hidden="1" x14ac:dyDescent="0.45">
      <c r="A5755">
        <v>40047020</v>
      </c>
      <c r="B5755" t="s">
        <v>129</v>
      </c>
      <c r="C5755">
        <v>45248</v>
      </c>
      <c r="D5755">
        <v>77689</v>
      </c>
      <c r="E5755">
        <v>20232024</v>
      </c>
      <c r="F5755" t="s">
        <v>17</v>
      </c>
      <c r="G5755" t="s">
        <v>332</v>
      </c>
      <c r="H5755">
        <v>38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2</v>
      </c>
      <c r="O5755" t="s">
        <v>40</v>
      </c>
      <c r="P5755" t="str">
        <f>UPPER(Table1[[#This Row],[Venue]])</f>
        <v>AWAY</v>
      </c>
    </row>
    <row r="5756" spans="1:16" hidden="1" x14ac:dyDescent="0.45">
      <c r="A5756">
        <v>40047020</v>
      </c>
      <c r="B5756" t="s">
        <v>129</v>
      </c>
      <c r="C5756">
        <v>45248</v>
      </c>
      <c r="D5756">
        <v>77689</v>
      </c>
      <c r="E5756">
        <v>20232024</v>
      </c>
      <c r="F5756" t="s">
        <v>17</v>
      </c>
      <c r="G5756" t="s">
        <v>154</v>
      </c>
      <c r="H5756">
        <v>55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0</v>
      </c>
      <c r="O5756" t="s">
        <v>40</v>
      </c>
      <c r="P5756" t="str">
        <f>UPPER(Table1[[#This Row],[Venue]])</f>
        <v>AWAY</v>
      </c>
    </row>
    <row r="5757" spans="1:16" hidden="1" x14ac:dyDescent="0.45">
      <c r="A5757">
        <v>40047020</v>
      </c>
      <c r="B5757" t="s">
        <v>129</v>
      </c>
      <c r="C5757">
        <v>45248</v>
      </c>
      <c r="D5757">
        <v>77689</v>
      </c>
      <c r="E5757">
        <v>20232024</v>
      </c>
      <c r="F5757" t="s">
        <v>17</v>
      </c>
      <c r="G5757" t="s">
        <v>187</v>
      </c>
      <c r="H5757">
        <v>61</v>
      </c>
      <c r="I5757">
        <v>0</v>
      </c>
      <c r="J5757">
        <v>0</v>
      </c>
      <c r="K5757">
        <v>1</v>
      </c>
      <c r="L5757">
        <v>0</v>
      </c>
      <c r="M5757">
        <v>0</v>
      </c>
      <c r="N5757">
        <v>0</v>
      </c>
      <c r="O5757" t="s">
        <v>40</v>
      </c>
      <c r="P5757" t="str">
        <f>UPPER(Table1[[#This Row],[Venue]])</f>
        <v>AWAY</v>
      </c>
    </row>
    <row r="5758" spans="1:16" hidden="1" x14ac:dyDescent="0.45">
      <c r="A5758">
        <v>40047020</v>
      </c>
      <c r="B5758" t="s">
        <v>129</v>
      </c>
      <c r="C5758">
        <v>45248</v>
      </c>
      <c r="D5758">
        <v>77689</v>
      </c>
      <c r="E5758">
        <v>20232024</v>
      </c>
      <c r="F5758" t="s">
        <v>17</v>
      </c>
      <c r="G5758" t="s">
        <v>155</v>
      </c>
      <c r="H5758">
        <v>62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0</v>
      </c>
      <c r="O5758" t="s">
        <v>40</v>
      </c>
      <c r="P5758" t="str">
        <f>UPPER(Table1[[#This Row],[Venue]])</f>
        <v>AWAY</v>
      </c>
    </row>
    <row r="5759" spans="1:16" hidden="1" x14ac:dyDescent="0.45">
      <c r="A5759">
        <v>40047020</v>
      </c>
      <c r="B5759" t="s">
        <v>129</v>
      </c>
      <c r="C5759">
        <v>45248</v>
      </c>
      <c r="D5759">
        <v>77689</v>
      </c>
      <c r="E5759">
        <v>20232024</v>
      </c>
      <c r="F5759" t="s">
        <v>17</v>
      </c>
      <c r="G5759" t="s">
        <v>158</v>
      </c>
      <c r="H5759">
        <v>88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 t="s">
        <v>40</v>
      </c>
      <c r="P5759" t="str">
        <f>UPPER(Table1[[#This Row],[Venue]])</f>
        <v>AWAY</v>
      </c>
    </row>
    <row r="5760" spans="1:16" hidden="1" x14ac:dyDescent="0.45">
      <c r="A5760">
        <v>40047020</v>
      </c>
      <c r="B5760" t="s">
        <v>129</v>
      </c>
      <c r="C5760">
        <v>45248</v>
      </c>
      <c r="D5760">
        <v>77689</v>
      </c>
      <c r="E5760">
        <v>20232024</v>
      </c>
      <c r="F5760" t="s">
        <v>17</v>
      </c>
      <c r="G5760" t="s">
        <v>465</v>
      </c>
      <c r="H5760">
        <v>90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 t="s">
        <v>40</v>
      </c>
      <c r="P5760" t="str">
        <f>UPPER(Table1[[#This Row],[Venue]])</f>
        <v>AWAY</v>
      </c>
    </row>
    <row r="5761" spans="1:16" hidden="1" x14ac:dyDescent="0.45">
      <c r="A5761">
        <v>40044461</v>
      </c>
      <c r="B5761" t="s">
        <v>562</v>
      </c>
      <c r="C5761">
        <v>45248</v>
      </c>
      <c r="D5761">
        <v>75130</v>
      </c>
      <c r="E5761">
        <v>20232024</v>
      </c>
      <c r="F5761" t="s">
        <v>17</v>
      </c>
      <c r="G5761" t="s">
        <v>531</v>
      </c>
      <c r="H5761">
        <v>1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0</v>
      </c>
      <c r="O5761" t="s">
        <v>19</v>
      </c>
      <c r="P5761" t="str">
        <f>UPPER(Table1[[#This Row],[Venue]])</f>
        <v>HOME</v>
      </c>
    </row>
    <row r="5762" spans="1:16" hidden="1" x14ac:dyDescent="0.45">
      <c r="A5762">
        <v>40044461</v>
      </c>
      <c r="B5762" t="s">
        <v>562</v>
      </c>
      <c r="C5762">
        <v>45248</v>
      </c>
      <c r="D5762">
        <v>75130</v>
      </c>
      <c r="E5762">
        <v>20232024</v>
      </c>
      <c r="F5762" t="s">
        <v>17</v>
      </c>
      <c r="G5762" t="s">
        <v>504</v>
      </c>
      <c r="H5762">
        <v>3</v>
      </c>
      <c r="I5762">
        <v>1</v>
      </c>
      <c r="J5762">
        <v>0</v>
      </c>
      <c r="K5762">
        <v>1</v>
      </c>
      <c r="L5762">
        <v>1</v>
      </c>
      <c r="M5762">
        <v>0</v>
      </c>
      <c r="N5762">
        <v>0</v>
      </c>
      <c r="O5762" t="s">
        <v>19</v>
      </c>
      <c r="P5762" t="str">
        <f>UPPER(Table1[[#This Row],[Venue]])</f>
        <v>HOME</v>
      </c>
    </row>
    <row r="5763" spans="1:16" hidden="1" x14ac:dyDescent="0.45">
      <c r="A5763">
        <v>40044461</v>
      </c>
      <c r="B5763" t="s">
        <v>562</v>
      </c>
      <c r="C5763">
        <v>45248</v>
      </c>
      <c r="D5763">
        <v>75130</v>
      </c>
      <c r="E5763">
        <v>20232024</v>
      </c>
      <c r="F5763" t="s">
        <v>17</v>
      </c>
      <c r="G5763" t="s">
        <v>505</v>
      </c>
      <c r="H5763">
        <v>7</v>
      </c>
      <c r="I5763">
        <v>1</v>
      </c>
      <c r="J5763">
        <v>1</v>
      </c>
      <c r="K5763">
        <v>1</v>
      </c>
      <c r="L5763">
        <v>0</v>
      </c>
      <c r="M5763">
        <v>0</v>
      </c>
      <c r="N5763">
        <v>0</v>
      </c>
      <c r="O5763" t="s">
        <v>19</v>
      </c>
      <c r="P5763" t="str">
        <f>UPPER(Table1[[#This Row],[Venue]])</f>
        <v>HOME</v>
      </c>
    </row>
    <row r="5764" spans="1:16" hidden="1" x14ac:dyDescent="0.45">
      <c r="A5764">
        <v>40044461</v>
      </c>
      <c r="B5764" t="s">
        <v>562</v>
      </c>
      <c r="C5764">
        <v>45248</v>
      </c>
      <c r="D5764">
        <v>75130</v>
      </c>
      <c r="E5764">
        <v>20232024</v>
      </c>
      <c r="F5764" t="s">
        <v>17</v>
      </c>
      <c r="G5764" t="s">
        <v>506</v>
      </c>
      <c r="H5764">
        <v>8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2</v>
      </c>
      <c r="O5764" t="s">
        <v>19</v>
      </c>
      <c r="P5764" t="str">
        <f>UPPER(Table1[[#This Row],[Venue]])</f>
        <v>HOME</v>
      </c>
    </row>
    <row r="5765" spans="1:16" hidden="1" x14ac:dyDescent="0.45">
      <c r="A5765">
        <v>40044461</v>
      </c>
      <c r="B5765" t="s">
        <v>562</v>
      </c>
      <c r="C5765">
        <v>45248</v>
      </c>
      <c r="D5765">
        <v>75130</v>
      </c>
      <c r="E5765">
        <v>20232024</v>
      </c>
      <c r="F5765" t="s">
        <v>17</v>
      </c>
      <c r="G5765" t="s">
        <v>508</v>
      </c>
      <c r="H5765">
        <v>20</v>
      </c>
      <c r="I5765">
        <v>1</v>
      </c>
      <c r="J5765">
        <v>1</v>
      </c>
      <c r="K5765">
        <v>1</v>
      </c>
      <c r="L5765">
        <v>0</v>
      </c>
      <c r="M5765">
        <v>0</v>
      </c>
      <c r="N5765">
        <v>2</v>
      </c>
      <c r="O5765" t="s">
        <v>19</v>
      </c>
      <c r="P5765" t="str">
        <f>UPPER(Table1[[#This Row],[Venue]])</f>
        <v>HOME</v>
      </c>
    </row>
    <row r="5766" spans="1:16" hidden="1" x14ac:dyDescent="0.45">
      <c r="A5766">
        <v>40044461</v>
      </c>
      <c r="B5766" t="s">
        <v>562</v>
      </c>
      <c r="C5766">
        <v>45248</v>
      </c>
      <c r="D5766">
        <v>75130</v>
      </c>
      <c r="E5766">
        <v>20232024</v>
      </c>
      <c r="F5766" t="s">
        <v>17</v>
      </c>
      <c r="G5766" t="s">
        <v>509</v>
      </c>
      <c r="H5766">
        <v>24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 t="s">
        <v>19</v>
      </c>
      <c r="P5766" t="str">
        <f>UPPER(Table1[[#This Row],[Venue]])</f>
        <v>HOME</v>
      </c>
    </row>
    <row r="5767" spans="1:16" hidden="1" x14ac:dyDescent="0.45">
      <c r="A5767">
        <v>40044461</v>
      </c>
      <c r="B5767" t="s">
        <v>562</v>
      </c>
      <c r="C5767">
        <v>45248</v>
      </c>
      <c r="D5767">
        <v>75130</v>
      </c>
      <c r="E5767">
        <v>20232024</v>
      </c>
      <c r="F5767" t="s">
        <v>17</v>
      </c>
      <c r="G5767" t="s">
        <v>510</v>
      </c>
      <c r="H5767">
        <v>41</v>
      </c>
      <c r="I5767">
        <v>1</v>
      </c>
      <c r="J5767">
        <v>0</v>
      </c>
      <c r="K5767">
        <v>1</v>
      </c>
      <c r="L5767">
        <v>1</v>
      </c>
      <c r="M5767">
        <v>0</v>
      </c>
      <c r="N5767">
        <v>2</v>
      </c>
      <c r="O5767" t="s">
        <v>19</v>
      </c>
      <c r="P5767" t="str">
        <f>UPPER(Table1[[#This Row],[Venue]])</f>
        <v>HOME</v>
      </c>
    </row>
    <row r="5768" spans="1:16" hidden="1" x14ac:dyDescent="0.45">
      <c r="A5768">
        <v>40044461</v>
      </c>
      <c r="B5768" t="s">
        <v>562</v>
      </c>
      <c r="C5768">
        <v>45248</v>
      </c>
      <c r="D5768">
        <v>75130</v>
      </c>
      <c r="E5768">
        <v>20232024</v>
      </c>
      <c r="F5768" t="s">
        <v>17</v>
      </c>
      <c r="G5768" t="s">
        <v>511</v>
      </c>
      <c r="H5768">
        <v>44</v>
      </c>
      <c r="I5768">
        <v>0</v>
      </c>
      <c r="J5768">
        <v>0</v>
      </c>
      <c r="K5768">
        <v>1</v>
      </c>
      <c r="L5768">
        <v>0</v>
      </c>
      <c r="M5768">
        <v>1</v>
      </c>
      <c r="N5768">
        <v>0</v>
      </c>
      <c r="O5768" t="s">
        <v>19</v>
      </c>
      <c r="P5768" t="str">
        <f>UPPER(Table1[[#This Row],[Venue]])</f>
        <v>HOME</v>
      </c>
    </row>
    <row r="5769" spans="1:16" hidden="1" x14ac:dyDescent="0.45">
      <c r="A5769">
        <v>40044461</v>
      </c>
      <c r="B5769" t="s">
        <v>562</v>
      </c>
      <c r="C5769">
        <v>45248</v>
      </c>
      <c r="D5769">
        <v>75130</v>
      </c>
      <c r="E5769">
        <v>20232024</v>
      </c>
      <c r="F5769" t="s">
        <v>17</v>
      </c>
      <c r="G5769" t="s">
        <v>533</v>
      </c>
      <c r="H5769">
        <v>47</v>
      </c>
      <c r="I5769">
        <v>1</v>
      </c>
      <c r="J5769">
        <v>1</v>
      </c>
      <c r="K5769">
        <v>1</v>
      </c>
      <c r="L5769">
        <v>0</v>
      </c>
      <c r="M5769">
        <v>0</v>
      </c>
      <c r="N5769">
        <v>0</v>
      </c>
      <c r="O5769" t="s">
        <v>19</v>
      </c>
      <c r="P5769" t="str">
        <f>UPPER(Table1[[#This Row],[Venue]])</f>
        <v>HOME</v>
      </c>
    </row>
    <row r="5770" spans="1:16" hidden="1" x14ac:dyDescent="0.45">
      <c r="A5770">
        <v>40044461</v>
      </c>
      <c r="B5770" t="s">
        <v>562</v>
      </c>
      <c r="C5770">
        <v>45248</v>
      </c>
      <c r="D5770">
        <v>75130</v>
      </c>
      <c r="E5770">
        <v>20232024</v>
      </c>
      <c r="F5770" t="s">
        <v>17</v>
      </c>
      <c r="G5770" t="s">
        <v>547</v>
      </c>
      <c r="H5770">
        <v>50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 t="s">
        <v>19</v>
      </c>
      <c r="P5770" t="str">
        <f>UPPER(Table1[[#This Row],[Venue]])</f>
        <v>HOME</v>
      </c>
    </row>
    <row r="5771" spans="1:16" hidden="1" x14ac:dyDescent="0.45">
      <c r="A5771">
        <v>40044461</v>
      </c>
      <c r="B5771" t="s">
        <v>562</v>
      </c>
      <c r="C5771">
        <v>45248</v>
      </c>
      <c r="D5771">
        <v>75130</v>
      </c>
      <c r="E5771">
        <v>20232024</v>
      </c>
      <c r="F5771" t="s">
        <v>17</v>
      </c>
      <c r="G5771" t="s">
        <v>563</v>
      </c>
      <c r="H5771">
        <v>51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 t="s">
        <v>19</v>
      </c>
      <c r="P5771" t="str">
        <f>UPPER(Table1[[#This Row],[Venue]])</f>
        <v>HOME</v>
      </c>
    </row>
    <row r="5772" spans="1:16" hidden="1" x14ac:dyDescent="0.45">
      <c r="A5772">
        <v>40044461</v>
      </c>
      <c r="B5772" t="s">
        <v>562</v>
      </c>
      <c r="C5772">
        <v>45248</v>
      </c>
      <c r="D5772">
        <v>75130</v>
      </c>
      <c r="E5772">
        <v>20232024</v>
      </c>
      <c r="F5772" t="s">
        <v>17</v>
      </c>
      <c r="G5772" t="s">
        <v>512</v>
      </c>
      <c r="H5772">
        <v>77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0</v>
      </c>
      <c r="O5772" t="s">
        <v>19</v>
      </c>
      <c r="P5772" t="str">
        <f>UPPER(Table1[[#This Row],[Venue]])</f>
        <v>HOME</v>
      </c>
    </row>
    <row r="5773" spans="1:16" hidden="1" x14ac:dyDescent="0.45">
      <c r="A5773">
        <v>40044461</v>
      </c>
      <c r="B5773" t="s">
        <v>562</v>
      </c>
      <c r="C5773">
        <v>45248</v>
      </c>
      <c r="D5773">
        <v>75130</v>
      </c>
      <c r="E5773">
        <v>20232024</v>
      </c>
      <c r="F5773" t="s">
        <v>17</v>
      </c>
      <c r="G5773" t="s">
        <v>513</v>
      </c>
      <c r="H5773">
        <v>82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 t="s">
        <v>19</v>
      </c>
      <c r="P5773" t="str">
        <f>UPPER(Table1[[#This Row],[Venue]])</f>
        <v>HOME</v>
      </c>
    </row>
    <row r="5774" spans="1:16" hidden="1" x14ac:dyDescent="0.45">
      <c r="A5774">
        <v>40044461</v>
      </c>
      <c r="B5774" t="s">
        <v>562</v>
      </c>
      <c r="C5774">
        <v>45248</v>
      </c>
      <c r="D5774">
        <v>75130</v>
      </c>
      <c r="E5774">
        <v>20232024</v>
      </c>
      <c r="F5774" t="s">
        <v>17</v>
      </c>
      <c r="G5774" t="s">
        <v>514</v>
      </c>
      <c r="H5774">
        <v>88</v>
      </c>
      <c r="I5774">
        <v>1</v>
      </c>
      <c r="J5774">
        <v>0</v>
      </c>
      <c r="K5774">
        <v>1</v>
      </c>
      <c r="L5774">
        <v>1</v>
      </c>
      <c r="M5774">
        <v>0</v>
      </c>
      <c r="N5774">
        <v>0</v>
      </c>
      <c r="O5774" t="s">
        <v>19</v>
      </c>
      <c r="P5774" t="str">
        <f>UPPER(Table1[[#This Row],[Venue]])</f>
        <v>HOME</v>
      </c>
    </row>
    <row r="5775" spans="1:16" hidden="1" x14ac:dyDescent="0.45">
      <c r="A5775">
        <v>40044461</v>
      </c>
      <c r="B5775" t="s">
        <v>562</v>
      </c>
      <c r="C5775">
        <v>45248</v>
      </c>
      <c r="D5775">
        <v>75130</v>
      </c>
      <c r="E5775">
        <v>20232024</v>
      </c>
      <c r="F5775" t="s">
        <v>17</v>
      </c>
      <c r="G5775" t="s">
        <v>85</v>
      </c>
      <c r="H5775">
        <v>99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 t="s">
        <v>19</v>
      </c>
      <c r="P5775" t="str">
        <f>UPPER(Table1[[#This Row],[Venue]])</f>
        <v>HOME</v>
      </c>
    </row>
    <row r="5776" spans="1:16" hidden="1" x14ac:dyDescent="0.45">
      <c r="A5776">
        <v>40044461</v>
      </c>
      <c r="B5776" t="s">
        <v>562</v>
      </c>
      <c r="C5776">
        <v>45248</v>
      </c>
      <c r="D5776">
        <v>75130</v>
      </c>
      <c r="E5776">
        <v>20232024</v>
      </c>
      <c r="F5776" t="s">
        <v>17</v>
      </c>
      <c r="G5776" t="s">
        <v>212</v>
      </c>
      <c r="H5776">
        <v>1</v>
      </c>
      <c r="I5776">
        <v>0</v>
      </c>
      <c r="J5776">
        <v>0</v>
      </c>
      <c r="K5776">
        <v>1</v>
      </c>
      <c r="L5776">
        <v>0</v>
      </c>
      <c r="M5776">
        <v>0</v>
      </c>
      <c r="N5776">
        <v>0</v>
      </c>
      <c r="O5776" t="s">
        <v>40</v>
      </c>
      <c r="P5776" t="str">
        <f>UPPER(Table1[[#This Row],[Venue]])</f>
        <v>AWAY</v>
      </c>
    </row>
    <row r="5777" spans="1:16" hidden="1" x14ac:dyDescent="0.45">
      <c r="A5777">
        <v>40044461</v>
      </c>
      <c r="B5777" t="s">
        <v>562</v>
      </c>
      <c r="C5777">
        <v>45248</v>
      </c>
      <c r="D5777">
        <v>75130</v>
      </c>
      <c r="E5777">
        <v>20232024</v>
      </c>
      <c r="F5777" t="s">
        <v>17</v>
      </c>
      <c r="G5777" t="s">
        <v>268</v>
      </c>
      <c r="H5777">
        <v>6</v>
      </c>
      <c r="I5777">
        <v>4</v>
      </c>
      <c r="J5777">
        <v>2</v>
      </c>
      <c r="K5777">
        <v>1</v>
      </c>
      <c r="L5777">
        <v>2</v>
      </c>
      <c r="M5777">
        <v>0</v>
      </c>
      <c r="N5777">
        <v>0</v>
      </c>
      <c r="O5777" t="s">
        <v>40</v>
      </c>
      <c r="P5777" t="str">
        <f>UPPER(Table1[[#This Row],[Venue]])</f>
        <v>AWAY</v>
      </c>
    </row>
    <row r="5778" spans="1:16" hidden="1" x14ac:dyDescent="0.45">
      <c r="A5778">
        <v>40044461</v>
      </c>
      <c r="B5778" t="s">
        <v>562</v>
      </c>
      <c r="C5778">
        <v>45248</v>
      </c>
      <c r="D5778">
        <v>75130</v>
      </c>
      <c r="E5778">
        <v>20232024</v>
      </c>
      <c r="F5778" t="s">
        <v>17</v>
      </c>
      <c r="G5778" t="s">
        <v>214</v>
      </c>
      <c r="H5778">
        <v>7</v>
      </c>
      <c r="I5778">
        <v>2</v>
      </c>
      <c r="J5778">
        <v>1</v>
      </c>
      <c r="K5778">
        <v>1</v>
      </c>
      <c r="L5778">
        <v>1</v>
      </c>
      <c r="M5778">
        <v>0</v>
      </c>
      <c r="N5778">
        <v>0</v>
      </c>
      <c r="O5778" t="s">
        <v>40</v>
      </c>
      <c r="P5778" t="str">
        <f>UPPER(Table1[[#This Row],[Venue]])</f>
        <v>AWAY</v>
      </c>
    </row>
    <row r="5779" spans="1:16" hidden="1" x14ac:dyDescent="0.45">
      <c r="A5779">
        <v>40044461</v>
      </c>
      <c r="B5779" t="s">
        <v>562</v>
      </c>
      <c r="C5779">
        <v>45248</v>
      </c>
      <c r="D5779">
        <v>75130</v>
      </c>
      <c r="E5779">
        <v>20232024</v>
      </c>
      <c r="F5779" t="s">
        <v>17</v>
      </c>
      <c r="G5779" t="s">
        <v>215</v>
      </c>
      <c r="H5779">
        <v>9</v>
      </c>
      <c r="I5779">
        <v>5</v>
      </c>
      <c r="J5779">
        <v>3</v>
      </c>
      <c r="K5779">
        <v>1</v>
      </c>
      <c r="L5779">
        <v>2</v>
      </c>
      <c r="M5779">
        <v>0</v>
      </c>
      <c r="N5779">
        <v>0</v>
      </c>
      <c r="O5779" t="s">
        <v>40</v>
      </c>
      <c r="P5779" t="str">
        <f>UPPER(Table1[[#This Row],[Venue]])</f>
        <v>AWAY</v>
      </c>
    </row>
    <row r="5780" spans="1:16" hidden="1" x14ac:dyDescent="0.45">
      <c r="A5780">
        <v>40044461</v>
      </c>
      <c r="B5780" t="s">
        <v>562</v>
      </c>
      <c r="C5780">
        <v>45248</v>
      </c>
      <c r="D5780">
        <v>75130</v>
      </c>
      <c r="E5780">
        <v>20232024</v>
      </c>
      <c r="F5780" t="s">
        <v>17</v>
      </c>
      <c r="G5780" t="s">
        <v>216</v>
      </c>
      <c r="H5780">
        <v>14</v>
      </c>
      <c r="I5780">
        <v>3</v>
      </c>
      <c r="J5780">
        <v>0</v>
      </c>
      <c r="K5780">
        <v>1</v>
      </c>
      <c r="L5780">
        <v>3</v>
      </c>
      <c r="M5780">
        <v>0</v>
      </c>
      <c r="N5780">
        <v>0</v>
      </c>
      <c r="O5780" t="s">
        <v>40</v>
      </c>
      <c r="P5780" t="str">
        <f>UPPER(Table1[[#This Row],[Venue]])</f>
        <v>AWAY</v>
      </c>
    </row>
    <row r="5781" spans="1:16" hidden="1" x14ac:dyDescent="0.45">
      <c r="A5781">
        <v>40044461</v>
      </c>
      <c r="B5781" t="s">
        <v>562</v>
      </c>
      <c r="C5781">
        <v>45248</v>
      </c>
      <c r="D5781">
        <v>75130</v>
      </c>
      <c r="E5781">
        <v>20232024</v>
      </c>
      <c r="F5781" t="s">
        <v>17</v>
      </c>
      <c r="G5781" t="s">
        <v>545</v>
      </c>
      <c r="H5781">
        <v>15</v>
      </c>
      <c r="I5781">
        <v>1</v>
      </c>
      <c r="J5781">
        <v>1</v>
      </c>
      <c r="K5781">
        <v>1</v>
      </c>
      <c r="L5781">
        <v>0</v>
      </c>
      <c r="M5781">
        <v>0</v>
      </c>
      <c r="N5781">
        <v>2</v>
      </c>
      <c r="O5781" t="s">
        <v>40</v>
      </c>
      <c r="P5781" t="str">
        <f>UPPER(Table1[[#This Row],[Venue]])</f>
        <v>AWAY</v>
      </c>
    </row>
    <row r="5782" spans="1:16" hidden="1" x14ac:dyDescent="0.45">
      <c r="A5782">
        <v>40044461</v>
      </c>
      <c r="B5782" t="s">
        <v>562</v>
      </c>
      <c r="C5782">
        <v>45248</v>
      </c>
      <c r="D5782">
        <v>75130</v>
      </c>
      <c r="E5782">
        <v>20232024</v>
      </c>
      <c r="F5782" t="s">
        <v>17</v>
      </c>
      <c r="G5782" t="s">
        <v>219</v>
      </c>
      <c r="H5782">
        <v>23</v>
      </c>
      <c r="I5782">
        <v>4</v>
      </c>
      <c r="J5782">
        <v>1</v>
      </c>
      <c r="K5782">
        <v>1</v>
      </c>
      <c r="L5782">
        <v>3</v>
      </c>
      <c r="M5782">
        <v>0</v>
      </c>
      <c r="N5782">
        <v>0</v>
      </c>
      <c r="O5782" t="s">
        <v>40</v>
      </c>
      <c r="P5782" t="str">
        <f>UPPER(Table1[[#This Row],[Venue]])</f>
        <v>AWAY</v>
      </c>
    </row>
    <row r="5783" spans="1:16" hidden="1" x14ac:dyDescent="0.45">
      <c r="A5783">
        <v>40044461</v>
      </c>
      <c r="B5783" t="s">
        <v>562</v>
      </c>
      <c r="C5783">
        <v>45248</v>
      </c>
      <c r="D5783">
        <v>75130</v>
      </c>
      <c r="E5783">
        <v>20232024</v>
      </c>
      <c r="F5783" t="s">
        <v>17</v>
      </c>
      <c r="G5783" t="s">
        <v>220</v>
      </c>
      <c r="H5783">
        <v>24</v>
      </c>
      <c r="I5783">
        <v>1</v>
      </c>
      <c r="J5783">
        <v>0</v>
      </c>
      <c r="K5783">
        <v>1</v>
      </c>
      <c r="L5783">
        <v>1</v>
      </c>
      <c r="M5783">
        <v>0</v>
      </c>
      <c r="N5783">
        <v>0</v>
      </c>
      <c r="O5783" t="s">
        <v>40</v>
      </c>
      <c r="P5783" t="str">
        <f>UPPER(Table1[[#This Row],[Venue]])</f>
        <v>AWAY</v>
      </c>
    </row>
    <row r="5784" spans="1:16" hidden="1" x14ac:dyDescent="0.45">
      <c r="A5784">
        <v>40044461</v>
      </c>
      <c r="B5784" t="s">
        <v>562</v>
      </c>
      <c r="C5784">
        <v>45248</v>
      </c>
      <c r="D5784">
        <v>75130</v>
      </c>
      <c r="E5784">
        <v>20232024</v>
      </c>
      <c r="F5784" t="s">
        <v>17</v>
      </c>
      <c r="G5784" t="s">
        <v>222</v>
      </c>
      <c r="H5784">
        <v>27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 t="s">
        <v>40</v>
      </c>
      <c r="P5784" t="str">
        <f>UPPER(Table1[[#This Row],[Venue]])</f>
        <v>AWAY</v>
      </c>
    </row>
    <row r="5785" spans="1:16" hidden="1" x14ac:dyDescent="0.45">
      <c r="A5785">
        <v>40044461</v>
      </c>
      <c r="B5785" t="s">
        <v>562</v>
      </c>
      <c r="C5785">
        <v>45248</v>
      </c>
      <c r="D5785">
        <v>75130</v>
      </c>
      <c r="E5785">
        <v>20232024</v>
      </c>
      <c r="F5785" t="s">
        <v>17</v>
      </c>
      <c r="G5785" t="s">
        <v>223</v>
      </c>
      <c r="H5785">
        <v>37</v>
      </c>
      <c r="I5785">
        <v>1</v>
      </c>
      <c r="J5785">
        <v>1</v>
      </c>
      <c r="K5785">
        <v>1</v>
      </c>
      <c r="L5785">
        <v>0</v>
      </c>
      <c r="M5785">
        <v>0</v>
      </c>
      <c r="N5785">
        <v>0</v>
      </c>
      <c r="O5785" t="s">
        <v>40</v>
      </c>
      <c r="P5785" t="str">
        <f>UPPER(Table1[[#This Row],[Venue]])</f>
        <v>AWAY</v>
      </c>
    </row>
    <row r="5786" spans="1:16" hidden="1" x14ac:dyDescent="0.45">
      <c r="A5786">
        <v>40044461</v>
      </c>
      <c r="B5786" t="s">
        <v>562</v>
      </c>
      <c r="C5786">
        <v>45248</v>
      </c>
      <c r="D5786">
        <v>75130</v>
      </c>
      <c r="E5786">
        <v>20232024</v>
      </c>
      <c r="F5786" t="s">
        <v>17</v>
      </c>
      <c r="G5786" t="s">
        <v>230</v>
      </c>
      <c r="H5786">
        <v>61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 t="s">
        <v>40</v>
      </c>
      <c r="P5786" t="str">
        <f>UPPER(Table1[[#This Row],[Venue]])</f>
        <v>AWAY</v>
      </c>
    </row>
    <row r="5787" spans="1:16" hidden="1" x14ac:dyDescent="0.45">
      <c r="A5787">
        <v>40044461</v>
      </c>
      <c r="B5787" t="s">
        <v>562</v>
      </c>
      <c r="C5787">
        <v>45248</v>
      </c>
      <c r="D5787">
        <v>75130</v>
      </c>
      <c r="E5787">
        <v>20232024</v>
      </c>
      <c r="F5787" t="s">
        <v>17</v>
      </c>
      <c r="G5787" t="s">
        <v>50</v>
      </c>
      <c r="H5787">
        <v>63</v>
      </c>
      <c r="I5787">
        <v>1</v>
      </c>
      <c r="J5787">
        <v>0</v>
      </c>
      <c r="K5787">
        <v>1</v>
      </c>
      <c r="L5787">
        <v>1</v>
      </c>
      <c r="M5787">
        <v>0</v>
      </c>
      <c r="N5787">
        <v>0</v>
      </c>
      <c r="O5787" t="s">
        <v>40</v>
      </c>
      <c r="P5787" t="str">
        <f>UPPER(Table1[[#This Row],[Venue]])</f>
        <v>AWAY</v>
      </c>
    </row>
    <row r="5788" spans="1:16" hidden="1" x14ac:dyDescent="0.45">
      <c r="A5788">
        <v>40044461</v>
      </c>
      <c r="B5788" t="s">
        <v>562</v>
      </c>
      <c r="C5788">
        <v>45248</v>
      </c>
      <c r="D5788">
        <v>75130</v>
      </c>
      <c r="E5788">
        <v>20232024</v>
      </c>
      <c r="F5788" t="s">
        <v>17</v>
      </c>
      <c r="G5788" t="s">
        <v>226</v>
      </c>
      <c r="H5788">
        <v>70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0</v>
      </c>
      <c r="O5788" t="s">
        <v>40</v>
      </c>
      <c r="P5788" t="str">
        <f>UPPER(Table1[[#This Row],[Venue]])</f>
        <v>AWAY</v>
      </c>
    </row>
    <row r="5789" spans="1:16" hidden="1" x14ac:dyDescent="0.45">
      <c r="A5789">
        <v>40044461</v>
      </c>
      <c r="B5789" t="s">
        <v>562</v>
      </c>
      <c r="C5789">
        <v>45248</v>
      </c>
      <c r="D5789">
        <v>75130</v>
      </c>
      <c r="E5789">
        <v>20232024</v>
      </c>
      <c r="F5789" t="s">
        <v>17</v>
      </c>
      <c r="G5789" t="s">
        <v>269</v>
      </c>
      <c r="H5789">
        <v>71</v>
      </c>
      <c r="I5789">
        <v>1</v>
      </c>
      <c r="J5789">
        <v>0</v>
      </c>
      <c r="K5789">
        <v>1</v>
      </c>
      <c r="L5789">
        <v>1</v>
      </c>
      <c r="M5789">
        <v>0</v>
      </c>
      <c r="N5789">
        <v>2</v>
      </c>
      <c r="O5789" t="s">
        <v>40</v>
      </c>
      <c r="P5789" t="str">
        <f>UPPER(Table1[[#This Row],[Venue]])</f>
        <v>AWAY</v>
      </c>
    </row>
    <row r="5790" spans="1:16" hidden="1" x14ac:dyDescent="0.45">
      <c r="A5790">
        <v>40044461</v>
      </c>
      <c r="B5790" t="s">
        <v>562</v>
      </c>
      <c r="C5790">
        <v>45248</v>
      </c>
      <c r="D5790">
        <v>75130</v>
      </c>
      <c r="E5790">
        <v>20232024</v>
      </c>
      <c r="F5790" t="s">
        <v>17</v>
      </c>
      <c r="G5790" t="s">
        <v>227</v>
      </c>
      <c r="H5790">
        <v>74</v>
      </c>
      <c r="I5790">
        <v>2</v>
      </c>
      <c r="J5790">
        <v>1</v>
      </c>
      <c r="K5790">
        <v>1</v>
      </c>
      <c r="L5790">
        <v>1</v>
      </c>
      <c r="M5790">
        <v>0</v>
      </c>
      <c r="N5790">
        <v>0</v>
      </c>
      <c r="O5790" t="s">
        <v>40</v>
      </c>
      <c r="P5790" t="str">
        <f>UPPER(Table1[[#This Row],[Venue]])</f>
        <v>AWAY</v>
      </c>
    </row>
    <row r="5791" spans="1:16" hidden="1" x14ac:dyDescent="0.45">
      <c r="A5791">
        <v>40044461</v>
      </c>
      <c r="B5791" t="s">
        <v>562</v>
      </c>
      <c r="C5791">
        <v>45248</v>
      </c>
      <c r="D5791">
        <v>75130</v>
      </c>
      <c r="E5791">
        <v>20232024</v>
      </c>
      <c r="F5791" t="s">
        <v>17</v>
      </c>
      <c r="G5791" t="s">
        <v>228</v>
      </c>
      <c r="H5791">
        <v>77</v>
      </c>
      <c r="I5791">
        <v>6</v>
      </c>
      <c r="J5791">
        <v>3</v>
      </c>
      <c r="K5791">
        <v>1</v>
      </c>
      <c r="L5791">
        <v>3</v>
      </c>
      <c r="M5791">
        <v>0</v>
      </c>
      <c r="N5791">
        <v>0</v>
      </c>
      <c r="O5791" t="s">
        <v>40</v>
      </c>
      <c r="P5791" t="str">
        <f>UPPER(Table1[[#This Row],[Venue]])</f>
        <v>AWAY</v>
      </c>
    </row>
    <row r="5792" spans="1:16" hidden="1" x14ac:dyDescent="0.45">
      <c r="A5792">
        <v>40044461</v>
      </c>
      <c r="B5792" t="s">
        <v>562</v>
      </c>
      <c r="C5792">
        <v>45248</v>
      </c>
      <c r="D5792">
        <v>75130</v>
      </c>
      <c r="E5792">
        <v>20232024</v>
      </c>
      <c r="F5792" t="s">
        <v>17</v>
      </c>
      <c r="G5792" t="s">
        <v>231</v>
      </c>
      <c r="H5792">
        <v>97</v>
      </c>
      <c r="I5792">
        <v>7</v>
      </c>
      <c r="J5792">
        <v>4</v>
      </c>
      <c r="K5792">
        <v>1</v>
      </c>
      <c r="L5792">
        <v>3</v>
      </c>
      <c r="M5792">
        <v>0</v>
      </c>
      <c r="N5792">
        <v>0</v>
      </c>
      <c r="O5792" t="s">
        <v>40</v>
      </c>
      <c r="P5792" t="str">
        <f>UPPER(Table1[[#This Row],[Venue]])</f>
        <v>AWAY</v>
      </c>
    </row>
    <row r="5793" spans="1:16" hidden="1" x14ac:dyDescent="0.45">
      <c r="A5793">
        <v>40044433</v>
      </c>
      <c r="B5793" t="s">
        <v>299</v>
      </c>
      <c r="C5793">
        <v>45248</v>
      </c>
      <c r="D5793">
        <v>75102</v>
      </c>
      <c r="E5793">
        <v>20232024</v>
      </c>
      <c r="F5793" t="s">
        <v>17</v>
      </c>
      <c r="G5793" t="s">
        <v>564</v>
      </c>
      <c r="H5793">
        <v>7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0</v>
      </c>
      <c r="O5793" t="s">
        <v>19</v>
      </c>
      <c r="P5793" t="str">
        <f>UPPER(Table1[[#This Row],[Venue]])</f>
        <v>HOME</v>
      </c>
    </row>
    <row r="5794" spans="1:16" hidden="1" x14ac:dyDescent="0.45">
      <c r="A5794">
        <v>40044433</v>
      </c>
      <c r="B5794" t="s">
        <v>299</v>
      </c>
      <c r="C5794">
        <v>45248</v>
      </c>
      <c r="D5794">
        <v>75102</v>
      </c>
      <c r="E5794">
        <v>20232024</v>
      </c>
      <c r="F5794" t="s">
        <v>17</v>
      </c>
      <c r="G5794" t="s">
        <v>565</v>
      </c>
      <c r="H5794">
        <v>8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0</v>
      </c>
      <c r="O5794" t="s">
        <v>19</v>
      </c>
      <c r="P5794" t="str">
        <f>UPPER(Table1[[#This Row],[Venue]])</f>
        <v>HOME</v>
      </c>
    </row>
    <row r="5795" spans="1:16" hidden="1" x14ac:dyDescent="0.45">
      <c r="A5795">
        <v>40044433</v>
      </c>
      <c r="B5795" t="s">
        <v>299</v>
      </c>
      <c r="C5795">
        <v>45248</v>
      </c>
      <c r="D5795">
        <v>75102</v>
      </c>
      <c r="E5795">
        <v>20232024</v>
      </c>
      <c r="F5795" t="s">
        <v>17</v>
      </c>
      <c r="G5795" t="s">
        <v>24</v>
      </c>
      <c r="H5795">
        <v>12</v>
      </c>
      <c r="I5795">
        <v>4</v>
      </c>
      <c r="J5795">
        <v>2</v>
      </c>
      <c r="K5795">
        <v>1</v>
      </c>
      <c r="L5795">
        <v>2</v>
      </c>
      <c r="M5795">
        <v>0</v>
      </c>
      <c r="N5795">
        <v>0</v>
      </c>
      <c r="O5795" t="s">
        <v>19</v>
      </c>
      <c r="P5795" t="str">
        <f>UPPER(Table1[[#This Row],[Venue]])</f>
        <v>HOME</v>
      </c>
    </row>
    <row r="5796" spans="1:16" hidden="1" x14ac:dyDescent="0.45">
      <c r="A5796">
        <v>40044433</v>
      </c>
      <c r="B5796" t="s">
        <v>299</v>
      </c>
      <c r="C5796">
        <v>45248</v>
      </c>
      <c r="D5796">
        <v>75102</v>
      </c>
      <c r="E5796">
        <v>20232024</v>
      </c>
      <c r="F5796" t="s">
        <v>17</v>
      </c>
      <c r="G5796" t="s">
        <v>426</v>
      </c>
      <c r="H5796">
        <v>16</v>
      </c>
      <c r="I5796">
        <v>0</v>
      </c>
      <c r="J5796">
        <v>0</v>
      </c>
      <c r="K5796">
        <v>1</v>
      </c>
      <c r="L5796">
        <v>0</v>
      </c>
      <c r="M5796">
        <v>0</v>
      </c>
      <c r="N5796">
        <v>0</v>
      </c>
      <c r="O5796" t="s">
        <v>19</v>
      </c>
      <c r="P5796" t="str">
        <f>UPPER(Table1[[#This Row],[Venue]])</f>
        <v>HOME</v>
      </c>
    </row>
    <row r="5797" spans="1:16" hidden="1" x14ac:dyDescent="0.45">
      <c r="A5797">
        <v>40044433</v>
      </c>
      <c r="B5797" t="s">
        <v>299</v>
      </c>
      <c r="C5797">
        <v>45248</v>
      </c>
      <c r="D5797">
        <v>75102</v>
      </c>
      <c r="E5797">
        <v>20232024</v>
      </c>
      <c r="F5797" t="s">
        <v>17</v>
      </c>
      <c r="G5797" t="s">
        <v>442</v>
      </c>
      <c r="H5797">
        <v>17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0</v>
      </c>
      <c r="O5797" t="s">
        <v>19</v>
      </c>
      <c r="P5797" t="str">
        <f>UPPER(Table1[[#This Row],[Venue]])</f>
        <v>HOME</v>
      </c>
    </row>
    <row r="5798" spans="1:16" hidden="1" x14ac:dyDescent="0.45">
      <c r="A5798">
        <v>40044433</v>
      </c>
      <c r="B5798" t="s">
        <v>299</v>
      </c>
      <c r="C5798">
        <v>45248</v>
      </c>
      <c r="D5798">
        <v>75102</v>
      </c>
      <c r="E5798">
        <v>20232024</v>
      </c>
      <c r="F5798" t="s">
        <v>17</v>
      </c>
      <c r="G5798" t="s">
        <v>27</v>
      </c>
      <c r="H5798">
        <v>19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2</v>
      </c>
      <c r="O5798" t="s">
        <v>19</v>
      </c>
      <c r="P5798" t="str">
        <f>UPPER(Table1[[#This Row],[Venue]])</f>
        <v>HOME</v>
      </c>
    </row>
    <row r="5799" spans="1:16" hidden="1" x14ac:dyDescent="0.45">
      <c r="A5799">
        <v>40044433</v>
      </c>
      <c r="B5799" t="s">
        <v>299</v>
      </c>
      <c r="C5799">
        <v>45248</v>
      </c>
      <c r="D5799">
        <v>75102</v>
      </c>
      <c r="E5799">
        <v>20232024</v>
      </c>
      <c r="F5799" t="s">
        <v>17</v>
      </c>
      <c r="G5799" t="s">
        <v>466</v>
      </c>
      <c r="H5799">
        <v>23</v>
      </c>
      <c r="I5799">
        <v>1</v>
      </c>
      <c r="J5799">
        <v>0</v>
      </c>
      <c r="K5799">
        <v>1</v>
      </c>
      <c r="L5799">
        <v>1</v>
      </c>
      <c r="M5799">
        <v>0</v>
      </c>
      <c r="N5799">
        <v>0</v>
      </c>
      <c r="O5799" t="s">
        <v>19</v>
      </c>
      <c r="P5799" t="str">
        <f>UPPER(Table1[[#This Row],[Venue]])</f>
        <v>HOME</v>
      </c>
    </row>
    <row r="5800" spans="1:16" hidden="1" x14ac:dyDescent="0.45">
      <c r="A5800">
        <v>40044433</v>
      </c>
      <c r="B5800" t="s">
        <v>299</v>
      </c>
      <c r="C5800">
        <v>45248</v>
      </c>
      <c r="D5800">
        <v>75102</v>
      </c>
      <c r="E5800">
        <v>20232024</v>
      </c>
      <c r="F5800" t="s">
        <v>17</v>
      </c>
      <c r="G5800" t="s">
        <v>192</v>
      </c>
      <c r="H5800">
        <v>32</v>
      </c>
      <c r="I5800">
        <v>1</v>
      </c>
      <c r="J5800">
        <v>1</v>
      </c>
      <c r="K5800">
        <v>1</v>
      </c>
      <c r="L5800">
        <v>0</v>
      </c>
      <c r="M5800">
        <v>1</v>
      </c>
      <c r="N5800">
        <v>0</v>
      </c>
      <c r="O5800" t="s">
        <v>19</v>
      </c>
      <c r="P5800" t="str">
        <f>UPPER(Table1[[#This Row],[Venue]])</f>
        <v>HOME</v>
      </c>
    </row>
    <row r="5801" spans="1:16" hidden="1" x14ac:dyDescent="0.45">
      <c r="A5801">
        <v>40044433</v>
      </c>
      <c r="B5801" t="s">
        <v>299</v>
      </c>
      <c r="C5801">
        <v>45248</v>
      </c>
      <c r="D5801">
        <v>75102</v>
      </c>
      <c r="E5801">
        <v>20232024</v>
      </c>
      <c r="F5801" t="s">
        <v>17</v>
      </c>
      <c r="G5801" t="s">
        <v>468</v>
      </c>
      <c r="H5801">
        <v>36</v>
      </c>
      <c r="I5801">
        <v>2</v>
      </c>
      <c r="J5801">
        <v>1</v>
      </c>
      <c r="K5801">
        <v>1</v>
      </c>
      <c r="L5801">
        <v>1</v>
      </c>
      <c r="M5801">
        <v>0</v>
      </c>
      <c r="N5801">
        <v>2</v>
      </c>
      <c r="O5801" t="s">
        <v>19</v>
      </c>
      <c r="P5801" t="str">
        <f>UPPER(Table1[[#This Row],[Venue]])</f>
        <v>HOME</v>
      </c>
    </row>
    <row r="5802" spans="1:16" hidden="1" x14ac:dyDescent="0.45">
      <c r="A5802">
        <v>40044433</v>
      </c>
      <c r="B5802" t="s">
        <v>299</v>
      </c>
      <c r="C5802">
        <v>45248</v>
      </c>
      <c r="D5802">
        <v>75102</v>
      </c>
      <c r="E5802">
        <v>20232024</v>
      </c>
      <c r="F5802" t="s">
        <v>17</v>
      </c>
      <c r="G5802" t="s">
        <v>30</v>
      </c>
      <c r="H5802">
        <v>40</v>
      </c>
      <c r="I5802">
        <v>0</v>
      </c>
      <c r="J5802">
        <v>0</v>
      </c>
      <c r="K5802">
        <v>1</v>
      </c>
      <c r="L5802">
        <v>0</v>
      </c>
      <c r="M5802">
        <v>0</v>
      </c>
      <c r="N5802">
        <v>0</v>
      </c>
      <c r="O5802" t="s">
        <v>19</v>
      </c>
      <c r="P5802" t="str">
        <f>UPPER(Table1[[#This Row],[Venue]])</f>
        <v>HOME</v>
      </c>
    </row>
    <row r="5803" spans="1:16" hidden="1" x14ac:dyDescent="0.45">
      <c r="A5803">
        <v>40044433</v>
      </c>
      <c r="B5803" t="s">
        <v>299</v>
      </c>
      <c r="C5803">
        <v>45248</v>
      </c>
      <c r="D5803">
        <v>75102</v>
      </c>
      <c r="E5803">
        <v>20232024</v>
      </c>
      <c r="F5803" t="s">
        <v>17</v>
      </c>
      <c r="G5803" t="s">
        <v>28</v>
      </c>
      <c r="H5803">
        <v>41</v>
      </c>
      <c r="I5803">
        <v>1</v>
      </c>
      <c r="J5803">
        <v>1</v>
      </c>
      <c r="K5803">
        <v>1</v>
      </c>
      <c r="L5803">
        <v>0</v>
      </c>
      <c r="M5803">
        <v>0</v>
      </c>
      <c r="N5803">
        <v>0</v>
      </c>
      <c r="O5803" t="s">
        <v>19</v>
      </c>
      <c r="P5803" t="str">
        <f>UPPER(Table1[[#This Row],[Venue]])</f>
        <v>HOME</v>
      </c>
    </row>
    <row r="5804" spans="1:16" hidden="1" x14ac:dyDescent="0.45">
      <c r="A5804">
        <v>40044433</v>
      </c>
      <c r="B5804" t="s">
        <v>299</v>
      </c>
      <c r="C5804">
        <v>45248</v>
      </c>
      <c r="D5804">
        <v>75102</v>
      </c>
      <c r="E5804">
        <v>20232024</v>
      </c>
      <c r="F5804" t="s">
        <v>17</v>
      </c>
      <c r="G5804" t="s">
        <v>29</v>
      </c>
      <c r="H5804">
        <v>44</v>
      </c>
      <c r="I5804">
        <v>3</v>
      </c>
      <c r="J5804">
        <v>3</v>
      </c>
      <c r="K5804">
        <v>1</v>
      </c>
      <c r="L5804">
        <v>0</v>
      </c>
      <c r="M5804">
        <v>0</v>
      </c>
      <c r="N5804">
        <v>0</v>
      </c>
      <c r="O5804" t="s">
        <v>19</v>
      </c>
      <c r="P5804" t="str">
        <f>UPPER(Table1[[#This Row],[Venue]])</f>
        <v>HOME</v>
      </c>
    </row>
    <row r="5805" spans="1:16" hidden="1" x14ac:dyDescent="0.45">
      <c r="A5805">
        <v>40044433</v>
      </c>
      <c r="B5805" t="s">
        <v>299</v>
      </c>
      <c r="C5805">
        <v>45248</v>
      </c>
      <c r="D5805">
        <v>75102</v>
      </c>
      <c r="E5805">
        <v>20232024</v>
      </c>
      <c r="F5805" t="s">
        <v>17</v>
      </c>
      <c r="G5805" t="s">
        <v>550</v>
      </c>
      <c r="H5805">
        <v>50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 t="s">
        <v>19</v>
      </c>
      <c r="P5805" t="str">
        <f>UPPER(Table1[[#This Row],[Venue]])</f>
        <v>HOME</v>
      </c>
    </row>
    <row r="5806" spans="1:16" hidden="1" x14ac:dyDescent="0.45">
      <c r="A5806">
        <v>40044433</v>
      </c>
      <c r="B5806" t="s">
        <v>299</v>
      </c>
      <c r="C5806">
        <v>45248</v>
      </c>
      <c r="D5806">
        <v>75102</v>
      </c>
      <c r="E5806">
        <v>20232024</v>
      </c>
      <c r="F5806" t="s">
        <v>17</v>
      </c>
      <c r="G5806" t="s">
        <v>18</v>
      </c>
      <c r="H5806">
        <v>55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 t="s">
        <v>19</v>
      </c>
      <c r="P5806" t="str">
        <f>UPPER(Table1[[#This Row],[Venue]])</f>
        <v>HOME</v>
      </c>
    </row>
    <row r="5807" spans="1:16" hidden="1" x14ac:dyDescent="0.45">
      <c r="A5807">
        <v>40044433</v>
      </c>
      <c r="B5807" t="s">
        <v>299</v>
      </c>
      <c r="C5807">
        <v>45248</v>
      </c>
      <c r="D5807">
        <v>75102</v>
      </c>
      <c r="E5807">
        <v>20232024</v>
      </c>
      <c r="F5807" t="s">
        <v>17</v>
      </c>
      <c r="G5807" t="s">
        <v>437</v>
      </c>
      <c r="H5807">
        <v>56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 t="s">
        <v>19</v>
      </c>
      <c r="P5807" t="str">
        <f>UPPER(Table1[[#This Row],[Venue]])</f>
        <v>HOME</v>
      </c>
    </row>
    <row r="5808" spans="1:16" hidden="1" x14ac:dyDescent="0.45">
      <c r="A5808">
        <v>40044433</v>
      </c>
      <c r="B5808" t="s">
        <v>299</v>
      </c>
      <c r="C5808">
        <v>45248</v>
      </c>
      <c r="D5808">
        <v>75102</v>
      </c>
      <c r="E5808">
        <v>20232024</v>
      </c>
      <c r="F5808" t="s">
        <v>17</v>
      </c>
      <c r="G5808" t="s">
        <v>35</v>
      </c>
      <c r="H5808">
        <v>75</v>
      </c>
      <c r="I5808">
        <v>0</v>
      </c>
      <c r="J5808">
        <v>0</v>
      </c>
      <c r="K5808">
        <v>1</v>
      </c>
      <c r="L5808">
        <v>0</v>
      </c>
      <c r="M5808">
        <v>0</v>
      </c>
      <c r="N5808">
        <v>0</v>
      </c>
      <c r="O5808" t="s">
        <v>19</v>
      </c>
      <c r="P5808" t="str">
        <f>UPPER(Table1[[#This Row],[Venue]])</f>
        <v>HOME</v>
      </c>
    </row>
    <row r="5809" spans="1:16" hidden="1" x14ac:dyDescent="0.45">
      <c r="A5809">
        <v>40044433</v>
      </c>
      <c r="B5809" t="s">
        <v>299</v>
      </c>
      <c r="C5809">
        <v>45248</v>
      </c>
      <c r="D5809">
        <v>75102</v>
      </c>
      <c r="E5809">
        <v>20232024</v>
      </c>
      <c r="F5809" t="s">
        <v>17</v>
      </c>
      <c r="G5809" t="s">
        <v>36</v>
      </c>
      <c r="H5809">
        <v>87</v>
      </c>
      <c r="I5809">
        <v>2</v>
      </c>
      <c r="J5809">
        <v>0</v>
      </c>
      <c r="K5809">
        <v>1</v>
      </c>
      <c r="L5809">
        <v>2</v>
      </c>
      <c r="M5809">
        <v>0</v>
      </c>
      <c r="N5809">
        <v>0</v>
      </c>
      <c r="O5809" t="s">
        <v>19</v>
      </c>
      <c r="P5809" t="str">
        <f>UPPER(Table1[[#This Row],[Venue]])</f>
        <v>HOME</v>
      </c>
    </row>
    <row r="5810" spans="1:16" hidden="1" x14ac:dyDescent="0.45">
      <c r="A5810">
        <v>40044433</v>
      </c>
      <c r="B5810" t="s">
        <v>299</v>
      </c>
      <c r="C5810">
        <v>45248</v>
      </c>
      <c r="D5810">
        <v>75102</v>
      </c>
      <c r="E5810">
        <v>20232024</v>
      </c>
      <c r="F5810" t="s">
        <v>17</v>
      </c>
      <c r="G5810" t="s">
        <v>469</v>
      </c>
      <c r="H5810">
        <v>88</v>
      </c>
      <c r="I5810">
        <v>2</v>
      </c>
      <c r="J5810">
        <v>0</v>
      </c>
      <c r="K5810">
        <v>1</v>
      </c>
      <c r="L5810">
        <v>2</v>
      </c>
      <c r="M5810">
        <v>0</v>
      </c>
      <c r="N5810">
        <v>0</v>
      </c>
      <c r="O5810" t="s">
        <v>19</v>
      </c>
      <c r="P5810" t="str">
        <f>UPPER(Table1[[#This Row],[Venue]])</f>
        <v>HOME</v>
      </c>
    </row>
    <row r="5811" spans="1:16" hidden="1" x14ac:dyDescent="0.45">
      <c r="A5811">
        <v>40044433</v>
      </c>
      <c r="B5811" t="s">
        <v>299</v>
      </c>
      <c r="C5811">
        <v>45248</v>
      </c>
      <c r="D5811">
        <v>75102</v>
      </c>
      <c r="E5811">
        <v>20232024</v>
      </c>
      <c r="F5811" t="s">
        <v>17</v>
      </c>
      <c r="G5811" t="s">
        <v>307</v>
      </c>
      <c r="H5811">
        <v>7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 t="s">
        <v>40</v>
      </c>
      <c r="P5811" t="str">
        <f>UPPER(Table1[[#This Row],[Venue]])</f>
        <v>AWAY</v>
      </c>
    </row>
    <row r="5812" spans="1:16" hidden="1" x14ac:dyDescent="0.45">
      <c r="A5812">
        <v>40044433</v>
      </c>
      <c r="B5812" t="s">
        <v>299</v>
      </c>
      <c r="C5812">
        <v>45248</v>
      </c>
      <c r="D5812">
        <v>75102</v>
      </c>
      <c r="E5812">
        <v>20232024</v>
      </c>
      <c r="F5812" t="s">
        <v>17</v>
      </c>
      <c r="G5812" t="s">
        <v>78</v>
      </c>
      <c r="H5812">
        <v>8</v>
      </c>
      <c r="I5812">
        <v>1</v>
      </c>
      <c r="J5812">
        <v>1</v>
      </c>
      <c r="K5812">
        <v>1</v>
      </c>
      <c r="L5812">
        <v>0</v>
      </c>
      <c r="M5812">
        <v>0</v>
      </c>
      <c r="N5812">
        <v>0</v>
      </c>
      <c r="O5812" t="s">
        <v>40</v>
      </c>
      <c r="P5812" t="str">
        <f>UPPER(Table1[[#This Row],[Venue]])</f>
        <v>AWAY</v>
      </c>
    </row>
    <row r="5813" spans="1:16" hidden="1" x14ac:dyDescent="0.45">
      <c r="A5813">
        <v>40044433</v>
      </c>
      <c r="B5813" t="s">
        <v>299</v>
      </c>
      <c r="C5813">
        <v>45248</v>
      </c>
      <c r="D5813">
        <v>75102</v>
      </c>
      <c r="E5813">
        <v>20232024</v>
      </c>
      <c r="F5813" t="s">
        <v>17</v>
      </c>
      <c r="G5813" t="s">
        <v>83</v>
      </c>
      <c r="H5813">
        <v>17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0</v>
      </c>
      <c r="O5813" t="s">
        <v>40</v>
      </c>
      <c r="P5813" t="str">
        <f>UPPER(Table1[[#This Row],[Venue]])</f>
        <v>AWAY</v>
      </c>
    </row>
    <row r="5814" spans="1:16" hidden="1" x14ac:dyDescent="0.45">
      <c r="A5814">
        <v>40044433</v>
      </c>
      <c r="B5814" t="s">
        <v>299</v>
      </c>
      <c r="C5814">
        <v>45248</v>
      </c>
      <c r="D5814">
        <v>75102</v>
      </c>
      <c r="E5814">
        <v>20232024</v>
      </c>
      <c r="F5814" t="s">
        <v>17</v>
      </c>
      <c r="G5814" t="s">
        <v>210</v>
      </c>
      <c r="H5814">
        <v>23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 t="s">
        <v>40</v>
      </c>
      <c r="P5814" t="str">
        <f>UPPER(Table1[[#This Row],[Venue]])</f>
        <v>AWAY</v>
      </c>
    </row>
    <row r="5815" spans="1:16" hidden="1" x14ac:dyDescent="0.45">
      <c r="A5815">
        <v>40044433</v>
      </c>
      <c r="B5815" t="s">
        <v>299</v>
      </c>
      <c r="C5815">
        <v>45248</v>
      </c>
      <c r="D5815">
        <v>75102</v>
      </c>
      <c r="E5815">
        <v>20232024</v>
      </c>
      <c r="F5815" t="s">
        <v>17</v>
      </c>
      <c r="G5815" t="s">
        <v>87</v>
      </c>
      <c r="H5815">
        <v>27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 t="s">
        <v>40</v>
      </c>
      <c r="P5815" t="str">
        <f>UPPER(Table1[[#This Row],[Venue]])</f>
        <v>AWAY</v>
      </c>
    </row>
    <row r="5816" spans="1:16" hidden="1" x14ac:dyDescent="0.45">
      <c r="A5816">
        <v>40044433</v>
      </c>
      <c r="B5816" t="s">
        <v>299</v>
      </c>
      <c r="C5816">
        <v>45248</v>
      </c>
      <c r="D5816">
        <v>75102</v>
      </c>
      <c r="E5816">
        <v>20232024</v>
      </c>
      <c r="F5816" t="s">
        <v>17</v>
      </c>
      <c r="G5816" t="s">
        <v>88</v>
      </c>
      <c r="H5816">
        <v>30</v>
      </c>
      <c r="I5816">
        <v>0</v>
      </c>
      <c r="J5816">
        <v>0</v>
      </c>
      <c r="K5816">
        <v>1</v>
      </c>
      <c r="L5816">
        <v>0</v>
      </c>
      <c r="M5816">
        <v>0</v>
      </c>
      <c r="N5816">
        <v>0</v>
      </c>
      <c r="O5816" t="s">
        <v>40</v>
      </c>
      <c r="P5816" t="str">
        <f>UPPER(Table1[[#This Row],[Venue]])</f>
        <v>AWAY</v>
      </c>
    </row>
    <row r="5817" spans="1:16" hidden="1" x14ac:dyDescent="0.45">
      <c r="A5817">
        <v>40044433</v>
      </c>
      <c r="B5817" t="s">
        <v>299</v>
      </c>
      <c r="C5817">
        <v>45248</v>
      </c>
      <c r="D5817">
        <v>75102</v>
      </c>
      <c r="E5817">
        <v>20232024</v>
      </c>
      <c r="F5817" t="s">
        <v>17</v>
      </c>
      <c r="G5817" t="s">
        <v>319</v>
      </c>
      <c r="H5817">
        <v>38</v>
      </c>
      <c r="I5817">
        <v>0</v>
      </c>
      <c r="J5817">
        <v>0</v>
      </c>
      <c r="K5817">
        <v>1</v>
      </c>
      <c r="L5817">
        <v>0</v>
      </c>
      <c r="M5817">
        <v>0</v>
      </c>
      <c r="N5817">
        <v>2</v>
      </c>
      <c r="O5817" t="s">
        <v>40</v>
      </c>
      <c r="P5817" t="str">
        <f>UPPER(Table1[[#This Row],[Venue]])</f>
        <v>AWAY</v>
      </c>
    </row>
    <row r="5818" spans="1:16" hidden="1" x14ac:dyDescent="0.45">
      <c r="A5818">
        <v>40044433</v>
      </c>
      <c r="B5818" t="s">
        <v>299</v>
      </c>
      <c r="C5818">
        <v>45248</v>
      </c>
      <c r="D5818">
        <v>75102</v>
      </c>
      <c r="E5818">
        <v>20232024</v>
      </c>
      <c r="F5818" t="s">
        <v>17</v>
      </c>
      <c r="G5818" t="s">
        <v>404</v>
      </c>
      <c r="H5818">
        <v>72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 t="s">
        <v>40</v>
      </c>
      <c r="P5818" t="str">
        <f>UPPER(Table1[[#This Row],[Venue]])</f>
        <v>AWAY</v>
      </c>
    </row>
    <row r="5819" spans="1:16" hidden="1" x14ac:dyDescent="0.45">
      <c r="A5819">
        <v>40044433</v>
      </c>
      <c r="B5819" t="s">
        <v>299</v>
      </c>
      <c r="C5819">
        <v>45248</v>
      </c>
      <c r="D5819">
        <v>75102</v>
      </c>
      <c r="E5819">
        <v>20232024</v>
      </c>
      <c r="F5819" t="s">
        <v>17</v>
      </c>
      <c r="G5819" t="s">
        <v>491</v>
      </c>
      <c r="H5819">
        <v>75</v>
      </c>
      <c r="I5819">
        <v>0</v>
      </c>
      <c r="J5819">
        <v>0</v>
      </c>
      <c r="K5819">
        <v>1</v>
      </c>
      <c r="L5819">
        <v>0</v>
      </c>
      <c r="M5819">
        <v>0</v>
      </c>
      <c r="N5819">
        <v>0</v>
      </c>
      <c r="O5819" t="s">
        <v>40</v>
      </c>
      <c r="P5819" t="str">
        <f>UPPER(Table1[[#This Row],[Venue]])</f>
        <v>AWAY</v>
      </c>
    </row>
    <row r="5820" spans="1:16" hidden="1" x14ac:dyDescent="0.45">
      <c r="A5820">
        <v>40044433</v>
      </c>
      <c r="B5820" t="s">
        <v>299</v>
      </c>
      <c r="C5820">
        <v>45248</v>
      </c>
      <c r="D5820">
        <v>75102</v>
      </c>
      <c r="E5820">
        <v>20232024</v>
      </c>
      <c r="F5820" t="s">
        <v>17</v>
      </c>
      <c r="G5820" t="s">
        <v>402</v>
      </c>
      <c r="H5820">
        <v>84</v>
      </c>
      <c r="I5820">
        <v>1</v>
      </c>
      <c r="J5820">
        <v>0</v>
      </c>
      <c r="K5820">
        <v>1</v>
      </c>
      <c r="L5820">
        <v>1</v>
      </c>
      <c r="M5820">
        <v>0</v>
      </c>
      <c r="N5820">
        <v>0</v>
      </c>
      <c r="O5820" t="s">
        <v>40</v>
      </c>
      <c r="P5820" t="str">
        <f>UPPER(Table1[[#This Row],[Venue]])</f>
        <v>AWAY</v>
      </c>
    </row>
    <row r="5821" spans="1:16" hidden="1" x14ac:dyDescent="0.45">
      <c r="A5821">
        <v>40044433</v>
      </c>
      <c r="B5821" t="s">
        <v>299</v>
      </c>
      <c r="C5821">
        <v>45248</v>
      </c>
      <c r="D5821">
        <v>75102</v>
      </c>
      <c r="E5821">
        <v>20232024</v>
      </c>
      <c r="F5821" t="s">
        <v>17</v>
      </c>
      <c r="G5821" t="s">
        <v>500</v>
      </c>
      <c r="H5821">
        <v>86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0</v>
      </c>
      <c r="O5821" t="s">
        <v>40</v>
      </c>
      <c r="P5821" t="str">
        <f>UPPER(Table1[[#This Row],[Venue]])</f>
        <v>AWAY</v>
      </c>
    </row>
    <row r="5822" spans="1:16" hidden="1" x14ac:dyDescent="0.45">
      <c r="A5822">
        <v>40044433</v>
      </c>
      <c r="B5822" t="s">
        <v>299</v>
      </c>
      <c r="C5822">
        <v>45248</v>
      </c>
      <c r="D5822">
        <v>75102</v>
      </c>
      <c r="E5822">
        <v>20232024</v>
      </c>
      <c r="F5822" t="s">
        <v>17</v>
      </c>
      <c r="G5822" t="s">
        <v>92</v>
      </c>
      <c r="H5822">
        <v>96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0</v>
      </c>
      <c r="O5822" t="s">
        <v>40</v>
      </c>
      <c r="P5822" t="str">
        <f>UPPER(Table1[[#This Row],[Venue]])</f>
        <v>AWAY</v>
      </c>
    </row>
    <row r="5823" spans="1:16" hidden="1" x14ac:dyDescent="0.45">
      <c r="A5823">
        <v>40044431</v>
      </c>
      <c r="B5823" t="s">
        <v>566</v>
      </c>
      <c r="C5823">
        <v>45248</v>
      </c>
      <c r="D5823">
        <v>75100</v>
      </c>
      <c r="E5823">
        <v>20232024</v>
      </c>
      <c r="F5823" t="s">
        <v>17</v>
      </c>
      <c r="G5823" t="s">
        <v>239</v>
      </c>
      <c r="H5823">
        <v>1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 t="s">
        <v>19</v>
      </c>
      <c r="P5823" t="str">
        <f>UPPER(Table1[[#This Row],[Venue]])</f>
        <v>HOME</v>
      </c>
    </row>
    <row r="5824" spans="1:16" hidden="1" x14ac:dyDescent="0.45">
      <c r="A5824">
        <v>40044431</v>
      </c>
      <c r="B5824" t="s">
        <v>566</v>
      </c>
      <c r="C5824">
        <v>45248</v>
      </c>
      <c r="D5824">
        <v>75100</v>
      </c>
      <c r="E5824">
        <v>20232024</v>
      </c>
      <c r="F5824" t="s">
        <v>17</v>
      </c>
      <c r="G5824" t="s">
        <v>240</v>
      </c>
      <c r="H5824">
        <v>3</v>
      </c>
      <c r="I5824">
        <v>1</v>
      </c>
      <c r="J5824">
        <v>1</v>
      </c>
      <c r="K5824">
        <v>1</v>
      </c>
      <c r="L5824">
        <v>0</v>
      </c>
      <c r="M5824">
        <v>0</v>
      </c>
      <c r="N5824">
        <v>0</v>
      </c>
      <c r="O5824" t="s">
        <v>19</v>
      </c>
      <c r="P5824" t="str">
        <f>UPPER(Table1[[#This Row],[Venue]])</f>
        <v>HOME</v>
      </c>
    </row>
    <row r="5825" spans="1:16" hidden="1" x14ac:dyDescent="0.45">
      <c r="A5825">
        <v>40044431</v>
      </c>
      <c r="B5825" t="s">
        <v>566</v>
      </c>
      <c r="C5825">
        <v>45248</v>
      </c>
      <c r="D5825">
        <v>75100</v>
      </c>
      <c r="E5825">
        <v>20232024</v>
      </c>
      <c r="F5825" t="s">
        <v>17</v>
      </c>
      <c r="G5825" t="s">
        <v>241</v>
      </c>
      <c r="H5825">
        <v>4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 t="s">
        <v>19</v>
      </c>
      <c r="P5825" t="str">
        <f>UPPER(Table1[[#This Row],[Venue]])</f>
        <v>HOME</v>
      </c>
    </row>
    <row r="5826" spans="1:16" hidden="1" x14ac:dyDescent="0.45">
      <c r="A5826">
        <v>40044431</v>
      </c>
      <c r="B5826" t="s">
        <v>566</v>
      </c>
      <c r="C5826">
        <v>45248</v>
      </c>
      <c r="D5826">
        <v>75100</v>
      </c>
      <c r="E5826">
        <v>20232024</v>
      </c>
      <c r="F5826" t="s">
        <v>17</v>
      </c>
      <c r="G5826" t="s">
        <v>398</v>
      </c>
      <c r="H5826">
        <v>5</v>
      </c>
      <c r="I5826">
        <v>1</v>
      </c>
      <c r="J5826">
        <v>0</v>
      </c>
      <c r="K5826">
        <v>1</v>
      </c>
      <c r="L5826">
        <v>1</v>
      </c>
      <c r="M5826">
        <v>0</v>
      </c>
      <c r="N5826">
        <v>0</v>
      </c>
      <c r="O5826" t="s">
        <v>19</v>
      </c>
      <c r="P5826" t="str">
        <f>UPPER(Table1[[#This Row],[Venue]])</f>
        <v>HOME</v>
      </c>
    </row>
    <row r="5827" spans="1:16" hidden="1" x14ac:dyDescent="0.45">
      <c r="A5827">
        <v>40044431</v>
      </c>
      <c r="B5827" t="s">
        <v>566</v>
      </c>
      <c r="C5827">
        <v>45248</v>
      </c>
      <c r="D5827">
        <v>75100</v>
      </c>
      <c r="E5827">
        <v>20232024</v>
      </c>
      <c r="F5827" t="s">
        <v>17</v>
      </c>
      <c r="G5827" t="s">
        <v>253</v>
      </c>
      <c r="H5827">
        <v>6</v>
      </c>
      <c r="I5827">
        <v>1</v>
      </c>
      <c r="J5827">
        <v>1</v>
      </c>
      <c r="K5827">
        <v>1</v>
      </c>
      <c r="L5827">
        <v>0</v>
      </c>
      <c r="M5827">
        <v>0</v>
      </c>
      <c r="N5827">
        <v>0</v>
      </c>
      <c r="O5827" t="s">
        <v>19</v>
      </c>
      <c r="P5827" t="str">
        <f>UPPER(Table1[[#This Row],[Venue]])</f>
        <v>HOME</v>
      </c>
    </row>
    <row r="5828" spans="1:16" hidden="1" x14ac:dyDescent="0.45">
      <c r="A5828">
        <v>40044431</v>
      </c>
      <c r="B5828" t="s">
        <v>566</v>
      </c>
      <c r="C5828">
        <v>45248</v>
      </c>
      <c r="D5828">
        <v>75100</v>
      </c>
      <c r="E5828">
        <v>20232024</v>
      </c>
      <c r="F5828" t="s">
        <v>17</v>
      </c>
      <c r="G5828" t="s">
        <v>59</v>
      </c>
      <c r="H5828">
        <v>9</v>
      </c>
      <c r="I5828">
        <v>3</v>
      </c>
      <c r="J5828">
        <v>1</v>
      </c>
      <c r="K5828">
        <v>1</v>
      </c>
      <c r="L5828">
        <v>2</v>
      </c>
      <c r="M5828">
        <v>0</v>
      </c>
      <c r="N5828">
        <v>2</v>
      </c>
      <c r="O5828" t="s">
        <v>19</v>
      </c>
      <c r="P5828" t="str">
        <f>UPPER(Table1[[#This Row],[Venue]])</f>
        <v>HOME</v>
      </c>
    </row>
    <row r="5829" spans="1:16" hidden="1" x14ac:dyDescent="0.45">
      <c r="A5829">
        <v>40044431</v>
      </c>
      <c r="B5829" t="s">
        <v>566</v>
      </c>
      <c r="C5829">
        <v>45248</v>
      </c>
      <c r="D5829">
        <v>75100</v>
      </c>
      <c r="E5829">
        <v>20232024</v>
      </c>
      <c r="F5829" t="s">
        <v>17</v>
      </c>
      <c r="G5829" t="s">
        <v>245</v>
      </c>
      <c r="H5829">
        <v>10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2</v>
      </c>
      <c r="O5829" t="s">
        <v>19</v>
      </c>
      <c r="P5829" t="str">
        <f>UPPER(Table1[[#This Row],[Venue]])</f>
        <v>HOME</v>
      </c>
    </row>
    <row r="5830" spans="1:16" hidden="1" x14ac:dyDescent="0.45">
      <c r="A5830">
        <v>40044431</v>
      </c>
      <c r="B5830" t="s">
        <v>566</v>
      </c>
      <c r="C5830">
        <v>45248</v>
      </c>
      <c r="D5830">
        <v>75100</v>
      </c>
      <c r="E5830">
        <v>20232024</v>
      </c>
      <c r="F5830" t="s">
        <v>17</v>
      </c>
      <c r="G5830" t="s">
        <v>244</v>
      </c>
      <c r="H5830">
        <v>11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  <c r="O5830" t="s">
        <v>19</v>
      </c>
      <c r="P5830" t="str">
        <f>UPPER(Table1[[#This Row],[Venue]])</f>
        <v>HOME</v>
      </c>
    </row>
    <row r="5831" spans="1:16" hidden="1" x14ac:dyDescent="0.45">
      <c r="A5831">
        <v>40044431</v>
      </c>
      <c r="B5831" t="s">
        <v>566</v>
      </c>
      <c r="C5831">
        <v>45248</v>
      </c>
      <c r="D5831">
        <v>75100</v>
      </c>
      <c r="E5831">
        <v>20232024</v>
      </c>
      <c r="F5831" t="s">
        <v>17</v>
      </c>
      <c r="G5831" t="s">
        <v>243</v>
      </c>
      <c r="H5831">
        <v>17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0</v>
      </c>
      <c r="O5831" t="s">
        <v>19</v>
      </c>
      <c r="P5831" t="str">
        <f>UPPER(Table1[[#This Row],[Venue]])</f>
        <v>HOME</v>
      </c>
    </row>
    <row r="5832" spans="1:16" hidden="1" x14ac:dyDescent="0.45">
      <c r="A5832">
        <v>40044431</v>
      </c>
      <c r="B5832" t="s">
        <v>566</v>
      </c>
      <c r="C5832">
        <v>45248</v>
      </c>
      <c r="D5832">
        <v>75100</v>
      </c>
      <c r="E5832">
        <v>20232024</v>
      </c>
      <c r="F5832" t="s">
        <v>17</v>
      </c>
      <c r="G5832" t="s">
        <v>236</v>
      </c>
      <c r="H5832">
        <v>21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2</v>
      </c>
      <c r="O5832" t="s">
        <v>19</v>
      </c>
      <c r="P5832" t="str">
        <f>UPPER(Table1[[#This Row],[Venue]])</f>
        <v>HOME</v>
      </c>
    </row>
    <row r="5833" spans="1:16" hidden="1" x14ac:dyDescent="0.45">
      <c r="A5833">
        <v>40044431</v>
      </c>
      <c r="B5833" t="s">
        <v>566</v>
      </c>
      <c r="C5833">
        <v>45248</v>
      </c>
      <c r="D5833">
        <v>75100</v>
      </c>
      <c r="E5833">
        <v>20232024</v>
      </c>
      <c r="F5833" t="s">
        <v>17</v>
      </c>
      <c r="G5833" t="s">
        <v>247</v>
      </c>
      <c r="H5833">
        <v>27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 t="s">
        <v>19</v>
      </c>
      <c r="P5833" t="str">
        <f>UPPER(Table1[[#This Row],[Venue]])</f>
        <v>HOME</v>
      </c>
    </row>
    <row r="5834" spans="1:16" hidden="1" x14ac:dyDescent="0.45">
      <c r="A5834">
        <v>40044431</v>
      </c>
      <c r="B5834" t="s">
        <v>566</v>
      </c>
      <c r="C5834">
        <v>45248</v>
      </c>
      <c r="D5834">
        <v>75100</v>
      </c>
      <c r="E5834">
        <v>20232024</v>
      </c>
      <c r="F5834" t="s">
        <v>17</v>
      </c>
      <c r="G5834" t="s">
        <v>248</v>
      </c>
      <c r="H5834">
        <v>31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 t="s">
        <v>19</v>
      </c>
      <c r="P5834" t="str">
        <f>UPPER(Table1[[#This Row],[Venue]])</f>
        <v>HOME</v>
      </c>
    </row>
    <row r="5835" spans="1:16" hidden="1" x14ac:dyDescent="0.45">
      <c r="A5835">
        <v>40044431</v>
      </c>
      <c r="B5835" t="s">
        <v>566</v>
      </c>
      <c r="C5835">
        <v>45248</v>
      </c>
      <c r="D5835">
        <v>75100</v>
      </c>
      <c r="E5835">
        <v>20232024</v>
      </c>
      <c r="F5835" t="s">
        <v>17</v>
      </c>
      <c r="G5835" t="s">
        <v>249</v>
      </c>
      <c r="H5835">
        <v>41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  <c r="O5835" t="s">
        <v>19</v>
      </c>
      <c r="P5835" t="str">
        <f>UPPER(Table1[[#This Row],[Venue]])</f>
        <v>HOME</v>
      </c>
    </row>
    <row r="5836" spans="1:16" hidden="1" x14ac:dyDescent="0.45">
      <c r="A5836">
        <v>40044431</v>
      </c>
      <c r="B5836" t="s">
        <v>566</v>
      </c>
      <c r="C5836">
        <v>45248</v>
      </c>
      <c r="D5836">
        <v>75100</v>
      </c>
      <c r="E5836">
        <v>20232024</v>
      </c>
      <c r="F5836" t="s">
        <v>17</v>
      </c>
      <c r="G5836" t="s">
        <v>250</v>
      </c>
      <c r="H5836">
        <v>42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2</v>
      </c>
      <c r="O5836" t="s">
        <v>19</v>
      </c>
      <c r="P5836" t="str">
        <f>UPPER(Table1[[#This Row],[Venue]])</f>
        <v>HOME</v>
      </c>
    </row>
    <row r="5837" spans="1:16" hidden="1" x14ac:dyDescent="0.45">
      <c r="A5837">
        <v>40044431</v>
      </c>
      <c r="B5837" t="s">
        <v>566</v>
      </c>
      <c r="C5837">
        <v>45248</v>
      </c>
      <c r="D5837">
        <v>75100</v>
      </c>
      <c r="E5837">
        <v>20232024</v>
      </c>
      <c r="F5837" t="s">
        <v>17</v>
      </c>
      <c r="G5837" t="s">
        <v>276</v>
      </c>
      <c r="H5837">
        <v>45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  <c r="O5837" t="s">
        <v>19</v>
      </c>
      <c r="P5837" t="str">
        <f>UPPER(Table1[[#This Row],[Venue]])</f>
        <v>HOME</v>
      </c>
    </row>
    <row r="5838" spans="1:16" hidden="1" x14ac:dyDescent="0.45">
      <c r="A5838">
        <v>40044431</v>
      </c>
      <c r="B5838" t="s">
        <v>566</v>
      </c>
      <c r="C5838">
        <v>45248</v>
      </c>
      <c r="D5838">
        <v>75100</v>
      </c>
      <c r="E5838">
        <v>20232024</v>
      </c>
      <c r="F5838" t="s">
        <v>17</v>
      </c>
      <c r="G5838" t="s">
        <v>252</v>
      </c>
      <c r="H5838">
        <v>68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 t="s">
        <v>19</v>
      </c>
      <c r="P5838" t="str">
        <f>UPPER(Table1[[#This Row],[Venue]])</f>
        <v>HOME</v>
      </c>
    </row>
    <row r="5839" spans="1:16" hidden="1" x14ac:dyDescent="0.45">
      <c r="A5839">
        <v>40044431</v>
      </c>
      <c r="B5839" t="s">
        <v>566</v>
      </c>
      <c r="C5839">
        <v>45248</v>
      </c>
      <c r="D5839">
        <v>75100</v>
      </c>
      <c r="E5839">
        <v>20232024</v>
      </c>
      <c r="F5839" t="s">
        <v>17</v>
      </c>
      <c r="G5839" t="s">
        <v>256</v>
      </c>
      <c r="H5839">
        <v>97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 t="s">
        <v>19</v>
      </c>
      <c r="P5839" t="str">
        <f>UPPER(Table1[[#This Row],[Venue]])</f>
        <v>HOME</v>
      </c>
    </row>
    <row r="5840" spans="1:16" hidden="1" x14ac:dyDescent="0.45">
      <c r="A5840">
        <v>40044431</v>
      </c>
      <c r="B5840" t="s">
        <v>566</v>
      </c>
      <c r="C5840">
        <v>45248</v>
      </c>
      <c r="D5840">
        <v>75100</v>
      </c>
      <c r="E5840">
        <v>20232024</v>
      </c>
      <c r="F5840" t="s">
        <v>17</v>
      </c>
      <c r="G5840" t="s">
        <v>69</v>
      </c>
      <c r="H5840">
        <v>99</v>
      </c>
      <c r="I5840">
        <v>1</v>
      </c>
      <c r="J5840">
        <v>0</v>
      </c>
      <c r="K5840">
        <v>1</v>
      </c>
      <c r="L5840">
        <v>1</v>
      </c>
      <c r="M5840">
        <v>0</v>
      </c>
      <c r="N5840">
        <v>0</v>
      </c>
      <c r="O5840" t="s">
        <v>19</v>
      </c>
      <c r="P5840" t="str">
        <f>UPPER(Table1[[#This Row],[Venue]])</f>
        <v>HOME</v>
      </c>
    </row>
    <row r="5841" spans="1:16" hidden="1" x14ac:dyDescent="0.45">
      <c r="A5841">
        <v>40044431</v>
      </c>
      <c r="B5841" t="s">
        <v>566</v>
      </c>
      <c r="C5841">
        <v>45248</v>
      </c>
      <c r="D5841">
        <v>75100</v>
      </c>
      <c r="E5841">
        <v>20232024</v>
      </c>
      <c r="F5841" t="s">
        <v>17</v>
      </c>
      <c r="G5841" t="s">
        <v>190</v>
      </c>
      <c r="H5841">
        <v>1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  <c r="O5841" t="s">
        <v>40</v>
      </c>
      <c r="P5841" t="str">
        <f>UPPER(Table1[[#This Row],[Venue]])</f>
        <v>AWAY</v>
      </c>
    </row>
    <row r="5842" spans="1:16" hidden="1" x14ac:dyDescent="0.45">
      <c r="A5842">
        <v>40044431</v>
      </c>
      <c r="B5842" t="s">
        <v>566</v>
      </c>
      <c r="C5842">
        <v>45248</v>
      </c>
      <c r="D5842">
        <v>75100</v>
      </c>
      <c r="E5842">
        <v>20232024</v>
      </c>
      <c r="F5842" t="s">
        <v>17</v>
      </c>
      <c r="G5842" t="s">
        <v>60</v>
      </c>
      <c r="H5842">
        <v>4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  <c r="O5842" t="s">
        <v>40</v>
      </c>
      <c r="P5842" t="str">
        <f>UPPER(Table1[[#This Row],[Venue]])</f>
        <v>AWAY</v>
      </c>
    </row>
    <row r="5843" spans="1:16" hidden="1" x14ac:dyDescent="0.45">
      <c r="A5843">
        <v>40044431</v>
      </c>
      <c r="B5843" t="s">
        <v>566</v>
      </c>
      <c r="C5843">
        <v>45248</v>
      </c>
      <c r="D5843">
        <v>75100</v>
      </c>
      <c r="E5843">
        <v>20232024</v>
      </c>
      <c r="F5843" t="s">
        <v>17</v>
      </c>
      <c r="G5843" t="s">
        <v>279</v>
      </c>
      <c r="H5843">
        <v>5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 t="s">
        <v>40</v>
      </c>
      <c r="P5843" t="str">
        <f>UPPER(Table1[[#This Row],[Venue]])</f>
        <v>AWAY</v>
      </c>
    </row>
    <row r="5844" spans="1:16" hidden="1" x14ac:dyDescent="0.45">
      <c r="A5844">
        <v>40044431</v>
      </c>
      <c r="B5844" t="s">
        <v>566</v>
      </c>
      <c r="C5844">
        <v>45248</v>
      </c>
      <c r="D5844">
        <v>75100</v>
      </c>
      <c r="E5844">
        <v>20232024</v>
      </c>
      <c r="F5844" t="s">
        <v>17</v>
      </c>
      <c r="G5844" t="s">
        <v>61</v>
      </c>
      <c r="H5844">
        <v>6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  <c r="O5844" t="s">
        <v>40</v>
      </c>
      <c r="P5844" t="str">
        <f>UPPER(Table1[[#This Row],[Venue]])</f>
        <v>AWAY</v>
      </c>
    </row>
    <row r="5845" spans="1:16" hidden="1" x14ac:dyDescent="0.45">
      <c r="A5845">
        <v>40044431</v>
      </c>
      <c r="B5845" t="s">
        <v>566</v>
      </c>
      <c r="C5845">
        <v>45248</v>
      </c>
      <c r="D5845">
        <v>75100</v>
      </c>
      <c r="E5845">
        <v>20232024</v>
      </c>
      <c r="F5845" t="s">
        <v>17</v>
      </c>
      <c r="G5845" t="s">
        <v>62</v>
      </c>
      <c r="H5845">
        <v>7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 t="s">
        <v>40</v>
      </c>
      <c r="P5845" t="str">
        <f>UPPER(Table1[[#This Row],[Venue]])</f>
        <v>AWAY</v>
      </c>
    </row>
    <row r="5846" spans="1:16" hidden="1" x14ac:dyDescent="0.45">
      <c r="A5846">
        <v>40044431</v>
      </c>
      <c r="B5846" t="s">
        <v>566</v>
      </c>
      <c r="C5846">
        <v>45248</v>
      </c>
      <c r="D5846">
        <v>75100</v>
      </c>
      <c r="E5846">
        <v>20232024</v>
      </c>
      <c r="F5846" t="s">
        <v>17</v>
      </c>
      <c r="G5846" t="s">
        <v>42</v>
      </c>
      <c r="H5846">
        <v>8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2</v>
      </c>
      <c r="O5846" t="s">
        <v>40</v>
      </c>
      <c r="P5846" t="str">
        <f>UPPER(Table1[[#This Row],[Venue]])</f>
        <v>AWAY</v>
      </c>
    </row>
    <row r="5847" spans="1:16" hidden="1" x14ac:dyDescent="0.45">
      <c r="A5847">
        <v>40044431</v>
      </c>
      <c r="B5847" t="s">
        <v>566</v>
      </c>
      <c r="C5847">
        <v>45248</v>
      </c>
      <c r="D5847">
        <v>75100</v>
      </c>
      <c r="E5847">
        <v>20232024</v>
      </c>
      <c r="F5847" t="s">
        <v>17</v>
      </c>
      <c r="G5847" t="s">
        <v>280</v>
      </c>
      <c r="H5847">
        <v>9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  <c r="O5847" t="s">
        <v>40</v>
      </c>
      <c r="P5847" t="str">
        <f>UPPER(Table1[[#This Row],[Venue]])</f>
        <v>AWAY</v>
      </c>
    </row>
    <row r="5848" spans="1:16" hidden="1" x14ac:dyDescent="0.45">
      <c r="A5848">
        <v>40044431</v>
      </c>
      <c r="B5848" t="s">
        <v>566</v>
      </c>
      <c r="C5848">
        <v>45248</v>
      </c>
      <c r="D5848">
        <v>75100</v>
      </c>
      <c r="E5848">
        <v>20232024</v>
      </c>
      <c r="F5848" t="s">
        <v>17</v>
      </c>
      <c r="G5848" t="s">
        <v>63</v>
      </c>
      <c r="H5848">
        <v>10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 t="s">
        <v>40</v>
      </c>
      <c r="P5848" t="str">
        <f>UPPER(Table1[[#This Row],[Venue]])</f>
        <v>AWAY</v>
      </c>
    </row>
    <row r="5849" spans="1:16" hidden="1" x14ac:dyDescent="0.45">
      <c r="A5849">
        <v>40044431</v>
      </c>
      <c r="B5849" t="s">
        <v>566</v>
      </c>
      <c r="C5849">
        <v>45248</v>
      </c>
      <c r="D5849">
        <v>75100</v>
      </c>
      <c r="E5849">
        <v>20232024</v>
      </c>
      <c r="F5849" t="s">
        <v>17</v>
      </c>
      <c r="G5849" t="s">
        <v>128</v>
      </c>
      <c r="H5849">
        <v>12</v>
      </c>
      <c r="I5849">
        <v>1</v>
      </c>
      <c r="J5849">
        <v>1</v>
      </c>
      <c r="K5849">
        <v>1</v>
      </c>
      <c r="L5849">
        <v>0</v>
      </c>
      <c r="M5849">
        <v>0</v>
      </c>
      <c r="N5849">
        <v>0</v>
      </c>
      <c r="O5849" t="s">
        <v>40</v>
      </c>
      <c r="P5849" t="str">
        <f>UPPER(Table1[[#This Row],[Venue]])</f>
        <v>AWAY</v>
      </c>
    </row>
    <row r="5850" spans="1:16" hidden="1" x14ac:dyDescent="0.45">
      <c r="A5850">
        <v>40044431</v>
      </c>
      <c r="B5850" t="s">
        <v>566</v>
      </c>
      <c r="C5850">
        <v>45248</v>
      </c>
      <c r="D5850">
        <v>75100</v>
      </c>
      <c r="E5850">
        <v>20232024</v>
      </c>
      <c r="F5850" t="s">
        <v>17</v>
      </c>
      <c r="G5850" t="s">
        <v>341</v>
      </c>
      <c r="H5850">
        <v>17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  <c r="O5850" t="s">
        <v>40</v>
      </c>
      <c r="P5850" t="str">
        <f>UPPER(Table1[[#This Row],[Venue]])</f>
        <v>AWAY</v>
      </c>
    </row>
    <row r="5851" spans="1:16" hidden="1" x14ac:dyDescent="0.45">
      <c r="A5851">
        <v>40044431</v>
      </c>
      <c r="B5851" t="s">
        <v>566</v>
      </c>
      <c r="C5851">
        <v>45248</v>
      </c>
      <c r="D5851">
        <v>75100</v>
      </c>
      <c r="E5851">
        <v>20232024</v>
      </c>
      <c r="F5851" t="s">
        <v>17</v>
      </c>
      <c r="G5851" t="s">
        <v>68</v>
      </c>
      <c r="H5851">
        <v>25</v>
      </c>
      <c r="I5851">
        <v>1</v>
      </c>
      <c r="J5851">
        <v>0</v>
      </c>
      <c r="K5851">
        <v>1</v>
      </c>
      <c r="L5851">
        <v>1</v>
      </c>
      <c r="M5851">
        <v>0</v>
      </c>
      <c r="N5851">
        <v>0</v>
      </c>
      <c r="O5851" t="s">
        <v>40</v>
      </c>
      <c r="P5851" t="str">
        <f>UPPER(Table1[[#This Row],[Venue]])</f>
        <v>AWAY</v>
      </c>
    </row>
    <row r="5852" spans="1:16" hidden="1" x14ac:dyDescent="0.45">
      <c r="A5852">
        <v>40044431</v>
      </c>
      <c r="B5852" t="s">
        <v>566</v>
      </c>
      <c r="C5852">
        <v>45248</v>
      </c>
      <c r="D5852">
        <v>75100</v>
      </c>
      <c r="E5852">
        <v>20232024</v>
      </c>
      <c r="F5852" t="s">
        <v>17</v>
      </c>
      <c r="G5852" t="s">
        <v>322</v>
      </c>
      <c r="H5852">
        <v>40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2</v>
      </c>
      <c r="O5852" t="s">
        <v>40</v>
      </c>
      <c r="P5852" t="str">
        <f>UPPER(Table1[[#This Row],[Venue]])</f>
        <v>AWAY</v>
      </c>
    </row>
    <row r="5853" spans="1:16" hidden="1" x14ac:dyDescent="0.45">
      <c r="A5853">
        <v>40044431</v>
      </c>
      <c r="B5853" t="s">
        <v>566</v>
      </c>
      <c r="C5853">
        <v>45248</v>
      </c>
      <c r="D5853">
        <v>75100</v>
      </c>
      <c r="E5853">
        <v>20232024</v>
      </c>
      <c r="F5853" t="s">
        <v>17</v>
      </c>
      <c r="G5853" t="s">
        <v>429</v>
      </c>
      <c r="H5853">
        <v>44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  <c r="O5853" t="s">
        <v>40</v>
      </c>
      <c r="P5853" t="str">
        <f>UPPER(Table1[[#This Row],[Venue]])</f>
        <v>AWAY</v>
      </c>
    </row>
    <row r="5854" spans="1:16" hidden="1" x14ac:dyDescent="0.45">
      <c r="A5854">
        <v>40044431</v>
      </c>
      <c r="B5854" t="s">
        <v>566</v>
      </c>
      <c r="C5854">
        <v>45248</v>
      </c>
      <c r="D5854">
        <v>75100</v>
      </c>
      <c r="E5854">
        <v>20232024</v>
      </c>
      <c r="F5854" t="s">
        <v>17</v>
      </c>
      <c r="G5854" t="s">
        <v>72</v>
      </c>
      <c r="H5854">
        <v>86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  <c r="O5854" t="s">
        <v>40</v>
      </c>
      <c r="P5854" t="str">
        <f>UPPER(Table1[[#This Row],[Venue]])</f>
        <v>AWAY</v>
      </c>
    </row>
    <row r="5855" spans="1:16" hidden="1" x14ac:dyDescent="0.45">
      <c r="A5855">
        <v>40044431</v>
      </c>
      <c r="B5855" t="s">
        <v>566</v>
      </c>
      <c r="C5855">
        <v>45248</v>
      </c>
      <c r="D5855">
        <v>75100</v>
      </c>
      <c r="E5855">
        <v>20232024</v>
      </c>
      <c r="F5855" t="s">
        <v>17</v>
      </c>
      <c r="G5855" t="s">
        <v>191</v>
      </c>
      <c r="H5855">
        <v>89</v>
      </c>
      <c r="I5855">
        <v>1</v>
      </c>
      <c r="J5855">
        <v>0</v>
      </c>
      <c r="K5855">
        <v>1</v>
      </c>
      <c r="L5855">
        <v>1</v>
      </c>
      <c r="M5855">
        <v>0</v>
      </c>
      <c r="N5855">
        <v>2</v>
      </c>
      <c r="O5855" t="s">
        <v>40</v>
      </c>
      <c r="P5855" t="str">
        <f>UPPER(Table1[[#This Row],[Venue]])</f>
        <v>AWAY</v>
      </c>
    </row>
    <row r="5856" spans="1:16" hidden="1" x14ac:dyDescent="0.45">
      <c r="A5856">
        <v>40044431</v>
      </c>
      <c r="B5856" t="s">
        <v>566</v>
      </c>
      <c r="C5856">
        <v>45248</v>
      </c>
      <c r="D5856">
        <v>75100</v>
      </c>
      <c r="E5856">
        <v>20232024</v>
      </c>
      <c r="F5856" t="s">
        <v>17</v>
      </c>
      <c r="G5856" t="s">
        <v>74</v>
      </c>
      <c r="H5856">
        <v>92</v>
      </c>
      <c r="I5856">
        <v>1</v>
      </c>
      <c r="J5856">
        <v>1</v>
      </c>
      <c r="K5856">
        <v>1</v>
      </c>
      <c r="L5856">
        <v>0</v>
      </c>
      <c r="M5856">
        <v>0</v>
      </c>
      <c r="N5856">
        <v>0</v>
      </c>
      <c r="O5856" t="s">
        <v>40</v>
      </c>
      <c r="P5856" t="str">
        <f>UPPER(Table1[[#This Row],[Venue]])</f>
        <v>AWAY</v>
      </c>
    </row>
    <row r="5857" spans="1:16" hidden="1" x14ac:dyDescent="0.45">
      <c r="A5857">
        <v>40044431</v>
      </c>
      <c r="B5857" t="s">
        <v>566</v>
      </c>
      <c r="C5857">
        <v>45248</v>
      </c>
      <c r="D5857">
        <v>75100</v>
      </c>
      <c r="E5857">
        <v>20232024</v>
      </c>
      <c r="F5857" t="s">
        <v>17</v>
      </c>
      <c r="G5857" t="s">
        <v>75</v>
      </c>
      <c r="H5857">
        <v>96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  <c r="O5857" t="s">
        <v>40</v>
      </c>
      <c r="P5857" t="str">
        <f>UPPER(Table1[[#This Row],[Venue]])</f>
        <v>AWAY</v>
      </c>
    </row>
    <row r="5858" spans="1:16" hidden="1" x14ac:dyDescent="0.45">
      <c r="A5858">
        <v>40044463</v>
      </c>
      <c r="B5858" t="s">
        <v>567</v>
      </c>
      <c r="C5858">
        <v>45249</v>
      </c>
      <c r="D5858">
        <v>75132</v>
      </c>
      <c r="E5858">
        <v>20232024</v>
      </c>
      <c r="F5858" t="s">
        <v>17</v>
      </c>
      <c r="G5858" t="s">
        <v>471</v>
      </c>
      <c r="H5858">
        <v>5</v>
      </c>
      <c r="I5858">
        <v>2</v>
      </c>
      <c r="J5858">
        <v>1</v>
      </c>
      <c r="K5858">
        <v>1</v>
      </c>
      <c r="L5858">
        <v>1</v>
      </c>
      <c r="M5858">
        <v>0</v>
      </c>
      <c r="N5858">
        <v>0</v>
      </c>
      <c r="O5858" t="s">
        <v>19</v>
      </c>
      <c r="P5858" t="str">
        <f>UPPER(Table1[[#This Row],[Venue]])</f>
        <v>HOME</v>
      </c>
    </row>
    <row r="5859" spans="1:16" hidden="1" x14ac:dyDescent="0.45">
      <c r="A5859">
        <v>40044463</v>
      </c>
      <c r="B5859" t="s">
        <v>567</v>
      </c>
      <c r="C5859">
        <v>45249</v>
      </c>
      <c r="D5859">
        <v>75132</v>
      </c>
      <c r="E5859">
        <v>20232024</v>
      </c>
      <c r="F5859" t="s">
        <v>17</v>
      </c>
      <c r="G5859" t="s">
        <v>521</v>
      </c>
      <c r="H5859">
        <v>7</v>
      </c>
      <c r="I5859">
        <v>0</v>
      </c>
      <c r="J5859">
        <v>0</v>
      </c>
      <c r="K5859">
        <v>1</v>
      </c>
      <c r="L5859">
        <v>0</v>
      </c>
      <c r="M5859">
        <v>0</v>
      </c>
      <c r="N5859">
        <v>0</v>
      </c>
      <c r="O5859" t="s">
        <v>19</v>
      </c>
      <c r="P5859" t="str">
        <f>UPPER(Table1[[#This Row],[Venue]])</f>
        <v>HOME</v>
      </c>
    </row>
    <row r="5860" spans="1:16" hidden="1" x14ac:dyDescent="0.45">
      <c r="A5860">
        <v>40044463</v>
      </c>
      <c r="B5860" t="s">
        <v>567</v>
      </c>
      <c r="C5860">
        <v>45249</v>
      </c>
      <c r="D5860">
        <v>75132</v>
      </c>
      <c r="E5860">
        <v>20232024</v>
      </c>
      <c r="F5860" t="s">
        <v>17</v>
      </c>
      <c r="G5860" t="s">
        <v>472</v>
      </c>
      <c r="H5860">
        <v>9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0</v>
      </c>
      <c r="O5860" t="s">
        <v>19</v>
      </c>
      <c r="P5860" t="str">
        <f>UPPER(Table1[[#This Row],[Venue]])</f>
        <v>HOME</v>
      </c>
    </row>
    <row r="5861" spans="1:16" hidden="1" x14ac:dyDescent="0.45">
      <c r="A5861">
        <v>40044463</v>
      </c>
      <c r="B5861" t="s">
        <v>567</v>
      </c>
      <c r="C5861">
        <v>45249</v>
      </c>
      <c r="D5861">
        <v>75132</v>
      </c>
      <c r="E5861">
        <v>20232024</v>
      </c>
      <c r="F5861" t="s">
        <v>17</v>
      </c>
      <c r="G5861" t="s">
        <v>352</v>
      </c>
      <c r="H5861">
        <v>10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 t="s">
        <v>19</v>
      </c>
      <c r="P5861" t="str">
        <f>UPPER(Table1[[#This Row],[Venue]])</f>
        <v>HOME</v>
      </c>
    </row>
    <row r="5862" spans="1:16" hidden="1" x14ac:dyDescent="0.45">
      <c r="A5862">
        <v>40044463</v>
      </c>
      <c r="B5862" t="s">
        <v>567</v>
      </c>
      <c r="C5862">
        <v>45249</v>
      </c>
      <c r="D5862">
        <v>75132</v>
      </c>
      <c r="E5862">
        <v>20232024</v>
      </c>
      <c r="F5862" t="s">
        <v>17</v>
      </c>
      <c r="G5862" t="s">
        <v>568</v>
      </c>
      <c r="H5862">
        <v>15</v>
      </c>
      <c r="I5862">
        <v>1</v>
      </c>
      <c r="J5862">
        <v>0</v>
      </c>
      <c r="K5862">
        <v>1</v>
      </c>
      <c r="L5862">
        <v>1</v>
      </c>
      <c r="M5862">
        <v>0</v>
      </c>
      <c r="N5862">
        <v>2</v>
      </c>
      <c r="O5862" t="s">
        <v>19</v>
      </c>
      <c r="P5862" t="str">
        <f>UPPER(Table1[[#This Row],[Venue]])</f>
        <v>HOME</v>
      </c>
    </row>
    <row r="5863" spans="1:16" hidden="1" x14ac:dyDescent="0.45">
      <c r="A5863">
        <v>40044463</v>
      </c>
      <c r="B5863" t="s">
        <v>567</v>
      </c>
      <c r="C5863">
        <v>45249</v>
      </c>
      <c r="D5863">
        <v>75132</v>
      </c>
      <c r="E5863">
        <v>20232024</v>
      </c>
      <c r="F5863" t="s">
        <v>17</v>
      </c>
      <c r="G5863" t="s">
        <v>474</v>
      </c>
      <c r="H5863">
        <v>20</v>
      </c>
      <c r="I5863">
        <v>2</v>
      </c>
      <c r="J5863">
        <v>1</v>
      </c>
      <c r="K5863">
        <v>1</v>
      </c>
      <c r="L5863">
        <v>1</v>
      </c>
      <c r="M5863">
        <v>0</v>
      </c>
      <c r="N5863">
        <v>0</v>
      </c>
      <c r="O5863" t="s">
        <v>19</v>
      </c>
      <c r="P5863" t="str">
        <f>UPPER(Table1[[#This Row],[Venue]])</f>
        <v>HOME</v>
      </c>
    </row>
    <row r="5864" spans="1:16" hidden="1" x14ac:dyDescent="0.45">
      <c r="A5864">
        <v>40044463</v>
      </c>
      <c r="B5864" t="s">
        <v>567</v>
      </c>
      <c r="C5864">
        <v>45249</v>
      </c>
      <c r="D5864">
        <v>75132</v>
      </c>
      <c r="E5864">
        <v>20232024</v>
      </c>
      <c r="F5864" t="s">
        <v>17</v>
      </c>
      <c r="G5864" t="s">
        <v>540</v>
      </c>
      <c r="H5864">
        <v>21</v>
      </c>
      <c r="I5864">
        <v>2</v>
      </c>
      <c r="J5864">
        <v>0</v>
      </c>
      <c r="K5864">
        <v>1</v>
      </c>
      <c r="L5864">
        <v>2</v>
      </c>
      <c r="M5864">
        <v>0</v>
      </c>
      <c r="N5864">
        <v>0</v>
      </c>
      <c r="O5864" t="s">
        <v>19</v>
      </c>
      <c r="P5864" t="str">
        <f>UPPER(Table1[[#This Row],[Venue]])</f>
        <v>HOME</v>
      </c>
    </row>
    <row r="5865" spans="1:16" hidden="1" x14ac:dyDescent="0.45">
      <c r="A5865">
        <v>40044463</v>
      </c>
      <c r="B5865" t="s">
        <v>567</v>
      </c>
      <c r="C5865">
        <v>45249</v>
      </c>
      <c r="D5865">
        <v>75132</v>
      </c>
      <c r="E5865">
        <v>20232024</v>
      </c>
      <c r="F5865" t="s">
        <v>17</v>
      </c>
      <c r="G5865" t="s">
        <v>524</v>
      </c>
      <c r="H5865">
        <v>24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  <c r="O5865" t="s">
        <v>19</v>
      </c>
      <c r="P5865" t="str">
        <f>UPPER(Table1[[#This Row],[Venue]])</f>
        <v>HOME</v>
      </c>
    </row>
    <row r="5866" spans="1:16" hidden="1" x14ac:dyDescent="0.45">
      <c r="A5866">
        <v>40044463</v>
      </c>
      <c r="B5866" t="s">
        <v>567</v>
      </c>
      <c r="C5866">
        <v>45249</v>
      </c>
      <c r="D5866">
        <v>75132</v>
      </c>
      <c r="E5866">
        <v>20232024</v>
      </c>
      <c r="F5866" t="s">
        <v>17</v>
      </c>
      <c r="G5866" t="s">
        <v>525</v>
      </c>
      <c r="H5866">
        <v>25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  <c r="O5866" t="s">
        <v>19</v>
      </c>
      <c r="P5866" t="str">
        <f>UPPER(Table1[[#This Row],[Venue]])</f>
        <v>HOME</v>
      </c>
    </row>
    <row r="5867" spans="1:16" hidden="1" x14ac:dyDescent="0.45">
      <c r="A5867">
        <v>40044463</v>
      </c>
      <c r="B5867" t="s">
        <v>567</v>
      </c>
      <c r="C5867">
        <v>45249</v>
      </c>
      <c r="D5867">
        <v>75132</v>
      </c>
      <c r="E5867">
        <v>20232024</v>
      </c>
      <c r="F5867" t="s">
        <v>17</v>
      </c>
      <c r="G5867" t="s">
        <v>383</v>
      </c>
      <c r="H5867">
        <v>26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  <c r="O5867" t="s">
        <v>19</v>
      </c>
      <c r="P5867" t="str">
        <f>UPPER(Table1[[#This Row],[Venue]])</f>
        <v>HOME</v>
      </c>
    </row>
    <row r="5868" spans="1:16" hidden="1" x14ac:dyDescent="0.45">
      <c r="A5868">
        <v>40044463</v>
      </c>
      <c r="B5868" t="s">
        <v>567</v>
      </c>
      <c r="C5868">
        <v>45249</v>
      </c>
      <c r="D5868">
        <v>75132</v>
      </c>
      <c r="E5868">
        <v>20232024</v>
      </c>
      <c r="F5868" t="s">
        <v>17</v>
      </c>
      <c r="G5868" t="s">
        <v>476</v>
      </c>
      <c r="H5868">
        <v>55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  <c r="O5868" t="s">
        <v>19</v>
      </c>
      <c r="P5868" t="str">
        <f>UPPER(Table1[[#This Row],[Venue]])</f>
        <v>HOME</v>
      </c>
    </row>
    <row r="5869" spans="1:16" hidden="1" x14ac:dyDescent="0.45">
      <c r="A5869">
        <v>40044463</v>
      </c>
      <c r="B5869" t="s">
        <v>567</v>
      </c>
      <c r="C5869">
        <v>45249</v>
      </c>
      <c r="D5869">
        <v>75132</v>
      </c>
      <c r="E5869">
        <v>20232024</v>
      </c>
      <c r="F5869" t="s">
        <v>17</v>
      </c>
      <c r="G5869" t="s">
        <v>477</v>
      </c>
      <c r="H5869">
        <v>71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 t="s">
        <v>19</v>
      </c>
      <c r="P5869" t="str">
        <f>UPPER(Table1[[#This Row],[Venue]])</f>
        <v>HOME</v>
      </c>
    </row>
    <row r="5870" spans="1:16" hidden="1" x14ac:dyDescent="0.45">
      <c r="A5870">
        <v>40044463</v>
      </c>
      <c r="B5870" t="s">
        <v>567</v>
      </c>
      <c r="C5870">
        <v>45249</v>
      </c>
      <c r="D5870">
        <v>75132</v>
      </c>
      <c r="E5870">
        <v>20232024</v>
      </c>
      <c r="F5870" t="s">
        <v>17</v>
      </c>
      <c r="G5870" t="s">
        <v>478</v>
      </c>
      <c r="H5870">
        <v>78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 t="s">
        <v>19</v>
      </c>
      <c r="P5870" t="str">
        <f>UPPER(Table1[[#This Row],[Venue]])</f>
        <v>HOME</v>
      </c>
    </row>
    <row r="5871" spans="1:16" hidden="1" x14ac:dyDescent="0.45">
      <c r="A5871">
        <v>40044463</v>
      </c>
      <c r="B5871" t="s">
        <v>567</v>
      </c>
      <c r="C5871">
        <v>45249</v>
      </c>
      <c r="D5871">
        <v>75132</v>
      </c>
      <c r="E5871">
        <v>20232024</v>
      </c>
      <c r="F5871" t="s">
        <v>17</v>
      </c>
      <c r="G5871" t="s">
        <v>526</v>
      </c>
      <c r="H5871">
        <v>81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  <c r="O5871" t="s">
        <v>19</v>
      </c>
      <c r="P5871" t="str">
        <f>UPPER(Table1[[#This Row],[Venue]])</f>
        <v>HOME</v>
      </c>
    </row>
    <row r="5872" spans="1:16" hidden="1" x14ac:dyDescent="0.45">
      <c r="A5872">
        <v>40044463</v>
      </c>
      <c r="B5872" t="s">
        <v>567</v>
      </c>
      <c r="C5872">
        <v>45249</v>
      </c>
      <c r="D5872">
        <v>75132</v>
      </c>
      <c r="E5872">
        <v>20232024</v>
      </c>
      <c r="F5872" t="s">
        <v>17</v>
      </c>
      <c r="G5872" t="s">
        <v>209</v>
      </c>
      <c r="H5872">
        <v>88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  <c r="O5872" t="s">
        <v>19</v>
      </c>
      <c r="P5872" t="str">
        <f>UPPER(Table1[[#This Row],[Venue]])</f>
        <v>HOME</v>
      </c>
    </row>
    <row r="5873" spans="1:16" hidden="1" x14ac:dyDescent="0.45">
      <c r="A5873">
        <v>40044463</v>
      </c>
      <c r="B5873" t="s">
        <v>567</v>
      </c>
      <c r="C5873">
        <v>45249</v>
      </c>
      <c r="D5873">
        <v>75132</v>
      </c>
      <c r="E5873">
        <v>20232024</v>
      </c>
      <c r="F5873" t="s">
        <v>17</v>
      </c>
      <c r="G5873" t="s">
        <v>421</v>
      </c>
      <c r="H5873">
        <v>89</v>
      </c>
      <c r="I5873">
        <v>1</v>
      </c>
      <c r="J5873">
        <v>1</v>
      </c>
      <c r="K5873">
        <v>1</v>
      </c>
      <c r="L5873">
        <v>0</v>
      </c>
      <c r="M5873">
        <v>0</v>
      </c>
      <c r="N5873">
        <v>0</v>
      </c>
      <c r="O5873" t="s">
        <v>19</v>
      </c>
      <c r="P5873" t="str">
        <f>UPPER(Table1[[#This Row],[Venue]])</f>
        <v>HOME</v>
      </c>
    </row>
    <row r="5874" spans="1:16" hidden="1" x14ac:dyDescent="0.45">
      <c r="A5874">
        <v>40044463</v>
      </c>
      <c r="B5874" t="s">
        <v>567</v>
      </c>
      <c r="C5874">
        <v>45249</v>
      </c>
      <c r="D5874">
        <v>75132</v>
      </c>
      <c r="E5874">
        <v>20232024</v>
      </c>
      <c r="F5874" t="s">
        <v>17</v>
      </c>
      <c r="G5874" t="s">
        <v>479</v>
      </c>
      <c r="H5874">
        <v>90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2</v>
      </c>
      <c r="O5874" t="s">
        <v>19</v>
      </c>
      <c r="P5874" t="str">
        <f>UPPER(Table1[[#This Row],[Venue]])</f>
        <v>HOME</v>
      </c>
    </row>
    <row r="5875" spans="1:16" hidden="1" x14ac:dyDescent="0.45">
      <c r="A5875">
        <v>40044463</v>
      </c>
      <c r="B5875" t="s">
        <v>567</v>
      </c>
      <c r="C5875">
        <v>45249</v>
      </c>
      <c r="D5875">
        <v>75132</v>
      </c>
      <c r="E5875">
        <v>20232024</v>
      </c>
      <c r="F5875" t="s">
        <v>17</v>
      </c>
      <c r="G5875" t="s">
        <v>527</v>
      </c>
      <c r="H5875">
        <v>93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 t="s">
        <v>19</v>
      </c>
      <c r="P5875" t="str">
        <f>UPPER(Table1[[#This Row],[Venue]])</f>
        <v>HOME</v>
      </c>
    </row>
    <row r="5876" spans="1:16" hidden="1" x14ac:dyDescent="0.45">
      <c r="A5876">
        <v>40044463</v>
      </c>
      <c r="B5876" t="s">
        <v>567</v>
      </c>
      <c r="C5876">
        <v>45249</v>
      </c>
      <c r="D5876">
        <v>75132</v>
      </c>
      <c r="E5876">
        <v>20232024</v>
      </c>
      <c r="F5876" t="s">
        <v>17</v>
      </c>
      <c r="G5876" t="s">
        <v>132</v>
      </c>
      <c r="H5876">
        <v>4</v>
      </c>
      <c r="I5876">
        <v>6</v>
      </c>
      <c r="J5876">
        <v>4</v>
      </c>
      <c r="K5876">
        <v>1</v>
      </c>
      <c r="L5876">
        <v>2</v>
      </c>
      <c r="M5876">
        <v>0</v>
      </c>
      <c r="N5876">
        <v>2</v>
      </c>
      <c r="O5876" t="s">
        <v>40</v>
      </c>
      <c r="P5876" t="str">
        <f>UPPER(Table1[[#This Row],[Venue]])</f>
        <v>AWAY</v>
      </c>
    </row>
    <row r="5877" spans="1:16" hidden="1" x14ac:dyDescent="0.45">
      <c r="A5877">
        <v>40044463</v>
      </c>
      <c r="B5877" t="s">
        <v>567</v>
      </c>
      <c r="C5877">
        <v>45249</v>
      </c>
      <c r="D5877">
        <v>75132</v>
      </c>
      <c r="E5877">
        <v>20232024</v>
      </c>
      <c r="F5877" t="s">
        <v>17</v>
      </c>
      <c r="G5877" t="s">
        <v>133</v>
      </c>
      <c r="H5877">
        <v>5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 t="s">
        <v>40</v>
      </c>
      <c r="P5877" t="str">
        <f>UPPER(Table1[[#This Row],[Venue]])</f>
        <v>AWAY</v>
      </c>
    </row>
    <row r="5878" spans="1:16" hidden="1" x14ac:dyDescent="0.45">
      <c r="A5878">
        <v>40044463</v>
      </c>
      <c r="B5878" t="s">
        <v>567</v>
      </c>
      <c r="C5878">
        <v>45249</v>
      </c>
      <c r="D5878">
        <v>75132</v>
      </c>
      <c r="E5878">
        <v>20232024</v>
      </c>
      <c r="F5878" t="s">
        <v>17</v>
      </c>
      <c r="G5878" t="s">
        <v>171</v>
      </c>
      <c r="H5878">
        <v>8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  <c r="O5878" t="s">
        <v>40</v>
      </c>
      <c r="P5878" t="str">
        <f>UPPER(Table1[[#This Row],[Venue]])</f>
        <v>AWAY</v>
      </c>
    </row>
    <row r="5879" spans="1:16" hidden="1" x14ac:dyDescent="0.45">
      <c r="A5879">
        <v>40044463</v>
      </c>
      <c r="B5879" t="s">
        <v>567</v>
      </c>
      <c r="C5879">
        <v>45249</v>
      </c>
      <c r="D5879">
        <v>75132</v>
      </c>
      <c r="E5879">
        <v>20232024</v>
      </c>
      <c r="F5879" t="s">
        <v>17</v>
      </c>
      <c r="G5879" t="s">
        <v>264</v>
      </c>
      <c r="H5879">
        <v>10</v>
      </c>
      <c r="I5879">
        <v>3</v>
      </c>
      <c r="J5879">
        <v>2</v>
      </c>
      <c r="K5879">
        <v>1</v>
      </c>
      <c r="L5879">
        <v>1</v>
      </c>
      <c r="M5879">
        <v>0</v>
      </c>
      <c r="N5879">
        <v>0</v>
      </c>
      <c r="O5879" t="s">
        <v>40</v>
      </c>
      <c r="P5879" t="str">
        <f>UPPER(Table1[[#This Row],[Venue]])</f>
        <v>AWAY</v>
      </c>
    </row>
    <row r="5880" spans="1:16" hidden="1" x14ac:dyDescent="0.45">
      <c r="A5880">
        <v>40044463</v>
      </c>
      <c r="B5880" t="s">
        <v>567</v>
      </c>
      <c r="C5880">
        <v>45249</v>
      </c>
      <c r="D5880">
        <v>75132</v>
      </c>
      <c r="E5880">
        <v>20232024</v>
      </c>
      <c r="F5880" t="s">
        <v>17</v>
      </c>
      <c r="G5880" t="s">
        <v>175</v>
      </c>
      <c r="H5880">
        <v>15</v>
      </c>
      <c r="I5880">
        <v>1</v>
      </c>
      <c r="J5880">
        <v>0</v>
      </c>
      <c r="K5880">
        <v>1</v>
      </c>
      <c r="L5880">
        <v>1</v>
      </c>
      <c r="M5880">
        <v>0</v>
      </c>
      <c r="N5880">
        <v>0</v>
      </c>
      <c r="O5880" t="s">
        <v>40</v>
      </c>
      <c r="P5880" t="str">
        <f>UPPER(Table1[[#This Row],[Venue]])</f>
        <v>AWAY</v>
      </c>
    </row>
    <row r="5881" spans="1:16" hidden="1" x14ac:dyDescent="0.45">
      <c r="A5881">
        <v>40044463</v>
      </c>
      <c r="B5881" t="s">
        <v>567</v>
      </c>
      <c r="C5881">
        <v>45249</v>
      </c>
      <c r="D5881">
        <v>75132</v>
      </c>
      <c r="E5881">
        <v>20232024</v>
      </c>
      <c r="F5881" t="s">
        <v>17</v>
      </c>
      <c r="G5881" t="s">
        <v>176</v>
      </c>
      <c r="H5881">
        <v>18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  <c r="O5881" t="s">
        <v>40</v>
      </c>
      <c r="P5881" t="str">
        <f>UPPER(Table1[[#This Row],[Venue]])</f>
        <v>AWAY</v>
      </c>
    </row>
    <row r="5882" spans="1:16" hidden="1" x14ac:dyDescent="0.45">
      <c r="A5882">
        <v>40044463</v>
      </c>
      <c r="B5882" t="s">
        <v>567</v>
      </c>
      <c r="C5882">
        <v>45249</v>
      </c>
      <c r="D5882">
        <v>75132</v>
      </c>
      <c r="E5882">
        <v>20232024</v>
      </c>
      <c r="F5882" t="s">
        <v>17</v>
      </c>
      <c r="G5882" t="s">
        <v>516</v>
      </c>
      <c r="H5882">
        <v>20</v>
      </c>
      <c r="I5882">
        <v>1</v>
      </c>
      <c r="J5882">
        <v>0</v>
      </c>
      <c r="K5882">
        <v>1</v>
      </c>
      <c r="L5882">
        <v>1</v>
      </c>
      <c r="M5882">
        <v>0</v>
      </c>
      <c r="N5882">
        <v>0</v>
      </c>
      <c r="O5882" t="s">
        <v>40</v>
      </c>
      <c r="P5882" t="str">
        <f>UPPER(Table1[[#This Row],[Venue]])</f>
        <v>AWAY</v>
      </c>
    </row>
    <row r="5883" spans="1:16" hidden="1" x14ac:dyDescent="0.45">
      <c r="A5883">
        <v>40044463</v>
      </c>
      <c r="B5883" t="s">
        <v>567</v>
      </c>
      <c r="C5883">
        <v>45249</v>
      </c>
      <c r="D5883">
        <v>75132</v>
      </c>
      <c r="E5883">
        <v>20232024</v>
      </c>
      <c r="F5883" t="s">
        <v>17</v>
      </c>
      <c r="G5883" t="s">
        <v>289</v>
      </c>
      <c r="H5883">
        <v>22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 t="s">
        <v>40</v>
      </c>
      <c r="P5883" t="str">
        <f>UPPER(Table1[[#This Row],[Venue]])</f>
        <v>AWAY</v>
      </c>
    </row>
    <row r="5884" spans="1:16" hidden="1" x14ac:dyDescent="0.45">
      <c r="A5884">
        <v>40044463</v>
      </c>
      <c r="B5884" t="s">
        <v>567</v>
      </c>
      <c r="C5884">
        <v>45249</v>
      </c>
      <c r="D5884">
        <v>75132</v>
      </c>
      <c r="E5884">
        <v>20232024</v>
      </c>
      <c r="F5884" t="s">
        <v>17</v>
      </c>
      <c r="G5884" t="s">
        <v>374</v>
      </c>
      <c r="H5884">
        <v>24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  <c r="O5884" t="s">
        <v>40</v>
      </c>
      <c r="P5884" t="str">
        <f>UPPER(Table1[[#This Row],[Venue]])</f>
        <v>AWAY</v>
      </c>
    </row>
    <row r="5885" spans="1:16" hidden="1" x14ac:dyDescent="0.45">
      <c r="A5885">
        <v>40044463</v>
      </c>
      <c r="B5885" t="s">
        <v>567</v>
      </c>
      <c r="C5885">
        <v>45249</v>
      </c>
      <c r="D5885">
        <v>75132</v>
      </c>
      <c r="E5885">
        <v>20232024</v>
      </c>
      <c r="F5885" t="s">
        <v>17</v>
      </c>
      <c r="G5885" t="s">
        <v>349</v>
      </c>
      <c r="H5885">
        <v>25</v>
      </c>
      <c r="I5885">
        <v>3</v>
      </c>
      <c r="J5885">
        <v>0</v>
      </c>
      <c r="K5885">
        <v>1</v>
      </c>
      <c r="L5885">
        <v>3</v>
      </c>
      <c r="M5885">
        <v>0</v>
      </c>
      <c r="N5885">
        <v>0</v>
      </c>
      <c r="O5885" t="s">
        <v>40</v>
      </c>
      <c r="P5885" t="str">
        <f>UPPER(Table1[[#This Row],[Venue]])</f>
        <v>AWAY</v>
      </c>
    </row>
    <row r="5886" spans="1:16" hidden="1" x14ac:dyDescent="0.45">
      <c r="A5886">
        <v>40044463</v>
      </c>
      <c r="B5886" t="s">
        <v>567</v>
      </c>
      <c r="C5886">
        <v>45249</v>
      </c>
      <c r="D5886">
        <v>75132</v>
      </c>
      <c r="E5886">
        <v>20232024</v>
      </c>
      <c r="F5886" t="s">
        <v>17</v>
      </c>
      <c r="G5886" t="s">
        <v>517</v>
      </c>
      <c r="H5886">
        <v>51</v>
      </c>
      <c r="I5886">
        <v>3</v>
      </c>
      <c r="J5886">
        <v>1</v>
      </c>
      <c r="K5886">
        <v>1</v>
      </c>
      <c r="L5886">
        <v>2</v>
      </c>
      <c r="M5886">
        <v>0</v>
      </c>
      <c r="N5886">
        <v>0</v>
      </c>
      <c r="O5886" t="s">
        <v>40</v>
      </c>
      <c r="P5886" t="str">
        <f>UPPER(Table1[[#This Row],[Venue]])</f>
        <v>AWAY</v>
      </c>
    </row>
    <row r="5887" spans="1:16" hidden="1" x14ac:dyDescent="0.45">
      <c r="A5887">
        <v>40044463</v>
      </c>
      <c r="B5887" t="s">
        <v>567</v>
      </c>
      <c r="C5887">
        <v>45249</v>
      </c>
      <c r="D5887">
        <v>75132</v>
      </c>
      <c r="E5887">
        <v>20232024</v>
      </c>
      <c r="F5887" t="s">
        <v>17</v>
      </c>
      <c r="G5887" t="s">
        <v>140</v>
      </c>
      <c r="H5887">
        <v>60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7</v>
      </c>
      <c r="O5887" t="s">
        <v>40</v>
      </c>
      <c r="P5887" t="str">
        <f>UPPER(Table1[[#This Row],[Venue]])</f>
        <v>AWAY</v>
      </c>
    </row>
    <row r="5888" spans="1:16" hidden="1" x14ac:dyDescent="0.45">
      <c r="A5888">
        <v>40044463</v>
      </c>
      <c r="B5888" t="s">
        <v>567</v>
      </c>
      <c r="C5888">
        <v>45249</v>
      </c>
      <c r="D5888">
        <v>75132</v>
      </c>
      <c r="E5888">
        <v>20232024</v>
      </c>
      <c r="F5888" t="s">
        <v>17</v>
      </c>
      <c r="G5888" t="s">
        <v>519</v>
      </c>
      <c r="H5888">
        <v>74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  <c r="O5888" t="s">
        <v>40</v>
      </c>
      <c r="P5888" t="str">
        <f>UPPER(Table1[[#This Row],[Venue]])</f>
        <v>AWAY</v>
      </c>
    </row>
    <row r="5889" spans="1:16" hidden="1" x14ac:dyDescent="0.45">
      <c r="A5889">
        <v>40044463</v>
      </c>
      <c r="B5889" t="s">
        <v>567</v>
      </c>
      <c r="C5889">
        <v>45249</v>
      </c>
      <c r="D5889">
        <v>75132</v>
      </c>
      <c r="E5889">
        <v>20232024</v>
      </c>
      <c r="F5889" t="s">
        <v>17</v>
      </c>
      <c r="G5889" t="s">
        <v>530</v>
      </c>
      <c r="H5889">
        <v>77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  <c r="O5889" t="s">
        <v>40</v>
      </c>
      <c r="P5889" t="str">
        <f>UPPER(Table1[[#This Row],[Venue]])</f>
        <v>AWAY</v>
      </c>
    </row>
    <row r="5890" spans="1:16" hidden="1" x14ac:dyDescent="0.45">
      <c r="A5890">
        <v>40044463</v>
      </c>
      <c r="B5890" t="s">
        <v>567</v>
      </c>
      <c r="C5890">
        <v>45249</v>
      </c>
      <c r="D5890">
        <v>75132</v>
      </c>
      <c r="E5890">
        <v>20232024</v>
      </c>
      <c r="F5890" t="s">
        <v>17</v>
      </c>
      <c r="G5890" t="s">
        <v>131</v>
      </c>
      <c r="H5890">
        <v>80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 t="s">
        <v>40</v>
      </c>
      <c r="P5890" t="str">
        <f>UPPER(Table1[[#This Row],[Venue]])</f>
        <v>AWAY</v>
      </c>
    </row>
    <row r="5891" spans="1:16" hidden="1" x14ac:dyDescent="0.45">
      <c r="A5891">
        <v>40044463</v>
      </c>
      <c r="B5891" t="s">
        <v>567</v>
      </c>
      <c r="C5891">
        <v>45249</v>
      </c>
      <c r="D5891">
        <v>75132</v>
      </c>
      <c r="E5891">
        <v>20232024</v>
      </c>
      <c r="F5891" t="s">
        <v>17</v>
      </c>
      <c r="G5891" t="s">
        <v>375</v>
      </c>
      <c r="H5891">
        <v>88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  <c r="O5891" t="s">
        <v>40</v>
      </c>
      <c r="P5891" t="str">
        <f>UPPER(Table1[[#This Row],[Venue]])</f>
        <v>AWAY</v>
      </c>
    </row>
    <row r="5892" spans="1:16" hidden="1" x14ac:dyDescent="0.45">
      <c r="A5892">
        <v>40044463</v>
      </c>
      <c r="B5892" t="s">
        <v>567</v>
      </c>
      <c r="C5892">
        <v>45249</v>
      </c>
      <c r="D5892">
        <v>75132</v>
      </c>
      <c r="E5892">
        <v>20232024</v>
      </c>
      <c r="F5892" t="s">
        <v>17</v>
      </c>
      <c r="G5892" t="s">
        <v>146</v>
      </c>
      <c r="H5892">
        <v>91</v>
      </c>
      <c r="I5892">
        <v>2</v>
      </c>
      <c r="J5892">
        <v>2</v>
      </c>
      <c r="K5892">
        <v>1</v>
      </c>
      <c r="L5892">
        <v>0</v>
      </c>
      <c r="M5892">
        <v>0</v>
      </c>
      <c r="N5892">
        <v>0</v>
      </c>
      <c r="O5892" t="s">
        <v>40</v>
      </c>
      <c r="P5892" t="str">
        <f>UPPER(Table1[[#This Row],[Venue]])</f>
        <v>AWAY</v>
      </c>
    </row>
    <row r="5893" spans="1:16" hidden="1" x14ac:dyDescent="0.45">
      <c r="A5893">
        <v>40044463</v>
      </c>
      <c r="B5893" t="s">
        <v>567</v>
      </c>
      <c r="C5893">
        <v>45249</v>
      </c>
      <c r="D5893">
        <v>75132</v>
      </c>
      <c r="E5893">
        <v>20232024</v>
      </c>
      <c r="F5893" t="s">
        <v>17</v>
      </c>
      <c r="G5893" t="s">
        <v>529</v>
      </c>
      <c r="H5893">
        <v>99</v>
      </c>
      <c r="I5893">
        <v>1</v>
      </c>
      <c r="J5893">
        <v>1</v>
      </c>
      <c r="K5893">
        <v>1</v>
      </c>
      <c r="L5893">
        <v>0</v>
      </c>
      <c r="M5893">
        <v>0</v>
      </c>
      <c r="N5893">
        <v>0</v>
      </c>
      <c r="O5893" t="s">
        <v>40</v>
      </c>
      <c r="P5893" t="str">
        <f>UPPER(Table1[[#This Row],[Venue]])</f>
        <v>AWAY</v>
      </c>
    </row>
    <row r="5894" spans="1:16" hidden="1" x14ac:dyDescent="0.45">
      <c r="A5894">
        <v>40046153</v>
      </c>
      <c r="B5894" t="s">
        <v>16</v>
      </c>
      <c r="C5894">
        <v>45255</v>
      </c>
      <c r="D5894">
        <v>76822</v>
      </c>
      <c r="E5894">
        <v>20232024</v>
      </c>
      <c r="F5894" t="s">
        <v>17</v>
      </c>
      <c r="G5894" t="s">
        <v>24</v>
      </c>
      <c r="H5894">
        <v>12</v>
      </c>
      <c r="I5894">
        <v>2</v>
      </c>
      <c r="J5894">
        <v>0</v>
      </c>
      <c r="K5894">
        <v>1</v>
      </c>
      <c r="L5894">
        <v>2</v>
      </c>
      <c r="M5894">
        <v>0</v>
      </c>
      <c r="N5894">
        <v>0</v>
      </c>
      <c r="O5894" t="s">
        <v>19</v>
      </c>
      <c r="P5894" t="str">
        <f>UPPER(Table1[[#This Row],[Venue]])</f>
        <v>HOME</v>
      </c>
    </row>
    <row r="5895" spans="1:16" hidden="1" x14ac:dyDescent="0.45">
      <c r="A5895">
        <v>40046153</v>
      </c>
      <c r="B5895" t="s">
        <v>16</v>
      </c>
      <c r="C5895">
        <v>45255</v>
      </c>
      <c r="D5895">
        <v>76822</v>
      </c>
      <c r="E5895">
        <v>20232024</v>
      </c>
      <c r="F5895" t="s">
        <v>17</v>
      </c>
      <c r="G5895" t="s">
        <v>426</v>
      </c>
      <c r="H5895">
        <v>16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 t="s">
        <v>19</v>
      </c>
      <c r="P5895" t="str">
        <f>UPPER(Table1[[#This Row],[Venue]])</f>
        <v>HOME</v>
      </c>
    </row>
    <row r="5896" spans="1:16" hidden="1" x14ac:dyDescent="0.45">
      <c r="A5896">
        <v>40046153</v>
      </c>
      <c r="B5896" t="s">
        <v>16</v>
      </c>
      <c r="C5896">
        <v>45255</v>
      </c>
      <c r="D5896">
        <v>76822</v>
      </c>
      <c r="E5896">
        <v>20232024</v>
      </c>
      <c r="F5896" t="s">
        <v>17</v>
      </c>
      <c r="G5896" t="s">
        <v>442</v>
      </c>
      <c r="H5896">
        <v>17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 t="s">
        <v>19</v>
      </c>
      <c r="P5896" t="str">
        <f>UPPER(Table1[[#This Row],[Venue]])</f>
        <v>HOME</v>
      </c>
    </row>
    <row r="5897" spans="1:16" hidden="1" x14ac:dyDescent="0.45">
      <c r="A5897">
        <v>40046153</v>
      </c>
      <c r="B5897" t="s">
        <v>16</v>
      </c>
      <c r="C5897">
        <v>45255</v>
      </c>
      <c r="D5897">
        <v>76822</v>
      </c>
      <c r="E5897">
        <v>20232024</v>
      </c>
      <c r="F5897" t="s">
        <v>17</v>
      </c>
      <c r="G5897" t="s">
        <v>466</v>
      </c>
      <c r="H5897">
        <v>23</v>
      </c>
      <c r="I5897">
        <v>1</v>
      </c>
      <c r="J5897">
        <v>0</v>
      </c>
      <c r="K5897">
        <v>1</v>
      </c>
      <c r="L5897">
        <v>1</v>
      </c>
      <c r="M5897">
        <v>0</v>
      </c>
      <c r="N5897">
        <v>0</v>
      </c>
      <c r="O5897" t="s">
        <v>19</v>
      </c>
      <c r="P5897" t="str">
        <f>UPPER(Table1[[#This Row],[Venue]])</f>
        <v>HOME</v>
      </c>
    </row>
    <row r="5898" spans="1:16" hidden="1" x14ac:dyDescent="0.45">
      <c r="A5898">
        <v>40046153</v>
      </c>
      <c r="B5898" t="s">
        <v>16</v>
      </c>
      <c r="C5898">
        <v>45255</v>
      </c>
      <c r="D5898">
        <v>76822</v>
      </c>
      <c r="E5898">
        <v>20232024</v>
      </c>
      <c r="F5898" t="s">
        <v>17</v>
      </c>
      <c r="G5898" t="s">
        <v>192</v>
      </c>
      <c r="H5898">
        <v>32</v>
      </c>
      <c r="I5898">
        <v>2</v>
      </c>
      <c r="J5898">
        <v>2</v>
      </c>
      <c r="K5898">
        <v>1</v>
      </c>
      <c r="L5898">
        <v>0</v>
      </c>
      <c r="M5898">
        <v>0</v>
      </c>
      <c r="N5898">
        <v>0</v>
      </c>
      <c r="O5898" t="s">
        <v>19</v>
      </c>
      <c r="P5898" t="str">
        <f>UPPER(Table1[[#This Row],[Venue]])</f>
        <v>HOME</v>
      </c>
    </row>
    <row r="5899" spans="1:16" hidden="1" x14ac:dyDescent="0.45">
      <c r="A5899">
        <v>40046153</v>
      </c>
      <c r="B5899" t="s">
        <v>16</v>
      </c>
      <c r="C5899">
        <v>45255</v>
      </c>
      <c r="D5899">
        <v>76822</v>
      </c>
      <c r="E5899">
        <v>20232024</v>
      </c>
      <c r="F5899" t="s">
        <v>17</v>
      </c>
      <c r="G5899" t="s">
        <v>468</v>
      </c>
      <c r="H5899">
        <v>36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 t="s">
        <v>19</v>
      </c>
      <c r="P5899" t="str">
        <f>UPPER(Table1[[#This Row],[Venue]])</f>
        <v>HOME</v>
      </c>
    </row>
    <row r="5900" spans="1:16" hidden="1" x14ac:dyDescent="0.45">
      <c r="A5900">
        <v>40046153</v>
      </c>
      <c r="B5900" t="s">
        <v>16</v>
      </c>
      <c r="C5900">
        <v>45255</v>
      </c>
      <c r="D5900">
        <v>76822</v>
      </c>
      <c r="E5900">
        <v>20232024</v>
      </c>
      <c r="F5900" t="s">
        <v>17</v>
      </c>
      <c r="G5900" t="s">
        <v>30</v>
      </c>
      <c r="H5900">
        <v>40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 t="s">
        <v>19</v>
      </c>
      <c r="P5900" t="str">
        <f>UPPER(Table1[[#This Row],[Venue]])</f>
        <v>HOME</v>
      </c>
    </row>
    <row r="5901" spans="1:16" hidden="1" x14ac:dyDescent="0.45">
      <c r="A5901">
        <v>40046153</v>
      </c>
      <c r="B5901" t="s">
        <v>16</v>
      </c>
      <c r="C5901">
        <v>45255</v>
      </c>
      <c r="D5901">
        <v>76822</v>
      </c>
      <c r="E5901">
        <v>20232024</v>
      </c>
      <c r="F5901" t="s">
        <v>17</v>
      </c>
      <c r="G5901" t="s">
        <v>28</v>
      </c>
      <c r="H5901">
        <v>41</v>
      </c>
      <c r="I5901">
        <v>1</v>
      </c>
      <c r="J5901">
        <v>0</v>
      </c>
      <c r="K5901">
        <v>1</v>
      </c>
      <c r="L5901">
        <v>1</v>
      </c>
      <c r="M5901">
        <v>0</v>
      </c>
      <c r="N5901">
        <v>0</v>
      </c>
      <c r="O5901" t="s">
        <v>19</v>
      </c>
      <c r="P5901" t="str">
        <f>UPPER(Table1[[#This Row],[Venue]])</f>
        <v>HOME</v>
      </c>
    </row>
    <row r="5902" spans="1:16" hidden="1" x14ac:dyDescent="0.45">
      <c r="A5902">
        <v>40046153</v>
      </c>
      <c r="B5902" t="s">
        <v>16</v>
      </c>
      <c r="C5902">
        <v>45255</v>
      </c>
      <c r="D5902">
        <v>76822</v>
      </c>
      <c r="E5902">
        <v>20232024</v>
      </c>
      <c r="F5902" t="s">
        <v>17</v>
      </c>
      <c r="G5902" t="s">
        <v>29</v>
      </c>
      <c r="H5902">
        <v>44</v>
      </c>
      <c r="I5902">
        <v>2</v>
      </c>
      <c r="J5902">
        <v>2</v>
      </c>
      <c r="K5902">
        <v>1</v>
      </c>
      <c r="L5902">
        <v>0</v>
      </c>
      <c r="M5902">
        <v>0</v>
      </c>
      <c r="N5902">
        <v>0</v>
      </c>
      <c r="O5902" t="s">
        <v>19</v>
      </c>
      <c r="P5902" t="str">
        <f>UPPER(Table1[[#This Row],[Venue]])</f>
        <v>HOME</v>
      </c>
    </row>
    <row r="5903" spans="1:16" hidden="1" x14ac:dyDescent="0.45">
      <c r="A5903">
        <v>40046153</v>
      </c>
      <c r="B5903" t="s">
        <v>16</v>
      </c>
      <c r="C5903">
        <v>45255</v>
      </c>
      <c r="D5903">
        <v>76822</v>
      </c>
      <c r="E5903">
        <v>20232024</v>
      </c>
      <c r="F5903" t="s">
        <v>17</v>
      </c>
      <c r="G5903" t="s">
        <v>548</v>
      </c>
      <c r="H5903">
        <v>47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  <c r="O5903" t="s">
        <v>19</v>
      </c>
      <c r="P5903" t="str">
        <f>UPPER(Table1[[#This Row],[Venue]])</f>
        <v>HOME</v>
      </c>
    </row>
    <row r="5904" spans="1:16" hidden="1" x14ac:dyDescent="0.45">
      <c r="A5904">
        <v>40046153</v>
      </c>
      <c r="B5904" t="s">
        <v>16</v>
      </c>
      <c r="C5904">
        <v>45255</v>
      </c>
      <c r="D5904">
        <v>76822</v>
      </c>
      <c r="E5904">
        <v>20232024</v>
      </c>
      <c r="F5904" t="s">
        <v>17</v>
      </c>
      <c r="G5904" t="s">
        <v>550</v>
      </c>
      <c r="H5904">
        <v>50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 t="s">
        <v>19</v>
      </c>
      <c r="P5904" t="str">
        <f>UPPER(Table1[[#This Row],[Venue]])</f>
        <v>HOME</v>
      </c>
    </row>
    <row r="5905" spans="1:16" hidden="1" x14ac:dyDescent="0.45">
      <c r="A5905">
        <v>40046153</v>
      </c>
      <c r="B5905" t="s">
        <v>16</v>
      </c>
      <c r="C5905">
        <v>45255</v>
      </c>
      <c r="D5905">
        <v>76822</v>
      </c>
      <c r="E5905">
        <v>20232024</v>
      </c>
      <c r="F5905" t="s">
        <v>17</v>
      </c>
      <c r="G5905" t="s">
        <v>437</v>
      </c>
      <c r="H5905">
        <v>56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 t="s">
        <v>19</v>
      </c>
      <c r="P5905" t="str">
        <f>UPPER(Table1[[#This Row],[Venue]])</f>
        <v>HOME</v>
      </c>
    </row>
    <row r="5906" spans="1:16" hidden="1" x14ac:dyDescent="0.45">
      <c r="A5906">
        <v>40046153</v>
      </c>
      <c r="B5906" t="s">
        <v>16</v>
      </c>
      <c r="C5906">
        <v>45255</v>
      </c>
      <c r="D5906">
        <v>76822</v>
      </c>
      <c r="E5906">
        <v>20232024</v>
      </c>
      <c r="F5906" t="s">
        <v>17</v>
      </c>
      <c r="G5906" t="s">
        <v>35</v>
      </c>
      <c r="H5906">
        <v>75</v>
      </c>
      <c r="I5906">
        <v>0</v>
      </c>
      <c r="J5906">
        <v>0</v>
      </c>
      <c r="K5906">
        <v>1</v>
      </c>
      <c r="L5906">
        <v>0</v>
      </c>
      <c r="M5906">
        <v>1</v>
      </c>
      <c r="N5906">
        <v>0</v>
      </c>
      <c r="O5906" t="s">
        <v>19</v>
      </c>
      <c r="P5906" t="str">
        <f>UPPER(Table1[[#This Row],[Venue]])</f>
        <v>HOME</v>
      </c>
    </row>
    <row r="5907" spans="1:16" hidden="1" x14ac:dyDescent="0.45">
      <c r="A5907">
        <v>40046153</v>
      </c>
      <c r="B5907" t="s">
        <v>16</v>
      </c>
      <c r="C5907">
        <v>45255</v>
      </c>
      <c r="D5907">
        <v>76822</v>
      </c>
      <c r="E5907">
        <v>20232024</v>
      </c>
      <c r="F5907" t="s">
        <v>17</v>
      </c>
      <c r="G5907" t="s">
        <v>36</v>
      </c>
      <c r="H5907">
        <v>87</v>
      </c>
      <c r="I5907">
        <v>3</v>
      </c>
      <c r="J5907">
        <v>1</v>
      </c>
      <c r="K5907">
        <v>1</v>
      </c>
      <c r="L5907">
        <v>2</v>
      </c>
      <c r="M5907">
        <v>0</v>
      </c>
      <c r="N5907">
        <v>0</v>
      </c>
      <c r="O5907" t="s">
        <v>19</v>
      </c>
      <c r="P5907" t="str">
        <f>UPPER(Table1[[#This Row],[Venue]])</f>
        <v>HOME</v>
      </c>
    </row>
    <row r="5908" spans="1:16" hidden="1" x14ac:dyDescent="0.45">
      <c r="A5908">
        <v>40046153</v>
      </c>
      <c r="B5908" t="s">
        <v>16</v>
      </c>
      <c r="C5908">
        <v>45255</v>
      </c>
      <c r="D5908">
        <v>76822</v>
      </c>
      <c r="E5908">
        <v>20232024</v>
      </c>
      <c r="F5908" t="s">
        <v>17</v>
      </c>
      <c r="G5908" t="s">
        <v>469</v>
      </c>
      <c r="H5908">
        <v>88</v>
      </c>
      <c r="I5908">
        <v>2</v>
      </c>
      <c r="J5908">
        <v>1</v>
      </c>
      <c r="K5908">
        <v>1</v>
      </c>
      <c r="L5908">
        <v>1</v>
      </c>
      <c r="M5908">
        <v>0</v>
      </c>
      <c r="N5908">
        <v>0</v>
      </c>
      <c r="O5908" t="s">
        <v>19</v>
      </c>
      <c r="P5908" t="str">
        <f>UPPER(Table1[[#This Row],[Venue]])</f>
        <v>HOME</v>
      </c>
    </row>
    <row r="5909" spans="1:16" hidden="1" x14ac:dyDescent="0.45">
      <c r="A5909">
        <v>40046153</v>
      </c>
      <c r="B5909" t="s">
        <v>16</v>
      </c>
      <c r="C5909">
        <v>45255</v>
      </c>
      <c r="D5909">
        <v>76822</v>
      </c>
      <c r="E5909">
        <v>20232024</v>
      </c>
      <c r="F5909" t="s">
        <v>17</v>
      </c>
      <c r="G5909" t="s">
        <v>41</v>
      </c>
      <c r="H5909">
        <v>3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  <c r="O5909" t="s">
        <v>40</v>
      </c>
      <c r="P5909" t="str">
        <f>UPPER(Table1[[#This Row],[Venue]])</f>
        <v>AWAY</v>
      </c>
    </row>
    <row r="5910" spans="1:16" hidden="1" x14ac:dyDescent="0.45">
      <c r="A5910">
        <v>40046153</v>
      </c>
      <c r="B5910" t="s">
        <v>16</v>
      </c>
      <c r="C5910">
        <v>45255</v>
      </c>
      <c r="D5910">
        <v>76822</v>
      </c>
      <c r="E5910">
        <v>20232024</v>
      </c>
      <c r="F5910" t="s">
        <v>17</v>
      </c>
      <c r="G5910" t="s">
        <v>536</v>
      </c>
      <c r="H5910">
        <v>11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0</v>
      </c>
      <c r="O5910" t="s">
        <v>40</v>
      </c>
      <c r="P5910" t="str">
        <f>UPPER(Table1[[#This Row],[Venue]])</f>
        <v>AWAY</v>
      </c>
    </row>
    <row r="5911" spans="1:16" hidden="1" x14ac:dyDescent="0.45">
      <c r="A5911">
        <v>40046153</v>
      </c>
      <c r="B5911" t="s">
        <v>16</v>
      </c>
      <c r="C5911">
        <v>45255</v>
      </c>
      <c r="D5911">
        <v>76822</v>
      </c>
      <c r="E5911">
        <v>20232024</v>
      </c>
      <c r="F5911" t="s">
        <v>17</v>
      </c>
      <c r="G5911" t="s">
        <v>80</v>
      </c>
      <c r="H5911">
        <v>13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  <c r="O5911" t="s">
        <v>40</v>
      </c>
      <c r="P5911" t="str">
        <f>UPPER(Table1[[#This Row],[Venue]])</f>
        <v>AWAY</v>
      </c>
    </row>
    <row r="5912" spans="1:16" hidden="1" x14ac:dyDescent="0.45">
      <c r="A5912">
        <v>40046153</v>
      </c>
      <c r="B5912" t="s">
        <v>16</v>
      </c>
      <c r="C5912">
        <v>45255</v>
      </c>
      <c r="D5912">
        <v>76822</v>
      </c>
      <c r="E5912">
        <v>20232024</v>
      </c>
      <c r="F5912" t="s">
        <v>17</v>
      </c>
      <c r="G5912" t="s">
        <v>43</v>
      </c>
      <c r="H5912">
        <v>15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  <c r="O5912" t="s">
        <v>40</v>
      </c>
      <c r="P5912" t="str">
        <f>UPPER(Table1[[#This Row],[Venue]])</f>
        <v>AWAY</v>
      </c>
    </row>
    <row r="5913" spans="1:16" hidden="1" x14ac:dyDescent="0.45">
      <c r="A5913">
        <v>40046153</v>
      </c>
      <c r="B5913" t="s">
        <v>16</v>
      </c>
      <c r="C5913">
        <v>45255</v>
      </c>
      <c r="D5913">
        <v>76822</v>
      </c>
      <c r="E5913">
        <v>20232024</v>
      </c>
      <c r="F5913" t="s">
        <v>17</v>
      </c>
      <c r="G5913" t="s">
        <v>45</v>
      </c>
      <c r="H5913">
        <v>17</v>
      </c>
      <c r="I5913">
        <v>0</v>
      </c>
      <c r="J5913">
        <v>0</v>
      </c>
      <c r="K5913">
        <v>1</v>
      </c>
      <c r="L5913">
        <v>0</v>
      </c>
      <c r="M5913">
        <v>0</v>
      </c>
      <c r="N5913">
        <v>0</v>
      </c>
      <c r="O5913" t="s">
        <v>40</v>
      </c>
      <c r="P5913" t="str">
        <f>UPPER(Table1[[#This Row],[Venue]])</f>
        <v>AWAY</v>
      </c>
    </row>
    <row r="5914" spans="1:16" hidden="1" x14ac:dyDescent="0.45">
      <c r="A5914">
        <v>40046153</v>
      </c>
      <c r="B5914" t="s">
        <v>16</v>
      </c>
      <c r="C5914">
        <v>45255</v>
      </c>
      <c r="D5914">
        <v>76822</v>
      </c>
      <c r="E5914">
        <v>20232024</v>
      </c>
      <c r="F5914" t="s">
        <v>17</v>
      </c>
      <c r="G5914" t="s">
        <v>47</v>
      </c>
      <c r="H5914">
        <v>24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 t="s">
        <v>40</v>
      </c>
      <c r="P5914" t="str">
        <f>UPPER(Table1[[#This Row],[Venue]])</f>
        <v>AWAY</v>
      </c>
    </row>
    <row r="5915" spans="1:16" hidden="1" x14ac:dyDescent="0.45">
      <c r="A5915">
        <v>40046153</v>
      </c>
      <c r="B5915" t="s">
        <v>16</v>
      </c>
      <c r="C5915">
        <v>45255</v>
      </c>
      <c r="D5915">
        <v>76822</v>
      </c>
      <c r="E5915">
        <v>20232024</v>
      </c>
      <c r="F5915" t="s">
        <v>17</v>
      </c>
      <c r="G5915" t="s">
        <v>430</v>
      </c>
      <c r="H5915">
        <v>25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 t="s">
        <v>40</v>
      </c>
      <c r="P5915" t="str">
        <f>UPPER(Table1[[#This Row],[Venue]])</f>
        <v>AWAY</v>
      </c>
    </row>
    <row r="5916" spans="1:16" hidden="1" x14ac:dyDescent="0.45">
      <c r="A5916">
        <v>40046153</v>
      </c>
      <c r="B5916" t="s">
        <v>16</v>
      </c>
      <c r="C5916">
        <v>45255</v>
      </c>
      <c r="D5916">
        <v>76822</v>
      </c>
      <c r="E5916">
        <v>20232024</v>
      </c>
      <c r="F5916" t="s">
        <v>17</v>
      </c>
      <c r="G5916" t="s">
        <v>49</v>
      </c>
      <c r="H5916">
        <v>31</v>
      </c>
      <c r="I5916">
        <v>0</v>
      </c>
      <c r="J5916">
        <v>0</v>
      </c>
      <c r="K5916">
        <v>1</v>
      </c>
      <c r="L5916">
        <v>0</v>
      </c>
      <c r="M5916">
        <v>0</v>
      </c>
      <c r="N5916">
        <v>0</v>
      </c>
      <c r="O5916" t="s">
        <v>40</v>
      </c>
      <c r="P5916" t="str">
        <f>UPPER(Table1[[#This Row],[Venue]])</f>
        <v>AWAY</v>
      </c>
    </row>
    <row r="5917" spans="1:16" hidden="1" x14ac:dyDescent="0.45">
      <c r="A5917">
        <v>40046153</v>
      </c>
      <c r="B5917" t="s">
        <v>16</v>
      </c>
      <c r="C5917">
        <v>45255</v>
      </c>
      <c r="D5917">
        <v>76822</v>
      </c>
      <c r="E5917">
        <v>20232024</v>
      </c>
      <c r="F5917" t="s">
        <v>17</v>
      </c>
      <c r="G5917" t="s">
        <v>484</v>
      </c>
      <c r="H5917">
        <v>43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  <c r="O5917" t="s">
        <v>40</v>
      </c>
      <c r="P5917" t="str">
        <f>UPPER(Table1[[#This Row],[Venue]])</f>
        <v>AWAY</v>
      </c>
    </row>
    <row r="5918" spans="1:16" hidden="1" x14ac:dyDescent="0.45">
      <c r="A5918">
        <v>40046153</v>
      </c>
      <c r="B5918" t="s">
        <v>16</v>
      </c>
      <c r="C5918">
        <v>45255</v>
      </c>
      <c r="D5918">
        <v>76822</v>
      </c>
      <c r="E5918">
        <v>20232024</v>
      </c>
      <c r="F5918" t="s">
        <v>17</v>
      </c>
      <c r="G5918" t="s">
        <v>52</v>
      </c>
      <c r="H5918">
        <v>79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 t="s">
        <v>40</v>
      </c>
      <c r="P5918" t="str">
        <f>UPPER(Table1[[#This Row],[Venue]])</f>
        <v>AWAY</v>
      </c>
    </row>
    <row r="5919" spans="1:16" hidden="1" x14ac:dyDescent="0.45">
      <c r="A5919">
        <v>40046153</v>
      </c>
      <c r="B5919" t="s">
        <v>16</v>
      </c>
      <c r="C5919">
        <v>45255</v>
      </c>
      <c r="D5919">
        <v>76822</v>
      </c>
      <c r="E5919">
        <v>20232024</v>
      </c>
      <c r="F5919" t="s">
        <v>17</v>
      </c>
      <c r="G5919" t="s">
        <v>485</v>
      </c>
      <c r="H5919">
        <v>80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  <c r="O5919" t="s">
        <v>40</v>
      </c>
      <c r="P5919" t="str">
        <f>UPPER(Table1[[#This Row],[Venue]])</f>
        <v>AWAY</v>
      </c>
    </row>
    <row r="5920" spans="1:16" hidden="1" x14ac:dyDescent="0.45">
      <c r="A5920">
        <v>40046153</v>
      </c>
      <c r="B5920" t="s">
        <v>16</v>
      </c>
      <c r="C5920">
        <v>45255</v>
      </c>
      <c r="D5920">
        <v>76822</v>
      </c>
      <c r="E5920">
        <v>20232024</v>
      </c>
      <c r="F5920" t="s">
        <v>17</v>
      </c>
      <c r="G5920" t="s">
        <v>486</v>
      </c>
      <c r="H5920">
        <v>82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  <c r="O5920" t="s">
        <v>40</v>
      </c>
      <c r="P5920" t="str">
        <f>UPPER(Table1[[#This Row],[Venue]])</f>
        <v>AWAY</v>
      </c>
    </row>
    <row r="5921" spans="1:16" hidden="1" x14ac:dyDescent="0.45">
      <c r="A5921">
        <v>40046153</v>
      </c>
      <c r="B5921" t="s">
        <v>16</v>
      </c>
      <c r="C5921">
        <v>45255</v>
      </c>
      <c r="D5921">
        <v>76822</v>
      </c>
      <c r="E5921">
        <v>20232024</v>
      </c>
      <c r="F5921" t="s">
        <v>17</v>
      </c>
      <c r="G5921" t="s">
        <v>537</v>
      </c>
      <c r="H5921">
        <v>83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 t="s">
        <v>40</v>
      </c>
      <c r="P5921" t="str">
        <f>UPPER(Table1[[#This Row],[Venue]])</f>
        <v>AWAY</v>
      </c>
    </row>
    <row r="5922" spans="1:16" hidden="1" x14ac:dyDescent="0.45">
      <c r="A5922">
        <v>40046153</v>
      </c>
      <c r="B5922" t="s">
        <v>16</v>
      </c>
      <c r="C5922">
        <v>45255</v>
      </c>
      <c r="D5922">
        <v>76822</v>
      </c>
      <c r="E5922">
        <v>20232024</v>
      </c>
      <c r="F5922" t="s">
        <v>17</v>
      </c>
      <c r="G5922" t="s">
        <v>538</v>
      </c>
      <c r="H5922">
        <v>89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2</v>
      </c>
      <c r="O5922" t="s">
        <v>40</v>
      </c>
      <c r="P5922" t="str">
        <f>UPPER(Table1[[#This Row],[Venue]])</f>
        <v>AWAY</v>
      </c>
    </row>
    <row r="5923" spans="1:16" hidden="1" x14ac:dyDescent="0.45">
      <c r="A5923">
        <v>40047032</v>
      </c>
      <c r="B5923" t="s">
        <v>569</v>
      </c>
      <c r="C5923">
        <v>45255</v>
      </c>
      <c r="D5923">
        <v>77701</v>
      </c>
      <c r="E5923">
        <v>20232024</v>
      </c>
      <c r="F5923" t="s">
        <v>17</v>
      </c>
      <c r="G5923" t="s">
        <v>132</v>
      </c>
      <c r="H5923">
        <v>4</v>
      </c>
      <c r="I5923">
        <v>3</v>
      </c>
      <c r="J5923">
        <v>2</v>
      </c>
      <c r="K5923">
        <v>1</v>
      </c>
      <c r="L5923">
        <v>1</v>
      </c>
      <c r="M5923">
        <v>0</v>
      </c>
      <c r="N5923">
        <v>0</v>
      </c>
      <c r="O5923" t="s">
        <v>19</v>
      </c>
      <c r="P5923" t="str">
        <f>UPPER(Table1[[#This Row],[Venue]])</f>
        <v>HOME</v>
      </c>
    </row>
    <row r="5924" spans="1:16" hidden="1" x14ac:dyDescent="0.45">
      <c r="A5924">
        <v>40047032</v>
      </c>
      <c r="B5924" t="s">
        <v>569</v>
      </c>
      <c r="C5924">
        <v>45255</v>
      </c>
      <c r="D5924">
        <v>77701</v>
      </c>
      <c r="E5924">
        <v>20232024</v>
      </c>
      <c r="F5924" t="s">
        <v>17</v>
      </c>
      <c r="G5924" t="s">
        <v>133</v>
      </c>
      <c r="H5924">
        <v>5</v>
      </c>
      <c r="I5924">
        <v>1</v>
      </c>
      <c r="J5924">
        <v>1</v>
      </c>
      <c r="K5924">
        <v>1</v>
      </c>
      <c r="L5924">
        <v>0</v>
      </c>
      <c r="M5924">
        <v>0</v>
      </c>
      <c r="N5924">
        <v>0</v>
      </c>
      <c r="O5924" t="s">
        <v>19</v>
      </c>
      <c r="P5924" t="str">
        <f>UPPER(Table1[[#This Row],[Venue]])</f>
        <v>HOME</v>
      </c>
    </row>
    <row r="5925" spans="1:16" hidden="1" x14ac:dyDescent="0.45">
      <c r="A5925">
        <v>40047032</v>
      </c>
      <c r="B5925" t="s">
        <v>569</v>
      </c>
      <c r="C5925">
        <v>45255</v>
      </c>
      <c r="D5925">
        <v>77701</v>
      </c>
      <c r="E5925">
        <v>20232024</v>
      </c>
      <c r="F5925" t="s">
        <v>17</v>
      </c>
      <c r="G5925" t="s">
        <v>264</v>
      </c>
      <c r="H5925">
        <v>10</v>
      </c>
      <c r="I5925">
        <v>3</v>
      </c>
      <c r="J5925">
        <v>1</v>
      </c>
      <c r="K5925">
        <v>1</v>
      </c>
      <c r="L5925">
        <v>2</v>
      </c>
      <c r="M5925">
        <v>0</v>
      </c>
      <c r="N5925">
        <v>0</v>
      </c>
      <c r="O5925" t="s">
        <v>19</v>
      </c>
      <c r="P5925" t="str">
        <f>UPPER(Table1[[#This Row],[Venue]])</f>
        <v>HOME</v>
      </c>
    </row>
    <row r="5926" spans="1:16" hidden="1" x14ac:dyDescent="0.45">
      <c r="A5926">
        <v>40047032</v>
      </c>
      <c r="B5926" t="s">
        <v>569</v>
      </c>
      <c r="C5926">
        <v>45255</v>
      </c>
      <c r="D5926">
        <v>77701</v>
      </c>
      <c r="E5926">
        <v>20232024</v>
      </c>
      <c r="F5926" t="s">
        <v>17</v>
      </c>
      <c r="G5926" t="s">
        <v>265</v>
      </c>
      <c r="H5926">
        <v>14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 t="s">
        <v>19</v>
      </c>
      <c r="P5926" t="str">
        <f>UPPER(Table1[[#This Row],[Venue]])</f>
        <v>HOME</v>
      </c>
    </row>
    <row r="5927" spans="1:16" hidden="1" x14ac:dyDescent="0.45">
      <c r="A5927">
        <v>40047032</v>
      </c>
      <c r="B5927" t="s">
        <v>569</v>
      </c>
      <c r="C5927">
        <v>45255</v>
      </c>
      <c r="D5927">
        <v>77701</v>
      </c>
      <c r="E5927">
        <v>20232024</v>
      </c>
      <c r="F5927" t="s">
        <v>17</v>
      </c>
      <c r="G5927" t="s">
        <v>180</v>
      </c>
      <c r="H5927">
        <v>19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2</v>
      </c>
      <c r="O5927" t="s">
        <v>19</v>
      </c>
      <c r="P5927" t="str">
        <f>UPPER(Table1[[#This Row],[Venue]])</f>
        <v>HOME</v>
      </c>
    </row>
    <row r="5928" spans="1:16" hidden="1" x14ac:dyDescent="0.45">
      <c r="A5928">
        <v>40047032</v>
      </c>
      <c r="B5928" t="s">
        <v>569</v>
      </c>
      <c r="C5928">
        <v>45255</v>
      </c>
      <c r="D5928">
        <v>77701</v>
      </c>
      <c r="E5928">
        <v>20232024</v>
      </c>
      <c r="F5928" t="s">
        <v>17</v>
      </c>
      <c r="G5928" t="s">
        <v>516</v>
      </c>
      <c r="H5928">
        <v>20</v>
      </c>
      <c r="I5928">
        <v>4</v>
      </c>
      <c r="J5928">
        <v>2</v>
      </c>
      <c r="K5928">
        <v>1</v>
      </c>
      <c r="L5928">
        <v>2</v>
      </c>
      <c r="M5928">
        <v>0</v>
      </c>
      <c r="N5928">
        <v>0</v>
      </c>
      <c r="O5928" t="s">
        <v>19</v>
      </c>
      <c r="P5928" t="str">
        <f>UPPER(Table1[[#This Row],[Venue]])</f>
        <v>HOME</v>
      </c>
    </row>
    <row r="5929" spans="1:16" hidden="1" x14ac:dyDescent="0.45">
      <c r="A5929">
        <v>40047032</v>
      </c>
      <c r="B5929" t="s">
        <v>569</v>
      </c>
      <c r="C5929">
        <v>45255</v>
      </c>
      <c r="D5929">
        <v>77701</v>
      </c>
      <c r="E5929">
        <v>20232024</v>
      </c>
      <c r="F5929" t="s">
        <v>17</v>
      </c>
      <c r="G5929" t="s">
        <v>374</v>
      </c>
      <c r="H5929">
        <v>24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 t="s">
        <v>19</v>
      </c>
      <c r="P5929" t="str">
        <f>UPPER(Table1[[#This Row],[Venue]])</f>
        <v>HOME</v>
      </c>
    </row>
    <row r="5930" spans="1:16" hidden="1" x14ac:dyDescent="0.45">
      <c r="A5930">
        <v>40047032</v>
      </c>
      <c r="B5930" t="s">
        <v>569</v>
      </c>
      <c r="C5930">
        <v>45255</v>
      </c>
      <c r="D5930">
        <v>77701</v>
      </c>
      <c r="E5930">
        <v>20232024</v>
      </c>
      <c r="F5930" t="s">
        <v>17</v>
      </c>
      <c r="G5930" t="s">
        <v>349</v>
      </c>
      <c r="H5930">
        <v>25</v>
      </c>
      <c r="I5930">
        <v>4</v>
      </c>
      <c r="J5930">
        <v>0</v>
      </c>
      <c r="K5930">
        <v>1</v>
      </c>
      <c r="L5930">
        <v>4</v>
      </c>
      <c r="M5930">
        <v>0</v>
      </c>
      <c r="N5930">
        <v>5</v>
      </c>
      <c r="O5930" t="s">
        <v>19</v>
      </c>
      <c r="P5930" t="str">
        <f>UPPER(Table1[[#This Row],[Venue]])</f>
        <v>HOME</v>
      </c>
    </row>
    <row r="5931" spans="1:16" hidden="1" x14ac:dyDescent="0.45">
      <c r="A5931">
        <v>40047032</v>
      </c>
      <c r="B5931" t="s">
        <v>569</v>
      </c>
      <c r="C5931">
        <v>45255</v>
      </c>
      <c r="D5931">
        <v>77701</v>
      </c>
      <c r="E5931">
        <v>20232024</v>
      </c>
      <c r="F5931" t="s">
        <v>17</v>
      </c>
      <c r="G5931" t="s">
        <v>517</v>
      </c>
      <c r="H5931">
        <v>51</v>
      </c>
      <c r="I5931">
        <v>1</v>
      </c>
      <c r="J5931">
        <v>1</v>
      </c>
      <c r="K5931">
        <v>1</v>
      </c>
      <c r="L5931">
        <v>0</v>
      </c>
      <c r="M5931">
        <v>0</v>
      </c>
      <c r="N5931">
        <v>0</v>
      </c>
      <c r="O5931" t="s">
        <v>19</v>
      </c>
      <c r="P5931" t="str">
        <f>UPPER(Table1[[#This Row],[Venue]])</f>
        <v>HOME</v>
      </c>
    </row>
    <row r="5932" spans="1:16" hidden="1" x14ac:dyDescent="0.45">
      <c r="A5932">
        <v>40047032</v>
      </c>
      <c r="B5932" t="s">
        <v>569</v>
      </c>
      <c r="C5932">
        <v>45255</v>
      </c>
      <c r="D5932">
        <v>77701</v>
      </c>
      <c r="E5932">
        <v>20232024</v>
      </c>
      <c r="F5932" t="s">
        <v>17</v>
      </c>
      <c r="G5932" t="s">
        <v>140</v>
      </c>
      <c r="H5932">
        <v>60</v>
      </c>
      <c r="I5932">
        <v>1</v>
      </c>
      <c r="J5932">
        <v>0</v>
      </c>
      <c r="K5932">
        <v>1</v>
      </c>
      <c r="L5932">
        <v>1</v>
      </c>
      <c r="M5932">
        <v>0</v>
      </c>
      <c r="N5932">
        <v>2</v>
      </c>
      <c r="O5932" t="s">
        <v>19</v>
      </c>
      <c r="P5932" t="str">
        <f>UPPER(Table1[[#This Row],[Venue]])</f>
        <v>HOME</v>
      </c>
    </row>
    <row r="5933" spans="1:16" hidden="1" x14ac:dyDescent="0.45">
      <c r="A5933">
        <v>40047032</v>
      </c>
      <c r="B5933" t="s">
        <v>569</v>
      </c>
      <c r="C5933">
        <v>45255</v>
      </c>
      <c r="D5933">
        <v>77701</v>
      </c>
      <c r="E5933">
        <v>20232024</v>
      </c>
      <c r="F5933" t="s">
        <v>17</v>
      </c>
      <c r="G5933" t="s">
        <v>519</v>
      </c>
      <c r="H5933">
        <v>74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0</v>
      </c>
      <c r="O5933" t="s">
        <v>19</v>
      </c>
      <c r="P5933" t="str">
        <f>UPPER(Table1[[#This Row],[Venue]])</f>
        <v>HOME</v>
      </c>
    </row>
    <row r="5934" spans="1:16" hidden="1" x14ac:dyDescent="0.45">
      <c r="A5934">
        <v>40047032</v>
      </c>
      <c r="B5934" t="s">
        <v>569</v>
      </c>
      <c r="C5934">
        <v>45255</v>
      </c>
      <c r="D5934">
        <v>77701</v>
      </c>
      <c r="E5934">
        <v>20232024</v>
      </c>
      <c r="F5934" t="s">
        <v>17</v>
      </c>
      <c r="G5934" t="s">
        <v>131</v>
      </c>
      <c r="H5934">
        <v>80</v>
      </c>
      <c r="I5934">
        <v>1</v>
      </c>
      <c r="J5934">
        <v>0</v>
      </c>
      <c r="K5934">
        <v>1</v>
      </c>
      <c r="L5934">
        <v>1</v>
      </c>
      <c r="M5934">
        <v>0</v>
      </c>
      <c r="N5934">
        <v>0</v>
      </c>
      <c r="O5934" t="s">
        <v>19</v>
      </c>
      <c r="P5934" t="str">
        <f>UPPER(Table1[[#This Row],[Venue]])</f>
        <v>HOME</v>
      </c>
    </row>
    <row r="5935" spans="1:16" hidden="1" x14ac:dyDescent="0.45">
      <c r="A5935">
        <v>40047032</v>
      </c>
      <c r="B5935" t="s">
        <v>569</v>
      </c>
      <c r="C5935">
        <v>45255</v>
      </c>
      <c r="D5935">
        <v>77701</v>
      </c>
      <c r="E5935">
        <v>20232024</v>
      </c>
      <c r="F5935" t="s">
        <v>17</v>
      </c>
      <c r="G5935" t="s">
        <v>375</v>
      </c>
      <c r="H5935">
        <v>88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  <c r="O5935" t="s">
        <v>19</v>
      </c>
      <c r="P5935" t="str">
        <f>UPPER(Table1[[#This Row],[Venue]])</f>
        <v>HOME</v>
      </c>
    </row>
    <row r="5936" spans="1:16" hidden="1" x14ac:dyDescent="0.45">
      <c r="A5936">
        <v>40047032</v>
      </c>
      <c r="B5936" t="s">
        <v>569</v>
      </c>
      <c r="C5936">
        <v>45255</v>
      </c>
      <c r="D5936">
        <v>77701</v>
      </c>
      <c r="E5936">
        <v>20232024</v>
      </c>
      <c r="F5936" t="s">
        <v>17</v>
      </c>
      <c r="G5936" t="s">
        <v>146</v>
      </c>
      <c r="H5936">
        <v>91</v>
      </c>
      <c r="I5936">
        <v>3</v>
      </c>
      <c r="J5936">
        <v>2</v>
      </c>
      <c r="K5936">
        <v>1</v>
      </c>
      <c r="L5936">
        <v>1</v>
      </c>
      <c r="M5936">
        <v>0</v>
      </c>
      <c r="N5936">
        <v>0</v>
      </c>
      <c r="O5936" t="s">
        <v>19</v>
      </c>
      <c r="P5936" t="str">
        <f>UPPER(Table1[[#This Row],[Venue]])</f>
        <v>HOME</v>
      </c>
    </row>
    <row r="5937" spans="1:16" hidden="1" x14ac:dyDescent="0.45">
      <c r="A5937">
        <v>40047032</v>
      </c>
      <c r="B5937" t="s">
        <v>569</v>
      </c>
      <c r="C5937">
        <v>45255</v>
      </c>
      <c r="D5937">
        <v>77701</v>
      </c>
      <c r="E5937">
        <v>20232024</v>
      </c>
      <c r="F5937" t="s">
        <v>17</v>
      </c>
      <c r="G5937" t="s">
        <v>529</v>
      </c>
      <c r="H5937">
        <v>99</v>
      </c>
      <c r="I5937">
        <v>1</v>
      </c>
      <c r="J5937">
        <v>0</v>
      </c>
      <c r="K5937">
        <v>1</v>
      </c>
      <c r="L5937">
        <v>1</v>
      </c>
      <c r="M5937">
        <v>0</v>
      </c>
      <c r="N5937">
        <v>0</v>
      </c>
      <c r="O5937" t="s">
        <v>19</v>
      </c>
      <c r="P5937" t="str">
        <f>UPPER(Table1[[#This Row],[Venue]])</f>
        <v>HOME</v>
      </c>
    </row>
    <row r="5938" spans="1:16" hidden="1" x14ac:dyDescent="0.45">
      <c r="A5938">
        <v>40047032</v>
      </c>
      <c r="B5938" t="s">
        <v>569</v>
      </c>
      <c r="C5938">
        <v>45255</v>
      </c>
      <c r="D5938">
        <v>77701</v>
      </c>
      <c r="E5938">
        <v>20232024</v>
      </c>
      <c r="F5938" t="s">
        <v>17</v>
      </c>
      <c r="G5938" t="s">
        <v>472</v>
      </c>
      <c r="H5938">
        <v>9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0</v>
      </c>
      <c r="O5938" t="s">
        <v>40</v>
      </c>
      <c r="P5938" t="str">
        <f>UPPER(Table1[[#This Row],[Venue]])</f>
        <v>AWAY</v>
      </c>
    </row>
    <row r="5939" spans="1:16" hidden="1" x14ac:dyDescent="0.45">
      <c r="A5939">
        <v>40047032</v>
      </c>
      <c r="B5939" t="s">
        <v>569</v>
      </c>
      <c r="C5939">
        <v>45255</v>
      </c>
      <c r="D5939">
        <v>77701</v>
      </c>
      <c r="E5939">
        <v>20232024</v>
      </c>
      <c r="F5939" t="s">
        <v>17</v>
      </c>
      <c r="G5939" t="s">
        <v>352</v>
      </c>
      <c r="H5939">
        <v>10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  <c r="O5939" t="s">
        <v>40</v>
      </c>
      <c r="P5939" t="str">
        <f>UPPER(Table1[[#This Row],[Venue]])</f>
        <v>AWAY</v>
      </c>
    </row>
    <row r="5940" spans="1:16" hidden="1" x14ac:dyDescent="0.45">
      <c r="A5940">
        <v>40047032</v>
      </c>
      <c r="B5940" t="s">
        <v>569</v>
      </c>
      <c r="C5940">
        <v>45255</v>
      </c>
      <c r="D5940">
        <v>77701</v>
      </c>
      <c r="E5940">
        <v>20232024</v>
      </c>
      <c r="F5940" t="s">
        <v>17</v>
      </c>
      <c r="G5940" t="s">
        <v>558</v>
      </c>
      <c r="H5940">
        <v>15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 t="s">
        <v>40</v>
      </c>
      <c r="P5940" t="str">
        <f>UPPER(Table1[[#This Row],[Venue]])</f>
        <v>AWAY</v>
      </c>
    </row>
    <row r="5941" spans="1:16" hidden="1" x14ac:dyDescent="0.45">
      <c r="A5941">
        <v>40047032</v>
      </c>
      <c r="B5941" t="s">
        <v>569</v>
      </c>
      <c r="C5941">
        <v>45255</v>
      </c>
      <c r="D5941">
        <v>77701</v>
      </c>
      <c r="E5941">
        <v>20232024</v>
      </c>
      <c r="F5941" t="s">
        <v>17</v>
      </c>
      <c r="G5941" t="s">
        <v>473</v>
      </c>
      <c r="H5941">
        <v>16</v>
      </c>
      <c r="I5941">
        <v>2</v>
      </c>
      <c r="J5941">
        <v>1</v>
      </c>
      <c r="K5941">
        <v>1</v>
      </c>
      <c r="L5941">
        <v>1</v>
      </c>
      <c r="M5941">
        <v>0</v>
      </c>
      <c r="N5941">
        <v>0</v>
      </c>
      <c r="O5941" t="s">
        <v>40</v>
      </c>
      <c r="P5941" t="str">
        <f>UPPER(Table1[[#This Row],[Venue]])</f>
        <v>AWAY</v>
      </c>
    </row>
    <row r="5942" spans="1:16" hidden="1" x14ac:dyDescent="0.45">
      <c r="A5942">
        <v>40047032</v>
      </c>
      <c r="B5942" t="s">
        <v>569</v>
      </c>
      <c r="C5942">
        <v>45255</v>
      </c>
      <c r="D5942">
        <v>77701</v>
      </c>
      <c r="E5942">
        <v>20232024</v>
      </c>
      <c r="F5942" t="s">
        <v>17</v>
      </c>
      <c r="G5942" t="s">
        <v>474</v>
      </c>
      <c r="H5942">
        <v>20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 t="s">
        <v>40</v>
      </c>
      <c r="P5942" t="str">
        <f>UPPER(Table1[[#This Row],[Venue]])</f>
        <v>AWAY</v>
      </c>
    </row>
    <row r="5943" spans="1:16" hidden="1" x14ac:dyDescent="0.45">
      <c r="A5943">
        <v>40047032</v>
      </c>
      <c r="B5943" t="s">
        <v>569</v>
      </c>
      <c r="C5943">
        <v>45255</v>
      </c>
      <c r="D5943">
        <v>77701</v>
      </c>
      <c r="E5943">
        <v>20232024</v>
      </c>
      <c r="F5943" t="s">
        <v>17</v>
      </c>
      <c r="G5943" t="s">
        <v>540</v>
      </c>
      <c r="H5943">
        <v>21</v>
      </c>
      <c r="I5943">
        <v>1</v>
      </c>
      <c r="J5943">
        <v>1</v>
      </c>
      <c r="K5943">
        <v>1</v>
      </c>
      <c r="L5943">
        <v>0</v>
      </c>
      <c r="M5943">
        <v>0</v>
      </c>
      <c r="N5943">
        <v>0</v>
      </c>
      <c r="O5943" t="s">
        <v>40</v>
      </c>
      <c r="P5943" t="str">
        <f>UPPER(Table1[[#This Row],[Venue]])</f>
        <v>AWAY</v>
      </c>
    </row>
    <row r="5944" spans="1:16" hidden="1" x14ac:dyDescent="0.45">
      <c r="A5944">
        <v>40047032</v>
      </c>
      <c r="B5944" t="s">
        <v>569</v>
      </c>
      <c r="C5944">
        <v>45255</v>
      </c>
      <c r="D5944">
        <v>77701</v>
      </c>
      <c r="E5944">
        <v>20232024</v>
      </c>
      <c r="F5944" t="s">
        <v>17</v>
      </c>
      <c r="G5944" t="s">
        <v>524</v>
      </c>
      <c r="H5944">
        <v>24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  <c r="O5944" t="s">
        <v>40</v>
      </c>
      <c r="P5944" t="str">
        <f>UPPER(Table1[[#This Row],[Venue]])</f>
        <v>AWAY</v>
      </c>
    </row>
    <row r="5945" spans="1:16" hidden="1" x14ac:dyDescent="0.45">
      <c r="A5945">
        <v>40047032</v>
      </c>
      <c r="B5945" t="s">
        <v>569</v>
      </c>
      <c r="C5945">
        <v>45255</v>
      </c>
      <c r="D5945">
        <v>77701</v>
      </c>
      <c r="E5945">
        <v>20232024</v>
      </c>
      <c r="F5945" t="s">
        <v>17</v>
      </c>
      <c r="G5945" t="s">
        <v>383</v>
      </c>
      <c r="H5945">
        <v>26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  <c r="O5945" t="s">
        <v>40</v>
      </c>
      <c r="P5945" t="str">
        <f>UPPER(Table1[[#This Row],[Venue]])</f>
        <v>AWAY</v>
      </c>
    </row>
    <row r="5946" spans="1:16" hidden="1" x14ac:dyDescent="0.45">
      <c r="A5946">
        <v>40047032</v>
      </c>
      <c r="B5946" t="s">
        <v>569</v>
      </c>
      <c r="C5946">
        <v>45255</v>
      </c>
      <c r="D5946">
        <v>77701</v>
      </c>
      <c r="E5946">
        <v>20232024</v>
      </c>
      <c r="F5946" t="s">
        <v>17</v>
      </c>
      <c r="G5946" t="s">
        <v>477</v>
      </c>
      <c r="H5946">
        <v>71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 t="s">
        <v>40</v>
      </c>
      <c r="P5946" t="str">
        <f>UPPER(Table1[[#This Row],[Venue]])</f>
        <v>AWAY</v>
      </c>
    </row>
    <row r="5947" spans="1:16" hidden="1" x14ac:dyDescent="0.45">
      <c r="A5947">
        <v>40047032</v>
      </c>
      <c r="B5947" t="s">
        <v>569</v>
      </c>
      <c r="C5947">
        <v>45255</v>
      </c>
      <c r="D5947">
        <v>77701</v>
      </c>
      <c r="E5947">
        <v>20232024</v>
      </c>
      <c r="F5947" t="s">
        <v>17</v>
      </c>
      <c r="G5947" t="s">
        <v>478</v>
      </c>
      <c r="H5947">
        <v>78</v>
      </c>
      <c r="I5947">
        <v>1</v>
      </c>
      <c r="J5947">
        <v>0</v>
      </c>
      <c r="K5947">
        <v>1</v>
      </c>
      <c r="L5947">
        <v>1</v>
      </c>
      <c r="M5947">
        <v>0</v>
      </c>
      <c r="N5947">
        <v>2</v>
      </c>
      <c r="O5947" t="s">
        <v>40</v>
      </c>
      <c r="P5947" t="str">
        <f>UPPER(Table1[[#This Row],[Venue]])</f>
        <v>AWAY</v>
      </c>
    </row>
    <row r="5948" spans="1:16" hidden="1" x14ac:dyDescent="0.45">
      <c r="A5948">
        <v>40047032</v>
      </c>
      <c r="B5948" t="s">
        <v>569</v>
      </c>
      <c r="C5948">
        <v>45255</v>
      </c>
      <c r="D5948">
        <v>77701</v>
      </c>
      <c r="E5948">
        <v>20232024</v>
      </c>
      <c r="F5948" t="s">
        <v>17</v>
      </c>
      <c r="G5948" t="s">
        <v>526</v>
      </c>
      <c r="H5948">
        <v>81</v>
      </c>
      <c r="I5948">
        <v>1</v>
      </c>
      <c r="J5948">
        <v>0</v>
      </c>
      <c r="K5948">
        <v>1</v>
      </c>
      <c r="L5948">
        <v>1</v>
      </c>
      <c r="M5948">
        <v>0</v>
      </c>
      <c r="N5948">
        <v>0</v>
      </c>
      <c r="O5948" t="s">
        <v>40</v>
      </c>
      <c r="P5948" t="str">
        <f>UPPER(Table1[[#This Row],[Venue]])</f>
        <v>AWAY</v>
      </c>
    </row>
    <row r="5949" spans="1:16" hidden="1" x14ac:dyDescent="0.45">
      <c r="A5949">
        <v>40047032</v>
      </c>
      <c r="B5949" t="s">
        <v>569</v>
      </c>
      <c r="C5949">
        <v>45255</v>
      </c>
      <c r="D5949">
        <v>77701</v>
      </c>
      <c r="E5949">
        <v>20232024</v>
      </c>
      <c r="F5949" t="s">
        <v>17</v>
      </c>
      <c r="G5949" t="s">
        <v>209</v>
      </c>
      <c r="H5949">
        <v>88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 t="s">
        <v>40</v>
      </c>
      <c r="P5949" t="str">
        <f>UPPER(Table1[[#This Row],[Venue]])</f>
        <v>AWAY</v>
      </c>
    </row>
    <row r="5950" spans="1:16" hidden="1" x14ac:dyDescent="0.45">
      <c r="A5950">
        <v>40047032</v>
      </c>
      <c r="B5950" t="s">
        <v>569</v>
      </c>
      <c r="C5950">
        <v>45255</v>
      </c>
      <c r="D5950">
        <v>77701</v>
      </c>
      <c r="E5950">
        <v>20232024</v>
      </c>
      <c r="F5950" t="s">
        <v>17</v>
      </c>
      <c r="G5950" t="s">
        <v>421</v>
      </c>
      <c r="H5950">
        <v>89</v>
      </c>
      <c r="I5950">
        <v>1</v>
      </c>
      <c r="J5950">
        <v>1</v>
      </c>
      <c r="K5950">
        <v>1</v>
      </c>
      <c r="L5950">
        <v>0</v>
      </c>
      <c r="M5950">
        <v>0</v>
      </c>
      <c r="N5950">
        <v>0</v>
      </c>
      <c r="O5950" t="s">
        <v>40</v>
      </c>
      <c r="P5950" t="str">
        <f>UPPER(Table1[[#This Row],[Venue]])</f>
        <v>AWAY</v>
      </c>
    </row>
    <row r="5951" spans="1:16" hidden="1" x14ac:dyDescent="0.45">
      <c r="A5951">
        <v>40047032</v>
      </c>
      <c r="B5951" t="s">
        <v>569</v>
      </c>
      <c r="C5951">
        <v>45255</v>
      </c>
      <c r="D5951">
        <v>77701</v>
      </c>
      <c r="E5951">
        <v>20232024</v>
      </c>
      <c r="F5951" t="s">
        <v>17</v>
      </c>
      <c r="G5951" t="s">
        <v>479</v>
      </c>
      <c r="H5951">
        <v>90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  <c r="O5951" t="s">
        <v>40</v>
      </c>
      <c r="P5951" t="str">
        <f>UPPER(Table1[[#This Row],[Venue]])</f>
        <v>AWAY</v>
      </c>
    </row>
    <row r="5952" spans="1:16" hidden="1" x14ac:dyDescent="0.45">
      <c r="A5952">
        <v>40047032</v>
      </c>
      <c r="B5952" t="s">
        <v>569</v>
      </c>
      <c r="C5952">
        <v>45255</v>
      </c>
      <c r="D5952">
        <v>77701</v>
      </c>
      <c r="E5952">
        <v>20232024</v>
      </c>
      <c r="F5952" t="s">
        <v>17</v>
      </c>
      <c r="G5952" t="s">
        <v>527</v>
      </c>
      <c r="H5952">
        <v>93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 t="s">
        <v>40</v>
      </c>
      <c r="P5952" t="str">
        <f>UPPER(Table1[[#This Row],[Venue]])</f>
        <v>AWAY</v>
      </c>
    </row>
    <row r="5953" spans="1:16" hidden="1" x14ac:dyDescent="0.45">
      <c r="A5953">
        <v>40044462</v>
      </c>
      <c r="B5953" t="s">
        <v>347</v>
      </c>
      <c r="C5953">
        <v>45255</v>
      </c>
      <c r="D5953">
        <v>75131</v>
      </c>
      <c r="E5953">
        <v>20232024</v>
      </c>
      <c r="F5953" t="s">
        <v>17</v>
      </c>
      <c r="G5953" t="s">
        <v>461</v>
      </c>
      <c r="H5953">
        <v>6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 t="s">
        <v>19</v>
      </c>
      <c r="P5953" t="str">
        <f>UPPER(Table1[[#This Row],[Venue]])</f>
        <v>HOME</v>
      </c>
    </row>
    <row r="5954" spans="1:16" hidden="1" x14ac:dyDescent="0.45">
      <c r="A5954">
        <v>40044462</v>
      </c>
      <c r="B5954" t="s">
        <v>347</v>
      </c>
      <c r="C5954">
        <v>45255</v>
      </c>
      <c r="D5954">
        <v>75131</v>
      </c>
      <c r="E5954">
        <v>20232024</v>
      </c>
      <c r="F5954" t="s">
        <v>17</v>
      </c>
      <c r="G5954" t="s">
        <v>151</v>
      </c>
      <c r="H5954">
        <v>8</v>
      </c>
      <c r="I5954">
        <v>1</v>
      </c>
      <c r="J5954">
        <v>0</v>
      </c>
      <c r="K5954">
        <v>1</v>
      </c>
      <c r="L5954">
        <v>1</v>
      </c>
      <c r="M5954">
        <v>0</v>
      </c>
      <c r="N5954">
        <v>4</v>
      </c>
      <c r="O5954" t="s">
        <v>19</v>
      </c>
      <c r="P5954" t="str">
        <f>UPPER(Table1[[#This Row],[Venue]])</f>
        <v>HOME</v>
      </c>
    </row>
    <row r="5955" spans="1:16" hidden="1" x14ac:dyDescent="0.45">
      <c r="A5955">
        <v>40044462</v>
      </c>
      <c r="B5955" t="s">
        <v>347</v>
      </c>
      <c r="C5955">
        <v>45255</v>
      </c>
      <c r="D5955">
        <v>75131</v>
      </c>
      <c r="E5955">
        <v>20232024</v>
      </c>
      <c r="F5955" t="s">
        <v>17</v>
      </c>
      <c r="G5955" t="s">
        <v>462</v>
      </c>
      <c r="H5955">
        <v>15</v>
      </c>
      <c r="I5955">
        <v>1</v>
      </c>
      <c r="J5955">
        <v>0</v>
      </c>
      <c r="K5955">
        <v>1</v>
      </c>
      <c r="L5955">
        <v>1</v>
      </c>
      <c r="M5955">
        <v>0</v>
      </c>
      <c r="N5955">
        <v>2</v>
      </c>
      <c r="O5955" t="s">
        <v>19</v>
      </c>
      <c r="P5955" t="str">
        <f>UPPER(Table1[[#This Row],[Venue]])</f>
        <v>HOME</v>
      </c>
    </row>
    <row r="5956" spans="1:16" hidden="1" x14ac:dyDescent="0.45">
      <c r="A5956">
        <v>40044462</v>
      </c>
      <c r="B5956" t="s">
        <v>347</v>
      </c>
      <c r="C5956">
        <v>45255</v>
      </c>
      <c r="D5956">
        <v>75131</v>
      </c>
      <c r="E5956">
        <v>20232024</v>
      </c>
      <c r="F5956" t="s">
        <v>17</v>
      </c>
      <c r="G5956" t="s">
        <v>396</v>
      </c>
      <c r="H5956">
        <v>17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 t="s">
        <v>19</v>
      </c>
      <c r="P5956" t="str">
        <f>UPPER(Table1[[#This Row],[Venue]])</f>
        <v>HOME</v>
      </c>
    </row>
    <row r="5957" spans="1:16" hidden="1" x14ac:dyDescent="0.45">
      <c r="A5957">
        <v>40044462</v>
      </c>
      <c r="B5957" t="s">
        <v>347</v>
      </c>
      <c r="C5957">
        <v>45255</v>
      </c>
      <c r="D5957">
        <v>75131</v>
      </c>
      <c r="E5957">
        <v>20232024</v>
      </c>
      <c r="F5957" t="s">
        <v>17</v>
      </c>
      <c r="G5957" t="s">
        <v>186</v>
      </c>
      <c r="H5957">
        <v>30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  <c r="O5957" t="s">
        <v>19</v>
      </c>
      <c r="P5957" t="str">
        <f>UPPER(Table1[[#This Row],[Venue]])</f>
        <v>HOME</v>
      </c>
    </row>
    <row r="5958" spans="1:16" hidden="1" x14ac:dyDescent="0.45">
      <c r="A5958">
        <v>40044462</v>
      </c>
      <c r="B5958" t="s">
        <v>347</v>
      </c>
      <c r="C5958">
        <v>45255</v>
      </c>
      <c r="D5958">
        <v>75131</v>
      </c>
      <c r="E5958">
        <v>20232024</v>
      </c>
      <c r="F5958" t="s">
        <v>17</v>
      </c>
      <c r="G5958" t="s">
        <v>332</v>
      </c>
      <c r="H5958">
        <v>38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 t="s">
        <v>19</v>
      </c>
      <c r="P5958" t="str">
        <f>UPPER(Table1[[#This Row],[Venue]])</f>
        <v>HOME</v>
      </c>
    </row>
    <row r="5959" spans="1:16" hidden="1" x14ac:dyDescent="0.45">
      <c r="A5959">
        <v>40044462</v>
      </c>
      <c r="B5959" t="s">
        <v>347</v>
      </c>
      <c r="C5959">
        <v>45255</v>
      </c>
      <c r="D5959">
        <v>75131</v>
      </c>
      <c r="E5959">
        <v>20232024</v>
      </c>
      <c r="F5959" t="s">
        <v>17</v>
      </c>
      <c r="G5959" t="s">
        <v>187</v>
      </c>
      <c r="H5959">
        <v>61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  <c r="O5959" t="s">
        <v>19</v>
      </c>
      <c r="P5959" t="str">
        <f>UPPER(Table1[[#This Row],[Venue]])</f>
        <v>HOME</v>
      </c>
    </row>
    <row r="5960" spans="1:16" hidden="1" x14ac:dyDescent="0.45">
      <c r="A5960">
        <v>40044462</v>
      </c>
      <c r="B5960" t="s">
        <v>347</v>
      </c>
      <c r="C5960">
        <v>45255</v>
      </c>
      <c r="D5960">
        <v>75131</v>
      </c>
      <c r="E5960">
        <v>20232024</v>
      </c>
      <c r="F5960" t="s">
        <v>17</v>
      </c>
      <c r="G5960" t="s">
        <v>155</v>
      </c>
      <c r="H5960">
        <v>62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  <c r="O5960" t="s">
        <v>19</v>
      </c>
      <c r="P5960" t="str">
        <f>UPPER(Table1[[#This Row],[Venue]])</f>
        <v>HOME</v>
      </c>
    </row>
    <row r="5961" spans="1:16" hidden="1" x14ac:dyDescent="0.45">
      <c r="A5961">
        <v>40044462</v>
      </c>
      <c r="B5961" t="s">
        <v>347</v>
      </c>
      <c r="C5961">
        <v>45255</v>
      </c>
      <c r="D5961">
        <v>75131</v>
      </c>
      <c r="E5961">
        <v>20232024</v>
      </c>
      <c r="F5961" t="s">
        <v>17</v>
      </c>
      <c r="G5961" t="s">
        <v>157</v>
      </c>
      <c r="H5961">
        <v>77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 t="s">
        <v>19</v>
      </c>
      <c r="P5961" t="str">
        <f>UPPER(Table1[[#This Row],[Venue]])</f>
        <v>HOME</v>
      </c>
    </row>
    <row r="5962" spans="1:16" hidden="1" x14ac:dyDescent="0.45">
      <c r="A5962">
        <v>40044462</v>
      </c>
      <c r="B5962" t="s">
        <v>347</v>
      </c>
      <c r="C5962">
        <v>45255</v>
      </c>
      <c r="D5962">
        <v>75131</v>
      </c>
      <c r="E5962">
        <v>20232024</v>
      </c>
      <c r="F5962" t="s">
        <v>17</v>
      </c>
      <c r="G5962" t="s">
        <v>158</v>
      </c>
      <c r="H5962">
        <v>88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  <c r="O5962" t="s">
        <v>19</v>
      </c>
      <c r="P5962" t="str">
        <f>UPPER(Table1[[#This Row],[Venue]])</f>
        <v>HOME</v>
      </c>
    </row>
    <row r="5963" spans="1:16" hidden="1" x14ac:dyDescent="0.45">
      <c r="A5963">
        <v>40044462</v>
      </c>
      <c r="B5963" t="s">
        <v>347</v>
      </c>
      <c r="C5963">
        <v>45255</v>
      </c>
      <c r="D5963">
        <v>75131</v>
      </c>
      <c r="E5963">
        <v>20232024</v>
      </c>
      <c r="F5963" t="s">
        <v>17</v>
      </c>
      <c r="G5963" t="s">
        <v>465</v>
      </c>
      <c r="H5963">
        <v>90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 t="s">
        <v>19</v>
      </c>
      <c r="P5963" t="str">
        <f>UPPER(Table1[[#This Row],[Venue]])</f>
        <v>HOME</v>
      </c>
    </row>
    <row r="5964" spans="1:16" hidden="1" x14ac:dyDescent="0.45">
      <c r="A5964">
        <v>40044462</v>
      </c>
      <c r="B5964" t="s">
        <v>347</v>
      </c>
      <c r="C5964">
        <v>45255</v>
      </c>
      <c r="D5964">
        <v>75131</v>
      </c>
      <c r="E5964">
        <v>20232024</v>
      </c>
      <c r="F5964" t="s">
        <v>17</v>
      </c>
      <c r="G5964" t="s">
        <v>376</v>
      </c>
      <c r="H5964">
        <v>2</v>
      </c>
      <c r="I5964">
        <v>1</v>
      </c>
      <c r="J5964">
        <v>0</v>
      </c>
      <c r="K5964">
        <v>1</v>
      </c>
      <c r="L5964">
        <v>1</v>
      </c>
      <c r="M5964">
        <v>0</v>
      </c>
      <c r="N5964">
        <v>0</v>
      </c>
      <c r="O5964" t="s">
        <v>40</v>
      </c>
      <c r="P5964" t="str">
        <f>UPPER(Table1[[#This Row],[Venue]])</f>
        <v>AWAY</v>
      </c>
    </row>
    <row r="5965" spans="1:16" hidden="1" x14ac:dyDescent="0.45">
      <c r="A5965">
        <v>40044462</v>
      </c>
      <c r="B5965" t="s">
        <v>347</v>
      </c>
      <c r="C5965">
        <v>45255</v>
      </c>
      <c r="D5965">
        <v>75131</v>
      </c>
      <c r="E5965">
        <v>20232024</v>
      </c>
      <c r="F5965" t="s">
        <v>17</v>
      </c>
      <c r="G5965" t="s">
        <v>334</v>
      </c>
      <c r="H5965">
        <v>6</v>
      </c>
      <c r="I5965">
        <v>5</v>
      </c>
      <c r="J5965">
        <v>3</v>
      </c>
      <c r="K5965">
        <v>1</v>
      </c>
      <c r="L5965">
        <v>2</v>
      </c>
      <c r="M5965">
        <v>0</v>
      </c>
      <c r="N5965">
        <v>2</v>
      </c>
      <c r="O5965" t="s">
        <v>40</v>
      </c>
      <c r="P5965" t="str">
        <f>UPPER(Table1[[#This Row],[Venue]])</f>
        <v>AWAY</v>
      </c>
    </row>
    <row r="5966" spans="1:16" hidden="1" x14ac:dyDescent="0.45">
      <c r="A5966">
        <v>40044462</v>
      </c>
      <c r="B5966" t="s">
        <v>347</v>
      </c>
      <c r="C5966">
        <v>45255</v>
      </c>
      <c r="D5966">
        <v>75131</v>
      </c>
      <c r="E5966">
        <v>20232024</v>
      </c>
      <c r="F5966" t="s">
        <v>17</v>
      </c>
      <c r="G5966" t="s">
        <v>263</v>
      </c>
      <c r="H5966">
        <v>9</v>
      </c>
      <c r="I5966">
        <v>4</v>
      </c>
      <c r="J5966">
        <v>0</v>
      </c>
      <c r="K5966">
        <v>1</v>
      </c>
      <c r="L5966">
        <v>4</v>
      </c>
      <c r="M5966">
        <v>0</v>
      </c>
      <c r="N5966">
        <v>0</v>
      </c>
      <c r="O5966" t="s">
        <v>40</v>
      </c>
      <c r="P5966" t="str">
        <f>UPPER(Table1[[#This Row],[Venue]])</f>
        <v>AWAY</v>
      </c>
    </row>
    <row r="5967" spans="1:16" hidden="1" x14ac:dyDescent="0.45">
      <c r="A5967">
        <v>40044462</v>
      </c>
      <c r="B5967" t="s">
        <v>347</v>
      </c>
      <c r="C5967">
        <v>45255</v>
      </c>
      <c r="D5967">
        <v>75131</v>
      </c>
      <c r="E5967">
        <v>20232024</v>
      </c>
      <c r="F5967" t="s">
        <v>17</v>
      </c>
      <c r="G5967" t="s">
        <v>136</v>
      </c>
      <c r="H5967">
        <v>17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0</v>
      </c>
      <c r="O5967" t="s">
        <v>40</v>
      </c>
      <c r="P5967" t="str">
        <f>UPPER(Table1[[#This Row],[Venue]])</f>
        <v>AWAY</v>
      </c>
    </row>
    <row r="5968" spans="1:16" hidden="1" x14ac:dyDescent="0.45">
      <c r="A5968">
        <v>40044462</v>
      </c>
      <c r="B5968" t="s">
        <v>347</v>
      </c>
      <c r="C5968">
        <v>45255</v>
      </c>
      <c r="D5968">
        <v>75131</v>
      </c>
      <c r="E5968">
        <v>20232024</v>
      </c>
      <c r="F5968" t="s">
        <v>17</v>
      </c>
      <c r="G5968" t="s">
        <v>394</v>
      </c>
      <c r="H5968">
        <v>19</v>
      </c>
      <c r="I5968">
        <v>1</v>
      </c>
      <c r="J5968">
        <v>0</v>
      </c>
      <c r="K5968">
        <v>1</v>
      </c>
      <c r="L5968">
        <v>1</v>
      </c>
      <c r="M5968">
        <v>0</v>
      </c>
      <c r="N5968">
        <v>0</v>
      </c>
      <c r="O5968" t="s">
        <v>40</v>
      </c>
      <c r="P5968" t="str">
        <f>UPPER(Table1[[#This Row],[Venue]])</f>
        <v>AWAY</v>
      </c>
    </row>
    <row r="5969" spans="1:16" hidden="1" x14ac:dyDescent="0.45">
      <c r="A5969">
        <v>40044462</v>
      </c>
      <c r="B5969" t="s">
        <v>347</v>
      </c>
      <c r="C5969">
        <v>45255</v>
      </c>
      <c r="D5969">
        <v>75131</v>
      </c>
      <c r="E5969">
        <v>20232024</v>
      </c>
      <c r="F5969" t="s">
        <v>17</v>
      </c>
      <c r="G5969" t="s">
        <v>137</v>
      </c>
      <c r="H5969">
        <v>22</v>
      </c>
      <c r="I5969">
        <v>2</v>
      </c>
      <c r="J5969">
        <v>0</v>
      </c>
      <c r="K5969">
        <v>1</v>
      </c>
      <c r="L5969">
        <v>2</v>
      </c>
      <c r="M5969">
        <v>0</v>
      </c>
      <c r="N5969">
        <v>0</v>
      </c>
      <c r="O5969" t="s">
        <v>40</v>
      </c>
      <c r="P5969" t="str">
        <f>UPPER(Table1[[#This Row],[Venue]])</f>
        <v>AWAY</v>
      </c>
    </row>
    <row r="5970" spans="1:16" hidden="1" x14ac:dyDescent="0.45">
      <c r="A5970">
        <v>40044462</v>
      </c>
      <c r="B5970" t="s">
        <v>347</v>
      </c>
      <c r="C5970">
        <v>45255</v>
      </c>
      <c r="D5970">
        <v>75131</v>
      </c>
      <c r="E5970">
        <v>20232024</v>
      </c>
      <c r="F5970" t="s">
        <v>17</v>
      </c>
      <c r="G5970" t="s">
        <v>138</v>
      </c>
      <c r="H5970">
        <v>23</v>
      </c>
      <c r="I5970">
        <v>3</v>
      </c>
      <c r="J5970">
        <v>0</v>
      </c>
      <c r="K5970">
        <v>1</v>
      </c>
      <c r="L5970">
        <v>3</v>
      </c>
      <c r="M5970">
        <v>0</v>
      </c>
      <c r="N5970">
        <v>0</v>
      </c>
      <c r="O5970" t="s">
        <v>40</v>
      </c>
      <c r="P5970" t="str">
        <f>UPPER(Table1[[#This Row],[Venue]])</f>
        <v>AWAY</v>
      </c>
    </row>
    <row r="5971" spans="1:16" hidden="1" x14ac:dyDescent="0.45">
      <c r="A5971">
        <v>40044462</v>
      </c>
      <c r="B5971" t="s">
        <v>347</v>
      </c>
      <c r="C5971">
        <v>45255</v>
      </c>
      <c r="D5971">
        <v>75131</v>
      </c>
      <c r="E5971">
        <v>20232024</v>
      </c>
      <c r="F5971" t="s">
        <v>17</v>
      </c>
      <c r="G5971" t="s">
        <v>248</v>
      </c>
      <c r="H5971">
        <v>29</v>
      </c>
      <c r="I5971">
        <v>1</v>
      </c>
      <c r="J5971">
        <v>1</v>
      </c>
      <c r="K5971">
        <v>1</v>
      </c>
      <c r="L5971">
        <v>0</v>
      </c>
      <c r="M5971">
        <v>0</v>
      </c>
      <c r="N5971">
        <v>0</v>
      </c>
      <c r="O5971" t="s">
        <v>40</v>
      </c>
      <c r="P5971" t="str">
        <f>UPPER(Table1[[#This Row],[Venue]])</f>
        <v>AWAY</v>
      </c>
    </row>
    <row r="5972" spans="1:16" hidden="1" x14ac:dyDescent="0.45">
      <c r="A5972">
        <v>40044462</v>
      </c>
      <c r="B5972" t="s">
        <v>347</v>
      </c>
      <c r="C5972">
        <v>45255</v>
      </c>
      <c r="D5972">
        <v>75131</v>
      </c>
      <c r="E5972">
        <v>20232024</v>
      </c>
      <c r="F5972" t="s">
        <v>17</v>
      </c>
      <c r="G5972" t="s">
        <v>266</v>
      </c>
      <c r="H5972">
        <v>31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  <c r="O5972" t="s">
        <v>40</v>
      </c>
      <c r="P5972" t="str">
        <f>UPPER(Table1[[#This Row],[Venue]])</f>
        <v>AWAY</v>
      </c>
    </row>
    <row r="5973" spans="1:16" hidden="1" x14ac:dyDescent="0.45">
      <c r="A5973">
        <v>40044462</v>
      </c>
      <c r="B5973" t="s">
        <v>347</v>
      </c>
      <c r="C5973">
        <v>45255</v>
      </c>
      <c r="D5973">
        <v>75131</v>
      </c>
      <c r="E5973">
        <v>20232024</v>
      </c>
      <c r="F5973" t="s">
        <v>17</v>
      </c>
      <c r="G5973" t="s">
        <v>202</v>
      </c>
      <c r="H5973">
        <v>36</v>
      </c>
      <c r="I5973">
        <v>4</v>
      </c>
      <c r="J5973">
        <v>2</v>
      </c>
      <c r="K5973">
        <v>1</v>
      </c>
      <c r="L5973">
        <v>2</v>
      </c>
      <c r="M5973">
        <v>0</v>
      </c>
      <c r="N5973">
        <v>0</v>
      </c>
      <c r="O5973" t="s">
        <v>40</v>
      </c>
      <c r="P5973" t="str">
        <f>UPPER(Table1[[#This Row],[Venue]])</f>
        <v>AWAY</v>
      </c>
    </row>
    <row r="5974" spans="1:16" hidden="1" x14ac:dyDescent="0.45">
      <c r="A5974">
        <v>40044462</v>
      </c>
      <c r="B5974" t="s">
        <v>347</v>
      </c>
      <c r="C5974">
        <v>45255</v>
      </c>
      <c r="D5974">
        <v>75131</v>
      </c>
      <c r="E5974">
        <v>20232024</v>
      </c>
      <c r="F5974" t="s">
        <v>17</v>
      </c>
      <c r="G5974" t="s">
        <v>570</v>
      </c>
      <c r="H5974">
        <v>52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 t="s">
        <v>40</v>
      </c>
      <c r="P5974" t="str">
        <f>UPPER(Table1[[#This Row],[Venue]])</f>
        <v>AWAY</v>
      </c>
    </row>
    <row r="5975" spans="1:16" hidden="1" x14ac:dyDescent="0.45">
      <c r="A5975">
        <v>40044462</v>
      </c>
      <c r="B5975" t="s">
        <v>347</v>
      </c>
      <c r="C5975">
        <v>45255</v>
      </c>
      <c r="D5975">
        <v>75131</v>
      </c>
      <c r="E5975">
        <v>20232024</v>
      </c>
      <c r="F5975" t="s">
        <v>17</v>
      </c>
      <c r="G5975" t="s">
        <v>141</v>
      </c>
      <c r="H5975">
        <v>68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 t="s">
        <v>40</v>
      </c>
      <c r="P5975" t="str">
        <f>UPPER(Table1[[#This Row],[Venue]])</f>
        <v>AWAY</v>
      </c>
    </row>
    <row r="5976" spans="1:16" hidden="1" x14ac:dyDescent="0.45">
      <c r="A5976">
        <v>40044462</v>
      </c>
      <c r="B5976" t="s">
        <v>347</v>
      </c>
      <c r="C5976">
        <v>45255</v>
      </c>
      <c r="D5976">
        <v>75131</v>
      </c>
      <c r="E5976">
        <v>20232024</v>
      </c>
      <c r="F5976" t="s">
        <v>17</v>
      </c>
      <c r="G5976" t="s">
        <v>143</v>
      </c>
      <c r="H5976">
        <v>71</v>
      </c>
      <c r="I5976">
        <v>1</v>
      </c>
      <c r="J5976">
        <v>1</v>
      </c>
      <c r="K5976">
        <v>1</v>
      </c>
      <c r="L5976">
        <v>0</v>
      </c>
      <c r="M5976">
        <v>1</v>
      </c>
      <c r="N5976">
        <v>0</v>
      </c>
      <c r="O5976" t="s">
        <v>40</v>
      </c>
      <c r="P5976" t="str">
        <f>UPPER(Table1[[#This Row],[Venue]])</f>
        <v>AWAY</v>
      </c>
    </row>
    <row r="5977" spans="1:16" hidden="1" x14ac:dyDescent="0.45">
      <c r="A5977">
        <v>40044462</v>
      </c>
      <c r="B5977" t="s">
        <v>347</v>
      </c>
      <c r="C5977">
        <v>45255</v>
      </c>
      <c r="D5977">
        <v>75131</v>
      </c>
      <c r="E5977">
        <v>20232024</v>
      </c>
      <c r="F5977" t="s">
        <v>17</v>
      </c>
      <c r="G5977" t="s">
        <v>389</v>
      </c>
      <c r="H5977">
        <v>77</v>
      </c>
      <c r="I5977">
        <v>3</v>
      </c>
      <c r="J5977">
        <v>2</v>
      </c>
      <c r="K5977">
        <v>1</v>
      </c>
      <c r="L5977">
        <v>1</v>
      </c>
      <c r="M5977">
        <v>0</v>
      </c>
      <c r="N5977">
        <v>0</v>
      </c>
      <c r="O5977" t="s">
        <v>40</v>
      </c>
      <c r="P5977" t="str">
        <f>UPPER(Table1[[#This Row],[Venue]])</f>
        <v>AWAY</v>
      </c>
    </row>
    <row r="5978" spans="1:16" hidden="1" x14ac:dyDescent="0.45">
      <c r="A5978">
        <v>40044462</v>
      </c>
      <c r="B5978" t="s">
        <v>347</v>
      </c>
      <c r="C5978">
        <v>45255</v>
      </c>
      <c r="D5978">
        <v>75131</v>
      </c>
      <c r="E5978">
        <v>20232024</v>
      </c>
      <c r="F5978" t="s">
        <v>17</v>
      </c>
      <c r="G5978" t="s">
        <v>388</v>
      </c>
      <c r="H5978">
        <v>79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0</v>
      </c>
      <c r="O5978" t="s">
        <v>40</v>
      </c>
      <c r="P5978" t="str">
        <f>UPPER(Table1[[#This Row],[Venue]])</f>
        <v>AWAY</v>
      </c>
    </row>
    <row r="5979" spans="1:16" hidden="1" x14ac:dyDescent="0.45">
      <c r="A5979">
        <v>40044462</v>
      </c>
      <c r="B5979" t="s">
        <v>347</v>
      </c>
      <c r="C5979">
        <v>45255</v>
      </c>
      <c r="D5979">
        <v>75131</v>
      </c>
      <c r="E5979">
        <v>20232024</v>
      </c>
      <c r="F5979" t="s">
        <v>17</v>
      </c>
      <c r="G5979" t="s">
        <v>145</v>
      </c>
      <c r="H5979">
        <v>88</v>
      </c>
      <c r="I5979">
        <v>1</v>
      </c>
      <c r="J5979">
        <v>0</v>
      </c>
      <c r="K5979">
        <v>1</v>
      </c>
      <c r="L5979">
        <v>1</v>
      </c>
      <c r="M5979">
        <v>0</v>
      </c>
      <c r="N5979">
        <v>0</v>
      </c>
      <c r="O5979" t="s">
        <v>40</v>
      </c>
      <c r="P5979" t="str">
        <f>UPPER(Table1[[#This Row],[Venue]])</f>
        <v>AWAY</v>
      </c>
    </row>
    <row r="5980" spans="1:16" hidden="1" x14ac:dyDescent="0.45">
      <c r="A5980">
        <v>40044462</v>
      </c>
      <c r="B5980" t="s">
        <v>347</v>
      </c>
      <c r="C5980">
        <v>45255</v>
      </c>
      <c r="D5980">
        <v>75131</v>
      </c>
      <c r="E5980">
        <v>20232024</v>
      </c>
      <c r="F5980" t="s">
        <v>17</v>
      </c>
      <c r="G5980" t="s">
        <v>147</v>
      </c>
      <c r="H5980">
        <v>92</v>
      </c>
      <c r="I5980">
        <v>6</v>
      </c>
      <c r="J5980">
        <v>4</v>
      </c>
      <c r="K5980">
        <v>1</v>
      </c>
      <c r="L5980">
        <v>2</v>
      </c>
      <c r="M5980">
        <v>0</v>
      </c>
      <c r="N5980">
        <v>0</v>
      </c>
      <c r="O5980" t="s">
        <v>40</v>
      </c>
      <c r="P5980" t="str">
        <f>UPPER(Table1[[#This Row],[Venue]])</f>
        <v>AWAY</v>
      </c>
    </row>
    <row r="5981" spans="1:16" hidden="1" x14ac:dyDescent="0.45">
      <c r="A5981">
        <v>40044462</v>
      </c>
      <c r="B5981" t="s">
        <v>347</v>
      </c>
      <c r="C5981">
        <v>45255</v>
      </c>
      <c r="D5981">
        <v>75131</v>
      </c>
      <c r="E5981">
        <v>20232024</v>
      </c>
      <c r="F5981" t="s">
        <v>17</v>
      </c>
      <c r="G5981" t="s">
        <v>390</v>
      </c>
      <c r="H5981">
        <v>94</v>
      </c>
      <c r="I5981">
        <v>1</v>
      </c>
      <c r="J5981">
        <v>0</v>
      </c>
      <c r="K5981">
        <v>1</v>
      </c>
      <c r="L5981">
        <v>1</v>
      </c>
      <c r="M5981">
        <v>0</v>
      </c>
      <c r="N5981">
        <v>0</v>
      </c>
      <c r="O5981" t="s">
        <v>40</v>
      </c>
      <c r="P5981" t="str">
        <f>UPPER(Table1[[#This Row],[Venue]])</f>
        <v>AWAY</v>
      </c>
    </row>
    <row r="5982" spans="1:16" hidden="1" x14ac:dyDescent="0.45">
      <c r="A5982">
        <v>40044462</v>
      </c>
      <c r="B5982" t="s">
        <v>347</v>
      </c>
      <c r="C5982">
        <v>45255</v>
      </c>
      <c r="D5982">
        <v>75131</v>
      </c>
      <c r="E5982">
        <v>20232024</v>
      </c>
      <c r="F5982" t="s">
        <v>17</v>
      </c>
      <c r="G5982" t="s">
        <v>148</v>
      </c>
      <c r="H5982">
        <v>95</v>
      </c>
      <c r="I5982">
        <v>2</v>
      </c>
      <c r="J5982">
        <v>1</v>
      </c>
      <c r="K5982">
        <v>1</v>
      </c>
      <c r="L5982">
        <v>1</v>
      </c>
      <c r="M5982">
        <v>0</v>
      </c>
      <c r="N5982">
        <v>0</v>
      </c>
      <c r="O5982" t="s">
        <v>40</v>
      </c>
      <c r="P5982" t="str">
        <f>UPPER(Table1[[#This Row],[Venue]])</f>
        <v>AWAY</v>
      </c>
    </row>
    <row r="5983" spans="1:16" hidden="1" x14ac:dyDescent="0.45">
      <c r="A5983">
        <v>40047021</v>
      </c>
      <c r="B5983" t="s">
        <v>571</v>
      </c>
      <c r="C5983">
        <v>45255</v>
      </c>
      <c r="D5983">
        <v>77690</v>
      </c>
      <c r="E5983">
        <v>20232024</v>
      </c>
      <c r="F5983" t="s">
        <v>17</v>
      </c>
      <c r="G5983" t="s">
        <v>130</v>
      </c>
      <c r="H5983">
        <v>1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  <c r="O5983" t="s">
        <v>19</v>
      </c>
      <c r="P5983" t="str">
        <f>UPPER(Table1[[#This Row],[Venue]])</f>
        <v>HOME</v>
      </c>
    </row>
    <row r="5984" spans="1:16" hidden="1" x14ac:dyDescent="0.45">
      <c r="A5984">
        <v>40047021</v>
      </c>
      <c r="B5984" t="s">
        <v>571</v>
      </c>
      <c r="C5984">
        <v>45255</v>
      </c>
      <c r="D5984">
        <v>77690</v>
      </c>
      <c r="E5984">
        <v>20232024</v>
      </c>
      <c r="F5984" t="s">
        <v>17</v>
      </c>
      <c r="G5984" t="s">
        <v>502</v>
      </c>
      <c r="H5984">
        <v>7</v>
      </c>
      <c r="I5984">
        <v>1</v>
      </c>
      <c r="J5984">
        <v>1</v>
      </c>
      <c r="K5984">
        <v>1</v>
      </c>
      <c r="L5984">
        <v>0</v>
      </c>
      <c r="M5984">
        <v>0</v>
      </c>
      <c r="N5984">
        <v>0</v>
      </c>
      <c r="O5984" t="s">
        <v>19</v>
      </c>
      <c r="P5984" t="str">
        <f>UPPER(Table1[[#This Row],[Venue]])</f>
        <v>HOME</v>
      </c>
    </row>
    <row r="5985" spans="1:16" hidden="1" x14ac:dyDescent="0.45">
      <c r="A5985">
        <v>40047021</v>
      </c>
      <c r="B5985" t="s">
        <v>571</v>
      </c>
      <c r="C5985">
        <v>45255</v>
      </c>
      <c r="D5985">
        <v>77690</v>
      </c>
      <c r="E5985">
        <v>20232024</v>
      </c>
      <c r="F5985" t="s">
        <v>17</v>
      </c>
      <c r="G5985" t="s">
        <v>335</v>
      </c>
      <c r="H5985">
        <v>10</v>
      </c>
      <c r="I5985">
        <v>3</v>
      </c>
      <c r="J5985">
        <v>1</v>
      </c>
      <c r="K5985">
        <v>1</v>
      </c>
      <c r="L5985">
        <v>2</v>
      </c>
      <c r="M5985">
        <v>0</v>
      </c>
      <c r="N5985">
        <v>0</v>
      </c>
      <c r="O5985" t="s">
        <v>19</v>
      </c>
      <c r="P5985" t="str">
        <f>UPPER(Table1[[#This Row],[Venue]])</f>
        <v>HOME</v>
      </c>
    </row>
    <row r="5986" spans="1:16" hidden="1" x14ac:dyDescent="0.45">
      <c r="A5986">
        <v>40047021</v>
      </c>
      <c r="B5986" t="s">
        <v>571</v>
      </c>
      <c r="C5986">
        <v>45255</v>
      </c>
      <c r="D5986">
        <v>77690</v>
      </c>
      <c r="E5986">
        <v>20232024</v>
      </c>
      <c r="F5986" t="s">
        <v>17</v>
      </c>
      <c r="G5986" t="s">
        <v>233</v>
      </c>
      <c r="H5986">
        <v>11</v>
      </c>
      <c r="I5986">
        <v>4</v>
      </c>
      <c r="J5986">
        <v>4</v>
      </c>
      <c r="K5986">
        <v>1</v>
      </c>
      <c r="L5986">
        <v>0</v>
      </c>
      <c r="M5986">
        <v>0</v>
      </c>
      <c r="N5986">
        <v>2</v>
      </c>
      <c r="O5986" t="s">
        <v>19</v>
      </c>
      <c r="P5986" t="str">
        <f>UPPER(Table1[[#This Row],[Venue]])</f>
        <v>HOME</v>
      </c>
    </row>
    <row r="5987" spans="1:16" hidden="1" x14ac:dyDescent="0.45">
      <c r="A5987">
        <v>40047021</v>
      </c>
      <c r="B5987" t="s">
        <v>571</v>
      </c>
      <c r="C5987">
        <v>45255</v>
      </c>
      <c r="D5987">
        <v>77690</v>
      </c>
      <c r="E5987">
        <v>20232024</v>
      </c>
      <c r="F5987" t="s">
        <v>17</v>
      </c>
      <c r="G5987" t="s">
        <v>433</v>
      </c>
      <c r="H5987">
        <v>13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 t="s">
        <v>19</v>
      </c>
      <c r="P5987" t="str">
        <f>UPPER(Table1[[#This Row],[Venue]])</f>
        <v>HOME</v>
      </c>
    </row>
    <row r="5988" spans="1:16" hidden="1" x14ac:dyDescent="0.45">
      <c r="A5988">
        <v>40047021</v>
      </c>
      <c r="B5988" t="s">
        <v>571</v>
      </c>
      <c r="C5988">
        <v>45255</v>
      </c>
      <c r="D5988">
        <v>77690</v>
      </c>
      <c r="E5988">
        <v>20232024</v>
      </c>
      <c r="F5988" t="s">
        <v>17</v>
      </c>
      <c r="G5988" t="s">
        <v>197</v>
      </c>
      <c r="H5988">
        <v>15</v>
      </c>
      <c r="I5988">
        <v>3</v>
      </c>
      <c r="J5988">
        <v>1</v>
      </c>
      <c r="K5988">
        <v>1</v>
      </c>
      <c r="L5988">
        <v>2</v>
      </c>
      <c r="M5988">
        <v>0</v>
      </c>
      <c r="N5988">
        <v>0</v>
      </c>
      <c r="O5988" t="s">
        <v>19</v>
      </c>
      <c r="P5988" t="str">
        <f>UPPER(Table1[[#This Row],[Venue]])</f>
        <v>HOME</v>
      </c>
    </row>
    <row r="5989" spans="1:16" hidden="1" x14ac:dyDescent="0.45">
      <c r="A5989">
        <v>40047021</v>
      </c>
      <c r="B5989" t="s">
        <v>571</v>
      </c>
      <c r="C5989">
        <v>45255</v>
      </c>
      <c r="D5989">
        <v>77690</v>
      </c>
      <c r="E5989">
        <v>20232024</v>
      </c>
      <c r="F5989" t="s">
        <v>17</v>
      </c>
      <c r="G5989" t="s">
        <v>482</v>
      </c>
      <c r="H5989">
        <v>17</v>
      </c>
      <c r="I5989">
        <v>5</v>
      </c>
      <c r="J5989">
        <v>2</v>
      </c>
      <c r="K5989">
        <v>1</v>
      </c>
      <c r="L5989">
        <v>3</v>
      </c>
      <c r="M5989">
        <v>0</v>
      </c>
      <c r="N5989">
        <v>2</v>
      </c>
      <c r="O5989" t="s">
        <v>19</v>
      </c>
      <c r="P5989" t="str">
        <f>UPPER(Table1[[#This Row],[Venue]])</f>
        <v>HOME</v>
      </c>
    </row>
    <row r="5990" spans="1:16" hidden="1" x14ac:dyDescent="0.45">
      <c r="A5990">
        <v>40047021</v>
      </c>
      <c r="B5990" t="s">
        <v>571</v>
      </c>
      <c r="C5990">
        <v>45255</v>
      </c>
      <c r="D5990">
        <v>77690</v>
      </c>
      <c r="E5990">
        <v>20232024</v>
      </c>
      <c r="F5990" t="s">
        <v>17</v>
      </c>
      <c r="G5990" t="s">
        <v>436</v>
      </c>
      <c r="H5990">
        <v>23</v>
      </c>
      <c r="I5990">
        <v>1</v>
      </c>
      <c r="J5990">
        <v>0</v>
      </c>
      <c r="K5990">
        <v>1</v>
      </c>
      <c r="L5990">
        <v>1</v>
      </c>
      <c r="M5990">
        <v>0</v>
      </c>
      <c r="N5990">
        <v>0</v>
      </c>
      <c r="O5990" t="s">
        <v>19</v>
      </c>
      <c r="P5990" t="str">
        <f>UPPER(Table1[[#This Row],[Venue]])</f>
        <v>HOME</v>
      </c>
    </row>
    <row r="5991" spans="1:16" hidden="1" x14ac:dyDescent="0.45">
      <c r="A5991">
        <v>40047021</v>
      </c>
      <c r="B5991" t="s">
        <v>571</v>
      </c>
      <c r="C5991">
        <v>45255</v>
      </c>
      <c r="D5991">
        <v>77690</v>
      </c>
      <c r="E5991">
        <v>20232024</v>
      </c>
      <c r="F5991" t="s">
        <v>17</v>
      </c>
      <c r="G5991" t="s">
        <v>260</v>
      </c>
      <c r="H5991">
        <v>24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 t="s">
        <v>19</v>
      </c>
      <c r="P5991" t="str">
        <f>UPPER(Table1[[#This Row],[Venue]])</f>
        <v>HOME</v>
      </c>
    </row>
    <row r="5992" spans="1:16" hidden="1" x14ac:dyDescent="0.45">
      <c r="A5992">
        <v>40047021</v>
      </c>
      <c r="B5992" t="s">
        <v>571</v>
      </c>
      <c r="C5992">
        <v>45255</v>
      </c>
      <c r="D5992">
        <v>77690</v>
      </c>
      <c r="E5992">
        <v>20232024</v>
      </c>
      <c r="F5992" t="s">
        <v>17</v>
      </c>
      <c r="G5992" t="s">
        <v>481</v>
      </c>
      <c r="H5992">
        <v>27</v>
      </c>
      <c r="I5992">
        <v>3</v>
      </c>
      <c r="J5992">
        <v>1</v>
      </c>
      <c r="K5992">
        <v>1</v>
      </c>
      <c r="L5992">
        <v>2</v>
      </c>
      <c r="M5992">
        <v>0</v>
      </c>
      <c r="N5992">
        <v>0</v>
      </c>
      <c r="O5992" t="s">
        <v>19</v>
      </c>
      <c r="P5992" t="str">
        <f>UPPER(Table1[[#This Row],[Venue]])</f>
        <v>HOME</v>
      </c>
    </row>
    <row r="5993" spans="1:16" hidden="1" x14ac:dyDescent="0.45">
      <c r="A5993">
        <v>40047021</v>
      </c>
      <c r="B5993" t="s">
        <v>571</v>
      </c>
      <c r="C5993">
        <v>45255</v>
      </c>
      <c r="D5993">
        <v>77690</v>
      </c>
      <c r="E5993">
        <v>20232024</v>
      </c>
      <c r="F5993" t="s">
        <v>17</v>
      </c>
      <c r="G5993" t="s">
        <v>423</v>
      </c>
      <c r="H5993">
        <v>44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 t="s">
        <v>19</v>
      </c>
      <c r="P5993" t="str">
        <f>UPPER(Table1[[#This Row],[Venue]])</f>
        <v>HOME</v>
      </c>
    </row>
    <row r="5994" spans="1:16" hidden="1" x14ac:dyDescent="0.45">
      <c r="A5994">
        <v>40047021</v>
      </c>
      <c r="B5994" t="s">
        <v>571</v>
      </c>
      <c r="C5994">
        <v>45255</v>
      </c>
      <c r="D5994">
        <v>77690</v>
      </c>
      <c r="E5994">
        <v>20232024</v>
      </c>
      <c r="F5994" t="s">
        <v>17</v>
      </c>
      <c r="G5994" t="s">
        <v>205</v>
      </c>
      <c r="H5994">
        <v>63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2</v>
      </c>
      <c r="O5994" t="s">
        <v>19</v>
      </c>
      <c r="P5994" t="str">
        <f>UPPER(Table1[[#This Row],[Venue]])</f>
        <v>HOME</v>
      </c>
    </row>
    <row r="5995" spans="1:16" hidden="1" x14ac:dyDescent="0.45">
      <c r="A5995">
        <v>40047021</v>
      </c>
      <c r="B5995" t="s">
        <v>571</v>
      </c>
      <c r="C5995">
        <v>45255</v>
      </c>
      <c r="D5995">
        <v>77690</v>
      </c>
      <c r="E5995">
        <v>20232024</v>
      </c>
      <c r="F5995" t="s">
        <v>17</v>
      </c>
      <c r="G5995" t="s">
        <v>206</v>
      </c>
      <c r="H5995">
        <v>64</v>
      </c>
      <c r="I5995">
        <v>4</v>
      </c>
      <c r="J5995">
        <v>2</v>
      </c>
      <c r="K5995">
        <v>1</v>
      </c>
      <c r="L5995">
        <v>2</v>
      </c>
      <c r="M5995">
        <v>0</v>
      </c>
      <c r="N5995">
        <v>2</v>
      </c>
      <c r="O5995" t="s">
        <v>19</v>
      </c>
      <c r="P5995" t="str">
        <f>UPPER(Table1[[#This Row],[Venue]])</f>
        <v>HOME</v>
      </c>
    </row>
    <row r="5996" spans="1:16" hidden="1" x14ac:dyDescent="0.45">
      <c r="A5996">
        <v>40047021</v>
      </c>
      <c r="B5996" t="s">
        <v>571</v>
      </c>
      <c r="C5996">
        <v>45255</v>
      </c>
      <c r="D5996">
        <v>77690</v>
      </c>
      <c r="E5996">
        <v>20232024</v>
      </c>
      <c r="F5996" t="s">
        <v>17</v>
      </c>
      <c r="G5996" t="s">
        <v>207</v>
      </c>
      <c r="H5996">
        <v>71</v>
      </c>
      <c r="I5996">
        <v>3</v>
      </c>
      <c r="J5996">
        <v>1</v>
      </c>
      <c r="K5996">
        <v>1</v>
      </c>
      <c r="L5996">
        <v>2</v>
      </c>
      <c r="M5996">
        <v>0</v>
      </c>
      <c r="N5996">
        <v>0</v>
      </c>
      <c r="O5996" t="s">
        <v>19</v>
      </c>
      <c r="P5996" t="str">
        <f>UPPER(Table1[[#This Row],[Venue]])</f>
        <v>HOME</v>
      </c>
    </row>
    <row r="5997" spans="1:16" hidden="1" x14ac:dyDescent="0.45">
      <c r="A5997">
        <v>40047021</v>
      </c>
      <c r="B5997" t="s">
        <v>571</v>
      </c>
      <c r="C5997">
        <v>45255</v>
      </c>
      <c r="D5997">
        <v>77690</v>
      </c>
      <c r="E5997">
        <v>20232024</v>
      </c>
      <c r="F5997" t="s">
        <v>17</v>
      </c>
      <c r="G5997" t="s">
        <v>198</v>
      </c>
      <c r="H5997">
        <v>86</v>
      </c>
      <c r="I5997">
        <v>2</v>
      </c>
      <c r="J5997">
        <v>1</v>
      </c>
      <c r="K5997">
        <v>1</v>
      </c>
      <c r="L5997">
        <v>1</v>
      </c>
      <c r="M5997">
        <v>0</v>
      </c>
      <c r="N5997">
        <v>0</v>
      </c>
      <c r="O5997" t="s">
        <v>19</v>
      </c>
      <c r="P5997" t="str">
        <f>UPPER(Table1[[#This Row],[Venue]])</f>
        <v>HOME</v>
      </c>
    </row>
    <row r="5998" spans="1:16" hidden="1" x14ac:dyDescent="0.45">
      <c r="A5998">
        <v>40047021</v>
      </c>
      <c r="B5998" t="s">
        <v>571</v>
      </c>
      <c r="C5998">
        <v>45255</v>
      </c>
      <c r="D5998">
        <v>77690</v>
      </c>
      <c r="E5998">
        <v>20232024</v>
      </c>
      <c r="F5998" t="s">
        <v>17</v>
      </c>
      <c r="G5998" t="s">
        <v>211</v>
      </c>
      <c r="H5998">
        <v>92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0</v>
      </c>
      <c r="O5998" t="s">
        <v>19</v>
      </c>
      <c r="P5998" t="str">
        <f>UPPER(Table1[[#This Row],[Venue]])</f>
        <v>HOME</v>
      </c>
    </row>
    <row r="5999" spans="1:16" hidden="1" x14ac:dyDescent="0.45">
      <c r="A5999">
        <v>40047021</v>
      </c>
      <c r="B5999" t="s">
        <v>571</v>
      </c>
      <c r="C5999">
        <v>45255</v>
      </c>
      <c r="D5999">
        <v>77690</v>
      </c>
      <c r="E5999">
        <v>20232024</v>
      </c>
      <c r="F5999" t="s">
        <v>17</v>
      </c>
      <c r="G5999" t="s">
        <v>380</v>
      </c>
      <c r="H5999">
        <v>99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  <c r="O5999" t="s">
        <v>19</v>
      </c>
      <c r="P5999" t="str">
        <f>UPPER(Table1[[#This Row],[Venue]])</f>
        <v>HOME</v>
      </c>
    </row>
    <row r="6000" spans="1:16" hidden="1" x14ac:dyDescent="0.45">
      <c r="A6000">
        <v>40047021</v>
      </c>
      <c r="B6000" t="s">
        <v>571</v>
      </c>
      <c r="C6000">
        <v>45255</v>
      </c>
      <c r="D6000">
        <v>77690</v>
      </c>
      <c r="E6000">
        <v>20232024</v>
      </c>
      <c r="F6000" t="s">
        <v>17</v>
      </c>
      <c r="G6000" t="s">
        <v>505</v>
      </c>
      <c r="H6000">
        <v>7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 t="s">
        <v>40</v>
      </c>
      <c r="P6000" t="str">
        <f>UPPER(Table1[[#This Row],[Venue]])</f>
        <v>AWAY</v>
      </c>
    </row>
    <row r="6001" spans="1:16" hidden="1" x14ac:dyDescent="0.45">
      <c r="A6001">
        <v>40047021</v>
      </c>
      <c r="B6001" t="s">
        <v>571</v>
      </c>
      <c r="C6001">
        <v>45255</v>
      </c>
      <c r="D6001">
        <v>77690</v>
      </c>
      <c r="E6001">
        <v>20232024</v>
      </c>
      <c r="F6001" t="s">
        <v>17</v>
      </c>
      <c r="G6001" t="s">
        <v>506</v>
      </c>
      <c r="H6001">
        <v>8</v>
      </c>
      <c r="I6001">
        <v>1</v>
      </c>
      <c r="J6001">
        <v>1</v>
      </c>
      <c r="K6001">
        <v>1</v>
      </c>
      <c r="L6001">
        <v>0</v>
      </c>
      <c r="M6001">
        <v>0</v>
      </c>
      <c r="N6001">
        <v>2</v>
      </c>
      <c r="O6001" t="s">
        <v>40</v>
      </c>
      <c r="P6001" t="str">
        <f>UPPER(Table1[[#This Row],[Venue]])</f>
        <v>AWAY</v>
      </c>
    </row>
    <row r="6002" spans="1:16" hidden="1" x14ac:dyDescent="0.45">
      <c r="A6002">
        <v>40047021</v>
      </c>
      <c r="B6002" t="s">
        <v>571</v>
      </c>
      <c r="C6002">
        <v>45255</v>
      </c>
      <c r="D6002">
        <v>77690</v>
      </c>
      <c r="E6002">
        <v>20232024</v>
      </c>
      <c r="F6002" t="s">
        <v>17</v>
      </c>
      <c r="G6002" t="s">
        <v>507</v>
      </c>
      <c r="H6002">
        <v>9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 t="s">
        <v>40</v>
      </c>
      <c r="P6002" t="str">
        <f>UPPER(Table1[[#This Row],[Venue]])</f>
        <v>AWAY</v>
      </c>
    </row>
    <row r="6003" spans="1:16" hidden="1" x14ac:dyDescent="0.45">
      <c r="A6003">
        <v>40047021</v>
      </c>
      <c r="B6003" t="s">
        <v>571</v>
      </c>
      <c r="C6003">
        <v>45255</v>
      </c>
      <c r="D6003">
        <v>77690</v>
      </c>
      <c r="E6003">
        <v>20232024</v>
      </c>
      <c r="F6003" t="s">
        <v>17</v>
      </c>
      <c r="G6003" t="s">
        <v>508</v>
      </c>
      <c r="H6003">
        <v>20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 t="s">
        <v>40</v>
      </c>
      <c r="P6003" t="str">
        <f>UPPER(Table1[[#This Row],[Venue]])</f>
        <v>AWAY</v>
      </c>
    </row>
    <row r="6004" spans="1:16" hidden="1" x14ac:dyDescent="0.45">
      <c r="A6004">
        <v>40047021</v>
      </c>
      <c r="B6004" t="s">
        <v>571</v>
      </c>
      <c r="C6004">
        <v>45255</v>
      </c>
      <c r="D6004">
        <v>77690</v>
      </c>
      <c r="E6004">
        <v>20232024</v>
      </c>
      <c r="F6004" t="s">
        <v>17</v>
      </c>
      <c r="G6004" t="s">
        <v>509</v>
      </c>
      <c r="H6004">
        <v>24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 t="s">
        <v>40</v>
      </c>
      <c r="P6004" t="str">
        <f>UPPER(Table1[[#This Row],[Venue]])</f>
        <v>AWAY</v>
      </c>
    </row>
    <row r="6005" spans="1:16" hidden="1" x14ac:dyDescent="0.45">
      <c r="A6005">
        <v>40047021</v>
      </c>
      <c r="B6005" t="s">
        <v>571</v>
      </c>
      <c r="C6005">
        <v>45255</v>
      </c>
      <c r="D6005">
        <v>77690</v>
      </c>
      <c r="E6005">
        <v>20232024</v>
      </c>
      <c r="F6005" t="s">
        <v>17</v>
      </c>
      <c r="G6005" t="s">
        <v>572</v>
      </c>
      <c r="H6005">
        <v>43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 t="s">
        <v>40</v>
      </c>
      <c r="P6005" t="str">
        <f>UPPER(Table1[[#This Row],[Venue]])</f>
        <v>AWAY</v>
      </c>
    </row>
    <row r="6006" spans="1:16" hidden="1" x14ac:dyDescent="0.45">
      <c r="A6006">
        <v>40047021</v>
      </c>
      <c r="B6006" t="s">
        <v>571</v>
      </c>
      <c r="C6006">
        <v>45255</v>
      </c>
      <c r="D6006">
        <v>77690</v>
      </c>
      <c r="E6006">
        <v>20232024</v>
      </c>
      <c r="F6006" t="s">
        <v>17</v>
      </c>
      <c r="G6006" t="s">
        <v>511</v>
      </c>
      <c r="H6006">
        <v>44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 t="s">
        <v>40</v>
      </c>
      <c r="P6006" t="str">
        <f>UPPER(Table1[[#This Row],[Venue]])</f>
        <v>AWAY</v>
      </c>
    </row>
    <row r="6007" spans="1:16" hidden="1" x14ac:dyDescent="0.45">
      <c r="A6007">
        <v>40047021</v>
      </c>
      <c r="B6007" t="s">
        <v>571</v>
      </c>
      <c r="C6007">
        <v>45255</v>
      </c>
      <c r="D6007">
        <v>77690</v>
      </c>
      <c r="E6007">
        <v>20232024</v>
      </c>
      <c r="F6007" t="s">
        <v>17</v>
      </c>
      <c r="G6007" t="s">
        <v>533</v>
      </c>
      <c r="H6007">
        <v>47</v>
      </c>
      <c r="I6007">
        <v>1</v>
      </c>
      <c r="J6007">
        <v>0</v>
      </c>
      <c r="K6007">
        <v>1</v>
      </c>
      <c r="L6007">
        <v>1</v>
      </c>
      <c r="M6007">
        <v>0</v>
      </c>
      <c r="N6007">
        <v>0</v>
      </c>
      <c r="O6007" t="s">
        <v>40</v>
      </c>
      <c r="P6007" t="str">
        <f>UPPER(Table1[[#This Row],[Venue]])</f>
        <v>AWAY</v>
      </c>
    </row>
    <row r="6008" spans="1:16" hidden="1" x14ac:dyDescent="0.45">
      <c r="A6008">
        <v>40047021</v>
      </c>
      <c r="B6008" t="s">
        <v>571</v>
      </c>
      <c r="C6008">
        <v>45255</v>
      </c>
      <c r="D6008">
        <v>77690</v>
      </c>
      <c r="E6008">
        <v>20232024</v>
      </c>
      <c r="F6008" t="s">
        <v>17</v>
      </c>
      <c r="G6008" t="s">
        <v>512</v>
      </c>
      <c r="H6008">
        <v>77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 t="s">
        <v>40</v>
      </c>
      <c r="P6008" t="str">
        <f>UPPER(Table1[[#This Row],[Venue]])</f>
        <v>AWAY</v>
      </c>
    </row>
    <row r="6009" spans="1:16" hidden="1" x14ac:dyDescent="0.45">
      <c r="A6009">
        <v>40047021</v>
      </c>
      <c r="B6009" t="s">
        <v>571</v>
      </c>
      <c r="C6009">
        <v>45255</v>
      </c>
      <c r="D6009">
        <v>77690</v>
      </c>
      <c r="E6009">
        <v>20232024</v>
      </c>
      <c r="F6009" t="s">
        <v>17</v>
      </c>
      <c r="G6009" t="s">
        <v>513</v>
      </c>
      <c r="H6009">
        <v>82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 t="s">
        <v>40</v>
      </c>
      <c r="P6009" t="str">
        <f>UPPER(Table1[[#This Row],[Venue]])</f>
        <v>AWAY</v>
      </c>
    </row>
    <row r="6010" spans="1:16" hidden="1" x14ac:dyDescent="0.45">
      <c r="A6010">
        <v>40047021</v>
      </c>
      <c r="B6010" t="s">
        <v>571</v>
      </c>
      <c r="C6010">
        <v>45255</v>
      </c>
      <c r="D6010">
        <v>77690</v>
      </c>
      <c r="E6010">
        <v>20232024</v>
      </c>
      <c r="F6010" t="s">
        <v>17</v>
      </c>
      <c r="G6010" t="s">
        <v>514</v>
      </c>
      <c r="H6010">
        <v>88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  <c r="O6010" t="s">
        <v>40</v>
      </c>
      <c r="P6010" t="str">
        <f>UPPER(Table1[[#This Row],[Venue]])</f>
        <v>AWAY</v>
      </c>
    </row>
    <row r="6011" spans="1:16" hidden="1" x14ac:dyDescent="0.45">
      <c r="A6011">
        <v>40046152</v>
      </c>
      <c r="B6011" t="s">
        <v>370</v>
      </c>
      <c r="C6011">
        <v>45256</v>
      </c>
      <c r="D6011">
        <v>76821</v>
      </c>
      <c r="E6011">
        <v>20232024</v>
      </c>
      <c r="F6011" t="s">
        <v>17</v>
      </c>
      <c r="G6011" t="s">
        <v>190</v>
      </c>
      <c r="H6011">
        <v>1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 t="s">
        <v>19</v>
      </c>
      <c r="P6011" t="str">
        <f>UPPER(Table1[[#This Row],[Venue]])</f>
        <v>HOME</v>
      </c>
    </row>
    <row r="6012" spans="1:16" hidden="1" x14ac:dyDescent="0.45">
      <c r="A6012">
        <v>40046152</v>
      </c>
      <c r="B6012" t="s">
        <v>370</v>
      </c>
      <c r="C6012">
        <v>45256</v>
      </c>
      <c r="D6012">
        <v>76821</v>
      </c>
      <c r="E6012">
        <v>20232024</v>
      </c>
      <c r="F6012" t="s">
        <v>17</v>
      </c>
      <c r="G6012" t="s">
        <v>60</v>
      </c>
      <c r="H6012">
        <v>4</v>
      </c>
      <c r="I6012">
        <v>2</v>
      </c>
      <c r="J6012">
        <v>1</v>
      </c>
      <c r="K6012">
        <v>1</v>
      </c>
      <c r="L6012">
        <v>1</v>
      </c>
      <c r="M6012">
        <v>0</v>
      </c>
      <c r="N6012">
        <v>2</v>
      </c>
      <c r="O6012" t="s">
        <v>19</v>
      </c>
      <c r="P6012" t="str">
        <f>UPPER(Table1[[#This Row],[Venue]])</f>
        <v>HOME</v>
      </c>
    </row>
    <row r="6013" spans="1:16" hidden="1" x14ac:dyDescent="0.45">
      <c r="A6013">
        <v>40046152</v>
      </c>
      <c r="B6013" t="s">
        <v>370</v>
      </c>
      <c r="C6013">
        <v>45256</v>
      </c>
      <c r="D6013">
        <v>76821</v>
      </c>
      <c r="E6013">
        <v>20232024</v>
      </c>
      <c r="F6013" t="s">
        <v>17</v>
      </c>
      <c r="G6013" t="s">
        <v>279</v>
      </c>
      <c r="H6013">
        <v>5</v>
      </c>
      <c r="I6013">
        <v>2</v>
      </c>
      <c r="J6013">
        <v>0</v>
      </c>
      <c r="K6013">
        <v>1</v>
      </c>
      <c r="L6013">
        <v>2</v>
      </c>
      <c r="M6013">
        <v>0</v>
      </c>
      <c r="N6013">
        <v>0</v>
      </c>
      <c r="O6013" t="s">
        <v>19</v>
      </c>
      <c r="P6013" t="str">
        <f>UPPER(Table1[[#This Row],[Venue]])</f>
        <v>HOME</v>
      </c>
    </row>
    <row r="6014" spans="1:16" hidden="1" x14ac:dyDescent="0.45">
      <c r="A6014">
        <v>40046152</v>
      </c>
      <c r="B6014" t="s">
        <v>370</v>
      </c>
      <c r="C6014">
        <v>45256</v>
      </c>
      <c r="D6014">
        <v>76821</v>
      </c>
      <c r="E6014">
        <v>20232024</v>
      </c>
      <c r="F6014" t="s">
        <v>17</v>
      </c>
      <c r="G6014" t="s">
        <v>61</v>
      </c>
      <c r="H6014">
        <v>6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  <c r="O6014" t="s">
        <v>19</v>
      </c>
      <c r="P6014" t="str">
        <f>UPPER(Table1[[#This Row],[Venue]])</f>
        <v>HOME</v>
      </c>
    </row>
    <row r="6015" spans="1:16" hidden="1" x14ac:dyDescent="0.45">
      <c r="A6015">
        <v>40046152</v>
      </c>
      <c r="B6015" t="s">
        <v>370</v>
      </c>
      <c r="C6015">
        <v>45256</v>
      </c>
      <c r="D6015">
        <v>76821</v>
      </c>
      <c r="E6015">
        <v>20232024</v>
      </c>
      <c r="F6015" t="s">
        <v>17</v>
      </c>
      <c r="G6015" t="s">
        <v>62</v>
      </c>
      <c r="H6015">
        <v>7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 t="s">
        <v>19</v>
      </c>
      <c r="P6015" t="str">
        <f>UPPER(Table1[[#This Row],[Venue]])</f>
        <v>HOME</v>
      </c>
    </row>
    <row r="6016" spans="1:16" hidden="1" x14ac:dyDescent="0.45">
      <c r="A6016">
        <v>40046152</v>
      </c>
      <c r="B6016" t="s">
        <v>370</v>
      </c>
      <c r="C6016">
        <v>45256</v>
      </c>
      <c r="D6016">
        <v>76821</v>
      </c>
      <c r="E6016">
        <v>20232024</v>
      </c>
      <c r="F6016" t="s">
        <v>17</v>
      </c>
      <c r="G6016" t="s">
        <v>42</v>
      </c>
      <c r="H6016">
        <v>8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 t="s">
        <v>19</v>
      </c>
      <c r="P6016" t="str">
        <f>UPPER(Table1[[#This Row],[Venue]])</f>
        <v>HOME</v>
      </c>
    </row>
    <row r="6017" spans="1:16" hidden="1" x14ac:dyDescent="0.45">
      <c r="A6017">
        <v>40046152</v>
      </c>
      <c r="B6017" t="s">
        <v>370</v>
      </c>
      <c r="C6017">
        <v>45256</v>
      </c>
      <c r="D6017">
        <v>76821</v>
      </c>
      <c r="E6017">
        <v>20232024</v>
      </c>
      <c r="F6017" t="s">
        <v>17</v>
      </c>
      <c r="G6017" t="s">
        <v>280</v>
      </c>
      <c r="H6017">
        <v>9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  <c r="O6017" t="s">
        <v>19</v>
      </c>
      <c r="P6017" t="str">
        <f>UPPER(Table1[[#This Row],[Venue]])</f>
        <v>HOME</v>
      </c>
    </row>
    <row r="6018" spans="1:16" hidden="1" x14ac:dyDescent="0.45">
      <c r="A6018">
        <v>40046152</v>
      </c>
      <c r="B6018" t="s">
        <v>370</v>
      </c>
      <c r="C6018">
        <v>45256</v>
      </c>
      <c r="D6018">
        <v>76821</v>
      </c>
      <c r="E6018">
        <v>20232024</v>
      </c>
      <c r="F6018" t="s">
        <v>17</v>
      </c>
      <c r="G6018" t="s">
        <v>63</v>
      </c>
      <c r="H6018">
        <v>10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 t="s">
        <v>19</v>
      </c>
      <c r="P6018" t="str">
        <f>UPPER(Table1[[#This Row],[Venue]])</f>
        <v>HOME</v>
      </c>
    </row>
    <row r="6019" spans="1:16" hidden="1" x14ac:dyDescent="0.45">
      <c r="A6019">
        <v>40046152</v>
      </c>
      <c r="B6019" t="s">
        <v>370</v>
      </c>
      <c r="C6019">
        <v>45256</v>
      </c>
      <c r="D6019">
        <v>76821</v>
      </c>
      <c r="E6019">
        <v>20232024</v>
      </c>
      <c r="F6019" t="s">
        <v>17</v>
      </c>
      <c r="G6019" t="s">
        <v>128</v>
      </c>
      <c r="H6019">
        <v>12</v>
      </c>
      <c r="I6019">
        <v>1</v>
      </c>
      <c r="J6019">
        <v>1</v>
      </c>
      <c r="K6019">
        <v>1</v>
      </c>
      <c r="L6019">
        <v>0</v>
      </c>
      <c r="M6019">
        <v>0</v>
      </c>
      <c r="N6019">
        <v>0</v>
      </c>
      <c r="O6019" t="s">
        <v>19</v>
      </c>
      <c r="P6019" t="str">
        <f>UPPER(Table1[[#This Row],[Venue]])</f>
        <v>HOME</v>
      </c>
    </row>
    <row r="6020" spans="1:16" hidden="1" x14ac:dyDescent="0.45">
      <c r="A6020">
        <v>40046152</v>
      </c>
      <c r="B6020" t="s">
        <v>370</v>
      </c>
      <c r="C6020">
        <v>45256</v>
      </c>
      <c r="D6020">
        <v>76821</v>
      </c>
      <c r="E6020">
        <v>20232024</v>
      </c>
      <c r="F6020" t="s">
        <v>17</v>
      </c>
      <c r="G6020" t="s">
        <v>341</v>
      </c>
      <c r="H6020">
        <v>17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  <c r="O6020" t="s">
        <v>19</v>
      </c>
      <c r="P6020" t="str">
        <f>UPPER(Table1[[#This Row],[Venue]])</f>
        <v>HOME</v>
      </c>
    </row>
    <row r="6021" spans="1:16" hidden="1" x14ac:dyDescent="0.45">
      <c r="A6021">
        <v>40046152</v>
      </c>
      <c r="B6021" t="s">
        <v>370</v>
      </c>
      <c r="C6021">
        <v>45256</v>
      </c>
      <c r="D6021">
        <v>76821</v>
      </c>
      <c r="E6021">
        <v>20232024</v>
      </c>
      <c r="F6021" t="s">
        <v>17</v>
      </c>
      <c r="G6021" t="s">
        <v>68</v>
      </c>
      <c r="H6021">
        <v>25</v>
      </c>
      <c r="I6021">
        <v>1</v>
      </c>
      <c r="J6021">
        <v>1</v>
      </c>
      <c r="K6021">
        <v>1</v>
      </c>
      <c r="L6021">
        <v>0</v>
      </c>
      <c r="M6021">
        <v>0</v>
      </c>
      <c r="N6021">
        <v>0</v>
      </c>
      <c r="O6021" t="s">
        <v>19</v>
      </c>
      <c r="P6021" t="str">
        <f>UPPER(Table1[[#This Row],[Venue]])</f>
        <v>HOME</v>
      </c>
    </row>
    <row r="6022" spans="1:16" hidden="1" x14ac:dyDescent="0.45">
      <c r="A6022">
        <v>40046152</v>
      </c>
      <c r="B6022" t="s">
        <v>370</v>
      </c>
      <c r="C6022">
        <v>45256</v>
      </c>
      <c r="D6022">
        <v>76821</v>
      </c>
      <c r="E6022">
        <v>20232024</v>
      </c>
      <c r="F6022" t="s">
        <v>17</v>
      </c>
      <c r="G6022" t="s">
        <v>427</v>
      </c>
      <c r="H6022">
        <v>31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  <c r="O6022" t="s">
        <v>19</v>
      </c>
      <c r="P6022" t="str">
        <f>UPPER(Table1[[#This Row],[Venue]])</f>
        <v>HOME</v>
      </c>
    </row>
    <row r="6023" spans="1:16" hidden="1" x14ac:dyDescent="0.45">
      <c r="A6023">
        <v>40046152</v>
      </c>
      <c r="B6023" t="s">
        <v>370</v>
      </c>
      <c r="C6023">
        <v>45256</v>
      </c>
      <c r="D6023">
        <v>76821</v>
      </c>
      <c r="E6023">
        <v>20232024</v>
      </c>
      <c r="F6023" t="s">
        <v>17</v>
      </c>
      <c r="G6023" t="s">
        <v>322</v>
      </c>
      <c r="H6023">
        <v>40</v>
      </c>
      <c r="I6023">
        <v>3</v>
      </c>
      <c r="J6023">
        <v>2</v>
      </c>
      <c r="K6023">
        <v>1</v>
      </c>
      <c r="L6023">
        <v>1</v>
      </c>
      <c r="M6023">
        <v>0</v>
      </c>
      <c r="N6023">
        <v>0</v>
      </c>
      <c r="O6023" t="s">
        <v>19</v>
      </c>
      <c r="P6023" t="str">
        <f>UPPER(Table1[[#This Row],[Venue]])</f>
        <v>HOME</v>
      </c>
    </row>
    <row r="6024" spans="1:16" hidden="1" x14ac:dyDescent="0.45">
      <c r="A6024">
        <v>40046152</v>
      </c>
      <c r="B6024" t="s">
        <v>370</v>
      </c>
      <c r="C6024">
        <v>45256</v>
      </c>
      <c r="D6024">
        <v>76821</v>
      </c>
      <c r="E6024">
        <v>20232024</v>
      </c>
      <c r="F6024" t="s">
        <v>17</v>
      </c>
      <c r="G6024" t="s">
        <v>72</v>
      </c>
      <c r="H6024">
        <v>86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 t="s">
        <v>19</v>
      </c>
      <c r="P6024" t="str">
        <f>UPPER(Table1[[#This Row],[Venue]])</f>
        <v>HOME</v>
      </c>
    </row>
    <row r="6025" spans="1:16" hidden="1" x14ac:dyDescent="0.45">
      <c r="A6025">
        <v>40046152</v>
      </c>
      <c r="B6025" t="s">
        <v>370</v>
      </c>
      <c r="C6025">
        <v>45256</v>
      </c>
      <c r="D6025">
        <v>76821</v>
      </c>
      <c r="E6025">
        <v>20232024</v>
      </c>
      <c r="F6025" t="s">
        <v>17</v>
      </c>
      <c r="G6025" t="s">
        <v>191</v>
      </c>
      <c r="H6025">
        <v>89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2</v>
      </c>
      <c r="O6025" t="s">
        <v>19</v>
      </c>
      <c r="P6025" t="str">
        <f>UPPER(Table1[[#This Row],[Venue]])</f>
        <v>HOME</v>
      </c>
    </row>
    <row r="6026" spans="1:16" hidden="1" x14ac:dyDescent="0.45">
      <c r="A6026">
        <v>40046152</v>
      </c>
      <c r="B6026" t="s">
        <v>370</v>
      </c>
      <c r="C6026">
        <v>45256</v>
      </c>
      <c r="D6026">
        <v>76821</v>
      </c>
      <c r="E6026">
        <v>20232024</v>
      </c>
      <c r="F6026" t="s">
        <v>17</v>
      </c>
      <c r="G6026" t="s">
        <v>74</v>
      </c>
      <c r="H6026">
        <v>92</v>
      </c>
      <c r="I6026">
        <v>2</v>
      </c>
      <c r="J6026">
        <v>0</v>
      </c>
      <c r="K6026">
        <v>1</v>
      </c>
      <c r="L6026">
        <v>2</v>
      </c>
      <c r="M6026">
        <v>0</v>
      </c>
      <c r="N6026">
        <v>0</v>
      </c>
      <c r="O6026" t="s">
        <v>19</v>
      </c>
      <c r="P6026" t="str">
        <f>UPPER(Table1[[#This Row],[Venue]])</f>
        <v>HOME</v>
      </c>
    </row>
    <row r="6027" spans="1:16" hidden="1" x14ac:dyDescent="0.45">
      <c r="A6027">
        <v>40046152</v>
      </c>
      <c r="B6027" t="s">
        <v>370</v>
      </c>
      <c r="C6027">
        <v>45256</v>
      </c>
      <c r="D6027">
        <v>76821</v>
      </c>
      <c r="E6027">
        <v>20232024</v>
      </c>
      <c r="F6027" t="s">
        <v>17</v>
      </c>
      <c r="G6027" t="s">
        <v>75</v>
      </c>
      <c r="H6027">
        <v>96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 t="s">
        <v>19</v>
      </c>
      <c r="P6027" t="str">
        <f>UPPER(Table1[[#This Row],[Venue]])</f>
        <v>HOME</v>
      </c>
    </row>
    <row r="6028" spans="1:16" hidden="1" x14ac:dyDescent="0.45">
      <c r="A6028">
        <v>40046152</v>
      </c>
      <c r="B6028" t="s">
        <v>370</v>
      </c>
      <c r="C6028">
        <v>45256</v>
      </c>
      <c r="D6028">
        <v>76821</v>
      </c>
      <c r="E6028">
        <v>20232024</v>
      </c>
      <c r="F6028" t="s">
        <v>17</v>
      </c>
      <c r="G6028" t="s">
        <v>283</v>
      </c>
      <c r="H6028">
        <v>2</v>
      </c>
      <c r="I6028">
        <v>2</v>
      </c>
      <c r="J6028">
        <v>0</v>
      </c>
      <c r="K6028">
        <v>1</v>
      </c>
      <c r="L6028">
        <v>2</v>
      </c>
      <c r="M6028">
        <v>1</v>
      </c>
      <c r="N6028">
        <v>2</v>
      </c>
      <c r="O6028" t="s">
        <v>40</v>
      </c>
      <c r="P6028" t="str">
        <f>UPPER(Table1[[#This Row],[Venue]])</f>
        <v>AWAY</v>
      </c>
    </row>
    <row r="6029" spans="1:16" hidden="1" x14ac:dyDescent="0.45">
      <c r="A6029">
        <v>40046152</v>
      </c>
      <c r="B6029" t="s">
        <v>370</v>
      </c>
      <c r="C6029">
        <v>45256</v>
      </c>
      <c r="D6029">
        <v>76821</v>
      </c>
      <c r="E6029">
        <v>20232024</v>
      </c>
      <c r="F6029" t="s">
        <v>17</v>
      </c>
      <c r="G6029" t="s">
        <v>96</v>
      </c>
      <c r="H6029">
        <v>10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  <c r="O6029" t="s">
        <v>40</v>
      </c>
      <c r="P6029" t="str">
        <f>UPPER(Table1[[#This Row],[Venue]])</f>
        <v>AWAY</v>
      </c>
    </row>
    <row r="6030" spans="1:16" hidden="1" x14ac:dyDescent="0.45">
      <c r="A6030">
        <v>40046152</v>
      </c>
      <c r="B6030" t="s">
        <v>370</v>
      </c>
      <c r="C6030">
        <v>45256</v>
      </c>
      <c r="D6030">
        <v>76821</v>
      </c>
      <c r="E6030">
        <v>20232024</v>
      </c>
      <c r="F6030" t="s">
        <v>17</v>
      </c>
      <c r="G6030" t="s">
        <v>284</v>
      </c>
      <c r="H6030">
        <v>14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  <c r="O6030" t="s">
        <v>40</v>
      </c>
      <c r="P6030" t="str">
        <f>UPPER(Table1[[#This Row],[Venue]])</f>
        <v>AWAY</v>
      </c>
    </row>
    <row r="6031" spans="1:16" hidden="1" x14ac:dyDescent="0.45">
      <c r="A6031">
        <v>40046152</v>
      </c>
      <c r="B6031" t="s">
        <v>370</v>
      </c>
      <c r="C6031">
        <v>45256</v>
      </c>
      <c r="D6031">
        <v>76821</v>
      </c>
      <c r="E6031">
        <v>20232024</v>
      </c>
      <c r="F6031" t="s">
        <v>17</v>
      </c>
      <c r="G6031" t="s">
        <v>99</v>
      </c>
      <c r="H6031">
        <v>18</v>
      </c>
      <c r="I6031">
        <v>2</v>
      </c>
      <c r="J6031">
        <v>1</v>
      </c>
      <c r="K6031">
        <v>1</v>
      </c>
      <c r="L6031">
        <v>1</v>
      </c>
      <c r="M6031">
        <v>0</v>
      </c>
      <c r="N6031">
        <v>0</v>
      </c>
      <c r="O6031" t="s">
        <v>40</v>
      </c>
      <c r="P6031" t="str">
        <f>UPPER(Table1[[#This Row],[Venue]])</f>
        <v>AWAY</v>
      </c>
    </row>
    <row r="6032" spans="1:16" hidden="1" x14ac:dyDescent="0.45">
      <c r="A6032">
        <v>40046152</v>
      </c>
      <c r="B6032" t="s">
        <v>370</v>
      </c>
      <c r="C6032">
        <v>45256</v>
      </c>
      <c r="D6032">
        <v>76821</v>
      </c>
      <c r="E6032">
        <v>20232024</v>
      </c>
      <c r="F6032" t="s">
        <v>17</v>
      </c>
      <c r="G6032" t="s">
        <v>95</v>
      </c>
      <c r="H6032">
        <v>20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  <c r="O6032" t="s">
        <v>40</v>
      </c>
      <c r="P6032" t="str">
        <f>UPPER(Table1[[#This Row],[Venue]])</f>
        <v>AWAY</v>
      </c>
    </row>
    <row r="6033" spans="1:16" hidden="1" x14ac:dyDescent="0.45">
      <c r="A6033">
        <v>40046152</v>
      </c>
      <c r="B6033" t="s">
        <v>370</v>
      </c>
      <c r="C6033">
        <v>45256</v>
      </c>
      <c r="D6033">
        <v>76821</v>
      </c>
      <c r="E6033">
        <v>20232024</v>
      </c>
      <c r="F6033" t="s">
        <v>17</v>
      </c>
      <c r="G6033" t="s">
        <v>494</v>
      </c>
      <c r="H6033">
        <v>23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0</v>
      </c>
      <c r="O6033" t="s">
        <v>40</v>
      </c>
      <c r="P6033" t="str">
        <f>UPPER(Table1[[#This Row],[Venue]])</f>
        <v>AWAY</v>
      </c>
    </row>
    <row r="6034" spans="1:16" hidden="1" x14ac:dyDescent="0.45">
      <c r="A6034">
        <v>40046152</v>
      </c>
      <c r="B6034" t="s">
        <v>370</v>
      </c>
      <c r="C6034">
        <v>45256</v>
      </c>
      <c r="D6034">
        <v>76821</v>
      </c>
      <c r="E6034">
        <v>20232024</v>
      </c>
      <c r="F6034" t="s">
        <v>17</v>
      </c>
      <c r="G6034" t="s">
        <v>97</v>
      </c>
      <c r="H6034">
        <v>24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  <c r="O6034" t="s">
        <v>40</v>
      </c>
      <c r="P6034" t="str">
        <f>UPPER(Table1[[#This Row],[Venue]])</f>
        <v>AWAY</v>
      </c>
    </row>
    <row r="6035" spans="1:16" hidden="1" x14ac:dyDescent="0.45">
      <c r="A6035">
        <v>40046152</v>
      </c>
      <c r="B6035" t="s">
        <v>370</v>
      </c>
      <c r="C6035">
        <v>45256</v>
      </c>
      <c r="D6035">
        <v>76821</v>
      </c>
      <c r="E6035">
        <v>20232024</v>
      </c>
      <c r="F6035" t="s">
        <v>17</v>
      </c>
      <c r="G6035" t="s">
        <v>101</v>
      </c>
      <c r="H6035">
        <v>28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 t="s">
        <v>40</v>
      </c>
      <c r="P6035" t="str">
        <f>UPPER(Table1[[#This Row],[Venue]])</f>
        <v>AWAY</v>
      </c>
    </row>
    <row r="6036" spans="1:16" hidden="1" x14ac:dyDescent="0.45">
      <c r="A6036">
        <v>40046152</v>
      </c>
      <c r="B6036" t="s">
        <v>370</v>
      </c>
      <c r="C6036">
        <v>45256</v>
      </c>
      <c r="D6036">
        <v>76821</v>
      </c>
      <c r="E6036">
        <v>20232024</v>
      </c>
      <c r="F6036" t="s">
        <v>17</v>
      </c>
      <c r="G6036" t="s">
        <v>495</v>
      </c>
      <c r="H6036">
        <v>35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  <c r="O6036" t="s">
        <v>40</v>
      </c>
      <c r="P6036" t="str">
        <f>UPPER(Table1[[#This Row],[Venue]])</f>
        <v>AWAY</v>
      </c>
    </row>
    <row r="6037" spans="1:16" hidden="1" x14ac:dyDescent="0.45">
      <c r="A6037">
        <v>40046152</v>
      </c>
      <c r="B6037" t="s">
        <v>370</v>
      </c>
      <c r="C6037">
        <v>45256</v>
      </c>
      <c r="D6037">
        <v>76821</v>
      </c>
      <c r="E6037">
        <v>20232024</v>
      </c>
      <c r="F6037" t="s">
        <v>17</v>
      </c>
      <c r="G6037" t="s">
        <v>104</v>
      </c>
      <c r="H6037">
        <v>48</v>
      </c>
      <c r="I6037">
        <v>2</v>
      </c>
      <c r="J6037">
        <v>0</v>
      </c>
      <c r="K6037">
        <v>1</v>
      </c>
      <c r="L6037">
        <v>2</v>
      </c>
      <c r="M6037">
        <v>0</v>
      </c>
      <c r="N6037">
        <v>0</v>
      </c>
      <c r="O6037" t="s">
        <v>40</v>
      </c>
      <c r="P6037" t="str">
        <f>UPPER(Table1[[#This Row],[Venue]])</f>
        <v>AWAY</v>
      </c>
    </row>
    <row r="6038" spans="1:16" hidden="1" x14ac:dyDescent="0.45">
      <c r="A6038">
        <v>40046152</v>
      </c>
      <c r="B6038" t="s">
        <v>370</v>
      </c>
      <c r="C6038">
        <v>45256</v>
      </c>
      <c r="D6038">
        <v>76821</v>
      </c>
      <c r="E6038">
        <v>20232024</v>
      </c>
      <c r="F6038" t="s">
        <v>17</v>
      </c>
      <c r="G6038" t="s">
        <v>106</v>
      </c>
      <c r="H6038">
        <v>67</v>
      </c>
      <c r="I6038">
        <v>2</v>
      </c>
      <c r="J6038">
        <v>2</v>
      </c>
      <c r="K6038">
        <v>1</v>
      </c>
      <c r="L6038">
        <v>0</v>
      </c>
      <c r="M6038">
        <v>0</v>
      </c>
      <c r="N6038">
        <v>0</v>
      </c>
      <c r="O6038" t="s">
        <v>40</v>
      </c>
      <c r="P6038" t="str">
        <f>UPPER(Table1[[#This Row],[Venue]])</f>
        <v>AWAY</v>
      </c>
    </row>
    <row r="6039" spans="1:16" hidden="1" x14ac:dyDescent="0.45">
      <c r="A6039">
        <v>40046152</v>
      </c>
      <c r="B6039" t="s">
        <v>370</v>
      </c>
      <c r="C6039">
        <v>45256</v>
      </c>
      <c r="D6039">
        <v>76821</v>
      </c>
      <c r="E6039">
        <v>20232024</v>
      </c>
      <c r="F6039" t="s">
        <v>17</v>
      </c>
      <c r="G6039" t="s">
        <v>108</v>
      </c>
      <c r="H6039">
        <v>88</v>
      </c>
      <c r="I6039">
        <v>1</v>
      </c>
      <c r="J6039">
        <v>1</v>
      </c>
      <c r="K6039">
        <v>1</v>
      </c>
      <c r="L6039">
        <v>0</v>
      </c>
      <c r="M6039">
        <v>0</v>
      </c>
      <c r="N6039">
        <v>0</v>
      </c>
      <c r="O6039" t="s">
        <v>40</v>
      </c>
      <c r="P6039" t="str">
        <f>UPPER(Table1[[#This Row],[Venue]])</f>
        <v>AWAY</v>
      </c>
    </row>
    <row r="6040" spans="1:16" hidden="1" x14ac:dyDescent="0.45">
      <c r="A6040">
        <v>40046152</v>
      </c>
      <c r="B6040" t="s">
        <v>370</v>
      </c>
      <c r="C6040">
        <v>45256</v>
      </c>
      <c r="D6040">
        <v>76821</v>
      </c>
      <c r="E6040">
        <v>20232024</v>
      </c>
      <c r="F6040" t="s">
        <v>17</v>
      </c>
      <c r="G6040" t="s">
        <v>37</v>
      </c>
      <c r="H6040">
        <v>90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  <c r="O6040" t="s">
        <v>40</v>
      </c>
      <c r="P6040" t="str">
        <f>UPPER(Table1[[#This Row],[Venue]])</f>
        <v>AWAY</v>
      </c>
    </row>
    <row r="6041" spans="1:16" hidden="1" x14ac:dyDescent="0.45">
      <c r="A6041">
        <v>40046152</v>
      </c>
      <c r="B6041" t="s">
        <v>370</v>
      </c>
      <c r="C6041">
        <v>45256</v>
      </c>
      <c r="D6041">
        <v>76821</v>
      </c>
      <c r="E6041">
        <v>20232024</v>
      </c>
      <c r="F6041" t="s">
        <v>17</v>
      </c>
      <c r="G6041" t="s">
        <v>110</v>
      </c>
      <c r="H6041">
        <v>98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  <c r="O6041" t="s">
        <v>40</v>
      </c>
      <c r="P6041" t="str">
        <f>UPPER(Table1[[#This Row],[Venue]])</f>
        <v>AWAY</v>
      </c>
    </row>
    <row r="6042" spans="1:16" hidden="1" x14ac:dyDescent="0.45">
      <c r="A6042">
        <v>40046152</v>
      </c>
      <c r="B6042" t="s">
        <v>370</v>
      </c>
      <c r="C6042">
        <v>45256</v>
      </c>
      <c r="D6042">
        <v>76821</v>
      </c>
      <c r="E6042">
        <v>20232024</v>
      </c>
      <c r="F6042" t="s">
        <v>17</v>
      </c>
      <c r="G6042" t="s">
        <v>552</v>
      </c>
      <c r="H6042">
        <v>99</v>
      </c>
      <c r="I6042">
        <v>1</v>
      </c>
      <c r="J6042">
        <v>1</v>
      </c>
      <c r="K6042">
        <v>1</v>
      </c>
      <c r="L6042">
        <v>0</v>
      </c>
      <c r="M6042">
        <v>0</v>
      </c>
      <c r="N6042">
        <v>2</v>
      </c>
      <c r="O6042" t="s">
        <v>40</v>
      </c>
      <c r="P6042" t="str">
        <f>UPPER(Table1[[#This Row],[Venue]])</f>
        <v>AWAY</v>
      </c>
    </row>
    <row r="6043" spans="1:16" hidden="1" x14ac:dyDescent="0.45">
      <c r="A6043">
        <v>40046154</v>
      </c>
      <c r="B6043" t="s">
        <v>337</v>
      </c>
      <c r="C6043">
        <v>45256</v>
      </c>
      <c r="D6043">
        <v>76823</v>
      </c>
      <c r="E6043">
        <v>20232024</v>
      </c>
      <c r="F6043" t="s">
        <v>17</v>
      </c>
      <c r="G6043" t="s">
        <v>77</v>
      </c>
      <c r="H6043">
        <v>1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 t="s">
        <v>19</v>
      </c>
      <c r="P6043" t="str">
        <f>UPPER(Table1[[#This Row],[Venue]])</f>
        <v>HOME</v>
      </c>
    </row>
    <row r="6044" spans="1:16" hidden="1" x14ac:dyDescent="0.45">
      <c r="A6044">
        <v>40046154</v>
      </c>
      <c r="B6044" t="s">
        <v>337</v>
      </c>
      <c r="C6044">
        <v>45256</v>
      </c>
      <c r="D6044">
        <v>76823</v>
      </c>
      <c r="E6044">
        <v>20232024</v>
      </c>
      <c r="F6044" t="s">
        <v>17</v>
      </c>
      <c r="G6044" t="s">
        <v>307</v>
      </c>
      <c r="H6044">
        <v>7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  <c r="O6044" t="s">
        <v>19</v>
      </c>
      <c r="P6044" t="str">
        <f>UPPER(Table1[[#This Row],[Venue]])</f>
        <v>HOME</v>
      </c>
    </row>
    <row r="6045" spans="1:16" hidden="1" x14ac:dyDescent="0.45">
      <c r="A6045">
        <v>40046154</v>
      </c>
      <c r="B6045" t="s">
        <v>337</v>
      </c>
      <c r="C6045">
        <v>45256</v>
      </c>
      <c r="D6045">
        <v>76823</v>
      </c>
      <c r="E6045">
        <v>20232024</v>
      </c>
      <c r="F6045" t="s">
        <v>17</v>
      </c>
      <c r="G6045" t="s">
        <v>78</v>
      </c>
      <c r="H6045">
        <v>8</v>
      </c>
      <c r="I6045">
        <v>3</v>
      </c>
      <c r="J6045">
        <v>0</v>
      </c>
      <c r="K6045">
        <v>1</v>
      </c>
      <c r="L6045">
        <v>3</v>
      </c>
      <c r="M6045">
        <v>0</v>
      </c>
      <c r="N6045">
        <v>0</v>
      </c>
      <c r="O6045" t="s">
        <v>19</v>
      </c>
      <c r="P6045" t="str">
        <f>UPPER(Table1[[#This Row],[Venue]])</f>
        <v>HOME</v>
      </c>
    </row>
    <row r="6046" spans="1:16" hidden="1" x14ac:dyDescent="0.45">
      <c r="A6046">
        <v>40046154</v>
      </c>
      <c r="B6046" t="s">
        <v>337</v>
      </c>
      <c r="C6046">
        <v>45256</v>
      </c>
      <c r="D6046">
        <v>76823</v>
      </c>
      <c r="E6046">
        <v>20232024</v>
      </c>
      <c r="F6046" t="s">
        <v>17</v>
      </c>
      <c r="G6046" t="s">
        <v>487</v>
      </c>
      <c r="H6046">
        <v>10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2</v>
      </c>
      <c r="O6046" t="s">
        <v>19</v>
      </c>
      <c r="P6046" t="str">
        <f>UPPER(Table1[[#This Row],[Venue]])</f>
        <v>HOME</v>
      </c>
    </row>
    <row r="6047" spans="1:16" hidden="1" x14ac:dyDescent="0.45">
      <c r="A6047">
        <v>40046154</v>
      </c>
      <c r="B6047" t="s">
        <v>337</v>
      </c>
      <c r="C6047">
        <v>45256</v>
      </c>
      <c r="D6047">
        <v>76823</v>
      </c>
      <c r="E6047">
        <v>20232024</v>
      </c>
      <c r="F6047" t="s">
        <v>17</v>
      </c>
      <c r="G6047" t="s">
        <v>498</v>
      </c>
      <c r="H6047">
        <v>11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  <c r="O6047" t="s">
        <v>19</v>
      </c>
      <c r="P6047" t="str">
        <f>UPPER(Table1[[#This Row],[Venue]])</f>
        <v>HOME</v>
      </c>
    </row>
    <row r="6048" spans="1:16" hidden="1" x14ac:dyDescent="0.45">
      <c r="A6048">
        <v>40046154</v>
      </c>
      <c r="B6048" t="s">
        <v>337</v>
      </c>
      <c r="C6048">
        <v>45256</v>
      </c>
      <c r="D6048">
        <v>76823</v>
      </c>
      <c r="E6048">
        <v>20232024</v>
      </c>
      <c r="F6048" t="s">
        <v>17</v>
      </c>
      <c r="G6048" t="s">
        <v>81</v>
      </c>
      <c r="H6048">
        <v>13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  <c r="O6048" t="s">
        <v>19</v>
      </c>
      <c r="P6048" t="str">
        <f>UPPER(Table1[[#This Row],[Venue]])</f>
        <v>HOME</v>
      </c>
    </row>
    <row r="6049" spans="1:16" hidden="1" x14ac:dyDescent="0.45">
      <c r="A6049">
        <v>40046154</v>
      </c>
      <c r="B6049" t="s">
        <v>337</v>
      </c>
      <c r="C6049">
        <v>45256</v>
      </c>
      <c r="D6049">
        <v>76823</v>
      </c>
      <c r="E6049">
        <v>20232024</v>
      </c>
      <c r="F6049" t="s">
        <v>17</v>
      </c>
      <c r="G6049" t="s">
        <v>83</v>
      </c>
      <c r="H6049">
        <v>17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  <c r="O6049" t="s">
        <v>19</v>
      </c>
      <c r="P6049" t="str">
        <f>UPPER(Table1[[#This Row],[Venue]])</f>
        <v>HOME</v>
      </c>
    </row>
    <row r="6050" spans="1:16" hidden="1" x14ac:dyDescent="0.45">
      <c r="A6050">
        <v>40046154</v>
      </c>
      <c r="B6050" t="s">
        <v>337</v>
      </c>
      <c r="C6050">
        <v>45256</v>
      </c>
      <c r="D6050">
        <v>76823</v>
      </c>
      <c r="E6050">
        <v>20232024</v>
      </c>
      <c r="F6050" t="s">
        <v>17</v>
      </c>
      <c r="G6050" t="s">
        <v>210</v>
      </c>
      <c r="H6050">
        <v>23</v>
      </c>
      <c r="I6050">
        <v>1</v>
      </c>
      <c r="J6050">
        <v>1</v>
      </c>
      <c r="K6050">
        <v>1</v>
      </c>
      <c r="L6050">
        <v>0</v>
      </c>
      <c r="M6050">
        <v>0</v>
      </c>
      <c r="N6050">
        <v>5</v>
      </c>
      <c r="O6050" t="s">
        <v>19</v>
      </c>
      <c r="P6050" t="str">
        <f>UPPER(Table1[[#This Row],[Venue]])</f>
        <v>HOME</v>
      </c>
    </row>
    <row r="6051" spans="1:16" hidden="1" x14ac:dyDescent="0.45">
      <c r="A6051">
        <v>40046154</v>
      </c>
      <c r="B6051" t="s">
        <v>337</v>
      </c>
      <c r="C6051">
        <v>45256</v>
      </c>
      <c r="D6051">
        <v>76823</v>
      </c>
      <c r="E6051">
        <v>20232024</v>
      </c>
      <c r="F6051" t="s">
        <v>17</v>
      </c>
      <c r="G6051" t="s">
        <v>87</v>
      </c>
      <c r="H6051">
        <v>27</v>
      </c>
      <c r="I6051">
        <v>1</v>
      </c>
      <c r="J6051">
        <v>1</v>
      </c>
      <c r="K6051">
        <v>1</v>
      </c>
      <c r="L6051">
        <v>0</v>
      </c>
      <c r="M6051">
        <v>0</v>
      </c>
      <c r="N6051">
        <v>0</v>
      </c>
      <c r="O6051" t="s">
        <v>19</v>
      </c>
      <c r="P6051" t="str">
        <f>UPPER(Table1[[#This Row],[Venue]])</f>
        <v>HOME</v>
      </c>
    </row>
    <row r="6052" spans="1:16" hidden="1" x14ac:dyDescent="0.45">
      <c r="A6052">
        <v>40046154</v>
      </c>
      <c r="B6052" t="s">
        <v>337</v>
      </c>
      <c r="C6052">
        <v>45256</v>
      </c>
      <c r="D6052">
        <v>76823</v>
      </c>
      <c r="E6052">
        <v>20232024</v>
      </c>
      <c r="F6052" t="s">
        <v>17</v>
      </c>
      <c r="G6052" t="s">
        <v>88</v>
      </c>
      <c r="H6052">
        <v>30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  <c r="O6052" t="s">
        <v>19</v>
      </c>
      <c r="P6052" t="str">
        <f>UPPER(Table1[[#This Row],[Venue]])</f>
        <v>HOME</v>
      </c>
    </row>
    <row r="6053" spans="1:16" hidden="1" x14ac:dyDescent="0.45">
      <c r="A6053">
        <v>40046154</v>
      </c>
      <c r="B6053" t="s">
        <v>337</v>
      </c>
      <c r="C6053">
        <v>45256</v>
      </c>
      <c r="D6053">
        <v>76823</v>
      </c>
      <c r="E6053">
        <v>20232024</v>
      </c>
      <c r="F6053" t="s">
        <v>17</v>
      </c>
      <c r="G6053" t="s">
        <v>367</v>
      </c>
      <c r="H6053">
        <v>38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  <c r="O6053" t="s">
        <v>19</v>
      </c>
      <c r="P6053" t="str">
        <f>UPPER(Table1[[#This Row],[Venue]])</f>
        <v>HOME</v>
      </c>
    </row>
    <row r="6054" spans="1:16" hidden="1" x14ac:dyDescent="0.45">
      <c r="A6054">
        <v>40046154</v>
      </c>
      <c r="B6054" t="s">
        <v>337</v>
      </c>
      <c r="C6054">
        <v>45256</v>
      </c>
      <c r="D6054">
        <v>76823</v>
      </c>
      <c r="E6054">
        <v>20232024</v>
      </c>
      <c r="F6054" t="s">
        <v>17</v>
      </c>
      <c r="G6054" t="s">
        <v>404</v>
      </c>
      <c r="H6054">
        <v>72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  <c r="O6054" t="s">
        <v>19</v>
      </c>
      <c r="P6054" t="str">
        <f>UPPER(Table1[[#This Row],[Venue]])</f>
        <v>HOME</v>
      </c>
    </row>
    <row r="6055" spans="1:16" hidden="1" x14ac:dyDescent="0.45">
      <c r="A6055">
        <v>40046154</v>
      </c>
      <c r="B6055" t="s">
        <v>337</v>
      </c>
      <c r="C6055">
        <v>45256</v>
      </c>
      <c r="D6055">
        <v>76823</v>
      </c>
      <c r="E6055">
        <v>20232024</v>
      </c>
      <c r="F6055" t="s">
        <v>17</v>
      </c>
      <c r="G6055" t="s">
        <v>402</v>
      </c>
      <c r="H6055">
        <v>84</v>
      </c>
      <c r="I6055">
        <v>1</v>
      </c>
      <c r="J6055">
        <v>1</v>
      </c>
      <c r="K6055">
        <v>1</v>
      </c>
      <c r="L6055">
        <v>0</v>
      </c>
      <c r="M6055">
        <v>0</v>
      </c>
      <c r="N6055">
        <v>0</v>
      </c>
      <c r="O6055" t="s">
        <v>19</v>
      </c>
      <c r="P6055" t="str">
        <f>UPPER(Table1[[#This Row],[Venue]])</f>
        <v>HOME</v>
      </c>
    </row>
    <row r="6056" spans="1:16" hidden="1" x14ac:dyDescent="0.45">
      <c r="A6056">
        <v>40046154</v>
      </c>
      <c r="B6056" t="s">
        <v>337</v>
      </c>
      <c r="C6056">
        <v>45256</v>
      </c>
      <c r="D6056">
        <v>76823</v>
      </c>
      <c r="E6056">
        <v>20232024</v>
      </c>
      <c r="F6056" t="s">
        <v>17</v>
      </c>
      <c r="G6056" t="s">
        <v>92</v>
      </c>
      <c r="H6056">
        <v>96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  <c r="O6056" t="s">
        <v>19</v>
      </c>
      <c r="P6056" t="str">
        <f>UPPER(Table1[[#This Row],[Venue]])</f>
        <v>HOME</v>
      </c>
    </row>
    <row r="6057" spans="1:16" hidden="1" x14ac:dyDescent="0.45">
      <c r="A6057">
        <v>40046154</v>
      </c>
      <c r="B6057" t="s">
        <v>337</v>
      </c>
      <c r="C6057">
        <v>45256</v>
      </c>
      <c r="D6057">
        <v>76823</v>
      </c>
      <c r="E6057">
        <v>20232024</v>
      </c>
      <c r="F6057" t="s">
        <v>17</v>
      </c>
      <c r="G6057" t="s">
        <v>492</v>
      </c>
      <c r="H6057">
        <v>99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 t="s">
        <v>19</v>
      </c>
      <c r="P6057" t="str">
        <f>UPPER(Table1[[#This Row],[Venue]])</f>
        <v>HOME</v>
      </c>
    </row>
    <row r="6058" spans="1:16" hidden="1" x14ac:dyDescent="0.45">
      <c r="A6058">
        <v>40046154</v>
      </c>
      <c r="B6058" t="s">
        <v>337</v>
      </c>
      <c r="C6058">
        <v>45256</v>
      </c>
      <c r="D6058">
        <v>76823</v>
      </c>
      <c r="E6058">
        <v>20232024</v>
      </c>
      <c r="F6058" t="s">
        <v>17</v>
      </c>
      <c r="G6058" t="s">
        <v>240</v>
      </c>
      <c r="H6058">
        <v>3</v>
      </c>
      <c r="I6058">
        <v>2</v>
      </c>
      <c r="J6058">
        <v>1</v>
      </c>
      <c r="K6058">
        <v>1</v>
      </c>
      <c r="L6058">
        <v>1</v>
      </c>
      <c r="M6058">
        <v>0</v>
      </c>
      <c r="N6058">
        <v>2</v>
      </c>
      <c r="O6058" t="s">
        <v>40</v>
      </c>
      <c r="P6058" t="str">
        <f>UPPER(Table1[[#This Row],[Venue]])</f>
        <v>AWAY</v>
      </c>
    </row>
    <row r="6059" spans="1:16" hidden="1" x14ac:dyDescent="0.45">
      <c r="A6059">
        <v>40046154</v>
      </c>
      <c r="B6059" t="s">
        <v>337</v>
      </c>
      <c r="C6059">
        <v>45256</v>
      </c>
      <c r="D6059">
        <v>76823</v>
      </c>
      <c r="E6059">
        <v>20232024</v>
      </c>
      <c r="F6059" t="s">
        <v>17</v>
      </c>
      <c r="G6059" t="s">
        <v>241</v>
      </c>
      <c r="H6059">
        <v>4</v>
      </c>
      <c r="I6059">
        <v>0</v>
      </c>
      <c r="J6059">
        <v>0</v>
      </c>
      <c r="K6059">
        <v>1</v>
      </c>
      <c r="L6059">
        <v>0</v>
      </c>
      <c r="M6059">
        <v>0</v>
      </c>
      <c r="N6059">
        <v>0</v>
      </c>
      <c r="O6059" t="s">
        <v>40</v>
      </c>
      <c r="P6059" t="str">
        <f>UPPER(Table1[[#This Row],[Venue]])</f>
        <v>AWAY</v>
      </c>
    </row>
    <row r="6060" spans="1:16" hidden="1" x14ac:dyDescent="0.45">
      <c r="A6060">
        <v>40046154</v>
      </c>
      <c r="B6060" t="s">
        <v>337</v>
      </c>
      <c r="C6060">
        <v>45256</v>
      </c>
      <c r="D6060">
        <v>76823</v>
      </c>
      <c r="E6060">
        <v>20232024</v>
      </c>
      <c r="F6060" t="s">
        <v>17</v>
      </c>
      <c r="G6060" t="s">
        <v>398</v>
      </c>
      <c r="H6060">
        <v>5</v>
      </c>
      <c r="I6060">
        <v>1</v>
      </c>
      <c r="J6060">
        <v>0</v>
      </c>
      <c r="K6060">
        <v>1</v>
      </c>
      <c r="L6060">
        <v>1</v>
      </c>
      <c r="M6060">
        <v>0</v>
      </c>
      <c r="N6060">
        <v>0</v>
      </c>
      <c r="O6060" t="s">
        <v>40</v>
      </c>
      <c r="P6060" t="str">
        <f>UPPER(Table1[[#This Row],[Venue]])</f>
        <v>AWAY</v>
      </c>
    </row>
    <row r="6061" spans="1:16" hidden="1" x14ac:dyDescent="0.45">
      <c r="A6061">
        <v>40046154</v>
      </c>
      <c r="B6061" t="s">
        <v>337</v>
      </c>
      <c r="C6061">
        <v>45256</v>
      </c>
      <c r="D6061">
        <v>76823</v>
      </c>
      <c r="E6061">
        <v>20232024</v>
      </c>
      <c r="F6061" t="s">
        <v>17</v>
      </c>
      <c r="G6061" t="s">
        <v>59</v>
      </c>
      <c r="H6061">
        <v>9</v>
      </c>
      <c r="I6061">
        <v>2</v>
      </c>
      <c r="J6061">
        <v>0</v>
      </c>
      <c r="K6061">
        <v>1</v>
      </c>
      <c r="L6061">
        <v>2</v>
      </c>
      <c r="M6061">
        <v>0</v>
      </c>
      <c r="N6061">
        <v>0</v>
      </c>
      <c r="O6061" t="s">
        <v>40</v>
      </c>
      <c r="P6061" t="str">
        <f>UPPER(Table1[[#This Row],[Venue]])</f>
        <v>AWAY</v>
      </c>
    </row>
    <row r="6062" spans="1:16" hidden="1" x14ac:dyDescent="0.45">
      <c r="A6062">
        <v>40046154</v>
      </c>
      <c r="B6062" t="s">
        <v>337</v>
      </c>
      <c r="C6062">
        <v>45256</v>
      </c>
      <c r="D6062">
        <v>76823</v>
      </c>
      <c r="E6062">
        <v>20232024</v>
      </c>
      <c r="F6062" t="s">
        <v>17</v>
      </c>
      <c r="G6062" t="s">
        <v>245</v>
      </c>
      <c r="H6062">
        <v>10</v>
      </c>
      <c r="I6062">
        <v>2</v>
      </c>
      <c r="J6062">
        <v>0</v>
      </c>
      <c r="K6062">
        <v>1</v>
      </c>
      <c r="L6062">
        <v>2</v>
      </c>
      <c r="M6062">
        <v>0</v>
      </c>
      <c r="N6062">
        <v>0</v>
      </c>
      <c r="O6062" t="s">
        <v>40</v>
      </c>
      <c r="P6062" t="str">
        <f>UPPER(Table1[[#This Row],[Venue]])</f>
        <v>AWAY</v>
      </c>
    </row>
    <row r="6063" spans="1:16" hidden="1" x14ac:dyDescent="0.45">
      <c r="A6063">
        <v>40046154</v>
      </c>
      <c r="B6063" t="s">
        <v>337</v>
      </c>
      <c r="C6063">
        <v>45256</v>
      </c>
      <c r="D6063">
        <v>76823</v>
      </c>
      <c r="E6063">
        <v>20232024</v>
      </c>
      <c r="F6063" t="s">
        <v>17</v>
      </c>
      <c r="G6063" t="s">
        <v>244</v>
      </c>
      <c r="H6063">
        <v>11</v>
      </c>
      <c r="I6063">
        <v>2</v>
      </c>
      <c r="J6063">
        <v>1</v>
      </c>
      <c r="K6063">
        <v>1</v>
      </c>
      <c r="L6063">
        <v>1</v>
      </c>
      <c r="M6063">
        <v>0</v>
      </c>
      <c r="N6063">
        <v>0</v>
      </c>
      <c r="O6063" t="s">
        <v>40</v>
      </c>
      <c r="P6063" t="str">
        <f>UPPER(Table1[[#This Row],[Venue]])</f>
        <v>AWAY</v>
      </c>
    </row>
    <row r="6064" spans="1:16" hidden="1" x14ac:dyDescent="0.45">
      <c r="A6064">
        <v>40046154</v>
      </c>
      <c r="B6064" t="s">
        <v>337</v>
      </c>
      <c r="C6064">
        <v>45256</v>
      </c>
      <c r="D6064">
        <v>76823</v>
      </c>
      <c r="E6064">
        <v>20232024</v>
      </c>
      <c r="F6064" t="s">
        <v>17</v>
      </c>
      <c r="G6064" t="s">
        <v>243</v>
      </c>
      <c r="H6064">
        <v>17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  <c r="O6064" t="s">
        <v>40</v>
      </c>
      <c r="P6064" t="str">
        <f>UPPER(Table1[[#This Row],[Venue]])</f>
        <v>AWAY</v>
      </c>
    </row>
    <row r="6065" spans="1:16" hidden="1" x14ac:dyDescent="0.45">
      <c r="A6065">
        <v>40046154</v>
      </c>
      <c r="B6065" t="s">
        <v>337</v>
      </c>
      <c r="C6065">
        <v>45256</v>
      </c>
      <c r="D6065">
        <v>76823</v>
      </c>
      <c r="E6065">
        <v>20232024</v>
      </c>
      <c r="F6065" t="s">
        <v>17</v>
      </c>
      <c r="G6065" t="s">
        <v>236</v>
      </c>
      <c r="H6065">
        <v>21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  <c r="O6065" t="s">
        <v>40</v>
      </c>
      <c r="P6065" t="str">
        <f>UPPER(Table1[[#This Row],[Venue]])</f>
        <v>AWAY</v>
      </c>
    </row>
    <row r="6066" spans="1:16" hidden="1" x14ac:dyDescent="0.45">
      <c r="A6066">
        <v>40046154</v>
      </c>
      <c r="B6066" t="s">
        <v>337</v>
      </c>
      <c r="C6066">
        <v>45256</v>
      </c>
      <c r="D6066">
        <v>76823</v>
      </c>
      <c r="E6066">
        <v>20232024</v>
      </c>
      <c r="F6066" t="s">
        <v>17</v>
      </c>
      <c r="G6066" t="s">
        <v>247</v>
      </c>
      <c r="H6066">
        <v>27</v>
      </c>
      <c r="I6066">
        <v>2</v>
      </c>
      <c r="J6066">
        <v>2</v>
      </c>
      <c r="K6066">
        <v>1</v>
      </c>
      <c r="L6066">
        <v>0</v>
      </c>
      <c r="M6066">
        <v>0</v>
      </c>
      <c r="N6066">
        <v>0</v>
      </c>
      <c r="O6066" t="s">
        <v>40</v>
      </c>
      <c r="P6066" t="str">
        <f>UPPER(Table1[[#This Row],[Venue]])</f>
        <v>AWAY</v>
      </c>
    </row>
    <row r="6067" spans="1:16" hidden="1" x14ac:dyDescent="0.45">
      <c r="A6067">
        <v>40046154</v>
      </c>
      <c r="B6067" t="s">
        <v>337</v>
      </c>
      <c r="C6067">
        <v>45256</v>
      </c>
      <c r="D6067">
        <v>76823</v>
      </c>
      <c r="E6067">
        <v>20232024</v>
      </c>
      <c r="F6067" t="s">
        <v>17</v>
      </c>
      <c r="G6067" t="s">
        <v>248</v>
      </c>
      <c r="H6067">
        <v>31</v>
      </c>
      <c r="I6067">
        <v>2</v>
      </c>
      <c r="J6067">
        <v>1</v>
      </c>
      <c r="K6067">
        <v>1</v>
      </c>
      <c r="L6067">
        <v>1</v>
      </c>
      <c r="M6067">
        <v>0</v>
      </c>
      <c r="N6067">
        <v>0</v>
      </c>
      <c r="O6067" t="s">
        <v>40</v>
      </c>
      <c r="P6067" t="str">
        <f>UPPER(Table1[[#This Row],[Venue]])</f>
        <v>AWAY</v>
      </c>
    </row>
    <row r="6068" spans="1:16" hidden="1" x14ac:dyDescent="0.45">
      <c r="A6068">
        <v>40046154</v>
      </c>
      <c r="B6068" t="s">
        <v>337</v>
      </c>
      <c r="C6068">
        <v>45256</v>
      </c>
      <c r="D6068">
        <v>76823</v>
      </c>
      <c r="E6068">
        <v>20232024</v>
      </c>
      <c r="F6068" t="s">
        <v>17</v>
      </c>
      <c r="G6068" t="s">
        <v>249</v>
      </c>
      <c r="H6068">
        <v>41</v>
      </c>
      <c r="I6068">
        <v>1</v>
      </c>
      <c r="J6068">
        <v>1</v>
      </c>
      <c r="K6068">
        <v>1</v>
      </c>
      <c r="L6068">
        <v>0</v>
      </c>
      <c r="M6068">
        <v>0</v>
      </c>
      <c r="N6068">
        <v>7</v>
      </c>
      <c r="O6068" t="s">
        <v>40</v>
      </c>
      <c r="P6068" t="str">
        <f>UPPER(Table1[[#This Row],[Venue]])</f>
        <v>AWAY</v>
      </c>
    </row>
    <row r="6069" spans="1:16" hidden="1" x14ac:dyDescent="0.45">
      <c r="A6069">
        <v>40046154</v>
      </c>
      <c r="B6069" t="s">
        <v>337</v>
      </c>
      <c r="C6069">
        <v>45256</v>
      </c>
      <c r="D6069">
        <v>76823</v>
      </c>
      <c r="E6069">
        <v>20232024</v>
      </c>
      <c r="F6069" t="s">
        <v>17</v>
      </c>
      <c r="G6069" t="s">
        <v>250</v>
      </c>
      <c r="H6069">
        <v>42</v>
      </c>
      <c r="I6069">
        <v>1</v>
      </c>
      <c r="J6069">
        <v>0</v>
      </c>
      <c r="K6069">
        <v>1</v>
      </c>
      <c r="L6069">
        <v>1</v>
      </c>
      <c r="M6069">
        <v>0</v>
      </c>
      <c r="N6069">
        <v>0</v>
      </c>
      <c r="O6069" t="s">
        <v>40</v>
      </c>
      <c r="P6069" t="str">
        <f>UPPER(Table1[[#This Row],[Venue]])</f>
        <v>AWAY</v>
      </c>
    </row>
    <row r="6070" spans="1:16" hidden="1" x14ac:dyDescent="0.45">
      <c r="A6070">
        <v>40046154</v>
      </c>
      <c r="B6070" t="s">
        <v>337</v>
      </c>
      <c r="C6070">
        <v>45256</v>
      </c>
      <c r="D6070">
        <v>76823</v>
      </c>
      <c r="E6070">
        <v>20232024</v>
      </c>
      <c r="F6070" t="s">
        <v>17</v>
      </c>
      <c r="G6070" t="s">
        <v>276</v>
      </c>
      <c r="H6070">
        <v>45</v>
      </c>
      <c r="I6070">
        <v>1</v>
      </c>
      <c r="J6070">
        <v>1</v>
      </c>
      <c r="K6070">
        <v>1</v>
      </c>
      <c r="L6070">
        <v>0</v>
      </c>
      <c r="M6070">
        <v>0</v>
      </c>
      <c r="N6070">
        <v>0</v>
      </c>
      <c r="O6070" t="s">
        <v>40</v>
      </c>
      <c r="P6070" t="str">
        <f>UPPER(Table1[[#This Row],[Venue]])</f>
        <v>AWAY</v>
      </c>
    </row>
    <row r="6071" spans="1:16" hidden="1" x14ac:dyDescent="0.45">
      <c r="A6071">
        <v>40046154</v>
      </c>
      <c r="B6071" t="s">
        <v>337</v>
      </c>
      <c r="C6071">
        <v>45256</v>
      </c>
      <c r="D6071">
        <v>76823</v>
      </c>
      <c r="E6071">
        <v>20232024</v>
      </c>
      <c r="F6071" t="s">
        <v>17</v>
      </c>
      <c r="G6071" t="s">
        <v>252</v>
      </c>
      <c r="H6071">
        <v>68</v>
      </c>
      <c r="I6071">
        <v>3</v>
      </c>
      <c r="J6071">
        <v>1</v>
      </c>
      <c r="K6071">
        <v>1</v>
      </c>
      <c r="L6071">
        <v>2</v>
      </c>
      <c r="M6071">
        <v>0</v>
      </c>
      <c r="N6071">
        <v>0</v>
      </c>
      <c r="O6071" t="s">
        <v>40</v>
      </c>
      <c r="P6071" t="str">
        <f>UPPER(Table1[[#This Row],[Venue]])</f>
        <v>AWAY</v>
      </c>
    </row>
    <row r="6072" spans="1:16" hidden="1" x14ac:dyDescent="0.45">
      <c r="A6072">
        <v>40046154</v>
      </c>
      <c r="B6072" t="s">
        <v>337</v>
      </c>
      <c r="C6072">
        <v>45256</v>
      </c>
      <c r="D6072">
        <v>76823</v>
      </c>
      <c r="E6072">
        <v>20232024</v>
      </c>
      <c r="F6072" t="s">
        <v>17</v>
      </c>
      <c r="G6072" t="s">
        <v>256</v>
      </c>
      <c r="H6072">
        <v>97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 t="s">
        <v>40</v>
      </c>
      <c r="P6072" t="str">
        <f>UPPER(Table1[[#This Row],[Venue]])</f>
        <v>AWAY</v>
      </c>
    </row>
    <row r="6073" spans="1:16" hidden="1" x14ac:dyDescent="0.45">
      <c r="A6073">
        <v>40046154</v>
      </c>
      <c r="B6073" t="s">
        <v>337</v>
      </c>
      <c r="C6073">
        <v>45256</v>
      </c>
      <c r="D6073">
        <v>76823</v>
      </c>
      <c r="E6073">
        <v>20232024</v>
      </c>
      <c r="F6073" t="s">
        <v>17</v>
      </c>
      <c r="G6073" t="s">
        <v>69</v>
      </c>
      <c r="H6073">
        <v>99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2</v>
      </c>
      <c r="O6073" t="s">
        <v>40</v>
      </c>
      <c r="P6073" t="str">
        <f>UPPER(Table1[[#This Row],[Venue]])</f>
        <v>AWAY</v>
      </c>
    </row>
    <row r="6074" spans="1:16" hidden="1" x14ac:dyDescent="0.45">
      <c r="A6074">
        <v>40046157</v>
      </c>
      <c r="B6074" t="s">
        <v>362</v>
      </c>
      <c r="C6074">
        <v>45262</v>
      </c>
      <c r="D6074">
        <v>76826</v>
      </c>
      <c r="E6074">
        <v>20232024</v>
      </c>
      <c r="F6074" t="s">
        <v>17</v>
      </c>
      <c r="G6074" t="s">
        <v>240</v>
      </c>
      <c r="H6074">
        <v>3</v>
      </c>
      <c r="I6074">
        <v>2</v>
      </c>
      <c r="J6074">
        <v>0</v>
      </c>
      <c r="K6074">
        <v>1</v>
      </c>
      <c r="L6074">
        <v>2</v>
      </c>
      <c r="M6074">
        <v>0</v>
      </c>
      <c r="N6074">
        <v>0</v>
      </c>
      <c r="O6074" t="s">
        <v>19</v>
      </c>
      <c r="P6074" t="str">
        <f>UPPER(Table1[[#This Row],[Venue]])</f>
        <v>HOME</v>
      </c>
    </row>
    <row r="6075" spans="1:16" hidden="1" x14ac:dyDescent="0.45">
      <c r="A6075">
        <v>40046157</v>
      </c>
      <c r="B6075" t="s">
        <v>362</v>
      </c>
      <c r="C6075">
        <v>45262</v>
      </c>
      <c r="D6075">
        <v>76826</v>
      </c>
      <c r="E6075">
        <v>20232024</v>
      </c>
      <c r="F6075" t="s">
        <v>17</v>
      </c>
      <c r="G6075" t="s">
        <v>241</v>
      </c>
      <c r="H6075">
        <v>4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  <c r="O6075" t="s">
        <v>19</v>
      </c>
      <c r="P6075" t="str">
        <f>UPPER(Table1[[#This Row],[Venue]])</f>
        <v>HOME</v>
      </c>
    </row>
    <row r="6076" spans="1:16" hidden="1" x14ac:dyDescent="0.45">
      <c r="A6076">
        <v>40046157</v>
      </c>
      <c r="B6076" t="s">
        <v>362</v>
      </c>
      <c r="C6076">
        <v>45262</v>
      </c>
      <c r="D6076">
        <v>76826</v>
      </c>
      <c r="E6076">
        <v>20232024</v>
      </c>
      <c r="F6076" t="s">
        <v>17</v>
      </c>
      <c r="G6076" t="s">
        <v>253</v>
      </c>
      <c r="H6076">
        <v>6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  <c r="O6076" t="s">
        <v>19</v>
      </c>
      <c r="P6076" t="str">
        <f>UPPER(Table1[[#This Row],[Venue]])</f>
        <v>HOME</v>
      </c>
    </row>
    <row r="6077" spans="1:16" hidden="1" x14ac:dyDescent="0.45">
      <c r="A6077">
        <v>40046157</v>
      </c>
      <c r="B6077" t="s">
        <v>362</v>
      </c>
      <c r="C6077">
        <v>45262</v>
      </c>
      <c r="D6077">
        <v>76826</v>
      </c>
      <c r="E6077">
        <v>20232024</v>
      </c>
      <c r="F6077" t="s">
        <v>17</v>
      </c>
      <c r="G6077" t="s">
        <v>59</v>
      </c>
      <c r="H6077">
        <v>9</v>
      </c>
      <c r="I6077">
        <v>5</v>
      </c>
      <c r="J6077">
        <v>0</v>
      </c>
      <c r="K6077">
        <v>1</v>
      </c>
      <c r="L6077">
        <v>5</v>
      </c>
      <c r="M6077">
        <v>0</v>
      </c>
      <c r="N6077">
        <v>0</v>
      </c>
      <c r="O6077" t="s">
        <v>19</v>
      </c>
      <c r="P6077" t="str">
        <f>UPPER(Table1[[#This Row],[Venue]])</f>
        <v>HOME</v>
      </c>
    </row>
    <row r="6078" spans="1:16" hidden="1" x14ac:dyDescent="0.45">
      <c r="A6078">
        <v>40046157</v>
      </c>
      <c r="B6078" t="s">
        <v>362</v>
      </c>
      <c r="C6078">
        <v>45262</v>
      </c>
      <c r="D6078">
        <v>76826</v>
      </c>
      <c r="E6078">
        <v>20232024</v>
      </c>
      <c r="F6078" t="s">
        <v>17</v>
      </c>
      <c r="G6078" t="s">
        <v>245</v>
      </c>
      <c r="H6078">
        <v>10</v>
      </c>
      <c r="I6078">
        <v>1</v>
      </c>
      <c r="J6078">
        <v>1</v>
      </c>
      <c r="K6078">
        <v>1</v>
      </c>
      <c r="L6078">
        <v>0</v>
      </c>
      <c r="M6078">
        <v>0</v>
      </c>
      <c r="N6078">
        <v>0</v>
      </c>
      <c r="O6078" t="s">
        <v>19</v>
      </c>
      <c r="P6078" t="str">
        <f>UPPER(Table1[[#This Row],[Venue]])</f>
        <v>HOME</v>
      </c>
    </row>
    <row r="6079" spans="1:16" hidden="1" x14ac:dyDescent="0.45">
      <c r="A6079">
        <v>40046157</v>
      </c>
      <c r="B6079" t="s">
        <v>362</v>
      </c>
      <c r="C6079">
        <v>45262</v>
      </c>
      <c r="D6079">
        <v>76826</v>
      </c>
      <c r="E6079">
        <v>20232024</v>
      </c>
      <c r="F6079" t="s">
        <v>17</v>
      </c>
      <c r="G6079" t="s">
        <v>244</v>
      </c>
      <c r="H6079">
        <v>11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 t="s">
        <v>19</v>
      </c>
      <c r="P6079" t="str">
        <f>UPPER(Table1[[#This Row],[Venue]])</f>
        <v>HOME</v>
      </c>
    </row>
    <row r="6080" spans="1:16" hidden="1" x14ac:dyDescent="0.45">
      <c r="A6080">
        <v>40046157</v>
      </c>
      <c r="B6080" t="s">
        <v>362</v>
      </c>
      <c r="C6080">
        <v>45262</v>
      </c>
      <c r="D6080">
        <v>76826</v>
      </c>
      <c r="E6080">
        <v>20232024</v>
      </c>
      <c r="F6080" t="s">
        <v>17</v>
      </c>
      <c r="G6080" t="s">
        <v>251</v>
      </c>
      <c r="H6080">
        <v>15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 t="s">
        <v>19</v>
      </c>
      <c r="P6080" t="str">
        <f>UPPER(Table1[[#This Row],[Venue]])</f>
        <v>HOME</v>
      </c>
    </row>
    <row r="6081" spans="1:16" hidden="1" x14ac:dyDescent="0.45">
      <c r="A6081">
        <v>40046157</v>
      </c>
      <c r="B6081" t="s">
        <v>362</v>
      </c>
      <c r="C6081">
        <v>45262</v>
      </c>
      <c r="D6081">
        <v>76826</v>
      </c>
      <c r="E6081">
        <v>20232024</v>
      </c>
      <c r="F6081" t="s">
        <v>17</v>
      </c>
      <c r="G6081" t="s">
        <v>243</v>
      </c>
      <c r="H6081">
        <v>17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2</v>
      </c>
      <c r="O6081" t="s">
        <v>19</v>
      </c>
      <c r="P6081" t="str">
        <f>UPPER(Table1[[#This Row],[Venue]])</f>
        <v>HOME</v>
      </c>
    </row>
    <row r="6082" spans="1:16" hidden="1" x14ac:dyDescent="0.45">
      <c r="A6082">
        <v>40046157</v>
      </c>
      <c r="B6082" t="s">
        <v>362</v>
      </c>
      <c r="C6082">
        <v>45262</v>
      </c>
      <c r="D6082">
        <v>76826</v>
      </c>
      <c r="E6082">
        <v>20232024</v>
      </c>
      <c r="F6082" t="s">
        <v>17</v>
      </c>
      <c r="G6082" t="s">
        <v>236</v>
      </c>
      <c r="H6082">
        <v>21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 t="s">
        <v>19</v>
      </c>
      <c r="P6082" t="str">
        <f>UPPER(Table1[[#This Row],[Venue]])</f>
        <v>HOME</v>
      </c>
    </row>
    <row r="6083" spans="1:16" hidden="1" x14ac:dyDescent="0.45">
      <c r="A6083">
        <v>40046157</v>
      </c>
      <c r="B6083" t="s">
        <v>362</v>
      </c>
      <c r="C6083">
        <v>45262</v>
      </c>
      <c r="D6083">
        <v>76826</v>
      </c>
      <c r="E6083">
        <v>20232024</v>
      </c>
      <c r="F6083" t="s">
        <v>17</v>
      </c>
      <c r="G6083" t="s">
        <v>247</v>
      </c>
      <c r="H6083">
        <v>27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  <c r="O6083" t="s">
        <v>19</v>
      </c>
      <c r="P6083" t="str">
        <f>UPPER(Table1[[#This Row],[Venue]])</f>
        <v>HOME</v>
      </c>
    </row>
    <row r="6084" spans="1:16" hidden="1" x14ac:dyDescent="0.45">
      <c r="A6084">
        <v>40046157</v>
      </c>
      <c r="B6084" t="s">
        <v>362</v>
      </c>
      <c r="C6084">
        <v>45262</v>
      </c>
      <c r="D6084">
        <v>76826</v>
      </c>
      <c r="E6084">
        <v>20232024</v>
      </c>
      <c r="F6084" t="s">
        <v>17</v>
      </c>
      <c r="G6084" t="s">
        <v>248</v>
      </c>
      <c r="H6084">
        <v>31</v>
      </c>
      <c r="I6084">
        <v>2</v>
      </c>
      <c r="J6084">
        <v>2</v>
      </c>
      <c r="K6084">
        <v>1</v>
      </c>
      <c r="L6084">
        <v>0</v>
      </c>
      <c r="M6084">
        <v>0</v>
      </c>
      <c r="N6084">
        <v>0</v>
      </c>
      <c r="O6084" t="s">
        <v>19</v>
      </c>
      <c r="P6084" t="str">
        <f>UPPER(Table1[[#This Row],[Venue]])</f>
        <v>HOME</v>
      </c>
    </row>
    <row r="6085" spans="1:16" hidden="1" x14ac:dyDescent="0.45">
      <c r="A6085">
        <v>40046157</v>
      </c>
      <c r="B6085" t="s">
        <v>362</v>
      </c>
      <c r="C6085">
        <v>45262</v>
      </c>
      <c r="D6085">
        <v>76826</v>
      </c>
      <c r="E6085">
        <v>20232024</v>
      </c>
      <c r="F6085" t="s">
        <v>17</v>
      </c>
      <c r="G6085" t="s">
        <v>249</v>
      </c>
      <c r="H6085">
        <v>41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  <c r="O6085" t="s">
        <v>19</v>
      </c>
      <c r="P6085" t="str">
        <f>UPPER(Table1[[#This Row],[Venue]])</f>
        <v>HOME</v>
      </c>
    </row>
    <row r="6086" spans="1:16" hidden="1" x14ac:dyDescent="0.45">
      <c r="A6086">
        <v>40046157</v>
      </c>
      <c r="B6086" t="s">
        <v>362</v>
      </c>
      <c r="C6086">
        <v>45262</v>
      </c>
      <c r="D6086">
        <v>76826</v>
      </c>
      <c r="E6086">
        <v>20232024</v>
      </c>
      <c r="F6086" t="s">
        <v>17</v>
      </c>
      <c r="G6086" t="s">
        <v>250</v>
      </c>
      <c r="H6086">
        <v>42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  <c r="O6086" t="s">
        <v>19</v>
      </c>
      <c r="P6086" t="str">
        <f>UPPER(Table1[[#This Row],[Venue]])</f>
        <v>HOME</v>
      </c>
    </row>
    <row r="6087" spans="1:16" hidden="1" x14ac:dyDescent="0.45">
      <c r="A6087">
        <v>40046157</v>
      </c>
      <c r="B6087" t="s">
        <v>362</v>
      </c>
      <c r="C6087">
        <v>45262</v>
      </c>
      <c r="D6087">
        <v>76826</v>
      </c>
      <c r="E6087">
        <v>20232024</v>
      </c>
      <c r="F6087" t="s">
        <v>17</v>
      </c>
      <c r="G6087" t="s">
        <v>252</v>
      </c>
      <c r="H6087">
        <v>68</v>
      </c>
      <c r="I6087">
        <v>4</v>
      </c>
      <c r="J6087">
        <v>3</v>
      </c>
      <c r="K6087">
        <v>1</v>
      </c>
      <c r="L6087">
        <v>1</v>
      </c>
      <c r="M6087">
        <v>0</v>
      </c>
      <c r="N6087">
        <v>4</v>
      </c>
      <c r="O6087" t="s">
        <v>19</v>
      </c>
      <c r="P6087" t="str">
        <f>UPPER(Table1[[#This Row],[Venue]])</f>
        <v>HOME</v>
      </c>
    </row>
    <row r="6088" spans="1:16" hidden="1" x14ac:dyDescent="0.45">
      <c r="A6088">
        <v>40046157</v>
      </c>
      <c r="B6088" t="s">
        <v>362</v>
      </c>
      <c r="C6088">
        <v>45262</v>
      </c>
      <c r="D6088">
        <v>76826</v>
      </c>
      <c r="E6088">
        <v>20232024</v>
      </c>
      <c r="F6088" t="s">
        <v>17</v>
      </c>
      <c r="G6088" t="s">
        <v>256</v>
      </c>
      <c r="H6088">
        <v>97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  <c r="O6088" t="s">
        <v>19</v>
      </c>
      <c r="P6088" t="str">
        <f>UPPER(Table1[[#This Row],[Venue]])</f>
        <v>HOME</v>
      </c>
    </row>
    <row r="6089" spans="1:16" hidden="1" x14ac:dyDescent="0.45">
      <c r="A6089">
        <v>40046157</v>
      </c>
      <c r="B6089" t="s">
        <v>362</v>
      </c>
      <c r="C6089">
        <v>45262</v>
      </c>
      <c r="D6089">
        <v>76826</v>
      </c>
      <c r="E6089">
        <v>20232024</v>
      </c>
      <c r="F6089" t="s">
        <v>17</v>
      </c>
      <c r="G6089" t="s">
        <v>69</v>
      </c>
      <c r="H6089">
        <v>99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  <c r="O6089" t="s">
        <v>19</v>
      </c>
      <c r="P6089" t="str">
        <f>UPPER(Table1[[#This Row],[Venue]])</f>
        <v>HOME</v>
      </c>
    </row>
    <row r="6090" spans="1:16" hidden="1" x14ac:dyDescent="0.45">
      <c r="A6090">
        <v>40046157</v>
      </c>
      <c r="B6090" t="s">
        <v>362</v>
      </c>
      <c r="C6090">
        <v>45262</v>
      </c>
      <c r="D6090">
        <v>76826</v>
      </c>
      <c r="E6090">
        <v>20232024</v>
      </c>
      <c r="F6090" t="s">
        <v>17</v>
      </c>
      <c r="G6090" t="s">
        <v>329</v>
      </c>
      <c r="H6090">
        <v>8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  <c r="O6090" t="s">
        <v>40</v>
      </c>
      <c r="P6090" t="str">
        <f>UPPER(Table1[[#This Row],[Venue]])</f>
        <v>AWAY</v>
      </c>
    </row>
    <row r="6091" spans="1:16" hidden="1" x14ac:dyDescent="0.45">
      <c r="A6091">
        <v>40046157</v>
      </c>
      <c r="B6091" t="s">
        <v>362</v>
      </c>
      <c r="C6091">
        <v>45262</v>
      </c>
      <c r="D6091">
        <v>76826</v>
      </c>
      <c r="E6091">
        <v>20232024</v>
      </c>
      <c r="F6091" t="s">
        <v>17</v>
      </c>
      <c r="G6091" t="s">
        <v>24</v>
      </c>
      <c r="H6091">
        <v>12</v>
      </c>
      <c r="I6091">
        <v>3</v>
      </c>
      <c r="J6091">
        <v>1</v>
      </c>
      <c r="K6091">
        <v>1</v>
      </c>
      <c r="L6091">
        <v>2</v>
      </c>
      <c r="M6091">
        <v>0</v>
      </c>
      <c r="N6091">
        <v>2</v>
      </c>
      <c r="O6091" t="s">
        <v>40</v>
      </c>
      <c r="P6091" t="str">
        <f>UPPER(Table1[[#This Row],[Venue]])</f>
        <v>AWAY</v>
      </c>
    </row>
    <row r="6092" spans="1:16" hidden="1" x14ac:dyDescent="0.45">
      <c r="A6092">
        <v>40046157</v>
      </c>
      <c r="B6092" t="s">
        <v>362</v>
      </c>
      <c r="C6092">
        <v>45262</v>
      </c>
      <c r="D6092">
        <v>76826</v>
      </c>
      <c r="E6092">
        <v>20232024</v>
      </c>
      <c r="F6092" t="s">
        <v>17</v>
      </c>
      <c r="G6092" t="s">
        <v>426</v>
      </c>
      <c r="H6092">
        <v>16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  <c r="O6092" t="s">
        <v>40</v>
      </c>
      <c r="P6092" t="str">
        <f>UPPER(Table1[[#This Row],[Venue]])</f>
        <v>AWAY</v>
      </c>
    </row>
    <row r="6093" spans="1:16" hidden="1" x14ac:dyDescent="0.45">
      <c r="A6093">
        <v>40046157</v>
      </c>
      <c r="B6093" t="s">
        <v>362</v>
      </c>
      <c r="C6093">
        <v>45262</v>
      </c>
      <c r="D6093">
        <v>76826</v>
      </c>
      <c r="E6093">
        <v>20232024</v>
      </c>
      <c r="F6093" t="s">
        <v>17</v>
      </c>
      <c r="G6093" t="s">
        <v>442</v>
      </c>
      <c r="H6093">
        <v>17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2</v>
      </c>
      <c r="O6093" t="s">
        <v>40</v>
      </c>
      <c r="P6093" t="str">
        <f>UPPER(Table1[[#This Row],[Venue]])</f>
        <v>AWAY</v>
      </c>
    </row>
    <row r="6094" spans="1:16" hidden="1" x14ac:dyDescent="0.45">
      <c r="A6094">
        <v>40046157</v>
      </c>
      <c r="B6094" t="s">
        <v>362</v>
      </c>
      <c r="C6094">
        <v>45262</v>
      </c>
      <c r="D6094">
        <v>76826</v>
      </c>
      <c r="E6094">
        <v>20232024</v>
      </c>
      <c r="F6094" t="s">
        <v>17</v>
      </c>
      <c r="G6094" t="s">
        <v>27</v>
      </c>
      <c r="H6094">
        <v>19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0</v>
      </c>
      <c r="O6094" t="s">
        <v>40</v>
      </c>
      <c r="P6094" t="str">
        <f>UPPER(Table1[[#This Row],[Venue]])</f>
        <v>AWAY</v>
      </c>
    </row>
    <row r="6095" spans="1:16" hidden="1" x14ac:dyDescent="0.45">
      <c r="A6095">
        <v>40046157</v>
      </c>
      <c r="B6095" t="s">
        <v>362</v>
      </c>
      <c r="C6095">
        <v>45262</v>
      </c>
      <c r="D6095">
        <v>76826</v>
      </c>
      <c r="E6095">
        <v>20232024</v>
      </c>
      <c r="F6095" t="s">
        <v>17</v>
      </c>
      <c r="G6095" t="s">
        <v>466</v>
      </c>
      <c r="H6095">
        <v>23</v>
      </c>
      <c r="I6095">
        <v>2</v>
      </c>
      <c r="J6095">
        <v>1</v>
      </c>
      <c r="K6095">
        <v>1</v>
      </c>
      <c r="L6095">
        <v>1</v>
      </c>
      <c r="M6095">
        <v>0</v>
      </c>
      <c r="N6095">
        <v>0</v>
      </c>
      <c r="O6095" t="s">
        <v>40</v>
      </c>
      <c r="P6095" t="str">
        <f>UPPER(Table1[[#This Row],[Venue]])</f>
        <v>AWAY</v>
      </c>
    </row>
    <row r="6096" spans="1:16" hidden="1" x14ac:dyDescent="0.45">
      <c r="A6096">
        <v>40046157</v>
      </c>
      <c r="B6096" t="s">
        <v>362</v>
      </c>
      <c r="C6096">
        <v>45262</v>
      </c>
      <c r="D6096">
        <v>76826</v>
      </c>
      <c r="E6096">
        <v>20232024</v>
      </c>
      <c r="F6096" t="s">
        <v>17</v>
      </c>
      <c r="G6096" t="s">
        <v>192</v>
      </c>
      <c r="H6096">
        <v>32</v>
      </c>
      <c r="I6096">
        <v>2</v>
      </c>
      <c r="J6096">
        <v>2</v>
      </c>
      <c r="K6096">
        <v>1</v>
      </c>
      <c r="L6096">
        <v>0</v>
      </c>
      <c r="M6096">
        <v>0</v>
      </c>
      <c r="N6096">
        <v>0</v>
      </c>
      <c r="O6096" t="s">
        <v>40</v>
      </c>
      <c r="P6096" t="str">
        <f>UPPER(Table1[[#This Row],[Venue]])</f>
        <v>AWAY</v>
      </c>
    </row>
    <row r="6097" spans="1:16" hidden="1" x14ac:dyDescent="0.45">
      <c r="A6097">
        <v>40046157</v>
      </c>
      <c r="B6097" t="s">
        <v>362</v>
      </c>
      <c r="C6097">
        <v>45262</v>
      </c>
      <c r="D6097">
        <v>76826</v>
      </c>
      <c r="E6097">
        <v>20232024</v>
      </c>
      <c r="F6097" t="s">
        <v>17</v>
      </c>
      <c r="G6097" t="s">
        <v>468</v>
      </c>
      <c r="H6097">
        <v>36</v>
      </c>
      <c r="I6097">
        <v>2</v>
      </c>
      <c r="J6097">
        <v>0</v>
      </c>
      <c r="K6097">
        <v>1</v>
      </c>
      <c r="L6097">
        <v>2</v>
      </c>
      <c r="M6097">
        <v>0</v>
      </c>
      <c r="N6097">
        <v>0</v>
      </c>
      <c r="O6097" t="s">
        <v>40</v>
      </c>
      <c r="P6097" t="str">
        <f>UPPER(Table1[[#This Row],[Venue]])</f>
        <v>AWAY</v>
      </c>
    </row>
    <row r="6098" spans="1:16" hidden="1" x14ac:dyDescent="0.45">
      <c r="A6098">
        <v>40046157</v>
      </c>
      <c r="B6098" t="s">
        <v>362</v>
      </c>
      <c r="C6098">
        <v>45262</v>
      </c>
      <c r="D6098">
        <v>76826</v>
      </c>
      <c r="E6098">
        <v>20232024</v>
      </c>
      <c r="F6098" t="s">
        <v>17</v>
      </c>
      <c r="G6098" t="s">
        <v>30</v>
      </c>
      <c r="H6098">
        <v>40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 t="s">
        <v>40</v>
      </c>
      <c r="P6098" t="str">
        <f>UPPER(Table1[[#This Row],[Venue]])</f>
        <v>AWAY</v>
      </c>
    </row>
    <row r="6099" spans="1:16" hidden="1" x14ac:dyDescent="0.45">
      <c r="A6099">
        <v>40046157</v>
      </c>
      <c r="B6099" t="s">
        <v>362</v>
      </c>
      <c r="C6099">
        <v>45262</v>
      </c>
      <c r="D6099">
        <v>76826</v>
      </c>
      <c r="E6099">
        <v>20232024</v>
      </c>
      <c r="F6099" t="s">
        <v>17</v>
      </c>
      <c r="G6099" t="s">
        <v>28</v>
      </c>
      <c r="H6099">
        <v>41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0</v>
      </c>
      <c r="O6099" t="s">
        <v>40</v>
      </c>
      <c r="P6099" t="str">
        <f>UPPER(Table1[[#This Row],[Venue]])</f>
        <v>AWAY</v>
      </c>
    </row>
    <row r="6100" spans="1:16" hidden="1" x14ac:dyDescent="0.45">
      <c r="A6100">
        <v>40046157</v>
      </c>
      <c r="B6100" t="s">
        <v>362</v>
      </c>
      <c r="C6100">
        <v>45262</v>
      </c>
      <c r="D6100">
        <v>76826</v>
      </c>
      <c r="E6100">
        <v>20232024</v>
      </c>
      <c r="F6100" t="s">
        <v>17</v>
      </c>
      <c r="G6100" t="s">
        <v>29</v>
      </c>
      <c r="H6100">
        <v>44</v>
      </c>
      <c r="I6100">
        <v>1</v>
      </c>
      <c r="J6100">
        <v>0</v>
      </c>
      <c r="K6100">
        <v>1</v>
      </c>
      <c r="L6100">
        <v>1</v>
      </c>
      <c r="M6100">
        <v>1</v>
      </c>
      <c r="N6100">
        <v>0</v>
      </c>
      <c r="O6100" t="s">
        <v>40</v>
      </c>
      <c r="P6100" t="str">
        <f>UPPER(Table1[[#This Row],[Venue]])</f>
        <v>AWAY</v>
      </c>
    </row>
    <row r="6101" spans="1:16" hidden="1" x14ac:dyDescent="0.45">
      <c r="A6101">
        <v>40046157</v>
      </c>
      <c r="B6101" t="s">
        <v>362</v>
      </c>
      <c r="C6101">
        <v>45262</v>
      </c>
      <c r="D6101">
        <v>76826</v>
      </c>
      <c r="E6101">
        <v>20232024</v>
      </c>
      <c r="F6101" t="s">
        <v>17</v>
      </c>
      <c r="G6101" t="s">
        <v>548</v>
      </c>
      <c r="H6101">
        <v>47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  <c r="O6101" t="s">
        <v>40</v>
      </c>
      <c r="P6101" t="str">
        <f>UPPER(Table1[[#This Row],[Venue]])</f>
        <v>AWAY</v>
      </c>
    </row>
    <row r="6102" spans="1:16" hidden="1" x14ac:dyDescent="0.45">
      <c r="A6102">
        <v>40046157</v>
      </c>
      <c r="B6102" t="s">
        <v>362</v>
      </c>
      <c r="C6102">
        <v>45262</v>
      </c>
      <c r="D6102">
        <v>76826</v>
      </c>
      <c r="E6102">
        <v>20232024</v>
      </c>
      <c r="F6102" t="s">
        <v>17</v>
      </c>
      <c r="G6102" t="s">
        <v>550</v>
      </c>
      <c r="H6102">
        <v>50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  <c r="O6102" t="s">
        <v>40</v>
      </c>
      <c r="P6102" t="str">
        <f>UPPER(Table1[[#This Row],[Venue]])</f>
        <v>AWAY</v>
      </c>
    </row>
    <row r="6103" spans="1:16" hidden="1" x14ac:dyDescent="0.45">
      <c r="A6103">
        <v>40046157</v>
      </c>
      <c r="B6103" t="s">
        <v>362</v>
      </c>
      <c r="C6103">
        <v>45262</v>
      </c>
      <c r="D6103">
        <v>76826</v>
      </c>
      <c r="E6103">
        <v>20232024</v>
      </c>
      <c r="F6103" t="s">
        <v>17</v>
      </c>
      <c r="G6103" t="s">
        <v>437</v>
      </c>
      <c r="H6103">
        <v>56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  <c r="O6103" t="s">
        <v>40</v>
      </c>
      <c r="P6103" t="str">
        <f>UPPER(Table1[[#This Row],[Venue]])</f>
        <v>AWAY</v>
      </c>
    </row>
    <row r="6104" spans="1:16" hidden="1" x14ac:dyDescent="0.45">
      <c r="A6104">
        <v>40046157</v>
      </c>
      <c r="B6104" t="s">
        <v>362</v>
      </c>
      <c r="C6104">
        <v>45262</v>
      </c>
      <c r="D6104">
        <v>76826</v>
      </c>
      <c r="E6104">
        <v>20232024</v>
      </c>
      <c r="F6104" t="s">
        <v>17</v>
      </c>
      <c r="G6104" t="s">
        <v>35</v>
      </c>
      <c r="H6104">
        <v>75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  <c r="O6104" t="s">
        <v>40</v>
      </c>
      <c r="P6104" t="str">
        <f>UPPER(Table1[[#This Row],[Venue]])</f>
        <v>AWAY</v>
      </c>
    </row>
    <row r="6105" spans="1:16" hidden="1" x14ac:dyDescent="0.45">
      <c r="A6105">
        <v>40046157</v>
      </c>
      <c r="B6105" t="s">
        <v>362</v>
      </c>
      <c r="C6105">
        <v>45262</v>
      </c>
      <c r="D6105">
        <v>76826</v>
      </c>
      <c r="E6105">
        <v>20232024</v>
      </c>
      <c r="F6105" t="s">
        <v>17</v>
      </c>
      <c r="G6105" t="s">
        <v>36</v>
      </c>
      <c r="H6105">
        <v>87</v>
      </c>
      <c r="I6105">
        <v>2</v>
      </c>
      <c r="J6105">
        <v>1</v>
      </c>
      <c r="K6105">
        <v>1</v>
      </c>
      <c r="L6105">
        <v>1</v>
      </c>
      <c r="M6105">
        <v>0</v>
      </c>
      <c r="N6105">
        <v>0</v>
      </c>
      <c r="O6105" t="s">
        <v>40</v>
      </c>
      <c r="P6105" t="str">
        <f>UPPER(Table1[[#This Row],[Venue]])</f>
        <v>AWAY</v>
      </c>
    </row>
    <row r="6106" spans="1:16" hidden="1" x14ac:dyDescent="0.45">
      <c r="A6106">
        <v>40046157</v>
      </c>
      <c r="B6106" t="s">
        <v>362</v>
      </c>
      <c r="C6106">
        <v>45262</v>
      </c>
      <c r="D6106">
        <v>76826</v>
      </c>
      <c r="E6106">
        <v>20232024</v>
      </c>
      <c r="F6106" t="s">
        <v>17</v>
      </c>
      <c r="G6106" t="s">
        <v>469</v>
      </c>
      <c r="H6106">
        <v>88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  <c r="O6106" t="s">
        <v>40</v>
      </c>
      <c r="P6106" t="str">
        <f>UPPER(Table1[[#This Row],[Venue]])</f>
        <v>AWAY</v>
      </c>
    </row>
    <row r="6107" spans="1:16" hidden="1" x14ac:dyDescent="0.45">
      <c r="A6107">
        <v>40047023</v>
      </c>
      <c r="B6107" t="s">
        <v>573</v>
      </c>
      <c r="C6107">
        <v>45262</v>
      </c>
      <c r="D6107">
        <v>77692</v>
      </c>
      <c r="E6107">
        <v>20232024</v>
      </c>
      <c r="F6107" t="s">
        <v>17</v>
      </c>
      <c r="G6107" t="s">
        <v>132</v>
      </c>
      <c r="H6107">
        <v>4</v>
      </c>
      <c r="I6107">
        <v>1</v>
      </c>
      <c r="J6107">
        <v>0</v>
      </c>
      <c r="K6107">
        <v>1</v>
      </c>
      <c r="L6107">
        <v>1</v>
      </c>
      <c r="M6107">
        <v>0</v>
      </c>
      <c r="N6107">
        <v>0</v>
      </c>
      <c r="O6107" t="s">
        <v>19</v>
      </c>
      <c r="P6107" t="str">
        <f>UPPER(Table1[[#This Row],[Venue]])</f>
        <v>HOME</v>
      </c>
    </row>
    <row r="6108" spans="1:16" hidden="1" x14ac:dyDescent="0.45">
      <c r="A6108">
        <v>40047023</v>
      </c>
      <c r="B6108" t="s">
        <v>573</v>
      </c>
      <c r="C6108">
        <v>45262</v>
      </c>
      <c r="D6108">
        <v>77692</v>
      </c>
      <c r="E6108">
        <v>20232024</v>
      </c>
      <c r="F6108" t="s">
        <v>17</v>
      </c>
      <c r="G6108" t="s">
        <v>133</v>
      </c>
      <c r="H6108">
        <v>5</v>
      </c>
      <c r="I6108">
        <v>3</v>
      </c>
      <c r="J6108">
        <v>0</v>
      </c>
      <c r="K6108">
        <v>1</v>
      </c>
      <c r="L6108">
        <v>3</v>
      </c>
      <c r="M6108">
        <v>0</v>
      </c>
      <c r="N6108">
        <v>0</v>
      </c>
      <c r="O6108" t="s">
        <v>19</v>
      </c>
      <c r="P6108" t="str">
        <f>UPPER(Table1[[#This Row],[Venue]])</f>
        <v>HOME</v>
      </c>
    </row>
    <row r="6109" spans="1:16" hidden="1" x14ac:dyDescent="0.45">
      <c r="A6109">
        <v>40047023</v>
      </c>
      <c r="B6109" t="s">
        <v>573</v>
      </c>
      <c r="C6109">
        <v>45262</v>
      </c>
      <c r="D6109">
        <v>77692</v>
      </c>
      <c r="E6109">
        <v>20232024</v>
      </c>
      <c r="F6109" t="s">
        <v>17</v>
      </c>
      <c r="G6109" t="s">
        <v>171</v>
      </c>
      <c r="H6109">
        <v>8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  <c r="O6109" t="s">
        <v>19</v>
      </c>
      <c r="P6109" t="str">
        <f>UPPER(Table1[[#This Row],[Venue]])</f>
        <v>HOME</v>
      </c>
    </row>
    <row r="6110" spans="1:16" hidden="1" x14ac:dyDescent="0.45">
      <c r="A6110">
        <v>40047023</v>
      </c>
      <c r="B6110" t="s">
        <v>573</v>
      </c>
      <c r="C6110">
        <v>45262</v>
      </c>
      <c r="D6110">
        <v>77692</v>
      </c>
      <c r="E6110">
        <v>20232024</v>
      </c>
      <c r="F6110" t="s">
        <v>17</v>
      </c>
      <c r="G6110" t="s">
        <v>264</v>
      </c>
      <c r="H6110">
        <v>10</v>
      </c>
      <c r="I6110">
        <v>3</v>
      </c>
      <c r="J6110">
        <v>2</v>
      </c>
      <c r="K6110">
        <v>1</v>
      </c>
      <c r="L6110">
        <v>1</v>
      </c>
      <c r="M6110">
        <v>0</v>
      </c>
      <c r="N6110">
        <v>0</v>
      </c>
      <c r="O6110" t="s">
        <v>19</v>
      </c>
      <c r="P6110" t="str">
        <f>UPPER(Table1[[#This Row],[Venue]])</f>
        <v>HOME</v>
      </c>
    </row>
    <row r="6111" spans="1:16" hidden="1" x14ac:dyDescent="0.45">
      <c r="A6111">
        <v>40047023</v>
      </c>
      <c r="B6111" t="s">
        <v>573</v>
      </c>
      <c r="C6111">
        <v>45262</v>
      </c>
      <c r="D6111">
        <v>77692</v>
      </c>
      <c r="E6111">
        <v>20232024</v>
      </c>
      <c r="F6111" t="s">
        <v>17</v>
      </c>
      <c r="G6111" t="s">
        <v>265</v>
      </c>
      <c r="H6111">
        <v>14</v>
      </c>
      <c r="I6111">
        <v>2</v>
      </c>
      <c r="J6111">
        <v>1</v>
      </c>
      <c r="K6111">
        <v>1</v>
      </c>
      <c r="L6111">
        <v>1</v>
      </c>
      <c r="M6111">
        <v>0</v>
      </c>
      <c r="N6111">
        <v>0</v>
      </c>
      <c r="O6111" t="s">
        <v>19</v>
      </c>
      <c r="P6111" t="str">
        <f>UPPER(Table1[[#This Row],[Venue]])</f>
        <v>HOME</v>
      </c>
    </row>
    <row r="6112" spans="1:16" hidden="1" x14ac:dyDescent="0.45">
      <c r="A6112">
        <v>40047023</v>
      </c>
      <c r="B6112" t="s">
        <v>573</v>
      </c>
      <c r="C6112">
        <v>45262</v>
      </c>
      <c r="D6112">
        <v>77692</v>
      </c>
      <c r="E6112">
        <v>20232024</v>
      </c>
      <c r="F6112" t="s">
        <v>17</v>
      </c>
      <c r="G6112" t="s">
        <v>180</v>
      </c>
      <c r="H6112">
        <v>19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 t="s">
        <v>19</v>
      </c>
      <c r="P6112" t="str">
        <f>UPPER(Table1[[#This Row],[Venue]])</f>
        <v>HOME</v>
      </c>
    </row>
    <row r="6113" spans="1:16" hidden="1" x14ac:dyDescent="0.45">
      <c r="A6113">
        <v>40047023</v>
      </c>
      <c r="B6113" t="s">
        <v>573</v>
      </c>
      <c r="C6113">
        <v>45262</v>
      </c>
      <c r="D6113">
        <v>77692</v>
      </c>
      <c r="E6113">
        <v>20232024</v>
      </c>
      <c r="F6113" t="s">
        <v>17</v>
      </c>
      <c r="G6113" t="s">
        <v>516</v>
      </c>
      <c r="H6113">
        <v>20</v>
      </c>
      <c r="I6113">
        <v>2</v>
      </c>
      <c r="J6113">
        <v>0</v>
      </c>
      <c r="K6113">
        <v>1</v>
      </c>
      <c r="L6113">
        <v>2</v>
      </c>
      <c r="M6113">
        <v>0</v>
      </c>
      <c r="N6113">
        <v>0</v>
      </c>
      <c r="O6113" t="s">
        <v>19</v>
      </c>
      <c r="P6113" t="str">
        <f>UPPER(Table1[[#This Row],[Venue]])</f>
        <v>HOME</v>
      </c>
    </row>
    <row r="6114" spans="1:16" hidden="1" x14ac:dyDescent="0.45">
      <c r="A6114">
        <v>40047023</v>
      </c>
      <c r="B6114" t="s">
        <v>573</v>
      </c>
      <c r="C6114">
        <v>45262</v>
      </c>
      <c r="D6114">
        <v>77692</v>
      </c>
      <c r="E6114">
        <v>20232024</v>
      </c>
      <c r="F6114" t="s">
        <v>17</v>
      </c>
      <c r="G6114" t="s">
        <v>289</v>
      </c>
      <c r="H6114">
        <v>22</v>
      </c>
      <c r="I6114">
        <v>2</v>
      </c>
      <c r="J6114">
        <v>2</v>
      </c>
      <c r="K6114">
        <v>1</v>
      </c>
      <c r="L6114">
        <v>0</v>
      </c>
      <c r="M6114">
        <v>0</v>
      </c>
      <c r="N6114">
        <v>2</v>
      </c>
      <c r="O6114" t="s">
        <v>19</v>
      </c>
      <c r="P6114" t="str">
        <f>UPPER(Table1[[#This Row],[Venue]])</f>
        <v>HOME</v>
      </c>
    </row>
    <row r="6115" spans="1:16" hidden="1" x14ac:dyDescent="0.45">
      <c r="A6115">
        <v>40047023</v>
      </c>
      <c r="B6115" t="s">
        <v>573</v>
      </c>
      <c r="C6115">
        <v>45262</v>
      </c>
      <c r="D6115">
        <v>77692</v>
      </c>
      <c r="E6115">
        <v>20232024</v>
      </c>
      <c r="F6115" t="s">
        <v>17</v>
      </c>
      <c r="G6115" t="s">
        <v>374</v>
      </c>
      <c r="H6115">
        <v>24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  <c r="O6115" t="s">
        <v>19</v>
      </c>
      <c r="P6115" t="str">
        <f>UPPER(Table1[[#This Row],[Venue]])</f>
        <v>HOME</v>
      </c>
    </row>
    <row r="6116" spans="1:16" hidden="1" x14ac:dyDescent="0.45">
      <c r="A6116">
        <v>40047023</v>
      </c>
      <c r="B6116" t="s">
        <v>573</v>
      </c>
      <c r="C6116">
        <v>45262</v>
      </c>
      <c r="D6116">
        <v>77692</v>
      </c>
      <c r="E6116">
        <v>20232024</v>
      </c>
      <c r="F6116" t="s">
        <v>17</v>
      </c>
      <c r="G6116" t="s">
        <v>517</v>
      </c>
      <c r="H6116">
        <v>51</v>
      </c>
      <c r="I6116">
        <v>3</v>
      </c>
      <c r="J6116">
        <v>1</v>
      </c>
      <c r="K6116">
        <v>1</v>
      </c>
      <c r="L6116">
        <v>2</v>
      </c>
      <c r="M6116">
        <v>0</v>
      </c>
      <c r="N6116">
        <v>0</v>
      </c>
      <c r="O6116" t="s">
        <v>19</v>
      </c>
      <c r="P6116" t="str">
        <f>UPPER(Table1[[#This Row],[Venue]])</f>
        <v>HOME</v>
      </c>
    </row>
    <row r="6117" spans="1:16" hidden="1" x14ac:dyDescent="0.45">
      <c r="A6117">
        <v>40047023</v>
      </c>
      <c r="B6117" t="s">
        <v>573</v>
      </c>
      <c r="C6117">
        <v>45262</v>
      </c>
      <c r="D6117">
        <v>77692</v>
      </c>
      <c r="E6117">
        <v>20232024</v>
      </c>
      <c r="F6117" t="s">
        <v>17</v>
      </c>
      <c r="G6117" t="s">
        <v>140</v>
      </c>
      <c r="H6117">
        <v>60</v>
      </c>
      <c r="I6117">
        <v>3</v>
      </c>
      <c r="J6117">
        <v>2</v>
      </c>
      <c r="K6117">
        <v>1</v>
      </c>
      <c r="L6117">
        <v>1</v>
      </c>
      <c r="M6117">
        <v>0</v>
      </c>
      <c r="N6117">
        <v>0</v>
      </c>
      <c r="O6117" t="s">
        <v>19</v>
      </c>
      <c r="P6117" t="str">
        <f>UPPER(Table1[[#This Row],[Venue]])</f>
        <v>HOME</v>
      </c>
    </row>
    <row r="6118" spans="1:16" hidden="1" x14ac:dyDescent="0.45">
      <c r="A6118">
        <v>40047023</v>
      </c>
      <c r="B6118" t="s">
        <v>573</v>
      </c>
      <c r="C6118">
        <v>45262</v>
      </c>
      <c r="D6118">
        <v>77692</v>
      </c>
      <c r="E6118">
        <v>20232024</v>
      </c>
      <c r="F6118" t="s">
        <v>17</v>
      </c>
      <c r="G6118" t="s">
        <v>519</v>
      </c>
      <c r="H6118">
        <v>74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  <c r="O6118" t="s">
        <v>19</v>
      </c>
      <c r="P6118" t="str">
        <f>UPPER(Table1[[#This Row],[Venue]])</f>
        <v>HOME</v>
      </c>
    </row>
    <row r="6119" spans="1:16" hidden="1" x14ac:dyDescent="0.45">
      <c r="A6119">
        <v>40047023</v>
      </c>
      <c r="B6119" t="s">
        <v>573</v>
      </c>
      <c r="C6119">
        <v>45262</v>
      </c>
      <c r="D6119">
        <v>77692</v>
      </c>
      <c r="E6119">
        <v>20232024</v>
      </c>
      <c r="F6119" t="s">
        <v>17</v>
      </c>
      <c r="G6119" t="s">
        <v>131</v>
      </c>
      <c r="H6119">
        <v>80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 t="s">
        <v>19</v>
      </c>
      <c r="P6119" t="str">
        <f>UPPER(Table1[[#This Row],[Venue]])</f>
        <v>HOME</v>
      </c>
    </row>
    <row r="6120" spans="1:16" hidden="1" x14ac:dyDescent="0.45">
      <c r="A6120">
        <v>40047023</v>
      </c>
      <c r="B6120" t="s">
        <v>573</v>
      </c>
      <c r="C6120">
        <v>45262</v>
      </c>
      <c r="D6120">
        <v>77692</v>
      </c>
      <c r="E6120">
        <v>20232024</v>
      </c>
      <c r="F6120" t="s">
        <v>17</v>
      </c>
      <c r="G6120" t="s">
        <v>375</v>
      </c>
      <c r="H6120">
        <v>88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 t="s">
        <v>19</v>
      </c>
      <c r="P6120" t="str">
        <f>UPPER(Table1[[#This Row],[Venue]])</f>
        <v>HOME</v>
      </c>
    </row>
    <row r="6121" spans="1:16" hidden="1" x14ac:dyDescent="0.45">
      <c r="A6121">
        <v>40047023</v>
      </c>
      <c r="B6121" t="s">
        <v>573</v>
      </c>
      <c r="C6121">
        <v>45262</v>
      </c>
      <c r="D6121">
        <v>77692</v>
      </c>
      <c r="E6121">
        <v>20232024</v>
      </c>
      <c r="F6121" t="s">
        <v>17</v>
      </c>
      <c r="G6121" t="s">
        <v>146</v>
      </c>
      <c r="H6121">
        <v>91</v>
      </c>
      <c r="I6121">
        <v>3</v>
      </c>
      <c r="J6121">
        <v>3</v>
      </c>
      <c r="K6121">
        <v>1</v>
      </c>
      <c r="L6121">
        <v>0</v>
      </c>
      <c r="M6121">
        <v>0</v>
      </c>
      <c r="N6121">
        <v>0</v>
      </c>
      <c r="O6121" t="s">
        <v>19</v>
      </c>
      <c r="P6121" t="str">
        <f>UPPER(Table1[[#This Row],[Venue]])</f>
        <v>HOME</v>
      </c>
    </row>
    <row r="6122" spans="1:16" hidden="1" x14ac:dyDescent="0.45">
      <c r="A6122">
        <v>40047023</v>
      </c>
      <c r="B6122" t="s">
        <v>573</v>
      </c>
      <c r="C6122">
        <v>45262</v>
      </c>
      <c r="D6122">
        <v>77692</v>
      </c>
      <c r="E6122">
        <v>20232024</v>
      </c>
      <c r="F6122" t="s">
        <v>17</v>
      </c>
      <c r="G6122" t="s">
        <v>529</v>
      </c>
      <c r="H6122">
        <v>99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 t="s">
        <v>19</v>
      </c>
      <c r="P6122" t="str">
        <f>UPPER(Table1[[#This Row],[Venue]])</f>
        <v>HOME</v>
      </c>
    </row>
    <row r="6123" spans="1:16" hidden="1" x14ac:dyDescent="0.45">
      <c r="A6123">
        <v>40047023</v>
      </c>
      <c r="B6123" t="s">
        <v>573</v>
      </c>
      <c r="C6123">
        <v>45262</v>
      </c>
      <c r="D6123">
        <v>77692</v>
      </c>
      <c r="E6123">
        <v>20232024</v>
      </c>
      <c r="F6123" t="s">
        <v>17</v>
      </c>
      <c r="G6123" t="s">
        <v>130</v>
      </c>
      <c r="H6123">
        <v>1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 t="s">
        <v>40</v>
      </c>
      <c r="P6123" t="str">
        <f>UPPER(Table1[[#This Row],[Venue]])</f>
        <v>AWAY</v>
      </c>
    </row>
    <row r="6124" spans="1:16" hidden="1" x14ac:dyDescent="0.45">
      <c r="A6124">
        <v>40047023</v>
      </c>
      <c r="B6124" t="s">
        <v>573</v>
      </c>
      <c r="C6124">
        <v>45262</v>
      </c>
      <c r="D6124">
        <v>77692</v>
      </c>
      <c r="E6124">
        <v>20232024</v>
      </c>
      <c r="F6124" t="s">
        <v>17</v>
      </c>
      <c r="G6124" t="s">
        <v>502</v>
      </c>
      <c r="H6124">
        <v>7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 t="s">
        <v>40</v>
      </c>
      <c r="P6124" t="str">
        <f>UPPER(Table1[[#This Row],[Venue]])</f>
        <v>AWAY</v>
      </c>
    </row>
    <row r="6125" spans="1:16" hidden="1" x14ac:dyDescent="0.45">
      <c r="A6125">
        <v>40047023</v>
      </c>
      <c r="B6125" t="s">
        <v>573</v>
      </c>
      <c r="C6125">
        <v>45262</v>
      </c>
      <c r="D6125">
        <v>77692</v>
      </c>
      <c r="E6125">
        <v>20232024</v>
      </c>
      <c r="F6125" t="s">
        <v>17</v>
      </c>
      <c r="G6125" t="s">
        <v>335</v>
      </c>
      <c r="H6125">
        <v>10</v>
      </c>
      <c r="I6125">
        <v>2</v>
      </c>
      <c r="J6125">
        <v>2</v>
      </c>
      <c r="K6125">
        <v>1</v>
      </c>
      <c r="L6125">
        <v>0</v>
      </c>
      <c r="M6125">
        <v>0</v>
      </c>
      <c r="N6125">
        <v>0</v>
      </c>
      <c r="O6125" t="s">
        <v>40</v>
      </c>
      <c r="P6125" t="str">
        <f>UPPER(Table1[[#This Row],[Venue]])</f>
        <v>AWAY</v>
      </c>
    </row>
    <row r="6126" spans="1:16" hidden="1" x14ac:dyDescent="0.45">
      <c r="A6126">
        <v>40047023</v>
      </c>
      <c r="B6126" t="s">
        <v>573</v>
      </c>
      <c r="C6126">
        <v>45262</v>
      </c>
      <c r="D6126">
        <v>77692</v>
      </c>
      <c r="E6126">
        <v>20232024</v>
      </c>
      <c r="F6126" t="s">
        <v>17</v>
      </c>
      <c r="G6126" t="s">
        <v>197</v>
      </c>
      <c r="H6126">
        <v>15</v>
      </c>
      <c r="I6126">
        <v>1</v>
      </c>
      <c r="J6126">
        <v>0</v>
      </c>
      <c r="K6126">
        <v>1</v>
      </c>
      <c r="L6126">
        <v>1</v>
      </c>
      <c r="M6126">
        <v>0</v>
      </c>
      <c r="N6126">
        <v>0</v>
      </c>
      <c r="O6126" t="s">
        <v>40</v>
      </c>
      <c r="P6126" t="str">
        <f>UPPER(Table1[[#This Row],[Venue]])</f>
        <v>AWAY</v>
      </c>
    </row>
    <row r="6127" spans="1:16" hidden="1" x14ac:dyDescent="0.45">
      <c r="A6127">
        <v>40047023</v>
      </c>
      <c r="B6127" t="s">
        <v>573</v>
      </c>
      <c r="C6127">
        <v>45262</v>
      </c>
      <c r="D6127">
        <v>77692</v>
      </c>
      <c r="E6127">
        <v>20232024</v>
      </c>
      <c r="F6127" t="s">
        <v>17</v>
      </c>
      <c r="G6127" t="s">
        <v>482</v>
      </c>
      <c r="H6127">
        <v>17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  <c r="O6127" t="s">
        <v>40</v>
      </c>
      <c r="P6127" t="str">
        <f>UPPER(Table1[[#This Row],[Venue]])</f>
        <v>AWAY</v>
      </c>
    </row>
    <row r="6128" spans="1:16" hidden="1" x14ac:dyDescent="0.45">
      <c r="A6128">
        <v>40047023</v>
      </c>
      <c r="B6128" t="s">
        <v>573</v>
      </c>
      <c r="C6128">
        <v>45262</v>
      </c>
      <c r="D6128">
        <v>77692</v>
      </c>
      <c r="E6128">
        <v>20232024</v>
      </c>
      <c r="F6128" t="s">
        <v>17</v>
      </c>
      <c r="G6128" t="s">
        <v>436</v>
      </c>
      <c r="H6128">
        <v>23</v>
      </c>
      <c r="I6128">
        <v>1</v>
      </c>
      <c r="J6128">
        <v>0</v>
      </c>
      <c r="K6128">
        <v>1</v>
      </c>
      <c r="L6128">
        <v>1</v>
      </c>
      <c r="M6128">
        <v>0</v>
      </c>
      <c r="N6128">
        <v>2</v>
      </c>
      <c r="O6128" t="s">
        <v>40</v>
      </c>
      <c r="P6128" t="str">
        <f>UPPER(Table1[[#This Row],[Venue]])</f>
        <v>AWAY</v>
      </c>
    </row>
    <row r="6129" spans="1:16" hidden="1" x14ac:dyDescent="0.45">
      <c r="A6129">
        <v>40047023</v>
      </c>
      <c r="B6129" t="s">
        <v>573</v>
      </c>
      <c r="C6129">
        <v>45262</v>
      </c>
      <c r="D6129">
        <v>77692</v>
      </c>
      <c r="E6129">
        <v>20232024</v>
      </c>
      <c r="F6129" t="s">
        <v>17</v>
      </c>
      <c r="G6129" t="s">
        <v>481</v>
      </c>
      <c r="H6129">
        <v>27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  <c r="O6129" t="s">
        <v>40</v>
      </c>
      <c r="P6129" t="str">
        <f>UPPER(Table1[[#This Row],[Venue]])</f>
        <v>AWAY</v>
      </c>
    </row>
    <row r="6130" spans="1:16" hidden="1" x14ac:dyDescent="0.45">
      <c r="A6130">
        <v>40047023</v>
      </c>
      <c r="B6130" t="s">
        <v>573</v>
      </c>
      <c r="C6130">
        <v>45262</v>
      </c>
      <c r="D6130">
        <v>77692</v>
      </c>
      <c r="E6130">
        <v>20232024</v>
      </c>
      <c r="F6130" t="s">
        <v>17</v>
      </c>
      <c r="G6130" t="s">
        <v>423</v>
      </c>
      <c r="H6130">
        <v>44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  <c r="O6130" t="s">
        <v>40</v>
      </c>
      <c r="P6130" t="str">
        <f>UPPER(Table1[[#This Row],[Venue]])</f>
        <v>AWAY</v>
      </c>
    </row>
    <row r="6131" spans="1:16" hidden="1" x14ac:dyDescent="0.45">
      <c r="A6131">
        <v>40047023</v>
      </c>
      <c r="B6131" t="s">
        <v>573</v>
      </c>
      <c r="C6131">
        <v>45262</v>
      </c>
      <c r="D6131">
        <v>77692</v>
      </c>
      <c r="E6131">
        <v>20232024</v>
      </c>
      <c r="F6131" t="s">
        <v>17</v>
      </c>
      <c r="G6131" t="s">
        <v>205</v>
      </c>
      <c r="H6131">
        <v>63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 t="s">
        <v>40</v>
      </c>
      <c r="P6131" t="str">
        <f>UPPER(Table1[[#This Row],[Venue]])</f>
        <v>AWAY</v>
      </c>
    </row>
    <row r="6132" spans="1:16" hidden="1" x14ac:dyDescent="0.45">
      <c r="A6132">
        <v>40047023</v>
      </c>
      <c r="B6132" t="s">
        <v>573</v>
      </c>
      <c r="C6132">
        <v>45262</v>
      </c>
      <c r="D6132">
        <v>77692</v>
      </c>
      <c r="E6132">
        <v>20232024</v>
      </c>
      <c r="F6132" t="s">
        <v>17</v>
      </c>
      <c r="G6132" t="s">
        <v>206</v>
      </c>
      <c r="H6132">
        <v>64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2</v>
      </c>
      <c r="O6132" t="s">
        <v>40</v>
      </c>
      <c r="P6132" t="str">
        <f>UPPER(Table1[[#This Row],[Venue]])</f>
        <v>AWAY</v>
      </c>
    </row>
    <row r="6133" spans="1:16" hidden="1" x14ac:dyDescent="0.45">
      <c r="A6133">
        <v>40047023</v>
      </c>
      <c r="B6133" t="s">
        <v>573</v>
      </c>
      <c r="C6133">
        <v>45262</v>
      </c>
      <c r="D6133">
        <v>77692</v>
      </c>
      <c r="E6133">
        <v>20232024</v>
      </c>
      <c r="F6133" t="s">
        <v>17</v>
      </c>
      <c r="G6133" t="s">
        <v>207</v>
      </c>
      <c r="H6133">
        <v>71</v>
      </c>
      <c r="I6133">
        <v>1</v>
      </c>
      <c r="J6133">
        <v>1</v>
      </c>
      <c r="K6133">
        <v>1</v>
      </c>
      <c r="L6133">
        <v>0</v>
      </c>
      <c r="M6133">
        <v>0</v>
      </c>
      <c r="N6133">
        <v>0</v>
      </c>
      <c r="O6133" t="s">
        <v>40</v>
      </c>
      <c r="P6133" t="str">
        <f>UPPER(Table1[[#This Row],[Venue]])</f>
        <v>AWAY</v>
      </c>
    </row>
    <row r="6134" spans="1:16" hidden="1" x14ac:dyDescent="0.45">
      <c r="A6134">
        <v>40047023</v>
      </c>
      <c r="B6134" t="s">
        <v>573</v>
      </c>
      <c r="C6134">
        <v>45262</v>
      </c>
      <c r="D6134">
        <v>77692</v>
      </c>
      <c r="E6134">
        <v>20232024</v>
      </c>
      <c r="F6134" t="s">
        <v>17</v>
      </c>
      <c r="G6134" t="s">
        <v>198</v>
      </c>
      <c r="H6134">
        <v>86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  <c r="O6134" t="s">
        <v>40</v>
      </c>
      <c r="P6134" t="str">
        <f>UPPER(Table1[[#This Row],[Venue]])</f>
        <v>AWAY</v>
      </c>
    </row>
    <row r="6135" spans="1:16" hidden="1" x14ac:dyDescent="0.45">
      <c r="A6135">
        <v>40047023</v>
      </c>
      <c r="B6135" t="s">
        <v>573</v>
      </c>
      <c r="C6135">
        <v>45262</v>
      </c>
      <c r="D6135">
        <v>77692</v>
      </c>
      <c r="E6135">
        <v>20232024</v>
      </c>
      <c r="F6135" t="s">
        <v>17</v>
      </c>
      <c r="G6135" t="s">
        <v>211</v>
      </c>
      <c r="H6135">
        <v>92</v>
      </c>
      <c r="I6135">
        <v>0</v>
      </c>
      <c r="J6135">
        <v>0</v>
      </c>
      <c r="K6135">
        <v>1</v>
      </c>
      <c r="L6135">
        <v>0</v>
      </c>
      <c r="M6135">
        <v>0</v>
      </c>
      <c r="N6135">
        <v>0</v>
      </c>
      <c r="O6135" t="s">
        <v>40</v>
      </c>
      <c r="P6135" t="str">
        <f>UPPER(Table1[[#This Row],[Venue]])</f>
        <v>AWAY</v>
      </c>
    </row>
    <row r="6136" spans="1:16" hidden="1" x14ac:dyDescent="0.45">
      <c r="A6136">
        <v>40047023</v>
      </c>
      <c r="B6136" t="s">
        <v>573</v>
      </c>
      <c r="C6136">
        <v>45262</v>
      </c>
      <c r="D6136">
        <v>77692</v>
      </c>
      <c r="E6136">
        <v>20232024</v>
      </c>
      <c r="F6136" t="s">
        <v>17</v>
      </c>
      <c r="G6136" t="s">
        <v>211</v>
      </c>
      <c r="H6136">
        <v>92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0</v>
      </c>
      <c r="O6136" t="s">
        <v>40</v>
      </c>
      <c r="P6136" t="str">
        <f>UPPER(Table1[[#This Row],[Venue]])</f>
        <v>AWAY</v>
      </c>
    </row>
    <row r="6137" spans="1:16" hidden="1" x14ac:dyDescent="0.45">
      <c r="A6137">
        <v>40047023</v>
      </c>
      <c r="B6137" t="s">
        <v>573</v>
      </c>
      <c r="C6137">
        <v>45262</v>
      </c>
      <c r="D6137">
        <v>77692</v>
      </c>
      <c r="E6137">
        <v>20232024</v>
      </c>
      <c r="F6137" t="s">
        <v>17</v>
      </c>
      <c r="G6137" t="s">
        <v>211</v>
      </c>
      <c r="H6137">
        <v>92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0</v>
      </c>
      <c r="O6137" t="s">
        <v>40</v>
      </c>
      <c r="P6137" t="str">
        <f>UPPER(Table1[[#This Row],[Venue]])</f>
        <v>AWAY</v>
      </c>
    </row>
    <row r="6138" spans="1:16" hidden="1" x14ac:dyDescent="0.45">
      <c r="A6138">
        <v>40047023</v>
      </c>
      <c r="B6138" t="s">
        <v>573</v>
      </c>
      <c r="C6138">
        <v>45262</v>
      </c>
      <c r="D6138">
        <v>77692</v>
      </c>
      <c r="E6138">
        <v>20232024</v>
      </c>
      <c r="F6138" t="s">
        <v>17</v>
      </c>
      <c r="G6138" t="s">
        <v>211</v>
      </c>
      <c r="H6138">
        <v>92</v>
      </c>
      <c r="I6138">
        <v>0</v>
      </c>
      <c r="J6138">
        <v>0</v>
      </c>
      <c r="K6138">
        <v>1</v>
      </c>
      <c r="L6138">
        <v>0</v>
      </c>
      <c r="M6138">
        <v>0</v>
      </c>
      <c r="N6138">
        <v>0</v>
      </c>
      <c r="O6138" t="s">
        <v>40</v>
      </c>
      <c r="P6138" t="str">
        <f>UPPER(Table1[[#This Row],[Venue]])</f>
        <v>AWAY</v>
      </c>
    </row>
    <row r="6139" spans="1:16" hidden="1" x14ac:dyDescent="0.45">
      <c r="A6139">
        <v>40047023</v>
      </c>
      <c r="B6139" t="s">
        <v>573</v>
      </c>
      <c r="C6139">
        <v>45262</v>
      </c>
      <c r="D6139">
        <v>77692</v>
      </c>
      <c r="E6139">
        <v>20232024</v>
      </c>
      <c r="F6139" t="s">
        <v>17</v>
      </c>
      <c r="G6139" t="s">
        <v>211</v>
      </c>
      <c r="H6139">
        <v>92</v>
      </c>
      <c r="I6139">
        <v>1</v>
      </c>
      <c r="J6139">
        <v>0</v>
      </c>
      <c r="K6139">
        <v>1</v>
      </c>
      <c r="L6139">
        <v>1</v>
      </c>
      <c r="M6139">
        <v>0</v>
      </c>
      <c r="N6139">
        <v>0</v>
      </c>
      <c r="O6139" t="s">
        <v>40</v>
      </c>
      <c r="P6139" t="str">
        <f>UPPER(Table1[[#This Row],[Venue]])</f>
        <v>AWAY</v>
      </c>
    </row>
    <row r="6140" spans="1:16" hidden="1" x14ac:dyDescent="0.45">
      <c r="A6140">
        <v>40047022</v>
      </c>
      <c r="B6140" t="s">
        <v>364</v>
      </c>
      <c r="C6140">
        <v>45262</v>
      </c>
      <c r="D6140">
        <v>77691</v>
      </c>
      <c r="E6140">
        <v>20232024</v>
      </c>
      <c r="F6140" t="s">
        <v>17</v>
      </c>
      <c r="G6140" t="s">
        <v>212</v>
      </c>
      <c r="H6140">
        <v>1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 t="s">
        <v>19</v>
      </c>
      <c r="P6140" t="str">
        <f>UPPER(Table1[[#This Row],[Venue]])</f>
        <v>HOME</v>
      </c>
    </row>
    <row r="6141" spans="1:16" hidden="1" x14ac:dyDescent="0.45">
      <c r="A6141">
        <v>40047022</v>
      </c>
      <c r="B6141" t="s">
        <v>364</v>
      </c>
      <c r="C6141">
        <v>45262</v>
      </c>
      <c r="D6141">
        <v>77691</v>
      </c>
      <c r="E6141">
        <v>20232024</v>
      </c>
      <c r="F6141" t="s">
        <v>17</v>
      </c>
      <c r="G6141" t="s">
        <v>213</v>
      </c>
      <c r="H6141">
        <v>5</v>
      </c>
      <c r="I6141">
        <v>2</v>
      </c>
      <c r="J6141">
        <v>1</v>
      </c>
      <c r="K6141">
        <v>1</v>
      </c>
      <c r="L6141">
        <v>1</v>
      </c>
      <c r="M6141">
        <v>0</v>
      </c>
      <c r="N6141">
        <v>0</v>
      </c>
      <c r="O6141" t="s">
        <v>19</v>
      </c>
      <c r="P6141" t="str">
        <f>UPPER(Table1[[#This Row],[Venue]])</f>
        <v>HOME</v>
      </c>
    </row>
    <row r="6142" spans="1:16" hidden="1" x14ac:dyDescent="0.45">
      <c r="A6142">
        <v>40047022</v>
      </c>
      <c r="B6142" t="s">
        <v>364</v>
      </c>
      <c r="C6142">
        <v>45262</v>
      </c>
      <c r="D6142">
        <v>77691</v>
      </c>
      <c r="E6142">
        <v>20232024</v>
      </c>
      <c r="F6142" t="s">
        <v>17</v>
      </c>
      <c r="G6142" t="s">
        <v>268</v>
      </c>
      <c r="H6142">
        <v>6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 t="s">
        <v>19</v>
      </c>
      <c r="P6142" t="str">
        <f>UPPER(Table1[[#This Row],[Venue]])</f>
        <v>HOME</v>
      </c>
    </row>
    <row r="6143" spans="1:16" hidden="1" x14ac:dyDescent="0.45">
      <c r="A6143">
        <v>40047022</v>
      </c>
      <c r="B6143" t="s">
        <v>364</v>
      </c>
      <c r="C6143">
        <v>45262</v>
      </c>
      <c r="D6143">
        <v>77691</v>
      </c>
      <c r="E6143">
        <v>20232024</v>
      </c>
      <c r="F6143" t="s">
        <v>17</v>
      </c>
      <c r="G6143" t="s">
        <v>214</v>
      </c>
      <c r="H6143">
        <v>7</v>
      </c>
      <c r="I6143">
        <v>1</v>
      </c>
      <c r="J6143">
        <v>1</v>
      </c>
      <c r="K6143">
        <v>1</v>
      </c>
      <c r="L6143">
        <v>0</v>
      </c>
      <c r="M6143">
        <v>0</v>
      </c>
      <c r="N6143">
        <v>0</v>
      </c>
      <c r="O6143" t="s">
        <v>19</v>
      </c>
      <c r="P6143" t="str">
        <f>UPPER(Table1[[#This Row],[Venue]])</f>
        <v>HOME</v>
      </c>
    </row>
    <row r="6144" spans="1:16" hidden="1" x14ac:dyDescent="0.45">
      <c r="A6144">
        <v>40047022</v>
      </c>
      <c r="B6144" t="s">
        <v>364</v>
      </c>
      <c r="C6144">
        <v>45262</v>
      </c>
      <c r="D6144">
        <v>77691</v>
      </c>
      <c r="E6144">
        <v>20232024</v>
      </c>
      <c r="F6144" t="s">
        <v>17</v>
      </c>
      <c r="G6144" t="s">
        <v>215</v>
      </c>
      <c r="H6144">
        <v>9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  <c r="O6144" t="s">
        <v>19</v>
      </c>
      <c r="P6144" t="str">
        <f>UPPER(Table1[[#This Row],[Venue]])</f>
        <v>HOME</v>
      </c>
    </row>
    <row r="6145" spans="1:16" hidden="1" x14ac:dyDescent="0.45">
      <c r="A6145">
        <v>40047022</v>
      </c>
      <c r="B6145" t="s">
        <v>364</v>
      </c>
      <c r="C6145">
        <v>45262</v>
      </c>
      <c r="D6145">
        <v>77691</v>
      </c>
      <c r="E6145">
        <v>20232024</v>
      </c>
      <c r="F6145" t="s">
        <v>17</v>
      </c>
      <c r="G6145" t="s">
        <v>441</v>
      </c>
      <c r="H6145">
        <v>11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 t="s">
        <v>19</v>
      </c>
      <c r="P6145" t="str">
        <f>UPPER(Table1[[#This Row],[Venue]])</f>
        <v>HOME</v>
      </c>
    </row>
    <row r="6146" spans="1:16" hidden="1" x14ac:dyDescent="0.45">
      <c r="A6146">
        <v>40047022</v>
      </c>
      <c r="B6146" t="s">
        <v>364</v>
      </c>
      <c r="C6146">
        <v>45262</v>
      </c>
      <c r="D6146">
        <v>77691</v>
      </c>
      <c r="E6146">
        <v>20232024</v>
      </c>
      <c r="F6146" t="s">
        <v>17</v>
      </c>
      <c r="G6146" t="s">
        <v>216</v>
      </c>
      <c r="H6146">
        <v>14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  <c r="O6146" t="s">
        <v>19</v>
      </c>
      <c r="P6146" t="str">
        <f>UPPER(Table1[[#This Row],[Venue]])</f>
        <v>HOME</v>
      </c>
    </row>
    <row r="6147" spans="1:16" hidden="1" x14ac:dyDescent="0.45">
      <c r="A6147">
        <v>40047022</v>
      </c>
      <c r="B6147" t="s">
        <v>364</v>
      </c>
      <c r="C6147">
        <v>45262</v>
      </c>
      <c r="D6147">
        <v>77691</v>
      </c>
      <c r="E6147">
        <v>20232024</v>
      </c>
      <c r="F6147" t="s">
        <v>17</v>
      </c>
      <c r="G6147" t="s">
        <v>545</v>
      </c>
      <c r="H6147">
        <v>15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  <c r="O6147" t="s">
        <v>19</v>
      </c>
      <c r="P6147" t="str">
        <f>UPPER(Table1[[#This Row],[Venue]])</f>
        <v>HOME</v>
      </c>
    </row>
    <row r="6148" spans="1:16" hidden="1" x14ac:dyDescent="0.45">
      <c r="A6148">
        <v>40047022</v>
      </c>
      <c r="B6148" t="s">
        <v>364</v>
      </c>
      <c r="C6148">
        <v>45262</v>
      </c>
      <c r="D6148">
        <v>77691</v>
      </c>
      <c r="E6148">
        <v>20232024</v>
      </c>
      <c r="F6148" t="s">
        <v>17</v>
      </c>
      <c r="G6148" t="s">
        <v>218</v>
      </c>
      <c r="H6148">
        <v>17</v>
      </c>
      <c r="I6148">
        <v>1</v>
      </c>
      <c r="J6148">
        <v>0</v>
      </c>
      <c r="K6148">
        <v>1</v>
      </c>
      <c r="L6148">
        <v>1</v>
      </c>
      <c r="M6148">
        <v>0</v>
      </c>
      <c r="N6148">
        <v>0</v>
      </c>
      <c r="O6148" t="s">
        <v>19</v>
      </c>
      <c r="P6148" t="str">
        <f>UPPER(Table1[[#This Row],[Venue]])</f>
        <v>HOME</v>
      </c>
    </row>
    <row r="6149" spans="1:16" hidden="1" x14ac:dyDescent="0.45">
      <c r="A6149">
        <v>40047022</v>
      </c>
      <c r="B6149" t="s">
        <v>364</v>
      </c>
      <c r="C6149">
        <v>45262</v>
      </c>
      <c r="D6149">
        <v>77691</v>
      </c>
      <c r="E6149">
        <v>20232024</v>
      </c>
      <c r="F6149" t="s">
        <v>17</v>
      </c>
      <c r="G6149" t="s">
        <v>224</v>
      </c>
      <c r="H6149">
        <v>18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  <c r="O6149" t="s">
        <v>19</v>
      </c>
      <c r="P6149" t="str">
        <f>UPPER(Table1[[#This Row],[Venue]])</f>
        <v>HOME</v>
      </c>
    </row>
    <row r="6150" spans="1:16" hidden="1" x14ac:dyDescent="0.45">
      <c r="A6150">
        <v>40047022</v>
      </c>
      <c r="B6150" t="s">
        <v>364</v>
      </c>
      <c r="C6150">
        <v>45262</v>
      </c>
      <c r="D6150">
        <v>77691</v>
      </c>
      <c r="E6150">
        <v>20232024</v>
      </c>
      <c r="F6150" t="s">
        <v>17</v>
      </c>
      <c r="G6150" t="s">
        <v>219</v>
      </c>
      <c r="H6150">
        <v>23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 t="s">
        <v>19</v>
      </c>
      <c r="P6150" t="str">
        <f>UPPER(Table1[[#This Row],[Venue]])</f>
        <v>HOME</v>
      </c>
    </row>
    <row r="6151" spans="1:16" hidden="1" x14ac:dyDescent="0.45">
      <c r="A6151">
        <v>40047022</v>
      </c>
      <c r="B6151" t="s">
        <v>364</v>
      </c>
      <c r="C6151">
        <v>45262</v>
      </c>
      <c r="D6151">
        <v>77691</v>
      </c>
      <c r="E6151">
        <v>20232024</v>
      </c>
      <c r="F6151" t="s">
        <v>17</v>
      </c>
      <c r="G6151" t="s">
        <v>220</v>
      </c>
      <c r="H6151">
        <v>24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 t="s">
        <v>19</v>
      </c>
      <c r="P6151" t="str">
        <f>UPPER(Table1[[#This Row],[Venue]])</f>
        <v>HOME</v>
      </c>
    </row>
    <row r="6152" spans="1:16" hidden="1" x14ac:dyDescent="0.45">
      <c r="A6152">
        <v>40047022</v>
      </c>
      <c r="B6152" t="s">
        <v>364</v>
      </c>
      <c r="C6152">
        <v>45262</v>
      </c>
      <c r="D6152">
        <v>77691</v>
      </c>
      <c r="E6152">
        <v>20232024</v>
      </c>
      <c r="F6152" t="s">
        <v>17</v>
      </c>
      <c r="G6152" t="s">
        <v>221</v>
      </c>
      <c r="H6152">
        <v>25</v>
      </c>
      <c r="I6152">
        <v>2</v>
      </c>
      <c r="J6152">
        <v>0</v>
      </c>
      <c r="K6152">
        <v>1</v>
      </c>
      <c r="L6152">
        <v>2</v>
      </c>
      <c r="M6152">
        <v>0</v>
      </c>
      <c r="N6152">
        <v>0</v>
      </c>
      <c r="O6152" t="s">
        <v>19</v>
      </c>
      <c r="P6152" t="str">
        <f>UPPER(Table1[[#This Row],[Venue]])</f>
        <v>HOME</v>
      </c>
    </row>
    <row r="6153" spans="1:16" hidden="1" x14ac:dyDescent="0.45">
      <c r="A6153">
        <v>40047022</v>
      </c>
      <c r="B6153" t="s">
        <v>364</v>
      </c>
      <c r="C6153">
        <v>45262</v>
      </c>
      <c r="D6153">
        <v>77691</v>
      </c>
      <c r="E6153">
        <v>20232024</v>
      </c>
      <c r="F6153" t="s">
        <v>17</v>
      </c>
      <c r="G6153" t="s">
        <v>223</v>
      </c>
      <c r="H6153">
        <v>37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  <c r="O6153" t="s">
        <v>19</v>
      </c>
      <c r="P6153" t="str">
        <f>UPPER(Table1[[#This Row],[Venue]])</f>
        <v>HOME</v>
      </c>
    </row>
    <row r="6154" spans="1:16" hidden="1" x14ac:dyDescent="0.45">
      <c r="A6154">
        <v>40047022</v>
      </c>
      <c r="B6154" t="s">
        <v>364</v>
      </c>
      <c r="C6154">
        <v>45262</v>
      </c>
      <c r="D6154">
        <v>77691</v>
      </c>
      <c r="E6154">
        <v>20232024</v>
      </c>
      <c r="F6154" t="s">
        <v>17</v>
      </c>
      <c r="G6154" t="s">
        <v>230</v>
      </c>
      <c r="H6154">
        <v>61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  <c r="O6154" t="s">
        <v>19</v>
      </c>
      <c r="P6154" t="str">
        <f>UPPER(Table1[[#This Row],[Venue]])</f>
        <v>HOME</v>
      </c>
    </row>
    <row r="6155" spans="1:16" hidden="1" x14ac:dyDescent="0.45">
      <c r="A6155">
        <v>40047022</v>
      </c>
      <c r="B6155" t="s">
        <v>364</v>
      </c>
      <c r="C6155">
        <v>45262</v>
      </c>
      <c r="D6155">
        <v>77691</v>
      </c>
      <c r="E6155">
        <v>20232024</v>
      </c>
      <c r="F6155" t="s">
        <v>17</v>
      </c>
      <c r="G6155" t="s">
        <v>50</v>
      </c>
      <c r="H6155">
        <v>63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  <c r="O6155" t="s">
        <v>19</v>
      </c>
      <c r="P6155" t="str">
        <f>UPPER(Table1[[#This Row],[Venue]])</f>
        <v>HOME</v>
      </c>
    </row>
    <row r="6156" spans="1:16" hidden="1" x14ac:dyDescent="0.45">
      <c r="A6156">
        <v>40047022</v>
      </c>
      <c r="B6156" t="s">
        <v>364</v>
      </c>
      <c r="C6156">
        <v>45262</v>
      </c>
      <c r="D6156">
        <v>77691</v>
      </c>
      <c r="E6156">
        <v>20232024</v>
      </c>
      <c r="F6156" t="s">
        <v>17</v>
      </c>
      <c r="G6156" t="s">
        <v>269</v>
      </c>
      <c r="H6156">
        <v>71</v>
      </c>
      <c r="I6156">
        <v>2</v>
      </c>
      <c r="J6156">
        <v>1</v>
      </c>
      <c r="K6156">
        <v>1</v>
      </c>
      <c r="L6156">
        <v>1</v>
      </c>
      <c r="M6156">
        <v>0</v>
      </c>
      <c r="N6156">
        <v>0</v>
      </c>
      <c r="O6156" t="s">
        <v>19</v>
      </c>
      <c r="P6156" t="str">
        <f>UPPER(Table1[[#This Row],[Venue]])</f>
        <v>HOME</v>
      </c>
    </row>
    <row r="6157" spans="1:16" hidden="1" x14ac:dyDescent="0.45">
      <c r="A6157">
        <v>40047022</v>
      </c>
      <c r="B6157" t="s">
        <v>364</v>
      </c>
      <c r="C6157">
        <v>45262</v>
      </c>
      <c r="D6157">
        <v>77691</v>
      </c>
      <c r="E6157">
        <v>20232024</v>
      </c>
      <c r="F6157" t="s">
        <v>17</v>
      </c>
      <c r="G6157" t="s">
        <v>227</v>
      </c>
      <c r="H6157">
        <v>74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 t="s">
        <v>19</v>
      </c>
      <c r="P6157" t="str">
        <f>UPPER(Table1[[#This Row],[Venue]])</f>
        <v>HOME</v>
      </c>
    </row>
    <row r="6158" spans="1:16" hidden="1" x14ac:dyDescent="0.45">
      <c r="A6158">
        <v>40047022</v>
      </c>
      <c r="B6158" t="s">
        <v>364</v>
      </c>
      <c r="C6158">
        <v>45262</v>
      </c>
      <c r="D6158">
        <v>77691</v>
      </c>
      <c r="E6158">
        <v>20232024</v>
      </c>
      <c r="F6158" t="s">
        <v>17</v>
      </c>
      <c r="G6158" t="s">
        <v>228</v>
      </c>
      <c r="H6158">
        <v>77</v>
      </c>
      <c r="I6158">
        <v>1</v>
      </c>
      <c r="J6158">
        <v>1</v>
      </c>
      <c r="K6158">
        <v>1</v>
      </c>
      <c r="L6158">
        <v>0</v>
      </c>
      <c r="M6158">
        <v>0</v>
      </c>
      <c r="N6158">
        <v>0</v>
      </c>
      <c r="O6158" t="s">
        <v>19</v>
      </c>
      <c r="P6158" t="str">
        <f>UPPER(Table1[[#This Row],[Venue]])</f>
        <v>HOME</v>
      </c>
    </row>
    <row r="6159" spans="1:16" hidden="1" x14ac:dyDescent="0.45">
      <c r="A6159">
        <v>40047022</v>
      </c>
      <c r="B6159" t="s">
        <v>364</v>
      </c>
      <c r="C6159">
        <v>45262</v>
      </c>
      <c r="D6159">
        <v>77691</v>
      </c>
      <c r="E6159">
        <v>20232024</v>
      </c>
      <c r="F6159" t="s">
        <v>17</v>
      </c>
      <c r="G6159" t="s">
        <v>231</v>
      </c>
      <c r="H6159">
        <v>97</v>
      </c>
      <c r="I6159">
        <v>2</v>
      </c>
      <c r="J6159">
        <v>1</v>
      </c>
      <c r="K6159">
        <v>1</v>
      </c>
      <c r="L6159">
        <v>1</v>
      </c>
      <c r="M6159">
        <v>0</v>
      </c>
      <c r="N6159">
        <v>0</v>
      </c>
      <c r="O6159" t="s">
        <v>19</v>
      </c>
      <c r="P6159" t="str">
        <f>UPPER(Table1[[#This Row],[Venue]])</f>
        <v>HOME</v>
      </c>
    </row>
    <row r="6160" spans="1:16" hidden="1" x14ac:dyDescent="0.45">
      <c r="A6160">
        <v>40047022</v>
      </c>
      <c r="B6160" t="s">
        <v>364</v>
      </c>
      <c r="C6160">
        <v>45262</v>
      </c>
      <c r="D6160">
        <v>77691</v>
      </c>
      <c r="E6160">
        <v>20232024</v>
      </c>
      <c r="F6160" t="s">
        <v>17</v>
      </c>
      <c r="G6160" t="s">
        <v>376</v>
      </c>
      <c r="H6160">
        <v>2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  <c r="O6160" t="s">
        <v>40</v>
      </c>
      <c r="P6160" t="str">
        <f>UPPER(Table1[[#This Row],[Venue]])</f>
        <v>AWAY</v>
      </c>
    </row>
    <row r="6161" spans="1:16" hidden="1" x14ac:dyDescent="0.45">
      <c r="A6161">
        <v>40047022</v>
      </c>
      <c r="B6161" t="s">
        <v>364</v>
      </c>
      <c r="C6161">
        <v>45262</v>
      </c>
      <c r="D6161">
        <v>77691</v>
      </c>
      <c r="E6161">
        <v>20232024</v>
      </c>
      <c r="F6161" t="s">
        <v>17</v>
      </c>
      <c r="G6161" t="s">
        <v>334</v>
      </c>
      <c r="H6161">
        <v>6</v>
      </c>
      <c r="I6161">
        <v>1</v>
      </c>
      <c r="J6161">
        <v>1</v>
      </c>
      <c r="K6161">
        <v>1</v>
      </c>
      <c r="L6161">
        <v>0</v>
      </c>
      <c r="M6161">
        <v>0</v>
      </c>
      <c r="N6161">
        <v>0</v>
      </c>
      <c r="O6161" t="s">
        <v>40</v>
      </c>
      <c r="P6161" t="str">
        <f>UPPER(Table1[[#This Row],[Venue]])</f>
        <v>AWAY</v>
      </c>
    </row>
    <row r="6162" spans="1:16" hidden="1" x14ac:dyDescent="0.45">
      <c r="A6162">
        <v>40047022</v>
      </c>
      <c r="B6162" t="s">
        <v>364</v>
      </c>
      <c r="C6162">
        <v>45262</v>
      </c>
      <c r="D6162">
        <v>77691</v>
      </c>
      <c r="E6162">
        <v>20232024</v>
      </c>
      <c r="F6162" t="s">
        <v>17</v>
      </c>
      <c r="G6162" t="s">
        <v>263</v>
      </c>
      <c r="H6162">
        <v>9</v>
      </c>
      <c r="I6162">
        <v>1</v>
      </c>
      <c r="J6162">
        <v>0</v>
      </c>
      <c r="K6162">
        <v>1</v>
      </c>
      <c r="L6162">
        <v>1</v>
      </c>
      <c r="M6162">
        <v>0</v>
      </c>
      <c r="N6162">
        <v>0</v>
      </c>
      <c r="O6162" t="s">
        <v>40</v>
      </c>
      <c r="P6162" t="str">
        <f>UPPER(Table1[[#This Row],[Venue]])</f>
        <v>AWAY</v>
      </c>
    </row>
    <row r="6163" spans="1:16" hidden="1" x14ac:dyDescent="0.45">
      <c r="A6163">
        <v>40047022</v>
      </c>
      <c r="B6163" t="s">
        <v>364</v>
      </c>
      <c r="C6163">
        <v>45262</v>
      </c>
      <c r="D6163">
        <v>77691</v>
      </c>
      <c r="E6163">
        <v>20232024</v>
      </c>
      <c r="F6163" t="s">
        <v>17</v>
      </c>
      <c r="G6163" t="s">
        <v>136</v>
      </c>
      <c r="H6163">
        <v>17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  <c r="O6163" t="s">
        <v>40</v>
      </c>
      <c r="P6163" t="str">
        <f>UPPER(Table1[[#This Row],[Venue]])</f>
        <v>AWAY</v>
      </c>
    </row>
    <row r="6164" spans="1:16" hidden="1" x14ac:dyDescent="0.45">
      <c r="A6164">
        <v>40047022</v>
      </c>
      <c r="B6164" t="s">
        <v>364</v>
      </c>
      <c r="C6164">
        <v>45262</v>
      </c>
      <c r="D6164">
        <v>77691</v>
      </c>
      <c r="E6164">
        <v>20232024</v>
      </c>
      <c r="F6164" t="s">
        <v>17</v>
      </c>
      <c r="G6164" t="s">
        <v>138</v>
      </c>
      <c r="H6164">
        <v>20</v>
      </c>
      <c r="I6164">
        <v>1</v>
      </c>
      <c r="J6164">
        <v>0</v>
      </c>
      <c r="K6164">
        <v>1</v>
      </c>
      <c r="L6164">
        <v>1</v>
      </c>
      <c r="M6164">
        <v>0</v>
      </c>
      <c r="N6164">
        <v>0</v>
      </c>
      <c r="O6164" t="s">
        <v>40</v>
      </c>
      <c r="P6164" t="str">
        <f>UPPER(Table1[[#This Row],[Venue]])</f>
        <v>AWAY</v>
      </c>
    </row>
    <row r="6165" spans="1:16" hidden="1" x14ac:dyDescent="0.45">
      <c r="A6165">
        <v>40047022</v>
      </c>
      <c r="B6165" t="s">
        <v>364</v>
      </c>
      <c r="C6165">
        <v>45262</v>
      </c>
      <c r="D6165">
        <v>77691</v>
      </c>
      <c r="E6165">
        <v>20232024</v>
      </c>
      <c r="F6165" t="s">
        <v>17</v>
      </c>
      <c r="G6165" t="s">
        <v>137</v>
      </c>
      <c r="H6165">
        <v>22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 t="s">
        <v>40</v>
      </c>
      <c r="P6165" t="str">
        <f>UPPER(Table1[[#This Row],[Venue]])</f>
        <v>AWAY</v>
      </c>
    </row>
    <row r="6166" spans="1:16" hidden="1" x14ac:dyDescent="0.45">
      <c r="A6166">
        <v>40047022</v>
      </c>
      <c r="B6166" t="s">
        <v>364</v>
      </c>
      <c r="C6166">
        <v>45262</v>
      </c>
      <c r="D6166">
        <v>77691</v>
      </c>
      <c r="E6166">
        <v>20232024</v>
      </c>
      <c r="F6166" t="s">
        <v>17</v>
      </c>
      <c r="G6166" t="s">
        <v>139</v>
      </c>
      <c r="H6166">
        <v>27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  <c r="O6166" t="s">
        <v>40</v>
      </c>
      <c r="P6166" t="str">
        <f>UPPER(Table1[[#This Row],[Venue]])</f>
        <v>AWAY</v>
      </c>
    </row>
    <row r="6167" spans="1:16" hidden="1" x14ac:dyDescent="0.45">
      <c r="A6167">
        <v>40047022</v>
      </c>
      <c r="B6167" t="s">
        <v>364</v>
      </c>
      <c r="C6167">
        <v>45262</v>
      </c>
      <c r="D6167">
        <v>77691</v>
      </c>
      <c r="E6167">
        <v>20232024</v>
      </c>
      <c r="F6167" t="s">
        <v>17</v>
      </c>
      <c r="G6167" t="s">
        <v>248</v>
      </c>
      <c r="H6167">
        <v>29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 t="s">
        <v>40</v>
      </c>
      <c r="P6167" t="str">
        <f>UPPER(Table1[[#This Row],[Venue]])</f>
        <v>AWAY</v>
      </c>
    </row>
    <row r="6168" spans="1:16" hidden="1" x14ac:dyDescent="0.45">
      <c r="A6168">
        <v>40047022</v>
      </c>
      <c r="B6168" t="s">
        <v>364</v>
      </c>
      <c r="C6168">
        <v>45262</v>
      </c>
      <c r="D6168">
        <v>77691</v>
      </c>
      <c r="E6168">
        <v>20232024</v>
      </c>
      <c r="F6168" t="s">
        <v>17</v>
      </c>
      <c r="G6168" t="s">
        <v>266</v>
      </c>
      <c r="H6168">
        <v>31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 t="s">
        <v>40</v>
      </c>
      <c r="P6168" t="str">
        <f>UPPER(Table1[[#This Row],[Venue]])</f>
        <v>AWAY</v>
      </c>
    </row>
    <row r="6169" spans="1:16" hidden="1" x14ac:dyDescent="0.45">
      <c r="A6169">
        <v>40047022</v>
      </c>
      <c r="B6169" t="s">
        <v>364</v>
      </c>
      <c r="C6169">
        <v>45262</v>
      </c>
      <c r="D6169">
        <v>77691</v>
      </c>
      <c r="E6169">
        <v>20232024</v>
      </c>
      <c r="F6169" t="s">
        <v>17</v>
      </c>
      <c r="G6169" t="s">
        <v>202</v>
      </c>
      <c r="H6169">
        <v>36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 t="s">
        <v>40</v>
      </c>
      <c r="P6169" t="str">
        <f>UPPER(Table1[[#This Row],[Venue]])</f>
        <v>AWAY</v>
      </c>
    </row>
    <row r="6170" spans="1:16" hidden="1" x14ac:dyDescent="0.45">
      <c r="A6170">
        <v>40047022</v>
      </c>
      <c r="B6170" t="s">
        <v>364</v>
      </c>
      <c r="C6170">
        <v>45262</v>
      </c>
      <c r="D6170">
        <v>77691</v>
      </c>
      <c r="E6170">
        <v>20232024</v>
      </c>
      <c r="F6170" t="s">
        <v>17</v>
      </c>
      <c r="G6170" t="s">
        <v>142</v>
      </c>
      <c r="H6170">
        <v>69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 t="s">
        <v>40</v>
      </c>
      <c r="P6170" t="str">
        <f>UPPER(Table1[[#This Row],[Venue]])</f>
        <v>AWAY</v>
      </c>
    </row>
    <row r="6171" spans="1:16" hidden="1" x14ac:dyDescent="0.45">
      <c r="A6171">
        <v>40047022</v>
      </c>
      <c r="B6171" t="s">
        <v>364</v>
      </c>
      <c r="C6171">
        <v>45262</v>
      </c>
      <c r="D6171">
        <v>77691</v>
      </c>
      <c r="E6171">
        <v>20232024</v>
      </c>
      <c r="F6171" t="s">
        <v>17</v>
      </c>
      <c r="G6171" t="s">
        <v>143</v>
      </c>
      <c r="H6171">
        <v>71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2</v>
      </c>
      <c r="O6171" t="s">
        <v>40</v>
      </c>
      <c r="P6171" t="str">
        <f>UPPER(Table1[[#This Row],[Venue]])</f>
        <v>AWAY</v>
      </c>
    </row>
    <row r="6172" spans="1:16" hidden="1" x14ac:dyDescent="0.45">
      <c r="A6172">
        <v>40047022</v>
      </c>
      <c r="B6172" t="s">
        <v>364</v>
      </c>
      <c r="C6172">
        <v>45262</v>
      </c>
      <c r="D6172">
        <v>77691</v>
      </c>
      <c r="E6172">
        <v>20232024</v>
      </c>
      <c r="F6172" t="s">
        <v>17</v>
      </c>
      <c r="G6172" t="s">
        <v>389</v>
      </c>
      <c r="H6172">
        <v>77</v>
      </c>
      <c r="I6172">
        <v>2</v>
      </c>
      <c r="J6172">
        <v>1</v>
      </c>
      <c r="K6172">
        <v>1</v>
      </c>
      <c r="L6172">
        <v>1</v>
      </c>
      <c r="M6172">
        <v>0</v>
      </c>
      <c r="N6172">
        <v>0</v>
      </c>
      <c r="O6172" t="s">
        <v>40</v>
      </c>
      <c r="P6172" t="str">
        <f>UPPER(Table1[[#This Row],[Venue]])</f>
        <v>AWAY</v>
      </c>
    </row>
    <row r="6173" spans="1:16" hidden="1" x14ac:dyDescent="0.45">
      <c r="A6173">
        <v>40047022</v>
      </c>
      <c r="B6173" t="s">
        <v>364</v>
      </c>
      <c r="C6173">
        <v>45262</v>
      </c>
      <c r="D6173">
        <v>77691</v>
      </c>
      <c r="E6173">
        <v>20232024</v>
      </c>
      <c r="F6173" t="s">
        <v>17</v>
      </c>
      <c r="G6173" t="s">
        <v>388</v>
      </c>
      <c r="H6173">
        <v>79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  <c r="O6173" t="s">
        <v>40</v>
      </c>
      <c r="P6173" t="str">
        <f>UPPER(Table1[[#This Row],[Venue]])</f>
        <v>AWAY</v>
      </c>
    </row>
    <row r="6174" spans="1:16" hidden="1" x14ac:dyDescent="0.45">
      <c r="A6174">
        <v>40047022</v>
      </c>
      <c r="B6174" t="s">
        <v>364</v>
      </c>
      <c r="C6174">
        <v>45262</v>
      </c>
      <c r="D6174">
        <v>77691</v>
      </c>
      <c r="E6174">
        <v>20232024</v>
      </c>
      <c r="F6174" t="s">
        <v>17</v>
      </c>
      <c r="G6174" t="s">
        <v>145</v>
      </c>
      <c r="H6174">
        <v>88</v>
      </c>
      <c r="I6174">
        <v>1</v>
      </c>
      <c r="J6174">
        <v>0</v>
      </c>
      <c r="K6174">
        <v>1</v>
      </c>
      <c r="L6174">
        <v>1</v>
      </c>
      <c r="M6174">
        <v>0</v>
      </c>
      <c r="N6174">
        <v>0</v>
      </c>
      <c r="O6174" t="s">
        <v>40</v>
      </c>
      <c r="P6174" t="str">
        <f>UPPER(Table1[[#This Row],[Venue]])</f>
        <v>AWAY</v>
      </c>
    </row>
    <row r="6175" spans="1:16" hidden="1" x14ac:dyDescent="0.45">
      <c r="A6175">
        <v>40047022</v>
      </c>
      <c r="B6175" t="s">
        <v>364</v>
      </c>
      <c r="C6175">
        <v>45262</v>
      </c>
      <c r="D6175">
        <v>77691</v>
      </c>
      <c r="E6175">
        <v>20232024</v>
      </c>
      <c r="F6175" t="s">
        <v>17</v>
      </c>
      <c r="G6175" t="s">
        <v>147</v>
      </c>
      <c r="H6175">
        <v>92</v>
      </c>
      <c r="I6175">
        <v>1</v>
      </c>
      <c r="J6175">
        <v>0</v>
      </c>
      <c r="K6175">
        <v>1</v>
      </c>
      <c r="L6175">
        <v>1</v>
      </c>
      <c r="M6175">
        <v>0</v>
      </c>
      <c r="N6175">
        <v>0</v>
      </c>
      <c r="O6175" t="s">
        <v>40</v>
      </c>
      <c r="P6175" t="str">
        <f>UPPER(Table1[[#This Row],[Venue]])</f>
        <v>AWAY</v>
      </c>
    </row>
    <row r="6176" spans="1:16" hidden="1" x14ac:dyDescent="0.45">
      <c r="A6176">
        <v>40047022</v>
      </c>
      <c r="B6176" t="s">
        <v>364</v>
      </c>
      <c r="C6176">
        <v>45262</v>
      </c>
      <c r="D6176">
        <v>77691</v>
      </c>
      <c r="E6176">
        <v>20232024</v>
      </c>
      <c r="F6176" t="s">
        <v>17</v>
      </c>
      <c r="G6176" t="s">
        <v>390</v>
      </c>
      <c r="H6176">
        <v>94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  <c r="O6176" t="s">
        <v>40</v>
      </c>
      <c r="P6176" t="str">
        <f>UPPER(Table1[[#This Row],[Venue]])</f>
        <v>AWAY</v>
      </c>
    </row>
    <row r="6177" spans="1:16" hidden="1" x14ac:dyDescent="0.45">
      <c r="A6177">
        <v>40047022</v>
      </c>
      <c r="B6177" t="s">
        <v>364</v>
      </c>
      <c r="C6177">
        <v>45262</v>
      </c>
      <c r="D6177">
        <v>77691</v>
      </c>
      <c r="E6177">
        <v>20232024</v>
      </c>
      <c r="F6177" t="s">
        <v>17</v>
      </c>
      <c r="G6177" t="s">
        <v>148</v>
      </c>
      <c r="H6177">
        <v>95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  <c r="O6177" t="s">
        <v>40</v>
      </c>
      <c r="P6177" t="str">
        <f>UPPER(Table1[[#This Row],[Venue]])</f>
        <v>AWAY</v>
      </c>
    </row>
    <row r="6178" spans="1:16" hidden="1" x14ac:dyDescent="0.45">
      <c r="A6178">
        <v>40047022</v>
      </c>
      <c r="B6178" t="s">
        <v>364</v>
      </c>
      <c r="C6178">
        <v>45262</v>
      </c>
      <c r="D6178">
        <v>77691</v>
      </c>
      <c r="E6178">
        <v>20232024</v>
      </c>
      <c r="F6178" t="s">
        <v>17</v>
      </c>
      <c r="G6178" t="s">
        <v>394</v>
      </c>
      <c r="H6178">
        <v>97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  <c r="O6178" t="s">
        <v>40</v>
      </c>
      <c r="P6178" t="str">
        <f>UPPER(Table1[[#This Row],[Venue]])</f>
        <v>AWAY</v>
      </c>
    </row>
    <row r="6179" spans="1:16" hidden="1" x14ac:dyDescent="0.45">
      <c r="A6179">
        <v>40047022</v>
      </c>
      <c r="B6179" t="s">
        <v>364</v>
      </c>
      <c r="C6179">
        <v>45262</v>
      </c>
      <c r="D6179">
        <v>77691</v>
      </c>
      <c r="E6179">
        <v>20232024</v>
      </c>
      <c r="F6179" t="s">
        <v>17</v>
      </c>
      <c r="G6179" t="s">
        <v>149</v>
      </c>
      <c r="H6179">
        <v>98</v>
      </c>
      <c r="I6179">
        <v>1</v>
      </c>
      <c r="J6179">
        <v>1</v>
      </c>
      <c r="K6179">
        <v>1</v>
      </c>
      <c r="L6179">
        <v>0</v>
      </c>
      <c r="M6179">
        <v>0</v>
      </c>
      <c r="N6179">
        <v>0</v>
      </c>
      <c r="O6179" t="s">
        <v>40</v>
      </c>
      <c r="P6179" t="str">
        <f>UPPER(Table1[[#This Row],[Venue]])</f>
        <v>AWAY</v>
      </c>
    </row>
    <row r="6180" spans="1:16" hidden="1" x14ac:dyDescent="0.45">
      <c r="A6180">
        <v>40046156</v>
      </c>
      <c r="B6180" t="s">
        <v>57</v>
      </c>
      <c r="C6180">
        <v>45263</v>
      </c>
      <c r="D6180">
        <v>76825</v>
      </c>
      <c r="E6180">
        <v>20232024</v>
      </c>
      <c r="F6180" t="s">
        <v>17</v>
      </c>
      <c r="G6180" t="s">
        <v>190</v>
      </c>
      <c r="H6180">
        <v>1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  <c r="O6180" t="s">
        <v>19</v>
      </c>
      <c r="P6180" t="str">
        <f>UPPER(Table1[[#This Row],[Venue]])</f>
        <v>HOME</v>
      </c>
    </row>
    <row r="6181" spans="1:16" hidden="1" x14ac:dyDescent="0.45">
      <c r="A6181">
        <v>40046156</v>
      </c>
      <c r="B6181" t="s">
        <v>57</v>
      </c>
      <c r="C6181">
        <v>45263</v>
      </c>
      <c r="D6181">
        <v>76825</v>
      </c>
      <c r="E6181">
        <v>20232024</v>
      </c>
      <c r="F6181" t="s">
        <v>17</v>
      </c>
      <c r="G6181" t="s">
        <v>60</v>
      </c>
      <c r="H6181">
        <v>4</v>
      </c>
      <c r="I6181">
        <v>1</v>
      </c>
      <c r="J6181">
        <v>0</v>
      </c>
      <c r="K6181">
        <v>1</v>
      </c>
      <c r="L6181">
        <v>1</v>
      </c>
      <c r="M6181">
        <v>0</v>
      </c>
      <c r="N6181">
        <v>0</v>
      </c>
      <c r="O6181" t="s">
        <v>19</v>
      </c>
      <c r="P6181" t="str">
        <f>UPPER(Table1[[#This Row],[Venue]])</f>
        <v>HOME</v>
      </c>
    </row>
    <row r="6182" spans="1:16" hidden="1" x14ac:dyDescent="0.45">
      <c r="A6182">
        <v>40046156</v>
      </c>
      <c r="B6182" t="s">
        <v>57</v>
      </c>
      <c r="C6182">
        <v>45263</v>
      </c>
      <c r="D6182">
        <v>76825</v>
      </c>
      <c r="E6182">
        <v>20232024</v>
      </c>
      <c r="F6182" t="s">
        <v>17</v>
      </c>
      <c r="G6182" t="s">
        <v>279</v>
      </c>
      <c r="H6182">
        <v>5</v>
      </c>
      <c r="I6182">
        <v>3</v>
      </c>
      <c r="J6182">
        <v>1</v>
      </c>
      <c r="K6182">
        <v>1</v>
      </c>
      <c r="L6182">
        <v>2</v>
      </c>
      <c r="M6182">
        <v>0</v>
      </c>
      <c r="N6182">
        <v>2</v>
      </c>
      <c r="O6182" t="s">
        <v>19</v>
      </c>
      <c r="P6182" t="str">
        <f>UPPER(Table1[[#This Row],[Venue]])</f>
        <v>HOME</v>
      </c>
    </row>
    <row r="6183" spans="1:16" hidden="1" x14ac:dyDescent="0.45">
      <c r="A6183">
        <v>40046156</v>
      </c>
      <c r="B6183" t="s">
        <v>57</v>
      </c>
      <c r="C6183">
        <v>45263</v>
      </c>
      <c r="D6183">
        <v>76825</v>
      </c>
      <c r="E6183">
        <v>20232024</v>
      </c>
      <c r="F6183" t="s">
        <v>17</v>
      </c>
      <c r="G6183" t="s">
        <v>61</v>
      </c>
      <c r="H6183">
        <v>6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2</v>
      </c>
      <c r="O6183" t="s">
        <v>19</v>
      </c>
      <c r="P6183" t="str">
        <f>UPPER(Table1[[#This Row],[Venue]])</f>
        <v>HOME</v>
      </c>
    </row>
    <row r="6184" spans="1:16" hidden="1" x14ac:dyDescent="0.45">
      <c r="A6184">
        <v>40046156</v>
      </c>
      <c r="B6184" t="s">
        <v>57</v>
      </c>
      <c r="C6184">
        <v>45263</v>
      </c>
      <c r="D6184">
        <v>76825</v>
      </c>
      <c r="E6184">
        <v>20232024</v>
      </c>
      <c r="F6184" t="s">
        <v>17</v>
      </c>
      <c r="G6184" t="s">
        <v>62</v>
      </c>
      <c r="H6184">
        <v>7</v>
      </c>
      <c r="I6184">
        <v>1</v>
      </c>
      <c r="J6184">
        <v>1</v>
      </c>
      <c r="K6184">
        <v>1</v>
      </c>
      <c r="L6184">
        <v>0</v>
      </c>
      <c r="M6184">
        <v>0</v>
      </c>
      <c r="N6184">
        <v>2</v>
      </c>
      <c r="O6184" t="s">
        <v>19</v>
      </c>
      <c r="P6184" t="str">
        <f>UPPER(Table1[[#This Row],[Venue]])</f>
        <v>HOME</v>
      </c>
    </row>
    <row r="6185" spans="1:16" hidden="1" x14ac:dyDescent="0.45">
      <c r="A6185">
        <v>40046156</v>
      </c>
      <c r="B6185" t="s">
        <v>57</v>
      </c>
      <c r="C6185">
        <v>45263</v>
      </c>
      <c r="D6185">
        <v>76825</v>
      </c>
      <c r="E6185">
        <v>20232024</v>
      </c>
      <c r="F6185" t="s">
        <v>17</v>
      </c>
      <c r="G6185" t="s">
        <v>42</v>
      </c>
      <c r="H6185">
        <v>8</v>
      </c>
      <c r="I6185">
        <v>3</v>
      </c>
      <c r="J6185">
        <v>1</v>
      </c>
      <c r="K6185">
        <v>1</v>
      </c>
      <c r="L6185">
        <v>2</v>
      </c>
      <c r="M6185">
        <v>0</v>
      </c>
      <c r="N6185">
        <v>0</v>
      </c>
      <c r="O6185" t="s">
        <v>19</v>
      </c>
      <c r="P6185" t="str">
        <f>UPPER(Table1[[#This Row],[Venue]])</f>
        <v>HOME</v>
      </c>
    </row>
    <row r="6186" spans="1:16" hidden="1" x14ac:dyDescent="0.45">
      <c r="A6186">
        <v>40046156</v>
      </c>
      <c r="B6186" t="s">
        <v>57</v>
      </c>
      <c r="C6186">
        <v>45263</v>
      </c>
      <c r="D6186">
        <v>76825</v>
      </c>
      <c r="E6186">
        <v>20232024</v>
      </c>
      <c r="F6186" t="s">
        <v>17</v>
      </c>
      <c r="G6186" t="s">
        <v>280</v>
      </c>
      <c r="H6186">
        <v>9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 t="s">
        <v>19</v>
      </c>
      <c r="P6186" t="str">
        <f>UPPER(Table1[[#This Row],[Venue]])</f>
        <v>HOME</v>
      </c>
    </row>
    <row r="6187" spans="1:16" hidden="1" x14ac:dyDescent="0.45">
      <c r="A6187">
        <v>40046156</v>
      </c>
      <c r="B6187" t="s">
        <v>57</v>
      </c>
      <c r="C6187">
        <v>45263</v>
      </c>
      <c r="D6187">
        <v>76825</v>
      </c>
      <c r="E6187">
        <v>20232024</v>
      </c>
      <c r="F6187" t="s">
        <v>17</v>
      </c>
      <c r="G6187" t="s">
        <v>63</v>
      </c>
      <c r="H6187">
        <v>10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  <c r="O6187" t="s">
        <v>19</v>
      </c>
      <c r="P6187" t="str">
        <f>UPPER(Table1[[#This Row],[Venue]])</f>
        <v>HOME</v>
      </c>
    </row>
    <row r="6188" spans="1:16" hidden="1" x14ac:dyDescent="0.45">
      <c r="A6188">
        <v>40046156</v>
      </c>
      <c r="B6188" t="s">
        <v>57</v>
      </c>
      <c r="C6188">
        <v>45263</v>
      </c>
      <c r="D6188">
        <v>76825</v>
      </c>
      <c r="E6188">
        <v>20232024</v>
      </c>
      <c r="F6188" t="s">
        <v>17</v>
      </c>
      <c r="G6188" t="s">
        <v>128</v>
      </c>
      <c r="H6188">
        <v>12</v>
      </c>
      <c r="I6188">
        <v>4</v>
      </c>
      <c r="J6188">
        <v>3</v>
      </c>
      <c r="K6188">
        <v>1</v>
      </c>
      <c r="L6188">
        <v>1</v>
      </c>
      <c r="M6188">
        <v>0</v>
      </c>
      <c r="N6188">
        <v>0</v>
      </c>
      <c r="O6188" t="s">
        <v>19</v>
      </c>
      <c r="P6188" t="str">
        <f>UPPER(Table1[[#This Row],[Venue]])</f>
        <v>HOME</v>
      </c>
    </row>
    <row r="6189" spans="1:16" hidden="1" x14ac:dyDescent="0.45">
      <c r="A6189">
        <v>40046156</v>
      </c>
      <c r="B6189" t="s">
        <v>57</v>
      </c>
      <c r="C6189">
        <v>45263</v>
      </c>
      <c r="D6189">
        <v>76825</v>
      </c>
      <c r="E6189">
        <v>20232024</v>
      </c>
      <c r="F6189" t="s">
        <v>17</v>
      </c>
      <c r="G6189" t="s">
        <v>341</v>
      </c>
      <c r="H6189">
        <v>17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  <c r="O6189" t="s">
        <v>19</v>
      </c>
      <c r="P6189" t="str">
        <f>UPPER(Table1[[#This Row],[Venue]])</f>
        <v>HOME</v>
      </c>
    </row>
    <row r="6190" spans="1:16" hidden="1" x14ac:dyDescent="0.45">
      <c r="A6190">
        <v>40046156</v>
      </c>
      <c r="B6190" t="s">
        <v>57</v>
      </c>
      <c r="C6190">
        <v>45263</v>
      </c>
      <c r="D6190">
        <v>76825</v>
      </c>
      <c r="E6190">
        <v>20232024</v>
      </c>
      <c r="F6190" t="s">
        <v>17</v>
      </c>
      <c r="G6190" t="s">
        <v>68</v>
      </c>
      <c r="H6190">
        <v>25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 t="s">
        <v>19</v>
      </c>
      <c r="P6190" t="str">
        <f>UPPER(Table1[[#This Row],[Venue]])</f>
        <v>HOME</v>
      </c>
    </row>
    <row r="6191" spans="1:16" hidden="1" x14ac:dyDescent="0.45">
      <c r="A6191">
        <v>40046156</v>
      </c>
      <c r="B6191" t="s">
        <v>57</v>
      </c>
      <c r="C6191">
        <v>45263</v>
      </c>
      <c r="D6191">
        <v>76825</v>
      </c>
      <c r="E6191">
        <v>20232024</v>
      </c>
      <c r="F6191" t="s">
        <v>17</v>
      </c>
      <c r="G6191" t="s">
        <v>322</v>
      </c>
      <c r="H6191">
        <v>40</v>
      </c>
      <c r="I6191">
        <v>2</v>
      </c>
      <c r="J6191">
        <v>0</v>
      </c>
      <c r="K6191">
        <v>1</v>
      </c>
      <c r="L6191">
        <v>2</v>
      </c>
      <c r="M6191">
        <v>0</v>
      </c>
      <c r="N6191">
        <v>0</v>
      </c>
      <c r="O6191" t="s">
        <v>19</v>
      </c>
      <c r="P6191" t="str">
        <f>UPPER(Table1[[#This Row],[Venue]])</f>
        <v>HOME</v>
      </c>
    </row>
    <row r="6192" spans="1:16" hidden="1" x14ac:dyDescent="0.45">
      <c r="A6192">
        <v>40046156</v>
      </c>
      <c r="B6192" t="s">
        <v>57</v>
      </c>
      <c r="C6192">
        <v>45263</v>
      </c>
      <c r="D6192">
        <v>76825</v>
      </c>
      <c r="E6192">
        <v>20232024</v>
      </c>
      <c r="F6192" t="s">
        <v>17</v>
      </c>
      <c r="G6192" t="s">
        <v>71</v>
      </c>
      <c r="H6192">
        <v>55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  <c r="O6192" t="s">
        <v>19</v>
      </c>
      <c r="P6192" t="str">
        <f>UPPER(Table1[[#This Row],[Venue]])</f>
        <v>HOME</v>
      </c>
    </row>
    <row r="6193" spans="1:16" hidden="1" x14ac:dyDescent="0.45">
      <c r="A6193">
        <v>40046156</v>
      </c>
      <c r="B6193" t="s">
        <v>57</v>
      </c>
      <c r="C6193">
        <v>45263</v>
      </c>
      <c r="D6193">
        <v>76825</v>
      </c>
      <c r="E6193">
        <v>20232024</v>
      </c>
      <c r="F6193" t="s">
        <v>17</v>
      </c>
      <c r="G6193" t="s">
        <v>72</v>
      </c>
      <c r="H6193">
        <v>86</v>
      </c>
      <c r="I6193">
        <v>1</v>
      </c>
      <c r="J6193">
        <v>0</v>
      </c>
      <c r="K6193">
        <v>1</v>
      </c>
      <c r="L6193">
        <v>1</v>
      </c>
      <c r="M6193">
        <v>0</v>
      </c>
      <c r="N6193">
        <v>0</v>
      </c>
      <c r="O6193" t="s">
        <v>19</v>
      </c>
      <c r="P6193" t="str">
        <f>UPPER(Table1[[#This Row],[Venue]])</f>
        <v>HOME</v>
      </c>
    </row>
    <row r="6194" spans="1:16" hidden="1" x14ac:dyDescent="0.45">
      <c r="A6194">
        <v>40046156</v>
      </c>
      <c r="B6194" t="s">
        <v>57</v>
      </c>
      <c r="C6194">
        <v>45263</v>
      </c>
      <c r="D6194">
        <v>76825</v>
      </c>
      <c r="E6194">
        <v>20232024</v>
      </c>
      <c r="F6194" t="s">
        <v>17</v>
      </c>
      <c r="G6194" t="s">
        <v>191</v>
      </c>
      <c r="H6194">
        <v>89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  <c r="O6194" t="s">
        <v>19</v>
      </c>
      <c r="P6194" t="str">
        <f>UPPER(Table1[[#This Row],[Venue]])</f>
        <v>HOME</v>
      </c>
    </row>
    <row r="6195" spans="1:16" hidden="1" x14ac:dyDescent="0.45">
      <c r="A6195">
        <v>40046156</v>
      </c>
      <c r="B6195" t="s">
        <v>57</v>
      </c>
      <c r="C6195">
        <v>45263</v>
      </c>
      <c r="D6195">
        <v>76825</v>
      </c>
      <c r="E6195">
        <v>20232024</v>
      </c>
      <c r="F6195" t="s">
        <v>17</v>
      </c>
      <c r="G6195" t="s">
        <v>74</v>
      </c>
      <c r="H6195">
        <v>92</v>
      </c>
      <c r="I6195">
        <v>1</v>
      </c>
      <c r="J6195">
        <v>1</v>
      </c>
      <c r="K6195">
        <v>1</v>
      </c>
      <c r="L6195">
        <v>0</v>
      </c>
      <c r="M6195">
        <v>0</v>
      </c>
      <c r="N6195">
        <v>0</v>
      </c>
      <c r="O6195" t="s">
        <v>19</v>
      </c>
      <c r="P6195" t="str">
        <f>UPPER(Table1[[#This Row],[Venue]])</f>
        <v>HOME</v>
      </c>
    </row>
    <row r="6196" spans="1:16" hidden="1" x14ac:dyDescent="0.45">
      <c r="A6196">
        <v>40046156</v>
      </c>
      <c r="B6196" t="s">
        <v>57</v>
      </c>
      <c r="C6196">
        <v>45263</v>
      </c>
      <c r="D6196">
        <v>76825</v>
      </c>
      <c r="E6196">
        <v>20232024</v>
      </c>
      <c r="F6196" t="s">
        <v>17</v>
      </c>
      <c r="G6196" t="s">
        <v>75</v>
      </c>
      <c r="H6196">
        <v>96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  <c r="O6196" t="s">
        <v>19</v>
      </c>
      <c r="P6196" t="str">
        <f>UPPER(Table1[[#This Row],[Venue]])</f>
        <v>HOME</v>
      </c>
    </row>
    <row r="6197" spans="1:16" hidden="1" x14ac:dyDescent="0.45">
      <c r="A6197">
        <v>40046156</v>
      </c>
      <c r="B6197" t="s">
        <v>57</v>
      </c>
      <c r="C6197">
        <v>45263</v>
      </c>
      <c r="D6197">
        <v>76825</v>
      </c>
      <c r="E6197">
        <v>20232024</v>
      </c>
      <c r="F6197" t="s">
        <v>17</v>
      </c>
      <c r="G6197" t="s">
        <v>77</v>
      </c>
      <c r="H6197">
        <v>1</v>
      </c>
      <c r="I6197">
        <v>0</v>
      </c>
      <c r="J6197">
        <v>0</v>
      </c>
      <c r="K6197">
        <v>1</v>
      </c>
      <c r="L6197">
        <v>0</v>
      </c>
      <c r="M6197">
        <v>1</v>
      </c>
      <c r="N6197">
        <v>0</v>
      </c>
      <c r="O6197" t="s">
        <v>40</v>
      </c>
      <c r="P6197" t="str">
        <f>UPPER(Table1[[#This Row],[Venue]])</f>
        <v>AWAY</v>
      </c>
    </row>
    <row r="6198" spans="1:16" hidden="1" x14ac:dyDescent="0.45">
      <c r="A6198">
        <v>40046156</v>
      </c>
      <c r="B6198" t="s">
        <v>57</v>
      </c>
      <c r="C6198">
        <v>45263</v>
      </c>
      <c r="D6198">
        <v>76825</v>
      </c>
      <c r="E6198">
        <v>20232024</v>
      </c>
      <c r="F6198" t="s">
        <v>17</v>
      </c>
      <c r="G6198" t="s">
        <v>78</v>
      </c>
      <c r="H6198">
        <v>8</v>
      </c>
      <c r="I6198">
        <v>1</v>
      </c>
      <c r="J6198">
        <v>1</v>
      </c>
      <c r="K6198">
        <v>1</v>
      </c>
      <c r="L6198">
        <v>0</v>
      </c>
      <c r="M6198">
        <v>0</v>
      </c>
      <c r="N6198">
        <v>0</v>
      </c>
      <c r="O6198" t="s">
        <v>40</v>
      </c>
      <c r="P6198" t="str">
        <f>UPPER(Table1[[#This Row],[Venue]])</f>
        <v>AWAY</v>
      </c>
    </row>
    <row r="6199" spans="1:16" hidden="1" x14ac:dyDescent="0.45">
      <c r="A6199">
        <v>40046156</v>
      </c>
      <c r="B6199" t="s">
        <v>57</v>
      </c>
      <c r="C6199">
        <v>45263</v>
      </c>
      <c r="D6199">
        <v>76825</v>
      </c>
      <c r="E6199">
        <v>20232024</v>
      </c>
      <c r="F6199" t="s">
        <v>17</v>
      </c>
      <c r="G6199" t="s">
        <v>81</v>
      </c>
      <c r="H6199">
        <v>13</v>
      </c>
      <c r="I6199">
        <v>1</v>
      </c>
      <c r="J6199">
        <v>0</v>
      </c>
      <c r="K6199">
        <v>1</v>
      </c>
      <c r="L6199">
        <v>1</v>
      </c>
      <c r="M6199">
        <v>0</v>
      </c>
      <c r="N6199">
        <v>0</v>
      </c>
      <c r="O6199" t="s">
        <v>40</v>
      </c>
      <c r="P6199" t="str">
        <f>UPPER(Table1[[#This Row],[Venue]])</f>
        <v>AWAY</v>
      </c>
    </row>
    <row r="6200" spans="1:16" hidden="1" x14ac:dyDescent="0.45">
      <c r="A6200">
        <v>40046156</v>
      </c>
      <c r="B6200" t="s">
        <v>57</v>
      </c>
      <c r="C6200">
        <v>45263</v>
      </c>
      <c r="D6200">
        <v>76825</v>
      </c>
      <c r="E6200">
        <v>20232024</v>
      </c>
      <c r="F6200" t="s">
        <v>17</v>
      </c>
      <c r="G6200" t="s">
        <v>82</v>
      </c>
      <c r="H6200">
        <v>15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 t="s">
        <v>40</v>
      </c>
      <c r="P6200" t="str">
        <f>UPPER(Table1[[#This Row],[Venue]])</f>
        <v>AWAY</v>
      </c>
    </row>
    <row r="6201" spans="1:16" hidden="1" x14ac:dyDescent="0.45">
      <c r="A6201">
        <v>40046156</v>
      </c>
      <c r="B6201" t="s">
        <v>57</v>
      </c>
      <c r="C6201">
        <v>45263</v>
      </c>
      <c r="D6201">
        <v>76825</v>
      </c>
      <c r="E6201">
        <v>20232024</v>
      </c>
      <c r="F6201" t="s">
        <v>17</v>
      </c>
      <c r="G6201" t="s">
        <v>83</v>
      </c>
      <c r="H6201">
        <v>17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 t="s">
        <v>40</v>
      </c>
      <c r="P6201" t="str">
        <f>UPPER(Table1[[#This Row],[Venue]])</f>
        <v>AWAY</v>
      </c>
    </row>
    <row r="6202" spans="1:16" hidden="1" x14ac:dyDescent="0.45">
      <c r="A6202">
        <v>40046156</v>
      </c>
      <c r="B6202" t="s">
        <v>57</v>
      </c>
      <c r="C6202">
        <v>45263</v>
      </c>
      <c r="D6202">
        <v>76825</v>
      </c>
      <c r="E6202">
        <v>20232024</v>
      </c>
      <c r="F6202" t="s">
        <v>17</v>
      </c>
      <c r="G6202" t="s">
        <v>488</v>
      </c>
      <c r="H6202">
        <v>22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  <c r="O6202" t="s">
        <v>40</v>
      </c>
      <c r="P6202" t="str">
        <f>UPPER(Table1[[#This Row],[Venue]])</f>
        <v>AWAY</v>
      </c>
    </row>
    <row r="6203" spans="1:16" hidden="1" x14ac:dyDescent="0.45">
      <c r="A6203">
        <v>40046156</v>
      </c>
      <c r="B6203" t="s">
        <v>57</v>
      </c>
      <c r="C6203">
        <v>45263</v>
      </c>
      <c r="D6203">
        <v>76825</v>
      </c>
      <c r="E6203">
        <v>20232024</v>
      </c>
      <c r="F6203" t="s">
        <v>17</v>
      </c>
      <c r="G6203" t="s">
        <v>210</v>
      </c>
      <c r="H6203">
        <v>23</v>
      </c>
      <c r="I6203">
        <v>1</v>
      </c>
      <c r="J6203">
        <v>1</v>
      </c>
      <c r="K6203">
        <v>1</v>
      </c>
      <c r="L6203">
        <v>0</v>
      </c>
      <c r="M6203">
        <v>0</v>
      </c>
      <c r="N6203">
        <v>2</v>
      </c>
      <c r="O6203" t="s">
        <v>40</v>
      </c>
      <c r="P6203" t="str">
        <f>UPPER(Table1[[#This Row],[Venue]])</f>
        <v>AWAY</v>
      </c>
    </row>
    <row r="6204" spans="1:16" hidden="1" x14ac:dyDescent="0.45">
      <c r="A6204">
        <v>40046156</v>
      </c>
      <c r="B6204" t="s">
        <v>57</v>
      </c>
      <c r="C6204">
        <v>45263</v>
      </c>
      <c r="D6204">
        <v>76825</v>
      </c>
      <c r="E6204">
        <v>20232024</v>
      </c>
      <c r="F6204" t="s">
        <v>17</v>
      </c>
      <c r="G6204" t="s">
        <v>87</v>
      </c>
      <c r="H6204">
        <v>27</v>
      </c>
      <c r="I6204">
        <v>1</v>
      </c>
      <c r="J6204">
        <v>0</v>
      </c>
      <c r="K6204">
        <v>1</v>
      </c>
      <c r="L6204">
        <v>1</v>
      </c>
      <c r="M6204">
        <v>0</v>
      </c>
      <c r="N6204">
        <v>0</v>
      </c>
      <c r="O6204" t="s">
        <v>40</v>
      </c>
      <c r="P6204" t="str">
        <f>UPPER(Table1[[#This Row],[Venue]])</f>
        <v>AWAY</v>
      </c>
    </row>
    <row r="6205" spans="1:16" hidden="1" x14ac:dyDescent="0.45">
      <c r="A6205">
        <v>40046156</v>
      </c>
      <c r="B6205" t="s">
        <v>57</v>
      </c>
      <c r="C6205">
        <v>45263</v>
      </c>
      <c r="D6205">
        <v>76825</v>
      </c>
      <c r="E6205">
        <v>20232024</v>
      </c>
      <c r="F6205" t="s">
        <v>17</v>
      </c>
      <c r="G6205" t="s">
        <v>367</v>
      </c>
      <c r="H6205">
        <v>38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 t="s">
        <v>40</v>
      </c>
      <c r="P6205" t="str">
        <f>UPPER(Table1[[#This Row],[Venue]])</f>
        <v>AWAY</v>
      </c>
    </row>
    <row r="6206" spans="1:16" hidden="1" x14ac:dyDescent="0.45">
      <c r="A6206">
        <v>40046156</v>
      </c>
      <c r="B6206" t="s">
        <v>57</v>
      </c>
      <c r="C6206">
        <v>45263</v>
      </c>
      <c r="D6206">
        <v>76825</v>
      </c>
      <c r="E6206">
        <v>20232024</v>
      </c>
      <c r="F6206" t="s">
        <v>17</v>
      </c>
      <c r="G6206" t="s">
        <v>404</v>
      </c>
      <c r="H6206">
        <v>72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0</v>
      </c>
      <c r="O6206" t="s">
        <v>40</v>
      </c>
      <c r="P6206" t="str">
        <f>UPPER(Table1[[#This Row],[Venue]])</f>
        <v>AWAY</v>
      </c>
    </row>
    <row r="6207" spans="1:16" hidden="1" x14ac:dyDescent="0.45">
      <c r="A6207">
        <v>40046156</v>
      </c>
      <c r="B6207" t="s">
        <v>57</v>
      </c>
      <c r="C6207">
        <v>45263</v>
      </c>
      <c r="D6207">
        <v>76825</v>
      </c>
      <c r="E6207">
        <v>20232024</v>
      </c>
      <c r="F6207" t="s">
        <v>17</v>
      </c>
      <c r="G6207" t="s">
        <v>491</v>
      </c>
      <c r="H6207">
        <v>75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  <c r="O6207" t="s">
        <v>40</v>
      </c>
      <c r="P6207" t="str">
        <f>UPPER(Table1[[#This Row],[Venue]])</f>
        <v>AWAY</v>
      </c>
    </row>
    <row r="6208" spans="1:16" hidden="1" x14ac:dyDescent="0.45">
      <c r="A6208">
        <v>40046156</v>
      </c>
      <c r="B6208" t="s">
        <v>57</v>
      </c>
      <c r="C6208">
        <v>45263</v>
      </c>
      <c r="D6208">
        <v>76825</v>
      </c>
      <c r="E6208">
        <v>20232024</v>
      </c>
      <c r="F6208" t="s">
        <v>17</v>
      </c>
      <c r="G6208" t="s">
        <v>402</v>
      </c>
      <c r="H6208">
        <v>84</v>
      </c>
      <c r="I6208">
        <v>1</v>
      </c>
      <c r="J6208">
        <v>0</v>
      </c>
      <c r="K6208">
        <v>1</v>
      </c>
      <c r="L6208">
        <v>1</v>
      </c>
      <c r="M6208">
        <v>0</v>
      </c>
      <c r="N6208">
        <v>0</v>
      </c>
      <c r="O6208" t="s">
        <v>40</v>
      </c>
      <c r="P6208" t="str">
        <f>UPPER(Table1[[#This Row],[Venue]])</f>
        <v>AWAY</v>
      </c>
    </row>
    <row r="6209" spans="1:16" hidden="1" x14ac:dyDescent="0.45">
      <c r="A6209">
        <v>40046156</v>
      </c>
      <c r="B6209" t="s">
        <v>57</v>
      </c>
      <c r="C6209">
        <v>45263</v>
      </c>
      <c r="D6209">
        <v>76825</v>
      </c>
      <c r="E6209">
        <v>20232024</v>
      </c>
      <c r="F6209" t="s">
        <v>17</v>
      </c>
      <c r="G6209" t="s">
        <v>92</v>
      </c>
      <c r="H6209">
        <v>96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5</v>
      </c>
      <c r="O6209" t="s">
        <v>40</v>
      </c>
      <c r="P6209" t="str">
        <f>UPPER(Table1[[#This Row],[Venue]])</f>
        <v>AWAY</v>
      </c>
    </row>
    <row r="6210" spans="1:16" hidden="1" x14ac:dyDescent="0.45">
      <c r="A6210">
        <v>40046156</v>
      </c>
      <c r="B6210" t="s">
        <v>57</v>
      </c>
      <c r="C6210">
        <v>45263</v>
      </c>
      <c r="D6210">
        <v>76825</v>
      </c>
      <c r="E6210">
        <v>20232024</v>
      </c>
      <c r="F6210" t="s">
        <v>17</v>
      </c>
      <c r="G6210" t="s">
        <v>492</v>
      </c>
      <c r="H6210">
        <v>99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  <c r="O6210" t="s">
        <v>40</v>
      </c>
      <c r="P6210" t="str">
        <f>UPPER(Table1[[#This Row],[Venue]])</f>
        <v>AWAY</v>
      </c>
    </row>
    <row r="6211" spans="1:16" hidden="1" x14ac:dyDescent="0.45">
      <c r="A6211">
        <v>40046155</v>
      </c>
      <c r="B6211" t="s">
        <v>357</v>
      </c>
      <c r="C6211">
        <v>45263</v>
      </c>
      <c r="D6211">
        <v>76824</v>
      </c>
      <c r="E6211">
        <v>20232024</v>
      </c>
      <c r="F6211" t="s">
        <v>17</v>
      </c>
      <c r="G6211" t="s">
        <v>283</v>
      </c>
      <c r="H6211">
        <v>2</v>
      </c>
      <c r="I6211">
        <v>2</v>
      </c>
      <c r="J6211">
        <v>2</v>
      </c>
      <c r="K6211">
        <v>1</v>
      </c>
      <c r="L6211">
        <v>0</v>
      </c>
      <c r="M6211">
        <v>0</v>
      </c>
      <c r="N6211">
        <v>0</v>
      </c>
      <c r="O6211" t="s">
        <v>19</v>
      </c>
      <c r="P6211" t="str">
        <f>UPPER(Table1[[#This Row],[Venue]])</f>
        <v>HOME</v>
      </c>
    </row>
    <row r="6212" spans="1:16" hidden="1" x14ac:dyDescent="0.45">
      <c r="A6212">
        <v>40046155</v>
      </c>
      <c r="B6212" t="s">
        <v>357</v>
      </c>
      <c r="C6212">
        <v>45263</v>
      </c>
      <c r="D6212">
        <v>76824</v>
      </c>
      <c r="E6212">
        <v>20232024</v>
      </c>
      <c r="F6212" t="s">
        <v>17</v>
      </c>
      <c r="G6212" t="s">
        <v>96</v>
      </c>
      <c r="H6212">
        <v>10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  <c r="O6212" t="s">
        <v>19</v>
      </c>
      <c r="P6212" t="str">
        <f>UPPER(Table1[[#This Row],[Venue]])</f>
        <v>HOME</v>
      </c>
    </row>
    <row r="6213" spans="1:16" hidden="1" x14ac:dyDescent="0.45">
      <c r="A6213">
        <v>40046155</v>
      </c>
      <c r="B6213" t="s">
        <v>357</v>
      </c>
      <c r="C6213">
        <v>45263</v>
      </c>
      <c r="D6213">
        <v>76824</v>
      </c>
      <c r="E6213">
        <v>20232024</v>
      </c>
      <c r="F6213" t="s">
        <v>17</v>
      </c>
      <c r="G6213" t="s">
        <v>99</v>
      </c>
      <c r="H6213">
        <v>18</v>
      </c>
      <c r="I6213">
        <v>2</v>
      </c>
      <c r="J6213">
        <v>2</v>
      </c>
      <c r="K6213">
        <v>1</v>
      </c>
      <c r="L6213">
        <v>0</v>
      </c>
      <c r="M6213">
        <v>0</v>
      </c>
      <c r="N6213">
        <v>0</v>
      </c>
      <c r="O6213" t="s">
        <v>19</v>
      </c>
      <c r="P6213" t="str">
        <f>UPPER(Table1[[#This Row],[Venue]])</f>
        <v>HOME</v>
      </c>
    </row>
    <row r="6214" spans="1:16" hidden="1" x14ac:dyDescent="0.45">
      <c r="A6214">
        <v>40046155</v>
      </c>
      <c r="B6214" t="s">
        <v>357</v>
      </c>
      <c r="C6214">
        <v>45263</v>
      </c>
      <c r="D6214">
        <v>76824</v>
      </c>
      <c r="E6214">
        <v>20232024</v>
      </c>
      <c r="F6214" t="s">
        <v>17</v>
      </c>
      <c r="G6214" t="s">
        <v>95</v>
      </c>
      <c r="H6214">
        <v>20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 t="s">
        <v>19</v>
      </c>
      <c r="P6214" t="str">
        <f>UPPER(Table1[[#This Row],[Venue]])</f>
        <v>HOME</v>
      </c>
    </row>
    <row r="6215" spans="1:16" hidden="1" x14ac:dyDescent="0.45">
      <c r="A6215">
        <v>40046155</v>
      </c>
      <c r="B6215" t="s">
        <v>357</v>
      </c>
      <c r="C6215">
        <v>45263</v>
      </c>
      <c r="D6215">
        <v>76824</v>
      </c>
      <c r="E6215">
        <v>20232024</v>
      </c>
      <c r="F6215" t="s">
        <v>17</v>
      </c>
      <c r="G6215" t="s">
        <v>101</v>
      </c>
      <c r="H6215">
        <v>23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 t="s">
        <v>19</v>
      </c>
      <c r="P6215" t="str">
        <f>UPPER(Table1[[#This Row],[Venue]])</f>
        <v>HOME</v>
      </c>
    </row>
    <row r="6216" spans="1:16" hidden="1" x14ac:dyDescent="0.45">
      <c r="A6216">
        <v>40046155</v>
      </c>
      <c r="B6216" t="s">
        <v>357</v>
      </c>
      <c r="C6216">
        <v>45263</v>
      </c>
      <c r="D6216">
        <v>76824</v>
      </c>
      <c r="E6216">
        <v>20232024</v>
      </c>
      <c r="F6216" t="s">
        <v>17</v>
      </c>
      <c r="G6216" t="s">
        <v>102</v>
      </c>
      <c r="H6216">
        <v>27</v>
      </c>
      <c r="I6216">
        <v>0</v>
      </c>
      <c r="J6216">
        <v>0</v>
      </c>
      <c r="K6216">
        <v>1</v>
      </c>
      <c r="L6216">
        <v>0</v>
      </c>
      <c r="M6216">
        <v>0</v>
      </c>
      <c r="N6216">
        <v>0</v>
      </c>
      <c r="O6216" t="s">
        <v>19</v>
      </c>
      <c r="P6216" t="str">
        <f>UPPER(Table1[[#This Row],[Venue]])</f>
        <v>HOME</v>
      </c>
    </row>
    <row r="6217" spans="1:16" hidden="1" x14ac:dyDescent="0.45">
      <c r="A6217">
        <v>40046155</v>
      </c>
      <c r="B6217" t="s">
        <v>357</v>
      </c>
      <c r="C6217">
        <v>45263</v>
      </c>
      <c r="D6217">
        <v>76824</v>
      </c>
      <c r="E6217">
        <v>20232024</v>
      </c>
      <c r="F6217" t="s">
        <v>17</v>
      </c>
      <c r="G6217" t="s">
        <v>495</v>
      </c>
      <c r="H6217">
        <v>35</v>
      </c>
      <c r="I6217">
        <v>1</v>
      </c>
      <c r="J6217">
        <v>0</v>
      </c>
      <c r="K6217">
        <v>1</v>
      </c>
      <c r="L6217">
        <v>1</v>
      </c>
      <c r="M6217">
        <v>0</v>
      </c>
      <c r="N6217">
        <v>2</v>
      </c>
      <c r="O6217" t="s">
        <v>19</v>
      </c>
      <c r="P6217" t="str">
        <f>UPPER(Table1[[#This Row],[Venue]])</f>
        <v>HOME</v>
      </c>
    </row>
    <row r="6218" spans="1:16" hidden="1" x14ac:dyDescent="0.45">
      <c r="A6218">
        <v>40046155</v>
      </c>
      <c r="B6218" t="s">
        <v>357</v>
      </c>
      <c r="C6218">
        <v>45263</v>
      </c>
      <c r="D6218">
        <v>76824</v>
      </c>
      <c r="E6218">
        <v>20232024</v>
      </c>
      <c r="F6218" t="s">
        <v>17</v>
      </c>
      <c r="G6218" t="s">
        <v>104</v>
      </c>
      <c r="H6218">
        <v>48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  <c r="O6218" t="s">
        <v>19</v>
      </c>
      <c r="P6218" t="str">
        <f>UPPER(Table1[[#This Row],[Venue]])</f>
        <v>HOME</v>
      </c>
    </row>
    <row r="6219" spans="1:16" hidden="1" x14ac:dyDescent="0.45">
      <c r="A6219">
        <v>40046155</v>
      </c>
      <c r="B6219" t="s">
        <v>357</v>
      </c>
      <c r="C6219">
        <v>45263</v>
      </c>
      <c r="D6219">
        <v>76824</v>
      </c>
      <c r="E6219">
        <v>20232024</v>
      </c>
      <c r="F6219" t="s">
        <v>17</v>
      </c>
      <c r="G6219" t="s">
        <v>496</v>
      </c>
      <c r="H6219">
        <v>61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 t="s">
        <v>19</v>
      </c>
      <c r="P6219" t="str">
        <f>UPPER(Table1[[#This Row],[Venue]])</f>
        <v>HOME</v>
      </c>
    </row>
    <row r="6220" spans="1:16" hidden="1" x14ac:dyDescent="0.45">
      <c r="A6220">
        <v>40046155</v>
      </c>
      <c r="B6220" t="s">
        <v>357</v>
      </c>
      <c r="C6220">
        <v>45263</v>
      </c>
      <c r="D6220">
        <v>76824</v>
      </c>
      <c r="E6220">
        <v>20232024</v>
      </c>
      <c r="F6220" t="s">
        <v>17</v>
      </c>
      <c r="G6220" t="s">
        <v>106</v>
      </c>
      <c r="H6220">
        <v>67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 t="s">
        <v>19</v>
      </c>
      <c r="P6220" t="str">
        <f>UPPER(Table1[[#This Row],[Venue]])</f>
        <v>HOME</v>
      </c>
    </row>
    <row r="6221" spans="1:16" hidden="1" x14ac:dyDescent="0.45">
      <c r="A6221">
        <v>40046155</v>
      </c>
      <c r="B6221" t="s">
        <v>357</v>
      </c>
      <c r="C6221">
        <v>45263</v>
      </c>
      <c r="D6221">
        <v>76824</v>
      </c>
      <c r="E6221">
        <v>20232024</v>
      </c>
      <c r="F6221" t="s">
        <v>17</v>
      </c>
      <c r="G6221" t="s">
        <v>108</v>
      </c>
      <c r="H6221">
        <v>88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  <c r="O6221" t="s">
        <v>19</v>
      </c>
      <c r="P6221" t="str">
        <f>UPPER(Table1[[#This Row],[Venue]])</f>
        <v>HOME</v>
      </c>
    </row>
    <row r="6222" spans="1:16" hidden="1" x14ac:dyDescent="0.45">
      <c r="A6222">
        <v>40046155</v>
      </c>
      <c r="B6222" t="s">
        <v>357</v>
      </c>
      <c r="C6222">
        <v>45263</v>
      </c>
      <c r="D6222">
        <v>76824</v>
      </c>
      <c r="E6222">
        <v>20232024</v>
      </c>
      <c r="F6222" t="s">
        <v>17</v>
      </c>
      <c r="G6222" t="s">
        <v>37</v>
      </c>
      <c r="H6222">
        <v>90</v>
      </c>
      <c r="I6222">
        <v>2</v>
      </c>
      <c r="J6222">
        <v>0</v>
      </c>
      <c r="K6222">
        <v>1</v>
      </c>
      <c r="L6222">
        <v>2</v>
      </c>
      <c r="M6222">
        <v>0</v>
      </c>
      <c r="N6222">
        <v>0</v>
      </c>
      <c r="O6222" t="s">
        <v>19</v>
      </c>
      <c r="P6222" t="str">
        <f>UPPER(Table1[[#This Row],[Venue]])</f>
        <v>HOME</v>
      </c>
    </row>
    <row r="6223" spans="1:16" hidden="1" x14ac:dyDescent="0.45">
      <c r="A6223">
        <v>40046155</v>
      </c>
      <c r="B6223" t="s">
        <v>357</v>
      </c>
      <c r="C6223">
        <v>45263</v>
      </c>
      <c r="D6223">
        <v>76824</v>
      </c>
      <c r="E6223">
        <v>20232024</v>
      </c>
      <c r="F6223" t="s">
        <v>17</v>
      </c>
      <c r="G6223" t="s">
        <v>109</v>
      </c>
      <c r="H6223">
        <v>91</v>
      </c>
      <c r="I6223">
        <v>1</v>
      </c>
      <c r="J6223">
        <v>0</v>
      </c>
      <c r="K6223">
        <v>1</v>
      </c>
      <c r="L6223">
        <v>1</v>
      </c>
      <c r="M6223">
        <v>0</v>
      </c>
      <c r="N6223">
        <v>2</v>
      </c>
      <c r="O6223" t="s">
        <v>19</v>
      </c>
      <c r="P6223" t="str">
        <f>UPPER(Table1[[#This Row],[Venue]])</f>
        <v>HOME</v>
      </c>
    </row>
    <row r="6224" spans="1:16" hidden="1" x14ac:dyDescent="0.45">
      <c r="A6224">
        <v>40046155</v>
      </c>
      <c r="B6224" t="s">
        <v>357</v>
      </c>
      <c r="C6224">
        <v>45263</v>
      </c>
      <c r="D6224">
        <v>76824</v>
      </c>
      <c r="E6224">
        <v>20232024</v>
      </c>
      <c r="F6224" t="s">
        <v>17</v>
      </c>
      <c r="G6224" t="s">
        <v>110</v>
      </c>
      <c r="H6224">
        <v>98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  <c r="O6224" t="s">
        <v>19</v>
      </c>
      <c r="P6224" t="str">
        <f>UPPER(Table1[[#This Row],[Venue]])</f>
        <v>HOME</v>
      </c>
    </row>
    <row r="6225" spans="1:16" hidden="1" x14ac:dyDescent="0.45">
      <c r="A6225">
        <v>40046155</v>
      </c>
      <c r="B6225" t="s">
        <v>357</v>
      </c>
      <c r="C6225">
        <v>45263</v>
      </c>
      <c r="D6225">
        <v>76824</v>
      </c>
      <c r="E6225">
        <v>20232024</v>
      </c>
      <c r="F6225" t="s">
        <v>17</v>
      </c>
      <c r="G6225" t="s">
        <v>556</v>
      </c>
      <c r="H6225">
        <v>1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 t="s">
        <v>40</v>
      </c>
      <c r="P6225" t="str">
        <f>UPPER(Table1[[#This Row],[Venue]])</f>
        <v>AWAY</v>
      </c>
    </row>
    <row r="6226" spans="1:16" hidden="1" x14ac:dyDescent="0.45">
      <c r="A6226">
        <v>40046155</v>
      </c>
      <c r="B6226" t="s">
        <v>357</v>
      </c>
      <c r="C6226">
        <v>45263</v>
      </c>
      <c r="D6226">
        <v>76824</v>
      </c>
      <c r="E6226">
        <v>20232024</v>
      </c>
      <c r="F6226" t="s">
        <v>17</v>
      </c>
      <c r="G6226" t="s">
        <v>41</v>
      </c>
      <c r="H6226">
        <v>3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 t="s">
        <v>40</v>
      </c>
      <c r="P6226" t="str">
        <f>UPPER(Table1[[#This Row],[Venue]])</f>
        <v>AWAY</v>
      </c>
    </row>
    <row r="6227" spans="1:16" hidden="1" x14ac:dyDescent="0.45">
      <c r="A6227">
        <v>40046155</v>
      </c>
      <c r="B6227" t="s">
        <v>357</v>
      </c>
      <c r="C6227">
        <v>45263</v>
      </c>
      <c r="D6227">
        <v>76824</v>
      </c>
      <c r="E6227">
        <v>20232024</v>
      </c>
      <c r="F6227" t="s">
        <v>17</v>
      </c>
      <c r="G6227" t="s">
        <v>483</v>
      </c>
      <c r="H6227">
        <v>8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2</v>
      </c>
      <c r="O6227" t="s">
        <v>40</v>
      </c>
      <c r="P6227" t="str">
        <f>UPPER(Table1[[#This Row],[Venue]])</f>
        <v>AWAY</v>
      </c>
    </row>
    <row r="6228" spans="1:16" hidden="1" x14ac:dyDescent="0.45">
      <c r="A6228">
        <v>40046155</v>
      </c>
      <c r="B6228" t="s">
        <v>357</v>
      </c>
      <c r="C6228">
        <v>45263</v>
      </c>
      <c r="D6228">
        <v>76824</v>
      </c>
      <c r="E6228">
        <v>20232024</v>
      </c>
      <c r="F6228" t="s">
        <v>17</v>
      </c>
      <c r="G6228" t="s">
        <v>536</v>
      </c>
      <c r="H6228">
        <v>11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  <c r="O6228" t="s">
        <v>40</v>
      </c>
      <c r="P6228" t="str">
        <f>UPPER(Table1[[#This Row],[Venue]])</f>
        <v>AWAY</v>
      </c>
    </row>
    <row r="6229" spans="1:16" hidden="1" x14ac:dyDescent="0.45">
      <c r="A6229">
        <v>40046155</v>
      </c>
      <c r="B6229" t="s">
        <v>357</v>
      </c>
      <c r="C6229">
        <v>45263</v>
      </c>
      <c r="D6229">
        <v>76824</v>
      </c>
      <c r="E6229">
        <v>20232024</v>
      </c>
      <c r="F6229" t="s">
        <v>17</v>
      </c>
      <c r="G6229" t="s">
        <v>43</v>
      </c>
      <c r="H6229">
        <v>15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 t="s">
        <v>40</v>
      </c>
      <c r="P6229" t="str">
        <f>UPPER(Table1[[#This Row],[Venue]])</f>
        <v>AWAY</v>
      </c>
    </row>
    <row r="6230" spans="1:16" hidden="1" x14ac:dyDescent="0.45">
      <c r="A6230">
        <v>40046155</v>
      </c>
      <c r="B6230" t="s">
        <v>357</v>
      </c>
      <c r="C6230">
        <v>45263</v>
      </c>
      <c r="D6230">
        <v>76824</v>
      </c>
      <c r="E6230">
        <v>20232024</v>
      </c>
      <c r="F6230" t="s">
        <v>17</v>
      </c>
      <c r="G6230" t="s">
        <v>45</v>
      </c>
      <c r="H6230">
        <v>17</v>
      </c>
      <c r="I6230">
        <v>1</v>
      </c>
      <c r="J6230">
        <v>0</v>
      </c>
      <c r="K6230">
        <v>1</v>
      </c>
      <c r="L6230">
        <v>1</v>
      </c>
      <c r="M6230">
        <v>0</v>
      </c>
      <c r="N6230">
        <v>0</v>
      </c>
      <c r="O6230" t="s">
        <v>40</v>
      </c>
      <c r="P6230" t="str">
        <f>UPPER(Table1[[#This Row],[Venue]])</f>
        <v>AWAY</v>
      </c>
    </row>
    <row r="6231" spans="1:16" hidden="1" x14ac:dyDescent="0.45">
      <c r="A6231">
        <v>40046155</v>
      </c>
      <c r="B6231" t="s">
        <v>357</v>
      </c>
      <c r="C6231">
        <v>45263</v>
      </c>
      <c r="D6231">
        <v>76824</v>
      </c>
      <c r="E6231">
        <v>20232024</v>
      </c>
      <c r="F6231" t="s">
        <v>17</v>
      </c>
      <c r="G6231" t="s">
        <v>47</v>
      </c>
      <c r="H6231">
        <v>24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  <c r="O6231" t="s">
        <v>40</v>
      </c>
      <c r="P6231" t="str">
        <f>UPPER(Table1[[#This Row],[Venue]])</f>
        <v>AWAY</v>
      </c>
    </row>
    <row r="6232" spans="1:16" hidden="1" x14ac:dyDescent="0.45">
      <c r="A6232">
        <v>40046155</v>
      </c>
      <c r="B6232" t="s">
        <v>357</v>
      </c>
      <c r="C6232">
        <v>45263</v>
      </c>
      <c r="D6232">
        <v>76824</v>
      </c>
      <c r="E6232">
        <v>20232024</v>
      </c>
      <c r="F6232" t="s">
        <v>17</v>
      </c>
      <c r="G6232" t="s">
        <v>48</v>
      </c>
      <c r="H6232">
        <v>28</v>
      </c>
      <c r="I6232">
        <v>1</v>
      </c>
      <c r="J6232">
        <v>0</v>
      </c>
      <c r="K6232">
        <v>1</v>
      </c>
      <c r="L6232">
        <v>1</v>
      </c>
      <c r="M6232">
        <v>0</v>
      </c>
      <c r="N6232">
        <v>4</v>
      </c>
      <c r="O6232" t="s">
        <v>40</v>
      </c>
      <c r="P6232" t="str">
        <f>UPPER(Table1[[#This Row],[Venue]])</f>
        <v>AWAY</v>
      </c>
    </row>
    <row r="6233" spans="1:16" hidden="1" x14ac:dyDescent="0.45">
      <c r="A6233">
        <v>40046155</v>
      </c>
      <c r="B6233" t="s">
        <v>357</v>
      </c>
      <c r="C6233">
        <v>45263</v>
      </c>
      <c r="D6233">
        <v>76824</v>
      </c>
      <c r="E6233">
        <v>20232024</v>
      </c>
      <c r="F6233" t="s">
        <v>17</v>
      </c>
      <c r="G6233" t="s">
        <v>49</v>
      </c>
      <c r="H6233">
        <v>31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 t="s">
        <v>40</v>
      </c>
      <c r="P6233" t="str">
        <f>UPPER(Table1[[#This Row],[Venue]])</f>
        <v>AWAY</v>
      </c>
    </row>
    <row r="6234" spans="1:16" hidden="1" x14ac:dyDescent="0.45">
      <c r="A6234">
        <v>40046155</v>
      </c>
      <c r="B6234" t="s">
        <v>357</v>
      </c>
      <c r="C6234">
        <v>45263</v>
      </c>
      <c r="D6234">
        <v>76824</v>
      </c>
      <c r="E6234">
        <v>20232024</v>
      </c>
      <c r="F6234" t="s">
        <v>17</v>
      </c>
      <c r="G6234" t="s">
        <v>484</v>
      </c>
      <c r="H6234">
        <v>43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  <c r="O6234" t="s">
        <v>40</v>
      </c>
      <c r="P6234" t="str">
        <f>UPPER(Table1[[#This Row],[Venue]])</f>
        <v>AWAY</v>
      </c>
    </row>
    <row r="6235" spans="1:16" hidden="1" x14ac:dyDescent="0.45">
      <c r="A6235">
        <v>40046155</v>
      </c>
      <c r="B6235" t="s">
        <v>357</v>
      </c>
      <c r="C6235">
        <v>45263</v>
      </c>
      <c r="D6235">
        <v>76824</v>
      </c>
      <c r="E6235">
        <v>20232024</v>
      </c>
      <c r="F6235" t="s">
        <v>17</v>
      </c>
      <c r="G6235" t="s">
        <v>51</v>
      </c>
      <c r="H6235">
        <v>77</v>
      </c>
      <c r="I6235">
        <v>2</v>
      </c>
      <c r="J6235">
        <v>2</v>
      </c>
      <c r="K6235">
        <v>1</v>
      </c>
      <c r="L6235">
        <v>0</v>
      </c>
      <c r="M6235">
        <v>0</v>
      </c>
      <c r="N6235">
        <v>0</v>
      </c>
      <c r="O6235" t="s">
        <v>40</v>
      </c>
      <c r="P6235" t="str">
        <f>UPPER(Table1[[#This Row],[Venue]])</f>
        <v>AWAY</v>
      </c>
    </row>
    <row r="6236" spans="1:16" hidden="1" x14ac:dyDescent="0.45">
      <c r="A6236">
        <v>40046155</v>
      </c>
      <c r="B6236" t="s">
        <v>357</v>
      </c>
      <c r="C6236">
        <v>45263</v>
      </c>
      <c r="D6236">
        <v>76824</v>
      </c>
      <c r="E6236">
        <v>20232024</v>
      </c>
      <c r="F6236" t="s">
        <v>17</v>
      </c>
      <c r="G6236" t="s">
        <v>485</v>
      </c>
      <c r="H6236">
        <v>80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  <c r="O6236" t="s">
        <v>40</v>
      </c>
      <c r="P6236" t="str">
        <f>UPPER(Table1[[#This Row],[Venue]])</f>
        <v>AWAY</v>
      </c>
    </row>
    <row r="6237" spans="1:16" hidden="1" x14ac:dyDescent="0.45">
      <c r="A6237">
        <v>40046155</v>
      </c>
      <c r="B6237" t="s">
        <v>357</v>
      </c>
      <c r="C6237">
        <v>45263</v>
      </c>
      <c r="D6237">
        <v>76824</v>
      </c>
      <c r="E6237">
        <v>20232024</v>
      </c>
      <c r="F6237" t="s">
        <v>17</v>
      </c>
      <c r="G6237" t="s">
        <v>486</v>
      </c>
      <c r="H6237">
        <v>82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  <c r="O6237" t="s">
        <v>40</v>
      </c>
      <c r="P6237" t="str">
        <f>UPPER(Table1[[#This Row],[Venue]])</f>
        <v>AWAY</v>
      </c>
    </row>
    <row r="6238" spans="1:16" hidden="1" x14ac:dyDescent="0.45">
      <c r="A6238">
        <v>40046155</v>
      </c>
      <c r="B6238" t="s">
        <v>357</v>
      </c>
      <c r="C6238">
        <v>45263</v>
      </c>
      <c r="D6238">
        <v>76824</v>
      </c>
      <c r="E6238">
        <v>20232024</v>
      </c>
      <c r="F6238" t="s">
        <v>17</v>
      </c>
      <c r="G6238" t="s">
        <v>538</v>
      </c>
      <c r="H6238">
        <v>89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  <c r="O6238" t="s">
        <v>40</v>
      </c>
      <c r="P6238" t="str">
        <f>UPPER(Table1[[#This Row],[Venue]])</f>
        <v>AWAY</v>
      </c>
    </row>
    <row r="6239" spans="1:16" hidden="1" x14ac:dyDescent="0.45">
      <c r="A6239">
        <v>40044456</v>
      </c>
      <c r="B6239" t="s">
        <v>293</v>
      </c>
      <c r="C6239">
        <v>45265</v>
      </c>
      <c r="D6239">
        <v>75125</v>
      </c>
      <c r="E6239">
        <v>20232024</v>
      </c>
      <c r="F6239" t="s">
        <v>17</v>
      </c>
      <c r="G6239" t="s">
        <v>461</v>
      </c>
      <c r="H6239">
        <v>6</v>
      </c>
      <c r="I6239">
        <v>1</v>
      </c>
      <c r="J6239">
        <v>0</v>
      </c>
      <c r="K6239">
        <v>1</v>
      </c>
      <c r="L6239">
        <v>1</v>
      </c>
      <c r="M6239">
        <v>0</v>
      </c>
      <c r="N6239">
        <v>0</v>
      </c>
      <c r="O6239" t="s">
        <v>19</v>
      </c>
      <c r="P6239" t="str">
        <f>UPPER(Table1[[#This Row],[Venue]])</f>
        <v>HOME</v>
      </c>
    </row>
    <row r="6240" spans="1:16" hidden="1" x14ac:dyDescent="0.45">
      <c r="A6240">
        <v>40044456</v>
      </c>
      <c r="B6240" t="s">
        <v>293</v>
      </c>
      <c r="C6240">
        <v>45265</v>
      </c>
      <c r="D6240">
        <v>75125</v>
      </c>
      <c r="E6240">
        <v>20232024</v>
      </c>
      <c r="F6240" t="s">
        <v>17</v>
      </c>
      <c r="G6240" t="s">
        <v>151</v>
      </c>
      <c r="H6240">
        <v>8</v>
      </c>
      <c r="I6240">
        <v>1</v>
      </c>
      <c r="J6240">
        <v>0</v>
      </c>
      <c r="K6240">
        <v>1</v>
      </c>
      <c r="L6240">
        <v>1</v>
      </c>
      <c r="M6240">
        <v>0</v>
      </c>
      <c r="N6240">
        <v>0</v>
      </c>
      <c r="O6240" t="s">
        <v>19</v>
      </c>
      <c r="P6240" t="str">
        <f>UPPER(Table1[[#This Row],[Venue]])</f>
        <v>HOME</v>
      </c>
    </row>
    <row r="6241" spans="1:16" hidden="1" x14ac:dyDescent="0.45">
      <c r="A6241">
        <v>40044456</v>
      </c>
      <c r="B6241" t="s">
        <v>293</v>
      </c>
      <c r="C6241">
        <v>45265</v>
      </c>
      <c r="D6241">
        <v>75125</v>
      </c>
      <c r="E6241">
        <v>20232024</v>
      </c>
      <c r="F6241" t="s">
        <v>17</v>
      </c>
      <c r="G6241" t="s">
        <v>152</v>
      </c>
      <c r="H6241">
        <v>14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  <c r="O6241" t="s">
        <v>19</v>
      </c>
      <c r="P6241" t="str">
        <f>UPPER(Table1[[#This Row],[Venue]])</f>
        <v>HOME</v>
      </c>
    </row>
    <row r="6242" spans="1:16" hidden="1" x14ac:dyDescent="0.45">
      <c r="A6242">
        <v>40044456</v>
      </c>
      <c r="B6242" t="s">
        <v>293</v>
      </c>
      <c r="C6242">
        <v>45265</v>
      </c>
      <c r="D6242">
        <v>75125</v>
      </c>
      <c r="E6242">
        <v>20232024</v>
      </c>
      <c r="F6242" t="s">
        <v>17</v>
      </c>
      <c r="G6242" t="s">
        <v>462</v>
      </c>
      <c r="H6242">
        <v>15</v>
      </c>
      <c r="I6242">
        <v>1</v>
      </c>
      <c r="J6242">
        <v>1</v>
      </c>
      <c r="K6242">
        <v>1</v>
      </c>
      <c r="L6242">
        <v>0</v>
      </c>
      <c r="M6242">
        <v>0</v>
      </c>
      <c r="N6242">
        <v>0</v>
      </c>
      <c r="O6242" t="s">
        <v>19</v>
      </c>
      <c r="P6242" t="str">
        <f>UPPER(Table1[[#This Row],[Venue]])</f>
        <v>HOME</v>
      </c>
    </row>
    <row r="6243" spans="1:16" hidden="1" x14ac:dyDescent="0.45">
      <c r="A6243">
        <v>40044456</v>
      </c>
      <c r="B6243" t="s">
        <v>293</v>
      </c>
      <c r="C6243">
        <v>45265</v>
      </c>
      <c r="D6243">
        <v>75125</v>
      </c>
      <c r="E6243">
        <v>20232024</v>
      </c>
      <c r="F6243" t="s">
        <v>17</v>
      </c>
      <c r="G6243" t="s">
        <v>396</v>
      </c>
      <c r="H6243">
        <v>17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 t="s">
        <v>19</v>
      </c>
      <c r="P6243" t="str">
        <f>UPPER(Table1[[#This Row],[Venue]])</f>
        <v>HOME</v>
      </c>
    </row>
    <row r="6244" spans="1:16" hidden="1" x14ac:dyDescent="0.45">
      <c r="A6244">
        <v>40044456</v>
      </c>
      <c r="B6244" t="s">
        <v>293</v>
      </c>
      <c r="C6244">
        <v>45265</v>
      </c>
      <c r="D6244">
        <v>75125</v>
      </c>
      <c r="E6244">
        <v>20232024</v>
      </c>
      <c r="F6244" t="s">
        <v>17</v>
      </c>
      <c r="G6244" t="s">
        <v>463</v>
      </c>
      <c r="H6244">
        <v>24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  <c r="O6244" t="s">
        <v>19</v>
      </c>
      <c r="P6244" t="str">
        <f>UPPER(Table1[[#This Row],[Venue]])</f>
        <v>HOME</v>
      </c>
    </row>
    <row r="6245" spans="1:16" hidden="1" x14ac:dyDescent="0.45">
      <c r="A6245">
        <v>40044456</v>
      </c>
      <c r="B6245" t="s">
        <v>293</v>
      </c>
      <c r="C6245">
        <v>45265</v>
      </c>
      <c r="D6245">
        <v>75125</v>
      </c>
      <c r="E6245">
        <v>20232024</v>
      </c>
      <c r="F6245" t="s">
        <v>17</v>
      </c>
      <c r="G6245" t="s">
        <v>464</v>
      </c>
      <c r="H6245">
        <v>27</v>
      </c>
      <c r="I6245">
        <v>1</v>
      </c>
      <c r="J6245">
        <v>1</v>
      </c>
      <c r="K6245">
        <v>1</v>
      </c>
      <c r="L6245">
        <v>0</v>
      </c>
      <c r="M6245">
        <v>0</v>
      </c>
      <c r="N6245">
        <v>0</v>
      </c>
      <c r="O6245" t="s">
        <v>19</v>
      </c>
      <c r="P6245" t="str">
        <f>UPPER(Table1[[#This Row],[Venue]])</f>
        <v>HOME</v>
      </c>
    </row>
    <row r="6246" spans="1:16" hidden="1" x14ac:dyDescent="0.45">
      <c r="A6246">
        <v>40044456</v>
      </c>
      <c r="B6246" t="s">
        <v>293</v>
      </c>
      <c r="C6246">
        <v>45265</v>
      </c>
      <c r="D6246">
        <v>75125</v>
      </c>
      <c r="E6246">
        <v>20232024</v>
      </c>
      <c r="F6246" t="s">
        <v>17</v>
      </c>
      <c r="G6246" t="s">
        <v>187</v>
      </c>
      <c r="H6246">
        <v>61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2</v>
      </c>
      <c r="O6246" t="s">
        <v>19</v>
      </c>
      <c r="P6246" t="str">
        <f>UPPER(Table1[[#This Row],[Venue]])</f>
        <v>HOME</v>
      </c>
    </row>
    <row r="6247" spans="1:16" hidden="1" x14ac:dyDescent="0.45">
      <c r="A6247">
        <v>40044456</v>
      </c>
      <c r="B6247" t="s">
        <v>293</v>
      </c>
      <c r="C6247">
        <v>45265</v>
      </c>
      <c r="D6247">
        <v>75125</v>
      </c>
      <c r="E6247">
        <v>20232024</v>
      </c>
      <c r="F6247" t="s">
        <v>17</v>
      </c>
      <c r="G6247" t="s">
        <v>155</v>
      </c>
      <c r="H6247">
        <v>62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  <c r="O6247" t="s">
        <v>19</v>
      </c>
      <c r="P6247" t="str">
        <f>UPPER(Table1[[#This Row],[Venue]])</f>
        <v>HOME</v>
      </c>
    </row>
    <row r="6248" spans="1:16" hidden="1" x14ac:dyDescent="0.45">
      <c r="A6248">
        <v>40044456</v>
      </c>
      <c r="B6248" t="s">
        <v>293</v>
      </c>
      <c r="C6248">
        <v>45265</v>
      </c>
      <c r="D6248">
        <v>75125</v>
      </c>
      <c r="E6248">
        <v>20232024</v>
      </c>
      <c r="F6248" t="s">
        <v>17</v>
      </c>
      <c r="G6248" t="s">
        <v>188</v>
      </c>
      <c r="H6248">
        <v>72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  <c r="O6248" t="s">
        <v>19</v>
      </c>
      <c r="P6248" t="str">
        <f>UPPER(Table1[[#This Row],[Venue]])</f>
        <v>HOME</v>
      </c>
    </row>
    <row r="6249" spans="1:16" hidden="1" x14ac:dyDescent="0.45">
      <c r="A6249">
        <v>40044456</v>
      </c>
      <c r="B6249" t="s">
        <v>293</v>
      </c>
      <c r="C6249">
        <v>45265</v>
      </c>
      <c r="D6249">
        <v>75125</v>
      </c>
      <c r="E6249">
        <v>20232024</v>
      </c>
      <c r="F6249" t="s">
        <v>17</v>
      </c>
      <c r="G6249" t="s">
        <v>157</v>
      </c>
      <c r="H6249">
        <v>77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 t="s">
        <v>19</v>
      </c>
      <c r="P6249" t="str">
        <f>UPPER(Table1[[#This Row],[Venue]])</f>
        <v>HOME</v>
      </c>
    </row>
    <row r="6250" spans="1:16" hidden="1" x14ac:dyDescent="0.45">
      <c r="A6250">
        <v>40044456</v>
      </c>
      <c r="B6250" t="s">
        <v>293</v>
      </c>
      <c r="C6250">
        <v>45265</v>
      </c>
      <c r="D6250">
        <v>75125</v>
      </c>
      <c r="E6250">
        <v>20232024</v>
      </c>
      <c r="F6250" t="s">
        <v>17</v>
      </c>
      <c r="G6250" t="s">
        <v>158</v>
      </c>
      <c r="H6250">
        <v>88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  <c r="O6250" t="s">
        <v>19</v>
      </c>
      <c r="P6250" t="str">
        <f>UPPER(Table1[[#This Row],[Venue]])</f>
        <v>HOME</v>
      </c>
    </row>
    <row r="6251" spans="1:16" hidden="1" x14ac:dyDescent="0.45">
      <c r="A6251">
        <v>40044456</v>
      </c>
      <c r="B6251" t="s">
        <v>293</v>
      </c>
      <c r="C6251">
        <v>45265</v>
      </c>
      <c r="D6251">
        <v>75125</v>
      </c>
      <c r="E6251">
        <v>20232024</v>
      </c>
      <c r="F6251" t="s">
        <v>17</v>
      </c>
      <c r="G6251" t="s">
        <v>465</v>
      </c>
      <c r="H6251">
        <v>90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  <c r="O6251" t="s">
        <v>19</v>
      </c>
      <c r="P6251" t="str">
        <f>UPPER(Table1[[#This Row],[Venue]])</f>
        <v>HOME</v>
      </c>
    </row>
    <row r="6252" spans="1:16" hidden="1" x14ac:dyDescent="0.45">
      <c r="A6252">
        <v>40044456</v>
      </c>
      <c r="B6252" t="s">
        <v>293</v>
      </c>
      <c r="C6252">
        <v>45265</v>
      </c>
      <c r="D6252">
        <v>75125</v>
      </c>
      <c r="E6252">
        <v>20232024</v>
      </c>
      <c r="F6252" t="s">
        <v>17</v>
      </c>
      <c r="G6252" t="s">
        <v>132</v>
      </c>
      <c r="H6252">
        <v>4</v>
      </c>
      <c r="I6252">
        <v>2</v>
      </c>
      <c r="J6252">
        <v>2</v>
      </c>
      <c r="K6252">
        <v>1</v>
      </c>
      <c r="L6252">
        <v>0</v>
      </c>
      <c r="M6252">
        <v>0</v>
      </c>
      <c r="N6252">
        <v>0</v>
      </c>
      <c r="O6252" t="s">
        <v>40</v>
      </c>
      <c r="P6252" t="str">
        <f>UPPER(Table1[[#This Row],[Venue]])</f>
        <v>AWAY</v>
      </c>
    </row>
    <row r="6253" spans="1:16" hidden="1" x14ac:dyDescent="0.45">
      <c r="A6253">
        <v>40044456</v>
      </c>
      <c r="B6253" t="s">
        <v>293</v>
      </c>
      <c r="C6253">
        <v>45265</v>
      </c>
      <c r="D6253">
        <v>75125</v>
      </c>
      <c r="E6253">
        <v>20232024</v>
      </c>
      <c r="F6253" t="s">
        <v>17</v>
      </c>
      <c r="G6253" t="s">
        <v>133</v>
      </c>
      <c r="H6253">
        <v>5</v>
      </c>
      <c r="I6253">
        <v>2</v>
      </c>
      <c r="J6253">
        <v>1</v>
      </c>
      <c r="K6253">
        <v>1</v>
      </c>
      <c r="L6253">
        <v>1</v>
      </c>
      <c r="M6253">
        <v>0</v>
      </c>
      <c r="N6253">
        <v>0</v>
      </c>
      <c r="O6253" t="s">
        <v>40</v>
      </c>
      <c r="P6253" t="str">
        <f>UPPER(Table1[[#This Row],[Venue]])</f>
        <v>AWAY</v>
      </c>
    </row>
    <row r="6254" spans="1:16" hidden="1" x14ac:dyDescent="0.45">
      <c r="A6254">
        <v>40044456</v>
      </c>
      <c r="B6254" t="s">
        <v>293</v>
      </c>
      <c r="C6254">
        <v>45265</v>
      </c>
      <c r="D6254">
        <v>75125</v>
      </c>
      <c r="E6254">
        <v>20232024</v>
      </c>
      <c r="F6254" t="s">
        <v>17</v>
      </c>
      <c r="G6254" t="s">
        <v>171</v>
      </c>
      <c r="H6254">
        <v>8</v>
      </c>
      <c r="I6254">
        <v>1</v>
      </c>
      <c r="J6254">
        <v>1</v>
      </c>
      <c r="K6254">
        <v>1</v>
      </c>
      <c r="L6254">
        <v>0</v>
      </c>
      <c r="M6254">
        <v>0</v>
      </c>
      <c r="N6254">
        <v>0</v>
      </c>
      <c r="O6254" t="s">
        <v>40</v>
      </c>
      <c r="P6254" t="str">
        <f>UPPER(Table1[[#This Row],[Venue]])</f>
        <v>AWAY</v>
      </c>
    </row>
    <row r="6255" spans="1:16" hidden="1" x14ac:dyDescent="0.45">
      <c r="A6255">
        <v>40044456</v>
      </c>
      <c r="B6255" t="s">
        <v>293</v>
      </c>
      <c r="C6255">
        <v>45265</v>
      </c>
      <c r="D6255">
        <v>75125</v>
      </c>
      <c r="E6255">
        <v>20232024</v>
      </c>
      <c r="F6255" t="s">
        <v>17</v>
      </c>
      <c r="G6255" t="s">
        <v>265</v>
      </c>
      <c r="H6255">
        <v>14</v>
      </c>
      <c r="I6255">
        <v>2</v>
      </c>
      <c r="J6255">
        <v>0</v>
      </c>
      <c r="K6255">
        <v>1</v>
      </c>
      <c r="L6255">
        <v>2</v>
      </c>
      <c r="M6255">
        <v>0</v>
      </c>
      <c r="N6255">
        <v>0</v>
      </c>
      <c r="O6255" t="s">
        <v>40</v>
      </c>
      <c r="P6255" t="str">
        <f>UPPER(Table1[[#This Row],[Venue]])</f>
        <v>AWAY</v>
      </c>
    </row>
    <row r="6256" spans="1:16" hidden="1" x14ac:dyDescent="0.45">
      <c r="A6256">
        <v>40044456</v>
      </c>
      <c r="B6256" t="s">
        <v>293</v>
      </c>
      <c r="C6256">
        <v>45265</v>
      </c>
      <c r="D6256">
        <v>75125</v>
      </c>
      <c r="E6256">
        <v>20232024</v>
      </c>
      <c r="F6256" t="s">
        <v>17</v>
      </c>
      <c r="G6256" t="s">
        <v>180</v>
      </c>
      <c r="H6256">
        <v>19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  <c r="O6256" t="s">
        <v>40</v>
      </c>
      <c r="P6256" t="str">
        <f>UPPER(Table1[[#This Row],[Venue]])</f>
        <v>AWAY</v>
      </c>
    </row>
    <row r="6257" spans="1:16" hidden="1" x14ac:dyDescent="0.45">
      <c r="A6257">
        <v>40044456</v>
      </c>
      <c r="B6257" t="s">
        <v>293</v>
      </c>
      <c r="C6257">
        <v>45265</v>
      </c>
      <c r="D6257">
        <v>75125</v>
      </c>
      <c r="E6257">
        <v>20232024</v>
      </c>
      <c r="F6257" t="s">
        <v>17</v>
      </c>
      <c r="G6257" t="s">
        <v>516</v>
      </c>
      <c r="H6257">
        <v>20</v>
      </c>
      <c r="I6257">
        <v>1</v>
      </c>
      <c r="J6257">
        <v>0</v>
      </c>
      <c r="K6257">
        <v>1</v>
      </c>
      <c r="L6257">
        <v>1</v>
      </c>
      <c r="M6257">
        <v>0</v>
      </c>
      <c r="N6257">
        <v>0</v>
      </c>
      <c r="O6257" t="s">
        <v>40</v>
      </c>
      <c r="P6257" t="str">
        <f>UPPER(Table1[[#This Row],[Venue]])</f>
        <v>AWAY</v>
      </c>
    </row>
    <row r="6258" spans="1:16" hidden="1" x14ac:dyDescent="0.45">
      <c r="A6258">
        <v>40044456</v>
      </c>
      <c r="B6258" t="s">
        <v>293</v>
      </c>
      <c r="C6258">
        <v>45265</v>
      </c>
      <c r="D6258">
        <v>75125</v>
      </c>
      <c r="E6258">
        <v>20232024</v>
      </c>
      <c r="F6258" t="s">
        <v>17</v>
      </c>
      <c r="G6258" t="s">
        <v>289</v>
      </c>
      <c r="H6258">
        <v>22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 t="s">
        <v>40</v>
      </c>
      <c r="P6258" t="str">
        <f>UPPER(Table1[[#This Row],[Venue]])</f>
        <v>AWAY</v>
      </c>
    </row>
    <row r="6259" spans="1:16" hidden="1" x14ac:dyDescent="0.45">
      <c r="A6259">
        <v>40044456</v>
      </c>
      <c r="B6259" t="s">
        <v>293</v>
      </c>
      <c r="C6259">
        <v>45265</v>
      </c>
      <c r="D6259">
        <v>75125</v>
      </c>
      <c r="E6259">
        <v>20232024</v>
      </c>
      <c r="F6259" t="s">
        <v>17</v>
      </c>
      <c r="G6259" t="s">
        <v>374</v>
      </c>
      <c r="H6259">
        <v>24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  <c r="O6259" t="s">
        <v>40</v>
      </c>
      <c r="P6259" t="str">
        <f>UPPER(Table1[[#This Row],[Venue]])</f>
        <v>AWAY</v>
      </c>
    </row>
    <row r="6260" spans="1:16" hidden="1" x14ac:dyDescent="0.45">
      <c r="A6260">
        <v>40044456</v>
      </c>
      <c r="B6260" t="s">
        <v>293</v>
      </c>
      <c r="C6260">
        <v>45265</v>
      </c>
      <c r="D6260">
        <v>75125</v>
      </c>
      <c r="E6260">
        <v>20232024</v>
      </c>
      <c r="F6260" t="s">
        <v>17</v>
      </c>
      <c r="G6260" t="s">
        <v>349</v>
      </c>
      <c r="H6260">
        <v>25</v>
      </c>
      <c r="I6260">
        <v>7</v>
      </c>
      <c r="J6260">
        <v>2</v>
      </c>
      <c r="K6260">
        <v>1</v>
      </c>
      <c r="L6260">
        <v>5</v>
      </c>
      <c r="M6260">
        <v>0</v>
      </c>
      <c r="N6260">
        <v>0</v>
      </c>
      <c r="O6260" t="s">
        <v>40</v>
      </c>
      <c r="P6260" t="str">
        <f>UPPER(Table1[[#This Row],[Venue]])</f>
        <v>AWAY</v>
      </c>
    </row>
    <row r="6261" spans="1:16" hidden="1" x14ac:dyDescent="0.45">
      <c r="A6261">
        <v>40044456</v>
      </c>
      <c r="B6261" t="s">
        <v>293</v>
      </c>
      <c r="C6261">
        <v>45265</v>
      </c>
      <c r="D6261">
        <v>75125</v>
      </c>
      <c r="E6261">
        <v>20232024</v>
      </c>
      <c r="F6261" t="s">
        <v>17</v>
      </c>
      <c r="G6261" t="s">
        <v>517</v>
      </c>
      <c r="H6261">
        <v>51</v>
      </c>
      <c r="I6261">
        <v>2</v>
      </c>
      <c r="J6261">
        <v>1</v>
      </c>
      <c r="K6261">
        <v>1</v>
      </c>
      <c r="L6261">
        <v>1</v>
      </c>
      <c r="M6261">
        <v>0</v>
      </c>
      <c r="N6261">
        <v>0</v>
      </c>
      <c r="O6261" t="s">
        <v>40</v>
      </c>
      <c r="P6261" t="str">
        <f>UPPER(Table1[[#This Row],[Venue]])</f>
        <v>AWAY</v>
      </c>
    </row>
    <row r="6262" spans="1:16" hidden="1" x14ac:dyDescent="0.45">
      <c r="A6262">
        <v>40044456</v>
      </c>
      <c r="B6262" t="s">
        <v>293</v>
      </c>
      <c r="C6262">
        <v>45265</v>
      </c>
      <c r="D6262">
        <v>75125</v>
      </c>
      <c r="E6262">
        <v>20232024</v>
      </c>
      <c r="F6262" t="s">
        <v>17</v>
      </c>
      <c r="G6262" t="s">
        <v>131</v>
      </c>
      <c r="H6262">
        <v>80</v>
      </c>
      <c r="I6262">
        <v>1</v>
      </c>
      <c r="J6262">
        <v>0</v>
      </c>
      <c r="K6262">
        <v>1</v>
      </c>
      <c r="L6262">
        <v>1</v>
      </c>
      <c r="M6262">
        <v>0</v>
      </c>
      <c r="N6262">
        <v>2</v>
      </c>
      <c r="O6262" t="s">
        <v>40</v>
      </c>
      <c r="P6262" t="str">
        <f>UPPER(Table1[[#This Row],[Venue]])</f>
        <v>AWAY</v>
      </c>
    </row>
    <row r="6263" spans="1:16" hidden="1" x14ac:dyDescent="0.45">
      <c r="A6263">
        <v>40044456</v>
      </c>
      <c r="B6263" t="s">
        <v>293</v>
      </c>
      <c r="C6263">
        <v>45265</v>
      </c>
      <c r="D6263">
        <v>75125</v>
      </c>
      <c r="E6263">
        <v>20232024</v>
      </c>
      <c r="F6263" t="s">
        <v>17</v>
      </c>
      <c r="G6263" t="s">
        <v>375</v>
      </c>
      <c r="H6263">
        <v>88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  <c r="O6263" t="s">
        <v>40</v>
      </c>
      <c r="P6263" t="str">
        <f>UPPER(Table1[[#This Row],[Venue]])</f>
        <v>AWAY</v>
      </c>
    </row>
    <row r="6264" spans="1:16" hidden="1" x14ac:dyDescent="0.45">
      <c r="A6264">
        <v>40044456</v>
      </c>
      <c r="B6264" t="s">
        <v>293</v>
      </c>
      <c r="C6264">
        <v>45265</v>
      </c>
      <c r="D6264">
        <v>75125</v>
      </c>
      <c r="E6264">
        <v>20232024</v>
      </c>
      <c r="F6264" t="s">
        <v>17</v>
      </c>
      <c r="G6264" t="s">
        <v>561</v>
      </c>
      <c r="H6264">
        <v>92</v>
      </c>
      <c r="I6264">
        <v>2</v>
      </c>
      <c r="J6264">
        <v>0</v>
      </c>
      <c r="K6264">
        <v>1</v>
      </c>
      <c r="L6264">
        <v>2</v>
      </c>
      <c r="M6264">
        <v>0</v>
      </c>
      <c r="N6264">
        <v>0</v>
      </c>
      <c r="O6264" t="s">
        <v>40</v>
      </c>
      <c r="P6264" t="str">
        <f>UPPER(Table1[[#This Row],[Venue]])</f>
        <v>AWAY</v>
      </c>
    </row>
    <row r="6265" spans="1:16" hidden="1" x14ac:dyDescent="0.45">
      <c r="A6265">
        <v>40044456</v>
      </c>
      <c r="B6265" t="s">
        <v>293</v>
      </c>
      <c r="C6265">
        <v>45265</v>
      </c>
      <c r="D6265">
        <v>75125</v>
      </c>
      <c r="E6265">
        <v>20232024</v>
      </c>
      <c r="F6265" t="s">
        <v>17</v>
      </c>
      <c r="G6265" t="s">
        <v>529</v>
      </c>
      <c r="H6265">
        <v>99</v>
      </c>
      <c r="I6265">
        <v>2</v>
      </c>
      <c r="J6265">
        <v>2</v>
      </c>
      <c r="K6265">
        <v>1</v>
      </c>
      <c r="L6265">
        <v>0</v>
      </c>
      <c r="M6265">
        <v>0</v>
      </c>
      <c r="N6265">
        <v>2</v>
      </c>
      <c r="O6265" t="s">
        <v>40</v>
      </c>
      <c r="P6265" t="str">
        <f>UPPER(Table1[[#This Row],[Venue]])</f>
        <v>AWAY</v>
      </c>
    </row>
    <row r="6266" spans="1:16" hidden="1" x14ac:dyDescent="0.45">
      <c r="A6266">
        <v>40046159</v>
      </c>
      <c r="B6266" t="s">
        <v>299</v>
      </c>
      <c r="C6266">
        <v>45266</v>
      </c>
      <c r="D6266">
        <v>76828</v>
      </c>
      <c r="E6266">
        <v>20232024</v>
      </c>
      <c r="F6266" t="s">
        <v>17</v>
      </c>
      <c r="G6266" t="s">
        <v>574</v>
      </c>
      <c r="H6266">
        <v>7</v>
      </c>
      <c r="I6266">
        <v>1</v>
      </c>
      <c r="J6266">
        <v>1</v>
      </c>
      <c r="K6266">
        <v>1</v>
      </c>
      <c r="L6266">
        <v>0</v>
      </c>
      <c r="M6266">
        <v>0</v>
      </c>
      <c r="N6266">
        <v>0</v>
      </c>
      <c r="O6266" t="s">
        <v>19</v>
      </c>
      <c r="P6266" t="str">
        <f>UPPER(Table1[[#This Row],[Venue]])</f>
        <v>HOME</v>
      </c>
    </row>
    <row r="6267" spans="1:16" hidden="1" x14ac:dyDescent="0.45">
      <c r="A6267">
        <v>40046159</v>
      </c>
      <c r="B6267" t="s">
        <v>299</v>
      </c>
      <c r="C6267">
        <v>45266</v>
      </c>
      <c r="D6267">
        <v>76828</v>
      </c>
      <c r="E6267">
        <v>20232024</v>
      </c>
      <c r="F6267" t="s">
        <v>17</v>
      </c>
      <c r="G6267" t="s">
        <v>329</v>
      </c>
      <c r="H6267">
        <v>8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2</v>
      </c>
      <c r="O6267" t="s">
        <v>19</v>
      </c>
      <c r="P6267" t="str">
        <f>UPPER(Table1[[#This Row],[Venue]])</f>
        <v>HOME</v>
      </c>
    </row>
    <row r="6268" spans="1:16" hidden="1" x14ac:dyDescent="0.45">
      <c r="A6268">
        <v>40046159</v>
      </c>
      <c r="B6268" t="s">
        <v>299</v>
      </c>
      <c r="C6268">
        <v>45266</v>
      </c>
      <c r="D6268">
        <v>76828</v>
      </c>
      <c r="E6268">
        <v>20232024</v>
      </c>
      <c r="F6268" t="s">
        <v>17</v>
      </c>
      <c r="G6268" t="s">
        <v>24</v>
      </c>
      <c r="H6268">
        <v>12</v>
      </c>
      <c r="I6268">
        <v>1</v>
      </c>
      <c r="J6268">
        <v>0</v>
      </c>
      <c r="K6268">
        <v>1</v>
      </c>
      <c r="L6268">
        <v>1</v>
      </c>
      <c r="M6268">
        <v>0</v>
      </c>
      <c r="N6268">
        <v>2</v>
      </c>
      <c r="O6268" t="s">
        <v>19</v>
      </c>
      <c r="P6268" t="str">
        <f>UPPER(Table1[[#This Row],[Venue]])</f>
        <v>HOME</v>
      </c>
    </row>
    <row r="6269" spans="1:16" hidden="1" x14ac:dyDescent="0.45">
      <c r="A6269">
        <v>40046159</v>
      </c>
      <c r="B6269" t="s">
        <v>299</v>
      </c>
      <c r="C6269">
        <v>45266</v>
      </c>
      <c r="D6269">
        <v>76828</v>
      </c>
      <c r="E6269">
        <v>20232024</v>
      </c>
      <c r="F6269" t="s">
        <v>17</v>
      </c>
      <c r="G6269" t="s">
        <v>426</v>
      </c>
      <c r="H6269">
        <v>16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 t="s">
        <v>19</v>
      </c>
      <c r="P6269" t="str">
        <f>UPPER(Table1[[#This Row],[Venue]])</f>
        <v>HOME</v>
      </c>
    </row>
    <row r="6270" spans="1:16" hidden="1" x14ac:dyDescent="0.45">
      <c r="A6270">
        <v>40046159</v>
      </c>
      <c r="B6270" t="s">
        <v>299</v>
      </c>
      <c r="C6270">
        <v>45266</v>
      </c>
      <c r="D6270">
        <v>76828</v>
      </c>
      <c r="E6270">
        <v>20232024</v>
      </c>
      <c r="F6270" t="s">
        <v>17</v>
      </c>
      <c r="G6270" t="s">
        <v>442</v>
      </c>
      <c r="H6270">
        <v>17</v>
      </c>
      <c r="I6270">
        <v>1</v>
      </c>
      <c r="J6270">
        <v>0</v>
      </c>
      <c r="K6270">
        <v>1</v>
      </c>
      <c r="L6270">
        <v>1</v>
      </c>
      <c r="M6270">
        <v>0</v>
      </c>
      <c r="N6270">
        <v>0</v>
      </c>
      <c r="O6270" t="s">
        <v>19</v>
      </c>
      <c r="P6270" t="str">
        <f>UPPER(Table1[[#This Row],[Venue]])</f>
        <v>HOME</v>
      </c>
    </row>
    <row r="6271" spans="1:16" hidden="1" x14ac:dyDescent="0.45">
      <c r="A6271">
        <v>40046159</v>
      </c>
      <c r="B6271" t="s">
        <v>299</v>
      </c>
      <c r="C6271">
        <v>45266</v>
      </c>
      <c r="D6271">
        <v>76828</v>
      </c>
      <c r="E6271">
        <v>20232024</v>
      </c>
      <c r="F6271" t="s">
        <v>17</v>
      </c>
      <c r="G6271" t="s">
        <v>27</v>
      </c>
      <c r="H6271">
        <v>19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 t="s">
        <v>19</v>
      </c>
      <c r="P6271" t="str">
        <f>UPPER(Table1[[#This Row],[Venue]])</f>
        <v>HOME</v>
      </c>
    </row>
    <row r="6272" spans="1:16" hidden="1" x14ac:dyDescent="0.45">
      <c r="A6272">
        <v>40046159</v>
      </c>
      <c r="B6272" t="s">
        <v>299</v>
      </c>
      <c r="C6272">
        <v>45266</v>
      </c>
      <c r="D6272">
        <v>76828</v>
      </c>
      <c r="E6272">
        <v>20232024</v>
      </c>
      <c r="F6272" t="s">
        <v>17</v>
      </c>
      <c r="G6272" t="s">
        <v>466</v>
      </c>
      <c r="H6272">
        <v>23</v>
      </c>
      <c r="I6272">
        <v>1</v>
      </c>
      <c r="J6272">
        <v>0</v>
      </c>
      <c r="K6272">
        <v>1</v>
      </c>
      <c r="L6272">
        <v>1</v>
      </c>
      <c r="M6272">
        <v>0</v>
      </c>
      <c r="N6272">
        <v>0</v>
      </c>
      <c r="O6272" t="s">
        <v>19</v>
      </c>
      <c r="P6272" t="str">
        <f>UPPER(Table1[[#This Row],[Venue]])</f>
        <v>HOME</v>
      </c>
    </row>
    <row r="6273" spans="1:16" hidden="1" x14ac:dyDescent="0.45">
      <c r="A6273">
        <v>40046159</v>
      </c>
      <c r="B6273" t="s">
        <v>299</v>
      </c>
      <c r="C6273">
        <v>45266</v>
      </c>
      <c r="D6273">
        <v>76828</v>
      </c>
      <c r="E6273">
        <v>20232024</v>
      </c>
      <c r="F6273" t="s">
        <v>17</v>
      </c>
      <c r="G6273" t="s">
        <v>437</v>
      </c>
      <c r="H6273">
        <v>24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  <c r="O6273" t="s">
        <v>19</v>
      </c>
      <c r="P6273" t="str">
        <f>UPPER(Table1[[#This Row],[Venue]])</f>
        <v>HOME</v>
      </c>
    </row>
    <row r="6274" spans="1:16" hidden="1" x14ac:dyDescent="0.45">
      <c r="A6274">
        <v>40046159</v>
      </c>
      <c r="B6274" t="s">
        <v>299</v>
      </c>
      <c r="C6274">
        <v>45266</v>
      </c>
      <c r="D6274">
        <v>76828</v>
      </c>
      <c r="E6274">
        <v>20232024</v>
      </c>
      <c r="F6274" t="s">
        <v>17</v>
      </c>
      <c r="G6274" t="s">
        <v>192</v>
      </c>
      <c r="H6274">
        <v>32</v>
      </c>
      <c r="I6274">
        <v>3</v>
      </c>
      <c r="J6274">
        <v>2</v>
      </c>
      <c r="K6274">
        <v>1</v>
      </c>
      <c r="L6274">
        <v>1</v>
      </c>
      <c r="M6274">
        <v>0</v>
      </c>
      <c r="N6274">
        <v>5</v>
      </c>
      <c r="O6274" t="s">
        <v>19</v>
      </c>
      <c r="P6274" t="str">
        <f>UPPER(Table1[[#This Row],[Venue]])</f>
        <v>HOME</v>
      </c>
    </row>
    <row r="6275" spans="1:16" hidden="1" x14ac:dyDescent="0.45">
      <c r="A6275">
        <v>40046159</v>
      </c>
      <c r="B6275" t="s">
        <v>299</v>
      </c>
      <c r="C6275">
        <v>45266</v>
      </c>
      <c r="D6275">
        <v>76828</v>
      </c>
      <c r="E6275">
        <v>20232024</v>
      </c>
      <c r="F6275" t="s">
        <v>17</v>
      </c>
      <c r="G6275" t="s">
        <v>468</v>
      </c>
      <c r="H6275">
        <v>36</v>
      </c>
      <c r="I6275">
        <v>2</v>
      </c>
      <c r="J6275">
        <v>1</v>
      </c>
      <c r="K6275">
        <v>1</v>
      </c>
      <c r="L6275">
        <v>1</v>
      </c>
      <c r="M6275">
        <v>0</v>
      </c>
      <c r="N6275">
        <v>0</v>
      </c>
      <c r="O6275" t="s">
        <v>19</v>
      </c>
      <c r="P6275" t="str">
        <f>UPPER(Table1[[#This Row],[Venue]])</f>
        <v>HOME</v>
      </c>
    </row>
    <row r="6276" spans="1:16" hidden="1" x14ac:dyDescent="0.45">
      <c r="A6276">
        <v>40046159</v>
      </c>
      <c r="B6276" t="s">
        <v>299</v>
      </c>
      <c r="C6276">
        <v>45266</v>
      </c>
      <c r="D6276">
        <v>76828</v>
      </c>
      <c r="E6276">
        <v>20232024</v>
      </c>
      <c r="F6276" t="s">
        <v>17</v>
      </c>
      <c r="G6276" t="s">
        <v>30</v>
      </c>
      <c r="H6276">
        <v>40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  <c r="O6276" t="s">
        <v>19</v>
      </c>
      <c r="P6276" t="str">
        <f>UPPER(Table1[[#This Row],[Venue]])</f>
        <v>HOME</v>
      </c>
    </row>
    <row r="6277" spans="1:16" hidden="1" x14ac:dyDescent="0.45">
      <c r="A6277">
        <v>40046159</v>
      </c>
      <c r="B6277" t="s">
        <v>299</v>
      </c>
      <c r="C6277">
        <v>45266</v>
      </c>
      <c r="D6277">
        <v>76828</v>
      </c>
      <c r="E6277">
        <v>20232024</v>
      </c>
      <c r="F6277" t="s">
        <v>17</v>
      </c>
      <c r="G6277" t="s">
        <v>28</v>
      </c>
      <c r="H6277">
        <v>41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  <c r="O6277" t="s">
        <v>19</v>
      </c>
      <c r="P6277" t="str">
        <f>UPPER(Table1[[#This Row],[Venue]])</f>
        <v>HOME</v>
      </c>
    </row>
    <row r="6278" spans="1:16" hidden="1" x14ac:dyDescent="0.45">
      <c r="A6278">
        <v>40046159</v>
      </c>
      <c r="B6278" t="s">
        <v>299</v>
      </c>
      <c r="C6278">
        <v>45266</v>
      </c>
      <c r="D6278">
        <v>76828</v>
      </c>
      <c r="E6278">
        <v>20232024</v>
      </c>
      <c r="F6278" t="s">
        <v>17</v>
      </c>
      <c r="G6278" t="s">
        <v>29</v>
      </c>
      <c r="H6278">
        <v>44</v>
      </c>
      <c r="I6278">
        <v>1</v>
      </c>
      <c r="J6278">
        <v>0</v>
      </c>
      <c r="K6278">
        <v>1</v>
      </c>
      <c r="L6278">
        <v>1</v>
      </c>
      <c r="M6278">
        <v>0</v>
      </c>
      <c r="N6278">
        <v>0</v>
      </c>
      <c r="O6278" t="s">
        <v>19</v>
      </c>
      <c r="P6278" t="str">
        <f>UPPER(Table1[[#This Row],[Venue]])</f>
        <v>HOME</v>
      </c>
    </row>
    <row r="6279" spans="1:16" hidden="1" x14ac:dyDescent="0.45">
      <c r="A6279">
        <v>40046159</v>
      </c>
      <c r="B6279" t="s">
        <v>299</v>
      </c>
      <c r="C6279">
        <v>45266</v>
      </c>
      <c r="D6279">
        <v>76828</v>
      </c>
      <c r="E6279">
        <v>20232024</v>
      </c>
      <c r="F6279" t="s">
        <v>17</v>
      </c>
      <c r="G6279" t="s">
        <v>548</v>
      </c>
      <c r="H6279">
        <v>47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  <c r="O6279" t="s">
        <v>19</v>
      </c>
      <c r="P6279" t="str">
        <f>UPPER(Table1[[#This Row],[Venue]])</f>
        <v>HOME</v>
      </c>
    </row>
    <row r="6280" spans="1:16" hidden="1" x14ac:dyDescent="0.45">
      <c r="A6280">
        <v>40046159</v>
      </c>
      <c r="B6280" t="s">
        <v>299</v>
      </c>
      <c r="C6280">
        <v>45266</v>
      </c>
      <c r="D6280">
        <v>76828</v>
      </c>
      <c r="E6280">
        <v>20232024</v>
      </c>
      <c r="F6280" t="s">
        <v>17</v>
      </c>
      <c r="G6280" t="s">
        <v>550</v>
      </c>
      <c r="H6280">
        <v>50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 t="s">
        <v>19</v>
      </c>
      <c r="P6280" t="str">
        <f>UPPER(Table1[[#This Row],[Venue]])</f>
        <v>HOME</v>
      </c>
    </row>
    <row r="6281" spans="1:16" hidden="1" x14ac:dyDescent="0.45">
      <c r="A6281">
        <v>40046159</v>
      </c>
      <c r="B6281" t="s">
        <v>299</v>
      </c>
      <c r="C6281">
        <v>45266</v>
      </c>
      <c r="D6281">
        <v>76828</v>
      </c>
      <c r="E6281">
        <v>20232024</v>
      </c>
      <c r="F6281" t="s">
        <v>17</v>
      </c>
      <c r="G6281" t="s">
        <v>31</v>
      </c>
      <c r="H6281">
        <v>56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 t="s">
        <v>19</v>
      </c>
      <c r="P6281" t="str">
        <f>UPPER(Table1[[#This Row],[Venue]])</f>
        <v>HOME</v>
      </c>
    </row>
    <row r="6282" spans="1:16" hidden="1" x14ac:dyDescent="0.45">
      <c r="A6282">
        <v>40046159</v>
      </c>
      <c r="B6282" t="s">
        <v>299</v>
      </c>
      <c r="C6282">
        <v>45266</v>
      </c>
      <c r="D6282">
        <v>76828</v>
      </c>
      <c r="E6282">
        <v>20232024</v>
      </c>
      <c r="F6282" t="s">
        <v>17</v>
      </c>
      <c r="G6282" t="s">
        <v>35</v>
      </c>
      <c r="H6282">
        <v>75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 t="s">
        <v>19</v>
      </c>
      <c r="P6282" t="str">
        <f>UPPER(Table1[[#This Row],[Venue]])</f>
        <v>HOME</v>
      </c>
    </row>
    <row r="6283" spans="1:16" hidden="1" x14ac:dyDescent="0.45">
      <c r="A6283">
        <v>40046159</v>
      </c>
      <c r="B6283" t="s">
        <v>299</v>
      </c>
      <c r="C6283">
        <v>45266</v>
      </c>
      <c r="D6283">
        <v>76828</v>
      </c>
      <c r="E6283">
        <v>20232024</v>
      </c>
      <c r="F6283" t="s">
        <v>17</v>
      </c>
      <c r="G6283" t="s">
        <v>36</v>
      </c>
      <c r="H6283">
        <v>87</v>
      </c>
      <c r="I6283">
        <v>1</v>
      </c>
      <c r="J6283">
        <v>1</v>
      </c>
      <c r="K6283">
        <v>1</v>
      </c>
      <c r="L6283">
        <v>0</v>
      </c>
      <c r="M6283">
        <v>0</v>
      </c>
      <c r="N6283">
        <v>0</v>
      </c>
      <c r="O6283" t="s">
        <v>19</v>
      </c>
      <c r="P6283" t="str">
        <f>UPPER(Table1[[#This Row],[Venue]])</f>
        <v>HOME</v>
      </c>
    </row>
    <row r="6284" spans="1:16" hidden="1" x14ac:dyDescent="0.45">
      <c r="A6284">
        <v>40046159</v>
      </c>
      <c r="B6284" t="s">
        <v>299</v>
      </c>
      <c r="C6284">
        <v>45266</v>
      </c>
      <c r="D6284">
        <v>76828</v>
      </c>
      <c r="E6284">
        <v>20232024</v>
      </c>
      <c r="F6284" t="s">
        <v>17</v>
      </c>
      <c r="G6284" t="s">
        <v>469</v>
      </c>
      <c r="H6284">
        <v>88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  <c r="O6284" t="s">
        <v>19</v>
      </c>
      <c r="P6284" t="str">
        <f>UPPER(Table1[[#This Row],[Venue]])</f>
        <v>HOME</v>
      </c>
    </row>
    <row r="6285" spans="1:16" hidden="1" x14ac:dyDescent="0.45">
      <c r="A6285">
        <v>40046159</v>
      </c>
      <c r="B6285" t="s">
        <v>299</v>
      </c>
      <c r="C6285">
        <v>45266</v>
      </c>
      <c r="D6285">
        <v>76828</v>
      </c>
      <c r="E6285">
        <v>20232024</v>
      </c>
      <c r="F6285" t="s">
        <v>17</v>
      </c>
      <c r="G6285" t="s">
        <v>77</v>
      </c>
      <c r="H6285">
        <v>1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  <c r="O6285" t="s">
        <v>40</v>
      </c>
      <c r="P6285" t="str">
        <f>UPPER(Table1[[#This Row],[Venue]])</f>
        <v>AWAY</v>
      </c>
    </row>
    <row r="6286" spans="1:16" hidden="1" x14ac:dyDescent="0.45">
      <c r="A6286">
        <v>40046159</v>
      </c>
      <c r="B6286" t="s">
        <v>299</v>
      </c>
      <c r="C6286">
        <v>45266</v>
      </c>
      <c r="D6286">
        <v>76828</v>
      </c>
      <c r="E6286">
        <v>20232024</v>
      </c>
      <c r="F6286" t="s">
        <v>17</v>
      </c>
      <c r="G6286" t="s">
        <v>307</v>
      </c>
      <c r="H6286">
        <v>7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  <c r="O6286" t="s">
        <v>40</v>
      </c>
      <c r="P6286" t="str">
        <f>UPPER(Table1[[#This Row],[Venue]])</f>
        <v>AWAY</v>
      </c>
    </row>
    <row r="6287" spans="1:16" hidden="1" x14ac:dyDescent="0.45">
      <c r="A6287">
        <v>40046159</v>
      </c>
      <c r="B6287" t="s">
        <v>299</v>
      </c>
      <c r="C6287">
        <v>45266</v>
      </c>
      <c r="D6287">
        <v>76828</v>
      </c>
      <c r="E6287">
        <v>20232024</v>
      </c>
      <c r="F6287" t="s">
        <v>17</v>
      </c>
      <c r="G6287" t="s">
        <v>78</v>
      </c>
      <c r="H6287">
        <v>8</v>
      </c>
      <c r="I6287">
        <v>1</v>
      </c>
      <c r="J6287">
        <v>0</v>
      </c>
      <c r="K6287">
        <v>1</v>
      </c>
      <c r="L6287">
        <v>1</v>
      </c>
      <c r="M6287">
        <v>1</v>
      </c>
      <c r="N6287">
        <v>0</v>
      </c>
      <c r="O6287" t="s">
        <v>40</v>
      </c>
      <c r="P6287" t="str">
        <f>UPPER(Table1[[#This Row],[Venue]])</f>
        <v>AWAY</v>
      </c>
    </row>
    <row r="6288" spans="1:16" hidden="1" x14ac:dyDescent="0.45">
      <c r="A6288">
        <v>40046159</v>
      </c>
      <c r="B6288" t="s">
        <v>299</v>
      </c>
      <c r="C6288">
        <v>45266</v>
      </c>
      <c r="D6288">
        <v>76828</v>
      </c>
      <c r="E6288">
        <v>20232024</v>
      </c>
      <c r="F6288" t="s">
        <v>17</v>
      </c>
      <c r="G6288" t="s">
        <v>487</v>
      </c>
      <c r="H6288">
        <v>10</v>
      </c>
      <c r="I6288">
        <v>1</v>
      </c>
      <c r="J6288">
        <v>1</v>
      </c>
      <c r="K6288">
        <v>1</v>
      </c>
      <c r="L6288">
        <v>0</v>
      </c>
      <c r="M6288">
        <v>0</v>
      </c>
      <c r="N6288">
        <v>2</v>
      </c>
      <c r="O6288" t="s">
        <v>40</v>
      </c>
      <c r="P6288" t="str">
        <f>UPPER(Table1[[#This Row],[Venue]])</f>
        <v>AWAY</v>
      </c>
    </row>
    <row r="6289" spans="1:16" hidden="1" x14ac:dyDescent="0.45">
      <c r="A6289">
        <v>40046159</v>
      </c>
      <c r="B6289" t="s">
        <v>299</v>
      </c>
      <c r="C6289">
        <v>45266</v>
      </c>
      <c r="D6289">
        <v>76828</v>
      </c>
      <c r="E6289">
        <v>20232024</v>
      </c>
      <c r="F6289" t="s">
        <v>17</v>
      </c>
      <c r="G6289" t="s">
        <v>498</v>
      </c>
      <c r="H6289">
        <v>11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  <c r="O6289" t="s">
        <v>40</v>
      </c>
      <c r="P6289" t="str">
        <f>UPPER(Table1[[#This Row],[Venue]])</f>
        <v>AWAY</v>
      </c>
    </row>
    <row r="6290" spans="1:16" hidden="1" x14ac:dyDescent="0.45">
      <c r="A6290">
        <v>40046159</v>
      </c>
      <c r="B6290" t="s">
        <v>299</v>
      </c>
      <c r="C6290">
        <v>45266</v>
      </c>
      <c r="D6290">
        <v>76828</v>
      </c>
      <c r="E6290">
        <v>20232024</v>
      </c>
      <c r="F6290" t="s">
        <v>17</v>
      </c>
      <c r="G6290" t="s">
        <v>81</v>
      </c>
      <c r="H6290">
        <v>13</v>
      </c>
      <c r="I6290">
        <v>1</v>
      </c>
      <c r="J6290">
        <v>0</v>
      </c>
      <c r="K6290">
        <v>1</v>
      </c>
      <c r="L6290">
        <v>1</v>
      </c>
      <c r="M6290">
        <v>0</v>
      </c>
      <c r="N6290">
        <v>2</v>
      </c>
      <c r="O6290" t="s">
        <v>40</v>
      </c>
      <c r="P6290" t="str">
        <f>UPPER(Table1[[#This Row],[Venue]])</f>
        <v>AWAY</v>
      </c>
    </row>
    <row r="6291" spans="1:16" hidden="1" x14ac:dyDescent="0.45">
      <c r="A6291">
        <v>40046159</v>
      </c>
      <c r="B6291" t="s">
        <v>299</v>
      </c>
      <c r="C6291">
        <v>45266</v>
      </c>
      <c r="D6291">
        <v>76828</v>
      </c>
      <c r="E6291">
        <v>20232024</v>
      </c>
      <c r="F6291" t="s">
        <v>17</v>
      </c>
      <c r="G6291" t="s">
        <v>82</v>
      </c>
      <c r="H6291">
        <v>15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 t="s">
        <v>40</v>
      </c>
      <c r="P6291" t="str">
        <f>UPPER(Table1[[#This Row],[Venue]])</f>
        <v>AWAY</v>
      </c>
    </row>
    <row r="6292" spans="1:16" hidden="1" x14ac:dyDescent="0.45">
      <c r="A6292">
        <v>40046159</v>
      </c>
      <c r="B6292" t="s">
        <v>299</v>
      </c>
      <c r="C6292">
        <v>45266</v>
      </c>
      <c r="D6292">
        <v>76828</v>
      </c>
      <c r="E6292">
        <v>20232024</v>
      </c>
      <c r="F6292" t="s">
        <v>17</v>
      </c>
      <c r="G6292" t="s">
        <v>83</v>
      </c>
      <c r="H6292">
        <v>17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 t="s">
        <v>40</v>
      </c>
      <c r="P6292" t="str">
        <f>UPPER(Table1[[#This Row],[Venue]])</f>
        <v>AWAY</v>
      </c>
    </row>
    <row r="6293" spans="1:16" hidden="1" x14ac:dyDescent="0.45">
      <c r="A6293">
        <v>40046159</v>
      </c>
      <c r="B6293" t="s">
        <v>299</v>
      </c>
      <c r="C6293">
        <v>45266</v>
      </c>
      <c r="D6293">
        <v>76828</v>
      </c>
      <c r="E6293">
        <v>20232024</v>
      </c>
      <c r="F6293" t="s">
        <v>17</v>
      </c>
      <c r="G6293" t="s">
        <v>488</v>
      </c>
      <c r="H6293">
        <v>22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  <c r="O6293" t="s">
        <v>40</v>
      </c>
      <c r="P6293" t="str">
        <f>UPPER(Table1[[#This Row],[Venue]])</f>
        <v>AWAY</v>
      </c>
    </row>
    <row r="6294" spans="1:16" hidden="1" x14ac:dyDescent="0.45">
      <c r="A6294">
        <v>40046159</v>
      </c>
      <c r="B6294" t="s">
        <v>299</v>
      </c>
      <c r="C6294">
        <v>45266</v>
      </c>
      <c r="D6294">
        <v>76828</v>
      </c>
      <c r="E6294">
        <v>20232024</v>
      </c>
      <c r="F6294" t="s">
        <v>17</v>
      </c>
      <c r="G6294" t="s">
        <v>210</v>
      </c>
      <c r="H6294">
        <v>23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  <c r="O6294" t="s">
        <v>40</v>
      </c>
      <c r="P6294" t="str">
        <f>UPPER(Table1[[#This Row],[Venue]])</f>
        <v>AWAY</v>
      </c>
    </row>
    <row r="6295" spans="1:16" hidden="1" x14ac:dyDescent="0.45">
      <c r="A6295">
        <v>40046159</v>
      </c>
      <c r="B6295" t="s">
        <v>299</v>
      </c>
      <c r="C6295">
        <v>45266</v>
      </c>
      <c r="D6295">
        <v>76828</v>
      </c>
      <c r="E6295">
        <v>20232024</v>
      </c>
      <c r="F6295" t="s">
        <v>17</v>
      </c>
      <c r="G6295" t="s">
        <v>87</v>
      </c>
      <c r="H6295">
        <v>27</v>
      </c>
      <c r="I6295">
        <v>1</v>
      </c>
      <c r="J6295">
        <v>1</v>
      </c>
      <c r="K6295">
        <v>1</v>
      </c>
      <c r="L6295">
        <v>0</v>
      </c>
      <c r="M6295">
        <v>0</v>
      </c>
      <c r="N6295">
        <v>2</v>
      </c>
      <c r="O6295" t="s">
        <v>40</v>
      </c>
      <c r="P6295" t="str">
        <f>UPPER(Table1[[#This Row],[Venue]])</f>
        <v>AWAY</v>
      </c>
    </row>
    <row r="6296" spans="1:16" hidden="1" x14ac:dyDescent="0.45">
      <c r="A6296">
        <v>40046159</v>
      </c>
      <c r="B6296" t="s">
        <v>299</v>
      </c>
      <c r="C6296">
        <v>45266</v>
      </c>
      <c r="D6296">
        <v>76828</v>
      </c>
      <c r="E6296">
        <v>20232024</v>
      </c>
      <c r="F6296" t="s">
        <v>17</v>
      </c>
      <c r="G6296" t="s">
        <v>367</v>
      </c>
      <c r="H6296">
        <v>38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 t="s">
        <v>40</v>
      </c>
      <c r="P6296" t="str">
        <f>UPPER(Table1[[#This Row],[Venue]])</f>
        <v>AWAY</v>
      </c>
    </row>
    <row r="6297" spans="1:16" hidden="1" x14ac:dyDescent="0.45">
      <c r="A6297">
        <v>40046159</v>
      </c>
      <c r="B6297" t="s">
        <v>299</v>
      </c>
      <c r="C6297">
        <v>45266</v>
      </c>
      <c r="D6297">
        <v>76828</v>
      </c>
      <c r="E6297">
        <v>20232024</v>
      </c>
      <c r="F6297" t="s">
        <v>17</v>
      </c>
      <c r="G6297" t="s">
        <v>404</v>
      </c>
      <c r="H6297">
        <v>72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  <c r="O6297" t="s">
        <v>40</v>
      </c>
      <c r="P6297" t="str">
        <f>UPPER(Table1[[#This Row],[Venue]])</f>
        <v>AWAY</v>
      </c>
    </row>
    <row r="6298" spans="1:16" hidden="1" x14ac:dyDescent="0.45">
      <c r="A6298">
        <v>40046159</v>
      </c>
      <c r="B6298" t="s">
        <v>299</v>
      </c>
      <c r="C6298">
        <v>45266</v>
      </c>
      <c r="D6298">
        <v>76828</v>
      </c>
      <c r="E6298">
        <v>20232024</v>
      </c>
      <c r="F6298" t="s">
        <v>17</v>
      </c>
      <c r="G6298" t="s">
        <v>491</v>
      </c>
      <c r="H6298">
        <v>75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  <c r="O6298" t="s">
        <v>40</v>
      </c>
      <c r="P6298" t="str">
        <f>UPPER(Table1[[#This Row],[Venue]])</f>
        <v>AWAY</v>
      </c>
    </row>
    <row r="6299" spans="1:16" hidden="1" x14ac:dyDescent="0.45">
      <c r="A6299">
        <v>40046159</v>
      </c>
      <c r="B6299" t="s">
        <v>299</v>
      </c>
      <c r="C6299">
        <v>45266</v>
      </c>
      <c r="D6299">
        <v>76828</v>
      </c>
      <c r="E6299">
        <v>20232024</v>
      </c>
      <c r="F6299" t="s">
        <v>17</v>
      </c>
      <c r="G6299" t="s">
        <v>402</v>
      </c>
      <c r="H6299">
        <v>87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2</v>
      </c>
      <c r="O6299" t="s">
        <v>40</v>
      </c>
      <c r="P6299" t="str">
        <f>UPPER(Table1[[#This Row],[Venue]])</f>
        <v>AWAY</v>
      </c>
    </row>
    <row r="6300" spans="1:16" hidden="1" x14ac:dyDescent="0.45">
      <c r="A6300">
        <v>40046159</v>
      </c>
      <c r="B6300" t="s">
        <v>299</v>
      </c>
      <c r="C6300">
        <v>45266</v>
      </c>
      <c r="D6300">
        <v>76828</v>
      </c>
      <c r="E6300">
        <v>20232024</v>
      </c>
      <c r="F6300" t="s">
        <v>17</v>
      </c>
      <c r="G6300" t="s">
        <v>92</v>
      </c>
      <c r="H6300">
        <v>96</v>
      </c>
      <c r="I6300">
        <v>0</v>
      </c>
      <c r="J6300">
        <v>0</v>
      </c>
      <c r="K6300">
        <v>1</v>
      </c>
      <c r="L6300">
        <v>0</v>
      </c>
      <c r="M6300">
        <v>1</v>
      </c>
      <c r="N6300">
        <v>0</v>
      </c>
      <c r="O6300" t="s">
        <v>40</v>
      </c>
      <c r="P6300" t="str">
        <f>UPPER(Table1[[#This Row],[Venue]])</f>
        <v>AWAY</v>
      </c>
    </row>
    <row r="6301" spans="1:16" hidden="1" x14ac:dyDescent="0.45">
      <c r="A6301">
        <v>40046159</v>
      </c>
      <c r="B6301" t="s">
        <v>299</v>
      </c>
      <c r="C6301">
        <v>45266</v>
      </c>
      <c r="D6301">
        <v>76828</v>
      </c>
      <c r="E6301">
        <v>20232024</v>
      </c>
      <c r="F6301" t="s">
        <v>17</v>
      </c>
      <c r="G6301" t="s">
        <v>492</v>
      </c>
      <c r="H6301">
        <v>99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 t="s">
        <v>40</v>
      </c>
      <c r="P6301" t="str">
        <f>UPPER(Table1[[#This Row],[Venue]])</f>
        <v>AWAY</v>
      </c>
    </row>
    <row r="6302" spans="1:16" hidden="1" x14ac:dyDescent="0.45">
      <c r="A6302">
        <v>40046158</v>
      </c>
      <c r="B6302" t="s">
        <v>340</v>
      </c>
      <c r="C6302">
        <v>45266</v>
      </c>
      <c r="D6302">
        <v>76827</v>
      </c>
      <c r="E6302">
        <v>20232024</v>
      </c>
      <c r="F6302" t="s">
        <v>17</v>
      </c>
      <c r="G6302" t="s">
        <v>41</v>
      </c>
      <c r="H6302">
        <v>3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 t="s">
        <v>19</v>
      </c>
      <c r="P6302" t="str">
        <f>UPPER(Table1[[#This Row],[Venue]])</f>
        <v>HOME</v>
      </c>
    </row>
    <row r="6303" spans="1:16" hidden="1" x14ac:dyDescent="0.45">
      <c r="A6303">
        <v>40046158</v>
      </c>
      <c r="B6303" t="s">
        <v>340</v>
      </c>
      <c r="C6303">
        <v>45266</v>
      </c>
      <c r="D6303">
        <v>76827</v>
      </c>
      <c r="E6303">
        <v>20232024</v>
      </c>
      <c r="F6303" t="s">
        <v>17</v>
      </c>
      <c r="G6303" t="s">
        <v>483</v>
      </c>
      <c r="H6303">
        <v>8</v>
      </c>
      <c r="I6303">
        <v>1</v>
      </c>
      <c r="J6303">
        <v>1</v>
      </c>
      <c r="K6303">
        <v>1</v>
      </c>
      <c r="L6303">
        <v>0</v>
      </c>
      <c r="M6303">
        <v>0</v>
      </c>
      <c r="N6303">
        <v>0</v>
      </c>
      <c r="O6303" t="s">
        <v>19</v>
      </c>
      <c r="P6303" t="str">
        <f>UPPER(Table1[[#This Row],[Venue]])</f>
        <v>HOME</v>
      </c>
    </row>
    <row r="6304" spans="1:16" hidden="1" x14ac:dyDescent="0.45">
      <c r="A6304">
        <v>40046158</v>
      </c>
      <c r="B6304" t="s">
        <v>340</v>
      </c>
      <c r="C6304">
        <v>45266</v>
      </c>
      <c r="D6304">
        <v>76827</v>
      </c>
      <c r="E6304">
        <v>20232024</v>
      </c>
      <c r="F6304" t="s">
        <v>17</v>
      </c>
      <c r="G6304" t="s">
        <v>536</v>
      </c>
      <c r="H6304">
        <v>11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  <c r="O6304" t="s">
        <v>19</v>
      </c>
      <c r="P6304" t="str">
        <f>UPPER(Table1[[#This Row],[Venue]])</f>
        <v>HOME</v>
      </c>
    </row>
    <row r="6305" spans="1:16" hidden="1" x14ac:dyDescent="0.45">
      <c r="A6305">
        <v>40046158</v>
      </c>
      <c r="B6305" t="s">
        <v>340</v>
      </c>
      <c r="C6305">
        <v>45266</v>
      </c>
      <c r="D6305">
        <v>76827</v>
      </c>
      <c r="E6305">
        <v>20232024</v>
      </c>
      <c r="F6305" t="s">
        <v>17</v>
      </c>
      <c r="G6305" t="s">
        <v>80</v>
      </c>
      <c r="H6305">
        <v>13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  <c r="O6305" t="s">
        <v>19</v>
      </c>
      <c r="P6305" t="str">
        <f>UPPER(Table1[[#This Row],[Venue]])</f>
        <v>HOME</v>
      </c>
    </row>
    <row r="6306" spans="1:16" hidden="1" x14ac:dyDescent="0.45">
      <c r="A6306">
        <v>40046158</v>
      </c>
      <c r="B6306" t="s">
        <v>340</v>
      </c>
      <c r="C6306">
        <v>45266</v>
      </c>
      <c r="D6306">
        <v>76827</v>
      </c>
      <c r="E6306">
        <v>20232024</v>
      </c>
      <c r="F6306" t="s">
        <v>17</v>
      </c>
      <c r="G6306" t="s">
        <v>43</v>
      </c>
      <c r="H6306">
        <v>15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 t="s">
        <v>19</v>
      </c>
      <c r="P6306" t="str">
        <f>UPPER(Table1[[#This Row],[Venue]])</f>
        <v>HOME</v>
      </c>
    </row>
    <row r="6307" spans="1:16" hidden="1" x14ac:dyDescent="0.45">
      <c r="A6307">
        <v>40046158</v>
      </c>
      <c r="B6307" t="s">
        <v>340</v>
      </c>
      <c r="C6307">
        <v>45266</v>
      </c>
      <c r="D6307">
        <v>76827</v>
      </c>
      <c r="E6307">
        <v>20232024</v>
      </c>
      <c r="F6307" t="s">
        <v>17</v>
      </c>
      <c r="G6307" t="s">
        <v>45</v>
      </c>
      <c r="H6307">
        <v>17</v>
      </c>
      <c r="I6307">
        <v>1</v>
      </c>
      <c r="J6307">
        <v>1</v>
      </c>
      <c r="K6307">
        <v>1</v>
      </c>
      <c r="L6307">
        <v>0</v>
      </c>
      <c r="M6307">
        <v>0</v>
      </c>
      <c r="N6307">
        <v>4</v>
      </c>
      <c r="O6307" t="s">
        <v>19</v>
      </c>
      <c r="P6307" t="str">
        <f>UPPER(Table1[[#This Row],[Venue]])</f>
        <v>HOME</v>
      </c>
    </row>
    <row r="6308" spans="1:16" hidden="1" x14ac:dyDescent="0.45">
      <c r="A6308">
        <v>40046158</v>
      </c>
      <c r="B6308" t="s">
        <v>340</v>
      </c>
      <c r="C6308">
        <v>45266</v>
      </c>
      <c r="D6308">
        <v>76827</v>
      </c>
      <c r="E6308">
        <v>20232024</v>
      </c>
      <c r="F6308" t="s">
        <v>17</v>
      </c>
      <c r="G6308" t="s">
        <v>47</v>
      </c>
      <c r="H6308">
        <v>24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  <c r="O6308" t="s">
        <v>19</v>
      </c>
      <c r="P6308" t="str">
        <f>UPPER(Table1[[#This Row],[Venue]])</f>
        <v>HOME</v>
      </c>
    </row>
    <row r="6309" spans="1:16" hidden="1" x14ac:dyDescent="0.45">
      <c r="A6309">
        <v>40046158</v>
      </c>
      <c r="B6309" t="s">
        <v>340</v>
      </c>
      <c r="C6309">
        <v>45266</v>
      </c>
      <c r="D6309">
        <v>76827</v>
      </c>
      <c r="E6309">
        <v>20232024</v>
      </c>
      <c r="F6309" t="s">
        <v>17</v>
      </c>
      <c r="G6309" t="s">
        <v>430</v>
      </c>
      <c r="H6309">
        <v>25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 t="s">
        <v>19</v>
      </c>
      <c r="P6309" t="str">
        <f>UPPER(Table1[[#This Row],[Venue]])</f>
        <v>HOME</v>
      </c>
    </row>
    <row r="6310" spans="1:16" hidden="1" x14ac:dyDescent="0.45">
      <c r="A6310">
        <v>40046158</v>
      </c>
      <c r="B6310" t="s">
        <v>340</v>
      </c>
      <c r="C6310">
        <v>45266</v>
      </c>
      <c r="D6310">
        <v>76827</v>
      </c>
      <c r="E6310">
        <v>20232024</v>
      </c>
      <c r="F6310" t="s">
        <v>17</v>
      </c>
      <c r="G6310" t="s">
        <v>48</v>
      </c>
      <c r="H6310">
        <v>28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2</v>
      </c>
      <c r="O6310" t="s">
        <v>19</v>
      </c>
      <c r="P6310" t="str">
        <f>UPPER(Table1[[#This Row],[Venue]])</f>
        <v>HOME</v>
      </c>
    </row>
    <row r="6311" spans="1:16" hidden="1" x14ac:dyDescent="0.45">
      <c r="A6311">
        <v>40046158</v>
      </c>
      <c r="B6311" t="s">
        <v>340</v>
      </c>
      <c r="C6311">
        <v>45266</v>
      </c>
      <c r="D6311">
        <v>76827</v>
      </c>
      <c r="E6311">
        <v>20232024</v>
      </c>
      <c r="F6311" t="s">
        <v>17</v>
      </c>
      <c r="G6311" t="s">
        <v>49</v>
      </c>
      <c r="H6311">
        <v>31</v>
      </c>
      <c r="I6311">
        <v>1</v>
      </c>
      <c r="J6311">
        <v>0</v>
      </c>
      <c r="K6311">
        <v>1</v>
      </c>
      <c r="L6311">
        <v>1</v>
      </c>
      <c r="M6311">
        <v>0</v>
      </c>
      <c r="N6311">
        <v>0</v>
      </c>
      <c r="O6311" t="s">
        <v>19</v>
      </c>
      <c r="P6311" t="str">
        <f>UPPER(Table1[[#This Row],[Venue]])</f>
        <v>HOME</v>
      </c>
    </row>
    <row r="6312" spans="1:16" hidden="1" x14ac:dyDescent="0.45">
      <c r="A6312">
        <v>40046158</v>
      </c>
      <c r="B6312" t="s">
        <v>340</v>
      </c>
      <c r="C6312">
        <v>45266</v>
      </c>
      <c r="D6312">
        <v>76827</v>
      </c>
      <c r="E6312">
        <v>20232024</v>
      </c>
      <c r="F6312" t="s">
        <v>17</v>
      </c>
      <c r="G6312" t="s">
        <v>484</v>
      </c>
      <c r="H6312">
        <v>43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  <c r="O6312" t="s">
        <v>19</v>
      </c>
      <c r="P6312" t="str">
        <f>UPPER(Table1[[#This Row],[Venue]])</f>
        <v>HOME</v>
      </c>
    </row>
    <row r="6313" spans="1:16" hidden="1" x14ac:dyDescent="0.45">
      <c r="A6313">
        <v>40046158</v>
      </c>
      <c r="B6313" t="s">
        <v>340</v>
      </c>
      <c r="C6313">
        <v>45266</v>
      </c>
      <c r="D6313">
        <v>76827</v>
      </c>
      <c r="E6313">
        <v>20232024</v>
      </c>
      <c r="F6313" t="s">
        <v>17</v>
      </c>
      <c r="G6313" t="s">
        <v>575</v>
      </c>
      <c r="H6313">
        <v>54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  <c r="O6313" t="s">
        <v>19</v>
      </c>
      <c r="P6313" t="str">
        <f>UPPER(Table1[[#This Row],[Venue]])</f>
        <v>HOME</v>
      </c>
    </row>
    <row r="6314" spans="1:16" hidden="1" x14ac:dyDescent="0.45">
      <c r="A6314">
        <v>40046158</v>
      </c>
      <c r="B6314" t="s">
        <v>340</v>
      </c>
      <c r="C6314">
        <v>45266</v>
      </c>
      <c r="D6314">
        <v>76827</v>
      </c>
      <c r="E6314">
        <v>20232024</v>
      </c>
      <c r="F6314" t="s">
        <v>17</v>
      </c>
      <c r="G6314" t="s">
        <v>51</v>
      </c>
      <c r="H6314">
        <v>77</v>
      </c>
      <c r="I6314">
        <v>1</v>
      </c>
      <c r="J6314">
        <v>0</v>
      </c>
      <c r="K6314">
        <v>1</v>
      </c>
      <c r="L6314">
        <v>1</v>
      </c>
      <c r="M6314">
        <v>0</v>
      </c>
      <c r="N6314">
        <v>0</v>
      </c>
      <c r="O6314" t="s">
        <v>19</v>
      </c>
      <c r="P6314" t="str">
        <f>UPPER(Table1[[#This Row],[Venue]])</f>
        <v>HOME</v>
      </c>
    </row>
    <row r="6315" spans="1:16" hidden="1" x14ac:dyDescent="0.45">
      <c r="A6315">
        <v>40046158</v>
      </c>
      <c r="B6315" t="s">
        <v>340</v>
      </c>
      <c r="C6315">
        <v>45266</v>
      </c>
      <c r="D6315">
        <v>76827</v>
      </c>
      <c r="E6315">
        <v>20232024</v>
      </c>
      <c r="F6315" t="s">
        <v>17</v>
      </c>
      <c r="G6315" t="s">
        <v>52</v>
      </c>
      <c r="H6315">
        <v>79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  <c r="O6315" t="s">
        <v>19</v>
      </c>
      <c r="P6315" t="str">
        <f>UPPER(Table1[[#This Row],[Venue]])</f>
        <v>HOME</v>
      </c>
    </row>
    <row r="6316" spans="1:16" hidden="1" x14ac:dyDescent="0.45">
      <c r="A6316">
        <v>40046158</v>
      </c>
      <c r="B6316" t="s">
        <v>340</v>
      </c>
      <c r="C6316">
        <v>45266</v>
      </c>
      <c r="D6316">
        <v>76827</v>
      </c>
      <c r="E6316">
        <v>20232024</v>
      </c>
      <c r="F6316" t="s">
        <v>17</v>
      </c>
      <c r="G6316" t="s">
        <v>485</v>
      </c>
      <c r="H6316">
        <v>80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  <c r="O6316" t="s">
        <v>19</v>
      </c>
      <c r="P6316" t="str">
        <f>UPPER(Table1[[#This Row],[Venue]])</f>
        <v>HOME</v>
      </c>
    </row>
    <row r="6317" spans="1:16" hidden="1" x14ac:dyDescent="0.45">
      <c r="A6317">
        <v>40046158</v>
      </c>
      <c r="B6317" t="s">
        <v>340</v>
      </c>
      <c r="C6317">
        <v>45266</v>
      </c>
      <c r="D6317">
        <v>76827</v>
      </c>
      <c r="E6317">
        <v>20232024</v>
      </c>
      <c r="F6317" t="s">
        <v>17</v>
      </c>
      <c r="G6317" t="s">
        <v>486</v>
      </c>
      <c r="H6317">
        <v>82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 t="s">
        <v>19</v>
      </c>
      <c r="P6317" t="str">
        <f>UPPER(Table1[[#This Row],[Venue]])</f>
        <v>HOME</v>
      </c>
    </row>
    <row r="6318" spans="1:16" hidden="1" x14ac:dyDescent="0.45">
      <c r="A6318">
        <v>40046158</v>
      </c>
      <c r="B6318" t="s">
        <v>340</v>
      </c>
      <c r="C6318">
        <v>45266</v>
      </c>
      <c r="D6318">
        <v>76827</v>
      </c>
      <c r="E6318">
        <v>20232024</v>
      </c>
      <c r="F6318" t="s">
        <v>17</v>
      </c>
      <c r="G6318" t="s">
        <v>537</v>
      </c>
      <c r="H6318">
        <v>83</v>
      </c>
      <c r="I6318">
        <v>1</v>
      </c>
      <c r="J6318">
        <v>0</v>
      </c>
      <c r="K6318">
        <v>1</v>
      </c>
      <c r="L6318">
        <v>1</v>
      </c>
      <c r="M6318">
        <v>0</v>
      </c>
      <c r="N6318">
        <v>0</v>
      </c>
      <c r="O6318" t="s">
        <v>19</v>
      </c>
      <c r="P6318" t="str">
        <f>UPPER(Table1[[#This Row],[Venue]])</f>
        <v>HOME</v>
      </c>
    </row>
    <row r="6319" spans="1:16" hidden="1" x14ac:dyDescent="0.45">
      <c r="A6319">
        <v>40046158</v>
      </c>
      <c r="B6319" t="s">
        <v>340</v>
      </c>
      <c r="C6319">
        <v>45266</v>
      </c>
      <c r="D6319">
        <v>76827</v>
      </c>
      <c r="E6319">
        <v>20232024</v>
      </c>
      <c r="F6319" t="s">
        <v>17</v>
      </c>
      <c r="G6319" t="s">
        <v>538</v>
      </c>
      <c r="H6319">
        <v>89</v>
      </c>
      <c r="I6319">
        <v>2</v>
      </c>
      <c r="J6319">
        <v>1</v>
      </c>
      <c r="K6319">
        <v>1</v>
      </c>
      <c r="L6319">
        <v>1</v>
      </c>
      <c r="M6319">
        <v>0</v>
      </c>
      <c r="N6319">
        <v>0</v>
      </c>
      <c r="O6319" t="s">
        <v>19</v>
      </c>
      <c r="P6319" t="str">
        <f>UPPER(Table1[[#This Row],[Venue]])</f>
        <v>HOME</v>
      </c>
    </row>
    <row r="6320" spans="1:16" hidden="1" x14ac:dyDescent="0.45">
      <c r="A6320">
        <v>40046158</v>
      </c>
      <c r="B6320" t="s">
        <v>340</v>
      </c>
      <c r="C6320">
        <v>45266</v>
      </c>
      <c r="D6320">
        <v>76827</v>
      </c>
      <c r="E6320">
        <v>20232024</v>
      </c>
      <c r="F6320" t="s">
        <v>17</v>
      </c>
      <c r="G6320" t="s">
        <v>190</v>
      </c>
      <c r="H6320">
        <v>1</v>
      </c>
      <c r="I6320">
        <v>1</v>
      </c>
      <c r="J6320">
        <v>1</v>
      </c>
      <c r="K6320">
        <v>1</v>
      </c>
      <c r="L6320">
        <v>0</v>
      </c>
      <c r="M6320">
        <v>0</v>
      </c>
      <c r="N6320">
        <v>0</v>
      </c>
      <c r="O6320" t="s">
        <v>40</v>
      </c>
      <c r="P6320" t="str">
        <f>UPPER(Table1[[#This Row],[Venue]])</f>
        <v>AWAY</v>
      </c>
    </row>
    <row r="6321" spans="1:16" hidden="1" x14ac:dyDescent="0.45">
      <c r="A6321">
        <v>40046158</v>
      </c>
      <c r="B6321" t="s">
        <v>340</v>
      </c>
      <c r="C6321">
        <v>45266</v>
      </c>
      <c r="D6321">
        <v>76827</v>
      </c>
      <c r="E6321">
        <v>20232024</v>
      </c>
      <c r="F6321" t="s">
        <v>17</v>
      </c>
      <c r="G6321" t="s">
        <v>60</v>
      </c>
      <c r="H6321">
        <v>4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 t="s">
        <v>40</v>
      </c>
      <c r="P6321" t="str">
        <f>UPPER(Table1[[#This Row],[Venue]])</f>
        <v>AWAY</v>
      </c>
    </row>
    <row r="6322" spans="1:16" hidden="1" x14ac:dyDescent="0.45">
      <c r="A6322">
        <v>40046158</v>
      </c>
      <c r="B6322" t="s">
        <v>340</v>
      </c>
      <c r="C6322">
        <v>45266</v>
      </c>
      <c r="D6322">
        <v>76827</v>
      </c>
      <c r="E6322">
        <v>20232024</v>
      </c>
      <c r="F6322" t="s">
        <v>17</v>
      </c>
      <c r="G6322" t="s">
        <v>279</v>
      </c>
      <c r="H6322">
        <v>5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 t="s">
        <v>40</v>
      </c>
      <c r="P6322" t="str">
        <f>UPPER(Table1[[#This Row],[Venue]])</f>
        <v>AWAY</v>
      </c>
    </row>
    <row r="6323" spans="1:16" hidden="1" x14ac:dyDescent="0.45">
      <c r="A6323">
        <v>40046158</v>
      </c>
      <c r="B6323" t="s">
        <v>340</v>
      </c>
      <c r="C6323">
        <v>45266</v>
      </c>
      <c r="D6323">
        <v>76827</v>
      </c>
      <c r="E6323">
        <v>20232024</v>
      </c>
      <c r="F6323" t="s">
        <v>17</v>
      </c>
      <c r="G6323" t="s">
        <v>61</v>
      </c>
      <c r="H6323">
        <v>6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2</v>
      </c>
      <c r="O6323" t="s">
        <v>40</v>
      </c>
      <c r="P6323" t="str">
        <f>UPPER(Table1[[#This Row],[Venue]])</f>
        <v>AWAY</v>
      </c>
    </row>
    <row r="6324" spans="1:16" hidden="1" x14ac:dyDescent="0.45">
      <c r="A6324">
        <v>40046158</v>
      </c>
      <c r="B6324" t="s">
        <v>340</v>
      </c>
      <c r="C6324">
        <v>45266</v>
      </c>
      <c r="D6324">
        <v>76827</v>
      </c>
      <c r="E6324">
        <v>20232024</v>
      </c>
      <c r="F6324" t="s">
        <v>17</v>
      </c>
      <c r="G6324" t="s">
        <v>62</v>
      </c>
      <c r="H6324">
        <v>7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2</v>
      </c>
      <c r="O6324" t="s">
        <v>40</v>
      </c>
      <c r="P6324" t="str">
        <f>UPPER(Table1[[#This Row],[Venue]])</f>
        <v>AWAY</v>
      </c>
    </row>
    <row r="6325" spans="1:16" hidden="1" x14ac:dyDescent="0.45">
      <c r="A6325">
        <v>40046158</v>
      </c>
      <c r="B6325" t="s">
        <v>340</v>
      </c>
      <c r="C6325">
        <v>45266</v>
      </c>
      <c r="D6325">
        <v>76827</v>
      </c>
      <c r="E6325">
        <v>20232024</v>
      </c>
      <c r="F6325" t="s">
        <v>17</v>
      </c>
      <c r="G6325" t="s">
        <v>42</v>
      </c>
      <c r="H6325">
        <v>8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  <c r="O6325" t="s">
        <v>40</v>
      </c>
      <c r="P6325" t="str">
        <f>UPPER(Table1[[#This Row],[Venue]])</f>
        <v>AWAY</v>
      </c>
    </row>
    <row r="6326" spans="1:16" hidden="1" x14ac:dyDescent="0.45">
      <c r="A6326">
        <v>40046158</v>
      </c>
      <c r="B6326" t="s">
        <v>340</v>
      </c>
      <c r="C6326">
        <v>45266</v>
      </c>
      <c r="D6326">
        <v>76827</v>
      </c>
      <c r="E6326">
        <v>20232024</v>
      </c>
      <c r="F6326" t="s">
        <v>17</v>
      </c>
      <c r="G6326" t="s">
        <v>280</v>
      </c>
      <c r="H6326">
        <v>9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 t="s">
        <v>40</v>
      </c>
      <c r="P6326" t="str">
        <f>UPPER(Table1[[#This Row],[Venue]])</f>
        <v>AWAY</v>
      </c>
    </row>
    <row r="6327" spans="1:16" hidden="1" x14ac:dyDescent="0.45">
      <c r="A6327">
        <v>40046158</v>
      </c>
      <c r="B6327" t="s">
        <v>340</v>
      </c>
      <c r="C6327">
        <v>45266</v>
      </c>
      <c r="D6327">
        <v>76827</v>
      </c>
      <c r="E6327">
        <v>20232024</v>
      </c>
      <c r="F6327" t="s">
        <v>17</v>
      </c>
      <c r="G6327" t="s">
        <v>63</v>
      </c>
      <c r="H6327">
        <v>10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0</v>
      </c>
      <c r="O6327" t="s">
        <v>40</v>
      </c>
      <c r="P6327" t="str">
        <f>UPPER(Table1[[#This Row],[Venue]])</f>
        <v>AWAY</v>
      </c>
    </row>
    <row r="6328" spans="1:16" hidden="1" x14ac:dyDescent="0.45">
      <c r="A6328">
        <v>40046158</v>
      </c>
      <c r="B6328" t="s">
        <v>340</v>
      </c>
      <c r="C6328">
        <v>45266</v>
      </c>
      <c r="D6328">
        <v>76827</v>
      </c>
      <c r="E6328">
        <v>20232024</v>
      </c>
      <c r="F6328" t="s">
        <v>17</v>
      </c>
      <c r="G6328" t="s">
        <v>128</v>
      </c>
      <c r="H6328">
        <v>12</v>
      </c>
      <c r="I6328">
        <v>2</v>
      </c>
      <c r="J6328">
        <v>1</v>
      </c>
      <c r="K6328">
        <v>1</v>
      </c>
      <c r="L6328">
        <v>1</v>
      </c>
      <c r="M6328">
        <v>0</v>
      </c>
      <c r="N6328">
        <v>0</v>
      </c>
      <c r="O6328" t="s">
        <v>40</v>
      </c>
      <c r="P6328" t="str">
        <f>UPPER(Table1[[#This Row],[Venue]])</f>
        <v>AWAY</v>
      </c>
    </row>
    <row r="6329" spans="1:16" hidden="1" x14ac:dyDescent="0.45">
      <c r="A6329">
        <v>40046158</v>
      </c>
      <c r="B6329" t="s">
        <v>340</v>
      </c>
      <c r="C6329">
        <v>45266</v>
      </c>
      <c r="D6329">
        <v>76827</v>
      </c>
      <c r="E6329">
        <v>20232024</v>
      </c>
      <c r="F6329" t="s">
        <v>17</v>
      </c>
      <c r="G6329" t="s">
        <v>341</v>
      </c>
      <c r="H6329">
        <v>17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  <c r="O6329" t="s">
        <v>40</v>
      </c>
      <c r="P6329" t="str">
        <f>UPPER(Table1[[#This Row],[Venue]])</f>
        <v>AWAY</v>
      </c>
    </row>
    <row r="6330" spans="1:16" hidden="1" x14ac:dyDescent="0.45">
      <c r="A6330">
        <v>40046158</v>
      </c>
      <c r="B6330" t="s">
        <v>340</v>
      </c>
      <c r="C6330">
        <v>45266</v>
      </c>
      <c r="D6330">
        <v>76827</v>
      </c>
      <c r="E6330">
        <v>20232024</v>
      </c>
      <c r="F6330" t="s">
        <v>17</v>
      </c>
      <c r="G6330" t="s">
        <v>68</v>
      </c>
      <c r="H6330">
        <v>25</v>
      </c>
      <c r="I6330">
        <v>2</v>
      </c>
      <c r="J6330">
        <v>0</v>
      </c>
      <c r="K6330">
        <v>1</v>
      </c>
      <c r="L6330">
        <v>2</v>
      </c>
      <c r="M6330">
        <v>0</v>
      </c>
      <c r="N6330">
        <v>0</v>
      </c>
      <c r="O6330" t="s">
        <v>40</v>
      </c>
      <c r="P6330" t="str">
        <f>UPPER(Table1[[#This Row],[Venue]])</f>
        <v>AWAY</v>
      </c>
    </row>
    <row r="6331" spans="1:16" hidden="1" x14ac:dyDescent="0.45">
      <c r="A6331">
        <v>40046158</v>
      </c>
      <c r="B6331" t="s">
        <v>340</v>
      </c>
      <c r="C6331">
        <v>45266</v>
      </c>
      <c r="D6331">
        <v>76827</v>
      </c>
      <c r="E6331">
        <v>20232024</v>
      </c>
      <c r="F6331" t="s">
        <v>17</v>
      </c>
      <c r="G6331" t="s">
        <v>322</v>
      </c>
      <c r="H6331">
        <v>40</v>
      </c>
      <c r="I6331">
        <v>2</v>
      </c>
      <c r="J6331">
        <v>1</v>
      </c>
      <c r="K6331">
        <v>1</v>
      </c>
      <c r="L6331">
        <v>1</v>
      </c>
      <c r="M6331">
        <v>0</v>
      </c>
      <c r="N6331">
        <v>0</v>
      </c>
      <c r="O6331" t="s">
        <v>40</v>
      </c>
      <c r="P6331" t="str">
        <f>UPPER(Table1[[#This Row],[Venue]])</f>
        <v>AWAY</v>
      </c>
    </row>
    <row r="6332" spans="1:16" hidden="1" x14ac:dyDescent="0.45">
      <c r="A6332">
        <v>40046158</v>
      </c>
      <c r="B6332" t="s">
        <v>340</v>
      </c>
      <c r="C6332">
        <v>45266</v>
      </c>
      <c r="D6332">
        <v>76827</v>
      </c>
      <c r="E6332">
        <v>20232024</v>
      </c>
      <c r="F6332" t="s">
        <v>17</v>
      </c>
      <c r="G6332" t="s">
        <v>71</v>
      </c>
      <c r="H6332">
        <v>55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  <c r="O6332" t="s">
        <v>40</v>
      </c>
      <c r="P6332" t="str">
        <f>UPPER(Table1[[#This Row],[Venue]])</f>
        <v>AWAY</v>
      </c>
    </row>
    <row r="6333" spans="1:16" hidden="1" x14ac:dyDescent="0.45">
      <c r="A6333">
        <v>40046158</v>
      </c>
      <c r="B6333" t="s">
        <v>340</v>
      </c>
      <c r="C6333">
        <v>45266</v>
      </c>
      <c r="D6333">
        <v>76827</v>
      </c>
      <c r="E6333">
        <v>20232024</v>
      </c>
      <c r="F6333" t="s">
        <v>17</v>
      </c>
      <c r="G6333" t="s">
        <v>72</v>
      </c>
      <c r="H6333">
        <v>86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  <c r="O6333" t="s">
        <v>40</v>
      </c>
      <c r="P6333" t="str">
        <f>UPPER(Table1[[#This Row],[Venue]])</f>
        <v>AWAY</v>
      </c>
    </row>
    <row r="6334" spans="1:16" hidden="1" x14ac:dyDescent="0.45">
      <c r="A6334">
        <v>40046158</v>
      </c>
      <c r="B6334" t="s">
        <v>340</v>
      </c>
      <c r="C6334">
        <v>45266</v>
      </c>
      <c r="D6334">
        <v>76827</v>
      </c>
      <c r="E6334">
        <v>20232024</v>
      </c>
      <c r="F6334" t="s">
        <v>17</v>
      </c>
      <c r="G6334" t="s">
        <v>191</v>
      </c>
      <c r="H6334">
        <v>89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0</v>
      </c>
      <c r="O6334" t="s">
        <v>40</v>
      </c>
      <c r="P6334" t="str">
        <f>UPPER(Table1[[#This Row],[Venue]])</f>
        <v>AWAY</v>
      </c>
    </row>
    <row r="6335" spans="1:16" hidden="1" x14ac:dyDescent="0.45">
      <c r="A6335">
        <v>40046158</v>
      </c>
      <c r="B6335" t="s">
        <v>340</v>
      </c>
      <c r="C6335">
        <v>45266</v>
      </c>
      <c r="D6335">
        <v>76827</v>
      </c>
      <c r="E6335">
        <v>20232024</v>
      </c>
      <c r="F6335" t="s">
        <v>17</v>
      </c>
      <c r="G6335" t="s">
        <v>74</v>
      </c>
      <c r="H6335">
        <v>92</v>
      </c>
      <c r="I6335">
        <v>4</v>
      </c>
      <c r="J6335">
        <v>2</v>
      </c>
      <c r="K6335">
        <v>1</v>
      </c>
      <c r="L6335">
        <v>2</v>
      </c>
      <c r="M6335">
        <v>0</v>
      </c>
      <c r="N6335">
        <v>0</v>
      </c>
      <c r="O6335" t="s">
        <v>40</v>
      </c>
      <c r="P6335" t="str">
        <f>UPPER(Table1[[#This Row],[Venue]])</f>
        <v>AWAY</v>
      </c>
    </row>
    <row r="6336" spans="1:16" hidden="1" x14ac:dyDescent="0.45">
      <c r="A6336">
        <v>40046158</v>
      </c>
      <c r="B6336" t="s">
        <v>340</v>
      </c>
      <c r="C6336">
        <v>45266</v>
      </c>
      <c r="D6336">
        <v>76827</v>
      </c>
      <c r="E6336">
        <v>20232024</v>
      </c>
      <c r="F6336" t="s">
        <v>17</v>
      </c>
      <c r="G6336" t="s">
        <v>75</v>
      </c>
      <c r="H6336">
        <v>96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  <c r="O6336" t="s">
        <v>40</v>
      </c>
      <c r="P6336" t="str">
        <f>UPPER(Table1[[#This Row],[Venue]])</f>
        <v>AWAY</v>
      </c>
    </row>
    <row r="6337" spans="1:16" hidden="1" x14ac:dyDescent="0.45">
      <c r="A6337">
        <v>40047030</v>
      </c>
      <c r="B6337" t="s">
        <v>259</v>
      </c>
      <c r="C6337">
        <v>45268</v>
      </c>
      <c r="D6337">
        <v>77699</v>
      </c>
      <c r="E6337">
        <v>20232024</v>
      </c>
      <c r="F6337" t="s">
        <v>17</v>
      </c>
      <c r="G6337" t="s">
        <v>130</v>
      </c>
      <c r="H6337">
        <v>1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  <c r="O6337" t="s">
        <v>19</v>
      </c>
      <c r="P6337" t="str">
        <f>UPPER(Table1[[#This Row],[Venue]])</f>
        <v>HOME</v>
      </c>
    </row>
    <row r="6338" spans="1:16" hidden="1" x14ac:dyDescent="0.45">
      <c r="A6338">
        <v>40047030</v>
      </c>
      <c r="B6338" t="s">
        <v>259</v>
      </c>
      <c r="C6338">
        <v>45268</v>
      </c>
      <c r="D6338">
        <v>77699</v>
      </c>
      <c r="E6338">
        <v>20232024</v>
      </c>
      <c r="F6338" t="s">
        <v>17</v>
      </c>
      <c r="G6338" t="s">
        <v>502</v>
      </c>
      <c r="H6338">
        <v>7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 t="s">
        <v>19</v>
      </c>
      <c r="P6338" t="str">
        <f>UPPER(Table1[[#This Row],[Venue]])</f>
        <v>HOME</v>
      </c>
    </row>
    <row r="6339" spans="1:16" hidden="1" x14ac:dyDescent="0.45">
      <c r="A6339">
        <v>40047030</v>
      </c>
      <c r="B6339" t="s">
        <v>259</v>
      </c>
      <c r="C6339">
        <v>45268</v>
      </c>
      <c r="D6339">
        <v>77699</v>
      </c>
      <c r="E6339">
        <v>20232024</v>
      </c>
      <c r="F6339" t="s">
        <v>17</v>
      </c>
      <c r="G6339" t="s">
        <v>335</v>
      </c>
      <c r="H6339">
        <v>10</v>
      </c>
      <c r="I6339">
        <v>3</v>
      </c>
      <c r="J6339">
        <v>3</v>
      </c>
      <c r="K6339">
        <v>1</v>
      </c>
      <c r="L6339">
        <v>0</v>
      </c>
      <c r="M6339">
        <v>0</v>
      </c>
      <c r="N6339">
        <v>0</v>
      </c>
      <c r="O6339" t="s">
        <v>19</v>
      </c>
      <c r="P6339" t="str">
        <f>UPPER(Table1[[#This Row],[Venue]])</f>
        <v>HOME</v>
      </c>
    </row>
    <row r="6340" spans="1:16" hidden="1" x14ac:dyDescent="0.45">
      <c r="A6340">
        <v>40047030</v>
      </c>
      <c r="B6340" t="s">
        <v>259</v>
      </c>
      <c r="C6340">
        <v>45268</v>
      </c>
      <c r="D6340">
        <v>77699</v>
      </c>
      <c r="E6340">
        <v>20232024</v>
      </c>
      <c r="F6340" t="s">
        <v>17</v>
      </c>
      <c r="G6340" t="s">
        <v>233</v>
      </c>
      <c r="H6340">
        <v>11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2</v>
      </c>
      <c r="O6340" t="s">
        <v>19</v>
      </c>
      <c r="P6340" t="str">
        <f>UPPER(Table1[[#This Row],[Venue]])</f>
        <v>HOME</v>
      </c>
    </row>
    <row r="6341" spans="1:16" hidden="1" x14ac:dyDescent="0.45">
      <c r="A6341">
        <v>40047030</v>
      </c>
      <c r="B6341" t="s">
        <v>259</v>
      </c>
      <c r="C6341">
        <v>45268</v>
      </c>
      <c r="D6341">
        <v>77699</v>
      </c>
      <c r="E6341">
        <v>20232024</v>
      </c>
      <c r="F6341" t="s">
        <v>17</v>
      </c>
      <c r="G6341" t="s">
        <v>197</v>
      </c>
      <c r="H6341">
        <v>15</v>
      </c>
      <c r="I6341">
        <v>2</v>
      </c>
      <c r="J6341">
        <v>0</v>
      </c>
      <c r="K6341">
        <v>1</v>
      </c>
      <c r="L6341">
        <v>2</v>
      </c>
      <c r="M6341">
        <v>0</v>
      </c>
      <c r="N6341">
        <v>0</v>
      </c>
      <c r="O6341" t="s">
        <v>19</v>
      </c>
      <c r="P6341" t="str">
        <f>UPPER(Table1[[#This Row],[Venue]])</f>
        <v>HOME</v>
      </c>
    </row>
    <row r="6342" spans="1:16" hidden="1" x14ac:dyDescent="0.45">
      <c r="A6342">
        <v>40047030</v>
      </c>
      <c r="B6342" t="s">
        <v>259</v>
      </c>
      <c r="C6342">
        <v>45268</v>
      </c>
      <c r="D6342">
        <v>77699</v>
      </c>
      <c r="E6342">
        <v>20232024</v>
      </c>
      <c r="F6342" t="s">
        <v>17</v>
      </c>
      <c r="G6342" t="s">
        <v>482</v>
      </c>
      <c r="H6342">
        <v>17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  <c r="O6342" t="s">
        <v>19</v>
      </c>
      <c r="P6342" t="str">
        <f>UPPER(Table1[[#This Row],[Venue]])</f>
        <v>HOME</v>
      </c>
    </row>
    <row r="6343" spans="1:16" hidden="1" x14ac:dyDescent="0.45">
      <c r="A6343">
        <v>40047030</v>
      </c>
      <c r="B6343" t="s">
        <v>259</v>
      </c>
      <c r="C6343">
        <v>45268</v>
      </c>
      <c r="D6343">
        <v>77699</v>
      </c>
      <c r="E6343">
        <v>20232024</v>
      </c>
      <c r="F6343" t="s">
        <v>17</v>
      </c>
      <c r="G6343" t="s">
        <v>287</v>
      </c>
      <c r="H6343">
        <v>22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2</v>
      </c>
      <c r="O6343" t="s">
        <v>19</v>
      </c>
      <c r="P6343" t="str">
        <f>UPPER(Table1[[#This Row],[Venue]])</f>
        <v>HOME</v>
      </c>
    </row>
    <row r="6344" spans="1:16" hidden="1" x14ac:dyDescent="0.45">
      <c r="A6344">
        <v>40047030</v>
      </c>
      <c r="B6344" t="s">
        <v>259</v>
      </c>
      <c r="C6344">
        <v>45268</v>
      </c>
      <c r="D6344">
        <v>77699</v>
      </c>
      <c r="E6344">
        <v>20232024</v>
      </c>
      <c r="F6344" t="s">
        <v>17</v>
      </c>
      <c r="G6344" t="s">
        <v>436</v>
      </c>
      <c r="H6344">
        <v>23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  <c r="O6344" t="s">
        <v>19</v>
      </c>
      <c r="P6344" t="str">
        <f>UPPER(Table1[[#This Row],[Venue]])</f>
        <v>HOME</v>
      </c>
    </row>
    <row r="6345" spans="1:16" hidden="1" x14ac:dyDescent="0.45">
      <c r="A6345">
        <v>40047030</v>
      </c>
      <c r="B6345" t="s">
        <v>259</v>
      </c>
      <c r="C6345">
        <v>45268</v>
      </c>
      <c r="D6345">
        <v>77699</v>
      </c>
      <c r="E6345">
        <v>20232024</v>
      </c>
      <c r="F6345" t="s">
        <v>17</v>
      </c>
      <c r="G6345" t="s">
        <v>260</v>
      </c>
      <c r="H6345">
        <v>24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 t="s">
        <v>19</v>
      </c>
      <c r="P6345" t="str">
        <f>UPPER(Table1[[#This Row],[Venue]])</f>
        <v>HOME</v>
      </c>
    </row>
    <row r="6346" spans="1:16" hidden="1" x14ac:dyDescent="0.45">
      <c r="A6346">
        <v>40047030</v>
      </c>
      <c r="B6346" t="s">
        <v>259</v>
      </c>
      <c r="C6346">
        <v>45268</v>
      </c>
      <c r="D6346">
        <v>77699</v>
      </c>
      <c r="E6346">
        <v>20232024</v>
      </c>
      <c r="F6346" t="s">
        <v>17</v>
      </c>
      <c r="G6346" t="s">
        <v>481</v>
      </c>
      <c r="H6346">
        <v>27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  <c r="O6346" t="s">
        <v>19</v>
      </c>
      <c r="P6346" t="str">
        <f>UPPER(Table1[[#This Row],[Venue]])</f>
        <v>HOME</v>
      </c>
    </row>
    <row r="6347" spans="1:16" hidden="1" x14ac:dyDescent="0.45">
      <c r="A6347">
        <v>40047030</v>
      </c>
      <c r="B6347" t="s">
        <v>259</v>
      </c>
      <c r="C6347">
        <v>45268</v>
      </c>
      <c r="D6347">
        <v>77699</v>
      </c>
      <c r="E6347">
        <v>20232024</v>
      </c>
      <c r="F6347" t="s">
        <v>17</v>
      </c>
      <c r="G6347" t="s">
        <v>423</v>
      </c>
      <c r="H6347">
        <v>44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  <c r="O6347" t="s">
        <v>19</v>
      </c>
      <c r="P6347" t="str">
        <f>UPPER(Table1[[#This Row],[Venue]])</f>
        <v>HOME</v>
      </c>
    </row>
    <row r="6348" spans="1:16" hidden="1" x14ac:dyDescent="0.45">
      <c r="A6348">
        <v>40047030</v>
      </c>
      <c r="B6348" t="s">
        <v>259</v>
      </c>
      <c r="C6348">
        <v>45268</v>
      </c>
      <c r="D6348">
        <v>77699</v>
      </c>
      <c r="E6348">
        <v>20232024</v>
      </c>
      <c r="F6348" t="s">
        <v>17</v>
      </c>
      <c r="G6348" t="s">
        <v>205</v>
      </c>
      <c r="H6348">
        <v>63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0</v>
      </c>
      <c r="O6348" t="s">
        <v>19</v>
      </c>
      <c r="P6348" t="str">
        <f>UPPER(Table1[[#This Row],[Venue]])</f>
        <v>HOME</v>
      </c>
    </row>
    <row r="6349" spans="1:16" hidden="1" x14ac:dyDescent="0.45">
      <c r="A6349">
        <v>40047030</v>
      </c>
      <c r="B6349" t="s">
        <v>259</v>
      </c>
      <c r="C6349">
        <v>45268</v>
      </c>
      <c r="D6349">
        <v>77699</v>
      </c>
      <c r="E6349">
        <v>20232024</v>
      </c>
      <c r="F6349" t="s">
        <v>17</v>
      </c>
      <c r="G6349" t="s">
        <v>206</v>
      </c>
      <c r="H6349">
        <v>64</v>
      </c>
      <c r="I6349">
        <v>2</v>
      </c>
      <c r="J6349">
        <v>1</v>
      </c>
      <c r="K6349">
        <v>1</v>
      </c>
      <c r="L6349">
        <v>1</v>
      </c>
      <c r="M6349">
        <v>0</v>
      </c>
      <c r="N6349">
        <v>0</v>
      </c>
      <c r="O6349" t="s">
        <v>19</v>
      </c>
      <c r="P6349" t="str">
        <f>UPPER(Table1[[#This Row],[Venue]])</f>
        <v>HOME</v>
      </c>
    </row>
    <row r="6350" spans="1:16" hidden="1" x14ac:dyDescent="0.45">
      <c r="A6350">
        <v>40047030</v>
      </c>
      <c r="B6350" t="s">
        <v>259</v>
      </c>
      <c r="C6350">
        <v>45268</v>
      </c>
      <c r="D6350">
        <v>77699</v>
      </c>
      <c r="E6350">
        <v>20232024</v>
      </c>
      <c r="F6350" t="s">
        <v>17</v>
      </c>
      <c r="G6350" t="s">
        <v>207</v>
      </c>
      <c r="H6350">
        <v>71</v>
      </c>
      <c r="I6350">
        <v>2</v>
      </c>
      <c r="J6350">
        <v>1</v>
      </c>
      <c r="K6350">
        <v>1</v>
      </c>
      <c r="L6350">
        <v>1</v>
      </c>
      <c r="M6350">
        <v>0</v>
      </c>
      <c r="N6350">
        <v>0</v>
      </c>
      <c r="O6350" t="s">
        <v>19</v>
      </c>
      <c r="P6350" t="str">
        <f>UPPER(Table1[[#This Row],[Venue]])</f>
        <v>HOME</v>
      </c>
    </row>
    <row r="6351" spans="1:16" hidden="1" x14ac:dyDescent="0.45">
      <c r="A6351">
        <v>40047030</v>
      </c>
      <c r="B6351" t="s">
        <v>259</v>
      </c>
      <c r="C6351">
        <v>45268</v>
      </c>
      <c r="D6351">
        <v>77699</v>
      </c>
      <c r="E6351">
        <v>20232024</v>
      </c>
      <c r="F6351" t="s">
        <v>17</v>
      </c>
      <c r="G6351" t="s">
        <v>156</v>
      </c>
      <c r="H6351">
        <v>77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 t="s">
        <v>19</v>
      </c>
      <c r="P6351" t="str">
        <f>UPPER(Table1[[#This Row],[Venue]])</f>
        <v>HOME</v>
      </c>
    </row>
    <row r="6352" spans="1:16" hidden="1" x14ac:dyDescent="0.45">
      <c r="A6352">
        <v>40047030</v>
      </c>
      <c r="B6352" t="s">
        <v>259</v>
      </c>
      <c r="C6352">
        <v>45268</v>
      </c>
      <c r="D6352">
        <v>77699</v>
      </c>
      <c r="E6352">
        <v>20232024</v>
      </c>
      <c r="F6352" t="s">
        <v>17</v>
      </c>
      <c r="G6352" t="s">
        <v>198</v>
      </c>
      <c r="H6352">
        <v>86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  <c r="O6352" t="s">
        <v>19</v>
      </c>
      <c r="P6352" t="str">
        <f>UPPER(Table1[[#This Row],[Venue]])</f>
        <v>HOME</v>
      </c>
    </row>
    <row r="6353" spans="1:16" hidden="1" x14ac:dyDescent="0.45">
      <c r="A6353">
        <v>40047030</v>
      </c>
      <c r="B6353" t="s">
        <v>259</v>
      </c>
      <c r="C6353">
        <v>45268</v>
      </c>
      <c r="D6353">
        <v>77699</v>
      </c>
      <c r="E6353">
        <v>20232024</v>
      </c>
      <c r="F6353" t="s">
        <v>17</v>
      </c>
      <c r="G6353" t="s">
        <v>211</v>
      </c>
      <c r="H6353">
        <v>92</v>
      </c>
      <c r="I6353">
        <v>1</v>
      </c>
      <c r="J6353">
        <v>0</v>
      </c>
      <c r="K6353">
        <v>1</v>
      </c>
      <c r="L6353">
        <v>1</v>
      </c>
      <c r="M6353">
        <v>0</v>
      </c>
      <c r="N6353">
        <v>0</v>
      </c>
      <c r="O6353" t="s">
        <v>19</v>
      </c>
      <c r="P6353" t="str">
        <f>UPPER(Table1[[#This Row],[Venue]])</f>
        <v>HOME</v>
      </c>
    </row>
    <row r="6354" spans="1:16" hidden="1" x14ac:dyDescent="0.45">
      <c r="A6354">
        <v>40047030</v>
      </c>
      <c r="B6354" t="s">
        <v>259</v>
      </c>
      <c r="C6354">
        <v>45268</v>
      </c>
      <c r="D6354">
        <v>77699</v>
      </c>
      <c r="E6354">
        <v>20232024</v>
      </c>
      <c r="F6354" t="s">
        <v>17</v>
      </c>
      <c r="G6354" t="s">
        <v>334</v>
      </c>
      <c r="H6354">
        <v>6</v>
      </c>
      <c r="I6354">
        <v>3</v>
      </c>
      <c r="J6354">
        <v>2</v>
      </c>
      <c r="K6354">
        <v>1</v>
      </c>
      <c r="L6354">
        <v>1</v>
      </c>
      <c r="M6354">
        <v>0</v>
      </c>
      <c r="N6354">
        <v>2</v>
      </c>
      <c r="O6354" t="s">
        <v>40</v>
      </c>
      <c r="P6354" t="str">
        <f>UPPER(Table1[[#This Row],[Venue]])</f>
        <v>AWAY</v>
      </c>
    </row>
    <row r="6355" spans="1:16" hidden="1" x14ac:dyDescent="0.45">
      <c r="A6355">
        <v>40047030</v>
      </c>
      <c r="B6355" t="s">
        <v>259</v>
      </c>
      <c r="C6355">
        <v>45268</v>
      </c>
      <c r="D6355">
        <v>77699</v>
      </c>
      <c r="E6355">
        <v>20232024</v>
      </c>
      <c r="F6355" t="s">
        <v>17</v>
      </c>
      <c r="G6355" t="s">
        <v>136</v>
      </c>
      <c r="H6355">
        <v>17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 t="s">
        <v>40</v>
      </c>
      <c r="P6355" t="str">
        <f>UPPER(Table1[[#This Row],[Venue]])</f>
        <v>AWAY</v>
      </c>
    </row>
    <row r="6356" spans="1:16" hidden="1" x14ac:dyDescent="0.45">
      <c r="A6356">
        <v>40047030</v>
      </c>
      <c r="B6356" t="s">
        <v>259</v>
      </c>
      <c r="C6356">
        <v>45268</v>
      </c>
      <c r="D6356">
        <v>77699</v>
      </c>
      <c r="E6356">
        <v>20232024</v>
      </c>
      <c r="F6356" t="s">
        <v>17</v>
      </c>
      <c r="G6356" t="s">
        <v>137</v>
      </c>
      <c r="H6356">
        <v>22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  <c r="O6356" t="s">
        <v>40</v>
      </c>
      <c r="P6356" t="str">
        <f>UPPER(Table1[[#This Row],[Venue]])</f>
        <v>AWAY</v>
      </c>
    </row>
    <row r="6357" spans="1:16" hidden="1" x14ac:dyDescent="0.45">
      <c r="A6357">
        <v>40047030</v>
      </c>
      <c r="B6357" t="s">
        <v>259</v>
      </c>
      <c r="C6357">
        <v>45268</v>
      </c>
      <c r="D6357">
        <v>77699</v>
      </c>
      <c r="E6357">
        <v>20232024</v>
      </c>
      <c r="F6357" t="s">
        <v>17</v>
      </c>
      <c r="G6357" t="s">
        <v>138</v>
      </c>
      <c r="H6357">
        <v>23</v>
      </c>
      <c r="I6357">
        <v>1</v>
      </c>
      <c r="J6357">
        <v>0</v>
      </c>
      <c r="K6357">
        <v>1</v>
      </c>
      <c r="L6357">
        <v>1</v>
      </c>
      <c r="M6357">
        <v>0</v>
      </c>
      <c r="N6357">
        <v>0</v>
      </c>
      <c r="O6357" t="s">
        <v>40</v>
      </c>
      <c r="P6357" t="str">
        <f>UPPER(Table1[[#This Row],[Venue]])</f>
        <v>AWAY</v>
      </c>
    </row>
    <row r="6358" spans="1:16" hidden="1" x14ac:dyDescent="0.45">
      <c r="A6358">
        <v>40047030</v>
      </c>
      <c r="B6358" t="s">
        <v>259</v>
      </c>
      <c r="C6358">
        <v>45268</v>
      </c>
      <c r="D6358">
        <v>77699</v>
      </c>
      <c r="E6358">
        <v>20232024</v>
      </c>
      <c r="F6358" t="s">
        <v>17</v>
      </c>
      <c r="G6358" t="s">
        <v>139</v>
      </c>
      <c r="H6358">
        <v>27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 t="s">
        <v>40</v>
      </c>
      <c r="P6358" t="str">
        <f>UPPER(Table1[[#This Row],[Venue]])</f>
        <v>AWAY</v>
      </c>
    </row>
    <row r="6359" spans="1:16" hidden="1" x14ac:dyDescent="0.45">
      <c r="A6359">
        <v>40047030</v>
      </c>
      <c r="B6359" t="s">
        <v>259</v>
      </c>
      <c r="C6359">
        <v>45268</v>
      </c>
      <c r="D6359">
        <v>77699</v>
      </c>
      <c r="E6359">
        <v>20232024</v>
      </c>
      <c r="F6359" t="s">
        <v>17</v>
      </c>
      <c r="G6359" t="s">
        <v>248</v>
      </c>
      <c r="H6359">
        <v>29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 t="s">
        <v>40</v>
      </c>
      <c r="P6359" t="str">
        <f>UPPER(Table1[[#This Row],[Venue]])</f>
        <v>AWAY</v>
      </c>
    </row>
    <row r="6360" spans="1:16" hidden="1" x14ac:dyDescent="0.45">
      <c r="A6360">
        <v>40047030</v>
      </c>
      <c r="B6360" t="s">
        <v>259</v>
      </c>
      <c r="C6360">
        <v>45268</v>
      </c>
      <c r="D6360">
        <v>77699</v>
      </c>
      <c r="E6360">
        <v>20232024</v>
      </c>
      <c r="F6360" t="s">
        <v>17</v>
      </c>
      <c r="G6360" t="s">
        <v>266</v>
      </c>
      <c r="H6360">
        <v>31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  <c r="O6360" t="s">
        <v>40</v>
      </c>
      <c r="P6360" t="str">
        <f>UPPER(Table1[[#This Row],[Venue]])</f>
        <v>AWAY</v>
      </c>
    </row>
    <row r="6361" spans="1:16" hidden="1" x14ac:dyDescent="0.45">
      <c r="A6361">
        <v>40047030</v>
      </c>
      <c r="B6361" t="s">
        <v>259</v>
      </c>
      <c r="C6361">
        <v>45268</v>
      </c>
      <c r="D6361">
        <v>77699</v>
      </c>
      <c r="E6361">
        <v>20232024</v>
      </c>
      <c r="F6361" t="s">
        <v>17</v>
      </c>
      <c r="G6361" t="s">
        <v>570</v>
      </c>
      <c r="H6361">
        <v>36</v>
      </c>
      <c r="I6361">
        <v>1</v>
      </c>
      <c r="J6361">
        <v>0</v>
      </c>
      <c r="K6361">
        <v>1</v>
      </c>
      <c r="L6361">
        <v>1</v>
      </c>
      <c r="M6361">
        <v>0</v>
      </c>
      <c r="N6361">
        <v>0</v>
      </c>
      <c r="O6361" t="s">
        <v>40</v>
      </c>
      <c r="P6361" t="str">
        <f>UPPER(Table1[[#This Row],[Venue]])</f>
        <v>AWAY</v>
      </c>
    </row>
    <row r="6362" spans="1:16" hidden="1" x14ac:dyDescent="0.45">
      <c r="A6362">
        <v>40047030</v>
      </c>
      <c r="B6362" t="s">
        <v>259</v>
      </c>
      <c r="C6362">
        <v>45268</v>
      </c>
      <c r="D6362">
        <v>77699</v>
      </c>
      <c r="E6362">
        <v>20232024</v>
      </c>
      <c r="F6362" t="s">
        <v>17</v>
      </c>
      <c r="G6362" t="s">
        <v>380</v>
      </c>
      <c r="H6362">
        <v>52</v>
      </c>
      <c r="I6362">
        <v>1</v>
      </c>
      <c r="J6362">
        <v>1</v>
      </c>
      <c r="K6362">
        <v>1</v>
      </c>
      <c r="L6362">
        <v>0</v>
      </c>
      <c r="M6362">
        <v>0</v>
      </c>
      <c r="N6362">
        <v>0</v>
      </c>
      <c r="O6362" t="s">
        <v>40</v>
      </c>
      <c r="P6362" t="str">
        <f>UPPER(Table1[[#This Row],[Venue]])</f>
        <v>AWAY</v>
      </c>
    </row>
    <row r="6363" spans="1:16" hidden="1" x14ac:dyDescent="0.45">
      <c r="A6363">
        <v>40047030</v>
      </c>
      <c r="B6363" t="s">
        <v>259</v>
      </c>
      <c r="C6363">
        <v>45268</v>
      </c>
      <c r="D6363">
        <v>77699</v>
      </c>
      <c r="E6363">
        <v>20232024</v>
      </c>
      <c r="F6363" t="s">
        <v>17</v>
      </c>
      <c r="G6363" t="s">
        <v>141</v>
      </c>
      <c r="H6363">
        <v>68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 t="s">
        <v>40</v>
      </c>
      <c r="P6363" t="str">
        <f>UPPER(Table1[[#This Row],[Venue]])</f>
        <v>AWAY</v>
      </c>
    </row>
    <row r="6364" spans="1:16" hidden="1" x14ac:dyDescent="0.45">
      <c r="A6364">
        <v>40047030</v>
      </c>
      <c r="B6364" t="s">
        <v>259</v>
      </c>
      <c r="C6364">
        <v>45268</v>
      </c>
      <c r="D6364">
        <v>77699</v>
      </c>
      <c r="E6364">
        <v>20232024</v>
      </c>
      <c r="F6364" t="s">
        <v>17</v>
      </c>
      <c r="G6364" t="s">
        <v>142</v>
      </c>
      <c r="H6364">
        <v>69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 t="s">
        <v>40</v>
      </c>
      <c r="P6364" t="str">
        <f>UPPER(Table1[[#This Row],[Venue]])</f>
        <v>AWAY</v>
      </c>
    </row>
    <row r="6365" spans="1:16" hidden="1" x14ac:dyDescent="0.45">
      <c r="A6365">
        <v>40047030</v>
      </c>
      <c r="B6365" t="s">
        <v>259</v>
      </c>
      <c r="C6365">
        <v>45268</v>
      </c>
      <c r="D6365">
        <v>77699</v>
      </c>
      <c r="E6365">
        <v>20232024</v>
      </c>
      <c r="F6365" t="s">
        <v>17</v>
      </c>
      <c r="G6365" t="s">
        <v>143</v>
      </c>
      <c r="H6365">
        <v>71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 t="s">
        <v>40</v>
      </c>
      <c r="P6365" t="str">
        <f>UPPER(Table1[[#This Row],[Venue]])</f>
        <v>AWAY</v>
      </c>
    </row>
    <row r="6366" spans="1:16" hidden="1" x14ac:dyDescent="0.45">
      <c r="A6366">
        <v>40047030</v>
      </c>
      <c r="B6366" t="s">
        <v>259</v>
      </c>
      <c r="C6366">
        <v>45268</v>
      </c>
      <c r="D6366">
        <v>77699</v>
      </c>
      <c r="E6366">
        <v>20232024</v>
      </c>
      <c r="F6366" t="s">
        <v>17</v>
      </c>
      <c r="G6366" t="s">
        <v>388</v>
      </c>
      <c r="H6366">
        <v>79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  <c r="O6366" t="s">
        <v>40</v>
      </c>
      <c r="P6366" t="str">
        <f>UPPER(Table1[[#This Row],[Venue]])</f>
        <v>AWAY</v>
      </c>
    </row>
    <row r="6367" spans="1:16" hidden="1" x14ac:dyDescent="0.45">
      <c r="A6367">
        <v>40047030</v>
      </c>
      <c r="B6367" t="s">
        <v>259</v>
      </c>
      <c r="C6367">
        <v>45268</v>
      </c>
      <c r="D6367">
        <v>77699</v>
      </c>
      <c r="E6367">
        <v>20232024</v>
      </c>
      <c r="F6367" t="s">
        <v>17</v>
      </c>
      <c r="G6367" t="s">
        <v>145</v>
      </c>
      <c r="H6367">
        <v>88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  <c r="O6367" t="s">
        <v>40</v>
      </c>
      <c r="P6367" t="str">
        <f>UPPER(Table1[[#This Row],[Venue]])</f>
        <v>AWAY</v>
      </c>
    </row>
    <row r="6368" spans="1:16" hidden="1" x14ac:dyDescent="0.45">
      <c r="A6368">
        <v>40047030</v>
      </c>
      <c r="B6368" t="s">
        <v>259</v>
      </c>
      <c r="C6368">
        <v>45268</v>
      </c>
      <c r="D6368">
        <v>77699</v>
      </c>
      <c r="E6368">
        <v>20232024</v>
      </c>
      <c r="F6368" t="s">
        <v>17</v>
      </c>
      <c r="G6368" t="s">
        <v>147</v>
      </c>
      <c r="H6368">
        <v>92</v>
      </c>
      <c r="I6368">
        <v>2</v>
      </c>
      <c r="J6368">
        <v>0</v>
      </c>
      <c r="K6368">
        <v>1</v>
      </c>
      <c r="L6368">
        <v>2</v>
      </c>
      <c r="M6368">
        <v>0</v>
      </c>
      <c r="N6368">
        <v>0</v>
      </c>
      <c r="O6368" t="s">
        <v>40</v>
      </c>
      <c r="P6368" t="str">
        <f>UPPER(Table1[[#This Row],[Venue]])</f>
        <v>AWAY</v>
      </c>
    </row>
    <row r="6369" spans="1:16" hidden="1" x14ac:dyDescent="0.45">
      <c r="A6369">
        <v>40047030</v>
      </c>
      <c r="B6369" t="s">
        <v>259</v>
      </c>
      <c r="C6369">
        <v>45268</v>
      </c>
      <c r="D6369">
        <v>77699</v>
      </c>
      <c r="E6369">
        <v>20232024</v>
      </c>
      <c r="F6369" t="s">
        <v>17</v>
      </c>
      <c r="G6369" t="s">
        <v>148</v>
      </c>
      <c r="H6369">
        <v>95</v>
      </c>
      <c r="I6369">
        <v>2</v>
      </c>
      <c r="J6369">
        <v>1</v>
      </c>
      <c r="K6369">
        <v>1</v>
      </c>
      <c r="L6369">
        <v>1</v>
      </c>
      <c r="M6369">
        <v>0</v>
      </c>
      <c r="N6369">
        <v>0</v>
      </c>
      <c r="O6369" t="s">
        <v>40</v>
      </c>
      <c r="P6369" t="str">
        <f>UPPER(Table1[[#This Row],[Venue]])</f>
        <v>AWAY</v>
      </c>
    </row>
    <row r="6370" spans="1:16" hidden="1" x14ac:dyDescent="0.45">
      <c r="A6370">
        <v>40047030</v>
      </c>
      <c r="B6370" t="s">
        <v>259</v>
      </c>
      <c r="C6370">
        <v>45268</v>
      </c>
      <c r="D6370">
        <v>77699</v>
      </c>
      <c r="E6370">
        <v>20232024</v>
      </c>
      <c r="F6370" t="s">
        <v>17</v>
      </c>
      <c r="G6370" t="s">
        <v>394</v>
      </c>
      <c r="H6370">
        <v>97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 t="s">
        <v>40</v>
      </c>
      <c r="P6370" t="str">
        <f>UPPER(Table1[[#This Row],[Venue]])</f>
        <v>AWAY</v>
      </c>
    </row>
    <row r="6371" spans="1:16" hidden="1" x14ac:dyDescent="0.45">
      <c r="A6371">
        <v>40047030</v>
      </c>
      <c r="B6371" t="s">
        <v>259</v>
      </c>
      <c r="C6371">
        <v>45268</v>
      </c>
      <c r="D6371">
        <v>77699</v>
      </c>
      <c r="E6371">
        <v>20232024</v>
      </c>
      <c r="F6371" t="s">
        <v>17</v>
      </c>
      <c r="G6371" t="s">
        <v>149</v>
      </c>
      <c r="H6371">
        <v>98</v>
      </c>
      <c r="I6371">
        <v>1</v>
      </c>
      <c r="J6371">
        <v>1</v>
      </c>
      <c r="K6371">
        <v>1</v>
      </c>
      <c r="L6371">
        <v>0</v>
      </c>
      <c r="M6371">
        <v>0</v>
      </c>
      <c r="N6371">
        <v>0</v>
      </c>
      <c r="O6371" t="s">
        <v>40</v>
      </c>
      <c r="P6371" t="str">
        <f>UPPER(Table1[[#This Row],[Venue]])</f>
        <v>AWAY</v>
      </c>
    </row>
    <row r="6372" spans="1:16" hidden="1" x14ac:dyDescent="0.45">
      <c r="A6372">
        <v>40046160</v>
      </c>
      <c r="B6372" t="s">
        <v>326</v>
      </c>
      <c r="C6372">
        <v>45268</v>
      </c>
      <c r="D6372">
        <v>76829</v>
      </c>
      <c r="E6372">
        <v>20232024</v>
      </c>
      <c r="F6372" t="s">
        <v>17</v>
      </c>
      <c r="G6372" t="s">
        <v>283</v>
      </c>
      <c r="H6372">
        <v>2</v>
      </c>
      <c r="I6372">
        <v>2</v>
      </c>
      <c r="J6372">
        <v>0</v>
      </c>
      <c r="K6372">
        <v>1</v>
      </c>
      <c r="L6372">
        <v>2</v>
      </c>
      <c r="M6372">
        <v>0</v>
      </c>
      <c r="N6372">
        <v>0</v>
      </c>
      <c r="O6372" t="s">
        <v>19</v>
      </c>
      <c r="P6372" t="str">
        <f>UPPER(Table1[[#This Row],[Venue]])</f>
        <v>HOME</v>
      </c>
    </row>
    <row r="6373" spans="1:16" hidden="1" x14ac:dyDescent="0.45">
      <c r="A6373">
        <v>40046160</v>
      </c>
      <c r="B6373" t="s">
        <v>326</v>
      </c>
      <c r="C6373">
        <v>45268</v>
      </c>
      <c r="D6373">
        <v>76829</v>
      </c>
      <c r="E6373">
        <v>20232024</v>
      </c>
      <c r="F6373" t="s">
        <v>17</v>
      </c>
      <c r="G6373" t="s">
        <v>96</v>
      </c>
      <c r="H6373">
        <v>10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  <c r="O6373" t="s">
        <v>19</v>
      </c>
      <c r="P6373" t="str">
        <f>UPPER(Table1[[#This Row],[Venue]])</f>
        <v>HOME</v>
      </c>
    </row>
    <row r="6374" spans="1:16" hidden="1" x14ac:dyDescent="0.45">
      <c r="A6374">
        <v>40046160</v>
      </c>
      <c r="B6374" t="s">
        <v>326</v>
      </c>
      <c r="C6374">
        <v>45268</v>
      </c>
      <c r="D6374">
        <v>76829</v>
      </c>
      <c r="E6374">
        <v>20232024</v>
      </c>
      <c r="F6374" t="s">
        <v>17</v>
      </c>
      <c r="G6374" t="s">
        <v>284</v>
      </c>
      <c r="H6374">
        <v>14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 t="s">
        <v>19</v>
      </c>
      <c r="P6374" t="str">
        <f>UPPER(Table1[[#This Row],[Venue]])</f>
        <v>HOME</v>
      </c>
    </row>
    <row r="6375" spans="1:16" hidden="1" x14ac:dyDescent="0.45">
      <c r="A6375">
        <v>40046160</v>
      </c>
      <c r="B6375" t="s">
        <v>326</v>
      </c>
      <c r="C6375">
        <v>45268</v>
      </c>
      <c r="D6375">
        <v>76829</v>
      </c>
      <c r="E6375">
        <v>20232024</v>
      </c>
      <c r="F6375" t="s">
        <v>17</v>
      </c>
      <c r="G6375" t="s">
        <v>98</v>
      </c>
      <c r="H6375">
        <v>16</v>
      </c>
      <c r="I6375">
        <v>2</v>
      </c>
      <c r="J6375">
        <v>1</v>
      </c>
      <c r="K6375">
        <v>1</v>
      </c>
      <c r="L6375">
        <v>1</v>
      </c>
      <c r="M6375">
        <v>0</v>
      </c>
      <c r="N6375">
        <v>4</v>
      </c>
      <c r="O6375" t="s">
        <v>19</v>
      </c>
      <c r="P6375" t="str">
        <f>UPPER(Table1[[#This Row],[Venue]])</f>
        <v>HOME</v>
      </c>
    </row>
    <row r="6376" spans="1:16" hidden="1" x14ac:dyDescent="0.45">
      <c r="A6376">
        <v>40046160</v>
      </c>
      <c r="B6376" t="s">
        <v>326</v>
      </c>
      <c r="C6376">
        <v>45268</v>
      </c>
      <c r="D6376">
        <v>76829</v>
      </c>
      <c r="E6376">
        <v>20232024</v>
      </c>
      <c r="F6376" t="s">
        <v>17</v>
      </c>
      <c r="G6376" t="s">
        <v>99</v>
      </c>
      <c r="H6376">
        <v>18</v>
      </c>
      <c r="I6376">
        <v>1</v>
      </c>
      <c r="J6376">
        <v>0</v>
      </c>
      <c r="K6376">
        <v>1</v>
      </c>
      <c r="L6376">
        <v>1</v>
      </c>
      <c r="M6376">
        <v>0</v>
      </c>
      <c r="N6376">
        <v>0</v>
      </c>
      <c r="O6376" t="s">
        <v>19</v>
      </c>
      <c r="P6376" t="str">
        <f>UPPER(Table1[[#This Row],[Venue]])</f>
        <v>HOME</v>
      </c>
    </row>
    <row r="6377" spans="1:16" hidden="1" x14ac:dyDescent="0.45">
      <c r="A6377">
        <v>40046160</v>
      </c>
      <c r="B6377" t="s">
        <v>326</v>
      </c>
      <c r="C6377">
        <v>45268</v>
      </c>
      <c r="D6377">
        <v>76829</v>
      </c>
      <c r="E6377">
        <v>20232024</v>
      </c>
      <c r="F6377" t="s">
        <v>17</v>
      </c>
      <c r="G6377" t="s">
        <v>95</v>
      </c>
      <c r="H6377">
        <v>20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  <c r="O6377" t="s">
        <v>19</v>
      </c>
      <c r="P6377" t="str">
        <f>UPPER(Table1[[#This Row],[Venue]])</f>
        <v>HOME</v>
      </c>
    </row>
    <row r="6378" spans="1:16" hidden="1" x14ac:dyDescent="0.45">
      <c r="A6378">
        <v>40046160</v>
      </c>
      <c r="B6378" t="s">
        <v>326</v>
      </c>
      <c r="C6378">
        <v>45268</v>
      </c>
      <c r="D6378">
        <v>76829</v>
      </c>
      <c r="E6378">
        <v>20232024</v>
      </c>
      <c r="F6378" t="s">
        <v>17</v>
      </c>
      <c r="G6378" t="s">
        <v>101</v>
      </c>
      <c r="H6378">
        <v>23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  <c r="O6378" t="s">
        <v>19</v>
      </c>
      <c r="P6378" t="str">
        <f>UPPER(Table1[[#This Row],[Venue]])</f>
        <v>HOME</v>
      </c>
    </row>
    <row r="6379" spans="1:16" hidden="1" x14ac:dyDescent="0.45">
      <c r="A6379">
        <v>40046160</v>
      </c>
      <c r="B6379" t="s">
        <v>326</v>
      </c>
      <c r="C6379">
        <v>45268</v>
      </c>
      <c r="D6379">
        <v>76829</v>
      </c>
      <c r="E6379">
        <v>20232024</v>
      </c>
      <c r="F6379" t="s">
        <v>17</v>
      </c>
      <c r="G6379" t="s">
        <v>97</v>
      </c>
      <c r="H6379">
        <v>24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  <c r="O6379" t="s">
        <v>19</v>
      </c>
      <c r="P6379" t="str">
        <f>UPPER(Table1[[#This Row],[Venue]])</f>
        <v>HOME</v>
      </c>
    </row>
    <row r="6380" spans="1:16" hidden="1" x14ac:dyDescent="0.45">
      <c r="A6380">
        <v>40046160</v>
      </c>
      <c r="B6380" t="s">
        <v>326</v>
      </c>
      <c r="C6380">
        <v>45268</v>
      </c>
      <c r="D6380">
        <v>76829</v>
      </c>
      <c r="E6380">
        <v>20232024</v>
      </c>
      <c r="F6380" t="s">
        <v>17</v>
      </c>
      <c r="G6380" t="s">
        <v>495</v>
      </c>
      <c r="H6380">
        <v>35</v>
      </c>
      <c r="I6380">
        <v>2</v>
      </c>
      <c r="J6380">
        <v>1</v>
      </c>
      <c r="K6380">
        <v>1</v>
      </c>
      <c r="L6380">
        <v>1</v>
      </c>
      <c r="M6380">
        <v>0</v>
      </c>
      <c r="N6380">
        <v>0</v>
      </c>
      <c r="O6380" t="s">
        <v>19</v>
      </c>
      <c r="P6380" t="str">
        <f>UPPER(Table1[[#This Row],[Venue]])</f>
        <v>HOME</v>
      </c>
    </row>
    <row r="6381" spans="1:16" hidden="1" x14ac:dyDescent="0.45">
      <c r="A6381">
        <v>40046160</v>
      </c>
      <c r="B6381" t="s">
        <v>326</v>
      </c>
      <c r="C6381">
        <v>45268</v>
      </c>
      <c r="D6381">
        <v>76829</v>
      </c>
      <c r="E6381">
        <v>20232024</v>
      </c>
      <c r="F6381" t="s">
        <v>17</v>
      </c>
      <c r="G6381" t="s">
        <v>104</v>
      </c>
      <c r="H6381">
        <v>48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  <c r="O6381" t="s">
        <v>19</v>
      </c>
      <c r="P6381" t="str">
        <f>UPPER(Table1[[#This Row],[Venue]])</f>
        <v>HOME</v>
      </c>
    </row>
    <row r="6382" spans="1:16" hidden="1" x14ac:dyDescent="0.45">
      <c r="A6382">
        <v>40046160</v>
      </c>
      <c r="B6382" t="s">
        <v>326</v>
      </c>
      <c r="C6382">
        <v>45268</v>
      </c>
      <c r="D6382">
        <v>76829</v>
      </c>
      <c r="E6382">
        <v>20232024</v>
      </c>
      <c r="F6382" t="s">
        <v>17</v>
      </c>
      <c r="G6382" t="s">
        <v>496</v>
      </c>
      <c r="H6382">
        <v>61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 t="s">
        <v>19</v>
      </c>
      <c r="P6382" t="str">
        <f>UPPER(Table1[[#This Row],[Venue]])</f>
        <v>HOME</v>
      </c>
    </row>
    <row r="6383" spans="1:16" hidden="1" x14ac:dyDescent="0.45">
      <c r="A6383">
        <v>40046160</v>
      </c>
      <c r="B6383" t="s">
        <v>326</v>
      </c>
      <c r="C6383">
        <v>45268</v>
      </c>
      <c r="D6383">
        <v>76829</v>
      </c>
      <c r="E6383">
        <v>20232024</v>
      </c>
      <c r="F6383" t="s">
        <v>17</v>
      </c>
      <c r="G6383" t="s">
        <v>106</v>
      </c>
      <c r="H6383">
        <v>67</v>
      </c>
      <c r="I6383">
        <v>2</v>
      </c>
      <c r="J6383">
        <v>2</v>
      </c>
      <c r="K6383">
        <v>1</v>
      </c>
      <c r="L6383">
        <v>0</v>
      </c>
      <c r="M6383">
        <v>0</v>
      </c>
      <c r="N6383">
        <v>0</v>
      </c>
      <c r="O6383" t="s">
        <v>19</v>
      </c>
      <c r="P6383" t="str">
        <f>UPPER(Table1[[#This Row],[Venue]])</f>
        <v>HOME</v>
      </c>
    </row>
    <row r="6384" spans="1:16" hidden="1" x14ac:dyDescent="0.45">
      <c r="A6384">
        <v>40046160</v>
      </c>
      <c r="B6384" t="s">
        <v>326</v>
      </c>
      <c r="C6384">
        <v>45268</v>
      </c>
      <c r="D6384">
        <v>76829</v>
      </c>
      <c r="E6384">
        <v>20232024</v>
      </c>
      <c r="F6384" t="s">
        <v>17</v>
      </c>
      <c r="G6384" t="s">
        <v>108</v>
      </c>
      <c r="H6384">
        <v>88</v>
      </c>
      <c r="I6384">
        <v>1</v>
      </c>
      <c r="J6384">
        <v>1</v>
      </c>
      <c r="K6384">
        <v>1</v>
      </c>
      <c r="L6384">
        <v>0</v>
      </c>
      <c r="M6384">
        <v>0</v>
      </c>
      <c r="N6384">
        <v>2</v>
      </c>
      <c r="O6384" t="s">
        <v>19</v>
      </c>
      <c r="P6384" t="str">
        <f>UPPER(Table1[[#This Row],[Venue]])</f>
        <v>HOME</v>
      </c>
    </row>
    <row r="6385" spans="1:16" hidden="1" x14ac:dyDescent="0.45">
      <c r="A6385">
        <v>40046160</v>
      </c>
      <c r="B6385" t="s">
        <v>326</v>
      </c>
      <c r="C6385">
        <v>45268</v>
      </c>
      <c r="D6385">
        <v>76829</v>
      </c>
      <c r="E6385">
        <v>20232024</v>
      </c>
      <c r="F6385" t="s">
        <v>17</v>
      </c>
      <c r="G6385" t="s">
        <v>37</v>
      </c>
      <c r="H6385">
        <v>90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  <c r="O6385" t="s">
        <v>19</v>
      </c>
      <c r="P6385" t="str">
        <f>UPPER(Table1[[#This Row],[Venue]])</f>
        <v>HOME</v>
      </c>
    </row>
    <row r="6386" spans="1:16" hidden="1" x14ac:dyDescent="0.45">
      <c r="A6386">
        <v>40046160</v>
      </c>
      <c r="B6386" t="s">
        <v>326</v>
      </c>
      <c r="C6386">
        <v>45268</v>
      </c>
      <c r="D6386">
        <v>76829</v>
      </c>
      <c r="E6386">
        <v>20232024</v>
      </c>
      <c r="F6386" t="s">
        <v>17</v>
      </c>
      <c r="G6386" t="s">
        <v>110</v>
      </c>
      <c r="H6386">
        <v>98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  <c r="O6386" t="s">
        <v>19</v>
      </c>
      <c r="P6386" t="str">
        <f>UPPER(Table1[[#This Row],[Venue]])</f>
        <v>HOME</v>
      </c>
    </row>
    <row r="6387" spans="1:16" hidden="1" x14ac:dyDescent="0.45">
      <c r="A6387">
        <v>40046160</v>
      </c>
      <c r="B6387" t="s">
        <v>326</v>
      </c>
      <c r="C6387">
        <v>45268</v>
      </c>
      <c r="D6387">
        <v>76829</v>
      </c>
      <c r="E6387">
        <v>20232024</v>
      </c>
      <c r="F6387" t="s">
        <v>17</v>
      </c>
      <c r="G6387" t="s">
        <v>552</v>
      </c>
      <c r="H6387">
        <v>99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  <c r="O6387" t="s">
        <v>19</v>
      </c>
      <c r="P6387" t="str">
        <f>UPPER(Table1[[#This Row],[Venue]])</f>
        <v>HOME</v>
      </c>
    </row>
    <row r="6388" spans="1:16" hidden="1" x14ac:dyDescent="0.45">
      <c r="A6388">
        <v>40046160</v>
      </c>
      <c r="B6388" t="s">
        <v>326</v>
      </c>
      <c r="C6388">
        <v>45268</v>
      </c>
      <c r="D6388">
        <v>76829</v>
      </c>
      <c r="E6388">
        <v>20232024</v>
      </c>
      <c r="F6388" t="s">
        <v>17</v>
      </c>
      <c r="G6388" t="s">
        <v>240</v>
      </c>
      <c r="H6388">
        <v>3</v>
      </c>
      <c r="I6388">
        <v>1</v>
      </c>
      <c r="J6388">
        <v>1</v>
      </c>
      <c r="K6388">
        <v>1</v>
      </c>
      <c r="L6388">
        <v>0</v>
      </c>
      <c r="M6388">
        <v>0</v>
      </c>
      <c r="N6388">
        <v>4</v>
      </c>
      <c r="O6388" t="s">
        <v>40</v>
      </c>
      <c r="P6388" t="str">
        <f>UPPER(Table1[[#This Row],[Venue]])</f>
        <v>AWAY</v>
      </c>
    </row>
    <row r="6389" spans="1:16" hidden="1" x14ac:dyDescent="0.45">
      <c r="A6389">
        <v>40046160</v>
      </c>
      <c r="B6389" t="s">
        <v>326</v>
      </c>
      <c r="C6389">
        <v>45268</v>
      </c>
      <c r="D6389">
        <v>76829</v>
      </c>
      <c r="E6389">
        <v>20232024</v>
      </c>
      <c r="F6389" t="s">
        <v>17</v>
      </c>
      <c r="G6389" t="s">
        <v>241</v>
      </c>
      <c r="H6389">
        <v>4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  <c r="O6389" t="s">
        <v>40</v>
      </c>
      <c r="P6389" t="str">
        <f>UPPER(Table1[[#This Row],[Venue]])</f>
        <v>AWAY</v>
      </c>
    </row>
    <row r="6390" spans="1:16" hidden="1" x14ac:dyDescent="0.45">
      <c r="A6390">
        <v>40046160</v>
      </c>
      <c r="B6390" t="s">
        <v>326</v>
      </c>
      <c r="C6390">
        <v>45268</v>
      </c>
      <c r="D6390">
        <v>76829</v>
      </c>
      <c r="E6390">
        <v>20232024</v>
      </c>
      <c r="F6390" t="s">
        <v>17</v>
      </c>
      <c r="G6390" t="s">
        <v>398</v>
      </c>
      <c r="H6390">
        <v>5</v>
      </c>
      <c r="I6390">
        <v>1</v>
      </c>
      <c r="J6390">
        <v>0</v>
      </c>
      <c r="K6390">
        <v>1</v>
      </c>
      <c r="L6390">
        <v>1</v>
      </c>
      <c r="M6390">
        <v>0</v>
      </c>
      <c r="N6390">
        <v>2</v>
      </c>
      <c r="O6390" t="s">
        <v>40</v>
      </c>
      <c r="P6390" t="str">
        <f>UPPER(Table1[[#This Row],[Venue]])</f>
        <v>AWAY</v>
      </c>
    </row>
    <row r="6391" spans="1:16" hidden="1" x14ac:dyDescent="0.45">
      <c r="A6391">
        <v>40046160</v>
      </c>
      <c r="B6391" t="s">
        <v>326</v>
      </c>
      <c r="C6391">
        <v>45268</v>
      </c>
      <c r="D6391">
        <v>76829</v>
      </c>
      <c r="E6391">
        <v>20232024</v>
      </c>
      <c r="F6391" t="s">
        <v>17</v>
      </c>
      <c r="G6391" t="s">
        <v>253</v>
      </c>
      <c r="H6391">
        <v>6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  <c r="O6391" t="s">
        <v>40</v>
      </c>
      <c r="P6391" t="str">
        <f>UPPER(Table1[[#This Row],[Venue]])</f>
        <v>AWAY</v>
      </c>
    </row>
    <row r="6392" spans="1:16" hidden="1" x14ac:dyDescent="0.45">
      <c r="A6392">
        <v>40046160</v>
      </c>
      <c r="B6392" t="s">
        <v>326</v>
      </c>
      <c r="C6392">
        <v>45268</v>
      </c>
      <c r="D6392">
        <v>76829</v>
      </c>
      <c r="E6392">
        <v>20232024</v>
      </c>
      <c r="F6392" t="s">
        <v>17</v>
      </c>
      <c r="G6392" t="s">
        <v>59</v>
      </c>
      <c r="H6392">
        <v>9</v>
      </c>
      <c r="I6392">
        <v>4</v>
      </c>
      <c r="J6392">
        <v>0</v>
      </c>
      <c r="K6392">
        <v>1</v>
      </c>
      <c r="L6392">
        <v>4</v>
      </c>
      <c r="M6392">
        <v>0</v>
      </c>
      <c r="N6392">
        <v>0</v>
      </c>
      <c r="O6392" t="s">
        <v>40</v>
      </c>
      <c r="P6392" t="str">
        <f>UPPER(Table1[[#This Row],[Venue]])</f>
        <v>AWAY</v>
      </c>
    </row>
    <row r="6393" spans="1:16" hidden="1" x14ac:dyDescent="0.45">
      <c r="A6393">
        <v>40046160</v>
      </c>
      <c r="B6393" t="s">
        <v>326</v>
      </c>
      <c r="C6393">
        <v>45268</v>
      </c>
      <c r="D6393">
        <v>76829</v>
      </c>
      <c r="E6393">
        <v>20232024</v>
      </c>
      <c r="F6393" t="s">
        <v>17</v>
      </c>
      <c r="G6393" t="s">
        <v>245</v>
      </c>
      <c r="H6393">
        <v>10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 t="s">
        <v>40</v>
      </c>
      <c r="P6393" t="str">
        <f>UPPER(Table1[[#This Row],[Venue]])</f>
        <v>AWAY</v>
      </c>
    </row>
    <row r="6394" spans="1:16" hidden="1" x14ac:dyDescent="0.45">
      <c r="A6394">
        <v>40046160</v>
      </c>
      <c r="B6394" t="s">
        <v>326</v>
      </c>
      <c r="C6394">
        <v>45268</v>
      </c>
      <c r="D6394">
        <v>76829</v>
      </c>
      <c r="E6394">
        <v>20232024</v>
      </c>
      <c r="F6394" t="s">
        <v>17</v>
      </c>
      <c r="G6394" t="s">
        <v>244</v>
      </c>
      <c r="H6394">
        <v>11</v>
      </c>
      <c r="I6394">
        <v>1</v>
      </c>
      <c r="J6394">
        <v>1</v>
      </c>
      <c r="K6394">
        <v>1</v>
      </c>
      <c r="L6394">
        <v>0</v>
      </c>
      <c r="M6394">
        <v>0</v>
      </c>
      <c r="N6394">
        <v>0</v>
      </c>
      <c r="O6394" t="s">
        <v>40</v>
      </c>
      <c r="P6394" t="str">
        <f>UPPER(Table1[[#This Row],[Venue]])</f>
        <v>AWAY</v>
      </c>
    </row>
    <row r="6395" spans="1:16" hidden="1" x14ac:dyDescent="0.45">
      <c r="A6395">
        <v>40046160</v>
      </c>
      <c r="B6395" t="s">
        <v>326</v>
      </c>
      <c r="C6395">
        <v>45268</v>
      </c>
      <c r="D6395">
        <v>76829</v>
      </c>
      <c r="E6395">
        <v>20232024</v>
      </c>
      <c r="F6395" t="s">
        <v>17</v>
      </c>
      <c r="G6395" t="s">
        <v>243</v>
      </c>
      <c r="H6395">
        <v>17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 t="s">
        <v>40</v>
      </c>
      <c r="P6395" t="str">
        <f>UPPER(Table1[[#This Row],[Venue]])</f>
        <v>AWAY</v>
      </c>
    </row>
    <row r="6396" spans="1:16" hidden="1" x14ac:dyDescent="0.45">
      <c r="A6396">
        <v>40046160</v>
      </c>
      <c r="B6396" t="s">
        <v>326</v>
      </c>
      <c r="C6396">
        <v>45268</v>
      </c>
      <c r="D6396">
        <v>76829</v>
      </c>
      <c r="E6396">
        <v>20232024</v>
      </c>
      <c r="F6396" t="s">
        <v>17</v>
      </c>
      <c r="G6396" t="s">
        <v>247</v>
      </c>
      <c r="H6396">
        <v>27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  <c r="O6396" t="s">
        <v>40</v>
      </c>
      <c r="P6396" t="str">
        <f>UPPER(Table1[[#This Row],[Venue]])</f>
        <v>AWAY</v>
      </c>
    </row>
    <row r="6397" spans="1:16" hidden="1" x14ac:dyDescent="0.45">
      <c r="A6397">
        <v>40046160</v>
      </c>
      <c r="B6397" t="s">
        <v>326</v>
      </c>
      <c r="C6397">
        <v>45268</v>
      </c>
      <c r="D6397">
        <v>76829</v>
      </c>
      <c r="E6397">
        <v>20232024</v>
      </c>
      <c r="F6397" t="s">
        <v>17</v>
      </c>
      <c r="G6397" t="s">
        <v>248</v>
      </c>
      <c r="H6397">
        <v>31</v>
      </c>
      <c r="I6397">
        <v>4</v>
      </c>
      <c r="J6397">
        <v>3</v>
      </c>
      <c r="K6397">
        <v>1</v>
      </c>
      <c r="L6397">
        <v>1</v>
      </c>
      <c r="M6397">
        <v>0</v>
      </c>
      <c r="N6397">
        <v>0</v>
      </c>
      <c r="O6397" t="s">
        <v>40</v>
      </c>
      <c r="P6397" t="str">
        <f>UPPER(Table1[[#This Row],[Venue]])</f>
        <v>AWAY</v>
      </c>
    </row>
    <row r="6398" spans="1:16" hidden="1" x14ac:dyDescent="0.45">
      <c r="A6398">
        <v>40046160</v>
      </c>
      <c r="B6398" t="s">
        <v>326</v>
      </c>
      <c r="C6398">
        <v>45268</v>
      </c>
      <c r="D6398">
        <v>76829</v>
      </c>
      <c r="E6398">
        <v>20232024</v>
      </c>
      <c r="F6398" t="s">
        <v>17</v>
      </c>
      <c r="G6398" t="s">
        <v>249</v>
      </c>
      <c r="H6398">
        <v>41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 t="s">
        <v>40</v>
      </c>
      <c r="P6398" t="str">
        <f>UPPER(Table1[[#This Row],[Venue]])</f>
        <v>AWAY</v>
      </c>
    </row>
    <row r="6399" spans="1:16" hidden="1" x14ac:dyDescent="0.45">
      <c r="A6399">
        <v>40046160</v>
      </c>
      <c r="B6399" t="s">
        <v>326</v>
      </c>
      <c r="C6399">
        <v>45268</v>
      </c>
      <c r="D6399">
        <v>76829</v>
      </c>
      <c r="E6399">
        <v>20232024</v>
      </c>
      <c r="F6399" t="s">
        <v>17</v>
      </c>
      <c r="G6399" t="s">
        <v>250</v>
      </c>
      <c r="H6399">
        <v>42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2</v>
      </c>
      <c r="O6399" t="s">
        <v>40</v>
      </c>
      <c r="P6399" t="str">
        <f>UPPER(Table1[[#This Row],[Venue]])</f>
        <v>AWAY</v>
      </c>
    </row>
    <row r="6400" spans="1:16" hidden="1" x14ac:dyDescent="0.45">
      <c r="A6400">
        <v>40046160</v>
      </c>
      <c r="B6400" t="s">
        <v>326</v>
      </c>
      <c r="C6400">
        <v>45268</v>
      </c>
      <c r="D6400">
        <v>76829</v>
      </c>
      <c r="E6400">
        <v>20232024</v>
      </c>
      <c r="F6400" t="s">
        <v>17</v>
      </c>
      <c r="G6400" t="s">
        <v>252</v>
      </c>
      <c r="H6400">
        <v>68</v>
      </c>
      <c r="I6400">
        <v>4</v>
      </c>
      <c r="J6400">
        <v>2</v>
      </c>
      <c r="K6400">
        <v>1</v>
      </c>
      <c r="L6400">
        <v>2</v>
      </c>
      <c r="M6400">
        <v>0</v>
      </c>
      <c r="N6400">
        <v>0</v>
      </c>
      <c r="O6400" t="s">
        <v>40</v>
      </c>
      <c r="P6400" t="str">
        <f>UPPER(Table1[[#This Row],[Venue]])</f>
        <v>AWAY</v>
      </c>
    </row>
    <row r="6401" spans="1:16" hidden="1" x14ac:dyDescent="0.45">
      <c r="A6401">
        <v>40046160</v>
      </c>
      <c r="B6401" t="s">
        <v>326</v>
      </c>
      <c r="C6401">
        <v>45268</v>
      </c>
      <c r="D6401">
        <v>76829</v>
      </c>
      <c r="E6401">
        <v>20232024</v>
      </c>
      <c r="F6401" t="s">
        <v>17</v>
      </c>
      <c r="G6401" t="s">
        <v>256</v>
      </c>
      <c r="H6401">
        <v>97</v>
      </c>
      <c r="I6401">
        <v>0</v>
      </c>
      <c r="J6401">
        <v>0</v>
      </c>
      <c r="K6401">
        <v>1</v>
      </c>
      <c r="L6401">
        <v>0</v>
      </c>
      <c r="M6401">
        <v>0</v>
      </c>
      <c r="N6401">
        <v>0</v>
      </c>
      <c r="O6401" t="s">
        <v>40</v>
      </c>
      <c r="P6401" t="str">
        <f>UPPER(Table1[[#This Row],[Venue]])</f>
        <v>AWAY</v>
      </c>
    </row>
    <row r="6402" spans="1:16" hidden="1" x14ac:dyDescent="0.45">
      <c r="A6402">
        <v>40046160</v>
      </c>
      <c r="B6402" t="s">
        <v>326</v>
      </c>
      <c r="C6402">
        <v>45268</v>
      </c>
      <c r="D6402">
        <v>76829</v>
      </c>
      <c r="E6402">
        <v>20232024</v>
      </c>
      <c r="F6402" t="s">
        <v>17</v>
      </c>
      <c r="G6402" t="s">
        <v>69</v>
      </c>
      <c r="H6402">
        <v>99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 t="s">
        <v>40</v>
      </c>
      <c r="P6402" t="str">
        <f>UPPER(Table1[[#This Row],[Venue]])</f>
        <v>AWAY</v>
      </c>
    </row>
    <row r="6403" spans="1:16" hidden="1" x14ac:dyDescent="0.45">
      <c r="A6403">
        <v>40047029</v>
      </c>
      <c r="B6403" t="s">
        <v>576</v>
      </c>
      <c r="C6403">
        <v>45269</v>
      </c>
      <c r="D6403">
        <v>77698</v>
      </c>
      <c r="E6403">
        <v>20232024</v>
      </c>
      <c r="F6403" t="s">
        <v>17</v>
      </c>
      <c r="G6403" t="s">
        <v>461</v>
      </c>
      <c r="H6403">
        <v>6</v>
      </c>
      <c r="I6403">
        <v>2</v>
      </c>
      <c r="J6403">
        <v>0</v>
      </c>
      <c r="K6403">
        <v>1</v>
      </c>
      <c r="L6403">
        <v>2</v>
      </c>
      <c r="M6403">
        <v>0</v>
      </c>
      <c r="N6403">
        <v>0</v>
      </c>
      <c r="O6403" t="s">
        <v>19</v>
      </c>
      <c r="P6403" t="str">
        <f>UPPER(Table1[[#This Row],[Venue]])</f>
        <v>HOME</v>
      </c>
    </row>
    <row r="6404" spans="1:16" hidden="1" x14ac:dyDescent="0.45">
      <c r="A6404">
        <v>40047029</v>
      </c>
      <c r="B6404" t="s">
        <v>576</v>
      </c>
      <c r="C6404">
        <v>45269</v>
      </c>
      <c r="D6404">
        <v>77698</v>
      </c>
      <c r="E6404">
        <v>20232024</v>
      </c>
      <c r="F6404" t="s">
        <v>17</v>
      </c>
      <c r="G6404" t="s">
        <v>151</v>
      </c>
      <c r="H6404">
        <v>8</v>
      </c>
      <c r="I6404">
        <v>3</v>
      </c>
      <c r="J6404">
        <v>3</v>
      </c>
      <c r="K6404">
        <v>1</v>
      </c>
      <c r="L6404">
        <v>0</v>
      </c>
      <c r="M6404">
        <v>0</v>
      </c>
      <c r="N6404">
        <v>2</v>
      </c>
      <c r="O6404" t="s">
        <v>19</v>
      </c>
      <c r="P6404" t="str">
        <f>UPPER(Table1[[#This Row],[Venue]])</f>
        <v>HOME</v>
      </c>
    </row>
    <row r="6405" spans="1:16" hidden="1" x14ac:dyDescent="0.45">
      <c r="A6405">
        <v>40047029</v>
      </c>
      <c r="B6405" t="s">
        <v>576</v>
      </c>
      <c r="C6405">
        <v>45269</v>
      </c>
      <c r="D6405">
        <v>77698</v>
      </c>
      <c r="E6405">
        <v>20232024</v>
      </c>
      <c r="F6405" t="s">
        <v>17</v>
      </c>
      <c r="G6405" t="s">
        <v>152</v>
      </c>
      <c r="H6405">
        <v>14</v>
      </c>
      <c r="I6405">
        <v>1</v>
      </c>
      <c r="J6405">
        <v>0</v>
      </c>
      <c r="K6405">
        <v>1</v>
      </c>
      <c r="L6405">
        <v>1</v>
      </c>
      <c r="M6405">
        <v>0</v>
      </c>
      <c r="N6405">
        <v>0</v>
      </c>
      <c r="O6405" t="s">
        <v>19</v>
      </c>
      <c r="P6405" t="str">
        <f>UPPER(Table1[[#This Row],[Venue]])</f>
        <v>HOME</v>
      </c>
    </row>
    <row r="6406" spans="1:16" hidden="1" x14ac:dyDescent="0.45">
      <c r="A6406">
        <v>40047029</v>
      </c>
      <c r="B6406" t="s">
        <v>576</v>
      </c>
      <c r="C6406">
        <v>45269</v>
      </c>
      <c r="D6406">
        <v>77698</v>
      </c>
      <c r="E6406">
        <v>20232024</v>
      </c>
      <c r="F6406" t="s">
        <v>17</v>
      </c>
      <c r="G6406" t="s">
        <v>462</v>
      </c>
      <c r="H6406">
        <v>15</v>
      </c>
      <c r="I6406">
        <v>1</v>
      </c>
      <c r="J6406">
        <v>0</v>
      </c>
      <c r="K6406">
        <v>1</v>
      </c>
      <c r="L6406">
        <v>1</v>
      </c>
      <c r="M6406">
        <v>0</v>
      </c>
      <c r="N6406">
        <v>0</v>
      </c>
      <c r="O6406" t="s">
        <v>19</v>
      </c>
      <c r="P6406" t="str">
        <f>UPPER(Table1[[#This Row],[Venue]])</f>
        <v>HOME</v>
      </c>
    </row>
    <row r="6407" spans="1:16" hidden="1" x14ac:dyDescent="0.45">
      <c r="A6407">
        <v>40047029</v>
      </c>
      <c r="B6407" t="s">
        <v>576</v>
      </c>
      <c r="C6407">
        <v>45269</v>
      </c>
      <c r="D6407">
        <v>77698</v>
      </c>
      <c r="E6407">
        <v>20232024</v>
      </c>
      <c r="F6407" t="s">
        <v>17</v>
      </c>
      <c r="G6407" t="s">
        <v>396</v>
      </c>
      <c r="H6407">
        <v>17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  <c r="O6407" t="s">
        <v>19</v>
      </c>
      <c r="P6407" t="str">
        <f>UPPER(Table1[[#This Row],[Venue]])</f>
        <v>HOME</v>
      </c>
    </row>
    <row r="6408" spans="1:16" hidden="1" x14ac:dyDescent="0.45">
      <c r="A6408">
        <v>40047029</v>
      </c>
      <c r="B6408" t="s">
        <v>576</v>
      </c>
      <c r="C6408">
        <v>45269</v>
      </c>
      <c r="D6408">
        <v>77698</v>
      </c>
      <c r="E6408">
        <v>20232024</v>
      </c>
      <c r="F6408" t="s">
        <v>17</v>
      </c>
      <c r="G6408" t="s">
        <v>463</v>
      </c>
      <c r="H6408">
        <v>24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 t="s">
        <v>19</v>
      </c>
      <c r="P6408" t="str">
        <f>UPPER(Table1[[#This Row],[Venue]])</f>
        <v>HOME</v>
      </c>
    </row>
    <row r="6409" spans="1:16" hidden="1" x14ac:dyDescent="0.45">
      <c r="A6409">
        <v>40047029</v>
      </c>
      <c r="B6409" t="s">
        <v>576</v>
      </c>
      <c r="C6409">
        <v>45269</v>
      </c>
      <c r="D6409">
        <v>77698</v>
      </c>
      <c r="E6409">
        <v>20232024</v>
      </c>
      <c r="F6409" t="s">
        <v>17</v>
      </c>
      <c r="G6409" t="s">
        <v>464</v>
      </c>
      <c r="H6409">
        <v>27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  <c r="O6409" t="s">
        <v>19</v>
      </c>
      <c r="P6409" t="str">
        <f>UPPER(Table1[[#This Row],[Venue]])</f>
        <v>HOME</v>
      </c>
    </row>
    <row r="6410" spans="1:16" hidden="1" x14ac:dyDescent="0.45">
      <c r="A6410">
        <v>40047029</v>
      </c>
      <c r="B6410" t="s">
        <v>576</v>
      </c>
      <c r="C6410">
        <v>45269</v>
      </c>
      <c r="D6410">
        <v>77698</v>
      </c>
      <c r="E6410">
        <v>20232024</v>
      </c>
      <c r="F6410" t="s">
        <v>17</v>
      </c>
      <c r="G6410" t="s">
        <v>154</v>
      </c>
      <c r="H6410">
        <v>55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  <c r="O6410" t="s">
        <v>19</v>
      </c>
      <c r="P6410" t="str">
        <f>UPPER(Table1[[#This Row],[Venue]])</f>
        <v>HOME</v>
      </c>
    </row>
    <row r="6411" spans="1:16" hidden="1" x14ac:dyDescent="0.45">
      <c r="A6411">
        <v>40047029</v>
      </c>
      <c r="B6411" t="s">
        <v>576</v>
      </c>
      <c r="C6411">
        <v>45269</v>
      </c>
      <c r="D6411">
        <v>77698</v>
      </c>
      <c r="E6411">
        <v>20232024</v>
      </c>
      <c r="F6411" t="s">
        <v>17</v>
      </c>
      <c r="G6411" t="s">
        <v>187</v>
      </c>
      <c r="H6411">
        <v>61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  <c r="O6411" t="s">
        <v>19</v>
      </c>
      <c r="P6411" t="str">
        <f>UPPER(Table1[[#This Row],[Venue]])</f>
        <v>HOME</v>
      </c>
    </row>
    <row r="6412" spans="1:16" hidden="1" x14ac:dyDescent="0.45">
      <c r="A6412">
        <v>40047029</v>
      </c>
      <c r="B6412" t="s">
        <v>576</v>
      </c>
      <c r="C6412">
        <v>45269</v>
      </c>
      <c r="D6412">
        <v>77698</v>
      </c>
      <c r="E6412">
        <v>20232024</v>
      </c>
      <c r="F6412" t="s">
        <v>17</v>
      </c>
      <c r="G6412" t="s">
        <v>157</v>
      </c>
      <c r="H6412">
        <v>77</v>
      </c>
      <c r="I6412">
        <v>1</v>
      </c>
      <c r="J6412">
        <v>0</v>
      </c>
      <c r="K6412">
        <v>1</v>
      </c>
      <c r="L6412">
        <v>1</v>
      </c>
      <c r="M6412">
        <v>1</v>
      </c>
      <c r="N6412">
        <v>0</v>
      </c>
      <c r="O6412" t="s">
        <v>19</v>
      </c>
      <c r="P6412" t="str">
        <f>UPPER(Table1[[#This Row],[Venue]])</f>
        <v>HOME</v>
      </c>
    </row>
    <row r="6413" spans="1:16" hidden="1" x14ac:dyDescent="0.45">
      <c r="A6413">
        <v>40047029</v>
      </c>
      <c r="B6413" t="s">
        <v>576</v>
      </c>
      <c r="C6413">
        <v>45269</v>
      </c>
      <c r="D6413">
        <v>77698</v>
      </c>
      <c r="E6413">
        <v>20232024</v>
      </c>
      <c r="F6413" t="s">
        <v>17</v>
      </c>
      <c r="G6413" t="s">
        <v>158</v>
      </c>
      <c r="H6413">
        <v>88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  <c r="O6413" t="s">
        <v>19</v>
      </c>
      <c r="P6413" t="str">
        <f>UPPER(Table1[[#This Row],[Venue]])</f>
        <v>HOME</v>
      </c>
    </row>
    <row r="6414" spans="1:16" hidden="1" x14ac:dyDescent="0.45">
      <c r="A6414">
        <v>40047029</v>
      </c>
      <c r="B6414" t="s">
        <v>576</v>
      </c>
      <c r="C6414">
        <v>45269</v>
      </c>
      <c r="D6414">
        <v>77698</v>
      </c>
      <c r="E6414">
        <v>20232024</v>
      </c>
      <c r="F6414" t="s">
        <v>17</v>
      </c>
      <c r="G6414" t="s">
        <v>465</v>
      </c>
      <c r="H6414">
        <v>90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2</v>
      </c>
      <c r="O6414" t="s">
        <v>19</v>
      </c>
      <c r="P6414" t="str">
        <f>UPPER(Table1[[#This Row],[Venue]])</f>
        <v>HOME</v>
      </c>
    </row>
    <row r="6415" spans="1:16" hidden="1" x14ac:dyDescent="0.45">
      <c r="A6415">
        <v>40047029</v>
      </c>
      <c r="B6415" t="s">
        <v>576</v>
      </c>
      <c r="C6415">
        <v>45269</v>
      </c>
      <c r="D6415">
        <v>77698</v>
      </c>
      <c r="E6415">
        <v>20232024</v>
      </c>
      <c r="F6415" t="s">
        <v>17</v>
      </c>
      <c r="G6415" t="s">
        <v>504</v>
      </c>
      <c r="H6415">
        <v>3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4</v>
      </c>
      <c r="O6415" t="s">
        <v>40</v>
      </c>
      <c r="P6415" t="str">
        <f>UPPER(Table1[[#This Row],[Venue]])</f>
        <v>AWAY</v>
      </c>
    </row>
    <row r="6416" spans="1:16" hidden="1" x14ac:dyDescent="0.45">
      <c r="A6416">
        <v>40047029</v>
      </c>
      <c r="B6416" t="s">
        <v>576</v>
      </c>
      <c r="C6416">
        <v>45269</v>
      </c>
      <c r="D6416">
        <v>77698</v>
      </c>
      <c r="E6416">
        <v>20232024</v>
      </c>
      <c r="F6416" t="s">
        <v>17</v>
      </c>
      <c r="G6416" t="s">
        <v>505</v>
      </c>
      <c r="H6416">
        <v>7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  <c r="O6416" t="s">
        <v>40</v>
      </c>
      <c r="P6416" t="str">
        <f>UPPER(Table1[[#This Row],[Venue]])</f>
        <v>AWAY</v>
      </c>
    </row>
    <row r="6417" spans="1:16" hidden="1" x14ac:dyDescent="0.45">
      <c r="A6417">
        <v>40047029</v>
      </c>
      <c r="B6417" t="s">
        <v>576</v>
      </c>
      <c r="C6417">
        <v>45269</v>
      </c>
      <c r="D6417">
        <v>77698</v>
      </c>
      <c r="E6417">
        <v>20232024</v>
      </c>
      <c r="F6417" t="s">
        <v>17</v>
      </c>
      <c r="G6417" t="s">
        <v>506</v>
      </c>
      <c r="H6417">
        <v>8</v>
      </c>
      <c r="I6417">
        <v>3</v>
      </c>
      <c r="J6417">
        <v>2</v>
      </c>
      <c r="K6417">
        <v>1</v>
      </c>
      <c r="L6417">
        <v>1</v>
      </c>
      <c r="M6417">
        <v>0</v>
      </c>
      <c r="N6417">
        <v>2</v>
      </c>
      <c r="O6417" t="s">
        <v>40</v>
      </c>
      <c r="P6417" t="str">
        <f>UPPER(Table1[[#This Row],[Venue]])</f>
        <v>AWAY</v>
      </c>
    </row>
    <row r="6418" spans="1:16" hidden="1" x14ac:dyDescent="0.45">
      <c r="A6418">
        <v>40047029</v>
      </c>
      <c r="B6418" t="s">
        <v>576</v>
      </c>
      <c r="C6418">
        <v>45269</v>
      </c>
      <c r="D6418">
        <v>77698</v>
      </c>
      <c r="E6418">
        <v>20232024</v>
      </c>
      <c r="F6418" t="s">
        <v>17</v>
      </c>
      <c r="G6418" t="s">
        <v>507</v>
      </c>
      <c r="H6418">
        <v>9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 t="s">
        <v>40</v>
      </c>
      <c r="P6418" t="str">
        <f>UPPER(Table1[[#This Row],[Venue]])</f>
        <v>AWAY</v>
      </c>
    </row>
    <row r="6419" spans="1:16" hidden="1" x14ac:dyDescent="0.45">
      <c r="A6419">
        <v>40047029</v>
      </c>
      <c r="B6419" t="s">
        <v>576</v>
      </c>
      <c r="C6419">
        <v>45269</v>
      </c>
      <c r="D6419">
        <v>77698</v>
      </c>
      <c r="E6419">
        <v>20232024</v>
      </c>
      <c r="F6419" t="s">
        <v>17</v>
      </c>
      <c r="G6419" t="s">
        <v>532</v>
      </c>
      <c r="H6419">
        <v>16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 t="s">
        <v>40</v>
      </c>
      <c r="P6419" t="str">
        <f>UPPER(Table1[[#This Row],[Venue]])</f>
        <v>AWAY</v>
      </c>
    </row>
    <row r="6420" spans="1:16" hidden="1" x14ac:dyDescent="0.45">
      <c r="A6420">
        <v>40047029</v>
      </c>
      <c r="B6420" t="s">
        <v>576</v>
      </c>
      <c r="C6420">
        <v>45269</v>
      </c>
      <c r="D6420">
        <v>77698</v>
      </c>
      <c r="E6420">
        <v>20232024</v>
      </c>
      <c r="F6420" t="s">
        <v>17</v>
      </c>
      <c r="G6420" t="s">
        <v>508</v>
      </c>
      <c r="H6420">
        <v>20</v>
      </c>
      <c r="I6420">
        <v>1</v>
      </c>
      <c r="J6420">
        <v>0</v>
      </c>
      <c r="K6420">
        <v>1</v>
      </c>
      <c r="L6420">
        <v>1</v>
      </c>
      <c r="M6420">
        <v>0</v>
      </c>
      <c r="N6420">
        <v>0</v>
      </c>
      <c r="O6420" t="s">
        <v>40</v>
      </c>
      <c r="P6420" t="str">
        <f>UPPER(Table1[[#This Row],[Venue]])</f>
        <v>AWAY</v>
      </c>
    </row>
    <row r="6421" spans="1:16" hidden="1" x14ac:dyDescent="0.45">
      <c r="A6421">
        <v>40047029</v>
      </c>
      <c r="B6421" t="s">
        <v>576</v>
      </c>
      <c r="C6421">
        <v>45269</v>
      </c>
      <c r="D6421">
        <v>77698</v>
      </c>
      <c r="E6421">
        <v>20232024</v>
      </c>
      <c r="F6421" t="s">
        <v>17</v>
      </c>
      <c r="G6421" t="s">
        <v>509</v>
      </c>
      <c r="H6421">
        <v>24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2</v>
      </c>
      <c r="O6421" t="s">
        <v>40</v>
      </c>
      <c r="P6421" t="str">
        <f>UPPER(Table1[[#This Row],[Venue]])</f>
        <v>AWAY</v>
      </c>
    </row>
    <row r="6422" spans="1:16" hidden="1" x14ac:dyDescent="0.45">
      <c r="A6422">
        <v>40047029</v>
      </c>
      <c r="B6422" t="s">
        <v>576</v>
      </c>
      <c r="C6422">
        <v>45269</v>
      </c>
      <c r="D6422">
        <v>77698</v>
      </c>
      <c r="E6422">
        <v>20232024</v>
      </c>
      <c r="F6422" t="s">
        <v>17</v>
      </c>
      <c r="G6422" t="s">
        <v>533</v>
      </c>
      <c r="H6422">
        <v>47</v>
      </c>
      <c r="I6422">
        <v>1</v>
      </c>
      <c r="J6422">
        <v>0</v>
      </c>
      <c r="K6422">
        <v>1</v>
      </c>
      <c r="L6422">
        <v>1</v>
      </c>
      <c r="M6422">
        <v>0</v>
      </c>
      <c r="N6422">
        <v>0</v>
      </c>
      <c r="O6422" t="s">
        <v>40</v>
      </c>
      <c r="P6422" t="str">
        <f>UPPER(Table1[[#This Row],[Venue]])</f>
        <v>AWAY</v>
      </c>
    </row>
    <row r="6423" spans="1:16" hidden="1" x14ac:dyDescent="0.45">
      <c r="A6423">
        <v>40047029</v>
      </c>
      <c r="B6423" t="s">
        <v>576</v>
      </c>
      <c r="C6423">
        <v>45269</v>
      </c>
      <c r="D6423">
        <v>77698</v>
      </c>
      <c r="E6423">
        <v>20232024</v>
      </c>
      <c r="F6423" t="s">
        <v>17</v>
      </c>
      <c r="G6423" t="s">
        <v>512</v>
      </c>
      <c r="H6423">
        <v>77</v>
      </c>
      <c r="I6423">
        <v>1</v>
      </c>
      <c r="J6423">
        <v>1</v>
      </c>
      <c r="K6423">
        <v>1</v>
      </c>
      <c r="L6423">
        <v>0</v>
      </c>
      <c r="M6423">
        <v>0</v>
      </c>
      <c r="N6423">
        <v>2</v>
      </c>
      <c r="O6423" t="s">
        <v>40</v>
      </c>
      <c r="P6423" t="str">
        <f>UPPER(Table1[[#This Row],[Venue]])</f>
        <v>AWAY</v>
      </c>
    </row>
    <row r="6424" spans="1:16" hidden="1" x14ac:dyDescent="0.45">
      <c r="A6424">
        <v>40047029</v>
      </c>
      <c r="B6424" t="s">
        <v>576</v>
      </c>
      <c r="C6424">
        <v>45269</v>
      </c>
      <c r="D6424">
        <v>77698</v>
      </c>
      <c r="E6424">
        <v>20232024</v>
      </c>
      <c r="F6424" t="s">
        <v>17</v>
      </c>
      <c r="G6424" t="s">
        <v>513</v>
      </c>
      <c r="H6424">
        <v>82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  <c r="O6424" t="s">
        <v>40</v>
      </c>
      <c r="P6424" t="str">
        <f>UPPER(Table1[[#This Row],[Venue]])</f>
        <v>AWAY</v>
      </c>
    </row>
    <row r="6425" spans="1:16" hidden="1" x14ac:dyDescent="0.45">
      <c r="A6425">
        <v>40047029</v>
      </c>
      <c r="B6425" t="s">
        <v>576</v>
      </c>
      <c r="C6425">
        <v>45269</v>
      </c>
      <c r="D6425">
        <v>77698</v>
      </c>
      <c r="E6425">
        <v>20232024</v>
      </c>
      <c r="F6425" t="s">
        <v>17</v>
      </c>
      <c r="G6425" t="s">
        <v>514</v>
      </c>
      <c r="H6425">
        <v>88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 t="s">
        <v>40</v>
      </c>
      <c r="P6425" t="str">
        <f>UPPER(Table1[[#This Row],[Venue]])</f>
        <v>AWAY</v>
      </c>
    </row>
    <row r="6426" spans="1:16" hidden="1" x14ac:dyDescent="0.45">
      <c r="A6426">
        <v>40047029</v>
      </c>
      <c r="B6426" t="s">
        <v>576</v>
      </c>
      <c r="C6426">
        <v>45269</v>
      </c>
      <c r="D6426">
        <v>77698</v>
      </c>
      <c r="E6426">
        <v>20232024</v>
      </c>
      <c r="F6426" t="s">
        <v>17</v>
      </c>
      <c r="G6426" t="s">
        <v>85</v>
      </c>
      <c r="H6426">
        <v>99</v>
      </c>
      <c r="I6426">
        <v>1</v>
      </c>
      <c r="J6426">
        <v>0</v>
      </c>
      <c r="K6426">
        <v>1</v>
      </c>
      <c r="L6426">
        <v>1</v>
      </c>
      <c r="M6426">
        <v>0</v>
      </c>
      <c r="N6426">
        <v>0</v>
      </c>
      <c r="O6426" t="s">
        <v>40</v>
      </c>
      <c r="P6426" t="str">
        <f>UPPER(Table1[[#This Row],[Venue]])</f>
        <v>AWAY</v>
      </c>
    </row>
    <row r="6427" spans="1:16" hidden="1" x14ac:dyDescent="0.45">
      <c r="A6427">
        <v>40047028</v>
      </c>
      <c r="B6427" t="s">
        <v>577</v>
      </c>
      <c r="C6427">
        <v>45270</v>
      </c>
      <c r="D6427">
        <v>77697</v>
      </c>
      <c r="E6427">
        <v>20232024</v>
      </c>
      <c r="F6427" t="s">
        <v>17</v>
      </c>
      <c r="G6427" t="s">
        <v>472</v>
      </c>
      <c r="H6427">
        <v>9</v>
      </c>
      <c r="I6427">
        <v>0</v>
      </c>
      <c r="J6427">
        <v>0</v>
      </c>
      <c r="K6427">
        <v>1</v>
      </c>
      <c r="L6427">
        <v>0</v>
      </c>
      <c r="M6427">
        <v>0</v>
      </c>
      <c r="N6427">
        <v>0</v>
      </c>
      <c r="O6427" t="s">
        <v>19</v>
      </c>
      <c r="P6427" t="str">
        <f>UPPER(Table1[[#This Row],[Venue]])</f>
        <v>HOME</v>
      </c>
    </row>
    <row r="6428" spans="1:16" hidden="1" x14ac:dyDescent="0.45">
      <c r="A6428">
        <v>40047028</v>
      </c>
      <c r="B6428" t="s">
        <v>577</v>
      </c>
      <c r="C6428">
        <v>45270</v>
      </c>
      <c r="D6428">
        <v>77697</v>
      </c>
      <c r="E6428">
        <v>20232024</v>
      </c>
      <c r="F6428" t="s">
        <v>17</v>
      </c>
      <c r="G6428" t="s">
        <v>352</v>
      </c>
      <c r="H6428">
        <v>10</v>
      </c>
      <c r="I6428">
        <v>1</v>
      </c>
      <c r="J6428">
        <v>0</v>
      </c>
      <c r="K6428">
        <v>1</v>
      </c>
      <c r="L6428">
        <v>1</v>
      </c>
      <c r="M6428">
        <v>0</v>
      </c>
      <c r="N6428">
        <v>2</v>
      </c>
      <c r="O6428" t="s">
        <v>19</v>
      </c>
      <c r="P6428" t="str">
        <f>UPPER(Table1[[#This Row],[Venue]])</f>
        <v>HOME</v>
      </c>
    </row>
    <row r="6429" spans="1:16" hidden="1" x14ac:dyDescent="0.45">
      <c r="A6429">
        <v>40047028</v>
      </c>
      <c r="B6429" t="s">
        <v>577</v>
      </c>
      <c r="C6429">
        <v>45270</v>
      </c>
      <c r="D6429">
        <v>77697</v>
      </c>
      <c r="E6429">
        <v>20232024</v>
      </c>
      <c r="F6429" t="s">
        <v>17</v>
      </c>
      <c r="G6429" t="s">
        <v>523</v>
      </c>
      <c r="H6429">
        <v>12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  <c r="O6429" t="s">
        <v>19</v>
      </c>
      <c r="P6429" t="str">
        <f>UPPER(Table1[[#This Row],[Venue]])</f>
        <v>HOME</v>
      </c>
    </row>
    <row r="6430" spans="1:16" hidden="1" x14ac:dyDescent="0.45">
      <c r="A6430">
        <v>40047028</v>
      </c>
      <c r="B6430" t="s">
        <v>577</v>
      </c>
      <c r="C6430">
        <v>45270</v>
      </c>
      <c r="D6430">
        <v>77697</v>
      </c>
      <c r="E6430">
        <v>20232024</v>
      </c>
      <c r="F6430" t="s">
        <v>17</v>
      </c>
      <c r="G6430" t="s">
        <v>558</v>
      </c>
      <c r="H6430">
        <v>15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  <c r="O6430" t="s">
        <v>19</v>
      </c>
      <c r="P6430" t="str">
        <f>UPPER(Table1[[#This Row],[Venue]])</f>
        <v>HOME</v>
      </c>
    </row>
    <row r="6431" spans="1:16" hidden="1" x14ac:dyDescent="0.45">
      <c r="A6431">
        <v>40047028</v>
      </c>
      <c r="B6431" t="s">
        <v>577</v>
      </c>
      <c r="C6431">
        <v>45270</v>
      </c>
      <c r="D6431">
        <v>77697</v>
      </c>
      <c r="E6431">
        <v>20232024</v>
      </c>
      <c r="F6431" t="s">
        <v>17</v>
      </c>
      <c r="G6431" t="s">
        <v>473</v>
      </c>
      <c r="H6431">
        <v>16</v>
      </c>
      <c r="I6431">
        <v>2</v>
      </c>
      <c r="J6431">
        <v>2</v>
      </c>
      <c r="K6431">
        <v>1</v>
      </c>
      <c r="L6431">
        <v>0</v>
      </c>
      <c r="M6431">
        <v>0</v>
      </c>
      <c r="N6431">
        <v>0</v>
      </c>
      <c r="O6431" t="s">
        <v>19</v>
      </c>
      <c r="P6431" t="str">
        <f>UPPER(Table1[[#This Row],[Venue]])</f>
        <v>HOME</v>
      </c>
    </row>
    <row r="6432" spans="1:16" hidden="1" x14ac:dyDescent="0.45">
      <c r="A6432">
        <v>40047028</v>
      </c>
      <c r="B6432" t="s">
        <v>577</v>
      </c>
      <c r="C6432">
        <v>45270</v>
      </c>
      <c r="D6432">
        <v>77697</v>
      </c>
      <c r="E6432">
        <v>20232024</v>
      </c>
      <c r="F6432" t="s">
        <v>17</v>
      </c>
      <c r="G6432" t="s">
        <v>474</v>
      </c>
      <c r="H6432">
        <v>20</v>
      </c>
      <c r="I6432">
        <v>1</v>
      </c>
      <c r="J6432">
        <v>0</v>
      </c>
      <c r="K6432">
        <v>1</v>
      </c>
      <c r="L6432">
        <v>1</v>
      </c>
      <c r="M6432">
        <v>0</v>
      </c>
      <c r="N6432">
        <v>0</v>
      </c>
      <c r="O6432" t="s">
        <v>19</v>
      </c>
      <c r="P6432" t="str">
        <f>UPPER(Table1[[#This Row],[Venue]])</f>
        <v>HOME</v>
      </c>
    </row>
    <row r="6433" spans="1:16" hidden="1" x14ac:dyDescent="0.45">
      <c r="A6433">
        <v>40047028</v>
      </c>
      <c r="B6433" t="s">
        <v>577</v>
      </c>
      <c r="C6433">
        <v>45270</v>
      </c>
      <c r="D6433">
        <v>77697</v>
      </c>
      <c r="E6433">
        <v>20232024</v>
      </c>
      <c r="F6433" t="s">
        <v>17</v>
      </c>
      <c r="G6433" t="s">
        <v>540</v>
      </c>
      <c r="H6433">
        <v>21</v>
      </c>
      <c r="I6433">
        <v>1</v>
      </c>
      <c r="J6433">
        <v>1</v>
      </c>
      <c r="K6433">
        <v>1</v>
      </c>
      <c r="L6433">
        <v>0</v>
      </c>
      <c r="M6433">
        <v>0</v>
      </c>
      <c r="N6433">
        <v>0</v>
      </c>
      <c r="O6433" t="s">
        <v>19</v>
      </c>
      <c r="P6433" t="str">
        <f>UPPER(Table1[[#This Row],[Venue]])</f>
        <v>HOME</v>
      </c>
    </row>
    <row r="6434" spans="1:16" hidden="1" x14ac:dyDescent="0.45">
      <c r="A6434">
        <v>40047028</v>
      </c>
      <c r="B6434" t="s">
        <v>577</v>
      </c>
      <c r="C6434">
        <v>45270</v>
      </c>
      <c r="D6434">
        <v>77697</v>
      </c>
      <c r="E6434">
        <v>20232024</v>
      </c>
      <c r="F6434" t="s">
        <v>17</v>
      </c>
      <c r="G6434" t="s">
        <v>524</v>
      </c>
      <c r="H6434">
        <v>24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 t="s">
        <v>19</v>
      </c>
      <c r="P6434" t="str">
        <f>UPPER(Table1[[#This Row],[Venue]])</f>
        <v>HOME</v>
      </c>
    </row>
    <row r="6435" spans="1:16" hidden="1" x14ac:dyDescent="0.45">
      <c r="A6435">
        <v>40047028</v>
      </c>
      <c r="B6435" t="s">
        <v>577</v>
      </c>
      <c r="C6435">
        <v>45270</v>
      </c>
      <c r="D6435">
        <v>77697</v>
      </c>
      <c r="E6435">
        <v>20232024</v>
      </c>
      <c r="F6435" t="s">
        <v>17</v>
      </c>
      <c r="G6435" t="s">
        <v>383</v>
      </c>
      <c r="H6435">
        <v>26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  <c r="O6435" t="s">
        <v>19</v>
      </c>
      <c r="P6435" t="str">
        <f>UPPER(Table1[[#This Row],[Venue]])</f>
        <v>HOME</v>
      </c>
    </row>
    <row r="6436" spans="1:16" hidden="1" x14ac:dyDescent="0.45">
      <c r="A6436">
        <v>40047028</v>
      </c>
      <c r="B6436" t="s">
        <v>577</v>
      </c>
      <c r="C6436">
        <v>45270</v>
      </c>
      <c r="D6436">
        <v>77697</v>
      </c>
      <c r="E6436">
        <v>20232024</v>
      </c>
      <c r="F6436" t="s">
        <v>17</v>
      </c>
      <c r="G6436" t="s">
        <v>477</v>
      </c>
      <c r="H6436">
        <v>71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 t="s">
        <v>19</v>
      </c>
      <c r="P6436" t="str">
        <f>UPPER(Table1[[#This Row],[Venue]])</f>
        <v>HOME</v>
      </c>
    </row>
    <row r="6437" spans="1:16" hidden="1" x14ac:dyDescent="0.45">
      <c r="A6437">
        <v>40047028</v>
      </c>
      <c r="B6437" t="s">
        <v>577</v>
      </c>
      <c r="C6437">
        <v>45270</v>
      </c>
      <c r="D6437">
        <v>77697</v>
      </c>
      <c r="E6437">
        <v>20232024</v>
      </c>
      <c r="F6437" t="s">
        <v>17</v>
      </c>
      <c r="G6437" t="s">
        <v>478</v>
      </c>
      <c r="H6437">
        <v>78</v>
      </c>
      <c r="I6437">
        <v>1</v>
      </c>
      <c r="J6437">
        <v>0</v>
      </c>
      <c r="K6437">
        <v>1</v>
      </c>
      <c r="L6437">
        <v>1</v>
      </c>
      <c r="M6437">
        <v>0</v>
      </c>
      <c r="N6437">
        <v>2</v>
      </c>
      <c r="O6437" t="s">
        <v>19</v>
      </c>
      <c r="P6437" t="str">
        <f>UPPER(Table1[[#This Row],[Venue]])</f>
        <v>HOME</v>
      </c>
    </row>
    <row r="6438" spans="1:16" hidden="1" x14ac:dyDescent="0.45">
      <c r="A6438">
        <v>40047028</v>
      </c>
      <c r="B6438" t="s">
        <v>577</v>
      </c>
      <c r="C6438">
        <v>45270</v>
      </c>
      <c r="D6438">
        <v>77697</v>
      </c>
      <c r="E6438">
        <v>20232024</v>
      </c>
      <c r="F6438" t="s">
        <v>17</v>
      </c>
      <c r="G6438" t="s">
        <v>526</v>
      </c>
      <c r="H6438">
        <v>81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0</v>
      </c>
      <c r="O6438" t="s">
        <v>19</v>
      </c>
      <c r="P6438" t="str">
        <f>UPPER(Table1[[#This Row],[Venue]])</f>
        <v>HOME</v>
      </c>
    </row>
    <row r="6439" spans="1:16" hidden="1" x14ac:dyDescent="0.45">
      <c r="A6439">
        <v>40047028</v>
      </c>
      <c r="B6439" t="s">
        <v>577</v>
      </c>
      <c r="C6439">
        <v>45270</v>
      </c>
      <c r="D6439">
        <v>77697</v>
      </c>
      <c r="E6439">
        <v>20232024</v>
      </c>
      <c r="F6439" t="s">
        <v>17</v>
      </c>
      <c r="G6439" t="s">
        <v>209</v>
      </c>
      <c r="H6439">
        <v>88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  <c r="O6439" t="s">
        <v>19</v>
      </c>
      <c r="P6439" t="str">
        <f>UPPER(Table1[[#This Row],[Venue]])</f>
        <v>HOME</v>
      </c>
    </row>
    <row r="6440" spans="1:16" hidden="1" x14ac:dyDescent="0.45">
      <c r="A6440">
        <v>40047028</v>
      </c>
      <c r="B6440" t="s">
        <v>577</v>
      </c>
      <c r="C6440">
        <v>45270</v>
      </c>
      <c r="D6440">
        <v>77697</v>
      </c>
      <c r="E6440">
        <v>20232024</v>
      </c>
      <c r="F6440" t="s">
        <v>17</v>
      </c>
      <c r="G6440" t="s">
        <v>421</v>
      </c>
      <c r="H6440">
        <v>89</v>
      </c>
      <c r="I6440">
        <v>2</v>
      </c>
      <c r="J6440">
        <v>1</v>
      </c>
      <c r="K6440">
        <v>1</v>
      </c>
      <c r="L6440">
        <v>1</v>
      </c>
      <c r="M6440">
        <v>0</v>
      </c>
      <c r="N6440">
        <v>0</v>
      </c>
      <c r="O6440" t="s">
        <v>19</v>
      </c>
      <c r="P6440" t="str">
        <f>UPPER(Table1[[#This Row],[Venue]])</f>
        <v>HOME</v>
      </c>
    </row>
    <row r="6441" spans="1:16" hidden="1" x14ac:dyDescent="0.45">
      <c r="A6441">
        <v>40047028</v>
      </c>
      <c r="B6441" t="s">
        <v>577</v>
      </c>
      <c r="C6441">
        <v>45270</v>
      </c>
      <c r="D6441">
        <v>77697</v>
      </c>
      <c r="E6441">
        <v>20232024</v>
      </c>
      <c r="F6441" t="s">
        <v>17</v>
      </c>
      <c r="G6441" t="s">
        <v>479</v>
      </c>
      <c r="H6441">
        <v>90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  <c r="O6441" t="s">
        <v>19</v>
      </c>
      <c r="P6441" t="str">
        <f>UPPER(Table1[[#This Row],[Venue]])</f>
        <v>HOME</v>
      </c>
    </row>
    <row r="6442" spans="1:16" hidden="1" x14ac:dyDescent="0.45">
      <c r="A6442">
        <v>40047028</v>
      </c>
      <c r="B6442" t="s">
        <v>577</v>
      </c>
      <c r="C6442">
        <v>45270</v>
      </c>
      <c r="D6442">
        <v>77697</v>
      </c>
      <c r="E6442">
        <v>20232024</v>
      </c>
      <c r="F6442" t="s">
        <v>17</v>
      </c>
      <c r="G6442" t="s">
        <v>527</v>
      </c>
      <c r="H6442">
        <v>93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  <c r="O6442" t="s">
        <v>19</v>
      </c>
      <c r="P6442" t="str">
        <f>UPPER(Table1[[#This Row],[Venue]])</f>
        <v>HOME</v>
      </c>
    </row>
    <row r="6443" spans="1:16" hidden="1" x14ac:dyDescent="0.45">
      <c r="A6443">
        <v>40047028</v>
      </c>
      <c r="B6443" t="s">
        <v>577</v>
      </c>
      <c r="C6443">
        <v>45270</v>
      </c>
      <c r="D6443">
        <v>77697</v>
      </c>
      <c r="E6443">
        <v>20232024</v>
      </c>
      <c r="F6443" t="s">
        <v>17</v>
      </c>
      <c r="G6443" t="s">
        <v>212</v>
      </c>
      <c r="H6443">
        <v>1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0</v>
      </c>
      <c r="O6443" t="s">
        <v>40</v>
      </c>
      <c r="P6443" t="str">
        <f>UPPER(Table1[[#This Row],[Venue]])</f>
        <v>AWAY</v>
      </c>
    </row>
    <row r="6444" spans="1:16" hidden="1" x14ac:dyDescent="0.45">
      <c r="A6444">
        <v>40047028</v>
      </c>
      <c r="B6444" t="s">
        <v>577</v>
      </c>
      <c r="C6444">
        <v>45270</v>
      </c>
      <c r="D6444">
        <v>77697</v>
      </c>
      <c r="E6444">
        <v>20232024</v>
      </c>
      <c r="F6444" t="s">
        <v>17</v>
      </c>
      <c r="G6444" t="s">
        <v>213</v>
      </c>
      <c r="H6444">
        <v>5</v>
      </c>
      <c r="I6444">
        <v>2</v>
      </c>
      <c r="J6444">
        <v>1</v>
      </c>
      <c r="K6444">
        <v>1</v>
      </c>
      <c r="L6444">
        <v>1</v>
      </c>
      <c r="M6444">
        <v>0</v>
      </c>
      <c r="N6444">
        <v>0</v>
      </c>
      <c r="O6444" t="s">
        <v>40</v>
      </c>
      <c r="P6444" t="str">
        <f>UPPER(Table1[[#This Row],[Venue]])</f>
        <v>AWAY</v>
      </c>
    </row>
    <row r="6445" spans="1:16" hidden="1" x14ac:dyDescent="0.45">
      <c r="A6445">
        <v>40047028</v>
      </c>
      <c r="B6445" t="s">
        <v>577</v>
      </c>
      <c r="C6445">
        <v>45270</v>
      </c>
      <c r="D6445">
        <v>77697</v>
      </c>
      <c r="E6445">
        <v>20232024</v>
      </c>
      <c r="F6445" t="s">
        <v>17</v>
      </c>
      <c r="G6445" t="s">
        <v>268</v>
      </c>
      <c r="H6445">
        <v>6</v>
      </c>
      <c r="I6445">
        <v>3</v>
      </c>
      <c r="J6445">
        <v>2</v>
      </c>
      <c r="K6445">
        <v>1</v>
      </c>
      <c r="L6445">
        <v>1</v>
      </c>
      <c r="M6445">
        <v>0</v>
      </c>
      <c r="N6445">
        <v>0</v>
      </c>
      <c r="O6445" t="s">
        <v>40</v>
      </c>
      <c r="P6445" t="str">
        <f>UPPER(Table1[[#This Row],[Venue]])</f>
        <v>AWAY</v>
      </c>
    </row>
    <row r="6446" spans="1:16" hidden="1" x14ac:dyDescent="0.45">
      <c r="A6446">
        <v>40047028</v>
      </c>
      <c r="B6446" t="s">
        <v>577</v>
      </c>
      <c r="C6446">
        <v>45270</v>
      </c>
      <c r="D6446">
        <v>77697</v>
      </c>
      <c r="E6446">
        <v>20232024</v>
      </c>
      <c r="F6446" t="s">
        <v>17</v>
      </c>
      <c r="G6446" t="s">
        <v>214</v>
      </c>
      <c r="H6446">
        <v>7</v>
      </c>
      <c r="I6446">
        <v>5</v>
      </c>
      <c r="J6446">
        <v>3</v>
      </c>
      <c r="K6446">
        <v>1</v>
      </c>
      <c r="L6446">
        <v>2</v>
      </c>
      <c r="M6446">
        <v>0</v>
      </c>
      <c r="N6446">
        <v>0</v>
      </c>
      <c r="O6446" t="s">
        <v>40</v>
      </c>
      <c r="P6446" t="str">
        <f>UPPER(Table1[[#This Row],[Venue]])</f>
        <v>AWAY</v>
      </c>
    </row>
    <row r="6447" spans="1:16" hidden="1" x14ac:dyDescent="0.45">
      <c r="A6447">
        <v>40047028</v>
      </c>
      <c r="B6447" t="s">
        <v>577</v>
      </c>
      <c r="C6447">
        <v>45270</v>
      </c>
      <c r="D6447">
        <v>77697</v>
      </c>
      <c r="E6447">
        <v>20232024</v>
      </c>
      <c r="F6447" t="s">
        <v>17</v>
      </c>
      <c r="G6447" t="s">
        <v>215</v>
      </c>
      <c r="H6447">
        <v>9</v>
      </c>
      <c r="I6447">
        <v>4</v>
      </c>
      <c r="J6447">
        <v>2</v>
      </c>
      <c r="K6447">
        <v>1</v>
      </c>
      <c r="L6447">
        <v>2</v>
      </c>
      <c r="M6447">
        <v>0</v>
      </c>
      <c r="N6447">
        <v>0</v>
      </c>
      <c r="O6447" t="s">
        <v>40</v>
      </c>
      <c r="P6447" t="str">
        <f>UPPER(Table1[[#This Row],[Venue]])</f>
        <v>AWAY</v>
      </c>
    </row>
    <row r="6448" spans="1:16" hidden="1" x14ac:dyDescent="0.45">
      <c r="A6448">
        <v>40047028</v>
      </c>
      <c r="B6448" t="s">
        <v>577</v>
      </c>
      <c r="C6448">
        <v>45270</v>
      </c>
      <c r="D6448">
        <v>77697</v>
      </c>
      <c r="E6448">
        <v>20232024</v>
      </c>
      <c r="F6448" t="s">
        <v>17</v>
      </c>
      <c r="G6448" t="s">
        <v>216</v>
      </c>
      <c r="H6448">
        <v>14</v>
      </c>
      <c r="I6448">
        <v>3</v>
      </c>
      <c r="J6448">
        <v>1</v>
      </c>
      <c r="K6448">
        <v>1</v>
      </c>
      <c r="L6448">
        <v>2</v>
      </c>
      <c r="M6448">
        <v>0</v>
      </c>
      <c r="N6448">
        <v>0</v>
      </c>
      <c r="O6448" t="s">
        <v>40</v>
      </c>
      <c r="P6448" t="str">
        <f>UPPER(Table1[[#This Row],[Venue]])</f>
        <v>AWAY</v>
      </c>
    </row>
    <row r="6449" spans="1:16" hidden="1" x14ac:dyDescent="0.45">
      <c r="A6449">
        <v>40047028</v>
      </c>
      <c r="B6449" t="s">
        <v>577</v>
      </c>
      <c r="C6449">
        <v>45270</v>
      </c>
      <c r="D6449">
        <v>77697</v>
      </c>
      <c r="E6449">
        <v>20232024</v>
      </c>
      <c r="F6449" t="s">
        <v>17</v>
      </c>
      <c r="G6449" t="s">
        <v>218</v>
      </c>
      <c r="H6449">
        <v>17</v>
      </c>
      <c r="I6449">
        <v>1</v>
      </c>
      <c r="J6449">
        <v>0</v>
      </c>
      <c r="K6449">
        <v>1</v>
      </c>
      <c r="L6449">
        <v>1</v>
      </c>
      <c r="M6449">
        <v>0</v>
      </c>
      <c r="N6449">
        <v>0</v>
      </c>
      <c r="O6449" t="s">
        <v>40</v>
      </c>
      <c r="P6449" t="str">
        <f>UPPER(Table1[[#This Row],[Venue]])</f>
        <v>AWAY</v>
      </c>
    </row>
    <row r="6450" spans="1:16" hidden="1" x14ac:dyDescent="0.45">
      <c r="A6450">
        <v>40047028</v>
      </c>
      <c r="B6450" t="s">
        <v>577</v>
      </c>
      <c r="C6450">
        <v>45270</v>
      </c>
      <c r="D6450">
        <v>77697</v>
      </c>
      <c r="E6450">
        <v>20232024</v>
      </c>
      <c r="F6450" t="s">
        <v>17</v>
      </c>
      <c r="G6450" t="s">
        <v>224</v>
      </c>
      <c r="H6450">
        <v>18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 t="s">
        <v>40</v>
      </c>
      <c r="P6450" t="str">
        <f>UPPER(Table1[[#This Row],[Venue]])</f>
        <v>AWAY</v>
      </c>
    </row>
    <row r="6451" spans="1:16" hidden="1" x14ac:dyDescent="0.45">
      <c r="A6451">
        <v>40047028</v>
      </c>
      <c r="B6451" t="s">
        <v>577</v>
      </c>
      <c r="C6451">
        <v>45270</v>
      </c>
      <c r="D6451">
        <v>77697</v>
      </c>
      <c r="E6451">
        <v>20232024</v>
      </c>
      <c r="F6451" t="s">
        <v>17</v>
      </c>
      <c r="G6451" t="s">
        <v>220</v>
      </c>
      <c r="H6451">
        <v>24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  <c r="O6451" t="s">
        <v>40</v>
      </c>
      <c r="P6451" t="str">
        <f>UPPER(Table1[[#This Row],[Venue]])</f>
        <v>AWAY</v>
      </c>
    </row>
    <row r="6452" spans="1:16" hidden="1" x14ac:dyDescent="0.45">
      <c r="A6452">
        <v>40047028</v>
      </c>
      <c r="B6452" t="s">
        <v>577</v>
      </c>
      <c r="C6452">
        <v>45270</v>
      </c>
      <c r="D6452">
        <v>77697</v>
      </c>
      <c r="E6452">
        <v>20232024</v>
      </c>
      <c r="F6452" t="s">
        <v>17</v>
      </c>
      <c r="G6452" t="s">
        <v>221</v>
      </c>
      <c r="H6452">
        <v>25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 t="s">
        <v>40</v>
      </c>
      <c r="P6452" t="str">
        <f>UPPER(Table1[[#This Row],[Venue]])</f>
        <v>AWAY</v>
      </c>
    </row>
    <row r="6453" spans="1:16" hidden="1" x14ac:dyDescent="0.45">
      <c r="A6453">
        <v>40047028</v>
      </c>
      <c r="B6453" t="s">
        <v>577</v>
      </c>
      <c r="C6453">
        <v>45270</v>
      </c>
      <c r="D6453">
        <v>77697</v>
      </c>
      <c r="E6453">
        <v>20232024</v>
      </c>
      <c r="F6453" t="s">
        <v>17</v>
      </c>
      <c r="G6453" t="s">
        <v>222</v>
      </c>
      <c r="H6453">
        <v>27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 t="s">
        <v>40</v>
      </c>
      <c r="P6453" t="str">
        <f>UPPER(Table1[[#This Row],[Venue]])</f>
        <v>AWAY</v>
      </c>
    </row>
    <row r="6454" spans="1:16" hidden="1" x14ac:dyDescent="0.45">
      <c r="A6454">
        <v>40047028</v>
      </c>
      <c r="B6454" t="s">
        <v>577</v>
      </c>
      <c r="C6454">
        <v>45270</v>
      </c>
      <c r="D6454">
        <v>77697</v>
      </c>
      <c r="E6454">
        <v>20232024</v>
      </c>
      <c r="F6454" t="s">
        <v>17</v>
      </c>
      <c r="G6454" t="s">
        <v>223</v>
      </c>
      <c r="H6454">
        <v>37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2</v>
      </c>
      <c r="O6454" t="s">
        <v>40</v>
      </c>
      <c r="P6454" t="str">
        <f>UPPER(Table1[[#This Row],[Venue]])</f>
        <v>AWAY</v>
      </c>
    </row>
    <row r="6455" spans="1:16" hidden="1" x14ac:dyDescent="0.45">
      <c r="A6455">
        <v>40047028</v>
      </c>
      <c r="B6455" t="s">
        <v>577</v>
      </c>
      <c r="C6455">
        <v>45270</v>
      </c>
      <c r="D6455">
        <v>77697</v>
      </c>
      <c r="E6455">
        <v>20232024</v>
      </c>
      <c r="F6455" t="s">
        <v>17</v>
      </c>
      <c r="G6455" t="s">
        <v>230</v>
      </c>
      <c r="H6455">
        <v>61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  <c r="O6455" t="s">
        <v>40</v>
      </c>
      <c r="P6455" t="str">
        <f>UPPER(Table1[[#This Row],[Venue]])</f>
        <v>AWAY</v>
      </c>
    </row>
    <row r="6456" spans="1:16" hidden="1" x14ac:dyDescent="0.45">
      <c r="A6456">
        <v>40047028</v>
      </c>
      <c r="B6456" t="s">
        <v>577</v>
      </c>
      <c r="C6456">
        <v>45270</v>
      </c>
      <c r="D6456">
        <v>77697</v>
      </c>
      <c r="E6456">
        <v>20232024</v>
      </c>
      <c r="F6456" t="s">
        <v>17</v>
      </c>
      <c r="G6456" t="s">
        <v>50</v>
      </c>
      <c r="H6456">
        <v>63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  <c r="O6456" t="s">
        <v>40</v>
      </c>
      <c r="P6456" t="str">
        <f>UPPER(Table1[[#This Row],[Venue]])</f>
        <v>AWAY</v>
      </c>
    </row>
    <row r="6457" spans="1:16" hidden="1" x14ac:dyDescent="0.45">
      <c r="A6457">
        <v>40047028</v>
      </c>
      <c r="B6457" t="s">
        <v>577</v>
      </c>
      <c r="C6457">
        <v>45270</v>
      </c>
      <c r="D6457">
        <v>77697</v>
      </c>
      <c r="E6457">
        <v>20232024</v>
      </c>
      <c r="F6457" t="s">
        <v>17</v>
      </c>
      <c r="G6457" t="s">
        <v>226</v>
      </c>
      <c r="H6457">
        <v>70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 t="s">
        <v>40</v>
      </c>
      <c r="P6457" t="str">
        <f>UPPER(Table1[[#This Row],[Venue]])</f>
        <v>AWAY</v>
      </c>
    </row>
    <row r="6458" spans="1:16" hidden="1" x14ac:dyDescent="0.45">
      <c r="A6458">
        <v>40047028</v>
      </c>
      <c r="B6458" t="s">
        <v>577</v>
      </c>
      <c r="C6458">
        <v>45270</v>
      </c>
      <c r="D6458">
        <v>77697</v>
      </c>
      <c r="E6458">
        <v>20232024</v>
      </c>
      <c r="F6458" t="s">
        <v>17</v>
      </c>
      <c r="G6458" t="s">
        <v>269</v>
      </c>
      <c r="H6458">
        <v>71</v>
      </c>
      <c r="I6458">
        <v>2</v>
      </c>
      <c r="J6458">
        <v>0</v>
      </c>
      <c r="K6458">
        <v>1</v>
      </c>
      <c r="L6458">
        <v>2</v>
      </c>
      <c r="M6458">
        <v>0</v>
      </c>
      <c r="N6458">
        <v>0</v>
      </c>
      <c r="O6458" t="s">
        <v>40</v>
      </c>
      <c r="P6458" t="str">
        <f>UPPER(Table1[[#This Row],[Venue]])</f>
        <v>AWAY</v>
      </c>
    </row>
    <row r="6459" spans="1:16" hidden="1" x14ac:dyDescent="0.45">
      <c r="A6459">
        <v>40047028</v>
      </c>
      <c r="B6459" t="s">
        <v>577</v>
      </c>
      <c r="C6459">
        <v>45270</v>
      </c>
      <c r="D6459">
        <v>77697</v>
      </c>
      <c r="E6459">
        <v>20232024</v>
      </c>
      <c r="F6459" t="s">
        <v>17</v>
      </c>
      <c r="G6459" t="s">
        <v>227</v>
      </c>
      <c r="H6459">
        <v>74</v>
      </c>
      <c r="I6459">
        <v>1</v>
      </c>
      <c r="J6459">
        <v>0</v>
      </c>
      <c r="K6459">
        <v>1</v>
      </c>
      <c r="L6459">
        <v>1</v>
      </c>
      <c r="M6459">
        <v>0</v>
      </c>
      <c r="N6459">
        <v>0</v>
      </c>
      <c r="O6459" t="s">
        <v>40</v>
      </c>
      <c r="P6459" t="str">
        <f>UPPER(Table1[[#This Row],[Venue]])</f>
        <v>AWAY</v>
      </c>
    </row>
    <row r="6460" spans="1:16" hidden="1" x14ac:dyDescent="0.45">
      <c r="A6460">
        <v>40047028</v>
      </c>
      <c r="B6460" t="s">
        <v>577</v>
      </c>
      <c r="C6460">
        <v>45270</v>
      </c>
      <c r="D6460">
        <v>77697</v>
      </c>
      <c r="E6460">
        <v>20232024</v>
      </c>
      <c r="F6460" t="s">
        <v>17</v>
      </c>
      <c r="G6460" t="s">
        <v>228</v>
      </c>
      <c r="H6460">
        <v>77</v>
      </c>
      <c r="I6460">
        <v>7</v>
      </c>
      <c r="J6460">
        <v>3</v>
      </c>
      <c r="K6460">
        <v>1</v>
      </c>
      <c r="L6460">
        <v>4</v>
      </c>
      <c r="M6460">
        <v>0</v>
      </c>
      <c r="N6460">
        <v>0</v>
      </c>
      <c r="O6460" t="s">
        <v>40</v>
      </c>
      <c r="P6460" t="str">
        <f>UPPER(Table1[[#This Row],[Venue]])</f>
        <v>AWAY</v>
      </c>
    </row>
    <row r="6461" spans="1:16" hidden="1" x14ac:dyDescent="0.45">
      <c r="A6461">
        <v>40047028</v>
      </c>
      <c r="B6461" t="s">
        <v>577</v>
      </c>
      <c r="C6461">
        <v>45270</v>
      </c>
      <c r="D6461">
        <v>77697</v>
      </c>
      <c r="E6461">
        <v>20232024</v>
      </c>
      <c r="F6461" t="s">
        <v>17</v>
      </c>
      <c r="G6461" t="s">
        <v>231</v>
      </c>
      <c r="H6461">
        <v>97</v>
      </c>
      <c r="I6461">
        <v>3</v>
      </c>
      <c r="J6461">
        <v>3</v>
      </c>
      <c r="K6461">
        <v>1</v>
      </c>
      <c r="L6461">
        <v>0</v>
      </c>
      <c r="M6461">
        <v>0</v>
      </c>
      <c r="N6461">
        <v>0</v>
      </c>
      <c r="O6461" t="s">
        <v>40</v>
      </c>
      <c r="P6461" t="str">
        <f>UPPER(Table1[[#This Row],[Venue]])</f>
        <v>AWAY</v>
      </c>
    </row>
    <row r="6462" spans="1:16" hidden="1" x14ac:dyDescent="0.45">
      <c r="A6462">
        <v>40046164</v>
      </c>
      <c r="B6462" t="s">
        <v>358</v>
      </c>
      <c r="C6462">
        <v>45270</v>
      </c>
      <c r="D6462">
        <v>76833</v>
      </c>
      <c r="E6462">
        <v>20232024</v>
      </c>
      <c r="F6462" t="s">
        <v>17</v>
      </c>
      <c r="G6462" t="s">
        <v>77</v>
      </c>
      <c r="H6462">
        <v>1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 t="s">
        <v>19</v>
      </c>
      <c r="P6462" t="str">
        <f>UPPER(Table1[[#This Row],[Venue]])</f>
        <v>HOME</v>
      </c>
    </row>
    <row r="6463" spans="1:16" hidden="1" x14ac:dyDescent="0.45">
      <c r="A6463">
        <v>40046164</v>
      </c>
      <c r="B6463" t="s">
        <v>358</v>
      </c>
      <c r="C6463">
        <v>45270</v>
      </c>
      <c r="D6463">
        <v>76833</v>
      </c>
      <c r="E6463">
        <v>20232024</v>
      </c>
      <c r="F6463" t="s">
        <v>17</v>
      </c>
      <c r="G6463" t="s">
        <v>307</v>
      </c>
      <c r="H6463">
        <v>7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 t="s">
        <v>19</v>
      </c>
      <c r="P6463" t="str">
        <f>UPPER(Table1[[#This Row],[Venue]])</f>
        <v>HOME</v>
      </c>
    </row>
    <row r="6464" spans="1:16" hidden="1" x14ac:dyDescent="0.45">
      <c r="A6464">
        <v>40046164</v>
      </c>
      <c r="B6464" t="s">
        <v>358</v>
      </c>
      <c r="C6464">
        <v>45270</v>
      </c>
      <c r="D6464">
        <v>76833</v>
      </c>
      <c r="E6464">
        <v>20232024</v>
      </c>
      <c r="F6464" t="s">
        <v>17</v>
      </c>
      <c r="G6464" t="s">
        <v>78</v>
      </c>
      <c r="H6464">
        <v>8</v>
      </c>
      <c r="I6464">
        <v>3</v>
      </c>
      <c r="J6464">
        <v>1</v>
      </c>
      <c r="K6464">
        <v>1</v>
      </c>
      <c r="L6464">
        <v>2</v>
      </c>
      <c r="M6464">
        <v>0</v>
      </c>
      <c r="N6464">
        <v>2</v>
      </c>
      <c r="O6464" t="s">
        <v>19</v>
      </c>
      <c r="P6464" t="str">
        <f>UPPER(Table1[[#This Row],[Venue]])</f>
        <v>HOME</v>
      </c>
    </row>
    <row r="6465" spans="1:16" hidden="1" x14ac:dyDescent="0.45">
      <c r="A6465">
        <v>40046164</v>
      </c>
      <c r="B6465" t="s">
        <v>358</v>
      </c>
      <c r="C6465">
        <v>45270</v>
      </c>
      <c r="D6465">
        <v>76833</v>
      </c>
      <c r="E6465">
        <v>20232024</v>
      </c>
      <c r="F6465" t="s">
        <v>17</v>
      </c>
      <c r="G6465" t="s">
        <v>487</v>
      </c>
      <c r="H6465">
        <v>10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 t="s">
        <v>19</v>
      </c>
      <c r="P6465" t="str">
        <f>UPPER(Table1[[#This Row],[Venue]])</f>
        <v>HOME</v>
      </c>
    </row>
    <row r="6466" spans="1:16" hidden="1" x14ac:dyDescent="0.45">
      <c r="A6466">
        <v>40046164</v>
      </c>
      <c r="B6466" t="s">
        <v>358</v>
      </c>
      <c r="C6466">
        <v>45270</v>
      </c>
      <c r="D6466">
        <v>76833</v>
      </c>
      <c r="E6466">
        <v>20232024</v>
      </c>
      <c r="F6466" t="s">
        <v>17</v>
      </c>
      <c r="G6466" t="s">
        <v>81</v>
      </c>
      <c r="H6466">
        <v>13</v>
      </c>
      <c r="I6466">
        <v>1</v>
      </c>
      <c r="J6466">
        <v>1</v>
      </c>
      <c r="K6466">
        <v>1</v>
      </c>
      <c r="L6466">
        <v>0</v>
      </c>
      <c r="M6466">
        <v>0</v>
      </c>
      <c r="N6466">
        <v>0</v>
      </c>
      <c r="O6466" t="s">
        <v>19</v>
      </c>
      <c r="P6466" t="str">
        <f>UPPER(Table1[[#This Row],[Venue]])</f>
        <v>HOME</v>
      </c>
    </row>
    <row r="6467" spans="1:16" hidden="1" x14ac:dyDescent="0.45">
      <c r="A6467">
        <v>40046164</v>
      </c>
      <c r="B6467" t="s">
        <v>358</v>
      </c>
      <c r="C6467">
        <v>45270</v>
      </c>
      <c r="D6467">
        <v>76833</v>
      </c>
      <c r="E6467">
        <v>20232024</v>
      </c>
      <c r="F6467" t="s">
        <v>17</v>
      </c>
      <c r="G6467" t="s">
        <v>82</v>
      </c>
      <c r="H6467">
        <v>15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 t="s">
        <v>19</v>
      </c>
      <c r="P6467" t="str">
        <f>UPPER(Table1[[#This Row],[Venue]])</f>
        <v>HOME</v>
      </c>
    </row>
    <row r="6468" spans="1:16" hidden="1" x14ac:dyDescent="0.45">
      <c r="A6468">
        <v>40046164</v>
      </c>
      <c r="B6468" t="s">
        <v>358</v>
      </c>
      <c r="C6468">
        <v>45270</v>
      </c>
      <c r="D6468">
        <v>76833</v>
      </c>
      <c r="E6468">
        <v>20232024</v>
      </c>
      <c r="F6468" t="s">
        <v>17</v>
      </c>
      <c r="G6468" t="s">
        <v>83</v>
      </c>
      <c r="H6468">
        <v>17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0</v>
      </c>
      <c r="O6468" t="s">
        <v>19</v>
      </c>
      <c r="P6468" t="str">
        <f>UPPER(Table1[[#This Row],[Venue]])</f>
        <v>HOME</v>
      </c>
    </row>
    <row r="6469" spans="1:16" hidden="1" x14ac:dyDescent="0.45">
      <c r="A6469">
        <v>40046164</v>
      </c>
      <c r="B6469" t="s">
        <v>358</v>
      </c>
      <c r="C6469">
        <v>45270</v>
      </c>
      <c r="D6469">
        <v>76833</v>
      </c>
      <c r="E6469">
        <v>20232024</v>
      </c>
      <c r="F6469" t="s">
        <v>17</v>
      </c>
      <c r="G6469" t="s">
        <v>210</v>
      </c>
      <c r="H6469">
        <v>23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2</v>
      </c>
      <c r="O6469" t="s">
        <v>19</v>
      </c>
      <c r="P6469" t="str">
        <f>UPPER(Table1[[#This Row],[Venue]])</f>
        <v>HOME</v>
      </c>
    </row>
    <row r="6470" spans="1:16" hidden="1" x14ac:dyDescent="0.45">
      <c r="A6470">
        <v>40046164</v>
      </c>
      <c r="B6470" t="s">
        <v>358</v>
      </c>
      <c r="C6470">
        <v>45270</v>
      </c>
      <c r="D6470">
        <v>76833</v>
      </c>
      <c r="E6470">
        <v>20232024</v>
      </c>
      <c r="F6470" t="s">
        <v>17</v>
      </c>
      <c r="G6470" t="s">
        <v>87</v>
      </c>
      <c r="H6470">
        <v>27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2</v>
      </c>
      <c r="O6470" t="s">
        <v>19</v>
      </c>
      <c r="P6470" t="str">
        <f>UPPER(Table1[[#This Row],[Venue]])</f>
        <v>HOME</v>
      </c>
    </row>
    <row r="6471" spans="1:16" hidden="1" x14ac:dyDescent="0.45">
      <c r="A6471">
        <v>40046164</v>
      </c>
      <c r="B6471" t="s">
        <v>358</v>
      </c>
      <c r="C6471">
        <v>45270</v>
      </c>
      <c r="D6471">
        <v>76833</v>
      </c>
      <c r="E6471">
        <v>20232024</v>
      </c>
      <c r="F6471" t="s">
        <v>17</v>
      </c>
      <c r="G6471" t="s">
        <v>489</v>
      </c>
      <c r="H6471">
        <v>31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  <c r="O6471" t="s">
        <v>19</v>
      </c>
      <c r="P6471" t="str">
        <f>UPPER(Table1[[#This Row],[Venue]])</f>
        <v>HOME</v>
      </c>
    </row>
    <row r="6472" spans="1:16" hidden="1" x14ac:dyDescent="0.45">
      <c r="A6472">
        <v>40046164</v>
      </c>
      <c r="B6472" t="s">
        <v>358</v>
      </c>
      <c r="C6472">
        <v>45270</v>
      </c>
      <c r="D6472">
        <v>76833</v>
      </c>
      <c r="E6472">
        <v>20232024</v>
      </c>
      <c r="F6472" t="s">
        <v>17</v>
      </c>
      <c r="G6472" t="s">
        <v>404</v>
      </c>
      <c r="H6472">
        <v>72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  <c r="O6472" t="s">
        <v>19</v>
      </c>
      <c r="P6472" t="str">
        <f>UPPER(Table1[[#This Row],[Venue]])</f>
        <v>HOME</v>
      </c>
    </row>
    <row r="6473" spans="1:16" hidden="1" x14ac:dyDescent="0.45">
      <c r="A6473">
        <v>40046164</v>
      </c>
      <c r="B6473" t="s">
        <v>358</v>
      </c>
      <c r="C6473">
        <v>45270</v>
      </c>
      <c r="D6473">
        <v>76833</v>
      </c>
      <c r="E6473">
        <v>20232024</v>
      </c>
      <c r="F6473" t="s">
        <v>17</v>
      </c>
      <c r="G6473" t="s">
        <v>491</v>
      </c>
      <c r="H6473">
        <v>75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 t="s">
        <v>19</v>
      </c>
      <c r="P6473" t="str">
        <f>UPPER(Table1[[#This Row],[Venue]])</f>
        <v>HOME</v>
      </c>
    </row>
    <row r="6474" spans="1:16" hidden="1" x14ac:dyDescent="0.45">
      <c r="A6474">
        <v>40046164</v>
      </c>
      <c r="B6474" t="s">
        <v>358</v>
      </c>
      <c r="C6474">
        <v>45270</v>
      </c>
      <c r="D6474">
        <v>76833</v>
      </c>
      <c r="E6474">
        <v>20232024</v>
      </c>
      <c r="F6474" t="s">
        <v>17</v>
      </c>
      <c r="G6474" t="s">
        <v>402</v>
      </c>
      <c r="H6474">
        <v>84</v>
      </c>
      <c r="I6474">
        <v>3</v>
      </c>
      <c r="J6474">
        <v>1</v>
      </c>
      <c r="K6474">
        <v>1</v>
      </c>
      <c r="L6474">
        <v>2</v>
      </c>
      <c r="M6474">
        <v>0</v>
      </c>
      <c r="N6474">
        <v>0</v>
      </c>
      <c r="O6474" t="s">
        <v>19</v>
      </c>
      <c r="P6474" t="str">
        <f>UPPER(Table1[[#This Row],[Venue]])</f>
        <v>HOME</v>
      </c>
    </row>
    <row r="6475" spans="1:16" hidden="1" x14ac:dyDescent="0.45">
      <c r="A6475">
        <v>40046164</v>
      </c>
      <c r="B6475" t="s">
        <v>358</v>
      </c>
      <c r="C6475">
        <v>45270</v>
      </c>
      <c r="D6475">
        <v>76833</v>
      </c>
      <c r="E6475">
        <v>20232024</v>
      </c>
      <c r="F6475" t="s">
        <v>17</v>
      </c>
      <c r="G6475" t="s">
        <v>90</v>
      </c>
      <c r="H6475">
        <v>87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  <c r="O6475" t="s">
        <v>19</v>
      </c>
      <c r="P6475" t="str">
        <f>UPPER(Table1[[#This Row],[Venue]])</f>
        <v>HOME</v>
      </c>
    </row>
    <row r="6476" spans="1:16" hidden="1" x14ac:dyDescent="0.45">
      <c r="A6476">
        <v>40046164</v>
      </c>
      <c r="B6476" t="s">
        <v>358</v>
      </c>
      <c r="C6476">
        <v>45270</v>
      </c>
      <c r="D6476">
        <v>76833</v>
      </c>
      <c r="E6476">
        <v>20232024</v>
      </c>
      <c r="F6476" t="s">
        <v>17</v>
      </c>
      <c r="G6476" t="s">
        <v>92</v>
      </c>
      <c r="H6476">
        <v>96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  <c r="O6476" t="s">
        <v>19</v>
      </c>
      <c r="P6476" t="str">
        <f>UPPER(Table1[[#This Row],[Venue]])</f>
        <v>HOME</v>
      </c>
    </row>
    <row r="6477" spans="1:16" hidden="1" x14ac:dyDescent="0.45">
      <c r="A6477">
        <v>40046164</v>
      </c>
      <c r="B6477" t="s">
        <v>358</v>
      </c>
      <c r="C6477">
        <v>45270</v>
      </c>
      <c r="D6477">
        <v>76833</v>
      </c>
      <c r="E6477">
        <v>20232024</v>
      </c>
      <c r="F6477" t="s">
        <v>17</v>
      </c>
      <c r="G6477" t="s">
        <v>492</v>
      </c>
      <c r="H6477">
        <v>99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  <c r="O6477" t="s">
        <v>19</v>
      </c>
      <c r="P6477" t="str">
        <f>UPPER(Table1[[#This Row],[Venue]])</f>
        <v>HOME</v>
      </c>
    </row>
    <row r="6478" spans="1:16" hidden="1" x14ac:dyDescent="0.45">
      <c r="A6478">
        <v>40046164</v>
      </c>
      <c r="B6478" t="s">
        <v>358</v>
      </c>
      <c r="C6478">
        <v>45270</v>
      </c>
      <c r="D6478">
        <v>76833</v>
      </c>
      <c r="E6478">
        <v>20232024</v>
      </c>
      <c r="F6478" t="s">
        <v>17</v>
      </c>
      <c r="G6478" t="s">
        <v>41</v>
      </c>
      <c r="H6478">
        <v>3</v>
      </c>
      <c r="I6478">
        <v>1</v>
      </c>
      <c r="J6478">
        <v>0</v>
      </c>
      <c r="K6478">
        <v>1</v>
      </c>
      <c r="L6478">
        <v>1</v>
      </c>
      <c r="M6478">
        <v>0</v>
      </c>
      <c r="N6478">
        <v>2</v>
      </c>
      <c r="O6478" t="s">
        <v>40</v>
      </c>
      <c r="P6478" t="str">
        <f>UPPER(Table1[[#This Row],[Venue]])</f>
        <v>AWAY</v>
      </c>
    </row>
    <row r="6479" spans="1:16" hidden="1" x14ac:dyDescent="0.45">
      <c r="A6479">
        <v>40046164</v>
      </c>
      <c r="B6479" t="s">
        <v>358</v>
      </c>
      <c r="C6479">
        <v>45270</v>
      </c>
      <c r="D6479">
        <v>76833</v>
      </c>
      <c r="E6479">
        <v>20232024</v>
      </c>
      <c r="F6479" t="s">
        <v>17</v>
      </c>
      <c r="G6479" t="s">
        <v>483</v>
      </c>
      <c r="H6479">
        <v>8</v>
      </c>
      <c r="I6479">
        <v>1</v>
      </c>
      <c r="J6479">
        <v>1</v>
      </c>
      <c r="K6479">
        <v>1</v>
      </c>
      <c r="L6479">
        <v>0</v>
      </c>
      <c r="M6479">
        <v>0</v>
      </c>
      <c r="N6479">
        <v>0</v>
      </c>
      <c r="O6479" t="s">
        <v>40</v>
      </c>
      <c r="P6479" t="str">
        <f>UPPER(Table1[[#This Row],[Venue]])</f>
        <v>AWAY</v>
      </c>
    </row>
    <row r="6480" spans="1:16" hidden="1" x14ac:dyDescent="0.45">
      <c r="A6480">
        <v>40046164</v>
      </c>
      <c r="B6480" t="s">
        <v>358</v>
      </c>
      <c r="C6480">
        <v>45270</v>
      </c>
      <c r="D6480">
        <v>76833</v>
      </c>
      <c r="E6480">
        <v>20232024</v>
      </c>
      <c r="F6480" t="s">
        <v>17</v>
      </c>
      <c r="G6480" t="s">
        <v>80</v>
      </c>
      <c r="H6480">
        <v>13</v>
      </c>
      <c r="I6480">
        <v>4</v>
      </c>
      <c r="J6480">
        <v>1</v>
      </c>
      <c r="K6480">
        <v>1</v>
      </c>
      <c r="L6480">
        <v>3</v>
      </c>
      <c r="M6480">
        <v>0</v>
      </c>
      <c r="N6480">
        <v>0</v>
      </c>
      <c r="O6480" t="s">
        <v>40</v>
      </c>
      <c r="P6480" t="str">
        <f>UPPER(Table1[[#This Row],[Venue]])</f>
        <v>AWAY</v>
      </c>
    </row>
    <row r="6481" spans="1:16" hidden="1" x14ac:dyDescent="0.45">
      <c r="A6481">
        <v>40046164</v>
      </c>
      <c r="B6481" t="s">
        <v>358</v>
      </c>
      <c r="C6481">
        <v>45270</v>
      </c>
      <c r="D6481">
        <v>76833</v>
      </c>
      <c r="E6481">
        <v>20232024</v>
      </c>
      <c r="F6481" t="s">
        <v>17</v>
      </c>
      <c r="G6481" t="s">
        <v>43</v>
      </c>
      <c r="H6481">
        <v>15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 t="s">
        <v>40</v>
      </c>
      <c r="P6481" t="str">
        <f>UPPER(Table1[[#This Row],[Venue]])</f>
        <v>AWAY</v>
      </c>
    </row>
    <row r="6482" spans="1:16" hidden="1" x14ac:dyDescent="0.45">
      <c r="A6482">
        <v>40046164</v>
      </c>
      <c r="B6482" t="s">
        <v>358</v>
      </c>
      <c r="C6482">
        <v>45270</v>
      </c>
      <c r="D6482">
        <v>76833</v>
      </c>
      <c r="E6482">
        <v>20232024</v>
      </c>
      <c r="F6482" t="s">
        <v>17</v>
      </c>
      <c r="G6482" t="s">
        <v>45</v>
      </c>
      <c r="H6482">
        <v>17</v>
      </c>
      <c r="I6482">
        <v>4</v>
      </c>
      <c r="J6482">
        <v>4</v>
      </c>
      <c r="K6482">
        <v>1</v>
      </c>
      <c r="L6482">
        <v>0</v>
      </c>
      <c r="M6482">
        <v>0</v>
      </c>
      <c r="N6482">
        <v>0</v>
      </c>
      <c r="O6482" t="s">
        <v>40</v>
      </c>
      <c r="P6482" t="str">
        <f>UPPER(Table1[[#This Row],[Venue]])</f>
        <v>AWAY</v>
      </c>
    </row>
    <row r="6483" spans="1:16" hidden="1" x14ac:dyDescent="0.45">
      <c r="A6483">
        <v>40046164</v>
      </c>
      <c r="B6483" t="s">
        <v>358</v>
      </c>
      <c r="C6483">
        <v>45270</v>
      </c>
      <c r="D6483">
        <v>76833</v>
      </c>
      <c r="E6483">
        <v>20232024</v>
      </c>
      <c r="F6483" t="s">
        <v>17</v>
      </c>
      <c r="G6483" t="s">
        <v>578</v>
      </c>
      <c r="H6483">
        <v>19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  <c r="O6483" t="s">
        <v>40</v>
      </c>
      <c r="P6483" t="str">
        <f>UPPER(Table1[[#This Row],[Venue]])</f>
        <v>AWAY</v>
      </c>
    </row>
    <row r="6484" spans="1:16" hidden="1" x14ac:dyDescent="0.45">
      <c r="A6484">
        <v>40046164</v>
      </c>
      <c r="B6484" t="s">
        <v>358</v>
      </c>
      <c r="C6484">
        <v>45270</v>
      </c>
      <c r="D6484">
        <v>76833</v>
      </c>
      <c r="E6484">
        <v>20232024</v>
      </c>
      <c r="F6484" t="s">
        <v>17</v>
      </c>
      <c r="G6484" t="s">
        <v>47</v>
      </c>
      <c r="H6484">
        <v>24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 t="s">
        <v>40</v>
      </c>
      <c r="P6484" t="str">
        <f>UPPER(Table1[[#This Row],[Venue]])</f>
        <v>AWAY</v>
      </c>
    </row>
    <row r="6485" spans="1:16" hidden="1" x14ac:dyDescent="0.45">
      <c r="A6485">
        <v>40046164</v>
      </c>
      <c r="B6485" t="s">
        <v>358</v>
      </c>
      <c r="C6485">
        <v>45270</v>
      </c>
      <c r="D6485">
        <v>76833</v>
      </c>
      <c r="E6485">
        <v>20232024</v>
      </c>
      <c r="F6485" t="s">
        <v>17</v>
      </c>
      <c r="G6485" t="s">
        <v>49</v>
      </c>
      <c r="H6485">
        <v>31</v>
      </c>
      <c r="I6485">
        <v>3</v>
      </c>
      <c r="J6485">
        <v>2</v>
      </c>
      <c r="K6485">
        <v>1</v>
      </c>
      <c r="L6485">
        <v>1</v>
      </c>
      <c r="M6485">
        <v>0</v>
      </c>
      <c r="N6485">
        <v>0</v>
      </c>
      <c r="O6485" t="s">
        <v>40</v>
      </c>
      <c r="P6485" t="str">
        <f>UPPER(Table1[[#This Row],[Venue]])</f>
        <v>AWAY</v>
      </c>
    </row>
    <row r="6486" spans="1:16" hidden="1" x14ac:dyDescent="0.45">
      <c r="A6486">
        <v>40046164</v>
      </c>
      <c r="B6486" t="s">
        <v>358</v>
      </c>
      <c r="C6486">
        <v>45270</v>
      </c>
      <c r="D6486">
        <v>76833</v>
      </c>
      <c r="E6486">
        <v>20232024</v>
      </c>
      <c r="F6486" t="s">
        <v>17</v>
      </c>
      <c r="G6486" t="s">
        <v>484</v>
      </c>
      <c r="H6486">
        <v>43</v>
      </c>
      <c r="I6486">
        <v>1</v>
      </c>
      <c r="J6486">
        <v>0</v>
      </c>
      <c r="K6486">
        <v>1</v>
      </c>
      <c r="L6486">
        <v>1</v>
      </c>
      <c r="M6486">
        <v>0</v>
      </c>
      <c r="N6486">
        <v>2</v>
      </c>
      <c r="O6486" t="s">
        <v>40</v>
      </c>
      <c r="P6486" t="str">
        <f>UPPER(Table1[[#This Row],[Venue]])</f>
        <v>AWAY</v>
      </c>
    </row>
    <row r="6487" spans="1:16" hidden="1" x14ac:dyDescent="0.45">
      <c r="A6487">
        <v>40046164</v>
      </c>
      <c r="B6487" t="s">
        <v>358</v>
      </c>
      <c r="C6487">
        <v>45270</v>
      </c>
      <c r="D6487">
        <v>76833</v>
      </c>
      <c r="E6487">
        <v>20232024</v>
      </c>
      <c r="F6487" t="s">
        <v>17</v>
      </c>
      <c r="G6487" t="s">
        <v>52</v>
      </c>
      <c r="H6487">
        <v>79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 t="s">
        <v>40</v>
      </c>
      <c r="P6487" t="str">
        <f>UPPER(Table1[[#This Row],[Venue]])</f>
        <v>AWAY</v>
      </c>
    </row>
    <row r="6488" spans="1:16" hidden="1" x14ac:dyDescent="0.45">
      <c r="A6488">
        <v>40046164</v>
      </c>
      <c r="B6488" t="s">
        <v>358</v>
      </c>
      <c r="C6488">
        <v>45270</v>
      </c>
      <c r="D6488">
        <v>76833</v>
      </c>
      <c r="E6488">
        <v>20232024</v>
      </c>
      <c r="F6488" t="s">
        <v>17</v>
      </c>
      <c r="G6488" t="s">
        <v>486</v>
      </c>
      <c r="H6488">
        <v>82</v>
      </c>
      <c r="I6488">
        <v>3</v>
      </c>
      <c r="J6488">
        <v>0</v>
      </c>
      <c r="K6488">
        <v>1</v>
      </c>
      <c r="L6488">
        <v>3</v>
      </c>
      <c r="M6488">
        <v>0</v>
      </c>
      <c r="N6488">
        <v>0</v>
      </c>
      <c r="O6488" t="s">
        <v>40</v>
      </c>
      <c r="P6488" t="str">
        <f>UPPER(Table1[[#This Row],[Venue]])</f>
        <v>AWAY</v>
      </c>
    </row>
    <row r="6489" spans="1:16" hidden="1" x14ac:dyDescent="0.45">
      <c r="A6489">
        <v>40046164</v>
      </c>
      <c r="B6489" t="s">
        <v>358</v>
      </c>
      <c r="C6489">
        <v>45270</v>
      </c>
      <c r="D6489">
        <v>76833</v>
      </c>
      <c r="E6489">
        <v>20232024</v>
      </c>
      <c r="F6489" t="s">
        <v>17</v>
      </c>
      <c r="G6489" t="s">
        <v>537</v>
      </c>
      <c r="H6489">
        <v>83</v>
      </c>
      <c r="I6489">
        <v>1</v>
      </c>
      <c r="J6489">
        <v>1</v>
      </c>
      <c r="K6489">
        <v>1</v>
      </c>
      <c r="L6489">
        <v>0</v>
      </c>
      <c r="M6489">
        <v>0</v>
      </c>
      <c r="N6489">
        <v>0</v>
      </c>
      <c r="O6489" t="s">
        <v>40</v>
      </c>
      <c r="P6489" t="str">
        <f>UPPER(Table1[[#This Row],[Venue]])</f>
        <v>AWAY</v>
      </c>
    </row>
    <row r="6490" spans="1:16" hidden="1" x14ac:dyDescent="0.45">
      <c r="A6490">
        <v>40046164</v>
      </c>
      <c r="B6490" t="s">
        <v>358</v>
      </c>
      <c r="C6490">
        <v>45270</v>
      </c>
      <c r="D6490">
        <v>76833</v>
      </c>
      <c r="E6490">
        <v>20232024</v>
      </c>
      <c r="F6490" t="s">
        <v>17</v>
      </c>
      <c r="G6490" t="s">
        <v>538</v>
      </c>
      <c r="H6490">
        <v>89</v>
      </c>
      <c r="I6490">
        <v>2</v>
      </c>
      <c r="J6490">
        <v>1</v>
      </c>
      <c r="K6490">
        <v>1</v>
      </c>
      <c r="L6490">
        <v>1</v>
      </c>
      <c r="M6490">
        <v>0</v>
      </c>
      <c r="N6490">
        <v>0</v>
      </c>
      <c r="O6490" t="s">
        <v>40</v>
      </c>
      <c r="P6490" t="str">
        <f>UPPER(Table1[[#This Row],[Venue]])</f>
        <v>AWAY</v>
      </c>
    </row>
    <row r="6491" spans="1:16" hidden="1" x14ac:dyDescent="0.45">
      <c r="A6491">
        <v>40044430</v>
      </c>
      <c r="B6491" t="s">
        <v>360</v>
      </c>
      <c r="C6491">
        <v>45270</v>
      </c>
      <c r="D6491">
        <v>75099</v>
      </c>
      <c r="E6491">
        <v>20232024</v>
      </c>
      <c r="F6491" t="s">
        <v>17</v>
      </c>
      <c r="G6491" t="s">
        <v>283</v>
      </c>
      <c r="H6491">
        <v>2</v>
      </c>
      <c r="I6491">
        <v>1</v>
      </c>
      <c r="J6491">
        <v>1</v>
      </c>
      <c r="K6491">
        <v>1</v>
      </c>
      <c r="L6491">
        <v>0</v>
      </c>
      <c r="M6491">
        <v>0</v>
      </c>
      <c r="N6491">
        <v>0</v>
      </c>
      <c r="O6491" t="s">
        <v>19</v>
      </c>
      <c r="P6491" t="str">
        <f>UPPER(Table1[[#This Row],[Venue]])</f>
        <v>HOME</v>
      </c>
    </row>
    <row r="6492" spans="1:16" hidden="1" x14ac:dyDescent="0.45">
      <c r="A6492">
        <v>40044430</v>
      </c>
      <c r="B6492" t="s">
        <v>360</v>
      </c>
      <c r="C6492">
        <v>45270</v>
      </c>
      <c r="D6492">
        <v>75099</v>
      </c>
      <c r="E6492">
        <v>20232024</v>
      </c>
      <c r="F6492" t="s">
        <v>17</v>
      </c>
      <c r="G6492" t="s">
        <v>96</v>
      </c>
      <c r="H6492">
        <v>10</v>
      </c>
      <c r="I6492">
        <v>1</v>
      </c>
      <c r="J6492">
        <v>1</v>
      </c>
      <c r="K6492">
        <v>1</v>
      </c>
      <c r="L6492">
        <v>0</v>
      </c>
      <c r="M6492">
        <v>0</v>
      </c>
      <c r="N6492">
        <v>0</v>
      </c>
      <c r="O6492" t="s">
        <v>19</v>
      </c>
      <c r="P6492" t="str">
        <f>UPPER(Table1[[#This Row],[Venue]])</f>
        <v>HOME</v>
      </c>
    </row>
    <row r="6493" spans="1:16" hidden="1" x14ac:dyDescent="0.45">
      <c r="A6493">
        <v>40044430</v>
      </c>
      <c r="B6493" t="s">
        <v>360</v>
      </c>
      <c r="C6493">
        <v>45270</v>
      </c>
      <c r="D6493">
        <v>75099</v>
      </c>
      <c r="E6493">
        <v>20232024</v>
      </c>
      <c r="F6493" t="s">
        <v>17</v>
      </c>
      <c r="G6493" t="s">
        <v>99</v>
      </c>
      <c r="H6493">
        <v>18</v>
      </c>
      <c r="I6493">
        <v>2</v>
      </c>
      <c r="J6493">
        <v>1</v>
      </c>
      <c r="K6493">
        <v>1</v>
      </c>
      <c r="L6493">
        <v>1</v>
      </c>
      <c r="M6493">
        <v>0</v>
      </c>
      <c r="N6493">
        <v>2</v>
      </c>
      <c r="O6493" t="s">
        <v>19</v>
      </c>
      <c r="P6493" t="str">
        <f>UPPER(Table1[[#This Row],[Venue]])</f>
        <v>HOME</v>
      </c>
    </row>
    <row r="6494" spans="1:16" hidden="1" x14ac:dyDescent="0.45">
      <c r="A6494">
        <v>40044430</v>
      </c>
      <c r="B6494" t="s">
        <v>360</v>
      </c>
      <c r="C6494">
        <v>45270</v>
      </c>
      <c r="D6494">
        <v>75099</v>
      </c>
      <c r="E6494">
        <v>20232024</v>
      </c>
      <c r="F6494" t="s">
        <v>17</v>
      </c>
      <c r="G6494" t="s">
        <v>101</v>
      </c>
      <c r="H6494">
        <v>23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  <c r="O6494" t="s">
        <v>19</v>
      </c>
      <c r="P6494" t="str">
        <f>UPPER(Table1[[#This Row],[Venue]])</f>
        <v>HOME</v>
      </c>
    </row>
    <row r="6495" spans="1:16" hidden="1" x14ac:dyDescent="0.45">
      <c r="A6495">
        <v>40044430</v>
      </c>
      <c r="B6495" t="s">
        <v>360</v>
      </c>
      <c r="C6495">
        <v>45270</v>
      </c>
      <c r="D6495">
        <v>75099</v>
      </c>
      <c r="E6495">
        <v>20232024</v>
      </c>
      <c r="F6495" t="s">
        <v>17</v>
      </c>
      <c r="G6495" t="s">
        <v>97</v>
      </c>
      <c r="H6495">
        <v>24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  <c r="O6495" t="s">
        <v>19</v>
      </c>
      <c r="P6495" t="str">
        <f>UPPER(Table1[[#This Row],[Venue]])</f>
        <v>HOME</v>
      </c>
    </row>
    <row r="6496" spans="1:16" hidden="1" x14ac:dyDescent="0.45">
      <c r="A6496">
        <v>40044430</v>
      </c>
      <c r="B6496" t="s">
        <v>360</v>
      </c>
      <c r="C6496">
        <v>45270</v>
      </c>
      <c r="D6496">
        <v>75099</v>
      </c>
      <c r="E6496">
        <v>20232024</v>
      </c>
      <c r="F6496" t="s">
        <v>17</v>
      </c>
      <c r="G6496" t="s">
        <v>102</v>
      </c>
      <c r="H6496">
        <v>27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 t="s">
        <v>19</v>
      </c>
      <c r="P6496" t="str">
        <f>UPPER(Table1[[#This Row],[Venue]])</f>
        <v>HOME</v>
      </c>
    </row>
    <row r="6497" spans="1:16" hidden="1" x14ac:dyDescent="0.45">
      <c r="A6497">
        <v>40044430</v>
      </c>
      <c r="B6497" t="s">
        <v>360</v>
      </c>
      <c r="C6497">
        <v>45270</v>
      </c>
      <c r="D6497">
        <v>75099</v>
      </c>
      <c r="E6497">
        <v>20232024</v>
      </c>
      <c r="F6497" t="s">
        <v>17</v>
      </c>
      <c r="G6497" t="s">
        <v>495</v>
      </c>
      <c r="H6497">
        <v>35</v>
      </c>
      <c r="I6497">
        <v>1</v>
      </c>
      <c r="J6497">
        <v>0</v>
      </c>
      <c r="K6497">
        <v>1</v>
      </c>
      <c r="L6497">
        <v>1</v>
      </c>
      <c r="M6497">
        <v>0</v>
      </c>
      <c r="N6497">
        <v>0</v>
      </c>
      <c r="O6497" t="s">
        <v>19</v>
      </c>
      <c r="P6497" t="str">
        <f>UPPER(Table1[[#This Row],[Venue]])</f>
        <v>HOME</v>
      </c>
    </row>
    <row r="6498" spans="1:16" hidden="1" x14ac:dyDescent="0.45">
      <c r="A6498">
        <v>40044430</v>
      </c>
      <c r="B6498" t="s">
        <v>360</v>
      </c>
      <c r="C6498">
        <v>45270</v>
      </c>
      <c r="D6498">
        <v>75099</v>
      </c>
      <c r="E6498">
        <v>20232024</v>
      </c>
      <c r="F6498" t="s">
        <v>17</v>
      </c>
      <c r="G6498" t="s">
        <v>104</v>
      </c>
      <c r="H6498">
        <v>48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2</v>
      </c>
      <c r="O6498" t="s">
        <v>19</v>
      </c>
      <c r="P6498" t="str">
        <f>UPPER(Table1[[#This Row],[Venue]])</f>
        <v>HOME</v>
      </c>
    </row>
    <row r="6499" spans="1:16" hidden="1" x14ac:dyDescent="0.45">
      <c r="A6499">
        <v>40044430</v>
      </c>
      <c r="B6499" t="s">
        <v>360</v>
      </c>
      <c r="C6499">
        <v>45270</v>
      </c>
      <c r="D6499">
        <v>75099</v>
      </c>
      <c r="E6499">
        <v>20232024</v>
      </c>
      <c r="F6499" t="s">
        <v>17</v>
      </c>
      <c r="G6499" t="s">
        <v>496</v>
      </c>
      <c r="H6499">
        <v>61</v>
      </c>
      <c r="I6499">
        <v>0</v>
      </c>
      <c r="J6499">
        <v>0</v>
      </c>
      <c r="K6499">
        <v>1</v>
      </c>
      <c r="L6499">
        <v>0</v>
      </c>
      <c r="M6499">
        <v>1</v>
      </c>
      <c r="N6499">
        <v>0</v>
      </c>
      <c r="O6499" t="s">
        <v>19</v>
      </c>
      <c r="P6499" t="str">
        <f>UPPER(Table1[[#This Row],[Venue]])</f>
        <v>HOME</v>
      </c>
    </row>
    <row r="6500" spans="1:16" hidden="1" x14ac:dyDescent="0.45">
      <c r="A6500">
        <v>40044430</v>
      </c>
      <c r="B6500" t="s">
        <v>360</v>
      </c>
      <c r="C6500">
        <v>45270</v>
      </c>
      <c r="D6500">
        <v>75099</v>
      </c>
      <c r="E6500">
        <v>20232024</v>
      </c>
      <c r="F6500" t="s">
        <v>17</v>
      </c>
      <c r="G6500" t="s">
        <v>106</v>
      </c>
      <c r="H6500">
        <v>67</v>
      </c>
      <c r="I6500">
        <v>1</v>
      </c>
      <c r="J6500">
        <v>1</v>
      </c>
      <c r="K6500">
        <v>1</v>
      </c>
      <c r="L6500">
        <v>0</v>
      </c>
      <c r="M6500">
        <v>0</v>
      </c>
      <c r="N6500">
        <v>0</v>
      </c>
      <c r="O6500" t="s">
        <v>19</v>
      </c>
      <c r="P6500" t="str">
        <f>UPPER(Table1[[#This Row],[Venue]])</f>
        <v>HOME</v>
      </c>
    </row>
    <row r="6501" spans="1:16" hidden="1" x14ac:dyDescent="0.45">
      <c r="A6501">
        <v>40044430</v>
      </c>
      <c r="B6501" t="s">
        <v>360</v>
      </c>
      <c r="C6501">
        <v>45270</v>
      </c>
      <c r="D6501">
        <v>75099</v>
      </c>
      <c r="E6501">
        <v>20232024</v>
      </c>
      <c r="F6501" t="s">
        <v>17</v>
      </c>
      <c r="G6501" t="s">
        <v>108</v>
      </c>
      <c r="H6501">
        <v>88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 t="s">
        <v>19</v>
      </c>
      <c r="P6501" t="str">
        <f>UPPER(Table1[[#This Row],[Venue]])</f>
        <v>HOME</v>
      </c>
    </row>
    <row r="6502" spans="1:16" hidden="1" x14ac:dyDescent="0.45">
      <c r="A6502">
        <v>40044430</v>
      </c>
      <c r="B6502" t="s">
        <v>360</v>
      </c>
      <c r="C6502">
        <v>45270</v>
      </c>
      <c r="D6502">
        <v>75099</v>
      </c>
      <c r="E6502">
        <v>20232024</v>
      </c>
      <c r="F6502" t="s">
        <v>17</v>
      </c>
      <c r="G6502" t="s">
        <v>37</v>
      </c>
      <c r="H6502">
        <v>90</v>
      </c>
      <c r="I6502">
        <v>2</v>
      </c>
      <c r="J6502">
        <v>0</v>
      </c>
      <c r="K6502">
        <v>1</v>
      </c>
      <c r="L6502">
        <v>2</v>
      </c>
      <c r="M6502">
        <v>0</v>
      </c>
      <c r="N6502">
        <v>0</v>
      </c>
      <c r="O6502" t="s">
        <v>19</v>
      </c>
      <c r="P6502" t="str">
        <f>UPPER(Table1[[#This Row],[Venue]])</f>
        <v>HOME</v>
      </c>
    </row>
    <row r="6503" spans="1:16" hidden="1" x14ac:dyDescent="0.45">
      <c r="A6503">
        <v>40044430</v>
      </c>
      <c r="B6503" t="s">
        <v>360</v>
      </c>
      <c r="C6503">
        <v>45270</v>
      </c>
      <c r="D6503">
        <v>75099</v>
      </c>
      <c r="E6503">
        <v>20232024</v>
      </c>
      <c r="F6503" t="s">
        <v>17</v>
      </c>
      <c r="G6503" t="s">
        <v>109</v>
      </c>
      <c r="H6503">
        <v>91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  <c r="O6503" t="s">
        <v>19</v>
      </c>
      <c r="P6503" t="str">
        <f>UPPER(Table1[[#This Row],[Venue]])</f>
        <v>HOME</v>
      </c>
    </row>
    <row r="6504" spans="1:16" hidden="1" x14ac:dyDescent="0.45">
      <c r="A6504">
        <v>40044430</v>
      </c>
      <c r="B6504" t="s">
        <v>360</v>
      </c>
      <c r="C6504">
        <v>45270</v>
      </c>
      <c r="D6504">
        <v>75099</v>
      </c>
      <c r="E6504">
        <v>20232024</v>
      </c>
      <c r="F6504" t="s">
        <v>17</v>
      </c>
      <c r="G6504" t="s">
        <v>110</v>
      </c>
      <c r="H6504">
        <v>98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  <c r="O6504" t="s">
        <v>19</v>
      </c>
      <c r="P6504" t="str">
        <f>UPPER(Table1[[#This Row],[Venue]])</f>
        <v>HOME</v>
      </c>
    </row>
    <row r="6505" spans="1:16" hidden="1" x14ac:dyDescent="0.45">
      <c r="A6505">
        <v>40044430</v>
      </c>
      <c r="B6505" t="s">
        <v>360</v>
      </c>
      <c r="C6505">
        <v>45270</v>
      </c>
      <c r="D6505">
        <v>75099</v>
      </c>
      <c r="E6505">
        <v>20232024</v>
      </c>
      <c r="F6505" t="s">
        <v>17</v>
      </c>
      <c r="G6505" t="s">
        <v>579</v>
      </c>
      <c r="H6505">
        <v>5</v>
      </c>
      <c r="I6505">
        <v>1</v>
      </c>
      <c r="J6505">
        <v>1</v>
      </c>
      <c r="K6505">
        <v>1</v>
      </c>
      <c r="L6505">
        <v>0</v>
      </c>
      <c r="M6505">
        <v>0</v>
      </c>
      <c r="N6505">
        <v>0</v>
      </c>
      <c r="O6505" t="s">
        <v>40</v>
      </c>
      <c r="P6505" t="str">
        <f>UPPER(Table1[[#This Row],[Venue]])</f>
        <v>AWAY</v>
      </c>
    </row>
    <row r="6506" spans="1:16" hidden="1" x14ac:dyDescent="0.45">
      <c r="A6506">
        <v>40044430</v>
      </c>
      <c r="B6506" t="s">
        <v>360</v>
      </c>
      <c r="C6506">
        <v>45270</v>
      </c>
      <c r="D6506">
        <v>75099</v>
      </c>
      <c r="E6506">
        <v>20232024</v>
      </c>
      <c r="F6506" t="s">
        <v>17</v>
      </c>
      <c r="G6506" t="s">
        <v>574</v>
      </c>
      <c r="H6506">
        <v>7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  <c r="O6506" t="s">
        <v>40</v>
      </c>
      <c r="P6506" t="str">
        <f>UPPER(Table1[[#This Row],[Venue]])</f>
        <v>AWAY</v>
      </c>
    </row>
    <row r="6507" spans="1:16" hidden="1" x14ac:dyDescent="0.45">
      <c r="A6507">
        <v>40044430</v>
      </c>
      <c r="B6507" t="s">
        <v>360</v>
      </c>
      <c r="C6507">
        <v>45270</v>
      </c>
      <c r="D6507">
        <v>75099</v>
      </c>
      <c r="E6507">
        <v>20232024</v>
      </c>
      <c r="F6507" t="s">
        <v>17</v>
      </c>
      <c r="G6507" t="s">
        <v>329</v>
      </c>
      <c r="H6507">
        <v>8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 t="s">
        <v>40</v>
      </c>
      <c r="P6507" t="str">
        <f>UPPER(Table1[[#This Row],[Venue]])</f>
        <v>AWAY</v>
      </c>
    </row>
    <row r="6508" spans="1:16" hidden="1" x14ac:dyDescent="0.45">
      <c r="A6508">
        <v>40044430</v>
      </c>
      <c r="B6508" t="s">
        <v>360</v>
      </c>
      <c r="C6508">
        <v>45270</v>
      </c>
      <c r="D6508">
        <v>75099</v>
      </c>
      <c r="E6508">
        <v>20232024</v>
      </c>
      <c r="F6508" t="s">
        <v>17</v>
      </c>
      <c r="G6508" t="s">
        <v>24</v>
      </c>
      <c r="H6508">
        <v>12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 t="s">
        <v>40</v>
      </c>
      <c r="P6508" t="str">
        <f>UPPER(Table1[[#This Row],[Venue]])</f>
        <v>AWAY</v>
      </c>
    </row>
    <row r="6509" spans="1:16" hidden="1" x14ac:dyDescent="0.45">
      <c r="A6509">
        <v>40044430</v>
      </c>
      <c r="B6509" t="s">
        <v>360</v>
      </c>
      <c r="C6509">
        <v>45270</v>
      </c>
      <c r="D6509">
        <v>75099</v>
      </c>
      <c r="E6509">
        <v>20232024</v>
      </c>
      <c r="F6509" t="s">
        <v>17</v>
      </c>
      <c r="G6509" t="s">
        <v>426</v>
      </c>
      <c r="H6509">
        <v>16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 t="s">
        <v>40</v>
      </c>
      <c r="P6509" t="str">
        <f>UPPER(Table1[[#This Row],[Venue]])</f>
        <v>AWAY</v>
      </c>
    </row>
    <row r="6510" spans="1:16" hidden="1" x14ac:dyDescent="0.45">
      <c r="A6510">
        <v>40044430</v>
      </c>
      <c r="B6510" t="s">
        <v>360</v>
      </c>
      <c r="C6510">
        <v>45270</v>
      </c>
      <c r="D6510">
        <v>75099</v>
      </c>
      <c r="E6510">
        <v>20232024</v>
      </c>
      <c r="F6510" t="s">
        <v>17</v>
      </c>
      <c r="G6510" t="s">
        <v>27</v>
      </c>
      <c r="H6510">
        <v>19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 t="s">
        <v>40</v>
      </c>
      <c r="P6510" t="str">
        <f>UPPER(Table1[[#This Row],[Venue]])</f>
        <v>AWAY</v>
      </c>
    </row>
    <row r="6511" spans="1:16" hidden="1" x14ac:dyDescent="0.45">
      <c r="A6511">
        <v>40044430</v>
      </c>
      <c r="B6511" t="s">
        <v>360</v>
      </c>
      <c r="C6511">
        <v>45270</v>
      </c>
      <c r="D6511">
        <v>75099</v>
      </c>
      <c r="E6511">
        <v>20232024</v>
      </c>
      <c r="F6511" t="s">
        <v>17</v>
      </c>
      <c r="G6511" t="s">
        <v>466</v>
      </c>
      <c r="H6511">
        <v>23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 t="s">
        <v>40</v>
      </c>
      <c r="P6511" t="str">
        <f>UPPER(Table1[[#This Row],[Venue]])</f>
        <v>AWAY</v>
      </c>
    </row>
    <row r="6512" spans="1:16" hidden="1" x14ac:dyDescent="0.45">
      <c r="A6512">
        <v>40044430</v>
      </c>
      <c r="B6512" t="s">
        <v>360</v>
      </c>
      <c r="C6512">
        <v>45270</v>
      </c>
      <c r="D6512">
        <v>75099</v>
      </c>
      <c r="E6512">
        <v>20232024</v>
      </c>
      <c r="F6512" t="s">
        <v>17</v>
      </c>
      <c r="G6512" t="s">
        <v>437</v>
      </c>
      <c r="H6512">
        <v>24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  <c r="O6512" t="s">
        <v>40</v>
      </c>
      <c r="P6512" t="str">
        <f>UPPER(Table1[[#This Row],[Venue]])</f>
        <v>AWAY</v>
      </c>
    </row>
    <row r="6513" spans="1:16" hidden="1" x14ac:dyDescent="0.45">
      <c r="A6513">
        <v>40044430</v>
      </c>
      <c r="B6513" t="s">
        <v>360</v>
      </c>
      <c r="C6513">
        <v>45270</v>
      </c>
      <c r="D6513">
        <v>75099</v>
      </c>
      <c r="E6513">
        <v>20232024</v>
      </c>
      <c r="F6513" t="s">
        <v>17</v>
      </c>
      <c r="G6513" t="s">
        <v>192</v>
      </c>
      <c r="H6513">
        <v>32</v>
      </c>
      <c r="I6513">
        <v>2</v>
      </c>
      <c r="J6513">
        <v>1</v>
      </c>
      <c r="K6513">
        <v>1</v>
      </c>
      <c r="L6513">
        <v>1</v>
      </c>
      <c r="M6513">
        <v>0</v>
      </c>
      <c r="N6513">
        <v>0</v>
      </c>
      <c r="O6513" t="s">
        <v>40</v>
      </c>
      <c r="P6513" t="str">
        <f>UPPER(Table1[[#This Row],[Venue]])</f>
        <v>AWAY</v>
      </c>
    </row>
    <row r="6514" spans="1:16" hidden="1" x14ac:dyDescent="0.45">
      <c r="A6514">
        <v>40044430</v>
      </c>
      <c r="B6514" t="s">
        <v>360</v>
      </c>
      <c r="C6514">
        <v>45270</v>
      </c>
      <c r="D6514">
        <v>75099</v>
      </c>
      <c r="E6514">
        <v>20232024</v>
      </c>
      <c r="F6514" t="s">
        <v>17</v>
      </c>
      <c r="G6514" t="s">
        <v>468</v>
      </c>
      <c r="H6514">
        <v>36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 t="s">
        <v>40</v>
      </c>
      <c r="P6514" t="str">
        <f>UPPER(Table1[[#This Row],[Venue]])</f>
        <v>AWAY</v>
      </c>
    </row>
    <row r="6515" spans="1:16" hidden="1" x14ac:dyDescent="0.45">
      <c r="A6515">
        <v>40044430</v>
      </c>
      <c r="B6515" t="s">
        <v>360</v>
      </c>
      <c r="C6515">
        <v>45270</v>
      </c>
      <c r="D6515">
        <v>75099</v>
      </c>
      <c r="E6515">
        <v>20232024</v>
      </c>
      <c r="F6515" t="s">
        <v>17</v>
      </c>
      <c r="G6515" t="s">
        <v>30</v>
      </c>
      <c r="H6515">
        <v>40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  <c r="O6515" t="s">
        <v>40</v>
      </c>
      <c r="P6515" t="str">
        <f>UPPER(Table1[[#This Row],[Venue]])</f>
        <v>AWAY</v>
      </c>
    </row>
    <row r="6516" spans="1:16" hidden="1" x14ac:dyDescent="0.45">
      <c r="A6516">
        <v>40044430</v>
      </c>
      <c r="B6516" t="s">
        <v>360</v>
      </c>
      <c r="C6516">
        <v>45270</v>
      </c>
      <c r="D6516">
        <v>75099</v>
      </c>
      <c r="E6516">
        <v>20232024</v>
      </c>
      <c r="F6516" t="s">
        <v>17</v>
      </c>
      <c r="G6516" t="s">
        <v>28</v>
      </c>
      <c r="H6516">
        <v>41</v>
      </c>
      <c r="I6516">
        <v>0</v>
      </c>
      <c r="J6516">
        <v>0</v>
      </c>
      <c r="K6516">
        <v>1</v>
      </c>
      <c r="L6516">
        <v>0</v>
      </c>
      <c r="M6516">
        <v>1</v>
      </c>
      <c r="N6516">
        <v>0</v>
      </c>
      <c r="O6516" t="s">
        <v>40</v>
      </c>
      <c r="P6516" t="str">
        <f>UPPER(Table1[[#This Row],[Venue]])</f>
        <v>AWAY</v>
      </c>
    </row>
    <row r="6517" spans="1:16" hidden="1" x14ac:dyDescent="0.45">
      <c r="A6517">
        <v>40044430</v>
      </c>
      <c r="B6517" t="s">
        <v>360</v>
      </c>
      <c r="C6517">
        <v>45270</v>
      </c>
      <c r="D6517">
        <v>75099</v>
      </c>
      <c r="E6517">
        <v>20232024</v>
      </c>
      <c r="F6517" t="s">
        <v>17</v>
      </c>
      <c r="G6517" t="s">
        <v>29</v>
      </c>
      <c r="H6517">
        <v>44</v>
      </c>
      <c r="I6517">
        <v>3</v>
      </c>
      <c r="J6517">
        <v>1</v>
      </c>
      <c r="K6517">
        <v>1</v>
      </c>
      <c r="L6517">
        <v>2</v>
      </c>
      <c r="M6517">
        <v>0</v>
      </c>
      <c r="N6517">
        <v>0</v>
      </c>
      <c r="O6517" t="s">
        <v>40</v>
      </c>
      <c r="P6517" t="str">
        <f>UPPER(Table1[[#This Row],[Venue]])</f>
        <v>AWAY</v>
      </c>
    </row>
    <row r="6518" spans="1:16" hidden="1" x14ac:dyDescent="0.45">
      <c r="A6518">
        <v>40044430</v>
      </c>
      <c r="B6518" t="s">
        <v>360</v>
      </c>
      <c r="C6518">
        <v>45270</v>
      </c>
      <c r="D6518">
        <v>75099</v>
      </c>
      <c r="E6518">
        <v>20232024</v>
      </c>
      <c r="F6518" t="s">
        <v>17</v>
      </c>
      <c r="G6518" t="s">
        <v>548</v>
      </c>
      <c r="H6518">
        <v>47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 t="s">
        <v>40</v>
      </c>
      <c r="P6518" t="str">
        <f>UPPER(Table1[[#This Row],[Venue]])</f>
        <v>AWAY</v>
      </c>
    </row>
    <row r="6519" spans="1:16" hidden="1" x14ac:dyDescent="0.45">
      <c r="A6519">
        <v>40044430</v>
      </c>
      <c r="B6519" t="s">
        <v>360</v>
      </c>
      <c r="C6519">
        <v>45270</v>
      </c>
      <c r="D6519">
        <v>75099</v>
      </c>
      <c r="E6519">
        <v>20232024</v>
      </c>
      <c r="F6519" t="s">
        <v>17</v>
      </c>
      <c r="G6519" t="s">
        <v>18</v>
      </c>
      <c r="H6519">
        <v>55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 t="s">
        <v>40</v>
      </c>
      <c r="P6519" t="str">
        <f>UPPER(Table1[[#This Row],[Venue]])</f>
        <v>AWAY</v>
      </c>
    </row>
    <row r="6520" spans="1:16" hidden="1" x14ac:dyDescent="0.45">
      <c r="A6520">
        <v>40044430</v>
      </c>
      <c r="B6520" t="s">
        <v>360</v>
      </c>
      <c r="C6520">
        <v>45270</v>
      </c>
      <c r="D6520">
        <v>75099</v>
      </c>
      <c r="E6520">
        <v>20232024</v>
      </c>
      <c r="F6520" t="s">
        <v>17</v>
      </c>
      <c r="G6520" t="s">
        <v>31</v>
      </c>
      <c r="H6520">
        <v>56</v>
      </c>
      <c r="I6520">
        <v>1</v>
      </c>
      <c r="J6520">
        <v>1</v>
      </c>
      <c r="K6520">
        <v>1</v>
      </c>
      <c r="L6520">
        <v>0</v>
      </c>
      <c r="M6520">
        <v>0</v>
      </c>
      <c r="N6520">
        <v>2</v>
      </c>
      <c r="O6520" t="s">
        <v>40</v>
      </c>
      <c r="P6520" t="str">
        <f>UPPER(Table1[[#This Row],[Venue]])</f>
        <v>AWAY</v>
      </c>
    </row>
    <row r="6521" spans="1:16" hidden="1" x14ac:dyDescent="0.45">
      <c r="A6521">
        <v>40044430</v>
      </c>
      <c r="B6521" t="s">
        <v>360</v>
      </c>
      <c r="C6521">
        <v>45270</v>
      </c>
      <c r="D6521">
        <v>75099</v>
      </c>
      <c r="E6521">
        <v>20232024</v>
      </c>
      <c r="F6521" t="s">
        <v>17</v>
      </c>
      <c r="G6521" t="s">
        <v>35</v>
      </c>
      <c r="H6521">
        <v>75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 t="s">
        <v>40</v>
      </c>
      <c r="P6521" t="str">
        <f>UPPER(Table1[[#This Row],[Venue]])</f>
        <v>AWAY</v>
      </c>
    </row>
    <row r="6522" spans="1:16" hidden="1" x14ac:dyDescent="0.45">
      <c r="A6522">
        <v>40044430</v>
      </c>
      <c r="B6522" t="s">
        <v>360</v>
      </c>
      <c r="C6522">
        <v>45270</v>
      </c>
      <c r="D6522">
        <v>75099</v>
      </c>
      <c r="E6522">
        <v>20232024</v>
      </c>
      <c r="F6522" t="s">
        <v>17</v>
      </c>
      <c r="G6522" t="s">
        <v>36</v>
      </c>
      <c r="H6522">
        <v>87</v>
      </c>
      <c r="I6522">
        <v>1</v>
      </c>
      <c r="J6522">
        <v>0</v>
      </c>
      <c r="K6522">
        <v>1</v>
      </c>
      <c r="L6522">
        <v>1</v>
      </c>
      <c r="M6522">
        <v>0</v>
      </c>
      <c r="N6522">
        <v>0</v>
      </c>
      <c r="O6522" t="s">
        <v>40</v>
      </c>
      <c r="P6522" t="str">
        <f>UPPER(Table1[[#This Row],[Venue]])</f>
        <v>AWAY</v>
      </c>
    </row>
    <row r="6523" spans="1:16" hidden="1" x14ac:dyDescent="0.45">
      <c r="A6523">
        <v>40044430</v>
      </c>
      <c r="B6523" t="s">
        <v>360</v>
      </c>
      <c r="C6523">
        <v>45270</v>
      </c>
      <c r="D6523">
        <v>75099</v>
      </c>
      <c r="E6523">
        <v>20232024</v>
      </c>
      <c r="F6523" t="s">
        <v>17</v>
      </c>
      <c r="G6523" t="s">
        <v>469</v>
      </c>
      <c r="H6523">
        <v>88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  <c r="O6523" t="s">
        <v>40</v>
      </c>
      <c r="P6523" t="str">
        <f>UPPER(Table1[[#This Row],[Venue]])</f>
        <v>AWAY</v>
      </c>
    </row>
    <row r="6524" spans="1:16" hidden="1" x14ac:dyDescent="0.45">
      <c r="A6524">
        <v>40047019</v>
      </c>
      <c r="B6524" t="s">
        <v>351</v>
      </c>
      <c r="C6524">
        <v>45273</v>
      </c>
      <c r="D6524">
        <v>77688</v>
      </c>
      <c r="E6524">
        <v>20232024</v>
      </c>
      <c r="F6524" t="s">
        <v>17</v>
      </c>
      <c r="G6524" t="s">
        <v>169</v>
      </c>
      <c r="H6524">
        <v>1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  <c r="O6524" t="s">
        <v>19</v>
      </c>
      <c r="P6524" t="str">
        <f>UPPER(Table1[[#This Row],[Venue]])</f>
        <v>HOME</v>
      </c>
    </row>
    <row r="6525" spans="1:16" hidden="1" x14ac:dyDescent="0.45">
      <c r="A6525">
        <v>40047019</v>
      </c>
      <c r="B6525" t="s">
        <v>351</v>
      </c>
      <c r="C6525">
        <v>45273</v>
      </c>
      <c r="D6525">
        <v>77688</v>
      </c>
      <c r="E6525">
        <v>20232024</v>
      </c>
      <c r="F6525" t="s">
        <v>17</v>
      </c>
      <c r="G6525" t="s">
        <v>132</v>
      </c>
      <c r="H6525">
        <v>4</v>
      </c>
      <c r="I6525">
        <v>1</v>
      </c>
      <c r="J6525">
        <v>1</v>
      </c>
      <c r="K6525">
        <v>1</v>
      </c>
      <c r="L6525">
        <v>0</v>
      </c>
      <c r="M6525">
        <v>0</v>
      </c>
      <c r="N6525">
        <v>0</v>
      </c>
      <c r="O6525" t="s">
        <v>19</v>
      </c>
      <c r="P6525" t="str">
        <f>UPPER(Table1[[#This Row],[Venue]])</f>
        <v>HOME</v>
      </c>
    </row>
    <row r="6526" spans="1:16" hidden="1" x14ac:dyDescent="0.45">
      <c r="A6526">
        <v>40047019</v>
      </c>
      <c r="B6526" t="s">
        <v>351</v>
      </c>
      <c r="C6526">
        <v>45273</v>
      </c>
      <c r="D6526">
        <v>77688</v>
      </c>
      <c r="E6526">
        <v>20232024</v>
      </c>
      <c r="F6526" t="s">
        <v>17</v>
      </c>
      <c r="G6526" t="s">
        <v>133</v>
      </c>
      <c r="H6526">
        <v>5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 t="s">
        <v>19</v>
      </c>
      <c r="P6526" t="str">
        <f>UPPER(Table1[[#This Row],[Venue]])</f>
        <v>HOME</v>
      </c>
    </row>
    <row r="6527" spans="1:16" hidden="1" x14ac:dyDescent="0.45">
      <c r="A6527">
        <v>40047019</v>
      </c>
      <c r="B6527" t="s">
        <v>351</v>
      </c>
      <c r="C6527">
        <v>45273</v>
      </c>
      <c r="D6527">
        <v>77688</v>
      </c>
      <c r="E6527">
        <v>20232024</v>
      </c>
      <c r="F6527" t="s">
        <v>17</v>
      </c>
      <c r="G6527" t="s">
        <v>171</v>
      </c>
      <c r="H6527">
        <v>8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 t="s">
        <v>19</v>
      </c>
      <c r="P6527" t="str">
        <f>UPPER(Table1[[#This Row],[Venue]])</f>
        <v>HOME</v>
      </c>
    </row>
    <row r="6528" spans="1:16" hidden="1" x14ac:dyDescent="0.45">
      <c r="A6528">
        <v>40047019</v>
      </c>
      <c r="B6528" t="s">
        <v>351</v>
      </c>
      <c r="C6528">
        <v>45273</v>
      </c>
      <c r="D6528">
        <v>77688</v>
      </c>
      <c r="E6528">
        <v>20232024</v>
      </c>
      <c r="F6528" t="s">
        <v>17</v>
      </c>
      <c r="G6528" t="s">
        <v>264</v>
      </c>
      <c r="H6528">
        <v>10</v>
      </c>
      <c r="I6528">
        <v>3</v>
      </c>
      <c r="J6528">
        <v>0</v>
      </c>
      <c r="K6528">
        <v>1</v>
      </c>
      <c r="L6528">
        <v>3</v>
      </c>
      <c r="M6528">
        <v>0</v>
      </c>
      <c r="N6528">
        <v>2</v>
      </c>
      <c r="O6528" t="s">
        <v>19</v>
      </c>
      <c r="P6528" t="str">
        <f>UPPER(Table1[[#This Row],[Venue]])</f>
        <v>HOME</v>
      </c>
    </row>
    <row r="6529" spans="1:16" hidden="1" x14ac:dyDescent="0.45">
      <c r="A6529">
        <v>40047019</v>
      </c>
      <c r="B6529" t="s">
        <v>351</v>
      </c>
      <c r="C6529">
        <v>45273</v>
      </c>
      <c r="D6529">
        <v>77688</v>
      </c>
      <c r="E6529">
        <v>20232024</v>
      </c>
      <c r="F6529" t="s">
        <v>17</v>
      </c>
      <c r="G6529" t="s">
        <v>265</v>
      </c>
      <c r="H6529">
        <v>14</v>
      </c>
      <c r="I6529">
        <v>1</v>
      </c>
      <c r="J6529">
        <v>0</v>
      </c>
      <c r="K6529">
        <v>1</v>
      </c>
      <c r="L6529">
        <v>1</v>
      </c>
      <c r="M6529">
        <v>0</v>
      </c>
      <c r="N6529">
        <v>0</v>
      </c>
      <c r="O6529" t="s">
        <v>19</v>
      </c>
      <c r="P6529" t="str">
        <f>UPPER(Table1[[#This Row],[Venue]])</f>
        <v>HOME</v>
      </c>
    </row>
    <row r="6530" spans="1:16" hidden="1" x14ac:dyDescent="0.45">
      <c r="A6530">
        <v>40047019</v>
      </c>
      <c r="B6530" t="s">
        <v>351</v>
      </c>
      <c r="C6530">
        <v>45273</v>
      </c>
      <c r="D6530">
        <v>77688</v>
      </c>
      <c r="E6530">
        <v>20232024</v>
      </c>
      <c r="F6530" t="s">
        <v>17</v>
      </c>
      <c r="G6530" t="s">
        <v>516</v>
      </c>
      <c r="H6530">
        <v>20</v>
      </c>
      <c r="I6530">
        <v>1</v>
      </c>
      <c r="J6530">
        <v>0</v>
      </c>
      <c r="K6530">
        <v>1</v>
      </c>
      <c r="L6530">
        <v>1</v>
      </c>
      <c r="M6530">
        <v>0</v>
      </c>
      <c r="N6530">
        <v>0</v>
      </c>
      <c r="O6530" t="s">
        <v>19</v>
      </c>
      <c r="P6530" t="str">
        <f>UPPER(Table1[[#This Row],[Venue]])</f>
        <v>HOME</v>
      </c>
    </row>
    <row r="6531" spans="1:16" hidden="1" x14ac:dyDescent="0.45">
      <c r="A6531">
        <v>40047019</v>
      </c>
      <c r="B6531" t="s">
        <v>351</v>
      </c>
      <c r="C6531">
        <v>45273</v>
      </c>
      <c r="D6531">
        <v>77688</v>
      </c>
      <c r="E6531">
        <v>20232024</v>
      </c>
      <c r="F6531" t="s">
        <v>17</v>
      </c>
      <c r="G6531" t="s">
        <v>289</v>
      </c>
      <c r="H6531">
        <v>22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  <c r="O6531" t="s">
        <v>19</v>
      </c>
      <c r="P6531" t="str">
        <f>UPPER(Table1[[#This Row],[Venue]])</f>
        <v>HOME</v>
      </c>
    </row>
    <row r="6532" spans="1:16" hidden="1" x14ac:dyDescent="0.45">
      <c r="A6532">
        <v>40047019</v>
      </c>
      <c r="B6532" t="s">
        <v>351</v>
      </c>
      <c r="C6532">
        <v>45273</v>
      </c>
      <c r="D6532">
        <v>77688</v>
      </c>
      <c r="E6532">
        <v>20232024</v>
      </c>
      <c r="F6532" t="s">
        <v>17</v>
      </c>
      <c r="G6532" t="s">
        <v>374</v>
      </c>
      <c r="H6532">
        <v>24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 t="s">
        <v>19</v>
      </c>
      <c r="P6532" t="str">
        <f>UPPER(Table1[[#This Row],[Venue]])</f>
        <v>HOME</v>
      </c>
    </row>
    <row r="6533" spans="1:16" hidden="1" x14ac:dyDescent="0.45">
      <c r="A6533">
        <v>40047019</v>
      </c>
      <c r="B6533" t="s">
        <v>351</v>
      </c>
      <c r="C6533">
        <v>45273</v>
      </c>
      <c r="D6533">
        <v>77688</v>
      </c>
      <c r="E6533">
        <v>20232024</v>
      </c>
      <c r="F6533" t="s">
        <v>17</v>
      </c>
      <c r="G6533" t="s">
        <v>349</v>
      </c>
      <c r="H6533">
        <v>25</v>
      </c>
      <c r="I6533">
        <v>3</v>
      </c>
      <c r="J6533">
        <v>2</v>
      </c>
      <c r="K6533">
        <v>1</v>
      </c>
      <c r="L6533">
        <v>1</v>
      </c>
      <c r="M6533">
        <v>0</v>
      </c>
      <c r="N6533">
        <v>0</v>
      </c>
      <c r="O6533" t="s">
        <v>19</v>
      </c>
      <c r="P6533" t="str">
        <f>UPPER(Table1[[#This Row],[Venue]])</f>
        <v>HOME</v>
      </c>
    </row>
    <row r="6534" spans="1:16" hidden="1" x14ac:dyDescent="0.45">
      <c r="A6534">
        <v>40047019</v>
      </c>
      <c r="B6534" t="s">
        <v>351</v>
      </c>
      <c r="C6534">
        <v>45273</v>
      </c>
      <c r="D6534">
        <v>77688</v>
      </c>
      <c r="E6534">
        <v>20232024</v>
      </c>
      <c r="F6534" t="s">
        <v>17</v>
      </c>
      <c r="G6534" t="s">
        <v>140</v>
      </c>
      <c r="H6534">
        <v>60</v>
      </c>
      <c r="I6534">
        <v>1</v>
      </c>
      <c r="J6534">
        <v>1</v>
      </c>
      <c r="K6534">
        <v>1</v>
      </c>
      <c r="L6534">
        <v>0</v>
      </c>
      <c r="M6534">
        <v>0</v>
      </c>
      <c r="N6534">
        <v>2</v>
      </c>
      <c r="O6534" t="s">
        <v>19</v>
      </c>
      <c r="P6534" t="str">
        <f>UPPER(Table1[[#This Row],[Venue]])</f>
        <v>HOME</v>
      </c>
    </row>
    <row r="6535" spans="1:16" hidden="1" x14ac:dyDescent="0.45">
      <c r="A6535">
        <v>40047019</v>
      </c>
      <c r="B6535" t="s">
        <v>351</v>
      </c>
      <c r="C6535">
        <v>45273</v>
      </c>
      <c r="D6535">
        <v>77688</v>
      </c>
      <c r="E6535">
        <v>20232024</v>
      </c>
      <c r="F6535" t="s">
        <v>17</v>
      </c>
      <c r="G6535" t="s">
        <v>519</v>
      </c>
      <c r="H6535">
        <v>74</v>
      </c>
      <c r="I6535">
        <v>1</v>
      </c>
      <c r="J6535">
        <v>0</v>
      </c>
      <c r="K6535">
        <v>1</v>
      </c>
      <c r="L6535">
        <v>1</v>
      </c>
      <c r="M6535">
        <v>0</v>
      </c>
      <c r="N6535">
        <v>0</v>
      </c>
      <c r="O6535" t="s">
        <v>19</v>
      </c>
      <c r="P6535" t="str">
        <f>UPPER(Table1[[#This Row],[Venue]])</f>
        <v>HOME</v>
      </c>
    </row>
    <row r="6536" spans="1:16" hidden="1" x14ac:dyDescent="0.45">
      <c r="A6536">
        <v>40047019</v>
      </c>
      <c r="B6536" t="s">
        <v>351</v>
      </c>
      <c r="C6536">
        <v>45273</v>
      </c>
      <c r="D6536">
        <v>77688</v>
      </c>
      <c r="E6536">
        <v>20232024</v>
      </c>
      <c r="F6536" t="s">
        <v>17</v>
      </c>
      <c r="G6536" t="s">
        <v>131</v>
      </c>
      <c r="H6536">
        <v>80</v>
      </c>
      <c r="I6536">
        <v>1</v>
      </c>
      <c r="J6536">
        <v>1</v>
      </c>
      <c r="K6536">
        <v>1</v>
      </c>
      <c r="L6536">
        <v>0</v>
      </c>
      <c r="M6536">
        <v>0</v>
      </c>
      <c r="N6536">
        <v>0</v>
      </c>
      <c r="O6536" t="s">
        <v>19</v>
      </c>
      <c r="P6536" t="str">
        <f>UPPER(Table1[[#This Row],[Venue]])</f>
        <v>HOME</v>
      </c>
    </row>
    <row r="6537" spans="1:16" hidden="1" x14ac:dyDescent="0.45">
      <c r="A6537">
        <v>40047019</v>
      </c>
      <c r="B6537" t="s">
        <v>351</v>
      </c>
      <c r="C6537">
        <v>45273</v>
      </c>
      <c r="D6537">
        <v>77688</v>
      </c>
      <c r="E6537">
        <v>20232024</v>
      </c>
      <c r="F6537" t="s">
        <v>17</v>
      </c>
      <c r="G6537" t="s">
        <v>375</v>
      </c>
      <c r="H6537">
        <v>88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 t="s">
        <v>19</v>
      </c>
      <c r="P6537" t="str">
        <f>UPPER(Table1[[#This Row],[Venue]])</f>
        <v>HOME</v>
      </c>
    </row>
    <row r="6538" spans="1:16" hidden="1" x14ac:dyDescent="0.45">
      <c r="A6538">
        <v>40047019</v>
      </c>
      <c r="B6538" t="s">
        <v>351</v>
      </c>
      <c r="C6538">
        <v>45273</v>
      </c>
      <c r="D6538">
        <v>77688</v>
      </c>
      <c r="E6538">
        <v>20232024</v>
      </c>
      <c r="F6538" t="s">
        <v>17</v>
      </c>
      <c r="G6538" t="s">
        <v>146</v>
      </c>
      <c r="H6538">
        <v>91</v>
      </c>
      <c r="I6538">
        <v>1</v>
      </c>
      <c r="J6538">
        <v>1</v>
      </c>
      <c r="K6538">
        <v>1</v>
      </c>
      <c r="L6538">
        <v>0</v>
      </c>
      <c r="M6538">
        <v>0</v>
      </c>
      <c r="N6538">
        <v>0</v>
      </c>
      <c r="O6538" t="s">
        <v>19</v>
      </c>
      <c r="P6538" t="str">
        <f>UPPER(Table1[[#This Row],[Venue]])</f>
        <v>HOME</v>
      </c>
    </row>
    <row r="6539" spans="1:16" hidden="1" x14ac:dyDescent="0.45">
      <c r="A6539">
        <v>40047019</v>
      </c>
      <c r="B6539" t="s">
        <v>351</v>
      </c>
      <c r="C6539">
        <v>45273</v>
      </c>
      <c r="D6539">
        <v>77688</v>
      </c>
      <c r="E6539">
        <v>20232024</v>
      </c>
      <c r="F6539" t="s">
        <v>17</v>
      </c>
      <c r="G6539" t="s">
        <v>183</v>
      </c>
      <c r="H6539">
        <v>97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  <c r="O6539" t="s">
        <v>19</v>
      </c>
      <c r="P6539" t="str">
        <f>UPPER(Table1[[#This Row],[Venue]])</f>
        <v>HOME</v>
      </c>
    </row>
    <row r="6540" spans="1:16" hidden="1" x14ac:dyDescent="0.45">
      <c r="A6540">
        <v>40047019</v>
      </c>
      <c r="B6540" t="s">
        <v>351</v>
      </c>
      <c r="C6540">
        <v>45273</v>
      </c>
      <c r="D6540">
        <v>77688</v>
      </c>
      <c r="E6540">
        <v>20232024</v>
      </c>
      <c r="F6540" t="s">
        <v>17</v>
      </c>
      <c r="G6540" t="s">
        <v>529</v>
      </c>
      <c r="H6540">
        <v>99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2</v>
      </c>
      <c r="O6540" t="s">
        <v>19</v>
      </c>
      <c r="P6540" t="str">
        <f>UPPER(Table1[[#This Row],[Venue]])</f>
        <v>HOME</v>
      </c>
    </row>
    <row r="6541" spans="1:16" hidden="1" x14ac:dyDescent="0.45">
      <c r="A6541">
        <v>40047019</v>
      </c>
      <c r="B6541" t="s">
        <v>351</v>
      </c>
      <c r="C6541">
        <v>45273</v>
      </c>
      <c r="D6541">
        <v>77688</v>
      </c>
      <c r="E6541">
        <v>20232024</v>
      </c>
      <c r="F6541" t="s">
        <v>17</v>
      </c>
      <c r="G6541" t="s">
        <v>212</v>
      </c>
      <c r="H6541">
        <v>1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  <c r="O6541" t="s">
        <v>40</v>
      </c>
      <c r="P6541" t="str">
        <f>UPPER(Table1[[#This Row],[Venue]])</f>
        <v>AWAY</v>
      </c>
    </row>
    <row r="6542" spans="1:16" hidden="1" x14ac:dyDescent="0.45">
      <c r="A6542">
        <v>40047019</v>
      </c>
      <c r="B6542" t="s">
        <v>351</v>
      </c>
      <c r="C6542">
        <v>45273</v>
      </c>
      <c r="D6542">
        <v>77688</v>
      </c>
      <c r="E6542">
        <v>20232024</v>
      </c>
      <c r="F6542" t="s">
        <v>17</v>
      </c>
      <c r="G6542" t="s">
        <v>213</v>
      </c>
      <c r="H6542">
        <v>5</v>
      </c>
      <c r="I6542">
        <v>2</v>
      </c>
      <c r="J6542">
        <v>1</v>
      </c>
      <c r="K6542">
        <v>1</v>
      </c>
      <c r="L6542">
        <v>1</v>
      </c>
      <c r="M6542">
        <v>0</v>
      </c>
      <c r="N6542">
        <v>0</v>
      </c>
      <c r="O6542" t="s">
        <v>40</v>
      </c>
      <c r="P6542" t="str">
        <f>UPPER(Table1[[#This Row],[Venue]])</f>
        <v>AWAY</v>
      </c>
    </row>
    <row r="6543" spans="1:16" hidden="1" x14ac:dyDescent="0.45">
      <c r="A6543">
        <v>40047019</v>
      </c>
      <c r="B6543" t="s">
        <v>351</v>
      </c>
      <c r="C6543">
        <v>45273</v>
      </c>
      <c r="D6543">
        <v>77688</v>
      </c>
      <c r="E6543">
        <v>20232024</v>
      </c>
      <c r="F6543" t="s">
        <v>17</v>
      </c>
      <c r="G6543" t="s">
        <v>214</v>
      </c>
      <c r="H6543">
        <v>7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 t="s">
        <v>40</v>
      </c>
      <c r="P6543" t="str">
        <f>UPPER(Table1[[#This Row],[Venue]])</f>
        <v>AWAY</v>
      </c>
    </row>
    <row r="6544" spans="1:16" hidden="1" x14ac:dyDescent="0.45">
      <c r="A6544">
        <v>40047019</v>
      </c>
      <c r="B6544" t="s">
        <v>351</v>
      </c>
      <c r="C6544">
        <v>45273</v>
      </c>
      <c r="D6544">
        <v>77688</v>
      </c>
      <c r="E6544">
        <v>20232024</v>
      </c>
      <c r="F6544" t="s">
        <v>17</v>
      </c>
      <c r="G6544" t="s">
        <v>215</v>
      </c>
      <c r="H6544">
        <v>9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 t="s">
        <v>40</v>
      </c>
      <c r="P6544" t="str">
        <f>UPPER(Table1[[#This Row],[Venue]])</f>
        <v>AWAY</v>
      </c>
    </row>
    <row r="6545" spans="1:16" hidden="1" x14ac:dyDescent="0.45">
      <c r="A6545">
        <v>40047019</v>
      </c>
      <c r="B6545" t="s">
        <v>351</v>
      </c>
      <c r="C6545">
        <v>45273</v>
      </c>
      <c r="D6545">
        <v>77688</v>
      </c>
      <c r="E6545">
        <v>20232024</v>
      </c>
      <c r="F6545" t="s">
        <v>17</v>
      </c>
      <c r="G6545" t="s">
        <v>216</v>
      </c>
      <c r="H6545">
        <v>14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 t="s">
        <v>40</v>
      </c>
      <c r="P6545" t="str">
        <f>UPPER(Table1[[#This Row],[Venue]])</f>
        <v>AWAY</v>
      </c>
    </row>
    <row r="6546" spans="1:16" hidden="1" x14ac:dyDescent="0.45">
      <c r="A6546">
        <v>40047019</v>
      </c>
      <c r="B6546" t="s">
        <v>351</v>
      </c>
      <c r="C6546">
        <v>45273</v>
      </c>
      <c r="D6546">
        <v>77688</v>
      </c>
      <c r="E6546">
        <v>20232024</v>
      </c>
      <c r="F6546" t="s">
        <v>17</v>
      </c>
      <c r="G6546" t="s">
        <v>545</v>
      </c>
      <c r="H6546">
        <v>15</v>
      </c>
      <c r="I6546">
        <v>1</v>
      </c>
      <c r="J6546">
        <v>0</v>
      </c>
      <c r="K6546">
        <v>1</v>
      </c>
      <c r="L6546">
        <v>1</v>
      </c>
      <c r="M6546">
        <v>0</v>
      </c>
      <c r="N6546">
        <v>0</v>
      </c>
      <c r="O6546" t="s">
        <v>40</v>
      </c>
      <c r="P6546" t="str">
        <f>UPPER(Table1[[#This Row],[Venue]])</f>
        <v>AWAY</v>
      </c>
    </row>
    <row r="6547" spans="1:16" hidden="1" x14ac:dyDescent="0.45">
      <c r="A6547">
        <v>40047019</v>
      </c>
      <c r="B6547" t="s">
        <v>351</v>
      </c>
      <c r="C6547">
        <v>45273</v>
      </c>
      <c r="D6547">
        <v>77688</v>
      </c>
      <c r="E6547">
        <v>20232024</v>
      </c>
      <c r="F6547" t="s">
        <v>17</v>
      </c>
      <c r="G6547" t="s">
        <v>218</v>
      </c>
      <c r="H6547">
        <v>17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2</v>
      </c>
      <c r="O6547" t="s">
        <v>40</v>
      </c>
      <c r="P6547" t="str">
        <f>UPPER(Table1[[#This Row],[Venue]])</f>
        <v>AWAY</v>
      </c>
    </row>
    <row r="6548" spans="1:16" hidden="1" x14ac:dyDescent="0.45">
      <c r="A6548">
        <v>40047019</v>
      </c>
      <c r="B6548" t="s">
        <v>351</v>
      </c>
      <c r="C6548">
        <v>45273</v>
      </c>
      <c r="D6548">
        <v>77688</v>
      </c>
      <c r="E6548">
        <v>20232024</v>
      </c>
      <c r="F6548" t="s">
        <v>17</v>
      </c>
      <c r="G6548" t="s">
        <v>224</v>
      </c>
      <c r="H6548">
        <v>18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  <c r="O6548" t="s">
        <v>40</v>
      </c>
      <c r="P6548" t="str">
        <f>UPPER(Table1[[#This Row],[Venue]])</f>
        <v>AWAY</v>
      </c>
    </row>
    <row r="6549" spans="1:16" hidden="1" x14ac:dyDescent="0.45">
      <c r="A6549">
        <v>40047019</v>
      </c>
      <c r="B6549" t="s">
        <v>351</v>
      </c>
      <c r="C6549">
        <v>45273</v>
      </c>
      <c r="D6549">
        <v>77688</v>
      </c>
      <c r="E6549">
        <v>20232024</v>
      </c>
      <c r="F6549" t="s">
        <v>17</v>
      </c>
      <c r="G6549" t="s">
        <v>219</v>
      </c>
      <c r="H6549">
        <v>23</v>
      </c>
      <c r="I6549">
        <v>3</v>
      </c>
      <c r="J6549">
        <v>2</v>
      </c>
      <c r="K6549">
        <v>1</v>
      </c>
      <c r="L6549">
        <v>1</v>
      </c>
      <c r="M6549">
        <v>0</v>
      </c>
      <c r="N6549">
        <v>0</v>
      </c>
      <c r="O6549" t="s">
        <v>40</v>
      </c>
      <c r="P6549" t="str">
        <f>UPPER(Table1[[#This Row],[Venue]])</f>
        <v>AWAY</v>
      </c>
    </row>
    <row r="6550" spans="1:16" hidden="1" x14ac:dyDescent="0.45">
      <c r="A6550">
        <v>40047019</v>
      </c>
      <c r="B6550" t="s">
        <v>351</v>
      </c>
      <c r="C6550">
        <v>45273</v>
      </c>
      <c r="D6550">
        <v>77688</v>
      </c>
      <c r="E6550">
        <v>20232024</v>
      </c>
      <c r="F6550" t="s">
        <v>17</v>
      </c>
      <c r="G6550" t="s">
        <v>220</v>
      </c>
      <c r="H6550">
        <v>24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  <c r="O6550" t="s">
        <v>40</v>
      </c>
      <c r="P6550" t="str">
        <f>UPPER(Table1[[#This Row],[Venue]])</f>
        <v>AWAY</v>
      </c>
    </row>
    <row r="6551" spans="1:16" hidden="1" x14ac:dyDescent="0.45">
      <c r="A6551">
        <v>40047019</v>
      </c>
      <c r="B6551" t="s">
        <v>351</v>
      </c>
      <c r="C6551">
        <v>45273</v>
      </c>
      <c r="D6551">
        <v>77688</v>
      </c>
      <c r="E6551">
        <v>20232024</v>
      </c>
      <c r="F6551" t="s">
        <v>17</v>
      </c>
      <c r="G6551" t="s">
        <v>221</v>
      </c>
      <c r="H6551">
        <v>25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4</v>
      </c>
      <c r="O6551" t="s">
        <v>40</v>
      </c>
      <c r="P6551" t="str">
        <f>UPPER(Table1[[#This Row],[Venue]])</f>
        <v>AWAY</v>
      </c>
    </row>
    <row r="6552" spans="1:16" hidden="1" x14ac:dyDescent="0.45">
      <c r="A6552">
        <v>40047019</v>
      </c>
      <c r="B6552" t="s">
        <v>351</v>
      </c>
      <c r="C6552">
        <v>45273</v>
      </c>
      <c r="D6552">
        <v>77688</v>
      </c>
      <c r="E6552">
        <v>20232024</v>
      </c>
      <c r="F6552" t="s">
        <v>17</v>
      </c>
      <c r="G6552" t="s">
        <v>222</v>
      </c>
      <c r="H6552">
        <v>27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 t="s">
        <v>40</v>
      </c>
      <c r="P6552" t="str">
        <f>UPPER(Table1[[#This Row],[Venue]])</f>
        <v>AWAY</v>
      </c>
    </row>
    <row r="6553" spans="1:16" hidden="1" x14ac:dyDescent="0.45">
      <c r="A6553">
        <v>40047019</v>
      </c>
      <c r="B6553" t="s">
        <v>351</v>
      </c>
      <c r="C6553">
        <v>45273</v>
      </c>
      <c r="D6553">
        <v>77688</v>
      </c>
      <c r="E6553">
        <v>20232024</v>
      </c>
      <c r="F6553" t="s">
        <v>17</v>
      </c>
      <c r="G6553" t="s">
        <v>230</v>
      </c>
      <c r="H6553">
        <v>61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 t="s">
        <v>40</v>
      </c>
      <c r="P6553" t="str">
        <f>UPPER(Table1[[#This Row],[Venue]])</f>
        <v>AWAY</v>
      </c>
    </row>
    <row r="6554" spans="1:16" hidden="1" x14ac:dyDescent="0.45">
      <c r="A6554">
        <v>40047019</v>
      </c>
      <c r="B6554" t="s">
        <v>351</v>
      </c>
      <c r="C6554">
        <v>45273</v>
      </c>
      <c r="D6554">
        <v>77688</v>
      </c>
      <c r="E6554">
        <v>20232024</v>
      </c>
      <c r="F6554" t="s">
        <v>17</v>
      </c>
      <c r="G6554" t="s">
        <v>50</v>
      </c>
      <c r="H6554">
        <v>63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 t="s">
        <v>40</v>
      </c>
      <c r="P6554" t="str">
        <f>UPPER(Table1[[#This Row],[Venue]])</f>
        <v>AWAY</v>
      </c>
    </row>
    <row r="6555" spans="1:16" hidden="1" x14ac:dyDescent="0.45">
      <c r="A6555">
        <v>40047019</v>
      </c>
      <c r="B6555" t="s">
        <v>351</v>
      </c>
      <c r="C6555">
        <v>45273</v>
      </c>
      <c r="D6555">
        <v>77688</v>
      </c>
      <c r="E6555">
        <v>20232024</v>
      </c>
      <c r="F6555" t="s">
        <v>17</v>
      </c>
      <c r="G6555" t="s">
        <v>580</v>
      </c>
      <c r="H6555">
        <v>65</v>
      </c>
      <c r="I6555">
        <v>0</v>
      </c>
      <c r="J6555">
        <v>0</v>
      </c>
      <c r="K6555">
        <v>1</v>
      </c>
      <c r="L6555">
        <v>0</v>
      </c>
      <c r="M6555">
        <v>0</v>
      </c>
      <c r="N6555">
        <v>0</v>
      </c>
      <c r="O6555" t="s">
        <v>40</v>
      </c>
      <c r="P6555" t="str">
        <f>UPPER(Table1[[#This Row],[Venue]])</f>
        <v>AWAY</v>
      </c>
    </row>
    <row r="6556" spans="1:16" hidden="1" x14ac:dyDescent="0.45">
      <c r="A6556">
        <v>40047019</v>
      </c>
      <c r="B6556" t="s">
        <v>351</v>
      </c>
      <c r="C6556">
        <v>45273</v>
      </c>
      <c r="D6556">
        <v>77688</v>
      </c>
      <c r="E6556">
        <v>20232024</v>
      </c>
      <c r="F6556" t="s">
        <v>17</v>
      </c>
      <c r="G6556" t="s">
        <v>269</v>
      </c>
      <c r="H6556">
        <v>71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 t="s">
        <v>40</v>
      </c>
      <c r="P6556" t="str">
        <f>UPPER(Table1[[#This Row],[Venue]])</f>
        <v>AWAY</v>
      </c>
    </row>
    <row r="6557" spans="1:16" hidden="1" x14ac:dyDescent="0.45">
      <c r="A6557">
        <v>40047019</v>
      </c>
      <c r="B6557" t="s">
        <v>351</v>
      </c>
      <c r="C6557">
        <v>45273</v>
      </c>
      <c r="D6557">
        <v>77688</v>
      </c>
      <c r="E6557">
        <v>20232024</v>
      </c>
      <c r="F6557" t="s">
        <v>17</v>
      </c>
      <c r="G6557" t="s">
        <v>227</v>
      </c>
      <c r="H6557">
        <v>74</v>
      </c>
      <c r="I6557">
        <v>0</v>
      </c>
      <c r="J6557">
        <v>0</v>
      </c>
      <c r="K6557">
        <v>1</v>
      </c>
      <c r="L6557">
        <v>0</v>
      </c>
      <c r="M6557">
        <v>0</v>
      </c>
      <c r="N6557">
        <v>0</v>
      </c>
      <c r="O6557" t="s">
        <v>40</v>
      </c>
      <c r="P6557" t="str">
        <f>UPPER(Table1[[#This Row],[Venue]])</f>
        <v>AWAY</v>
      </c>
    </row>
    <row r="6558" spans="1:16" hidden="1" x14ac:dyDescent="0.45">
      <c r="A6558">
        <v>40047019</v>
      </c>
      <c r="B6558" t="s">
        <v>351</v>
      </c>
      <c r="C6558">
        <v>45273</v>
      </c>
      <c r="D6558">
        <v>77688</v>
      </c>
      <c r="E6558">
        <v>20232024</v>
      </c>
      <c r="F6558" t="s">
        <v>17</v>
      </c>
      <c r="G6558" t="s">
        <v>228</v>
      </c>
      <c r="H6558">
        <v>77</v>
      </c>
      <c r="I6558">
        <v>1</v>
      </c>
      <c r="J6558">
        <v>1</v>
      </c>
      <c r="K6558">
        <v>1</v>
      </c>
      <c r="L6558">
        <v>0</v>
      </c>
      <c r="M6558">
        <v>0</v>
      </c>
      <c r="N6558">
        <v>0</v>
      </c>
      <c r="O6558" t="s">
        <v>40</v>
      </c>
      <c r="P6558" t="str">
        <f>UPPER(Table1[[#This Row],[Venue]])</f>
        <v>AWAY</v>
      </c>
    </row>
    <row r="6559" spans="1:16" hidden="1" x14ac:dyDescent="0.45">
      <c r="A6559">
        <v>40047019</v>
      </c>
      <c r="B6559" t="s">
        <v>351</v>
      </c>
      <c r="C6559">
        <v>45273</v>
      </c>
      <c r="D6559">
        <v>77688</v>
      </c>
      <c r="E6559">
        <v>20232024</v>
      </c>
      <c r="F6559" t="s">
        <v>17</v>
      </c>
      <c r="G6559" t="s">
        <v>231</v>
      </c>
      <c r="H6559">
        <v>97</v>
      </c>
      <c r="I6559">
        <v>4</v>
      </c>
      <c r="J6559">
        <v>1</v>
      </c>
      <c r="K6559">
        <v>1</v>
      </c>
      <c r="L6559">
        <v>3</v>
      </c>
      <c r="M6559">
        <v>0</v>
      </c>
      <c r="N6559">
        <v>0</v>
      </c>
      <c r="O6559" t="s">
        <v>40</v>
      </c>
      <c r="P6559" t="str">
        <f>UPPER(Table1[[#This Row],[Venue]])</f>
        <v>AWAY</v>
      </c>
    </row>
    <row r="6560" spans="1:16" hidden="1" x14ac:dyDescent="0.45">
      <c r="A6560">
        <v>40044460</v>
      </c>
      <c r="B6560" t="s">
        <v>363</v>
      </c>
      <c r="C6560">
        <v>45276</v>
      </c>
      <c r="D6560">
        <v>75129</v>
      </c>
      <c r="E6560">
        <v>20232024</v>
      </c>
      <c r="F6560" t="s">
        <v>17</v>
      </c>
      <c r="G6560" t="s">
        <v>461</v>
      </c>
      <c r="H6560">
        <v>6</v>
      </c>
      <c r="I6560">
        <v>1</v>
      </c>
      <c r="J6560">
        <v>0</v>
      </c>
      <c r="K6560">
        <v>1</v>
      </c>
      <c r="L6560">
        <v>1</v>
      </c>
      <c r="M6560">
        <v>0</v>
      </c>
      <c r="N6560">
        <v>0</v>
      </c>
      <c r="O6560" t="s">
        <v>19</v>
      </c>
      <c r="P6560" t="str">
        <f>UPPER(Table1[[#This Row],[Venue]])</f>
        <v>HOME</v>
      </c>
    </row>
    <row r="6561" spans="1:16" hidden="1" x14ac:dyDescent="0.45">
      <c r="A6561">
        <v>40044460</v>
      </c>
      <c r="B6561" t="s">
        <v>363</v>
      </c>
      <c r="C6561">
        <v>45276</v>
      </c>
      <c r="D6561">
        <v>75129</v>
      </c>
      <c r="E6561">
        <v>20232024</v>
      </c>
      <c r="F6561" t="s">
        <v>17</v>
      </c>
      <c r="G6561" t="s">
        <v>151</v>
      </c>
      <c r="H6561">
        <v>8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2</v>
      </c>
      <c r="O6561" t="s">
        <v>19</v>
      </c>
      <c r="P6561" t="str">
        <f>UPPER(Table1[[#This Row],[Venue]])</f>
        <v>HOME</v>
      </c>
    </row>
    <row r="6562" spans="1:16" hidden="1" x14ac:dyDescent="0.45">
      <c r="A6562">
        <v>40044460</v>
      </c>
      <c r="B6562" t="s">
        <v>363</v>
      </c>
      <c r="C6562">
        <v>45276</v>
      </c>
      <c r="D6562">
        <v>75129</v>
      </c>
      <c r="E6562">
        <v>20232024</v>
      </c>
      <c r="F6562" t="s">
        <v>17</v>
      </c>
      <c r="G6562" t="s">
        <v>152</v>
      </c>
      <c r="H6562">
        <v>14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 t="s">
        <v>19</v>
      </c>
      <c r="P6562" t="str">
        <f>UPPER(Table1[[#This Row],[Venue]])</f>
        <v>HOME</v>
      </c>
    </row>
    <row r="6563" spans="1:16" hidden="1" x14ac:dyDescent="0.45">
      <c r="A6563">
        <v>40044460</v>
      </c>
      <c r="B6563" t="s">
        <v>363</v>
      </c>
      <c r="C6563">
        <v>45276</v>
      </c>
      <c r="D6563">
        <v>75129</v>
      </c>
      <c r="E6563">
        <v>20232024</v>
      </c>
      <c r="F6563" t="s">
        <v>17</v>
      </c>
      <c r="G6563" t="s">
        <v>462</v>
      </c>
      <c r="H6563">
        <v>15</v>
      </c>
      <c r="I6563">
        <v>0</v>
      </c>
      <c r="J6563">
        <v>0</v>
      </c>
      <c r="K6563">
        <v>1</v>
      </c>
      <c r="L6563">
        <v>0</v>
      </c>
      <c r="M6563">
        <v>0</v>
      </c>
      <c r="N6563">
        <v>7</v>
      </c>
      <c r="O6563" t="s">
        <v>19</v>
      </c>
      <c r="P6563" t="str">
        <f>UPPER(Table1[[#This Row],[Venue]])</f>
        <v>HOME</v>
      </c>
    </row>
    <row r="6564" spans="1:16" hidden="1" x14ac:dyDescent="0.45">
      <c r="A6564">
        <v>40044460</v>
      </c>
      <c r="B6564" t="s">
        <v>363</v>
      </c>
      <c r="C6564">
        <v>45276</v>
      </c>
      <c r="D6564">
        <v>75129</v>
      </c>
      <c r="E6564">
        <v>20232024</v>
      </c>
      <c r="F6564" t="s">
        <v>17</v>
      </c>
      <c r="G6564" t="s">
        <v>396</v>
      </c>
      <c r="H6564">
        <v>17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 t="s">
        <v>19</v>
      </c>
      <c r="P6564" t="str">
        <f>UPPER(Table1[[#This Row],[Venue]])</f>
        <v>HOME</v>
      </c>
    </row>
    <row r="6565" spans="1:16" hidden="1" x14ac:dyDescent="0.45">
      <c r="A6565">
        <v>40044460</v>
      </c>
      <c r="B6565" t="s">
        <v>363</v>
      </c>
      <c r="C6565">
        <v>45276</v>
      </c>
      <c r="D6565">
        <v>75129</v>
      </c>
      <c r="E6565">
        <v>20232024</v>
      </c>
      <c r="F6565" t="s">
        <v>17</v>
      </c>
      <c r="G6565" t="s">
        <v>464</v>
      </c>
      <c r="H6565">
        <v>27</v>
      </c>
      <c r="I6565">
        <v>1</v>
      </c>
      <c r="J6565">
        <v>1</v>
      </c>
      <c r="K6565">
        <v>1</v>
      </c>
      <c r="L6565">
        <v>0</v>
      </c>
      <c r="M6565">
        <v>0</v>
      </c>
      <c r="N6565">
        <v>0</v>
      </c>
      <c r="O6565" t="s">
        <v>19</v>
      </c>
      <c r="P6565" t="str">
        <f>UPPER(Table1[[#This Row],[Venue]])</f>
        <v>HOME</v>
      </c>
    </row>
    <row r="6566" spans="1:16" hidden="1" x14ac:dyDescent="0.45">
      <c r="A6566">
        <v>40044460</v>
      </c>
      <c r="B6566" t="s">
        <v>363</v>
      </c>
      <c r="C6566">
        <v>45276</v>
      </c>
      <c r="D6566">
        <v>75129</v>
      </c>
      <c r="E6566">
        <v>20232024</v>
      </c>
      <c r="F6566" t="s">
        <v>17</v>
      </c>
      <c r="G6566" t="s">
        <v>187</v>
      </c>
      <c r="H6566">
        <v>61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0</v>
      </c>
      <c r="O6566" t="s">
        <v>19</v>
      </c>
      <c r="P6566" t="str">
        <f>UPPER(Table1[[#This Row],[Venue]])</f>
        <v>HOME</v>
      </c>
    </row>
    <row r="6567" spans="1:16" hidden="1" x14ac:dyDescent="0.45">
      <c r="A6567">
        <v>40044460</v>
      </c>
      <c r="B6567" t="s">
        <v>363</v>
      </c>
      <c r="C6567">
        <v>45276</v>
      </c>
      <c r="D6567">
        <v>75129</v>
      </c>
      <c r="E6567">
        <v>20232024</v>
      </c>
      <c r="F6567" t="s">
        <v>17</v>
      </c>
      <c r="G6567" t="s">
        <v>155</v>
      </c>
      <c r="H6567">
        <v>62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 t="s">
        <v>19</v>
      </c>
      <c r="P6567" t="str">
        <f>UPPER(Table1[[#This Row],[Venue]])</f>
        <v>HOME</v>
      </c>
    </row>
    <row r="6568" spans="1:16" hidden="1" x14ac:dyDescent="0.45">
      <c r="A6568">
        <v>40044460</v>
      </c>
      <c r="B6568" t="s">
        <v>363</v>
      </c>
      <c r="C6568">
        <v>45276</v>
      </c>
      <c r="D6568">
        <v>75129</v>
      </c>
      <c r="E6568">
        <v>20232024</v>
      </c>
      <c r="F6568" t="s">
        <v>17</v>
      </c>
      <c r="G6568" t="s">
        <v>154</v>
      </c>
      <c r="H6568">
        <v>66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 t="s">
        <v>19</v>
      </c>
      <c r="P6568" t="str">
        <f>UPPER(Table1[[#This Row],[Venue]])</f>
        <v>HOME</v>
      </c>
    </row>
    <row r="6569" spans="1:16" hidden="1" x14ac:dyDescent="0.45">
      <c r="A6569">
        <v>40044460</v>
      </c>
      <c r="B6569" t="s">
        <v>363</v>
      </c>
      <c r="C6569">
        <v>45276</v>
      </c>
      <c r="D6569">
        <v>75129</v>
      </c>
      <c r="E6569">
        <v>20232024</v>
      </c>
      <c r="F6569" t="s">
        <v>17</v>
      </c>
      <c r="G6569" t="s">
        <v>188</v>
      </c>
      <c r="H6569">
        <v>72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 t="s">
        <v>19</v>
      </c>
      <c r="P6569" t="str">
        <f>UPPER(Table1[[#This Row],[Venue]])</f>
        <v>HOME</v>
      </c>
    </row>
    <row r="6570" spans="1:16" hidden="1" x14ac:dyDescent="0.45">
      <c r="A6570">
        <v>40044460</v>
      </c>
      <c r="B6570" t="s">
        <v>363</v>
      </c>
      <c r="C6570">
        <v>45276</v>
      </c>
      <c r="D6570">
        <v>75129</v>
      </c>
      <c r="E6570">
        <v>20232024</v>
      </c>
      <c r="F6570" t="s">
        <v>17</v>
      </c>
      <c r="G6570" t="s">
        <v>157</v>
      </c>
      <c r="H6570">
        <v>77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 t="s">
        <v>19</v>
      </c>
      <c r="P6570" t="str">
        <f>UPPER(Table1[[#This Row],[Venue]])</f>
        <v>HOME</v>
      </c>
    </row>
    <row r="6571" spans="1:16" hidden="1" x14ac:dyDescent="0.45">
      <c r="A6571">
        <v>40044460</v>
      </c>
      <c r="B6571" t="s">
        <v>363</v>
      </c>
      <c r="C6571">
        <v>45276</v>
      </c>
      <c r="D6571">
        <v>75129</v>
      </c>
      <c r="E6571">
        <v>20232024</v>
      </c>
      <c r="F6571" t="s">
        <v>17</v>
      </c>
      <c r="G6571" t="s">
        <v>158</v>
      </c>
      <c r="H6571">
        <v>88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 t="s">
        <v>19</v>
      </c>
      <c r="P6571" t="str">
        <f>UPPER(Table1[[#This Row],[Venue]])</f>
        <v>HOME</v>
      </c>
    </row>
    <row r="6572" spans="1:16" hidden="1" x14ac:dyDescent="0.45">
      <c r="A6572">
        <v>40044460</v>
      </c>
      <c r="B6572" t="s">
        <v>363</v>
      </c>
      <c r="C6572">
        <v>45276</v>
      </c>
      <c r="D6572">
        <v>75129</v>
      </c>
      <c r="E6572">
        <v>20232024</v>
      </c>
      <c r="F6572" t="s">
        <v>17</v>
      </c>
      <c r="G6572" t="s">
        <v>465</v>
      </c>
      <c r="H6572">
        <v>90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 t="s">
        <v>19</v>
      </c>
      <c r="P6572" t="str">
        <f>UPPER(Table1[[#This Row],[Venue]])</f>
        <v>HOME</v>
      </c>
    </row>
    <row r="6573" spans="1:16" hidden="1" x14ac:dyDescent="0.45">
      <c r="A6573">
        <v>40044460</v>
      </c>
      <c r="B6573" t="s">
        <v>363</v>
      </c>
      <c r="C6573">
        <v>45276</v>
      </c>
      <c r="D6573">
        <v>75129</v>
      </c>
      <c r="E6573">
        <v>20232024</v>
      </c>
      <c r="F6573" t="s">
        <v>17</v>
      </c>
      <c r="G6573" t="s">
        <v>130</v>
      </c>
      <c r="H6573">
        <v>1</v>
      </c>
      <c r="I6573">
        <v>0</v>
      </c>
      <c r="J6573">
        <v>0</v>
      </c>
      <c r="K6573">
        <v>1</v>
      </c>
      <c r="L6573">
        <v>0</v>
      </c>
      <c r="M6573">
        <v>0</v>
      </c>
      <c r="N6573">
        <v>0</v>
      </c>
      <c r="O6573" t="s">
        <v>40</v>
      </c>
      <c r="P6573" t="str">
        <f>UPPER(Table1[[#This Row],[Venue]])</f>
        <v>AWAY</v>
      </c>
    </row>
    <row r="6574" spans="1:16" hidden="1" x14ac:dyDescent="0.45">
      <c r="A6574">
        <v>40044460</v>
      </c>
      <c r="B6574" t="s">
        <v>363</v>
      </c>
      <c r="C6574">
        <v>45276</v>
      </c>
      <c r="D6574">
        <v>75129</v>
      </c>
      <c r="E6574">
        <v>20232024</v>
      </c>
      <c r="F6574" t="s">
        <v>17</v>
      </c>
      <c r="G6574" t="s">
        <v>156</v>
      </c>
      <c r="H6574">
        <v>5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0</v>
      </c>
      <c r="O6574" t="s">
        <v>40</v>
      </c>
      <c r="P6574" t="str">
        <f>UPPER(Table1[[#This Row],[Venue]])</f>
        <v>AWAY</v>
      </c>
    </row>
    <row r="6575" spans="1:16" hidden="1" x14ac:dyDescent="0.45">
      <c r="A6575">
        <v>40044460</v>
      </c>
      <c r="B6575" t="s">
        <v>363</v>
      </c>
      <c r="C6575">
        <v>45276</v>
      </c>
      <c r="D6575">
        <v>75129</v>
      </c>
      <c r="E6575">
        <v>20232024</v>
      </c>
      <c r="F6575" t="s">
        <v>17</v>
      </c>
      <c r="G6575" t="s">
        <v>502</v>
      </c>
      <c r="H6575">
        <v>9</v>
      </c>
      <c r="I6575">
        <v>0</v>
      </c>
      <c r="J6575">
        <v>0</v>
      </c>
      <c r="K6575">
        <v>1</v>
      </c>
      <c r="L6575">
        <v>0</v>
      </c>
      <c r="M6575">
        <v>0</v>
      </c>
      <c r="N6575">
        <v>2</v>
      </c>
      <c r="O6575" t="s">
        <v>40</v>
      </c>
      <c r="P6575" t="str">
        <f>UPPER(Table1[[#This Row],[Venue]])</f>
        <v>AWAY</v>
      </c>
    </row>
    <row r="6576" spans="1:16" hidden="1" x14ac:dyDescent="0.45">
      <c r="A6576">
        <v>40044460</v>
      </c>
      <c r="B6576" t="s">
        <v>363</v>
      </c>
      <c r="C6576">
        <v>45276</v>
      </c>
      <c r="D6576">
        <v>75129</v>
      </c>
      <c r="E6576">
        <v>20232024</v>
      </c>
      <c r="F6576" t="s">
        <v>17</v>
      </c>
      <c r="G6576" t="s">
        <v>502</v>
      </c>
      <c r="H6576">
        <v>9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 t="s">
        <v>40</v>
      </c>
      <c r="P6576" t="str">
        <f>UPPER(Table1[[#This Row],[Venue]])</f>
        <v>AWAY</v>
      </c>
    </row>
    <row r="6577" spans="1:16" hidden="1" x14ac:dyDescent="0.45">
      <c r="A6577">
        <v>40044460</v>
      </c>
      <c r="B6577" t="s">
        <v>363</v>
      </c>
      <c r="C6577">
        <v>45276</v>
      </c>
      <c r="D6577">
        <v>75129</v>
      </c>
      <c r="E6577">
        <v>20232024</v>
      </c>
      <c r="F6577" t="s">
        <v>17</v>
      </c>
      <c r="G6577" t="s">
        <v>335</v>
      </c>
      <c r="H6577">
        <v>10</v>
      </c>
      <c r="I6577">
        <v>5</v>
      </c>
      <c r="J6577">
        <v>4</v>
      </c>
      <c r="K6577">
        <v>1</v>
      </c>
      <c r="L6577">
        <v>1</v>
      </c>
      <c r="M6577">
        <v>0</v>
      </c>
      <c r="N6577">
        <v>0</v>
      </c>
      <c r="O6577" t="s">
        <v>40</v>
      </c>
      <c r="P6577" t="str">
        <f>UPPER(Table1[[#This Row],[Venue]])</f>
        <v>AWAY</v>
      </c>
    </row>
    <row r="6578" spans="1:16" hidden="1" x14ac:dyDescent="0.45">
      <c r="A6578">
        <v>40044460</v>
      </c>
      <c r="B6578" t="s">
        <v>363</v>
      </c>
      <c r="C6578">
        <v>45276</v>
      </c>
      <c r="D6578">
        <v>75129</v>
      </c>
      <c r="E6578">
        <v>20232024</v>
      </c>
      <c r="F6578" t="s">
        <v>17</v>
      </c>
      <c r="G6578" t="s">
        <v>233</v>
      </c>
      <c r="H6578">
        <v>11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 t="s">
        <v>40</v>
      </c>
      <c r="P6578" t="str">
        <f>UPPER(Table1[[#This Row],[Venue]])</f>
        <v>AWAY</v>
      </c>
    </row>
    <row r="6579" spans="1:16" hidden="1" x14ac:dyDescent="0.45">
      <c r="A6579">
        <v>40044460</v>
      </c>
      <c r="B6579" t="s">
        <v>363</v>
      </c>
      <c r="C6579">
        <v>45276</v>
      </c>
      <c r="D6579">
        <v>75129</v>
      </c>
      <c r="E6579">
        <v>20232024</v>
      </c>
      <c r="F6579" t="s">
        <v>17</v>
      </c>
      <c r="G6579" t="s">
        <v>233</v>
      </c>
      <c r="H6579">
        <v>11</v>
      </c>
      <c r="I6579">
        <v>1</v>
      </c>
      <c r="J6579">
        <v>0</v>
      </c>
      <c r="K6579">
        <v>1</v>
      </c>
      <c r="L6579">
        <v>1</v>
      </c>
      <c r="M6579">
        <v>0</v>
      </c>
      <c r="N6579">
        <v>0</v>
      </c>
      <c r="O6579" t="s">
        <v>40</v>
      </c>
      <c r="P6579" t="str">
        <f>UPPER(Table1[[#This Row],[Venue]])</f>
        <v>AWAY</v>
      </c>
    </row>
    <row r="6580" spans="1:16" hidden="1" x14ac:dyDescent="0.45">
      <c r="A6580">
        <v>40044460</v>
      </c>
      <c r="B6580" t="s">
        <v>363</v>
      </c>
      <c r="C6580">
        <v>45276</v>
      </c>
      <c r="D6580">
        <v>75129</v>
      </c>
      <c r="E6580">
        <v>20232024</v>
      </c>
      <c r="F6580" t="s">
        <v>17</v>
      </c>
      <c r="G6580" t="s">
        <v>436</v>
      </c>
      <c r="H6580">
        <v>14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 t="s">
        <v>40</v>
      </c>
      <c r="P6580" t="str">
        <f>UPPER(Table1[[#This Row],[Venue]])</f>
        <v>AWAY</v>
      </c>
    </row>
    <row r="6581" spans="1:16" hidden="1" x14ac:dyDescent="0.45">
      <c r="A6581">
        <v>40044460</v>
      </c>
      <c r="B6581" t="s">
        <v>363</v>
      </c>
      <c r="C6581">
        <v>45276</v>
      </c>
      <c r="D6581">
        <v>75129</v>
      </c>
      <c r="E6581">
        <v>20232024</v>
      </c>
      <c r="F6581" t="s">
        <v>17</v>
      </c>
      <c r="G6581" t="s">
        <v>197</v>
      </c>
      <c r="H6581">
        <v>15</v>
      </c>
      <c r="I6581">
        <v>3</v>
      </c>
      <c r="J6581">
        <v>0</v>
      </c>
      <c r="K6581">
        <v>1</v>
      </c>
      <c r="L6581">
        <v>3</v>
      </c>
      <c r="M6581">
        <v>0</v>
      </c>
      <c r="N6581">
        <v>0</v>
      </c>
      <c r="O6581" t="s">
        <v>40</v>
      </c>
      <c r="P6581" t="str">
        <f>UPPER(Table1[[#This Row],[Venue]])</f>
        <v>AWAY</v>
      </c>
    </row>
    <row r="6582" spans="1:16" hidden="1" x14ac:dyDescent="0.45">
      <c r="A6582">
        <v>40044460</v>
      </c>
      <c r="B6582" t="s">
        <v>363</v>
      </c>
      <c r="C6582">
        <v>45276</v>
      </c>
      <c r="D6582">
        <v>75129</v>
      </c>
      <c r="E6582">
        <v>20232024</v>
      </c>
      <c r="F6582" t="s">
        <v>17</v>
      </c>
      <c r="G6582" t="s">
        <v>481</v>
      </c>
      <c r="H6582">
        <v>27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 t="s">
        <v>40</v>
      </c>
      <c r="P6582" t="str">
        <f>UPPER(Table1[[#This Row],[Venue]])</f>
        <v>AWAY</v>
      </c>
    </row>
    <row r="6583" spans="1:16" hidden="1" x14ac:dyDescent="0.45">
      <c r="A6583">
        <v>40044460</v>
      </c>
      <c r="B6583" t="s">
        <v>363</v>
      </c>
      <c r="C6583">
        <v>45276</v>
      </c>
      <c r="D6583">
        <v>75129</v>
      </c>
      <c r="E6583">
        <v>20232024</v>
      </c>
      <c r="F6583" t="s">
        <v>17</v>
      </c>
      <c r="G6583" t="s">
        <v>482</v>
      </c>
      <c r="H6583">
        <v>31</v>
      </c>
      <c r="I6583">
        <v>1</v>
      </c>
      <c r="J6583">
        <v>0</v>
      </c>
      <c r="K6583">
        <v>1</v>
      </c>
      <c r="L6583">
        <v>1</v>
      </c>
      <c r="M6583">
        <v>0</v>
      </c>
      <c r="N6583">
        <v>0</v>
      </c>
      <c r="O6583" t="s">
        <v>40</v>
      </c>
      <c r="P6583" t="str">
        <f>UPPER(Table1[[#This Row],[Venue]])</f>
        <v>AWAY</v>
      </c>
    </row>
    <row r="6584" spans="1:16" hidden="1" x14ac:dyDescent="0.45">
      <c r="A6584">
        <v>40044460</v>
      </c>
      <c r="B6584" t="s">
        <v>363</v>
      </c>
      <c r="C6584">
        <v>45276</v>
      </c>
      <c r="D6584">
        <v>75129</v>
      </c>
      <c r="E6584">
        <v>20232024</v>
      </c>
      <c r="F6584" t="s">
        <v>17</v>
      </c>
      <c r="G6584" t="s">
        <v>423</v>
      </c>
      <c r="H6584">
        <v>38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 t="s">
        <v>40</v>
      </c>
      <c r="P6584" t="str">
        <f>UPPER(Table1[[#This Row],[Venue]])</f>
        <v>AWAY</v>
      </c>
    </row>
    <row r="6585" spans="1:16" hidden="1" x14ac:dyDescent="0.45">
      <c r="A6585">
        <v>40044460</v>
      </c>
      <c r="B6585" t="s">
        <v>363</v>
      </c>
      <c r="C6585">
        <v>45276</v>
      </c>
      <c r="D6585">
        <v>75129</v>
      </c>
      <c r="E6585">
        <v>20232024</v>
      </c>
      <c r="F6585" t="s">
        <v>17</v>
      </c>
      <c r="G6585" t="s">
        <v>198</v>
      </c>
      <c r="H6585">
        <v>54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2</v>
      </c>
      <c r="O6585" t="s">
        <v>40</v>
      </c>
      <c r="P6585" t="str">
        <f>UPPER(Table1[[#This Row],[Venue]])</f>
        <v>AWAY</v>
      </c>
    </row>
    <row r="6586" spans="1:16" hidden="1" x14ac:dyDescent="0.45">
      <c r="A6586">
        <v>40044460</v>
      </c>
      <c r="B6586" t="s">
        <v>363</v>
      </c>
      <c r="C6586">
        <v>45276</v>
      </c>
      <c r="D6586">
        <v>75129</v>
      </c>
      <c r="E6586">
        <v>20232024</v>
      </c>
      <c r="F6586" t="s">
        <v>17</v>
      </c>
      <c r="G6586" t="s">
        <v>205</v>
      </c>
      <c r="H6586">
        <v>55</v>
      </c>
      <c r="I6586">
        <v>0</v>
      </c>
      <c r="J6586">
        <v>0</v>
      </c>
      <c r="K6586">
        <v>1</v>
      </c>
      <c r="L6586">
        <v>0</v>
      </c>
      <c r="M6586">
        <v>0</v>
      </c>
      <c r="N6586">
        <v>2</v>
      </c>
      <c r="O6586" t="s">
        <v>40</v>
      </c>
      <c r="P6586" t="str">
        <f>UPPER(Table1[[#This Row],[Venue]])</f>
        <v>AWAY</v>
      </c>
    </row>
    <row r="6587" spans="1:16" hidden="1" x14ac:dyDescent="0.45">
      <c r="A6587">
        <v>40044460</v>
      </c>
      <c r="B6587" t="s">
        <v>363</v>
      </c>
      <c r="C6587">
        <v>45276</v>
      </c>
      <c r="D6587">
        <v>75129</v>
      </c>
      <c r="E6587">
        <v>20232024</v>
      </c>
      <c r="F6587" t="s">
        <v>17</v>
      </c>
      <c r="G6587" t="s">
        <v>206</v>
      </c>
      <c r="H6587">
        <v>61</v>
      </c>
      <c r="I6587">
        <v>1</v>
      </c>
      <c r="J6587">
        <v>1</v>
      </c>
      <c r="K6587">
        <v>1</v>
      </c>
      <c r="L6587">
        <v>0</v>
      </c>
      <c r="M6587">
        <v>0</v>
      </c>
      <c r="N6587">
        <v>0</v>
      </c>
      <c r="O6587" t="s">
        <v>40</v>
      </c>
      <c r="P6587" t="str">
        <f>UPPER(Table1[[#This Row],[Venue]])</f>
        <v>AWAY</v>
      </c>
    </row>
    <row r="6588" spans="1:16" hidden="1" x14ac:dyDescent="0.45">
      <c r="A6588">
        <v>40044460</v>
      </c>
      <c r="B6588" t="s">
        <v>363</v>
      </c>
      <c r="C6588">
        <v>45276</v>
      </c>
      <c r="D6588">
        <v>75129</v>
      </c>
      <c r="E6588">
        <v>20232024</v>
      </c>
      <c r="F6588" t="s">
        <v>17</v>
      </c>
      <c r="G6588" t="s">
        <v>287</v>
      </c>
      <c r="H6588">
        <v>65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0</v>
      </c>
      <c r="O6588" t="s">
        <v>40</v>
      </c>
      <c r="P6588" t="str">
        <f>UPPER(Table1[[#This Row],[Venue]])</f>
        <v>AWAY</v>
      </c>
    </row>
    <row r="6589" spans="1:16" hidden="1" x14ac:dyDescent="0.45">
      <c r="A6589">
        <v>40044460</v>
      </c>
      <c r="B6589" t="s">
        <v>363</v>
      </c>
      <c r="C6589">
        <v>45276</v>
      </c>
      <c r="D6589">
        <v>75129</v>
      </c>
      <c r="E6589">
        <v>20232024</v>
      </c>
      <c r="F6589" t="s">
        <v>17</v>
      </c>
      <c r="G6589" t="s">
        <v>207</v>
      </c>
      <c r="H6589">
        <v>81</v>
      </c>
      <c r="I6589">
        <v>1</v>
      </c>
      <c r="J6589">
        <v>1</v>
      </c>
      <c r="K6589">
        <v>1</v>
      </c>
      <c r="L6589">
        <v>0</v>
      </c>
      <c r="M6589">
        <v>0</v>
      </c>
      <c r="N6589">
        <v>2</v>
      </c>
      <c r="O6589" t="s">
        <v>40</v>
      </c>
      <c r="P6589" t="str">
        <f>UPPER(Table1[[#This Row],[Venue]])</f>
        <v>AWAY</v>
      </c>
    </row>
    <row r="6590" spans="1:16" hidden="1" x14ac:dyDescent="0.45">
      <c r="A6590">
        <v>40044460</v>
      </c>
      <c r="B6590" t="s">
        <v>363</v>
      </c>
      <c r="C6590">
        <v>45276</v>
      </c>
      <c r="D6590">
        <v>75129</v>
      </c>
      <c r="E6590">
        <v>20232024</v>
      </c>
      <c r="F6590" t="s">
        <v>17</v>
      </c>
      <c r="G6590" t="s">
        <v>211</v>
      </c>
      <c r="H6590">
        <v>89</v>
      </c>
      <c r="I6590">
        <v>2</v>
      </c>
      <c r="J6590">
        <v>0</v>
      </c>
      <c r="K6590">
        <v>1</v>
      </c>
      <c r="L6590">
        <v>2</v>
      </c>
      <c r="M6590">
        <v>0</v>
      </c>
      <c r="N6590">
        <v>2</v>
      </c>
      <c r="O6590" t="s">
        <v>40</v>
      </c>
      <c r="P6590" t="str">
        <f>UPPER(Table1[[#This Row],[Venue]])</f>
        <v>AWAY</v>
      </c>
    </row>
    <row r="6591" spans="1:16" hidden="1" x14ac:dyDescent="0.45">
      <c r="A6591">
        <v>40044419</v>
      </c>
      <c r="B6591" t="s">
        <v>320</v>
      </c>
      <c r="C6591">
        <v>45276</v>
      </c>
      <c r="D6591">
        <v>75088</v>
      </c>
      <c r="E6591">
        <v>20232024</v>
      </c>
      <c r="F6591" t="s">
        <v>17</v>
      </c>
      <c r="G6591" t="s">
        <v>283</v>
      </c>
      <c r="H6591">
        <v>2</v>
      </c>
      <c r="I6591">
        <v>1</v>
      </c>
      <c r="J6591">
        <v>0</v>
      </c>
      <c r="K6591">
        <v>1</v>
      </c>
      <c r="L6591">
        <v>1</v>
      </c>
      <c r="M6591">
        <v>0</v>
      </c>
      <c r="N6591">
        <v>0</v>
      </c>
      <c r="O6591" t="s">
        <v>19</v>
      </c>
      <c r="P6591" t="str">
        <f>UPPER(Table1[[#This Row],[Venue]])</f>
        <v>HOME</v>
      </c>
    </row>
    <row r="6592" spans="1:16" hidden="1" x14ac:dyDescent="0.45">
      <c r="A6592">
        <v>40044419</v>
      </c>
      <c r="B6592" t="s">
        <v>320</v>
      </c>
      <c r="C6592">
        <v>45276</v>
      </c>
      <c r="D6592">
        <v>75088</v>
      </c>
      <c r="E6592">
        <v>20232024</v>
      </c>
      <c r="F6592" t="s">
        <v>17</v>
      </c>
      <c r="G6592" t="s">
        <v>96</v>
      </c>
      <c r="H6592">
        <v>10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 t="s">
        <v>19</v>
      </c>
      <c r="P6592" t="str">
        <f>UPPER(Table1[[#This Row],[Venue]])</f>
        <v>HOME</v>
      </c>
    </row>
    <row r="6593" spans="1:16" hidden="1" x14ac:dyDescent="0.45">
      <c r="A6593">
        <v>40044419</v>
      </c>
      <c r="B6593" t="s">
        <v>320</v>
      </c>
      <c r="C6593">
        <v>45276</v>
      </c>
      <c r="D6593">
        <v>75088</v>
      </c>
      <c r="E6593">
        <v>20232024</v>
      </c>
      <c r="F6593" t="s">
        <v>17</v>
      </c>
      <c r="G6593" t="s">
        <v>284</v>
      </c>
      <c r="H6593">
        <v>14</v>
      </c>
      <c r="I6593">
        <v>1</v>
      </c>
      <c r="J6593">
        <v>0</v>
      </c>
      <c r="K6593">
        <v>1</v>
      </c>
      <c r="L6593">
        <v>1</v>
      </c>
      <c r="M6593">
        <v>0</v>
      </c>
      <c r="N6593">
        <v>2</v>
      </c>
      <c r="O6593" t="s">
        <v>19</v>
      </c>
      <c r="P6593" t="str">
        <f>UPPER(Table1[[#This Row],[Venue]])</f>
        <v>HOME</v>
      </c>
    </row>
    <row r="6594" spans="1:16" hidden="1" x14ac:dyDescent="0.45">
      <c r="A6594">
        <v>40044419</v>
      </c>
      <c r="B6594" t="s">
        <v>320</v>
      </c>
      <c r="C6594">
        <v>45276</v>
      </c>
      <c r="D6594">
        <v>75088</v>
      </c>
      <c r="E6594">
        <v>20232024</v>
      </c>
      <c r="F6594" t="s">
        <v>17</v>
      </c>
      <c r="G6594" t="s">
        <v>99</v>
      </c>
      <c r="H6594">
        <v>18</v>
      </c>
      <c r="I6594">
        <v>2</v>
      </c>
      <c r="J6594">
        <v>1</v>
      </c>
      <c r="K6594">
        <v>1</v>
      </c>
      <c r="L6594">
        <v>1</v>
      </c>
      <c r="M6594">
        <v>0</v>
      </c>
      <c r="N6594">
        <v>0</v>
      </c>
      <c r="O6594" t="s">
        <v>19</v>
      </c>
      <c r="P6594" t="str">
        <f>UPPER(Table1[[#This Row],[Venue]])</f>
        <v>HOME</v>
      </c>
    </row>
    <row r="6595" spans="1:16" hidden="1" x14ac:dyDescent="0.45">
      <c r="A6595">
        <v>40044419</v>
      </c>
      <c r="B6595" t="s">
        <v>320</v>
      </c>
      <c r="C6595">
        <v>45276</v>
      </c>
      <c r="D6595">
        <v>75088</v>
      </c>
      <c r="E6595">
        <v>20232024</v>
      </c>
      <c r="F6595" t="s">
        <v>17</v>
      </c>
      <c r="G6595" t="s">
        <v>95</v>
      </c>
      <c r="H6595">
        <v>20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 t="s">
        <v>19</v>
      </c>
      <c r="P6595" t="str">
        <f>UPPER(Table1[[#This Row],[Venue]])</f>
        <v>HOME</v>
      </c>
    </row>
    <row r="6596" spans="1:16" hidden="1" x14ac:dyDescent="0.45">
      <c r="A6596">
        <v>40044419</v>
      </c>
      <c r="B6596" t="s">
        <v>320</v>
      </c>
      <c r="C6596">
        <v>45276</v>
      </c>
      <c r="D6596">
        <v>75088</v>
      </c>
      <c r="E6596">
        <v>20232024</v>
      </c>
      <c r="F6596" t="s">
        <v>17</v>
      </c>
      <c r="G6596" t="s">
        <v>494</v>
      </c>
      <c r="H6596">
        <v>23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 t="s">
        <v>19</v>
      </c>
      <c r="P6596" t="str">
        <f>UPPER(Table1[[#This Row],[Venue]])</f>
        <v>HOME</v>
      </c>
    </row>
    <row r="6597" spans="1:16" hidden="1" x14ac:dyDescent="0.45">
      <c r="A6597">
        <v>40044419</v>
      </c>
      <c r="B6597" t="s">
        <v>320</v>
      </c>
      <c r="C6597">
        <v>45276</v>
      </c>
      <c r="D6597">
        <v>75088</v>
      </c>
      <c r="E6597">
        <v>20232024</v>
      </c>
      <c r="F6597" t="s">
        <v>17</v>
      </c>
      <c r="G6597" t="s">
        <v>581</v>
      </c>
      <c r="H6597">
        <v>25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 t="s">
        <v>19</v>
      </c>
      <c r="P6597" t="str">
        <f>UPPER(Table1[[#This Row],[Venue]])</f>
        <v>HOME</v>
      </c>
    </row>
    <row r="6598" spans="1:16" hidden="1" x14ac:dyDescent="0.45">
      <c r="A6598">
        <v>40044419</v>
      </c>
      <c r="B6598" t="s">
        <v>320</v>
      </c>
      <c r="C6598">
        <v>45276</v>
      </c>
      <c r="D6598">
        <v>75088</v>
      </c>
      <c r="E6598">
        <v>20232024</v>
      </c>
      <c r="F6598" t="s">
        <v>17</v>
      </c>
      <c r="G6598" t="s">
        <v>102</v>
      </c>
      <c r="H6598">
        <v>27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 t="s">
        <v>19</v>
      </c>
      <c r="P6598" t="str">
        <f>UPPER(Table1[[#This Row],[Venue]])</f>
        <v>HOME</v>
      </c>
    </row>
    <row r="6599" spans="1:16" hidden="1" x14ac:dyDescent="0.45">
      <c r="A6599">
        <v>40044419</v>
      </c>
      <c r="B6599" t="s">
        <v>320</v>
      </c>
      <c r="C6599">
        <v>45276</v>
      </c>
      <c r="D6599">
        <v>75088</v>
      </c>
      <c r="E6599">
        <v>20232024</v>
      </c>
      <c r="F6599" t="s">
        <v>17</v>
      </c>
      <c r="G6599" t="s">
        <v>101</v>
      </c>
      <c r="H6599">
        <v>28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 t="s">
        <v>19</v>
      </c>
      <c r="P6599" t="str">
        <f>UPPER(Table1[[#This Row],[Venue]])</f>
        <v>HOME</v>
      </c>
    </row>
    <row r="6600" spans="1:16" hidden="1" x14ac:dyDescent="0.45">
      <c r="A6600">
        <v>40044419</v>
      </c>
      <c r="B6600" t="s">
        <v>320</v>
      </c>
      <c r="C6600">
        <v>45276</v>
      </c>
      <c r="D6600">
        <v>75088</v>
      </c>
      <c r="E6600">
        <v>20232024</v>
      </c>
      <c r="F6600" t="s">
        <v>17</v>
      </c>
      <c r="G6600" t="s">
        <v>495</v>
      </c>
      <c r="H6600">
        <v>35</v>
      </c>
      <c r="I6600">
        <v>1</v>
      </c>
      <c r="J6600">
        <v>1</v>
      </c>
      <c r="K6600">
        <v>1</v>
      </c>
      <c r="L6600">
        <v>0</v>
      </c>
      <c r="M6600">
        <v>0</v>
      </c>
      <c r="N6600">
        <v>0</v>
      </c>
      <c r="O6600" t="s">
        <v>19</v>
      </c>
      <c r="P6600" t="str">
        <f>UPPER(Table1[[#This Row],[Venue]])</f>
        <v>HOME</v>
      </c>
    </row>
    <row r="6601" spans="1:16" hidden="1" x14ac:dyDescent="0.45">
      <c r="A6601">
        <v>40044419</v>
      </c>
      <c r="B6601" t="s">
        <v>320</v>
      </c>
      <c r="C6601">
        <v>45276</v>
      </c>
      <c r="D6601">
        <v>75088</v>
      </c>
      <c r="E6601">
        <v>20232024</v>
      </c>
      <c r="F6601" t="s">
        <v>17</v>
      </c>
      <c r="G6601" t="s">
        <v>104</v>
      </c>
      <c r="H6601">
        <v>48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 t="s">
        <v>19</v>
      </c>
      <c r="P6601" t="str">
        <f>UPPER(Table1[[#This Row],[Venue]])</f>
        <v>HOME</v>
      </c>
    </row>
    <row r="6602" spans="1:16" hidden="1" x14ac:dyDescent="0.45">
      <c r="A6602">
        <v>40044419</v>
      </c>
      <c r="B6602" t="s">
        <v>320</v>
      </c>
      <c r="C6602">
        <v>45276</v>
      </c>
      <c r="D6602">
        <v>75088</v>
      </c>
      <c r="E6602">
        <v>20232024</v>
      </c>
      <c r="F6602" t="s">
        <v>17</v>
      </c>
      <c r="G6602" t="s">
        <v>106</v>
      </c>
      <c r="H6602">
        <v>67</v>
      </c>
      <c r="I6602">
        <v>1</v>
      </c>
      <c r="J6602">
        <v>1</v>
      </c>
      <c r="K6602">
        <v>1</v>
      </c>
      <c r="L6602">
        <v>0</v>
      </c>
      <c r="M6602">
        <v>0</v>
      </c>
      <c r="N6602">
        <v>0</v>
      </c>
      <c r="O6602" t="s">
        <v>19</v>
      </c>
      <c r="P6602" t="str">
        <f>UPPER(Table1[[#This Row],[Venue]])</f>
        <v>HOME</v>
      </c>
    </row>
    <row r="6603" spans="1:16" hidden="1" x14ac:dyDescent="0.45">
      <c r="A6603">
        <v>40044419</v>
      </c>
      <c r="B6603" t="s">
        <v>320</v>
      </c>
      <c r="C6603">
        <v>45276</v>
      </c>
      <c r="D6603">
        <v>75088</v>
      </c>
      <c r="E6603">
        <v>20232024</v>
      </c>
      <c r="F6603" t="s">
        <v>17</v>
      </c>
      <c r="G6603" t="s">
        <v>108</v>
      </c>
      <c r="H6603">
        <v>88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4</v>
      </c>
      <c r="O6603" t="s">
        <v>19</v>
      </c>
      <c r="P6603" t="str">
        <f>UPPER(Table1[[#This Row],[Venue]])</f>
        <v>HOME</v>
      </c>
    </row>
    <row r="6604" spans="1:16" hidden="1" x14ac:dyDescent="0.45">
      <c r="A6604">
        <v>40044419</v>
      </c>
      <c r="B6604" t="s">
        <v>320</v>
      </c>
      <c r="C6604">
        <v>45276</v>
      </c>
      <c r="D6604">
        <v>75088</v>
      </c>
      <c r="E6604">
        <v>20232024</v>
      </c>
      <c r="F6604" t="s">
        <v>17</v>
      </c>
      <c r="G6604" t="s">
        <v>37</v>
      </c>
      <c r="H6604">
        <v>90</v>
      </c>
      <c r="I6604">
        <v>0</v>
      </c>
      <c r="J6604">
        <v>0</v>
      </c>
      <c r="K6604">
        <v>1</v>
      </c>
      <c r="L6604">
        <v>0</v>
      </c>
      <c r="M6604">
        <v>0</v>
      </c>
      <c r="N6604">
        <v>0</v>
      </c>
      <c r="O6604" t="s">
        <v>19</v>
      </c>
      <c r="P6604" t="str">
        <f>UPPER(Table1[[#This Row],[Venue]])</f>
        <v>HOME</v>
      </c>
    </row>
    <row r="6605" spans="1:16" hidden="1" x14ac:dyDescent="0.45">
      <c r="A6605">
        <v>40044419</v>
      </c>
      <c r="B6605" t="s">
        <v>320</v>
      </c>
      <c r="C6605">
        <v>45276</v>
      </c>
      <c r="D6605">
        <v>75088</v>
      </c>
      <c r="E6605">
        <v>20232024</v>
      </c>
      <c r="F6605" t="s">
        <v>17</v>
      </c>
      <c r="G6605" t="s">
        <v>110</v>
      </c>
      <c r="H6605">
        <v>98</v>
      </c>
      <c r="I6605">
        <v>0</v>
      </c>
      <c r="J6605">
        <v>0</v>
      </c>
      <c r="K6605">
        <v>1</v>
      </c>
      <c r="L6605">
        <v>0</v>
      </c>
      <c r="M6605">
        <v>0</v>
      </c>
      <c r="N6605">
        <v>0</v>
      </c>
      <c r="O6605" t="s">
        <v>19</v>
      </c>
      <c r="P6605" t="str">
        <f>UPPER(Table1[[#This Row],[Venue]])</f>
        <v>HOME</v>
      </c>
    </row>
    <row r="6606" spans="1:16" hidden="1" x14ac:dyDescent="0.45">
      <c r="A6606">
        <v>40044419</v>
      </c>
      <c r="B6606" t="s">
        <v>320</v>
      </c>
      <c r="C6606">
        <v>45276</v>
      </c>
      <c r="D6606">
        <v>75088</v>
      </c>
      <c r="E6606">
        <v>20232024</v>
      </c>
      <c r="F6606" t="s">
        <v>17</v>
      </c>
      <c r="G6606" t="s">
        <v>190</v>
      </c>
      <c r="H6606">
        <v>1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 t="s">
        <v>40</v>
      </c>
      <c r="P6606" t="str">
        <f>UPPER(Table1[[#This Row],[Venue]])</f>
        <v>AWAY</v>
      </c>
    </row>
    <row r="6607" spans="1:16" hidden="1" x14ac:dyDescent="0.45">
      <c r="A6607">
        <v>40044419</v>
      </c>
      <c r="B6607" t="s">
        <v>320</v>
      </c>
      <c r="C6607">
        <v>45276</v>
      </c>
      <c r="D6607">
        <v>75088</v>
      </c>
      <c r="E6607">
        <v>20232024</v>
      </c>
      <c r="F6607" t="s">
        <v>17</v>
      </c>
      <c r="G6607" t="s">
        <v>60</v>
      </c>
      <c r="H6607">
        <v>4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2</v>
      </c>
      <c r="O6607" t="s">
        <v>40</v>
      </c>
      <c r="P6607" t="str">
        <f>UPPER(Table1[[#This Row],[Venue]])</f>
        <v>AWAY</v>
      </c>
    </row>
    <row r="6608" spans="1:16" hidden="1" x14ac:dyDescent="0.45">
      <c r="A6608">
        <v>40044419</v>
      </c>
      <c r="B6608" t="s">
        <v>320</v>
      </c>
      <c r="C6608">
        <v>45276</v>
      </c>
      <c r="D6608">
        <v>75088</v>
      </c>
      <c r="E6608">
        <v>20232024</v>
      </c>
      <c r="F6608" t="s">
        <v>17</v>
      </c>
      <c r="G6608" t="s">
        <v>279</v>
      </c>
      <c r="H6608">
        <v>5</v>
      </c>
      <c r="I6608">
        <v>1</v>
      </c>
      <c r="J6608">
        <v>0</v>
      </c>
      <c r="K6608">
        <v>1</v>
      </c>
      <c r="L6608">
        <v>1</v>
      </c>
      <c r="M6608">
        <v>0</v>
      </c>
      <c r="N6608">
        <v>0</v>
      </c>
      <c r="O6608" t="s">
        <v>40</v>
      </c>
      <c r="P6608" t="str">
        <f>UPPER(Table1[[#This Row],[Venue]])</f>
        <v>AWAY</v>
      </c>
    </row>
    <row r="6609" spans="1:16" hidden="1" x14ac:dyDescent="0.45">
      <c r="A6609">
        <v>40044419</v>
      </c>
      <c r="B6609" t="s">
        <v>320</v>
      </c>
      <c r="C6609">
        <v>45276</v>
      </c>
      <c r="D6609">
        <v>75088</v>
      </c>
      <c r="E6609">
        <v>20232024</v>
      </c>
      <c r="F6609" t="s">
        <v>17</v>
      </c>
      <c r="G6609" t="s">
        <v>61</v>
      </c>
      <c r="H6609">
        <v>6</v>
      </c>
      <c r="I6609">
        <v>2</v>
      </c>
      <c r="J6609">
        <v>1</v>
      </c>
      <c r="K6609">
        <v>1</v>
      </c>
      <c r="L6609">
        <v>1</v>
      </c>
      <c r="M6609">
        <v>0</v>
      </c>
      <c r="N6609">
        <v>0</v>
      </c>
      <c r="O6609" t="s">
        <v>40</v>
      </c>
      <c r="P6609" t="str">
        <f>UPPER(Table1[[#This Row],[Venue]])</f>
        <v>AWAY</v>
      </c>
    </row>
    <row r="6610" spans="1:16" hidden="1" x14ac:dyDescent="0.45">
      <c r="A6610">
        <v>40044419</v>
      </c>
      <c r="B6610" t="s">
        <v>320</v>
      </c>
      <c r="C6610">
        <v>45276</v>
      </c>
      <c r="D6610">
        <v>75088</v>
      </c>
      <c r="E6610">
        <v>20232024</v>
      </c>
      <c r="F6610" t="s">
        <v>17</v>
      </c>
      <c r="G6610" t="s">
        <v>62</v>
      </c>
      <c r="H6610">
        <v>7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 t="s">
        <v>40</v>
      </c>
      <c r="P6610" t="str">
        <f>UPPER(Table1[[#This Row],[Venue]])</f>
        <v>AWAY</v>
      </c>
    </row>
    <row r="6611" spans="1:16" hidden="1" x14ac:dyDescent="0.45">
      <c r="A6611">
        <v>40044419</v>
      </c>
      <c r="B6611" t="s">
        <v>320</v>
      </c>
      <c r="C6611">
        <v>45276</v>
      </c>
      <c r="D6611">
        <v>75088</v>
      </c>
      <c r="E6611">
        <v>20232024</v>
      </c>
      <c r="F6611" t="s">
        <v>17</v>
      </c>
      <c r="G6611" t="s">
        <v>42</v>
      </c>
      <c r="H6611">
        <v>8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 t="s">
        <v>40</v>
      </c>
      <c r="P6611" t="str">
        <f>UPPER(Table1[[#This Row],[Venue]])</f>
        <v>AWAY</v>
      </c>
    </row>
    <row r="6612" spans="1:16" hidden="1" x14ac:dyDescent="0.45">
      <c r="A6612">
        <v>40044419</v>
      </c>
      <c r="B6612" t="s">
        <v>320</v>
      </c>
      <c r="C6612">
        <v>45276</v>
      </c>
      <c r="D6612">
        <v>75088</v>
      </c>
      <c r="E6612">
        <v>20232024</v>
      </c>
      <c r="F6612" t="s">
        <v>17</v>
      </c>
      <c r="G6612" t="s">
        <v>280</v>
      </c>
      <c r="H6612">
        <v>9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 t="s">
        <v>40</v>
      </c>
      <c r="P6612" t="str">
        <f>UPPER(Table1[[#This Row],[Venue]])</f>
        <v>AWAY</v>
      </c>
    </row>
    <row r="6613" spans="1:16" hidden="1" x14ac:dyDescent="0.45">
      <c r="A6613">
        <v>40044419</v>
      </c>
      <c r="B6613" t="s">
        <v>320</v>
      </c>
      <c r="C6613">
        <v>45276</v>
      </c>
      <c r="D6613">
        <v>75088</v>
      </c>
      <c r="E6613">
        <v>20232024</v>
      </c>
      <c r="F6613" t="s">
        <v>17</v>
      </c>
      <c r="G6613" t="s">
        <v>63</v>
      </c>
      <c r="H6613">
        <v>10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 t="s">
        <v>40</v>
      </c>
      <c r="P6613" t="str">
        <f>UPPER(Table1[[#This Row],[Venue]])</f>
        <v>AWAY</v>
      </c>
    </row>
    <row r="6614" spans="1:16" hidden="1" x14ac:dyDescent="0.45">
      <c r="A6614">
        <v>40044419</v>
      </c>
      <c r="B6614" t="s">
        <v>320</v>
      </c>
      <c r="C6614">
        <v>45276</v>
      </c>
      <c r="D6614">
        <v>75088</v>
      </c>
      <c r="E6614">
        <v>20232024</v>
      </c>
      <c r="F6614" t="s">
        <v>17</v>
      </c>
      <c r="G6614" t="s">
        <v>128</v>
      </c>
      <c r="H6614">
        <v>12</v>
      </c>
      <c r="I6614">
        <v>2</v>
      </c>
      <c r="J6614">
        <v>1</v>
      </c>
      <c r="K6614">
        <v>1</v>
      </c>
      <c r="L6614">
        <v>1</v>
      </c>
      <c r="M6614">
        <v>0</v>
      </c>
      <c r="N6614">
        <v>2</v>
      </c>
      <c r="O6614" t="s">
        <v>40</v>
      </c>
      <c r="P6614" t="str">
        <f>UPPER(Table1[[#This Row],[Venue]])</f>
        <v>AWAY</v>
      </c>
    </row>
    <row r="6615" spans="1:16" hidden="1" x14ac:dyDescent="0.45">
      <c r="A6615">
        <v>40044419</v>
      </c>
      <c r="B6615" t="s">
        <v>320</v>
      </c>
      <c r="C6615">
        <v>45276</v>
      </c>
      <c r="D6615">
        <v>75088</v>
      </c>
      <c r="E6615">
        <v>20232024</v>
      </c>
      <c r="F6615" t="s">
        <v>17</v>
      </c>
      <c r="G6615" t="s">
        <v>281</v>
      </c>
      <c r="H6615">
        <v>13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 t="s">
        <v>40</v>
      </c>
      <c r="P6615" t="str">
        <f>UPPER(Table1[[#This Row],[Venue]])</f>
        <v>AWAY</v>
      </c>
    </row>
    <row r="6616" spans="1:16" hidden="1" x14ac:dyDescent="0.45">
      <c r="A6616">
        <v>40044419</v>
      </c>
      <c r="B6616" t="s">
        <v>320</v>
      </c>
      <c r="C6616">
        <v>45276</v>
      </c>
      <c r="D6616">
        <v>75088</v>
      </c>
      <c r="E6616">
        <v>20232024</v>
      </c>
      <c r="F6616" t="s">
        <v>17</v>
      </c>
      <c r="G6616" t="s">
        <v>341</v>
      </c>
      <c r="H6616">
        <v>17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0</v>
      </c>
      <c r="O6616" t="s">
        <v>40</v>
      </c>
      <c r="P6616" t="str">
        <f>UPPER(Table1[[#This Row],[Venue]])</f>
        <v>AWAY</v>
      </c>
    </row>
    <row r="6617" spans="1:16" hidden="1" x14ac:dyDescent="0.45">
      <c r="A6617">
        <v>40044419</v>
      </c>
      <c r="B6617" t="s">
        <v>320</v>
      </c>
      <c r="C6617">
        <v>45276</v>
      </c>
      <c r="D6617">
        <v>75088</v>
      </c>
      <c r="E6617">
        <v>20232024</v>
      </c>
      <c r="F6617" t="s">
        <v>17</v>
      </c>
      <c r="G6617" t="s">
        <v>68</v>
      </c>
      <c r="H6617">
        <v>25</v>
      </c>
      <c r="I6617">
        <v>2</v>
      </c>
      <c r="J6617">
        <v>0</v>
      </c>
      <c r="K6617">
        <v>1</v>
      </c>
      <c r="L6617">
        <v>2</v>
      </c>
      <c r="M6617">
        <v>0</v>
      </c>
      <c r="N6617">
        <v>0</v>
      </c>
      <c r="O6617" t="s">
        <v>40</v>
      </c>
      <c r="P6617" t="str">
        <f>UPPER(Table1[[#This Row],[Venue]])</f>
        <v>AWAY</v>
      </c>
    </row>
    <row r="6618" spans="1:16" hidden="1" x14ac:dyDescent="0.45">
      <c r="A6618">
        <v>40044419</v>
      </c>
      <c r="B6618" t="s">
        <v>320</v>
      </c>
      <c r="C6618">
        <v>45276</v>
      </c>
      <c r="D6618">
        <v>75088</v>
      </c>
      <c r="E6618">
        <v>20232024</v>
      </c>
      <c r="F6618" t="s">
        <v>17</v>
      </c>
      <c r="G6618" t="s">
        <v>427</v>
      </c>
      <c r="H6618">
        <v>31</v>
      </c>
      <c r="I6618">
        <v>0</v>
      </c>
      <c r="J6618">
        <v>0</v>
      </c>
      <c r="K6618">
        <v>1</v>
      </c>
      <c r="L6618">
        <v>0</v>
      </c>
      <c r="M6618">
        <v>0</v>
      </c>
      <c r="N6618">
        <v>0</v>
      </c>
      <c r="O6618" t="s">
        <v>40</v>
      </c>
      <c r="P6618" t="str">
        <f>UPPER(Table1[[#This Row],[Venue]])</f>
        <v>AWAY</v>
      </c>
    </row>
    <row r="6619" spans="1:16" hidden="1" x14ac:dyDescent="0.45">
      <c r="A6619">
        <v>40044419</v>
      </c>
      <c r="B6619" t="s">
        <v>320</v>
      </c>
      <c r="C6619">
        <v>45276</v>
      </c>
      <c r="D6619">
        <v>75088</v>
      </c>
      <c r="E6619">
        <v>20232024</v>
      </c>
      <c r="F6619" t="s">
        <v>17</v>
      </c>
      <c r="G6619" t="s">
        <v>322</v>
      </c>
      <c r="H6619">
        <v>40</v>
      </c>
      <c r="I6619">
        <v>1</v>
      </c>
      <c r="J6619">
        <v>0</v>
      </c>
      <c r="K6619">
        <v>1</v>
      </c>
      <c r="L6619">
        <v>1</v>
      </c>
      <c r="M6619">
        <v>0</v>
      </c>
      <c r="N6619">
        <v>2</v>
      </c>
      <c r="O6619" t="s">
        <v>40</v>
      </c>
      <c r="P6619" t="str">
        <f>UPPER(Table1[[#This Row],[Venue]])</f>
        <v>AWAY</v>
      </c>
    </row>
    <row r="6620" spans="1:16" hidden="1" x14ac:dyDescent="0.45">
      <c r="A6620">
        <v>40044419</v>
      </c>
      <c r="B6620" t="s">
        <v>320</v>
      </c>
      <c r="C6620">
        <v>45276</v>
      </c>
      <c r="D6620">
        <v>75088</v>
      </c>
      <c r="E6620">
        <v>20232024</v>
      </c>
      <c r="F6620" t="s">
        <v>17</v>
      </c>
      <c r="G6620" t="s">
        <v>429</v>
      </c>
      <c r="H6620">
        <v>44</v>
      </c>
      <c r="I6620">
        <v>0</v>
      </c>
      <c r="J6620">
        <v>0</v>
      </c>
      <c r="K6620">
        <v>1</v>
      </c>
      <c r="L6620">
        <v>0</v>
      </c>
      <c r="M6620">
        <v>0</v>
      </c>
      <c r="N6620">
        <v>0</v>
      </c>
      <c r="O6620" t="s">
        <v>40</v>
      </c>
      <c r="P6620" t="str">
        <f>UPPER(Table1[[#This Row],[Venue]])</f>
        <v>AWAY</v>
      </c>
    </row>
    <row r="6621" spans="1:16" hidden="1" x14ac:dyDescent="0.45">
      <c r="A6621">
        <v>40044419</v>
      </c>
      <c r="B6621" t="s">
        <v>320</v>
      </c>
      <c r="C6621">
        <v>45276</v>
      </c>
      <c r="D6621">
        <v>75088</v>
      </c>
      <c r="E6621">
        <v>20232024</v>
      </c>
      <c r="F6621" t="s">
        <v>17</v>
      </c>
      <c r="G6621" t="s">
        <v>71</v>
      </c>
      <c r="H6621">
        <v>55</v>
      </c>
      <c r="I6621">
        <v>0</v>
      </c>
      <c r="J6621">
        <v>0</v>
      </c>
      <c r="K6621">
        <v>1</v>
      </c>
      <c r="L6621">
        <v>0</v>
      </c>
      <c r="M6621">
        <v>0</v>
      </c>
      <c r="N6621">
        <v>0</v>
      </c>
      <c r="O6621" t="s">
        <v>40</v>
      </c>
      <c r="P6621" t="str">
        <f>UPPER(Table1[[#This Row],[Venue]])</f>
        <v>AWAY</v>
      </c>
    </row>
    <row r="6622" spans="1:16" hidden="1" x14ac:dyDescent="0.45">
      <c r="A6622">
        <v>40044419</v>
      </c>
      <c r="B6622" t="s">
        <v>320</v>
      </c>
      <c r="C6622">
        <v>45276</v>
      </c>
      <c r="D6622">
        <v>75088</v>
      </c>
      <c r="E6622">
        <v>20232024</v>
      </c>
      <c r="F6622" t="s">
        <v>17</v>
      </c>
      <c r="G6622" t="s">
        <v>72</v>
      </c>
      <c r="H6622">
        <v>86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 t="s">
        <v>40</v>
      </c>
      <c r="P6622" t="str">
        <f>UPPER(Table1[[#This Row],[Venue]])</f>
        <v>AWAY</v>
      </c>
    </row>
    <row r="6623" spans="1:16" hidden="1" x14ac:dyDescent="0.45">
      <c r="A6623">
        <v>40044419</v>
      </c>
      <c r="B6623" t="s">
        <v>320</v>
      </c>
      <c r="C6623">
        <v>45276</v>
      </c>
      <c r="D6623">
        <v>75088</v>
      </c>
      <c r="E6623">
        <v>20232024</v>
      </c>
      <c r="F6623" t="s">
        <v>17</v>
      </c>
      <c r="G6623" t="s">
        <v>191</v>
      </c>
      <c r="H6623">
        <v>89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0</v>
      </c>
      <c r="O6623" t="s">
        <v>40</v>
      </c>
      <c r="P6623" t="str">
        <f>UPPER(Table1[[#This Row],[Venue]])</f>
        <v>AWAY</v>
      </c>
    </row>
    <row r="6624" spans="1:16" hidden="1" x14ac:dyDescent="0.45">
      <c r="A6624">
        <v>40044419</v>
      </c>
      <c r="B6624" t="s">
        <v>320</v>
      </c>
      <c r="C6624">
        <v>45276</v>
      </c>
      <c r="D6624">
        <v>75088</v>
      </c>
      <c r="E6624">
        <v>20232024</v>
      </c>
      <c r="F6624" t="s">
        <v>17</v>
      </c>
      <c r="G6624" t="s">
        <v>74</v>
      </c>
      <c r="H6624">
        <v>92</v>
      </c>
      <c r="I6624">
        <v>1</v>
      </c>
      <c r="J6624">
        <v>1</v>
      </c>
      <c r="K6624">
        <v>1</v>
      </c>
      <c r="L6624">
        <v>0</v>
      </c>
      <c r="M6624">
        <v>0</v>
      </c>
      <c r="N6624">
        <v>0</v>
      </c>
      <c r="O6624" t="s">
        <v>40</v>
      </c>
      <c r="P6624" t="str">
        <f>UPPER(Table1[[#This Row],[Venue]])</f>
        <v>AWAY</v>
      </c>
    </row>
    <row r="6625" spans="1:16" hidden="1" x14ac:dyDescent="0.45">
      <c r="A6625">
        <v>40047034</v>
      </c>
      <c r="B6625" t="s">
        <v>194</v>
      </c>
      <c r="C6625">
        <v>45296</v>
      </c>
      <c r="D6625">
        <v>77703</v>
      </c>
      <c r="E6625">
        <v>20232024</v>
      </c>
      <c r="F6625" t="s">
        <v>17</v>
      </c>
      <c r="G6625" t="s">
        <v>130</v>
      </c>
      <c r="H6625">
        <v>1</v>
      </c>
      <c r="I6625">
        <v>0</v>
      </c>
      <c r="J6625">
        <v>0</v>
      </c>
      <c r="K6625">
        <v>1</v>
      </c>
      <c r="L6625">
        <v>0</v>
      </c>
      <c r="M6625">
        <v>0</v>
      </c>
      <c r="N6625">
        <v>0</v>
      </c>
      <c r="O6625" t="s">
        <v>19</v>
      </c>
      <c r="P6625" t="str">
        <f>UPPER(Table1[[#This Row],[Venue]])</f>
        <v>HOME</v>
      </c>
    </row>
    <row r="6626" spans="1:16" hidden="1" x14ac:dyDescent="0.45">
      <c r="A6626">
        <v>40047034</v>
      </c>
      <c r="B6626" t="s">
        <v>194</v>
      </c>
      <c r="C6626">
        <v>45296</v>
      </c>
      <c r="D6626">
        <v>77703</v>
      </c>
      <c r="E6626">
        <v>20232024</v>
      </c>
      <c r="F6626" t="s">
        <v>17</v>
      </c>
      <c r="G6626" t="s">
        <v>502</v>
      </c>
      <c r="H6626">
        <v>7</v>
      </c>
      <c r="I6626">
        <v>0</v>
      </c>
      <c r="J6626">
        <v>0</v>
      </c>
      <c r="K6626">
        <v>1</v>
      </c>
      <c r="L6626">
        <v>0</v>
      </c>
      <c r="M6626">
        <v>0</v>
      </c>
      <c r="N6626">
        <v>0</v>
      </c>
      <c r="O6626" t="s">
        <v>19</v>
      </c>
      <c r="P6626" t="str">
        <f>UPPER(Table1[[#This Row],[Venue]])</f>
        <v>HOME</v>
      </c>
    </row>
    <row r="6627" spans="1:16" hidden="1" x14ac:dyDescent="0.45">
      <c r="A6627">
        <v>40047034</v>
      </c>
      <c r="B6627" t="s">
        <v>194</v>
      </c>
      <c r="C6627">
        <v>45296</v>
      </c>
      <c r="D6627">
        <v>77703</v>
      </c>
      <c r="E6627">
        <v>20232024</v>
      </c>
      <c r="F6627" t="s">
        <v>17</v>
      </c>
      <c r="G6627" t="s">
        <v>335</v>
      </c>
      <c r="H6627">
        <v>10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0</v>
      </c>
      <c r="O6627" t="s">
        <v>19</v>
      </c>
      <c r="P6627" t="str">
        <f>UPPER(Table1[[#This Row],[Venue]])</f>
        <v>HOME</v>
      </c>
    </row>
    <row r="6628" spans="1:16" hidden="1" x14ac:dyDescent="0.45">
      <c r="A6628">
        <v>40047034</v>
      </c>
      <c r="B6628" t="s">
        <v>194</v>
      </c>
      <c r="C6628">
        <v>45296</v>
      </c>
      <c r="D6628">
        <v>77703</v>
      </c>
      <c r="E6628">
        <v>20232024</v>
      </c>
      <c r="F6628" t="s">
        <v>17</v>
      </c>
      <c r="G6628" t="s">
        <v>233</v>
      </c>
      <c r="H6628">
        <v>11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 t="s">
        <v>19</v>
      </c>
      <c r="P6628" t="str">
        <f>UPPER(Table1[[#This Row],[Venue]])</f>
        <v>HOME</v>
      </c>
    </row>
    <row r="6629" spans="1:16" hidden="1" x14ac:dyDescent="0.45">
      <c r="A6629">
        <v>40047034</v>
      </c>
      <c r="B6629" t="s">
        <v>194</v>
      </c>
      <c r="C6629">
        <v>45296</v>
      </c>
      <c r="D6629">
        <v>77703</v>
      </c>
      <c r="E6629">
        <v>20232024</v>
      </c>
      <c r="F6629" t="s">
        <v>17</v>
      </c>
      <c r="G6629" t="s">
        <v>197</v>
      </c>
      <c r="H6629">
        <v>15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 t="s">
        <v>19</v>
      </c>
      <c r="P6629" t="str">
        <f>UPPER(Table1[[#This Row],[Venue]])</f>
        <v>HOME</v>
      </c>
    </row>
    <row r="6630" spans="1:16" hidden="1" x14ac:dyDescent="0.45">
      <c r="A6630">
        <v>40047034</v>
      </c>
      <c r="B6630" t="s">
        <v>194</v>
      </c>
      <c r="C6630">
        <v>45296</v>
      </c>
      <c r="D6630">
        <v>77703</v>
      </c>
      <c r="E6630">
        <v>20232024</v>
      </c>
      <c r="F6630" t="s">
        <v>17</v>
      </c>
      <c r="G6630" t="s">
        <v>482</v>
      </c>
      <c r="H6630">
        <v>17</v>
      </c>
      <c r="I6630">
        <v>1</v>
      </c>
      <c r="J6630">
        <v>1</v>
      </c>
      <c r="K6630">
        <v>1</v>
      </c>
      <c r="L6630">
        <v>0</v>
      </c>
      <c r="M6630">
        <v>0</v>
      </c>
      <c r="N6630">
        <v>0</v>
      </c>
      <c r="O6630" t="s">
        <v>19</v>
      </c>
      <c r="P6630" t="str">
        <f>UPPER(Table1[[#This Row],[Venue]])</f>
        <v>HOME</v>
      </c>
    </row>
    <row r="6631" spans="1:16" hidden="1" x14ac:dyDescent="0.45">
      <c r="A6631">
        <v>40047034</v>
      </c>
      <c r="B6631" t="s">
        <v>194</v>
      </c>
      <c r="C6631">
        <v>45296</v>
      </c>
      <c r="D6631">
        <v>77703</v>
      </c>
      <c r="E6631">
        <v>20232024</v>
      </c>
      <c r="F6631" t="s">
        <v>17</v>
      </c>
      <c r="G6631" t="s">
        <v>287</v>
      </c>
      <c r="H6631">
        <v>22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 t="s">
        <v>19</v>
      </c>
      <c r="P6631" t="str">
        <f>UPPER(Table1[[#This Row],[Venue]])</f>
        <v>HOME</v>
      </c>
    </row>
    <row r="6632" spans="1:16" hidden="1" x14ac:dyDescent="0.45">
      <c r="A6632">
        <v>40047034</v>
      </c>
      <c r="B6632" t="s">
        <v>194</v>
      </c>
      <c r="C6632">
        <v>45296</v>
      </c>
      <c r="D6632">
        <v>77703</v>
      </c>
      <c r="E6632">
        <v>20232024</v>
      </c>
      <c r="F6632" t="s">
        <v>17</v>
      </c>
      <c r="G6632" t="s">
        <v>436</v>
      </c>
      <c r="H6632">
        <v>23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2</v>
      </c>
      <c r="O6632" t="s">
        <v>19</v>
      </c>
      <c r="P6632" t="str">
        <f>UPPER(Table1[[#This Row],[Venue]])</f>
        <v>HOME</v>
      </c>
    </row>
    <row r="6633" spans="1:16" hidden="1" x14ac:dyDescent="0.45">
      <c r="A6633">
        <v>40047034</v>
      </c>
      <c r="B6633" t="s">
        <v>194</v>
      </c>
      <c r="C6633">
        <v>45296</v>
      </c>
      <c r="D6633">
        <v>77703</v>
      </c>
      <c r="E6633">
        <v>20232024</v>
      </c>
      <c r="F6633" t="s">
        <v>17</v>
      </c>
      <c r="G6633" t="s">
        <v>260</v>
      </c>
      <c r="H6633">
        <v>24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 t="s">
        <v>19</v>
      </c>
      <c r="P6633" t="str">
        <f>UPPER(Table1[[#This Row],[Venue]])</f>
        <v>HOME</v>
      </c>
    </row>
    <row r="6634" spans="1:16" hidden="1" x14ac:dyDescent="0.45">
      <c r="A6634">
        <v>40047034</v>
      </c>
      <c r="B6634" t="s">
        <v>194</v>
      </c>
      <c r="C6634">
        <v>45296</v>
      </c>
      <c r="D6634">
        <v>77703</v>
      </c>
      <c r="E6634">
        <v>20232024</v>
      </c>
      <c r="F6634" t="s">
        <v>17</v>
      </c>
      <c r="G6634" t="s">
        <v>481</v>
      </c>
      <c r="H6634">
        <v>27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0</v>
      </c>
      <c r="O6634" t="s">
        <v>19</v>
      </c>
      <c r="P6634" t="str">
        <f>UPPER(Table1[[#This Row],[Venue]])</f>
        <v>HOME</v>
      </c>
    </row>
    <row r="6635" spans="1:16" hidden="1" x14ac:dyDescent="0.45">
      <c r="A6635">
        <v>40047034</v>
      </c>
      <c r="B6635" t="s">
        <v>194</v>
      </c>
      <c r="C6635">
        <v>45296</v>
      </c>
      <c r="D6635">
        <v>77703</v>
      </c>
      <c r="E6635">
        <v>20232024</v>
      </c>
      <c r="F6635" t="s">
        <v>17</v>
      </c>
      <c r="G6635" t="s">
        <v>582</v>
      </c>
      <c r="H6635">
        <v>36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 t="s">
        <v>19</v>
      </c>
      <c r="P6635" t="str">
        <f>UPPER(Table1[[#This Row],[Venue]])</f>
        <v>HOME</v>
      </c>
    </row>
    <row r="6636" spans="1:16" hidden="1" x14ac:dyDescent="0.45">
      <c r="A6636">
        <v>40047034</v>
      </c>
      <c r="B6636" t="s">
        <v>194</v>
      </c>
      <c r="C6636">
        <v>45296</v>
      </c>
      <c r="D6636">
        <v>77703</v>
      </c>
      <c r="E6636">
        <v>20232024</v>
      </c>
      <c r="F6636" t="s">
        <v>17</v>
      </c>
      <c r="G6636" t="s">
        <v>423</v>
      </c>
      <c r="H6636">
        <v>44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 t="s">
        <v>19</v>
      </c>
      <c r="P6636" t="str">
        <f>UPPER(Table1[[#This Row],[Venue]])</f>
        <v>HOME</v>
      </c>
    </row>
    <row r="6637" spans="1:16" hidden="1" x14ac:dyDescent="0.45">
      <c r="A6637">
        <v>40047034</v>
      </c>
      <c r="B6637" t="s">
        <v>194</v>
      </c>
      <c r="C6637">
        <v>45296</v>
      </c>
      <c r="D6637">
        <v>77703</v>
      </c>
      <c r="E6637">
        <v>20232024</v>
      </c>
      <c r="F6637" t="s">
        <v>17</v>
      </c>
      <c r="G6637" t="s">
        <v>205</v>
      </c>
      <c r="H6637">
        <v>63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 t="s">
        <v>19</v>
      </c>
      <c r="P6637" t="str">
        <f>UPPER(Table1[[#This Row],[Venue]])</f>
        <v>HOME</v>
      </c>
    </row>
    <row r="6638" spans="1:16" hidden="1" x14ac:dyDescent="0.45">
      <c r="A6638">
        <v>40047034</v>
      </c>
      <c r="B6638" t="s">
        <v>194</v>
      </c>
      <c r="C6638">
        <v>45296</v>
      </c>
      <c r="D6638">
        <v>77703</v>
      </c>
      <c r="E6638">
        <v>20232024</v>
      </c>
      <c r="F6638" t="s">
        <v>17</v>
      </c>
      <c r="G6638" t="s">
        <v>206</v>
      </c>
      <c r="H6638">
        <v>64</v>
      </c>
      <c r="I6638">
        <v>2</v>
      </c>
      <c r="J6638">
        <v>0</v>
      </c>
      <c r="K6638">
        <v>1</v>
      </c>
      <c r="L6638">
        <v>2</v>
      </c>
      <c r="M6638">
        <v>0</v>
      </c>
      <c r="N6638">
        <v>2</v>
      </c>
      <c r="O6638" t="s">
        <v>19</v>
      </c>
      <c r="P6638" t="str">
        <f>UPPER(Table1[[#This Row],[Venue]])</f>
        <v>HOME</v>
      </c>
    </row>
    <row r="6639" spans="1:16" hidden="1" x14ac:dyDescent="0.45">
      <c r="A6639">
        <v>40047034</v>
      </c>
      <c r="B6639" t="s">
        <v>194</v>
      </c>
      <c r="C6639">
        <v>45296</v>
      </c>
      <c r="D6639">
        <v>77703</v>
      </c>
      <c r="E6639">
        <v>20232024</v>
      </c>
      <c r="F6639" t="s">
        <v>17</v>
      </c>
      <c r="G6639" t="s">
        <v>207</v>
      </c>
      <c r="H6639">
        <v>71</v>
      </c>
      <c r="I6639">
        <v>1</v>
      </c>
      <c r="J6639">
        <v>1</v>
      </c>
      <c r="K6639">
        <v>1</v>
      </c>
      <c r="L6639">
        <v>0</v>
      </c>
      <c r="M6639">
        <v>0</v>
      </c>
      <c r="N6639">
        <v>0</v>
      </c>
      <c r="O6639" t="s">
        <v>19</v>
      </c>
      <c r="P6639" t="str">
        <f>UPPER(Table1[[#This Row],[Venue]])</f>
        <v>HOME</v>
      </c>
    </row>
    <row r="6640" spans="1:16" hidden="1" x14ac:dyDescent="0.45">
      <c r="A6640">
        <v>40047034</v>
      </c>
      <c r="B6640" t="s">
        <v>194</v>
      </c>
      <c r="C6640">
        <v>45296</v>
      </c>
      <c r="D6640">
        <v>77703</v>
      </c>
      <c r="E6640">
        <v>20232024</v>
      </c>
      <c r="F6640" t="s">
        <v>17</v>
      </c>
      <c r="G6640" t="s">
        <v>156</v>
      </c>
      <c r="H6640">
        <v>77</v>
      </c>
      <c r="I6640">
        <v>0</v>
      </c>
      <c r="J6640">
        <v>0</v>
      </c>
      <c r="K6640">
        <v>1</v>
      </c>
      <c r="L6640">
        <v>0</v>
      </c>
      <c r="M6640">
        <v>0</v>
      </c>
      <c r="N6640">
        <v>0</v>
      </c>
      <c r="O6640" t="s">
        <v>19</v>
      </c>
      <c r="P6640" t="str">
        <f>UPPER(Table1[[#This Row],[Venue]])</f>
        <v>HOME</v>
      </c>
    </row>
    <row r="6641" spans="1:16" hidden="1" x14ac:dyDescent="0.45">
      <c r="A6641">
        <v>40047034</v>
      </c>
      <c r="B6641" t="s">
        <v>194</v>
      </c>
      <c r="C6641">
        <v>45296</v>
      </c>
      <c r="D6641">
        <v>77703</v>
      </c>
      <c r="E6641">
        <v>20232024</v>
      </c>
      <c r="F6641" t="s">
        <v>17</v>
      </c>
      <c r="G6641" t="s">
        <v>198</v>
      </c>
      <c r="H6641">
        <v>86</v>
      </c>
      <c r="I6641">
        <v>2</v>
      </c>
      <c r="J6641">
        <v>1</v>
      </c>
      <c r="K6641">
        <v>1</v>
      </c>
      <c r="L6641">
        <v>1</v>
      </c>
      <c r="M6641">
        <v>0</v>
      </c>
      <c r="N6641">
        <v>0</v>
      </c>
      <c r="O6641" t="s">
        <v>19</v>
      </c>
      <c r="P6641" t="str">
        <f>UPPER(Table1[[#This Row],[Venue]])</f>
        <v>HOME</v>
      </c>
    </row>
    <row r="6642" spans="1:16" hidden="1" x14ac:dyDescent="0.45">
      <c r="A6642">
        <v>40047034</v>
      </c>
      <c r="B6642" t="s">
        <v>194</v>
      </c>
      <c r="C6642">
        <v>45296</v>
      </c>
      <c r="D6642">
        <v>77703</v>
      </c>
      <c r="E6642">
        <v>20232024</v>
      </c>
      <c r="F6642" t="s">
        <v>17</v>
      </c>
      <c r="G6642" t="s">
        <v>211</v>
      </c>
      <c r="H6642">
        <v>92</v>
      </c>
      <c r="I6642">
        <v>2</v>
      </c>
      <c r="J6642">
        <v>1</v>
      </c>
      <c r="K6642">
        <v>1</v>
      </c>
      <c r="L6642">
        <v>1</v>
      </c>
      <c r="M6642">
        <v>0</v>
      </c>
      <c r="N6642">
        <v>0</v>
      </c>
      <c r="O6642" t="s">
        <v>19</v>
      </c>
      <c r="P6642" t="str">
        <f>UPPER(Table1[[#This Row],[Venue]])</f>
        <v>HOME</v>
      </c>
    </row>
    <row r="6643" spans="1:16" hidden="1" x14ac:dyDescent="0.45">
      <c r="A6643">
        <v>40047034</v>
      </c>
      <c r="B6643" t="s">
        <v>194</v>
      </c>
      <c r="C6643">
        <v>45296</v>
      </c>
      <c r="D6643">
        <v>77703</v>
      </c>
      <c r="E6643">
        <v>20232024</v>
      </c>
      <c r="F6643" t="s">
        <v>17</v>
      </c>
      <c r="G6643" t="s">
        <v>212</v>
      </c>
      <c r="H6643">
        <v>1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 t="s">
        <v>40</v>
      </c>
      <c r="P6643" t="str">
        <f>UPPER(Table1[[#This Row],[Venue]])</f>
        <v>AWAY</v>
      </c>
    </row>
    <row r="6644" spans="1:16" hidden="1" x14ac:dyDescent="0.45">
      <c r="A6644">
        <v>40047034</v>
      </c>
      <c r="B6644" t="s">
        <v>194</v>
      </c>
      <c r="C6644">
        <v>45296</v>
      </c>
      <c r="D6644">
        <v>77703</v>
      </c>
      <c r="E6644">
        <v>20232024</v>
      </c>
      <c r="F6644" t="s">
        <v>17</v>
      </c>
      <c r="G6644" t="s">
        <v>213</v>
      </c>
      <c r="H6644">
        <v>5</v>
      </c>
      <c r="I6644">
        <v>8</v>
      </c>
      <c r="J6644">
        <v>2</v>
      </c>
      <c r="K6644">
        <v>1</v>
      </c>
      <c r="L6644">
        <v>6</v>
      </c>
      <c r="M6644">
        <v>0</v>
      </c>
      <c r="N6644">
        <v>0</v>
      </c>
      <c r="O6644" t="s">
        <v>40</v>
      </c>
      <c r="P6644" t="str">
        <f>UPPER(Table1[[#This Row],[Venue]])</f>
        <v>AWAY</v>
      </c>
    </row>
    <row r="6645" spans="1:16" hidden="1" x14ac:dyDescent="0.45">
      <c r="A6645">
        <v>40047034</v>
      </c>
      <c r="B6645" t="s">
        <v>194</v>
      </c>
      <c r="C6645">
        <v>45296</v>
      </c>
      <c r="D6645">
        <v>77703</v>
      </c>
      <c r="E6645">
        <v>20232024</v>
      </c>
      <c r="F6645" t="s">
        <v>17</v>
      </c>
      <c r="G6645" t="s">
        <v>268</v>
      </c>
      <c r="H6645">
        <v>6</v>
      </c>
      <c r="I6645">
        <v>0</v>
      </c>
      <c r="J6645">
        <v>0</v>
      </c>
      <c r="K6645">
        <v>1</v>
      </c>
      <c r="L6645">
        <v>0</v>
      </c>
      <c r="M6645">
        <v>0</v>
      </c>
      <c r="N6645">
        <v>0</v>
      </c>
      <c r="O6645" t="s">
        <v>40</v>
      </c>
      <c r="P6645" t="str">
        <f>UPPER(Table1[[#This Row],[Venue]])</f>
        <v>AWAY</v>
      </c>
    </row>
    <row r="6646" spans="1:16" hidden="1" x14ac:dyDescent="0.45">
      <c r="A6646">
        <v>40047034</v>
      </c>
      <c r="B6646" t="s">
        <v>194</v>
      </c>
      <c r="C6646">
        <v>45296</v>
      </c>
      <c r="D6646">
        <v>77703</v>
      </c>
      <c r="E6646">
        <v>20232024</v>
      </c>
      <c r="F6646" t="s">
        <v>17</v>
      </c>
      <c r="G6646" t="s">
        <v>214</v>
      </c>
      <c r="H6646">
        <v>7</v>
      </c>
      <c r="I6646">
        <v>1</v>
      </c>
      <c r="J6646">
        <v>1</v>
      </c>
      <c r="K6646">
        <v>1</v>
      </c>
      <c r="L6646">
        <v>0</v>
      </c>
      <c r="M6646">
        <v>0</v>
      </c>
      <c r="N6646">
        <v>0</v>
      </c>
      <c r="O6646" t="s">
        <v>40</v>
      </c>
      <c r="P6646" t="str">
        <f>UPPER(Table1[[#This Row],[Venue]])</f>
        <v>AWAY</v>
      </c>
    </row>
    <row r="6647" spans="1:16" hidden="1" x14ac:dyDescent="0.45">
      <c r="A6647">
        <v>40047034</v>
      </c>
      <c r="B6647" t="s">
        <v>194</v>
      </c>
      <c r="C6647">
        <v>45296</v>
      </c>
      <c r="D6647">
        <v>77703</v>
      </c>
      <c r="E6647">
        <v>20232024</v>
      </c>
      <c r="F6647" t="s">
        <v>17</v>
      </c>
      <c r="G6647" t="s">
        <v>215</v>
      </c>
      <c r="H6647">
        <v>9</v>
      </c>
      <c r="I6647">
        <v>2</v>
      </c>
      <c r="J6647">
        <v>1</v>
      </c>
      <c r="K6647">
        <v>1</v>
      </c>
      <c r="L6647">
        <v>1</v>
      </c>
      <c r="M6647">
        <v>0</v>
      </c>
      <c r="N6647">
        <v>0</v>
      </c>
      <c r="O6647" t="s">
        <v>40</v>
      </c>
      <c r="P6647" t="str">
        <f>UPPER(Table1[[#This Row],[Venue]])</f>
        <v>AWAY</v>
      </c>
    </row>
    <row r="6648" spans="1:16" hidden="1" x14ac:dyDescent="0.45">
      <c r="A6648">
        <v>40047034</v>
      </c>
      <c r="B6648" t="s">
        <v>194</v>
      </c>
      <c r="C6648">
        <v>45296</v>
      </c>
      <c r="D6648">
        <v>77703</v>
      </c>
      <c r="E6648">
        <v>20232024</v>
      </c>
      <c r="F6648" t="s">
        <v>17</v>
      </c>
      <c r="G6648" t="s">
        <v>441</v>
      </c>
      <c r="H6648">
        <v>11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0</v>
      </c>
      <c r="O6648" t="s">
        <v>40</v>
      </c>
      <c r="P6648" t="str">
        <f>UPPER(Table1[[#This Row],[Venue]])</f>
        <v>AWAY</v>
      </c>
    </row>
    <row r="6649" spans="1:16" hidden="1" x14ac:dyDescent="0.45">
      <c r="A6649">
        <v>40047034</v>
      </c>
      <c r="B6649" t="s">
        <v>194</v>
      </c>
      <c r="C6649">
        <v>45296</v>
      </c>
      <c r="D6649">
        <v>77703</v>
      </c>
      <c r="E6649">
        <v>20232024</v>
      </c>
      <c r="F6649" t="s">
        <v>17</v>
      </c>
      <c r="G6649" t="s">
        <v>216</v>
      </c>
      <c r="H6649">
        <v>14</v>
      </c>
      <c r="I6649">
        <v>1</v>
      </c>
      <c r="J6649">
        <v>0</v>
      </c>
      <c r="K6649">
        <v>1</v>
      </c>
      <c r="L6649">
        <v>1</v>
      </c>
      <c r="M6649">
        <v>0</v>
      </c>
      <c r="N6649">
        <v>0</v>
      </c>
      <c r="O6649" t="s">
        <v>40</v>
      </c>
      <c r="P6649" t="str">
        <f>UPPER(Table1[[#This Row],[Venue]])</f>
        <v>AWAY</v>
      </c>
    </row>
    <row r="6650" spans="1:16" hidden="1" x14ac:dyDescent="0.45">
      <c r="A6650">
        <v>40047034</v>
      </c>
      <c r="B6650" t="s">
        <v>194</v>
      </c>
      <c r="C6650">
        <v>45296</v>
      </c>
      <c r="D6650">
        <v>77703</v>
      </c>
      <c r="E6650">
        <v>20232024</v>
      </c>
      <c r="F6650" t="s">
        <v>17</v>
      </c>
      <c r="G6650" t="s">
        <v>545</v>
      </c>
      <c r="H6650">
        <v>15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 t="s">
        <v>40</v>
      </c>
      <c r="P6650" t="str">
        <f>UPPER(Table1[[#This Row],[Venue]])</f>
        <v>AWAY</v>
      </c>
    </row>
    <row r="6651" spans="1:16" hidden="1" x14ac:dyDescent="0.45">
      <c r="A6651">
        <v>40047034</v>
      </c>
      <c r="B6651" t="s">
        <v>194</v>
      </c>
      <c r="C6651">
        <v>45296</v>
      </c>
      <c r="D6651">
        <v>77703</v>
      </c>
      <c r="E6651">
        <v>20232024</v>
      </c>
      <c r="F6651" t="s">
        <v>17</v>
      </c>
      <c r="G6651" t="s">
        <v>218</v>
      </c>
      <c r="H6651">
        <v>17</v>
      </c>
      <c r="I6651">
        <v>3</v>
      </c>
      <c r="J6651">
        <v>1</v>
      </c>
      <c r="K6651">
        <v>1</v>
      </c>
      <c r="L6651">
        <v>2</v>
      </c>
      <c r="M6651">
        <v>0</v>
      </c>
      <c r="N6651">
        <v>0</v>
      </c>
      <c r="O6651" t="s">
        <v>40</v>
      </c>
      <c r="P6651" t="str">
        <f>UPPER(Table1[[#This Row],[Venue]])</f>
        <v>AWAY</v>
      </c>
    </row>
    <row r="6652" spans="1:16" hidden="1" x14ac:dyDescent="0.45">
      <c r="A6652">
        <v>40047034</v>
      </c>
      <c r="B6652" t="s">
        <v>194</v>
      </c>
      <c r="C6652">
        <v>45296</v>
      </c>
      <c r="D6652">
        <v>77703</v>
      </c>
      <c r="E6652">
        <v>20232024</v>
      </c>
      <c r="F6652" t="s">
        <v>17</v>
      </c>
      <c r="G6652" t="s">
        <v>224</v>
      </c>
      <c r="H6652">
        <v>18</v>
      </c>
      <c r="I6652">
        <v>1</v>
      </c>
      <c r="J6652">
        <v>1</v>
      </c>
      <c r="K6652">
        <v>1</v>
      </c>
      <c r="L6652">
        <v>0</v>
      </c>
      <c r="M6652">
        <v>0</v>
      </c>
      <c r="N6652">
        <v>0</v>
      </c>
      <c r="O6652" t="s">
        <v>40</v>
      </c>
      <c r="P6652" t="str">
        <f>UPPER(Table1[[#This Row],[Venue]])</f>
        <v>AWAY</v>
      </c>
    </row>
    <row r="6653" spans="1:16" hidden="1" x14ac:dyDescent="0.45">
      <c r="A6653">
        <v>40047034</v>
      </c>
      <c r="B6653" t="s">
        <v>194</v>
      </c>
      <c r="C6653">
        <v>45296</v>
      </c>
      <c r="D6653">
        <v>77703</v>
      </c>
      <c r="E6653">
        <v>20232024</v>
      </c>
      <c r="F6653" t="s">
        <v>17</v>
      </c>
      <c r="G6653" t="s">
        <v>219</v>
      </c>
      <c r="H6653">
        <v>23</v>
      </c>
      <c r="I6653">
        <v>2</v>
      </c>
      <c r="J6653">
        <v>0</v>
      </c>
      <c r="K6653">
        <v>1</v>
      </c>
      <c r="L6653">
        <v>2</v>
      </c>
      <c r="M6653">
        <v>0</v>
      </c>
      <c r="N6653">
        <v>0</v>
      </c>
      <c r="O6653" t="s">
        <v>40</v>
      </c>
      <c r="P6653" t="str">
        <f>UPPER(Table1[[#This Row],[Venue]])</f>
        <v>AWAY</v>
      </c>
    </row>
    <row r="6654" spans="1:16" hidden="1" x14ac:dyDescent="0.45">
      <c r="A6654">
        <v>40047034</v>
      </c>
      <c r="B6654" t="s">
        <v>194</v>
      </c>
      <c r="C6654">
        <v>45296</v>
      </c>
      <c r="D6654">
        <v>77703</v>
      </c>
      <c r="E6654">
        <v>20232024</v>
      </c>
      <c r="F6654" t="s">
        <v>17</v>
      </c>
      <c r="G6654" t="s">
        <v>220</v>
      </c>
      <c r="H6654">
        <v>24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0</v>
      </c>
      <c r="O6654" t="s">
        <v>40</v>
      </c>
      <c r="P6654" t="str">
        <f>UPPER(Table1[[#This Row],[Venue]])</f>
        <v>AWAY</v>
      </c>
    </row>
    <row r="6655" spans="1:16" hidden="1" x14ac:dyDescent="0.45">
      <c r="A6655">
        <v>40047034</v>
      </c>
      <c r="B6655" t="s">
        <v>194</v>
      </c>
      <c r="C6655">
        <v>45296</v>
      </c>
      <c r="D6655">
        <v>77703</v>
      </c>
      <c r="E6655">
        <v>20232024</v>
      </c>
      <c r="F6655" t="s">
        <v>17</v>
      </c>
      <c r="G6655" t="s">
        <v>221</v>
      </c>
      <c r="H6655">
        <v>25</v>
      </c>
      <c r="I6655">
        <v>2</v>
      </c>
      <c r="J6655">
        <v>2</v>
      </c>
      <c r="K6655">
        <v>1</v>
      </c>
      <c r="L6655">
        <v>0</v>
      </c>
      <c r="M6655">
        <v>0</v>
      </c>
      <c r="N6655">
        <v>0</v>
      </c>
      <c r="O6655" t="s">
        <v>40</v>
      </c>
      <c r="P6655" t="str">
        <f>UPPER(Table1[[#This Row],[Venue]])</f>
        <v>AWAY</v>
      </c>
    </row>
    <row r="6656" spans="1:16" hidden="1" x14ac:dyDescent="0.45">
      <c r="A6656">
        <v>40047034</v>
      </c>
      <c r="B6656" t="s">
        <v>194</v>
      </c>
      <c r="C6656">
        <v>45296</v>
      </c>
      <c r="D6656">
        <v>77703</v>
      </c>
      <c r="E6656">
        <v>20232024</v>
      </c>
      <c r="F6656" t="s">
        <v>17</v>
      </c>
      <c r="G6656" t="s">
        <v>223</v>
      </c>
      <c r="H6656">
        <v>37</v>
      </c>
      <c r="I6656">
        <v>0</v>
      </c>
      <c r="J6656">
        <v>0</v>
      </c>
      <c r="K6656">
        <v>1</v>
      </c>
      <c r="L6656">
        <v>0</v>
      </c>
      <c r="M6656">
        <v>0</v>
      </c>
      <c r="N6656">
        <v>0</v>
      </c>
      <c r="O6656" t="s">
        <v>40</v>
      </c>
      <c r="P6656" t="str">
        <f>UPPER(Table1[[#This Row],[Venue]])</f>
        <v>AWAY</v>
      </c>
    </row>
    <row r="6657" spans="1:16" hidden="1" x14ac:dyDescent="0.45">
      <c r="A6657">
        <v>40047034</v>
      </c>
      <c r="B6657" t="s">
        <v>194</v>
      </c>
      <c r="C6657">
        <v>45296</v>
      </c>
      <c r="D6657">
        <v>77703</v>
      </c>
      <c r="E6657">
        <v>20232024</v>
      </c>
      <c r="F6657" t="s">
        <v>17</v>
      </c>
      <c r="G6657" t="s">
        <v>230</v>
      </c>
      <c r="H6657">
        <v>61</v>
      </c>
      <c r="I6657">
        <v>0</v>
      </c>
      <c r="J6657">
        <v>0</v>
      </c>
      <c r="K6657">
        <v>1</v>
      </c>
      <c r="L6657">
        <v>0</v>
      </c>
      <c r="M6657">
        <v>0</v>
      </c>
      <c r="N6657">
        <v>0</v>
      </c>
      <c r="O6657" t="s">
        <v>40</v>
      </c>
      <c r="P6657" t="str">
        <f>UPPER(Table1[[#This Row],[Venue]])</f>
        <v>AWAY</v>
      </c>
    </row>
    <row r="6658" spans="1:16" hidden="1" x14ac:dyDescent="0.45">
      <c r="A6658">
        <v>40047034</v>
      </c>
      <c r="B6658" t="s">
        <v>194</v>
      </c>
      <c r="C6658">
        <v>45296</v>
      </c>
      <c r="D6658">
        <v>77703</v>
      </c>
      <c r="E6658">
        <v>20232024</v>
      </c>
      <c r="F6658" t="s">
        <v>17</v>
      </c>
      <c r="G6658" t="s">
        <v>50</v>
      </c>
      <c r="H6658">
        <v>63</v>
      </c>
      <c r="I6658">
        <v>1</v>
      </c>
      <c r="J6658">
        <v>0</v>
      </c>
      <c r="K6658">
        <v>1</v>
      </c>
      <c r="L6658">
        <v>1</v>
      </c>
      <c r="M6658">
        <v>0</v>
      </c>
      <c r="N6658">
        <v>0</v>
      </c>
      <c r="O6658" t="s">
        <v>40</v>
      </c>
      <c r="P6658" t="str">
        <f>UPPER(Table1[[#This Row],[Venue]])</f>
        <v>AWAY</v>
      </c>
    </row>
    <row r="6659" spans="1:16" hidden="1" x14ac:dyDescent="0.45">
      <c r="A6659">
        <v>40047034</v>
      </c>
      <c r="B6659" t="s">
        <v>194</v>
      </c>
      <c r="C6659">
        <v>45296</v>
      </c>
      <c r="D6659">
        <v>77703</v>
      </c>
      <c r="E6659">
        <v>20232024</v>
      </c>
      <c r="F6659" t="s">
        <v>17</v>
      </c>
      <c r="G6659" t="s">
        <v>269</v>
      </c>
      <c r="H6659">
        <v>71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 t="s">
        <v>40</v>
      </c>
      <c r="P6659" t="str">
        <f>UPPER(Table1[[#This Row],[Venue]])</f>
        <v>AWAY</v>
      </c>
    </row>
    <row r="6660" spans="1:16" hidden="1" x14ac:dyDescent="0.45">
      <c r="A6660">
        <v>40047034</v>
      </c>
      <c r="B6660" t="s">
        <v>194</v>
      </c>
      <c r="C6660">
        <v>45296</v>
      </c>
      <c r="D6660">
        <v>77703</v>
      </c>
      <c r="E6660">
        <v>20232024</v>
      </c>
      <c r="F6660" t="s">
        <v>17</v>
      </c>
      <c r="G6660" t="s">
        <v>227</v>
      </c>
      <c r="H6660">
        <v>74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 t="s">
        <v>40</v>
      </c>
      <c r="P6660" t="str">
        <f>UPPER(Table1[[#This Row],[Venue]])</f>
        <v>AWAY</v>
      </c>
    </row>
    <row r="6661" spans="1:16" hidden="1" x14ac:dyDescent="0.45">
      <c r="A6661">
        <v>40047034</v>
      </c>
      <c r="B6661" t="s">
        <v>194</v>
      </c>
      <c r="C6661">
        <v>45296</v>
      </c>
      <c r="D6661">
        <v>77703</v>
      </c>
      <c r="E6661">
        <v>20232024</v>
      </c>
      <c r="F6661" t="s">
        <v>17</v>
      </c>
      <c r="G6661" t="s">
        <v>228</v>
      </c>
      <c r="H6661">
        <v>77</v>
      </c>
      <c r="I6661">
        <v>2</v>
      </c>
      <c r="J6661">
        <v>2</v>
      </c>
      <c r="K6661">
        <v>1</v>
      </c>
      <c r="L6661">
        <v>0</v>
      </c>
      <c r="M6661">
        <v>0</v>
      </c>
      <c r="N6661">
        <v>0</v>
      </c>
      <c r="O6661" t="s">
        <v>40</v>
      </c>
      <c r="P6661" t="str">
        <f>UPPER(Table1[[#This Row],[Venue]])</f>
        <v>AWAY</v>
      </c>
    </row>
    <row r="6662" spans="1:16" hidden="1" x14ac:dyDescent="0.45">
      <c r="A6662">
        <v>40047034</v>
      </c>
      <c r="B6662" t="s">
        <v>194</v>
      </c>
      <c r="C6662">
        <v>45296</v>
      </c>
      <c r="D6662">
        <v>77703</v>
      </c>
      <c r="E6662">
        <v>20232024</v>
      </c>
      <c r="F6662" t="s">
        <v>17</v>
      </c>
      <c r="G6662" t="s">
        <v>231</v>
      </c>
      <c r="H6662">
        <v>97</v>
      </c>
      <c r="I6662">
        <v>8</v>
      </c>
      <c r="J6662">
        <v>5</v>
      </c>
      <c r="K6662">
        <v>1</v>
      </c>
      <c r="L6662">
        <v>3</v>
      </c>
      <c r="M6662">
        <v>0</v>
      </c>
      <c r="N6662">
        <v>0</v>
      </c>
      <c r="O6662" t="s">
        <v>40</v>
      </c>
      <c r="P6662" t="str">
        <f>UPPER(Table1[[#This Row],[Venue]])</f>
        <v>AWAY</v>
      </c>
    </row>
    <row r="6663" spans="1:16" hidden="1" x14ac:dyDescent="0.45">
      <c r="A6663">
        <v>40047033</v>
      </c>
      <c r="B6663" t="s">
        <v>583</v>
      </c>
      <c r="C6663">
        <v>45297</v>
      </c>
      <c r="D6663">
        <v>77702</v>
      </c>
      <c r="E6663">
        <v>20232024</v>
      </c>
      <c r="F6663" t="s">
        <v>17</v>
      </c>
      <c r="G6663" t="s">
        <v>505</v>
      </c>
      <c r="H6663">
        <v>7</v>
      </c>
      <c r="I6663">
        <v>0</v>
      </c>
      <c r="J6663">
        <v>0</v>
      </c>
      <c r="K6663">
        <v>1</v>
      </c>
      <c r="L6663">
        <v>0</v>
      </c>
      <c r="M6663">
        <v>0</v>
      </c>
      <c r="N6663">
        <v>0</v>
      </c>
      <c r="O6663" t="s">
        <v>19</v>
      </c>
      <c r="P6663" t="str">
        <f>UPPER(Table1[[#This Row],[Venue]])</f>
        <v>HOME</v>
      </c>
    </row>
    <row r="6664" spans="1:16" hidden="1" x14ac:dyDescent="0.45">
      <c r="A6664">
        <v>40047033</v>
      </c>
      <c r="B6664" t="s">
        <v>583</v>
      </c>
      <c r="C6664">
        <v>45297</v>
      </c>
      <c r="D6664">
        <v>77702</v>
      </c>
      <c r="E6664">
        <v>20232024</v>
      </c>
      <c r="F6664" t="s">
        <v>17</v>
      </c>
      <c r="G6664" t="s">
        <v>506</v>
      </c>
      <c r="H6664">
        <v>8</v>
      </c>
      <c r="I6664">
        <v>3</v>
      </c>
      <c r="J6664">
        <v>2</v>
      </c>
      <c r="K6664">
        <v>1</v>
      </c>
      <c r="L6664">
        <v>1</v>
      </c>
      <c r="M6664">
        <v>0</v>
      </c>
      <c r="N6664">
        <v>0</v>
      </c>
      <c r="O6664" t="s">
        <v>19</v>
      </c>
      <c r="P6664" t="str">
        <f>UPPER(Table1[[#This Row],[Venue]])</f>
        <v>HOME</v>
      </c>
    </row>
    <row r="6665" spans="1:16" hidden="1" x14ac:dyDescent="0.45">
      <c r="A6665">
        <v>40047033</v>
      </c>
      <c r="B6665" t="s">
        <v>583</v>
      </c>
      <c r="C6665">
        <v>45297</v>
      </c>
      <c r="D6665">
        <v>77702</v>
      </c>
      <c r="E6665">
        <v>20232024</v>
      </c>
      <c r="F6665" t="s">
        <v>17</v>
      </c>
      <c r="G6665" t="s">
        <v>507</v>
      </c>
      <c r="H6665">
        <v>9</v>
      </c>
      <c r="I6665">
        <v>0</v>
      </c>
      <c r="J6665">
        <v>0</v>
      </c>
      <c r="K6665">
        <v>1</v>
      </c>
      <c r="L6665">
        <v>0</v>
      </c>
      <c r="M6665">
        <v>0</v>
      </c>
      <c r="N6665">
        <v>2</v>
      </c>
      <c r="O6665" t="s">
        <v>19</v>
      </c>
      <c r="P6665" t="str">
        <f>UPPER(Table1[[#This Row],[Venue]])</f>
        <v>HOME</v>
      </c>
    </row>
    <row r="6666" spans="1:16" hidden="1" x14ac:dyDescent="0.45">
      <c r="A6666">
        <v>40047033</v>
      </c>
      <c r="B6666" t="s">
        <v>583</v>
      </c>
      <c r="C6666">
        <v>45297</v>
      </c>
      <c r="D6666">
        <v>77702</v>
      </c>
      <c r="E6666">
        <v>20232024</v>
      </c>
      <c r="F6666" t="s">
        <v>17</v>
      </c>
      <c r="G6666" t="s">
        <v>532</v>
      </c>
      <c r="H6666">
        <v>16</v>
      </c>
      <c r="I6666">
        <v>1</v>
      </c>
      <c r="J6666">
        <v>0</v>
      </c>
      <c r="K6666">
        <v>1</v>
      </c>
      <c r="L6666">
        <v>1</v>
      </c>
      <c r="M6666">
        <v>0</v>
      </c>
      <c r="N6666">
        <v>0</v>
      </c>
      <c r="O6666" t="s">
        <v>19</v>
      </c>
      <c r="P6666" t="str">
        <f>UPPER(Table1[[#This Row],[Venue]])</f>
        <v>HOME</v>
      </c>
    </row>
    <row r="6667" spans="1:16" hidden="1" x14ac:dyDescent="0.45">
      <c r="A6667">
        <v>40047033</v>
      </c>
      <c r="B6667" t="s">
        <v>583</v>
      </c>
      <c r="C6667">
        <v>45297</v>
      </c>
      <c r="D6667">
        <v>77702</v>
      </c>
      <c r="E6667">
        <v>20232024</v>
      </c>
      <c r="F6667" t="s">
        <v>17</v>
      </c>
      <c r="G6667" t="s">
        <v>508</v>
      </c>
      <c r="H6667">
        <v>20</v>
      </c>
      <c r="I6667">
        <v>0</v>
      </c>
      <c r="J6667">
        <v>0</v>
      </c>
      <c r="K6667">
        <v>1</v>
      </c>
      <c r="L6667">
        <v>0</v>
      </c>
      <c r="M6667">
        <v>0</v>
      </c>
      <c r="N6667">
        <v>0</v>
      </c>
      <c r="O6667" t="s">
        <v>19</v>
      </c>
      <c r="P6667" t="str">
        <f>UPPER(Table1[[#This Row],[Venue]])</f>
        <v>HOME</v>
      </c>
    </row>
    <row r="6668" spans="1:16" hidden="1" x14ac:dyDescent="0.45">
      <c r="A6668">
        <v>40047033</v>
      </c>
      <c r="B6668" t="s">
        <v>583</v>
      </c>
      <c r="C6668">
        <v>45297</v>
      </c>
      <c r="D6668">
        <v>77702</v>
      </c>
      <c r="E6668">
        <v>20232024</v>
      </c>
      <c r="F6668" t="s">
        <v>17</v>
      </c>
      <c r="G6668" t="s">
        <v>509</v>
      </c>
      <c r="H6668">
        <v>24</v>
      </c>
      <c r="I6668">
        <v>1</v>
      </c>
      <c r="J6668">
        <v>0</v>
      </c>
      <c r="K6668">
        <v>1</v>
      </c>
      <c r="L6668">
        <v>1</v>
      </c>
      <c r="M6668">
        <v>0</v>
      </c>
      <c r="N6668">
        <v>0</v>
      </c>
      <c r="O6668" t="s">
        <v>19</v>
      </c>
      <c r="P6668" t="str">
        <f>UPPER(Table1[[#This Row],[Venue]])</f>
        <v>HOME</v>
      </c>
    </row>
    <row r="6669" spans="1:16" hidden="1" x14ac:dyDescent="0.45">
      <c r="A6669">
        <v>40047033</v>
      </c>
      <c r="B6669" t="s">
        <v>583</v>
      </c>
      <c r="C6669">
        <v>45297</v>
      </c>
      <c r="D6669">
        <v>77702</v>
      </c>
      <c r="E6669">
        <v>20232024</v>
      </c>
      <c r="F6669" t="s">
        <v>17</v>
      </c>
      <c r="G6669" t="s">
        <v>511</v>
      </c>
      <c r="H6669">
        <v>28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0</v>
      </c>
      <c r="O6669" t="s">
        <v>19</v>
      </c>
      <c r="P6669" t="str">
        <f>UPPER(Table1[[#This Row],[Venue]])</f>
        <v>HOME</v>
      </c>
    </row>
    <row r="6670" spans="1:16" hidden="1" x14ac:dyDescent="0.45">
      <c r="A6670">
        <v>40047033</v>
      </c>
      <c r="B6670" t="s">
        <v>583</v>
      </c>
      <c r="C6670">
        <v>45297</v>
      </c>
      <c r="D6670">
        <v>77702</v>
      </c>
      <c r="E6670">
        <v>20232024</v>
      </c>
      <c r="F6670" t="s">
        <v>17</v>
      </c>
      <c r="G6670" t="s">
        <v>510</v>
      </c>
      <c r="H6670">
        <v>41</v>
      </c>
      <c r="I6670">
        <v>1</v>
      </c>
      <c r="J6670">
        <v>0</v>
      </c>
      <c r="K6670">
        <v>1</v>
      </c>
      <c r="L6670">
        <v>1</v>
      </c>
      <c r="M6670">
        <v>0</v>
      </c>
      <c r="N6670">
        <v>0</v>
      </c>
      <c r="O6670" t="s">
        <v>19</v>
      </c>
      <c r="P6670" t="str">
        <f>UPPER(Table1[[#This Row],[Venue]])</f>
        <v>HOME</v>
      </c>
    </row>
    <row r="6671" spans="1:16" hidden="1" x14ac:dyDescent="0.45">
      <c r="A6671">
        <v>40047033</v>
      </c>
      <c r="B6671" t="s">
        <v>583</v>
      </c>
      <c r="C6671">
        <v>45297</v>
      </c>
      <c r="D6671">
        <v>77702</v>
      </c>
      <c r="E6671">
        <v>20232024</v>
      </c>
      <c r="F6671" t="s">
        <v>17</v>
      </c>
      <c r="G6671" t="s">
        <v>533</v>
      </c>
      <c r="H6671">
        <v>54</v>
      </c>
      <c r="I6671">
        <v>1</v>
      </c>
      <c r="J6671">
        <v>0</v>
      </c>
      <c r="K6671">
        <v>1</v>
      </c>
      <c r="L6671">
        <v>1</v>
      </c>
      <c r="M6671">
        <v>0</v>
      </c>
      <c r="N6671">
        <v>0</v>
      </c>
      <c r="O6671" t="s">
        <v>19</v>
      </c>
      <c r="P6671" t="str">
        <f>UPPER(Table1[[#This Row],[Venue]])</f>
        <v>HOME</v>
      </c>
    </row>
    <row r="6672" spans="1:16" hidden="1" x14ac:dyDescent="0.45">
      <c r="A6672">
        <v>40047033</v>
      </c>
      <c r="B6672" t="s">
        <v>583</v>
      </c>
      <c r="C6672">
        <v>45297</v>
      </c>
      <c r="D6672">
        <v>77702</v>
      </c>
      <c r="E6672">
        <v>20232024</v>
      </c>
      <c r="F6672" t="s">
        <v>17</v>
      </c>
      <c r="G6672" t="s">
        <v>512</v>
      </c>
      <c r="H6672">
        <v>77</v>
      </c>
      <c r="I6672">
        <v>0</v>
      </c>
      <c r="J6672">
        <v>0</v>
      </c>
      <c r="K6672">
        <v>1</v>
      </c>
      <c r="L6672">
        <v>0</v>
      </c>
      <c r="M6672">
        <v>0</v>
      </c>
      <c r="N6672">
        <v>0</v>
      </c>
      <c r="O6672" t="s">
        <v>19</v>
      </c>
      <c r="P6672" t="str">
        <f>UPPER(Table1[[#This Row],[Venue]])</f>
        <v>HOME</v>
      </c>
    </row>
    <row r="6673" spans="1:16" hidden="1" x14ac:dyDescent="0.45">
      <c r="A6673">
        <v>40047033</v>
      </c>
      <c r="B6673" t="s">
        <v>583</v>
      </c>
      <c r="C6673">
        <v>45297</v>
      </c>
      <c r="D6673">
        <v>77702</v>
      </c>
      <c r="E6673">
        <v>20232024</v>
      </c>
      <c r="F6673" t="s">
        <v>17</v>
      </c>
      <c r="G6673" t="s">
        <v>513</v>
      </c>
      <c r="H6673">
        <v>82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 t="s">
        <v>19</v>
      </c>
      <c r="P6673" t="str">
        <f>UPPER(Table1[[#This Row],[Venue]])</f>
        <v>HOME</v>
      </c>
    </row>
    <row r="6674" spans="1:16" hidden="1" x14ac:dyDescent="0.45">
      <c r="A6674">
        <v>40047033</v>
      </c>
      <c r="B6674" t="s">
        <v>583</v>
      </c>
      <c r="C6674">
        <v>45297</v>
      </c>
      <c r="D6674">
        <v>77702</v>
      </c>
      <c r="E6674">
        <v>20232024</v>
      </c>
      <c r="F6674" t="s">
        <v>17</v>
      </c>
      <c r="G6674" t="s">
        <v>514</v>
      </c>
      <c r="H6674">
        <v>88</v>
      </c>
      <c r="I6674">
        <v>0</v>
      </c>
      <c r="J6674">
        <v>0</v>
      </c>
      <c r="K6674">
        <v>1</v>
      </c>
      <c r="L6674">
        <v>0</v>
      </c>
      <c r="M6674">
        <v>0</v>
      </c>
      <c r="N6674">
        <v>0</v>
      </c>
      <c r="O6674" t="s">
        <v>19</v>
      </c>
      <c r="P6674" t="str">
        <f>UPPER(Table1[[#This Row],[Venue]])</f>
        <v>HOME</v>
      </c>
    </row>
    <row r="6675" spans="1:16" hidden="1" x14ac:dyDescent="0.45">
      <c r="A6675">
        <v>40047033</v>
      </c>
      <c r="B6675" t="s">
        <v>583</v>
      </c>
      <c r="C6675">
        <v>45297</v>
      </c>
      <c r="D6675">
        <v>77702</v>
      </c>
      <c r="E6675">
        <v>20232024</v>
      </c>
      <c r="F6675" t="s">
        <v>17</v>
      </c>
      <c r="G6675" t="s">
        <v>85</v>
      </c>
      <c r="H6675">
        <v>99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 t="s">
        <v>19</v>
      </c>
      <c r="P6675" t="str">
        <f>UPPER(Table1[[#This Row],[Venue]])</f>
        <v>HOME</v>
      </c>
    </row>
    <row r="6676" spans="1:16" hidden="1" x14ac:dyDescent="0.45">
      <c r="A6676">
        <v>40047033</v>
      </c>
      <c r="B6676" t="s">
        <v>583</v>
      </c>
      <c r="C6676">
        <v>45297</v>
      </c>
      <c r="D6676">
        <v>77702</v>
      </c>
      <c r="E6676">
        <v>20232024</v>
      </c>
      <c r="F6676" t="s">
        <v>17</v>
      </c>
      <c r="G6676" t="s">
        <v>461</v>
      </c>
      <c r="H6676">
        <v>6</v>
      </c>
      <c r="I6676">
        <v>1</v>
      </c>
      <c r="J6676">
        <v>0</v>
      </c>
      <c r="K6676">
        <v>1</v>
      </c>
      <c r="L6676">
        <v>1</v>
      </c>
      <c r="M6676">
        <v>0</v>
      </c>
      <c r="N6676">
        <v>0</v>
      </c>
      <c r="O6676" t="s">
        <v>40</v>
      </c>
      <c r="P6676" t="str">
        <f>UPPER(Table1[[#This Row],[Venue]])</f>
        <v>AWAY</v>
      </c>
    </row>
    <row r="6677" spans="1:16" hidden="1" x14ac:dyDescent="0.45">
      <c r="A6677">
        <v>40047033</v>
      </c>
      <c r="B6677" t="s">
        <v>583</v>
      </c>
      <c r="C6677">
        <v>45297</v>
      </c>
      <c r="D6677">
        <v>77702</v>
      </c>
      <c r="E6677">
        <v>20232024</v>
      </c>
      <c r="F6677" t="s">
        <v>17</v>
      </c>
      <c r="G6677" t="s">
        <v>151</v>
      </c>
      <c r="H6677">
        <v>8</v>
      </c>
      <c r="I6677">
        <v>1</v>
      </c>
      <c r="J6677">
        <v>0</v>
      </c>
      <c r="K6677">
        <v>1</v>
      </c>
      <c r="L6677">
        <v>1</v>
      </c>
      <c r="M6677">
        <v>0</v>
      </c>
      <c r="N6677">
        <v>2</v>
      </c>
      <c r="O6677" t="s">
        <v>40</v>
      </c>
      <c r="P6677" t="str">
        <f>UPPER(Table1[[#This Row],[Venue]])</f>
        <v>AWAY</v>
      </c>
    </row>
    <row r="6678" spans="1:16" hidden="1" x14ac:dyDescent="0.45">
      <c r="A6678">
        <v>40047033</v>
      </c>
      <c r="B6678" t="s">
        <v>583</v>
      </c>
      <c r="C6678">
        <v>45297</v>
      </c>
      <c r="D6678">
        <v>77702</v>
      </c>
      <c r="E6678">
        <v>20232024</v>
      </c>
      <c r="F6678" t="s">
        <v>17</v>
      </c>
      <c r="G6678" t="s">
        <v>152</v>
      </c>
      <c r="H6678">
        <v>14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 t="s">
        <v>40</v>
      </c>
      <c r="P6678" t="str">
        <f>UPPER(Table1[[#This Row],[Venue]])</f>
        <v>AWAY</v>
      </c>
    </row>
    <row r="6679" spans="1:16" hidden="1" x14ac:dyDescent="0.45">
      <c r="A6679">
        <v>40047033</v>
      </c>
      <c r="B6679" t="s">
        <v>583</v>
      </c>
      <c r="C6679">
        <v>45297</v>
      </c>
      <c r="D6679">
        <v>77702</v>
      </c>
      <c r="E6679">
        <v>20232024</v>
      </c>
      <c r="F6679" t="s">
        <v>17</v>
      </c>
      <c r="G6679" t="s">
        <v>462</v>
      </c>
      <c r="H6679">
        <v>15</v>
      </c>
      <c r="I6679">
        <v>1</v>
      </c>
      <c r="J6679">
        <v>0</v>
      </c>
      <c r="K6679">
        <v>1</v>
      </c>
      <c r="L6679">
        <v>1</v>
      </c>
      <c r="M6679">
        <v>0</v>
      </c>
      <c r="N6679">
        <v>0</v>
      </c>
      <c r="O6679" t="s">
        <v>40</v>
      </c>
      <c r="P6679" t="str">
        <f>UPPER(Table1[[#This Row],[Venue]])</f>
        <v>AWAY</v>
      </c>
    </row>
    <row r="6680" spans="1:16" hidden="1" x14ac:dyDescent="0.45">
      <c r="A6680">
        <v>40047033</v>
      </c>
      <c r="B6680" t="s">
        <v>583</v>
      </c>
      <c r="C6680">
        <v>45297</v>
      </c>
      <c r="D6680">
        <v>77702</v>
      </c>
      <c r="E6680">
        <v>20232024</v>
      </c>
      <c r="F6680" t="s">
        <v>17</v>
      </c>
      <c r="G6680" t="s">
        <v>463</v>
      </c>
      <c r="H6680">
        <v>24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  <c r="O6680" t="s">
        <v>40</v>
      </c>
      <c r="P6680" t="str">
        <f>UPPER(Table1[[#This Row],[Venue]])</f>
        <v>AWAY</v>
      </c>
    </row>
    <row r="6681" spans="1:16" hidden="1" x14ac:dyDescent="0.45">
      <c r="A6681">
        <v>40047033</v>
      </c>
      <c r="B6681" t="s">
        <v>583</v>
      </c>
      <c r="C6681">
        <v>45297</v>
      </c>
      <c r="D6681">
        <v>77702</v>
      </c>
      <c r="E6681">
        <v>20232024</v>
      </c>
      <c r="F6681" t="s">
        <v>17</v>
      </c>
      <c r="G6681" t="s">
        <v>584</v>
      </c>
      <c r="H6681">
        <v>25</v>
      </c>
      <c r="I6681">
        <v>0</v>
      </c>
      <c r="J6681">
        <v>0</v>
      </c>
      <c r="K6681">
        <v>1</v>
      </c>
      <c r="L6681">
        <v>0</v>
      </c>
      <c r="M6681">
        <v>0</v>
      </c>
      <c r="N6681">
        <v>0</v>
      </c>
      <c r="O6681" t="s">
        <v>40</v>
      </c>
      <c r="P6681" t="str">
        <f>UPPER(Table1[[#This Row],[Venue]])</f>
        <v>AWAY</v>
      </c>
    </row>
    <row r="6682" spans="1:16" hidden="1" x14ac:dyDescent="0.45">
      <c r="A6682">
        <v>40047033</v>
      </c>
      <c r="B6682" t="s">
        <v>583</v>
      </c>
      <c r="C6682">
        <v>45297</v>
      </c>
      <c r="D6682">
        <v>77702</v>
      </c>
      <c r="E6682">
        <v>20232024</v>
      </c>
      <c r="F6682" t="s">
        <v>17</v>
      </c>
      <c r="G6682" t="s">
        <v>332</v>
      </c>
      <c r="H6682">
        <v>38</v>
      </c>
      <c r="I6682">
        <v>3</v>
      </c>
      <c r="J6682">
        <v>2</v>
      </c>
      <c r="K6682">
        <v>1</v>
      </c>
      <c r="L6682">
        <v>1</v>
      </c>
      <c r="M6682">
        <v>0</v>
      </c>
      <c r="N6682">
        <v>4</v>
      </c>
      <c r="O6682" t="s">
        <v>40</v>
      </c>
      <c r="P6682" t="str">
        <f>UPPER(Table1[[#This Row],[Venue]])</f>
        <v>AWAY</v>
      </c>
    </row>
    <row r="6683" spans="1:16" hidden="1" x14ac:dyDescent="0.45">
      <c r="A6683">
        <v>40047033</v>
      </c>
      <c r="B6683" t="s">
        <v>583</v>
      </c>
      <c r="C6683">
        <v>45297</v>
      </c>
      <c r="D6683">
        <v>77702</v>
      </c>
      <c r="E6683">
        <v>20232024</v>
      </c>
      <c r="F6683" t="s">
        <v>17</v>
      </c>
      <c r="G6683" t="s">
        <v>187</v>
      </c>
      <c r="H6683">
        <v>61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 t="s">
        <v>40</v>
      </c>
      <c r="P6683" t="str">
        <f>UPPER(Table1[[#This Row],[Venue]])</f>
        <v>AWAY</v>
      </c>
    </row>
    <row r="6684" spans="1:16" hidden="1" x14ac:dyDescent="0.45">
      <c r="A6684">
        <v>40047033</v>
      </c>
      <c r="B6684" t="s">
        <v>583</v>
      </c>
      <c r="C6684">
        <v>45297</v>
      </c>
      <c r="D6684">
        <v>77702</v>
      </c>
      <c r="E6684">
        <v>20232024</v>
      </c>
      <c r="F6684" t="s">
        <v>17</v>
      </c>
      <c r="G6684" t="s">
        <v>155</v>
      </c>
      <c r="H6684">
        <v>62</v>
      </c>
      <c r="I6684">
        <v>1</v>
      </c>
      <c r="J6684">
        <v>1</v>
      </c>
      <c r="K6684">
        <v>1</v>
      </c>
      <c r="L6684">
        <v>0</v>
      </c>
      <c r="M6684">
        <v>0</v>
      </c>
      <c r="N6684">
        <v>0</v>
      </c>
      <c r="O6684" t="s">
        <v>40</v>
      </c>
      <c r="P6684" t="str">
        <f>UPPER(Table1[[#This Row],[Venue]])</f>
        <v>AWAY</v>
      </c>
    </row>
    <row r="6685" spans="1:16" hidden="1" x14ac:dyDescent="0.45">
      <c r="A6685">
        <v>40047033</v>
      </c>
      <c r="B6685" t="s">
        <v>583</v>
      </c>
      <c r="C6685">
        <v>45297</v>
      </c>
      <c r="D6685">
        <v>77702</v>
      </c>
      <c r="E6685">
        <v>20232024</v>
      </c>
      <c r="F6685" t="s">
        <v>17</v>
      </c>
      <c r="G6685" t="s">
        <v>154</v>
      </c>
      <c r="H6685">
        <v>66</v>
      </c>
      <c r="I6685">
        <v>0</v>
      </c>
      <c r="J6685">
        <v>0</v>
      </c>
      <c r="K6685">
        <v>1</v>
      </c>
      <c r="L6685">
        <v>0</v>
      </c>
      <c r="M6685">
        <v>0</v>
      </c>
      <c r="N6685">
        <v>0</v>
      </c>
      <c r="O6685" t="s">
        <v>40</v>
      </c>
      <c r="P6685" t="str">
        <f>UPPER(Table1[[#This Row],[Venue]])</f>
        <v>AWAY</v>
      </c>
    </row>
    <row r="6686" spans="1:16" hidden="1" x14ac:dyDescent="0.45">
      <c r="A6686">
        <v>40047033</v>
      </c>
      <c r="B6686" t="s">
        <v>583</v>
      </c>
      <c r="C6686">
        <v>45297</v>
      </c>
      <c r="D6686">
        <v>77702</v>
      </c>
      <c r="E6686">
        <v>20232024</v>
      </c>
      <c r="F6686" t="s">
        <v>17</v>
      </c>
      <c r="G6686" t="s">
        <v>188</v>
      </c>
      <c r="H6686">
        <v>72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 t="s">
        <v>40</v>
      </c>
      <c r="P6686" t="str">
        <f>UPPER(Table1[[#This Row],[Venue]])</f>
        <v>AWAY</v>
      </c>
    </row>
    <row r="6687" spans="1:16" hidden="1" x14ac:dyDescent="0.45">
      <c r="A6687">
        <v>40047033</v>
      </c>
      <c r="B6687" t="s">
        <v>583</v>
      </c>
      <c r="C6687">
        <v>45297</v>
      </c>
      <c r="D6687">
        <v>77702</v>
      </c>
      <c r="E6687">
        <v>20232024</v>
      </c>
      <c r="F6687" t="s">
        <v>17</v>
      </c>
      <c r="G6687" t="s">
        <v>157</v>
      </c>
      <c r="H6687">
        <v>77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 t="s">
        <v>40</v>
      </c>
      <c r="P6687" t="str">
        <f>UPPER(Table1[[#This Row],[Venue]])</f>
        <v>AWAY</v>
      </c>
    </row>
    <row r="6688" spans="1:16" hidden="1" x14ac:dyDescent="0.45">
      <c r="A6688">
        <v>40047033</v>
      </c>
      <c r="B6688" t="s">
        <v>583</v>
      </c>
      <c r="C6688">
        <v>45297</v>
      </c>
      <c r="D6688">
        <v>77702</v>
      </c>
      <c r="E6688">
        <v>20232024</v>
      </c>
      <c r="F6688" t="s">
        <v>17</v>
      </c>
      <c r="G6688" t="s">
        <v>465</v>
      </c>
      <c r="H6688">
        <v>90</v>
      </c>
      <c r="I6688">
        <v>0</v>
      </c>
      <c r="J6688">
        <v>0</v>
      </c>
      <c r="K6688">
        <v>1</v>
      </c>
      <c r="L6688">
        <v>0</v>
      </c>
      <c r="M6688">
        <v>0</v>
      </c>
      <c r="N6688">
        <v>0</v>
      </c>
      <c r="O6688" t="s">
        <v>40</v>
      </c>
      <c r="P6688" t="str">
        <f>UPPER(Table1[[#This Row],[Venue]])</f>
        <v>AWAY</v>
      </c>
    </row>
    <row r="6689" spans="1:16" hidden="1" x14ac:dyDescent="0.45">
      <c r="A6689">
        <v>40046166</v>
      </c>
      <c r="B6689" t="s">
        <v>282</v>
      </c>
      <c r="C6689">
        <v>45298</v>
      </c>
      <c r="D6689">
        <v>76835</v>
      </c>
      <c r="E6689">
        <v>20232024</v>
      </c>
      <c r="F6689" t="s">
        <v>17</v>
      </c>
      <c r="G6689" t="s">
        <v>20</v>
      </c>
      <c r="H6689">
        <v>5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 t="s">
        <v>19</v>
      </c>
      <c r="P6689" t="str">
        <f>UPPER(Table1[[#This Row],[Venue]])</f>
        <v>HOME</v>
      </c>
    </row>
    <row r="6690" spans="1:16" hidden="1" x14ac:dyDescent="0.45">
      <c r="A6690">
        <v>40046166</v>
      </c>
      <c r="B6690" t="s">
        <v>282</v>
      </c>
      <c r="C6690">
        <v>45298</v>
      </c>
      <c r="D6690">
        <v>76835</v>
      </c>
      <c r="E6690">
        <v>20232024</v>
      </c>
      <c r="F6690" t="s">
        <v>17</v>
      </c>
      <c r="G6690" t="s">
        <v>574</v>
      </c>
      <c r="H6690">
        <v>7</v>
      </c>
      <c r="I6690">
        <v>0</v>
      </c>
      <c r="J6690">
        <v>0</v>
      </c>
      <c r="K6690">
        <v>1</v>
      </c>
      <c r="L6690">
        <v>0</v>
      </c>
      <c r="M6690">
        <v>0</v>
      </c>
      <c r="N6690">
        <v>0</v>
      </c>
      <c r="O6690" t="s">
        <v>19</v>
      </c>
      <c r="P6690" t="str">
        <f>UPPER(Table1[[#This Row],[Venue]])</f>
        <v>HOME</v>
      </c>
    </row>
    <row r="6691" spans="1:16" hidden="1" x14ac:dyDescent="0.45">
      <c r="A6691">
        <v>40046166</v>
      </c>
      <c r="B6691" t="s">
        <v>282</v>
      </c>
      <c r="C6691">
        <v>45298</v>
      </c>
      <c r="D6691">
        <v>76835</v>
      </c>
      <c r="E6691">
        <v>20232024</v>
      </c>
      <c r="F6691" t="s">
        <v>17</v>
      </c>
      <c r="G6691" t="s">
        <v>329</v>
      </c>
      <c r="H6691">
        <v>8</v>
      </c>
      <c r="I6691">
        <v>0</v>
      </c>
      <c r="J6691">
        <v>0</v>
      </c>
      <c r="K6691">
        <v>1</v>
      </c>
      <c r="L6691">
        <v>0</v>
      </c>
      <c r="M6691">
        <v>0</v>
      </c>
      <c r="N6691">
        <v>0</v>
      </c>
      <c r="O6691" t="s">
        <v>19</v>
      </c>
      <c r="P6691" t="str">
        <f>UPPER(Table1[[#This Row],[Venue]])</f>
        <v>HOME</v>
      </c>
    </row>
    <row r="6692" spans="1:16" hidden="1" x14ac:dyDescent="0.45">
      <c r="A6692">
        <v>40046166</v>
      </c>
      <c r="B6692" t="s">
        <v>282</v>
      </c>
      <c r="C6692">
        <v>45298</v>
      </c>
      <c r="D6692">
        <v>76835</v>
      </c>
      <c r="E6692">
        <v>20232024</v>
      </c>
      <c r="F6692" t="s">
        <v>17</v>
      </c>
      <c r="G6692" t="s">
        <v>24</v>
      </c>
      <c r="H6692">
        <v>12</v>
      </c>
      <c r="I6692">
        <v>2</v>
      </c>
      <c r="J6692">
        <v>1</v>
      </c>
      <c r="K6692">
        <v>1</v>
      </c>
      <c r="L6692">
        <v>1</v>
      </c>
      <c r="M6692">
        <v>0</v>
      </c>
      <c r="N6692">
        <v>0</v>
      </c>
      <c r="O6692" t="s">
        <v>19</v>
      </c>
      <c r="P6692" t="str">
        <f>UPPER(Table1[[#This Row],[Venue]])</f>
        <v>HOME</v>
      </c>
    </row>
    <row r="6693" spans="1:16" hidden="1" x14ac:dyDescent="0.45">
      <c r="A6693">
        <v>40046166</v>
      </c>
      <c r="B6693" t="s">
        <v>282</v>
      </c>
      <c r="C6693">
        <v>45298</v>
      </c>
      <c r="D6693">
        <v>76835</v>
      </c>
      <c r="E6693">
        <v>20232024</v>
      </c>
      <c r="F6693" t="s">
        <v>17</v>
      </c>
      <c r="G6693" t="s">
        <v>426</v>
      </c>
      <c r="H6693">
        <v>16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 t="s">
        <v>19</v>
      </c>
      <c r="P6693" t="str">
        <f>UPPER(Table1[[#This Row],[Venue]])</f>
        <v>HOME</v>
      </c>
    </row>
    <row r="6694" spans="1:16" hidden="1" x14ac:dyDescent="0.45">
      <c r="A6694">
        <v>40046166</v>
      </c>
      <c r="B6694" t="s">
        <v>282</v>
      </c>
      <c r="C6694">
        <v>45298</v>
      </c>
      <c r="D6694">
        <v>76835</v>
      </c>
      <c r="E6694">
        <v>20232024</v>
      </c>
      <c r="F6694" t="s">
        <v>17</v>
      </c>
      <c r="G6694" t="s">
        <v>442</v>
      </c>
      <c r="H6694">
        <v>17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 t="s">
        <v>19</v>
      </c>
      <c r="P6694" t="str">
        <f>UPPER(Table1[[#This Row],[Venue]])</f>
        <v>HOME</v>
      </c>
    </row>
    <row r="6695" spans="1:16" hidden="1" x14ac:dyDescent="0.45">
      <c r="A6695">
        <v>40046166</v>
      </c>
      <c r="B6695" t="s">
        <v>282</v>
      </c>
      <c r="C6695">
        <v>45298</v>
      </c>
      <c r="D6695">
        <v>76835</v>
      </c>
      <c r="E6695">
        <v>20232024</v>
      </c>
      <c r="F6695" t="s">
        <v>17</v>
      </c>
      <c r="G6695" t="s">
        <v>466</v>
      </c>
      <c r="H6695">
        <v>23</v>
      </c>
      <c r="I6695">
        <v>1</v>
      </c>
      <c r="J6695">
        <v>0</v>
      </c>
      <c r="K6695">
        <v>1</v>
      </c>
      <c r="L6695">
        <v>1</v>
      </c>
      <c r="M6695">
        <v>0</v>
      </c>
      <c r="N6695">
        <v>0</v>
      </c>
      <c r="O6695" t="s">
        <v>19</v>
      </c>
      <c r="P6695" t="str">
        <f>UPPER(Table1[[#This Row],[Venue]])</f>
        <v>HOME</v>
      </c>
    </row>
    <row r="6696" spans="1:16" hidden="1" x14ac:dyDescent="0.45">
      <c r="A6696">
        <v>40046166</v>
      </c>
      <c r="B6696" t="s">
        <v>282</v>
      </c>
      <c r="C6696">
        <v>45298</v>
      </c>
      <c r="D6696">
        <v>76835</v>
      </c>
      <c r="E6696">
        <v>20232024</v>
      </c>
      <c r="F6696" t="s">
        <v>17</v>
      </c>
      <c r="G6696" t="s">
        <v>192</v>
      </c>
      <c r="H6696">
        <v>32</v>
      </c>
      <c r="I6696">
        <v>5</v>
      </c>
      <c r="J6696">
        <v>2</v>
      </c>
      <c r="K6696">
        <v>1</v>
      </c>
      <c r="L6696">
        <v>3</v>
      </c>
      <c r="M6696">
        <v>0</v>
      </c>
      <c r="N6696">
        <v>0</v>
      </c>
      <c r="O6696" t="s">
        <v>19</v>
      </c>
      <c r="P6696" t="str">
        <f>UPPER(Table1[[#This Row],[Venue]])</f>
        <v>HOME</v>
      </c>
    </row>
    <row r="6697" spans="1:16" hidden="1" x14ac:dyDescent="0.45">
      <c r="A6697">
        <v>40046166</v>
      </c>
      <c r="B6697" t="s">
        <v>282</v>
      </c>
      <c r="C6697">
        <v>45298</v>
      </c>
      <c r="D6697">
        <v>76835</v>
      </c>
      <c r="E6697">
        <v>20232024</v>
      </c>
      <c r="F6697" t="s">
        <v>17</v>
      </c>
      <c r="G6697" t="s">
        <v>585</v>
      </c>
      <c r="H6697">
        <v>33</v>
      </c>
      <c r="I6697">
        <v>0</v>
      </c>
      <c r="J6697">
        <v>0</v>
      </c>
      <c r="K6697">
        <v>1</v>
      </c>
      <c r="L6697">
        <v>0</v>
      </c>
      <c r="M6697">
        <v>0</v>
      </c>
      <c r="N6697">
        <v>0</v>
      </c>
      <c r="O6697" t="s">
        <v>19</v>
      </c>
      <c r="P6697" t="str">
        <f>UPPER(Table1[[#This Row],[Venue]])</f>
        <v>HOME</v>
      </c>
    </row>
    <row r="6698" spans="1:16" hidden="1" x14ac:dyDescent="0.45">
      <c r="A6698">
        <v>40046166</v>
      </c>
      <c r="B6698" t="s">
        <v>282</v>
      </c>
      <c r="C6698">
        <v>45298</v>
      </c>
      <c r="D6698">
        <v>76835</v>
      </c>
      <c r="E6698">
        <v>20232024</v>
      </c>
      <c r="F6698" t="s">
        <v>17</v>
      </c>
      <c r="G6698" t="s">
        <v>468</v>
      </c>
      <c r="H6698">
        <v>36</v>
      </c>
      <c r="I6698">
        <v>2</v>
      </c>
      <c r="J6698">
        <v>0</v>
      </c>
      <c r="K6698">
        <v>1</v>
      </c>
      <c r="L6698">
        <v>2</v>
      </c>
      <c r="M6698">
        <v>0</v>
      </c>
      <c r="N6698">
        <v>2</v>
      </c>
      <c r="O6698" t="s">
        <v>19</v>
      </c>
      <c r="P6698" t="str">
        <f>UPPER(Table1[[#This Row],[Venue]])</f>
        <v>HOME</v>
      </c>
    </row>
    <row r="6699" spans="1:16" hidden="1" x14ac:dyDescent="0.45">
      <c r="A6699">
        <v>40046166</v>
      </c>
      <c r="B6699" t="s">
        <v>282</v>
      </c>
      <c r="C6699">
        <v>45298</v>
      </c>
      <c r="D6699">
        <v>76835</v>
      </c>
      <c r="E6699">
        <v>20232024</v>
      </c>
      <c r="F6699" t="s">
        <v>17</v>
      </c>
      <c r="G6699" t="s">
        <v>30</v>
      </c>
      <c r="H6699">
        <v>40</v>
      </c>
      <c r="I6699">
        <v>0</v>
      </c>
      <c r="J6699">
        <v>0</v>
      </c>
      <c r="K6699">
        <v>1</v>
      </c>
      <c r="L6699">
        <v>0</v>
      </c>
      <c r="M6699">
        <v>0</v>
      </c>
      <c r="N6699">
        <v>0</v>
      </c>
      <c r="O6699" t="s">
        <v>19</v>
      </c>
      <c r="P6699" t="str">
        <f>UPPER(Table1[[#This Row],[Venue]])</f>
        <v>HOME</v>
      </c>
    </row>
    <row r="6700" spans="1:16" hidden="1" x14ac:dyDescent="0.45">
      <c r="A6700">
        <v>40046166</v>
      </c>
      <c r="B6700" t="s">
        <v>282</v>
      </c>
      <c r="C6700">
        <v>45298</v>
      </c>
      <c r="D6700">
        <v>76835</v>
      </c>
      <c r="E6700">
        <v>20232024</v>
      </c>
      <c r="F6700" t="s">
        <v>17</v>
      </c>
      <c r="G6700" t="s">
        <v>28</v>
      </c>
      <c r="H6700">
        <v>41</v>
      </c>
      <c r="I6700">
        <v>0</v>
      </c>
      <c r="J6700">
        <v>0</v>
      </c>
      <c r="K6700">
        <v>1</v>
      </c>
      <c r="L6700">
        <v>0</v>
      </c>
      <c r="M6700">
        <v>0</v>
      </c>
      <c r="N6700">
        <v>0</v>
      </c>
      <c r="O6700" t="s">
        <v>19</v>
      </c>
      <c r="P6700" t="str">
        <f>UPPER(Table1[[#This Row],[Venue]])</f>
        <v>HOME</v>
      </c>
    </row>
    <row r="6701" spans="1:16" hidden="1" x14ac:dyDescent="0.45">
      <c r="A6701">
        <v>40046166</v>
      </c>
      <c r="B6701" t="s">
        <v>282</v>
      </c>
      <c r="C6701">
        <v>45298</v>
      </c>
      <c r="D6701">
        <v>76835</v>
      </c>
      <c r="E6701">
        <v>20232024</v>
      </c>
      <c r="F6701" t="s">
        <v>17</v>
      </c>
      <c r="G6701" t="s">
        <v>29</v>
      </c>
      <c r="H6701">
        <v>44</v>
      </c>
      <c r="I6701">
        <v>2</v>
      </c>
      <c r="J6701">
        <v>2</v>
      </c>
      <c r="K6701">
        <v>1</v>
      </c>
      <c r="L6701">
        <v>0</v>
      </c>
      <c r="M6701">
        <v>0</v>
      </c>
      <c r="N6701">
        <v>0</v>
      </c>
      <c r="O6701" t="s">
        <v>19</v>
      </c>
      <c r="P6701" t="str">
        <f>UPPER(Table1[[#This Row],[Venue]])</f>
        <v>HOME</v>
      </c>
    </row>
    <row r="6702" spans="1:16" hidden="1" x14ac:dyDescent="0.45">
      <c r="A6702">
        <v>40046166</v>
      </c>
      <c r="B6702" t="s">
        <v>282</v>
      </c>
      <c r="C6702">
        <v>45298</v>
      </c>
      <c r="D6702">
        <v>76835</v>
      </c>
      <c r="E6702">
        <v>20232024</v>
      </c>
      <c r="F6702" t="s">
        <v>17</v>
      </c>
      <c r="G6702" t="s">
        <v>548</v>
      </c>
      <c r="H6702">
        <v>47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 t="s">
        <v>19</v>
      </c>
      <c r="P6702" t="str">
        <f>UPPER(Table1[[#This Row],[Venue]])</f>
        <v>HOME</v>
      </c>
    </row>
    <row r="6703" spans="1:16" hidden="1" x14ac:dyDescent="0.45">
      <c r="A6703">
        <v>40046166</v>
      </c>
      <c r="B6703" t="s">
        <v>282</v>
      </c>
      <c r="C6703">
        <v>45298</v>
      </c>
      <c r="D6703">
        <v>76835</v>
      </c>
      <c r="E6703">
        <v>20232024</v>
      </c>
      <c r="F6703" t="s">
        <v>17</v>
      </c>
      <c r="G6703" t="s">
        <v>18</v>
      </c>
      <c r="H6703">
        <v>55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 t="s">
        <v>19</v>
      </c>
      <c r="P6703" t="str">
        <f>UPPER(Table1[[#This Row],[Venue]])</f>
        <v>HOME</v>
      </c>
    </row>
    <row r="6704" spans="1:16" hidden="1" x14ac:dyDescent="0.45">
      <c r="A6704">
        <v>40046166</v>
      </c>
      <c r="B6704" t="s">
        <v>282</v>
      </c>
      <c r="C6704">
        <v>45298</v>
      </c>
      <c r="D6704">
        <v>76835</v>
      </c>
      <c r="E6704">
        <v>20232024</v>
      </c>
      <c r="F6704" t="s">
        <v>17</v>
      </c>
      <c r="G6704" t="s">
        <v>31</v>
      </c>
      <c r="H6704">
        <v>56</v>
      </c>
      <c r="I6704">
        <v>2</v>
      </c>
      <c r="J6704">
        <v>1</v>
      </c>
      <c r="K6704">
        <v>1</v>
      </c>
      <c r="L6704">
        <v>1</v>
      </c>
      <c r="M6704">
        <v>0</v>
      </c>
      <c r="N6704">
        <v>0</v>
      </c>
      <c r="O6704" t="s">
        <v>19</v>
      </c>
      <c r="P6704" t="str">
        <f>UPPER(Table1[[#This Row],[Venue]])</f>
        <v>HOME</v>
      </c>
    </row>
    <row r="6705" spans="1:16" hidden="1" x14ac:dyDescent="0.45">
      <c r="A6705">
        <v>40046166</v>
      </c>
      <c r="B6705" t="s">
        <v>282</v>
      </c>
      <c r="C6705">
        <v>45298</v>
      </c>
      <c r="D6705">
        <v>76835</v>
      </c>
      <c r="E6705">
        <v>20232024</v>
      </c>
      <c r="F6705" t="s">
        <v>17</v>
      </c>
      <c r="G6705" t="s">
        <v>35</v>
      </c>
      <c r="H6705">
        <v>75</v>
      </c>
      <c r="I6705">
        <v>1</v>
      </c>
      <c r="J6705">
        <v>1</v>
      </c>
      <c r="K6705">
        <v>1</v>
      </c>
      <c r="L6705">
        <v>0</v>
      </c>
      <c r="M6705">
        <v>0</v>
      </c>
      <c r="N6705">
        <v>0</v>
      </c>
      <c r="O6705" t="s">
        <v>19</v>
      </c>
      <c r="P6705" t="str">
        <f>UPPER(Table1[[#This Row],[Venue]])</f>
        <v>HOME</v>
      </c>
    </row>
    <row r="6706" spans="1:16" hidden="1" x14ac:dyDescent="0.45">
      <c r="A6706">
        <v>40046166</v>
      </c>
      <c r="B6706" t="s">
        <v>282</v>
      </c>
      <c r="C6706">
        <v>45298</v>
      </c>
      <c r="D6706">
        <v>76835</v>
      </c>
      <c r="E6706">
        <v>20232024</v>
      </c>
      <c r="F6706" t="s">
        <v>17</v>
      </c>
      <c r="G6706" t="s">
        <v>36</v>
      </c>
      <c r="H6706">
        <v>87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 t="s">
        <v>19</v>
      </c>
      <c r="P6706" t="str">
        <f>UPPER(Table1[[#This Row],[Venue]])</f>
        <v>HOME</v>
      </c>
    </row>
    <row r="6707" spans="1:16" hidden="1" x14ac:dyDescent="0.45">
      <c r="A6707">
        <v>40046166</v>
      </c>
      <c r="B6707" t="s">
        <v>282</v>
      </c>
      <c r="C6707">
        <v>45298</v>
      </c>
      <c r="D6707">
        <v>76835</v>
      </c>
      <c r="E6707">
        <v>20232024</v>
      </c>
      <c r="F6707" t="s">
        <v>17</v>
      </c>
      <c r="G6707" t="s">
        <v>469</v>
      </c>
      <c r="H6707">
        <v>88</v>
      </c>
      <c r="I6707">
        <v>1</v>
      </c>
      <c r="J6707">
        <v>0</v>
      </c>
      <c r="K6707">
        <v>1</v>
      </c>
      <c r="L6707">
        <v>1</v>
      </c>
      <c r="M6707">
        <v>0</v>
      </c>
      <c r="N6707">
        <v>0</v>
      </c>
      <c r="O6707" t="s">
        <v>19</v>
      </c>
      <c r="P6707" t="str">
        <f>UPPER(Table1[[#This Row],[Venue]])</f>
        <v>HOME</v>
      </c>
    </row>
    <row r="6708" spans="1:16" hidden="1" x14ac:dyDescent="0.45">
      <c r="A6708">
        <v>40046166</v>
      </c>
      <c r="B6708" t="s">
        <v>282</v>
      </c>
      <c r="C6708">
        <v>45298</v>
      </c>
      <c r="D6708">
        <v>76835</v>
      </c>
      <c r="E6708">
        <v>20232024</v>
      </c>
      <c r="F6708" t="s">
        <v>17</v>
      </c>
      <c r="G6708" t="s">
        <v>283</v>
      </c>
      <c r="H6708">
        <v>2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0</v>
      </c>
      <c r="O6708" t="s">
        <v>40</v>
      </c>
      <c r="P6708" t="str">
        <f>UPPER(Table1[[#This Row],[Venue]])</f>
        <v>AWAY</v>
      </c>
    </row>
    <row r="6709" spans="1:16" hidden="1" x14ac:dyDescent="0.45">
      <c r="A6709">
        <v>40046166</v>
      </c>
      <c r="B6709" t="s">
        <v>282</v>
      </c>
      <c r="C6709">
        <v>45298</v>
      </c>
      <c r="D6709">
        <v>76835</v>
      </c>
      <c r="E6709">
        <v>20232024</v>
      </c>
      <c r="F6709" t="s">
        <v>17</v>
      </c>
      <c r="G6709" t="s">
        <v>96</v>
      </c>
      <c r="H6709">
        <v>10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0</v>
      </c>
      <c r="O6709" t="s">
        <v>40</v>
      </c>
      <c r="P6709" t="str">
        <f>UPPER(Table1[[#This Row],[Venue]])</f>
        <v>AWAY</v>
      </c>
    </row>
    <row r="6710" spans="1:16" hidden="1" x14ac:dyDescent="0.45">
      <c r="A6710">
        <v>40046166</v>
      </c>
      <c r="B6710" t="s">
        <v>282</v>
      </c>
      <c r="C6710">
        <v>45298</v>
      </c>
      <c r="D6710">
        <v>76835</v>
      </c>
      <c r="E6710">
        <v>20232024</v>
      </c>
      <c r="F6710" t="s">
        <v>17</v>
      </c>
      <c r="G6710" t="s">
        <v>284</v>
      </c>
      <c r="H6710">
        <v>14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0</v>
      </c>
      <c r="O6710" t="s">
        <v>40</v>
      </c>
      <c r="P6710" t="str">
        <f>UPPER(Table1[[#This Row],[Venue]])</f>
        <v>AWAY</v>
      </c>
    </row>
    <row r="6711" spans="1:16" hidden="1" x14ac:dyDescent="0.45">
      <c r="A6711">
        <v>40046166</v>
      </c>
      <c r="B6711" t="s">
        <v>282</v>
      </c>
      <c r="C6711">
        <v>45298</v>
      </c>
      <c r="D6711">
        <v>76835</v>
      </c>
      <c r="E6711">
        <v>20232024</v>
      </c>
      <c r="F6711" t="s">
        <v>17</v>
      </c>
      <c r="G6711" t="s">
        <v>99</v>
      </c>
      <c r="H6711">
        <v>18</v>
      </c>
      <c r="I6711">
        <v>2</v>
      </c>
      <c r="J6711">
        <v>1</v>
      </c>
      <c r="K6711">
        <v>1</v>
      </c>
      <c r="L6711">
        <v>1</v>
      </c>
      <c r="M6711">
        <v>0</v>
      </c>
      <c r="N6711">
        <v>2</v>
      </c>
      <c r="O6711" t="s">
        <v>40</v>
      </c>
      <c r="P6711" t="str">
        <f>UPPER(Table1[[#This Row],[Venue]])</f>
        <v>AWAY</v>
      </c>
    </row>
    <row r="6712" spans="1:16" hidden="1" x14ac:dyDescent="0.45">
      <c r="A6712">
        <v>40046166</v>
      </c>
      <c r="B6712" t="s">
        <v>282</v>
      </c>
      <c r="C6712">
        <v>45298</v>
      </c>
      <c r="D6712">
        <v>76835</v>
      </c>
      <c r="E6712">
        <v>20232024</v>
      </c>
      <c r="F6712" t="s">
        <v>17</v>
      </c>
      <c r="G6712" t="s">
        <v>95</v>
      </c>
      <c r="H6712">
        <v>20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 t="s">
        <v>40</v>
      </c>
      <c r="P6712" t="str">
        <f>UPPER(Table1[[#This Row],[Venue]])</f>
        <v>AWAY</v>
      </c>
    </row>
    <row r="6713" spans="1:16" hidden="1" x14ac:dyDescent="0.45">
      <c r="A6713">
        <v>40046166</v>
      </c>
      <c r="B6713" t="s">
        <v>282</v>
      </c>
      <c r="C6713">
        <v>45298</v>
      </c>
      <c r="D6713">
        <v>76835</v>
      </c>
      <c r="E6713">
        <v>20232024</v>
      </c>
      <c r="F6713" t="s">
        <v>17</v>
      </c>
      <c r="G6713" t="s">
        <v>494</v>
      </c>
      <c r="H6713">
        <v>23</v>
      </c>
      <c r="I6713">
        <v>0</v>
      </c>
      <c r="J6713">
        <v>0</v>
      </c>
      <c r="K6713">
        <v>1</v>
      </c>
      <c r="L6713">
        <v>0</v>
      </c>
      <c r="M6713">
        <v>0</v>
      </c>
      <c r="N6713">
        <v>0</v>
      </c>
      <c r="O6713" t="s">
        <v>40</v>
      </c>
      <c r="P6713" t="str">
        <f>UPPER(Table1[[#This Row],[Venue]])</f>
        <v>AWAY</v>
      </c>
    </row>
    <row r="6714" spans="1:16" hidden="1" x14ac:dyDescent="0.45">
      <c r="A6714">
        <v>40046166</v>
      </c>
      <c r="B6714" t="s">
        <v>282</v>
      </c>
      <c r="C6714">
        <v>45298</v>
      </c>
      <c r="D6714">
        <v>76835</v>
      </c>
      <c r="E6714">
        <v>20232024</v>
      </c>
      <c r="F6714" t="s">
        <v>17</v>
      </c>
      <c r="G6714" t="s">
        <v>97</v>
      </c>
      <c r="H6714">
        <v>24</v>
      </c>
      <c r="I6714">
        <v>0</v>
      </c>
      <c r="J6714">
        <v>0</v>
      </c>
      <c r="K6714">
        <v>1</v>
      </c>
      <c r="L6714">
        <v>0</v>
      </c>
      <c r="M6714">
        <v>0</v>
      </c>
      <c r="N6714">
        <v>0</v>
      </c>
      <c r="O6714" t="s">
        <v>40</v>
      </c>
      <c r="P6714" t="str">
        <f>UPPER(Table1[[#This Row],[Venue]])</f>
        <v>AWAY</v>
      </c>
    </row>
    <row r="6715" spans="1:16" hidden="1" x14ac:dyDescent="0.45">
      <c r="A6715">
        <v>40046166</v>
      </c>
      <c r="B6715" t="s">
        <v>282</v>
      </c>
      <c r="C6715">
        <v>45298</v>
      </c>
      <c r="D6715">
        <v>76835</v>
      </c>
      <c r="E6715">
        <v>20232024</v>
      </c>
      <c r="F6715" t="s">
        <v>17</v>
      </c>
      <c r="G6715" t="s">
        <v>102</v>
      </c>
      <c r="H6715">
        <v>27</v>
      </c>
      <c r="I6715">
        <v>0</v>
      </c>
      <c r="J6715">
        <v>0</v>
      </c>
      <c r="K6715">
        <v>1</v>
      </c>
      <c r="L6715">
        <v>0</v>
      </c>
      <c r="M6715">
        <v>0</v>
      </c>
      <c r="N6715">
        <v>0</v>
      </c>
      <c r="O6715" t="s">
        <v>40</v>
      </c>
      <c r="P6715" t="str">
        <f>UPPER(Table1[[#This Row],[Venue]])</f>
        <v>AWAY</v>
      </c>
    </row>
    <row r="6716" spans="1:16" hidden="1" x14ac:dyDescent="0.45">
      <c r="A6716">
        <v>40046166</v>
      </c>
      <c r="B6716" t="s">
        <v>282</v>
      </c>
      <c r="C6716">
        <v>45298</v>
      </c>
      <c r="D6716">
        <v>76835</v>
      </c>
      <c r="E6716">
        <v>20232024</v>
      </c>
      <c r="F6716" t="s">
        <v>17</v>
      </c>
      <c r="G6716" t="s">
        <v>101</v>
      </c>
      <c r="H6716">
        <v>28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 t="s">
        <v>40</v>
      </c>
      <c r="P6716" t="str">
        <f>UPPER(Table1[[#This Row],[Venue]])</f>
        <v>AWAY</v>
      </c>
    </row>
    <row r="6717" spans="1:16" hidden="1" x14ac:dyDescent="0.45">
      <c r="A6717">
        <v>40046166</v>
      </c>
      <c r="B6717" t="s">
        <v>282</v>
      </c>
      <c r="C6717">
        <v>45298</v>
      </c>
      <c r="D6717">
        <v>76835</v>
      </c>
      <c r="E6717">
        <v>20232024</v>
      </c>
      <c r="F6717" t="s">
        <v>17</v>
      </c>
      <c r="G6717" t="s">
        <v>495</v>
      </c>
      <c r="H6717">
        <v>35</v>
      </c>
      <c r="I6717">
        <v>4</v>
      </c>
      <c r="J6717">
        <v>1</v>
      </c>
      <c r="K6717">
        <v>1</v>
      </c>
      <c r="L6717">
        <v>3</v>
      </c>
      <c r="M6717">
        <v>0</v>
      </c>
      <c r="N6717">
        <v>0</v>
      </c>
      <c r="O6717" t="s">
        <v>40</v>
      </c>
      <c r="P6717" t="str">
        <f>UPPER(Table1[[#This Row],[Venue]])</f>
        <v>AWAY</v>
      </c>
    </row>
    <row r="6718" spans="1:16" hidden="1" x14ac:dyDescent="0.45">
      <c r="A6718">
        <v>40046166</v>
      </c>
      <c r="B6718" t="s">
        <v>282</v>
      </c>
      <c r="C6718">
        <v>45298</v>
      </c>
      <c r="D6718">
        <v>76835</v>
      </c>
      <c r="E6718">
        <v>20232024</v>
      </c>
      <c r="F6718" t="s">
        <v>17</v>
      </c>
      <c r="G6718" t="s">
        <v>104</v>
      </c>
      <c r="H6718">
        <v>48</v>
      </c>
      <c r="I6718">
        <v>1</v>
      </c>
      <c r="J6718">
        <v>0</v>
      </c>
      <c r="K6718">
        <v>1</v>
      </c>
      <c r="L6718">
        <v>1</v>
      </c>
      <c r="M6718">
        <v>0</v>
      </c>
      <c r="N6718">
        <v>0</v>
      </c>
      <c r="O6718" t="s">
        <v>40</v>
      </c>
      <c r="P6718" t="str">
        <f>UPPER(Table1[[#This Row],[Venue]])</f>
        <v>AWAY</v>
      </c>
    </row>
    <row r="6719" spans="1:16" hidden="1" x14ac:dyDescent="0.45">
      <c r="A6719">
        <v>40046166</v>
      </c>
      <c r="B6719" t="s">
        <v>282</v>
      </c>
      <c r="C6719">
        <v>45298</v>
      </c>
      <c r="D6719">
        <v>76835</v>
      </c>
      <c r="E6719">
        <v>20232024</v>
      </c>
      <c r="F6719" t="s">
        <v>17</v>
      </c>
      <c r="G6719" t="s">
        <v>496</v>
      </c>
      <c r="H6719">
        <v>61</v>
      </c>
      <c r="I6719">
        <v>3</v>
      </c>
      <c r="J6719">
        <v>3</v>
      </c>
      <c r="K6719">
        <v>1</v>
      </c>
      <c r="L6719">
        <v>0</v>
      </c>
      <c r="M6719">
        <v>0</v>
      </c>
      <c r="N6719">
        <v>0</v>
      </c>
      <c r="O6719" t="s">
        <v>40</v>
      </c>
      <c r="P6719" t="str">
        <f>UPPER(Table1[[#This Row],[Venue]])</f>
        <v>AWAY</v>
      </c>
    </row>
    <row r="6720" spans="1:16" hidden="1" x14ac:dyDescent="0.45">
      <c r="A6720">
        <v>40046166</v>
      </c>
      <c r="B6720" t="s">
        <v>282</v>
      </c>
      <c r="C6720">
        <v>45298</v>
      </c>
      <c r="D6720">
        <v>76835</v>
      </c>
      <c r="E6720">
        <v>20232024</v>
      </c>
      <c r="F6720" t="s">
        <v>17</v>
      </c>
      <c r="G6720" t="s">
        <v>106</v>
      </c>
      <c r="H6720">
        <v>67</v>
      </c>
      <c r="I6720">
        <v>0</v>
      </c>
      <c r="J6720">
        <v>0</v>
      </c>
      <c r="K6720">
        <v>1</v>
      </c>
      <c r="L6720">
        <v>0</v>
      </c>
      <c r="M6720">
        <v>0</v>
      </c>
      <c r="N6720">
        <v>2</v>
      </c>
      <c r="O6720" t="s">
        <v>40</v>
      </c>
      <c r="P6720" t="str">
        <f>UPPER(Table1[[#This Row],[Venue]])</f>
        <v>AWAY</v>
      </c>
    </row>
    <row r="6721" spans="1:16" hidden="1" x14ac:dyDescent="0.45">
      <c r="A6721">
        <v>40046166</v>
      </c>
      <c r="B6721" t="s">
        <v>282</v>
      </c>
      <c r="C6721">
        <v>45298</v>
      </c>
      <c r="D6721">
        <v>76835</v>
      </c>
      <c r="E6721">
        <v>20232024</v>
      </c>
      <c r="F6721" t="s">
        <v>17</v>
      </c>
      <c r="G6721" t="s">
        <v>108</v>
      </c>
      <c r="H6721">
        <v>88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0</v>
      </c>
      <c r="O6721" t="s">
        <v>40</v>
      </c>
      <c r="P6721" t="str">
        <f>UPPER(Table1[[#This Row],[Venue]])</f>
        <v>AWAY</v>
      </c>
    </row>
    <row r="6722" spans="1:16" hidden="1" x14ac:dyDescent="0.45">
      <c r="A6722">
        <v>40046166</v>
      </c>
      <c r="B6722" t="s">
        <v>282</v>
      </c>
      <c r="C6722">
        <v>45298</v>
      </c>
      <c r="D6722">
        <v>76835</v>
      </c>
      <c r="E6722">
        <v>20232024</v>
      </c>
      <c r="F6722" t="s">
        <v>17</v>
      </c>
      <c r="G6722" t="s">
        <v>37</v>
      </c>
      <c r="H6722">
        <v>90</v>
      </c>
      <c r="I6722">
        <v>2</v>
      </c>
      <c r="J6722">
        <v>1</v>
      </c>
      <c r="K6722">
        <v>1</v>
      </c>
      <c r="L6722">
        <v>1</v>
      </c>
      <c r="M6722">
        <v>0</v>
      </c>
      <c r="N6722">
        <v>0</v>
      </c>
      <c r="O6722" t="s">
        <v>40</v>
      </c>
      <c r="P6722" t="str">
        <f>UPPER(Table1[[#This Row],[Venue]])</f>
        <v>AWAY</v>
      </c>
    </row>
    <row r="6723" spans="1:16" hidden="1" x14ac:dyDescent="0.45">
      <c r="A6723">
        <v>40046166</v>
      </c>
      <c r="B6723" t="s">
        <v>282</v>
      </c>
      <c r="C6723">
        <v>45298</v>
      </c>
      <c r="D6723">
        <v>76835</v>
      </c>
      <c r="E6723">
        <v>20232024</v>
      </c>
      <c r="F6723" t="s">
        <v>17</v>
      </c>
      <c r="G6723" t="s">
        <v>109</v>
      </c>
      <c r="H6723">
        <v>91</v>
      </c>
      <c r="I6723">
        <v>1</v>
      </c>
      <c r="J6723">
        <v>0</v>
      </c>
      <c r="K6723">
        <v>1</v>
      </c>
      <c r="L6723">
        <v>1</v>
      </c>
      <c r="M6723">
        <v>0</v>
      </c>
      <c r="N6723">
        <v>0</v>
      </c>
      <c r="O6723" t="s">
        <v>40</v>
      </c>
      <c r="P6723" t="str">
        <f>UPPER(Table1[[#This Row],[Venue]])</f>
        <v>AWAY</v>
      </c>
    </row>
    <row r="6724" spans="1:16" hidden="1" x14ac:dyDescent="0.45">
      <c r="A6724">
        <v>40046166</v>
      </c>
      <c r="B6724" t="s">
        <v>282</v>
      </c>
      <c r="C6724">
        <v>45298</v>
      </c>
      <c r="D6724">
        <v>76835</v>
      </c>
      <c r="E6724">
        <v>20232024</v>
      </c>
      <c r="F6724" t="s">
        <v>17</v>
      </c>
      <c r="G6724" t="s">
        <v>110</v>
      </c>
      <c r="H6724">
        <v>98</v>
      </c>
      <c r="I6724">
        <v>1</v>
      </c>
      <c r="J6724">
        <v>1</v>
      </c>
      <c r="K6724">
        <v>1</v>
      </c>
      <c r="L6724">
        <v>0</v>
      </c>
      <c r="M6724">
        <v>0</v>
      </c>
      <c r="N6724">
        <v>0</v>
      </c>
      <c r="O6724" t="s">
        <v>40</v>
      </c>
      <c r="P6724" t="str">
        <f>UPPER(Table1[[#This Row],[Venue]])</f>
        <v>AWAY</v>
      </c>
    </row>
    <row r="6725" spans="1:16" hidden="1" x14ac:dyDescent="0.45">
      <c r="A6725">
        <v>40046165</v>
      </c>
      <c r="B6725" t="s">
        <v>566</v>
      </c>
      <c r="C6725">
        <v>45298</v>
      </c>
      <c r="D6725">
        <v>76834</v>
      </c>
      <c r="E6725">
        <v>20232024</v>
      </c>
      <c r="F6725" t="s">
        <v>17</v>
      </c>
      <c r="G6725" t="s">
        <v>240</v>
      </c>
      <c r="H6725">
        <v>3</v>
      </c>
      <c r="I6725">
        <v>1</v>
      </c>
      <c r="J6725">
        <v>0</v>
      </c>
      <c r="K6725">
        <v>1</v>
      </c>
      <c r="L6725">
        <v>1</v>
      </c>
      <c r="M6725">
        <v>0</v>
      </c>
      <c r="N6725">
        <v>0</v>
      </c>
      <c r="O6725" t="s">
        <v>19</v>
      </c>
      <c r="P6725" t="str">
        <f>UPPER(Table1[[#This Row],[Venue]])</f>
        <v>HOME</v>
      </c>
    </row>
    <row r="6726" spans="1:16" hidden="1" x14ac:dyDescent="0.45">
      <c r="A6726">
        <v>40046165</v>
      </c>
      <c r="B6726" t="s">
        <v>566</v>
      </c>
      <c r="C6726">
        <v>45298</v>
      </c>
      <c r="D6726">
        <v>76834</v>
      </c>
      <c r="E6726">
        <v>20232024</v>
      </c>
      <c r="F6726" t="s">
        <v>17</v>
      </c>
      <c r="G6726" t="s">
        <v>241</v>
      </c>
      <c r="H6726">
        <v>4</v>
      </c>
      <c r="I6726">
        <v>0</v>
      </c>
      <c r="J6726">
        <v>0</v>
      </c>
      <c r="K6726">
        <v>1</v>
      </c>
      <c r="L6726">
        <v>0</v>
      </c>
      <c r="M6726">
        <v>0</v>
      </c>
      <c r="N6726">
        <v>0</v>
      </c>
      <c r="O6726" t="s">
        <v>19</v>
      </c>
      <c r="P6726" t="str">
        <f>UPPER(Table1[[#This Row],[Venue]])</f>
        <v>HOME</v>
      </c>
    </row>
    <row r="6727" spans="1:16" hidden="1" x14ac:dyDescent="0.45">
      <c r="A6727">
        <v>40046165</v>
      </c>
      <c r="B6727" t="s">
        <v>566</v>
      </c>
      <c r="C6727">
        <v>45298</v>
      </c>
      <c r="D6727">
        <v>76834</v>
      </c>
      <c r="E6727">
        <v>20232024</v>
      </c>
      <c r="F6727" t="s">
        <v>17</v>
      </c>
      <c r="G6727" t="s">
        <v>398</v>
      </c>
      <c r="H6727">
        <v>5</v>
      </c>
      <c r="I6727">
        <v>0</v>
      </c>
      <c r="J6727">
        <v>0</v>
      </c>
      <c r="K6727">
        <v>1</v>
      </c>
      <c r="L6727">
        <v>0</v>
      </c>
      <c r="M6727">
        <v>0</v>
      </c>
      <c r="N6727">
        <v>0</v>
      </c>
      <c r="O6727" t="s">
        <v>19</v>
      </c>
      <c r="P6727" t="str">
        <f>UPPER(Table1[[#This Row],[Venue]])</f>
        <v>HOME</v>
      </c>
    </row>
    <row r="6728" spans="1:16" hidden="1" x14ac:dyDescent="0.45">
      <c r="A6728">
        <v>40046165</v>
      </c>
      <c r="B6728" t="s">
        <v>566</v>
      </c>
      <c r="C6728">
        <v>45298</v>
      </c>
      <c r="D6728">
        <v>76834</v>
      </c>
      <c r="E6728">
        <v>20232024</v>
      </c>
      <c r="F6728" t="s">
        <v>17</v>
      </c>
      <c r="G6728" t="s">
        <v>253</v>
      </c>
      <c r="H6728">
        <v>6</v>
      </c>
      <c r="I6728">
        <v>1</v>
      </c>
      <c r="J6728">
        <v>1</v>
      </c>
      <c r="K6728">
        <v>1</v>
      </c>
      <c r="L6728">
        <v>0</v>
      </c>
      <c r="M6728">
        <v>0</v>
      </c>
      <c r="N6728">
        <v>2</v>
      </c>
      <c r="O6728" t="s">
        <v>19</v>
      </c>
      <c r="P6728" t="str">
        <f>UPPER(Table1[[#This Row],[Venue]])</f>
        <v>HOME</v>
      </c>
    </row>
    <row r="6729" spans="1:16" hidden="1" x14ac:dyDescent="0.45">
      <c r="A6729">
        <v>40046165</v>
      </c>
      <c r="B6729" t="s">
        <v>566</v>
      </c>
      <c r="C6729">
        <v>45298</v>
      </c>
      <c r="D6729">
        <v>76834</v>
      </c>
      <c r="E6729">
        <v>20232024</v>
      </c>
      <c r="F6729" t="s">
        <v>17</v>
      </c>
      <c r="G6729" t="s">
        <v>59</v>
      </c>
      <c r="H6729">
        <v>9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 t="s">
        <v>19</v>
      </c>
      <c r="P6729" t="str">
        <f>UPPER(Table1[[#This Row],[Venue]])</f>
        <v>HOME</v>
      </c>
    </row>
    <row r="6730" spans="1:16" hidden="1" x14ac:dyDescent="0.45">
      <c r="A6730">
        <v>40046165</v>
      </c>
      <c r="B6730" t="s">
        <v>566</v>
      </c>
      <c r="C6730">
        <v>45298</v>
      </c>
      <c r="D6730">
        <v>76834</v>
      </c>
      <c r="E6730">
        <v>20232024</v>
      </c>
      <c r="F6730" t="s">
        <v>17</v>
      </c>
      <c r="G6730" t="s">
        <v>245</v>
      </c>
      <c r="H6730">
        <v>10</v>
      </c>
      <c r="I6730">
        <v>1</v>
      </c>
      <c r="J6730">
        <v>0</v>
      </c>
      <c r="K6730">
        <v>1</v>
      </c>
      <c r="L6730">
        <v>1</v>
      </c>
      <c r="M6730">
        <v>0</v>
      </c>
      <c r="N6730">
        <v>0</v>
      </c>
      <c r="O6730" t="s">
        <v>19</v>
      </c>
      <c r="P6730" t="str">
        <f>UPPER(Table1[[#This Row],[Venue]])</f>
        <v>HOME</v>
      </c>
    </row>
    <row r="6731" spans="1:16" hidden="1" x14ac:dyDescent="0.45">
      <c r="A6731">
        <v>40046165</v>
      </c>
      <c r="B6731" t="s">
        <v>566</v>
      </c>
      <c r="C6731">
        <v>45298</v>
      </c>
      <c r="D6731">
        <v>76834</v>
      </c>
      <c r="E6731">
        <v>20232024</v>
      </c>
      <c r="F6731" t="s">
        <v>17</v>
      </c>
      <c r="G6731" t="s">
        <v>244</v>
      </c>
      <c r="H6731">
        <v>11</v>
      </c>
      <c r="I6731">
        <v>1</v>
      </c>
      <c r="J6731">
        <v>1</v>
      </c>
      <c r="K6731">
        <v>1</v>
      </c>
      <c r="L6731">
        <v>0</v>
      </c>
      <c r="M6731">
        <v>0</v>
      </c>
      <c r="N6731">
        <v>0</v>
      </c>
      <c r="O6731" t="s">
        <v>19</v>
      </c>
      <c r="P6731" t="str">
        <f>UPPER(Table1[[#This Row],[Venue]])</f>
        <v>HOME</v>
      </c>
    </row>
    <row r="6732" spans="1:16" hidden="1" x14ac:dyDescent="0.45">
      <c r="A6732">
        <v>40046165</v>
      </c>
      <c r="B6732" t="s">
        <v>566</v>
      </c>
      <c r="C6732">
        <v>45298</v>
      </c>
      <c r="D6732">
        <v>76834</v>
      </c>
      <c r="E6732">
        <v>20232024</v>
      </c>
      <c r="F6732" t="s">
        <v>17</v>
      </c>
      <c r="G6732" t="s">
        <v>243</v>
      </c>
      <c r="H6732">
        <v>17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0</v>
      </c>
      <c r="O6732" t="s">
        <v>19</v>
      </c>
      <c r="P6732" t="str">
        <f>UPPER(Table1[[#This Row],[Venue]])</f>
        <v>HOME</v>
      </c>
    </row>
    <row r="6733" spans="1:16" hidden="1" x14ac:dyDescent="0.45">
      <c r="A6733">
        <v>40046165</v>
      </c>
      <c r="B6733" t="s">
        <v>566</v>
      </c>
      <c r="C6733">
        <v>45298</v>
      </c>
      <c r="D6733">
        <v>76834</v>
      </c>
      <c r="E6733">
        <v>20232024</v>
      </c>
      <c r="F6733" t="s">
        <v>17</v>
      </c>
      <c r="G6733" t="s">
        <v>247</v>
      </c>
      <c r="H6733">
        <v>27</v>
      </c>
      <c r="I6733">
        <v>0</v>
      </c>
      <c r="J6733">
        <v>0</v>
      </c>
      <c r="K6733">
        <v>1</v>
      </c>
      <c r="L6733">
        <v>0</v>
      </c>
      <c r="M6733">
        <v>0</v>
      </c>
      <c r="N6733">
        <v>0</v>
      </c>
      <c r="O6733" t="s">
        <v>19</v>
      </c>
      <c r="P6733" t="str">
        <f>UPPER(Table1[[#This Row],[Venue]])</f>
        <v>HOME</v>
      </c>
    </row>
    <row r="6734" spans="1:16" hidden="1" x14ac:dyDescent="0.45">
      <c r="A6734">
        <v>40046165</v>
      </c>
      <c r="B6734" t="s">
        <v>566</v>
      </c>
      <c r="C6734">
        <v>45298</v>
      </c>
      <c r="D6734">
        <v>76834</v>
      </c>
      <c r="E6734">
        <v>20232024</v>
      </c>
      <c r="F6734" t="s">
        <v>17</v>
      </c>
      <c r="G6734" t="s">
        <v>248</v>
      </c>
      <c r="H6734">
        <v>31</v>
      </c>
      <c r="I6734">
        <v>1</v>
      </c>
      <c r="J6734">
        <v>1</v>
      </c>
      <c r="K6734">
        <v>1</v>
      </c>
      <c r="L6734">
        <v>0</v>
      </c>
      <c r="M6734">
        <v>0</v>
      </c>
      <c r="N6734">
        <v>0</v>
      </c>
      <c r="O6734" t="s">
        <v>19</v>
      </c>
      <c r="P6734" t="str">
        <f>UPPER(Table1[[#This Row],[Venue]])</f>
        <v>HOME</v>
      </c>
    </row>
    <row r="6735" spans="1:16" hidden="1" x14ac:dyDescent="0.45">
      <c r="A6735">
        <v>40046165</v>
      </c>
      <c r="B6735" t="s">
        <v>566</v>
      </c>
      <c r="C6735">
        <v>45298</v>
      </c>
      <c r="D6735">
        <v>76834</v>
      </c>
      <c r="E6735">
        <v>20232024</v>
      </c>
      <c r="F6735" t="s">
        <v>17</v>
      </c>
      <c r="G6735" t="s">
        <v>249</v>
      </c>
      <c r="H6735">
        <v>41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0</v>
      </c>
      <c r="O6735" t="s">
        <v>19</v>
      </c>
      <c r="P6735" t="str">
        <f>UPPER(Table1[[#This Row],[Venue]])</f>
        <v>HOME</v>
      </c>
    </row>
    <row r="6736" spans="1:16" hidden="1" x14ac:dyDescent="0.45">
      <c r="A6736">
        <v>40046165</v>
      </c>
      <c r="B6736" t="s">
        <v>566</v>
      </c>
      <c r="C6736">
        <v>45298</v>
      </c>
      <c r="D6736">
        <v>76834</v>
      </c>
      <c r="E6736">
        <v>20232024</v>
      </c>
      <c r="F6736" t="s">
        <v>17</v>
      </c>
      <c r="G6736" t="s">
        <v>250</v>
      </c>
      <c r="H6736">
        <v>42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2</v>
      </c>
      <c r="O6736" t="s">
        <v>19</v>
      </c>
      <c r="P6736" t="str">
        <f>UPPER(Table1[[#This Row],[Venue]])</f>
        <v>HOME</v>
      </c>
    </row>
    <row r="6737" spans="1:16" hidden="1" x14ac:dyDescent="0.45">
      <c r="A6737">
        <v>40046165</v>
      </c>
      <c r="B6737" t="s">
        <v>566</v>
      </c>
      <c r="C6737">
        <v>45298</v>
      </c>
      <c r="D6737">
        <v>76834</v>
      </c>
      <c r="E6737">
        <v>20232024</v>
      </c>
      <c r="F6737" t="s">
        <v>17</v>
      </c>
      <c r="G6737" t="s">
        <v>252</v>
      </c>
      <c r="H6737">
        <v>68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0</v>
      </c>
      <c r="O6737" t="s">
        <v>19</v>
      </c>
      <c r="P6737" t="str">
        <f>UPPER(Table1[[#This Row],[Venue]])</f>
        <v>HOME</v>
      </c>
    </row>
    <row r="6738" spans="1:16" hidden="1" x14ac:dyDescent="0.45">
      <c r="A6738">
        <v>40046165</v>
      </c>
      <c r="B6738" t="s">
        <v>566</v>
      </c>
      <c r="C6738">
        <v>45298</v>
      </c>
      <c r="D6738">
        <v>76834</v>
      </c>
      <c r="E6738">
        <v>20232024</v>
      </c>
      <c r="F6738" t="s">
        <v>17</v>
      </c>
      <c r="G6738" t="s">
        <v>256</v>
      </c>
      <c r="H6738">
        <v>97</v>
      </c>
      <c r="I6738">
        <v>0</v>
      </c>
      <c r="J6738">
        <v>0</v>
      </c>
      <c r="K6738">
        <v>1</v>
      </c>
      <c r="L6738">
        <v>0</v>
      </c>
      <c r="M6738">
        <v>0</v>
      </c>
      <c r="N6738">
        <v>0</v>
      </c>
      <c r="O6738" t="s">
        <v>19</v>
      </c>
      <c r="P6738" t="str">
        <f>UPPER(Table1[[#This Row],[Venue]])</f>
        <v>HOME</v>
      </c>
    </row>
    <row r="6739" spans="1:16" hidden="1" x14ac:dyDescent="0.45">
      <c r="A6739">
        <v>40046165</v>
      </c>
      <c r="B6739" t="s">
        <v>566</v>
      </c>
      <c r="C6739">
        <v>45298</v>
      </c>
      <c r="D6739">
        <v>76834</v>
      </c>
      <c r="E6739">
        <v>20232024</v>
      </c>
      <c r="F6739" t="s">
        <v>17</v>
      </c>
      <c r="G6739" t="s">
        <v>69</v>
      </c>
      <c r="H6739">
        <v>99</v>
      </c>
      <c r="I6739">
        <v>1</v>
      </c>
      <c r="J6739">
        <v>0</v>
      </c>
      <c r="K6739">
        <v>1</v>
      </c>
      <c r="L6739">
        <v>1</v>
      </c>
      <c r="M6739">
        <v>0</v>
      </c>
      <c r="N6739">
        <v>0</v>
      </c>
      <c r="O6739" t="s">
        <v>19</v>
      </c>
      <c r="P6739" t="str">
        <f>UPPER(Table1[[#This Row],[Venue]])</f>
        <v>HOME</v>
      </c>
    </row>
    <row r="6740" spans="1:16" hidden="1" x14ac:dyDescent="0.45">
      <c r="A6740">
        <v>40046165</v>
      </c>
      <c r="B6740" t="s">
        <v>566</v>
      </c>
      <c r="C6740">
        <v>45298</v>
      </c>
      <c r="D6740">
        <v>76834</v>
      </c>
      <c r="E6740">
        <v>20232024</v>
      </c>
      <c r="F6740" t="s">
        <v>17</v>
      </c>
      <c r="G6740" t="s">
        <v>190</v>
      </c>
      <c r="H6740">
        <v>1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0</v>
      </c>
      <c r="O6740" t="s">
        <v>40</v>
      </c>
      <c r="P6740" t="str">
        <f>UPPER(Table1[[#This Row],[Venue]])</f>
        <v>AWAY</v>
      </c>
    </row>
    <row r="6741" spans="1:16" hidden="1" x14ac:dyDescent="0.45">
      <c r="A6741">
        <v>40046165</v>
      </c>
      <c r="B6741" t="s">
        <v>566</v>
      </c>
      <c r="C6741">
        <v>45298</v>
      </c>
      <c r="D6741">
        <v>76834</v>
      </c>
      <c r="E6741">
        <v>20232024</v>
      </c>
      <c r="F6741" t="s">
        <v>17</v>
      </c>
      <c r="G6741" t="s">
        <v>60</v>
      </c>
      <c r="H6741">
        <v>4</v>
      </c>
      <c r="I6741">
        <v>0</v>
      </c>
      <c r="J6741">
        <v>0</v>
      </c>
      <c r="K6741">
        <v>1</v>
      </c>
      <c r="L6741">
        <v>0</v>
      </c>
      <c r="M6741">
        <v>0</v>
      </c>
      <c r="N6741">
        <v>0</v>
      </c>
      <c r="O6741" t="s">
        <v>40</v>
      </c>
      <c r="P6741" t="str">
        <f>UPPER(Table1[[#This Row],[Venue]])</f>
        <v>AWAY</v>
      </c>
    </row>
    <row r="6742" spans="1:16" hidden="1" x14ac:dyDescent="0.45">
      <c r="A6742">
        <v>40046165</v>
      </c>
      <c r="B6742" t="s">
        <v>566</v>
      </c>
      <c r="C6742">
        <v>45298</v>
      </c>
      <c r="D6742">
        <v>76834</v>
      </c>
      <c r="E6742">
        <v>20232024</v>
      </c>
      <c r="F6742" t="s">
        <v>17</v>
      </c>
      <c r="G6742" t="s">
        <v>279</v>
      </c>
      <c r="H6742">
        <v>5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 t="s">
        <v>40</v>
      </c>
      <c r="P6742" t="str">
        <f>UPPER(Table1[[#This Row],[Venue]])</f>
        <v>AWAY</v>
      </c>
    </row>
    <row r="6743" spans="1:16" hidden="1" x14ac:dyDescent="0.45">
      <c r="A6743">
        <v>40046165</v>
      </c>
      <c r="B6743" t="s">
        <v>566</v>
      </c>
      <c r="C6743">
        <v>45298</v>
      </c>
      <c r="D6743">
        <v>76834</v>
      </c>
      <c r="E6743">
        <v>20232024</v>
      </c>
      <c r="F6743" t="s">
        <v>17</v>
      </c>
      <c r="G6743" t="s">
        <v>61</v>
      </c>
      <c r="H6743">
        <v>6</v>
      </c>
      <c r="I6743">
        <v>1</v>
      </c>
      <c r="J6743">
        <v>0</v>
      </c>
      <c r="K6743">
        <v>1</v>
      </c>
      <c r="L6743">
        <v>1</v>
      </c>
      <c r="M6743">
        <v>0</v>
      </c>
      <c r="N6743">
        <v>2</v>
      </c>
      <c r="O6743" t="s">
        <v>40</v>
      </c>
      <c r="P6743" t="str">
        <f>UPPER(Table1[[#This Row],[Venue]])</f>
        <v>AWAY</v>
      </c>
    </row>
    <row r="6744" spans="1:16" hidden="1" x14ac:dyDescent="0.45">
      <c r="A6744">
        <v>40046165</v>
      </c>
      <c r="B6744" t="s">
        <v>566</v>
      </c>
      <c r="C6744">
        <v>45298</v>
      </c>
      <c r="D6744">
        <v>76834</v>
      </c>
      <c r="E6744">
        <v>20232024</v>
      </c>
      <c r="F6744" t="s">
        <v>17</v>
      </c>
      <c r="G6744" t="s">
        <v>62</v>
      </c>
      <c r="H6744">
        <v>7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0</v>
      </c>
      <c r="O6744" t="s">
        <v>40</v>
      </c>
      <c r="P6744" t="str">
        <f>UPPER(Table1[[#This Row],[Venue]])</f>
        <v>AWAY</v>
      </c>
    </row>
    <row r="6745" spans="1:16" hidden="1" x14ac:dyDescent="0.45">
      <c r="A6745">
        <v>40046165</v>
      </c>
      <c r="B6745" t="s">
        <v>566</v>
      </c>
      <c r="C6745">
        <v>45298</v>
      </c>
      <c r="D6745">
        <v>76834</v>
      </c>
      <c r="E6745">
        <v>20232024</v>
      </c>
      <c r="F6745" t="s">
        <v>17</v>
      </c>
      <c r="G6745" t="s">
        <v>42</v>
      </c>
      <c r="H6745">
        <v>8</v>
      </c>
      <c r="I6745">
        <v>1</v>
      </c>
      <c r="J6745">
        <v>1</v>
      </c>
      <c r="K6745">
        <v>1</v>
      </c>
      <c r="L6745">
        <v>0</v>
      </c>
      <c r="M6745">
        <v>0</v>
      </c>
      <c r="N6745">
        <v>0</v>
      </c>
      <c r="O6745" t="s">
        <v>40</v>
      </c>
      <c r="P6745" t="str">
        <f>UPPER(Table1[[#This Row],[Venue]])</f>
        <v>AWAY</v>
      </c>
    </row>
    <row r="6746" spans="1:16" hidden="1" x14ac:dyDescent="0.45">
      <c r="A6746">
        <v>40046165</v>
      </c>
      <c r="B6746" t="s">
        <v>566</v>
      </c>
      <c r="C6746">
        <v>45298</v>
      </c>
      <c r="D6746">
        <v>76834</v>
      </c>
      <c r="E6746">
        <v>20232024</v>
      </c>
      <c r="F6746" t="s">
        <v>17</v>
      </c>
      <c r="G6746" t="s">
        <v>128</v>
      </c>
      <c r="H6746">
        <v>12</v>
      </c>
      <c r="I6746">
        <v>1</v>
      </c>
      <c r="J6746">
        <v>1</v>
      </c>
      <c r="K6746">
        <v>1</v>
      </c>
      <c r="L6746">
        <v>0</v>
      </c>
      <c r="M6746">
        <v>0</v>
      </c>
      <c r="N6746">
        <v>2</v>
      </c>
      <c r="O6746" t="s">
        <v>40</v>
      </c>
      <c r="P6746" t="str">
        <f>UPPER(Table1[[#This Row],[Venue]])</f>
        <v>AWAY</v>
      </c>
    </row>
    <row r="6747" spans="1:16" hidden="1" x14ac:dyDescent="0.45">
      <c r="A6747">
        <v>40046165</v>
      </c>
      <c r="B6747" t="s">
        <v>566</v>
      </c>
      <c r="C6747">
        <v>45298</v>
      </c>
      <c r="D6747">
        <v>76834</v>
      </c>
      <c r="E6747">
        <v>20232024</v>
      </c>
      <c r="F6747" t="s">
        <v>17</v>
      </c>
      <c r="G6747" t="s">
        <v>63</v>
      </c>
      <c r="H6747">
        <v>13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0</v>
      </c>
      <c r="O6747" t="s">
        <v>40</v>
      </c>
      <c r="P6747" t="str">
        <f>UPPER(Table1[[#This Row],[Venue]])</f>
        <v>AWAY</v>
      </c>
    </row>
    <row r="6748" spans="1:16" hidden="1" x14ac:dyDescent="0.45">
      <c r="A6748">
        <v>40046165</v>
      </c>
      <c r="B6748" t="s">
        <v>566</v>
      </c>
      <c r="C6748">
        <v>45298</v>
      </c>
      <c r="D6748">
        <v>76834</v>
      </c>
      <c r="E6748">
        <v>20232024</v>
      </c>
      <c r="F6748" t="s">
        <v>17</v>
      </c>
      <c r="G6748" t="s">
        <v>68</v>
      </c>
      <c r="H6748">
        <v>25</v>
      </c>
      <c r="I6748">
        <v>1</v>
      </c>
      <c r="J6748">
        <v>0</v>
      </c>
      <c r="K6748">
        <v>1</v>
      </c>
      <c r="L6748">
        <v>1</v>
      </c>
      <c r="M6748">
        <v>0</v>
      </c>
      <c r="N6748">
        <v>0</v>
      </c>
      <c r="O6748" t="s">
        <v>40</v>
      </c>
      <c r="P6748" t="str">
        <f>UPPER(Table1[[#This Row],[Venue]])</f>
        <v>AWAY</v>
      </c>
    </row>
    <row r="6749" spans="1:16" hidden="1" x14ac:dyDescent="0.45">
      <c r="A6749">
        <v>40046165</v>
      </c>
      <c r="B6749" t="s">
        <v>566</v>
      </c>
      <c r="C6749">
        <v>45298</v>
      </c>
      <c r="D6749">
        <v>76834</v>
      </c>
      <c r="E6749">
        <v>20232024</v>
      </c>
      <c r="F6749" t="s">
        <v>17</v>
      </c>
      <c r="G6749" t="s">
        <v>322</v>
      </c>
      <c r="H6749">
        <v>40</v>
      </c>
      <c r="I6749">
        <v>1</v>
      </c>
      <c r="J6749">
        <v>0</v>
      </c>
      <c r="K6749">
        <v>1</v>
      </c>
      <c r="L6749">
        <v>1</v>
      </c>
      <c r="M6749">
        <v>0</v>
      </c>
      <c r="N6749">
        <v>2</v>
      </c>
      <c r="O6749" t="s">
        <v>40</v>
      </c>
      <c r="P6749" t="str">
        <f>UPPER(Table1[[#This Row],[Venue]])</f>
        <v>AWAY</v>
      </c>
    </row>
    <row r="6750" spans="1:16" hidden="1" x14ac:dyDescent="0.45">
      <c r="A6750">
        <v>40046165</v>
      </c>
      <c r="B6750" t="s">
        <v>566</v>
      </c>
      <c r="C6750">
        <v>45298</v>
      </c>
      <c r="D6750">
        <v>76834</v>
      </c>
      <c r="E6750">
        <v>20232024</v>
      </c>
      <c r="F6750" t="s">
        <v>17</v>
      </c>
      <c r="G6750" t="s">
        <v>71</v>
      </c>
      <c r="H6750">
        <v>55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 t="s">
        <v>40</v>
      </c>
      <c r="P6750" t="str">
        <f>UPPER(Table1[[#This Row],[Venue]])</f>
        <v>AWAY</v>
      </c>
    </row>
    <row r="6751" spans="1:16" hidden="1" x14ac:dyDescent="0.45">
      <c r="A6751">
        <v>40046165</v>
      </c>
      <c r="B6751" t="s">
        <v>566</v>
      </c>
      <c r="C6751">
        <v>45298</v>
      </c>
      <c r="D6751">
        <v>76834</v>
      </c>
      <c r="E6751">
        <v>20232024</v>
      </c>
      <c r="F6751" t="s">
        <v>17</v>
      </c>
      <c r="G6751" t="s">
        <v>72</v>
      </c>
      <c r="H6751">
        <v>86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 t="s">
        <v>40</v>
      </c>
      <c r="P6751" t="str">
        <f>UPPER(Table1[[#This Row],[Venue]])</f>
        <v>AWAY</v>
      </c>
    </row>
    <row r="6752" spans="1:16" hidden="1" x14ac:dyDescent="0.45">
      <c r="A6752">
        <v>40046165</v>
      </c>
      <c r="B6752" t="s">
        <v>566</v>
      </c>
      <c r="C6752">
        <v>45298</v>
      </c>
      <c r="D6752">
        <v>76834</v>
      </c>
      <c r="E6752">
        <v>20232024</v>
      </c>
      <c r="F6752" t="s">
        <v>17</v>
      </c>
      <c r="G6752" t="s">
        <v>55</v>
      </c>
      <c r="H6752">
        <v>88</v>
      </c>
      <c r="I6752">
        <v>2</v>
      </c>
      <c r="J6752">
        <v>1</v>
      </c>
      <c r="K6752">
        <v>1</v>
      </c>
      <c r="L6752">
        <v>1</v>
      </c>
      <c r="M6752">
        <v>0</v>
      </c>
      <c r="N6752">
        <v>0</v>
      </c>
      <c r="O6752" t="s">
        <v>40</v>
      </c>
      <c r="P6752" t="str">
        <f>UPPER(Table1[[#This Row],[Venue]])</f>
        <v>AWAY</v>
      </c>
    </row>
    <row r="6753" spans="1:16" hidden="1" x14ac:dyDescent="0.45">
      <c r="A6753">
        <v>40046165</v>
      </c>
      <c r="B6753" t="s">
        <v>566</v>
      </c>
      <c r="C6753">
        <v>45298</v>
      </c>
      <c r="D6753">
        <v>76834</v>
      </c>
      <c r="E6753">
        <v>20232024</v>
      </c>
      <c r="F6753" t="s">
        <v>17</v>
      </c>
      <c r="G6753" t="s">
        <v>191</v>
      </c>
      <c r="H6753">
        <v>89</v>
      </c>
      <c r="I6753">
        <v>0</v>
      </c>
      <c r="J6753">
        <v>0</v>
      </c>
      <c r="K6753">
        <v>1</v>
      </c>
      <c r="L6753">
        <v>0</v>
      </c>
      <c r="M6753">
        <v>0</v>
      </c>
      <c r="N6753">
        <v>0</v>
      </c>
      <c r="O6753" t="s">
        <v>40</v>
      </c>
      <c r="P6753" t="str">
        <f>UPPER(Table1[[#This Row],[Venue]])</f>
        <v>AWAY</v>
      </c>
    </row>
    <row r="6754" spans="1:16" hidden="1" x14ac:dyDescent="0.45">
      <c r="A6754">
        <v>40046165</v>
      </c>
      <c r="B6754" t="s">
        <v>566</v>
      </c>
      <c r="C6754">
        <v>45298</v>
      </c>
      <c r="D6754">
        <v>76834</v>
      </c>
      <c r="E6754">
        <v>20232024</v>
      </c>
      <c r="F6754" t="s">
        <v>17</v>
      </c>
      <c r="G6754" t="s">
        <v>74</v>
      </c>
      <c r="H6754">
        <v>92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 t="s">
        <v>40</v>
      </c>
      <c r="P6754" t="str">
        <f>UPPER(Table1[[#This Row],[Venue]])</f>
        <v>AWAY</v>
      </c>
    </row>
    <row r="6755" spans="1:16" hidden="1" x14ac:dyDescent="0.45">
      <c r="A6755">
        <v>40046165</v>
      </c>
      <c r="B6755" t="s">
        <v>566</v>
      </c>
      <c r="C6755">
        <v>45298</v>
      </c>
      <c r="D6755">
        <v>76834</v>
      </c>
      <c r="E6755">
        <v>20232024</v>
      </c>
      <c r="F6755" t="s">
        <v>17</v>
      </c>
      <c r="G6755" t="s">
        <v>75</v>
      </c>
      <c r="H6755">
        <v>96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 t="s">
        <v>40</v>
      </c>
      <c r="P6755" t="str">
        <f>UPPER(Table1[[#This Row],[Venue]])</f>
        <v>AWAY</v>
      </c>
    </row>
    <row r="6756" spans="1:16" hidden="1" x14ac:dyDescent="0.45">
      <c r="A6756">
        <v>40052949</v>
      </c>
      <c r="B6756" t="s">
        <v>304</v>
      </c>
      <c r="C6756">
        <v>45312</v>
      </c>
      <c r="D6756">
        <v>83618</v>
      </c>
      <c r="E6756">
        <v>20232024</v>
      </c>
      <c r="F6756" t="s">
        <v>418</v>
      </c>
      <c r="G6756" t="s">
        <v>132</v>
      </c>
      <c r="H6756">
        <v>4</v>
      </c>
      <c r="I6756">
        <v>2</v>
      </c>
      <c r="J6756">
        <v>2</v>
      </c>
      <c r="K6756">
        <v>1</v>
      </c>
      <c r="L6756">
        <v>0</v>
      </c>
      <c r="M6756">
        <v>0</v>
      </c>
      <c r="N6756">
        <v>0</v>
      </c>
      <c r="O6756" t="s">
        <v>19</v>
      </c>
      <c r="P6756" t="str">
        <f>UPPER(Table1[[#This Row],[Venue]])</f>
        <v>HOME</v>
      </c>
    </row>
    <row r="6757" spans="1:16" hidden="1" x14ac:dyDescent="0.45">
      <c r="A6757">
        <v>40052949</v>
      </c>
      <c r="B6757" t="s">
        <v>304</v>
      </c>
      <c r="C6757">
        <v>45312</v>
      </c>
      <c r="D6757">
        <v>83618</v>
      </c>
      <c r="E6757">
        <v>20232024</v>
      </c>
      <c r="F6757" t="s">
        <v>418</v>
      </c>
      <c r="G6757" t="s">
        <v>133</v>
      </c>
      <c r="H6757">
        <v>5</v>
      </c>
      <c r="I6757">
        <v>1</v>
      </c>
      <c r="J6757">
        <v>0</v>
      </c>
      <c r="K6757">
        <v>1</v>
      </c>
      <c r="L6757">
        <v>1</v>
      </c>
      <c r="M6757">
        <v>0</v>
      </c>
      <c r="N6757">
        <v>0</v>
      </c>
      <c r="O6757" t="s">
        <v>19</v>
      </c>
      <c r="P6757" t="str">
        <f>UPPER(Table1[[#This Row],[Venue]])</f>
        <v>HOME</v>
      </c>
    </row>
    <row r="6758" spans="1:16" hidden="1" x14ac:dyDescent="0.45">
      <c r="A6758">
        <v>40052949</v>
      </c>
      <c r="B6758" t="s">
        <v>304</v>
      </c>
      <c r="C6758">
        <v>45312</v>
      </c>
      <c r="D6758">
        <v>83618</v>
      </c>
      <c r="E6758">
        <v>20232024</v>
      </c>
      <c r="F6758" t="s">
        <v>418</v>
      </c>
      <c r="G6758" t="s">
        <v>171</v>
      </c>
      <c r="H6758">
        <v>8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 t="s">
        <v>19</v>
      </c>
      <c r="P6758" t="str">
        <f>UPPER(Table1[[#This Row],[Venue]])</f>
        <v>HOME</v>
      </c>
    </row>
    <row r="6759" spans="1:16" hidden="1" x14ac:dyDescent="0.45">
      <c r="A6759">
        <v>40052949</v>
      </c>
      <c r="B6759" t="s">
        <v>304</v>
      </c>
      <c r="C6759">
        <v>45312</v>
      </c>
      <c r="D6759">
        <v>83618</v>
      </c>
      <c r="E6759">
        <v>20232024</v>
      </c>
      <c r="F6759" t="s">
        <v>418</v>
      </c>
      <c r="G6759" t="s">
        <v>264</v>
      </c>
      <c r="H6759">
        <v>10</v>
      </c>
      <c r="I6759">
        <v>4</v>
      </c>
      <c r="J6759">
        <v>2</v>
      </c>
      <c r="K6759">
        <v>1</v>
      </c>
      <c r="L6759">
        <v>2</v>
      </c>
      <c r="M6759">
        <v>0</v>
      </c>
      <c r="N6759">
        <v>0</v>
      </c>
      <c r="O6759" t="s">
        <v>19</v>
      </c>
      <c r="P6759" t="str">
        <f>UPPER(Table1[[#This Row],[Venue]])</f>
        <v>HOME</v>
      </c>
    </row>
    <row r="6760" spans="1:16" hidden="1" x14ac:dyDescent="0.45">
      <c r="A6760">
        <v>40052949</v>
      </c>
      <c r="B6760" t="s">
        <v>304</v>
      </c>
      <c r="C6760">
        <v>45312</v>
      </c>
      <c r="D6760">
        <v>83618</v>
      </c>
      <c r="E6760">
        <v>20232024</v>
      </c>
      <c r="F6760" t="s">
        <v>418</v>
      </c>
      <c r="G6760" t="s">
        <v>265</v>
      </c>
      <c r="H6760">
        <v>14</v>
      </c>
      <c r="I6760">
        <v>1</v>
      </c>
      <c r="J6760">
        <v>0</v>
      </c>
      <c r="K6760">
        <v>1</v>
      </c>
      <c r="L6760">
        <v>1</v>
      </c>
      <c r="M6760">
        <v>0</v>
      </c>
      <c r="N6760">
        <v>0</v>
      </c>
      <c r="O6760" t="s">
        <v>19</v>
      </c>
      <c r="P6760" t="str">
        <f>UPPER(Table1[[#This Row],[Venue]])</f>
        <v>HOME</v>
      </c>
    </row>
    <row r="6761" spans="1:16" hidden="1" x14ac:dyDescent="0.45">
      <c r="A6761">
        <v>40052949</v>
      </c>
      <c r="B6761" t="s">
        <v>304</v>
      </c>
      <c r="C6761">
        <v>45312</v>
      </c>
      <c r="D6761">
        <v>83618</v>
      </c>
      <c r="E6761">
        <v>20232024</v>
      </c>
      <c r="F6761" t="s">
        <v>418</v>
      </c>
      <c r="G6761" t="s">
        <v>180</v>
      </c>
      <c r="H6761">
        <v>19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0</v>
      </c>
      <c r="O6761" t="s">
        <v>19</v>
      </c>
      <c r="P6761" t="str">
        <f>UPPER(Table1[[#This Row],[Venue]])</f>
        <v>HOME</v>
      </c>
    </row>
    <row r="6762" spans="1:16" hidden="1" x14ac:dyDescent="0.45">
      <c r="A6762">
        <v>40052949</v>
      </c>
      <c r="B6762" t="s">
        <v>304</v>
      </c>
      <c r="C6762">
        <v>45312</v>
      </c>
      <c r="D6762">
        <v>83618</v>
      </c>
      <c r="E6762">
        <v>20232024</v>
      </c>
      <c r="F6762" t="s">
        <v>418</v>
      </c>
      <c r="G6762" t="s">
        <v>516</v>
      </c>
      <c r="H6762">
        <v>20</v>
      </c>
      <c r="I6762">
        <v>1</v>
      </c>
      <c r="J6762">
        <v>1</v>
      </c>
      <c r="K6762">
        <v>1</v>
      </c>
      <c r="L6762">
        <v>0</v>
      </c>
      <c r="M6762">
        <v>0</v>
      </c>
      <c r="N6762">
        <v>0</v>
      </c>
      <c r="O6762" t="s">
        <v>19</v>
      </c>
      <c r="P6762" t="str">
        <f>UPPER(Table1[[#This Row],[Venue]])</f>
        <v>HOME</v>
      </c>
    </row>
    <row r="6763" spans="1:16" hidden="1" x14ac:dyDescent="0.45">
      <c r="A6763">
        <v>40052949</v>
      </c>
      <c r="B6763" t="s">
        <v>304</v>
      </c>
      <c r="C6763">
        <v>45312</v>
      </c>
      <c r="D6763">
        <v>83618</v>
      </c>
      <c r="E6763">
        <v>20232024</v>
      </c>
      <c r="F6763" t="s">
        <v>418</v>
      </c>
      <c r="G6763" t="s">
        <v>289</v>
      </c>
      <c r="H6763">
        <v>22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 t="s">
        <v>19</v>
      </c>
      <c r="P6763" t="str">
        <f>UPPER(Table1[[#This Row],[Venue]])</f>
        <v>HOME</v>
      </c>
    </row>
    <row r="6764" spans="1:16" hidden="1" x14ac:dyDescent="0.45">
      <c r="A6764">
        <v>40052949</v>
      </c>
      <c r="B6764" t="s">
        <v>304</v>
      </c>
      <c r="C6764">
        <v>45312</v>
      </c>
      <c r="D6764">
        <v>83618</v>
      </c>
      <c r="E6764">
        <v>20232024</v>
      </c>
      <c r="F6764" t="s">
        <v>418</v>
      </c>
      <c r="G6764" t="s">
        <v>374</v>
      </c>
      <c r="H6764">
        <v>24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0</v>
      </c>
      <c r="O6764" t="s">
        <v>19</v>
      </c>
      <c r="P6764" t="str">
        <f>UPPER(Table1[[#This Row],[Venue]])</f>
        <v>HOME</v>
      </c>
    </row>
    <row r="6765" spans="1:16" hidden="1" x14ac:dyDescent="0.45">
      <c r="A6765">
        <v>40052949</v>
      </c>
      <c r="B6765" t="s">
        <v>304</v>
      </c>
      <c r="C6765">
        <v>45312</v>
      </c>
      <c r="D6765">
        <v>83618</v>
      </c>
      <c r="E6765">
        <v>20232024</v>
      </c>
      <c r="F6765" t="s">
        <v>418</v>
      </c>
      <c r="G6765" t="s">
        <v>517</v>
      </c>
      <c r="H6765">
        <v>51</v>
      </c>
      <c r="I6765">
        <v>0</v>
      </c>
      <c r="J6765">
        <v>0</v>
      </c>
      <c r="K6765">
        <v>1</v>
      </c>
      <c r="L6765">
        <v>0</v>
      </c>
      <c r="M6765">
        <v>0</v>
      </c>
      <c r="N6765">
        <v>0</v>
      </c>
      <c r="O6765" t="s">
        <v>19</v>
      </c>
      <c r="P6765" t="str">
        <f>UPPER(Table1[[#This Row],[Venue]])</f>
        <v>HOME</v>
      </c>
    </row>
    <row r="6766" spans="1:16" hidden="1" x14ac:dyDescent="0.45">
      <c r="A6766">
        <v>40052949</v>
      </c>
      <c r="B6766" t="s">
        <v>304</v>
      </c>
      <c r="C6766">
        <v>45312</v>
      </c>
      <c r="D6766">
        <v>83618</v>
      </c>
      <c r="E6766">
        <v>20232024</v>
      </c>
      <c r="F6766" t="s">
        <v>418</v>
      </c>
      <c r="G6766" t="s">
        <v>140</v>
      </c>
      <c r="H6766">
        <v>60</v>
      </c>
      <c r="I6766">
        <v>0</v>
      </c>
      <c r="J6766">
        <v>0</v>
      </c>
      <c r="K6766">
        <v>1</v>
      </c>
      <c r="L6766">
        <v>0</v>
      </c>
      <c r="M6766">
        <v>0</v>
      </c>
      <c r="N6766">
        <v>0</v>
      </c>
      <c r="O6766" t="s">
        <v>19</v>
      </c>
      <c r="P6766" t="str">
        <f>UPPER(Table1[[#This Row],[Venue]])</f>
        <v>HOME</v>
      </c>
    </row>
    <row r="6767" spans="1:16" hidden="1" x14ac:dyDescent="0.45">
      <c r="A6767">
        <v>40052949</v>
      </c>
      <c r="B6767" t="s">
        <v>304</v>
      </c>
      <c r="C6767">
        <v>45312</v>
      </c>
      <c r="D6767">
        <v>83618</v>
      </c>
      <c r="E6767">
        <v>20232024</v>
      </c>
      <c r="F6767" t="s">
        <v>418</v>
      </c>
      <c r="G6767" t="s">
        <v>519</v>
      </c>
      <c r="H6767">
        <v>74</v>
      </c>
      <c r="I6767">
        <v>0</v>
      </c>
      <c r="J6767">
        <v>0</v>
      </c>
      <c r="K6767">
        <v>1</v>
      </c>
      <c r="L6767">
        <v>0</v>
      </c>
      <c r="M6767">
        <v>0</v>
      </c>
      <c r="N6767">
        <v>0</v>
      </c>
      <c r="O6767" t="s">
        <v>19</v>
      </c>
      <c r="P6767" t="str">
        <f>UPPER(Table1[[#This Row],[Venue]])</f>
        <v>HOME</v>
      </c>
    </row>
    <row r="6768" spans="1:16" hidden="1" x14ac:dyDescent="0.45">
      <c r="A6768">
        <v>40052949</v>
      </c>
      <c r="B6768" t="s">
        <v>304</v>
      </c>
      <c r="C6768">
        <v>45312</v>
      </c>
      <c r="D6768">
        <v>83618</v>
      </c>
      <c r="E6768">
        <v>20232024</v>
      </c>
      <c r="F6768" t="s">
        <v>418</v>
      </c>
      <c r="G6768" t="s">
        <v>131</v>
      </c>
      <c r="H6768">
        <v>80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 t="s">
        <v>19</v>
      </c>
      <c r="P6768" t="str">
        <f>UPPER(Table1[[#This Row],[Venue]])</f>
        <v>HOME</v>
      </c>
    </row>
    <row r="6769" spans="1:16" hidden="1" x14ac:dyDescent="0.45">
      <c r="A6769">
        <v>40052949</v>
      </c>
      <c r="B6769" t="s">
        <v>304</v>
      </c>
      <c r="C6769">
        <v>45312</v>
      </c>
      <c r="D6769">
        <v>83618</v>
      </c>
      <c r="E6769">
        <v>20232024</v>
      </c>
      <c r="F6769" t="s">
        <v>418</v>
      </c>
      <c r="G6769" t="s">
        <v>375</v>
      </c>
      <c r="H6769">
        <v>88</v>
      </c>
      <c r="I6769">
        <v>0</v>
      </c>
      <c r="J6769">
        <v>0</v>
      </c>
      <c r="K6769">
        <v>1</v>
      </c>
      <c r="L6769">
        <v>0</v>
      </c>
      <c r="M6769">
        <v>0</v>
      </c>
      <c r="N6769">
        <v>0</v>
      </c>
      <c r="O6769" t="s">
        <v>19</v>
      </c>
      <c r="P6769" t="str">
        <f>UPPER(Table1[[#This Row],[Venue]])</f>
        <v>HOME</v>
      </c>
    </row>
    <row r="6770" spans="1:16" hidden="1" x14ac:dyDescent="0.45">
      <c r="A6770">
        <v>40052949</v>
      </c>
      <c r="B6770" t="s">
        <v>304</v>
      </c>
      <c r="C6770">
        <v>45312</v>
      </c>
      <c r="D6770">
        <v>83618</v>
      </c>
      <c r="E6770">
        <v>20232024</v>
      </c>
      <c r="F6770" t="s">
        <v>418</v>
      </c>
      <c r="G6770" t="s">
        <v>146</v>
      </c>
      <c r="H6770">
        <v>91</v>
      </c>
      <c r="I6770">
        <v>2</v>
      </c>
      <c r="J6770">
        <v>0</v>
      </c>
      <c r="K6770">
        <v>1</v>
      </c>
      <c r="L6770">
        <v>2</v>
      </c>
      <c r="M6770">
        <v>0</v>
      </c>
      <c r="N6770">
        <v>0</v>
      </c>
      <c r="O6770" t="s">
        <v>19</v>
      </c>
      <c r="P6770" t="str">
        <f>UPPER(Table1[[#This Row],[Venue]])</f>
        <v>HOME</v>
      </c>
    </row>
    <row r="6771" spans="1:16" hidden="1" x14ac:dyDescent="0.45">
      <c r="A6771">
        <v>40052949</v>
      </c>
      <c r="B6771" t="s">
        <v>304</v>
      </c>
      <c r="C6771">
        <v>45312</v>
      </c>
      <c r="D6771">
        <v>83618</v>
      </c>
      <c r="E6771">
        <v>20232024</v>
      </c>
      <c r="F6771" t="s">
        <v>418</v>
      </c>
      <c r="G6771" t="s">
        <v>183</v>
      </c>
      <c r="H6771">
        <v>97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 t="s">
        <v>19</v>
      </c>
      <c r="P6771" t="str">
        <f>UPPER(Table1[[#This Row],[Venue]])</f>
        <v>HOME</v>
      </c>
    </row>
    <row r="6772" spans="1:16" hidden="1" x14ac:dyDescent="0.45">
      <c r="A6772">
        <v>40052949</v>
      </c>
      <c r="B6772" t="s">
        <v>304</v>
      </c>
      <c r="C6772">
        <v>45312</v>
      </c>
      <c r="D6772">
        <v>83618</v>
      </c>
      <c r="E6772">
        <v>20232024</v>
      </c>
      <c r="F6772" t="s">
        <v>418</v>
      </c>
      <c r="G6772" t="s">
        <v>529</v>
      </c>
      <c r="H6772">
        <v>99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4</v>
      </c>
      <c r="O6772" t="s">
        <v>19</v>
      </c>
      <c r="P6772" t="str">
        <f>UPPER(Table1[[#This Row],[Venue]])</f>
        <v>HOME</v>
      </c>
    </row>
    <row r="6773" spans="1:16" hidden="1" x14ac:dyDescent="0.45">
      <c r="A6773">
        <v>40052949</v>
      </c>
      <c r="B6773" t="s">
        <v>304</v>
      </c>
      <c r="C6773">
        <v>45312</v>
      </c>
      <c r="D6773">
        <v>83618</v>
      </c>
      <c r="E6773">
        <v>20232024</v>
      </c>
      <c r="F6773" t="s">
        <v>418</v>
      </c>
      <c r="G6773" t="s">
        <v>376</v>
      </c>
      <c r="H6773">
        <v>2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0</v>
      </c>
      <c r="O6773" t="s">
        <v>40</v>
      </c>
      <c r="P6773" t="str">
        <f>UPPER(Table1[[#This Row],[Venue]])</f>
        <v>AWAY</v>
      </c>
    </row>
    <row r="6774" spans="1:16" hidden="1" x14ac:dyDescent="0.45">
      <c r="A6774">
        <v>40052949</v>
      </c>
      <c r="B6774" t="s">
        <v>304</v>
      </c>
      <c r="C6774">
        <v>45312</v>
      </c>
      <c r="D6774">
        <v>83618</v>
      </c>
      <c r="E6774">
        <v>20232024</v>
      </c>
      <c r="F6774" t="s">
        <v>418</v>
      </c>
      <c r="G6774" t="s">
        <v>334</v>
      </c>
      <c r="H6774">
        <v>6</v>
      </c>
      <c r="I6774">
        <v>2</v>
      </c>
      <c r="J6774">
        <v>2</v>
      </c>
      <c r="K6774">
        <v>1</v>
      </c>
      <c r="L6774">
        <v>0</v>
      </c>
      <c r="M6774">
        <v>0</v>
      </c>
      <c r="N6774">
        <v>0</v>
      </c>
      <c r="O6774" t="s">
        <v>40</v>
      </c>
      <c r="P6774" t="str">
        <f>UPPER(Table1[[#This Row],[Venue]])</f>
        <v>AWAY</v>
      </c>
    </row>
    <row r="6775" spans="1:16" hidden="1" x14ac:dyDescent="0.45">
      <c r="A6775">
        <v>40052949</v>
      </c>
      <c r="B6775" t="s">
        <v>304</v>
      </c>
      <c r="C6775">
        <v>45312</v>
      </c>
      <c r="D6775">
        <v>83618</v>
      </c>
      <c r="E6775">
        <v>20232024</v>
      </c>
      <c r="F6775" t="s">
        <v>418</v>
      </c>
      <c r="G6775" t="s">
        <v>263</v>
      </c>
      <c r="H6775">
        <v>9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0</v>
      </c>
      <c r="O6775" t="s">
        <v>40</v>
      </c>
      <c r="P6775" t="str">
        <f>UPPER(Table1[[#This Row],[Venue]])</f>
        <v>AWAY</v>
      </c>
    </row>
    <row r="6776" spans="1:16" hidden="1" x14ac:dyDescent="0.45">
      <c r="A6776">
        <v>40052949</v>
      </c>
      <c r="B6776" t="s">
        <v>304</v>
      </c>
      <c r="C6776">
        <v>45312</v>
      </c>
      <c r="D6776">
        <v>83618</v>
      </c>
      <c r="E6776">
        <v>20232024</v>
      </c>
      <c r="F6776" t="s">
        <v>418</v>
      </c>
      <c r="G6776" t="s">
        <v>136</v>
      </c>
      <c r="H6776">
        <v>17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0</v>
      </c>
      <c r="O6776" t="s">
        <v>40</v>
      </c>
      <c r="P6776" t="str">
        <f>UPPER(Table1[[#This Row],[Venue]])</f>
        <v>AWAY</v>
      </c>
    </row>
    <row r="6777" spans="1:16" hidden="1" x14ac:dyDescent="0.45">
      <c r="A6777">
        <v>40052949</v>
      </c>
      <c r="B6777" t="s">
        <v>304</v>
      </c>
      <c r="C6777">
        <v>45312</v>
      </c>
      <c r="D6777">
        <v>83618</v>
      </c>
      <c r="E6777">
        <v>20232024</v>
      </c>
      <c r="F6777" t="s">
        <v>418</v>
      </c>
      <c r="G6777" t="s">
        <v>138</v>
      </c>
      <c r="H6777">
        <v>20</v>
      </c>
      <c r="I6777">
        <v>1</v>
      </c>
      <c r="J6777">
        <v>0</v>
      </c>
      <c r="K6777">
        <v>1</v>
      </c>
      <c r="L6777">
        <v>1</v>
      </c>
      <c r="M6777">
        <v>0</v>
      </c>
      <c r="N6777">
        <v>0</v>
      </c>
      <c r="O6777" t="s">
        <v>40</v>
      </c>
      <c r="P6777" t="str">
        <f>UPPER(Table1[[#This Row],[Venue]])</f>
        <v>AWAY</v>
      </c>
    </row>
    <row r="6778" spans="1:16" hidden="1" x14ac:dyDescent="0.45">
      <c r="A6778">
        <v>40052949</v>
      </c>
      <c r="B6778" t="s">
        <v>304</v>
      </c>
      <c r="C6778">
        <v>45312</v>
      </c>
      <c r="D6778">
        <v>83618</v>
      </c>
      <c r="E6778">
        <v>20232024</v>
      </c>
      <c r="F6778" t="s">
        <v>418</v>
      </c>
      <c r="G6778" t="s">
        <v>137</v>
      </c>
      <c r="H6778">
        <v>22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 t="s">
        <v>40</v>
      </c>
      <c r="P6778" t="str">
        <f>UPPER(Table1[[#This Row],[Venue]])</f>
        <v>AWAY</v>
      </c>
    </row>
    <row r="6779" spans="1:16" hidden="1" x14ac:dyDescent="0.45">
      <c r="A6779">
        <v>40052949</v>
      </c>
      <c r="B6779" t="s">
        <v>304</v>
      </c>
      <c r="C6779">
        <v>45312</v>
      </c>
      <c r="D6779">
        <v>83618</v>
      </c>
      <c r="E6779">
        <v>20232024</v>
      </c>
      <c r="F6779" t="s">
        <v>418</v>
      </c>
      <c r="G6779" t="s">
        <v>139</v>
      </c>
      <c r="H6779">
        <v>27</v>
      </c>
      <c r="I6779">
        <v>1</v>
      </c>
      <c r="J6779">
        <v>1</v>
      </c>
      <c r="K6779">
        <v>1</v>
      </c>
      <c r="L6779">
        <v>0</v>
      </c>
      <c r="M6779">
        <v>0</v>
      </c>
      <c r="N6779">
        <v>0</v>
      </c>
      <c r="O6779" t="s">
        <v>40</v>
      </c>
      <c r="P6779" t="str">
        <f>UPPER(Table1[[#This Row],[Venue]])</f>
        <v>AWAY</v>
      </c>
    </row>
    <row r="6780" spans="1:16" hidden="1" x14ac:dyDescent="0.45">
      <c r="A6780">
        <v>40052949</v>
      </c>
      <c r="B6780" t="s">
        <v>304</v>
      </c>
      <c r="C6780">
        <v>45312</v>
      </c>
      <c r="D6780">
        <v>83618</v>
      </c>
      <c r="E6780">
        <v>20232024</v>
      </c>
      <c r="F6780" t="s">
        <v>418</v>
      </c>
      <c r="G6780" t="s">
        <v>248</v>
      </c>
      <c r="H6780">
        <v>29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0</v>
      </c>
      <c r="O6780" t="s">
        <v>40</v>
      </c>
      <c r="P6780" t="str">
        <f>UPPER(Table1[[#This Row],[Venue]])</f>
        <v>AWAY</v>
      </c>
    </row>
    <row r="6781" spans="1:16" hidden="1" x14ac:dyDescent="0.45">
      <c r="A6781">
        <v>40052949</v>
      </c>
      <c r="B6781" t="s">
        <v>304</v>
      </c>
      <c r="C6781">
        <v>45312</v>
      </c>
      <c r="D6781">
        <v>83618</v>
      </c>
      <c r="E6781">
        <v>20232024</v>
      </c>
      <c r="F6781" t="s">
        <v>418</v>
      </c>
      <c r="G6781" t="s">
        <v>266</v>
      </c>
      <c r="H6781">
        <v>31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0</v>
      </c>
      <c r="O6781" t="s">
        <v>40</v>
      </c>
      <c r="P6781" t="str">
        <f>UPPER(Table1[[#This Row],[Venue]])</f>
        <v>AWAY</v>
      </c>
    </row>
    <row r="6782" spans="1:16" hidden="1" x14ac:dyDescent="0.45">
      <c r="A6782">
        <v>40052949</v>
      </c>
      <c r="B6782" t="s">
        <v>304</v>
      </c>
      <c r="C6782">
        <v>45312</v>
      </c>
      <c r="D6782">
        <v>83618</v>
      </c>
      <c r="E6782">
        <v>20232024</v>
      </c>
      <c r="F6782" t="s">
        <v>418</v>
      </c>
      <c r="G6782" t="s">
        <v>388</v>
      </c>
      <c r="H6782">
        <v>36</v>
      </c>
      <c r="I6782">
        <v>1</v>
      </c>
      <c r="J6782">
        <v>0</v>
      </c>
      <c r="K6782">
        <v>1</v>
      </c>
      <c r="L6782">
        <v>1</v>
      </c>
      <c r="M6782">
        <v>0</v>
      </c>
      <c r="N6782">
        <v>2</v>
      </c>
      <c r="O6782" t="s">
        <v>40</v>
      </c>
      <c r="P6782" t="str">
        <f>UPPER(Table1[[#This Row],[Venue]])</f>
        <v>AWAY</v>
      </c>
    </row>
    <row r="6783" spans="1:16" hidden="1" x14ac:dyDescent="0.45">
      <c r="A6783">
        <v>40052949</v>
      </c>
      <c r="B6783" t="s">
        <v>304</v>
      </c>
      <c r="C6783">
        <v>45312</v>
      </c>
      <c r="D6783">
        <v>83618</v>
      </c>
      <c r="E6783">
        <v>20232024</v>
      </c>
      <c r="F6783" t="s">
        <v>418</v>
      </c>
      <c r="G6783" t="s">
        <v>142</v>
      </c>
      <c r="H6783">
        <v>69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 t="s">
        <v>40</v>
      </c>
      <c r="P6783" t="str">
        <f>UPPER(Table1[[#This Row],[Venue]])</f>
        <v>AWAY</v>
      </c>
    </row>
    <row r="6784" spans="1:16" hidden="1" x14ac:dyDescent="0.45">
      <c r="A6784">
        <v>40052949</v>
      </c>
      <c r="B6784" t="s">
        <v>304</v>
      </c>
      <c r="C6784">
        <v>45312</v>
      </c>
      <c r="D6784">
        <v>83618</v>
      </c>
      <c r="E6784">
        <v>20232024</v>
      </c>
      <c r="F6784" t="s">
        <v>418</v>
      </c>
      <c r="G6784" t="s">
        <v>143</v>
      </c>
      <c r="H6784">
        <v>71</v>
      </c>
      <c r="I6784">
        <v>1</v>
      </c>
      <c r="J6784">
        <v>0</v>
      </c>
      <c r="K6784">
        <v>1</v>
      </c>
      <c r="L6784">
        <v>1</v>
      </c>
      <c r="M6784">
        <v>0</v>
      </c>
      <c r="N6784">
        <v>2</v>
      </c>
      <c r="O6784" t="s">
        <v>40</v>
      </c>
      <c r="P6784" t="str">
        <f>UPPER(Table1[[#This Row],[Venue]])</f>
        <v>AWAY</v>
      </c>
    </row>
    <row r="6785" spans="1:16" hidden="1" x14ac:dyDescent="0.45">
      <c r="A6785">
        <v>40052949</v>
      </c>
      <c r="B6785" t="s">
        <v>304</v>
      </c>
      <c r="C6785">
        <v>45312</v>
      </c>
      <c r="D6785">
        <v>83618</v>
      </c>
      <c r="E6785">
        <v>20232024</v>
      </c>
      <c r="F6785" t="s">
        <v>418</v>
      </c>
      <c r="G6785" t="s">
        <v>389</v>
      </c>
      <c r="H6785">
        <v>77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 t="s">
        <v>40</v>
      </c>
      <c r="P6785" t="str">
        <f>UPPER(Table1[[#This Row],[Venue]])</f>
        <v>AWAY</v>
      </c>
    </row>
    <row r="6786" spans="1:16" hidden="1" x14ac:dyDescent="0.45">
      <c r="A6786">
        <v>40052949</v>
      </c>
      <c r="B6786" t="s">
        <v>304</v>
      </c>
      <c r="C6786">
        <v>45312</v>
      </c>
      <c r="D6786">
        <v>83618</v>
      </c>
      <c r="E6786">
        <v>20232024</v>
      </c>
      <c r="F6786" t="s">
        <v>418</v>
      </c>
      <c r="G6786" t="s">
        <v>145</v>
      </c>
      <c r="H6786">
        <v>88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0</v>
      </c>
      <c r="O6786" t="s">
        <v>40</v>
      </c>
      <c r="P6786" t="str">
        <f>UPPER(Table1[[#This Row],[Venue]])</f>
        <v>AWAY</v>
      </c>
    </row>
    <row r="6787" spans="1:16" hidden="1" x14ac:dyDescent="0.45">
      <c r="A6787">
        <v>40052949</v>
      </c>
      <c r="B6787" t="s">
        <v>304</v>
      </c>
      <c r="C6787">
        <v>45312</v>
      </c>
      <c r="D6787">
        <v>83618</v>
      </c>
      <c r="E6787">
        <v>20232024</v>
      </c>
      <c r="F6787" t="s">
        <v>418</v>
      </c>
      <c r="G6787" t="s">
        <v>147</v>
      </c>
      <c r="H6787">
        <v>92</v>
      </c>
      <c r="I6787">
        <v>2</v>
      </c>
      <c r="J6787">
        <v>0</v>
      </c>
      <c r="K6787">
        <v>1</v>
      </c>
      <c r="L6787">
        <v>2</v>
      </c>
      <c r="M6787">
        <v>0</v>
      </c>
      <c r="N6787">
        <v>0</v>
      </c>
      <c r="O6787" t="s">
        <v>40</v>
      </c>
      <c r="P6787" t="str">
        <f>UPPER(Table1[[#This Row],[Venue]])</f>
        <v>AWAY</v>
      </c>
    </row>
    <row r="6788" spans="1:16" hidden="1" x14ac:dyDescent="0.45">
      <c r="A6788">
        <v>40052949</v>
      </c>
      <c r="B6788" t="s">
        <v>304</v>
      </c>
      <c r="C6788">
        <v>45312</v>
      </c>
      <c r="D6788">
        <v>83618</v>
      </c>
      <c r="E6788">
        <v>20232024</v>
      </c>
      <c r="F6788" t="s">
        <v>418</v>
      </c>
      <c r="G6788" t="s">
        <v>390</v>
      </c>
      <c r="H6788">
        <v>94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0</v>
      </c>
      <c r="O6788" t="s">
        <v>40</v>
      </c>
      <c r="P6788" t="str">
        <f>UPPER(Table1[[#This Row],[Venue]])</f>
        <v>AWAY</v>
      </c>
    </row>
    <row r="6789" spans="1:16" hidden="1" x14ac:dyDescent="0.45">
      <c r="A6789">
        <v>40052949</v>
      </c>
      <c r="B6789" t="s">
        <v>304</v>
      </c>
      <c r="C6789">
        <v>45312</v>
      </c>
      <c r="D6789">
        <v>83618</v>
      </c>
      <c r="E6789">
        <v>20232024</v>
      </c>
      <c r="F6789" t="s">
        <v>418</v>
      </c>
      <c r="G6789" t="s">
        <v>148</v>
      </c>
      <c r="H6789">
        <v>95</v>
      </c>
      <c r="I6789">
        <v>0</v>
      </c>
      <c r="J6789">
        <v>0</v>
      </c>
      <c r="K6789">
        <v>1</v>
      </c>
      <c r="L6789">
        <v>0</v>
      </c>
      <c r="M6789">
        <v>0</v>
      </c>
      <c r="N6789">
        <v>0</v>
      </c>
      <c r="O6789" t="s">
        <v>40</v>
      </c>
      <c r="P6789" t="str">
        <f>UPPER(Table1[[#This Row],[Venue]])</f>
        <v>AWAY</v>
      </c>
    </row>
    <row r="6790" spans="1:16" hidden="1" x14ac:dyDescent="0.45">
      <c r="A6790">
        <v>40052949</v>
      </c>
      <c r="B6790" t="s">
        <v>304</v>
      </c>
      <c r="C6790">
        <v>45312</v>
      </c>
      <c r="D6790">
        <v>83618</v>
      </c>
      <c r="E6790">
        <v>20232024</v>
      </c>
      <c r="F6790" t="s">
        <v>418</v>
      </c>
      <c r="G6790" t="s">
        <v>149</v>
      </c>
      <c r="H6790">
        <v>98</v>
      </c>
      <c r="I6790">
        <v>1</v>
      </c>
      <c r="J6790">
        <v>1</v>
      </c>
      <c r="K6790">
        <v>1</v>
      </c>
      <c r="L6790">
        <v>0</v>
      </c>
      <c r="M6790">
        <v>0</v>
      </c>
      <c r="N6790">
        <v>0</v>
      </c>
      <c r="O6790" t="s">
        <v>40</v>
      </c>
      <c r="P6790" t="str">
        <f>UPPER(Table1[[#This Row],[Venue]])</f>
        <v>AWAY</v>
      </c>
    </row>
    <row r="6791" spans="1:16" hidden="1" x14ac:dyDescent="0.45">
      <c r="A6791">
        <v>40052948</v>
      </c>
      <c r="B6791" t="s">
        <v>428</v>
      </c>
      <c r="C6791">
        <v>45312</v>
      </c>
      <c r="D6791">
        <v>83617</v>
      </c>
      <c r="E6791">
        <v>20232024</v>
      </c>
      <c r="F6791" t="s">
        <v>418</v>
      </c>
      <c r="G6791" t="s">
        <v>190</v>
      </c>
      <c r="H6791">
        <v>1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 t="s">
        <v>19</v>
      </c>
      <c r="P6791" t="str">
        <f>UPPER(Table1[[#This Row],[Venue]])</f>
        <v>HOME</v>
      </c>
    </row>
    <row r="6792" spans="1:16" hidden="1" x14ac:dyDescent="0.45">
      <c r="A6792">
        <v>40052948</v>
      </c>
      <c r="B6792" t="s">
        <v>428</v>
      </c>
      <c r="C6792">
        <v>45312</v>
      </c>
      <c r="D6792">
        <v>83617</v>
      </c>
      <c r="E6792">
        <v>20232024</v>
      </c>
      <c r="F6792" t="s">
        <v>418</v>
      </c>
      <c r="G6792" t="s">
        <v>60</v>
      </c>
      <c r="H6792">
        <v>4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 t="s">
        <v>19</v>
      </c>
      <c r="P6792" t="str">
        <f>UPPER(Table1[[#This Row],[Venue]])</f>
        <v>HOME</v>
      </c>
    </row>
    <row r="6793" spans="1:16" hidden="1" x14ac:dyDescent="0.45">
      <c r="A6793">
        <v>40052948</v>
      </c>
      <c r="B6793" t="s">
        <v>428</v>
      </c>
      <c r="C6793">
        <v>45312</v>
      </c>
      <c r="D6793">
        <v>83617</v>
      </c>
      <c r="E6793">
        <v>20232024</v>
      </c>
      <c r="F6793" t="s">
        <v>418</v>
      </c>
      <c r="G6793" t="s">
        <v>279</v>
      </c>
      <c r="H6793">
        <v>5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 t="s">
        <v>19</v>
      </c>
      <c r="P6793" t="str">
        <f>UPPER(Table1[[#This Row],[Venue]])</f>
        <v>HOME</v>
      </c>
    </row>
    <row r="6794" spans="1:16" hidden="1" x14ac:dyDescent="0.45">
      <c r="A6794">
        <v>40052948</v>
      </c>
      <c r="B6794" t="s">
        <v>428</v>
      </c>
      <c r="C6794">
        <v>45312</v>
      </c>
      <c r="D6794">
        <v>83617</v>
      </c>
      <c r="E6794">
        <v>20232024</v>
      </c>
      <c r="F6794" t="s">
        <v>418</v>
      </c>
      <c r="G6794" t="s">
        <v>62</v>
      </c>
      <c r="H6794">
        <v>7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0</v>
      </c>
      <c r="O6794" t="s">
        <v>19</v>
      </c>
      <c r="P6794" t="str">
        <f>UPPER(Table1[[#This Row],[Venue]])</f>
        <v>HOME</v>
      </c>
    </row>
    <row r="6795" spans="1:16" hidden="1" x14ac:dyDescent="0.45">
      <c r="A6795">
        <v>40052948</v>
      </c>
      <c r="B6795" t="s">
        <v>428</v>
      </c>
      <c r="C6795">
        <v>45312</v>
      </c>
      <c r="D6795">
        <v>83617</v>
      </c>
      <c r="E6795">
        <v>20232024</v>
      </c>
      <c r="F6795" t="s">
        <v>418</v>
      </c>
      <c r="G6795" t="s">
        <v>42</v>
      </c>
      <c r="H6795">
        <v>8</v>
      </c>
      <c r="I6795">
        <v>0</v>
      </c>
      <c r="J6795">
        <v>0</v>
      </c>
      <c r="K6795">
        <v>1</v>
      </c>
      <c r="L6795">
        <v>0</v>
      </c>
      <c r="M6795">
        <v>0</v>
      </c>
      <c r="N6795">
        <v>0</v>
      </c>
      <c r="O6795" t="s">
        <v>19</v>
      </c>
      <c r="P6795" t="str">
        <f>UPPER(Table1[[#This Row],[Venue]])</f>
        <v>HOME</v>
      </c>
    </row>
    <row r="6796" spans="1:16" hidden="1" x14ac:dyDescent="0.45">
      <c r="A6796">
        <v>40052948</v>
      </c>
      <c r="B6796" t="s">
        <v>428</v>
      </c>
      <c r="C6796">
        <v>45312</v>
      </c>
      <c r="D6796">
        <v>83617</v>
      </c>
      <c r="E6796">
        <v>20232024</v>
      </c>
      <c r="F6796" t="s">
        <v>418</v>
      </c>
      <c r="G6796" t="s">
        <v>280</v>
      </c>
      <c r="H6796">
        <v>9</v>
      </c>
      <c r="I6796">
        <v>0</v>
      </c>
      <c r="J6796">
        <v>0</v>
      </c>
      <c r="K6796">
        <v>1</v>
      </c>
      <c r="L6796">
        <v>0</v>
      </c>
      <c r="M6796">
        <v>0</v>
      </c>
      <c r="N6796">
        <v>0</v>
      </c>
      <c r="O6796" t="s">
        <v>19</v>
      </c>
      <c r="P6796" t="str">
        <f>UPPER(Table1[[#This Row],[Venue]])</f>
        <v>HOME</v>
      </c>
    </row>
    <row r="6797" spans="1:16" hidden="1" x14ac:dyDescent="0.45">
      <c r="A6797">
        <v>40052948</v>
      </c>
      <c r="B6797" t="s">
        <v>428</v>
      </c>
      <c r="C6797">
        <v>45312</v>
      </c>
      <c r="D6797">
        <v>83617</v>
      </c>
      <c r="E6797">
        <v>20232024</v>
      </c>
      <c r="F6797" t="s">
        <v>418</v>
      </c>
      <c r="G6797" t="s">
        <v>63</v>
      </c>
      <c r="H6797">
        <v>10</v>
      </c>
      <c r="I6797">
        <v>0</v>
      </c>
      <c r="J6797">
        <v>0</v>
      </c>
      <c r="K6797">
        <v>1</v>
      </c>
      <c r="L6797">
        <v>0</v>
      </c>
      <c r="M6797">
        <v>0</v>
      </c>
      <c r="N6797">
        <v>0</v>
      </c>
      <c r="O6797" t="s">
        <v>19</v>
      </c>
      <c r="P6797" t="str">
        <f>UPPER(Table1[[#This Row],[Venue]])</f>
        <v>HOME</v>
      </c>
    </row>
    <row r="6798" spans="1:16" hidden="1" x14ac:dyDescent="0.45">
      <c r="A6798">
        <v>40052948</v>
      </c>
      <c r="B6798" t="s">
        <v>428</v>
      </c>
      <c r="C6798">
        <v>45312</v>
      </c>
      <c r="D6798">
        <v>83617</v>
      </c>
      <c r="E6798">
        <v>20232024</v>
      </c>
      <c r="F6798" t="s">
        <v>418</v>
      </c>
      <c r="G6798" t="s">
        <v>128</v>
      </c>
      <c r="H6798">
        <v>12</v>
      </c>
      <c r="I6798">
        <v>1</v>
      </c>
      <c r="J6798">
        <v>0</v>
      </c>
      <c r="K6798">
        <v>1</v>
      </c>
      <c r="L6798">
        <v>1</v>
      </c>
      <c r="M6798">
        <v>0</v>
      </c>
      <c r="N6798">
        <v>2</v>
      </c>
      <c r="O6798" t="s">
        <v>19</v>
      </c>
      <c r="P6798" t="str">
        <f>UPPER(Table1[[#This Row],[Venue]])</f>
        <v>HOME</v>
      </c>
    </row>
    <row r="6799" spans="1:16" hidden="1" x14ac:dyDescent="0.45">
      <c r="A6799">
        <v>40052948</v>
      </c>
      <c r="B6799" t="s">
        <v>428</v>
      </c>
      <c r="C6799">
        <v>45312</v>
      </c>
      <c r="D6799">
        <v>83617</v>
      </c>
      <c r="E6799">
        <v>20232024</v>
      </c>
      <c r="F6799" t="s">
        <v>418</v>
      </c>
      <c r="G6799" t="s">
        <v>341</v>
      </c>
      <c r="H6799">
        <v>17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 t="s">
        <v>19</v>
      </c>
      <c r="P6799" t="str">
        <f>UPPER(Table1[[#This Row],[Venue]])</f>
        <v>HOME</v>
      </c>
    </row>
    <row r="6800" spans="1:16" hidden="1" x14ac:dyDescent="0.45">
      <c r="A6800">
        <v>40052948</v>
      </c>
      <c r="B6800" t="s">
        <v>428</v>
      </c>
      <c r="C6800">
        <v>45312</v>
      </c>
      <c r="D6800">
        <v>83617</v>
      </c>
      <c r="E6800">
        <v>20232024</v>
      </c>
      <c r="F6800" t="s">
        <v>418</v>
      </c>
      <c r="G6800" t="s">
        <v>68</v>
      </c>
      <c r="H6800">
        <v>25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 t="s">
        <v>19</v>
      </c>
      <c r="P6800" t="str">
        <f>UPPER(Table1[[#This Row],[Venue]])</f>
        <v>HOME</v>
      </c>
    </row>
    <row r="6801" spans="1:16" hidden="1" x14ac:dyDescent="0.45">
      <c r="A6801">
        <v>40052948</v>
      </c>
      <c r="B6801" t="s">
        <v>428</v>
      </c>
      <c r="C6801">
        <v>45312</v>
      </c>
      <c r="D6801">
        <v>83617</v>
      </c>
      <c r="E6801">
        <v>20232024</v>
      </c>
      <c r="F6801" t="s">
        <v>418</v>
      </c>
      <c r="G6801" t="s">
        <v>427</v>
      </c>
      <c r="H6801">
        <v>26</v>
      </c>
      <c r="I6801">
        <v>0</v>
      </c>
      <c r="J6801">
        <v>0</v>
      </c>
      <c r="K6801">
        <v>1</v>
      </c>
      <c r="L6801">
        <v>0</v>
      </c>
      <c r="M6801">
        <v>0</v>
      </c>
      <c r="N6801">
        <v>0</v>
      </c>
      <c r="O6801" t="s">
        <v>19</v>
      </c>
      <c r="P6801" t="str">
        <f>UPPER(Table1[[#This Row],[Venue]])</f>
        <v>HOME</v>
      </c>
    </row>
    <row r="6802" spans="1:16" hidden="1" x14ac:dyDescent="0.45">
      <c r="A6802">
        <v>40052948</v>
      </c>
      <c r="B6802" t="s">
        <v>428</v>
      </c>
      <c r="C6802">
        <v>45312</v>
      </c>
      <c r="D6802">
        <v>83617</v>
      </c>
      <c r="E6802">
        <v>20232024</v>
      </c>
      <c r="F6802" t="s">
        <v>418</v>
      </c>
      <c r="G6802" t="s">
        <v>322</v>
      </c>
      <c r="H6802">
        <v>40</v>
      </c>
      <c r="I6802">
        <v>0</v>
      </c>
      <c r="J6802">
        <v>0</v>
      </c>
      <c r="K6802">
        <v>1</v>
      </c>
      <c r="L6802">
        <v>0</v>
      </c>
      <c r="M6802">
        <v>0</v>
      </c>
      <c r="N6802">
        <v>0</v>
      </c>
      <c r="O6802" t="s">
        <v>19</v>
      </c>
      <c r="P6802" t="str">
        <f>UPPER(Table1[[#This Row],[Venue]])</f>
        <v>HOME</v>
      </c>
    </row>
    <row r="6803" spans="1:16" hidden="1" x14ac:dyDescent="0.45">
      <c r="A6803">
        <v>40052948</v>
      </c>
      <c r="B6803" t="s">
        <v>428</v>
      </c>
      <c r="C6803">
        <v>45312</v>
      </c>
      <c r="D6803">
        <v>83617</v>
      </c>
      <c r="E6803">
        <v>20232024</v>
      </c>
      <c r="F6803" t="s">
        <v>418</v>
      </c>
      <c r="G6803" t="s">
        <v>71</v>
      </c>
      <c r="H6803">
        <v>55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 t="s">
        <v>19</v>
      </c>
      <c r="P6803" t="str">
        <f>UPPER(Table1[[#This Row],[Venue]])</f>
        <v>HOME</v>
      </c>
    </row>
    <row r="6804" spans="1:16" hidden="1" x14ac:dyDescent="0.45">
      <c r="A6804">
        <v>40052948</v>
      </c>
      <c r="B6804" t="s">
        <v>428</v>
      </c>
      <c r="C6804">
        <v>45312</v>
      </c>
      <c r="D6804">
        <v>83617</v>
      </c>
      <c r="E6804">
        <v>20232024</v>
      </c>
      <c r="F6804" t="s">
        <v>418</v>
      </c>
      <c r="G6804" t="s">
        <v>72</v>
      </c>
      <c r="H6804">
        <v>86</v>
      </c>
      <c r="I6804">
        <v>0</v>
      </c>
      <c r="J6804">
        <v>0</v>
      </c>
      <c r="K6804">
        <v>1</v>
      </c>
      <c r="L6804">
        <v>0</v>
      </c>
      <c r="M6804">
        <v>0</v>
      </c>
      <c r="N6804">
        <v>0</v>
      </c>
      <c r="O6804" t="s">
        <v>19</v>
      </c>
      <c r="P6804" t="str">
        <f>UPPER(Table1[[#This Row],[Venue]])</f>
        <v>HOME</v>
      </c>
    </row>
    <row r="6805" spans="1:16" hidden="1" x14ac:dyDescent="0.45">
      <c r="A6805">
        <v>40052948</v>
      </c>
      <c r="B6805" t="s">
        <v>428</v>
      </c>
      <c r="C6805">
        <v>45312</v>
      </c>
      <c r="D6805">
        <v>83617</v>
      </c>
      <c r="E6805">
        <v>20232024</v>
      </c>
      <c r="F6805" t="s">
        <v>418</v>
      </c>
      <c r="G6805" t="s">
        <v>74</v>
      </c>
      <c r="H6805">
        <v>92</v>
      </c>
      <c r="I6805">
        <v>2</v>
      </c>
      <c r="J6805">
        <v>1</v>
      </c>
      <c r="K6805">
        <v>1</v>
      </c>
      <c r="L6805">
        <v>1</v>
      </c>
      <c r="M6805">
        <v>0</v>
      </c>
      <c r="N6805">
        <v>0</v>
      </c>
      <c r="O6805" t="s">
        <v>19</v>
      </c>
      <c r="P6805" t="str">
        <f>UPPER(Table1[[#This Row],[Venue]])</f>
        <v>HOME</v>
      </c>
    </row>
    <row r="6806" spans="1:16" hidden="1" x14ac:dyDescent="0.45">
      <c r="A6806">
        <v>40052948</v>
      </c>
      <c r="B6806" t="s">
        <v>428</v>
      </c>
      <c r="C6806">
        <v>45312</v>
      </c>
      <c r="D6806">
        <v>83617</v>
      </c>
      <c r="E6806">
        <v>20232024</v>
      </c>
      <c r="F6806" t="s">
        <v>418</v>
      </c>
      <c r="G6806" t="s">
        <v>75</v>
      </c>
      <c r="H6806">
        <v>96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 t="s">
        <v>19</v>
      </c>
      <c r="P6806" t="str">
        <f>UPPER(Table1[[#This Row],[Venue]])</f>
        <v>HOME</v>
      </c>
    </row>
    <row r="6807" spans="1:16" hidden="1" x14ac:dyDescent="0.45">
      <c r="A6807">
        <v>40052948</v>
      </c>
      <c r="B6807" t="s">
        <v>428</v>
      </c>
      <c r="C6807">
        <v>45312</v>
      </c>
      <c r="D6807">
        <v>83617</v>
      </c>
      <c r="E6807">
        <v>20232024</v>
      </c>
      <c r="F6807" t="s">
        <v>418</v>
      </c>
      <c r="G6807" t="s">
        <v>212</v>
      </c>
      <c r="H6807">
        <v>1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 t="s">
        <v>40</v>
      </c>
      <c r="P6807" t="str">
        <f>UPPER(Table1[[#This Row],[Venue]])</f>
        <v>AWAY</v>
      </c>
    </row>
    <row r="6808" spans="1:16" hidden="1" x14ac:dyDescent="0.45">
      <c r="A6808">
        <v>40052948</v>
      </c>
      <c r="B6808" t="s">
        <v>428</v>
      </c>
      <c r="C6808">
        <v>45312</v>
      </c>
      <c r="D6808">
        <v>83617</v>
      </c>
      <c r="E6808">
        <v>20232024</v>
      </c>
      <c r="F6808" t="s">
        <v>418</v>
      </c>
      <c r="G6808" t="s">
        <v>213</v>
      </c>
      <c r="H6808">
        <v>5</v>
      </c>
      <c r="I6808">
        <v>3</v>
      </c>
      <c r="J6808">
        <v>1</v>
      </c>
      <c r="K6808">
        <v>1</v>
      </c>
      <c r="L6808">
        <v>2</v>
      </c>
      <c r="M6808">
        <v>0</v>
      </c>
      <c r="N6808">
        <v>0</v>
      </c>
      <c r="O6808" t="s">
        <v>40</v>
      </c>
      <c r="P6808" t="str">
        <f>UPPER(Table1[[#This Row],[Venue]])</f>
        <v>AWAY</v>
      </c>
    </row>
    <row r="6809" spans="1:16" hidden="1" x14ac:dyDescent="0.45">
      <c r="A6809">
        <v>40052948</v>
      </c>
      <c r="B6809" t="s">
        <v>428</v>
      </c>
      <c r="C6809">
        <v>45312</v>
      </c>
      <c r="D6809">
        <v>83617</v>
      </c>
      <c r="E6809">
        <v>20232024</v>
      </c>
      <c r="F6809" t="s">
        <v>418</v>
      </c>
      <c r="G6809" t="s">
        <v>268</v>
      </c>
      <c r="H6809">
        <v>6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 t="s">
        <v>40</v>
      </c>
      <c r="P6809" t="str">
        <f>UPPER(Table1[[#This Row],[Venue]])</f>
        <v>AWAY</v>
      </c>
    </row>
    <row r="6810" spans="1:16" hidden="1" x14ac:dyDescent="0.45">
      <c r="A6810">
        <v>40052948</v>
      </c>
      <c r="B6810" t="s">
        <v>428</v>
      </c>
      <c r="C6810">
        <v>45312</v>
      </c>
      <c r="D6810">
        <v>83617</v>
      </c>
      <c r="E6810">
        <v>20232024</v>
      </c>
      <c r="F6810" t="s">
        <v>418</v>
      </c>
      <c r="G6810" t="s">
        <v>214</v>
      </c>
      <c r="H6810">
        <v>7</v>
      </c>
      <c r="I6810">
        <v>2</v>
      </c>
      <c r="J6810">
        <v>1</v>
      </c>
      <c r="K6810">
        <v>1</v>
      </c>
      <c r="L6810">
        <v>1</v>
      </c>
      <c r="M6810">
        <v>0</v>
      </c>
      <c r="N6810">
        <v>0</v>
      </c>
      <c r="O6810" t="s">
        <v>40</v>
      </c>
      <c r="P6810" t="str">
        <f>UPPER(Table1[[#This Row],[Venue]])</f>
        <v>AWAY</v>
      </c>
    </row>
    <row r="6811" spans="1:16" hidden="1" x14ac:dyDescent="0.45">
      <c r="A6811">
        <v>40052948</v>
      </c>
      <c r="B6811" t="s">
        <v>428</v>
      </c>
      <c r="C6811">
        <v>45312</v>
      </c>
      <c r="D6811">
        <v>83617</v>
      </c>
      <c r="E6811">
        <v>20232024</v>
      </c>
      <c r="F6811" t="s">
        <v>418</v>
      </c>
      <c r="G6811" t="s">
        <v>215</v>
      </c>
      <c r="H6811">
        <v>9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0</v>
      </c>
      <c r="O6811" t="s">
        <v>40</v>
      </c>
      <c r="P6811" t="str">
        <f>UPPER(Table1[[#This Row],[Venue]])</f>
        <v>AWAY</v>
      </c>
    </row>
    <row r="6812" spans="1:16" hidden="1" x14ac:dyDescent="0.45">
      <c r="A6812">
        <v>40052948</v>
      </c>
      <c r="B6812" t="s">
        <v>428</v>
      </c>
      <c r="C6812">
        <v>45312</v>
      </c>
      <c r="D6812">
        <v>83617</v>
      </c>
      <c r="E6812">
        <v>20232024</v>
      </c>
      <c r="F6812" t="s">
        <v>418</v>
      </c>
      <c r="G6812" t="s">
        <v>216</v>
      </c>
      <c r="H6812">
        <v>14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 t="s">
        <v>40</v>
      </c>
      <c r="P6812" t="str">
        <f>UPPER(Table1[[#This Row],[Venue]])</f>
        <v>AWAY</v>
      </c>
    </row>
    <row r="6813" spans="1:16" hidden="1" x14ac:dyDescent="0.45">
      <c r="A6813">
        <v>40052948</v>
      </c>
      <c r="B6813" t="s">
        <v>428</v>
      </c>
      <c r="C6813">
        <v>45312</v>
      </c>
      <c r="D6813">
        <v>83617</v>
      </c>
      <c r="E6813">
        <v>20232024</v>
      </c>
      <c r="F6813" t="s">
        <v>418</v>
      </c>
      <c r="G6813" t="s">
        <v>545</v>
      </c>
      <c r="H6813">
        <v>15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0</v>
      </c>
      <c r="O6813" t="s">
        <v>40</v>
      </c>
      <c r="P6813" t="str">
        <f>UPPER(Table1[[#This Row],[Venue]])</f>
        <v>AWAY</v>
      </c>
    </row>
    <row r="6814" spans="1:16" hidden="1" x14ac:dyDescent="0.45">
      <c r="A6814">
        <v>40052948</v>
      </c>
      <c r="B6814" t="s">
        <v>428</v>
      </c>
      <c r="C6814">
        <v>45312</v>
      </c>
      <c r="D6814">
        <v>83617</v>
      </c>
      <c r="E6814">
        <v>20232024</v>
      </c>
      <c r="F6814" t="s">
        <v>418</v>
      </c>
      <c r="G6814" t="s">
        <v>218</v>
      </c>
      <c r="H6814">
        <v>17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 t="s">
        <v>40</v>
      </c>
      <c r="P6814" t="str">
        <f>UPPER(Table1[[#This Row],[Venue]])</f>
        <v>AWAY</v>
      </c>
    </row>
    <row r="6815" spans="1:16" hidden="1" x14ac:dyDescent="0.45">
      <c r="A6815">
        <v>40052948</v>
      </c>
      <c r="B6815" t="s">
        <v>428</v>
      </c>
      <c r="C6815">
        <v>45312</v>
      </c>
      <c r="D6815">
        <v>83617</v>
      </c>
      <c r="E6815">
        <v>20232024</v>
      </c>
      <c r="F6815" t="s">
        <v>418</v>
      </c>
      <c r="G6815" t="s">
        <v>224</v>
      </c>
      <c r="H6815">
        <v>18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2</v>
      </c>
      <c r="O6815" t="s">
        <v>40</v>
      </c>
      <c r="P6815" t="str">
        <f>UPPER(Table1[[#This Row],[Venue]])</f>
        <v>AWAY</v>
      </c>
    </row>
    <row r="6816" spans="1:16" hidden="1" x14ac:dyDescent="0.45">
      <c r="A6816">
        <v>40052948</v>
      </c>
      <c r="B6816" t="s">
        <v>428</v>
      </c>
      <c r="C6816">
        <v>45312</v>
      </c>
      <c r="D6816">
        <v>83617</v>
      </c>
      <c r="E6816">
        <v>20232024</v>
      </c>
      <c r="F6816" t="s">
        <v>418</v>
      </c>
      <c r="G6816" t="s">
        <v>219</v>
      </c>
      <c r="H6816">
        <v>23</v>
      </c>
      <c r="I6816">
        <v>1</v>
      </c>
      <c r="J6816">
        <v>1</v>
      </c>
      <c r="K6816">
        <v>1</v>
      </c>
      <c r="L6816">
        <v>0</v>
      </c>
      <c r="M6816">
        <v>0</v>
      </c>
      <c r="N6816">
        <v>0</v>
      </c>
      <c r="O6816" t="s">
        <v>40</v>
      </c>
      <c r="P6816" t="str">
        <f>UPPER(Table1[[#This Row],[Venue]])</f>
        <v>AWAY</v>
      </c>
    </row>
    <row r="6817" spans="1:16" hidden="1" x14ac:dyDescent="0.45">
      <c r="A6817">
        <v>40052948</v>
      </c>
      <c r="B6817" t="s">
        <v>428</v>
      </c>
      <c r="C6817">
        <v>45312</v>
      </c>
      <c r="D6817">
        <v>83617</v>
      </c>
      <c r="E6817">
        <v>20232024</v>
      </c>
      <c r="F6817" t="s">
        <v>418</v>
      </c>
      <c r="G6817" t="s">
        <v>220</v>
      </c>
      <c r="H6817">
        <v>24</v>
      </c>
      <c r="I6817">
        <v>0</v>
      </c>
      <c r="J6817">
        <v>0</v>
      </c>
      <c r="K6817">
        <v>1</v>
      </c>
      <c r="L6817">
        <v>0</v>
      </c>
      <c r="M6817">
        <v>0</v>
      </c>
      <c r="N6817">
        <v>2</v>
      </c>
      <c r="O6817" t="s">
        <v>40</v>
      </c>
      <c r="P6817" t="str">
        <f>UPPER(Table1[[#This Row],[Venue]])</f>
        <v>AWAY</v>
      </c>
    </row>
    <row r="6818" spans="1:16" hidden="1" x14ac:dyDescent="0.45">
      <c r="A6818">
        <v>40052948</v>
      </c>
      <c r="B6818" t="s">
        <v>428</v>
      </c>
      <c r="C6818">
        <v>45312</v>
      </c>
      <c r="D6818">
        <v>83617</v>
      </c>
      <c r="E6818">
        <v>20232024</v>
      </c>
      <c r="F6818" t="s">
        <v>418</v>
      </c>
      <c r="G6818" t="s">
        <v>222</v>
      </c>
      <c r="H6818">
        <v>27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 t="s">
        <v>40</v>
      </c>
      <c r="P6818" t="str">
        <f>UPPER(Table1[[#This Row],[Venue]])</f>
        <v>AWAY</v>
      </c>
    </row>
    <row r="6819" spans="1:16" hidden="1" x14ac:dyDescent="0.45">
      <c r="A6819">
        <v>40052948</v>
      </c>
      <c r="B6819" t="s">
        <v>428</v>
      </c>
      <c r="C6819">
        <v>45312</v>
      </c>
      <c r="D6819">
        <v>83617</v>
      </c>
      <c r="E6819">
        <v>20232024</v>
      </c>
      <c r="F6819" t="s">
        <v>418</v>
      </c>
      <c r="G6819" t="s">
        <v>223</v>
      </c>
      <c r="H6819">
        <v>37</v>
      </c>
      <c r="I6819">
        <v>1</v>
      </c>
      <c r="J6819">
        <v>1</v>
      </c>
      <c r="K6819">
        <v>1</v>
      </c>
      <c r="L6819">
        <v>0</v>
      </c>
      <c r="M6819">
        <v>0</v>
      </c>
      <c r="N6819">
        <v>0</v>
      </c>
      <c r="O6819" t="s">
        <v>40</v>
      </c>
      <c r="P6819" t="str">
        <f>UPPER(Table1[[#This Row],[Venue]])</f>
        <v>AWAY</v>
      </c>
    </row>
    <row r="6820" spans="1:16" hidden="1" x14ac:dyDescent="0.45">
      <c r="A6820">
        <v>40052948</v>
      </c>
      <c r="B6820" t="s">
        <v>428</v>
      </c>
      <c r="C6820">
        <v>45312</v>
      </c>
      <c r="D6820">
        <v>83617</v>
      </c>
      <c r="E6820">
        <v>20232024</v>
      </c>
      <c r="F6820" t="s">
        <v>418</v>
      </c>
      <c r="G6820" t="s">
        <v>230</v>
      </c>
      <c r="H6820">
        <v>61</v>
      </c>
      <c r="I6820">
        <v>0</v>
      </c>
      <c r="J6820">
        <v>0</v>
      </c>
      <c r="K6820">
        <v>1</v>
      </c>
      <c r="L6820">
        <v>0</v>
      </c>
      <c r="M6820">
        <v>0</v>
      </c>
      <c r="N6820">
        <v>0</v>
      </c>
      <c r="O6820" t="s">
        <v>40</v>
      </c>
      <c r="P6820" t="str">
        <f>UPPER(Table1[[#This Row],[Venue]])</f>
        <v>AWAY</v>
      </c>
    </row>
    <row r="6821" spans="1:16" hidden="1" x14ac:dyDescent="0.45">
      <c r="A6821">
        <v>40052948</v>
      </c>
      <c r="B6821" t="s">
        <v>428</v>
      </c>
      <c r="C6821">
        <v>45312</v>
      </c>
      <c r="D6821">
        <v>83617</v>
      </c>
      <c r="E6821">
        <v>20232024</v>
      </c>
      <c r="F6821" t="s">
        <v>418</v>
      </c>
      <c r="G6821" t="s">
        <v>50</v>
      </c>
      <c r="H6821">
        <v>63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 t="s">
        <v>40</v>
      </c>
      <c r="P6821" t="str">
        <f>UPPER(Table1[[#This Row],[Venue]])</f>
        <v>AWAY</v>
      </c>
    </row>
    <row r="6822" spans="1:16" hidden="1" x14ac:dyDescent="0.45">
      <c r="A6822">
        <v>40052948</v>
      </c>
      <c r="B6822" t="s">
        <v>428</v>
      </c>
      <c r="C6822">
        <v>45312</v>
      </c>
      <c r="D6822">
        <v>83617</v>
      </c>
      <c r="E6822">
        <v>20232024</v>
      </c>
      <c r="F6822" t="s">
        <v>418</v>
      </c>
      <c r="G6822" t="s">
        <v>226</v>
      </c>
      <c r="H6822">
        <v>70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 t="s">
        <v>40</v>
      </c>
      <c r="P6822" t="str">
        <f>UPPER(Table1[[#This Row],[Venue]])</f>
        <v>AWAY</v>
      </c>
    </row>
    <row r="6823" spans="1:16" hidden="1" x14ac:dyDescent="0.45">
      <c r="A6823">
        <v>40052948</v>
      </c>
      <c r="B6823" t="s">
        <v>428</v>
      </c>
      <c r="C6823">
        <v>45312</v>
      </c>
      <c r="D6823">
        <v>83617</v>
      </c>
      <c r="E6823">
        <v>20232024</v>
      </c>
      <c r="F6823" t="s">
        <v>418</v>
      </c>
      <c r="G6823" t="s">
        <v>227</v>
      </c>
      <c r="H6823">
        <v>74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0</v>
      </c>
      <c r="O6823" t="s">
        <v>40</v>
      </c>
      <c r="P6823" t="str">
        <f>UPPER(Table1[[#This Row],[Venue]])</f>
        <v>AWAY</v>
      </c>
    </row>
    <row r="6824" spans="1:16" hidden="1" x14ac:dyDescent="0.45">
      <c r="A6824">
        <v>40052948</v>
      </c>
      <c r="B6824" t="s">
        <v>428</v>
      </c>
      <c r="C6824">
        <v>45312</v>
      </c>
      <c r="D6824">
        <v>83617</v>
      </c>
      <c r="E6824">
        <v>20232024</v>
      </c>
      <c r="F6824" t="s">
        <v>418</v>
      </c>
      <c r="G6824" t="s">
        <v>228</v>
      </c>
      <c r="H6824">
        <v>77</v>
      </c>
      <c r="I6824">
        <v>1</v>
      </c>
      <c r="J6824">
        <v>0</v>
      </c>
      <c r="K6824">
        <v>1</v>
      </c>
      <c r="L6824">
        <v>1</v>
      </c>
      <c r="M6824">
        <v>0</v>
      </c>
      <c r="N6824">
        <v>0</v>
      </c>
      <c r="O6824" t="s">
        <v>40</v>
      </c>
      <c r="P6824" t="str">
        <f>UPPER(Table1[[#This Row],[Venue]])</f>
        <v>AWAY</v>
      </c>
    </row>
    <row r="6825" spans="1:16" hidden="1" x14ac:dyDescent="0.45">
      <c r="A6825">
        <v>40052948</v>
      </c>
      <c r="B6825" t="s">
        <v>428</v>
      </c>
      <c r="C6825">
        <v>45312</v>
      </c>
      <c r="D6825">
        <v>83617</v>
      </c>
      <c r="E6825">
        <v>20232024</v>
      </c>
      <c r="F6825" t="s">
        <v>418</v>
      </c>
      <c r="G6825" t="s">
        <v>231</v>
      </c>
      <c r="H6825">
        <v>97</v>
      </c>
      <c r="I6825">
        <v>2</v>
      </c>
      <c r="J6825">
        <v>1</v>
      </c>
      <c r="K6825">
        <v>1</v>
      </c>
      <c r="L6825">
        <v>1</v>
      </c>
      <c r="M6825">
        <v>0</v>
      </c>
      <c r="N6825">
        <v>0</v>
      </c>
      <c r="O6825" t="s">
        <v>40</v>
      </c>
      <c r="P6825" t="str">
        <f>UPPER(Table1[[#This Row],[Venue]])</f>
        <v>AWAY</v>
      </c>
    </row>
    <row r="6826" spans="1:16" hidden="1" x14ac:dyDescent="0.45">
      <c r="A6826">
        <v>40052950</v>
      </c>
      <c r="B6826" t="s">
        <v>362</v>
      </c>
      <c r="C6826">
        <v>45312</v>
      </c>
      <c r="D6826">
        <v>83619</v>
      </c>
      <c r="E6826">
        <v>20232024</v>
      </c>
      <c r="F6826" t="s">
        <v>418</v>
      </c>
      <c r="G6826" t="s">
        <v>586</v>
      </c>
      <c r="H6826">
        <v>1</v>
      </c>
      <c r="I6826">
        <v>0</v>
      </c>
      <c r="J6826">
        <v>0</v>
      </c>
      <c r="K6826">
        <v>1</v>
      </c>
      <c r="L6826">
        <v>0</v>
      </c>
      <c r="M6826">
        <v>0</v>
      </c>
      <c r="N6826">
        <v>0</v>
      </c>
      <c r="O6826" t="s">
        <v>19</v>
      </c>
      <c r="P6826" t="str">
        <f>UPPER(Table1[[#This Row],[Venue]])</f>
        <v>HOME</v>
      </c>
    </row>
    <row r="6827" spans="1:16" hidden="1" x14ac:dyDescent="0.45">
      <c r="A6827">
        <v>40052950</v>
      </c>
      <c r="B6827" t="s">
        <v>362</v>
      </c>
      <c r="C6827">
        <v>45312</v>
      </c>
      <c r="D6827">
        <v>83619</v>
      </c>
      <c r="E6827">
        <v>20232024</v>
      </c>
      <c r="F6827" t="s">
        <v>418</v>
      </c>
      <c r="G6827" t="s">
        <v>240</v>
      </c>
      <c r="H6827">
        <v>3</v>
      </c>
      <c r="I6827">
        <v>3</v>
      </c>
      <c r="J6827">
        <v>2</v>
      </c>
      <c r="K6827">
        <v>1</v>
      </c>
      <c r="L6827">
        <v>1</v>
      </c>
      <c r="M6827">
        <v>0</v>
      </c>
      <c r="N6827">
        <v>0</v>
      </c>
      <c r="O6827" t="s">
        <v>19</v>
      </c>
      <c r="P6827" t="str">
        <f>UPPER(Table1[[#This Row],[Venue]])</f>
        <v>HOME</v>
      </c>
    </row>
    <row r="6828" spans="1:16" hidden="1" x14ac:dyDescent="0.45">
      <c r="A6828">
        <v>40052950</v>
      </c>
      <c r="B6828" t="s">
        <v>362</v>
      </c>
      <c r="C6828">
        <v>45312</v>
      </c>
      <c r="D6828">
        <v>83619</v>
      </c>
      <c r="E6828">
        <v>20232024</v>
      </c>
      <c r="F6828" t="s">
        <v>418</v>
      </c>
      <c r="G6828" t="s">
        <v>241</v>
      </c>
      <c r="H6828">
        <v>4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0</v>
      </c>
      <c r="O6828" t="s">
        <v>19</v>
      </c>
      <c r="P6828" t="str">
        <f>UPPER(Table1[[#This Row],[Venue]])</f>
        <v>HOME</v>
      </c>
    </row>
    <row r="6829" spans="1:16" hidden="1" x14ac:dyDescent="0.45">
      <c r="A6829">
        <v>40052950</v>
      </c>
      <c r="B6829" t="s">
        <v>362</v>
      </c>
      <c r="C6829">
        <v>45312</v>
      </c>
      <c r="D6829">
        <v>83619</v>
      </c>
      <c r="E6829">
        <v>20232024</v>
      </c>
      <c r="F6829" t="s">
        <v>418</v>
      </c>
      <c r="G6829" t="s">
        <v>398</v>
      </c>
      <c r="H6829">
        <v>5</v>
      </c>
      <c r="I6829">
        <v>0</v>
      </c>
      <c r="J6829">
        <v>0</v>
      </c>
      <c r="K6829">
        <v>1</v>
      </c>
      <c r="L6829">
        <v>0</v>
      </c>
      <c r="M6829">
        <v>0</v>
      </c>
      <c r="N6829">
        <v>0</v>
      </c>
      <c r="O6829" t="s">
        <v>19</v>
      </c>
      <c r="P6829" t="str">
        <f>UPPER(Table1[[#This Row],[Venue]])</f>
        <v>HOME</v>
      </c>
    </row>
    <row r="6830" spans="1:16" hidden="1" x14ac:dyDescent="0.45">
      <c r="A6830">
        <v>40052950</v>
      </c>
      <c r="B6830" t="s">
        <v>362</v>
      </c>
      <c r="C6830">
        <v>45312</v>
      </c>
      <c r="D6830">
        <v>83619</v>
      </c>
      <c r="E6830">
        <v>20232024</v>
      </c>
      <c r="F6830" t="s">
        <v>418</v>
      </c>
      <c r="G6830" t="s">
        <v>253</v>
      </c>
      <c r="H6830">
        <v>6</v>
      </c>
      <c r="I6830">
        <v>0</v>
      </c>
      <c r="J6830">
        <v>0</v>
      </c>
      <c r="K6830">
        <v>1</v>
      </c>
      <c r="L6830">
        <v>0</v>
      </c>
      <c r="M6830">
        <v>0</v>
      </c>
      <c r="N6830">
        <v>0</v>
      </c>
      <c r="O6830" t="s">
        <v>19</v>
      </c>
      <c r="P6830" t="str">
        <f>UPPER(Table1[[#This Row],[Venue]])</f>
        <v>HOME</v>
      </c>
    </row>
    <row r="6831" spans="1:16" hidden="1" x14ac:dyDescent="0.45">
      <c r="A6831">
        <v>40052950</v>
      </c>
      <c r="B6831" t="s">
        <v>362</v>
      </c>
      <c r="C6831">
        <v>45312</v>
      </c>
      <c r="D6831">
        <v>83619</v>
      </c>
      <c r="E6831">
        <v>20232024</v>
      </c>
      <c r="F6831" t="s">
        <v>418</v>
      </c>
      <c r="G6831" t="s">
        <v>59</v>
      </c>
      <c r="H6831">
        <v>9</v>
      </c>
      <c r="I6831">
        <v>2</v>
      </c>
      <c r="J6831">
        <v>0</v>
      </c>
      <c r="K6831">
        <v>1</v>
      </c>
      <c r="L6831">
        <v>2</v>
      </c>
      <c r="M6831">
        <v>0</v>
      </c>
      <c r="N6831">
        <v>0</v>
      </c>
      <c r="O6831" t="s">
        <v>19</v>
      </c>
      <c r="P6831" t="str">
        <f>UPPER(Table1[[#This Row],[Venue]])</f>
        <v>HOME</v>
      </c>
    </row>
    <row r="6832" spans="1:16" hidden="1" x14ac:dyDescent="0.45">
      <c r="A6832">
        <v>40052950</v>
      </c>
      <c r="B6832" t="s">
        <v>362</v>
      </c>
      <c r="C6832">
        <v>45312</v>
      </c>
      <c r="D6832">
        <v>83619</v>
      </c>
      <c r="E6832">
        <v>20232024</v>
      </c>
      <c r="F6832" t="s">
        <v>418</v>
      </c>
      <c r="G6832" t="s">
        <v>245</v>
      </c>
      <c r="H6832">
        <v>10</v>
      </c>
      <c r="I6832">
        <v>1</v>
      </c>
      <c r="J6832">
        <v>0</v>
      </c>
      <c r="K6832">
        <v>1</v>
      </c>
      <c r="L6832">
        <v>1</v>
      </c>
      <c r="M6832">
        <v>0</v>
      </c>
      <c r="N6832">
        <v>2</v>
      </c>
      <c r="O6832" t="s">
        <v>19</v>
      </c>
      <c r="P6832" t="str">
        <f>UPPER(Table1[[#This Row],[Venue]])</f>
        <v>HOME</v>
      </c>
    </row>
    <row r="6833" spans="1:16" hidden="1" x14ac:dyDescent="0.45">
      <c r="A6833">
        <v>40052950</v>
      </c>
      <c r="B6833" t="s">
        <v>362</v>
      </c>
      <c r="C6833">
        <v>45312</v>
      </c>
      <c r="D6833">
        <v>83619</v>
      </c>
      <c r="E6833">
        <v>20232024</v>
      </c>
      <c r="F6833" t="s">
        <v>418</v>
      </c>
      <c r="G6833" t="s">
        <v>244</v>
      </c>
      <c r="H6833">
        <v>11</v>
      </c>
      <c r="I6833">
        <v>1</v>
      </c>
      <c r="J6833">
        <v>0</v>
      </c>
      <c r="K6833">
        <v>1</v>
      </c>
      <c r="L6833">
        <v>1</v>
      </c>
      <c r="M6833">
        <v>0</v>
      </c>
      <c r="N6833">
        <v>0</v>
      </c>
      <c r="O6833" t="s">
        <v>19</v>
      </c>
      <c r="P6833" t="str">
        <f>UPPER(Table1[[#This Row],[Venue]])</f>
        <v>HOME</v>
      </c>
    </row>
    <row r="6834" spans="1:16" hidden="1" x14ac:dyDescent="0.45">
      <c r="A6834">
        <v>40052950</v>
      </c>
      <c r="B6834" t="s">
        <v>362</v>
      </c>
      <c r="C6834">
        <v>45312</v>
      </c>
      <c r="D6834">
        <v>83619</v>
      </c>
      <c r="E6834">
        <v>20232024</v>
      </c>
      <c r="F6834" t="s">
        <v>418</v>
      </c>
      <c r="G6834" t="s">
        <v>247</v>
      </c>
      <c r="H6834">
        <v>27</v>
      </c>
      <c r="I6834">
        <v>0</v>
      </c>
      <c r="J6834">
        <v>0</v>
      </c>
      <c r="K6834">
        <v>1</v>
      </c>
      <c r="L6834">
        <v>0</v>
      </c>
      <c r="M6834">
        <v>0</v>
      </c>
      <c r="N6834">
        <v>2</v>
      </c>
      <c r="O6834" t="s">
        <v>19</v>
      </c>
      <c r="P6834" t="str">
        <f>UPPER(Table1[[#This Row],[Venue]])</f>
        <v>HOME</v>
      </c>
    </row>
    <row r="6835" spans="1:16" hidden="1" x14ac:dyDescent="0.45">
      <c r="A6835">
        <v>40052950</v>
      </c>
      <c r="B6835" t="s">
        <v>362</v>
      </c>
      <c r="C6835">
        <v>45312</v>
      </c>
      <c r="D6835">
        <v>83619</v>
      </c>
      <c r="E6835">
        <v>20232024</v>
      </c>
      <c r="F6835" t="s">
        <v>418</v>
      </c>
      <c r="G6835" t="s">
        <v>248</v>
      </c>
      <c r="H6835">
        <v>31</v>
      </c>
      <c r="I6835">
        <v>3</v>
      </c>
      <c r="J6835">
        <v>3</v>
      </c>
      <c r="K6835">
        <v>1</v>
      </c>
      <c r="L6835">
        <v>0</v>
      </c>
      <c r="M6835">
        <v>0</v>
      </c>
      <c r="N6835">
        <v>0</v>
      </c>
      <c r="O6835" t="s">
        <v>19</v>
      </c>
      <c r="P6835" t="str">
        <f>UPPER(Table1[[#This Row],[Venue]])</f>
        <v>HOME</v>
      </c>
    </row>
    <row r="6836" spans="1:16" hidden="1" x14ac:dyDescent="0.45">
      <c r="A6836">
        <v>40052950</v>
      </c>
      <c r="B6836" t="s">
        <v>362</v>
      </c>
      <c r="C6836">
        <v>45312</v>
      </c>
      <c r="D6836">
        <v>83619</v>
      </c>
      <c r="E6836">
        <v>20232024</v>
      </c>
      <c r="F6836" t="s">
        <v>418</v>
      </c>
      <c r="G6836" t="s">
        <v>249</v>
      </c>
      <c r="H6836">
        <v>41</v>
      </c>
      <c r="I6836">
        <v>0</v>
      </c>
      <c r="J6836">
        <v>0</v>
      </c>
      <c r="K6836">
        <v>1</v>
      </c>
      <c r="L6836">
        <v>0</v>
      </c>
      <c r="M6836">
        <v>0</v>
      </c>
      <c r="N6836">
        <v>0</v>
      </c>
      <c r="O6836" t="s">
        <v>19</v>
      </c>
      <c r="P6836" t="str">
        <f>UPPER(Table1[[#This Row],[Venue]])</f>
        <v>HOME</v>
      </c>
    </row>
    <row r="6837" spans="1:16" hidden="1" x14ac:dyDescent="0.45">
      <c r="A6837">
        <v>40052950</v>
      </c>
      <c r="B6837" t="s">
        <v>362</v>
      </c>
      <c r="C6837">
        <v>45312</v>
      </c>
      <c r="D6837">
        <v>83619</v>
      </c>
      <c r="E6837">
        <v>20232024</v>
      </c>
      <c r="F6837" t="s">
        <v>418</v>
      </c>
      <c r="G6837" t="s">
        <v>250</v>
      </c>
      <c r="H6837">
        <v>42</v>
      </c>
      <c r="I6837">
        <v>0</v>
      </c>
      <c r="J6837">
        <v>0</v>
      </c>
      <c r="K6837">
        <v>1</v>
      </c>
      <c r="L6837">
        <v>0</v>
      </c>
      <c r="M6837">
        <v>0</v>
      </c>
      <c r="N6837">
        <v>0</v>
      </c>
      <c r="O6837" t="s">
        <v>19</v>
      </c>
      <c r="P6837" t="str">
        <f>UPPER(Table1[[#This Row],[Venue]])</f>
        <v>HOME</v>
      </c>
    </row>
    <row r="6838" spans="1:16" hidden="1" x14ac:dyDescent="0.45">
      <c r="A6838">
        <v>40052950</v>
      </c>
      <c r="B6838" t="s">
        <v>362</v>
      </c>
      <c r="C6838">
        <v>45312</v>
      </c>
      <c r="D6838">
        <v>83619</v>
      </c>
      <c r="E6838">
        <v>20232024</v>
      </c>
      <c r="F6838" t="s">
        <v>418</v>
      </c>
      <c r="G6838" t="s">
        <v>252</v>
      </c>
      <c r="H6838">
        <v>68</v>
      </c>
      <c r="I6838">
        <v>1</v>
      </c>
      <c r="J6838">
        <v>0</v>
      </c>
      <c r="K6838">
        <v>1</v>
      </c>
      <c r="L6838">
        <v>1</v>
      </c>
      <c r="M6838">
        <v>0</v>
      </c>
      <c r="N6838">
        <v>0</v>
      </c>
      <c r="O6838" t="s">
        <v>19</v>
      </c>
      <c r="P6838" t="str">
        <f>UPPER(Table1[[#This Row],[Venue]])</f>
        <v>HOME</v>
      </c>
    </row>
    <row r="6839" spans="1:16" hidden="1" x14ac:dyDescent="0.45">
      <c r="A6839">
        <v>40052950</v>
      </c>
      <c r="B6839" t="s">
        <v>362</v>
      </c>
      <c r="C6839">
        <v>45312</v>
      </c>
      <c r="D6839">
        <v>83619</v>
      </c>
      <c r="E6839">
        <v>20232024</v>
      </c>
      <c r="F6839" t="s">
        <v>418</v>
      </c>
      <c r="G6839" t="s">
        <v>69</v>
      </c>
      <c r="H6839">
        <v>99</v>
      </c>
      <c r="I6839">
        <v>0</v>
      </c>
      <c r="J6839">
        <v>0</v>
      </c>
      <c r="K6839">
        <v>1</v>
      </c>
      <c r="L6839">
        <v>0</v>
      </c>
      <c r="M6839">
        <v>0</v>
      </c>
      <c r="N6839">
        <v>0</v>
      </c>
      <c r="O6839" t="s">
        <v>19</v>
      </c>
      <c r="P6839" t="str">
        <f>UPPER(Table1[[#This Row],[Venue]])</f>
        <v>HOME</v>
      </c>
    </row>
    <row r="6840" spans="1:16" hidden="1" x14ac:dyDescent="0.45">
      <c r="A6840">
        <v>40052950</v>
      </c>
      <c r="B6840" t="s">
        <v>362</v>
      </c>
      <c r="C6840">
        <v>45312</v>
      </c>
      <c r="D6840">
        <v>83619</v>
      </c>
      <c r="E6840">
        <v>20232024</v>
      </c>
      <c r="F6840" t="s">
        <v>418</v>
      </c>
      <c r="G6840" t="s">
        <v>20</v>
      </c>
      <c r="H6840">
        <v>5</v>
      </c>
      <c r="I6840">
        <v>1</v>
      </c>
      <c r="J6840">
        <v>0</v>
      </c>
      <c r="K6840">
        <v>1</v>
      </c>
      <c r="L6840">
        <v>1</v>
      </c>
      <c r="M6840">
        <v>0</v>
      </c>
      <c r="N6840">
        <v>0</v>
      </c>
      <c r="O6840" t="s">
        <v>40</v>
      </c>
      <c r="P6840" t="str">
        <f>UPPER(Table1[[#This Row],[Venue]])</f>
        <v>AWAY</v>
      </c>
    </row>
    <row r="6841" spans="1:16" hidden="1" x14ac:dyDescent="0.45">
      <c r="A6841">
        <v>40052950</v>
      </c>
      <c r="B6841" t="s">
        <v>362</v>
      </c>
      <c r="C6841">
        <v>45312</v>
      </c>
      <c r="D6841">
        <v>83619</v>
      </c>
      <c r="E6841">
        <v>20232024</v>
      </c>
      <c r="F6841" t="s">
        <v>418</v>
      </c>
      <c r="G6841" t="s">
        <v>574</v>
      </c>
      <c r="H6841">
        <v>7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 t="s">
        <v>40</v>
      </c>
      <c r="P6841" t="str">
        <f>UPPER(Table1[[#This Row],[Venue]])</f>
        <v>AWAY</v>
      </c>
    </row>
    <row r="6842" spans="1:16" hidden="1" x14ac:dyDescent="0.45">
      <c r="A6842">
        <v>40052950</v>
      </c>
      <c r="B6842" t="s">
        <v>362</v>
      </c>
      <c r="C6842">
        <v>45312</v>
      </c>
      <c r="D6842">
        <v>83619</v>
      </c>
      <c r="E6842">
        <v>20232024</v>
      </c>
      <c r="F6842" t="s">
        <v>418</v>
      </c>
      <c r="G6842" t="s">
        <v>329</v>
      </c>
      <c r="H6842">
        <v>8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0</v>
      </c>
      <c r="O6842" t="s">
        <v>40</v>
      </c>
      <c r="P6842" t="str">
        <f>UPPER(Table1[[#This Row],[Venue]])</f>
        <v>AWAY</v>
      </c>
    </row>
    <row r="6843" spans="1:16" hidden="1" x14ac:dyDescent="0.45">
      <c r="A6843">
        <v>40052950</v>
      </c>
      <c r="B6843" t="s">
        <v>362</v>
      </c>
      <c r="C6843">
        <v>45312</v>
      </c>
      <c r="D6843">
        <v>83619</v>
      </c>
      <c r="E6843">
        <v>20232024</v>
      </c>
      <c r="F6843" t="s">
        <v>418</v>
      </c>
      <c r="G6843" t="s">
        <v>38</v>
      </c>
      <c r="H6843">
        <v>10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 t="s">
        <v>40</v>
      </c>
      <c r="P6843" t="str">
        <f>UPPER(Table1[[#This Row],[Venue]])</f>
        <v>AWAY</v>
      </c>
    </row>
    <row r="6844" spans="1:16" hidden="1" x14ac:dyDescent="0.45">
      <c r="A6844">
        <v>40052950</v>
      </c>
      <c r="B6844" t="s">
        <v>362</v>
      </c>
      <c r="C6844">
        <v>45312</v>
      </c>
      <c r="D6844">
        <v>83619</v>
      </c>
      <c r="E6844">
        <v>20232024</v>
      </c>
      <c r="F6844" t="s">
        <v>418</v>
      </c>
      <c r="G6844" t="s">
        <v>24</v>
      </c>
      <c r="H6844">
        <v>12</v>
      </c>
      <c r="I6844">
        <v>1</v>
      </c>
      <c r="J6844">
        <v>1</v>
      </c>
      <c r="K6844">
        <v>1</v>
      </c>
      <c r="L6844">
        <v>0</v>
      </c>
      <c r="M6844">
        <v>0</v>
      </c>
      <c r="N6844">
        <v>0</v>
      </c>
      <c r="O6844" t="s">
        <v>40</v>
      </c>
      <c r="P6844" t="str">
        <f>UPPER(Table1[[#This Row],[Venue]])</f>
        <v>AWAY</v>
      </c>
    </row>
    <row r="6845" spans="1:16" hidden="1" x14ac:dyDescent="0.45">
      <c r="A6845">
        <v>40052950</v>
      </c>
      <c r="B6845" t="s">
        <v>362</v>
      </c>
      <c r="C6845">
        <v>45312</v>
      </c>
      <c r="D6845">
        <v>83619</v>
      </c>
      <c r="E6845">
        <v>20232024</v>
      </c>
      <c r="F6845" t="s">
        <v>418</v>
      </c>
      <c r="G6845" t="s">
        <v>442</v>
      </c>
      <c r="H6845">
        <v>17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 t="s">
        <v>40</v>
      </c>
      <c r="P6845" t="str">
        <f>UPPER(Table1[[#This Row],[Venue]])</f>
        <v>AWAY</v>
      </c>
    </row>
    <row r="6846" spans="1:16" hidden="1" x14ac:dyDescent="0.45">
      <c r="A6846">
        <v>40052950</v>
      </c>
      <c r="B6846" t="s">
        <v>362</v>
      </c>
      <c r="C6846">
        <v>45312</v>
      </c>
      <c r="D6846">
        <v>83619</v>
      </c>
      <c r="E6846">
        <v>20232024</v>
      </c>
      <c r="F6846" t="s">
        <v>418</v>
      </c>
      <c r="G6846" t="s">
        <v>27</v>
      </c>
      <c r="H6846">
        <v>19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 t="s">
        <v>40</v>
      </c>
      <c r="P6846" t="str">
        <f>UPPER(Table1[[#This Row],[Venue]])</f>
        <v>AWAY</v>
      </c>
    </row>
    <row r="6847" spans="1:16" hidden="1" x14ac:dyDescent="0.45">
      <c r="A6847">
        <v>40052950</v>
      </c>
      <c r="B6847" t="s">
        <v>362</v>
      </c>
      <c r="C6847">
        <v>45312</v>
      </c>
      <c r="D6847">
        <v>83619</v>
      </c>
      <c r="E6847">
        <v>20232024</v>
      </c>
      <c r="F6847" t="s">
        <v>418</v>
      </c>
      <c r="G6847" t="s">
        <v>466</v>
      </c>
      <c r="H6847">
        <v>23</v>
      </c>
      <c r="I6847">
        <v>2</v>
      </c>
      <c r="J6847">
        <v>0</v>
      </c>
      <c r="K6847">
        <v>1</v>
      </c>
      <c r="L6847">
        <v>2</v>
      </c>
      <c r="M6847">
        <v>0</v>
      </c>
      <c r="N6847">
        <v>0</v>
      </c>
      <c r="O6847" t="s">
        <v>40</v>
      </c>
      <c r="P6847" t="str">
        <f>UPPER(Table1[[#This Row],[Venue]])</f>
        <v>AWAY</v>
      </c>
    </row>
    <row r="6848" spans="1:16" hidden="1" x14ac:dyDescent="0.45">
      <c r="A6848">
        <v>40052950</v>
      </c>
      <c r="B6848" t="s">
        <v>362</v>
      </c>
      <c r="C6848">
        <v>45312</v>
      </c>
      <c r="D6848">
        <v>83619</v>
      </c>
      <c r="E6848">
        <v>20232024</v>
      </c>
      <c r="F6848" t="s">
        <v>418</v>
      </c>
      <c r="G6848" t="s">
        <v>192</v>
      </c>
      <c r="H6848">
        <v>32</v>
      </c>
      <c r="I6848">
        <v>6</v>
      </c>
      <c r="J6848">
        <v>3</v>
      </c>
      <c r="K6848">
        <v>1</v>
      </c>
      <c r="L6848">
        <v>3</v>
      </c>
      <c r="M6848">
        <v>0</v>
      </c>
      <c r="N6848">
        <v>0</v>
      </c>
      <c r="O6848" t="s">
        <v>40</v>
      </c>
      <c r="P6848" t="str">
        <f>UPPER(Table1[[#This Row],[Venue]])</f>
        <v>AWAY</v>
      </c>
    </row>
    <row r="6849" spans="1:16" hidden="1" x14ac:dyDescent="0.45">
      <c r="A6849">
        <v>40052950</v>
      </c>
      <c r="B6849" t="s">
        <v>362</v>
      </c>
      <c r="C6849">
        <v>45312</v>
      </c>
      <c r="D6849">
        <v>83619</v>
      </c>
      <c r="E6849">
        <v>20232024</v>
      </c>
      <c r="F6849" t="s">
        <v>418</v>
      </c>
      <c r="G6849" t="s">
        <v>585</v>
      </c>
      <c r="H6849">
        <v>33</v>
      </c>
      <c r="I6849">
        <v>0</v>
      </c>
      <c r="J6849">
        <v>0</v>
      </c>
      <c r="K6849">
        <v>1</v>
      </c>
      <c r="L6849">
        <v>0</v>
      </c>
      <c r="M6849">
        <v>0</v>
      </c>
      <c r="N6849">
        <v>0</v>
      </c>
      <c r="O6849" t="s">
        <v>40</v>
      </c>
      <c r="P6849" t="str">
        <f>UPPER(Table1[[#This Row],[Venue]])</f>
        <v>AWAY</v>
      </c>
    </row>
    <row r="6850" spans="1:16" hidden="1" x14ac:dyDescent="0.45">
      <c r="A6850">
        <v>40052950</v>
      </c>
      <c r="B6850" t="s">
        <v>362</v>
      </c>
      <c r="C6850">
        <v>45312</v>
      </c>
      <c r="D6850">
        <v>83619</v>
      </c>
      <c r="E6850">
        <v>20232024</v>
      </c>
      <c r="F6850" t="s">
        <v>418</v>
      </c>
      <c r="G6850" t="s">
        <v>468</v>
      </c>
      <c r="H6850">
        <v>36</v>
      </c>
      <c r="I6850">
        <v>1</v>
      </c>
      <c r="J6850">
        <v>1</v>
      </c>
      <c r="K6850">
        <v>1</v>
      </c>
      <c r="L6850">
        <v>0</v>
      </c>
      <c r="M6850">
        <v>0</v>
      </c>
      <c r="N6850">
        <v>0</v>
      </c>
      <c r="O6850" t="s">
        <v>40</v>
      </c>
      <c r="P6850" t="str">
        <f>UPPER(Table1[[#This Row],[Venue]])</f>
        <v>AWAY</v>
      </c>
    </row>
    <row r="6851" spans="1:16" hidden="1" x14ac:dyDescent="0.45">
      <c r="A6851">
        <v>40052950</v>
      </c>
      <c r="B6851" t="s">
        <v>362</v>
      </c>
      <c r="C6851">
        <v>45312</v>
      </c>
      <c r="D6851">
        <v>83619</v>
      </c>
      <c r="E6851">
        <v>20232024</v>
      </c>
      <c r="F6851" t="s">
        <v>418</v>
      </c>
      <c r="G6851" t="s">
        <v>30</v>
      </c>
      <c r="H6851">
        <v>40</v>
      </c>
      <c r="I6851">
        <v>0</v>
      </c>
      <c r="J6851">
        <v>0</v>
      </c>
      <c r="K6851">
        <v>1</v>
      </c>
      <c r="L6851">
        <v>0</v>
      </c>
      <c r="M6851">
        <v>0</v>
      </c>
      <c r="N6851">
        <v>2</v>
      </c>
      <c r="O6851" t="s">
        <v>40</v>
      </c>
      <c r="P6851" t="str">
        <f>UPPER(Table1[[#This Row],[Venue]])</f>
        <v>AWAY</v>
      </c>
    </row>
    <row r="6852" spans="1:16" hidden="1" x14ac:dyDescent="0.45">
      <c r="A6852">
        <v>40052950</v>
      </c>
      <c r="B6852" t="s">
        <v>362</v>
      </c>
      <c r="C6852">
        <v>45312</v>
      </c>
      <c r="D6852">
        <v>83619</v>
      </c>
      <c r="E6852">
        <v>20232024</v>
      </c>
      <c r="F6852" t="s">
        <v>418</v>
      </c>
      <c r="G6852" t="s">
        <v>28</v>
      </c>
      <c r="H6852">
        <v>41</v>
      </c>
      <c r="I6852">
        <v>1</v>
      </c>
      <c r="J6852">
        <v>0</v>
      </c>
      <c r="K6852">
        <v>1</v>
      </c>
      <c r="L6852">
        <v>1</v>
      </c>
      <c r="M6852">
        <v>0</v>
      </c>
      <c r="N6852">
        <v>0</v>
      </c>
      <c r="O6852" t="s">
        <v>40</v>
      </c>
      <c r="P6852" t="str">
        <f>UPPER(Table1[[#This Row],[Venue]])</f>
        <v>AWAY</v>
      </c>
    </row>
    <row r="6853" spans="1:16" hidden="1" x14ac:dyDescent="0.45">
      <c r="A6853">
        <v>40052950</v>
      </c>
      <c r="B6853" t="s">
        <v>362</v>
      </c>
      <c r="C6853">
        <v>45312</v>
      </c>
      <c r="D6853">
        <v>83619</v>
      </c>
      <c r="E6853">
        <v>20232024</v>
      </c>
      <c r="F6853" t="s">
        <v>418</v>
      </c>
      <c r="G6853" t="s">
        <v>29</v>
      </c>
      <c r="H6853">
        <v>44</v>
      </c>
      <c r="I6853">
        <v>2</v>
      </c>
      <c r="J6853">
        <v>1</v>
      </c>
      <c r="K6853">
        <v>1</v>
      </c>
      <c r="L6853">
        <v>1</v>
      </c>
      <c r="M6853">
        <v>0</v>
      </c>
      <c r="N6853">
        <v>0</v>
      </c>
      <c r="O6853" t="s">
        <v>40</v>
      </c>
      <c r="P6853" t="str">
        <f>UPPER(Table1[[#This Row],[Venue]])</f>
        <v>AWAY</v>
      </c>
    </row>
    <row r="6854" spans="1:16" hidden="1" x14ac:dyDescent="0.45">
      <c r="A6854">
        <v>40052950</v>
      </c>
      <c r="B6854" t="s">
        <v>362</v>
      </c>
      <c r="C6854">
        <v>45312</v>
      </c>
      <c r="D6854">
        <v>83619</v>
      </c>
      <c r="E6854">
        <v>20232024</v>
      </c>
      <c r="F6854" t="s">
        <v>418</v>
      </c>
      <c r="G6854" t="s">
        <v>548</v>
      </c>
      <c r="H6854">
        <v>47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 t="s">
        <v>40</v>
      </c>
      <c r="P6854" t="str">
        <f>UPPER(Table1[[#This Row],[Venue]])</f>
        <v>AWAY</v>
      </c>
    </row>
    <row r="6855" spans="1:16" hidden="1" x14ac:dyDescent="0.45">
      <c r="A6855">
        <v>40052950</v>
      </c>
      <c r="B6855" t="s">
        <v>362</v>
      </c>
      <c r="C6855">
        <v>45312</v>
      </c>
      <c r="D6855">
        <v>83619</v>
      </c>
      <c r="E6855">
        <v>20232024</v>
      </c>
      <c r="F6855" t="s">
        <v>418</v>
      </c>
      <c r="G6855" t="s">
        <v>18</v>
      </c>
      <c r="H6855">
        <v>55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 t="s">
        <v>40</v>
      </c>
      <c r="P6855" t="str">
        <f>UPPER(Table1[[#This Row],[Venue]])</f>
        <v>AWAY</v>
      </c>
    </row>
    <row r="6856" spans="1:16" hidden="1" x14ac:dyDescent="0.45">
      <c r="A6856">
        <v>40052950</v>
      </c>
      <c r="B6856" t="s">
        <v>362</v>
      </c>
      <c r="C6856">
        <v>45312</v>
      </c>
      <c r="D6856">
        <v>83619</v>
      </c>
      <c r="E6856">
        <v>20232024</v>
      </c>
      <c r="F6856" t="s">
        <v>418</v>
      </c>
      <c r="G6856" t="s">
        <v>31</v>
      </c>
      <c r="H6856">
        <v>56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 t="s">
        <v>40</v>
      </c>
      <c r="P6856" t="str">
        <f>UPPER(Table1[[#This Row],[Venue]])</f>
        <v>AWAY</v>
      </c>
    </row>
    <row r="6857" spans="1:16" hidden="1" x14ac:dyDescent="0.45">
      <c r="A6857">
        <v>40052950</v>
      </c>
      <c r="B6857" t="s">
        <v>362</v>
      </c>
      <c r="C6857">
        <v>45312</v>
      </c>
      <c r="D6857">
        <v>83619</v>
      </c>
      <c r="E6857">
        <v>20232024</v>
      </c>
      <c r="F6857" t="s">
        <v>418</v>
      </c>
      <c r="G6857" t="s">
        <v>35</v>
      </c>
      <c r="H6857">
        <v>75</v>
      </c>
      <c r="I6857">
        <v>0</v>
      </c>
      <c r="J6857">
        <v>0</v>
      </c>
      <c r="K6857">
        <v>1</v>
      </c>
      <c r="L6857">
        <v>0</v>
      </c>
      <c r="M6857">
        <v>0</v>
      </c>
      <c r="N6857">
        <v>0</v>
      </c>
      <c r="O6857" t="s">
        <v>40</v>
      </c>
      <c r="P6857" t="str">
        <f>UPPER(Table1[[#This Row],[Venue]])</f>
        <v>AWAY</v>
      </c>
    </row>
    <row r="6858" spans="1:16" hidden="1" x14ac:dyDescent="0.45">
      <c r="A6858">
        <v>40052950</v>
      </c>
      <c r="B6858" t="s">
        <v>362</v>
      </c>
      <c r="C6858">
        <v>45312</v>
      </c>
      <c r="D6858">
        <v>83619</v>
      </c>
      <c r="E6858">
        <v>20232024</v>
      </c>
      <c r="F6858" t="s">
        <v>418</v>
      </c>
      <c r="G6858" t="s">
        <v>36</v>
      </c>
      <c r="H6858">
        <v>87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 t="s">
        <v>40</v>
      </c>
      <c r="P6858" t="str">
        <f>UPPER(Table1[[#This Row],[Venue]])</f>
        <v>AWAY</v>
      </c>
    </row>
    <row r="6859" spans="1:16" hidden="1" x14ac:dyDescent="0.45">
      <c r="A6859">
        <v>40052950</v>
      </c>
      <c r="B6859" t="s">
        <v>362</v>
      </c>
      <c r="C6859">
        <v>45312</v>
      </c>
      <c r="D6859">
        <v>83619</v>
      </c>
      <c r="E6859">
        <v>20232024</v>
      </c>
      <c r="F6859" t="s">
        <v>418</v>
      </c>
      <c r="G6859" t="s">
        <v>469</v>
      </c>
      <c r="H6859">
        <v>88</v>
      </c>
      <c r="I6859">
        <v>0</v>
      </c>
      <c r="J6859">
        <v>0</v>
      </c>
      <c r="K6859">
        <v>1</v>
      </c>
      <c r="L6859">
        <v>0</v>
      </c>
      <c r="M6859">
        <v>0</v>
      </c>
      <c r="N6859">
        <v>0</v>
      </c>
      <c r="O6859" t="s">
        <v>40</v>
      </c>
      <c r="P6859" t="str">
        <f>UPPER(Table1[[#This Row],[Venue]])</f>
        <v>AWAY</v>
      </c>
    </row>
    <row r="6860" spans="1:16" hidden="1" x14ac:dyDescent="0.45">
      <c r="A6860">
        <v>40052947</v>
      </c>
      <c r="B6860" t="s">
        <v>291</v>
      </c>
      <c r="C6860">
        <v>45315</v>
      </c>
      <c r="D6860">
        <v>83616</v>
      </c>
      <c r="E6860">
        <v>20232024</v>
      </c>
      <c r="F6860" t="s">
        <v>372</v>
      </c>
      <c r="G6860" t="s">
        <v>41</v>
      </c>
      <c r="H6860">
        <v>3</v>
      </c>
      <c r="I6860">
        <v>1</v>
      </c>
      <c r="J6860">
        <v>1</v>
      </c>
      <c r="K6860">
        <v>1</v>
      </c>
      <c r="L6860">
        <v>0</v>
      </c>
      <c r="M6860">
        <v>0</v>
      </c>
      <c r="N6860">
        <v>0</v>
      </c>
      <c r="O6860" t="s">
        <v>19</v>
      </c>
      <c r="P6860" t="str">
        <f>UPPER(Table1[[#This Row],[Venue]])</f>
        <v>HOME</v>
      </c>
    </row>
    <row r="6861" spans="1:16" hidden="1" x14ac:dyDescent="0.45">
      <c r="A6861">
        <v>40052947</v>
      </c>
      <c r="B6861" t="s">
        <v>291</v>
      </c>
      <c r="C6861">
        <v>45315</v>
      </c>
      <c r="D6861">
        <v>83616</v>
      </c>
      <c r="E6861">
        <v>20232024</v>
      </c>
      <c r="F6861" t="s">
        <v>372</v>
      </c>
      <c r="G6861" t="s">
        <v>483</v>
      </c>
      <c r="H6861">
        <v>8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 t="s">
        <v>19</v>
      </c>
      <c r="P6861" t="str">
        <f>UPPER(Table1[[#This Row],[Venue]])</f>
        <v>HOME</v>
      </c>
    </row>
    <row r="6862" spans="1:16" hidden="1" x14ac:dyDescent="0.45">
      <c r="A6862">
        <v>40052947</v>
      </c>
      <c r="B6862" t="s">
        <v>291</v>
      </c>
      <c r="C6862">
        <v>45315</v>
      </c>
      <c r="D6862">
        <v>83616</v>
      </c>
      <c r="E6862">
        <v>20232024</v>
      </c>
      <c r="F6862" t="s">
        <v>372</v>
      </c>
      <c r="G6862" t="s">
        <v>536</v>
      </c>
      <c r="H6862">
        <v>11</v>
      </c>
      <c r="I6862">
        <v>0</v>
      </c>
      <c r="J6862">
        <v>0</v>
      </c>
      <c r="K6862">
        <v>1</v>
      </c>
      <c r="L6862">
        <v>0</v>
      </c>
      <c r="M6862">
        <v>0</v>
      </c>
      <c r="N6862">
        <v>0</v>
      </c>
      <c r="O6862" t="s">
        <v>19</v>
      </c>
      <c r="P6862" t="str">
        <f>UPPER(Table1[[#This Row],[Venue]])</f>
        <v>HOME</v>
      </c>
    </row>
    <row r="6863" spans="1:16" hidden="1" x14ac:dyDescent="0.45">
      <c r="A6863">
        <v>40052947</v>
      </c>
      <c r="B6863" t="s">
        <v>291</v>
      </c>
      <c r="C6863">
        <v>45315</v>
      </c>
      <c r="D6863">
        <v>83616</v>
      </c>
      <c r="E6863">
        <v>20232024</v>
      </c>
      <c r="F6863" t="s">
        <v>372</v>
      </c>
      <c r="G6863" t="s">
        <v>45</v>
      </c>
      <c r="H6863">
        <v>17</v>
      </c>
      <c r="I6863">
        <v>2</v>
      </c>
      <c r="J6863">
        <v>2</v>
      </c>
      <c r="K6863">
        <v>1</v>
      </c>
      <c r="L6863">
        <v>0</v>
      </c>
      <c r="M6863">
        <v>0</v>
      </c>
      <c r="N6863">
        <v>0</v>
      </c>
      <c r="O6863" t="s">
        <v>19</v>
      </c>
      <c r="P6863" t="str">
        <f>UPPER(Table1[[#This Row],[Venue]])</f>
        <v>HOME</v>
      </c>
    </row>
    <row r="6864" spans="1:16" hidden="1" x14ac:dyDescent="0.45">
      <c r="A6864">
        <v>40052947</v>
      </c>
      <c r="B6864" t="s">
        <v>291</v>
      </c>
      <c r="C6864">
        <v>45315</v>
      </c>
      <c r="D6864">
        <v>83616</v>
      </c>
      <c r="E6864">
        <v>20232024</v>
      </c>
      <c r="F6864" t="s">
        <v>372</v>
      </c>
      <c r="G6864" t="s">
        <v>48</v>
      </c>
      <c r="H6864">
        <v>28</v>
      </c>
      <c r="I6864">
        <v>2</v>
      </c>
      <c r="J6864">
        <v>1</v>
      </c>
      <c r="K6864">
        <v>1</v>
      </c>
      <c r="L6864">
        <v>1</v>
      </c>
      <c r="M6864">
        <v>0</v>
      </c>
      <c r="N6864">
        <v>0</v>
      </c>
      <c r="O6864" t="s">
        <v>19</v>
      </c>
      <c r="P6864" t="str">
        <f>UPPER(Table1[[#This Row],[Venue]])</f>
        <v>HOME</v>
      </c>
    </row>
    <row r="6865" spans="1:16" hidden="1" x14ac:dyDescent="0.45">
      <c r="A6865">
        <v>40052947</v>
      </c>
      <c r="B6865" t="s">
        <v>291</v>
      </c>
      <c r="C6865">
        <v>45315</v>
      </c>
      <c r="D6865">
        <v>83616</v>
      </c>
      <c r="E6865">
        <v>20232024</v>
      </c>
      <c r="F6865" t="s">
        <v>372</v>
      </c>
      <c r="G6865" t="s">
        <v>49</v>
      </c>
      <c r="H6865">
        <v>31</v>
      </c>
      <c r="I6865">
        <v>1</v>
      </c>
      <c r="J6865">
        <v>1</v>
      </c>
      <c r="K6865">
        <v>1</v>
      </c>
      <c r="L6865">
        <v>0</v>
      </c>
      <c r="M6865">
        <v>0</v>
      </c>
      <c r="N6865">
        <v>0</v>
      </c>
      <c r="O6865" t="s">
        <v>19</v>
      </c>
      <c r="P6865" t="str">
        <f>UPPER(Table1[[#This Row],[Venue]])</f>
        <v>HOME</v>
      </c>
    </row>
    <row r="6866" spans="1:16" hidden="1" x14ac:dyDescent="0.45">
      <c r="A6866">
        <v>40052947</v>
      </c>
      <c r="B6866" t="s">
        <v>291</v>
      </c>
      <c r="C6866">
        <v>45315</v>
      </c>
      <c r="D6866">
        <v>83616</v>
      </c>
      <c r="E6866">
        <v>20232024</v>
      </c>
      <c r="F6866" t="s">
        <v>372</v>
      </c>
      <c r="G6866" t="s">
        <v>484</v>
      </c>
      <c r="H6866">
        <v>43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 t="s">
        <v>19</v>
      </c>
      <c r="P6866" t="str">
        <f>UPPER(Table1[[#This Row],[Venue]])</f>
        <v>HOME</v>
      </c>
    </row>
    <row r="6867" spans="1:16" hidden="1" x14ac:dyDescent="0.45">
      <c r="A6867">
        <v>40052947</v>
      </c>
      <c r="B6867" t="s">
        <v>291</v>
      </c>
      <c r="C6867">
        <v>45315</v>
      </c>
      <c r="D6867">
        <v>83616</v>
      </c>
      <c r="E6867">
        <v>20232024</v>
      </c>
      <c r="F6867" t="s">
        <v>372</v>
      </c>
      <c r="G6867" t="s">
        <v>575</v>
      </c>
      <c r="H6867">
        <v>54</v>
      </c>
      <c r="I6867">
        <v>1</v>
      </c>
      <c r="J6867">
        <v>0</v>
      </c>
      <c r="K6867">
        <v>1</v>
      </c>
      <c r="L6867">
        <v>1</v>
      </c>
      <c r="M6867">
        <v>0</v>
      </c>
      <c r="N6867">
        <v>2</v>
      </c>
      <c r="O6867" t="s">
        <v>19</v>
      </c>
      <c r="P6867" t="str">
        <f>UPPER(Table1[[#This Row],[Venue]])</f>
        <v>HOME</v>
      </c>
    </row>
    <row r="6868" spans="1:16" hidden="1" x14ac:dyDescent="0.45">
      <c r="A6868">
        <v>40052947</v>
      </c>
      <c r="B6868" t="s">
        <v>291</v>
      </c>
      <c r="C6868">
        <v>45315</v>
      </c>
      <c r="D6868">
        <v>83616</v>
      </c>
      <c r="E6868">
        <v>20232024</v>
      </c>
      <c r="F6868" t="s">
        <v>372</v>
      </c>
      <c r="G6868" t="s">
        <v>52</v>
      </c>
      <c r="H6868">
        <v>79</v>
      </c>
      <c r="I6868">
        <v>0</v>
      </c>
      <c r="J6868">
        <v>0</v>
      </c>
      <c r="K6868">
        <v>1</v>
      </c>
      <c r="L6868">
        <v>0</v>
      </c>
      <c r="M6868">
        <v>0</v>
      </c>
      <c r="N6868">
        <v>0</v>
      </c>
      <c r="O6868" t="s">
        <v>19</v>
      </c>
      <c r="P6868" t="str">
        <f>UPPER(Table1[[#This Row],[Venue]])</f>
        <v>HOME</v>
      </c>
    </row>
    <row r="6869" spans="1:16" hidden="1" x14ac:dyDescent="0.45">
      <c r="A6869">
        <v>40052947</v>
      </c>
      <c r="B6869" t="s">
        <v>291</v>
      </c>
      <c r="C6869">
        <v>45315</v>
      </c>
      <c r="D6869">
        <v>83616</v>
      </c>
      <c r="E6869">
        <v>20232024</v>
      </c>
      <c r="F6869" t="s">
        <v>372</v>
      </c>
      <c r="G6869" t="s">
        <v>485</v>
      </c>
      <c r="H6869">
        <v>80</v>
      </c>
      <c r="I6869">
        <v>2</v>
      </c>
      <c r="J6869">
        <v>0</v>
      </c>
      <c r="K6869">
        <v>1</v>
      </c>
      <c r="L6869">
        <v>2</v>
      </c>
      <c r="M6869">
        <v>0</v>
      </c>
      <c r="N6869">
        <v>0</v>
      </c>
      <c r="O6869" t="s">
        <v>19</v>
      </c>
      <c r="P6869" t="str">
        <f>UPPER(Table1[[#This Row],[Venue]])</f>
        <v>HOME</v>
      </c>
    </row>
    <row r="6870" spans="1:16" hidden="1" x14ac:dyDescent="0.45">
      <c r="A6870">
        <v>40052947</v>
      </c>
      <c r="B6870" t="s">
        <v>291</v>
      </c>
      <c r="C6870">
        <v>45315</v>
      </c>
      <c r="D6870">
        <v>83616</v>
      </c>
      <c r="E6870">
        <v>20232024</v>
      </c>
      <c r="F6870" t="s">
        <v>372</v>
      </c>
      <c r="G6870" t="s">
        <v>486</v>
      </c>
      <c r="H6870">
        <v>82</v>
      </c>
      <c r="I6870">
        <v>1</v>
      </c>
      <c r="J6870">
        <v>1</v>
      </c>
      <c r="K6870">
        <v>1</v>
      </c>
      <c r="L6870">
        <v>0</v>
      </c>
      <c r="M6870">
        <v>0</v>
      </c>
      <c r="N6870">
        <v>0</v>
      </c>
      <c r="O6870" t="s">
        <v>19</v>
      </c>
      <c r="P6870" t="str">
        <f>UPPER(Table1[[#This Row],[Venue]])</f>
        <v>HOME</v>
      </c>
    </row>
    <row r="6871" spans="1:16" hidden="1" x14ac:dyDescent="0.45">
      <c r="A6871">
        <v>40052947</v>
      </c>
      <c r="B6871" t="s">
        <v>291</v>
      </c>
      <c r="C6871">
        <v>45315</v>
      </c>
      <c r="D6871">
        <v>83616</v>
      </c>
      <c r="E6871">
        <v>20232024</v>
      </c>
      <c r="F6871" t="s">
        <v>372</v>
      </c>
      <c r="G6871" t="s">
        <v>537</v>
      </c>
      <c r="H6871">
        <v>83</v>
      </c>
      <c r="I6871">
        <v>4</v>
      </c>
      <c r="J6871">
        <v>1</v>
      </c>
      <c r="K6871">
        <v>1</v>
      </c>
      <c r="L6871">
        <v>3</v>
      </c>
      <c r="M6871">
        <v>0</v>
      </c>
      <c r="N6871">
        <v>0</v>
      </c>
      <c r="O6871" t="s">
        <v>19</v>
      </c>
      <c r="P6871" t="str">
        <f>UPPER(Table1[[#This Row],[Venue]])</f>
        <v>HOME</v>
      </c>
    </row>
    <row r="6872" spans="1:16" hidden="1" x14ac:dyDescent="0.45">
      <c r="A6872">
        <v>40052947</v>
      </c>
      <c r="B6872" t="s">
        <v>291</v>
      </c>
      <c r="C6872">
        <v>45315</v>
      </c>
      <c r="D6872">
        <v>83616</v>
      </c>
      <c r="E6872">
        <v>20232024</v>
      </c>
      <c r="F6872" t="s">
        <v>372</v>
      </c>
      <c r="G6872" t="s">
        <v>538</v>
      </c>
      <c r="H6872">
        <v>89</v>
      </c>
      <c r="I6872">
        <v>4</v>
      </c>
      <c r="J6872">
        <v>0</v>
      </c>
      <c r="K6872">
        <v>1</v>
      </c>
      <c r="L6872">
        <v>4</v>
      </c>
      <c r="M6872">
        <v>0</v>
      </c>
      <c r="N6872">
        <v>0</v>
      </c>
      <c r="O6872" t="s">
        <v>19</v>
      </c>
      <c r="P6872" t="str">
        <f>UPPER(Table1[[#This Row],[Venue]])</f>
        <v>HOME</v>
      </c>
    </row>
    <row r="6873" spans="1:16" hidden="1" x14ac:dyDescent="0.45">
      <c r="A6873">
        <v>40052947</v>
      </c>
      <c r="B6873" t="s">
        <v>291</v>
      </c>
      <c r="C6873">
        <v>45315</v>
      </c>
      <c r="D6873">
        <v>83616</v>
      </c>
      <c r="E6873">
        <v>20232024</v>
      </c>
      <c r="F6873" t="s">
        <v>372</v>
      </c>
      <c r="G6873" t="s">
        <v>77</v>
      </c>
      <c r="H6873">
        <v>1</v>
      </c>
      <c r="I6873">
        <v>0</v>
      </c>
      <c r="J6873">
        <v>0</v>
      </c>
      <c r="K6873">
        <v>1</v>
      </c>
      <c r="L6873">
        <v>0</v>
      </c>
      <c r="M6873">
        <v>0</v>
      </c>
      <c r="N6873">
        <v>0</v>
      </c>
      <c r="O6873" t="s">
        <v>40</v>
      </c>
      <c r="P6873" t="str">
        <f>UPPER(Table1[[#This Row],[Venue]])</f>
        <v>AWAY</v>
      </c>
    </row>
    <row r="6874" spans="1:16" hidden="1" x14ac:dyDescent="0.45">
      <c r="A6874">
        <v>40052947</v>
      </c>
      <c r="B6874" t="s">
        <v>291</v>
      </c>
      <c r="C6874">
        <v>45315</v>
      </c>
      <c r="D6874">
        <v>83616</v>
      </c>
      <c r="E6874">
        <v>20232024</v>
      </c>
      <c r="F6874" t="s">
        <v>372</v>
      </c>
      <c r="G6874" t="s">
        <v>307</v>
      </c>
      <c r="H6874">
        <v>7</v>
      </c>
      <c r="I6874">
        <v>0</v>
      </c>
      <c r="J6874">
        <v>0</v>
      </c>
      <c r="K6874">
        <v>1</v>
      </c>
      <c r="L6874">
        <v>0</v>
      </c>
      <c r="M6874">
        <v>0</v>
      </c>
      <c r="N6874">
        <v>0</v>
      </c>
      <c r="O6874" t="s">
        <v>40</v>
      </c>
      <c r="P6874" t="str">
        <f>UPPER(Table1[[#This Row],[Venue]])</f>
        <v>AWAY</v>
      </c>
    </row>
    <row r="6875" spans="1:16" hidden="1" x14ac:dyDescent="0.45">
      <c r="A6875">
        <v>40052947</v>
      </c>
      <c r="B6875" t="s">
        <v>291</v>
      </c>
      <c r="C6875">
        <v>45315</v>
      </c>
      <c r="D6875">
        <v>83616</v>
      </c>
      <c r="E6875">
        <v>20232024</v>
      </c>
      <c r="F6875" t="s">
        <v>372</v>
      </c>
      <c r="G6875" t="s">
        <v>487</v>
      </c>
      <c r="H6875">
        <v>10</v>
      </c>
      <c r="I6875">
        <v>1</v>
      </c>
      <c r="J6875">
        <v>1</v>
      </c>
      <c r="K6875">
        <v>1</v>
      </c>
      <c r="L6875">
        <v>0</v>
      </c>
      <c r="M6875">
        <v>0</v>
      </c>
      <c r="N6875">
        <v>0</v>
      </c>
      <c r="O6875" t="s">
        <v>40</v>
      </c>
      <c r="P6875" t="str">
        <f>UPPER(Table1[[#This Row],[Venue]])</f>
        <v>AWAY</v>
      </c>
    </row>
    <row r="6876" spans="1:16" hidden="1" x14ac:dyDescent="0.45">
      <c r="A6876">
        <v>40052947</v>
      </c>
      <c r="B6876" t="s">
        <v>291</v>
      </c>
      <c r="C6876">
        <v>45315</v>
      </c>
      <c r="D6876">
        <v>83616</v>
      </c>
      <c r="E6876">
        <v>20232024</v>
      </c>
      <c r="F6876" t="s">
        <v>372</v>
      </c>
      <c r="G6876" t="s">
        <v>498</v>
      </c>
      <c r="H6876">
        <v>11</v>
      </c>
      <c r="I6876">
        <v>1</v>
      </c>
      <c r="J6876">
        <v>1</v>
      </c>
      <c r="K6876">
        <v>1</v>
      </c>
      <c r="L6876">
        <v>0</v>
      </c>
      <c r="M6876">
        <v>0</v>
      </c>
      <c r="N6876">
        <v>0</v>
      </c>
      <c r="O6876" t="s">
        <v>40</v>
      </c>
      <c r="P6876" t="str">
        <f>UPPER(Table1[[#This Row],[Venue]])</f>
        <v>AWAY</v>
      </c>
    </row>
    <row r="6877" spans="1:16" hidden="1" x14ac:dyDescent="0.45">
      <c r="A6877">
        <v>40052947</v>
      </c>
      <c r="B6877" t="s">
        <v>291</v>
      </c>
      <c r="C6877">
        <v>45315</v>
      </c>
      <c r="D6877">
        <v>83616</v>
      </c>
      <c r="E6877">
        <v>20232024</v>
      </c>
      <c r="F6877" t="s">
        <v>372</v>
      </c>
      <c r="G6877" t="s">
        <v>81</v>
      </c>
      <c r="H6877">
        <v>13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0</v>
      </c>
      <c r="O6877" t="s">
        <v>40</v>
      </c>
      <c r="P6877" t="str">
        <f>UPPER(Table1[[#This Row],[Venue]])</f>
        <v>AWAY</v>
      </c>
    </row>
    <row r="6878" spans="1:16" hidden="1" x14ac:dyDescent="0.45">
      <c r="A6878">
        <v>40052947</v>
      </c>
      <c r="B6878" t="s">
        <v>291</v>
      </c>
      <c r="C6878">
        <v>45315</v>
      </c>
      <c r="D6878">
        <v>83616</v>
      </c>
      <c r="E6878">
        <v>20232024</v>
      </c>
      <c r="F6878" t="s">
        <v>372</v>
      </c>
      <c r="G6878" t="s">
        <v>83</v>
      </c>
      <c r="H6878">
        <v>17</v>
      </c>
      <c r="I6878">
        <v>0</v>
      </c>
      <c r="J6878">
        <v>0</v>
      </c>
      <c r="K6878">
        <v>1</v>
      </c>
      <c r="L6878">
        <v>0</v>
      </c>
      <c r="M6878">
        <v>0</v>
      </c>
      <c r="N6878">
        <v>0</v>
      </c>
      <c r="O6878" t="s">
        <v>40</v>
      </c>
      <c r="P6878" t="str">
        <f>UPPER(Table1[[#This Row],[Venue]])</f>
        <v>AWAY</v>
      </c>
    </row>
    <row r="6879" spans="1:16" hidden="1" x14ac:dyDescent="0.45">
      <c r="A6879">
        <v>40052947</v>
      </c>
      <c r="B6879" t="s">
        <v>291</v>
      </c>
      <c r="C6879">
        <v>45315</v>
      </c>
      <c r="D6879">
        <v>83616</v>
      </c>
      <c r="E6879">
        <v>20232024</v>
      </c>
      <c r="F6879" t="s">
        <v>372</v>
      </c>
      <c r="G6879" t="s">
        <v>488</v>
      </c>
      <c r="H6879">
        <v>22</v>
      </c>
      <c r="I6879">
        <v>2</v>
      </c>
      <c r="J6879">
        <v>1</v>
      </c>
      <c r="K6879">
        <v>1</v>
      </c>
      <c r="L6879">
        <v>1</v>
      </c>
      <c r="M6879">
        <v>0</v>
      </c>
      <c r="N6879">
        <v>0</v>
      </c>
      <c r="O6879" t="s">
        <v>40</v>
      </c>
      <c r="P6879" t="str">
        <f>UPPER(Table1[[#This Row],[Venue]])</f>
        <v>AWAY</v>
      </c>
    </row>
    <row r="6880" spans="1:16" hidden="1" x14ac:dyDescent="0.45">
      <c r="A6880">
        <v>40052947</v>
      </c>
      <c r="B6880" t="s">
        <v>291</v>
      </c>
      <c r="C6880">
        <v>45315</v>
      </c>
      <c r="D6880">
        <v>83616</v>
      </c>
      <c r="E6880">
        <v>20232024</v>
      </c>
      <c r="F6880" t="s">
        <v>372</v>
      </c>
      <c r="G6880" t="s">
        <v>210</v>
      </c>
      <c r="H6880">
        <v>23</v>
      </c>
      <c r="I6880">
        <v>1</v>
      </c>
      <c r="J6880">
        <v>0</v>
      </c>
      <c r="K6880">
        <v>1</v>
      </c>
      <c r="L6880">
        <v>1</v>
      </c>
      <c r="M6880">
        <v>0</v>
      </c>
      <c r="N6880">
        <v>2</v>
      </c>
      <c r="O6880" t="s">
        <v>40</v>
      </c>
      <c r="P6880" t="str">
        <f>UPPER(Table1[[#This Row],[Venue]])</f>
        <v>AWAY</v>
      </c>
    </row>
    <row r="6881" spans="1:16" hidden="1" x14ac:dyDescent="0.45">
      <c r="A6881">
        <v>40052947</v>
      </c>
      <c r="B6881" t="s">
        <v>291</v>
      </c>
      <c r="C6881">
        <v>45315</v>
      </c>
      <c r="D6881">
        <v>83616</v>
      </c>
      <c r="E6881">
        <v>20232024</v>
      </c>
      <c r="F6881" t="s">
        <v>372</v>
      </c>
      <c r="G6881" t="s">
        <v>88</v>
      </c>
      <c r="H6881">
        <v>30</v>
      </c>
      <c r="I6881">
        <v>3</v>
      </c>
      <c r="J6881">
        <v>1</v>
      </c>
      <c r="K6881">
        <v>1</v>
      </c>
      <c r="L6881">
        <v>2</v>
      </c>
      <c r="M6881">
        <v>0</v>
      </c>
      <c r="N6881">
        <v>0</v>
      </c>
      <c r="O6881" t="s">
        <v>40</v>
      </c>
      <c r="P6881" t="str">
        <f>UPPER(Table1[[#This Row],[Venue]])</f>
        <v>AWAY</v>
      </c>
    </row>
    <row r="6882" spans="1:16" hidden="1" x14ac:dyDescent="0.45">
      <c r="A6882">
        <v>40052947</v>
      </c>
      <c r="B6882" t="s">
        <v>291</v>
      </c>
      <c r="C6882">
        <v>45315</v>
      </c>
      <c r="D6882">
        <v>83616</v>
      </c>
      <c r="E6882">
        <v>20232024</v>
      </c>
      <c r="F6882" t="s">
        <v>372</v>
      </c>
      <c r="G6882" t="s">
        <v>367</v>
      </c>
      <c r="H6882">
        <v>38</v>
      </c>
      <c r="I6882">
        <v>0</v>
      </c>
      <c r="J6882">
        <v>0</v>
      </c>
      <c r="K6882">
        <v>1</v>
      </c>
      <c r="L6882">
        <v>0</v>
      </c>
      <c r="M6882">
        <v>0</v>
      </c>
      <c r="N6882">
        <v>2</v>
      </c>
      <c r="O6882" t="s">
        <v>40</v>
      </c>
      <c r="P6882" t="str">
        <f>UPPER(Table1[[#This Row],[Venue]])</f>
        <v>AWAY</v>
      </c>
    </row>
    <row r="6883" spans="1:16" hidden="1" x14ac:dyDescent="0.45">
      <c r="A6883">
        <v>40052947</v>
      </c>
      <c r="B6883" t="s">
        <v>291</v>
      </c>
      <c r="C6883">
        <v>45315</v>
      </c>
      <c r="D6883">
        <v>83616</v>
      </c>
      <c r="E6883">
        <v>20232024</v>
      </c>
      <c r="F6883" t="s">
        <v>372</v>
      </c>
      <c r="G6883" t="s">
        <v>404</v>
      </c>
      <c r="H6883">
        <v>72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 t="s">
        <v>40</v>
      </c>
      <c r="P6883" t="str">
        <f>UPPER(Table1[[#This Row],[Venue]])</f>
        <v>AWAY</v>
      </c>
    </row>
    <row r="6884" spans="1:16" hidden="1" x14ac:dyDescent="0.45">
      <c r="A6884">
        <v>40052947</v>
      </c>
      <c r="B6884" t="s">
        <v>291</v>
      </c>
      <c r="C6884">
        <v>45315</v>
      </c>
      <c r="D6884">
        <v>83616</v>
      </c>
      <c r="E6884">
        <v>20232024</v>
      </c>
      <c r="F6884" t="s">
        <v>372</v>
      </c>
      <c r="G6884" t="s">
        <v>90</v>
      </c>
      <c r="H6884">
        <v>81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 t="s">
        <v>40</v>
      </c>
      <c r="P6884" t="str">
        <f>UPPER(Table1[[#This Row],[Venue]])</f>
        <v>AWAY</v>
      </c>
    </row>
    <row r="6885" spans="1:16" hidden="1" x14ac:dyDescent="0.45">
      <c r="A6885">
        <v>40052947</v>
      </c>
      <c r="B6885" t="s">
        <v>291</v>
      </c>
      <c r="C6885">
        <v>45315</v>
      </c>
      <c r="D6885">
        <v>83616</v>
      </c>
      <c r="E6885">
        <v>20232024</v>
      </c>
      <c r="F6885" t="s">
        <v>372</v>
      </c>
      <c r="G6885" t="s">
        <v>402</v>
      </c>
      <c r="H6885">
        <v>87</v>
      </c>
      <c r="I6885">
        <v>1</v>
      </c>
      <c r="J6885">
        <v>0</v>
      </c>
      <c r="K6885">
        <v>1</v>
      </c>
      <c r="L6885">
        <v>1</v>
      </c>
      <c r="M6885">
        <v>0</v>
      </c>
      <c r="N6885">
        <v>0</v>
      </c>
      <c r="O6885" t="s">
        <v>40</v>
      </c>
      <c r="P6885" t="str">
        <f>UPPER(Table1[[#This Row],[Venue]])</f>
        <v>AWAY</v>
      </c>
    </row>
    <row r="6886" spans="1:16" hidden="1" x14ac:dyDescent="0.45">
      <c r="A6886">
        <v>40052947</v>
      </c>
      <c r="B6886" t="s">
        <v>291</v>
      </c>
      <c r="C6886">
        <v>45315</v>
      </c>
      <c r="D6886">
        <v>83616</v>
      </c>
      <c r="E6886">
        <v>20232024</v>
      </c>
      <c r="F6886" t="s">
        <v>372</v>
      </c>
      <c r="G6886" t="s">
        <v>92</v>
      </c>
      <c r="H6886">
        <v>96</v>
      </c>
      <c r="I6886">
        <v>0</v>
      </c>
      <c r="J6886">
        <v>0</v>
      </c>
      <c r="K6886">
        <v>1</v>
      </c>
      <c r="L6886">
        <v>0</v>
      </c>
      <c r="M6886">
        <v>0</v>
      </c>
      <c r="N6886">
        <v>0</v>
      </c>
      <c r="O6886" t="s">
        <v>40</v>
      </c>
      <c r="P6886" t="str">
        <f>UPPER(Table1[[#This Row],[Venue]])</f>
        <v>AWAY</v>
      </c>
    </row>
    <row r="6887" spans="1:16" hidden="1" x14ac:dyDescent="0.45">
      <c r="A6887">
        <v>40052947</v>
      </c>
      <c r="B6887" t="s">
        <v>291</v>
      </c>
      <c r="C6887">
        <v>45315</v>
      </c>
      <c r="D6887">
        <v>83616</v>
      </c>
      <c r="E6887">
        <v>20232024</v>
      </c>
      <c r="F6887" t="s">
        <v>372</v>
      </c>
      <c r="G6887" t="s">
        <v>492</v>
      </c>
      <c r="H6887">
        <v>99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 t="s">
        <v>40</v>
      </c>
      <c r="P6887" t="str">
        <f>UPPER(Table1[[#This Row],[Venue]])</f>
        <v>AWAY</v>
      </c>
    </row>
    <row r="6888" spans="1:16" hidden="1" x14ac:dyDescent="0.45">
      <c r="A6888">
        <v>40052953</v>
      </c>
      <c r="B6888" t="s">
        <v>448</v>
      </c>
      <c r="C6888">
        <v>45318</v>
      </c>
      <c r="D6888">
        <v>83622</v>
      </c>
      <c r="E6888">
        <v>20232024</v>
      </c>
      <c r="F6888" t="s">
        <v>418</v>
      </c>
      <c r="G6888" t="s">
        <v>212</v>
      </c>
      <c r="H6888">
        <v>1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 t="s">
        <v>19</v>
      </c>
      <c r="P6888" t="str">
        <f>UPPER(Table1[[#This Row],[Venue]])</f>
        <v>HOME</v>
      </c>
    </row>
    <row r="6889" spans="1:16" hidden="1" x14ac:dyDescent="0.45">
      <c r="A6889">
        <v>40052953</v>
      </c>
      <c r="B6889" t="s">
        <v>448</v>
      </c>
      <c r="C6889">
        <v>45318</v>
      </c>
      <c r="D6889">
        <v>83622</v>
      </c>
      <c r="E6889">
        <v>20232024</v>
      </c>
      <c r="F6889" t="s">
        <v>418</v>
      </c>
      <c r="G6889" t="s">
        <v>213</v>
      </c>
      <c r="H6889">
        <v>5</v>
      </c>
      <c r="I6889">
        <v>3</v>
      </c>
      <c r="J6889">
        <v>0</v>
      </c>
      <c r="K6889">
        <v>1</v>
      </c>
      <c r="L6889">
        <v>3</v>
      </c>
      <c r="M6889">
        <v>0</v>
      </c>
      <c r="N6889">
        <v>0</v>
      </c>
      <c r="O6889" t="s">
        <v>19</v>
      </c>
      <c r="P6889" t="str">
        <f>UPPER(Table1[[#This Row],[Venue]])</f>
        <v>HOME</v>
      </c>
    </row>
    <row r="6890" spans="1:16" hidden="1" x14ac:dyDescent="0.45">
      <c r="A6890">
        <v>40052953</v>
      </c>
      <c r="B6890" t="s">
        <v>448</v>
      </c>
      <c r="C6890">
        <v>45318</v>
      </c>
      <c r="D6890">
        <v>83622</v>
      </c>
      <c r="E6890">
        <v>20232024</v>
      </c>
      <c r="F6890" t="s">
        <v>418</v>
      </c>
      <c r="G6890" t="s">
        <v>268</v>
      </c>
      <c r="H6890">
        <v>6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 t="s">
        <v>19</v>
      </c>
      <c r="P6890" t="str">
        <f>UPPER(Table1[[#This Row],[Venue]])</f>
        <v>HOME</v>
      </c>
    </row>
    <row r="6891" spans="1:16" hidden="1" x14ac:dyDescent="0.45">
      <c r="A6891">
        <v>40052953</v>
      </c>
      <c r="B6891" t="s">
        <v>448</v>
      </c>
      <c r="C6891">
        <v>45318</v>
      </c>
      <c r="D6891">
        <v>83622</v>
      </c>
      <c r="E6891">
        <v>20232024</v>
      </c>
      <c r="F6891" t="s">
        <v>418</v>
      </c>
      <c r="G6891" t="s">
        <v>214</v>
      </c>
      <c r="H6891">
        <v>7</v>
      </c>
      <c r="I6891">
        <v>1</v>
      </c>
      <c r="J6891">
        <v>1</v>
      </c>
      <c r="K6891">
        <v>1</v>
      </c>
      <c r="L6891">
        <v>0</v>
      </c>
      <c r="M6891">
        <v>0</v>
      </c>
      <c r="N6891">
        <v>0</v>
      </c>
      <c r="O6891" t="s">
        <v>19</v>
      </c>
      <c r="P6891" t="str">
        <f>UPPER(Table1[[#This Row],[Venue]])</f>
        <v>HOME</v>
      </c>
    </row>
    <row r="6892" spans="1:16" hidden="1" x14ac:dyDescent="0.45">
      <c r="A6892">
        <v>40052953</v>
      </c>
      <c r="B6892" t="s">
        <v>448</v>
      </c>
      <c r="C6892">
        <v>45318</v>
      </c>
      <c r="D6892">
        <v>83622</v>
      </c>
      <c r="E6892">
        <v>20232024</v>
      </c>
      <c r="F6892" t="s">
        <v>418</v>
      </c>
      <c r="G6892" t="s">
        <v>215</v>
      </c>
      <c r="H6892">
        <v>9</v>
      </c>
      <c r="I6892">
        <v>1</v>
      </c>
      <c r="J6892">
        <v>0</v>
      </c>
      <c r="K6892">
        <v>1</v>
      </c>
      <c r="L6892">
        <v>1</v>
      </c>
      <c r="M6892">
        <v>0</v>
      </c>
      <c r="N6892">
        <v>0</v>
      </c>
      <c r="O6892" t="s">
        <v>19</v>
      </c>
      <c r="P6892" t="str">
        <f>UPPER(Table1[[#This Row],[Venue]])</f>
        <v>HOME</v>
      </c>
    </row>
    <row r="6893" spans="1:16" hidden="1" x14ac:dyDescent="0.45">
      <c r="A6893">
        <v>40052953</v>
      </c>
      <c r="B6893" t="s">
        <v>448</v>
      </c>
      <c r="C6893">
        <v>45318</v>
      </c>
      <c r="D6893">
        <v>83622</v>
      </c>
      <c r="E6893">
        <v>20232024</v>
      </c>
      <c r="F6893" t="s">
        <v>418</v>
      </c>
      <c r="G6893" t="s">
        <v>216</v>
      </c>
      <c r="H6893">
        <v>14</v>
      </c>
      <c r="I6893">
        <v>2</v>
      </c>
      <c r="J6893">
        <v>0</v>
      </c>
      <c r="K6893">
        <v>1</v>
      </c>
      <c r="L6893">
        <v>2</v>
      </c>
      <c r="M6893">
        <v>0</v>
      </c>
      <c r="N6893">
        <v>0</v>
      </c>
      <c r="O6893" t="s">
        <v>19</v>
      </c>
      <c r="P6893" t="str">
        <f>UPPER(Table1[[#This Row],[Venue]])</f>
        <v>HOME</v>
      </c>
    </row>
    <row r="6894" spans="1:16" hidden="1" x14ac:dyDescent="0.45">
      <c r="A6894">
        <v>40052953</v>
      </c>
      <c r="B6894" t="s">
        <v>448</v>
      </c>
      <c r="C6894">
        <v>45318</v>
      </c>
      <c r="D6894">
        <v>83622</v>
      </c>
      <c r="E6894">
        <v>20232024</v>
      </c>
      <c r="F6894" t="s">
        <v>418</v>
      </c>
      <c r="G6894" t="s">
        <v>545</v>
      </c>
      <c r="H6894">
        <v>15</v>
      </c>
      <c r="I6894">
        <v>1</v>
      </c>
      <c r="J6894">
        <v>1</v>
      </c>
      <c r="K6894">
        <v>1</v>
      </c>
      <c r="L6894">
        <v>0</v>
      </c>
      <c r="M6894">
        <v>0</v>
      </c>
      <c r="N6894">
        <v>0</v>
      </c>
      <c r="O6894" t="s">
        <v>19</v>
      </c>
      <c r="P6894" t="str">
        <f>UPPER(Table1[[#This Row],[Venue]])</f>
        <v>HOME</v>
      </c>
    </row>
    <row r="6895" spans="1:16" hidden="1" x14ac:dyDescent="0.45">
      <c r="A6895">
        <v>40052953</v>
      </c>
      <c r="B6895" t="s">
        <v>448</v>
      </c>
      <c r="C6895">
        <v>45318</v>
      </c>
      <c r="D6895">
        <v>83622</v>
      </c>
      <c r="E6895">
        <v>20232024</v>
      </c>
      <c r="F6895" t="s">
        <v>418</v>
      </c>
      <c r="G6895" t="s">
        <v>218</v>
      </c>
      <c r="H6895">
        <v>17</v>
      </c>
      <c r="I6895">
        <v>1</v>
      </c>
      <c r="J6895">
        <v>1</v>
      </c>
      <c r="K6895">
        <v>1</v>
      </c>
      <c r="L6895">
        <v>0</v>
      </c>
      <c r="M6895">
        <v>0</v>
      </c>
      <c r="N6895">
        <v>2</v>
      </c>
      <c r="O6895" t="s">
        <v>19</v>
      </c>
      <c r="P6895" t="str">
        <f>UPPER(Table1[[#This Row],[Venue]])</f>
        <v>HOME</v>
      </c>
    </row>
    <row r="6896" spans="1:16" hidden="1" x14ac:dyDescent="0.45">
      <c r="A6896">
        <v>40052953</v>
      </c>
      <c r="B6896" t="s">
        <v>448</v>
      </c>
      <c r="C6896">
        <v>45318</v>
      </c>
      <c r="D6896">
        <v>83622</v>
      </c>
      <c r="E6896">
        <v>20232024</v>
      </c>
      <c r="F6896" t="s">
        <v>418</v>
      </c>
      <c r="G6896" t="s">
        <v>224</v>
      </c>
      <c r="H6896">
        <v>18</v>
      </c>
      <c r="I6896">
        <v>1</v>
      </c>
      <c r="J6896">
        <v>1</v>
      </c>
      <c r="K6896">
        <v>1</v>
      </c>
      <c r="L6896">
        <v>0</v>
      </c>
      <c r="M6896">
        <v>0</v>
      </c>
      <c r="N6896">
        <v>0</v>
      </c>
      <c r="O6896" t="s">
        <v>19</v>
      </c>
      <c r="P6896" t="str">
        <f>UPPER(Table1[[#This Row],[Venue]])</f>
        <v>HOME</v>
      </c>
    </row>
    <row r="6897" spans="1:16" hidden="1" x14ac:dyDescent="0.45">
      <c r="A6897">
        <v>40052953</v>
      </c>
      <c r="B6897" t="s">
        <v>448</v>
      </c>
      <c r="C6897">
        <v>45318</v>
      </c>
      <c r="D6897">
        <v>83622</v>
      </c>
      <c r="E6897">
        <v>20232024</v>
      </c>
      <c r="F6897" t="s">
        <v>418</v>
      </c>
      <c r="G6897" t="s">
        <v>219</v>
      </c>
      <c r="H6897">
        <v>23</v>
      </c>
      <c r="I6897">
        <v>1</v>
      </c>
      <c r="J6897">
        <v>1</v>
      </c>
      <c r="K6897">
        <v>1</v>
      </c>
      <c r="L6897">
        <v>0</v>
      </c>
      <c r="M6897">
        <v>0</v>
      </c>
      <c r="N6897">
        <v>0</v>
      </c>
      <c r="O6897" t="s">
        <v>19</v>
      </c>
      <c r="P6897" t="str">
        <f>UPPER(Table1[[#This Row],[Venue]])</f>
        <v>HOME</v>
      </c>
    </row>
    <row r="6898" spans="1:16" hidden="1" x14ac:dyDescent="0.45">
      <c r="A6898">
        <v>40052953</v>
      </c>
      <c r="B6898" t="s">
        <v>448</v>
      </c>
      <c r="C6898">
        <v>45318</v>
      </c>
      <c r="D6898">
        <v>83622</v>
      </c>
      <c r="E6898">
        <v>20232024</v>
      </c>
      <c r="F6898" t="s">
        <v>418</v>
      </c>
      <c r="G6898" t="s">
        <v>220</v>
      </c>
      <c r="H6898">
        <v>24</v>
      </c>
      <c r="I6898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 t="s">
        <v>19</v>
      </c>
      <c r="P6898" t="str">
        <f>UPPER(Table1[[#This Row],[Venue]])</f>
        <v>HOME</v>
      </c>
    </row>
    <row r="6899" spans="1:16" hidden="1" x14ac:dyDescent="0.45">
      <c r="A6899">
        <v>40052953</v>
      </c>
      <c r="B6899" t="s">
        <v>448</v>
      </c>
      <c r="C6899">
        <v>45318</v>
      </c>
      <c r="D6899">
        <v>83622</v>
      </c>
      <c r="E6899">
        <v>20232024</v>
      </c>
      <c r="F6899" t="s">
        <v>418</v>
      </c>
      <c r="G6899" t="s">
        <v>221</v>
      </c>
      <c r="H6899">
        <v>25</v>
      </c>
      <c r="I6899">
        <v>2</v>
      </c>
      <c r="J6899">
        <v>2</v>
      </c>
      <c r="K6899">
        <v>1</v>
      </c>
      <c r="L6899">
        <v>0</v>
      </c>
      <c r="M6899">
        <v>0</v>
      </c>
      <c r="N6899">
        <v>2</v>
      </c>
      <c r="O6899" t="s">
        <v>19</v>
      </c>
      <c r="P6899" t="str">
        <f>UPPER(Table1[[#This Row],[Venue]])</f>
        <v>HOME</v>
      </c>
    </row>
    <row r="6900" spans="1:16" hidden="1" x14ac:dyDescent="0.45">
      <c r="A6900">
        <v>40052953</v>
      </c>
      <c r="B6900" t="s">
        <v>448</v>
      </c>
      <c r="C6900">
        <v>45318</v>
      </c>
      <c r="D6900">
        <v>83622</v>
      </c>
      <c r="E6900">
        <v>20232024</v>
      </c>
      <c r="F6900" t="s">
        <v>418</v>
      </c>
      <c r="G6900" t="s">
        <v>222</v>
      </c>
      <c r="H6900">
        <v>27</v>
      </c>
      <c r="I6900">
        <v>0</v>
      </c>
      <c r="J6900">
        <v>0</v>
      </c>
      <c r="K6900">
        <v>1</v>
      </c>
      <c r="L6900">
        <v>0</v>
      </c>
      <c r="M6900">
        <v>0</v>
      </c>
      <c r="N6900">
        <v>0</v>
      </c>
      <c r="O6900" t="s">
        <v>19</v>
      </c>
      <c r="P6900" t="str">
        <f>UPPER(Table1[[#This Row],[Venue]])</f>
        <v>HOME</v>
      </c>
    </row>
    <row r="6901" spans="1:16" hidden="1" x14ac:dyDescent="0.45">
      <c r="A6901">
        <v>40052953</v>
      </c>
      <c r="B6901" t="s">
        <v>448</v>
      </c>
      <c r="C6901">
        <v>45318</v>
      </c>
      <c r="D6901">
        <v>83622</v>
      </c>
      <c r="E6901">
        <v>20232024</v>
      </c>
      <c r="F6901" t="s">
        <v>418</v>
      </c>
      <c r="G6901" t="s">
        <v>223</v>
      </c>
      <c r="H6901">
        <v>37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O6901" t="s">
        <v>19</v>
      </c>
      <c r="P6901" t="str">
        <f>UPPER(Table1[[#This Row],[Venue]])</f>
        <v>HOME</v>
      </c>
    </row>
    <row r="6902" spans="1:16" hidden="1" x14ac:dyDescent="0.45">
      <c r="A6902">
        <v>40052953</v>
      </c>
      <c r="B6902" t="s">
        <v>448</v>
      </c>
      <c r="C6902">
        <v>45318</v>
      </c>
      <c r="D6902">
        <v>83622</v>
      </c>
      <c r="E6902">
        <v>20232024</v>
      </c>
      <c r="F6902" t="s">
        <v>418</v>
      </c>
      <c r="G6902" t="s">
        <v>50</v>
      </c>
      <c r="H6902">
        <v>63</v>
      </c>
      <c r="I6902">
        <v>0</v>
      </c>
      <c r="J6902">
        <v>0</v>
      </c>
      <c r="K6902">
        <v>1</v>
      </c>
      <c r="L6902">
        <v>0</v>
      </c>
      <c r="M6902">
        <v>0</v>
      </c>
      <c r="N6902">
        <v>0</v>
      </c>
      <c r="O6902" t="s">
        <v>19</v>
      </c>
      <c r="P6902" t="str">
        <f>UPPER(Table1[[#This Row],[Venue]])</f>
        <v>HOME</v>
      </c>
    </row>
    <row r="6903" spans="1:16" hidden="1" x14ac:dyDescent="0.45">
      <c r="A6903">
        <v>40052953</v>
      </c>
      <c r="B6903" t="s">
        <v>448</v>
      </c>
      <c r="C6903">
        <v>45318</v>
      </c>
      <c r="D6903">
        <v>83622</v>
      </c>
      <c r="E6903">
        <v>20232024</v>
      </c>
      <c r="F6903" t="s">
        <v>418</v>
      </c>
      <c r="G6903" t="s">
        <v>226</v>
      </c>
      <c r="H6903">
        <v>70</v>
      </c>
      <c r="I6903">
        <v>1</v>
      </c>
      <c r="J6903">
        <v>0</v>
      </c>
      <c r="K6903">
        <v>1</v>
      </c>
      <c r="L6903">
        <v>1</v>
      </c>
      <c r="M6903">
        <v>0</v>
      </c>
      <c r="N6903">
        <v>0</v>
      </c>
      <c r="O6903" t="s">
        <v>19</v>
      </c>
      <c r="P6903" t="str">
        <f>UPPER(Table1[[#This Row],[Venue]])</f>
        <v>HOME</v>
      </c>
    </row>
    <row r="6904" spans="1:16" hidden="1" x14ac:dyDescent="0.45">
      <c r="A6904">
        <v>40052953</v>
      </c>
      <c r="B6904" t="s">
        <v>448</v>
      </c>
      <c r="C6904">
        <v>45318</v>
      </c>
      <c r="D6904">
        <v>83622</v>
      </c>
      <c r="E6904">
        <v>20232024</v>
      </c>
      <c r="F6904" t="s">
        <v>418</v>
      </c>
      <c r="G6904" t="s">
        <v>227</v>
      </c>
      <c r="H6904">
        <v>74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v>0</v>
      </c>
      <c r="O6904" t="s">
        <v>19</v>
      </c>
      <c r="P6904" t="str">
        <f>UPPER(Table1[[#This Row],[Venue]])</f>
        <v>HOME</v>
      </c>
    </row>
    <row r="6905" spans="1:16" hidden="1" x14ac:dyDescent="0.45">
      <c r="A6905">
        <v>40052953</v>
      </c>
      <c r="B6905" t="s">
        <v>448</v>
      </c>
      <c r="C6905">
        <v>45318</v>
      </c>
      <c r="D6905">
        <v>83622</v>
      </c>
      <c r="E6905">
        <v>20232024</v>
      </c>
      <c r="F6905" t="s">
        <v>418</v>
      </c>
      <c r="G6905" t="s">
        <v>228</v>
      </c>
      <c r="H6905">
        <v>77</v>
      </c>
      <c r="I6905">
        <v>1</v>
      </c>
      <c r="J6905">
        <v>0</v>
      </c>
      <c r="K6905">
        <v>1</v>
      </c>
      <c r="L6905">
        <v>1</v>
      </c>
      <c r="M6905">
        <v>0</v>
      </c>
      <c r="N6905">
        <v>0</v>
      </c>
      <c r="O6905" t="s">
        <v>19</v>
      </c>
      <c r="P6905" t="str">
        <f>UPPER(Table1[[#This Row],[Venue]])</f>
        <v>HOME</v>
      </c>
    </row>
    <row r="6906" spans="1:16" hidden="1" x14ac:dyDescent="0.45">
      <c r="A6906">
        <v>40052953</v>
      </c>
      <c r="B6906" t="s">
        <v>448</v>
      </c>
      <c r="C6906">
        <v>45318</v>
      </c>
      <c r="D6906">
        <v>83622</v>
      </c>
      <c r="E6906">
        <v>20232024</v>
      </c>
      <c r="F6906" t="s">
        <v>418</v>
      </c>
      <c r="G6906" t="s">
        <v>231</v>
      </c>
      <c r="H6906">
        <v>97</v>
      </c>
      <c r="I6906">
        <v>3</v>
      </c>
      <c r="J6906">
        <v>2</v>
      </c>
      <c r="K6906">
        <v>1</v>
      </c>
      <c r="L6906">
        <v>1</v>
      </c>
      <c r="M6906">
        <v>0</v>
      </c>
      <c r="N6906">
        <v>0</v>
      </c>
      <c r="O6906" t="s">
        <v>19</v>
      </c>
      <c r="P6906" t="str">
        <f>UPPER(Table1[[#This Row],[Venue]])</f>
        <v>HOME</v>
      </c>
    </row>
    <row r="6907" spans="1:16" hidden="1" x14ac:dyDescent="0.45">
      <c r="A6907">
        <v>40052953</v>
      </c>
      <c r="B6907" t="s">
        <v>448</v>
      </c>
      <c r="C6907">
        <v>45318</v>
      </c>
      <c r="D6907">
        <v>83622</v>
      </c>
      <c r="E6907">
        <v>20232024</v>
      </c>
      <c r="F6907" t="s">
        <v>418</v>
      </c>
      <c r="G6907" t="s">
        <v>20</v>
      </c>
      <c r="H6907">
        <v>5</v>
      </c>
      <c r="I6907">
        <v>1</v>
      </c>
      <c r="J6907">
        <v>1</v>
      </c>
      <c r="K6907">
        <v>1</v>
      </c>
      <c r="L6907">
        <v>0</v>
      </c>
      <c r="M6907">
        <v>0</v>
      </c>
      <c r="N6907">
        <v>0</v>
      </c>
      <c r="O6907" t="s">
        <v>40</v>
      </c>
      <c r="P6907" t="str">
        <f>UPPER(Table1[[#This Row],[Venue]])</f>
        <v>AWAY</v>
      </c>
    </row>
    <row r="6908" spans="1:16" hidden="1" x14ac:dyDescent="0.45">
      <c r="A6908">
        <v>40052953</v>
      </c>
      <c r="B6908" t="s">
        <v>448</v>
      </c>
      <c r="C6908">
        <v>45318</v>
      </c>
      <c r="D6908">
        <v>83622</v>
      </c>
      <c r="E6908">
        <v>20232024</v>
      </c>
      <c r="F6908" t="s">
        <v>418</v>
      </c>
      <c r="G6908" t="s">
        <v>329</v>
      </c>
      <c r="H6908">
        <v>8</v>
      </c>
      <c r="I6908">
        <v>0</v>
      </c>
      <c r="J6908">
        <v>0</v>
      </c>
      <c r="K6908">
        <v>1</v>
      </c>
      <c r="L6908">
        <v>0</v>
      </c>
      <c r="M6908">
        <v>0</v>
      </c>
      <c r="N6908">
        <v>0</v>
      </c>
      <c r="O6908" t="s">
        <v>40</v>
      </c>
      <c r="P6908" t="str">
        <f>UPPER(Table1[[#This Row],[Venue]])</f>
        <v>AWAY</v>
      </c>
    </row>
    <row r="6909" spans="1:16" hidden="1" x14ac:dyDescent="0.45">
      <c r="A6909">
        <v>40052953</v>
      </c>
      <c r="B6909" t="s">
        <v>448</v>
      </c>
      <c r="C6909">
        <v>45318</v>
      </c>
      <c r="D6909">
        <v>83622</v>
      </c>
      <c r="E6909">
        <v>20232024</v>
      </c>
      <c r="F6909" t="s">
        <v>418</v>
      </c>
      <c r="G6909" t="s">
        <v>24</v>
      </c>
      <c r="H6909">
        <v>12</v>
      </c>
      <c r="I6909">
        <v>0</v>
      </c>
      <c r="J6909">
        <v>0</v>
      </c>
      <c r="K6909">
        <v>1</v>
      </c>
      <c r="L6909">
        <v>0</v>
      </c>
      <c r="M6909">
        <v>0</v>
      </c>
      <c r="N6909">
        <v>0</v>
      </c>
      <c r="O6909" t="s">
        <v>40</v>
      </c>
      <c r="P6909" t="str">
        <f>UPPER(Table1[[#This Row],[Venue]])</f>
        <v>AWAY</v>
      </c>
    </row>
    <row r="6910" spans="1:16" hidden="1" x14ac:dyDescent="0.45">
      <c r="A6910">
        <v>40052953</v>
      </c>
      <c r="B6910" t="s">
        <v>448</v>
      </c>
      <c r="C6910">
        <v>45318</v>
      </c>
      <c r="D6910">
        <v>83622</v>
      </c>
      <c r="E6910">
        <v>20232024</v>
      </c>
      <c r="F6910" t="s">
        <v>418</v>
      </c>
      <c r="G6910" t="s">
        <v>442</v>
      </c>
      <c r="H6910">
        <v>17</v>
      </c>
      <c r="I6910">
        <v>0</v>
      </c>
      <c r="J6910">
        <v>0</v>
      </c>
      <c r="K6910">
        <v>1</v>
      </c>
      <c r="L6910">
        <v>0</v>
      </c>
      <c r="M6910">
        <v>0</v>
      </c>
      <c r="N6910">
        <v>0</v>
      </c>
      <c r="O6910" t="s">
        <v>40</v>
      </c>
      <c r="P6910" t="str">
        <f>UPPER(Table1[[#This Row],[Venue]])</f>
        <v>AWAY</v>
      </c>
    </row>
    <row r="6911" spans="1:16" hidden="1" x14ac:dyDescent="0.45">
      <c r="A6911">
        <v>40052953</v>
      </c>
      <c r="B6911" t="s">
        <v>448</v>
      </c>
      <c r="C6911">
        <v>45318</v>
      </c>
      <c r="D6911">
        <v>83622</v>
      </c>
      <c r="E6911">
        <v>20232024</v>
      </c>
      <c r="F6911" t="s">
        <v>418</v>
      </c>
      <c r="G6911" t="s">
        <v>27</v>
      </c>
      <c r="H6911">
        <v>19</v>
      </c>
      <c r="I6911">
        <v>0</v>
      </c>
      <c r="J6911">
        <v>0</v>
      </c>
      <c r="K6911">
        <v>1</v>
      </c>
      <c r="L6911">
        <v>0</v>
      </c>
      <c r="M6911">
        <v>0</v>
      </c>
      <c r="N6911">
        <v>0</v>
      </c>
      <c r="O6911" t="s">
        <v>40</v>
      </c>
      <c r="P6911" t="str">
        <f>UPPER(Table1[[#This Row],[Venue]])</f>
        <v>AWAY</v>
      </c>
    </row>
    <row r="6912" spans="1:16" hidden="1" x14ac:dyDescent="0.45">
      <c r="A6912">
        <v>40052953</v>
      </c>
      <c r="B6912" t="s">
        <v>448</v>
      </c>
      <c r="C6912">
        <v>45318</v>
      </c>
      <c r="D6912">
        <v>83622</v>
      </c>
      <c r="E6912">
        <v>20232024</v>
      </c>
      <c r="F6912" t="s">
        <v>418</v>
      </c>
      <c r="G6912" t="s">
        <v>466</v>
      </c>
      <c r="H6912">
        <v>23</v>
      </c>
      <c r="I6912">
        <v>0</v>
      </c>
      <c r="J6912">
        <v>0</v>
      </c>
      <c r="K6912">
        <v>1</v>
      </c>
      <c r="L6912">
        <v>0</v>
      </c>
      <c r="M6912">
        <v>0</v>
      </c>
      <c r="N6912">
        <v>2</v>
      </c>
      <c r="O6912" t="s">
        <v>40</v>
      </c>
      <c r="P6912" t="str">
        <f>UPPER(Table1[[#This Row],[Venue]])</f>
        <v>AWAY</v>
      </c>
    </row>
    <row r="6913" spans="1:16" hidden="1" x14ac:dyDescent="0.45">
      <c r="A6913">
        <v>40052953</v>
      </c>
      <c r="B6913" t="s">
        <v>448</v>
      </c>
      <c r="C6913">
        <v>45318</v>
      </c>
      <c r="D6913">
        <v>83622</v>
      </c>
      <c r="E6913">
        <v>20232024</v>
      </c>
      <c r="F6913" t="s">
        <v>418</v>
      </c>
      <c r="G6913" t="s">
        <v>192</v>
      </c>
      <c r="H6913">
        <v>32</v>
      </c>
      <c r="I6913">
        <v>1</v>
      </c>
      <c r="J6913">
        <v>0</v>
      </c>
      <c r="K6913">
        <v>1</v>
      </c>
      <c r="L6913">
        <v>1</v>
      </c>
      <c r="M6913">
        <v>0</v>
      </c>
      <c r="N6913">
        <v>0</v>
      </c>
      <c r="O6913" t="s">
        <v>40</v>
      </c>
      <c r="P6913" t="str">
        <f>UPPER(Table1[[#This Row],[Venue]])</f>
        <v>AWAY</v>
      </c>
    </row>
    <row r="6914" spans="1:16" hidden="1" x14ac:dyDescent="0.45">
      <c r="A6914">
        <v>40052953</v>
      </c>
      <c r="B6914" t="s">
        <v>448</v>
      </c>
      <c r="C6914">
        <v>45318</v>
      </c>
      <c r="D6914">
        <v>83622</v>
      </c>
      <c r="E6914">
        <v>20232024</v>
      </c>
      <c r="F6914" t="s">
        <v>418</v>
      </c>
      <c r="G6914" t="s">
        <v>585</v>
      </c>
      <c r="H6914">
        <v>33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 t="s">
        <v>40</v>
      </c>
      <c r="P6914" t="str">
        <f>UPPER(Table1[[#This Row],[Venue]])</f>
        <v>AWAY</v>
      </c>
    </row>
    <row r="6915" spans="1:16" hidden="1" x14ac:dyDescent="0.45">
      <c r="A6915">
        <v>40052953</v>
      </c>
      <c r="B6915" t="s">
        <v>448</v>
      </c>
      <c r="C6915">
        <v>45318</v>
      </c>
      <c r="D6915">
        <v>83622</v>
      </c>
      <c r="E6915">
        <v>20232024</v>
      </c>
      <c r="F6915" t="s">
        <v>418</v>
      </c>
      <c r="G6915" t="s">
        <v>468</v>
      </c>
      <c r="H6915">
        <v>36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 t="s">
        <v>40</v>
      </c>
      <c r="P6915" t="str">
        <f>UPPER(Table1[[#This Row],[Venue]])</f>
        <v>AWAY</v>
      </c>
    </row>
    <row r="6916" spans="1:16" hidden="1" x14ac:dyDescent="0.45">
      <c r="A6916">
        <v>40052953</v>
      </c>
      <c r="B6916" t="s">
        <v>448</v>
      </c>
      <c r="C6916">
        <v>45318</v>
      </c>
      <c r="D6916">
        <v>83622</v>
      </c>
      <c r="E6916">
        <v>20232024</v>
      </c>
      <c r="F6916" t="s">
        <v>418</v>
      </c>
      <c r="G6916" t="s">
        <v>426</v>
      </c>
      <c r="H6916">
        <v>37</v>
      </c>
      <c r="I6916">
        <v>0</v>
      </c>
      <c r="J6916">
        <v>0</v>
      </c>
      <c r="K6916">
        <v>1</v>
      </c>
      <c r="L6916">
        <v>0</v>
      </c>
      <c r="M6916">
        <v>0</v>
      </c>
      <c r="N6916">
        <v>0</v>
      </c>
      <c r="O6916" t="s">
        <v>40</v>
      </c>
      <c r="P6916" t="str">
        <f>UPPER(Table1[[#This Row],[Venue]])</f>
        <v>AWAY</v>
      </c>
    </row>
    <row r="6917" spans="1:16" hidden="1" x14ac:dyDescent="0.45">
      <c r="A6917">
        <v>40052953</v>
      </c>
      <c r="B6917" t="s">
        <v>448</v>
      </c>
      <c r="C6917">
        <v>45318</v>
      </c>
      <c r="D6917">
        <v>83622</v>
      </c>
      <c r="E6917">
        <v>20232024</v>
      </c>
      <c r="F6917" t="s">
        <v>418</v>
      </c>
      <c r="G6917" t="s">
        <v>30</v>
      </c>
      <c r="H6917">
        <v>40</v>
      </c>
      <c r="I6917">
        <v>0</v>
      </c>
      <c r="J6917">
        <v>0</v>
      </c>
      <c r="K6917">
        <v>1</v>
      </c>
      <c r="L6917">
        <v>0</v>
      </c>
      <c r="M6917">
        <v>0</v>
      </c>
      <c r="N6917">
        <v>0</v>
      </c>
      <c r="O6917" t="s">
        <v>40</v>
      </c>
      <c r="P6917" t="str">
        <f>UPPER(Table1[[#This Row],[Venue]])</f>
        <v>AWAY</v>
      </c>
    </row>
    <row r="6918" spans="1:16" hidden="1" x14ac:dyDescent="0.45">
      <c r="A6918">
        <v>40052953</v>
      </c>
      <c r="B6918" t="s">
        <v>448</v>
      </c>
      <c r="C6918">
        <v>45318</v>
      </c>
      <c r="D6918">
        <v>83622</v>
      </c>
      <c r="E6918">
        <v>20232024</v>
      </c>
      <c r="F6918" t="s">
        <v>418</v>
      </c>
      <c r="G6918" t="s">
        <v>28</v>
      </c>
      <c r="H6918">
        <v>41</v>
      </c>
      <c r="I6918">
        <v>0</v>
      </c>
      <c r="J6918">
        <v>0</v>
      </c>
      <c r="K6918">
        <v>1</v>
      </c>
      <c r="L6918">
        <v>0</v>
      </c>
      <c r="M6918">
        <v>0</v>
      </c>
      <c r="N6918">
        <v>0</v>
      </c>
      <c r="O6918" t="s">
        <v>40</v>
      </c>
      <c r="P6918" t="str">
        <f>UPPER(Table1[[#This Row],[Venue]])</f>
        <v>AWAY</v>
      </c>
    </row>
    <row r="6919" spans="1:16" hidden="1" x14ac:dyDescent="0.45">
      <c r="A6919">
        <v>40052953</v>
      </c>
      <c r="B6919" t="s">
        <v>448</v>
      </c>
      <c r="C6919">
        <v>45318</v>
      </c>
      <c r="D6919">
        <v>83622</v>
      </c>
      <c r="E6919">
        <v>20232024</v>
      </c>
      <c r="F6919" t="s">
        <v>418</v>
      </c>
      <c r="G6919" t="s">
        <v>29</v>
      </c>
      <c r="H6919">
        <v>44</v>
      </c>
      <c r="I6919">
        <v>1</v>
      </c>
      <c r="J6919">
        <v>0</v>
      </c>
      <c r="K6919">
        <v>1</v>
      </c>
      <c r="L6919">
        <v>1</v>
      </c>
      <c r="M6919">
        <v>0</v>
      </c>
      <c r="N6919">
        <v>0</v>
      </c>
      <c r="O6919" t="s">
        <v>40</v>
      </c>
      <c r="P6919" t="str">
        <f>UPPER(Table1[[#This Row],[Venue]])</f>
        <v>AWAY</v>
      </c>
    </row>
    <row r="6920" spans="1:16" hidden="1" x14ac:dyDescent="0.45">
      <c r="A6920">
        <v>40052953</v>
      </c>
      <c r="B6920" t="s">
        <v>448</v>
      </c>
      <c r="C6920">
        <v>45318</v>
      </c>
      <c r="D6920">
        <v>83622</v>
      </c>
      <c r="E6920">
        <v>20232024</v>
      </c>
      <c r="F6920" t="s">
        <v>418</v>
      </c>
      <c r="G6920" t="s">
        <v>18</v>
      </c>
      <c r="H6920">
        <v>55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 t="s">
        <v>40</v>
      </c>
      <c r="P6920" t="str">
        <f>UPPER(Table1[[#This Row],[Venue]])</f>
        <v>AWAY</v>
      </c>
    </row>
    <row r="6921" spans="1:16" hidden="1" x14ac:dyDescent="0.45">
      <c r="A6921">
        <v>40052953</v>
      </c>
      <c r="B6921" t="s">
        <v>448</v>
      </c>
      <c r="C6921">
        <v>45318</v>
      </c>
      <c r="D6921">
        <v>83622</v>
      </c>
      <c r="E6921">
        <v>20232024</v>
      </c>
      <c r="F6921" t="s">
        <v>418</v>
      </c>
      <c r="G6921" t="s">
        <v>31</v>
      </c>
      <c r="H6921">
        <v>56</v>
      </c>
      <c r="I6921">
        <v>1</v>
      </c>
      <c r="J6921">
        <v>1</v>
      </c>
      <c r="K6921">
        <v>1</v>
      </c>
      <c r="L6921">
        <v>0</v>
      </c>
      <c r="M6921">
        <v>0</v>
      </c>
      <c r="N6921">
        <v>0</v>
      </c>
      <c r="O6921" t="s">
        <v>40</v>
      </c>
      <c r="P6921" t="str">
        <f>UPPER(Table1[[#This Row],[Venue]])</f>
        <v>AWAY</v>
      </c>
    </row>
    <row r="6922" spans="1:16" hidden="1" x14ac:dyDescent="0.45">
      <c r="A6922">
        <v>40052953</v>
      </c>
      <c r="B6922" t="s">
        <v>448</v>
      </c>
      <c r="C6922">
        <v>45318</v>
      </c>
      <c r="D6922">
        <v>83622</v>
      </c>
      <c r="E6922">
        <v>20232024</v>
      </c>
      <c r="F6922" t="s">
        <v>418</v>
      </c>
      <c r="G6922" t="s">
        <v>35</v>
      </c>
      <c r="H6922">
        <v>75</v>
      </c>
      <c r="I6922">
        <v>0</v>
      </c>
      <c r="J6922">
        <v>0</v>
      </c>
      <c r="K6922">
        <v>1</v>
      </c>
      <c r="L6922">
        <v>0</v>
      </c>
      <c r="M6922">
        <v>0</v>
      </c>
      <c r="N6922">
        <v>0</v>
      </c>
      <c r="O6922" t="s">
        <v>40</v>
      </c>
      <c r="P6922" t="str">
        <f>UPPER(Table1[[#This Row],[Venue]])</f>
        <v>AWAY</v>
      </c>
    </row>
    <row r="6923" spans="1:16" hidden="1" x14ac:dyDescent="0.45">
      <c r="A6923">
        <v>40052953</v>
      </c>
      <c r="B6923" t="s">
        <v>448</v>
      </c>
      <c r="C6923">
        <v>45318</v>
      </c>
      <c r="D6923">
        <v>83622</v>
      </c>
      <c r="E6923">
        <v>20232024</v>
      </c>
      <c r="F6923" t="s">
        <v>418</v>
      </c>
      <c r="G6923" t="s">
        <v>36</v>
      </c>
      <c r="H6923">
        <v>87</v>
      </c>
      <c r="I6923">
        <v>1</v>
      </c>
      <c r="J6923">
        <v>0</v>
      </c>
      <c r="K6923">
        <v>1</v>
      </c>
      <c r="L6923">
        <v>1</v>
      </c>
      <c r="M6923">
        <v>0</v>
      </c>
      <c r="N6923">
        <v>0</v>
      </c>
      <c r="O6923" t="s">
        <v>40</v>
      </c>
      <c r="P6923" t="str">
        <f>UPPER(Table1[[#This Row],[Venue]])</f>
        <v>AWAY</v>
      </c>
    </row>
    <row r="6924" spans="1:16" hidden="1" x14ac:dyDescent="0.45">
      <c r="A6924">
        <v>40052953</v>
      </c>
      <c r="B6924" t="s">
        <v>448</v>
      </c>
      <c r="C6924">
        <v>45318</v>
      </c>
      <c r="D6924">
        <v>83622</v>
      </c>
      <c r="E6924">
        <v>20232024</v>
      </c>
      <c r="F6924" t="s">
        <v>418</v>
      </c>
      <c r="G6924" t="s">
        <v>469</v>
      </c>
      <c r="H6924">
        <v>88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 t="s">
        <v>40</v>
      </c>
      <c r="P6924" t="str">
        <f>UPPER(Table1[[#This Row],[Venue]])</f>
        <v>AWAY</v>
      </c>
    </row>
    <row r="6925" spans="1:16" hidden="1" x14ac:dyDescent="0.45">
      <c r="A6925">
        <v>40052918</v>
      </c>
      <c r="B6925" t="s">
        <v>232</v>
      </c>
      <c r="C6925">
        <v>45318</v>
      </c>
      <c r="D6925">
        <v>83587</v>
      </c>
      <c r="E6925">
        <v>20232024</v>
      </c>
      <c r="F6925" t="s">
        <v>372</v>
      </c>
      <c r="G6925" t="s">
        <v>130</v>
      </c>
      <c r="H6925">
        <v>1</v>
      </c>
      <c r="I6925">
        <v>0</v>
      </c>
      <c r="J6925">
        <v>0</v>
      </c>
      <c r="K6925">
        <v>1</v>
      </c>
      <c r="L6925">
        <v>0</v>
      </c>
      <c r="M6925">
        <v>0</v>
      </c>
      <c r="N6925">
        <v>0</v>
      </c>
      <c r="O6925" t="s">
        <v>19</v>
      </c>
      <c r="P6925" t="str">
        <f>UPPER(Table1[[#This Row],[Venue]])</f>
        <v>HOME</v>
      </c>
    </row>
    <row r="6926" spans="1:16" hidden="1" x14ac:dyDescent="0.45">
      <c r="A6926">
        <v>40052918</v>
      </c>
      <c r="B6926" t="s">
        <v>232</v>
      </c>
      <c r="C6926">
        <v>45318</v>
      </c>
      <c r="D6926">
        <v>83587</v>
      </c>
      <c r="E6926">
        <v>20232024</v>
      </c>
      <c r="F6926" t="s">
        <v>372</v>
      </c>
      <c r="G6926" t="s">
        <v>502</v>
      </c>
      <c r="H6926">
        <v>7</v>
      </c>
      <c r="I6926">
        <v>1</v>
      </c>
      <c r="J6926">
        <v>0</v>
      </c>
      <c r="K6926">
        <v>1</v>
      </c>
      <c r="L6926">
        <v>1</v>
      </c>
      <c r="M6926">
        <v>0</v>
      </c>
      <c r="N6926">
        <v>0</v>
      </c>
      <c r="O6926" t="s">
        <v>19</v>
      </c>
      <c r="P6926" t="str">
        <f>UPPER(Table1[[#This Row],[Venue]])</f>
        <v>HOME</v>
      </c>
    </row>
    <row r="6927" spans="1:16" hidden="1" x14ac:dyDescent="0.45">
      <c r="A6927">
        <v>40052918</v>
      </c>
      <c r="B6927" t="s">
        <v>232</v>
      </c>
      <c r="C6927">
        <v>45318</v>
      </c>
      <c r="D6927">
        <v>83587</v>
      </c>
      <c r="E6927">
        <v>20232024</v>
      </c>
      <c r="F6927" t="s">
        <v>372</v>
      </c>
      <c r="G6927" t="s">
        <v>335</v>
      </c>
      <c r="H6927">
        <v>10</v>
      </c>
      <c r="I6927">
        <v>2</v>
      </c>
      <c r="J6927">
        <v>2</v>
      </c>
      <c r="K6927">
        <v>1</v>
      </c>
      <c r="L6927">
        <v>0</v>
      </c>
      <c r="M6927">
        <v>0</v>
      </c>
      <c r="N6927">
        <v>0</v>
      </c>
      <c r="O6927" t="s">
        <v>19</v>
      </c>
      <c r="P6927" t="str">
        <f>UPPER(Table1[[#This Row],[Venue]])</f>
        <v>HOME</v>
      </c>
    </row>
    <row r="6928" spans="1:16" hidden="1" x14ac:dyDescent="0.45">
      <c r="A6928">
        <v>40052918</v>
      </c>
      <c r="B6928" t="s">
        <v>232</v>
      </c>
      <c r="C6928">
        <v>45318</v>
      </c>
      <c r="D6928">
        <v>83587</v>
      </c>
      <c r="E6928">
        <v>20232024</v>
      </c>
      <c r="F6928" t="s">
        <v>372</v>
      </c>
      <c r="G6928" t="s">
        <v>197</v>
      </c>
      <c r="H6928">
        <v>15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 t="s">
        <v>19</v>
      </c>
      <c r="P6928" t="str">
        <f>UPPER(Table1[[#This Row],[Venue]])</f>
        <v>HOME</v>
      </c>
    </row>
    <row r="6929" spans="1:16" hidden="1" x14ac:dyDescent="0.45">
      <c r="A6929">
        <v>40052918</v>
      </c>
      <c r="B6929" t="s">
        <v>232</v>
      </c>
      <c r="C6929">
        <v>45318</v>
      </c>
      <c r="D6929">
        <v>83587</v>
      </c>
      <c r="E6929">
        <v>20232024</v>
      </c>
      <c r="F6929" t="s">
        <v>372</v>
      </c>
      <c r="G6929" t="s">
        <v>482</v>
      </c>
      <c r="H6929">
        <v>17</v>
      </c>
      <c r="I6929">
        <v>1</v>
      </c>
      <c r="J6929">
        <v>1</v>
      </c>
      <c r="K6929">
        <v>1</v>
      </c>
      <c r="L6929">
        <v>0</v>
      </c>
      <c r="M6929">
        <v>0</v>
      </c>
      <c r="N6929">
        <v>0</v>
      </c>
      <c r="O6929" t="s">
        <v>19</v>
      </c>
      <c r="P6929" t="str">
        <f>UPPER(Table1[[#This Row],[Venue]])</f>
        <v>HOME</v>
      </c>
    </row>
    <row r="6930" spans="1:16" hidden="1" x14ac:dyDescent="0.45">
      <c r="A6930">
        <v>40052918</v>
      </c>
      <c r="B6930" t="s">
        <v>232</v>
      </c>
      <c r="C6930">
        <v>45318</v>
      </c>
      <c r="D6930">
        <v>83587</v>
      </c>
      <c r="E6930">
        <v>20232024</v>
      </c>
      <c r="F6930" t="s">
        <v>372</v>
      </c>
      <c r="G6930" t="s">
        <v>287</v>
      </c>
      <c r="H6930">
        <v>22</v>
      </c>
      <c r="I6930">
        <v>2</v>
      </c>
      <c r="J6930">
        <v>0</v>
      </c>
      <c r="K6930">
        <v>1</v>
      </c>
      <c r="L6930">
        <v>2</v>
      </c>
      <c r="M6930">
        <v>0</v>
      </c>
      <c r="N6930">
        <v>0</v>
      </c>
      <c r="O6930" t="s">
        <v>19</v>
      </c>
      <c r="P6930" t="str">
        <f>UPPER(Table1[[#This Row],[Venue]])</f>
        <v>HOME</v>
      </c>
    </row>
    <row r="6931" spans="1:16" hidden="1" x14ac:dyDescent="0.45">
      <c r="A6931">
        <v>40052918</v>
      </c>
      <c r="B6931" t="s">
        <v>232</v>
      </c>
      <c r="C6931">
        <v>45318</v>
      </c>
      <c r="D6931">
        <v>83587</v>
      </c>
      <c r="E6931">
        <v>20232024</v>
      </c>
      <c r="F6931" t="s">
        <v>372</v>
      </c>
      <c r="G6931" t="s">
        <v>436</v>
      </c>
      <c r="H6931">
        <v>23</v>
      </c>
      <c r="I6931">
        <v>0</v>
      </c>
      <c r="J6931">
        <v>0</v>
      </c>
      <c r="K6931">
        <v>1</v>
      </c>
      <c r="L6931">
        <v>0</v>
      </c>
      <c r="M6931">
        <v>0</v>
      </c>
      <c r="N6931">
        <v>0</v>
      </c>
      <c r="O6931" t="s">
        <v>19</v>
      </c>
      <c r="P6931" t="str">
        <f>UPPER(Table1[[#This Row],[Venue]])</f>
        <v>HOME</v>
      </c>
    </row>
    <row r="6932" spans="1:16" hidden="1" x14ac:dyDescent="0.45">
      <c r="A6932">
        <v>40052918</v>
      </c>
      <c r="B6932" t="s">
        <v>232</v>
      </c>
      <c r="C6932">
        <v>45318</v>
      </c>
      <c r="D6932">
        <v>83587</v>
      </c>
      <c r="E6932">
        <v>20232024</v>
      </c>
      <c r="F6932" t="s">
        <v>372</v>
      </c>
      <c r="G6932" t="s">
        <v>481</v>
      </c>
      <c r="H6932">
        <v>27</v>
      </c>
      <c r="I6932">
        <v>1</v>
      </c>
      <c r="J6932">
        <v>0</v>
      </c>
      <c r="K6932">
        <v>1</v>
      </c>
      <c r="L6932">
        <v>1</v>
      </c>
      <c r="M6932">
        <v>0</v>
      </c>
      <c r="N6932">
        <v>0</v>
      </c>
      <c r="O6932" t="s">
        <v>19</v>
      </c>
      <c r="P6932" t="str">
        <f>UPPER(Table1[[#This Row],[Venue]])</f>
        <v>HOME</v>
      </c>
    </row>
    <row r="6933" spans="1:16" hidden="1" x14ac:dyDescent="0.45">
      <c r="A6933">
        <v>40052918</v>
      </c>
      <c r="B6933" t="s">
        <v>232</v>
      </c>
      <c r="C6933">
        <v>45318</v>
      </c>
      <c r="D6933">
        <v>83587</v>
      </c>
      <c r="E6933">
        <v>20232024</v>
      </c>
      <c r="F6933" t="s">
        <v>372</v>
      </c>
      <c r="G6933" t="s">
        <v>582</v>
      </c>
      <c r="H6933">
        <v>36</v>
      </c>
      <c r="I6933">
        <v>1</v>
      </c>
      <c r="J6933">
        <v>1</v>
      </c>
      <c r="K6933">
        <v>1</v>
      </c>
      <c r="L6933">
        <v>0</v>
      </c>
      <c r="M6933">
        <v>0</v>
      </c>
      <c r="N6933">
        <v>0</v>
      </c>
      <c r="O6933" t="s">
        <v>19</v>
      </c>
      <c r="P6933" t="str">
        <f>UPPER(Table1[[#This Row],[Venue]])</f>
        <v>HOME</v>
      </c>
    </row>
    <row r="6934" spans="1:16" hidden="1" x14ac:dyDescent="0.45">
      <c r="A6934">
        <v>40052918</v>
      </c>
      <c r="B6934" t="s">
        <v>232</v>
      </c>
      <c r="C6934">
        <v>45318</v>
      </c>
      <c r="D6934">
        <v>83587</v>
      </c>
      <c r="E6934">
        <v>20232024</v>
      </c>
      <c r="F6934" t="s">
        <v>372</v>
      </c>
      <c r="G6934" t="s">
        <v>423</v>
      </c>
      <c r="H6934">
        <v>44</v>
      </c>
      <c r="I6934">
        <v>1</v>
      </c>
      <c r="J6934">
        <v>0</v>
      </c>
      <c r="K6934">
        <v>1</v>
      </c>
      <c r="L6934">
        <v>1</v>
      </c>
      <c r="M6934">
        <v>0</v>
      </c>
      <c r="N6934">
        <v>0</v>
      </c>
      <c r="O6934" t="s">
        <v>19</v>
      </c>
      <c r="P6934" t="str">
        <f>UPPER(Table1[[#This Row],[Venue]])</f>
        <v>HOME</v>
      </c>
    </row>
    <row r="6935" spans="1:16" hidden="1" x14ac:dyDescent="0.45">
      <c r="A6935">
        <v>40052918</v>
      </c>
      <c r="B6935" t="s">
        <v>232</v>
      </c>
      <c r="C6935">
        <v>45318</v>
      </c>
      <c r="D6935">
        <v>83587</v>
      </c>
      <c r="E6935">
        <v>20232024</v>
      </c>
      <c r="F6935" t="s">
        <v>372</v>
      </c>
      <c r="G6935" t="s">
        <v>205</v>
      </c>
      <c r="H6935">
        <v>63</v>
      </c>
      <c r="I6935">
        <v>1</v>
      </c>
      <c r="J6935">
        <v>1</v>
      </c>
      <c r="K6935">
        <v>1</v>
      </c>
      <c r="L6935">
        <v>0</v>
      </c>
      <c r="M6935">
        <v>0</v>
      </c>
      <c r="N6935">
        <v>2</v>
      </c>
      <c r="O6935" t="s">
        <v>19</v>
      </c>
      <c r="P6935" t="str">
        <f>UPPER(Table1[[#This Row],[Venue]])</f>
        <v>HOME</v>
      </c>
    </row>
    <row r="6936" spans="1:16" hidden="1" x14ac:dyDescent="0.45">
      <c r="A6936">
        <v>40052918</v>
      </c>
      <c r="B6936" t="s">
        <v>232</v>
      </c>
      <c r="C6936">
        <v>45318</v>
      </c>
      <c r="D6936">
        <v>83587</v>
      </c>
      <c r="E6936">
        <v>20232024</v>
      </c>
      <c r="F6936" t="s">
        <v>372</v>
      </c>
      <c r="G6936" t="s">
        <v>206</v>
      </c>
      <c r="H6936">
        <v>64</v>
      </c>
      <c r="I6936">
        <v>1</v>
      </c>
      <c r="J6936">
        <v>0</v>
      </c>
      <c r="K6936">
        <v>1</v>
      </c>
      <c r="L6936">
        <v>1</v>
      </c>
      <c r="M6936">
        <v>0</v>
      </c>
      <c r="N6936">
        <v>0</v>
      </c>
      <c r="O6936" t="s">
        <v>19</v>
      </c>
      <c r="P6936" t="str">
        <f>UPPER(Table1[[#This Row],[Venue]])</f>
        <v>HOME</v>
      </c>
    </row>
    <row r="6937" spans="1:16" hidden="1" x14ac:dyDescent="0.45">
      <c r="A6937">
        <v>40052918</v>
      </c>
      <c r="B6937" t="s">
        <v>232</v>
      </c>
      <c r="C6937">
        <v>45318</v>
      </c>
      <c r="D6937">
        <v>83587</v>
      </c>
      <c r="E6937">
        <v>20232024</v>
      </c>
      <c r="F6937" t="s">
        <v>372</v>
      </c>
      <c r="G6937" t="s">
        <v>207</v>
      </c>
      <c r="H6937">
        <v>71</v>
      </c>
      <c r="I6937">
        <v>5</v>
      </c>
      <c r="J6937">
        <v>3</v>
      </c>
      <c r="K6937">
        <v>1</v>
      </c>
      <c r="L6937">
        <v>2</v>
      </c>
      <c r="M6937">
        <v>0</v>
      </c>
      <c r="N6937">
        <v>0</v>
      </c>
      <c r="O6937" t="s">
        <v>19</v>
      </c>
      <c r="P6937" t="str">
        <f>UPPER(Table1[[#This Row],[Venue]])</f>
        <v>HOME</v>
      </c>
    </row>
    <row r="6938" spans="1:16" hidden="1" x14ac:dyDescent="0.45">
      <c r="A6938">
        <v>40052918</v>
      </c>
      <c r="B6938" t="s">
        <v>232</v>
      </c>
      <c r="C6938">
        <v>45318</v>
      </c>
      <c r="D6938">
        <v>83587</v>
      </c>
      <c r="E6938">
        <v>20232024</v>
      </c>
      <c r="F6938" t="s">
        <v>372</v>
      </c>
      <c r="G6938" t="s">
        <v>156</v>
      </c>
      <c r="H6938">
        <v>77</v>
      </c>
      <c r="I6938">
        <v>0</v>
      </c>
      <c r="J6938">
        <v>0</v>
      </c>
      <c r="K6938">
        <v>1</v>
      </c>
      <c r="L6938">
        <v>0</v>
      </c>
      <c r="M6938">
        <v>0</v>
      </c>
      <c r="N6938">
        <v>0</v>
      </c>
      <c r="O6938" t="s">
        <v>19</v>
      </c>
      <c r="P6938" t="str">
        <f>UPPER(Table1[[#This Row],[Venue]])</f>
        <v>HOME</v>
      </c>
    </row>
    <row r="6939" spans="1:16" hidden="1" x14ac:dyDescent="0.45">
      <c r="A6939">
        <v>40052918</v>
      </c>
      <c r="B6939" t="s">
        <v>232</v>
      </c>
      <c r="C6939">
        <v>45318</v>
      </c>
      <c r="D6939">
        <v>83587</v>
      </c>
      <c r="E6939">
        <v>20232024</v>
      </c>
      <c r="F6939" t="s">
        <v>372</v>
      </c>
      <c r="G6939" t="s">
        <v>198</v>
      </c>
      <c r="H6939">
        <v>86</v>
      </c>
      <c r="I6939">
        <v>1</v>
      </c>
      <c r="J6939">
        <v>0</v>
      </c>
      <c r="K6939">
        <v>1</v>
      </c>
      <c r="L6939">
        <v>1</v>
      </c>
      <c r="M6939">
        <v>0</v>
      </c>
      <c r="N6939">
        <v>0</v>
      </c>
      <c r="O6939" t="s">
        <v>19</v>
      </c>
      <c r="P6939" t="str">
        <f>UPPER(Table1[[#This Row],[Venue]])</f>
        <v>HOME</v>
      </c>
    </row>
    <row r="6940" spans="1:16" hidden="1" x14ac:dyDescent="0.45">
      <c r="A6940">
        <v>40052918</v>
      </c>
      <c r="B6940" t="s">
        <v>232</v>
      </c>
      <c r="C6940">
        <v>45318</v>
      </c>
      <c r="D6940">
        <v>83587</v>
      </c>
      <c r="E6940">
        <v>20232024</v>
      </c>
      <c r="F6940" t="s">
        <v>372</v>
      </c>
      <c r="G6940" t="s">
        <v>211</v>
      </c>
      <c r="H6940">
        <v>92</v>
      </c>
      <c r="I6940">
        <v>5</v>
      </c>
      <c r="J6940">
        <v>1</v>
      </c>
      <c r="K6940">
        <v>1</v>
      </c>
      <c r="L6940">
        <v>4</v>
      </c>
      <c r="M6940">
        <v>0</v>
      </c>
      <c r="N6940">
        <v>0</v>
      </c>
      <c r="O6940" t="s">
        <v>19</v>
      </c>
      <c r="P6940" t="str">
        <f>UPPER(Table1[[#This Row],[Venue]])</f>
        <v>HOME</v>
      </c>
    </row>
    <row r="6941" spans="1:16" hidden="1" x14ac:dyDescent="0.45">
      <c r="A6941">
        <v>40052918</v>
      </c>
      <c r="B6941" t="s">
        <v>232</v>
      </c>
      <c r="C6941">
        <v>45318</v>
      </c>
      <c r="D6941">
        <v>83587</v>
      </c>
      <c r="E6941">
        <v>20232024</v>
      </c>
      <c r="F6941" t="s">
        <v>372</v>
      </c>
      <c r="G6941" t="s">
        <v>187</v>
      </c>
      <c r="H6941">
        <v>5</v>
      </c>
      <c r="I6941">
        <v>1</v>
      </c>
      <c r="J6941">
        <v>1</v>
      </c>
      <c r="K6941">
        <v>1</v>
      </c>
      <c r="L6941">
        <v>0</v>
      </c>
      <c r="M6941">
        <v>0</v>
      </c>
      <c r="N6941">
        <v>0</v>
      </c>
      <c r="O6941" t="s">
        <v>40</v>
      </c>
      <c r="P6941" t="str">
        <f>UPPER(Table1[[#This Row],[Venue]])</f>
        <v>AWAY</v>
      </c>
    </row>
    <row r="6942" spans="1:16" hidden="1" x14ac:dyDescent="0.45">
      <c r="A6942">
        <v>40052918</v>
      </c>
      <c r="B6942" t="s">
        <v>232</v>
      </c>
      <c r="C6942">
        <v>45318</v>
      </c>
      <c r="D6942">
        <v>83587</v>
      </c>
      <c r="E6942">
        <v>20232024</v>
      </c>
      <c r="F6942" t="s">
        <v>372</v>
      </c>
      <c r="G6942" t="s">
        <v>461</v>
      </c>
      <c r="H6942">
        <v>6</v>
      </c>
      <c r="I6942">
        <v>1</v>
      </c>
      <c r="J6942">
        <v>1</v>
      </c>
      <c r="K6942">
        <v>1</v>
      </c>
      <c r="L6942">
        <v>0</v>
      </c>
      <c r="M6942">
        <v>0</v>
      </c>
      <c r="N6942">
        <v>2</v>
      </c>
      <c r="O6942" t="s">
        <v>40</v>
      </c>
      <c r="P6942" t="str">
        <f>UPPER(Table1[[#This Row],[Venue]])</f>
        <v>AWAY</v>
      </c>
    </row>
    <row r="6943" spans="1:16" hidden="1" x14ac:dyDescent="0.45">
      <c r="A6943">
        <v>40052918</v>
      </c>
      <c r="B6943" t="s">
        <v>232</v>
      </c>
      <c r="C6943">
        <v>45318</v>
      </c>
      <c r="D6943">
        <v>83587</v>
      </c>
      <c r="E6943">
        <v>20232024</v>
      </c>
      <c r="F6943" t="s">
        <v>372</v>
      </c>
      <c r="G6943" t="s">
        <v>151</v>
      </c>
      <c r="H6943">
        <v>8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 t="s">
        <v>40</v>
      </c>
      <c r="P6943" t="str">
        <f>UPPER(Table1[[#This Row],[Venue]])</f>
        <v>AWAY</v>
      </c>
    </row>
    <row r="6944" spans="1:16" hidden="1" x14ac:dyDescent="0.45">
      <c r="A6944">
        <v>40052918</v>
      </c>
      <c r="B6944" t="s">
        <v>232</v>
      </c>
      <c r="C6944">
        <v>45318</v>
      </c>
      <c r="D6944">
        <v>83587</v>
      </c>
      <c r="E6944">
        <v>20232024</v>
      </c>
      <c r="F6944" t="s">
        <v>372</v>
      </c>
      <c r="G6944" t="s">
        <v>465</v>
      </c>
      <c r="H6944">
        <v>9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 t="s">
        <v>40</v>
      </c>
      <c r="P6944" t="str">
        <f>UPPER(Table1[[#This Row],[Venue]])</f>
        <v>AWAY</v>
      </c>
    </row>
    <row r="6945" spans="1:16" hidden="1" x14ac:dyDescent="0.45">
      <c r="A6945">
        <v>40052918</v>
      </c>
      <c r="B6945" t="s">
        <v>232</v>
      </c>
      <c r="C6945">
        <v>45318</v>
      </c>
      <c r="D6945">
        <v>83587</v>
      </c>
      <c r="E6945">
        <v>20232024</v>
      </c>
      <c r="F6945" t="s">
        <v>372</v>
      </c>
      <c r="G6945" t="s">
        <v>152</v>
      </c>
      <c r="H6945">
        <v>14</v>
      </c>
      <c r="I6945">
        <v>0</v>
      </c>
      <c r="J6945">
        <v>0</v>
      </c>
      <c r="K6945">
        <v>1</v>
      </c>
      <c r="L6945">
        <v>0</v>
      </c>
      <c r="M6945">
        <v>0</v>
      </c>
      <c r="N6945">
        <v>0</v>
      </c>
      <c r="O6945" t="s">
        <v>40</v>
      </c>
      <c r="P6945" t="str">
        <f>UPPER(Table1[[#This Row],[Venue]])</f>
        <v>AWAY</v>
      </c>
    </row>
    <row r="6946" spans="1:16" hidden="1" x14ac:dyDescent="0.45">
      <c r="A6946">
        <v>40052918</v>
      </c>
      <c r="B6946" t="s">
        <v>232</v>
      </c>
      <c r="C6946">
        <v>45318</v>
      </c>
      <c r="D6946">
        <v>83587</v>
      </c>
      <c r="E6946">
        <v>20232024</v>
      </c>
      <c r="F6946" t="s">
        <v>372</v>
      </c>
      <c r="G6946" t="s">
        <v>462</v>
      </c>
      <c r="H6946">
        <v>15</v>
      </c>
      <c r="I6946">
        <v>1</v>
      </c>
      <c r="J6946">
        <v>0</v>
      </c>
      <c r="K6946">
        <v>1</v>
      </c>
      <c r="L6946">
        <v>1</v>
      </c>
      <c r="M6946">
        <v>0</v>
      </c>
      <c r="N6946">
        <v>0</v>
      </c>
      <c r="O6946" t="s">
        <v>40</v>
      </c>
      <c r="P6946" t="str">
        <f>UPPER(Table1[[#This Row],[Venue]])</f>
        <v>AWAY</v>
      </c>
    </row>
    <row r="6947" spans="1:16" hidden="1" x14ac:dyDescent="0.45">
      <c r="A6947">
        <v>40052918</v>
      </c>
      <c r="B6947" t="s">
        <v>232</v>
      </c>
      <c r="C6947">
        <v>45318</v>
      </c>
      <c r="D6947">
        <v>83587</v>
      </c>
      <c r="E6947">
        <v>20232024</v>
      </c>
      <c r="F6947" t="s">
        <v>372</v>
      </c>
      <c r="G6947" t="s">
        <v>154</v>
      </c>
      <c r="H6947">
        <v>16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0</v>
      </c>
      <c r="O6947" t="s">
        <v>40</v>
      </c>
      <c r="P6947" t="str">
        <f>UPPER(Table1[[#This Row],[Venue]])</f>
        <v>AWAY</v>
      </c>
    </row>
    <row r="6948" spans="1:16" hidden="1" x14ac:dyDescent="0.45">
      <c r="A6948">
        <v>40052918</v>
      </c>
      <c r="B6948" t="s">
        <v>232</v>
      </c>
      <c r="C6948">
        <v>45318</v>
      </c>
      <c r="D6948">
        <v>83587</v>
      </c>
      <c r="E6948">
        <v>20232024</v>
      </c>
      <c r="F6948" t="s">
        <v>372</v>
      </c>
      <c r="G6948" t="s">
        <v>464</v>
      </c>
      <c r="H6948">
        <v>23</v>
      </c>
      <c r="I6948">
        <v>1</v>
      </c>
      <c r="J6948">
        <v>0</v>
      </c>
      <c r="K6948">
        <v>1</v>
      </c>
      <c r="L6948">
        <v>1</v>
      </c>
      <c r="M6948">
        <v>0</v>
      </c>
      <c r="N6948">
        <v>2</v>
      </c>
      <c r="O6948" t="s">
        <v>40</v>
      </c>
      <c r="P6948" t="str">
        <f>UPPER(Table1[[#This Row],[Venue]])</f>
        <v>AWAY</v>
      </c>
    </row>
    <row r="6949" spans="1:16" hidden="1" x14ac:dyDescent="0.45">
      <c r="A6949">
        <v>40052918</v>
      </c>
      <c r="B6949" t="s">
        <v>232</v>
      </c>
      <c r="C6949">
        <v>45318</v>
      </c>
      <c r="D6949">
        <v>83587</v>
      </c>
      <c r="E6949">
        <v>20232024</v>
      </c>
      <c r="F6949" t="s">
        <v>372</v>
      </c>
      <c r="G6949" t="s">
        <v>584</v>
      </c>
      <c r="H6949">
        <v>30</v>
      </c>
      <c r="I6949">
        <v>0</v>
      </c>
      <c r="J6949">
        <v>0</v>
      </c>
      <c r="K6949">
        <v>1</v>
      </c>
      <c r="L6949">
        <v>0</v>
      </c>
      <c r="M6949">
        <v>0</v>
      </c>
      <c r="N6949">
        <v>0</v>
      </c>
      <c r="O6949" t="s">
        <v>40</v>
      </c>
      <c r="P6949" t="str">
        <f>UPPER(Table1[[#This Row],[Venue]])</f>
        <v>AWAY</v>
      </c>
    </row>
    <row r="6950" spans="1:16" hidden="1" x14ac:dyDescent="0.45">
      <c r="A6950">
        <v>40052918</v>
      </c>
      <c r="B6950" t="s">
        <v>232</v>
      </c>
      <c r="C6950">
        <v>45318</v>
      </c>
      <c r="D6950">
        <v>83587</v>
      </c>
      <c r="E6950">
        <v>20232024</v>
      </c>
      <c r="F6950" t="s">
        <v>372</v>
      </c>
      <c r="G6950" t="s">
        <v>332</v>
      </c>
      <c r="H6950">
        <v>71</v>
      </c>
      <c r="I6950">
        <v>0</v>
      </c>
      <c r="J6950">
        <v>0</v>
      </c>
      <c r="K6950">
        <v>1</v>
      </c>
      <c r="L6950">
        <v>0</v>
      </c>
      <c r="M6950">
        <v>0</v>
      </c>
      <c r="N6950">
        <v>2</v>
      </c>
      <c r="O6950" t="s">
        <v>40</v>
      </c>
      <c r="P6950" t="str">
        <f>UPPER(Table1[[#This Row],[Venue]])</f>
        <v>AWAY</v>
      </c>
    </row>
    <row r="6951" spans="1:16" hidden="1" x14ac:dyDescent="0.45">
      <c r="A6951">
        <v>40052918</v>
      </c>
      <c r="B6951" t="s">
        <v>232</v>
      </c>
      <c r="C6951">
        <v>45318</v>
      </c>
      <c r="D6951">
        <v>83587</v>
      </c>
      <c r="E6951">
        <v>20232024</v>
      </c>
      <c r="F6951" t="s">
        <v>372</v>
      </c>
      <c r="G6951" t="s">
        <v>158</v>
      </c>
      <c r="H6951">
        <v>88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 t="s">
        <v>40</v>
      </c>
      <c r="P6951" t="str">
        <f>UPPER(Table1[[#This Row],[Venue]])</f>
        <v>AWAY</v>
      </c>
    </row>
    <row r="6952" spans="1:16" hidden="1" x14ac:dyDescent="0.45">
      <c r="A6952">
        <v>40052917</v>
      </c>
      <c r="B6952" t="s">
        <v>587</v>
      </c>
      <c r="C6952">
        <v>45319</v>
      </c>
      <c r="D6952">
        <v>83586</v>
      </c>
      <c r="E6952">
        <v>20232024</v>
      </c>
      <c r="F6952" t="s">
        <v>372</v>
      </c>
      <c r="G6952" t="s">
        <v>352</v>
      </c>
      <c r="H6952">
        <v>10</v>
      </c>
      <c r="I6952">
        <v>1</v>
      </c>
      <c r="J6952">
        <v>1</v>
      </c>
      <c r="K6952">
        <v>1</v>
      </c>
      <c r="L6952">
        <v>0</v>
      </c>
      <c r="M6952">
        <v>0</v>
      </c>
      <c r="N6952">
        <v>0</v>
      </c>
      <c r="O6952" t="s">
        <v>19</v>
      </c>
      <c r="P6952" t="str">
        <f>UPPER(Table1[[#This Row],[Venue]])</f>
        <v>HOME</v>
      </c>
    </row>
    <row r="6953" spans="1:16" hidden="1" x14ac:dyDescent="0.45">
      <c r="A6953">
        <v>40052917</v>
      </c>
      <c r="B6953" t="s">
        <v>587</v>
      </c>
      <c r="C6953">
        <v>45319</v>
      </c>
      <c r="D6953">
        <v>83586</v>
      </c>
      <c r="E6953">
        <v>20232024</v>
      </c>
      <c r="F6953" t="s">
        <v>372</v>
      </c>
      <c r="G6953" t="s">
        <v>523</v>
      </c>
      <c r="H6953">
        <v>12</v>
      </c>
      <c r="I6953">
        <v>0</v>
      </c>
      <c r="J6953">
        <v>0</v>
      </c>
      <c r="K6953">
        <v>1</v>
      </c>
      <c r="L6953">
        <v>0</v>
      </c>
      <c r="M6953">
        <v>0</v>
      </c>
      <c r="N6953">
        <v>0</v>
      </c>
      <c r="O6953" t="s">
        <v>19</v>
      </c>
      <c r="P6953" t="str">
        <f>UPPER(Table1[[#This Row],[Venue]])</f>
        <v>HOME</v>
      </c>
    </row>
    <row r="6954" spans="1:16" hidden="1" x14ac:dyDescent="0.45">
      <c r="A6954">
        <v>40052917</v>
      </c>
      <c r="B6954" t="s">
        <v>587</v>
      </c>
      <c r="C6954">
        <v>45319</v>
      </c>
      <c r="D6954">
        <v>83586</v>
      </c>
      <c r="E6954">
        <v>20232024</v>
      </c>
      <c r="F6954" t="s">
        <v>372</v>
      </c>
      <c r="G6954" t="s">
        <v>558</v>
      </c>
      <c r="H6954">
        <v>15</v>
      </c>
      <c r="I6954">
        <v>0</v>
      </c>
      <c r="J6954">
        <v>0</v>
      </c>
      <c r="K6954">
        <v>1</v>
      </c>
      <c r="L6954">
        <v>0</v>
      </c>
      <c r="M6954">
        <v>0</v>
      </c>
      <c r="N6954">
        <v>0</v>
      </c>
      <c r="O6954" t="s">
        <v>19</v>
      </c>
      <c r="P6954" t="str">
        <f>UPPER(Table1[[#This Row],[Venue]])</f>
        <v>HOME</v>
      </c>
    </row>
    <row r="6955" spans="1:16" hidden="1" x14ac:dyDescent="0.45">
      <c r="A6955">
        <v>40052917</v>
      </c>
      <c r="B6955" t="s">
        <v>587</v>
      </c>
      <c r="C6955">
        <v>45319</v>
      </c>
      <c r="D6955">
        <v>83586</v>
      </c>
      <c r="E6955">
        <v>20232024</v>
      </c>
      <c r="F6955" t="s">
        <v>372</v>
      </c>
      <c r="G6955" t="s">
        <v>473</v>
      </c>
      <c r="H6955">
        <v>16</v>
      </c>
      <c r="I6955">
        <v>3</v>
      </c>
      <c r="J6955">
        <v>3</v>
      </c>
      <c r="K6955">
        <v>1</v>
      </c>
      <c r="L6955">
        <v>0</v>
      </c>
      <c r="M6955">
        <v>0</v>
      </c>
      <c r="N6955">
        <v>0</v>
      </c>
      <c r="O6955" t="s">
        <v>19</v>
      </c>
      <c r="P6955" t="str">
        <f>UPPER(Table1[[#This Row],[Venue]])</f>
        <v>HOME</v>
      </c>
    </row>
    <row r="6956" spans="1:16" hidden="1" x14ac:dyDescent="0.45">
      <c r="A6956">
        <v>40052917</v>
      </c>
      <c r="B6956" t="s">
        <v>587</v>
      </c>
      <c r="C6956">
        <v>45319</v>
      </c>
      <c r="D6956">
        <v>83586</v>
      </c>
      <c r="E6956">
        <v>20232024</v>
      </c>
      <c r="F6956" t="s">
        <v>372</v>
      </c>
      <c r="G6956" t="s">
        <v>474</v>
      </c>
      <c r="H6956">
        <v>20</v>
      </c>
      <c r="I6956">
        <v>2</v>
      </c>
      <c r="J6956">
        <v>1</v>
      </c>
      <c r="K6956">
        <v>1</v>
      </c>
      <c r="L6956">
        <v>1</v>
      </c>
      <c r="M6956">
        <v>0</v>
      </c>
      <c r="N6956">
        <v>4</v>
      </c>
      <c r="O6956" t="s">
        <v>19</v>
      </c>
      <c r="P6956" t="str">
        <f>UPPER(Table1[[#This Row],[Venue]])</f>
        <v>HOME</v>
      </c>
    </row>
    <row r="6957" spans="1:16" hidden="1" x14ac:dyDescent="0.45">
      <c r="A6957">
        <v>40052917</v>
      </c>
      <c r="B6957" t="s">
        <v>587</v>
      </c>
      <c r="C6957">
        <v>45319</v>
      </c>
      <c r="D6957">
        <v>83586</v>
      </c>
      <c r="E6957">
        <v>20232024</v>
      </c>
      <c r="F6957" t="s">
        <v>372</v>
      </c>
      <c r="G6957" t="s">
        <v>540</v>
      </c>
      <c r="H6957">
        <v>21</v>
      </c>
      <c r="I6957">
        <v>8</v>
      </c>
      <c r="J6957">
        <v>4</v>
      </c>
      <c r="K6957">
        <v>1</v>
      </c>
      <c r="L6957">
        <v>4</v>
      </c>
      <c r="M6957">
        <v>0</v>
      </c>
      <c r="N6957">
        <v>0</v>
      </c>
      <c r="O6957" t="s">
        <v>19</v>
      </c>
      <c r="P6957" t="str">
        <f>UPPER(Table1[[#This Row],[Venue]])</f>
        <v>HOME</v>
      </c>
    </row>
    <row r="6958" spans="1:16" hidden="1" x14ac:dyDescent="0.45">
      <c r="A6958">
        <v>40052917</v>
      </c>
      <c r="B6958" t="s">
        <v>587</v>
      </c>
      <c r="C6958">
        <v>45319</v>
      </c>
      <c r="D6958">
        <v>83586</v>
      </c>
      <c r="E6958">
        <v>20232024</v>
      </c>
      <c r="F6958" t="s">
        <v>372</v>
      </c>
      <c r="G6958" t="s">
        <v>383</v>
      </c>
      <c r="H6958">
        <v>26</v>
      </c>
      <c r="I6958">
        <v>0</v>
      </c>
      <c r="J6958">
        <v>0</v>
      </c>
      <c r="K6958">
        <v>1</v>
      </c>
      <c r="L6958">
        <v>0</v>
      </c>
      <c r="M6958">
        <v>0</v>
      </c>
      <c r="N6958">
        <v>0</v>
      </c>
      <c r="O6958" t="s">
        <v>19</v>
      </c>
      <c r="P6958" t="str">
        <f>UPPER(Table1[[#This Row],[Venue]])</f>
        <v>HOME</v>
      </c>
    </row>
    <row r="6959" spans="1:16" hidden="1" x14ac:dyDescent="0.45">
      <c r="A6959">
        <v>40052917</v>
      </c>
      <c r="B6959" t="s">
        <v>587</v>
      </c>
      <c r="C6959">
        <v>45319</v>
      </c>
      <c r="D6959">
        <v>83586</v>
      </c>
      <c r="E6959">
        <v>20232024</v>
      </c>
      <c r="F6959" t="s">
        <v>372</v>
      </c>
      <c r="G6959" t="s">
        <v>478</v>
      </c>
      <c r="H6959">
        <v>78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 t="s">
        <v>19</v>
      </c>
      <c r="P6959" t="str">
        <f>UPPER(Table1[[#This Row],[Venue]])</f>
        <v>HOME</v>
      </c>
    </row>
    <row r="6960" spans="1:16" hidden="1" x14ac:dyDescent="0.45">
      <c r="A6960">
        <v>40052917</v>
      </c>
      <c r="B6960" t="s">
        <v>587</v>
      </c>
      <c r="C6960">
        <v>45319</v>
      </c>
      <c r="D6960">
        <v>83586</v>
      </c>
      <c r="E6960">
        <v>20232024</v>
      </c>
      <c r="F6960" t="s">
        <v>372</v>
      </c>
      <c r="G6960" t="s">
        <v>526</v>
      </c>
      <c r="H6960">
        <v>81</v>
      </c>
      <c r="I6960">
        <v>2</v>
      </c>
      <c r="J6960">
        <v>0</v>
      </c>
      <c r="K6960">
        <v>1</v>
      </c>
      <c r="L6960">
        <v>2</v>
      </c>
      <c r="M6960">
        <v>0</v>
      </c>
      <c r="N6960">
        <v>0</v>
      </c>
      <c r="O6960" t="s">
        <v>19</v>
      </c>
      <c r="P6960" t="str">
        <f>UPPER(Table1[[#This Row],[Venue]])</f>
        <v>HOME</v>
      </c>
    </row>
    <row r="6961" spans="1:16" hidden="1" x14ac:dyDescent="0.45">
      <c r="A6961">
        <v>40052917</v>
      </c>
      <c r="B6961" t="s">
        <v>587</v>
      </c>
      <c r="C6961">
        <v>45319</v>
      </c>
      <c r="D6961">
        <v>83586</v>
      </c>
      <c r="E6961">
        <v>20232024</v>
      </c>
      <c r="F6961" t="s">
        <v>372</v>
      </c>
      <c r="G6961" t="s">
        <v>209</v>
      </c>
      <c r="H6961">
        <v>88</v>
      </c>
      <c r="I6961">
        <v>0</v>
      </c>
      <c r="J6961">
        <v>0</v>
      </c>
      <c r="K6961">
        <v>1</v>
      </c>
      <c r="L6961">
        <v>0</v>
      </c>
      <c r="M6961">
        <v>0</v>
      </c>
      <c r="N6961">
        <v>0</v>
      </c>
      <c r="O6961" t="s">
        <v>19</v>
      </c>
      <c r="P6961" t="str">
        <f>UPPER(Table1[[#This Row],[Venue]])</f>
        <v>HOME</v>
      </c>
    </row>
    <row r="6962" spans="1:16" hidden="1" x14ac:dyDescent="0.45">
      <c r="A6962">
        <v>40052917</v>
      </c>
      <c r="B6962" t="s">
        <v>587</v>
      </c>
      <c r="C6962">
        <v>45319</v>
      </c>
      <c r="D6962">
        <v>83586</v>
      </c>
      <c r="E6962">
        <v>20232024</v>
      </c>
      <c r="F6962" t="s">
        <v>372</v>
      </c>
      <c r="G6962" t="s">
        <v>421</v>
      </c>
      <c r="H6962">
        <v>89</v>
      </c>
      <c r="I6962">
        <v>5</v>
      </c>
      <c r="J6962">
        <v>1</v>
      </c>
      <c r="K6962">
        <v>1</v>
      </c>
      <c r="L6962">
        <v>4</v>
      </c>
      <c r="M6962">
        <v>0</v>
      </c>
      <c r="N6962">
        <v>0</v>
      </c>
      <c r="O6962" t="s">
        <v>19</v>
      </c>
      <c r="P6962" t="str">
        <f>UPPER(Table1[[#This Row],[Venue]])</f>
        <v>HOME</v>
      </c>
    </row>
    <row r="6963" spans="1:16" hidden="1" x14ac:dyDescent="0.45">
      <c r="A6963">
        <v>40052917</v>
      </c>
      <c r="B6963" t="s">
        <v>587</v>
      </c>
      <c r="C6963">
        <v>45319</v>
      </c>
      <c r="D6963">
        <v>83586</v>
      </c>
      <c r="E6963">
        <v>20232024</v>
      </c>
      <c r="F6963" t="s">
        <v>372</v>
      </c>
      <c r="G6963" t="s">
        <v>479</v>
      </c>
      <c r="H6963">
        <v>90</v>
      </c>
      <c r="I6963">
        <v>3</v>
      </c>
      <c r="J6963">
        <v>1</v>
      </c>
      <c r="K6963">
        <v>1</v>
      </c>
      <c r="L6963">
        <v>2</v>
      </c>
      <c r="M6963">
        <v>0</v>
      </c>
      <c r="N6963">
        <v>2</v>
      </c>
      <c r="O6963" t="s">
        <v>19</v>
      </c>
      <c r="P6963" t="str">
        <f>UPPER(Table1[[#This Row],[Venue]])</f>
        <v>HOME</v>
      </c>
    </row>
    <row r="6964" spans="1:16" hidden="1" x14ac:dyDescent="0.45">
      <c r="A6964">
        <v>40052917</v>
      </c>
      <c r="B6964" t="s">
        <v>587</v>
      </c>
      <c r="C6964">
        <v>45319</v>
      </c>
      <c r="D6964">
        <v>83586</v>
      </c>
      <c r="E6964">
        <v>20232024</v>
      </c>
      <c r="F6964" t="s">
        <v>372</v>
      </c>
      <c r="G6964" t="s">
        <v>527</v>
      </c>
      <c r="H6964">
        <v>93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 t="s">
        <v>19</v>
      </c>
      <c r="P6964" t="str">
        <f>UPPER(Table1[[#This Row],[Venue]])</f>
        <v>HOME</v>
      </c>
    </row>
    <row r="6965" spans="1:16" hidden="1" x14ac:dyDescent="0.45">
      <c r="A6965">
        <v>40052917</v>
      </c>
      <c r="B6965" t="s">
        <v>587</v>
      </c>
      <c r="C6965">
        <v>45319</v>
      </c>
      <c r="D6965">
        <v>83586</v>
      </c>
      <c r="E6965">
        <v>20232024</v>
      </c>
      <c r="F6965" t="s">
        <v>372</v>
      </c>
      <c r="G6965" t="s">
        <v>504</v>
      </c>
      <c r="H6965">
        <v>3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 t="s">
        <v>40</v>
      </c>
      <c r="P6965" t="str">
        <f>UPPER(Table1[[#This Row],[Venue]])</f>
        <v>AWAY</v>
      </c>
    </row>
    <row r="6966" spans="1:16" hidden="1" x14ac:dyDescent="0.45">
      <c r="A6966">
        <v>40052917</v>
      </c>
      <c r="B6966" t="s">
        <v>587</v>
      </c>
      <c r="C6966">
        <v>45319</v>
      </c>
      <c r="D6966">
        <v>83586</v>
      </c>
      <c r="E6966">
        <v>20232024</v>
      </c>
      <c r="F6966" t="s">
        <v>372</v>
      </c>
      <c r="G6966" t="s">
        <v>505</v>
      </c>
      <c r="H6966">
        <v>7</v>
      </c>
      <c r="I6966">
        <v>1</v>
      </c>
      <c r="J6966">
        <v>1</v>
      </c>
      <c r="K6966">
        <v>1</v>
      </c>
      <c r="L6966">
        <v>0</v>
      </c>
      <c r="M6966">
        <v>0</v>
      </c>
      <c r="N6966">
        <v>0</v>
      </c>
      <c r="O6966" t="s">
        <v>40</v>
      </c>
      <c r="P6966" t="str">
        <f>UPPER(Table1[[#This Row],[Venue]])</f>
        <v>AWAY</v>
      </c>
    </row>
    <row r="6967" spans="1:16" hidden="1" x14ac:dyDescent="0.45">
      <c r="A6967">
        <v>40052917</v>
      </c>
      <c r="B6967" t="s">
        <v>587</v>
      </c>
      <c r="C6967">
        <v>45319</v>
      </c>
      <c r="D6967">
        <v>83586</v>
      </c>
      <c r="E6967">
        <v>20232024</v>
      </c>
      <c r="F6967" t="s">
        <v>372</v>
      </c>
      <c r="G6967" t="s">
        <v>506</v>
      </c>
      <c r="H6967">
        <v>8</v>
      </c>
      <c r="I6967">
        <v>1</v>
      </c>
      <c r="J6967">
        <v>0</v>
      </c>
      <c r="K6967">
        <v>1</v>
      </c>
      <c r="L6967">
        <v>1</v>
      </c>
      <c r="M6967">
        <v>0</v>
      </c>
      <c r="N6967">
        <v>0</v>
      </c>
      <c r="O6967" t="s">
        <v>40</v>
      </c>
      <c r="P6967" t="str">
        <f>UPPER(Table1[[#This Row],[Venue]])</f>
        <v>AWAY</v>
      </c>
    </row>
    <row r="6968" spans="1:16" hidden="1" x14ac:dyDescent="0.45">
      <c r="A6968">
        <v>40052917</v>
      </c>
      <c r="B6968" t="s">
        <v>587</v>
      </c>
      <c r="C6968">
        <v>45319</v>
      </c>
      <c r="D6968">
        <v>83586</v>
      </c>
      <c r="E6968">
        <v>20232024</v>
      </c>
      <c r="F6968" t="s">
        <v>372</v>
      </c>
      <c r="G6968" t="s">
        <v>507</v>
      </c>
      <c r="H6968">
        <v>9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2</v>
      </c>
      <c r="O6968" t="s">
        <v>40</v>
      </c>
      <c r="P6968" t="str">
        <f>UPPER(Table1[[#This Row],[Venue]])</f>
        <v>AWAY</v>
      </c>
    </row>
    <row r="6969" spans="1:16" hidden="1" x14ac:dyDescent="0.45">
      <c r="A6969">
        <v>40052917</v>
      </c>
      <c r="B6969" t="s">
        <v>587</v>
      </c>
      <c r="C6969">
        <v>45319</v>
      </c>
      <c r="D6969">
        <v>83586</v>
      </c>
      <c r="E6969">
        <v>20232024</v>
      </c>
      <c r="F6969" t="s">
        <v>372</v>
      </c>
      <c r="G6969" t="s">
        <v>532</v>
      </c>
      <c r="H6969">
        <v>16</v>
      </c>
      <c r="I6969">
        <v>1</v>
      </c>
      <c r="J6969">
        <v>1</v>
      </c>
      <c r="K6969">
        <v>1</v>
      </c>
      <c r="L6969">
        <v>0</v>
      </c>
      <c r="M6969">
        <v>0</v>
      </c>
      <c r="N6969">
        <v>0</v>
      </c>
      <c r="O6969" t="s">
        <v>40</v>
      </c>
      <c r="P6969" t="str">
        <f>UPPER(Table1[[#This Row],[Venue]])</f>
        <v>AWAY</v>
      </c>
    </row>
    <row r="6970" spans="1:16" hidden="1" x14ac:dyDescent="0.45">
      <c r="A6970">
        <v>40052917</v>
      </c>
      <c r="B6970" t="s">
        <v>587</v>
      </c>
      <c r="C6970">
        <v>45319</v>
      </c>
      <c r="D6970">
        <v>83586</v>
      </c>
      <c r="E6970">
        <v>20232024</v>
      </c>
      <c r="F6970" t="s">
        <v>372</v>
      </c>
      <c r="G6970" t="s">
        <v>508</v>
      </c>
      <c r="H6970">
        <v>20</v>
      </c>
      <c r="I6970">
        <v>0</v>
      </c>
      <c r="J6970">
        <v>0</v>
      </c>
      <c r="K6970">
        <v>1</v>
      </c>
      <c r="L6970">
        <v>0</v>
      </c>
      <c r="M6970">
        <v>0</v>
      </c>
      <c r="N6970">
        <v>0</v>
      </c>
      <c r="O6970" t="s">
        <v>40</v>
      </c>
      <c r="P6970" t="str">
        <f>UPPER(Table1[[#This Row],[Venue]])</f>
        <v>AWAY</v>
      </c>
    </row>
    <row r="6971" spans="1:16" hidden="1" x14ac:dyDescent="0.45">
      <c r="A6971">
        <v>40052917</v>
      </c>
      <c r="B6971" t="s">
        <v>587</v>
      </c>
      <c r="C6971">
        <v>45319</v>
      </c>
      <c r="D6971">
        <v>83586</v>
      </c>
      <c r="E6971">
        <v>20232024</v>
      </c>
      <c r="F6971" t="s">
        <v>372</v>
      </c>
      <c r="G6971" t="s">
        <v>509</v>
      </c>
      <c r="H6971">
        <v>24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0</v>
      </c>
      <c r="O6971" t="s">
        <v>40</v>
      </c>
      <c r="P6971" t="str">
        <f>UPPER(Table1[[#This Row],[Venue]])</f>
        <v>AWAY</v>
      </c>
    </row>
    <row r="6972" spans="1:16" hidden="1" x14ac:dyDescent="0.45">
      <c r="A6972">
        <v>40052917</v>
      </c>
      <c r="B6972" t="s">
        <v>587</v>
      </c>
      <c r="C6972">
        <v>45319</v>
      </c>
      <c r="D6972">
        <v>83586</v>
      </c>
      <c r="E6972">
        <v>20232024</v>
      </c>
      <c r="F6972" t="s">
        <v>372</v>
      </c>
      <c r="G6972" t="s">
        <v>511</v>
      </c>
      <c r="H6972">
        <v>28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0</v>
      </c>
      <c r="O6972" t="s">
        <v>40</v>
      </c>
      <c r="P6972" t="str">
        <f>UPPER(Table1[[#This Row],[Venue]])</f>
        <v>AWAY</v>
      </c>
    </row>
    <row r="6973" spans="1:16" hidden="1" x14ac:dyDescent="0.45">
      <c r="A6973">
        <v>40052917</v>
      </c>
      <c r="B6973" t="s">
        <v>587</v>
      </c>
      <c r="C6973">
        <v>45319</v>
      </c>
      <c r="D6973">
        <v>83586</v>
      </c>
      <c r="E6973">
        <v>20232024</v>
      </c>
      <c r="F6973" t="s">
        <v>372</v>
      </c>
      <c r="G6973" t="s">
        <v>510</v>
      </c>
      <c r="H6973">
        <v>41</v>
      </c>
      <c r="I6973">
        <v>1</v>
      </c>
      <c r="J6973">
        <v>0</v>
      </c>
      <c r="K6973">
        <v>1</v>
      </c>
      <c r="L6973">
        <v>1</v>
      </c>
      <c r="M6973">
        <v>0</v>
      </c>
      <c r="N6973">
        <v>0</v>
      </c>
      <c r="O6973" t="s">
        <v>40</v>
      </c>
      <c r="P6973" t="str">
        <f>UPPER(Table1[[#This Row],[Venue]])</f>
        <v>AWAY</v>
      </c>
    </row>
    <row r="6974" spans="1:16" hidden="1" x14ac:dyDescent="0.45">
      <c r="A6974">
        <v>40052917</v>
      </c>
      <c r="B6974" t="s">
        <v>587</v>
      </c>
      <c r="C6974">
        <v>45319</v>
      </c>
      <c r="D6974">
        <v>83586</v>
      </c>
      <c r="E6974">
        <v>20232024</v>
      </c>
      <c r="F6974" t="s">
        <v>372</v>
      </c>
      <c r="G6974" t="s">
        <v>513</v>
      </c>
      <c r="H6974">
        <v>82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0</v>
      </c>
      <c r="O6974" t="s">
        <v>40</v>
      </c>
      <c r="P6974" t="str">
        <f>UPPER(Table1[[#This Row],[Venue]])</f>
        <v>AWAY</v>
      </c>
    </row>
    <row r="6975" spans="1:16" hidden="1" x14ac:dyDescent="0.45">
      <c r="A6975">
        <v>40052917</v>
      </c>
      <c r="B6975" t="s">
        <v>587</v>
      </c>
      <c r="C6975">
        <v>45319</v>
      </c>
      <c r="D6975">
        <v>83586</v>
      </c>
      <c r="E6975">
        <v>20232024</v>
      </c>
      <c r="F6975" t="s">
        <v>372</v>
      </c>
      <c r="G6975" t="s">
        <v>514</v>
      </c>
      <c r="H6975">
        <v>88</v>
      </c>
      <c r="I6975">
        <v>0</v>
      </c>
      <c r="J6975">
        <v>0</v>
      </c>
      <c r="K6975">
        <v>1</v>
      </c>
      <c r="L6975">
        <v>0</v>
      </c>
      <c r="M6975">
        <v>0</v>
      </c>
      <c r="N6975">
        <v>0</v>
      </c>
      <c r="O6975" t="s">
        <v>40</v>
      </c>
      <c r="P6975" t="str">
        <f>UPPER(Table1[[#This Row],[Venue]])</f>
        <v>AWAY</v>
      </c>
    </row>
    <row r="6976" spans="1:16" hidden="1" x14ac:dyDescent="0.45">
      <c r="A6976">
        <v>40052917</v>
      </c>
      <c r="B6976" t="s">
        <v>587</v>
      </c>
      <c r="C6976">
        <v>45319</v>
      </c>
      <c r="D6976">
        <v>83586</v>
      </c>
      <c r="E6976">
        <v>20232024</v>
      </c>
      <c r="F6976" t="s">
        <v>372</v>
      </c>
      <c r="G6976" t="s">
        <v>85</v>
      </c>
      <c r="H6976">
        <v>99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2</v>
      </c>
      <c r="O6976" t="s">
        <v>40</v>
      </c>
      <c r="P6976" t="str">
        <f>UPPER(Table1[[#This Row],[Venue]])</f>
        <v>AWAY</v>
      </c>
    </row>
    <row r="6977" spans="1:16" hidden="1" x14ac:dyDescent="0.45">
      <c r="A6977">
        <v>40052951</v>
      </c>
      <c r="B6977" t="s">
        <v>588</v>
      </c>
      <c r="C6977">
        <v>45319</v>
      </c>
      <c r="D6977">
        <v>83620</v>
      </c>
      <c r="E6977">
        <v>20232024</v>
      </c>
      <c r="F6977" t="s">
        <v>418</v>
      </c>
      <c r="G6977" t="s">
        <v>190</v>
      </c>
      <c r="H6977">
        <v>1</v>
      </c>
      <c r="I6977">
        <v>0</v>
      </c>
      <c r="J6977">
        <v>0</v>
      </c>
      <c r="K6977">
        <v>1</v>
      </c>
      <c r="L6977">
        <v>0</v>
      </c>
      <c r="M6977">
        <v>0</v>
      </c>
      <c r="N6977">
        <v>0</v>
      </c>
      <c r="O6977" t="s">
        <v>19</v>
      </c>
      <c r="P6977" t="str">
        <f>UPPER(Table1[[#This Row],[Venue]])</f>
        <v>HOME</v>
      </c>
    </row>
    <row r="6978" spans="1:16" hidden="1" x14ac:dyDescent="0.45">
      <c r="A6978">
        <v>40052951</v>
      </c>
      <c r="B6978" t="s">
        <v>588</v>
      </c>
      <c r="C6978">
        <v>45319</v>
      </c>
      <c r="D6978">
        <v>83620</v>
      </c>
      <c r="E6978">
        <v>20232024</v>
      </c>
      <c r="F6978" t="s">
        <v>418</v>
      </c>
      <c r="G6978" t="s">
        <v>60</v>
      </c>
      <c r="H6978">
        <v>4</v>
      </c>
      <c r="I6978">
        <v>0</v>
      </c>
      <c r="J6978">
        <v>0</v>
      </c>
      <c r="K6978">
        <v>1</v>
      </c>
      <c r="L6978">
        <v>0</v>
      </c>
      <c r="M6978">
        <v>0</v>
      </c>
      <c r="N6978">
        <v>2</v>
      </c>
      <c r="O6978" t="s">
        <v>19</v>
      </c>
      <c r="P6978" t="str">
        <f>UPPER(Table1[[#This Row],[Venue]])</f>
        <v>HOME</v>
      </c>
    </row>
    <row r="6979" spans="1:16" hidden="1" x14ac:dyDescent="0.45">
      <c r="A6979">
        <v>40052951</v>
      </c>
      <c r="B6979" t="s">
        <v>588</v>
      </c>
      <c r="C6979">
        <v>45319</v>
      </c>
      <c r="D6979">
        <v>83620</v>
      </c>
      <c r="E6979">
        <v>20232024</v>
      </c>
      <c r="F6979" t="s">
        <v>418</v>
      </c>
      <c r="G6979" t="s">
        <v>279</v>
      </c>
      <c r="H6979">
        <v>5</v>
      </c>
      <c r="I6979">
        <v>1</v>
      </c>
      <c r="J6979">
        <v>1</v>
      </c>
      <c r="K6979">
        <v>1</v>
      </c>
      <c r="L6979">
        <v>0</v>
      </c>
      <c r="M6979">
        <v>0</v>
      </c>
      <c r="N6979">
        <v>0</v>
      </c>
      <c r="O6979" t="s">
        <v>19</v>
      </c>
      <c r="P6979" t="str">
        <f>UPPER(Table1[[#This Row],[Venue]])</f>
        <v>HOME</v>
      </c>
    </row>
    <row r="6980" spans="1:16" hidden="1" x14ac:dyDescent="0.45">
      <c r="A6980">
        <v>40052951</v>
      </c>
      <c r="B6980" t="s">
        <v>588</v>
      </c>
      <c r="C6980">
        <v>45319</v>
      </c>
      <c r="D6980">
        <v>83620</v>
      </c>
      <c r="E6980">
        <v>20232024</v>
      </c>
      <c r="F6980" t="s">
        <v>418</v>
      </c>
      <c r="G6980" t="s">
        <v>62</v>
      </c>
      <c r="H6980">
        <v>7</v>
      </c>
      <c r="I6980">
        <v>0</v>
      </c>
      <c r="J6980">
        <v>0</v>
      </c>
      <c r="K6980">
        <v>1</v>
      </c>
      <c r="L6980">
        <v>0</v>
      </c>
      <c r="M6980">
        <v>0</v>
      </c>
      <c r="N6980">
        <v>0</v>
      </c>
      <c r="O6980" t="s">
        <v>19</v>
      </c>
      <c r="P6980" t="str">
        <f>UPPER(Table1[[#This Row],[Venue]])</f>
        <v>HOME</v>
      </c>
    </row>
    <row r="6981" spans="1:16" hidden="1" x14ac:dyDescent="0.45">
      <c r="A6981">
        <v>40052951</v>
      </c>
      <c r="B6981" t="s">
        <v>588</v>
      </c>
      <c r="C6981">
        <v>45319</v>
      </c>
      <c r="D6981">
        <v>83620</v>
      </c>
      <c r="E6981">
        <v>20232024</v>
      </c>
      <c r="F6981" t="s">
        <v>418</v>
      </c>
      <c r="G6981" t="s">
        <v>42</v>
      </c>
      <c r="H6981">
        <v>8</v>
      </c>
      <c r="I6981">
        <v>0</v>
      </c>
      <c r="J6981">
        <v>0</v>
      </c>
      <c r="K6981">
        <v>1</v>
      </c>
      <c r="L6981">
        <v>0</v>
      </c>
      <c r="M6981">
        <v>0</v>
      </c>
      <c r="N6981">
        <v>0</v>
      </c>
      <c r="O6981" t="s">
        <v>19</v>
      </c>
      <c r="P6981" t="str">
        <f>UPPER(Table1[[#This Row],[Venue]])</f>
        <v>HOME</v>
      </c>
    </row>
    <row r="6982" spans="1:16" hidden="1" x14ac:dyDescent="0.45">
      <c r="A6982">
        <v>40052951</v>
      </c>
      <c r="B6982" t="s">
        <v>588</v>
      </c>
      <c r="C6982">
        <v>45319</v>
      </c>
      <c r="D6982">
        <v>83620</v>
      </c>
      <c r="E6982">
        <v>20232024</v>
      </c>
      <c r="F6982" t="s">
        <v>418</v>
      </c>
      <c r="G6982" t="s">
        <v>280</v>
      </c>
      <c r="H6982">
        <v>9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 t="s">
        <v>19</v>
      </c>
      <c r="P6982" t="str">
        <f>UPPER(Table1[[#This Row],[Venue]])</f>
        <v>HOME</v>
      </c>
    </row>
    <row r="6983" spans="1:16" hidden="1" x14ac:dyDescent="0.45">
      <c r="A6983">
        <v>40052951</v>
      </c>
      <c r="B6983" t="s">
        <v>588</v>
      </c>
      <c r="C6983">
        <v>45319</v>
      </c>
      <c r="D6983">
        <v>83620</v>
      </c>
      <c r="E6983">
        <v>20232024</v>
      </c>
      <c r="F6983" t="s">
        <v>418</v>
      </c>
      <c r="G6983" t="s">
        <v>63</v>
      </c>
      <c r="H6983">
        <v>10</v>
      </c>
      <c r="I6983">
        <v>0</v>
      </c>
      <c r="J6983">
        <v>0</v>
      </c>
      <c r="K6983">
        <v>1</v>
      </c>
      <c r="L6983">
        <v>0</v>
      </c>
      <c r="M6983">
        <v>0</v>
      </c>
      <c r="N6983">
        <v>0</v>
      </c>
      <c r="O6983" t="s">
        <v>19</v>
      </c>
      <c r="P6983" t="str">
        <f>UPPER(Table1[[#This Row],[Venue]])</f>
        <v>HOME</v>
      </c>
    </row>
    <row r="6984" spans="1:16" hidden="1" x14ac:dyDescent="0.45">
      <c r="A6984">
        <v>40052951</v>
      </c>
      <c r="B6984" t="s">
        <v>588</v>
      </c>
      <c r="C6984">
        <v>45319</v>
      </c>
      <c r="D6984">
        <v>83620</v>
      </c>
      <c r="E6984">
        <v>20232024</v>
      </c>
      <c r="F6984" t="s">
        <v>418</v>
      </c>
      <c r="G6984" t="s">
        <v>128</v>
      </c>
      <c r="H6984">
        <v>12</v>
      </c>
      <c r="I6984">
        <v>1</v>
      </c>
      <c r="J6984">
        <v>0</v>
      </c>
      <c r="K6984">
        <v>1</v>
      </c>
      <c r="L6984">
        <v>1</v>
      </c>
      <c r="M6984">
        <v>0</v>
      </c>
      <c r="N6984">
        <v>0</v>
      </c>
      <c r="O6984" t="s">
        <v>19</v>
      </c>
      <c r="P6984" t="str">
        <f>UPPER(Table1[[#This Row],[Venue]])</f>
        <v>HOME</v>
      </c>
    </row>
    <row r="6985" spans="1:16" hidden="1" x14ac:dyDescent="0.45">
      <c r="A6985">
        <v>40052951</v>
      </c>
      <c r="B6985" t="s">
        <v>588</v>
      </c>
      <c r="C6985">
        <v>45319</v>
      </c>
      <c r="D6985">
        <v>83620</v>
      </c>
      <c r="E6985">
        <v>20232024</v>
      </c>
      <c r="F6985" t="s">
        <v>418</v>
      </c>
      <c r="G6985" t="s">
        <v>281</v>
      </c>
      <c r="H6985">
        <v>13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0</v>
      </c>
      <c r="O6985" t="s">
        <v>19</v>
      </c>
      <c r="P6985" t="str">
        <f>UPPER(Table1[[#This Row],[Venue]])</f>
        <v>HOME</v>
      </c>
    </row>
    <row r="6986" spans="1:16" hidden="1" x14ac:dyDescent="0.45">
      <c r="A6986">
        <v>40052951</v>
      </c>
      <c r="B6986" t="s">
        <v>588</v>
      </c>
      <c r="C6986">
        <v>45319</v>
      </c>
      <c r="D6986">
        <v>83620</v>
      </c>
      <c r="E6986">
        <v>20232024</v>
      </c>
      <c r="F6986" t="s">
        <v>418</v>
      </c>
      <c r="G6986" t="s">
        <v>341</v>
      </c>
      <c r="H6986">
        <v>17</v>
      </c>
      <c r="I6986">
        <v>0</v>
      </c>
      <c r="J6986">
        <v>0</v>
      </c>
      <c r="K6986">
        <v>1</v>
      </c>
      <c r="L6986">
        <v>0</v>
      </c>
      <c r="M6986">
        <v>0</v>
      </c>
      <c r="N6986">
        <v>0</v>
      </c>
      <c r="O6986" t="s">
        <v>19</v>
      </c>
      <c r="P6986" t="str">
        <f>UPPER(Table1[[#This Row],[Venue]])</f>
        <v>HOME</v>
      </c>
    </row>
    <row r="6987" spans="1:16" hidden="1" x14ac:dyDescent="0.45">
      <c r="A6987">
        <v>40052951</v>
      </c>
      <c r="B6987" t="s">
        <v>588</v>
      </c>
      <c r="C6987">
        <v>45319</v>
      </c>
      <c r="D6987">
        <v>83620</v>
      </c>
      <c r="E6987">
        <v>20232024</v>
      </c>
      <c r="F6987" t="s">
        <v>418</v>
      </c>
      <c r="G6987" t="s">
        <v>68</v>
      </c>
      <c r="H6987">
        <v>25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  <c r="O6987" t="s">
        <v>19</v>
      </c>
      <c r="P6987" t="str">
        <f>UPPER(Table1[[#This Row],[Venue]])</f>
        <v>HOME</v>
      </c>
    </row>
    <row r="6988" spans="1:16" hidden="1" x14ac:dyDescent="0.45">
      <c r="A6988">
        <v>40052951</v>
      </c>
      <c r="B6988" t="s">
        <v>588</v>
      </c>
      <c r="C6988">
        <v>45319</v>
      </c>
      <c r="D6988">
        <v>83620</v>
      </c>
      <c r="E6988">
        <v>20232024</v>
      </c>
      <c r="F6988" t="s">
        <v>418</v>
      </c>
      <c r="G6988" t="s">
        <v>427</v>
      </c>
      <c r="H6988">
        <v>31</v>
      </c>
      <c r="I6988">
        <v>0</v>
      </c>
      <c r="J6988">
        <v>0</v>
      </c>
      <c r="K6988">
        <v>1</v>
      </c>
      <c r="L6988">
        <v>0</v>
      </c>
      <c r="M6988">
        <v>0</v>
      </c>
      <c r="N6988">
        <v>0</v>
      </c>
      <c r="O6988" t="s">
        <v>19</v>
      </c>
      <c r="P6988" t="str">
        <f>UPPER(Table1[[#This Row],[Venue]])</f>
        <v>HOME</v>
      </c>
    </row>
    <row r="6989" spans="1:16" hidden="1" x14ac:dyDescent="0.45">
      <c r="A6989">
        <v>40052951</v>
      </c>
      <c r="B6989" t="s">
        <v>588</v>
      </c>
      <c r="C6989">
        <v>45319</v>
      </c>
      <c r="D6989">
        <v>83620</v>
      </c>
      <c r="E6989">
        <v>20232024</v>
      </c>
      <c r="F6989" t="s">
        <v>418</v>
      </c>
      <c r="G6989" t="s">
        <v>429</v>
      </c>
      <c r="H6989">
        <v>44</v>
      </c>
      <c r="I6989">
        <v>0</v>
      </c>
      <c r="J6989">
        <v>0</v>
      </c>
      <c r="K6989">
        <v>1</v>
      </c>
      <c r="L6989">
        <v>0</v>
      </c>
      <c r="M6989">
        <v>0</v>
      </c>
      <c r="N6989">
        <v>0</v>
      </c>
      <c r="O6989" t="s">
        <v>19</v>
      </c>
      <c r="P6989" t="str">
        <f>UPPER(Table1[[#This Row],[Venue]])</f>
        <v>HOME</v>
      </c>
    </row>
    <row r="6990" spans="1:16" hidden="1" x14ac:dyDescent="0.45">
      <c r="A6990">
        <v>40052951</v>
      </c>
      <c r="B6990" t="s">
        <v>588</v>
      </c>
      <c r="C6990">
        <v>45319</v>
      </c>
      <c r="D6990">
        <v>83620</v>
      </c>
      <c r="E6990">
        <v>20232024</v>
      </c>
      <c r="F6990" t="s">
        <v>418</v>
      </c>
      <c r="G6990" t="s">
        <v>71</v>
      </c>
      <c r="H6990">
        <v>55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 t="s">
        <v>19</v>
      </c>
      <c r="P6990" t="str">
        <f>UPPER(Table1[[#This Row],[Venue]])</f>
        <v>HOME</v>
      </c>
    </row>
    <row r="6991" spans="1:16" hidden="1" x14ac:dyDescent="0.45">
      <c r="A6991">
        <v>40052951</v>
      </c>
      <c r="B6991" t="s">
        <v>588</v>
      </c>
      <c r="C6991">
        <v>45319</v>
      </c>
      <c r="D6991">
        <v>83620</v>
      </c>
      <c r="E6991">
        <v>20232024</v>
      </c>
      <c r="F6991" t="s">
        <v>418</v>
      </c>
      <c r="G6991" t="s">
        <v>72</v>
      </c>
      <c r="H6991">
        <v>86</v>
      </c>
      <c r="I6991">
        <v>0</v>
      </c>
      <c r="J6991">
        <v>0</v>
      </c>
      <c r="K6991">
        <v>1</v>
      </c>
      <c r="L6991">
        <v>0</v>
      </c>
      <c r="M6991">
        <v>0</v>
      </c>
      <c r="N6991">
        <v>0</v>
      </c>
      <c r="O6991" t="s">
        <v>19</v>
      </c>
      <c r="P6991" t="str">
        <f>UPPER(Table1[[#This Row],[Venue]])</f>
        <v>HOME</v>
      </c>
    </row>
    <row r="6992" spans="1:16" hidden="1" x14ac:dyDescent="0.45">
      <c r="A6992">
        <v>40052951</v>
      </c>
      <c r="B6992" t="s">
        <v>588</v>
      </c>
      <c r="C6992">
        <v>45319</v>
      </c>
      <c r="D6992">
        <v>83620</v>
      </c>
      <c r="E6992">
        <v>20232024</v>
      </c>
      <c r="F6992" t="s">
        <v>418</v>
      </c>
      <c r="G6992" t="s">
        <v>191</v>
      </c>
      <c r="H6992">
        <v>89</v>
      </c>
      <c r="I6992">
        <v>1</v>
      </c>
      <c r="J6992">
        <v>0</v>
      </c>
      <c r="K6992">
        <v>1</v>
      </c>
      <c r="L6992">
        <v>1</v>
      </c>
      <c r="M6992">
        <v>0</v>
      </c>
      <c r="N6992">
        <v>0</v>
      </c>
      <c r="O6992" t="s">
        <v>19</v>
      </c>
      <c r="P6992" t="str">
        <f>UPPER(Table1[[#This Row],[Venue]])</f>
        <v>HOME</v>
      </c>
    </row>
    <row r="6993" spans="1:16" hidden="1" x14ac:dyDescent="0.45">
      <c r="A6993">
        <v>40052951</v>
      </c>
      <c r="B6993" t="s">
        <v>588</v>
      </c>
      <c r="C6993">
        <v>45319</v>
      </c>
      <c r="D6993">
        <v>83620</v>
      </c>
      <c r="E6993">
        <v>20232024</v>
      </c>
      <c r="F6993" t="s">
        <v>418</v>
      </c>
      <c r="G6993" t="s">
        <v>74</v>
      </c>
      <c r="H6993">
        <v>92</v>
      </c>
      <c r="I6993">
        <v>1</v>
      </c>
      <c r="J6993">
        <v>1</v>
      </c>
      <c r="K6993">
        <v>1</v>
      </c>
      <c r="L6993">
        <v>0</v>
      </c>
      <c r="M6993">
        <v>0</v>
      </c>
      <c r="N6993">
        <v>2</v>
      </c>
      <c r="O6993" t="s">
        <v>19</v>
      </c>
      <c r="P6993" t="str">
        <f>UPPER(Table1[[#This Row],[Venue]])</f>
        <v>HOME</v>
      </c>
    </row>
    <row r="6994" spans="1:16" hidden="1" x14ac:dyDescent="0.45">
      <c r="A6994">
        <v>40052951</v>
      </c>
      <c r="B6994" t="s">
        <v>588</v>
      </c>
      <c r="C6994">
        <v>45319</v>
      </c>
      <c r="D6994">
        <v>83620</v>
      </c>
      <c r="E6994">
        <v>20232024</v>
      </c>
      <c r="F6994" t="s">
        <v>418</v>
      </c>
      <c r="G6994" t="s">
        <v>132</v>
      </c>
      <c r="H6994">
        <v>4</v>
      </c>
      <c r="I6994">
        <v>2</v>
      </c>
      <c r="J6994">
        <v>0</v>
      </c>
      <c r="K6994">
        <v>1</v>
      </c>
      <c r="L6994">
        <v>2</v>
      </c>
      <c r="M6994">
        <v>0</v>
      </c>
      <c r="N6994">
        <v>0</v>
      </c>
      <c r="O6994" t="s">
        <v>40</v>
      </c>
      <c r="P6994" t="str">
        <f>UPPER(Table1[[#This Row],[Venue]])</f>
        <v>AWAY</v>
      </c>
    </row>
    <row r="6995" spans="1:16" hidden="1" x14ac:dyDescent="0.45">
      <c r="A6995">
        <v>40052951</v>
      </c>
      <c r="B6995" t="s">
        <v>588</v>
      </c>
      <c r="C6995">
        <v>45319</v>
      </c>
      <c r="D6995">
        <v>83620</v>
      </c>
      <c r="E6995">
        <v>20232024</v>
      </c>
      <c r="F6995" t="s">
        <v>418</v>
      </c>
      <c r="G6995" t="s">
        <v>133</v>
      </c>
      <c r="H6995">
        <v>5</v>
      </c>
      <c r="I6995">
        <v>1</v>
      </c>
      <c r="J6995">
        <v>0</v>
      </c>
      <c r="K6995">
        <v>1</v>
      </c>
      <c r="L6995">
        <v>1</v>
      </c>
      <c r="M6995">
        <v>0</v>
      </c>
      <c r="N6995">
        <v>0</v>
      </c>
      <c r="O6995" t="s">
        <v>40</v>
      </c>
      <c r="P6995" t="str">
        <f>UPPER(Table1[[#This Row],[Venue]])</f>
        <v>AWAY</v>
      </c>
    </row>
    <row r="6996" spans="1:16" hidden="1" x14ac:dyDescent="0.45">
      <c r="A6996">
        <v>40052951</v>
      </c>
      <c r="B6996" t="s">
        <v>588</v>
      </c>
      <c r="C6996">
        <v>45319</v>
      </c>
      <c r="D6996">
        <v>83620</v>
      </c>
      <c r="E6996">
        <v>20232024</v>
      </c>
      <c r="F6996" t="s">
        <v>418</v>
      </c>
      <c r="G6996" t="s">
        <v>171</v>
      </c>
      <c r="H6996">
        <v>8</v>
      </c>
      <c r="I6996">
        <v>0</v>
      </c>
      <c r="J6996">
        <v>0</v>
      </c>
      <c r="K6996">
        <v>1</v>
      </c>
      <c r="L6996">
        <v>0</v>
      </c>
      <c r="M6996">
        <v>0</v>
      </c>
      <c r="N6996">
        <v>0</v>
      </c>
      <c r="O6996" t="s">
        <v>40</v>
      </c>
      <c r="P6996" t="str">
        <f>UPPER(Table1[[#This Row],[Venue]])</f>
        <v>AWAY</v>
      </c>
    </row>
    <row r="6997" spans="1:16" hidden="1" x14ac:dyDescent="0.45">
      <c r="A6997">
        <v>40052951</v>
      </c>
      <c r="B6997" t="s">
        <v>588</v>
      </c>
      <c r="C6997">
        <v>45319</v>
      </c>
      <c r="D6997">
        <v>83620</v>
      </c>
      <c r="E6997">
        <v>20232024</v>
      </c>
      <c r="F6997" t="s">
        <v>418</v>
      </c>
      <c r="G6997" t="s">
        <v>264</v>
      </c>
      <c r="H6997">
        <v>10</v>
      </c>
      <c r="I6997">
        <v>0</v>
      </c>
      <c r="J6997">
        <v>0</v>
      </c>
      <c r="K6997">
        <v>1</v>
      </c>
      <c r="L6997">
        <v>0</v>
      </c>
      <c r="M6997">
        <v>0</v>
      </c>
      <c r="N6997">
        <v>0</v>
      </c>
      <c r="O6997" t="s">
        <v>40</v>
      </c>
      <c r="P6997" t="str">
        <f>UPPER(Table1[[#This Row],[Venue]])</f>
        <v>AWAY</v>
      </c>
    </row>
    <row r="6998" spans="1:16" hidden="1" x14ac:dyDescent="0.45">
      <c r="A6998">
        <v>40052951</v>
      </c>
      <c r="B6998" t="s">
        <v>588</v>
      </c>
      <c r="C6998">
        <v>45319</v>
      </c>
      <c r="D6998">
        <v>83620</v>
      </c>
      <c r="E6998">
        <v>20232024</v>
      </c>
      <c r="F6998" t="s">
        <v>418</v>
      </c>
      <c r="G6998" t="s">
        <v>265</v>
      </c>
      <c r="H6998">
        <v>14</v>
      </c>
      <c r="I6998">
        <v>3</v>
      </c>
      <c r="J6998">
        <v>1</v>
      </c>
      <c r="K6998">
        <v>1</v>
      </c>
      <c r="L6998">
        <v>2</v>
      </c>
      <c r="M6998">
        <v>0</v>
      </c>
      <c r="N6998">
        <v>0</v>
      </c>
      <c r="O6998" t="s">
        <v>40</v>
      </c>
      <c r="P6998" t="str">
        <f>UPPER(Table1[[#This Row],[Venue]])</f>
        <v>AWAY</v>
      </c>
    </row>
    <row r="6999" spans="1:16" hidden="1" x14ac:dyDescent="0.45">
      <c r="A6999">
        <v>40052951</v>
      </c>
      <c r="B6999" t="s">
        <v>588</v>
      </c>
      <c r="C6999">
        <v>45319</v>
      </c>
      <c r="D6999">
        <v>83620</v>
      </c>
      <c r="E6999">
        <v>20232024</v>
      </c>
      <c r="F6999" t="s">
        <v>418</v>
      </c>
      <c r="G6999" t="s">
        <v>516</v>
      </c>
      <c r="H6999">
        <v>20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 t="s">
        <v>40</v>
      </c>
      <c r="P6999" t="str">
        <f>UPPER(Table1[[#This Row],[Venue]])</f>
        <v>AWAY</v>
      </c>
    </row>
    <row r="7000" spans="1:16" hidden="1" x14ac:dyDescent="0.45">
      <c r="A7000">
        <v>40052951</v>
      </c>
      <c r="B7000" t="s">
        <v>588</v>
      </c>
      <c r="C7000">
        <v>45319</v>
      </c>
      <c r="D7000">
        <v>83620</v>
      </c>
      <c r="E7000">
        <v>20232024</v>
      </c>
      <c r="F7000" t="s">
        <v>418</v>
      </c>
      <c r="G7000" t="s">
        <v>289</v>
      </c>
      <c r="H7000">
        <v>22</v>
      </c>
      <c r="I7000">
        <v>0</v>
      </c>
      <c r="J7000">
        <v>0</v>
      </c>
      <c r="K7000">
        <v>1</v>
      </c>
      <c r="L7000">
        <v>0</v>
      </c>
      <c r="M7000">
        <v>0</v>
      </c>
      <c r="N7000">
        <v>0</v>
      </c>
      <c r="O7000" t="s">
        <v>40</v>
      </c>
      <c r="P7000" t="str">
        <f>UPPER(Table1[[#This Row],[Venue]])</f>
        <v>AWAY</v>
      </c>
    </row>
    <row r="7001" spans="1:16" hidden="1" x14ac:dyDescent="0.45">
      <c r="A7001">
        <v>40052951</v>
      </c>
      <c r="B7001" t="s">
        <v>588</v>
      </c>
      <c r="C7001">
        <v>45319</v>
      </c>
      <c r="D7001">
        <v>83620</v>
      </c>
      <c r="E7001">
        <v>20232024</v>
      </c>
      <c r="F7001" t="s">
        <v>418</v>
      </c>
      <c r="G7001" t="s">
        <v>517</v>
      </c>
      <c r="H7001">
        <v>51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0</v>
      </c>
      <c r="O7001" t="s">
        <v>40</v>
      </c>
      <c r="P7001" t="str">
        <f>UPPER(Table1[[#This Row],[Venue]])</f>
        <v>AWAY</v>
      </c>
    </row>
    <row r="7002" spans="1:16" hidden="1" x14ac:dyDescent="0.45">
      <c r="A7002">
        <v>40052951</v>
      </c>
      <c r="B7002" t="s">
        <v>588</v>
      </c>
      <c r="C7002">
        <v>45319</v>
      </c>
      <c r="D7002">
        <v>83620</v>
      </c>
      <c r="E7002">
        <v>20232024</v>
      </c>
      <c r="F7002" t="s">
        <v>418</v>
      </c>
      <c r="G7002" t="s">
        <v>140</v>
      </c>
      <c r="H7002">
        <v>60</v>
      </c>
      <c r="I7002">
        <v>1</v>
      </c>
      <c r="J7002">
        <v>1</v>
      </c>
      <c r="K7002">
        <v>1</v>
      </c>
      <c r="L7002">
        <v>0</v>
      </c>
      <c r="M7002">
        <v>1</v>
      </c>
      <c r="N7002">
        <v>0</v>
      </c>
      <c r="O7002" t="s">
        <v>40</v>
      </c>
      <c r="P7002" t="str">
        <f>UPPER(Table1[[#This Row],[Venue]])</f>
        <v>AWAY</v>
      </c>
    </row>
    <row r="7003" spans="1:16" hidden="1" x14ac:dyDescent="0.45">
      <c r="A7003">
        <v>40052951</v>
      </c>
      <c r="B7003" t="s">
        <v>588</v>
      </c>
      <c r="C7003">
        <v>45319</v>
      </c>
      <c r="D7003">
        <v>83620</v>
      </c>
      <c r="E7003">
        <v>20232024</v>
      </c>
      <c r="F7003" t="s">
        <v>418</v>
      </c>
      <c r="G7003" t="s">
        <v>519</v>
      </c>
      <c r="H7003">
        <v>74</v>
      </c>
      <c r="I7003">
        <v>0</v>
      </c>
      <c r="J7003">
        <v>0</v>
      </c>
      <c r="K7003">
        <v>1</v>
      </c>
      <c r="L7003">
        <v>0</v>
      </c>
      <c r="M7003">
        <v>0</v>
      </c>
      <c r="N7003">
        <v>0</v>
      </c>
      <c r="O7003" t="s">
        <v>40</v>
      </c>
      <c r="P7003" t="str">
        <f>UPPER(Table1[[#This Row],[Venue]])</f>
        <v>AWAY</v>
      </c>
    </row>
    <row r="7004" spans="1:16" hidden="1" x14ac:dyDescent="0.45">
      <c r="A7004">
        <v>40052951</v>
      </c>
      <c r="B7004" t="s">
        <v>588</v>
      </c>
      <c r="C7004">
        <v>45319</v>
      </c>
      <c r="D7004">
        <v>83620</v>
      </c>
      <c r="E7004">
        <v>20232024</v>
      </c>
      <c r="F7004" t="s">
        <v>418</v>
      </c>
      <c r="G7004" t="s">
        <v>131</v>
      </c>
      <c r="H7004">
        <v>80</v>
      </c>
      <c r="I7004">
        <v>1</v>
      </c>
      <c r="J7004">
        <v>1</v>
      </c>
      <c r="K7004">
        <v>1</v>
      </c>
      <c r="L7004">
        <v>0</v>
      </c>
      <c r="M7004">
        <v>0</v>
      </c>
      <c r="N7004">
        <v>0</v>
      </c>
      <c r="O7004" t="s">
        <v>40</v>
      </c>
      <c r="P7004" t="str">
        <f>UPPER(Table1[[#This Row],[Venue]])</f>
        <v>AWAY</v>
      </c>
    </row>
    <row r="7005" spans="1:16" hidden="1" x14ac:dyDescent="0.45">
      <c r="A7005">
        <v>40052951</v>
      </c>
      <c r="B7005" t="s">
        <v>588</v>
      </c>
      <c r="C7005">
        <v>45319</v>
      </c>
      <c r="D7005">
        <v>83620</v>
      </c>
      <c r="E7005">
        <v>20232024</v>
      </c>
      <c r="F7005" t="s">
        <v>418</v>
      </c>
      <c r="G7005" t="s">
        <v>375</v>
      </c>
      <c r="H7005">
        <v>88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 t="s">
        <v>40</v>
      </c>
      <c r="P7005" t="str">
        <f>UPPER(Table1[[#This Row],[Venue]])</f>
        <v>AWAY</v>
      </c>
    </row>
    <row r="7006" spans="1:16" hidden="1" x14ac:dyDescent="0.45">
      <c r="A7006">
        <v>40052951</v>
      </c>
      <c r="B7006" t="s">
        <v>588</v>
      </c>
      <c r="C7006">
        <v>45319</v>
      </c>
      <c r="D7006">
        <v>83620</v>
      </c>
      <c r="E7006">
        <v>20232024</v>
      </c>
      <c r="F7006" t="s">
        <v>418</v>
      </c>
      <c r="G7006" t="s">
        <v>146</v>
      </c>
      <c r="H7006">
        <v>91</v>
      </c>
      <c r="I7006">
        <v>0</v>
      </c>
      <c r="J7006">
        <v>0</v>
      </c>
      <c r="K7006">
        <v>1</v>
      </c>
      <c r="L7006">
        <v>0</v>
      </c>
      <c r="M7006">
        <v>0</v>
      </c>
      <c r="N7006">
        <v>2</v>
      </c>
      <c r="O7006" t="s">
        <v>40</v>
      </c>
      <c r="P7006" t="str">
        <f>UPPER(Table1[[#This Row],[Venue]])</f>
        <v>AWAY</v>
      </c>
    </row>
    <row r="7007" spans="1:16" hidden="1" x14ac:dyDescent="0.45">
      <c r="A7007">
        <v>40052951</v>
      </c>
      <c r="B7007" t="s">
        <v>588</v>
      </c>
      <c r="C7007">
        <v>45319</v>
      </c>
      <c r="D7007">
        <v>83620</v>
      </c>
      <c r="E7007">
        <v>20232024</v>
      </c>
      <c r="F7007" t="s">
        <v>418</v>
      </c>
      <c r="G7007" t="s">
        <v>529</v>
      </c>
      <c r="H7007">
        <v>99</v>
      </c>
      <c r="I7007">
        <v>0</v>
      </c>
      <c r="J7007">
        <v>0</v>
      </c>
      <c r="K7007">
        <v>1</v>
      </c>
      <c r="L7007">
        <v>0</v>
      </c>
      <c r="M7007">
        <v>0</v>
      </c>
      <c r="N7007">
        <v>0</v>
      </c>
      <c r="O7007" t="s">
        <v>40</v>
      </c>
      <c r="P7007" t="str">
        <f>UPPER(Table1[[#This Row],[Venue]])</f>
        <v>AWAY</v>
      </c>
    </row>
    <row r="7008" spans="1:16" hidden="1" x14ac:dyDescent="0.45">
      <c r="A7008">
        <v>40052919</v>
      </c>
      <c r="B7008" t="s">
        <v>350</v>
      </c>
      <c r="C7008">
        <v>45319</v>
      </c>
      <c r="D7008">
        <v>83588</v>
      </c>
      <c r="E7008">
        <v>20232024</v>
      </c>
      <c r="F7008" t="s">
        <v>372</v>
      </c>
      <c r="G7008" t="s">
        <v>77</v>
      </c>
      <c r="H7008">
        <v>1</v>
      </c>
      <c r="I7008">
        <v>0</v>
      </c>
      <c r="J7008">
        <v>0</v>
      </c>
      <c r="K7008">
        <v>1</v>
      </c>
      <c r="L7008">
        <v>0</v>
      </c>
      <c r="M7008">
        <v>0</v>
      </c>
      <c r="N7008">
        <v>0</v>
      </c>
      <c r="O7008" t="s">
        <v>19</v>
      </c>
      <c r="P7008" t="str">
        <f>UPPER(Table1[[#This Row],[Venue]])</f>
        <v>HOME</v>
      </c>
    </row>
    <row r="7009" spans="1:16" hidden="1" x14ac:dyDescent="0.45">
      <c r="A7009">
        <v>40052919</v>
      </c>
      <c r="B7009" t="s">
        <v>350</v>
      </c>
      <c r="C7009">
        <v>45319</v>
      </c>
      <c r="D7009">
        <v>83588</v>
      </c>
      <c r="E7009">
        <v>20232024</v>
      </c>
      <c r="F7009" t="s">
        <v>372</v>
      </c>
      <c r="G7009" t="s">
        <v>307</v>
      </c>
      <c r="H7009">
        <v>7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0</v>
      </c>
      <c r="O7009" t="s">
        <v>19</v>
      </c>
      <c r="P7009" t="str">
        <f>UPPER(Table1[[#This Row],[Venue]])</f>
        <v>HOME</v>
      </c>
    </row>
    <row r="7010" spans="1:16" hidden="1" x14ac:dyDescent="0.45">
      <c r="A7010">
        <v>40052919</v>
      </c>
      <c r="B7010" t="s">
        <v>350</v>
      </c>
      <c r="C7010">
        <v>45319</v>
      </c>
      <c r="D7010">
        <v>83588</v>
      </c>
      <c r="E7010">
        <v>20232024</v>
      </c>
      <c r="F7010" t="s">
        <v>372</v>
      </c>
      <c r="G7010" t="s">
        <v>487</v>
      </c>
      <c r="H7010">
        <v>10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0</v>
      </c>
      <c r="O7010" t="s">
        <v>19</v>
      </c>
      <c r="P7010" t="str">
        <f>UPPER(Table1[[#This Row],[Venue]])</f>
        <v>HOME</v>
      </c>
    </row>
    <row r="7011" spans="1:16" hidden="1" x14ac:dyDescent="0.45">
      <c r="A7011">
        <v>40052919</v>
      </c>
      <c r="B7011" t="s">
        <v>350</v>
      </c>
      <c r="C7011">
        <v>45319</v>
      </c>
      <c r="D7011">
        <v>83588</v>
      </c>
      <c r="E7011">
        <v>20232024</v>
      </c>
      <c r="F7011" t="s">
        <v>372</v>
      </c>
      <c r="G7011" t="s">
        <v>498</v>
      </c>
      <c r="H7011">
        <v>11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 t="s">
        <v>19</v>
      </c>
      <c r="P7011" t="str">
        <f>UPPER(Table1[[#This Row],[Venue]])</f>
        <v>HOME</v>
      </c>
    </row>
    <row r="7012" spans="1:16" hidden="1" x14ac:dyDescent="0.45">
      <c r="A7012">
        <v>40052919</v>
      </c>
      <c r="B7012" t="s">
        <v>350</v>
      </c>
      <c r="C7012">
        <v>45319</v>
      </c>
      <c r="D7012">
        <v>83588</v>
      </c>
      <c r="E7012">
        <v>20232024</v>
      </c>
      <c r="F7012" t="s">
        <v>372</v>
      </c>
      <c r="G7012" t="s">
        <v>81</v>
      </c>
      <c r="H7012">
        <v>13</v>
      </c>
      <c r="I7012">
        <v>1</v>
      </c>
      <c r="J7012">
        <v>1</v>
      </c>
      <c r="K7012">
        <v>1</v>
      </c>
      <c r="L7012">
        <v>0</v>
      </c>
      <c r="M7012">
        <v>0</v>
      </c>
      <c r="N7012">
        <v>0</v>
      </c>
      <c r="O7012" t="s">
        <v>19</v>
      </c>
      <c r="P7012" t="str">
        <f>UPPER(Table1[[#This Row],[Venue]])</f>
        <v>HOME</v>
      </c>
    </row>
    <row r="7013" spans="1:16" hidden="1" x14ac:dyDescent="0.45">
      <c r="A7013">
        <v>40052919</v>
      </c>
      <c r="B7013" t="s">
        <v>350</v>
      </c>
      <c r="C7013">
        <v>45319</v>
      </c>
      <c r="D7013">
        <v>83588</v>
      </c>
      <c r="E7013">
        <v>20232024</v>
      </c>
      <c r="F7013" t="s">
        <v>372</v>
      </c>
      <c r="G7013" t="s">
        <v>82</v>
      </c>
      <c r="H7013">
        <v>15</v>
      </c>
      <c r="I7013">
        <v>0</v>
      </c>
      <c r="J7013">
        <v>0</v>
      </c>
      <c r="K7013">
        <v>1</v>
      </c>
      <c r="L7013">
        <v>0</v>
      </c>
      <c r="M7013">
        <v>0</v>
      </c>
      <c r="N7013">
        <v>0</v>
      </c>
      <c r="O7013" t="s">
        <v>19</v>
      </c>
      <c r="P7013" t="str">
        <f>UPPER(Table1[[#This Row],[Venue]])</f>
        <v>HOME</v>
      </c>
    </row>
    <row r="7014" spans="1:16" hidden="1" x14ac:dyDescent="0.45">
      <c r="A7014">
        <v>40052919</v>
      </c>
      <c r="B7014" t="s">
        <v>350</v>
      </c>
      <c r="C7014">
        <v>45319</v>
      </c>
      <c r="D7014">
        <v>83588</v>
      </c>
      <c r="E7014">
        <v>20232024</v>
      </c>
      <c r="F7014" t="s">
        <v>372</v>
      </c>
      <c r="G7014" t="s">
        <v>83</v>
      </c>
      <c r="H7014">
        <v>17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 t="s">
        <v>19</v>
      </c>
      <c r="P7014" t="str">
        <f>UPPER(Table1[[#This Row],[Venue]])</f>
        <v>HOME</v>
      </c>
    </row>
    <row r="7015" spans="1:16" hidden="1" x14ac:dyDescent="0.45">
      <c r="A7015">
        <v>40052919</v>
      </c>
      <c r="B7015" t="s">
        <v>350</v>
      </c>
      <c r="C7015">
        <v>45319</v>
      </c>
      <c r="D7015">
        <v>83588</v>
      </c>
      <c r="E7015">
        <v>20232024</v>
      </c>
      <c r="F7015" t="s">
        <v>372</v>
      </c>
      <c r="G7015" t="s">
        <v>87</v>
      </c>
      <c r="H7015">
        <v>27</v>
      </c>
      <c r="I7015">
        <v>2</v>
      </c>
      <c r="J7015">
        <v>0</v>
      </c>
      <c r="K7015">
        <v>1</v>
      </c>
      <c r="L7015">
        <v>2</v>
      </c>
      <c r="M7015">
        <v>0</v>
      </c>
      <c r="N7015">
        <v>0</v>
      </c>
      <c r="O7015" t="s">
        <v>19</v>
      </c>
      <c r="P7015" t="str">
        <f>UPPER(Table1[[#This Row],[Venue]])</f>
        <v>HOME</v>
      </c>
    </row>
    <row r="7016" spans="1:16" hidden="1" x14ac:dyDescent="0.45">
      <c r="A7016">
        <v>40052919</v>
      </c>
      <c r="B7016" t="s">
        <v>350</v>
      </c>
      <c r="C7016">
        <v>45319</v>
      </c>
      <c r="D7016">
        <v>83588</v>
      </c>
      <c r="E7016">
        <v>20232024</v>
      </c>
      <c r="F7016" t="s">
        <v>372</v>
      </c>
      <c r="G7016" t="s">
        <v>88</v>
      </c>
      <c r="H7016">
        <v>30</v>
      </c>
      <c r="I7016">
        <v>2</v>
      </c>
      <c r="J7016">
        <v>1</v>
      </c>
      <c r="K7016">
        <v>1</v>
      </c>
      <c r="L7016">
        <v>1</v>
      </c>
      <c r="M7016">
        <v>0</v>
      </c>
      <c r="N7016">
        <v>0</v>
      </c>
      <c r="O7016" t="s">
        <v>19</v>
      </c>
      <c r="P7016" t="str">
        <f>UPPER(Table1[[#This Row],[Venue]])</f>
        <v>HOME</v>
      </c>
    </row>
    <row r="7017" spans="1:16" hidden="1" x14ac:dyDescent="0.45">
      <c r="A7017">
        <v>40052919</v>
      </c>
      <c r="B7017" t="s">
        <v>350</v>
      </c>
      <c r="C7017">
        <v>45319</v>
      </c>
      <c r="D7017">
        <v>83588</v>
      </c>
      <c r="E7017">
        <v>20232024</v>
      </c>
      <c r="F7017" t="s">
        <v>372</v>
      </c>
      <c r="G7017" t="s">
        <v>489</v>
      </c>
      <c r="H7017">
        <v>31</v>
      </c>
      <c r="I7017">
        <v>0</v>
      </c>
      <c r="J7017">
        <v>0</v>
      </c>
      <c r="K7017">
        <v>1</v>
      </c>
      <c r="L7017">
        <v>0</v>
      </c>
      <c r="M7017">
        <v>0</v>
      </c>
      <c r="N7017">
        <v>0</v>
      </c>
      <c r="O7017" t="s">
        <v>19</v>
      </c>
      <c r="P7017" t="str">
        <f>UPPER(Table1[[#This Row],[Venue]])</f>
        <v>HOME</v>
      </c>
    </row>
    <row r="7018" spans="1:16" hidden="1" x14ac:dyDescent="0.45">
      <c r="A7018">
        <v>40052919</v>
      </c>
      <c r="B7018" t="s">
        <v>350</v>
      </c>
      <c r="C7018">
        <v>45319</v>
      </c>
      <c r="D7018">
        <v>83588</v>
      </c>
      <c r="E7018">
        <v>20232024</v>
      </c>
      <c r="F7018" t="s">
        <v>372</v>
      </c>
      <c r="G7018" t="s">
        <v>367</v>
      </c>
      <c r="H7018">
        <v>38</v>
      </c>
      <c r="I7018">
        <v>2</v>
      </c>
      <c r="J7018">
        <v>1</v>
      </c>
      <c r="K7018">
        <v>1</v>
      </c>
      <c r="L7018">
        <v>1</v>
      </c>
      <c r="M7018">
        <v>0</v>
      </c>
      <c r="N7018">
        <v>2</v>
      </c>
      <c r="O7018" t="s">
        <v>19</v>
      </c>
      <c r="P7018" t="str">
        <f>UPPER(Table1[[#This Row],[Venue]])</f>
        <v>HOME</v>
      </c>
    </row>
    <row r="7019" spans="1:16" hidden="1" x14ac:dyDescent="0.45">
      <c r="A7019">
        <v>40052919</v>
      </c>
      <c r="B7019" t="s">
        <v>350</v>
      </c>
      <c r="C7019">
        <v>45319</v>
      </c>
      <c r="D7019">
        <v>83588</v>
      </c>
      <c r="E7019">
        <v>20232024</v>
      </c>
      <c r="F7019" t="s">
        <v>372</v>
      </c>
      <c r="G7019" t="s">
        <v>404</v>
      </c>
      <c r="H7019">
        <v>72</v>
      </c>
      <c r="I7019">
        <v>1</v>
      </c>
      <c r="J7019">
        <v>1</v>
      </c>
      <c r="K7019">
        <v>1</v>
      </c>
      <c r="L7019">
        <v>0</v>
      </c>
      <c r="M7019">
        <v>0</v>
      </c>
      <c r="N7019">
        <v>0</v>
      </c>
      <c r="O7019" t="s">
        <v>19</v>
      </c>
      <c r="P7019" t="str">
        <f>UPPER(Table1[[#This Row],[Venue]])</f>
        <v>HOME</v>
      </c>
    </row>
    <row r="7020" spans="1:16" hidden="1" x14ac:dyDescent="0.45">
      <c r="A7020">
        <v>40052919</v>
      </c>
      <c r="B7020" t="s">
        <v>350</v>
      </c>
      <c r="C7020">
        <v>45319</v>
      </c>
      <c r="D7020">
        <v>83588</v>
      </c>
      <c r="E7020">
        <v>20232024</v>
      </c>
      <c r="F7020" t="s">
        <v>372</v>
      </c>
      <c r="G7020" t="s">
        <v>402</v>
      </c>
      <c r="H7020">
        <v>84</v>
      </c>
      <c r="I7020">
        <v>4</v>
      </c>
      <c r="J7020">
        <v>2</v>
      </c>
      <c r="K7020">
        <v>1</v>
      </c>
      <c r="L7020">
        <v>2</v>
      </c>
      <c r="M7020">
        <v>0</v>
      </c>
      <c r="N7020">
        <v>0</v>
      </c>
      <c r="O7020" t="s">
        <v>19</v>
      </c>
      <c r="P7020" t="str">
        <f>UPPER(Table1[[#This Row],[Venue]])</f>
        <v>HOME</v>
      </c>
    </row>
    <row r="7021" spans="1:16" hidden="1" x14ac:dyDescent="0.45">
      <c r="A7021">
        <v>40052919</v>
      </c>
      <c r="B7021" t="s">
        <v>350</v>
      </c>
      <c r="C7021">
        <v>45319</v>
      </c>
      <c r="D7021">
        <v>83588</v>
      </c>
      <c r="E7021">
        <v>20232024</v>
      </c>
      <c r="F7021" t="s">
        <v>372</v>
      </c>
      <c r="G7021" t="s">
        <v>90</v>
      </c>
      <c r="H7021">
        <v>87</v>
      </c>
      <c r="I7021">
        <v>0</v>
      </c>
      <c r="J7021">
        <v>0</v>
      </c>
      <c r="K7021">
        <v>1</v>
      </c>
      <c r="L7021">
        <v>0</v>
      </c>
      <c r="M7021">
        <v>0</v>
      </c>
      <c r="N7021">
        <v>0</v>
      </c>
      <c r="O7021" t="s">
        <v>19</v>
      </c>
      <c r="P7021" t="str">
        <f>UPPER(Table1[[#This Row],[Venue]])</f>
        <v>HOME</v>
      </c>
    </row>
    <row r="7022" spans="1:16" hidden="1" x14ac:dyDescent="0.45">
      <c r="A7022">
        <v>40052919</v>
      </c>
      <c r="B7022" t="s">
        <v>350</v>
      </c>
      <c r="C7022">
        <v>45319</v>
      </c>
      <c r="D7022">
        <v>83588</v>
      </c>
      <c r="E7022">
        <v>20232024</v>
      </c>
      <c r="F7022" t="s">
        <v>372</v>
      </c>
      <c r="G7022" t="s">
        <v>92</v>
      </c>
      <c r="H7022">
        <v>96</v>
      </c>
      <c r="I7022">
        <v>0</v>
      </c>
      <c r="J7022">
        <v>0</v>
      </c>
      <c r="K7022">
        <v>1</v>
      </c>
      <c r="L7022">
        <v>0</v>
      </c>
      <c r="M7022">
        <v>0</v>
      </c>
      <c r="N7022">
        <v>0</v>
      </c>
      <c r="O7022" t="s">
        <v>19</v>
      </c>
      <c r="P7022" t="str">
        <f>UPPER(Table1[[#This Row],[Venue]])</f>
        <v>HOME</v>
      </c>
    </row>
    <row r="7023" spans="1:16" hidden="1" x14ac:dyDescent="0.45">
      <c r="A7023">
        <v>40052919</v>
      </c>
      <c r="B7023" t="s">
        <v>350</v>
      </c>
      <c r="C7023">
        <v>45319</v>
      </c>
      <c r="D7023">
        <v>83588</v>
      </c>
      <c r="E7023">
        <v>20232024</v>
      </c>
      <c r="F7023" t="s">
        <v>372</v>
      </c>
      <c r="G7023" t="s">
        <v>492</v>
      </c>
      <c r="H7023">
        <v>99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 t="s">
        <v>19</v>
      </c>
      <c r="P7023" t="str">
        <f>UPPER(Table1[[#This Row],[Venue]])</f>
        <v>HOME</v>
      </c>
    </row>
    <row r="7024" spans="1:16" hidden="1" x14ac:dyDescent="0.45">
      <c r="A7024">
        <v>40052919</v>
      </c>
      <c r="B7024" t="s">
        <v>350</v>
      </c>
      <c r="C7024">
        <v>45319</v>
      </c>
      <c r="D7024">
        <v>83588</v>
      </c>
      <c r="E7024">
        <v>20232024</v>
      </c>
      <c r="F7024" t="s">
        <v>372</v>
      </c>
      <c r="G7024" t="s">
        <v>283</v>
      </c>
      <c r="H7024">
        <v>2</v>
      </c>
      <c r="I7024">
        <v>2</v>
      </c>
      <c r="J7024">
        <v>2</v>
      </c>
      <c r="K7024">
        <v>1</v>
      </c>
      <c r="L7024">
        <v>0</v>
      </c>
      <c r="M7024">
        <v>0</v>
      </c>
      <c r="N7024">
        <v>0</v>
      </c>
      <c r="O7024" t="s">
        <v>40</v>
      </c>
      <c r="P7024" t="str">
        <f>UPPER(Table1[[#This Row],[Venue]])</f>
        <v>AWAY</v>
      </c>
    </row>
    <row r="7025" spans="1:16" hidden="1" x14ac:dyDescent="0.45">
      <c r="A7025">
        <v>40052919</v>
      </c>
      <c r="B7025" t="s">
        <v>350</v>
      </c>
      <c r="C7025">
        <v>45319</v>
      </c>
      <c r="D7025">
        <v>83588</v>
      </c>
      <c r="E7025">
        <v>20232024</v>
      </c>
      <c r="F7025" t="s">
        <v>372</v>
      </c>
      <c r="G7025" t="s">
        <v>284</v>
      </c>
      <c r="H7025">
        <v>14</v>
      </c>
      <c r="I7025">
        <v>2</v>
      </c>
      <c r="J7025">
        <v>1</v>
      </c>
      <c r="K7025">
        <v>1</v>
      </c>
      <c r="L7025">
        <v>1</v>
      </c>
      <c r="M7025">
        <v>0</v>
      </c>
      <c r="N7025">
        <v>0</v>
      </c>
      <c r="O7025" t="s">
        <v>40</v>
      </c>
      <c r="P7025" t="str">
        <f>UPPER(Table1[[#This Row],[Venue]])</f>
        <v>AWAY</v>
      </c>
    </row>
    <row r="7026" spans="1:16" hidden="1" x14ac:dyDescent="0.45">
      <c r="A7026">
        <v>40052919</v>
      </c>
      <c r="B7026" t="s">
        <v>350</v>
      </c>
      <c r="C7026">
        <v>45319</v>
      </c>
      <c r="D7026">
        <v>83588</v>
      </c>
      <c r="E7026">
        <v>20232024</v>
      </c>
      <c r="F7026" t="s">
        <v>372</v>
      </c>
      <c r="G7026" t="s">
        <v>98</v>
      </c>
      <c r="H7026">
        <v>16</v>
      </c>
      <c r="I7026">
        <v>3</v>
      </c>
      <c r="J7026">
        <v>1</v>
      </c>
      <c r="K7026">
        <v>1</v>
      </c>
      <c r="L7026">
        <v>2</v>
      </c>
      <c r="M7026">
        <v>0</v>
      </c>
      <c r="N7026">
        <v>0</v>
      </c>
      <c r="O7026" t="s">
        <v>40</v>
      </c>
      <c r="P7026" t="str">
        <f>UPPER(Table1[[#This Row],[Venue]])</f>
        <v>AWAY</v>
      </c>
    </row>
    <row r="7027" spans="1:16" hidden="1" x14ac:dyDescent="0.45">
      <c r="A7027">
        <v>40052919</v>
      </c>
      <c r="B7027" t="s">
        <v>350</v>
      </c>
      <c r="C7027">
        <v>45319</v>
      </c>
      <c r="D7027">
        <v>83588</v>
      </c>
      <c r="E7027">
        <v>20232024</v>
      </c>
      <c r="F7027" t="s">
        <v>372</v>
      </c>
      <c r="G7027" t="s">
        <v>95</v>
      </c>
      <c r="H7027">
        <v>20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 t="s">
        <v>40</v>
      </c>
      <c r="P7027" t="str">
        <f>UPPER(Table1[[#This Row],[Venue]])</f>
        <v>AWAY</v>
      </c>
    </row>
    <row r="7028" spans="1:16" hidden="1" x14ac:dyDescent="0.45">
      <c r="A7028">
        <v>40052919</v>
      </c>
      <c r="B7028" t="s">
        <v>350</v>
      </c>
      <c r="C7028">
        <v>45319</v>
      </c>
      <c r="D7028">
        <v>83588</v>
      </c>
      <c r="E7028">
        <v>20232024</v>
      </c>
      <c r="F7028" t="s">
        <v>372</v>
      </c>
      <c r="G7028" t="s">
        <v>494</v>
      </c>
      <c r="H7028">
        <v>23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 t="s">
        <v>40</v>
      </c>
      <c r="P7028" t="str">
        <f>UPPER(Table1[[#This Row],[Venue]])</f>
        <v>AWAY</v>
      </c>
    </row>
    <row r="7029" spans="1:16" hidden="1" x14ac:dyDescent="0.45">
      <c r="A7029">
        <v>40052919</v>
      </c>
      <c r="B7029" t="s">
        <v>350</v>
      </c>
      <c r="C7029">
        <v>45319</v>
      </c>
      <c r="D7029">
        <v>83588</v>
      </c>
      <c r="E7029">
        <v>20232024</v>
      </c>
      <c r="F7029" t="s">
        <v>372</v>
      </c>
      <c r="G7029" t="s">
        <v>97</v>
      </c>
      <c r="H7029">
        <v>24</v>
      </c>
      <c r="I7029">
        <v>1</v>
      </c>
      <c r="J7029">
        <v>0</v>
      </c>
      <c r="K7029">
        <v>1</v>
      </c>
      <c r="L7029">
        <v>1</v>
      </c>
      <c r="M7029">
        <v>0</v>
      </c>
      <c r="N7029">
        <v>0</v>
      </c>
      <c r="O7029" t="s">
        <v>40</v>
      </c>
      <c r="P7029" t="str">
        <f>UPPER(Table1[[#This Row],[Venue]])</f>
        <v>AWAY</v>
      </c>
    </row>
    <row r="7030" spans="1:16" hidden="1" x14ac:dyDescent="0.45">
      <c r="A7030">
        <v>40052919</v>
      </c>
      <c r="B7030" t="s">
        <v>350</v>
      </c>
      <c r="C7030">
        <v>45319</v>
      </c>
      <c r="D7030">
        <v>83588</v>
      </c>
      <c r="E7030">
        <v>20232024</v>
      </c>
      <c r="F7030" t="s">
        <v>372</v>
      </c>
      <c r="G7030" t="s">
        <v>101</v>
      </c>
      <c r="H7030">
        <v>28</v>
      </c>
      <c r="I7030">
        <v>0</v>
      </c>
      <c r="J7030">
        <v>0</v>
      </c>
      <c r="K7030">
        <v>1</v>
      </c>
      <c r="L7030">
        <v>0</v>
      </c>
      <c r="M7030">
        <v>0</v>
      </c>
      <c r="N7030">
        <v>0</v>
      </c>
      <c r="O7030" t="s">
        <v>40</v>
      </c>
      <c r="P7030" t="str">
        <f>UPPER(Table1[[#This Row],[Venue]])</f>
        <v>AWAY</v>
      </c>
    </row>
    <row r="7031" spans="1:16" hidden="1" x14ac:dyDescent="0.45">
      <c r="A7031">
        <v>40052919</v>
      </c>
      <c r="B7031" t="s">
        <v>350</v>
      </c>
      <c r="C7031">
        <v>45319</v>
      </c>
      <c r="D7031">
        <v>83588</v>
      </c>
      <c r="E7031">
        <v>20232024</v>
      </c>
      <c r="F7031" t="s">
        <v>372</v>
      </c>
      <c r="G7031" t="s">
        <v>495</v>
      </c>
      <c r="H7031">
        <v>35</v>
      </c>
      <c r="I7031">
        <v>1</v>
      </c>
      <c r="J7031">
        <v>1</v>
      </c>
      <c r="K7031">
        <v>1</v>
      </c>
      <c r="L7031">
        <v>0</v>
      </c>
      <c r="M7031">
        <v>0</v>
      </c>
      <c r="N7031">
        <v>0</v>
      </c>
      <c r="O7031" t="s">
        <v>40</v>
      </c>
      <c r="P7031" t="str">
        <f>UPPER(Table1[[#This Row],[Venue]])</f>
        <v>AWAY</v>
      </c>
    </row>
    <row r="7032" spans="1:16" hidden="1" x14ac:dyDescent="0.45">
      <c r="A7032">
        <v>40052919</v>
      </c>
      <c r="B7032" t="s">
        <v>350</v>
      </c>
      <c r="C7032">
        <v>45319</v>
      </c>
      <c r="D7032">
        <v>83588</v>
      </c>
      <c r="E7032">
        <v>20232024</v>
      </c>
      <c r="F7032" t="s">
        <v>372</v>
      </c>
      <c r="G7032" t="s">
        <v>104</v>
      </c>
      <c r="H7032">
        <v>48</v>
      </c>
      <c r="I7032">
        <v>1</v>
      </c>
      <c r="J7032">
        <v>1</v>
      </c>
      <c r="K7032">
        <v>1</v>
      </c>
      <c r="L7032">
        <v>0</v>
      </c>
      <c r="M7032">
        <v>0</v>
      </c>
      <c r="N7032">
        <v>0</v>
      </c>
      <c r="O7032" t="s">
        <v>40</v>
      </c>
      <c r="P7032" t="str">
        <f>UPPER(Table1[[#This Row],[Venue]])</f>
        <v>AWAY</v>
      </c>
    </row>
    <row r="7033" spans="1:16" hidden="1" x14ac:dyDescent="0.45">
      <c r="A7033">
        <v>40052919</v>
      </c>
      <c r="B7033" t="s">
        <v>350</v>
      </c>
      <c r="C7033">
        <v>45319</v>
      </c>
      <c r="D7033">
        <v>83588</v>
      </c>
      <c r="E7033">
        <v>20232024</v>
      </c>
      <c r="F7033" t="s">
        <v>372</v>
      </c>
      <c r="G7033" t="s">
        <v>108</v>
      </c>
      <c r="H7033">
        <v>88</v>
      </c>
      <c r="I7033">
        <v>1</v>
      </c>
      <c r="J7033">
        <v>0</v>
      </c>
      <c r="K7033">
        <v>1</v>
      </c>
      <c r="L7033">
        <v>1</v>
      </c>
      <c r="M7033">
        <v>0</v>
      </c>
      <c r="N7033">
        <v>2</v>
      </c>
      <c r="O7033" t="s">
        <v>40</v>
      </c>
      <c r="P7033" t="str">
        <f>UPPER(Table1[[#This Row],[Venue]])</f>
        <v>AWAY</v>
      </c>
    </row>
    <row r="7034" spans="1:16" hidden="1" x14ac:dyDescent="0.45">
      <c r="A7034">
        <v>40052919</v>
      </c>
      <c r="B7034" t="s">
        <v>350</v>
      </c>
      <c r="C7034">
        <v>45319</v>
      </c>
      <c r="D7034">
        <v>83588</v>
      </c>
      <c r="E7034">
        <v>20232024</v>
      </c>
      <c r="F7034" t="s">
        <v>372</v>
      </c>
      <c r="G7034" t="s">
        <v>37</v>
      </c>
      <c r="H7034">
        <v>90</v>
      </c>
      <c r="I7034">
        <v>2</v>
      </c>
      <c r="J7034">
        <v>0</v>
      </c>
      <c r="K7034">
        <v>1</v>
      </c>
      <c r="L7034">
        <v>2</v>
      </c>
      <c r="M7034">
        <v>0</v>
      </c>
      <c r="N7034">
        <v>0</v>
      </c>
      <c r="O7034" t="s">
        <v>40</v>
      </c>
      <c r="P7034" t="str">
        <f>UPPER(Table1[[#This Row],[Venue]])</f>
        <v>AWAY</v>
      </c>
    </row>
    <row r="7035" spans="1:16" hidden="1" x14ac:dyDescent="0.45">
      <c r="A7035">
        <v>40052919</v>
      </c>
      <c r="B7035" t="s">
        <v>350</v>
      </c>
      <c r="C7035">
        <v>45319</v>
      </c>
      <c r="D7035">
        <v>83588</v>
      </c>
      <c r="E7035">
        <v>20232024</v>
      </c>
      <c r="F7035" t="s">
        <v>372</v>
      </c>
      <c r="G7035" t="s">
        <v>109</v>
      </c>
      <c r="H7035">
        <v>91</v>
      </c>
      <c r="I7035">
        <v>2</v>
      </c>
      <c r="J7035">
        <v>1</v>
      </c>
      <c r="K7035">
        <v>1</v>
      </c>
      <c r="L7035">
        <v>1</v>
      </c>
      <c r="M7035">
        <v>0</v>
      </c>
      <c r="N7035">
        <v>0</v>
      </c>
      <c r="O7035" t="s">
        <v>40</v>
      </c>
      <c r="P7035" t="str">
        <f>UPPER(Table1[[#This Row],[Venue]])</f>
        <v>AWAY</v>
      </c>
    </row>
    <row r="7036" spans="1:16" hidden="1" x14ac:dyDescent="0.45">
      <c r="A7036">
        <v>40052919</v>
      </c>
      <c r="B7036" t="s">
        <v>350</v>
      </c>
      <c r="C7036">
        <v>45319</v>
      </c>
      <c r="D7036">
        <v>83588</v>
      </c>
      <c r="E7036">
        <v>20232024</v>
      </c>
      <c r="F7036" t="s">
        <v>372</v>
      </c>
      <c r="G7036" t="s">
        <v>110</v>
      </c>
      <c r="H7036">
        <v>98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0</v>
      </c>
      <c r="O7036" t="s">
        <v>40</v>
      </c>
      <c r="P7036" t="str">
        <f>UPPER(Table1[[#This Row],[Venue]])</f>
        <v>AWAY</v>
      </c>
    </row>
    <row r="7037" spans="1:16" hidden="1" x14ac:dyDescent="0.45">
      <c r="A7037">
        <v>40052952</v>
      </c>
      <c r="B7037" t="s">
        <v>589</v>
      </c>
      <c r="C7037">
        <v>45319</v>
      </c>
      <c r="D7037">
        <v>83621</v>
      </c>
      <c r="E7037">
        <v>20232024</v>
      </c>
      <c r="F7037" t="s">
        <v>418</v>
      </c>
      <c r="G7037" t="s">
        <v>376</v>
      </c>
      <c r="H7037">
        <v>2</v>
      </c>
      <c r="I7037">
        <v>0</v>
      </c>
      <c r="J7037">
        <v>0</v>
      </c>
      <c r="K7037">
        <v>1</v>
      </c>
      <c r="L7037">
        <v>0</v>
      </c>
      <c r="M7037">
        <v>0</v>
      </c>
      <c r="N7037">
        <v>0</v>
      </c>
      <c r="O7037" t="s">
        <v>19</v>
      </c>
      <c r="P7037" t="str">
        <f>UPPER(Table1[[#This Row],[Venue]])</f>
        <v>HOME</v>
      </c>
    </row>
    <row r="7038" spans="1:16" hidden="1" x14ac:dyDescent="0.45">
      <c r="A7038">
        <v>40052952</v>
      </c>
      <c r="B7038" t="s">
        <v>589</v>
      </c>
      <c r="C7038">
        <v>45319</v>
      </c>
      <c r="D7038">
        <v>83621</v>
      </c>
      <c r="E7038">
        <v>20232024</v>
      </c>
      <c r="F7038" t="s">
        <v>418</v>
      </c>
      <c r="G7038" t="s">
        <v>334</v>
      </c>
      <c r="H7038">
        <v>6</v>
      </c>
      <c r="I7038">
        <v>3</v>
      </c>
      <c r="J7038">
        <v>1</v>
      </c>
      <c r="K7038">
        <v>1</v>
      </c>
      <c r="L7038">
        <v>2</v>
      </c>
      <c r="M7038">
        <v>0</v>
      </c>
      <c r="N7038">
        <v>0</v>
      </c>
      <c r="O7038" t="s">
        <v>19</v>
      </c>
      <c r="P7038" t="str">
        <f>UPPER(Table1[[#This Row],[Venue]])</f>
        <v>HOME</v>
      </c>
    </row>
    <row r="7039" spans="1:16" hidden="1" x14ac:dyDescent="0.45">
      <c r="A7039">
        <v>40052952</v>
      </c>
      <c r="B7039" t="s">
        <v>589</v>
      </c>
      <c r="C7039">
        <v>45319</v>
      </c>
      <c r="D7039">
        <v>83621</v>
      </c>
      <c r="E7039">
        <v>20232024</v>
      </c>
      <c r="F7039" t="s">
        <v>418</v>
      </c>
      <c r="G7039" t="s">
        <v>136</v>
      </c>
      <c r="H7039">
        <v>17</v>
      </c>
      <c r="I7039">
        <v>1</v>
      </c>
      <c r="J7039">
        <v>1</v>
      </c>
      <c r="K7039">
        <v>1</v>
      </c>
      <c r="L7039">
        <v>0</v>
      </c>
      <c r="M7039">
        <v>0</v>
      </c>
      <c r="N7039">
        <v>2</v>
      </c>
      <c r="O7039" t="s">
        <v>19</v>
      </c>
      <c r="P7039" t="str">
        <f>UPPER(Table1[[#This Row],[Venue]])</f>
        <v>HOME</v>
      </c>
    </row>
    <row r="7040" spans="1:16" hidden="1" x14ac:dyDescent="0.45">
      <c r="A7040">
        <v>40052952</v>
      </c>
      <c r="B7040" t="s">
        <v>589</v>
      </c>
      <c r="C7040">
        <v>45319</v>
      </c>
      <c r="D7040">
        <v>83621</v>
      </c>
      <c r="E7040">
        <v>20232024</v>
      </c>
      <c r="F7040" t="s">
        <v>418</v>
      </c>
      <c r="G7040" t="s">
        <v>570</v>
      </c>
      <c r="H7040">
        <v>20</v>
      </c>
      <c r="I7040">
        <v>0</v>
      </c>
      <c r="J7040">
        <v>0</v>
      </c>
      <c r="K7040">
        <v>1</v>
      </c>
      <c r="L7040">
        <v>0</v>
      </c>
      <c r="M7040">
        <v>0</v>
      </c>
      <c r="N7040">
        <v>0</v>
      </c>
      <c r="O7040" t="s">
        <v>19</v>
      </c>
      <c r="P7040" t="str">
        <f>UPPER(Table1[[#This Row],[Venue]])</f>
        <v>HOME</v>
      </c>
    </row>
    <row r="7041" spans="1:16" hidden="1" x14ac:dyDescent="0.45">
      <c r="A7041">
        <v>40052952</v>
      </c>
      <c r="B7041" t="s">
        <v>589</v>
      </c>
      <c r="C7041">
        <v>45319</v>
      </c>
      <c r="D7041">
        <v>83621</v>
      </c>
      <c r="E7041">
        <v>20232024</v>
      </c>
      <c r="F7041" t="s">
        <v>418</v>
      </c>
      <c r="G7041" t="s">
        <v>137</v>
      </c>
      <c r="H7041">
        <v>22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 t="s">
        <v>19</v>
      </c>
      <c r="P7041" t="str">
        <f>UPPER(Table1[[#This Row],[Venue]])</f>
        <v>HOME</v>
      </c>
    </row>
    <row r="7042" spans="1:16" hidden="1" x14ac:dyDescent="0.45">
      <c r="A7042">
        <v>40052952</v>
      </c>
      <c r="B7042" t="s">
        <v>589</v>
      </c>
      <c r="C7042">
        <v>45319</v>
      </c>
      <c r="D7042">
        <v>83621</v>
      </c>
      <c r="E7042">
        <v>20232024</v>
      </c>
      <c r="F7042" t="s">
        <v>418</v>
      </c>
      <c r="G7042" t="s">
        <v>138</v>
      </c>
      <c r="H7042">
        <v>23</v>
      </c>
      <c r="I7042">
        <v>3</v>
      </c>
      <c r="J7042">
        <v>0</v>
      </c>
      <c r="K7042">
        <v>1</v>
      </c>
      <c r="L7042">
        <v>3</v>
      </c>
      <c r="M7042">
        <v>0</v>
      </c>
      <c r="N7042">
        <v>4</v>
      </c>
      <c r="O7042" t="s">
        <v>19</v>
      </c>
      <c r="P7042" t="str">
        <f>UPPER(Table1[[#This Row],[Venue]])</f>
        <v>HOME</v>
      </c>
    </row>
    <row r="7043" spans="1:16" hidden="1" x14ac:dyDescent="0.45">
      <c r="A7043">
        <v>40052952</v>
      </c>
      <c r="B7043" t="s">
        <v>589</v>
      </c>
      <c r="C7043">
        <v>45319</v>
      </c>
      <c r="D7043">
        <v>83621</v>
      </c>
      <c r="E7043">
        <v>20232024</v>
      </c>
      <c r="F7043" t="s">
        <v>418</v>
      </c>
      <c r="G7043" t="s">
        <v>139</v>
      </c>
      <c r="H7043">
        <v>27</v>
      </c>
      <c r="I7043">
        <v>0</v>
      </c>
      <c r="J7043">
        <v>0</v>
      </c>
      <c r="K7043">
        <v>1</v>
      </c>
      <c r="L7043">
        <v>0</v>
      </c>
      <c r="M7043">
        <v>0</v>
      </c>
      <c r="N7043">
        <v>2</v>
      </c>
      <c r="O7043" t="s">
        <v>19</v>
      </c>
      <c r="P7043" t="str">
        <f>UPPER(Table1[[#This Row],[Venue]])</f>
        <v>HOME</v>
      </c>
    </row>
    <row r="7044" spans="1:16" hidden="1" x14ac:dyDescent="0.45">
      <c r="A7044">
        <v>40052952</v>
      </c>
      <c r="B7044" t="s">
        <v>589</v>
      </c>
      <c r="C7044">
        <v>45319</v>
      </c>
      <c r="D7044">
        <v>83621</v>
      </c>
      <c r="E7044">
        <v>20232024</v>
      </c>
      <c r="F7044" t="s">
        <v>418</v>
      </c>
      <c r="G7044" t="s">
        <v>248</v>
      </c>
      <c r="H7044">
        <v>29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 t="s">
        <v>19</v>
      </c>
      <c r="P7044" t="str">
        <f>UPPER(Table1[[#This Row],[Venue]])</f>
        <v>HOME</v>
      </c>
    </row>
    <row r="7045" spans="1:16" hidden="1" x14ac:dyDescent="0.45">
      <c r="A7045">
        <v>40052952</v>
      </c>
      <c r="B7045" t="s">
        <v>589</v>
      </c>
      <c r="C7045">
        <v>45319</v>
      </c>
      <c r="D7045">
        <v>83621</v>
      </c>
      <c r="E7045">
        <v>20232024</v>
      </c>
      <c r="F7045" t="s">
        <v>418</v>
      </c>
      <c r="G7045" t="s">
        <v>266</v>
      </c>
      <c r="H7045">
        <v>31</v>
      </c>
      <c r="I7045">
        <v>0</v>
      </c>
      <c r="J7045">
        <v>0</v>
      </c>
      <c r="K7045">
        <v>1</v>
      </c>
      <c r="L7045">
        <v>0</v>
      </c>
      <c r="M7045">
        <v>0</v>
      </c>
      <c r="N7045">
        <v>0</v>
      </c>
      <c r="O7045" t="s">
        <v>19</v>
      </c>
      <c r="P7045" t="str">
        <f>UPPER(Table1[[#This Row],[Venue]])</f>
        <v>HOME</v>
      </c>
    </row>
    <row r="7046" spans="1:16" hidden="1" x14ac:dyDescent="0.45">
      <c r="A7046">
        <v>40052952</v>
      </c>
      <c r="B7046" t="s">
        <v>589</v>
      </c>
      <c r="C7046">
        <v>45319</v>
      </c>
      <c r="D7046">
        <v>83621</v>
      </c>
      <c r="E7046">
        <v>20232024</v>
      </c>
      <c r="F7046" t="s">
        <v>418</v>
      </c>
      <c r="G7046" t="s">
        <v>380</v>
      </c>
      <c r="H7046">
        <v>52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0</v>
      </c>
      <c r="O7046" t="s">
        <v>19</v>
      </c>
      <c r="P7046" t="str">
        <f>UPPER(Table1[[#This Row],[Venue]])</f>
        <v>HOME</v>
      </c>
    </row>
    <row r="7047" spans="1:16" hidden="1" x14ac:dyDescent="0.45">
      <c r="A7047">
        <v>40052952</v>
      </c>
      <c r="B7047" t="s">
        <v>589</v>
      </c>
      <c r="C7047">
        <v>45319</v>
      </c>
      <c r="D7047">
        <v>83621</v>
      </c>
      <c r="E7047">
        <v>20232024</v>
      </c>
      <c r="F7047" t="s">
        <v>418</v>
      </c>
      <c r="G7047" t="s">
        <v>142</v>
      </c>
      <c r="H7047">
        <v>69</v>
      </c>
      <c r="I7047">
        <v>0</v>
      </c>
      <c r="J7047">
        <v>0</v>
      </c>
      <c r="K7047">
        <v>1</v>
      </c>
      <c r="L7047">
        <v>0</v>
      </c>
      <c r="M7047">
        <v>0</v>
      </c>
      <c r="N7047">
        <v>0</v>
      </c>
      <c r="O7047" t="s">
        <v>19</v>
      </c>
      <c r="P7047" t="str">
        <f>UPPER(Table1[[#This Row],[Venue]])</f>
        <v>HOME</v>
      </c>
    </row>
    <row r="7048" spans="1:16" hidden="1" x14ac:dyDescent="0.45">
      <c r="A7048">
        <v>40052952</v>
      </c>
      <c r="B7048" t="s">
        <v>589</v>
      </c>
      <c r="C7048">
        <v>45319</v>
      </c>
      <c r="D7048">
        <v>83621</v>
      </c>
      <c r="E7048">
        <v>20232024</v>
      </c>
      <c r="F7048" t="s">
        <v>418</v>
      </c>
      <c r="G7048" t="s">
        <v>143</v>
      </c>
      <c r="H7048">
        <v>71</v>
      </c>
      <c r="I7048">
        <v>1</v>
      </c>
      <c r="J7048">
        <v>0</v>
      </c>
      <c r="K7048">
        <v>1</v>
      </c>
      <c r="L7048">
        <v>1</v>
      </c>
      <c r="M7048">
        <v>0</v>
      </c>
      <c r="N7048">
        <v>0</v>
      </c>
      <c r="O7048" t="s">
        <v>19</v>
      </c>
      <c r="P7048" t="str">
        <f>UPPER(Table1[[#This Row],[Venue]])</f>
        <v>HOME</v>
      </c>
    </row>
    <row r="7049" spans="1:16" hidden="1" x14ac:dyDescent="0.45">
      <c r="A7049">
        <v>40052952</v>
      </c>
      <c r="B7049" t="s">
        <v>589</v>
      </c>
      <c r="C7049">
        <v>45319</v>
      </c>
      <c r="D7049">
        <v>83621</v>
      </c>
      <c r="E7049">
        <v>20232024</v>
      </c>
      <c r="F7049" t="s">
        <v>418</v>
      </c>
      <c r="G7049" t="s">
        <v>389</v>
      </c>
      <c r="H7049">
        <v>77</v>
      </c>
      <c r="I7049">
        <v>0</v>
      </c>
      <c r="J7049">
        <v>0</v>
      </c>
      <c r="K7049">
        <v>1</v>
      </c>
      <c r="L7049">
        <v>0</v>
      </c>
      <c r="M7049">
        <v>0</v>
      </c>
      <c r="N7049">
        <v>0</v>
      </c>
      <c r="O7049" t="s">
        <v>19</v>
      </c>
      <c r="P7049" t="str">
        <f>UPPER(Table1[[#This Row],[Venue]])</f>
        <v>HOME</v>
      </c>
    </row>
    <row r="7050" spans="1:16" hidden="1" x14ac:dyDescent="0.45">
      <c r="A7050">
        <v>40052952</v>
      </c>
      <c r="B7050" t="s">
        <v>589</v>
      </c>
      <c r="C7050">
        <v>45319</v>
      </c>
      <c r="D7050">
        <v>83621</v>
      </c>
      <c r="E7050">
        <v>20232024</v>
      </c>
      <c r="F7050" t="s">
        <v>418</v>
      </c>
      <c r="G7050" t="s">
        <v>388</v>
      </c>
      <c r="H7050">
        <v>79</v>
      </c>
      <c r="I7050">
        <v>2</v>
      </c>
      <c r="J7050">
        <v>1</v>
      </c>
      <c r="K7050">
        <v>1</v>
      </c>
      <c r="L7050">
        <v>1</v>
      </c>
      <c r="M7050">
        <v>0</v>
      </c>
      <c r="N7050">
        <v>4</v>
      </c>
      <c r="O7050" t="s">
        <v>19</v>
      </c>
      <c r="P7050" t="str">
        <f>UPPER(Table1[[#This Row],[Venue]])</f>
        <v>HOME</v>
      </c>
    </row>
    <row r="7051" spans="1:16" hidden="1" x14ac:dyDescent="0.45">
      <c r="A7051">
        <v>40052952</v>
      </c>
      <c r="B7051" t="s">
        <v>589</v>
      </c>
      <c r="C7051">
        <v>45319</v>
      </c>
      <c r="D7051">
        <v>83621</v>
      </c>
      <c r="E7051">
        <v>20232024</v>
      </c>
      <c r="F7051" t="s">
        <v>418</v>
      </c>
      <c r="G7051" t="s">
        <v>145</v>
      </c>
      <c r="H7051">
        <v>88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0</v>
      </c>
      <c r="O7051" t="s">
        <v>19</v>
      </c>
      <c r="P7051" t="str">
        <f>UPPER(Table1[[#This Row],[Venue]])</f>
        <v>HOME</v>
      </c>
    </row>
    <row r="7052" spans="1:16" hidden="1" x14ac:dyDescent="0.45">
      <c r="A7052">
        <v>40052952</v>
      </c>
      <c r="B7052" t="s">
        <v>589</v>
      </c>
      <c r="C7052">
        <v>45319</v>
      </c>
      <c r="D7052">
        <v>83621</v>
      </c>
      <c r="E7052">
        <v>20232024</v>
      </c>
      <c r="F7052" t="s">
        <v>418</v>
      </c>
      <c r="G7052" t="s">
        <v>147</v>
      </c>
      <c r="H7052">
        <v>92</v>
      </c>
      <c r="I7052">
        <v>4</v>
      </c>
      <c r="J7052">
        <v>3</v>
      </c>
      <c r="K7052">
        <v>1</v>
      </c>
      <c r="L7052">
        <v>1</v>
      </c>
      <c r="M7052">
        <v>0</v>
      </c>
      <c r="N7052">
        <v>0</v>
      </c>
      <c r="O7052" t="s">
        <v>19</v>
      </c>
      <c r="P7052" t="str">
        <f>UPPER(Table1[[#This Row],[Venue]])</f>
        <v>HOME</v>
      </c>
    </row>
    <row r="7053" spans="1:16" hidden="1" x14ac:dyDescent="0.45">
      <c r="A7053">
        <v>40052952</v>
      </c>
      <c r="B7053" t="s">
        <v>589</v>
      </c>
      <c r="C7053">
        <v>45319</v>
      </c>
      <c r="D7053">
        <v>83621</v>
      </c>
      <c r="E7053">
        <v>20232024</v>
      </c>
      <c r="F7053" t="s">
        <v>418</v>
      </c>
      <c r="G7053" t="s">
        <v>390</v>
      </c>
      <c r="H7053">
        <v>94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 t="s">
        <v>19</v>
      </c>
      <c r="P7053" t="str">
        <f>UPPER(Table1[[#This Row],[Venue]])</f>
        <v>HOME</v>
      </c>
    </row>
    <row r="7054" spans="1:16" hidden="1" x14ac:dyDescent="0.45">
      <c r="A7054">
        <v>40052952</v>
      </c>
      <c r="B7054" t="s">
        <v>589</v>
      </c>
      <c r="C7054">
        <v>45319</v>
      </c>
      <c r="D7054">
        <v>83621</v>
      </c>
      <c r="E7054">
        <v>20232024</v>
      </c>
      <c r="F7054" t="s">
        <v>418</v>
      </c>
      <c r="G7054" t="s">
        <v>148</v>
      </c>
      <c r="H7054">
        <v>95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  <c r="O7054" t="s">
        <v>19</v>
      </c>
      <c r="P7054" t="str">
        <f>UPPER(Table1[[#This Row],[Venue]])</f>
        <v>HOME</v>
      </c>
    </row>
    <row r="7055" spans="1:16" hidden="1" x14ac:dyDescent="0.45">
      <c r="A7055">
        <v>40052952</v>
      </c>
      <c r="B7055" t="s">
        <v>589</v>
      </c>
      <c r="C7055">
        <v>45319</v>
      </c>
      <c r="D7055">
        <v>83621</v>
      </c>
      <c r="E7055">
        <v>20232024</v>
      </c>
      <c r="F7055" t="s">
        <v>418</v>
      </c>
      <c r="G7055" t="s">
        <v>149</v>
      </c>
      <c r="H7055">
        <v>98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0</v>
      </c>
      <c r="O7055" t="s">
        <v>19</v>
      </c>
      <c r="P7055" t="str">
        <f>UPPER(Table1[[#This Row],[Venue]])</f>
        <v>HOME</v>
      </c>
    </row>
    <row r="7056" spans="1:16" hidden="1" x14ac:dyDescent="0.45">
      <c r="A7056">
        <v>40052952</v>
      </c>
      <c r="B7056" t="s">
        <v>589</v>
      </c>
      <c r="C7056">
        <v>45319</v>
      </c>
      <c r="D7056">
        <v>83621</v>
      </c>
      <c r="E7056">
        <v>20232024</v>
      </c>
      <c r="F7056" t="s">
        <v>418</v>
      </c>
      <c r="G7056" t="s">
        <v>586</v>
      </c>
      <c r="H7056">
        <v>1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0</v>
      </c>
      <c r="O7056" t="s">
        <v>40</v>
      </c>
      <c r="P7056" t="str">
        <f>UPPER(Table1[[#This Row],[Venue]])</f>
        <v>AWAY</v>
      </c>
    </row>
    <row r="7057" spans="1:16" hidden="1" x14ac:dyDescent="0.45">
      <c r="A7057">
        <v>40052952</v>
      </c>
      <c r="B7057" t="s">
        <v>589</v>
      </c>
      <c r="C7057">
        <v>45319</v>
      </c>
      <c r="D7057">
        <v>83621</v>
      </c>
      <c r="E7057">
        <v>20232024</v>
      </c>
      <c r="F7057" t="s">
        <v>418</v>
      </c>
      <c r="G7057" t="s">
        <v>240</v>
      </c>
      <c r="H7057">
        <v>3</v>
      </c>
      <c r="I7057">
        <v>2</v>
      </c>
      <c r="J7057">
        <v>1</v>
      </c>
      <c r="K7057">
        <v>1</v>
      </c>
      <c r="L7057">
        <v>1</v>
      </c>
      <c r="M7057">
        <v>0</v>
      </c>
      <c r="N7057">
        <v>0</v>
      </c>
      <c r="O7057" t="s">
        <v>40</v>
      </c>
      <c r="P7057" t="str">
        <f>UPPER(Table1[[#This Row],[Venue]])</f>
        <v>AWAY</v>
      </c>
    </row>
    <row r="7058" spans="1:16" hidden="1" x14ac:dyDescent="0.45">
      <c r="A7058">
        <v>40052952</v>
      </c>
      <c r="B7058" t="s">
        <v>589</v>
      </c>
      <c r="C7058">
        <v>45319</v>
      </c>
      <c r="D7058">
        <v>83621</v>
      </c>
      <c r="E7058">
        <v>20232024</v>
      </c>
      <c r="F7058" t="s">
        <v>418</v>
      </c>
      <c r="G7058" t="s">
        <v>241</v>
      </c>
      <c r="H7058">
        <v>4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0</v>
      </c>
      <c r="O7058" t="s">
        <v>40</v>
      </c>
      <c r="P7058" t="str">
        <f>UPPER(Table1[[#This Row],[Venue]])</f>
        <v>AWAY</v>
      </c>
    </row>
    <row r="7059" spans="1:16" hidden="1" x14ac:dyDescent="0.45">
      <c r="A7059">
        <v>40052952</v>
      </c>
      <c r="B7059" t="s">
        <v>589</v>
      </c>
      <c r="C7059">
        <v>45319</v>
      </c>
      <c r="D7059">
        <v>83621</v>
      </c>
      <c r="E7059">
        <v>20232024</v>
      </c>
      <c r="F7059" t="s">
        <v>418</v>
      </c>
      <c r="G7059" t="s">
        <v>398</v>
      </c>
      <c r="H7059">
        <v>5</v>
      </c>
      <c r="I7059">
        <v>1</v>
      </c>
      <c r="J7059">
        <v>0</v>
      </c>
      <c r="K7059">
        <v>1</v>
      </c>
      <c r="L7059">
        <v>1</v>
      </c>
      <c r="M7059">
        <v>0</v>
      </c>
      <c r="N7059">
        <v>0</v>
      </c>
      <c r="O7059" t="s">
        <v>40</v>
      </c>
      <c r="P7059" t="str">
        <f>UPPER(Table1[[#This Row],[Venue]])</f>
        <v>AWAY</v>
      </c>
    </row>
    <row r="7060" spans="1:16" hidden="1" x14ac:dyDescent="0.45">
      <c r="A7060">
        <v>40052952</v>
      </c>
      <c r="B7060" t="s">
        <v>589</v>
      </c>
      <c r="C7060">
        <v>45319</v>
      </c>
      <c r="D7060">
        <v>83621</v>
      </c>
      <c r="E7060">
        <v>20232024</v>
      </c>
      <c r="F7060" t="s">
        <v>418</v>
      </c>
      <c r="G7060" t="s">
        <v>253</v>
      </c>
      <c r="H7060">
        <v>6</v>
      </c>
      <c r="I7060">
        <v>0</v>
      </c>
      <c r="J7060">
        <v>0</v>
      </c>
      <c r="K7060">
        <v>1</v>
      </c>
      <c r="L7060">
        <v>0</v>
      </c>
      <c r="M7060">
        <v>1</v>
      </c>
      <c r="N7060">
        <v>2</v>
      </c>
      <c r="O7060" t="s">
        <v>40</v>
      </c>
      <c r="P7060" t="str">
        <f>UPPER(Table1[[#This Row],[Venue]])</f>
        <v>AWAY</v>
      </c>
    </row>
    <row r="7061" spans="1:16" hidden="1" x14ac:dyDescent="0.45">
      <c r="A7061">
        <v>40052952</v>
      </c>
      <c r="B7061" t="s">
        <v>589</v>
      </c>
      <c r="C7061">
        <v>45319</v>
      </c>
      <c r="D7061">
        <v>83621</v>
      </c>
      <c r="E7061">
        <v>20232024</v>
      </c>
      <c r="F7061" t="s">
        <v>418</v>
      </c>
      <c r="G7061" t="s">
        <v>59</v>
      </c>
      <c r="H7061">
        <v>9</v>
      </c>
      <c r="I7061">
        <v>4</v>
      </c>
      <c r="J7061">
        <v>2</v>
      </c>
      <c r="K7061">
        <v>1</v>
      </c>
      <c r="L7061">
        <v>2</v>
      </c>
      <c r="M7061">
        <v>0</v>
      </c>
      <c r="N7061">
        <v>2</v>
      </c>
      <c r="O7061" t="s">
        <v>40</v>
      </c>
      <c r="P7061" t="str">
        <f>UPPER(Table1[[#This Row],[Venue]])</f>
        <v>AWAY</v>
      </c>
    </row>
    <row r="7062" spans="1:16" hidden="1" x14ac:dyDescent="0.45">
      <c r="A7062">
        <v>40052952</v>
      </c>
      <c r="B7062" t="s">
        <v>589</v>
      </c>
      <c r="C7062">
        <v>45319</v>
      </c>
      <c r="D7062">
        <v>83621</v>
      </c>
      <c r="E7062">
        <v>20232024</v>
      </c>
      <c r="F7062" t="s">
        <v>418</v>
      </c>
      <c r="G7062" t="s">
        <v>245</v>
      </c>
      <c r="H7062">
        <v>10</v>
      </c>
      <c r="I7062">
        <v>1</v>
      </c>
      <c r="J7062">
        <v>0</v>
      </c>
      <c r="K7062">
        <v>1</v>
      </c>
      <c r="L7062">
        <v>1</v>
      </c>
      <c r="M7062">
        <v>0</v>
      </c>
      <c r="N7062">
        <v>0</v>
      </c>
      <c r="O7062" t="s">
        <v>40</v>
      </c>
      <c r="P7062" t="str">
        <f>UPPER(Table1[[#This Row],[Venue]])</f>
        <v>AWAY</v>
      </c>
    </row>
    <row r="7063" spans="1:16" hidden="1" x14ac:dyDescent="0.45">
      <c r="A7063">
        <v>40052952</v>
      </c>
      <c r="B7063" t="s">
        <v>589</v>
      </c>
      <c r="C7063">
        <v>45319</v>
      </c>
      <c r="D7063">
        <v>83621</v>
      </c>
      <c r="E7063">
        <v>20232024</v>
      </c>
      <c r="F7063" t="s">
        <v>418</v>
      </c>
      <c r="G7063" t="s">
        <v>244</v>
      </c>
      <c r="H7063">
        <v>11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0</v>
      </c>
      <c r="O7063" t="s">
        <v>40</v>
      </c>
      <c r="P7063" t="str">
        <f>UPPER(Table1[[#This Row],[Venue]])</f>
        <v>AWAY</v>
      </c>
    </row>
    <row r="7064" spans="1:16" hidden="1" x14ac:dyDescent="0.45">
      <c r="A7064">
        <v>40052952</v>
      </c>
      <c r="B7064" t="s">
        <v>589</v>
      </c>
      <c r="C7064">
        <v>45319</v>
      </c>
      <c r="D7064">
        <v>83621</v>
      </c>
      <c r="E7064">
        <v>20232024</v>
      </c>
      <c r="F7064" t="s">
        <v>418</v>
      </c>
      <c r="G7064" t="s">
        <v>243</v>
      </c>
      <c r="H7064">
        <v>17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0</v>
      </c>
      <c r="O7064" t="s">
        <v>40</v>
      </c>
      <c r="P7064" t="str">
        <f>UPPER(Table1[[#This Row],[Venue]])</f>
        <v>AWAY</v>
      </c>
    </row>
    <row r="7065" spans="1:16" hidden="1" x14ac:dyDescent="0.45">
      <c r="A7065">
        <v>40052952</v>
      </c>
      <c r="B7065" t="s">
        <v>589</v>
      </c>
      <c r="C7065">
        <v>45319</v>
      </c>
      <c r="D7065">
        <v>83621</v>
      </c>
      <c r="E7065">
        <v>20232024</v>
      </c>
      <c r="F7065" t="s">
        <v>418</v>
      </c>
      <c r="G7065" t="s">
        <v>247</v>
      </c>
      <c r="H7065">
        <v>27</v>
      </c>
      <c r="I7065">
        <v>0</v>
      </c>
      <c r="J7065">
        <v>0</v>
      </c>
      <c r="K7065">
        <v>1</v>
      </c>
      <c r="L7065">
        <v>0</v>
      </c>
      <c r="M7065">
        <v>0</v>
      </c>
      <c r="N7065">
        <v>0</v>
      </c>
      <c r="O7065" t="s">
        <v>40</v>
      </c>
      <c r="P7065" t="str">
        <f>UPPER(Table1[[#This Row],[Venue]])</f>
        <v>AWAY</v>
      </c>
    </row>
    <row r="7066" spans="1:16" hidden="1" x14ac:dyDescent="0.45">
      <c r="A7066">
        <v>40052952</v>
      </c>
      <c r="B7066" t="s">
        <v>589</v>
      </c>
      <c r="C7066">
        <v>45319</v>
      </c>
      <c r="D7066">
        <v>83621</v>
      </c>
      <c r="E7066">
        <v>20232024</v>
      </c>
      <c r="F7066" t="s">
        <v>418</v>
      </c>
      <c r="G7066" t="s">
        <v>248</v>
      </c>
      <c r="H7066">
        <v>31</v>
      </c>
      <c r="I7066">
        <v>2</v>
      </c>
      <c r="J7066">
        <v>2</v>
      </c>
      <c r="K7066">
        <v>1</v>
      </c>
      <c r="L7066">
        <v>0</v>
      </c>
      <c r="M7066">
        <v>0</v>
      </c>
      <c r="N7066">
        <v>0</v>
      </c>
      <c r="O7066" t="s">
        <v>40</v>
      </c>
      <c r="P7066" t="str">
        <f>UPPER(Table1[[#This Row],[Venue]])</f>
        <v>AWAY</v>
      </c>
    </row>
    <row r="7067" spans="1:16" hidden="1" x14ac:dyDescent="0.45">
      <c r="A7067">
        <v>40052952</v>
      </c>
      <c r="B7067" t="s">
        <v>589</v>
      </c>
      <c r="C7067">
        <v>45319</v>
      </c>
      <c r="D7067">
        <v>83621</v>
      </c>
      <c r="E7067">
        <v>20232024</v>
      </c>
      <c r="F7067" t="s">
        <v>418</v>
      </c>
      <c r="G7067" t="s">
        <v>249</v>
      </c>
      <c r="H7067">
        <v>41</v>
      </c>
      <c r="I7067">
        <v>0</v>
      </c>
      <c r="J7067">
        <v>0</v>
      </c>
      <c r="K7067">
        <v>1</v>
      </c>
      <c r="L7067">
        <v>0</v>
      </c>
      <c r="M7067">
        <v>0</v>
      </c>
      <c r="N7067">
        <v>0</v>
      </c>
      <c r="O7067" t="s">
        <v>40</v>
      </c>
      <c r="P7067" t="str">
        <f>UPPER(Table1[[#This Row],[Venue]])</f>
        <v>AWAY</v>
      </c>
    </row>
    <row r="7068" spans="1:16" hidden="1" x14ac:dyDescent="0.45">
      <c r="A7068">
        <v>40052952</v>
      </c>
      <c r="B7068" t="s">
        <v>589</v>
      </c>
      <c r="C7068">
        <v>45319</v>
      </c>
      <c r="D7068">
        <v>83621</v>
      </c>
      <c r="E7068">
        <v>20232024</v>
      </c>
      <c r="F7068" t="s">
        <v>418</v>
      </c>
      <c r="G7068" t="s">
        <v>250</v>
      </c>
      <c r="H7068">
        <v>42</v>
      </c>
      <c r="I7068">
        <v>0</v>
      </c>
      <c r="J7068">
        <v>0</v>
      </c>
      <c r="K7068">
        <v>1</v>
      </c>
      <c r="L7068">
        <v>0</v>
      </c>
      <c r="M7068">
        <v>0</v>
      </c>
      <c r="N7068">
        <v>0</v>
      </c>
      <c r="O7068" t="s">
        <v>40</v>
      </c>
      <c r="P7068" t="str">
        <f>UPPER(Table1[[#This Row],[Venue]])</f>
        <v>AWAY</v>
      </c>
    </row>
    <row r="7069" spans="1:16" hidden="1" x14ac:dyDescent="0.45">
      <c r="A7069">
        <v>40052952</v>
      </c>
      <c r="B7069" t="s">
        <v>589</v>
      </c>
      <c r="C7069">
        <v>45319</v>
      </c>
      <c r="D7069">
        <v>83621</v>
      </c>
      <c r="E7069">
        <v>20232024</v>
      </c>
      <c r="F7069" t="s">
        <v>418</v>
      </c>
      <c r="G7069" t="s">
        <v>252</v>
      </c>
      <c r="H7069">
        <v>68</v>
      </c>
      <c r="I7069">
        <v>4</v>
      </c>
      <c r="J7069">
        <v>2</v>
      </c>
      <c r="K7069">
        <v>1</v>
      </c>
      <c r="L7069">
        <v>2</v>
      </c>
      <c r="M7069">
        <v>0</v>
      </c>
      <c r="N7069">
        <v>2</v>
      </c>
      <c r="O7069" t="s">
        <v>40</v>
      </c>
      <c r="P7069" t="str">
        <f>UPPER(Table1[[#This Row],[Venue]])</f>
        <v>AWAY</v>
      </c>
    </row>
    <row r="7070" spans="1:16" hidden="1" x14ac:dyDescent="0.45">
      <c r="A7070">
        <v>40052952</v>
      </c>
      <c r="B7070" t="s">
        <v>589</v>
      </c>
      <c r="C7070">
        <v>45319</v>
      </c>
      <c r="D7070">
        <v>83621</v>
      </c>
      <c r="E7070">
        <v>20232024</v>
      </c>
      <c r="F7070" t="s">
        <v>418</v>
      </c>
      <c r="G7070" t="s">
        <v>256</v>
      </c>
      <c r="H7070">
        <v>97</v>
      </c>
      <c r="I7070">
        <v>0</v>
      </c>
      <c r="J7070">
        <v>0</v>
      </c>
      <c r="K7070">
        <v>1</v>
      </c>
      <c r="L7070">
        <v>0</v>
      </c>
      <c r="M7070">
        <v>0</v>
      </c>
      <c r="N7070">
        <v>0</v>
      </c>
      <c r="O7070" t="s">
        <v>40</v>
      </c>
      <c r="P7070" t="str">
        <f>UPPER(Table1[[#This Row],[Venue]])</f>
        <v>AWAY</v>
      </c>
    </row>
    <row r="7071" spans="1:16" hidden="1" x14ac:dyDescent="0.45">
      <c r="A7071">
        <v>40052952</v>
      </c>
      <c r="B7071" t="s">
        <v>589</v>
      </c>
      <c r="C7071">
        <v>45319</v>
      </c>
      <c r="D7071">
        <v>83621</v>
      </c>
      <c r="E7071">
        <v>20232024</v>
      </c>
      <c r="F7071" t="s">
        <v>418</v>
      </c>
      <c r="G7071" t="s">
        <v>69</v>
      </c>
      <c r="H7071">
        <v>99</v>
      </c>
      <c r="I7071">
        <v>1</v>
      </c>
      <c r="J7071">
        <v>0</v>
      </c>
      <c r="K7071">
        <v>1</v>
      </c>
      <c r="L7071">
        <v>1</v>
      </c>
      <c r="M7071">
        <v>0</v>
      </c>
      <c r="N7071">
        <v>0</v>
      </c>
      <c r="O7071" t="s">
        <v>40</v>
      </c>
      <c r="P7071" t="str">
        <f>UPPER(Table1[[#This Row],[Venue]])</f>
        <v>AWAY</v>
      </c>
    </row>
    <row r="7072" spans="1:16" hidden="1" x14ac:dyDescent="0.45">
      <c r="A7072">
        <v>40052922</v>
      </c>
      <c r="B7072" t="s">
        <v>336</v>
      </c>
      <c r="C7072">
        <v>45329</v>
      </c>
      <c r="D7072">
        <v>83591</v>
      </c>
      <c r="E7072">
        <v>20232024</v>
      </c>
      <c r="F7072" t="s">
        <v>372</v>
      </c>
      <c r="G7072" t="s">
        <v>41</v>
      </c>
      <c r="H7072">
        <v>3</v>
      </c>
      <c r="I7072">
        <v>0</v>
      </c>
      <c r="J7072">
        <v>0</v>
      </c>
      <c r="K7072">
        <v>1</v>
      </c>
      <c r="L7072">
        <v>0</v>
      </c>
      <c r="M7072">
        <v>0</v>
      </c>
      <c r="N7072">
        <v>0</v>
      </c>
      <c r="O7072" t="s">
        <v>19</v>
      </c>
      <c r="P7072" t="str">
        <f>UPPER(Table1[[#This Row],[Venue]])</f>
        <v>HOME</v>
      </c>
    </row>
    <row r="7073" spans="1:16" hidden="1" x14ac:dyDescent="0.45">
      <c r="A7073">
        <v>40052922</v>
      </c>
      <c r="B7073" t="s">
        <v>336</v>
      </c>
      <c r="C7073">
        <v>45329</v>
      </c>
      <c r="D7073">
        <v>83591</v>
      </c>
      <c r="E7073">
        <v>20232024</v>
      </c>
      <c r="F7073" t="s">
        <v>372</v>
      </c>
      <c r="G7073" t="s">
        <v>483</v>
      </c>
      <c r="H7073">
        <v>8</v>
      </c>
      <c r="I7073">
        <v>0</v>
      </c>
      <c r="J7073">
        <v>0</v>
      </c>
      <c r="K7073">
        <v>1</v>
      </c>
      <c r="L7073">
        <v>0</v>
      </c>
      <c r="M7073">
        <v>0</v>
      </c>
      <c r="N7073">
        <v>0</v>
      </c>
      <c r="O7073" t="s">
        <v>19</v>
      </c>
      <c r="P7073" t="str">
        <f>UPPER(Table1[[#This Row],[Venue]])</f>
        <v>HOME</v>
      </c>
    </row>
    <row r="7074" spans="1:16" hidden="1" x14ac:dyDescent="0.45">
      <c r="A7074">
        <v>40052922</v>
      </c>
      <c r="B7074" t="s">
        <v>336</v>
      </c>
      <c r="C7074">
        <v>45329</v>
      </c>
      <c r="D7074">
        <v>83591</v>
      </c>
      <c r="E7074">
        <v>20232024</v>
      </c>
      <c r="F7074" t="s">
        <v>372</v>
      </c>
      <c r="G7074" t="s">
        <v>536</v>
      </c>
      <c r="H7074">
        <v>11</v>
      </c>
      <c r="I7074">
        <v>0</v>
      </c>
      <c r="J7074">
        <v>0</v>
      </c>
      <c r="K7074">
        <v>1</v>
      </c>
      <c r="L7074">
        <v>0</v>
      </c>
      <c r="M7074">
        <v>0</v>
      </c>
      <c r="N7074">
        <v>0</v>
      </c>
      <c r="O7074" t="s">
        <v>19</v>
      </c>
      <c r="P7074" t="str">
        <f>UPPER(Table1[[#This Row],[Venue]])</f>
        <v>HOME</v>
      </c>
    </row>
    <row r="7075" spans="1:16" hidden="1" x14ac:dyDescent="0.45">
      <c r="A7075">
        <v>40052922</v>
      </c>
      <c r="B7075" t="s">
        <v>336</v>
      </c>
      <c r="C7075">
        <v>45329</v>
      </c>
      <c r="D7075">
        <v>83591</v>
      </c>
      <c r="E7075">
        <v>20232024</v>
      </c>
      <c r="F7075" t="s">
        <v>372</v>
      </c>
      <c r="G7075" t="s">
        <v>43</v>
      </c>
      <c r="H7075">
        <v>15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 t="s">
        <v>19</v>
      </c>
      <c r="P7075" t="str">
        <f>UPPER(Table1[[#This Row],[Venue]])</f>
        <v>HOME</v>
      </c>
    </row>
    <row r="7076" spans="1:16" hidden="1" x14ac:dyDescent="0.45">
      <c r="A7076">
        <v>40052922</v>
      </c>
      <c r="B7076" t="s">
        <v>336</v>
      </c>
      <c r="C7076">
        <v>45329</v>
      </c>
      <c r="D7076">
        <v>83591</v>
      </c>
      <c r="E7076">
        <v>20232024</v>
      </c>
      <c r="F7076" t="s">
        <v>372</v>
      </c>
      <c r="G7076" t="s">
        <v>45</v>
      </c>
      <c r="H7076">
        <v>17</v>
      </c>
      <c r="I7076">
        <v>2</v>
      </c>
      <c r="J7076">
        <v>1</v>
      </c>
      <c r="K7076">
        <v>1</v>
      </c>
      <c r="L7076">
        <v>1</v>
      </c>
      <c r="M7076">
        <v>0</v>
      </c>
      <c r="N7076">
        <v>0</v>
      </c>
      <c r="O7076" t="s">
        <v>19</v>
      </c>
      <c r="P7076" t="str">
        <f>UPPER(Table1[[#This Row],[Venue]])</f>
        <v>HOME</v>
      </c>
    </row>
    <row r="7077" spans="1:16" hidden="1" x14ac:dyDescent="0.45">
      <c r="A7077">
        <v>40052922</v>
      </c>
      <c r="B7077" t="s">
        <v>336</v>
      </c>
      <c r="C7077">
        <v>45329</v>
      </c>
      <c r="D7077">
        <v>83591</v>
      </c>
      <c r="E7077">
        <v>20232024</v>
      </c>
      <c r="F7077" t="s">
        <v>372</v>
      </c>
      <c r="G7077" t="s">
        <v>47</v>
      </c>
      <c r="H7077">
        <v>24</v>
      </c>
      <c r="I7077">
        <v>2</v>
      </c>
      <c r="J7077">
        <v>0</v>
      </c>
      <c r="K7077">
        <v>1</v>
      </c>
      <c r="L7077">
        <v>2</v>
      </c>
      <c r="M7077">
        <v>0</v>
      </c>
      <c r="N7077">
        <v>0</v>
      </c>
      <c r="O7077" t="s">
        <v>19</v>
      </c>
      <c r="P7077" t="str">
        <f>UPPER(Table1[[#This Row],[Venue]])</f>
        <v>HOME</v>
      </c>
    </row>
    <row r="7078" spans="1:16" hidden="1" x14ac:dyDescent="0.45">
      <c r="A7078">
        <v>40052922</v>
      </c>
      <c r="B7078" t="s">
        <v>336</v>
      </c>
      <c r="C7078">
        <v>45329</v>
      </c>
      <c r="D7078">
        <v>83591</v>
      </c>
      <c r="E7078">
        <v>20232024</v>
      </c>
      <c r="F7078" t="s">
        <v>372</v>
      </c>
      <c r="G7078" t="s">
        <v>430</v>
      </c>
      <c r="H7078">
        <v>25</v>
      </c>
      <c r="I7078">
        <v>1</v>
      </c>
      <c r="J7078">
        <v>0</v>
      </c>
      <c r="K7078">
        <v>1</v>
      </c>
      <c r="L7078">
        <v>1</v>
      </c>
      <c r="M7078">
        <v>0</v>
      </c>
      <c r="N7078">
        <v>0</v>
      </c>
      <c r="O7078" t="s">
        <v>19</v>
      </c>
      <c r="P7078" t="str">
        <f>UPPER(Table1[[#This Row],[Venue]])</f>
        <v>HOME</v>
      </c>
    </row>
    <row r="7079" spans="1:16" hidden="1" x14ac:dyDescent="0.45">
      <c r="A7079">
        <v>40052922</v>
      </c>
      <c r="B7079" t="s">
        <v>336</v>
      </c>
      <c r="C7079">
        <v>45329</v>
      </c>
      <c r="D7079">
        <v>83591</v>
      </c>
      <c r="E7079">
        <v>20232024</v>
      </c>
      <c r="F7079" t="s">
        <v>372</v>
      </c>
      <c r="G7079" t="s">
        <v>48</v>
      </c>
      <c r="H7079">
        <v>28</v>
      </c>
      <c r="I7079">
        <v>3</v>
      </c>
      <c r="J7079">
        <v>1</v>
      </c>
      <c r="K7079">
        <v>1</v>
      </c>
      <c r="L7079">
        <v>2</v>
      </c>
      <c r="M7079">
        <v>0</v>
      </c>
      <c r="N7079">
        <v>2</v>
      </c>
      <c r="O7079" t="s">
        <v>19</v>
      </c>
      <c r="P7079" t="str">
        <f>UPPER(Table1[[#This Row],[Venue]])</f>
        <v>HOME</v>
      </c>
    </row>
    <row r="7080" spans="1:16" hidden="1" x14ac:dyDescent="0.45">
      <c r="A7080">
        <v>40052922</v>
      </c>
      <c r="B7080" t="s">
        <v>336</v>
      </c>
      <c r="C7080">
        <v>45329</v>
      </c>
      <c r="D7080">
        <v>83591</v>
      </c>
      <c r="E7080">
        <v>20232024</v>
      </c>
      <c r="F7080" t="s">
        <v>372</v>
      </c>
      <c r="G7080" t="s">
        <v>49</v>
      </c>
      <c r="H7080">
        <v>31</v>
      </c>
      <c r="I7080">
        <v>0</v>
      </c>
      <c r="J7080">
        <v>0</v>
      </c>
      <c r="K7080">
        <v>1</v>
      </c>
      <c r="L7080">
        <v>0</v>
      </c>
      <c r="M7080">
        <v>0</v>
      </c>
      <c r="N7080">
        <v>0</v>
      </c>
      <c r="O7080" t="s">
        <v>19</v>
      </c>
      <c r="P7080" t="str">
        <f>UPPER(Table1[[#This Row],[Venue]])</f>
        <v>HOME</v>
      </c>
    </row>
    <row r="7081" spans="1:16" hidden="1" x14ac:dyDescent="0.45">
      <c r="A7081">
        <v>40052922</v>
      </c>
      <c r="B7081" t="s">
        <v>336</v>
      </c>
      <c r="C7081">
        <v>45329</v>
      </c>
      <c r="D7081">
        <v>83591</v>
      </c>
      <c r="E7081">
        <v>20232024</v>
      </c>
      <c r="F7081" t="s">
        <v>372</v>
      </c>
      <c r="G7081" t="s">
        <v>484</v>
      </c>
      <c r="H7081">
        <v>43</v>
      </c>
      <c r="I7081">
        <v>1</v>
      </c>
      <c r="J7081">
        <v>1</v>
      </c>
      <c r="K7081">
        <v>1</v>
      </c>
      <c r="L7081">
        <v>0</v>
      </c>
      <c r="M7081">
        <v>0</v>
      </c>
      <c r="N7081">
        <v>0</v>
      </c>
      <c r="O7081" t="s">
        <v>19</v>
      </c>
      <c r="P7081" t="str">
        <f>UPPER(Table1[[#This Row],[Venue]])</f>
        <v>HOME</v>
      </c>
    </row>
    <row r="7082" spans="1:16" hidden="1" x14ac:dyDescent="0.45">
      <c r="A7082">
        <v>40052922</v>
      </c>
      <c r="B7082" t="s">
        <v>336</v>
      </c>
      <c r="C7082">
        <v>45329</v>
      </c>
      <c r="D7082">
        <v>83591</v>
      </c>
      <c r="E7082">
        <v>20232024</v>
      </c>
      <c r="F7082" t="s">
        <v>372</v>
      </c>
      <c r="G7082" t="s">
        <v>575</v>
      </c>
      <c r="H7082">
        <v>54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0</v>
      </c>
      <c r="O7082" t="s">
        <v>19</v>
      </c>
      <c r="P7082" t="str">
        <f>UPPER(Table1[[#This Row],[Venue]])</f>
        <v>HOME</v>
      </c>
    </row>
    <row r="7083" spans="1:16" hidden="1" x14ac:dyDescent="0.45">
      <c r="A7083">
        <v>40052922</v>
      </c>
      <c r="B7083" t="s">
        <v>336</v>
      </c>
      <c r="C7083">
        <v>45329</v>
      </c>
      <c r="D7083">
        <v>83591</v>
      </c>
      <c r="E7083">
        <v>20232024</v>
      </c>
      <c r="F7083" t="s">
        <v>372</v>
      </c>
      <c r="G7083" t="s">
        <v>51</v>
      </c>
      <c r="H7083">
        <v>77</v>
      </c>
      <c r="I7083">
        <v>2</v>
      </c>
      <c r="J7083">
        <v>1</v>
      </c>
      <c r="K7083">
        <v>1</v>
      </c>
      <c r="L7083">
        <v>1</v>
      </c>
      <c r="M7083">
        <v>0</v>
      </c>
      <c r="N7083">
        <v>0</v>
      </c>
      <c r="O7083" t="s">
        <v>19</v>
      </c>
      <c r="P7083" t="str">
        <f>UPPER(Table1[[#This Row],[Venue]])</f>
        <v>HOME</v>
      </c>
    </row>
    <row r="7084" spans="1:16" hidden="1" x14ac:dyDescent="0.45">
      <c r="A7084">
        <v>40052922</v>
      </c>
      <c r="B7084" t="s">
        <v>336</v>
      </c>
      <c r="C7084">
        <v>45329</v>
      </c>
      <c r="D7084">
        <v>83591</v>
      </c>
      <c r="E7084">
        <v>20232024</v>
      </c>
      <c r="F7084" t="s">
        <v>372</v>
      </c>
      <c r="G7084" t="s">
        <v>52</v>
      </c>
      <c r="H7084">
        <v>79</v>
      </c>
      <c r="I7084">
        <v>0</v>
      </c>
      <c r="J7084">
        <v>0</v>
      </c>
      <c r="K7084">
        <v>1</v>
      </c>
      <c r="L7084">
        <v>0</v>
      </c>
      <c r="M7084">
        <v>0</v>
      </c>
      <c r="N7084">
        <v>0</v>
      </c>
      <c r="O7084" t="s">
        <v>19</v>
      </c>
      <c r="P7084" t="str">
        <f>UPPER(Table1[[#This Row],[Venue]])</f>
        <v>HOME</v>
      </c>
    </row>
    <row r="7085" spans="1:16" hidden="1" x14ac:dyDescent="0.45">
      <c r="A7085">
        <v>40052922</v>
      </c>
      <c r="B7085" t="s">
        <v>336</v>
      </c>
      <c r="C7085">
        <v>45329</v>
      </c>
      <c r="D7085">
        <v>83591</v>
      </c>
      <c r="E7085">
        <v>20232024</v>
      </c>
      <c r="F7085" t="s">
        <v>372</v>
      </c>
      <c r="G7085" t="s">
        <v>485</v>
      </c>
      <c r="H7085">
        <v>80</v>
      </c>
      <c r="I7085">
        <v>0</v>
      </c>
      <c r="J7085">
        <v>0</v>
      </c>
      <c r="K7085">
        <v>1</v>
      </c>
      <c r="L7085">
        <v>0</v>
      </c>
      <c r="M7085">
        <v>0</v>
      </c>
      <c r="N7085">
        <v>0</v>
      </c>
      <c r="O7085" t="s">
        <v>19</v>
      </c>
      <c r="P7085" t="str">
        <f>UPPER(Table1[[#This Row],[Venue]])</f>
        <v>HOME</v>
      </c>
    </row>
    <row r="7086" spans="1:16" hidden="1" x14ac:dyDescent="0.45">
      <c r="A7086">
        <v>40052922</v>
      </c>
      <c r="B7086" t="s">
        <v>336</v>
      </c>
      <c r="C7086">
        <v>45329</v>
      </c>
      <c r="D7086">
        <v>83591</v>
      </c>
      <c r="E7086">
        <v>20232024</v>
      </c>
      <c r="F7086" t="s">
        <v>372</v>
      </c>
      <c r="G7086" t="s">
        <v>486</v>
      </c>
      <c r="H7086">
        <v>82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 t="s">
        <v>19</v>
      </c>
      <c r="P7086" t="str">
        <f>UPPER(Table1[[#This Row],[Venue]])</f>
        <v>HOME</v>
      </c>
    </row>
    <row r="7087" spans="1:16" hidden="1" x14ac:dyDescent="0.45">
      <c r="A7087">
        <v>40052922</v>
      </c>
      <c r="B7087" t="s">
        <v>336</v>
      </c>
      <c r="C7087">
        <v>45329</v>
      </c>
      <c r="D7087">
        <v>83591</v>
      </c>
      <c r="E7087">
        <v>20232024</v>
      </c>
      <c r="F7087" t="s">
        <v>372</v>
      </c>
      <c r="G7087" t="s">
        <v>537</v>
      </c>
      <c r="H7087">
        <v>83</v>
      </c>
      <c r="I7087">
        <v>0</v>
      </c>
      <c r="J7087">
        <v>0</v>
      </c>
      <c r="K7087">
        <v>1</v>
      </c>
      <c r="L7087">
        <v>0</v>
      </c>
      <c r="M7087">
        <v>0</v>
      </c>
      <c r="N7087">
        <v>5</v>
      </c>
      <c r="O7087" t="s">
        <v>19</v>
      </c>
      <c r="P7087" t="str">
        <f>UPPER(Table1[[#This Row],[Venue]])</f>
        <v>HOME</v>
      </c>
    </row>
    <row r="7088" spans="1:16" hidden="1" x14ac:dyDescent="0.45">
      <c r="A7088">
        <v>40052922</v>
      </c>
      <c r="B7088" t="s">
        <v>336</v>
      </c>
      <c r="C7088">
        <v>45329</v>
      </c>
      <c r="D7088">
        <v>83591</v>
      </c>
      <c r="E7088">
        <v>20232024</v>
      </c>
      <c r="F7088" t="s">
        <v>372</v>
      </c>
      <c r="G7088" t="s">
        <v>538</v>
      </c>
      <c r="H7088">
        <v>89</v>
      </c>
      <c r="I7088">
        <v>3</v>
      </c>
      <c r="J7088">
        <v>2</v>
      </c>
      <c r="K7088">
        <v>1</v>
      </c>
      <c r="L7088">
        <v>1</v>
      </c>
      <c r="M7088">
        <v>0</v>
      </c>
      <c r="N7088">
        <v>0</v>
      </c>
      <c r="O7088" t="s">
        <v>19</v>
      </c>
      <c r="P7088" t="str">
        <f>UPPER(Table1[[#This Row],[Venue]])</f>
        <v>HOME</v>
      </c>
    </row>
    <row r="7089" spans="1:16" hidden="1" x14ac:dyDescent="0.45">
      <c r="A7089">
        <v>40052922</v>
      </c>
      <c r="B7089" t="s">
        <v>336</v>
      </c>
      <c r="C7089">
        <v>45329</v>
      </c>
      <c r="D7089">
        <v>83591</v>
      </c>
      <c r="E7089">
        <v>20232024</v>
      </c>
      <c r="F7089" t="s">
        <v>372</v>
      </c>
      <c r="G7089" t="s">
        <v>590</v>
      </c>
      <c r="H7089">
        <v>13</v>
      </c>
      <c r="I7089">
        <v>0</v>
      </c>
      <c r="J7089">
        <v>0</v>
      </c>
      <c r="K7089">
        <v>1</v>
      </c>
      <c r="L7089">
        <v>0</v>
      </c>
      <c r="M7089">
        <v>0</v>
      </c>
      <c r="N7089">
        <v>0</v>
      </c>
      <c r="O7089" t="s">
        <v>40</v>
      </c>
      <c r="P7089" t="str">
        <f>UPPER(Table1[[#This Row],[Venue]])</f>
        <v>AWAY</v>
      </c>
    </row>
    <row r="7090" spans="1:16" hidden="1" x14ac:dyDescent="0.45">
      <c r="A7090">
        <v>40052922</v>
      </c>
      <c r="B7090" t="s">
        <v>336</v>
      </c>
      <c r="C7090">
        <v>45329</v>
      </c>
      <c r="D7090">
        <v>83591</v>
      </c>
      <c r="E7090">
        <v>20232024</v>
      </c>
      <c r="F7090" t="s">
        <v>372</v>
      </c>
      <c r="G7090" t="s">
        <v>284</v>
      </c>
      <c r="H7090">
        <v>14</v>
      </c>
      <c r="I7090">
        <v>0</v>
      </c>
      <c r="J7090">
        <v>0</v>
      </c>
      <c r="K7090">
        <v>1</v>
      </c>
      <c r="L7090">
        <v>0</v>
      </c>
      <c r="M7090">
        <v>0</v>
      </c>
      <c r="N7090">
        <v>0</v>
      </c>
      <c r="O7090" t="s">
        <v>40</v>
      </c>
      <c r="P7090" t="str">
        <f>UPPER(Table1[[#This Row],[Venue]])</f>
        <v>AWAY</v>
      </c>
    </row>
    <row r="7091" spans="1:16" hidden="1" x14ac:dyDescent="0.45">
      <c r="A7091">
        <v>40052922</v>
      </c>
      <c r="B7091" t="s">
        <v>336</v>
      </c>
      <c r="C7091">
        <v>45329</v>
      </c>
      <c r="D7091">
        <v>83591</v>
      </c>
      <c r="E7091">
        <v>20232024</v>
      </c>
      <c r="F7091" t="s">
        <v>372</v>
      </c>
      <c r="G7091" t="s">
        <v>98</v>
      </c>
      <c r="H7091">
        <v>16</v>
      </c>
      <c r="I7091">
        <v>0</v>
      </c>
      <c r="J7091">
        <v>0</v>
      </c>
      <c r="K7091">
        <v>1</v>
      </c>
      <c r="L7091">
        <v>0</v>
      </c>
      <c r="M7091">
        <v>0</v>
      </c>
      <c r="N7091">
        <v>2</v>
      </c>
      <c r="O7091" t="s">
        <v>40</v>
      </c>
      <c r="P7091" t="str">
        <f>UPPER(Table1[[#This Row],[Venue]])</f>
        <v>AWAY</v>
      </c>
    </row>
    <row r="7092" spans="1:16" hidden="1" x14ac:dyDescent="0.45">
      <c r="A7092">
        <v>40052922</v>
      </c>
      <c r="B7092" t="s">
        <v>336</v>
      </c>
      <c r="C7092">
        <v>45329</v>
      </c>
      <c r="D7092">
        <v>83591</v>
      </c>
      <c r="E7092">
        <v>20232024</v>
      </c>
      <c r="F7092" t="s">
        <v>372</v>
      </c>
      <c r="G7092" t="s">
        <v>95</v>
      </c>
      <c r="H7092">
        <v>20</v>
      </c>
      <c r="I7092">
        <v>0</v>
      </c>
      <c r="J7092">
        <v>0</v>
      </c>
      <c r="K7092">
        <v>1</v>
      </c>
      <c r="L7092">
        <v>0</v>
      </c>
      <c r="M7092">
        <v>0</v>
      </c>
      <c r="N7092">
        <v>0</v>
      </c>
      <c r="O7092" t="s">
        <v>40</v>
      </c>
      <c r="P7092" t="str">
        <f>UPPER(Table1[[#This Row],[Venue]])</f>
        <v>AWAY</v>
      </c>
    </row>
    <row r="7093" spans="1:16" hidden="1" x14ac:dyDescent="0.45">
      <c r="A7093">
        <v>40052922</v>
      </c>
      <c r="B7093" t="s">
        <v>336</v>
      </c>
      <c r="C7093">
        <v>45329</v>
      </c>
      <c r="D7093">
        <v>83591</v>
      </c>
      <c r="E7093">
        <v>20232024</v>
      </c>
      <c r="F7093" t="s">
        <v>372</v>
      </c>
      <c r="G7093" t="s">
        <v>494</v>
      </c>
      <c r="H7093">
        <v>23</v>
      </c>
      <c r="I7093">
        <v>0</v>
      </c>
      <c r="J7093">
        <v>0</v>
      </c>
      <c r="K7093">
        <v>1</v>
      </c>
      <c r="L7093">
        <v>0</v>
      </c>
      <c r="M7093">
        <v>0</v>
      </c>
      <c r="N7093">
        <v>2</v>
      </c>
      <c r="O7093" t="s">
        <v>40</v>
      </c>
      <c r="P7093" t="str">
        <f>UPPER(Table1[[#This Row],[Venue]])</f>
        <v>AWAY</v>
      </c>
    </row>
    <row r="7094" spans="1:16" hidden="1" x14ac:dyDescent="0.45">
      <c r="A7094">
        <v>40052922</v>
      </c>
      <c r="B7094" t="s">
        <v>336</v>
      </c>
      <c r="C7094">
        <v>45329</v>
      </c>
      <c r="D7094">
        <v>83591</v>
      </c>
      <c r="E7094">
        <v>20232024</v>
      </c>
      <c r="F7094" t="s">
        <v>372</v>
      </c>
      <c r="G7094" t="s">
        <v>97</v>
      </c>
      <c r="H7094">
        <v>24</v>
      </c>
      <c r="I7094">
        <v>0</v>
      </c>
      <c r="J7094">
        <v>0</v>
      </c>
      <c r="K7094">
        <v>1</v>
      </c>
      <c r="L7094">
        <v>0</v>
      </c>
      <c r="M7094">
        <v>0</v>
      </c>
      <c r="N7094">
        <v>0</v>
      </c>
      <c r="O7094" t="s">
        <v>40</v>
      </c>
      <c r="P7094" t="str">
        <f>UPPER(Table1[[#This Row],[Venue]])</f>
        <v>AWAY</v>
      </c>
    </row>
    <row r="7095" spans="1:16" hidden="1" x14ac:dyDescent="0.45">
      <c r="A7095">
        <v>40052922</v>
      </c>
      <c r="B7095" t="s">
        <v>336</v>
      </c>
      <c r="C7095">
        <v>45329</v>
      </c>
      <c r="D7095">
        <v>83591</v>
      </c>
      <c r="E7095">
        <v>20232024</v>
      </c>
      <c r="F7095" t="s">
        <v>372</v>
      </c>
      <c r="G7095" t="s">
        <v>101</v>
      </c>
      <c r="H7095">
        <v>28</v>
      </c>
      <c r="I7095">
        <v>0</v>
      </c>
      <c r="J7095">
        <v>0</v>
      </c>
      <c r="K7095">
        <v>1</v>
      </c>
      <c r="L7095">
        <v>0</v>
      </c>
      <c r="M7095">
        <v>0</v>
      </c>
      <c r="N7095">
        <v>0</v>
      </c>
      <c r="O7095" t="s">
        <v>40</v>
      </c>
      <c r="P7095" t="str">
        <f>UPPER(Table1[[#This Row],[Venue]])</f>
        <v>AWAY</v>
      </c>
    </row>
    <row r="7096" spans="1:16" hidden="1" x14ac:dyDescent="0.45">
      <c r="A7096">
        <v>40052922</v>
      </c>
      <c r="B7096" t="s">
        <v>336</v>
      </c>
      <c r="C7096">
        <v>45329</v>
      </c>
      <c r="D7096">
        <v>83591</v>
      </c>
      <c r="E7096">
        <v>20232024</v>
      </c>
      <c r="F7096" t="s">
        <v>372</v>
      </c>
      <c r="G7096" t="s">
        <v>104</v>
      </c>
      <c r="H7096">
        <v>48</v>
      </c>
      <c r="I7096">
        <v>0</v>
      </c>
      <c r="J7096">
        <v>0</v>
      </c>
      <c r="K7096">
        <v>1</v>
      </c>
      <c r="L7096">
        <v>0</v>
      </c>
      <c r="M7096">
        <v>0</v>
      </c>
      <c r="N7096">
        <v>0</v>
      </c>
      <c r="O7096" t="s">
        <v>40</v>
      </c>
      <c r="P7096" t="str">
        <f>UPPER(Table1[[#This Row],[Venue]])</f>
        <v>AWAY</v>
      </c>
    </row>
    <row r="7097" spans="1:16" hidden="1" x14ac:dyDescent="0.45">
      <c r="A7097">
        <v>40052922</v>
      </c>
      <c r="B7097" t="s">
        <v>336</v>
      </c>
      <c r="C7097">
        <v>45329</v>
      </c>
      <c r="D7097">
        <v>83591</v>
      </c>
      <c r="E7097">
        <v>20232024</v>
      </c>
      <c r="F7097" t="s">
        <v>372</v>
      </c>
      <c r="G7097" t="s">
        <v>108</v>
      </c>
      <c r="H7097">
        <v>88</v>
      </c>
      <c r="I7097">
        <v>0</v>
      </c>
      <c r="J7097">
        <v>0</v>
      </c>
      <c r="K7097">
        <v>1</v>
      </c>
      <c r="L7097">
        <v>0</v>
      </c>
      <c r="M7097">
        <v>0</v>
      </c>
      <c r="N7097">
        <v>0</v>
      </c>
      <c r="O7097" t="s">
        <v>40</v>
      </c>
      <c r="P7097" t="str">
        <f>UPPER(Table1[[#This Row],[Venue]])</f>
        <v>AWAY</v>
      </c>
    </row>
    <row r="7098" spans="1:16" hidden="1" x14ac:dyDescent="0.45">
      <c r="A7098">
        <v>40052922</v>
      </c>
      <c r="B7098" t="s">
        <v>336</v>
      </c>
      <c r="C7098">
        <v>45329</v>
      </c>
      <c r="D7098">
        <v>83591</v>
      </c>
      <c r="E7098">
        <v>20232024</v>
      </c>
      <c r="F7098" t="s">
        <v>372</v>
      </c>
      <c r="G7098" t="s">
        <v>37</v>
      </c>
      <c r="H7098">
        <v>90</v>
      </c>
      <c r="I7098">
        <v>0</v>
      </c>
      <c r="J7098">
        <v>0</v>
      </c>
      <c r="K7098">
        <v>1</v>
      </c>
      <c r="L7098">
        <v>0</v>
      </c>
      <c r="M7098">
        <v>0</v>
      </c>
      <c r="N7098">
        <v>0</v>
      </c>
      <c r="O7098" t="s">
        <v>40</v>
      </c>
      <c r="P7098" t="str">
        <f>UPPER(Table1[[#This Row],[Venue]])</f>
        <v>AWAY</v>
      </c>
    </row>
    <row r="7099" spans="1:16" hidden="1" x14ac:dyDescent="0.45">
      <c r="A7099">
        <v>40052922</v>
      </c>
      <c r="B7099" t="s">
        <v>336</v>
      </c>
      <c r="C7099">
        <v>45329</v>
      </c>
      <c r="D7099">
        <v>83591</v>
      </c>
      <c r="E7099">
        <v>20232024</v>
      </c>
      <c r="F7099" t="s">
        <v>372</v>
      </c>
      <c r="G7099" t="s">
        <v>109</v>
      </c>
      <c r="H7099">
        <v>91</v>
      </c>
      <c r="I7099">
        <v>0</v>
      </c>
      <c r="J7099">
        <v>0</v>
      </c>
      <c r="K7099">
        <v>1</v>
      </c>
      <c r="L7099">
        <v>0</v>
      </c>
      <c r="M7099">
        <v>0</v>
      </c>
      <c r="N7099">
        <v>0</v>
      </c>
      <c r="O7099" t="s">
        <v>40</v>
      </c>
      <c r="P7099" t="str">
        <f>UPPER(Table1[[#This Row],[Venue]])</f>
        <v>AWAY</v>
      </c>
    </row>
    <row r="7100" spans="1:16" hidden="1" x14ac:dyDescent="0.45">
      <c r="A7100">
        <v>40052922</v>
      </c>
      <c r="B7100" t="s">
        <v>336</v>
      </c>
      <c r="C7100">
        <v>45329</v>
      </c>
      <c r="D7100">
        <v>83591</v>
      </c>
      <c r="E7100">
        <v>20232024</v>
      </c>
      <c r="F7100" t="s">
        <v>372</v>
      </c>
      <c r="G7100" t="s">
        <v>110</v>
      </c>
      <c r="H7100">
        <v>98</v>
      </c>
      <c r="I7100">
        <v>0</v>
      </c>
      <c r="J7100">
        <v>0</v>
      </c>
      <c r="K7100">
        <v>1</v>
      </c>
      <c r="L7100">
        <v>0</v>
      </c>
      <c r="M7100">
        <v>0</v>
      </c>
      <c r="N7100">
        <v>5</v>
      </c>
      <c r="O7100" t="s">
        <v>40</v>
      </c>
      <c r="P7100" t="str">
        <f>UPPER(Table1[[#This Row],[Venue]])</f>
        <v>AWAY</v>
      </c>
    </row>
    <row r="7101" spans="1:16" hidden="1" x14ac:dyDescent="0.45">
      <c r="A7101">
        <v>40052922</v>
      </c>
      <c r="B7101" t="s">
        <v>336</v>
      </c>
      <c r="C7101">
        <v>45329</v>
      </c>
      <c r="D7101">
        <v>83591</v>
      </c>
      <c r="E7101">
        <v>20232024</v>
      </c>
      <c r="F7101" t="s">
        <v>372</v>
      </c>
      <c r="G7101" t="s">
        <v>552</v>
      </c>
      <c r="H7101">
        <v>99</v>
      </c>
      <c r="I7101">
        <v>0</v>
      </c>
      <c r="J7101">
        <v>0</v>
      </c>
      <c r="K7101">
        <v>1</v>
      </c>
      <c r="L7101">
        <v>0</v>
      </c>
      <c r="M7101">
        <v>0</v>
      </c>
      <c r="N7101">
        <v>0</v>
      </c>
      <c r="O7101" t="s">
        <v>40</v>
      </c>
      <c r="P7101" t="str">
        <f>UPPER(Table1[[#This Row],[Venue]])</f>
        <v>AWAY</v>
      </c>
    </row>
    <row r="7102" spans="1:16" hidden="1" x14ac:dyDescent="0.45">
      <c r="A7102">
        <v>40052955</v>
      </c>
      <c r="B7102" t="s">
        <v>325</v>
      </c>
      <c r="C7102">
        <v>45329</v>
      </c>
      <c r="D7102">
        <v>83624</v>
      </c>
      <c r="E7102">
        <v>20232024</v>
      </c>
      <c r="F7102" t="s">
        <v>418</v>
      </c>
      <c r="G7102" t="s">
        <v>212</v>
      </c>
      <c r="H7102">
        <v>1</v>
      </c>
      <c r="I7102">
        <v>0</v>
      </c>
      <c r="J7102">
        <v>0</v>
      </c>
      <c r="K7102">
        <v>1</v>
      </c>
      <c r="L7102">
        <v>0</v>
      </c>
      <c r="M7102">
        <v>0</v>
      </c>
      <c r="N7102">
        <v>0</v>
      </c>
      <c r="O7102" t="s">
        <v>19</v>
      </c>
      <c r="P7102" t="str">
        <f>UPPER(Table1[[#This Row],[Venue]])</f>
        <v>HOME</v>
      </c>
    </row>
    <row r="7103" spans="1:16" hidden="1" x14ac:dyDescent="0.45">
      <c r="A7103">
        <v>40052955</v>
      </c>
      <c r="B7103" t="s">
        <v>325</v>
      </c>
      <c r="C7103">
        <v>45329</v>
      </c>
      <c r="D7103">
        <v>83624</v>
      </c>
      <c r="E7103">
        <v>20232024</v>
      </c>
      <c r="F7103" t="s">
        <v>418</v>
      </c>
      <c r="G7103" t="s">
        <v>213</v>
      </c>
      <c r="H7103">
        <v>5</v>
      </c>
      <c r="I7103">
        <v>2</v>
      </c>
      <c r="J7103">
        <v>1</v>
      </c>
      <c r="K7103">
        <v>1</v>
      </c>
      <c r="L7103">
        <v>1</v>
      </c>
      <c r="M7103">
        <v>0</v>
      </c>
      <c r="N7103">
        <v>0</v>
      </c>
      <c r="O7103" t="s">
        <v>19</v>
      </c>
      <c r="P7103" t="str">
        <f>UPPER(Table1[[#This Row],[Venue]])</f>
        <v>HOME</v>
      </c>
    </row>
    <row r="7104" spans="1:16" hidden="1" x14ac:dyDescent="0.45">
      <c r="A7104">
        <v>40052955</v>
      </c>
      <c r="B7104" t="s">
        <v>325</v>
      </c>
      <c r="C7104">
        <v>45329</v>
      </c>
      <c r="D7104">
        <v>83624</v>
      </c>
      <c r="E7104">
        <v>20232024</v>
      </c>
      <c r="F7104" t="s">
        <v>418</v>
      </c>
      <c r="G7104" t="s">
        <v>268</v>
      </c>
      <c r="H7104">
        <v>6</v>
      </c>
      <c r="I7104">
        <v>0</v>
      </c>
      <c r="J7104">
        <v>0</v>
      </c>
      <c r="K7104">
        <v>1</v>
      </c>
      <c r="L7104">
        <v>0</v>
      </c>
      <c r="M7104">
        <v>0</v>
      </c>
      <c r="N7104">
        <v>0</v>
      </c>
      <c r="O7104" t="s">
        <v>19</v>
      </c>
      <c r="P7104" t="str">
        <f>UPPER(Table1[[#This Row],[Venue]])</f>
        <v>HOME</v>
      </c>
    </row>
    <row r="7105" spans="1:16" hidden="1" x14ac:dyDescent="0.45">
      <c r="A7105">
        <v>40052955</v>
      </c>
      <c r="B7105" t="s">
        <v>325</v>
      </c>
      <c r="C7105">
        <v>45329</v>
      </c>
      <c r="D7105">
        <v>83624</v>
      </c>
      <c r="E7105">
        <v>20232024</v>
      </c>
      <c r="F7105" t="s">
        <v>418</v>
      </c>
      <c r="G7105" t="s">
        <v>214</v>
      </c>
      <c r="H7105">
        <v>7</v>
      </c>
      <c r="I7105">
        <v>2</v>
      </c>
      <c r="J7105">
        <v>0</v>
      </c>
      <c r="K7105">
        <v>1</v>
      </c>
      <c r="L7105">
        <v>2</v>
      </c>
      <c r="M7105">
        <v>0</v>
      </c>
      <c r="N7105">
        <v>0</v>
      </c>
      <c r="O7105" t="s">
        <v>19</v>
      </c>
      <c r="P7105" t="str">
        <f>UPPER(Table1[[#This Row],[Venue]])</f>
        <v>HOME</v>
      </c>
    </row>
    <row r="7106" spans="1:16" hidden="1" x14ac:dyDescent="0.45">
      <c r="A7106">
        <v>40052955</v>
      </c>
      <c r="B7106" t="s">
        <v>325</v>
      </c>
      <c r="C7106">
        <v>45329</v>
      </c>
      <c r="D7106">
        <v>83624</v>
      </c>
      <c r="E7106">
        <v>20232024</v>
      </c>
      <c r="F7106" t="s">
        <v>418</v>
      </c>
      <c r="G7106" t="s">
        <v>215</v>
      </c>
      <c r="H7106">
        <v>9</v>
      </c>
      <c r="I7106">
        <v>2</v>
      </c>
      <c r="J7106">
        <v>1</v>
      </c>
      <c r="K7106">
        <v>1</v>
      </c>
      <c r="L7106">
        <v>1</v>
      </c>
      <c r="M7106">
        <v>0</v>
      </c>
      <c r="N7106">
        <v>0</v>
      </c>
      <c r="O7106" t="s">
        <v>19</v>
      </c>
      <c r="P7106" t="str">
        <f>UPPER(Table1[[#This Row],[Venue]])</f>
        <v>HOME</v>
      </c>
    </row>
    <row r="7107" spans="1:16" hidden="1" x14ac:dyDescent="0.45">
      <c r="A7107">
        <v>40052955</v>
      </c>
      <c r="B7107" t="s">
        <v>325</v>
      </c>
      <c r="C7107">
        <v>45329</v>
      </c>
      <c r="D7107">
        <v>83624</v>
      </c>
      <c r="E7107">
        <v>20232024</v>
      </c>
      <c r="F7107" t="s">
        <v>418</v>
      </c>
      <c r="G7107" t="s">
        <v>216</v>
      </c>
      <c r="H7107">
        <v>14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0</v>
      </c>
      <c r="O7107" t="s">
        <v>19</v>
      </c>
      <c r="P7107" t="str">
        <f>UPPER(Table1[[#This Row],[Venue]])</f>
        <v>HOME</v>
      </c>
    </row>
    <row r="7108" spans="1:16" hidden="1" x14ac:dyDescent="0.45">
      <c r="A7108">
        <v>40052955</v>
      </c>
      <c r="B7108" t="s">
        <v>325</v>
      </c>
      <c r="C7108">
        <v>45329</v>
      </c>
      <c r="D7108">
        <v>83624</v>
      </c>
      <c r="E7108">
        <v>20232024</v>
      </c>
      <c r="F7108" t="s">
        <v>418</v>
      </c>
      <c r="G7108" t="s">
        <v>545</v>
      </c>
      <c r="H7108">
        <v>15</v>
      </c>
      <c r="I7108">
        <v>0</v>
      </c>
      <c r="J7108">
        <v>0</v>
      </c>
      <c r="K7108">
        <v>1</v>
      </c>
      <c r="L7108">
        <v>0</v>
      </c>
      <c r="M7108">
        <v>0</v>
      </c>
      <c r="N7108">
        <v>0</v>
      </c>
      <c r="O7108" t="s">
        <v>19</v>
      </c>
      <c r="P7108" t="str">
        <f>UPPER(Table1[[#This Row],[Venue]])</f>
        <v>HOME</v>
      </c>
    </row>
    <row r="7109" spans="1:16" hidden="1" x14ac:dyDescent="0.45">
      <c r="A7109">
        <v>40052955</v>
      </c>
      <c r="B7109" t="s">
        <v>325</v>
      </c>
      <c r="C7109">
        <v>45329</v>
      </c>
      <c r="D7109">
        <v>83624</v>
      </c>
      <c r="E7109">
        <v>20232024</v>
      </c>
      <c r="F7109" t="s">
        <v>418</v>
      </c>
      <c r="G7109" t="s">
        <v>218</v>
      </c>
      <c r="H7109">
        <v>17</v>
      </c>
      <c r="I7109">
        <v>0</v>
      </c>
      <c r="J7109">
        <v>0</v>
      </c>
      <c r="K7109">
        <v>1</v>
      </c>
      <c r="L7109">
        <v>0</v>
      </c>
      <c r="M7109">
        <v>0</v>
      </c>
      <c r="N7109">
        <v>0</v>
      </c>
      <c r="O7109" t="s">
        <v>19</v>
      </c>
      <c r="P7109" t="str">
        <f>UPPER(Table1[[#This Row],[Venue]])</f>
        <v>HOME</v>
      </c>
    </row>
    <row r="7110" spans="1:16" hidden="1" x14ac:dyDescent="0.45">
      <c r="A7110">
        <v>40052955</v>
      </c>
      <c r="B7110" t="s">
        <v>325</v>
      </c>
      <c r="C7110">
        <v>45329</v>
      </c>
      <c r="D7110">
        <v>83624</v>
      </c>
      <c r="E7110">
        <v>20232024</v>
      </c>
      <c r="F7110" t="s">
        <v>418</v>
      </c>
      <c r="G7110" t="s">
        <v>224</v>
      </c>
      <c r="H7110">
        <v>18</v>
      </c>
      <c r="I7110">
        <v>0</v>
      </c>
      <c r="J7110">
        <v>0</v>
      </c>
      <c r="K7110">
        <v>1</v>
      </c>
      <c r="L7110">
        <v>0</v>
      </c>
      <c r="M7110">
        <v>0</v>
      </c>
      <c r="N7110">
        <v>0</v>
      </c>
      <c r="O7110" t="s">
        <v>19</v>
      </c>
      <c r="P7110" t="str">
        <f>UPPER(Table1[[#This Row],[Venue]])</f>
        <v>HOME</v>
      </c>
    </row>
    <row r="7111" spans="1:16" hidden="1" x14ac:dyDescent="0.45">
      <c r="A7111">
        <v>40052955</v>
      </c>
      <c r="B7111" t="s">
        <v>325</v>
      </c>
      <c r="C7111">
        <v>45329</v>
      </c>
      <c r="D7111">
        <v>83624</v>
      </c>
      <c r="E7111">
        <v>20232024</v>
      </c>
      <c r="F7111" t="s">
        <v>418</v>
      </c>
      <c r="G7111" t="s">
        <v>219</v>
      </c>
      <c r="H7111">
        <v>23</v>
      </c>
      <c r="I7111">
        <v>2</v>
      </c>
      <c r="J7111">
        <v>1</v>
      </c>
      <c r="K7111">
        <v>1</v>
      </c>
      <c r="L7111">
        <v>1</v>
      </c>
      <c r="M7111">
        <v>0</v>
      </c>
      <c r="N7111">
        <v>0</v>
      </c>
      <c r="O7111" t="s">
        <v>19</v>
      </c>
      <c r="P7111" t="str">
        <f>UPPER(Table1[[#This Row],[Venue]])</f>
        <v>HOME</v>
      </c>
    </row>
    <row r="7112" spans="1:16" hidden="1" x14ac:dyDescent="0.45">
      <c r="A7112">
        <v>40052955</v>
      </c>
      <c r="B7112" t="s">
        <v>325</v>
      </c>
      <c r="C7112">
        <v>45329</v>
      </c>
      <c r="D7112">
        <v>83624</v>
      </c>
      <c r="E7112">
        <v>20232024</v>
      </c>
      <c r="F7112" t="s">
        <v>418</v>
      </c>
      <c r="G7112" t="s">
        <v>220</v>
      </c>
      <c r="H7112">
        <v>24</v>
      </c>
      <c r="I7112">
        <v>0</v>
      </c>
      <c r="J7112">
        <v>0</v>
      </c>
      <c r="K7112">
        <v>1</v>
      </c>
      <c r="L7112">
        <v>0</v>
      </c>
      <c r="M7112">
        <v>0</v>
      </c>
      <c r="N7112">
        <v>0</v>
      </c>
      <c r="O7112" t="s">
        <v>19</v>
      </c>
      <c r="P7112" t="str">
        <f>UPPER(Table1[[#This Row],[Venue]])</f>
        <v>HOME</v>
      </c>
    </row>
    <row r="7113" spans="1:16" hidden="1" x14ac:dyDescent="0.45">
      <c r="A7113">
        <v>40052955</v>
      </c>
      <c r="B7113" t="s">
        <v>325</v>
      </c>
      <c r="C7113">
        <v>45329</v>
      </c>
      <c r="D7113">
        <v>83624</v>
      </c>
      <c r="E7113">
        <v>20232024</v>
      </c>
      <c r="F7113" t="s">
        <v>418</v>
      </c>
      <c r="G7113" t="s">
        <v>221</v>
      </c>
      <c r="H7113">
        <v>25</v>
      </c>
      <c r="I7113">
        <v>2</v>
      </c>
      <c r="J7113">
        <v>1</v>
      </c>
      <c r="K7113">
        <v>1</v>
      </c>
      <c r="L7113">
        <v>1</v>
      </c>
      <c r="M7113">
        <v>0</v>
      </c>
      <c r="N7113">
        <v>0</v>
      </c>
      <c r="O7113" t="s">
        <v>19</v>
      </c>
      <c r="P7113" t="str">
        <f>UPPER(Table1[[#This Row],[Venue]])</f>
        <v>HOME</v>
      </c>
    </row>
    <row r="7114" spans="1:16" hidden="1" x14ac:dyDescent="0.45">
      <c r="A7114">
        <v>40052955</v>
      </c>
      <c r="B7114" t="s">
        <v>325</v>
      </c>
      <c r="C7114">
        <v>45329</v>
      </c>
      <c r="D7114">
        <v>83624</v>
      </c>
      <c r="E7114">
        <v>20232024</v>
      </c>
      <c r="F7114" t="s">
        <v>418</v>
      </c>
      <c r="G7114" t="s">
        <v>222</v>
      </c>
      <c r="H7114">
        <v>27</v>
      </c>
      <c r="I7114">
        <v>0</v>
      </c>
      <c r="J7114">
        <v>0</v>
      </c>
      <c r="K7114">
        <v>1</v>
      </c>
      <c r="L7114">
        <v>0</v>
      </c>
      <c r="M7114">
        <v>0</v>
      </c>
      <c r="N7114">
        <v>0</v>
      </c>
      <c r="O7114" t="s">
        <v>19</v>
      </c>
      <c r="P7114" t="str">
        <f>UPPER(Table1[[#This Row],[Venue]])</f>
        <v>HOME</v>
      </c>
    </row>
    <row r="7115" spans="1:16" hidden="1" x14ac:dyDescent="0.45">
      <c r="A7115">
        <v>40052955</v>
      </c>
      <c r="B7115" t="s">
        <v>325</v>
      </c>
      <c r="C7115">
        <v>45329</v>
      </c>
      <c r="D7115">
        <v>83624</v>
      </c>
      <c r="E7115">
        <v>20232024</v>
      </c>
      <c r="F7115" t="s">
        <v>418</v>
      </c>
      <c r="G7115" t="s">
        <v>223</v>
      </c>
      <c r="H7115">
        <v>37</v>
      </c>
      <c r="I7115">
        <v>1</v>
      </c>
      <c r="J7115">
        <v>1</v>
      </c>
      <c r="K7115">
        <v>1</v>
      </c>
      <c r="L7115">
        <v>0</v>
      </c>
      <c r="M7115">
        <v>0</v>
      </c>
      <c r="N7115">
        <v>0</v>
      </c>
      <c r="O7115" t="s">
        <v>19</v>
      </c>
      <c r="P7115" t="str">
        <f>UPPER(Table1[[#This Row],[Venue]])</f>
        <v>HOME</v>
      </c>
    </row>
    <row r="7116" spans="1:16" hidden="1" x14ac:dyDescent="0.45">
      <c r="A7116">
        <v>40052955</v>
      </c>
      <c r="B7116" t="s">
        <v>325</v>
      </c>
      <c r="C7116">
        <v>45329</v>
      </c>
      <c r="D7116">
        <v>83624</v>
      </c>
      <c r="E7116">
        <v>20232024</v>
      </c>
      <c r="F7116" t="s">
        <v>418</v>
      </c>
      <c r="G7116" t="s">
        <v>230</v>
      </c>
      <c r="H7116">
        <v>61</v>
      </c>
      <c r="I7116">
        <v>1</v>
      </c>
      <c r="J7116">
        <v>0</v>
      </c>
      <c r="K7116">
        <v>1</v>
      </c>
      <c r="L7116">
        <v>1</v>
      </c>
      <c r="M7116">
        <v>0</v>
      </c>
      <c r="N7116">
        <v>0</v>
      </c>
      <c r="O7116" t="s">
        <v>19</v>
      </c>
      <c r="P7116" t="str">
        <f>UPPER(Table1[[#This Row],[Venue]])</f>
        <v>HOME</v>
      </c>
    </row>
    <row r="7117" spans="1:16" hidden="1" x14ac:dyDescent="0.45">
      <c r="A7117">
        <v>40052955</v>
      </c>
      <c r="B7117" t="s">
        <v>325</v>
      </c>
      <c r="C7117">
        <v>45329</v>
      </c>
      <c r="D7117">
        <v>83624</v>
      </c>
      <c r="E7117">
        <v>20232024</v>
      </c>
      <c r="F7117" t="s">
        <v>418</v>
      </c>
      <c r="G7117" t="s">
        <v>50</v>
      </c>
      <c r="H7117">
        <v>63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 t="s">
        <v>19</v>
      </c>
      <c r="P7117" t="str">
        <f>UPPER(Table1[[#This Row],[Venue]])</f>
        <v>HOME</v>
      </c>
    </row>
    <row r="7118" spans="1:16" hidden="1" x14ac:dyDescent="0.45">
      <c r="A7118">
        <v>40052955</v>
      </c>
      <c r="B7118" t="s">
        <v>325</v>
      </c>
      <c r="C7118">
        <v>45329</v>
      </c>
      <c r="D7118">
        <v>83624</v>
      </c>
      <c r="E7118">
        <v>20232024</v>
      </c>
      <c r="F7118" t="s">
        <v>418</v>
      </c>
      <c r="G7118" t="s">
        <v>269</v>
      </c>
      <c r="H7118">
        <v>71</v>
      </c>
      <c r="I7118">
        <v>0</v>
      </c>
      <c r="J7118">
        <v>0</v>
      </c>
      <c r="K7118">
        <v>1</v>
      </c>
      <c r="L7118">
        <v>0</v>
      </c>
      <c r="M7118">
        <v>0</v>
      </c>
      <c r="N7118">
        <v>0</v>
      </c>
      <c r="O7118" t="s">
        <v>19</v>
      </c>
      <c r="P7118" t="str">
        <f>UPPER(Table1[[#This Row],[Venue]])</f>
        <v>HOME</v>
      </c>
    </row>
    <row r="7119" spans="1:16" hidden="1" x14ac:dyDescent="0.45">
      <c r="A7119">
        <v>40052955</v>
      </c>
      <c r="B7119" t="s">
        <v>325</v>
      </c>
      <c r="C7119">
        <v>45329</v>
      </c>
      <c r="D7119">
        <v>83624</v>
      </c>
      <c r="E7119">
        <v>20232024</v>
      </c>
      <c r="F7119" t="s">
        <v>418</v>
      </c>
      <c r="G7119" t="s">
        <v>227</v>
      </c>
      <c r="H7119">
        <v>74</v>
      </c>
      <c r="I7119">
        <v>0</v>
      </c>
      <c r="J7119">
        <v>0</v>
      </c>
      <c r="K7119">
        <v>1</v>
      </c>
      <c r="L7119">
        <v>0</v>
      </c>
      <c r="M7119">
        <v>0</v>
      </c>
      <c r="N7119">
        <v>0</v>
      </c>
      <c r="O7119" t="s">
        <v>19</v>
      </c>
      <c r="P7119" t="str">
        <f>UPPER(Table1[[#This Row],[Venue]])</f>
        <v>HOME</v>
      </c>
    </row>
    <row r="7120" spans="1:16" hidden="1" x14ac:dyDescent="0.45">
      <c r="A7120">
        <v>40052955</v>
      </c>
      <c r="B7120" t="s">
        <v>325</v>
      </c>
      <c r="C7120">
        <v>45329</v>
      </c>
      <c r="D7120">
        <v>83624</v>
      </c>
      <c r="E7120">
        <v>20232024</v>
      </c>
      <c r="F7120" t="s">
        <v>418</v>
      </c>
      <c r="G7120" t="s">
        <v>228</v>
      </c>
      <c r="H7120">
        <v>77</v>
      </c>
      <c r="I7120">
        <v>5</v>
      </c>
      <c r="J7120">
        <v>3</v>
      </c>
      <c r="K7120">
        <v>1</v>
      </c>
      <c r="L7120">
        <v>2</v>
      </c>
      <c r="M7120">
        <v>0</v>
      </c>
      <c r="N7120">
        <v>0</v>
      </c>
      <c r="O7120" t="s">
        <v>19</v>
      </c>
      <c r="P7120" t="str">
        <f>UPPER(Table1[[#This Row],[Venue]])</f>
        <v>HOME</v>
      </c>
    </row>
    <row r="7121" spans="1:16" hidden="1" x14ac:dyDescent="0.45">
      <c r="A7121">
        <v>40052955</v>
      </c>
      <c r="B7121" t="s">
        <v>325</v>
      </c>
      <c r="C7121">
        <v>45329</v>
      </c>
      <c r="D7121">
        <v>83624</v>
      </c>
      <c r="E7121">
        <v>20232024</v>
      </c>
      <c r="F7121" t="s">
        <v>418</v>
      </c>
      <c r="G7121" t="s">
        <v>231</v>
      </c>
      <c r="H7121">
        <v>97</v>
      </c>
      <c r="I7121">
        <v>3</v>
      </c>
      <c r="J7121">
        <v>2</v>
      </c>
      <c r="K7121">
        <v>1</v>
      </c>
      <c r="L7121">
        <v>1</v>
      </c>
      <c r="M7121">
        <v>0</v>
      </c>
      <c r="N7121">
        <v>0</v>
      </c>
      <c r="O7121" t="s">
        <v>19</v>
      </c>
      <c r="P7121" t="str">
        <f>UPPER(Table1[[#This Row],[Venue]])</f>
        <v>HOME</v>
      </c>
    </row>
    <row r="7122" spans="1:16" hidden="1" x14ac:dyDescent="0.45">
      <c r="A7122">
        <v>40052955</v>
      </c>
      <c r="B7122" t="s">
        <v>325</v>
      </c>
      <c r="C7122">
        <v>45329</v>
      </c>
      <c r="D7122">
        <v>83624</v>
      </c>
      <c r="E7122">
        <v>20232024</v>
      </c>
      <c r="F7122" t="s">
        <v>418</v>
      </c>
      <c r="G7122" t="s">
        <v>169</v>
      </c>
      <c r="H7122">
        <v>1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0</v>
      </c>
      <c r="O7122" t="s">
        <v>40</v>
      </c>
      <c r="P7122" t="str">
        <f>UPPER(Table1[[#This Row],[Venue]])</f>
        <v>AWAY</v>
      </c>
    </row>
    <row r="7123" spans="1:16" hidden="1" x14ac:dyDescent="0.45">
      <c r="A7123">
        <v>40052955</v>
      </c>
      <c r="B7123" t="s">
        <v>325</v>
      </c>
      <c r="C7123">
        <v>45329</v>
      </c>
      <c r="D7123">
        <v>83624</v>
      </c>
      <c r="E7123">
        <v>20232024</v>
      </c>
      <c r="F7123" t="s">
        <v>418</v>
      </c>
      <c r="G7123" t="s">
        <v>132</v>
      </c>
      <c r="H7123">
        <v>4</v>
      </c>
      <c r="I7123">
        <v>0</v>
      </c>
      <c r="J7123">
        <v>0</v>
      </c>
      <c r="K7123">
        <v>1</v>
      </c>
      <c r="L7123">
        <v>0</v>
      </c>
      <c r="M7123">
        <v>0</v>
      </c>
      <c r="N7123">
        <v>0</v>
      </c>
      <c r="O7123" t="s">
        <v>40</v>
      </c>
      <c r="P7123" t="str">
        <f>UPPER(Table1[[#This Row],[Venue]])</f>
        <v>AWAY</v>
      </c>
    </row>
    <row r="7124" spans="1:16" hidden="1" x14ac:dyDescent="0.45">
      <c r="A7124">
        <v>40052955</v>
      </c>
      <c r="B7124" t="s">
        <v>325</v>
      </c>
      <c r="C7124">
        <v>45329</v>
      </c>
      <c r="D7124">
        <v>83624</v>
      </c>
      <c r="E7124">
        <v>20232024</v>
      </c>
      <c r="F7124" t="s">
        <v>418</v>
      </c>
      <c r="G7124" t="s">
        <v>133</v>
      </c>
      <c r="H7124">
        <v>5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0</v>
      </c>
      <c r="O7124" t="s">
        <v>40</v>
      </c>
      <c r="P7124" t="str">
        <f>UPPER(Table1[[#This Row],[Venue]])</f>
        <v>AWAY</v>
      </c>
    </row>
    <row r="7125" spans="1:16" hidden="1" x14ac:dyDescent="0.45">
      <c r="A7125">
        <v>40052955</v>
      </c>
      <c r="B7125" t="s">
        <v>325</v>
      </c>
      <c r="C7125">
        <v>45329</v>
      </c>
      <c r="D7125">
        <v>83624</v>
      </c>
      <c r="E7125">
        <v>20232024</v>
      </c>
      <c r="F7125" t="s">
        <v>418</v>
      </c>
      <c r="G7125" t="s">
        <v>264</v>
      </c>
      <c r="H7125">
        <v>10</v>
      </c>
      <c r="I7125">
        <v>0</v>
      </c>
      <c r="J7125">
        <v>0</v>
      </c>
      <c r="K7125">
        <v>1</v>
      </c>
      <c r="L7125">
        <v>0</v>
      </c>
      <c r="M7125">
        <v>0</v>
      </c>
      <c r="N7125">
        <v>0</v>
      </c>
      <c r="O7125" t="s">
        <v>40</v>
      </c>
      <c r="P7125" t="str">
        <f>UPPER(Table1[[#This Row],[Venue]])</f>
        <v>AWAY</v>
      </c>
    </row>
    <row r="7126" spans="1:16" hidden="1" x14ac:dyDescent="0.45">
      <c r="A7126">
        <v>40052955</v>
      </c>
      <c r="B7126" t="s">
        <v>325</v>
      </c>
      <c r="C7126">
        <v>45329</v>
      </c>
      <c r="D7126">
        <v>83624</v>
      </c>
      <c r="E7126">
        <v>20232024</v>
      </c>
      <c r="F7126" t="s">
        <v>418</v>
      </c>
      <c r="G7126" t="s">
        <v>265</v>
      </c>
      <c r="H7126">
        <v>14</v>
      </c>
      <c r="I7126">
        <v>1</v>
      </c>
      <c r="J7126">
        <v>1</v>
      </c>
      <c r="K7126">
        <v>1</v>
      </c>
      <c r="L7126">
        <v>0</v>
      </c>
      <c r="M7126">
        <v>0</v>
      </c>
      <c r="N7126">
        <v>0</v>
      </c>
      <c r="O7126" t="s">
        <v>40</v>
      </c>
      <c r="P7126" t="str">
        <f>UPPER(Table1[[#This Row],[Venue]])</f>
        <v>AWAY</v>
      </c>
    </row>
    <row r="7127" spans="1:16" hidden="1" x14ac:dyDescent="0.45">
      <c r="A7127">
        <v>40052955</v>
      </c>
      <c r="B7127" t="s">
        <v>325</v>
      </c>
      <c r="C7127">
        <v>45329</v>
      </c>
      <c r="D7127">
        <v>83624</v>
      </c>
      <c r="E7127">
        <v>20232024</v>
      </c>
      <c r="F7127" t="s">
        <v>418</v>
      </c>
      <c r="G7127" t="s">
        <v>175</v>
      </c>
      <c r="H7127">
        <v>15</v>
      </c>
      <c r="I7127">
        <v>0</v>
      </c>
      <c r="J7127">
        <v>0</v>
      </c>
      <c r="K7127">
        <v>1</v>
      </c>
      <c r="L7127">
        <v>0</v>
      </c>
      <c r="M7127">
        <v>0</v>
      </c>
      <c r="N7127">
        <v>0</v>
      </c>
      <c r="O7127" t="s">
        <v>40</v>
      </c>
      <c r="P7127" t="str">
        <f>UPPER(Table1[[#This Row],[Venue]])</f>
        <v>AWAY</v>
      </c>
    </row>
    <row r="7128" spans="1:16" hidden="1" x14ac:dyDescent="0.45">
      <c r="A7128">
        <v>40052955</v>
      </c>
      <c r="B7128" t="s">
        <v>325</v>
      </c>
      <c r="C7128">
        <v>45329</v>
      </c>
      <c r="D7128">
        <v>83624</v>
      </c>
      <c r="E7128">
        <v>20232024</v>
      </c>
      <c r="F7128" t="s">
        <v>418</v>
      </c>
      <c r="G7128" t="s">
        <v>176</v>
      </c>
      <c r="H7128">
        <v>18</v>
      </c>
      <c r="I7128">
        <v>0</v>
      </c>
      <c r="J7128">
        <v>0</v>
      </c>
      <c r="K7128">
        <v>1</v>
      </c>
      <c r="L7128">
        <v>0</v>
      </c>
      <c r="M7128">
        <v>0</v>
      </c>
      <c r="N7128">
        <v>0</v>
      </c>
      <c r="O7128" t="s">
        <v>40</v>
      </c>
      <c r="P7128" t="str">
        <f>UPPER(Table1[[#This Row],[Venue]])</f>
        <v>AWAY</v>
      </c>
    </row>
    <row r="7129" spans="1:16" hidden="1" x14ac:dyDescent="0.45">
      <c r="A7129">
        <v>40052955</v>
      </c>
      <c r="B7129" t="s">
        <v>325</v>
      </c>
      <c r="C7129">
        <v>45329</v>
      </c>
      <c r="D7129">
        <v>83624</v>
      </c>
      <c r="E7129">
        <v>20232024</v>
      </c>
      <c r="F7129" t="s">
        <v>418</v>
      </c>
      <c r="G7129" t="s">
        <v>180</v>
      </c>
      <c r="H7129">
        <v>19</v>
      </c>
      <c r="I7129">
        <v>1</v>
      </c>
      <c r="J7129">
        <v>1</v>
      </c>
      <c r="K7129">
        <v>1</v>
      </c>
      <c r="L7129">
        <v>0</v>
      </c>
      <c r="M7129">
        <v>0</v>
      </c>
      <c r="N7129">
        <v>0</v>
      </c>
      <c r="O7129" t="s">
        <v>40</v>
      </c>
      <c r="P7129" t="str">
        <f>UPPER(Table1[[#This Row],[Venue]])</f>
        <v>AWAY</v>
      </c>
    </row>
    <row r="7130" spans="1:16" hidden="1" x14ac:dyDescent="0.45">
      <c r="A7130">
        <v>40052955</v>
      </c>
      <c r="B7130" t="s">
        <v>325</v>
      </c>
      <c r="C7130">
        <v>45329</v>
      </c>
      <c r="D7130">
        <v>83624</v>
      </c>
      <c r="E7130">
        <v>20232024</v>
      </c>
      <c r="F7130" t="s">
        <v>418</v>
      </c>
      <c r="G7130" t="s">
        <v>516</v>
      </c>
      <c r="H7130">
        <v>20</v>
      </c>
      <c r="I7130">
        <v>1</v>
      </c>
      <c r="J7130">
        <v>0</v>
      </c>
      <c r="K7130">
        <v>1</v>
      </c>
      <c r="L7130">
        <v>1</v>
      </c>
      <c r="M7130">
        <v>0</v>
      </c>
      <c r="N7130">
        <v>0</v>
      </c>
      <c r="O7130" t="s">
        <v>40</v>
      </c>
      <c r="P7130" t="str">
        <f>UPPER(Table1[[#This Row],[Venue]])</f>
        <v>AWAY</v>
      </c>
    </row>
    <row r="7131" spans="1:16" hidden="1" x14ac:dyDescent="0.45">
      <c r="A7131">
        <v>40052955</v>
      </c>
      <c r="B7131" t="s">
        <v>325</v>
      </c>
      <c r="C7131">
        <v>45329</v>
      </c>
      <c r="D7131">
        <v>83624</v>
      </c>
      <c r="E7131">
        <v>20232024</v>
      </c>
      <c r="F7131" t="s">
        <v>418</v>
      </c>
      <c r="G7131" t="s">
        <v>289</v>
      </c>
      <c r="H7131">
        <v>22</v>
      </c>
      <c r="I7131">
        <v>0</v>
      </c>
      <c r="J7131">
        <v>0</v>
      </c>
      <c r="K7131">
        <v>1</v>
      </c>
      <c r="L7131">
        <v>0</v>
      </c>
      <c r="M7131">
        <v>0</v>
      </c>
      <c r="N7131">
        <v>0</v>
      </c>
      <c r="O7131" t="s">
        <v>40</v>
      </c>
      <c r="P7131" t="str">
        <f>UPPER(Table1[[#This Row],[Venue]])</f>
        <v>AWAY</v>
      </c>
    </row>
    <row r="7132" spans="1:16" hidden="1" x14ac:dyDescent="0.45">
      <c r="A7132">
        <v>40052955</v>
      </c>
      <c r="B7132" t="s">
        <v>325</v>
      </c>
      <c r="C7132">
        <v>45329</v>
      </c>
      <c r="D7132">
        <v>83624</v>
      </c>
      <c r="E7132">
        <v>20232024</v>
      </c>
      <c r="F7132" t="s">
        <v>418</v>
      </c>
      <c r="G7132" t="s">
        <v>349</v>
      </c>
      <c r="H7132">
        <v>25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  <c r="O7132" t="s">
        <v>40</v>
      </c>
      <c r="P7132" t="str">
        <f>UPPER(Table1[[#This Row],[Venue]])</f>
        <v>AWAY</v>
      </c>
    </row>
    <row r="7133" spans="1:16" hidden="1" x14ac:dyDescent="0.45">
      <c r="A7133">
        <v>40052955</v>
      </c>
      <c r="B7133" t="s">
        <v>325</v>
      </c>
      <c r="C7133">
        <v>45329</v>
      </c>
      <c r="D7133">
        <v>83624</v>
      </c>
      <c r="E7133">
        <v>20232024</v>
      </c>
      <c r="F7133" t="s">
        <v>418</v>
      </c>
      <c r="G7133" t="s">
        <v>140</v>
      </c>
      <c r="H7133">
        <v>60</v>
      </c>
      <c r="I7133">
        <v>1</v>
      </c>
      <c r="J7133">
        <v>0</v>
      </c>
      <c r="K7133">
        <v>1</v>
      </c>
      <c r="L7133">
        <v>1</v>
      </c>
      <c r="M7133">
        <v>0</v>
      </c>
      <c r="N7133">
        <v>2</v>
      </c>
      <c r="O7133" t="s">
        <v>40</v>
      </c>
      <c r="P7133" t="str">
        <f>UPPER(Table1[[#This Row],[Venue]])</f>
        <v>AWAY</v>
      </c>
    </row>
    <row r="7134" spans="1:16" hidden="1" x14ac:dyDescent="0.45">
      <c r="A7134">
        <v>40052955</v>
      </c>
      <c r="B7134" t="s">
        <v>325</v>
      </c>
      <c r="C7134">
        <v>45329</v>
      </c>
      <c r="D7134">
        <v>83624</v>
      </c>
      <c r="E7134">
        <v>20232024</v>
      </c>
      <c r="F7134" t="s">
        <v>418</v>
      </c>
      <c r="G7134" t="s">
        <v>519</v>
      </c>
      <c r="H7134">
        <v>74</v>
      </c>
      <c r="I7134">
        <v>0</v>
      </c>
      <c r="J7134">
        <v>0</v>
      </c>
      <c r="K7134">
        <v>1</v>
      </c>
      <c r="L7134">
        <v>0</v>
      </c>
      <c r="M7134">
        <v>0</v>
      </c>
      <c r="N7134">
        <v>0</v>
      </c>
      <c r="O7134" t="s">
        <v>40</v>
      </c>
      <c r="P7134" t="str">
        <f>UPPER(Table1[[#This Row],[Venue]])</f>
        <v>AWAY</v>
      </c>
    </row>
    <row r="7135" spans="1:16" hidden="1" x14ac:dyDescent="0.45">
      <c r="A7135">
        <v>40052955</v>
      </c>
      <c r="B7135" t="s">
        <v>325</v>
      </c>
      <c r="C7135">
        <v>45329</v>
      </c>
      <c r="D7135">
        <v>83624</v>
      </c>
      <c r="E7135">
        <v>20232024</v>
      </c>
      <c r="F7135" t="s">
        <v>418</v>
      </c>
      <c r="G7135" t="s">
        <v>375</v>
      </c>
      <c r="H7135">
        <v>88</v>
      </c>
      <c r="I7135">
        <v>0</v>
      </c>
      <c r="J7135">
        <v>0</v>
      </c>
      <c r="K7135">
        <v>1</v>
      </c>
      <c r="L7135">
        <v>0</v>
      </c>
      <c r="M7135">
        <v>0</v>
      </c>
      <c r="N7135">
        <v>0</v>
      </c>
      <c r="O7135" t="s">
        <v>40</v>
      </c>
      <c r="P7135" t="str">
        <f>UPPER(Table1[[#This Row],[Venue]])</f>
        <v>AWAY</v>
      </c>
    </row>
    <row r="7136" spans="1:16" hidden="1" x14ac:dyDescent="0.45">
      <c r="A7136">
        <v>40052955</v>
      </c>
      <c r="B7136" t="s">
        <v>325</v>
      </c>
      <c r="C7136">
        <v>45329</v>
      </c>
      <c r="D7136">
        <v>83624</v>
      </c>
      <c r="E7136">
        <v>20232024</v>
      </c>
      <c r="F7136" t="s">
        <v>418</v>
      </c>
      <c r="G7136" t="s">
        <v>146</v>
      </c>
      <c r="H7136">
        <v>91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 t="s">
        <v>40</v>
      </c>
      <c r="P7136" t="str">
        <f>UPPER(Table1[[#This Row],[Venue]])</f>
        <v>AWAY</v>
      </c>
    </row>
    <row r="7137" spans="1:16" hidden="1" x14ac:dyDescent="0.45">
      <c r="A7137">
        <v>40052955</v>
      </c>
      <c r="B7137" t="s">
        <v>325</v>
      </c>
      <c r="C7137">
        <v>45329</v>
      </c>
      <c r="D7137">
        <v>83624</v>
      </c>
      <c r="E7137">
        <v>20232024</v>
      </c>
      <c r="F7137" t="s">
        <v>418</v>
      </c>
      <c r="G7137" t="s">
        <v>529</v>
      </c>
      <c r="H7137">
        <v>99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0</v>
      </c>
      <c r="O7137" t="s">
        <v>40</v>
      </c>
      <c r="P7137" t="str">
        <f>UPPER(Table1[[#This Row],[Venue]])</f>
        <v>AWAY</v>
      </c>
    </row>
    <row r="7138" spans="1:16" hidden="1" x14ac:dyDescent="0.45">
      <c r="A7138">
        <v>40052924</v>
      </c>
      <c r="B7138" t="s">
        <v>363</v>
      </c>
      <c r="C7138">
        <v>45332</v>
      </c>
      <c r="D7138">
        <v>83593</v>
      </c>
      <c r="E7138">
        <v>20232024</v>
      </c>
      <c r="F7138" t="s">
        <v>372</v>
      </c>
      <c r="G7138" t="s">
        <v>461</v>
      </c>
      <c r="H7138">
        <v>6</v>
      </c>
      <c r="I7138">
        <v>2</v>
      </c>
      <c r="J7138">
        <v>1</v>
      </c>
      <c r="K7138">
        <v>1</v>
      </c>
      <c r="L7138">
        <v>1</v>
      </c>
      <c r="M7138">
        <v>0</v>
      </c>
      <c r="N7138">
        <v>0</v>
      </c>
      <c r="O7138" t="s">
        <v>19</v>
      </c>
      <c r="P7138" t="str">
        <f>UPPER(Table1[[#This Row],[Venue]])</f>
        <v>HOME</v>
      </c>
    </row>
    <row r="7139" spans="1:16" hidden="1" x14ac:dyDescent="0.45">
      <c r="A7139">
        <v>40052924</v>
      </c>
      <c r="B7139" t="s">
        <v>363</v>
      </c>
      <c r="C7139">
        <v>45332</v>
      </c>
      <c r="D7139">
        <v>83593</v>
      </c>
      <c r="E7139">
        <v>20232024</v>
      </c>
      <c r="F7139" t="s">
        <v>372</v>
      </c>
      <c r="G7139" t="s">
        <v>151</v>
      </c>
      <c r="H7139">
        <v>8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0</v>
      </c>
      <c r="O7139" t="s">
        <v>19</v>
      </c>
      <c r="P7139" t="str">
        <f>UPPER(Table1[[#This Row],[Venue]])</f>
        <v>HOME</v>
      </c>
    </row>
    <row r="7140" spans="1:16" hidden="1" x14ac:dyDescent="0.45">
      <c r="A7140">
        <v>40052924</v>
      </c>
      <c r="B7140" t="s">
        <v>363</v>
      </c>
      <c r="C7140">
        <v>45332</v>
      </c>
      <c r="D7140">
        <v>83593</v>
      </c>
      <c r="E7140">
        <v>20232024</v>
      </c>
      <c r="F7140" t="s">
        <v>372</v>
      </c>
      <c r="G7140" t="s">
        <v>152</v>
      </c>
      <c r="H7140">
        <v>14</v>
      </c>
      <c r="I7140">
        <v>1</v>
      </c>
      <c r="J7140">
        <v>0</v>
      </c>
      <c r="K7140">
        <v>1</v>
      </c>
      <c r="L7140">
        <v>1</v>
      </c>
      <c r="M7140">
        <v>0</v>
      </c>
      <c r="N7140">
        <v>0</v>
      </c>
      <c r="O7140" t="s">
        <v>19</v>
      </c>
      <c r="P7140" t="str">
        <f>UPPER(Table1[[#This Row],[Venue]])</f>
        <v>HOME</v>
      </c>
    </row>
    <row r="7141" spans="1:16" hidden="1" x14ac:dyDescent="0.45">
      <c r="A7141">
        <v>40052924</v>
      </c>
      <c r="B7141" t="s">
        <v>363</v>
      </c>
      <c r="C7141">
        <v>45332</v>
      </c>
      <c r="D7141">
        <v>83593</v>
      </c>
      <c r="E7141">
        <v>20232024</v>
      </c>
      <c r="F7141" t="s">
        <v>372</v>
      </c>
      <c r="G7141" t="s">
        <v>591</v>
      </c>
      <c r="H7141">
        <v>17</v>
      </c>
      <c r="I7141">
        <v>0</v>
      </c>
      <c r="J7141">
        <v>0</v>
      </c>
      <c r="K7141">
        <v>1</v>
      </c>
      <c r="L7141">
        <v>0</v>
      </c>
      <c r="M7141">
        <v>0</v>
      </c>
      <c r="N7141">
        <v>2</v>
      </c>
      <c r="O7141" t="s">
        <v>19</v>
      </c>
      <c r="P7141" t="str">
        <f>UPPER(Table1[[#This Row],[Venue]])</f>
        <v>HOME</v>
      </c>
    </row>
    <row r="7142" spans="1:16" hidden="1" x14ac:dyDescent="0.45">
      <c r="A7142">
        <v>40052924</v>
      </c>
      <c r="B7142" t="s">
        <v>363</v>
      </c>
      <c r="C7142">
        <v>45332</v>
      </c>
      <c r="D7142">
        <v>83593</v>
      </c>
      <c r="E7142">
        <v>20232024</v>
      </c>
      <c r="F7142" t="s">
        <v>372</v>
      </c>
      <c r="G7142" t="s">
        <v>463</v>
      </c>
      <c r="H7142">
        <v>24</v>
      </c>
      <c r="I7142">
        <v>0</v>
      </c>
      <c r="J7142">
        <v>0</v>
      </c>
      <c r="K7142">
        <v>1</v>
      </c>
      <c r="L7142">
        <v>0</v>
      </c>
      <c r="M7142">
        <v>1</v>
      </c>
      <c r="N7142">
        <v>2</v>
      </c>
      <c r="O7142" t="s">
        <v>19</v>
      </c>
      <c r="P7142" t="str">
        <f>UPPER(Table1[[#This Row],[Venue]])</f>
        <v>HOME</v>
      </c>
    </row>
    <row r="7143" spans="1:16" hidden="1" x14ac:dyDescent="0.45">
      <c r="A7143">
        <v>40052924</v>
      </c>
      <c r="B7143" t="s">
        <v>363</v>
      </c>
      <c r="C7143">
        <v>45332</v>
      </c>
      <c r="D7143">
        <v>83593</v>
      </c>
      <c r="E7143">
        <v>20232024</v>
      </c>
      <c r="F7143" t="s">
        <v>372</v>
      </c>
      <c r="G7143" t="s">
        <v>464</v>
      </c>
      <c r="H7143">
        <v>27</v>
      </c>
      <c r="I7143">
        <v>1</v>
      </c>
      <c r="J7143">
        <v>1</v>
      </c>
      <c r="K7143">
        <v>1</v>
      </c>
      <c r="L7143">
        <v>0</v>
      </c>
      <c r="M7143">
        <v>0</v>
      </c>
      <c r="N7143">
        <v>0</v>
      </c>
      <c r="O7143" t="s">
        <v>19</v>
      </c>
      <c r="P7143" t="str">
        <f>UPPER(Table1[[#This Row],[Venue]])</f>
        <v>HOME</v>
      </c>
    </row>
    <row r="7144" spans="1:16" hidden="1" x14ac:dyDescent="0.45">
      <c r="A7144">
        <v>40052924</v>
      </c>
      <c r="B7144" t="s">
        <v>363</v>
      </c>
      <c r="C7144">
        <v>45332</v>
      </c>
      <c r="D7144">
        <v>83593</v>
      </c>
      <c r="E7144">
        <v>20232024</v>
      </c>
      <c r="F7144" t="s">
        <v>372</v>
      </c>
      <c r="G7144" t="s">
        <v>186</v>
      </c>
      <c r="H7144">
        <v>30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 t="s">
        <v>19</v>
      </c>
      <c r="P7144" t="str">
        <f>UPPER(Table1[[#This Row],[Venue]])</f>
        <v>HOME</v>
      </c>
    </row>
    <row r="7145" spans="1:16" hidden="1" x14ac:dyDescent="0.45">
      <c r="A7145">
        <v>40052924</v>
      </c>
      <c r="B7145" t="s">
        <v>363</v>
      </c>
      <c r="C7145">
        <v>45332</v>
      </c>
      <c r="D7145">
        <v>83593</v>
      </c>
      <c r="E7145">
        <v>20232024</v>
      </c>
      <c r="F7145" t="s">
        <v>372</v>
      </c>
      <c r="G7145" t="s">
        <v>332</v>
      </c>
      <c r="H7145">
        <v>38</v>
      </c>
      <c r="I7145">
        <v>0</v>
      </c>
      <c r="J7145">
        <v>0</v>
      </c>
      <c r="K7145">
        <v>1</v>
      </c>
      <c r="L7145">
        <v>0</v>
      </c>
      <c r="M7145">
        <v>0</v>
      </c>
      <c r="N7145">
        <v>2</v>
      </c>
      <c r="O7145" t="s">
        <v>19</v>
      </c>
      <c r="P7145" t="str">
        <f>UPPER(Table1[[#This Row],[Venue]])</f>
        <v>HOME</v>
      </c>
    </row>
    <row r="7146" spans="1:16" hidden="1" x14ac:dyDescent="0.45">
      <c r="A7146">
        <v>40052924</v>
      </c>
      <c r="B7146" t="s">
        <v>363</v>
      </c>
      <c r="C7146">
        <v>45332</v>
      </c>
      <c r="D7146">
        <v>83593</v>
      </c>
      <c r="E7146">
        <v>20232024</v>
      </c>
      <c r="F7146" t="s">
        <v>372</v>
      </c>
      <c r="G7146" t="s">
        <v>187</v>
      </c>
      <c r="H7146">
        <v>61</v>
      </c>
      <c r="I7146">
        <v>0</v>
      </c>
      <c r="J7146">
        <v>0</v>
      </c>
      <c r="K7146">
        <v>1</v>
      </c>
      <c r="L7146">
        <v>0</v>
      </c>
      <c r="M7146">
        <v>0</v>
      </c>
      <c r="N7146">
        <v>0</v>
      </c>
      <c r="O7146" t="s">
        <v>19</v>
      </c>
      <c r="P7146" t="str">
        <f>UPPER(Table1[[#This Row],[Venue]])</f>
        <v>HOME</v>
      </c>
    </row>
    <row r="7147" spans="1:16" hidden="1" x14ac:dyDescent="0.45">
      <c r="A7147">
        <v>40052924</v>
      </c>
      <c r="B7147" t="s">
        <v>363</v>
      </c>
      <c r="C7147">
        <v>45332</v>
      </c>
      <c r="D7147">
        <v>83593</v>
      </c>
      <c r="E7147">
        <v>20232024</v>
      </c>
      <c r="F7147" t="s">
        <v>372</v>
      </c>
      <c r="G7147" t="s">
        <v>584</v>
      </c>
      <c r="H7147">
        <v>72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 t="s">
        <v>19</v>
      </c>
      <c r="P7147" t="str">
        <f>UPPER(Table1[[#This Row],[Venue]])</f>
        <v>HOME</v>
      </c>
    </row>
    <row r="7148" spans="1:16" hidden="1" x14ac:dyDescent="0.45">
      <c r="A7148">
        <v>40052924</v>
      </c>
      <c r="B7148" t="s">
        <v>363</v>
      </c>
      <c r="C7148">
        <v>45332</v>
      </c>
      <c r="D7148">
        <v>83593</v>
      </c>
      <c r="E7148">
        <v>20232024</v>
      </c>
      <c r="F7148" t="s">
        <v>372</v>
      </c>
      <c r="G7148" t="s">
        <v>157</v>
      </c>
      <c r="H7148">
        <v>77</v>
      </c>
      <c r="I7148">
        <v>0</v>
      </c>
      <c r="J7148">
        <v>0</v>
      </c>
      <c r="K7148">
        <v>1</v>
      </c>
      <c r="L7148">
        <v>0</v>
      </c>
      <c r="M7148">
        <v>0</v>
      </c>
      <c r="N7148">
        <v>0</v>
      </c>
      <c r="O7148" t="s">
        <v>19</v>
      </c>
      <c r="P7148" t="str">
        <f>UPPER(Table1[[#This Row],[Venue]])</f>
        <v>HOME</v>
      </c>
    </row>
    <row r="7149" spans="1:16" hidden="1" x14ac:dyDescent="0.45">
      <c r="A7149">
        <v>40052924</v>
      </c>
      <c r="B7149" t="s">
        <v>363</v>
      </c>
      <c r="C7149">
        <v>45332</v>
      </c>
      <c r="D7149">
        <v>83593</v>
      </c>
      <c r="E7149">
        <v>20232024</v>
      </c>
      <c r="F7149" t="s">
        <v>372</v>
      </c>
      <c r="G7149" t="s">
        <v>158</v>
      </c>
      <c r="H7149">
        <v>88</v>
      </c>
      <c r="I7149">
        <v>0</v>
      </c>
      <c r="J7149">
        <v>0</v>
      </c>
      <c r="K7149">
        <v>1</v>
      </c>
      <c r="L7149">
        <v>0</v>
      </c>
      <c r="M7149">
        <v>0</v>
      </c>
      <c r="N7149">
        <v>0</v>
      </c>
      <c r="O7149" t="s">
        <v>19</v>
      </c>
      <c r="P7149" t="str">
        <f>UPPER(Table1[[#This Row],[Venue]])</f>
        <v>HOME</v>
      </c>
    </row>
    <row r="7150" spans="1:16" hidden="1" x14ac:dyDescent="0.45">
      <c r="A7150">
        <v>40052924</v>
      </c>
      <c r="B7150" t="s">
        <v>363</v>
      </c>
      <c r="C7150">
        <v>45332</v>
      </c>
      <c r="D7150">
        <v>83593</v>
      </c>
      <c r="E7150">
        <v>20232024</v>
      </c>
      <c r="F7150" t="s">
        <v>372</v>
      </c>
      <c r="G7150" t="s">
        <v>130</v>
      </c>
      <c r="H7150">
        <v>1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  <c r="O7150" t="s">
        <v>40</v>
      </c>
      <c r="P7150" t="str">
        <f>UPPER(Table1[[#This Row],[Venue]])</f>
        <v>AWAY</v>
      </c>
    </row>
    <row r="7151" spans="1:16" hidden="1" x14ac:dyDescent="0.45">
      <c r="A7151">
        <v>40052924</v>
      </c>
      <c r="B7151" t="s">
        <v>363</v>
      </c>
      <c r="C7151">
        <v>45332</v>
      </c>
      <c r="D7151">
        <v>83593</v>
      </c>
      <c r="E7151">
        <v>20232024</v>
      </c>
      <c r="F7151" t="s">
        <v>372</v>
      </c>
      <c r="G7151" t="s">
        <v>156</v>
      </c>
      <c r="H7151">
        <v>5</v>
      </c>
      <c r="I7151">
        <v>1</v>
      </c>
      <c r="J7151">
        <v>0</v>
      </c>
      <c r="K7151">
        <v>1</v>
      </c>
      <c r="L7151">
        <v>1</v>
      </c>
      <c r="M7151">
        <v>0</v>
      </c>
      <c r="N7151">
        <v>0</v>
      </c>
      <c r="O7151" t="s">
        <v>40</v>
      </c>
      <c r="P7151" t="str">
        <f>UPPER(Table1[[#This Row],[Venue]])</f>
        <v>AWAY</v>
      </c>
    </row>
    <row r="7152" spans="1:16" hidden="1" x14ac:dyDescent="0.45">
      <c r="A7152">
        <v>40052924</v>
      </c>
      <c r="B7152" t="s">
        <v>363</v>
      </c>
      <c r="C7152">
        <v>45332</v>
      </c>
      <c r="D7152">
        <v>83593</v>
      </c>
      <c r="E7152">
        <v>20232024</v>
      </c>
      <c r="F7152" t="s">
        <v>372</v>
      </c>
      <c r="G7152" t="s">
        <v>198</v>
      </c>
      <c r="H7152">
        <v>9</v>
      </c>
      <c r="I7152">
        <v>2</v>
      </c>
      <c r="J7152">
        <v>2</v>
      </c>
      <c r="K7152">
        <v>1</v>
      </c>
      <c r="L7152">
        <v>0</v>
      </c>
      <c r="M7152">
        <v>0</v>
      </c>
      <c r="N7152">
        <v>0</v>
      </c>
      <c r="O7152" t="s">
        <v>40</v>
      </c>
      <c r="P7152" t="str">
        <f>UPPER(Table1[[#This Row],[Venue]])</f>
        <v>AWAY</v>
      </c>
    </row>
    <row r="7153" spans="1:16" hidden="1" x14ac:dyDescent="0.45">
      <c r="A7153">
        <v>40052924</v>
      </c>
      <c r="B7153" t="s">
        <v>363</v>
      </c>
      <c r="C7153">
        <v>45332</v>
      </c>
      <c r="D7153">
        <v>83593</v>
      </c>
      <c r="E7153">
        <v>20232024</v>
      </c>
      <c r="F7153" t="s">
        <v>372</v>
      </c>
      <c r="G7153" t="s">
        <v>233</v>
      </c>
      <c r="H7153">
        <v>11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 t="s">
        <v>40</v>
      </c>
      <c r="P7153" t="str">
        <f>UPPER(Table1[[#This Row],[Venue]])</f>
        <v>AWAY</v>
      </c>
    </row>
    <row r="7154" spans="1:16" hidden="1" x14ac:dyDescent="0.45">
      <c r="A7154">
        <v>40052924</v>
      </c>
      <c r="B7154" t="s">
        <v>363</v>
      </c>
      <c r="C7154">
        <v>45332</v>
      </c>
      <c r="D7154">
        <v>83593</v>
      </c>
      <c r="E7154">
        <v>20232024</v>
      </c>
      <c r="F7154" t="s">
        <v>372</v>
      </c>
      <c r="G7154" t="s">
        <v>207</v>
      </c>
      <c r="H7154">
        <v>12</v>
      </c>
      <c r="I7154">
        <v>4</v>
      </c>
      <c r="J7154">
        <v>3</v>
      </c>
      <c r="K7154">
        <v>1</v>
      </c>
      <c r="L7154">
        <v>1</v>
      </c>
      <c r="M7154">
        <v>0</v>
      </c>
      <c r="N7154">
        <v>0</v>
      </c>
      <c r="O7154" t="s">
        <v>40</v>
      </c>
      <c r="P7154" t="str">
        <f>UPPER(Table1[[#This Row],[Venue]])</f>
        <v>AWAY</v>
      </c>
    </row>
    <row r="7155" spans="1:16" hidden="1" x14ac:dyDescent="0.45">
      <c r="A7155">
        <v>40052924</v>
      </c>
      <c r="B7155" t="s">
        <v>363</v>
      </c>
      <c r="C7155">
        <v>45332</v>
      </c>
      <c r="D7155">
        <v>83593</v>
      </c>
      <c r="E7155">
        <v>20232024</v>
      </c>
      <c r="F7155" t="s">
        <v>372</v>
      </c>
      <c r="G7155" t="s">
        <v>423</v>
      </c>
      <c r="H7155">
        <v>14</v>
      </c>
      <c r="I7155">
        <v>1</v>
      </c>
      <c r="J7155">
        <v>1</v>
      </c>
      <c r="K7155">
        <v>1</v>
      </c>
      <c r="L7155">
        <v>0</v>
      </c>
      <c r="M7155">
        <v>0</v>
      </c>
      <c r="N7155">
        <v>0</v>
      </c>
      <c r="O7155" t="s">
        <v>40</v>
      </c>
      <c r="P7155" t="str">
        <f>UPPER(Table1[[#This Row],[Venue]])</f>
        <v>AWAY</v>
      </c>
    </row>
    <row r="7156" spans="1:16" hidden="1" x14ac:dyDescent="0.45">
      <c r="A7156">
        <v>40052924</v>
      </c>
      <c r="B7156" t="s">
        <v>363</v>
      </c>
      <c r="C7156">
        <v>45332</v>
      </c>
      <c r="D7156">
        <v>83593</v>
      </c>
      <c r="E7156">
        <v>20232024</v>
      </c>
      <c r="F7156" t="s">
        <v>372</v>
      </c>
      <c r="G7156" t="s">
        <v>197</v>
      </c>
      <c r="H7156">
        <v>15</v>
      </c>
      <c r="I7156">
        <v>0</v>
      </c>
      <c r="J7156">
        <v>0</v>
      </c>
      <c r="K7156">
        <v>1</v>
      </c>
      <c r="L7156">
        <v>0</v>
      </c>
      <c r="M7156">
        <v>0</v>
      </c>
      <c r="N7156">
        <v>0</v>
      </c>
      <c r="O7156" t="s">
        <v>40</v>
      </c>
      <c r="P7156" t="str">
        <f>UPPER(Table1[[#This Row],[Venue]])</f>
        <v>AWAY</v>
      </c>
    </row>
    <row r="7157" spans="1:16" hidden="1" x14ac:dyDescent="0.45">
      <c r="A7157">
        <v>40052924</v>
      </c>
      <c r="B7157" t="s">
        <v>363</v>
      </c>
      <c r="C7157">
        <v>45332</v>
      </c>
      <c r="D7157">
        <v>83593</v>
      </c>
      <c r="E7157">
        <v>20232024</v>
      </c>
      <c r="F7157" t="s">
        <v>372</v>
      </c>
      <c r="G7157" t="s">
        <v>260</v>
      </c>
      <c r="H7157">
        <v>24</v>
      </c>
      <c r="I7157">
        <v>0</v>
      </c>
      <c r="J7157">
        <v>0</v>
      </c>
      <c r="K7157">
        <v>1</v>
      </c>
      <c r="L7157">
        <v>0</v>
      </c>
      <c r="M7157">
        <v>0</v>
      </c>
      <c r="N7157">
        <v>0</v>
      </c>
      <c r="O7157" t="s">
        <v>40</v>
      </c>
      <c r="P7157" t="str">
        <f>UPPER(Table1[[#This Row],[Venue]])</f>
        <v>AWAY</v>
      </c>
    </row>
    <row r="7158" spans="1:16" hidden="1" x14ac:dyDescent="0.45">
      <c r="A7158">
        <v>40052924</v>
      </c>
      <c r="B7158" t="s">
        <v>363</v>
      </c>
      <c r="C7158">
        <v>45332</v>
      </c>
      <c r="D7158">
        <v>83593</v>
      </c>
      <c r="E7158">
        <v>20232024</v>
      </c>
      <c r="F7158" t="s">
        <v>372</v>
      </c>
      <c r="G7158" t="s">
        <v>481</v>
      </c>
      <c r="H7158">
        <v>27</v>
      </c>
      <c r="I7158">
        <v>0</v>
      </c>
      <c r="J7158">
        <v>0</v>
      </c>
      <c r="K7158">
        <v>1</v>
      </c>
      <c r="L7158">
        <v>0</v>
      </c>
      <c r="M7158">
        <v>0</v>
      </c>
      <c r="N7158">
        <v>0</v>
      </c>
      <c r="O7158" t="s">
        <v>40</v>
      </c>
      <c r="P7158" t="str">
        <f>UPPER(Table1[[#This Row],[Venue]])</f>
        <v>AWAY</v>
      </c>
    </row>
    <row r="7159" spans="1:16" hidden="1" x14ac:dyDescent="0.45">
      <c r="A7159">
        <v>40052924</v>
      </c>
      <c r="B7159" t="s">
        <v>363</v>
      </c>
      <c r="C7159">
        <v>45332</v>
      </c>
      <c r="D7159">
        <v>83593</v>
      </c>
      <c r="E7159">
        <v>20232024</v>
      </c>
      <c r="F7159" t="s">
        <v>372</v>
      </c>
      <c r="G7159" t="s">
        <v>582</v>
      </c>
      <c r="H7159">
        <v>31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 t="s">
        <v>40</v>
      </c>
      <c r="P7159" t="str">
        <f>UPPER(Table1[[#This Row],[Venue]])</f>
        <v>AWAY</v>
      </c>
    </row>
    <row r="7160" spans="1:16" hidden="1" x14ac:dyDescent="0.45">
      <c r="A7160">
        <v>40052924</v>
      </c>
      <c r="B7160" t="s">
        <v>363</v>
      </c>
      <c r="C7160">
        <v>45332</v>
      </c>
      <c r="D7160">
        <v>83593</v>
      </c>
      <c r="E7160">
        <v>20232024</v>
      </c>
      <c r="F7160" t="s">
        <v>372</v>
      </c>
      <c r="G7160" t="s">
        <v>199</v>
      </c>
      <c r="H7160">
        <v>38</v>
      </c>
      <c r="I7160">
        <v>2</v>
      </c>
      <c r="J7160">
        <v>0</v>
      </c>
      <c r="K7160">
        <v>1</v>
      </c>
      <c r="L7160">
        <v>2</v>
      </c>
      <c r="M7160">
        <v>0</v>
      </c>
      <c r="N7160">
        <v>0</v>
      </c>
      <c r="O7160" t="s">
        <v>40</v>
      </c>
      <c r="P7160" t="str">
        <f>UPPER(Table1[[#This Row],[Venue]])</f>
        <v>AWAY</v>
      </c>
    </row>
    <row r="7161" spans="1:16" hidden="1" x14ac:dyDescent="0.45">
      <c r="A7161">
        <v>40052924</v>
      </c>
      <c r="B7161" t="s">
        <v>363</v>
      </c>
      <c r="C7161">
        <v>45332</v>
      </c>
      <c r="D7161">
        <v>83593</v>
      </c>
      <c r="E7161">
        <v>20232024</v>
      </c>
      <c r="F7161" t="s">
        <v>372</v>
      </c>
      <c r="G7161" t="s">
        <v>205</v>
      </c>
      <c r="H7161">
        <v>54</v>
      </c>
      <c r="I7161">
        <v>0</v>
      </c>
      <c r="J7161">
        <v>0</v>
      </c>
      <c r="K7161">
        <v>1</v>
      </c>
      <c r="L7161">
        <v>0</v>
      </c>
      <c r="M7161">
        <v>0</v>
      </c>
      <c r="N7161">
        <v>5</v>
      </c>
      <c r="O7161" t="s">
        <v>40</v>
      </c>
      <c r="P7161" t="str">
        <f>UPPER(Table1[[#This Row],[Venue]])</f>
        <v>AWAY</v>
      </c>
    </row>
    <row r="7162" spans="1:16" hidden="1" x14ac:dyDescent="0.45">
      <c r="A7162">
        <v>40052924</v>
      </c>
      <c r="B7162" t="s">
        <v>363</v>
      </c>
      <c r="C7162">
        <v>45332</v>
      </c>
      <c r="D7162">
        <v>83593</v>
      </c>
      <c r="E7162">
        <v>20232024</v>
      </c>
      <c r="F7162" t="s">
        <v>372</v>
      </c>
      <c r="G7162" t="s">
        <v>287</v>
      </c>
      <c r="H7162">
        <v>55</v>
      </c>
      <c r="I7162">
        <v>4</v>
      </c>
      <c r="J7162">
        <v>2</v>
      </c>
      <c r="K7162">
        <v>1</v>
      </c>
      <c r="L7162">
        <v>2</v>
      </c>
      <c r="M7162">
        <v>0</v>
      </c>
      <c r="N7162">
        <v>2</v>
      </c>
      <c r="O7162" t="s">
        <v>40</v>
      </c>
      <c r="P7162" t="str">
        <f>UPPER(Table1[[#This Row],[Venue]])</f>
        <v>AWAY</v>
      </c>
    </row>
    <row r="7163" spans="1:16" hidden="1" x14ac:dyDescent="0.45">
      <c r="A7163">
        <v>40052924</v>
      </c>
      <c r="B7163" t="s">
        <v>363</v>
      </c>
      <c r="C7163">
        <v>45332</v>
      </c>
      <c r="D7163">
        <v>83593</v>
      </c>
      <c r="E7163">
        <v>20232024</v>
      </c>
      <c r="F7163" t="s">
        <v>372</v>
      </c>
      <c r="G7163" t="s">
        <v>482</v>
      </c>
      <c r="H7163">
        <v>61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 t="s">
        <v>40</v>
      </c>
      <c r="P7163" t="str">
        <f>UPPER(Table1[[#This Row],[Venue]])</f>
        <v>AWAY</v>
      </c>
    </row>
    <row r="7164" spans="1:16" hidden="1" x14ac:dyDescent="0.45">
      <c r="A7164">
        <v>40052924</v>
      </c>
      <c r="B7164" t="s">
        <v>363</v>
      </c>
      <c r="C7164">
        <v>45332</v>
      </c>
      <c r="D7164">
        <v>83593</v>
      </c>
      <c r="E7164">
        <v>20232024</v>
      </c>
      <c r="F7164" t="s">
        <v>372</v>
      </c>
      <c r="G7164" t="s">
        <v>206</v>
      </c>
      <c r="H7164">
        <v>65</v>
      </c>
      <c r="I7164">
        <v>1</v>
      </c>
      <c r="J7164">
        <v>0</v>
      </c>
      <c r="K7164">
        <v>1</v>
      </c>
      <c r="L7164">
        <v>1</v>
      </c>
      <c r="M7164">
        <v>0</v>
      </c>
      <c r="N7164">
        <v>4</v>
      </c>
      <c r="O7164" t="s">
        <v>40</v>
      </c>
      <c r="P7164" t="str">
        <f>UPPER(Table1[[#This Row],[Venue]])</f>
        <v>AWAY</v>
      </c>
    </row>
    <row r="7165" spans="1:16" hidden="1" x14ac:dyDescent="0.45">
      <c r="A7165">
        <v>40052924</v>
      </c>
      <c r="B7165" t="s">
        <v>363</v>
      </c>
      <c r="C7165">
        <v>45332</v>
      </c>
      <c r="D7165">
        <v>83593</v>
      </c>
      <c r="E7165">
        <v>20232024</v>
      </c>
      <c r="F7165" t="s">
        <v>372</v>
      </c>
      <c r="G7165" t="s">
        <v>502</v>
      </c>
      <c r="H7165">
        <v>81</v>
      </c>
      <c r="I7165">
        <v>0</v>
      </c>
      <c r="J7165">
        <v>0</v>
      </c>
      <c r="K7165">
        <v>1</v>
      </c>
      <c r="L7165">
        <v>0</v>
      </c>
      <c r="M7165">
        <v>0</v>
      </c>
      <c r="N7165">
        <v>0</v>
      </c>
      <c r="O7165" t="s">
        <v>40</v>
      </c>
      <c r="P7165" t="str">
        <f>UPPER(Table1[[#This Row],[Venue]])</f>
        <v>AWAY</v>
      </c>
    </row>
    <row r="7166" spans="1:16" hidden="1" x14ac:dyDescent="0.45">
      <c r="A7166">
        <v>40052924</v>
      </c>
      <c r="B7166" t="s">
        <v>363</v>
      </c>
      <c r="C7166">
        <v>45332</v>
      </c>
      <c r="D7166">
        <v>83593</v>
      </c>
      <c r="E7166">
        <v>20232024</v>
      </c>
      <c r="F7166" t="s">
        <v>372</v>
      </c>
      <c r="G7166" t="s">
        <v>211</v>
      </c>
      <c r="H7166">
        <v>89</v>
      </c>
      <c r="I7166">
        <v>3</v>
      </c>
      <c r="J7166">
        <v>0</v>
      </c>
      <c r="K7166">
        <v>1</v>
      </c>
      <c r="L7166">
        <v>3</v>
      </c>
      <c r="M7166">
        <v>0</v>
      </c>
      <c r="N7166">
        <v>0</v>
      </c>
      <c r="O7166" t="s">
        <v>40</v>
      </c>
      <c r="P7166" t="str">
        <f>UPPER(Table1[[#This Row],[Venue]])</f>
        <v>AWAY</v>
      </c>
    </row>
    <row r="7167" spans="1:16" hidden="1" x14ac:dyDescent="0.45">
      <c r="A7167">
        <v>40052925</v>
      </c>
      <c r="B7167" t="s">
        <v>410</v>
      </c>
      <c r="C7167">
        <v>45332</v>
      </c>
      <c r="D7167">
        <v>83594</v>
      </c>
      <c r="E7167">
        <v>20232024</v>
      </c>
      <c r="F7167" t="s">
        <v>372</v>
      </c>
      <c r="G7167" t="s">
        <v>283</v>
      </c>
      <c r="H7167">
        <v>2</v>
      </c>
      <c r="I7167">
        <v>4</v>
      </c>
      <c r="J7167">
        <v>3</v>
      </c>
      <c r="K7167">
        <v>1</v>
      </c>
      <c r="L7167">
        <v>1</v>
      </c>
      <c r="M7167">
        <v>0</v>
      </c>
      <c r="N7167">
        <v>0</v>
      </c>
      <c r="O7167" t="s">
        <v>19</v>
      </c>
      <c r="P7167" t="str">
        <f>UPPER(Table1[[#This Row],[Venue]])</f>
        <v>HOME</v>
      </c>
    </row>
    <row r="7168" spans="1:16" hidden="1" x14ac:dyDescent="0.45">
      <c r="A7168">
        <v>40052925</v>
      </c>
      <c r="B7168" t="s">
        <v>410</v>
      </c>
      <c r="C7168">
        <v>45332</v>
      </c>
      <c r="D7168">
        <v>83594</v>
      </c>
      <c r="E7168">
        <v>20232024</v>
      </c>
      <c r="F7168" t="s">
        <v>372</v>
      </c>
      <c r="G7168" t="s">
        <v>590</v>
      </c>
      <c r="H7168">
        <v>13</v>
      </c>
      <c r="I7168">
        <v>1</v>
      </c>
      <c r="J7168">
        <v>1</v>
      </c>
      <c r="K7168">
        <v>1</v>
      </c>
      <c r="L7168">
        <v>0</v>
      </c>
      <c r="M7168">
        <v>0</v>
      </c>
      <c r="N7168">
        <v>0</v>
      </c>
      <c r="O7168" t="s">
        <v>19</v>
      </c>
      <c r="P7168" t="str">
        <f>UPPER(Table1[[#This Row],[Venue]])</f>
        <v>HOME</v>
      </c>
    </row>
    <row r="7169" spans="1:16" hidden="1" x14ac:dyDescent="0.45">
      <c r="A7169">
        <v>40052925</v>
      </c>
      <c r="B7169" t="s">
        <v>410</v>
      </c>
      <c r="C7169">
        <v>45332</v>
      </c>
      <c r="D7169">
        <v>83594</v>
      </c>
      <c r="E7169">
        <v>20232024</v>
      </c>
      <c r="F7169" t="s">
        <v>372</v>
      </c>
      <c r="G7169" t="s">
        <v>284</v>
      </c>
      <c r="H7169">
        <v>14</v>
      </c>
      <c r="I7169">
        <v>2</v>
      </c>
      <c r="J7169">
        <v>0</v>
      </c>
      <c r="K7169">
        <v>1</v>
      </c>
      <c r="L7169">
        <v>2</v>
      </c>
      <c r="M7169">
        <v>0</v>
      </c>
      <c r="N7169">
        <v>0</v>
      </c>
      <c r="O7169" t="s">
        <v>19</v>
      </c>
      <c r="P7169" t="str">
        <f>UPPER(Table1[[#This Row],[Venue]])</f>
        <v>HOME</v>
      </c>
    </row>
    <row r="7170" spans="1:16" hidden="1" x14ac:dyDescent="0.45">
      <c r="A7170">
        <v>40052925</v>
      </c>
      <c r="B7170" t="s">
        <v>410</v>
      </c>
      <c r="C7170">
        <v>45332</v>
      </c>
      <c r="D7170">
        <v>83594</v>
      </c>
      <c r="E7170">
        <v>20232024</v>
      </c>
      <c r="F7170" t="s">
        <v>372</v>
      </c>
      <c r="G7170" t="s">
        <v>98</v>
      </c>
      <c r="H7170">
        <v>16</v>
      </c>
      <c r="I7170">
        <v>0</v>
      </c>
      <c r="J7170">
        <v>0</v>
      </c>
      <c r="K7170">
        <v>1</v>
      </c>
      <c r="L7170">
        <v>0</v>
      </c>
      <c r="M7170">
        <v>0</v>
      </c>
      <c r="N7170">
        <v>0</v>
      </c>
      <c r="O7170" t="s">
        <v>19</v>
      </c>
      <c r="P7170" t="str">
        <f>UPPER(Table1[[#This Row],[Venue]])</f>
        <v>HOME</v>
      </c>
    </row>
    <row r="7171" spans="1:16" hidden="1" x14ac:dyDescent="0.45">
      <c r="A7171">
        <v>40052925</v>
      </c>
      <c r="B7171" t="s">
        <v>410</v>
      </c>
      <c r="C7171">
        <v>45332</v>
      </c>
      <c r="D7171">
        <v>83594</v>
      </c>
      <c r="E7171">
        <v>20232024</v>
      </c>
      <c r="F7171" t="s">
        <v>372</v>
      </c>
      <c r="G7171" t="s">
        <v>101</v>
      </c>
      <c r="H7171">
        <v>23</v>
      </c>
      <c r="I7171">
        <v>0</v>
      </c>
      <c r="J7171">
        <v>0</v>
      </c>
      <c r="K7171">
        <v>1</v>
      </c>
      <c r="L7171">
        <v>0</v>
      </c>
      <c r="M7171">
        <v>0</v>
      </c>
      <c r="N7171">
        <v>0</v>
      </c>
      <c r="O7171" t="s">
        <v>19</v>
      </c>
      <c r="P7171" t="str">
        <f>UPPER(Table1[[#This Row],[Venue]])</f>
        <v>HOME</v>
      </c>
    </row>
    <row r="7172" spans="1:16" hidden="1" x14ac:dyDescent="0.45">
      <c r="A7172">
        <v>40052925</v>
      </c>
      <c r="B7172" t="s">
        <v>410</v>
      </c>
      <c r="C7172">
        <v>45332</v>
      </c>
      <c r="D7172">
        <v>83594</v>
      </c>
      <c r="E7172">
        <v>20232024</v>
      </c>
      <c r="F7172" t="s">
        <v>372</v>
      </c>
      <c r="G7172" t="s">
        <v>97</v>
      </c>
      <c r="H7172">
        <v>24</v>
      </c>
      <c r="I7172">
        <v>1</v>
      </c>
      <c r="J7172">
        <v>1</v>
      </c>
      <c r="K7172">
        <v>1</v>
      </c>
      <c r="L7172">
        <v>0</v>
      </c>
      <c r="M7172">
        <v>0</v>
      </c>
      <c r="N7172">
        <v>0</v>
      </c>
      <c r="O7172" t="s">
        <v>19</v>
      </c>
      <c r="P7172" t="str">
        <f>UPPER(Table1[[#This Row],[Venue]])</f>
        <v>HOME</v>
      </c>
    </row>
    <row r="7173" spans="1:16" hidden="1" x14ac:dyDescent="0.45">
      <c r="A7173">
        <v>40052925</v>
      </c>
      <c r="B7173" t="s">
        <v>410</v>
      </c>
      <c r="C7173">
        <v>45332</v>
      </c>
      <c r="D7173">
        <v>83594</v>
      </c>
      <c r="E7173">
        <v>20232024</v>
      </c>
      <c r="F7173" t="s">
        <v>372</v>
      </c>
      <c r="G7173" t="s">
        <v>104</v>
      </c>
      <c r="H7173">
        <v>48</v>
      </c>
      <c r="I7173">
        <v>2</v>
      </c>
      <c r="J7173">
        <v>0</v>
      </c>
      <c r="K7173">
        <v>1</v>
      </c>
      <c r="L7173">
        <v>2</v>
      </c>
      <c r="M7173">
        <v>0</v>
      </c>
      <c r="N7173">
        <v>2</v>
      </c>
      <c r="O7173" t="s">
        <v>19</v>
      </c>
      <c r="P7173" t="str">
        <f>UPPER(Table1[[#This Row],[Venue]])</f>
        <v>HOME</v>
      </c>
    </row>
    <row r="7174" spans="1:16" hidden="1" x14ac:dyDescent="0.45">
      <c r="A7174">
        <v>40052925</v>
      </c>
      <c r="B7174" t="s">
        <v>410</v>
      </c>
      <c r="C7174">
        <v>45332</v>
      </c>
      <c r="D7174">
        <v>83594</v>
      </c>
      <c r="E7174">
        <v>20232024</v>
      </c>
      <c r="F7174" t="s">
        <v>372</v>
      </c>
      <c r="G7174" t="s">
        <v>108</v>
      </c>
      <c r="H7174">
        <v>88</v>
      </c>
      <c r="I7174">
        <v>6</v>
      </c>
      <c r="J7174">
        <v>4</v>
      </c>
      <c r="K7174">
        <v>1</v>
      </c>
      <c r="L7174">
        <v>2</v>
      </c>
      <c r="M7174">
        <v>0</v>
      </c>
      <c r="N7174">
        <v>2</v>
      </c>
      <c r="O7174" t="s">
        <v>19</v>
      </c>
      <c r="P7174" t="str">
        <f>UPPER(Table1[[#This Row],[Venue]])</f>
        <v>HOME</v>
      </c>
    </row>
    <row r="7175" spans="1:16" hidden="1" x14ac:dyDescent="0.45">
      <c r="A7175">
        <v>40052925</v>
      </c>
      <c r="B7175" t="s">
        <v>410</v>
      </c>
      <c r="C7175">
        <v>45332</v>
      </c>
      <c r="D7175">
        <v>83594</v>
      </c>
      <c r="E7175">
        <v>20232024</v>
      </c>
      <c r="F7175" t="s">
        <v>372</v>
      </c>
      <c r="G7175" t="s">
        <v>37</v>
      </c>
      <c r="H7175">
        <v>90</v>
      </c>
      <c r="I7175">
        <v>3</v>
      </c>
      <c r="J7175">
        <v>1</v>
      </c>
      <c r="K7175">
        <v>1</v>
      </c>
      <c r="L7175">
        <v>2</v>
      </c>
      <c r="M7175">
        <v>0</v>
      </c>
      <c r="N7175">
        <v>0</v>
      </c>
      <c r="O7175" t="s">
        <v>19</v>
      </c>
      <c r="P7175" t="str">
        <f>UPPER(Table1[[#This Row],[Venue]])</f>
        <v>HOME</v>
      </c>
    </row>
    <row r="7176" spans="1:16" hidden="1" x14ac:dyDescent="0.45">
      <c r="A7176">
        <v>40052925</v>
      </c>
      <c r="B7176" t="s">
        <v>410</v>
      </c>
      <c r="C7176">
        <v>45332</v>
      </c>
      <c r="D7176">
        <v>83594</v>
      </c>
      <c r="E7176">
        <v>20232024</v>
      </c>
      <c r="F7176" t="s">
        <v>372</v>
      </c>
      <c r="G7176" t="s">
        <v>109</v>
      </c>
      <c r="H7176">
        <v>91</v>
      </c>
      <c r="I7176">
        <v>2</v>
      </c>
      <c r="J7176">
        <v>1</v>
      </c>
      <c r="K7176">
        <v>1</v>
      </c>
      <c r="L7176">
        <v>1</v>
      </c>
      <c r="M7176">
        <v>0</v>
      </c>
      <c r="N7176">
        <v>0</v>
      </c>
      <c r="O7176" t="s">
        <v>19</v>
      </c>
      <c r="P7176" t="str">
        <f>UPPER(Table1[[#This Row],[Venue]])</f>
        <v>HOME</v>
      </c>
    </row>
    <row r="7177" spans="1:16" hidden="1" x14ac:dyDescent="0.45">
      <c r="A7177">
        <v>40052925</v>
      </c>
      <c r="B7177" t="s">
        <v>410</v>
      </c>
      <c r="C7177">
        <v>45332</v>
      </c>
      <c r="D7177">
        <v>83594</v>
      </c>
      <c r="E7177">
        <v>20232024</v>
      </c>
      <c r="F7177" t="s">
        <v>372</v>
      </c>
      <c r="G7177" t="s">
        <v>110</v>
      </c>
      <c r="H7177">
        <v>98</v>
      </c>
      <c r="I7177">
        <v>0</v>
      </c>
      <c r="J7177">
        <v>0</v>
      </c>
      <c r="K7177">
        <v>1</v>
      </c>
      <c r="L7177">
        <v>0</v>
      </c>
      <c r="M7177">
        <v>0</v>
      </c>
      <c r="N7177">
        <v>0</v>
      </c>
      <c r="O7177" t="s">
        <v>19</v>
      </c>
      <c r="P7177" t="str">
        <f>UPPER(Table1[[#This Row],[Venue]])</f>
        <v>HOME</v>
      </c>
    </row>
    <row r="7178" spans="1:16" hidden="1" x14ac:dyDescent="0.45">
      <c r="A7178">
        <v>40052925</v>
      </c>
      <c r="B7178" t="s">
        <v>410</v>
      </c>
      <c r="C7178">
        <v>45332</v>
      </c>
      <c r="D7178">
        <v>83594</v>
      </c>
      <c r="E7178">
        <v>20232024</v>
      </c>
      <c r="F7178" t="s">
        <v>372</v>
      </c>
      <c r="G7178" t="s">
        <v>552</v>
      </c>
      <c r="H7178">
        <v>99</v>
      </c>
      <c r="I7178">
        <v>1</v>
      </c>
      <c r="J7178">
        <v>0</v>
      </c>
      <c r="K7178">
        <v>1</v>
      </c>
      <c r="L7178">
        <v>1</v>
      </c>
      <c r="M7178">
        <v>0</v>
      </c>
      <c r="N7178">
        <v>0</v>
      </c>
      <c r="O7178" t="s">
        <v>19</v>
      </c>
      <c r="P7178" t="str">
        <f>UPPER(Table1[[#This Row],[Venue]])</f>
        <v>HOME</v>
      </c>
    </row>
    <row r="7179" spans="1:16" hidden="1" x14ac:dyDescent="0.45">
      <c r="A7179">
        <v>40052925</v>
      </c>
      <c r="B7179" t="s">
        <v>410</v>
      </c>
      <c r="C7179">
        <v>45332</v>
      </c>
      <c r="D7179">
        <v>83594</v>
      </c>
      <c r="E7179">
        <v>20232024</v>
      </c>
      <c r="F7179" t="s">
        <v>372</v>
      </c>
      <c r="G7179" t="s">
        <v>307</v>
      </c>
      <c r="H7179">
        <v>7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0</v>
      </c>
      <c r="O7179" t="s">
        <v>40</v>
      </c>
      <c r="P7179" t="str">
        <f>UPPER(Table1[[#This Row],[Venue]])</f>
        <v>AWAY</v>
      </c>
    </row>
    <row r="7180" spans="1:16" hidden="1" x14ac:dyDescent="0.45">
      <c r="A7180">
        <v>40052925</v>
      </c>
      <c r="B7180" t="s">
        <v>410</v>
      </c>
      <c r="C7180">
        <v>45332</v>
      </c>
      <c r="D7180">
        <v>83594</v>
      </c>
      <c r="E7180">
        <v>20232024</v>
      </c>
      <c r="F7180" t="s">
        <v>372</v>
      </c>
      <c r="G7180" t="s">
        <v>487</v>
      </c>
      <c r="H7180">
        <v>10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 t="s">
        <v>40</v>
      </c>
      <c r="P7180" t="str">
        <f>UPPER(Table1[[#This Row],[Venue]])</f>
        <v>AWAY</v>
      </c>
    </row>
    <row r="7181" spans="1:16" hidden="1" x14ac:dyDescent="0.45">
      <c r="A7181">
        <v>40052925</v>
      </c>
      <c r="B7181" t="s">
        <v>410</v>
      </c>
      <c r="C7181">
        <v>45332</v>
      </c>
      <c r="D7181">
        <v>83594</v>
      </c>
      <c r="E7181">
        <v>20232024</v>
      </c>
      <c r="F7181" t="s">
        <v>372</v>
      </c>
      <c r="G7181" t="s">
        <v>81</v>
      </c>
      <c r="H7181">
        <v>13</v>
      </c>
      <c r="I7181">
        <v>2</v>
      </c>
      <c r="J7181">
        <v>0</v>
      </c>
      <c r="K7181">
        <v>1</v>
      </c>
      <c r="L7181">
        <v>2</v>
      </c>
      <c r="M7181">
        <v>0</v>
      </c>
      <c r="N7181">
        <v>0</v>
      </c>
      <c r="O7181" t="s">
        <v>40</v>
      </c>
      <c r="P7181" t="str">
        <f>UPPER(Table1[[#This Row],[Venue]])</f>
        <v>AWAY</v>
      </c>
    </row>
    <row r="7182" spans="1:16" hidden="1" x14ac:dyDescent="0.45">
      <c r="A7182">
        <v>40052925</v>
      </c>
      <c r="B7182" t="s">
        <v>410</v>
      </c>
      <c r="C7182">
        <v>45332</v>
      </c>
      <c r="D7182">
        <v>83594</v>
      </c>
      <c r="E7182">
        <v>20232024</v>
      </c>
      <c r="F7182" t="s">
        <v>372</v>
      </c>
      <c r="G7182" t="s">
        <v>82</v>
      </c>
      <c r="H7182">
        <v>15</v>
      </c>
      <c r="I7182">
        <v>0</v>
      </c>
      <c r="J7182">
        <v>0</v>
      </c>
      <c r="K7182">
        <v>1</v>
      </c>
      <c r="L7182">
        <v>0</v>
      </c>
      <c r="M7182">
        <v>0</v>
      </c>
      <c r="N7182">
        <v>0</v>
      </c>
      <c r="O7182" t="s">
        <v>40</v>
      </c>
      <c r="P7182" t="str">
        <f>UPPER(Table1[[#This Row],[Venue]])</f>
        <v>AWAY</v>
      </c>
    </row>
    <row r="7183" spans="1:16" hidden="1" x14ac:dyDescent="0.45">
      <c r="A7183">
        <v>40052925</v>
      </c>
      <c r="B7183" t="s">
        <v>410</v>
      </c>
      <c r="C7183">
        <v>45332</v>
      </c>
      <c r="D7183">
        <v>83594</v>
      </c>
      <c r="E7183">
        <v>20232024</v>
      </c>
      <c r="F7183" t="s">
        <v>372</v>
      </c>
      <c r="G7183" t="s">
        <v>83</v>
      </c>
      <c r="H7183">
        <v>17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 t="s">
        <v>40</v>
      </c>
      <c r="P7183" t="str">
        <f>UPPER(Table1[[#This Row],[Venue]])</f>
        <v>AWAY</v>
      </c>
    </row>
    <row r="7184" spans="1:16" hidden="1" x14ac:dyDescent="0.45">
      <c r="A7184">
        <v>40052925</v>
      </c>
      <c r="B7184" t="s">
        <v>410</v>
      </c>
      <c r="C7184">
        <v>45332</v>
      </c>
      <c r="D7184">
        <v>83594</v>
      </c>
      <c r="E7184">
        <v>20232024</v>
      </c>
      <c r="F7184" t="s">
        <v>372</v>
      </c>
      <c r="G7184" t="s">
        <v>488</v>
      </c>
      <c r="H7184">
        <v>18</v>
      </c>
      <c r="I7184">
        <v>1</v>
      </c>
      <c r="J7184">
        <v>1</v>
      </c>
      <c r="K7184">
        <v>1</v>
      </c>
      <c r="L7184">
        <v>0</v>
      </c>
      <c r="M7184">
        <v>0</v>
      </c>
      <c r="N7184">
        <v>0</v>
      </c>
      <c r="O7184" t="s">
        <v>40</v>
      </c>
      <c r="P7184" t="str">
        <f>UPPER(Table1[[#This Row],[Venue]])</f>
        <v>AWAY</v>
      </c>
    </row>
    <row r="7185" spans="1:16" hidden="1" x14ac:dyDescent="0.45">
      <c r="A7185">
        <v>40052925</v>
      </c>
      <c r="B7185" t="s">
        <v>410</v>
      </c>
      <c r="C7185">
        <v>45332</v>
      </c>
      <c r="D7185">
        <v>83594</v>
      </c>
      <c r="E7185">
        <v>20232024</v>
      </c>
      <c r="F7185" t="s">
        <v>372</v>
      </c>
      <c r="G7185" t="s">
        <v>489</v>
      </c>
      <c r="H7185">
        <v>31</v>
      </c>
      <c r="I7185">
        <v>0</v>
      </c>
      <c r="J7185">
        <v>0</v>
      </c>
      <c r="K7185">
        <v>1</v>
      </c>
      <c r="L7185">
        <v>0</v>
      </c>
      <c r="M7185">
        <v>0</v>
      </c>
      <c r="N7185">
        <v>0</v>
      </c>
      <c r="O7185" t="s">
        <v>40</v>
      </c>
      <c r="P7185" t="str">
        <f>UPPER(Table1[[#This Row],[Venue]])</f>
        <v>AWAY</v>
      </c>
    </row>
    <row r="7186" spans="1:16" hidden="1" x14ac:dyDescent="0.45">
      <c r="A7186">
        <v>40052925</v>
      </c>
      <c r="B7186" t="s">
        <v>410</v>
      </c>
      <c r="C7186">
        <v>45332</v>
      </c>
      <c r="D7186">
        <v>83594</v>
      </c>
      <c r="E7186">
        <v>20232024</v>
      </c>
      <c r="F7186" t="s">
        <v>372</v>
      </c>
      <c r="G7186" t="s">
        <v>367</v>
      </c>
      <c r="H7186">
        <v>38</v>
      </c>
      <c r="I7186">
        <v>1</v>
      </c>
      <c r="J7186">
        <v>0</v>
      </c>
      <c r="K7186">
        <v>1</v>
      </c>
      <c r="L7186">
        <v>1</v>
      </c>
      <c r="M7186">
        <v>0</v>
      </c>
      <c r="N7186">
        <v>2</v>
      </c>
      <c r="O7186" t="s">
        <v>40</v>
      </c>
      <c r="P7186" t="str">
        <f>UPPER(Table1[[#This Row],[Venue]])</f>
        <v>AWAY</v>
      </c>
    </row>
    <row r="7187" spans="1:16" hidden="1" x14ac:dyDescent="0.45">
      <c r="A7187">
        <v>40052925</v>
      </c>
      <c r="B7187" t="s">
        <v>410</v>
      </c>
      <c r="C7187">
        <v>45332</v>
      </c>
      <c r="D7187">
        <v>83594</v>
      </c>
      <c r="E7187">
        <v>20232024</v>
      </c>
      <c r="F7187" t="s">
        <v>372</v>
      </c>
      <c r="G7187" t="s">
        <v>404</v>
      </c>
      <c r="H7187">
        <v>72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4</v>
      </c>
      <c r="O7187" t="s">
        <v>40</v>
      </c>
      <c r="P7187" t="str">
        <f>UPPER(Table1[[#This Row],[Venue]])</f>
        <v>AWAY</v>
      </c>
    </row>
    <row r="7188" spans="1:16" hidden="1" x14ac:dyDescent="0.45">
      <c r="A7188">
        <v>40052925</v>
      </c>
      <c r="B7188" t="s">
        <v>410</v>
      </c>
      <c r="C7188">
        <v>45332</v>
      </c>
      <c r="D7188">
        <v>83594</v>
      </c>
      <c r="E7188">
        <v>20232024</v>
      </c>
      <c r="F7188" t="s">
        <v>372</v>
      </c>
      <c r="G7188" t="s">
        <v>491</v>
      </c>
      <c r="H7188">
        <v>75</v>
      </c>
      <c r="I7188">
        <v>0</v>
      </c>
      <c r="J7188">
        <v>0</v>
      </c>
      <c r="K7188">
        <v>1</v>
      </c>
      <c r="L7188">
        <v>0</v>
      </c>
      <c r="M7188">
        <v>0</v>
      </c>
      <c r="N7188">
        <v>0</v>
      </c>
      <c r="O7188" t="s">
        <v>40</v>
      </c>
      <c r="P7188" t="str">
        <f>UPPER(Table1[[#This Row],[Venue]])</f>
        <v>AWAY</v>
      </c>
    </row>
    <row r="7189" spans="1:16" hidden="1" x14ac:dyDescent="0.45">
      <c r="A7189">
        <v>40052925</v>
      </c>
      <c r="B7189" t="s">
        <v>410</v>
      </c>
      <c r="C7189">
        <v>45332</v>
      </c>
      <c r="D7189">
        <v>83594</v>
      </c>
      <c r="E7189">
        <v>20232024</v>
      </c>
      <c r="F7189" t="s">
        <v>372</v>
      </c>
      <c r="G7189" t="s">
        <v>402</v>
      </c>
      <c r="H7189">
        <v>84</v>
      </c>
      <c r="I7189">
        <v>2</v>
      </c>
      <c r="J7189">
        <v>2</v>
      </c>
      <c r="K7189">
        <v>1</v>
      </c>
      <c r="L7189">
        <v>0</v>
      </c>
      <c r="M7189">
        <v>0</v>
      </c>
      <c r="N7189">
        <v>0</v>
      </c>
      <c r="O7189" t="s">
        <v>40</v>
      </c>
      <c r="P7189" t="str">
        <f>UPPER(Table1[[#This Row],[Venue]])</f>
        <v>AWAY</v>
      </c>
    </row>
    <row r="7190" spans="1:16" hidden="1" x14ac:dyDescent="0.45">
      <c r="A7190">
        <v>40052925</v>
      </c>
      <c r="B7190" t="s">
        <v>410</v>
      </c>
      <c r="C7190">
        <v>45332</v>
      </c>
      <c r="D7190">
        <v>83594</v>
      </c>
      <c r="E7190">
        <v>20232024</v>
      </c>
      <c r="F7190" t="s">
        <v>372</v>
      </c>
      <c r="G7190" t="s">
        <v>92</v>
      </c>
      <c r="H7190">
        <v>96</v>
      </c>
      <c r="I7190">
        <v>2</v>
      </c>
      <c r="J7190">
        <v>0</v>
      </c>
      <c r="K7190">
        <v>1</v>
      </c>
      <c r="L7190">
        <v>2</v>
      </c>
      <c r="M7190">
        <v>0</v>
      </c>
      <c r="N7190">
        <v>0</v>
      </c>
      <c r="O7190" t="s">
        <v>40</v>
      </c>
      <c r="P7190" t="str">
        <f>UPPER(Table1[[#This Row],[Venue]])</f>
        <v>AWAY</v>
      </c>
    </row>
    <row r="7191" spans="1:16" hidden="1" x14ac:dyDescent="0.45">
      <c r="A7191">
        <v>40052925</v>
      </c>
      <c r="B7191" t="s">
        <v>410</v>
      </c>
      <c r="C7191">
        <v>45332</v>
      </c>
      <c r="D7191">
        <v>83594</v>
      </c>
      <c r="E7191">
        <v>20232024</v>
      </c>
      <c r="F7191" t="s">
        <v>372</v>
      </c>
      <c r="G7191" t="s">
        <v>492</v>
      </c>
      <c r="H7191">
        <v>99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 t="s">
        <v>40</v>
      </c>
      <c r="P7191" t="str">
        <f>UPPER(Table1[[#This Row],[Venue]])</f>
        <v>AWAY</v>
      </c>
    </row>
    <row r="7192" spans="1:16" hidden="1" x14ac:dyDescent="0.45">
      <c r="A7192">
        <v>40052956</v>
      </c>
      <c r="B7192" t="s">
        <v>300</v>
      </c>
      <c r="C7192">
        <v>45333</v>
      </c>
      <c r="D7192">
        <v>83625</v>
      </c>
      <c r="E7192">
        <v>20232024</v>
      </c>
      <c r="F7192" t="s">
        <v>418</v>
      </c>
      <c r="G7192" t="s">
        <v>376</v>
      </c>
      <c r="H7192">
        <v>2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 t="s">
        <v>19</v>
      </c>
      <c r="P7192" t="str">
        <f>UPPER(Table1[[#This Row],[Venue]])</f>
        <v>HOME</v>
      </c>
    </row>
    <row r="7193" spans="1:16" hidden="1" x14ac:dyDescent="0.45">
      <c r="A7193">
        <v>40052956</v>
      </c>
      <c r="B7193" t="s">
        <v>300</v>
      </c>
      <c r="C7193">
        <v>45333</v>
      </c>
      <c r="D7193">
        <v>83625</v>
      </c>
      <c r="E7193">
        <v>20232024</v>
      </c>
      <c r="F7193" t="s">
        <v>418</v>
      </c>
      <c r="G7193" t="s">
        <v>334</v>
      </c>
      <c r="H7193">
        <v>6</v>
      </c>
      <c r="I7193">
        <v>0</v>
      </c>
      <c r="J7193">
        <v>0</v>
      </c>
      <c r="K7193">
        <v>1</v>
      </c>
      <c r="L7193">
        <v>0</v>
      </c>
      <c r="M7193">
        <v>0</v>
      </c>
      <c r="N7193">
        <v>2</v>
      </c>
      <c r="O7193" t="s">
        <v>19</v>
      </c>
      <c r="P7193" t="str">
        <f>UPPER(Table1[[#This Row],[Venue]])</f>
        <v>HOME</v>
      </c>
    </row>
    <row r="7194" spans="1:16" hidden="1" x14ac:dyDescent="0.45">
      <c r="A7194">
        <v>40052956</v>
      </c>
      <c r="B7194" t="s">
        <v>300</v>
      </c>
      <c r="C7194">
        <v>45333</v>
      </c>
      <c r="D7194">
        <v>83625</v>
      </c>
      <c r="E7194">
        <v>20232024</v>
      </c>
      <c r="F7194" t="s">
        <v>418</v>
      </c>
      <c r="G7194" t="s">
        <v>263</v>
      </c>
      <c r="H7194">
        <v>9</v>
      </c>
      <c r="I7194">
        <v>2</v>
      </c>
      <c r="J7194">
        <v>0</v>
      </c>
      <c r="K7194">
        <v>1</v>
      </c>
      <c r="L7194">
        <v>2</v>
      </c>
      <c r="M7194">
        <v>0</v>
      </c>
      <c r="N7194">
        <v>0</v>
      </c>
      <c r="O7194" t="s">
        <v>19</v>
      </c>
      <c r="P7194" t="str">
        <f>UPPER(Table1[[#This Row],[Venue]])</f>
        <v>HOME</v>
      </c>
    </row>
    <row r="7195" spans="1:16" hidden="1" x14ac:dyDescent="0.45">
      <c r="A7195">
        <v>40052956</v>
      </c>
      <c r="B7195" t="s">
        <v>300</v>
      </c>
      <c r="C7195">
        <v>45333</v>
      </c>
      <c r="D7195">
        <v>83625</v>
      </c>
      <c r="E7195">
        <v>20232024</v>
      </c>
      <c r="F7195" t="s">
        <v>418</v>
      </c>
      <c r="G7195" t="s">
        <v>136</v>
      </c>
      <c r="H7195">
        <v>17</v>
      </c>
      <c r="I7195">
        <v>1</v>
      </c>
      <c r="J7195">
        <v>1</v>
      </c>
      <c r="K7195">
        <v>1</v>
      </c>
      <c r="L7195">
        <v>0</v>
      </c>
      <c r="M7195">
        <v>0</v>
      </c>
      <c r="N7195">
        <v>0</v>
      </c>
      <c r="O7195" t="s">
        <v>19</v>
      </c>
      <c r="P7195" t="str">
        <f>UPPER(Table1[[#This Row],[Venue]])</f>
        <v>HOME</v>
      </c>
    </row>
    <row r="7196" spans="1:16" hidden="1" x14ac:dyDescent="0.45">
      <c r="A7196">
        <v>40052956</v>
      </c>
      <c r="B7196" t="s">
        <v>300</v>
      </c>
      <c r="C7196">
        <v>45333</v>
      </c>
      <c r="D7196">
        <v>83625</v>
      </c>
      <c r="E7196">
        <v>20232024</v>
      </c>
      <c r="F7196" t="s">
        <v>418</v>
      </c>
      <c r="G7196" t="s">
        <v>137</v>
      </c>
      <c r="H7196">
        <v>22</v>
      </c>
      <c r="I7196">
        <v>0</v>
      </c>
      <c r="J7196">
        <v>0</v>
      </c>
      <c r="K7196">
        <v>1</v>
      </c>
      <c r="L7196">
        <v>0</v>
      </c>
      <c r="M7196">
        <v>0</v>
      </c>
      <c r="N7196">
        <v>0</v>
      </c>
      <c r="O7196" t="s">
        <v>19</v>
      </c>
      <c r="P7196" t="str">
        <f>UPPER(Table1[[#This Row],[Venue]])</f>
        <v>HOME</v>
      </c>
    </row>
    <row r="7197" spans="1:16" hidden="1" x14ac:dyDescent="0.45">
      <c r="A7197">
        <v>40052956</v>
      </c>
      <c r="B7197" t="s">
        <v>300</v>
      </c>
      <c r="C7197">
        <v>45333</v>
      </c>
      <c r="D7197">
        <v>83625</v>
      </c>
      <c r="E7197">
        <v>20232024</v>
      </c>
      <c r="F7197" t="s">
        <v>418</v>
      </c>
      <c r="G7197" t="s">
        <v>138</v>
      </c>
      <c r="H7197">
        <v>23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 t="s">
        <v>19</v>
      </c>
      <c r="P7197" t="str">
        <f>UPPER(Table1[[#This Row],[Venue]])</f>
        <v>HOME</v>
      </c>
    </row>
    <row r="7198" spans="1:16" hidden="1" x14ac:dyDescent="0.45">
      <c r="A7198">
        <v>40052956</v>
      </c>
      <c r="B7198" t="s">
        <v>300</v>
      </c>
      <c r="C7198">
        <v>45333</v>
      </c>
      <c r="D7198">
        <v>83625</v>
      </c>
      <c r="E7198">
        <v>20232024</v>
      </c>
      <c r="F7198" t="s">
        <v>418</v>
      </c>
      <c r="G7198" t="s">
        <v>139</v>
      </c>
      <c r="H7198">
        <v>27</v>
      </c>
      <c r="I7198">
        <v>1</v>
      </c>
      <c r="J7198">
        <v>0</v>
      </c>
      <c r="K7198">
        <v>1</v>
      </c>
      <c r="L7198">
        <v>1</v>
      </c>
      <c r="M7198">
        <v>0</v>
      </c>
      <c r="N7198">
        <v>0</v>
      </c>
      <c r="O7198" t="s">
        <v>19</v>
      </c>
      <c r="P7198" t="str">
        <f>UPPER(Table1[[#This Row],[Venue]])</f>
        <v>HOME</v>
      </c>
    </row>
    <row r="7199" spans="1:16" hidden="1" x14ac:dyDescent="0.45">
      <c r="A7199">
        <v>40052956</v>
      </c>
      <c r="B7199" t="s">
        <v>300</v>
      </c>
      <c r="C7199">
        <v>45333</v>
      </c>
      <c r="D7199">
        <v>83625</v>
      </c>
      <c r="E7199">
        <v>20232024</v>
      </c>
      <c r="F7199" t="s">
        <v>418</v>
      </c>
      <c r="G7199" t="s">
        <v>248</v>
      </c>
      <c r="H7199">
        <v>29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0</v>
      </c>
      <c r="O7199" t="s">
        <v>19</v>
      </c>
      <c r="P7199" t="str">
        <f>UPPER(Table1[[#This Row],[Venue]])</f>
        <v>HOME</v>
      </c>
    </row>
    <row r="7200" spans="1:16" hidden="1" x14ac:dyDescent="0.45">
      <c r="A7200">
        <v>40052956</v>
      </c>
      <c r="B7200" t="s">
        <v>300</v>
      </c>
      <c r="C7200">
        <v>45333</v>
      </c>
      <c r="D7200">
        <v>83625</v>
      </c>
      <c r="E7200">
        <v>20232024</v>
      </c>
      <c r="F7200" t="s">
        <v>418</v>
      </c>
      <c r="G7200" t="s">
        <v>266</v>
      </c>
      <c r="H7200">
        <v>31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 t="s">
        <v>19</v>
      </c>
      <c r="P7200" t="str">
        <f>UPPER(Table1[[#This Row],[Venue]])</f>
        <v>HOME</v>
      </c>
    </row>
    <row r="7201" spans="1:16" hidden="1" x14ac:dyDescent="0.45">
      <c r="A7201">
        <v>40052956</v>
      </c>
      <c r="B7201" t="s">
        <v>300</v>
      </c>
      <c r="C7201">
        <v>45333</v>
      </c>
      <c r="D7201">
        <v>83625</v>
      </c>
      <c r="E7201">
        <v>20232024</v>
      </c>
      <c r="F7201" t="s">
        <v>418</v>
      </c>
      <c r="G7201" t="s">
        <v>202</v>
      </c>
      <c r="H7201">
        <v>36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 t="s">
        <v>19</v>
      </c>
      <c r="P7201" t="str">
        <f>UPPER(Table1[[#This Row],[Venue]])</f>
        <v>HOME</v>
      </c>
    </row>
    <row r="7202" spans="1:16" hidden="1" x14ac:dyDescent="0.45">
      <c r="A7202">
        <v>40052956</v>
      </c>
      <c r="B7202" t="s">
        <v>300</v>
      </c>
      <c r="C7202">
        <v>45333</v>
      </c>
      <c r="D7202">
        <v>83625</v>
      </c>
      <c r="E7202">
        <v>20232024</v>
      </c>
      <c r="F7202" t="s">
        <v>418</v>
      </c>
      <c r="G7202" t="s">
        <v>592</v>
      </c>
      <c r="H7202">
        <v>52</v>
      </c>
      <c r="I7202">
        <v>0</v>
      </c>
      <c r="J7202">
        <v>0</v>
      </c>
      <c r="K7202">
        <v>1</v>
      </c>
      <c r="L7202">
        <v>0</v>
      </c>
      <c r="M7202">
        <v>0</v>
      </c>
      <c r="N7202">
        <v>0</v>
      </c>
      <c r="O7202" t="s">
        <v>19</v>
      </c>
      <c r="P7202" t="str">
        <f>UPPER(Table1[[#This Row],[Venue]])</f>
        <v>HOME</v>
      </c>
    </row>
    <row r="7203" spans="1:16" hidden="1" x14ac:dyDescent="0.45">
      <c r="A7203">
        <v>40052956</v>
      </c>
      <c r="B7203" t="s">
        <v>300</v>
      </c>
      <c r="C7203">
        <v>45333</v>
      </c>
      <c r="D7203">
        <v>83625</v>
      </c>
      <c r="E7203">
        <v>20232024</v>
      </c>
      <c r="F7203" t="s">
        <v>418</v>
      </c>
      <c r="G7203" t="s">
        <v>142</v>
      </c>
      <c r="H7203">
        <v>69</v>
      </c>
      <c r="I7203">
        <v>0</v>
      </c>
      <c r="J7203">
        <v>0</v>
      </c>
      <c r="K7203">
        <v>1</v>
      </c>
      <c r="L7203">
        <v>0</v>
      </c>
      <c r="M7203">
        <v>0</v>
      </c>
      <c r="N7203">
        <v>0</v>
      </c>
      <c r="O7203" t="s">
        <v>19</v>
      </c>
      <c r="P7203" t="str">
        <f>UPPER(Table1[[#This Row],[Venue]])</f>
        <v>HOME</v>
      </c>
    </row>
    <row r="7204" spans="1:16" hidden="1" x14ac:dyDescent="0.45">
      <c r="A7204">
        <v>40052956</v>
      </c>
      <c r="B7204" t="s">
        <v>300</v>
      </c>
      <c r="C7204">
        <v>45333</v>
      </c>
      <c r="D7204">
        <v>83625</v>
      </c>
      <c r="E7204">
        <v>20232024</v>
      </c>
      <c r="F7204" t="s">
        <v>418</v>
      </c>
      <c r="G7204" t="s">
        <v>143</v>
      </c>
      <c r="H7204">
        <v>71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  <c r="O7204" t="s">
        <v>19</v>
      </c>
      <c r="P7204" t="str">
        <f>UPPER(Table1[[#This Row],[Venue]])</f>
        <v>HOME</v>
      </c>
    </row>
    <row r="7205" spans="1:16" hidden="1" x14ac:dyDescent="0.45">
      <c r="A7205">
        <v>40052956</v>
      </c>
      <c r="B7205" t="s">
        <v>300</v>
      </c>
      <c r="C7205">
        <v>45333</v>
      </c>
      <c r="D7205">
        <v>83625</v>
      </c>
      <c r="E7205">
        <v>20232024</v>
      </c>
      <c r="F7205" t="s">
        <v>418</v>
      </c>
      <c r="G7205" t="s">
        <v>389</v>
      </c>
      <c r="H7205">
        <v>77</v>
      </c>
      <c r="I7205">
        <v>0</v>
      </c>
      <c r="J7205">
        <v>0</v>
      </c>
      <c r="K7205">
        <v>1</v>
      </c>
      <c r="L7205">
        <v>0</v>
      </c>
      <c r="M7205">
        <v>0</v>
      </c>
      <c r="N7205">
        <v>0</v>
      </c>
      <c r="O7205" t="s">
        <v>19</v>
      </c>
      <c r="P7205" t="str">
        <f>UPPER(Table1[[#This Row],[Venue]])</f>
        <v>HOME</v>
      </c>
    </row>
    <row r="7206" spans="1:16" hidden="1" x14ac:dyDescent="0.45">
      <c r="A7206">
        <v>40052956</v>
      </c>
      <c r="B7206" t="s">
        <v>300</v>
      </c>
      <c r="C7206">
        <v>45333</v>
      </c>
      <c r="D7206">
        <v>83625</v>
      </c>
      <c r="E7206">
        <v>20232024</v>
      </c>
      <c r="F7206" t="s">
        <v>418</v>
      </c>
      <c r="G7206" t="s">
        <v>388</v>
      </c>
      <c r="H7206">
        <v>79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2</v>
      </c>
      <c r="O7206" t="s">
        <v>19</v>
      </c>
      <c r="P7206" t="str">
        <f>UPPER(Table1[[#This Row],[Venue]])</f>
        <v>HOME</v>
      </c>
    </row>
    <row r="7207" spans="1:16" hidden="1" x14ac:dyDescent="0.45">
      <c r="A7207">
        <v>40052956</v>
      </c>
      <c r="B7207" t="s">
        <v>300</v>
      </c>
      <c r="C7207">
        <v>45333</v>
      </c>
      <c r="D7207">
        <v>83625</v>
      </c>
      <c r="E7207">
        <v>20232024</v>
      </c>
      <c r="F7207" t="s">
        <v>418</v>
      </c>
      <c r="G7207" t="s">
        <v>145</v>
      </c>
      <c r="H7207">
        <v>88</v>
      </c>
      <c r="I7207">
        <v>0</v>
      </c>
      <c r="J7207">
        <v>0</v>
      </c>
      <c r="K7207">
        <v>1</v>
      </c>
      <c r="L7207">
        <v>0</v>
      </c>
      <c r="M7207">
        <v>0</v>
      </c>
      <c r="N7207">
        <v>0</v>
      </c>
      <c r="O7207" t="s">
        <v>19</v>
      </c>
      <c r="P7207" t="str">
        <f>UPPER(Table1[[#This Row],[Venue]])</f>
        <v>HOME</v>
      </c>
    </row>
    <row r="7208" spans="1:16" hidden="1" x14ac:dyDescent="0.45">
      <c r="A7208">
        <v>40052956</v>
      </c>
      <c r="B7208" t="s">
        <v>300</v>
      </c>
      <c r="C7208">
        <v>45333</v>
      </c>
      <c r="D7208">
        <v>83625</v>
      </c>
      <c r="E7208">
        <v>20232024</v>
      </c>
      <c r="F7208" t="s">
        <v>418</v>
      </c>
      <c r="G7208" t="s">
        <v>147</v>
      </c>
      <c r="H7208">
        <v>92</v>
      </c>
      <c r="I7208">
        <v>0</v>
      </c>
      <c r="J7208">
        <v>0</v>
      </c>
      <c r="K7208">
        <v>1</v>
      </c>
      <c r="L7208">
        <v>0</v>
      </c>
      <c r="M7208">
        <v>0</v>
      </c>
      <c r="N7208">
        <v>0</v>
      </c>
      <c r="O7208" t="s">
        <v>19</v>
      </c>
      <c r="P7208" t="str">
        <f>UPPER(Table1[[#This Row],[Venue]])</f>
        <v>HOME</v>
      </c>
    </row>
    <row r="7209" spans="1:16" hidden="1" x14ac:dyDescent="0.45">
      <c r="A7209">
        <v>40052956</v>
      </c>
      <c r="B7209" t="s">
        <v>300</v>
      </c>
      <c r="C7209">
        <v>45333</v>
      </c>
      <c r="D7209">
        <v>83625</v>
      </c>
      <c r="E7209">
        <v>20232024</v>
      </c>
      <c r="F7209" t="s">
        <v>418</v>
      </c>
      <c r="G7209" t="s">
        <v>390</v>
      </c>
      <c r="H7209">
        <v>94</v>
      </c>
      <c r="I7209">
        <v>1</v>
      </c>
      <c r="J7209">
        <v>0</v>
      </c>
      <c r="K7209">
        <v>1</v>
      </c>
      <c r="L7209">
        <v>1</v>
      </c>
      <c r="M7209">
        <v>0</v>
      </c>
      <c r="N7209">
        <v>0</v>
      </c>
      <c r="O7209" t="s">
        <v>19</v>
      </c>
      <c r="P7209" t="str">
        <f>UPPER(Table1[[#This Row],[Venue]])</f>
        <v>HOME</v>
      </c>
    </row>
    <row r="7210" spans="1:16" hidden="1" x14ac:dyDescent="0.45">
      <c r="A7210">
        <v>40052956</v>
      </c>
      <c r="B7210" t="s">
        <v>300</v>
      </c>
      <c r="C7210">
        <v>45333</v>
      </c>
      <c r="D7210">
        <v>83625</v>
      </c>
      <c r="E7210">
        <v>20232024</v>
      </c>
      <c r="F7210" t="s">
        <v>418</v>
      </c>
      <c r="G7210" t="s">
        <v>148</v>
      </c>
      <c r="H7210">
        <v>95</v>
      </c>
      <c r="I7210">
        <v>1</v>
      </c>
      <c r="J7210">
        <v>0</v>
      </c>
      <c r="K7210">
        <v>1</v>
      </c>
      <c r="L7210">
        <v>1</v>
      </c>
      <c r="M7210">
        <v>0</v>
      </c>
      <c r="N7210">
        <v>0</v>
      </c>
      <c r="O7210" t="s">
        <v>19</v>
      </c>
      <c r="P7210" t="str">
        <f>UPPER(Table1[[#This Row],[Venue]])</f>
        <v>HOME</v>
      </c>
    </row>
    <row r="7211" spans="1:16" hidden="1" x14ac:dyDescent="0.45">
      <c r="A7211">
        <v>40052956</v>
      </c>
      <c r="B7211" t="s">
        <v>300</v>
      </c>
      <c r="C7211">
        <v>45333</v>
      </c>
      <c r="D7211">
        <v>83625</v>
      </c>
      <c r="E7211">
        <v>20232024</v>
      </c>
      <c r="F7211" t="s">
        <v>418</v>
      </c>
      <c r="G7211" t="s">
        <v>149</v>
      </c>
      <c r="H7211">
        <v>98</v>
      </c>
      <c r="I7211">
        <v>1</v>
      </c>
      <c r="J7211">
        <v>1</v>
      </c>
      <c r="K7211">
        <v>1</v>
      </c>
      <c r="L7211">
        <v>0</v>
      </c>
      <c r="M7211">
        <v>0</v>
      </c>
      <c r="N7211">
        <v>0</v>
      </c>
      <c r="O7211" t="s">
        <v>19</v>
      </c>
      <c r="P7211" t="str">
        <f>UPPER(Table1[[#This Row],[Venue]])</f>
        <v>HOME</v>
      </c>
    </row>
    <row r="7212" spans="1:16" hidden="1" x14ac:dyDescent="0.45">
      <c r="A7212">
        <v>40052956</v>
      </c>
      <c r="B7212" t="s">
        <v>300</v>
      </c>
      <c r="C7212">
        <v>45333</v>
      </c>
      <c r="D7212">
        <v>83625</v>
      </c>
      <c r="E7212">
        <v>20232024</v>
      </c>
      <c r="F7212" t="s">
        <v>418</v>
      </c>
      <c r="G7212" t="s">
        <v>212</v>
      </c>
      <c r="H7212">
        <v>1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0</v>
      </c>
      <c r="O7212" t="s">
        <v>40</v>
      </c>
      <c r="P7212" t="str">
        <f>UPPER(Table1[[#This Row],[Venue]])</f>
        <v>AWAY</v>
      </c>
    </row>
    <row r="7213" spans="1:16" hidden="1" x14ac:dyDescent="0.45">
      <c r="A7213">
        <v>40052956</v>
      </c>
      <c r="B7213" t="s">
        <v>300</v>
      </c>
      <c r="C7213">
        <v>45333</v>
      </c>
      <c r="D7213">
        <v>83625</v>
      </c>
      <c r="E7213">
        <v>20232024</v>
      </c>
      <c r="F7213" t="s">
        <v>418</v>
      </c>
      <c r="G7213" t="s">
        <v>213</v>
      </c>
      <c r="H7213">
        <v>5</v>
      </c>
      <c r="I7213">
        <v>2</v>
      </c>
      <c r="J7213">
        <v>1</v>
      </c>
      <c r="K7213">
        <v>1</v>
      </c>
      <c r="L7213">
        <v>1</v>
      </c>
      <c r="M7213">
        <v>0</v>
      </c>
      <c r="N7213">
        <v>2</v>
      </c>
      <c r="O7213" t="s">
        <v>40</v>
      </c>
      <c r="P7213" t="str">
        <f>UPPER(Table1[[#This Row],[Venue]])</f>
        <v>AWAY</v>
      </c>
    </row>
    <row r="7214" spans="1:16" hidden="1" x14ac:dyDescent="0.45">
      <c r="A7214">
        <v>40052956</v>
      </c>
      <c r="B7214" t="s">
        <v>300</v>
      </c>
      <c r="C7214">
        <v>45333</v>
      </c>
      <c r="D7214">
        <v>83625</v>
      </c>
      <c r="E7214">
        <v>20232024</v>
      </c>
      <c r="F7214" t="s">
        <v>418</v>
      </c>
      <c r="G7214" t="s">
        <v>268</v>
      </c>
      <c r="H7214">
        <v>6</v>
      </c>
      <c r="I7214">
        <v>0</v>
      </c>
      <c r="J7214">
        <v>0</v>
      </c>
      <c r="K7214">
        <v>1</v>
      </c>
      <c r="L7214">
        <v>0</v>
      </c>
      <c r="M7214">
        <v>0</v>
      </c>
      <c r="N7214">
        <v>0</v>
      </c>
      <c r="O7214" t="s">
        <v>40</v>
      </c>
      <c r="P7214" t="str">
        <f>UPPER(Table1[[#This Row],[Venue]])</f>
        <v>AWAY</v>
      </c>
    </row>
    <row r="7215" spans="1:16" hidden="1" x14ac:dyDescent="0.45">
      <c r="A7215">
        <v>40052956</v>
      </c>
      <c r="B7215" t="s">
        <v>300</v>
      </c>
      <c r="C7215">
        <v>45333</v>
      </c>
      <c r="D7215">
        <v>83625</v>
      </c>
      <c r="E7215">
        <v>20232024</v>
      </c>
      <c r="F7215" t="s">
        <v>418</v>
      </c>
      <c r="G7215" t="s">
        <v>214</v>
      </c>
      <c r="H7215">
        <v>7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 t="s">
        <v>40</v>
      </c>
      <c r="P7215" t="str">
        <f>UPPER(Table1[[#This Row],[Venue]])</f>
        <v>AWAY</v>
      </c>
    </row>
    <row r="7216" spans="1:16" hidden="1" x14ac:dyDescent="0.45">
      <c r="A7216">
        <v>40052956</v>
      </c>
      <c r="B7216" t="s">
        <v>300</v>
      </c>
      <c r="C7216">
        <v>45333</v>
      </c>
      <c r="D7216">
        <v>83625</v>
      </c>
      <c r="E7216">
        <v>20232024</v>
      </c>
      <c r="F7216" t="s">
        <v>418</v>
      </c>
      <c r="G7216" t="s">
        <v>215</v>
      </c>
      <c r="H7216">
        <v>9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 t="s">
        <v>40</v>
      </c>
      <c r="P7216" t="str">
        <f>UPPER(Table1[[#This Row],[Venue]])</f>
        <v>AWAY</v>
      </c>
    </row>
    <row r="7217" spans="1:16" hidden="1" x14ac:dyDescent="0.45">
      <c r="A7217">
        <v>40052956</v>
      </c>
      <c r="B7217" t="s">
        <v>300</v>
      </c>
      <c r="C7217">
        <v>45333</v>
      </c>
      <c r="D7217">
        <v>83625</v>
      </c>
      <c r="E7217">
        <v>20232024</v>
      </c>
      <c r="F7217" t="s">
        <v>418</v>
      </c>
      <c r="G7217" t="s">
        <v>216</v>
      </c>
      <c r="H7217">
        <v>14</v>
      </c>
      <c r="I7217">
        <v>0</v>
      </c>
      <c r="J7217">
        <v>0</v>
      </c>
      <c r="K7217">
        <v>1</v>
      </c>
      <c r="L7217">
        <v>0</v>
      </c>
      <c r="M7217">
        <v>0</v>
      </c>
      <c r="N7217">
        <v>0</v>
      </c>
      <c r="O7217" t="s">
        <v>40</v>
      </c>
      <c r="P7217" t="str">
        <f>UPPER(Table1[[#This Row],[Venue]])</f>
        <v>AWAY</v>
      </c>
    </row>
    <row r="7218" spans="1:16" hidden="1" x14ac:dyDescent="0.45">
      <c r="A7218">
        <v>40052956</v>
      </c>
      <c r="B7218" t="s">
        <v>300</v>
      </c>
      <c r="C7218">
        <v>45333</v>
      </c>
      <c r="D7218">
        <v>83625</v>
      </c>
      <c r="E7218">
        <v>20232024</v>
      </c>
      <c r="F7218" t="s">
        <v>418</v>
      </c>
      <c r="G7218" t="s">
        <v>545</v>
      </c>
      <c r="H7218">
        <v>15</v>
      </c>
      <c r="I7218">
        <v>2</v>
      </c>
      <c r="J7218">
        <v>1</v>
      </c>
      <c r="K7218">
        <v>1</v>
      </c>
      <c r="L7218">
        <v>1</v>
      </c>
      <c r="M7218">
        <v>0</v>
      </c>
      <c r="N7218">
        <v>0</v>
      </c>
      <c r="O7218" t="s">
        <v>40</v>
      </c>
      <c r="P7218" t="str">
        <f>UPPER(Table1[[#This Row],[Venue]])</f>
        <v>AWAY</v>
      </c>
    </row>
    <row r="7219" spans="1:16" hidden="1" x14ac:dyDescent="0.45">
      <c r="A7219">
        <v>40052956</v>
      </c>
      <c r="B7219" t="s">
        <v>300</v>
      </c>
      <c r="C7219">
        <v>45333</v>
      </c>
      <c r="D7219">
        <v>83625</v>
      </c>
      <c r="E7219">
        <v>20232024</v>
      </c>
      <c r="F7219" t="s">
        <v>418</v>
      </c>
      <c r="G7219" t="s">
        <v>218</v>
      </c>
      <c r="H7219">
        <v>17</v>
      </c>
      <c r="I7219">
        <v>1</v>
      </c>
      <c r="J7219">
        <v>0</v>
      </c>
      <c r="K7219">
        <v>1</v>
      </c>
      <c r="L7219">
        <v>1</v>
      </c>
      <c r="M7219">
        <v>0</v>
      </c>
      <c r="N7219">
        <v>0</v>
      </c>
      <c r="O7219" t="s">
        <v>40</v>
      </c>
      <c r="P7219" t="str">
        <f>UPPER(Table1[[#This Row],[Venue]])</f>
        <v>AWAY</v>
      </c>
    </row>
    <row r="7220" spans="1:16" hidden="1" x14ac:dyDescent="0.45">
      <c r="A7220">
        <v>40052956</v>
      </c>
      <c r="B7220" t="s">
        <v>300</v>
      </c>
      <c r="C7220">
        <v>45333</v>
      </c>
      <c r="D7220">
        <v>83625</v>
      </c>
      <c r="E7220">
        <v>20232024</v>
      </c>
      <c r="F7220" t="s">
        <v>418</v>
      </c>
      <c r="G7220" t="s">
        <v>224</v>
      </c>
      <c r="H7220">
        <v>18</v>
      </c>
      <c r="I7220">
        <v>0</v>
      </c>
      <c r="J7220">
        <v>0</v>
      </c>
      <c r="K7220">
        <v>1</v>
      </c>
      <c r="L7220">
        <v>0</v>
      </c>
      <c r="M7220">
        <v>0</v>
      </c>
      <c r="N7220">
        <v>0</v>
      </c>
      <c r="O7220" t="s">
        <v>40</v>
      </c>
      <c r="P7220" t="str">
        <f>UPPER(Table1[[#This Row],[Venue]])</f>
        <v>AWAY</v>
      </c>
    </row>
    <row r="7221" spans="1:16" hidden="1" x14ac:dyDescent="0.45">
      <c r="A7221">
        <v>40052956</v>
      </c>
      <c r="B7221" t="s">
        <v>300</v>
      </c>
      <c r="C7221">
        <v>45333</v>
      </c>
      <c r="D7221">
        <v>83625</v>
      </c>
      <c r="E7221">
        <v>20232024</v>
      </c>
      <c r="F7221" t="s">
        <v>418</v>
      </c>
      <c r="G7221" t="s">
        <v>219</v>
      </c>
      <c r="H7221">
        <v>23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 t="s">
        <v>40</v>
      </c>
      <c r="P7221" t="str">
        <f>UPPER(Table1[[#This Row],[Venue]])</f>
        <v>AWAY</v>
      </c>
    </row>
    <row r="7222" spans="1:16" hidden="1" x14ac:dyDescent="0.45">
      <c r="A7222">
        <v>40052956</v>
      </c>
      <c r="B7222" t="s">
        <v>300</v>
      </c>
      <c r="C7222">
        <v>45333</v>
      </c>
      <c r="D7222">
        <v>83625</v>
      </c>
      <c r="E7222">
        <v>20232024</v>
      </c>
      <c r="F7222" t="s">
        <v>418</v>
      </c>
      <c r="G7222" t="s">
        <v>220</v>
      </c>
      <c r="H7222">
        <v>24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0</v>
      </c>
      <c r="O7222" t="s">
        <v>40</v>
      </c>
      <c r="P7222" t="str">
        <f>UPPER(Table1[[#This Row],[Venue]])</f>
        <v>AWAY</v>
      </c>
    </row>
    <row r="7223" spans="1:16" hidden="1" x14ac:dyDescent="0.45">
      <c r="A7223">
        <v>40052956</v>
      </c>
      <c r="B7223" t="s">
        <v>300</v>
      </c>
      <c r="C7223">
        <v>45333</v>
      </c>
      <c r="D7223">
        <v>83625</v>
      </c>
      <c r="E7223">
        <v>20232024</v>
      </c>
      <c r="F7223" t="s">
        <v>418</v>
      </c>
      <c r="G7223" t="s">
        <v>221</v>
      </c>
      <c r="H7223">
        <v>25</v>
      </c>
      <c r="I7223">
        <v>0</v>
      </c>
      <c r="J7223">
        <v>0</v>
      </c>
      <c r="K7223">
        <v>1</v>
      </c>
      <c r="L7223">
        <v>0</v>
      </c>
      <c r="M7223">
        <v>0</v>
      </c>
      <c r="N7223">
        <v>0</v>
      </c>
      <c r="O7223" t="s">
        <v>40</v>
      </c>
      <c r="P7223" t="str">
        <f>UPPER(Table1[[#This Row],[Venue]])</f>
        <v>AWAY</v>
      </c>
    </row>
    <row r="7224" spans="1:16" hidden="1" x14ac:dyDescent="0.45">
      <c r="A7224">
        <v>40052956</v>
      </c>
      <c r="B7224" t="s">
        <v>300</v>
      </c>
      <c r="C7224">
        <v>45333</v>
      </c>
      <c r="D7224">
        <v>83625</v>
      </c>
      <c r="E7224">
        <v>20232024</v>
      </c>
      <c r="F7224" t="s">
        <v>418</v>
      </c>
      <c r="G7224" t="s">
        <v>230</v>
      </c>
      <c r="H7224">
        <v>61</v>
      </c>
      <c r="I7224">
        <v>0</v>
      </c>
      <c r="J7224">
        <v>0</v>
      </c>
      <c r="K7224">
        <v>1</v>
      </c>
      <c r="L7224">
        <v>0</v>
      </c>
      <c r="M7224">
        <v>0</v>
      </c>
      <c r="N7224">
        <v>0</v>
      </c>
      <c r="O7224" t="s">
        <v>40</v>
      </c>
      <c r="P7224" t="str">
        <f>UPPER(Table1[[#This Row],[Venue]])</f>
        <v>AWAY</v>
      </c>
    </row>
    <row r="7225" spans="1:16" hidden="1" x14ac:dyDescent="0.45">
      <c r="A7225">
        <v>40052956</v>
      </c>
      <c r="B7225" t="s">
        <v>300</v>
      </c>
      <c r="C7225">
        <v>45333</v>
      </c>
      <c r="D7225">
        <v>83625</v>
      </c>
      <c r="E7225">
        <v>20232024</v>
      </c>
      <c r="F7225" t="s">
        <v>418</v>
      </c>
      <c r="G7225" t="s">
        <v>50</v>
      </c>
      <c r="H7225">
        <v>63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0</v>
      </c>
      <c r="O7225" t="s">
        <v>40</v>
      </c>
      <c r="P7225" t="str">
        <f>UPPER(Table1[[#This Row],[Venue]])</f>
        <v>AWAY</v>
      </c>
    </row>
    <row r="7226" spans="1:16" hidden="1" x14ac:dyDescent="0.45">
      <c r="A7226">
        <v>40052956</v>
      </c>
      <c r="B7226" t="s">
        <v>300</v>
      </c>
      <c r="C7226">
        <v>45333</v>
      </c>
      <c r="D7226">
        <v>83625</v>
      </c>
      <c r="E7226">
        <v>20232024</v>
      </c>
      <c r="F7226" t="s">
        <v>418</v>
      </c>
      <c r="G7226" t="s">
        <v>580</v>
      </c>
      <c r="H7226">
        <v>65</v>
      </c>
      <c r="I7226">
        <v>0</v>
      </c>
      <c r="J7226">
        <v>0</v>
      </c>
      <c r="K7226">
        <v>1</v>
      </c>
      <c r="L7226">
        <v>0</v>
      </c>
      <c r="M7226">
        <v>0</v>
      </c>
      <c r="N7226">
        <v>0</v>
      </c>
      <c r="O7226" t="s">
        <v>40</v>
      </c>
      <c r="P7226" t="str">
        <f>UPPER(Table1[[#This Row],[Venue]])</f>
        <v>AWAY</v>
      </c>
    </row>
    <row r="7227" spans="1:16" hidden="1" x14ac:dyDescent="0.45">
      <c r="A7227">
        <v>40052956</v>
      </c>
      <c r="B7227" t="s">
        <v>300</v>
      </c>
      <c r="C7227">
        <v>45333</v>
      </c>
      <c r="D7227">
        <v>83625</v>
      </c>
      <c r="E7227">
        <v>20232024</v>
      </c>
      <c r="F7227" t="s">
        <v>418</v>
      </c>
      <c r="G7227" t="s">
        <v>269</v>
      </c>
      <c r="H7227">
        <v>71</v>
      </c>
      <c r="I7227">
        <v>0</v>
      </c>
      <c r="J7227">
        <v>0</v>
      </c>
      <c r="K7227">
        <v>1</v>
      </c>
      <c r="L7227">
        <v>0</v>
      </c>
      <c r="M7227">
        <v>0</v>
      </c>
      <c r="N7227">
        <v>0</v>
      </c>
      <c r="O7227" t="s">
        <v>40</v>
      </c>
      <c r="P7227" t="str">
        <f>UPPER(Table1[[#This Row],[Venue]])</f>
        <v>AWAY</v>
      </c>
    </row>
    <row r="7228" spans="1:16" hidden="1" x14ac:dyDescent="0.45">
      <c r="A7228">
        <v>40052956</v>
      </c>
      <c r="B7228" t="s">
        <v>300</v>
      </c>
      <c r="C7228">
        <v>45333</v>
      </c>
      <c r="D7228">
        <v>83625</v>
      </c>
      <c r="E7228">
        <v>20232024</v>
      </c>
      <c r="F7228" t="s">
        <v>418</v>
      </c>
      <c r="G7228" t="s">
        <v>227</v>
      </c>
      <c r="H7228">
        <v>74</v>
      </c>
      <c r="I7228">
        <v>0</v>
      </c>
      <c r="J7228">
        <v>0</v>
      </c>
      <c r="K7228">
        <v>1</v>
      </c>
      <c r="L7228">
        <v>0</v>
      </c>
      <c r="M7228">
        <v>0</v>
      </c>
      <c r="N7228">
        <v>0</v>
      </c>
      <c r="O7228" t="s">
        <v>40</v>
      </c>
      <c r="P7228" t="str">
        <f>UPPER(Table1[[#This Row],[Venue]])</f>
        <v>AWAY</v>
      </c>
    </row>
    <row r="7229" spans="1:16" hidden="1" x14ac:dyDescent="0.45">
      <c r="A7229">
        <v>40052956</v>
      </c>
      <c r="B7229" t="s">
        <v>300</v>
      </c>
      <c r="C7229">
        <v>45333</v>
      </c>
      <c r="D7229">
        <v>83625</v>
      </c>
      <c r="E7229">
        <v>20232024</v>
      </c>
      <c r="F7229" t="s">
        <v>418</v>
      </c>
      <c r="G7229" t="s">
        <v>228</v>
      </c>
      <c r="H7229">
        <v>77</v>
      </c>
      <c r="I7229">
        <v>0</v>
      </c>
      <c r="J7229">
        <v>0</v>
      </c>
      <c r="K7229">
        <v>1</v>
      </c>
      <c r="L7229">
        <v>0</v>
      </c>
      <c r="M7229">
        <v>0</v>
      </c>
      <c r="N7229">
        <v>0</v>
      </c>
      <c r="O7229" t="s">
        <v>40</v>
      </c>
      <c r="P7229" t="str">
        <f>UPPER(Table1[[#This Row],[Venue]])</f>
        <v>AWAY</v>
      </c>
    </row>
    <row r="7230" spans="1:16" hidden="1" x14ac:dyDescent="0.45">
      <c r="A7230">
        <v>40052956</v>
      </c>
      <c r="B7230" t="s">
        <v>300</v>
      </c>
      <c r="C7230">
        <v>45333</v>
      </c>
      <c r="D7230">
        <v>83625</v>
      </c>
      <c r="E7230">
        <v>20232024</v>
      </c>
      <c r="F7230" t="s">
        <v>418</v>
      </c>
      <c r="G7230" t="s">
        <v>593</v>
      </c>
      <c r="H7230">
        <v>90</v>
      </c>
      <c r="I7230">
        <v>0</v>
      </c>
      <c r="J7230">
        <v>0</v>
      </c>
      <c r="K7230">
        <v>1</v>
      </c>
      <c r="L7230">
        <v>0</v>
      </c>
      <c r="M7230">
        <v>0</v>
      </c>
      <c r="N7230">
        <v>0</v>
      </c>
      <c r="O7230" t="s">
        <v>40</v>
      </c>
      <c r="P7230" t="str">
        <f>UPPER(Table1[[#This Row],[Venue]])</f>
        <v>AWAY</v>
      </c>
    </row>
    <row r="7231" spans="1:16" hidden="1" x14ac:dyDescent="0.45">
      <c r="A7231">
        <v>40052956</v>
      </c>
      <c r="B7231" t="s">
        <v>300</v>
      </c>
      <c r="C7231">
        <v>45333</v>
      </c>
      <c r="D7231">
        <v>83625</v>
      </c>
      <c r="E7231">
        <v>20232024</v>
      </c>
      <c r="F7231" t="s">
        <v>418</v>
      </c>
      <c r="G7231" t="s">
        <v>231</v>
      </c>
      <c r="H7231">
        <v>97</v>
      </c>
      <c r="I7231">
        <v>2</v>
      </c>
      <c r="J7231">
        <v>1</v>
      </c>
      <c r="K7231">
        <v>1</v>
      </c>
      <c r="L7231">
        <v>1</v>
      </c>
      <c r="M7231">
        <v>0</v>
      </c>
      <c r="N7231">
        <v>0</v>
      </c>
      <c r="O7231" t="s">
        <v>40</v>
      </c>
      <c r="P7231" t="str">
        <f>UPPER(Table1[[#This Row],[Venue]])</f>
        <v>AWAY</v>
      </c>
    </row>
    <row r="7232" spans="1:16" hidden="1" x14ac:dyDescent="0.45">
      <c r="A7232">
        <v>40052958</v>
      </c>
      <c r="B7232" t="s">
        <v>594</v>
      </c>
      <c r="C7232">
        <v>45333</v>
      </c>
      <c r="D7232">
        <v>83627</v>
      </c>
      <c r="E7232">
        <v>20232024</v>
      </c>
      <c r="F7232" t="s">
        <v>418</v>
      </c>
      <c r="G7232" t="s">
        <v>169</v>
      </c>
      <c r="H7232">
        <v>1</v>
      </c>
      <c r="I7232">
        <v>0</v>
      </c>
      <c r="J7232">
        <v>0</v>
      </c>
      <c r="K7232">
        <v>1</v>
      </c>
      <c r="L7232">
        <v>0</v>
      </c>
      <c r="M7232">
        <v>0</v>
      </c>
      <c r="N7232">
        <v>0</v>
      </c>
      <c r="O7232" t="s">
        <v>19</v>
      </c>
      <c r="P7232" t="str">
        <f>UPPER(Table1[[#This Row],[Venue]])</f>
        <v>HOME</v>
      </c>
    </row>
    <row r="7233" spans="1:16" hidden="1" x14ac:dyDescent="0.45">
      <c r="A7233">
        <v>40052958</v>
      </c>
      <c r="B7233" t="s">
        <v>594</v>
      </c>
      <c r="C7233">
        <v>45333</v>
      </c>
      <c r="D7233">
        <v>83627</v>
      </c>
      <c r="E7233">
        <v>20232024</v>
      </c>
      <c r="F7233" t="s">
        <v>418</v>
      </c>
      <c r="G7233" t="s">
        <v>132</v>
      </c>
      <c r="H7233">
        <v>4</v>
      </c>
      <c r="I7233">
        <v>1</v>
      </c>
      <c r="J7233">
        <v>1</v>
      </c>
      <c r="K7233">
        <v>1</v>
      </c>
      <c r="L7233">
        <v>0</v>
      </c>
      <c r="M7233">
        <v>0</v>
      </c>
      <c r="N7233">
        <v>0</v>
      </c>
      <c r="O7233" t="s">
        <v>19</v>
      </c>
      <c r="P7233" t="str">
        <f>UPPER(Table1[[#This Row],[Venue]])</f>
        <v>HOME</v>
      </c>
    </row>
    <row r="7234" spans="1:16" hidden="1" x14ac:dyDescent="0.45">
      <c r="A7234">
        <v>40052958</v>
      </c>
      <c r="B7234" t="s">
        <v>594</v>
      </c>
      <c r="C7234">
        <v>45333</v>
      </c>
      <c r="D7234">
        <v>83627</v>
      </c>
      <c r="E7234">
        <v>20232024</v>
      </c>
      <c r="F7234" t="s">
        <v>418</v>
      </c>
      <c r="G7234" t="s">
        <v>133</v>
      </c>
      <c r="H7234">
        <v>5</v>
      </c>
      <c r="I7234">
        <v>0</v>
      </c>
      <c r="J7234">
        <v>0</v>
      </c>
      <c r="K7234">
        <v>1</v>
      </c>
      <c r="L7234">
        <v>0</v>
      </c>
      <c r="M7234">
        <v>0</v>
      </c>
      <c r="N7234">
        <v>0</v>
      </c>
      <c r="O7234" t="s">
        <v>19</v>
      </c>
      <c r="P7234" t="str">
        <f>UPPER(Table1[[#This Row],[Venue]])</f>
        <v>HOME</v>
      </c>
    </row>
    <row r="7235" spans="1:16" hidden="1" x14ac:dyDescent="0.45">
      <c r="A7235">
        <v>40052958</v>
      </c>
      <c r="B7235" t="s">
        <v>594</v>
      </c>
      <c r="C7235">
        <v>45333</v>
      </c>
      <c r="D7235">
        <v>83627</v>
      </c>
      <c r="E7235">
        <v>20232024</v>
      </c>
      <c r="F7235" t="s">
        <v>418</v>
      </c>
      <c r="G7235" t="s">
        <v>171</v>
      </c>
      <c r="H7235">
        <v>8</v>
      </c>
      <c r="I7235">
        <v>0</v>
      </c>
      <c r="J7235">
        <v>0</v>
      </c>
      <c r="K7235">
        <v>1</v>
      </c>
      <c r="L7235">
        <v>0</v>
      </c>
      <c r="M7235">
        <v>0</v>
      </c>
      <c r="N7235">
        <v>0</v>
      </c>
      <c r="O7235" t="s">
        <v>19</v>
      </c>
      <c r="P7235" t="str">
        <f>UPPER(Table1[[#This Row],[Venue]])</f>
        <v>HOME</v>
      </c>
    </row>
    <row r="7236" spans="1:16" hidden="1" x14ac:dyDescent="0.45">
      <c r="A7236">
        <v>40052958</v>
      </c>
      <c r="B7236" t="s">
        <v>594</v>
      </c>
      <c r="C7236">
        <v>45333</v>
      </c>
      <c r="D7236">
        <v>83627</v>
      </c>
      <c r="E7236">
        <v>20232024</v>
      </c>
      <c r="F7236" t="s">
        <v>418</v>
      </c>
      <c r="G7236" t="s">
        <v>264</v>
      </c>
      <c r="H7236">
        <v>10</v>
      </c>
      <c r="I7236">
        <v>1</v>
      </c>
      <c r="J7236">
        <v>0</v>
      </c>
      <c r="K7236">
        <v>1</v>
      </c>
      <c r="L7236">
        <v>1</v>
      </c>
      <c r="M7236">
        <v>0</v>
      </c>
      <c r="N7236">
        <v>0</v>
      </c>
      <c r="O7236" t="s">
        <v>19</v>
      </c>
      <c r="P7236" t="str">
        <f>UPPER(Table1[[#This Row],[Venue]])</f>
        <v>HOME</v>
      </c>
    </row>
    <row r="7237" spans="1:16" hidden="1" x14ac:dyDescent="0.45">
      <c r="A7237">
        <v>40052958</v>
      </c>
      <c r="B7237" t="s">
        <v>594</v>
      </c>
      <c r="C7237">
        <v>45333</v>
      </c>
      <c r="D7237">
        <v>83627</v>
      </c>
      <c r="E7237">
        <v>20232024</v>
      </c>
      <c r="F7237" t="s">
        <v>418</v>
      </c>
      <c r="G7237" t="s">
        <v>265</v>
      </c>
      <c r="H7237">
        <v>14</v>
      </c>
      <c r="I7237">
        <v>3</v>
      </c>
      <c r="J7237">
        <v>0</v>
      </c>
      <c r="K7237">
        <v>1</v>
      </c>
      <c r="L7237">
        <v>3</v>
      </c>
      <c r="M7237">
        <v>0</v>
      </c>
      <c r="N7237">
        <v>0</v>
      </c>
      <c r="O7237" t="s">
        <v>19</v>
      </c>
      <c r="P7237" t="str">
        <f>UPPER(Table1[[#This Row],[Venue]])</f>
        <v>HOME</v>
      </c>
    </row>
    <row r="7238" spans="1:16" hidden="1" x14ac:dyDescent="0.45">
      <c r="A7238">
        <v>40052958</v>
      </c>
      <c r="B7238" t="s">
        <v>594</v>
      </c>
      <c r="C7238">
        <v>45333</v>
      </c>
      <c r="D7238">
        <v>83627</v>
      </c>
      <c r="E7238">
        <v>20232024</v>
      </c>
      <c r="F7238" t="s">
        <v>418</v>
      </c>
      <c r="G7238" t="s">
        <v>175</v>
      </c>
      <c r="H7238">
        <v>15</v>
      </c>
      <c r="I7238">
        <v>0</v>
      </c>
      <c r="J7238">
        <v>0</v>
      </c>
      <c r="K7238">
        <v>1</v>
      </c>
      <c r="L7238">
        <v>0</v>
      </c>
      <c r="M7238">
        <v>0</v>
      </c>
      <c r="N7238">
        <v>0</v>
      </c>
      <c r="O7238" t="s">
        <v>19</v>
      </c>
      <c r="P7238" t="str">
        <f>UPPER(Table1[[#This Row],[Venue]])</f>
        <v>HOME</v>
      </c>
    </row>
    <row r="7239" spans="1:16" hidden="1" x14ac:dyDescent="0.45">
      <c r="A7239">
        <v>40052958</v>
      </c>
      <c r="B7239" t="s">
        <v>594</v>
      </c>
      <c r="C7239">
        <v>45333</v>
      </c>
      <c r="D7239">
        <v>83627</v>
      </c>
      <c r="E7239">
        <v>20232024</v>
      </c>
      <c r="F7239" t="s">
        <v>418</v>
      </c>
      <c r="G7239" t="s">
        <v>180</v>
      </c>
      <c r="H7239">
        <v>19</v>
      </c>
      <c r="I7239">
        <v>0</v>
      </c>
      <c r="J7239">
        <v>0</v>
      </c>
      <c r="K7239">
        <v>1</v>
      </c>
      <c r="L7239">
        <v>0</v>
      </c>
      <c r="M7239">
        <v>0</v>
      </c>
      <c r="N7239">
        <v>0</v>
      </c>
      <c r="O7239" t="s">
        <v>19</v>
      </c>
      <c r="P7239" t="str">
        <f>UPPER(Table1[[#This Row],[Venue]])</f>
        <v>HOME</v>
      </c>
    </row>
    <row r="7240" spans="1:16" hidden="1" x14ac:dyDescent="0.45">
      <c r="A7240">
        <v>40052958</v>
      </c>
      <c r="B7240" t="s">
        <v>594</v>
      </c>
      <c r="C7240">
        <v>45333</v>
      </c>
      <c r="D7240">
        <v>83627</v>
      </c>
      <c r="E7240">
        <v>20232024</v>
      </c>
      <c r="F7240" t="s">
        <v>418</v>
      </c>
      <c r="G7240" t="s">
        <v>516</v>
      </c>
      <c r="H7240">
        <v>20</v>
      </c>
      <c r="I7240">
        <v>4</v>
      </c>
      <c r="J7240">
        <v>2</v>
      </c>
      <c r="K7240">
        <v>1</v>
      </c>
      <c r="L7240">
        <v>2</v>
      </c>
      <c r="M7240">
        <v>0</v>
      </c>
      <c r="N7240">
        <v>0</v>
      </c>
      <c r="O7240" t="s">
        <v>19</v>
      </c>
      <c r="P7240" t="str">
        <f>UPPER(Table1[[#This Row],[Venue]])</f>
        <v>HOME</v>
      </c>
    </row>
    <row r="7241" spans="1:16" hidden="1" x14ac:dyDescent="0.45">
      <c r="A7241">
        <v>40052958</v>
      </c>
      <c r="B7241" t="s">
        <v>594</v>
      </c>
      <c r="C7241">
        <v>45333</v>
      </c>
      <c r="D7241">
        <v>83627</v>
      </c>
      <c r="E7241">
        <v>20232024</v>
      </c>
      <c r="F7241" t="s">
        <v>418</v>
      </c>
      <c r="G7241" t="s">
        <v>289</v>
      </c>
      <c r="H7241">
        <v>22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0</v>
      </c>
      <c r="O7241" t="s">
        <v>19</v>
      </c>
      <c r="P7241" t="str">
        <f>UPPER(Table1[[#This Row],[Venue]])</f>
        <v>HOME</v>
      </c>
    </row>
    <row r="7242" spans="1:16" hidden="1" x14ac:dyDescent="0.45">
      <c r="A7242">
        <v>40052958</v>
      </c>
      <c r="B7242" t="s">
        <v>594</v>
      </c>
      <c r="C7242">
        <v>45333</v>
      </c>
      <c r="D7242">
        <v>83627</v>
      </c>
      <c r="E7242">
        <v>20232024</v>
      </c>
      <c r="F7242" t="s">
        <v>418</v>
      </c>
      <c r="G7242" t="s">
        <v>349</v>
      </c>
      <c r="H7242">
        <v>25</v>
      </c>
      <c r="I7242">
        <v>1</v>
      </c>
      <c r="J7242">
        <v>1</v>
      </c>
      <c r="K7242">
        <v>1</v>
      </c>
      <c r="L7242">
        <v>0</v>
      </c>
      <c r="M7242">
        <v>0</v>
      </c>
      <c r="N7242">
        <v>0</v>
      </c>
      <c r="O7242" t="s">
        <v>19</v>
      </c>
      <c r="P7242" t="str">
        <f>UPPER(Table1[[#This Row],[Venue]])</f>
        <v>HOME</v>
      </c>
    </row>
    <row r="7243" spans="1:16" hidden="1" x14ac:dyDescent="0.45">
      <c r="A7243">
        <v>40052958</v>
      </c>
      <c r="B7243" t="s">
        <v>594</v>
      </c>
      <c r="C7243">
        <v>45333</v>
      </c>
      <c r="D7243">
        <v>83627</v>
      </c>
      <c r="E7243">
        <v>20232024</v>
      </c>
      <c r="F7243" t="s">
        <v>418</v>
      </c>
      <c r="G7243" t="s">
        <v>517</v>
      </c>
      <c r="H7243">
        <v>51</v>
      </c>
      <c r="I7243">
        <v>3</v>
      </c>
      <c r="J7243">
        <v>0</v>
      </c>
      <c r="K7243">
        <v>1</v>
      </c>
      <c r="L7243">
        <v>3</v>
      </c>
      <c r="M7243">
        <v>0</v>
      </c>
      <c r="N7243">
        <v>0</v>
      </c>
      <c r="O7243" t="s">
        <v>19</v>
      </c>
      <c r="P7243" t="str">
        <f>UPPER(Table1[[#This Row],[Venue]])</f>
        <v>HOME</v>
      </c>
    </row>
    <row r="7244" spans="1:16" hidden="1" x14ac:dyDescent="0.45">
      <c r="A7244">
        <v>40052958</v>
      </c>
      <c r="B7244" t="s">
        <v>594</v>
      </c>
      <c r="C7244">
        <v>45333</v>
      </c>
      <c r="D7244">
        <v>83627</v>
      </c>
      <c r="E7244">
        <v>20232024</v>
      </c>
      <c r="F7244" t="s">
        <v>418</v>
      </c>
      <c r="G7244" t="s">
        <v>140</v>
      </c>
      <c r="H7244">
        <v>60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 t="s">
        <v>19</v>
      </c>
      <c r="P7244" t="str">
        <f>UPPER(Table1[[#This Row],[Venue]])</f>
        <v>HOME</v>
      </c>
    </row>
    <row r="7245" spans="1:16" hidden="1" x14ac:dyDescent="0.45">
      <c r="A7245">
        <v>40052958</v>
      </c>
      <c r="B7245" t="s">
        <v>594</v>
      </c>
      <c r="C7245">
        <v>45333</v>
      </c>
      <c r="D7245">
        <v>83627</v>
      </c>
      <c r="E7245">
        <v>20232024</v>
      </c>
      <c r="F7245" t="s">
        <v>418</v>
      </c>
      <c r="G7245" t="s">
        <v>519</v>
      </c>
      <c r="H7245">
        <v>74</v>
      </c>
      <c r="I7245">
        <v>0</v>
      </c>
      <c r="J7245">
        <v>0</v>
      </c>
      <c r="K7245">
        <v>1</v>
      </c>
      <c r="L7245">
        <v>0</v>
      </c>
      <c r="M7245">
        <v>0</v>
      </c>
      <c r="N7245">
        <v>2</v>
      </c>
      <c r="O7245" t="s">
        <v>19</v>
      </c>
      <c r="P7245" t="str">
        <f>UPPER(Table1[[#This Row],[Venue]])</f>
        <v>HOME</v>
      </c>
    </row>
    <row r="7246" spans="1:16" hidden="1" x14ac:dyDescent="0.45">
      <c r="A7246">
        <v>40052958</v>
      </c>
      <c r="B7246" t="s">
        <v>594</v>
      </c>
      <c r="C7246">
        <v>45333</v>
      </c>
      <c r="D7246">
        <v>83627</v>
      </c>
      <c r="E7246">
        <v>20232024</v>
      </c>
      <c r="F7246" t="s">
        <v>418</v>
      </c>
      <c r="G7246" t="s">
        <v>131</v>
      </c>
      <c r="H7246">
        <v>80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 t="s">
        <v>19</v>
      </c>
      <c r="P7246" t="str">
        <f>UPPER(Table1[[#This Row],[Venue]])</f>
        <v>HOME</v>
      </c>
    </row>
    <row r="7247" spans="1:16" hidden="1" x14ac:dyDescent="0.45">
      <c r="A7247">
        <v>40052958</v>
      </c>
      <c r="B7247" t="s">
        <v>594</v>
      </c>
      <c r="C7247">
        <v>45333</v>
      </c>
      <c r="D7247">
        <v>83627</v>
      </c>
      <c r="E7247">
        <v>20232024</v>
      </c>
      <c r="F7247" t="s">
        <v>418</v>
      </c>
      <c r="G7247" t="s">
        <v>375</v>
      </c>
      <c r="H7247">
        <v>88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 t="s">
        <v>19</v>
      </c>
      <c r="P7247" t="str">
        <f>UPPER(Table1[[#This Row],[Venue]])</f>
        <v>HOME</v>
      </c>
    </row>
    <row r="7248" spans="1:16" hidden="1" x14ac:dyDescent="0.45">
      <c r="A7248">
        <v>40052958</v>
      </c>
      <c r="B7248" t="s">
        <v>594</v>
      </c>
      <c r="C7248">
        <v>45333</v>
      </c>
      <c r="D7248">
        <v>83627</v>
      </c>
      <c r="E7248">
        <v>20232024</v>
      </c>
      <c r="F7248" t="s">
        <v>418</v>
      </c>
      <c r="G7248" t="s">
        <v>146</v>
      </c>
      <c r="H7248">
        <v>91</v>
      </c>
      <c r="I7248">
        <v>3</v>
      </c>
      <c r="J7248">
        <v>3</v>
      </c>
      <c r="K7248">
        <v>1</v>
      </c>
      <c r="L7248">
        <v>0</v>
      </c>
      <c r="M7248">
        <v>0</v>
      </c>
      <c r="N7248">
        <v>0</v>
      </c>
      <c r="O7248" t="s">
        <v>19</v>
      </c>
      <c r="P7248" t="str">
        <f>UPPER(Table1[[#This Row],[Venue]])</f>
        <v>HOME</v>
      </c>
    </row>
    <row r="7249" spans="1:16" hidden="1" x14ac:dyDescent="0.45">
      <c r="A7249">
        <v>40052958</v>
      </c>
      <c r="B7249" t="s">
        <v>594</v>
      </c>
      <c r="C7249">
        <v>45333</v>
      </c>
      <c r="D7249">
        <v>83627</v>
      </c>
      <c r="E7249">
        <v>20232024</v>
      </c>
      <c r="F7249" t="s">
        <v>418</v>
      </c>
      <c r="G7249" t="s">
        <v>183</v>
      </c>
      <c r="H7249">
        <v>97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 t="s">
        <v>19</v>
      </c>
      <c r="P7249" t="str">
        <f>UPPER(Table1[[#This Row],[Venue]])</f>
        <v>HOME</v>
      </c>
    </row>
    <row r="7250" spans="1:16" hidden="1" x14ac:dyDescent="0.45">
      <c r="A7250">
        <v>40052958</v>
      </c>
      <c r="B7250" t="s">
        <v>594</v>
      </c>
      <c r="C7250">
        <v>45333</v>
      </c>
      <c r="D7250">
        <v>83627</v>
      </c>
      <c r="E7250">
        <v>20232024</v>
      </c>
      <c r="F7250" t="s">
        <v>418</v>
      </c>
      <c r="G7250" t="s">
        <v>529</v>
      </c>
      <c r="H7250">
        <v>99</v>
      </c>
      <c r="I7250">
        <v>1</v>
      </c>
      <c r="J7250">
        <v>0</v>
      </c>
      <c r="K7250">
        <v>1</v>
      </c>
      <c r="L7250">
        <v>1</v>
      </c>
      <c r="M7250">
        <v>0</v>
      </c>
      <c r="N7250">
        <v>0</v>
      </c>
      <c r="O7250" t="s">
        <v>19</v>
      </c>
      <c r="P7250" t="str">
        <f>UPPER(Table1[[#This Row],[Venue]])</f>
        <v>HOME</v>
      </c>
    </row>
    <row r="7251" spans="1:16" hidden="1" x14ac:dyDescent="0.45">
      <c r="A7251">
        <v>40052958</v>
      </c>
      <c r="B7251" t="s">
        <v>594</v>
      </c>
      <c r="C7251">
        <v>45333</v>
      </c>
      <c r="D7251">
        <v>83627</v>
      </c>
      <c r="E7251">
        <v>20232024</v>
      </c>
      <c r="F7251" t="s">
        <v>418</v>
      </c>
      <c r="G7251" t="s">
        <v>586</v>
      </c>
      <c r="H7251">
        <v>1</v>
      </c>
      <c r="I7251">
        <v>0</v>
      </c>
      <c r="J7251">
        <v>0</v>
      </c>
      <c r="K7251">
        <v>1</v>
      </c>
      <c r="L7251">
        <v>0</v>
      </c>
      <c r="M7251">
        <v>0</v>
      </c>
      <c r="N7251">
        <v>0</v>
      </c>
      <c r="O7251" t="s">
        <v>40</v>
      </c>
      <c r="P7251" t="str">
        <f>UPPER(Table1[[#This Row],[Venue]])</f>
        <v>AWAY</v>
      </c>
    </row>
    <row r="7252" spans="1:16" hidden="1" x14ac:dyDescent="0.45">
      <c r="A7252">
        <v>40052958</v>
      </c>
      <c r="B7252" t="s">
        <v>594</v>
      </c>
      <c r="C7252">
        <v>45333</v>
      </c>
      <c r="D7252">
        <v>83627</v>
      </c>
      <c r="E7252">
        <v>20232024</v>
      </c>
      <c r="F7252" t="s">
        <v>418</v>
      </c>
      <c r="G7252" t="s">
        <v>240</v>
      </c>
      <c r="H7252">
        <v>3</v>
      </c>
      <c r="I7252">
        <v>2</v>
      </c>
      <c r="J7252">
        <v>1</v>
      </c>
      <c r="K7252">
        <v>1</v>
      </c>
      <c r="L7252">
        <v>1</v>
      </c>
      <c r="M7252">
        <v>0</v>
      </c>
      <c r="N7252">
        <v>0</v>
      </c>
      <c r="O7252" t="s">
        <v>40</v>
      </c>
      <c r="P7252" t="str">
        <f>UPPER(Table1[[#This Row],[Venue]])</f>
        <v>AWAY</v>
      </c>
    </row>
    <row r="7253" spans="1:16" hidden="1" x14ac:dyDescent="0.45">
      <c r="A7253">
        <v>40052958</v>
      </c>
      <c r="B7253" t="s">
        <v>594</v>
      </c>
      <c r="C7253">
        <v>45333</v>
      </c>
      <c r="D7253">
        <v>83627</v>
      </c>
      <c r="E7253">
        <v>20232024</v>
      </c>
      <c r="F7253" t="s">
        <v>418</v>
      </c>
      <c r="G7253" t="s">
        <v>241</v>
      </c>
      <c r="H7253">
        <v>4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v>0</v>
      </c>
      <c r="O7253" t="s">
        <v>40</v>
      </c>
      <c r="P7253" t="str">
        <f>UPPER(Table1[[#This Row],[Venue]])</f>
        <v>AWAY</v>
      </c>
    </row>
    <row r="7254" spans="1:16" hidden="1" x14ac:dyDescent="0.45">
      <c r="A7254">
        <v>40052958</v>
      </c>
      <c r="B7254" t="s">
        <v>594</v>
      </c>
      <c r="C7254">
        <v>45333</v>
      </c>
      <c r="D7254">
        <v>83627</v>
      </c>
      <c r="E7254">
        <v>20232024</v>
      </c>
      <c r="F7254" t="s">
        <v>418</v>
      </c>
      <c r="G7254" t="s">
        <v>398</v>
      </c>
      <c r="H7254">
        <v>5</v>
      </c>
      <c r="I7254">
        <v>0</v>
      </c>
      <c r="J7254">
        <v>0</v>
      </c>
      <c r="K7254">
        <v>1</v>
      </c>
      <c r="L7254">
        <v>0</v>
      </c>
      <c r="M7254">
        <v>0</v>
      </c>
      <c r="N7254">
        <v>0</v>
      </c>
      <c r="O7254" t="s">
        <v>40</v>
      </c>
      <c r="P7254" t="str">
        <f>UPPER(Table1[[#This Row],[Venue]])</f>
        <v>AWAY</v>
      </c>
    </row>
    <row r="7255" spans="1:16" hidden="1" x14ac:dyDescent="0.45">
      <c r="A7255">
        <v>40052958</v>
      </c>
      <c r="B7255" t="s">
        <v>594</v>
      </c>
      <c r="C7255">
        <v>45333</v>
      </c>
      <c r="D7255">
        <v>83627</v>
      </c>
      <c r="E7255">
        <v>20232024</v>
      </c>
      <c r="F7255" t="s">
        <v>418</v>
      </c>
      <c r="G7255" t="s">
        <v>253</v>
      </c>
      <c r="H7255">
        <v>6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 t="s">
        <v>40</v>
      </c>
      <c r="P7255" t="str">
        <f>UPPER(Table1[[#This Row],[Venue]])</f>
        <v>AWAY</v>
      </c>
    </row>
    <row r="7256" spans="1:16" hidden="1" x14ac:dyDescent="0.45">
      <c r="A7256">
        <v>40052958</v>
      </c>
      <c r="B7256" t="s">
        <v>594</v>
      </c>
      <c r="C7256">
        <v>45333</v>
      </c>
      <c r="D7256">
        <v>83627</v>
      </c>
      <c r="E7256">
        <v>20232024</v>
      </c>
      <c r="F7256" t="s">
        <v>418</v>
      </c>
      <c r="G7256" t="s">
        <v>59</v>
      </c>
      <c r="H7256">
        <v>9</v>
      </c>
      <c r="I7256">
        <v>0</v>
      </c>
      <c r="J7256">
        <v>0</v>
      </c>
      <c r="K7256">
        <v>1</v>
      </c>
      <c r="L7256">
        <v>0</v>
      </c>
      <c r="M7256">
        <v>0</v>
      </c>
      <c r="N7256">
        <v>2</v>
      </c>
      <c r="O7256" t="s">
        <v>40</v>
      </c>
      <c r="P7256" t="str">
        <f>UPPER(Table1[[#This Row],[Venue]])</f>
        <v>AWAY</v>
      </c>
    </row>
    <row r="7257" spans="1:16" hidden="1" x14ac:dyDescent="0.45">
      <c r="A7257">
        <v>40052958</v>
      </c>
      <c r="B7257" t="s">
        <v>594</v>
      </c>
      <c r="C7257">
        <v>45333</v>
      </c>
      <c r="D7257">
        <v>83627</v>
      </c>
      <c r="E7257">
        <v>20232024</v>
      </c>
      <c r="F7257" t="s">
        <v>418</v>
      </c>
      <c r="G7257" t="s">
        <v>245</v>
      </c>
      <c r="H7257">
        <v>10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0</v>
      </c>
      <c r="O7257" t="s">
        <v>40</v>
      </c>
      <c r="P7257" t="str">
        <f>UPPER(Table1[[#This Row],[Venue]])</f>
        <v>AWAY</v>
      </c>
    </row>
    <row r="7258" spans="1:16" hidden="1" x14ac:dyDescent="0.45">
      <c r="A7258">
        <v>40052958</v>
      </c>
      <c r="B7258" t="s">
        <v>594</v>
      </c>
      <c r="C7258">
        <v>45333</v>
      </c>
      <c r="D7258">
        <v>83627</v>
      </c>
      <c r="E7258">
        <v>20232024</v>
      </c>
      <c r="F7258" t="s">
        <v>418</v>
      </c>
      <c r="G7258" t="s">
        <v>244</v>
      </c>
      <c r="H7258">
        <v>11</v>
      </c>
      <c r="I7258">
        <v>2</v>
      </c>
      <c r="J7258">
        <v>1</v>
      </c>
      <c r="K7258">
        <v>1</v>
      </c>
      <c r="L7258">
        <v>1</v>
      </c>
      <c r="M7258">
        <v>0</v>
      </c>
      <c r="N7258">
        <v>0</v>
      </c>
      <c r="O7258" t="s">
        <v>40</v>
      </c>
      <c r="P7258" t="str">
        <f>UPPER(Table1[[#This Row],[Venue]])</f>
        <v>AWAY</v>
      </c>
    </row>
    <row r="7259" spans="1:16" hidden="1" x14ac:dyDescent="0.45">
      <c r="A7259">
        <v>40052958</v>
      </c>
      <c r="B7259" t="s">
        <v>594</v>
      </c>
      <c r="C7259">
        <v>45333</v>
      </c>
      <c r="D7259">
        <v>83627</v>
      </c>
      <c r="E7259">
        <v>20232024</v>
      </c>
      <c r="F7259" t="s">
        <v>418</v>
      </c>
      <c r="G7259" t="s">
        <v>243</v>
      </c>
      <c r="H7259">
        <v>17</v>
      </c>
      <c r="I7259">
        <v>1</v>
      </c>
      <c r="J7259">
        <v>0</v>
      </c>
      <c r="K7259">
        <v>1</v>
      </c>
      <c r="L7259">
        <v>1</v>
      </c>
      <c r="M7259">
        <v>0</v>
      </c>
      <c r="N7259">
        <v>0</v>
      </c>
      <c r="O7259" t="s">
        <v>40</v>
      </c>
      <c r="P7259" t="str">
        <f>UPPER(Table1[[#This Row],[Venue]])</f>
        <v>AWAY</v>
      </c>
    </row>
    <row r="7260" spans="1:16" hidden="1" x14ac:dyDescent="0.45">
      <c r="A7260">
        <v>40052958</v>
      </c>
      <c r="B7260" t="s">
        <v>594</v>
      </c>
      <c r="C7260">
        <v>45333</v>
      </c>
      <c r="D7260">
        <v>83627</v>
      </c>
      <c r="E7260">
        <v>20232024</v>
      </c>
      <c r="F7260" t="s">
        <v>418</v>
      </c>
      <c r="G7260" t="s">
        <v>247</v>
      </c>
      <c r="H7260">
        <v>27</v>
      </c>
      <c r="I7260">
        <v>1</v>
      </c>
      <c r="J7260">
        <v>1</v>
      </c>
      <c r="K7260">
        <v>1</v>
      </c>
      <c r="L7260">
        <v>0</v>
      </c>
      <c r="M7260">
        <v>0</v>
      </c>
      <c r="N7260">
        <v>0</v>
      </c>
      <c r="O7260" t="s">
        <v>40</v>
      </c>
      <c r="P7260" t="str">
        <f>UPPER(Table1[[#This Row],[Venue]])</f>
        <v>AWAY</v>
      </c>
    </row>
    <row r="7261" spans="1:16" hidden="1" x14ac:dyDescent="0.45">
      <c r="A7261">
        <v>40052958</v>
      </c>
      <c r="B7261" t="s">
        <v>594</v>
      </c>
      <c r="C7261">
        <v>45333</v>
      </c>
      <c r="D7261">
        <v>83627</v>
      </c>
      <c r="E7261">
        <v>20232024</v>
      </c>
      <c r="F7261" t="s">
        <v>418</v>
      </c>
      <c r="G7261" t="s">
        <v>248</v>
      </c>
      <c r="H7261">
        <v>31</v>
      </c>
      <c r="I7261">
        <v>0</v>
      </c>
      <c r="J7261">
        <v>0</v>
      </c>
      <c r="K7261">
        <v>1</v>
      </c>
      <c r="L7261">
        <v>0</v>
      </c>
      <c r="M7261">
        <v>0</v>
      </c>
      <c r="N7261">
        <v>0</v>
      </c>
      <c r="O7261" t="s">
        <v>40</v>
      </c>
      <c r="P7261" t="str">
        <f>UPPER(Table1[[#This Row],[Venue]])</f>
        <v>AWAY</v>
      </c>
    </row>
    <row r="7262" spans="1:16" hidden="1" x14ac:dyDescent="0.45">
      <c r="A7262">
        <v>40052958</v>
      </c>
      <c r="B7262" t="s">
        <v>594</v>
      </c>
      <c r="C7262">
        <v>45333</v>
      </c>
      <c r="D7262">
        <v>83627</v>
      </c>
      <c r="E7262">
        <v>20232024</v>
      </c>
      <c r="F7262" t="s">
        <v>418</v>
      </c>
      <c r="G7262" t="s">
        <v>249</v>
      </c>
      <c r="H7262">
        <v>41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 t="s">
        <v>40</v>
      </c>
      <c r="P7262" t="str">
        <f>UPPER(Table1[[#This Row],[Venue]])</f>
        <v>AWAY</v>
      </c>
    </row>
    <row r="7263" spans="1:16" hidden="1" x14ac:dyDescent="0.45">
      <c r="A7263">
        <v>40052958</v>
      </c>
      <c r="B7263" t="s">
        <v>594</v>
      </c>
      <c r="C7263">
        <v>45333</v>
      </c>
      <c r="D7263">
        <v>83627</v>
      </c>
      <c r="E7263">
        <v>20232024</v>
      </c>
      <c r="F7263" t="s">
        <v>418</v>
      </c>
      <c r="G7263" t="s">
        <v>250</v>
      </c>
      <c r="H7263">
        <v>42</v>
      </c>
      <c r="I7263">
        <v>0</v>
      </c>
      <c r="J7263">
        <v>0</v>
      </c>
      <c r="K7263">
        <v>1</v>
      </c>
      <c r="L7263">
        <v>0</v>
      </c>
      <c r="M7263">
        <v>0</v>
      </c>
      <c r="N7263">
        <v>2</v>
      </c>
      <c r="O7263" t="s">
        <v>40</v>
      </c>
      <c r="P7263" t="str">
        <f>UPPER(Table1[[#This Row],[Venue]])</f>
        <v>AWAY</v>
      </c>
    </row>
    <row r="7264" spans="1:16" hidden="1" x14ac:dyDescent="0.45">
      <c r="A7264">
        <v>40052958</v>
      </c>
      <c r="B7264" t="s">
        <v>594</v>
      </c>
      <c r="C7264">
        <v>45333</v>
      </c>
      <c r="D7264">
        <v>83627</v>
      </c>
      <c r="E7264">
        <v>20232024</v>
      </c>
      <c r="F7264" t="s">
        <v>418</v>
      </c>
      <c r="G7264" t="s">
        <v>252</v>
      </c>
      <c r="H7264">
        <v>68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 t="s">
        <v>40</v>
      </c>
      <c r="P7264" t="str">
        <f>UPPER(Table1[[#This Row],[Venue]])</f>
        <v>AWAY</v>
      </c>
    </row>
    <row r="7265" spans="1:16" hidden="1" x14ac:dyDescent="0.45">
      <c r="A7265">
        <v>40052958</v>
      </c>
      <c r="B7265" t="s">
        <v>594</v>
      </c>
      <c r="C7265">
        <v>45333</v>
      </c>
      <c r="D7265">
        <v>83627</v>
      </c>
      <c r="E7265">
        <v>20232024</v>
      </c>
      <c r="F7265" t="s">
        <v>418</v>
      </c>
      <c r="G7265" t="s">
        <v>256</v>
      </c>
      <c r="H7265">
        <v>97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 t="s">
        <v>40</v>
      </c>
      <c r="P7265" t="str">
        <f>UPPER(Table1[[#This Row],[Venue]])</f>
        <v>AWAY</v>
      </c>
    </row>
    <row r="7266" spans="1:16" hidden="1" x14ac:dyDescent="0.45">
      <c r="A7266">
        <v>40052957</v>
      </c>
      <c r="B7266" t="s">
        <v>189</v>
      </c>
      <c r="C7266">
        <v>45336</v>
      </c>
      <c r="D7266">
        <v>83626</v>
      </c>
      <c r="E7266">
        <v>20232024</v>
      </c>
      <c r="F7266" t="s">
        <v>418</v>
      </c>
      <c r="G7266" t="s">
        <v>190</v>
      </c>
      <c r="H7266">
        <v>1</v>
      </c>
      <c r="I7266">
        <v>0</v>
      </c>
      <c r="J7266">
        <v>0</v>
      </c>
      <c r="K7266">
        <v>1</v>
      </c>
      <c r="L7266">
        <v>0</v>
      </c>
      <c r="M7266">
        <v>0</v>
      </c>
      <c r="N7266">
        <v>0</v>
      </c>
      <c r="O7266" t="s">
        <v>19</v>
      </c>
      <c r="P7266" t="str">
        <f>UPPER(Table1[[#This Row],[Venue]])</f>
        <v>HOME</v>
      </c>
    </row>
    <row r="7267" spans="1:16" hidden="1" x14ac:dyDescent="0.45">
      <c r="A7267">
        <v>40052957</v>
      </c>
      <c r="B7267" t="s">
        <v>189</v>
      </c>
      <c r="C7267">
        <v>45336</v>
      </c>
      <c r="D7267">
        <v>83626</v>
      </c>
      <c r="E7267">
        <v>20232024</v>
      </c>
      <c r="F7267" t="s">
        <v>418</v>
      </c>
      <c r="G7267" t="s">
        <v>60</v>
      </c>
      <c r="H7267">
        <v>4</v>
      </c>
      <c r="I7267">
        <v>0</v>
      </c>
      <c r="J7267">
        <v>0</v>
      </c>
      <c r="K7267">
        <v>1</v>
      </c>
      <c r="L7267">
        <v>0</v>
      </c>
      <c r="M7267">
        <v>0</v>
      </c>
      <c r="N7267">
        <v>4</v>
      </c>
      <c r="O7267" t="s">
        <v>19</v>
      </c>
      <c r="P7267" t="str">
        <f>UPPER(Table1[[#This Row],[Venue]])</f>
        <v>HOME</v>
      </c>
    </row>
    <row r="7268" spans="1:16" hidden="1" x14ac:dyDescent="0.45">
      <c r="A7268">
        <v>40052957</v>
      </c>
      <c r="B7268" t="s">
        <v>189</v>
      </c>
      <c r="C7268">
        <v>45336</v>
      </c>
      <c r="D7268">
        <v>83626</v>
      </c>
      <c r="E7268">
        <v>20232024</v>
      </c>
      <c r="F7268" t="s">
        <v>418</v>
      </c>
      <c r="G7268" t="s">
        <v>279</v>
      </c>
      <c r="H7268">
        <v>5</v>
      </c>
      <c r="I7268">
        <v>0</v>
      </c>
      <c r="J7268">
        <v>0</v>
      </c>
      <c r="K7268">
        <v>1</v>
      </c>
      <c r="L7268">
        <v>0</v>
      </c>
      <c r="M7268">
        <v>0</v>
      </c>
      <c r="N7268">
        <v>0</v>
      </c>
      <c r="O7268" t="s">
        <v>19</v>
      </c>
      <c r="P7268" t="str">
        <f>UPPER(Table1[[#This Row],[Venue]])</f>
        <v>HOME</v>
      </c>
    </row>
    <row r="7269" spans="1:16" hidden="1" x14ac:dyDescent="0.45">
      <c r="A7269">
        <v>40052957</v>
      </c>
      <c r="B7269" t="s">
        <v>189</v>
      </c>
      <c r="C7269">
        <v>45336</v>
      </c>
      <c r="D7269">
        <v>83626</v>
      </c>
      <c r="E7269">
        <v>20232024</v>
      </c>
      <c r="F7269" t="s">
        <v>418</v>
      </c>
      <c r="G7269" t="s">
        <v>62</v>
      </c>
      <c r="H7269">
        <v>7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 t="s">
        <v>19</v>
      </c>
      <c r="P7269" t="str">
        <f>UPPER(Table1[[#This Row],[Venue]])</f>
        <v>HOME</v>
      </c>
    </row>
    <row r="7270" spans="1:16" hidden="1" x14ac:dyDescent="0.45">
      <c r="A7270">
        <v>40052957</v>
      </c>
      <c r="B7270" t="s">
        <v>189</v>
      </c>
      <c r="C7270">
        <v>45336</v>
      </c>
      <c r="D7270">
        <v>83626</v>
      </c>
      <c r="E7270">
        <v>20232024</v>
      </c>
      <c r="F7270" t="s">
        <v>418</v>
      </c>
      <c r="G7270" t="s">
        <v>42</v>
      </c>
      <c r="H7270">
        <v>8</v>
      </c>
      <c r="I7270">
        <v>0</v>
      </c>
      <c r="J7270">
        <v>0</v>
      </c>
      <c r="K7270">
        <v>1</v>
      </c>
      <c r="L7270">
        <v>0</v>
      </c>
      <c r="M7270">
        <v>0</v>
      </c>
      <c r="N7270">
        <v>0</v>
      </c>
      <c r="O7270" t="s">
        <v>19</v>
      </c>
      <c r="P7270" t="str">
        <f>UPPER(Table1[[#This Row],[Venue]])</f>
        <v>HOME</v>
      </c>
    </row>
    <row r="7271" spans="1:16" hidden="1" x14ac:dyDescent="0.45">
      <c r="A7271">
        <v>40052957</v>
      </c>
      <c r="B7271" t="s">
        <v>189</v>
      </c>
      <c r="C7271">
        <v>45336</v>
      </c>
      <c r="D7271">
        <v>83626</v>
      </c>
      <c r="E7271">
        <v>20232024</v>
      </c>
      <c r="F7271" t="s">
        <v>418</v>
      </c>
      <c r="G7271" t="s">
        <v>280</v>
      </c>
      <c r="H7271">
        <v>9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 t="s">
        <v>19</v>
      </c>
      <c r="P7271" t="str">
        <f>UPPER(Table1[[#This Row],[Venue]])</f>
        <v>HOME</v>
      </c>
    </row>
    <row r="7272" spans="1:16" hidden="1" x14ac:dyDescent="0.45">
      <c r="A7272">
        <v>40052957</v>
      </c>
      <c r="B7272" t="s">
        <v>189</v>
      </c>
      <c r="C7272">
        <v>45336</v>
      </c>
      <c r="D7272">
        <v>83626</v>
      </c>
      <c r="E7272">
        <v>20232024</v>
      </c>
      <c r="F7272" t="s">
        <v>418</v>
      </c>
      <c r="G7272" t="s">
        <v>128</v>
      </c>
      <c r="H7272">
        <v>12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0</v>
      </c>
      <c r="O7272" t="s">
        <v>19</v>
      </c>
      <c r="P7272" t="str">
        <f>UPPER(Table1[[#This Row],[Venue]])</f>
        <v>HOME</v>
      </c>
    </row>
    <row r="7273" spans="1:16" hidden="1" x14ac:dyDescent="0.45">
      <c r="A7273">
        <v>40052957</v>
      </c>
      <c r="B7273" t="s">
        <v>189</v>
      </c>
      <c r="C7273">
        <v>45336</v>
      </c>
      <c r="D7273">
        <v>83626</v>
      </c>
      <c r="E7273">
        <v>20232024</v>
      </c>
      <c r="F7273" t="s">
        <v>418</v>
      </c>
      <c r="G7273" t="s">
        <v>281</v>
      </c>
      <c r="H7273">
        <v>13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 t="s">
        <v>19</v>
      </c>
      <c r="P7273" t="str">
        <f>UPPER(Table1[[#This Row],[Venue]])</f>
        <v>HOME</v>
      </c>
    </row>
    <row r="7274" spans="1:16" hidden="1" x14ac:dyDescent="0.45">
      <c r="A7274">
        <v>40052957</v>
      </c>
      <c r="B7274" t="s">
        <v>189</v>
      </c>
      <c r="C7274">
        <v>45336</v>
      </c>
      <c r="D7274">
        <v>83626</v>
      </c>
      <c r="E7274">
        <v>20232024</v>
      </c>
      <c r="F7274" t="s">
        <v>418</v>
      </c>
      <c r="G7274" t="s">
        <v>595</v>
      </c>
      <c r="H7274">
        <v>18</v>
      </c>
      <c r="I7274">
        <v>0</v>
      </c>
      <c r="J7274">
        <v>0</v>
      </c>
      <c r="K7274">
        <v>1</v>
      </c>
      <c r="L7274">
        <v>0</v>
      </c>
      <c r="M7274">
        <v>0</v>
      </c>
      <c r="N7274">
        <v>0</v>
      </c>
      <c r="O7274" t="s">
        <v>19</v>
      </c>
      <c r="P7274" t="str">
        <f>UPPER(Table1[[#This Row],[Venue]])</f>
        <v>HOME</v>
      </c>
    </row>
    <row r="7275" spans="1:16" hidden="1" x14ac:dyDescent="0.45">
      <c r="A7275">
        <v>40052957</v>
      </c>
      <c r="B7275" t="s">
        <v>189</v>
      </c>
      <c r="C7275">
        <v>45336</v>
      </c>
      <c r="D7275">
        <v>83626</v>
      </c>
      <c r="E7275">
        <v>20232024</v>
      </c>
      <c r="F7275" t="s">
        <v>418</v>
      </c>
      <c r="G7275" t="s">
        <v>68</v>
      </c>
      <c r="H7275">
        <v>25</v>
      </c>
      <c r="I7275">
        <v>1</v>
      </c>
      <c r="J7275">
        <v>0</v>
      </c>
      <c r="K7275">
        <v>1</v>
      </c>
      <c r="L7275">
        <v>1</v>
      </c>
      <c r="M7275">
        <v>0</v>
      </c>
      <c r="N7275">
        <v>0</v>
      </c>
      <c r="O7275" t="s">
        <v>19</v>
      </c>
      <c r="P7275" t="str">
        <f>UPPER(Table1[[#This Row],[Venue]])</f>
        <v>HOME</v>
      </c>
    </row>
    <row r="7276" spans="1:16" hidden="1" x14ac:dyDescent="0.45">
      <c r="A7276">
        <v>40052957</v>
      </c>
      <c r="B7276" t="s">
        <v>189</v>
      </c>
      <c r="C7276">
        <v>45336</v>
      </c>
      <c r="D7276">
        <v>83626</v>
      </c>
      <c r="E7276">
        <v>20232024</v>
      </c>
      <c r="F7276" t="s">
        <v>418</v>
      </c>
      <c r="G7276" t="s">
        <v>71</v>
      </c>
      <c r="H7276">
        <v>55</v>
      </c>
      <c r="I7276">
        <v>0</v>
      </c>
      <c r="J7276">
        <v>0</v>
      </c>
      <c r="K7276">
        <v>1</v>
      </c>
      <c r="L7276">
        <v>0</v>
      </c>
      <c r="M7276">
        <v>0</v>
      </c>
      <c r="N7276">
        <v>0</v>
      </c>
      <c r="O7276" t="s">
        <v>19</v>
      </c>
      <c r="P7276" t="str">
        <f>UPPER(Table1[[#This Row],[Venue]])</f>
        <v>HOME</v>
      </c>
    </row>
    <row r="7277" spans="1:16" hidden="1" x14ac:dyDescent="0.45">
      <c r="A7277">
        <v>40052957</v>
      </c>
      <c r="B7277" t="s">
        <v>189</v>
      </c>
      <c r="C7277">
        <v>45336</v>
      </c>
      <c r="D7277">
        <v>83626</v>
      </c>
      <c r="E7277">
        <v>20232024</v>
      </c>
      <c r="F7277" t="s">
        <v>418</v>
      </c>
      <c r="G7277" t="s">
        <v>72</v>
      </c>
      <c r="H7277">
        <v>86</v>
      </c>
      <c r="I7277">
        <v>0</v>
      </c>
      <c r="J7277">
        <v>0</v>
      </c>
      <c r="K7277">
        <v>1</v>
      </c>
      <c r="L7277">
        <v>0</v>
      </c>
      <c r="M7277">
        <v>0</v>
      </c>
      <c r="N7277">
        <v>0</v>
      </c>
      <c r="O7277" t="s">
        <v>19</v>
      </c>
      <c r="P7277" t="str">
        <f>UPPER(Table1[[#This Row],[Venue]])</f>
        <v>HOME</v>
      </c>
    </row>
    <row r="7278" spans="1:16" hidden="1" x14ac:dyDescent="0.45">
      <c r="A7278">
        <v>40052957</v>
      </c>
      <c r="B7278" t="s">
        <v>189</v>
      </c>
      <c r="C7278">
        <v>45336</v>
      </c>
      <c r="D7278">
        <v>83626</v>
      </c>
      <c r="E7278">
        <v>20232024</v>
      </c>
      <c r="F7278" t="s">
        <v>418</v>
      </c>
      <c r="G7278" t="s">
        <v>191</v>
      </c>
      <c r="H7278">
        <v>89</v>
      </c>
      <c r="I7278">
        <v>0</v>
      </c>
      <c r="J7278">
        <v>0</v>
      </c>
      <c r="K7278">
        <v>1</v>
      </c>
      <c r="L7278">
        <v>0</v>
      </c>
      <c r="M7278">
        <v>0</v>
      </c>
      <c r="N7278">
        <v>0</v>
      </c>
      <c r="O7278" t="s">
        <v>19</v>
      </c>
      <c r="P7278" t="str">
        <f>UPPER(Table1[[#This Row],[Venue]])</f>
        <v>HOME</v>
      </c>
    </row>
    <row r="7279" spans="1:16" hidden="1" x14ac:dyDescent="0.45">
      <c r="A7279">
        <v>40052957</v>
      </c>
      <c r="B7279" t="s">
        <v>189</v>
      </c>
      <c r="C7279">
        <v>45336</v>
      </c>
      <c r="D7279">
        <v>83626</v>
      </c>
      <c r="E7279">
        <v>20232024</v>
      </c>
      <c r="F7279" t="s">
        <v>418</v>
      </c>
      <c r="G7279" t="s">
        <v>73</v>
      </c>
      <c r="H7279">
        <v>90</v>
      </c>
      <c r="I7279">
        <v>0</v>
      </c>
      <c r="J7279">
        <v>0</v>
      </c>
      <c r="K7279">
        <v>1</v>
      </c>
      <c r="L7279">
        <v>0</v>
      </c>
      <c r="M7279">
        <v>0</v>
      </c>
      <c r="N7279">
        <v>0</v>
      </c>
      <c r="O7279" t="s">
        <v>19</v>
      </c>
      <c r="P7279" t="str">
        <f>UPPER(Table1[[#This Row],[Venue]])</f>
        <v>HOME</v>
      </c>
    </row>
    <row r="7280" spans="1:16" hidden="1" x14ac:dyDescent="0.45">
      <c r="A7280">
        <v>40052957</v>
      </c>
      <c r="B7280" t="s">
        <v>189</v>
      </c>
      <c r="C7280">
        <v>45336</v>
      </c>
      <c r="D7280">
        <v>83626</v>
      </c>
      <c r="E7280">
        <v>20232024</v>
      </c>
      <c r="F7280" t="s">
        <v>418</v>
      </c>
      <c r="G7280" t="s">
        <v>74</v>
      </c>
      <c r="H7280">
        <v>92</v>
      </c>
      <c r="I7280">
        <v>2</v>
      </c>
      <c r="J7280">
        <v>1</v>
      </c>
      <c r="K7280">
        <v>1</v>
      </c>
      <c r="L7280">
        <v>1</v>
      </c>
      <c r="M7280">
        <v>0</v>
      </c>
      <c r="N7280">
        <v>0</v>
      </c>
      <c r="O7280" t="s">
        <v>19</v>
      </c>
      <c r="P7280" t="str">
        <f>UPPER(Table1[[#This Row],[Venue]])</f>
        <v>HOME</v>
      </c>
    </row>
    <row r="7281" spans="1:16" hidden="1" x14ac:dyDescent="0.45">
      <c r="A7281">
        <v>40052957</v>
      </c>
      <c r="B7281" t="s">
        <v>189</v>
      </c>
      <c r="C7281">
        <v>45336</v>
      </c>
      <c r="D7281">
        <v>83626</v>
      </c>
      <c r="E7281">
        <v>20232024</v>
      </c>
      <c r="F7281" t="s">
        <v>418</v>
      </c>
      <c r="G7281" t="s">
        <v>75</v>
      </c>
      <c r="H7281">
        <v>96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 t="s">
        <v>19</v>
      </c>
      <c r="P7281" t="str">
        <f>UPPER(Table1[[#This Row],[Venue]])</f>
        <v>HOME</v>
      </c>
    </row>
    <row r="7282" spans="1:16" hidden="1" x14ac:dyDescent="0.45">
      <c r="A7282">
        <v>40052957</v>
      </c>
      <c r="B7282" t="s">
        <v>189</v>
      </c>
      <c r="C7282">
        <v>45336</v>
      </c>
      <c r="D7282">
        <v>83626</v>
      </c>
      <c r="E7282">
        <v>20232024</v>
      </c>
      <c r="F7282" t="s">
        <v>418</v>
      </c>
      <c r="G7282" t="s">
        <v>20</v>
      </c>
      <c r="H7282">
        <v>5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 t="s">
        <v>40</v>
      </c>
      <c r="P7282" t="str">
        <f>UPPER(Table1[[#This Row],[Venue]])</f>
        <v>AWAY</v>
      </c>
    </row>
    <row r="7283" spans="1:16" hidden="1" x14ac:dyDescent="0.45">
      <c r="A7283">
        <v>40052957</v>
      </c>
      <c r="B7283" t="s">
        <v>189</v>
      </c>
      <c r="C7283">
        <v>45336</v>
      </c>
      <c r="D7283">
        <v>83626</v>
      </c>
      <c r="E7283">
        <v>20232024</v>
      </c>
      <c r="F7283" t="s">
        <v>418</v>
      </c>
      <c r="G7283" t="s">
        <v>596</v>
      </c>
      <c r="H7283">
        <v>7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0</v>
      </c>
      <c r="O7283" t="s">
        <v>40</v>
      </c>
      <c r="P7283" t="str">
        <f>UPPER(Table1[[#This Row],[Venue]])</f>
        <v>AWAY</v>
      </c>
    </row>
    <row r="7284" spans="1:16" hidden="1" x14ac:dyDescent="0.45">
      <c r="A7284">
        <v>40052957</v>
      </c>
      <c r="B7284" t="s">
        <v>189</v>
      </c>
      <c r="C7284">
        <v>45336</v>
      </c>
      <c r="D7284">
        <v>83626</v>
      </c>
      <c r="E7284">
        <v>20232024</v>
      </c>
      <c r="F7284" t="s">
        <v>418</v>
      </c>
      <c r="G7284" t="s">
        <v>597</v>
      </c>
      <c r="H7284">
        <v>8</v>
      </c>
      <c r="I7284">
        <v>0</v>
      </c>
      <c r="J7284">
        <v>0</v>
      </c>
      <c r="K7284">
        <v>1</v>
      </c>
      <c r="L7284">
        <v>0</v>
      </c>
      <c r="M7284">
        <v>0</v>
      </c>
      <c r="N7284">
        <v>0</v>
      </c>
      <c r="O7284" t="s">
        <v>40</v>
      </c>
      <c r="P7284" t="str">
        <f>UPPER(Table1[[#This Row],[Venue]])</f>
        <v>AWAY</v>
      </c>
    </row>
    <row r="7285" spans="1:16" hidden="1" x14ac:dyDescent="0.45">
      <c r="A7285">
        <v>40052957</v>
      </c>
      <c r="B7285" t="s">
        <v>189</v>
      </c>
      <c r="C7285">
        <v>45336</v>
      </c>
      <c r="D7285">
        <v>83626</v>
      </c>
      <c r="E7285">
        <v>20232024</v>
      </c>
      <c r="F7285" t="s">
        <v>418</v>
      </c>
      <c r="G7285" t="s">
        <v>564</v>
      </c>
      <c r="H7285">
        <v>10</v>
      </c>
      <c r="I7285">
        <v>0</v>
      </c>
      <c r="J7285">
        <v>0</v>
      </c>
      <c r="K7285">
        <v>1</v>
      </c>
      <c r="L7285">
        <v>0</v>
      </c>
      <c r="M7285">
        <v>0</v>
      </c>
      <c r="N7285">
        <v>0</v>
      </c>
      <c r="O7285" t="s">
        <v>40</v>
      </c>
      <c r="P7285" t="str">
        <f>UPPER(Table1[[#This Row],[Venue]])</f>
        <v>AWAY</v>
      </c>
    </row>
    <row r="7286" spans="1:16" hidden="1" x14ac:dyDescent="0.45">
      <c r="A7286">
        <v>40052957</v>
      </c>
      <c r="B7286" t="s">
        <v>189</v>
      </c>
      <c r="C7286">
        <v>45336</v>
      </c>
      <c r="D7286">
        <v>83626</v>
      </c>
      <c r="E7286">
        <v>20232024</v>
      </c>
      <c r="F7286" t="s">
        <v>418</v>
      </c>
      <c r="G7286" t="s">
        <v>24</v>
      </c>
      <c r="H7286">
        <v>12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 t="s">
        <v>40</v>
      </c>
      <c r="P7286" t="str">
        <f>UPPER(Table1[[#This Row],[Venue]])</f>
        <v>AWAY</v>
      </c>
    </row>
    <row r="7287" spans="1:16" hidden="1" x14ac:dyDescent="0.45">
      <c r="A7287">
        <v>40052957</v>
      </c>
      <c r="B7287" t="s">
        <v>189</v>
      </c>
      <c r="C7287">
        <v>45336</v>
      </c>
      <c r="D7287">
        <v>83626</v>
      </c>
      <c r="E7287">
        <v>20232024</v>
      </c>
      <c r="F7287" t="s">
        <v>418</v>
      </c>
      <c r="G7287" t="s">
        <v>426</v>
      </c>
      <c r="H7287">
        <v>16</v>
      </c>
      <c r="I7287">
        <v>0</v>
      </c>
      <c r="J7287">
        <v>0</v>
      </c>
      <c r="K7287">
        <v>1</v>
      </c>
      <c r="L7287">
        <v>0</v>
      </c>
      <c r="M7287">
        <v>0</v>
      </c>
      <c r="N7287">
        <v>0</v>
      </c>
      <c r="O7287" t="s">
        <v>40</v>
      </c>
      <c r="P7287" t="str">
        <f>UPPER(Table1[[#This Row],[Venue]])</f>
        <v>AWAY</v>
      </c>
    </row>
    <row r="7288" spans="1:16" hidden="1" x14ac:dyDescent="0.45">
      <c r="A7288">
        <v>40052957</v>
      </c>
      <c r="B7288" t="s">
        <v>189</v>
      </c>
      <c r="C7288">
        <v>45336</v>
      </c>
      <c r="D7288">
        <v>83626</v>
      </c>
      <c r="E7288">
        <v>20232024</v>
      </c>
      <c r="F7288" t="s">
        <v>418</v>
      </c>
      <c r="G7288" t="s">
        <v>442</v>
      </c>
      <c r="H7288">
        <v>17</v>
      </c>
      <c r="I7288">
        <v>0</v>
      </c>
      <c r="J7288">
        <v>0</v>
      </c>
      <c r="K7288">
        <v>1</v>
      </c>
      <c r="L7288">
        <v>0</v>
      </c>
      <c r="M7288">
        <v>0</v>
      </c>
      <c r="N7288">
        <v>0</v>
      </c>
      <c r="O7288" t="s">
        <v>40</v>
      </c>
      <c r="P7288" t="str">
        <f>UPPER(Table1[[#This Row],[Venue]])</f>
        <v>AWAY</v>
      </c>
    </row>
    <row r="7289" spans="1:16" hidden="1" x14ac:dyDescent="0.45">
      <c r="A7289">
        <v>40052957</v>
      </c>
      <c r="B7289" t="s">
        <v>189</v>
      </c>
      <c r="C7289">
        <v>45336</v>
      </c>
      <c r="D7289">
        <v>83626</v>
      </c>
      <c r="E7289">
        <v>20232024</v>
      </c>
      <c r="F7289" t="s">
        <v>418</v>
      </c>
      <c r="G7289" t="s">
        <v>27</v>
      </c>
      <c r="H7289">
        <v>19</v>
      </c>
      <c r="I7289">
        <v>0</v>
      </c>
      <c r="J7289">
        <v>0</v>
      </c>
      <c r="K7289">
        <v>1</v>
      </c>
      <c r="L7289">
        <v>0</v>
      </c>
      <c r="M7289">
        <v>0</v>
      </c>
      <c r="N7289">
        <v>0</v>
      </c>
      <c r="O7289" t="s">
        <v>40</v>
      </c>
      <c r="P7289" t="str">
        <f>UPPER(Table1[[#This Row],[Venue]])</f>
        <v>AWAY</v>
      </c>
    </row>
    <row r="7290" spans="1:16" hidden="1" x14ac:dyDescent="0.45">
      <c r="A7290">
        <v>40052957</v>
      </c>
      <c r="B7290" t="s">
        <v>189</v>
      </c>
      <c r="C7290">
        <v>45336</v>
      </c>
      <c r="D7290">
        <v>83626</v>
      </c>
      <c r="E7290">
        <v>20232024</v>
      </c>
      <c r="F7290" t="s">
        <v>418</v>
      </c>
      <c r="G7290" t="s">
        <v>466</v>
      </c>
      <c r="H7290">
        <v>23</v>
      </c>
      <c r="I7290">
        <v>3</v>
      </c>
      <c r="J7290">
        <v>1</v>
      </c>
      <c r="K7290">
        <v>1</v>
      </c>
      <c r="L7290">
        <v>2</v>
      </c>
      <c r="M7290">
        <v>0</v>
      </c>
      <c r="N7290">
        <v>0</v>
      </c>
      <c r="O7290" t="s">
        <v>40</v>
      </c>
      <c r="P7290" t="str">
        <f>UPPER(Table1[[#This Row],[Venue]])</f>
        <v>AWAY</v>
      </c>
    </row>
    <row r="7291" spans="1:16" hidden="1" x14ac:dyDescent="0.45">
      <c r="A7291">
        <v>40052957</v>
      </c>
      <c r="B7291" t="s">
        <v>189</v>
      </c>
      <c r="C7291">
        <v>45336</v>
      </c>
      <c r="D7291">
        <v>83626</v>
      </c>
      <c r="E7291">
        <v>20232024</v>
      </c>
      <c r="F7291" t="s">
        <v>418</v>
      </c>
      <c r="G7291" t="s">
        <v>192</v>
      </c>
      <c r="H7291">
        <v>32</v>
      </c>
      <c r="I7291">
        <v>2</v>
      </c>
      <c r="J7291">
        <v>2</v>
      </c>
      <c r="K7291">
        <v>1</v>
      </c>
      <c r="L7291">
        <v>0</v>
      </c>
      <c r="M7291">
        <v>0</v>
      </c>
      <c r="N7291">
        <v>0</v>
      </c>
      <c r="O7291" t="s">
        <v>40</v>
      </c>
      <c r="P7291" t="str">
        <f>UPPER(Table1[[#This Row],[Venue]])</f>
        <v>AWAY</v>
      </c>
    </row>
    <row r="7292" spans="1:16" hidden="1" x14ac:dyDescent="0.45">
      <c r="A7292">
        <v>40052957</v>
      </c>
      <c r="B7292" t="s">
        <v>189</v>
      </c>
      <c r="C7292">
        <v>45336</v>
      </c>
      <c r="D7292">
        <v>83626</v>
      </c>
      <c r="E7292">
        <v>20232024</v>
      </c>
      <c r="F7292" t="s">
        <v>418</v>
      </c>
      <c r="G7292" t="s">
        <v>585</v>
      </c>
      <c r="H7292">
        <v>33</v>
      </c>
      <c r="I7292">
        <v>0</v>
      </c>
      <c r="J7292">
        <v>0</v>
      </c>
      <c r="K7292">
        <v>1</v>
      </c>
      <c r="L7292">
        <v>0</v>
      </c>
      <c r="M7292">
        <v>0</v>
      </c>
      <c r="N7292">
        <v>0</v>
      </c>
      <c r="O7292" t="s">
        <v>40</v>
      </c>
      <c r="P7292" t="str">
        <f>UPPER(Table1[[#This Row],[Venue]])</f>
        <v>AWAY</v>
      </c>
    </row>
    <row r="7293" spans="1:16" hidden="1" x14ac:dyDescent="0.45">
      <c r="A7293">
        <v>40052957</v>
      </c>
      <c r="B7293" t="s">
        <v>189</v>
      </c>
      <c r="C7293">
        <v>45336</v>
      </c>
      <c r="D7293">
        <v>83626</v>
      </c>
      <c r="E7293">
        <v>20232024</v>
      </c>
      <c r="F7293" t="s">
        <v>418</v>
      </c>
      <c r="G7293" t="s">
        <v>468</v>
      </c>
      <c r="H7293">
        <v>36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0</v>
      </c>
      <c r="O7293" t="s">
        <v>40</v>
      </c>
      <c r="P7293" t="str">
        <f>UPPER(Table1[[#This Row],[Venue]])</f>
        <v>AWAY</v>
      </c>
    </row>
    <row r="7294" spans="1:16" hidden="1" x14ac:dyDescent="0.45">
      <c r="A7294">
        <v>40052957</v>
      </c>
      <c r="B7294" t="s">
        <v>189</v>
      </c>
      <c r="C7294">
        <v>45336</v>
      </c>
      <c r="D7294">
        <v>83626</v>
      </c>
      <c r="E7294">
        <v>20232024</v>
      </c>
      <c r="F7294" t="s">
        <v>418</v>
      </c>
      <c r="G7294" t="s">
        <v>30</v>
      </c>
      <c r="H7294">
        <v>40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 t="s">
        <v>40</v>
      </c>
      <c r="P7294" t="str">
        <f>UPPER(Table1[[#This Row],[Venue]])</f>
        <v>AWAY</v>
      </c>
    </row>
    <row r="7295" spans="1:16" hidden="1" x14ac:dyDescent="0.45">
      <c r="A7295">
        <v>40052957</v>
      </c>
      <c r="B7295" t="s">
        <v>189</v>
      </c>
      <c r="C7295">
        <v>45336</v>
      </c>
      <c r="D7295">
        <v>83626</v>
      </c>
      <c r="E7295">
        <v>20232024</v>
      </c>
      <c r="F7295" t="s">
        <v>418</v>
      </c>
      <c r="G7295" t="s">
        <v>28</v>
      </c>
      <c r="H7295">
        <v>41</v>
      </c>
      <c r="I7295">
        <v>0</v>
      </c>
      <c r="J7295">
        <v>0</v>
      </c>
      <c r="K7295">
        <v>1</v>
      </c>
      <c r="L7295">
        <v>0</v>
      </c>
      <c r="M7295">
        <v>0</v>
      </c>
      <c r="N7295">
        <v>0</v>
      </c>
      <c r="O7295" t="s">
        <v>40</v>
      </c>
      <c r="P7295" t="str">
        <f>UPPER(Table1[[#This Row],[Venue]])</f>
        <v>AWAY</v>
      </c>
    </row>
    <row r="7296" spans="1:16" hidden="1" x14ac:dyDescent="0.45">
      <c r="A7296">
        <v>40052957</v>
      </c>
      <c r="B7296" t="s">
        <v>189</v>
      </c>
      <c r="C7296">
        <v>45336</v>
      </c>
      <c r="D7296">
        <v>83626</v>
      </c>
      <c r="E7296">
        <v>20232024</v>
      </c>
      <c r="F7296" t="s">
        <v>418</v>
      </c>
      <c r="G7296" t="s">
        <v>29</v>
      </c>
      <c r="H7296">
        <v>44</v>
      </c>
      <c r="I7296">
        <v>2</v>
      </c>
      <c r="J7296">
        <v>1</v>
      </c>
      <c r="K7296">
        <v>1</v>
      </c>
      <c r="L7296">
        <v>1</v>
      </c>
      <c r="M7296">
        <v>0</v>
      </c>
      <c r="N7296">
        <v>0</v>
      </c>
      <c r="O7296" t="s">
        <v>40</v>
      </c>
      <c r="P7296" t="str">
        <f>UPPER(Table1[[#This Row],[Venue]])</f>
        <v>AWAY</v>
      </c>
    </row>
    <row r="7297" spans="1:16" hidden="1" x14ac:dyDescent="0.45">
      <c r="A7297">
        <v>40052957</v>
      </c>
      <c r="B7297" t="s">
        <v>189</v>
      </c>
      <c r="C7297">
        <v>45336</v>
      </c>
      <c r="D7297">
        <v>83626</v>
      </c>
      <c r="E7297">
        <v>20232024</v>
      </c>
      <c r="F7297" t="s">
        <v>418</v>
      </c>
      <c r="G7297" t="s">
        <v>18</v>
      </c>
      <c r="H7297">
        <v>55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0</v>
      </c>
      <c r="O7297" t="s">
        <v>40</v>
      </c>
      <c r="P7297" t="str">
        <f>UPPER(Table1[[#This Row],[Venue]])</f>
        <v>AWAY</v>
      </c>
    </row>
    <row r="7298" spans="1:16" hidden="1" x14ac:dyDescent="0.45">
      <c r="A7298">
        <v>40052957</v>
      </c>
      <c r="B7298" t="s">
        <v>189</v>
      </c>
      <c r="C7298">
        <v>45336</v>
      </c>
      <c r="D7298">
        <v>83626</v>
      </c>
      <c r="E7298">
        <v>20232024</v>
      </c>
      <c r="F7298" t="s">
        <v>418</v>
      </c>
      <c r="G7298" t="s">
        <v>31</v>
      </c>
      <c r="H7298">
        <v>56</v>
      </c>
      <c r="I7298">
        <v>1</v>
      </c>
      <c r="J7298">
        <v>0</v>
      </c>
      <c r="K7298">
        <v>1</v>
      </c>
      <c r="L7298">
        <v>1</v>
      </c>
      <c r="M7298">
        <v>0</v>
      </c>
      <c r="N7298">
        <v>0</v>
      </c>
      <c r="O7298" t="s">
        <v>40</v>
      </c>
      <c r="P7298" t="str">
        <f>UPPER(Table1[[#This Row],[Venue]])</f>
        <v>AWAY</v>
      </c>
    </row>
    <row r="7299" spans="1:16" hidden="1" x14ac:dyDescent="0.45">
      <c r="A7299">
        <v>40052957</v>
      </c>
      <c r="B7299" t="s">
        <v>189</v>
      </c>
      <c r="C7299">
        <v>45336</v>
      </c>
      <c r="D7299">
        <v>83626</v>
      </c>
      <c r="E7299">
        <v>20232024</v>
      </c>
      <c r="F7299" t="s">
        <v>418</v>
      </c>
      <c r="G7299" t="s">
        <v>35</v>
      </c>
      <c r="H7299">
        <v>75</v>
      </c>
      <c r="I7299">
        <v>0</v>
      </c>
      <c r="J7299">
        <v>0</v>
      </c>
      <c r="K7299">
        <v>1</v>
      </c>
      <c r="L7299">
        <v>0</v>
      </c>
      <c r="M7299">
        <v>0</v>
      </c>
      <c r="N7299">
        <v>0</v>
      </c>
      <c r="O7299" t="s">
        <v>40</v>
      </c>
      <c r="P7299" t="str">
        <f>UPPER(Table1[[#This Row],[Venue]])</f>
        <v>AWAY</v>
      </c>
    </row>
    <row r="7300" spans="1:16" hidden="1" x14ac:dyDescent="0.45">
      <c r="A7300">
        <v>40052957</v>
      </c>
      <c r="B7300" t="s">
        <v>189</v>
      </c>
      <c r="C7300">
        <v>45336</v>
      </c>
      <c r="D7300">
        <v>83626</v>
      </c>
      <c r="E7300">
        <v>20232024</v>
      </c>
      <c r="F7300" t="s">
        <v>418</v>
      </c>
      <c r="G7300" t="s">
        <v>36</v>
      </c>
      <c r="H7300">
        <v>87</v>
      </c>
      <c r="I7300">
        <v>0</v>
      </c>
      <c r="J7300">
        <v>0</v>
      </c>
      <c r="K7300">
        <v>1</v>
      </c>
      <c r="L7300">
        <v>0</v>
      </c>
      <c r="M7300">
        <v>0</v>
      </c>
      <c r="N7300">
        <v>0</v>
      </c>
      <c r="O7300" t="s">
        <v>40</v>
      </c>
      <c r="P7300" t="str">
        <f>UPPER(Table1[[#This Row],[Venue]])</f>
        <v>AWAY</v>
      </c>
    </row>
    <row r="7301" spans="1:16" hidden="1" x14ac:dyDescent="0.45">
      <c r="A7301">
        <v>40052957</v>
      </c>
      <c r="B7301" t="s">
        <v>189</v>
      </c>
      <c r="C7301">
        <v>45336</v>
      </c>
      <c r="D7301">
        <v>83626</v>
      </c>
      <c r="E7301">
        <v>20232024</v>
      </c>
      <c r="F7301" t="s">
        <v>418</v>
      </c>
      <c r="G7301" t="s">
        <v>469</v>
      </c>
      <c r="H7301">
        <v>88</v>
      </c>
      <c r="I7301">
        <v>0</v>
      </c>
      <c r="J7301">
        <v>0</v>
      </c>
      <c r="K7301">
        <v>1</v>
      </c>
      <c r="L7301">
        <v>0</v>
      </c>
      <c r="M7301">
        <v>0</v>
      </c>
      <c r="N7301">
        <v>0</v>
      </c>
      <c r="O7301" t="s">
        <v>40</v>
      </c>
      <c r="P7301" t="str">
        <f>UPPER(Table1[[#This Row],[Venue]])</f>
        <v>AWAY</v>
      </c>
    </row>
    <row r="7302" spans="1:16" hidden="1" x14ac:dyDescent="0.45">
      <c r="A7302">
        <v>40052961</v>
      </c>
      <c r="B7302" t="s">
        <v>598</v>
      </c>
      <c r="C7302">
        <v>45346</v>
      </c>
      <c r="D7302">
        <v>83630</v>
      </c>
      <c r="E7302">
        <v>20232024</v>
      </c>
      <c r="F7302" t="s">
        <v>418</v>
      </c>
      <c r="G7302" t="s">
        <v>586</v>
      </c>
      <c r="H7302">
        <v>1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 t="s">
        <v>19</v>
      </c>
      <c r="P7302" t="str">
        <f>UPPER(Table1[[#This Row],[Venue]])</f>
        <v>HOME</v>
      </c>
    </row>
    <row r="7303" spans="1:16" hidden="1" x14ac:dyDescent="0.45">
      <c r="A7303">
        <v>40052961</v>
      </c>
      <c r="B7303" t="s">
        <v>598</v>
      </c>
      <c r="C7303">
        <v>45346</v>
      </c>
      <c r="D7303">
        <v>83630</v>
      </c>
      <c r="E7303">
        <v>20232024</v>
      </c>
      <c r="F7303" t="s">
        <v>418</v>
      </c>
      <c r="G7303" t="s">
        <v>240</v>
      </c>
      <c r="H7303">
        <v>3</v>
      </c>
      <c r="I7303">
        <v>1</v>
      </c>
      <c r="J7303">
        <v>1</v>
      </c>
      <c r="K7303">
        <v>1</v>
      </c>
      <c r="L7303">
        <v>0</v>
      </c>
      <c r="M7303">
        <v>0</v>
      </c>
      <c r="N7303">
        <v>0</v>
      </c>
      <c r="O7303" t="s">
        <v>19</v>
      </c>
      <c r="P7303" t="str">
        <f>UPPER(Table1[[#This Row],[Venue]])</f>
        <v>HOME</v>
      </c>
    </row>
    <row r="7304" spans="1:16" hidden="1" x14ac:dyDescent="0.45">
      <c r="A7304">
        <v>40052961</v>
      </c>
      <c r="B7304" t="s">
        <v>598</v>
      </c>
      <c r="C7304">
        <v>45346</v>
      </c>
      <c r="D7304">
        <v>83630</v>
      </c>
      <c r="E7304">
        <v>20232024</v>
      </c>
      <c r="F7304" t="s">
        <v>418</v>
      </c>
      <c r="G7304" t="s">
        <v>241</v>
      </c>
      <c r="H7304">
        <v>4</v>
      </c>
      <c r="I7304">
        <v>0</v>
      </c>
      <c r="J7304">
        <v>0</v>
      </c>
      <c r="K7304">
        <v>1</v>
      </c>
      <c r="L7304">
        <v>0</v>
      </c>
      <c r="M7304">
        <v>0</v>
      </c>
      <c r="N7304">
        <v>0</v>
      </c>
      <c r="O7304" t="s">
        <v>19</v>
      </c>
      <c r="P7304" t="str">
        <f>UPPER(Table1[[#This Row],[Venue]])</f>
        <v>HOME</v>
      </c>
    </row>
    <row r="7305" spans="1:16" hidden="1" x14ac:dyDescent="0.45">
      <c r="A7305">
        <v>40052961</v>
      </c>
      <c r="B7305" t="s">
        <v>598</v>
      </c>
      <c r="C7305">
        <v>45346</v>
      </c>
      <c r="D7305">
        <v>83630</v>
      </c>
      <c r="E7305">
        <v>20232024</v>
      </c>
      <c r="F7305" t="s">
        <v>418</v>
      </c>
      <c r="G7305" t="s">
        <v>398</v>
      </c>
      <c r="H7305">
        <v>5</v>
      </c>
      <c r="I7305">
        <v>1</v>
      </c>
      <c r="J7305">
        <v>1</v>
      </c>
      <c r="K7305">
        <v>1</v>
      </c>
      <c r="L7305">
        <v>0</v>
      </c>
      <c r="M7305">
        <v>0</v>
      </c>
      <c r="N7305">
        <v>0</v>
      </c>
      <c r="O7305" t="s">
        <v>19</v>
      </c>
      <c r="P7305" t="str">
        <f>UPPER(Table1[[#This Row],[Venue]])</f>
        <v>HOME</v>
      </c>
    </row>
    <row r="7306" spans="1:16" hidden="1" x14ac:dyDescent="0.45">
      <c r="A7306">
        <v>40052961</v>
      </c>
      <c r="B7306" t="s">
        <v>598</v>
      </c>
      <c r="C7306">
        <v>45346</v>
      </c>
      <c r="D7306">
        <v>83630</v>
      </c>
      <c r="E7306">
        <v>20232024</v>
      </c>
      <c r="F7306" t="s">
        <v>418</v>
      </c>
      <c r="G7306" t="s">
        <v>253</v>
      </c>
      <c r="H7306">
        <v>6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 t="s">
        <v>19</v>
      </c>
      <c r="P7306" t="str">
        <f>UPPER(Table1[[#This Row],[Venue]])</f>
        <v>HOME</v>
      </c>
    </row>
    <row r="7307" spans="1:16" hidden="1" x14ac:dyDescent="0.45">
      <c r="A7307">
        <v>40052961</v>
      </c>
      <c r="B7307" t="s">
        <v>598</v>
      </c>
      <c r="C7307">
        <v>45346</v>
      </c>
      <c r="D7307">
        <v>83630</v>
      </c>
      <c r="E7307">
        <v>20232024</v>
      </c>
      <c r="F7307" t="s">
        <v>418</v>
      </c>
      <c r="G7307" t="s">
        <v>59</v>
      </c>
      <c r="H7307">
        <v>9</v>
      </c>
      <c r="I7307">
        <v>1</v>
      </c>
      <c r="J7307">
        <v>0</v>
      </c>
      <c r="K7307">
        <v>1</v>
      </c>
      <c r="L7307">
        <v>1</v>
      </c>
      <c r="M7307">
        <v>0</v>
      </c>
      <c r="N7307">
        <v>0</v>
      </c>
      <c r="O7307" t="s">
        <v>19</v>
      </c>
      <c r="P7307" t="str">
        <f>UPPER(Table1[[#This Row],[Venue]])</f>
        <v>HOME</v>
      </c>
    </row>
    <row r="7308" spans="1:16" hidden="1" x14ac:dyDescent="0.45">
      <c r="A7308">
        <v>40052961</v>
      </c>
      <c r="B7308" t="s">
        <v>598</v>
      </c>
      <c r="C7308">
        <v>45346</v>
      </c>
      <c r="D7308">
        <v>83630</v>
      </c>
      <c r="E7308">
        <v>20232024</v>
      </c>
      <c r="F7308" t="s">
        <v>418</v>
      </c>
      <c r="G7308" t="s">
        <v>245</v>
      </c>
      <c r="H7308">
        <v>10</v>
      </c>
      <c r="I7308">
        <v>1</v>
      </c>
      <c r="J7308">
        <v>1</v>
      </c>
      <c r="K7308">
        <v>1</v>
      </c>
      <c r="L7308">
        <v>0</v>
      </c>
      <c r="M7308">
        <v>0</v>
      </c>
      <c r="N7308">
        <v>0</v>
      </c>
      <c r="O7308" t="s">
        <v>19</v>
      </c>
      <c r="P7308" t="str">
        <f>UPPER(Table1[[#This Row],[Venue]])</f>
        <v>HOME</v>
      </c>
    </row>
    <row r="7309" spans="1:16" hidden="1" x14ac:dyDescent="0.45">
      <c r="A7309">
        <v>40052961</v>
      </c>
      <c r="B7309" t="s">
        <v>598</v>
      </c>
      <c r="C7309">
        <v>45346</v>
      </c>
      <c r="D7309">
        <v>83630</v>
      </c>
      <c r="E7309">
        <v>20232024</v>
      </c>
      <c r="F7309" t="s">
        <v>418</v>
      </c>
      <c r="G7309" t="s">
        <v>244</v>
      </c>
      <c r="H7309">
        <v>11</v>
      </c>
      <c r="I7309">
        <v>1</v>
      </c>
      <c r="J7309">
        <v>0</v>
      </c>
      <c r="K7309">
        <v>1</v>
      </c>
      <c r="L7309">
        <v>1</v>
      </c>
      <c r="M7309">
        <v>0</v>
      </c>
      <c r="N7309">
        <v>0</v>
      </c>
      <c r="O7309" t="s">
        <v>19</v>
      </c>
      <c r="P7309" t="str">
        <f>UPPER(Table1[[#This Row],[Venue]])</f>
        <v>HOME</v>
      </c>
    </row>
    <row r="7310" spans="1:16" hidden="1" x14ac:dyDescent="0.45">
      <c r="A7310">
        <v>40052961</v>
      </c>
      <c r="B7310" t="s">
        <v>598</v>
      </c>
      <c r="C7310">
        <v>45346</v>
      </c>
      <c r="D7310">
        <v>83630</v>
      </c>
      <c r="E7310">
        <v>20232024</v>
      </c>
      <c r="F7310" t="s">
        <v>418</v>
      </c>
      <c r="G7310" t="s">
        <v>243</v>
      </c>
      <c r="H7310">
        <v>17</v>
      </c>
      <c r="I7310">
        <v>1</v>
      </c>
      <c r="J7310">
        <v>0</v>
      </c>
      <c r="K7310">
        <v>1</v>
      </c>
      <c r="L7310">
        <v>1</v>
      </c>
      <c r="M7310">
        <v>0</v>
      </c>
      <c r="N7310">
        <v>0</v>
      </c>
      <c r="O7310" t="s">
        <v>19</v>
      </c>
      <c r="P7310" t="str">
        <f>UPPER(Table1[[#This Row],[Venue]])</f>
        <v>HOME</v>
      </c>
    </row>
    <row r="7311" spans="1:16" hidden="1" x14ac:dyDescent="0.45">
      <c r="A7311">
        <v>40052961</v>
      </c>
      <c r="B7311" t="s">
        <v>598</v>
      </c>
      <c r="C7311">
        <v>45346</v>
      </c>
      <c r="D7311">
        <v>83630</v>
      </c>
      <c r="E7311">
        <v>20232024</v>
      </c>
      <c r="F7311" t="s">
        <v>418</v>
      </c>
      <c r="G7311" t="s">
        <v>236</v>
      </c>
      <c r="H7311">
        <v>21</v>
      </c>
      <c r="I7311">
        <v>0</v>
      </c>
      <c r="J7311">
        <v>0</v>
      </c>
      <c r="K7311">
        <v>1</v>
      </c>
      <c r="L7311">
        <v>0</v>
      </c>
      <c r="M7311">
        <v>0</v>
      </c>
      <c r="N7311">
        <v>0</v>
      </c>
      <c r="O7311" t="s">
        <v>19</v>
      </c>
      <c r="P7311" t="str">
        <f>UPPER(Table1[[#This Row],[Venue]])</f>
        <v>HOME</v>
      </c>
    </row>
    <row r="7312" spans="1:16" hidden="1" x14ac:dyDescent="0.45">
      <c r="A7312">
        <v>40052961</v>
      </c>
      <c r="B7312" t="s">
        <v>598</v>
      </c>
      <c r="C7312">
        <v>45346</v>
      </c>
      <c r="D7312">
        <v>83630</v>
      </c>
      <c r="E7312">
        <v>20232024</v>
      </c>
      <c r="F7312" t="s">
        <v>418</v>
      </c>
      <c r="G7312" t="s">
        <v>247</v>
      </c>
      <c r="H7312">
        <v>27</v>
      </c>
      <c r="I7312">
        <v>0</v>
      </c>
      <c r="J7312">
        <v>0</v>
      </c>
      <c r="K7312">
        <v>1</v>
      </c>
      <c r="L7312">
        <v>0</v>
      </c>
      <c r="M7312">
        <v>0</v>
      </c>
      <c r="N7312">
        <v>0</v>
      </c>
      <c r="O7312" t="s">
        <v>19</v>
      </c>
      <c r="P7312" t="str">
        <f>UPPER(Table1[[#This Row],[Venue]])</f>
        <v>HOME</v>
      </c>
    </row>
    <row r="7313" spans="1:16" hidden="1" x14ac:dyDescent="0.45">
      <c r="A7313">
        <v>40052961</v>
      </c>
      <c r="B7313" t="s">
        <v>598</v>
      </c>
      <c r="C7313">
        <v>45346</v>
      </c>
      <c r="D7313">
        <v>83630</v>
      </c>
      <c r="E7313">
        <v>20232024</v>
      </c>
      <c r="F7313" t="s">
        <v>418</v>
      </c>
      <c r="G7313" t="s">
        <v>248</v>
      </c>
      <c r="H7313">
        <v>31</v>
      </c>
      <c r="I7313">
        <v>0</v>
      </c>
      <c r="J7313">
        <v>0</v>
      </c>
      <c r="K7313">
        <v>1</v>
      </c>
      <c r="L7313">
        <v>0</v>
      </c>
      <c r="M7313">
        <v>1</v>
      </c>
      <c r="N7313">
        <v>0</v>
      </c>
      <c r="O7313" t="s">
        <v>19</v>
      </c>
      <c r="P7313" t="str">
        <f>UPPER(Table1[[#This Row],[Venue]])</f>
        <v>HOME</v>
      </c>
    </row>
    <row r="7314" spans="1:16" hidden="1" x14ac:dyDescent="0.45">
      <c r="A7314">
        <v>40052961</v>
      </c>
      <c r="B7314" t="s">
        <v>598</v>
      </c>
      <c r="C7314">
        <v>45346</v>
      </c>
      <c r="D7314">
        <v>83630</v>
      </c>
      <c r="E7314">
        <v>20232024</v>
      </c>
      <c r="F7314" t="s">
        <v>418</v>
      </c>
      <c r="G7314" t="s">
        <v>249</v>
      </c>
      <c r="H7314">
        <v>41</v>
      </c>
      <c r="I7314">
        <v>0</v>
      </c>
      <c r="J7314">
        <v>0</v>
      </c>
      <c r="K7314">
        <v>1</v>
      </c>
      <c r="L7314">
        <v>0</v>
      </c>
      <c r="M7314">
        <v>0</v>
      </c>
      <c r="N7314">
        <v>0</v>
      </c>
      <c r="O7314" t="s">
        <v>19</v>
      </c>
      <c r="P7314" t="str">
        <f>UPPER(Table1[[#This Row],[Venue]])</f>
        <v>HOME</v>
      </c>
    </row>
    <row r="7315" spans="1:16" hidden="1" x14ac:dyDescent="0.45">
      <c r="A7315">
        <v>40052961</v>
      </c>
      <c r="B7315" t="s">
        <v>598</v>
      </c>
      <c r="C7315">
        <v>45346</v>
      </c>
      <c r="D7315">
        <v>83630</v>
      </c>
      <c r="E7315">
        <v>20232024</v>
      </c>
      <c r="F7315" t="s">
        <v>418</v>
      </c>
      <c r="G7315" t="s">
        <v>250</v>
      </c>
      <c r="H7315">
        <v>42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 t="s">
        <v>19</v>
      </c>
      <c r="P7315" t="str">
        <f>UPPER(Table1[[#This Row],[Venue]])</f>
        <v>HOME</v>
      </c>
    </row>
    <row r="7316" spans="1:16" hidden="1" x14ac:dyDescent="0.45">
      <c r="A7316">
        <v>40052961</v>
      </c>
      <c r="B7316" t="s">
        <v>598</v>
      </c>
      <c r="C7316">
        <v>45346</v>
      </c>
      <c r="D7316">
        <v>83630</v>
      </c>
      <c r="E7316">
        <v>20232024</v>
      </c>
      <c r="F7316" t="s">
        <v>418</v>
      </c>
      <c r="G7316" t="s">
        <v>252</v>
      </c>
      <c r="H7316">
        <v>68</v>
      </c>
      <c r="I7316">
        <v>3</v>
      </c>
      <c r="J7316">
        <v>1</v>
      </c>
      <c r="K7316">
        <v>1</v>
      </c>
      <c r="L7316">
        <v>2</v>
      </c>
      <c r="M7316">
        <v>0</v>
      </c>
      <c r="N7316">
        <v>0</v>
      </c>
      <c r="O7316" t="s">
        <v>19</v>
      </c>
      <c r="P7316" t="str">
        <f>UPPER(Table1[[#This Row],[Venue]])</f>
        <v>HOME</v>
      </c>
    </row>
    <row r="7317" spans="1:16" hidden="1" x14ac:dyDescent="0.45">
      <c r="A7317">
        <v>40052961</v>
      </c>
      <c r="B7317" t="s">
        <v>598</v>
      </c>
      <c r="C7317">
        <v>45346</v>
      </c>
      <c r="D7317">
        <v>83630</v>
      </c>
      <c r="E7317">
        <v>20232024</v>
      </c>
      <c r="F7317" t="s">
        <v>418</v>
      </c>
      <c r="G7317" t="s">
        <v>256</v>
      </c>
      <c r="H7317">
        <v>97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 t="s">
        <v>19</v>
      </c>
      <c r="P7317" t="str">
        <f>UPPER(Table1[[#This Row],[Venue]])</f>
        <v>HOME</v>
      </c>
    </row>
    <row r="7318" spans="1:16" hidden="1" x14ac:dyDescent="0.45">
      <c r="A7318">
        <v>40052961</v>
      </c>
      <c r="B7318" t="s">
        <v>598</v>
      </c>
      <c r="C7318">
        <v>45346</v>
      </c>
      <c r="D7318">
        <v>83630</v>
      </c>
      <c r="E7318">
        <v>20232024</v>
      </c>
      <c r="F7318" t="s">
        <v>418</v>
      </c>
      <c r="G7318" t="s">
        <v>212</v>
      </c>
      <c r="H7318">
        <v>1</v>
      </c>
      <c r="I7318">
        <v>0</v>
      </c>
      <c r="J7318">
        <v>0</v>
      </c>
      <c r="K7318">
        <v>1</v>
      </c>
      <c r="L7318">
        <v>0</v>
      </c>
      <c r="M7318">
        <v>0</v>
      </c>
      <c r="N7318">
        <v>0</v>
      </c>
      <c r="O7318" t="s">
        <v>40</v>
      </c>
      <c r="P7318" t="str">
        <f>UPPER(Table1[[#This Row],[Venue]])</f>
        <v>AWAY</v>
      </c>
    </row>
    <row r="7319" spans="1:16" hidden="1" x14ac:dyDescent="0.45">
      <c r="A7319">
        <v>40052961</v>
      </c>
      <c r="B7319" t="s">
        <v>598</v>
      </c>
      <c r="C7319">
        <v>45346</v>
      </c>
      <c r="D7319">
        <v>83630</v>
      </c>
      <c r="E7319">
        <v>20232024</v>
      </c>
      <c r="F7319" t="s">
        <v>418</v>
      </c>
      <c r="G7319" t="s">
        <v>213</v>
      </c>
      <c r="H7319">
        <v>5</v>
      </c>
      <c r="I7319">
        <v>2</v>
      </c>
      <c r="J7319">
        <v>1</v>
      </c>
      <c r="K7319">
        <v>1</v>
      </c>
      <c r="L7319">
        <v>1</v>
      </c>
      <c r="M7319">
        <v>0</v>
      </c>
      <c r="N7319">
        <v>0</v>
      </c>
      <c r="O7319" t="s">
        <v>40</v>
      </c>
      <c r="P7319" t="str">
        <f>UPPER(Table1[[#This Row],[Venue]])</f>
        <v>AWAY</v>
      </c>
    </row>
    <row r="7320" spans="1:16" hidden="1" x14ac:dyDescent="0.45">
      <c r="A7320">
        <v>40052961</v>
      </c>
      <c r="B7320" t="s">
        <v>598</v>
      </c>
      <c r="C7320">
        <v>45346</v>
      </c>
      <c r="D7320">
        <v>83630</v>
      </c>
      <c r="E7320">
        <v>20232024</v>
      </c>
      <c r="F7320" t="s">
        <v>418</v>
      </c>
      <c r="G7320" t="s">
        <v>268</v>
      </c>
      <c r="H7320">
        <v>6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 t="s">
        <v>40</v>
      </c>
      <c r="P7320" t="str">
        <f>UPPER(Table1[[#This Row],[Venue]])</f>
        <v>AWAY</v>
      </c>
    </row>
    <row r="7321" spans="1:16" hidden="1" x14ac:dyDescent="0.45">
      <c r="A7321">
        <v>40052961</v>
      </c>
      <c r="B7321" t="s">
        <v>598</v>
      </c>
      <c r="C7321">
        <v>45346</v>
      </c>
      <c r="D7321">
        <v>83630</v>
      </c>
      <c r="E7321">
        <v>20232024</v>
      </c>
      <c r="F7321" t="s">
        <v>418</v>
      </c>
      <c r="G7321" t="s">
        <v>215</v>
      </c>
      <c r="H7321">
        <v>9</v>
      </c>
      <c r="I7321">
        <v>0</v>
      </c>
      <c r="J7321">
        <v>0</v>
      </c>
      <c r="K7321">
        <v>1</v>
      </c>
      <c r="L7321">
        <v>0</v>
      </c>
      <c r="M7321">
        <v>0</v>
      </c>
      <c r="N7321">
        <v>0</v>
      </c>
      <c r="O7321" t="s">
        <v>40</v>
      </c>
      <c r="P7321" t="str">
        <f>UPPER(Table1[[#This Row],[Venue]])</f>
        <v>AWAY</v>
      </c>
    </row>
    <row r="7322" spans="1:16" hidden="1" x14ac:dyDescent="0.45">
      <c r="A7322">
        <v>40052961</v>
      </c>
      <c r="B7322" t="s">
        <v>598</v>
      </c>
      <c r="C7322">
        <v>45346</v>
      </c>
      <c r="D7322">
        <v>83630</v>
      </c>
      <c r="E7322">
        <v>20232024</v>
      </c>
      <c r="F7322" t="s">
        <v>418</v>
      </c>
      <c r="G7322" t="s">
        <v>545</v>
      </c>
      <c r="H7322">
        <v>15</v>
      </c>
      <c r="I7322">
        <v>1</v>
      </c>
      <c r="J7322">
        <v>1</v>
      </c>
      <c r="K7322">
        <v>1</v>
      </c>
      <c r="L7322">
        <v>0</v>
      </c>
      <c r="M7322">
        <v>0</v>
      </c>
      <c r="N7322">
        <v>0</v>
      </c>
      <c r="O7322" t="s">
        <v>40</v>
      </c>
      <c r="P7322" t="str">
        <f>UPPER(Table1[[#This Row],[Venue]])</f>
        <v>AWAY</v>
      </c>
    </row>
    <row r="7323" spans="1:16" hidden="1" x14ac:dyDescent="0.45">
      <c r="A7323">
        <v>40052961</v>
      </c>
      <c r="B7323" t="s">
        <v>598</v>
      </c>
      <c r="C7323">
        <v>45346</v>
      </c>
      <c r="D7323">
        <v>83630</v>
      </c>
      <c r="E7323">
        <v>20232024</v>
      </c>
      <c r="F7323" t="s">
        <v>418</v>
      </c>
      <c r="G7323" t="s">
        <v>218</v>
      </c>
      <c r="H7323">
        <v>17</v>
      </c>
      <c r="I7323">
        <v>1</v>
      </c>
      <c r="J7323">
        <v>0</v>
      </c>
      <c r="K7323">
        <v>1</v>
      </c>
      <c r="L7323">
        <v>1</v>
      </c>
      <c r="M7323">
        <v>0</v>
      </c>
      <c r="N7323">
        <v>0</v>
      </c>
      <c r="O7323" t="s">
        <v>40</v>
      </c>
      <c r="P7323" t="str">
        <f>UPPER(Table1[[#This Row],[Venue]])</f>
        <v>AWAY</v>
      </c>
    </row>
    <row r="7324" spans="1:16" hidden="1" x14ac:dyDescent="0.45">
      <c r="A7324">
        <v>40052961</v>
      </c>
      <c r="B7324" t="s">
        <v>598</v>
      </c>
      <c r="C7324">
        <v>45346</v>
      </c>
      <c r="D7324">
        <v>83630</v>
      </c>
      <c r="E7324">
        <v>20232024</v>
      </c>
      <c r="F7324" t="s">
        <v>418</v>
      </c>
      <c r="G7324" t="s">
        <v>224</v>
      </c>
      <c r="H7324">
        <v>18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 t="s">
        <v>40</v>
      </c>
      <c r="P7324" t="str">
        <f>UPPER(Table1[[#This Row],[Venue]])</f>
        <v>AWAY</v>
      </c>
    </row>
    <row r="7325" spans="1:16" hidden="1" x14ac:dyDescent="0.45">
      <c r="A7325">
        <v>40052961</v>
      </c>
      <c r="B7325" t="s">
        <v>598</v>
      </c>
      <c r="C7325">
        <v>45346</v>
      </c>
      <c r="D7325">
        <v>83630</v>
      </c>
      <c r="E7325">
        <v>20232024</v>
      </c>
      <c r="F7325" t="s">
        <v>418</v>
      </c>
      <c r="G7325" t="s">
        <v>219</v>
      </c>
      <c r="H7325">
        <v>23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2</v>
      </c>
      <c r="O7325" t="s">
        <v>40</v>
      </c>
      <c r="P7325" t="str">
        <f>UPPER(Table1[[#This Row],[Venue]])</f>
        <v>AWAY</v>
      </c>
    </row>
    <row r="7326" spans="1:16" hidden="1" x14ac:dyDescent="0.45">
      <c r="A7326">
        <v>40052961</v>
      </c>
      <c r="B7326" t="s">
        <v>598</v>
      </c>
      <c r="C7326">
        <v>45346</v>
      </c>
      <c r="D7326">
        <v>83630</v>
      </c>
      <c r="E7326">
        <v>20232024</v>
      </c>
      <c r="F7326" t="s">
        <v>418</v>
      </c>
      <c r="G7326" t="s">
        <v>220</v>
      </c>
      <c r="H7326">
        <v>24</v>
      </c>
      <c r="I7326">
        <v>0</v>
      </c>
      <c r="J7326">
        <v>0</v>
      </c>
      <c r="K7326">
        <v>1</v>
      </c>
      <c r="L7326">
        <v>0</v>
      </c>
      <c r="M7326">
        <v>0</v>
      </c>
      <c r="N7326">
        <v>0</v>
      </c>
      <c r="O7326" t="s">
        <v>40</v>
      </c>
      <c r="P7326" t="str">
        <f>UPPER(Table1[[#This Row],[Venue]])</f>
        <v>AWAY</v>
      </c>
    </row>
    <row r="7327" spans="1:16" hidden="1" x14ac:dyDescent="0.45">
      <c r="A7327">
        <v>40052961</v>
      </c>
      <c r="B7327" t="s">
        <v>598</v>
      </c>
      <c r="C7327">
        <v>45346</v>
      </c>
      <c r="D7327">
        <v>83630</v>
      </c>
      <c r="E7327">
        <v>20232024</v>
      </c>
      <c r="F7327" t="s">
        <v>418</v>
      </c>
      <c r="G7327" t="s">
        <v>221</v>
      </c>
      <c r="H7327">
        <v>25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0</v>
      </c>
      <c r="O7327" t="s">
        <v>40</v>
      </c>
      <c r="P7327" t="str">
        <f>UPPER(Table1[[#This Row],[Venue]])</f>
        <v>AWAY</v>
      </c>
    </row>
    <row r="7328" spans="1:16" hidden="1" x14ac:dyDescent="0.45">
      <c r="A7328">
        <v>40052961</v>
      </c>
      <c r="B7328" t="s">
        <v>598</v>
      </c>
      <c r="C7328">
        <v>45346</v>
      </c>
      <c r="D7328">
        <v>83630</v>
      </c>
      <c r="E7328">
        <v>20232024</v>
      </c>
      <c r="F7328" t="s">
        <v>418</v>
      </c>
      <c r="G7328" t="s">
        <v>222</v>
      </c>
      <c r="H7328">
        <v>27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  <c r="O7328" t="s">
        <v>40</v>
      </c>
      <c r="P7328" t="str">
        <f>UPPER(Table1[[#This Row],[Venue]])</f>
        <v>AWAY</v>
      </c>
    </row>
    <row r="7329" spans="1:16" hidden="1" x14ac:dyDescent="0.45">
      <c r="A7329">
        <v>40052961</v>
      </c>
      <c r="B7329" t="s">
        <v>598</v>
      </c>
      <c r="C7329">
        <v>45346</v>
      </c>
      <c r="D7329">
        <v>83630</v>
      </c>
      <c r="E7329">
        <v>20232024</v>
      </c>
      <c r="F7329" t="s">
        <v>418</v>
      </c>
      <c r="G7329" t="s">
        <v>230</v>
      </c>
      <c r="H7329">
        <v>61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 t="s">
        <v>40</v>
      </c>
      <c r="P7329" t="str">
        <f>UPPER(Table1[[#This Row],[Venue]])</f>
        <v>AWAY</v>
      </c>
    </row>
    <row r="7330" spans="1:16" hidden="1" x14ac:dyDescent="0.45">
      <c r="A7330">
        <v>40052961</v>
      </c>
      <c r="B7330" t="s">
        <v>598</v>
      </c>
      <c r="C7330">
        <v>45346</v>
      </c>
      <c r="D7330">
        <v>83630</v>
      </c>
      <c r="E7330">
        <v>20232024</v>
      </c>
      <c r="F7330" t="s">
        <v>418</v>
      </c>
      <c r="G7330" t="s">
        <v>50</v>
      </c>
      <c r="H7330">
        <v>63</v>
      </c>
      <c r="I7330">
        <v>0</v>
      </c>
      <c r="J7330">
        <v>0</v>
      </c>
      <c r="K7330">
        <v>1</v>
      </c>
      <c r="L7330">
        <v>0</v>
      </c>
      <c r="M7330">
        <v>0</v>
      </c>
      <c r="N7330">
        <v>0</v>
      </c>
      <c r="O7330" t="s">
        <v>40</v>
      </c>
      <c r="P7330" t="str">
        <f>UPPER(Table1[[#This Row],[Venue]])</f>
        <v>AWAY</v>
      </c>
    </row>
    <row r="7331" spans="1:16" hidden="1" x14ac:dyDescent="0.45">
      <c r="A7331">
        <v>40052961</v>
      </c>
      <c r="B7331" t="s">
        <v>598</v>
      </c>
      <c r="C7331">
        <v>45346</v>
      </c>
      <c r="D7331">
        <v>83630</v>
      </c>
      <c r="E7331">
        <v>20232024</v>
      </c>
      <c r="F7331" t="s">
        <v>418</v>
      </c>
      <c r="G7331" t="s">
        <v>580</v>
      </c>
      <c r="H7331">
        <v>65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 t="s">
        <v>40</v>
      </c>
      <c r="P7331" t="str">
        <f>UPPER(Table1[[#This Row],[Venue]])</f>
        <v>AWAY</v>
      </c>
    </row>
    <row r="7332" spans="1:16" hidden="1" x14ac:dyDescent="0.45">
      <c r="A7332">
        <v>40052961</v>
      </c>
      <c r="B7332" t="s">
        <v>598</v>
      </c>
      <c r="C7332">
        <v>45346</v>
      </c>
      <c r="D7332">
        <v>83630</v>
      </c>
      <c r="E7332">
        <v>20232024</v>
      </c>
      <c r="F7332" t="s">
        <v>418</v>
      </c>
      <c r="G7332" t="s">
        <v>226</v>
      </c>
      <c r="H7332">
        <v>70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0</v>
      </c>
      <c r="O7332" t="s">
        <v>40</v>
      </c>
      <c r="P7332" t="str">
        <f>UPPER(Table1[[#This Row],[Venue]])</f>
        <v>AWAY</v>
      </c>
    </row>
    <row r="7333" spans="1:16" hidden="1" x14ac:dyDescent="0.45">
      <c r="A7333">
        <v>40052961</v>
      </c>
      <c r="B7333" t="s">
        <v>598</v>
      </c>
      <c r="C7333">
        <v>45346</v>
      </c>
      <c r="D7333">
        <v>83630</v>
      </c>
      <c r="E7333">
        <v>20232024</v>
      </c>
      <c r="F7333" t="s">
        <v>418</v>
      </c>
      <c r="G7333" t="s">
        <v>269</v>
      </c>
      <c r="H7333">
        <v>71</v>
      </c>
      <c r="I7333">
        <v>0</v>
      </c>
      <c r="J7333">
        <v>0</v>
      </c>
      <c r="K7333">
        <v>1</v>
      </c>
      <c r="L7333">
        <v>0</v>
      </c>
      <c r="M7333">
        <v>0</v>
      </c>
      <c r="N7333">
        <v>0</v>
      </c>
      <c r="O7333" t="s">
        <v>40</v>
      </c>
      <c r="P7333" t="str">
        <f>UPPER(Table1[[#This Row],[Venue]])</f>
        <v>AWAY</v>
      </c>
    </row>
    <row r="7334" spans="1:16" hidden="1" x14ac:dyDescent="0.45">
      <c r="A7334">
        <v>40052961</v>
      </c>
      <c r="B7334" t="s">
        <v>598</v>
      </c>
      <c r="C7334">
        <v>45346</v>
      </c>
      <c r="D7334">
        <v>83630</v>
      </c>
      <c r="E7334">
        <v>20232024</v>
      </c>
      <c r="F7334" t="s">
        <v>418</v>
      </c>
      <c r="G7334" t="s">
        <v>227</v>
      </c>
      <c r="H7334">
        <v>74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 t="s">
        <v>40</v>
      </c>
      <c r="P7334" t="str">
        <f>UPPER(Table1[[#This Row],[Venue]])</f>
        <v>AWAY</v>
      </c>
    </row>
    <row r="7335" spans="1:16" hidden="1" x14ac:dyDescent="0.45">
      <c r="A7335">
        <v>40052961</v>
      </c>
      <c r="B7335" t="s">
        <v>598</v>
      </c>
      <c r="C7335">
        <v>45346</v>
      </c>
      <c r="D7335">
        <v>83630</v>
      </c>
      <c r="E7335">
        <v>20232024</v>
      </c>
      <c r="F7335" t="s">
        <v>418</v>
      </c>
      <c r="G7335" t="s">
        <v>228</v>
      </c>
      <c r="H7335">
        <v>77</v>
      </c>
      <c r="I7335">
        <v>3</v>
      </c>
      <c r="J7335">
        <v>1</v>
      </c>
      <c r="K7335">
        <v>1</v>
      </c>
      <c r="L7335">
        <v>2</v>
      </c>
      <c r="M7335">
        <v>0</v>
      </c>
      <c r="N7335">
        <v>0</v>
      </c>
      <c r="O7335" t="s">
        <v>40</v>
      </c>
      <c r="P7335" t="str">
        <f>UPPER(Table1[[#This Row],[Venue]])</f>
        <v>AWAY</v>
      </c>
    </row>
    <row r="7336" spans="1:16" hidden="1" x14ac:dyDescent="0.45">
      <c r="A7336">
        <v>40052961</v>
      </c>
      <c r="B7336" t="s">
        <v>598</v>
      </c>
      <c r="C7336">
        <v>45346</v>
      </c>
      <c r="D7336">
        <v>83630</v>
      </c>
      <c r="E7336">
        <v>20232024</v>
      </c>
      <c r="F7336" t="s">
        <v>418</v>
      </c>
      <c r="G7336" t="s">
        <v>231</v>
      </c>
      <c r="H7336">
        <v>97</v>
      </c>
      <c r="I7336">
        <v>5</v>
      </c>
      <c r="J7336">
        <v>3</v>
      </c>
      <c r="K7336">
        <v>1</v>
      </c>
      <c r="L7336">
        <v>2</v>
      </c>
      <c r="M7336">
        <v>0</v>
      </c>
      <c r="N7336">
        <v>0</v>
      </c>
      <c r="O7336" t="s">
        <v>40</v>
      </c>
      <c r="P7336" t="str">
        <f>UPPER(Table1[[#This Row],[Venue]])</f>
        <v>AWAY</v>
      </c>
    </row>
    <row r="7337" spans="1:16" hidden="1" x14ac:dyDescent="0.45">
      <c r="A7337">
        <v>40052960</v>
      </c>
      <c r="B7337" t="s">
        <v>599</v>
      </c>
      <c r="C7337">
        <v>45346</v>
      </c>
      <c r="D7337">
        <v>83629</v>
      </c>
      <c r="E7337">
        <v>20232024</v>
      </c>
      <c r="F7337" t="s">
        <v>418</v>
      </c>
      <c r="G7337" t="s">
        <v>169</v>
      </c>
      <c r="H7337">
        <v>1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0</v>
      </c>
      <c r="O7337" t="s">
        <v>19</v>
      </c>
      <c r="P7337" t="str">
        <f>UPPER(Table1[[#This Row],[Venue]])</f>
        <v>HOME</v>
      </c>
    </row>
    <row r="7338" spans="1:16" hidden="1" x14ac:dyDescent="0.45">
      <c r="A7338">
        <v>40052960</v>
      </c>
      <c r="B7338" t="s">
        <v>599</v>
      </c>
      <c r="C7338">
        <v>45346</v>
      </c>
      <c r="D7338">
        <v>83629</v>
      </c>
      <c r="E7338">
        <v>20232024</v>
      </c>
      <c r="F7338" t="s">
        <v>418</v>
      </c>
      <c r="G7338" t="s">
        <v>132</v>
      </c>
      <c r="H7338">
        <v>4</v>
      </c>
      <c r="I7338">
        <v>1</v>
      </c>
      <c r="J7338">
        <v>1</v>
      </c>
      <c r="K7338">
        <v>1</v>
      </c>
      <c r="L7338">
        <v>0</v>
      </c>
      <c r="M7338">
        <v>0</v>
      </c>
      <c r="N7338">
        <v>0</v>
      </c>
      <c r="O7338" t="s">
        <v>19</v>
      </c>
      <c r="P7338" t="str">
        <f>UPPER(Table1[[#This Row],[Venue]])</f>
        <v>HOME</v>
      </c>
    </row>
    <row r="7339" spans="1:16" hidden="1" x14ac:dyDescent="0.45">
      <c r="A7339">
        <v>40052960</v>
      </c>
      <c r="B7339" t="s">
        <v>599</v>
      </c>
      <c r="C7339">
        <v>45346</v>
      </c>
      <c r="D7339">
        <v>83629</v>
      </c>
      <c r="E7339">
        <v>20232024</v>
      </c>
      <c r="F7339" t="s">
        <v>418</v>
      </c>
      <c r="G7339" t="s">
        <v>133</v>
      </c>
      <c r="H7339">
        <v>5</v>
      </c>
      <c r="I7339">
        <v>0</v>
      </c>
      <c r="J7339">
        <v>0</v>
      </c>
      <c r="K7339">
        <v>1</v>
      </c>
      <c r="L7339">
        <v>0</v>
      </c>
      <c r="M7339">
        <v>0</v>
      </c>
      <c r="N7339">
        <v>0</v>
      </c>
      <c r="O7339" t="s">
        <v>19</v>
      </c>
      <c r="P7339" t="str">
        <f>UPPER(Table1[[#This Row],[Venue]])</f>
        <v>HOME</v>
      </c>
    </row>
    <row r="7340" spans="1:16" hidden="1" x14ac:dyDescent="0.45">
      <c r="A7340">
        <v>40052960</v>
      </c>
      <c r="B7340" t="s">
        <v>599</v>
      </c>
      <c r="C7340">
        <v>45346</v>
      </c>
      <c r="D7340">
        <v>83629</v>
      </c>
      <c r="E7340">
        <v>20232024</v>
      </c>
      <c r="F7340" t="s">
        <v>418</v>
      </c>
      <c r="G7340" t="s">
        <v>171</v>
      </c>
      <c r="H7340">
        <v>8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  <c r="O7340" t="s">
        <v>19</v>
      </c>
      <c r="P7340" t="str">
        <f>UPPER(Table1[[#This Row],[Venue]])</f>
        <v>HOME</v>
      </c>
    </row>
    <row r="7341" spans="1:16" hidden="1" x14ac:dyDescent="0.45">
      <c r="A7341">
        <v>40052960</v>
      </c>
      <c r="B7341" t="s">
        <v>599</v>
      </c>
      <c r="C7341">
        <v>45346</v>
      </c>
      <c r="D7341">
        <v>83629</v>
      </c>
      <c r="E7341">
        <v>20232024</v>
      </c>
      <c r="F7341" t="s">
        <v>418</v>
      </c>
      <c r="G7341" t="s">
        <v>264</v>
      </c>
      <c r="H7341">
        <v>10</v>
      </c>
      <c r="I7341">
        <v>2</v>
      </c>
      <c r="J7341">
        <v>0</v>
      </c>
      <c r="K7341">
        <v>1</v>
      </c>
      <c r="L7341">
        <v>2</v>
      </c>
      <c r="M7341">
        <v>0</v>
      </c>
      <c r="N7341">
        <v>0</v>
      </c>
      <c r="O7341" t="s">
        <v>19</v>
      </c>
      <c r="P7341" t="str">
        <f>UPPER(Table1[[#This Row],[Venue]])</f>
        <v>HOME</v>
      </c>
    </row>
    <row r="7342" spans="1:16" hidden="1" x14ac:dyDescent="0.45">
      <c r="A7342">
        <v>40052960</v>
      </c>
      <c r="B7342" t="s">
        <v>599</v>
      </c>
      <c r="C7342">
        <v>45346</v>
      </c>
      <c r="D7342">
        <v>83629</v>
      </c>
      <c r="E7342">
        <v>20232024</v>
      </c>
      <c r="F7342" t="s">
        <v>418</v>
      </c>
      <c r="G7342" t="s">
        <v>265</v>
      </c>
      <c r="H7342">
        <v>14</v>
      </c>
      <c r="I7342">
        <v>1</v>
      </c>
      <c r="J7342">
        <v>1</v>
      </c>
      <c r="K7342">
        <v>1</v>
      </c>
      <c r="L7342">
        <v>0</v>
      </c>
      <c r="M7342">
        <v>0</v>
      </c>
      <c r="N7342">
        <v>0</v>
      </c>
      <c r="O7342" t="s">
        <v>19</v>
      </c>
      <c r="P7342" t="str">
        <f>UPPER(Table1[[#This Row],[Venue]])</f>
        <v>HOME</v>
      </c>
    </row>
    <row r="7343" spans="1:16" hidden="1" x14ac:dyDescent="0.45">
      <c r="A7343">
        <v>40052960</v>
      </c>
      <c r="B7343" t="s">
        <v>599</v>
      </c>
      <c r="C7343">
        <v>45346</v>
      </c>
      <c r="D7343">
        <v>83629</v>
      </c>
      <c r="E7343">
        <v>20232024</v>
      </c>
      <c r="F7343" t="s">
        <v>418</v>
      </c>
      <c r="G7343" t="s">
        <v>175</v>
      </c>
      <c r="H7343">
        <v>15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 t="s">
        <v>19</v>
      </c>
      <c r="P7343" t="str">
        <f>UPPER(Table1[[#This Row],[Venue]])</f>
        <v>HOME</v>
      </c>
    </row>
    <row r="7344" spans="1:16" hidden="1" x14ac:dyDescent="0.45">
      <c r="A7344">
        <v>40052960</v>
      </c>
      <c r="B7344" t="s">
        <v>599</v>
      </c>
      <c r="C7344">
        <v>45346</v>
      </c>
      <c r="D7344">
        <v>83629</v>
      </c>
      <c r="E7344">
        <v>20232024</v>
      </c>
      <c r="F7344" t="s">
        <v>418</v>
      </c>
      <c r="G7344" t="s">
        <v>180</v>
      </c>
      <c r="H7344">
        <v>19</v>
      </c>
      <c r="I7344">
        <v>0</v>
      </c>
      <c r="J7344">
        <v>0</v>
      </c>
      <c r="K7344">
        <v>1</v>
      </c>
      <c r="L7344">
        <v>0</v>
      </c>
      <c r="M7344">
        <v>0</v>
      </c>
      <c r="N7344">
        <v>0</v>
      </c>
      <c r="O7344" t="s">
        <v>19</v>
      </c>
      <c r="P7344" t="str">
        <f>UPPER(Table1[[#This Row],[Venue]])</f>
        <v>HOME</v>
      </c>
    </row>
    <row r="7345" spans="1:16" hidden="1" x14ac:dyDescent="0.45">
      <c r="A7345">
        <v>40052960</v>
      </c>
      <c r="B7345" t="s">
        <v>599</v>
      </c>
      <c r="C7345">
        <v>45346</v>
      </c>
      <c r="D7345">
        <v>83629</v>
      </c>
      <c r="E7345">
        <v>20232024</v>
      </c>
      <c r="F7345" t="s">
        <v>418</v>
      </c>
      <c r="G7345" t="s">
        <v>516</v>
      </c>
      <c r="H7345">
        <v>20</v>
      </c>
      <c r="I7345">
        <v>0</v>
      </c>
      <c r="J7345">
        <v>0</v>
      </c>
      <c r="K7345">
        <v>1</v>
      </c>
      <c r="L7345">
        <v>0</v>
      </c>
      <c r="M7345">
        <v>0</v>
      </c>
      <c r="N7345">
        <v>0</v>
      </c>
      <c r="O7345" t="s">
        <v>19</v>
      </c>
      <c r="P7345" t="str">
        <f>UPPER(Table1[[#This Row],[Venue]])</f>
        <v>HOME</v>
      </c>
    </row>
    <row r="7346" spans="1:16" hidden="1" x14ac:dyDescent="0.45">
      <c r="A7346">
        <v>40052960</v>
      </c>
      <c r="B7346" t="s">
        <v>599</v>
      </c>
      <c r="C7346">
        <v>45346</v>
      </c>
      <c r="D7346">
        <v>83629</v>
      </c>
      <c r="E7346">
        <v>20232024</v>
      </c>
      <c r="F7346" t="s">
        <v>418</v>
      </c>
      <c r="G7346" t="s">
        <v>289</v>
      </c>
      <c r="H7346">
        <v>22</v>
      </c>
      <c r="I7346">
        <v>0</v>
      </c>
      <c r="J7346">
        <v>0</v>
      </c>
      <c r="K7346">
        <v>1</v>
      </c>
      <c r="L7346">
        <v>0</v>
      </c>
      <c r="M7346">
        <v>0</v>
      </c>
      <c r="N7346">
        <v>0</v>
      </c>
      <c r="O7346" t="s">
        <v>19</v>
      </c>
      <c r="P7346" t="str">
        <f>UPPER(Table1[[#This Row],[Venue]])</f>
        <v>HOME</v>
      </c>
    </row>
    <row r="7347" spans="1:16" hidden="1" x14ac:dyDescent="0.45">
      <c r="A7347">
        <v>40052960</v>
      </c>
      <c r="B7347" t="s">
        <v>599</v>
      </c>
      <c r="C7347">
        <v>45346</v>
      </c>
      <c r="D7347">
        <v>83629</v>
      </c>
      <c r="E7347">
        <v>20232024</v>
      </c>
      <c r="F7347" t="s">
        <v>418</v>
      </c>
      <c r="G7347" t="s">
        <v>374</v>
      </c>
      <c r="H7347">
        <v>24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 t="s">
        <v>19</v>
      </c>
      <c r="P7347" t="str">
        <f>UPPER(Table1[[#This Row],[Venue]])</f>
        <v>HOME</v>
      </c>
    </row>
    <row r="7348" spans="1:16" hidden="1" x14ac:dyDescent="0.45">
      <c r="A7348">
        <v>40052960</v>
      </c>
      <c r="B7348" t="s">
        <v>599</v>
      </c>
      <c r="C7348">
        <v>45346</v>
      </c>
      <c r="D7348">
        <v>83629</v>
      </c>
      <c r="E7348">
        <v>20232024</v>
      </c>
      <c r="F7348" t="s">
        <v>418</v>
      </c>
      <c r="G7348" t="s">
        <v>349</v>
      </c>
      <c r="H7348">
        <v>25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2</v>
      </c>
      <c r="O7348" t="s">
        <v>19</v>
      </c>
      <c r="P7348" t="str">
        <f>UPPER(Table1[[#This Row],[Venue]])</f>
        <v>HOME</v>
      </c>
    </row>
    <row r="7349" spans="1:16" hidden="1" x14ac:dyDescent="0.45">
      <c r="A7349">
        <v>40052960</v>
      </c>
      <c r="B7349" t="s">
        <v>599</v>
      </c>
      <c r="C7349">
        <v>45346</v>
      </c>
      <c r="D7349">
        <v>83629</v>
      </c>
      <c r="E7349">
        <v>20232024</v>
      </c>
      <c r="F7349" t="s">
        <v>418</v>
      </c>
      <c r="G7349" t="s">
        <v>517</v>
      </c>
      <c r="H7349">
        <v>51</v>
      </c>
      <c r="I7349">
        <v>0</v>
      </c>
      <c r="J7349">
        <v>0</v>
      </c>
      <c r="K7349">
        <v>1</v>
      </c>
      <c r="L7349">
        <v>0</v>
      </c>
      <c r="M7349">
        <v>0</v>
      </c>
      <c r="N7349">
        <v>0</v>
      </c>
      <c r="O7349" t="s">
        <v>19</v>
      </c>
      <c r="P7349" t="str">
        <f>UPPER(Table1[[#This Row],[Venue]])</f>
        <v>HOME</v>
      </c>
    </row>
    <row r="7350" spans="1:16" hidden="1" x14ac:dyDescent="0.45">
      <c r="A7350">
        <v>40052960</v>
      </c>
      <c r="B7350" t="s">
        <v>599</v>
      </c>
      <c r="C7350">
        <v>45346</v>
      </c>
      <c r="D7350">
        <v>83629</v>
      </c>
      <c r="E7350">
        <v>20232024</v>
      </c>
      <c r="F7350" t="s">
        <v>418</v>
      </c>
      <c r="G7350" t="s">
        <v>140</v>
      </c>
      <c r="H7350">
        <v>60</v>
      </c>
      <c r="I7350">
        <v>2</v>
      </c>
      <c r="J7350">
        <v>2</v>
      </c>
      <c r="K7350">
        <v>1</v>
      </c>
      <c r="L7350">
        <v>0</v>
      </c>
      <c r="M7350">
        <v>0</v>
      </c>
      <c r="N7350">
        <v>2</v>
      </c>
      <c r="O7350" t="s">
        <v>19</v>
      </c>
      <c r="P7350" t="str">
        <f>UPPER(Table1[[#This Row],[Venue]])</f>
        <v>HOME</v>
      </c>
    </row>
    <row r="7351" spans="1:16" hidden="1" x14ac:dyDescent="0.45">
      <c r="A7351">
        <v>40052960</v>
      </c>
      <c r="B7351" t="s">
        <v>599</v>
      </c>
      <c r="C7351">
        <v>45346</v>
      </c>
      <c r="D7351">
        <v>83629</v>
      </c>
      <c r="E7351">
        <v>20232024</v>
      </c>
      <c r="F7351" t="s">
        <v>418</v>
      </c>
      <c r="G7351" t="s">
        <v>519</v>
      </c>
      <c r="H7351">
        <v>74</v>
      </c>
      <c r="I7351">
        <v>0</v>
      </c>
      <c r="J7351">
        <v>0</v>
      </c>
      <c r="K7351">
        <v>1</v>
      </c>
      <c r="L7351">
        <v>0</v>
      </c>
      <c r="M7351">
        <v>0</v>
      </c>
      <c r="N7351">
        <v>0</v>
      </c>
      <c r="O7351" t="s">
        <v>19</v>
      </c>
      <c r="P7351" t="str">
        <f>UPPER(Table1[[#This Row],[Venue]])</f>
        <v>HOME</v>
      </c>
    </row>
    <row r="7352" spans="1:16" hidden="1" x14ac:dyDescent="0.45">
      <c r="A7352">
        <v>40052960</v>
      </c>
      <c r="B7352" t="s">
        <v>599</v>
      </c>
      <c r="C7352">
        <v>45346</v>
      </c>
      <c r="D7352">
        <v>83629</v>
      </c>
      <c r="E7352">
        <v>20232024</v>
      </c>
      <c r="F7352" t="s">
        <v>418</v>
      </c>
      <c r="G7352" t="s">
        <v>131</v>
      </c>
      <c r="H7352">
        <v>80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 t="s">
        <v>19</v>
      </c>
      <c r="P7352" t="str">
        <f>UPPER(Table1[[#This Row],[Venue]])</f>
        <v>HOME</v>
      </c>
    </row>
    <row r="7353" spans="1:16" hidden="1" x14ac:dyDescent="0.45">
      <c r="A7353">
        <v>40052960</v>
      </c>
      <c r="B7353" t="s">
        <v>599</v>
      </c>
      <c r="C7353">
        <v>45346</v>
      </c>
      <c r="D7353">
        <v>83629</v>
      </c>
      <c r="E7353">
        <v>20232024</v>
      </c>
      <c r="F7353" t="s">
        <v>418</v>
      </c>
      <c r="G7353" t="s">
        <v>375</v>
      </c>
      <c r="H7353">
        <v>88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 t="s">
        <v>19</v>
      </c>
      <c r="P7353" t="str">
        <f>UPPER(Table1[[#This Row],[Venue]])</f>
        <v>HOME</v>
      </c>
    </row>
    <row r="7354" spans="1:16" hidden="1" x14ac:dyDescent="0.45">
      <c r="A7354">
        <v>40052960</v>
      </c>
      <c r="B7354" t="s">
        <v>599</v>
      </c>
      <c r="C7354">
        <v>45346</v>
      </c>
      <c r="D7354">
        <v>83629</v>
      </c>
      <c r="E7354">
        <v>20232024</v>
      </c>
      <c r="F7354" t="s">
        <v>418</v>
      </c>
      <c r="G7354" t="s">
        <v>146</v>
      </c>
      <c r="H7354">
        <v>91</v>
      </c>
      <c r="I7354">
        <v>3</v>
      </c>
      <c r="J7354">
        <v>0</v>
      </c>
      <c r="K7354">
        <v>1</v>
      </c>
      <c r="L7354">
        <v>3</v>
      </c>
      <c r="M7354">
        <v>0</v>
      </c>
      <c r="N7354">
        <v>2</v>
      </c>
      <c r="O7354" t="s">
        <v>19</v>
      </c>
      <c r="P7354" t="str">
        <f>UPPER(Table1[[#This Row],[Venue]])</f>
        <v>HOME</v>
      </c>
    </row>
    <row r="7355" spans="1:16" hidden="1" x14ac:dyDescent="0.45">
      <c r="A7355">
        <v>40052960</v>
      </c>
      <c r="B7355" t="s">
        <v>599</v>
      </c>
      <c r="C7355">
        <v>45346</v>
      </c>
      <c r="D7355">
        <v>83629</v>
      </c>
      <c r="E7355">
        <v>20232024</v>
      </c>
      <c r="F7355" t="s">
        <v>418</v>
      </c>
      <c r="G7355" t="s">
        <v>183</v>
      </c>
      <c r="H7355">
        <v>97</v>
      </c>
      <c r="I7355">
        <v>0</v>
      </c>
      <c r="J7355">
        <v>0</v>
      </c>
      <c r="K7355">
        <v>1</v>
      </c>
      <c r="L7355">
        <v>0</v>
      </c>
      <c r="M7355">
        <v>0</v>
      </c>
      <c r="N7355">
        <v>0</v>
      </c>
      <c r="O7355" t="s">
        <v>19</v>
      </c>
      <c r="P7355" t="str">
        <f>UPPER(Table1[[#This Row],[Venue]])</f>
        <v>HOME</v>
      </c>
    </row>
    <row r="7356" spans="1:16" hidden="1" x14ac:dyDescent="0.45">
      <c r="A7356">
        <v>40052960</v>
      </c>
      <c r="B7356" t="s">
        <v>599</v>
      </c>
      <c r="C7356">
        <v>45346</v>
      </c>
      <c r="D7356">
        <v>83629</v>
      </c>
      <c r="E7356">
        <v>20232024</v>
      </c>
      <c r="F7356" t="s">
        <v>418</v>
      </c>
      <c r="G7356" t="s">
        <v>529</v>
      </c>
      <c r="H7356">
        <v>99</v>
      </c>
      <c r="I7356">
        <v>1</v>
      </c>
      <c r="J7356">
        <v>1</v>
      </c>
      <c r="K7356">
        <v>1</v>
      </c>
      <c r="L7356">
        <v>0</v>
      </c>
      <c r="M7356">
        <v>0</v>
      </c>
      <c r="N7356">
        <v>0</v>
      </c>
      <c r="O7356" t="s">
        <v>19</v>
      </c>
      <c r="P7356" t="str">
        <f>UPPER(Table1[[#This Row],[Venue]])</f>
        <v>HOME</v>
      </c>
    </row>
    <row r="7357" spans="1:16" hidden="1" x14ac:dyDescent="0.45">
      <c r="A7357">
        <v>40052960</v>
      </c>
      <c r="B7357" t="s">
        <v>599</v>
      </c>
      <c r="C7357">
        <v>45346</v>
      </c>
      <c r="D7357">
        <v>83629</v>
      </c>
      <c r="E7357">
        <v>20232024</v>
      </c>
      <c r="F7357" t="s">
        <v>418</v>
      </c>
      <c r="G7357" t="s">
        <v>190</v>
      </c>
      <c r="H7357">
        <v>1</v>
      </c>
      <c r="I7357">
        <v>0</v>
      </c>
      <c r="J7357">
        <v>0</v>
      </c>
      <c r="K7357">
        <v>1</v>
      </c>
      <c r="L7357">
        <v>0</v>
      </c>
      <c r="M7357">
        <v>0</v>
      </c>
      <c r="N7357">
        <v>0</v>
      </c>
      <c r="O7357" t="s">
        <v>40</v>
      </c>
      <c r="P7357" t="str">
        <f>UPPER(Table1[[#This Row],[Venue]])</f>
        <v>AWAY</v>
      </c>
    </row>
    <row r="7358" spans="1:16" hidden="1" x14ac:dyDescent="0.45">
      <c r="A7358">
        <v>40052960</v>
      </c>
      <c r="B7358" t="s">
        <v>599</v>
      </c>
      <c r="C7358">
        <v>45346</v>
      </c>
      <c r="D7358">
        <v>83629</v>
      </c>
      <c r="E7358">
        <v>20232024</v>
      </c>
      <c r="F7358" t="s">
        <v>418</v>
      </c>
      <c r="G7358" t="s">
        <v>60</v>
      </c>
      <c r="H7358">
        <v>4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0</v>
      </c>
      <c r="O7358" t="s">
        <v>40</v>
      </c>
      <c r="P7358" t="str">
        <f>UPPER(Table1[[#This Row],[Venue]])</f>
        <v>AWAY</v>
      </c>
    </row>
    <row r="7359" spans="1:16" hidden="1" x14ac:dyDescent="0.45">
      <c r="A7359">
        <v>40052960</v>
      </c>
      <c r="B7359" t="s">
        <v>599</v>
      </c>
      <c r="C7359">
        <v>45346</v>
      </c>
      <c r="D7359">
        <v>83629</v>
      </c>
      <c r="E7359">
        <v>20232024</v>
      </c>
      <c r="F7359" t="s">
        <v>418</v>
      </c>
      <c r="G7359" t="s">
        <v>279</v>
      </c>
      <c r="H7359">
        <v>5</v>
      </c>
      <c r="I7359">
        <v>1</v>
      </c>
      <c r="J7359">
        <v>0</v>
      </c>
      <c r="K7359">
        <v>1</v>
      </c>
      <c r="L7359">
        <v>1</v>
      </c>
      <c r="M7359">
        <v>0</v>
      </c>
      <c r="N7359">
        <v>0</v>
      </c>
      <c r="O7359" t="s">
        <v>40</v>
      </c>
      <c r="P7359" t="str">
        <f>UPPER(Table1[[#This Row],[Venue]])</f>
        <v>AWAY</v>
      </c>
    </row>
    <row r="7360" spans="1:16" hidden="1" x14ac:dyDescent="0.45">
      <c r="A7360">
        <v>40052960</v>
      </c>
      <c r="B7360" t="s">
        <v>599</v>
      </c>
      <c r="C7360">
        <v>45346</v>
      </c>
      <c r="D7360">
        <v>83629</v>
      </c>
      <c r="E7360">
        <v>20232024</v>
      </c>
      <c r="F7360" t="s">
        <v>418</v>
      </c>
      <c r="G7360" t="s">
        <v>42</v>
      </c>
      <c r="H7360">
        <v>8</v>
      </c>
      <c r="I7360">
        <v>0</v>
      </c>
      <c r="J7360">
        <v>0</v>
      </c>
      <c r="K7360">
        <v>1</v>
      </c>
      <c r="L7360">
        <v>0</v>
      </c>
      <c r="M7360">
        <v>0</v>
      </c>
      <c r="N7360">
        <v>0</v>
      </c>
      <c r="O7360" t="s">
        <v>40</v>
      </c>
      <c r="P7360" t="str">
        <f>UPPER(Table1[[#This Row],[Venue]])</f>
        <v>AWAY</v>
      </c>
    </row>
    <row r="7361" spans="1:16" hidden="1" x14ac:dyDescent="0.45">
      <c r="A7361">
        <v>40052960</v>
      </c>
      <c r="B7361" t="s">
        <v>599</v>
      </c>
      <c r="C7361">
        <v>45346</v>
      </c>
      <c r="D7361">
        <v>83629</v>
      </c>
      <c r="E7361">
        <v>20232024</v>
      </c>
      <c r="F7361" t="s">
        <v>418</v>
      </c>
      <c r="G7361" t="s">
        <v>280</v>
      </c>
      <c r="H7361">
        <v>9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0</v>
      </c>
      <c r="O7361" t="s">
        <v>40</v>
      </c>
      <c r="P7361" t="str">
        <f>UPPER(Table1[[#This Row],[Venue]])</f>
        <v>AWAY</v>
      </c>
    </row>
    <row r="7362" spans="1:16" hidden="1" x14ac:dyDescent="0.45">
      <c r="A7362">
        <v>40052960</v>
      </c>
      <c r="B7362" t="s">
        <v>599</v>
      </c>
      <c r="C7362">
        <v>45346</v>
      </c>
      <c r="D7362">
        <v>83629</v>
      </c>
      <c r="E7362">
        <v>20232024</v>
      </c>
      <c r="F7362" t="s">
        <v>418</v>
      </c>
      <c r="G7362" t="s">
        <v>63</v>
      </c>
      <c r="H7362">
        <v>10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2</v>
      </c>
      <c r="O7362" t="s">
        <v>40</v>
      </c>
      <c r="P7362" t="str">
        <f>UPPER(Table1[[#This Row],[Venue]])</f>
        <v>AWAY</v>
      </c>
    </row>
    <row r="7363" spans="1:16" hidden="1" x14ac:dyDescent="0.45">
      <c r="A7363">
        <v>40052960</v>
      </c>
      <c r="B7363" t="s">
        <v>599</v>
      </c>
      <c r="C7363">
        <v>45346</v>
      </c>
      <c r="D7363">
        <v>83629</v>
      </c>
      <c r="E7363">
        <v>20232024</v>
      </c>
      <c r="F7363" t="s">
        <v>418</v>
      </c>
      <c r="G7363" t="s">
        <v>128</v>
      </c>
      <c r="H7363">
        <v>12</v>
      </c>
      <c r="I7363">
        <v>2</v>
      </c>
      <c r="J7363">
        <v>1</v>
      </c>
      <c r="K7363">
        <v>1</v>
      </c>
      <c r="L7363">
        <v>1</v>
      </c>
      <c r="M7363">
        <v>0</v>
      </c>
      <c r="N7363">
        <v>0</v>
      </c>
      <c r="O7363" t="s">
        <v>40</v>
      </c>
      <c r="P7363" t="str">
        <f>UPPER(Table1[[#This Row],[Venue]])</f>
        <v>AWAY</v>
      </c>
    </row>
    <row r="7364" spans="1:16" hidden="1" x14ac:dyDescent="0.45">
      <c r="A7364">
        <v>40052960</v>
      </c>
      <c r="B7364" t="s">
        <v>599</v>
      </c>
      <c r="C7364">
        <v>45346</v>
      </c>
      <c r="D7364">
        <v>83629</v>
      </c>
      <c r="E7364">
        <v>20232024</v>
      </c>
      <c r="F7364" t="s">
        <v>418</v>
      </c>
      <c r="G7364" t="s">
        <v>341</v>
      </c>
      <c r="H7364">
        <v>17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0</v>
      </c>
      <c r="O7364" t="s">
        <v>40</v>
      </c>
      <c r="P7364" t="str">
        <f>UPPER(Table1[[#This Row],[Venue]])</f>
        <v>AWAY</v>
      </c>
    </row>
    <row r="7365" spans="1:16" hidden="1" x14ac:dyDescent="0.45">
      <c r="A7365">
        <v>40052960</v>
      </c>
      <c r="B7365" t="s">
        <v>599</v>
      </c>
      <c r="C7365">
        <v>45346</v>
      </c>
      <c r="D7365">
        <v>83629</v>
      </c>
      <c r="E7365">
        <v>20232024</v>
      </c>
      <c r="F7365" t="s">
        <v>418</v>
      </c>
      <c r="G7365" t="s">
        <v>68</v>
      </c>
      <c r="H7365">
        <v>25</v>
      </c>
      <c r="I7365">
        <v>1</v>
      </c>
      <c r="J7365">
        <v>1</v>
      </c>
      <c r="K7365">
        <v>1</v>
      </c>
      <c r="L7365">
        <v>0</v>
      </c>
      <c r="M7365">
        <v>0</v>
      </c>
      <c r="N7365">
        <v>0</v>
      </c>
      <c r="O7365" t="s">
        <v>40</v>
      </c>
      <c r="P7365" t="str">
        <f>UPPER(Table1[[#This Row],[Venue]])</f>
        <v>AWAY</v>
      </c>
    </row>
    <row r="7366" spans="1:16" hidden="1" x14ac:dyDescent="0.45">
      <c r="A7366">
        <v>40052960</v>
      </c>
      <c r="B7366" t="s">
        <v>599</v>
      </c>
      <c r="C7366">
        <v>45346</v>
      </c>
      <c r="D7366">
        <v>83629</v>
      </c>
      <c r="E7366">
        <v>20232024</v>
      </c>
      <c r="F7366" t="s">
        <v>418</v>
      </c>
      <c r="G7366" t="s">
        <v>427</v>
      </c>
      <c r="H7366">
        <v>31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 t="s">
        <v>40</v>
      </c>
      <c r="P7366" t="str">
        <f>UPPER(Table1[[#This Row],[Venue]])</f>
        <v>AWAY</v>
      </c>
    </row>
    <row r="7367" spans="1:16" hidden="1" x14ac:dyDescent="0.45">
      <c r="A7367">
        <v>40052960</v>
      </c>
      <c r="B7367" t="s">
        <v>599</v>
      </c>
      <c r="C7367">
        <v>45346</v>
      </c>
      <c r="D7367">
        <v>83629</v>
      </c>
      <c r="E7367">
        <v>20232024</v>
      </c>
      <c r="F7367" t="s">
        <v>418</v>
      </c>
      <c r="G7367" t="s">
        <v>71</v>
      </c>
      <c r="H7367">
        <v>55</v>
      </c>
      <c r="I7367">
        <v>0</v>
      </c>
      <c r="J7367">
        <v>0</v>
      </c>
      <c r="K7367">
        <v>1</v>
      </c>
      <c r="L7367">
        <v>0</v>
      </c>
      <c r="M7367">
        <v>0</v>
      </c>
      <c r="N7367">
        <v>2</v>
      </c>
      <c r="O7367" t="s">
        <v>40</v>
      </c>
      <c r="P7367" t="str">
        <f>UPPER(Table1[[#This Row],[Venue]])</f>
        <v>AWAY</v>
      </c>
    </row>
    <row r="7368" spans="1:16" hidden="1" x14ac:dyDescent="0.45">
      <c r="A7368">
        <v>40052960</v>
      </c>
      <c r="B7368" t="s">
        <v>599</v>
      </c>
      <c r="C7368">
        <v>45346</v>
      </c>
      <c r="D7368">
        <v>83629</v>
      </c>
      <c r="E7368">
        <v>20232024</v>
      </c>
      <c r="F7368" t="s">
        <v>418</v>
      </c>
      <c r="G7368" t="s">
        <v>72</v>
      </c>
      <c r="H7368">
        <v>86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 t="s">
        <v>40</v>
      </c>
      <c r="P7368" t="str">
        <f>UPPER(Table1[[#This Row],[Venue]])</f>
        <v>AWAY</v>
      </c>
    </row>
    <row r="7369" spans="1:16" hidden="1" x14ac:dyDescent="0.45">
      <c r="A7369">
        <v>40052960</v>
      </c>
      <c r="B7369" t="s">
        <v>599</v>
      </c>
      <c r="C7369">
        <v>45346</v>
      </c>
      <c r="D7369">
        <v>83629</v>
      </c>
      <c r="E7369">
        <v>20232024</v>
      </c>
      <c r="F7369" t="s">
        <v>418</v>
      </c>
      <c r="G7369" t="s">
        <v>191</v>
      </c>
      <c r="H7369">
        <v>89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  <c r="O7369" t="s">
        <v>40</v>
      </c>
      <c r="P7369" t="str">
        <f>UPPER(Table1[[#This Row],[Venue]])</f>
        <v>AWAY</v>
      </c>
    </row>
    <row r="7370" spans="1:16" hidden="1" x14ac:dyDescent="0.45">
      <c r="A7370">
        <v>40052960</v>
      </c>
      <c r="B7370" t="s">
        <v>599</v>
      </c>
      <c r="C7370">
        <v>45346</v>
      </c>
      <c r="D7370">
        <v>83629</v>
      </c>
      <c r="E7370">
        <v>20232024</v>
      </c>
      <c r="F7370" t="s">
        <v>418</v>
      </c>
      <c r="G7370" t="s">
        <v>73</v>
      </c>
      <c r="H7370">
        <v>90</v>
      </c>
      <c r="I7370">
        <v>0</v>
      </c>
      <c r="J7370">
        <v>0</v>
      </c>
      <c r="K7370">
        <v>1</v>
      </c>
      <c r="L7370">
        <v>0</v>
      </c>
      <c r="M7370">
        <v>0</v>
      </c>
      <c r="N7370">
        <v>0</v>
      </c>
      <c r="O7370" t="s">
        <v>40</v>
      </c>
      <c r="P7370" t="str">
        <f>UPPER(Table1[[#This Row],[Venue]])</f>
        <v>AWAY</v>
      </c>
    </row>
    <row r="7371" spans="1:16" hidden="1" x14ac:dyDescent="0.45">
      <c r="A7371">
        <v>40052960</v>
      </c>
      <c r="B7371" t="s">
        <v>599</v>
      </c>
      <c r="C7371">
        <v>45346</v>
      </c>
      <c r="D7371">
        <v>83629</v>
      </c>
      <c r="E7371">
        <v>20232024</v>
      </c>
      <c r="F7371" t="s">
        <v>418</v>
      </c>
      <c r="G7371" t="s">
        <v>74</v>
      </c>
      <c r="H7371">
        <v>92</v>
      </c>
      <c r="I7371">
        <v>2</v>
      </c>
      <c r="J7371">
        <v>1</v>
      </c>
      <c r="K7371">
        <v>1</v>
      </c>
      <c r="L7371">
        <v>1</v>
      </c>
      <c r="M7371">
        <v>0</v>
      </c>
      <c r="N7371">
        <v>4</v>
      </c>
      <c r="O7371" t="s">
        <v>40</v>
      </c>
      <c r="P7371" t="str">
        <f>UPPER(Table1[[#This Row],[Venue]])</f>
        <v>AWAY</v>
      </c>
    </row>
    <row r="7372" spans="1:16" hidden="1" x14ac:dyDescent="0.45">
      <c r="A7372">
        <v>40052960</v>
      </c>
      <c r="B7372" t="s">
        <v>599</v>
      </c>
      <c r="C7372">
        <v>45346</v>
      </c>
      <c r="D7372">
        <v>83629</v>
      </c>
      <c r="E7372">
        <v>20232024</v>
      </c>
      <c r="F7372" t="s">
        <v>418</v>
      </c>
      <c r="G7372" t="s">
        <v>75</v>
      </c>
      <c r="H7372">
        <v>96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 t="s">
        <v>40</v>
      </c>
      <c r="P7372" t="str">
        <f>UPPER(Table1[[#This Row],[Venue]])</f>
        <v>AWAY</v>
      </c>
    </row>
    <row r="7373" spans="1:16" hidden="1" x14ac:dyDescent="0.45">
      <c r="A7373">
        <v>40052939</v>
      </c>
      <c r="B7373" t="s">
        <v>583</v>
      </c>
      <c r="C7373">
        <v>45346</v>
      </c>
      <c r="D7373">
        <v>83608</v>
      </c>
      <c r="E7373">
        <v>20232024</v>
      </c>
      <c r="F7373" t="s">
        <v>372</v>
      </c>
      <c r="G7373" t="s">
        <v>531</v>
      </c>
      <c r="H7373">
        <v>1</v>
      </c>
      <c r="I7373">
        <v>0</v>
      </c>
      <c r="J7373">
        <v>0</v>
      </c>
      <c r="K7373">
        <v>1</v>
      </c>
      <c r="L7373">
        <v>0</v>
      </c>
      <c r="M7373">
        <v>0</v>
      </c>
      <c r="N7373">
        <v>0</v>
      </c>
      <c r="O7373" t="s">
        <v>19</v>
      </c>
      <c r="P7373" t="str">
        <f>UPPER(Table1[[#This Row],[Venue]])</f>
        <v>HOME</v>
      </c>
    </row>
    <row r="7374" spans="1:16" hidden="1" x14ac:dyDescent="0.45">
      <c r="A7374">
        <v>40052939</v>
      </c>
      <c r="B7374" t="s">
        <v>583</v>
      </c>
      <c r="C7374">
        <v>45346</v>
      </c>
      <c r="D7374">
        <v>83608</v>
      </c>
      <c r="E7374">
        <v>20232024</v>
      </c>
      <c r="F7374" t="s">
        <v>372</v>
      </c>
      <c r="G7374" t="s">
        <v>505</v>
      </c>
      <c r="H7374">
        <v>7</v>
      </c>
      <c r="I7374">
        <v>1</v>
      </c>
      <c r="J7374">
        <v>0</v>
      </c>
      <c r="K7374">
        <v>1</v>
      </c>
      <c r="L7374">
        <v>1</v>
      </c>
      <c r="M7374">
        <v>0</v>
      </c>
      <c r="N7374">
        <v>0</v>
      </c>
      <c r="O7374" t="s">
        <v>19</v>
      </c>
      <c r="P7374" t="str">
        <f>UPPER(Table1[[#This Row],[Venue]])</f>
        <v>HOME</v>
      </c>
    </row>
    <row r="7375" spans="1:16" hidden="1" x14ac:dyDescent="0.45">
      <c r="A7375">
        <v>40052939</v>
      </c>
      <c r="B7375" t="s">
        <v>583</v>
      </c>
      <c r="C7375">
        <v>45346</v>
      </c>
      <c r="D7375">
        <v>83608</v>
      </c>
      <c r="E7375">
        <v>20232024</v>
      </c>
      <c r="F7375" t="s">
        <v>372</v>
      </c>
      <c r="G7375" t="s">
        <v>506</v>
      </c>
      <c r="H7375">
        <v>8</v>
      </c>
      <c r="I7375">
        <v>4</v>
      </c>
      <c r="J7375">
        <v>2</v>
      </c>
      <c r="K7375">
        <v>1</v>
      </c>
      <c r="L7375">
        <v>2</v>
      </c>
      <c r="M7375">
        <v>0</v>
      </c>
      <c r="N7375">
        <v>0</v>
      </c>
      <c r="O7375" t="s">
        <v>19</v>
      </c>
      <c r="P7375" t="str">
        <f>UPPER(Table1[[#This Row],[Venue]])</f>
        <v>HOME</v>
      </c>
    </row>
    <row r="7376" spans="1:16" hidden="1" x14ac:dyDescent="0.45">
      <c r="A7376">
        <v>40052939</v>
      </c>
      <c r="B7376" t="s">
        <v>583</v>
      </c>
      <c r="C7376">
        <v>45346</v>
      </c>
      <c r="D7376">
        <v>83608</v>
      </c>
      <c r="E7376">
        <v>20232024</v>
      </c>
      <c r="F7376" t="s">
        <v>372</v>
      </c>
      <c r="G7376" t="s">
        <v>507</v>
      </c>
      <c r="H7376">
        <v>9</v>
      </c>
      <c r="I7376">
        <v>1</v>
      </c>
      <c r="J7376">
        <v>0</v>
      </c>
      <c r="K7376">
        <v>1</v>
      </c>
      <c r="L7376">
        <v>1</v>
      </c>
      <c r="M7376">
        <v>0</v>
      </c>
      <c r="N7376">
        <v>4</v>
      </c>
      <c r="O7376" t="s">
        <v>19</v>
      </c>
      <c r="P7376" t="str">
        <f>UPPER(Table1[[#This Row],[Venue]])</f>
        <v>HOME</v>
      </c>
    </row>
    <row r="7377" spans="1:16" hidden="1" x14ac:dyDescent="0.45">
      <c r="A7377">
        <v>40052939</v>
      </c>
      <c r="B7377" t="s">
        <v>583</v>
      </c>
      <c r="C7377">
        <v>45346</v>
      </c>
      <c r="D7377">
        <v>83608</v>
      </c>
      <c r="E7377">
        <v>20232024</v>
      </c>
      <c r="F7377" t="s">
        <v>372</v>
      </c>
      <c r="G7377" t="s">
        <v>508</v>
      </c>
      <c r="H7377">
        <v>20</v>
      </c>
      <c r="I7377">
        <v>1</v>
      </c>
      <c r="J7377">
        <v>1</v>
      </c>
      <c r="K7377">
        <v>1</v>
      </c>
      <c r="L7377">
        <v>0</v>
      </c>
      <c r="M7377">
        <v>0</v>
      </c>
      <c r="N7377">
        <v>0</v>
      </c>
      <c r="O7377" t="s">
        <v>19</v>
      </c>
      <c r="P7377" t="str">
        <f>UPPER(Table1[[#This Row],[Venue]])</f>
        <v>HOME</v>
      </c>
    </row>
    <row r="7378" spans="1:16" hidden="1" x14ac:dyDescent="0.45">
      <c r="A7378">
        <v>40052939</v>
      </c>
      <c r="B7378" t="s">
        <v>583</v>
      </c>
      <c r="C7378">
        <v>45346</v>
      </c>
      <c r="D7378">
        <v>83608</v>
      </c>
      <c r="E7378">
        <v>20232024</v>
      </c>
      <c r="F7378" t="s">
        <v>372</v>
      </c>
      <c r="G7378" t="s">
        <v>509</v>
      </c>
      <c r="H7378">
        <v>24</v>
      </c>
      <c r="I7378">
        <v>1</v>
      </c>
      <c r="J7378">
        <v>1</v>
      </c>
      <c r="K7378">
        <v>1</v>
      </c>
      <c r="L7378">
        <v>0</v>
      </c>
      <c r="M7378">
        <v>0</v>
      </c>
      <c r="N7378">
        <v>2</v>
      </c>
      <c r="O7378" t="s">
        <v>19</v>
      </c>
      <c r="P7378" t="str">
        <f>UPPER(Table1[[#This Row],[Venue]])</f>
        <v>HOME</v>
      </c>
    </row>
    <row r="7379" spans="1:16" hidden="1" x14ac:dyDescent="0.45">
      <c r="A7379">
        <v>40052939</v>
      </c>
      <c r="B7379" t="s">
        <v>583</v>
      </c>
      <c r="C7379">
        <v>45346</v>
      </c>
      <c r="D7379">
        <v>83608</v>
      </c>
      <c r="E7379">
        <v>20232024</v>
      </c>
      <c r="F7379" t="s">
        <v>372</v>
      </c>
      <c r="G7379" t="s">
        <v>511</v>
      </c>
      <c r="H7379">
        <v>28</v>
      </c>
      <c r="I7379">
        <v>0</v>
      </c>
      <c r="J7379">
        <v>0</v>
      </c>
      <c r="K7379">
        <v>1</v>
      </c>
      <c r="L7379">
        <v>0</v>
      </c>
      <c r="M7379">
        <v>0</v>
      </c>
      <c r="N7379">
        <v>0</v>
      </c>
      <c r="O7379" t="s">
        <v>19</v>
      </c>
      <c r="P7379" t="str">
        <f>UPPER(Table1[[#This Row],[Venue]])</f>
        <v>HOME</v>
      </c>
    </row>
    <row r="7380" spans="1:16" hidden="1" x14ac:dyDescent="0.45">
      <c r="A7380">
        <v>40052939</v>
      </c>
      <c r="B7380" t="s">
        <v>583</v>
      </c>
      <c r="C7380">
        <v>45346</v>
      </c>
      <c r="D7380">
        <v>83608</v>
      </c>
      <c r="E7380">
        <v>20232024</v>
      </c>
      <c r="F7380" t="s">
        <v>372</v>
      </c>
      <c r="G7380" t="s">
        <v>510</v>
      </c>
      <c r="H7380">
        <v>41</v>
      </c>
      <c r="I7380">
        <v>0</v>
      </c>
      <c r="J7380">
        <v>0</v>
      </c>
      <c r="K7380">
        <v>1</v>
      </c>
      <c r="L7380">
        <v>0</v>
      </c>
      <c r="M7380">
        <v>0</v>
      </c>
      <c r="N7380">
        <v>2</v>
      </c>
      <c r="O7380" t="s">
        <v>19</v>
      </c>
      <c r="P7380" t="str">
        <f>UPPER(Table1[[#This Row],[Venue]])</f>
        <v>HOME</v>
      </c>
    </row>
    <row r="7381" spans="1:16" hidden="1" x14ac:dyDescent="0.45">
      <c r="A7381">
        <v>40052939</v>
      </c>
      <c r="B7381" t="s">
        <v>583</v>
      </c>
      <c r="C7381">
        <v>45346</v>
      </c>
      <c r="D7381">
        <v>83608</v>
      </c>
      <c r="E7381">
        <v>20232024</v>
      </c>
      <c r="F7381" t="s">
        <v>372</v>
      </c>
      <c r="G7381" t="s">
        <v>533</v>
      </c>
      <c r="H7381">
        <v>54</v>
      </c>
      <c r="I7381">
        <v>1</v>
      </c>
      <c r="J7381">
        <v>1</v>
      </c>
      <c r="K7381">
        <v>1</v>
      </c>
      <c r="L7381">
        <v>0</v>
      </c>
      <c r="M7381">
        <v>0</v>
      </c>
      <c r="N7381">
        <v>2</v>
      </c>
      <c r="O7381" t="s">
        <v>19</v>
      </c>
      <c r="P7381" t="str">
        <f>UPPER(Table1[[#This Row],[Venue]])</f>
        <v>HOME</v>
      </c>
    </row>
    <row r="7382" spans="1:16" hidden="1" x14ac:dyDescent="0.45">
      <c r="A7382">
        <v>40052939</v>
      </c>
      <c r="B7382" t="s">
        <v>583</v>
      </c>
      <c r="C7382">
        <v>45346</v>
      </c>
      <c r="D7382">
        <v>83608</v>
      </c>
      <c r="E7382">
        <v>20232024</v>
      </c>
      <c r="F7382" t="s">
        <v>372</v>
      </c>
      <c r="G7382" t="s">
        <v>512</v>
      </c>
      <c r="H7382">
        <v>77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0</v>
      </c>
      <c r="O7382" t="s">
        <v>19</v>
      </c>
      <c r="P7382" t="str">
        <f>UPPER(Table1[[#This Row],[Venue]])</f>
        <v>HOME</v>
      </c>
    </row>
    <row r="7383" spans="1:16" hidden="1" x14ac:dyDescent="0.45">
      <c r="A7383">
        <v>40052939</v>
      </c>
      <c r="B7383" t="s">
        <v>583</v>
      </c>
      <c r="C7383">
        <v>45346</v>
      </c>
      <c r="D7383">
        <v>83608</v>
      </c>
      <c r="E7383">
        <v>20232024</v>
      </c>
      <c r="F7383" t="s">
        <v>372</v>
      </c>
      <c r="G7383" t="s">
        <v>513</v>
      </c>
      <c r="H7383">
        <v>82</v>
      </c>
      <c r="I7383">
        <v>0</v>
      </c>
      <c r="J7383">
        <v>0</v>
      </c>
      <c r="K7383">
        <v>1</v>
      </c>
      <c r="L7383">
        <v>0</v>
      </c>
      <c r="M7383">
        <v>0</v>
      </c>
      <c r="N7383">
        <v>0</v>
      </c>
      <c r="O7383" t="s">
        <v>19</v>
      </c>
      <c r="P7383" t="str">
        <f>UPPER(Table1[[#This Row],[Venue]])</f>
        <v>HOME</v>
      </c>
    </row>
    <row r="7384" spans="1:16" hidden="1" x14ac:dyDescent="0.45">
      <c r="A7384">
        <v>40052939</v>
      </c>
      <c r="B7384" t="s">
        <v>583</v>
      </c>
      <c r="C7384">
        <v>45346</v>
      </c>
      <c r="D7384">
        <v>83608</v>
      </c>
      <c r="E7384">
        <v>20232024</v>
      </c>
      <c r="F7384" t="s">
        <v>372</v>
      </c>
      <c r="G7384" t="s">
        <v>514</v>
      </c>
      <c r="H7384">
        <v>88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0</v>
      </c>
      <c r="O7384" t="s">
        <v>19</v>
      </c>
      <c r="P7384" t="str">
        <f>UPPER(Table1[[#This Row],[Venue]])</f>
        <v>HOME</v>
      </c>
    </row>
    <row r="7385" spans="1:16" hidden="1" x14ac:dyDescent="0.45">
      <c r="A7385">
        <v>40052939</v>
      </c>
      <c r="B7385" t="s">
        <v>583</v>
      </c>
      <c r="C7385">
        <v>45346</v>
      </c>
      <c r="D7385">
        <v>83608</v>
      </c>
      <c r="E7385">
        <v>20232024</v>
      </c>
      <c r="F7385" t="s">
        <v>372</v>
      </c>
      <c r="G7385" t="s">
        <v>85</v>
      </c>
      <c r="H7385">
        <v>99</v>
      </c>
      <c r="I7385">
        <v>2</v>
      </c>
      <c r="J7385">
        <v>0</v>
      </c>
      <c r="K7385">
        <v>1</v>
      </c>
      <c r="L7385">
        <v>2</v>
      </c>
      <c r="M7385">
        <v>0</v>
      </c>
      <c r="N7385">
        <v>0</v>
      </c>
      <c r="O7385" t="s">
        <v>19</v>
      </c>
      <c r="P7385" t="str">
        <f>UPPER(Table1[[#This Row],[Venue]])</f>
        <v>HOME</v>
      </c>
    </row>
    <row r="7386" spans="1:16" hidden="1" x14ac:dyDescent="0.45">
      <c r="A7386">
        <v>40052939</v>
      </c>
      <c r="B7386" t="s">
        <v>583</v>
      </c>
      <c r="C7386">
        <v>45346</v>
      </c>
      <c r="D7386">
        <v>83608</v>
      </c>
      <c r="E7386">
        <v>20232024</v>
      </c>
      <c r="F7386" t="s">
        <v>372</v>
      </c>
      <c r="G7386" t="s">
        <v>461</v>
      </c>
      <c r="H7386">
        <v>6</v>
      </c>
      <c r="I7386">
        <v>1</v>
      </c>
      <c r="J7386">
        <v>1</v>
      </c>
      <c r="K7386">
        <v>1</v>
      </c>
      <c r="L7386">
        <v>0</v>
      </c>
      <c r="M7386">
        <v>0</v>
      </c>
      <c r="N7386">
        <v>0</v>
      </c>
      <c r="O7386" t="s">
        <v>40</v>
      </c>
      <c r="P7386" t="str">
        <f>UPPER(Table1[[#This Row],[Venue]])</f>
        <v>AWAY</v>
      </c>
    </row>
    <row r="7387" spans="1:16" hidden="1" x14ac:dyDescent="0.45">
      <c r="A7387">
        <v>40052939</v>
      </c>
      <c r="B7387" t="s">
        <v>583</v>
      </c>
      <c r="C7387">
        <v>45346</v>
      </c>
      <c r="D7387">
        <v>83608</v>
      </c>
      <c r="E7387">
        <v>20232024</v>
      </c>
      <c r="F7387" t="s">
        <v>372</v>
      </c>
      <c r="G7387" t="s">
        <v>151</v>
      </c>
      <c r="H7387">
        <v>8</v>
      </c>
      <c r="I7387">
        <v>0</v>
      </c>
      <c r="J7387">
        <v>0</v>
      </c>
      <c r="K7387">
        <v>1</v>
      </c>
      <c r="L7387">
        <v>0</v>
      </c>
      <c r="M7387">
        <v>0</v>
      </c>
      <c r="N7387">
        <v>0</v>
      </c>
      <c r="O7387" t="s">
        <v>40</v>
      </c>
      <c r="P7387" t="str">
        <f>UPPER(Table1[[#This Row],[Venue]])</f>
        <v>AWAY</v>
      </c>
    </row>
    <row r="7388" spans="1:16" hidden="1" x14ac:dyDescent="0.45">
      <c r="A7388">
        <v>40052939</v>
      </c>
      <c r="B7388" t="s">
        <v>583</v>
      </c>
      <c r="C7388">
        <v>45346</v>
      </c>
      <c r="D7388">
        <v>83608</v>
      </c>
      <c r="E7388">
        <v>20232024</v>
      </c>
      <c r="F7388" t="s">
        <v>372</v>
      </c>
      <c r="G7388" t="s">
        <v>462</v>
      </c>
      <c r="H7388">
        <v>15</v>
      </c>
      <c r="I7388">
        <v>1</v>
      </c>
      <c r="J7388">
        <v>1</v>
      </c>
      <c r="K7388">
        <v>1</v>
      </c>
      <c r="L7388">
        <v>0</v>
      </c>
      <c r="M7388">
        <v>0</v>
      </c>
      <c r="N7388">
        <v>0</v>
      </c>
      <c r="O7388" t="s">
        <v>40</v>
      </c>
      <c r="P7388" t="str">
        <f>UPPER(Table1[[#This Row],[Venue]])</f>
        <v>AWAY</v>
      </c>
    </row>
    <row r="7389" spans="1:16" hidden="1" x14ac:dyDescent="0.45">
      <c r="A7389">
        <v>40052939</v>
      </c>
      <c r="B7389" t="s">
        <v>583</v>
      </c>
      <c r="C7389">
        <v>45346</v>
      </c>
      <c r="D7389">
        <v>83608</v>
      </c>
      <c r="E7389">
        <v>20232024</v>
      </c>
      <c r="F7389" t="s">
        <v>372</v>
      </c>
      <c r="G7389" t="s">
        <v>600</v>
      </c>
      <c r="H7389">
        <v>17</v>
      </c>
      <c r="I7389">
        <v>1</v>
      </c>
      <c r="J7389">
        <v>0</v>
      </c>
      <c r="K7389">
        <v>1</v>
      </c>
      <c r="L7389">
        <v>1</v>
      </c>
      <c r="M7389">
        <v>0</v>
      </c>
      <c r="N7389">
        <v>0</v>
      </c>
      <c r="O7389" t="s">
        <v>40</v>
      </c>
      <c r="P7389" t="str">
        <f>UPPER(Table1[[#This Row],[Venue]])</f>
        <v>AWAY</v>
      </c>
    </row>
    <row r="7390" spans="1:16" hidden="1" x14ac:dyDescent="0.45">
      <c r="A7390">
        <v>40052939</v>
      </c>
      <c r="B7390" t="s">
        <v>583</v>
      </c>
      <c r="C7390">
        <v>45346</v>
      </c>
      <c r="D7390">
        <v>83608</v>
      </c>
      <c r="E7390">
        <v>20232024</v>
      </c>
      <c r="F7390" t="s">
        <v>372</v>
      </c>
      <c r="G7390" t="s">
        <v>463</v>
      </c>
      <c r="H7390">
        <v>24</v>
      </c>
      <c r="I7390">
        <v>0</v>
      </c>
      <c r="J7390">
        <v>0</v>
      </c>
      <c r="K7390">
        <v>1</v>
      </c>
      <c r="L7390">
        <v>0</v>
      </c>
      <c r="M7390">
        <v>0</v>
      </c>
      <c r="N7390">
        <v>0</v>
      </c>
      <c r="O7390" t="s">
        <v>40</v>
      </c>
      <c r="P7390" t="str">
        <f>UPPER(Table1[[#This Row],[Venue]])</f>
        <v>AWAY</v>
      </c>
    </row>
    <row r="7391" spans="1:16" hidden="1" x14ac:dyDescent="0.45">
      <c r="A7391">
        <v>40052939</v>
      </c>
      <c r="B7391" t="s">
        <v>583</v>
      </c>
      <c r="C7391">
        <v>45346</v>
      </c>
      <c r="D7391">
        <v>83608</v>
      </c>
      <c r="E7391">
        <v>20232024</v>
      </c>
      <c r="F7391" t="s">
        <v>372</v>
      </c>
      <c r="G7391" t="s">
        <v>154</v>
      </c>
      <c r="H7391">
        <v>55</v>
      </c>
      <c r="I7391">
        <v>1</v>
      </c>
      <c r="J7391">
        <v>0</v>
      </c>
      <c r="K7391">
        <v>1</v>
      </c>
      <c r="L7391">
        <v>1</v>
      </c>
      <c r="M7391">
        <v>0</v>
      </c>
      <c r="N7391">
        <v>2</v>
      </c>
      <c r="O7391" t="s">
        <v>40</v>
      </c>
      <c r="P7391" t="str">
        <f>UPPER(Table1[[#This Row],[Venue]])</f>
        <v>AWAY</v>
      </c>
    </row>
    <row r="7392" spans="1:16" hidden="1" x14ac:dyDescent="0.45">
      <c r="A7392">
        <v>40052939</v>
      </c>
      <c r="B7392" t="s">
        <v>583</v>
      </c>
      <c r="C7392">
        <v>45346</v>
      </c>
      <c r="D7392">
        <v>83608</v>
      </c>
      <c r="E7392">
        <v>20232024</v>
      </c>
      <c r="F7392" t="s">
        <v>372</v>
      </c>
      <c r="G7392" t="s">
        <v>187</v>
      </c>
      <c r="H7392">
        <v>61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 t="s">
        <v>40</v>
      </c>
      <c r="P7392" t="str">
        <f>UPPER(Table1[[#This Row],[Venue]])</f>
        <v>AWAY</v>
      </c>
    </row>
    <row r="7393" spans="1:16" hidden="1" x14ac:dyDescent="0.45">
      <c r="A7393">
        <v>40052939</v>
      </c>
      <c r="B7393" t="s">
        <v>583</v>
      </c>
      <c r="C7393">
        <v>45346</v>
      </c>
      <c r="D7393">
        <v>83608</v>
      </c>
      <c r="E7393">
        <v>20232024</v>
      </c>
      <c r="F7393" t="s">
        <v>372</v>
      </c>
      <c r="G7393" t="s">
        <v>157</v>
      </c>
      <c r="H7393">
        <v>77</v>
      </c>
      <c r="I7393">
        <v>1</v>
      </c>
      <c r="J7393">
        <v>0</v>
      </c>
      <c r="K7393">
        <v>1</v>
      </c>
      <c r="L7393">
        <v>1</v>
      </c>
      <c r="M7393">
        <v>0</v>
      </c>
      <c r="N7393">
        <v>0</v>
      </c>
      <c r="O7393" t="s">
        <v>40</v>
      </c>
      <c r="P7393" t="str">
        <f>UPPER(Table1[[#This Row],[Venue]])</f>
        <v>AWAY</v>
      </c>
    </row>
    <row r="7394" spans="1:16" hidden="1" x14ac:dyDescent="0.45">
      <c r="A7394">
        <v>40052939</v>
      </c>
      <c r="B7394" t="s">
        <v>583</v>
      </c>
      <c r="C7394">
        <v>45346</v>
      </c>
      <c r="D7394">
        <v>83608</v>
      </c>
      <c r="E7394">
        <v>20232024</v>
      </c>
      <c r="F7394" t="s">
        <v>372</v>
      </c>
      <c r="G7394" t="s">
        <v>158</v>
      </c>
      <c r="H7394">
        <v>88</v>
      </c>
      <c r="I7394">
        <v>0</v>
      </c>
      <c r="J7394">
        <v>0</v>
      </c>
      <c r="K7394">
        <v>1</v>
      </c>
      <c r="L7394">
        <v>0</v>
      </c>
      <c r="M7394">
        <v>0</v>
      </c>
      <c r="N7394">
        <v>0</v>
      </c>
      <c r="O7394" t="s">
        <v>40</v>
      </c>
      <c r="P7394" t="str">
        <f>UPPER(Table1[[#This Row],[Venue]])</f>
        <v>AWAY</v>
      </c>
    </row>
    <row r="7395" spans="1:16" hidden="1" x14ac:dyDescent="0.45">
      <c r="A7395">
        <v>40052939</v>
      </c>
      <c r="B7395" t="s">
        <v>583</v>
      </c>
      <c r="C7395">
        <v>45346</v>
      </c>
      <c r="D7395">
        <v>83608</v>
      </c>
      <c r="E7395">
        <v>20232024</v>
      </c>
      <c r="F7395" t="s">
        <v>372</v>
      </c>
      <c r="G7395" t="s">
        <v>465</v>
      </c>
      <c r="H7395">
        <v>90</v>
      </c>
      <c r="I7395">
        <v>0</v>
      </c>
      <c r="J7395">
        <v>0</v>
      </c>
      <c r="K7395">
        <v>1</v>
      </c>
      <c r="L7395">
        <v>0</v>
      </c>
      <c r="M7395">
        <v>0</v>
      </c>
      <c r="N7395">
        <v>0</v>
      </c>
      <c r="O7395" t="s">
        <v>40</v>
      </c>
      <c r="P7395" t="str">
        <f>UPPER(Table1[[#This Row],[Venue]])</f>
        <v>AWAY</v>
      </c>
    </row>
    <row r="7396" spans="1:16" hidden="1" x14ac:dyDescent="0.45">
      <c r="A7396">
        <v>40052959</v>
      </c>
      <c r="B7396" t="s">
        <v>417</v>
      </c>
      <c r="C7396">
        <v>45347</v>
      </c>
      <c r="D7396">
        <v>83628</v>
      </c>
      <c r="E7396">
        <v>20232024</v>
      </c>
      <c r="F7396" t="s">
        <v>418</v>
      </c>
      <c r="G7396" t="s">
        <v>20</v>
      </c>
      <c r="H7396">
        <v>5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0</v>
      </c>
      <c r="O7396" t="s">
        <v>19</v>
      </c>
      <c r="P7396" t="str">
        <f>UPPER(Table1[[#This Row],[Venue]])</f>
        <v>HOME</v>
      </c>
    </row>
    <row r="7397" spans="1:16" hidden="1" x14ac:dyDescent="0.45">
      <c r="A7397">
        <v>40052959</v>
      </c>
      <c r="B7397" t="s">
        <v>417</v>
      </c>
      <c r="C7397">
        <v>45347</v>
      </c>
      <c r="D7397">
        <v>83628</v>
      </c>
      <c r="E7397">
        <v>20232024</v>
      </c>
      <c r="F7397" t="s">
        <v>418</v>
      </c>
      <c r="G7397" t="s">
        <v>565</v>
      </c>
      <c r="H7397">
        <v>7</v>
      </c>
      <c r="I7397">
        <v>0</v>
      </c>
      <c r="J7397">
        <v>0</v>
      </c>
      <c r="K7397">
        <v>1</v>
      </c>
      <c r="L7397">
        <v>0</v>
      </c>
      <c r="M7397">
        <v>0</v>
      </c>
      <c r="N7397">
        <v>0</v>
      </c>
      <c r="O7397" t="s">
        <v>19</v>
      </c>
      <c r="P7397" t="str">
        <f>UPPER(Table1[[#This Row],[Venue]])</f>
        <v>HOME</v>
      </c>
    </row>
    <row r="7398" spans="1:16" hidden="1" x14ac:dyDescent="0.45">
      <c r="A7398">
        <v>40052959</v>
      </c>
      <c r="B7398" t="s">
        <v>417</v>
      </c>
      <c r="C7398">
        <v>45347</v>
      </c>
      <c r="D7398">
        <v>83628</v>
      </c>
      <c r="E7398">
        <v>20232024</v>
      </c>
      <c r="F7398" t="s">
        <v>418</v>
      </c>
      <c r="G7398" t="s">
        <v>24</v>
      </c>
      <c r="H7398">
        <v>12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0</v>
      </c>
      <c r="O7398" t="s">
        <v>19</v>
      </c>
      <c r="P7398" t="str">
        <f>UPPER(Table1[[#This Row],[Venue]])</f>
        <v>HOME</v>
      </c>
    </row>
    <row r="7399" spans="1:16" hidden="1" x14ac:dyDescent="0.45">
      <c r="A7399">
        <v>40052959</v>
      </c>
      <c r="B7399" t="s">
        <v>417</v>
      </c>
      <c r="C7399">
        <v>45347</v>
      </c>
      <c r="D7399">
        <v>83628</v>
      </c>
      <c r="E7399">
        <v>20232024</v>
      </c>
      <c r="F7399" t="s">
        <v>418</v>
      </c>
      <c r="G7399" t="s">
        <v>597</v>
      </c>
      <c r="H7399">
        <v>13</v>
      </c>
      <c r="I7399">
        <v>0</v>
      </c>
      <c r="J7399">
        <v>0</v>
      </c>
      <c r="K7399">
        <v>1</v>
      </c>
      <c r="L7399">
        <v>0</v>
      </c>
      <c r="M7399">
        <v>0</v>
      </c>
      <c r="N7399">
        <v>0</v>
      </c>
      <c r="O7399" t="s">
        <v>19</v>
      </c>
      <c r="P7399" t="str">
        <f>UPPER(Table1[[#This Row],[Venue]])</f>
        <v>HOME</v>
      </c>
    </row>
    <row r="7400" spans="1:16" hidden="1" x14ac:dyDescent="0.45">
      <c r="A7400">
        <v>40052959</v>
      </c>
      <c r="B7400" t="s">
        <v>417</v>
      </c>
      <c r="C7400">
        <v>45347</v>
      </c>
      <c r="D7400">
        <v>83628</v>
      </c>
      <c r="E7400">
        <v>20232024</v>
      </c>
      <c r="F7400" t="s">
        <v>418</v>
      </c>
      <c r="G7400" t="s">
        <v>426</v>
      </c>
      <c r="H7400">
        <v>16</v>
      </c>
      <c r="I7400">
        <v>0</v>
      </c>
      <c r="J7400">
        <v>0</v>
      </c>
      <c r="K7400">
        <v>1</v>
      </c>
      <c r="L7400">
        <v>0</v>
      </c>
      <c r="M7400">
        <v>0</v>
      </c>
      <c r="N7400">
        <v>0</v>
      </c>
      <c r="O7400" t="s">
        <v>19</v>
      </c>
      <c r="P7400" t="str">
        <f>UPPER(Table1[[#This Row],[Venue]])</f>
        <v>HOME</v>
      </c>
    </row>
    <row r="7401" spans="1:16" hidden="1" x14ac:dyDescent="0.45">
      <c r="A7401">
        <v>40052959</v>
      </c>
      <c r="B7401" t="s">
        <v>417</v>
      </c>
      <c r="C7401">
        <v>45347</v>
      </c>
      <c r="D7401">
        <v>83628</v>
      </c>
      <c r="E7401">
        <v>20232024</v>
      </c>
      <c r="F7401" t="s">
        <v>418</v>
      </c>
      <c r="G7401" t="s">
        <v>442</v>
      </c>
      <c r="H7401">
        <v>17</v>
      </c>
      <c r="I7401">
        <v>0</v>
      </c>
      <c r="J7401">
        <v>0</v>
      </c>
      <c r="K7401">
        <v>1</v>
      </c>
      <c r="L7401">
        <v>0</v>
      </c>
      <c r="M7401">
        <v>0</v>
      </c>
      <c r="N7401">
        <v>0</v>
      </c>
      <c r="O7401" t="s">
        <v>19</v>
      </c>
      <c r="P7401" t="str">
        <f>UPPER(Table1[[#This Row],[Venue]])</f>
        <v>HOME</v>
      </c>
    </row>
    <row r="7402" spans="1:16" hidden="1" x14ac:dyDescent="0.45">
      <c r="A7402">
        <v>40052959</v>
      </c>
      <c r="B7402" t="s">
        <v>417</v>
      </c>
      <c r="C7402">
        <v>45347</v>
      </c>
      <c r="D7402">
        <v>83628</v>
      </c>
      <c r="E7402">
        <v>20232024</v>
      </c>
      <c r="F7402" t="s">
        <v>418</v>
      </c>
      <c r="G7402" t="s">
        <v>27</v>
      </c>
      <c r="H7402">
        <v>19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 t="s">
        <v>19</v>
      </c>
      <c r="P7402" t="str">
        <f>UPPER(Table1[[#This Row],[Venue]])</f>
        <v>HOME</v>
      </c>
    </row>
    <row r="7403" spans="1:16" hidden="1" x14ac:dyDescent="0.45">
      <c r="A7403">
        <v>40052959</v>
      </c>
      <c r="B7403" t="s">
        <v>417</v>
      </c>
      <c r="C7403">
        <v>45347</v>
      </c>
      <c r="D7403">
        <v>83628</v>
      </c>
      <c r="E7403">
        <v>20232024</v>
      </c>
      <c r="F7403" t="s">
        <v>418</v>
      </c>
      <c r="G7403" t="s">
        <v>466</v>
      </c>
      <c r="H7403">
        <v>23</v>
      </c>
      <c r="I7403">
        <v>1</v>
      </c>
      <c r="J7403">
        <v>0</v>
      </c>
      <c r="K7403">
        <v>1</v>
      </c>
      <c r="L7403">
        <v>1</v>
      </c>
      <c r="M7403">
        <v>0</v>
      </c>
      <c r="N7403">
        <v>2</v>
      </c>
      <c r="O7403" t="s">
        <v>19</v>
      </c>
      <c r="P7403" t="str">
        <f>UPPER(Table1[[#This Row],[Venue]])</f>
        <v>HOME</v>
      </c>
    </row>
    <row r="7404" spans="1:16" hidden="1" x14ac:dyDescent="0.45">
      <c r="A7404">
        <v>40052959</v>
      </c>
      <c r="B7404" t="s">
        <v>417</v>
      </c>
      <c r="C7404">
        <v>45347</v>
      </c>
      <c r="D7404">
        <v>83628</v>
      </c>
      <c r="E7404">
        <v>20232024</v>
      </c>
      <c r="F7404" t="s">
        <v>418</v>
      </c>
      <c r="G7404" t="s">
        <v>192</v>
      </c>
      <c r="H7404">
        <v>32</v>
      </c>
      <c r="I7404">
        <v>1</v>
      </c>
      <c r="J7404">
        <v>1</v>
      </c>
      <c r="K7404">
        <v>1</v>
      </c>
      <c r="L7404">
        <v>0</v>
      </c>
      <c r="M7404">
        <v>0</v>
      </c>
      <c r="N7404">
        <v>0</v>
      </c>
      <c r="O7404" t="s">
        <v>19</v>
      </c>
      <c r="P7404" t="str">
        <f>UPPER(Table1[[#This Row],[Venue]])</f>
        <v>HOME</v>
      </c>
    </row>
    <row r="7405" spans="1:16" hidden="1" x14ac:dyDescent="0.45">
      <c r="A7405">
        <v>40052959</v>
      </c>
      <c r="B7405" t="s">
        <v>417</v>
      </c>
      <c r="C7405">
        <v>45347</v>
      </c>
      <c r="D7405">
        <v>83628</v>
      </c>
      <c r="E7405">
        <v>20232024</v>
      </c>
      <c r="F7405" t="s">
        <v>418</v>
      </c>
      <c r="G7405" t="s">
        <v>601</v>
      </c>
      <c r="H7405">
        <v>33</v>
      </c>
      <c r="I7405">
        <v>0</v>
      </c>
      <c r="J7405">
        <v>0</v>
      </c>
      <c r="K7405">
        <v>1</v>
      </c>
      <c r="L7405">
        <v>0</v>
      </c>
      <c r="M7405">
        <v>0</v>
      </c>
      <c r="N7405">
        <v>0</v>
      </c>
      <c r="O7405" t="s">
        <v>19</v>
      </c>
      <c r="P7405" t="str">
        <f>UPPER(Table1[[#This Row],[Venue]])</f>
        <v>HOME</v>
      </c>
    </row>
    <row r="7406" spans="1:16" hidden="1" x14ac:dyDescent="0.45">
      <c r="A7406">
        <v>40052959</v>
      </c>
      <c r="B7406" t="s">
        <v>417</v>
      </c>
      <c r="C7406">
        <v>45347</v>
      </c>
      <c r="D7406">
        <v>83628</v>
      </c>
      <c r="E7406">
        <v>20232024</v>
      </c>
      <c r="F7406" t="s">
        <v>418</v>
      </c>
      <c r="G7406" t="s">
        <v>468</v>
      </c>
      <c r="H7406">
        <v>36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 t="s">
        <v>19</v>
      </c>
      <c r="P7406" t="str">
        <f>UPPER(Table1[[#This Row],[Venue]])</f>
        <v>HOME</v>
      </c>
    </row>
    <row r="7407" spans="1:16" hidden="1" x14ac:dyDescent="0.45">
      <c r="A7407">
        <v>40052959</v>
      </c>
      <c r="B7407" t="s">
        <v>417</v>
      </c>
      <c r="C7407">
        <v>45347</v>
      </c>
      <c r="D7407">
        <v>83628</v>
      </c>
      <c r="E7407">
        <v>20232024</v>
      </c>
      <c r="F7407" t="s">
        <v>418</v>
      </c>
      <c r="G7407" t="s">
        <v>30</v>
      </c>
      <c r="H7407">
        <v>40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 t="s">
        <v>19</v>
      </c>
      <c r="P7407" t="str">
        <f>UPPER(Table1[[#This Row],[Venue]])</f>
        <v>HOME</v>
      </c>
    </row>
    <row r="7408" spans="1:16" hidden="1" x14ac:dyDescent="0.45">
      <c r="A7408">
        <v>40052959</v>
      </c>
      <c r="B7408" t="s">
        <v>417</v>
      </c>
      <c r="C7408">
        <v>45347</v>
      </c>
      <c r="D7408">
        <v>83628</v>
      </c>
      <c r="E7408">
        <v>20232024</v>
      </c>
      <c r="F7408" t="s">
        <v>418</v>
      </c>
      <c r="G7408" t="s">
        <v>28</v>
      </c>
      <c r="H7408">
        <v>41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 t="s">
        <v>19</v>
      </c>
      <c r="P7408" t="str">
        <f>UPPER(Table1[[#This Row],[Venue]])</f>
        <v>HOME</v>
      </c>
    </row>
    <row r="7409" spans="1:16" hidden="1" x14ac:dyDescent="0.45">
      <c r="A7409">
        <v>40052959</v>
      </c>
      <c r="B7409" t="s">
        <v>417</v>
      </c>
      <c r="C7409">
        <v>45347</v>
      </c>
      <c r="D7409">
        <v>83628</v>
      </c>
      <c r="E7409">
        <v>20232024</v>
      </c>
      <c r="F7409" t="s">
        <v>418</v>
      </c>
      <c r="G7409" t="s">
        <v>29</v>
      </c>
      <c r="H7409">
        <v>44</v>
      </c>
      <c r="I7409">
        <v>1</v>
      </c>
      <c r="J7409">
        <v>0</v>
      </c>
      <c r="K7409">
        <v>1</v>
      </c>
      <c r="L7409">
        <v>1</v>
      </c>
      <c r="M7409">
        <v>0</v>
      </c>
      <c r="N7409">
        <v>0</v>
      </c>
      <c r="O7409" t="s">
        <v>19</v>
      </c>
      <c r="P7409" t="str">
        <f>UPPER(Table1[[#This Row],[Venue]])</f>
        <v>HOME</v>
      </c>
    </row>
    <row r="7410" spans="1:16" hidden="1" x14ac:dyDescent="0.45">
      <c r="A7410">
        <v>40052959</v>
      </c>
      <c r="B7410" t="s">
        <v>417</v>
      </c>
      <c r="C7410">
        <v>45347</v>
      </c>
      <c r="D7410">
        <v>83628</v>
      </c>
      <c r="E7410">
        <v>20232024</v>
      </c>
      <c r="F7410" t="s">
        <v>418</v>
      </c>
      <c r="G7410" t="s">
        <v>18</v>
      </c>
      <c r="H7410">
        <v>55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 t="s">
        <v>19</v>
      </c>
      <c r="P7410" t="str">
        <f>UPPER(Table1[[#This Row],[Venue]])</f>
        <v>HOME</v>
      </c>
    </row>
    <row r="7411" spans="1:16" hidden="1" x14ac:dyDescent="0.45">
      <c r="A7411">
        <v>40052959</v>
      </c>
      <c r="B7411" t="s">
        <v>417</v>
      </c>
      <c r="C7411">
        <v>45347</v>
      </c>
      <c r="D7411">
        <v>83628</v>
      </c>
      <c r="E7411">
        <v>20232024</v>
      </c>
      <c r="F7411" t="s">
        <v>418</v>
      </c>
      <c r="G7411" t="s">
        <v>31</v>
      </c>
      <c r="H7411">
        <v>56</v>
      </c>
      <c r="I7411">
        <v>1</v>
      </c>
      <c r="J7411">
        <v>1</v>
      </c>
      <c r="K7411">
        <v>1</v>
      </c>
      <c r="L7411">
        <v>0</v>
      </c>
      <c r="M7411">
        <v>0</v>
      </c>
      <c r="N7411">
        <v>0</v>
      </c>
      <c r="O7411" t="s">
        <v>19</v>
      </c>
      <c r="P7411" t="str">
        <f>UPPER(Table1[[#This Row],[Venue]])</f>
        <v>HOME</v>
      </c>
    </row>
    <row r="7412" spans="1:16" hidden="1" x14ac:dyDescent="0.45">
      <c r="A7412">
        <v>40052959</v>
      </c>
      <c r="B7412" t="s">
        <v>417</v>
      </c>
      <c r="C7412">
        <v>45347</v>
      </c>
      <c r="D7412">
        <v>83628</v>
      </c>
      <c r="E7412">
        <v>20232024</v>
      </c>
      <c r="F7412" t="s">
        <v>418</v>
      </c>
      <c r="G7412" t="s">
        <v>35</v>
      </c>
      <c r="H7412">
        <v>75</v>
      </c>
      <c r="I7412">
        <v>0</v>
      </c>
      <c r="J7412">
        <v>0</v>
      </c>
      <c r="K7412">
        <v>1</v>
      </c>
      <c r="L7412">
        <v>0</v>
      </c>
      <c r="M7412">
        <v>0</v>
      </c>
      <c r="N7412">
        <v>0</v>
      </c>
      <c r="O7412" t="s">
        <v>19</v>
      </c>
      <c r="P7412" t="str">
        <f>UPPER(Table1[[#This Row],[Venue]])</f>
        <v>HOME</v>
      </c>
    </row>
    <row r="7413" spans="1:16" hidden="1" x14ac:dyDescent="0.45">
      <c r="A7413">
        <v>40052959</v>
      </c>
      <c r="B7413" t="s">
        <v>417</v>
      </c>
      <c r="C7413">
        <v>45347</v>
      </c>
      <c r="D7413">
        <v>83628</v>
      </c>
      <c r="E7413">
        <v>20232024</v>
      </c>
      <c r="F7413" t="s">
        <v>418</v>
      </c>
      <c r="G7413" t="s">
        <v>36</v>
      </c>
      <c r="H7413">
        <v>87</v>
      </c>
      <c r="I7413">
        <v>2</v>
      </c>
      <c r="J7413">
        <v>1</v>
      </c>
      <c r="K7413">
        <v>1</v>
      </c>
      <c r="L7413">
        <v>1</v>
      </c>
      <c r="M7413">
        <v>0</v>
      </c>
      <c r="N7413">
        <v>0</v>
      </c>
      <c r="O7413" t="s">
        <v>19</v>
      </c>
      <c r="P7413" t="str">
        <f>UPPER(Table1[[#This Row],[Venue]])</f>
        <v>HOME</v>
      </c>
    </row>
    <row r="7414" spans="1:16" hidden="1" x14ac:dyDescent="0.45">
      <c r="A7414">
        <v>40052959</v>
      </c>
      <c r="B7414" t="s">
        <v>417</v>
      </c>
      <c r="C7414">
        <v>45347</v>
      </c>
      <c r="D7414">
        <v>83628</v>
      </c>
      <c r="E7414">
        <v>20232024</v>
      </c>
      <c r="F7414" t="s">
        <v>418</v>
      </c>
      <c r="G7414" t="s">
        <v>469</v>
      </c>
      <c r="H7414">
        <v>88</v>
      </c>
      <c r="I7414">
        <v>0</v>
      </c>
      <c r="J7414">
        <v>0</v>
      </c>
      <c r="K7414">
        <v>1</v>
      </c>
      <c r="L7414">
        <v>0</v>
      </c>
      <c r="M7414">
        <v>0</v>
      </c>
      <c r="N7414">
        <v>0</v>
      </c>
      <c r="O7414" t="s">
        <v>19</v>
      </c>
      <c r="P7414" t="str">
        <f>UPPER(Table1[[#This Row],[Venue]])</f>
        <v>HOME</v>
      </c>
    </row>
    <row r="7415" spans="1:16" hidden="1" x14ac:dyDescent="0.45">
      <c r="A7415">
        <v>40052959</v>
      </c>
      <c r="B7415" t="s">
        <v>417</v>
      </c>
      <c r="C7415">
        <v>45347</v>
      </c>
      <c r="D7415">
        <v>83628</v>
      </c>
      <c r="E7415">
        <v>20232024</v>
      </c>
      <c r="F7415" t="s">
        <v>418</v>
      </c>
      <c r="G7415" t="s">
        <v>376</v>
      </c>
      <c r="H7415">
        <v>2</v>
      </c>
      <c r="I7415">
        <v>1</v>
      </c>
      <c r="J7415">
        <v>1</v>
      </c>
      <c r="K7415">
        <v>1</v>
      </c>
      <c r="L7415">
        <v>0</v>
      </c>
      <c r="M7415">
        <v>0</v>
      </c>
      <c r="N7415">
        <v>2</v>
      </c>
      <c r="O7415" t="s">
        <v>40</v>
      </c>
      <c r="P7415" t="str">
        <f>UPPER(Table1[[#This Row],[Venue]])</f>
        <v>AWAY</v>
      </c>
    </row>
    <row r="7416" spans="1:16" hidden="1" x14ac:dyDescent="0.45">
      <c r="A7416">
        <v>40052959</v>
      </c>
      <c r="B7416" t="s">
        <v>417</v>
      </c>
      <c r="C7416">
        <v>45347</v>
      </c>
      <c r="D7416">
        <v>83628</v>
      </c>
      <c r="E7416">
        <v>20232024</v>
      </c>
      <c r="F7416" t="s">
        <v>418</v>
      </c>
      <c r="G7416" t="s">
        <v>334</v>
      </c>
      <c r="H7416">
        <v>6</v>
      </c>
      <c r="I7416">
        <v>2</v>
      </c>
      <c r="J7416">
        <v>2</v>
      </c>
      <c r="K7416">
        <v>1</v>
      </c>
      <c r="L7416">
        <v>0</v>
      </c>
      <c r="M7416">
        <v>0</v>
      </c>
      <c r="N7416">
        <v>2</v>
      </c>
      <c r="O7416" t="s">
        <v>40</v>
      </c>
      <c r="P7416" t="str">
        <f>UPPER(Table1[[#This Row],[Venue]])</f>
        <v>AWAY</v>
      </c>
    </row>
    <row r="7417" spans="1:16" hidden="1" x14ac:dyDescent="0.45">
      <c r="A7417">
        <v>40052959</v>
      </c>
      <c r="B7417" t="s">
        <v>417</v>
      </c>
      <c r="C7417">
        <v>45347</v>
      </c>
      <c r="D7417">
        <v>83628</v>
      </c>
      <c r="E7417">
        <v>20232024</v>
      </c>
      <c r="F7417" t="s">
        <v>418</v>
      </c>
      <c r="G7417" t="s">
        <v>263</v>
      </c>
      <c r="H7417">
        <v>9</v>
      </c>
      <c r="I7417">
        <v>1</v>
      </c>
      <c r="J7417">
        <v>0</v>
      </c>
      <c r="K7417">
        <v>1</v>
      </c>
      <c r="L7417">
        <v>1</v>
      </c>
      <c r="M7417">
        <v>0</v>
      </c>
      <c r="N7417">
        <v>0</v>
      </c>
      <c r="O7417" t="s">
        <v>40</v>
      </c>
      <c r="P7417" t="str">
        <f>UPPER(Table1[[#This Row],[Venue]])</f>
        <v>AWAY</v>
      </c>
    </row>
    <row r="7418" spans="1:16" hidden="1" x14ac:dyDescent="0.45">
      <c r="A7418">
        <v>40052959</v>
      </c>
      <c r="B7418" t="s">
        <v>417</v>
      </c>
      <c r="C7418">
        <v>45347</v>
      </c>
      <c r="D7418">
        <v>83628</v>
      </c>
      <c r="E7418">
        <v>20232024</v>
      </c>
      <c r="F7418" t="s">
        <v>418</v>
      </c>
      <c r="G7418" t="s">
        <v>136</v>
      </c>
      <c r="H7418">
        <v>17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 t="s">
        <v>40</v>
      </c>
      <c r="P7418" t="str">
        <f>UPPER(Table1[[#This Row],[Venue]])</f>
        <v>AWAY</v>
      </c>
    </row>
    <row r="7419" spans="1:16" hidden="1" x14ac:dyDescent="0.45">
      <c r="A7419">
        <v>40052959</v>
      </c>
      <c r="B7419" t="s">
        <v>417</v>
      </c>
      <c r="C7419">
        <v>45347</v>
      </c>
      <c r="D7419">
        <v>83628</v>
      </c>
      <c r="E7419">
        <v>20232024</v>
      </c>
      <c r="F7419" t="s">
        <v>418</v>
      </c>
      <c r="G7419" t="s">
        <v>138</v>
      </c>
      <c r="H7419">
        <v>20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0</v>
      </c>
      <c r="O7419" t="s">
        <v>40</v>
      </c>
      <c r="P7419" t="str">
        <f>UPPER(Table1[[#This Row],[Venue]])</f>
        <v>AWAY</v>
      </c>
    </row>
    <row r="7420" spans="1:16" hidden="1" x14ac:dyDescent="0.45">
      <c r="A7420">
        <v>40052959</v>
      </c>
      <c r="B7420" t="s">
        <v>417</v>
      </c>
      <c r="C7420">
        <v>45347</v>
      </c>
      <c r="D7420">
        <v>83628</v>
      </c>
      <c r="E7420">
        <v>20232024</v>
      </c>
      <c r="F7420" t="s">
        <v>418</v>
      </c>
      <c r="G7420" t="s">
        <v>137</v>
      </c>
      <c r="H7420">
        <v>22</v>
      </c>
      <c r="I7420">
        <v>1</v>
      </c>
      <c r="J7420">
        <v>0</v>
      </c>
      <c r="K7420">
        <v>1</v>
      </c>
      <c r="L7420">
        <v>1</v>
      </c>
      <c r="M7420">
        <v>0</v>
      </c>
      <c r="N7420">
        <v>0</v>
      </c>
      <c r="O7420" t="s">
        <v>40</v>
      </c>
      <c r="P7420" t="str">
        <f>UPPER(Table1[[#This Row],[Venue]])</f>
        <v>AWAY</v>
      </c>
    </row>
    <row r="7421" spans="1:16" hidden="1" x14ac:dyDescent="0.45">
      <c r="A7421">
        <v>40052959</v>
      </c>
      <c r="B7421" t="s">
        <v>417</v>
      </c>
      <c r="C7421">
        <v>45347</v>
      </c>
      <c r="D7421">
        <v>83628</v>
      </c>
      <c r="E7421">
        <v>20232024</v>
      </c>
      <c r="F7421" t="s">
        <v>418</v>
      </c>
      <c r="G7421" t="s">
        <v>139</v>
      </c>
      <c r="H7421">
        <v>27</v>
      </c>
      <c r="I7421">
        <v>0</v>
      </c>
      <c r="J7421">
        <v>0</v>
      </c>
      <c r="K7421">
        <v>1</v>
      </c>
      <c r="L7421">
        <v>0</v>
      </c>
      <c r="M7421">
        <v>0</v>
      </c>
      <c r="N7421">
        <v>0</v>
      </c>
      <c r="O7421" t="s">
        <v>40</v>
      </c>
      <c r="P7421" t="str">
        <f>UPPER(Table1[[#This Row],[Venue]])</f>
        <v>AWAY</v>
      </c>
    </row>
    <row r="7422" spans="1:16" hidden="1" x14ac:dyDescent="0.45">
      <c r="A7422">
        <v>40052959</v>
      </c>
      <c r="B7422" t="s">
        <v>417</v>
      </c>
      <c r="C7422">
        <v>45347</v>
      </c>
      <c r="D7422">
        <v>83628</v>
      </c>
      <c r="E7422">
        <v>20232024</v>
      </c>
      <c r="F7422" t="s">
        <v>418</v>
      </c>
      <c r="G7422" t="s">
        <v>248</v>
      </c>
      <c r="H7422">
        <v>29</v>
      </c>
      <c r="I7422">
        <v>0</v>
      </c>
      <c r="J7422">
        <v>0</v>
      </c>
      <c r="K7422">
        <v>1</v>
      </c>
      <c r="L7422">
        <v>0</v>
      </c>
      <c r="M7422">
        <v>0</v>
      </c>
      <c r="N7422">
        <v>0</v>
      </c>
      <c r="O7422" t="s">
        <v>40</v>
      </c>
      <c r="P7422" t="str">
        <f>UPPER(Table1[[#This Row],[Venue]])</f>
        <v>AWAY</v>
      </c>
    </row>
    <row r="7423" spans="1:16" hidden="1" x14ac:dyDescent="0.45">
      <c r="A7423">
        <v>40052959</v>
      </c>
      <c r="B7423" t="s">
        <v>417</v>
      </c>
      <c r="C7423">
        <v>45347</v>
      </c>
      <c r="D7423">
        <v>83628</v>
      </c>
      <c r="E7423">
        <v>20232024</v>
      </c>
      <c r="F7423" t="s">
        <v>418</v>
      </c>
      <c r="G7423" t="s">
        <v>266</v>
      </c>
      <c r="H7423">
        <v>31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0</v>
      </c>
      <c r="O7423" t="s">
        <v>40</v>
      </c>
      <c r="P7423" t="str">
        <f>UPPER(Table1[[#This Row],[Venue]])</f>
        <v>AWAY</v>
      </c>
    </row>
    <row r="7424" spans="1:16" hidden="1" x14ac:dyDescent="0.45">
      <c r="A7424">
        <v>40052959</v>
      </c>
      <c r="B7424" t="s">
        <v>417</v>
      </c>
      <c r="C7424">
        <v>45347</v>
      </c>
      <c r="D7424">
        <v>83628</v>
      </c>
      <c r="E7424">
        <v>20232024</v>
      </c>
      <c r="F7424" t="s">
        <v>418</v>
      </c>
      <c r="G7424" t="s">
        <v>202</v>
      </c>
      <c r="H7424">
        <v>36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0</v>
      </c>
      <c r="O7424" t="s">
        <v>40</v>
      </c>
      <c r="P7424" t="str">
        <f>UPPER(Table1[[#This Row],[Venue]])</f>
        <v>AWAY</v>
      </c>
    </row>
    <row r="7425" spans="1:16" hidden="1" x14ac:dyDescent="0.45">
      <c r="A7425">
        <v>40052959</v>
      </c>
      <c r="B7425" t="s">
        <v>417</v>
      </c>
      <c r="C7425">
        <v>45347</v>
      </c>
      <c r="D7425">
        <v>83628</v>
      </c>
      <c r="E7425">
        <v>20232024</v>
      </c>
      <c r="F7425" t="s">
        <v>418</v>
      </c>
      <c r="G7425" t="s">
        <v>142</v>
      </c>
      <c r="H7425">
        <v>69</v>
      </c>
      <c r="I7425">
        <v>0</v>
      </c>
      <c r="J7425">
        <v>0</v>
      </c>
      <c r="K7425">
        <v>1</v>
      </c>
      <c r="L7425">
        <v>0</v>
      </c>
      <c r="M7425">
        <v>0</v>
      </c>
      <c r="N7425">
        <v>0</v>
      </c>
      <c r="O7425" t="s">
        <v>40</v>
      </c>
      <c r="P7425" t="str">
        <f>UPPER(Table1[[#This Row],[Venue]])</f>
        <v>AWAY</v>
      </c>
    </row>
    <row r="7426" spans="1:16" hidden="1" x14ac:dyDescent="0.45">
      <c r="A7426">
        <v>40052959</v>
      </c>
      <c r="B7426" t="s">
        <v>417</v>
      </c>
      <c r="C7426">
        <v>45347</v>
      </c>
      <c r="D7426">
        <v>83628</v>
      </c>
      <c r="E7426">
        <v>20232024</v>
      </c>
      <c r="F7426" t="s">
        <v>418</v>
      </c>
      <c r="G7426" t="s">
        <v>143</v>
      </c>
      <c r="H7426">
        <v>71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 t="s">
        <v>40</v>
      </c>
      <c r="P7426" t="str">
        <f>UPPER(Table1[[#This Row],[Venue]])</f>
        <v>AWAY</v>
      </c>
    </row>
    <row r="7427" spans="1:16" hidden="1" x14ac:dyDescent="0.45">
      <c r="A7427">
        <v>40052959</v>
      </c>
      <c r="B7427" t="s">
        <v>417</v>
      </c>
      <c r="C7427">
        <v>45347</v>
      </c>
      <c r="D7427">
        <v>83628</v>
      </c>
      <c r="E7427">
        <v>20232024</v>
      </c>
      <c r="F7427" t="s">
        <v>418</v>
      </c>
      <c r="G7427" t="s">
        <v>389</v>
      </c>
      <c r="H7427">
        <v>77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 t="s">
        <v>40</v>
      </c>
      <c r="P7427" t="str">
        <f>UPPER(Table1[[#This Row],[Venue]])</f>
        <v>AWAY</v>
      </c>
    </row>
    <row r="7428" spans="1:16" hidden="1" x14ac:dyDescent="0.45">
      <c r="A7428">
        <v>40052959</v>
      </c>
      <c r="B7428" t="s">
        <v>417</v>
      </c>
      <c r="C7428">
        <v>45347</v>
      </c>
      <c r="D7428">
        <v>83628</v>
      </c>
      <c r="E7428">
        <v>20232024</v>
      </c>
      <c r="F7428" t="s">
        <v>418</v>
      </c>
      <c r="G7428" t="s">
        <v>388</v>
      </c>
      <c r="H7428">
        <v>79</v>
      </c>
      <c r="I7428">
        <v>2</v>
      </c>
      <c r="J7428">
        <v>1</v>
      </c>
      <c r="K7428">
        <v>1</v>
      </c>
      <c r="L7428">
        <v>1</v>
      </c>
      <c r="M7428">
        <v>0</v>
      </c>
      <c r="N7428">
        <v>2</v>
      </c>
      <c r="O7428" t="s">
        <v>40</v>
      </c>
      <c r="P7428" t="str">
        <f>UPPER(Table1[[#This Row],[Venue]])</f>
        <v>AWAY</v>
      </c>
    </row>
    <row r="7429" spans="1:16" hidden="1" x14ac:dyDescent="0.45">
      <c r="A7429">
        <v>40052959</v>
      </c>
      <c r="B7429" t="s">
        <v>417</v>
      </c>
      <c r="C7429">
        <v>45347</v>
      </c>
      <c r="D7429">
        <v>83628</v>
      </c>
      <c r="E7429">
        <v>20232024</v>
      </c>
      <c r="F7429" t="s">
        <v>418</v>
      </c>
      <c r="G7429" t="s">
        <v>145</v>
      </c>
      <c r="H7429">
        <v>88</v>
      </c>
      <c r="I7429">
        <v>0</v>
      </c>
      <c r="J7429">
        <v>0</v>
      </c>
      <c r="K7429">
        <v>1</v>
      </c>
      <c r="L7429">
        <v>0</v>
      </c>
      <c r="M7429">
        <v>0</v>
      </c>
      <c r="N7429">
        <v>0</v>
      </c>
      <c r="O7429" t="s">
        <v>40</v>
      </c>
      <c r="P7429" t="str">
        <f>UPPER(Table1[[#This Row],[Venue]])</f>
        <v>AWAY</v>
      </c>
    </row>
    <row r="7430" spans="1:16" hidden="1" x14ac:dyDescent="0.45">
      <c r="A7430">
        <v>40052959</v>
      </c>
      <c r="B7430" t="s">
        <v>417</v>
      </c>
      <c r="C7430">
        <v>45347</v>
      </c>
      <c r="D7430">
        <v>83628</v>
      </c>
      <c r="E7430">
        <v>20232024</v>
      </c>
      <c r="F7430" t="s">
        <v>418</v>
      </c>
      <c r="G7430" t="s">
        <v>147</v>
      </c>
      <c r="H7430">
        <v>92</v>
      </c>
      <c r="I7430">
        <v>2</v>
      </c>
      <c r="J7430">
        <v>0</v>
      </c>
      <c r="K7430">
        <v>1</v>
      </c>
      <c r="L7430">
        <v>2</v>
      </c>
      <c r="M7430">
        <v>0</v>
      </c>
      <c r="N7430">
        <v>0</v>
      </c>
      <c r="O7430" t="s">
        <v>40</v>
      </c>
      <c r="P7430" t="str">
        <f>UPPER(Table1[[#This Row],[Venue]])</f>
        <v>AWAY</v>
      </c>
    </row>
    <row r="7431" spans="1:16" hidden="1" x14ac:dyDescent="0.45">
      <c r="A7431">
        <v>40052959</v>
      </c>
      <c r="B7431" t="s">
        <v>417</v>
      </c>
      <c r="C7431">
        <v>45347</v>
      </c>
      <c r="D7431">
        <v>83628</v>
      </c>
      <c r="E7431">
        <v>20232024</v>
      </c>
      <c r="F7431" t="s">
        <v>418</v>
      </c>
      <c r="G7431" t="s">
        <v>390</v>
      </c>
      <c r="H7431">
        <v>94</v>
      </c>
      <c r="I7431">
        <v>0</v>
      </c>
      <c r="J7431">
        <v>0</v>
      </c>
      <c r="K7431">
        <v>1</v>
      </c>
      <c r="L7431">
        <v>0</v>
      </c>
      <c r="M7431">
        <v>0</v>
      </c>
      <c r="N7431">
        <v>0</v>
      </c>
      <c r="O7431" t="s">
        <v>40</v>
      </c>
      <c r="P7431" t="str">
        <f>UPPER(Table1[[#This Row],[Venue]])</f>
        <v>AWAY</v>
      </c>
    </row>
    <row r="7432" spans="1:16" hidden="1" x14ac:dyDescent="0.45">
      <c r="A7432">
        <v>40052959</v>
      </c>
      <c r="B7432" t="s">
        <v>417</v>
      </c>
      <c r="C7432">
        <v>45347</v>
      </c>
      <c r="D7432">
        <v>83628</v>
      </c>
      <c r="E7432">
        <v>20232024</v>
      </c>
      <c r="F7432" t="s">
        <v>418</v>
      </c>
      <c r="G7432" t="s">
        <v>148</v>
      </c>
      <c r="H7432">
        <v>95</v>
      </c>
      <c r="I7432">
        <v>0</v>
      </c>
      <c r="J7432">
        <v>0</v>
      </c>
      <c r="K7432">
        <v>1</v>
      </c>
      <c r="L7432">
        <v>0</v>
      </c>
      <c r="M7432">
        <v>0</v>
      </c>
      <c r="N7432">
        <v>2</v>
      </c>
      <c r="O7432" t="s">
        <v>40</v>
      </c>
      <c r="P7432" t="str">
        <f>UPPER(Table1[[#This Row],[Venue]])</f>
        <v>AWAY</v>
      </c>
    </row>
    <row r="7433" spans="1:16" hidden="1" x14ac:dyDescent="0.45">
      <c r="A7433">
        <v>40052959</v>
      </c>
      <c r="B7433" t="s">
        <v>417</v>
      </c>
      <c r="C7433">
        <v>45347</v>
      </c>
      <c r="D7433">
        <v>83628</v>
      </c>
      <c r="E7433">
        <v>20232024</v>
      </c>
      <c r="F7433" t="s">
        <v>418</v>
      </c>
      <c r="G7433" t="s">
        <v>149</v>
      </c>
      <c r="H7433">
        <v>98</v>
      </c>
      <c r="I7433">
        <v>1</v>
      </c>
      <c r="J7433">
        <v>1</v>
      </c>
      <c r="K7433">
        <v>1</v>
      </c>
      <c r="L7433">
        <v>0</v>
      </c>
      <c r="M7433">
        <v>0</v>
      </c>
      <c r="N7433">
        <v>2</v>
      </c>
      <c r="O7433" t="s">
        <v>40</v>
      </c>
      <c r="P7433" t="str">
        <f>UPPER(Table1[[#This Row],[Venue]])</f>
        <v>AWAY</v>
      </c>
    </row>
    <row r="7434" spans="1:16" hidden="1" x14ac:dyDescent="0.45">
      <c r="A7434">
        <v>40052931</v>
      </c>
      <c r="B7434" t="s">
        <v>357</v>
      </c>
      <c r="C7434">
        <v>45350</v>
      </c>
      <c r="D7434">
        <v>83600</v>
      </c>
      <c r="E7434">
        <v>20232024</v>
      </c>
      <c r="F7434" t="s">
        <v>372</v>
      </c>
      <c r="G7434" t="s">
        <v>96</v>
      </c>
      <c r="H7434">
        <v>10</v>
      </c>
      <c r="I7434">
        <v>1</v>
      </c>
      <c r="J7434">
        <v>0</v>
      </c>
      <c r="K7434">
        <v>1</v>
      </c>
      <c r="L7434">
        <v>1</v>
      </c>
      <c r="M7434">
        <v>0</v>
      </c>
      <c r="N7434">
        <v>0</v>
      </c>
      <c r="O7434" t="s">
        <v>19</v>
      </c>
      <c r="P7434" t="str">
        <f>UPPER(Table1[[#This Row],[Venue]])</f>
        <v>HOME</v>
      </c>
    </row>
    <row r="7435" spans="1:16" hidden="1" x14ac:dyDescent="0.45">
      <c r="A7435">
        <v>40052931</v>
      </c>
      <c r="B7435" t="s">
        <v>357</v>
      </c>
      <c r="C7435">
        <v>45350</v>
      </c>
      <c r="D7435">
        <v>83600</v>
      </c>
      <c r="E7435">
        <v>20232024</v>
      </c>
      <c r="F7435" t="s">
        <v>372</v>
      </c>
      <c r="G7435" t="s">
        <v>590</v>
      </c>
      <c r="H7435">
        <v>13</v>
      </c>
      <c r="I7435">
        <v>0</v>
      </c>
      <c r="J7435">
        <v>0</v>
      </c>
      <c r="K7435">
        <v>1</v>
      </c>
      <c r="L7435">
        <v>0</v>
      </c>
      <c r="M7435">
        <v>0</v>
      </c>
      <c r="N7435">
        <v>0</v>
      </c>
      <c r="O7435" t="s">
        <v>19</v>
      </c>
      <c r="P7435" t="str">
        <f>UPPER(Table1[[#This Row],[Venue]])</f>
        <v>HOME</v>
      </c>
    </row>
    <row r="7436" spans="1:16" hidden="1" x14ac:dyDescent="0.45">
      <c r="A7436">
        <v>40052931</v>
      </c>
      <c r="B7436" t="s">
        <v>357</v>
      </c>
      <c r="C7436">
        <v>45350</v>
      </c>
      <c r="D7436">
        <v>83600</v>
      </c>
      <c r="E7436">
        <v>20232024</v>
      </c>
      <c r="F7436" t="s">
        <v>372</v>
      </c>
      <c r="G7436" t="s">
        <v>284</v>
      </c>
      <c r="H7436">
        <v>14</v>
      </c>
      <c r="I7436">
        <v>1</v>
      </c>
      <c r="J7436">
        <v>1</v>
      </c>
      <c r="K7436">
        <v>1</v>
      </c>
      <c r="L7436">
        <v>0</v>
      </c>
      <c r="M7436">
        <v>0</v>
      </c>
      <c r="N7436">
        <v>0</v>
      </c>
      <c r="O7436" t="s">
        <v>19</v>
      </c>
      <c r="P7436" t="str">
        <f>UPPER(Table1[[#This Row],[Venue]])</f>
        <v>HOME</v>
      </c>
    </row>
    <row r="7437" spans="1:16" hidden="1" x14ac:dyDescent="0.45">
      <c r="A7437">
        <v>40052931</v>
      </c>
      <c r="B7437" t="s">
        <v>357</v>
      </c>
      <c r="C7437">
        <v>45350</v>
      </c>
      <c r="D7437">
        <v>83600</v>
      </c>
      <c r="E7437">
        <v>20232024</v>
      </c>
      <c r="F7437" t="s">
        <v>372</v>
      </c>
      <c r="G7437" t="s">
        <v>98</v>
      </c>
      <c r="H7437">
        <v>16</v>
      </c>
      <c r="I7437">
        <v>0</v>
      </c>
      <c r="J7437">
        <v>0</v>
      </c>
      <c r="K7437">
        <v>1</v>
      </c>
      <c r="L7437">
        <v>0</v>
      </c>
      <c r="M7437">
        <v>0</v>
      </c>
      <c r="N7437">
        <v>0</v>
      </c>
      <c r="O7437" t="s">
        <v>19</v>
      </c>
      <c r="P7437" t="str">
        <f>UPPER(Table1[[#This Row],[Venue]])</f>
        <v>HOME</v>
      </c>
    </row>
    <row r="7438" spans="1:16" hidden="1" x14ac:dyDescent="0.45">
      <c r="A7438">
        <v>40052931</v>
      </c>
      <c r="B7438" t="s">
        <v>357</v>
      </c>
      <c r="C7438">
        <v>45350</v>
      </c>
      <c r="D7438">
        <v>83600</v>
      </c>
      <c r="E7438">
        <v>20232024</v>
      </c>
      <c r="F7438" t="s">
        <v>372</v>
      </c>
      <c r="G7438" t="s">
        <v>95</v>
      </c>
      <c r="H7438">
        <v>20</v>
      </c>
      <c r="I7438">
        <v>0</v>
      </c>
      <c r="J7438">
        <v>0</v>
      </c>
      <c r="K7438">
        <v>1</v>
      </c>
      <c r="L7438">
        <v>0</v>
      </c>
      <c r="M7438">
        <v>0</v>
      </c>
      <c r="N7438">
        <v>0</v>
      </c>
      <c r="O7438" t="s">
        <v>19</v>
      </c>
      <c r="P7438" t="str">
        <f>UPPER(Table1[[#This Row],[Venue]])</f>
        <v>HOME</v>
      </c>
    </row>
    <row r="7439" spans="1:16" hidden="1" x14ac:dyDescent="0.45">
      <c r="A7439">
        <v>40052931</v>
      </c>
      <c r="B7439" t="s">
        <v>357</v>
      </c>
      <c r="C7439">
        <v>45350</v>
      </c>
      <c r="D7439">
        <v>83600</v>
      </c>
      <c r="E7439">
        <v>20232024</v>
      </c>
      <c r="F7439" t="s">
        <v>372</v>
      </c>
      <c r="G7439" t="s">
        <v>494</v>
      </c>
      <c r="H7439">
        <v>23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  <c r="O7439" t="s">
        <v>19</v>
      </c>
      <c r="P7439" t="str">
        <f>UPPER(Table1[[#This Row],[Venue]])</f>
        <v>HOME</v>
      </c>
    </row>
    <row r="7440" spans="1:16" hidden="1" x14ac:dyDescent="0.45">
      <c r="A7440">
        <v>40052931</v>
      </c>
      <c r="B7440" t="s">
        <v>357</v>
      </c>
      <c r="C7440">
        <v>45350</v>
      </c>
      <c r="D7440">
        <v>83600</v>
      </c>
      <c r="E7440">
        <v>20232024</v>
      </c>
      <c r="F7440" t="s">
        <v>372</v>
      </c>
      <c r="G7440" t="s">
        <v>97</v>
      </c>
      <c r="H7440">
        <v>24</v>
      </c>
      <c r="I7440">
        <v>0</v>
      </c>
      <c r="J7440">
        <v>0</v>
      </c>
      <c r="K7440">
        <v>1</v>
      </c>
      <c r="L7440">
        <v>0</v>
      </c>
      <c r="M7440">
        <v>0</v>
      </c>
      <c r="N7440">
        <v>0</v>
      </c>
      <c r="O7440" t="s">
        <v>19</v>
      </c>
      <c r="P7440" t="str">
        <f>UPPER(Table1[[#This Row],[Venue]])</f>
        <v>HOME</v>
      </c>
    </row>
    <row r="7441" spans="1:16" hidden="1" x14ac:dyDescent="0.45">
      <c r="A7441">
        <v>40052931</v>
      </c>
      <c r="B7441" t="s">
        <v>357</v>
      </c>
      <c r="C7441">
        <v>45350</v>
      </c>
      <c r="D7441">
        <v>83600</v>
      </c>
      <c r="E7441">
        <v>20232024</v>
      </c>
      <c r="F7441" t="s">
        <v>372</v>
      </c>
      <c r="G7441" t="s">
        <v>101</v>
      </c>
      <c r="H7441">
        <v>28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 t="s">
        <v>19</v>
      </c>
      <c r="P7441" t="str">
        <f>UPPER(Table1[[#This Row],[Venue]])</f>
        <v>HOME</v>
      </c>
    </row>
    <row r="7442" spans="1:16" hidden="1" x14ac:dyDescent="0.45">
      <c r="A7442">
        <v>40052931</v>
      </c>
      <c r="B7442" t="s">
        <v>357</v>
      </c>
      <c r="C7442">
        <v>45350</v>
      </c>
      <c r="D7442">
        <v>83600</v>
      </c>
      <c r="E7442">
        <v>20232024</v>
      </c>
      <c r="F7442" t="s">
        <v>372</v>
      </c>
      <c r="G7442" t="s">
        <v>495</v>
      </c>
      <c r="H7442">
        <v>35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 t="s">
        <v>19</v>
      </c>
      <c r="P7442" t="str">
        <f>UPPER(Table1[[#This Row],[Venue]])</f>
        <v>HOME</v>
      </c>
    </row>
    <row r="7443" spans="1:16" hidden="1" x14ac:dyDescent="0.45">
      <c r="A7443">
        <v>40052931</v>
      </c>
      <c r="B7443" t="s">
        <v>357</v>
      </c>
      <c r="C7443">
        <v>45350</v>
      </c>
      <c r="D7443">
        <v>83600</v>
      </c>
      <c r="E7443">
        <v>20232024</v>
      </c>
      <c r="F7443" t="s">
        <v>372</v>
      </c>
      <c r="G7443" t="s">
        <v>104</v>
      </c>
      <c r="H7443">
        <v>48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2</v>
      </c>
      <c r="O7443" t="s">
        <v>19</v>
      </c>
      <c r="P7443" t="str">
        <f>UPPER(Table1[[#This Row],[Venue]])</f>
        <v>HOME</v>
      </c>
    </row>
    <row r="7444" spans="1:16" hidden="1" x14ac:dyDescent="0.45">
      <c r="A7444">
        <v>40052931</v>
      </c>
      <c r="B7444" t="s">
        <v>357</v>
      </c>
      <c r="C7444">
        <v>45350</v>
      </c>
      <c r="D7444">
        <v>83600</v>
      </c>
      <c r="E7444">
        <v>20232024</v>
      </c>
      <c r="F7444" t="s">
        <v>372</v>
      </c>
      <c r="G7444" t="s">
        <v>106</v>
      </c>
      <c r="H7444">
        <v>67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 t="s">
        <v>19</v>
      </c>
      <c r="P7444" t="str">
        <f>UPPER(Table1[[#This Row],[Venue]])</f>
        <v>HOME</v>
      </c>
    </row>
    <row r="7445" spans="1:16" hidden="1" x14ac:dyDescent="0.45">
      <c r="A7445">
        <v>40052931</v>
      </c>
      <c r="B7445" t="s">
        <v>357</v>
      </c>
      <c r="C7445">
        <v>45350</v>
      </c>
      <c r="D7445">
        <v>83600</v>
      </c>
      <c r="E7445">
        <v>20232024</v>
      </c>
      <c r="F7445" t="s">
        <v>372</v>
      </c>
      <c r="G7445" t="s">
        <v>37</v>
      </c>
      <c r="H7445">
        <v>90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2</v>
      </c>
      <c r="O7445" t="s">
        <v>19</v>
      </c>
      <c r="P7445" t="str">
        <f>UPPER(Table1[[#This Row],[Venue]])</f>
        <v>HOME</v>
      </c>
    </row>
    <row r="7446" spans="1:16" hidden="1" x14ac:dyDescent="0.45">
      <c r="A7446">
        <v>40052931</v>
      </c>
      <c r="B7446" t="s">
        <v>357</v>
      </c>
      <c r="C7446">
        <v>45350</v>
      </c>
      <c r="D7446">
        <v>83600</v>
      </c>
      <c r="E7446">
        <v>20232024</v>
      </c>
      <c r="F7446" t="s">
        <v>372</v>
      </c>
      <c r="G7446" t="s">
        <v>109</v>
      </c>
      <c r="H7446">
        <v>91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  <c r="O7446" t="s">
        <v>19</v>
      </c>
      <c r="P7446" t="str">
        <f>UPPER(Table1[[#This Row],[Venue]])</f>
        <v>HOME</v>
      </c>
    </row>
    <row r="7447" spans="1:16" hidden="1" x14ac:dyDescent="0.45">
      <c r="A7447">
        <v>40052931</v>
      </c>
      <c r="B7447" t="s">
        <v>357</v>
      </c>
      <c r="C7447">
        <v>45350</v>
      </c>
      <c r="D7447">
        <v>83600</v>
      </c>
      <c r="E7447">
        <v>20232024</v>
      </c>
      <c r="F7447" t="s">
        <v>372</v>
      </c>
      <c r="G7447" t="s">
        <v>110</v>
      </c>
      <c r="H7447">
        <v>98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 t="s">
        <v>19</v>
      </c>
      <c r="P7447" t="str">
        <f>UPPER(Table1[[#This Row],[Venue]])</f>
        <v>HOME</v>
      </c>
    </row>
    <row r="7448" spans="1:16" hidden="1" x14ac:dyDescent="0.45">
      <c r="A7448">
        <v>40052931</v>
      </c>
      <c r="B7448" t="s">
        <v>357</v>
      </c>
      <c r="C7448">
        <v>45350</v>
      </c>
      <c r="D7448">
        <v>83600</v>
      </c>
      <c r="E7448">
        <v>20232024</v>
      </c>
      <c r="F7448" t="s">
        <v>372</v>
      </c>
      <c r="G7448" t="s">
        <v>552</v>
      </c>
      <c r="H7448">
        <v>99</v>
      </c>
      <c r="I7448">
        <v>0</v>
      </c>
      <c r="J7448">
        <v>0</v>
      </c>
      <c r="K7448">
        <v>1</v>
      </c>
      <c r="L7448">
        <v>0</v>
      </c>
      <c r="M7448">
        <v>0</v>
      </c>
      <c r="N7448">
        <v>2</v>
      </c>
      <c r="O7448" t="s">
        <v>19</v>
      </c>
      <c r="P7448" t="str">
        <f>UPPER(Table1[[#This Row],[Venue]])</f>
        <v>HOME</v>
      </c>
    </row>
    <row r="7449" spans="1:16" hidden="1" x14ac:dyDescent="0.45">
      <c r="A7449">
        <v>40052931</v>
      </c>
      <c r="B7449" t="s">
        <v>357</v>
      </c>
      <c r="C7449">
        <v>45350</v>
      </c>
      <c r="D7449">
        <v>83600</v>
      </c>
      <c r="E7449">
        <v>20232024</v>
      </c>
      <c r="F7449" t="s">
        <v>372</v>
      </c>
      <c r="G7449" t="s">
        <v>41</v>
      </c>
      <c r="H7449">
        <v>3</v>
      </c>
      <c r="I7449">
        <v>0</v>
      </c>
      <c r="J7449">
        <v>0</v>
      </c>
      <c r="K7449">
        <v>1</v>
      </c>
      <c r="L7449">
        <v>0</v>
      </c>
      <c r="M7449">
        <v>1</v>
      </c>
      <c r="N7449">
        <v>0</v>
      </c>
      <c r="O7449" t="s">
        <v>40</v>
      </c>
      <c r="P7449" t="str">
        <f>UPPER(Table1[[#This Row],[Venue]])</f>
        <v>AWAY</v>
      </c>
    </row>
    <row r="7450" spans="1:16" hidden="1" x14ac:dyDescent="0.45">
      <c r="A7450">
        <v>40052931</v>
      </c>
      <c r="B7450" t="s">
        <v>357</v>
      </c>
      <c r="C7450">
        <v>45350</v>
      </c>
      <c r="D7450">
        <v>83600</v>
      </c>
      <c r="E7450">
        <v>20232024</v>
      </c>
      <c r="F7450" t="s">
        <v>372</v>
      </c>
      <c r="G7450" t="s">
        <v>483</v>
      </c>
      <c r="H7450">
        <v>8</v>
      </c>
      <c r="I7450">
        <v>0</v>
      </c>
      <c r="J7450">
        <v>0</v>
      </c>
      <c r="K7450">
        <v>1</v>
      </c>
      <c r="L7450">
        <v>0</v>
      </c>
      <c r="M7450">
        <v>0</v>
      </c>
      <c r="N7450">
        <v>0</v>
      </c>
      <c r="O7450" t="s">
        <v>40</v>
      </c>
      <c r="P7450" t="str">
        <f>UPPER(Table1[[#This Row],[Venue]])</f>
        <v>AWAY</v>
      </c>
    </row>
    <row r="7451" spans="1:16" hidden="1" x14ac:dyDescent="0.45">
      <c r="A7451">
        <v>40052931</v>
      </c>
      <c r="B7451" t="s">
        <v>357</v>
      </c>
      <c r="C7451">
        <v>45350</v>
      </c>
      <c r="D7451">
        <v>83600</v>
      </c>
      <c r="E7451">
        <v>20232024</v>
      </c>
      <c r="F7451" t="s">
        <v>372</v>
      </c>
      <c r="G7451" t="s">
        <v>536</v>
      </c>
      <c r="H7451">
        <v>11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 t="s">
        <v>40</v>
      </c>
      <c r="P7451" t="str">
        <f>UPPER(Table1[[#This Row],[Venue]])</f>
        <v>AWAY</v>
      </c>
    </row>
    <row r="7452" spans="1:16" hidden="1" x14ac:dyDescent="0.45">
      <c r="A7452">
        <v>40052931</v>
      </c>
      <c r="B7452" t="s">
        <v>357</v>
      </c>
      <c r="C7452">
        <v>45350</v>
      </c>
      <c r="D7452">
        <v>83600</v>
      </c>
      <c r="E7452">
        <v>20232024</v>
      </c>
      <c r="F7452" t="s">
        <v>372</v>
      </c>
      <c r="G7452" t="s">
        <v>43</v>
      </c>
      <c r="H7452">
        <v>15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 t="s">
        <v>40</v>
      </c>
      <c r="P7452" t="str">
        <f>UPPER(Table1[[#This Row],[Venue]])</f>
        <v>AWAY</v>
      </c>
    </row>
    <row r="7453" spans="1:16" hidden="1" x14ac:dyDescent="0.45">
      <c r="A7453">
        <v>40052931</v>
      </c>
      <c r="B7453" t="s">
        <v>357</v>
      </c>
      <c r="C7453">
        <v>45350</v>
      </c>
      <c r="D7453">
        <v>83600</v>
      </c>
      <c r="E7453">
        <v>20232024</v>
      </c>
      <c r="F7453" t="s">
        <v>372</v>
      </c>
      <c r="G7453" t="s">
        <v>45</v>
      </c>
      <c r="H7453">
        <v>17</v>
      </c>
      <c r="I7453">
        <v>4</v>
      </c>
      <c r="J7453">
        <v>3</v>
      </c>
      <c r="K7453">
        <v>1</v>
      </c>
      <c r="L7453">
        <v>1</v>
      </c>
      <c r="M7453">
        <v>0</v>
      </c>
      <c r="N7453">
        <v>0</v>
      </c>
      <c r="O7453" t="s">
        <v>40</v>
      </c>
      <c r="P7453" t="str">
        <f>UPPER(Table1[[#This Row],[Venue]])</f>
        <v>AWAY</v>
      </c>
    </row>
    <row r="7454" spans="1:16" hidden="1" x14ac:dyDescent="0.45">
      <c r="A7454">
        <v>40052931</v>
      </c>
      <c r="B7454" t="s">
        <v>357</v>
      </c>
      <c r="C7454">
        <v>45350</v>
      </c>
      <c r="D7454">
        <v>83600</v>
      </c>
      <c r="E7454">
        <v>20232024</v>
      </c>
      <c r="F7454" t="s">
        <v>372</v>
      </c>
      <c r="G7454" t="s">
        <v>430</v>
      </c>
      <c r="H7454">
        <v>25</v>
      </c>
      <c r="I7454">
        <v>0</v>
      </c>
      <c r="J7454">
        <v>0</v>
      </c>
      <c r="K7454">
        <v>1</v>
      </c>
      <c r="L7454">
        <v>0</v>
      </c>
      <c r="M7454">
        <v>0</v>
      </c>
      <c r="N7454">
        <v>0</v>
      </c>
      <c r="O7454" t="s">
        <v>40</v>
      </c>
      <c r="P7454" t="str">
        <f>UPPER(Table1[[#This Row],[Venue]])</f>
        <v>AWAY</v>
      </c>
    </row>
    <row r="7455" spans="1:16" hidden="1" x14ac:dyDescent="0.45">
      <c r="A7455">
        <v>40052931</v>
      </c>
      <c r="B7455" t="s">
        <v>357</v>
      </c>
      <c r="C7455">
        <v>45350</v>
      </c>
      <c r="D7455">
        <v>83600</v>
      </c>
      <c r="E7455">
        <v>20232024</v>
      </c>
      <c r="F7455" t="s">
        <v>372</v>
      </c>
      <c r="G7455" t="s">
        <v>48</v>
      </c>
      <c r="H7455">
        <v>28</v>
      </c>
      <c r="I7455">
        <v>2</v>
      </c>
      <c r="J7455">
        <v>1</v>
      </c>
      <c r="K7455">
        <v>1</v>
      </c>
      <c r="L7455">
        <v>1</v>
      </c>
      <c r="M7455">
        <v>0</v>
      </c>
      <c r="N7455">
        <v>0</v>
      </c>
      <c r="O7455" t="s">
        <v>40</v>
      </c>
      <c r="P7455" t="str">
        <f>UPPER(Table1[[#This Row],[Venue]])</f>
        <v>AWAY</v>
      </c>
    </row>
    <row r="7456" spans="1:16" hidden="1" x14ac:dyDescent="0.45">
      <c r="A7456">
        <v>40052931</v>
      </c>
      <c r="B7456" t="s">
        <v>357</v>
      </c>
      <c r="C7456">
        <v>45350</v>
      </c>
      <c r="D7456">
        <v>83600</v>
      </c>
      <c r="E7456">
        <v>20232024</v>
      </c>
      <c r="F7456" t="s">
        <v>372</v>
      </c>
      <c r="G7456" t="s">
        <v>49</v>
      </c>
      <c r="H7456">
        <v>31</v>
      </c>
      <c r="I7456">
        <v>0</v>
      </c>
      <c r="J7456">
        <v>0</v>
      </c>
      <c r="K7456">
        <v>1</v>
      </c>
      <c r="L7456">
        <v>0</v>
      </c>
      <c r="M7456">
        <v>0</v>
      </c>
      <c r="N7456">
        <v>0</v>
      </c>
      <c r="O7456" t="s">
        <v>40</v>
      </c>
      <c r="P7456" t="str">
        <f>UPPER(Table1[[#This Row],[Venue]])</f>
        <v>AWAY</v>
      </c>
    </row>
    <row r="7457" spans="1:16" hidden="1" x14ac:dyDescent="0.45">
      <c r="A7457">
        <v>40052931</v>
      </c>
      <c r="B7457" t="s">
        <v>357</v>
      </c>
      <c r="C7457">
        <v>45350</v>
      </c>
      <c r="D7457">
        <v>83600</v>
      </c>
      <c r="E7457">
        <v>20232024</v>
      </c>
      <c r="F7457" t="s">
        <v>372</v>
      </c>
      <c r="G7457" t="s">
        <v>484</v>
      </c>
      <c r="H7457">
        <v>43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 t="s">
        <v>40</v>
      </c>
      <c r="P7457" t="str">
        <f>UPPER(Table1[[#This Row],[Venue]])</f>
        <v>AWAY</v>
      </c>
    </row>
    <row r="7458" spans="1:16" hidden="1" x14ac:dyDescent="0.45">
      <c r="A7458">
        <v>40052931</v>
      </c>
      <c r="B7458" t="s">
        <v>357</v>
      </c>
      <c r="C7458">
        <v>45350</v>
      </c>
      <c r="D7458">
        <v>83600</v>
      </c>
      <c r="E7458">
        <v>20232024</v>
      </c>
      <c r="F7458" t="s">
        <v>372</v>
      </c>
      <c r="G7458" t="s">
        <v>575</v>
      </c>
      <c r="H7458">
        <v>54</v>
      </c>
      <c r="I7458">
        <v>2</v>
      </c>
      <c r="J7458">
        <v>2</v>
      </c>
      <c r="K7458">
        <v>1</v>
      </c>
      <c r="L7458">
        <v>0</v>
      </c>
      <c r="M7458">
        <v>0</v>
      </c>
      <c r="N7458">
        <v>0</v>
      </c>
      <c r="O7458" t="s">
        <v>40</v>
      </c>
      <c r="P7458" t="str">
        <f>UPPER(Table1[[#This Row],[Venue]])</f>
        <v>AWAY</v>
      </c>
    </row>
    <row r="7459" spans="1:16" hidden="1" x14ac:dyDescent="0.45">
      <c r="A7459">
        <v>40052931</v>
      </c>
      <c r="B7459" t="s">
        <v>357</v>
      </c>
      <c r="C7459">
        <v>45350</v>
      </c>
      <c r="D7459">
        <v>83600</v>
      </c>
      <c r="E7459">
        <v>20232024</v>
      </c>
      <c r="F7459" t="s">
        <v>372</v>
      </c>
      <c r="G7459" t="s">
        <v>51</v>
      </c>
      <c r="H7459">
        <v>77</v>
      </c>
      <c r="I7459">
        <v>6</v>
      </c>
      <c r="J7459">
        <v>1</v>
      </c>
      <c r="K7459">
        <v>1</v>
      </c>
      <c r="L7459">
        <v>5</v>
      </c>
      <c r="M7459">
        <v>0</v>
      </c>
      <c r="N7459">
        <v>0</v>
      </c>
      <c r="O7459" t="s">
        <v>40</v>
      </c>
      <c r="P7459" t="str">
        <f>UPPER(Table1[[#This Row],[Venue]])</f>
        <v>AWAY</v>
      </c>
    </row>
    <row r="7460" spans="1:16" hidden="1" x14ac:dyDescent="0.45">
      <c r="A7460">
        <v>40052931</v>
      </c>
      <c r="B7460" t="s">
        <v>357</v>
      </c>
      <c r="C7460">
        <v>45350</v>
      </c>
      <c r="D7460">
        <v>83600</v>
      </c>
      <c r="E7460">
        <v>20232024</v>
      </c>
      <c r="F7460" t="s">
        <v>372</v>
      </c>
      <c r="G7460" t="s">
        <v>52</v>
      </c>
      <c r="H7460">
        <v>79</v>
      </c>
      <c r="I7460">
        <v>0</v>
      </c>
      <c r="J7460">
        <v>0</v>
      </c>
      <c r="K7460">
        <v>1</v>
      </c>
      <c r="L7460">
        <v>0</v>
      </c>
      <c r="M7460">
        <v>0</v>
      </c>
      <c r="N7460">
        <v>0</v>
      </c>
      <c r="O7460" t="s">
        <v>40</v>
      </c>
      <c r="P7460" t="str">
        <f>UPPER(Table1[[#This Row],[Venue]])</f>
        <v>AWAY</v>
      </c>
    </row>
    <row r="7461" spans="1:16" hidden="1" x14ac:dyDescent="0.45">
      <c r="A7461">
        <v>40052931</v>
      </c>
      <c r="B7461" t="s">
        <v>357</v>
      </c>
      <c r="C7461">
        <v>45350</v>
      </c>
      <c r="D7461">
        <v>83600</v>
      </c>
      <c r="E7461">
        <v>20232024</v>
      </c>
      <c r="F7461" t="s">
        <v>372</v>
      </c>
      <c r="G7461" t="s">
        <v>485</v>
      </c>
      <c r="H7461">
        <v>80</v>
      </c>
      <c r="I7461">
        <v>0</v>
      </c>
      <c r="J7461">
        <v>0</v>
      </c>
      <c r="K7461">
        <v>1</v>
      </c>
      <c r="L7461">
        <v>0</v>
      </c>
      <c r="M7461">
        <v>0</v>
      </c>
      <c r="N7461">
        <v>2</v>
      </c>
      <c r="O7461" t="s">
        <v>40</v>
      </c>
      <c r="P7461" t="str">
        <f>UPPER(Table1[[#This Row],[Venue]])</f>
        <v>AWAY</v>
      </c>
    </row>
    <row r="7462" spans="1:16" hidden="1" x14ac:dyDescent="0.45">
      <c r="A7462">
        <v>40052931</v>
      </c>
      <c r="B7462" t="s">
        <v>357</v>
      </c>
      <c r="C7462">
        <v>45350</v>
      </c>
      <c r="D7462">
        <v>83600</v>
      </c>
      <c r="E7462">
        <v>20232024</v>
      </c>
      <c r="F7462" t="s">
        <v>372</v>
      </c>
      <c r="G7462" t="s">
        <v>486</v>
      </c>
      <c r="H7462">
        <v>82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 t="s">
        <v>40</v>
      </c>
      <c r="P7462" t="str">
        <f>UPPER(Table1[[#This Row],[Venue]])</f>
        <v>AWAY</v>
      </c>
    </row>
    <row r="7463" spans="1:16" hidden="1" x14ac:dyDescent="0.45">
      <c r="A7463">
        <v>40052931</v>
      </c>
      <c r="B7463" t="s">
        <v>357</v>
      </c>
      <c r="C7463">
        <v>45350</v>
      </c>
      <c r="D7463">
        <v>83600</v>
      </c>
      <c r="E7463">
        <v>20232024</v>
      </c>
      <c r="F7463" t="s">
        <v>372</v>
      </c>
      <c r="G7463" t="s">
        <v>537</v>
      </c>
      <c r="H7463">
        <v>83</v>
      </c>
      <c r="I7463">
        <v>0</v>
      </c>
      <c r="J7463">
        <v>0</v>
      </c>
      <c r="K7463">
        <v>1</v>
      </c>
      <c r="L7463">
        <v>0</v>
      </c>
      <c r="M7463">
        <v>0</v>
      </c>
      <c r="N7463">
        <v>0</v>
      </c>
      <c r="O7463" t="s">
        <v>40</v>
      </c>
      <c r="P7463" t="str">
        <f>UPPER(Table1[[#This Row],[Venue]])</f>
        <v>AWAY</v>
      </c>
    </row>
    <row r="7464" spans="1:16" hidden="1" x14ac:dyDescent="0.45">
      <c r="A7464">
        <v>40052931</v>
      </c>
      <c r="B7464" t="s">
        <v>357</v>
      </c>
      <c r="C7464">
        <v>45350</v>
      </c>
      <c r="D7464">
        <v>83600</v>
      </c>
      <c r="E7464">
        <v>20232024</v>
      </c>
      <c r="F7464" t="s">
        <v>372</v>
      </c>
      <c r="G7464" t="s">
        <v>538</v>
      </c>
      <c r="H7464">
        <v>89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 t="s">
        <v>40</v>
      </c>
      <c r="P7464" t="str">
        <f>UPPER(Table1[[#This Row],[Venue]])</f>
        <v>AWAY</v>
      </c>
    </row>
    <row r="7465" spans="1:16" hidden="1" x14ac:dyDescent="0.45">
      <c r="A7465">
        <v>40052926</v>
      </c>
      <c r="B7465" t="s">
        <v>542</v>
      </c>
      <c r="C7465">
        <v>45350</v>
      </c>
      <c r="D7465">
        <v>83595</v>
      </c>
      <c r="E7465">
        <v>20232024</v>
      </c>
      <c r="F7465" t="s">
        <v>372</v>
      </c>
      <c r="G7465" t="s">
        <v>130</v>
      </c>
      <c r="H7465">
        <v>1</v>
      </c>
      <c r="I7465">
        <v>0</v>
      </c>
      <c r="J7465">
        <v>0</v>
      </c>
      <c r="K7465">
        <v>1</v>
      </c>
      <c r="L7465">
        <v>0</v>
      </c>
      <c r="M7465">
        <v>0</v>
      </c>
      <c r="N7465">
        <v>0</v>
      </c>
      <c r="O7465" t="s">
        <v>19</v>
      </c>
      <c r="P7465" t="str">
        <f>UPPER(Table1[[#This Row],[Venue]])</f>
        <v>HOME</v>
      </c>
    </row>
    <row r="7466" spans="1:16" hidden="1" x14ac:dyDescent="0.45">
      <c r="A7466">
        <v>40052926</v>
      </c>
      <c r="B7466" t="s">
        <v>542</v>
      </c>
      <c r="C7466">
        <v>45350</v>
      </c>
      <c r="D7466">
        <v>83595</v>
      </c>
      <c r="E7466">
        <v>20232024</v>
      </c>
      <c r="F7466" t="s">
        <v>372</v>
      </c>
      <c r="G7466" t="s">
        <v>502</v>
      </c>
      <c r="H7466">
        <v>7</v>
      </c>
      <c r="I7466">
        <v>0</v>
      </c>
      <c r="J7466">
        <v>0</v>
      </c>
      <c r="K7466">
        <v>1</v>
      </c>
      <c r="L7466">
        <v>0</v>
      </c>
      <c r="M7466">
        <v>0</v>
      </c>
      <c r="N7466">
        <v>0</v>
      </c>
      <c r="O7466" t="s">
        <v>19</v>
      </c>
      <c r="P7466" t="str">
        <f>UPPER(Table1[[#This Row],[Venue]])</f>
        <v>HOME</v>
      </c>
    </row>
    <row r="7467" spans="1:16" hidden="1" x14ac:dyDescent="0.45">
      <c r="A7467">
        <v>40052926</v>
      </c>
      <c r="B7467" t="s">
        <v>542</v>
      </c>
      <c r="C7467">
        <v>45350</v>
      </c>
      <c r="D7467">
        <v>83595</v>
      </c>
      <c r="E7467">
        <v>20232024</v>
      </c>
      <c r="F7467" t="s">
        <v>372</v>
      </c>
      <c r="G7467" t="s">
        <v>335</v>
      </c>
      <c r="H7467">
        <v>10</v>
      </c>
      <c r="I7467">
        <v>0</v>
      </c>
      <c r="J7467">
        <v>0</v>
      </c>
      <c r="K7467">
        <v>1</v>
      </c>
      <c r="L7467">
        <v>0</v>
      </c>
      <c r="M7467">
        <v>0</v>
      </c>
      <c r="N7467">
        <v>0</v>
      </c>
      <c r="O7467" t="s">
        <v>19</v>
      </c>
      <c r="P7467" t="str">
        <f>UPPER(Table1[[#This Row],[Venue]])</f>
        <v>HOME</v>
      </c>
    </row>
    <row r="7468" spans="1:16" hidden="1" x14ac:dyDescent="0.45">
      <c r="A7468">
        <v>40052926</v>
      </c>
      <c r="B7468" t="s">
        <v>542</v>
      </c>
      <c r="C7468">
        <v>45350</v>
      </c>
      <c r="D7468">
        <v>83595</v>
      </c>
      <c r="E7468">
        <v>20232024</v>
      </c>
      <c r="F7468" t="s">
        <v>372</v>
      </c>
      <c r="G7468" t="s">
        <v>233</v>
      </c>
      <c r="H7468">
        <v>11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 t="s">
        <v>19</v>
      </c>
      <c r="P7468" t="str">
        <f>UPPER(Table1[[#This Row],[Venue]])</f>
        <v>HOME</v>
      </c>
    </row>
    <row r="7469" spans="1:16" hidden="1" x14ac:dyDescent="0.45">
      <c r="A7469">
        <v>40052926</v>
      </c>
      <c r="B7469" t="s">
        <v>542</v>
      </c>
      <c r="C7469">
        <v>45350</v>
      </c>
      <c r="D7469">
        <v>83595</v>
      </c>
      <c r="E7469">
        <v>20232024</v>
      </c>
      <c r="F7469" t="s">
        <v>372</v>
      </c>
      <c r="G7469" t="s">
        <v>197</v>
      </c>
      <c r="H7469">
        <v>15</v>
      </c>
      <c r="I7469">
        <v>0</v>
      </c>
      <c r="J7469">
        <v>0</v>
      </c>
      <c r="K7469">
        <v>1</v>
      </c>
      <c r="L7469">
        <v>0</v>
      </c>
      <c r="M7469">
        <v>0</v>
      </c>
      <c r="N7469">
        <v>0</v>
      </c>
      <c r="O7469" t="s">
        <v>19</v>
      </c>
      <c r="P7469" t="str">
        <f>UPPER(Table1[[#This Row],[Venue]])</f>
        <v>HOME</v>
      </c>
    </row>
    <row r="7470" spans="1:16" hidden="1" x14ac:dyDescent="0.45">
      <c r="A7470">
        <v>40052926</v>
      </c>
      <c r="B7470" t="s">
        <v>542</v>
      </c>
      <c r="C7470">
        <v>45350</v>
      </c>
      <c r="D7470">
        <v>83595</v>
      </c>
      <c r="E7470">
        <v>20232024</v>
      </c>
      <c r="F7470" t="s">
        <v>372</v>
      </c>
      <c r="G7470" t="s">
        <v>482</v>
      </c>
      <c r="H7470">
        <v>17</v>
      </c>
      <c r="I7470">
        <v>1</v>
      </c>
      <c r="J7470">
        <v>1</v>
      </c>
      <c r="K7470">
        <v>1</v>
      </c>
      <c r="L7470">
        <v>0</v>
      </c>
      <c r="M7470">
        <v>0</v>
      </c>
      <c r="N7470">
        <v>0</v>
      </c>
      <c r="O7470" t="s">
        <v>19</v>
      </c>
      <c r="P7470" t="str">
        <f>UPPER(Table1[[#This Row],[Venue]])</f>
        <v>HOME</v>
      </c>
    </row>
    <row r="7471" spans="1:16" hidden="1" x14ac:dyDescent="0.45">
      <c r="A7471">
        <v>40052926</v>
      </c>
      <c r="B7471" t="s">
        <v>542</v>
      </c>
      <c r="C7471">
        <v>45350</v>
      </c>
      <c r="D7471">
        <v>83595</v>
      </c>
      <c r="E7471">
        <v>20232024</v>
      </c>
      <c r="F7471" t="s">
        <v>372</v>
      </c>
      <c r="G7471" t="s">
        <v>287</v>
      </c>
      <c r="H7471">
        <v>22</v>
      </c>
      <c r="I7471">
        <v>2</v>
      </c>
      <c r="J7471">
        <v>0</v>
      </c>
      <c r="K7471">
        <v>1</v>
      </c>
      <c r="L7471">
        <v>2</v>
      </c>
      <c r="M7471">
        <v>0</v>
      </c>
      <c r="N7471">
        <v>2</v>
      </c>
      <c r="O7471" t="s">
        <v>19</v>
      </c>
      <c r="P7471" t="str">
        <f>UPPER(Table1[[#This Row],[Venue]])</f>
        <v>HOME</v>
      </c>
    </row>
    <row r="7472" spans="1:16" hidden="1" x14ac:dyDescent="0.45">
      <c r="A7472">
        <v>40052926</v>
      </c>
      <c r="B7472" t="s">
        <v>542</v>
      </c>
      <c r="C7472">
        <v>45350</v>
      </c>
      <c r="D7472">
        <v>83595</v>
      </c>
      <c r="E7472">
        <v>20232024</v>
      </c>
      <c r="F7472" t="s">
        <v>372</v>
      </c>
      <c r="G7472" t="s">
        <v>436</v>
      </c>
      <c r="H7472">
        <v>23</v>
      </c>
      <c r="I7472">
        <v>0</v>
      </c>
      <c r="J7472">
        <v>0</v>
      </c>
      <c r="K7472">
        <v>1</v>
      </c>
      <c r="L7472">
        <v>0</v>
      </c>
      <c r="M7472">
        <v>0</v>
      </c>
      <c r="N7472">
        <v>0</v>
      </c>
      <c r="O7472" t="s">
        <v>19</v>
      </c>
      <c r="P7472" t="str">
        <f>UPPER(Table1[[#This Row],[Venue]])</f>
        <v>HOME</v>
      </c>
    </row>
    <row r="7473" spans="1:16" hidden="1" x14ac:dyDescent="0.45">
      <c r="A7473">
        <v>40052926</v>
      </c>
      <c r="B7473" t="s">
        <v>542</v>
      </c>
      <c r="C7473">
        <v>45350</v>
      </c>
      <c r="D7473">
        <v>83595</v>
      </c>
      <c r="E7473">
        <v>20232024</v>
      </c>
      <c r="F7473" t="s">
        <v>372</v>
      </c>
      <c r="G7473" t="s">
        <v>260</v>
      </c>
      <c r="H7473">
        <v>24</v>
      </c>
      <c r="I7473">
        <v>0</v>
      </c>
      <c r="J7473">
        <v>0</v>
      </c>
      <c r="K7473">
        <v>1</v>
      </c>
      <c r="L7473">
        <v>0</v>
      </c>
      <c r="M7473">
        <v>0</v>
      </c>
      <c r="N7473">
        <v>0</v>
      </c>
      <c r="O7473" t="s">
        <v>19</v>
      </c>
      <c r="P7473" t="str">
        <f>UPPER(Table1[[#This Row],[Venue]])</f>
        <v>HOME</v>
      </c>
    </row>
    <row r="7474" spans="1:16" hidden="1" x14ac:dyDescent="0.45">
      <c r="A7474">
        <v>40052926</v>
      </c>
      <c r="B7474" t="s">
        <v>542</v>
      </c>
      <c r="C7474">
        <v>45350</v>
      </c>
      <c r="D7474">
        <v>83595</v>
      </c>
      <c r="E7474">
        <v>20232024</v>
      </c>
      <c r="F7474" t="s">
        <v>372</v>
      </c>
      <c r="G7474" t="s">
        <v>582</v>
      </c>
      <c r="H7474">
        <v>26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 t="s">
        <v>19</v>
      </c>
      <c r="P7474" t="str">
        <f>UPPER(Table1[[#This Row],[Venue]])</f>
        <v>HOME</v>
      </c>
    </row>
    <row r="7475" spans="1:16" hidden="1" x14ac:dyDescent="0.45">
      <c r="A7475">
        <v>40052926</v>
      </c>
      <c r="B7475" t="s">
        <v>542</v>
      </c>
      <c r="C7475">
        <v>45350</v>
      </c>
      <c r="D7475">
        <v>83595</v>
      </c>
      <c r="E7475">
        <v>20232024</v>
      </c>
      <c r="F7475" t="s">
        <v>372</v>
      </c>
      <c r="G7475" t="s">
        <v>481</v>
      </c>
      <c r="H7475">
        <v>27</v>
      </c>
      <c r="I7475">
        <v>0</v>
      </c>
      <c r="J7475">
        <v>0</v>
      </c>
      <c r="K7475">
        <v>1</v>
      </c>
      <c r="L7475">
        <v>0</v>
      </c>
      <c r="M7475">
        <v>0</v>
      </c>
      <c r="N7475">
        <v>0</v>
      </c>
      <c r="O7475" t="s">
        <v>19</v>
      </c>
      <c r="P7475" t="str">
        <f>UPPER(Table1[[#This Row],[Venue]])</f>
        <v>HOME</v>
      </c>
    </row>
    <row r="7476" spans="1:16" hidden="1" x14ac:dyDescent="0.45">
      <c r="A7476">
        <v>40052926</v>
      </c>
      <c r="B7476" t="s">
        <v>542</v>
      </c>
      <c r="C7476">
        <v>45350</v>
      </c>
      <c r="D7476">
        <v>83595</v>
      </c>
      <c r="E7476">
        <v>20232024</v>
      </c>
      <c r="F7476" t="s">
        <v>372</v>
      </c>
      <c r="G7476" t="s">
        <v>423</v>
      </c>
      <c r="H7476">
        <v>44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 t="s">
        <v>19</v>
      </c>
      <c r="P7476" t="str">
        <f>UPPER(Table1[[#This Row],[Venue]])</f>
        <v>HOME</v>
      </c>
    </row>
    <row r="7477" spans="1:16" hidden="1" x14ac:dyDescent="0.45">
      <c r="A7477">
        <v>40052926</v>
      </c>
      <c r="B7477" t="s">
        <v>542</v>
      </c>
      <c r="C7477">
        <v>45350</v>
      </c>
      <c r="D7477">
        <v>83595</v>
      </c>
      <c r="E7477">
        <v>20232024</v>
      </c>
      <c r="F7477" t="s">
        <v>372</v>
      </c>
      <c r="G7477" t="s">
        <v>205</v>
      </c>
      <c r="H7477">
        <v>63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 t="s">
        <v>19</v>
      </c>
      <c r="P7477" t="str">
        <f>UPPER(Table1[[#This Row],[Venue]])</f>
        <v>HOME</v>
      </c>
    </row>
    <row r="7478" spans="1:16" hidden="1" x14ac:dyDescent="0.45">
      <c r="A7478">
        <v>40052926</v>
      </c>
      <c r="B7478" t="s">
        <v>542</v>
      </c>
      <c r="C7478">
        <v>45350</v>
      </c>
      <c r="D7478">
        <v>83595</v>
      </c>
      <c r="E7478">
        <v>20232024</v>
      </c>
      <c r="F7478" t="s">
        <v>372</v>
      </c>
      <c r="G7478" t="s">
        <v>206</v>
      </c>
      <c r="H7478">
        <v>64</v>
      </c>
      <c r="I7478">
        <v>1</v>
      </c>
      <c r="J7478">
        <v>0</v>
      </c>
      <c r="K7478">
        <v>1</v>
      </c>
      <c r="L7478">
        <v>1</v>
      </c>
      <c r="M7478">
        <v>0</v>
      </c>
      <c r="N7478">
        <v>2</v>
      </c>
      <c r="O7478" t="s">
        <v>19</v>
      </c>
      <c r="P7478" t="str">
        <f>UPPER(Table1[[#This Row],[Venue]])</f>
        <v>HOME</v>
      </c>
    </row>
    <row r="7479" spans="1:16" hidden="1" x14ac:dyDescent="0.45">
      <c r="A7479">
        <v>40052926</v>
      </c>
      <c r="B7479" t="s">
        <v>542</v>
      </c>
      <c r="C7479">
        <v>45350</v>
      </c>
      <c r="D7479">
        <v>83595</v>
      </c>
      <c r="E7479">
        <v>20232024</v>
      </c>
      <c r="F7479" t="s">
        <v>372</v>
      </c>
      <c r="G7479" t="s">
        <v>207</v>
      </c>
      <c r="H7479">
        <v>71</v>
      </c>
      <c r="I7479">
        <v>3</v>
      </c>
      <c r="J7479">
        <v>3</v>
      </c>
      <c r="K7479">
        <v>1</v>
      </c>
      <c r="L7479">
        <v>0</v>
      </c>
      <c r="M7479">
        <v>0</v>
      </c>
      <c r="N7479">
        <v>0</v>
      </c>
      <c r="O7479" t="s">
        <v>19</v>
      </c>
      <c r="P7479" t="str">
        <f>UPPER(Table1[[#This Row],[Venue]])</f>
        <v>HOME</v>
      </c>
    </row>
    <row r="7480" spans="1:16" hidden="1" x14ac:dyDescent="0.45">
      <c r="A7480">
        <v>40052926</v>
      </c>
      <c r="B7480" t="s">
        <v>542</v>
      </c>
      <c r="C7480">
        <v>45350</v>
      </c>
      <c r="D7480">
        <v>83595</v>
      </c>
      <c r="E7480">
        <v>20232024</v>
      </c>
      <c r="F7480" t="s">
        <v>372</v>
      </c>
      <c r="G7480" t="s">
        <v>156</v>
      </c>
      <c r="H7480">
        <v>77</v>
      </c>
      <c r="I7480">
        <v>0</v>
      </c>
      <c r="J7480">
        <v>0</v>
      </c>
      <c r="K7480">
        <v>1</v>
      </c>
      <c r="L7480">
        <v>0</v>
      </c>
      <c r="M7480">
        <v>0</v>
      </c>
      <c r="N7480">
        <v>2</v>
      </c>
      <c r="O7480" t="s">
        <v>19</v>
      </c>
      <c r="P7480" t="str">
        <f>UPPER(Table1[[#This Row],[Venue]])</f>
        <v>HOME</v>
      </c>
    </row>
    <row r="7481" spans="1:16" hidden="1" x14ac:dyDescent="0.45">
      <c r="A7481">
        <v>40052926</v>
      </c>
      <c r="B7481" t="s">
        <v>542</v>
      </c>
      <c r="C7481">
        <v>45350</v>
      </c>
      <c r="D7481">
        <v>83595</v>
      </c>
      <c r="E7481">
        <v>20232024</v>
      </c>
      <c r="F7481" t="s">
        <v>372</v>
      </c>
      <c r="G7481" t="s">
        <v>198</v>
      </c>
      <c r="H7481">
        <v>86</v>
      </c>
      <c r="I7481">
        <v>0</v>
      </c>
      <c r="J7481">
        <v>0</v>
      </c>
      <c r="K7481">
        <v>1</v>
      </c>
      <c r="L7481">
        <v>0</v>
      </c>
      <c r="M7481">
        <v>0</v>
      </c>
      <c r="N7481">
        <v>0</v>
      </c>
      <c r="O7481" t="s">
        <v>19</v>
      </c>
      <c r="P7481" t="str">
        <f>UPPER(Table1[[#This Row],[Venue]])</f>
        <v>HOME</v>
      </c>
    </row>
    <row r="7482" spans="1:16" hidden="1" x14ac:dyDescent="0.45">
      <c r="A7482">
        <v>40052926</v>
      </c>
      <c r="B7482" t="s">
        <v>542</v>
      </c>
      <c r="C7482">
        <v>45350</v>
      </c>
      <c r="D7482">
        <v>83595</v>
      </c>
      <c r="E7482">
        <v>20232024</v>
      </c>
      <c r="F7482" t="s">
        <v>372</v>
      </c>
      <c r="G7482" t="s">
        <v>211</v>
      </c>
      <c r="H7482">
        <v>92</v>
      </c>
      <c r="I7482">
        <v>5</v>
      </c>
      <c r="J7482">
        <v>2</v>
      </c>
      <c r="K7482">
        <v>1</v>
      </c>
      <c r="L7482">
        <v>3</v>
      </c>
      <c r="M7482">
        <v>0</v>
      </c>
      <c r="N7482">
        <v>0</v>
      </c>
      <c r="O7482" t="s">
        <v>19</v>
      </c>
      <c r="P7482" t="str">
        <f>UPPER(Table1[[#This Row],[Venue]])</f>
        <v>HOME</v>
      </c>
    </row>
    <row r="7483" spans="1:16" hidden="1" x14ac:dyDescent="0.45">
      <c r="A7483">
        <v>40052926</v>
      </c>
      <c r="B7483" t="s">
        <v>542</v>
      </c>
      <c r="C7483">
        <v>45350</v>
      </c>
      <c r="D7483">
        <v>83595</v>
      </c>
      <c r="E7483">
        <v>20232024</v>
      </c>
      <c r="F7483" t="s">
        <v>372</v>
      </c>
      <c r="G7483" t="s">
        <v>352</v>
      </c>
      <c r="H7483">
        <v>10</v>
      </c>
      <c r="I7483">
        <v>0</v>
      </c>
      <c r="J7483">
        <v>0</v>
      </c>
      <c r="K7483">
        <v>1</v>
      </c>
      <c r="L7483">
        <v>0</v>
      </c>
      <c r="M7483">
        <v>0</v>
      </c>
      <c r="N7483">
        <v>0</v>
      </c>
      <c r="O7483" t="s">
        <v>40</v>
      </c>
      <c r="P7483" t="str">
        <f>UPPER(Table1[[#This Row],[Venue]])</f>
        <v>AWAY</v>
      </c>
    </row>
    <row r="7484" spans="1:16" hidden="1" x14ac:dyDescent="0.45">
      <c r="A7484">
        <v>40052926</v>
      </c>
      <c r="B7484" t="s">
        <v>542</v>
      </c>
      <c r="C7484">
        <v>45350</v>
      </c>
      <c r="D7484">
        <v>83595</v>
      </c>
      <c r="E7484">
        <v>20232024</v>
      </c>
      <c r="F7484" t="s">
        <v>372</v>
      </c>
      <c r="G7484" t="s">
        <v>558</v>
      </c>
      <c r="H7484">
        <v>15</v>
      </c>
      <c r="I7484">
        <v>0</v>
      </c>
      <c r="J7484">
        <v>0</v>
      </c>
      <c r="K7484">
        <v>1</v>
      </c>
      <c r="L7484">
        <v>0</v>
      </c>
      <c r="M7484">
        <v>0</v>
      </c>
      <c r="N7484">
        <v>0</v>
      </c>
      <c r="O7484" t="s">
        <v>40</v>
      </c>
      <c r="P7484" t="str">
        <f>UPPER(Table1[[#This Row],[Venue]])</f>
        <v>AWAY</v>
      </c>
    </row>
    <row r="7485" spans="1:16" hidden="1" x14ac:dyDescent="0.45">
      <c r="A7485">
        <v>40052926</v>
      </c>
      <c r="B7485" t="s">
        <v>542</v>
      </c>
      <c r="C7485">
        <v>45350</v>
      </c>
      <c r="D7485">
        <v>83595</v>
      </c>
      <c r="E7485">
        <v>20232024</v>
      </c>
      <c r="F7485" t="s">
        <v>372</v>
      </c>
      <c r="G7485" t="s">
        <v>473</v>
      </c>
      <c r="H7485">
        <v>16</v>
      </c>
      <c r="I7485">
        <v>1</v>
      </c>
      <c r="J7485">
        <v>1</v>
      </c>
      <c r="K7485">
        <v>1</v>
      </c>
      <c r="L7485">
        <v>0</v>
      </c>
      <c r="M7485">
        <v>0</v>
      </c>
      <c r="N7485">
        <v>2</v>
      </c>
      <c r="O7485" t="s">
        <v>40</v>
      </c>
      <c r="P7485" t="str">
        <f>UPPER(Table1[[#This Row],[Venue]])</f>
        <v>AWAY</v>
      </c>
    </row>
    <row r="7486" spans="1:16" hidden="1" x14ac:dyDescent="0.45">
      <c r="A7486">
        <v>40052926</v>
      </c>
      <c r="B7486" t="s">
        <v>542</v>
      </c>
      <c r="C7486">
        <v>45350</v>
      </c>
      <c r="D7486">
        <v>83595</v>
      </c>
      <c r="E7486">
        <v>20232024</v>
      </c>
      <c r="F7486" t="s">
        <v>372</v>
      </c>
      <c r="G7486" t="s">
        <v>474</v>
      </c>
      <c r="H7486">
        <v>20</v>
      </c>
      <c r="I7486">
        <v>1</v>
      </c>
      <c r="J7486">
        <v>1</v>
      </c>
      <c r="K7486">
        <v>1</v>
      </c>
      <c r="L7486">
        <v>0</v>
      </c>
      <c r="M7486">
        <v>0</v>
      </c>
      <c r="N7486">
        <v>0</v>
      </c>
      <c r="O7486" t="s">
        <v>40</v>
      </c>
      <c r="P7486" t="str">
        <f>UPPER(Table1[[#This Row],[Venue]])</f>
        <v>AWAY</v>
      </c>
    </row>
    <row r="7487" spans="1:16" hidden="1" x14ac:dyDescent="0.45">
      <c r="A7487">
        <v>40052926</v>
      </c>
      <c r="B7487" t="s">
        <v>542</v>
      </c>
      <c r="C7487">
        <v>45350</v>
      </c>
      <c r="D7487">
        <v>83595</v>
      </c>
      <c r="E7487">
        <v>20232024</v>
      </c>
      <c r="F7487" t="s">
        <v>372</v>
      </c>
      <c r="G7487" t="s">
        <v>540</v>
      </c>
      <c r="H7487">
        <v>21</v>
      </c>
      <c r="I7487">
        <v>2</v>
      </c>
      <c r="J7487">
        <v>0</v>
      </c>
      <c r="K7487">
        <v>1</v>
      </c>
      <c r="L7487">
        <v>2</v>
      </c>
      <c r="M7487">
        <v>0</v>
      </c>
      <c r="N7487">
        <v>0</v>
      </c>
      <c r="O7487" t="s">
        <v>40</v>
      </c>
      <c r="P7487" t="str">
        <f>UPPER(Table1[[#This Row],[Venue]])</f>
        <v>AWAY</v>
      </c>
    </row>
    <row r="7488" spans="1:16" hidden="1" x14ac:dyDescent="0.45">
      <c r="A7488">
        <v>40052926</v>
      </c>
      <c r="B7488" t="s">
        <v>542</v>
      </c>
      <c r="C7488">
        <v>45350</v>
      </c>
      <c r="D7488">
        <v>83595</v>
      </c>
      <c r="E7488">
        <v>20232024</v>
      </c>
      <c r="F7488" t="s">
        <v>372</v>
      </c>
      <c r="G7488" t="s">
        <v>524</v>
      </c>
      <c r="H7488">
        <v>24</v>
      </c>
      <c r="I7488">
        <v>0</v>
      </c>
      <c r="J7488">
        <v>0</v>
      </c>
      <c r="K7488">
        <v>1</v>
      </c>
      <c r="L7488">
        <v>0</v>
      </c>
      <c r="M7488">
        <v>0</v>
      </c>
      <c r="N7488">
        <v>0</v>
      </c>
      <c r="O7488" t="s">
        <v>40</v>
      </c>
      <c r="P7488" t="str">
        <f>UPPER(Table1[[#This Row],[Venue]])</f>
        <v>AWAY</v>
      </c>
    </row>
    <row r="7489" spans="1:16" hidden="1" x14ac:dyDescent="0.45">
      <c r="A7489">
        <v>40052926</v>
      </c>
      <c r="B7489" t="s">
        <v>542</v>
      </c>
      <c r="C7489">
        <v>45350</v>
      </c>
      <c r="D7489">
        <v>83595</v>
      </c>
      <c r="E7489">
        <v>20232024</v>
      </c>
      <c r="F7489" t="s">
        <v>372</v>
      </c>
      <c r="G7489" t="s">
        <v>383</v>
      </c>
      <c r="H7489">
        <v>26</v>
      </c>
      <c r="I7489">
        <v>0</v>
      </c>
      <c r="J7489">
        <v>0</v>
      </c>
      <c r="K7489">
        <v>1</v>
      </c>
      <c r="L7489">
        <v>0</v>
      </c>
      <c r="M7489">
        <v>0</v>
      </c>
      <c r="N7489">
        <v>0</v>
      </c>
      <c r="O7489" t="s">
        <v>40</v>
      </c>
      <c r="P7489" t="str">
        <f>UPPER(Table1[[#This Row],[Venue]])</f>
        <v>AWAY</v>
      </c>
    </row>
    <row r="7490" spans="1:16" hidden="1" x14ac:dyDescent="0.45">
      <c r="A7490">
        <v>40052926</v>
      </c>
      <c r="B7490" t="s">
        <v>542</v>
      </c>
      <c r="C7490">
        <v>45350</v>
      </c>
      <c r="D7490">
        <v>83595</v>
      </c>
      <c r="E7490">
        <v>20232024</v>
      </c>
      <c r="F7490" t="s">
        <v>372</v>
      </c>
      <c r="G7490" t="s">
        <v>477</v>
      </c>
      <c r="H7490">
        <v>71</v>
      </c>
      <c r="I7490">
        <v>1</v>
      </c>
      <c r="J7490">
        <v>1</v>
      </c>
      <c r="K7490">
        <v>1</v>
      </c>
      <c r="L7490">
        <v>0</v>
      </c>
      <c r="M7490">
        <v>0</v>
      </c>
      <c r="N7490">
        <v>0</v>
      </c>
      <c r="O7490" t="s">
        <v>40</v>
      </c>
      <c r="P7490" t="str">
        <f>UPPER(Table1[[#This Row],[Venue]])</f>
        <v>AWAY</v>
      </c>
    </row>
    <row r="7491" spans="1:16" hidden="1" x14ac:dyDescent="0.45">
      <c r="A7491">
        <v>40052926</v>
      </c>
      <c r="B7491" t="s">
        <v>542</v>
      </c>
      <c r="C7491">
        <v>45350</v>
      </c>
      <c r="D7491">
        <v>83595</v>
      </c>
      <c r="E7491">
        <v>20232024</v>
      </c>
      <c r="F7491" t="s">
        <v>372</v>
      </c>
      <c r="G7491" t="s">
        <v>478</v>
      </c>
      <c r="H7491">
        <v>78</v>
      </c>
      <c r="I7491">
        <v>1</v>
      </c>
      <c r="J7491">
        <v>0</v>
      </c>
      <c r="K7491">
        <v>1</v>
      </c>
      <c r="L7491">
        <v>1</v>
      </c>
      <c r="M7491">
        <v>0</v>
      </c>
      <c r="N7491">
        <v>4</v>
      </c>
      <c r="O7491" t="s">
        <v>40</v>
      </c>
      <c r="P7491" t="str">
        <f>UPPER(Table1[[#This Row],[Venue]])</f>
        <v>AWAY</v>
      </c>
    </row>
    <row r="7492" spans="1:16" hidden="1" x14ac:dyDescent="0.45">
      <c r="A7492">
        <v>40052926</v>
      </c>
      <c r="B7492" t="s">
        <v>542</v>
      </c>
      <c r="C7492">
        <v>45350</v>
      </c>
      <c r="D7492">
        <v>83595</v>
      </c>
      <c r="E7492">
        <v>20232024</v>
      </c>
      <c r="F7492" t="s">
        <v>372</v>
      </c>
      <c r="G7492" t="s">
        <v>526</v>
      </c>
      <c r="H7492">
        <v>81</v>
      </c>
      <c r="I7492">
        <v>1</v>
      </c>
      <c r="J7492">
        <v>0</v>
      </c>
      <c r="K7492">
        <v>1</v>
      </c>
      <c r="L7492">
        <v>1</v>
      </c>
      <c r="M7492">
        <v>0</v>
      </c>
      <c r="N7492">
        <v>0</v>
      </c>
      <c r="O7492" t="s">
        <v>40</v>
      </c>
      <c r="P7492" t="str">
        <f>UPPER(Table1[[#This Row],[Venue]])</f>
        <v>AWAY</v>
      </c>
    </row>
    <row r="7493" spans="1:16" hidden="1" x14ac:dyDescent="0.45">
      <c r="A7493">
        <v>40052926</v>
      </c>
      <c r="B7493" t="s">
        <v>542</v>
      </c>
      <c r="C7493">
        <v>45350</v>
      </c>
      <c r="D7493">
        <v>83595</v>
      </c>
      <c r="E7493">
        <v>20232024</v>
      </c>
      <c r="F7493" t="s">
        <v>372</v>
      </c>
      <c r="G7493" t="s">
        <v>209</v>
      </c>
      <c r="H7493">
        <v>88</v>
      </c>
      <c r="I7493">
        <v>0</v>
      </c>
      <c r="J7493">
        <v>0</v>
      </c>
      <c r="K7493">
        <v>1</v>
      </c>
      <c r="L7493">
        <v>0</v>
      </c>
      <c r="M7493">
        <v>0</v>
      </c>
      <c r="N7493">
        <v>0</v>
      </c>
      <c r="O7493" t="s">
        <v>40</v>
      </c>
      <c r="P7493" t="str">
        <f>UPPER(Table1[[#This Row],[Venue]])</f>
        <v>AWAY</v>
      </c>
    </row>
    <row r="7494" spans="1:16" hidden="1" x14ac:dyDescent="0.45">
      <c r="A7494">
        <v>40052926</v>
      </c>
      <c r="B7494" t="s">
        <v>542</v>
      </c>
      <c r="C7494">
        <v>45350</v>
      </c>
      <c r="D7494">
        <v>83595</v>
      </c>
      <c r="E7494">
        <v>20232024</v>
      </c>
      <c r="F7494" t="s">
        <v>372</v>
      </c>
      <c r="G7494" t="s">
        <v>421</v>
      </c>
      <c r="H7494">
        <v>89</v>
      </c>
      <c r="I7494">
        <v>1</v>
      </c>
      <c r="J7494">
        <v>0</v>
      </c>
      <c r="K7494">
        <v>1</v>
      </c>
      <c r="L7494">
        <v>1</v>
      </c>
      <c r="M7494">
        <v>0</v>
      </c>
      <c r="N7494">
        <v>0</v>
      </c>
      <c r="O7494" t="s">
        <v>40</v>
      </c>
      <c r="P7494" t="str">
        <f>UPPER(Table1[[#This Row],[Venue]])</f>
        <v>AWAY</v>
      </c>
    </row>
    <row r="7495" spans="1:16" hidden="1" x14ac:dyDescent="0.45">
      <c r="A7495">
        <v>40052926</v>
      </c>
      <c r="B7495" t="s">
        <v>542</v>
      </c>
      <c r="C7495">
        <v>45350</v>
      </c>
      <c r="D7495">
        <v>83595</v>
      </c>
      <c r="E7495">
        <v>20232024</v>
      </c>
      <c r="F7495" t="s">
        <v>372</v>
      </c>
      <c r="G7495" t="s">
        <v>479</v>
      </c>
      <c r="H7495">
        <v>90</v>
      </c>
      <c r="I7495">
        <v>0</v>
      </c>
      <c r="J7495">
        <v>0</v>
      </c>
      <c r="K7495">
        <v>1</v>
      </c>
      <c r="L7495">
        <v>0</v>
      </c>
      <c r="M7495">
        <v>0</v>
      </c>
      <c r="N7495">
        <v>0</v>
      </c>
      <c r="O7495" t="s">
        <v>40</v>
      </c>
      <c r="P7495" t="str">
        <f>UPPER(Table1[[#This Row],[Venue]])</f>
        <v>AWAY</v>
      </c>
    </row>
    <row r="7496" spans="1:16" hidden="1" x14ac:dyDescent="0.45">
      <c r="A7496">
        <v>40052926</v>
      </c>
      <c r="B7496" t="s">
        <v>542</v>
      </c>
      <c r="C7496">
        <v>45350</v>
      </c>
      <c r="D7496">
        <v>83595</v>
      </c>
      <c r="E7496">
        <v>20232024</v>
      </c>
      <c r="F7496" t="s">
        <v>372</v>
      </c>
      <c r="G7496" t="s">
        <v>527</v>
      </c>
      <c r="H7496">
        <v>93</v>
      </c>
      <c r="I7496">
        <v>0</v>
      </c>
      <c r="J7496">
        <v>0</v>
      </c>
      <c r="K7496">
        <v>1</v>
      </c>
      <c r="L7496">
        <v>0</v>
      </c>
      <c r="M7496">
        <v>0</v>
      </c>
      <c r="N7496">
        <v>0</v>
      </c>
      <c r="O7496" t="s">
        <v>40</v>
      </c>
      <c r="P7496" t="str">
        <f>UPPER(Table1[[#This Row],[Venue]])</f>
        <v>AWAY</v>
      </c>
    </row>
    <row r="7497" spans="1:16" hidden="1" x14ac:dyDescent="0.45">
      <c r="A7497">
        <v>40052963</v>
      </c>
      <c r="B7497" t="s">
        <v>273</v>
      </c>
      <c r="C7497">
        <v>45350</v>
      </c>
      <c r="D7497">
        <v>83632</v>
      </c>
      <c r="E7497">
        <v>20232024</v>
      </c>
      <c r="F7497" t="s">
        <v>418</v>
      </c>
      <c r="G7497" t="s">
        <v>20</v>
      </c>
      <c r="H7497">
        <v>5</v>
      </c>
      <c r="I7497">
        <v>0</v>
      </c>
      <c r="J7497">
        <v>0</v>
      </c>
      <c r="K7497">
        <v>1</v>
      </c>
      <c r="L7497">
        <v>0</v>
      </c>
      <c r="M7497">
        <v>0</v>
      </c>
      <c r="N7497">
        <v>0</v>
      </c>
      <c r="O7497" t="s">
        <v>19</v>
      </c>
      <c r="P7497" t="str">
        <f>UPPER(Table1[[#This Row],[Venue]])</f>
        <v>HOME</v>
      </c>
    </row>
    <row r="7498" spans="1:16" hidden="1" x14ac:dyDescent="0.45">
      <c r="A7498">
        <v>40052963</v>
      </c>
      <c r="B7498" t="s">
        <v>273</v>
      </c>
      <c r="C7498">
        <v>45350</v>
      </c>
      <c r="D7498">
        <v>83632</v>
      </c>
      <c r="E7498">
        <v>20232024</v>
      </c>
      <c r="F7498" t="s">
        <v>418</v>
      </c>
      <c r="G7498" t="s">
        <v>565</v>
      </c>
      <c r="H7498">
        <v>7</v>
      </c>
      <c r="I7498">
        <v>0</v>
      </c>
      <c r="J7498">
        <v>0</v>
      </c>
      <c r="K7498">
        <v>1</v>
      </c>
      <c r="L7498">
        <v>0</v>
      </c>
      <c r="M7498">
        <v>0</v>
      </c>
      <c r="N7498">
        <v>0</v>
      </c>
      <c r="O7498" t="s">
        <v>19</v>
      </c>
      <c r="P7498" t="str">
        <f>UPPER(Table1[[#This Row],[Venue]])</f>
        <v>HOME</v>
      </c>
    </row>
    <row r="7499" spans="1:16" hidden="1" x14ac:dyDescent="0.45">
      <c r="A7499">
        <v>40052963</v>
      </c>
      <c r="B7499" t="s">
        <v>273</v>
      </c>
      <c r="C7499">
        <v>45350</v>
      </c>
      <c r="D7499">
        <v>83632</v>
      </c>
      <c r="E7499">
        <v>20232024</v>
      </c>
      <c r="F7499" t="s">
        <v>418</v>
      </c>
      <c r="G7499" t="s">
        <v>329</v>
      </c>
      <c r="H7499">
        <v>8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 t="s">
        <v>19</v>
      </c>
      <c r="P7499" t="str">
        <f>UPPER(Table1[[#This Row],[Venue]])</f>
        <v>HOME</v>
      </c>
    </row>
    <row r="7500" spans="1:16" hidden="1" x14ac:dyDescent="0.45">
      <c r="A7500">
        <v>40052963</v>
      </c>
      <c r="B7500" t="s">
        <v>273</v>
      </c>
      <c r="C7500">
        <v>45350</v>
      </c>
      <c r="D7500">
        <v>83632</v>
      </c>
      <c r="E7500">
        <v>20232024</v>
      </c>
      <c r="F7500" t="s">
        <v>418</v>
      </c>
      <c r="G7500" t="s">
        <v>24</v>
      </c>
      <c r="H7500">
        <v>12</v>
      </c>
      <c r="I7500">
        <v>1</v>
      </c>
      <c r="J7500">
        <v>1</v>
      </c>
      <c r="K7500">
        <v>1</v>
      </c>
      <c r="L7500">
        <v>0</v>
      </c>
      <c r="M7500">
        <v>0</v>
      </c>
      <c r="N7500">
        <v>0</v>
      </c>
      <c r="O7500" t="s">
        <v>19</v>
      </c>
      <c r="P7500" t="str">
        <f>UPPER(Table1[[#This Row],[Venue]])</f>
        <v>HOME</v>
      </c>
    </row>
    <row r="7501" spans="1:16" hidden="1" x14ac:dyDescent="0.45">
      <c r="A7501">
        <v>40052963</v>
      </c>
      <c r="B7501" t="s">
        <v>273</v>
      </c>
      <c r="C7501">
        <v>45350</v>
      </c>
      <c r="D7501">
        <v>83632</v>
      </c>
      <c r="E7501">
        <v>20232024</v>
      </c>
      <c r="F7501" t="s">
        <v>418</v>
      </c>
      <c r="G7501" t="s">
        <v>597</v>
      </c>
      <c r="H7501">
        <v>13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0</v>
      </c>
      <c r="O7501" t="s">
        <v>19</v>
      </c>
      <c r="P7501" t="str">
        <f>UPPER(Table1[[#This Row],[Venue]])</f>
        <v>HOME</v>
      </c>
    </row>
    <row r="7502" spans="1:16" hidden="1" x14ac:dyDescent="0.45">
      <c r="A7502">
        <v>40052963</v>
      </c>
      <c r="B7502" t="s">
        <v>273</v>
      </c>
      <c r="C7502">
        <v>45350</v>
      </c>
      <c r="D7502">
        <v>83632</v>
      </c>
      <c r="E7502">
        <v>20232024</v>
      </c>
      <c r="F7502" t="s">
        <v>418</v>
      </c>
      <c r="G7502" t="s">
        <v>426</v>
      </c>
      <c r="H7502">
        <v>16</v>
      </c>
      <c r="I7502">
        <v>1</v>
      </c>
      <c r="J7502">
        <v>1</v>
      </c>
      <c r="K7502">
        <v>1</v>
      </c>
      <c r="L7502">
        <v>0</v>
      </c>
      <c r="M7502">
        <v>0</v>
      </c>
      <c r="N7502">
        <v>0</v>
      </c>
      <c r="O7502" t="s">
        <v>19</v>
      </c>
      <c r="P7502" t="str">
        <f>UPPER(Table1[[#This Row],[Venue]])</f>
        <v>HOME</v>
      </c>
    </row>
    <row r="7503" spans="1:16" hidden="1" x14ac:dyDescent="0.45">
      <c r="A7503">
        <v>40052963</v>
      </c>
      <c r="B7503" t="s">
        <v>273</v>
      </c>
      <c r="C7503">
        <v>45350</v>
      </c>
      <c r="D7503">
        <v>83632</v>
      </c>
      <c r="E7503">
        <v>20232024</v>
      </c>
      <c r="F7503" t="s">
        <v>418</v>
      </c>
      <c r="G7503" t="s">
        <v>442</v>
      </c>
      <c r="H7503">
        <v>17</v>
      </c>
      <c r="I7503">
        <v>0</v>
      </c>
      <c r="J7503">
        <v>0</v>
      </c>
      <c r="K7503">
        <v>1</v>
      </c>
      <c r="L7503">
        <v>0</v>
      </c>
      <c r="M7503">
        <v>0</v>
      </c>
      <c r="N7503">
        <v>0</v>
      </c>
      <c r="O7503" t="s">
        <v>19</v>
      </c>
      <c r="P7503" t="str">
        <f>UPPER(Table1[[#This Row],[Venue]])</f>
        <v>HOME</v>
      </c>
    </row>
    <row r="7504" spans="1:16" hidden="1" x14ac:dyDescent="0.45">
      <c r="A7504">
        <v>40052963</v>
      </c>
      <c r="B7504" t="s">
        <v>273</v>
      </c>
      <c r="C7504">
        <v>45350</v>
      </c>
      <c r="D7504">
        <v>83632</v>
      </c>
      <c r="E7504">
        <v>20232024</v>
      </c>
      <c r="F7504" t="s">
        <v>418</v>
      </c>
      <c r="G7504" t="s">
        <v>466</v>
      </c>
      <c r="H7504">
        <v>23</v>
      </c>
      <c r="I7504">
        <v>1</v>
      </c>
      <c r="J7504">
        <v>0</v>
      </c>
      <c r="K7504">
        <v>1</v>
      </c>
      <c r="L7504">
        <v>1</v>
      </c>
      <c r="M7504">
        <v>0</v>
      </c>
      <c r="N7504">
        <v>0</v>
      </c>
      <c r="O7504" t="s">
        <v>19</v>
      </c>
      <c r="P7504" t="str">
        <f>UPPER(Table1[[#This Row],[Venue]])</f>
        <v>HOME</v>
      </c>
    </row>
    <row r="7505" spans="1:16" hidden="1" x14ac:dyDescent="0.45">
      <c r="A7505">
        <v>40052963</v>
      </c>
      <c r="B7505" t="s">
        <v>273</v>
      </c>
      <c r="C7505">
        <v>45350</v>
      </c>
      <c r="D7505">
        <v>83632</v>
      </c>
      <c r="E7505">
        <v>20232024</v>
      </c>
      <c r="F7505" t="s">
        <v>418</v>
      </c>
      <c r="G7505" t="s">
        <v>192</v>
      </c>
      <c r="H7505">
        <v>32</v>
      </c>
      <c r="I7505">
        <v>3</v>
      </c>
      <c r="J7505">
        <v>2</v>
      </c>
      <c r="K7505">
        <v>1</v>
      </c>
      <c r="L7505">
        <v>1</v>
      </c>
      <c r="M7505">
        <v>0</v>
      </c>
      <c r="N7505">
        <v>0</v>
      </c>
      <c r="O7505" t="s">
        <v>19</v>
      </c>
      <c r="P7505" t="str">
        <f>UPPER(Table1[[#This Row],[Venue]])</f>
        <v>HOME</v>
      </c>
    </row>
    <row r="7506" spans="1:16" hidden="1" x14ac:dyDescent="0.45">
      <c r="A7506">
        <v>40052963</v>
      </c>
      <c r="B7506" t="s">
        <v>273</v>
      </c>
      <c r="C7506">
        <v>45350</v>
      </c>
      <c r="D7506">
        <v>83632</v>
      </c>
      <c r="E7506">
        <v>20232024</v>
      </c>
      <c r="F7506" t="s">
        <v>418</v>
      </c>
      <c r="G7506" t="s">
        <v>468</v>
      </c>
      <c r="H7506">
        <v>36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 t="s">
        <v>19</v>
      </c>
      <c r="P7506" t="str">
        <f>UPPER(Table1[[#This Row],[Venue]])</f>
        <v>HOME</v>
      </c>
    </row>
    <row r="7507" spans="1:16" hidden="1" x14ac:dyDescent="0.45">
      <c r="A7507">
        <v>40052963</v>
      </c>
      <c r="B7507" t="s">
        <v>273</v>
      </c>
      <c r="C7507">
        <v>45350</v>
      </c>
      <c r="D7507">
        <v>83632</v>
      </c>
      <c r="E7507">
        <v>20232024</v>
      </c>
      <c r="F7507" t="s">
        <v>418</v>
      </c>
      <c r="G7507" t="s">
        <v>426</v>
      </c>
      <c r="H7507">
        <v>37</v>
      </c>
      <c r="I7507">
        <v>0</v>
      </c>
      <c r="J7507">
        <v>0</v>
      </c>
      <c r="K7507">
        <v>1</v>
      </c>
      <c r="L7507">
        <v>0</v>
      </c>
      <c r="M7507">
        <v>0</v>
      </c>
      <c r="N7507">
        <v>0</v>
      </c>
      <c r="O7507" t="s">
        <v>19</v>
      </c>
      <c r="P7507" t="str">
        <f>UPPER(Table1[[#This Row],[Venue]])</f>
        <v>HOME</v>
      </c>
    </row>
    <row r="7508" spans="1:16" hidden="1" x14ac:dyDescent="0.45">
      <c r="A7508">
        <v>40052963</v>
      </c>
      <c r="B7508" t="s">
        <v>273</v>
      </c>
      <c r="C7508">
        <v>45350</v>
      </c>
      <c r="D7508">
        <v>83632</v>
      </c>
      <c r="E7508">
        <v>20232024</v>
      </c>
      <c r="F7508" t="s">
        <v>418</v>
      </c>
      <c r="G7508" t="s">
        <v>28</v>
      </c>
      <c r="H7508">
        <v>41</v>
      </c>
      <c r="I7508">
        <v>0</v>
      </c>
      <c r="J7508">
        <v>0</v>
      </c>
      <c r="K7508">
        <v>1</v>
      </c>
      <c r="L7508">
        <v>0</v>
      </c>
      <c r="M7508">
        <v>0</v>
      </c>
      <c r="N7508">
        <v>0</v>
      </c>
      <c r="O7508" t="s">
        <v>19</v>
      </c>
      <c r="P7508" t="str">
        <f>UPPER(Table1[[#This Row],[Venue]])</f>
        <v>HOME</v>
      </c>
    </row>
    <row r="7509" spans="1:16" hidden="1" x14ac:dyDescent="0.45">
      <c r="A7509">
        <v>40052963</v>
      </c>
      <c r="B7509" t="s">
        <v>273</v>
      </c>
      <c r="C7509">
        <v>45350</v>
      </c>
      <c r="D7509">
        <v>83632</v>
      </c>
      <c r="E7509">
        <v>20232024</v>
      </c>
      <c r="F7509" t="s">
        <v>418</v>
      </c>
      <c r="G7509" t="s">
        <v>29</v>
      </c>
      <c r="H7509">
        <v>44</v>
      </c>
      <c r="I7509">
        <v>1</v>
      </c>
      <c r="J7509">
        <v>0</v>
      </c>
      <c r="K7509">
        <v>1</v>
      </c>
      <c r="L7509">
        <v>1</v>
      </c>
      <c r="M7509">
        <v>0</v>
      </c>
      <c r="N7509">
        <v>0</v>
      </c>
      <c r="O7509" t="s">
        <v>19</v>
      </c>
      <c r="P7509" t="str">
        <f>UPPER(Table1[[#This Row],[Venue]])</f>
        <v>HOME</v>
      </c>
    </row>
    <row r="7510" spans="1:16" hidden="1" x14ac:dyDescent="0.45">
      <c r="A7510">
        <v>40052963</v>
      </c>
      <c r="B7510" t="s">
        <v>273</v>
      </c>
      <c r="C7510">
        <v>45350</v>
      </c>
      <c r="D7510">
        <v>83632</v>
      </c>
      <c r="E7510">
        <v>20232024</v>
      </c>
      <c r="F7510" t="s">
        <v>418</v>
      </c>
      <c r="G7510" t="s">
        <v>18</v>
      </c>
      <c r="H7510">
        <v>55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0</v>
      </c>
      <c r="O7510" t="s">
        <v>19</v>
      </c>
      <c r="P7510" t="str">
        <f>UPPER(Table1[[#This Row],[Venue]])</f>
        <v>HOME</v>
      </c>
    </row>
    <row r="7511" spans="1:16" hidden="1" x14ac:dyDescent="0.45">
      <c r="A7511">
        <v>40052963</v>
      </c>
      <c r="B7511" t="s">
        <v>273</v>
      </c>
      <c r="C7511">
        <v>45350</v>
      </c>
      <c r="D7511">
        <v>83632</v>
      </c>
      <c r="E7511">
        <v>20232024</v>
      </c>
      <c r="F7511" t="s">
        <v>418</v>
      </c>
      <c r="G7511" t="s">
        <v>31</v>
      </c>
      <c r="H7511">
        <v>56</v>
      </c>
      <c r="I7511">
        <v>0</v>
      </c>
      <c r="J7511">
        <v>0</v>
      </c>
      <c r="K7511">
        <v>1</v>
      </c>
      <c r="L7511">
        <v>0</v>
      </c>
      <c r="M7511">
        <v>0</v>
      </c>
      <c r="N7511">
        <v>0</v>
      </c>
      <c r="O7511" t="s">
        <v>19</v>
      </c>
      <c r="P7511" t="str">
        <f>UPPER(Table1[[#This Row],[Venue]])</f>
        <v>HOME</v>
      </c>
    </row>
    <row r="7512" spans="1:16" hidden="1" x14ac:dyDescent="0.45">
      <c r="A7512">
        <v>40052963</v>
      </c>
      <c r="B7512" t="s">
        <v>273</v>
      </c>
      <c r="C7512">
        <v>45350</v>
      </c>
      <c r="D7512">
        <v>83632</v>
      </c>
      <c r="E7512">
        <v>20232024</v>
      </c>
      <c r="F7512" t="s">
        <v>418</v>
      </c>
      <c r="G7512" t="s">
        <v>35</v>
      </c>
      <c r="H7512">
        <v>75</v>
      </c>
      <c r="I7512">
        <v>0</v>
      </c>
      <c r="J7512">
        <v>0</v>
      </c>
      <c r="K7512">
        <v>1</v>
      </c>
      <c r="L7512">
        <v>0</v>
      </c>
      <c r="M7512">
        <v>0</v>
      </c>
      <c r="N7512">
        <v>0</v>
      </c>
      <c r="O7512" t="s">
        <v>19</v>
      </c>
      <c r="P7512" t="str">
        <f>UPPER(Table1[[#This Row],[Venue]])</f>
        <v>HOME</v>
      </c>
    </row>
    <row r="7513" spans="1:16" hidden="1" x14ac:dyDescent="0.45">
      <c r="A7513">
        <v>40052963</v>
      </c>
      <c r="B7513" t="s">
        <v>273</v>
      </c>
      <c r="C7513">
        <v>45350</v>
      </c>
      <c r="D7513">
        <v>83632</v>
      </c>
      <c r="E7513">
        <v>20232024</v>
      </c>
      <c r="F7513" t="s">
        <v>418</v>
      </c>
      <c r="G7513" t="s">
        <v>36</v>
      </c>
      <c r="H7513">
        <v>87</v>
      </c>
      <c r="I7513">
        <v>1</v>
      </c>
      <c r="J7513">
        <v>0</v>
      </c>
      <c r="K7513">
        <v>1</v>
      </c>
      <c r="L7513">
        <v>1</v>
      </c>
      <c r="M7513">
        <v>0</v>
      </c>
      <c r="N7513">
        <v>0</v>
      </c>
      <c r="O7513" t="s">
        <v>19</v>
      </c>
      <c r="P7513" t="str">
        <f>UPPER(Table1[[#This Row],[Venue]])</f>
        <v>HOME</v>
      </c>
    </row>
    <row r="7514" spans="1:16" hidden="1" x14ac:dyDescent="0.45">
      <c r="A7514">
        <v>40052963</v>
      </c>
      <c r="B7514" t="s">
        <v>273</v>
      </c>
      <c r="C7514">
        <v>45350</v>
      </c>
      <c r="D7514">
        <v>83632</v>
      </c>
      <c r="E7514">
        <v>20232024</v>
      </c>
      <c r="F7514" t="s">
        <v>418</v>
      </c>
      <c r="G7514" t="s">
        <v>38</v>
      </c>
      <c r="H7514">
        <v>98</v>
      </c>
      <c r="I7514">
        <v>1</v>
      </c>
      <c r="J7514">
        <v>0</v>
      </c>
      <c r="K7514">
        <v>1</v>
      </c>
      <c r="L7514">
        <v>1</v>
      </c>
      <c r="M7514">
        <v>0</v>
      </c>
      <c r="N7514">
        <v>0</v>
      </c>
      <c r="O7514" t="s">
        <v>19</v>
      </c>
      <c r="P7514" t="str">
        <f>UPPER(Table1[[#This Row],[Venue]])</f>
        <v>HOME</v>
      </c>
    </row>
    <row r="7515" spans="1:16" hidden="1" x14ac:dyDescent="0.45">
      <c r="A7515">
        <v>40052963</v>
      </c>
      <c r="B7515" t="s">
        <v>273</v>
      </c>
      <c r="C7515">
        <v>45350</v>
      </c>
      <c r="D7515">
        <v>83632</v>
      </c>
      <c r="E7515">
        <v>20232024</v>
      </c>
      <c r="F7515" t="s">
        <v>418</v>
      </c>
      <c r="G7515" t="s">
        <v>240</v>
      </c>
      <c r="H7515">
        <v>3</v>
      </c>
      <c r="I7515">
        <v>1</v>
      </c>
      <c r="J7515">
        <v>1</v>
      </c>
      <c r="K7515">
        <v>1</v>
      </c>
      <c r="L7515">
        <v>0</v>
      </c>
      <c r="M7515">
        <v>1</v>
      </c>
      <c r="N7515">
        <v>0</v>
      </c>
      <c r="O7515" t="s">
        <v>40</v>
      </c>
      <c r="P7515" t="str">
        <f>UPPER(Table1[[#This Row],[Venue]])</f>
        <v>AWAY</v>
      </c>
    </row>
    <row r="7516" spans="1:16" hidden="1" x14ac:dyDescent="0.45">
      <c r="A7516">
        <v>40052963</v>
      </c>
      <c r="B7516" t="s">
        <v>273</v>
      </c>
      <c r="C7516">
        <v>45350</v>
      </c>
      <c r="D7516">
        <v>83632</v>
      </c>
      <c r="E7516">
        <v>20232024</v>
      </c>
      <c r="F7516" t="s">
        <v>418</v>
      </c>
      <c r="G7516" t="s">
        <v>241</v>
      </c>
      <c r="H7516">
        <v>4</v>
      </c>
      <c r="I7516">
        <v>0</v>
      </c>
      <c r="J7516">
        <v>0</v>
      </c>
      <c r="K7516">
        <v>1</v>
      </c>
      <c r="L7516">
        <v>0</v>
      </c>
      <c r="M7516">
        <v>0</v>
      </c>
      <c r="N7516">
        <v>0</v>
      </c>
      <c r="O7516" t="s">
        <v>40</v>
      </c>
      <c r="P7516" t="str">
        <f>UPPER(Table1[[#This Row],[Venue]])</f>
        <v>AWAY</v>
      </c>
    </row>
    <row r="7517" spans="1:16" hidden="1" x14ac:dyDescent="0.45">
      <c r="A7517">
        <v>40052963</v>
      </c>
      <c r="B7517" t="s">
        <v>273</v>
      </c>
      <c r="C7517">
        <v>45350</v>
      </c>
      <c r="D7517">
        <v>83632</v>
      </c>
      <c r="E7517">
        <v>20232024</v>
      </c>
      <c r="F7517" t="s">
        <v>418</v>
      </c>
      <c r="G7517" t="s">
        <v>398</v>
      </c>
      <c r="H7517">
        <v>5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2</v>
      </c>
      <c r="O7517" t="s">
        <v>40</v>
      </c>
      <c r="P7517" t="str">
        <f>UPPER(Table1[[#This Row],[Venue]])</f>
        <v>AWAY</v>
      </c>
    </row>
    <row r="7518" spans="1:16" hidden="1" x14ac:dyDescent="0.45">
      <c r="A7518">
        <v>40052963</v>
      </c>
      <c r="B7518" t="s">
        <v>273</v>
      </c>
      <c r="C7518">
        <v>45350</v>
      </c>
      <c r="D7518">
        <v>83632</v>
      </c>
      <c r="E7518">
        <v>20232024</v>
      </c>
      <c r="F7518" t="s">
        <v>418</v>
      </c>
      <c r="G7518" t="s">
        <v>253</v>
      </c>
      <c r="H7518">
        <v>6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2</v>
      </c>
      <c r="O7518" t="s">
        <v>40</v>
      </c>
      <c r="P7518" t="str">
        <f>UPPER(Table1[[#This Row],[Venue]])</f>
        <v>AWAY</v>
      </c>
    </row>
    <row r="7519" spans="1:16" hidden="1" x14ac:dyDescent="0.45">
      <c r="A7519">
        <v>40052963</v>
      </c>
      <c r="B7519" t="s">
        <v>273</v>
      </c>
      <c r="C7519">
        <v>45350</v>
      </c>
      <c r="D7519">
        <v>83632</v>
      </c>
      <c r="E7519">
        <v>20232024</v>
      </c>
      <c r="F7519" t="s">
        <v>418</v>
      </c>
      <c r="G7519" t="s">
        <v>59</v>
      </c>
      <c r="H7519">
        <v>9</v>
      </c>
      <c r="I7519">
        <v>2</v>
      </c>
      <c r="J7519">
        <v>1</v>
      </c>
      <c r="K7519">
        <v>1</v>
      </c>
      <c r="L7519">
        <v>1</v>
      </c>
      <c r="M7519">
        <v>0</v>
      </c>
      <c r="N7519">
        <v>0</v>
      </c>
      <c r="O7519" t="s">
        <v>40</v>
      </c>
      <c r="P7519" t="str">
        <f>UPPER(Table1[[#This Row],[Venue]])</f>
        <v>AWAY</v>
      </c>
    </row>
    <row r="7520" spans="1:16" hidden="1" x14ac:dyDescent="0.45">
      <c r="A7520">
        <v>40052963</v>
      </c>
      <c r="B7520" t="s">
        <v>273</v>
      </c>
      <c r="C7520">
        <v>45350</v>
      </c>
      <c r="D7520">
        <v>83632</v>
      </c>
      <c r="E7520">
        <v>20232024</v>
      </c>
      <c r="F7520" t="s">
        <v>418</v>
      </c>
      <c r="G7520" t="s">
        <v>245</v>
      </c>
      <c r="H7520">
        <v>10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2</v>
      </c>
      <c r="O7520" t="s">
        <v>40</v>
      </c>
      <c r="P7520" t="str">
        <f>UPPER(Table1[[#This Row],[Venue]])</f>
        <v>AWAY</v>
      </c>
    </row>
    <row r="7521" spans="1:16" hidden="1" x14ac:dyDescent="0.45">
      <c r="A7521">
        <v>40052963</v>
      </c>
      <c r="B7521" t="s">
        <v>273</v>
      </c>
      <c r="C7521">
        <v>45350</v>
      </c>
      <c r="D7521">
        <v>83632</v>
      </c>
      <c r="E7521">
        <v>20232024</v>
      </c>
      <c r="F7521" t="s">
        <v>418</v>
      </c>
      <c r="G7521" t="s">
        <v>244</v>
      </c>
      <c r="H7521">
        <v>11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0</v>
      </c>
      <c r="O7521" t="s">
        <v>40</v>
      </c>
      <c r="P7521" t="str">
        <f>UPPER(Table1[[#This Row],[Venue]])</f>
        <v>AWAY</v>
      </c>
    </row>
    <row r="7522" spans="1:16" hidden="1" x14ac:dyDescent="0.45">
      <c r="A7522">
        <v>40052963</v>
      </c>
      <c r="B7522" t="s">
        <v>273</v>
      </c>
      <c r="C7522">
        <v>45350</v>
      </c>
      <c r="D7522">
        <v>83632</v>
      </c>
      <c r="E7522">
        <v>20232024</v>
      </c>
      <c r="F7522" t="s">
        <v>418</v>
      </c>
      <c r="G7522" t="s">
        <v>243</v>
      </c>
      <c r="H7522">
        <v>17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 t="s">
        <v>40</v>
      </c>
      <c r="P7522" t="str">
        <f>UPPER(Table1[[#This Row],[Venue]])</f>
        <v>AWAY</v>
      </c>
    </row>
    <row r="7523" spans="1:16" hidden="1" x14ac:dyDescent="0.45">
      <c r="A7523">
        <v>40052963</v>
      </c>
      <c r="B7523" t="s">
        <v>273</v>
      </c>
      <c r="C7523">
        <v>45350</v>
      </c>
      <c r="D7523">
        <v>83632</v>
      </c>
      <c r="E7523">
        <v>20232024</v>
      </c>
      <c r="F7523" t="s">
        <v>418</v>
      </c>
      <c r="G7523" t="s">
        <v>247</v>
      </c>
      <c r="H7523">
        <v>27</v>
      </c>
      <c r="I7523">
        <v>0</v>
      </c>
      <c r="J7523">
        <v>0</v>
      </c>
      <c r="K7523">
        <v>1</v>
      </c>
      <c r="L7523">
        <v>0</v>
      </c>
      <c r="M7523">
        <v>0</v>
      </c>
      <c r="N7523">
        <v>0</v>
      </c>
      <c r="O7523" t="s">
        <v>40</v>
      </c>
      <c r="P7523" t="str">
        <f>UPPER(Table1[[#This Row],[Venue]])</f>
        <v>AWAY</v>
      </c>
    </row>
    <row r="7524" spans="1:16" hidden="1" x14ac:dyDescent="0.45">
      <c r="A7524">
        <v>40052963</v>
      </c>
      <c r="B7524" t="s">
        <v>273</v>
      </c>
      <c r="C7524">
        <v>45350</v>
      </c>
      <c r="D7524">
        <v>83632</v>
      </c>
      <c r="E7524">
        <v>20232024</v>
      </c>
      <c r="F7524" t="s">
        <v>418</v>
      </c>
      <c r="G7524" t="s">
        <v>248</v>
      </c>
      <c r="H7524">
        <v>31</v>
      </c>
      <c r="I7524">
        <v>0</v>
      </c>
      <c r="J7524">
        <v>0</v>
      </c>
      <c r="K7524">
        <v>1</v>
      </c>
      <c r="L7524">
        <v>0</v>
      </c>
      <c r="M7524">
        <v>0</v>
      </c>
      <c r="N7524">
        <v>0</v>
      </c>
      <c r="O7524" t="s">
        <v>40</v>
      </c>
      <c r="P7524" t="str">
        <f>UPPER(Table1[[#This Row],[Venue]])</f>
        <v>AWAY</v>
      </c>
    </row>
    <row r="7525" spans="1:16" hidden="1" x14ac:dyDescent="0.45">
      <c r="A7525">
        <v>40052963</v>
      </c>
      <c r="B7525" t="s">
        <v>273</v>
      </c>
      <c r="C7525">
        <v>45350</v>
      </c>
      <c r="D7525">
        <v>83632</v>
      </c>
      <c r="E7525">
        <v>20232024</v>
      </c>
      <c r="F7525" t="s">
        <v>418</v>
      </c>
      <c r="G7525" t="s">
        <v>249</v>
      </c>
      <c r="H7525">
        <v>41</v>
      </c>
      <c r="I7525">
        <v>1</v>
      </c>
      <c r="J7525">
        <v>0</v>
      </c>
      <c r="K7525">
        <v>1</v>
      </c>
      <c r="L7525">
        <v>1</v>
      </c>
      <c r="M7525">
        <v>0</v>
      </c>
      <c r="N7525">
        <v>0</v>
      </c>
      <c r="O7525" t="s">
        <v>40</v>
      </c>
      <c r="P7525" t="str">
        <f>UPPER(Table1[[#This Row],[Venue]])</f>
        <v>AWAY</v>
      </c>
    </row>
    <row r="7526" spans="1:16" hidden="1" x14ac:dyDescent="0.45">
      <c r="A7526">
        <v>40052963</v>
      </c>
      <c r="B7526" t="s">
        <v>273</v>
      </c>
      <c r="C7526">
        <v>45350</v>
      </c>
      <c r="D7526">
        <v>83632</v>
      </c>
      <c r="E7526">
        <v>20232024</v>
      </c>
      <c r="F7526" t="s">
        <v>418</v>
      </c>
      <c r="G7526" t="s">
        <v>250</v>
      </c>
      <c r="H7526">
        <v>42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 t="s">
        <v>40</v>
      </c>
      <c r="P7526" t="str">
        <f>UPPER(Table1[[#This Row],[Venue]])</f>
        <v>AWAY</v>
      </c>
    </row>
    <row r="7527" spans="1:16" hidden="1" x14ac:dyDescent="0.45">
      <c r="A7527">
        <v>40052963</v>
      </c>
      <c r="B7527" t="s">
        <v>273</v>
      </c>
      <c r="C7527">
        <v>45350</v>
      </c>
      <c r="D7527">
        <v>83632</v>
      </c>
      <c r="E7527">
        <v>20232024</v>
      </c>
      <c r="F7527" t="s">
        <v>418</v>
      </c>
      <c r="G7527" t="s">
        <v>252</v>
      </c>
      <c r="H7527">
        <v>68</v>
      </c>
      <c r="I7527">
        <v>1</v>
      </c>
      <c r="J7527">
        <v>0</v>
      </c>
      <c r="K7527">
        <v>1</v>
      </c>
      <c r="L7527">
        <v>1</v>
      </c>
      <c r="M7527">
        <v>0</v>
      </c>
      <c r="N7527">
        <v>0</v>
      </c>
      <c r="O7527" t="s">
        <v>40</v>
      </c>
      <c r="P7527" t="str">
        <f>UPPER(Table1[[#This Row],[Venue]])</f>
        <v>AWAY</v>
      </c>
    </row>
    <row r="7528" spans="1:16" hidden="1" x14ac:dyDescent="0.45">
      <c r="A7528">
        <v>40052963</v>
      </c>
      <c r="B7528" t="s">
        <v>273</v>
      </c>
      <c r="C7528">
        <v>45350</v>
      </c>
      <c r="D7528">
        <v>83632</v>
      </c>
      <c r="E7528">
        <v>20232024</v>
      </c>
      <c r="F7528" t="s">
        <v>418</v>
      </c>
      <c r="G7528" t="s">
        <v>256</v>
      </c>
      <c r="H7528">
        <v>97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 t="s">
        <v>40</v>
      </c>
      <c r="P7528" t="str">
        <f>UPPER(Table1[[#This Row],[Venue]])</f>
        <v>AWAY</v>
      </c>
    </row>
    <row r="7529" spans="1:16" hidden="1" x14ac:dyDescent="0.45">
      <c r="A7529">
        <v>40052962</v>
      </c>
      <c r="B7529" t="s">
        <v>553</v>
      </c>
      <c r="C7529">
        <v>45350</v>
      </c>
      <c r="D7529">
        <v>83631</v>
      </c>
      <c r="E7529">
        <v>20232024</v>
      </c>
      <c r="F7529" t="s">
        <v>418</v>
      </c>
      <c r="G7529" t="s">
        <v>376</v>
      </c>
      <c r="H7529">
        <v>2</v>
      </c>
      <c r="I7529">
        <v>0</v>
      </c>
      <c r="J7529">
        <v>0</v>
      </c>
      <c r="K7529">
        <v>1</v>
      </c>
      <c r="L7529">
        <v>0</v>
      </c>
      <c r="M7529">
        <v>0</v>
      </c>
      <c r="N7529">
        <v>0</v>
      </c>
      <c r="O7529" t="s">
        <v>19</v>
      </c>
      <c r="P7529" t="str">
        <f>UPPER(Table1[[#This Row],[Venue]])</f>
        <v>HOME</v>
      </c>
    </row>
    <row r="7530" spans="1:16" hidden="1" x14ac:dyDescent="0.45">
      <c r="A7530">
        <v>40052962</v>
      </c>
      <c r="B7530" t="s">
        <v>553</v>
      </c>
      <c r="C7530">
        <v>45350</v>
      </c>
      <c r="D7530">
        <v>83631</v>
      </c>
      <c r="E7530">
        <v>20232024</v>
      </c>
      <c r="F7530" t="s">
        <v>418</v>
      </c>
      <c r="G7530" t="s">
        <v>334</v>
      </c>
      <c r="H7530">
        <v>6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6</v>
      </c>
      <c r="O7530" t="s">
        <v>19</v>
      </c>
      <c r="P7530" t="str">
        <f>UPPER(Table1[[#This Row],[Venue]])</f>
        <v>HOME</v>
      </c>
    </row>
    <row r="7531" spans="1:16" hidden="1" x14ac:dyDescent="0.45">
      <c r="A7531">
        <v>40052962</v>
      </c>
      <c r="B7531" t="s">
        <v>553</v>
      </c>
      <c r="C7531">
        <v>45350</v>
      </c>
      <c r="D7531">
        <v>83631</v>
      </c>
      <c r="E7531">
        <v>20232024</v>
      </c>
      <c r="F7531" t="s">
        <v>418</v>
      </c>
      <c r="G7531" t="s">
        <v>263</v>
      </c>
      <c r="H7531">
        <v>9</v>
      </c>
      <c r="I7531">
        <v>2</v>
      </c>
      <c r="J7531">
        <v>0</v>
      </c>
      <c r="K7531">
        <v>1</v>
      </c>
      <c r="L7531">
        <v>2</v>
      </c>
      <c r="M7531">
        <v>0</v>
      </c>
      <c r="N7531">
        <v>0</v>
      </c>
      <c r="O7531" t="s">
        <v>19</v>
      </c>
      <c r="P7531" t="str">
        <f>UPPER(Table1[[#This Row],[Venue]])</f>
        <v>HOME</v>
      </c>
    </row>
    <row r="7532" spans="1:16" hidden="1" x14ac:dyDescent="0.45">
      <c r="A7532">
        <v>40052962</v>
      </c>
      <c r="B7532" t="s">
        <v>553</v>
      </c>
      <c r="C7532">
        <v>45350</v>
      </c>
      <c r="D7532">
        <v>83631</v>
      </c>
      <c r="E7532">
        <v>20232024</v>
      </c>
      <c r="F7532" t="s">
        <v>418</v>
      </c>
      <c r="G7532" t="s">
        <v>136</v>
      </c>
      <c r="H7532">
        <v>17</v>
      </c>
      <c r="I7532">
        <v>0</v>
      </c>
      <c r="J7532">
        <v>0</v>
      </c>
      <c r="K7532">
        <v>1</v>
      </c>
      <c r="L7532">
        <v>0</v>
      </c>
      <c r="M7532">
        <v>0</v>
      </c>
      <c r="N7532">
        <v>2</v>
      </c>
      <c r="O7532" t="s">
        <v>19</v>
      </c>
      <c r="P7532" t="str">
        <f>UPPER(Table1[[#This Row],[Venue]])</f>
        <v>HOME</v>
      </c>
    </row>
    <row r="7533" spans="1:16" hidden="1" x14ac:dyDescent="0.45">
      <c r="A7533">
        <v>40052962</v>
      </c>
      <c r="B7533" t="s">
        <v>553</v>
      </c>
      <c r="C7533">
        <v>45350</v>
      </c>
      <c r="D7533">
        <v>83631</v>
      </c>
      <c r="E7533">
        <v>20232024</v>
      </c>
      <c r="F7533" t="s">
        <v>418</v>
      </c>
      <c r="G7533" t="s">
        <v>137</v>
      </c>
      <c r="H7533">
        <v>22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 t="s">
        <v>19</v>
      </c>
      <c r="P7533" t="str">
        <f>UPPER(Table1[[#This Row],[Venue]])</f>
        <v>HOME</v>
      </c>
    </row>
    <row r="7534" spans="1:16" hidden="1" x14ac:dyDescent="0.45">
      <c r="A7534">
        <v>40052962</v>
      </c>
      <c r="B7534" t="s">
        <v>553</v>
      </c>
      <c r="C7534">
        <v>45350</v>
      </c>
      <c r="D7534">
        <v>83631</v>
      </c>
      <c r="E7534">
        <v>20232024</v>
      </c>
      <c r="F7534" t="s">
        <v>418</v>
      </c>
      <c r="G7534" t="s">
        <v>138</v>
      </c>
      <c r="H7534">
        <v>23</v>
      </c>
      <c r="I7534">
        <v>1</v>
      </c>
      <c r="J7534">
        <v>0</v>
      </c>
      <c r="K7534">
        <v>1</v>
      </c>
      <c r="L7534">
        <v>1</v>
      </c>
      <c r="M7534">
        <v>0</v>
      </c>
      <c r="N7534">
        <v>0</v>
      </c>
      <c r="O7534" t="s">
        <v>19</v>
      </c>
      <c r="P7534" t="str">
        <f>UPPER(Table1[[#This Row],[Venue]])</f>
        <v>HOME</v>
      </c>
    </row>
    <row r="7535" spans="1:16" hidden="1" x14ac:dyDescent="0.45">
      <c r="A7535">
        <v>40052962</v>
      </c>
      <c r="B7535" t="s">
        <v>553</v>
      </c>
      <c r="C7535">
        <v>45350</v>
      </c>
      <c r="D7535">
        <v>83631</v>
      </c>
      <c r="E7535">
        <v>20232024</v>
      </c>
      <c r="F7535" t="s">
        <v>418</v>
      </c>
      <c r="G7535" t="s">
        <v>139</v>
      </c>
      <c r="H7535">
        <v>27</v>
      </c>
      <c r="I7535">
        <v>0</v>
      </c>
      <c r="J7535">
        <v>0</v>
      </c>
      <c r="K7535">
        <v>1</v>
      </c>
      <c r="L7535">
        <v>0</v>
      </c>
      <c r="M7535">
        <v>0</v>
      </c>
      <c r="N7535">
        <v>0</v>
      </c>
      <c r="O7535" t="s">
        <v>19</v>
      </c>
      <c r="P7535" t="str">
        <f>UPPER(Table1[[#This Row],[Venue]])</f>
        <v>HOME</v>
      </c>
    </row>
    <row r="7536" spans="1:16" hidden="1" x14ac:dyDescent="0.45">
      <c r="A7536">
        <v>40052962</v>
      </c>
      <c r="B7536" t="s">
        <v>553</v>
      </c>
      <c r="C7536">
        <v>45350</v>
      </c>
      <c r="D7536">
        <v>83631</v>
      </c>
      <c r="E7536">
        <v>20232024</v>
      </c>
      <c r="F7536" t="s">
        <v>418</v>
      </c>
      <c r="G7536" t="s">
        <v>248</v>
      </c>
      <c r="H7536">
        <v>29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 t="s">
        <v>19</v>
      </c>
      <c r="P7536" t="str">
        <f>UPPER(Table1[[#This Row],[Venue]])</f>
        <v>HOME</v>
      </c>
    </row>
    <row r="7537" spans="1:16" hidden="1" x14ac:dyDescent="0.45">
      <c r="A7537">
        <v>40052962</v>
      </c>
      <c r="B7537" t="s">
        <v>553</v>
      </c>
      <c r="C7537">
        <v>45350</v>
      </c>
      <c r="D7537">
        <v>83631</v>
      </c>
      <c r="E7537">
        <v>20232024</v>
      </c>
      <c r="F7537" t="s">
        <v>418</v>
      </c>
      <c r="G7537" t="s">
        <v>266</v>
      </c>
      <c r="H7537">
        <v>31</v>
      </c>
      <c r="I7537">
        <v>0</v>
      </c>
      <c r="J7537">
        <v>0</v>
      </c>
      <c r="K7537">
        <v>1</v>
      </c>
      <c r="L7537">
        <v>0</v>
      </c>
      <c r="M7537">
        <v>0</v>
      </c>
      <c r="N7537">
        <v>0</v>
      </c>
      <c r="O7537" t="s">
        <v>19</v>
      </c>
      <c r="P7537" t="str">
        <f>UPPER(Table1[[#This Row],[Venue]])</f>
        <v>HOME</v>
      </c>
    </row>
    <row r="7538" spans="1:16" hidden="1" x14ac:dyDescent="0.45">
      <c r="A7538">
        <v>40052962</v>
      </c>
      <c r="B7538" t="s">
        <v>553</v>
      </c>
      <c r="C7538">
        <v>45350</v>
      </c>
      <c r="D7538">
        <v>83631</v>
      </c>
      <c r="E7538">
        <v>20232024</v>
      </c>
      <c r="F7538" t="s">
        <v>418</v>
      </c>
      <c r="G7538" t="s">
        <v>202</v>
      </c>
      <c r="H7538">
        <v>36</v>
      </c>
      <c r="I7538">
        <v>0</v>
      </c>
      <c r="J7538">
        <v>0</v>
      </c>
      <c r="K7538">
        <v>1</v>
      </c>
      <c r="L7538">
        <v>0</v>
      </c>
      <c r="M7538">
        <v>0</v>
      </c>
      <c r="N7538">
        <v>0</v>
      </c>
      <c r="O7538" t="s">
        <v>19</v>
      </c>
      <c r="P7538" t="str">
        <f>UPPER(Table1[[#This Row],[Venue]])</f>
        <v>HOME</v>
      </c>
    </row>
    <row r="7539" spans="1:16" hidden="1" x14ac:dyDescent="0.45">
      <c r="A7539">
        <v>40052962</v>
      </c>
      <c r="B7539" t="s">
        <v>553</v>
      </c>
      <c r="C7539">
        <v>45350</v>
      </c>
      <c r="D7539">
        <v>83631</v>
      </c>
      <c r="E7539">
        <v>20232024</v>
      </c>
      <c r="F7539" t="s">
        <v>418</v>
      </c>
      <c r="G7539" t="s">
        <v>602</v>
      </c>
      <c r="H7539">
        <v>68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 t="s">
        <v>19</v>
      </c>
      <c r="P7539" t="str">
        <f>UPPER(Table1[[#This Row],[Venue]])</f>
        <v>HOME</v>
      </c>
    </row>
    <row r="7540" spans="1:16" hidden="1" x14ac:dyDescent="0.45">
      <c r="A7540">
        <v>40052962</v>
      </c>
      <c r="B7540" t="s">
        <v>553</v>
      </c>
      <c r="C7540">
        <v>45350</v>
      </c>
      <c r="D7540">
        <v>83631</v>
      </c>
      <c r="E7540">
        <v>20232024</v>
      </c>
      <c r="F7540" t="s">
        <v>418</v>
      </c>
      <c r="G7540" t="s">
        <v>142</v>
      </c>
      <c r="H7540">
        <v>69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 t="s">
        <v>19</v>
      </c>
      <c r="P7540" t="str">
        <f>UPPER(Table1[[#This Row],[Venue]])</f>
        <v>HOME</v>
      </c>
    </row>
    <row r="7541" spans="1:16" hidden="1" x14ac:dyDescent="0.45">
      <c r="A7541">
        <v>40052962</v>
      </c>
      <c r="B7541" t="s">
        <v>553</v>
      </c>
      <c r="C7541">
        <v>45350</v>
      </c>
      <c r="D7541">
        <v>83631</v>
      </c>
      <c r="E7541">
        <v>20232024</v>
      </c>
      <c r="F7541" t="s">
        <v>418</v>
      </c>
      <c r="G7541" t="s">
        <v>143</v>
      </c>
      <c r="H7541">
        <v>71</v>
      </c>
      <c r="I7541">
        <v>0</v>
      </c>
      <c r="J7541">
        <v>0</v>
      </c>
      <c r="K7541">
        <v>1</v>
      </c>
      <c r="L7541">
        <v>0</v>
      </c>
      <c r="M7541">
        <v>0</v>
      </c>
      <c r="N7541">
        <v>0</v>
      </c>
      <c r="O7541" t="s">
        <v>19</v>
      </c>
      <c r="P7541" t="str">
        <f>UPPER(Table1[[#This Row],[Venue]])</f>
        <v>HOME</v>
      </c>
    </row>
    <row r="7542" spans="1:16" hidden="1" x14ac:dyDescent="0.45">
      <c r="A7542">
        <v>40052962</v>
      </c>
      <c r="B7542" t="s">
        <v>553</v>
      </c>
      <c r="C7542">
        <v>45350</v>
      </c>
      <c r="D7542">
        <v>83631</v>
      </c>
      <c r="E7542">
        <v>20232024</v>
      </c>
      <c r="F7542" t="s">
        <v>418</v>
      </c>
      <c r="G7542" t="s">
        <v>389</v>
      </c>
      <c r="H7542">
        <v>77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 t="s">
        <v>19</v>
      </c>
      <c r="P7542" t="str">
        <f>UPPER(Table1[[#This Row],[Venue]])</f>
        <v>HOME</v>
      </c>
    </row>
    <row r="7543" spans="1:16" hidden="1" x14ac:dyDescent="0.45">
      <c r="A7543">
        <v>40052962</v>
      </c>
      <c r="B7543" t="s">
        <v>553</v>
      </c>
      <c r="C7543">
        <v>45350</v>
      </c>
      <c r="D7543">
        <v>83631</v>
      </c>
      <c r="E7543">
        <v>20232024</v>
      </c>
      <c r="F7543" t="s">
        <v>418</v>
      </c>
      <c r="G7543" t="s">
        <v>388</v>
      </c>
      <c r="H7543">
        <v>79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5</v>
      </c>
      <c r="O7543" t="s">
        <v>19</v>
      </c>
      <c r="P7543" t="str">
        <f>UPPER(Table1[[#This Row],[Venue]])</f>
        <v>HOME</v>
      </c>
    </row>
    <row r="7544" spans="1:16" hidden="1" x14ac:dyDescent="0.45">
      <c r="A7544">
        <v>40052962</v>
      </c>
      <c r="B7544" t="s">
        <v>553</v>
      </c>
      <c r="C7544">
        <v>45350</v>
      </c>
      <c r="D7544">
        <v>83631</v>
      </c>
      <c r="E7544">
        <v>20232024</v>
      </c>
      <c r="F7544" t="s">
        <v>418</v>
      </c>
      <c r="G7544" t="s">
        <v>145</v>
      </c>
      <c r="H7544">
        <v>88</v>
      </c>
      <c r="I7544">
        <v>1</v>
      </c>
      <c r="J7544">
        <v>1</v>
      </c>
      <c r="K7544">
        <v>1</v>
      </c>
      <c r="L7544">
        <v>0</v>
      </c>
      <c r="M7544">
        <v>0</v>
      </c>
      <c r="N7544">
        <v>0</v>
      </c>
      <c r="O7544" t="s">
        <v>19</v>
      </c>
      <c r="P7544" t="str">
        <f>UPPER(Table1[[#This Row],[Venue]])</f>
        <v>HOME</v>
      </c>
    </row>
    <row r="7545" spans="1:16" hidden="1" x14ac:dyDescent="0.45">
      <c r="A7545">
        <v>40052962</v>
      </c>
      <c r="B7545" t="s">
        <v>553</v>
      </c>
      <c r="C7545">
        <v>45350</v>
      </c>
      <c r="D7545">
        <v>83631</v>
      </c>
      <c r="E7545">
        <v>20232024</v>
      </c>
      <c r="F7545" t="s">
        <v>418</v>
      </c>
      <c r="G7545" t="s">
        <v>147</v>
      </c>
      <c r="H7545">
        <v>92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0</v>
      </c>
      <c r="O7545" t="s">
        <v>19</v>
      </c>
      <c r="P7545" t="str">
        <f>UPPER(Table1[[#This Row],[Venue]])</f>
        <v>HOME</v>
      </c>
    </row>
    <row r="7546" spans="1:16" hidden="1" x14ac:dyDescent="0.45">
      <c r="A7546">
        <v>40052962</v>
      </c>
      <c r="B7546" t="s">
        <v>553</v>
      </c>
      <c r="C7546">
        <v>45350</v>
      </c>
      <c r="D7546">
        <v>83631</v>
      </c>
      <c r="E7546">
        <v>20232024</v>
      </c>
      <c r="F7546" t="s">
        <v>418</v>
      </c>
      <c r="G7546" t="s">
        <v>390</v>
      </c>
      <c r="H7546">
        <v>94</v>
      </c>
      <c r="I7546">
        <v>1</v>
      </c>
      <c r="J7546">
        <v>0</v>
      </c>
      <c r="K7546">
        <v>1</v>
      </c>
      <c r="L7546">
        <v>1</v>
      </c>
      <c r="M7546">
        <v>0</v>
      </c>
      <c r="N7546">
        <v>0</v>
      </c>
      <c r="O7546" t="s">
        <v>19</v>
      </c>
      <c r="P7546" t="str">
        <f>UPPER(Table1[[#This Row],[Venue]])</f>
        <v>HOME</v>
      </c>
    </row>
    <row r="7547" spans="1:16" hidden="1" x14ac:dyDescent="0.45">
      <c r="A7547">
        <v>40052962</v>
      </c>
      <c r="B7547" t="s">
        <v>553</v>
      </c>
      <c r="C7547">
        <v>45350</v>
      </c>
      <c r="D7547">
        <v>83631</v>
      </c>
      <c r="E7547">
        <v>20232024</v>
      </c>
      <c r="F7547" t="s">
        <v>418</v>
      </c>
      <c r="G7547" t="s">
        <v>148</v>
      </c>
      <c r="H7547">
        <v>95</v>
      </c>
      <c r="I7547">
        <v>1</v>
      </c>
      <c r="J7547">
        <v>1</v>
      </c>
      <c r="K7547">
        <v>1</v>
      </c>
      <c r="L7547">
        <v>0</v>
      </c>
      <c r="M7547">
        <v>0</v>
      </c>
      <c r="N7547">
        <v>2</v>
      </c>
      <c r="O7547" t="s">
        <v>19</v>
      </c>
      <c r="P7547" t="str">
        <f>UPPER(Table1[[#This Row],[Venue]])</f>
        <v>HOME</v>
      </c>
    </row>
    <row r="7548" spans="1:16" hidden="1" x14ac:dyDescent="0.45">
      <c r="A7548">
        <v>40052962</v>
      </c>
      <c r="B7548" t="s">
        <v>553</v>
      </c>
      <c r="C7548">
        <v>45350</v>
      </c>
      <c r="D7548">
        <v>83631</v>
      </c>
      <c r="E7548">
        <v>20232024</v>
      </c>
      <c r="F7548" t="s">
        <v>418</v>
      </c>
      <c r="G7548" t="s">
        <v>149</v>
      </c>
      <c r="H7548">
        <v>98</v>
      </c>
      <c r="I7548">
        <v>1</v>
      </c>
      <c r="J7548">
        <v>1</v>
      </c>
      <c r="K7548">
        <v>1</v>
      </c>
      <c r="L7548">
        <v>0</v>
      </c>
      <c r="M7548">
        <v>0</v>
      </c>
      <c r="N7548">
        <v>0</v>
      </c>
      <c r="O7548" t="s">
        <v>19</v>
      </c>
      <c r="P7548" t="str">
        <f>UPPER(Table1[[#This Row],[Venue]])</f>
        <v>HOME</v>
      </c>
    </row>
    <row r="7549" spans="1:16" hidden="1" x14ac:dyDescent="0.45">
      <c r="A7549">
        <v>40052962</v>
      </c>
      <c r="B7549" t="s">
        <v>553</v>
      </c>
      <c r="C7549">
        <v>45350</v>
      </c>
      <c r="D7549">
        <v>83631</v>
      </c>
      <c r="E7549">
        <v>20232024</v>
      </c>
      <c r="F7549" t="s">
        <v>418</v>
      </c>
      <c r="G7549" t="s">
        <v>132</v>
      </c>
      <c r="H7549">
        <v>4</v>
      </c>
      <c r="I7549">
        <v>1</v>
      </c>
      <c r="J7549">
        <v>0</v>
      </c>
      <c r="K7549">
        <v>1</v>
      </c>
      <c r="L7549">
        <v>1</v>
      </c>
      <c r="M7549">
        <v>0</v>
      </c>
      <c r="N7549">
        <v>0</v>
      </c>
      <c r="O7549" t="s">
        <v>40</v>
      </c>
      <c r="P7549" t="str">
        <f>UPPER(Table1[[#This Row],[Venue]])</f>
        <v>AWAY</v>
      </c>
    </row>
    <row r="7550" spans="1:16" hidden="1" x14ac:dyDescent="0.45">
      <c r="A7550">
        <v>40052962</v>
      </c>
      <c r="B7550" t="s">
        <v>553</v>
      </c>
      <c r="C7550">
        <v>45350</v>
      </c>
      <c r="D7550">
        <v>83631</v>
      </c>
      <c r="E7550">
        <v>20232024</v>
      </c>
      <c r="F7550" t="s">
        <v>418</v>
      </c>
      <c r="G7550" t="s">
        <v>133</v>
      </c>
      <c r="H7550">
        <v>5</v>
      </c>
      <c r="I7550">
        <v>1</v>
      </c>
      <c r="J7550">
        <v>1</v>
      </c>
      <c r="K7550">
        <v>1</v>
      </c>
      <c r="L7550">
        <v>0</v>
      </c>
      <c r="M7550">
        <v>0</v>
      </c>
      <c r="N7550">
        <v>0</v>
      </c>
      <c r="O7550" t="s">
        <v>40</v>
      </c>
      <c r="P7550" t="str">
        <f>UPPER(Table1[[#This Row],[Venue]])</f>
        <v>AWAY</v>
      </c>
    </row>
    <row r="7551" spans="1:16" hidden="1" x14ac:dyDescent="0.45">
      <c r="A7551">
        <v>40052962</v>
      </c>
      <c r="B7551" t="s">
        <v>553</v>
      </c>
      <c r="C7551">
        <v>45350</v>
      </c>
      <c r="D7551">
        <v>83631</v>
      </c>
      <c r="E7551">
        <v>20232024</v>
      </c>
      <c r="F7551" t="s">
        <v>418</v>
      </c>
      <c r="G7551" t="s">
        <v>171</v>
      </c>
      <c r="H7551">
        <v>8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 t="s">
        <v>40</v>
      </c>
      <c r="P7551" t="str">
        <f>UPPER(Table1[[#This Row],[Venue]])</f>
        <v>AWAY</v>
      </c>
    </row>
    <row r="7552" spans="1:16" hidden="1" x14ac:dyDescent="0.45">
      <c r="A7552">
        <v>40052962</v>
      </c>
      <c r="B7552" t="s">
        <v>553</v>
      </c>
      <c r="C7552">
        <v>45350</v>
      </c>
      <c r="D7552">
        <v>83631</v>
      </c>
      <c r="E7552">
        <v>20232024</v>
      </c>
      <c r="F7552" t="s">
        <v>418</v>
      </c>
      <c r="G7552" t="s">
        <v>264</v>
      </c>
      <c r="H7552">
        <v>10</v>
      </c>
      <c r="I7552">
        <v>4</v>
      </c>
      <c r="J7552">
        <v>2</v>
      </c>
      <c r="K7552">
        <v>1</v>
      </c>
      <c r="L7552">
        <v>2</v>
      </c>
      <c r="M7552">
        <v>0</v>
      </c>
      <c r="N7552">
        <v>0</v>
      </c>
      <c r="O7552" t="s">
        <v>40</v>
      </c>
      <c r="P7552" t="str">
        <f>UPPER(Table1[[#This Row],[Venue]])</f>
        <v>AWAY</v>
      </c>
    </row>
    <row r="7553" spans="1:16" hidden="1" x14ac:dyDescent="0.45">
      <c r="A7553">
        <v>40052962</v>
      </c>
      <c r="B7553" t="s">
        <v>553</v>
      </c>
      <c r="C7553">
        <v>45350</v>
      </c>
      <c r="D7553">
        <v>83631</v>
      </c>
      <c r="E7553">
        <v>20232024</v>
      </c>
      <c r="F7553" t="s">
        <v>418</v>
      </c>
      <c r="G7553" t="s">
        <v>265</v>
      </c>
      <c r="H7553">
        <v>14</v>
      </c>
      <c r="I7553">
        <v>1</v>
      </c>
      <c r="J7553">
        <v>0</v>
      </c>
      <c r="K7553">
        <v>1</v>
      </c>
      <c r="L7553">
        <v>1</v>
      </c>
      <c r="M7553">
        <v>0</v>
      </c>
      <c r="N7553">
        <v>0</v>
      </c>
      <c r="O7553" t="s">
        <v>40</v>
      </c>
      <c r="P7553" t="str">
        <f>UPPER(Table1[[#This Row],[Venue]])</f>
        <v>AWAY</v>
      </c>
    </row>
    <row r="7554" spans="1:16" hidden="1" x14ac:dyDescent="0.45">
      <c r="A7554">
        <v>40052962</v>
      </c>
      <c r="B7554" t="s">
        <v>553</v>
      </c>
      <c r="C7554">
        <v>45350</v>
      </c>
      <c r="D7554">
        <v>83631</v>
      </c>
      <c r="E7554">
        <v>20232024</v>
      </c>
      <c r="F7554" t="s">
        <v>418</v>
      </c>
      <c r="G7554" t="s">
        <v>175</v>
      </c>
      <c r="H7554">
        <v>15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 t="s">
        <v>40</v>
      </c>
      <c r="P7554" t="str">
        <f>UPPER(Table1[[#This Row],[Venue]])</f>
        <v>AWAY</v>
      </c>
    </row>
    <row r="7555" spans="1:16" hidden="1" x14ac:dyDescent="0.45">
      <c r="A7555">
        <v>40052962</v>
      </c>
      <c r="B7555" t="s">
        <v>553</v>
      </c>
      <c r="C7555">
        <v>45350</v>
      </c>
      <c r="D7555">
        <v>83631</v>
      </c>
      <c r="E7555">
        <v>20232024</v>
      </c>
      <c r="F7555" t="s">
        <v>418</v>
      </c>
      <c r="G7555" t="s">
        <v>176</v>
      </c>
      <c r="H7555">
        <v>18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 t="s">
        <v>40</v>
      </c>
      <c r="P7555" t="str">
        <f>UPPER(Table1[[#This Row],[Venue]])</f>
        <v>AWAY</v>
      </c>
    </row>
    <row r="7556" spans="1:16" hidden="1" x14ac:dyDescent="0.45">
      <c r="A7556">
        <v>40052962</v>
      </c>
      <c r="B7556" t="s">
        <v>553</v>
      </c>
      <c r="C7556">
        <v>45350</v>
      </c>
      <c r="D7556">
        <v>83631</v>
      </c>
      <c r="E7556">
        <v>20232024</v>
      </c>
      <c r="F7556" t="s">
        <v>418</v>
      </c>
      <c r="G7556" t="s">
        <v>180</v>
      </c>
      <c r="H7556">
        <v>19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  <c r="O7556" t="s">
        <v>40</v>
      </c>
      <c r="P7556" t="str">
        <f>UPPER(Table1[[#This Row],[Venue]])</f>
        <v>AWAY</v>
      </c>
    </row>
    <row r="7557" spans="1:16" hidden="1" x14ac:dyDescent="0.45">
      <c r="A7557">
        <v>40052962</v>
      </c>
      <c r="B7557" t="s">
        <v>553</v>
      </c>
      <c r="C7557">
        <v>45350</v>
      </c>
      <c r="D7557">
        <v>83631</v>
      </c>
      <c r="E7557">
        <v>20232024</v>
      </c>
      <c r="F7557" t="s">
        <v>418</v>
      </c>
      <c r="G7557" t="s">
        <v>516</v>
      </c>
      <c r="H7557">
        <v>20</v>
      </c>
      <c r="I7557">
        <v>0</v>
      </c>
      <c r="J7557">
        <v>0</v>
      </c>
      <c r="K7557">
        <v>1</v>
      </c>
      <c r="L7557">
        <v>0</v>
      </c>
      <c r="M7557">
        <v>0</v>
      </c>
      <c r="N7557">
        <v>0</v>
      </c>
      <c r="O7557" t="s">
        <v>40</v>
      </c>
      <c r="P7557" t="str">
        <f>UPPER(Table1[[#This Row],[Venue]])</f>
        <v>AWAY</v>
      </c>
    </row>
    <row r="7558" spans="1:16" hidden="1" x14ac:dyDescent="0.45">
      <c r="A7558">
        <v>40052962</v>
      </c>
      <c r="B7558" t="s">
        <v>553</v>
      </c>
      <c r="C7558">
        <v>45350</v>
      </c>
      <c r="D7558">
        <v>83631</v>
      </c>
      <c r="E7558">
        <v>20232024</v>
      </c>
      <c r="F7558" t="s">
        <v>418</v>
      </c>
      <c r="G7558" t="s">
        <v>289</v>
      </c>
      <c r="H7558">
        <v>22</v>
      </c>
      <c r="I7558">
        <v>0</v>
      </c>
      <c r="J7558">
        <v>0</v>
      </c>
      <c r="K7558">
        <v>1</v>
      </c>
      <c r="L7558">
        <v>0</v>
      </c>
      <c r="M7558">
        <v>0</v>
      </c>
      <c r="N7558">
        <v>0</v>
      </c>
      <c r="O7558" t="s">
        <v>40</v>
      </c>
      <c r="P7558" t="str">
        <f>UPPER(Table1[[#This Row],[Venue]])</f>
        <v>AWAY</v>
      </c>
    </row>
    <row r="7559" spans="1:16" hidden="1" x14ac:dyDescent="0.45">
      <c r="A7559">
        <v>40052962</v>
      </c>
      <c r="B7559" t="s">
        <v>553</v>
      </c>
      <c r="C7559">
        <v>45350</v>
      </c>
      <c r="D7559">
        <v>83631</v>
      </c>
      <c r="E7559">
        <v>20232024</v>
      </c>
      <c r="F7559" t="s">
        <v>418</v>
      </c>
      <c r="G7559" t="s">
        <v>374</v>
      </c>
      <c r="H7559">
        <v>24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 t="s">
        <v>40</v>
      </c>
      <c r="P7559" t="str">
        <f>UPPER(Table1[[#This Row],[Venue]])</f>
        <v>AWAY</v>
      </c>
    </row>
    <row r="7560" spans="1:16" hidden="1" x14ac:dyDescent="0.45">
      <c r="A7560">
        <v>40052962</v>
      </c>
      <c r="B7560" t="s">
        <v>553</v>
      </c>
      <c r="C7560">
        <v>45350</v>
      </c>
      <c r="D7560">
        <v>83631</v>
      </c>
      <c r="E7560">
        <v>20232024</v>
      </c>
      <c r="F7560" t="s">
        <v>418</v>
      </c>
      <c r="G7560" t="s">
        <v>349</v>
      </c>
      <c r="H7560">
        <v>25</v>
      </c>
      <c r="I7560">
        <v>2</v>
      </c>
      <c r="J7560">
        <v>1</v>
      </c>
      <c r="K7560">
        <v>1</v>
      </c>
      <c r="L7560">
        <v>1</v>
      </c>
      <c r="M7560">
        <v>0</v>
      </c>
      <c r="N7560">
        <v>2</v>
      </c>
      <c r="O7560" t="s">
        <v>40</v>
      </c>
      <c r="P7560" t="str">
        <f>UPPER(Table1[[#This Row],[Venue]])</f>
        <v>AWAY</v>
      </c>
    </row>
    <row r="7561" spans="1:16" hidden="1" x14ac:dyDescent="0.45">
      <c r="A7561">
        <v>40052962</v>
      </c>
      <c r="B7561" t="s">
        <v>553</v>
      </c>
      <c r="C7561">
        <v>45350</v>
      </c>
      <c r="D7561">
        <v>83631</v>
      </c>
      <c r="E7561">
        <v>20232024</v>
      </c>
      <c r="F7561" t="s">
        <v>418</v>
      </c>
      <c r="G7561" t="s">
        <v>517</v>
      </c>
      <c r="H7561">
        <v>51</v>
      </c>
      <c r="I7561">
        <v>0</v>
      </c>
      <c r="J7561">
        <v>0</v>
      </c>
      <c r="K7561">
        <v>1</v>
      </c>
      <c r="L7561">
        <v>0</v>
      </c>
      <c r="M7561">
        <v>0</v>
      </c>
      <c r="N7561">
        <v>0</v>
      </c>
      <c r="O7561" t="s">
        <v>40</v>
      </c>
      <c r="P7561" t="str">
        <f>UPPER(Table1[[#This Row],[Venue]])</f>
        <v>AWAY</v>
      </c>
    </row>
    <row r="7562" spans="1:16" hidden="1" x14ac:dyDescent="0.45">
      <c r="A7562">
        <v>40052962</v>
      </c>
      <c r="B7562" t="s">
        <v>553</v>
      </c>
      <c r="C7562">
        <v>45350</v>
      </c>
      <c r="D7562">
        <v>83631</v>
      </c>
      <c r="E7562">
        <v>20232024</v>
      </c>
      <c r="F7562" t="s">
        <v>418</v>
      </c>
      <c r="G7562" t="s">
        <v>140</v>
      </c>
      <c r="H7562">
        <v>60</v>
      </c>
      <c r="I7562">
        <v>5</v>
      </c>
      <c r="J7562">
        <v>4</v>
      </c>
      <c r="K7562">
        <v>1</v>
      </c>
      <c r="L7562">
        <v>1</v>
      </c>
      <c r="M7562">
        <v>0</v>
      </c>
      <c r="N7562">
        <v>0</v>
      </c>
      <c r="O7562" t="s">
        <v>40</v>
      </c>
      <c r="P7562" t="str">
        <f>UPPER(Table1[[#This Row],[Venue]])</f>
        <v>AWAY</v>
      </c>
    </row>
    <row r="7563" spans="1:16" hidden="1" x14ac:dyDescent="0.45">
      <c r="A7563">
        <v>40052962</v>
      </c>
      <c r="B7563" t="s">
        <v>553</v>
      </c>
      <c r="C7563">
        <v>45350</v>
      </c>
      <c r="D7563">
        <v>83631</v>
      </c>
      <c r="E7563">
        <v>20232024</v>
      </c>
      <c r="F7563" t="s">
        <v>418</v>
      </c>
      <c r="G7563" t="s">
        <v>519</v>
      </c>
      <c r="H7563">
        <v>74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2</v>
      </c>
      <c r="O7563" t="s">
        <v>40</v>
      </c>
      <c r="P7563" t="str">
        <f>UPPER(Table1[[#This Row],[Venue]])</f>
        <v>AWAY</v>
      </c>
    </row>
    <row r="7564" spans="1:16" hidden="1" x14ac:dyDescent="0.45">
      <c r="A7564">
        <v>40052962</v>
      </c>
      <c r="B7564" t="s">
        <v>553</v>
      </c>
      <c r="C7564">
        <v>45350</v>
      </c>
      <c r="D7564">
        <v>83631</v>
      </c>
      <c r="E7564">
        <v>20232024</v>
      </c>
      <c r="F7564" t="s">
        <v>418</v>
      </c>
      <c r="G7564" t="s">
        <v>131</v>
      </c>
      <c r="H7564">
        <v>80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 t="s">
        <v>40</v>
      </c>
      <c r="P7564" t="str">
        <f>UPPER(Table1[[#This Row],[Venue]])</f>
        <v>AWAY</v>
      </c>
    </row>
    <row r="7565" spans="1:16" hidden="1" x14ac:dyDescent="0.45">
      <c r="A7565">
        <v>40052962</v>
      </c>
      <c r="B7565" t="s">
        <v>553</v>
      </c>
      <c r="C7565">
        <v>45350</v>
      </c>
      <c r="D7565">
        <v>83631</v>
      </c>
      <c r="E7565">
        <v>20232024</v>
      </c>
      <c r="F7565" t="s">
        <v>418</v>
      </c>
      <c r="G7565" t="s">
        <v>146</v>
      </c>
      <c r="H7565">
        <v>91</v>
      </c>
      <c r="I7565">
        <v>1</v>
      </c>
      <c r="J7565">
        <v>0</v>
      </c>
      <c r="K7565">
        <v>1</v>
      </c>
      <c r="L7565">
        <v>1</v>
      </c>
      <c r="M7565">
        <v>0</v>
      </c>
      <c r="N7565">
        <v>2</v>
      </c>
      <c r="O7565" t="s">
        <v>40</v>
      </c>
      <c r="P7565" t="str">
        <f>UPPER(Table1[[#This Row],[Venue]])</f>
        <v>AWAY</v>
      </c>
    </row>
    <row r="7566" spans="1:16" hidden="1" x14ac:dyDescent="0.45">
      <c r="A7566">
        <v>40052962</v>
      </c>
      <c r="B7566" t="s">
        <v>553</v>
      </c>
      <c r="C7566">
        <v>45350</v>
      </c>
      <c r="D7566">
        <v>83631</v>
      </c>
      <c r="E7566">
        <v>20232024</v>
      </c>
      <c r="F7566" t="s">
        <v>418</v>
      </c>
      <c r="G7566" t="s">
        <v>529</v>
      </c>
      <c r="H7566">
        <v>99</v>
      </c>
      <c r="I7566">
        <v>1</v>
      </c>
      <c r="J7566">
        <v>0</v>
      </c>
      <c r="K7566">
        <v>1</v>
      </c>
      <c r="L7566">
        <v>1</v>
      </c>
      <c r="M7566">
        <v>0</v>
      </c>
      <c r="N7566">
        <v>4</v>
      </c>
      <c r="O7566" t="s">
        <v>40</v>
      </c>
      <c r="P7566" t="str">
        <f>UPPER(Table1[[#This Row],[Venue]])</f>
        <v>AWAY</v>
      </c>
    </row>
    <row r="7567" spans="1:16" hidden="1" x14ac:dyDescent="0.45">
      <c r="A7567">
        <v>40052965</v>
      </c>
      <c r="B7567" t="s">
        <v>566</v>
      </c>
      <c r="C7567">
        <v>45353</v>
      </c>
      <c r="D7567">
        <v>83634</v>
      </c>
      <c r="E7567">
        <v>20232024</v>
      </c>
      <c r="F7567" t="s">
        <v>418</v>
      </c>
      <c r="G7567" t="s">
        <v>240</v>
      </c>
      <c r="H7567">
        <v>3</v>
      </c>
      <c r="I7567">
        <v>3</v>
      </c>
      <c r="J7567">
        <v>2</v>
      </c>
      <c r="K7567">
        <v>1</v>
      </c>
      <c r="L7567">
        <v>1</v>
      </c>
      <c r="M7567">
        <v>0</v>
      </c>
      <c r="N7567">
        <v>0</v>
      </c>
      <c r="O7567" t="s">
        <v>19</v>
      </c>
      <c r="P7567" t="str">
        <f>UPPER(Table1[[#This Row],[Venue]])</f>
        <v>HOME</v>
      </c>
    </row>
    <row r="7568" spans="1:16" hidden="1" x14ac:dyDescent="0.45">
      <c r="A7568">
        <v>40052965</v>
      </c>
      <c r="B7568" t="s">
        <v>566</v>
      </c>
      <c r="C7568">
        <v>45353</v>
      </c>
      <c r="D7568">
        <v>83634</v>
      </c>
      <c r="E7568">
        <v>20232024</v>
      </c>
      <c r="F7568" t="s">
        <v>418</v>
      </c>
      <c r="G7568" t="s">
        <v>241</v>
      </c>
      <c r="H7568">
        <v>4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 t="s">
        <v>19</v>
      </c>
      <c r="P7568" t="str">
        <f>UPPER(Table1[[#This Row],[Venue]])</f>
        <v>HOME</v>
      </c>
    </row>
    <row r="7569" spans="1:16" hidden="1" x14ac:dyDescent="0.45">
      <c r="A7569">
        <v>40052965</v>
      </c>
      <c r="B7569" t="s">
        <v>566</v>
      </c>
      <c r="C7569">
        <v>45353</v>
      </c>
      <c r="D7569">
        <v>83634</v>
      </c>
      <c r="E7569">
        <v>20232024</v>
      </c>
      <c r="F7569" t="s">
        <v>418</v>
      </c>
      <c r="G7569" t="s">
        <v>398</v>
      </c>
      <c r="H7569">
        <v>5</v>
      </c>
      <c r="I7569">
        <v>1</v>
      </c>
      <c r="J7569">
        <v>0</v>
      </c>
      <c r="K7569">
        <v>1</v>
      </c>
      <c r="L7569">
        <v>1</v>
      </c>
      <c r="M7569">
        <v>0</v>
      </c>
      <c r="N7569">
        <v>0</v>
      </c>
      <c r="O7569" t="s">
        <v>19</v>
      </c>
      <c r="P7569" t="str">
        <f>UPPER(Table1[[#This Row],[Venue]])</f>
        <v>HOME</v>
      </c>
    </row>
    <row r="7570" spans="1:16" hidden="1" x14ac:dyDescent="0.45">
      <c r="A7570">
        <v>40052965</v>
      </c>
      <c r="B7570" t="s">
        <v>566</v>
      </c>
      <c r="C7570">
        <v>45353</v>
      </c>
      <c r="D7570">
        <v>83634</v>
      </c>
      <c r="E7570">
        <v>20232024</v>
      </c>
      <c r="F7570" t="s">
        <v>418</v>
      </c>
      <c r="G7570" t="s">
        <v>253</v>
      </c>
      <c r="H7570">
        <v>6</v>
      </c>
      <c r="I7570">
        <v>2</v>
      </c>
      <c r="J7570">
        <v>0</v>
      </c>
      <c r="K7570">
        <v>1</v>
      </c>
      <c r="L7570">
        <v>2</v>
      </c>
      <c r="M7570">
        <v>0</v>
      </c>
      <c r="N7570">
        <v>0</v>
      </c>
      <c r="O7570" t="s">
        <v>19</v>
      </c>
      <c r="P7570" t="str">
        <f>UPPER(Table1[[#This Row],[Venue]])</f>
        <v>HOME</v>
      </c>
    </row>
    <row r="7571" spans="1:16" hidden="1" x14ac:dyDescent="0.45">
      <c r="A7571">
        <v>40052965</v>
      </c>
      <c r="B7571" t="s">
        <v>566</v>
      </c>
      <c r="C7571">
        <v>45353</v>
      </c>
      <c r="D7571">
        <v>83634</v>
      </c>
      <c r="E7571">
        <v>20232024</v>
      </c>
      <c r="F7571" t="s">
        <v>418</v>
      </c>
      <c r="G7571" t="s">
        <v>59</v>
      </c>
      <c r="H7571">
        <v>9</v>
      </c>
      <c r="I7571">
        <v>2</v>
      </c>
      <c r="J7571">
        <v>0</v>
      </c>
      <c r="K7571">
        <v>1</v>
      </c>
      <c r="L7571">
        <v>2</v>
      </c>
      <c r="M7571">
        <v>0</v>
      </c>
      <c r="N7571">
        <v>0</v>
      </c>
      <c r="O7571" t="s">
        <v>19</v>
      </c>
      <c r="P7571" t="str">
        <f>UPPER(Table1[[#This Row],[Venue]])</f>
        <v>HOME</v>
      </c>
    </row>
    <row r="7572" spans="1:16" hidden="1" x14ac:dyDescent="0.45">
      <c r="A7572">
        <v>40052965</v>
      </c>
      <c r="B7572" t="s">
        <v>566</v>
      </c>
      <c r="C7572">
        <v>45353</v>
      </c>
      <c r="D7572">
        <v>83634</v>
      </c>
      <c r="E7572">
        <v>20232024</v>
      </c>
      <c r="F7572" t="s">
        <v>418</v>
      </c>
      <c r="G7572" t="s">
        <v>245</v>
      </c>
      <c r="H7572">
        <v>10</v>
      </c>
      <c r="I7572">
        <v>1</v>
      </c>
      <c r="J7572">
        <v>1</v>
      </c>
      <c r="K7572">
        <v>1</v>
      </c>
      <c r="L7572">
        <v>0</v>
      </c>
      <c r="M7572">
        <v>0</v>
      </c>
      <c r="N7572">
        <v>0</v>
      </c>
      <c r="O7572" t="s">
        <v>19</v>
      </c>
      <c r="P7572" t="str">
        <f>UPPER(Table1[[#This Row],[Venue]])</f>
        <v>HOME</v>
      </c>
    </row>
    <row r="7573" spans="1:16" hidden="1" x14ac:dyDescent="0.45">
      <c r="A7573">
        <v>40052965</v>
      </c>
      <c r="B7573" t="s">
        <v>566</v>
      </c>
      <c r="C7573">
        <v>45353</v>
      </c>
      <c r="D7573">
        <v>83634</v>
      </c>
      <c r="E7573">
        <v>20232024</v>
      </c>
      <c r="F7573" t="s">
        <v>418</v>
      </c>
      <c r="G7573" t="s">
        <v>244</v>
      </c>
      <c r="H7573">
        <v>11</v>
      </c>
      <c r="I7573">
        <v>0</v>
      </c>
      <c r="J7573">
        <v>0</v>
      </c>
      <c r="K7573">
        <v>1</v>
      </c>
      <c r="L7573">
        <v>0</v>
      </c>
      <c r="M7573">
        <v>0</v>
      </c>
      <c r="N7573">
        <v>0</v>
      </c>
      <c r="O7573" t="s">
        <v>19</v>
      </c>
      <c r="P7573" t="str">
        <f>UPPER(Table1[[#This Row],[Venue]])</f>
        <v>HOME</v>
      </c>
    </row>
    <row r="7574" spans="1:16" hidden="1" x14ac:dyDescent="0.45">
      <c r="A7574">
        <v>40052965</v>
      </c>
      <c r="B7574" t="s">
        <v>566</v>
      </c>
      <c r="C7574">
        <v>45353</v>
      </c>
      <c r="D7574">
        <v>83634</v>
      </c>
      <c r="E7574">
        <v>20232024</v>
      </c>
      <c r="F7574" t="s">
        <v>418</v>
      </c>
      <c r="G7574" t="s">
        <v>243</v>
      </c>
      <c r="H7574">
        <v>17</v>
      </c>
      <c r="I7574">
        <v>1</v>
      </c>
      <c r="J7574">
        <v>0</v>
      </c>
      <c r="K7574">
        <v>1</v>
      </c>
      <c r="L7574">
        <v>1</v>
      </c>
      <c r="M7574">
        <v>0</v>
      </c>
      <c r="N7574">
        <v>2</v>
      </c>
      <c r="O7574" t="s">
        <v>19</v>
      </c>
      <c r="P7574" t="str">
        <f>UPPER(Table1[[#This Row],[Venue]])</f>
        <v>HOME</v>
      </c>
    </row>
    <row r="7575" spans="1:16" hidden="1" x14ac:dyDescent="0.45">
      <c r="A7575">
        <v>40052965</v>
      </c>
      <c r="B7575" t="s">
        <v>566</v>
      </c>
      <c r="C7575">
        <v>45353</v>
      </c>
      <c r="D7575">
        <v>83634</v>
      </c>
      <c r="E7575">
        <v>20232024</v>
      </c>
      <c r="F7575" t="s">
        <v>418</v>
      </c>
      <c r="G7575" t="s">
        <v>236</v>
      </c>
      <c r="H7575">
        <v>21</v>
      </c>
      <c r="I7575">
        <v>0</v>
      </c>
      <c r="J7575">
        <v>0</v>
      </c>
      <c r="K7575">
        <v>1</v>
      </c>
      <c r="L7575">
        <v>0</v>
      </c>
      <c r="M7575">
        <v>0</v>
      </c>
      <c r="N7575">
        <v>0</v>
      </c>
      <c r="O7575" t="s">
        <v>19</v>
      </c>
      <c r="P7575" t="str">
        <f>UPPER(Table1[[#This Row],[Venue]])</f>
        <v>HOME</v>
      </c>
    </row>
    <row r="7576" spans="1:16" hidden="1" x14ac:dyDescent="0.45">
      <c r="A7576">
        <v>40052965</v>
      </c>
      <c r="B7576" t="s">
        <v>566</v>
      </c>
      <c r="C7576">
        <v>45353</v>
      </c>
      <c r="D7576">
        <v>83634</v>
      </c>
      <c r="E7576">
        <v>20232024</v>
      </c>
      <c r="F7576" t="s">
        <v>418</v>
      </c>
      <c r="G7576" t="s">
        <v>247</v>
      </c>
      <c r="H7576">
        <v>27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0</v>
      </c>
      <c r="O7576" t="s">
        <v>19</v>
      </c>
      <c r="P7576" t="str">
        <f>UPPER(Table1[[#This Row],[Venue]])</f>
        <v>HOME</v>
      </c>
    </row>
    <row r="7577" spans="1:16" hidden="1" x14ac:dyDescent="0.45">
      <c r="A7577">
        <v>40052965</v>
      </c>
      <c r="B7577" t="s">
        <v>566</v>
      </c>
      <c r="C7577">
        <v>45353</v>
      </c>
      <c r="D7577">
        <v>83634</v>
      </c>
      <c r="E7577">
        <v>20232024</v>
      </c>
      <c r="F7577" t="s">
        <v>418</v>
      </c>
      <c r="G7577" t="s">
        <v>250</v>
      </c>
      <c r="H7577">
        <v>42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2</v>
      </c>
      <c r="O7577" t="s">
        <v>19</v>
      </c>
      <c r="P7577" t="str">
        <f>UPPER(Table1[[#This Row],[Venue]])</f>
        <v>HOME</v>
      </c>
    </row>
    <row r="7578" spans="1:16" hidden="1" x14ac:dyDescent="0.45">
      <c r="A7578">
        <v>40052965</v>
      </c>
      <c r="B7578" t="s">
        <v>566</v>
      </c>
      <c r="C7578">
        <v>45353</v>
      </c>
      <c r="D7578">
        <v>83634</v>
      </c>
      <c r="E7578">
        <v>20232024</v>
      </c>
      <c r="F7578" t="s">
        <v>418</v>
      </c>
      <c r="G7578" t="s">
        <v>252</v>
      </c>
      <c r="H7578">
        <v>68</v>
      </c>
      <c r="I7578">
        <v>2</v>
      </c>
      <c r="J7578">
        <v>2</v>
      </c>
      <c r="K7578">
        <v>1</v>
      </c>
      <c r="L7578">
        <v>0</v>
      </c>
      <c r="M7578">
        <v>0</v>
      </c>
      <c r="N7578">
        <v>0</v>
      </c>
      <c r="O7578" t="s">
        <v>19</v>
      </c>
      <c r="P7578" t="str">
        <f>UPPER(Table1[[#This Row],[Venue]])</f>
        <v>HOME</v>
      </c>
    </row>
    <row r="7579" spans="1:16" hidden="1" x14ac:dyDescent="0.45">
      <c r="A7579">
        <v>40052965</v>
      </c>
      <c r="B7579" t="s">
        <v>566</v>
      </c>
      <c r="C7579">
        <v>45353</v>
      </c>
      <c r="D7579">
        <v>83634</v>
      </c>
      <c r="E7579">
        <v>20232024</v>
      </c>
      <c r="F7579" t="s">
        <v>418</v>
      </c>
      <c r="G7579" t="s">
        <v>256</v>
      </c>
      <c r="H7579">
        <v>97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 t="s">
        <v>19</v>
      </c>
      <c r="P7579" t="str">
        <f>UPPER(Table1[[#This Row],[Venue]])</f>
        <v>HOME</v>
      </c>
    </row>
    <row r="7580" spans="1:16" hidden="1" x14ac:dyDescent="0.45">
      <c r="A7580">
        <v>40052965</v>
      </c>
      <c r="B7580" t="s">
        <v>566</v>
      </c>
      <c r="C7580">
        <v>45353</v>
      </c>
      <c r="D7580">
        <v>83634</v>
      </c>
      <c r="E7580">
        <v>20232024</v>
      </c>
      <c r="F7580" t="s">
        <v>418</v>
      </c>
      <c r="G7580" t="s">
        <v>190</v>
      </c>
      <c r="H7580">
        <v>1</v>
      </c>
      <c r="I7580">
        <v>0</v>
      </c>
      <c r="J7580">
        <v>0</v>
      </c>
      <c r="K7580">
        <v>1</v>
      </c>
      <c r="L7580">
        <v>0</v>
      </c>
      <c r="M7580">
        <v>0</v>
      </c>
      <c r="N7580">
        <v>0</v>
      </c>
      <c r="O7580" t="s">
        <v>40</v>
      </c>
      <c r="P7580" t="str">
        <f>UPPER(Table1[[#This Row],[Venue]])</f>
        <v>AWAY</v>
      </c>
    </row>
    <row r="7581" spans="1:16" hidden="1" x14ac:dyDescent="0.45">
      <c r="A7581">
        <v>40052965</v>
      </c>
      <c r="B7581" t="s">
        <v>566</v>
      </c>
      <c r="C7581">
        <v>45353</v>
      </c>
      <c r="D7581">
        <v>83634</v>
      </c>
      <c r="E7581">
        <v>20232024</v>
      </c>
      <c r="F7581" t="s">
        <v>418</v>
      </c>
      <c r="G7581" t="s">
        <v>42</v>
      </c>
      <c r="H7581">
        <v>8</v>
      </c>
      <c r="I7581">
        <v>2</v>
      </c>
      <c r="J7581">
        <v>0</v>
      </c>
      <c r="K7581">
        <v>1</v>
      </c>
      <c r="L7581">
        <v>2</v>
      </c>
      <c r="M7581">
        <v>0</v>
      </c>
      <c r="N7581">
        <v>0</v>
      </c>
      <c r="O7581" t="s">
        <v>40</v>
      </c>
      <c r="P7581" t="str">
        <f>UPPER(Table1[[#This Row],[Venue]])</f>
        <v>AWAY</v>
      </c>
    </row>
    <row r="7582" spans="1:16" hidden="1" x14ac:dyDescent="0.45">
      <c r="A7582">
        <v>40052965</v>
      </c>
      <c r="B7582" t="s">
        <v>566</v>
      </c>
      <c r="C7582">
        <v>45353</v>
      </c>
      <c r="D7582">
        <v>83634</v>
      </c>
      <c r="E7582">
        <v>20232024</v>
      </c>
      <c r="F7582" t="s">
        <v>418</v>
      </c>
      <c r="G7582" t="s">
        <v>280</v>
      </c>
      <c r="H7582">
        <v>9</v>
      </c>
      <c r="I7582">
        <v>0</v>
      </c>
      <c r="J7582">
        <v>0</v>
      </c>
      <c r="K7582">
        <v>1</v>
      </c>
      <c r="L7582">
        <v>0</v>
      </c>
      <c r="M7582">
        <v>0</v>
      </c>
      <c r="N7582">
        <v>0</v>
      </c>
      <c r="O7582" t="s">
        <v>40</v>
      </c>
      <c r="P7582" t="str">
        <f>UPPER(Table1[[#This Row],[Venue]])</f>
        <v>AWAY</v>
      </c>
    </row>
    <row r="7583" spans="1:16" hidden="1" x14ac:dyDescent="0.45">
      <c r="A7583">
        <v>40052965</v>
      </c>
      <c r="B7583" t="s">
        <v>566</v>
      </c>
      <c r="C7583">
        <v>45353</v>
      </c>
      <c r="D7583">
        <v>83634</v>
      </c>
      <c r="E7583">
        <v>20232024</v>
      </c>
      <c r="F7583" t="s">
        <v>418</v>
      </c>
      <c r="G7583" t="s">
        <v>63</v>
      </c>
      <c r="H7583">
        <v>10</v>
      </c>
      <c r="I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 t="s">
        <v>40</v>
      </c>
      <c r="P7583" t="str">
        <f>UPPER(Table1[[#This Row],[Venue]])</f>
        <v>AWAY</v>
      </c>
    </row>
    <row r="7584" spans="1:16" hidden="1" x14ac:dyDescent="0.45">
      <c r="A7584">
        <v>40052965</v>
      </c>
      <c r="B7584" t="s">
        <v>566</v>
      </c>
      <c r="C7584">
        <v>45353</v>
      </c>
      <c r="D7584">
        <v>83634</v>
      </c>
      <c r="E7584">
        <v>20232024</v>
      </c>
      <c r="F7584" t="s">
        <v>418</v>
      </c>
      <c r="G7584" t="s">
        <v>128</v>
      </c>
      <c r="H7584">
        <v>12</v>
      </c>
      <c r="I7584">
        <v>1</v>
      </c>
      <c r="J7584">
        <v>1</v>
      </c>
      <c r="K7584">
        <v>1</v>
      </c>
      <c r="L7584">
        <v>0</v>
      </c>
      <c r="M7584">
        <v>0</v>
      </c>
      <c r="N7584">
        <v>0</v>
      </c>
      <c r="O7584" t="s">
        <v>40</v>
      </c>
      <c r="P7584" t="str">
        <f>UPPER(Table1[[#This Row],[Venue]])</f>
        <v>AWAY</v>
      </c>
    </row>
    <row r="7585" spans="1:16" hidden="1" x14ac:dyDescent="0.45">
      <c r="A7585">
        <v>40052965</v>
      </c>
      <c r="B7585" t="s">
        <v>566</v>
      </c>
      <c r="C7585">
        <v>45353</v>
      </c>
      <c r="D7585">
        <v>83634</v>
      </c>
      <c r="E7585">
        <v>20232024</v>
      </c>
      <c r="F7585" t="s">
        <v>418</v>
      </c>
      <c r="G7585" t="s">
        <v>341</v>
      </c>
      <c r="H7585">
        <v>17</v>
      </c>
      <c r="I7585">
        <v>0</v>
      </c>
      <c r="J7585">
        <v>0</v>
      </c>
      <c r="K7585">
        <v>1</v>
      </c>
      <c r="L7585">
        <v>0</v>
      </c>
      <c r="M7585">
        <v>0</v>
      </c>
      <c r="N7585">
        <v>0</v>
      </c>
      <c r="O7585" t="s">
        <v>40</v>
      </c>
      <c r="P7585" t="str">
        <f>UPPER(Table1[[#This Row],[Venue]])</f>
        <v>AWAY</v>
      </c>
    </row>
    <row r="7586" spans="1:16" hidden="1" x14ac:dyDescent="0.45">
      <c r="A7586">
        <v>40052965</v>
      </c>
      <c r="B7586" t="s">
        <v>566</v>
      </c>
      <c r="C7586">
        <v>45353</v>
      </c>
      <c r="D7586">
        <v>83634</v>
      </c>
      <c r="E7586">
        <v>20232024</v>
      </c>
      <c r="F7586" t="s">
        <v>418</v>
      </c>
      <c r="G7586" t="s">
        <v>595</v>
      </c>
      <c r="H7586">
        <v>18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 t="s">
        <v>40</v>
      </c>
      <c r="P7586" t="str">
        <f>UPPER(Table1[[#This Row],[Venue]])</f>
        <v>AWAY</v>
      </c>
    </row>
    <row r="7587" spans="1:16" hidden="1" x14ac:dyDescent="0.45">
      <c r="A7587">
        <v>40052965</v>
      </c>
      <c r="B7587" t="s">
        <v>566</v>
      </c>
      <c r="C7587">
        <v>45353</v>
      </c>
      <c r="D7587">
        <v>83634</v>
      </c>
      <c r="E7587">
        <v>20232024</v>
      </c>
      <c r="F7587" t="s">
        <v>418</v>
      </c>
      <c r="G7587" t="s">
        <v>493</v>
      </c>
      <c r="H7587">
        <v>23</v>
      </c>
      <c r="I7587">
        <v>0</v>
      </c>
      <c r="J7587">
        <v>0</v>
      </c>
      <c r="K7587">
        <v>1</v>
      </c>
      <c r="L7587">
        <v>0</v>
      </c>
      <c r="M7587">
        <v>0</v>
      </c>
      <c r="N7587">
        <v>0</v>
      </c>
      <c r="O7587" t="s">
        <v>40</v>
      </c>
      <c r="P7587" t="str">
        <f>UPPER(Table1[[#This Row],[Venue]])</f>
        <v>AWAY</v>
      </c>
    </row>
    <row r="7588" spans="1:16" hidden="1" x14ac:dyDescent="0.45">
      <c r="A7588">
        <v>40052965</v>
      </c>
      <c r="B7588" t="s">
        <v>566</v>
      </c>
      <c r="C7588">
        <v>45353</v>
      </c>
      <c r="D7588">
        <v>83634</v>
      </c>
      <c r="E7588">
        <v>20232024</v>
      </c>
      <c r="F7588" t="s">
        <v>418</v>
      </c>
      <c r="G7588" t="s">
        <v>68</v>
      </c>
      <c r="H7588">
        <v>25</v>
      </c>
      <c r="I7588">
        <v>1</v>
      </c>
      <c r="J7588">
        <v>0</v>
      </c>
      <c r="K7588">
        <v>1</v>
      </c>
      <c r="L7588">
        <v>1</v>
      </c>
      <c r="M7588">
        <v>0</v>
      </c>
      <c r="N7588">
        <v>0</v>
      </c>
      <c r="O7588" t="s">
        <v>40</v>
      </c>
      <c r="P7588" t="str">
        <f>UPPER(Table1[[#This Row],[Venue]])</f>
        <v>AWAY</v>
      </c>
    </row>
    <row r="7589" spans="1:16" hidden="1" x14ac:dyDescent="0.45">
      <c r="A7589">
        <v>40052965</v>
      </c>
      <c r="B7589" t="s">
        <v>566</v>
      </c>
      <c r="C7589">
        <v>45353</v>
      </c>
      <c r="D7589">
        <v>83634</v>
      </c>
      <c r="E7589">
        <v>20232024</v>
      </c>
      <c r="F7589" t="s">
        <v>418</v>
      </c>
      <c r="G7589" t="s">
        <v>322</v>
      </c>
      <c r="H7589">
        <v>40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0</v>
      </c>
      <c r="O7589" t="s">
        <v>40</v>
      </c>
      <c r="P7589" t="str">
        <f>UPPER(Table1[[#This Row],[Venue]])</f>
        <v>AWAY</v>
      </c>
    </row>
    <row r="7590" spans="1:16" hidden="1" x14ac:dyDescent="0.45">
      <c r="A7590">
        <v>40052965</v>
      </c>
      <c r="B7590" t="s">
        <v>566</v>
      </c>
      <c r="C7590">
        <v>45353</v>
      </c>
      <c r="D7590">
        <v>83634</v>
      </c>
      <c r="E7590">
        <v>20232024</v>
      </c>
      <c r="F7590" t="s">
        <v>418</v>
      </c>
      <c r="G7590" t="s">
        <v>429</v>
      </c>
      <c r="H7590">
        <v>44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 t="s">
        <v>40</v>
      </c>
      <c r="P7590" t="str">
        <f>UPPER(Table1[[#This Row],[Venue]])</f>
        <v>AWAY</v>
      </c>
    </row>
    <row r="7591" spans="1:16" hidden="1" x14ac:dyDescent="0.45">
      <c r="A7591">
        <v>40052965</v>
      </c>
      <c r="B7591" t="s">
        <v>566</v>
      </c>
      <c r="C7591">
        <v>45353</v>
      </c>
      <c r="D7591">
        <v>83634</v>
      </c>
      <c r="E7591">
        <v>20232024</v>
      </c>
      <c r="F7591" t="s">
        <v>418</v>
      </c>
      <c r="G7591" t="s">
        <v>71</v>
      </c>
      <c r="H7591">
        <v>55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 t="s">
        <v>40</v>
      </c>
      <c r="P7591" t="str">
        <f>UPPER(Table1[[#This Row],[Venue]])</f>
        <v>AWAY</v>
      </c>
    </row>
    <row r="7592" spans="1:16" hidden="1" x14ac:dyDescent="0.45">
      <c r="A7592">
        <v>40052965</v>
      </c>
      <c r="B7592" t="s">
        <v>566</v>
      </c>
      <c r="C7592">
        <v>45353</v>
      </c>
      <c r="D7592">
        <v>83634</v>
      </c>
      <c r="E7592">
        <v>20232024</v>
      </c>
      <c r="F7592" t="s">
        <v>418</v>
      </c>
      <c r="G7592" t="s">
        <v>72</v>
      </c>
      <c r="H7592">
        <v>86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 t="s">
        <v>40</v>
      </c>
      <c r="P7592" t="str">
        <f>UPPER(Table1[[#This Row],[Venue]])</f>
        <v>AWAY</v>
      </c>
    </row>
    <row r="7593" spans="1:16" hidden="1" x14ac:dyDescent="0.45">
      <c r="A7593">
        <v>40052965</v>
      </c>
      <c r="B7593" t="s">
        <v>566</v>
      </c>
      <c r="C7593">
        <v>45353</v>
      </c>
      <c r="D7593">
        <v>83634</v>
      </c>
      <c r="E7593">
        <v>20232024</v>
      </c>
      <c r="F7593" t="s">
        <v>418</v>
      </c>
      <c r="G7593" t="s">
        <v>191</v>
      </c>
      <c r="H7593">
        <v>89</v>
      </c>
      <c r="I7593">
        <v>1</v>
      </c>
      <c r="J7593">
        <v>0</v>
      </c>
      <c r="K7593">
        <v>1</v>
      </c>
      <c r="L7593">
        <v>1</v>
      </c>
      <c r="M7593">
        <v>0</v>
      </c>
      <c r="N7593">
        <v>0</v>
      </c>
      <c r="O7593" t="s">
        <v>40</v>
      </c>
      <c r="P7593" t="str">
        <f>UPPER(Table1[[#This Row],[Venue]])</f>
        <v>AWAY</v>
      </c>
    </row>
    <row r="7594" spans="1:16" hidden="1" x14ac:dyDescent="0.45">
      <c r="A7594">
        <v>40052965</v>
      </c>
      <c r="B7594" t="s">
        <v>566</v>
      </c>
      <c r="C7594">
        <v>45353</v>
      </c>
      <c r="D7594">
        <v>83634</v>
      </c>
      <c r="E7594">
        <v>20232024</v>
      </c>
      <c r="F7594" t="s">
        <v>418</v>
      </c>
      <c r="G7594" t="s">
        <v>73</v>
      </c>
      <c r="H7594">
        <v>90</v>
      </c>
      <c r="I7594">
        <v>1</v>
      </c>
      <c r="J7594">
        <v>1</v>
      </c>
      <c r="K7594">
        <v>1</v>
      </c>
      <c r="L7594">
        <v>0</v>
      </c>
      <c r="M7594">
        <v>0</v>
      </c>
      <c r="N7594">
        <v>0</v>
      </c>
      <c r="O7594" t="s">
        <v>40</v>
      </c>
      <c r="P7594" t="str">
        <f>UPPER(Table1[[#This Row],[Venue]])</f>
        <v>AWAY</v>
      </c>
    </row>
    <row r="7595" spans="1:16" hidden="1" x14ac:dyDescent="0.45">
      <c r="A7595">
        <v>40052965</v>
      </c>
      <c r="B7595" t="s">
        <v>566</v>
      </c>
      <c r="C7595">
        <v>45353</v>
      </c>
      <c r="D7595">
        <v>83634</v>
      </c>
      <c r="E7595">
        <v>20232024</v>
      </c>
      <c r="F7595" t="s">
        <v>418</v>
      </c>
      <c r="G7595" t="s">
        <v>74</v>
      </c>
      <c r="H7595">
        <v>92</v>
      </c>
      <c r="I7595">
        <v>1</v>
      </c>
      <c r="J7595">
        <v>1</v>
      </c>
      <c r="K7595">
        <v>1</v>
      </c>
      <c r="L7595">
        <v>0</v>
      </c>
      <c r="M7595">
        <v>0</v>
      </c>
      <c r="N7595">
        <v>0</v>
      </c>
      <c r="O7595" t="s">
        <v>40</v>
      </c>
      <c r="P7595" t="str">
        <f>UPPER(Table1[[#This Row],[Venue]])</f>
        <v>AWAY</v>
      </c>
    </row>
    <row r="7596" spans="1:16" hidden="1" x14ac:dyDescent="0.45">
      <c r="A7596">
        <v>40052965</v>
      </c>
      <c r="B7596" t="s">
        <v>566</v>
      </c>
      <c r="C7596">
        <v>45353</v>
      </c>
      <c r="D7596">
        <v>83634</v>
      </c>
      <c r="E7596">
        <v>20232024</v>
      </c>
      <c r="F7596" t="s">
        <v>418</v>
      </c>
      <c r="G7596" t="s">
        <v>75</v>
      </c>
      <c r="H7596">
        <v>96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0</v>
      </c>
      <c r="O7596" t="s">
        <v>40</v>
      </c>
      <c r="P7596" t="str">
        <f>UPPER(Table1[[#This Row],[Venue]])</f>
        <v>AWAY</v>
      </c>
    </row>
    <row r="7597" spans="1:16" hidden="1" x14ac:dyDescent="0.45">
      <c r="A7597">
        <v>40052934</v>
      </c>
      <c r="B7597" t="s">
        <v>358</v>
      </c>
      <c r="C7597">
        <v>45354</v>
      </c>
      <c r="D7597">
        <v>83603</v>
      </c>
      <c r="E7597">
        <v>20232024</v>
      </c>
      <c r="F7597" t="s">
        <v>372</v>
      </c>
      <c r="G7597" t="s">
        <v>487</v>
      </c>
      <c r="H7597">
        <v>10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 t="s">
        <v>19</v>
      </c>
      <c r="P7597" t="str">
        <f>UPPER(Table1[[#This Row],[Venue]])</f>
        <v>HOME</v>
      </c>
    </row>
    <row r="7598" spans="1:16" hidden="1" x14ac:dyDescent="0.45">
      <c r="A7598">
        <v>40052934</v>
      </c>
      <c r="B7598" t="s">
        <v>358</v>
      </c>
      <c r="C7598">
        <v>45354</v>
      </c>
      <c r="D7598">
        <v>83603</v>
      </c>
      <c r="E7598">
        <v>20232024</v>
      </c>
      <c r="F7598" t="s">
        <v>372</v>
      </c>
      <c r="G7598" t="s">
        <v>498</v>
      </c>
      <c r="H7598">
        <v>11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 t="s">
        <v>19</v>
      </c>
      <c r="P7598" t="str">
        <f>UPPER(Table1[[#This Row],[Venue]])</f>
        <v>HOME</v>
      </c>
    </row>
    <row r="7599" spans="1:16" hidden="1" x14ac:dyDescent="0.45">
      <c r="A7599">
        <v>40052934</v>
      </c>
      <c r="B7599" t="s">
        <v>358</v>
      </c>
      <c r="C7599">
        <v>45354</v>
      </c>
      <c r="D7599">
        <v>83603</v>
      </c>
      <c r="E7599">
        <v>20232024</v>
      </c>
      <c r="F7599" t="s">
        <v>372</v>
      </c>
      <c r="G7599" t="s">
        <v>81</v>
      </c>
      <c r="H7599">
        <v>13</v>
      </c>
      <c r="I7599">
        <v>0</v>
      </c>
      <c r="J7599">
        <v>0</v>
      </c>
      <c r="K7599">
        <v>1</v>
      </c>
      <c r="L7599">
        <v>0</v>
      </c>
      <c r="M7599">
        <v>0</v>
      </c>
      <c r="N7599">
        <v>0</v>
      </c>
      <c r="O7599" t="s">
        <v>19</v>
      </c>
      <c r="P7599" t="str">
        <f>UPPER(Table1[[#This Row],[Venue]])</f>
        <v>HOME</v>
      </c>
    </row>
    <row r="7600" spans="1:16" hidden="1" x14ac:dyDescent="0.45">
      <c r="A7600">
        <v>40052934</v>
      </c>
      <c r="B7600" t="s">
        <v>358</v>
      </c>
      <c r="C7600">
        <v>45354</v>
      </c>
      <c r="D7600">
        <v>83603</v>
      </c>
      <c r="E7600">
        <v>20232024</v>
      </c>
      <c r="F7600" t="s">
        <v>372</v>
      </c>
      <c r="G7600" t="s">
        <v>82</v>
      </c>
      <c r="H7600">
        <v>15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 t="s">
        <v>19</v>
      </c>
      <c r="P7600" t="str">
        <f>UPPER(Table1[[#This Row],[Venue]])</f>
        <v>HOME</v>
      </c>
    </row>
    <row r="7601" spans="1:16" hidden="1" x14ac:dyDescent="0.45">
      <c r="A7601">
        <v>40052934</v>
      </c>
      <c r="B7601" t="s">
        <v>358</v>
      </c>
      <c r="C7601">
        <v>45354</v>
      </c>
      <c r="D7601">
        <v>83603</v>
      </c>
      <c r="E7601">
        <v>20232024</v>
      </c>
      <c r="F7601" t="s">
        <v>372</v>
      </c>
      <c r="G7601" t="s">
        <v>83</v>
      </c>
      <c r="H7601">
        <v>17</v>
      </c>
      <c r="I7601">
        <v>0</v>
      </c>
      <c r="J7601">
        <v>0</v>
      </c>
      <c r="K7601">
        <v>1</v>
      </c>
      <c r="L7601">
        <v>0</v>
      </c>
      <c r="M7601">
        <v>0</v>
      </c>
      <c r="N7601">
        <v>0</v>
      </c>
      <c r="O7601" t="s">
        <v>19</v>
      </c>
      <c r="P7601" t="str">
        <f>UPPER(Table1[[#This Row],[Venue]])</f>
        <v>HOME</v>
      </c>
    </row>
    <row r="7602" spans="1:16" hidden="1" x14ac:dyDescent="0.45">
      <c r="A7602">
        <v>40052934</v>
      </c>
      <c r="B7602" t="s">
        <v>358</v>
      </c>
      <c r="C7602">
        <v>45354</v>
      </c>
      <c r="D7602">
        <v>83603</v>
      </c>
      <c r="E7602">
        <v>20232024</v>
      </c>
      <c r="F7602" t="s">
        <v>372</v>
      </c>
      <c r="G7602" t="s">
        <v>488</v>
      </c>
      <c r="H7602">
        <v>22</v>
      </c>
      <c r="I7602">
        <v>0</v>
      </c>
      <c r="J7602">
        <v>0</v>
      </c>
      <c r="K7602">
        <v>1</v>
      </c>
      <c r="L7602">
        <v>0</v>
      </c>
      <c r="M7602">
        <v>0</v>
      </c>
      <c r="N7602">
        <v>0</v>
      </c>
      <c r="O7602" t="s">
        <v>19</v>
      </c>
      <c r="P7602" t="str">
        <f>UPPER(Table1[[#This Row],[Venue]])</f>
        <v>HOME</v>
      </c>
    </row>
    <row r="7603" spans="1:16" hidden="1" x14ac:dyDescent="0.45">
      <c r="A7603">
        <v>40052934</v>
      </c>
      <c r="B7603" t="s">
        <v>358</v>
      </c>
      <c r="C7603">
        <v>45354</v>
      </c>
      <c r="D7603">
        <v>83603</v>
      </c>
      <c r="E7603">
        <v>20232024</v>
      </c>
      <c r="F7603" t="s">
        <v>372</v>
      </c>
      <c r="G7603" t="s">
        <v>210</v>
      </c>
      <c r="H7603">
        <v>23</v>
      </c>
      <c r="I7603">
        <v>0</v>
      </c>
      <c r="J7603">
        <v>0</v>
      </c>
      <c r="K7603">
        <v>1</v>
      </c>
      <c r="L7603">
        <v>0</v>
      </c>
      <c r="M7603">
        <v>0</v>
      </c>
      <c r="N7603">
        <v>0</v>
      </c>
      <c r="O7603" t="s">
        <v>19</v>
      </c>
      <c r="P7603" t="str">
        <f>UPPER(Table1[[#This Row],[Venue]])</f>
        <v>HOME</v>
      </c>
    </row>
    <row r="7604" spans="1:16" hidden="1" x14ac:dyDescent="0.45">
      <c r="A7604">
        <v>40052934</v>
      </c>
      <c r="B7604" t="s">
        <v>358</v>
      </c>
      <c r="C7604">
        <v>45354</v>
      </c>
      <c r="D7604">
        <v>83603</v>
      </c>
      <c r="E7604">
        <v>20232024</v>
      </c>
      <c r="F7604" t="s">
        <v>372</v>
      </c>
      <c r="G7604" t="s">
        <v>87</v>
      </c>
      <c r="H7604">
        <v>27</v>
      </c>
      <c r="I7604">
        <v>1</v>
      </c>
      <c r="J7604">
        <v>0</v>
      </c>
      <c r="K7604">
        <v>1</v>
      </c>
      <c r="L7604">
        <v>1</v>
      </c>
      <c r="M7604">
        <v>0</v>
      </c>
      <c r="N7604">
        <v>2</v>
      </c>
      <c r="O7604" t="s">
        <v>19</v>
      </c>
      <c r="P7604" t="str">
        <f>UPPER(Table1[[#This Row],[Venue]])</f>
        <v>HOME</v>
      </c>
    </row>
    <row r="7605" spans="1:16" hidden="1" x14ac:dyDescent="0.45">
      <c r="A7605">
        <v>40052934</v>
      </c>
      <c r="B7605" t="s">
        <v>358</v>
      </c>
      <c r="C7605">
        <v>45354</v>
      </c>
      <c r="D7605">
        <v>83603</v>
      </c>
      <c r="E7605">
        <v>20232024</v>
      </c>
      <c r="F7605" t="s">
        <v>372</v>
      </c>
      <c r="G7605" t="s">
        <v>88</v>
      </c>
      <c r="H7605">
        <v>30</v>
      </c>
      <c r="I7605">
        <v>1</v>
      </c>
      <c r="J7605">
        <v>1</v>
      </c>
      <c r="K7605">
        <v>1</v>
      </c>
      <c r="L7605">
        <v>0</v>
      </c>
      <c r="M7605">
        <v>0</v>
      </c>
      <c r="N7605">
        <v>2</v>
      </c>
      <c r="O7605" t="s">
        <v>19</v>
      </c>
      <c r="P7605" t="str">
        <f>UPPER(Table1[[#This Row],[Venue]])</f>
        <v>HOME</v>
      </c>
    </row>
    <row r="7606" spans="1:16" hidden="1" x14ac:dyDescent="0.45">
      <c r="A7606">
        <v>40052934</v>
      </c>
      <c r="B7606" t="s">
        <v>358</v>
      </c>
      <c r="C7606">
        <v>45354</v>
      </c>
      <c r="D7606">
        <v>83603</v>
      </c>
      <c r="E7606">
        <v>20232024</v>
      </c>
      <c r="F7606" t="s">
        <v>372</v>
      </c>
      <c r="G7606" t="s">
        <v>489</v>
      </c>
      <c r="H7606">
        <v>31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 t="s">
        <v>19</v>
      </c>
      <c r="P7606" t="str">
        <f>UPPER(Table1[[#This Row],[Venue]])</f>
        <v>HOME</v>
      </c>
    </row>
    <row r="7607" spans="1:16" hidden="1" x14ac:dyDescent="0.45">
      <c r="A7607">
        <v>40052934</v>
      </c>
      <c r="B7607" t="s">
        <v>358</v>
      </c>
      <c r="C7607">
        <v>45354</v>
      </c>
      <c r="D7607">
        <v>83603</v>
      </c>
      <c r="E7607">
        <v>20232024</v>
      </c>
      <c r="F7607" t="s">
        <v>372</v>
      </c>
      <c r="G7607" t="s">
        <v>367</v>
      </c>
      <c r="H7607">
        <v>38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 t="s">
        <v>19</v>
      </c>
      <c r="P7607" t="str">
        <f>UPPER(Table1[[#This Row],[Venue]])</f>
        <v>HOME</v>
      </c>
    </row>
    <row r="7608" spans="1:16" hidden="1" x14ac:dyDescent="0.45">
      <c r="A7608">
        <v>40052934</v>
      </c>
      <c r="B7608" t="s">
        <v>358</v>
      </c>
      <c r="C7608">
        <v>45354</v>
      </c>
      <c r="D7608">
        <v>83603</v>
      </c>
      <c r="E7608">
        <v>20232024</v>
      </c>
      <c r="F7608" t="s">
        <v>372</v>
      </c>
      <c r="G7608" t="s">
        <v>404</v>
      </c>
      <c r="H7608">
        <v>72</v>
      </c>
      <c r="I7608">
        <v>0</v>
      </c>
      <c r="J7608">
        <v>0</v>
      </c>
      <c r="K7608">
        <v>1</v>
      </c>
      <c r="L7608">
        <v>0</v>
      </c>
      <c r="M7608">
        <v>0</v>
      </c>
      <c r="N7608">
        <v>2</v>
      </c>
      <c r="O7608" t="s">
        <v>19</v>
      </c>
      <c r="P7608" t="str">
        <f>UPPER(Table1[[#This Row],[Venue]])</f>
        <v>HOME</v>
      </c>
    </row>
    <row r="7609" spans="1:16" hidden="1" x14ac:dyDescent="0.45">
      <c r="A7609">
        <v>40052934</v>
      </c>
      <c r="B7609" t="s">
        <v>358</v>
      </c>
      <c r="C7609">
        <v>45354</v>
      </c>
      <c r="D7609">
        <v>83603</v>
      </c>
      <c r="E7609">
        <v>20232024</v>
      </c>
      <c r="F7609" t="s">
        <v>372</v>
      </c>
      <c r="G7609" t="s">
        <v>491</v>
      </c>
      <c r="H7609">
        <v>75</v>
      </c>
      <c r="I7609">
        <v>0</v>
      </c>
      <c r="J7609">
        <v>0</v>
      </c>
      <c r="K7609">
        <v>1</v>
      </c>
      <c r="L7609">
        <v>0</v>
      </c>
      <c r="M7609">
        <v>0</v>
      </c>
      <c r="N7609">
        <v>0</v>
      </c>
      <c r="O7609" t="s">
        <v>19</v>
      </c>
      <c r="P7609" t="str">
        <f>UPPER(Table1[[#This Row],[Venue]])</f>
        <v>HOME</v>
      </c>
    </row>
    <row r="7610" spans="1:16" hidden="1" x14ac:dyDescent="0.45">
      <c r="A7610">
        <v>40052934</v>
      </c>
      <c r="B7610" t="s">
        <v>358</v>
      </c>
      <c r="C7610">
        <v>45354</v>
      </c>
      <c r="D7610">
        <v>83603</v>
      </c>
      <c r="E7610">
        <v>20232024</v>
      </c>
      <c r="F7610" t="s">
        <v>372</v>
      </c>
      <c r="G7610" t="s">
        <v>402</v>
      </c>
      <c r="H7610">
        <v>84</v>
      </c>
      <c r="I7610">
        <v>0</v>
      </c>
      <c r="J7610">
        <v>0</v>
      </c>
      <c r="K7610">
        <v>1</v>
      </c>
      <c r="L7610">
        <v>0</v>
      </c>
      <c r="M7610">
        <v>0</v>
      </c>
      <c r="N7610">
        <v>0</v>
      </c>
      <c r="O7610" t="s">
        <v>19</v>
      </c>
      <c r="P7610" t="str">
        <f>UPPER(Table1[[#This Row],[Venue]])</f>
        <v>HOME</v>
      </c>
    </row>
    <row r="7611" spans="1:16" hidden="1" x14ac:dyDescent="0.45">
      <c r="A7611">
        <v>40052934</v>
      </c>
      <c r="B7611" t="s">
        <v>358</v>
      </c>
      <c r="C7611">
        <v>45354</v>
      </c>
      <c r="D7611">
        <v>83603</v>
      </c>
      <c r="E7611">
        <v>20232024</v>
      </c>
      <c r="F7611" t="s">
        <v>372</v>
      </c>
      <c r="G7611" t="s">
        <v>90</v>
      </c>
      <c r="H7611">
        <v>87</v>
      </c>
      <c r="I7611">
        <v>0</v>
      </c>
      <c r="J7611">
        <v>0</v>
      </c>
      <c r="K7611">
        <v>1</v>
      </c>
      <c r="L7611">
        <v>0</v>
      </c>
      <c r="M7611">
        <v>0</v>
      </c>
      <c r="N7611">
        <v>0</v>
      </c>
      <c r="O7611" t="s">
        <v>19</v>
      </c>
      <c r="P7611" t="str">
        <f>UPPER(Table1[[#This Row],[Venue]])</f>
        <v>HOME</v>
      </c>
    </row>
    <row r="7612" spans="1:16" hidden="1" x14ac:dyDescent="0.45">
      <c r="A7612">
        <v>40052934</v>
      </c>
      <c r="B7612" t="s">
        <v>358</v>
      </c>
      <c r="C7612">
        <v>45354</v>
      </c>
      <c r="D7612">
        <v>83603</v>
      </c>
      <c r="E7612">
        <v>20232024</v>
      </c>
      <c r="F7612" t="s">
        <v>372</v>
      </c>
      <c r="G7612" t="s">
        <v>492</v>
      </c>
      <c r="H7612">
        <v>99</v>
      </c>
      <c r="I7612">
        <v>0</v>
      </c>
      <c r="J7612">
        <v>0</v>
      </c>
      <c r="K7612">
        <v>1</v>
      </c>
      <c r="L7612">
        <v>0</v>
      </c>
      <c r="M7612">
        <v>0</v>
      </c>
      <c r="N7612">
        <v>0</v>
      </c>
      <c r="O7612" t="s">
        <v>19</v>
      </c>
      <c r="P7612" t="str">
        <f>UPPER(Table1[[#This Row],[Venue]])</f>
        <v>HOME</v>
      </c>
    </row>
    <row r="7613" spans="1:16" hidden="1" x14ac:dyDescent="0.45">
      <c r="A7613">
        <v>40052934</v>
      </c>
      <c r="B7613" t="s">
        <v>358</v>
      </c>
      <c r="C7613">
        <v>45354</v>
      </c>
      <c r="D7613">
        <v>83603</v>
      </c>
      <c r="E7613">
        <v>20232024</v>
      </c>
      <c r="F7613" t="s">
        <v>372</v>
      </c>
      <c r="G7613" t="s">
        <v>41</v>
      </c>
      <c r="H7613">
        <v>3</v>
      </c>
      <c r="I7613">
        <v>1</v>
      </c>
      <c r="J7613">
        <v>0</v>
      </c>
      <c r="K7613">
        <v>1</v>
      </c>
      <c r="L7613">
        <v>1</v>
      </c>
      <c r="M7613">
        <v>0</v>
      </c>
      <c r="N7613">
        <v>0</v>
      </c>
      <c r="O7613" t="s">
        <v>40</v>
      </c>
      <c r="P7613" t="str">
        <f>UPPER(Table1[[#This Row],[Venue]])</f>
        <v>AWAY</v>
      </c>
    </row>
    <row r="7614" spans="1:16" hidden="1" x14ac:dyDescent="0.45">
      <c r="A7614">
        <v>40052934</v>
      </c>
      <c r="B7614" t="s">
        <v>358</v>
      </c>
      <c r="C7614">
        <v>45354</v>
      </c>
      <c r="D7614">
        <v>83603</v>
      </c>
      <c r="E7614">
        <v>20232024</v>
      </c>
      <c r="F7614" t="s">
        <v>372</v>
      </c>
      <c r="G7614" t="s">
        <v>536</v>
      </c>
      <c r="H7614">
        <v>11</v>
      </c>
      <c r="I7614">
        <v>0</v>
      </c>
      <c r="J7614">
        <v>0</v>
      </c>
      <c r="K7614">
        <v>1</v>
      </c>
      <c r="L7614">
        <v>0</v>
      </c>
      <c r="M7614">
        <v>0</v>
      </c>
      <c r="N7614">
        <v>0</v>
      </c>
      <c r="O7614" t="s">
        <v>40</v>
      </c>
      <c r="P7614" t="str">
        <f>UPPER(Table1[[#This Row],[Venue]])</f>
        <v>AWAY</v>
      </c>
    </row>
    <row r="7615" spans="1:16" hidden="1" x14ac:dyDescent="0.45">
      <c r="A7615">
        <v>40052934</v>
      </c>
      <c r="B7615" t="s">
        <v>358</v>
      </c>
      <c r="C7615">
        <v>45354</v>
      </c>
      <c r="D7615">
        <v>83603</v>
      </c>
      <c r="E7615">
        <v>20232024</v>
      </c>
      <c r="F7615" t="s">
        <v>372</v>
      </c>
      <c r="G7615" t="s">
        <v>43</v>
      </c>
      <c r="H7615">
        <v>15</v>
      </c>
      <c r="I7615">
        <v>0</v>
      </c>
      <c r="J7615">
        <v>0</v>
      </c>
      <c r="K7615">
        <v>1</v>
      </c>
      <c r="L7615">
        <v>0</v>
      </c>
      <c r="M7615">
        <v>1</v>
      </c>
      <c r="N7615">
        <v>0</v>
      </c>
      <c r="O7615" t="s">
        <v>40</v>
      </c>
      <c r="P7615" t="str">
        <f>UPPER(Table1[[#This Row],[Venue]])</f>
        <v>AWAY</v>
      </c>
    </row>
    <row r="7616" spans="1:16" hidden="1" x14ac:dyDescent="0.45">
      <c r="A7616">
        <v>40052934</v>
      </c>
      <c r="B7616" t="s">
        <v>358</v>
      </c>
      <c r="C7616">
        <v>45354</v>
      </c>
      <c r="D7616">
        <v>83603</v>
      </c>
      <c r="E7616">
        <v>20232024</v>
      </c>
      <c r="F7616" t="s">
        <v>372</v>
      </c>
      <c r="G7616" t="s">
        <v>45</v>
      </c>
      <c r="H7616">
        <v>17</v>
      </c>
      <c r="I7616">
        <v>2</v>
      </c>
      <c r="J7616">
        <v>1</v>
      </c>
      <c r="K7616">
        <v>1</v>
      </c>
      <c r="L7616">
        <v>1</v>
      </c>
      <c r="M7616">
        <v>0</v>
      </c>
      <c r="N7616">
        <v>0</v>
      </c>
      <c r="O7616" t="s">
        <v>40</v>
      </c>
      <c r="P7616" t="str">
        <f>UPPER(Table1[[#This Row],[Venue]])</f>
        <v>AWAY</v>
      </c>
    </row>
    <row r="7617" spans="1:16" hidden="1" x14ac:dyDescent="0.45">
      <c r="A7617">
        <v>40052934</v>
      </c>
      <c r="B7617" t="s">
        <v>358</v>
      </c>
      <c r="C7617">
        <v>45354</v>
      </c>
      <c r="D7617">
        <v>83603</v>
      </c>
      <c r="E7617">
        <v>20232024</v>
      </c>
      <c r="F7617" t="s">
        <v>372</v>
      </c>
      <c r="G7617" t="s">
        <v>47</v>
      </c>
      <c r="H7617">
        <v>24</v>
      </c>
      <c r="I7617">
        <v>1</v>
      </c>
      <c r="J7617">
        <v>1</v>
      </c>
      <c r="K7617">
        <v>1</v>
      </c>
      <c r="L7617">
        <v>0</v>
      </c>
      <c r="M7617">
        <v>0</v>
      </c>
      <c r="N7617">
        <v>0</v>
      </c>
      <c r="O7617" t="s">
        <v>40</v>
      </c>
      <c r="P7617" t="str">
        <f>UPPER(Table1[[#This Row],[Venue]])</f>
        <v>AWAY</v>
      </c>
    </row>
    <row r="7618" spans="1:16" hidden="1" x14ac:dyDescent="0.45">
      <c r="A7618">
        <v>40052934</v>
      </c>
      <c r="B7618" t="s">
        <v>358</v>
      </c>
      <c r="C7618">
        <v>45354</v>
      </c>
      <c r="D7618">
        <v>83603</v>
      </c>
      <c r="E7618">
        <v>20232024</v>
      </c>
      <c r="F7618" t="s">
        <v>372</v>
      </c>
      <c r="G7618" t="s">
        <v>48</v>
      </c>
      <c r="H7618">
        <v>28</v>
      </c>
      <c r="I7618">
        <v>0</v>
      </c>
      <c r="J7618">
        <v>0</v>
      </c>
      <c r="K7618">
        <v>1</v>
      </c>
      <c r="L7618">
        <v>0</v>
      </c>
      <c r="M7618">
        <v>0</v>
      </c>
      <c r="N7618">
        <v>0</v>
      </c>
      <c r="O7618" t="s">
        <v>40</v>
      </c>
      <c r="P7618" t="str">
        <f>UPPER(Table1[[#This Row],[Venue]])</f>
        <v>AWAY</v>
      </c>
    </row>
    <row r="7619" spans="1:16" hidden="1" x14ac:dyDescent="0.45">
      <c r="A7619">
        <v>40052934</v>
      </c>
      <c r="B7619" t="s">
        <v>358</v>
      </c>
      <c r="C7619">
        <v>45354</v>
      </c>
      <c r="D7619">
        <v>83603</v>
      </c>
      <c r="E7619">
        <v>20232024</v>
      </c>
      <c r="F7619" t="s">
        <v>372</v>
      </c>
      <c r="G7619" t="s">
        <v>49</v>
      </c>
      <c r="H7619">
        <v>31</v>
      </c>
      <c r="I7619">
        <v>0</v>
      </c>
      <c r="J7619">
        <v>0</v>
      </c>
      <c r="K7619">
        <v>1</v>
      </c>
      <c r="L7619">
        <v>0</v>
      </c>
      <c r="M7619">
        <v>0</v>
      </c>
      <c r="N7619">
        <v>0</v>
      </c>
      <c r="O7619" t="s">
        <v>40</v>
      </c>
      <c r="P7619" t="str">
        <f>UPPER(Table1[[#This Row],[Venue]])</f>
        <v>AWAY</v>
      </c>
    </row>
    <row r="7620" spans="1:16" hidden="1" x14ac:dyDescent="0.45">
      <c r="A7620">
        <v>40052934</v>
      </c>
      <c r="B7620" t="s">
        <v>358</v>
      </c>
      <c r="C7620">
        <v>45354</v>
      </c>
      <c r="D7620">
        <v>83603</v>
      </c>
      <c r="E7620">
        <v>20232024</v>
      </c>
      <c r="F7620" t="s">
        <v>372</v>
      </c>
      <c r="G7620" t="s">
        <v>484</v>
      </c>
      <c r="H7620">
        <v>43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 t="s">
        <v>40</v>
      </c>
      <c r="P7620" t="str">
        <f>UPPER(Table1[[#This Row],[Venue]])</f>
        <v>AWAY</v>
      </c>
    </row>
    <row r="7621" spans="1:16" hidden="1" x14ac:dyDescent="0.45">
      <c r="A7621">
        <v>40052934</v>
      </c>
      <c r="B7621" t="s">
        <v>358</v>
      </c>
      <c r="C7621">
        <v>45354</v>
      </c>
      <c r="D7621">
        <v>83603</v>
      </c>
      <c r="E7621">
        <v>20232024</v>
      </c>
      <c r="F7621" t="s">
        <v>372</v>
      </c>
      <c r="G7621" t="s">
        <v>575</v>
      </c>
      <c r="H7621">
        <v>54</v>
      </c>
      <c r="I7621">
        <v>0</v>
      </c>
      <c r="J7621">
        <v>0</v>
      </c>
      <c r="K7621">
        <v>1</v>
      </c>
      <c r="L7621">
        <v>0</v>
      </c>
      <c r="M7621">
        <v>0</v>
      </c>
      <c r="N7621">
        <v>5</v>
      </c>
      <c r="O7621" t="s">
        <v>40</v>
      </c>
      <c r="P7621" t="str">
        <f>UPPER(Table1[[#This Row],[Venue]])</f>
        <v>AWAY</v>
      </c>
    </row>
    <row r="7622" spans="1:16" hidden="1" x14ac:dyDescent="0.45">
      <c r="A7622">
        <v>40052934</v>
      </c>
      <c r="B7622" t="s">
        <v>358</v>
      </c>
      <c r="C7622">
        <v>45354</v>
      </c>
      <c r="D7622">
        <v>83603</v>
      </c>
      <c r="E7622">
        <v>20232024</v>
      </c>
      <c r="F7622" t="s">
        <v>372</v>
      </c>
      <c r="G7622" t="s">
        <v>51</v>
      </c>
      <c r="H7622">
        <v>77</v>
      </c>
      <c r="I7622">
        <v>2</v>
      </c>
      <c r="J7622">
        <v>0</v>
      </c>
      <c r="K7622">
        <v>1</v>
      </c>
      <c r="L7622">
        <v>2</v>
      </c>
      <c r="M7622">
        <v>0</v>
      </c>
      <c r="N7622">
        <v>0</v>
      </c>
      <c r="O7622" t="s">
        <v>40</v>
      </c>
      <c r="P7622" t="str">
        <f>UPPER(Table1[[#This Row],[Venue]])</f>
        <v>AWAY</v>
      </c>
    </row>
    <row r="7623" spans="1:16" hidden="1" x14ac:dyDescent="0.45">
      <c r="A7623">
        <v>40052934</v>
      </c>
      <c r="B7623" t="s">
        <v>358</v>
      </c>
      <c r="C7623">
        <v>45354</v>
      </c>
      <c r="D7623">
        <v>83603</v>
      </c>
      <c r="E7623">
        <v>20232024</v>
      </c>
      <c r="F7623" t="s">
        <v>372</v>
      </c>
      <c r="G7623" t="s">
        <v>52</v>
      </c>
      <c r="H7623">
        <v>79</v>
      </c>
      <c r="I7623">
        <v>0</v>
      </c>
      <c r="J7623">
        <v>0</v>
      </c>
      <c r="K7623">
        <v>1</v>
      </c>
      <c r="L7623">
        <v>0</v>
      </c>
      <c r="M7623">
        <v>0</v>
      </c>
      <c r="N7623">
        <v>0</v>
      </c>
      <c r="O7623" t="s">
        <v>40</v>
      </c>
      <c r="P7623" t="str">
        <f>UPPER(Table1[[#This Row],[Venue]])</f>
        <v>AWAY</v>
      </c>
    </row>
    <row r="7624" spans="1:16" hidden="1" x14ac:dyDescent="0.45">
      <c r="A7624">
        <v>40052934</v>
      </c>
      <c r="B7624" t="s">
        <v>358</v>
      </c>
      <c r="C7624">
        <v>45354</v>
      </c>
      <c r="D7624">
        <v>83603</v>
      </c>
      <c r="E7624">
        <v>20232024</v>
      </c>
      <c r="F7624" t="s">
        <v>372</v>
      </c>
      <c r="G7624" t="s">
        <v>485</v>
      </c>
      <c r="H7624">
        <v>80</v>
      </c>
      <c r="I7624">
        <v>0</v>
      </c>
      <c r="J7624">
        <v>0</v>
      </c>
      <c r="K7624">
        <v>1</v>
      </c>
      <c r="L7624">
        <v>0</v>
      </c>
      <c r="M7624">
        <v>0</v>
      </c>
      <c r="N7624">
        <v>0</v>
      </c>
      <c r="O7624" t="s">
        <v>40</v>
      </c>
      <c r="P7624" t="str">
        <f>UPPER(Table1[[#This Row],[Venue]])</f>
        <v>AWAY</v>
      </c>
    </row>
    <row r="7625" spans="1:16" hidden="1" x14ac:dyDescent="0.45">
      <c r="A7625">
        <v>40052934</v>
      </c>
      <c r="B7625" t="s">
        <v>358</v>
      </c>
      <c r="C7625">
        <v>45354</v>
      </c>
      <c r="D7625">
        <v>83603</v>
      </c>
      <c r="E7625">
        <v>20232024</v>
      </c>
      <c r="F7625" t="s">
        <v>372</v>
      </c>
      <c r="G7625" t="s">
        <v>486</v>
      </c>
      <c r="H7625">
        <v>82</v>
      </c>
      <c r="I7625">
        <v>0</v>
      </c>
      <c r="J7625">
        <v>0</v>
      </c>
      <c r="K7625">
        <v>1</v>
      </c>
      <c r="L7625">
        <v>0</v>
      </c>
      <c r="M7625">
        <v>0</v>
      </c>
      <c r="N7625">
        <v>0</v>
      </c>
      <c r="O7625" t="s">
        <v>40</v>
      </c>
      <c r="P7625" t="str">
        <f>UPPER(Table1[[#This Row],[Venue]])</f>
        <v>AWAY</v>
      </c>
    </row>
    <row r="7626" spans="1:16" hidden="1" x14ac:dyDescent="0.45">
      <c r="A7626">
        <v>40052934</v>
      </c>
      <c r="B7626" t="s">
        <v>358</v>
      </c>
      <c r="C7626">
        <v>45354</v>
      </c>
      <c r="D7626">
        <v>83603</v>
      </c>
      <c r="E7626">
        <v>20232024</v>
      </c>
      <c r="F7626" t="s">
        <v>372</v>
      </c>
      <c r="G7626" t="s">
        <v>537</v>
      </c>
      <c r="H7626">
        <v>83</v>
      </c>
      <c r="I7626">
        <v>2</v>
      </c>
      <c r="J7626">
        <v>1</v>
      </c>
      <c r="K7626">
        <v>1</v>
      </c>
      <c r="L7626">
        <v>1</v>
      </c>
      <c r="M7626">
        <v>0</v>
      </c>
      <c r="N7626">
        <v>5</v>
      </c>
      <c r="O7626" t="s">
        <v>40</v>
      </c>
      <c r="P7626" t="str">
        <f>UPPER(Table1[[#This Row],[Venue]])</f>
        <v>AWAY</v>
      </c>
    </row>
    <row r="7627" spans="1:16" hidden="1" x14ac:dyDescent="0.45">
      <c r="A7627">
        <v>40052934</v>
      </c>
      <c r="B7627" t="s">
        <v>358</v>
      </c>
      <c r="C7627">
        <v>45354</v>
      </c>
      <c r="D7627">
        <v>83603</v>
      </c>
      <c r="E7627">
        <v>20232024</v>
      </c>
      <c r="F7627" t="s">
        <v>372</v>
      </c>
      <c r="G7627" t="s">
        <v>538</v>
      </c>
      <c r="H7627">
        <v>89</v>
      </c>
      <c r="I7627">
        <v>3</v>
      </c>
      <c r="J7627">
        <v>2</v>
      </c>
      <c r="K7627">
        <v>1</v>
      </c>
      <c r="L7627">
        <v>1</v>
      </c>
      <c r="M7627">
        <v>0</v>
      </c>
      <c r="N7627">
        <v>0</v>
      </c>
      <c r="O7627" t="s">
        <v>40</v>
      </c>
      <c r="P7627" t="str">
        <f>UPPER(Table1[[#This Row],[Venue]])</f>
        <v>AWAY</v>
      </c>
    </row>
    <row r="7628" spans="1:16" hidden="1" x14ac:dyDescent="0.45">
      <c r="A7628">
        <v>40052966</v>
      </c>
      <c r="B7628" t="s">
        <v>351</v>
      </c>
      <c r="C7628">
        <v>45354</v>
      </c>
      <c r="D7628">
        <v>83635</v>
      </c>
      <c r="E7628">
        <v>20232024</v>
      </c>
      <c r="F7628" t="s">
        <v>418</v>
      </c>
      <c r="G7628" t="s">
        <v>169</v>
      </c>
      <c r="H7628">
        <v>1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 t="s">
        <v>19</v>
      </c>
      <c r="P7628" t="str">
        <f>UPPER(Table1[[#This Row],[Venue]])</f>
        <v>HOME</v>
      </c>
    </row>
    <row r="7629" spans="1:16" hidden="1" x14ac:dyDescent="0.45">
      <c r="A7629">
        <v>40052966</v>
      </c>
      <c r="B7629" t="s">
        <v>351</v>
      </c>
      <c r="C7629">
        <v>45354</v>
      </c>
      <c r="D7629">
        <v>83635</v>
      </c>
      <c r="E7629">
        <v>20232024</v>
      </c>
      <c r="F7629" t="s">
        <v>418</v>
      </c>
      <c r="G7629" t="s">
        <v>132</v>
      </c>
      <c r="H7629">
        <v>4</v>
      </c>
      <c r="I7629">
        <v>1</v>
      </c>
      <c r="J7629">
        <v>0</v>
      </c>
      <c r="K7629">
        <v>1</v>
      </c>
      <c r="L7629">
        <v>1</v>
      </c>
      <c r="M7629">
        <v>0</v>
      </c>
      <c r="N7629">
        <v>0</v>
      </c>
      <c r="O7629" t="s">
        <v>19</v>
      </c>
      <c r="P7629" t="str">
        <f>UPPER(Table1[[#This Row],[Venue]])</f>
        <v>HOME</v>
      </c>
    </row>
    <row r="7630" spans="1:16" hidden="1" x14ac:dyDescent="0.45">
      <c r="A7630">
        <v>40052966</v>
      </c>
      <c r="B7630" t="s">
        <v>351</v>
      </c>
      <c r="C7630">
        <v>45354</v>
      </c>
      <c r="D7630">
        <v>83635</v>
      </c>
      <c r="E7630">
        <v>20232024</v>
      </c>
      <c r="F7630" t="s">
        <v>418</v>
      </c>
      <c r="G7630" t="s">
        <v>133</v>
      </c>
      <c r="H7630">
        <v>5</v>
      </c>
      <c r="I7630">
        <v>1</v>
      </c>
      <c r="J7630">
        <v>0</v>
      </c>
      <c r="K7630">
        <v>1</v>
      </c>
      <c r="L7630">
        <v>1</v>
      </c>
      <c r="M7630">
        <v>0</v>
      </c>
      <c r="N7630">
        <v>0</v>
      </c>
      <c r="O7630" t="s">
        <v>19</v>
      </c>
      <c r="P7630" t="str">
        <f>UPPER(Table1[[#This Row],[Venue]])</f>
        <v>HOME</v>
      </c>
    </row>
    <row r="7631" spans="1:16" hidden="1" x14ac:dyDescent="0.45">
      <c r="A7631">
        <v>40052966</v>
      </c>
      <c r="B7631" t="s">
        <v>351</v>
      </c>
      <c r="C7631">
        <v>45354</v>
      </c>
      <c r="D7631">
        <v>83635</v>
      </c>
      <c r="E7631">
        <v>20232024</v>
      </c>
      <c r="F7631" t="s">
        <v>418</v>
      </c>
      <c r="G7631" t="s">
        <v>171</v>
      </c>
      <c r="H7631">
        <v>8</v>
      </c>
      <c r="I7631">
        <v>0</v>
      </c>
      <c r="J7631">
        <v>0</v>
      </c>
      <c r="K7631">
        <v>1</v>
      </c>
      <c r="L7631">
        <v>0</v>
      </c>
      <c r="M7631">
        <v>0</v>
      </c>
      <c r="N7631">
        <v>0</v>
      </c>
      <c r="O7631" t="s">
        <v>19</v>
      </c>
      <c r="P7631" t="str">
        <f>UPPER(Table1[[#This Row],[Venue]])</f>
        <v>HOME</v>
      </c>
    </row>
    <row r="7632" spans="1:16" hidden="1" x14ac:dyDescent="0.45">
      <c r="A7632">
        <v>40052966</v>
      </c>
      <c r="B7632" t="s">
        <v>351</v>
      </c>
      <c r="C7632">
        <v>45354</v>
      </c>
      <c r="D7632">
        <v>83635</v>
      </c>
      <c r="E7632">
        <v>20232024</v>
      </c>
      <c r="F7632" t="s">
        <v>418</v>
      </c>
      <c r="G7632" t="s">
        <v>264</v>
      </c>
      <c r="H7632">
        <v>10</v>
      </c>
      <c r="I7632">
        <v>0</v>
      </c>
      <c r="J7632">
        <v>0</v>
      </c>
      <c r="K7632">
        <v>1</v>
      </c>
      <c r="L7632">
        <v>0</v>
      </c>
      <c r="M7632">
        <v>0</v>
      </c>
      <c r="N7632">
        <v>0</v>
      </c>
      <c r="O7632" t="s">
        <v>19</v>
      </c>
      <c r="P7632" t="str">
        <f>UPPER(Table1[[#This Row],[Venue]])</f>
        <v>HOME</v>
      </c>
    </row>
    <row r="7633" spans="1:16" hidden="1" x14ac:dyDescent="0.45">
      <c r="A7633">
        <v>40052966</v>
      </c>
      <c r="B7633" t="s">
        <v>351</v>
      </c>
      <c r="C7633">
        <v>45354</v>
      </c>
      <c r="D7633">
        <v>83635</v>
      </c>
      <c r="E7633">
        <v>20232024</v>
      </c>
      <c r="F7633" t="s">
        <v>418</v>
      </c>
      <c r="G7633" t="s">
        <v>265</v>
      </c>
      <c r="H7633">
        <v>14</v>
      </c>
      <c r="I7633">
        <v>1</v>
      </c>
      <c r="J7633">
        <v>1</v>
      </c>
      <c r="K7633">
        <v>1</v>
      </c>
      <c r="L7633">
        <v>0</v>
      </c>
      <c r="M7633">
        <v>0</v>
      </c>
      <c r="N7633">
        <v>2</v>
      </c>
      <c r="O7633" t="s">
        <v>19</v>
      </c>
      <c r="P7633" t="str">
        <f>UPPER(Table1[[#This Row],[Venue]])</f>
        <v>HOME</v>
      </c>
    </row>
    <row r="7634" spans="1:16" hidden="1" x14ac:dyDescent="0.45">
      <c r="A7634">
        <v>40052966</v>
      </c>
      <c r="B7634" t="s">
        <v>351</v>
      </c>
      <c r="C7634">
        <v>45354</v>
      </c>
      <c r="D7634">
        <v>83635</v>
      </c>
      <c r="E7634">
        <v>20232024</v>
      </c>
      <c r="F7634" t="s">
        <v>418</v>
      </c>
      <c r="G7634" t="s">
        <v>175</v>
      </c>
      <c r="H7634">
        <v>15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0</v>
      </c>
      <c r="O7634" t="s">
        <v>19</v>
      </c>
      <c r="P7634" t="str">
        <f>UPPER(Table1[[#This Row],[Venue]])</f>
        <v>HOME</v>
      </c>
    </row>
    <row r="7635" spans="1:16" hidden="1" x14ac:dyDescent="0.45">
      <c r="A7635">
        <v>40052966</v>
      </c>
      <c r="B7635" t="s">
        <v>351</v>
      </c>
      <c r="C7635">
        <v>45354</v>
      </c>
      <c r="D7635">
        <v>83635</v>
      </c>
      <c r="E7635">
        <v>20232024</v>
      </c>
      <c r="F7635" t="s">
        <v>418</v>
      </c>
      <c r="G7635" t="s">
        <v>516</v>
      </c>
      <c r="H7635">
        <v>20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 t="s">
        <v>19</v>
      </c>
      <c r="P7635" t="str">
        <f>UPPER(Table1[[#This Row],[Venue]])</f>
        <v>HOME</v>
      </c>
    </row>
    <row r="7636" spans="1:16" hidden="1" x14ac:dyDescent="0.45">
      <c r="A7636">
        <v>40052966</v>
      </c>
      <c r="B7636" t="s">
        <v>351</v>
      </c>
      <c r="C7636">
        <v>45354</v>
      </c>
      <c r="D7636">
        <v>83635</v>
      </c>
      <c r="E7636">
        <v>20232024</v>
      </c>
      <c r="F7636" t="s">
        <v>418</v>
      </c>
      <c r="G7636" t="s">
        <v>374</v>
      </c>
      <c r="H7636">
        <v>24</v>
      </c>
      <c r="I7636">
        <v>0</v>
      </c>
      <c r="J7636">
        <v>0</v>
      </c>
      <c r="K7636">
        <v>1</v>
      </c>
      <c r="L7636">
        <v>0</v>
      </c>
      <c r="M7636">
        <v>0</v>
      </c>
      <c r="N7636">
        <v>0</v>
      </c>
      <c r="O7636" t="s">
        <v>19</v>
      </c>
      <c r="P7636" t="str">
        <f>UPPER(Table1[[#This Row],[Venue]])</f>
        <v>HOME</v>
      </c>
    </row>
    <row r="7637" spans="1:16" hidden="1" x14ac:dyDescent="0.45">
      <c r="A7637">
        <v>40052966</v>
      </c>
      <c r="B7637" t="s">
        <v>351</v>
      </c>
      <c r="C7637">
        <v>45354</v>
      </c>
      <c r="D7637">
        <v>83635</v>
      </c>
      <c r="E7637">
        <v>20232024</v>
      </c>
      <c r="F7637" t="s">
        <v>418</v>
      </c>
      <c r="G7637" t="s">
        <v>349</v>
      </c>
      <c r="H7637">
        <v>25</v>
      </c>
      <c r="I7637">
        <v>0</v>
      </c>
      <c r="J7637">
        <v>0</v>
      </c>
      <c r="K7637">
        <v>1</v>
      </c>
      <c r="L7637">
        <v>0</v>
      </c>
      <c r="M7637">
        <v>0</v>
      </c>
      <c r="N7637">
        <v>0</v>
      </c>
      <c r="O7637" t="s">
        <v>19</v>
      </c>
      <c r="P7637" t="str">
        <f>UPPER(Table1[[#This Row],[Venue]])</f>
        <v>HOME</v>
      </c>
    </row>
    <row r="7638" spans="1:16" hidden="1" x14ac:dyDescent="0.45">
      <c r="A7638">
        <v>40052966</v>
      </c>
      <c r="B7638" t="s">
        <v>351</v>
      </c>
      <c r="C7638">
        <v>45354</v>
      </c>
      <c r="D7638">
        <v>83635</v>
      </c>
      <c r="E7638">
        <v>20232024</v>
      </c>
      <c r="F7638" t="s">
        <v>418</v>
      </c>
      <c r="G7638" t="s">
        <v>517</v>
      </c>
      <c r="H7638">
        <v>51</v>
      </c>
      <c r="I7638">
        <v>1</v>
      </c>
      <c r="J7638">
        <v>0</v>
      </c>
      <c r="K7638">
        <v>1</v>
      </c>
      <c r="L7638">
        <v>1</v>
      </c>
      <c r="M7638">
        <v>0</v>
      </c>
      <c r="N7638">
        <v>0</v>
      </c>
      <c r="O7638" t="s">
        <v>19</v>
      </c>
      <c r="P7638" t="str">
        <f>UPPER(Table1[[#This Row],[Venue]])</f>
        <v>HOME</v>
      </c>
    </row>
    <row r="7639" spans="1:16" hidden="1" x14ac:dyDescent="0.45">
      <c r="A7639">
        <v>40052966</v>
      </c>
      <c r="B7639" t="s">
        <v>351</v>
      </c>
      <c r="C7639">
        <v>45354</v>
      </c>
      <c r="D7639">
        <v>83635</v>
      </c>
      <c r="E7639">
        <v>20232024</v>
      </c>
      <c r="F7639" t="s">
        <v>418</v>
      </c>
      <c r="G7639" t="s">
        <v>140</v>
      </c>
      <c r="H7639">
        <v>60</v>
      </c>
      <c r="I7639">
        <v>1</v>
      </c>
      <c r="J7639">
        <v>0</v>
      </c>
      <c r="K7639">
        <v>1</v>
      </c>
      <c r="L7639">
        <v>1</v>
      </c>
      <c r="M7639">
        <v>0</v>
      </c>
      <c r="N7639">
        <v>0</v>
      </c>
      <c r="O7639" t="s">
        <v>19</v>
      </c>
      <c r="P7639" t="str">
        <f>UPPER(Table1[[#This Row],[Venue]])</f>
        <v>HOME</v>
      </c>
    </row>
    <row r="7640" spans="1:16" hidden="1" x14ac:dyDescent="0.45">
      <c r="A7640">
        <v>40052966</v>
      </c>
      <c r="B7640" t="s">
        <v>351</v>
      </c>
      <c r="C7640">
        <v>45354</v>
      </c>
      <c r="D7640">
        <v>83635</v>
      </c>
      <c r="E7640">
        <v>20232024</v>
      </c>
      <c r="F7640" t="s">
        <v>418</v>
      </c>
      <c r="G7640" t="s">
        <v>519</v>
      </c>
      <c r="H7640">
        <v>74</v>
      </c>
      <c r="I7640">
        <v>1</v>
      </c>
      <c r="J7640">
        <v>1</v>
      </c>
      <c r="K7640">
        <v>1</v>
      </c>
      <c r="L7640">
        <v>0</v>
      </c>
      <c r="M7640">
        <v>0</v>
      </c>
      <c r="N7640">
        <v>0</v>
      </c>
      <c r="O7640" t="s">
        <v>19</v>
      </c>
      <c r="P7640" t="str">
        <f>UPPER(Table1[[#This Row],[Venue]])</f>
        <v>HOME</v>
      </c>
    </row>
    <row r="7641" spans="1:16" hidden="1" x14ac:dyDescent="0.45">
      <c r="A7641">
        <v>40052966</v>
      </c>
      <c r="B7641" t="s">
        <v>351</v>
      </c>
      <c r="C7641">
        <v>45354</v>
      </c>
      <c r="D7641">
        <v>83635</v>
      </c>
      <c r="E7641">
        <v>20232024</v>
      </c>
      <c r="F7641" t="s">
        <v>418</v>
      </c>
      <c r="G7641" t="s">
        <v>131</v>
      </c>
      <c r="H7641">
        <v>80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 t="s">
        <v>19</v>
      </c>
      <c r="P7641" t="str">
        <f>UPPER(Table1[[#This Row],[Venue]])</f>
        <v>HOME</v>
      </c>
    </row>
    <row r="7642" spans="1:16" hidden="1" x14ac:dyDescent="0.45">
      <c r="A7642">
        <v>40052966</v>
      </c>
      <c r="B7642" t="s">
        <v>351</v>
      </c>
      <c r="C7642">
        <v>45354</v>
      </c>
      <c r="D7642">
        <v>83635</v>
      </c>
      <c r="E7642">
        <v>20232024</v>
      </c>
      <c r="F7642" t="s">
        <v>418</v>
      </c>
      <c r="G7642" t="s">
        <v>146</v>
      </c>
      <c r="H7642">
        <v>91</v>
      </c>
      <c r="I7642">
        <v>3</v>
      </c>
      <c r="J7642">
        <v>2</v>
      </c>
      <c r="K7642">
        <v>1</v>
      </c>
      <c r="L7642">
        <v>1</v>
      </c>
      <c r="M7642">
        <v>0</v>
      </c>
      <c r="N7642">
        <v>0</v>
      </c>
      <c r="O7642" t="s">
        <v>19</v>
      </c>
      <c r="P7642" t="str">
        <f>UPPER(Table1[[#This Row],[Venue]])</f>
        <v>HOME</v>
      </c>
    </row>
    <row r="7643" spans="1:16" hidden="1" x14ac:dyDescent="0.45">
      <c r="A7643">
        <v>40052966</v>
      </c>
      <c r="B7643" t="s">
        <v>351</v>
      </c>
      <c r="C7643">
        <v>45354</v>
      </c>
      <c r="D7643">
        <v>83635</v>
      </c>
      <c r="E7643">
        <v>20232024</v>
      </c>
      <c r="F7643" t="s">
        <v>418</v>
      </c>
      <c r="G7643" t="s">
        <v>183</v>
      </c>
      <c r="H7643">
        <v>97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 t="s">
        <v>19</v>
      </c>
      <c r="P7643" t="str">
        <f>UPPER(Table1[[#This Row],[Venue]])</f>
        <v>HOME</v>
      </c>
    </row>
    <row r="7644" spans="1:16" hidden="1" x14ac:dyDescent="0.45">
      <c r="A7644">
        <v>40052966</v>
      </c>
      <c r="B7644" t="s">
        <v>351</v>
      </c>
      <c r="C7644">
        <v>45354</v>
      </c>
      <c r="D7644">
        <v>83635</v>
      </c>
      <c r="E7644">
        <v>20232024</v>
      </c>
      <c r="F7644" t="s">
        <v>418</v>
      </c>
      <c r="G7644" t="s">
        <v>529</v>
      </c>
      <c r="H7644">
        <v>99</v>
      </c>
      <c r="I7644">
        <v>0</v>
      </c>
      <c r="J7644">
        <v>0</v>
      </c>
      <c r="K7644">
        <v>1</v>
      </c>
      <c r="L7644">
        <v>0</v>
      </c>
      <c r="M7644">
        <v>0</v>
      </c>
      <c r="N7644">
        <v>0</v>
      </c>
      <c r="O7644" t="s">
        <v>19</v>
      </c>
      <c r="P7644" t="str">
        <f>UPPER(Table1[[#This Row],[Venue]])</f>
        <v>HOME</v>
      </c>
    </row>
    <row r="7645" spans="1:16" hidden="1" x14ac:dyDescent="0.45">
      <c r="A7645">
        <v>40052966</v>
      </c>
      <c r="B7645" t="s">
        <v>351</v>
      </c>
      <c r="C7645">
        <v>45354</v>
      </c>
      <c r="D7645">
        <v>83635</v>
      </c>
      <c r="E7645">
        <v>20232024</v>
      </c>
      <c r="F7645" t="s">
        <v>418</v>
      </c>
      <c r="G7645" t="s">
        <v>212</v>
      </c>
      <c r="H7645">
        <v>1</v>
      </c>
      <c r="I7645">
        <v>0</v>
      </c>
      <c r="J7645">
        <v>0</v>
      </c>
      <c r="K7645">
        <v>1</v>
      </c>
      <c r="L7645">
        <v>0</v>
      </c>
      <c r="M7645">
        <v>0</v>
      </c>
      <c r="N7645">
        <v>0</v>
      </c>
      <c r="O7645" t="s">
        <v>40</v>
      </c>
      <c r="P7645" t="str">
        <f>UPPER(Table1[[#This Row],[Venue]])</f>
        <v>AWAY</v>
      </c>
    </row>
    <row r="7646" spans="1:16" hidden="1" x14ac:dyDescent="0.45">
      <c r="A7646">
        <v>40052966</v>
      </c>
      <c r="B7646" t="s">
        <v>351</v>
      </c>
      <c r="C7646">
        <v>45354</v>
      </c>
      <c r="D7646">
        <v>83635</v>
      </c>
      <c r="E7646">
        <v>20232024</v>
      </c>
      <c r="F7646" t="s">
        <v>418</v>
      </c>
      <c r="G7646" t="s">
        <v>213</v>
      </c>
      <c r="H7646">
        <v>5</v>
      </c>
      <c r="I7646">
        <v>0</v>
      </c>
      <c r="J7646">
        <v>0</v>
      </c>
      <c r="K7646">
        <v>1</v>
      </c>
      <c r="L7646">
        <v>0</v>
      </c>
      <c r="M7646">
        <v>0</v>
      </c>
      <c r="N7646">
        <v>0</v>
      </c>
      <c r="O7646" t="s">
        <v>40</v>
      </c>
      <c r="P7646" t="str">
        <f>UPPER(Table1[[#This Row],[Venue]])</f>
        <v>AWAY</v>
      </c>
    </row>
    <row r="7647" spans="1:16" hidden="1" x14ac:dyDescent="0.45">
      <c r="A7647">
        <v>40052966</v>
      </c>
      <c r="B7647" t="s">
        <v>351</v>
      </c>
      <c r="C7647">
        <v>45354</v>
      </c>
      <c r="D7647">
        <v>83635</v>
      </c>
      <c r="E7647">
        <v>20232024</v>
      </c>
      <c r="F7647" t="s">
        <v>418</v>
      </c>
      <c r="G7647" t="s">
        <v>268</v>
      </c>
      <c r="H7647">
        <v>6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0</v>
      </c>
      <c r="O7647" t="s">
        <v>40</v>
      </c>
      <c r="P7647" t="str">
        <f>UPPER(Table1[[#This Row],[Venue]])</f>
        <v>AWAY</v>
      </c>
    </row>
    <row r="7648" spans="1:16" hidden="1" x14ac:dyDescent="0.45">
      <c r="A7648">
        <v>40052966</v>
      </c>
      <c r="B7648" t="s">
        <v>351</v>
      </c>
      <c r="C7648">
        <v>45354</v>
      </c>
      <c r="D7648">
        <v>83635</v>
      </c>
      <c r="E7648">
        <v>20232024</v>
      </c>
      <c r="F7648" t="s">
        <v>418</v>
      </c>
      <c r="G7648" t="s">
        <v>214</v>
      </c>
      <c r="H7648">
        <v>7</v>
      </c>
      <c r="I7648">
        <v>1</v>
      </c>
      <c r="J7648">
        <v>0</v>
      </c>
      <c r="K7648">
        <v>1</v>
      </c>
      <c r="L7648">
        <v>1</v>
      </c>
      <c r="M7648">
        <v>0</v>
      </c>
      <c r="N7648">
        <v>0</v>
      </c>
      <c r="O7648" t="s">
        <v>40</v>
      </c>
      <c r="P7648" t="str">
        <f>UPPER(Table1[[#This Row],[Venue]])</f>
        <v>AWAY</v>
      </c>
    </row>
    <row r="7649" spans="1:16" hidden="1" x14ac:dyDescent="0.45">
      <c r="A7649">
        <v>40052966</v>
      </c>
      <c r="B7649" t="s">
        <v>351</v>
      </c>
      <c r="C7649">
        <v>45354</v>
      </c>
      <c r="D7649">
        <v>83635</v>
      </c>
      <c r="E7649">
        <v>20232024</v>
      </c>
      <c r="F7649" t="s">
        <v>418</v>
      </c>
      <c r="G7649" t="s">
        <v>215</v>
      </c>
      <c r="H7649">
        <v>9</v>
      </c>
      <c r="I7649">
        <v>1</v>
      </c>
      <c r="J7649">
        <v>0</v>
      </c>
      <c r="K7649">
        <v>1</v>
      </c>
      <c r="L7649">
        <v>1</v>
      </c>
      <c r="M7649">
        <v>0</v>
      </c>
      <c r="N7649">
        <v>2</v>
      </c>
      <c r="O7649" t="s">
        <v>40</v>
      </c>
      <c r="P7649" t="str">
        <f>UPPER(Table1[[#This Row],[Venue]])</f>
        <v>AWAY</v>
      </c>
    </row>
    <row r="7650" spans="1:16" hidden="1" x14ac:dyDescent="0.45">
      <c r="A7650">
        <v>40052966</v>
      </c>
      <c r="B7650" t="s">
        <v>351</v>
      </c>
      <c r="C7650">
        <v>45354</v>
      </c>
      <c r="D7650">
        <v>83635</v>
      </c>
      <c r="E7650">
        <v>20232024</v>
      </c>
      <c r="F7650" t="s">
        <v>418</v>
      </c>
      <c r="G7650" t="s">
        <v>545</v>
      </c>
      <c r="H7650">
        <v>15</v>
      </c>
      <c r="I7650">
        <v>0</v>
      </c>
      <c r="J7650">
        <v>0</v>
      </c>
      <c r="K7650">
        <v>1</v>
      </c>
      <c r="L7650">
        <v>0</v>
      </c>
      <c r="M7650">
        <v>0</v>
      </c>
      <c r="N7650">
        <v>0</v>
      </c>
      <c r="O7650" t="s">
        <v>40</v>
      </c>
      <c r="P7650" t="str">
        <f>UPPER(Table1[[#This Row],[Venue]])</f>
        <v>AWAY</v>
      </c>
    </row>
    <row r="7651" spans="1:16" hidden="1" x14ac:dyDescent="0.45">
      <c r="A7651">
        <v>40052966</v>
      </c>
      <c r="B7651" t="s">
        <v>351</v>
      </c>
      <c r="C7651">
        <v>45354</v>
      </c>
      <c r="D7651">
        <v>83635</v>
      </c>
      <c r="E7651">
        <v>20232024</v>
      </c>
      <c r="F7651" t="s">
        <v>418</v>
      </c>
      <c r="G7651" t="s">
        <v>218</v>
      </c>
      <c r="H7651">
        <v>17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 t="s">
        <v>40</v>
      </c>
      <c r="P7651" t="str">
        <f>UPPER(Table1[[#This Row],[Venue]])</f>
        <v>AWAY</v>
      </c>
    </row>
    <row r="7652" spans="1:16" hidden="1" x14ac:dyDescent="0.45">
      <c r="A7652">
        <v>40052966</v>
      </c>
      <c r="B7652" t="s">
        <v>351</v>
      </c>
      <c r="C7652">
        <v>45354</v>
      </c>
      <c r="D7652">
        <v>83635</v>
      </c>
      <c r="E7652">
        <v>20232024</v>
      </c>
      <c r="F7652" t="s">
        <v>418</v>
      </c>
      <c r="G7652" t="s">
        <v>224</v>
      </c>
      <c r="H7652">
        <v>18</v>
      </c>
      <c r="I7652">
        <v>0</v>
      </c>
      <c r="J7652">
        <v>0</v>
      </c>
      <c r="K7652">
        <v>1</v>
      </c>
      <c r="L7652">
        <v>0</v>
      </c>
      <c r="M7652">
        <v>0</v>
      </c>
      <c r="N7652">
        <v>0</v>
      </c>
      <c r="O7652" t="s">
        <v>40</v>
      </c>
      <c r="P7652" t="str">
        <f>UPPER(Table1[[#This Row],[Venue]])</f>
        <v>AWAY</v>
      </c>
    </row>
    <row r="7653" spans="1:16" hidden="1" x14ac:dyDescent="0.45">
      <c r="A7653">
        <v>40052966</v>
      </c>
      <c r="B7653" t="s">
        <v>351</v>
      </c>
      <c r="C7653">
        <v>45354</v>
      </c>
      <c r="D7653">
        <v>83635</v>
      </c>
      <c r="E7653">
        <v>20232024</v>
      </c>
      <c r="F7653" t="s">
        <v>418</v>
      </c>
      <c r="G7653" t="s">
        <v>219</v>
      </c>
      <c r="H7653">
        <v>23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 t="s">
        <v>40</v>
      </c>
      <c r="P7653" t="str">
        <f>UPPER(Table1[[#This Row],[Venue]])</f>
        <v>AWAY</v>
      </c>
    </row>
    <row r="7654" spans="1:16" hidden="1" x14ac:dyDescent="0.45">
      <c r="A7654">
        <v>40052966</v>
      </c>
      <c r="B7654" t="s">
        <v>351</v>
      </c>
      <c r="C7654">
        <v>45354</v>
      </c>
      <c r="D7654">
        <v>83635</v>
      </c>
      <c r="E7654">
        <v>20232024</v>
      </c>
      <c r="F7654" t="s">
        <v>418</v>
      </c>
      <c r="G7654" t="s">
        <v>220</v>
      </c>
      <c r="H7654">
        <v>24</v>
      </c>
      <c r="I7654">
        <v>1</v>
      </c>
      <c r="J7654">
        <v>1</v>
      </c>
      <c r="K7654">
        <v>1</v>
      </c>
      <c r="L7654">
        <v>0</v>
      </c>
      <c r="M7654">
        <v>0</v>
      </c>
      <c r="N7654">
        <v>0</v>
      </c>
      <c r="O7654" t="s">
        <v>40</v>
      </c>
      <c r="P7654" t="str">
        <f>UPPER(Table1[[#This Row],[Venue]])</f>
        <v>AWAY</v>
      </c>
    </row>
    <row r="7655" spans="1:16" hidden="1" x14ac:dyDescent="0.45">
      <c r="A7655">
        <v>40052966</v>
      </c>
      <c r="B7655" t="s">
        <v>351</v>
      </c>
      <c r="C7655">
        <v>45354</v>
      </c>
      <c r="D7655">
        <v>83635</v>
      </c>
      <c r="E7655">
        <v>20232024</v>
      </c>
      <c r="F7655" t="s">
        <v>418</v>
      </c>
      <c r="G7655" t="s">
        <v>221</v>
      </c>
      <c r="H7655">
        <v>25</v>
      </c>
      <c r="I7655">
        <v>2</v>
      </c>
      <c r="J7655">
        <v>0</v>
      </c>
      <c r="K7655">
        <v>1</v>
      </c>
      <c r="L7655">
        <v>2</v>
      </c>
      <c r="M7655">
        <v>0</v>
      </c>
      <c r="N7655">
        <v>0</v>
      </c>
      <c r="O7655" t="s">
        <v>40</v>
      </c>
      <c r="P7655" t="str">
        <f>UPPER(Table1[[#This Row],[Venue]])</f>
        <v>AWAY</v>
      </c>
    </row>
    <row r="7656" spans="1:16" hidden="1" x14ac:dyDescent="0.45">
      <c r="A7656">
        <v>40052966</v>
      </c>
      <c r="B7656" t="s">
        <v>351</v>
      </c>
      <c r="C7656">
        <v>45354</v>
      </c>
      <c r="D7656">
        <v>83635</v>
      </c>
      <c r="E7656">
        <v>20232024</v>
      </c>
      <c r="F7656" t="s">
        <v>418</v>
      </c>
      <c r="G7656" t="s">
        <v>222</v>
      </c>
      <c r="H7656">
        <v>27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0</v>
      </c>
      <c r="O7656" t="s">
        <v>40</v>
      </c>
      <c r="P7656" t="str">
        <f>UPPER(Table1[[#This Row],[Venue]])</f>
        <v>AWAY</v>
      </c>
    </row>
    <row r="7657" spans="1:16" hidden="1" x14ac:dyDescent="0.45">
      <c r="A7657">
        <v>40052966</v>
      </c>
      <c r="B7657" t="s">
        <v>351</v>
      </c>
      <c r="C7657">
        <v>45354</v>
      </c>
      <c r="D7657">
        <v>83635</v>
      </c>
      <c r="E7657">
        <v>20232024</v>
      </c>
      <c r="F7657" t="s">
        <v>418</v>
      </c>
      <c r="G7657" t="s">
        <v>223</v>
      </c>
      <c r="H7657">
        <v>37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 t="s">
        <v>40</v>
      </c>
      <c r="P7657" t="str">
        <f>UPPER(Table1[[#This Row],[Venue]])</f>
        <v>AWAY</v>
      </c>
    </row>
    <row r="7658" spans="1:16" hidden="1" x14ac:dyDescent="0.45">
      <c r="A7658">
        <v>40052966</v>
      </c>
      <c r="B7658" t="s">
        <v>351</v>
      </c>
      <c r="C7658">
        <v>45354</v>
      </c>
      <c r="D7658">
        <v>83635</v>
      </c>
      <c r="E7658">
        <v>20232024</v>
      </c>
      <c r="F7658" t="s">
        <v>418</v>
      </c>
      <c r="G7658" t="s">
        <v>230</v>
      </c>
      <c r="H7658">
        <v>61</v>
      </c>
      <c r="I7658">
        <v>1</v>
      </c>
      <c r="J7658">
        <v>1</v>
      </c>
      <c r="K7658">
        <v>1</v>
      </c>
      <c r="L7658">
        <v>0</v>
      </c>
      <c r="M7658">
        <v>0</v>
      </c>
      <c r="N7658">
        <v>0</v>
      </c>
      <c r="O7658" t="s">
        <v>40</v>
      </c>
      <c r="P7658" t="str">
        <f>UPPER(Table1[[#This Row],[Venue]])</f>
        <v>AWAY</v>
      </c>
    </row>
    <row r="7659" spans="1:16" hidden="1" x14ac:dyDescent="0.45">
      <c r="A7659">
        <v>40052966</v>
      </c>
      <c r="B7659" t="s">
        <v>351</v>
      </c>
      <c r="C7659">
        <v>45354</v>
      </c>
      <c r="D7659">
        <v>83635</v>
      </c>
      <c r="E7659">
        <v>20232024</v>
      </c>
      <c r="F7659" t="s">
        <v>418</v>
      </c>
      <c r="G7659" t="s">
        <v>50</v>
      </c>
      <c r="H7659">
        <v>63</v>
      </c>
      <c r="I7659">
        <v>0</v>
      </c>
      <c r="J7659">
        <v>0</v>
      </c>
      <c r="K7659">
        <v>1</v>
      </c>
      <c r="L7659">
        <v>0</v>
      </c>
      <c r="M7659">
        <v>0</v>
      </c>
      <c r="N7659">
        <v>0</v>
      </c>
      <c r="O7659" t="s">
        <v>40</v>
      </c>
      <c r="P7659" t="str">
        <f>UPPER(Table1[[#This Row],[Venue]])</f>
        <v>AWAY</v>
      </c>
    </row>
    <row r="7660" spans="1:16" hidden="1" x14ac:dyDescent="0.45">
      <c r="A7660">
        <v>40052966</v>
      </c>
      <c r="B7660" t="s">
        <v>351</v>
      </c>
      <c r="C7660">
        <v>45354</v>
      </c>
      <c r="D7660">
        <v>83635</v>
      </c>
      <c r="E7660">
        <v>20232024</v>
      </c>
      <c r="F7660" t="s">
        <v>418</v>
      </c>
      <c r="G7660" t="s">
        <v>226</v>
      </c>
      <c r="H7660">
        <v>70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 t="s">
        <v>40</v>
      </c>
      <c r="P7660" t="str">
        <f>UPPER(Table1[[#This Row],[Venue]])</f>
        <v>AWAY</v>
      </c>
    </row>
    <row r="7661" spans="1:16" hidden="1" x14ac:dyDescent="0.45">
      <c r="A7661">
        <v>40052966</v>
      </c>
      <c r="B7661" t="s">
        <v>351</v>
      </c>
      <c r="C7661">
        <v>45354</v>
      </c>
      <c r="D7661">
        <v>83635</v>
      </c>
      <c r="E7661">
        <v>20232024</v>
      </c>
      <c r="F7661" t="s">
        <v>418</v>
      </c>
      <c r="G7661" t="s">
        <v>269</v>
      </c>
      <c r="H7661">
        <v>71</v>
      </c>
      <c r="I7661">
        <v>1</v>
      </c>
      <c r="J7661">
        <v>1</v>
      </c>
      <c r="K7661">
        <v>1</v>
      </c>
      <c r="L7661">
        <v>0</v>
      </c>
      <c r="M7661">
        <v>0</v>
      </c>
      <c r="N7661">
        <v>0</v>
      </c>
      <c r="O7661" t="s">
        <v>40</v>
      </c>
      <c r="P7661" t="str">
        <f>UPPER(Table1[[#This Row],[Venue]])</f>
        <v>AWAY</v>
      </c>
    </row>
    <row r="7662" spans="1:16" hidden="1" x14ac:dyDescent="0.45">
      <c r="A7662">
        <v>40052966</v>
      </c>
      <c r="B7662" t="s">
        <v>351</v>
      </c>
      <c r="C7662">
        <v>45354</v>
      </c>
      <c r="D7662">
        <v>83635</v>
      </c>
      <c r="E7662">
        <v>20232024</v>
      </c>
      <c r="F7662" t="s">
        <v>418</v>
      </c>
      <c r="G7662" t="s">
        <v>227</v>
      </c>
      <c r="H7662">
        <v>74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 t="s">
        <v>40</v>
      </c>
      <c r="P7662" t="str">
        <f>UPPER(Table1[[#This Row],[Venue]])</f>
        <v>AWAY</v>
      </c>
    </row>
    <row r="7663" spans="1:16" hidden="1" x14ac:dyDescent="0.45">
      <c r="A7663">
        <v>40052966</v>
      </c>
      <c r="B7663" t="s">
        <v>351</v>
      </c>
      <c r="C7663">
        <v>45354</v>
      </c>
      <c r="D7663">
        <v>83635</v>
      </c>
      <c r="E7663">
        <v>20232024</v>
      </c>
      <c r="F7663" t="s">
        <v>418</v>
      </c>
      <c r="G7663" t="s">
        <v>228</v>
      </c>
      <c r="H7663">
        <v>77</v>
      </c>
      <c r="I7663">
        <v>4</v>
      </c>
      <c r="J7663">
        <v>1</v>
      </c>
      <c r="K7663">
        <v>1</v>
      </c>
      <c r="L7663">
        <v>3</v>
      </c>
      <c r="M7663">
        <v>0</v>
      </c>
      <c r="N7663">
        <v>0</v>
      </c>
      <c r="O7663" t="s">
        <v>40</v>
      </c>
      <c r="P7663" t="str">
        <f>UPPER(Table1[[#This Row],[Venue]])</f>
        <v>AWAY</v>
      </c>
    </row>
    <row r="7664" spans="1:16" hidden="1" x14ac:dyDescent="0.45">
      <c r="A7664">
        <v>40052966</v>
      </c>
      <c r="B7664" t="s">
        <v>351</v>
      </c>
      <c r="C7664">
        <v>45354</v>
      </c>
      <c r="D7664">
        <v>83635</v>
      </c>
      <c r="E7664">
        <v>20232024</v>
      </c>
      <c r="F7664" t="s">
        <v>418</v>
      </c>
      <c r="G7664" t="s">
        <v>231</v>
      </c>
      <c r="H7664">
        <v>97</v>
      </c>
      <c r="I7664">
        <v>1</v>
      </c>
      <c r="J7664">
        <v>1</v>
      </c>
      <c r="K7664">
        <v>1</v>
      </c>
      <c r="L7664">
        <v>0</v>
      </c>
      <c r="M7664">
        <v>0</v>
      </c>
      <c r="N7664">
        <v>0</v>
      </c>
      <c r="O7664" t="s">
        <v>40</v>
      </c>
      <c r="P7664" t="str">
        <f>UPPER(Table1[[#This Row],[Venue]])</f>
        <v>AWAY</v>
      </c>
    </row>
    <row r="7665" spans="1:16" hidden="1" x14ac:dyDescent="0.45">
      <c r="A7665">
        <v>40052945</v>
      </c>
      <c r="B7665" t="s">
        <v>539</v>
      </c>
      <c r="C7665">
        <v>45354</v>
      </c>
      <c r="D7665">
        <v>83614</v>
      </c>
      <c r="E7665">
        <v>20232024</v>
      </c>
      <c r="F7665" t="s">
        <v>372</v>
      </c>
      <c r="G7665" t="s">
        <v>603</v>
      </c>
      <c r="H7665">
        <v>3</v>
      </c>
      <c r="I7665">
        <v>1</v>
      </c>
      <c r="J7665">
        <v>1</v>
      </c>
      <c r="K7665">
        <v>1</v>
      </c>
      <c r="L7665">
        <v>0</v>
      </c>
      <c r="M7665">
        <v>0</v>
      </c>
      <c r="N7665">
        <v>0</v>
      </c>
      <c r="O7665" t="s">
        <v>19</v>
      </c>
      <c r="P7665" t="str">
        <f>UPPER(Table1[[#This Row],[Venue]])</f>
        <v>HOME</v>
      </c>
    </row>
    <row r="7666" spans="1:16" hidden="1" x14ac:dyDescent="0.45">
      <c r="A7666">
        <v>40052945</v>
      </c>
      <c r="B7666" t="s">
        <v>539</v>
      </c>
      <c r="C7666">
        <v>45354</v>
      </c>
      <c r="D7666">
        <v>83614</v>
      </c>
      <c r="E7666">
        <v>20232024</v>
      </c>
      <c r="F7666" t="s">
        <v>372</v>
      </c>
      <c r="G7666" t="s">
        <v>558</v>
      </c>
      <c r="H7666">
        <v>15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 t="s">
        <v>19</v>
      </c>
      <c r="P7666" t="str">
        <f>UPPER(Table1[[#This Row],[Venue]])</f>
        <v>HOME</v>
      </c>
    </row>
    <row r="7667" spans="1:16" hidden="1" x14ac:dyDescent="0.45">
      <c r="A7667">
        <v>40052945</v>
      </c>
      <c r="B7667" t="s">
        <v>539</v>
      </c>
      <c r="C7667">
        <v>45354</v>
      </c>
      <c r="D7667">
        <v>83614</v>
      </c>
      <c r="E7667">
        <v>20232024</v>
      </c>
      <c r="F7667" t="s">
        <v>372</v>
      </c>
      <c r="G7667" t="s">
        <v>473</v>
      </c>
      <c r="H7667">
        <v>16</v>
      </c>
      <c r="I7667">
        <v>5</v>
      </c>
      <c r="J7667">
        <v>3</v>
      </c>
      <c r="K7667">
        <v>1</v>
      </c>
      <c r="L7667">
        <v>2</v>
      </c>
      <c r="M7667">
        <v>0</v>
      </c>
      <c r="N7667">
        <v>0</v>
      </c>
      <c r="O7667" t="s">
        <v>19</v>
      </c>
      <c r="P7667" t="str">
        <f>UPPER(Table1[[#This Row],[Venue]])</f>
        <v>HOME</v>
      </c>
    </row>
    <row r="7668" spans="1:16" hidden="1" x14ac:dyDescent="0.45">
      <c r="A7668">
        <v>40052945</v>
      </c>
      <c r="B7668" t="s">
        <v>539</v>
      </c>
      <c r="C7668">
        <v>45354</v>
      </c>
      <c r="D7668">
        <v>83614</v>
      </c>
      <c r="E7668">
        <v>20232024</v>
      </c>
      <c r="F7668" t="s">
        <v>372</v>
      </c>
      <c r="G7668" t="s">
        <v>474</v>
      </c>
      <c r="H7668">
        <v>20</v>
      </c>
      <c r="I7668">
        <v>4</v>
      </c>
      <c r="J7668">
        <v>3</v>
      </c>
      <c r="K7668">
        <v>1</v>
      </c>
      <c r="L7668">
        <v>1</v>
      </c>
      <c r="M7668">
        <v>0</v>
      </c>
      <c r="N7668">
        <v>0</v>
      </c>
      <c r="O7668" t="s">
        <v>19</v>
      </c>
      <c r="P7668" t="str">
        <f>UPPER(Table1[[#This Row],[Venue]])</f>
        <v>HOME</v>
      </c>
    </row>
    <row r="7669" spans="1:16" hidden="1" x14ac:dyDescent="0.45">
      <c r="A7669">
        <v>40052945</v>
      </c>
      <c r="B7669" t="s">
        <v>539</v>
      </c>
      <c r="C7669">
        <v>45354</v>
      </c>
      <c r="D7669">
        <v>83614</v>
      </c>
      <c r="E7669">
        <v>20232024</v>
      </c>
      <c r="F7669" t="s">
        <v>372</v>
      </c>
      <c r="G7669" t="s">
        <v>540</v>
      </c>
      <c r="H7669">
        <v>21</v>
      </c>
      <c r="I7669">
        <v>5</v>
      </c>
      <c r="J7669">
        <v>1</v>
      </c>
      <c r="K7669">
        <v>1</v>
      </c>
      <c r="L7669">
        <v>4</v>
      </c>
      <c r="M7669">
        <v>0</v>
      </c>
      <c r="N7669">
        <v>0</v>
      </c>
      <c r="O7669" t="s">
        <v>19</v>
      </c>
      <c r="P7669" t="str">
        <f>UPPER(Table1[[#This Row],[Venue]])</f>
        <v>HOME</v>
      </c>
    </row>
    <row r="7670" spans="1:16" hidden="1" x14ac:dyDescent="0.45">
      <c r="A7670">
        <v>40052945</v>
      </c>
      <c r="B7670" t="s">
        <v>539</v>
      </c>
      <c r="C7670">
        <v>45354</v>
      </c>
      <c r="D7670">
        <v>83614</v>
      </c>
      <c r="E7670">
        <v>20232024</v>
      </c>
      <c r="F7670" t="s">
        <v>372</v>
      </c>
      <c r="G7670" t="s">
        <v>524</v>
      </c>
      <c r="H7670">
        <v>24</v>
      </c>
      <c r="I7670">
        <v>1</v>
      </c>
      <c r="J7670">
        <v>1</v>
      </c>
      <c r="K7670">
        <v>1</v>
      </c>
      <c r="L7670">
        <v>0</v>
      </c>
      <c r="M7670">
        <v>0</v>
      </c>
      <c r="N7670">
        <v>0</v>
      </c>
      <c r="O7670" t="s">
        <v>19</v>
      </c>
      <c r="P7670" t="str">
        <f>UPPER(Table1[[#This Row],[Venue]])</f>
        <v>HOME</v>
      </c>
    </row>
    <row r="7671" spans="1:16" hidden="1" x14ac:dyDescent="0.45">
      <c r="A7671">
        <v>40052945</v>
      </c>
      <c r="B7671" t="s">
        <v>539</v>
      </c>
      <c r="C7671">
        <v>45354</v>
      </c>
      <c r="D7671">
        <v>83614</v>
      </c>
      <c r="E7671">
        <v>20232024</v>
      </c>
      <c r="F7671" t="s">
        <v>372</v>
      </c>
      <c r="G7671" t="s">
        <v>477</v>
      </c>
      <c r="H7671">
        <v>71</v>
      </c>
      <c r="I7671">
        <v>4</v>
      </c>
      <c r="J7671">
        <v>1</v>
      </c>
      <c r="K7671">
        <v>1</v>
      </c>
      <c r="L7671">
        <v>3</v>
      </c>
      <c r="M7671">
        <v>0</v>
      </c>
      <c r="N7671">
        <v>0</v>
      </c>
      <c r="O7671" t="s">
        <v>19</v>
      </c>
      <c r="P7671" t="str">
        <f>UPPER(Table1[[#This Row],[Venue]])</f>
        <v>HOME</v>
      </c>
    </row>
    <row r="7672" spans="1:16" hidden="1" x14ac:dyDescent="0.45">
      <c r="A7672">
        <v>40052945</v>
      </c>
      <c r="B7672" t="s">
        <v>539</v>
      </c>
      <c r="C7672">
        <v>45354</v>
      </c>
      <c r="D7672">
        <v>83614</v>
      </c>
      <c r="E7672">
        <v>20232024</v>
      </c>
      <c r="F7672" t="s">
        <v>372</v>
      </c>
      <c r="G7672" t="s">
        <v>381</v>
      </c>
      <c r="H7672">
        <v>76</v>
      </c>
      <c r="I7672">
        <v>1</v>
      </c>
      <c r="J7672">
        <v>0</v>
      </c>
      <c r="K7672">
        <v>1</v>
      </c>
      <c r="L7672">
        <v>1</v>
      </c>
      <c r="M7672">
        <v>0</v>
      </c>
      <c r="N7672">
        <v>0</v>
      </c>
      <c r="O7672" t="s">
        <v>19</v>
      </c>
      <c r="P7672" t="str">
        <f>UPPER(Table1[[#This Row],[Venue]])</f>
        <v>HOME</v>
      </c>
    </row>
    <row r="7673" spans="1:16" hidden="1" x14ac:dyDescent="0.45">
      <c r="A7673">
        <v>40052945</v>
      </c>
      <c r="B7673" t="s">
        <v>539</v>
      </c>
      <c r="C7673">
        <v>45354</v>
      </c>
      <c r="D7673">
        <v>83614</v>
      </c>
      <c r="E7673">
        <v>20232024</v>
      </c>
      <c r="F7673" t="s">
        <v>372</v>
      </c>
      <c r="G7673" t="s">
        <v>478</v>
      </c>
      <c r="H7673">
        <v>78</v>
      </c>
      <c r="I7673">
        <v>2</v>
      </c>
      <c r="J7673">
        <v>0</v>
      </c>
      <c r="K7673">
        <v>1</v>
      </c>
      <c r="L7673">
        <v>2</v>
      </c>
      <c r="M7673">
        <v>0</v>
      </c>
      <c r="N7673">
        <v>2</v>
      </c>
      <c r="O7673" t="s">
        <v>19</v>
      </c>
      <c r="P7673" t="str">
        <f>UPPER(Table1[[#This Row],[Venue]])</f>
        <v>HOME</v>
      </c>
    </row>
    <row r="7674" spans="1:16" hidden="1" x14ac:dyDescent="0.45">
      <c r="A7674">
        <v>40052945</v>
      </c>
      <c r="B7674" t="s">
        <v>539</v>
      </c>
      <c r="C7674">
        <v>45354</v>
      </c>
      <c r="D7674">
        <v>83614</v>
      </c>
      <c r="E7674">
        <v>20232024</v>
      </c>
      <c r="F7674" t="s">
        <v>372</v>
      </c>
      <c r="G7674" t="s">
        <v>209</v>
      </c>
      <c r="H7674">
        <v>88</v>
      </c>
      <c r="I7674">
        <v>0</v>
      </c>
      <c r="J7674">
        <v>0</v>
      </c>
      <c r="K7674">
        <v>1</v>
      </c>
      <c r="L7674">
        <v>0</v>
      </c>
      <c r="M7674">
        <v>0</v>
      </c>
      <c r="N7674">
        <v>0</v>
      </c>
      <c r="O7674" t="s">
        <v>19</v>
      </c>
      <c r="P7674" t="str">
        <f>UPPER(Table1[[#This Row],[Venue]])</f>
        <v>HOME</v>
      </c>
    </row>
    <row r="7675" spans="1:16" hidden="1" x14ac:dyDescent="0.45">
      <c r="A7675">
        <v>40052945</v>
      </c>
      <c r="B7675" t="s">
        <v>539</v>
      </c>
      <c r="C7675">
        <v>45354</v>
      </c>
      <c r="D7675">
        <v>83614</v>
      </c>
      <c r="E7675">
        <v>20232024</v>
      </c>
      <c r="F7675" t="s">
        <v>372</v>
      </c>
      <c r="G7675" t="s">
        <v>421</v>
      </c>
      <c r="H7675">
        <v>89</v>
      </c>
      <c r="I7675">
        <v>3</v>
      </c>
      <c r="J7675">
        <v>3</v>
      </c>
      <c r="K7675">
        <v>1</v>
      </c>
      <c r="L7675">
        <v>0</v>
      </c>
      <c r="M7675">
        <v>0</v>
      </c>
      <c r="N7675">
        <v>0</v>
      </c>
      <c r="O7675" t="s">
        <v>19</v>
      </c>
      <c r="P7675" t="str">
        <f>UPPER(Table1[[#This Row],[Venue]])</f>
        <v>HOME</v>
      </c>
    </row>
    <row r="7676" spans="1:16" hidden="1" x14ac:dyDescent="0.45">
      <c r="A7676">
        <v>40052945</v>
      </c>
      <c r="B7676" t="s">
        <v>539</v>
      </c>
      <c r="C7676">
        <v>45354</v>
      </c>
      <c r="D7676">
        <v>83614</v>
      </c>
      <c r="E7676">
        <v>20232024</v>
      </c>
      <c r="F7676" t="s">
        <v>372</v>
      </c>
      <c r="G7676" t="s">
        <v>479</v>
      </c>
      <c r="H7676">
        <v>90</v>
      </c>
      <c r="I7676">
        <v>3</v>
      </c>
      <c r="J7676">
        <v>0</v>
      </c>
      <c r="K7676">
        <v>1</v>
      </c>
      <c r="L7676">
        <v>3</v>
      </c>
      <c r="M7676">
        <v>0</v>
      </c>
      <c r="N7676">
        <v>2</v>
      </c>
      <c r="O7676" t="s">
        <v>19</v>
      </c>
      <c r="P7676" t="str">
        <f>UPPER(Table1[[#This Row],[Venue]])</f>
        <v>HOME</v>
      </c>
    </row>
    <row r="7677" spans="1:16" hidden="1" x14ac:dyDescent="0.45">
      <c r="A7677">
        <v>40052945</v>
      </c>
      <c r="B7677" t="s">
        <v>539</v>
      </c>
      <c r="C7677">
        <v>45354</v>
      </c>
      <c r="D7677">
        <v>83614</v>
      </c>
      <c r="E7677">
        <v>20232024</v>
      </c>
      <c r="F7677" t="s">
        <v>372</v>
      </c>
      <c r="G7677" t="s">
        <v>527</v>
      </c>
      <c r="H7677">
        <v>93</v>
      </c>
      <c r="I7677">
        <v>0</v>
      </c>
      <c r="J7677">
        <v>0</v>
      </c>
      <c r="K7677">
        <v>1</v>
      </c>
      <c r="L7677">
        <v>0</v>
      </c>
      <c r="M7677">
        <v>0</v>
      </c>
      <c r="N7677">
        <v>0</v>
      </c>
      <c r="O7677" t="s">
        <v>19</v>
      </c>
      <c r="P7677" t="str">
        <f>UPPER(Table1[[#This Row],[Venue]])</f>
        <v>HOME</v>
      </c>
    </row>
    <row r="7678" spans="1:16" hidden="1" x14ac:dyDescent="0.45">
      <c r="A7678">
        <v>40052945</v>
      </c>
      <c r="B7678" t="s">
        <v>539</v>
      </c>
      <c r="C7678">
        <v>45354</v>
      </c>
      <c r="D7678">
        <v>83614</v>
      </c>
      <c r="E7678">
        <v>20232024</v>
      </c>
      <c r="F7678" t="s">
        <v>372</v>
      </c>
      <c r="G7678" t="s">
        <v>461</v>
      </c>
      <c r="H7678">
        <v>6</v>
      </c>
      <c r="I7678">
        <v>2</v>
      </c>
      <c r="J7678">
        <v>1</v>
      </c>
      <c r="K7678">
        <v>1</v>
      </c>
      <c r="L7678">
        <v>1</v>
      </c>
      <c r="M7678">
        <v>0</v>
      </c>
      <c r="N7678">
        <v>0</v>
      </c>
      <c r="O7678" t="s">
        <v>40</v>
      </c>
      <c r="P7678" t="str">
        <f>UPPER(Table1[[#This Row],[Venue]])</f>
        <v>AWAY</v>
      </c>
    </row>
    <row r="7679" spans="1:16" hidden="1" x14ac:dyDescent="0.45">
      <c r="A7679">
        <v>40052945</v>
      </c>
      <c r="B7679" t="s">
        <v>539</v>
      </c>
      <c r="C7679">
        <v>45354</v>
      </c>
      <c r="D7679">
        <v>83614</v>
      </c>
      <c r="E7679">
        <v>20232024</v>
      </c>
      <c r="F7679" t="s">
        <v>372</v>
      </c>
      <c r="G7679" t="s">
        <v>151</v>
      </c>
      <c r="H7679">
        <v>8</v>
      </c>
      <c r="I7679">
        <v>1</v>
      </c>
      <c r="J7679">
        <v>0</v>
      </c>
      <c r="K7679">
        <v>1</v>
      </c>
      <c r="L7679">
        <v>1</v>
      </c>
      <c r="M7679">
        <v>0</v>
      </c>
      <c r="N7679">
        <v>0</v>
      </c>
      <c r="O7679" t="s">
        <v>40</v>
      </c>
      <c r="P7679" t="str">
        <f>UPPER(Table1[[#This Row],[Venue]])</f>
        <v>AWAY</v>
      </c>
    </row>
    <row r="7680" spans="1:16" hidden="1" x14ac:dyDescent="0.45">
      <c r="A7680">
        <v>40052945</v>
      </c>
      <c r="B7680" t="s">
        <v>539</v>
      </c>
      <c r="C7680">
        <v>45354</v>
      </c>
      <c r="D7680">
        <v>83614</v>
      </c>
      <c r="E7680">
        <v>20232024</v>
      </c>
      <c r="F7680" t="s">
        <v>372</v>
      </c>
      <c r="G7680" t="s">
        <v>462</v>
      </c>
      <c r="H7680">
        <v>15</v>
      </c>
      <c r="I7680">
        <v>1</v>
      </c>
      <c r="J7680">
        <v>0</v>
      </c>
      <c r="K7680">
        <v>1</v>
      </c>
      <c r="L7680">
        <v>1</v>
      </c>
      <c r="M7680">
        <v>0</v>
      </c>
      <c r="N7680">
        <v>0</v>
      </c>
      <c r="O7680" t="s">
        <v>40</v>
      </c>
      <c r="P7680" t="str">
        <f>UPPER(Table1[[#This Row],[Venue]])</f>
        <v>AWAY</v>
      </c>
    </row>
    <row r="7681" spans="1:16" hidden="1" x14ac:dyDescent="0.45">
      <c r="A7681">
        <v>40052945</v>
      </c>
      <c r="B7681" t="s">
        <v>539</v>
      </c>
      <c r="C7681">
        <v>45354</v>
      </c>
      <c r="D7681">
        <v>83614</v>
      </c>
      <c r="E7681">
        <v>20232024</v>
      </c>
      <c r="F7681" t="s">
        <v>372</v>
      </c>
      <c r="G7681" t="s">
        <v>604</v>
      </c>
      <c r="H7681">
        <v>17</v>
      </c>
      <c r="I7681">
        <v>0</v>
      </c>
      <c r="J7681">
        <v>0</v>
      </c>
      <c r="K7681">
        <v>1</v>
      </c>
      <c r="L7681">
        <v>0</v>
      </c>
      <c r="M7681">
        <v>0</v>
      </c>
      <c r="N7681">
        <v>0</v>
      </c>
      <c r="O7681" t="s">
        <v>40</v>
      </c>
      <c r="P7681" t="str">
        <f>UPPER(Table1[[#This Row],[Venue]])</f>
        <v>AWAY</v>
      </c>
    </row>
    <row r="7682" spans="1:16" hidden="1" x14ac:dyDescent="0.45">
      <c r="A7682">
        <v>40052945</v>
      </c>
      <c r="B7682" t="s">
        <v>539</v>
      </c>
      <c r="C7682">
        <v>45354</v>
      </c>
      <c r="D7682">
        <v>83614</v>
      </c>
      <c r="E7682">
        <v>20232024</v>
      </c>
      <c r="F7682" t="s">
        <v>372</v>
      </c>
      <c r="G7682" t="s">
        <v>154</v>
      </c>
      <c r="H7682">
        <v>55</v>
      </c>
      <c r="I7682">
        <v>1</v>
      </c>
      <c r="J7682">
        <v>0</v>
      </c>
      <c r="K7682">
        <v>1</v>
      </c>
      <c r="L7682">
        <v>1</v>
      </c>
      <c r="M7682">
        <v>0</v>
      </c>
      <c r="N7682">
        <v>0</v>
      </c>
      <c r="O7682" t="s">
        <v>40</v>
      </c>
      <c r="P7682" t="str">
        <f>UPPER(Table1[[#This Row],[Venue]])</f>
        <v>AWAY</v>
      </c>
    </row>
    <row r="7683" spans="1:16" hidden="1" x14ac:dyDescent="0.45">
      <c r="A7683">
        <v>40052945</v>
      </c>
      <c r="B7683" t="s">
        <v>539</v>
      </c>
      <c r="C7683">
        <v>45354</v>
      </c>
      <c r="D7683">
        <v>83614</v>
      </c>
      <c r="E7683">
        <v>20232024</v>
      </c>
      <c r="F7683" t="s">
        <v>372</v>
      </c>
      <c r="G7683" t="s">
        <v>187</v>
      </c>
      <c r="H7683">
        <v>61</v>
      </c>
      <c r="I7683">
        <v>0</v>
      </c>
      <c r="J7683">
        <v>0</v>
      </c>
      <c r="K7683">
        <v>1</v>
      </c>
      <c r="L7683">
        <v>0</v>
      </c>
      <c r="M7683">
        <v>0</v>
      </c>
      <c r="N7683">
        <v>0</v>
      </c>
      <c r="O7683" t="s">
        <v>40</v>
      </c>
      <c r="P7683" t="str">
        <f>UPPER(Table1[[#This Row],[Venue]])</f>
        <v>AWAY</v>
      </c>
    </row>
    <row r="7684" spans="1:16" hidden="1" x14ac:dyDescent="0.45">
      <c r="A7684">
        <v>40052945</v>
      </c>
      <c r="B7684" t="s">
        <v>539</v>
      </c>
      <c r="C7684">
        <v>45354</v>
      </c>
      <c r="D7684">
        <v>83614</v>
      </c>
      <c r="E7684">
        <v>20232024</v>
      </c>
      <c r="F7684" t="s">
        <v>372</v>
      </c>
      <c r="G7684" t="s">
        <v>600</v>
      </c>
      <c r="H7684">
        <v>66</v>
      </c>
      <c r="I7684">
        <v>1</v>
      </c>
      <c r="J7684">
        <v>0</v>
      </c>
      <c r="K7684">
        <v>1</v>
      </c>
      <c r="L7684">
        <v>1</v>
      </c>
      <c r="M7684">
        <v>0</v>
      </c>
      <c r="N7684">
        <v>0</v>
      </c>
      <c r="O7684" t="s">
        <v>40</v>
      </c>
      <c r="P7684" t="str">
        <f>UPPER(Table1[[#This Row],[Venue]])</f>
        <v>AWAY</v>
      </c>
    </row>
    <row r="7685" spans="1:16" hidden="1" x14ac:dyDescent="0.45">
      <c r="A7685">
        <v>40052945</v>
      </c>
      <c r="B7685" t="s">
        <v>539</v>
      </c>
      <c r="C7685">
        <v>45354</v>
      </c>
      <c r="D7685">
        <v>83614</v>
      </c>
      <c r="E7685">
        <v>20232024</v>
      </c>
      <c r="F7685" t="s">
        <v>372</v>
      </c>
      <c r="G7685" t="s">
        <v>332</v>
      </c>
      <c r="H7685">
        <v>71</v>
      </c>
      <c r="I7685">
        <v>0</v>
      </c>
      <c r="J7685">
        <v>0</v>
      </c>
      <c r="K7685">
        <v>1</v>
      </c>
      <c r="L7685">
        <v>0</v>
      </c>
      <c r="M7685">
        <v>0</v>
      </c>
      <c r="N7685">
        <v>4</v>
      </c>
      <c r="O7685" t="s">
        <v>40</v>
      </c>
      <c r="P7685" t="str">
        <f>UPPER(Table1[[#This Row],[Venue]])</f>
        <v>AWAY</v>
      </c>
    </row>
    <row r="7686" spans="1:16" hidden="1" x14ac:dyDescent="0.45">
      <c r="A7686">
        <v>40052945</v>
      </c>
      <c r="B7686" t="s">
        <v>539</v>
      </c>
      <c r="C7686">
        <v>45354</v>
      </c>
      <c r="D7686">
        <v>83614</v>
      </c>
      <c r="E7686">
        <v>20232024</v>
      </c>
      <c r="F7686" t="s">
        <v>372</v>
      </c>
      <c r="G7686" t="s">
        <v>158</v>
      </c>
      <c r="H7686">
        <v>88</v>
      </c>
      <c r="I7686">
        <v>0</v>
      </c>
      <c r="J7686">
        <v>0</v>
      </c>
      <c r="K7686">
        <v>1</v>
      </c>
      <c r="L7686">
        <v>0</v>
      </c>
      <c r="M7686">
        <v>0</v>
      </c>
      <c r="N7686">
        <v>2</v>
      </c>
      <c r="O7686" t="s">
        <v>40</v>
      </c>
      <c r="P7686" t="str">
        <f>UPPER(Table1[[#This Row],[Venue]])</f>
        <v>AWAY</v>
      </c>
    </row>
    <row r="7687" spans="1:16" hidden="1" x14ac:dyDescent="0.45">
      <c r="A7687">
        <v>40052945</v>
      </c>
      <c r="B7687" t="s">
        <v>539</v>
      </c>
      <c r="C7687">
        <v>45354</v>
      </c>
      <c r="D7687">
        <v>83614</v>
      </c>
      <c r="E7687">
        <v>20232024</v>
      </c>
      <c r="F7687" t="s">
        <v>372</v>
      </c>
      <c r="G7687" t="s">
        <v>465</v>
      </c>
      <c r="H7687">
        <v>90</v>
      </c>
      <c r="I7687">
        <v>0</v>
      </c>
      <c r="J7687">
        <v>0</v>
      </c>
      <c r="K7687">
        <v>1</v>
      </c>
      <c r="L7687">
        <v>0</v>
      </c>
      <c r="M7687">
        <v>0</v>
      </c>
      <c r="N7687">
        <v>0</v>
      </c>
      <c r="O7687" t="s">
        <v>40</v>
      </c>
      <c r="P7687" t="str">
        <f>UPPER(Table1[[#This Row],[Venue]])</f>
        <v>AWAY</v>
      </c>
    </row>
    <row r="7688" spans="1:16" hidden="1" x14ac:dyDescent="0.45">
      <c r="A7688">
        <v>40052964</v>
      </c>
      <c r="B7688" t="s">
        <v>452</v>
      </c>
      <c r="C7688">
        <v>45354</v>
      </c>
      <c r="D7688">
        <v>83633</v>
      </c>
      <c r="E7688">
        <v>20232024</v>
      </c>
      <c r="F7688" t="s">
        <v>418</v>
      </c>
      <c r="G7688" t="s">
        <v>376</v>
      </c>
      <c r="H7688">
        <v>2</v>
      </c>
      <c r="I7688">
        <v>0</v>
      </c>
      <c r="J7688">
        <v>0</v>
      </c>
      <c r="K7688">
        <v>1</v>
      </c>
      <c r="L7688">
        <v>0</v>
      </c>
      <c r="M7688">
        <v>0</v>
      </c>
      <c r="N7688">
        <v>0</v>
      </c>
      <c r="O7688" t="s">
        <v>19</v>
      </c>
      <c r="P7688" t="str">
        <f>UPPER(Table1[[#This Row],[Venue]])</f>
        <v>HOME</v>
      </c>
    </row>
    <row r="7689" spans="1:16" hidden="1" x14ac:dyDescent="0.45">
      <c r="A7689">
        <v>40052964</v>
      </c>
      <c r="B7689" t="s">
        <v>452</v>
      </c>
      <c r="C7689">
        <v>45354</v>
      </c>
      <c r="D7689">
        <v>83633</v>
      </c>
      <c r="E7689">
        <v>20232024</v>
      </c>
      <c r="F7689" t="s">
        <v>418</v>
      </c>
      <c r="G7689" t="s">
        <v>334</v>
      </c>
      <c r="H7689">
        <v>6</v>
      </c>
      <c r="I7689">
        <v>0</v>
      </c>
      <c r="J7689">
        <v>0</v>
      </c>
      <c r="K7689">
        <v>1</v>
      </c>
      <c r="L7689">
        <v>0</v>
      </c>
      <c r="M7689">
        <v>0</v>
      </c>
      <c r="N7689">
        <v>2</v>
      </c>
      <c r="O7689" t="s">
        <v>19</v>
      </c>
      <c r="P7689" t="str">
        <f>UPPER(Table1[[#This Row],[Venue]])</f>
        <v>HOME</v>
      </c>
    </row>
    <row r="7690" spans="1:16" hidden="1" x14ac:dyDescent="0.45">
      <c r="A7690">
        <v>40052964</v>
      </c>
      <c r="B7690" t="s">
        <v>452</v>
      </c>
      <c r="C7690">
        <v>45354</v>
      </c>
      <c r="D7690">
        <v>83633</v>
      </c>
      <c r="E7690">
        <v>20232024</v>
      </c>
      <c r="F7690" t="s">
        <v>418</v>
      </c>
      <c r="G7690" t="s">
        <v>263</v>
      </c>
      <c r="H7690">
        <v>9</v>
      </c>
      <c r="I7690">
        <v>1</v>
      </c>
      <c r="J7690">
        <v>1</v>
      </c>
      <c r="K7690">
        <v>1</v>
      </c>
      <c r="L7690">
        <v>0</v>
      </c>
      <c r="M7690">
        <v>0</v>
      </c>
      <c r="N7690">
        <v>0</v>
      </c>
      <c r="O7690" t="s">
        <v>19</v>
      </c>
      <c r="P7690" t="str">
        <f>UPPER(Table1[[#This Row],[Venue]])</f>
        <v>HOME</v>
      </c>
    </row>
    <row r="7691" spans="1:16" hidden="1" x14ac:dyDescent="0.45">
      <c r="A7691">
        <v>40052964</v>
      </c>
      <c r="B7691" t="s">
        <v>452</v>
      </c>
      <c r="C7691">
        <v>45354</v>
      </c>
      <c r="D7691">
        <v>83633</v>
      </c>
      <c r="E7691">
        <v>20232024</v>
      </c>
      <c r="F7691" t="s">
        <v>418</v>
      </c>
      <c r="G7691" t="s">
        <v>136</v>
      </c>
      <c r="H7691">
        <v>17</v>
      </c>
      <c r="I7691">
        <v>0</v>
      </c>
      <c r="J7691">
        <v>0</v>
      </c>
      <c r="K7691">
        <v>1</v>
      </c>
      <c r="L7691">
        <v>0</v>
      </c>
      <c r="M7691">
        <v>0</v>
      </c>
      <c r="N7691">
        <v>0</v>
      </c>
      <c r="O7691" t="s">
        <v>19</v>
      </c>
      <c r="P7691" t="str">
        <f>UPPER(Table1[[#This Row],[Venue]])</f>
        <v>HOME</v>
      </c>
    </row>
    <row r="7692" spans="1:16" hidden="1" x14ac:dyDescent="0.45">
      <c r="A7692">
        <v>40052964</v>
      </c>
      <c r="B7692" t="s">
        <v>452</v>
      </c>
      <c r="C7692">
        <v>45354</v>
      </c>
      <c r="D7692">
        <v>83633</v>
      </c>
      <c r="E7692">
        <v>20232024</v>
      </c>
      <c r="F7692" t="s">
        <v>418</v>
      </c>
      <c r="G7692" t="s">
        <v>137</v>
      </c>
      <c r="H7692">
        <v>22</v>
      </c>
      <c r="I7692">
        <v>0</v>
      </c>
      <c r="J7692">
        <v>0</v>
      </c>
      <c r="K7692">
        <v>1</v>
      </c>
      <c r="L7692">
        <v>0</v>
      </c>
      <c r="M7692">
        <v>0</v>
      </c>
      <c r="N7692">
        <v>0</v>
      </c>
      <c r="O7692" t="s">
        <v>19</v>
      </c>
      <c r="P7692" t="str">
        <f>UPPER(Table1[[#This Row],[Venue]])</f>
        <v>HOME</v>
      </c>
    </row>
    <row r="7693" spans="1:16" hidden="1" x14ac:dyDescent="0.45">
      <c r="A7693">
        <v>40052964</v>
      </c>
      <c r="B7693" t="s">
        <v>452</v>
      </c>
      <c r="C7693">
        <v>45354</v>
      </c>
      <c r="D7693">
        <v>83633</v>
      </c>
      <c r="E7693">
        <v>20232024</v>
      </c>
      <c r="F7693" t="s">
        <v>418</v>
      </c>
      <c r="G7693" t="s">
        <v>138</v>
      </c>
      <c r="H7693">
        <v>23</v>
      </c>
      <c r="I7693">
        <v>2</v>
      </c>
      <c r="J7693">
        <v>0</v>
      </c>
      <c r="K7693">
        <v>1</v>
      </c>
      <c r="L7693">
        <v>2</v>
      </c>
      <c r="M7693">
        <v>0</v>
      </c>
      <c r="N7693">
        <v>0</v>
      </c>
      <c r="O7693" t="s">
        <v>19</v>
      </c>
      <c r="P7693" t="str">
        <f>UPPER(Table1[[#This Row],[Venue]])</f>
        <v>HOME</v>
      </c>
    </row>
    <row r="7694" spans="1:16" hidden="1" x14ac:dyDescent="0.45">
      <c r="A7694">
        <v>40052964</v>
      </c>
      <c r="B7694" t="s">
        <v>452</v>
      </c>
      <c r="C7694">
        <v>45354</v>
      </c>
      <c r="D7694">
        <v>83633</v>
      </c>
      <c r="E7694">
        <v>20232024</v>
      </c>
      <c r="F7694" t="s">
        <v>418</v>
      </c>
      <c r="G7694" t="s">
        <v>139</v>
      </c>
      <c r="H7694">
        <v>27</v>
      </c>
      <c r="I7694">
        <v>0</v>
      </c>
      <c r="J7694">
        <v>0</v>
      </c>
      <c r="K7694">
        <v>1</v>
      </c>
      <c r="L7694">
        <v>0</v>
      </c>
      <c r="M7694">
        <v>0</v>
      </c>
      <c r="N7694">
        <v>0</v>
      </c>
      <c r="O7694" t="s">
        <v>19</v>
      </c>
      <c r="P7694" t="str">
        <f>UPPER(Table1[[#This Row],[Venue]])</f>
        <v>HOME</v>
      </c>
    </row>
    <row r="7695" spans="1:16" hidden="1" x14ac:dyDescent="0.45">
      <c r="A7695">
        <v>40052964</v>
      </c>
      <c r="B7695" t="s">
        <v>452</v>
      </c>
      <c r="C7695">
        <v>45354</v>
      </c>
      <c r="D7695">
        <v>83633</v>
      </c>
      <c r="E7695">
        <v>20232024</v>
      </c>
      <c r="F7695" t="s">
        <v>418</v>
      </c>
      <c r="G7695" t="s">
        <v>248</v>
      </c>
      <c r="H7695">
        <v>29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 t="s">
        <v>19</v>
      </c>
      <c r="P7695" t="str">
        <f>UPPER(Table1[[#This Row],[Venue]])</f>
        <v>HOME</v>
      </c>
    </row>
    <row r="7696" spans="1:16" hidden="1" x14ac:dyDescent="0.45">
      <c r="A7696">
        <v>40052964</v>
      </c>
      <c r="B7696" t="s">
        <v>452</v>
      </c>
      <c r="C7696">
        <v>45354</v>
      </c>
      <c r="D7696">
        <v>83633</v>
      </c>
      <c r="E7696">
        <v>20232024</v>
      </c>
      <c r="F7696" t="s">
        <v>418</v>
      </c>
      <c r="G7696" t="s">
        <v>266</v>
      </c>
      <c r="H7696">
        <v>31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 t="s">
        <v>19</v>
      </c>
      <c r="P7696" t="str">
        <f>UPPER(Table1[[#This Row],[Venue]])</f>
        <v>HOME</v>
      </c>
    </row>
    <row r="7697" spans="1:16" hidden="1" x14ac:dyDescent="0.45">
      <c r="A7697">
        <v>40052964</v>
      </c>
      <c r="B7697" t="s">
        <v>452</v>
      </c>
      <c r="C7697">
        <v>45354</v>
      </c>
      <c r="D7697">
        <v>83633</v>
      </c>
      <c r="E7697">
        <v>20232024</v>
      </c>
      <c r="F7697" t="s">
        <v>418</v>
      </c>
      <c r="G7697" t="s">
        <v>202</v>
      </c>
      <c r="H7697">
        <v>36</v>
      </c>
      <c r="I7697">
        <v>0</v>
      </c>
      <c r="J7697">
        <v>0</v>
      </c>
      <c r="K7697">
        <v>1</v>
      </c>
      <c r="L7697">
        <v>0</v>
      </c>
      <c r="M7697">
        <v>0</v>
      </c>
      <c r="N7697">
        <v>0</v>
      </c>
      <c r="O7697" t="s">
        <v>19</v>
      </c>
      <c r="P7697" t="str">
        <f>UPPER(Table1[[#This Row],[Venue]])</f>
        <v>HOME</v>
      </c>
    </row>
    <row r="7698" spans="1:16" hidden="1" x14ac:dyDescent="0.45">
      <c r="A7698">
        <v>40052964</v>
      </c>
      <c r="B7698" t="s">
        <v>452</v>
      </c>
      <c r="C7698">
        <v>45354</v>
      </c>
      <c r="D7698">
        <v>83633</v>
      </c>
      <c r="E7698">
        <v>20232024</v>
      </c>
      <c r="F7698" t="s">
        <v>418</v>
      </c>
      <c r="G7698" t="s">
        <v>142</v>
      </c>
      <c r="H7698">
        <v>69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0</v>
      </c>
      <c r="O7698" t="s">
        <v>19</v>
      </c>
      <c r="P7698" t="str">
        <f>UPPER(Table1[[#This Row],[Venue]])</f>
        <v>HOME</v>
      </c>
    </row>
    <row r="7699" spans="1:16" hidden="1" x14ac:dyDescent="0.45">
      <c r="A7699">
        <v>40052964</v>
      </c>
      <c r="B7699" t="s">
        <v>452</v>
      </c>
      <c r="C7699">
        <v>45354</v>
      </c>
      <c r="D7699">
        <v>83633</v>
      </c>
      <c r="E7699">
        <v>20232024</v>
      </c>
      <c r="F7699" t="s">
        <v>418</v>
      </c>
      <c r="G7699" t="s">
        <v>143</v>
      </c>
      <c r="H7699">
        <v>71</v>
      </c>
      <c r="I7699">
        <v>2</v>
      </c>
      <c r="J7699">
        <v>0</v>
      </c>
      <c r="K7699">
        <v>1</v>
      </c>
      <c r="L7699">
        <v>2</v>
      </c>
      <c r="M7699">
        <v>0</v>
      </c>
      <c r="N7699">
        <v>0</v>
      </c>
      <c r="O7699" t="s">
        <v>19</v>
      </c>
      <c r="P7699" t="str">
        <f>UPPER(Table1[[#This Row],[Venue]])</f>
        <v>HOME</v>
      </c>
    </row>
    <row r="7700" spans="1:16" hidden="1" x14ac:dyDescent="0.45">
      <c r="A7700">
        <v>40052964</v>
      </c>
      <c r="B7700" t="s">
        <v>452</v>
      </c>
      <c r="C7700">
        <v>45354</v>
      </c>
      <c r="D7700">
        <v>83633</v>
      </c>
      <c r="E7700">
        <v>20232024</v>
      </c>
      <c r="F7700" t="s">
        <v>418</v>
      </c>
      <c r="G7700" t="s">
        <v>389</v>
      </c>
      <c r="H7700">
        <v>77</v>
      </c>
      <c r="I7700">
        <v>0</v>
      </c>
      <c r="J7700">
        <v>0</v>
      </c>
      <c r="K7700">
        <v>1</v>
      </c>
      <c r="L7700">
        <v>0</v>
      </c>
      <c r="M7700">
        <v>0</v>
      </c>
      <c r="N7700">
        <v>2</v>
      </c>
      <c r="O7700" t="s">
        <v>19</v>
      </c>
      <c r="P7700" t="str">
        <f>UPPER(Table1[[#This Row],[Venue]])</f>
        <v>HOME</v>
      </c>
    </row>
    <row r="7701" spans="1:16" hidden="1" x14ac:dyDescent="0.45">
      <c r="A7701">
        <v>40052964</v>
      </c>
      <c r="B7701" t="s">
        <v>452</v>
      </c>
      <c r="C7701">
        <v>45354</v>
      </c>
      <c r="D7701">
        <v>83633</v>
      </c>
      <c r="E7701">
        <v>20232024</v>
      </c>
      <c r="F7701" t="s">
        <v>418</v>
      </c>
      <c r="G7701" t="s">
        <v>388</v>
      </c>
      <c r="H7701">
        <v>79</v>
      </c>
      <c r="I7701">
        <v>2</v>
      </c>
      <c r="J7701">
        <v>1</v>
      </c>
      <c r="K7701">
        <v>1</v>
      </c>
      <c r="L7701">
        <v>1</v>
      </c>
      <c r="M7701">
        <v>0</v>
      </c>
      <c r="N7701">
        <v>0</v>
      </c>
      <c r="O7701" t="s">
        <v>19</v>
      </c>
      <c r="P7701" t="str">
        <f>UPPER(Table1[[#This Row],[Venue]])</f>
        <v>HOME</v>
      </c>
    </row>
    <row r="7702" spans="1:16" hidden="1" x14ac:dyDescent="0.45">
      <c r="A7702">
        <v>40052964</v>
      </c>
      <c r="B7702" t="s">
        <v>452</v>
      </c>
      <c r="C7702">
        <v>45354</v>
      </c>
      <c r="D7702">
        <v>83633</v>
      </c>
      <c r="E7702">
        <v>20232024</v>
      </c>
      <c r="F7702" t="s">
        <v>418</v>
      </c>
      <c r="G7702" t="s">
        <v>145</v>
      </c>
      <c r="H7702">
        <v>88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 t="s">
        <v>19</v>
      </c>
      <c r="P7702" t="str">
        <f>UPPER(Table1[[#This Row],[Venue]])</f>
        <v>HOME</v>
      </c>
    </row>
    <row r="7703" spans="1:16" hidden="1" x14ac:dyDescent="0.45">
      <c r="A7703">
        <v>40052964</v>
      </c>
      <c r="B7703" t="s">
        <v>452</v>
      </c>
      <c r="C7703">
        <v>45354</v>
      </c>
      <c r="D7703">
        <v>83633</v>
      </c>
      <c r="E7703">
        <v>20232024</v>
      </c>
      <c r="F7703" t="s">
        <v>418</v>
      </c>
      <c r="G7703" t="s">
        <v>147</v>
      </c>
      <c r="H7703">
        <v>92</v>
      </c>
      <c r="I7703">
        <v>2</v>
      </c>
      <c r="J7703">
        <v>2</v>
      </c>
      <c r="K7703">
        <v>1</v>
      </c>
      <c r="L7703">
        <v>0</v>
      </c>
      <c r="M7703">
        <v>0</v>
      </c>
      <c r="N7703">
        <v>0</v>
      </c>
      <c r="O7703" t="s">
        <v>19</v>
      </c>
      <c r="P7703" t="str">
        <f>UPPER(Table1[[#This Row],[Venue]])</f>
        <v>HOME</v>
      </c>
    </row>
    <row r="7704" spans="1:16" hidden="1" x14ac:dyDescent="0.45">
      <c r="A7704">
        <v>40052964</v>
      </c>
      <c r="B7704" t="s">
        <v>452</v>
      </c>
      <c r="C7704">
        <v>45354</v>
      </c>
      <c r="D7704">
        <v>83633</v>
      </c>
      <c r="E7704">
        <v>20232024</v>
      </c>
      <c r="F7704" t="s">
        <v>418</v>
      </c>
      <c r="G7704" t="s">
        <v>390</v>
      </c>
      <c r="H7704">
        <v>94</v>
      </c>
      <c r="I7704">
        <v>0</v>
      </c>
      <c r="J7704">
        <v>0</v>
      </c>
      <c r="K7704">
        <v>1</v>
      </c>
      <c r="L7704">
        <v>0</v>
      </c>
      <c r="M7704">
        <v>0</v>
      </c>
      <c r="N7704">
        <v>0</v>
      </c>
      <c r="O7704" t="s">
        <v>19</v>
      </c>
      <c r="P7704" t="str">
        <f>UPPER(Table1[[#This Row],[Venue]])</f>
        <v>HOME</v>
      </c>
    </row>
    <row r="7705" spans="1:16" hidden="1" x14ac:dyDescent="0.45">
      <c r="A7705">
        <v>40052964</v>
      </c>
      <c r="B7705" t="s">
        <v>452</v>
      </c>
      <c r="C7705">
        <v>45354</v>
      </c>
      <c r="D7705">
        <v>83633</v>
      </c>
      <c r="E7705">
        <v>20232024</v>
      </c>
      <c r="F7705" t="s">
        <v>418</v>
      </c>
      <c r="G7705" t="s">
        <v>148</v>
      </c>
      <c r="H7705">
        <v>95</v>
      </c>
      <c r="I7705">
        <v>0</v>
      </c>
      <c r="J7705">
        <v>0</v>
      </c>
      <c r="K7705">
        <v>1</v>
      </c>
      <c r="L7705">
        <v>0</v>
      </c>
      <c r="M7705">
        <v>0</v>
      </c>
      <c r="N7705">
        <v>0</v>
      </c>
      <c r="O7705" t="s">
        <v>19</v>
      </c>
      <c r="P7705" t="str">
        <f>UPPER(Table1[[#This Row],[Venue]])</f>
        <v>HOME</v>
      </c>
    </row>
    <row r="7706" spans="1:16" hidden="1" x14ac:dyDescent="0.45">
      <c r="A7706">
        <v>40052964</v>
      </c>
      <c r="B7706" t="s">
        <v>452</v>
      </c>
      <c r="C7706">
        <v>45354</v>
      </c>
      <c r="D7706">
        <v>83633</v>
      </c>
      <c r="E7706">
        <v>20232024</v>
      </c>
      <c r="F7706" t="s">
        <v>418</v>
      </c>
      <c r="G7706" t="s">
        <v>149</v>
      </c>
      <c r="H7706">
        <v>98</v>
      </c>
      <c r="I7706">
        <v>1</v>
      </c>
      <c r="J7706">
        <v>1</v>
      </c>
      <c r="K7706">
        <v>1</v>
      </c>
      <c r="L7706">
        <v>0</v>
      </c>
      <c r="M7706">
        <v>0</v>
      </c>
      <c r="N7706">
        <v>0</v>
      </c>
      <c r="O7706" t="s">
        <v>19</v>
      </c>
      <c r="P7706" t="str">
        <f>UPPER(Table1[[#This Row],[Venue]])</f>
        <v>HOME</v>
      </c>
    </row>
    <row r="7707" spans="1:16" hidden="1" x14ac:dyDescent="0.45">
      <c r="A7707">
        <v>40052964</v>
      </c>
      <c r="B7707" t="s">
        <v>452</v>
      </c>
      <c r="C7707">
        <v>45354</v>
      </c>
      <c r="D7707">
        <v>83633</v>
      </c>
      <c r="E7707">
        <v>20232024</v>
      </c>
      <c r="F7707" t="s">
        <v>418</v>
      </c>
      <c r="G7707" t="s">
        <v>20</v>
      </c>
      <c r="H7707">
        <v>5</v>
      </c>
      <c r="I7707">
        <v>0</v>
      </c>
      <c r="J7707">
        <v>0</v>
      </c>
      <c r="K7707">
        <v>1</v>
      </c>
      <c r="L7707">
        <v>0</v>
      </c>
      <c r="M7707">
        <v>0</v>
      </c>
      <c r="N7707">
        <v>0</v>
      </c>
      <c r="O7707" t="s">
        <v>40</v>
      </c>
      <c r="P7707" t="str">
        <f>UPPER(Table1[[#This Row],[Venue]])</f>
        <v>AWAY</v>
      </c>
    </row>
    <row r="7708" spans="1:16" hidden="1" x14ac:dyDescent="0.45">
      <c r="A7708">
        <v>40052964</v>
      </c>
      <c r="B7708" t="s">
        <v>452</v>
      </c>
      <c r="C7708">
        <v>45354</v>
      </c>
      <c r="D7708">
        <v>83633</v>
      </c>
      <c r="E7708">
        <v>20232024</v>
      </c>
      <c r="F7708" t="s">
        <v>418</v>
      </c>
      <c r="G7708" t="s">
        <v>329</v>
      </c>
      <c r="H7708">
        <v>8</v>
      </c>
      <c r="I7708">
        <v>0</v>
      </c>
      <c r="J7708">
        <v>0</v>
      </c>
      <c r="K7708">
        <v>1</v>
      </c>
      <c r="L7708">
        <v>0</v>
      </c>
      <c r="M7708">
        <v>0</v>
      </c>
      <c r="N7708">
        <v>0</v>
      </c>
      <c r="O7708" t="s">
        <v>40</v>
      </c>
      <c r="P7708" t="str">
        <f>UPPER(Table1[[#This Row],[Venue]])</f>
        <v>AWAY</v>
      </c>
    </row>
    <row r="7709" spans="1:16" hidden="1" x14ac:dyDescent="0.45">
      <c r="A7709">
        <v>40052964</v>
      </c>
      <c r="B7709" t="s">
        <v>452</v>
      </c>
      <c r="C7709">
        <v>45354</v>
      </c>
      <c r="D7709">
        <v>83633</v>
      </c>
      <c r="E7709">
        <v>20232024</v>
      </c>
      <c r="F7709" t="s">
        <v>418</v>
      </c>
      <c r="G7709" t="s">
        <v>24</v>
      </c>
      <c r="H7709">
        <v>12</v>
      </c>
      <c r="I7709">
        <v>0</v>
      </c>
      <c r="J7709">
        <v>0</v>
      </c>
      <c r="K7709">
        <v>1</v>
      </c>
      <c r="L7709">
        <v>0</v>
      </c>
      <c r="M7709">
        <v>0</v>
      </c>
      <c r="N7709">
        <v>0</v>
      </c>
      <c r="O7709" t="s">
        <v>40</v>
      </c>
      <c r="P7709" t="str">
        <f>UPPER(Table1[[#This Row],[Venue]])</f>
        <v>AWAY</v>
      </c>
    </row>
    <row r="7710" spans="1:16" hidden="1" x14ac:dyDescent="0.45">
      <c r="A7710">
        <v>40052964</v>
      </c>
      <c r="B7710" t="s">
        <v>452</v>
      </c>
      <c r="C7710">
        <v>45354</v>
      </c>
      <c r="D7710">
        <v>83633</v>
      </c>
      <c r="E7710">
        <v>20232024</v>
      </c>
      <c r="F7710" t="s">
        <v>418</v>
      </c>
      <c r="G7710" t="s">
        <v>597</v>
      </c>
      <c r="H7710">
        <v>13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 t="s">
        <v>40</v>
      </c>
      <c r="P7710" t="str">
        <f>UPPER(Table1[[#This Row],[Venue]])</f>
        <v>AWAY</v>
      </c>
    </row>
    <row r="7711" spans="1:16" hidden="1" x14ac:dyDescent="0.45">
      <c r="A7711">
        <v>40052964</v>
      </c>
      <c r="B7711" t="s">
        <v>452</v>
      </c>
      <c r="C7711">
        <v>45354</v>
      </c>
      <c r="D7711">
        <v>83633</v>
      </c>
      <c r="E7711">
        <v>20232024</v>
      </c>
      <c r="F7711" t="s">
        <v>418</v>
      </c>
      <c r="G7711" t="s">
        <v>426</v>
      </c>
      <c r="H7711">
        <v>16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 t="s">
        <v>40</v>
      </c>
      <c r="P7711" t="str">
        <f>UPPER(Table1[[#This Row],[Venue]])</f>
        <v>AWAY</v>
      </c>
    </row>
    <row r="7712" spans="1:16" hidden="1" x14ac:dyDescent="0.45">
      <c r="A7712">
        <v>40052964</v>
      </c>
      <c r="B7712" t="s">
        <v>452</v>
      </c>
      <c r="C7712">
        <v>45354</v>
      </c>
      <c r="D7712">
        <v>83633</v>
      </c>
      <c r="E7712">
        <v>20232024</v>
      </c>
      <c r="F7712" t="s">
        <v>418</v>
      </c>
      <c r="G7712" t="s">
        <v>442</v>
      </c>
      <c r="H7712">
        <v>17</v>
      </c>
      <c r="I7712">
        <v>0</v>
      </c>
      <c r="J7712">
        <v>0</v>
      </c>
      <c r="K7712">
        <v>1</v>
      </c>
      <c r="L7712">
        <v>0</v>
      </c>
      <c r="M7712">
        <v>0</v>
      </c>
      <c r="N7712">
        <v>0</v>
      </c>
      <c r="O7712" t="s">
        <v>40</v>
      </c>
      <c r="P7712" t="str">
        <f>UPPER(Table1[[#This Row],[Venue]])</f>
        <v>AWAY</v>
      </c>
    </row>
    <row r="7713" spans="1:16" hidden="1" x14ac:dyDescent="0.45">
      <c r="A7713">
        <v>40052964</v>
      </c>
      <c r="B7713" t="s">
        <v>452</v>
      </c>
      <c r="C7713">
        <v>45354</v>
      </c>
      <c r="D7713">
        <v>83633</v>
      </c>
      <c r="E7713">
        <v>20232024</v>
      </c>
      <c r="F7713" t="s">
        <v>418</v>
      </c>
      <c r="G7713" t="s">
        <v>27</v>
      </c>
      <c r="H7713">
        <v>19</v>
      </c>
      <c r="I7713">
        <v>0</v>
      </c>
      <c r="J7713">
        <v>0</v>
      </c>
      <c r="K7713">
        <v>1</v>
      </c>
      <c r="L7713">
        <v>0</v>
      </c>
      <c r="M7713">
        <v>0</v>
      </c>
      <c r="N7713">
        <v>0</v>
      </c>
      <c r="O7713" t="s">
        <v>40</v>
      </c>
      <c r="P7713" t="str">
        <f>UPPER(Table1[[#This Row],[Venue]])</f>
        <v>AWAY</v>
      </c>
    </row>
    <row r="7714" spans="1:16" hidden="1" x14ac:dyDescent="0.45">
      <c r="A7714">
        <v>40052964</v>
      </c>
      <c r="B7714" t="s">
        <v>452</v>
      </c>
      <c r="C7714">
        <v>45354</v>
      </c>
      <c r="D7714">
        <v>83633</v>
      </c>
      <c r="E7714">
        <v>20232024</v>
      </c>
      <c r="F7714" t="s">
        <v>418</v>
      </c>
      <c r="G7714" t="s">
        <v>466</v>
      </c>
      <c r="H7714">
        <v>23</v>
      </c>
      <c r="I7714">
        <v>1</v>
      </c>
      <c r="J7714">
        <v>1</v>
      </c>
      <c r="K7714">
        <v>1</v>
      </c>
      <c r="L7714">
        <v>0</v>
      </c>
      <c r="M7714">
        <v>0</v>
      </c>
      <c r="N7714">
        <v>0</v>
      </c>
      <c r="O7714" t="s">
        <v>40</v>
      </c>
      <c r="P7714" t="str">
        <f>UPPER(Table1[[#This Row],[Venue]])</f>
        <v>AWAY</v>
      </c>
    </row>
    <row r="7715" spans="1:16" hidden="1" x14ac:dyDescent="0.45">
      <c r="A7715">
        <v>40052964</v>
      </c>
      <c r="B7715" t="s">
        <v>452</v>
      </c>
      <c r="C7715">
        <v>45354</v>
      </c>
      <c r="D7715">
        <v>83633</v>
      </c>
      <c r="E7715">
        <v>20232024</v>
      </c>
      <c r="F7715" t="s">
        <v>418</v>
      </c>
      <c r="G7715" t="s">
        <v>192</v>
      </c>
      <c r="H7715">
        <v>32</v>
      </c>
      <c r="I7715">
        <v>1</v>
      </c>
      <c r="J7715">
        <v>0</v>
      </c>
      <c r="K7715">
        <v>1</v>
      </c>
      <c r="L7715">
        <v>1</v>
      </c>
      <c r="M7715">
        <v>0</v>
      </c>
      <c r="N7715">
        <v>0</v>
      </c>
      <c r="O7715" t="s">
        <v>40</v>
      </c>
      <c r="P7715" t="str">
        <f>UPPER(Table1[[#This Row],[Venue]])</f>
        <v>AWAY</v>
      </c>
    </row>
    <row r="7716" spans="1:16" hidden="1" x14ac:dyDescent="0.45">
      <c r="A7716">
        <v>40052964</v>
      </c>
      <c r="B7716" t="s">
        <v>452</v>
      </c>
      <c r="C7716">
        <v>45354</v>
      </c>
      <c r="D7716">
        <v>83633</v>
      </c>
      <c r="E7716">
        <v>20232024</v>
      </c>
      <c r="F7716" t="s">
        <v>418</v>
      </c>
      <c r="G7716" t="s">
        <v>585</v>
      </c>
      <c r="H7716">
        <v>33</v>
      </c>
      <c r="I7716">
        <v>0</v>
      </c>
      <c r="J7716">
        <v>0</v>
      </c>
      <c r="K7716">
        <v>1</v>
      </c>
      <c r="L7716">
        <v>0</v>
      </c>
      <c r="M7716">
        <v>0</v>
      </c>
      <c r="N7716">
        <v>0</v>
      </c>
      <c r="O7716" t="s">
        <v>40</v>
      </c>
      <c r="P7716" t="str">
        <f>UPPER(Table1[[#This Row],[Venue]])</f>
        <v>AWAY</v>
      </c>
    </row>
    <row r="7717" spans="1:16" hidden="1" x14ac:dyDescent="0.45">
      <c r="A7717">
        <v>40052964</v>
      </c>
      <c r="B7717" t="s">
        <v>452</v>
      </c>
      <c r="C7717">
        <v>45354</v>
      </c>
      <c r="D7717">
        <v>83633</v>
      </c>
      <c r="E7717">
        <v>20232024</v>
      </c>
      <c r="F7717" t="s">
        <v>418</v>
      </c>
      <c r="G7717" t="s">
        <v>28</v>
      </c>
      <c r="H7717">
        <v>41</v>
      </c>
      <c r="I7717">
        <v>1</v>
      </c>
      <c r="J7717">
        <v>1</v>
      </c>
      <c r="K7717">
        <v>1</v>
      </c>
      <c r="L7717">
        <v>0</v>
      </c>
      <c r="M7717">
        <v>0</v>
      </c>
      <c r="N7717">
        <v>0</v>
      </c>
      <c r="O7717" t="s">
        <v>40</v>
      </c>
      <c r="P7717" t="str">
        <f>UPPER(Table1[[#This Row],[Venue]])</f>
        <v>AWAY</v>
      </c>
    </row>
    <row r="7718" spans="1:16" hidden="1" x14ac:dyDescent="0.45">
      <c r="A7718">
        <v>40052964</v>
      </c>
      <c r="B7718" t="s">
        <v>452</v>
      </c>
      <c r="C7718">
        <v>45354</v>
      </c>
      <c r="D7718">
        <v>83633</v>
      </c>
      <c r="E7718">
        <v>20232024</v>
      </c>
      <c r="F7718" t="s">
        <v>418</v>
      </c>
      <c r="G7718" t="s">
        <v>29</v>
      </c>
      <c r="H7718">
        <v>44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 t="s">
        <v>40</v>
      </c>
      <c r="P7718" t="str">
        <f>UPPER(Table1[[#This Row],[Venue]])</f>
        <v>AWAY</v>
      </c>
    </row>
    <row r="7719" spans="1:16" hidden="1" x14ac:dyDescent="0.45">
      <c r="A7719">
        <v>40052964</v>
      </c>
      <c r="B7719" t="s">
        <v>452</v>
      </c>
      <c r="C7719">
        <v>45354</v>
      </c>
      <c r="D7719">
        <v>83633</v>
      </c>
      <c r="E7719">
        <v>20232024</v>
      </c>
      <c r="F7719" t="s">
        <v>418</v>
      </c>
      <c r="G7719" t="s">
        <v>548</v>
      </c>
      <c r="H7719">
        <v>47</v>
      </c>
      <c r="I7719">
        <v>0</v>
      </c>
      <c r="J7719">
        <v>0</v>
      </c>
      <c r="K7719">
        <v>1</v>
      </c>
      <c r="L7719">
        <v>0</v>
      </c>
      <c r="M7719">
        <v>0</v>
      </c>
      <c r="N7719">
        <v>0</v>
      </c>
      <c r="O7719" t="s">
        <v>40</v>
      </c>
      <c r="P7719" t="str">
        <f>UPPER(Table1[[#This Row],[Venue]])</f>
        <v>AWAY</v>
      </c>
    </row>
    <row r="7720" spans="1:16" hidden="1" x14ac:dyDescent="0.45">
      <c r="A7720">
        <v>40052964</v>
      </c>
      <c r="B7720" t="s">
        <v>452</v>
      </c>
      <c r="C7720">
        <v>45354</v>
      </c>
      <c r="D7720">
        <v>83633</v>
      </c>
      <c r="E7720">
        <v>20232024</v>
      </c>
      <c r="F7720" t="s">
        <v>418</v>
      </c>
      <c r="G7720" t="s">
        <v>18</v>
      </c>
      <c r="H7720">
        <v>55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0</v>
      </c>
      <c r="O7720" t="s">
        <v>40</v>
      </c>
      <c r="P7720" t="str">
        <f>UPPER(Table1[[#This Row],[Venue]])</f>
        <v>AWAY</v>
      </c>
    </row>
    <row r="7721" spans="1:16" hidden="1" x14ac:dyDescent="0.45">
      <c r="A7721">
        <v>40052964</v>
      </c>
      <c r="B7721" t="s">
        <v>452</v>
      </c>
      <c r="C7721">
        <v>45354</v>
      </c>
      <c r="D7721">
        <v>83633</v>
      </c>
      <c r="E7721">
        <v>20232024</v>
      </c>
      <c r="F7721" t="s">
        <v>418</v>
      </c>
      <c r="G7721" t="s">
        <v>31</v>
      </c>
      <c r="H7721">
        <v>56</v>
      </c>
      <c r="I7721">
        <v>0</v>
      </c>
      <c r="J7721">
        <v>0</v>
      </c>
      <c r="K7721">
        <v>1</v>
      </c>
      <c r="L7721">
        <v>0</v>
      </c>
      <c r="M7721">
        <v>0</v>
      </c>
      <c r="N7721">
        <v>2</v>
      </c>
      <c r="O7721" t="s">
        <v>40</v>
      </c>
      <c r="P7721" t="str">
        <f>UPPER(Table1[[#This Row],[Venue]])</f>
        <v>AWAY</v>
      </c>
    </row>
    <row r="7722" spans="1:16" hidden="1" x14ac:dyDescent="0.45">
      <c r="A7722">
        <v>40052964</v>
      </c>
      <c r="B7722" t="s">
        <v>452</v>
      </c>
      <c r="C7722">
        <v>45354</v>
      </c>
      <c r="D7722">
        <v>83633</v>
      </c>
      <c r="E7722">
        <v>20232024</v>
      </c>
      <c r="F7722" t="s">
        <v>418</v>
      </c>
      <c r="G7722" t="s">
        <v>35</v>
      </c>
      <c r="H7722">
        <v>75</v>
      </c>
      <c r="I7722">
        <v>0</v>
      </c>
      <c r="J7722">
        <v>0</v>
      </c>
      <c r="K7722">
        <v>1</v>
      </c>
      <c r="L7722">
        <v>0</v>
      </c>
      <c r="M7722">
        <v>0</v>
      </c>
      <c r="N7722">
        <v>0</v>
      </c>
      <c r="O7722" t="s">
        <v>40</v>
      </c>
      <c r="P7722" t="str">
        <f>UPPER(Table1[[#This Row],[Venue]])</f>
        <v>AWAY</v>
      </c>
    </row>
    <row r="7723" spans="1:16" hidden="1" x14ac:dyDescent="0.45">
      <c r="A7723">
        <v>40052964</v>
      </c>
      <c r="B7723" t="s">
        <v>452</v>
      </c>
      <c r="C7723">
        <v>45354</v>
      </c>
      <c r="D7723">
        <v>83633</v>
      </c>
      <c r="E7723">
        <v>20232024</v>
      </c>
      <c r="F7723" t="s">
        <v>418</v>
      </c>
      <c r="G7723" t="s">
        <v>36</v>
      </c>
      <c r="H7723">
        <v>87</v>
      </c>
      <c r="I7723">
        <v>1</v>
      </c>
      <c r="J7723">
        <v>0</v>
      </c>
      <c r="K7723">
        <v>1</v>
      </c>
      <c r="L7723">
        <v>1</v>
      </c>
      <c r="M7723">
        <v>0</v>
      </c>
      <c r="N7723">
        <v>0</v>
      </c>
      <c r="O7723" t="s">
        <v>40</v>
      </c>
      <c r="P7723" t="str">
        <f>UPPER(Table1[[#This Row],[Venue]])</f>
        <v>AWAY</v>
      </c>
    </row>
    <row r="7724" spans="1:16" hidden="1" x14ac:dyDescent="0.45">
      <c r="A7724">
        <v>40052968</v>
      </c>
      <c r="B7724" t="s">
        <v>361</v>
      </c>
      <c r="C7724">
        <v>45357</v>
      </c>
      <c r="D7724">
        <v>83637</v>
      </c>
      <c r="E7724">
        <v>20232024</v>
      </c>
      <c r="F7724" t="s">
        <v>418</v>
      </c>
      <c r="G7724" t="s">
        <v>190</v>
      </c>
      <c r="H7724">
        <v>1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 t="s">
        <v>19</v>
      </c>
      <c r="P7724" t="str">
        <f>UPPER(Table1[[#This Row],[Venue]])</f>
        <v>HOME</v>
      </c>
    </row>
    <row r="7725" spans="1:16" hidden="1" x14ac:dyDescent="0.45">
      <c r="A7725">
        <v>40052968</v>
      </c>
      <c r="B7725" t="s">
        <v>361</v>
      </c>
      <c r="C7725">
        <v>45357</v>
      </c>
      <c r="D7725">
        <v>83637</v>
      </c>
      <c r="E7725">
        <v>20232024</v>
      </c>
      <c r="F7725" t="s">
        <v>418</v>
      </c>
      <c r="G7725" t="s">
        <v>60</v>
      </c>
      <c r="H7725">
        <v>4</v>
      </c>
      <c r="I7725">
        <v>1</v>
      </c>
      <c r="J7725">
        <v>0</v>
      </c>
      <c r="K7725">
        <v>1</v>
      </c>
      <c r="L7725">
        <v>1</v>
      </c>
      <c r="M7725">
        <v>0</v>
      </c>
      <c r="N7725">
        <v>0</v>
      </c>
      <c r="O7725" t="s">
        <v>19</v>
      </c>
      <c r="P7725" t="str">
        <f>UPPER(Table1[[#This Row],[Venue]])</f>
        <v>HOME</v>
      </c>
    </row>
    <row r="7726" spans="1:16" hidden="1" x14ac:dyDescent="0.45">
      <c r="A7726">
        <v>40052968</v>
      </c>
      <c r="B7726" t="s">
        <v>361</v>
      </c>
      <c r="C7726">
        <v>45357</v>
      </c>
      <c r="D7726">
        <v>83637</v>
      </c>
      <c r="E7726">
        <v>20232024</v>
      </c>
      <c r="F7726" t="s">
        <v>418</v>
      </c>
      <c r="G7726" t="s">
        <v>61</v>
      </c>
      <c r="H7726">
        <v>6</v>
      </c>
      <c r="I7726">
        <v>0</v>
      </c>
      <c r="J7726">
        <v>0</v>
      </c>
      <c r="K7726">
        <v>1</v>
      </c>
      <c r="L7726">
        <v>0</v>
      </c>
      <c r="M7726">
        <v>0</v>
      </c>
      <c r="N7726">
        <v>0</v>
      </c>
      <c r="O7726" t="s">
        <v>19</v>
      </c>
      <c r="P7726" t="str">
        <f>UPPER(Table1[[#This Row],[Venue]])</f>
        <v>HOME</v>
      </c>
    </row>
    <row r="7727" spans="1:16" hidden="1" x14ac:dyDescent="0.45">
      <c r="A7727">
        <v>40052968</v>
      </c>
      <c r="B7727" t="s">
        <v>361</v>
      </c>
      <c r="C7727">
        <v>45357</v>
      </c>
      <c r="D7727">
        <v>83637</v>
      </c>
      <c r="E7727">
        <v>20232024</v>
      </c>
      <c r="F7727" t="s">
        <v>418</v>
      </c>
      <c r="G7727" t="s">
        <v>62</v>
      </c>
      <c r="H7727">
        <v>7</v>
      </c>
      <c r="I7727">
        <v>0</v>
      </c>
      <c r="J7727">
        <v>0</v>
      </c>
      <c r="K7727">
        <v>1</v>
      </c>
      <c r="L7727">
        <v>0</v>
      </c>
      <c r="M7727">
        <v>0</v>
      </c>
      <c r="N7727">
        <v>0</v>
      </c>
      <c r="O7727" t="s">
        <v>19</v>
      </c>
      <c r="P7727" t="str">
        <f>UPPER(Table1[[#This Row],[Venue]])</f>
        <v>HOME</v>
      </c>
    </row>
    <row r="7728" spans="1:16" hidden="1" x14ac:dyDescent="0.45">
      <c r="A7728">
        <v>40052968</v>
      </c>
      <c r="B7728" t="s">
        <v>361</v>
      </c>
      <c r="C7728">
        <v>45357</v>
      </c>
      <c r="D7728">
        <v>83637</v>
      </c>
      <c r="E7728">
        <v>20232024</v>
      </c>
      <c r="F7728" t="s">
        <v>418</v>
      </c>
      <c r="G7728" t="s">
        <v>42</v>
      </c>
      <c r="H7728">
        <v>8</v>
      </c>
      <c r="I7728">
        <v>0</v>
      </c>
      <c r="J7728">
        <v>0</v>
      </c>
      <c r="K7728">
        <v>1</v>
      </c>
      <c r="L7728">
        <v>0</v>
      </c>
      <c r="M7728">
        <v>0</v>
      </c>
      <c r="N7728">
        <v>0</v>
      </c>
      <c r="O7728" t="s">
        <v>19</v>
      </c>
      <c r="P7728" t="str">
        <f>UPPER(Table1[[#This Row],[Venue]])</f>
        <v>HOME</v>
      </c>
    </row>
    <row r="7729" spans="1:16" hidden="1" x14ac:dyDescent="0.45">
      <c r="A7729">
        <v>40052968</v>
      </c>
      <c r="B7729" t="s">
        <v>361</v>
      </c>
      <c r="C7729">
        <v>45357</v>
      </c>
      <c r="D7729">
        <v>83637</v>
      </c>
      <c r="E7729">
        <v>20232024</v>
      </c>
      <c r="F7729" t="s">
        <v>418</v>
      </c>
      <c r="G7729" t="s">
        <v>280</v>
      </c>
      <c r="H7729">
        <v>9</v>
      </c>
      <c r="I7729">
        <v>0</v>
      </c>
      <c r="J7729">
        <v>0</v>
      </c>
      <c r="K7729">
        <v>1</v>
      </c>
      <c r="L7729">
        <v>0</v>
      </c>
      <c r="M7729">
        <v>0</v>
      </c>
      <c r="N7729">
        <v>0</v>
      </c>
      <c r="O7729" t="s">
        <v>19</v>
      </c>
      <c r="P7729" t="str">
        <f>UPPER(Table1[[#This Row],[Venue]])</f>
        <v>HOME</v>
      </c>
    </row>
    <row r="7730" spans="1:16" hidden="1" x14ac:dyDescent="0.45">
      <c r="A7730">
        <v>40052968</v>
      </c>
      <c r="B7730" t="s">
        <v>361</v>
      </c>
      <c r="C7730">
        <v>45357</v>
      </c>
      <c r="D7730">
        <v>83637</v>
      </c>
      <c r="E7730">
        <v>20232024</v>
      </c>
      <c r="F7730" t="s">
        <v>418</v>
      </c>
      <c r="G7730" t="s">
        <v>63</v>
      </c>
      <c r="H7730">
        <v>10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  <c r="O7730" t="s">
        <v>19</v>
      </c>
      <c r="P7730" t="str">
        <f>UPPER(Table1[[#This Row],[Venue]])</f>
        <v>HOME</v>
      </c>
    </row>
    <row r="7731" spans="1:16" hidden="1" x14ac:dyDescent="0.45">
      <c r="A7731">
        <v>40052968</v>
      </c>
      <c r="B7731" t="s">
        <v>361</v>
      </c>
      <c r="C7731">
        <v>45357</v>
      </c>
      <c r="D7731">
        <v>83637</v>
      </c>
      <c r="E7731">
        <v>20232024</v>
      </c>
      <c r="F7731" t="s">
        <v>418</v>
      </c>
      <c r="G7731" t="s">
        <v>128</v>
      </c>
      <c r="H7731">
        <v>12</v>
      </c>
      <c r="I7731">
        <v>3</v>
      </c>
      <c r="J7731">
        <v>2</v>
      </c>
      <c r="K7731">
        <v>1</v>
      </c>
      <c r="L7731">
        <v>1</v>
      </c>
      <c r="M7731">
        <v>0</v>
      </c>
      <c r="N7731">
        <v>0</v>
      </c>
      <c r="O7731" t="s">
        <v>19</v>
      </c>
      <c r="P7731" t="str">
        <f>UPPER(Table1[[#This Row],[Venue]])</f>
        <v>HOME</v>
      </c>
    </row>
    <row r="7732" spans="1:16" hidden="1" x14ac:dyDescent="0.45">
      <c r="A7732">
        <v>40052968</v>
      </c>
      <c r="B7732" t="s">
        <v>361</v>
      </c>
      <c r="C7732">
        <v>45357</v>
      </c>
      <c r="D7732">
        <v>83637</v>
      </c>
      <c r="E7732">
        <v>20232024</v>
      </c>
      <c r="F7732" t="s">
        <v>418</v>
      </c>
      <c r="G7732" t="s">
        <v>281</v>
      </c>
      <c r="H7732">
        <v>13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  <c r="O7732" t="s">
        <v>19</v>
      </c>
      <c r="P7732" t="str">
        <f>UPPER(Table1[[#This Row],[Venue]])</f>
        <v>HOME</v>
      </c>
    </row>
    <row r="7733" spans="1:16" hidden="1" x14ac:dyDescent="0.45">
      <c r="A7733">
        <v>40052968</v>
      </c>
      <c r="B7733" t="s">
        <v>361</v>
      </c>
      <c r="C7733">
        <v>45357</v>
      </c>
      <c r="D7733">
        <v>83637</v>
      </c>
      <c r="E7733">
        <v>20232024</v>
      </c>
      <c r="F7733" t="s">
        <v>418</v>
      </c>
      <c r="G7733" t="s">
        <v>341</v>
      </c>
      <c r="H7733">
        <v>17</v>
      </c>
      <c r="I7733">
        <v>0</v>
      </c>
      <c r="J7733">
        <v>0</v>
      </c>
      <c r="K7733">
        <v>1</v>
      </c>
      <c r="L7733">
        <v>0</v>
      </c>
      <c r="M7733">
        <v>0</v>
      </c>
      <c r="N7733">
        <v>0</v>
      </c>
      <c r="O7733" t="s">
        <v>19</v>
      </c>
      <c r="P7733" t="str">
        <f>UPPER(Table1[[#This Row],[Venue]])</f>
        <v>HOME</v>
      </c>
    </row>
    <row r="7734" spans="1:16" hidden="1" x14ac:dyDescent="0.45">
      <c r="A7734">
        <v>40052968</v>
      </c>
      <c r="B7734" t="s">
        <v>361</v>
      </c>
      <c r="C7734">
        <v>45357</v>
      </c>
      <c r="D7734">
        <v>83637</v>
      </c>
      <c r="E7734">
        <v>20232024</v>
      </c>
      <c r="F7734" t="s">
        <v>418</v>
      </c>
      <c r="G7734" t="s">
        <v>595</v>
      </c>
      <c r="H7734">
        <v>18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 t="s">
        <v>19</v>
      </c>
      <c r="P7734" t="str">
        <f>UPPER(Table1[[#This Row],[Venue]])</f>
        <v>HOME</v>
      </c>
    </row>
    <row r="7735" spans="1:16" hidden="1" x14ac:dyDescent="0.45">
      <c r="A7735">
        <v>40052968</v>
      </c>
      <c r="B7735" t="s">
        <v>361</v>
      </c>
      <c r="C7735">
        <v>45357</v>
      </c>
      <c r="D7735">
        <v>83637</v>
      </c>
      <c r="E7735">
        <v>20232024</v>
      </c>
      <c r="F7735" t="s">
        <v>418</v>
      </c>
      <c r="G7735" t="s">
        <v>493</v>
      </c>
      <c r="H7735">
        <v>23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 t="s">
        <v>19</v>
      </c>
      <c r="P7735" t="str">
        <f>UPPER(Table1[[#This Row],[Venue]])</f>
        <v>HOME</v>
      </c>
    </row>
    <row r="7736" spans="1:16" hidden="1" x14ac:dyDescent="0.45">
      <c r="A7736">
        <v>40052968</v>
      </c>
      <c r="B7736" t="s">
        <v>361</v>
      </c>
      <c r="C7736">
        <v>45357</v>
      </c>
      <c r="D7736">
        <v>83637</v>
      </c>
      <c r="E7736">
        <v>20232024</v>
      </c>
      <c r="F7736" t="s">
        <v>418</v>
      </c>
      <c r="G7736" t="s">
        <v>68</v>
      </c>
      <c r="H7736">
        <v>25</v>
      </c>
      <c r="I7736">
        <v>5</v>
      </c>
      <c r="J7736">
        <v>0</v>
      </c>
      <c r="K7736">
        <v>1</v>
      </c>
      <c r="L7736">
        <v>5</v>
      </c>
      <c r="M7736">
        <v>0</v>
      </c>
      <c r="N7736">
        <v>2</v>
      </c>
      <c r="O7736" t="s">
        <v>19</v>
      </c>
      <c r="P7736" t="str">
        <f>UPPER(Table1[[#This Row],[Venue]])</f>
        <v>HOME</v>
      </c>
    </row>
    <row r="7737" spans="1:16" hidden="1" x14ac:dyDescent="0.45">
      <c r="A7737">
        <v>40052968</v>
      </c>
      <c r="B7737" t="s">
        <v>361</v>
      </c>
      <c r="C7737">
        <v>45357</v>
      </c>
      <c r="D7737">
        <v>83637</v>
      </c>
      <c r="E7737">
        <v>20232024</v>
      </c>
      <c r="F7737" t="s">
        <v>418</v>
      </c>
      <c r="G7737" t="s">
        <v>427</v>
      </c>
      <c r="H7737">
        <v>31</v>
      </c>
      <c r="I7737">
        <v>0</v>
      </c>
      <c r="J7737">
        <v>0</v>
      </c>
      <c r="K7737">
        <v>1</v>
      </c>
      <c r="L7737">
        <v>0</v>
      </c>
      <c r="M7737">
        <v>0</v>
      </c>
      <c r="N7737">
        <v>0</v>
      </c>
      <c r="O7737" t="s">
        <v>19</v>
      </c>
      <c r="P7737" t="str">
        <f>UPPER(Table1[[#This Row],[Venue]])</f>
        <v>HOME</v>
      </c>
    </row>
    <row r="7738" spans="1:16" hidden="1" x14ac:dyDescent="0.45">
      <c r="A7738">
        <v>40052968</v>
      </c>
      <c r="B7738" t="s">
        <v>361</v>
      </c>
      <c r="C7738">
        <v>45357</v>
      </c>
      <c r="D7738">
        <v>83637</v>
      </c>
      <c r="E7738">
        <v>20232024</v>
      </c>
      <c r="F7738" t="s">
        <v>418</v>
      </c>
      <c r="G7738" t="s">
        <v>429</v>
      </c>
      <c r="H7738">
        <v>44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 t="s">
        <v>19</v>
      </c>
      <c r="P7738" t="str">
        <f>UPPER(Table1[[#This Row],[Venue]])</f>
        <v>HOME</v>
      </c>
    </row>
    <row r="7739" spans="1:16" hidden="1" x14ac:dyDescent="0.45">
      <c r="A7739">
        <v>40052968</v>
      </c>
      <c r="B7739" t="s">
        <v>361</v>
      </c>
      <c r="C7739">
        <v>45357</v>
      </c>
      <c r="D7739">
        <v>83637</v>
      </c>
      <c r="E7739">
        <v>20232024</v>
      </c>
      <c r="F7739" t="s">
        <v>418</v>
      </c>
      <c r="G7739" t="s">
        <v>71</v>
      </c>
      <c r="H7739">
        <v>55</v>
      </c>
      <c r="I7739">
        <v>1</v>
      </c>
      <c r="J7739">
        <v>0</v>
      </c>
      <c r="K7739">
        <v>1</v>
      </c>
      <c r="L7739">
        <v>1</v>
      </c>
      <c r="M7739">
        <v>0</v>
      </c>
      <c r="N7739">
        <v>2</v>
      </c>
      <c r="O7739" t="s">
        <v>19</v>
      </c>
      <c r="P7739" t="str">
        <f>UPPER(Table1[[#This Row],[Venue]])</f>
        <v>HOME</v>
      </c>
    </row>
    <row r="7740" spans="1:16" hidden="1" x14ac:dyDescent="0.45">
      <c r="A7740">
        <v>40052968</v>
      </c>
      <c r="B7740" t="s">
        <v>361</v>
      </c>
      <c r="C7740">
        <v>45357</v>
      </c>
      <c r="D7740">
        <v>83637</v>
      </c>
      <c r="E7740">
        <v>20232024</v>
      </c>
      <c r="F7740" t="s">
        <v>418</v>
      </c>
      <c r="G7740" t="s">
        <v>72</v>
      </c>
      <c r="H7740">
        <v>86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 t="s">
        <v>19</v>
      </c>
      <c r="P7740" t="str">
        <f>UPPER(Table1[[#This Row],[Venue]])</f>
        <v>HOME</v>
      </c>
    </row>
    <row r="7741" spans="1:16" hidden="1" x14ac:dyDescent="0.45">
      <c r="A7741">
        <v>40052968</v>
      </c>
      <c r="B7741" t="s">
        <v>361</v>
      </c>
      <c r="C7741">
        <v>45357</v>
      </c>
      <c r="D7741">
        <v>83637</v>
      </c>
      <c r="E7741">
        <v>20232024</v>
      </c>
      <c r="F7741" t="s">
        <v>418</v>
      </c>
      <c r="G7741" t="s">
        <v>191</v>
      </c>
      <c r="H7741">
        <v>89</v>
      </c>
      <c r="I7741">
        <v>1</v>
      </c>
      <c r="J7741">
        <v>0</v>
      </c>
      <c r="K7741">
        <v>1</v>
      </c>
      <c r="L7741">
        <v>1</v>
      </c>
      <c r="M7741">
        <v>0</v>
      </c>
      <c r="N7741">
        <v>0</v>
      </c>
      <c r="O7741" t="s">
        <v>19</v>
      </c>
      <c r="P7741" t="str">
        <f>UPPER(Table1[[#This Row],[Venue]])</f>
        <v>HOME</v>
      </c>
    </row>
    <row r="7742" spans="1:16" hidden="1" x14ac:dyDescent="0.45">
      <c r="A7742">
        <v>40052968</v>
      </c>
      <c r="B7742" t="s">
        <v>361</v>
      </c>
      <c r="C7742">
        <v>45357</v>
      </c>
      <c r="D7742">
        <v>83637</v>
      </c>
      <c r="E7742">
        <v>20232024</v>
      </c>
      <c r="F7742" t="s">
        <v>418</v>
      </c>
      <c r="G7742" t="s">
        <v>74</v>
      </c>
      <c r="H7742">
        <v>92</v>
      </c>
      <c r="I7742">
        <v>2</v>
      </c>
      <c r="J7742">
        <v>2</v>
      </c>
      <c r="K7742">
        <v>1</v>
      </c>
      <c r="L7742">
        <v>0</v>
      </c>
      <c r="M7742">
        <v>0</v>
      </c>
      <c r="N7742">
        <v>0</v>
      </c>
      <c r="O7742" t="s">
        <v>19</v>
      </c>
      <c r="P7742" t="str">
        <f>UPPER(Table1[[#This Row],[Venue]])</f>
        <v>HOME</v>
      </c>
    </row>
    <row r="7743" spans="1:16" hidden="1" x14ac:dyDescent="0.45">
      <c r="A7743">
        <v>40052968</v>
      </c>
      <c r="B7743" t="s">
        <v>361</v>
      </c>
      <c r="C7743">
        <v>45357</v>
      </c>
      <c r="D7743">
        <v>83637</v>
      </c>
      <c r="E7743">
        <v>20232024</v>
      </c>
      <c r="F7743" t="s">
        <v>418</v>
      </c>
      <c r="G7743" t="s">
        <v>75</v>
      </c>
      <c r="H7743">
        <v>96</v>
      </c>
      <c r="I7743">
        <v>0</v>
      </c>
      <c r="J7743">
        <v>0</v>
      </c>
      <c r="K7743">
        <v>1</v>
      </c>
      <c r="L7743">
        <v>0</v>
      </c>
      <c r="M7743">
        <v>0</v>
      </c>
      <c r="N7743">
        <v>2</v>
      </c>
      <c r="O7743" t="s">
        <v>19</v>
      </c>
      <c r="P7743" t="str">
        <f>UPPER(Table1[[#This Row],[Venue]])</f>
        <v>HOME</v>
      </c>
    </row>
    <row r="7744" spans="1:16" hidden="1" x14ac:dyDescent="0.45">
      <c r="A7744">
        <v>40052968</v>
      </c>
      <c r="B7744" t="s">
        <v>361</v>
      </c>
      <c r="C7744">
        <v>45357</v>
      </c>
      <c r="D7744">
        <v>83637</v>
      </c>
      <c r="E7744">
        <v>20232024</v>
      </c>
      <c r="F7744" t="s">
        <v>418</v>
      </c>
      <c r="G7744" t="s">
        <v>240</v>
      </c>
      <c r="H7744">
        <v>3</v>
      </c>
      <c r="I7744">
        <v>4</v>
      </c>
      <c r="J7744">
        <v>1</v>
      </c>
      <c r="K7744">
        <v>1</v>
      </c>
      <c r="L7744">
        <v>3</v>
      </c>
      <c r="M7744">
        <v>0</v>
      </c>
      <c r="N7744">
        <v>0</v>
      </c>
      <c r="O7744" t="s">
        <v>40</v>
      </c>
      <c r="P7744" t="str">
        <f>UPPER(Table1[[#This Row],[Venue]])</f>
        <v>AWAY</v>
      </c>
    </row>
    <row r="7745" spans="1:16" hidden="1" x14ac:dyDescent="0.45">
      <c r="A7745">
        <v>40052968</v>
      </c>
      <c r="B7745" t="s">
        <v>361</v>
      </c>
      <c r="C7745">
        <v>45357</v>
      </c>
      <c r="D7745">
        <v>83637</v>
      </c>
      <c r="E7745">
        <v>20232024</v>
      </c>
      <c r="F7745" t="s">
        <v>418</v>
      </c>
      <c r="G7745" t="s">
        <v>241</v>
      </c>
      <c r="H7745">
        <v>4</v>
      </c>
      <c r="I7745">
        <v>0</v>
      </c>
      <c r="J7745">
        <v>0</v>
      </c>
      <c r="K7745">
        <v>1</v>
      </c>
      <c r="L7745">
        <v>0</v>
      </c>
      <c r="M7745">
        <v>0</v>
      </c>
      <c r="N7745">
        <v>0</v>
      </c>
      <c r="O7745" t="s">
        <v>40</v>
      </c>
      <c r="P7745" t="str">
        <f>UPPER(Table1[[#This Row],[Venue]])</f>
        <v>AWAY</v>
      </c>
    </row>
    <row r="7746" spans="1:16" hidden="1" x14ac:dyDescent="0.45">
      <c r="A7746">
        <v>40052968</v>
      </c>
      <c r="B7746" t="s">
        <v>361</v>
      </c>
      <c r="C7746">
        <v>45357</v>
      </c>
      <c r="D7746">
        <v>83637</v>
      </c>
      <c r="E7746">
        <v>20232024</v>
      </c>
      <c r="F7746" t="s">
        <v>418</v>
      </c>
      <c r="G7746" t="s">
        <v>398</v>
      </c>
      <c r="H7746">
        <v>5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 t="s">
        <v>40</v>
      </c>
      <c r="P7746" t="str">
        <f>UPPER(Table1[[#This Row],[Venue]])</f>
        <v>AWAY</v>
      </c>
    </row>
    <row r="7747" spans="1:16" hidden="1" x14ac:dyDescent="0.45">
      <c r="A7747">
        <v>40052968</v>
      </c>
      <c r="B7747" t="s">
        <v>361</v>
      </c>
      <c r="C7747">
        <v>45357</v>
      </c>
      <c r="D7747">
        <v>83637</v>
      </c>
      <c r="E7747">
        <v>20232024</v>
      </c>
      <c r="F7747" t="s">
        <v>418</v>
      </c>
      <c r="G7747" t="s">
        <v>253</v>
      </c>
      <c r="H7747">
        <v>6</v>
      </c>
      <c r="I7747">
        <v>0</v>
      </c>
      <c r="J7747">
        <v>0</v>
      </c>
      <c r="K7747">
        <v>1</v>
      </c>
      <c r="L7747">
        <v>0</v>
      </c>
      <c r="M7747">
        <v>0</v>
      </c>
      <c r="N7747">
        <v>0</v>
      </c>
      <c r="O7747" t="s">
        <v>40</v>
      </c>
      <c r="P7747" t="str">
        <f>UPPER(Table1[[#This Row],[Venue]])</f>
        <v>AWAY</v>
      </c>
    </row>
    <row r="7748" spans="1:16" hidden="1" x14ac:dyDescent="0.45">
      <c r="A7748">
        <v>40052968</v>
      </c>
      <c r="B7748" t="s">
        <v>361</v>
      </c>
      <c r="C7748">
        <v>45357</v>
      </c>
      <c r="D7748">
        <v>83637</v>
      </c>
      <c r="E7748">
        <v>20232024</v>
      </c>
      <c r="F7748" t="s">
        <v>418</v>
      </c>
      <c r="G7748" t="s">
        <v>59</v>
      </c>
      <c r="H7748">
        <v>9</v>
      </c>
      <c r="I7748">
        <v>1</v>
      </c>
      <c r="J7748">
        <v>1</v>
      </c>
      <c r="K7748">
        <v>1</v>
      </c>
      <c r="L7748">
        <v>0</v>
      </c>
      <c r="M7748">
        <v>0</v>
      </c>
      <c r="N7748">
        <v>0</v>
      </c>
      <c r="O7748" t="s">
        <v>40</v>
      </c>
      <c r="P7748" t="str">
        <f>UPPER(Table1[[#This Row],[Venue]])</f>
        <v>AWAY</v>
      </c>
    </row>
    <row r="7749" spans="1:16" hidden="1" x14ac:dyDescent="0.45">
      <c r="A7749">
        <v>40052968</v>
      </c>
      <c r="B7749" t="s">
        <v>361</v>
      </c>
      <c r="C7749">
        <v>45357</v>
      </c>
      <c r="D7749">
        <v>83637</v>
      </c>
      <c r="E7749">
        <v>20232024</v>
      </c>
      <c r="F7749" t="s">
        <v>418</v>
      </c>
      <c r="G7749" t="s">
        <v>245</v>
      </c>
      <c r="H7749">
        <v>10</v>
      </c>
      <c r="I7749">
        <v>3</v>
      </c>
      <c r="J7749">
        <v>1</v>
      </c>
      <c r="K7749">
        <v>1</v>
      </c>
      <c r="L7749">
        <v>2</v>
      </c>
      <c r="M7749">
        <v>0</v>
      </c>
      <c r="N7749">
        <v>0</v>
      </c>
      <c r="O7749" t="s">
        <v>40</v>
      </c>
      <c r="P7749" t="str">
        <f>UPPER(Table1[[#This Row],[Venue]])</f>
        <v>AWAY</v>
      </c>
    </row>
    <row r="7750" spans="1:16" hidden="1" x14ac:dyDescent="0.45">
      <c r="A7750">
        <v>40052968</v>
      </c>
      <c r="B7750" t="s">
        <v>361</v>
      </c>
      <c r="C7750">
        <v>45357</v>
      </c>
      <c r="D7750">
        <v>83637</v>
      </c>
      <c r="E7750">
        <v>20232024</v>
      </c>
      <c r="F7750" t="s">
        <v>418</v>
      </c>
      <c r="G7750" t="s">
        <v>244</v>
      </c>
      <c r="H7750">
        <v>11</v>
      </c>
      <c r="I7750">
        <v>1</v>
      </c>
      <c r="J7750">
        <v>1</v>
      </c>
      <c r="K7750">
        <v>1</v>
      </c>
      <c r="L7750">
        <v>0</v>
      </c>
      <c r="M7750">
        <v>0</v>
      </c>
      <c r="N7750">
        <v>0</v>
      </c>
      <c r="O7750" t="s">
        <v>40</v>
      </c>
      <c r="P7750" t="str">
        <f>UPPER(Table1[[#This Row],[Venue]])</f>
        <v>AWAY</v>
      </c>
    </row>
    <row r="7751" spans="1:16" hidden="1" x14ac:dyDescent="0.45">
      <c r="A7751">
        <v>40052968</v>
      </c>
      <c r="B7751" t="s">
        <v>361</v>
      </c>
      <c r="C7751">
        <v>45357</v>
      </c>
      <c r="D7751">
        <v>83637</v>
      </c>
      <c r="E7751">
        <v>20232024</v>
      </c>
      <c r="F7751" t="s">
        <v>418</v>
      </c>
      <c r="G7751" t="s">
        <v>243</v>
      </c>
      <c r="H7751">
        <v>17</v>
      </c>
      <c r="I7751">
        <v>2</v>
      </c>
      <c r="J7751">
        <v>0</v>
      </c>
      <c r="K7751">
        <v>1</v>
      </c>
      <c r="L7751">
        <v>2</v>
      </c>
      <c r="M7751">
        <v>0</v>
      </c>
      <c r="N7751">
        <v>0</v>
      </c>
      <c r="O7751" t="s">
        <v>40</v>
      </c>
      <c r="P7751" t="str">
        <f>UPPER(Table1[[#This Row],[Venue]])</f>
        <v>AWAY</v>
      </c>
    </row>
    <row r="7752" spans="1:16" hidden="1" x14ac:dyDescent="0.45">
      <c r="A7752">
        <v>40052968</v>
      </c>
      <c r="B7752" t="s">
        <v>361</v>
      </c>
      <c r="C7752">
        <v>45357</v>
      </c>
      <c r="D7752">
        <v>83637</v>
      </c>
      <c r="E7752">
        <v>20232024</v>
      </c>
      <c r="F7752" t="s">
        <v>418</v>
      </c>
      <c r="G7752" t="s">
        <v>236</v>
      </c>
      <c r="H7752">
        <v>21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 t="s">
        <v>40</v>
      </c>
      <c r="P7752" t="str">
        <f>UPPER(Table1[[#This Row],[Venue]])</f>
        <v>AWAY</v>
      </c>
    </row>
    <row r="7753" spans="1:16" hidden="1" x14ac:dyDescent="0.45">
      <c r="A7753">
        <v>40052968</v>
      </c>
      <c r="B7753" t="s">
        <v>361</v>
      </c>
      <c r="C7753">
        <v>45357</v>
      </c>
      <c r="D7753">
        <v>83637</v>
      </c>
      <c r="E7753">
        <v>20232024</v>
      </c>
      <c r="F7753" t="s">
        <v>418</v>
      </c>
      <c r="G7753" t="s">
        <v>247</v>
      </c>
      <c r="H7753">
        <v>27</v>
      </c>
      <c r="I7753">
        <v>0</v>
      </c>
      <c r="J7753">
        <v>0</v>
      </c>
      <c r="K7753">
        <v>1</v>
      </c>
      <c r="L7753">
        <v>0</v>
      </c>
      <c r="M7753">
        <v>0</v>
      </c>
      <c r="N7753">
        <v>2</v>
      </c>
      <c r="O7753" t="s">
        <v>40</v>
      </c>
      <c r="P7753" t="str">
        <f>UPPER(Table1[[#This Row],[Venue]])</f>
        <v>AWAY</v>
      </c>
    </row>
    <row r="7754" spans="1:16" hidden="1" x14ac:dyDescent="0.45">
      <c r="A7754">
        <v>40052968</v>
      </c>
      <c r="B7754" t="s">
        <v>361</v>
      </c>
      <c r="C7754">
        <v>45357</v>
      </c>
      <c r="D7754">
        <v>83637</v>
      </c>
      <c r="E7754">
        <v>20232024</v>
      </c>
      <c r="F7754" t="s">
        <v>418</v>
      </c>
      <c r="G7754" t="s">
        <v>250</v>
      </c>
      <c r="H7754">
        <v>42</v>
      </c>
      <c r="I7754">
        <v>0</v>
      </c>
      <c r="J7754">
        <v>0</v>
      </c>
      <c r="K7754">
        <v>1</v>
      </c>
      <c r="L7754">
        <v>0</v>
      </c>
      <c r="M7754">
        <v>0</v>
      </c>
      <c r="N7754">
        <v>0</v>
      </c>
      <c r="O7754" t="s">
        <v>40</v>
      </c>
      <c r="P7754" t="str">
        <f>UPPER(Table1[[#This Row],[Venue]])</f>
        <v>AWAY</v>
      </c>
    </row>
    <row r="7755" spans="1:16" hidden="1" x14ac:dyDescent="0.45">
      <c r="A7755">
        <v>40052968</v>
      </c>
      <c r="B7755" t="s">
        <v>361</v>
      </c>
      <c r="C7755">
        <v>45357</v>
      </c>
      <c r="D7755">
        <v>83637</v>
      </c>
      <c r="E7755">
        <v>20232024</v>
      </c>
      <c r="F7755" t="s">
        <v>418</v>
      </c>
      <c r="G7755" t="s">
        <v>252</v>
      </c>
      <c r="H7755">
        <v>68</v>
      </c>
      <c r="I7755">
        <v>3</v>
      </c>
      <c r="J7755">
        <v>2</v>
      </c>
      <c r="K7755">
        <v>1</v>
      </c>
      <c r="L7755">
        <v>1</v>
      </c>
      <c r="M7755">
        <v>0</v>
      </c>
      <c r="N7755">
        <v>0</v>
      </c>
      <c r="O7755" t="s">
        <v>40</v>
      </c>
      <c r="P7755" t="str">
        <f>UPPER(Table1[[#This Row],[Venue]])</f>
        <v>AWAY</v>
      </c>
    </row>
    <row r="7756" spans="1:16" hidden="1" x14ac:dyDescent="0.45">
      <c r="A7756">
        <v>40052968</v>
      </c>
      <c r="B7756" t="s">
        <v>361</v>
      </c>
      <c r="C7756">
        <v>45357</v>
      </c>
      <c r="D7756">
        <v>83637</v>
      </c>
      <c r="E7756">
        <v>20232024</v>
      </c>
      <c r="F7756" t="s">
        <v>418</v>
      </c>
      <c r="G7756" t="s">
        <v>256</v>
      </c>
      <c r="H7756">
        <v>97</v>
      </c>
      <c r="I7756">
        <v>0</v>
      </c>
      <c r="J7756">
        <v>0</v>
      </c>
      <c r="K7756">
        <v>1</v>
      </c>
      <c r="L7756">
        <v>0</v>
      </c>
      <c r="M7756">
        <v>0</v>
      </c>
      <c r="N7756">
        <v>0</v>
      </c>
      <c r="O7756" t="s">
        <v>40</v>
      </c>
      <c r="P7756" t="str">
        <f>UPPER(Table1[[#This Row],[Venue]])</f>
        <v>AWAY</v>
      </c>
    </row>
    <row r="7757" spans="1:16" hidden="1" x14ac:dyDescent="0.45">
      <c r="A7757">
        <v>40052967</v>
      </c>
      <c r="B7757" t="s">
        <v>364</v>
      </c>
      <c r="C7757">
        <v>45357</v>
      </c>
      <c r="D7757">
        <v>83636</v>
      </c>
      <c r="E7757">
        <v>20232024</v>
      </c>
      <c r="F7757" t="s">
        <v>418</v>
      </c>
      <c r="G7757" t="s">
        <v>212</v>
      </c>
      <c r="H7757">
        <v>1</v>
      </c>
      <c r="I7757">
        <v>0</v>
      </c>
      <c r="J7757">
        <v>0</v>
      </c>
      <c r="K7757">
        <v>1</v>
      </c>
      <c r="L7757">
        <v>0</v>
      </c>
      <c r="M7757">
        <v>0</v>
      </c>
      <c r="N7757">
        <v>0</v>
      </c>
      <c r="O7757" t="s">
        <v>19</v>
      </c>
      <c r="P7757" t="str">
        <f>UPPER(Table1[[#This Row],[Venue]])</f>
        <v>HOME</v>
      </c>
    </row>
    <row r="7758" spans="1:16" hidden="1" x14ac:dyDescent="0.45">
      <c r="A7758">
        <v>40052967</v>
      </c>
      <c r="B7758" t="s">
        <v>364</v>
      </c>
      <c r="C7758">
        <v>45357</v>
      </c>
      <c r="D7758">
        <v>83636</v>
      </c>
      <c r="E7758">
        <v>20232024</v>
      </c>
      <c r="F7758" t="s">
        <v>418</v>
      </c>
      <c r="G7758" t="s">
        <v>213</v>
      </c>
      <c r="H7758">
        <v>5</v>
      </c>
      <c r="I7758">
        <v>2</v>
      </c>
      <c r="J7758">
        <v>1</v>
      </c>
      <c r="K7758">
        <v>1</v>
      </c>
      <c r="L7758">
        <v>1</v>
      </c>
      <c r="M7758">
        <v>0</v>
      </c>
      <c r="N7758">
        <v>0</v>
      </c>
      <c r="O7758" t="s">
        <v>19</v>
      </c>
      <c r="P7758" t="str">
        <f>UPPER(Table1[[#This Row],[Venue]])</f>
        <v>HOME</v>
      </c>
    </row>
    <row r="7759" spans="1:16" hidden="1" x14ac:dyDescent="0.45">
      <c r="A7759">
        <v>40052967</v>
      </c>
      <c r="B7759" t="s">
        <v>364</v>
      </c>
      <c r="C7759">
        <v>45357</v>
      </c>
      <c r="D7759">
        <v>83636</v>
      </c>
      <c r="E7759">
        <v>20232024</v>
      </c>
      <c r="F7759" t="s">
        <v>418</v>
      </c>
      <c r="G7759" t="s">
        <v>268</v>
      </c>
      <c r="H7759">
        <v>6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 t="s">
        <v>19</v>
      </c>
      <c r="P7759" t="str">
        <f>UPPER(Table1[[#This Row],[Venue]])</f>
        <v>HOME</v>
      </c>
    </row>
    <row r="7760" spans="1:16" hidden="1" x14ac:dyDescent="0.45">
      <c r="A7760">
        <v>40052967</v>
      </c>
      <c r="B7760" t="s">
        <v>364</v>
      </c>
      <c r="C7760">
        <v>45357</v>
      </c>
      <c r="D7760">
        <v>83636</v>
      </c>
      <c r="E7760">
        <v>20232024</v>
      </c>
      <c r="F7760" t="s">
        <v>418</v>
      </c>
      <c r="G7760" t="s">
        <v>214</v>
      </c>
      <c r="H7760">
        <v>7</v>
      </c>
      <c r="I7760">
        <v>0</v>
      </c>
      <c r="J7760">
        <v>0</v>
      </c>
      <c r="K7760">
        <v>1</v>
      </c>
      <c r="L7760">
        <v>0</v>
      </c>
      <c r="M7760">
        <v>0</v>
      </c>
      <c r="N7760">
        <v>0</v>
      </c>
      <c r="O7760" t="s">
        <v>19</v>
      </c>
      <c r="P7760" t="str">
        <f>UPPER(Table1[[#This Row],[Venue]])</f>
        <v>HOME</v>
      </c>
    </row>
    <row r="7761" spans="1:16" hidden="1" x14ac:dyDescent="0.45">
      <c r="A7761">
        <v>40052967</v>
      </c>
      <c r="B7761" t="s">
        <v>364</v>
      </c>
      <c r="C7761">
        <v>45357</v>
      </c>
      <c r="D7761">
        <v>83636</v>
      </c>
      <c r="E7761">
        <v>20232024</v>
      </c>
      <c r="F7761" t="s">
        <v>418</v>
      </c>
      <c r="G7761" t="s">
        <v>215</v>
      </c>
      <c r="H7761">
        <v>9</v>
      </c>
      <c r="I7761">
        <v>2</v>
      </c>
      <c r="J7761">
        <v>2</v>
      </c>
      <c r="K7761">
        <v>1</v>
      </c>
      <c r="L7761">
        <v>0</v>
      </c>
      <c r="M7761">
        <v>1</v>
      </c>
      <c r="N7761">
        <v>0</v>
      </c>
      <c r="O7761" t="s">
        <v>19</v>
      </c>
      <c r="P7761" t="str">
        <f>UPPER(Table1[[#This Row],[Venue]])</f>
        <v>HOME</v>
      </c>
    </row>
    <row r="7762" spans="1:16" hidden="1" x14ac:dyDescent="0.45">
      <c r="A7762">
        <v>40052967</v>
      </c>
      <c r="B7762" t="s">
        <v>364</v>
      </c>
      <c r="C7762">
        <v>45357</v>
      </c>
      <c r="D7762">
        <v>83636</v>
      </c>
      <c r="E7762">
        <v>20232024</v>
      </c>
      <c r="F7762" t="s">
        <v>418</v>
      </c>
      <c r="G7762" t="s">
        <v>216</v>
      </c>
      <c r="H7762">
        <v>14</v>
      </c>
      <c r="I7762">
        <v>1</v>
      </c>
      <c r="J7762">
        <v>1</v>
      </c>
      <c r="K7762">
        <v>1</v>
      </c>
      <c r="L7762">
        <v>0</v>
      </c>
      <c r="M7762">
        <v>0</v>
      </c>
      <c r="N7762">
        <v>2</v>
      </c>
      <c r="O7762" t="s">
        <v>19</v>
      </c>
      <c r="P7762" t="str">
        <f>UPPER(Table1[[#This Row],[Venue]])</f>
        <v>HOME</v>
      </c>
    </row>
    <row r="7763" spans="1:16" hidden="1" x14ac:dyDescent="0.45">
      <c r="A7763">
        <v>40052967</v>
      </c>
      <c r="B7763" t="s">
        <v>364</v>
      </c>
      <c r="C7763">
        <v>45357</v>
      </c>
      <c r="D7763">
        <v>83636</v>
      </c>
      <c r="E7763">
        <v>20232024</v>
      </c>
      <c r="F7763" t="s">
        <v>418</v>
      </c>
      <c r="G7763" t="s">
        <v>545</v>
      </c>
      <c r="H7763">
        <v>15</v>
      </c>
      <c r="I7763">
        <v>1</v>
      </c>
      <c r="J7763">
        <v>1</v>
      </c>
      <c r="K7763">
        <v>1</v>
      </c>
      <c r="L7763">
        <v>0</v>
      </c>
      <c r="M7763">
        <v>0</v>
      </c>
      <c r="N7763">
        <v>5</v>
      </c>
      <c r="O7763" t="s">
        <v>19</v>
      </c>
      <c r="P7763" t="str">
        <f>UPPER(Table1[[#This Row],[Venue]])</f>
        <v>HOME</v>
      </c>
    </row>
    <row r="7764" spans="1:16" hidden="1" x14ac:dyDescent="0.45">
      <c r="A7764">
        <v>40052967</v>
      </c>
      <c r="B7764" t="s">
        <v>364</v>
      </c>
      <c r="C7764">
        <v>45357</v>
      </c>
      <c r="D7764">
        <v>83636</v>
      </c>
      <c r="E7764">
        <v>20232024</v>
      </c>
      <c r="F7764" t="s">
        <v>418</v>
      </c>
      <c r="G7764" t="s">
        <v>218</v>
      </c>
      <c r="H7764">
        <v>17</v>
      </c>
      <c r="I7764">
        <v>2</v>
      </c>
      <c r="J7764">
        <v>0</v>
      </c>
      <c r="K7764">
        <v>1</v>
      </c>
      <c r="L7764">
        <v>2</v>
      </c>
      <c r="M7764">
        <v>0</v>
      </c>
      <c r="N7764">
        <v>0</v>
      </c>
      <c r="O7764" t="s">
        <v>19</v>
      </c>
      <c r="P7764" t="str">
        <f>UPPER(Table1[[#This Row],[Venue]])</f>
        <v>HOME</v>
      </c>
    </row>
    <row r="7765" spans="1:16" hidden="1" x14ac:dyDescent="0.45">
      <c r="A7765">
        <v>40052967</v>
      </c>
      <c r="B7765" t="s">
        <v>364</v>
      </c>
      <c r="C7765">
        <v>45357</v>
      </c>
      <c r="D7765">
        <v>83636</v>
      </c>
      <c r="E7765">
        <v>20232024</v>
      </c>
      <c r="F7765" t="s">
        <v>418</v>
      </c>
      <c r="G7765" t="s">
        <v>224</v>
      </c>
      <c r="H7765">
        <v>18</v>
      </c>
      <c r="I7765">
        <v>0</v>
      </c>
      <c r="J7765">
        <v>0</v>
      </c>
      <c r="K7765">
        <v>1</v>
      </c>
      <c r="L7765">
        <v>0</v>
      </c>
      <c r="M7765">
        <v>0</v>
      </c>
      <c r="N7765">
        <v>0</v>
      </c>
      <c r="O7765" t="s">
        <v>19</v>
      </c>
      <c r="P7765" t="str">
        <f>UPPER(Table1[[#This Row],[Venue]])</f>
        <v>HOME</v>
      </c>
    </row>
    <row r="7766" spans="1:16" hidden="1" x14ac:dyDescent="0.45">
      <c r="A7766">
        <v>40052967</v>
      </c>
      <c r="B7766" t="s">
        <v>364</v>
      </c>
      <c r="C7766">
        <v>45357</v>
      </c>
      <c r="D7766">
        <v>83636</v>
      </c>
      <c r="E7766">
        <v>20232024</v>
      </c>
      <c r="F7766" t="s">
        <v>418</v>
      </c>
      <c r="G7766" t="s">
        <v>219</v>
      </c>
      <c r="H7766">
        <v>23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 t="s">
        <v>19</v>
      </c>
      <c r="P7766" t="str">
        <f>UPPER(Table1[[#This Row],[Venue]])</f>
        <v>HOME</v>
      </c>
    </row>
    <row r="7767" spans="1:16" hidden="1" x14ac:dyDescent="0.45">
      <c r="A7767">
        <v>40052967</v>
      </c>
      <c r="B7767" t="s">
        <v>364</v>
      </c>
      <c r="C7767">
        <v>45357</v>
      </c>
      <c r="D7767">
        <v>83636</v>
      </c>
      <c r="E7767">
        <v>20232024</v>
      </c>
      <c r="F7767" t="s">
        <v>418</v>
      </c>
      <c r="G7767" t="s">
        <v>220</v>
      </c>
      <c r="H7767">
        <v>24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 t="s">
        <v>19</v>
      </c>
      <c r="P7767" t="str">
        <f>UPPER(Table1[[#This Row],[Venue]])</f>
        <v>HOME</v>
      </c>
    </row>
    <row r="7768" spans="1:16" hidden="1" x14ac:dyDescent="0.45">
      <c r="A7768">
        <v>40052967</v>
      </c>
      <c r="B7768" t="s">
        <v>364</v>
      </c>
      <c r="C7768">
        <v>45357</v>
      </c>
      <c r="D7768">
        <v>83636</v>
      </c>
      <c r="E7768">
        <v>20232024</v>
      </c>
      <c r="F7768" t="s">
        <v>418</v>
      </c>
      <c r="G7768" t="s">
        <v>221</v>
      </c>
      <c r="H7768">
        <v>25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 t="s">
        <v>19</v>
      </c>
      <c r="P7768" t="str">
        <f>UPPER(Table1[[#This Row],[Venue]])</f>
        <v>HOME</v>
      </c>
    </row>
    <row r="7769" spans="1:16" hidden="1" x14ac:dyDescent="0.45">
      <c r="A7769">
        <v>40052967</v>
      </c>
      <c r="B7769" t="s">
        <v>364</v>
      </c>
      <c r="C7769">
        <v>45357</v>
      </c>
      <c r="D7769">
        <v>83636</v>
      </c>
      <c r="E7769">
        <v>20232024</v>
      </c>
      <c r="F7769" t="s">
        <v>418</v>
      </c>
      <c r="G7769" t="s">
        <v>222</v>
      </c>
      <c r="H7769">
        <v>27</v>
      </c>
      <c r="I7769">
        <v>0</v>
      </c>
      <c r="J7769">
        <v>0</v>
      </c>
      <c r="K7769">
        <v>1</v>
      </c>
      <c r="L7769">
        <v>0</v>
      </c>
      <c r="M7769">
        <v>0</v>
      </c>
      <c r="N7769">
        <v>0</v>
      </c>
      <c r="O7769" t="s">
        <v>19</v>
      </c>
      <c r="P7769" t="str">
        <f>UPPER(Table1[[#This Row],[Venue]])</f>
        <v>HOME</v>
      </c>
    </row>
    <row r="7770" spans="1:16" hidden="1" x14ac:dyDescent="0.45">
      <c r="A7770">
        <v>40052967</v>
      </c>
      <c r="B7770" t="s">
        <v>364</v>
      </c>
      <c r="C7770">
        <v>45357</v>
      </c>
      <c r="D7770">
        <v>83636</v>
      </c>
      <c r="E7770">
        <v>20232024</v>
      </c>
      <c r="F7770" t="s">
        <v>418</v>
      </c>
      <c r="G7770" t="s">
        <v>223</v>
      </c>
      <c r="H7770">
        <v>37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 t="s">
        <v>19</v>
      </c>
      <c r="P7770" t="str">
        <f>UPPER(Table1[[#This Row],[Venue]])</f>
        <v>HOME</v>
      </c>
    </row>
    <row r="7771" spans="1:16" hidden="1" x14ac:dyDescent="0.45">
      <c r="A7771">
        <v>40052967</v>
      </c>
      <c r="B7771" t="s">
        <v>364</v>
      </c>
      <c r="C7771">
        <v>45357</v>
      </c>
      <c r="D7771">
        <v>83636</v>
      </c>
      <c r="E7771">
        <v>20232024</v>
      </c>
      <c r="F7771" t="s">
        <v>418</v>
      </c>
      <c r="G7771" t="s">
        <v>230</v>
      </c>
      <c r="H7771">
        <v>61</v>
      </c>
      <c r="I7771">
        <v>1</v>
      </c>
      <c r="J7771">
        <v>0</v>
      </c>
      <c r="K7771">
        <v>1</v>
      </c>
      <c r="L7771">
        <v>1</v>
      </c>
      <c r="M7771">
        <v>0</v>
      </c>
      <c r="N7771">
        <v>0</v>
      </c>
      <c r="O7771" t="s">
        <v>19</v>
      </c>
      <c r="P7771" t="str">
        <f>UPPER(Table1[[#This Row],[Venue]])</f>
        <v>HOME</v>
      </c>
    </row>
    <row r="7772" spans="1:16" hidden="1" x14ac:dyDescent="0.45">
      <c r="A7772">
        <v>40052967</v>
      </c>
      <c r="B7772" t="s">
        <v>364</v>
      </c>
      <c r="C7772">
        <v>45357</v>
      </c>
      <c r="D7772">
        <v>83636</v>
      </c>
      <c r="E7772">
        <v>20232024</v>
      </c>
      <c r="F7772" t="s">
        <v>418</v>
      </c>
      <c r="G7772" t="s">
        <v>50</v>
      </c>
      <c r="H7772">
        <v>63</v>
      </c>
      <c r="I7772">
        <v>0</v>
      </c>
      <c r="J7772">
        <v>0</v>
      </c>
      <c r="K7772">
        <v>1</v>
      </c>
      <c r="L7772">
        <v>0</v>
      </c>
      <c r="M7772">
        <v>0</v>
      </c>
      <c r="N7772">
        <v>0</v>
      </c>
      <c r="O7772" t="s">
        <v>19</v>
      </c>
      <c r="P7772" t="str">
        <f>UPPER(Table1[[#This Row],[Venue]])</f>
        <v>HOME</v>
      </c>
    </row>
    <row r="7773" spans="1:16" hidden="1" x14ac:dyDescent="0.45">
      <c r="A7773">
        <v>40052967</v>
      </c>
      <c r="B7773" t="s">
        <v>364</v>
      </c>
      <c r="C7773">
        <v>45357</v>
      </c>
      <c r="D7773">
        <v>83636</v>
      </c>
      <c r="E7773">
        <v>20232024</v>
      </c>
      <c r="F7773" t="s">
        <v>418</v>
      </c>
      <c r="G7773" t="s">
        <v>269</v>
      </c>
      <c r="H7773">
        <v>71</v>
      </c>
      <c r="I7773">
        <v>1</v>
      </c>
      <c r="J7773">
        <v>0</v>
      </c>
      <c r="K7773">
        <v>1</v>
      </c>
      <c r="L7773">
        <v>1</v>
      </c>
      <c r="M7773">
        <v>0</v>
      </c>
      <c r="N7773">
        <v>0</v>
      </c>
      <c r="O7773" t="s">
        <v>19</v>
      </c>
      <c r="P7773" t="str">
        <f>UPPER(Table1[[#This Row],[Venue]])</f>
        <v>HOME</v>
      </c>
    </row>
    <row r="7774" spans="1:16" hidden="1" x14ac:dyDescent="0.45">
      <c r="A7774">
        <v>40052967</v>
      </c>
      <c r="B7774" t="s">
        <v>364</v>
      </c>
      <c r="C7774">
        <v>45357</v>
      </c>
      <c r="D7774">
        <v>83636</v>
      </c>
      <c r="E7774">
        <v>20232024</v>
      </c>
      <c r="F7774" t="s">
        <v>418</v>
      </c>
      <c r="G7774" t="s">
        <v>227</v>
      </c>
      <c r="H7774">
        <v>74</v>
      </c>
      <c r="I7774">
        <v>0</v>
      </c>
      <c r="J7774">
        <v>0</v>
      </c>
      <c r="K7774">
        <v>1</v>
      </c>
      <c r="L7774">
        <v>0</v>
      </c>
      <c r="M7774">
        <v>0</v>
      </c>
      <c r="N7774">
        <v>0</v>
      </c>
      <c r="O7774" t="s">
        <v>19</v>
      </c>
      <c r="P7774" t="str">
        <f>UPPER(Table1[[#This Row],[Venue]])</f>
        <v>HOME</v>
      </c>
    </row>
    <row r="7775" spans="1:16" hidden="1" x14ac:dyDescent="0.45">
      <c r="A7775">
        <v>40052967</v>
      </c>
      <c r="B7775" t="s">
        <v>364</v>
      </c>
      <c r="C7775">
        <v>45357</v>
      </c>
      <c r="D7775">
        <v>83636</v>
      </c>
      <c r="E7775">
        <v>20232024</v>
      </c>
      <c r="F7775" t="s">
        <v>418</v>
      </c>
      <c r="G7775" t="s">
        <v>228</v>
      </c>
      <c r="H7775">
        <v>77</v>
      </c>
      <c r="I7775">
        <v>1</v>
      </c>
      <c r="J7775">
        <v>0</v>
      </c>
      <c r="K7775">
        <v>1</v>
      </c>
      <c r="L7775">
        <v>1</v>
      </c>
      <c r="M7775">
        <v>0</v>
      </c>
      <c r="N7775">
        <v>0</v>
      </c>
      <c r="O7775" t="s">
        <v>19</v>
      </c>
      <c r="P7775" t="str">
        <f>UPPER(Table1[[#This Row],[Venue]])</f>
        <v>HOME</v>
      </c>
    </row>
    <row r="7776" spans="1:16" hidden="1" x14ac:dyDescent="0.45">
      <c r="A7776">
        <v>40052967</v>
      </c>
      <c r="B7776" t="s">
        <v>364</v>
      </c>
      <c r="C7776">
        <v>45357</v>
      </c>
      <c r="D7776">
        <v>83636</v>
      </c>
      <c r="E7776">
        <v>20232024</v>
      </c>
      <c r="F7776" t="s">
        <v>418</v>
      </c>
      <c r="G7776" t="s">
        <v>231</v>
      </c>
      <c r="H7776">
        <v>97</v>
      </c>
      <c r="I7776">
        <v>1</v>
      </c>
      <c r="J7776">
        <v>1</v>
      </c>
      <c r="K7776">
        <v>1</v>
      </c>
      <c r="L7776">
        <v>0</v>
      </c>
      <c r="M7776">
        <v>0</v>
      </c>
      <c r="N7776">
        <v>0</v>
      </c>
      <c r="O7776" t="s">
        <v>19</v>
      </c>
      <c r="P7776" t="str">
        <f>UPPER(Table1[[#This Row],[Venue]])</f>
        <v>HOME</v>
      </c>
    </row>
    <row r="7777" spans="1:16" hidden="1" x14ac:dyDescent="0.45">
      <c r="A7777">
        <v>40052967</v>
      </c>
      <c r="B7777" t="s">
        <v>364</v>
      </c>
      <c r="C7777">
        <v>45357</v>
      </c>
      <c r="D7777">
        <v>83636</v>
      </c>
      <c r="E7777">
        <v>20232024</v>
      </c>
      <c r="F7777" t="s">
        <v>418</v>
      </c>
      <c r="G7777" t="s">
        <v>376</v>
      </c>
      <c r="H7777">
        <v>2</v>
      </c>
      <c r="I7777">
        <v>0</v>
      </c>
      <c r="J7777">
        <v>0</v>
      </c>
      <c r="K7777">
        <v>1</v>
      </c>
      <c r="L7777">
        <v>0</v>
      </c>
      <c r="M7777">
        <v>0</v>
      </c>
      <c r="N7777">
        <v>0</v>
      </c>
      <c r="O7777" t="s">
        <v>40</v>
      </c>
      <c r="P7777" t="str">
        <f>UPPER(Table1[[#This Row],[Venue]])</f>
        <v>AWAY</v>
      </c>
    </row>
    <row r="7778" spans="1:16" hidden="1" x14ac:dyDescent="0.45">
      <c r="A7778">
        <v>40052967</v>
      </c>
      <c r="B7778" t="s">
        <v>364</v>
      </c>
      <c r="C7778">
        <v>45357</v>
      </c>
      <c r="D7778">
        <v>83636</v>
      </c>
      <c r="E7778">
        <v>20232024</v>
      </c>
      <c r="F7778" t="s">
        <v>418</v>
      </c>
      <c r="G7778" t="s">
        <v>334</v>
      </c>
      <c r="H7778">
        <v>6</v>
      </c>
      <c r="I7778">
        <v>1</v>
      </c>
      <c r="J7778">
        <v>0</v>
      </c>
      <c r="K7778">
        <v>1</v>
      </c>
      <c r="L7778">
        <v>1</v>
      </c>
      <c r="M7778">
        <v>0</v>
      </c>
      <c r="N7778">
        <v>0</v>
      </c>
      <c r="O7778" t="s">
        <v>40</v>
      </c>
      <c r="P7778" t="str">
        <f>UPPER(Table1[[#This Row],[Venue]])</f>
        <v>AWAY</v>
      </c>
    </row>
    <row r="7779" spans="1:16" hidden="1" x14ac:dyDescent="0.45">
      <c r="A7779">
        <v>40052967</v>
      </c>
      <c r="B7779" t="s">
        <v>364</v>
      </c>
      <c r="C7779">
        <v>45357</v>
      </c>
      <c r="D7779">
        <v>83636</v>
      </c>
      <c r="E7779">
        <v>20232024</v>
      </c>
      <c r="F7779" t="s">
        <v>418</v>
      </c>
      <c r="G7779" t="s">
        <v>263</v>
      </c>
      <c r="H7779">
        <v>9</v>
      </c>
      <c r="I7779">
        <v>0</v>
      </c>
      <c r="J7779">
        <v>0</v>
      </c>
      <c r="K7779">
        <v>1</v>
      </c>
      <c r="L7779">
        <v>0</v>
      </c>
      <c r="M7779">
        <v>1</v>
      </c>
      <c r="N7779">
        <v>0</v>
      </c>
      <c r="O7779" t="s">
        <v>40</v>
      </c>
      <c r="P7779" t="str">
        <f>UPPER(Table1[[#This Row],[Venue]])</f>
        <v>AWAY</v>
      </c>
    </row>
    <row r="7780" spans="1:16" hidden="1" x14ac:dyDescent="0.45">
      <c r="A7780">
        <v>40052967</v>
      </c>
      <c r="B7780" t="s">
        <v>364</v>
      </c>
      <c r="C7780">
        <v>45357</v>
      </c>
      <c r="D7780">
        <v>83636</v>
      </c>
      <c r="E7780">
        <v>20232024</v>
      </c>
      <c r="F7780" t="s">
        <v>418</v>
      </c>
      <c r="G7780" t="s">
        <v>136</v>
      </c>
      <c r="H7780">
        <v>17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 t="s">
        <v>40</v>
      </c>
      <c r="P7780" t="str">
        <f>UPPER(Table1[[#This Row],[Venue]])</f>
        <v>AWAY</v>
      </c>
    </row>
    <row r="7781" spans="1:16" hidden="1" x14ac:dyDescent="0.45">
      <c r="A7781">
        <v>40052967</v>
      </c>
      <c r="B7781" t="s">
        <v>364</v>
      </c>
      <c r="C7781">
        <v>45357</v>
      </c>
      <c r="D7781">
        <v>83636</v>
      </c>
      <c r="E7781">
        <v>20232024</v>
      </c>
      <c r="F7781" t="s">
        <v>418</v>
      </c>
      <c r="G7781" t="s">
        <v>137</v>
      </c>
      <c r="H7781">
        <v>22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 t="s">
        <v>40</v>
      </c>
      <c r="P7781" t="str">
        <f>UPPER(Table1[[#This Row],[Venue]])</f>
        <v>AWAY</v>
      </c>
    </row>
    <row r="7782" spans="1:16" hidden="1" x14ac:dyDescent="0.45">
      <c r="A7782">
        <v>40052967</v>
      </c>
      <c r="B7782" t="s">
        <v>364</v>
      </c>
      <c r="C7782">
        <v>45357</v>
      </c>
      <c r="D7782">
        <v>83636</v>
      </c>
      <c r="E7782">
        <v>20232024</v>
      </c>
      <c r="F7782" t="s">
        <v>418</v>
      </c>
      <c r="G7782" t="s">
        <v>138</v>
      </c>
      <c r="H7782">
        <v>23</v>
      </c>
      <c r="I7782">
        <v>1</v>
      </c>
      <c r="J7782">
        <v>1</v>
      </c>
      <c r="K7782">
        <v>1</v>
      </c>
      <c r="L7782">
        <v>0</v>
      </c>
      <c r="M7782">
        <v>0</v>
      </c>
      <c r="N7782">
        <v>0</v>
      </c>
      <c r="O7782" t="s">
        <v>40</v>
      </c>
      <c r="P7782" t="str">
        <f>UPPER(Table1[[#This Row],[Venue]])</f>
        <v>AWAY</v>
      </c>
    </row>
    <row r="7783" spans="1:16" hidden="1" x14ac:dyDescent="0.45">
      <c r="A7783">
        <v>40052967</v>
      </c>
      <c r="B7783" t="s">
        <v>364</v>
      </c>
      <c r="C7783">
        <v>45357</v>
      </c>
      <c r="D7783">
        <v>83636</v>
      </c>
      <c r="E7783">
        <v>20232024</v>
      </c>
      <c r="F7783" t="s">
        <v>418</v>
      </c>
      <c r="G7783" t="s">
        <v>139</v>
      </c>
      <c r="H7783">
        <v>27</v>
      </c>
      <c r="I7783">
        <v>0</v>
      </c>
      <c r="J7783">
        <v>0</v>
      </c>
      <c r="K7783">
        <v>1</v>
      </c>
      <c r="L7783">
        <v>0</v>
      </c>
      <c r="M7783">
        <v>0</v>
      </c>
      <c r="N7783">
        <v>5</v>
      </c>
      <c r="O7783" t="s">
        <v>40</v>
      </c>
      <c r="P7783" t="str">
        <f>UPPER(Table1[[#This Row],[Venue]])</f>
        <v>AWAY</v>
      </c>
    </row>
    <row r="7784" spans="1:16" hidden="1" x14ac:dyDescent="0.45">
      <c r="A7784">
        <v>40052967</v>
      </c>
      <c r="B7784" t="s">
        <v>364</v>
      </c>
      <c r="C7784">
        <v>45357</v>
      </c>
      <c r="D7784">
        <v>83636</v>
      </c>
      <c r="E7784">
        <v>20232024</v>
      </c>
      <c r="F7784" t="s">
        <v>418</v>
      </c>
      <c r="G7784" t="s">
        <v>248</v>
      </c>
      <c r="H7784">
        <v>29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0</v>
      </c>
      <c r="O7784" t="s">
        <v>40</v>
      </c>
      <c r="P7784" t="str">
        <f>UPPER(Table1[[#This Row],[Venue]])</f>
        <v>AWAY</v>
      </c>
    </row>
    <row r="7785" spans="1:16" hidden="1" x14ac:dyDescent="0.45">
      <c r="A7785">
        <v>40052967</v>
      </c>
      <c r="B7785" t="s">
        <v>364</v>
      </c>
      <c r="C7785">
        <v>45357</v>
      </c>
      <c r="D7785">
        <v>83636</v>
      </c>
      <c r="E7785">
        <v>20232024</v>
      </c>
      <c r="F7785" t="s">
        <v>418</v>
      </c>
      <c r="G7785" t="s">
        <v>266</v>
      </c>
      <c r="H7785">
        <v>31</v>
      </c>
      <c r="I7785">
        <v>0</v>
      </c>
      <c r="J7785">
        <v>0</v>
      </c>
      <c r="K7785">
        <v>1</v>
      </c>
      <c r="L7785">
        <v>0</v>
      </c>
      <c r="M7785">
        <v>0</v>
      </c>
      <c r="N7785">
        <v>0</v>
      </c>
      <c r="O7785" t="s">
        <v>40</v>
      </c>
      <c r="P7785" t="str">
        <f>UPPER(Table1[[#This Row],[Venue]])</f>
        <v>AWAY</v>
      </c>
    </row>
    <row r="7786" spans="1:16" hidden="1" x14ac:dyDescent="0.45">
      <c r="A7786">
        <v>40052967</v>
      </c>
      <c r="B7786" t="s">
        <v>364</v>
      </c>
      <c r="C7786">
        <v>45357</v>
      </c>
      <c r="D7786">
        <v>83636</v>
      </c>
      <c r="E7786">
        <v>20232024</v>
      </c>
      <c r="F7786" t="s">
        <v>418</v>
      </c>
      <c r="G7786" t="s">
        <v>202</v>
      </c>
      <c r="H7786">
        <v>36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0</v>
      </c>
      <c r="O7786" t="s">
        <v>40</v>
      </c>
      <c r="P7786" t="str">
        <f>UPPER(Table1[[#This Row],[Venue]])</f>
        <v>AWAY</v>
      </c>
    </row>
    <row r="7787" spans="1:16" hidden="1" x14ac:dyDescent="0.45">
      <c r="A7787">
        <v>40052967</v>
      </c>
      <c r="B7787" t="s">
        <v>364</v>
      </c>
      <c r="C7787">
        <v>45357</v>
      </c>
      <c r="D7787">
        <v>83636</v>
      </c>
      <c r="E7787">
        <v>20232024</v>
      </c>
      <c r="F7787" t="s">
        <v>418</v>
      </c>
      <c r="G7787" t="s">
        <v>142</v>
      </c>
      <c r="H7787">
        <v>69</v>
      </c>
      <c r="I7787">
        <v>0</v>
      </c>
      <c r="J7787">
        <v>0</v>
      </c>
      <c r="K7787">
        <v>1</v>
      </c>
      <c r="L7787">
        <v>0</v>
      </c>
      <c r="M7787">
        <v>0</v>
      </c>
      <c r="N7787">
        <v>0</v>
      </c>
      <c r="O7787" t="s">
        <v>40</v>
      </c>
      <c r="P7787" t="str">
        <f>UPPER(Table1[[#This Row],[Venue]])</f>
        <v>AWAY</v>
      </c>
    </row>
    <row r="7788" spans="1:16" hidden="1" x14ac:dyDescent="0.45">
      <c r="A7788">
        <v>40052967</v>
      </c>
      <c r="B7788" t="s">
        <v>364</v>
      </c>
      <c r="C7788">
        <v>45357</v>
      </c>
      <c r="D7788">
        <v>83636</v>
      </c>
      <c r="E7788">
        <v>20232024</v>
      </c>
      <c r="F7788" t="s">
        <v>418</v>
      </c>
      <c r="G7788" t="s">
        <v>143</v>
      </c>
      <c r="H7788">
        <v>71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2</v>
      </c>
      <c r="O7788" t="s">
        <v>40</v>
      </c>
      <c r="P7788" t="str">
        <f>UPPER(Table1[[#This Row],[Venue]])</f>
        <v>AWAY</v>
      </c>
    </row>
    <row r="7789" spans="1:16" hidden="1" x14ac:dyDescent="0.45">
      <c r="A7789">
        <v>40052967</v>
      </c>
      <c r="B7789" t="s">
        <v>364</v>
      </c>
      <c r="C7789">
        <v>45357</v>
      </c>
      <c r="D7789">
        <v>83636</v>
      </c>
      <c r="E7789">
        <v>20232024</v>
      </c>
      <c r="F7789" t="s">
        <v>418</v>
      </c>
      <c r="G7789" t="s">
        <v>389</v>
      </c>
      <c r="H7789">
        <v>77</v>
      </c>
      <c r="I7789">
        <v>0</v>
      </c>
      <c r="J7789">
        <v>0</v>
      </c>
      <c r="K7789">
        <v>1</v>
      </c>
      <c r="L7789">
        <v>0</v>
      </c>
      <c r="M7789">
        <v>0</v>
      </c>
      <c r="N7789">
        <v>0</v>
      </c>
      <c r="O7789" t="s">
        <v>40</v>
      </c>
      <c r="P7789" t="str">
        <f>UPPER(Table1[[#This Row],[Venue]])</f>
        <v>AWAY</v>
      </c>
    </row>
    <row r="7790" spans="1:16" hidden="1" x14ac:dyDescent="0.45">
      <c r="A7790">
        <v>40052967</v>
      </c>
      <c r="B7790" t="s">
        <v>364</v>
      </c>
      <c r="C7790">
        <v>45357</v>
      </c>
      <c r="D7790">
        <v>83636</v>
      </c>
      <c r="E7790">
        <v>20232024</v>
      </c>
      <c r="F7790" t="s">
        <v>418</v>
      </c>
      <c r="G7790" t="s">
        <v>388</v>
      </c>
      <c r="H7790">
        <v>79</v>
      </c>
      <c r="I7790">
        <v>0</v>
      </c>
      <c r="J7790">
        <v>0</v>
      </c>
      <c r="K7790">
        <v>1</v>
      </c>
      <c r="L7790">
        <v>0</v>
      </c>
      <c r="M7790">
        <v>0</v>
      </c>
      <c r="N7790">
        <v>0</v>
      </c>
      <c r="O7790" t="s">
        <v>40</v>
      </c>
      <c r="P7790" t="str">
        <f>UPPER(Table1[[#This Row],[Venue]])</f>
        <v>AWAY</v>
      </c>
    </row>
    <row r="7791" spans="1:16" hidden="1" x14ac:dyDescent="0.45">
      <c r="A7791">
        <v>40052967</v>
      </c>
      <c r="B7791" t="s">
        <v>364</v>
      </c>
      <c r="C7791">
        <v>45357</v>
      </c>
      <c r="D7791">
        <v>83636</v>
      </c>
      <c r="E7791">
        <v>20232024</v>
      </c>
      <c r="F7791" t="s">
        <v>418</v>
      </c>
      <c r="G7791" t="s">
        <v>145</v>
      </c>
      <c r="H7791">
        <v>88</v>
      </c>
      <c r="I7791">
        <v>0</v>
      </c>
      <c r="J7791">
        <v>0</v>
      </c>
      <c r="K7791">
        <v>1</v>
      </c>
      <c r="L7791">
        <v>0</v>
      </c>
      <c r="M7791">
        <v>0</v>
      </c>
      <c r="N7791">
        <v>0</v>
      </c>
      <c r="O7791" t="s">
        <v>40</v>
      </c>
      <c r="P7791" t="str">
        <f>UPPER(Table1[[#This Row],[Venue]])</f>
        <v>AWAY</v>
      </c>
    </row>
    <row r="7792" spans="1:16" hidden="1" x14ac:dyDescent="0.45">
      <c r="A7792">
        <v>40052967</v>
      </c>
      <c r="B7792" t="s">
        <v>364</v>
      </c>
      <c r="C7792">
        <v>45357</v>
      </c>
      <c r="D7792">
        <v>83636</v>
      </c>
      <c r="E7792">
        <v>20232024</v>
      </c>
      <c r="F7792" t="s">
        <v>418</v>
      </c>
      <c r="G7792" t="s">
        <v>147</v>
      </c>
      <c r="H7792">
        <v>92</v>
      </c>
      <c r="I7792">
        <v>0</v>
      </c>
      <c r="J7792">
        <v>0</v>
      </c>
      <c r="K7792">
        <v>1</v>
      </c>
      <c r="L7792">
        <v>0</v>
      </c>
      <c r="M7792">
        <v>0</v>
      </c>
      <c r="N7792">
        <v>0</v>
      </c>
      <c r="O7792" t="s">
        <v>40</v>
      </c>
      <c r="P7792" t="str">
        <f>UPPER(Table1[[#This Row],[Venue]])</f>
        <v>AWAY</v>
      </c>
    </row>
    <row r="7793" spans="1:16" hidden="1" x14ac:dyDescent="0.45">
      <c r="A7793">
        <v>40052967</v>
      </c>
      <c r="B7793" t="s">
        <v>364</v>
      </c>
      <c r="C7793">
        <v>45357</v>
      </c>
      <c r="D7793">
        <v>83636</v>
      </c>
      <c r="E7793">
        <v>20232024</v>
      </c>
      <c r="F7793" t="s">
        <v>418</v>
      </c>
      <c r="G7793" t="s">
        <v>390</v>
      </c>
      <c r="H7793">
        <v>94</v>
      </c>
      <c r="I7793">
        <v>0</v>
      </c>
      <c r="J7793">
        <v>0</v>
      </c>
      <c r="K7793">
        <v>1</v>
      </c>
      <c r="L7793">
        <v>0</v>
      </c>
      <c r="M7793">
        <v>0</v>
      </c>
      <c r="N7793">
        <v>0</v>
      </c>
      <c r="O7793" t="s">
        <v>40</v>
      </c>
      <c r="P7793" t="str">
        <f>UPPER(Table1[[#This Row],[Venue]])</f>
        <v>AWAY</v>
      </c>
    </row>
    <row r="7794" spans="1:16" hidden="1" x14ac:dyDescent="0.45">
      <c r="A7794">
        <v>40052967</v>
      </c>
      <c r="B7794" t="s">
        <v>364</v>
      </c>
      <c r="C7794">
        <v>45357</v>
      </c>
      <c r="D7794">
        <v>83636</v>
      </c>
      <c r="E7794">
        <v>20232024</v>
      </c>
      <c r="F7794" t="s">
        <v>418</v>
      </c>
      <c r="G7794" t="s">
        <v>148</v>
      </c>
      <c r="H7794">
        <v>95</v>
      </c>
      <c r="I7794">
        <v>0</v>
      </c>
      <c r="J7794">
        <v>0</v>
      </c>
      <c r="K7794">
        <v>1</v>
      </c>
      <c r="L7794">
        <v>0</v>
      </c>
      <c r="M7794">
        <v>0</v>
      </c>
      <c r="N7794">
        <v>0</v>
      </c>
      <c r="O7794" t="s">
        <v>40</v>
      </c>
      <c r="P7794" t="str">
        <f>UPPER(Table1[[#This Row],[Venue]])</f>
        <v>AWAY</v>
      </c>
    </row>
    <row r="7795" spans="1:16" hidden="1" x14ac:dyDescent="0.45">
      <c r="A7795">
        <v>40052967</v>
      </c>
      <c r="B7795" t="s">
        <v>364</v>
      </c>
      <c r="C7795">
        <v>45357</v>
      </c>
      <c r="D7795">
        <v>83636</v>
      </c>
      <c r="E7795">
        <v>20232024</v>
      </c>
      <c r="F7795" t="s">
        <v>418</v>
      </c>
      <c r="G7795" t="s">
        <v>149</v>
      </c>
      <c r="H7795">
        <v>98</v>
      </c>
      <c r="I7795">
        <v>0</v>
      </c>
      <c r="J7795">
        <v>0</v>
      </c>
      <c r="K7795">
        <v>1</v>
      </c>
      <c r="L7795">
        <v>0</v>
      </c>
      <c r="M7795">
        <v>0</v>
      </c>
      <c r="N7795">
        <v>0</v>
      </c>
      <c r="O7795" t="s">
        <v>40</v>
      </c>
      <c r="P7795" t="str">
        <f>UPPER(Table1[[#This Row],[Venue]])</f>
        <v>AWAY</v>
      </c>
    </row>
    <row r="7796" spans="1:16" hidden="1" x14ac:dyDescent="0.45">
      <c r="A7796">
        <v>40052938</v>
      </c>
      <c r="B7796" t="s">
        <v>470</v>
      </c>
      <c r="C7796">
        <v>45358</v>
      </c>
      <c r="D7796">
        <v>83607</v>
      </c>
      <c r="E7796">
        <v>20232024</v>
      </c>
      <c r="F7796" t="s">
        <v>372</v>
      </c>
      <c r="G7796" t="s">
        <v>603</v>
      </c>
      <c r="H7796">
        <v>3</v>
      </c>
      <c r="I7796">
        <v>0</v>
      </c>
      <c r="J7796">
        <v>0</v>
      </c>
      <c r="K7796">
        <v>1</v>
      </c>
      <c r="L7796">
        <v>0</v>
      </c>
      <c r="M7796">
        <v>0</v>
      </c>
      <c r="N7796">
        <v>0</v>
      </c>
      <c r="O7796" t="s">
        <v>19</v>
      </c>
      <c r="P7796" t="str">
        <f>UPPER(Table1[[#This Row],[Venue]])</f>
        <v>HOME</v>
      </c>
    </row>
    <row r="7797" spans="1:16" hidden="1" x14ac:dyDescent="0.45">
      <c r="A7797">
        <v>40052938</v>
      </c>
      <c r="B7797" t="s">
        <v>470</v>
      </c>
      <c r="C7797">
        <v>45358</v>
      </c>
      <c r="D7797">
        <v>83607</v>
      </c>
      <c r="E7797">
        <v>20232024</v>
      </c>
      <c r="F7797" t="s">
        <v>372</v>
      </c>
      <c r="G7797" t="s">
        <v>352</v>
      </c>
      <c r="H7797">
        <v>10</v>
      </c>
      <c r="I7797">
        <v>0</v>
      </c>
      <c r="J7797">
        <v>0</v>
      </c>
      <c r="K7797">
        <v>1</v>
      </c>
      <c r="L7797">
        <v>0</v>
      </c>
      <c r="M7797">
        <v>0</v>
      </c>
      <c r="N7797">
        <v>0</v>
      </c>
      <c r="O7797" t="s">
        <v>19</v>
      </c>
      <c r="P7797" t="str">
        <f>UPPER(Table1[[#This Row],[Venue]])</f>
        <v>HOME</v>
      </c>
    </row>
    <row r="7798" spans="1:16" hidden="1" x14ac:dyDescent="0.45">
      <c r="A7798">
        <v>40052938</v>
      </c>
      <c r="B7798" t="s">
        <v>470</v>
      </c>
      <c r="C7798">
        <v>45358</v>
      </c>
      <c r="D7798">
        <v>83607</v>
      </c>
      <c r="E7798">
        <v>20232024</v>
      </c>
      <c r="F7798" t="s">
        <v>372</v>
      </c>
      <c r="G7798" t="s">
        <v>558</v>
      </c>
      <c r="H7798">
        <v>15</v>
      </c>
      <c r="I7798">
        <v>1</v>
      </c>
      <c r="J7798">
        <v>1</v>
      </c>
      <c r="K7798">
        <v>1</v>
      </c>
      <c r="L7798">
        <v>0</v>
      </c>
      <c r="M7798">
        <v>0</v>
      </c>
      <c r="N7798">
        <v>0</v>
      </c>
      <c r="O7798" t="s">
        <v>19</v>
      </c>
      <c r="P7798" t="str">
        <f>UPPER(Table1[[#This Row],[Venue]])</f>
        <v>HOME</v>
      </c>
    </row>
    <row r="7799" spans="1:16" hidden="1" x14ac:dyDescent="0.45">
      <c r="A7799">
        <v>40052938</v>
      </c>
      <c r="B7799" t="s">
        <v>470</v>
      </c>
      <c r="C7799">
        <v>45358</v>
      </c>
      <c r="D7799">
        <v>83607</v>
      </c>
      <c r="E7799">
        <v>20232024</v>
      </c>
      <c r="F7799" t="s">
        <v>372</v>
      </c>
      <c r="G7799" t="s">
        <v>473</v>
      </c>
      <c r="H7799">
        <v>16</v>
      </c>
      <c r="I7799">
        <v>1</v>
      </c>
      <c r="J7799">
        <v>1</v>
      </c>
      <c r="K7799">
        <v>1</v>
      </c>
      <c r="L7799">
        <v>0</v>
      </c>
      <c r="M7799">
        <v>0</v>
      </c>
      <c r="N7799">
        <v>0</v>
      </c>
      <c r="O7799" t="s">
        <v>19</v>
      </c>
      <c r="P7799" t="str">
        <f>UPPER(Table1[[#This Row],[Venue]])</f>
        <v>HOME</v>
      </c>
    </row>
    <row r="7800" spans="1:16" hidden="1" x14ac:dyDescent="0.45">
      <c r="A7800">
        <v>40052938</v>
      </c>
      <c r="B7800" t="s">
        <v>470</v>
      </c>
      <c r="C7800">
        <v>45358</v>
      </c>
      <c r="D7800">
        <v>83607</v>
      </c>
      <c r="E7800">
        <v>20232024</v>
      </c>
      <c r="F7800" t="s">
        <v>372</v>
      </c>
      <c r="G7800" t="s">
        <v>474</v>
      </c>
      <c r="H7800">
        <v>20</v>
      </c>
      <c r="I7800">
        <v>1</v>
      </c>
      <c r="J7800">
        <v>0</v>
      </c>
      <c r="K7800">
        <v>1</v>
      </c>
      <c r="L7800">
        <v>1</v>
      </c>
      <c r="M7800">
        <v>0</v>
      </c>
      <c r="N7800">
        <v>2</v>
      </c>
      <c r="O7800" t="s">
        <v>19</v>
      </c>
      <c r="P7800" t="str">
        <f>UPPER(Table1[[#This Row],[Venue]])</f>
        <v>HOME</v>
      </c>
    </row>
    <row r="7801" spans="1:16" hidden="1" x14ac:dyDescent="0.45">
      <c r="A7801">
        <v>40052938</v>
      </c>
      <c r="B7801" t="s">
        <v>470</v>
      </c>
      <c r="C7801">
        <v>45358</v>
      </c>
      <c r="D7801">
        <v>83607</v>
      </c>
      <c r="E7801">
        <v>20232024</v>
      </c>
      <c r="F7801" t="s">
        <v>372</v>
      </c>
      <c r="G7801" t="s">
        <v>540</v>
      </c>
      <c r="H7801">
        <v>21</v>
      </c>
      <c r="I7801">
        <v>2</v>
      </c>
      <c r="J7801">
        <v>1</v>
      </c>
      <c r="K7801">
        <v>1</v>
      </c>
      <c r="L7801">
        <v>1</v>
      </c>
      <c r="M7801">
        <v>0</v>
      </c>
      <c r="N7801">
        <v>0</v>
      </c>
      <c r="O7801" t="s">
        <v>19</v>
      </c>
      <c r="P7801" t="str">
        <f>UPPER(Table1[[#This Row],[Venue]])</f>
        <v>HOME</v>
      </c>
    </row>
    <row r="7802" spans="1:16" hidden="1" x14ac:dyDescent="0.45">
      <c r="A7802">
        <v>40052938</v>
      </c>
      <c r="B7802" t="s">
        <v>470</v>
      </c>
      <c r="C7802">
        <v>45358</v>
      </c>
      <c r="D7802">
        <v>83607</v>
      </c>
      <c r="E7802">
        <v>20232024</v>
      </c>
      <c r="F7802" t="s">
        <v>372</v>
      </c>
      <c r="G7802" t="s">
        <v>524</v>
      </c>
      <c r="H7802">
        <v>24</v>
      </c>
      <c r="I7802">
        <v>1</v>
      </c>
      <c r="J7802">
        <v>0</v>
      </c>
      <c r="K7802">
        <v>1</v>
      </c>
      <c r="L7802">
        <v>1</v>
      </c>
      <c r="M7802">
        <v>0</v>
      </c>
      <c r="N7802">
        <v>0</v>
      </c>
      <c r="O7802" t="s">
        <v>19</v>
      </c>
      <c r="P7802" t="str">
        <f>UPPER(Table1[[#This Row],[Venue]])</f>
        <v>HOME</v>
      </c>
    </row>
    <row r="7803" spans="1:16" hidden="1" x14ac:dyDescent="0.45">
      <c r="A7803">
        <v>40052938</v>
      </c>
      <c r="B7803" t="s">
        <v>470</v>
      </c>
      <c r="C7803">
        <v>45358</v>
      </c>
      <c r="D7803">
        <v>83607</v>
      </c>
      <c r="E7803">
        <v>20232024</v>
      </c>
      <c r="F7803" t="s">
        <v>372</v>
      </c>
      <c r="G7803" t="s">
        <v>383</v>
      </c>
      <c r="H7803">
        <v>26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0</v>
      </c>
      <c r="O7803" t="s">
        <v>19</v>
      </c>
      <c r="P7803" t="str">
        <f>UPPER(Table1[[#This Row],[Venue]])</f>
        <v>HOME</v>
      </c>
    </row>
    <row r="7804" spans="1:16" hidden="1" x14ac:dyDescent="0.45">
      <c r="A7804">
        <v>40052938</v>
      </c>
      <c r="B7804" t="s">
        <v>470</v>
      </c>
      <c r="C7804">
        <v>45358</v>
      </c>
      <c r="D7804">
        <v>83607</v>
      </c>
      <c r="E7804">
        <v>20232024</v>
      </c>
      <c r="F7804" t="s">
        <v>372</v>
      </c>
      <c r="G7804" t="s">
        <v>477</v>
      </c>
      <c r="H7804">
        <v>71</v>
      </c>
      <c r="I7804">
        <v>1</v>
      </c>
      <c r="J7804">
        <v>1</v>
      </c>
      <c r="K7804">
        <v>1</v>
      </c>
      <c r="L7804">
        <v>0</v>
      </c>
      <c r="M7804">
        <v>0</v>
      </c>
      <c r="N7804">
        <v>0</v>
      </c>
      <c r="O7804" t="s">
        <v>19</v>
      </c>
      <c r="P7804" t="str">
        <f>UPPER(Table1[[#This Row],[Venue]])</f>
        <v>HOME</v>
      </c>
    </row>
    <row r="7805" spans="1:16" hidden="1" x14ac:dyDescent="0.45">
      <c r="A7805">
        <v>40052938</v>
      </c>
      <c r="B7805" t="s">
        <v>470</v>
      </c>
      <c r="C7805">
        <v>45358</v>
      </c>
      <c r="D7805">
        <v>83607</v>
      </c>
      <c r="E7805">
        <v>20232024</v>
      </c>
      <c r="F7805" t="s">
        <v>372</v>
      </c>
      <c r="G7805" t="s">
        <v>478</v>
      </c>
      <c r="H7805">
        <v>78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0</v>
      </c>
      <c r="O7805" t="s">
        <v>19</v>
      </c>
      <c r="P7805" t="str">
        <f>UPPER(Table1[[#This Row],[Venue]])</f>
        <v>HOME</v>
      </c>
    </row>
    <row r="7806" spans="1:16" hidden="1" x14ac:dyDescent="0.45">
      <c r="A7806">
        <v>40052938</v>
      </c>
      <c r="B7806" t="s">
        <v>470</v>
      </c>
      <c r="C7806">
        <v>45358</v>
      </c>
      <c r="D7806">
        <v>83607</v>
      </c>
      <c r="E7806">
        <v>20232024</v>
      </c>
      <c r="F7806" t="s">
        <v>372</v>
      </c>
      <c r="G7806" t="s">
        <v>526</v>
      </c>
      <c r="H7806">
        <v>81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 t="s">
        <v>19</v>
      </c>
      <c r="P7806" t="str">
        <f>UPPER(Table1[[#This Row],[Venue]])</f>
        <v>HOME</v>
      </c>
    </row>
    <row r="7807" spans="1:16" hidden="1" x14ac:dyDescent="0.45">
      <c r="A7807">
        <v>40052938</v>
      </c>
      <c r="B7807" t="s">
        <v>470</v>
      </c>
      <c r="C7807">
        <v>45358</v>
      </c>
      <c r="D7807">
        <v>83607</v>
      </c>
      <c r="E7807">
        <v>20232024</v>
      </c>
      <c r="F7807" t="s">
        <v>372</v>
      </c>
      <c r="G7807" t="s">
        <v>209</v>
      </c>
      <c r="H7807">
        <v>88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 t="s">
        <v>19</v>
      </c>
      <c r="P7807" t="str">
        <f>UPPER(Table1[[#This Row],[Venue]])</f>
        <v>HOME</v>
      </c>
    </row>
    <row r="7808" spans="1:16" hidden="1" x14ac:dyDescent="0.45">
      <c r="A7808">
        <v>40052938</v>
      </c>
      <c r="B7808" t="s">
        <v>470</v>
      </c>
      <c r="C7808">
        <v>45358</v>
      </c>
      <c r="D7808">
        <v>83607</v>
      </c>
      <c r="E7808">
        <v>20232024</v>
      </c>
      <c r="F7808" t="s">
        <v>372</v>
      </c>
      <c r="G7808" t="s">
        <v>421</v>
      </c>
      <c r="H7808">
        <v>89</v>
      </c>
      <c r="I7808">
        <v>5</v>
      </c>
      <c r="J7808">
        <v>1</v>
      </c>
      <c r="K7808">
        <v>1</v>
      </c>
      <c r="L7808">
        <v>4</v>
      </c>
      <c r="M7808">
        <v>0</v>
      </c>
      <c r="N7808">
        <v>0</v>
      </c>
      <c r="O7808" t="s">
        <v>19</v>
      </c>
      <c r="P7808" t="str">
        <f>UPPER(Table1[[#This Row],[Venue]])</f>
        <v>HOME</v>
      </c>
    </row>
    <row r="7809" spans="1:16" hidden="1" x14ac:dyDescent="0.45">
      <c r="A7809">
        <v>40052938</v>
      </c>
      <c r="B7809" t="s">
        <v>470</v>
      </c>
      <c r="C7809">
        <v>45358</v>
      </c>
      <c r="D7809">
        <v>83607</v>
      </c>
      <c r="E7809">
        <v>20232024</v>
      </c>
      <c r="F7809" t="s">
        <v>372</v>
      </c>
      <c r="G7809" t="s">
        <v>479</v>
      </c>
      <c r="H7809">
        <v>90</v>
      </c>
      <c r="I7809">
        <v>1</v>
      </c>
      <c r="J7809">
        <v>0</v>
      </c>
      <c r="K7809">
        <v>1</v>
      </c>
      <c r="L7809">
        <v>1</v>
      </c>
      <c r="M7809">
        <v>0</v>
      </c>
      <c r="N7809">
        <v>0</v>
      </c>
      <c r="O7809" t="s">
        <v>19</v>
      </c>
      <c r="P7809" t="str">
        <f>UPPER(Table1[[#This Row],[Venue]])</f>
        <v>HOME</v>
      </c>
    </row>
    <row r="7810" spans="1:16" hidden="1" x14ac:dyDescent="0.45">
      <c r="A7810">
        <v>40052938</v>
      </c>
      <c r="B7810" t="s">
        <v>470</v>
      </c>
      <c r="C7810">
        <v>45358</v>
      </c>
      <c r="D7810">
        <v>83607</v>
      </c>
      <c r="E7810">
        <v>20232024</v>
      </c>
      <c r="F7810" t="s">
        <v>372</v>
      </c>
      <c r="G7810" t="s">
        <v>527</v>
      </c>
      <c r="H7810">
        <v>93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 t="s">
        <v>19</v>
      </c>
      <c r="P7810" t="str">
        <f>UPPER(Table1[[#This Row],[Venue]])</f>
        <v>HOME</v>
      </c>
    </row>
    <row r="7811" spans="1:16" hidden="1" x14ac:dyDescent="0.45">
      <c r="A7811">
        <v>40052938</v>
      </c>
      <c r="B7811" t="s">
        <v>470</v>
      </c>
      <c r="C7811">
        <v>45358</v>
      </c>
      <c r="D7811">
        <v>83607</v>
      </c>
      <c r="E7811">
        <v>20232024</v>
      </c>
      <c r="F7811" t="s">
        <v>372</v>
      </c>
      <c r="G7811" t="s">
        <v>130</v>
      </c>
      <c r="H7811">
        <v>1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 t="s">
        <v>40</v>
      </c>
      <c r="P7811" t="str">
        <f>UPPER(Table1[[#This Row],[Venue]])</f>
        <v>AWAY</v>
      </c>
    </row>
    <row r="7812" spans="1:16" hidden="1" x14ac:dyDescent="0.45">
      <c r="A7812">
        <v>40052938</v>
      </c>
      <c r="B7812" t="s">
        <v>470</v>
      </c>
      <c r="C7812">
        <v>45358</v>
      </c>
      <c r="D7812">
        <v>83607</v>
      </c>
      <c r="E7812">
        <v>20232024</v>
      </c>
      <c r="F7812" t="s">
        <v>372</v>
      </c>
      <c r="G7812" t="s">
        <v>502</v>
      </c>
      <c r="H7812">
        <v>7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 t="s">
        <v>40</v>
      </c>
      <c r="P7812" t="str">
        <f>UPPER(Table1[[#This Row],[Venue]])</f>
        <v>AWAY</v>
      </c>
    </row>
    <row r="7813" spans="1:16" hidden="1" x14ac:dyDescent="0.45">
      <c r="A7813">
        <v>40052938</v>
      </c>
      <c r="B7813" t="s">
        <v>470</v>
      </c>
      <c r="C7813">
        <v>45358</v>
      </c>
      <c r="D7813">
        <v>83607</v>
      </c>
      <c r="E7813">
        <v>20232024</v>
      </c>
      <c r="F7813" t="s">
        <v>372</v>
      </c>
      <c r="G7813" t="s">
        <v>199</v>
      </c>
      <c r="H7813">
        <v>10</v>
      </c>
      <c r="I7813">
        <v>2</v>
      </c>
      <c r="J7813">
        <v>1</v>
      </c>
      <c r="K7813">
        <v>1</v>
      </c>
      <c r="L7813">
        <v>1</v>
      </c>
      <c r="M7813">
        <v>0</v>
      </c>
      <c r="N7813">
        <v>0</v>
      </c>
      <c r="O7813" t="s">
        <v>40</v>
      </c>
      <c r="P7813" t="str">
        <f>UPPER(Table1[[#This Row],[Venue]])</f>
        <v>AWAY</v>
      </c>
    </row>
    <row r="7814" spans="1:16" hidden="1" x14ac:dyDescent="0.45">
      <c r="A7814">
        <v>40052938</v>
      </c>
      <c r="B7814" t="s">
        <v>470</v>
      </c>
      <c r="C7814">
        <v>45358</v>
      </c>
      <c r="D7814">
        <v>83607</v>
      </c>
      <c r="E7814">
        <v>20232024</v>
      </c>
      <c r="F7814" t="s">
        <v>372</v>
      </c>
      <c r="G7814" t="s">
        <v>535</v>
      </c>
      <c r="H7814">
        <v>14</v>
      </c>
      <c r="I7814">
        <v>0</v>
      </c>
      <c r="J7814">
        <v>0</v>
      </c>
      <c r="K7814">
        <v>1</v>
      </c>
      <c r="L7814">
        <v>0</v>
      </c>
      <c r="M7814">
        <v>0</v>
      </c>
      <c r="N7814">
        <v>0</v>
      </c>
      <c r="O7814" t="s">
        <v>40</v>
      </c>
      <c r="P7814" t="str">
        <f>UPPER(Table1[[#This Row],[Venue]])</f>
        <v>AWAY</v>
      </c>
    </row>
    <row r="7815" spans="1:16" hidden="1" x14ac:dyDescent="0.45">
      <c r="A7815">
        <v>40052938</v>
      </c>
      <c r="B7815" t="s">
        <v>470</v>
      </c>
      <c r="C7815">
        <v>45358</v>
      </c>
      <c r="D7815">
        <v>83607</v>
      </c>
      <c r="E7815">
        <v>20232024</v>
      </c>
      <c r="F7815" t="s">
        <v>372</v>
      </c>
      <c r="G7815" t="s">
        <v>197</v>
      </c>
      <c r="H7815">
        <v>15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 t="s">
        <v>40</v>
      </c>
      <c r="P7815" t="str">
        <f>UPPER(Table1[[#This Row],[Venue]])</f>
        <v>AWAY</v>
      </c>
    </row>
    <row r="7816" spans="1:16" hidden="1" x14ac:dyDescent="0.45">
      <c r="A7816">
        <v>40052938</v>
      </c>
      <c r="B7816" t="s">
        <v>470</v>
      </c>
      <c r="C7816">
        <v>45358</v>
      </c>
      <c r="D7816">
        <v>83607</v>
      </c>
      <c r="E7816">
        <v>20232024</v>
      </c>
      <c r="F7816" t="s">
        <v>372</v>
      </c>
      <c r="G7816" t="s">
        <v>482</v>
      </c>
      <c r="H7816">
        <v>17</v>
      </c>
      <c r="I7816">
        <v>2</v>
      </c>
      <c r="J7816">
        <v>1</v>
      </c>
      <c r="K7816">
        <v>1</v>
      </c>
      <c r="L7816">
        <v>1</v>
      </c>
      <c r="M7816">
        <v>0</v>
      </c>
      <c r="N7816">
        <v>0</v>
      </c>
      <c r="O7816" t="s">
        <v>40</v>
      </c>
      <c r="P7816" t="str">
        <f>UPPER(Table1[[#This Row],[Venue]])</f>
        <v>AWAY</v>
      </c>
    </row>
    <row r="7817" spans="1:16" hidden="1" x14ac:dyDescent="0.45">
      <c r="A7817">
        <v>40052938</v>
      </c>
      <c r="B7817" t="s">
        <v>470</v>
      </c>
      <c r="C7817">
        <v>45358</v>
      </c>
      <c r="D7817">
        <v>83607</v>
      </c>
      <c r="E7817">
        <v>20232024</v>
      </c>
      <c r="F7817" t="s">
        <v>372</v>
      </c>
      <c r="G7817" t="s">
        <v>534</v>
      </c>
      <c r="H7817">
        <v>19</v>
      </c>
      <c r="I7817">
        <v>0</v>
      </c>
      <c r="J7817">
        <v>0</v>
      </c>
      <c r="K7817">
        <v>1</v>
      </c>
      <c r="L7817">
        <v>0</v>
      </c>
      <c r="M7817">
        <v>0</v>
      </c>
      <c r="N7817">
        <v>0</v>
      </c>
      <c r="O7817" t="s">
        <v>40</v>
      </c>
      <c r="P7817" t="str">
        <f>UPPER(Table1[[#This Row],[Venue]])</f>
        <v>AWAY</v>
      </c>
    </row>
    <row r="7818" spans="1:16" hidden="1" x14ac:dyDescent="0.45">
      <c r="A7818">
        <v>40052938</v>
      </c>
      <c r="B7818" t="s">
        <v>470</v>
      </c>
      <c r="C7818">
        <v>45358</v>
      </c>
      <c r="D7818">
        <v>83607</v>
      </c>
      <c r="E7818">
        <v>20232024</v>
      </c>
      <c r="F7818" t="s">
        <v>372</v>
      </c>
      <c r="G7818" t="s">
        <v>287</v>
      </c>
      <c r="H7818">
        <v>22</v>
      </c>
      <c r="I7818">
        <v>2</v>
      </c>
      <c r="J7818">
        <v>0</v>
      </c>
      <c r="K7818">
        <v>1</v>
      </c>
      <c r="L7818">
        <v>2</v>
      </c>
      <c r="M7818">
        <v>0</v>
      </c>
      <c r="N7818">
        <v>0</v>
      </c>
      <c r="O7818" t="s">
        <v>40</v>
      </c>
      <c r="P7818" t="str">
        <f>UPPER(Table1[[#This Row],[Venue]])</f>
        <v>AWAY</v>
      </c>
    </row>
    <row r="7819" spans="1:16" hidden="1" x14ac:dyDescent="0.45">
      <c r="A7819">
        <v>40052938</v>
      </c>
      <c r="B7819" t="s">
        <v>470</v>
      </c>
      <c r="C7819">
        <v>45358</v>
      </c>
      <c r="D7819">
        <v>83607</v>
      </c>
      <c r="E7819">
        <v>20232024</v>
      </c>
      <c r="F7819" t="s">
        <v>372</v>
      </c>
      <c r="G7819" t="s">
        <v>436</v>
      </c>
      <c r="H7819">
        <v>23</v>
      </c>
      <c r="I7819">
        <v>1</v>
      </c>
      <c r="J7819">
        <v>0</v>
      </c>
      <c r="K7819">
        <v>1</v>
      </c>
      <c r="L7819">
        <v>1</v>
      </c>
      <c r="M7819">
        <v>0</v>
      </c>
      <c r="N7819">
        <v>0</v>
      </c>
      <c r="O7819" t="s">
        <v>40</v>
      </c>
      <c r="P7819" t="str">
        <f>UPPER(Table1[[#This Row],[Venue]])</f>
        <v>AWAY</v>
      </c>
    </row>
    <row r="7820" spans="1:16" hidden="1" x14ac:dyDescent="0.45">
      <c r="A7820">
        <v>40052938</v>
      </c>
      <c r="B7820" t="s">
        <v>470</v>
      </c>
      <c r="C7820">
        <v>45358</v>
      </c>
      <c r="D7820">
        <v>83607</v>
      </c>
      <c r="E7820">
        <v>20232024</v>
      </c>
      <c r="F7820" t="s">
        <v>372</v>
      </c>
      <c r="G7820" t="s">
        <v>582</v>
      </c>
      <c r="H7820">
        <v>26</v>
      </c>
      <c r="I7820">
        <v>0</v>
      </c>
      <c r="J7820">
        <v>0</v>
      </c>
      <c r="K7820">
        <v>1</v>
      </c>
      <c r="L7820">
        <v>0</v>
      </c>
      <c r="M7820">
        <v>0</v>
      </c>
      <c r="N7820">
        <v>0</v>
      </c>
      <c r="O7820" t="s">
        <v>40</v>
      </c>
      <c r="P7820" t="str">
        <f>UPPER(Table1[[#This Row],[Venue]])</f>
        <v>AWAY</v>
      </c>
    </row>
    <row r="7821" spans="1:16" hidden="1" x14ac:dyDescent="0.45">
      <c r="A7821">
        <v>40052938</v>
      </c>
      <c r="B7821" t="s">
        <v>470</v>
      </c>
      <c r="C7821">
        <v>45358</v>
      </c>
      <c r="D7821">
        <v>83607</v>
      </c>
      <c r="E7821">
        <v>20232024</v>
      </c>
      <c r="F7821" t="s">
        <v>372</v>
      </c>
      <c r="G7821" t="s">
        <v>481</v>
      </c>
      <c r="H7821">
        <v>27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 t="s">
        <v>40</v>
      </c>
      <c r="P7821" t="str">
        <f>UPPER(Table1[[#This Row],[Venue]])</f>
        <v>AWAY</v>
      </c>
    </row>
    <row r="7822" spans="1:16" hidden="1" x14ac:dyDescent="0.45">
      <c r="A7822">
        <v>40052938</v>
      </c>
      <c r="B7822" t="s">
        <v>470</v>
      </c>
      <c r="C7822">
        <v>45358</v>
      </c>
      <c r="D7822">
        <v>83607</v>
      </c>
      <c r="E7822">
        <v>20232024</v>
      </c>
      <c r="F7822" t="s">
        <v>372</v>
      </c>
      <c r="G7822" t="s">
        <v>205</v>
      </c>
      <c r="H7822">
        <v>63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 t="s">
        <v>40</v>
      </c>
      <c r="P7822" t="str">
        <f>UPPER(Table1[[#This Row],[Venue]])</f>
        <v>AWAY</v>
      </c>
    </row>
    <row r="7823" spans="1:16" hidden="1" x14ac:dyDescent="0.45">
      <c r="A7823">
        <v>40052938</v>
      </c>
      <c r="B7823" t="s">
        <v>470</v>
      </c>
      <c r="C7823">
        <v>45358</v>
      </c>
      <c r="D7823">
        <v>83607</v>
      </c>
      <c r="E7823">
        <v>20232024</v>
      </c>
      <c r="F7823" t="s">
        <v>372</v>
      </c>
      <c r="G7823" t="s">
        <v>207</v>
      </c>
      <c r="H7823">
        <v>71</v>
      </c>
      <c r="I7823">
        <v>6</v>
      </c>
      <c r="J7823">
        <v>2</v>
      </c>
      <c r="K7823">
        <v>1</v>
      </c>
      <c r="L7823">
        <v>4</v>
      </c>
      <c r="M7823">
        <v>0</v>
      </c>
      <c r="N7823">
        <v>0</v>
      </c>
      <c r="O7823" t="s">
        <v>40</v>
      </c>
      <c r="P7823" t="str">
        <f>UPPER(Table1[[#This Row],[Venue]])</f>
        <v>AWAY</v>
      </c>
    </row>
    <row r="7824" spans="1:16" hidden="1" x14ac:dyDescent="0.45">
      <c r="A7824">
        <v>40052938</v>
      </c>
      <c r="B7824" t="s">
        <v>470</v>
      </c>
      <c r="C7824">
        <v>45358</v>
      </c>
      <c r="D7824">
        <v>83607</v>
      </c>
      <c r="E7824">
        <v>20232024</v>
      </c>
      <c r="F7824" t="s">
        <v>372</v>
      </c>
      <c r="G7824" t="s">
        <v>156</v>
      </c>
      <c r="H7824">
        <v>77</v>
      </c>
      <c r="I7824">
        <v>0</v>
      </c>
      <c r="J7824">
        <v>0</v>
      </c>
      <c r="K7824">
        <v>1</v>
      </c>
      <c r="L7824">
        <v>0</v>
      </c>
      <c r="M7824">
        <v>0</v>
      </c>
      <c r="N7824">
        <v>2</v>
      </c>
      <c r="O7824" t="s">
        <v>40</v>
      </c>
      <c r="P7824" t="str">
        <f>UPPER(Table1[[#This Row],[Venue]])</f>
        <v>AWAY</v>
      </c>
    </row>
    <row r="7825" spans="1:16" hidden="1" x14ac:dyDescent="0.45">
      <c r="A7825">
        <v>40052938</v>
      </c>
      <c r="B7825" t="s">
        <v>470</v>
      </c>
      <c r="C7825">
        <v>45358</v>
      </c>
      <c r="D7825">
        <v>83607</v>
      </c>
      <c r="E7825">
        <v>20232024</v>
      </c>
      <c r="F7825" t="s">
        <v>372</v>
      </c>
      <c r="G7825" t="s">
        <v>198</v>
      </c>
      <c r="H7825">
        <v>86</v>
      </c>
      <c r="I7825">
        <v>3</v>
      </c>
      <c r="J7825">
        <v>2</v>
      </c>
      <c r="K7825">
        <v>1</v>
      </c>
      <c r="L7825">
        <v>1</v>
      </c>
      <c r="M7825">
        <v>0</v>
      </c>
      <c r="N7825">
        <v>0</v>
      </c>
      <c r="O7825" t="s">
        <v>40</v>
      </c>
      <c r="P7825" t="str">
        <f>UPPER(Table1[[#This Row],[Venue]])</f>
        <v>AWAY</v>
      </c>
    </row>
    <row r="7826" spans="1:16" hidden="1" x14ac:dyDescent="0.45">
      <c r="A7826">
        <v>40052938</v>
      </c>
      <c r="B7826" t="s">
        <v>470</v>
      </c>
      <c r="C7826">
        <v>45358</v>
      </c>
      <c r="D7826">
        <v>83607</v>
      </c>
      <c r="E7826">
        <v>20232024</v>
      </c>
      <c r="F7826" t="s">
        <v>372</v>
      </c>
      <c r="G7826" t="s">
        <v>211</v>
      </c>
      <c r="H7826">
        <v>92</v>
      </c>
      <c r="I7826">
        <v>4</v>
      </c>
      <c r="J7826">
        <v>3</v>
      </c>
      <c r="K7826">
        <v>1</v>
      </c>
      <c r="L7826">
        <v>1</v>
      </c>
      <c r="M7826">
        <v>0</v>
      </c>
      <c r="N7826">
        <v>2</v>
      </c>
      <c r="O7826" t="s">
        <v>40</v>
      </c>
      <c r="P7826" t="str">
        <f>UPPER(Table1[[#This Row],[Venue]])</f>
        <v>AWAY</v>
      </c>
    </row>
    <row r="7827" spans="1:16" hidden="1" x14ac:dyDescent="0.45">
      <c r="A7827">
        <v>40052938</v>
      </c>
      <c r="B7827" t="s">
        <v>470</v>
      </c>
      <c r="C7827">
        <v>45358</v>
      </c>
      <c r="D7827">
        <v>83607</v>
      </c>
      <c r="E7827">
        <v>20232024</v>
      </c>
      <c r="F7827" t="s">
        <v>372</v>
      </c>
      <c r="G7827" t="s">
        <v>211</v>
      </c>
      <c r="H7827">
        <v>92</v>
      </c>
      <c r="I7827">
        <v>1</v>
      </c>
      <c r="J7827">
        <v>1</v>
      </c>
      <c r="K7827">
        <v>1</v>
      </c>
      <c r="L7827">
        <v>0</v>
      </c>
      <c r="M7827">
        <v>0</v>
      </c>
      <c r="N7827">
        <v>0</v>
      </c>
      <c r="O7827" t="s">
        <v>40</v>
      </c>
      <c r="P7827" t="str">
        <f>UPPER(Table1[[#This Row],[Venue]])</f>
        <v>AWAY</v>
      </c>
    </row>
    <row r="7828" spans="1:16" hidden="1" x14ac:dyDescent="0.45">
      <c r="A7828">
        <v>40052938</v>
      </c>
      <c r="B7828" t="s">
        <v>470</v>
      </c>
      <c r="C7828">
        <v>45358</v>
      </c>
      <c r="D7828">
        <v>83607</v>
      </c>
      <c r="E7828">
        <v>20232024</v>
      </c>
      <c r="F7828" t="s">
        <v>372</v>
      </c>
      <c r="G7828" t="s">
        <v>211</v>
      </c>
      <c r="H7828">
        <v>92</v>
      </c>
      <c r="I7828">
        <v>0</v>
      </c>
      <c r="J7828">
        <v>0</v>
      </c>
      <c r="K7828">
        <v>1</v>
      </c>
      <c r="L7828">
        <v>0</v>
      </c>
      <c r="M7828">
        <v>0</v>
      </c>
      <c r="N7828">
        <v>0</v>
      </c>
      <c r="O7828" t="s">
        <v>40</v>
      </c>
      <c r="P7828" t="str">
        <f>UPPER(Table1[[#This Row],[Venue]])</f>
        <v>AWAY</v>
      </c>
    </row>
    <row r="7829" spans="1:16" hidden="1" x14ac:dyDescent="0.45">
      <c r="A7829">
        <v>40052970</v>
      </c>
      <c r="B7829" t="s">
        <v>605</v>
      </c>
      <c r="C7829">
        <v>45361</v>
      </c>
      <c r="D7829">
        <v>83639</v>
      </c>
      <c r="E7829">
        <v>20232024</v>
      </c>
      <c r="F7829" t="s">
        <v>418</v>
      </c>
      <c r="G7829" t="s">
        <v>240</v>
      </c>
      <c r="H7829">
        <v>3</v>
      </c>
      <c r="I7829">
        <v>1</v>
      </c>
      <c r="J7829">
        <v>0</v>
      </c>
      <c r="K7829">
        <v>1</v>
      </c>
      <c r="L7829">
        <v>1</v>
      </c>
      <c r="M7829">
        <v>0</v>
      </c>
      <c r="N7829">
        <v>0</v>
      </c>
      <c r="O7829" t="s">
        <v>19</v>
      </c>
      <c r="P7829" t="str">
        <f>UPPER(Table1[[#This Row],[Venue]])</f>
        <v>HOME</v>
      </c>
    </row>
    <row r="7830" spans="1:16" hidden="1" x14ac:dyDescent="0.45">
      <c r="A7830">
        <v>40052970</v>
      </c>
      <c r="B7830" t="s">
        <v>605</v>
      </c>
      <c r="C7830">
        <v>45361</v>
      </c>
      <c r="D7830">
        <v>83639</v>
      </c>
      <c r="E7830">
        <v>20232024</v>
      </c>
      <c r="F7830" t="s">
        <v>418</v>
      </c>
      <c r="G7830" t="s">
        <v>241</v>
      </c>
      <c r="H7830">
        <v>4</v>
      </c>
      <c r="I7830">
        <v>0</v>
      </c>
      <c r="J7830">
        <v>0</v>
      </c>
      <c r="K7830">
        <v>1</v>
      </c>
      <c r="L7830">
        <v>0</v>
      </c>
      <c r="M7830">
        <v>0</v>
      </c>
      <c r="N7830">
        <v>0</v>
      </c>
      <c r="O7830" t="s">
        <v>19</v>
      </c>
      <c r="P7830" t="str">
        <f>UPPER(Table1[[#This Row],[Venue]])</f>
        <v>HOME</v>
      </c>
    </row>
    <row r="7831" spans="1:16" hidden="1" x14ac:dyDescent="0.45">
      <c r="A7831">
        <v>40052970</v>
      </c>
      <c r="B7831" t="s">
        <v>605</v>
      </c>
      <c r="C7831">
        <v>45361</v>
      </c>
      <c r="D7831">
        <v>83639</v>
      </c>
      <c r="E7831">
        <v>20232024</v>
      </c>
      <c r="F7831" t="s">
        <v>418</v>
      </c>
      <c r="G7831" t="s">
        <v>398</v>
      </c>
      <c r="H7831">
        <v>5</v>
      </c>
      <c r="I7831">
        <v>0</v>
      </c>
      <c r="J7831">
        <v>0</v>
      </c>
      <c r="K7831">
        <v>1</v>
      </c>
      <c r="L7831">
        <v>0</v>
      </c>
      <c r="M7831">
        <v>0</v>
      </c>
      <c r="N7831">
        <v>0</v>
      </c>
      <c r="O7831" t="s">
        <v>19</v>
      </c>
      <c r="P7831" t="str">
        <f>UPPER(Table1[[#This Row],[Venue]])</f>
        <v>HOME</v>
      </c>
    </row>
    <row r="7832" spans="1:16" hidden="1" x14ac:dyDescent="0.45">
      <c r="A7832">
        <v>40052970</v>
      </c>
      <c r="B7832" t="s">
        <v>605</v>
      </c>
      <c r="C7832">
        <v>45361</v>
      </c>
      <c r="D7832">
        <v>83639</v>
      </c>
      <c r="E7832">
        <v>20232024</v>
      </c>
      <c r="F7832" t="s">
        <v>418</v>
      </c>
      <c r="G7832" t="s">
        <v>253</v>
      </c>
      <c r="H7832">
        <v>6</v>
      </c>
      <c r="I7832">
        <v>1</v>
      </c>
      <c r="J7832">
        <v>1</v>
      </c>
      <c r="K7832">
        <v>1</v>
      </c>
      <c r="L7832">
        <v>0</v>
      </c>
      <c r="M7832">
        <v>0</v>
      </c>
      <c r="N7832">
        <v>0</v>
      </c>
      <c r="O7832" t="s">
        <v>19</v>
      </c>
      <c r="P7832" t="str">
        <f>UPPER(Table1[[#This Row],[Venue]])</f>
        <v>HOME</v>
      </c>
    </row>
    <row r="7833" spans="1:16" hidden="1" x14ac:dyDescent="0.45">
      <c r="A7833">
        <v>40052970</v>
      </c>
      <c r="B7833" t="s">
        <v>605</v>
      </c>
      <c r="C7833">
        <v>45361</v>
      </c>
      <c r="D7833">
        <v>83639</v>
      </c>
      <c r="E7833">
        <v>20232024</v>
      </c>
      <c r="F7833" t="s">
        <v>418</v>
      </c>
      <c r="G7833" t="s">
        <v>59</v>
      </c>
      <c r="H7833">
        <v>9</v>
      </c>
      <c r="I7833">
        <v>1</v>
      </c>
      <c r="J7833">
        <v>0</v>
      </c>
      <c r="K7833">
        <v>1</v>
      </c>
      <c r="L7833">
        <v>1</v>
      </c>
      <c r="M7833">
        <v>0</v>
      </c>
      <c r="N7833">
        <v>0</v>
      </c>
      <c r="O7833" t="s">
        <v>19</v>
      </c>
      <c r="P7833" t="str">
        <f>UPPER(Table1[[#This Row],[Venue]])</f>
        <v>HOME</v>
      </c>
    </row>
    <row r="7834" spans="1:16" hidden="1" x14ac:dyDescent="0.45">
      <c r="A7834">
        <v>40052970</v>
      </c>
      <c r="B7834" t="s">
        <v>605</v>
      </c>
      <c r="C7834">
        <v>45361</v>
      </c>
      <c r="D7834">
        <v>83639</v>
      </c>
      <c r="E7834">
        <v>20232024</v>
      </c>
      <c r="F7834" t="s">
        <v>418</v>
      </c>
      <c r="G7834" t="s">
        <v>245</v>
      </c>
      <c r="H7834">
        <v>10</v>
      </c>
      <c r="I7834">
        <v>1</v>
      </c>
      <c r="J7834">
        <v>0</v>
      </c>
      <c r="K7834">
        <v>1</v>
      </c>
      <c r="L7834">
        <v>1</v>
      </c>
      <c r="M7834">
        <v>0</v>
      </c>
      <c r="N7834">
        <v>0</v>
      </c>
      <c r="O7834" t="s">
        <v>19</v>
      </c>
      <c r="P7834" t="str">
        <f>UPPER(Table1[[#This Row],[Venue]])</f>
        <v>HOME</v>
      </c>
    </row>
    <row r="7835" spans="1:16" hidden="1" x14ac:dyDescent="0.45">
      <c r="A7835">
        <v>40052970</v>
      </c>
      <c r="B7835" t="s">
        <v>605</v>
      </c>
      <c r="C7835">
        <v>45361</v>
      </c>
      <c r="D7835">
        <v>83639</v>
      </c>
      <c r="E7835">
        <v>20232024</v>
      </c>
      <c r="F7835" t="s">
        <v>418</v>
      </c>
      <c r="G7835" t="s">
        <v>244</v>
      </c>
      <c r="H7835">
        <v>11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0</v>
      </c>
      <c r="O7835" t="s">
        <v>19</v>
      </c>
      <c r="P7835" t="str">
        <f>UPPER(Table1[[#This Row],[Venue]])</f>
        <v>HOME</v>
      </c>
    </row>
    <row r="7836" spans="1:16" hidden="1" x14ac:dyDescent="0.45">
      <c r="A7836">
        <v>40052970</v>
      </c>
      <c r="B7836" t="s">
        <v>605</v>
      </c>
      <c r="C7836">
        <v>45361</v>
      </c>
      <c r="D7836">
        <v>83639</v>
      </c>
      <c r="E7836">
        <v>20232024</v>
      </c>
      <c r="F7836" t="s">
        <v>418</v>
      </c>
      <c r="G7836" t="s">
        <v>243</v>
      </c>
      <c r="H7836">
        <v>17</v>
      </c>
      <c r="I7836">
        <v>1</v>
      </c>
      <c r="J7836">
        <v>0</v>
      </c>
      <c r="K7836">
        <v>1</v>
      </c>
      <c r="L7836">
        <v>1</v>
      </c>
      <c r="M7836">
        <v>0</v>
      </c>
      <c r="N7836">
        <v>0</v>
      </c>
      <c r="O7836" t="s">
        <v>19</v>
      </c>
      <c r="P7836" t="str">
        <f>UPPER(Table1[[#This Row],[Venue]])</f>
        <v>HOME</v>
      </c>
    </row>
    <row r="7837" spans="1:16" hidden="1" x14ac:dyDescent="0.45">
      <c r="A7837">
        <v>40052970</v>
      </c>
      <c r="B7837" t="s">
        <v>605</v>
      </c>
      <c r="C7837">
        <v>45361</v>
      </c>
      <c r="D7837">
        <v>83639</v>
      </c>
      <c r="E7837">
        <v>20232024</v>
      </c>
      <c r="F7837" t="s">
        <v>418</v>
      </c>
      <c r="G7837" t="s">
        <v>236</v>
      </c>
      <c r="H7837">
        <v>21</v>
      </c>
      <c r="I7837">
        <v>0</v>
      </c>
      <c r="J7837">
        <v>0</v>
      </c>
      <c r="K7837">
        <v>1</v>
      </c>
      <c r="L7837">
        <v>0</v>
      </c>
      <c r="M7837">
        <v>0</v>
      </c>
      <c r="N7837">
        <v>0</v>
      </c>
      <c r="O7837" t="s">
        <v>19</v>
      </c>
      <c r="P7837" t="str">
        <f>UPPER(Table1[[#This Row],[Venue]])</f>
        <v>HOME</v>
      </c>
    </row>
    <row r="7838" spans="1:16" hidden="1" x14ac:dyDescent="0.45">
      <c r="A7838">
        <v>40052970</v>
      </c>
      <c r="B7838" t="s">
        <v>605</v>
      </c>
      <c r="C7838">
        <v>45361</v>
      </c>
      <c r="D7838">
        <v>83639</v>
      </c>
      <c r="E7838">
        <v>20232024</v>
      </c>
      <c r="F7838" t="s">
        <v>418</v>
      </c>
      <c r="G7838" t="s">
        <v>247</v>
      </c>
      <c r="H7838">
        <v>27</v>
      </c>
      <c r="I7838">
        <v>2</v>
      </c>
      <c r="J7838">
        <v>1</v>
      </c>
      <c r="K7838">
        <v>1</v>
      </c>
      <c r="L7838">
        <v>1</v>
      </c>
      <c r="M7838">
        <v>0</v>
      </c>
      <c r="N7838">
        <v>0</v>
      </c>
      <c r="O7838" t="s">
        <v>19</v>
      </c>
      <c r="P7838" t="str">
        <f>UPPER(Table1[[#This Row],[Venue]])</f>
        <v>HOME</v>
      </c>
    </row>
    <row r="7839" spans="1:16" hidden="1" x14ac:dyDescent="0.45">
      <c r="A7839">
        <v>40052970</v>
      </c>
      <c r="B7839" t="s">
        <v>605</v>
      </c>
      <c r="C7839">
        <v>45361</v>
      </c>
      <c r="D7839">
        <v>83639</v>
      </c>
      <c r="E7839">
        <v>20232024</v>
      </c>
      <c r="F7839" t="s">
        <v>418</v>
      </c>
      <c r="G7839" t="s">
        <v>248</v>
      </c>
      <c r="H7839">
        <v>31</v>
      </c>
      <c r="I7839">
        <v>1</v>
      </c>
      <c r="J7839">
        <v>1</v>
      </c>
      <c r="K7839">
        <v>1</v>
      </c>
      <c r="L7839">
        <v>0</v>
      </c>
      <c r="M7839">
        <v>0</v>
      </c>
      <c r="N7839">
        <v>0</v>
      </c>
      <c r="O7839" t="s">
        <v>19</v>
      </c>
      <c r="P7839" t="str">
        <f>UPPER(Table1[[#This Row],[Venue]])</f>
        <v>HOME</v>
      </c>
    </row>
    <row r="7840" spans="1:16" hidden="1" x14ac:dyDescent="0.45">
      <c r="A7840">
        <v>40052970</v>
      </c>
      <c r="B7840" t="s">
        <v>605</v>
      </c>
      <c r="C7840">
        <v>45361</v>
      </c>
      <c r="D7840">
        <v>83639</v>
      </c>
      <c r="E7840">
        <v>20232024</v>
      </c>
      <c r="F7840" t="s">
        <v>418</v>
      </c>
      <c r="G7840" t="s">
        <v>250</v>
      </c>
      <c r="H7840">
        <v>42</v>
      </c>
      <c r="I7840">
        <v>0</v>
      </c>
      <c r="J7840">
        <v>0</v>
      </c>
      <c r="K7840">
        <v>1</v>
      </c>
      <c r="L7840">
        <v>0</v>
      </c>
      <c r="M7840">
        <v>0</v>
      </c>
      <c r="N7840">
        <v>0</v>
      </c>
      <c r="O7840" t="s">
        <v>19</v>
      </c>
      <c r="P7840" t="str">
        <f>UPPER(Table1[[#This Row],[Venue]])</f>
        <v>HOME</v>
      </c>
    </row>
    <row r="7841" spans="1:16" hidden="1" x14ac:dyDescent="0.45">
      <c r="A7841">
        <v>40052970</v>
      </c>
      <c r="B7841" t="s">
        <v>605</v>
      </c>
      <c r="C7841">
        <v>45361</v>
      </c>
      <c r="D7841">
        <v>83639</v>
      </c>
      <c r="E7841">
        <v>20232024</v>
      </c>
      <c r="F7841" t="s">
        <v>418</v>
      </c>
      <c r="G7841" t="s">
        <v>252</v>
      </c>
      <c r="H7841">
        <v>68</v>
      </c>
      <c r="I7841">
        <v>3</v>
      </c>
      <c r="J7841">
        <v>2</v>
      </c>
      <c r="K7841">
        <v>1</v>
      </c>
      <c r="L7841">
        <v>1</v>
      </c>
      <c r="M7841">
        <v>0</v>
      </c>
      <c r="N7841">
        <v>0</v>
      </c>
      <c r="O7841" t="s">
        <v>19</v>
      </c>
      <c r="P7841" t="str">
        <f>UPPER(Table1[[#This Row],[Venue]])</f>
        <v>HOME</v>
      </c>
    </row>
    <row r="7842" spans="1:16" hidden="1" x14ac:dyDescent="0.45">
      <c r="A7842">
        <v>40052970</v>
      </c>
      <c r="B7842" t="s">
        <v>605</v>
      </c>
      <c r="C7842">
        <v>45361</v>
      </c>
      <c r="D7842">
        <v>83639</v>
      </c>
      <c r="E7842">
        <v>20232024</v>
      </c>
      <c r="F7842" t="s">
        <v>418</v>
      </c>
      <c r="G7842" t="s">
        <v>256</v>
      </c>
      <c r="H7842">
        <v>97</v>
      </c>
      <c r="I7842">
        <v>0</v>
      </c>
      <c r="J7842">
        <v>0</v>
      </c>
      <c r="K7842">
        <v>1</v>
      </c>
      <c r="L7842">
        <v>0</v>
      </c>
      <c r="M7842">
        <v>0</v>
      </c>
      <c r="N7842">
        <v>0</v>
      </c>
      <c r="O7842" t="s">
        <v>19</v>
      </c>
      <c r="P7842" t="str">
        <f>UPPER(Table1[[#This Row],[Venue]])</f>
        <v>HOME</v>
      </c>
    </row>
    <row r="7843" spans="1:16" hidden="1" x14ac:dyDescent="0.45">
      <c r="A7843">
        <v>40052970</v>
      </c>
      <c r="B7843" t="s">
        <v>605</v>
      </c>
      <c r="C7843">
        <v>45361</v>
      </c>
      <c r="D7843">
        <v>83639</v>
      </c>
      <c r="E7843">
        <v>20232024</v>
      </c>
      <c r="F7843" t="s">
        <v>418</v>
      </c>
      <c r="G7843" t="s">
        <v>69</v>
      </c>
      <c r="H7843">
        <v>99</v>
      </c>
      <c r="I7843">
        <v>1</v>
      </c>
      <c r="J7843">
        <v>1</v>
      </c>
      <c r="K7843">
        <v>1</v>
      </c>
      <c r="L7843">
        <v>0</v>
      </c>
      <c r="M7843">
        <v>0</v>
      </c>
      <c r="N7843">
        <v>0</v>
      </c>
      <c r="O7843" t="s">
        <v>19</v>
      </c>
      <c r="P7843" t="str">
        <f>UPPER(Table1[[#This Row],[Venue]])</f>
        <v>HOME</v>
      </c>
    </row>
    <row r="7844" spans="1:16" hidden="1" x14ac:dyDescent="0.45">
      <c r="A7844">
        <v>40052970</v>
      </c>
      <c r="B7844" t="s">
        <v>605</v>
      </c>
      <c r="C7844">
        <v>45361</v>
      </c>
      <c r="D7844">
        <v>83639</v>
      </c>
      <c r="E7844">
        <v>20232024</v>
      </c>
      <c r="F7844" t="s">
        <v>418</v>
      </c>
      <c r="G7844" t="s">
        <v>132</v>
      </c>
      <c r="H7844">
        <v>4</v>
      </c>
      <c r="I7844">
        <v>2</v>
      </c>
      <c r="J7844">
        <v>0</v>
      </c>
      <c r="K7844">
        <v>1</v>
      </c>
      <c r="L7844">
        <v>2</v>
      </c>
      <c r="M7844">
        <v>0</v>
      </c>
      <c r="N7844">
        <v>0</v>
      </c>
      <c r="O7844" t="s">
        <v>40</v>
      </c>
      <c r="P7844" t="str">
        <f>UPPER(Table1[[#This Row],[Venue]])</f>
        <v>AWAY</v>
      </c>
    </row>
    <row r="7845" spans="1:16" hidden="1" x14ac:dyDescent="0.45">
      <c r="A7845">
        <v>40052970</v>
      </c>
      <c r="B7845" t="s">
        <v>605</v>
      </c>
      <c r="C7845">
        <v>45361</v>
      </c>
      <c r="D7845">
        <v>83639</v>
      </c>
      <c r="E7845">
        <v>20232024</v>
      </c>
      <c r="F7845" t="s">
        <v>418</v>
      </c>
      <c r="G7845" t="s">
        <v>133</v>
      </c>
      <c r="H7845">
        <v>5</v>
      </c>
      <c r="I7845">
        <v>0</v>
      </c>
      <c r="J7845">
        <v>0</v>
      </c>
      <c r="K7845">
        <v>1</v>
      </c>
      <c r="L7845">
        <v>0</v>
      </c>
      <c r="M7845">
        <v>0</v>
      </c>
      <c r="N7845">
        <v>0</v>
      </c>
      <c r="O7845" t="s">
        <v>40</v>
      </c>
      <c r="P7845" t="str">
        <f>UPPER(Table1[[#This Row],[Venue]])</f>
        <v>AWAY</v>
      </c>
    </row>
    <row r="7846" spans="1:16" hidden="1" x14ac:dyDescent="0.45">
      <c r="A7846">
        <v>40052970</v>
      </c>
      <c r="B7846" t="s">
        <v>605</v>
      </c>
      <c r="C7846">
        <v>45361</v>
      </c>
      <c r="D7846">
        <v>83639</v>
      </c>
      <c r="E7846">
        <v>20232024</v>
      </c>
      <c r="F7846" t="s">
        <v>418</v>
      </c>
      <c r="G7846" t="s">
        <v>171</v>
      </c>
      <c r="H7846">
        <v>8</v>
      </c>
      <c r="I7846">
        <v>0</v>
      </c>
      <c r="J7846">
        <v>0</v>
      </c>
      <c r="K7846">
        <v>1</v>
      </c>
      <c r="L7846">
        <v>0</v>
      </c>
      <c r="M7846">
        <v>0</v>
      </c>
      <c r="N7846">
        <v>0</v>
      </c>
      <c r="O7846" t="s">
        <v>40</v>
      </c>
      <c r="P7846" t="str">
        <f>UPPER(Table1[[#This Row],[Venue]])</f>
        <v>AWAY</v>
      </c>
    </row>
    <row r="7847" spans="1:16" hidden="1" x14ac:dyDescent="0.45">
      <c r="A7847">
        <v>40052970</v>
      </c>
      <c r="B7847" t="s">
        <v>605</v>
      </c>
      <c r="C7847">
        <v>45361</v>
      </c>
      <c r="D7847">
        <v>83639</v>
      </c>
      <c r="E7847">
        <v>20232024</v>
      </c>
      <c r="F7847" t="s">
        <v>418</v>
      </c>
      <c r="G7847" t="s">
        <v>264</v>
      </c>
      <c r="H7847">
        <v>10</v>
      </c>
      <c r="I7847">
        <v>2</v>
      </c>
      <c r="J7847">
        <v>1</v>
      </c>
      <c r="K7847">
        <v>1</v>
      </c>
      <c r="L7847">
        <v>1</v>
      </c>
      <c r="M7847">
        <v>0</v>
      </c>
      <c r="N7847">
        <v>0</v>
      </c>
      <c r="O7847" t="s">
        <v>40</v>
      </c>
      <c r="P7847" t="str">
        <f>UPPER(Table1[[#This Row],[Venue]])</f>
        <v>AWAY</v>
      </c>
    </row>
    <row r="7848" spans="1:16" hidden="1" x14ac:dyDescent="0.45">
      <c r="A7848">
        <v>40052970</v>
      </c>
      <c r="B7848" t="s">
        <v>605</v>
      </c>
      <c r="C7848">
        <v>45361</v>
      </c>
      <c r="D7848">
        <v>83639</v>
      </c>
      <c r="E7848">
        <v>20232024</v>
      </c>
      <c r="F7848" t="s">
        <v>418</v>
      </c>
      <c r="G7848" t="s">
        <v>265</v>
      </c>
      <c r="H7848">
        <v>14</v>
      </c>
      <c r="I7848">
        <v>3</v>
      </c>
      <c r="J7848">
        <v>0</v>
      </c>
      <c r="K7848">
        <v>1</v>
      </c>
      <c r="L7848">
        <v>3</v>
      </c>
      <c r="M7848">
        <v>0</v>
      </c>
      <c r="N7848">
        <v>0</v>
      </c>
      <c r="O7848" t="s">
        <v>40</v>
      </c>
      <c r="P7848" t="str">
        <f>UPPER(Table1[[#This Row],[Venue]])</f>
        <v>AWAY</v>
      </c>
    </row>
    <row r="7849" spans="1:16" hidden="1" x14ac:dyDescent="0.45">
      <c r="A7849">
        <v>40052970</v>
      </c>
      <c r="B7849" t="s">
        <v>605</v>
      </c>
      <c r="C7849">
        <v>45361</v>
      </c>
      <c r="D7849">
        <v>83639</v>
      </c>
      <c r="E7849">
        <v>20232024</v>
      </c>
      <c r="F7849" t="s">
        <v>418</v>
      </c>
      <c r="G7849" t="s">
        <v>175</v>
      </c>
      <c r="H7849">
        <v>15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0</v>
      </c>
      <c r="O7849" t="s">
        <v>40</v>
      </c>
      <c r="P7849" t="str">
        <f>UPPER(Table1[[#This Row],[Venue]])</f>
        <v>AWAY</v>
      </c>
    </row>
    <row r="7850" spans="1:16" hidden="1" x14ac:dyDescent="0.45">
      <c r="A7850">
        <v>40052970</v>
      </c>
      <c r="B7850" t="s">
        <v>605</v>
      </c>
      <c r="C7850">
        <v>45361</v>
      </c>
      <c r="D7850">
        <v>83639</v>
      </c>
      <c r="E7850">
        <v>20232024</v>
      </c>
      <c r="F7850" t="s">
        <v>418</v>
      </c>
      <c r="G7850" t="s">
        <v>516</v>
      </c>
      <c r="H7850">
        <v>20</v>
      </c>
      <c r="I7850">
        <v>1</v>
      </c>
      <c r="J7850">
        <v>1</v>
      </c>
      <c r="K7850">
        <v>1</v>
      </c>
      <c r="L7850">
        <v>0</v>
      </c>
      <c r="M7850">
        <v>0</v>
      </c>
      <c r="N7850">
        <v>0</v>
      </c>
      <c r="O7850" t="s">
        <v>40</v>
      </c>
      <c r="P7850" t="str">
        <f>UPPER(Table1[[#This Row],[Venue]])</f>
        <v>AWAY</v>
      </c>
    </row>
    <row r="7851" spans="1:16" hidden="1" x14ac:dyDescent="0.45">
      <c r="A7851">
        <v>40052970</v>
      </c>
      <c r="B7851" t="s">
        <v>605</v>
      </c>
      <c r="C7851">
        <v>45361</v>
      </c>
      <c r="D7851">
        <v>83639</v>
      </c>
      <c r="E7851">
        <v>20232024</v>
      </c>
      <c r="F7851" t="s">
        <v>418</v>
      </c>
      <c r="G7851" t="s">
        <v>374</v>
      </c>
      <c r="H7851">
        <v>24</v>
      </c>
      <c r="I7851">
        <v>0</v>
      </c>
      <c r="J7851">
        <v>0</v>
      </c>
      <c r="K7851">
        <v>1</v>
      </c>
      <c r="L7851">
        <v>0</v>
      </c>
      <c r="M7851">
        <v>0</v>
      </c>
      <c r="N7851">
        <v>0</v>
      </c>
      <c r="O7851" t="s">
        <v>40</v>
      </c>
      <c r="P7851" t="str">
        <f>UPPER(Table1[[#This Row],[Venue]])</f>
        <v>AWAY</v>
      </c>
    </row>
    <row r="7852" spans="1:16" hidden="1" x14ac:dyDescent="0.45">
      <c r="A7852">
        <v>40052970</v>
      </c>
      <c r="B7852" t="s">
        <v>605</v>
      </c>
      <c r="C7852">
        <v>45361</v>
      </c>
      <c r="D7852">
        <v>83639</v>
      </c>
      <c r="E7852">
        <v>20232024</v>
      </c>
      <c r="F7852" t="s">
        <v>418</v>
      </c>
      <c r="G7852" t="s">
        <v>349</v>
      </c>
      <c r="H7852">
        <v>25</v>
      </c>
      <c r="I7852">
        <v>1</v>
      </c>
      <c r="J7852">
        <v>1</v>
      </c>
      <c r="K7852">
        <v>1</v>
      </c>
      <c r="L7852">
        <v>0</v>
      </c>
      <c r="M7852">
        <v>0</v>
      </c>
      <c r="N7852">
        <v>0</v>
      </c>
      <c r="O7852" t="s">
        <v>40</v>
      </c>
      <c r="P7852" t="str">
        <f>UPPER(Table1[[#This Row],[Venue]])</f>
        <v>AWAY</v>
      </c>
    </row>
    <row r="7853" spans="1:16" hidden="1" x14ac:dyDescent="0.45">
      <c r="A7853">
        <v>40052970</v>
      </c>
      <c r="B7853" t="s">
        <v>605</v>
      </c>
      <c r="C7853">
        <v>45361</v>
      </c>
      <c r="D7853">
        <v>83639</v>
      </c>
      <c r="E7853">
        <v>20232024</v>
      </c>
      <c r="F7853" t="s">
        <v>418</v>
      </c>
      <c r="G7853" t="s">
        <v>517</v>
      </c>
      <c r="H7853">
        <v>51</v>
      </c>
      <c r="I7853">
        <v>0</v>
      </c>
      <c r="J7853">
        <v>0</v>
      </c>
      <c r="K7853">
        <v>1</v>
      </c>
      <c r="L7853">
        <v>0</v>
      </c>
      <c r="M7853">
        <v>0</v>
      </c>
      <c r="N7853">
        <v>2</v>
      </c>
      <c r="O7853" t="s">
        <v>40</v>
      </c>
      <c r="P7853" t="str">
        <f>UPPER(Table1[[#This Row],[Venue]])</f>
        <v>AWAY</v>
      </c>
    </row>
    <row r="7854" spans="1:16" hidden="1" x14ac:dyDescent="0.45">
      <c r="A7854">
        <v>40052970</v>
      </c>
      <c r="B7854" t="s">
        <v>605</v>
      </c>
      <c r="C7854">
        <v>45361</v>
      </c>
      <c r="D7854">
        <v>83639</v>
      </c>
      <c r="E7854">
        <v>20232024</v>
      </c>
      <c r="F7854" t="s">
        <v>418</v>
      </c>
      <c r="G7854" t="s">
        <v>140</v>
      </c>
      <c r="H7854">
        <v>60</v>
      </c>
      <c r="I7854">
        <v>1</v>
      </c>
      <c r="J7854">
        <v>0</v>
      </c>
      <c r="K7854">
        <v>1</v>
      </c>
      <c r="L7854">
        <v>1</v>
      </c>
      <c r="M7854">
        <v>0</v>
      </c>
      <c r="N7854">
        <v>0</v>
      </c>
      <c r="O7854" t="s">
        <v>40</v>
      </c>
      <c r="P7854" t="str">
        <f>UPPER(Table1[[#This Row],[Venue]])</f>
        <v>AWAY</v>
      </c>
    </row>
    <row r="7855" spans="1:16" hidden="1" x14ac:dyDescent="0.45">
      <c r="A7855">
        <v>40052970</v>
      </c>
      <c r="B7855" t="s">
        <v>605</v>
      </c>
      <c r="C7855">
        <v>45361</v>
      </c>
      <c r="D7855">
        <v>83639</v>
      </c>
      <c r="E7855">
        <v>20232024</v>
      </c>
      <c r="F7855" t="s">
        <v>418</v>
      </c>
      <c r="G7855" t="s">
        <v>131</v>
      </c>
      <c r="H7855">
        <v>80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 t="s">
        <v>40</v>
      </c>
      <c r="P7855" t="str">
        <f>UPPER(Table1[[#This Row],[Venue]])</f>
        <v>AWAY</v>
      </c>
    </row>
    <row r="7856" spans="1:16" hidden="1" x14ac:dyDescent="0.45">
      <c r="A7856">
        <v>40052970</v>
      </c>
      <c r="B7856" t="s">
        <v>605</v>
      </c>
      <c r="C7856">
        <v>45361</v>
      </c>
      <c r="D7856">
        <v>83639</v>
      </c>
      <c r="E7856">
        <v>20232024</v>
      </c>
      <c r="F7856" t="s">
        <v>418</v>
      </c>
      <c r="G7856" t="s">
        <v>146</v>
      </c>
      <c r="H7856">
        <v>91</v>
      </c>
      <c r="I7856">
        <v>1</v>
      </c>
      <c r="J7856">
        <v>1</v>
      </c>
      <c r="K7856">
        <v>1</v>
      </c>
      <c r="L7856">
        <v>0</v>
      </c>
      <c r="M7856">
        <v>0</v>
      </c>
      <c r="N7856">
        <v>0</v>
      </c>
      <c r="O7856" t="s">
        <v>40</v>
      </c>
      <c r="P7856" t="str">
        <f>UPPER(Table1[[#This Row],[Venue]])</f>
        <v>AWAY</v>
      </c>
    </row>
    <row r="7857" spans="1:16" hidden="1" x14ac:dyDescent="0.45">
      <c r="A7857">
        <v>40052970</v>
      </c>
      <c r="B7857" t="s">
        <v>605</v>
      </c>
      <c r="C7857">
        <v>45361</v>
      </c>
      <c r="D7857">
        <v>83639</v>
      </c>
      <c r="E7857">
        <v>20232024</v>
      </c>
      <c r="F7857" t="s">
        <v>418</v>
      </c>
      <c r="G7857" t="s">
        <v>529</v>
      </c>
      <c r="H7857">
        <v>99</v>
      </c>
      <c r="I7857">
        <v>0</v>
      </c>
      <c r="J7857">
        <v>0</v>
      </c>
      <c r="K7857">
        <v>1</v>
      </c>
      <c r="L7857">
        <v>0</v>
      </c>
      <c r="M7857">
        <v>0</v>
      </c>
      <c r="N7857">
        <v>0</v>
      </c>
      <c r="O7857" t="s">
        <v>40</v>
      </c>
      <c r="P7857" t="str">
        <f>UPPER(Table1[[#This Row],[Venue]])</f>
        <v>AWAY</v>
      </c>
    </row>
    <row r="7858" spans="1:16" hidden="1" x14ac:dyDescent="0.45">
      <c r="A7858">
        <v>40052940</v>
      </c>
      <c r="B7858" t="s">
        <v>336</v>
      </c>
      <c r="C7858">
        <v>45361</v>
      </c>
      <c r="D7858">
        <v>83609</v>
      </c>
      <c r="E7858">
        <v>20232024</v>
      </c>
      <c r="F7858" t="s">
        <v>372</v>
      </c>
      <c r="G7858" t="s">
        <v>41</v>
      </c>
      <c r="H7858">
        <v>3</v>
      </c>
      <c r="I7858">
        <v>2</v>
      </c>
      <c r="J7858">
        <v>1</v>
      </c>
      <c r="K7858">
        <v>1</v>
      </c>
      <c r="L7858">
        <v>1</v>
      </c>
      <c r="M7858">
        <v>0</v>
      </c>
      <c r="N7858">
        <v>0</v>
      </c>
      <c r="O7858" t="s">
        <v>19</v>
      </c>
      <c r="P7858" t="str">
        <f>UPPER(Table1[[#This Row],[Venue]])</f>
        <v>HOME</v>
      </c>
    </row>
    <row r="7859" spans="1:16" hidden="1" x14ac:dyDescent="0.45">
      <c r="A7859">
        <v>40052940</v>
      </c>
      <c r="B7859" t="s">
        <v>336</v>
      </c>
      <c r="C7859">
        <v>45361</v>
      </c>
      <c r="D7859">
        <v>83609</v>
      </c>
      <c r="E7859">
        <v>20232024</v>
      </c>
      <c r="F7859" t="s">
        <v>372</v>
      </c>
      <c r="G7859" t="s">
        <v>536</v>
      </c>
      <c r="H7859">
        <v>11</v>
      </c>
      <c r="I7859">
        <v>1</v>
      </c>
      <c r="J7859">
        <v>0</v>
      </c>
      <c r="K7859">
        <v>1</v>
      </c>
      <c r="L7859">
        <v>1</v>
      </c>
      <c r="M7859">
        <v>0</v>
      </c>
      <c r="N7859">
        <v>0</v>
      </c>
      <c r="O7859" t="s">
        <v>19</v>
      </c>
      <c r="P7859" t="str">
        <f>UPPER(Table1[[#This Row],[Venue]])</f>
        <v>HOME</v>
      </c>
    </row>
    <row r="7860" spans="1:16" hidden="1" x14ac:dyDescent="0.45">
      <c r="A7860">
        <v>40052940</v>
      </c>
      <c r="B7860" t="s">
        <v>336</v>
      </c>
      <c r="C7860">
        <v>45361</v>
      </c>
      <c r="D7860">
        <v>83609</v>
      </c>
      <c r="E7860">
        <v>20232024</v>
      </c>
      <c r="F7860" t="s">
        <v>372</v>
      </c>
      <c r="G7860" t="s">
        <v>43</v>
      </c>
      <c r="H7860">
        <v>15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0</v>
      </c>
      <c r="O7860" t="s">
        <v>19</v>
      </c>
      <c r="P7860" t="str">
        <f>UPPER(Table1[[#This Row],[Venue]])</f>
        <v>HOME</v>
      </c>
    </row>
    <row r="7861" spans="1:16" hidden="1" x14ac:dyDescent="0.45">
      <c r="A7861">
        <v>40052940</v>
      </c>
      <c r="B7861" t="s">
        <v>336</v>
      </c>
      <c r="C7861">
        <v>45361</v>
      </c>
      <c r="D7861">
        <v>83609</v>
      </c>
      <c r="E7861">
        <v>20232024</v>
      </c>
      <c r="F7861" t="s">
        <v>372</v>
      </c>
      <c r="G7861" t="s">
        <v>45</v>
      </c>
      <c r="H7861">
        <v>17</v>
      </c>
      <c r="I7861">
        <v>6</v>
      </c>
      <c r="J7861">
        <v>3</v>
      </c>
      <c r="K7861">
        <v>1</v>
      </c>
      <c r="L7861">
        <v>3</v>
      </c>
      <c r="M7861">
        <v>0</v>
      </c>
      <c r="N7861">
        <v>0</v>
      </c>
      <c r="O7861" t="s">
        <v>19</v>
      </c>
      <c r="P7861" t="str">
        <f>UPPER(Table1[[#This Row],[Venue]])</f>
        <v>HOME</v>
      </c>
    </row>
    <row r="7862" spans="1:16" hidden="1" x14ac:dyDescent="0.45">
      <c r="A7862">
        <v>40052940</v>
      </c>
      <c r="B7862" t="s">
        <v>336</v>
      </c>
      <c r="C7862">
        <v>45361</v>
      </c>
      <c r="D7862">
        <v>83609</v>
      </c>
      <c r="E7862">
        <v>20232024</v>
      </c>
      <c r="F7862" t="s">
        <v>372</v>
      </c>
      <c r="G7862" t="s">
        <v>47</v>
      </c>
      <c r="H7862">
        <v>24</v>
      </c>
      <c r="I7862">
        <v>2</v>
      </c>
      <c r="J7862">
        <v>0</v>
      </c>
      <c r="K7862">
        <v>1</v>
      </c>
      <c r="L7862">
        <v>2</v>
      </c>
      <c r="M7862">
        <v>0</v>
      </c>
      <c r="N7862">
        <v>0</v>
      </c>
      <c r="O7862" t="s">
        <v>19</v>
      </c>
      <c r="P7862" t="str">
        <f>UPPER(Table1[[#This Row],[Venue]])</f>
        <v>HOME</v>
      </c>
    </row>
    <row r="7863" spans="1:16" hidden="1" x14ac:dyDescent="0.45">
      <c r="A7863">
        <v>40052940</v>
      </c>
      <c r="B7863" t="s">
        <v>336</v>
      </c>
      <c r="C7863">
        <v>45361</v>
      </c>
      <c r="D7863">
        <v>83609</v>
      </c>
      <c r="E7863">
        <v>20232024</v>
      </c>
      <c r="F7863" t="s">
        <v>372</v>
      </c>
      <c r="G7863" t="s">
        <v>430</v>
      </c>
      <c r="H7863">
        <v>25</v>
      </c>
      <c r="I7863">
        <v>1</v>
      </c>
      <c r="J7863">
        <v>0</v>
      </c>
      <c r="K7863">
        <v>1</v>
      </c>
      <c r="L7863">
        <v>1</v>
      </c>
      <c r="M7863">
        <v>0</v>
      </c>
      <c r="N7863">
        <v>2</v>
      </c>
      <c r="O7863" t="s">
        <v>19</v>
      </c>
      <c r="P7863" t="str">
        <f>UPPER(Table1[[#This Row],[Venue]])</f>
        <v>HOME</v>
      </c>
    </row>
    <row r="7864" spans="1:16" hidden="1" x14ac:dyDescent="0.45">
      <c r="A7864">
        <v>40052940</v>
      </c>
      <c r="B7864" t="s">
        <v>336</v>
      </c>
      <c r="C7864">
        <v>45361</v>
      </c>
      <c r="D7864">
        <v>83609</v>
      </c>
      <c r="E7864">
        <v>20232024</v>
      </c>
      <c r="F7864" t="s">
        <v>372</v>
      </c>
      <c r="G7864" t="s">
        <v>49</v>
      </c>
      <c r="H7864">
        <v>31</v>
      </c>
      <c r="I7864">
        <v>1</v>
      </c>
      <c r="J7864">
        <v>1</v>
      </c>
      <c r="K7864">
        <v>1</v>
      </c>
      <c r="L7864">
        <v>0</v>
      </c>
      <c r="M7864">
        <v>0</v>
      </c>
      <c r="N7864">
        <v>0</v>
      </c>
      <c r="O7864" t="s">
        <v>19</v>
      </c>
      <c r="P7864" t="str">
        <f>UPPER(Table1[[#This Row],[Venue]])</f>
        <v>HOME</v>
      </c>
    </row>
    <row r="7865" spans="1:16" hidden="1" x14ac:dyDescent="0.45">
      <c r="A7865">
        <v>40052940</v>
      </c>
      <c r="B7865" t="s">
        <v>336</v>
      </c>
      <c r="C7865">
        <v>45361</v>
      </c>
      <c r="D7865">
        <v>83609</v>
      </c>
      <c r="E7865">
        <v>20232024</v>
      </c>
      <c r="F7865" t="s">
        <v>372</v>
      </c>
      <c r="G7865" t="s">
        <v>484</v>
      </c>
      <c r="H7865">
        <v>43</v>
      </c>
      <c r="I7865">
        <v>1</v>
      </c>
      <c r="J7865">
        <v>1</v>
      </c>
      <c r="K7865">
        <v>1</v>
      </c>
      <c r="L7865">
        <v>0</v>
      </c>
      <c r="M7865">
        <v>0</v>
      </c>
      <c r="N7865">
        <v>0</v>
      </c>
      <c r="O7865" t="s">
        <v>19</v>
      </c>
      <c r="P7865" t="str">
        <f>UPPER(Table1[[#This Row],[Venue]])</f>
        <v>HOME</v>
      </c>
    </row>
    <row r="7866" spans="1:16" hidden="1" x14ac:dyDescent="0.45">
      <c r="A7866">
        <v>40052940</v>
      </c>
      <c r="B7866" t="s">
        <v>336</v>
      </c>
      <c r="C7866">
        <v>45361</v>
      </c>
      <c r="D7866">
        <v>83609</v>
      </c>
      <c r="E7866">
        <v>20232024</v>
      </c>
      <c r="F7866" t="s">
        <v>372</v>
      </c>
      <c r="G7866" t="s">
        <v>575</v>
      </c>
      <c r="H7866">
        <v>54</v>
      </c>
      <c r="I7866">
        <v>0</v>
      </c>
      <c r="J7866">
        <v>0</v>
      </c>
      <c r="K7866">
        <v>1</v>
      </c>
      <c r="L7866">
        <v>0</v>
      </c>
      <c r="M7866">
        <v>0</v>
      </c>
      <c r="N7866">
        <v>0</v>
      </c>
      <c r="O7866" t="s">
        <v>19</v>
      </c>
      <c r="P7866" t="str">
        <f>UPPER(Table1[[#This Row],[Venue]])</f>
        <v>HOME</v>
      </c>
    </row>
    <row r="7867" spans="1:16" hidden="1" x14ac:dyDescent="0.45">
      <c r="A7867">
        <v>40052940</v>
      </c>
      <c r="B7867" t="s">
        <v>336</v>
      </c>
      <c r="C7867">
        <v>45361</v>
      </c>
      <c r="D7867">
        <v>83609</v>
      </c>
      <c r="E7867">
        <v>20232024</v>
      </c>
      <c r="F7867" t="s">
        <v>372</v>
      </c>
      <c r="G7867" t="s">
        <v>51</v>
      </c>
      <c r="H7867">
        <v>77</v>
      </c>
      <c r="I7867">
        <v>3</v>
      </c>
      <c r="J7867">
        <v>0</v>
      </c>
      <c r="K7867">
        <v>1</v>
      </c>
      <c r="L7867">
        <v>3</v>
      </c>
      <c r="M7867">
        <v>0</v>
      </c>
      <c r="N7867">
        <v>0</v>
      </c>
      <c r="O7867" t="s">
        <v>19</v>
      </c>
      <c r="P7867" t="str">
        <f>UPPER(Table1[[#This Row],[Venue]])</f>
        <v>HOME</v>
      </c>
    </row>
    <row r="7868" spans="1:16" hidden="1" x14ac:dyDescent="0.45">
      <c r="A7868">
        <v>40052940</v>
      </c>
      <c r="B7868" t="s">
        <v>336</v>
      </c>
      <c r="C7868">
        <v>45361</v>
      </c>
      <c r="D7868">
        <v>83609</v>
      </c>
      <c r="E7868">
        <v>20232024</v>
      </c>
      <c r="F7868" t="s">
        <v>372</v>
      </c>
      <c r="G7868" t="s">
        <v>52</v>
      </c>
      <c r="H7868">
        <v>79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0</v>
      </c>
      <c r="O7868" t="s">
        <v>19</v>
      </c>
      <c r="P7868" t="str">
        <f>UPPER(Table1[[#This Row],[Venue]])</f>
        <v>HOME</v>
      </c>
    </row>
    <row r="7869" spans="1:16" hidden="1" x14ac:dyDescent="0.45">
      <c r="A7869">
        <v>40052940</v>
      </c>
      <c r="B7869" t="s">
        <v>336</v>
      </c>
      <c r="C7869">
        <v>45361</v>
      </c>
      <c r="D7869">
        <v>83609</v>
      </c>
      <c r="E7869">
        <v>20232024</v>
      </c>
      <c r="F7869" t="s">
        <v>372</v>
      </c>
      <c r="G7869" t="s">
        <v>485</v>
      </c>
      <c r="H7869">
        <v>80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0</v>
      </c>
      <c r="O7869" t="s">
        <v>19</v>
      </c>
      <c r="P7869" t="str">
        <f>UPPER(Table1[[#This Row],[Venue]])</f>
        <v>HOME</v>
      </c>
    </row>
    <row r="7870" spans="1:16" hidden="1" x14ac:dyDescent="0.45">
      <c r="A7870">
        <v>40052940</v>
      </c>
      <c r="B7870" t="s">
        <v>336</v>
      </c>
      <c r="C7870">
        <v>45361</v>
      </c>
      <c r="D7870">
        <v>83609</v>
      </c>
      <c r="E7870">
        <v>20232024</v>
      </c>
      <c r="F7870" t="s">
        <v>372</v>
      </c>
      <c r="G7870" t="s">
        <v>486</v>
      </c>
      <c r="H7870">
        <v>82</v>
      </c>
      <c r="I7870">
        <v>2</v>
      </c>
      <c r="J7870">
        <v>1</v>
      </c>
      <c r="K7870">
        <v>1</v>
      </c>
      <c r="L7870">
        <v>1</v>
      </c>
      <c r="M7870">
        <v>0</v>
      </c>
      <c r="N7870">
        <v>0</v>
      </c>
      <c r="O7870" t="s">
        <v>19</v>
      </c>
      <c r="P7870" t="str">
        <f>UPPER(Table1[[#This Row],[Venue]])</f>
        <v>HOME</v>
      </c>
    </row>
    <row r="7871" spans="1:16" hidden="1" x14ac:dyDescent="0.45">
      <c r="A7871">
        <v>40052940</v>
      </c>
      <c r="B7871" t="s">
        <v>336</v>
      </c>
      <c r="C7871">
        <v>45361</v>
      </c>
      <c r="D7871">
        <v>83609</v>
      </c>
      <c r="E7871">
        <v>20232024</v>
      </c>
      <c r="F7871" t="s">
        <v>372</v>
      </c>
      <c r="G7871" t="s">
        <v>537</v>
      </c>
      <c r="H7871">
        <v>83</v>
      </c>
      <c r="I7871">
        <v>2</v>
      </c>
      <c r="J7871">
        <v>2</v>
      </c>
      <c r="K7871">
        <v>1</v>
      </c>
      <c r="L7871">
        <v>0</v>
      </c>
      <c r="M7871">
        <v>0</v>
      </c>
      <c r="N7871">
        <v>0</v>
      </c>
      <c r="O7871" t="s">
        <v>19</v>
      </c>
      <c r="P7871" t="str">
        <f>UPPER(Table1[[#This Row],[Venue]])</f>
        <v>HOME</v>
      </c>
    </row>
    <row r="7872" spans="1:16" hidden="1" x14ac:dyDescent="0.45">
      <c r="A7872">
        <v>40052940</v>
      </c>
      <c r="B7872" t="s">
        <v>336</v>
      </c>
      <c r="C7872">
        <v>45361</v>
      </c>
      <c r="D7872">
        <v>83609</v>
      </c>
      <c r="E7872">
        <v>20232024</v>
      </c>
      <c r="F7872" t="s">
        <v>372</v>
      </c>
      <c r="G7872" t="s">
        <v>538</v>
      </c>
      <c r="H7872">
        <v>89</v>
      </c>
      <c r="I7872">
        <v>3</v>
      </c>
      <c r="J7872">
        <v>3</v>
      </c>
      <c r="K7872">
        <v>1</v>
      </c>
      <c r="L7872">
        <v>0</v>
      </c>
      <c r="M7872">
        <v>0</v>
      </c>
      <c r="N7872">
        <v>0</v>
      </c>
      <c r="O7872" t="s">
        <v>19</v>
      </c>
      <c r="P7872" t="str">
        <f>UPPER(Table1[[#This Row],[Venue]])</f>
        <v>HOME</v>
      </c>
    </row>
    <row r="7873" spans="1:16" hidden="1" x14ac:dyDescent="0.45">
      <c r="A7873">
        <v>40052940</v>
      </c>
      <c r="B7873" t="s">
        <v>336</v>
      </c>
      <c r="C7873">
        <v>45361</v>
      </c>
      <c r="D7873">
        <v>83609</v>
      </c>
      <c r="E7873">
        <v>20232024</v>
      </c>
      <c r="F7873" t="s">
        <v>372</v>
      </c>
      <c r="G7873" t="s">
        <v>96</v>
      </c>
      <c r="H7873">
        <v>10</v>
      </c>
      <c r="I7873">
        <v>1</v>
      </c>
      <c r="J7873">
        <v>0</v>
      </c>
      <c r="K7873">
        <v>1</v>
      </c>
      <c r="L7873">
        <v>1</v>
      </c>
      <c r="M7873">
        <v>0</v>
      </c>
      <c r="N7873">
        <v>0</v>
      </c>
      <c r="O7873" t="s">
        <v>40</v>
      </c>
      <c r="P7873" t="str">
        <f>UPPER(Table1[[#This Row],[Venue]])</f>
        <v>AWAY</v>
      </c>
    </row>
    <row r="7874" spans="1:16" hidden="1" x14ac:dyDescent="0.45">
      <c r="A7874">
        <v>40052940</v>
      </c>
      <c r="B7874" t="s">
        <v>336</v>
      </c>
      <c r="C7874">
        <v>45361</v>
      </c>
      <c r="D7874">
        <v>83609</v>
      </c>
      <c r="E7874">
        <v>20232024</v>
      </c>
      <c r="F7874" t="s">
        <v>372</v>
      </c>
      <c r="G7874" t="s">
        <v>98</v>
      </c>
      <c r="H7874">
        <v>16</v>
      </c>
      <c r="I7874">
        <v>1</v>
      </c>
      <c r="J7874">
        <v>1</v>
      </c>
      <c r="K7874">
        <v>1</v>
      </c>
      <c r="L7874">
        <v>0</v>
      </c>
      <c r="M7874">
        <v>0</v>
      </c>
      <c r="N7874">
        <v>0</v>
      </c>
      <c r="O7874" t="s">
        <v>40</v>
      </c>
      <c r="P7874" t="str">
        <f>UPPER(Table1[[#This Row],[Venue]])</f>
        <v>AWAY</v>
      </c>
    </row>
    <row r="7875" spans="1:16" hidden="1" x14ac:dyDescent="0.45">
      <c r="A7875">
        <v>40052940</v>
      </c>
      <c r="B7875" t="s">
        <v>336</v>
      </c>
      <c r="C7875">
        <v>45361</v>
      </c>
      <c r="D7875">
        <v>83609</v>
      </c>
      <c r="E7875">
        <v>20232024</v>
      </c>
      <c r="F7875" t="s">
        <v>372</v>
      </c>
      <c r="G7875" t="s">
        <v>95</v>
      </c>
      <c r="H7875">
        <v>20</v>
      </c>
      <c r="I7875">
        <v>0</v>
      </c>
      <c r="J7875">
        <v>0</v>
      </c>
      <c r="K7875">
        <v>1</v>
      </c>
      <c r="L7875">
        <v>0</v>
      </c>
      <c r="M7875">
        <v>0</v>
      </c>
      <c r="N7875">
        <v>0</v>
      </c>
      <c r="O7875" t="s">
        <v>40</v>
      </c>
      <c r="P7875" t="str">
        <f>UPPER(Table1[[#This Row],[Venue]])</f>
        <v>AWAY</v>
      </c>
    </row>
    <row r="7876" spans="1:16" hidden="1" x14ac:dyDescent="0.45">
      <c r="A7876">
        <v>40052940</v>
      </c>
      <c r="B7876" t="s">
        <v>336</v>
      </c>
      <c r="C7876">
        <v>45361</v>
      </c>
      <c r="D7876">
        <v>83609</v>
      </c>
      <c r="E7876">
        <v>20232024</v>
      </c>
      <c r="F7876" t="s">
        <v>372</v>
      </c>
      <c r="G7876" t="s">
        <v>606</v>
      </c>
      <c r="H7876">
        <v>21</v>
      </c>
      <c r="I7876">
        <v>0</v>
      </c>
      <c r="J7876">
        <v>0</v>
      </c>
      <c r="K7876">
        <v>1</v>
      </c>
      <c r="L7876">
        <v>0</v>
      </c>
      <c r="M7876">
        <v>0</v>
      </c>
      <c r="N7876">
        <v>0</v>
      </c>
      <c r="O7876" t="s">
        <v>40</v>
      </c>
      <c r="P7876" t="str">
        <f>UPPER(Table1[[#This Row],[Venue]])</f>
        <v>AWAY</v>
      </c>
    </row>
    <row r="7877" spans="1:16" hidden="1" x14ac:dyDescent="0.45">
      <c r="A7877">
        <v>40052940</v>
      </c>
      <c r="B7877" t="s">
        <v>336</v>
      </c>
      <c r="C7877">
        <v>45361</v>
      </c>
      <c r="D7877">
        <v>83609</v>
      </c>
      <c r="E7877">
        <v>20232024</v>
      </c>
      <c r="F7877" t="s">
        <v>372</v>
      </c>
      <c r="G7877" t="s">
        <v>102</v>
      </c>
      <c r="H7877">
        <v>27</v>
      </c>
      <c r="I7877">
        <v>1</v>
      </c>
      <c r="J7877">
        <v>0</v>
      </c>
      <c r="K7877">
        <v>1</v>
      </c>
      <c r="L7877">
        <v>1</v>
      </c>
      <c r="M7877">
        <v>0</v>
      </c>
      <c r="N7877">
        <v>2</v>
      </c>
      <c r="O7877" t="s">
        <v>40</v>
      </c>
      <c r="P7877" t="str">
        <f>UPPER(Table1[[#This Row],[Venue]])</f>
        <v>AWAY</v>
      </c>
    </row>
    <row r="7878" spans="1:16" hidden="1" x14ac:dyDescent="0.45">
      <c r="A7878">
        <v>40052940</v>
      </c>
      <c r="B7878" t="s">
        <v>336</v>
      </c>
      <c r="C7878">
        <v>45361</v>
      </c>
      <c r="D7878">
        <v>83609</v>
      </c>
      <c r="E7878">
        <v>20232024</v>
      </c>
      <c r="F7878" t="s">
        <v>372</v>
      </c>
      <c r="G7878" t="s">
        <v>110</v>
      </c>
      <c r="H7878">
        <v>35</v>
      </c>
      <c r="I7878">
        <v>0</v>
      </c>
      <c r="J7878">
        <v>0</v>
      </c>
      <c r="K7878">
        <v>1</v>
      </c>
      <c r="L7878">
        <v>0</v>
      </c>
      <c r="M7878">
        <v>0</v>
      </c>
      <c r="N7878">
        <v>0</v>
      </c>
      <c r="O7878" t="s">
        <v>40</v>
      </c>
      <c r="P7878" t="str">
        <f>UPPER(Table1[[#This Row],[Venue]])</f>
        <v>AWAY</v>
      </c>
    </row>
    <row r="7879" spans="1:16" hidden="1" x14ac:dyDescent="0.45">
      <c r="A7879">
        <v>40052940</v>
      </c>
      <c r="B7879" t="s">
        <v>336</v>
      </c>
      <c r="C7879">
        <v>45361</v>
      </c>
      <c r="D7879">
        <v>83609</v>
      </c>
      <c r="E7879">
        <v>20232024</v>
      </c>
      <c r="F7879" t="s">
        <v>372</v>
      </c>
      <c r="G7879" t="s">
        <v>495</v>
      </c>
      <c r="H7879">
        <v>35</v>
      </c>
      <c r="I7879">
        <v>2</v>
      </c>
      <c r="J7879">
        <v>1</v>
      </c>
      <c r="K7879">
        <v>1</v>
      </c>
      <c r="L7879">
        <v>1</v>
      </c>
      <c r="M7879">
        <v>1</v>
      </c>
      <c r="N7879">
        <v>0</v>
      </c>
      <c r="O7879" t="s">
        <v>40</v>
      </c>
      <c r="P7879" t="str">
        <f>UPPER(Table1[[#This Row],[Venue]])</f>
        <v>AWAY</v>
      </c>
    </row>
    <row r="7880" spans="1:16" hidden="1" x14ac:dyDescent="0.45">
      <c r="A7880">
        <v>40052940</v>
      </c>
      <c r="B7880" t="s">
        <v>336</v>
      </c>
      <c r="C7880">
        <v>45361</v>
      </c>
      <c r="D7880">
        <v>83609</v>
      </c>
      <c r="E7880">
        <v>20232024</v>
      </c>
      <c r="F7880" t="s">
        <v>372</v>
      </c>
      <c r="G7880" t="s">
        <v>104</v>
      </c>
      <c r="H7880">
        <v>48</v>
      </c>
      <c r="I7880">
        <v>1</v>
      </c>
      <c r="J7880">
        <v>0</v>
      </c>
      <c r="K7880">
        <v>1</v>
      </c>
      <c r="L7880">
        <v>1</v>
      </c>
      <c r="M7880">
        <v>0</v>
      </c>
      <c r="N7880">
        <v>0</v>
      </c>
      <c r="O7880" t="s">
        <v>40</v>
      </c>
      <c r="P7880" t="str">
        <f>UPPER(Table1[[#This Row],[Venue]])</f>
        <v>AWAY</v>
      </c>
    </row>
    <row r="7881" spans="1:16" hidden="1" x14ac:dyDescent="0.45">
      <c r="A7881">
        <v>40052940</v>
      </c>
      <c r="B7881" t="s">
        <v>336</v>
      </c>
      <c r="C7881">
        <v>45361</v>
      </c>
      <c r="D7881">
        <v>83609</v>
      </c>
      <c r="E7881">
        <v>20232024</v>
      </c>
      <c r="F7881" t="s">
        <v>372</v>
      </c>
      <c r="G7881" t="s">
        <v>106</v>
      </c>
      <c r="H7881">
        <v>67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 t="s">
        <v>40</v>
      </c>
      <c r="P7881" t="str">
        <f>UPPER(Table1[[#This Row],[Venue]])</f>
        <v>AWAY</v>
      </c>
    </row>
    <row r="7882" spans="1:16" hidden="1" x14ac:dyDescent="0.45">
      <c r="A7882">
        <v>40052940</v>
      </c>
      <c r="B7882" t="s">
        <v>336</v>
      </c>
      <c r="C7882">
        <v>45361</v>
      </c>
      <c r="D7882">
        <v>83609</v>
      </c>
      <c r="E7882">
        <v>20232024</v>
      </c>
      <c r="F7882" t="s">
        <v>372</v>
      </c>
      <c r="G7882" t="s">
        <v>108</v>
      </c>
      <c r="H7882">
        <v>88</v>
      </c>
      <c r="I7882">
        <v>2</v>
      </c>
      <c r="J7882">
        <v>2</v>
      </c>
      <c r="K7882">
        <v>1</v>
      </c>
      <c r="L7882">
        <v>0</v>
      </c>
      <c r="M7882">
        <v>0</v>
      </c>
      <c r="N7882">
        <v>0</v>
      </c>
      <c r="O7882" t="s">
        <v>40</v>
      </c>
      <c r="P7882" t="str">
        <f>UPPER(Table1[[#This Row],[Venue]])</f>
        <v>AWAY</v>
      </c>
    </row>
    <row r="7883" spans="1:16" hidden="1" x14ac:dyDescent="0.45">
      <c r="A7883">
        <v>40052971</v>
      </c>
      <c r="B7883" t="s">
        <v>444</v>
      </c>
      <c r="C7883">
        <v>45361</v>
      </c>
      <c r="D7883">
        <v>83640</v>
      </c>
      <c r="E7883">
        <v>20232024</v>
      </c>
      <c r="F7883" t="s">
        <v>418</v>
      </c>
      <c r="G7883" t="s">
        <v>329</v>
      </c>
      <c r="H7883">
        <v>8</v>
      </c>
      <c r="I7883">
        <v>0</v>
      </c>
      <c r="J7883">
        <v>0</v>
      </c>
      <c r="K7883">
        <v>1</v>
      </c>
      <c r="L7883">
        <v>0</v>
      </c>
      <c r="M7883">
        <v>0</v>
      </c>
      <c r="N7883">
        <v>0</v>
      </c>
      <c r="O7883" t="s">
        <v>19</v>
      </c>
      <c r="P7883" t="str">
        <f>UPPER(Table1[[#This Row],[Venue]])</f>
        <v>HOME</v>
      </c>
    </row>
    <row r="7884" spans="1:16" hidden="1" x14ac:dyDescent="0.45">
      <c r="A7884">
        <v>40052971</v>
      </c>
      <c r="B7884" t="s">
        <v>444</v>
      </c>
      <c r="C7884">
        <v>45361</v>
      </c>
      <c r="D7884">
        <v>83640</v>
      </c>
      <c r="E7884">
        <v>20232024</v>
      </c>
      <c r="F7884" t="s">
        <v>418</v>
      </c>
      <c r="G7884" t="s">
        <v>24</v>
      </c>
      <c r="H7884">
        <v>12</v>
      </c>
      <c r="I7884">
        <v>1</v>
      </c>
      <c r="J7884">
        <v>0</v>
      </c>
      <c r="K7884">
        <v>1</v>
      </c>
      <c r="L7884">
        <v>1</v>
      </c>
      <c r="M7884">
        <v>0</v>
      </c>
      <c r="N7884">
        <v>2</v>
      </c>
      <c r="O7884" t="s">
        <v>19</v>
      </c>
      <c r="P7884" t="str">
        <f>UPPER(Table1[[#This Row],[Venue]])</f>
        <v>HOME</v>
      </c>
    </row>
    <row r="7885" spans="1:16" hidden="1" x14ac:dyDescent="0.45">
      <c r="A7885">
        <v>40052971</v>
      </c>
      <c r="B7885" t="s">
        <v>444</v>
      </c>
      <c r="C7885">
        <v>45361</v>
      </c>
      <c r="D7885">
        <v>83640</v>
      </c>
      <c r="E7885">
        <v>20232024</v>
      </c>
      <c r="F7885" t="s">
        <v>418</v>
      </c>
      <c r="G7885" t="s">
        <v>597</v>
      </c>
      <c r="H7885">
        <v>13</v>
      </c>
      <c r="I7885">
        <v>0</v>
      </c>
      <c r="J7885">
        <v>0</v>
      </c>
      <c r="K7885">
        <v>1</v>
      </c>
      <c r="L7885">
        <v>0</v>
      </c>
      <c r="M7885">
        <v>0</v>
      </c>
      <c r="N7885">
        <v>0</v>
      </c>
      <c r="O7885" t="s">
        <v>19</v>
      </c>
      <c r="P7885" t="str">
        <f>UPPER(Table1[[#This Row],[Venue]])</f>
        <v>HOME</v>
      </c>
    </row>
    <row r="7886" spans="1:16" hidden="1" x14ac:dyDescent="0.45">
      <c r="A7886">
        <v>40052971</v>
      </c>
      <c r="B7886" t="s">
        <v>444</v>
      </c>
      <c r="C7886">
        <v>45361</v>
      </c>
      <c r="D7886">
        <v>83640</v>
      </c>
      <c r="E7886">
        <v>20232024</v>
      </c>
      <c r="F7886" t="s">
        <v>418</v>
      </c>
      <c r="G7886" t="s">
        <v>426</v>
      </c>
      <c r="H7886">
        <v>16</v>
      </c>
      <c r="I7886">
        <v>0</v>
      </c>
      <c r="J7886">
        <v>0</v>
      </c>
      <c r="K7886">
        <v>1</v>
      </c>
      <c r="L7886">
        <v>0</v>
      </c>
      <c r="M7886">
        <v>0</v>
      </c>
      <c r="N7886">
        <v>0</v>
      </c>
      <c r="O7886" t="s">
        <v>19</v>
      </c>
      <c r="P7886" t="str">
        <f>UPPER(Table1[[#This Row],[Venue]])</f>
        <v>HOME</v>
      </c>
    </row>
    <row r="7887" spans="1:16" hidden="1" x14ac:dyDescent="0.45">
      <c r="A7887">
        <v>40052971</v>
      </c>
      <c r="B7887" t="s">
        <v>444</v>
      </c>
      <c r="C7887">
        <v>45361</v>
      </c>
      <c r="D7887">
        <v>83640</v>
      </c>
      <c r="E7887">
        <v>20232024</v>
      </c>
      <c r="F7887" t="s">
        <v>418</v>
      </c>
      <c r="G7887" t="s">
        <v>442</v>
      </c>
      <c r="H7887">
        <v>17</v>
      </c>
      <c r="I7887">
        <v>0</v>
      </c>
      <c r="J7887">
        <v>0</v>
      </c>
      <c r="K7887">
        <v>1</v>
      </c>
      <c r="L7887">
        <v>0</v>
      </c>
      <c r="M7887">
        <v>0</v>
      </c>
      <c r="N7887">
        <v>0</v>
      </c>
      <c r="O7887" t="s">
        <v>19</v>
      </c>
      <c r="P7887" t="str">
        <f>UPPER(Table1[[#This Row],[Venue]])</f>
        <v>HOME</v>
      </c>
    </row>
    <row r="7888" spans="1:16" hidden="1" x14ac:dyDescent="0.45">
      <c r="A7888">
        <v>40052971</v>
      </c>
      <c r="B7888" t="s">
        <v>444</v>
      </c>
      <c r="C7888">
        <v>45361</v>
      </c>
      <c r="D7888">
        <v>83640</v>
      </c>
      <c r="E7888">
        <v>20232024</v>
      </c>
      <c r="F7888" t="s">
        <v>418</v>
      </c>
      <c r="G7888" t="s">
        <v>27</v>
      </c>
      <c r="H7888">
        <v>19</v>
      </c>
      <c r="I7888">
        <v>0</v>
      </c>
      <c r="J7888">
        <v>0</v>
      </c>
      <c r="K7888">
        <v>1</v>
      </c>
      <c r="L7888">
        <v>0</v>
      </c>
      <c r="M7888">
        <v>0</v>
      </c>
      <c r="N7888">
        <v>2</v>
      </c>
      <c r="O7888" t="s">
        <v>19</v>
      </c>
      <c r="P7888" t="str">
        <f>UPPER(Table1[[#This Row],[Venue]])</f>
        <v>HOME</v>
      </c>
    </row>
    <row r="7889" spans="1:16" hidden="1" x14ac:dyDescent="0.45">
      <c r="A7889">
        <v>40052971</v>
      </c>
      <c r="B7889" t="s">
        <v>444</v>
      </c>
      <c r="C7889">
        <v>45361</v>
      </c>
      <c r="D7889">
        <v>83640</v>
      </c>
      <c r="E7889">
        <v>20232024</v>
      </c>
      <c r="F7889" t="s">
        <v>418</v>
      </c>
      <c r="G7889" t="s">
        <v>192</v>
      </c>
      <c r="H7889">
        <v>32</v>
      </c>
      <c r="I7889">
        <v>4</v>
      </c>
      <c r="J7889">
        <v>1</v>
      </c>
      <c r="K7889">
        <v>1</v>
      </c>
      <c r="L7889">
        <v>3</v>
      </c>
      <c r="M7889">
        <v>0</v>
      </c>
      <c r="N7889">
        <v>0</v>
      </c>
      <c r="O7889" t="s">
        <v>19</v>
      </c>
      <c r="P7889" t="str">
        <f>UPPER(Table1[[#This Row],[Venue]])</f>
        <v>HOME</v>
      </c>
    </row>
    <row r="7890" spans="1:16" hidden="1" x14ac:dyDescent="0.45">
      <c r="A7890">
        <v>40052971</v>
      </c>
      <c r="B7890" t="s">
        <v>444</v>
      </c>
      <c r="C7890">
        <v>45361</v>
      </c>
      <c r="D7890">
        <v>83640</v>
      </c>
      <c r="E7890">
        <v>20232024</v>
      </c>
      <c r="F7890" t="s">
        <v>418</v>
      </c>
      <c r="G7890" t="s">
        <v>585</v>
      </c>
      <c r="H7890">
        <v>33</v>
      </c>
      <c r="I7890">
        <v>0</v>
      </c>
      <c r="J7890">
        <v>0</v>
      </c>
      <c r="K7890">
        <v>1</v>
      </c>
      <c r="L7890">
        <v>0</v>
      </c>
      <c r="M7890">
        <v>0</v>
      </c>
      <c r="N7890">
        <v>0</v>
      </c>
      <c r="O7890" t="s">
        <v>19</v>
      </c>
      <c r="P7890" t="str">
        <f>UPPER(Table1[[#This Row],[Venue]])</f>
        <v>HOME</v>
      </c>
    </row>
    <row r="7891" spans="1:16" hidden="1" x14ac:dyDescent="0.45">
      <c r="A7891">
        <v>40052971</v>
      </c>
      <c r="B7891" t="s">
        <v>444</v>
      </c>
      <c r="C7891">
        <v>45361</v>
      </c>
      <c r="D7891">
        <v>83640</v>
      </c>
      <c r="E7891">
        <v>20232024</v>
      </c>
      <c r="F7891" t="s">
        <v>418</v>
      </c>
      <c r="G7891" t="s">
        <v>468</v>
      </c>
      <c r="H7891">
        <v>36</v>
      </c>
      <c r="I7891">
        <v>0</v>
      </c>
      <c r="J7891">
        <v>0</v>
      </c>
      <c r="K7891">
        <v>1</v>
      </c>
      <c r="L7891">
        <v>0</v>
      </c>
      <c r="M7891">
        <v>0</v>
      </c>
      <c r="N7891">
        <v>0</v>
      </c>
      <c r="O7891" t="s">
        <v>19</v>
      </c>
      <c r="P7891" t="str">
        <f>UPPER(Table1[[#This Row],[Venue]])</f>
        <v>HOME</v>
      </c>
    </row>
    <row r="7892" spans="1:16" hidden="1" x14ac:dyDescent="0.45">
      <c r="A7892">
        <v>40052971</v>
      </c>
      <c r="B7892" t="s">
        <v>444</v>
      </c>
      <c r="C7892">
        <v>45361</v>
      </c>
      <c r="D7892">
        <v>83640</v>
      </c>
      <c r="E7892">
        <v>20232024</v>
      </c>
      <c r="F7892" t="s">
        <v>418</v>
      </c>
      <c r="G7892" t="s">
        <v>28</v>
      </c>
      <c r="H7892">
        <v>41</v>
      </c>
      <c r="I7892">
        <v>1</v>
      </c>
      <c r="J7892">
        <v>1</v>
      </c>
      <c r="K7892">
        <v>1</v>
      </c>
      <c r="L7892">
        <v>0</v>
      </c>
      <c r="M7892">
        <v>0</v>
      </c>
      <c r="N7892">
        <v>0</v>
      </c>
      <c r="O7892" t="s">
        <v>19</v>
      </c>
      <c r="P7892" t="str">
        <f>UPPER(Table1[[#This Row],[Venue]])</f>
        <v>HOME</v>
      </c>
    </row>
    <row r="7893" spans="1:16" hidden="1" x14ac:dyDescent="0.45">
      <c r="A7893">
        <v>40052971</v>
      </c>
      <c r="B7893" t="s">
        <v>444</v>
      </c>
      <c r="C7893">
        <v>45361</v>
      </c>
      <c r="D7893">
        <v>83640</v>
      </c>
      <c r="E7893">
        <v>20232024</v>
      </c>
      <c r="F7893" t="s">
        <v>418</v>
      </c>
      <c r="G7893" t="s">
        <v>29</v>
      </c>
      <c r="H7893">
        <v>44</v>
      </c>
      <c r="I7893">
        <v>2</v>
      </c>
      <c r="J7893">
        <v>1</v>
      </c>
      <c r="K7893">
        <v>1</v>
      </c>
      <c r="L7893">
        <v>1</v>
      </c>
      <c r="M7893">
        <v>0</v>
      </c>
      <c r="N7893">
        <v>0</v>
      </c>
      <c r="O7893" t="s">
        <v>19</v>
      </c>
      <c r="P7893" t="str">
        <f>UPPER(Table1[[#This Row],[Venue]])</f>
        <v>HOME</v>
      </c>
    </row>
    <row r="7894" spans="1:16" hidden="1" x14ac:dyDescent="0.45">
      <c r="A7894">
        <v>40052971</v>
      </c>
      <c r="B7894" t="s">
        <v>444</v>
      </c>
      <c r="C7894">
        <v>45361</v>
      </c>
      <c r="D7894">
        <v>83640</v>
      </c>
      <c r="E7894">
        <v>20232024</v>
      </c>
      <c r="F7894" t="s">
        <v>418</v>
      </c>
      <c r="G7894" t="s">
        <v>548</v>
      </c>
      <c r="H7894">
        <v>47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0</v>
      </c>
      <c r="O7894" t="s">
        <v>19</v>
      </c>
      <c r="P7894" t="str">
        <f>UPPER(Table1[[#This Row],[Venue]])</f>
        <v>HOME</v>
      </c>
    </row>
    <row r="7895" spans="1:16" hidden="1" x14ac:dyDescent="0.45">
      <c r="A7895">
        <v>40052971</v>
      </c>
      <c r="B7895" t="s">
        <v>444</v>
      </c>
      <c r="C7895">
        <v>45361</v>
      </c>
      <c r="D7895">
        <v>83640</v>
      </c>
      <c r="E7895">
        <v>20232024</v>
      </c>
      <c r="F7895" t="s">
        <v>418</v>
      </c>
      <c r="G7895" t="s">
        <v>18</v>
      </c>
      <c r="H7895">
        <v>55</v>
      </c>
      <c r="I7895">
        <v>1</v>
      </c>
      <c r="J7895">
        <v>1</v>
      </c>
      <c r="K7895">
        <v>1</v>
      </c>
      <c r="L7895">
        <v>0</v>
      </c>
      <c r="M7895">
        <v>0</v>
      </c>
      <c r="N7895">
        <v>0</v>
      </c>
      <c r="O7895" t="s">
        <v>19</v>
      </c>
      <c r="P7895" t="str">
        <f>UPPER(Table1[[#This Row],[Venue]])</f>
        <v>HOME</v>
      </c>
    </row>
    <row r="7896" spans="1:16" hidden="1" x14ac:dyDescent="0.45">
      <c r="A7896">
        <v>40052971</v>
      </c>
      <c r="B7896" t="s">
        <v>444</v>
      </c>
      <c r="C7896">
        <v>45361</v>
      </c>
      <c r="D7896">
        <v>83640</v>
      </c>
      <c r="E7896">
        <v>20232024</v>
      </c>
      <c r="F7896" t="s">
        <v>418</v>
      </c>
      <c r="G7896" t="s">
        <v>35</v>
      </c>
      <c r="H7896">
        <v>75</v>
      </c>
      <c r="I7896">
        <v>0</v>
      </c>
      <c r="J7896">
        <v>0</v>
      </c>
      <c r="K7896">
        <v>1</v>
      </c>
      <c r="L7896">
        <v>0</v>
      </c>
      <c r="M7896">
        <v>0</v>
      </c>
      <c r="N7896">
        <v>0</v>
      </c>
      <c r="O7896" t="s">
        <v>19</v>
      </c>
      <c r="P7896" t="str">
        <f>UPPER(Table1[[#This Row],[Venue]])</f>
        <v>HOME</v>
      </c>
    </row>
    <row r="7897" spans="1:16" hidden="1" x14ac:dyDescent="0.45">
      <c r="A7897">
        <v>40052971</v>
      </c>
      <c r="B7897" t="s">
        <v>444</v>
      </c>
      <c r="C7897">
        <v>45361</v>
      </c>
      <c r="D7897">
        <v>83640</v>
      </c>
      <c r="E7897">
        <v>20232024</v>
      </c>
      <c r="F7897" t="s">
        <v>418</v>
      </c>
      <c r="G7897" t="s">
        <v>36</v>
      </c>
      <c r="H7897">
        <v>87</v>
      </c>
      <c r="I7897">
        <v>1</v>
      </c>
      <c r="J7897">
        <v>1</v>
      </c>
      <c r="K7897">
        <v>1</v>
      </c>
      <c r="L7897">
        <v>0</v>
      </c>
      <c r="M7897">
        <v>0</v>
      </c>
      <c r="N7897">
        <v>0</v>
      </c>
      <c r="O7897" t="s">
        <v>19</v>
      </c>
      <c r="P7897" t="str">
        <f>UPPER(Table1[[#This Row],[Venue]])</f>
        <v>HOME</v>
      </c>
    </row>
    <row r="7898" spans="1:16" hidden="1" x14ac:dyDescent="0.45">
      <c r="A7898">
        <v>40052971</v>
      </c>
      <c r="B7898" t="s">
        <v>444</v>
      </c>
      <c r="C7898">
        <v>45361</v>
      </c>
      <c r="D7898">
        <v>83640</v>
      </c>
      <c r="E7898">
        <v>20232024</v>
      </c>
      <c r="F7898" t="s">
        <v>418</v>
      </c>
      <c r="G7898" t="s">
        <v>469</v>
      </c>
      <c r="H7898">
        <v>88</v>
      </c>
      <c r="I7898">
        <v>0</v>
      </c>
      <c r="J7898">
        <v>0</v>
      </c>
      <c r="K7898">
        <v>1</v>
      </c>
      <c r="L7898">
        <v>0</v>
      </c>
      <c r="M7898">
        <v>0</v>
      </c>
      <c r="N7898">
        <v>0</v>
      </c>
      <c r="O7898" t="s">
        <v>19</v>
      </c>
      <c r="P7898" t="str">
        <f>UPPER(Table1[[#This Row],[Venue]])</f>
        <v>HOME</v>
      </c>
    </row>
    <row r="7899" spans="1:16" hidden="1" x14ac:dyDescent="0.45">
      <c r="A7899">
        <v>40052971</v>
      </c>
      <c r="B7899" t="s">
        <v>444</v>
      </c>
      <c r="C7899">
        <v>45361</v>
      </c>
      <c r="D7899">
        <v>83640</v>
      </c>
      <c r="E7899">
        <v>20232024</v>
      </c>
      <c r="F7899" t="s">
        <v>418</v>
      </c>
      <c r="G7899" t="s">
        <v>212</v>
      </c>
      <c r="H7899">
        <v>1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0</v>
      </c>
      <c r="O7899" t="s">
        <v>40</v>
      </c>
      <c r="P7899" t="str">
        <f>UPPER(Table1[[#This Row],[Venue]])</f>
        <v>AWAY</v>
      </c>
    </row>
    <row r="7900" spans="1:16" hidden="1" x14ac:dyDescent="0.45">
      <c r="A7900">
        <v>40052971</v>
      </c>
      <c r="B7900" t="s">
        <v>444</v>
      </c>
      <c r="C7900">
        <v>45361</v>
      </c>
      <c r="D7900">
        <v>83640</v>
      </c>
      <c r="E7900">
        <v>20232024</v>
      </c>
      <c r="F7900" t="s">
        <v>418</v>
      </c>
      <c r="G7900" t="s">
        <v>213</v>
      </c>
      <c r="H7900">
        <v>5</v>
      </c>
      <c r="I7900">
        <v>1</v>
      </c>
      <c r="J7900">
        <v>0</v>
      </c>
      <c r="K7900">
        <v>1</v>
      </c>
      <c r="L7900">
        <v>1</v>
      </c>
      <c r="M7900">
        <v>0</v>
      </c>
      <c r="N7900">
        <v>0</v>
      </c>
      <c r="O7900" t="s">
        <v>40</v>
      </c>
      <c r="P7900" t="str">
        <f>UPPER(Table1[[#This Row],[Venue]])</f>
        <v>AWAY</v>
      </c>
    </row>
    <row r="7901" spans="1:16" hidden="1" x14ac:dyDescent="0.45">
      <c r="A7901">
        <v>40052971</v>
      </c>
      <c r="B7901" t="s">
        <v>444</v>
      </c>
      <c r="C7901">
        <v>45361</v>
      </c>
      <c r="D7901">
        <v>83640</v>
      </c>
      <c r="E7901">
        <v>20232024</v>
      </c>
      <c r="F7901" t="s">
        <v>418</v>
      </c>
      <c r="G7901" t="s">
        <v>268</v>
      </c>
      <c r="H7901">
        <v>6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 t="s">
        <v>40</v>
      </c>
      <c r="P7901" t="str">
        <f>UPPER(Table1[[#This Row],[Venue]])</f>
        <v>AWAY</v>
      </c>
    </row>
    <row r="7902" spans="1:16" hidden="1" x14ac:dyDescent="0.45">
      <c r="A7902">
        <v>40052971</v>
      </c>
      <c r="B7902" t="s">
        <v>444</v>
      </c>
      <c r="C7902">
        <v>45361</v>
      </c>
      <c r="D7902">
        <v>83640</v>
      </c>
      <c r="E7902">
        <v>20232024</v>
      </c>
      <c r="F7902" t="s">
        <v>418</v>
      </c>
      <c r="G7902" t="s">
        <v>214</v>
      </c>
      <c r="H7902">
        <v>7</v>
      </c>
      <c r="I7902">
        <v>2</v>
      </c>
      <c r="J7902">
        <v>2</v>
      </c>
      <c r="K7902">
        <v>1</v>
      </c>
      <c r="L7902">
        <v>0</v>
      </c>
      <c r="M7902">
        <v>0</v>
      </c>
      <c r="N7902">
        <v>0</v>
      </c>
      <c r="O7902" t="s">
        <v>40</v>
      </c>
      <c r="P7902" t="str">
        <f>UPPER(Table1[[#This Row],[Venue]])</f>
        <v>AWAY</v>
      </c>
    </row>
    <row r="7903" spans="1:16" hidden="1" x14ac:dyDescent="0.45">
      <c r="A7903">
        <v>40052971</v>
      </c>
      <c r="B7903" t="s">
        <v>444</v>
      </c>
      <c r="C7903">
        <v>45361</v>
      </c>
      <c r="D7903">
        <v>83640</v>
      </c>
      <c r="E7903">
        <v>20232024</v>
      </c>
      <c r="F7903" t="s">
        <v>418</v>
      </c>
      <c r="G7903" t="s">
        <v>215</v>
      </c>
      <c r="H7903">
        <v>9</v>
      </c>
      <c r="I7903">
        <v>2</v>
      </c>
      <c r="J7903">
        <v>2</v>
      </c>
      <c r="K7903">
        <v>1</v>
      </c>
      <c r="L7903">
        <v>0</v>
      </c>
      <c r="M7903">
        <v>0</v>
      </c>
      <c r="N7903">
        <v>0</v>
      </c>
      <c r="O7903" t="s">
        <v>40</v>
      </c>
      <c r="P7903" t="str">
        <f>UPPER(Table1[[#This Row],[Venue]])</f>
        <v>AWAY</v>
      </c>
    </row>
    <row r="7904" spans="1:16" hidden="1" x14ac:dyDescent="0.45">
      <c r="A7904">
        <v>40052971</v>
      </c>
      <c r="B7904" t="s">
        <v>444</v>
      </c>
      <c r="C7904">
        <v>45361</v>
      </c>
      <c r="D7904">
        <v>83640</v>
      </c>
      <c r="E7904">
        <v>20232024</v>
      </c>
      <c r="F7904" t="s">
        <v>418</v>
      </c>
      <c r="G7904" t="s">
        <v>216</v>
      </c>
      <c r="H7904">
        <v>14</v>
      </c>
      <c r="I7904">
        <v>1</v>
      </c>
      <c r="J7904">
        <v>1</v>
      </c>
      <c r="K7904">
        <v>1</v>
      </c>
      <c r="L7904">
        <v>0</v>
      </c>
      <c r="M7904">
        <v>0</v>
      </c>
      <c r="N7904">
        <v>0</v>
      </c>
      <c r="O7904" t="s">
        <v>40</v>
      </c>
      <c r="P7904" t="str">
        <f>UPPER(Table1[[#This Row],[Venue]])</f>
        <v>AWAY</v>
      </c>
    </row>
    <row r="7905" spans="1:16" hidden="1" x14ac:dyDescent="0.45">
      <c r="A7905">
        <v>40052971</v>
      </c>
      <c r="B7905" t="s">
        <v>444</v>
      </c>
      <c r="C7905">
        <v>45361</v>
      </c>
      <c r="D7905">
        <v>83640</v>
      </c>
      <c r="E7905">
        <v>20232024</v>
      </c>
      <c r="F7905" t="s">
        <v>418</v>
      </c>
      <c r="G7905" t="s">
        <v>545</v>
      </c>
      <c r="H7905">
        <v>15</v>
      </c>
      <c r="I7905">
        <v>0</v>
      </c>
      <c r="J7905">
        <v>0</v>
      </c>
      <c r="K7905">
        <v>1</v>
      </c>
      <c r="L7905">
        <v>0</v>
      </c>
      <c r="M7905">
        <v>0</v>
      </c>
      <c r="N7905">
        <v>0</v>
      </c>
      <c r="O7905" t="s">
        <v>40</v>
      </c>
      <c r="P7905" t="str">
        <f>UPPER(Table1[[#This Row],[Venue]])</f>
        <v>AWAY</v>
      </c>
    </row>
    <row r="7906" spans="1:16" hidden="1" x14ac:dyDescent="0.45">
      <c r="A7906">
        <v>40052971</v>
      </c>
      <c r="B7906" t="s">
        <v>444</v>
      </c>
      <c r="C7906">
        <v>45361</v>
      </c>
      <c r="D7906">
        <v>83640</v>
      </c>
      <c r="E7906">
        <v>20232024</v>
      </c>
      <c r="F7906" t="s">
        <v>418</v>
      </c>
      <c r="G7906" t="s">
        <v>218</v>
      </c>
      <c r="H7906">
        <v>17</v>
      </c>
      <c r="I7906">
        <v>1</v>
      </c>
      <c r="J7906">
        <v>1</v>
      </c>
      <c r="K7906">
        <v>1</v>
      </c>
      <c r="L7906">
        <v>0</v>
      </c>
      <c r="M7906">
        <v>0</v>
      </c>
      <c r="N7906">
        <v>0</v>
      </c>
      <c r="O7906" t="s">
        <v>40</v>
      </c>
      <c r="P7906" t="str">
        <f>UPPER(Table1[[#This Row],[Venue]])</f>
        <v>AWAY</v>
      </c>
    </row>
    <row r="7907" spans="1:16" hidden="1" x14ac:dyDescent="0.45">
      <c r="A7907">
        <v>40052971</v>
      </c>
      <c r="B7907" t="s">
        <v>444</v>
      </c>
      <c r="C7907">
        <v>45361</v>
      </c>
      <c r="D7907">
        <v>83640</v>
      </c>
      <c r="E7907">
        <v>20232024</v>
      </c>
      <c r="F7907" t="s">
        <v>418</v>
      </c>
      <c r="G7907" t="s">
        <v>224</v>
      </c>
      <c r="H7907">
        <v>18</v>
      </c>
      <c r="I7907">
        <v>0</v>
      </c>
      <c r="J7907">
        <v>0</v>
      </c>
      <c r="K7907">
        <v>1</v>
      </c>
      <c r="L7907">
        <v>0</v>
      </c>
      <c r="M7907">
        <v>0</v>
      </c>
      <c r="N7907">
        <v>0</v>
      </c>
      <c r="O7907" t="s">
        <v>40</v>
      </c>
      <c r="P7907" t="str">
        <f>UPPER(Table1[[#This Row],[Venue]])</f>
        <v>AWAY</v>
      </c>
    </row>
    <row r="7908" spans="1:16" hidden="1" x14ac:dyDescent="0.45">
      <c r="A7908">
        <v>40052971</v>
      </c>
      <c r="B7908" t="s">
        <v>444</v>
      </c>
      <c r="C7908">
        <v>45361</v>
      </c>
      <c r="D7908">
        <v>83640</v>
      </c>
      <c r="E7908">
        <v>20232024</v>
      </c>
      <c r="F7908" t="s">
        <v>418</v>
      </c>
      <c r="G7908" t="s">
        <v>219</v>
      </c>
      <c r="H7908">
        <v>23</v>
      </c>
      <c r="I7908">
        <v>2</v>
      </c>
      <c r="J7908">
        <v>1</v>
      </c>
      <c r="K7908">
        <v>1</v>
      </c>
      <c r="L7908">
        <v>1</v>
      </c>
      <c r="M7908">
        <v>0</v>
      </c>
      <c r="N7908">
        <v>0</v>
      </c>
      <c r="O7908" t="s">
        <v>40</v>
      </c>
      <c r="P7908" t="str">
        <f>UPPER(Table1[[#This Row],[Venue]])</f>
        <v>AWAY</v>
      </c>
    </row>
    <row r="7909" spans="1:16" hidden="1" x14ac:dyDescent="0.45">
      <c r="A7909">
        <v>40052971</v>
      </c>
      <c r="B7909" t="s">
        <v>444</v>
      </c>
      <c r="C7909">
        <v>45361</v>
      </c>
      <c r="D7909">
        <v>83640</v>
      </c>
      <c r="E7909">
        <v>20232024</v>
      </c>
      <c r="F7909" t="s">
        <v>418</v>
      </c>
      <c r="G7909" t="s">
        <v>220</v>
      </c>
      <c r="H7909">
        <v>24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2</v>
      </c>
      <c r="O7909" t="s">
        <v>40</v>
      </c>
      <c r="P7909" t="str">
        <f>UPPER(Table1[[#This Row],[Venue]])</f>
        <v>AWAY</v>
      </c>
    </row>
    <row r="7910" spans="1:16" hidden="1" x14ac:dyDescent="0.45">
      <c r="A7910">
        <v>40052971</v>
      </c>
      <c r="B7910" t="s">
        <v>444</v>
      </c>
      <c r="C7910">
        <v>45361</v>
      </c>
      <c r="D7910">
        <v>83640</v>
      </c>
      <c r="E7910">
        <v>20232024</v>
      </c>
      <c r="F7910" t="s">
        <v>418</v>
      </c>
      <c r="G7910" t="s">
        <v>221</v>
      </c>
      <c r="H7910">
        <v>25</v>
      </c>
      <c r="I7910">
        <v>0</v>
      </c>
      <c r="J7910">
        <v>0</v>
      </c>
      <c r="K7910">
        <v>1</v>
      </c>
      <c r="L7910">
        <v>0</v>
      </c>
      <c r="M7910">
        <v>0</v>
      </c>
      <c r="N7910">
        <v>0</v>
      </c>
      <c r="O7910" t="s">
        <v>40</v>
      </c>
      <c r="P7910" t="str">
        <f>UPPER(Table1[[#This Row],[Venue]])</f>
        <v>AWAY</v>
      </c>
    </row>
    <row r="7911" spans="1:16" hidden="1" x14ac:dyDescent="0.45">
      <c r="A7911">
        <v>40052971</v>
      </c>
      <c r="B7911" t="s">
        <v>444</v>
      </c>
      <c r="C7911">
        <v>45361</v>
      </c>
      <c r="D7911">
        <v>83640</v>
      </c>
      <c r="E7911">
        <v>20232024</v>
      </c>
      <c r="F7911" t="s">
        <v>418</v>
      </c>
      <c r="G7911" t="s">
        <v>222</v>
      </c>
      <c r="H7911">
        <v>27</v>
      </c>
      <c r="I7911">
        <v>0</v>
      </c>
      <c r="J7911">
        <v>0</v>
      </c>
      <c r="K7911">
        <v>1</v>
      </c>
      <c r="L7911">
        <v>0</v>
      </c>
      <c r="M7911">
        <v>0</v>
      </c>
      <c r="N7911">
        <v>0</v>
      </c>
      <c r="O7911" t="s">
        <v>40</v>
      </c>
      <c r="P7911" t="str">
        <f>UPPER(Table1[[#This Row],[Venue]])</f>
        <v>AWAY</v>
      </c>
    </row>
    <row r="7912" spans="1:16" hidden="1" x14ac:dyDescent="0.45">
      <c r="A7912">
        <v>40052971</v>
      </c>
      <c r="B7912" t="s">
        <v>444</v>
      </c>
      <c r="C7912">
        <v>45361</v>
      </c>
      <c r="D7912">
        <v>83640</v>
      </c>
      <c r="E7912">
        <v>20232024</v>
      </c>
      <c r="F7912" t="s">
        <v>418</v>
      </c>
      <c r="G7912" t="s">
        <v>223</v>
      </c>
      <c r="H7912">
        <v>37</v>
      </c>
      <c r="I7912">
        <v>0</v>
      </c>
      <c r="J7912">
        <v>0</v>
      </c>
      <c r="K7912">
        <v>1</v>
      </c>
      <c r="L7912">
        <v>0</v>
      </c>
      <c r="M7912">
        <v>0</v>
      </c>
      <c r="N7912">
        <v>0</v>
      </c>
      <c r="O7912" t="s">
        <v>40</v>
      </c>
      <c r="P7912" t="str">
        <f>UPPER(Table1[[#This Row],[Venue]])</f>
        <v>AWAY</v>
      </c>
    </row>
    <row r="7913" spans="1:16" hidden="1" x14ac:dyDescent="0.45">
      <c r="A7913">
        <v>40052971</v>
      </c>
      <c r="B7913" t="s">
        <v>444</v>
      </c>
      <c r="C7913">
        <v>45361</v>
      </c>
      <c r="D7913">
        <v>83640</v>
      </c>
      <c r="E7913">
        <v>20232024</v>
      </c>
      <c r="F7913" t="s">
        <v>418</v>
      </c>
      <c r="G7913" t="s">
        <v>230</v>
      </c>
      <c r="H7913">
        <v>61</v>
      </c>
      <c r="I7913">
        <v>1</v>
      </c>
      <c r="J7913">
        <v>0</v>
      </c>
      <c r="K7913">
        <v>1</v>
      </c>
      <c r="L7913">
        <v>1</v>
      </c>
      <c r="M7913">
        <v>0</v>
      </c>
      <c r="N7913">
        <v>0</v>
      </c>
      <c r="O7913" t="s">
        <v>40</v>
      </c>
      <c r="P7913" t="str">
        <f>UPPER(Table1[[#This Row],[Venue]])</f>
        <v>AWAY</v>
      </c>
    </row>
    <row r="7914" spans="1:16" hidden="1" x14ac:dyDescent="0.45">
      <c r="A7914">
        <v>40052971</v>
      </c>
      <c r="B7914" t="s">
        <v>444</v>
      </c>
      <c r="C7914">
        <v>45361</v>
      </c>
      <c r="D7914">
        <v>83640</v>
      </c>
      <c r="E7914">
        <v>20232024</v>
      </c>
      <c r="F7914" t="s">
        <v>418</v>
      </c>
      <c r="G7914" t="s">
        <v>50</v>
      </c>
      <c r="H7914">
        <v>63</v>
      </c>
      <c r="I7914">
        <v>1</v>
      </c>
      <c r="J7914">
        <v>0</v>
      </c>
      <c r="K7914">
        <v>1</v>
      </c>
      <c r="L7914">
        <v>1</v>
      </c>
      <c r="M7914">
        <v>0</v>
      </c>
      <c r="N7914">
        <v>0</v>
      </c>
      <c r="O7914" t="s">
        <v>40</v>
      </c>
      <c r="P7914" t="str">
        <f>UPPER(Table1[[#This Row],[Venue]])</f>
        <v>AWAY</v>
      </c>
    </row>
    <row r="7915" spans="1:16" hidden="1" x14ac:dyDescent="0.45">
      <c r="A7915">
        <v>40052971</v>
      </c>
      <c r="B7915" t="s">
        <v>444</v>
      </c>
      <c r="C7915">
        <v>45361</v>
      </c>
      <c r="D7915">
        <v>83640</v>
      </c>
      <c r="E7915">
        <v>20232024</v>
      </c>
      <c r="F7915" t="s">
        <v>418</v>
      </c>
      <c r="G7915" t="s">
        <v>269</v>
      </c>
      <c r="H7915">
        <v>71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0</v>
      </c>
      <c r="O7915" t="s">
        <v>40</v>
      </c>
      <c r="P7915" t="str">
        <f>UPPER(Table1[[#This Row],[Venue]])</f>
        <v>AWAY</v>
      </c>
    </row>
    <row r="7916" spans="1:16" hidden="1" x14ac:dyDescent="0.45">
      <c r="A7916">
        <v>40052971</v>
      </c>
      <c r="B7916" t="s">
        <v>444</v>
      </c>
      <c r="C7916">
        <v>45361</v>
      </c>
      <c r="D7916">
        <v>83640</v>
      </c>
      <c r="E7916">
        <v>20232024</v>
      </c>
      <c r="F7916" t="s">
        <v>418</v>
      </c>
      <c r="G7916" t="s">
        <v>227</v>
      </c>
      <c r="H7916">
        <v>74</v>
      </c>
      <c r="I7916">
        <v>0</v>
      </c>
      <c r="J7916">
        <v>0</v>
      </c>
      <c r="K7916">
        <v>1</v>
      </c>
      <c r="L7916">
        <v>0</v>
      </c>
      <c r="M7916">
        <v>0</v>
      </c>
      <c r="N7916">
        <v>0</v>
      </c>
      <c r="O7916" t="s">
        <v>40</v>
      </c>
      <c r="P7916" t="str">
        <f>UPPER(Table1[[#This Row],[Venue]])</f>
        <v>AWAY</v>
      </c>
    </row>
    <row r="7917" spans="1:16" hidden="1" x14ac:dyDescent="0.45">
      <c r="A7917">
        <v>40052971</v>
      </c>
      <c r="B7917" t="s">
        <v>444</v>
      </c>
      <c r="C7917">
        <v>45361</v>
      </c>
      <c r="D7917">
        <v>83640</v>
      </c>
      <c r="E7917">
        <v>20232024</v>
      </c>
      <c r="F7917" t="s">
        <v>418</v>
      </c>
      <c r="G7917" t="s">
        <v>228</v>
      </c>
      <c r="H7917">
        <v>77</v>
      </c>
      <c r="I7917">
        <v>3</v>
      </c>
      <c r="J7917">
        <v>0</v>
      </c>
      <c r="K7917">
        <v>1</v>
      </c>
      <c r="L7917">
        <v>3</v>
      </c>
      <c r="M7917">
        <v>0</v>
      </c>
      <c r="N7917">
        <v>0</v>
      </c>
      <c r="O7917" t="s">
        <v>40</v>
      </c>
      <c r="P7917" t="str">
        <f>UPPER(Table1[[#This Row],[Venue]])</f>
        <v>AWAY</v>
      </c>
    </row>
    <row r="7918" spans="1:16" hidden="1" x14ac:dyDescent="0.45">
      <c r="A7918">
        <v>40052971</v>
      </c>
      <c r="B7918" t="s">
        <v>444</v>
      </c>
      <c r="C7918">
        <v>45361</v>
      </c>
      <c r="D7918">
        <v>83640</v>
      </c>
      <c r="E7918">
        <v>20232024</v>
      </c>
      <c r="F7918" t="s">
        <v>418</v>
      </c>
      <c r="G7918" t="s">
        <v>231</v>
      </c>
      <c r="H7918">
        <v>97</v>
      </c>
      <c r="I7918">
        <v>1</v>
      </c>
      <c r="J7918">
        <v>0</v>
      </c>
      <c r="K7918">
        <v>1</v>
      </c>
      <c r="L7918">
        <v>1</v>
      </c>
      <c r="M7918">
        <v>0</v>
      </c>
      <c r="N7918">
        <v>0</v>
      </c>
      <c r="O7918" t="s">
        <v>40</v>
      </c>
      <c r="P7918" t="str">
        <f>UPPER(Table1[[#This Row],[Venue]])</f>
        <v>AWAY</v>
      </c>
    </row>
    <row r="7919" spans="1:16" hidden="1" x14ac:dyDescent="0.45">
      <c r="A7919">
        <v>40052927</v>
      </c>
      <c r="B7919" t="s">
        <v>576</v>
      </c>
      <c r="C7919">
        <v>45361</v>
      </c>
      <c r="D7919">
        <v>83596</v>
      </c>
      <c r="E7919">
        <v>20232024</v>
      </c>
      <c r="F7919" t="s">
        <v>372</v>
      </c>
      <c r="G7919" t="s">
        <v>461</v>
      </c>
      <c r="H7919">
        <v>6</v>
      </c>
      <c r="I7919">
        <v>2</v>
      </c>
      <c r="J7919">
        <v>1</v>
      </c>
      <c r="K7919">
        <v>1</v>
      </c>
      <c r="L7919">
        <v>1</v>
      </c>
      <c r="M7919">
        <v>0</v>
      </c>
      <c r="N7919">
        <v>2</v>
      </c>
      <c r="O7919" t="s">
        <v>19</v>
      </c>
      <c r="P7919" t="str">
        <f>UPPER(Table1[[#This Row],[Venue]])</f>
        <v>HOME</v>
      </c>
    </row>
    <row r="7920" spans="1:16" hidden="1" x14ac:dyDescent="0.45">
      <c r="A7920">
        <v>40052927</v>
      </c>
      <c r="B7920" t="s">
        <v>576</v>
      </c>
      <c r="C7920">
        <v>45361</v>
      </c>
      <c r="D7920">
        <v>83596</v>
      </c>
      <c r="E7920">
        <v>20232024</v>
      </c>
      <c r="F7920" t="s">
        <v>372</v>
      </c>
      <c r="G7920" t="s">
        <v>151</v>
      </c>
      <c r="H7920">
        <v>8</v>
      </c>
      <c r="I7920">
        <v>2</v>
      </c>
      <c r="J7920">
        <v>0</v>
      </c>
      <c r="K7920">
        <v>1</v>
      </c>
      <c r="L7920">
        <v>2</v>
      </c>
      <c r="M7920">
        <v>0</v>
      </c>
      <c r="N7920">
        <v>0</v>
      </c>
      <c r="O7920" t="s">
        <v>19</v>
      </c>
      <c r="P7920" t="str">
        <f>UPPER(Table1[[#This Row],[Venue]])</f>
        <v>HOME</v>
      </c>
    </row>
    <row r="7921" spans="1:16" hidden="1" x14ac:dyDescent="0.45">
      <c r="A7921">
        <v>40052927</v>
      </c>
      <c r="B7921" t="s">
        <v>576</v>
      </c>
      <c r="C7921">
        <v>45361</v>
      </c>
      <c r="D7921">
        <v>83596</v>
      </c>
      <c r="E7921">
        <v>20232024</v>
      </c>
      <c r="F7921" t="s">
        <v>372</v>
      </c>
      <c r="G7921" t="s">
        <v>152</v>
      </c>
      <c r="H7921">
        <v>14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0</v>
      </c>
      <c r="O7921" t="s">
        <v>19</v>
      </c>
      <c r="P7921" t="str">
        <f>UPPER(Table1[[#This Row],[Venue]])</f>
        <v>HOME</v>
      </c>
    </row>
    <row r="7922" spans="1:16" hidden="1" x14ac:dyDescent="0.45">
      <c r="A7922">
        <v>40052927</v>
      </c>
      <c r="B7922" t="s">
        <v>576</v>
      </c>
      <c r="C7922">
        <v>45361</v>
      </c>
      <c r="D7922">
        <v>83596</v>
      </c>
      <c r="E7922">
        <v>20232024</v>
      </c>
      <c r="F7922" t="s">
        <v>372</v>
      </c>
      <c r="G7922" t="s">
        <v>462</v>
      </c>
      <c r="H7922">
        <v>15</v>
      </c>
      <c r="I7922">
        <v>2</v>
      </c>
      <c r="J7922">
        <v>2</v>
      </c>
      <c r="K7922">
        <v>1</v>
      </c>
      <c r="L7922">
        <v>0</v>
      </c>
      <c r="M7922">
        <v>0</v>
      </c>
      <c r="N7922">
        <v>0</v>
      </c>
      <c r="O7922" t="s">
        <v>19</v>
      </c>
      <c r="P7922" t="str">
        <f>UPPER(Table1[[#This Row],[Venue]])</f>
        <v>HOME</v>
      </c>
    </row>
    <row r="7923" spans="1:16" hidden="1" x14ac:dyDescent="0.45">
      <c r="A7923">
        <v>40052927</v>
      </c>
      <c r="B7923" t="s">
        <v>576</v>
      </c>
      <c r="C7923">
        <v>45361</v>
      </c>
      <c r="D7923">
        <v>83596</v>
      </c>
      <c r="E7923">
        <v>20232024</v>
      </c>
      <c r="F7923" t="s">
        <v>372</v>
      </c>
      <c r="G7923" t="s">
        <v>463</v>
      </c>
      <c r="H7923">
        <v>24</v>
      </c>
      <c r="I7923">
        <v>1</v>
      </c>
      <c r="J7923">
        <v>1</v>
      </c>
      <c r="K7923">
        <v>1</v>
      </c>
      <c r="L7923">
        <v>0</v>
      </c>
      <c r="M7923">
        <v>0</v>
      </c>
      <c r="N7923">
        <v>0</v>
      </c>
      <c r="O7923" t="s">
        <v>19</v>
      </c>
      <c r="P7923" t="str">
        <f>UPPER(Table1[[#This Row],[Venue]])</f>
        <v>HOME</v>
      </c>
    </row>
    <row r="7924" spans="1:16" hidden="1" x14ac:dyDescent="0.45">
      <c r="A7924">
        <v>40052927</v>
      </c>
      <c r="B7924" t="s">
        <v>576</v>
      </c>
      <c r="C7924">
        <v>45361</v>
      </c>
      <c r="D7924">
        <v>83596</v>
      </c>
      <c r="E7924">
        <v>20232024</v>
      </c>
      <c r="F7924" t="s">
        <v>372</v>
      </c>
      <c r="G7924" t="s">
        <v>332</v>
      </c>
      <c r="H7924">
        <v>38</v>
      </c>
      <c r="I7924">
        <v>2</v>
      </c>
      <c r="J7924">
        <v>0</v>
      </c>
      <c r="K7924">
        <v>1</v>
      </c>
      <c r="L7924">
        <v>2</v>
      </c>
      <c r="M7924">
        <v>0</v>
      </c>
      <c r="N7924">
        <v>0</v>
      </c>
      <c r="O7924" t="s">
        <v>19</v>
      </c>
      <c r="P7924" t="str">
        <f>UPPER(Table1[[#This Row],[Venue]])</f>
        <v>HOME</v>
      </c>
    </row>
    <row r="7925" spans="1:16" hidden="1" x14ac:dyDescent="0.45">
      <c r="A7925">
        <v>40052927</v>
      </c>
      <c r="B7925" t="s">
        <v>576</v>
      </c>
      <c r="C7925">
        <v>45361</v>
      </c>
      <c r="D7925">
        <v>83596</v>
      </c>
      <c r="E7925">
        <v>20232024</v>
      </c>
      <c r="F7925" t="s">
        <v>372</v>
      </c>
      <c r="G7925" t="s">
        <v>154</v>
      </c>
      <c r="H7925">
        <v>55</v>
      </c>
      <c r="I7925">
        <v>1</v>
      </c>
      <c r="J7925">
        <v>0</v>
      </c>
      <c r="K7925">
        <v>1</v>
      </c>
      <c r="L7925">
        <v>1</v>
      </c>
      <c r="M7925">
        <v>0</v>
      </c>
      <c r="N7925">
        <v>2</v>
      </c>
      <c r="O7925" t="s">
        <v>19</v>
      </c>
      <c r="P7925" t="str">
        <f>UPPER(Table1[[#This Row],[Venue]])</f>
        <v>HOME</v>
      </c>
    </row>
    <row r="7926" spans="1:16" hidden="1" x14ac:dyDescent="0.45">
      <c r="A7926">
        <v>40052927</v>
      </c>
      <c r="B7926" t="s">
        <v>576</v>
      </c>
      <c r="C7926">
        <v>45361</v>
      </c>
      <c r="D7926">
        <v>83596</v>
      </c>
      <c r="E7926">
        <v>20232024</v>
      </c>
      <c r="F7926" t="s">
        <v>372</v>
      </c>
      <c r="G7926" t="s">
        <v>187</v>
      </c>
      <c r="H7926">
        <v>61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 t="s">
        <v>19</v>
      </c>
      <c r="P7926" t="str">
        <f>UPPER(Table1[[#This Row],[Venue]])</f>
        <v>HOME</v>
      </c>
    </row>
    <row r="7927" spans="1:16" hidden="1" x14ac:dyDescent="0.45">
      <c r="A7927">
        <v>40052927</v>
      </c>
      <c r="B7927" t="s">
        <v>576</v>
      </c>
      <c r="C7927">
        <v>45361</v>
      </c>
      <c r="D7927">
        <v>83596</v>
      </c>
      <c r="E7927">
        <v>20232024</v>
      </c>
      <c r="F7927" t="s">
        <v>372</v>
      </c>
      <c r="G7927" t="s">
        <v>584</v>
      </c>
      <c r="H7927">
        <v>72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0</v>
      </c>
      <c r="O7927" t="s">
        <v>19</v>
      </c>
      <c r="P7927" t="str">
        <f>UPPER(Table1[[#This Row],[Venue]])</f>
        <v>HOME</v>
      </c>
    </row>
    <row r="7928" spans="1:16" hidden="1" x14ac:dyDescent="0.45">
      <c r="A7928">
        <v>40052927</v>
      </c>
      <c r="B7928" t="s">
        <v>576</v>
      </c>
      <c r="C7928">
        <v>45361</v>
      </c>
      <c r="D7928">
        <v>83596</v>
      </c>
      <c r="E7928">
        <v>20232024</v>
      </c>
      <c r="F7928" t="s">
        <v>372</v>
      </c>
      <c r="G7928" t="s">
        <v>188</v>
      </c>
      <c r="H7928">
        <v>72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2</v>
      </c>
      <c r="O7928" t="s">
        <v>19</v>
      </c>
      <c r="P7928" t="str">
        <f>UPPER(Table1[[#This Row],[Venue]])</f>
        <v>HOME</v>
      </c>
    </row>
    <row r="7929" spans="1:16" hidden="1" x14ac:dyDescent="0.45">
      <c r="A7929">
        <v>40052927</v>
      </c>
      <c r="B7929" t="s">
        <v>576</v>
      </c>
      <c r="C7929">
        <v>45361</v>
      </c>
      <c r="D7929">
        <v>83596</v>
      </c>
      <c r="E7929">
        <v>20232024</v>
      </c>
      <c r="F7929" t="s">
        <v>372</v>
      </c>
      <c r="G7929" t="s">
        <v>157</v>
      </c>
      <c r="H7929">
        <v>77</v>
      </c>
      <c r="I7929">
        <v>2</v>
      </c>
      <c r="J7929">
        <v>2</v>
      </c>
      <c r="K7929">
        <v>1</v>
      </c>
      <c r="L7929">
        <v>0</v>
      </c>
      <c r="M7929">
        <v>0</v>
      </c>
      <c r="N7929">
        <v>0</v>
      </c>
      <c r="O7929" t="s">
        <v>19</v>
      </c>
      <c r="P7929" t="str">
        <f>UPPER(Table1[[#This Row],[Venue]])</f>
        <v>HOME</v>
      </c>
    </row>
    <row r="7930" spans="1:16" hidden="1" x14ac:dyDescent="0.45">
      <c r="A7930">
        <v>40052927</v>
      </c>
      <c r="B7930" t="s">
        <v>576</v>
      </c>
      <c r="C7930">
        <v>45361</v>
      </c>
      <c r="D7930">
        <v>83596</v>
      </c>
      <c r="E7930">
        <v>20232024</v>
      </c>
      <c r="F7930" t="s">
        <v>372</v>
      </c>
      <c r="G7930" t="s">
        <v>465</v>
      </c>
      <c r="H7930">
        <v>90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0</v>
      </c>
      <c r="O7930" t="s">
        <v>19</v>
      </c>
      <c r="P7930" t="str">
        <f>UPPER(Table1[[#This Row],[Venue]])</f>
        <v>HOME</v>
      </c>
    </row>
    <row r="7931" spans="1:16" hidden="1" x14ac:dyDescent="0.45">
      <c r="A7931">
        <v>40052927</v>
      </c>
      <c r="B7931" t="s">
        <v>576</v>
      </c>
      <c r="C7931">
        <v>45361</v>
      </c>
      <c r="D7931">
        <v>83596</v>
      </c>
      <c r="E7931">
        <v>20232024</v>
      </c>
      <c r="F7931" t="s">
        <v>372</v>
      </c>
      <c r="G7931" t="s">
        <v>505</v>
      </c>
      <c r="H7931">
        <v>7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 t="s">
        <v>40</v>
      </c>
      <c r="P7931" t="str">
        <f>UPPER(Table1[[#This Row],[Venue]])</f>
        <v>AWAY</v>
      </c>
    </row>
    <row r="7932" spans="1:16" hidden="1" x14ac:dyDescent="0.45">
      <c r="A7932">
        <v>40052927</v>
      </c>
      <c r="B7932" t="s">
        <v>576</v>
      </c>
      <c r="C7932">
        <v>45361</v>
      </c>
      <c r="D7932">
        <v>83596</v>
      </c>
      <c r="E7932">
        <v>20232024</v>
      </c>
      <c r="F7932" t="s">
        <v>372</v>
      </c>
      <c r="G7932" t="s">
        <v>506</v>
      </c>
      <c r="H7932">
        <v>8</v>
      </c>
      <c r="I7932">
        <v>4</v>
      </c>
      <c r="J7932">
        <v>0</v>
      </c>
      <c r="K7932">
        <v>1</v>
      </c>
      <c r="L7932">
        <v>4</v>
      </c>
      <c r="M7932">
        <v>0</v>
      </c>
      <c r="N7932">
        <v>0</v>
      </c>
      <c r="O7932" t="s">
        <v>40</v>
      </c>
      <c r="P7932" t="str">
        <f>UPPER(Table1[[#This Row],[Venue]])</f>
        <v>AWAY</v>
      </c>
    </row>
    <row r="7933" spans="1:16" hidden="1" x14ac:dyDescent="0.45">
      <c r="A7933">
        <v>40052927</v>
      </c>
      <c r="B7933" t="s">
        <v>576</v>
      </c>
      <c r="C7933">
        <v>45361</v>
      </c>
      <c r="D7933">
        <v>83596</v>
      </c>
      <c r="E7933">
        <v>20232024</v>
      </c>
      <c r="F7933" t="s">
        <v>372</v>
      </c>
      <c r="G7933" t="s">
        <v>507</v>
      </c>
      <c r="H7933">
        <v>9</v>
      </c>
      <c r="I7933">
        <v>1</v>
      </c>
      <c r="J7933">
        <v>0</v>
      </c>
      <c r="K7933">
        <v>1</v>
      </c>
      <c r="L7933">
        <v>1</v>
      </c>
      <c r="M7933">
        <v>0</v>
      </c>
      <c r="N7933">
        <v>2</v>
      </c>
      <c r="O7933" t="s">
        <v>40</v>
      </c>
      <c r="P7933" t="str">
        <f>UPPER(Table1[[#This Row],[Venue]])</f>
        <v>AWAY</v>
      </c>
    </row>
    <row r="7934" spans="1:16" hidden="1" x14ac:dyDescent="0.45">
      <c r="A7934">
        <v>40052927</v>
      </c>
      <c r="B7934" t="s">
        <v>576</v>
      </c>
      <c r="C7934">
        <v>45361</v>
      </c>
      <c r="D7934">
        <v>83596</v>
      </c>
      <c r="E7934">
        <v>20232024</v>
      </c>
      <c r="F7934" t="s">
        <v>372</v>
      </c>
      <c r="G7934" t="s">
        <v>532</v>
      </c>
      <c r="H7934">
        <v>16</v>
      </c>
      <c r="I7934">
        <v>0</v>
      </c>
      <c r="J7934">
        <v>0</v>
      </c>
      <c r="K7934">
        <v>1</v>
      </c>
      <c r="L7934">
        <v>0</v>
      </c>
      <c r="M7934">
        <v>0</v>
      </c>
      <c r="N7934">
        <v>2</v>
      </c>
      <c r="O7934" t="s">
        <v>40</v>
      </c>
      <c r="P7934" t="str">
        <f>UPPER(Table1[[#This Row],[Venue]])</f>
        <v>AWAY</v>
      </c>
    </row>
    <row r="7935" spans="1:16" hidden="1" x14ac:dyDescent="0.45">
      <c r="A7935">
        <v>40052927</v>
      </c>
      <c r="B7935" t="s">
        <v>576</v>
      </c>
      <c r="C7935">
        <v>45361</v>
      </c>
      <c r="D7935">
        <v>83596</v>
      </c>
      <c r="E7935">
        <v>20232024</v>
      </c>
      <c r="F7935" t="s">
        <v>372</v>
      </c>
      <c r="G7935" t="s">
        <v>508</v>
      </c>
      <c r="H7935">
        <v>20</v>
      </c>
      <c r="I7935">
        <v>0</v>
      </c>
      <c r="J7935">
        <v>0</v>
      </c>
      <c r="K7935">
        <v>1</v>
      </c>
      <c r="L7935">
        <v>0</v>
      </c>
      <c r="M7935">
        <v>0</v>
      </c>
      <c r="N7935">
        <v>0</v>
      </c>
      <c r="O7935" t="s">
        <v>40</v>
      </c>
      <c r="P7935" t="str">
        <f>UPPER(Table1[[#This Row],[Venue]])</f>
        <v>AWAY</v>
      </c>
    </row>
    <row r="7936" spans="1:16" hidden="1" x14ac:dyDescent="0.45">
      <c r="A7936">
        <v>40052927</v>
      </c>
      <c r="B7936" t="s">
        <v>576</v>
      </c>
      <c r="C7936">
        <v>45361</v>
      </c>
      <c r="D7936">
        <v>83596</v>
      </c>
      <c r="E7936">
        <v>20232024</v>
      </c>
      <c r="F7936" t="s">
        <v>372</v>
      </c>
      <c r="G7936" t="s">
        <v>509</v>
      </c>
      <c r="H7936">
        <v>24</v>
      </c>
      <c r="I7936">
        <v>0</v>
      </c>
      <c r="J7936">
        <v>0</v>
      </c>
      <c r="K7936">
        <v>1</v>
      </c>
      <c r="L7936">
        <v>0</v>
      </c>
      <c r="M7936">
        <v>0</v>
      </c>
      <c r="N7936">
        <v>2</v>
      </c>
      <c r="O7936" t="s">
        <v>40</v>
      </c>
      <c r="P7936" t="str">
        <f>UPPER(Table1[[#This Row],[Venue]])</f>
        <v>AWAY</v>
      </c>
    </row>
    <row r="7937" spans="1:16" hidden="1" x14ac:dyDescent="0.45">
      <c r="A7937">
        <v>40052927</v>
      </c>
      <c r="B7937" t="s">
        <v>576</v>
      </c>
      <c r="C7937">
        <v>45361</v>
      </c>
      <c r="D7937">
        <v>83596</v>
      </c>
      <c r="E7937">
        <v>20232024</v>
      </c>
      <c r="F7937" t="s">
        <v>372</v>
      </c>
      <c r="G7937" t="s">
        <v>511</v>
      </c>
      <c r="H7937">
        <v>28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 t="s">
        <v>40</v>
      </c>
      <c r="P7937" t="str">
        <f>UPPER(Table1[[#This Row],[Venue]])</f>
        <v>AWAY</v>
      </c>
    </row>
    <row r="7938" spans="1:16" hidden="1" x14ac:dyDescent="0.45">
      <c r="A7938">
        <v>40052927</v>
      </c>
      <c r="B7938" t="s">
        <v>576</v>
      </c>
      <c r="C7938">
        <v>45361</v>
      </c>
      <c r="D7938">
        <v>83596</v>
      </c>
      <c r="E7938">
        <v>20232024</v>
      </c>
      <c r="F7938" t="s">
        <v>372</v>
      </c>
      <c r="G7938" t="s">
        <v>510</v>
      </c>
      <c r="H7938">
        <v>41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0</v>
      </c>
      <c r="O7938" t="s">
        <v>40</v>
      </c>
      <c r="P7938" t="str">
        <f>UPPER(Table1[[#This Row],[Venue]])</f>
        <v>AWAY</v>
      </c>
    </row>
    <row r="7939" spans="1:16" hidden="1" x14ac:dyDescent="0.45">
      <c r="A7939">
        <v>40052927</v>
      </c>
      <c r="B7939" t="s">
        <v>576</v>
      </c>
      <c r="C7939">
        <v>45361</v>
      </c>
      <c r="D7939">
        <v>83596</v>
      </c>
      <c r="E7939">
        <v>20232024</v>
      </c>
      <c r="F7939" t="s">
        <v>372</v>
      </c>
      <c r="G7939" t="s">
        <v>533</v>
      </c>
      <c r="H7939">
        <v>54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 t="s">
        <v>40</v>
      </c>
      <c r="P7939" t="str">
        <f>UPPER(Table1[[#This Row],[Venue]])</f>
        <v>AWAY</v>
      </c>
    </row>
    <row r="7940" spans="1:16" hidden="1" x14ac:dyDescent="0.45">
      <c r="A7940">
        <v>40052927</v>
      </c>
      <c r="B7940" t="s">
        <v>576</v>
      </c>
      <c r="C7940">
        <v>45361</v>
      </c>
      <c r="D7940">
        <v>83596</v>
      </c>
      <c r="E7940">
        <v>20232024</v>
      </c>
      <c r="F7940" t="s">
        <v>372</v>
      </c>
      <c r="G7940" t="s">
        <v>512</v>
      </c>
      <c r="H7940">
        <v>77</v>
      </c>
      <c r="I7940">
        <v>0</v>
      </c>
      <c r="J7940">
        <v>0</v>
      </c>
      <c r="K7940">
        <v>1</v>
      </c>
      <c r="L7940">
        <v>0</v>
      </c>
      <c r="M7940">
        <v>0</v>
      </c>
      <c r="N7940">
        <v>0</v>
      </c>
      <c r="O7940" t="s">
        <v>40</v>
      </c>
      <c r="P7940" t="str">
        <f>UPPER(Table1[[#This Row],[Venue]])</f>
        <v>AWAY</v>
      </c>
    </row>
    <row r="7941" spans="1:16" hidden="1" x14ac:dyDescent="0.45">
      <c r="A7941">
        <v>40052927</v>
      </c>
      <c r="B7941" t="s">
        <v>576</v>
      </c>
      <c r="C7941">
        <v>45361</v>
      </c>
      <c r="D7941">
        <v>83596</v>
      </c>
      <c r="E7941">
        <v>20232024</v>
      </c>
      <c r="F7941" t="s">
        <v>372</v>
      </c>
      <c r="G7941" t="s">
        <v>513</v>
      </c>
      <c r="H7941">
        <v>82</v>
      </c>
      <c r="I7941">
        <v>0</v>
      </c>
      <c r="J7941">
        <v>0</v>
      </c>
      <c r="K7941">
        <v>1</v>
      </c>
      <c r="L7941">
        <v>0</v>
      </c>
      <c r="M7941">
        <v>0</v>
      </c>
      <c r="N7941">
        <v>0</v>
      </c>
      <c r="O7941" t="s">
        <v>40</v>
      </c>
      <c r="P7941" t="str">
        <f>UPPER(Table1[[#This Row],[Venue]])</f>
        <v>AWAY</v>
      </c>
    </row>
    <row r="7942" spans="1:16" hidden="1" x14ac:dyDescent="0.45">
      <c r="A7942">
        <v>40052927</v>
      </c>
      <c r="B7942" t="s">
        <v>576</v>
      </c>
      <c r="C7942">
        <v>45361</v>
      </c>
      <c r="D7942">
        <v>83596</v>
      </c>
      <c r="E7942">
        <v>20232024</v>
      </c>
      <c r="F7942" t="s">
        <v>372</v>
      </c>
      <c r="G7942" t="s">
        <v>514</v>
      </c>
      <c r="H7942">
        <v>88</v>
      </c>
      <c r="I7942">
        <v>0</v>
      </c>
      <c r="J7942">
        <v>0</v>
      </c>
      <c r="K7942">
        <v>1</v>
      </c>
      <c r="L7942">
        <v>0</v>
      </c>
      <c r="M7942">
        <v>0</v>
      </c>
      <c r="N7942">
        <v>0</v>
      </c>
      <c r="O7942" t="s">
        <v>40</v>
      </c>
      <c r="P7942" t="str">
        <f>UPPER(Table1[[#This Row],[Venue]])</f>
        <v>AWAY</v>
      </c>
    </row>
    <row r="7943" spans="1:16" hidden="1" x14ac:dyDescent="0.45">
      <c r="A7943">
        <v>40052927</v>
      </c>
      <c r="B7943" t="s">
        <v>576</v>
      </c>
      <c r="C7943">
        <v>45361</v>
      </c>
      <c r="D7943">
        <v>83596</v>
      </c>
      <c r="E7943">
        <v>20232024</v>
      </c>
      <c r="F7943" t="s">
        <v>372</v>
      </c>
      <c r="G7943" t="s">
        <v>85</v>
      </c>
      <c r="H7943">
        <v>99</v>
      </c>
      <c r="I7943">
        <v>1</v>
      </c>
      <c r="J7943">
        <v>1</v>
      </c>
      <c r="K7943">
        <v>1</v>
      </c>
      <c r="L7943">
        <v>0</v>
      </c>
      <c r="M7943">
        <v>0</v>
      </c>
      <c r="N7943">
        <v>0</v>
      </c>
      <c r="O7943" t="s">
        <v>40</v>
      </c>
      <c r="P7943" t="str">
        <f>UPPER(Table1[[#This Row],[Venue]])</f>
        <v>AWAY</v>
      </c>
    </row>
    <row r="7944" spans="1:16" hidden="1" x14ac:dyDescent="0.45">
      <c r="A7944">
        <v>40052927</v>
      </c>
      <c r="B7944" t="s">
        <v>576</v>
      </c>
      <c r="C7944">
        <v>45361</v>
      </c>
      <c r="D7944">
        <v>83596</v>
      </c>
      <c r="E7944">
        <v>20232024</v>
      </c>
      <c r="F7944" t="s">
        <v>372</v>
      </c>
      <c r="G7944" t="s">
        <v>85</v>
      </c>
      <c r="H7944">
        <v>99</v>
      </c>
      <c r="I7944">
        <v>0</v>
      </c>
      <c r="J7944">
        <v>0</v>
      </c>
      <c r="K7944">
        <v>1</v>
      </c>
      <c r="L7944">
        <v>0</v>
      </c>
      <c r="M7944">
        <v>0</v>
      </c>
      <c r="N7944">
        <v>0</v>
      </c>
      <c r="O7944" t="s">
        <v>40</v>
      </c>
      <c r="P7944" t="str">
        <f>UPPER(Table1[[#This Row],[Venue]])</f>
        <v>AWAY</v>
      </c>
    </row>
    <row r="7945" spans="1:16" hidden="1" x14ac:dyDescent="0.45">
      <c r="A7945">
        <v>40052969</v>
      </c>
      <c r="B7945" t="s">
        <v>449</v>
      </c>
      <c r="C7945">
        <v>45361</v>
      </c>
      <c r="D7945">
        <v>83638</v>
      </c>
      <c r="E7945">
        <v>20232024</v>
      </c>
      <c r="F7945" t="s">
        <v>418</v>
      </c>
      <c r="G7945" t="s">
        <v>376</v>
      </c>
      <c r="H7945">
        <v>2</v>
      </c>
      <c r="I7945">
        <v>0</v>
      </c>
      <c r="J7945">
        <v>0</v>
      </c>
      <c r="K7945">
        <v>1</v>
      </c>
      <c r="L7945">
        <v>0</v>
      </c>
      <c r="M7945">
        <v>0</v>
      </c>
      <c r="N7945">
        <v>0</v>
      </c>
      <c r="O7945" t="s">
        <v>19</v>
      </c>
      <c r="P7945" t="str">
        <f>UPPER(Table1[[#This Row],[Venue]])</f>
        <v>HOME</v>
      </c>
    </row>
    <row r="7946" spans="1:16" hidden="1" x14ac:dyDescent="0.45">
      <c r="A7946">
        <v>40052969</v>
      </c>
      <c r="B7946" t="s">
        <v>449</v>
      </c>
      <c r="C7946">
        <v>45361</v>
      </c>
      <c r="D7946">
        <v>83638</v>
      </c>
      <c r="E7946">
        <v>20232024</v>
      </c>
      <c r="F7946" t="s">
        <v>418</v>
      </c>
      <c r="G7946" t="s">
        <v>136</v>
      </c>
      <c r="H7946">
        <v>17</v>
      </c>
      <c r="I7946">
        <v>0</v>
      </c>
      <c r="J7946">
        <v>0</v>
      </c>
      <c r="K7946">
        <v>1</v>
      </c>
      <c r="L7946">
        <v>0</v>
      </c>
      <c r="M7946">
        <v>0</v>
      </c>
      <c r="N7946">
        <v>0</v>
      </c>
      <c r="O7946" t="s">
        <v>19</v>
      </c>
      <c r="P7946" t="str">
        <f>UPPER(Table1[[#This Row],[Venue]])</f>
        <v>HOME</v>
      </c>
    </row>
    <row r="7947" spans="1:16" hidden="1" x14ac:dyDescent="0.45">
      <c r="A7947">
        <v>40052969</v>
      </c>
      <c r="B7947" t="s">
        <v>449</v>
      </c>
      <c r="C7947">
        <v>45361</v>
      </c>
      <c r="D7947">
        <v>83638</v>
      </c>
      <c r="E7947">
        <v>20232024</v>
      </c>
      <c r="F7947" t="s">
        <v>418</v>
      </c>
      <c r="G7947" t="s">
        <v>137</v>
      </c>
      <c r="H7947">
        <v>22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 t="s">
        <v>19</v>
      </c>
      <c r="P7947" t="str">
        <f>UPPER(Table1[[#This Row],[Venue]])</f>
        <v>HOME</v>
      </c>
    </row>
    <row r="7948" spans="1:16" hidden="1" x14ac:dyDescent="0.45">
      <c r="A7948">
        <v>40052969</v>
      </c>
      <c r="B7948" t="s">
        <v>449</v>
      </c>
      <c r="C7948">
        <v>45361</v>
      </c>
      <c r="D7948">
        <v>83638</v>
      </c>
      <c r="E7948">
        <v>20232024</v>
      </c>
      <c r="F7948" t="s">
        <v>418</v>
      </c>
      <c r="G7948" t="s">
        <v>138</v>
      </c>
      <c r="H7948">
        <v>23</v>
      </c>
      <c r="I7948">
        <v>0</v>
      </c>
      <c r="J7948">
        <v>0</v>
      </c>
      <c r="K7948">
        <v>1</v>
      </c>
      <c r="L7948">
        <v>0</v>
      </c>
      <c r="M7948">
        <v>0</v>
      </c>
      <c r="N7948">
        <v>0</v>
      </c>
      <c r="O7948" t="s">
        <v>19</v>
      </c>
      <c r="P7948" t="str">
        <f>UPPER(Table1[[#This Row],[Venue]])</f>
        <v>HOME</v>
      </c>
    </row>
    <row r="7949" spans="1:16" hidden="1" x14ac:dyDescent="0.45">
      <c r="A7949">
        <v>40052969</v>
      </c>
      <c r="B7949" t="s">
        <v>449</v>
      </c>
      <c r="C7949">
        <v>45361</v>
      </c>
      <c r="D7949">
        <v>83638</v>
      </c>
      <c r="E7949">
        <v>20232024</v>
      </c>
      <c r="F7949" t="s">
        <v>418</v>
      </c>
      <c r="G7949" t="s">
        <v>139</v>
      </c>
      <c r="H7949">
        <v>27</v>
      </c>
      <c r="I7949">
        <v>0</v>
      </c>
      <c r="J7949">
        <v>0</v>
      </c>
      <c r="K7949">
        <v>1</v>
      </c>
      <c r="L7949">
        <v>0</v>
      </c>
      <c r="M7949">
        <v>0</v>
      </c>
      <c r="N7949">
        <v>0</v>
      </c>
      <c r="O7949" t="s">
        <v>19</v>
      </c>
      <c r="P7949" t="str">
        <f>UPPER(Table1[[#This Row],[Venue]])</f>
        <v>HOME</v>
      </c>
    </row>
    <row r="7950" spans="1:16" hidden="1" x14ac:dyDescent="0.45">
      <c r="A7950">
        <v>40052969</v>
      </c>
      <c r="B7950" t="s">
        <v>449</v>
      </c>
      <c r="C7950">
        <v>45361</v>
      </c>
      <c r="D7950">
        <v>83638</v>
      </c>
      <c r="E7950">
        <v>20232024</v>
      </c>
      <c r="F7950" t="s">
        <v>418</v>
      </c>
      <c r="G7950" t="s">
        <v>248</v>
      </c>
      <c r="H7950">
        <v>29</v>
      </c>
      <c r="I7950">
        <v>0</v>
      </c>
      <c r="J7950">
        <v>0</v>
      </c>
      <c r="K7950">
        <v>1</v>
      </c>
      <c r="L7950">
        <v>0</v>
      </c>
      <c r="M7950">
        <v>0</v>
      </c>
      <c r="N7950">
        <v>0</v>
      </c>
      <c r="O7950" t="s">
        <v>19</v>
      </c>
      <c r="P7950" t="str">
        <f>UPPER(Table1[[#This Row],[Venue]])</f>
        <v>HOME</v>
      </c>
    </row>
    <row r="7951" spans="1:16" hidden="1" x14ac:dyDescent="0.45">
      <c r="A7951">
        <v>40052969</v>
      </c>
      <c r="B7951" t="s">
        <v>449</v>
      </c>
      <c r="C7951">
        <v>45361</v>
      </c>
      <c r="D7951">
        <v>83638</v>
      </c>
      <c r="E7951">
        <v>20232024</v>
      </c>
      <c r="F7951" t="s">
        <v>418</v>
      </c>
      <c r="G7951" t="s">
        <v>266</v>
      </c>
      <c r="H7951">
        <v>31</v>
      </c>
      <c r="I7951">
        <v>0</v>
      </c>
      <c r="J7951">
        <v>0</v>
      </c>
      <c r="K7951">
        <v>1</v>
      </c>
      <c r="L7951">
        <v>0</v>
      </c>
      <c r="M7951">
        <v>0</v>
      </c>
      <c r="N7951">
        <v>0</v>
      </c>
      <c r="O7951" t="s">
        <v>19</v>
      </c>
      <c r="P7951" t="str">
        <f>UPPER(Table1[[#This Row],[Venue]])</f>
        <v>HOME</v>
      </c>
    </row>
    <row r="7952" spans="1:16" hidden="1" x14ac:dyDescent="0.45">
      <c r="A7952">
        <v>40052969</v>
      </c>
      <c r="B7952" t="s">
        <v>449</v>
      </c>
      <c r="C7952">
        <v>45361</v>
      </c>
      <c r="D7952">
        <v>83638</v>
      </c>
      <c r="E7952">
        <v>20232024</v>
      </c>
      <c r="F7952" t="s">
        <v>418</v>
      </c>
      <c r="G7952" t="s">
        <v>202</v>
      </c>
      <c r="H7952">
        <v>36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 t="s">
        <v>19</v>
      </c>
      <c r="P7952" t="str">
        <f>UPPER(Table1[[#This Row],[Venue]])</f>
        <v>HOME</v>
      </c>
    </row>
    <row r="7953" spans="1:16" hidden="1" x14ac:dyDescent="0.45">
      <c r="A7953">
        <v>40052969</v>
      </c>
      <c r="B7953" t="s">
        <v>449</v>
      </c>
      <c r="C7953">
        <v>45361</v>
      </c>
      <c r="D7953">
        <v>83638</v>
      </c>
      <c r="E7953">
        <v>20232024</v>
      </c>
      <c r="F7953" t="s">
        <v>418</v>
      </c>
      <c r="G7953" t="s">
        <v>607</v>
      </c>
      <c r="H7953">
        <v>52</v>
      </c>
      <c r="I7953">
        <v>0</v>
      </c>
      <c r="J7953">
        <v>0</v>
      </c>
      <c r="K7953">
        <v>1</v>
      </c>
      <c r="L7953">
        <v>0</v>
      </c>
      <c r="M7953">
        <v>0</v>
      </c>
      <c r="N7953">
        <v>0</v>
      </c>
      <c r="O7953" t="s">
        <v>19</v>
      </c>
      <c r="P7953" t="str">
        <f>UPPER(Table1[[#This Row],[Venue]])</f>
        <v>HOME</v>
      </c>
    </row>
    <row r="7954" spans="1:16" hidden="1" x14ac:dyDescent="0.45">
      <c r="A7954">
        <v>40052969</v>
      </c>
      <c r="B7954" t="s">
        <v>449</v>
      </c>
      <c r="C7954">
        <v>45361</v>
      </c>
      <c r="D7954">
        <v>83638</v>
      </c>
      <c r="E7954">
        <v>20232024</v>
      </c>
      <c r="F7954" t="s">
        <v>418</v>
      </c>
      <c r="G7954" t="s">
        <v>142</v>
      </c>
      <c r="H7954">
        <v>69</v>
      </c>
      <c r="I7954">
        <v>0</v>
      </c>
      <c r="J7954">
        <v>0</v>
      </c>
      <c r="K7954">
        <v>1</v>
      </c>
      <c r="L7954">
        <v>0</v>
      </c>
      <c r="M7954">
        <v>0</v>
      </c>
      <c r="N7954">
        <v>0</v>
      </c>
      <c r="O7954" t="s">
        <v>19</v>
      </c>
      <c r="P7954" t="str">
        <f>UPPER(Table1[[#This Row],[Venue]])</f>
        <v>HOME</v>
      </c>
    </row>
    <row r="7955" spans="1:16" hidden="1" x14ac:dyDescent="0.45">
      <c r="A7955">
        <v>40052969</v>
      </c>
      <c r="B7955" t="s">
        <v>449</v>
      </c>
      <c r="C7955">
        <v>45361</v>
      </c>
      <c r="D7955">
        <v>83638</v>
      </c>
      <c r="E7955">
        <v>20232024</v>
      </c>
      <c r="F7955" t="s">
        <v>418</v>
      </c>
      <c r="G7955" t="s">
        <v>143</v>
      </c>
      <c r="H7955">
        <v>71</v>
      </c>
      <c r="I7955">
        <v>3</v>
      </c>
      <c r="J7955">
        <v>3</v>
      </c>
      <c r="K7955">
        <v>1</v>
      </c>
      <c r="L7955">
        <v>0</v>
      </c>
      <c r="M7955">
        <v>0</v>
      </c>
      <c r="N7955">
        <v>0</v>
      </c>
      <c r="O7955" t="s">
        <v>19</v>
      </c>
      <c r="P7955" t="str">
        <f>UPPER(Table1[[#This Row],[Venue]])</f>
        <v>HOME</v>
      </c>
    </row>
    <row r="7956" spans="1:16" hidden="1" x14ac:dyDescent="0.45">
      <c r="A7956">
        <v>40052969</v>
      </c>
      <c r="B7956" t="s">
        <v>449</v>
      </c>
      <c r="C7956">
        <v>45361</v>
      </c>
      <c r="D7956">
        <v>83638</v>
      </c>
      <c r="E7956">
        <v>20232024</v>
      </c>
      <c r="F7956" t="s">
        <v>418</v>
      </c>
      <c r="G7956" t="s">
        <v>389</v>
      </c>
      <c r="H7956">
        <v>77</v>
      </c>
      <c r="I7956">
        <v>0</v>
      </c>
      <c r="J7956">
        <v>0</v>
      </c>
      <c r="K7956">
        <v>1</v>
      </c>
      <c r="L7956">
        <v>0</v>
      </c>
      <c r="M7956">
        <v>0</v>
      </c>
      <c r="N7956">
        <v>0</v>
      </c>
      <c r="O7956" t="s">
        <v>19</v>
      </c>
      <c r="P7956" t="str">
        <f>UPPER(Table1[[#This Row],[Venue]])</f>
        <v>HOME</v>
      </c>
    </row>
    <row r="7957" spans="1:16" hidden="1" x14ac:dyDescent="0.45">
      <c r="A7957">
        <v>40052969</v>
      </c>
      <c r="B7957" t="s">
        <v>449</v>
      </c>
      <c r="C7957">
        <v>45361</v>
      </c>
      <c r="D7957">
        <v>83638</v>
      </c>
      <c r="E7957">
        <v>20232024</v>
      </c>
      <c r="F7957" t="s">
        <v>418</v>
      </c>
      <c r="G7957" t="s">
        <v>388</v>
      </c>
      <c r="H7957">
        <v>79</v>
      </c>
      <c r="I7957">
        <v>1</v>
      </c>
      <c r="J7957">
        <v>0</v>
      </c>
      <c r="K7957">
        <v>1</v>
      </c>
      <c r="L7957">
        <v>1</v>
      </c>
      <c r="M7957">
        <v>0</v>
      </c>
      <c r="N7957">
        <v>0</v>
      </c>
      <c r="O7957" t="s">
        <v>19</v>
      </c>
      <c r="P7957" t="str">
        <f>UPPER(Table1[[#This Row],[Venue]])</f>
        <v>HOME</v>
      </c>
    </row>
    <row r="7958" spans="1:16" hidden="1" x14ac:dyDescent="0.45">
      <c r="A7958">
        <v>40052969</v>
      </c>
      <c r="B7958" t="s">
        <v>449</v>
      </c>
      <c r="C7958">
        <v>45361</v>
      </c>
      <c r="D7958">
        <v>83638</v>
      </c>
      <c r="E7958">
        <v>20232024</v>
      </c>
      <c r="F7958" t="s">
        <v>418</v>
      </c>
      <c r="G7958" t="s">
        <v>145</v>
      </c>
      <c r="H7958">
        <v>88</v>
      </c>
      <c r="I7958">
        <v>2</v>
      </c>
      <c r="J7958">
        <v>0</v>
      </c>
      <c r="K7958">
        <v>1</v>
      </c>
      <c r="L7958">
        <v>2</v>
      </c>
      <c r="M7958">
        <v>0</v>
      </c>
      <c r="N7958">
        <v>0</v>
      </c>
      <c r="O7958" t="s">
        <v>19</v>
      </c>
      <c r="P7958" t="str">
        <f>UPPER(Table1[[#This Row],[Venue]])</f>
        <v>HOME</v>
      </c>
    </row>
    <row r="7959" spans="1:16" hidden="1" x14ac:dyDescent="0.45">
      <c r="A7959">
        <v>40052969</v>
      </c>
      <c r="B7959" t="s">
        <v>449</v>
      </c>
      <c r="C7959">
        <v>45361</v>
      </c>
      <c r="D7959">
        <v>83638</v>
      </c>
      <c r="E7959">
        <v>20232024</v>
      </c>
      <c r="F7959" t="s">
        <v>418</v>
      </c>
      <c r="G7959" t="s">
        <v>147</v>
      </c>
      <c r="H7959">
        <v>92</v>
      </c>
      <c r="I7959">
        <v>1</v>
      </c>
      <c r="J7959">
        <v>0</v>
      </c>
      <c r="K7959">
        <v>1</v>
      </c>
      <c r="L7959">
        <v>1</v>
      </c>
      <c r="M7959">
        <v>0</v>
      </c>
      <c r="N7959">
        <v>0</v>
      </c>
      <c r="O7959" t="s">
        <v>19</v>
      </c>
      <c r="P7959" t="str">
        <f>UPPER(Table1[[#This Row],[Venue]])</f>
        <v>HOME</v>
      </c>
    </row>
    <row r="7960" spans="1:16" hidden="1" x14ac:dyDescent="0.45">
      <c r="A7960">
        <v>40052969</v>
      </c>
      <c r="B7960" t="s">
        <v>449</v>
      </c>
      <c r="C7960">
        <v>45361</v>
      </c>
      <c r="D7960">
        <v>83638</v>
      </c>
      <c r="E7960">
        <v>20232024</v>
      </c>
      <c r="F7960" t="s">
        <v>418</v>
      </c>
      <c r="G7960" t="s">
        <v>390</v>
      </c>
      <c r="H7960">
        <v>94</v>
      </c>
      <c r="I7960">
        <v>0</v>
      </c>
      <c r="J7960">
        <v>0</v>
      </c>
      <c r="K7960">
        <v>1</v>
      </c>
      <c r="L7960">
        <v>0</v>
      </c>
      <c r="M7960">
        <v>0</v>
      </c>
      <c r="N7960">
        <v>0</v>
      </c>
      <c r="O7960" t="s">
        <v>19</v>
      </c>
      <c r="P7960" t="str">
        <f>UPPER(Table1[[#This Row],[Venue]])</f>
        <v>HOME</v>
      </c>
    </row>
    <row r="7961" spans="1:16" hidden="1" x14ac:dyDescent="0.45">
      <c r="A7961">
        <v>40052969</v>
      </c>
      <c r="B7961" t="s">
        <v>449</v>
      </c>
      <c r="C7961">
        <v>45361</v>
      </c>
      <c r="D7961">
        <v>83638</v>
      </c>
      <c r="E7961">
        <v>20232024</v>
      </c>
      <c r="F7961" t="s">
        <v>418</v>
      </c>
      <c r="G7961" t="s">
        <v>148</v>
      </c>
      <c r="H7961">
        <v>95</v>
      </c>
      <c r="I7961">
        <v>2</v>
      </c>
      <c r="J7961">
        <v>1</v>
      </c>
      <c r="K7961">
        <v>1</v>
      </c>
      <c r="L7961">
        <v>1</v>
      </c>
      <c r="M7961">
        <v>0</v>
      </c>
      <c r="N7961">
        <v>2</v>
      </c>
      <c r="O7961" t="s">
        <v>19</v>
      </c>
      <c r="P7961" t="str">
        <f>UPPER(Table1[[#This Row],[Venue]])</f>
        <v>HOME</v>
      </c>
    </row>
    <row r="7962" spans="1:16" hidden="1" x14ac:dyDescent="0.45">
      <c r="A7962">
        <v>40052969</v>
      </c>
      <c r="B7962" t="s">
        <v>449</v>
      </c>
      <c r="C7962">
        <v>45361</v>
      </c>
      <c r="D7962">
        <v>83638</v>
      </c>
      <c r="E7962">
        <v>20232024</v>
      </c>
      <c r="F7962" t="s">
        <v>418</v>
      </c>
      <c r="G7962" t="s">
        <v>149</v>
      </c>
      <c r="H7962">
        <v>98</v>
      </c>
      <c r="I7962">
        <v>1</v>
      </c>
      <c r="J7962">
        <v>0</v>
      </c>
      <c r="K7962">
        <v>1</v>
      </c>
      <c r="L7962">
        <v>1</v>
      </c>
      <c r="M7962">
        <v>0</v>
      </c>
      <c r="N7962">
        <v>0</v>
      </c>
      <c r="O7962" t="s">
        <v>19</v>
      </c>
      <c r="P7962" t="str">
        <f>UPPER(Table1[[#This Row],[Venue]])</f>
        <v>HOME</v>
      </c>
    </row>
    <row r="7963" spans="1:16" hidden="1" x14ac:dyDescent="0.45">
      <c r="A7963">
        <v>40052969</v>
      </c>
      <c r="B7963" t="s">
        <v>449</v>
      </c>
      <c r="C7963">
        <v>45361</v>
      </c>
      <c r="D7963">
        <v>83638</v>
      </c>
      <c r="E7963">
        <v>20232024</v>
      </c>
      <c r="F7963" t="s">
        <v>418</v>
      </c>
      <c r="G7963" t="s">
        <v>190</v>
      </c>
      <c r="H7963">
        <v>1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 t="s">
        <v>40</v>
      </c>
      <c r="P7963" t="str">
        <f>UPPER(Table1[[#This Row],[Venue]])</f>
        <v>AWAY</v>
      </c>
    </row>
    <row r="7964" spans="1:16" hidden="1" x14ac:dyDescent="0.45">
      <c r="A7964">
        <v>40052969</v>
      </c>
      <c r="B7964" t="s">
        <v>449</v>
      </c>
      <c r="C7964">
        <v>45361</v>
      </c>
      <c r="D7964">
        <v>83638</v>
      </c>
      <c r="E7964">
        <v>20232024</v>
      </c>
      <c r="F7964" t="s">
        <v>418</v>
      </c>
      <c r="G7964" t="s">
        <v>60</v>
      </c>
      <c r="H7964">
        <v>4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 t="s">
        <v>40</v>
      </c>
      <c r="P7964" t="str">
        <f>UPPER(Table1[[#This Row],[Venue]])</f>
        <v>AWAY</v>
      </c>
    </row>
    <row r="7965" spans="1:16" hidden="1" x14ac:dyDescent="0.45">
      <c r="A7965">
        <v>40052969</v>
      </c>
      <c r="B7965" t="s">
        <v>449</v>
      </c>
      <c r="C7965">
        <v>45361</v>
      </c>
      <c r="D7965">
        <v>83638</v>
      </c>
      <c r="E7965">
        <v>20232024</v>
      </c>
      <c r="F7965" t="s">
        <v>418</v>
      </c>
      <c r="G7965" t="s">
        <v>61</v>
      </c>
      <c r="H7965">
        <v>6</v>
      </c>
      <c r="I7965">
        <v>0</v>
      </c>
      <c r="J7965">
        <v>0</v>
      </c>
      <c r="K7965">
        <v>1</v>
      </c>
      <c r="L7965">
        <v>0</v>
      </c>
      <c r="M7965">
        <v>0</v>
      </c>
      <c r="N7965">
        <v>0</v>
      </c>
      <c r="O7965" t="s">
        <v>40</v>
      </c>
      <c r="P7965" t="str">
        <f>UPPER(Table1[[#This Row],[Venue]])</f>
        <v>AWAY</v>
      </c>
    </row>
    <row r="7966" spans="1:16" hidden="1" x14ac:dyDescent="0.45">
      <c r="A7966">
        <v>40052969</v>
      </c>
      <c r="B7966" t="s">
        <v>449</v>
      </c>
      <c r="C7966">
        <v>45361</v>
      </c>
      <c r="D7966">
        <v>83638</v>
      </c>
      <c r="E7966">
        <v>20232024</v>
      </c>
      <c r="F7966" t="s">
        <v>418</v>
      </c>
      <c r="G7966" t="s">
        <v>42</v>
      </c>
      <c r="H7966">
        <v>8</v>
      </c>
      <c r="I7966">
        <v>1</v>
      </c>
      <c r="J7966">
        <v>1</v>
      </c>
      <c r="K7966">
        <v>1</v>
      </c>
      <c r="L7966">
        <v>0</v>
      </c>
      <c r="M7966">
        <v>0</v>
      </c>
      <c r="N7966">
        <v>2</v>
      </c>
      <c r="O7966" t="s">
        <v>40</v>
      </c>
      <c r="P7966" t="str">
        <f>UPPER(Table1[[#This Row],[Venue]])</f>
        <v>AWAY</v>
      </c>
    </row>
    <row r="7967" spans="1:16" hidden="1" x14ac:dyDescent="0.45">
      <c r="A7967">
        <v>40052969</v>
      </c>
      <c r="B7967" t="s">
        <v>449</v>
      </c>
      <c r="C7967">
        <v>45361</v>
      </c>
      <c r="D7967">
        <v>83638</v>
      </c>
      <c r="E7967">
        <v>20232024</v>
      </c>
      <c r="F7967" t="s">
        <v>418</v>
      </c>
      <c r="G7967" t="s">
        <v>280</v>
      </c>
      <c r="H7967">
        <v>9</v>
      </c>
      <c r="I7967">
        <v>0</v>
      </c>
      <c r="J7967">
        <v>0</v>
      </c>
      <c r="K7967">
        <v>1</v>
      </c>
      <c r="L7967">
        <v>0</v>
      </c>
      <c r="M7967">
        <v>0</v>
      </c>
      <c r="N7967">
        <v>0</v>
      </c>
      <c r="O7967" t="s">
        <v>40</v>
      </c>
      <c r="P7967" t="str">
        <f>UPPER(Table1[[#This Row],[Venue]])</f>
        <v>AWAY</v>
      </c>
    </row>
    <row r="7968" spans="1:16" hidden="1" x14ac:dyDescent="0.45">
      <c r="A7968">
        <v>40052969</v>
      </c>
      <c r="B7968" t="s">
        <v>449</v>
      </c>
      <c r="C7968">
        <v>45361</v>
      </c>
      <c r="D7968">
        <v>83638</v>
      </c>
      <c r="E7968">
        <v>20232024</v>
      </c>
      <c r="F7968" t="s">
        <v>418</v>
      </c>
      <c r="G7968" t="s">
        <v>63</v>
      </c>
      <c r="H7968">
        <v>10</v>
      </c>
      <c r="I7968">
        <v>0</v>
      </c>
      <c r="J7968">
        <v>0</v>
      </c>
      <c r="K7968">
        <v>1</v>
      </c>
      <c r="L7968">
        <v>0</v>
      </c>
      <c r="M7968">
        <v>0</v>
      </c>
      <c r="N7968">
        <v>0</v>
      </c>
      <c r="O7968" t="s">
        <v>40</v>
      </c>
      <c r="P7968" t="str">
        <f>UPPER(Table1[[#This Row],[Venue]])</f>
        <v>AWAY</v>
      </c>
    </row>
    <row r="7969" spans="1:16" hidden="1" x14ac:dyDescent="0.45">
      <c r="A7969">
        <v>40052969</v>
      </c>
      <c r="B7969" t="s">
        <v>449</v>
      </c>
      <c r="C7969">
        <v>45361</v>
      </c>
      <c r="D7969">
        <v>83638</v>
      </c>
      <c r="E7969">
        <v>20232024</v>
      </c>
      <c r="F7969" t="s">
        <v>418</v>
      </c>
      <c r="G7969" t="s">
        <v>128</v>
      </c>
      <c r="H7969">
        <v>12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 t="s">
        <v>40</v>
      </c>
      <c r="P7969" t="str">
        <f>UPPER(Table1[[#This Row],[Venue]])</f>
        <v>AWAY</v>
      </c>
    </row>
    <row r="7970" spans="1:16" hidden="1" x14ac:dyDescent="0.45">
      <c r="A7970">
        <v>40052969</v>
      </c>
      <c r="B7970" t="s">
        <v>449</v>
      </c>
      <c r="C7970">
        <v>45361</v>
      </c>
      <c r="D7970">
        <v>83638</v>
      </c>
      <c r="E7970">
        <v>20232024</v>
      </c>
      <c r="F7970" t="s">
        <v>418</v>
      </c>
      <c r="G7970" t="s">
        <v>281</v>
      </c>
      <c r="H7970">
        <v>13</v>
      </c>
      <c r="I7970">
        <v>0</v>
      </c>
      <c r="J7970">
        <v>0</v>
      </c>
      <c r="K7970">
        <v>1</v>
      </c>
      <c r="L7970">
        <v>0</v>
      </c>
      <c r="M7970">
        <v>0</v>
      </c>
      <c r="N7970">
        <v>0</v>
      </c>
      <c r="O7970" t="s">
        <v>40</v>
      </c>
      <c r="P7970" t="str">
        <f>UPPER(Table1[[#This Row],[Venue]])</f>
        <v>AWAY</v>
      </c>
    </row>
    <row r="7971" spans="1:16" hidden="1" x14ac:dyDescent="0.45">
      <c r="A7971">
        <v>40052969</v>
      </c>
      <c r="B7971" t="s">
        <v>449</v>
      </c>
      <c r="C7971">
        <v>45361</v>
      </c>
      <c r="D7971">
        <v>83638</v>
      </c>
      <c r="E7971">
        <v>20232024</v>
      </c>
      <c r="F7971" t="s">
        <v>418</v>
      </c>
      <c r="G7971" t="s">
        <v>68</v>
      </c>
      <c r="H7971">
        <v>25</v>
      </c>
      <c r="I7971">
        <v>1</v>
      </c>
      <c r="J7971">
        <v>0</v>
      </c>
      <c r="K7971">
        <v>1</v>
      </c>
      <c r="L7971">
        <v>1</v>
      </c>
      <c r="M7971">
        <v>0</v>
      </c>
      <c r="N7971">
        <v>0</v>
      </c>
      <c r="O7971" t="s">
        <v>40</v>
      </c>
      <c r="P7971" t="str">
        <f>UPPER(Table1[[#This Row],[Venue]])</f>
        <v>AWAY</v>
      </c>
    </row>
    <row r="7972" spans="1:16" hidden="1" x14ac:dyDescent="0.45">
      <c r="A7972">
        <v>40052969</v>
      </c>
      <c r="B7972" t="s">
        <v>449</v>
      </c>
      <c r="C7972">
        <v>45361</v>
      </c>
      <c r="D7972">
        <v>83638</v>
      </c>
      <c r="E7972">
        <v>20232024</v>
      </c>
      <c r="F7972" t="s">
        <v>418</v>
      </c>
      <c r="G7972" t="s">
        <v>427</v>
      </c>
      <c r="H7972">
        <v>31</v>
      </c>
      <c r="I7972">
        <v>0</v>
      </c>
      <c r="J7972">
        <v>0</v>
      </c>
      <c r="K7972">
        <v>1</v>
      </c>
      <c r="L7972">
        <v>0</v>
      </c>
      <c r="M7972">
        <v>0</v>
      </c>
      <c r="N7972">
        <v>0</v>
      </c>
      <c r="O7972" t="s">
        <v>40</v>
      </c>
      <c r="P7972" t="str">
        <f>UPPER(Table1[[#This Row],[Venue]])</f>
        <v>AWAY</v>
      </c>
    </row>
    <row r="7973" spans="1:16" hidden="1" x14ac:dyDescent="0.45">
      <c r="A7973">
        <v>40052969</v>
      </c>
      <c r="B7973" t="s">
        <v>449</v>
      </c>
      <c r="C7973">
        <v>45361</v>
      </c>
      <c r="D7973">
        <v>83638</v>
      </c>
      <c r="E7973">
        <v>20232024</v>
      </c>
      <c r="F7973" t="s">
        <v>418</v>
      </c>
      <c r="G7973" t="s">
        <v>71</v>
      </c>
      <c r="H7973">
        <v>55</v>
      </c>
      <c r="I7973">
        <v>2</v>
      </c>
      <c r="J7973">
        <v>0</v>
      </c>
      <c r="K7973">
        <v>1</v>
      </c>
      <c r="L7973">
        <v>2</v>
      </c>
      <c r="M7973">
        <v>0</v>
      </c>
      <c r="N7973">
        <v>0</v>
      </c>
      <c r="O7973" t="s">
        <v>40</v>
      </c>
      <c r="P7973" t="str">
        <f>UPPER(Table1[[#This Row],[Venue]])</f>
        <v>AWAY</v>
      </c>
    </row>
    <row r="7974" spans="1:16" hidden="1" x14ac:dyDescent="0.45">
      <c r="A7974">
        <v>40052969</v>
      </c>
      <c r="B7974" t="s">
        <v>449</v>
      </c>
      <c r="C7974">
        <v>45361</v>
      </c>
      <c r="D7974">
        <v>83638</v>
      </c>
      <c r="E7974">
        <v>20232024</v>
      </c>
      <c r="F7974" t="s">
        <v>418</v>
      </c>
      <c r="G7974" t="s">
        <v>72</v>
      </c>
      <c r="H7974">
        <v>86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2</v>
      </c>
      <c r="O7974" t="s">
        <v>40</v>
      </c>
      <c r="P7974" t="str">
        <f>UPPER(Table1[[#This Row],[Venue]])</f>
        <v>AWAY</v>
      </c>
    </row>
    <row r="7975" spans="1:16" hidden="1" x14ac:dyDescent="0.45">
      <c r="A7975">
        <v>40052969</v>
      </c>
      <c r="B7975" t="s">
        <v>449</v>
      </c>
      <c r="C7975">
        <v>45361</v>
      </c>
      <c r="D7975">
        <v>83638</v>
      </c>
      <c r="E7975">
        <v>20232024</v>
      </c>
      <c r="F7975" t="s">
        <v>418</v>
      </c>
      <c r="G7975" t="s">
        <v>191</v>
      </c>
      <c r="H7975">
        <v>89</v>
      </c>
      <c r="I7975">
        <v>2</v>
      </c>
      <c r="J7975">
        <v>0</v>
      </c>
      <c r="K7975">
        <v>1</v>
      </c>
      <c r="L7975">
        <v>2</v>
      </c>
      <c r="M7975">
        <v>0</v>
      </c>
      <c r="N7975">
        <v>2</v>
      </c>
      <c r="O7975" t="s">
        <v>40</v>
      </c>
      <c r="P7975" t="str">
        <f>UPPER(Table1[[#This Row],[Venue]])</f>
        <v>AWAY</v>
      </c>
    </row>
    <row r="7976" spans="1:16" hidden="1" x14ac:dyDescent="0.45">
      <c r="A7976">
        <v>40052969</v>
      </c>
      <c r="B7976" t="s">
        <v>449</v>
      </c>
      <c r="C7976">
        <v>45361</v>
      </c>
      <c r="D7976">
        <v>83638</v>
      </c>
      <c r="E7976">
        <v>20232024</v>
      </c>
      <c r="F7976" t="s">
        <v>418</v>
      </c>
      <c r="G7976" t="s">
        <v>73</v>
      </c>
      <c r="H7976">
        <v>90</v>
      </c>
      <c r="I7976">
        <v>0</v>
      </c>
      <c r="J7976">
        <v>0</v>
      </c>
      <c r="K7976">
        <v>1</v>
      </c>
      <c r="L7976">
        <v>0</v>
      </c>
      <c r="M7976">
        <v>0</v>
      </c>
      <c r="N7976">
        <v>0</v>
      </c>
      <c r="O7976" t="s">
        <v>40</v>
      </c>
      <c r="P7976" t="str">
        <f>UPPER(Table1[[#This Row],[Venue]])</f>
        <v>AWAY</v>
      </c>
    </row>
    <row r="7977" spans="1:16" hidden="1" x14ac:dyDescent="0.45">
      <c r="A7977">
        <v>40052969</v>
      </c>
      <c r="B7977" t="s">
        <v>449</v>
      </c>
      <c r="C7977">
        <v>45361</v>
      </c>
      <c r="D7977">
        <v>83638</v>
      </c>
      <c r="E7977">
        <v>20232024</v>
      </c>
      <c r="F7977" t="s">
        <v>418</v>
      </c>
      <c r="G7977" t="s">
        <v>74</v>
      </c>
      <c r="H7977">
        <v>92</v>
      </c>
      <c r="I7977">
        <v>2</v>
      </c>
      <c r="J7977">
        <v>2</v>
      </c>
      <c r="K7977">
        <v>1</v>
      </c>
      <c r="L7977">
        <v>0</v>
      </c>
      <c r="M7977">
        <v>0</v>
      </c>
      <c r="N7977">
        <v>0</v>
      </c>
      <c r="O7977" t="s">
        <v>40</v>
      </c>
      <c r="P7977" t="str">
        <f>UPPER(Table1[[#This Row],[Venue]])</f>
        <v>AWAY</v>
      </c>
    </row>
    <row r="7978" spans="1:16" hidden="1" x14ac:dyDescent="0.45">
      <c r="A7978">
        <v>40052969</v>
      </c>
      <c r="B7978" t="s">
        <v>449</v>
      </c>
      <c r="C7978">
        <v>45361</v>
      </c>
      <c r="D7978">
        <v>83638</v>
      </c>
      <c r="E7978">
        <v>20232024</v>
      </c>
      <c r="F7978" t="s">
        <v>418</v>
      </c>
      <c r="G7978" t="s">
        <v>75</v>
      </c>
      <c r="H7978">
        <v>96</v>
      </c>
      <c r="I7978">
        <v>1</v>
      </c>
      <c r="J7978">
        <v>1</v>
      </c>
      <c r="K7978">
        <v>1</v>
      </c>
      <c r="L7978">
        <v>0</v>
      </c>
      <c r="M7978">
        <v>0</v>
      </c>
      <c r="N7978">
        <v>0</v>
      </c>
      <c r="O7978" t="s">
        <v>40</v>
      </c>
      <c r="P7978" t="str">
        <f>UPPER(Table1[[#This Row],[Venue]])</f>
        <v>AWAY</v>
      </c>
    </row>
    <row r="7979" spans="1:16" hidden="1" x14ac:dyDescent="0.45">
      <c r="A7979">
        <v>40052954</v>
      </c>
      <c r="B7979" t="s">
        <v>328</v>
      </c>
      <c r="C7979">
        <v>45364</v>
      </c>
      <c r="D7979">
        <v>83623</v>
      </c>
      <c r="E7979">
        <v>20232024</v>
      </c>
      <c r="F7979" t="s">
        <v>418</v>
      </c>
      <c r="G7979" t="s">
        <v>20</v>
      </c>
      <c r="H7979">
        <v>5</v>
      </c>
      <c r="I7979">
        <v>1</v>
      </c>
      <c r="J7979">
        <v>0</v>
      </c>
      <c r="K7979">
        <v>1</v>
      </c>
      <c r="L7979">
        <v>1</v>
      </c>
      <c r="M7979">
        <v>0</v>
      </c>
      <c r="N7979">
        <v>0</v>
      </c>
      <c r="O7979" t="s">
        <v>19</v>
      </c>
      <c r="P7979" t="str">
        <f>UPPER(Table1[[#This Row],[Venue]])</f>
        <v>HOME</v>
      </c>
    </row>
    <row r="7980" spans="1:16" hidden="1" x14ac:dyDescent="0.45">
      <c r="A7980">
        <v>40052954</v>
      </c>
      <c r="B7980" t="s">
        <v>328</v>
      </c>
      <c r="C7980">
        <v>45364</v>
      </c>
      <c r="D7980">
        <v>83623</v>
      </c>
      <c r="E7980">
        <v>20232024</v>
      </c>
      <c r="F7980" t="s">
        <v>418</v>
      </c>
      <c r="G7980" t="s">
        <v>329</v>
      </c>
      <c r="H7980">
        <v>8</v>
      </c>
      <c r="I7980">
        <v>0</v>
      </c>
      <c r="J7980">
        <v>0</v>
      </c>
      <c r="K7980">
        <v>1</v>
      </c>
      <c r="L7980">
        <v>0</v>
      </c>
      <c r="M7980">
        <v>0</v>
      </c>
      <c r="N7980">
        <v>0</v>
      </c>
      <c r="O7980" t="s">
        <v>19</v>
      </c>
      <c r="P7980" t="str">
        <f>UPPER(Table1[[#This Row],[Venue]])</f>
        <v>HOME</v>
      </c>
    </row>
    <row r="7981" spans="1:16" hidden="1" x14ac:dyDescent="0.45">
      <c r="A7981">
        <v>40052954</v>
      </c>
      <c r="B7981" t="s">
        <v>328</v>
      </c>
      <c r="C7981">
        <v>45364</v>
      </c>
      <c r="D7981">
        <v>83623</v>
      </c>
      <c r="E7981">
        <v>20232024</v>
      </c>
      <c r="F7981" t="s">
        <v>418</v>
      </c>
      <c r="G7981" t="s">
        <v>24</v>
      </c>
      <c r="H7981">
        <v>12</v>
      </c>
      <c r="I7981">
        <v>0</v>
      </c>
      <c r="J7981">
        <v>0</v>
      </c>
      <c r="K7981">
        <v>1</v>
      </c>
      <c r="L7981">
        <v>0</v>
      </c>
      <c r="M7981">
        <v>0</v>
      </c>
      <c r="N7981">
        <v>0</v>
      </c>
      <c r="O7981" t="s">
        <v>19</v>
      </c>
      <c r="P7981" t="str">
        <f>UPPER(Table1[[#This Row],[Venue]])</f>
        <v>HOME</v>
      </c>
    </row>
    <row r="7982" spans="1:16" hidden="1" x14ac:dyDescent="0.45">
      <c r="A7982">
        <v>40052954</v>
      </c>
      <c r="B7982" t="s">
        <v>328</v>
      </c>
      <c r="C7982">
        <v>45364</v>
      </c>
      <c r="D7982">
        <v>83623</v>
      </c>
      <c r="E7982">
        <v>20232024</v>
      </c>
      <c r="F7982" t="s">
        <v>418</v>
      </c>
      <c r="G7982" t="s">
        <v>597</v>
      </c>
      <c r="H7982">
        <v>13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0</v>
      </c>
      <c r="O7982" t="s">
        <v>19</v>
      </c>
      <c r="P7982" t="str">
        <f>UPPER(Table1[[#This Row],[Venue]])</f>
        <v>HOME</v>
      </c>
    </row>
    <row r="7983" spans="1:16" hidden="1" x14ac:dyDescent="0.45">
      <c r="A7983">
        <v>40052954</v>
      </c>
      <c r="B7983" t="s">
        <v>328</v>
      </c>
      <c r="C7983">
        <v>45364</v>
      </c>
      <c r="D7983">
        <v>83623</v>
      </c>
      <c r="E7983">
        <v>20232024</v>
      </c>
      <c r="F7983" t="s">
        <v>418</v>
      </c>
      <c r="G7983" t="s">
        <v>426</v>
      </c>
      <c r="H7983">
        <v>16</v>
      </c>
      <c r="I7983">
        <v>0</v>
      </c>
      <c r="J7983">
        <v>0</v>
      </c>
      <c r="K7983">
        <v>1</v>
      </c>
      <c r="L7983">
        <v>0</v>
      </c>
      <c r="M7983">
        <v>0</v>
      </c>
      <c r="N7983">
        <v>0</v>
      </c>
      <c r="O7983" t="s">
        <v>19</v>
      </c>
      <c r="P7983" t="str">
        <f>UPPER(Table1[[#This Row],[Venue]])</f>
        <v>HOME</v>
      </c>
    </row>
    <row r="7984" spans="1:16" hidden="1" x14ac:dyDescent="0.45">
      <c r="A7984">
        <v>40052954</v>
      </c>
      <c r="B7984" t="s">
        <v>328</v>
      </c>
      <c r="C7984">
        <v>45364</v>
      </c>
      <c r="D7984">
        <v>83623</v>
      </c>
      <c r="E7984">
        <v>20232024</v>
      </c>
      <c r="F7984" t="s">
        <v>418</v>
      </c>
      <c r="G7984" t="s">
        <v>442</v>
      </c>
      <c r="H7984">
        <v>17</v>
      </c>
      <c r="I7984">
        <v>0</v>
      </c>
      <c r="J7984">
        <v>0</v>
      </c>
      <c r="K7984">
        <v>1</v>
      </c>
      <c r="L7984">
        <v>0</v>
      </c>
      <c r="M7984">
        <v>0</v>
      </c>
      <c r="N7984">
        <v>0</v>
      </c>
      <c r="O7984" t="s">
        <v>19</v>
      </c>
      <c r="P7984" t="str">
        <f>UPPER(Table1[[#This Row],[Venue]])</f>
        <v>HOME</v>
      </c>
    </row>
    <row r="7985" spans="1:16" hidden="1" x14ac:dyDescent="0.45">
      <c r="A7985">
        <v>40052954</v>
      </c>
      <c r="B7985" t="s">
        <v>328</v>
      </c>
      <c r="C7985">
        <v>45364</v>
      </c>
      <c r="D7985">
        <v>83623</v>
      </c>
      <c r="E7985">
        <v>20232024</v>
      </c>
      <c r="F7985" t="s">
        <v>418</v>
      </c>
      <c r="G7985" t="s">
        <v>466</v>
      </c>
      <c r="H7985">
        <v>23</v>
      </c>
      <c r="I7985">
        <v>0</v>
      </c>
      <c r="J7985">
        <v>0</v>
      </c>
      <c r="K7985">
        <v>1</v>
      </c>
      <c r="L7985">
        <v>0</v>
      </c>
      <c r="M7985">
        <v>0</v>
      </c>
      <c r="N7985">
        <v>0</v>
      </c>
      <c r="O7985" t="s">
        <v>19</v>
      </c>
      <c r="P7985" t="str">
        <f>UPPER(Table1[[#This Row],[Venue]])</f>
        <v>HOME</v>
      </c>
    </row>
    <row r="7986" spans="1:16" hidden="1" x14ac:dyDescent="0.45">
      <c r="A7986">
        <v>40052954</v>
      </c>
      <c r="B7986" t="s">
        <v>328</v>
      </c>
      <c r="C7986">
        <v>45364</v>
      </c>
      <c r="D7986">
        <v>83623</v>
      </c>
      <c r="E7986">
        <v>20232024</v>
      </c>
      <c r="F7986" t="s">
        <v>418</v>
      </c>
      <c r="G7986" t="s">
        <v>192</v>
      </c>
      <c r="H7986">
        <v>32</v>
      </c>
      <c r="I7986">
        <v>0</v>
      </c>
      <c r="J7986">
        <v>0</v>
      </c>
      <c r="K7986">
        <v>1</v>
      </c>
      <c r="L7986">
        <v>0</v>
      </c>
      <c r="M7986">
        <v>0</v>
      </c>
      <c r="N7986">
        <v>0</v>
      </c>
      <c r="O7986" t="s">
        <v>19</v>
      </c>
      <c r="P7986" t="str">
        <f>UPPER(Table1[[#This Row],[Venue]])</f>
        <v>HOME</v>
      </c>
    </row>
    <row r="7987" spans="1:16" hidden="1" x14ac:dyDescent="0.45">
      <c r="A7987">
        <v>40052954</v>
      </c>
      <c r="B7987" t="s">
        <v>328</v>
      </c>
      <c r="C7987">
        <v>45364</v>
      </c>
      <c r="D7987">
        <v>83623</v>
      </c>
      <c r="E7987">
        <v>20232024</v>
      </c>
      <c r="F7987" t="s">
        <v>418</v>
      </c>
      <c r="G7987" t="s">
        <v>585</v>
      </c>
      <c r="H7987">
        <v>33</v>
      </c>
      <c r="I7987">
        <v>0</v>
      </c>
      <c r="J7987">
        <v>0</v>
      </c>
      <c r="K7987">
        <v>1</v>
      </c>
      <c r="L7987">
        <v>0</v>
      </c>
      <c r="M7987">
        <v>0</v>
      </c>
      <c r="N7987">
        <v>0</v>
      </c>
      <c r="O7987" t="s">
        <v>19</v>
      </c>
      <c r="P7987" t="str">
        <f>UPPER(Table1[[#This Row],[Venue]])</f>
        <v>HOME</v>
      </c>
    </row>
    <row r="7988" spans="1:16" hidden="1" x14ac:dyDescent="0.45">
      <c r="A7988">
        <v>40052954</v>
      </c>
      <c r="B7988" t="s">
        <v>328</v>
      </c>
      <c r="C7988">
        <v>45364</v>
      </c>
      <c r="D7988">
        <v>83623</v>
      </c>
      <c r="E7988">
        <v>20232024</v>
      </c>
      <c r="F7988" t="s">
        <v>418</v>
      </c>
      <c r="G7988" t="s">
        <v>30</v>
      </c>
      <c r="H7988">
        <v>40</v>
      </c>
      <c r="I7988">
        <v>0</v>
      </c>
      <c r="J7988">
        <v>0</v>
      </c>
      <c r="K7988">
        <v>1</v>
      </c>
      <c r="L7988">
        <v>0</v>
      </c>
      <c r="M7988">
        <v>0</v>
      </c>
      <c r="N7988">
        <v>0</v>
      </c>
      <c r="O7988" t="s">
        <v>19</v>
      </c>
      <c r="P7988" t="str">
        <f>UPPER(Table1[[#This Row],[Venue]])</f>
        <v>HOME</v>
      </c>
    </row>
    <row r="7989" spans="1:16" hidden="1" x14ac:dyDescent="0.45">
      <c r="A7989">
        <v>40052954</v>
      </c>
      <c r="B7989" t="s">
        <v>328</v>
      </c>
      <c r="C7989">
        <v>45364</v>
      </c>
      <c r="D7989">
        <v>83623</v>
      </c>
      <c r="E7989">
        <v>20232024</v>
      </c>
      <c r="F7989" t="s">
        <v>418</v>
      </c>
      <c r="G7989" t="s">
        <v>28</v>
      </c>
      <c r="H7989">
        <v>41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 t="s">
        <v>19</v>
      </c>
      <c r="P7989" t="str">
        <f>UPPER(Table1[[#This Row],[Venue]])</f>
        <v>HOME</v>
      </c>
    </row>
    <row r="7990" spans="1:16" hidden="1" x14ac:dyDescent="0.45">
      <c r="A7990">
        <v>40052954</v>
      </c>
      <c r="B7990" t="s">
        <v>328</v>
      </c>
      <c r="C7990">
        <v>45364</v>
      </c>
      <c r="D7990">
        <v>83623</v>
      </c>
      <c r="E7990">
        <v>20232024</v>
      </c>
      <c r="F7990" t="s">
        <v>418</v>
      </c>
      <c r="G7990" t="s">
        <v>29</v>
      </c>
      <c r="H7990">
        <v>44</v>
      </c>
      <c r="I7990">
        <v>1</v>
      </c>
      <c r="J7990">
        <v>0</v>
      </c>
      <c r="K7990">
        <v>1</v>
      </c>
      <c r="L7990">
        <v>1</v>
      </c>
      <c r="M7990">
        <v>0</v>
      </c>
      <c r="N7990">
        <v>0</v>
      </c>
      <c r="O7990" t="s">
        <v>19</v>
      </c>
      <c r="P7990" t="str">
        <f>UPPER(Table1[[#This Row],[Venue]])</f>
        <v>HOME</v>
      </c>
    </row>
    <row r="7991" spans="1:16" hidden="1" x14ac:dyDescent="0.45">
      <c r="A7991">
        <v>40052954</v>
      </c>
      <c r="B7991" t="s">
        <v>328</v>
      </c>
      <c r="C7991">
        <v>45364</v>
      </c>
      <c r="D7991">
        <v>83623</v>
      </c>
      <c r="E7991">
        <v>20232024</v>
      </c>
      <c r="F7991" t="s">
        <v>418</v>
      </c>
      <c r="G7991" t="s">
        <v>548</v>
      </c>
      <c r="H7991">
        <v>47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0</v>
      </c>
      <c r="O7991" t="s">
        <v>19</v>
      </c>
      <c r="P7991" t="str">
        <f>UPPER(Table1[[#This Row],[Venue]])</f>
        <v>HOME</v>
      </c>
    </row>
    <row r="7992" spans="1:16" hidden="1" x14ac:dyDescent="0.45">
      <c r="A7992">
        <v>40052954</v>
      </c>
      <c r="B7992" t="s">
        <v>328</v>
      </c>
      <c r="C7992">
        <v>45364</v>
      </c>
      <c r="D7992">
        <v>83623</v>
      </c>
      <c r="E7992">
        <v>20232024</v>
      </c>
      <c r="F7992" t="s">
        <v>418</v>
      </c>
      <c r="G7992" t="s">
        <v>550</v>
      </c>
      <c r="H7992">
        <v>50</v>
      </c>
      <c r="I7992">
        <v>0</v>
      </c>
      <c r="J7992">
        <v>0</v>
      </c>
      <c r="K7992">
        <v>1</v>
      </c>
      <c r="L7992">
        <v>0</v>
      </c>
      <c r="M7992">
        <v>0</v>
      </c>
      <c r="N7992">
        <v>0</v>
      </c>
      <c r="O7992" t="s">
        <v>19</v>
      </c>
      <c r="P7992" t="str">
        <f>UPPER(Table1[[#This Row],[Venue]])</f>
        <v>HOME</v>
      </c>
    </row>
    <row r="7993" spans="1:16" hidden="1" x14ac:dyDescent="0.45">
      <c r="A7993">
        <v>40052954</v>
      </c>
      <c r="B7993" t="s">
        <v>328</v>
      </c>
      <c r="C7993">
        <v>45364</v>
      </c>
      <c r="D7993">
        <v>83623</v>
      </c>
      <c r="E7993">
        <v>20232024</v>
      </c>
      <c r="F7993" t="s">
        <v>418</v>
      </c>
      <c r="G7993" t="s">
        <v>18</v>
      </c>
      <c r="H7993">
        <v>55</v>
      </c>
      <c r="I7993">
        <v>0</v>
      </c>
      <c r="J7993">
        <v>0</v>
      </c>
      <c r="K7993">
        <v>1</v>
      </c>
      <c r="L7993">
        <v>0</v>
      </c>
      <c r="M7993">
        <v>0</v>
      </c>
      <c r="N7993">
        <v>0</v>
      </c>
      <c r="O7993" t="s">
        <v>19</v>
      </c>
      <c r="P7993" t="str">
        <f>UPPER(Table1[[#This Row],[Venue]])</f>
        <v>HOME</v>
      </c>
    </row>
    <row r="7994" spans="1:16" hidden="1" x14ac:dyDescent="0.45">
      <c r="A7994">
        <v>40052954</v>
      </c>
      <c r="B7994" t="s">
        <v>328</v>
      </c>
      <c r="C7994">
        <v>45364</v>
      </c>
      <c r="D7994">
        <v>83623</v>
      </c>
      <c r="E7994">
        <v>20232024</v>
      </c>
      <c r="F7994" t="s">
        <v>418</v>
      </c>
      <c r="G7994" t="s">
        <v>31</v>
      </c>
      <c r="H7994">
        <v>56</v>
      </c>
      <c r="I7994">
        <v>3</v>
      </c>
      <c r="J7994">
        <v>1</v>
      </c>
      <c r="K7994">
        <v>1</v>
      </c>
      <c r="L7994">
        <v>2</v>
      </c>
      <c r="M7994">
        <v>0</v>
      </c>
      <c r="N7994">
        <v>0</v>
      </c>
      <c r="O7994" t="s">
        <v>19</v>
      </c>
      <c r="P7994" t="str">
        <f>UPPER(Table1[[#This Row],[Venue]])</f>
        <v>HOME</v>
      </c>
    </row>
    <row r="7995" spans="1:16" hidden="1" x14ac:dyDescent="0.45">
      <c r="A7995">
        <v>40052954</v>
      </c>
      <c r="B7995" t="s">
        <v>328</v>
      </c>
      <c r="C7995">
        <v>45364</v>
      </c>
      <c r="D7995">
        <v>83623</v>
      </c>
      <c r="E7995">
        <v>20232024</v>
      </c>
      <c r="F7995" t="s">
        <v>418</v>
      </c>
      <c r="G7995" t="s">
        <v>35</v>
      </c>
      <c r="H7995">
        <v>75</v>
      </c>
      <c r="I7995">
        <v>0</v>
      </c>
      <c r="J7995">
        <v>0</v>
      </c>
      <c r="K7995">
        <v>1</v>
      </c>
      <c r="L7995">
        <v>0</v>
      </c>
      <c r="M7995">
        <v>0</v>
      </c>
      <c r="N7995">
        <v>0</v>
      </c>
      <c r="O7995" t="s">
        <v>19</v>
      </c>
      <c r="P7995" t="str">
        <f>UPPER(Table1[[#This Row],[Venue]])</f>
        <v>HOME</v>
      </c>
    </row>
    <row r="7996" spans="1:16" hidden="1" x14ac:dyDescent="0.45">
      <c r="A7996">
        <v>40052954</v>
      </c>
      <c r="B7996" t="s">
        <v>328</v>
      </c>
      <c r="C7996">
        <v>45364</v>
      </c>
      <c r="D7996">
        <v>83623</v>
      </c>
      <c r="E7996">
        <v>20232024</v>
      </c>
      <c r="F7996" t="s">
        <v>418</v>
      </c>
      <c r="G7996" t="s">
        <v>36</v>
      </c>
      <c r="H7996">
        <v>87</v>
      </c>
      <c r="I7996">
        <v>1</v>
      </c>
      <c r="J7996">
        <v>1</v>
      </c>
      <c r="K7996">
        <v>1</v>
      </c>
      <c r="L7996">
        <v>0</v>
      </c>
      <c r="M7996">
        <v>0</v>
      </c>
      <c r="N7996">
        <v>0</v>
      </c>
      <c r="O7996" t="s">
        <v>19</v>
      </c>
      <c r="P7996" t="str">
        <f>UPPER(Table1[[#This Row],[Venue]])</f>
        <v>HOME</v>
      </c>
    </row>
    <row r="7997" spans="1:16" hidden="1" x14ac:dyDescent="0.45">
      <c r="A7997">
        <v>40052954</v>
      </c>
      <c r="B7997" t="s">
        <v>328</v>
      </c>
      <c r="C7997">
        <v>45364</v>
      </c>
      <c r="D7997">
        <v>83623</v>
      </c>
      <c r="E7997">
        <v>20232024</v>
      </c>
      <c r="F7997" t="s">
        <v>418</v>
      </c>
      <c r="G7997" t="s">
        <v>469</v>
      </c>
      <c r="H7997">
        <v>88</v>
      </c>
      <c r="I7997">
        <v>0</v>
      </c>
      <c r="J7997">
        <v>0</v>
      </c>
      <c r="K7997">
        <v>1</v>
      </c>
      <c r="L7997">
        <v>0</v>
      </c>
      <c r="M7997">
        <v>0</v>
      </c>
      <c r="N7997">
        <v>0</v>
      </c>
      <c r="O7997" t="s">
        <v>19</v>
      </c>
      <c r="P7997" t="str">
        <f>UPPER(Table1[[#This Row],[Venue]])</f>
        <v>HOME</v>
      </c>
    </row>
    <row r="7998" spans="1:16" hidden="1" x14ac:dyDescent="0.45">
      <c r="A7998">
        <v>40052954</v>
      </c>
      <c r="B7998" t="s">
        <v>328</v>
      </c>
      <c r="C7998">
        <v>45364</v>
      </c>
      <c r="D7998">
        <v>83623</v>
      </c>
      <c r="E7998">
        <v>20232024</v>
      </c>
      <c r="F7998" t="s">
        <v>418</v>
      </c>
      <c r="G7998" t="s">
        <v>38</v>
      </c>
      <c r="H7998">
        <v>98</v>
      </c>
      <c r="I7998">
        <v>0</v>
      </c>
      <c r="J7998">
        <v>0</v>
      </c>
      <c r="K7998">
        <v>1</v>
      </c>
      <c r="L7998">
        <v>0</v>
      </c>
      <c r="M7998">
        <v>0</v>
      </c>
      <c r="N7998">
        <v>0</v>
      </c>
      <c r="O7998" t="s">
        <v>19</v>
      </c>
      <c r="P7998" t="str">
        <f>UPPER(Table1[[#This Row],[Venue]])</f>
        <v>HOME</v>
      </c>
    </row>
    <row r="7999" spans="1:16" hidden="1" x14ac:dyDescent="0.45">
      <c r="A7999">
        <v>40052954</v>
      </c>
      <c r="B7999" t="s">
        <v>328</v>
      </c>
      <c r="C7999">
        <v>45364</v>
      </c>
      <c r="D7999">
        <v>83623</v>
      </c>
      <c r="E7999">
        <v>20232024</v>
      </c>
      <c r="F7999" t="s">
        <v>418</v>
      </c>
      <c r="G7999" t="s">
        <v>190</v>
      </c>
      <c r="H7999">
        <v>1</v>
      </c>
      <c r="I7999">
        <v>0</v>
      </c>
      <c r="J7999">
        <v>0</v>
      </c>
      <c r="K7999">
        <v>1</v>
      </c>
      <c r="L7999">
        <v>0</v>
      </c>
      <c r="M7999">
        <v>0</v>
      </c>
      <c r="N7999">
        <v>0</v>
      </c>
      <c r="O7999" t="s">
        <v>40</v>
      </c>
      <c r="P7999" t="str">
        <f>UPPER(Table1[[#This Row],[Venue]])</f>
        <v>AWAY</v>
      </c>
    </row>
    <row r="8000" spans="1:16" hidden="1" x14ac:dyDescent="0.45">
      <c r="A8000">
        <v>40052954</v>
      </c>
      <c r="B8000" t="s">
        <v>328</v>
      </c>
      <c r="C8000">
        <v>45364</v>
      </c>
      <c r="D8000">
        <v>83623</v>
      </c>
      <c r="E8000">
        <v>20232024</v>
      </c>
      <c r="F8000" t="s">
        <v>418</v>
      </c>
      <c r="G8000" t="s">
        <v>60</v>
      </c>
      <c r="H8000">
        <v>4</v>
      </c>
      <c r="I8000">
        <v>1</v>
      </c>
      <c r="J8000">
        <v>0</v>
      </c>
      <c r="K8000">
        <v>1</v>
      </c>
      <c r="L8000">
        <v>1</v>
      </c>
      <c r="M8000">
        <v>1</v>
      </c>
      <c r="N8000">
        <v>0</v>
      </c>
      <c r="O8000" t="s">
        <v>40</v>
      </c>
      <c r="P8000" t="str">
        <f>UPPER(Table1[[#This Row],[Venue]])</f>
        <v>AWAY</v>
      </c>
    </row>
    <row r="8001" spans="1:16" hidden="1" x14ac:dyDescent="0.45">
      <c r="A8001">
        <v>40052954</v>
      </c>
      <c r="B8001" t="s">
        <v>328</v>
      </c>
      <c r="C8001">
        <v>45364</v>
      </c>
      <c r="D8001">
        <v>83623</v>
      </c>
      <c r="E8001">
        <v>20232024</v>
      </c>
      <c r="F8001" t="s">
        <v>418</v>
      </c>
      <c r="G8001" t="s">
        <v>61</v>
      </c>
      <c r="H8001">
        <v>6</v>
      </c>
      <c r="I8001">
        <v>0</v>
      </c>
      <c r="J8001">
        <v>0</v>
      </c>
      <c r="K8001">
        <v>1</v>
      </c>
      <c r="L8001">
        <v>0</v>
      </c>
      <c r="M8001">
        <v>0</v>
      </c>
      <c r="N8001">
        <v>0</v>
      </c>
      <c r="O8001" t="s">
        <v>40</v>
      </c>
      <c r="P8001" t="str">
        <f>UPPER(Table1[[#This Row],[Venue]])</f>
        <v>AWAY</v>
      </c>
    </row>
    <row r="8002" spans="1:16" hidden="1" x14ac:dyDescent="0.45">
      <c r="A8002">
        <v>40052954</v>
      </c>
      <c r="B8002" t="s">
        <v>328</v>
      </c>
      <c r="C8002">
        <v>45364</v>
      </c>
      <c r="D8002">
        <v>83623</v>
      </c>
      <c r="E8002">
        <v>20232024</v>
      </c>
      <c r="F8002" t="s">
        <v>418</v>
      </c>
      <c r="G8002" t="s">
        <v>62</v>
      </c>
      <c r="H8002">
        <v>7</v>
      </c>
      <c r="I8002">
        <v>0</v>
      </c>
      <c r="J8002">
        <v>0</v>
      </c>
      <c r="K8002">
        <v>1</v>
      </c>
      <c r="L8002">
        <v>0</v>
      </c>
      <c r="M8002">
        <v>0</v>
      </c>
      <c r="N8002">
        <v>0</v>
      </c>
      <c r="O8002" t="s">
        <v>40</v>
      </c>
      <c r="P8002" t="str">
        <f>UPPER(Table1[[#This Row],[Venue]])</f>
        <v>AWAY</v>
      </c>
    </row>
    <row r="8003" spans="1:16" hidden="1" x14ac:dyDescent="0.45">
      <c r="A8003">
        <v>40052954</v>
      </c>
      <c r="B8003" t="s">
        <v>328</v>
      </c>
      <c r="C8003">
        <v>45364</v>
      </c>
      <c r="D8003">
        <v>83623</v>
      </c>
      <c r="E8003">
        <v>20232024</v>
      </c>
      <c r="F8003" t="s">
        <v>418</v>
      </c>
      <c r="G8003" t="s">
        <v>42</v>
      </c>
      <c r="H8003">
        <v>8</v>
      </c>
      <c r="I8003">
        <v>0</v>
      </c>
      <c r="J8003">
        <v>0</v>
      </c>
      <c r="K8003">
        <v>1</v>
      </c>
      <c r="L8003">
        <v>0</v>
      </c>
      <c r="M8003">
        <v>0</v>
      </c>
      <c r="N8003">
        <v>0</v>
      </c>
      <c r="O8003" t="s">
        <v>40</v>
      </c>
      <c r="P8003" t="str">
        <f>UPPER(Table1[[#This Row],[Venue]])</f>
        <v>AWAY</v>
      </c>
    </row>
    <row r="8004" spans="1:16" hidden="1" x14ac:dyDescent="0.45">
      <c r="A8004">
        <v>40052954</v>
      </c>
      <c r="B8004" t="s">
        <v>328</v>
      </c>
      <c r="C8004">
        <v>45364</v>
      </c>
      <c r="D8004">
        <v>83623</v>
      </c>
      <c r="E8004">
        <v>20232024</v>
      </c>
      <c r="F8004" t="s">
        <v>418</v>
      </c>
      <c r="G8004" t="s">
        <v>280</v>
      </c>
      <c r="H8004">
        <v>9</v>
      </c>
      <c r="I8004">
        <v>0</v>
      </c>
      <c r="J8004">
        <v>0</v>
      </c>
      <c r="K8004">
        <v>1</v>
      </c>
      <c r="L8004">
        <v>0</v>
      </c>
      <c r="M8004">
        <v>0</v>
      </c>
      <c r="N8004">
        <v>0</v>
      </c>
      <c r="O8004" t="s">
        <v>40</v>
      </c>
      <c r="P8004" t="str">
        <f>UPPER(Table1[[#This Row],[Venue]])</f>
        <v>AWAY</v>
      </c>
    </row>
    <row r="8005" spans="1:16" hidden="1" x14ac:dyDescent="0.45">
      <c r="A8005">
        <v>40052954</v>
      </c>
      <c r="B8005" t="s">
        <v>328</v>
      </c>
      <c r="C8005">
        <v>45364</v>
      </c>
      <c r="D8005">
        <v>83623</v>
      </c>
      <c r="E8005">
        <v>20232024</v>
      </c>
      <c r="F8005" t="s">
        <v>418</v>
      </c>
      <c r="G8005" t="s">
        <v>63</v>
      </c>
      <c r="H8005">
        <v>10</v>
      </c>
      <c r="I8005">
        <v>0</v>
      </c>
      <c r="J8005">
        <v>0</v>
      </c>
      <c r="K8005">
        <v>1</v>
      </c>
      <c r="L8005">
        <v>0</v>
      </c>
      <c r="M8005">
        <v>0</v>
      </c>
      <c r="N8005">
        <v>0</v>
      </c>
      <c r="O8005" t="s">
        <v>40</v>
      </c>
      <c r="P8005" t="str">
        <f>UPPER(Table1[[#This Row],[Venue]])</f>
        <v>AWAY</v>
      </c>
    </row>
    <row r="8006" spans="1:16" hidden="1" x14ac:dyDescent="0.45">
      <c r="A8006">
        <v>40052954</v>
      </c>
      <c r="B8006" t="s">
        <v>328</v>
      </c>
      <c r="C8006">
        <v>45364</v>
      </c>
      <c r="D8006">
        <v>83623</v>
      </c>
      <c r="E8006">
        <v>20232024</v>
      </c>
      <c r="F8006" t="s">
        <v>418</v>
      </c>
      <c r="G8006" t="s">
        <v>128</v>
      </c>
      <c r="H8006">
        <v>12</v>
      </c>
      <c r="I8006">
        <v>4</v>
      </c>
      <c r="J8006">
        <v>3</v>
      </c>
      <c r="K8006">
        <v>1</v>
      </c>
      <c r="L8006">
        <v>1</v>
      </c>
      <c r="M8006">
        <v>0</v>
      </c>
      <c r="N8006">
        <v>0</v>
      </c>
      <c r="O8006" t="s">
        <v>40</v>
      </c>
      <c r="P8006" t="str">
        <f>UPPER(Table1[[#This Row],[Venue]])</f>
        <v>AWAY</v>
      </c>
    </row>
    <row r="8007" spans="1:16" hidden="1" x14ac:dyDescent="0.45">
      <c r="A8007">
        <v>40052954</v>
      </c>
      <c r="B8007" t="s">
        <v>328</v>
      </c>
      <c r="C8007">
        <v>45364</v>
      </c>
      <c r="D8007">
        <v>83623</v>
      </c>
      <c r="E8007">
        <v>20232024</v>
      </c>
      <c r="F8007" t="s">
        <v>418</v>
      </c>
      <c r="G8007" t="s">
        <v>341</v>
      </c>
      <c r="H8007">
        <v>17</v>
      </c>
      <c r="I8007">
        <v>0</v>
      </c>
      <c r="J8007">
        <v>0</v>
      </c>
      <c r="K8007">
        <v>1</v>
      </c>
      <c r="L8007">
        <v>0</v>
      </c>
      <c r="M8007">
        <v>0</v>
      </c>
      <c r="N8007">
        <v>0</v>
      </c>
      <c r="O8007" t="s">
        <v>40</v>
      </c>
      <c r="P8007" t="str">
        <f>UPPER(Table1[[#This Row],[Venue]])</f>
        <v>AWAY</v>
      </c>
    </row>
    <row r="8008" spans="1:16" hidden="1" x14ac:dyDescent="0.45">
      <c r="A8008">
        <v>40052954</v>
      </c>
      <c r="B8008" t="s">
        <v>328</v>
      </c>
      <c r="C8008">
        <v>45364</v>
      </c>
      <c r="D8008">
        <v>83623</v>
      </c>
      <c r="E8008">
        <v>20232024</v>
      </c>
      <c r="F8008" t="s">
        <v>418</v>
      </c>
      <c r="G8008" t="s">
        <v>595</v>
      </c>
      <c r="H8008">
        <v>18</v>
      </c>
      <c r="I8008">
        <v>2</v>
      </c>
      <c r="J8008">
        <v>0</v>
      </c>
      <c r="K8008">
        <v>1</v>
      </c>
      <c r="L8008">
        <v>2</v>
      </c>
      <c r="M8008">
        <v>0</v>
      </c>
      <c r="N8008">
        <v>0</v>
      </c>
      <c r="O8008" t="s">
        <v>40</v>
      </c>
      <c r="P8008" t="str">
        <f>UPPER(Table1[[#This Row],[Venue]])</f>
        <v>AWAY</v>
      </c>
    </row>
    <row r="8009" spans="1:16" hidden="1" x14ac:dyDescent="0.45">
      <c r="A8009">
        <v>40052954</v>
      </c>
      <c r="B8009" t="s">
        <v>328</v>
      </c>
      <c r="C8009">
        <v>45364</v>
      </c>
      <c r="D8009">
        <v>83623</v>
      </c>
      <c r="E8009">
        <v>20232024</v>
      </c>
      <c r="F8009" t="s">
        <v>418</v>
      </c>
      <c r="G8009" t="s">
        <v>68</v>
      </c>
      <c r="H8009">
        <v>25</v>
      </c>
      <c r="I8009">
        <v>2</v>
      </c>
      <c r="J8009">
        <v>0</v>
      </c>
      <c r="K8009">
        <v>1</v>
      </c>
      <c r="L8009">
        <v>2</v>
      </c>
      <c r="M8009">
        <v>0</v>
      </c>
      <c r="N8009">
        <v>0</v>
      </c>
      <c r="O8009" t="s">
        <v>40</v>
      </c>
      <c r="P8009" t="str">
        <f>UPPER(Table1[[#This Row],[Venue]])</f>
        <v>AWAY</v>
      </c>
    </row>
    <row r="8010" spans="1:16" hidden="1" x14ac:dyDescent="0.45">
      <c r="A8010">
        <v>40052954</v>
      </c>
      <c r="B8010" t="s">
        <v>328</v>
      </c>
      <c r="C8010">
        <v>45364</v>
      </c>
      <c r="D8010">
        <v>83623</v>
      </c>
      <c r="E8010">
        <v>20232024</v>
      </c>
      <c r="F8010" t="s">
        <v>418</v>
      </c>
      <c r="G8010" t="s">
        <v>427</v>
      </c>
      <c r="H8010">
        <v>31</v>
      </c>
      <c r="I8010">
        <v>0</v>
      </c>
      <c r="J8010">
        <v>0</v>
      </c>
      <c r="K8010">
        <v>1</v>
      </c>
      <c r="L8010">
        <v>0</v>
      </c>
      <c r="M8010">
        <v>0</v>
      </c>
      <c r="N8010">
        <v>0</v>
      </c>
      <c r="O8010" t="s">
        <v>40</v>
      </c>
      <c r="P8010" t="str">
        <f>UPPER(Table1[[#This Row],[Venue]])</f>
        <v>AWAY</v>
      </c>
    </row>
    <row r="8011" spans="1:16" hidden="1" x14ac:dyDescent="0.45">
      <c r="A8011">
        <v>40052954</v>
      </c>
      <c r="B8011" t="s">
        <v>328</v>
      </c>
      <c r="C8011">
        <v>45364</v>
      </c>
      <c r="D8011">
        <v>83623</v>
      </c>
      <c r="E8011">
        <v>20232024</v>
      </c>
      <c r="F8011" t="s">
        <v>418</v>
      </c>
      <c r="G8011" t="s">
        <v>322</v>
      </c>
      <c r="H8011">
        <v>40</v>
      </c>
      <c r="I8011">
        <v>0</v>
      </c>
      <c r="J8011">
        <v>0</v>
      </c>
      <c r="K8011">
        <v>1</v>
      </c>
      <c r="L8011">
        <v>0</v>
      </c>
      <c r="M8011">
        <v>0</v>
      </c>
      <c r="N8011">
        <v>0</v>
      </c>
      <c r="O8011" t="s">
        <v>40</v>
      </c>
      <c r="P8011" t="str">
        <f>UPPER(Table1[[#This Row],[Venue]])</f>
        <v>AWAY</v>
      </c>
    </row>
    <row r="8012" spans="1:16" hidden="1" x14ac:dyDescent="0.45">
      <c r="A8012">
        <v>40052954</v>
      </c>
      <c r="B8012" t="s">
        <v>328</v>
      </c>
      <c r="C8012">
        <v>45364</v>
      </c>
      <c r="D8012">
        <v>83623</v>
      </c>
      <c r="E8012">
        <v>20232024</v>
      </c>
      <c r="F8012" t="s">
        <v>418</v>
      </c>
      <c r="G8012" t="s">
        <v>72</v>
      </c>
      <c r="H8012">
        <v>86</v>
      </c>
      <c r="I8012">
        <v>0</v>
      </c>
      <c r="J8012">
        <v>0</v>
      </c>
      <c r="K8012">
        <v>1</v>
      </c>
      <c r="L8012">
        <v>0</v>
      </c>
      <c r="M8012">
        <v>0</v>
      </c>
      <c r="N8012">
        <v>0</v>
      </c>
      <c r="O8012" t="s">
        <v>40</v>
      </c>
      <c r="P8012" t="str">
        <f>UPPER(Table1[[#This Row],[Venue]])</f>
        <v>AWAY</v>
      </c>
    </row>
    <row r="8013" spans="1:16" hidden="1" x14ac:dyDescent="0.45">
      <c r="A8013">
        <v>40052954</v>
      </c>
      <c r="B8013" t="s">
        <v>328</v>
      </c>
      <c r="C8013">
        <v>45364</v>
      </c>
      <c r="D8013">
        <v>83623</v>
      </c>
      <c r="E8013">
        <v>20232024</v>
      </c>
      <c r="F8013" t="s">
        <v>418</v>
      </c>
      <c r="G8013" t="s">
        <v>191</v>
      </c>
      <c r="H8013">
        <v>89</v>
      </c>
      <c r="I8013">
        <v>1</v>
      </c>
      <c r="J8013">
        <v>0</v>
      </c>
      <c r="K8013">
        <v>1</v>
      </c>
      <c r="L8013">
        <v>1</v>
      </c>
      <c r="M8013">
        <v>0</v>
      </c>
      <c r="N8013">
        <v>2</v>
      </c>
      <c r="O8013" t="s">
        <v>40</v>
      </c>
      <c r="P8013" t="str">
        <f>UPPER(Table1[[#This Row],[Venue]])</f>
        <v>AWAY</v>
      </c>
    </row>
    <row r="8014" spans="1:16" hidden="1" x14ac:dyDescent="0.45">
      <c r="A8014">
        <v>40052954</v>
      </c>
      <c r="B8014" t="s">
        <v>328</v>
      </c>
      <c r="C8014">
        <v>45364</v>
      </c>
      <c r="D8014">
        <v>83623</v>
      </c>
      <c r="E8014">
        <v>20232024</v>
      </c>
      <c r="F8014" t="s">
        <v>418</v>
      </c>
      <c r="G8014" t="s">
        <v>74</v>
      </c>
      <c r="H8014">
        <v>92</v>
      </c>
      <c r="I8014">
        <v>1</v>
      </c>
      <c r="J8014">
        <v>1</v>
      </c>
      <c r="K8014">
        <v>1</v>
      </c>
      <c r="L8014">
        <v>0</v>
      </c>
      <c r="M8014">
        <v>0</v>
      </c>
      <c r="N8014">
        <v>0</v>
      </c>
      <c r="O8014" t="s">
        <v>40</v>
      </c>
      <c r="P8014" t="str">
        <f>UPPER(Table1[[#This Row],[Venue]])</f>
        <v>AWAY</v>
      </c>
    </row>
    <row r="8015" spans="1:16" hidden="1" x14ac:dyDescent="0.45">
      <c r="A8015">
        <v>40052954</v>
      </c>
      <c r="B8015" t="s">
        <v>328</v>
      </c>
      <c r="C8015">
        <v>45364</v>
      </c>
      <c r="D8015">
        <v>83623</v>
      </c>
      <c r="E8015">
        <v>20232024</v>
      </c>
      <c r="F8015" t="s">
        <v>418</v>
      </c>
      <c r="G8015" t="s">
        <v>75</v>
      </c>
      <c r="H8015">
        <v>96</v>
      </c>
      <c r="I8015">
        <v>1</v>
      </c>
      <c r="J8015">
        <v>1</v>
      </c>
      <c r="K8015">
        <v>1</v>
      </c>
      <c r="L8015">
        <v>0</v>
      </c>
      <c r="M8015">
        <v>0</v>
      </c>
      <c r="N8015">
        <v>4</v>
      </c>
      <c r="O8015" t="s">
        <v>40</v>
      </c>
      <c r="P8015" t="str">
        <f>UPPER(Table1[[#This Row],[Venue]])</f>
        <v>AWAY</v>
      </c>
    </row>
    <row r="8016" spans="1:16" hidden="1" x14ac:dyDescent="0.45">
      <c r="A8016">
        <v>40052943</v>
      </c>
      <c r="B8016" t="s">
        <v>410</v>
      </c>
      <c r="C8016">
        <v>45366</v>
      </c>
      <c r="D8016">
        <v>83612</v>
      </c>
      <c r="E8016">
        <v>20232024</v>
      </c>
      <c r="F8016" t="s">
        <v>372</v>
      </c>
      <c r="G8016" t="s">
        <v>283</v>
      </c>
      <c r="H8016">
        <v>2</v>
      </c>
      <c r="I8016">
        <v>1</v>
      </c>
      <c r="J8016">
        <v>1</v>
      </c>
      <c r="K8016">
        <v>1</v>
      </c>
      <c r="L8016">
        <v>0</v>
      </c>
      <c r="M8016">
        <v>0</v>
      </c>
      <c r="N8016">
        <v>0</v>
      </c>
      <c r="O8016" t="s">
        <v>19</v>
      </c>
      <c r="P8016" t="str">
        <f>UPPER(Table1[[#This Row],[Venue]])</f>
        <v>HOME</v>
      </c>
    </row>
    <row r="8017" spans="1:16" hidden="1" x14ac:dyDescent="0.45">
      <c r="A8017">
        <v>40052943</v>
      </c>
      <c r="B8017" t="s">
        <v>410</v>
      </c>
      <c r="C8017">
        <v>45366</v>
      </c>
      <c r="D8017">
        <v>83612</v>
      </c>
      <c r="E8017">
        <v>20232024</v>
      </c>
      <c r="F8017" t="s">
        <v>372</v>
      </c>
      <c r="G8017" t="s">
        <v>96</v>
      </c>
      <c r="H8017">
        <v>10</v>
      </c>
      <c r="I8017">
        <v>1</v>
      </c>
      <c r="J8017">
        <v>1</v>
      </c>
      <c r="K8017">
        <v>1</v>
      </c>
      <c r="L8017">
        <v>0</v>
      </c>
      <c r="M8017">
        <v>0</v>
      </c>
      <c r="N8017">
        <v>0</v>
      </c>
      <c r="O8017" t="s">
        <v>19</v>
      </c>
      <c r="P8017" t="str">
        <f>UPPER(Table1[[#This Row],[Venue]])</f>
        <v>HOME</v>
      </c>
    </row>
    <row r="8018" spans="1:16" hidden="1" x14ac:dyDescent="0.45">
      <c r="A8018">
        <v>40052943</v>
      </c>
      <c r="B8018" t="s">
        <v>410</v>
      </c>
      <c r="C8018">
        <v>45366</v>
      </c>
      <c r="D8018">
        <v>83612</v>
      </c>
      <c r="E8018">
        <v>20232024</v>
      </c>
      <c r="F8018" t="s">
        <v>372</v>
      </c>
      <c r="G8018" t="s">
        <v>590</v>
      </c>
      <c r="H8018">
        <v>13</v>
      </c>
      <c r="I8018">
        <v>1</v>
      </c>
      <c r="J8018">
        <v>0</v>
      </c>
      <c r="K8018">
        <v>1</v>
      </c>
      <c r="L8018">
        <v>1</v>
      </c>
      <c r="M8018">
        <v>0</v>
      </c>
      <c r="N8018">
        <v>2</v>
      </c>
      <c r="O8018" t="s">
        <v>19</v>
      </c>
      <c r="P8018" t="str">
        <f>UPPER(Table1[[#This Row],[Venue]])</f>
        <v>HOME</v>
      </c>
    </row>
    <row r="8019" spans="1:16" hidden="1" x14ac:dyDescent="0.45">
      <c r="A8019">
        <v>40052943</v>
      </c>
      <c r="B8019" t="s">
        <v>410</v>
      </c>
      <c r="C8019">
        <v>45366</v>
      </c>
      <c r="D8019">
        <v>83612</v>
      </c>
      <c r="E8019">
        <v>20232024</v>
      </c>
      <c r="F8019" t="s">
        <v>372</v>
      </c>
      <c r="G8019" t="s">
        <v>284</v>
      </c>
      <c r="H8019">
        <v>14</v>
      </c>
      <c r="I8019">
        <v>1</v>
      </c>
      <c r="J8019">
        <v>0</v>
      </c>
      <c r="K8019">
        <v>1</v>
      </c>
      <c r="L8019">
        <v>1</v>
      </c>
      <c r="M8019">
        <v>0</v>
      </c>
      <c r="N8019">
        <v>0</v>
      </c>
      <c r="O8019" t="s">
        <v>19</v>
      </c>
      <c r="P8019" t="str">
        <f>UPPER(Table1[[#This Row],[Venue]])</f>
        <v>HOME</v>
      </c>
    </row>
    <row r="8020" spans="1:16" hidden="1" x14ac:dyDescent="0.45">
      <c r="A8020">
        <v>40052943</v>
      </c>
      <c r="B8020" t="s">
        <v>410</v>
      </c>
      <c r="C8020">
        <v>45366</v>
      </c>
      <c r="D8020">
        <v>83612</v>
      </c>
      <c r="E8020">
        <v>20232024</v>
      </c>
      <c r="F8020" t="s">
        <v>372</v>
      </c>
      <c r="G8020" t="s">
        <v>98</v>
      </c>
      <c r="H8020">
        <v>16</v>
      </c>
      <c r="I8020">
        <v>1</v>
      </c>
      <c r="J8020">
        <v>0</v>
      </c>
      <c r="K8020">
        <v>1</v>
      </c>
      <c r="L8020">
        <v>1</v>
      </c>
      <c r="M8020">
        <v>0</v>
      </c>
      <c r="N8020">
        <v>0</v>
      </c>
      <c r="O8020" t="s">
        <v>19</v>
      </c>
      <c r="P8020" t="str">
        <f>UPPER(Table1[[#This Row],[Venue]])</f>
        <v>HOME</v>
      </c>
    </row>
    <row r="8021" spans="1:16" hidden="1" x14ac:dyDescent="0.45">
      <c r="A8021">
        <v>40052943</v>
      </c>
      <c r="B8021" t="s">
        <v>410</v>
      </c>
      <c r="C8021">
        <v>45366</v>
      </c>
      <c r="D8021">
        <v>83612</v>
      </c>
      <c r="E8021">
        <v>20232024</v>
      </c>
      <c r="F8021" t="s">
        <v>372</v>
      </c>
      <c r="G8021" t="s">
        <v>95</v>
      </c>
      <c r="H8021">
        <v>20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 t="s">
        <v>19</v>
      </c>
      <c r="P8021" t="str">
        <f>UPPER(Table1[[#This Row],[Venue]])</f>
        <v>HOME</v>
      </c>
    </row>
    <row r="8022" spans="1:16" hidden="1" x14ac:dyDescent="0.45">
      <c r="A8022">
        <v>40052943</v>
      </c>
      <c r="B8022" t="s">
        <v>410</v>
      </c>
      <c r="C8022">
        <v>45366</v>
      </c>
      <c r="D8022">
        <v>83612</v>
      </c>
      <c r="E8022">
        <v>20232024</v>
      </c>
      <c r="F8022" t="s">
        <v>372</v>
      </c>
      <c r="G8022" t="s">
        <v>494</v>
      </c>
      <c r="H8022">
        <v>23</v>
      </c>
      <c r="I8022">
        <v>0</v>
      </c>
      <c r="J8022">
        <v>0</v>
      </c>
      <c r="K8022">
        <v>1</v>
      </c>
      <c r="L8022">
        <v>0</v>
      </c>
      <c r="M8022">
        <v>0</v>
      </c>
      <c r="N8022">
        <v>0</v>
      </c>
      <c r="O8022" t="s">
        <v>19</v>
      </c>
      <c r="P8022" t="str">
        <f>UPPER(Table1[[#This Row],[Venue]])</f>
        <v>HOME</v>
      </c>
    </row>
    <row r="8023" spans="1:16" hidden="1" x14ac:dyDescent="0.45">
      <c r="A8023">
        <v>40052943</v>
      </c>
      <c r="B8023" t="s">
        <v>410</v>
      </c>
      <c r="C8023">
        <v>45366</v>
      </c>
      <c r="D8023">
        <v>83612</v>
      </c>
      <c r="E8023">
        <v>20232024</v>
      </c>
      <c r="F8023" t="s">
        <v>372</v>
      </c>
      <c r="G8023" t="s">
        <v>97</v>
      </c>
      <c r="H8023">
        <v>24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 t="s">
        <v>19</v>
      </c>
      <c r="P8023" t="str">
        <f>UPPER(Table1[[#This Row],[Venue]])</f>
        <v>HOME</v>
      </c>
    </row>
    <row r="8024" spans="1:16" hidden="1" x14ac:dyDescent="0.45">
      <c r="A8024">
        <v>40052943</v>
      </c>
      <c r="B8024" t="s">
        <v>410</v>
      </c>
      <c r="C8024">
        <v>45366</v>
      </c>
      <c r="D8024">
        <v>83612</v>
      </c>
      <c r="E8024">
        <v>20232024</v>
      </c>
      <c r="F8024" t="s">
        <v>372</v>
      </c>
      <c r="G8024" t="s">
        <v>102</v>
      </c>
      <c r="H8024">
        <v>27</v>
      </c>
      <c r="I8024">
        <v>1</v>
      </c>
      <c r="J8024">
        <v>1</v>
      </c>
      <c r="K8024">
        <v>1</v>
      </c>
      <c r="L8024">
        <v>0</v>
      </c>
      <c r="M8024">
        <v>0</v>
      </c>
      <c r="N8024">
        <v>0</v>
      </c>
      <c r="O8024" t="s">
        <v>19</v>
      </c>
      <c r="P8024" t="str">
        <f>UPPER(Table1[[#This Row],[Venue]])</f>
        <v>HOME</v>
      </c>
    </row>
    <row r="8025" spans="1:16" hidden="1" x14ac:dyDescent="0.45">
      <c r="A8025">
        <v>40052943</v>
      </c>
      <c r="B8025" t="s">
        <v>410</v>
      </c>
      <c r="C8025">
        <v>45366</v>
      </c>
      <c r="D8025">
        <v>83612</v>
      </c>
      <c r="E8025">
        <v>20232024</v>
      </c>
      <c r="F8025" t="s">
        <v>372</v>
      </c>
      <c r="G8025" t="s">
        <v>495</v>
      </c>
      <c r="H8025">
        <v>35</v>
      </c>
      <c r="I8025">
        <v>4</v>
      </c>
      <c r="J8025">
        <v>2</v>
      </c>
      <c r="K8025">
        <v>1</v>
      </c>
      <c r="L8025">
        <v>2</v>
      </c>
      <c r="M8025">
        <v>0</v>
      </c>
      <c r="N8025">
        <v>0</v>
      </c>
      <c r="O8025" t="s">
        <v>19</v>
      </c>
      <c r="P8025" t="str">
        <f>UPPER(Table1[[#This Row],[Venue]])</f>
        <v>HOME</v>
      </c>
    </row>
    <row r="8026" spans="1:16" hidden="1" x14ac:dyDescent="0.45">
      <c r="A8026">
        <v>40052943</v>
      </c>
      <c r="B8026" t="s">
        <v>410</v>
      </c>
      <c r="C8026">
        <v>45366</v>
      </c>
      <c r="D8026">
        <v>83612</v>
      </c>
      <c r="E8026">
        <v>20232024</v>
      </c>
      <c r="F8026" t="s">
        <v>372</v>
      </c>
      <c r="G8026" t="s">
        <v>103</v>
      </c>
      <c r="H8026">
        <v>43</v>
      </c>
      <c r="I8026">
        <v>0</v>
      </c>
      <c r="J8026">
        <v>0</v>
      </c>
      <c r="K8026">
        <v>1</v>
      </c>
      <c r="L8026">
        <v>0</v>
      </c>
      <c r="M8026">
        <v>0</v>
      </c>
      <c r="N8026">
        <v>0</v>
      </c>
      <c r="O8026" t="s">
        <v>19</v>
      </c>
      <c r="P8026" t="str">
        <f>UPPER(Table1[[#This Row],[Venue]])</f>
        <v>HOME</v>
      </c>
    </row>
    <row r="8027" spans="1:16" hidden="1" x14ac:dyDescent="0.45">
      <c r="A8027">
        <v>40052943</v>
      </c>
      <c r="B8027" t="s">
        <v>410</v>
      </c>
      <c r="C8027">
        <v>45366</v>
      </c>
      <c r="D8027">
        <v>83612</v>
      </c>
      <c r="E8027">
        <v>20232024</v>
      </c>
      <c r="F8027" t="s">
        <v>372</v>
      </c>
      <c r="G8027" t="s">
        <v>104</v>
      </c>
      <c r="H8027">
        <v>48</v>
      </c>
      <c r="I8027">
        <v>2</v>
      </c>
      <c r="J8027">
        <v>1</v>
      </c>
      <c r="K8027">
        <v>1</v>
      </c>
      <c r="L8027">
        <v>1</v>
      </c>
      <c r="M8027">
        <v>0</v>
      </c>
      <c r="N8027">
        <v>0</v>
      </c>
      <c r="O8027" t="s">
        <v>19</v>
      </c>
      <c r="P8027" t="str">
        <f>UPPER(Table1[[#This Row],[Venue]])</f>
        <v>HOME</v>
      </c>
    </row>
    <row r="8028" spans="1:16" hidden="1" x14ac:dyDescent="0.45">
      <c r="A8028">
        <v>40052943</v>
      </c>
      <c r="B8028" t="s">
        <v>410</v>
      </c>
      <c r="C8028">
        <v>45366</v>
      </c>
      <c r="D8028">
        <v>83612</v>
      </c>
      <c r="E8028">
        <v>20232024</v>
      </c>
      <c r="F8028" t="s">
        <v>372</v>
      </c>
      <c r="G8028" t="s">
        <v>106</v>
      </c>
      <c r="H8028">
        <v>67</v>
      </c>
      <c r="I8028">
        <v>0</v>
      </c>
      <c r="J8028">
        <v>0</v>
      </c>
      <c r="K8028">
        <v>1</v>
      </c>
      <c r="L8028">
        <v>0</v>
      </c>
      <c r="M8028">
        <v>0</v>
      </c>
      <c r="N8028">
        <v>0</v>
      </c>
      <c r="O8028" t="s">
        <v>19</v>
      </c>
      <c r="P8028" t="str">
        <f>UPPER(Table1[[#This Row],[Venue]])</f>
        <v>HOME</v>
      </c>
    </row>
    <row r="8029" spans="1:16" hidden="1" x14ac:dyDescent="0.45">
      <c r="A8029">
        <v>40052943</v>
      </c>
      <c r="B8029" t="s">
        <v>410</v>
      </c>
      <c r="C8029">
        <v>45366</v>
      </c>
      <c r="D8029">
        <v>83612</v>
      </c>
      <c r="E8029">
        <v>20232024</v>
      </c>
      <c r="F8029" t="s">
        <v>372</v>
      </c>
      <c r="G8029" t="s">
        <v>108</v>
      </c>
      <c r="H8029">
        <v>88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 t="s">
        <v>19</v>
      </c>
      <c r="P8029" t="str">
        <f>UPPER(Table1[[#This Row],[Venue]])</f>
        <v>HOME</v>
      </c>
    </row>
    <row r="8030" spans="1:16" hidden="1" x14ac:dyDescent="0.45">
      <c r="A8030">
        <v>40052943</v>
      </c>
      <c r="B8030" t="s">
        <v>410</v>
      </c>
      <c r="C8030">
        <v>45366</v>
      </c>
      <c r="D8030">
        <v>83612</v>
      </c>
      <c r="E8030">
        <v>20232024</v>
      </c>
      <c r="F8030" t="s">
        <v>372</v>
      </c>
      <c r="G8030" t="s">
        <v>37</v>
      </c>
      <c r="H8030">
        <v>90</v>
      </c>
      <c r="I8030">
        <v>2</v>
      </c>
      <c r="J8030">
        <v>0</v>
      </c>
      <c r="K8030">
        <v>1</v>
      </c>
      <c r="L8030">
        <v>2</v>
      </c>
      <c r="M8030">
        <v>0</v>
      </c>
      <c r="N8030">
        <v>0</v>
      </c>
      <c r="O8030" t="s">
        <v>19</v>
      </c>
      <c r="P8030" t="str">
        <f>UPPER(Table1[[#This Row],[Venue]])</f>
        <v>HOME</v>
      </c>
    </row>
    <row r="8031" spans="1:16" hidden="1" x14ac:dyDescent="0.45">
      <c r="A8031">
        <v>40052943</v>
      </c>
      <c r="B8031" t="s">
        <v>410</v>
      </c>
      <c r="C8031">
        <v>45366</v>
      </c>
      <c r="D8031">
        <v>83612</v>
      </c>
      <c r="E8031">
        <v>20232024</v>
      </c>
      <c r="F8031" t="s">
        <v>372</v>
      </c>
      <c r="G8031" t="s">
        <v>109</v>
      </c>
      <c r="H8031">
        <v>91</v>
      </c>
      <c r="I8031">
        <v>1</v>
      </c>
      <c r="J8031">
        <v>1</v>
      </c>
      <c r="K8031">
        <v>1</v>
      </c>
      <c r="L8031">
        <v>0</v>
      </c>
      <c r="M8031">
        <v>0</v>
      </c>
      <c r="N8031">
        <v>0</v>
      </c>
      <c r="O8031" t="s">
        <v>19</v>
      </c>
      <c r="P8031" t="str">
        <f>UPPER(Table1[[#This Row],[Venue]])</f>
        <v>HOME</v>
      </c>
    </row>
    <row r="8032" spans="1:16" hidden="1" x14ac:dyDescent="0.45">
      <c r="A8032">
        <v>40052943</v>
      </c>
      <c r="B8032" t="s">
        <v>410</v>
      </c>
      <c r="C8032">
        <v>45366</v>
      </c>
      <c r="D8032">
        <v>83612</v>
      </c>
      <c r="E8032">
        <v>20232024</v>
      </c>
      <c r="F8032" t="s">
        <v>372</v>
      </c>
      <c r="G8032" t="s">
        <v>110</v>
      </c>
      <c r="H8032">
        <v>98</v>
      </c>
      <c r="I8032">
        <v>0</v>
      </c>
      <c r="J8032">
        <v>0</v>
      </c>
      <c r="K8032">
        <v>1</v>
      </c>
      <c r="L8032">
        <v>0</v>
      </c>
      <c r="M8032">
        <v>0</v>
      </c>
      <c r="N8032">
        <v>0</v>
      </c>
      <c r="O8032" t="s">
        <v>19</v>
      </c>
      <c r="P8032" t="str">
        <f>UPPER(Table1[[#This Row],[Venue]])</f>
        <v>HOME</v>
      </c>
    </row>
    <row r="8033" spans="1:16" hidden="1" x14ac:dyDescent="0.45">
      <c r="A8033">
        <v>40052943</v>
      </c>
      <c r="B8033" t="s">
        <v>410</v>
      </c>
      <c r="C8033">
        <v>45366</v>
      </c>
      <c r="D8033">
        <v>83612</v>
      </c>
      <c r="E8033">
        <v>20232024</v>
      </c>
      <c r="F8033" t="s">
        <v>372</v>
      </c>
      <c r="G8033" t="s">
        <v>307</v>
      </c>
      <c r="H8033">
        <v>7</v>
      </c>
      <c r="I8033">
        <v>0</v>
      </c>
      <c r="J8033">
        <v>0</v>
      </c>
      <c r="K8033">
        <v>1</v>
      </c>
      <c r="L8033">
        <v>0</v>
      </c>
      <c r="M8033">
        <v>0</v>
      </c>
      <c r="N8033">
        <v>0</v>
      </c>
      <c r="O8033" t="s">
        <v>40</v>
      </c>
      <c r="P8033" t="str">
        <f>UPPER(Table1[[#This Row],[Venue]])</f>
        <v>AWAY</v>
      </c>
    </row>
    <row r="8034" spans="1:16" hidden="1" x14ac:dyDescent="0.45">
      <c r="A8034">
        <v>40052943</v>
      </c>
      <c r="B8034" t="s">
        <v>410</v>
      </c>
      <c r="C8034">
        <v>45366</v>
      </c>
      <c r="D8034">
        <v>83612</v>
      </c>
      <c r="E8034">
        <v>20232024</v>
      </c>
      <c r="F8034" t="s">
        <v>372</v>
      </c>
      <c r="G8034" t="s">
        <v>487</v>
      </c>
      <c r="H8034">
        <v>10</v>
      </c>
      <c r="I8034">
        <v>2</v>
      </c>
      <c r="J8034">
        <v>2</v>
      </c>
      <c r="K8034">
        <v>1</v>
      </c>
      <c r="L8034">
        <v>0</v>
      </c>
      <c r="M8034">
        <v>0</v>
      </c>
      <c r="N8034">
        <v>0</v>
      </c>
      <c r="O8034" t="s">
        <v>40</v>
      </c>
      <c r="P8034" t="str">
        <f>UPPER(Table1[[#This Row],[Venue]])</f>
        <v>AWAY</v>
      </c>
    </row>
    <row r="8035" spans="1:16" hidden="1" x14ac:dyDescent="0.45">
      <c r="A8035">
        <v>40052943</v>
      </c>
      <c r="B8035" t="s">
        <v>410</v>
      </c>
      <c r="C8035">
        <v>45366</v>
      </c>
      <c r="D8035">
        <v>83612</v>
      </c>
      <c r="E8035">
        <v>20232024</v>
      </c>
      <c r="F8035" t="s">
        <v>372</v>
      </c>
      <c r="G8035" t="s">
        <v>83</v>
      </c>
      <c r="H8035">
        <v>17</v>
      </c>
      <c r="I8035">
        <v>0</v>
      </c>
      <c r="J8035">
        <v>0</v>
      </c>
      <c r="K8035">
        <v>1</v>
      </c>
      <c r="L8035">
        <v>0</v>
      </c>
      <c r="M8035">
        <v>0</v>
      </c>
      <c r="N8035">
        <v>0</v>
      </c>
      <c r="O8035" t="s">
        <v>40</v>
      </c>
      <c r="P8035" t="str">
        <f>UPPER(Table1[[#This Row],[Venue]])</f>
        <v>AWAY</v>
      </c>
    </row>
    <row r="8036" spans="1:16" hidden="1" x14ac:dyDescent="0.45">
      <c r="A8036">
        <v>40052943</v>
      </c>
      <c r="B8036" t="s">
        <v>410</v>
      </c>
      <c r="C8036">
        <v>45366</v>
      </c>
      <c r="D8036">
        <v>83612</v>
      </c>
      <c r="E8036">
        <v>20232024</v>
      </c>
      <c r="F8036" t="s">
        <v>372</v>
      </c>
      <c r="G8036" t="s">
        <v>488</v>
      </c>
      <c r="H8036">
        <v>22</v>
      </c>
      <c r="I8036">
        <v>0</v>
      </c>
      <c r="J8036">
        <v>0</v>
      </c>
      <c r="K8036">
        <v>1</v>
      </c>
      <c r="L8036">
        <v>0</v>
      </c>
      <c r="M8036">
        <v>0</v>
      </c>
      <c r="N8036">
        <v>0</v>
      </c>
      <c r="O8036" t="s">
        <v>40</v>
      </c>
      <c r="P8036" t="str">
        <f>UPPER(Table1[[#This Row],[Venue]])</f>
        <v>AWAY</v>
      </c>
    </row>
    <row r="8037" spans="1:16" hidden="1" x14ac:dyDescent="0.45">
      <c r="A8037">
        <v>40052943</v>
      </c>
      <c r="B8037" t="s">
        <v>410</v>
      </c>
      <c r="C8037">
        <v>45366</v>
      </c>
      <c r="D8037">
        <v>83612</v>
      </c>
      <c r="E8037">
        <v>20232024</v>
      </c>
      <c r="F8037" t="s">
        <v>372</v>
      </c>
      <c r="G8037" t="s">
        <v>210</v>
      </c>
      <c r="H8037">
        <v>23</v>
      </c>
      <c r="I8037">
        <v>2</v>
      </c>
      <c r="J8037">
        <v>1</v>
      </c>
      <c r="K8037">
        <v>1</v>
      </c>
      <c r="L8037">
        <v>1</v>
      </c>
      <c r="M8037">
        <v>0</v>
      </c>
      <c r="N8037">
        <v>0</v>
      </c>
      <c r="O8037" t="s">
        <v>40</v>
      </c>
      <c r="P8037" t="str">
        <f>UPPER(Table1[[#This Row],[Venue]])</f>
        <v>AWAY</v>
      </c>
    </row>
    <row r="8038" spans="1:16" hidden="1" x14ac:dyDescent="0.45">
      <c r="A8038">
        <v>40052943</v>
      </c>
      <c r="B8038" t="s">
        <v>410</v>
      </c>
      <c r="C8038">
        <v>45366</v>
      </c>
      <c r="D8038">
        <v>83612</v>
      </c>
      <c r="E8038">
        <v>20232024</v>
      </c>
      <c r="F8038" t="s">
        <v>372</v>
      </c>
      <c r="G8038" t="s">
        <v>86</v>
      </c>
      <c r="H8038">
        <v>25</v>
      </c>
      <c r="I8038">
        <v>0</v>
      </c>
      <c r="J8038">
        <v>0</v>
      </c>
      <c r="K8038">
        <v>1</v>
      </c>
      <c r="L8038">
        <v>0</v>
      </c>
      <c r="M8038">
        <v>0</v>
      </c>
      <c r="N8038">
        <v>0</v>
      </c>
      <c r="O8038" t="s">
        <v>40</v>
      </c>
      <c r="P8038" t="str">
        <f>UPPER(Table1[[#This Row],[Venue]])</f>
        <v>AWAY</v>
      </c>
    </row>
    <row r="8039" spans="1:16" hidden="1" x14ac:dyDescent="0.45">
      <c r="A8039">
        <v>40052943</v>
      </c>
      <c r="B8039" t="s">
        <v>410</v>
      </c>
      <c r="C8039">
        <v>45366</v>
      </c>
      <c r="D8039">
        <v>83612</v>
      </c>
      <c r="E8039">
        <v>20232024</v>
      </c>
      <c r="F8039" t="s">
        <v>372</v>
      </c>
      <c r="G8039" t="s">
        <v>87</v>
      </c>
      <c r="H8039">
        <v>27</v>
      </c>
      <c r="I8039">
        <v>2</v>
      </c>
      <c r="J8039">
        <v>0</v>
      </c>
      <c r="K8039">
        <v>1</v>
      </c>
      <c r="L8039">
        <v>2</v>
      </c>
      <c r="M8039">
        <v>0</v>
      </c>
      <c r="N8039">
        <v>2</v>
      </c>
      <c r="O8039" t="s">
        <v>40</v>
      </c>
      <c r="P8039" t="str">
        <f>UPPER(Table1[[#This Row],[Venue]])</f>
        <v>AWAY</v>
      </c>
    </row>
    <row r="8040" spans="1:16" hidden="1" x14ac:dyDescent="0.45">
      <c r="A8040">
        <v>40052943</v>
      </c>
      <c r="B8040" t="s">
        <v>410</v>
      </c>
      <c r="C8040">
        <v>45366</v>
      </c>
      <c r="D8040">
        <v>83612</v>
      </c>
      <c r="E8040">
        <v>20232024</v>
      </c>
      <c r="F8040" t="s">
        <v>372</v>
      </c>
      <c r="G8040" t="s">
        <v>88</v>
      </c>
      <c r="H8040">
        <v>30</v>
      </c>
      <c r="I8040">
        <v>0</v>
      </c>
      <c r="J8040">
        <v>0</v>
      </c>
      <c r="K8040">
        <v>1</v>
      </c>
      <c r="L8040">
        <v>0</v>
      </c>
      <c r="M8040">
        <v>0</v>
      </c>
      <c r="N8040">
        <v>0</v>
      </c>
      <c r="O8040" t="s">
        <v>40</v>
      </c>
      <c r="P8040" t="str">
        <f>UPPER(Table1[[#This Row],[Venue]])</f>
        <v>AWAY</v>
      </c>
    </row>
    <row r="8041" spans="1:16" hidden="1" x14ac:dyDescent="0.45">
      <c r="A8041">
        <v>40052943</v>
      </c>
      <c r="B8041" t="s">
        <v>410</v>
      </c>
      <c r="C8041">
        <v>45366</v>
      </c>
      <c r="D8041">
        <v>83612</v>
      </c>
      <c r="E8041">
        <v>20232024</v>
      </c>
      <c r="F8041" t="s">
        <v>372</v>
      </c>
      <c r="G8041" t="s">
        <v>489</v>
      </c>
      <c r="H8041">
        <v>31</v>
      </c>
      <c r="I8041">
        <v>0</v>
      </c>
      <c r="J8041">
        <v>0</v>
      </c>
      <c r="K8041">
        <v>1</v>
      </c>
      <c r="L8041">
        <v>0</v>
      </c>
      <c r="M8041">
        <v>0</v>
      </c>
      <c r="N8041">
        <v>0</v>
      </c>
      <c r="O8041" t="s">
        <v>40</v>
      </c>
      <c r="P8041" t="str">
        <f>UPPER(Table1[[#This Row],[Venue]])</f>
        <v>AWAY</v>
      </c>
    </row>
    <row r="8042" spans="1:16" hidden="1" x14ac:dyDescent="0.45">
      <c r="A8042">
        <v>40052943</v>
      </c>
      <c r="B8042" t="s">
        <v>410</v>
      </c>
      <c r="C8042">
        <v>45366</v>
      </c>
      <c r="D8042">
        <v>83612</v>
      </c>
      <c r="E8042">
        <v>20232024</v>
      </c>
      <c r="F8042" t="s">
        <v>372</v>
      </c>
      <c r="G8042" t="s">
        <v>404</v>
      </c>
      <c r="H8042">
        <v>72</v>
      </c>
      <c r="I8042">
        <v>0</v>
      </c>
      <c r="J8042">
        <v>0</v>
      </c>
      <c r="K8042">
        <v>1</v>
      </c>
      <c r="L8042">
        <v>0</v>
      </c>
      <c r="M8042">
        <v>0</v>
      </c>
      <c r="N8042">
        <v>0</v>
      </c>
      <c r="O8042" t="s">
        <v>40</v>
      </c>
      <c r="P8042" t="str">
        <f>UPPER(Table1[[#This Row],[Venue]])</f>
        <v>AWAY</v>
      </c>
    </row>
    <row r="8043" spans="1:16" hidden="1" x14ac:dyDescent="0.45">
      <c r="A8043">
        <v>40052943</v>
      </c>
      <c r="B8043" t="s">
        <v>410</v>
      </c>
      <c r="C8043">
        <v>45366</v>
      </c>
      <c r="D8043">
        <v>83612</v>
      </c>
      <c r="E8043">
        <v>20232024</v>
      </c>
      <c r="F8043" t="s">
        <v>372</v>
      </c>
      <c r="G8043" t="s">
        <v>608</v>
      </c>
      <c r="H8043">
        <v>87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2</v>
      </c>
      <c r="O8043" t="s">
        <v>40</v>
      </c>
      <c r="P8043" t="str">
        <f>UPPER(Table1[[#This Row],[Venue]])</f>
        <v>AWAY</v>
      </c>
    </row>
    <row r="8044" spans="1:16" hidden="1" x14ac:dyDescent="0.45">
      <c r="A8044">
        <v>40052943</v>
      </c>
      <c r="B8044" t="s">
        <v>410</v>
      </c>
      <c r="C8044">
        <v>45366</v>
      </c>
      <c r="D8044">
        <v>83612</v>
      </c>
      <c r="E8044">
        <v>20232024</v>
      </c>
      <c r="F8044" t="s">
        <v>372</v>
      </c>
      <c r="G8044" t="s">
        <v>609</v>
      </c>
      <c r="H8044">
        <v>98</v>
      </c>
      <c r="I8044">
        <v>0</v>
      </c>
      <c r="J8044">
        <v>0</v>
      </c>
      <c r="K8044">
        <v>1</v>
      </c>
      <c r="L8044">
        <v>0</v>
      </c>
      <c r="M8044">
        <v>0</v>
      </c>
      <c r="N8044">
        <v>0</v>
      </c>
      <c r="O8044" t="s">
        <v>40</v>
      </c>
      <c r="P8044" t="str">
        <f>UPPER(Table1[[#This Row],[Venue]])</f>
        <v>AWAY</v>
      </c>
    </row>
    <row r="8045" spans="1:16" hidden="1" x14ac:dyDescent="0.45">
      <c r="A8045">
        <v>40052943</v>
      </c>
      <c r="B8045" t="s">
        <v>410</v>
      </c>
      <c r="C8045">
        <v>45366</v>
      </c>
      <c r="D8045">
        <v>83612</v>
      </c>
      <c r="E8045">
        <v>20232024</v>
      </c>
      <c r="F8045" t="s">
        <v>372</v>
      </c>
      <c r="G8045" t="s">
        <v>492</v>
      </c>
      <c r="H8045">
        <v>99</v>
      </c>
      <c r="I8045">
        <v>0</v>
      </c>
      <c r="J8045">
        <v>0</v>
      </c>
      <c r="K8045">
        <v>1</v>
      </c>
      <c r="L8045">
        <v>0</v>
      </c>
      <c r="M8045">
        <v>0</v>
      </c>
      <c r="N8045">
        <v>0</v>
      </c>
      <c r="O8045" t="s">
        <v>40</v>
      </c>
      <c r="P8045" t="str">
        <f>UPPER(Table1[[#This Row],[Venue]])</f>
        <v>AWAY</v>
      </c>
    </row>
    <row r="8046" spans="1:16" hidden="1" x14ac:dyDescent="0.45">
      <c r="A8046">
        <v>40052923</v>
      </c>
      <c r="B8046" t="s">
        <v>503</v>
      </c>
      <c r="C8046">
        <v>45367</v>
      </c>
      <c r="D8046">
        <v>83592</v>
      </c>
      <c r="E8046">
        <v>20232024</v>
      </c>
      <c r="F8046" t="s">
        <v>372</v>
      </c>
      <c r="G8046" t="s">
        <v>505</v>
      </c>
      <c r="H8046">
        <v>7</v>
      </c>
      <c r="I8046">
        <v>1</v>
      </c>
      <c r="J8046">
        <v>0</v>
      </c>
      <c r="K8046">
        <v>1</v>
      </c>
      <c r="L8046">
        <v>1</v>
      </c>
      <c r="M8046">
        <v>0</v>
      </c>
      <c r="N8046">
        <v>0</v>
      </c>
      <c r="O8046" t="s">
        <v>19</v>
      </c>
      <c r="P8046" t="str">
        <f>UPPER(Table1[[#This Row],[Venue]])</f>
        <v>HOME</v>
      </c>
    </row>
    <row r="8047" spans="1:16" hidden="1" x14ac:dyDescent="0.45">
      <c r="A8047">
        <v>40052923</v>
      </c>
      <c r="B8047" t="s">
        <v>503</v>
      </c>
      <c r="C8047">
        <v>45367</v>
      </c>
      <c r="D8047">
        <v>83592</v>
      </c>
      <c r="E8047">
        <v>20232024</v>
      </c>
      <c r="F8047" t="s">
        <v>372</v>
      </c>
      <c r="G8047" t="s">
        <v>506</v>
      </c>
      <c r="H8047">
        <v>8</v>
      </c>
      <c r="I8047">
        <v>1</v>
      </c>
      <c r="J8047">
        <v>1</v>
      </c>
      <c r="K8047">
        <v>1</v>
      </c>
      <c r="L8047">
        <v>0</v>
      </c>
      <c r="M8047">
        <v>0</v>
      </c>
      <c r="N8047">
        <v>0</v>
      </c>
      <c r="O8047" t="s">
        <v>19</v>
      </c>
      <c r="P8047" t="str">
        <f>UPPER(Table1[[#This Row],[Venue]])</f>
        <v>HOME</v>
      </c>
    </row>
    <row r="8048" spans="1:16" hidden="1" x14ac:dyDescent="0.45">
      <c r="A8048">
        <v>40052923</v>
      </c>
      <c r="B8048" t="s">
        <v>503</v>
      </c>
      <c r="C8048">
        <v>45367</v>
      </c>
      <c r="D8048">
        <v>83592</v>
      </c>
      <c r="E8048">
        <v>20232024</v>
      </c>
      <c r="F8048" t="s">
        <v>372</v>
      </c>
      <c r="G8048" t="s">
        <v>507</v>
      </c>
      <c r="H8048">
        <v>9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2</v>
      </c>
      <c r="O8048" t="s">
        <v>19</v>
      </c>
      <c r="P8048" t="str">
        <f>UPPER(Table1[[#This Row],[Venue]])</f>
        <v>HOME</v>
      </c>
    </row>
    <row r="8049" spans="1:16" hidden="1" x14ac:dyDescent="0.45">
      <c r="A8049">
        <v>40052923</v>
      </c>
      <c r="B8049" t="s">
        <v>503</v>
      </c>
      <c r="C8049">
        <v>45367</v>
      </c>
      <c r="D8049">
        <v>83592</v>
      </c>
      <c r="E8049">
        <v>20232024</v>
      </c>
      <c r="F8049" t="s">
        <v>372</v>
      </c>
      <c r="G8049" t="s">
        <v>532</v>
      </c>
      <c r="H8049">
        <v>16</v>
      </c>
      <c r="I8049">
        <v>1</v>
      </c>
      <c r="J8049">
        <v>1</v>
      </c>
      <c r="K8049">
        <v>1</v>
      </c>
      <c r="L8049">
        <v>0</v>
      </c>
      <c r="M8049">
        <v>0</v>
      </c>
      <c r="N8049">
        <v>0</v>
      </c>
      <c r="O8049" t="s">
        <v>19</v>
      </c>
      <c r="P8049" t="str">
        <f>UPPER(Table1[[#This Row],[Venue]])</f>
        <v>HOME</v>
      </c>
    </row>
    <row r="8050" spans="1:16" hidden="1" x14ac:dyDescent="0.45">
      <c r="A8050">
        <v>40052923</v>
      </c>
      <c r="B8050" t="s">
        <v>503</v>
      </c>
      <c r="C8050">
        <v>45367</v>
      </c>
      <c r="D8050">
        <v>83592</v>
      </c>
      <c r="E8050">
        <v>20232024</v>
      </c>
      <c r="F8050" t="s">
        <v>372</v>
      </c>
      <c r="G8050" t="s">
        <v>508</v>
      </c>
      <c r="H8050">
        <v>20</v>
      </c>
      <c r="I8050">
        <v>1</v>
      </c>
      <c r="J8050">
        <v>1</v>
      </c>
      <c r="K8050">
        <v>1</v>
      </c>
      <c r="L8050">
        <v>0</v>
      </c>
      <c r="M8050">
        <v>0</v>
      </c>
      <c r="N8050">
        <v>0</v>
      </c>
      <c r="O8050" t="s">
        <v>19</v>
      </c>
      <c r="P8050" t="str">
        <f>UPPER(Table1[[#This Row],[Venue]])</f>
        <v>HOME</v>
      </c>
    </row>
    <row r="8051" spans="1:16" hidden="1" x14ac:dyDescent="0.45">
      <c r="A8051">
        <v>40052923</v>
      </c>
      <c r="B8051" t="s">
        <v>503</v>
      </c>
      <c r="C8051">
        <v>45367</v>
      </c>
      <c r="D8051">
        <v>83592</v>
      </c>
      <c r="E8051">
        <v>20232024</v>
      </c>
      <c r="F8051" t="s">
        <v>372</v>
      </c>
      <c r="G8051" t="s">
        <v>511</v>
      </c>
      <c r="H8051">
        <v>28</v>
      </c>
      <c r="I8051">
        <v>0</v>
      </c>
      <c r="J8051">
        <v>0</v>
      </c>
      <c r="K8051">
        <v>1</v>
      </c>
      <c r="L8051">
        <v>0</v>
      </c>
      <c r="M8051">
        <v>1</v>
      </c>
      <c r="N8051">
        <v>0</v>
      </c>
      <c r="O8051" t="s">
        <v>19</v>
      </c>
      <c r="P8051" t="str">
        <f>UPPER(Table1[[#This Row],[Venue]])</f>
        <v>HOME</v>
      </c>
    </row>
    <row r="8052" spans="1:16" hidden="1" x14ac:dyDescent="0.45">
      <c r="A8052">
        <v>40052923</v>
      </c>
      <c r="B8052" t="s">
        <v>503</v>
      </c>
      <c r="C8052">
        <v>45367</v>
      </c>
      <c r="D8052">
        <v>83592</v>
      </c>
      <c r="E8052">
        <v>20232024</v>
      </c>
      <c r="F8052" t="s">
        <v>372</v>
      </c>
      <c r="G8052" t="s">
        <v>510</v>
      </c>
      <c r="H8052">
        <v>41</v>
      </c>
      <c r="I8052">
        <v>1</v>
      </c>
      <c r="J8052">
        <v>0</v>
      </c>
      <c r="K8052">
        <v>1</v>
      </c>
      <c r="L8052">
        <v>1</v>
      </c>
      <c r="M8052">
        <v>0</v>
      </c>
      <c r="N8052">
        <v>0</v>
      </c>
      <c r="O8052" t="s">
        <v>19</v>
      </c>
      <c r="P8052" t="str">
        <f>UPPER(Table1[[#This Row],[Venue]])</f>
        <v>HOME</v>
      </c>
    </row>
    <row r="8053" spans="1:16" hidden="1" x14ac:dyDescent="0.45">
      <c r="A8053">
        <v>40052923</v>
      </c>
      <c r="B8053" t="s">
        <v>503</v>
      </c>
      <c r="C8053">
        <v>45367</v>
      </c>
      <c r="D8053">
        <v>83592</v>
      </c>
      <c r="E8053">
        <v>20232024</v>
      </c>
      <c r="F8053" t="s">
        <v>372</v>
      </c>
      <c r="G8053" t="s">
        <v>563</v>
      </c>
      <c r="H8053">
        <v>43</v>
      </c>
      <c r="I8053">
        <v>0</v>
      </c>
      <c r="J8053">
        <v>0</v>
      </c>
      <c r="K8053">
        <v>1</v>
      </c>
      <c r="L8053">
        <v>0</v>
      </c>
      <c r="M8053">
        <v>0</v>
      </c>
      <c r="N8053">
        <v>0</v>
      </c>
      <c r="O8053" t="s">
        <v>19</v>
      </c>
      <c r="P8053" t="str">
        <f>UPPER(Table1[[#This Row],[Venue]])</f>
        <v>HOME</v>
      </c>
    </row>
    <row r="8054" spans="1:16" hidden="1" x14ac:dyDescent="0.45">
      <c r="A8054">
        <v>40052923</v>
      </c>
      <c r="B8054" t="s">
        <v>503</v>
      </c>
      <c r="C8054">
        <v>45367</v>
      </c>
      <c r="D8054">
        <v>83592</v>
      </c>
      <c r="E8054">
        <v>20232024</v>
      </c>
      <c r="F8054" t="s">
        <v>372</v>
      </c>
      <c r="G8054" t="s">
        <v>533</v>
      </c>
      <c r="H8054">
        <v>54</v>
      </c>
      <c r="I8054">
        <v>0</v>
      </c>
      <c r="J8054">
        <v>0</v>
      </c>
      <c r="K8054">
        <v>1</v>
      </c>
      <c r="L8054">
        <v>0</v>
      </c>
      <c r="M8054">
        <v>0</v>
      </c>
      <c r="N8054">
        <v>2</v>
      </c>
      <c r="O8054" t="s">
        <v>19</v>
      </c>
      <c r="P8054" t="str">
        <f>UPPER(Table1[[#This Row],[Venue]])</f>
        <v>HOME</v>
      </c>
    </row>
    <row r="8055" spans="1:16" hidden="1" x14ac:dyDescent="0.45">
      <c r="A8055">
        <v>40052923</v>
      </c>
      <c r="B8055" t="s">
        <v>503</v>
      </c>
      <c r="C8055">
        <v>45367</v>
      </c>
      <c r="D8055">
        <v>83592</v>
      </c>
      <c r="E8055">
        <v>20232024</v>
      </c>
      <c r="F8055" t="s">
        <v>372</v>
      </c>
      <c r="G8055" t="s">
        <v>512</v>
      </c>
      <c r="H8055">
        <v>77</v>
      </c>
      <c r="I8055">
        <v>1</v>
      </c>
      <c r="J8055">
        <v>0</v>
      </c>
      <c r="K8055">
        <v>1</v>
      </c>
      <c r="L8055">
        <v>1</v>
      </c>
      <c r="M8055">
        <v>0</v>
      </c>
      <c r="N8055">
        <v>0</v>
      </c>
      <c r="O8055" t="s">
        <v>19</v>
      </c>
      <c r="P8055" t="str">
        <f>UPPER(Table1[[#This Row],[Venue]])</f>
        <v>HOME</v>
      </c>
    </row>
    <row r="8056" spans="1:16" hidden="1" x14ac:dyDescent="0.45">
      <c r="A8056">
        <v>40052923</v>
      </c>
      <c r="B8056" t="s">
        <v>503</v>
      </c>
      <c r="C8056">
        <v>45367</v>
      </c>
      <c r="D8056">
        <v>83592</v>
      </c>
      <c r="E8056">
        <v>20232024</v>
      </c>
      <c r="F8056" t="s">
        <v>372</v>
      </c>
      <c r="G8056" t="s">
        <v>513</v>
      </c>
      <c r="H8056">
        <v>82</v>
      </c>
      <c r="I8056">
        <v>0</v>
      </c>
      <c r="J8056">
        <v>0</v>
      </c>
      <c r="K8056">
        <v>1</v>
      </c>
      <c r="L8056">
        <v>0</v>
      </c>
      <c r="M8056">
        <v>0</v>
      </c>
      <c r="N8056">
        <v>0</v>
      </c>
      <c r="O8056" t="s">
        <v>19</v>
      </c>
      <c r="P8056" t="str">
        <f>UPPER(Table1[[#This Row],[Venue]])</f>
        <v>HOME</v>
      </c>
    </row>
    <row r="8057" spans="1:16" hidden="1" x14ac:dyDescent="0.45">
      <c r="A8057">
        <v>40052923</v>
      </c>
      <c r="B8057" t="s">
        <v>503</v>
      </c>
      <c r="C8057">
        <v>45367</v>
      </c>
      <c r="D8057">
        <v>83592</v>
      </c>
      <c r="E8057">
        <v>20232024</v>
      </c>
      <c r="F8057" t="s">
        <v>372</v>
      </c>
      <c r="G8057" t="s">
        <v>514</v>
      </c>
      <c r="H8057">
        <v>88</v>
      </c>
      <c r="I8057">
        <v>0</v>
      </c>
      <c r="J8057">
        <v>0</v>
      </c>
      <c r="K8057">
        <v>1</v>
      </c>
      <c r="L8057">
        <v>0</v>
      </c>
      <c r="M8057">
        <v>0</v>
      </c>
      <c r="N8057">
        <v>0</v>
      </c>
      <c r="O8057" t="s">
        <v>19</v>
      </c>
      <c r="P8057" t="str">
        <f>UPPER(Table1[[#This Row],[Venue]])</f>
        <v>HOME</v>
      </c>
    </row>
    <row r="8058" spans="1:16" hidden="1" x14ac:dyDescent="0.45">
      <c r="A8058">
        <v>40052923</v>
      </c>
      <c r="B8058" t="s">
        <v>503</v>
      </c>
      <c r="C8058">
        <v>45367</v>
      </c>
      <c r="D8058">
        <v>83592</v>
      </c>
      <c r="E8058">
        <v>20232024</v>
      </c>
      <c r="F8058" t="s">
        <v>372</v>
      </c>
      <c r="G8058" t="s">
        <v>85</v>
      </c>
      <c r="H8058">
        <v>99</v>
      </c>
      <c r="I8058">
        <v>0</v>
      </c>
      <c r="J8058">
        <v>0</v>
      </c>
      <c r="K8058">
        <v>1</v>
      </c>
      <c r="L8058">
        <v>0</v>
      </c>
      <c r="M8058">
        <v>0</v>
      </c>
      <c r="N8058">
        <v>2</v>
      </c>
      <c r="O8058" t="s">
        <v>19</v>
      </c>
      <c r="P8058" t="str">
        <f>UPPER(Table1[[#This Row],[Venue]])</f>
        <v>HOME</v>
      </c>
    </row>
    <row r="8059" spans="1:16" hidden="1" x14ac:dyDescent="0.45">
      <c r="A8059">
        <v>40052923</v>
      </c>
      <c r="B8059" t="s">
        <v>503</v>
      </c>
      <c r="C8059">
        <v>45367</v>
      </c>
      <c r="D8059">
        <v>83592</v>
      </c>
      <c r="E8059">
        <v>20232024</v>
      </c>
      <c r="F8059" t="s">
        <v>372</v>
      </c>
      <c r="G8059" t="s">
        <v>352</v>
      </c>
      <c r="H8059">
        <v>10</v>
      </c>
      <c r="I8059">
        <v>0</v>
      </c>
      <c r="J8059">
        <v>0</v>
      </c>
      <c r="K8059">
        <v>1</v>
      </c>
      <c r="L8059">
        <v>0</v>
      </c>
      <c r="M8059">
        <v>0</v>
      </c>
      <c r="N8059">
        <v>0</v>
      </c>
      <c r="O8059" t="s">
        <v>40</v>
      </c>
      <c r="P8059" t="str">
        <f>UPPER(Table1[[#This Row],[Venue]])</f>
        <v>AWAY</v>
      </c>
    </row>
    <row r="8060" spans="1:16" hidden="1" x14ac:dyDescent="0.45">
      <c r="A8060">
        <v>40052923</v>
      </c>
      <c r="B8060" t="s">
        <v>503</v>
      </c>
      <c r="C8060">
        <v>45367</v>
      </c>
      <c r="D8060">
        <v>83592</v>
      </c>
      <c r="E8060">
        <v>20232024</v>
      </c>
      <c r="F8060" t="s">
        <v>372</v>
      </c>
      <c r="G8060" t="s">
        <v>523</v>
      </c>
      <c r="H8060">
        <v>12</v>
      </c>
      <c r="I8060">
        <v>0</v>
      </c>
      <c r="J8060">
        <v>0</v>
      </c>
      <c r="K8060">
        <v>1</v>
      </c>
      <c r="L8060">
        <v>0</v>
      </c>
      <c r="M8060">
        <v>0</v>
      </c>
      <c r="N8060">
        <v>0</v>
      </c>
      <c r="O8060" t="s">
        <v>40</v>
      </c>
      <c r="P8060" t="str">
        <f>UPPER(Table1[[#This Row],[Venue]])</f>
        <v>AWAY</v>
      </c>
    </row>
    <row r="8061" spans="1:16" hidden="1" x14ac:dyDescent="0.45">
      <c r="A8061">
        <v>40052923</v>
      </c>
      <c r="B8061" t="s">
        <v>503</v>
      </c>
      <c r="C8061">
        <v>45367</v>
      </c>
      <c r="D8061">
        <v>83592</v>
      </c>
      <c r="E8061">
        <v>20232024</v>
      </c>
      <c r="F8061" t="s">
        <v>372</v>
      </c>
      <c r="G8061" t="s">
        <v>558</v>
      </c>
      <c r="H8061">
        <v>15</v>
      </c>
      <c r="I8061">
        <v>2</v>
      </c>
      <c r="J8061">
        <v>2</v>
      </c>
      <c r="K8061">
        <v>1</v>
      </c>
      <c r="L8061">
        <v>0</v>
      </c>
      <c r="M8061">
        <v>0</v>
      </c>
      <c r="N8061">
        <v>0</v>
      </c>
      <c r="O8061" t="s">
        <v>40</v>
      </c>
      <c r="P8061" t="str">
        <f>UPPER(Table1[[#This Row],[Venue]])</f>
        <v>AWAY</v>
      </c>
    </row>
    <row r="8062" spans="1:16" hidden="1" x14ac:dyDescent="0.45">
      <c r="A8062">
        <v>40052923</v>
      </c>
      <c r="B8062" t="s">
        <v>503</v>
      </c>
      <c r="C8062">
        <v>45367</v>
      </c>
      <c r="D8062">
        <v>83592</v>
      </c>
      <c r="E8062">
        <v>20232024</v>
      </c>
      <c r="F8062" t="s">
        <v>372</v>
      </c>
      <c r="G8062" t="s">
        <v>473</v>
      </c>
      <c r="H8062">
        <v>16</v>
      </c>
      <c r="I8062">
        <v>2</v>
      </c>
      <c r="J8062">
        <v>1</v>
      </c>
      <c r="K8062">
        <v>1</v>
      </c>
      <c r="L8062">
        <v>1</v>
      </c>
      <c r="M8062">
        <v>0</v>
      </c>
      <c r="N8062">
        <v>0</v>
      </c>
      <c r="O8062" t="s">
        <v>40</v>
      </c>
      <c r="P8062" t="str">
        <f>UPPER(Table1[[#This Row],[Venue]])</f>
        <v>AWAY</v>
      </c>
    </row>
    <row r="8063" spans="1:16" hidden="1" x14ac:dyDescent="0.45">
      <c r="A8063">
        <v>40052923</v>
      </c>
      <c r="B8063" t="s">
        <v>503</v>
      </c>
      <c r="C8063">
        <v>45367</v>
      </c>
      <c r="D8063">
        <v>83592</v>
      </c>
      <c r="E8063">
        <v>20232024</v>
      </c>
      <c r="F8063" t="s">
        <v>372</v>
      </c>
      <c r="G8063" t="s">
        <v>474</v>
      </c>
      <c r="H8063">
        <v>20</v>
      </c>
      <c r="I8063">
        <v>2</v>
      </c>
      <c r="J8063">
        <v>1</v>
      </c>
      <c r="K8063">
        <v>1</v>
      </c>
      <c r="L8063">
        <v>1</v>
      </c>
      <c r="M8063">
        <v>1</v>
      </c>
      <c r="N8063">
        <v>0</v>
      </c>
      <c r="O8063" t="s">
        <v>40</v>
      </c>
      <c r="P8063" t="str">
        <f>UPPER(Table1[[#This Row],[Venue]])</f>
        <v>AWAY</v>
      </c>
    </row>
    <row r="8064" spans="1:16" hidden="1" x14ac:dyDescent="0.45">
      <c r="A8064">
        <v>40052923</v>
      </c>
      <c r="B8064" t="s">
        <v>503</v>
      </c>
      <c r="C8064">
        <v>45367</v>
      </c>
      <c r="D8064">
        <v>83592</v>
      </c>
      <c r="E8064">
        <v>20232024</v>
      </c>
      <c r="F8064" t="s">
        <v>372</v>
      </c>
      <c r="G8064" t="s">
        <v>540</v>
      </c>
      <c r="H8064">
        <v>21</v>
      </c>
      <c r="I8064">
        <v>3</v>
      </c>
      <c r="J8064">
        <v>1</v>
      </c>
      <c r="K8064">
        <v>1</v>
      </c>
      <c r="L8064">
        <v>2</v>
      </c>
      <c r="M8064">
        <v>1</v>
      </c>
      <c r="N8064">
        <v>0</v>
      </c>
      <c r="O8064" t="s">
        <v>40</v>
      </c>
      <c r="P8064" t="str">
        <f>UPPER(Table1[[#This Row],[Venue]])</f>
        <v>AWAY</v>
      </c>
    </row>
    <row r="8065" spans="1:16" hidden="1" x14ac:dyDescent="0.45">
      <c r="A8065">
        <v>40052923</v>
      </c>
      <c r="B8065" t="s">
        <v>503</v>
      </c>
      <c r="C8065">
        <v>45367</v>
      </c>
      <c r="D8065">
        <v>83592</v>
      </c>
      <c r="E8065">
        <v>20232024</v>
      </c>
      <c r="F8065" t="s">
        <v>372</v>
      </c>
      <c r="G8065" t="s">
        <v>383</v>
      </c>
      <c r="H8065">
        <v>26</v>
      </c>
      <c r="I8065">
        <v>0</v>
      </c>
      <c r="J8065">
        <v>0</v>
      </c>
      <c r="K8065">
        <v>1</v>
      </c>
      <c r="L8065">
        <v>0</v>
      </c>
      <c r="M8065">
        <v>0</v>
      </c>
      <c r="N8065">
        <v>0</v>
      </c>
      <c r="O8065" t="s">
        <v>40</v>
      </c>
      <c r="P8065" t="str">
        <f>UPPER(Table1[[#This Row],[Venue]])</f>
        <v>AWAY</v>
      </c>
    </row>
    <row r="8066" spans="1:16" hidden="1" x14ac:dyDescent="0.45">
      <c r="A8066">
        <v>40052923</v>
      </c>
      <c r="B8066" t="s">
        <v>503</v>
      </c>
      <c r="C8066">
        <v>45367</v>
      </c>
      <c r="D8066">
        <v>83592</v>
      </c>
      <c r="E8066">
        <v>20232024</v>
      </c>
      <c r="F8066" t="s">
        <v>372</v>
      </c>
      <c r="G8066" t="s">
        <v>477</v>
      </c>
      <c r="H8066">
        <v>71</v>
      </c>
      <c r="I8066">
        <v>2</v>
      </c>
      <c r="J8066">
        <v>0</v>
      </c>
      <c r="K8066">
        <v>1</v>
      </c>
      <c r="L8066">
        <v>2</v>
      </c>
      <c r="M8066">
        <v>0</v>
      </c>
      <c r="N8066">
        <v>0</v>
      </c>
      <c r="O8066" t="s">
        <v>40</v>
      </c>
      <c r="P8066" t="str">
        <f>UPPER(Table1[[#This Row],[Venue]])</f>
        <v>AWAY</v>
      </c>
    </row>
    <row r="8067" spans="1:16" hidden="1" x14ac:dyDescent="0.45">
      <c r="A8067">
        <v>40052923</v>
      </c>
      <c r="B8067" t="s">
        <v>503</v>
      </c>
      <c r="C8067">
        <v>45367</v>
      </c>
      <c r="D8067">
        <v>83592</v>
      </c>
      <c r="E8067">
        <v>20232024</v>
      </c>
      <c r="F8067" t="s">
        <v>372</v>
      </c>
      <c r="G8067" t="s">
        <v>478</v>
      </c>
      <c r="H8067">
        <v>78</v>
      </c>
      <c r="I8067">
        <v>4</v>
      </c>
      <c r="J8067">
        <v>2</v>
      </c>
      <c r="K8067">
        <v>1</v>
      </c>
      <c r="L8067">
        <v>2</v>
      </c>
      <c r="M8067">
        <v>0</v>
      </c>
      <c r="N8067">
        <v>0</v>
      </c>
      <c r="O8067" t="s">
        <v>40</v>
      </c>
      <c r="P8067" t="str">
        <f>UPPER(Table1[[#This Row],[Venue]])</f>
        <v>AWAY</v>
      </c>
    </row>
    <row r="8068" spans="1:16" hidden="1" x14ac:dyDescent="0.45">
      <c r="A8068">
        <v>40052923</v>
      </c>
      <c r="B8068" t="s">
        <v>503</v>
      </c>
      <c r="C8068">
        <v>45367</v>
      </c>
      <c r="D8068">
        <v>83592</v>
      </c>
      <c r="E8068">
        <v>20232024</v>
      </c>
      <c r="F8068" t="s">
        <v>372</v>
      </c>
      <c r="G8068" t="s">
        <v>526</v>
      </c>
      <c r="H8068">
        <v>81</v>
      </c>
      <c r="I8068">
        <v>1</v>
      </c>
      <c r="J8068">
        <v>1</v>
      </c>
      <c r="K8068">
        <v>1</v>
      </c>
      <c r="L8068">
        <v>0</v>
      </c>
      <c r="M8068">
        <v>0</v>
      </c>
      <c r="N8068">
        <v>2</v>
      </c>
      <c r="O8068" t="s">
        <v>40</v>
      </c>
      <c r="P8068" t="str">
        <f>UPPER(Table1[[#This Row],[Venue]])</f>
        <v>AWAY</v>
      </c>
    </row>
    <row r="8069" spans="1:16" hidden="1" x14ac:dyDescent="0.45">
      <c r="A8069">
        <v>40052923</v>
      </c>
      <c r="B8069" t="s">
        <v>503</v>
      </c>
      <c r="C8069">
        <v>45367</v>
      </c>
      <c r="D8069">
        <v>83592</v>
      </c>
      <c r="E8069">
        <v>20232024</v>
      </c>
      <c r="F8069" t="s">
        <v>372</v>
      </c>
      <c r="G8069" t="s">
        <v>209</v>
      </c>
      <c r="H8069">
        <v>88</v>
      </c>
      <c r="I8069">
        <v>0</v>
      </c>
      <c r="J8069">
        <v>0</v>
      </c>
      <c r="K8069">
        <v>1</v>
      </c>
      <c r="L8069">
        <v>0</v>
      </c>
      <c r="M8069">
        <v>0</v>
      </c>
      <c r="N8069">
        <v>0</v>
      </c>
      <c r="O8069" t="s">
        <v>40</v>
      </c>
      <c r="P8069" t="str">
        <f>UPPER(Table1[[#This Row],[Venue]])</f>
        <v>AWAY</v>
      </c>
    </row>
    <row r="8070" spans="1:16" hidden="1" x14ac:dyDescent="0.45">
      <c r="A8070">
        <v>40052923</v>
      </c>
      <c r="B8070" t="s">
        <v>503</v>
      </c>
      <c r="C8070">
        <v>45367</v>
      </c>
      <c r="D8070">
        <v>83592</v>
      </c>
      <c r="E8070">
        <v>20232024</v>
      </c>
      <c r="F8070" t="s">
        <v>372</v>
      </c>
      <c r="G8070" t="s">
        <v>421</v>
      </c>
      <c r="H8070">
        <v>89</v>
      </c>
      <c r="I8070">
        <v>3</v>
      </c>
      <c r="J8070">
        <v>1</v>
      </c>
      <c r="K8070">
        <v>1</v>
      </c>
      <c r="L8070">
        <v>2</v>
      </c>
      <c r="M8070">
        <v>0</v>
      </c>
      <c r="N8070">
        <v>0</v>
      </c>
      <c r="O8070" t="s">
        <v>40</v>
      </c>
      <c r="P8070" t="str">
        <f>UPPER(Table1[[#This Row],[Venue]])</f>
        <v>AWAY</v>
      </c>
    </row>
    <row r="8071" spans="1:16" hidden="1" x14ac:dyDescent="0.45">
      <c r="A8071">
        <v>40052923</v>
      </c>
      <c r="B8071" t="s">
        <v>503</v>
      </c>
      <c r="C8071">
        <v>45367</v>
      </c>
      <c r="D8071">
        <v>83592</v>
      </c>
      <c r="E8071">
        <v>20232024</v>
      </c>
      <c r="F8071" t="s">
        <v>372</v>
      </c>
      <c r="G8071" t="s">
        <v>479</v>
      </c>
      <c r="H8071">
        <v>90</v>
      </c>
      <c r="I8071">
        <v>2</v>
      </c>
      <c r="J8071">
        <v>0</v>
      </c>
      <c r="K8071">
        <v>1</v>
      </c>
      <c r="L8071">
        <v>2</v>
      </c>
      <c r="M8071">
        <v>0</v>
      </c>
      <c r="N8071">
        <v>0</v>
      </c>
      <c r="O8071" t="s">
        <v>40</v>
      </c>
      <c r="P8071" t="str">
        <f>UPPER(Table1[[#This Row],[Venue]])</f>
        <v>AWAY</v>
      </c>
    </row>
    <row r="8072" spans="1:16" hidden="1" x14ac:dyDescent="0.45">
      <c r="A8072">
        <v>40052923</v>
      </c>
      <c r="B8072" t="s">
        <v>503</v>
      </c>
      <c r="C8072">
        <v>45367</v>
      </c>
      <c r="D8072">
        <v>83592</v>
      </c>
      <c r="E8072">
        <v>20232024</v>
      </c>
      <c r="F8072" t="s">
        <v>372</v>
      </c>
      <c r="G8072" t="s">
        <v>479</v>
      </c>
      <c r="H8072">
        <v>90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 t="s">
        <v>40</v>
      </c>
      <c r="P8072" t="str">
        <f>UPPER(Table1[[#This Row],[Venue]])</f>
        <v>AWAY</v>
      </c>
    </row>
    <row r="8073" spans="1:16" hidden="1" x14ac:dyDescent="0.45">
      <c r="A8073">
        <v>40052974</v>
      </c>
      <c r="B8073" t="s">
        <v>610</v>
      </c>
      <c r="C8073">
        <v>45367</v>
      </c>
      <c r="D8073">
        <v>83643</v>
      </c>
      <c r="E8073">
        <v>20232024</v>
      </c>
      <c r="F8073" t="s">
        <v>418</v>
      </c>
      <c r="G8073" t="s">
        <v>132</v>
      </c>
      <c r="H8073">
        <v>4</v>
      </c>
      <c r="I8073">
        <v>1</v>
      </c>
      <c r="J8073">
        <v>1</v>
      </c>
      <c r="K8073">
        <v>1</v>
      </c>
      <c r="L8073">
        <v>0</v>
      </c>
      <c r="M8073">
        <v>0</v>
      </c>
      <c r="N8073">
        <v>0</v>
      </c>
      <c r="O8073" t="s">
        <v>19</v>
      </c>
      <c r="P8073" t="str">
        <f>UPPER(Table1[[#This Row],[Venue]])</f>
        <v>HOME</v>
      </c>
    </row>
    <row r="8074" spans="1:16" hidden="1" x14ac:dyDescent="0.45">
      <c r="A8074">
        <v>40052974</v>
      </c>
      <c r="B8074" t="s">
        <v>610</v>
      </c>
      <c r="C8074">
        <v>45367</v>
      </c>
      <c r="D8074">
        <v>83643</v>
      </c>
      <c r="E8074">
        <v>20232024</v>
      </c>
      <c r="F8074" t="s">
        <v>418</v>
      </c>
      <c r="G8074" t="s">
        <v>133</v>
      </c>
      <c r="H8074">
        <v>5</v>
      </c>
      <c r="I8074">
        <v>1</v>
      </c>
      <c r="J8074">
        <v>1</v>
      </c>
      <c r="K8074">
        <v>1</v>
      </c>
      <c r="L8074">
        <v>0</v>
      </c>
      <c r="M8074">
        <v>0</v>
      </c>
      <c r="N8074">
        <v>0</v>
      </c>
      <c r="O8074" t="s">
        <v>19</v>
      </c>
      <c r="P8074" t="str">
        <f>UPPER(Table1[[#This Row],[Venue]])</f>
        <v>HOME</v>
      </c>
    </row>
    <row r="8075" spans="1:16" hidden="1" x14ac:dyDescent="0.45">
      <c r="A8075">
        <v>40052974</v>
      </c>
      <c r="B8075" t="s">
        <v>610</v>
      </c>
      <c r="C8075">
        <v>45367</v>
      </c>
      <c r="D8075">
        <v>83643</v>
      </c>
      <c r="E8075">
        <v>20232024</v>
      </c>
      <c r="F8075" t="s">
        <v>418</v>
      </c>
      <c r="G8075" t="s">
        <v>171</v>
      </c>
      <c r="H8075">
        <v>8</v>
      </c>
      <c r="I8075">
        <v>0</v>
      </c>
      <c r="J8075">
        <v>0</v>
      </c>
      <c r="K8075">
        <v>1</v>
      </c>
      <c r="L8075">
        <v>0</v>
      </c>
      <c r="M8075">
        <v>0</v>
      </c>
      <c r="N8075">
        <v>0</v>
      </c>
      <c r="O8075" t="s">
        <v>19</v>
      </c>
      <c r="P8075" t="str">
        <f>UPPER(Table1[[#This Row],[Venue]])</f>
        <v>HOME</v>
      </c>
    </row>
    <row r="8076" spans="1:16" hidden="1" x14ac:dyDescent="0.45">
      <c r="A8076">
        <v>40052974</v>
      </c>
      <c r="B8076" t="s">
        <v>610</v>
      </c>
      <c r="C8076">
        <v>45367</v>
      </c>
      <c r="D8076">
        <v>83643</v>
      </c>
      <c r="E8076">
        <v>20232024</v>
      </c>
      <c r="F8076" t="s">
        <v>418</v>
      </c>
      <c r="G8076" t="s">
        <v>264</v>
      </c>
      <c r="H8076">
        <v>10</v>
      </c>
      <c r="I8076">
        <v>2</v>
      </c>
      <c r="J8076">
        <v>0</v>
      </c>
      <c r="K8076">
        <v>1</v>
      </c>
      <c r="L8076">
        <v>2</v>
      </c>
      <c r="M8076">
        <v>0</v>
      </c>
      <c r="N8076">
        <v>0</v>
      </c>
      <c r="O8076" t="s">
        <v>19</v>
      </c>
      <c r="P8076" t="str">
        <f>UPPER(Table1[[#This Row],[Venue]])</f>
        <v>HOME</v>
      </c>
    </row>
    <row r="8077" spans="1:16" hidden="1" x14ac:dyDescent="0.45">
      <c r="A8077">
        <v>40052974</v>
      </c>
      <c r="B8077" t="s">
        <v>610</v>
      </c>
      <c r="C8077">
        <v>45367</v>
      </c>
      <c r="D8077">
        <v>83643</v>
      </c>
      <c r="E8077">
        <v>20232024</v>
      </c>
      <c r="F8077" t="s">
        <v>418</v>
      </c>
      <c r="G8077" t="s">
        <v>265</v>
      </c>
      <c r="H8077">
        <v>14</v>
      </c>
      <c r="I8077">
        <v>3</v>
      </c>
      <c r="J8077">
        <v>2</v>
      </c>
      <c r="K8077">
        <v>1</v>
      </c>
      <c r="L8077">
        <v>1</v>
      </c>
      <c r="M8077">
        <v>0</v>
      </c>
      <c r="N8077">
        <v>0</v>
      </c>
      <c r="O8077" t="s">
        <v>19</v>
      </c>
      <c r="P8077" t="str">
        <f>UPPER(Table1[[#This Row],[Venue]])</f>
        <v>HOME</v>
      </c>
    </row>
    <row r="8078" spans="1:16" hidden="1" x14ac:dyDescent="0.45">
      <c r="A8078">
        <v>40052974</v>
      </c>
      <c r="B8078" t="s">
        <v>610</v>
      </c>
      <c r="C8078">
        <v>45367</v>
      </c>
      <c r="D8078">
        <v>83643</v>
      </c>
      <c r="E8078">
        <v>20232024</v>
      </c>
      <c r="F8078" t="s">
        <v>418</v>
      </c>
      <c r="G8078" t="s">
        <v>175</v>
      </c>
      <c r="H8078">
        <v>15</v>
      </c>
      <c r="I8078">
        <v>0</v>
      </c>
      <c r="J8078">
        <v>0</v>
      </c>
      <c r="K8078">
        <v>1</v>
      </c>
      <c r="L8078">
        <v>0</v>
      </c>
      <c r="M8078">
        <v>0</v>
      </c>
      <c r="N8078">
        <v>0</v>
      </c>
      <c r="O8078" t="s">
        <v>19</v>
      </c>
      <c r="P8078" t="str">
        <f>UPPER(Table1[[#This Row],[Venue]])</f>
        <v>HOME</v>
      </c>
    </row>
    <row r="8079" spans="1:16" hidden="1" x14ac:dyDescent="0.45">
      <c r="A8079">
        <v>40052974</v>
      </c>
      <c r="B8079" t="s">
        <v>610</v>
      </c>
      <c r="C8079">
        <v>45367</v>
      </c>
      <c r="D8079">
        <v>83643</v>
      </c>
      <c r="E8079">
        <v>20232024</v>
      </c>
      <c r="F8079" t="s">
        <v>418</v>
      </c>
      <c r="G8079" t="s">
        <v>516</v>
      </c>
      <c r="H8079">
        <v>20</v>
      </c>
      <c r="I8079">
        <v>1</v>
      </c>
      <c r="J8079">
        <v>0</v>
      </c>
      <c r="K8079">
        <v>1</v>
      </c>
      <c r="L8079">
        <v>1</v>
      </c>
      <c r="M8079">
        <v>0</v>
      </c>
      <c r="N8079">
        <v>0</v>
      </c>
      <c r="O8079" t="s">
        <v>19</v>
      </c>
      <c r="P8079" t="str">
        <f>UPPER(Table1[[#This Row],[Venue]])</f>
        <v>HOME</v>
      </c>
    </row>
    <row r="8080" spans="1:16" hidden="1" x14ac:dyDescent="0.45">
      <c r="A8080">
        <v>40052974</v>
      </c>
      <c r="B8080" t="s">
        <v>610</v>
      </c>
      <c r="C8080">
        <v>45367</v>
      </c>
      <c r="D8080">
        <v>83643</v>
      </c>
      <c r="E8080">
        <v>20232024</v>
      </c>
      <c r="F8080" t="s">
        <v>418</v>
      </c>
      <c r="G8080" t="s">
        <v>289</v>
      </c>
      <c r="H8080">
        <v>22</v>
      </c>
      <c r="I8080">
        <v>0</v>
      </c>
      <c r="J8080">
        <v>0</v>
      </c>
      <c r="K8080">
        <v>1</v>
      </c>
      <c r="L8080">
        <v>0</v>
      </c>
      <c r="M8080">
        <v>0</v>
      </c>
      <c r="N8080">
        <v>0</v>
      </c>
      <c r="O8080" t="s">
        <v>19</v>
      </c>
      <c r="P8080" t="str">
        <f>UPPER(Table1[[#This Row],[Venue]])</f>
        <v>HOME</v>
      </c>
    </row>
    <row r="8081" spans="1:16" hidden="1" x14ac:dyDescent="0.45">
      <c r="A8081">
        <v>40052974</v>
      </c>
      <c r="B8081" t="s">
        <v>610</v>
      </c>
      <c r="C8081">
        <v>45367</v>
      </c>
      <c r="D8081">
        <v>83643</v>
      </c>
      <c r="E8081">
        <v>20232024</v>
      </c>
      <c r="F8081" t="s">
        <v>418</v>
      </c>
      <c r="G8081" t="s">
        <v>374</v>
      </c>
      <c r="H8081">
        <v>24</v>
      </c>
      <c r="I8081">
        <v>0</v>
      </c>
      <c r="J8081">
        <v>0</v>
      </c>
      <c r="K8081">
        <v>1</v>
      </c>
      <c r="L8081">
        <v>0</v>
      </c>
      <c r="M8081">
        <v>0</v>
      </c>
      <c r="N8081">
        <v>0</v>
      </c>
      <c r="O8081" t="s">
        <v>19</v>
      </c>
      <c r="P8081" t="str">
        <f>UPPER(Table1[[#This Row],[Venue]])</f>
        <v>HOME</v>
      </c>
    </row>
    <row r="8082" spans="1:16" hidden="1" x14ac:dyDescent="0.45">
      <c r="A8082">
        <v>40052974</v>
      </c>
      <c r="B8082" t="s">
        <v>610</v>
      </c>
      <c r="C8082">
        <v>45367</v>
      </c>
      <c r="D8082">
        <v>83643</v>
      </c>
      <c r="E8082">
        <v>20232024</v>
      </c>
      <c r="F8082" t="s">
        <v>418</v>
      </c>
      <c r="G8082" t="s">
        <v>349</v>
      </c>
      <c r="H8082">
        <v>25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0</v>
      </c>
      <c r="O8082" t="s">
        <v>19</v>
      </c>
      <c r="P8082" t="str">
        <f>UPPER(Table1[[#This Row],[Venue]])</f>
        <v>HOME</v>
      </c>
    </row>
    <row r="8083" spans="1:16" hidden="1" x14ac:dyDescent="0.45">
      <c r="A8083">
        <v>40052974</v>
      </c>
      <c r="B8083" t="s">
        <v>610</v>
      </c>
      <c r="C8083">
        <v>45367</v>
      </c>
      <c r="D8083">
        <v>83643</v>
      </c>
      <c r="E8083">
        <v>20232024</v>
      </c>
      <c r="F8083" t="s">
        <v>418</v>
      </c>
      <c r="G8083" t="s">
        <v>517</v>
      </c>
      <c r="H8083">
        <v>51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0</v>
      </c>
      <c r="O8083" t="s">
        <v>19</v>
      </c>
      <c r="P8083" t="str">
        <f>UPPER(Table1[[#This Row],[Venue]])</f>
        <v>HOME</v>
      </c>
    </row>
    <row r="8084" spans="1:16" hidden="1" x14ac:dyDescent="0.45">
      <c r="A8084">
        <v>40052974</v>
      </c>
      <c r="B8084" t="s">
        <v>610</v>
      </c>
      <c r="C8084">
        <v>45367</v>
      </c>
      <c r="D8084">
        <v>83643</v>
      </c>
      <c r="E8084">
        <v>20232024</v>
      </c>
      <c r="F8084" t="s">
        <v>418</v>
      </c>
      <c r="G8084" t="s">
        <v>140</v>
      </c>
      <c r="H8084">
        <v>60</v>
      </c>
      <c r="I8084">
        <v>1</v>
      </c>
      <c r="J8084">
        <v>1</v>
      </c>
      <c r="K8084">
        <v>1</v>
      </c>
      <c r="L8084">
        <v>0</v>
      </c>
      <c r="M8084">
        <v>0</v>
      </c>
      <c r="N8084">
        <v>0</v>
      </c>
      <c r="O8084" t="s">
        <v>19</v>
      </c>
      <c r="P8084" t="str">
        <f>UPPER(Table1[[#This Row],[Venue]])</f>
        <v>HOME</v>
      </c>
    </row>
    <row r="8085" spans="1:16" hidden="1" x14ac:dyDescent="0.45">
      <c r="A8085">
        <v>40052974</v>
      </c>
      <c r="B8085" t="s">
        <v>610</v>
      </c>
      <c r="C8085">
        <v>45367</v>
      </c>
      <c r="D8085">
        <v>83643</v>
      </c>
      <c r="E8085">
        <v>20232024</v>
      </c>
      <c r="F8085" t="s">
        <v>418</v>
      </c>
      <c r="G8085" t="s">
        <v>519</v>
      </c>
      <c r="H8085">
        <v>74</v>
      </c>
      <c r="I8085">
        <v>1</v>
      </c>
      <c r="J8085">
        <v>0</v>
      </c>
      <c r="K8085">
        <v>1</v>
      </c>
      <c r="L8085">
        <v>1</v>
      </c>
      <c r="M8085">
        <v>0</v>
      </c>
      <c r="N8085">
        <v>2</v>
      </c>
      <c r="O8085" t="s">
        <v>19</v>
      </c>
      <c r="P8085" t="str">
        <f>UPPER(Table1[[#This Row],[Venue]])</f>
        <v>HOME</v>
      </c>
    </row>
    <row r="8086" spans="1:16" hidden="1" x14ac:dyDescent="0.45">
      <c r="A8086">
        <v>40052974</v>
      </c>
      <c r="B8086" t="s">
        <v>610</v>
      </c>
      <c r="C8086">
        <v>45367</v>
      </c>
      <c r="D8086">
        <v>83643</v>
      </c>
      <c r="E8086">
        <v>20232024</v>
      </c>
      <c r="F8086" t="s">
        <v>418</v>
      </c>
      <c r="G8086" t="s">
        <v>131</v>
      </c>
      <c r="H8086">
        <v>80</v>
      </c>
      <c r="I8086">
        <v>0</v>
      </c>
      <c r="J8086">
        <v>0</v>
      </c>
      <c r="K8086">
        <v>1</v>
      </c>
      <c r="L8086">
        <v>0</v>
      </c>
      <c r="M8086">
        <v>0</v>
      </c>
      <c r="N8086">
        <v>0</v>
      </c>
      <c r="O8086" t="s">
        <v>19</v>
      </c>
      <c r="P8086" t="str">
        <f>UPPER(Table1[[#This Row],[Venue]])</f>
        <v>HOME</v>
      </c>
    </row>
    <row r="8087" spans="1:16" hidden="1" x14ac:dyDescent="0.45">
      <c r="A8087">
        <v>40052974</v>
      </c>
      <c r="B8087" t="s">
        <v>610</v>
      </c>
      <c r="C8087">
        <v>45367</v>
      </c>
      <c r="D8087">
        <v>83643</v>
      </c>
      <c r="E8087">
        <v>20232024</v>
      </c>
      <c r="F8087" t="s">
        <v>418</v>
      </c>
      <c r="G8087" t="s">
        <v>146</v>
      </c>
      <c r="H8087">
        <v>91</v>
      </c>
      <c r="I8087">
        <v>1</v>
      </c>
      <c r="J8087">
        <v>0</v>
      </c>
      <c r="K8087">
        <v>1</v>
      </c>
      <c r="L8087">
        <v>1</v>
      </c>
      <c r="M8087">
        <v>0</v>
      </c>
      <c r="N8087">
        <v>0</v>
      </c>
      <c r="O8087" t="s">
        <v>19</v>
      </c>
      <c r="P8087" t="str">
        <f>UPPER(Table1[[#This Row],[Venue]])</f>
        <v>HOME</v>
      </c>
    </row>
    <row r="8088" spans="1:16" hidden="1" x14ac:dyDescent="0.45">
      <c r="A8088">
        <v>40052974</v>
      </c>
      <c r="B8088" t="s">
        <v>610</v>
      </c>
      <c r="C8088">
        <v>45367</v>
      </c>
      <c r="D8088">
        <v>83643</v>
      </c>
      <c r="E8088">
        <v>20232024</v>
      </c>
      <c r="F8088" t="s">
        <v>418</v>
      </c>
      <c r="G8088" t="s">
        <v>529</v>
      </c>
      <c r="H8088">
        <v>99</v>
      </c>
      <c r="I8088">
        <v>0</v>
      </c>
      <c r="J8088">
        <v>0</v>
      </c>
      <c r="K8088">
        <v>1</v>
      </c>
      <c r="L8088">
        <v>0</v>
      </c>
      <c r="M8088">
        <v>0</v>
      </c>
      <c r="N8088">
        <v>0</v>
      </c>
      <c r="O8088" t="s">
        <v>19</v>
      </c>
      <c r="P8088" t="str">
        <f>UPPER(Table1[[#This Row],[Venue]])</f>
        <v>HOME</v>
      </c>
    </row>
    <row r="8089" spans="1:16" hidden="1" x14ac:dyDescent="0.45">
      <c r="A8089">
        <v>40052974</v>
      </c>
      <c r="B8089" t="s">
        <v>610</v>
      </c>
      <c r="C8089">
        <v>45367</v>
      </c>
      <c r="D8089">
        <v>83643</v>
      </c>
      <c r="E8089">
        <v>20232024</v>
      </c>
      <c r="F8089" t="s">
        <v>418</v>
      </c>
      <c r="G8089" t="s">
        <v>20</v>
      </c>
      <c r="H8089">
        <v>5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 t="s">
        <v>40</v>
      </c>
      <c r="P8089" t="str">
        <f>UPPER(Table1[[#This Row],[Venue]])</f>
        <v>AWAY</v>
      </c>
    </row>
    <row r="8090" spans="1:16" hidden="1" x14ac:dyDescent="0.45">
      <c r="A8090">
        <v>40052974</v>
      </c>
      <c r="B8090" t="s">
        <v>610</v>
      </c>
      <c r="C8090">
        <v>45367</v>
      </c>
      <c r="D8090">
        <v>83643</v>
      </c>
      <c r="E8090">
        <v>20232024</v>
      </c>
      <c r="F8090" t="s">
        <v>418</v>
      </c>
      <c r="G8090" t="s">
        <v>329</v>
      </c>
      <c r="H8090">
        <v>8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 t="s">
        <v>40</v>
      </c>
      <c r="P8090" t="str">
        <f>UPPER(Table1[[#This Row],[Venue]])</f>
        <v>AWAY</v>
      </c>
    </row>
    <row r="8091" spans="1:16" hidden="1" x14ac:dyDescent="0.45">
      <c r="A8091">
        <v>40052974</v>
      </c>
      <c r="B8091" t="s">
        <v>610</v>
      </c>
      <c r="C8091">
        <v>45367</v>
      </c>
      <c r="D8091">
        <v>83643</v>
      </c>
      <c r="E8091">
        <v>20232024</v>
      </c>
      <c r="F8091" t="s">
        <v>418</v>
      </c>
      <c r="G8091" t="s">
        <v>24</v>
      </c>
      <c r="H8091">
        <v>12</v>
      </c>
      <c r="I8091">
        <v>0</v>
      </c>
      <c r="J8091">
        <v>0</v>
      </c>
      <c r="K8091">
        <v>1</v>
      </c>
      <c r="L8091">
        <v>0</v>
      </c>
      <c r="M8091">
        <v>0</v>
      </c>
      <c r="N8091">
        <v>0</v>
      </c>
      <c r="O8091" t="s">
        <v>40</v>
      </c>
      <c r="P8091" t="str">
        <f>UPPER(Table1[[#This Row],[Venue]])</f>
        <v>AWAY</v>
      </c>
    </row>
    <row r="8092" spans="1:16" hidden="1" x14ac:dyDescent="0.45">
      <c r="A8092">
        <v>40052974</v>
      </c>
      <c r="B8092" t="s">
        <v>610</v>
      </c>
      <c r="C8092">
        <v>45367</v>
      </c>
      <c r="D8092">
        <v>83643</v>
      </c>
      <c r="E8092">
        <v>20232024</v>
      </c>
      <c r="F8092" t="s">
        <v>418</v>
      </c>
      <c r="G8092" t="s">
        <v>597</v>
      </c>
      <c r="H8092">
        <v>13</v>
      </c>
      <c r="I8092">
        <v>0</v>
      </c>
      <c r="J8092">
        <v>0</v>
      </c>
      <c r="K8092">
        <v>1</v>
      </c>
      <c r="L8092">
        <v>0</v>
      </c>
      <c r="M8092">
        <v>0</v>
      </c>
      <c r="N8092">
        <v>0</v>
      </c>
      <c r="O8092" t="s">
        <v>40</v>
      </c>
      <c r="P8092" t="str">
        <f>UPPER(Table1[[#This Row],[Venue]])</f>
        <v>AWAY</v>
      </c>
    </row>
    <row r="8093" spans="1:16" hidden="1" x14ac:dyDescent="0.45">
      <c r="A8093">
        <v>40052974</v>
      </c>
      <c r="B8093" t="s">
        <v>610</v>
      </c>
      <c r="C8093">
        <v>45367</v>
      </c>
      <c r="D8093">
        <v>83643</v>
      </c>
      <c r="E8093">
        <v>20232024</v>
      </c>
      <c r="F8093" t="s">
        <v>418</v>
      </c>
      <c r="G8093" t="s">
        <v>426</v>
      </c>
      <c r="H8093">
        <v>16</v>
      </c>
      <c r="I8093">
        <v>0</v>
      </c>
      <c r="J8093">
        <v>0</v>
      </c>
      <c r="K8093">
        <v>1</v>
      </c>
      <c r="L8093">
        <v>0</v>
      </c>
      <c r="M8093">
        <v>0</v>
      </c>
      <c r="N8093">
        <v>0</v>
      </c>
      <c r="O8093" t="s">
        <v>40</v>
      </c>
      <c r="P8093" t="str">
        <f>UPPER(Table1[[#This Row],[Venue]])</f>
        <v>AWAY</v>
      </c>
    </row>
    <row r="8094" spans="1:16" hidden="1" x14ac:dyDescent="0.45">
      <c r="A8094">
        <v>40052974</v>
      </c>
      <c r="B8094" t="s">
        <v>610</v>
      </c>
      <c r="C8094">
        <v>45367</v>
      </c>
      <c r="D8094">
        <v>83643</v>
      </c>
      <c r="E8094">
        <v>20232024</v>
      </c>
      <c r="F8094" t="s">
        <v>418</v>
      </c>
      <c r="G8094" t="s">
        <v>442</v>
      </c>
      <c r="H8094">
        <v>17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 t="s">
        <v>40</v>
      </c>
      <c r="P8094" t="str">
        <f>UPPER(Table1[[#This Row],[Venue]])</f>
        <v>AWAY</v>
      </c>
    </row>
    <row r="8095" spans="1:16" hidden="1" x14ac:dyDescent="0.45">
      <c r="A8095">
        <v>40052974</v>
      </c>
      <c r="B8095" t="s">
        <v>610</v>
      </c>
      <c r="C8095">
        <v>45367</v>
      </c>
      <c r="D8095">
        <v>83643</v>
      </c>
      <c r="E8095">
        <v>20232024</v>
      </c>
      <c r="F8095" t="s">
        <v>418</v>
      </c>
      <c r="G8095" t="s">
        <v>27</v>
      </c>
      <c r="H8095">
        <v>19</v>
      </c>
      <c r="I8095">
        <v>0</v>
      </c>
      <c r="J8095">
        <v>0</v>
      </c>
      <c r="K8095">
        <v>1</v>
      </c>
      <c r="L8095">
        <v>0</v>
      </c>
      <c r="M8095">
        <v>0</v>
      </c>
      <c r="N8095">
        <v>0</v>
      </c>
      <c r="O8095" t="s">
        <v>40</v>
      </c>
      <c r="P8095" t="str">
        <f>UPPER(Table1[[#This Row],[Venue]])</f>
        <v>AWAY</v>
      </c>
    </row>
    <row r="8096" spans="1:16" hidden="1" x14ac:dyDescent="0.45">
      <c r="A8096">
        <v>40052974</v>
      </c>
      <c r="B8096" t="s">
        <v>610</v>
      </c>
      <c r="C8096">
        <v>45367</v>
      </c>
      <c r="D8096">
        <v>83643</v>
      </c>
      <c r="E8096">
        <v>20232024</v>
      </c>
      <c r="F8096" t="s">
        <v>418</v>
      </c>
      <c r="G8096" t="s">
        <v>192</v>
      </c>
      <c r="H8096">
        <v>32</v>
      </c>
      <c r="I8096">
        <v>0</v>
      </c>
      <c r="J8096">
        <v>0</v>
      </c>
      <c r="K8096">
        <v>1</v>
      </c>
      <c r="L8096">
        <v>0</v>
      </c>
      <c r="M8096">
        <v>1</v>
      </c>
      <c r="N8096">
        <v>0</v>
      </c>
      <c r="O8096" t="s">
        <v>40</v>
      </c>
      <c r="P8096" t="str">
        <f>UPPER(Table1[[#This Row],[Venue]])</f>
        <v>AWAY</v>
      </c>
    </row>
    <row r="8097" spans="1:16" hidden="1" x14ac:dyDescent="0.45">
      <c r="A8097">
        <v>40052974</v>
      </c>
      <c r="B8097" t="s">
        <v>610</v>
      </c>
      <c r="C8097">
        <v>45367</v>
      </c>
      <c r="D8097">
        <v>83643</v>
      </c>
      <c r="E8097">
        <v>20232024</v>
      </c>
      <c r="F8097" t="s">
        <v>418</v>
      </c>
      <c r="G8097" t="s">
        <v>585</v>
      </c>
      <c r="H8097">
        <v>33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0</v>
      </c>
      <c r="O8097" t="s">
        <v>40</v>
      </c>
      <c r="P8097" t="str">
        <f>UPPER(Table1[[#This Row],[Venue]])</f>
        <v>AWAY</v>
      </c>
    </row>
    <row r="8098" spans="1:16" hidden="1" x14ac:dyDescent="0.45">
      <c r="A8098">
        <v>40052974</v>
      </c>
      <c r="B8098" t="s">
        <v>610</v>
      </c>
      <c r="C8098">
        <v>45367</v>
      </c>
      <c r="D8098">
        <v>83643</v>
      </c>
      <c r="E8098">
        <v>20232024</v>
      </c>
      <c r="F8098" t="s">
        <v>418</v>
      </c>
      <c r="G8098" t="s">
        <v>30</v>
      </c>
      <c r="H8098">
        <v>40</v>
      </c>
      <c r="I8098">
        <v>0</v>
      </c>
      <c r="J8098">
        <v>0</v>
      </c>
      <c r="K8098">
        <v>1</v>
      </c>
      <c r="L8098">
        <v>0</v>
      </c>
      <c r="M8098">
        <v>0</v>
      </c>
      <c r="N8098">
        <v>0</v>
      </c>
      <c r="O8098" t="s">
        <v>40</v>
      </c>
      <c r="P8098" t="str">
        <f>UPPER(Table1[[#This Row],[Venue]])</f>
        <v>AWAY</v>
      </c>
    </row>
    <row r="8099" spans="1:16" hidden="1" x14ac:dyDescent="0.45">
      <c r="A8099">
        <v>40052974</v>
      </c>
      <c r="B8099" t="s">
        <v>610</v>
      </c>
      <c r="C8099">
        <v>45367</v>
      </c>
      <c r="D8099">
        <v>83643</v>
      </c>
      <c r="E8099">
        <v>20232024</v>
      </c>
      <c r="F8099" t="s">
        <v>418</v>
      </c>
      <c r="G8099" t="s">
        <v>28</v>
      </c>
      <c r="H8099">
        <v>41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0</v>
      </c>
      <c r="O8099" t="s">
        <v>40</v>
      </c>
      <c r="P8099" t="str">
        <f>UPPER(Table1[[#This Row],[Venue]])</f>
        <v>AWAY</v>
      </c>
    </row>
    <row r="8100" spans="1:16" hidden="1" x14ac:dyDescent="0.45">
      <c r="A8100">
        <v>40052974</v>
      </c>
      <c r="B8100" t="s">
        <v>610</v>
      </c>
      <c r="C8100">
        <v>45367</v>
      </c>
      <c r="D8100">
        <v>83643</v>
      </c>
      <c r="E8100">
        <v>20232024</v>
      </c>
      <c r="F8100" t="s">
        <v>418</v>
      </c>
      <c r="G8100" t="s">
        <v>29</v>
      </c>
      <c r="H8100">
        <v>44</v>
      </c>
      <c r="I8100">
        <v>2</v>
      </c>
      <c r="J8100">
        <v>0</v>
      </c>
      <c r="K8100">
        <v>1</v>
      </c>
      <c r="L8100">
        <v>2</v>
      </c>
      <c r="M8100">
        <v>0</v>
      </c>
      <c r="N8100">
        <v>0</v>
      </c>
      <c r="O8100" t="s">
        <v>40</v>
      </c>
      <c r="P8100" t="str">
        <f>UPPER(Table1[[#This Row],[Venue]])</f>
        <v>AWAY</v>
      </c>
    </row>
    <row r="8101" spans="1:16" hidden="1" x14ac:dyDescent="0.45">
      <c r="A8101">
        <v>40052974</v>
      </c>
      <c r="B8101" t="s">
        <v>610</v>
      </c>
      <c r="C8101">
        <v>45367</v>
      </c>
      <c r="D8101">
        <v>83643</v>
      </c>
      <c r="E8101">
        <v>20232024</v>
      </c>
      <c r="F8101" t="s">
        <v>418</v>
      </c>
      <c r="G8101" t="s">
        <v>550</v>
      </c>
      <c r="H8101">
        <v>50</v>
      </c>
      <c r="I8101">
        <v>0</v>
      </c>
      <c r="J8101">
        <v>0</v>
      </c>
      <c r="K8101">
        <v>1</v>
      </c>
      <c r="L8101">
        <v>0</v>
      </c>
      <c r="M8101">
        <v>0</v>
      </c>
      <c r="N8101">
        <v>0</v>
      </c>
      <c r="O8101" t="s">
        <v>40</v>
      </c>
      <c r="P8101" t="str">
        <f>UPPER(Table1[[#This Row],[Venue]])</f>
        <v>AWAY</v>
      </c>
    </row>
    <row r="8102" spans="1:16" hidden="1" x14ac:dyDescent="0.45">
      <c r="A8102">
        <v>40052974</v>
      </c>
      <c r="B8102" t="s">
        <v>610</v>
      </c>
      <c r="C8102">
        <v>45367</v>
      </c>
      <c r="D8102">
        <v>83643</v>
      </c>
      <c r="E8102">
        <v>20232024</v>
      </c>
      <c r="F8102" t="s">
        <v>418</v>
      </c>
      <c r="G8102" t="s">
        <v>18</v>
      </c>
      <c r="H8102">
        <v>55</v>
      </c>
      <c r="I8102">
        <v>0</v>
      </c>
      <c r="J8102">
        <v>0</v>
      </c>
      <c r="K8102">
        <v>1</v>
      </c>
      <c r="L8102">
        <v>0</v>
      </c>
      <c r="M8102">
        <v>0</v>
      </c>
      <c r="N8102">
        <v>0</v>
      </c>
      <c r="O8102" t="s">
        <v>40</v>
      </c>
      <c r="P8102" t="str">
        <f>UPPER(Table1[[#This Row],[Venue]])</f>
        <v>AWAY</v>
      </c>
    </row>
    <row r="8103" spans="1:16" hidden="1" x14ac:dyDescent="0.45">
      <c r="A8103">
        <v>40052974</v>
      </c>
      <c r="B8103" t="s">
        <v>610</v>
      </c>
      <c r="C8103">
        <v>45367</v>
      </c>
      <c r="D8103">
        <v>83643</v>
      </c>
      <c r="E8103">
        <v>20232024</v>
      </c>
      <c r="F8103" t="s">
        <v>418</v>
      </c>
      <c r="G8103" t="s">
        <v>31</v>
      </c>
      <c r="H8103">
        <v>56</v>
      </c>
      <c r="I8103">
        <v>0</v>
      </c>
      <c r="J8103">
        <v>0</v>
      </c>
      <c r="K8103">
        <v>1</v>
      </c>
      <c r="L8103">
        <v>0</v>
      </c>
      <c r="M8103">
        <v>0</v>
      </c>
      <c r="N8103">
        <v>0</v>
      </c>
      <c r="O8103" t="s">
        <v>40</v>
      </c>
      <c r="P8103" t="str">
        <f>UPPER(Table1[[#This Row],[Venue]])</f>
        <v>AWAY</v>
      </c>
    </row>
    <row r="8104" spans="1:16" hidden="1" x14ac:dyDescent="0.45">
      <c r="A8104">
        <v>40052974</v>
      </c>
      <c r="B8104" t="s">
        <v>610</v>
      </c>
      <c r="C8104">
        <v>45367</v>
      </c>
      <c r="D8104">
        <v>83643</v>
      </c>
      <c r="E8104">
        <v>20232024</v>
      </c>
      <c r="F8104" t="s">
        <v>418</v>
      </c>
      <c r="G8104" t="s">
        <v>35</v>
      </c>
      <c r="H8104">
        <v>75</v>
      </c>
      <c r="I8104">
        <v>0</v>
      </c>
      <c r="J8104">
        <v>0</v>
      </c>
      <c r="K8104">
        <v>1</v>
      </c>
      <c r="L8104">
        <v>0</v>
      </c>
      <c r="M8104">
        <v>0</v>
      </c>
      <c r="N8104">
        <v>0</v>
      </c>
      <c r="O8104" t="s">
        <v>40</v>
      </c>
      <c r="P8104" t="str">
        <f>UPPER(Table1[[#This Row],[Venue]])</f>
        <v>AWAY</v>
      </c>
    </row>
    <row r="8105" spans="1:16" hidden="1" x14ac:dyDescent="0.45">
      <c r="A8105">
        <v>40052974</v>
      </c>
      <c r="B8105" t="s">
        <v>610</v>
      </c>
      <c r="C8105">
        <v>45367</v>
      </c>
      <c r="D8105">
        <v>83643</v>
      </c>
      <c r="E8105">
        <v>20232024</v>
      </c>
      <c r="F8105" t="s">
        <v>418</v>
      </c>
      <c r="G8105" t="s">
        <v>36</v>
      </c>
      <c r="H8105">
        <v>87</v>
      </c>
      <c r="I8105">
        <v>2</v>
      </c>
      <c r="J8105">
        <v>2</v>
      </c>
      <c r="K8105">
        <v>1</v>
      </c>
      <c r="L8105">
        <v>0</v>
      </c>
      <c r="M8105">
        <v>0</v>
      </c>
      <c r="N8105">
        <v>0</v>
      </c>
      <c r="O8105" t="s">
        <v>40</v>
      </c>
      <c r="P8105" t="str">
        <f>UPPER(Table1[[#This Row],[Venue]])</f>
        <v>AWAY</v>
      </c>
    </row>
    <row r="8106" spans="1:16" hidden="1" x14ac:dyDescent="0.45">
      <c r="A8106">
        <v>40052974</v>
      </c>
      <c r="B8106" t="s">
        <v>610</v>
      </c>
      <c r="C8106">
        <v>45367</v>
      </c>
      <c r="D8106">
        <v>83643</v>
      </c>
      <c r="E8106">
        <v>20232024</v>
      </c>
      <c r="F8106" t="s">
        <v>418</v>
      </c>
      <c r="G8106" t="s">
        <v>469</v>
      </c>
      <c r="H8106">
        <v>88</v>
      </c>
      <c r="I8106">
        <v>0</v>
      </c>
      <c r="J8106">
        <v>0</v>
      </c>
      <c r="K8106">
        <v>1</v>
      </c>
      <c r="L8106">
        <v>0</v>
      </c>
      <c r="M8106">
        <v>0</v>
      </c>
      <c r="N8106">
        <v>0</v>
      </c>
      <c r="O8106" t="s">
        <v>40</v>
      </c>
      <c r="P8106" t="str">
        <f>UPPER(Table1[[#This Row],[Venue]])</f>
        <v>AWAY</v>
      </c>
    </row>
    <row r="8107" spans="1:16" hidden="1" x14ac:dyDescent="0.45">
      <c r="A8107">
        <v>40052973</v>
      </c>
      <c r="B8107" t="s">
        <v>434</v>
      </c>
      <c r="C8107">
        <v>45367</v>
      </c>
      <c r="D8107">
        <v>83642</v>
      </c>
      <c r="E8107">
        <v>20232024</v>
      </c>
      <c r="F8107" t="s">
        <v>418</v>
      </c>
      <c r="G8107" t="s">
        <v>190</v>
      </c>
      <c r="H8107">
        <v>1</v>
      </c>
      <c r="I8107">
        <v>0</v>
      </c>
      <c r="J8107">
        <v>0</v>
      </c>
      <c r="K8107">
        <v>1</v>
      </c>
      <c r="L8107">
        <v>0</v>
      </c>
      <c r="M8107">
        <v>0</v>
      </c>
      <c r="N8107">
        <v>2</v>
      </c>
      <c r="O8107" t="s">
        <v>19</v>
      </c>
      <c r="P8107" t="str">
        <f>UPPER(Table1[[#This Row],[Venue]])</f>
        <v>HOME</v>
      </c>
    </row>
    <row r="8108" spans="1:16" hidden="1" x14ac:dyDescent="0.45">
      <c r="A8108">
        <v>40052973</v>
      </c>
      <c r="B8108" t="s">
        <v>434</v>
      </c>
      <c r="C8108">
        <v>45367</v>
      </c>
      <c r="D8108">
        <v>83642</v>
      </c>
      <c r="E8108">
        <v>20232024</v>
      </c>
      <c r="F8108" t="s">
        <v>418</v>
      </c>
      <c r="G8108" t="s">
        <v>60</v>
      </c>
      <c r="H8108">
        <v>4</v>
      </c>
      <c r="I8108">
        <v>1</v>
      </c>
      <c r="J8108">
        <v>0</v>
      </c>
      <c r="K8108">
        <v>1</v>
      </c>
      <c r="L8108">
        <v>1</v>
      </c>
      <c r="M8108">
        <v>0</v>
      </c>
      <c r="N8108">
        <v>0</v>
      </c>
      <c r="O8108" t="s">
        <v>19</v>
      </c>
      <c r="P8108" t="str">
        <f>UPPER(Table1[[#This Row],[Venue]])</f>
        <v>HOME</v>
      </c>
    </row>
    <row r="8109" spans="1:16" hidden="1" x14ac:dyDescent="0.45">
      <c r="A8109">
        <v>40052973</v>
      </c>
      <c r="B8109" t="s">
        <v>434</v>
      </c>
      <c r="C8109">
        <v>45367</v>
      </c>
      <c r="D8109">
        <v>83642</v>
      </c>
      <c r="E8109">
        <v>20232024</v>
      </c>
      <c r="F8109" t="s">
        <v>418</v>
      </c>
      <c r="G8109" t="s">
        <v>61</v>
      </c>
      <c r="H8109">
        <v>6</v>
      </c>
      <c r="I8109">
        <v>0</v>
      </c>
      <c r="J8109">
        <v>0</v>
      </c>
      <c r="K8109">
        <v>1</v>
      </c>
      <c r="L8109">
        <v>0</v>
      </c>
      <c r="M8109">
        <v>0</v>
      </c>
      <c r="N8109">
        <v>2</v>
      </c>
      <c r="O8109" t="s">
        <v>19</v>
      </c>
      <c r="P8109" t="str">
        <f>UPPER(Table1[[#This Row],[Venue]])</f>
        <v>HOME</v>
      </c>
    </row>
    <row r="8110" spans="1:16" hidden="1" x14ac:dyDescent="0.45">
      <c r="A8110">
        <v>40052973</v>
      </c>
      <c r="B8110" t="s">
        <v>434</v>
      </c>
      <c r="C8110">
        <v>45367</v>
      </c>
      <c r="D8110">
        <v>83642</v>
      </c>
      <c r="E8110">
        <v>20232024</v>
      </c>
      <c r="F8110" t="s">
        <v>418</v>
      </c>
      <c r="G8110" t="s">
        <v>62</v>
      </c>
      <c r="H8110">
        <v>7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 t="s">
        <v>19</v>
      </c>
      <c r="P8110" t="str">
        <f>UPPER(Table1[[#This Row],[Venue]])</f>
        <v>HOME</v>
      </c>
    </row>
    <row r="8111" spans="1:16" hidden="1" x14ac:dyDescent="0.45">
      <c r="A8111">
        <v>40052973</v>
      </c>
      <c r="B8111" t="s">
        <v>434</v>
      </c>
      <c r="C8111">
        <v>45367</v>
      </c>
      <c r="D8111">
        <v>83642</v>
      </c>
      <c r="E8111">
        <v>20232024</v>
      </c>
      <c r="F8111" t="s">
        <v>418</v>
      </c>
      <c r="G8111" t="s">
        <v>42</v>
      </c>
      <c r="H8111">
        <v>8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 t="s">
        <v>19</v>
      </c>
      <c r="P8111" t="str">
        <f>UPPER(Table1[[#This Row],[Venue]])</f>
        <v>HOME</v>
      </c>
    </row>
    <row r="8112" spans="1:16" hidden="1" x14ac:dyDescent="0.45">
      <c r="A8112">
        <v>40052973</v>
      </c>
      <c r="B8112" t="s">
        <v>434</v>
      </c>
      <c r="C8112">
        <v>45367</v>
      </c>
      <c r="D8112">
        <v>83642</v>
      </c>
      <c r="E8112">
        <v>20232024</v>
      </c>
      <c r="F8112" t="s">
        <v>418</v>
      </c>
      <c r="G8112" t="s">
        <v>280</v>
      </c>
      <c r="H8112">
        <v>9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 t="s">
        <v>19</v>
      </c>
      <c r="P8112" t="str">
        <f>UPPER(Table1[[#This Row],[Venue]])</f>
        <v>HOME</v>
      </c>
    </row>
    <row r="8113" spans="1:16" hidden="1" x14ac:dyDescent="0.45">
      <c r="A8113">
        <v>40052973</v>
      </c>
      <c r="B8113" t="s">
        <v>434</v>
      </c>
      <c r="C8113">
        <v>45367</v>
      </c>
      <c r="D8113">
        <v>83642</v>
      </c>
      <c r="E8113">
        <v>20232024</v>
      </c>
      <c r="F8113" t="s">
        <v>418</v>
      </c>
      <c r="G8113" t="s">
        <v>63</v>
      </c>
      <c r="H8113">
        <v>10</v>
      </c>
      <c r="I8113">
        <v>0</v>
      </c>
      <c r="J8113">
        <v>0</v>
      </c>
      <c r="K8113">
        <v>1</v>
      </c>
      <c r="L8113">
        <v>0</v>
      </c>
      <c r="M8113">
        <v>0</v>
      </c>
      <c r="N8113">
        <v>0</v>
      </c>
      <c r="O8113" t="s">
        <v>19</v>
      </c>
      <c r="P8113" t="str">
        <f>UPPER(Table1[[#This Row],[Venue]])</f>
        <v>HOME</v>
      </c>
    </row>
    <row r="8114" spans="1:16" hidden="1" x14ac:dyDescent="0.45">
      <c r="A8114">
        <v>40052973</v>
      </c>
      <c r="B8114" t="s">
        <v>434</v>
      </c>
      <c r="C8114">
        <v>45367</v>
      </c>
      <c r="D8114">
        <v>83642</v>
      </c>
      <c r="E8114">
        <v>20232024</v>
      </c>
      <c r="F8114" t="s">
        <v>418</v>
      </c>
      <c r="G8114" t="s">
        <v>128</v>
      </c>
      <c r="H8114">
        <v>12</v>
      </c>
      <c r="I8114">
        <v>3</v>
      </c>
      <c r="J8114">
        <v>2</v>
      </c>
      <c r="K8114">
        <v>1</v>
      </c>
      <c r="L8114">
        <v>1</v>
      </c>
      <c r="M8114">
        <v>0</v>
      </c>
      <c r="N8114">
        <v>0</v>
      </c>
      <c r="O8114" t="s">
        <v>19</v>
      </c>
      <c r="P8114" t="str">
        <f>UPPER(Table1[[#This Row],[Venue]])</f>
        <v>HOME</v>
      </c>
    </row>
    <row r="8115" spans="1:16" hidden="1" x14ac:dyDescent="0.45">
      <c r="A8115">
        <v>40052973</v>
      </c>
      <c r="B8115" t="s">
        <v>434</v>
      </c>
      <c r="C8115">
        <v>45367</v>
      </c>
      <c r="D8115">
        <v>83642</v>
      </c>
      <c r="E8115">
        <v>20232024</v>
      </c>
      <c r="F8115" t="s">
        <v>418</v>
      </c>
      <c r="G8115" t="s">
        <v>341</v>
      </c>
      <c r="H8115">
        <v>17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 t="s">
        <v>19</v>
      </c>
      <c r="P8115" t="str">
        <f>UPPER(Table1[[#This Row],[Venue]])</f>
        <v>HOME</v>
      </c>
    </row>
    <row r="8116" spans="1:16" hidden="1" x14ac:dyDescent="0.45">
      <c r="A8116">
        <v>40052973</v>
      </c>
      <c r="B8116" t="s">
        <v>434</v>
      </c>
      <c r="C8116">
        <v>45367</v>
      </c>
      <c r="D8116">
        <v>83642</v>
      </c>
      <c r="E8116">
        <v>20232024</v>
      </c>
      <c r="F8116" t="s">
        <v>418</v>
      </c>
      <c r="G8116" t="s">
        <v>595</v>
      </c>
      <c r="H8116">
        <v>18</v>
      </c>
      <c r="I8116">
        <v>1</v>
      </c>
      <c r="J8116">
        <v>0</v>
      </c>
      <c r="K8116">
        <v>1</v>
      </c>
      <c r="L8116">
        <v>1</v>
      </c>
      <c r="M8116">
        <v>0</v>
      </c>
      <c r="N8116">
        <v>0</v>
      </c>
      <c r="O8116" t="s">
        <v>19</v>
      </c>
      <c r="P8116" t="str">
        <f>UPPER(Table1[[#This Row],[Venue]])</f>
        <v>HOME</v>
      </c>
    </row>
    <row r="8117" spans="1:16" hidden="1" x14ac:dyDescent="0.45">
      <c r="A8117">
        <v>40052973</v>
      </c>
      <c r="B8117" t="s">
        <v>434</v>
      </c>
      <c r="C8117">
        <v>45367</v>
      </c>
      <c r="D8117">
        <v>83642</v>
      </c>
      <c r="E8117">
        <v>20232024</v>
      </c>
      <c r="F8117" t="s">
        <v>418</v>
      </c>
      <c r="G8117" t="s">
        <v>68</v>
      </c>
      <c r="H8117">
        <v>25</v>
      </c>
      <c r="I8117">
        <v>2</v>
      </c>
      <c r="J8117">
        <v>1</v>
      </c>
      <c r="K8117">
        <v>1</v>
      </c>
      <c r="L8117">
        <v>1</v>
      </c>
      <c r="M8117">
        <v>0</v>
      </c>
      <c r="N8117">
        <v>0</v>
      </c>
      <c r="O8117" t="s">
        <v>19</v>
      </c>
      <c r="P8117" t="str">
        <f>UPPER(Table1[[#This Row],[Venue]])</f>
        <v>HOME</v>
      </c>
    </row>
    <row r="8118" spans="1:16" hidden="1" x14ac:dyDescent="0.45">
      <c r="A8118">
        <v>40052973</v>
      </c>
      <c r="B8118" t="s">
        <v>434</v>
      </c>
      <c r="C8118">
        <v>45367</v>
      </c>
      <c r="D8118">
        <v>83642</v>
      </c>
      <c r="E8118">
        <v>20232024</v>
      </c>
      <c r="F8118" t="s">
        <v>418</v>
      </c>
      <c r="G8118" t="s">
        <v>427</v>
      </c>
      <c r="H8118">
        <v>31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 t="s">
        <v>19</v>
      </c>
      <c r="P8118" t="str">
        <f>UPPER(Table1[[#This Row],[Venue]])</f>
        <v>HOME</v>
      </c>
    </row>
    <row r="8119" spans="1:16" hidden="1" x14ac:dyDescent="0.45">
      <c r="A8119">
        <v>40052973</v>
      </c>
      <c r="B8119" t="s">
        <v>434</v>
      </c>
      <c r="C8119">
        <v>45367</v>
      </c>
      <c r="D8119">
        <v>83642</v>
      </c>
      <c r="E8119">
        <v>20232024</v>
      </c>
      <c r="F8119" t="s">
        <v>418</v>
      </c>
      <c r="G8119" t="s">
        <v>322</v>
      </c>
      <c r="H8119">
        <v>40</v>
      </c>
      <c r="I8119">
        <v>0</v>
      </c>
      <c r="J8119">
        <v>0</v>
      </c>
      <c r="K8119">
        <v>1</v>
      </c>
      <c r="L8119">
        <v>0</v>
      </c>
      <c r="M8119">
        <v>0</v>
      </c>
      <c r="N8119">
        <v>0</v>
      </c>
      <c r="O8119" t="s">
        <v>19</v>
      </c>
      <c r="P8119" t="str">
        <f>UPPER(Table1[[#This Row],[Venue]])</f>
        <v>HOME</v>
      </c>
    </row>
    <row r="8120" spans="1:16" hidden="1" x14ac:dyDescent="0.45">
      <c r="A8120">
        <v>40052973</v>
      </c>
      <c r="B8120" t="s">
        <v>434</v>
      </c>
      <c r="C8120">
        <v>45367</v>
      </c>
      <c r="D8120">
        <v>83642</v>
      </c>
      <c r="E8120">
        <v>20232024</v>
      </c>
      <c r="F8120" t="s">
        <v>418</v>
      </c>
      <c r="G8120" t="s">
        <v>71</v>
      </c>
      <c r="H8120">
        <v>55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0</v>
      </c>
      <c r="O8120" t="s">
        <v>19</v>
      </c>
      <c r="P8120" t="str">
        <f>UPPER(Table1[[#This Row],[Venue]])</f>
        <v>HOME</v>
      </c>
    </row>
    <row r="8121" spans="1:16" hidden="1" x14ac:dyDescent="0.45">
      <c r="A8121">
        <v>40052973</v>
      </c>
      <c r="B8121" t="s">
        <v>434</v>
      </c>
      <c r="C8121">
        <v>45367</v>
      </c>
      <c r="D8121">
        <v>83642</v>
      </c>
      <c r="E8121">
        <v>20232024</v>
      </c>
      <c r="F8121" t="s">
        <v>418</v>
      </c>
      <c r="G8121" t="s">
        <v>72</v>
      </c>
      <c r="H8121">
        <v>86</v>
      </c>
      <c r="I8121">
        <v>0</v>
      </c>
      <c r="J8121">
        <v>0</v>
      </c>
      <c r="K8121">
        <v>1</v>
      </c>
      <c r="L8121">
        <v>0</v>
      </c>
      <c r="M8121">
        <v>0</v>
      </c>
      <c r="N8121">
        <v>0</v>
      </c>
      <c r="O8121" t="s">
        <v>19</v>
      </c>
      <c r="P8121" t="str">
        <f>UPPER(Table1[[#This Row],[Venue]])</f>
        <v>HOME</v>
      </c>
    </row>
    <row r="8122" spans="1:16" hidden="1" x14ac:dyDescent="0.45">
      <c r="A8122">
        <v>40052973</v>
      </c>
      <c r="B8122" t="s">
        <v>434</v>
      </c>
      <c r="C8122">
        <v>45367</v>
      </c>
      <c r="D8122">
        <v>83642</v>
      </c>
      <c r="E8122">
        <v>20232024</v>
      </c>
      <c r="F8122" t="s">
        <v>418</v>
      </c>
      <c r="G8122" t="s">
        <v>191</v>
      </c>
      <c r="H8122">
        <v>89</v>
      </c>
      <c r="I8122">
        <v>0</v>
      </c>
      <c r="J8122">
        <v>0</v>
      </c>
      <c r="K8122">
        <v>1</v>
      </c>
      <c r="L8122">
        <v>0</v>
      </c>
      <c r="M8122">
        <v>0</v>
      </c>
      <c r="N8122">
        <v>0</v>
      </c>
      <c r="O8122" t="s">
        <v>19</v>
      </c>
      <c r="P8122" t="str">
        <f>UPPER(Table1[[#This Row],[Venue]])</f>
        <v>HOME</v>
      </c>
    </row>
    <row r="8123" spans="1:16" hidden="1" x14ac:dyDescent="0.45">
      <c r="A8123">
        <v>40052973</v>
      </c>
      <c r="B8123" t="s">
        <v>434</v>
      </c>
      <c r="C8123">
        <v>45367</v>
      </c>
      <c r="D8123">
        <v>83642</v>
      </c>
      <c r="E8123">
        <v>20232024</v>
      </c>
      <c r="F8123" t="s">
        <v>418</v>
      </c>
      <c r="G8123" t="s">
        <v>74</v>
      </c>
      <c r="H8123">
        <v>92</v>
      </c>
      <c r="I8123">
        <v>0</v>
      </c>
      <c r="J8123">
        <v>0</v>
      </c>
      <c r="K8123">
        <v>1</v>
      </c>
      <c r="L8123">
        <v>0</v>
      </c>
      <c r="M8123">
        <v>0</v>
      </c>
      <c r="N8123">
        <v>2</v>
      </c>
      <c r="O8123" t="s">
        <v>19</v>
      </c>
      <c r="P8123" t="str">
        <f>UPPER(Table1[[#This Row],[Venue]])</f>
        <v>HOME</v>
      </c>
    </row>
    <row r="8124" spans="1:16" hidden="1" x14ac:dyDescent="0.45">
      <c r="A8124">
        <v>40052973</v>
      </c>
      <c r="B8124" t="s">
        <v>434</v>
      </c>
      <c r="C8124">
        <v>45367</v>
      </c>
      <c r="D8124">
        <v>83642</v>
      </c>
      <c r="E8124">
        <v>20232024</v>
      </c>
      <c r="F8124" t="s">
        <v>418</v>
      </c>
      <c r="G8124" t="s">
        <v>75</v>
      </c>
      <c r="H8124">
        <v>96</v>
      </c>
      <c r="I8124">
        <v>1</v>
      </c>
      <c r="J8124">
        <v>1</v>
      </c>
      <c r="K8124">
        <v>1</v>
      </c>
      <c r="L8124">
        <v>0</v>
      </c>
      <c r="M8124">
        <v>0</v>
      </c>
      <c r="N8124">
        <v>2</v>
      </c>
      <c r="O8124" t="s">
        <v>19</v>
      </c>
      <c r="P8124" t="str">
        <f>UPPER(Table1[[#This Row],[Venue]])</f>
        <v>HOME</v>
      </c>
    </row>
    <row r="8125" spans="1:16" hidden="1" x14ac:dyDescent="0.45">
      <c r="A8125">
        <v>40052973</v>
      </c>
      <c r="B8125" t="s">
        <v>434</v>
      </c>
      <c r="C8125">
        <v>45367</v>
      </c>
      <c r="D8125">
        <v>83642</v>
      </c>
      <c r="E8125">
        <v>20232024</v>
      </c>
      <c r="F8125" t="s">
        <v>418</v>
      </c>
      <c r="G8125" t="s">
        <v>376</v>
      </c>
      <c r="H8125">
        <v>2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 t="s">
        <v>40</v>
      </c>
      <c r="P8125" t="str">
        <f>UPPER(Table1[[#This Row],[Venue]])</f>
        <v>AWAY</v>
      </c>
    </row>
    <row r="8126" spans="1:16" hidden="1" x14ac:dyDescent="0.45">
      <c r="A8126">
        <v>40052973</v>
      </c>
      <c r="B8126" t="s">
        <v>434</v>
      </c>
      <c r="C8126">
        <v>45367</v>
      </c>
      <c r="D8126">
        <v>83642</v>
      </c>
      <c r="E8126">
        <v>20232024</v>
      </c>
      <c r="F8126" t="s">
        <v>418</v>
      </c>
      <c r="G8126" t="s">
        <v>334</v>
      </c>
      <c r="H8126">
        <v>6</v>
      </c>
      <c r="I8126">
        <v>0</v>
      </c>
      <c r="J8126">
        <v>0</v>
      </c>
      <c r="K8126">
        <v>1</v>
      </c>
      <c r="L8126">
        <v>0</v>
      </c>
      <c r="M8126">
        <v>0</v>
      </c>
      <c r="N8126">
        <v>0</v>
      </c>
      <c r="O8126" t="s">
        <v>40</v>
      </c>
      <c r="P8126" t="str">
        <f>UPPER(Table1[[#This Row],[Venue]])</f>
        <v>AWAY</v>
      </c>
    </row>
    <row r="8127" spans="1:16" hidden="1" x14ac:dyDescent="0.45">
      <c r="A8127">
        <v>40052973</v>
      </c>
      <c r="B8127" t="s">
        <v>434</v>
      </c>
      <c r="C8127">
        <v>45367</v>
      </c>
      <c r="D8127">
        <v>83642</v>
      </c>
      <c r="E8127">
        <v>20232024</v>
      </c>
      <c r="F8127" t="s">
        <v>418</v>
      </c>
      <c r="G8127" t="s">
        <v>263</v>
      </c>
      <c r="H8127">
        <v>9</v>
      </c>
      <c r="I8127">
        <v>1</v>
      </c>
      <c r="J8127">
        <v>0</v>
      </c>
      <c r="K8127">
        <v>1</v>
      </c>
      <c r="L8127">
        <v>1</v>
      </c>
      <c r="M8127">
        <v>0</v>
      </c>
      <c r="N8127">
        <v>2</v>
      </c>
      <c r="O8127" t="s">
        <v>40</v>
      </c>
      <c r="P8127" t="str">
        <f>UPPER(Table1[[#This Row],[Venue]])</f>
        <v>AWAY</v>
      </c>
    </row>
    <row r="8128" spans="1:16" hidden="1" x14ac:dyDescent="0.45">
      <c r="A8128">
        <v>40052973</v>
      </c>
      <c r="B8128" t="s">
        <v>434</v>
      </c>
      <c r="C8128">
        <v>45367</v>
      </c>
      <c r="D8128">
        <v>83642</v>
      </c>
      <c r="E8128">
        <v>20232024</v>
      </c>
      <c r="F8128" t="s">
        <v>418</v>
      </c>
      <c r="G8128" t="s">
        <v>136</v>
      </c>
      <c r="H8128">
        <v>17</v>
      </c>
      <c r="I8128">
        <v>1</v>
      </c>
      <c r="J8128">
        <v>0</v>
      </c>
      <c r="K8128">
        <v>1</v>
      </c>
      <c r="L8128">
        <v>1</v>
      </c>
      <c r="M8128">
        <v>0</v>
      </c>
      <c r="N8128">
        <v>2</v>
      </c>
      <c r="O8128" t="s">
        <v>40</v>
      </c>
      <c r="P8128" t="str">
        <f>UPPER(Table1[[#This Row],[Venue]])</f>
        <v>AWAY</v>
      </c>
    </row>
    <row r="8129" spans="1:16" hidden="1" x14ac:dyDescent="0.45">
      <c r="A8129">
        <v>40052973</v>
      </c>
      <c r="B8129" t="s">
        <v>434</v>
      </c>
      <c r="C8129">
        <v>45367</v>
      </c>
      <c r="D8129">
        <v>83642</v>
      </c>
      <c r="E8129">
        <v>20232024</v>
      </c>
      <c r="F8129" t="s">
        <v>418</v>
      </c>
      <c r="G8129" t="s">
        <v>137</v>
      </c>
      <c r="H8129">
        <v>22</v>
      </c>
      <c r="I8129">
        <v>0</v>
      </c>
      <c r="J8129">
        <v>0</v>
      </c>
      <c r="K8129">
        <v>1</v>
      </c>
      <c r="L8129">
        <v>0</v>
      </c>
      <c r="M8129">
        <v>0</v>
      </c>
      <c r="N8129">
        <v>0</v>
      </c>
      <c r="O8129" t="s">
        <v>40</v>
      </c>
      <c r="P8129" t="str">
        <f>UPPER(Table1[[#This Row],[Venue]])</f>
        <v>AWAY</v>
      </c>
    </row>
    <row r="8130" spans="1:16" hidden="1" x14ac:dyDescent="0.45">
      <c r="A8130">
        <v>40052973</v>
      </c>
      <c r="B8130" t="s">
        <v>434</v>
      </c>
      <c r="C8130">
        <v>45367</v>
      </c>
      <c r="D8130">
        <v>83642</v>
      </c>
      <c r="E8130">
        <v>20232024</v>
      </c>
      <c r="F8130" t="s">
        <v>418</v>
      </c>
      <c r="G8130" t="s">
        <v>138</v>
      </c>
      <c r="H8130">
        <v>23</v>
      </c>
      <c r="I8130">
        <v>0</v>
      </c>
      <c r="J8130">
        <v>0</v>
      </c>
      <c r="K8130">
        <v>1</v>
      </c>
      <c r="L8130">
        <v>0</v>
      </c>
      <c r="M8130">
        <v>0</v>
      </c>
      <c r="N8130">
        <v>0</v>
      </c>
      <c r="O8130" t="s">
        <v>40</v>
      </c>
      <c r="P8130" t="str">
        <f>UPPER(Table1[[#This Row],[Venue]])</f>
        <v>AWAY</v>
      </c>
    </row>
    <row r="8131" spans="1:16" hidden="1" x14ac:dyDescent="0.45">
      <c r="A8131">
        <v>40052973</v>
      </c>
      <c r="B8131" t="s">
        <v>434</v>
      </c>
      <c r="C8131">
        <v>45367</v>
      </c>
      <c r="D8131">
        <v>83642</v>
      </c>
      <c r="E8131">
        <v>20232024</v>
      </c>
      <c r="F8131" t="s">
        <v>418</v>
      </c>
      <c r="G8131" t="s">
        <v>248</v>
      </c>
      <c r="H8131">
        <v>29</v>
      </c>
      <c r="I8131">
        <v>1</v>
      </c>
      <c r="J8131">
        <v>0</v>
      </c>
      <c r="K8131">
        <v>1</v>
      </c>
      <c r="L8131">
        <v>1</v>
      </c>
      <c r="M8131">
        <v>0</v>
      </c>
      <c r="N8131">
        <v>2</v>
      </c>
      <c r="O8131" t="s">
        <v>40</v>
      </c>
      <c r="P8131" t="str">
        <f>UPPER(Table1[[#This Row],[Venue]])</f>
        <v>AWAY</v>
      </c>
    </row>
    <row r="8132" spans="1:16" hidden="1" x14ac:dyDescent="0.45">
      <c r="A8132">
        <v>40052973</v>
      </c>
      <c r="B8132" t="s">
        <v>434</v>
      </c>
      <c r="C8132">
        <v>45367</v>
      </c>
      <c r="D8132">
        <v>83642</v>
      </c>
      <c r="E8132">
        <v>20232024</v>
      </c>
      <c r="F8132" t="s">
        <v>418</v>
      </c>
      <c r="G8132" t="s">
        <v>266</v>
      </c>
      <c r="H8132">
        <v>31</v>
      </c>
      <c r="I8132">
        <v>0</v>
      </c>
      <c r="J8132">
        <v>0</v>
      </c>
      <c r="K8132">
        <v>1</v>
      </c>
      <c r="L8132">
        <v>0</v>
      </c>
      <c r="M8132">
        <v>0</v>
      </c>
      <c r="N8132">
        <v>0</v>
      </c>
      <c r="O8132" t="s">
        <v>40</v>
      </c>
      <c r="P8132" t="str">
        <f>UPPER(Table1[[#This Row],[Venue]])</f>
        <v>AWAY</v>
      </c>
    </row>
    <row r="8133" spans="1:16" hidden="1" x14ac:dyDescent="0.45">
      <c r="A8133">
        <v>40052973</v>
      </c>
      <c r="B8133" t="s">
        <v>434</v>
      </c>
      <c r="C8133">
        <v>45367</v>
      </c>
      <c r="D8133">
        <v>83642</v>
      </c>
      <c r="E8133">
        <v>20232024</v>
      </c>
      <c r="F8133" t="s">
        <v>418</v>
      </c>
      <c r="G8133" t="s">
        <v>202</v>
      </c>
      <c r="H8133">
        <v>36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 t="s">
        <v>40</v>
      </c>
      <c r="P8133" t="str">
        <f>UPPER(Table1[[#This Row],[Venue]])</f>
        <v>AWAY</v>
      </c>
    </row>
    <row r="8134" spans="1:16" hidden="1" x14ac:dyDescent="0.45">
      <c r="A8134">
        <v>40052973</v>
      </c>
      <c r="B8134" t="s">
        <v>434</v>
      </c>
      <c r="C8134">
        <v>45367</v>
      </c>
      <c r="D8134">
        <v>83642</v>
      </c>
      <c r="E8134">
        <v>20232024</v>
      </c>
      <c r="F8134" t="s">
        <v>418</v>
      </c>
      <c r="G8134" t="s">
        <v>142</v>
      </c>
      <c r="H8134">
        <v>69</v>
      </c>
      <c r="I8134">
        <v>0</v>
      </c>
      <c r="J8134">
        <v>0</v>
      </c>
      <c r="K8134">
        <v>1</v>
      </c>
      <c r="L8134">
        <v>0</v>
      </c>
      <c r="M8134">
        <v>0</v>
      </c>
      <c r="N8134">
        <v>0</v>
      </c>
      <c r="O8134" t="s">
        <v>40</v>
      </c>
      <c r="P8134" t="str">
        <f>UPPER(Table1[[#This Row],[Venue]])</f>
        <v>AWAY</v>
      </c>
    </row>
    <row r="8135" spans="1:16" hidden="1" x14ac:dyDescent="0.45">
      <c r="A8135">
        <v>40052973</v>
      </c>
      <c r="B8135" t="s">
        <v>434</v>
      </c>
      <c r="C8135">
        <v>45367</v>
      </c>
      <c r="D8135">
        <v>83642</v>
      </c>
      <c r="E8135">
        <v>20232024</v>
      </c>
      <c r="F8135" t="s">
        <v>418</v>
      </c>
      <c r="G8135" t="s">
        <v>143</v>
      </c>
      <c r="H8135">
        <v>71</v>
      </c>
      <c r="I8135">
        <v>2</v>
      </c>
      <c r="J8135">
        <v>1</v>
      </c>
      <c r="K8135">
        <v>1</v>
      </c>
      <c r="L8135">
        <v>1</v>
      </c>
      <c r="M8135">
        <v>0</v>
      </c>
      <c r="N8135">
        <v>0</v>
      </c>
      <c r="O8135" t="s">
        <v>40</v>
      </c>
      <c r="P8135" t="str">
        <f>UPPER(Table1[[#This Row],[Venue]])</f>
        <v>AWAY</v>
      </c>
    </row>
    <row r="8136" spans="1:16" hidden="1" x14ac:dyDescent="0.45">
      <c r="A8136">
        <v>40052973</v>
      </c>
      <c r="B8136" t="s">
        <v>434</v>
      </c>
      <c r="C8136">
        <v>45367</v>
      </c>
      <c r="D8136">
        <v>83642</v>
      </c>
      <c r="E8136">
        <v>20232024</v>
      </c>
      <c r="F8136" t="s">
        <v>418</v>
      </c>
      <c r="G8136" t="s">
        <v>389</v>
      </c>
      <c r="H8136">
        <v>77</v>
      </c>
      <c r="I8136">
        <v>1</v>
      </c>
      <c r="J8136">
        <v>0</v>
      </c>
      <c r="K8136">
        <v>1</v>
      </c>
      <c r="L8136">
        <v>1</v>
      </c>
      <c r="M8136">
        <v>0</v>
      </c>
      <c r="N8136">
        <v>2</v>
      </c>
      <c r="O8136" t="s">
        <v>40</v>
      </c>
      <c r="P8136" t="str">
        <f>UPPER(Table1[[#This Row],[Venue]])</f>
        <v>AWAY</v>
      </c>
    </row>
    <row r="8137" spans="1:16" hidden="1" x14ac:dyDescent="0.45">
      <c r="A8137">
        <v>40052973</v>
      </c>
      <c r="B8137" t="s">
        <v>434</v>
      </c>
      <c r="C8137">
        <v>45367</v>
      </c>
      <c r="D8137">
        <v>83642</v>
      </c>
      <c r="E8137">
        <v>20232024</v>
      </c>
      <c r="F8137" t="s">
        <v>418</v>
      </c>
      <c r="G8137" t="s">
        <v>388</v>
      </c>
      <c r="H8137">
        <v>79</v>
      </c>
      <c r="I8137">
        <v>0</v>
      </c>
      <c r="J8137">
        <v>0</v>
      </c>
      <c r="K8137">
        <v>1</v>
      </c>
      <c r="L8137">
        <v>0</v>
      </c>
      <c r="M8137">
        <v>0</v>
      </c>
      <c r="N8137">
        <v>0</v>
      </c>
      <c r="O8137" t="s">
        <v>40</v>
      </c>
      <c r="P8137" t="str">
        <f>UPPER(Table1[[#This Row],[Venue]])</f>
        <v>AWAY</v>
      </c>
    </row>
    <row r="8138" spans="1:16" hidden="1" x14ac:dyDescent="0.45">
      <c r="A8138">
        <v>40052973</v>
      </c>
      <c r="B8138" t="s">
        <v>434</v>
      </c>
      <c r="C8138">
        <v>45367</v>
      </c>
      <c r="D8138">
        <v>83642</v>
      </c>
      <c r="E8138">
        <v>20232024</v>
      </c>
      <c r="F8138" t="s">
        <v>418</v>
      </c>
      <c r="G8138" t="s">
        <v>145</v>
      </c>
      <c r="H8138">
        <v>88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 t="s">
        <v>40</v>
      </c>
      <c r="P8138" t="str">
        <f>UPPER(Table1[[#This Row],[Venue]])</f>
        <v>AWAY</v>
      </c>
    </row>
    <row r="8139" spans="1:16" hidden="1" x14ac:dyDescent="0.45">
      <c r="A8139">
        <v>40052973</v>
      </c>
      <c r="B8139" t="s">
        <v>434</v>
      </c>
      <c r="C8139">
        <v>45367</v>
      </c>
      <c r="D8139">
        <v>83642</v>
      </c>
      <c r="E8139">
        <v>20232024</v>
      </c>
      <c r="F8139" t="s">
        <v>418</v>
      </c>
      <c r="G8139" t="s">
        <v>147</v>
      </c>
      <c r="H8139">
        <v>92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0</v>
      </c>
      <c r="O8139" t="s">
        <v>40</v>
      </c>
      <c r="P8139" t="str">
        <f>UPPER(Table1[[#This Row],[Venue]])</f>
        <v>AWAY</v>
      </c>
    </row>
    <row r="8140" spans="1:16" hidden="1" x14ac:dyDescent="0.45">
      <c r="A8140">
        <v>40052973</v>
      </c>
      <c r="B8140" t="s">
        <v>434</v>
      </c>
      <c r="C8140">
        <v>45367</v>
      </c>
      <c r="D8140">
        <v>83642</v>
      </c>
      <c r="E8140">
        <v>20232024</v>
      </c>
      <c r="F8140" t="s">
        <v>418</v>
      </c>
      <c r="G8140" t="s">
        <v>390</v>
      </c>
      <c r="H8140">
        <v>94</v>
      </c>
      <c r="I8140">
        <v>1</v>
      </c>
      <c r="J8140">
        <v>0</v>
      </c>
      <c r="K8140">
        <v>1</v>
      </c>
      <c r="L8140">
        <v>1</v>
      </c>
      <c r="M8140">
        <v>0</v>
      </c>
      <c r="N8140">
        <v>0</v>
      </c>
      <c r="O8140" t="s">
        <v>40</v>
      </c>
      <c r="P8140" t="str">
        <f>UPPER(Table1[[#This Row],[Venue]])</f>
        <v>AWAY</v>
      </c>
    </row>
    <row r="8141" spans="1:16" hidden="1" x14ac:dyDescent="0.45">
      <c r="A8141">
        <v>40052973</v>
      </c>
      <c r="B8141" t="s">
        <v>434</v>
      </c>
      <c r="C8141">
        <v>45367</v>
      </c>
      <c r="D8141">
        <v>83642</v>
      </c>
      <c r="E8141">
        <v>20232024</v>
      </c>
      <c r="F8141" t="s">
        <v>418</v>
      </c>
      <c r="G8141" t="s">
        <v>148</v>
      </c>
      <c r="H8141">
        <v>95</v>
      </c>
      <c r="I8141">
        <v>2</v>
      </c>
      <c r="J8141">
        <v>1</v>
      </c>
      <c r="K8141">
        <v>1</v>
      </c>
      <c r="L8141">
        <v>1</v>
      </c>
      <c r="M8141">
        <v>0</v>
      </c>
      <c r="N8141">
        <v>2</v>
      </c>
      <c r="O8141" t="s">
        <v>40</v>
      </c>
      <c r="P8141" t="str">
        <f>UPPER(Table1[[#This Row],[Venue]])</f>
        <v>AWAY</v>
      </c>
    </row>
    <row r="8142" spans="1:16" hidden="1" x14ac:dyDescent="0.45">
      <c r="A8142">
        <v>40052973</v>
      </c>
      <c r="B8142" t="s">
        <v>434</v>
      </c>
      <c r="C8142">
        <v>45367</v>
      </c>
      <c r="D8142">
        <v>83642</v>
      </c>
      <c r="E8142">
        <v>20232024</v>
      </c>
      <c r="F8142" t="s">
        <v>418</v>
      </c>
      <c r="G8142" t="s">
        <v>149</v>
      </c>
      <c r="H8142">
        <v>98</v>
      </c>
      <c r="I8142">
        <v>1</v>
      </c>
      <c r="J8142">
        <v>1</v>
      </c>
      <c r="K8142">
        <v>1</v>
      </c>
      <c r="L8142">
        <v>0</v>
      </c>
      <c r="M8142">
        <v>0</v>
      </c>
      <c r="N8142">
        <v>0</v>
      </c>
      <c r="O8142" t="s">
        <v>40</v>
      </c>
      <c r="P8142" t="str">
        <f>UPPER(Table1[[#This Row],[Venue]])</f>
        <v>AWAY</v>
      </c>
    </row>
    <row r="8143" spans="1:16" hidden="1" x14ac:dyDescent="0.45">
      <c r="A8143">
        <v>40052972</v>
      </c>
      <c r="B8143" t="s">
        <v>611</v>
      </c>
      <c r="C8143">
        <v>45368</v>
      </c>
      <c r="D8143">
        <v>83641</v>
      </c>
      <c r="E8143">
        <v>20232024</v>
      </c>
      <c r="F8143" t="s">
        <v>418</v>
      </c>
      <c r="G8143" t="s">
        <v>212</v>
      </c>
      <c r="H8143">
        <v>1</v>
      </c>
      <c r="I8143">
        <v>0</v>
      </c>
      <c r="J8143">
        <v>0</v>
      </c>
      <c r="K8143">
        <v>1</v>
      </c>
      <c r="L8143">
        <v>0</v>
      </c>
      <c r="M8143">
        <v>0</v>
      </c>
      <c r="N8143">
        <v>0</v>
      </c>
      <c r="O8143" t="s">
        <v>19</v>
      </c>
      <c r="P8143" t="str">
        <f>UPPER(Table1[[#This Row],[Venue]])</f>
        <v>HOME</v>
      </c>
    </row>
    <row r="8144" spans="1:16" hidden="1" x14ac:dyDescent="0.45">
      <c r="A8144">
        <v>40052972</v>
      </c>
      <c r="B8144" t="s">
        <v>611</v>
      </c>
      <c r="C8144">
        <v>45368</v>
      </c>
      <c r="D8144">
        <v>83641</v>
      </c>
      <c r="E8144">
        <v>20232024</v>
      </c>
      <c r="F8144" t="s">
        <v>418</v>
      </c>
      <c r="G8144" t="s">
        <v>213</v>
      </c>
      <c r="H8144">
        <v>5</v>
      </c>
      <c r="I8144">
        <v>4</v>
      </c>
      <c r="J8144">
        <v>2</v>
      </c>
      <c r="K8144">
        <v>1</v>
      </c>
      <c r="L8144">
        <v>2</v>
      </c>
      <c r="M8144">
        <v>0</v>
      </c>
      <c r="N8144">
        <v>2</v>
      </c>
      <c r="O8144" t="s">
        <v>19</v>
      </c>
      <c r="P8144" t="str">
        <f>UPPER(Table1[[#This Row],[Venue]])</f>
        <v>HOME</v>
      </c>
    </row>
    <row r="8145" spans="1:16" hidden="1" x14ac:dyDescent="0.45">
      <c r="A8145">
        <v>40052972</v>
      </c>
      <c r="B8145" t="s">
        <v>611</v>
      </c>
      <c r="C8145">
        <v>45368</v>
      </c>
      <c r="D8145">
        <v>83641</v>
      </c>
      <c r="E8145">
        <v>20232024</v>
      </c>
      <c r="F8145" t="s">
        <v>418</v>
      </c>
      <c r="G8145" t="s">
        <v>268</v>
      </c>
      <c r="H8145">
        <v>6</v>
      </c>
      <c r="I8145">
        <v>0</v>
      </c>
      <c r="J8145">
        <v>0</v>
      </c>
      <c r="K8145">
        <v>1</v>
      </c>
      <c r="L8145">
        <v>0</v>
      </c>
      <c r="M8145">
        <v>0</v>
      </c>
      <c r="N8145">
        <v>0</v>
      </c>
      <c r="O8145" t="s">
        <v>19</v>
      </c>
      <c r="P8145" t="str">
        <f>UPPER(Table1[[#This Row],[Venue]])</f>
        <v>HOME</v>
      </c>
    </row>
    <row r="8146" spans="1:16" hidden="1" x14ac:dyDescent="0.45">
      <c r="A8146">
        <v>40052972</v>
      </c>
      <c r="B8146" t="s">
        <v>611</v>
      </c>
      <c r="C8146">
        <v>45368</v>
      </c>
      <c r="D8146">
        <v>83641</v>
      </c>
      <c r="E8146">
        <v>20232024</v>
      </c>
      <c r="F8146" t="s">
        <v>418</v>
      </c>
      <c r="G8146" t="s">
        <v>214</v>
      </c>
      <c r="H8146">
        <v>7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0</v>
      </c>
      <c r="O8146" t="s">
        <v>19</v>
      </c>
      <c r="P8146" t="str">
        <f>UPPER(Table1[[#This Row],[Venue]])</f>
        <v>HOME</v>
      </c>
    </row>
    <row r="8147" spans="1:16" hidden="1" x14ac:dyDescent="0.45">
      <c r="A8147">
        <v>40052972</v>
      </c>
      <c r="B8147" t="s">
        <v>611</v>
      </c>
      <c r="C8147">
        <v>45368</v>
      </c>
      <c r="D8147">
        <v>83641</v>
      </c>
      <c r="E8147">
        <v>20232024</v>
      </c>
      <c r="F8147" t="s">
        <v>418</v>
      </c>
      <c r="G8147" t="s">
        <v>215</v>
      </c>
      <c r="H8147">
        <v>9</v>
      </c>
      <c r="I8147">
        <v>0</v>
      </c>
      <c r="J8147">
        <v>0</v>
      </c>
      <c r="K8147">
        <v>1</v>
      </c>
      <c r="L8147">
        <v>0</v>
      </c>
      <c r="M8147">
        <v>0</v>
      </c>
      <c r="N8147">
        <v>0</v>
      </c>
      <c r="O8147" t="s">
        <v>19</v>
      </c>
      <c r="P8147" t="str">
        <f>UPPER(Table1[[#This Row],[Venue]])</f>
        <v>HOME</v>
      </c>
    </row>
    <row r="8148" spans="1:16" hidden="1" x14ac:dyDescent="0.45">
      <c r="A8148">
        <v>40052972</v>
      </c>
      <c r="B8148" t="s">
        <v>611</v>
      </c>
      <c r="C8148">
        <v>45368</v>
      </c>
      <c r="D8148">
        <v>83641</v>
      </c>
      <c r="E8148">
        <v>20232024</v>
      </c>
      <c r="F8148" t="s">
        <v>418</v>
      </c>
      <c r="G8148" t="s">
        <v>216</v>
      </c>
      <c r="H8148">
        <v>14</v>
      </c>
      <c r="I8148">
        <v>0</v>
      </c>
      <c r="J8148">
        <v>0</v>
      </c>
      <c r="K8148">
        <v>1</v>
      </c>
      <c r="L8148">
        <v>0</v>
      </c>
      <c r="M8148">
        <v>0</v>
      </c>
      <c r="N8148">
        <v>0</v>
      </c>
      <c r="O8148" t="s">
        <v>19</v>
      </c>
      <c r="P8148" t="str">
        <f>UPPER(Table1[[#This Row],[Venue]])</f>
        <v>HOME</v>
      </c>
    </row>
    <row r="8149" spans="1:16" hidden="1" x14ac:dyDescent="0.45">
      <c r="A8149">
        <v>40052972</v>
      </c>
      <c r="B8149" t="s">
        <v>611</v>
      </c>
      <c r="C8149">
        <v>45368</v>
      </c>
      <c r="D8149">
        <v>83641</v>
      </c>
      <c r="E8149">
        <v>20232024</v>
      </c>
      <c r="F8149" t="s">
        <v>418</v>
      </c>
      <c r="G8149" t="s">
        <v>545</v>
      </c>
      <c r="H8149">
        <v>15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0</v>
      </c>
      <c r="O8149" t="s">
        <v>19</v>
      </c>
      <c r="P8149" t="str">
        <f>UPPER(Table1[[#This Row],[Venue]])</f>
        <v>HOME</v>
      </c>
    </row>
    <row r="8150" spans="1:16" hidden="1" x14ac:dyDescent="0.45">
      <c r="A8150">
        <v>40052972</v>
      </c>
      <c r="B8150" t="s">
        <v>611</v>
      </c>
      <c r="C8150">
        <v>45368</v>
      </c>
      <c r="D8150">
        <v>83641</v>
      </c>
      <c r="E8150">
        <v>20232024</v>
      </c>
      <c r="F8150" t="s">
        <v>418</v>
      </c>
      <c r="G8150" t="s">
        <v>218</v>
      </c>
      <c r="H8150">
        <v>17</v>
      </c>
      <c r="I8150">
        <v>2</v>
      </c>
      <c r="J8150">
        <v>1</v>
      </c>
      <c r="K8150">
        <v>1</v>
      </c>
      <c r="L8150">
        <v>1</v>
      </c>
      <c r="M8150">
        <v>0</v>
      </c>
      <c r="N8150">
        <v>0</v>
      </c>
      <c r="O8150" t="s">
        <v>19</v>
      </c>
      <c r="P8150" t="str">
        <f>UPPER(Table1[[#This Row],[Venue]])</f>
        <v>HOME</v>
      </c>
    </row>
    <row r="8151" spans="1:16" hidden="1" x14ac:dyDescent="0.45">
      <c r="A8151">
        <v>40052972</v>
      </c>
      <c r="B8151" t="s">
        <v>611</v>
      </c>
      <c r="C8151">
        <v>45368</v>
      </c>
      <c r="D8151">
        <v>83641</v>
      </c>
      <c r="E8151">
        <v>20232024</v>
      </c>
      <c r="F8151" t="s">
        <v>418</v>
      </c>
      <c r="G8151" t="s">
        <v>224</v>
      </c>
      <c r="H8151">
        <v>18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 t="s">
        <v>19</v>
      </c>
      <c r="P8151" t="str">
        <f>UPPER(Table1[[#This Row],[Venue]])</f>
        <v>HOME</v>
      </c>
    </row>
    <row r="8152" spans="1:16" hidden="1" x14ac:dyDescent="0.45">
      <c r="A8152">
        <v>40052972</v>
      </c>
      <c r="B8152" t="s">
        <v>611</v>
      </c>
      <c r="C8152">
        <v>45368</v>
      </c>
      <c r="D8152">
        <v>83641</v>
      </c>
      <c r="E8152">
        <v>20232024</v>
      </c>
      <c r="F8152" t="s">
        <v>418</v>
      </c>
      <c r="G8152" t="s">
        <v>219</v>
      </c>
      <c r="H8152">
        <v>23</v>
      </c>
      <c r="I8152">
        <v>2</v>
      </c>
      <c r="J8152">
        <v>0</v>
      </c>
      <c r="K8152">
        <v>1</v>
      </c>
      <c r="L8152">
        <v>2</v>
      </c>
      <c r="M8152">
        <v>1</v>
      </c>
      <c r="N8152">
        <v>0</v>
      </c>
      <c r="O8152" t="s">
        <v>19</v>
      </c>
      <c r="P8152" t="str">
        <f>UPPER(Table1[[#This Row],[Venue]])</f>
        <v>HOME</v>
      </c>
    </row>
    <row r="8153" spans="1:16" hidden="1" x14ac:dyDescent="0.45">
      <c r="A8153">
        <v>40052972</v>
      </c>
      <c r="B8153" t="s">
        <v>611</v>
      </c>
      <c r="C8153">
        <v>45368</v>
      </c>
      <c r="D8153">
        <v>83641</v>
      </c>
      <c r="E8153">
        <v>20232024</v>
      </c>
      <c r="F8153" t="s">
        <v>418</v>
      </c>
      <c r="G8153" t="s">
        <v>220</v>
      </c>
      <c r="H8153">
        <v>24</v>
      </c>
      <c r="I8153">
        <v>0</v>
      </c>
      <c r="J8153">
        <v>0</v>
      </c>
      <c r="K8153">
        <v>1</v>
      </c>
      <c r="L8153">
        <v>0</v>
      </c>
      <c r="M8153">
        <v>0</v>
      </c>
      <c r="N8153">
        <v>0</v>
      </c>
      <c r="O8153" t="s">
        <v>19</v>
      </c>
      <c r="P8153" t="str">
        <f>UPPER(Table1[[#This Row],[Venue]])</f>
        <v>HOME</v>
      </c>
    </row>
    <row r="8154" spans="1:16" hidden="1" x14ac:dyDescent="0.45">
      <c r="A8154">
        <v>40052972</v>
      </c>
      <c r="B8154" t="s">
        <v>611</v>
      </c>
      <c r="C8154">
        <v>45368</v>
      </c>
      <c r="D8154">
        <v>83641</v>
      </c>
      <c r="E8154">
        <v>20232024</v>
      </c>
      <c r="F8154" t="s">
        <v>418</v>
      </c>
      <c r="G8154" t="s">
        <v>221</v>
      </c>
      <c r="H8154">
        <v>25</v>
      </c>
      <c r="I8154">
        <v>0</v>
      </c>
      <c r="J8154">
        <v>0</v>
      </c>
      <c r="K8154">
        <v>1</v>
      </c>
      <c r="L8154">
        <v>0</v>
      </c>
      <c r="M8154">
        <v>0</v>
      </c>
      <c r="N8154">
        <v>0</v>
      </c>
      <c r="O8154" t="s">
        <v>19</v>
      </c>
      <c r="P8154" t="str">
        <f>UPPER(Table1[[#This Row],[Venue]])</f>
        <v>HOME</v>
      </c>
    </row>
    <row r="8155" spans="1:16" hidden="1" x14ac:dyDescent="0.45">
      <c r="A8155">
        <v>40052972</v>
      </c>
      <c r="B8155" t="s">
        <v>611</v>
      </c>
      <c r="C8155">
        <v>45368</v>
      </c>
      <c r="D8155">
        <v>83641</v>
      </c>
      <c r="E8155">
        <v>20232024</v>
      </c>
      <c r="F8155" t="s">
        <v>418</v>
      </c>
      <c r="G8155" t="s">
        <v>222</v>
      </c>
      <c r="H8155">
        <v>27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 t="s">
        <v>19</v>
      </c>
      <c r="P8155" t="str">
        <f>UPPER(Table1[[#This Row],[Venue]])</f>
        <v>HOME</v>
      </c>
    </row>
    <row r="8156" spans="1:16" hidden="1" x14ac:dyDescent="0.45">
      <c r="A8156">
        <v>40052972</v>
      </c>
      <c r="B8156" t="s">
        <v>611</v>
      </c>
      <c r="C8156">
        <v>45368</v>
      </c>
      <c r="D8156">
        <v>83641</v>
      </c>
      <c r="E8156">
        <v>20232024</v>
      </c>
      <c r="F8156" t="s">
        <v>418</v>
      </c>
      <c r="G8156" t="s">
        <v>223</v>
      </c>
      <c r="H8156">
        <v>37</v>
      </c>
      <c r="I8156">
        <v>0</v>
      </c>
      <c r="J8156">
        <v>0</v>
      </c>
      <c r="K8156">
        <v>1</v>
      </c>
      <c r="L8156">
        <v>0</v>
      </c>
      <c r="M8156">
        <v>0</v>
      </c>
      <c r="N8156">
        <v>0</v>
      </c>
      <c r="O8156" t="s">
        <v>19</v>
      </c>
      <c r="P8156" t="str">
        <f>UPPER(Table1[[#This Row],[Venue]])</f>
        <v>HOME</v>
      </c>
    </row>
    <row r="8157" spans="1:16" hidden="1" x14ac:dyDescent="0.45">
      <c r="A8157">
        <v>40052972</v>
      </c>
      <c r="B8157" t="s">
        <v>611</v>
      </c>
      <c r="C8157">
        <v>45368</v>
      </c>
      <c r="D8157">
        <v>83641</v>
      </c>
      <c r="E8157">
        <v>20232024</v>
      </c>
      <c r="F8157" t="s">
        <v>418</v>
      </c>
      <c r="G8157" t="s">
        <v>50</v>
      </c>
      <c r="H8157">
        <v>63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2</v>
      </c>
      <c r="O8157" t="s">
        <v>19</v>
      </c>
      <c r="P8157" t="str">
        <f>UPPER(Table1[[#This Row],[Venue]])</f>
        <v>HOME</v>
      </c>
    </row>
    <row r="8158" spans="1:16" hidden="1" x14ac:dyDescent="0.45">
      <c r="A8158">
        <v>40052972</v>
      </c>
      <c r="B8158" t="s">
        <v>611</v>
      </c>
      <c r="C8158">
        <v>45368</v>
      </c>
      <c r="D8158">
        <v>83641</v>
      </c>
      <c r="E8158">
        <v>20232024</v>
      </c>
      <c r="F8158" t="s">
        <v>418</v>
      </c>
      <c r="G8158" t="s">
        <v>269</v>
      </c>
      <c r="H8158">
        <v>71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 t="s">
        <v>19</v>
      </c>
      <c r="P8158" t="str">
        <f>UPPER(Table1[[#This Row],[Venue]])</f>
        <v>HOME</v>
      </c>
    </row>
    <row r="8159" spans="1:16" hidden="1" x14ac:dyDescent="0.45">
      <c r="A8159">
        <v>40052972</v>
      </c>
      <c r="B8159" t="s">
        <v>611</v>
      </c>
      <c r="C8159">
        <v>45368</v>
      </c>
      <c r="D8159">
        <v>83641</v>
      </c>
      <c r="E8159">
        <v>20232024</v>
      </c>
      <c r="F8159" t="s">
        <v>418</v>
      </c>
      <c r="G8159" t="s">
        <v>227</v>
      </c>
      <c r="H8159">
        <v>74</v>
      </c>
      <c r="I8159">
        <v>0</v>
      </c>
      <c r="J8159">
        <v>0</v>
      </c>
      <c r="K8159">
        <v>1</v>
      </c>
      <c r="L8159">
        <v>0</v>
      </c>
      <c r="M8159">
        <v>0</v>
      </c>
      <c r="N8159">
        <v>0</v>
      </c>
      <c r="O8159" t="s">
        <v>19</v>
      </c>
      <c r="P8159" t="str">
        <f>UPPER(Table1[[#This Row],[Venue]])</f>
        <v>HOME</v>
      </c>
    </row>
    <row r="8160" spans="1:16" hidden="1" x14ac:dyDescent="0.45">
      <c r="A8160">
        <v>40052972</v>
      </c>
      <c r="B8160" t="s">
        <v>611</v>
      </c>
      <c r="C8160">
        <v>45368</v>
      </c>
      <c r="D8160">
        <v>83641</v>
      </c>
      <c r="E8160">
        <v>20232024</v>
      </c>
      <c r="F8160" t="s">
        <v>418</v>
      </c>
      <c r="G8160" t="s">
        <v>228</v>
      </c>
      <c r="H8160">
        <v>77</v>
      </c>
      <c r="I8160">
        <v>3</v>
      </c>
      <c r="J8160">
        <v>1</v>
      </c>
      <c r="K8160">
        <v>1</v>
      </c>
      <c r="L8160">
        <v>2</v>
      </c>
      <c r="M8160">
        <v>0</v>
      </c>
      <c r="N8160">
        <v>0</v>
      </c>
      <c r="O8160" t="s">
        <v>19</v>
      </c>
      <c r="P8160" t="str">
        <f>UPPER(Table1[[#This Row],[Venue]])</f>
        <v>HOME</v>
      </c>
    </row>
    <row r="8161" spans="1:16" hidden="1" x14ac:dyDescent="0.45">
      <c r="A8161">
        <v>40052972</v>
      </c>
      <c r="B8161" t="s">
        <v>611</v>
      </c>
      <c r="C8161">
        <v>45368</v>
      </c>
      <c r="D8161">
        <v>83641</v>
      </c>
      <c r="E8161">
        <v>20232024</v>
      </c>
      <c r="F8161" t="s">
        <v>418</v>
      </c>
      <c r="G8161" t="s">
        <v>231</v>
      </c>
      <c r="H8161">
        <v>97</v>
      </c>
      <c r="I8161">
        <v>3</v>
      </c>
      <c r="J8161">
        <v>3</v>
      </c>
      <c r="K8161">
        <v>1</v>
      </c>
      <c r="L8161">
        <v>0</v>
      </c>
      <c r="M8161">
        <v>0</v>
      </c>
      <c r="N8161">
        <v>0</v>
      </c>
      <c r="O8161" t="s">
        <v>19</v>
      </c>
      <c r="P8161" t="str">
        <f>UPPER(Table1[[#This Row],[Venue]])</f>
        <v>HOME</v>
      </c>
    </row>
    <row r="8162" spans="1:16" hidden="1" x14ac:dyDescent="0.45">
      <c r="A8162">
        <v>40052972</v>
      </c>
      <c r="B8162" t="s">
        <v>611</v>
      </c>
      <c r="C8162">
        <v>45368</v>
      </c>
      <c r="D8162">
        <v>83641</v>
      </c>
      <c r="E8162">
        <v>20232024</v>
      </c>
      <c r="F8162" t="s">
        <v>418</v>
      </c>
      <c r="G8162" t="s">
        <v>240</v>
      </c>
      <c r="H8162">
        <v>3</v>
      </c>
      <c r="I8162">
        <v>2</v>
      </c>
      <c r="J8162">
        <v>1</v>
      </c>
      <c r="K8162">
        <v>1</v>
      </c>
      <c r="L8162">
        <v>1</v>
      </c>
      <c r="M8162">
        <v>0</v>
      </c>
      <c r="N8162">
        <v>0</v>
      </c>
      <c r="O8162" t="s">
        <v>40</v>
      </c>
      <c r="P8162" t="str">
        <f>UPPER(Table1[[#This Row],[Venue]])</f>
        <v>AWAY</v>
      </c>
    </row>
    <row r="8163" spans="1:16" hidden="1" x14ac:dyDescent="0.45">
      <c r="A8163">
        <v>40052972</v>
      </c>
      <c r="B8163" t="s">
        <v>611</v>
      </c>
      <c r="C8163">
        <v>45368</v>
      </c>
      <c r="D8163">
        <v>83641</v>
      </c>
      <c r="E8163">
        <v>20232024</v>
      </c>
      <c r="F8163" t="s">
        <v>418</v>
      </c>
      <c r="G8163" t="s">
        <v>241</v>
      </c>
      <c r="H8163">
        <v>4</v>
      </c>
      <c r="I8163">
        <v>0</v>
      </c>
      <c r="J8163">
        <v>0</v>
      </c>
      <c r="K8163">
        <v>1</v>
      </c>
      <c r="L8163">
        <v>0</v>
      </c>
      <c r="M8163">
        <v>0</v>
      </c>
      <c r="N8163">
        <v>0</v>
      </c>
      <c r="O8163" t="s">
        <v>40</v>
      </c>
      <c r="P8163" t="str">
        <f>UPPER(Table1[[#This Row],[Venue]])</f>
        <v>AWAY</v>
      </c>
    </row>
    <row r="8164" spans="1:16" hidden="1" x14ac:dyDescent="0.45">
      <c r="A8164">
        <v>40052972</v>
      </c>
      <c r="B8164" t="s">
        <v>611</v>
      </c>
      <c r="C8164">
        <v>45368</v>
      </c>
      <c r="D8164">
        <v>83641</v>
      </c>
      <c r="E8164">
        <v>20232024</v>
      </c>
      <c r="F8164" t="s">
        <v>418</v>
      </c>
      <c r="G8164" t="s">
        <v>398</v>
      </c>
      <c r="H8164">
        <v>5</v>
      </c>
      <c r="I8164">
        <v>1</v>
      </c>
      <c r="J8164">
        <v>1</v>
      </c>
      <c r="K8164">
        <v>1</v>
      </c>
      <c r="L8164">
        <v>0</v>
      </c>
      <c r="M8164">
        <v>0</v>
      </c>
      <c r="N8164">
        <v>5</v>
      </c>
      <c r="O8164" t="s">
        <v>40</v>
      </c>
      <c r="P8164" t="str">
        <f>UPPER(Table1[[#This Row],[Venue]])</f>
        <v>AWAY</v>
      </c>
    </row>
    <row r="8165" spans="1:16" hidden="1" x14ac:dyDescent="0.45">
      <c r="A8165">
        <v>40052972</v>
      </c>
      <c r="B8165" t="s">
        <v>611</v>
      </c>
      <c r="C8165">
        <v>45368</v>
      </c>
      <c r="D8165">
        <v>83641</v>
      </c>
      <c r="E8165">
        <v>20232024</v>
      </c>
      <c r="F8165" t="s">
        <v>418</v>
      </c>
      <c r="G8165" t="s">
        <v>253</v>
      </c>
      <c r="H8165">
        <v>6</v>
      </c>
      <c r="I8165">
        <v>0</v>
      </c>
      <c r="J8165">
        <v>0</v>
      </c>
      <c r="K8165">
        <v>1</v>
      </c>
      <c r="L8165">
        <v>0</v>
      </c>
      <c r="M8165">
        <v>0</v>
      </c>
      <c r="N8165">
        <v>0</v>
      </c>
      <c r="O8165" t="s">
        <v>40</v>
      </c>
      <c r="P8165" t="str">
        <f>UPPER(Table1[[#This Row],[Venue]])</f>
        <v>AWAY</v>
      </c>
    </row>
    <row r="8166" spans="1:16" hidden="1" x14ac:dyDescent="0.45">
      <c r="A8166">
        <v>40052972</v>
      </c>
      <c r="B8166" t="s">
        <v>611</v>
      </c>
      <c r="C8166">
        <v>45368</v>
      </c>
      <c r="D8166">
        <v>83641</v>
      </c>
      <c r="E8166">
        <v>20232024</v>
      </c>
      <c r="F8166" t="s">
        <v>418</v>
      </c>
      <c r="G8166" t="s">
        <v>59</v>
      </c>
      <c r="H8166">
        <v>9</v>
      </c>
      <c r="I8166">
        <v>0</v>
      </c>
      <c r="J8166">
        <v>0</v>
      </c>
      <c r="K8166">
        <v>1</v>
      </c>
      <c r="L8166">
        <v>0</v>
      </c>
      <c r="M8166">
        <v>0</v>
      </c>
      <c r="N8166">
        <v>0</v>
      </c>
      <c r="O8166" t="s">
        <v>40</v>
      </c>
      <c r="P8166" t="str">
        <f>UPPER(Table1[[#This Row],[Venue]])</f>
        <v>AWAY</v>
      </c>
    </row>
    <row r="8167" spans="1:16" hidden="1" x14ac:dyDescent="0.45">
      <c r="A8167">
        <v>40052972</v>
      </c>
      <c r="B8167" t="s">
        <v>611</v>
      </c>
      <c r="C8167">
        <v>45368</v>
      </c>
      <c r="D8167">
        <v>83641</v>
      </c>
      <c r="E8167">
        <v>20232024</v>
      </c>
      <c r="F8167" t="s">
        <v>418</v>
      </c>
      <c r="G8167" t="s">
        <v>244</v>
      </c>
      <c r="H8167">
        <v>11</v>
      </c>
      <c r="I8167">
        <v>1</v>
      </c>
      <c r="J8167">
        <v>1</v>
      </c>
      <c r="K8167">
        <v>1</v>
      </c>
      <c r="L8167">
        <v>0</v>
      </c>
      <c r="M8167">
        <v>0</v>
      </c>
      <c r="N8167">
        <v>2</v>
      </c>
      <c r="O8167" t="s">
        <v>40</v>
      </c>
      <c r="P8167" t="str">
        <f>UPPER(Table1[[#This Row],[Venue]])</f>
        <v>AWAY</v>
      </c>
    </row>
    <row r="8168" spans="1:16" hidden="1" x14ac:dyDescent="0.45">
      <c r="A8168">
        <v>40052972</v>
      </c>
      <c r="B8168" t="s">
        <v>611</v>
      </c>
      <c r="C8168">
        <v>45368</v>
      </c>
      <c r="D8168">
        <v>83641</v>
      </c>
      <c r="E8168">
        <v>20232024</v>
      </c>
      <c r="F8168" t="s">
        <v>418</v>
      </c>
      <c r="G8168" t="s">
        <v>243</v>
      </c>
      <c r="H8168">
        <v>17</v>
      </c>
      <c r="I8168">
        <v>1</v>
      </c>
      <c r="J8168">
        <v>0</v>
      </c>
      <c r="K8168">
        <v>1</v>
      </c>
      <c r="L8168">
        <v>1</v>
      </c>
      <c r="M8168">
        <v>0</v>
      </c>
      <c r="N8168">
        <v>0</v>
      </c>
      <c r="O8168" t="s">
        <v>40</v>
      </c>
      <c r="P8168" t="str">
        <f>UPPER(Table1[[#This Row],[Venue]])</f>
        <v>AWAY</v>
      </c>
    </row>
    <row r="8169" spans="1:16" hidden="1" x14ac:dyDescent="0.45">
      <c r="A8169">
        <v>40052972</v>
      </c>
      <c r="B8169" t="s">
        <v>611</v>
      </c>
      <c r="C8169">
        <v>45368</v>
      </c>
      <c r="D8169">
        <v>83641</v>
      </c>
      <c r="E8169">
        <v>20232024</v>
      </c>
      <c r="F8169" t="s">
        <v>418</v>
      </c>
      <c r="G8169" t="s">
        <v>247</v>
      </c>
      <c r="H8169">
        <v>27</v>
      </c>
      <c r="I8169">
        <v>2</v>
      </c>
      <c r="J8169">
        <v>1</v>
      </c>
      <c r="K8169">
        <v>1</v>
      </c>
      <c r="L8169">
        <v>1</v>
      </c>
      <c r="M8169">
        <v>0</v>
      </c>
      <c r="N8169">
        <v>0</v>
      </c>
      <c r="O8169" t="s">
        <v>40</v>
      </c>
      <c r="P8169" t="str">
        <f>UPPER(Table1[[#This Row],[Venue]])</f>
        <v>AWAY</v>
      </c>
    </row>
    <row r="8170" spans="1:16" hidden="1" x14ac:dyDescent="0.45">
      <c r="A8170">
        <v>40052972</v>
      </c>
      <c r="B8170" t="s">
        <v>611</v>
      </c>
      <c r="C8170">
        <v>45368</v>
      </c>
      <c r="D8170">
        <v>83641</v>
      </c>
      <c r="E8170">
        <v>20232024</v>
      </c>
      <c r="F8170" t="s">
        <v>418</v>
      </c>
      <c r="G8170" t="s">
        <v>250</v>
      </c>
      <c r="H8170">
        <v>42</v>
      </c>
      <c r="I8170">
        <v>0</v>
      </c>
      <c r="J8170">
        <v>0</v>
      </c>
      <c r="K8170">
        <v>1</v>
      </c>
      <c r="L8170">
        <v>0</v>
      </c>
      <c r="M8170">
        <v>0</v>
      </c>
      <c r="N8170">
        <v>0</v>
      </c>
      <c r="O8170" t="s">
        <v>40</v>
      </c>
      <c r="P8170" t="str">
        <f>UPPER(Table1[[#This Row],[Venue]])</f>
        <v>AWAY</v>
      </c>
    </row>
    <row r="8171" spans="1:16" hidden="1" x14ac:dyDescent="0.45">
      <c r="A8171">
        <v>40052972</v>
      </c>
      <c r="B8171" t="s">
        <v>611</v>
      </c>
      <c r="C8171">
        <v>45368</v>
      </c>
      <c r="D8171">
        <v>83641</v>
      </c>
      <c r="E8171">
        <v>20232024</v>
      </c>
      <c r="F8171" t="s">
        <v>418</v>
      </c>
      <c r="G8171" t="s">
        <v>252</v>
      </c>
      <c r="H8171">
        <v>68</v>
      </c>
      <c r="I8171">
        <v>2</v>
      </c>
      <c r="J8171">
        <v>1</v>
      </c>
      <c r="K8171">
        <v>1</v>
      </c>
      <c r="L8171">
        <v>1</v>
      </c>
      <c r="M8171">
        <v>0</v>
      </c>
      <c r="N8171">
        <v>0</v>
      </c>
      <c r="O8171" t="s">
        <v>40</v>
      </c>
      <c r="P8171" t="str">
        <f>UPPER(Table1[[#This Row],[Venue]])</f>
        <v>AWAY</v>
      </c>
    </row>
    <row r="8172" spans="1:16" hidden="1" x14ac:dyDescent="0.45">
      <c r="A8172">
        <v>40052972</v>
      </c>
      <c r="B8172" t="s">
        <v>611</v>
      </c>
      <c r="C8172">
        <v>45368</v>
      </c>
      <c r="D8172">
        <v>83641</v>
      </c>
      <c r="E8172">
        <v>20232024</v>
      </c>
      <c r="F8172" t="s">
        <v>418</v>
      </c>
      <c r="G8172" t="s">
        <v>256</v>
      </c>
      <c r="H8172">
        <v>97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 t="s">
        <v>40</v>
      </c>
      <c r="P8172" t="str">
        <f>UPPER(Table1[[#This Row],[Venue]])</f>
        <v>AWAY</v>
      </c>
    </row>
    <row r="8173" spans="1:16" hidden="1" x14ac:dyDescent="0.45">
      <c r="A8173">
        <v>40052972</v>
      </c>
      <c r="B8173" t="s">
        <v>611</v>
      </c>
      <c r="C8173">
        <v>45368</v>
      </c>
      <c r="D8173">
        <v>83641</v>
      </c>
      <c r="E8173">
        <v>20232024</v>
      </c>
      <c r="F8173" t="s">
        <v>418</v>
      </c>
      <c r="G8173" t="s">
        <v>69</v>
      </c>
      <c r="H8173">
        <v>99</v>
      </c>
      <c r="I8173">
        <v>1</v>
      </c>
      <c r="J8173">
        <v>0</v>
      </c>
      <c r="K8173">
        <v>1</v>
      </c>
      <c r="L8173">
        <v>1</v>
      </c>
      <c r="M8173">
        <v>0</v>
      </c>
      <c r="N8173">
        <v>0</v>
      </c>
      <c r="O8173" t="s">
        <v>40</v>
      </c>
      <c r="P8173" t="str">
        <f>UPPER(Table1[[#This Row],[Venue]])</f>
        <v>AWAY</v>
      </c>
    </row>
    <row r="8174" spans="1:16" hidden="1" x14ac:dyDescent="0.45">
      <c r="A8174">
        <v>40055287</v>
      </c>
      <c r="B8174" t="s">
        <v>546</v>
      </c>
      <c r="C8174">
        <v>45368</v>
      </c>
      <c r="D8174">
        <v>85956</v>
      </c>
      <c r="E8174">
        <v>20232024</v>
      </c>
      <c r="F8174" t="s">
        <v>372</v>
      </c>
      <c r="G8174" t="s">
        <v>531</v>
      </c>
      <c r="H8174">
        <v>1</v>
      </c>
      <c r="I8174">
        <v>1</v>
      </c>
      <c r="J8174">
        <v>1</v>
      </c>
      <c r="K8174">
        <v>1</v>
      </c>
      <c r="L8174">
        <v>0</v>
      </c>
      <c r="M8174">
        <v>0</v>
      </c>
      <c r="N8174">
        <v>0</v>
      </c>
      <c r="O8174" t="s">
        <v>19</v>
      </c>
      <c r="P8174" t="str">
        <f>UPPER(Table1[[#This Row],[Venue]])</f>
        <v>HOME</v>
      </c>
    </row>
    <row r="8175" spans="1:16" hidden="1" x14ac:dyDescent="0.45">
      <c r="A8175">
        <v>40055287</v>
      </c>
      <c r="B8175" t="s">
        <v>546</v>
      </c>
      <c r="C8175">
        <v>45368</v>
      </c>
      <c r="D8175">
        <v>85956</v>
      </c>
      <c r="E8175">
        <v>20232024</v>
      </c>
      <c r="F8175" t="s">
        <v>372</v>
      </c>
      <c r="G8175" t="s">
        <v>505</v>
      </c>
      <c r="H8175">
        <v>7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2</v>
      </c>
      <c r="O8175" t="s">
        <v>19</v>
      </c>
      <c r="P8175" t="str">
        <f>UPPER(Table1[[#This Row],[Venue]])</f>
        <v>HOME</v>
      </c>
    </row>
    <row r="8176" spans="1:16" hidden="1" x14ac:dyDescent="0.45">
      <c r="A8176">
        <v>40055287</v>
      </c>
      <c r="B8176" t="s">
        <v>546</v>
      </c>
      <c r="C8176">
        <v>45368</v>
      </c>
      <c r="D8176">
        <v>85956</v>
      </c>
      <c r="E8176">
        <v>20232024</v>
      </c>
      <c r="F8176" t="s">
        <v>372</v>
      </c>
      <c r="G8176" t="s">
        <v>506</v>
      </c>
      <c r="H8176">
        <v>8</v>
      </c>
      <c r="I8176">
        <v>2</v>
      </c>
      <c r="J8176">
        <v>0</v>
      </c>
      <c r="K8176">
        <v>1</v>
      </c>
      <c r="L8176">
        <v>2</v>
      </c>
      <c r="M8176">
        <v>0</v>
      </c>
      <c r="N8176">
        <v>0</v>
      </c>
      <c r="O8176" t="s">
        <v>19</v>
      </c>
      <c r="P8176" t="str">
        <f>UPPER(Table1[[#This Row],[Venue]])</f>
        <v>HOME</v>
      </c>
    </row>
    <row r="8177" spans="1:16" hidden="1" x14ac:dyDescent="0.45">
      <c r="A8177">
        <v>40055287</v>
      </c>
      <c r="B8177" t="s">
        <v>546</v>
      </c>
      <c r="C8177">
        <v>45368</v>
      </c>
      <c r="D8177">
        <v>85956</v>
      </c>
      <c r="E8177">
        <v>20232024</v>
      </c>
      <c r="F8177" t="s">
        <v>372</v>
      </c>
      <c r="G8177" t="s">
        <v>507</v>
      </c>
      <c r="H8177">
        <v>9</v>
      </c>
      <c r="I8177">
        <v>0</v>
      </c>
      <c r="J8177">
        <v>0</v>
      </c>
      <c r="K8177">
        <v>1</v>
      </c>
      <c r="L8177">
        <v>0</v>
      </c>
      <c r="M8177">
        <v>0</v>
      </c>
      <c r="N8177">
        <v>0</v>
      </c>
      <c r="O8177" t="s">
        <v>19</v>
      </c>
      <c r="P8177" t="str">
        <f>UPPER(Table1[[#This Row],[Venue]])</f>
        <v>HOME</v>
      </c>
    </row>
    <row r="8178" spans="1:16" hidden="1" x14ac:dyDescent="0.45">
      <c r="A8178">
        <v>40055287</v>
      </c>
      <c r="B8178" t="s">
        <v>546</v>
      </c>
      <c r="C8178">
        <v>45368</v>
      </c>
      <c r="D8178">
        <v>85956</v>
      </c>
      <c r="E8178">
        <v>20232024</v>
      </c>
      <c r="F8178" t="s">
        <v>372</v>
      </c>
      <c r="G8178" t="s">
        <v>532</v>
      </c>
      <c r="H8178">
        <v>16</v>
      </c>
      <c r="I8178">
        <v>0</v>
      </c>
      <c r="J8178">
        <v>0</v>
      </c>
      <c r="K8178">
        <v>1</v>
      </c>
      <c r="L8178">
        <v>0</v>
      </c>
      <c r="M8178">
        <v>0</v>
      </c>
      <c r="N8178">
        <v>0</v>
      </c>
      <c r="O8178" t="s">
        <v>19</v>
      </c>
      <c r="P8178" t="str">
        <f>UPPER(Table1[[#This Row],[Venue]])</f>
        <v>HOME</v>
      </c>
    </row>
    <row r="8179" spans="1:16" hidden="1" x14ac:dyDescent="0.45">
      <c r="A8179">
        <v>40055287</v>
      </c>
      <c r="B8179" t="s">
        <v>546</v>
      </c>
      <c r="C8179">
        <v>45368</v>
      </c>
      <c r="D8179">
        <v>85956</v>
      </c>
      <c r="E8179">
        <v>20232024</v>
      </c>
      <c r="F8179" t="s">
        <v>372</v>
      </c>
      <c r="G8179" t="s">
        <v>509</v>
      </c>
      <c r="H8179">
        <v>24</v>
      </c>
      <c r="I8179">
        <v>0</v>
      </c>
      <c r="J8179">
        <v>0</v>
      </c>
      <c r="K8179">
        <v>1</v>
      </c>
      <c r="L8179">
        <v>0</v>
      </c>
      <c r="M8179">
        <v>0</v>
      </c>
      <c r="N8179">
        <v>0</v>
      </c>
      <c r="O8179" t="s">
        <v>19</v>
      </c>
      <c r="P8179" t="str">
        <f>UPPER(Table1[[#This Row],[Venue]])</f>
        <v>HOME</v>
      </c>
    </row>
    <row r="8180" spans="1:16" hidden="1" x14ac:dyDescent="0.45">
      <c r="A8180">
        <v>40055287</v>
      </c>
      <c r="B8180" t="s">
        <v>546</v>
      </c>
      <c r="C8180">
        <v>45368</v>
      </c>
      <c r="D8180">
        <v>85956</v>
      </c>
      <c r="E8180">
        <v>20232024</v>
      </c>
      <c r="F8180" t="s">
        <v>372</v>
      </c>
      <c r="G8180" t="s">
        <v>511</v>
      </c>
      <c r="H8180">
        <v>28</v>
      </c>
      <c r="I8180">
        <v>0</v>
      </c>
      <c r="J8180">
        <v>0</v>
      </c>
      <c r="K8180">
        <v>1</v>
      </c>
      <c r="L8180">
        <v>0</v>
      </c>
      <c r="M8180">
        <v>0</v>
      </c>
      <c r="N8180">
        <v>0</v>
      </c>
      <c r="O8180" t="s">
        <v>19</v>
      </c>
      <c r="P8180" t="str">
        <f>UPPER(Table1[[#This Row],[Venue]])</f>
        <v>HOME</v>
      </c>
    </row>
    <row r="8181" spans="1:16" hidden="1" x14ac:dyDescent="0.45">
      <c r="A8181">
        <v>40055287</v>
      </c>
      <c r="B8181" t="s">
        <v>546</v>
      </c>
      <c r="C8181">
        <v>45368</v>
      </c>
      <c r="D8181">
        <v>85956</v>
      </c>
      <c r="E8181">
        <v>20232024</v>
      </c>
      <c r="F8181" t="s">
        <v>372</v>
      </c>
      <c r="G8181" t="s">
        <v>510</v>
      </c>
      <c r="H8181">
        <v>41</v>
      </c>
      <c r="I8181">
        <v>0</v>
      </c>
      <c r="J8181">
        <v>0</v>
      </c>
      <c r="K8181">
        <v>1</v>
      </c>
      <c r="L8181">
        <v>0</v>
      </c>
      <c r="M8181">
        <v>0</v>
      </c>
      <c r="N8181">
        <v>0</v>
      </c>
      <c r="O8181" t="s">
        <v>19</v>
      </c>
      <c r="P8181" t="str">
        <f>UPPER(Table1[[#This Row],[Venue]])</f>
        <v>HOME</v>
      </c>
    </row>
    <row r="8182" spans="1:16" hidden="1" x14ac:dyDescent="0.45">
      <c r="A8182">
        <v>40055287</v>
      </c>
      <c r="B8182" t="s">
        <v>546</v>
      </c>
      <c r="C8182">
        <v>45368</v>
      </c>
      <c r="D8182">
        <v>85956</v>
      </c>
      <c r="E8182">
        <v>20232024</v>
      </c>
      <c r="F8182" t="s">
        <v>372</v>
      </c>
      <c r="G8182" t="s">
        <v>533</v>
      </c>
      <c r="H8182">
        <v>54</v>
      </c>
      <c r="I8182">
        <v>0</v>
      </c>
      <c r="J8182">
        <v>0</v>
      </c>
      <c r="K8182">
        <v>1</v>
      </c>
      <c r="L8182">
        <v>0</v>
      </c>
      <c r="M8182">
        <v>0</v>
      </c>
      <c r="N8182">
        <v>0</v>
      </c>
      <c r="O8182" t="s">
        <v>19</v>
      </c>
      <c r="P8182" t="str">
        <f>UPPER(Table1[[#This Row],[Venue]])</f>
        <v>HOME</v>
      </c>
    </row>
    <row r="8183" spans="1:16" hidden="1" x14ac:dyDescent="0.45">
      <c r="A8183">
        <v>40055287</v>
      </c>
      <c r="B8183" t="s">
        <v>546</v>
      </c>
      <c r="C8183">
        <v>45368</v>
      </c>
      <c r="D8183">
        <v>85956</v>
      </c>
      <c r="E8183">
        <v>20232024</v>
      </c>
      <c r="F8183" t="s">
        <v>372</v>
      </c>
      <c r="G8183" t="s">
        <v>512</v>
      </c>
      <c r="H8183">
        <v>77</v>
      </c>
      <c r="I8183">
        <v>2</v>
      </c>
      <c r="J8183">
        <v>2</v>
      </c>
      <c r="K8183">
        <v>1</v>
      </c>
      <c r="L8183">
        <v>0</v>
      </c>
      <c r="M8183">
        <v>0</v>
      </c>
      <c r="N8183">
        <v>0</v>
      </c>
      <c r="O8183" t="s">
        <v>19</v>
      </c>
      <c r="P8183" t="str">
        <f>UPPER(Table1[[#This Row],[Venue]])</f>
        <v>HOME</v>
      </c>
    </row>
    <row r="8184" spans="1:16" hidden="1" x14ac:dyDescent="0.45">
      <c r="A8184">
        <v>40055287</v>
      </c>
      <c r="B8184" t="s">
        <v>546</v>
      </c>
      <c r="C8184">
        <v>45368</v>
      </c>
      <c r="D8184">
        <v>85956</v>
      </c>
      <c r="E8184">
        <v>20232024</v>
      </c>
      <c r="F8184" t="s">
        <v>372</v>
      </c>
      <c r="G8184" t="s">
        <v>514</v>
      </c>
      <c r="H8184">
        <v>88</v>
      </c>
      <c r="I8184">
        <v>1</v>
      </c>
      <c r="J8184">
        <v>0</v>
      </c>
      <c r="K8184">
        <v>1</v>
      </c>
      <c r="L8184">
        <v>1</v>
      </c>
      <c r="M8184">
        <v>0</v>
      </c>
      <c r="N8184">
        <v>0</v>
      </c>
      <c r="O8184" t="s">
        <v>19</v>
      </c>
      <c r="P8184" t="str">
        <f>UPPER(Table1[[#This Row],[Venue]])</f>
        <v>HOME</v>
      </c>
    </row>
    <row r="8185" spans="1:16" hidden="1" x14ac:dyDescent="0.45">
      <c r="A8185">
        <v>40055287</v>
      </c>
      <c r="B8185" t="s">
        <v>546</v>
      </c>
      <c r="C8185">
        <v>45368</v>
      </c>
      <c r="D8185">
        <v>85956</v>
      </c>
      <c r="E8185">
        <v>20232024</v>
      </c>
      <c r="F8185" t="s">
        <v>372</v>
      </c>
      <c r="G8185" t="s">
        <v>85</v>
      </c>
      <c r="H8185">
        <v>99</v>
      </c>
      <c r="I8185">
        <v>0</v>
      </c>
      <c r="J8185">
        <v>0</v>
      </c>
      <c r="K8185">
        <v>1</v>
      </c>
      <c r="L8185">
        <v>0</v>
      </c>
      <c r="M8185">
        <v>0</v>
      </c>
      <c r="N8185">
        <v>0</v>
      </c>
      <c r="O8185" t="s">
        <v>19</v>
      </c>
      <c r="P8185" t="str">
        <f>UPPER(Table1[[#This Row],[Venue]])</f>
        <v>HOME</v>
      </c>
    </row>
    <row r="8186" spans="1:16" hidden="1" x14ac:dyDescent="0.45">
      <c r="A8186">
        <v>40055287</v>
      </c>
      <c r="B8186" t="s">
        <v>546</v>
      </c>
      <c r="C8186">
        <v>45368</v>
      </c>
      <c r="D8186">
        <v>85956</v>
      </c>
      <c r="E8186">
        <v>20232024</v>
      </c>
      <c r="F8186" t="s">
        <v>372</v>
      </c>
      <c r="G8186" t="s">
        <v>130</v>
      </c>
      <c r="H8186">
        <v>1</v>
      </c>
      <c r="I8186">
        <v>0</v>
      </c>
      <c r="J8186">
        <v>0</v>
      </c>
      <c r="K8186">
        <v>1</v>
      </c>
      <c r="L8186">
        <v>0</v>
      </c>
      <c r="M8186">
        <v>0</v>
      </c>
      <c r="N8186">
        <v>0</v>
      </c>
      <c r="O8186" t="s">
        <v>40</v>
      </c>
      <c r="P8186" t="str">
        <f>UPPER(Table1[[#This Row],[Venue]])</f>
        <v>AWAY</v>
      </c>
    </row>
    <row r="8187" spans="1:16" hidden="1" x14ac:dyDescent="0.45">
      <c r="A8187">
        <v>40055287</v>
      </c>
      <c r="B8187" t="s">
        <v>546</v>
      </c>
      <c r="C8187">
        <v>45368</v>
      </c>
      <c r="D8187">
        <v>85956</v>
      </c>
      <c r="E8187">
        <v>20232024</v>
      </c>
      <c r="F8187" t="s">
        <v>372</v>
      </c>
      <c r="G8187" t="s">
        <v>199</v>
      </c>
      <c r="H8187">
        <v>6</v>
      </c>
      <c r="I8187">
        <v>2</v>
      </c>
      <c r="J8187">
        <v>1</v>
      </c>
      <c r="K8187">
        <v>1</v>
      </c>
      <c r="L8187">
        <v>1</v>
      </c>
      <c r="M8187">
        <v>0</v>
      </c>
      <c r="N8187">
        <v>0</v>
      </c>
      <c r="O8187" t="s">
        <v>40</v>
      </c>
      <c r="P8187" t="str">
        <f>UPPER(Table1[[#This Row],[Venue]])</f>
        <v>AWAY</v>
      </c>
    </row>
    <row r="8188" spans="1:16" hidden="1" x14ac:dyDescent="0.45">
      <c r="A8188">
        <v>40055287</v>
      </c>
      <c r="B8188" t="s">
        <v>546</v>
      </c>
      <c r="C8188">
        <v>45368</v>
      </c>
      <c r="D8188">
        <v>85956</v>
      </c>
      <c r="E8188">
        <v>20232024</v>
      </c>
      <c r="F8188" t="s">
        <v>372</v>
      </c>
      <c r="G8188" t="s">
        <v>233</v>
      </c>
      <c r="H8188">
        <v>11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 t="s">
        <v>40</v>
      </c>
      <c r="P8188" t="str">
        <f>UPPER(Table1[[#This Row],[Venue]])</f>
        <v>AWAY</v>
      </c>
    </row>
    <row r="8189" spans="1:16" hidden="1" x14ac:dyDescent="0.45">
      <c r="A8189">
        <v>40055287</v>
      </c>
      <c r="B8189" t="s">
        <v>546</v>
      </c>
      <c r="C8189">
        <v>45368</v>
      </c>
      <c r="D8189">
        <v>85956</v>
      </c>
      <c r="E8189">
        <v>20232024</v>
      </c>
      <c r="F8189" t="s">
        <v>372</v>
      </c>
      <c r="G8189" t="s">
        <v>197</v>
      </c>
      <c r="H8189">
        <v>15</v>
      </c>
      <c r="I8189">
        <v>0</v>
      </c>
      <c r="J8189">
        <v>0</v>
      </c>
      <c r="K8189">
        <v>1</v>
      </c>
      <c r="L8189">
        <v>0</v>
      </c>
      <c r="M8189">
        <v>0</v>
      </c>
      <c r="N8189">
        <v>0</v>
      </c>
      <c r="O8189" t="s">
        <v>40</v>
      </c>
      <c r="P8189" t="str">
        <f>UPPER(Table1[[#This Row],[Venue]])</f>
        <v>AWAY</v>
      </c>
    </row>
    <row r="8190" spans="1:16" hidden="1" x14ac:dyDescent="0.45">
      <c r="A8190">
        <v>40055287</v>
      </c>
      <c r="B8190" t="s">
        <v>546</v>
      </c>
      <c r="C8190">
        <v>45368</v>
      </c>
      <c r="D8190">
        <v>85956</v>
      </c>
      <c r="E8190">
        <v>20232024</v>
      </c>
      <c r="F8190" t="s">
        <v>372</v>
      </c>
      <c r="G8190" t="s">
        <v>482</v>
      </c>
      <c r="H8190">
        <v>17</v>
      </c>
      <c r="I8190">
        <v>3</v>
      </c>
      <c r="J8190">
        <v>0</v>
      </c>
      <c r="K8190">
        <v>1</v>
      </c>
      <c r="L8190">
        <v>3</v>
      </c>
      <c r="M8190">
        <v>0</v>
      </c>
      <c r="N8190">
        <v>0</v>
      </c>
      <c r="O8190" t="s">
        <v>40</v>
      </c>
      <c r="P8190" t="str">
        <f>UPPER(Table1[[#This Row],[Venue]])</f>
        <v>AWAY</v>
      </c>
    </row>
    <row r="8191" spans="1:16" hidden="1" x14ac:dyDescent="0.45">
      <c r="A8191">
        <v>40055287</v>
      </c>
      <c r="B8191" t="s">
        <v>546</v>
      </c>
      <c r="C8191">
        <v>45368</v>
      </c>
      <c r="D8191">
        <v>85956</v>
      </c>
      <c r="E8191">
        <v>20232024</v>
      </c>
      <c r="F8191" t="s">
        <v>372</v>
      </c>
      <c r="G8191" t="s">
        <v>287</v>
      </c>
      <c r="H8191">
        <v>22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  <c r="O8191" t="s">
        <v>40</v>
      </c>
      <c r="P8191" t="str">
        <f>UPPER(Table1[[#This Row],[Venue]])</f>
        <v>AWAY</v>
      </c>
    </row>
    <row r="8192" spans="1:16" hidden="1" x14ac:dyDescent="0.45">
      <c r="A8192">
        <v>40055287</v>
      </c>
      <c r="B8192" t="s">
        <v>546</v>
      </c>
      <c r="C8192">
        <v>45368</v>
      </c>
      <c r="D8192">
        <v>85956</v>
      </c>
      <c r="E8192">
        <v>20232024</v>
      </c>
      <c r="F8192" t="s">
        <v>372</v>
      </c>
      <c r="G8192" t="s">
        <v>436</v>
      </c>
      <c r="H8192">
        <v>23</v>
      </c>
      <c r="I8192">
        <v>1</v>
      </c>
      <c r="J8192">
        <v>1</v>
      </c>
      <c r="K8192">
        <v>1</v>
      </c>
      <c r="L8192">
        <v>0</v>
      </c>
      <c r="M8192">
        <v>0</v>
      </c>
      <c r="N8192">
        <v>2</v>
      </c>
      <c r="O8192" t="s">
        <v>40</v>
      </c>
      <c r="P8192" t="str">
        <f>UPPER(Table1[[#This Row],[Venue]])</f>
        <v>AWAY</v>
      </c>
    </row>
    <row r="8193" spans="1:16" hidden="1" x14ac:dyDescent="0.45">
      <c r="A8193">
        <v>40055287</v>
      </c>
      <c r="B8193" t="s">
        <v>546</v>
      </c>
      <c r="C8193">
        <v>45368</v>
      </c>
      <c r="D8193">
        <v>85956</v>
      </c>
      <c r="E8193">
        <v>20232024</v>
      </c>
      <c r="F8193" t="s">
        <v>372</v>
      </c>
      <c r="G8193" t="s">
        <v>582</v>
      </c>
      <c r="H8193">
        <v>26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 t="s">
        <v>40</v>
      </c>
      <c r="P8193" t="str">
        <f>UPPER(Table1[[#This Row],[Venue]])</f>
        <v>AWAY</v>
      </c>
    </row>
    <row r="8194" spans="1:16" hidden="1" x14ac:dyDescent="0.45">
      <c r="A8194">
        <v>40055287</v>
      </c>
      <c r="B8194" t="s">
        <v>546</v>
      </c>
      <c r="C8194">
        <v>45368</v>
      </c>
      <c r="D8194">
        <v>85956</v>
      </c>
      <c r="E8194">
        <v>20232024</v>
      </c>
      <c r="F8194" t="s">
        <v>372</v>
      </c>
      <c r="G8194" t="s">
        <v>481</v>
      </c>
      <c r="H8194">
        <v>27</v>
      </c>
      <c r="I8194">
        <v>2</v>
      </c>
      <c r="J8194">
        <v>0</v>
      </c>
      <c r="K8194">
        <v>1</v>
      </c>
      <c r="L8194">
        <v>2</v>
      </c>
      <c r="M8194">
        <v>0</v>
      </c>
      <c r="N8194">
        <v>0</v>
      </c>
      <c r="O8194" t="s">
        <v>40</v>
      </c>
      <c r="P8194" t="str">
        <f>UPPER(Table1[[#This Row],[Venue]])</f>
        <v>AWAY</v>
      </c>
    </row>
    <row r="8195" spans="1:16" hidden="1" x14ac:dyDescent="0.45">
      <c r="A8195">
        <v>40055287</v>
      </c>
      <c r="B8195" t="s">
        <v>546</v>
      </c>
      <c r="C8195">
        <v>45368</v>
      </c>
      <c r="D8195">
        <v>85956</v>
      </c>
      <c r="E8195">
        <v>20232024</v>
      </c>
      <c r="F8195" t="s">
        <v>372</v>
      </c>
      <c r="G8195" t="s">
        <v>534</v>
      </c>
      <c r="H8195">
        <v>61</v>
      </c>
      <c r="I8195">
        <v>1</v>
      </c>
      <c r="J8195">
        <v>1</v>
      </c>
      <c r="K8195">
        <v>1</v>
      </c>
      <c r="L8195">
        <v>0</v>
      </c>
      <c r="M8195">
        <v>0</v>
      </c>
      <c r="N8195">
        <v>0</v>
      </c>
      <c r="O8195" t="s">
        <v>40</v>
      </c>
      <c r="P8195" t="str">
        <f>UPPER(Table1[[#This Row],[Venue]])</f>
        <v>AWAY</v>
      </c>
    </row>
    <row r="8196" spans="1:16" hidden="1" x14ac:dyDescent="0.45">
      <c r="A8196">
        <v>40055287</v>
      </c>
      <c r="B8196" t="s">
        <v>546</v>
      </c>
      <c r="C8196">
        <v>45368</v>
      </c>
      <c r="D8196">
        <v>85956</v>
      </c>
      <c r="E8196">
        <v>20232024</v>
      </c>
      <c r="F8196" t="s">
        <v>372</v>
      </c>
      <c r="G8196" t="s">
        <v>205</v>
      </c>
      <c r="H8196">
        <v>63</v>
      </c>
      <c r="I8196">
        <v>3</v>
      </c>
      <c r="J8196">
        <v>1</v>
      </c>
      <c r="K8196">
        <v>1</v>
      </c>
      <c r="L8196">
        <v>2</v>
      </c>
      <c r="M8196">
        <v>0</v>
      </c>
      <c r="N8196">
        <v>0</v>
      </c>
      <c r="O8196" t="s">
        <v>40</v>
      </c>
      <c r="P8196" t="str">
        <f>UPPER(Table1[[#This Row],[Venue]])</f>
        <v>AWAY</v>
      </c>
    </row>
    <row r="8197" spans="1:16" hidden="1" x14ac:dyDescent="0.45">
      <c r="A8197">
        <v>40055287</v>
      </c>
      <c r="B8197" t="s">
        <v>546</v>
      </c>
      <c r="C8197">
        <v>45368</v>
      </c>
      <c r="D8197">
        <v>85956</v>
      </c>
      <c r="E8197">
        <v>20232024</v>
      </c>
      <c r="F8197" t="s">
        <v>372</v>
      </c>
      <c r="G8197" t="s">
        <v>206</v>
      </c>
      <c r="H8197">
        <v>64</v>
      </c>
      <c r="I8197">
        <v>1</v>
      </c>
      <c r="J8197">
        <v>0</v>
      </c>
      <c r="K8197">
        <v>1</v>
      </c>
      <c r="L8197">
        <v>1</v>
      </c>
      <c r="M8197">
        <v>0</v>
      </c>
      <c r="N8197">
        <v>0</v>
      </c>
      <c r="O8197" t="s">
        <v>40</v>
      </c>
      <c r="P8197" t="str">
        <f>UPPER(Table1[[#This Row],[Venue]])</f>
        <v>AWAY</v>
      </c>
    </row>
    <row r="8198" spans="1:16" hidden="1" x14ac:dyDescent="0.45">
      <c r="A8198">
        <v>40055287</v>
      </c>
      <c r="B8198" t="s">
        <v>546</v>
      </c>
      <c r="C8198">
        <v>45368</v>
      </c>
      <c r="D8198">
        <v>85956</v>
      </c>
      <c r="E8198">
        <v>20232024</v>
      </c>
      <c r="F8198" t="s">
        <v>372</v>
      </c>
      <c r="G8198" t="s">
        <v>207</v>
      </c>
      <c r="H8198">
        <v>71</v>
      </c>
      <c r="I8198">
        <v>1</v>
      </c>
      <c r="J8198">
        <v>1</v>
      </c>
      <c r="K8198">
        <v>1</v>
      </c>
      <c r="L8198">
        <v>0</v>
      </c>
      <c r="M8198">
        <v>0</v>
      </c>
      <c r="N8198">
        <v>2</v>
      </c>
      <c r="O8198" t="s">
        <v>40</v>
      </c>
      <c r="P8198" t="str">
        <f>UPPER(Table1[[#This Row],[Venue]])</f>
        <v>AWAY</v>
      </c>
    </row>
    <row r="8199" spans="1:16" hidden="1" x14ac:dyDescent="0.45">
      <c r="A8199">
        <v>40055287</v>
      </c>
      <c r="B8199" t="s">
        <v>546</v>
      </c>
      <c r="C8199">
        <v>45368</v>
      </c>
      <c r="D8199">
        <v>85956</v>
      </c>
      <c r="E8199">
        <v>20232024</v>
      </c>
      <c r="F8199" t="s">
        <v>372</v>
      </c>
      <c r="G8199" t="s">
        <v>156</v>
      </c>
      <c r="H8199">
        <v>77</v>
      </c>
      <c r="I8199">
        <v>2</v>
      </c>
      <c r="J8199">
        <v>0</v>
      </c>
      <c r="K8199">
        <v>1</v>
      </c>
      <c r="L8199">
        <v>2</v>
      </c>
      <c r="M8199">
        <v>0</v>
      </c>
      <c r="N8199">
        <v>0</v>
      </c>
      <c r="O8199" t="s">
        <v>40</v>
      </c>
      <c r="P8199" t="str">
        <f>UPPER(Table1[[#This Row],[Venue]])</f>
        <v>AWAY</v>
      </c>
    </row>
    <row r="8200" spans="1:16" hidden="1" x14ac:dyDescent="0.45">
      <c r="A8200">
        <v>40055287</v>
      </c>
      <c r="B8200" t="s">
        <v>546</v>
      </c>
      <c r="C8200">
        <v>45368</v>
      </c>
      <c r="D8200">
        <v>85956</v>
      </c>
      <c r="E8200">
        <v>20232024</v>
      </c>
      <c r="F8200" t="s">
        <v>372</v>
      </c>
      <c r="G8200" t="s">
        <v>198</v>
      </c>
      <c r="H8200">
        <v>86</v>
      </c>
      <c r="I8200">
        <v>0</v>
      </c>
      <c r="J8200">
        <v>0</v>
      </c>
      <c r="K8200">
        <v>1</v>
      </c>
      <c r="L8200">
        <v>0</v>
      </c>
      <c r="M8200">
        <v>0</v>
      </c>
      <c r="N8200">
        <v>0</v>
      </c>
      <c r="O8200" t="s">
        <v>40</v>
      </c>
      <c r="P8200" t="str">
        <f>UPPER(Table1[[#This Row],[Venue]])</f>
        <v>AWAY</v>
      </c>
    </row>
    <row r="8201" spans="1:16" hidden="1" x14ac:dyDescent="0.45">
      <c r="A8201">
        <v>40055287</v>
      </c>
      <c r="B8201" t="s">
        <v>546</v>
      </c>
      <c r="C8201">
        <v>45368</v>
      </c>
      <c r="D8201">
        <v>85956</v>
      </c>
      <c r="E8201">
        <v>20232024</v>
      </c>
      <c r="F8201" t="s">
        <v>372</v>
      </c>
      <c r="G8201" t="s">
        <v>211</v>
      </c>
      <c r="H8201">
        <v>92</v>
      </c>
      <c r="I8201">
        <v>2</v>
      </c>
      <c r="J8201">
        <v>2</v>
      </c>
      <c r="K8201">
        <v>1</v>
      </c>
      <c r="L8201">
        <v>0</v>
      </c>
      <c r="M8201">
        <v>0</v>
      </c>
      <c r="N8201">
        <v>0</v>
      </c>
      <c r="O8201" t="s">
        <v>40</v>
      </c>
      <c r="P8201" t="str">
        <f>UPPER(Table1[[#This Row],[Venue]])</f>
        <v>AWAY</v>
      </c>
    </row>
    <row r="8202" spans="1:16" hidden="1" x14ac:dyDescent="0.45">
      <c r="A8202">
        <v>40052976</v>
      </c>
      <c r="B8202" t="s">
        <v>612</v>
      </c>
      <c r="C8202">
        <v>45374</v>
      </c>
      <c r="D8202">
        <v>83645</v>
      </c>
      <c r="E8202">
        <v>20232024</v>
      </c>
      <c r="F8202" t="s">
        <v>418</v>
      </c>
      <c r="G8202" t="s">
        <v>240</v>
      </c>
      <c r="H8202">
        <v>3</v>
      </c>
      <c r="I8202">
        <v>2</v>
      </c>
      <c r="J8202">
        <v>2</v>
      </c>
      <c r="K8202">
        <v>1</v>
      </c>
      <c r="L8202">
        <v>0</v>
      </c>
      <c r="M8202">
        <v>0</v>
      </c>
      <c r="N8202">
        <v>0</v>
      </c>
      <c r="O8202" t="s">
        <v>19</v>
      </c>
      <c r="P8202" t="str">
        <f>UPPER(Table1[[#This Row],[Venue]])</f>
        <v>HOME</v>
      </c>
    </row>
    <row r="8203" spans="1:16" hidden="1" x14ac:dyDescent="0.45">
      <c r="A8203">
        <v>40052976</v>
      </c>
      <c r="B8203" t="s">
        <v>612</v>
      </c>
      <c r="C8203">
        <v>45374</v>
      </c>
      <c r="D8203">
        <v>83645</v>
      </c>
      <c r="E8203">
        <v>20232024</v>
      </c>
      <c r="F8203" t="s">
        <v>418</v>
      </c>
      <c r="G8203" t="s">
        <v>241</v>
      </c>
      <c r="H8203">
        <v>4</v>
      </c>
      <c r="I8203">
        <v>0</v>
      </c>
      <c r="J8203">
        <v>0</v>
      </c>
      <c r="K8203">
        <v>1</v>
      </c>
      <c r="L8203">
        <v>0</v>
      </c>
      <c r="M8203">
        <v>0</v>
      </c>
      <c r="N8203">
        <v>0</v>
      </c>
      <c r="O8203" t="s">
        <v>19</v>
      </c>
      <c r="P8203" t="str">
        <f>UPPER(Table1[[#This Row],[Venue]])</f>
        <v>HOME</v>
      </c>
    </row>
    <row r="8204" spans="1:16" hidden="1" x14ac:dyDescent="0.45">
      <c r="A8204">
        <v>40052976</v>
      </c>
      <c r="B8204" t="s">
        <v>612</v>
      </c>
      <c r="C8204">
        <v>45374</v>
      </c>
      <c r="D8204">
        <v>83645</v>
      </c>
      <c r="E8204">
        <v>20232024</v>
      </c>
      <c r="F8204" t="s">
        <v>418</v>
      </c>
      <c r="G8204" t="s">
        <v>398</v>
      </c>
      <c r="H8204">
        <v>5</v>
      </c>
      <c r="I8204">
        <v>0</v>
      </c>
      <c r="J8204">
        <v>0</v>
      </c>
      <c r="K8204">
        <v>1</v>
      </c>
      <c r="L8204">
        <v>0</v>
      </c>
      <c r="M8204">
        <v>0</v>
      </c>
      <c r="N8204">
        <v>2</v>
      </c>
      <c r="O8204" t="s">
        <v>19</v>
      </c>
      <c r="P8204" t="str">
        <f>UPPER(Table1[[#This Row],[Venue]])</f>
        <v>HOME</v>
      </c>
    </row>
    <row r="8205" spans="1:16" hidden="1" x14ac:dyDescent="0.45">
      <c r="A8205">
        <v>40052976</v>
      </c>
      <c r="B8205" t="s">
        <v>612</v>
      </c>
      <c r="C8205">
        <v>45374</v>
      </c>
      <c r="D8205">
        <v>83645</v>
      </c>
      <c r="E8205">
        <v>20232024</v>
      </c>
      <c r="F8205" t="s">
        <v>418</v>
      </c>
      <c r="G8205" t="s">
        <v>253</v>
      </c>
      <c r="H8205">
        <v>6</v>
      </c>
      <c r="I8205">
        <v>1</v>
      </c>
      <c r="J8205">
        <v>0</v>
      </c>
      <c r="K8205">
        <v>1</v>
      </c>
      <c r="L8205">
        <v>1</v>
      </c>
      <c r="M8205">
        <v>0</v>
      </c>
      <c r="N8205">
        <v>0</v>
      </c>
      <c r="O8205" t="s">
        <v>19</v>
      </c>
      <c r="P8205" t="str">
        <f>UPPER(Table1[[#This Row],[Venue]])</f>
        <v>HOME</v>
      </c>
    </row>
    <row r="8206" spans="1:16" hidden="1" x14ac:dyDescent="0.45">
      <c r="A8206">
        <v>40052976</v>
      </c>
      <c r="B8206" t="s">
        <v>612</v>
      </c>
      <c r="C8206">
        <v>45374</v>
      </c>
      <c r="D8206">
        <v>83645</v>
      </c>
      <c r="E8206">
        <v>20232024</v>
      </c>
      <c r="F8206" t="s">
        <v>418</v>
      </c>
      <c r="G8206" t="s">
        <v>59</v>
      </c>
      <c r="H8206">
        <v>9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5</v>
      </c>
      <c r="O8206" t="s">
        <v>19</v>
      </c>
      <c r="P8206" t="str">
        <f>UPPER(Table1[[#This Row],[Venue]])</f>
        <v>HOME</v>
      </c>
    </row>
    <row r="8207" spans="1:16" hidden="1" x14ac:dyDescent="0.45">
      <c r="A8207">
        <v>40052976</v>
      </c>
      <c r="B8207" t="s">
        <v>612</v>
      </c>
      <c r="C8207">
        <v>45374</v>
      </c>
      <c r="D8207">
        <v>83645</v>
      </c>
      <c r="E8207">
        <v>20232024</v>
      </c>
      <c r="F8207" t="s">
        <v>418</v>
      </c>
      <c r="G8207" t="s">
        <v>244</v>
      </c>
      <c r="H8207">
        <v>11</v>
      </c>
      <c r="I8207">
        <v>0</v>
      </c>
      <c r="J8207">
        <v>0</v>
      </c>
      <c r="K8207">
        <v>1</v>
      </c>
      <c r="L8207">
        <v>0</v>
      </c>
      <c r="M8207">
        <v>0</v>
      </c>
      <c r="N8207">
        <v>0</v>
      </c>
      <c r="O8207" t="s">
        <v>19</v>
      </c>
      <c r="P8207" t="str">
        <f>UPPER(Table1[[#This Row],[Venue]])</f>
        <v>HOME</v>
      </c>
    </row>
    <row r="8208" spans="1:16" hidden="1" x14ac:dyDescent="0.45">
      <c r="A8208">
        <v>40052976</v>
      </c>
      <c r="B8208" t="s">
        <v>612</v>
      </c>
      <c r="C8208">
        <v>45374</v>
      </c>
      <c r="D8208">
        <v>83645</v>
      </c>
      <c r="E8208">
        <v>20232024</v>
      </c>
      <c r="F8208" t="s">
        <v>418</v>
      </c>
      <c r="G8208" t="s">
        <v>243</v>
      </c>
      <c r="H8208">
        <v>17</v>
      </c>
      <c r="I8208">
        <v>1</v>
      </c>
      <c r="J8208">
        <v>0</v>
      </c>
      <c r="K8208">
        <v>1</v>
      </c>
      <c r="L8208">
        <v>1</v>
      </c>
      <c r="M8208">
        <v>0</v>
      </c>
      <c r="N8208">
        <v>0</v>
      </c>
      <c r="O8208" t="s">
        <v>19</v>
      </c>
      <c r="P8208" t="str">
        <f>UPPER(Table1[[#This Row],[Venue]])</f>
        <v>HOME</v>
      </c>
    </row>
    <row r="8209" spans="1:16" hidden="1" x14ac:dyDescent="0.45">
      <c r="A8209">
        <v>40052976</v>
      </c>
      <c r="B8209" t="s">
        <v>612</v>
      </c>
      <c r="C8209">
        <v>45374</v>
      </c>
      <c r="D8209">
        <v>83645</v>
      </c>
      <c r="E8209">
        <v>20232024</v>
      </c>
      <c r="F8209" t="s">
        <v>418</v>
      </c>
      <c r="G8209" t="s">
        <v>247</v>
      </c>
      <c r="H8209">
        <v>27</v>
      </c>
      <c r="I8209">
        <v>0</v>
      </c>
      <c r="J8209">
        <v>0</v>
      </c>
      <c r="K8209">
        <v>1</v>
      </c>
      <c r="L8209">
        <v>0</v>
      </c>
      <c r="M8209">
        <v>0</v>
      </c>
      <c r="N8209">
        <v>2</v>
      </c>
      <c r="O8209" t="s">
        <v>19</v>
      </c>
      <c r="P8209" t="str">
        <f>UPPER(Table1[[#This Row],[Venue]])</f>
        <v>HOME</v>
      </c>
    </row>
    <row r="8210" spans="1:16" hidden="1" x14ac:dyDescent="0.45">
      <c r="A8210">
        <v>40052976</v>
      </c>
      <c r="B8210" t="s">
        <v>612</v>
      </c>
      <c r="C8210">
        <v>45374</v>
      </c>
      <c r="D8210">
        <v>83645</v>
      </c>
      <c r="E8210">
        <v>20232024</v>
      </c>
      <c r="F8210" t="s">
        <v>418</v>
      </c>
      <c r="G8210" t="s">
        <v>248</v>
      </c>
      <c r="H8210">
        <v>31</v>
      </c>
      <c r="I8210">
        <v>0</v>
      </c>
      <c r="J8210">
        <v>0</v>
      </c>
      <c r="K8210">
        <v>1</v>
      </c>
      <c r="L8210">
        <v>0</v>
      </c>
      <c r="M8210">
        <v>0</v>
      </c>
      <c r="N8210">
        <v>0</v>
      </c>
      <c r="O8210" t="s">
        <v>19</v>
      </c>
      <c r="P8210" t="str">
        <f>UPPER(Table1[[#This Row],[Venue]])</f>
        <v>HOME</v>
      </c>
    </row>
    <row r="8211" spans="1:16" hidden="1" x14ac:dyDescent="0.45">
      <c r="A8211">
        <v>40052976</v>
      </c>
      <c r="B8211" t="s">
        <v>612</v>
      </c>
      <c r="C8211">
        <v>45374</v>
      </c>
      <c r="D8211">
        <v>83645</v>
      </c>
      <c r="E8211">
        <v>20232024</v>
      </c>
      <c r="F8211" t="s">
        <v>418</v>
      </c>
      <c r="G8211" t="s">
        <v>250</v>
      </c>
      <c r="H8211">
        <v>42</v>
      </c>
      <c r="I8211">
        <v>1</v>
      </c>
      <c r="J8211">
        <v>1</v>
      </c>
      <c r="K8211">
        <v>1</v>
      </c>
      <c r="L8211">
        <v>0</v>
      </c>
      <c r="M8211">
        <v>0</v>
      </c>
      <c r="N8211">
        <v>0</v>
      </c>
      <c r="O8211" t="s">
        <v>19</v>
      </c>
      <c r="P8211" t="str">
        <f>UPPER(Table1[[#This Row],[Venue]])</f>
        <v>HOME</v>
      </c>
    </row>
    <row r="8212" spans="1:16" hidden="1" x14ac:dyDescent="0.45">
      <c r="A8212">
        <v>40052976</v>
      </c>
      <c r="B8212" t="s">
        <v>612</v>
      </c>
      <c r="C8212">
        <v>45374</v>
      </c>
      <c r="D8212">
        <v>83645</v>
      </c>
      <c r="E8212">
        <v>20232024</v>
      </c>
      <c r="F8212" t="s">
        <v>418</v>
      </c>
      <c r="G8212" t="s">
        <v>252</v>
      </c>
      <c r="H8212">
        <v>68</v>
      </c>
      <c r="I8212">
        <v>2</v>
      </c>
      <c r="J8212">
        <v>0</v>
      </c>
      <c r="K8212">
        <v>1</v>
      </c>
      <c r="L8212">
        <v>2</v>
      </c>
      <c r="M8212">
        <v>0</v>
      </c>
      <c r="N8212">
        <v>0</v>
      </c>
      <c r="O8212" t="s">
        <v>19</v>
      </c>
      <c r="P8212" t="str">
        <f>UPPER(Table1[[#This Row],[Venue]])</f>
        <v>HOME</v>
      </c>
    </row>
    <row r="8213" spans="1:16" hidden="1" x14ac:dyDescent="0.45">
      <c r="A8213">
        <v>40052976</v>
      </c>
      <c r="B8213" t="s">
        <v>612</v>
      </c>
      <c r="C8213">
        <v>45374</v>
      </c>
      <c r="D8213">
        <v>83645</v>
      </c>
      <c r="E8213">
        <v>20232024</v>
      </c>
      <c r="F8213" t="s">
        <v>418</v>
      </c>
      <c r="G8213" t="s">
        <v>256</v>
      </c>
      <c r="H8213">
        <v>97</v>
      </c>
      <c r="I8213">
        <v>0</v>
      </c>
      <c r="J8213">
        <v>0</v>
      </c>
      <c r="K8213">
        <v>1</v>
      </c>
      <c r="L8213">
        <v>0</v>
      </c>
      <c r="M8213">
        <v>0</v>
      </c>
      <c r="N8213">
        <v>0</v>
      </c>
      <c r="O8213" t="s">
        <v>19</v>
      </c>
      <c r="P8213" t="str">
        <f>UPPER(Table1[[#This Row],[Venue]])</f>
        <v>HOME</v>
      </c>
    </row>
    <row r="8214" spans="1:16" hidden="1" x14ac:dyDescent="0.45">
      <c r="A8214">
        <v>40052976</v>
      </c>
      <c r="B8214" t="s">
        <v>612</v>
      </c>
      <c r="C8214">
        <v>45374</v>
      </c>
      <c r="D8214">
        <v>83645</v>
      </c>
      <c r="E8214">
        <v>20232024</v>
      </c>
      <c r="F8214" t="s">
        <v>418</v>
      </c>
      <c r="G8214" t="s">
        <v>69</v>
      </c>
      <c r="H8214">
        <v>99</v>
      </c>
      <c r="I8214">
        <v>1</v>
      </c>
      <c r="J8214">
        <v>1</v>
      </c>
      <c r="K8214">
        <v>1</v>
      </c>
      <c r="L8214">
        <v>0</v>
      </c>
      <c r="M8214">
        <v>0</v>
      </c>
      <c r="N8214">
        <v>0</v>
      </c>
      <c r="O8214" t="s">
        <v>19</v>
      </c>
      <c r="P8214" t="str">
        <f>UPPER(Table1[[#This Row],[Venue]])</f>
        <v>HOME</v>
      </c>
    </row>
    <row r="8215" spans="1:16" hidden="1" x14ac:dyDescent="0.45">
      <c r="A8215">
        <v>40052976</v>
      </c>
      <c r="B8215" t="s">
        <v>612</v>
      </c>
      <c r="C8215">
        <v>45374</v>
      </c>
      <c r="D8215">
        <v>83645</v>
      </c>
      <c r="E8215">
        <v>20232024</v>
      </c>
      <c r="F8215" t="s">
        <v>418</v>
      </c>
      <c r="G8215" t="s">
        <v>376</v>
      </c>
      <c r="H8215">
        <v>2</v>
      </c>
      <c r="I8215">
        <v>1</v>
      </c>
      <c r="J8215">
        <v>0</v>
      </c>
      <c r="K8215">
        <v>1</v>
      </c>
      <c r="L8215">
        <v>1</v>
      </c>
      <c r="M8215">
        <v>0</v>
      </c>
      <c r="N8215">
        <v>0</v>
      </c>
      <c r="O8215" t="s">
        <v>40</v>
      </c>
      <c r="P8215" t="str">
        <f>UPPER(Table1[[#This Row],[Venue]])</f>
        <v>AWAY</v>
      </c>
    </row>
    <row r="8216" spans="1:16" hidden="1" x14ac:dyDescent="0.45">
      <c r="A8216">
        <v>40052976</v>
      </c>
      <c r="B8216" t="s">
        <v>612</v>
      </c>
      <c r="C8216">
        <v>45374</v>
      </c>
      <c r="D8216">
        <v>83645</v>
      </c>
      <c r="E8216">
        <v>20232024</v>
      </c>
      <c r="F8216" t="s">
        <v>418</v>
      </c>
      <c r="G8216" t="s">
        <v>334</v>
      </c>
      <c r="H8216">
        <v>6</v>
      </c>
      <c r="I8216">
        <v>1</v>
      </c>
      <c r="J8216">
        <v>1</v>
      </c>
      <c r="K8216">
        <v>1</v>
      </c>
      <c r="L8216">
        <v>0</v>
      </c>
      <c r="M8216">
        <v>0</v>
      </c>
      <c r="N8216">
        <v>0</v>
      </c>
      <c r="O8216" t="s">
        <v>40</v>
      </c>
      <c r="P8216" t="str">
        <f>UPPER(Table1[[#This Row],[Venue]])</f>
        <v>AWAY</v>
      </c>
    </row>
    <row r="8217" spans="1:16" hidden="1" x14ac:dyDescent="0.45">
      <c r="A8217">
        <v>40052976</v>
      </c>
      <c r="B8217" t="s">
        <v>612</v>
      </c>
      <c r="C8217">
        <v>45374</v>
      </c>
      <c r="D8217">
        <v>83645</v>
      </c>
      <c r="E8217">
        <v>20232024</v>
      </c>
      <c r="F8217" t="s">
        <v>418</v>
      </c>
      <c r="G8217" t="s">
        <v>135</v>
      </c>
      <c r="H8217">
        <v>7</v>
      </c>
      <c r="I8217">
        <v>1</v>
      </c>
      <c r="J8217">
        <v>1</v>
      </c>
      <c r="K8217">
        <v>1</v>
      </c>
      <c r="L8217">
        <v>0</v>
      </c>
      <c r="M8217">
        <v>0</v>
      </c>
      <c r="N8217">
        <v>0</v>
      </c>
      <c r="O8217" t="s">
        <v>40</v>
      </c>
      <c r="P8217" t="str">
        <f>UPPER(Table1[[#This Row],[Venue]])</f>
        <v>AWAY</v>
      </c>
    </row>
    <row r="8218" spans="1:16" hidden="1" x14ac:dyDescent="0.45">
      <c r="A8218">
        <v>40052976</v>
      </c>
      <c r="B8218" t="s">
        <v>612</v>
      </c>
      <c r="C8218">
        <v>45374</v>
      </c>
      <c r="D8218">
        <v>83645</v>
      </c>
      <c r="E8218">
        <v>20232024</v>
      </c>
      <c r="F8218" t="s">
        <v>418</v>
      </c>
      <c r="G8218" t="s">
        <v>263</v>
      </c>
      <c r="H8218">
        <v>9</v>
      </c>
      <c r="I8218">
        <v>3</v>
      </c>
      <c r="J8218">
        <v>2</v>
      </c>
      <c r="K8218">
        <v>1</v>
      </c>
      <c r="L8218">
        <v>1</v>
      </c>
      <c r="M8218">
        <v>0</v>
      </c>
      <c r="N8218">
        <v>0</v>
      </c>
      <c r="O8218" t="s">
        <v>40</v>
      </c>
      <c r="P8218" t="str">
        <f>UPPER(Table1[[#This Row],[Venue]])</f>
        <v>AWAY</v>
      </c>
    </row>
    <row r="8219" spans="1:16" hidden="1" x14ac:dyDescent="0.45">
      <c r="A8219">
        <v>40052976</v>
      </c>
      <c r="B8219" t="s">
        <v>612</v>
      </c>
      <c r="C8219">
        <v>45374</v>
      </c>
      <c r="D8219">
        <v>83645</v>
      </c>
      <c r="E8219">
        <v>20232024</v>
      </c>
      <c r="F8219" t="s">
        <v>418</v>
      </c>
      <c r="G8219" t="s">
        <v>136</v>
      </c>
      <c r="H8219">
        <v>17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 t="s">
        <v>40</v>
      </c>
      <c r="P8219" t="str">
        <f>UPPER(Table1[[#This Row],[Venue]])</f>
        <v>AWAY</v>
      </c>
    </row>
    <row r="8220" spans="1:16" hidden="1" x14ac:dyDescent="0.45">
      <c r="A8220">
        <v>40052976</v>
      </c>
      <c r="B8220" t="s">
        <v>612</v>
      </c>
      <c r="C8220">
        <v>45374</v>
      </c>
      <c r="D8220">
        <v>83645</v>
      </c>
      <c r="E8220">
        <v>20232024</v>
      </c>
      <c r="F8220" t="s">
        <v>418</v>
      </c>
      <c r="G8220" t="s">
        <v>137</v>
      </c>
      <c r="H8220">
        <v>22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 t="s">
        <v>40</v>
      </c>
      <c r="P8220" t="str">
        <f>UPPER(Table1[[#This Row],[Venue]])</f>
        <v>AWAY</v>
      </c>
    </row>
    <row r="8221" spans="1:16" hidden="1" x14ac:dyDescent="0.45">
      <c r="A8221">
        <v>40052976</v>
      </c>
      <c r="B8221" t="s">
        <v>612</v>
      </c>
      <c r="C8221">
        <v>45374</v>
      </c>
      <c r="D8221">
        <v>83645</v>
      </c>
      <c r="E8221">
        <v>20232024</v>
      </c>
      <c r="F8221" t="s">
        <v>418</v>
      </c>
      <c r="G8221" t="s">
        <v>138</v>
      </c>
      <c r="H8221">
        <v>23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 t="s">
        <v>40</v>
      </c>
      <c r="P8221" t="str">
        <f>UPPER(Table1[[#This Row],[Venue]])</f>
        <v>AWAY</v>
      </c>
    </row>
    <row r="8222" spans="1:16" hidden="1" x14ac:dyDescent="0.45">
      <c r="A8222">
        <v>40052976</v>
      </c>
      <c r="B8222" t="s">
        <v>612</v>
      </c>
      <c r="C8222">
        <v>45374</v>
      </c>
      <c r="D8222">
        <v>83645</v>
      </c>
      <c r="E8222">
        <v>20232024</v>
      </c>
      <c r="F8222" t="s">
        <v>418</v>
      </c>
      <c r="G8222" t="s">
        <v>139</v>
      </c>
      <c r="H8222">
        <v>27</v>
      </c>
      <c r="I8222">
        <v>1</v>
      </c>
      <c r="J8222">
        <v>0</v>
      </c>
      <c r="K8222">
        <v>1</v>
      </c>
      <c r="L8222">
        <v>1</v>
      </c>
      <c r="M8222">
        <v>0</v>
      </c>
      <c r="N8222">
        <v>0</v>
      </c>
      <c r="O8222" t="s">
        <v>40</v>
      </c>
      <c r="P8222" t="str">
        <f>UPPER(Table1[[#This Row],[Venue]])</f>
        <v>AWAY</v>
      </c>
    </row>
    <row r="8223" spans="1:16" hidden="1" x14ac:dyDescent="0.45">
      <c r="A8223">
        <v>40052976</v>
      </c>
      <c r="B8223" t="s">
        <v>612</v>
      </c>
      <c r="C8223">
        <v>45374</v>
      </c>
      <c r="D8223">
        <v>83645</v>
      </c>
      <c r="E8223">
        <v>20232024</v>
      </c>
      <c r="F8223" t="s">
        <v>418</v>
      </c>
      <c r="G8223" t="s">
        <v>248</v>
      </c>
      <c r="H8223">
        <v>29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 t="s">
        <v>40</v>
      </c>
      <c r="P8223" t="str">
        <f>UPPER(Table1[[#This Row],[Venue]])</f>
        <v>AWAY</v>
      </c>
    </row>
    <row r="8224" spans="1:16" hidden="1" x14ac:dyDescent="0.45">
      <c r="A8224">
        <v>40052976</v>
      </c>
      <c r="B8224" t="s">
        <v>612</v>
      </c>
      <c r="C8224">
        <v>45374</v>
      </c>
      <c r="D8224">
        <v>83645</v>
      </c>
      <c r="E8224">
        <v>20232024</v>
      </c>
      <c r="F8224" t="s">
        <v>418</v>
      </c>
      <c r="G8224" t="s">
        <v>266</v>
      </c>
      <c r="H8224">
        <v>31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0</v>
      </c>
      <c r="O8224" t="s">
        <v>40</v>
      </c>
      <c r="P8224" t="str">
        <f>UPPER(Table1[[#This Row],[Venue]])</f>
        <v>AWAY</v>
      </c>
    </row>
    <row r="8225" spans="1:16" hidden="1" x14ac:dyDescent="0.45">
      <c r="A8225">
        <v>40052976</v>
      </c>
      <c r="B8225" t="s">
        <v>612</v>
      </c>
      <c r="C8225">
        <v>45374</v>
      </c>
      <c r="D8225">
        <v>83645</v>
      </c>
      <c r="E8225">
        <v>20232024</v>
      </c>
      <c r="F8225" t="s">
        <v>418</v>
      </c>
      <c r="G8225" t="s">
        <v>202</v>
      </c>
      <c r="H8225">
        <v>36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0</v>
      </c>
      <c r="O8225" t="s">
        <v>40</v>
      </c>
      <c r="P8225" t="str">
        <f>UPPER(Table1[[#This Row],[Venue]])</f>
        <v>AWAY</v>
      </c>
    </row>
    <row r="8226" spans="1:16" hidden="1" x14ac:dyDescent="0.45">
      <c r="A8226">
        <v>40052976</v>
      </c>
      <c r="B8226" t="s">
        <v>612</v>
      </c>
      <c r="C8226">
        <v>45374</v>
      </c>
      <c r="D8226">
        <v>83645</v>
      </c>
      <c r="E8226">
        <v>20232024</v>
      </c>
      <c r="F8226" t="s">
        <v>418</v>
      </c>
      <c r="G8226" t="s">
        <v>142</v>
      </c>
      <c r="H8226">
        <v>69</v>
      </c>
      <c r="I8226">
        <v>0</v>
      </c>
      <c r="J8226">
        <v>0</v>
      </c>
      <c r="K8226">
        <v>1</v>
      </c>
      <c r="L8226">
        <v>0</v>
      </c>
      <c r="M8226">
        <v>0</v>
      </c>
      <c r="N8226">
        <v>0</v>
      </c>
      <c r="O8226" t="s">
        <v>40</v>
      </c>
      <c r="P8226" t="str">
        <f>UPPER(Table1[[#This Row],[Venue]])</f>
        <v>AWAY</v>
      </c>
    </row>
    <row r="8227" spans="1:16" hidden="1" x14ac:dyDescent="0.45">
      <c r="A8227">
        <v>40052976</v>
      </c>
      <c r="B8227" t="s">
        <v>612</v>
      </c>
      <c r="C8227">
        <v>45374</v>
      </c>
      <c r="D8227">
        <v>83645</v>
      </c>
      <c r="E8227">
        <v>20232024</v>
      </c>
      <c r="F8227" t="s">
        <v>418</v>
      </c>
      <c r="G8227" t="s">
        <v>389</v>
      </c>
      <c r="H8227">
        <v>77</v>
      </c>
      <c r="I8227">
        <v>0</v>
      </c>
      <c r="J8227">
        <v>0</v>
      </c>
      <c r="K8227">
        <v>1</v>
      </c>
      <c r="L8227">
        <v>0</v>
      </c>
      <c r="M8227">
        <v>0</v>
      </c>
      <c r="N8227">
        <v>0</v>
      </c>
      <c r="O8227" t="s">
        <v>40</v>
      </c>
      <c r="P8227" t="str">
        <f>UPPER(Table1[[#This Row],[Venue]])</f>
        <v>AWAY</v>
      </c>
    </row>
    <row r="8228" spans="1:16" hidden="1" x14ac:dyDescent="0.45">
      <c r="A8228">
        <v>40052976</v>
      </c>
      <c r="B8228" t="s">
        <v>612</v>
      </c>
      <c r="C8228">
        <v>45374</v>
      </c>
      <c r="D8228">
        <v>83645</v>
      </c>
      <c r="E8228">
        <v>20232024</v>
      </c>
      <c r="F8228" t="s">
        <v>418</v>
      </c>
      <c r="G8228" t="s">
        <v>388</v>
      </c>
      <c r="H8228">
        <v>79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2</v>
      </c>
      <c r="O8228" t="s">
        <v>40</v>
      </c>
      <c r="P8228" t="str">
        <f>UPPER(Table1[[#This Row],[Venue]])</f>
        <v>AWAY</v>
      </c>
    </row>
    <row r="8229" spans="1:16" hidden="1" x14ac:dyDescent="0.45">
      <c r="A8229">
        <v>40052976</v>
      </c>
      <c r="B8229" t="s">
        <v>612</v>
      </c>
      <c r="C8229">
        <v>45374</v>
      </c>
      <c r="D8229">
        <v>83645</v>
      </c>
      <c r="E8229">
        <v>20232024</v>
      </c>
      <c r="F8229" t="s">
        <v>418</v>
      </c>
      <c r="G8229" t="s">
        <v>145</v>
      </c>
      <c r="H8229">
        <v>88</v>
      </c>
      <c r="I8229">
        <v>1</v>
      </c>
      <c r="J8229">
        <v>1</v>
      </c>
      <c r="K8229">
        <v>1</v>
      </c>
      <c r="L8229">
        <v>0</v>
      </c>
      <c r="M8229">
        <v>0</v>
      </c>
      <c r="N8229">
        <v>0</v>
      </c>
      <c r="O8229" t="s">
        <v>40</v>
      </c>
      <c r="P8229" t="str">
        <f>UPPER(Table1[[#This Row],[Venue]])</f>
        <v>AWAY</v>
      </c>
    </row>
    <row r="8230" spans="1:16" hidden="1" x14ac:dyDescent="0.45">
      <c r="A8230">
        <v>40052976</v>
      </c>
      <c r="B8230" t="s">
        <v>612</v>
      </c>
      <c r="C8230">
        <v>45374</v>
      </c>
      <c r="D8230">
        <v>83645</v>
      </c>
      <c r="E8230">
        <v>20232024</v>
      </c>
      <c r="F8230" t="s">
        <v>418</v>
      </c>
      <c r="G8230" t="s">
        <v>147</v>
      </c>
      <c r="H8230">
        <v>92</v>
      </c>
      <c r="I8230">
        <v>4</v>
      </c>
      <c r="J8230">
        <v>1</v>
      </c>
      <c r="K8230">
        <v>1</v>
      </c>
      <c r="L8230">
        <v>3</v>
      </c>
      <c r="M8230">
        <v>0</v>
      </c>
      <c r="N8230">
        <v>0</v>
      </c>
      <c r="O8230" t="s">
        <v>40</v>
      </c>
      <c r="P8230" t="str">
        <f>UPPER(Table1[[#This Row],[Venue]])</f>
        <v>AWAY</v>
      </c>
    </row>
    <row r="8231" spans="1:16" hidden="1" x14ac:dyDescent="0.45">
      <c r="A8231">
        <v>40052976</v>
      </c>
      <c r="B8231" t="s">
        <v>612</v>
      </c>
      <c r="C8231">
        <v>45374</v>
      </c>
      <c r="D8231">
        <v>83645</v>
      </c>
      <c r="E8231">
        <v>20232024</v>
      </c>
      <c r="F8231" t="s">
        <v>418</v>
      </c>
      <c r="G8231" t="s">
        <v>390</v>
      </c>
      <c r="H8231">
        <v>94</v>
      </c>
      <c r="I8231">
        <v>0</v>
      </c>
      <c r="J8231">
        <v>0</v>
      </c>
      <c r="K8231">
        <v>1</v>
      </c>
      <c r="L8231">
        <v>0</v>
      </c>
      <c r="M8231">
        <v>0</v>
      </c>
      <c r="N8231">
        <v>0</v>
      </c>
      <c r="O8231" t="s">
        <v>40</v>
      </c>
      <c r="P8231" t="str">
        <f>UPPER(Table1[[#This Row],[Venue]])</f>
        <v>AWAY</v>
      </c>
    </row>
    <row r="8232" spans="1:16" hidden="1" x14ac:dyDescent="0.45">
      <c r="A8232">
        <v>40052976</v>
      </c>
      <c r="B8232" t="s">
        <v>612</v>
      </c>
      <c r="C8232">
        <v>45374</v>
      </c>
      <c r="D8232">
        <v>83645</v>
      </c>
      <c r="E8232">
        <v>20232024</v>
      </c>
      <c r="F8232" t="s">
        <v>418</v>
      </c>
      <c r="G8232" t="s">
        <v>148</v>
      </c>
      <c r="H8232">
        <v>95</v>
      </c>
      <c r="I8232">
        <v>1</v>
      </c>
      <c r="J8232">
        <v>1</v>
      </c>
      <c r="K8232">
        <v>1</v>
      </c>
      <c r="L8232">
        <v>0</v>
      </c>
      <c r="M8232">
        <v>0</v>
      </c>
      <c r="N8232">
        <v>0</v>
      </c>
      <c r="O8232" t="s">
        <v>40</v>
      </c>
      <c r="P8232" t="str">
        <f>UPPER(Table1[[#This Row],[Venue]])</f>
        <v>AWAY</v>
      </c>
    </row>
    <row r="8233" spans="1:16" hidden="1" x14ac:dyDescent="0.45">
      <c r="A8233">
        <v>40052976</v>
      </c>
      <c r="B8233" t="s">
        <v>612</v>
      </c>
      <c r="C8233">
        <v>45374</v>
      </c>
      <c r="D8233">
        <v>83645</v>
      </c>
      <c r="E8233">
        <v>20232024</v>
      </c>
      <c r="F8233" t="s">
        <v>418</v>
      </c>
      <c r="G8233" t="s">
        <v>394</v>
      </c>
      <c r="H8233">
        <v>97</v>
      </c>
      <c r="I8233">
        <v>0</v>
      </c>
      <c r="J8233">
        <v>0</v>
      </c>
      <c r="K8233">
        <v>1</v>
      </c>
      <c r="L8233">
        <v>0</v>
      </c>
      <c r="M8233">
        <v>0</v>
      </c>
      <c r="N8233">
        <v>0</v>
      </c>
      <c r="O8233" t="s">
        <v>40</v>
      </c>
      <c r="P8233" t="str">
        <f>UPPER(Table1[[#This Row],[Venue]])</f>
        <v>AWAY</v>
      </c>
    </row>
    <row r="8234" spans="1:16" hidden="1" x14ac:dyDescent="0.45">
      <c r="A8234">
        <v>40052976</v>
      </c>
      <c r="B8234" t="s">
        <v>612</v>
      </c>
      <c r="C8234">
        <v>45374</v>
      </c>
      <c r="D8234">
        <v>83645</v>
      </c>
      <c r="E8234">
        <v>20232024</v>
      </c>
      <c r="F8234" t="s">
        <v>418</v>
      </c>
      <c r="G8234" t="s">
        <v>149</v>
      </c>
      <c r="H8234">
        <v>98</v>
      </c>
      <c r="I8234">
        <v>1</v>
      </c>
      <c r="J8234">
        <v>0</v>
      </c>
      <c r="K8234">
        <v>1</v>
      </c>
      <c r="L8234">
        <v>1</v>
      </c>
      <c r="M8234">
        <v>0</v>
      </c>
      <c r="N8234">
        <v>0</v>
      </c>
      <c r="O8234" t="s">
        <v>40</v>
      </c>
      <c r="P8234" t="str">
        <f>UPPER(Table1[[#This Row],[Venue]])</f>
        <v>AWAY</v>
      </c>
    </row>
    <row r="8235" spans="1:16" hidden="1" x14ac:dyDescent="0.45">
      <c r="A8235">
        <v>40052913</v>
      </c>
      <c r="B8235" t="s">
        <v>555</v>
      </c>
      <c r="C8235">
        <v>45374</v>
      </c>
      <c r="D8235">
        <v>83582</v>
      </c>
      <c r="E8235">
        <v>20232024</v>
      </c>
      <c r="F8235" t="s">
        <v>372</v>
      </c>
      <c r="G8235" t="s">
        <v>461</v>
      </c>
      <c r="H8235">
        <v>6</v>
      </c>
      <c r="I8235">
        <v>0</v>
      </c>
      <c r="J8235">
        <v>0</v>
      </c>
      <c r="K8235">
        <v>1</v>
      </c>
      <c r="L8235">
        <v>0</v>
      </c>
      <c r="M8235">
        <v>0</v>
      </c>
      <c r="N8235">
        <v>5</v>
      </c>
      <c r="O8235" t="s">
        <v>19</v>
      </c>
      <c r="P8235" t="str">
        <f>UPPER(Table1[[#This Row],[Venue]])</f>
        <v>HOME</v>
      </c>
    </row>
    <row r="8236" spans="1:16" hidden="1" x14ac:dyDescent="0.45">
      <c r="A8236">
        <v>40052913</v>
      </c>
      <c r="B8236" t="s">
        <v>555</v>
      </c>
      <c r="C8236">
        <v>45374</v>
      </c>
      <c r="D8236">
        <v>83582</v>
      </c>
      <c r="E8236">
        <v>20232024</v>
      </c>
      <c r="F8236" t="s">
        <v>372</v>
      </c>
      <c r="G8236" t="s">
        <v>151</v>
      </c>
      <c r="H8236">
        <v>8</v>
      </c>
      <c r="I8236">
        <v>1</v>
      </c>
      <c r="J8236">
        <v>0</v>
      </c>
      <c r="K8236">
        <v>1</v>
      </c>
      <c r="L8236">
        <v>1</v>
      </c>
      <c r="M8236">
        <v>0</v>
      </c>
      <c r="N8236">
        <v>0</v>
      </c>
      <c r="O8236" t="s">
        <v>19</v>
      </c>
      <c r="P8236" t="str">
        <f>UPPER(Table1[[#This Row],[Venue]])</f>
        <v>HOME</v>
      </c>
    </row>
    <row r="8237" spans="1:16" hidden="1" x14ac:dyDescent="0.45">
      <c r="A8237">
        <v>40052913</v>
      </c>
      <c r="B8237" t="s">
        <v>555</v>
      </c>
      <c r="C8237">
        <v>45374</v>
      </c>
      <c r="D8237">
        <v>83582</v>
      </c>
      <c r="E8237">
        <v>20232024</v>
      </c>
      <c r="F8237" t="s">
        <v>372</v>
      </c>
      <c r="G8237" t="s">
        <v>152</v>
      </c>
      <c r="H8237">
        <v>14</v>
      </c>
      <c r="I8237">
        <v>0</v>
      </c>
      <c r="J8237">
        <v>0</v>
      </c>
      <c r="K8237">
        <v>1</v>
      </c>
      <c r="L8237">
        <v>0</v>
      </c>
      <c r="M8237">
        <v>0</v>
      </c>
      <c r="N8237">
        <v>0</v>
      </c>
      <c r="O8237" t="s">
        <v>19</v>
      </c>
      <c r="P8237" t="str">
        <f>UPPER(Table1[[#This Row],[Venue]])</f>
        <v>HOME</v>
      </c>
    </row>
    <row r="8238" spans="1:16" hidden="1" x14ac:dyDescent="0.45">
      <c r="A8238">
        <v>40052913</v>
      </c>
      <c r="B8238" t="s">
        <v>555</v>
      </c>
      <c r="C8238">
        <v>45374</v>
      </c>
      <c r="D8238">
        <v>83582</v>
      </c>
      <c r="E8238">
        <v>20232024</v>
      </c>
      <c r="F8238" t="s">
        <v>372</v>
      </c>
      <c r="G8238" t="s">
        <v>462</v>
      </c>
      <c r="H8238">
        <v>15</v>
      </c>
      <c r="I8238">
        <v>1</v>
      </c>
      <c r="J8238">
        <v>0</v>
      </c>
      <c r="K8238">
        <v>1</v>
      </c>
      <c r="L8238">
        <v>1</v>
      </c>
      <c r="M8238">
        <v>0</v>
      </c>
      <c r="N8238">
        <v>2</v>
      </c>
      <c r="O8238" t="s">
        <v>19</v>
      </c>
      <c r="P8238" t="str">
        <f>UPPER(Table1[[#This Row],[Venue]])</f>
        <v>HOME</v>
      </c>
    </row>
    <row r="8239" spans="1:16" hidden="1" x14ac:dyDescent="0.45">
      <c r="A8239">
        <v>40052913</v>
      </c>
      <c r="B8239" t="s">
        <v>555</v>
      </c>
      <c r="C8239">
        <v>45374</v>
      </c>
      <c r="D8239">
        <v>83582</v>
      </c>
      <c r="E8239">
        <v>20232024</v>
      </c>
      <c r="F8239" t="s">
        <v>372</v>
      </c>
      <c r="G8239" t="s">
        <v>600</v>
      </c>
      <c r="H8239">
        <v>17</v>
      </c>
      <c r="I8239">
        <v>1</v>
      </c>
      <c r="J8239">
        <v>1</v>
      </c>
      <c r="K8239">
        <v>1</v>
      </c>
      <c r="L8239">
        <v>0</v>
      </c>
      <c r="M8239">
        <v>0</v>
      </c>
      <c r="N8239">
        <v>0</v>
      </c>
      <c r="O8239" t="s">
        <v>19</v>
      </c>
      <c r="P8239" t="str">
        <f>UPPER(Table1[[#This Row],[Venue]])</f>
        <v>HOME</v>
      </c>
    </row>
    <row r="8240" spans="1:16" hidden="1" x14ac:dyDescent="0.45">
      <c r="A8240">
        <v>40052913</v>
      </c>
      <c r="B8240" t="s">
        <v>555</v>
      </c>
      <c r="C8240">
        <v>45374</v>
      </c>
      <c r="D8240">
        <v>83582</v>
      </c>
      <c r="E8240">
        <v>20232024</v>
      </c>
      <c r="F8240" t="s">
        <v>372</v>
      </c>
      <c r="G8240" t="s">
        <v>463</v>
      </c>
      <c r="H8240">
        <v>24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0</v>
      </c>
      <c r="O8240" t="s">
        <v>19</v>
      </c>
      <c r="P8240" t="str">
        <f>UPPER(Table1[[#This Row],[Venue]])</f>
        <v>HOME</v>
      </c>
    </row>
    <row r="8241" spans="1:16" hidden="1" x14ac:dyDescent="0.45">
      <c r="A8241">
        <v>40052913</v>
      </c>
      <c r="B8241" t="s">
        <v>555</v>
      </c>
      <c r="C8241">
        <v>45374</v>
      </c>
      <c r="D8241">
        <v>83582</v>
      </c>
      <c r="E8241">
        <v>20232024</v>
      </c>
      <c r="F8241" t="s">
        <v>372</v>
      </c>
      <c r="G8241" t="s">
        <v>332</v>
      </c>
      <c r="H8241">
        <v>38</v>
      </c>
      <c r="I8241">
        <v>0</v>
      </c>
      <c r="J8241">
        <v>0</v>
      </c>
      <c r="K8241">
        <v>1</v>
      </c>
      <c r="L8241">
        <v>0</v>
      </c>
      <c r="M8241">
        <v>0</v>
      </c>
      <c r="N8241">
        <v>0</v>
      </c>
      <c r="O8241" t="s">
        <v>19</v>
      </c>
      <c r="P8241" t="str">
        <f>UPPER(Table1[[#This Row],[Venue]])</f>
        <v>HOME</v>
      </c>
    </row>
    <row r="8242" spans="1:16" hidden="1" x14ac:dyDescent="0.45">
      <c r="A8242">
        <v>40052913</v>
      </c>
      <c r="B8242" t="s">
        <v>555</v>
      </c>
      <c r="C8242">
        <v>45374</v>
      </c>
      <c r="D8242">
        <v>83582</v>
      </c>
      <c r="E8242">
        <v>20232024</v>
      </c>
      <c r="F8242" t="s">
        <v>372</v>
      </c>
      <c r="G8242" t="s">
        <v>154</v>
      </c>
      <c r="H8242">
        <v>55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0</v>
      </c>
      <c r="O8242" t="s">
        <v>19</v>
      </c>
      <c r="P8242" t="str">
        <f>UPPER(Table1[[#This Row],[Venue]])</f>
        <v>HOME</v>
      </c>
    </row>
    <row r="8243" spans="1:16" hidden="1" x14ac:dyDescent="0.45">
      <c r="A8243">
        <v>40052913</v>
      </c>
      <c r="B8243" t="s">
        <v>555</v>
      </c>
      <c r="C8243">
        <v>45374</v>
      </c>
      <c r="D8243">
        <v>83582</v>
      </c>
      <c r="E8243">
        <v>20232024</v>
      </c>
      <c r="F8243" t="s">
        <v>372</v>
      </c>
      <c r="G8243" t="s">
        <v>187</v>
      </c>
      <c r="H8243">
        <v>61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0</v>
      </c>
      <c r="O8243" t="s">
        <v>19</v>
      </c>
      <c r="P8243" t="str">
        <f>UPPER(Table1[[#This Row],[Venue]])</f>
        <v>HOME</v>
      </c>
    </row>
    <row r="8244" spans="1:16" hidden="1" x14ac:dyDescent="0.45">
      <c r="A8244">
        <v>40052913</v>
      </c>
      <c r="B8244" t="s">
        <v>555</v>
      </c>
      <c r="C8244">
        <v>45374</v>
      </c>
      <c r="D8244">
        <v>83582</v>
      </c>
      <c r="E8244">
        <v>20232024</v>
      </c>
      <c r="F8244" t="s">
        <v>372</v>
      </c>
      <c r="G8244" t="s">
        <v>155</v>
      </c>
      <c r="H8244">
        <v>62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0</v>
      </c>
      <c r="O8244" t="s">
        <v>19</v>
      </c>
      <c r="P8244" t="str">
        <f>UPPER(Table1[[#This Row],[Venue]])</f>
        <v>HOME</v>
      </c>
    </row>
    <row r="8245" spans="1:16" hidden="1" x14ac:dyDescent="0.45">
      <c r="A8245">
        <v>40052913</v>
      </c>
      <c r="B8245" t="s">
        <v>555</v>
      </c>
      <c r="C8245">
        <v>45374</v>
      </c>
      <c r="D8245">
        <v>83582</v>
      </c>
      <c r="E8245">
        <v>20232024</v>
      </c>
      <c r="F8245" t="s">
        <v>372</v>
      </c>
      <c r="G8245" t="s">
        <v>584</v>
      </c>
      <c r="H8245">
        <v>72</v>
      </c>
      <c r="I8245">
        <v>0</v>
      </c>
      <c r="J8245">
        <v>0</v>
      </c>
      <c r="K8245">
        <v>1</v>
      </c>
      <c r="L8245">
        <v>0</v>
      </c>
      <c r="M8245">
        <v>0</v>
      </c>
      <c r="N8245">
        <v>2</v>
      </c>
      <c r="O8245" t="s">
        <v>19</v>
      </c>
      <c r="P8245" t="str">
        <f>UPPER(Table1[[#This Row],[Venue]])</f>
        <v>HOME</v>
      </c>
    </row>
    <row r="8246" spans="1:16" hidden="1" x14ac:dyDescent="0.45">
      <c r="A8246">
        <v>40052913</v>
      </c>
      <c r="B8246" t="s">
        <v>555</v>
      </c>
      <c r="C8246">
        <v>45374</v>
      </c>
      <c r="D8246">
        <v>83582</v>
      </c>
      <c r="E8246">
        <v>20232024</v>
      </c>
      <c r="F8246" t="s">
        <v>372</v>
      </c>
      <c r="G8246" t="s">
        <v>188</v>
      </c>
      <c r="H8246">
        <v>75</v>
      </c>
      <c r="I8246">
        <v>0</v>
      </c>
      <c r="J8246">
        <v>0</v>
      </c>
      <c r="K8246">
        <v>1</v>
      </c>
      <c r="L8246">
        <v>0</v>
      </c>
      <c r="M8246">
        <v>0</v>
      </c>
      <c r="N8246">
        <v>0</v>
      </c>
      <c r="O8246" t="s">
        <v>19</v>
      </c>
      <c r="P8246" t="str">
        <f>UPPER(Table1[[#This Row],[Venue]])</f>
        <v>HOME</v>
      </c>
    </row>
    <row r="8247" spans="1:16" hidden="1" x14ac:dyDescent="0.45">
      <c r="A8247">
        <v>40052913</v>
      </c>
      <c r="B8247" t="s">
        <v>555</v>
      </c>
      <c r="C8247">
        <v>45374</v>
      </c>
      <c r="D8247">
        <v>83582</v>
      </c>
      <c r="E8247">
        <v>20232024</v>
      </c>
      <c r="F8247" t="s">
        <v>372</v>
      </c>
      <c r="G8247" t="s">
        <v>157</v>
      </c>
      <c r="H8247">
        <v>77</v>
      </c>
      <c r="I8247">
        <v>0</v>
      </c>
      <c r="J8247">
        <v>0</v>
      </c>
      <c r="K8247">
        <v>1</v>
      </c>
      <c r="L8247">
        <v>0</v>
      </c>
      <c r="M8247">
        <v>0</v>
      </c>
      <c r="N8247">
        <v>0</v>
      </c>
      <c r="O8247" t="s">
        <v>19</v>
      </c>
      <c r="P8247" t="str">
        <f>UPPER(Table1[[#This Row],[Venue]])</f>
        <v>HOME</v>
      </c>
    </row>
    <row r="8248" spans="1:16" hidden="1" x14ac:dyDescent="0.45">
      <c r="A8248">
        <v>40052913</v>
      </c>
      <c r="B8248" t="s">
        <v>555</v>
      </c>
      <c r="C8248">
        <v>45374</v>
      </c>
      <c r="D8248">
        <v>83582</v>
      </c>
      <c r="E8248">
        <v>20232024</v>
      </c>
      <c r="F8248" t="s">
        <v>372</v>
      </c>
      <c r="G8248" t="s">
        <v>158</v>
      </c>
      <c r="H8248">
        <v>88</v>
      </c>
      <c r="I8248">
        <v>0</v>
      </c>
      <c r="J8248">
        <v>0</v>
      </c>
      <c r="K8248">
        <v>1</v>
      </c>
      <c r="L8248">
        <v>0</v>
      </c>
      <c r="M8248">
        <v>0</v>
      </c>
      <c r="N8248">
        <v>0</v>
      </c>
      <c r="O8248" t="s">
        <v>19</v>
      </c>
      <c r="P8248" t="str">
        <f>UPPER(Table1[[#This Row],[Venue]])</f>
        <v>HOME</v>
      </c>
    </row>
    <row r="8249" spans="1:16" hidden="1" x14ac:dyDescent="0.45">
      <c r="A8249">
        <v>40052913</v>
      </c>
      <c r="B8249" t="s">
        <v>555</v>
      </c>
      <c r="C8249">
        <v>45374</v>
      </c>
      <c r="D8249">
        <v>83582</v>
      </c>
      <c r="E8249">
        <v>20232024</v>
      </c>
      <c r="F8249" t="s">
        <v>372</v>
      </c>
      <c r="G8249" t="s">
        <v>465</v>
      </c>
      <c r="H8249">
        <v>90</v>
      </c>
      <c r="I8249">
        <v>0</v>
      </c>
      <c r="J8249">
        <v>0</v>
      </c>
      <c r="K8249">
        <v>1</v>
      </c>
      <c r="L8249">
        <v>0</v>
      </c>
      <c r="M8249">
        <v>0</v>
      </c>
      <c r="N8249">
        <v>0</v>
      </c>
      <c r="O8249" t="s">
        <v>19</v>
      </c>
      <c r="P8249" t="str">
        <f>UPPER(Table1[[#This Row],[Venue]])</f>
        <v>HOME</v>
      </c>
    </row>
    <row r="8250" spans="1:16" hidden="1" x14ac:dyDescent="0.45">
      <c r="A8250">
        <v>40052913</v>
      </c>
      <c r="B8250" t="s">
        <v>555</v>
      </c>
      <c r="C8250">
        <v>45374</v>
      </c>
      <c r="D8250">
        <v>83582</v>
      </c>
      <c r="E8250">
        <v>20232024</v>
      </c>
      <c r="F8250" t="s">
        <v>372</v>
      </c>
      <c r="G8250" t="s">
        <v>352</v>
      </c>
      <c r="H8250">
        <v>10</v>
      </c>
      <c r="I8250">
        <v>1</v>
      </c>
      <c r="J8250">
        <v>0</v>
      </c>
      <c r="K8250">
        <v>1</v>
      </c>
      <c r="L8250">
        <v>1</v>
      </c>
      <c r="M8250">
        <v>0</v>
      </c>
      <c r="N8250">
        <v>0</v>
      </c>
      <c r="O8250" t="s">
        <v>40</v>
      </c>
      <c r="P8250" t="str">
        <f>UPPER(Table1[[#This Row],[Venue]])</f>
        <v>AWAY</v>
      </c>
    </row>
    <row r="8251" spans="1:16" hidden="1" x14ac:dyDescent="0.45">
      <c r="A8251">
        <v>40052913</v>
      </c>
      <c r="B8251" t="s">
        <v>555</v>
      </c>
      <c r="C8251">
        <v>45374</v>
      </c>
      <c r="D8251">
        <v>83582</v>
      </c>
      <c r="E8251">
        <v>20232024</v>
      </c>
      <c r="F8251" t="s">
        <v>372</v>
      </c>
      <c r="G8251" t="s">
        <v>523</v>
      </c>
      <c r="H8251">
        <v>12</v>
      </c>
      <c r="I8251">
        <v>0</v>
      </c>
      <c r="J8251">
        <v>0</v>
      </c>
      <c r="K8251">
        <v>1</v>
      </c>
      <c r="L8251">
        <v>0</v>
      </c>
      <c r="M8251">
        <v>0</v>
      </c>
      <c r="N8251">
        <v>2</v>
      </c>
      <c r="O8251" t="s">
        <v>40</v>
      </c>
      <c r="P8251" t="str">
        <f>UPPER(Table1[[#This Row],[Venue]])</f>
        <v>AWAY</v>
      </c>
    </row>
    <row r="8252" spans="1:16" hidden="1" x14ac:dyDescent="0.45">
      <c r="A8252">
        <v>40052913</v>
      </c>
      <c r="B8252" t="s">
        <v>555</v>
      </c>
      <c r="C8252">
        <v>45374</v>
      </c>
      <c r="D8252">
        <v>83582</v>
      </c>
      <c r="E8252">
        <v>20232024</v>
      </c>
      <c r="F8252" t="s">
        <v>372</v>
      </c>
      <c r="G8252" t="s">
        <v>473</v>
      </c>
      <c r="H8252">
        <v>16</v>
      </c>
      <c r="I8252">
        <v>1</v>
      </c>
      <c r="J8252">
        <v>0</v>
      </c>
      <c r="K8252">
        <v>1</v>
      </c>
      <c r="L8252">
        <v>1</v>
      </c>
      <c r="M8252">
        <v>0</v>
      </c>
      <c r="N8252">
        <v>0</v>
      </c>
      <c r="O8252" t="s">
        <v>40</v>
      </c>
      <c r="P8252" t="str">
        <f>UPPER(Table1[[#This Row],[Venue]])</f>
        <v>AWAY</v>
      </c>
    </row>
    <row r="8253" spans="1:16" hidden="1" x14ac:dyDescent="0.45">
      <c r="A8253">
        <v>40052913</v>
      </c>
      <c r="B8253" t="s">
        <v>555</v>
      </c>
      <c r="C8253">
        <v>45374</v>
      </c>
      <c r="D8253">
        <v>83582</v>
      </c>
      <c r="E8253">
        <v>20232024</v>
      </c>
      <c r="F8253" t="s">
        <v>372</v>
      </c>
      <c r="G8253" t="s">
        <v>474</v>
      </c>
      <c r="H8253">
        <v>20</v>
      </c>
      <c r="I8253">
        <v>3</v>
      </c>
      <c r="J8253">
        <v>2</v>
      </c>
      <c r="K8253">
        <v>1</v>
      </c>
      <c r="L8253">
        <v>1</v>
      </c>
      <c r="M8253">
        <v>0</v>
      </c>
      <c r="N8253">
        <v>0</v>
      </c>
      <c r="O8253" t="s">
        <v>40</v>
      </c>
      <c r="P8253" t="str">
        <f>UPPER(Table1[[#This Row],[Venue]])</f>
        <v>AWAY</v>
      </c>
    </row>
    <row r="8254" spans="1:16" hidden="1" x14ac:dyDescent="0.45">
      <c r="A8254">
        <v>40052913</v>
      </c>
      <c r="B8254" t="s">
        <v>555</v>
      </c>
      <c r="C8254">
        <v>45374</v>
      </c>
      <c r="D8254">
        <v>83582</v>
      </c>
      <c r="E8254">
        <v>20232024</v>
      </c>
      <c r="F8254" t="s">
        <v>372</v>
      </c>
      <c r="G8254" t="s">
        <v>540</v>
      </c>
      <c r="H8254">
        <v>21</v>
      </c>
      <c r="I8254">
        <v>1</v>
      </c>
      <c r="J8254">
        <v>1</v>
      </c>
      <c r="K8254">
        <v>1</v>
      </c>
      <c r="L8254">
        <v>0</v>
      </c>
      <c r="M8254">
        <v>0</v>
      </c>
      <c r="N8254">
        <v>0</v>
      </c>
      <c r="O8254" t="s">
        <v>40</v>
      </c>
      <c r="P8254" t="str">
        <f>UPPER(Table1[[#This Row],[Venue]])</f>
        <v>AWAY</v>
      </c>
    </row>
    <row r="8255" spans="1:16" hidden="1" x14ac:dyDescent="0.45">
      <c r="A8255">
        <v>40052913</v>
      </c>
      <c r="B8255" t="s">
        <v>555</v>
      </c>
      <c r="C8255">
        <v>45374</v>
      </c>
      <c r="D8255">
        <v>83582</v>
      </c>
      <c r="E8255">
        <v>20232024</v>
      </c>
      <c r="F8255" t="s">
        <v>372</v>
      </c>
      <c r="G8255" t="s">
        <v>524</v>
      </c>
      <c r="H8255">
        <v>24</v>
      </c>
      <c r="I8255">
        <v>0</v>
      </c>
      <c r="J8255">
        <v>0</v>
      </c>
      <c r="K8255">
        <v>1</v>
      </c>
      <c r="L8255">
        <v>0</v>
      </c>
      <c r="M8255">
        <v>0</v>
      </c>
      <c r="N8255">
        <v>0</v>
      </c>
      <c r="O8255" t="s">
        <v>40</v>
      </c>
      <c r="P8255" t="str">
        <f>UPPER(Table1[[#This Row],[Venue]])</f>
        <v>AWAY</v>
      </c>
    </row>
    <row r="8256" spans="1:16" hidden="1" x14ac:dyDescent="0.45">
      <c r="A8256">
        <v>40052913</v>
      </c>
      <c r="B8256" t="s">
        <v>555</v>
      </c>
      <c r="C8256">
        <v>45374</v>
      </c>
      <c r="D8256">
        <v>83582</v>
      </c>
      <c r="E8256">
        <v>20232024</v>
      </c>
      <c r="F8256" t="s">
        <v>372</v>
      </c>
      <c r="G8256" t="s">
        <v>383</v>
      </c>
      <c r="H8256">
        <v>26</v>
      </c>
      <c r="I8256">
        <v>2</v>
      </c>
      <c r="J8256">
        <v>1</v>
      </c>
      <c r="K8256">
        <v>1</v>
      </c>
      <c r="L8256">
        <v>1</v>
      </c>
      <c r="M8256">
        <v>0</v>
      </c>
      <c r="N8256">
        <v>0</v>
      </c>
      <c r="O8256" t="s">
        <v>40</v>
      </c>
      <c r="P8256" t="str">
        <f>UPPER(Table1[[#This Row],[Venue]])</f>
        <v>AWAY</v>
      </c>
    </row>
    <row r="8257" spans="1:16" hidden="1" x14ac:dyDescent="0.45">
      <c r="A8257">
        <v>40052913</v>
      </c>
      <c r="B8257" t="s">
        <v>555</v>
      </c>
      <c r="C8257">
        <v>45374</v>
      </c>
      <c r="D8257">
        <v>83582</v>
      </c>
      <c r="E8257">
        <v>20232024</v>
      </c>
      <c r="F8257" t="s">
        <v>372</v>
      </c>
      <c r="G8257" t="s">
        <v>477</v>
      </c>
      <c r="H8257">
        <v>71</v>
      </c>
      <c r="I8257">
        <v>1</v>
      </c>
      <c r="J8257">
        <v>0</v>
      </c>
      <c r="K8257">
        <v>1</v>
      </c>
      <c r="L8257">
        <v>1</v>
      </c>
      <c r="M8257">
        <v>0</v>
      </c>
      <c r="N8257">
        <v>0</v>
      </c>
      <c r="O8257" t="s">
        <v>40</v>
      </c>
      <c r="P8257" t="str">
        <f>UPPER(Table1[[#This Row],[Venue]])</f>
        <v>AWAY</v>
      </c>
    </row>
    <row r="8258" spans="1:16" hidden="1" x14ac:dyDescent="0.45">
      <c r="A8258">
        <v>40052913</v>
      </c>
      <c r="B8258" t="s">
        <v>555</v>
      </c>
      <c r="C8258">
        <v>45374</v>
      </c>
      <c r="D8258">
        <v>83582</v>
      </c>
      <c r="E8258">
        <v>20232024</v>
      </c>
      <c r="F8258" t="s">
        <v>372</v>
      </c>
      <c r="G8258" t="s">
        <v>209</v>
      </c>
      <c r="H8258">
        <v>76</v>
      </c>
      <c r="I8258">
        <v>1</v>
      </c>
      <c r="J8258">
        <v>1</v>
      </c>
      <c r="K8258">
        <v>1</v>
      </c>
      <c r="L8258">
        <v>0</v>
      </c>
      <c r="M8258">
        <v>0</v>
      </c>
      <c r="N8258">
        <v>0</v>
      </c>
      <c r="O8258" t="s">
        <v>40</v>
      </c>
      <c r="P8258" t="str">
        <f>UPPER(Table1[[#This Row],[Venue]])</f>
        <v>AWAY</v>
      </c>
    </row>
    <row r="8259" spans="1:16" hidden="1" x14ac:dyDescent="0.45">
      <c r="A8259">
        <v>40052913</v>
      </c>
      <c r="B8259" t="s">
        <v>555</v>
      </c>
      <c r="C8259">
        <v>45374</v>
      </c>
      <c r="D8259">
        <v>83582</v>
      </c>
      <c r="E8259">
        <v>20232024</v>
      </c>
      <c r="F8259" t="s">
        <v>372</v>
      </c>
      <c r="G8259" t="s">
        <v>478</v>
      </c>
      <c r="H8259">
        <v>78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 t="s">
        <v>40</v>
      </c>
      <c r="P8259" t="str">
        <f>UPPER(Table1[[#This Row],[Venue]])</f>
        <v>AWAY</v>
      </c>
    </row>
    <row r="8260" spans="1:16" hidden="1" x14ac:dyDescent="0.45">
      <c r="A8260">
        <v>40052913</v>
      </c>
      <c r="B8260" t="s">
        <v>555</v>
      </c>
      <c r="C8260">
        <v>45374</v>
      </c>
      <c r="D8260">
        <v>83582</v>
      </c>
      <c r="E8260">
        <v>20232024</v>
      </c>
      <c r="F8260" t="s">
        <v>372</v>
      </c>
      <c r="G8260" t="s">
        <v>526</v>
      </c>
      <c r="H8260">
        <v>81</v>
      </c>
      <c r="I8260">
        <v>2</v>
      </c>
      <c r="J8260">
        <v>1</v>
      </c>
      <c r="K8260">
        <v>1</v>
      </c>
      <c r="L8260">
        <v>1</v>
      </c>
      <c r="M8260">
        <v>0</v>
      </c>
      <c r="N8260">
        <v>0</v>
      </c>
      <c r="O8260" t="s">
        <v>40</v>
      </c>
      <c r="P8260" t="str">
        <f>UPPER(Table1[[#This Row],[Venue]])</f>
        <v>AWAY</v>
      </c>
    </row>
    <row r="8261" spans="1:16" hidden="1" x14ac:dyDescent="0.45">
      <c r="A8261">
        <v>40052913</v>
      </c>
      <c r="B8261" t="s">
        <v>555</v>
      </c>
      <c r="C8261">
        <v>45374</v>
      </c>
      <c r="D8261">
        <v>83582</v>
      </c>
      <c r="E8261">
        <v>20232024</v>
      </c>
      <c r="F8261" t="s">
        <v>372</v>
      </c>
      <c r="G8261" t="s">
        <v>421</v>
      </c>
      <c r="H8261">
        <v>89</v>
      </c>
      <c r="I8261">
        <v>2</v>
      </c>
      <c r="J8261">
        <v>0</v>
      </c>
      <c r="K8261">
        <v>1</v>
      </c>
      <c r="L8261">
        <v>2</v>
      </c>
      <c r="M8261">
        <v>0</v>
      </c>
      <c r="N8261">
        <v>0</v>
      </c>
      <c r="O8261" t="s">
        <v>40</v>
      </c>
      <c r="P8261" t="str">
        <f>UPPER(Table1[[#This Row],[Venue]])</f>
        <v>AWAY</v>
      </c>
    </row>
    <row r="8262" spans="1:16" hidden="1" x14ac:dyDescent="0.45">
      <c r="A8262">
        <v>40052913</v>
      </c>
      <c r="B8262" t="s">
        <v>555</v>
      </c>
      <c r="C8262">
        <v>45374</v>
      </c>
      <c r="D8262">
        <v>83582</v>
      </c>
      <c r="E8262">
        <v>20232024</v>
      </c>
      <c r="F8262" t="s">
        <v>372</v>
      </c>
      <c r="G8262" t="s">
        <v>479</v>
      </c>
      <c r="H8262">
        <v>90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 t="s">
        <v>40</v>
      </c>
      <c r="P8262" t="str">
        <f>UPPER(Table1[[#This Row],[Venue]])</f>
        <v>AWAY</v>
      </c>
    </row>
    <row r="8263" spans="1:16" hidden="1" x14ac:dyDescent="0.45">
      <c r="A8263">
        <v>40052913</v>
      </c>
      <c r="B8263" t="s">
        <v>555</v>
      </c>
      <c r="C8263">
        <v>45374</v>
      </c>
      <c r="D8263">
        <v>83582</v>
      </c>
      <c r="E8263">
        <v>20232024</v>
      </c>
      <c r="F8263" t="s">
        <v>372</v>
      </c>
      <c r="G8263" t="s">
        <v>527</v>
      </c>
      <c r="H8263">
        <v>93</v>
      </c>
      <c r="I8263">
        <v>0</v>
      </c>
      <c r="J8263">
        <v>0</v>
      </c>
      <c r="K8263">
        <v>1</v>
      </c>
      <c r="L8263">
        <v>0</v>
      </c>
      <c r="M8263">
        <v>0</v>
      </c>
      <c r="N8263">
        <v>0</v>
      </c>
      <c r="O8263" t="s">
        <v>40</v>
      </c>
      <c r="P8263" t="str">
        <f>UPPER(Table1[[#This Row],[Venue]])</f>
        <v>AWAY</v>
      </c>
    </row>
    <row r="8264" spans="1:16" hidden="1" x14ac:dyDescent="0.45">
      <c r="A8264">
        <v>40052975</v>
      </c>
      <c r="B8264" t="s">
        <v>451</v>
      </c>
      <c r="C8264">
        <v>45374</v>
      </c>
      <c r="D8264">
        <v>83644</v>
      </c>
      <c r="E8264">
        <v>20232024</v>
      </c>
      <c r="F8264" t="s">
        <v>418</v>
      </c>
      <c r="G8264" t="s">
        <v>212</v>
      </c>
      <c r="H8264">
        <v>1</v>
      </c>
      <c r="I8264">
        <v>0</v>
      </c>
      <c r="J8264">
        <v>0</v>
      </c>
      <c r="K8264">
        <v>1</v>
      </c>
      <c r="L8264">
        <v>0</v>
      </c>
      <c r="M8264">
        <v>0</v>
      </c>
      <c r="N8264">
        <v>2</v>
      </c>
      <c r="O8264" t="s">
        <v>19</v>
      </c>
      <c r="P8264" t="str">
        <f>UPPER(Table1[[#This Row],[Venue]])</f>
        <v>HOME</v>
      </c>
    </row>
    <row r="8265" spans="1:16" hidden="1" x14ac:dyDescent="0.45">
      <c r="A8265">
        <v>40052975</v>
      </c>
      <c r="B8265" t="s">
        <v>451</v>
      </c>
      <c r="C8265">
        <v>45374</v>
      </c>
      <c r="D8265">
        <v>83644</v>
      </c>
      <c r="E8265">
        <v>20232024</v>
      </c>
      <c r="F8265" t="s">
        <v>418</v>
      </c>
      <c r="G8265" t="s">
        <v>213</v>
      </c>
      <c r="H8265">
        <v>5</v>
      </c>
      <c r="I8265">
        <v>2</v>
      </c>
      <c r="J8265">
        <v>0</v>
      </c>
      <c r="K8265">
        <v>1</v>
      </c>
      <c r="L8265">
        <v>2</v>
      </c>
      <c r="M8265">
        <v>0</v>
      </c>
      <c r="N8265">
        <v>0</v>
      </c>
      <c r="O8265" t="s">
        <v>19</v>
      </c>
      <c r="P8265" t="str">
        <f>UPPER(Table1[[#This Row],[Venue]])</f>
        <v>HOME</v>
      </c>
    </row>
    <row r="8266" spans="1:16" hidden="1" x14ac:dyDescent="0.45">
      <c r="A8266">
        <v>40052975</v>
      </c>
      <c r="B8266" t="s">
        <v>451</v>
      </c>
      <c r="C8266">
        <v>45374</v>
      </c>
      <c r="D8266">
        <v>83644</v>
      </c>
      <c r="E8266">
        <v>20232024</v>
      </c>
      <c r="F8266" t="s">
        <v>418</v>
      </c>
      <c r="G8266" t="s">
        <v>268</v>
      </c>
      <c r="H8266">
        <v>6</v>
      </c>
      <c r="I8266">
        <v>0</v>
      </c>
      <c r="J8266">
        <v>0</v>
      </c>
      <c r="K8266">
        <v>1</v>
      </c>
      <c r="L8266">
        <v>0</v>
      </c>
      <c r="M8266">
        <v>0</v>
      </c>
      <c r="N8266">
        <v>0</v>
      </c>
      <c r="O8266" t="s">
        <v>19</v>
      </c>
      <c r="P8266" t="str">
        <f>UPPER(Table1[[#This Row],[Venue]])</f>
        <v>HOME</v>
      </c>
    </row>
    <row r="8267" spans="1:16" hidden="1" x14ac:dyDescent="0.45">
      <c r="A8267">
        <v>40052975</v>
      </c>
      <c r="B8267" t="s">
        <v>451</v>
      </c>
      <c r="C8267">
        <v>45374</v>
      </c>
      <c r="D8267">
        <v>83644</v>
      </c>
      <c r="E8267">
        <v>20232024</v>
      </c>
      <c r="F8267" t="s">
        <v>418</v>
      </c>
      <c r="G8267" t="s">
        <v>214</v>
      </c>
      <c r="H8267">
        <v>7</v>
      </c>
      <c r="I8267">
        <v>1</v>
      </c>
      <c r="J8267">
        <v>0</v>
      </c>
      <c r="K8267">
        <v>1</v>
      </c>
      <c r="L8267">
        <v>1</v>
      </c>
      <c r="M8267">
        <v>0</v>
      </c>
      <c r="N8267">
        <v>0</v>
      </c>
      <c r="O8267" t="s">
        <v>19</v>
      </c>
      <c r="P8267" t="str">
        <f>UPPER(Table1[[#This Row],[Venue]])</f>
        <v>HOME</v>
      </c>
    </row>
    <row r="8268" spans="1:16" hidden="1" x14ac:dyDescent="0.45">
      <c r="A8268">
        <v>40052975</v>
      </c>
      <c r="B8268" t="s">
        <v>451</v>
      </c>
      <c r="C8268">
        <v>45374</v>
      </c>
      <c r="D8268">
        <v>83644</v>
      </c>
      <c r="E8268">
        <v>20232024</v>
      </c>
      <c r="F8268" t="s">
        <v>418</v>
      </c>
      <c r="G8268" t="s">
        <v>215</v>
      </c>
      <c r="H8268">
        <v>9</v>
      </c>
      <c r="I8268">
        <v>1</v>
      </c>
      <c r="J8268">
        <v>1</v>
      </c>
      <c r="K8268">
        <v>1</v>
      </c>
      <c r="L8268">
        <v>0</v>
      </c>
      <c r="M8268">
        <v>0</v>
      </c>
      <c r="N8268">
        <v>0</v>
      </c>
      <c r="O8268" t="s">
        <v>19</v>
      </c>
      <c r="P8268" t="str">
        <f>UPPER(Table1[[#This Row],[Venue]])</f>
        <v>HOME</v>
      </c>
    </row>
    <row r="8269" spans="1:16" hidden="1" x14ac:dyDescent="0.45">
      <c r="A8269">
        <v>40052975</v>
      </c>
      <c r="B8269" t="s">
        <v>451</v>
      </c>
      <c r="C8269">
        <v>45374</v>
      </c>
      <c r="D8269">
        <v>83644</v>
      </c>
      <c r="E8269">
        <v>20232024</v>
      </c>
      <c r="F8269" t="s">
        <v>418</v>
      </c>
      <c r="G8269" t="s">
        <v>216</v>
      </c>
      <c r="H8269">
        <v>14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0</v>
      </c>
      <c r="O8269" t="s">
        <v>19</v>
      </c>
      <c r="P8269" t="str">
        <f>UPPER(Table1[[#This Row],[Venue]])</f>
        <v>HOME</v>
      </c>
    </row>
    <row r="8270" spans="1:16" hidden="1" x14ac:dyDescent="0.45">
      <c r="A8270">
        <v>40052975</v>
      </c>
      <c r="B8270" t="s">
        <v>451</v>
      </c>
      <c r="C8270">
        <v>45374</v>
      </c>
      <c r="D8270">
        <v>83644</v>
      </c>
      <c r="E8270">
        <v>20232024</v>
      </c>
      <c r="F8270" t="s">
        <v>418</v>
      </c>
      <c r="G8270" t="s">
        <v>545</v>
      </c>
      <c r="H8270">
        <v>15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 t="s">
        <v>19</v>
      </c>
      <c r="P8270" t="str">
        <f>UPPER(Table1[[#This Row],[Venue]])</f>
        <v>HOME</v>
      </c>
    </row>
    <row r="8271" spans="1:16" hidden="1" x14ac:dyDescent="0.45">
      <c r="A8271">
        <v>40052975</v>
      </c>
      <c r="B8271" t="s">
        <v>451</v>
      </c>
      <c r="C8271">
        <v>45374</v>
      </c>
      <c r="D8271">
        <v>83644</v>
      </c>
      <c r="E8271">
        <v>20232024</v>
      </c>
      <c r="F8271" t="s">
        <v>418</v>
      </c>
      <c r="G8271" t="s">
        <v>218</v>
      </c>
      <c r="H8271">
        <v>17</v>
      </c>
      <c r="I8271">
        <v>2</v>
      </c>
      <c r="J8271">
        <v>1</v>
      </c>
      <c r="K8271">
        <v>1</v>
      </c>
      <c r="L8271">
        <v>1</v>
      </c>
      <c r="M8271">
        <v>0</v>
      </c>
      <c r="N8271">
        <v>0</v>
      </c>
      <c r="O8271" t="s">
        <v>19</v>
      </c>
      <c r="P8271" t="str">
        <f>UPPER(Table1[[#This Row],[Venue]])</f>
        <v>HOME</v>
      </c>
    </row>
    <row r="8272" spans="1:16" hidden="1" x14ac:dyDescent="0.45">
      <c r="A8272">
        <v>40052975</v>
      </c>
      <c r="B8272" t="s">
        <v>451</v>
      </c>
      <c r="C8272">
        <v>45374</v>
      </c>
      <c r="D8272">
        <v>83644</v>
      </c>
      <c r="E8272">
        <v>20232024</v>
      </c>
      <c r="F8272" t="s">
        <v>418</v>
      </c>
      <c r="G8272" t="s">
        <v>224</v>
      </c>
      <c r="H8272">
        <v>18</v>
      </c>
      <c r="I8272">
        <v>1</v>
      </c>
      <c r="J8272">
        <v>0</v>
      </c>
      <c r="K8272">
        <v>1</v>
      </c>
      <c r="L8272">
        <v>1</v>
      </c>
      <c r="M8272">
        <v>0</v>
      </c>
      <c r="N8272">
        <v>0</v>
      </c>
      <c r="O8272" t="s">
        <v>19</v>
      </c>
      <c r="P8272" t="str">
        <f>UPPER(Table1[[#This Row],[Venue]])</f>
        <v>HOME</v>
      </c>
    </row>
    <row r="8273" spans="1:16" hidden="1" x14ac:dyDescent="0.45">
      <c r="A8273">
        <v>40052975</v>
      </c>
      <c r="B8273" t="s">
        <v>451</v>
      </c>
      <c r="C8273">
        <v>45374</v>
      </c>
      <c r="D8273">
        <v>83644</v>
      </c>
      <c r="E8273">
        <v>20232024</v>
      </c>
      <c r="F8273" t="s">
        <v>418</v>
      </c>
      <c r="G8273" t="s">
        <v>219</v>
      </c>
      <c r="H8273">
        <v>23</v>
      </c>
      <c r="I8273">
        <v>2</v>
      </c>
      <c r="J8273">
        <v>1</v>
      </c>
      <c r="K8273">
        <v>1</v>
      </c>
      <c r="L8273">
        <v>1</v>
      </c>
      <c r="M8273">
        <v>0</v>
      </c>
      <c r="N8273">
        <v>0</v>
      </c>
      <c r="O8273" t="s">
        <v>19</v>
      </c>
      <c r="P8273" t="str">
        <f>UPPER(Table1[[#This Row],[Venue]])</f>
        <v>HOME</v>
      </c>
    </row>
    <row r="8274" spans="1:16" hidden="1" x14ac:dyDescent="0.45">
      <c r="A8274">
        <v>40052975</v>
      </c>
      <c r="B8274" t="s">
        <v>451</v>
      </c>
      <c r="C8274">
        <v>45374</v>
      </c>
      <c r="D8274">
        <v>83644</v>
      </c>
      <c r="E8274">
        <v>20232024</v>
      </c>
      <c r="F8274" t="s">
        <v>418</v>
      </c>
      <c r="G8274" t="s">
        <v>220</v>
      </c>
      <c r="H8274">
        <v>24</v>
      </c>
      <c r="I8274">
        <v>0</v>
      </c>
      <c r="J8274">
        <v>0</v>
      </c>
      <c r="K8274">
        <v>1</v>
      </c>
      <c r="L8274">
        <v>0</v>
      </c>
      <c r="M8274">
        <v>0</v>
      </c>
      <c r="N8274">
        <v>0</v>
      </c>
      <c r="O8274" t="s">
        <v>19</v>
      </c>
      <c r="P8274" t="str">
        <f>UPPER(Table1[[#This Row],[Venue]])</f>
        <v>HOME</v>
      </c>
    </row>
    <row r="8275" spans="1:16" hidden="1" x14ac:dyDescent="0.45">
      <c r="A8275">
        <v>40052975</v>
      </c>
      <c r="B8275" t="s">
        <v>451</v>
      </c>
      <c r="C8275">
        <v>45374</v>
      </c>
      <c r="D8275">
        <v>83644</v>
      </c>
      <c r="E8275">
        <v>20232024</v>
      </c>
      <c r="F8275" t="s">
        <v>418</v>
      </c>
      <c r="G8275" t="s">
        <v>221</v>
      </c>
      <c r="H8275">
        <v>25</v>
      </c>
      <c r="I8275">
        <v>1</v>
      </c>
      <c r="J8275">
        <v>0</v>
      </c>
      <c r="K8275">
        <v>1</v>
      </c>
      <c r="L8275">
        <v>1</v>
      </c>
      <c r="M8275">
        <v>0</v>
      </c>
      <c r="N8275">
        <v>0</v>
      </c>
      <c r="O8275" t="s">
        <v>19</v>
      </c>
      <c r="P8275" t="str">
        <f>UPPER(Table1[[#This Row],[Venue]])</f>
        <v>HOME</v>
      </c>
    </row>
    <row r="8276" spans="1:16" hidden="1" x14ac:dyDescent="0.45">
      <c r="A8276">
        <v>40052975</v>
      </c>
      <c r="B8276" t="s">
        <v>451</v>
      </c>
      <c r="C8276">
        <v>45374</v>
      </c>
      <c r="D8276">
        <v>83644</v>
      </c>
      <c r="E8276">
        <v>20232024</v>
      </c>
      <c r="F8276" t="s">
        <v>418</v>
      </c>
      <c r="G8276" t="s">
        <v>222</v>
      </c>
      <c r="H8276">
        <v>27</v>
      </c>
      <c r="I8276">
        <v>0</v>
      </c>
      <c r="J8276">
        <v>0</v>
      </c>
      <c r="K8276">
        <v>1</v>
      </c>
      <c r="L8276">
        <v>0</v>
      </c>
      <c r="M8276">
        <v>0</v>
      </c>
      <c r="N8276">
        <v>0</v>
      </c>
      <c r="O8276" t="s">
        <v>19</v>
      </c>
      <c r="P8276" t="str">
        <f>UPPER(Table1[[#This Row],[Venue]])</f>
        <v>HOME</v>
      </c>
    </row>
    <row r="8277" spans="1:16" hidden="1" x14ac:dyDescent="0.45">
      <c r="A8277">
        <v>40052975</v>
      </c>
      <c r="B8277" t="s">
        <v>451</v>
      </c>
      <c r="C8277">
        <v>45374</v>
      </c>
      <c r="D8277">
        <v>83644</v>
      </c>
      <c r="E8277">
        <v>20232024</v>
      </c>
      <c r="F8277" t="s">
        <v>418</v>
      </c>
      <c r="G8277" t="s">
        <v>223</v>
      </c>
      <c r="H8277">
        <v>37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  <c r="O8277" t="s">
        <v>19</v>
      </c>
      <c r="P8277" t="str">
        <f>UPPER(Table1[[#This Row],[Venue]])</f>
        <v>HOME</v>
      </c>
    </row>
    <row r="8278" spans="1:16" hidden="1" x14ac:dyDescent="0.45">
      <c r="A8278">
        <v>40052975</v>
      </c>
      <c r="B8278" t="s">
        <v>451</v>
      </c>
      <c r="C8278">
        <v>45374</v>
      </c>
      <c r="D8278">
        <v>83644</v>
      </c>
      <c r="E8278">
        <v>20232024</v>
      </c>
      <c r="F8278" t="s">
        <v>418</v>
      </c>
      <c r="G8278" t="s">
        <v>230</v>
      </c>
      <c r="H8278">
        <v>61</v>
      </c>
      <c r="I8278">
        <v>0</v>
      </c>
      <c r="J8278">
        <v>0</v>
      </c>
      <c r="K8278">
        <v>1</v>
      </c>
      <c r="L8278">
        <v>0</v>
      </c>
      <c r="M8278">
        <v>0</v>
      </c>
      <c r="N8278">
        <v>0</v>
      </c>
      <c r="O8278" t="s">
        <v>19</v>
      </c>
      <c r="P8278" t="str">
        <f>UPPER(Table1[[#This Row],[Venue]])</f>
        <v>HOME</v>
      </c>
    </row>
    <row r="8279" spans="1:16" hidden="1" x14ac:dyDescent="0.45">
      <c r="A8279">
        <v>40052975</v>
      </c>
      <c r="B8279" t="s">
        <v>451</v>
      </c>
      <c r="C8279">
        <v>45374</v>
      </c>
      <c r="D8279">
        <v>83644</v>
      </c>
      <c r="E8279">
        <v>20232024</v>
      </c>
      <c r="F8279" t="s">
        <v>418</v>
      </c>
      <c r="G8279" t="s">
        <v>50</v>
      </c>
      <c r="H8279">
        <v>63</v>
      </c>
      <c r="I8279">
        <v>2</v>
      </c>
      <c r="J8279">
        <v>1</v>
      </c>
      <c r="K8279">
        <v>1</v>
      </c>
      <c r="L8279">
        <v>1</v>
      </c>
      <c r="M8279">
        <v>0</v>
      </c>
      <c r="N8279">
        <v>0</v>
      </c>
      <c r="O8279" t="s">
        <v>19</v>
      </c>
      <c r="P8279" t="str">
        <f>UPPER(Table1[[#This Row],[Venue]])</f>
        <v>HOME</v>
      </c>
    </row>
    <row r="8280" spans="1:16" hidden="1" x14ac:dyDescent="0.45">
      <c r="A8280">
        <v>40052975</v>
      </c>
      <c r="B8280" t="s">
        <v>451</v>
      </c>
      <c r="C8280">
        <v>45374</v>
      </c>
      <c r="D8280">
        <v>83644</v>
      </c>
      <c r="E8280">
        <v>20232024</v>
      </c>
      <c r="F8280" t="s">
        <v>418</v>
      </c>
      <c r="G8280" t="s">
        <v>269</v>
      </c>
      <c r="H8280">
        <v>71</v>
      </c>
      <c r="I8280">
        <v>0</v>
      </c>
      <c r="J8280">
        <v>0</v>
      </c>
      <c r="K8280">
        <v>1</v>
      </c>
      <c r="L8280">
        <v>0</v>
      </c>
      <c r="M8280">
        <v>0</v>
      </c>
      <c r="N8280">
        <v>0</v>
      </c>
      <c r="O8280" t="s">
        <v>19</v>
      </c>
      <c r="P8280" t="str">
        <f>UPPER(Table1[[#This Row],[Venue]])</f>
        <v>HOME</v>
      </c>
    </row>
    <row r="8281" spans="1:16" hidden="1" x14ac:dyDescent="0.45">
      <c r="A8281">
        <v>40052975</v>
      </c>
      <c r="B8281" t="s">
        <v>451</v>
      </c>
      <c r="C8281">
        <v>45374</v>
      </c>
      <c r="D8281">
        <v>83644</v>
      </c>
      <c r="E8281">
        <v>20232024</v>
      </c>
      <c r="F8281" t="s">
        <v>418</v>
      </c>
      <c r="G8281" t="s">
        <v>227</v>
      </c>
      <c r="H8281">
        <v>74</v>
      </c>
      <c r="I8281">
        <v>1</v>
      </c>
      <c r="J8281">
        <v>1</v>
      </c>
      <c r="K8281">
        <v>1</v>
      </c>
      <c r="L8281">
        <v>0</v>
      </c>
      <c r="M8281">
        <v>0</v>
      </c>
      <c r="N8281">
        <v>0</v>
      </c>
      <c r="O8281" t="s">
        <v>19</v>
      </c>
      <c r="P8281" t="str">
        <f>UPPER(Table1[[#This Row],[Venue]])</f>
        <v>HOME</v>
      </c>
    </row>
    <row r="8282" spans="1:16" hidden="1" x14ac:dyDescent="0.45">
      <c r="A8282">
        <v>40052975</v>
      </c>
      <c r="B8282" t="s">
        <v>451</v>
      </c>
      <c r="C8282">
        <v>45374</v>
      </c>
      <c r="D8282">
        <v>83644</v>
      </c>
      <c r="E8282">
        <v>20232024</v>
      </c>
      <c r="F8282" t="s">
        <v>418</v>
      </c>
      <c r="G8282" t="s">
        <v>228</v>
      </c>
      <c r="H8282">
        <v>77</v>
      </c>
      <c r="I8282">
        <v>3</v>
      </c>
      <c r="J8282">
        <v>2</v>
      </c>
      <c r="K8282">
        <v>1</v>
      </c>
      <c r="L8282">
        <v>1</v>
      </c>
      <c r="M8282">
        <v>0</v>
      </c>
      <c r="N8282">
        <v>0</v>
      </c>
      <c r="O8282" t="s">
        <v>19</v>
      </c>
      <c r="P8282" t="str">
        <f>UPPER(Table1[[#This Row],[Venue]])</f>
        <v>HOME</v>
      </c>
    </row>
    <row r="8283" spans="1:16" hidden="1" x14ac:dyDescent="0.45">
      <c r="A8283">
        <v>40052975</v>
      </c>
      <c r="B8283" t="s">
        <v>451</v>
      </c>
      <c r="C8283">
        <v>45374</v>
      </c>
      <c r="D8283">
        <v>83644</v>
      </c>
      <c r="E8283">
        <v>20232024</v>
      </c>
      <c r="F8283" t="s">
        <v>418</v>
      </c>
      <c r="G8283" t="s">
        <v>231</v>
      </c>
      <c r="H8283">
        <v>97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0</v>
      </c>
      <c r="O8283" t="s">
        <v>19</v>
      </c>
      <c r="P8283" t="str">
        <f>UPPER(Table1[[#This Row],[Venue]])</f>
        <v>HOME</v>
      </c>
    </row>
    <row r="8284" spans="1:16" hidden="1" x14ac:dyDescent="0.45">
      <c r="A8284">
        <v>40052975</v>
      </c>
      <c r="B8284" t="s">
        <v>451</v>
      </c>
      <c r="C8284">
        <v>45374</v>
      </c>
      <c r="D8284">
        <v>83644</v>
      </c>
      <c r="E8284">
        <v>20232024</v>
      </c>
      <c r="F8284" t="s">
        <v>418</v>
      </c>
      <c r="G8284" t="s">
        <v>190</v>
      </c>
      <c r="H8284">
        <v>1</v>
      </c>
      <c r="I8284">
        <v>0</v>
      </c>
      <c r="J8284">
        <v>0</v>
      </c>
      <c r="K8284">
        <v>1</v>
      </c>
      <c r="L8284">
        <v>0</v>
      </c>
      <c r="M8284">
        <v>0</v>
      </c>
      <c r="N8284">
        <v>0</v>
      </c>
      <c r="O8284" t="s">
        <v>40</v>
      </c>
      <c r="P8284" t="str">
        <f>UPPER(Table1[[#This Row],[Venue]])</f>
        <v>AWAY</v>
      </c>
    </row>
    <row r="8285" spans="1:16" hidden="1" x14ac:dyDescent="0.45">
      <c r="A8285">
        <v>40052975</v>
      </c>
      <c r="B8285" t="s">
        <v>451</v>
      </c>
      <c r="C8285">
        <v>45374</v>
      </c>
      <c r="D8285">
        <v>83644</v>
      </c>
      <c r="E8285">
        <v>20232024</v>
      </c>
      <c r="F8285" t="s">
        <v>418</v>
      </c>
      <c r="G8285" t="s">
        <v>60</v>
      </c>
      <c r="H8285">
        <v>4</v>
      </c>
      <c r="I8285">
        <v>0</v>
      </c>
      <c r="J8285">
        <v>0</v>
      </c>
      <c r="K8285">
        <v>1</v>
      </c>
      <c r="L8285">
        <v>0</v>
      </c>
      <c r="M8285">
        <v>0</v>
      </c>
      <c r="N8285">
        <v>4</v>
      </c>
      <c r="O8285" t="s">
        <v>40</v>
      </c>
      <c r="P8285" t="str">
        <f>UPPER(Table1[[#This Row],[Venue]])</f>
        <v>AWAY</v>
      </c>
    </row>
    <row r="8286" spans="1:16" hidden="1" x14ac:dyDescent="0.45">
      <c r="A8286">
        <v>40052975</v>
      </c>
      <c r="B8286" t="s">
        <v>451</v>
      </c>
      <c r="C8286">
        <v>45374</v>
      </c>
      <c r="D8286">
        <v>83644</v>
      </c>
      <c r="E8286">
        <v>20232024</v>
      </c>
      <c r="F8286" t="s">
        <v>418</v>
      </c>
      <c r="G8286" t="s">
        <v>61</v>
      </c>
      <c r="H8286">
        <v>6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2</v>
      </c>
      <c r="O8286" t="s">
        <v>40</v>
      </c>
      <c r="P8286" t="str">
        <f>UPPER(Table1[[#This Row],[Venue]])</f>
        <v>AWAY</v>
      </c>
    </row>
    <row r="8287" spans="1:16" hidden="1" x14ac:dyDescent="0.45">
      <c r="A8287">
        <v>40052975</v>
      </c>
      <c r="B8287" t="s">
        <v>451</v>
      </c>
      <c r="C8287">
        <v>45374</v>
      </c>
      <c r="D8287">
        <v>83644</v>
      </c>
      <c r="E8287">
        <v>20232024</v>
      </c>
      <c r="F8287" t="s">
        <v>418</v>
      </c>
      <c r="G8287" t="s">
        <v>62</v>
      </c>
      <c r="H8287">
        <v>7</v>
      </c>
      <c r="I8287">
        <v>0</v>
      </c>
      <c r="J8287">
        <v>0</v>
      </c>
      <c r="K8287">
        <v>1</v>
      </c>
      <c r="L8287">
        <v>0</v>
      </c>
      <c r="M8287">
        <v>0</v>
      </c>
      <c r="N8287">
        <v>0</v>
      </c>
      <c r="O8287" t="s">
        <v>40</v>
      </c>
      <c r="P8287" t="str">
        <f>UPPER(Table1[[#This Row],[Venue]])</f>
        <v>AWAY</v>
      </c>
    </row>
    <row r="8288" spans="1:16" hidden="1" x14ac:dyDescent="0.45">
      <c r="A8288">
        <v>40052975</v>
      </c>
      <c r="B8288" t="s">
        <v>451</v>
      </c>
      <c r="C8288">
        <v>45374</v>
      </c>
      <c r="D8288">
        <v>83644</v>
      </c>
      <c r="E8288">
        <v>20232024</v>
      </c>
      <c r="F8288" t="s">
        <v>418</v>
      </c>
      <c r="G8288" t="s">
        <v>42</v>
      </c>
      <c r="H8288">
        <v>8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2</v>
      </c>
      <c r="O8288" t="s">
        <v>40</v>
      </c>
      <c r="P8288" t="str">
        <f>UPPER(Table1[[#This Row],[Venue]])</f>
        <v>AWAY</v>
      </c>
    </row>
    <row r="8289" spans="1:16" hidden="1" x14ac:dyDescent="0.45">
      <c r="A8289">
        <v>40052975</v>
      </c>
      <c r="B8289" t="s">
        <v>451</v>
      </c>
      <c r="C8289">
        <v>45374</v>
      </c>
      <c r="D8289">
        <v>83644</v>
      </c>
      <c r="E8289">
        <v>20232024</v>
      </c>
      <c r="F8289" t="s">
        <v>418</v>
      </c>
      <c r="G8289" t="s">
        <v>280</v>
      </c>
      <c r="H8289">
        <v>9</v>
      </c>
      <c r="I8289">
        <v>0</v>
      </c>
      <c r="J8289">
        <v>0</v>
      </c>
      <c r="K8289">
        <v>1</v>
      </c>
      <c r="L8289">
        <v>0</v>
      </c>
      <c r="M8289">
        <v>0</v>
      </c>
      <c r="N8289">
        <v>0</v>
      </c>
      <c r="O8289" t="s">
        <v>40</v>
      </c>
      <c r="P8289" t="str">
        <f>UPPER(Table1[[#This Row],[Venue]])</f>
        <v>AWAY</v>
      </c>
    </row>
    <row r="8290" spans="1:16" hidden="1" x14ac:dyDescent="0.45">
      <c r="A8290">
        <v>40052975</v>
      </c>
      <c r="B8290" t="s">
        <v>451</v>
      </c>
      <c r="C8290">
        <v>45374</v>
      </c>
      <c r="D8290">
        <v>83644</v>
      </c>
      <c r="E8290">
        <v>20232024</v>
      </c>
      <c r="F8290" t="s">
        <v>418</v>
      </c>
      <c r="G8290" t="s">
        <v>63</v>
      </c>
      <c r="H8290">
        <v>10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0</v>
      </c>
      <c r="O8290" t="s">
        <v>40</v>
      </c>
      <c r="P8290" t="str">
        <f>UPPER(Table1[[#This Row],[Venue]])</f>
        <v>AWAY</v>
      </c>
    </row>
    <row r="8291" spans="1:16" hidden="1" x14ac:dyDescent="0.45">
      <c r="A8291">
        <v>40052975</v>
      </c>
      <c r="B8291" t="s">
        <v>451</v>
      </c>
      <c r="C8291">
        <v>45374</v>
      </c>
      <c r="D8291">
        <v>83644</v>
      </c>
      <c r="E8291">
        <v>20232024</v>
      </c>
      <c r="F8291" t="s">
        <v>418</v>
      </c>
      <c r="G8291" t="s">
        <v>128</v>
      </c>
      <c r="H8291">
        <v>12</v>
      </c>
      <c r="I8291">
        <v>2</v>
      </c>
      <c r="J8291">
        <v>0</v>
      </c>
      <c r="K8291">
        <v>1</v>
      </c>
      <c r="L8291">
        <v>2</v>
      </c>
      <c r="M8291">
        <v>0</v>
      </c>
      <c r="N8291">
        <v>2</v>
      </c>
      <c r="O8291" t="s">
        <v>40</v>
      </c>
      <c r="P8291" t="str">
        <f>UPPER(Table1[[#This Row],[Venue]])</f>
        <v>AWAY</v>
      </c>
    </row>
    <row r="8292" spans="1:16" hidden="1" x14ac:dyDescent="0.45">
      <c r="A8292">
        <v>40052975</v>
      </c>
      <c r="B8292" t="s">
        <v>451</v>
      </c>
      <c r="C8292">
        <v>45374</v>
      </c>
      <c r="D8292">
        <v>83644</v>
      </c>
      <c r="E8292">
        <v>20232024</v>
      </c>
      <c r="F8292" t="s">
        <v>418</v>
      </c>
      <c r="G8292" t="s">
        <v>281</v>
      </c>
      <c r="H8292">
        <v>13</v>
      </c>
      <c r="I8292">
        <v>1</v>
      </c>
      <c r="J8292">
        <v>0</v>
      </c>
      <c r="K8292">
        <v>1</v>
      </c>
      <c r="L8292">
        <v>1</v>
      </c>
      <c r="M8292">
        <v>0</v>
      </c>
      <c r="N8292">
        <v>0</v>
      </c>
      <c r="O8292" t="s">
        <v>40</v>
      </c>
      <c r="P8292" t="str">
        <f>UPPER(Table1[[#This Row],[Venue]])</f>
        <v>AWAY</v>
      </c>
    </row>
    <row r="8293" spans="1:16" hidden="1" x14ac:dyDescent="0.45">
      <c r="A8293">
        <v>40052975</v>
      </c>
      <c r="B8293" t="s">
        <v>451</v>
      </c>
      <c r="C8293">
        <v>45374</v>
      </c>
      <c r="D8293">
        <v>83644</v>
      </c>
      <c r="E8293">
        <v>20232024</v>
      </c>
      <c r="F8293" t="s">
        <v>418</v>
      </c>
      <c r="G8293" t="s">
        <v>341</v>
      </c>
      <c r="H8293">
        <v>17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0</v>
      </c>
      <c r="O8293" t="s">
        <v>40</v>
      </c>
      <c r="P8293" t="str">
        <f>UPPER(Table1[[#This Row],[Venue]])</f>
        <v>AWAY</v>
      </c>
    </row>
    <row r="8294" spans="1:16" hidden="1" x14ac:dyDescent="0.45">
      <c r="A8294">
        <v>40052975</v>
      </c>
      <c r="B8294" t="s">
        <v>451</v>
      </c>
      <c r="C8294">
        <v>45374</v>
      </c>
      <c r="D8294">
        <v>83644</v>
      </c>
      <c r="E8294">
        <v>20232024</v>
      </c>
      <c r="F8294" t="s">
        <v>418</v>
      </c>
      <c r="G8294" t="s">
        <v>493</v>
      </c>
      <c r="H8294">
        <v>23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0</v>
      </c>
      <c r="O8294" t="s">
        <v>40</v>
      </c>
      <c r="P8294" t="str">
        <f>UPPER(Table1[[#This Row],[Venue]])</f>
        <v>AWAY</v>
      </c>
    </row>
    <row r="8295" spans="1:16" hidden="1" x14ac:dyDescent="0.45">
      <c r="A8295">
        <v>40052975</v>
      </c>
      <c r="B8295" t="s">
        <v>451</v>
      </c>
      <c r="C8295">
        <v>45374</v>
      </c>
      <c r="D8295">
        <v>83644</v>
      </c>
      <c r="E8295">
        <v>20232024</v>
      </c>
      <c r="F8295" t="s">
        <v>418</v>
      </c>
      <c r="G8295" t="s">
        <v>68</v>
      </c>
      <c r="H8295">
        <v>25</v>
      </c>
      <c r="I8295">
        <v>2</v>
      </c>
      <c r="J8295">
        <v>2</v>
      </c>
      <c r="K8295">
        <v>1</v>
      </c>
      <c r="L8295">
        <v>0</v>
      </c>
      <c r="M8295">
        <v>0</v>
      </c>
      <c r="N8295">
        <v>0</v>
      </c>
      <c r="O8295" t="s">
        <v>40</v>
      </c>
      <c r="P8295" t="str">
        <f>UPPER(Table1[[#This Row],[Venue]])</f>
        <v>AWAY</v>
      </c>
    </row>
    <row r="8296" spans="1:16" hidden="1" x14ac:dyDescent="0.45">
      <c r="A8296">
        <v>40052975</v>
      </c>
      <c r="B8296" t="s">
        <v>451</v>
      </c>
      <c r="C8296">
        <v>45374</v>
      </c>
      <c r="D8296">
        <v>83644</v>
      </c>
      <c r="E8296">
        <v>20232024</v>
      </c>
      <c r="F8296" t="s">
        <v>418</v>
      </c>
      <c r="G8296" t="s">
        <v>429</v>
      </c>
      <c r="H8296">
        <v>44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 t="s">
        <v>40</v>
      </c>
      <c r="P8296" t="str">
        <f>UPPER(Table1[[#This Row],[Venue]])</f>
        <v>AWAY</v>
      </c>
    </row>
    <row r="8297" spans="1:16" hidden="1" x14ac:dyDescent="0.45">
      <c r="A8297">
        <v>40052975</v>
      </c>
      <c r="B8297" t="s">
        <v>451</v>
      </c>
      <c r="C8297">
        <v>45374</v>
      </c>
      <c r="D8297">
        <v>83644</v>
      </c>
      <c r="E8297">
        <v>20232024</v>
      </c>
      <c r="F8297" t="s">
        <v>418</v>
      </c>
      <c r="G8297" t="s">
        <v>71</v>
      </c>
      <c r="H8297">
        <v>55</v>
      </c>
      <c r="I8297">
        <v>1</v>
      </c>
      <c r="J8297">
        <v>0</v>
      </c>
      <c r="K8297">
        <v>1</v>
      </c>
      <c r="L8297">
        <v>1</v>
      </c>
      <c r="M8297">
        <v>0</v>
      </c>
      <c r="N8297">
        <v>0</v>
      </c>
      <c r="O8297" t="s">
        <v>40</v>
      </c>
      <c r="P8297" t="str">
        <f>UPPER(Table1[[#This Row],[Venue]])</f>
        <v>AWAY</v>
      </c>
    </row>
    <row r="8298" spans="1:16" hidden="1" x14ac:dyDescent="0.45">
      <c r="A8298">
        <v>40052975</v>
      </c>
      <c r="B8298" t="s">
        <v>451</v>
      </c>
      <c r="C8298">
        <v>45374</v>
      </c>
      <c r="D8298">
        <v>83644</v>
      </c>
      <c r="E8298">
        <v>20232024</v>
      </c>
      <c r="F8298" t="s">
        <v>418</v>
      </c>
      <c r="G8298" t="s">
        <v>72</v>
      </c>
      <c r="H8298">
        <v>86</v>
      </c>
      <c r="I8298">
        <v>0</v>
      </c>
      <c r="J8298">
        <v>0</v>
      </c>
      <c r="K8298">
        <v>1</v>
      </c>
      <c r="L8298">
        <v>0</v>
      </c>
      <c r="M8298">
        <v>0</v>
      </c>
      <c r="N8298">
        <v>0</v>
      </c>
      <c r="O8298" t="s">
        <v>40</v>
      </c>
      <c r="P8298" t="str">
        <f>UPPER(Table1[[#This Row],[Venue]])</f>
        <v>AWAY</v>
      </c>
    </row>
    <row r="8299" spans="1:16" hidden="1" x14ac:dyDescent="0.45">
      <c r="A8299">
        <v>40052975</v>
      </c>
      <c r="B8299" t="s">
        <v>451</v>
      </c>
      <c r="C8299">
        <v>45374</v>
      </c>
      <c r="D8299">
        <v>83644</v>
      </c>
      <c r="E8299">
        <v>20232024</v>
      </c>
      <c r="F8299" t="s">
        <v>418</v>
      </c>
      <c r="G8299" t="s">
        <v>191</v>
      </c>
      <c r="H8299">
        <v>89</v>
      </c>
      <c r="I8299">
        <v>0</v>
      </c>
      <c r="J8299">
        <v>0</v>
      </c>
      <c r="K8299">
        <v>1</v>
      </c>
      <c r="L8299">
        <v>0</v>
      </c>
      <c r="M8299">
        <v>0</v>
      </c>
      <c r="N8299">
        <v>2</v>
      </c>
      <c r="O8299" t="s">
        <v>40</v>
      </c>
      <c r="P8299" t="str">
        <f>UPPER(Table1[[#This Row],[Venue]])</f>
        <v>AWAY</v>
      </c>
    </row>
    <row r="8300" spans="1:16" hidden="1" x14ac:dyDescent="0.45">
      <c r="A8300">
        <v>40052975</v>
      </c>
      <c r="B8300" t="s">
        <v>451</v>
      </c>
      <c r="C8300">
        <v>45374</v>
      </c>
      <c r="D8300">
        <v>83644</v>
      </c>
      <c r="E8300">
        <v>20232024</v>
      </c>
      <c r="F8300" t="s">
        <v>418</v>
      </c>
      <c r="G8300" t="s">
        <v>73</v>
      </c>
      <c r="H8300">
        <v>90</v>
      </c>
      <c r="I8300">
        <v>0</v>
      </c>
      <c r="J8300">
        <v>0</v>
      </c>
      <c r="K8300">
        <v>1</v>
      </c>
      <c r="L8300">
        <v>0</v>
      </c>
      <c r="M8300">
        <v>0</v>
      </c>
      <c r="N8300">
        <v>0</v>
      </c>
      <c r="O8300" t="s">
        <v>40</v>
      </c>
      <c r="P8300" t="str">
        <f>UPPER(Table1[[#This Row],[Venue]])</f>
        <v>AWAY</v>
      </c>
    </row>
    <row r="8301" spans="1:16" hidden="1" x14ac:dyDescent="0.45">
      <c r="A8301">
        <v>40052975</v>
      </c>
      <c r="B8301" t="s">
        <v>451</v>
      </c>
      <c r="C8301">
        <v>45374</v>
      </c>
      <c r="D8301">
        <v>83644</v>
      </c>
      <c r="E8301">
        <v>20232024</v>
      </c>
      <c r="F8301" t="s">
        <v>418</v>
      </c>
      <c r="G8301" t="s">
        <v>74</v>
      </c>
      <c r="H8301">
        <v>92</v>
      </c>
      <c r="I8301">
        <v>0</v>
      </c>
      <c r="J8301">
        <v>0</v>
      </c>
      <c r="K8301">
        <v>1</v>
      </c>
      <c r="L8301">
        <v>0</v>
      </c>
      <c r="M8301">
        <v>0</v>
      </c>
      <c r="N8301">
        <v>0</v>
      </c>
      <c r="O8301" t="s">
        <v>40</v>
      </c>
      <c r="P8301" t="str">
        <f>UPPER(Table1[[#This Row],[Venue]])</f>
        <v>AWAY</v>
      </c>
    </row>
    <row r="8302" spans="1:16" hidden="1" x14ac:dyDescent="0.45">
      <c r="A8302">
        <v>40052946</v>
      </c>
      <c r="B8302" t="s">
        <v>358</v>
      </c>
      <c r="C8302">
        <v>45375</v>
      </c>
      <c r="D8302">
        <v>83615</v>
      </c>
      <c r="E8302">
        <v>20232024</v>
      </c>
      <c r="F8302" t="s">
        <v>372</v>
      </c>
      <c r="G8302" t="s">
        <v>307</v>
      </c>
      <c r="H8302">
        <v>7</v>
      </c>
      <c r="I8302">
        <v>0</v>
      </c>
      <c r="J8302">
        <v>0</v>
      </c>
      <c r="K8302">
        <v>1</v>
      </c>
      <c r="L8302">
        <v>0</v>
      </c>
      <c r="M8302">
        <v>0</v>
      </c>
      <c r="N8302">
        <v>0</v>
      </c>
      <c r="O8302" t="s">
        <v>19</v>
      </c>
      <c r="P8302" t="str">
        <f>UPPER(Table1[[#This Row],[Venue]])</f>
        <v>HOME</v>
      </c>
    </row>
    <row r="8303" spans="1:16" hidden="1" x14ac:dyDescent="0.45">
      <c r="A8303">
        <v>40052946</v>
      </c>
      <c r="B8303" t="s">
        <v>358</v>
      </c>
      <c r="C8303">
        <v>45375</v>
      </c>
      <c r="D8303">
        <v>83615</v>
      </c>
      <c r="E8303">
        <v>20232024</v>
      </c>
      <c r="F8303" t="s">
        <v>372</v>
      </c>
      <c r="G8303" t="s">
        <v>487</v>
      </c>
      <c r="H8303">
        <v>10</v>
      </c>
      <c r="I8303">
        <v>0</v>
      </c>
      <c r="J8303">
        <v>0</v>
      </c>
      <c r="K8303">
        <v>1</v>
      </c>
      <c r="L8303">
        <v>0</v>
      </c>
      <c r="M8303">
        <v>0</v>
      </c>
      <c r="N8303">
        <v>0</v>
      </c>
      <c r="O8303" t="s">
        <v>19</v>
      </c>
      <c r="P8303" t="str">
        <f>UPPER(Table1[[#This Row],[Venue]])</f>
        <v>HOME</v>
      </c>
    </row>
    <row r="8304" spans="1:16" hidden="1" x14ac:dyDescent="0.45">
      <c r="A8304">
        <v>40052946</v>
      </c>
      <c r="B8304" t="s">
        <v>358</v>
      </c>
      <c r="C8304">
        <v>45375</v>
      </c>
      <c r="D8304">
        <v>83615</v>
      </c>
      <c r="E8304">
        <v>20232024</v>
      </c>
      <c r="F8304" t="s">
        <v>372</v>
      </c>
      <c r="G8304" t="s">
        <v>82</v>
      </c>
      <c r="H8304">
        <v>15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2</v>
      </c>
      <c r="O8304" t="s">
        <v>19</v>
      </c>
      <c r="P8304" t="str">
        <f>UPPER(Table1[[#This Row],[Venue]])</f>
        <v>HOME</v>
      </c>
    </row>
    <row r="8305" spans="1:16" hidden="1" x14ac:dyDescent="0.45">
      <c r="A8305">
        <v>40052946</v>
      </c>
      <c r="B8305" t="s">
        <v>358</v>
      </c>
      <c r="C8305">
        <v>45375</v>
      </c>
      <c r="D8305">
        <v>83615</v>
      </c>
      <c r="E8305">
        <v>20232024</v>
      </c>
      <c r="F8305" t="s">
        <v>372</v>
      </c>
      <c r="G8305" t="s">
        <v>83</v>
      </c>
      <c r="H8305">
        <v>17</v>
      </c>
      <c r="I8305">
        <v>0</v>
      </c>
      <c r="J8305">
        <v>0</v>
      </c>
      <c r="K8305">
        <v>1</v>
      </c>
      <c r="L8305">
        <v>0</v>
      </c>
      <c r="M8305">
        <v>0</v>
      </c>
      <c r="N8305">
        <v>0</v>
      </c>
      <c r="O8305" t="s">
        <v>19</v>
      </c>
      <c r="P8305" t="str">
        <f>UPPER(Table1[[#This Row],[Venue]])</f>
        <v>HOME</v>
      </c>
    </row>
    <row r="8306" spans="1:16" hidden="1" x14ac:dyDescent="0.45">
      <c r="A8306">
        <v>40052946</v>
      </c>
      <c r="B8306" t="s">
        <v>358</v>
      </c>
      <c r="C8306">
        <v>45375</v>
      </c>
      <c r="D8306">
        <v>83615</v>
      </c>
      <c r="E8306">
        <v>20232024</v>
      </c>
      <c r="F8306" t="s">
        <v>372</v>
      </c>
      <c r="G8306" t="s">
        <v>488</v>
      </c>
      <c r="H8306">
        <v>22</v>
      </c>
      <c r="I8306">
        <v>1</v>
      </c>
      <c r="J8306">
        <v>0</v>
      </c>
      <c r="K8306">
        <v>1</v>
      </c>
      <c r="L8306">
        <v>1</v>
      </c>
      <c r="M8306">
        <v>0</v>
      </c>
      <c r="N8306">
        <v>0</v>
      </c>
      <c r="O8306" t="s">
        <v>19</v>
      </c>
      <c r="P8306" t="str">
        <f>UPPER(Table1[[#This Row],[Venue]])</f>
        <v>HOME</v>
      </c>
    </row>
    <row r="8307" spans="1:16" hidden="1" x14ac:dyDescent="0.45">
      <c r="A8307">
        <v>40052946</v>
      </c>
      <c r="B8307" t="s">
        <v>358</v>
      </c>
      <c r="C8307">
        <v>45375</v>
      </c>
      <c r="D8307">
        <v>83615</v>
      </c>
      <c r="E8307">
        <v>20232024</v>
      </c>
      <c r="F8307" t="s">
        <v>372</v>
      </c>
      <c r="G8307" t="s">
        <v>210</v>
      </c>
      <c r="H8307">
        <v>23</v>
      </c>
      <c r="I8307">
        <v>1</v>
      </c>
      <c r="J8307">
        <v>1</v>
      </c>
      <c r="K8307">
        <v>1</v>
      </c>
      <c r="L8307">
        <v>0</v>
      </c>
      <c r="M8307">
        <v>0</v>
      </c>
      <c r="N8307">
        <v>0</v>
      </c>
      <c r="O8307" t="s">
        <v>19</v>
      </c>
      <c r="P8307" t="str">
        <f>UPPER(Table1[[#This Row],[Venue]])</f>
        <v>HOME</v>
      </c>
    </row>
    <row r="8308" spans="1:16" hidden="1" x14ac:dyDescent="0.45">
      <c r="A8308">
        <v>40052946</v>
      </c>
      <c r="B8308" t="s">
        <v>358</v>
      </c>
      <c r="C8308">
        <v>45375</v>
      </c>
      <c r="D8308">
        <v>83615</v>
      </c>
      <c r="E8308">
        <v>20232024</v>
      </c>
      <c r="F8308" t="s">
        <v>372</v>
      </c>
      <c r="G8308" t="s">
        <v>88</v>
      </c>
      <c r="H8308">
        <v>30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5</v>
      </c>
      <c r="O8308" t="s">
        <v>19</v>
      </c>
      <c r="P8308" t="str">
        <f>UPPER(Table1[[#This Row],[Venue]])</f>
        <v>HOME</v>
      </c>
    </row>
    <row r="8309" spans="1:16" hidden="1" x14ac:dyDescent="0.45">
      <c r="A8309">
        <v>40052946</v>
      </c>
      <c r="B8309" t="s">
        <v>358</v>
      </c>
      <c r="C8309">
        <v>45375</v>
      </c>
      <c r="D8309">
        <v>83615</v>
      </c>
      <c r="E8309">
        <v>20232024</v>
      </c>
      <c r="F8309" t="s">
        <v>372</v>
      </c>
      <c r="G8309" t="s">
        <v>489</v>
      </c>
      <c r="H8309">
        <v>31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0</v>
      </c>
      <c r="O8309" t="s">
        <v>19</v>
      </c>
      <c r="P8309" t="str">
        <f>UPPER(Table1[[#This Row],[Venue]])</f>
        <v>HOME</v>
      </c>
    </row>
    <row r="8310" spans="1:16" hidden="1" x14ac:dyDescent="0.45">
      <c r="A8310">
        <v>40052946</v>
      </c>
      <c r="B8310" t="s">
        <v>358</v>
      </c>
      <c r="C8310">
        <v>45375</v>
      </c>
      <c r="D8310">
        <v>83615</v>
      </c>
      <c r="E8310">
        <v>20232024</v>
      </c>
      <c r="F8310" t="s">
        <v>372</v>
      </c>
      <c r="G8310" t="s">
        <v>367</v>
      </c>
      <c r="H8310">
        <v>38</v>
      </c>
      <c r="I8310">
        <v>2</v>
      </c>
      <c r="J8310">
        <v>1</v>
      </c>
      <c r="K8310">
        <v>1</v>
      </c>
      <c r="L8310">
        <v>1</v>
      </c>
      <c r="M8310">
        <v>0</v>
      </c>
      <c r="N8310">
        <v>2</v>
      </c>
      <c r="O8310" t="s">
        <v>19</v>
      </c>
      <c r="P8310" t="str">
        <f>UPPER(Table1[[#This Row],[Venue]])</f>
        <v>HOME</v>
      </c>
    </row>
    <row r="8311" spans="1:16" hidden="1" x14ac:dyDescent="0.45">
      <c r="A8311">
        <v>40052946</v>
      </c>
      <c r="B8311" t="s">
        <v>358</v>
      </c>
      <c r="C8311">
        <v>45375</v>
      </c>
      <c r="D8311">
        <v>83615</v>
      </c>
      <c r="E8311">
        <v>20232024</v>
      </c>
      <c r="F8311" t="s">
        <v>372</v>
      </c>
      <c r="G8311" t="s">
        <v>404</v>
      </c>
      <c r="H8311">
        <v>72</v>
      </c>
      <c r="I8311">
        <v>0</v>
      </c>
      <c r="J8311">
        <v>0</v>
      </c>
      <c r="K8311">
        <v>1</v>
      </c>
      <c r="L8311">
        <v>0</v>
      </c>
      <c r="M8311">
        <v>0</v>
      </c>
      <c r="N8311">
        <v>0</v>
      </c>
      <c r="O8311" t="s">
        <v>19</v>
      </c>
      <c r="P8311" t="str">
        <f>UPPER(Table1[[#This Row],[Venue]])</f>
        <v>HOME</v>
      </c>
    </row>
    <row r="8312" spans="1:16" hidden="1" x14ac:dyDescent="0.45">
      <c r="A8312">
        <v>40052946</v>
      </c>
      <c r="B8312" t="s">
        <v>358</v>
      </c>
      <c r="C8312">
        <v>45375</v>
      </c>
      <c r="D8312">
        <v>83615</v>
      </c>
      <c r="E8312">
        <v>20232024</v>
      </c>
      <c r="F8312" t="s">
        <v>372</v>
      </c>
      <c r="G8312" t="s">
        <v>491</v>
      </c>
      <c r="H8312">
        <v>75</v>
      </c>
      <c r="I8312">
        <v>1</v>
      </c>
      <c r="J8312">
        <v>1</v>
      </c>
      <c r="K8312">
        <v>1</v>
      </c>
      <c r="L8312">
        <v>0</v>
      </c>
      <c r="M8312">
        <v>0</v>
      </c>
      <c r="N8312">
        <v>0</v>
      </c>
      <c r="O8312" t="s">
        <v>19</v>
      </c>
      <c r="P8312" t="str">
        <f>UPPER(Table1[[#This Row],[Venue]])</f>
        <v>HOME</v>
      </c>
    </row>
    <row r="8313" spans="1:16" hidden="1" x14ac:dyDescent="0.45">
      <c r="A8313">
        <v>40052946</v>
      </c>
      <c r="B8313" t="s">
        <v>358</v>
      </c>
      <c r="C8313">
        <v>45375</v>
      </c>
      <c r="D8313">
        <v>83615</v>
      </c>
      <c r="E8313">
        <v>20232024</v>
      </c>
      <c r="F8313" t="s">
        <v>372</v>
      </c>
      <c r="G8313" t="s">
        <v>402</v>
      </c>
      <c r="H8313">
        <v>84</v>
      </c>
      <c r="I8313">
        <v>2</v>
      </c>
      <c r="J8313">
        <v>0</v>
      </c>
      <c r="K8313">
        <v>1</v>
      </c>
      <c r="L8313">
        <v>2</v>
      </c>
      <c r="M8313">
        <v>1</v>
      </c>
      <c r="N8313">
        <v>2</v>
      </c>
      <c r="O8313" t="s">
        <v>19</v>
      </c>
      <c r="P8313" t="str">
        <f>UPPER(Table1[[#This Row],[Venue]])</f>
        <v>HOME</v>
      </c>
    </row>
    <row r="8314" spans="1:16" hidden="1" x14ac:dyDescent="0.45">
      <c r="A8314">
        <v>40052946</v>
      </c>
      <c r="B8314" t="s">
        <v>358</v>
      </c>
      <c r="C8314">
        <v>45375</v>
      </c>
      <c r="D8314">
        <v>83615</v>
      </c>
      <c r="E8314">
        <v>20232024</v>
      </c>
      <c r="F8314" t="s">
        <v>372</v>
      </c>
      <c r="G8314" t="s">
        <v>92</v>
      </c>
      <c r="H8314">
        <v>96</v>
      </c>
      <c r="I8314">
        <v>0</v>
      </c>
      <c r="J8314">
        <v>0</v>
      </c>
      <c r="K8314">
        <v>1</v>
      </c>
      <c r="L8314">
        <v>0</v>
      </c>
      <c r="M8314">
        <v>0</v>
      </c>
      <c r="N8314">
        <v>0</v>
      </c>
      <c r="O8314" t="s">
        <v>19</v>
      </c>
      <c r="P8314" t="str">
        <f>UPPER(Table1[[#This Row],[Venue]])</f>
        <v>HOME</v>
      </c>
    </row>
    <row r="8315" spans="1:16" hidden="1" x14ac:dyDescent="0.45">
      <c r="A8315">
        <v>40052946</v>
      </c>
      <c r="B8315" t="s">
        <v>358</v>
      </c>
      <c r="C8315">
        <v>45375</v>
      </c>
      <c r="D8315">
        <v>83615</v>
      </c>
      <c r="E8315">
        <v>20232024</v>
      </c>
      <c r="F8315" t="s">
        <v>372</v>
      </c>
      <c r="G8315" t="s">
        <v>492</v>
      </c>
      <c r="H8315">
        <v>99</v>
      </c>
      <c r="I8315">
        <v>0</v>
      </c>
      <c r="J8315">
        <v>0</v>
      </c>
      <c r="K8315">
        <v>1</v>
      </c>
      <c r="L8315">
        <v>0</v>
      </c>
      <c r="M8315">
        <v>0</v>
      </c>
      <c r="N8315">
        <v>0</v>
      </c>
      <c r="O8315" t="s">
        <v>19</v>
      </c>
      <c r="P8315" t="str">
        <f>UPPER(Table1[[#This Row],[Venue]])</f>
        <v>HOME</v>
      </c>
    </row>
    <row r="8316" spans="1:16" hidden="1" x14ac:dyDescent="0.45">
      <c r="A8316">
        <v>40052946</v>
      </c>
      <c r="B8316" t="s">
        <v>358</v>
      </c>
      <c r="C8316">
        <v>45375</v>
      </c>
      <c r="D8316">
        <v>83615</v>
      </c>
      <c r="E8316">
        <v>20232024</v>
      </c>
      <c r="F8316" t="s">
        <v>372</v>
      </c>
      <c r="G8316" t="s">
        <v>41</v>
      </c>
      <c r="H8316">
        <v>3</v>
      </c>
      <c r="I8316">
        <v>1</v>
      </c>
      <c r="J8316">
        <v>1</v>
      </c>
      <c r="K8316">
        <v>1</v>
      </c>
      <c r="L8316">
        <v>0</v>
      </c>
      <c r="M8316">
        <v>0</v>
      </c>
      <c r="N8316">
        <v>0</v>
      </c>
      <c r="O8316" t="s">
        <v>40</v>
      </c>
      <c r="P8316" t="str">
        <f>UPPER(Table1[[#This Row],[Venue]])</f>
        <v>AWAY</v>
      </c>
    </row>
    <row r="8317" spans="1:16" hidden="1" x14ac:dyDescent="0.45">
      <c r="A8317">
        <v>40052946</v>
      </c>
      <c r="B8317" t="s">
        <v>358</v>
      </c>
      <c r="C8317">
        <v>45375</v>
      </c>
      <c r="D8317">
        <v>83615</v>
      </c>
      <c r="E8317">
        <v>20232024</v>
      </c>
      <c r="F8317" t="s">
        <v>372</v>
      </c>
      <c r="G8317" t="s">
        <v>483</v>
      </c>
      <c r="H8317">
        <v>8</v>
      </c>
      <c r="I8317">
        <v>0</v>
      </c>
      <c r="J8317">
        <v>0</v>
      </c>
      <c r="K8317">
        <v>1</v>
      </c>
      <c r="L8317">
        <v>0</v>
      </c>
      <c r="M8317">
        <v>0</v>
      </c>
      <c r="N8317">
        <v>0</v>
      </c>
      <c r="O8317" t="s">
        <v>40</v>
      </c>
      <c r="P8317" t="str">
        <f>UPPER(Table1[[#This Row],[Venue]])</f>
        <v>AWAY</v>
      </c>
    </row>
    <row r="8318" spans="1:16" hidden="1" x14ac:dyDescent="0.45">
      <c r="A8318">
        <v>40052946</v>
      </c>
      <c r="B8318" t="s">
        <v>358</v>
      </c>
      <c r="C8318">
        <v>45375</v>
      </c>
      <c r="D8318">
        <v>83615</v>
      </c>
      <c r="E8318">
        <v>20232024</v>
      </c>
      <c r="F8318" t="s">
        <v>372</v>
      </c>
      <c r="G8318" t="s">
        <v>43</v>
      </c>
      <c r="H8318">
        <v>15</v>
      </c>
      <c r="I8318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 t="s">
        <v>40</v>
      </c>
      <c r="P8318" t="str">
        <f>UPPER(Table1[[#This Row],[Venue]])</f>
        <v>AWAY</v>
      </c>
    </row>
    <row r="8319" spans="1:16" hidden="1" x14ac:dyDescent="0.45">
      <c r="A8319">
        <v>40052946</v>
      </c>
      <c r="B8319" t="s">
        <v>358</v>
      </c>
      <c r="C8319">
        <v>45375</v>
      </c>
      <c r="D8319">
        <v>83615</v>
      </c>
      <c r="E8319">
        <v>20232024</v>
      </c>
      <c r="F8319" t="s">
        <v>372</v>
      </c>
      <c r="G8319" t="s">
        <v>45</v>
      </c>
      <c r="H8319">
        <v>17</v>
      </c>
      <c r="I8319">
        <v>3</v>
      </c>
      <c r="J8319">
        <v>2</v>
      </c>
      <c r="K8319">
        <v>1</v>
      </c>
      <c r="L8319">
        <v>1</v>
      </c>
      <c r="M8319">
        <v>0</v>
      </c>
      <c r="N8319">
        <v>2</v>
      </c>
      <c r="O8319" t="s">
        <v>40</v>
      </c>
      <c r="P8319" t="str">
        <f>UPPER(Table1[[#This Row],[Venue]])</f>
        <v>AWAY</v>
      </c>
    </row>
    <row r="8320" spans="1:16" hidden="1" x14ac:dyDescent="0.45">
      <c r="A8320">
        <v>40052946</v>
      </c>
      <c r="B8320" t="s">
        <v>358</v>
      </c>
      <c r="C8320">
        <v>45375</v>
      </c>
      <c r="D8320">
        <v>83615</v>
      </c>
      <c r="E8320">
        <v>20232024</v>
      </c>
      <c r="F8320" t="s">
        <v>372</v>
      </c>
      <c r="G8320" t="s">
        <v>47</v>
      </c>
      <c r="H8320">
        <v>24</v>
      </c>
      <c r="I8320">
        <v>4</v>
      </c>
      <c r="J8320">
        <v>3</v>
      </c>
      <c r="K8320">
        <v>1</v>
      </c>
      <c r="L8320">
        <v>1</v>
      </c>
      <c r="M8320">
        <v>0</v>
      </c>
      <c r="N8320">
        <v>0</v>
      </c>
      <c r="O8320" t="s">
        <v>40</v>
      </c>
      <c r="P8320" t="str">
        <f>UPPER(Table1[[#This Row],[Venue]])</f>
        <v>AWAY</v>
      </c>
    </row>
    <row r="8321" spans="1:16" hidden="1" x14ac:dyDescent="0.45">
      <c r="A8321">
        <v>40052946</v>
      </c>
      <c r="B8321" t="s">
        <v>358</v>
      </c>
      <c r="C8321">
        <v>45375</v>
      </c>
      <c r="D8321">
        <v>83615</v>
      </c>
      <c r="E8321">
        <v>20232024</v>
      </c>
      <c r="F8321" t="s">
        <v>372</v>
      </c>
      <c r="G8321" t="s">
        <v>430</v>
      </c>
      <c r="H8321">
        <v>25</v>
      </c>
      <c r="I8321">
        <v>0</v>
      </c>
      <c r="J8321">
        <v>0</v>
      </c>
      <c r="K8321">
        <v>1</v>
      </c>
      <c r="L8321">
        <v>0</v>
      </c>
      <c r="M8321">
        <v>0</v>
      </c>
      <c r="N8321">
        <v>0</v>
      </c>
      <c r="O8321" t="s">
        <v>40</v>
      </c>
      <c r="P8321" t="str">
        <f>UPPER(Table1[[#This Row],[Venue]])</f>
        <v>AWAY</v>
      </c>
    </row>
    <row r="8322" spans="1:16" hidden="1" x14ac:dyDescent="0.45">
      <c r="A8322">
        <v>40052946</v>
      </c>
      <c r="B8322" t="s">
        <v>358</v>
      </c>
      <c r="C8322">
        <v>45375</v>
      </c>
      <c r="D8322">
        <v>83615</v>
      </c>
      <c r="E8322">
        <v>20232024</v>
      </c>
      <c r="F8322" t="s">
        <v>372</v>
      </c>
      <c r="G8322" t="s">
        <v>48</v>
      </c>
      <c r="H8322">
        <v>28</v>
      </c>
      <c r="I8322">
        <v>0</v>
      </c>
      <c r="J8322">
        <v>0</v>
      </c>
      <c r="K8322">
        <v>1</v>
      </c>
      <c r="L8322">
        <v>0</v>
      </c>
      <c r="M8322">
        <v>0</v>
      </c>
      <c r="N8322">
        <v>2</v>
      </c>
      <c r="O8322" t="s">
        <v>40</v>
      </c>
      <c r="P8322" t="str">
        <f>UPPER(Table1[[#This Row],[Venue]])</f>
        <v>AWAY</v>
      </c>
    </row>
    <row r="8323" spans="1:16" hidden="1" x14ac:dyDescent="0.45">
      <c r="A8323">
        <v>40052946</v>
      </c>
      <c r="B8323" t="s">
        <v>358</v>
      </c>
      <c r="C8323">
        <v>45375</v>
      </c>
      <c r="D8323">
        <v>83615</v>
      </c>
      <c r="E8323">
        <v>20232024</v>
      </c>
      <c r="F8323" t="s">
        <v>372</v>
      </c>
      <c r="G8323" t="s">
        <v>49</v>
      </c>
      <c r="H8323">
        <v>31</v>
      </c>
      <c r="I8323">
        <v>0</v>
      </c>
      <c r="J8323">
        <v>0</v>
      </c>
      <c r="K8323">
        <v>1</v>
      </c>
      <c r="L8323">
        <v>0</v>
      </c>
      <c r="M8323">
        <v>0</v>
      </c>
      <c r="N8323">
        <v>0</v>
      </c>
      <c r="O8323" t="s">
        <v>40</v>
      </c>
      <c r="P8323" t="str">
        <f>UPPER(Table1[[#This Row],[Venue]])</f>
        <v>AWAY</v>
      </c>
    </row>
    <row r="8324" spans="1:16" hidden="1" x14ac:dyDescent="0.45">
      <c r="A8324">
        <v>40052946</v>
      </c>
      <c r="B8324" t="s">
        <v>358</v>
      </c>
      <c r="C8324">
        <v>45375</v>
      </c>
      <c r="D8324">
        <v>83615</v>
      </c>
      <c r="E8324">
        <v>20232024</v>
      </c>
      <c r="F8324" t="s">
        <v>372</v>
      </c>
      <c r="G8324" t="s">
        <v>484</v>
      </c>
      <c r="H8324">
        <v>43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0</v>
      </c>
      <c r="O8324" t="s">
        <v>40</v>
      </c>
      <c r="P8324" t="str">
        <f>UPPER(Table1[[#This Row],[Venue]])</f>
        <v>AWAY</v>
      </c>
    </row>
    <row r="8325" spans="1:16" hidden="1" x14ac:dyDescent="0.45">
      <c r="A8325">
        <v>40052946</v>
      </c>
      <c r="B8325" t="s">
        <v>358</v>
      </c>
      <c r="C8325">
        <v>45375</v>
      </c>
      <c r="D8325">
        <v>83615</v>
      </c>
      <c r="E8325">
        <v>20232024</v>
      </c>
      <c r="F8325" t="s">
        <v>372</v>
      </c>
      <c r="G8325" t="s">
        <v>575</v>
      </c>
      <c r="H8325">
        <v>54</v>
      </c>
      <c r="I8325">
        <v>1</v>
      </c>
      <c r="J8325">
        <v>0</v>
      </c>
      <c r="K8325">
        <v>1</v>
      </c>
      <c r="L8325">
        <v>1</v>
      </c>
      <c r="M8325">
        <v>0</v>
      </c>
      <c r="N8325">
        <v>2</v>
      </c>
      <c r="O8325" t="s">
        <v>40</v>
      </c>
      <c r="P8325" t="str">
        <f>UPPER(Table1[[#This Row],[Venue]])</f>
        <v>AWAY</v>
      </c>
    </row>
    <row r="8326" spans="1:16" hidden="1" x14ac:dyDescent="0.45">
      <c r="A8326">
        <v>40052946</v>
      </c>
      <c r="B8326" t="s">
        <v>358</v>
      </c>
      <c r="C8326">
        <v>45375</v>
      </c>
      <c r="D8326">
        <v>83615</v>
      </c>
      <c r="E8326">
        <v>20232024</v>
      </c>
      <c r="F8326" t="s">
        <v>372</v>
      </c>
      <c r="G8326" t="s">
        <v>51</v>
      </c>
      <c r="H8326">
        <v>77</v>
      </c>
      <c r="I8326">
        <v>3</v>
      </c>
      <c r="J8326">
        <v>1</v>
      </c>
      <c r="K8326">
        <v>1</v>
      </c>
      <c r="L8326">
        <v>2</v>
      </c>
      <c r="M8326">
        <v>0</v>
      </c>
      <c r="N8326">
        <v>0</v>
      </c>
      <c r="O8326" t="s">
        <v>40</v>
      </c>
      <c r="P8326" t="str">
        <f>UPPER(Table1[[#This Row],[Venue]])</f>
        <v>AWAY</v>
      </c>
    </row>
    <row r="8327" spans="1:16" hidden="1" x14ac:dyDescent="0.45">
      <c r="A8327">
        <v>40052946</v>
      </c>
      <c r="B8327" t="s">
        <v>358</v>
      </c>
      <c r="C8327">
        <v>45375</v>
      </c>
      <c r="D8327">
        <v>83615</v>
      </c>
      <c r="E8327">
        <v>20232024</v>
      </c>
      <c r="F8327" t="s">
        <v>372</v>
      </c>
      <c r="G8327" t="s">
        <v>52</v>
      </c>
      <c r="H8327">
        <v>79</v>
      </c>
      <c r="I8327">
        <v>0</v>
      </c>
      <c r="J8327">
        <v>0</v>
      </c>
      <c r="K8327">
        <v>1</v>
      </c>
      <c r="L8327">
        <v>0</v>
      </c>
      <c r="M8327">
        <v>0</v>
      </c>
      <c r="N8327">
        <v>0</v>
      </c>
      <c r="O8327" t="s">
        <v>40</v>
      </c>
      <c r="P8327" t="str">
        <f>UPPER(Table1[[#This Row],[Venue]])</f>
        <v>AWAY</v>
      </c>
    </row>
    <row r="8328" spans="1:16" hidden="1" x14ac:dyDescent="0.45">
      <c r="A8328">
        <v>40052946</v>
      </c>
      <c r="B8328" t="s">
        <v>358</v>
      </c>
      <c r="C8328">
        <v>45375</v>
      </c>
      <c r="D8328">
        <v>83615</v>
      </c>
      <c r="E8328">
        <v>20232024</v>
      </c>
      <c r="F8328" t="s">
        <v>372</v>
      </c>
      <c r="G8328" t="s">
        <v>485</v>
      </c>
      <c r="H8328">
        <v>80</v>
      </c>
      <c r="I8328">
        <v>1</v>
      </c>
      <c r="J8328">
        <v>0</v>
      </c>
      <c r="K8328">
        <v>1</v>
      </c>
      <c r="L8328">
        <v>1</v>
      </c>
      <c r="M8328">
        <v>0</v>
      </c>
      <c r="N8328">
        <v>0</v>
      </c>
      <c r="O8328" t="s">
        <v>40</v>
      </c>
      <c r="P8328" t="str">
        <f>UPPER(Table1[[#This Row],[Venue]])</f>
        <v>AWAY</v>
      </c>
    </row>
    <row r="8329" spans="1:16" hidden="1" x14ac:dyDescent="0.45">
      <c r="A8329">
        <v>40052946</v>
      </c>
      <c r="B8329" t="s">
        <v>358</v>
      </c>
      <c r="C8329">
        <v>45375</v>
      </c>
      <c r="D8329">
        <v>83615</v>
      </c>
      <c r="E8329">
        <v>20232024</v>
      </c>
      <c r="F8329" t="s">
        <v>372</v>
      </c>
      <c r="G8329" t="s">
        <v>537</v>
      </c>
      <c r="H8329">
        <v>83</v>
      </c>
      <c r="I8329">
        <v>1</v>
      </c>
      <c r="J8329">
        <v>0</v>
      </c>
      <c r="K8329">
        <v>1</v>
      </c>
      <c r="L8329">
        <v>1</v>
      </c>
      <c r="M8329">
        <v>0</v>
      </c>
      <c r="N8329">
        <v>0</v>
      </c>
      <c r="O8329" t="s">
        <v>40</v>
      </c>
      <c r="P8329" t="str">
        <f>UPPER(Table1[[#This Row],[Venue]])</f>
        <v>AWAY</v>
      </c>
    </row>
    <row r="8330" spans="1:16" hidden="1" x14ac:dyDescent="0.45">
      <c r="A8330">
        <v>40052977</v>
      </c>
      <c r="B8330" t="s">
        <v>613</v>
      </c>
      <c r="C8330">
        <v>45375</v>
      </c>
      <c r="D8330">
        <v>83646</v>
      </c>
      <c r="E8330">
        <v>20232024</v>
      </c>
      <c r="F8330" t="s">
        <v>418</v>
      </c>
      <c r="G8330" t="s">
        <v>20</v>
      </c>
      <c r="H8330">
        <v>5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 t="s">
        <v>19</v>
      </c>
      <c r="P8330" t="str">
        <f>UPPER(Table1[[#This Row],[Venue]])</f>
        <v>HOME</v>
      </c>
    </row>
    <row r="8331" spans="1:16" hidden="1" x14ac:dyDescent="0.45">
      <c r="A8331">
        <v>40052977</v>
      </c>
      <c r="B8331" t="s">
        <v>613</v>
      </c>
      <c r="C8331">
        <v>45375</v>
      </c>
      <c r="D8331">
        <v>83646</v>
      </c>
      <c r="E8331">
        <v>20232024</v>
      </c>
      <c r="F8331" t="s">
        <v>418</v>
      </c>
      <c r="G8331" t="s">
        <v>329</v>
      </c>
      <c r="H8331">
        <v>8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0</v>
      </c>
      <c r="O8331" t="s">
        <v>19</v>
      </c>
      <c r="P8331" t="str">
        <f>UPPER(Table1[[#This Row],[Venue]])</f>
        <v>HOME</v>
      </c>
    </row>
    <row r="8332" spans="1:16" hidden="1" x14ac:dyDescent="0.45">
      <c r="A8332">
        <v>40052977</v>
      </c>
      <c r="B8332" t="s">
        <v>613</v>
      </c>
      <c r="C8332">
        <v>45375</v>
      </c>
      <c r="D8332">
        <v>83646</v>
      </c>
      <c r="E8332">
        <v>20232024</v>
      </c>
      <c r="F8332" t="s">
        <v>418</v>
      </c>
      <c r="G8332" t="s">
        <v>24</v>
      </c>
      <c r="H8332">
        <v>12</v>
      </c>
      <c r="I8332">
        <v>4</v>
      </c>
      <c r="J8332">
        <v>0</v>
      </c>
      <c r="K8332">
        <v>1</v>
      </c>
      <c r="L8332">
        <v>4</v>
      </c>
      <c r="M8332">
        <v>0</v>
      </c>
      <c r="N8332">
        <v>0</v>
      </c>
      <c r="O8332" t="s">
        <v>19</v>
      </c>
      <c r="P8332" t="str">
        <f>UPPER(Table1[[#This Row],[Venue]])</f>
        <v>HOME</v>
      </c>
    </row>
    <row r="8333" spans="1:16" hidden="1" x14ac:dyDescent="0.45">
      <c r="A8333">
        <v>40052977</v>
      </c>
      <c r="B8333" t="s">
        <v>613</v>
      </c>
      <c r="C8333">
        <v>45375</v>
      </c>
      <c r="D8333">
        <v>83646</v>
      </c>
      <c r="E8333">
        <v>20232024</v>
      </c>
      <c r="F8333" t="s">
        <v>418</v>
      </c>
      <c r="G8333" t="s">
        <v>597</v>
      </c>
      <c r="H8333">
        <v>13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 t="s">
        <v>19</v>
      </c>
      <c r="P8333" t="str">
        <f>UPPER(Table1[[#This Row],[Venue]])</f>
        <v>HOME</v>
      </c>
    </row>
    <row r="8334" spans="1:16" hidden="1" x14ac:dyDescent="0.45">
      <c r="A8334">
        <v>40052977</v>
      </c>
      <c r="B8334" t="s">
        <v>613</v>
      </c>
      <c r="C8334">
        <v>45375</v>
      </c>
      <c r="D8334">
        <v>83646</v>
      </c>
      <c r="E8334">
        <v>20232024</v>
      </c>
      <c r="F8334" t="s">
        <v>418</v>
      </c>
      <c r="G8334" t="s">
        <v>426</v>
      </c>
      <c r="H8334">
        <v>16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0</v>
      </c>
      <c r="O8334" t="s">
        <v>19</v>
      </c>
      <c r="P8334" t="str">
        <f>UPPER(Table1[[#This Row],[Venue]])</f>
        <v>HOME</v>
      </c>
    </row>
    <row r="8335" spans="1:16" hidden="1" x14ac:dyDescent="0.45">
      <c r="A8335">
        <v>40052977</v>
      </c>
      <c r="B8335" t="s">
        <v>613</v>
      </c>
      <c r="C8335">
        <v>45375</v>
      </c>
      <c r="D8335">
        <v>83646</v>
      </c>
      <c r="E8335">
        <v>20232024</v>
      </c>
      <c r="F8335" t="s">
        <v>418</v>
      </c>
      <c r="G8335" t="s">
        <v>442</v>
      </c>
      <c r="H8335">
        <v>17</v>
      </c>
      <c r="I8335">
        <v>1</v>
      </c>
      <c r="J8335">
        <v>1</v>
      </c>
      <c r="K8335">
        <v>1</v>
      </c>
      <c r="L8335">
        <v>0</v>
      </c>
      <c r="M8335">
        <v>0</v>
      </c>
      <c r="N8335">
        <v>0</v>
      </c>
      <c r="O8335" t="s">
        <v>19</v>
      </c>
      <c r="P8335" t="str">
        <f>UPPER(Table1[[#This Row],[Venue]])</f>
        <v>HOME</v>
      </c>
    </row>
    <row r="8336" spans="1:16" hidden="1" x14ac:dyDescent="0.45">
      <c r="A8336">
        <v>40052977</v>
      </c>
      <c r="B8336" t="s">
        <v>613</v>
      </c>
      <c r="C8336">
        <v>45375</v>
      </c>
      <c r="D8336">
        <v>83646</v>
      </c>
      <c r="E8336">
        <v>20232024</v>
      </c>
      <c r="F8336" t="s">
        <v>418</v>
      </c>
      <c r="G8336" t="s">
        <v>27</v>
      </c>
      <c r="H8336">
        <v>19</v>
      </c>
      <c r="I8336">
        <v>0</v>
      </c>
      <c r="J8336">
        <v>0</v>
      </c>
      <c r="K8336">
        <v>1</v>
      </c>
      <c r="L8336">
        <v>0</v>
      </c>
      <c r="M8336">
        <v>0</v>
      </c>
      <c r="N8336">
        <v>0</v>
      </c>
      <c r="O8336" t="s">
        <v>19</v>
      </c>
      <c r="P8336" t="str">
        <f>UPPER(Table1[[#This Row],[Venue]])</f>
        <v>HOME</v>
      </c>
    </row>
    <row r="8337" spans="1:16" hidden="1" x14ac:dyDescent="0.45">
      <c r="A8337">
        <v>40052977</v>
      </c>
      <c r="B8337" t="s">
        <v>613</v>
      </c>
      <c r="C8337">
        <v>45375</v>
      </c>
      <c r="D8337">
        <v>83646</v>
      </c>
      <c r="E8337">
        <v>20232024</v>
      </c>
      <c r="F8337" t="s">
        <v>418</v>
      </c>
      <c r="G8337" t="s">
        <v>466</v>
      </c>
      <c r="H8337">
        <v>23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 t="s">
        <v>19</v>
      </c>
      <c r="P8337" t="str">
        <f>UPPER(Table1[[#This Row],[Venue]])</f>
        <v>HOME</v>
      </c>
    </row>
    <row r="8338" spans="1:16" hidden="1" x14ac:dyDescent="0.45">
      <c r="A8338">
        <v>40052977</v>
      </c>
      <c r="B8338" t="s">
        <v>613</v>
      </c>
      <c r="C8338">
        <v>45375</v>
      </c>
      <c r="D8338">
        <v>83646</v>
      </c>
      <c r="E8338">
        <v>20232024</v>
      </c>
      <c r="F8338" t="s">
        <v>418</v>
      </c>
      <c r="G8338" t="s">
        <v>192</v>
      </c>
      <c r="H8338">
        <v>32</v>
      </c>
      <c r="I8338">
        <v>4</v>
      </c>
      <c r="J8338">
        <v>3</v>
      </c>
      <c r="K8338">
        <v>1</v>
      </c>
      <c r="L8338">
        <v>1</v>
      </c>
      <c r="M8338">
        <v>0</v>
      </c>
      <c r="N8338">
        <v>2</v>
      </c>
      <c r="O8338" t="s">
        <v>19</v>
      </c>
      <c r="P8338" t="str">
        <f>UPPER(Table1[[#This Row],[Venue]])</f>
        <v>HOME</v>
      </c>
    </row>
    <row r="8339" spans="1:16" hidden="1" x14ac:dyDescent="0.45">
      <c r="A8339">
        <v>40052977</v>
      </c>
      <c r="B8339" t="s">
        <v>613</v>
      </c>
      <c r="C8339">
        <v>45375</v>
      </c>
      <c r="D8339">
        <v>83646</v>
      </c>
      <c r="E8339">
        <v>20232024</v>
      </c>
      <c r="F8339" t="s">
        <v>418</v>
      </c>
      <c r="G8339" t="s">
        <v>585</v>
      </c>
      <c r="H8339">
        <v>33</v>
      </c>
      <c r="I8339">
        <v>0</v>
      </c>
      <c r="J8339">
        <v>0</v>
      </c>
      <c r="K8339">
        <v>1</v>
      </c>
      <c r="L8339">
        <v>0</v>
      </c>
      <c r="M8339">
        <v>0</v>
      </c>
      <c r="N8339">
        <v>0</v>
      </c>
      <c r="O8339" t="s">
        <v>19</v>
      </c>
      <c r="P8339" t="str">
        <f>UPPER(Table1[[#This Row],[Venue]])</f>
        <v>HOME</v>
      </c>
    </row>
    <row r="8340" spans="1:16" hidden="1" x14ac:dyDescent="0.45">
      <c r="A8340">
        <v>40052977</v>
      </c>
      <c r="B8340" t="s">
        <v>613</v>
      </c>
      <c r="C8340">
        <v>45375</v>
      </c>
      <c r="D8340">
        <v>83646</v>
      </c>
      <c r="E8340">
        <v>20232024</v>
      </c>
      <c r="F8340" t="s">
        <v>418</v>
      </c>
      <c r="G8340" t="s">
        <v>28</v>
      </c>
      <c r="H8340">
        <v>41</v>
      </c>
      <c r="I8340">
        <v>0</v>
      </c>
      <c r="J8340">
        <v>0</v>
      </c>
      <c r="K8340">
        <v>1</v>
      </c>
      <c r="L8340">
        <v>0</v>
      </c>
      <c r="M8340">
        <v>0</v>
      </c>
      <c r="N8340">
        <v>0</v>
      </c>
      <c r="O8340" t="s">
        <v>19</v>
      </c>
      <c r="P8340" t="str">
        <f>UPPER(Table1[[#This Row],[Venue]])</f>
        <v>HOME</v>
      </c>
    </row>
    <row r="8341" spans="1:16" hidden="1" x14ac:dyDescent="0.45">
      <c r="A8341">
        <v>40052977</v>
      </c>
      <c r="B8341" t="s">
        <v>613</v>
      </c>
      <c r="C8341">
        <v>45375</v>
      </c>
      <c r="D8341">
        <v>83646</v>
      </c>
      <c r="E8341">
        <v>20232024</v>
      </c>
      <c r="F8341" t="s">
        <v>418</v>
      </c>
      <c r="G8341" t="s">
        <v>29</v>
      </c>
      <c r="H8341">
        <v>44</v>
      </c>
      <c r="I8341">
        <v>1</v>
      </c>
      <c r="J8341">
        <v>1</v>
      </c>
      <c r="K8341">
        <v>1</v>
      </c>
      <c r="L8341">
        <v>0</v>
      </c>
      <c r="M8341">
        <v>0</v>
      </c>
      <c r="N8341">
        <v>0</v>
      </c>
      <c r="O8341" t="s">
        <v>19</v>
      </c>
      <c r="P8341" t="str">
        <f>UPPER(Table1[[#This Row],[Venue]])</f>
        <v>HOME</v>
      </c>
    </row>
    <row r="8342" spans="1:16" hidden="1" x14ac:dyDescent="0.45">
      <c r="A8342">
        <v>40052977</v>
      </c>
      <c r="B8342" t="s">
        <v>613</v>
      </c>
      <c r="C8342">
        <v>45375</v>
      </c>
      <c r="D8342">
        <v>83646</v>
      </c>
      <c r="E8342">
        <v>20232024</v>
      </c>
      <c r="F8342" t="s">
        <v>418</v>
      </c>
      <c r="G8342" t="s">
        <v>550</v>
      </c>
      <c r="H8342">
        <v>50</v>
      </c>
      <c r="I8342">
        <v>0</v>
      </c>
      <c r="J8342">
        <v>0</v>
      </c>
      <c r="K8342">
        <v>1</v>
      </c>
      <c r="L8342">
        <v>0</v>
      </c>
      <c r="M8342">
        <v>0</v>
      </c>
      <c r="N8342">
        <v>0</v>
      </c>
      <c r="O8342" t="s">
        <v>19</v>
      </c>
      <c r="P8342" t="str">
        <f>UPPER(Table1[[#This Row],[Venue]])</f>
        <v>HOME</v>
      </c>
    </row>
    <row r="8343" spans="1:16" hidden="1" x14ac:dyDescent="0.45">
      <c r="A8343">
        <v>40052977</v>
      </c>
      <c r="B8343" t="s">
        <v>613</v>
      </c>
      <c r="C8343">
        <v>45375</v>
      </c>
      <c r="D8343">
        <v>83646</v>
      </c>
      <c r="E8343">
        <v>20232024</v>
      </c>
      <c r="F8343" t="s">
        <v>418</v>
      </c>
      <c r="G8343" t="s">
        <v>18</v>
      </c>
      <c r="H8343">
        <v>55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0</v>
      </c>
      <c r="O8343" t="s">
        <v>19</v>
      </c>
      <c r="P8343" t="str">
        <f>UPPER(Table1[[#This Row],[Venue]])</f>
        <v>HOME</v>
      </c>
    </row>
    <row r="8344" spans="1:16" hidden="1" x14ac:dyDescent="0.45">
      <c r="A8344">
        <v>40052977</v>
      </c>
      <c r="B8344" t="s">
        <v>613</v>
      </c>
      <c r="C8344">
        <v>45375</v>
      </c>
      <c r="D8344">
        <v>83646</v>
      </c>
      <c r="E8344">
        <v>20232024</v>
      </c>
      <c r="F8344" t="s">
        <v>418</v>
      </c>
      <c r="G8344" t="s">
        <v>31</v>
      </c>
      <c r="H8344">
        <v>56</v>
      </c>
      <c r="I8344">
        <v>2</v>
      </c>
      <c r="J8344">
        <v>0</v>
      </c>
      <c r="K8344">
        <v>1</v>
      </c>
      <c r="L8344">
        <v>2</v>
      </c>
      <c r="M8344">
        <v>0</v>
      </c>
      <c r="N8344">
        <v>2</v>
      </c>
      <c r="O8344" t="s">
        <v>19</v>
      </c>
      <c r="P8344" t="str">
        <f>UPPER(Table1[[#This Row],[Venue]])</f>
        <v>HOME</v>
      </c>
    </row>
    <row r="8345" spans="1:16" hidden="1" x14ac:dyDescent="0.45">
      <c r="A8345">
        <v>40052977</v>
      </c>
      <c r="B8345" t="s">
        <v>613</v>
      </c>
      <c r="C8345">
        <v>45375</v>
      </c>
      <c r="D8345">
        <v>83646</v>
      </c>
      <c r="E8345">
        <v>20232024</v>
      </c>
      <c r="F8345" t="s">
        <v>418</v>
      </c>
      <c r="G8345" t="s">
        <v>35</v>
      </c>
      <c r="H8345">
        <v>75</v>
      </c>
      <c r="I8345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 t="s">
        <v>19</v>
      </c>
      <c r="P8345" t="str">
        <f>UPPER(Table1[[#This Row],[Venue]])</f>
        <v>HOME</v>
      </c>
    </row>
    <row r="8346" spans="1:16" hidden="1" x14ac:dyDescent="0.45">
      <c r="A8346">
        <v>40052977</v>
      </c>
      <c r="B8346" t="s">
        <v>613</v>
      </c>
      <c r="C8346">
        <v>45375</v>
      </c>
      <c r="D8346">
        <v>83646</v>
      </c>
      <c r="E8346">
        <v>20232024</v>
      </c>
      <c r="F8346" t="s">
        <v>418</v>
      </c>
      <c r="G8346" t="s">
        <v>36</v>
      </c>
      <c r="H8346">
        <v>87</v>
      </c>
      <c r="I8346">
        <v>1</v>
      </c>
      <c r="J8346">
        <v>1</v>
      </c>
      <c r="K8346">
        <v>1</v>
      </c>
      <c r="L8346">
        <v>0</v>
      </c>
      <c r="M8346">
        <v>0</v>
      </c>
      <c r="N8346">
        <v>0</v>
      </c>
      <c r="O8346" t="s">
        <v>19</v>
      </c>
      <c r="P8346" t="str">
        <f>UPPER(Table1[[#This Row],[Venue]])</f>
        <v>HOME</v>
      </c>
    </row>
    <row r="8347" spans="1:16" hidden="1" x14ac:dyDescent="0.45">
      <c r="A8347">
        <v>40052977</v>
      </c>
      <c r="B8347" t="s">
        <v>613</v>
      </c>
      <c r="C8347">
        <v>45375</v>
      </c>
      <c r="D8347">
        <v>83646</v>
      </c>
      <c r="E8347">
        <v>20232024</v>
      </c>
      <c r="F8347" t="s">
        <v>418</v>
      </c>
      <c r="G8347" t="s">
        <v>469</v>
      </c>
      <c r="H8347">
        <v>88</v>
      </c>
      <c r="I8347">
        <v>2</v>
      </c>
      <c r="J8347">
        <v>1</v>
      </c>
      <c r="K8347">
        <v>1</v>
      </c>
      <c r="L8347">
        <v>1</v>
      </c>
      <c r="M8347">
        <v>0</v>
      </c>
      <c r="N8347">
        <v>0</v>
      </c>
      <c r="O8347" t="s">
        <v>19</v>
      </c>
      <c r="P8347" t="str">
        <f>UPPER(Table1[[#This Row],[Venue]])</f>
        <v>HOME</v>
      </c>
    </row>
    <row r="8348" spans="1:16" hidden="1" x14ac:dyDescent="0.45">
      <c r="A8348">
        <v>40052977</v>
      </c>
      <c r="B8348" t="s">
        <v>613</v>
      </c>
      <c r="C8348">
        <v>45375</v>
      </c>
      <c r="D8348">
        <v>83646</v>
      </c>
      <c r="E8348">
        <v>20232024</v>
      </c>
      <c r="F8348" t="s">
        <v>418</v>
      </c>
      <c r="G8348" t="s">
        <v>132</v>
      </c>
      <c r="H8348">
        <v>4</v>
      </c>
      <c r="I8348">
        <v>1</v>
      </c>
      <c r="J8348">
        <v>1</v>
      </c>
      <c r="K8348">
        <v>1</v>
      </c>
      <c r="L8348">
        <v>0</v>
      </c>
      <c r="M8348">
        <v>0</v>
      </c>
      <c r="N8348">
        <v>2</v>
      </c>
      <c r="O8348" t="s">
        <v>40</v>
      </c>
      <c r="P8348" t="str">
        <f>UPPER(Table1[[#This Row],[Venue]])</f>
        <v>AWAY</v>
      </c>
    </row>
    <row r="8349" spans="1:16" hidden="1" x14ac:dyDescent="0.45">
      <c r="A8349">
        <v>40052977</v>
      </c>
      <c r="B8349" t="s">
        <v>613</v>
      </c>
      <c r="C8349">
        <v>45375</v>
      </c>
      <c r="D8349">
        <v>83646</v>
      </c>
      <c r="E8349">
        <v>20232024</v>
      </c>
      <c r="F8349" t="s">
        <v>418</v>
      </c>
      <c r="G8349" t="s">
        <v>133</v>
      </c>
      <c r="H8349">
        <v>5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0</v>
      </c>
      <c r="O8349" t="s">
        <v>40</v>
      </c>
      <c r="P8349" t="str">
        <f>UPPER(Table1[[#This Row],[Venue]])</f>
        <v>AWAY</v>
      </c>
    </row>
    <row r="8350" spans="1:16" hidden="1" x14ac:dyDescent="0.45">
      <c r="A8350">
        <v>40052977</v>
      </c>
      <c r="B8350" t="s">
        <v>613</v>
      </c>
      <c r="C8350">
        <v>45375</v>
      </c>
      <c r="D8350">
        <v>83646</v>
      </c>
      <c r="E8350">
        <v>20232024</v>
      </c>
      <c r="F8350" t="s">
        <v>418</v>
      </c>
      <c r="G8350" t="s">
        <v>171</v>
      </c>
      <c r="H8350">
        <v>8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 t="s">
        <v>40</v>
      </c>
      <c r="P8350" t="str">
        <f>UPPER(Table1[[#This Row],[Venue]])</f>
        <v>AWAY</v>
      </c>
    </row>
    <row r="8351" spans="1:16" hidden="1" x14ac:dyDescent="0.45">
      <c r="A8351">
        <v>40052977</v>
      </c>
      <c r="B8351" t="s">
        <v>613</v>
      </c>
      <c r="C8351">
        <v>45375</v>
      </c>
      <c r="D8351">
        <v>83646</v>
      </c>
      <c r="E8351">
        <v>20232024</v>
      </c>
      <c r="F8351" t="s">
        <v>418</v>
      </c>
      <c r="G8351" t="s">
        <v>264</v>
      </c>
      <c r="H8351">
        <v>10</v>
      </c>
      <c r="I8351">
        <v>2</v>
      </c>
      <c r="J8351">
        <v>1</v>
      </c>
      <c r="K8351">
        <v>1</v>
      </c>
      <c r="L8351">
        <v>1</v>
      </c>
      <c r="M8351">
        <v>0</v>
      </c>
      <c r="N8351">
        <v>0</v>
      </c>
      <c r="O8351" t="s">
        <v>40</v>
      </c>
      <c r="P8351" t="str">
        <f>UPPER(Table1[[#This Row],[Venue]])</f>
        <v>AWAY</v>
      </c>
    </row>
    <row r="8352" spans="1:16" hidden="1" x14ac:dyDescent="0.45">
      <c r="A8352">
        <v>40052977</v>
      </c>
      <c r="B8352" t="s">
        <v>613</v>
      </c>
      <c r="C8352">
        <v>45375</v>
      </c>
      <c r="D8352">
        <v>83646</v>
      </c>
      <c r="E8352">
        <v>20232024</v>
      </c>
      <c r="F8352" t="s">
        <v>418</v>
      </c>
      <c r="G8352" t="s">
        <v>265</v>
      </c>
      <c r="H8352">
        <v>14</v>
      </c>
      <c r="I8352">
        <v>2</v>
      </c>
      <c r="J8352">
        <v>1</v>
      </c>
      <c r="K8352">
        <v>1</v>
      </c>
      <c r="L8352">
        <v>1</v>
      </c>
      <c r="M8352">
        <v>0</v>
      </c>
      <c r="N8352">
        <v>0</v>
      </c>
      <c r="O8352" t="s">
        <v>40</v>
      </c>
      <c r="P8352" t="str">
        <f>UPPER(Table1[[#This Row],[Venue]])</f>
        <v>AWAY</v>
      </c>
    </row>
    <row r="8353" spans="1:16" hidden="1" x14ac:dyDescent="0.45">
      <c r="A8353">
        <v>40052977</v>
      </c>
      <c r="B8353" t="s">
        <v>613</v>
      </c>
      <c r="C8353">
        <v>45375</v>
      </c>
      <c r="D8353">
        <v>83646</v>
      </c>
      <c r="E8353">
        <v>20232024</v>
      </c>
      <c r="F8353" t="s">
        <v>418</v>
      </c>
      <c r="G8353" t="s">
        <v>175</v>
      </c>
      <c r="H8353">
        <v>15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 t="s">
        <v>40</v>
      </c>
      <c r="P8353" t="str">
        <f>UPPER(Table1[[#This Row],[Venue]])</f>
        <v>AWAY</v>
      </c>
    </row>
    <row r="8354" spans="1:16" hidden="1" x14ac:dyDescent="0.45">
      <c r="A8354">
        <v>40052977</v>
      </c>
      <c r="B8354" t="s">
        <v>613</v>
      </c>
      <c r="C8354">
        <v>45375</v>
      </c>
      <c r="D8354">
        <v>83646</v>
      </c>
      <c r="E8354">
        <v>20232024</v>
      </c>
      <c r="F8354" t="s">
        <v>418</v>
      </c>
      <c r="G8354" t="s">
        <v>180</v>
      </c>
      <c r="H8354">
        <v>19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 t="s">
        <v>40</v>
      </c>
      <c r="P8354" t="str">
        <f>UPPER(Table1[[#This Row],[Venue]])</f>
        <v>AWAY</v>
      </c>
    </row>
    <row r="8355" spans="1:16" hidden="1" x14ac:dyDescent="0.45">
      <c r="A8355">
        <v>40052977</v>
      </c>
      <c r="B8355" t="s">
        <v>613</v>
      </c>
      <c r="C8355">
        <v>45375</v>
      </c>
      <c r="D8355">
        <v>83646</v>
      </c>
      <c r="E8355">
        <v>20232024</v>
      </c>
      <c r="F8355" t="s">
        <v>418</v>
      </c>
      <c r="G8355" t="s">
        <v>516</v>
      </c>
      <c r="H8355">
        <v>20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0</v>
      </c>
      <c r="O8355" t="s">
        <v>40</v>
      </c>
      <c r="P8355" t="str">
        <f>UPPER(Table1[[#This Row],[Venue]])</f>
        <v>AWAY</v>
      </c>
    </row>
    <row r="8356" spans="1:16" hidden="1" x14ac:dyDescent="0.45">
      <c r="A8356">
        <v>40052977</v>
      </c>
      <c r="B8356" t="s">
        <v>613</v>
      </c>
      <c r="C8356">
        <v>45375</v>
      </c>
      <c r="D8356">
        <v>83646</v>
      </c>
      <c r="E8356">
        <v>20232024</v>
      </c>
      <c r="F8356" t="s">
        <v>418</v>
      </c>
      <c r="G8356" t="s">
        <v>289</v>
      </c>
      <c r="H8356">
        <v>22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0</v>
      </c>
      <c r="O8356" t="s">
        <v>40</v>
      </c>
      <c r="P8356" t="str">
        <f>UPPER(Table1[[#This Row],[Venue]])</f>
        <v>AWAY</v>
      </c>
    </row>
    <row r="8357" spans="1:16" hidden="1" x14ac:dyDescent="0.45">
      <c r="A8357">
        <v>40052977</v>
      </c>
      <c r="B8357" t="s">
        <v>613</v>
      </c>
      <c r="C8357">
        <v>45375</v>
      </c>
      <c r="D8357">
        <v>83646</v>
      </c>
      <c r="E8357">
        <v>20232024</v>
      </c>
      <c r="F8357" t="s">
        <v>418</v>
      </c>
      <c r="G8357" t="s">
        <v>374</v>
      </c>
      <c r="H8357">
        <v>24</v>
      </c>
      <c r="I8357">
        <v>1</v>
      </c>
      <c r="J8357">
        <v>1</v>
      </c>
      <c r="K8357">
        <v>1</v>
      </c>
      <c r="L8357">
        <v>0</v>
      </c>
      <c r="M8357">
        <v>0</v>
      </c>
      <c r="N8357">
        <v>0</v>
      </c>
      <c r="O8357" t="s">
        <v>40</v>
      </c>
      <c r="P8357" t="str">
        <f>UPPER(Table1[[#This Row],[Venue]])</f>
        <v>AWAY</v>
      </c>
    </row>
    <row r="8358" spans="1:16" hidden="1" x14ac:dyDescent="0.45">
      <c r="A8358">
        <v>40052977</v>
      </c>
      <c r="B8358" t="s">
        <v>613</v>
      </c>
      <c r="C8358">
        <v>45375</v>
      </c>
      <c r="D8358">
        <v>83646</v>
      </c>
      <c r="E8358">
        <v>20232024</v>
      </c>
      <c r="F8358" t="s">
        <v>418</v>
      </c>
      <c r="G8358" t="s">
        <v>349</v>
      </c>
      <c r="H8358">
        <v>25</v>
      </c>
      <c r="I8358">
        <v>1</v>
      </c>
      <c r="J8358">
        <v>0</v>
      </c>
      <c r="K8358">
        <v>1</v>
      </c>
      <c r="L8358">
        <v>1</v>
      </c>
      <c r="M8358">
        <v>0</v>
      </c>
      <c r="N8358">
        <v>0</v>
      </c>
      <c r="O8358" t="s">
        <v>40</v>
      </c>
      <c r="P8358" t="str">
        <f>UPPER(Table1[[#This Row],[Venue]])</f>
        <v>AWAY</v>
      </c>
    </row>
    <row r="8359" spans="1:16" hidden="1" x14ac:dyDescent="0.45">
      <c r="A8359">
        <v>40052977</v>
      </c>
      <c r="B8359" t="s">
        <v>613</v>
      </c>
      <c r="C8359">
        <v>45375</v>
      </c>
      <c r="D8359">
        <v>83646</v>
      </c>
      <c r="E8359">
        <v>20232024</v>
      </c>
      <c r="F8359" t="s">
        <v>418</v>
      </c>
      <c r="G8359" t="s">
        <v>517</v>
      </c>
      <c r="H8359">
        <v>51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0</v>
      </c>
      <c r="O8359" t="s">
        <v>40</v>
      </c>
      <c r="P8359" t="str">
        <f>UPPER(Table1[[#This Row],[Venue]])</f>
        <v>AWAY</v>
      </c>
    </row>
    <row r="8360" spans="1:16" hidden="1" x14ac:dyDescent="0.45">
      <c r="A8360">
        <v>40052977</v>
      </c>
      <c r="B8360" t="s">
        <v>613</v>
      </c>
      <c r="C8360">
        <v>45375</v>
      </c>
      <c r="D8360">
        <v>83646</v>
      </c>
      <c r="E8360">
        <v>20232024</v>
      </c>
      <c r="F8360" t="s">
        <v>418</v>
      </c>
      <c r="G8360" t="s">
        <v>140</v>
      </c>
      <c r="H8360">
        <v>60</v>
      </c>
      <c r="I8360">
        <v>1</v>
      </c>
      <c r="J8360">
        <v>0</v>
      </c>
      <c r="K8360">
        <v>1</v>
      </c>
      <c r="L8360">
        <v>1</v>
      </c>
      <c r="M8360">
        <v>0</v>
      </c>
      <c r="N8360">
        <v>2</v>
      </c>
      <c r="O8360" t="s">
        <v>40</v>
      </c>
      <c r="P8360" t="str">
        <f>UPPER(Table1[[#This Row],[Venue]])</f>
        <v>AWAY</v>
      </c>
    </row>
    <row r="8361" spans="1:16" hidden="1" x14ac:dyDescent="0.45">
      <c r="A8361">
        <v>40052977</v>
      </c>
      <c r="B8361" t="s">
        <v>613</v>
      </c>
      <c r="C8361">
        <v>45375</v>
      </c>
      <c r="D8361">
        <v>83646</v>
      </c>
      <c r="E8361">
        <v>20232024</v>
      </c>
      <c r="F8361" t="s">
        <v>418</v>
      </c>
      <c r="G8361" t="s">
        <v>519</v>
      </c>
      <c r="H8361">
        <v>74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2</v>
      </c>
      <c r="O8361" t="s">
        <v>40</v>
      </c>
      <c r="P8361" t="str">
        <f>UPPER(Table1[[#This Row],[Venue]])</f>
        <v>AWAY</v>
      </c>
    </row>
    <row r="8362" spans="1:16" hidden="1" x14ac:dyDescent="0.45">
      <c r="A8362">
        <v>40052977</v>
      </c>
      <c r="B8362" t="s">
        <v>613</v>
      </c>
      <c r="C8362">
        <v>45375</v>
      </c>
      <c r="D8362">
        <v>83646</v>
      </c>
      <c r="E8362">
        <v>20232024</v>
      </c>
      <c r="F8362" t="s">
        <v>418</v>
      </c>
      <c r="G8362" t="s">
        <v>146</v>
      </c>
      <c r="H8362">
        <v>91</v>
      </c>
      <c r="I8362">
        <v>1</v>
      </c>
      <c r="J8362">
        <v>1</v>
      </c>
      <c r="K8362">
        <v>1</v>
      </c>
      <c r="L8362">
        <v>0</v>
      </c>
      <c r="M8362">
        <v>0</v>
      </c>
      <c r="N8362">
        <v>0</v>
      </c>
      <c r="O8362" t="s">
        <v>40</v>
      </c>
      <c r="P8362" t="str">
        <f>UPPER(Table1[[#This Row],[Venue]])</f>
        <v>AWAY</v>
      </c>
    </row>
    <row r="8363" spans="1:16" hidden="1" x14ac:dyDescent="0.45">
      <c r="A8363">
        <v>40052977</v>
      </c>
      <c r="B8363" t="s">
        <v>613</v>
      </c>
      <c r="C8363">
        <v>45375</v>
      </c>
      <c r="D8363">
        <v>83646</v>
      </c>
      <c r="E8363">
        <v>20232024</v>
      </c>
      <c r="F8363" t="s">
        <v>418</v>
      </c>
      <c r="G8363" t="s">
        <v>183</v>
      </c>
      <c r="H8363">
        <v>97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0</v>
      </c>
      <c r="O8363" t="s">
        <v>40</v>
      </c>
      <c r="P8363" t="str">
        <f>UPPER(Table1[[#This Row],[Venue]])</f>
        <v>AWAY</v>
      </c>
    </row>
    <row r="8364" spans="1:16" hidden="1" x14ac:dyDescent="0.45">
      <c r="A8364">
        <v>40052977</v>
      </c>
      <c r="B8364" t="s">
        <v>613</v>
      </c>
      <c r="C8364">
        <v>45375</v>
      </c>
      <c r="D8364">
        <v>83646</v>
      </c>
      <c r="E8364">
        <v>20232024</v>
      </c>
      <c r="F8364" t="s">
        <v>418</v>
      </c>
      <c r="G8364" t="s">
        <v>529</v>
      </c>
      <c r="H8364">
        <v>99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0</v>
      </c>
      <c r="O8364" t="s">
        <v>40</v>
      </c>
      <c r="P8364" t="str">
        <f>UPPER(Table1[[#This Row],[Venue]])</f>
        <v>AWAY</v>
      </c>
    </row>
    <row r="8365" spans="1:16" hidden="1" x14ac:dyDescent="0.45">
      <c r="A8365">
        <v>40052944</v>
      </c>
      <c r="B8365" t="s">
        <v>571</v>
      </c>
      <c r="C8365">
        <v>45375</v>
      </c>
      <c r="D8365">
        <v>83613</v>
      </c>
      <c r="E8365">
        <v>20232024</v>
      </c>
      <c r="F8365" t="s">
        <v>372</v>
      </c>
      <c r="G8365" t="s">
        <v>130</v>
      </c>
      <c r="H8365">
        <v>1</v>
      </c>
      <c r="I8365">
        <v>0</v>
      </c>
      <c r="J8365">
        <v>0</v>
      </c>
      <c r="K8365">
        <v>1</v>
      </c>
      <c r="L8365">
        <v>0</v>
      </c>
      <c r="M8365">
        <v>0</v>
      </c>
      <c r="N8365">
        <v>0</v>
      </c>
      <c r="O8365" t="s">
        <v>19</v>
      </c>
      <c r="P8365" t="str">
        <f>UPPER(Table1[[#This Row],[Venue]])</f>
        <v>HOME</v>
      </c>
    </row>
    <row r="8366" spans="1:16" hidden="1" x14ac:dyDescent="0.45">
      <c r="A8366">
        <v>40052944</v>
      </c>
      <c r="B8366" t="s">
        <v>571</v>
      </c>
      <c r="C8366">
        <v>45375</v>
      </c>
      <c r="D8366">
        <v>83613</v>
      </c>
      <c r="E8366">
        <v>20232024</v>
      </c>
      <c r="F8366" t="s">
        <v>372</v>
      </c>
      <c r="G8366" t="s">
        <v>199</v>
      </c>
      <c r="H8366">
        <v>6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0</v>
      </c>
      <c r="O8366" t="s">
        <v>19</v>
      </c>
      <c r="P8366" t="str">
        <f>UPPER(Table1[[#This Row],[Venue]])</f>
        <v>HOME</v>
      </c>
    </row>
    <row r="8367" spans="1:16" hidden="1" x14ac:dyDescent="0.45">
      <c r="A8367">
        <v>40052944</v>
      </c>
      <c r="B8367" t="s">
        <v>571</v>
      </c>
      <c r="C8367">
        <v>45375</v>
      </c>
      <c r="D8367">
        <v>83613</v>
      </c>
      <c r="E8367">
        <v>20232024</v>
      </c>
      <c r="F8367" t="s">
        <v>372</v>
      </c>
      <c r="G8367" t="s">
        <v>502</v>
      </c>
      <c r="H8367">
        <v>7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0</v>
      </c>
      <c r="O8367" t="s">
        <v>19</v>
      </c>
      <c r="P8367" t="str">
        <f>UPPER(Table1[[#This Row],[Venue]])</f>
        <v>HOME</v>
      </c>
    </row>
    <row r="8368" spans="1:16" hidden="1" x14ac:dyDescent="0.45">
      <c r="A8368">
        <v>40052944</v>
      </c>
      <c r="B8368" t="s">
        <v>571</v>
      </c>
      <c r="C8368">
        <v>45375</v>
      </c>
      <c r="D8368">
        <v>83613</v>
      </c>
      <c r="E8368">
        <v>20232024</v>
      </c>
      <c r="F8368" t="s">
        <v>372</v>
      </c>
      <c r="G8368" t="s">
        <v>156</v>
      </c>
      <c r="H8368">
        <v>9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0</v>
      </c>
      <c r="O8368" t="s">
        <v>19</v>
      </c>
      <c r="P8368" t="str">
        <f>UPPER(Table1[[#This Row],[Venue]])</f>
        <v>HOME</v>
      </c>
    </row>
    <row r="8369" spans="1:16" hidden="1" x14ac:dyDescent="0.45">
      <c r="A8369">
        <v>40052944</v>
      </c>
      <c r="B8369" t="s">
        <v>571</v>
      </c>
      <c r="C8369">
        <v>45375</v>
      </c>
      <c r="D8369">
        <v>83613</v>
      </c>
      <c r="E8369">
        <v>20232024</v>
      </c>
      <c r="F8369" t="s">
        <v>372</v>
      </c>
      <c r="G8369" t="s">
        <v>233</v>
      </c>
      <c r="H8369">
        <v>11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0</v>
      </c>
      <c r="O8369" t="s">
        <v>19</v>
      </c>
      <c r="P8369" t="str">
        <f>UPPER(Table1[[#This Row],[Venue]])</f>
        <v>HOME</v>
      </c>
    </row>
    <row r="8370" spans="1:16" hidden="1" x14ac:dyDescent="0.45">
      <c r="A8370">
        <v>40052944</v>
      </c>
      <c r="B8370" t="s">
        <v>571</v>
      </c>
      <c r="C8370">
        <v>45375</v>
      </c>
      <c r="D8370">
        <v>83613</v>
      </c>
      <c r="E8370">
        <v>20232024</v>
      </c>
      <c r="F8370" t="s">
        <v>372</v>
      </c>
      <c r="G8370" t="s">
        <v>197</v>
      </c>
      <c r="H8370">
        <v>15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 t="s">
        <v>19</v>
      </c>
      <c r="P8370" t="str">
        <f>UPPER(Table1[[#This Row],[Venue]])</f>
        <v>HOME</v>
      </c>
    </row>
    <row r="8371" spans="1:16" hidden="1" x14ac:dyDescent="0.45">
      <c r="A8371">
        <v>40052944</v>
      </c>
      <c r="B8371" t="s">
        <v>571</v>
      </c>
      <c r="C8371">
        <v>45375</v>
      </c>
      <c r="D8371">
        <v>83613</v>
      </c>
      <c r="E8371">
        <v>20232024</v>
      </c>
      <c r="F8371" t="s">
        <v>372</v>
      </c>
      <c r="G8371" t="s">
        <v>482</v>
      </c>
      <c r="H8371">
        <v>17</v>
      </c>
      <c r="I8371">
        <v>1</v>
      </c>
      <c r="J8371">
        <v>0</v>
      </c>
      <c r="K8371">
        <v>1</v>
      </c>
      <c r="L8371">
        <v>1</v>
      </c>
      <c r="M8371">
        <v>0</v>
      </c>
      <c r="N8371">
        <v>0</v>
      </c>
      <c r="O8371" t="s">
        <v>19</v>
      </c>
      <c r="P8371" t="str">
        <f>UPPER(Table1[[#This Row],[Venue]])</f>
        <v>HOME</v>
      </c>
    </row>
    <row r="8372" spans="1:16" hidden="1" x14ac:dyDescent="0.45">
      <c r="A8372">
        <v>40052944</v>
      </c>
      <c r="B8372" t="s">
        <v>571</v>
      </c>
      <c r="C8372">
        <v>45375</v>
      </c>
      <c r="D8372">
        <v>83613</v>
      </c>
      <c r="E8372">
        <v>20232024</v>
      </c>
      <c r="F8372" t="s">
        <v>372</v>
      </c>
      <c r="G8372" t="s">
        <v>287</v>
      </c>
      <c r="H8372">
        <v>22</v>
      </c>
      <c r="I8372">
        <v>1</v>
      </c>
      <c r="J8372">
        <v>1</v>
      </c>
      <c r="K8372">
        <v>1</v>
      </c>
      <c r="L8372">
        <v>0</v>
      </c>
      <c r="M8372">
        <v>0</v>
      </c>
      <c r="N8372">
        <v>0</v>
      </c>
      <c r="O8372" t="s">
        <v>19</v>
      </c>
      <c r="P8372" t="str">
        <f>UPPER(Table1[[#This Row],[Venue]])</f>
        <v>HOME</v>
      </c>
    </row>
    <row r="8373" spans="1:16" hidden="1" x14ac:dyDescent="0.45">
      <c r="A8373">
        <v>40052944</v>
      </c>
      <c r="B8373" t="s">
        <v>571</v>
      </c>
      <c r="C8373">
        <v>45375</v>
      </c>
      <c r="D8373">
        <v>83613</v>
      </c>
      <c r="E8373">
        <v>20232024</v>
      </c>
      <c r="F8373" t="s">
        <v>372</v>
      </c>
      <c r="G8373" t="s">
        <v>436</v>
      </c>
      <c r="H8373">
        <v>23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0</v>
      </c>
      <c r="O8373" t="s">
        <v>19</v>
      </c>
      <c r="P8373" t="str">
        <f>UPPER(Table1[[#This Row],[Venue]])</f>
        <v>HOME</v>
      </c>
    </row>
    <row r="8374" spans="1:16" hidden="1" x14ac:dyDescent="0.45">
      <c r="A8374">
        <v>40052944</v>
      </c>
      <c r="B8374" t="s">
        <v>571</v>
      </c>
      <c r="C8374">
        <v>45375</v>
      </c>
      <c r="D8374">
        <v>83613</v>
      </c>
      <c r="E8374">
        <v>20232024</v>
      </c>
      <c r="F8374" t="s">
        <v>372</v>
      </c>
      <c r="G8374" t="s">
        <v>260</v>
      </c>
      <c r="H8374">
        <v>24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0</v>
      </c>
      <c r="O8374" t="s">
        <v>19</v>
      </c>
      <c r="P8374" t="str">
        <f>UPPER(Table1[[#This Row],[Venue]])</f>
        <v>HOME</v>
      </c>
    </row>
    <row r="8375" spans="1:16" hidden="1" x14ac:dyDescent="0.45">
      <c r="A8375">
        <v>40052944</v>
      </c>
      <c r="B8375" t="s">
        <v>571</v>
      </c>
      <c r="C8375">
        <v>45375</v>
      </c>
      <c r="D8375">
        <v>83613</v>
      </c>
      <c r="E8375">
        <v>20232024</v>
      </c>
      <c r="F8375" t="s">
        <v>372</v>
      </c>
      <c r="G8375" t="s">
        <v>582</v>
      </c>
      <c r="H8375">
        <v>26</v>
      </c>
      <c r="I8375">
        <v>0</v>
      </c>
      <c r="J8375">
        <v>0</v>
      </c>
      <c r="K8375">
        <v>1</v>
      </c>
      <c r="L8375">
        <v>0</v>
      </c>
      <c r="M8375">
        <v>0</v>
      </c>
      <c r="N8375">
        <v>0</v>
      </c>
      <c r="O8375" t="s">
        <v>19</v>
      </c>
      <c r="P8375" t="str">
        <f>UPPER(Table1[[#This Row],[Venue]])</f>
        <v>HOME</v>
      </c>
    </row>
    <row r="8376" spans="1:16" hidden="1" x14ac:dyDescent="0.45">
      <c r="A8376">
        <v>40052944</v>
      </c>
      <c r="B8376" t="s">
        <v>571</v>
      </c>
      <c r="C8376">
        <v>45375</v>
      </c>
      <c r="D8376">
        <v>83613</v>
      </c>
      <c r="E8376">
        <v>20232024</v>
      </c>
      <c r="F8376" t="s">
        <v>372</v>
      </c>
      <c r="G8376" t="s">
        <v>481</v>
      </c>
      <c r="H8376">
        <v>27</v>
      </c>
      <c r="I8376">
        <v>0</v>
      </c>
      <c r="J8376">
        <v>0</v>
      </c>
      <c r="K8376">
        <v>1</v>
      </c>
      <c r="L8376">
        <v>0</v>
      </c>
      <c r="M8376">
        <v>0</v>
      </c>
      <c r="N8376">
        <v>0</v>
      </c>
      <c r="O8376" t="s">
        <v>19</v>
      </c>
      <c r="P8376" t="str">
        <f>UPPER(Table1[[#This Row],[Venue]])</f>
        <v>HOME</v>
      </c>
    </row>
    <row r="8377" spans="1:16" hidden="1" x14ac:dyDescent="0.45">
      <c r="A8377">
        <v>40052944</v>
      </c>
      <c r="B8377" t="s">
        <v>571</v>
      </c>
      <c r="C8377">
        <v>45375</v>
      </c>
      <c r="D8377">
        <v>83613</v>
      </c>
      <c r="E8377">
        <v>20232024</v>
      </c>
      <c r="F8377" t="s">
        <v>372</v>
      </c>
      <c r="G8377" t="s">
        <v>534</v>
      </c>
      <c r="H8377">
        <v>61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 t="s">
        <v>19</v>
      </c>
      <c r="P8377" t="str">
        <f>UPPER(Table1[[#This Row],[Venue]])</f>
        <v>HOME</v>
      </c>
    </row>
    <row r="8378" spans="1:16" hidden="1" x14ac:dyDescent="0.45">
      <c r="A8378">
        <v>40052944</v>
      </c>
      <c r="B8378" t="s">
        <v>571</v>
      </c>
      <c r="C8378">
        <v>45375</v>
      </c>
      <c r="D8378">
        <v>83613</v>
      </c>
      <c r="E8378">
        <v>20232024</v>
      </c>
      <c r="F8378" t="s">
        <v>372</v>
      </c>
      <c r="G8378" t="s">
        <v>205</v>
      </c>
      <c r="H8378">
        <v>63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0</v>
      </c>
      <c r="O8378" t="s">
        <v>19</v>
      </c>
      <c r="P8378" t="str">
        <f>UPPER(Table1[[#This Row],[Venue]])</f>
        <v>HOME</v>
      </c>
    </row>
    <row r="8379" spans="1:16" hidden="1" x14ac:dyDescent="0.45">
      <c r="A8379">
        <v>40052944</v>
      </c>
      <c r="B8379" t="s">
        <v>571</v>
      </c>
      <c r="C8379">
        <v>45375</v>
      </c>
      <c r="D8379">
        <v>83613</v>
      </c>
      <c r="E8379">
        <v>20232024</v>
      </c>
      <c r="F8379" t="s">
        <v>372</v>
      </c>
      <c r="G8379" t="s">
        <v>206</v>
      </c>
      <c r="H8379">
        <v>64</v>
      </c>
      <c r="I8379">
        <v>1</v>
      </c>
      <c r="J8379">
        <v>0</v>
      </c>
      <c r="K8379">
        <v>1</v>
      </c>
      <c r="L8379">
        <v>1</v>
      </c>
      <c r="M8379">
        <v>0</v>
      </c>
      <c r="N8379">
        <v>2</v>
      </c>
      <c r="O8379" t="s">
        <v>19</v>
      </c>
      <c r="P8379" t="str">
        <f>UPPER(Table1[[#This Row],[Venue]])</f>
        <v>HOME</v>
      </c>
    </row>
    <row r="8380" spans="1:16" hidden="1" x14ac:dyDescent="0.45">
      <c r="A8380">
        <v>40052944</v>
      </c>
      <c r="B8380" t="s">
        <v>571</v>
      </c>
      <c r="C8380">
        <v>45375</v>
      </c>
      <c r="D8380">
        <v>83613</v>
      </c>
      <c r="E8380">
        <v>20232024</v>
      </c>
      <c r="F8380" t="s">
        <v>372</v>
      </c>
      <c r="G8380" t="s">
        <v>207</v>
      </c>
      <c r="H8380">
        <v>71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 t="s">
        <v>19</v>
      </c>
      <c r="P8380" t="str">
        <f>UPPER(Table1[[#This Row],[Venue]])</f>
        <v>HOME</v>
      </c>
    </row>
    <row r="8381" spans="1:16" hidden="1" x14ac:dyDescent="0.45">
      <c r="A8381">
        <v>40052944</v>
      </c>
      <c r="B8381" t="s">
        <v>571</v>
      </c>
      <c r="C8381">
        <v>45375</v>
      </c>
      <c r="D8381">
        <v>83613</v>
      </c>
      <c r="E8381">
        <v>20232024</v>
      </c>
      <c r="F8381" t="s">
        <v>372</v>
      </c>
      <c r="G8381" t="s">
        <v>198</v>
      </c>
      <c r="H8381">
        <v>86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 t="s">
        <v>19</v>
      </c>
      <c r="P8381" t="str">
        <f>UPPER(Table1[[#This Row],[Venue]])</f>
        <v>HOME</v>
      </c>
    </row>
    <row r="8382" spans="1:16" hidden="1" x14ac:dyDescent="0.45">
      <c r="A8382">
        <v>40052944</v>
      </c>
      <c r="B8382" t="s">
        <v>571</v>
      </c>
      <c r="C8382">
        <v>45375</v>
      </c>
      <c r="D8382">
        <v>83613</v>
      </c>
      <c r="E8382">
        <v>20232024</v>
      </c>
      <c r="F8382" t="s">
        <v>372</v>
      </c>
      <c r="G8382" t="s">
        <v>211</v>
      </c>
      <c r="H8382">
        <v>92</v>
      </c>
      <c r="I8382">
        <v>1</v>
      </c>
      <c r="J8382">
        <v>1</v>
      </c>
      <c r="K8382">
        <v>1</v>
      </c>
      <c r="L8382">
        <v>0</v>
      </c>
      <c r="M8382">
        <v>0</v>
      </c>
      <c r="N8382">
        <v>4</v>
      </c>
      <c r="O8382" t="s">
        <v>19</v>
      </c>
      <c r="P8382" t="str">
        <f>UPPER(Table1[[#This Row],[Venue]])</f>
        <v>HOME</v>
      </c>
    </row>
    <row r="8383" spans="1:16" hidden="1" x14ac:dyDescent="0.45">
      <c r="A8383">
        <v>40052944</v>
      </c>
      <c r="B8383" t="s">
        <v>571</v>
      </c>
      <c r="C8383">
        <v>45375</v>
      </c>
      <c r="D8383">
        <v>83613</v>
      </c>
      <c r="E8383">
        <v>20232024</v>
      </c>
      <c r="F8383" t="s">
        <v>372</v>
      </c>
      <c r="G8383" t="s">
        <v>505</v>
      </c>
      <c r="H8383">
        <v>7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2</v>
      </c>
      <c r="O8383" t="s">
        <v>40</v>
      </c>
      <c r="P8383" t="str">
        <f>UPPER(Table1[[#This Row],[Venue]])</f>
        <v>AWAY</v>
      </c>
    </row>
    <row r="8384" spans="1:16" hidden="1" x14ac:dyDescent="0.45">
      <c r="A8384">
        <v>40052944</v>
      </c>
      <c r="B8384" t="s">
        <v>571</v>
      </c>
      <c r="C8384">
        <v>45375</v>
      </c>
      <c r="D8384">
        <v>83613</v>
      </c>
      <c r="E8384">
        <v>20232024</v>
      </c>
      <c r="F8384" t="s">
        <v>372</v>
      </c>
      <c r="G8384" t="s">
        <v>506</v>
      </c>
      <c r="H8384">
        <v>8</v>
      </c>
      <c r="I8384">
        <v>1</v>
      </c>
      <c r="J8384">
        <v>1</v>
      </c>
      <c r="K8384">
        <v>1</v>
      </c>
      <c r="L8384">
        <v>0</v>
      </c>
      <c r="M8384">
        <v>0</v>
      </c>
      <c r="N8384">
        <v>0</v>
      </c>
      <c r="O8384" t="s">
        <v>40</v>
      </c>
      <c r="P8384" t="str">
        <f>UPPER(Table1[[#This Row],[Venue]])</f>
        <v>AWAY</v>
      </c>
    </row>
    <row r="8385" spans="1:16" hidden="1" x14ac:dyDescent="0.45">
      <c r="A8385">
        <v>40052944</v>
      </c>
      <c r="B8385" t="s">
        <v>571</v>
      </c>
      <c r="C8385">
        <v>45375</v>
      </c>
      <c r="D8385">
        <v>83613</v>
      </c>
      <c r="E8385">
        <v>20232024</v>
      </c>
      <c r="F8385" t="s">
        <v>372</v>
      </c>
      <c r="G8385" t="s">
        <v>507</v>
      </c>
      <c r="H8385">
        <v>9</v>
      </c>
      <c r="I8385">
        <v>0</v>
      </c>
      <c r="J8385">
        <v>0</v>
      </c>
      <c r="K8385">
        <v>1</v>
      </c>
      <c r="L8385">
        <v>0</v>
      </c>
      <c r="M8385">
        <v>0</v>
      </c>
      <c r="N8385">
        <v>0</v>
      </c>
      <c r="O8385" t="s">
        <v>40</v>
      </c>
      <c r="P8385" t="str">
        <f>UPPER(Table1[[#This Row],[Venue]])</f>
        <v>AWAY</v>
      </c>
    </row>
    <row r="8386" spans="1:16" hidden="1" x14ac:dyDescent="0.45">
      <c r="A8386">
        <v>40052944</v>
      </c>
      <c r="B8386" t="s">
        <v>571</v>
      </c>
      <c r="C8386">
        <v>45375</v>
      </c>
      <c r="D8386">
        <v>83613</v>
      </c>
      <c r="E8386">
        <v>20232024</v>
      </c>
      <c r="F8386" t="s">
        <v>372</v>
      </c>
      <c r="G8386" t="s">
        <v>508</v>
      </c>
      <c r="H8386">
        <v>20</v>
      </c>
      <c r="I8386">
        <v>0</v>
      </c>
      <c r="J8386">
        <v>0</v>
      </c>
      <c r="K8386">
        <v>1</v>
      </c>
      <c r="L8386">
        <v>0</v>
      </c>
      <c r="M8386">
        <v>0</v>
      </c>
      <c r="N8386">
        <v>2</v>
      </c>
      <c r="O8386" t="s">
        <v>40</v>
      </c>
      <c r="P8386" t="str">
        <f>UPPER(Table1[[#This Row],[Venue]])</f>
        <v>AWAY</v>
      </c>
    </row>
    <row r="8387" spans="1:16" hidden="1" x14ac:dyDescent="0.45">
      <c r="A8387">
        <v>40052944</v>
      </c>
      <c r="B8387" t="s">
        <v>571</v>
      </c>
      <c r="C8387">
        <v>45375</v>
      </c>
      <c r="D8387">
        <v>83613</v>
      </c>
      <c r="E8387">
        <v>20232024</v>
      </c>
      <c r="F8387" t="s">
        <v>372</v>
      </c>
      <c r="G8387" t="s">
        <v>509</v>
      </c>
      <c r="H8387">
        <v>24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 t="s">
        <v>40</v>
      </c>
      <c r="P8387" t="str">
        <f>UPPER(Table1[[#This Row],[Venue]])</f>
        <v>AWAY</v>
      </c>
    </row>
    <row r="8388" spans="1:16" hidden="1" x14ac:dyDescent="0.45">
      <c r="A8388">
        <v>40052944</v>
      </c>
      <c r="B8388" t="s">
        <v>571</v>
      </c>
      <c r="C8388">
        <v>45375</v>
      </c>
      <c r="D8388">
        <v>83613</v>
      </c>
      <c r="E8388">
        <v>20232024</v>
      </c>
      <c r="F8388" t="s">
        <v>372</v>
      </c>
      <c r="G8388" t="s">
        <v>511</v>
      </c>
      <c r="H8388">
        <v>28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0</v>
      </c>
      <c r="O8388" t="s">
        <v>40</v>
      </c>
      <c r="P8388" t="str">
        <f>UPPER(Table1[[#This Row],[Venue]])</f>
        <v>AWAY</v>
      </c>
    </row>
    <row r="8389" spans="1:16" hidden="1" x14ac:dyDescent="0.45">
      <c r="A8389">
        <v>40052944</v>
      </c>
      <c r="B8389" t="s">
        <v>571</v>
      </c>
      <c r="C8389">
        <v>45375</v>
      </c>
      <c r="D8389">
        <v>83613</v>
      </c>
      <c r="E8389">
        <v>20232024</v>
      </c>
      <c r="F8389" t="s">
        <v>372</v>
      </c>
      <c r="G8389" t="s">
        <v>533</v>
      </c>
      <c r="H8389">
        <v>54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 t="s">
        <v>40</v>
      </c>
      <c r="P8389" t="str">
        <f>UPPER(Table1[[#This Row],[Venue]])</f>
        <v>AWAY</v>
      </c>
    </row>
    <row r="8390" spans="1:16" hidden="1" x14ac:dyDescent="0.45">
      <c r="A8390">
        <v>40052944</v>
      </c>
      <c r="B8390" t="s">
        <v>571</v>
      </c>
      <c r="C8390">
        <v>45375</v>
      </c>
      <c r="D8390">
        <v>83613</v>
      </c>
      <c r="E8390">
        <v>20232024</v>
      </c>
      <c r="F8390" t="s">
        <v>372</v>
      </c>
      <c r="G8390" t="s">
        <v>512</v>
      </c>
      <c r="H8390">
        <v>77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 t="s">
        <v>40</v>
      </c>
      <c r="P8390" t="str">
        <f>UPPER(Table1[[#This Row],[Venue]])</f>
        <v>AWAY</v>
      </c>
    </row>
    <row r="8391" spans="1:16" hidden="1" x14ac:dyDescent="0.45">
      <c r="A8391">
        <v>40052944</v>
      </c>
      <c r="B8391" t="s">
        <v>571</v>
      </c>
      <c r="C8391">
        <v>45375</v>
      </c>
      <c r="D8391">
        <v>83613</v>
      </c>
      <c r="E8391">
        <v>20232024</v>
      </c>
      <c r="F8391" t="s">
        <v>372</v>
      </c>
      <c r="G8391" t="s">
        <v>513</v>
      </c>
      <c r="H8391">
        <v>82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 t="s">
        <v>40</v>
      </c>
      <c r="P8391" t="str">
        <f>UPPER(Table1[[#This Row],[Venue]])</f>
        <v>AWAY</v>
      </c>
    </row>
    <row r="8392" spans="1:16" hidden="1" x14ac:dyDescent="0.45">
      <c r="A8392">
        <v>40052944</v>
      </c>
      <c r="B8392" t="s">
        <v>571</v>
      </c>
      <c r="C8392">
        <v>45375</v>
      </c>
      <c r="D8392">
        <v>83613</v>
      </c>
      <c r="E8392">
        <v>20232024</v>
      </c>
      <c r="F8392" t="s">
        <v>372</v>
      </c>
      <c r="G8392" t="s">
        <v>514</v>
      </c>
      <c r="H8392">
        <v>88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0</v>
      </c>
      <c r="O8392" t="s">
        <v>40</v>
      </c>
      <c r="P8392" t="str">
        <f>UPPER(Table1[[#This Row],[Venue]])</f>
        <v>AWAY</v>
      </c>
    </row>
    <row r="8393" spans="1:16" hidden="1" x14ac:dyDescent="0.45">
      <c r="A8393">
        <v>40052944</v>
      </c>
      <c r="B8393" t="s">
        <v>571</v>
      </c>
      <c r="C8393">
        <v>45375</v>
      </c>
      <c r="D8393">
        <v>83613</v>
      </c>
      <c r="E8393">
        <v>20232024</v>
      </c>
      <c r="F8393" t="s">
        <v>372</v>
      </c>
      <c r="G8393" t="s">
        <v>85</v>
      </c>
      <c r="H8393">
        <v>99</v>
      </c>
      <c r="I8393">
        <v>1</v>
      </c>
      <c r="J8393">
        <v>0</v>
      </c>
      <c r="K8393">
        <v>1</v>
      </c>
      <c r="L8393">
        <v>1</v>
      </c>
      <c r="M8393">
        <v>0</v>
      </c>
      <c r="N8393">
        <v>0</v>
      </c>
      <c r="O8393" t="s">
        <v>40</v>
      </c>
      <c r="P8393" t="str">
        <f>UPPER(Table1[[#This Row],[Venue]])</f>
        <v>AWAY</v>
      </c>
    </row>
    <row r="8394" spans="1:16" hidden="1" x14ac:dyDescent="0.45">
      <c r="A8394">
        <v>40052979</v>
      </c>
      <c r="B8394" t="s">
        <v>304</v>
      </c>
      <c r="C8394">
        <v>45388</v>
      </c>
      <c r="D8394">
        <v>83648</v>
      </c>
      <c r="E8394">
        <v>20232024</v>
      </c>
      <c r="F8394" t="s">
        <v>453</v>
      </c>
      <c r="G8394" t="s">
        <v>132</v>
      </c>
      <c r="H8394">
        <v>4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0</v>
      </c>
      <c r="O8394" t="s">
        <v>19</v>
      </c>
      <c r="P8394" t="str">
        <f>UPPER(Table1[[#This Row],[Venue]])</f>
        <v>HOME</v>
      </c>
    </row>
    <row r="8395" spans="1:16" hidden="1" x14ac:dyDescent="0.45">
      <c r="A8395">
        <v>40052979</v>
      </c>
      <c r="B8395" t="s">
        <v>304</v>
      </c>
      <c r="C8395">
        <v>45388</v>
      </c>
      <c r="D8395">
        <v>83648</v>
      </c>
      <c r="E8395">
        <v>20232024</v>
      </c>
      <c r="F8395" t="s">
        <v>453</v>
      </c>
      <c r="G8395" t="s">
        <v>133</v>
      </c>
      <c r="H8395">
        <v>5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 t="s">
        <v>19</v>
      </c>
      <c r="P8395" t="str">
        <f>UPPER(Table1[[#This Row],[Venue]])</f>
        <v>HOME</v>
      </c>
    </row>
    <row r="8396" spans="1:16" hidden="1" x14ac:dyDescent="0.45">
      <c r="A8396">
        <v>40052979</v>
      </c>
      <c r="B8396" t="s">
        <v>304</v>
      </c>
      <c r="C8396">
        <v>45388</v>
      </c>
      <c r="D8396">
        <v>83648</v>
      </c>
      <c r="E8396">
        <v>20232024</v>
      </c>
      <c r="F8396" t="s">
        <v>453</v>
      </c>
      <c r="G8396" t="s">
        <v>171</v>
      </c>
      <c r="H8396">
        <v>8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 t="s">
        <v>19</v>
      </c>
      <c r="P8396" t="str">
        <f>UPPER(Table1[[#This Row],[Venue]])</f>
        <v>HOME</v>
      </c>
    </row>
    <row r="8397" spans="1:16" hidden="1" x14ac:dyDescent="0.45">
      <c r="A8397">
        <v>40052979</v>
      </c>
      <c r="B8397" t="s">
        <v>304</v>
      </c>
      <c r="C8397">
        <v>45388</v>
      </c>
      <c r="D8397">
        <v>83648</v>
      </c>
      <c r="E8397">
        <v>20232024</v>
      </c>
      <c r="F8397" t="s">
        <v>453</v>
      </c>
      <c r="G8397" t="s">
        <v>264</v>
      </c>
      <c r="H8397">
        <v>10</v>
      </c>
      <c r="I8397">
        <v>1</v>
      </c>
      <c r="J8397">
        <v>0</v>
      </c>
      <c r="K8397">
        <v>1</v>
      </c>
      <c r="L8397">
        <v>1</v>
      </c>
      <c r="M8397">
        <v>0</v>
      </c>
      <c r="N8397">
        <v>0</v>
      </c>
      <c r="O8397" t="s">
        <v>19</v>
      </c>
      <c r="P8397" t="str">
        <f>UPPER(Table1[[#This Row],[Venue]])</f>
        <v>HOME</v>
      </c>
    </row>
    <row r="8398" spans="1:16" hidden="1" x14ac:dyDescent="0.45">
      <c r="A8398">
        <v>40052979</v>
      </c>
      <c r="B8398" t="s">
        <v>304</v>
      </c>
      <c r="C8398">
        <v>45388</v>
      </c>
      <c r="D8398">
        <v>83648</v>
      </c>
      <c r="E8398">
        <v>20232024</v>
      </c>
      <c r="F8398" t="s">
        <v>453</v>
      </c>
      <c r="G8398" t="s">
        <v>265</v>
      </c>
      <c r="H8398">
        <v>14</v>
      </c>
      <c r="I8398">
        <v>2</v>
      </c>
      <c r="J8398">
        <v>2</v>
      </c>
      <c r="K8398">
        <v>1</v>
      </c>
      <c r="L8398">
        <v>0</v>
      </c>
      <c r="M8398">
        <v>0</v>
      </c>
      <c r="N8398">
        <v>2</v>
      </c>
      <c r="O8398" t="s">
        <v>19</v>
      </c>
      <c r="P8398" t="str">
        <f>UPPER(Table1[[#This Row],[Venue]])</f>
        <v>HOME</v>
      </c>
    </row>
    <row r="8399" spans="1:16" hidden="1" x14ac:dyDescent="0.45">
      <c r="A8399">
        <v>40052979</v>
      </c>
      <c r="B8399" t="s">
        <v>304</v>
      </c>
      <c r="C8399">
        <v>45388</v>
      </c>
      <c r="D8399">
        <v>83648</v>
      </c>
      <c r="E8399">
        <v>20232024</v>
      </c>
      <c r="F8399" t="s">
        <v>453</v>
      </c>
      <c r="G8399" t="s">
        <v>175</v>
      </c>
      <c r="H8399">
        <v>15</v>
      </c>
      <c r="I8399">
        <v>0</v>
      </c>
      <c r="J8399">
        <v>0</v>
      </c>
      <c r="K8399">
        <v>1</v>
      </c>
      <c r="L8399">
        <v>0</v>
      </c>
      <c r="M8399">
        <v>0</v>
      </c>
      <c r="N8399">
        <v>0</v>
      </c>
      <c r="O8399" t="s">
        <v>19</v>
      </c>
      <c r="P8399" t="str">
        <f>UPPER(Table1[[#This Row],[Venue]])</f>
        <v>HOME</v>
      </c>
    </row>
    <row r="8400" spans="1:16" hidden="1" x14ac:dyDescent="0.45">
      <c r="A8400">
        <v>40052979</v>
      </c>
      <c r="B8400" t="s">
        <v>304</v>
      </c>
      <c r="C8400">
        <v>45388</v>
      </c>
      <c r="D8400">
        <v>83648</v>
      </c>
      <c r="E8400">
        <v>20232024</v>
      </c>
      <c r="F8400" t="s">
        <v>453</v>
      </c>
      <c r="G8400" t="s">
        <v>180</v>
      </c>
      <c r="H8400">
        <v>19</v>
      </c>
      <c r="I8400">
        <v>0</v>
      </c>
      <c r="J8400">
        <v>0</v>
      </c>
      <c r="K8400">
        <v>1</v>
      </c>
      <c r="L8400">
        <v>0</v>
      </c>
      <c r="M8400">
        <v>0</v>
      </c>
      <c r="N8400">
        <v>0</v>
      </c>
      <c r="O8400" t="s">
        <v>19</v>
      </c>
      <c r="P8400" t="str">
        <f>UPPER(Table1[[#This Row],[Venue]])</f>
        <v>HOME</v>
      </c>
    </row>
    <row r="8401" spans="1:16" hidden="1" x14ac:dyDescent="0.45">
      <c r="A8401">
        <v>40052979</v>
      </c>
      <c r="B8401" t="s">
        <v>304</v>
      </c>
      <c r="C8401">
        <v>45388</v>
      </c>
      <c r="D8401">
        <v>83648</v>
      </c>
      <c r="E8401">
        <v>20232024</v>
      </c>
      <c r="F8401" t="s">
        <v>453</v>
      </c>
      <c r="G8401" t="s">
        <v>516</v>
      </c>
      <c r="H8401">
        <v>20</v>
      </c>
      <c r="I8401">
        <v>0</v>
      </c>
      <c r="J8401">
        <v>0</v>
      </c>
      <c r="K8401">
        <v>1</v>
      </c>
      <c r="L8401">
        <v>0</v>
      </c>
      <c r="M8401">
        <v>0</v>
      </c>
      <c r="N8401">
        <v>0</v>
      </c>
      <c r="O8401" t="s">
        <v>19</v>
      </c>
      <c r="P8401" t="str">
        <f>UPPER(Table1[[#This Row],[Venue]])</f>
        <v>HOME</v>
      </c>
    </row>
    <row r="8402" spans="1:16" hidden="1" x14ac:dyDescent="0.45">
      <c r="A8402">
        <v>40052979</v>
      </c>
      <c r="B8402" t="s">
        <v>304</v>
      </c>
      <c r="C8402">
        <v>45388</v>
      </c>
      <c r="D8402">
        <v>83648</v>
      </c>
      <c r="E8402">
        <v>20232024</v>
      </c>
      <c r="F8402" t="s">
        <v>453</v>
      </c>
      <c r="G8402" t="s">
        <v>289</v>
      </c>
      <c r="H8402">
        <v>22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0</v>
      </c>
      <c r="O8402" t="s">
        <v>19</v>
      </c>
      <c r="P8402" t="str">
        <f>UPPER(Table1[[#This Row],[Venue]])</f>
        <v>HOME</v>
      </c>
    </row>
    <row r="8403" spans="1:16" hidden="1" x14ac:dyDescent="0.45">
      <c r="A8403">
        <v>40052979</v>
      </c>
      <c r="B8403" t="s">
        <v>304</v>
      </c>
      <c r="C8403">
        <v>45388</v>
      </c>
      <c r="D8403">
        <v>83648</v>
      </c>
      <c r="E8403">
        <v>20232024</v>
      </c>
      <c r="F8403" t="s">
        <v>453</v>
      </c>
      <c r="G8403" t="s">
        <v>374</v>
      </c>
      <c r="H8403">
        <v>24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0</v>
      </c>
      <c r="O8403" t="s">
        <v>19</v>
      </c>
      <c r="P8403" t="str">
        <f>UPPER(Table1[[#This Row],[Venue]])</f>
        <v>HOME</v>
      </c>
    </row>
    <row r="8404" spans="1:16" hidden="1" x14ac:dyDescent="0.45">
      <c r="A8404">
        <v>40052979</v>
      </c>
      <c r="B8404" t="s">
        <v>304</v>
      </c>
      <c r="C8404">
        <v>45388</v>
      </c>
      <c r="D8404">
        <v>83648</v>
      </c>
      <c r="E8404">
        <v>20232024</v>
      </c>
      <c r="F8404" t="s">
        <v>453</v>
      </c>
      <c r="G8404" t="s">
        <v>349</v>
      </c>
      <c r="H8404">
        <v>25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0</v>
      </c>
      <c r="O8404" t="s">
        <v>19</v>
      </c>
      <c r="P8404" t="str">
        <f>UPPER(Table1[[#This Row],[Venue]])</f>
        <v>HOME</v>
      </c>
    </row>
    <row r="8405" spans="1:16" hidden="1" x14ac:dyDescent="0.45">
      <c r="A8405">
        <v>40052979</v>
      </c>
      <c r="B8405" t="s">
        <v>304</v>
      </c>
      <c r="C8405">
        <v>45388</v>
      </c>
      <c r="D8405">
        <v>83648</v>
      </c>
      <c r="E8405">
        <v>20232024</v>
      </c>
      <c r="F8405" t="s">
        <v>453</v>
      </c>
      <c r="G8405" t="s">
        <v>140</v>
      </c>
      <c r="H8405">
        <v>60</v>
      </c>
      <c r="I8405">
        <v>1</v>
      </c>
      <c r="J8405">
        <v>0</v>
      </c>
      <c r="K8405">
        <v>1</v>
      </c>
      <c r="L8405">
        <v>1</v>
      </c>
      <c r="M8405">
        <v>0</v>
      </c>
      <c r="N8405">
        <v>0</v>
      </c>
      <c r="O8405" t="s">
        <v>19</v>
      </c>
      <c r="P8405" t="str">
        <f>UPPER(Table1[[#This Row],[Venue]])</f>
        <v>HOME</v>
      </c>
    </row>
    <row r="8406" spans="1:16" hidden="1" x14ac:dyDescent="0.45">
      <c r="A8406">
        <v>40052979</v>
      </c>
      <c r="B8406" t="s">
        <v>304</v>
      </c>
      <c r="C8406">
        <v>45388</v>
      </c>
      <c r="D8406">
        <v>83648</v>
      </c>
      <c r="E8406">
        <v>20232024</v>
      </c>
      <c r="F8406" t="s">
        <v>453</v>
      </c>
      <c r="G8406" t="s">
        <v>519</v>
      </c>
      <c r="H8406">
        <v>74</v>
      </c>
      <c r="I8406">
        <v>0</v>
      </c>
      <c r="J8406">
        <v>0</v>
      </c>
      <c r="K8406">
        <v>1</v>
      </c>
      <c r="L8406">
        <v>0</v>
      </c>
      <c r="M8406">
        <v>0</v>
      </c>
      <c r="N8406">
        <v>0</v>
      </c>
      <c r="O8406" t="s">
        <v>19</v>
      </c>
      <c r="P8406" t="str">
        <f>UPPER(Table1[[#This Row],[Venue]])</f>
        <v>HOME</v>
      </c>
    </row>
    <row r="8407" spans="1:16" hidden="1" x14ac:dyDescent="0.45">
      <c r="A8407">
        <v>40052979</v>
      </c>
      <c r="B8407" t="s">
        <v>304</v>
      </c>
      <c r="C8407">
        <v>45388</v>
      </c>
      <c r="D8407">
        <v>83648</v>
      </c>
      <c r="E8407">
        <v>20232024</v>
      </c>
      <c r="F8407" t="s">
        <v>453</v>
      </c>
      <c r="G8407" t="s">
        <v>131</v>
      </c>
      <c r="H8407">
        <v>80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 t="s">
        <v>19</v>
      </c>
      <c r="P8407" t="str">
        <f>UPPER(Table1[[#This Row],[Venue]])</f>
        <v>HOME</v>
      </c>
    </row>
    <row r="8408" spans="1:16" hidden="1" x14ac:dyDescent="0.45">
      <c r="A8408">
        <v>40052979</v>
      </c>
      <c r="B8408" t="s">
        <v>304</v>
      </c>
      <c r="C8408">
        <v>45388</v>
      </c>
      <c r="D8408">
        <v>83648</v>
      </c>
      <c r="E8408">
        <v>20232024</v>
      </c>
      <c r="F8408" t="s">
        <v>453</v>
      </c>
      <c r="G8408" t="s">
        <v>375</v>
      </c>
      <c r="H8408">
        <v>88</v>
      </c>
      <c r="I8408">
        <v>0</v>
      </c>
      <c r="J8408">
        <v>0</v>
      </c>
      <c r="K8408">
        <v>1</v>
      </c>
      <c r="L8408">
        <v>0</v>
      </c>
      <c r="M8408">
        <v>0</v>
      </c>
      <c r="N8408">
        <v>0</v>
      </c>
      <c r="O8408" t="s">
        <v>19</v>
      </c>
      <c r="P8408" t="str">
        <f>UPPER(Table1[[#This Row],[Venue]])</f>
        <v>HOME</v>
      </c>
    </row>
    <row r="8409" spans="1:16" hidden="1" x14ac:dyDescent="0.45">
      <c r="A8409">
        <v>40052979</v>
      </c>
      <c r="B8409" t="s">
        <v>304</v>
      </c>
      <c r="C8409">
        <v>45388</v>
      </c>
      <c r="D8409">
        <v>83648</v>
      </c>
      <c r="E8409">
        <v>20232024</v>
      </c>
      <c r="F8409" t="s">
        <v>453</v>
      </c>
      <c r="G8409" t="s">
        <v>146</v>
      </c>
      <c r="H8409">
        <v>91</v>
      </c>
      <c r="I8409">
        <v>2</v>
      </c>
      <c r="J8409">
        <v>1</v>
      </c>
      <c r="K8409">
        <v>1</v>
      </c>
      <c r="L8409">
        <v>1</v>
      </c>
      <c r="M8409">
        <v>0</v>
      </c>
      <c r="N8409">
        <v>0</v>
      </c>
      <c r="O8409" t="s">
        <v>19</v>
      </c>
      <c r="P8409" t="str">
        <f>UPPER(Table1[[#This Row],[Venue]])</f>
        <v>HOME</v>
      </c>
    </row>
    <row r="8410" spans="1:16" hidden="1" x14ac:dyDescent="0.45">
      <c r="A8410">
        <v>40052979</v>
      </c>
      <c r="B8410" t="s">
        <v>304</v>
      </c>
      <c r="C8410">
        <v>45388</v>
      </c>
      <c r="D8410">
        <v>83648</v>
      </c>
      <c r="E8410">
        <v>20232024</v>
      </c>
      <c r="F8410" t="s">
        <v>453</v>
      </c>
      <c r="G8410" t="s">
        <v>183</v>
      </c>
      <c r="H8410">
        <v>97</v>
      </c>
      <c r="I8410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 t="s">
        <v>19</v>
      </c>
      <c r="P8410" t="str">
        <f>UPPER(Table1[[#This Row],[Venue]])</f>
        <v>HOME</v>
      </c>
    </row>
    <row r="8411" spans="1:16" hidden="1" x14ac:dyDescent="0.45">
      <c r="A8411">
        <v>40052979</v>
      </c>
      <c r="B8411" t="s">
        <v>304</v>
      </c>
      <c r="C8411">
        <v>45388</v>
      </c>
      <c r="D8411">
        <v>83648</v>
      </c>
      <c r="E8411">
        <v>20232024</v>
      </c>
      <c r="F8411" t="s">
        <v>453</v>
      </c>
      <c r="G8411" t="s">
        <v>529</v>
      </c>
      <c r="H8411">
        <v>99</v>
      </c>
      <c r="I8411">
        <v>0</v>
      </c>
      <c r="J8411">
        <v>0</v>
      </c>
      <c r="K8411">
        <v>1</v>
      </c>
      <c r="L8411">
        <v>0</v>
      </c>
      <c r="M8411">
        <v>0</v>
      </c>
      <c r="N8411">
        <v>0</v>
      </c>
      <c r="O8411" t="s">
        <v>19</v>
      </c>
      <c r="P8411" t="str">
        <f>UPPER(Table1[[#This Row],[Venue]])</f>
        <v>HOME</v>
      </c>
    </row>
    <row r="8412" spans="1:16" hidden="1" x14ac:dyDescent="0.45">
      <c r="A8412">
        <v>40052979</v>
      </c>
      <c r="B8412" t="s">
        <v>304</v>
      </c>
      <c r="C8412">
        <v>45388</v>
      </c>
      <c r="D8412">
        <v>83648</v>
      </c>
      <c r="E8412">
        <v>20232024</v>
      </c>
      <c r="F8412" t="s">
        <v>453</v>
      </c>
      <c r="G8412" t="s">
        <v>376</v>
      </c>
      <c r="H8412">
        <v>2</v>
      </c>
      <c r="I8412">
        <v>1</v>
      </c>
      <c r="J8412">
        <v>1</v>
      </c>
      <c r="K8412">
        <v>1</v>
      </c>
      <c r="L8412">
        <v>0</v>
      </c>
      <c r="M8412">
        <v>0</v>
      </c>
      <c r="N8412">
        <v>2</v>
      </c>
      <c r="O8412" t="s">
        <v>40</v>
      </c>
      <c r="P8412" t="str">
        <f>UPPER(Table1[[#This Row],[Venue]])</f>
        <v>AWAY</v>
      </c>
    </row>
    <row r="8413" spans="1:16" hidden="1" x14ac:dyDescent="0.45">
      <c r="A8413">
        <v>40052979</v>
      </c>
      <c r="B8413" t="s">
        <v>304</v>
      </c>
      <c r="C8413">
        <v>45388</v>
      </c>
      <c r="D8413">
        <v>83648</v>
      </c>
      <c r="E8413">
        <v>20232024</v>
      </c>
      <c r="F8413" t="s">
        <v>453</v>
      </c>
      <c r="G8413" t="s">
        <v>334</v>
      </c>
      <c r="H8413">
        <v>6</v>
      </c>
      <c r="I8413">
        <v>1</v>
      </c>
      <c r="J8413">
        <v>0</v>
      </c>
      <c r="K8413">
        <v>1</v>
      </c>
      <c r="L8413">
        <v>1</v>
      </c>
      <c r="M8413">
        <v>0</v>
      </c>
      <c r="N8413">
        <v>0</v>
      </c>
      <c r="O8413" t="s">
        <v>40</v>
      </c>
      <c r="P8413" t="str">
        <f>UPPER(Table1[[#This Row],[Venue]])</f>
        <v>AWAY</v>
      </c>
    </row>
    <row r="8414" spans="1:16" hidden="1" x14ac:dyDescent="0.45">
      <c r="A8414">
        <v>40052979</v>
      </c>
      <c r="B8414" t="s">
        <v>304</v>
      </c>
      <c r="C8414">
        <v>45388</v>
      </c>
      <c r="D8414">
        <v>83648</v>
      </c>
      <c r="E8414">
        <v>20232024</v>
      </c>
      <c r="F8414" t="s">
        <v>453</v>
      </c>
      <c r="G8414" t="s">
        <v>135</v>
      </c>
      <c r="H8414">
        <v>7</v>
      </c>
      <c r="I8414">
        <v>0</v>
      </c>
      <c r="J8414">
        <v>0</v>
      </c>
      <c r="K8414">
        <v>1</v>
      </c>
      <c r="L8414">
        <v>0</v>
      </c>
      <c r="M8414">
        <v>1</v>
      </c>
      <c r="N8414">
        <v>0</v>
      </c>
      <c r="O8414" t="s">
        <v>40</v>
      </c>
      <c r="P8414" t="str">
        <f>UPPER(Table1[[#This Row],[Venue]])</f>
        <v>AWAY</v>
      </c>
    </row>
    <row r="8415" spans="1:16" hidden="1" x14ac:dyDescent="0.45">
      <c r="A8415">
        <v>40052979</v>
      </c>
      <c r="B8415" t="s">
        <v>304</v>
      </c>
      <c r="C8415">
        <v>45388</v>
      </c>
      <c r="D8415">
        <v>83648</v>
      </c>
      <c r="E8415">
        <v>20232024</v>
      </c>
      <c r="F8415" t="s">
        <v>453</v>
      </c>
      <c r="G8415" t="s">
        <v>263</v>
      </c>
      <c r="H8415">
        <v>9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 t="s">
        <v>40</v>
      </c>
      <c r="P8415" t="str">
        <f>UPPER(Table1[[#This Row],[Venue]])</f>
        <v>AWAY</v>
      </c>
    </row>
    <row r="8416" spans="1:16" hidden="1" x14ac:dyDescent="0.45">
      <c r="A8416">
        <v>40052979</v>
      </c>
      <c r="B8416" t="s">
        <v>304</v>
      </c>
      <c r="C8416">
        <v>45388</v>
      </c>
      <c r="D8416">
        <v>83648</v>
      </c>
      <c r="E8416">
        <v>20232024</v>
      </c>
      <c r="F8416" t="s">
        <v>453</v>
      </c>
      <c r="G8416" t="s">
        <v>136</v>
      </c>
      <c r="H8416">
        <v>17</v>
      </c>
      <c r="I8416">
        <v>1</v>
      </c>
      <c r="J8416">
        <v>0</v>
      </c>
      <c r="K8416">
        <v>1</v>
      </c>
      <c r="L8416">
        <v>1</v>
      </c>
      <c r="M8416">
        <v>0</v>
      </c>
      <c r="N8416">
        <v>0</v>
      </c>
      <c r="O8416" t="s">
        <v>40</v>
      </c>
      <c r="P8416" t="str">
        <f>UPPER(Table1[[#This Row],[Venue]])</f>
        <v>AWAY</v>
      </c>
    </row>
    <row r="8417" spans="1:16" hidden="1" x14ac:dyDescent="0.45">
      <c r="A8417">
        <v>40052979</v>
      </c>
      <c r="B8417" t="s">
        <v>304</v>
      </c>
      <c r="C8417">
        <v>45388</v>
      </c>
      <c r="D8417">
        <v>83648</v>
      </c>
      <c r="E8417">
        <v>20232024</v>
      </c>
      <c r="F8417" t="s">
        <v>453</v>
      </c>
      <c r="G8417" t="s">
        <v>137</v>
      </c>
      <c r="H8417">
        <v>22</v>
      </c>
      <c r="I8417">
        <v>0</v>
      </c>
      <c r="J8417">
        <v>0</v>
      </c>
      <c r="K8417">
        <v>1</v>
      </c>
      <c r="L8417">
        <v>0</v>
      </c>
      <c r="M8417">
        <v>0</v>
      </c>
      <c r="N8417">
        <v>0</v>
      </c>
      <c r="O8417" t="s">
        <v>40</v>
      </c>
      <c r="P8417" t="str">
        <f>UPPER(Table1[[#This Row],[Venue]])</f>
        <v>AWAY</v>
      </c>
    </row>
    <row r="8418" spans="1:16" hidden="1" x14ac:dyDescent="0.45">
      <c r="A8418">
        <v>40052979</v>
      </c>
      <c r="B8418" t="s">
        <v>304</v>
      </c>
      <c r="C8418">
        <v>45388</v>
      </c>
      <c r="D8418">
        <v>83648</v>
      </c>
      <c r="E8418">
        <v>20232024</v>
      </c>
      <c r="F8418" t="s">
        <v>453</v>
      </c>
      <c r="G8418" t="s">
        <v>138</v>
      </c>
      <c r="H8418">
        <v>23</v>
      </c>
      <c r="I8418">
        <v>0</v>
      </c>
      <c r="J8418">
        <v>0</v>
      </c>
      <c r="K8418">
        <v>1</v>
      </c>
      <c r="L8418">
        <v>0</v>
      </c>
      <c r="M8418">
        <v>1</v>
      </c>
      <c r="N8418">
        <v>0</v>
      </c>
      <c r="O8418" t="s">
        <v>40</v>
      </c>
      <c r="P8418" t="str">
        <f>UPPER(Table1[[#This Row],[Venue]])</f>
        <v>AWAY</v>
      </c>
    </row>
    <row r="8419" spans="1:16" hidden="1" x14ac:dyDescent="0.45">
      <c r="A8419">
        <v>40052979</v>
      </c>
      <c r="B8419" t="s">
        <v>304</v>
      </c>
      <c r="C8419">
        <v>45388</v>
      </c>
      <c r="D8419">
        <v>83648</v>
      </c>
      <c r="E8419">
        <v>20232024</v>
      </c>
      <c r="F8419" t="s">
        <v>453</v>
      </c>
      <c r="G8419" t="s">
        <v>139</v>
      </c>
      <c r="H8419">
        <v>27</v>
      </c>
      <c r="I8419">
        <v>0</v>
      </c>
      <c r="J8419">
        <v>0</v>
      </c>
      <c r="K8419">
        <v>1</v>
      </c>
      <c r="L8419">
        <v>0</v>
      </c>
      <c r="M8419">
        <v>0</v>
      </c>
      <c r="N8419">
        <v>0</v>
      </c>
      <c r="O8419" t="s">
        <v>40</v>
      </c>
      <c r="P8419" t="str">
        <f>UPPER(Table1[[#This Row],[Venue]])</f>
        <v>AWAY</v>
      </c>
    </row>
    <row r="8420" spans="1:16" hidden="1" x14ac:dyDescent="0.45">
      <c r="A8420">
        <v>40052979</v>
      </c>
      <c r="B8420" t="s">
        <v>304</v>
      </c>
      <c r="C8420">
        <v>45388</v>
      </c>
      <c r="D8420">
        <v>83648</v>
      </c>
      <c r="E8420">
        <v>20232024</v>
      </c>
      <c r="F8420" t="s">
        <v>453</v>
      </c>
      <c r="G8420" t="s">
        <v>248</v>
      </c>
      <c r="H8420">
        <v>29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 t="s">
        <v>40</v>
      </c>
      <c r="P8420" t="str">
        <f>UPPER(Table1[[#This Row],[Venue]])</f>
        <v>AWAY</v>
      </c>
    </row>
    <row r="8421" spans="1:16" hidden="1" x14ac:dyDescent="0.45">
      <c r="A8421">
        <v>40052979</v>
      </c>
      <c r="B8421" t="s">
        <v>304</v>
      </c>
      <c r="C8421">
        <v>45388</v>
      </c>
      <c r="D8421">
        <v>83648</v>
      </c>
      <c r="E8421">
        <v>20232024</v>
      </c>
      <c r="F8421" t="s">
        <v>453</v>
      </c>
      <c r="G8421" t="s">
        <v>266</v>
      </c>
      <c r="H8421">
        <v>31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 t="s">
        <v>40</v>
      </c>
      <c r="P8421" t="str">
        <f>UPPER(Table1[[#This Row],[Venue]])</f>
        <v>AWAY</v>
      </c>
    </row>
    <row r="8422" spans="1:16" hidden="1" x14ac:dyDescent="0.45">
      <c r="A8422">
        <v>40052979</v>
      </c>
      <c r="B8422" t="s">
        <v>304</v>
      </c>
      <c r="C8422">
        <v>45388</v>
      </c>
      <c r="D8422">
        <v>83648</v>
      </c>
      <c r="E8422">
        <v>20232024</v>
      </c>
      <c r="F8422" t="s">
        <v>453</v>
      </c>
      <c r="G8422" t="s">
        <v>202</v>
      </c>
      <c r="H8422">
        <v>36</v>
      </c>
      <c r="I8422">
        <v>0</v>
      </c>
      <c r="J8422">
        <v>0</v>
      </c>
      <c r="K8422">
        <v>1</v>
      </c>
      <c r="L8422">
        <v>0</v>
      </c>
      <c r="M8422">
        <v>0</v>
      </c>
      <c r="N8422">
        <v>0</v>
      </c>
      <c r="O8422" t="s">
        <v>40</v>
      </c>
      <c r="P8422" t="str">
        <f>UPPER(Table1[[#This Row],[Venue]])</f>
        <v>AWAY</v>
      </c>
    </row>
    <row r="8423" spans="1:16" hidden="1" x14ac:dyDescent="0.45">
      <c r="A8423">
        <v>40052979</v>
      </c>
      <c r="B8423" t="s">
        <v>304</v>
      </c>
      <c r="C8423">
        <v>45388</v>
      </c>
      <c r="D8423">
        <v>83648</v>
      </c>
      <c r="E8423">
        <v>20232024</v>
      </c>
      <c r="F8423" t="s">
        <v>453</v>
      </c>
      <c r="G8423" t="s">
        <v>142</v>
      </c>
      <c r="H8423">
        <v>69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0</v>
      </c>
      <c r="O8423" t="s">
        <v>40</v>
      </c>
      <c r="P8423" t="str">
        <f>UPPER(Table1[[#This Row],[Venue]])</f>
        <v>AWAY</v>
      </c>
    </row>
    <row r="8424" spans="1:16" hidden="1" x14ac:dyDescent="0.45">
      <c r="A8424">
        <v>40052979</v>
      </c>
      <c r="B8424" t="s">
        <v>304</v>
      </c>
      <c r="C8424">
        <v>45388</v>
      </c>
      <c r="D8424">
        <v>83648</v>
      </c>
      <c r="E8424">
        <v>20232024</v>
      </c>
      <c r="F8424" t="s">
        <v>453</v>
      </c>
      <c r="G8424" t="s">
        <v>143</v>
      </c>
      <c r="H8424">
        <v>71</v>
      </c>
      <c r="I8424">
        <v>0</v>
      </c>
      <c r="J8424">
        <v>0</v>
      </c>
      <c r="K8424">
        <v>1</v>
      </c>
      <c r="L8424">
        <v>0</v>
      </c>
      <c r="M8424">
        <v>0</v>
      </c>
      <c r="N8424">
        <v>0</v>
      </c>
      <c r="O8424" t="s">
        <v>40</v>
      </c>
      <c r="P8424" t="str">
        <f>UPPER(Table1[[#This Row],[Venue]])</f>
        <v>AWAY</v>
      </c>
    </row>
    <row r="8425" spans="1:16" hidden="1" x14ac:dyDescent="0.45">
      <c r="A8425">
        <v>40052979</v>
      </c>
      <c r="B8425" t="s">
        <v>304</v>
      </c>
      <c r="C8425">
        <v>45388</v>
      </c>
      <c r="D8425">
        <v>83648</v>
      </c>
      <c r="E8425">
        <v>20232024</v>
      </c>
      <c r="F8425" t="s">
        <v>453</v>
      </c>
      <c r="G8425" t="s">
        <v>389</v>
      </c>
      <c r="H8425">
        <v>77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0</v>
      </c>
      <c r="O8425" t="s">
        <v>40</v>
      </c>
      <c r="P8425" t="str">
        <f>UPPER(Table1[[#This Row],[Venue]])</f>
        <v>AWAY</v>
      </c>
    </row>
    <row r="8426" spans="1:16" hidden="1" x14ac:dyDescent="0.45">
      <c r="A8426">
        <v>40052979</v>
      </c>
      <c r="B8426" t="s">
        <v>304</v>
      </c>
      <c r="C8426">
        <v>45388</v>
      </c>
      <c r="D8426">
        <v>83648</v>
      </c>
      <c r="E8426">
        <v>20232024</v>
      </c>
      <c r="F8426" t="s">
        <v>453</v>
      </c>
      <c r="G8426" t="s">
        <v>388</v>
      </c>
      <c r="H8426">
        <v>79</v>
      </c>
      <c r="I8426">
        <v>0</v>
      </c>
      <c r="J8426">
        <v>0</v>
      </c>
      <c r="K8426">
        <v>1</v>
      </c>
      <c r="L8426">
        <v>0</v>
      </c>
      <c r="M8426">
        <v>0</v>
      </c>
      <c r="N8426">
        <v>0</v>
      </c>
      <c r="O8426" t="s">
        <v>40</v>
      </c>
      <c r="P8426" t="str">
        <f>UPPER(Table1[[#This Row],[Venue]])</f>
        <v>AWAY</v>
      </c>
    </row>
    <row r="8427" spans="1:16" hidden="1" x14ac:dyDescent="0.45">
      <c r="A8427">
        <v>40052979</v>
      </c>
      <c r="B8427" t="s">
        <v>304</v>
      </c>
      <c r="C8427">
        <v>45388</v>
      </c>
      <c r="D8427">
        <v>83648</v>
      </c>
      <c r="E8427">
        <v>20232024</v>
      </c>
      <c r="F8427" t="s">
        <v>453</v>
      </c>
      <c r="G8427" t="s">
        <v>145</v>
      </c>
      <c r="H8427">
        <v>88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2</v>
      </c>
      <c r="O8427" t="s">
        <v>40</v>
      </c>
      <c r="P8427" t="str">
        <f>UPPER(Table1[[#This Row],[Venue]])</f>
        <v>AWAY</v>
      </c>
    </row>
    <row r="8428" spans="1:16" hidden="1" x14ac:dyDescent="0.45">
      <c r="A8428">
        <v>40052979</v>
      </c>
      <c r="B8428" t="s">
        <v>304</v>
      </c>
      <c r="C8428">
        <v>45388</v>
      </c>
      <c r="D8428">
        <v>83648</v>
      </c>
      <c r="E8428">
        <v>20232024</v>
      </c>
      <c r="F8428" t="s">
        <v>453</v>
      </c>
      <c r="G8428" t="s">
        <v>147</v>
      </c>
      <c r="H8428">
        <v>92</v>
      </c>
      <c r="I8428">
        <v>1</v>
      </c>
      <c r="J8428">
        <v>1</v>
      </c>
      <c r="K8428">
        <v>1</v>
      </c>
      <c r="L8428">
        <v>0</v>
      </c>
      <c r="M8428">
        <v>0</v>
      </c>
      <c r="N8428">
        <v>0</v>
      </c>
      <c r="O8428" t="s">
        <v>40</v>
      </c>
      <c r="P8428" t="str">
        <f>UPPER(Table1[[#This Row],[Venue]])</f>
        <v>AWAY</v>
      </c>
    </row>
    <row r="8429" spans="1:16" hidden="1" x14ac:dyDescent="0.45">
      <c r="A8429">
        <v>40052979</v>
      </c>
      <c r="B8429" t="s">
        <v>304</v>
      </c>
      <c r="C8429">
        <v>45388</v>
      </c>
      <c r="D8429">
        <v>83648</v>
      </c>
      <c r="E8429">
        <v>20232024</v>
      </c>
      <c r="F8429" t="s">
        <v>453</v>
      </c>
      <c r="G8429" t="s">
        <v>390</v>
      </c>
      <c r="H8429">
        <v>94</v>
      </c>
      <c r="I8429">
        <v>0</v>
      </c>
      <c r="J8429">
        <v>0</v>
      </c>
      <c r="K8429">
        <v>1</v>
      </c>
      <c r="L8429">
        <v>0</v>
      </c>
      <c r="M8429">
        <v>0</v>
      </c>
      <c r="N8429">
        <v>0</v>
      </c>
      <c r="O8429" t="s">
        <v>40</v>
      </c>
      <c r="P8429" t="str">
        <f>UPPER(Table1[[#This Row],[Venue]])</f>
        <v>AWAY</v>
      </c>
    </row>
    <row r="8430" spans="1:16" hidden="1" x14ac:dyDescent="0.45">
      <c r="A8430">
        <v>40052979</v>
      </c>
      <c r="B8430" t="s">
        <v>304</v>
      </c>
      <c r="C8430">
        <v>45388</v>
      </c>
      <c r="D8430">
        <v>83648</v>
      </c>
      <c r="E8430">
        <v>20232024</v>
      </c>
      <c r="F8430" t="s">
        <v>453</v>
      </c>
      <c r="G8430" t="s">
        <v>148</v>
      </c>
      <c r="H8430">
        <v>95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 t="s">
        <v>40</v>
      </c>
      <c r="P8430" t="str">
        <f>UPPER(Table1[[#This Row],[Venue]])</f>
        <v>AWAY</v>
      </c>
    </row>
    <row r="8431" spans="1:16" hidden="1" x14ac:dyDescent="0.45">
      <c r="A8431">
        <v>40052979</v>
      </c>
      <c r="B8431" t="s">
        <v>304</v>
      </c>
      <c r="C8431">
        <v>45388</v>
      </c>
      <c r="D8431">
        <v>83648</v>
      </c>
      <c r="E8431">
        <v>20232024</v>
      </c>
      <c r="F8431" t="s">
        <v>453</v>
      </c>
      <c r="G8431" t="s">
        <v>149</v>
      </c>
      <c r="H8431">
        <v>98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2</v>
      </c>
      <c r="O8431" t="s">
        <v>40</v>
      </c>
      <c r="P8431" t="str">
        <f>UPPER(Table1[[#This Row],[Venue]])</f>
        <v>AWAY</v>
      </c>
    </row>
    <row r="8432" spans="1:16" hidden="1" x14ac:dyDescent="0.45">
      <c r="A8432">
        <v>40052978</v>
      </c>
      <c r="B8432" t="s">
        <v>448</v>
      </c>
      <c r="C8432">
        <v>45388</v>
      </c>
      <c r="D8432">
        <v>83647</v>
      </c>
      <c r="E8432">
        <v>20232024</v>
      </c>
      <c r="F8432" t="s">
        <v>453</v>
      </c>
      <c r="G8432" t="s">
        <v>212</v>
      </c>
      <c r="H8432">
        <v>1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 t="s">
        <v>19</v>
      </c>
      <c r="P8432" t="str">
        <f>UPPER(Table1[[#This Row],[Venue]])</f>
        <v>HOME</v>
      </c>
    </row>
    <row r="8433" spans="1:16" hidden="1" x14ac:dyDescent="0.45">
      <c r="A8433">
        <v>40052978</v>
      </c>
      <c r="B8433" t="s">
        <v>448</v>
      </c>
      <c r="C8433">
        <v>45388</v>
      </c>
      <c r="D8433">
        <v>83647</v>
      </c>
      <c r="E8433">
        <v>20232024</v>
      </c>
      <c r="F8433" t="s">
        <v>453</v>
      </c>
      <c r="G8433" t="s">
        <v>213</v>
      </c>
      <c r="H8433">
        <v>5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0</v>
      </c>
      <c r="O8433" t="s">
        <v>19</v>
      </c>
      <c r="P8433" t="str">
        <f>UPPER(Table1[[#This Row],[Venue]])</f>
        <v>HOME</v>
      </c>
    </row>
    <row r="8434" spans="1:16" hidden="1" x14ac:dyDescent="0.45">
      <c r="A8434">
        <v>40052978</v>
      </c>
      <c r="B8434" t="s">
        <v>448</v>
      </c>
      <c r="C8434">
        <v>45388</v>
      </c>
      <c r="D8434">
        <v>83647</v>
      </c>
      <c r="E8434">
        <v>20232024</v>
      </c>
      <c r="F8434" t="s">
        <v>453</v>
      </c>
      <c r="G8434" t="s">
        <v>268</v>
      </c>
      <c r="H8434">
        <v>6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0</v>
      </c>
      <c r="O8434" t="s">
        <v>19</v>
      </c>
      <c r="P8434" t="str">
        <f>UPPER(Table1[[#This Row],[Venue]])</f>
        <v>HOME</v>
      </c>
    </row>
    <row r="8435" spans="1:16" hidden="1" x14ac:dyDescent="0.45">
      <c r="A8435">
        <v>40052978</v>
      </c>
      <c r="B8435" t="s">
        <v>448</v>
      </c>
      <c r="C8435">
        <v>45388</v>
      </c>
      <c r="D8435">
        <v>83647</v>
      </c>
      <c r="E8435">
        <v>20232024</v>
      </c>
      <c r="F8435" t="s">
        <v>453</v>
      </c>
      <c r="G8435" t="s">
        <v>214</v>
      </c>
      <c r="H8435">
        <v>7</v>
      </c>
      <c r="I8435">
        <v>1</v>
      </c>
      <c r="J8435">
        <v>1</v>
      </c>
      <c r="K8435">
        <v>1</v>
      </c>
      <c r="L8435">
        <v>0</v>
      </c>
      <c r="M8435">
        <v>0</v>
      </c>
      <c r="N8435">
        <v>0</v>
      </c>
      <c r="O8435" t="s">
        <v>19</v>
      </c>
      <c r="P8435" t="str">
        <f>UPPER(Table1[[#This Row],[Venue]])</f>
        <v>HOME</v>
      </c>
    </row>
    <row r="8436" spans="1:16" hidden="1" x14ac:dyDescent="0.45">
      <c r="A8436">
        <v>40052978</v>
      </c>
      <c r="B8436" t="s">
        <v>448</v>
      </c>
      <c r="C8436">
        <v>45388</v>
      </c>
      <c r="D8436">
        <v>83647</v>
      </c>
      <c r="E8436">
        <v>20232024</v>
      </c>
      <c r="F8436" t="s">
        <v>453</v>
      </c>
      <c r="G8436" t="s">
        <v>215</v>
      </c>
      <c r="H8436">
        <v>9</v>
      </c>
      <c r="I8436">
        <v>0</v>
      </c>
      <c r="J8436">
        <v>0</v>
      </c>
      <c r="K8436">
        <v>1</v>
      </c>
      <c r="L8436">
        <v>0</v>
      </c>
      <c r="M8436">
        <v>0</v>
      </c>
      <c r="N8436">
        <v>0</v>
      </c>
      <c r="O8436" t="s">
        <v>19</v>
      </c>
      <c r="P8436" t="str">
        <f>UPPER(Table1[[#This Row],[Venue]])</f>
        <v>HOME</v>
      </c>
    </row>
    <row r="8437" spans="1:16" hidden="1" x14ac:dyDescent="0.45">
      <c r="A8437">
        <v>40052978</v>
      </c>
      <c r="B8437" t="s">
        <v>448</v>
      </c>
      <c r="C8437">
        <v>45388</v>
      </c>
      <c r="D8437">
        <v>83647</v>
      </c>
      <c r="E8437">
        <v>20232024</v>
      </c>
      <c r="F8437" t="s">
        <v>453</v>
      </c>
      <c r="G8437" t="s">
        <v>216</v>
      </c>
      <c r="H8437">
        <v>14</v>
      </c>
      <c r="I8437">
        <v>0</v>
      </c>
      <c r="J8437">
        <v>0</v>
      </c>
      <c r="K8437">
        <v>1</v>
      </c>
      <c r="L8437">
        <v>0</v>
      </c>
      <c r="M8437">
        <v>0</v>
      </c>
      <c r="N8437">
        <v>2</v>
      </c>
      <c r="O8437" t="s">
        <v>19</v>
      </c>
      <c r="P8437" t="str">
        <f>UPPER(Table1[[#This Row],[Venue]])</f>
        <v>HOME</v>
      </c>
    </row>
    <row r="8438" spans="1:16" hidden="1" x14ac:dyDescent="0.45">
      <c r="A8438">
        <v>40052978</v>
      </c>
      <c r="B8438" t="s">
        <v>448</v>
      </c>
      <c r="C8438">
        <v>45388</v>
      </c>
      <c r="D8438">
        <v>83647</v>
      </c>
      <c r="E8438">
        <v>20232024</v>
      </c>
      <c r="F8438" t="s">
        <v>453</v>
      </c>
      <c r="G8438" t="s">
        <v>545</v>
      </c>
      <c r="H8438">
        <v>15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0</v>
      </c>
      <c r="O8438" t="s">
        <v>19</v>
      </c>
      <c r="P8438" t="str">
        <f>UPPER(Table1[[#This Row],[Venue]])</f>
        <v>HOME</v>
      </c>
    </row>
    <row r="8439" spans="1:16" hidden="1" x14ac:dyDescent="0.45">
      <c r="A8439">
        <v>40052978</v>
      </c>
      <c r="B8439" t="s">
        <v>448</v>
      </c>
      <c r="C8439">
        <v>45388</v>
      </c>
      <c r="D8439">
        <v>83647</v>
      </c>
      <c r="E8439">
        <v>20232024</v>
      </c>
      <c r="F8439" t="s">
        <v>453</v>
      </c>
      <c r="G8439" t="s">
        <v>218</v>
      </c>
      <c r="H8439">
        <v>17</v>
      </c>
      <c r="I8439">
        <v>2</v>
      </c>
      <c r="J8439">
        <v>0</v>
      </c>
      <c r="K8439">
        <v>1</v>
      </c>
      <c r="L8439">
        <v>2</v>
      </c>
      <c r="M8439">
        <v>0</v>
      </c>
      <c r="N8439">
        <v>2</v>
      </c>
      <c r="O8439" t="s">
        <v>19</v>
      </c>
      <c r="P8439" t="str">
        <f>UPPER(Table1[[#This Row],[Venue]])</f>
        <v>HOME</v>
      </c>
    </row>
    <row r="8440" spans="1:16" hidden="1" x14ac:dyDescent="0.45">
      <c r="A8440">
        <v>40052978</v>
      </c>
      <c r="B8440" t="s">
        <v>448</v>
      </c>
      <c r="C8440">
        <v>45388</v>
      </c>
      <c r="D8440">
        <v>83647</v>
      </c>
      <c r="E8440">
        <v>20232024</v>
      </c>
      <c r="F8440" t="s">
        <v>453</v>
      </c>
      <c r="G8440" t="s">
        <v>224</v>
      </c>
      <c r="H8440">
        <v>18</v>
      </c>
      <c r="I8440">
        <v>0</v>
      </c>
      <c r="J8440">
        <v>0</v>
      </c>
      <c r="K8440">
        <v>1</v>
      </c>
      <c r="L8440">
        <v>0</v>
      </c>
      <c r="M8440">
        <v>0</v>
      </c>
      <c r="N8440">
        <v>0</v>
      </c>
      <c r="O8440" t="s">
        <v>19</v>
      </c>
      <c r="P8440" t="str">
        <f>UPPER(Table1[[#This Row],[Venue]])</f>
        <v>HOME</v>
      </c>
    </row>
    <row r="8441" spans="1:16" hidden="1" x14ac:dyDescent="0.45">
      <c r="A8441">
        <v>40052978</v>
      </c>
      <c r="B8441" t="s">
        <v>448</v>
      </c>
      <c r="C8441">
        <v>45388</v>
      </c>
      <c r="D8441">
        <v>83647</v>
      </c>
      <c r="E8441">
        <v>20232024</v>
      </c>
      <c r="F8441" t="s">
        <v>453</v>
      </c>
      <c r="G8441" t="s">
        <v>219</v>
      </c>
      <c r="H8441">
        <v>23</v>
      </c>
      <c r="I8441">
        <v>0</v>
      </c>
      <c r="J8441">
        <v>0</v>
      </c>
      <c r="K8441">
        <v>1</v>
      </c>
      <c r="L8441">
        <v>0</v>
      </c>
      <c r="M8441">
        <v>0</v>
      </c>
      <c r="N8441">
        <v>2</v>
      </c>
      <c r="O8441" t="s">
        <v>19</v>
      </c>
      <c r="P8441" t="str">
        <f>UPPER(Table1[[#This Row],[Venue]])</f>
        <v>HOME</v>
      </c>
    </row>
    <row r="8442" spans="1:16" hidden="1" x14ac:dyDescent="0.45">
      <c r="A8442">
        <v>40052978</v>
      </c>
      <c r="B8442" t="s">
        <v>448</v>
      </c>
      <c r="C8442">
        <v>45388</v>
      </c>
      <c r="D8442">
        <v>83647</v>
      </c>
      <c r="E8442">
        <v>20232024</v>
      </c>
      <c r="F8442" t="s">
        <v>453</v>
      </c>
      <c r="G8442" t="s">
        <v>220</v>
      </c>
      <c r="H8442">
        <v>24</v>
      </c>
      <c r="I8442">
        <v>1</v>
      </c>
      <c r="J8442">
        <v>1</v>
      </c>
      <c r="K8442">
        <v>1</v>
      </c>
      <c r="L8442">
        <v>0</v>
      </c>
      <c r="M8442">
        <v>0</v>
      </c>
      <c r="N8442">
        <v>2</v>
      </c>
      <c r="O8442" t="s">
        <v>19</v>
      </c>
      <c r="P8442" t="str">
        <f>UPPER(Table1[[#This Row],[Venue]])</f>
        <v>HOME</v>
      </c>
    </row>
    <row r="8443" spans="1:16" hidden="1" x14ac:dyDescent="0.45">
      <c r="A8443">
        <v>40052978</v>
      </c>
      <c r="B8443" t="s">
        <v>448</v>
      </c>
      <c r="C8443">
        <v>45388</v>
      </c>
      <c r="D8443">
        <v>83647</v>
      </c>
      <c r="E8443">
        <v>20232024</v>
      </c>
      <c r="F8443" t="s">
        <v>453</v>
      </c>
      <c r="G8443" t="s">
        <v>221</v>
      </c>
      <c r="H8443">
        <v>25</v>
      </c>
      <c r="I8443">
        <v>1</v>
      </c>
      <c r="J8443">
        <v>0</v>
      </c>
      <c r="K8443">
        <v>1</v>
      </c>
      <c r="L8443">
        <v>1</v>
      </c>
      <c r="M8443">
        <v>0</v>
      </c>
      <c r="N8443">
        <v>0</v>
      </c>
      <c r="O8443" t="s">
        <v>19</v>
      </c>
      <c r="P8443" t="str">
        <f>UPPER(Table1[[#This Row],[Venue]])</f>
        <v>HOME</v>
      </c>
    </row>
    <row r="8444" spans="1:16" hidden="1" x14ac:dyDescent="0.45">
      <c r="A8444">
        <v>40052978</v>
      </c>
      <c r="B8444" t="s">
        <v>448</v>
      </c>
      <c r="C8444">
        <v>45388</v>
      </c>
      <c r="D8444">
        <v>83647</v>
      </c>
      <c r="E8444">
        <v>20232024</v>
      </c>
      <c r="F8444" t="s">
        <v>453</v>
      </c>
      <c r="G8444" t="s">
        <v>222</v>
      </c>
      <c r="H8444">
        <v>27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 t="s">
        <v>19</v>
      </c>
      <c r="P8444" t="str">
        <f>UPPER(Table1[[#This Row],[Venue]])</f>
        <v>HOME</v>
      </c>
    </row>
    <row r="8445" spans="1:16" hidden="1" x14ac:dyDescent="0.45">
      <c r="A8445">
        <v>40052978</v>
      </c>
      <c r="B8445" t="s">
        <v>448</v>
      </c>
      <c r="C8445">
        <v>45388</v>
      </c>
      <c r="D8445">
        <v>83647</v>
      </c>
      <c r="E8445">
        <v>20232024</v>
      </c>
      <c r="F8445" t="s">
        <v>453</v>
      </c>
      <c r="G8445" t="s">
        <v>223</v>
      </c>
      <c r="H8445">
        <v>37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 t="s">
        <v>19</v>
      </c>
      <c r="P8445" t="str">
        <f>UPPER(Table1[[#This Row],[Venue]])</f>
        <v>HOME</v>
      </c>
    </row>
    <row r="8446" spans="1:16" hidden="1" x14ac:dyDescent="0.45">
      <c r="A8446">
        <v>40052978</v>
      </c>
      <c r="B8446" t="s">
        <v>448</v>
      </c>
      <c r="C8446">
        <v>45388</v>
      </c>
      <c r="D8446">
        <v>83647</v>
      </c>
      <c r="E8446">
        <v>20232024</v>
      </c>
      <c r="F8446" t="s">
        <v>453</v>
      </c>
      <c r="G8446" t="s">
        <v>230</v>
      </c>
      <c r="H8446">
        <v>61</v>
      </c>
      <c r="I8446">
        <v>0</v>
      </c>
      <c r="J8446">
        <v>0</v>
      </c>
      <c r="K8446">
        <v>1</v>
      </c>
      <c r="L8446">
        <v>0</v>
      </c>
      <c r="M8446">
        <v>0</v>
      </c>
      <c r="N8446">
        <v>0</v>
      </c>
      <c r="O8446" t="s">
        <v>19</v>
      </c>
      <c r="P8446" t="str">
        <f>UPPER(Table1[[#This Row],[Venue]])</f>
        <v>HOME</v>
      </c>
    </row>
    <row r="8447" spans="1:16" hidden="1" x14ac:dyDescent="0.45">
      <c r="A8447">
        <v>40052978</v>
      </c>
      <c r="B8447" t="s">
        <v>448</v>
      </c>
      <c r="C8447">
        <v>45388</v>
      </c>
      <c r="D8447">
        <v>83647</v>
      </c>
      <c r="E8447">
        <v>20232024</v>
      </c>
      <c r="F8447" t="s">
        <v>453</v>
      </c>
      <c r="G8447" t="s">
        <v>50</v>
      </c>
      <c r="H8447">
        <v>63</v>
      </c>
      <c r="I8447">
        <v>0</v>
      </c>
      <c r="J8447">
        <v>0</v>
      </c>
      <c r="K8447">
        <v>1</v>
      </c>
      <c r="L8447">
        <v>0</v>
      </c>
      <c r="M8447">
        <v>0</v>
      </c>
      <c r="N8447">
        <v>0</v>
      </c>
      <c r="O8447" t="s">
        <v>19</v>
      </c>
      <c r="P8447" t="str">
        <f>UPPER(Table1[[#This Row],[Venue]])</f>
        <v>HOME</v>
      </c>
    </row>
    <row r="8448" spans="1:16" hidden="1" x14ac:dyDescent="0.45">
      <c r="A8448">
        <v>40052978</v>
      </c>
      <c r="B8448" t="s">
        <v>448</v>
      </c>
      <c r="C8448">
        <v>45388</v>
      </c>
      <c r="D8448">
        <v>83647</v>
      </c>
      <c r="E8448">
        <v>20232024</v>
      </c>
      <c r="F8448" t="s">
        <v>453</v>
      </c>
      <c r="G8448" t="s">
        <v>269</v>
      </c>
      <c r="H8448">
        <v>71</v>
      </c>
      <c r="I8448">
        <v>1</v>
      </c>
      <c r="J8448">
        <v>0</v>
      </c>
      <c r="K8448">
        <v>1</v>
      </c>
      <c r="L8448">
        <v>1</v>
      </c>
      <c r="M8448">
        <v>0</v>
      </c>
      <c r="N8448">
        <v>0</v>
      </c>
      <c r="O8448" t="s">
        <v>19</v>
      </c>
      <c r="P8448" t="str">
        <f>UPPER(Table1[[#This Row],[Venue]])</f>
        <v>HOME</v>
      </c>
    </row>
    <row r="8449" spans="1:16" hidden="1" x14ac:dyDescent="0.45">
      <c r="A8449">
        <v>40052978</v>
      </c>
      <c r="B8449" t="s">
        <v>448</v>
      </c>
      <c r="C8449">
        <v>45388</v>
      </c>
      <c r="D8449">
        <v>83647</v>
      </c>
      <c r="E8449">
        <v>20232024</v>
      </c>
      <c r="F8449" t="s">
        <v>453</v>
      </c>
      <c r="G8449" t="s">
        <v>227</v>
      </c>
      <c r="H8449">
        <v>74</v>
      </c>
      <c r="I8449">
        <v>0</v>
      </c>
      <c r="J8449">
        <v>0</v>
      </c>
      <c r="K8449">
        <v>1</v>
      </c>
      <c r="L8449">
        <v>0</v>
      </c>
      <c r="M8449">
        <v>0</v>
      </c>
      <c r="N8449">
        <v>0</v>
      </c>
      <c r="O8449" t="s">
        <v>19</v>
      </c>
      <c r="P8449" t="str">
        <f>UPPER(Table1[[#This Row],[Venue]])</f>
        <v>HOME</v>
      </c>
    </row>
    <row r="8450" spans="1:16" hidden="1" x14ac:dyDescent="0.45">
      <c r="A8450">
        <v>40052978</v>
      </c>
      <c r="B8450" t="s">
        <v>448</v>
      </c>
      <c r="C8450">
        <v>45388</v>
      </c>
      <c r="D8450">
        <v>83647</v>
      </c>
      <c r="E8450">
        <v>20232024</v>
      </c>
      <c r="F8450" t="s">
        <v>453</v>
      </c>
      <c r="G8450" t="s">
        <v>228</v>
      </c>
      <c r="H8450">
        <v>77</v>
      </c>
      <c r="I8450">
        <v>2</v>
      </c>
      <c r="J8450">
        <v>2</v>
      </c>
      <c r="K8450">
        <v>1</v>
      </c>
      <c r="L8450">
        <v>0</v>
      </c>
      <c r="M8450">
        <v>0</v>
      </c>
      <c r="N8450">
        <v>0</v>
      </c>
      <c r="O8450" t="s">
        <v>19</v>
      </c>
      <c r="P8450" t="str">
        <f>UPPER(Table1[[#This Row],[Venue]])</f>
        <v>HOME</v>
      </c>
    </row>
    <row r="8451" spans="1:16" hidden="1" x14ac:dyDescent="0.45">
      <c r="A8451">
        <v>40052978</v>
      </c>
      <c r="B8451" t="s">
        <v>448</v>
      </c>
      <c r="C8451">
        <v>45388</v>
      </c>
      <c r="D8451">
        <v>83647</v>
      </c>
      <c r="E8451">
        <v>20232024</v>
      </c>
      <c r="F8451" t="s">
        <v>453</v>
      </c>
      <c r="G8451" t="s">
        <v>231</v>
      </c>
      <c r="H8451">
        <v>97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0</v>
      </c>
      <c r="O8451" t="s">
        <v>19</v>
      </c>
      <c r="P8451" t="str">
        <f>UPPER(Table1[[#This Row],[Venue]])</f>
        <v>HOME</v>
      </c>
    </row>
    <row r="8452" spans="1:16" hidden="1" x14ac:dyDescent="0.45">
      <c r="A8452">
        <v>40052978</v>
      </c>
      <c r="B8452" t="s">
        <v>448</v>
      </c>
      <c r="C8452">
        <v>45388</v>
      </c>
      <c r="D8452">
        <v>83647</v>
      </c>
      <c r="E8452">
        <v>20232024</v>
      </c>
      <c r="F8452" t="s">
        <v>453</v>
      </c>
      <c r="G8452" t="s">
        <v>614</v>
      </c>
      <c r="H8452">
        <v>4</v>
      </c>
      <c r="I8452">
        <v>0</v>
      </c>
      <c r="J8452">
        <v>0</v>
      </c>
      <c r="K8452">
        <v>1</v>
      </c>
      <c r="L8452">
        <v>0</v>
      </c>
      <c r="M8452">
        <v>0</v>
      </c>
      <c r="N8452">
        <v>0</v>
      </c>
      <c r="O8452" t="s">
        <v>40</v>
      </c>
      <c r="P8452" t="str">
        <f>UPPER(Table1[[#This Row],[Venue]])</f>
        <v>AWAY</v>
      </c>
    </row>
    <row r="8453" spans="1:16" hidden="1" x14ac:dyDescent="0.45">
      <c r="A8453">
        <v>40052978</v>
      </c>
      <c r="B8453" t="s">
        <v>448</v>
      </c>
      <c r="C8453">
        <v>45388</v>
      </c>
      <c r="D8453">
        <v>83647</v>
      </c>
      <c r="E8453">
        <v>20232024</v>
      </c>
      <c r="F8453" t="s">
        <v>453</v>
      </c>
      <c r="G8453" t="s">
        <v>20</v>
      </c>
      <c r="H8453">
        <v>5</v>
      </c>
      <c r="I8453">
        <v>0</v>
      </c>
      <c r="J8453">
        <v>0</v>
      </c>
      <c r="K8453">
        <v>1</v>
      </c>
      <c r="L8453">
        <v>0</v>
      </c>
      <c r="M8453">
        <v>0</v>
      </c>
      <c r="N8453">
        <v>2</v>
      </c>
      <c r="O8453" t="s">
        <v>40</v>
      </c>
      <c r="P8453" t="str">
        <f>UPPER(Table1[[#This Row],[Venue]])</f>
        <v>AWAY</v>
      </c>
    </row>
    <row r="8454" spans="1:16" hidden="1" x14ac:dyDescent="0.45">
      <c r="A8454">
        <v>40052978</v>
      </c>
      <c r="B8454" t="s">
        <v>448</v>
      </c>
      <c r="C8454">
        <v>45388</v>
      </c>
      <c r="D8454">
        <v>83647</v>
      </c>
      <c r="E8454">
        <v>20232024</v>
      </c>
      <c r="F8454" t="s">
        <v>453</v>
      </c>
      <c r="G8454" t="s">
        <v>329</v>
      </c>
      <c r="H8454">
        <v>8</v>
      </c>
      <c r="I8454">
        <v>0</v>
      </c>
      <c r="J8454">
        <v>0</v>
      </c>
      <c r="K8454">
        <v>1</v>
      </c>
      <c r="L8454">
        <v>0</v>
      </c>
      <c r="M8454">
        <v>0</v>
      </c>
      <c r="N8454">
        <v>0</v>
      </c>
      <c r="O8454" t="s">
        <v>40</v>
      </c>
      <c r="P8454" t="str">
        <f>UPPER(Table1[[#This Row],[Venue]])</f>
        <v>AWAY</v>
      </c>
    </row>
    <row r="8455" spans="1:16" hidden="1" x14ac:dyDescent="0.45">
      <c r="A8455">
        <v>40052978</v>
      </c>
      <c r="B8455" t="s">
        <v>448</v>
      </c>
      <c r="C8455">
        <v>45388</v>
      </c>
      <c r="D8455">
        <v>83647</v>
      </c>
      <c r="E8455">
        <v>20232024</v>
      </c>
      <c r="F8455" t="s">
        <v>453</v>
      </c>
      <c r="G8455" t="s">
        <v>24</v>
      </c>
      <c r="H8455">
        <v>12</v>
      </c>
      <c r="I8455">
        <v>0</v>
      </c>
      <c r="J8455">
        <v>0</v>
      </c>
      <c r="K8455">
        <v>1</v>
      </c>
      <c r="L8455">
        <v>0</v>
      </c>
      <c r="M8455">
        <v>0</v>
      </c>
      <c r="N8455">
        <v>2</v>
      </c>
      <c r="O8455" t="s">
        <v>40</v>
      </c>
      <c r="P8455" t="str">
        <f>UPPER(Table1[[#This Row],[Venue]])</f>
        <v>AWAY</v>
      </c>
    </row>
    <row r="8456" spans="1:16" hidden="1" x14ac:dyDescent="0.45">
      <c r="A8456">
        <v>40052978</v>
      </c>
      <c r="B8456" t="s">
        <v>448</v>
      </c>
      <c r="C8456">
        <v>45388</v>
      </c>
      <c r="D8456">
        <v>83647</v>
      </c>
      <c r="E8456">
        <v>20232024</v>
      </c>
      <c r="F8456" t="s">
        <v>453</v>
      </c>
      <c r="G8456" t="s">
        <v>597</v>
      </c>
      <c r="H8456">
        <v>13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 t="s">
        <v>40</v>
      </c>
      <c r="P8456" t="str">
        <f>UPPER(Table1[[#This Row],[Venue]])</f>
        <v>AWAY</v>
      </c>
    </row>
    <row r="8457" spans="1:16" hidden="1" x14ac:dyDescent="0.45">
      <c r="A8457">
        <v>40052978</v>
      </c>
      <c r="B8457" t="s">
        <v>448</v>
      </c>
      <c r="C8457">
        <v>45388</v>
      </c>
      <c r="D8457">
        <v>83647</v>
      </c>
      <c r="E8457">
        <v>20232024</v>
      </c>
      <c r="F8457" t="s">
        <v>453</v>
      </c>
      <c r="G8457" t="s">
        <v>426</v>
      </c>
      <c r="H8457">
        <v>16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 t="s">
        <v>40</v>
      </c>
      <c r="P8457" t="str">
        <f>UPPER(Table1[[#This Row],[Venue]])</f>
        <v>AWAY</v>
      </c>
    </row>
    <row r="8458" spans="1:16" hidden="1" x14ac:dyDescent="0.45">
      <c r="A8458">
        <v>40052978</v>
      </c>
      <c r="B8458" t="s">
        <v>448</v>
      </c>
      <c r="C8458">
        <v>45388</v>
      </c>
      <c r="D8458">
        <v>83647</v>
      </c>
      <c r="E8458">
        <v>20232024</v>
      </c>
      <c r="F8458" t="s">
        <v>453</v>
      </c>
      <c r="G8458" t="s">
        <v>442</v>
      </c>
      <c r="H8458">
        <v>17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0</v>
      </c>
      <c r="O8458" t="s">
        <v>40</v>
      </c>
      <c r="P8458" t="str">
        <f>UPPER(Table1[[#This Row],[Venue]])</f>
        <v>AWAY</v>
      </c>
    </row>
    <row r="8459" spans="1:16" hidden="1" x14ac:dyDescent="0.45">
      <c r="A8459">
        <v>40052978</v>
      </c>
      <c r="B8459" t="s">
        <v>448</v>
      </c>
      <c r="C8459">
        <v>45388</v>
      </c>
      <c r="D8459">
        <v>83647</v>
      </c>
      <c r="E8459">
        <v>20232024</v>
      </c>
      <c r="F8459" t="s">
        <v>453</v>
      </c>
      <c r="G8459" t="s">
        <v>27</v>
      </c>
      <c r="H8459">
        <v>19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 t="s">
        <v>40</v>
      </c>
      <c r="P8459" t="str">
        <f>UPPER(Table1[[#This Row],[Venue]])</f>
        <v>AWAY</v>
      </c>
    </row>
    <row r="8460" spans="1:16" hidden="1" x14ac:dyDescent="0.45">
      <c r="A8460">
        <v>40052978</v>
      </c>
      <c r="B8460" t="s">
        <v>448</v>
      </c>
      <c r="C8460">
        <v>45388</v>
      </c>
      <c r="D8460">
        <v>83647</v>
      </c>
      <c r="E8460">
        <v>20232024</v>
      </c>
      <c r="F8460" t="s">
        <v>453</v>
      </c>
      <c r="G8460" t="s">
        <v>466</v>
      </c>
      <c r="H8460">
        <v>23</v>
      </c>
      <c r="I8460">
        <v>1</v>
      </c>
      <c r="J8460">
        <v>1</v>
      </c>
      <c r="K8460">
        <v>1</v>
      </c>
      <c r="L8460">
        <v>0</v>
      </c>
      <c r="M8460">
        <v>0</v>
      </c>
      <c r="N8460">
        <v>0</v>
      </c>
      <c r="O8460" t="s">
        <v>40</v>
      </c>
      <c r="P8460" t="str">
        <f>UPPER(Table1[[#This Row],[Venue]])</f>
        <v>AWAY</v>
      </c>
    </row>
    <row r="8461" spans="1:16" hidden="1" x14ac:dyDescent="0.45">
      <c r="A8461">
        <v>40052978</v>
      </c>
      <c r="B8461" t="s">
        <v>448</v>
      </c>
      <c r="C8461">
        <v>45388</v>
      </c>
      <c r="D8461">
        <v>83647</v>
      </c>
      <c r="E8461">
        <v>20232024</v>
      </c>
      <c r="F8461" t="s">
        <v>453</v>
      </c>
      <c r="G8461" t="s">
        <v>192</v>
      </c>
      <c r="H8461">
        <v>32</v>
      </c>
      <c r="I8461">
        <v>1</v>
      </c>
      <c r="J8461">
        <v>0</v>
      </c>
      <c r="K8461">
        <v>1</v>
      </c>
      <c r="L8461">
        <v>1</v>
      </c>
      <c r="M8461">
        <v>0</v>
      </c>
      <c r="N8461">
        <v>4</v>
      </c>
      <c r="O8461" t="s">
        <v>40</v>
      </c>
      <c r="P8461" t="str">
        <f>UPPER(Table1[[#This Row],[Venue]])</f>
        <v>AWAY</v>
      </c>
    </row>
    <row r="8462" spans="1:16" hidden="1" x14ac:dyDescent="0.45">
      <c r="A8462">
        <v>40052978</v>
      </c>
      <c r="B8462" t="s">
        <v>448</v>
      </c>
      <c r="C8462">
        <v>45388</v>
      </c>
      <c r="D8462">
        <v>83647</v>
      </c>
      <c r="E8462">
        <v>20232024</v>
      </c>
      <c r="F8462" t="s">
        <v>453</v>
      </c>
      <c r="G8462" t="s">
        <v>30</v>
      </c>
      <c r="H8462">
        <v>40</v>
      </c>
      <c r="I8462">
        <v>0</v>
      </c>
      <c r="J8462">
        <v>0</v>
      </c>
      <c r="K8462">
        <v>1</v>
      </c>
      <c r="L8462">
        <v>0</v>
      </c>
      <c r="M8462">
        <v>0</v>
      </c>
      <c r="N8462">
        <v>0</v>
      </c>
      <c r="O8462" t="s">
        <v>40</v>
      </c>
      <c r="P8462" t="str">
        <f>UPPER(Table1[[#This Row],[Venue]])</f>
        <v>AWAY</v>
      </c>
    </row>
    <row r="8463" spans="1:16" hidden="1" x14ac:dyDescent="0.45">
      <c r="A8463">
        <v>40052978</v>
      </c>
      <c r="B8463" t="s">
        <v>448</v>
      </c>
      <c r="C8463">
        <v>45388</v>
      </c>
      <c r="D8463">
        <v>83647</v>
      </c>
      <c r="E8463">
        <v>20232024</v>
      </c>
      <c r="F8463" t="s">
        <v>453</v>
      </c>
      <c r="G8463" t="s">
        <v>28</v>
      </c>
      <c r="H8463">
        <v>41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 t="s">
        <v>40</v>
      </c>
      <c r="P8463" t="str">
        <f>UPPER(Table1[[#This Row],[Venue]])</f>
        <v>AWAY</v>
      </c>
    </row>
    <row r="8464" spans="1:16" hidden="1" x14ac:dyDescent="0.45">
      <c r="A8464">
        <v>40052978</v>
      </c>
      <c r="B8464" t="s">
        <v>448</v>
      </c>
      <c r="C8464">
        <v>45388</v>
      </c>
      <c r="D8464">
        <v>83647</v>
      </c>
      <c r="E8464">
        <v>20232024</v>
      </c>
      <c r="F8464" t="s">
        <v>453</v>
      </c>
      <c r="G8464" t="s">
        <v>29</v>
      </c>
      <c r="H8464">
        <v>44</v>
      </c>
      <c r="I8464">
        <v>1</v>
      </c>
      <c r="J8464">
        <v>1</v>
      </c>
      <c r="K8464">
        <v>1</v>
      </c>
      <c r="L8464">
        <v>0</v>
      </c>
      <c r="M8464">
        <v>0</v>
      </c>
      <c r="N8464">
        <v>0</v>
      </c>
      <c r="O8464" t="s">
        <v>40</v>
      </c>
      <c r="P8464" t="str">
        <f>UPPER(Table1[[#This Row],[Venue]])</f>
        <v>AWAY</v>
      </c>
    </row>
    <row r="8465" spans="1:16" hidden="1" x14ac:dyDescent="0.45">
      <c r="A8465">
        <v>40052978</v>
      </c>
      <c r="B8465" t="s">
        <v>448</v>
      </c>
      <c r="C8465">
        <v>45388</v>
      </c>
      <c r="D8465">
        <v>83647</v>
      </c>
      <c r="E8465">
        <v>20232024</v>
      </c>
      <c r="F8465" t="s">
        <v>453</v>
      </c>
      <c r="G8465" t="s">
        <v>550</v>
      </c>
      <c r="H8465">
        <v>50</v>
      </c>
      <c r="I8465">
        <v>0</v>
      </c>
      <c r="J8465">
        <v>0</v>
      </c>
      <c r="K8465">
        <v>1</v>
      </c>
      <c r="L8465">
        <v>0</v>
      </c>
      <c r="M8465">
        <v>0</v>
      </c>
      <c r="N8465">
        <v>0</v>
      </c>
      <c r="O8465" t="s">
        <v>40</v>
      </c>
      <c r="P8465" t="str">
        <f>UPPER(Table1[[#This Row],[Venue]])</f>
        <v>AWAY</v>
      </c>
    </row>
    <row r="8466" spans="1:16" hidden="1" x14ac:dyDescent="0.45">
      <c r="A8466">
        <v>40052978</v>
      </c>
      <c r="B8466" t="s">
        <v>448</v>
      </c>
      <c r="C8466">
        <v>45388</v>
      </c>
      <c r="D8466">
        <v>83647</v>
      </c>
      <c r="E8466">
        <v>20232024</v>
      </c>
      <c r="F8466" t="s">
        <v>453</v>
      </c>
      <c r="G8466" t="s">
        <v>18</v>
      </c>
      <c r="H8466">
        <v>55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0</v>
      </c>
      <c r="O8466" t="s">
        <v>40</v>
      </c>
      <c r="P8466" t="str">
        <f>UPPER(Table1[[#This Row],[Venue]])</f>
        <v>AWAY</v>
      </c>
    </row>
    <row r="8467" spans="1:16" hidden="1" x14ac:dyDescent="0.45">
      <c r="A8467">
        <v>40052978</v>
      </c>
      <c r="B8467" t="s">
        <v>448</v>
      </c>
      <c r="C8467">
        <v>45388</v>
      </c>
      <c r="D8467">
        <v>83647</v>
      </c>
      <c r="E8467">
        <v>20232024</v>
      </c>
      <c r="F8467" t="s">
        <v>453</v>
      </c>
      <c r="G8467" t="s">
        <v>31</v>
      </c>
      <c r="H8467">
        <v>56</v>
      </c>
      <c r="I8467">
        <v>0</v>
      </c>
      <c r="J8467">
        <v>0</v>
      </c>
      <c r="K8467">
        <v>1</v>
      </c>
      <c r="L8467">
        <v>0</v>
      </c>
      <c r="M8467">
        <v>0</v>
      </c>
      <c r="N8467">
        <v>0</v>
      </c>
      <c r="O8467" t="s">
        <v>40</v>
      </c>
      <c r="P8467" t="str">
        <f>UPPER(Table1[[#This Row],[Venue]])</f>
        <v>AWAY</v>
      </c>
    </row>
    <row r="8468" spans="1:16" hidden="1" x14ac:dyDescent="0.45">
      <c r="A8468">
        <v>40052978</v>
      </c>
      <c r="B8468" t="s">
        <v>448</v>
      </c>
      <c r="C8468">
        <v>45388</v>
      </c>
      <c r="D8468">
        <v>83647</v>
      </c>
      <c r="E8468">
        <v>20232024</v>
      </c>
      <c r="F8468" t="s">
        <v>453</v>
      </c>
      <c r="G8468" t="s">
        <v>35</v>
      </c>
      <c r="H8468">
        <v>75</v>
      </c>
      <c r="I8468">
        <v>0</v>
      </c>
      <c r="J8468">
        <v>0</v>
      </c>
      <c r="K8468">
        <v>1</v>
      </c>
      <c r="L8468">
        <v>0</v>
      </c>
      <c r="M8468">
        <v>0</v>
      </c>
      <c r="N8468">
        <v>0</v>
      </c>
      <c r="O8468" t="s">
        <v>40</v>
      </c>
      <c r="P8468" t="str">
        <f>UPPER(Table1[[#This Row],[Venue]])</f>
        <v>AWAY</v>
      </c>
    </row>
    <row r="8469" spans="1:16" hidden="1" x14ac:dyDescent="0.45">
      <c r="A8469">
        <v>40052978</v>
      </c>
      <c r="B8469" t="s">
        <v>448</v>
      </c>
      <c r="C8469">
        <v>45388</v>
      </c>
      <c r="D8469">
        <v>83647</v>
      </c>
      <c r="E8469">
        <v>20232024</v>
      </c>
      <c r="F8469" t="s">
        <v>453</v>
      </c>
      <c r="G8469" t="s">
        <v>36</v>
      </c>
      <c r="H8469">
        <v>87</v>
      </c>
      <c r="I8469">
        <v>1</v>
      </c>
      <c r="J8469">
        <v>0</v>
      </c>
      <c r="K8469">
        <v>1</v>
      </c>
      <c r="L8469">
        <v>1</v>
      </c>
      <c r="M8469">
        <v>0</v>
      </c>
      <c r="N8469">
        <v>2</v>
      </c>
      <c r="O8469" t="s">
        <v>40</v>
      </c>
      <c r="P8469" t="str">
        <f>UPPER(Table1[[#This Row],[Venue]])</f>
        <v>AWAY</v>
      </c>
    </row>
    <row r="8470" spans="1:16" hidden="1" x14ac:dyDescent="0.45">
      <c r="A8470">
        <v>40052978</v>
      </c>
      <c r="B8470" t="s">
        <v>448</v>
      </c>
      <c r="C8470">
        <v>45388</v>
      </c>
      <c r="D8470">
        <v>83647</v>
      </c>
      <c r="E8470">
        <v>20232024</v>
      </c>
      <c r="F8470" t="s">
        <v>453</v>
      </c>
      <c r="G8470" t="s">
        <v>469</v>
      </c>
      <c r="H8470">
        <v>88</v>
      </c>
      <c r="I8470">
        <v>0</v>
      </c>
      <c r="J8470">
        <v>0</v>
      </c>
      <c r="K8470">
        <v>1</v>
      </c>
      <c r="L8470">
        <v>0</v>
      </c>
      <c r="M8470">
        <v>0</v>
      </c>
      <c r="N8470">
        <v>0</v>
      </c>
      <c r="O8470" t="s">
        <v>40</v>
      </c>
      <c r="P8470" t="str">
        <f>UPPER(Table1[[#This Row],[Venue]])</f>
        <v>AWAY</v>
      </c>
    </row>
    <row r="8471" spans="1:16" hidden="1" x14ac:dyDescent="0.45">
      <c r="A8471">
        <v>40052978</v>
      </c>
      <c r="B8471" t="s">
        <v>448</v>
      </c>
      <c r="C8471">
        <v>45388</v>
      </c>
      <c r="D8471">
        <v>83647</v>
      </c>
      <c r="E8471">
        <v>20232024</v>
      </c>
      <c r="F8471" t="s">
        <v>453</v>
      </c>
      <c r="G8471" t="s">
        <v>38</v>
      </c>
      <c r="H8471">
        <v>98</v>
      </c>
      <c r="I8471">
        <v>1</v>
      </c>
      <c r="J8471">
        <v>0</v>
      </c>
      <c r="K8471">
        <v>1</v>
      </c>
      <c r="L8471">
        <v>1</v>
      </c>
      <c r="M8471">
        <v>0</v>
      </c>
      <c r="N8471">
        <v>0</v>
      </c>
      <c r="O8471" t="s">
        <v>40</v>
      </c>
      <c r="P8471" t="str">
        <f>UPPER(Table1[[#This Row],[Venue]])</f>
        <v>AWAY</v>
      </c>
    </row>
    <row r="8472" spans="1:16" hidden="1" x14ac:dyDescent="0.45">
      <c r="A8472">
        <v>40052981</v>
      </c>
      <c r="B8472" t="s">
        <v>304</v>
      </c>
      <c r="C8472">
        <v>45389</v>
      </c>
      <c r="D8472">
        <v>83650</v>
      </c>
      <c r="E8472">
        <v>20232024</v>
      </c>
      <c r="F8472" t="s">
        <v>453</v>
      </c>
      <c r="G8472" t="s">
        <v>132</v>
      </c>
      <c r="H8472">
        <v>4</v>
      </c>
      <c r="I8472">
        <v>2</v>
      </c>
      <c r="J8472">
        <v>2</v>
      </c>
      <c r="K8472">
        <v>1</v>
      </c>
      <c r="L8472">
        <v>0</v>
      </c>
      <c r="M8472">
        <v>0</v>
      </c>
      <c r="N8472">
        <v>0</v>
      </c>
      <c r="O8472" t="s">
        <v>19</v>
      </c>
      <c r="P8472" t="str">
        <f>UPPER(Table1[[#This Row],[Venue]])</f>
        <v>HOME</v>
      </c>
    </row>
    <row r="8473" spans="1:16" hidden="1" x14ac:dyDescent="0.45">
      <c r="A8473">
        <v>40052981</v>
      </c>
      <c r="B8473" t="s">
        <v>304</v>
      </c>
      <c r="C8473">
        <v>45389</v>
      </c>
      <c r="D8473">
        <v>83650</v>
      </c>
      <c r="E8473">
        <v>20232024</v>
      </c>
      <c r="F8473" t="s">
        <v>453</v>
      </c>
      <c r="G8473" t="s">
        <v>133</v>
      </c>
      <c r="H8473">
        <v>5</v>
      </c>
      <c r="I8473">
        <v>1</v>
      </c>
      <c r="J8473">
        <v>0</v>
      </c>
      <c r="K8473">
        <v>1</v>
      </c>
      <c r="L8473">
        <v>1</v>
      </c>
      <c r="M8473">
        <v>0</v>
      </c>
      <c r="N8473">
        <v>5</v>
      </c>
      <c r="O8473" t="s">
        <v>19</v>
      </c>
      <c r="P8473" t="str">
        <f>UPPER(Table1[[#This Row],[Venue]])</f>
        <v>HOME</v>
      </c>
    </row>
    <row r="8474" spans="1:16" hidden="1" x14ac:dyDescent="0.45">
      <c r="A8474">
        <v>40052981</v>
      </c>
      <c r="B8474" t="s">
        <v>304</v>
      </c>
      <c r="C8474">
        <v>45389</v>
      </c>
      <c r="D8474">
        <v>83650</v>
      </c>
      <c r="E8474">
        <v>20232024</v>
      </c>
      <c r="F8474" t="s">
        <v>453</v>
      </c>
      <c r="G8474" t="s">
        <v>171</v>
      </c>
      <c r="H8474">
        <v>8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0</v>
      </c>
      <c r="O8474" t="s">
        <v>19</v>
      </c>
      <c r="P8474" t="str">
        <f>UPPER(Table1[[#This Row],[Venue]])</f>
        <v>HOME</v>
      </c>
    </row>
    <row r="8475" spans="1:16" hidden="1" x14ac:dyDescent="0.45">
      <c r="A8475">
        <v>40052981</v>
      </c>
      <c r="B8475" t="s">
        <v>304</v>
      </c>
      <c r="C8475">
        <v>45389</v>
      </c>
      <c r="D8475">
        <v>83650</v>
      </c>
      <c r="E8475">
        <v>20232024</v>
      </c>
      <c r="F8475" t="s">
        <v>453</v>
      </c>
      <c r="G8475" t="s">
        <v>264</v>
      </c>
      <c r="H8475">
        <v>10</v>
      </c>
      <c r="I8475">
        <v>1</v>
      </c>
      <c r="J8475">
        <v>0</v>
      </c>
      <c r="K8475">
        <v>1</v>
      </c>
      <c r="L8475">
        <v>1</v>
      </c>
      <c r="M8475">
        <v>0</v>
      </c>
      <c r="N8475">
        <v>0</v>
      </c>
      <c r="O8475" t="s">
        <v>19</v>
      </c>
      <c r="P8475" t="str">
        <f>UPPER(Table1[[#This Row],[Venue]])</f>
        <v>HOME</v>
      </c>
    </row>
    <row r="8476" spans="1:16" hidden="1" x14ac:dyDescent="0.45">
      <c r="A8476">
        <v>40052981</v>
      </c>
      <c r="B8476" t="s">
        <v>304</v>
      </c>
      <c r="C8476">
        <v>45389</v>
      </c>
      <c r="D8476">
        <v>83650</v>
      </c>
      <c r="E8476">
        <v>20232024</v>
      </c>
      <c r="F8476" t="s">
        <v>453</v>
      </c>
      <c r="G8476" t="s">
        <v>265</v>
      </c>
      <c r="H8476">
        <v>14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0</v>
      </c>
      <c r="O8476" t="s">
        <v>19</v>
      </c>
      <c r="P8476" t="str">
        <f>UPPER(Table1[[#This Row],[Venue]])</f>
        <v>HOME</v>
      </c>
    </row>
    <row r="8477" spans="1:16" hidden="1" x14ac:dyDescent="0.45">
      <c r="A8477">
        <v>40052981</v>
      </c>
      <c r="B8477" t="s">
        <v>304</v>
      </c>
      <c r="C8477">
        <v>45389</v>
      </c>
      <c r="D8477">
        <v>83650</v>
      </c>
      <c r="E8477">
        <v>20232024</v>
      </c>
      <c r="F8477" t="s">
        <v>453</v>
      </c>
      <c r="G8477" t="s">
        <v>175</v>
      </c>
      <c r="H8477">
        <v>15</v>
      </c>
      <c r="I8477">
        <v>0</v>
      </c>
      <c r="J8477">
        <v>0</v>
      </c>
      <c r="K8477">
        <v>1</v>
      </c>
      <c r="L8477">
        <v>0</v>
      </c>
      <c r="M8477">
        <v>0</v>
      </c>
      <c r="N8477">
        <v>0</v>
      </c>
      <c r="O8477" t="s">
        <v>19</v>
      </c>
      <c r="P8477" t="str">
        <f>UPPER(Table1[[#This Row],[Venue]])</f>
        <v>HOME</v>
      </c>
    </row>
    <row r="8478" spans="1:16" hidden="1" x14ac:dyDescent="0.45">
      <c r="A8478">
        <v>40052981</v>
      </c>
      <c r="B8478" t="s">
        <v>304</v>
      </c>
      <c r="C8478">
        <v>45389</v>
      </c>
      <c r="D8478">
        <v>83650</v>
      </c>
      <c r="E8478">
        <v>20232024</v>
      </c>
      <c r="F8478" t="s">
        <v>453</v>
      </c>
      <c r="G8478" t="s">
        <v>180</v>
      </c>
      <c r="H8478">
        <v>19</v>
      </c>
      <c r="I8478">
        <v>0</v>
      </c>
      <c r="J8478">
        <v>0</v>
      </c>
      <c r="K8478">
        <v>1</v>
      </c>
      <c r="L8478">
        <v>0</v>
      </c>
      <c r="M8478">
        <v>0</v>
      </c>
      <c r="N8478">
        <v>0</v>
      </c>
      <c r="O8478" t="s">
        <v>19</v>
      </c>
      <c r="P8478" t="str">
        <f>UPPER(Table1[[#This Row],[Venue]])</f>
        <v>HOME</v>
      </c>
    </row>
    <row r="8479" spans="1:16" hidden="1" x14ac:dyDescent="0.45">
      <c r="A8479">
        <v>40052981</v>
      </c>
      <c r="B8479" t="s">
        <v>304</v>
      </c>
      <c r="C8479">
        <v>45389</v>
      </c>
      <c r="D8479">
        <v>83650</v>
      </c>
      <c r="E8479">
        <v>20232024</v>
      </c>
      <c r="F8479" t="s">
        <v>453</v>
      </c>
      <c r="G8479" t="s">
        <v>516</v>
      </c>
      <c r="H8479">
        <v>20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2</v>
      </c>
      <c r="O8479" t="s">
        <v>19</v>
      </c>
      <c r="P8479" t="str">
        <f>UPPER(Table1[[#This Row],[Venue]])</f>
        <v>HOME</v>
      </c>
    </row>
    <row r="8480" spans="1:16" hidden="1" x14ac:dyDescent="0.45">
      <c r="A8480">
        <v>40052981</v>
      </c>
      <c r="B8480" t="s">
        <v>304</v>
      </c>
      <c r="C8480">
        <v>45389</v>
      </c>
      <c r="D8480">
        <v>83650</v>
      </c>
      <c r="E8480">
        <v>20232024</v>
      </c>
      <c r="F8480" t="s">
        <v>453</v>
      </c>
      <c r="G8480" t="s">
        <v>289</v>
      </c>
      <c r="H8480">
        <v>22</v>
      </c>
      <c r="I8480">
        <v>0</v>
      </c>
      <c r="J8480">
        <v>0</v>
      </c>
      <c r="K8480">
        <v>1</v>
      </c>
      <c r="L8480">
        <v>0</v>
      </c>
      <c r="M8480">
        <v>0</v>
      </c>
      <c r="N8480">
        <v>0</v>
      </c>
      <c r="O8480" t="s">
        <v>19</v>
      </c>
      <c r="P8480" t="str">
        <f>UPPER(Table1[[#This Row],[Venue]])</f>
        <v>HOME</v>
      </c>
    </row>
    <row r="8481" spans="1:16" hidden="1" x14ac:dyDescent="0.45">
      <c r="A8481">
        <v>40052981</v>
      </c>
      <c r="B8481" t="s">
        <v>304</v>
      </c>
      <c r="C8481">
        <v>45389</v>
      </c>
      <c r="D8481">
        <v>83650</v>
      </c>
      <c r="E8481">
        <v>20232024</v>
      </c>
      <c r="F8481" t="s">
        <v>453</v>
      </c>
      <c r="G8481" t="s">
        <v>374</v>
      </c>
      <c r="H8481">
        <v>24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 t="s">
        <v>19</v>
      </c>
      <c r="P8481" t="str">
        <f>UPPER(Table1[[#This Row],[Venue]])</f>
        <v>HOME</v>
      </c>
    </row>
    <row r="8482" spans="1:16" hidden="1" x14ac:dyDescent="0.45">
      <c r="A8482">
        <v>40052981</v>
      </c>
      <c r="B8482" t="s">
        <v>304</v>
      </c>
      <c r="C8482">
        <v>45389</v>
      </c>
      <c r="D8482">
        <v>83650</v>
      </c>
      <c r="E8482">
        <v>20232024</v>
      </c>
      <c r="F8482" t="s">
        <v>453</v>
      </c>
      <c r="G8482" t="s">
        <v>349</v>
      </c>
      <c r="H8482">
        <v>25</v>
      </c>
      <c r="I8482">
        <v>2</v>
      </c>
      <c r="J8482">
        <v>1</v>
      </c>
      <c r="K8482">
        <v>1</v>
      </c>
      <c r="L8482">
        <v>1</v>
      </c>
      <c r="M8482">
        <v>0</v>
      </c>
      <c r="N8482">
        <v>0</v>
      </c>
      <c r="O8482" t="s">
        <v>19</v>
      </c>
      <c r="P8482" t="str">
        <f>UPPER(Table1[[#This Row],[Venue]])</f>
        <v>HOME</v>
      </c>
    </row>
    <row r="8483" spans="1:16" hidden="1" x14ac:dyDescent="0.45">
      <c r="A8483">
        <v>40052981</v>
      </c>
      <c r="B8483" t="s">
        <v>304</v>
      </c>
      <c r="C8483">
        <v>45389</v>
      </c>
      <c r="D8483">
        <v>83650</v>
      </c>
      <c r="E8483">
        <v>20232024</v>
      </c>
      <c r="F8483" t="s">
        <v>453</v>
      </c>
      <c r="G8483" t="s">
        <v>517</v>
      </c>
      <c r="H8483">
        <v>51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2</v>
      </c>
      <c r="O8483" t="s">
        <v>19</v>
      </c>
      <c r="P8483" t="str">
        <f>UPPER(Table1[[#This Row],[Venue]])</f>
        <v>HOME</v>
      </c>
    </row>
    <row r="8484" spans="1:16" hidden="1" x14ac:dyDescent="0.45">
      <c r="A8484">
        <v>40052981</v>
      </c>
      <c r="B8484" t="s">
        <v>304</v>
      </c>
      <c r="C8484">
        <v>45389</v>
      </c>
      <c r="D8484">
        <v>83650</v>
      </c>
      <c r="E8484">
        <v>20232024</v>
      </c>
      <c r="F8484" t="s">
        <v>453</v>
      </c>
      <c r="G8484" t="s">
        <v>140</v>
      </c>
      <c r="H8484">
        <v>60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 t="s">
        <v>19</v>
      </c>
      <c r="P8484" t="str">
        <f>UPPER(Table1[[#This Row],[Venue]])</f>
        <v>HOME</v>
      </c>
    </row>
    <row r="8485" spans="1:16" hidden="1" x14ac:dyDescent="0.45">
      <c r="A8485">
        <v>40052981</v>
      </c>
      <c r="B8485" t="s">
        <v>304</v>
      </c>
      <c r="C8485">
        <v>45389</v>
      </c>
      <c r="D8485">
        <v>83650</v>
      </c>
      <c r="E8485">
        <v>20232024</v>
      </c>
      <c r="F8485" t="s">
        <v>453</v>
      </c>
      <c r="G8485" t="s">
        <v>519</v>
      </c>
      <c r="H8485">
        <v>74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 t="s">
        <v>19</v>
      </c>
      <c r="P8485" t="str">
        <f>UPPER(Table1[[#This Row],[Venue]])</f>
        <v>HOME</v>
      </c>
    </row>
    <row r="8486" spans="1:16" hidden="1" x14ac:dyDescent="0.45">
      <c r="A8486">
        <v>40052981</v>
      </c>
      <c r="B8486" t="s">
        <v>304</v>
      </c>
      <c r="C8486">
        <v>45389</v>
      </c>
      <c r="D8486">
        <v>83650</v>
      </c>
      <c r="E8486">
        <v>20232024</v>
      </c>
      <c r="F8486" t="s">
        <v>453</v>
      </c>
      <c r="G8486" t="s">
        <v>131</v>
      </c>
      <c r="H8486">
        <v>80</v>
      </c>
      <c r="I8486">
        <v>0</v>
      </c>
      <c r="J8486">
        <v>0</v>
      </c>
      <c r="K8486">
        <v>1</v>
      </c>
      <c r="L8486">
        <v>0</v>
      </c>
      <c r="M8486">
        <v>0</v>
      </c>
      <c r="N8486">
        <v>0</v>
      </c>
      <c r="O8486" t="s">
        <v>19</v>
      </c>
      <c r="P8486" t="str">
        <f>UPPER(Table1[[#This Row],[Venue]])</f>
        <v>HOME</v>
      </c>
    </row>
    <row r="8487" spans="1:16" hidden="1" x14ac:dyDescent="0.45">
      <c r="A8487">
        <v>40052981</v>
      </c>
      <c r="B8487" t="s">
        <v>304</v>
      </c>
      <c r="C8487">
        <v>45389</v>
      </c>
      <c r="D8487">
        <v>83650</v>
      </c>
      <c r="E8487">
        <v>20232024</v>
      </c>
      <c r="F8487" t="s">
        <v>453</v>
      </c>
      <c r="G8487" t="s">
        <v>375</v>
      </c>
      <c r="H8487">
        <v>88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0</v>
      </c>
      <c r="O8487" t="s">
        <v>19</v>
      </c>
      <c r="P8487" t="str">
        <f>UPPER(Table1[[#This Row],[Venue]])</f>
        <v>HOME</v>
      </c>
    </row>
    <row r="8488" spans="1:16" hidden="1" x14ac:dyDescent="0.45">
      <c r="A8488">
        <v>40052981</v>
      </c>
      <c r="B8488" t="s">
        <v>304</v>
      </c>
      <c r="C8488">
        <v>45389</v>
      </c>
      <c r="D8488">
        <v>83650</v>
      </c>
      <c r="E8488">
        <v>20232024</v>
      </c>
      <c r="F8488" t="s">
        <v>453</v>
      </c>
      <c r="G8488" t="s">
        <v>146</v>
      </c>
      <c r="H8488">
        <v>91</v>
      </c>
      <c r="I8488">
        <v>0</v>
      </c>
      <c r="J8488">
        <v>0</v>
      </c>
      <c r="K8488">
        <v>1</v>
      </c>
      <c r="L8488">
        <v>0</v>
      </c>
      <c r="M8488">
        <v>0</v>
      </c>
      <c r="N8488">
        <v>0</v>
      </c>
      <c r="O8488" t="s">
        <v>19</v>
      </c>
      <c r="P8488" t="str">
        <f>UPPER(Table1[[#This Row],[Venue]])</f>
        <v>HOME</v>
      </c>
    </row>
    <row r="8489" spans="1:16" hidden="1" x14ac:dyDescent="0.45">
      <c r="A8489">
        <v>40052981</v>
      </c>
      <c r="B8489" t="s">
        <v>304</v>
      </c>
      <c r="C8489">
        <v>45389</v>
      </c>
      <c r="D8489">
        <v>83650</v>
      </c>
      <c r="E8489">
        <v>20232024</v>
      </c>
      <c r="F8489" t="s">
        <v>453</v>
      </c>
      <c r="G8489" t="s">
        <v>183</v>
      </c>
      <c r="H8489">
        <v>97</v>
      </c>
      <c r="I8489">
        <v>0</v>
      </c>
      <c r="J8489">
        <v>0</v>
      </c>
      <c r="K8489">
        <v>1</v>
      </c>
      <c r="L8489">
        <v>0</v>
      </c>
      <c r="M8489">
        <v>0</v>
      </c>
      <c r="N8489">
        <v>0</v>
      </c>
      <c r="O8489" t="s">
        <v>19</v>
      </c>
      <c r="P8489" t="str">
        <f>UPPER(Table1[[#This Row],[Venue]])</f>
        <v>HOME</v>
      </c>
    </row>
    <row r="8490" spans="1:16" hidden="1" x14ac:dyDescent="0.45">
      <c r="A8490">
        <v>40052981</v>
      </c>
      <c r="B8490" t="s">
        <v>304</v>
      </c>
      <c r="C8490">
        <v>45389</v>
      </c>
      <c r="D8490">
        <v>83650</v>
      </c>
      <c r="E8490">
        <v>20232024</v>
      </c>
      <c r="F8490" t="s">
        <v>453</v>
      </c>
      <c r="G8490" t="s">
        <v>376</v>
      </c>
      <c r="H8490">
        <v>2</v>
      </c>
      <c r="I8490">
        <v>0</v>
      </c>
      <c r="J8490">
        <v>0</v>
      </c>
      <c r="K8490">
        <v>1</v>
      </c>
      <c r="L8490">
        <v>0</v>
      </c>
      <c r="M8490">
        <v>0</v>
      </c>
      <c r="N8490">
        <v>0</v>
      </c>
      <c r="O8490" t="s">
        <v>40</v>
      </c>
      <c r="P8490" t="str">
        <f>UPPER(Table1[[#This Row],[Venue]])</f>
        <v>AWAY</v>
      </c>
    </row>
    <row r="8491" spans="1:16" hidden="1" x14ac:dyDescent="0.45">
      <c r="A8491">
        <v>40052981</v>
      </c>
      <c r="B8491" t="s">
        <v>304</v>
      </c>
      <c r="C8491">
        <v>45389</v>
      </c>
      <c r="D8491">
        <v>83650</v>
      </c>
      <c r="E8491">
        <v>20232024</v>
      </c>
      <c r="F8491" t="s">
        <v>453</v>
      </c>
      <c r="G8491" t="s">
        <v>334</v>
      </c>
      <c r="H8491">
        <v>6</v>
      </c>
      <c r="I8491">
        <v>1</v>
      </c>
      <c r="J8491">
        <v>1</v>
      </c>
      <c r="K8491">
        <v>1</v>
      </c>
      <c r="L8491">
        <v>0</v>
      </c>
      <c r="M8491">
        <v>0</v>
      </c>
      <c r="N8491">
        <v>2</v>
      </c>
      <c r="O8491" t="s">
        <v>40</v>
      </c>
      <c r="P8491" t="str">
        <f>UPPER(Table1[[#This Row],[Venue]])</f>
        <v>AWAY</v>
      </c>
    </row>
    <row r="8492" spans="1:16" hidden="1" x14ac:dyDescent="0.45">
      <c r="A8492">
        <v>40052981</v>
      </c>
      <c r="B8492" t="s">
        <v>304</v>
      </c>
      <c r="C8492">
        <v>45389</v>
      </c>
      <c r="D8492">
        <v>83650</v>
      </c>
      <c r="E8492">
        <v>20232024</v>
      </c>
      <c r="F8492" t="s">
        <v>453</v>
      </c>
      <c r="G8492" t="s">
        <v>135</v>
      </c>
      <c r="H8492">
        <v>7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0</v>
      </c>
      <c r="O8492" t="s">
        <v>40</v>
      </c>
      <c r="P8492" t="str">
        <f>UPPER(Table1[[#This Row],[Venue]])</f>
        <v>AWAY</v>
      </c>
    </row>
    <row r="8493" spans="1:16" hidden="1" x14ac:dyDescent="0.45">
      <c r="A8493">
        <v>40052981</v>
      </c>
      <c r="B8493" t="s">
        <v>304</v>
      </c>
      <c r="C8493">
        <v>45389</v>
      </c>
      <c r="D8493">
        <v>83650</v>
      </c>
      <c r="E8493">
        <v>20232024</v>
      </c>
      <c r="F8493" t="s">
        <v>453</v>
      </c>
      <c r="G8493" t="s">
        <v>263</v>
      </c>
      <c r="H8493">
        <v>9</v>
      </c>
      <c r="I8493">
        <v>1</v>
      </c>
      <c r="J8493">
        <v>1</v>
      </c>
      <c r="K8493">
        <v>1</v>
      </c>
      <c r="L8493">
        <v>0</v>
      </c>
      <c r="M8493">
        <v>0</v>
      </c>
      <c r="N8493">
        <v>0</v>
      </c>
      <c r="O8493" t="s">
        <v>40</v>
      </c>
      <c r="P8493" t="str">
        <f>UPPER(Table1[[#This Row],[Venue]])</f>
        <v>AWAY</v>
      </c>
    </row>
    <row r="8494" spans="1:16" hidden="1" x14ac:dyDescent="0.45">
      <c r="A8494">
        <v>40052981</v>
      </c>
      <c r="B8494" t="s">
        <v>304</v>
      </c>
      <c r="C8494">
        <v>45389</v>
      </c>
      <c r="D8494">
        <v>83650</v>
      </c>
      <c r="E8494">
        <v>20232024</v>
      </c>
      <c r="F8494" t="s">
        <v>453</v>
      </c>
      <c r="G8494" t="s">
        <v>136</v>
      </c>
      <c r="H8494">
        <v>17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0</v>
      </c>
      <c r="O8494" t="s">
        <v>40</v>
      </c>
      <c r="P8494" t="str">
        <f>UPPER(Table1[[#This Row],[Venue]])</f>
        <v>AWAY</v>
      </c>
    </row>
    <row r="8495" spans="1:16" hidden="1" x14ac:dyDescent="0.45">
      <c r="A8495">
        <v>40052981</v>
      </c>
      <c r="B8495" t="s">
        <v>304</v>
      </c>
      <c r="C8495">
        <v>45389</v>
      </c>
      <c r="D8495">
        <v>83650</v>
      </c>
      <c r="E8495">
        <v>20232024</v>
      </c>
      <c r="F8495" t="s">
        <v>453</v>
      </c>
      <c r="G8495" t="s">
        <v>137</v>
      </c>
      <c r="H8495">
        <v>22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 t="s">
        <v>40</v>
      </c>
      <c r="P8495" t="str">
        <f>UPPER(Table1[[#This Row],[Venue]])</f>
        <v>AWAY</v>
      </c>
    </row>
    <row r="8496" spans="1:16" hidden="1" x14ac:dyDescent="0.45">
      <c r="A8496">
        <v>40052981</v>
      </c>
      <c r="B8496" t="s">
        <v>304</v>
      </c>
      <c r="C8496">
        <v>45389</v>
      </c>
      <c r="D8496">
        <v>83650</v>
      </c>
      <c r="E8496">
        <v>20232024</v>
      </c>
      <c r="F8496" t="s">
        <v>453</v>
      </c>
      <c r="G8496" t="s">
        <v>138</v>
      </c>
      <c r="H8496">
        <v>23</v>
      </c>
      <c r="I8496">
        <v>1</v>
      </c>
      <c r="J8496">
        <v>1</v>
      </c>
      <c r="K8496">
        <v>1</v>
      </c>
      <c r="L8496">
        <v>0</v>
      </c>
      <c r="M8496">
        <v>0</v>
      </c>
      <c r="N8496">
        <v>0</v>
      </c>
      <c r="O8496" t="s">
        <v>40</v>
      </c>
      <c r="P8496" t="str">
        <f>UPPER(Table1[[#This Row],[Venue]])</f>
        <v>AWAY</v>
      </c>
    </row>
    <row r="8497" spans="1:16" hidden="1" x14ac:dyDescent="0.45">
      <c r="A8497">
        <v>40052981</v>
      </c>
      <c r="B8497" t="s">
        <v>304</v>
      </c>
      <c r="C8497">
        <v>45389</v>
      </c>
      <c r="D8497">
        <v>83650</v>
      </c>
      <c r="E8497">
        <v>20232024</v>
      </c>
      <c r="F8497" t="s">
        <v>453</v>
      </c>
      <c r="G8497" t="s">
        <v>139</v>
      </c>
      <c r="H8497">
        <v>27</v>
      </c>
      <c r="I8497">
        <v>1</v>
      </c>
      <c r="J8497">
        <v>1</v>
      </c>
      <c r="K8497">
        <v>1</v>
      </c>
      <c r="L8497">
        <v>0</v>
      </c>
      <c r="M8497">
        <v>0</v>
      </c>
      <c r="N8497">
        <v>5</v>
      </c>
      <c r="O8497" t="s">
        <v>40</v>
      </c>
      <c r="P8497" t="str">
        <f>UPPER(Table1[[#This Row],[Venue]])</f>
        <v>AWAY</v>
      </c>
    </row>
    <row r="8498" spans="1:16" hidden="1" x14ac:dyDescent="0.45">
      <c r="A8498">
        <v>40052981</v>
      </c>
      <c r="B8498" t="s">
        <v>304</v>
      </c>
      <c r="C8498">
        <v>45389</v>
      </c>
      <c r="D8498">
        <v>83650</v>
      </c>
      <c r="E8498">
        <v>20232024</v>
      </c>
      <c r="F8498" t="s">
        <v>453</v>
      </c>
      <c r="G8498" t="s">
        <v>248</v>
      </c>
      <c r="H8498">
        <v>29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 t="s">
        <v>40</v>
      </c>
      <c r="P8498" t="str">
        <f>UPPER(Table1[[#This Row],[Venue]])</f>
        <v>AWAY</v>
      </c>
    </row>
    <row r="8499" spans="1:16" hidden="1" x14ac:dyDescent="0.45">
      <c r="A8499">
        <v>40052981</v>
      </c>
      <c r="B8499" t="s">
        <v>304</v>
      </c>
      <c r="C8499">
        <v>45389</v>
      </c>
      <c r="D8499">
        <v>83650</v>
      </c>
      <c r="E8499">
        <v>20232024</v>
      </c>
      <c r="F8499" t="s">
        <v>453</v>
      </c>
      <c r="G8499" t="s">
        <v>266</v>
      </c>
      <c r="H8499">
        <v>31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 t="s">
        <v>40</v>
      </c>
      <c r="P8499" t="str">
        <f>UPPER(Table1[[#This Row],[Venue]])</f>
        <v>AWAY</v>
      </c>
    </row>
    <row r="8500" spans="1:16" hidden="1" x14ac:dyDescent="0.45">
      <c r="A8500">
        <v>40052981</v>
      </c>
      <c r="B8500" t="s">
        <v>304</v>
      </c>
      <c r="C8500">
        <v>45389</v>
      </c>
      <c r="D8500">
        <v>83650</v>
      </c>
      <c r="E8500">
        <v>20232024</v>
      </c>
      <c r="F8500" t="s">
        <v>453</v>
      </c>
      <c r="G8500" t="s">
        <v>202</v>
      </c>
      <c r="H8500">
        <v>36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0</v>
      </c>
      <c r="O8500" t="s">
        <v>40</v>
      </c>
      <c r="P8500" t="str">
        <f>UPPER(Table1[[#This Row],[Venue]])</f>
        <v>AWAY</v>
      </c>
    </row>
    <row r="8501" spans="1:16" hidden="1" x14ac:dyDescent="0.45">
      <c r="A8501">
        <v>40052981</v>
      </c>
      <c r="B8501" t="s">
        <v>304</v>
      </c>
      <c r="C8501">
        <v>45389</v>
      </c>
      <c r="D8501">
        <v>83650</v>
      </c>
      <c r="E8501">
        <v>20232024</v>
      </c>
      <c r="F8501" t="s">
        <v>453</v>
      </c>
      <c r="G8501" t="s">
        <v>142</v>
      </c>
      <c r="H8501">
        <v>69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0</v>
      </c>
      <c r="O8501" t="s">
        <v>40</v>
      </c>
      <c r="P8501" t="str">
        <f>UPPER(Table1[[#This Row],[Venue]])</f>
        <v>AWAY</v>
      </c>
    </row>
    <row r="8502" spans="1:16" hidden="1" x14ac:dyDescent="0.45">
      <c r="A8502">
        <v>40052981</v>
      </c>
      <c r="B8502" t="s">
        <v>304</v>
      </c>
      <c r="C8502">
        <v>45389</v>
      </c>
      <c r="D8502">
        <v>83650</v>
      </c>
      <c r="E8502">
        <v>20232024</v>
      </c>
      <c r="F8502" t="s">
        <v>453</v>
      </c>
      <c r="G8502" t="s">
        <v>143</v>
      </c>
      <c r="H8502">
        <v>71</v>
      </c>
      <c r="I8502">
        <v>1</v>
      </c>
      <c r="J8502">
        <v>0</v>
      </c>
      <c r="K8502">
        <v>1</v>
      </c>
      <c r="L8502">
        <v>1</v>
      </c>
      <c r="M8502">
        <v>0</v>
      </c>
      <c r="N8502">
        <v>0</v>
      </c>
      <c r="O8502" t="s">
        <v>40</v>
      </c>
      <c r="P8502" t="str">
        <f>UPPER(Table1[[#This Row],[Venue]])</f>
        <v>AWAY</v>
      </c>
    </row>
    <row r="8503" spans="1:16" hidden="1" x14ac:dyDescent="0.45">
      <c r="A8503">
        <v>40052981</v>
      </c>
      <c r="B8503" t="s">
        <v>304</v>
      </c>
      <c r="C8503">
        <v>45389</v>
      </c>
      <c r="D8503">
        <v>83650</v>
      </c>
      <c r="E8503">
        <v>20232024</v>
      </c>
      <c r="F8503" t="s">
        <v>453</v>
      </c>
      <c r="G8503" t="s">
        <v>389</v>
      </c>
      <c r="H8503">
        <v>77</v>
      </c>
      <c r="I8503">
        <v>2</v>
      </c>
      <c r="J8503">
        <v>1</v>
      </c>
      <c r="K8503">
        <v>1</v>
      </c>
      <c r="L8503">
        <v>1</v>
      </c>
      <c r="M8503">
        <v>0</v>
      </c>
      <c r="N8503">
        <v>0</v>
      </c>
      <c r="O8503" t="s">
        <v>40</v>
      </c>
      <c r="P8503" t="str">
        <f>UPPER(Table1[[#This Row],[Venue]])</f>
        <v>AWAY</v>
      </c>
    </row>
    <row r="8504" spans="1:16" hidden="1" x14ac:dyDescent="0.45">
      <c r="A8504">
        <v>40052981</v>
      </c>
      <c r="B8504" t="s">
        <v>304</v>
      </c>
      <c r="C8504">
        <v>45389</v>
      </c>
      <c r="D8504">
        <v>83650</v>
      </c>
      <c r="E8504">
        <v>20232024</v>
      </c>
      <c r="F8504" t="s">
        <v>453</v>
      </c>
      <c r="G8504" t="s">
        <v>388</v>
      </c>
      <c r="H8504">
        <v>79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 t="s">
        <v>40</v>
      </c>
      <c r="P8504" t="str">
        <f>UPPER(Table1[[#This Row],[Venue]])</f>
        <v>AWAY</v>
      </c>
    </row>
    <row r="8505" spans="1:16" hidden="1" x14ac:dyDescent="0.45">
      <c r="A8505">
        <v>40052981</v>
      </c>
      <c r="B8505" t="s">
        <v>304</v>
      </c>
      <c r="C8505">
        <v>45389</v>
      </c>
      <c r="D8505">
        <v>83650</v>
      </c>
      <c r="E8505">
        <v>20232024</v>
      </c>
      <c r="F8505" t="s">
        <v>453</v>
      </c>
      <c r="G8505" t="s">
        <v>145</v>
      </c>
      <c r="H8505">
        <v>88</v>
      </c>
      <c r="I8505">
        <v>1</v>
      </c>
      <c r="J8505">
        <v>0</v>
      </c>
      <c r="K8505">
        <v>1</v>
      </c>
      <c r="L8505">
        <v>1</v>
      </c>
      <c r="M8505">
        <v>0</v>
      </c>
      <c r="N8505">
        <v>0</v>
      </c>
      <c r="O8505" t="s">
        <v>40</v>
      </c>
      <c r="P8505" t="str">
        <f>UPPER(Table1[[#This Row],[Venue]])</f>
        <v>AWAY</v>
      </c>
    </row>
    <row r="8506" spans="1:16" hidden="1" x14ac:dyDescent="0.45">
      <c r="A8506">
        <v>40052981</v>
      </c>
      <c r="B8506" t="s">
        <v>304</v>
      </c>
      <c r="C8506">
        <v>45389</v>
      </c>
      <c r="D8506">
        <v>83650</v>
      </c>
      <c r="E8506">
        <v>20232024</v>
      </c>
      <c r="F8506" t="s">
        <v>453</v>
      </c>
      <c r="G8506" t="s">
        <v>147</v>
      </c>
      <c r="H8506">
        <v>92</v>
      </c>
      <c r="I8506">
        <v>2</v>
      </c>
      <c r="J8506">
        <v>0</v>
      </c>
      <c r="K8506">
        <v>1</v>
      </c>
      <c r="L8506">
        <v>2</v>
      </c>
      <c r="M8506">
        <v>0</v>
      </c>
      <c r="N8506">
        <v>0</v>
      </c>
      <c r="O8506" t="s">
        <v>40</v>
      </c>
      <c r="P8506" t="str">
        <f>UPPER(Table1[[#This Row],[Venue]])</f>
        <v>AWAY</v>
      </c>
    </row>
    <row r="8507" spans="1:16" hidden="1" x14ac:dyDescent="0.45">
      <c r="A8507">
        <v>40052981</v>
      </c>
      <c r="B8507" t="s">
        <v>304</v>
      </c>
      <c r="C8507">
        <v>45389</v>
      </c>
      <c r="D8507">
        <v>83650</v>
      </c>
      <c r="E8507">
        <v>20232024</v>
      </c>
      <c r="F8507" t="s">
        <v>453</v>
      </c>
      <c r="G8507" t="s">
        <v>390</v>
      </c>
      <c r="H8507">
        <v>94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 t="s">
        <v>40</v>
      </c>
      <c r="P8507" t="str">
        <f>UPPER(Table1[[#This Row],[Venue]])</f>
        <v>AWAY</v>
      </c>
    </row>
    <row r="8508" spans="1:16" hidden="1" x14ac:dyDescent="0.45">
      <c r="A8508">
        <v>40052981</v>
      </c>
      <c r="B8508" t="s">
        <v>304</v>
      </c>
      <c r="C8508">
        <v>45389</v>
      </c>
      <c r="D8508">
        <v>83650</v>
      </c>
      <c r="E8508">
        <v>20232024</v>
      </c>
      <c r="F8508" t="s">
        <v>453</v>
      </c>
      <c r="G8508" t="s">
        <v>148</v>
      </c>
      <c r="H8508">
        <v>95</v>
      </c>
      <c r="I8508">
        <v>0</v>
      </c>
      <c r="J8508">
        <v>0</v>
      </c>
      <c r="K8508">
        <v>1</v>
      </c>
      <c r="L8508">
        <v>0</v>
      </c>
      <c r="M8508">
        <v>0</v>
      </c>
      <c r="N8508">
        <v>0</v>
      </c>
      <c r="O8508" t="s">
        <v>40</v>
      </c>
      <c r="P8508" t="str">
        <f>UPPER(Table1[[#This Row],[Venue]])</f>
        <v>AWAY</v>
      </c>
    </row>
    <row r="8509" spans="1:16" hidden="1" x14ac:dyDescent="0.45">
      <c r="A8509">
        <v>40052981</v>
      </c>
      <c r="B8509" t="s">
        <v>304</v>
      </c>
      <c r="C8509">
        <v>45389</v>
      </c>
      <c r="D8509">
        <v>83650</v>
      </c>
      <c r="E8509">
        <v>20232024</v>
      </c>
      <c r="F8509" t="s">
        <v>453</v>
      </c>
      <c r="G8509" t="s">
        <v>149</v>
      </c>
      <c r="H8509">
        <v>98</v>
      </c>
      <c r="I8509">
        <v>4</v>
      </c>
      <c r="J8509">
        <v>2</v>
      </c>
      <c r="K8509">
        <v>1</v>
      </c>
      <c r="L8509">
        <v>2</v>
      </c>
      <c r="M8509">
        <v>0</v>
      </c>
      <c r="N8509">
        <v>0</v>
      </c>
      <c r="O8509" t="s">
        <v>40</v>
      </c>
      <c r="P8509" t="str">
        <f>UPPER(Table1[[#This Row],[Venue]])</f>
        <v>AWAY</v>
      </c>
    </row>
    <row r="8510" spans="1:16" hidden="1" x14ac:dyDescent="0.45">
      <c r="A8510">
        <v>40052980</v>
      </c>
      <c r="B8510" t="s">
        <v>448</v>
      </c>
      <c r="C8510">
        <v>45389</v>
      </c>
      <c r="D8510">
        <v>83649</v>
      </c>
      <c r="E8510">
        <v>20232024</v>
      </c>
      <c r="F8510" t="s">
        <v>453</v>
      </c>
      <c r="G8510" t="s">
        <v>212</v>
      </c>
      <c r="H8510">
        <v>1</v>
      </c>
      <c r="I8510">
        <v>1</v>
      </c>
      <c r="J8510">
        <v>1</v>
      </c>
      <c r="K8510">
        <v>1</v>
      </c>
      <c r="L8510">
        <v>0</v>
      </c>
      <c r="M8510">
        <v>0</v>
      </c>
      <c r="N8510">
        <v>0</v>
      </c>
      <c r="O8510" t="s">
        <v>19</v>
      </c>
      <c r="P8510" t="str">
        <f>UPPER(Table1[[#This Row],[Venue]])</f>
        <v>HOME</v>
      </c>
    </row>
    <row r="8511" spans="1:16" hidden="1" x14ac:dyDescent="0.45">
      <c r="A8511">
        <v>40052980</v>
      </c>
      <c r="B8511" t="s">
        <v>448</v>
      </c>
      <c r="C8511">
        <v>45389</v>
      </c>
      <c r="D8511">
        <v>83649</v>
      </c>
      <c r="E8511">
        <v>20232024</v>
      </c>
      <c r="F8511" t="s">
        <v>453</v>
      </c>
      <c r="G8511" t="s">
        <v>213</v>
      </c>
      <c r="H8511">
        <v>5</v>
      </c>
      <c r="I8511">
        <v>1</v>
      </c>
      <c r="J8511">
        <v>1</v>
      </c>
      <c r="K8511">
        <v>1</v>
      </c>
      <c r="L8511">
        <v>0</v>
      </c>
      <c r="M8511">
        <v>0</v>
      </c>
      <c r="N8511">
        <v>0</v>
      </c>
      <c r="O8511" t="s">
        <v>19</v>
      </c>
      <c r="P8511" t="str">
        <f>UPPER(Table1[[#This Row],[Venue]])</f>
        <v>HOME</v>
      </c>
    </row>
    <row r="8512" spans="1:16" hidden="1" x14ac:dyDescent="0.45">
      <c r="A8512">
        <v>40052980</v>
      </c>
      <c r="B8512" t="s">
        <v>448</v>
      </c>
      <c r="C8512">
        <v>45389</v>
      </c>
      <c r="D8512">
        <v>83649</v>
      </c>
      <c r="E8512">
        <v>20232024</v>
      </c>
      <c r="F8512" t="s">
        <v>453</v>
      </c>
      <c r="G8512" t="s">
        <v>268</v>
      </c>
      <c r="H8512">
        <v>6</v>
      </c>
      <c r="I8512">
        <v>0</v>
      </c>
      <c r="J8512">
        <v>0</v>
      </c>
      <c r="K8512">
        <v>1</v>
      </c>
      <c r="L8512">
        <v>0</v>
      </c>
      <c r="M8512">
        <v>0</v>
      </c>
      <c r="N8512">
        <v>0</v>
      </c>
      <c r="O8512" t="s">
        <v>19</v>
      </c>
      <c r="P8512" t="str">
        <f>UPPER(Table1[[#This Row],[Venue]])</f>
        <v>HOME</v>
      </c>
    </row>
    <row r="8513" spans="1:16" hidden="1" x14ac:dyDescent="0.45">
      <c r="A8513">
        <v>40052980</v>
      </c>
      <c r="B8513" t="s">
        <v>448</v>
      </c>
      <c r="C8513">
        <v>45389</v>
      </c>
      <c r="D8513">
        <v>83649</v>
      </c>
      <c r="E8513">
        <v>20232024</v>
      </c>
      <c r="F8513" t="s">
        <v>453</v>
      </c>
      <c r="G8513" t="s">
        <v>214</v>
      </c>
      <c r="H8513">
        <v>7</v>
      </c>
      <c r="I8513">
        <v>0</v>
      </c>
      <c r="J8513">
        <v>0</v>
      </c>
      <c r="K8513">
        <v>1</v>
      </c>
      <c r="L8513">
        <v>0</v>
      </c>
      <c r="M8513">
        <v>0</v>
      </c>
      <c r="N8513">
        <v>0</v>
      </c>
      <c r="O8513" t="s">
        <v>19</v>
      </c>
      <c r="P8513" t="str">
        <f>UPPER(Table1[[#This Row],[Venue]])</f>
        <v>HOME</v>
      </c>
    </row>
    <row r="8514" spans="1:16" hidden="1" x14ac:dyDescent="0.45">
      <c r="A8514">
        <v>40052980</v>
      </c>
      <c r="B8514" t="s">
        <v>448</v>
      </c>
      <c r="C8514">
        <v>45389</v>
      </c>
      <c r="D8514">
        <v>83649</v>
      </c>
      <c r="E8514">
        <v>20232024</v>
      </c>
      <c r="F8514" t="s">
        <v>453</v>
      </c>
      <c r="G8514" t="s">
        <v>215</v>
      </c>
      <c r="H8514">
        <v>9</v>
      </c>
      <c r="I8514">
        <v>1</v>
      </c>
      <c r="J8514">
        <v>1</v>
      </c>
      <c r="K8514">
        <v>1</v>
      </c>
      <c r="L8514">
        <v>0</v>
      </c>
      <c r="M8514">
        <v>0</v>
      </c>
      <c r="N8514">
        <v>0</v>
      </c>
      <c r="O8514" t="s">
        <v>19</v>
      </c>
      <c r="P8514" t="str">
        <f>UPPER(Table1[[#This Row],[Venue]])</f>
        <v>HOME</v>
      </c>
    </row>
    <row r="8515" spans="1:16" hidden="1" x14ac:dyDescent="0.45">
      <c r="A8515">
        <v>40052980</v>
      </c>
      <c r="B8515" t="s">
        <v>448</v>
      </c>
      <c r="C8515">
        <v>45389</v>
      </c>
      <c r="D8515">
        <v>83649</v>
      </c>
      <c r="E8515">
        <v>20232024</v>
      </c>
      <c r="F8515" t="s">
        <v>453</v>
      </c>
      <c r="G8515" t="s">
        <v>216</v>
      </c>
      <c r="H8515">
        <v>14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 t="s">
        <v>19</v>
      </c>
      <c r="P8515" t="str">
        <f>UPPER(Table1[[#This Row],[Venue]])</f>
        <v>HOME</v>
      </c>
    </row>
    <row r="8516" spans="1:16" hidden="1" x14ac:dyDescent="0.45">
      <c r="A8516">
        <v>40052980</v>
      </c>
      <c r="B8516" t="s">
        <v>448</v>
      </c>
      <c r="C8516">
        <v>45389</v>
      </c>
      <c r="D8516">
        <v>83649</v>
      </c>
      <c r="E8516">
        <v>20232024</v>
      </c>
      <c r="F8516" t="s">
        <v>453</v>
      </c>
      <c r="G8516" t="s">
        <v>545</v>
      </c>
      <c r="H8516">
        <v>15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2</v>
      </c>
      <c r="O8516" t="s">
        <v>19</v>
      </c>
      <c r="P8516" t="str">
        <f>UPPER(Table1[[#This Row],[Venue]])</f>
        <v>HOME</v>
      </c>
    </row>
    <row r="8517" spans="1:16" hidden="1" x14ac:dyDescent="0.45">
      <c r="A8517">
        <v>40052980</v>
      </c>
      <c r="B8517" t="s">
        <v>448</v>
      </c>
      <c r="C8517">
        <v>45389</v>
      </c>
      <c r="D8517">
        <v>83649</v>
      </c>
      <c r="E8517">
        <v>20232024</v>
      </c>
      <c r="F8517" t="s">
        <v>453</v>
      </c>
      <c r="G8517" t="s">
        <v>218</v>
      </c>
      <c r="H8517">
        <v>17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0</v>
      </c>
      <c r="O8517" t="s">
        <v>19</v>
      </c>
      <c r="P8517" t="str">
        <f>UPPER(Table1[[#This Row],[Venue]])</f>
        <v>HOME</v>
      </c>
    </row>
    <row r="8518" spans="1:16" hidden="1" x14ac:dyDescent="0.45">
      <c r="A8518">
        <v>40052980</v>
      </c>
      <c r="B8518" t="s">
        <v>448</v>
      </c>
      <c r="C8518">
        <v>45389</v>
      </c>
      <c r="D8518">
        <v>83649</v>
      </c>
      <c r="E8518">
        <v>20232024</v>
      </c>
      <c r="F8518" t="s">
        <v>453</v>
      </c>
      <c r="G8518" t="s">
        <v>224</v>
      </c>
      <c r="H8518">
        <v>18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0</v>
      </c>
      <c r="O8518" t="s">
        <v>19</v>
      </c>
      <c r="P8518" t="str">
        <f>UPPER(Table1[[#This Row],[Venue]])</f>
        <v>HOME</v>
      </c>
    </row>
    <row r="8519" spans="1:16" hidden="1" x14ac:dyDescent="0.45">
      <c r="A8519">
        <v>40052980</v>
      </c>
      <c r="B8519" t="s">
        <v>448</v>
      </c>
      <c r="C8519">
        <v>45389</v>
      </c>
      <c r="D8519">
        <v>83649</v>
      </c>
      <c r="E8519">
        <v>20232024</v>
      </c>
      <c r="F8519" t="s">
        <v>453</v>
      </c>
      <c r="G8519" t="s">
        <v>219</v>
      </c>
      <c r="H8519">
        <v>23</v>
      </c>
      <c r="I8519">
        <v>1</v>
      </c>
      <c r="J8519">
        <v>0</v>
      </c>
      <c r="K8519">
        <v>1</v>
      </c>
      <c r="L8519">
        <v>1</v>
      </c>
      <c r="M8519">
        <v>0</v>
      </c>
      <c r="N8519">
        <v>0</v>
      </c>
      <c r="O8519" t="s">
        <v>19</v>
      </c>
      <c r="P8519" t="str">
        <f>UPPER(Table1[[#This Row],[Venue]])</f>
        <v>HOME</v>
      </c>
    </row>
    <row r="8520" spans="1:16" hidden="1" x14ac:dyDescent="0.45">
      <c r="A8520">
        <v>40052980</v>
      </c>
      <c r="B8520" t="s">
        <v>448</v>
      </c>
      <c r="C8520">
        <v>45389</v>
      </c>
      <c r="D8520">
        <v>83649</v>
      </c>
      <c r="E8520">
        <v>20232024</v>
      </c>
      <c r="F8520" t="s">
        <v>453</v>
      </c>
      <c r="G8520" t="s">
        <v>220</v>
      </c>
      <c r="H8520">
        <v>24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0</v>
      </c>
      <c r="O8520" t="s">
        <v>19</v>
      </c>
      <c r="P8520" t="str">
        <f>UPPER(Table1[[#This Row],[Venue]])</f>
        <v>HOME</v>
      </c>
    </row>
    <row r="8521" spans="1:16" hidden="1" x14ac:dyDescent="0.45">
      <c r="A8521">
        <v>40052980</v>
      </c>
      <c r="B8521" t="s">
        <v>448</v>
      </c>
      <c r="C8521">
        <v>45389</v>
      </c>
      <c r="D8521">
        <v>83649</v>
      </c>
      <c r="E8521">
        <v>20232024</v>
      </c>
      <c r="F8521" t="s">
        <v>453</v>
      </c>
      <c r="G8521" t="s">
        <v>221</v>
      </c>
      <c r="H8521">
        <v>25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0</v>
      </c>
      <c r="O8521" t="s">
        <v>19</v>
      </c>
      <c r="P8521" t="str">
        <f>UPPER(Table1[[#This Row],[Venue]])</f>
        <v>HOME</v>
      </c>
    </row>
    <row r="8522" spans="1:16" hidden="1" x14ac:dyDescent="0.45">
      <c r="A8522">
        <v>40052980</v>
      </c>
      <c r="B8522" t="s">
        <v>448</v>
      </c>
      <c r="C8522">
        <v>45389</v>
      </c>
      <c r="D8522">
        <v>83649</v>
      </c>
      <c r="E8522">
        <v>20232024</v>
      </c>
      <c r="F8522" t="s">
        <v>453</v>
      </c>
      <c r="G8522" t="s">
        <v>222</v>
      </c>
      <c r="H8522">
        <v>27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 t="s">
        <v>19</v>
      </c>
      <c r="P8522" t="str">
        <f>UPPER(Table1[[#This Row],[Venue]])</f>
        <v>HOME</v>
      </c>
    </row>
    <row r="8523" spans="1:16" hidden="1" x14ac:dyDescent="0.45">
      <c r="A8523">
        <v>40052980</v>
      </c>
      <c r="B8523" t="s">
        <v>448</v>
      </c>
      <c r="C8523">
        <v>45389</v>
      </c>
      <c r="D8523">
        <v>83649</v>
      </c>
      <c r="E8523">
        <v>20232024</v>
      </c>
      <c r="F8523" t="s">
        <v>453</v>
      </c>
      <c r="G8523" t="s">
        <v>223</v>
      </c>
      <c r="H8523">
        <v>37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 t="s">
        <v>19</v>
      </c>
      <c r="P8523" t="str">
        <f>UPPER(Table1[[#This Row],[Venue]])</f>
        <v>HOME</v>
      </c>
    </row>
    <row r="8524" spans="1:16" hidden="1" x14ac:dyDescent="0.45">
      <c r="A8524">
        <v>40052980</v>
      </c>
      <c r="B8524" t="s">
        <v>448</v>
      </c>
      <c r="C8524">
        <v>45389</v>
      </c>
      <c r="D8524">
        <v>83649</v>
      </c>
      <c r="E8524">
        <v>20232024</v>
      </c>
      <c r="F8524" t="s">
        <v>453</v>
      </c>
      <c r="G8524" t="s">
        <v>230</v>
      </c>
      <c r="H8524">
        <v>61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 t="s">
        <v>19</v>
      </c>
      <c r="P8524" t="str">
        <f>UPPER(Table1[[#This Row],[Venue]])</f>
        <v>HOME</v>
      </c>
    </row>
    <row r="8525" spans="1:16" hidden="1" x14ac:dyDescent="0.45">
      <c r="A8525">
        <v>40052980</v>
      </c>
      <c r="B8525" t="s">
        <v>448</v>
      </c>
      <c r="C8525">
        <v>45389</v>
      </c>
      <c r="D8525">
        <v>83649</v>
      </c>
      <c r="E8525">
        <v>20232024</v>
      </c>
      <c r="F8525" t="s">
        <v>453</v>
      </c>
      <c r="G8525" t="s">
        <v>50</v>
      </c>
      <c r="H8525">
        <v>63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 t="s">
        <v>19</v>
      </c>
      <c r="P8525" t="str">
        <f>UPPER(Table1[[#This Row],[Venue]])</f>
        <v>HOME</v>
      </c>
    </row>
    <row r="8526" spans="1:16" hidden="1" x14ac:dyDescent="0.45">
      <c r="A8526">
        <v>40052980</v>
      </c>
      <c r="B8526" t="s">
        <v>448</v>
      </c>
      <c r="C8526">
        <v>45389</v>
      </c>
      <c r="D8526">
        <v>83649</v>
      </c>
      <c r="E8526">
        <v>20232024</v>
      </c>
      <c r="F8526" t="s">
        <v>453</v>
      </c>
      <c r="G8526" t="s">
        <v>269</v>
      </c>
      <c r="H8526">
        <v>71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 t="s">
        <v>19</v>
      </c>
      <c r="P8526" t="str">
        <f>UPPER(Table1[[#This Row],[Venue]])</f>
        <v>HOME</v>
      </c>
    </row>
    <row r="8527" spans="1:16" hidden="1" x14ac:dyDescent="0.45">
      <c r="A8527">
        <v>40052980</v>
      </c>
      <c r="B8527" t="s">
        <v>448</v>
      </c>
      <c r="C8527">
        <v>45389</v>
      </c>
      <c r="D8527">
        <v>83649</v>
      </c>
      <c r="E8527">
        <v>20232024</v>
      </c>
      <c r="F8527" t="s">
        <v>453</v>
      </c>
      <c r="G8527" t="s">
        <v>227</v>
      </c>
      <c r="H8527">
        <v>74</v>
      </c>
      <c r="I8527">
        <v>0</v>
      </c>
      <c r="J8527">
        <v>0</v>
      </c>
      <c r="K8527">
        <v>1</v>
      </c>
      <c r="L8527">
        <v>0</v>
      </c>
      <c r="M8527">
        <v>0</v>
      </c>
      <c r="N8527">
        <v>0</v>
      </c>
      <c r="O8527" t="s">
        <v>19</v>
      </c>
      <c r="P8527" t="str">
        <f>UPPER(Table1[[#This Row],[Venue]])</f>
        <v>HOME</v>
      </c>
    </row>
    <row r="8528" spans="1:16" hidden="1" x14ac:dyDescent="0.45">
      <c r="A8528">
        <v>40052980</v>
      </c>
      <c r="B8528" t="s">
        <v>448</v>
      </c>
      <c r="C8528">
        <v>45389</v>
      </c>
      <c r="D8528">
        <v>83649</v>
      </c>
      <c r="E8528">
        <v>20232024</v>
      </c>
      <c r="F8528" t="s">
        <v>453</v>
      </c>
      <c r="G8528" t="s">
        <v>228</v>
      </c>
      <c r="H8528">
        <v>77</v>
      </c>
      <c r="I8528">
        <v>2</v>
      </c>
      <c r="J8528">
        <v>0</v>
      </c>
      <c r="K8528">
        <v>1</v>
      </c>
      <c r="L8528">
        <v>2</v>
      </c>
      <c r="M8528">
        <v>1</v>
      </c>
      <c r="N8528">
        <v>0</v>
      </c>
      <c r="O8528" t="s">
        <v>19</v>
      </c>
      <c r="P8528" t="str">
        <f>UPPER(Table1[[#This Row],[Venue]])</f>
        <v>HOME</v>
      </c>
    </row>
    <row r="8529" spans="1:16" hidden="1" x14ac:dyDescent="0.45">
      <c r="A8529">
        <v>40052980</v>
      </c>
      <c r="B8529" t="s">
        <v>448</v>
      </c>
      <c r="C8529">
        <v>45389</v>
      </c>
      <c r="D8529">
        <v>83649</v>
      </c>
      <c r="E8529">
        <v>20232024</v>
      </c>
      <c r="F8529" t="s">
        <v>453</v>
      </c>
      <c r="G8529" t="s">
        <v>231</v>
      </c>
      <c r="H8529">
        <v>97</v>
      </c>
      <c r="I8529">
        <v>0</v>
      </c>
      <c r="J8529">
        <v>0</v>
      </c>
      <c r="K8529">
        <v>1</v>
      </c>
      <c r="L8529">
        <v>0</v>
      </c>
      <c r="M8529">
        <v>0</v>
      </c>
      <c r="N8529">
        <v>0</v>
      </c>
      <c r="O8529" t="s">
        <v>19</v>
      </c>
      <c r="P8529" t="str">
        <f>UPPER(Table1[[#This Row],[Venue]])</f>
        <v>HOME</v>
      </c>
    </row>
    <row r="8530" spans="1:16" hidden="1" x14ac:dyDescent="0.45">
      <c r="A8530">
        <v>40052980</v>
      </c>
      <c r="B8530" t="s">
        <v>448</v>
      </c>
      <c r="C8530">
        <v>45389</v>
      </c>
      <c r="D8530">
        <v>83649</v>
      </c>
      <c r="E8530">
        <v>20232024</v>
      </c>
      <c r="F8530" t="s">
        <v>453</v>
      </c>
      <c r="G8530" t="s">
        <v>614</v>
      </c>
      <c r="H8530">
        <v>4</v>
      </c>
      <c r="I8530">
        <v>0</v>
      </c>
      <c r="J8530">
        <v>0</v>
      </c>
      <c r="K8530">
        <v>1</v>
      </c>
      <c r="L8530">
        <v>0</v>
      </c>
      <c r="M8530">
        <v>0</v>
      </c>
      <c r="N8530">
        <v>0</v>
      </c>
      <c r="O8530" t="s">
        <v>40</v>
      </c>
      <c r="P8530" t="str">
        <f>UPPER(Table1[[#This Row],[Venue]])</f>
        <v>AWAY</v>
      </c>
    </row>
    <row r="8531" spans="1:16" hidden="1" x14ac:dyDescent="0.45">
      <c r="A8531">
        <v>40052980</v>
      </c>
      <c r="B8531" t="s">
        <v>448</v>
      </c>
      <c r="C8531">
        <v>45389</v>
      </c>
      <c r="D8531">
        <v>83649</v>
      </c>
      <c r="E8531">
        <v>20232024</v>
      </c>
      <c r="F8531" t="s">
        <v>453</v>
      </c>
      <c r="G8531" t="s">
        <v>20</v>
      </c>
      <c r="H8531">
        <v>5</v>
      </c>
      <c r="I8531">
        <v>0</v>
      </c>
      <c r="J8531">
        <v>0</v>
      </c>
      <c r="K8531">
        <v>1</v>
      </c>
      <c r="L8531">
        <v>0</v>
      </c>
      <c r="M8531">
        <v>0</v>
      </c>
      <c r="N8531">
        <v>0</v>
      </c>
      <c r="O8531" t="s">
        <v>40</v>
      </c>
      <c r="P8531" t="str">
        <f>UPPER(Table1[[#This Row],[Venue]])</f>
        <v>AWAY</v>
      </c>
    </row>
    <row r="8532" spans="1:16" hidden="1" x14ac:dyDescent="0.45">
      <c r="A8532">
        <v>40052980</v>
      </c>
      <c r="B8532" t="s">
        <v>448</v>
      </c>
      <c r="C8532">
        <v>45389</v>
      </c>
      <c r="D8532">
        <v>83649</v>
      </c>
      <c r="E8532">
        <v>20232024</v>
      </c>
      <c r="F8532" t="s">
        <v>453</v>
      </c>
      <c r="G8532" t="s">
        <v>329</v>
      </c>
      <c r="H8532">
        <v>8</v>
      </c>
      <c r="I8532">
        <v>0</v>
      </c>
      <c r="J8532">
        <v>0</v>
      </c>
      <c r="K8532">
        <v>1</v>
      </c>
      <c r="L8532">
        <v>0</v>
      </c>
      <c r="M8532">
        <v>0</v>
      </c>
      <c r="N8532">
        <v>0</v>
      </c>
      <c r="O8532" t="s">
        <v>40</v>
      </c>
      <c r="P8532" t="str">
        <f>UPPER(Table1[[#This Row],[Venue]])</f>
        <v>AWAY</v>
      </c>
    </row>
    <row r="8533" spans="1:16" hidden="1" x14ac:dyDescent="0.45">
      <c r="A8533">
        <v>40052980</v>
      </c>
      <c r="B8533" t="s">
        <v>448</v>
      </c>
      <c r="C8533">
        <v>45389</v>
      </c>
      <c r="D8533">
        <v>83649</v>
      </c>
      <c r="E8533">
        <v>20232024</v>
      </c>
      <c r="F8533" t="s">
        <v>453</v>
      </c>
      <c r="G8533" t="s">
        <v>24</v>
      </c>
      <c r="H8533">
        <v>12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 t="s">
        <v>40</v>
      </c>
      <c r="P8533" t="str">
        <f>UPPER(Table1[[#This Row],[Venue]])</f>
        <v>AWAY</v>
      </c>
    </row>
    <row r="8534" spans="1:16" hidden="1" x14ac:dyDescent="0.45">
      <c r="A8534">
        <v>40052980</v>
      </c>
      <c r="B8534" t="s">
        <v>448</v>
      </c>
      <c r="C8534">
        <v>45389</v>
      </c>
      <c r="D8534">
        <v>83649</v>
      </c>
      <c r="E8534">
        <v>20232024</v>
      </c>
      <c r="F8534" t="s">
        <v>453</v>
      </c>
      <c r="G8534" t="s">
        <v>597</v>
      </c>
      <c r="H8534">
        <v>13</v>
      </c>
      <c r="I8534">
        <v>0</v>
      </c>
      <c r="J8534">
        <v>0</v>
      </c>
      <c r="K8534">
        <v>1</v>
      </c>
      <c r="L8534">
        <v>0</v>
      </c>
      <c r="M8534">
        <v>0</v>
      </c>
      <c r="N8534">
        <v>0</v>
      </c>
      <c r="O8534" t="s">
        <v>40</v>
      </c>
      <c r="P8534" t="str">
        <f>UPPER(Table1[[#This Row],[Venue]])</f>
        <v>AWAY</v>
      </c>
    </row>
    <row r="8535" spans="1:16" hidden="1" x14ac:dyDescent="0.45">
      <c r="A8535">
        <v>40052980</v>
      </c>
      <c r="B8535" t="s">
        <v>448</v>
      </c>
      <c r="C8535">
        <v>45389</v>
      </c>
      <c r="D8535">
        <v>83649</v>
      </c>
      <c r="E8535">
        <v>20232024</v>
      </c>
      <c r="F8535" t="s">
        <v>453</v>
      </c>
      <c r="G8535" t="s">
        <v>426</v>
      </c>
      <c r="H8535">
        <v>16</v>
      </c>
      <c r="I8535">
        <v>0</v>
      </c>
      <c r="J8535">
        <v>0</v>
      </c>
      <c r="K8535">
        <v>1</v>
      </c>
      <c r="L8535">
        <v>0</v>
      </c>
      <c r="M8535">
        <v>0</v>
      </c>
      <c r="N8535">
        <v>0</v>
      </c>
      <c r="O8535" t="s">
        <v>40</v>
      </c>
      <c r="P8535" t="str">
        <f>UPPER(Table1[[#This Row],[Venue]])</f>
        <v>AWAY</v>
      </c>
    </row>
    <row r="8536" spans="1:16" hidden="1" x14ac:dyDescent="0.45">
      <c r="A8536">
        <v>40052980</v>
      </c>
      <c r="B8536" t="s">
        <v>448</v>
      </c>
      <c r="C8536">
        <v>45389</v>
      </c>
      <c r="D8536">
        <v>83649</v>
      </c>
      <c r="E8536">
        <v>20232024</v>
      </c>
      <c r="F8536" t="s">
        <v>453</v>
      </c>
      <c r="G8536" t="s">
        <v>442</v>
      </c>
      <c r="H8536">
        <v>17</v>
      </c>
      <c r="I8536">
        <v>0</v>
      </c>
      <c r="J8536">
        <v>0</v>
      </c>
      <c r="K8536">
        <v>1</v>
      </c>
      <c r="L8536">
        <v>0</v>
      </c>
      <c r="M8536">
        <v>0</v>
      </c>
      <c r="N8536">
        <v>0</v>
      </c>
      <c r="O8536" t="s">
        <v>40</v>
      </c>
      <c r="P8536" t="str">
        <f>UPPER(Table1[[#This Row],[Venue]])</f>
        <v>AWAY</v>
      </c>
    </row>
    <row r="8537" spans="1:16" hidden="1" x14ac:dyDescent="0.45">
      <c r="A8537">
        <v>40052980</v>
      </c>
      <c r="B8537" t="s">
        <v>448</v>
      </c>
      <c r="C8537">
        <v>45389</v>
      </c>
      <c r="D8537">
        <v>83649</v>
      </c>
      <c r="E8537">
        <v>20232024</v>
      </c>
      <c r="F8537" t="s">
        <v>453</v>
      </c>
      <c r="G8537" t="s">
        <v>27</v>
      </c>
      <c r="H8537">
        <v>19</v>
      </c>
      <c r="I8537">
        <v>0</v>
      </c>
      <c r="J8537">
        <v>0</v>
      </c>
      <c r="K8537">
        <v>1</v>
      </c>
      <c r="L8537">
        <v>0</v>
      </c>
      <c r="M8537">
        <v>0</v>
      </c>
      <c r="N8537">
        <v>0</v>
      </c>
      <c r="O8537" t="s">
        <v>40</v>
      </c>
      <c r="P8537" t="str">
        <f>UPPER(Table1[[#This Row],[Venue]])</f>
        <v>AWAY</v>
      </c>
    </row>
    <row r="8538" spans="1:16" hidden="1" x14ac:dyDescent="0.45">
      <c r="A8538">
        <v>40052980</v>
      </c>
      <c r="B8538" t="s">
        <v>448</v>
      </c>
      <c r="C8538">
        <v>45389</v>
      </c>
      <c r="D8538">
        <v>83649</v>
      </c>
      <c r="E8538">
        <v>20232024</v>
      </c>
      <c r="F8538" t="s">
        <v>453</v>
      </c>
      <c r="G8538" t="s">
        <v>466</v>
      </c>
      <c r="H8538">
        <v>23</v>
      </c>
      <c r="I8538">
        <v>3</v>
      </c>
      <c r="J8538">
        <v>0</v>
      </c>
      <c r="K8538">
        <v>1</v>
      </c>
      <c r="L8538">
        <v>3</v>
      </c>
      <c r="M8538">
        <v>0</v>
      </c>
      <c r="N8538">
        <v>0</v>
      </c>
      <c r="O8538" t="s">
        <v>40</v>
      </c>
      <c r="P8538" t="str">
        <f>UPPER(Table1[[#This Row],[Venue]])</f>
        <v>AWAY</v>
      </c>
    </row>
    <row r="8539" spans="1:16" hidden="1" x14ac:dyDescent="0.45">
      <c r="A8539">
        <v>40052980</v>
      </c>
      <c r="B8539" t="s">
        <v>448</v>
      </c>
      <c r="C8539">
        <v>45389</v>
      </c>
      <c r="D8539">
        <v>83649</v>
      </c>
      <c r="E8539">
        <v>20232024</v>
      </c>
      <c r="F8539" t="s">
        <v>453</v>
      </c>
      <c r="G8539" t="s">
        <v>192</v>
      </c>
      <c r="H8539">
        <v>32</v>
      </c>
      <c r="I8539">
        <v>2</v>
      </c>
      <c r="J8539">
        <v>1</v>
      </c>
      <c r="K8539">
        <v>1</v>
      </c>
      <c r="L8539">
        <v>1</v>
      </c>
      <c r="M8539">
        <v>0</v>
      </c>
      <c r="N8539">
        <v>0</v>
      </c>
      <c r="O8539" t="s">
        <v>40</v>
      </c>
      <c r="P8539" t="str">
        <f>UPPER(Table1[[#This Row],[Venue]])</f>
        <v>AWAY</v>
      </c>
    </row>
    <row r="8540" spans="1:16" hidden="1" x14ac:dyDescent="0.45">
      <c r="A8540">
        <v>40052980</v>
      </c>
      <c r="B8540" t="s">
        <v>448</v>
      </c>
      <c r="C8540">
        <v>45389</v>
      </c>
      <c r="D8540">
        <v>83649</v>
      </c>
      <c r="E8540">
        <v>20232024</v>
      </c>
      <c r="F8540" t="s">
        <v>453</v>
      </c>
      <c r="G8540" t="s">
        <v>30</v>
      </c>
      <c r="H8540">
        <v>40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 t="s">
        <v>40</v>
      </c>
      <c r="P8540" t="str">
        <f>UPPER(Table1[[#This Row],[Venue]])</f>
        <v>AWAY</v>
      </c>
    </row>
    <row r="8541" spans="1:16" hidden="1" x14ac:dyDescent="0.45">
      <c r="A8541">
        <v>40052980</v>
      </c>
      <c r="B8541" t="s">
        <v>448</v>
      </c>
      <c r="C8541">
        <v>45389</v>
      </c>
      <c r="D8541">
        <v>83649</v>
      </c>
      <c r="E8541">
        <v>20232024</v>
      </c>
      <c r="F8541" t="s">
        <v>453</v>
      </c>
      <c r="G8541" t="s">
        <v>28</v>
      </c>
      <c r="H8541">
        <v>41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  <c r="O8541" t="s">
        <v>40</v>
      </c>
      <c r="P8541" t="str">
        <f>UPPER(Table1[[#This Row],[Venue]])</f>
        <v>AWAY</v>
      </c>
    </row>
    <row r="8542" spans="1:16" hidden="1" x14ac:dyDescent="0.45">
      <c r="A8542">
        <v>40052980</v>
      </c>
      <c r="B8542" t="s">
        <v>448</v>
      </c>
      <c r="C8542">
        <v>45389</v>
      </c>
      <c r="D8542">
        <v>83649</v>
      </c>
      <c r="E8542">
        <v>20232024</v>
      </c>
      <c r="F8542" t="s">
        <v>453</v>
      </c>
      <c r="G8542" t="s">
        <v>29</v>
      </c>
      <c r="H8542">
        <v>44</v>
      </c>
      <c r="I8542">
        <v>0</v>
      </c>
      <c r="J8542">
        <v>0</v>
      </c>
      <c r="K8542">
        <v>1</v>
      </c>
      <c r="L8542">
        <v>0</v>
      </c>
      <c r="M8542">
        <v>0</v>
      </c>
      <c r="N8542">
        <v>0</v>
      </c>
      <c r="O8542" t="s">
        <v>40</v>
      </c>
      <c r="P8542" t="str">
        <f>UPPER(Table1[[#This Row],[Venue]])</f>
        <v>AWAY</v>
      </c>
    </row>
    <row r="8543" spans="1:16" hidden="1" x14ac:dyDescent="0.45">
      <c r="A8543">
        <v>40052980</v>
      </c>
      <c r="B8543" t="s">
        <v>448</v>
      </c>
      <c r="C8543">
        <v>45389</v>
      </c>
      <c r="D8543">
        <v>83649</v>
      </c>
      <c r="E8543">
        <v>20232024</v>
      </c>
      <c r="F8543" t="s">
        <v>453</v>
      </c>
      <c r="G8543" t="s">
        <v>550</v>
      </c>
      <c r="H8543">
        <v>50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0</v>
      </c>
      <c r="O8543" t="s">
        <v>40</v>
      </c>
      <c r="P8543" t="str">
        <f>UPPER(Table1[[#This Row],[Venue]])</f>
        <v>AWAY</v>
      </c>
    </row>
    <row r="8544" spans="1:16" hidden="1" x14ac:dyDescent="0.45">
      <c r="A8544">
        <v>40052980</v>
      </c>
      <c r="B8544" t="s">
        <v>448</v>
      </c>
      <c r="C8544">
        <v>45389</v>
      </c>
      <c r="D8544">
        <v>83649</v>
      </c>
      <c r="E8544">
        <v>20232024</v>
      </c>
      <c r="F8544" t="s">
        <v>453</v>
      </c>
      <c r="G8544" t="s">
        <v>18</v>
      </c>
      <c r="H8544">
        <v>55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 t="s">
        <v>40</v>
      </c>
      <c r="P8544" t="str">
        <f>UPPER(Table1[[#This Row],[Venue]])</f>
        <v>AWAY</v>
      </c>
    </row>
    <row r="8545" spans="1:16" hidden="1" x14ac:dyDescent="0.45">
      <c r="A8545">
        <v>40052980</v>
      </c>
      <c r="B8545" t="s">
        <v>448</v>
      </c>
      <c r="C8545">
        <v>45389</v>
      </c>
      <c r="D8545">
        <v>83649</v>
      </c>
      <c r="E8545">
        <v>20232024</v>
      </c>
      <c r="F8545" t="s">
        <v>453</v>
      </c>
      <c r="G8545" t="s">
        <v>31</v>
      </c>
      <c r="H8545">
        <v>56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2</v>
      </c>
      <c r="O8545" t="s">
        <v>40</v>
      </c>
      <c r="P8545" t="str">
        <f>UPPER(Table1[[#This Row],[Venue]])</f>
        <v>AWAY</v>
      </c>
    </row>
    <row r="8546" spans="1:16" hidden="1" x14ac:dyDescent="0.45">
      <c r="A8546">
        <v>40052980</v>
      </c>
      <c r="B8546" t="s">
        <v>448</v>
      </c>
      <c r="C8546">
        <v>45389</v>
      </c>
      <c r="D8546">
        <v>83649</v>
      </c>
      <c r="E8546">
        <v>20232024</v>
      </c>
      <c r="F8546" t="s">
        <v>453</v>
      </c>
      <c r="G8546" t="s">
        <v>35</v>
      </c>
      <c r="H8546">
        <v>75</v>
      </c>
      <c r="I8546">
        <v>0</v>
      </c>
      <c r="J8546">
        <v>0</v>
      </c>
      <c r="K8546">
        <v>1</v>
      </c>
      <c r="L8546">
        <v>0</v>
      </c>
      <c r="M8546">
        <v>0</v>
      </c>
      <c r="N8546">
        <v>0</v>
      </c>
      <c r="O8546" t="s">
        <v>40</v>
      </c>
      <c r="P8546" t="str">
        <f>UPPER(Table1[[#This Row],[Venue]])</f>
        <v>AWAY</v>
      </c>
    </row>
    <row r="8547" spans="1:16" hidden="1" x14ac:dyDescent="0.45">
      <c r="A8547">
        <v>40052980</v>
      </c>
      <c r="B8547" t="s">
        <v>448</v>
      </c>
      <c r="C8547">
        <v>45389</v>
      </c>
      <c r="D8547">
        <v>83649</v>
      </c>
      <c r="E8547">
        <v>20232024</v>
      </c>
      <c r="F8547" t="s">
        <v>453</v>
      </c>
      <c r="G8547" t="s">
        <v>36</v>
      </c>
      <c r="H8547">
        <v>87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0</v>
      </c>
      <c r="O8547" t="s">
        <v>40</v>
      </c>
      <c r="P8547" t="str">
        <f>UPPER(Table1[[#This Row],[Venue]])</f>
        <v>AWAY</v>
      </c>
    </row>
    <row r="8548" spans="1:16" hidden="1" x14ac:dyDescent="0.45">
      <c r="A8548">
        <v>40052980</v>
      </c>
      <c r="B8548" t="s">
        <v>448</v>
      </c>
      <c r="C8548">
        <v>45389</v>
      </c>
      <c r="D8548">
        <v>83649</v>
      </c>
      <c r="E8548">
        <v>20232024</v>
      </c>
      <c r="F8548" t="s">
        <v>453</v>
      </c>
      <c r="G8548" t="s">
        <v>469</v>
      </c>
      <c r="H8548">
        <v>88</v>
      </c>
      <c r="I8548">
        <v>1</v>
      </c>
      <c r="J8548">
        <v>1</v>
      </c>
      <c r="K8548">
        <v>1</v>
      </c>
      <c r="L8548">
        <v>0</v>
      </c>
      <c r="M8548">
        <v>0</v>
      </c>
      <c r="N8548">
        <v>0</v>
      </c>
      <c r="O8548" t="s">
        <v>40</v>
      </c>
      <c r="P8548" t="str">
        <f>UPPER(Table1[[#This Row],[Venue]])</f>
        <v>AWAY</v>
      </c>
    </row>
    <row r="8549" spans="1:16" hidden="1" x14ac:dyDescent="0.45">
      <c r="A8549">
        <v>40052980</v>
      </c>
      <c r="B8549" t="s">
        <v>448</v>
      </c>
      <c r="C8549">
        <v>45389</v>
      </c>
      <c r="D8549">
        <v>83649</v>
      </c>
      <c r="E8549">
        <v>20232024</v>
      </c>
      <c r="F8549" t="s">
        <v>453</v>
      </c>
      <c r="G8549" t="s">
        <v>38</v>
      </c>
      <c r="H8549">
        <v>98</v>
      </c>
      <c r="I8549">
        <v>3</v>
      </c>
      <c r="J8549">
        <v>1</v>
      </c>
      <c r="K8549">
        <v>1</v>
      </c>
      <c r="L8549">
        <v>2</v>
      </c>
      <c r="M8549">
        <v>0</v>
      </c>
      <c r="N8549">
        <v>0</v>
      </c>
      <c r="O8549" t="s">
        <v>40</v>
      </c>
      <c r="P8549" t="str">
        <f>UPPER(Table1[[#This Row],[Venue]])</f>
        <v>AWAY</v>
      </c>
    </row>
    <row r="8550" spans="1:16" hidden="1" x14ac:dyDescent="0.45">
      <c r="A8550">
        <v>40052982</v>
      </c>
      <c r="B8550" t="s">
        <v>444</v>
      </c>
      <c r="C8550">
        <v>45395</v>
      </c>
      <c r="D8550">
        <v>83651</v>
      </c>
      <c r="E8550">
        <v>20232024</v>
      </c>
      <c r="F8550" t="s">
        <v>453</v>
      </c>
      <c r="G8550" t="s">
        <v>614</v>
      </c>
      <c r="H8550">
        <v>4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 t="s">
        <v>19</v>
      </c>
      <c r="P8550" t="str">
        <f>UPPER(Table1[[#This Row],[Venue]])</f>
        <v>HOME</v>
      </c>
    </row>
    <row r="8551" spans="1:16" hidden="1" x14ac:dyDescent="0.45">
      <c r="A8551">
        <v>40052982</v>
      </c>
      <c r="B8551" t="s">
        <v>444</v>
      </c>
      <c r="C8551">
        <v>45395</v>
      </c>
      <c r="D8551">
        <v>83651</v>
      </c>
      <c r="E8551">
        <v>20232024</v>
      </c>
      <c r="F8551" t="s">
        <v>453</v>
      </c>
      <c r="G8551" t="s">
        <v>20</v>
      </c>
      <c r="H8551">
        <v>5</v>
      </c>
      <c r="I8551">
        <v>1</v>
      </c>
      <c r="J8551">
        <v>0</v>
      </c>
      <c r="K8551">
        <v>1</v>
      </c>
      <c r="L8551">
        <v>1</v>
      </c>
      <c r="M8551">
        <v>0</v>
      </c>
      <c r="N8551">
        <v>0</v>
      </c>
      <c r="O8551" t="s">
        <v>19</v>
      </c>
      <c r="P8551" t="str">
        <f>UPPER(Table1[[#This Row],[Venue]])</f>
        <v>HOME</v>
      </c>
    </row>
    <row r="8552" spans="1:16" hidden="1" x14ac:dyDescent="0.45">
      <c r="A8552">
        <v>40052982</v>
      </c>
      <c r="B8552" t="s">
        <v>444</v>
      </c>
      <c r="C8552">
        <v>45395</v>
      </c>
      <c r="D8552">
        <v>83651</v>
      </c>
      <c r="E8552">
        <v>20232024</v>
      </c>
      <c r="F8552" t="s">
        <v>453</v>
      </c>
      <c r="G8552" t="s">
        <v>329</v>
      </c>
      <c r="H8552">
        <v>8</v>
      </c>
      <c r="I8552">
        <v>0</v>
      </c>
      <c r="J8552">
        <v>0</v>
      </c>
      <c r="K8552">
        <v>1</v>
      </c>
      <c r="L8552">
        <v>0</v>
      </c>
      <c r="M8552">
        <v>0</v>
      </c>
      <c r="N8552">
        <v>0</v>
      </c>
      <c r="O8552" t="s">
        <v>19</v>
      </c>
      <c r="P8552" t="str">
        <f>UPPER(Table1[[#This Row],[Venue]])</f>
        <v>HOME</v>
      </c>
    </row>
    <row r="8553" spans="1:16" hidden="1" x14ac:dyDescent="0.45">
      <c r="A8553">
        <v>40052982</v>
      </c>
      <c r="B8553" t="s">
        <v>444</v>
      </c>
      <c r="C8553">
        <v>45395</v>
      </c>
      <c r="D8553">
        <v>83651</v>
      </c>
      <c r="E8553">
        <v>20232024</v>
      </c>
      <c r="F8553" t="s">
        <v>453</v>
      </c>
      <c r="G8553" t="s">
        <v>24</v>
      </c>
      <c r="H8553">
        <v>12</v>
      </c>
      <c r="I8553">
        <v>0</v>
      </c>
      <c r="J8553">
        <v>0</v>
      </c>
      <c r="K8553">
        <v>1</v>
      </c>
      <c r="L8553">
        <v>0</v>
      </c>
      <c r="M8553">
        <v>0</v>
      </c>
      <c r="N8553">
        <v>0</v>
      </c>
      <c r="O8553" t="s">
        <v>19</v>
      </c>
      <c r="P8553" t="str">
        <f>UPPER(Table1[[#This Row],[Venue]])</f>
        <v>HOME</v>
      </c>
    </row>
    <row r="8554" spans="1:16" hidden="1" x14ac:dyDescent="0.45">
      <c r="A8554">
        <v>40052982</v>
      </c>
      <c r="B8554" t="s">
        <v>444</v>
      </c>
      <c r="C8554">
        <v>45395</v>
      </c>
      <c r="D8554">
        <v>83651</v>
      </c>
      <c r="E8554">
        <v>20232024</v>
      </c>
      <c r="F8554" t="s">
        <v>453</v>
      </c>
      <c r="G8554" t="s">
        <v>597</v>
      </c>
      <c r="H8554">
        <v>13</v>
      </c>
      <c r="I8554">
        <v>0</v>
      </c>
      <c r="J8554">
        <v>0</v>
      </c>
      <c r="K8554">
        <v>1</v>
      </c>
      <c r="L8554">
        <v>0</v>
      </c>
      <c r="M8554">
        <v>0</v>
      </c>
      <c r="N8554">
        <v>0</v>
      </c>
      <c r="O8554" t="s">
        <v>19</v>
      </c>
      <c r="P8554" t="str">
        <f>UPPER(Table1[[#This Row],[Venue]])</f>
        <v>HOME</v>
      </c>
    </row>
    <row r="8555" spans="1:16" hidden="1" x14ac:dyDescent="0.45">
      <c r="A8555">
        <v>40052982</v>
      </c>
      <c r="B8555" t="s">
        <v>444</v>
      </c>
      <c r="C8555">
        <v>45395</v>
      </c>
      <c r="D8555">
        <v>83651</v>
      </c>
      <c r="E8555">
        <v>20232024</v>
      </c>
      <c r="F8555" t="s">
        <v>453</v>
      </c>
      <c r="G8555" t="s">
        <v>426</v>
      </c>
      <c r="H8555">
        <v>16</v>
      </c>
      <c r="I8555">
        <v>0</v>
      </c>
      <c r="J8555">
        <v>0</v>
      </c>
      <c r="K8555">
        <v>1</v>
      </c>
      <c r="L8555">
        <v>0</v>
      </c>
      <c r="M8555">
        <v>0</v>
      </c>
      <c r="N8555">
        <v>0</v>
      </c>
      <c r="O8555" t="s">
        <v>19</v>
      </c>
      <c r="P8555" t="str">
        <f>UPPER(Table1[[#This Row],[Venue]])</f>
        <v>HOME</v>
      </c>
    </row>
    <row r="8556" spans="1:16" hidden="1" x14ac:dyDescent="0.45">
      <c r="A8556">
        <v>40052982</v>
      </c>
      <c r="B8556" t="s">
        <v>444</v>
      </c>
      <c r="C8556">
        <v>45395</v>
      </c>
      <c r="D8556">
        <v>83651</v>
      </c>
      <c r="E8556">
        <v>20232024</v>
      </c>
      <c r="F8556" t="s">
        <v>453</v>
      </c>
      <c r="G8556" t="s">
        <v>442</v>
      </c>
      <c r="H8556">
        <v>17</v>
      </c>
      <c r="I8556">
        <v>0</v>
      </c>
      <c r="J8556">
        <v>0</v>
      </c>
      <c r="K8556">
        <v>1</v>
      </c>
      <c r="L8556">
        <v>0</v>
      </c>
      <c r="M8556">
        <v>0</v>
      </c>
      <c r="N8556">
        <v>0</v>
      </c>
      <c r="O8556" t="s">
        <v>19</v>
      </c>
      <c r="P8556" t="str">
        <f>UPPER(Table1[[#This Row],[Venue]])</f>
        <v>HOME</v>
      </c>
    </row>
    <row r="8557" spans="1:16" hidden="1" x14ac:dyDescent="0.45">
      <c r="A8557">
        <v>40052982</v>
      </c>
      <c r="B8557" t="s">
        <v>444</v>
      </c>
      <c r="C8557">
        <v>45395</v>
      </c>
      <c r="D8557">
        <v>83651</v>
      </c>
      <c r="E8557">
        <v>20232024</v>
      </c>
      <c r="F8557" t="s">
        <v>453</v>
      </c>
      <c r="G8557" t="s">
        <v>27</v>
      </c>
      <c r="H8557">
        <v>19</v>
      </c>
      <c r="I8557">
        <v>0</v>
      </c>
      <c r="J8557">
        <v>0</v>
      </c>
      <c r="K8557">
        <v>1</v>
      </c>
      <c r="L8557">
        <v>0</v>
      </c>
      <c r="M8557">
        <v>0</v>
      </c>
      <c r="N8557">
        <v>0</v>
      </c>
      <c r="O8557" t="s">
        <v>19</v>
      </c>
      <c r="P8557" t="str">
        <f>UPPER(Table1[[#This Row],[Venue]])</f>
        <v>HOME</v>
      </c>
    </row>
    <row r="8558" spans="1:16" hidden="1" x14ac:dyDescent="0.45">
      <c r="A8558">
        <v>40052982</v>
      </c>
      <c r="B8558" t="s">
        <v>444</v>
      </c>
      <c r="C8558">
        <v>45395</v>
      </c>
      <c r="D8558">
        <v>83651</v>
      </c>
      <c r="E8558">
        <v>20232024</v>
      </c>
      <c r="F8558" t="s">
        <v>453</v>
      </c>
      <c r="G8558" t="s">
        <v>466</v>
      </c>
      <c r="H8558">
        <v>23</v>
      </c>
      <c r="I8558">
        <v>1</v>
      </c>
      <c r="J8558">
        <v>1</v>
      </c>
      <c r="K8558">
        <v>1</v>
      </c>
      <c r="L8558">
        <v>0</v>
      </c>
      <c r="M8558">
        <v>0</v>
      </c>
      <c r="N8558">
        <v>0</v>
      </c>
      <c r="O8558" t="s">
        <v>19</v>
      </c>
      <c r="P8558" t="str">
        <f>UPPER(Table1[[#This Row],[Venue]])</f>
        <v>HOME</v>
      </c>
    </row>
    <row r="8559" spans="1:16" hidden="1" x14ac:dyDescent="0.45">
      <c r="A8559">
        <v>40052982</v>
      </c>
      <c r="B8559" t="s">
        <v>444</v>
      </c>
      <c r="C8559">
        <v>45395</v>
      </c>
      <c r="D8559">
        <v>83651</v>
      </c>
      <c r="E8559">
        <v>20232024</v>
      </c>
      <c r="F8559" t="s">
        <v>453</v>
      </c>
      <c r="G8559" t="s">
        <v>192</v>
      </c>
      <c r="H8559">
        <v>32</v>
      </c>
      <c r="I8559">
        <v>1</v>
      </c>
      <c r="J8559">
        <v>0</v>
      </c>
      <c r="K8559">
        <v>1</v>
      </c>
      <c r="L8559">
        <v>1</v>
      </c>
      <c r="M8559">
        <v>0</v>
      </c>
      <c r="N8559">
        <v>0</v>
      </c>
      <c r="O8559" t="s">
        <v>19</v>
      </c>
      <c r="P8559" t="str">
        <f>UPPER(Table1[[#This Row],[Venue]])</f>
        <v>HOME</v>
      </c>
    </row>
    <row r="8560" spans="1:16" hidden="1" x14ac:dyDescent="0.45">
      <c r="A8560">
        <v>40052982</v>
      </c>
      <c r="B8560" t="s">
        <v>444</v>
      </c>
      <c r="C8560">
        <v>45395</v>
      </c>
      <c r="D8560">
        <v>83651</v>
      </c>
      <c r="E8560">
        <v>20232024</v>
      </c>
      <c r="F8560" t="s">
        <v>453</v>
      </c>
      <c r="G8560" t="s">
        <v>30</v>
      </c>
      <c r="H8560">
        <v>40</v>
      </c>
      <c r="I8560">
        <v>0</v>
      </c>
      <c r="J8560">
        <v>0</v>
      </c>
      <c r="K8560">
        <v>1</v>
      </c>
      <c r="L8560">
        <v>0</v>
      </c>
      <c r="M8560">
        <v>0</v>
      </c>
      <c r="N8560">
        <v>0</v>
      </c>
      <c r="O8560" t="s">
        <v>19</v>
      </c>
      <c r="P8560" t="str">
        <f>UPPER(Table1[[#This Row],[Venue]])</f>
        <v>HOME</v>
      </c>
    </row>
    <row r="8561" spans="1:16" hidden="1" x14ac:dyDescent="0.45">
      <c r="A8561">
        <v>40052982</v>
      </c>
      <c r="B8561" t="s">
        <v>444</v>
      </c>
      <c r="C8561">
        <v>45395</v>
      </c>
      <c r="D8561">
        <v>83651</v>
      </c>
      <c r="E8561">
        <v>20232024</v>
      </c>
      <c r="F8561" t="s">
        <v>453</v>
      </c>
      <c r="G8561" t="s">
        <v>28</v>
      </c>
      <c r="H8561">
        <v>41</v>
      </c>
      <c r="I8561">
        <v>0</v>
      </c>
      <c r="J8561">
        <v>0</v>
      </c>
      <c r="K8561">
        <v>1</v>
      </c>
      <c r="L8561">
        <v>0</v>
      </c>
      <c r="M8561">
        <v>0</v>
      </c>
      <c r="N8561">
        <v>0</v>
      </c>
      <c r="O8561" t="s">
        <v>19</v>
      </c>
      <c r="P8561" t="str">
        <f>UPPER(Table1[[#This Row],[Venue]])</f>
        <v>HOME</v>
      </c>
    </row>
    <row r="8562" spans="1:16" hidden="1" x14ac:dyDescent="0.45">
      <c r="A8562">
        <v>40052982</v>
      </c>
      <c r="B8562" t="s">
        <v>444</v>
      </c>
      <c r="C8562">
        <v>45395</v>
      </c>
      <c r="D8562">
        <v>83651</v>
      </c>
      <c r="E8562">
        <v>20232024</v>
      </c>
      <c r="F8562" t="s">
        <v>453</v>
      </c>
      <c r="G8562" t="s">
        <v>29</v>
      </c>
      <c r="H8562">
        <v>44</v>
      </c>
      <c r="I8562">
        <v>0</v>
      </c>
      <c r="J8562">
        <v>0</v>
      </c>
      <c r="K8562">
        <v>1</v>
      </c>
      <c r="L8562">
        <v>0</v>
      </c>
      <c r="M8562">
        <v>0</v>
      </c>
      <c r="N8562">
        <v>0</v>
      </c>
      <c r="O8562" t="s">
        <v>19</v>
      </c>
      <c r="P8562" t="str">
        <f>UPPER(Table1[[#This Row],[Venue]])</f>
        <v>HOME</v>
      </c>
    </row>
    <row r="8563" spans="1:16" hidden="1" x14ac:dyDescent="0.45">
      <c r="A8563">
        <v>40052982</v>
      </c>
      <c r="B8563" t="s">
        <v>444</v>
      </c>
      <c r="C8563">
        <v>45395</v>
      </c>
      <c r="D8563">
        <v>83651</v>
      </c>
      <c r="E8563">
        <v>20232024</v>
      </c>
      <c r="F8563" t="s">
        <v>453</v>
      </c>
      <c r="G8563" t="s">
        <v>550</v>
      </c>
      <c r="H8563">
        <v>50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 t="s">
        <v>19</v>
      </c>
      <c r="P8563" t="str">
        <f>UPPER(Table1[[#This Row],[Venue]])</f>
        <v>HOME</v>
      </c>
    </row>
    <row r="8564" spans="1:16" hidden="1" x14ac:dyDescent="0.45">
      <c r="A8564">
        <v>40052982</v>
      </c>
      <c r="B8564" t="s">
        <v>444</v>
      </c>
      <c r="C8564">
        <v>45395</v>
      </c>
      <c r="D8564">
        <v>83651</v>
      </c>
      <c r="E8564">
        <v>20232024</v>
      </c>
      <c r="F8564" t="s">
        <v>453</v>
      </c>
      <c r="G8564" t="s">
        <v>18</v>
      </c>
      <c r="H8564">
        <v>55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 t="s">
        <v>19</v>
      </c>
      <c r="P8564" t="str">
        <f>UPPER(Table1[[#This Row],[Venue]])</f>
        <v>HOME</v>
      </c>
    </row>
    <row r="8565" spans="1:16" hidden="1" x14ac:dyDescent="0.45">
      <c r="A8565">
        <v>40052982</v>
      </c>
      <c r="B8565" t="s">
        <v>444</v>
      </c>
      <c r="C8565">
        <v>45395</v>
      </c>
      <c r="D8565">
        <v>83651</v>
      </c>
      <c r="E8565">
        <v>20232024</v>
      </c>
      <c r="F8565" t="s">
        <v>453</v>
      </c>
      <c r="G8565" t="s">
        <v>31</v>
      </c>
      <c r="H8565">
        <v>56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2</v>
      </c>
      <c r="O8565" t="s">
        <v>19</v>
      </c>
      <c r="P8565" t="str">
        <f>UPPER(Table1[[#This Row],[Venue]])</f>
        <v>HOME</v>
      </c>
    </row>
    <row r="8566" spans="1:16" hidden="1" x14ac:dyDescent="0.45">
      <c r="A8566">
        <v>40052982</v>
      </c>
      <c r="B8566" t="s">
        <v>444</v>
      </c>
      <c r="C8566">
        <v>45395</v>
      </c>
      <c r="D8566">
        <v>83651</v>
      </c>
      <c r="E8566">
        <v>20232024</v>
      </c>
      <c r="F8566" t="s">
        <v>453</v>
      </c>
      <c r="G8566" t="s">
        <v>35</v>
      </c>
      <c r="H8566">
        <v>75</v>
      </c>
      <c r="I8566">
        <v>0</v>
      </c>
      <c r="J8566">
        <v>0</v>
      </c>
      <c r="K8566">
        <v>1</v>
      </c>
      <c r="L8566">
        <v>0</v>
      </c>
      <c r="M8566">
        <v>0</v>
      </c>
      <c r="N8566">
        <v>0</v>
      </c>
      <c r="O8566" t="s">
        <v>19</v>
      </c>
      <c r="P8566" t="str">
        <f>UPPER(Table1[[#This Row],[Venue]])</f>
        <v>HOME</v>
      </c>
    </row>
    <row r="8567" spans="1:16" hidden="1" x14ac:dyDescent="0.45">
      <c r="A8567">
        <v>40052982</v>
      </c>
      <c r="B8567" t="s">
        <v>444</v>
      </c>
      <c r="C8567">
        <v>45395</v>
      </c>
      <c r="D8567">
        <v>83651</v>
      </c>
      <c r="E8567">
        <v>20232024</v>
      </c>
      <c r="F8567" t="s">
        <v>453</v>
      </c>
      <c r="G8567" t="s">
        <v>36</v>
      </c>
      <c r="H8567">
        <v>87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 t="s">
        <v>19</v>
      </c>
      <c r="P8567" t="str">
        <f>UPPER(Table1[[#This Row],[Venue]])</f>
        <v>HOME</v>
      </c>
    </row>
    <row r="8568" spans="1:16" hidden="1" x14ac:dyDescent="0.45">
      <c r="A8568">
        <v>40052982</v>
      </c>
      <c r="B8568" t="s">
        <v>444</v>
      </c>
      <c r="C8568">
        <v>45395</v>
      </c>
      <c r="D8568">
        <v>83651</v>
      </c>
      <c r="E8568">
        <v>20232024</v>
      </c>
      <c r="F8568" t="s">
        <v>453</v>
      </c>
      <c r="G8568" t="s">
        <v>469</v>
      </c>
      <c r="H8568">
        <v>88</v>
      </c>
      <c r="I8568">
        <v>1</v>
      </c>
      <c r="J8568">
        <v>0</v>
      </c>
      <c r="K8568">
        <v>1</v>
      </c>
      <c r="L8568">
        <v>1</v>
      </c>
      <c r="M8568">
        <v>0</v>
      </c>
      <c r="N8568">
        <v>0</v>
      </c>
      <c r="O8568" t="s">
        <v>19</v>
      </c>
      <c r="P8568" t="str">
        <f>UPPER(Table1[[#This Row],[Venue]])</f>
        <v>HOME</v>
      </c>
    </row>
    <row r="8569" spans="1:16" hidden="1" x14ac:dyDescent="0.45">
      <c r="A8569">
        <v>40052982</v>
      </c>
      <c r="B8569" t="s">
        <v>444</v>
      </c>
      <c r="C8569">
        <v>45395</v>
      </c>
      <c r="D8569">
        <v>83651</v>
      </c>
      <c r="E8569">
        <v>20232024</v>
      </c>
      <c r="F8569" t="s">
        <v>453</v>
      </c>
      <c r="G8569" t="s">
        <v>38</v>
      </c>
      <c r="H8569">
        <v>98</v>
      </c>
      <c r="I8569">
        <v>1</v>
      </c>
      <c r="J8569">
        <v>1</v>
      </c>
      <c r="K8569">
        <v>1</v>
      </c>
      <c r="L8569">
        <v>0</v>
      </c>
      <c r="M8569">
        <v>0</v>
      </c>
      <c r="N8569">
        <v>0</v>
      </c>
      <c r="O8569" t="s">
        <v>19</v>
      </c>
      <c r="P8569" t="str">
        <f>UPPER(Table1[[#This Row],[Venue]])</f>
        <v>HOME</v>
      </c>
    </row>
    <row r="8570" spans="1:16" hidden="1" x14ac:dyDescent="0.45">
      <c r="A8570">
        <v>40052982</v>
      </c>
      <c r="B8570" t="s">
        <v>444</v>
      </c>
      <c r="C8570">
        <v>45395</v>
      </c>
      <c r="D8570">
        <v>83651</v>
      </c>
      <c r="E8570">
        <v>20232024</v>
      </c>
      <c r="F8570" t="s">
        <v>453</v>
      </c>
      <c r="G8570" t="s">
        <v>212</v>
      </c>
      <c r="H8570">
        <v>1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0</v>
      </c>
      <c r="O8570" t="s">
        <v>40</v>
      </c>
      <c r="P8570" t="str">
        <f>UPPER(Table1[[#This Row],[Venue]])</f>
        <v>AWAY</v>
      </c>
    </row>
    <row r="8571" spans="1:16" hidden="1" x14ac:dyDescent="0.45">
      <c r="A8571">
        <v>40052982</v>
      </c>
      <c r="B8571" t="s">
        <v>444</v>
      </c>
      <c r="C8571">
        <v>45395</v>
      </c>
      <c r="D8571">
        <v>83651</v>
      </c>
      <c r="E8571">
        <v>20232024</v>
      </c>
      <c r="F8571" t="s">
        <v>453</v>
      </c>
      <c r="G8571" t="s">
        <v>213</v>
      </c>
      <c r="H8571">
        <v>5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0</v>
      </c>
      <c r="O8571" t="s">
        <v>40</v>
      </c>
      <c r="P8571" t="str">
        <f>UPPER(Table1[[#This Row],[Venue]])</f>
        <v>AWAY</v>
      </c>
    </row>
    <row r="8572" spans="1:16" hidden="1" x14ac:dyDescent="0.45">
      <c r="A8572">
        <v>40052982</v>
      </c>
      <c r="B8572" t="s">
        <v>444</v>
      </c>
      <c r="C8572">
        <v>45395</v>
      </c>
      <c r="D8572">
        <v>83651</v>
      </c>
      <c r="E8572">
        <v>20232024</v>
      </c>
      <c r="F8572" t="s">
        <v>453</v>
      </c>
      <c r="G8572" t="s">
        <v>268</v>
      </c>
      <c r="H8572">
        <v>6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0</v>
      </c>
      <c r="O8572" t="s">
        <v>40</v>
      </c>
      <c r="P8572" t="str">
        <f>UPPER(Table1[[#This Row],[Venue]])</f>
        <v>AWAY</v>
      </c>
    </row>
    <row r="8573" spans="1:16" hidden="1" x14ac:dyDescent="0.45">
      <c r="A8573">
        <v>40052982</v>
      </c>
      <c r="B8573" t="s">
        <v>444</v>
      </c>
      <c r="C8573">
        <v>45395</v>
      </c>
      <c r="D8573">
        <v>83651</v>
      </c>
      <c r="E8573">
        <v>20232024</v>
      </c>
      <c r="F8573" t="s">
        <v>453</v>
      </c>
      <c r="G8573" t="s">
        <v>214</v>
      </c>
      <c r="H8573">
        <v>7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0</v>
      </c>
      <c r="O8573" t="s">
        <v>40</v>
      </c>
      <c r="P8573" t="str">
        <f>UPPER(Table1[[#This Row],[Venue]])</f>
        <v>AWAY</v>
      </c>
    </row>
    <row r="8574" spans="1:16" hidden="1" x14ac:dyDescent="0.45">
      <c r="A8574">
        <v>40052982</v>
      </c>
      <c r="B8574" t="s">
        <v>444</v>
      </c>
      <c r="C8574">
        <v>45395</v>
      </c>
      <c r="D8574">
        <v>83651</v>
      </c>
      <c r="E8574">
        <v>20232024</v>
      </c>
      <c r="F8574" t="s">
        <v>453</v>
      </c>
      <c r="G8574" t="s">
        <v>215</v>
      </c>
      <c r="H8574">
        <v>9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0</v>
      </c>
      <c r="O8574" t="s">
        <v>40</v>
      </c>
      <c r="P8574" t="str">
        <f>UPPER(Table1[[#This Row],[Venue]])</f>
        <v>AWAY</v>
      </c>
    </row>
    <row r="8575" spans="1:16" hidden="1" x14ac:dyDescent="0.45">
      <c r="A8575">
        <v>40052982</v>
      </c>
      <c r="B8575" t="s">
        <v>444</v>
      </c>
      <c r="C8575">
        <v>45395</v>
      </c>
      <c r="D8575">
        <v>83651</v>
      </c>
      <c r="E8575">
        <v>20232024</v>
      </c>
      <c r="F8575" t="s">
        <v>453</v>
      </c>
      <c r="G8575" t="s">
        <v>216</v>
      </c>
      <c r="H8575">
        <v>14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0</v>
      </c>
      <c r="O8575" t="s">
        <v>40</v>
      </c>
      <c r="P8575" t="str">
        <f>UPPER(Table1[[#This Row],[Venue]])</f>
        <v>AWAY</v>
      </c>
    </row>
    <row r="8576" spans="1:16" hidden="1" x14ac:dyDescent="0.45">
      <c r="A8576">
        <v>40052982</v>
      </c>
      <c r="B8576" t="s">
        <v>444</v>
      </c>
      <c r="C8576">
        <v>45395</v>
      </c>
      <c r="D8576">
        <v>83651</v>
      </c>
      <c r="E8576">
        <v>20232024</v>
      </c>
      <c r="F8576" t="s">
        <v>453</v>
      </c>
      <c r="G8576" t="s">
        <v>545</v>
      </c>
      <c r="H8576">
        <v>15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0</v>
      </c>
      <c r="O8576" t="s">
        <v>40</v>
      </c>
      <c r="P8576" t="str">
        <f>UPPER(Table1[[#This Row],[Venue]])</f>
        <v>AWAY</v>
      </c>
    </row>
    <row r="8577" spans="1:16" hidden="1" x14ac:dyDescent="0.45">
      <c r="A8577">
        <v>40052982</v>
      </c>
      <c r="B8577" t="s">
        <v>444</v>
      </c>
      <c r="C8577">
        <v>45395</v>
      </c>
      <c r="D8577">
        <v>83651</v>
      </c>
      <c r="E8577">
        <v>20232024</v>
      </c>
      <c r="F8577" t="s">
        <v>453</v>
      </c>
      <c r="G8577" t="s">
        <v>218</v>
      </c>
      <c r="H8577">
        <v>17</v>
      </c>
      <c r="I8577">
        <v>2</v>
      </c>
      <c r="J8577">
        <v>1</v>
      </c>
      <c r="K8577">
        <v>1</v>
      </c>
      <c r="L8577">
        <v>1</v>
      </c>
      <c r="M8577">
        <v>0</v>
      </c>
      <c r="N8577">
        <v>2</v>
      </c>
      <c r="O8577" t="s">
        <v>40</v>
      </c>
      <c r="P8577" t="str">
        <f>UPPER(Table1[[#This Row],[Venue]])</f>
        <v>AWAY</v>
      </c>
    </row>
    <row r="8578" spans="1:16" hidden="1" x14ac:dyDescent="0.45">
      <c r="A8578">
        <v>40052982</v>
      </c>
      <c r="B8578" t="s">
        <v>444</v>
      </c>
      <c r="C8578">
        <v>45395</v>
      </c>
      <c r="D8578">
        <v>83651</v>
      </c>
      <c r="E8578">
        <v>20232024</v>
      </c>
      <c r="F8578" t="s">
        <v>453</v>
      </c>
      <c r="G8578" t="s">
        <v>224</v>
      </c>
      <c r="H8578">
        <v>18</v>
      </c>
      <c r="I8578">
        <v>0</v>
      </c>
      <c r="J8578">
        <v>0</v>
      </c>
      <c r="K8578">
        <v>1</v>
      </c>
      <c r="L8578">
        <v>0</v>
      </c>
      <c r="M8578">
        <v>0</v>
      </c>
      <c r="N8578">
        <v>0</v>
      </c>
      <c r="O8578" t="s">
        <v>40</v>
      </c>
      <c r="P8578" t="str">
        <f>UPPER(Table1[[#This Row],[Venue]])</f>
        <v>AWAY</v>
      </c>
    </row>
    <row r="8579" spans="1:16" hidden="1" x14ac:dyDescent="0.45">
      <c r="A8579">
        <v>40052982</v>
      </c>
      <c r="B8579" t="s">
        <v>444</v>
      </c>
      <c r="C8579">
        <v>45395</v>
      </c>
      <c r="D8579">
        <v>83651</v>
      </c>
      <c r="E8579">
        <v>20232024</v>
      </c>
      <c r="F8579" t="s">
        <v>453</v>
      </c>
      <c r="G8579" t="s">
        <v>219</v>
      </c>
      <c r="H8579">
        <v>23</v>
      </c>
      <c r="I8579">
        <v>1</v>
      </c>
      <c r="J8579">
        <v>0</v>
      </c>
      <c r="K8579">
        <v>1</v>
      </c>
      <c r="L8579">
        <v>1</v>
      </c>
      <c r="M8579">
        <v>0</v>
      </c>
      <c r="N8579">
        <v>0</v>
      </c>
      <c r="O8579" t="s">
        <v>40</v>
      </c>
      <c r="P8579" t="str">
        <f>UPPER(Table1[[#This Row],[Venue]])</f>
        <v>AWAY</v>
      </c>
    </row>
    <row r="8580" spans="1:16" hidden="1" x14ac:dyDescent="0.45">
      <c r="A8580">
        <v>40052982</v>
      </c>
      <c r="B8580" t="s">
        <v>444</v>
      </c>
      <c r="C8580">
        <v>45395</v>
      </c>
      <c r="D8580">
        <v>83651</v>
      </c>
      <c r="E8580">
        <v>20232024</v>
      </c>
      <c r="F8580" t="s">
        <v>453</v>
      </c>
      <c r="G8580" t="s">
        <v>220</v>
      </c>
      <c r="H8580">
        <v>24</v>
      </c>
      <c r="I8580">
        <v>0</v>
      </c>
      <c r="J8580">
        <v>0</v>
      </c>
      <c r="K8580">
        <v>1</v>
      </c>
      <c r="L8580">
        <v>0</v>
      </c>
      <c r="M8580">
        <v>0</v>
      </c>
      <c r="N8580">
        <v>0</v>
      </c>
      <c r="O8580" t="s">
        <v>40</v>
      </c>
      <c r="P8580" t="str">
        <f>UPPER(Table1[[#This Row],[Venue]])</f>
        <v>AWAY</v>
      </c>
    </row>
    <row r="8581" spans="1:16" hidden="1" x14ac:dyDescent="0.45">
      <c r="A8581">
        <v>40052982</v>
      </c>
      <c r="B8581" t="s">
        <v>444</v>
      </c>
      <c r="C8581">
        <v>45395</v>
      </c>
      <c r="D8581">
        <v>83651</v>
      </c>
      <c r="E8581">
        <v>20232024</v>
      </c>
      <c r="F8581" t="s">
        <v>453</v>
      </c>
      <c r="G8581" t="s">
        <v>221</v>
      </c>
      <c r="H8581">
        <v>25</v>
      </c>
      <c r="I8581">
        <v>1</v>
      </c>
      <c r="J8581">
        <v>1</v>
      </c>
      <c r="K8581">
        <v>1</v>
      </c>
      <c r="L8581">
        <v>0</v>
      </c>
      <c r="M8581">
        <v>0</v>
      </c>
      <c r="N8581">
        <v>0</v>
      </c>
      <c r="O8581" t="s">
        <v>40</v>
      </c>
      <c r="P8581" t="str">
        <f>UPPER(Table1[[#This Row],[Venue]])</f>
        <v>AWAY</v>
      </c>
    </row>
    <row r="8582" spans="1:16" hidden="1" x14ac:dyDescent="0.45">
      <c r="A8582">
        <v>40052982</v>
      </c>
      <c r="B8582" t="s">
        <v>444</v>
      </c>
      <c r="C8582">
        <v>45395</v>
      </c>
      <c r="D8582">
        <v>83651</v>
      </c>
      <c r="E8582">
        <v>20232024</v>
      </c>
      <c r="F8582" t="s">
        <v>453</v>
      </c>
      <c r="G8582" t="s">
        <v>222</v>
      </c>
      <c r="H8582">
        <v>27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0</v>
      </c>
      <c r="O8582" t="s">
        <v>40</v>
      </c>
      <c r="P8582" t="str">
        <f>UPPER(Table1[[#This Row],[Venue]])</f>
        <v>AWAY</v>
      </c>
    </row>
    <row r="8583" spans="1:16" hidden="1" x14ac:dyDescent="0.45">
      <c r="A8583">
        <v>40052982</v>
      </c>
      <c r="B8583" t="s">
        <v>444</v>
      </c>
      <c r="C8583">
        <v>45395</v>
      </c>
      <c r="D8583">
        <v>83651</v>
      </c>
      <c r="E8583">
        <v>20232024</v>
      </c>
      <c r="F8583" t="s">
        <v>453</v>
      </c>
      <c r="G8583" t="s">
        <v>223</v>
      </c>
      <c r="H8583">
        <v>37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0</v>
      </c>
      <c r="O8583" t="s">
        <v>40</v>
      </c>
      <c r="P8583" t="str">
        <f>UPPER(Table1[[#This Row],[Venue]])</f>
        <v>AWAY</v>
      </c>
    </row>
    <row r="8584" spans="1:16" hidden="1" x14ac:dyDescent="0.45">
      <c r="A8584">
        <v>40052982</v>
      </c>
      <c r="B8584" t="s">
        <v>444</v>
      </c>
      <c r="C8584">
        <v>45395</v>
      </c>
      <c r="D8584">
        <v>83651</v>
      </c>
      <c r="E8584">
        <v>20232024</v>
      </c>
      <c r="F8584" t="s">
        <v>453</v>
      </c>
      <c r="G8584" t="s">
        <v>230</v>
      </c>
      <c r="H8584">
        <v>61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0</v>
      </c>
      <c r="O8584" t="s">
        <v>40</v>
      </c>
      <c r="P8584" t="str">
        <f>UPPER(Table1[[#This Row],[Venue]])</f>
        <v>AWAY</v>
      </c>
    </row>
    <row r="8585" spans="1:16" hidden="1" x14ac:dyDescent="0.45">
      <c r="A8585">
        <v>40052982</v>
      </c>
      <c r="B8585" t="s">
        <v>444</v>
      </c>
      <c r="C8585">
        <v>45395</v>
      </c>
      <c r="D8585">
        <v>83651</v>
      </c>
      <c r="E8585">
        <v>20232024</v>
      </c>
      <c r="F8585" t="s">
        <v>453</v>
      </c>
      <c r="G8585" t="s">
        <v>50</v>
      </c>
      <c r="H8585">
        <v>63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0</v>
      </c>
      <c r="O8585" t="s">
        <v>40</v>
      </c>
      <c r="P8585" t="str">
        <f>UPPER(Table1[[#This Row],[Venue]])</f>
        <v>AWAY</v>
      </c>
    </row>
    <row r="8586" spans="1:16" hidden="1" x14ac:dyDescent="0.45">
      <c r="A8586">
        <v>40052982</v>
      </c>
      <c r="B8586" t="s">
        <v>444</v>
      </c>
      <c r="C8586">
        <v>45395</v>
      </c>
      <c r="D8586">
        <v>83651</v>
      </c>
      <c r="E8586">
        <v>20232024</v>
      </c>
      <c r="F8586" t="s">
        <v>453</v>
      </c>
      <c r="G8586" t="s">
        <v>226</v>
      </c>
      <c r="H8586">
        <v>70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 t="s">
        <v>40</v>
      </c>
      <c r="P8586" t="str">
        <f>UPPER(Table1[[#This Row],[Venue]])</f>
        <v>AWAY</v>
      </c>
    </row>
    <row r="8587" spans="1:16" hidden="1" x14ac:dyDescent="0.45">
      <c r="A8587">
        <v>40052982</v>
      </c>
      <c r="B8587" t="s">
        <v>444</v>
      </c>
      <c r="C8587">
        <v>45395</v>
      </c>
      <c r="D8587">
        <v>83651</v>
      </c>
      <c r="E8587">
        <v>20232024</v>
      </c>
      <c r="F8587" t="s">
        <v>453</v>
      </c>
      <c r="G8587" t="s">
        <v>269</v>
      </c>
      <c r="H8587">
        <v>71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 t="s">
        <v>40</v>
      </c>
      <c r="P8587" t="str">
        <f>UPPER(Table1[[#This Row],[Venue]])</f>
        <v>AWAY</v>
      </c>
    </row>
    <row r="8588" spans="1:16" hidden="1" x14ac:dyDescent="0.45">
      <c r="A8588">
        <v>40052982</v>
      </c>
      <c r="B8588" t="s">
        <v>444</v>
      </c>
      <c r="C8588">
        <v>45395</v>
      </c>
      <c r="D8588">
        <v>83651</v>
      </c>
      <c r="E8588">
        <v>20232024</v>
      </c>
      <c r="F8588" t="s">
        <v>453</v>
      </c>
      <c r="G8588" t="s">
        <v>228</v>
      </c>
      <c r="H8588">
        <v>77</v>
      </c>
      <c r="I8588">
        <v>1</v>
      </c>
      <c r="J8588">
        <v>1</v>
      </c>
      <c r="K8588">
        <v>1</v>
      </c>
      <c r="L8588">
        <v>0</v>
      </c>
      <c r="M8588">
        <v>0</v>
      </c>
      <c r="N8588">
        <v>0</v>
      </c>
      <c r="O8588" t="s">
        <v>40</v>
      </c>
      <c r="P8588" t="str">
        <f>UPPER(Table1[[#This Row],[Venue]])</f>
        <v>AWAY</v>
      </c>
    </row>
    <row r="8589" spans="1:16" hidden="1" x14ac:dyDescent="0.45">
      <c r="A8589">
        <v>40052982</v>
      </c>
      <c r="B8589" t="s">
        <v>444</v>
      </c>
      <c r="C8589">
        <v>45395</v>
      </c>
      <c r="D8589">
        <v>83651</v>
      </c>
      <c r="E8589">
        <v>20232024</v>
      </c>
      <c r="F8589" t="s">
        <v>453</v>
      </c>
      <c r="G8589" t="s">
        <v>231</v>
      </c>
      <c r="H8589">
        <v>97</v>
      </c>
      <c r="I8589">
        <v>2</v>
      </c>
      <c r="J8589">
        <v>0</v>
      </c>
      <c r="K8589">
        <v>1</v>
      </c>
      <c r="L8589">
        <v>2</v>
      </c>
      <c r="M8589">
        <v>0</v>
      </c>
      <c r="N8589">
        <v>0</v>
      </c>
      <c r="O8589" t="s">
        <v>40</v>
      </c>
      <c r="P8589" t="str">
        <f>UPPER(Table1[[#This Row],[Venue]])</f>
        <v>AWAY</v>
      </c>
    </row>
    <row r="8590" spans="1:16" hidden="1" x14ac:dyDescent="0.45">
      <c r="A8590">
        <v>40052988</v>
      </c>
      <c r="B8590" t="s">
        <v>615</v>
      </c>
      <c r="C8590">
        <v>45395</v>
      </c>
      <c r="D8590">
        <v>83657</v>
      </c>
      <c r="E8590">
        <v>20232024</v>
      </c>
      <c r="F8590" t="s">
        <v>372</v>
      </c>
      <c r="G8590" t="s">
        <v>283</v>
      </c>
      <c r="H8590">
        <v>2</v>
      </c>
      <c r="I8590">
        <v>1</v>
      </c>
      <c r="J8590">
        <v>0</v>
      </c>
      <c r="K8590">
        <v>1</v>
      </c>
      <c r="L8590">
        <v>1</v>
      </c>
      <c r="M8590">
        <v>0</v>
      </c>
      <c r="N8590">
        <v>4</v>
      </c>
      <c r="O8590" t="s">
        <v>19</v>
      </c>
      <c r="P8590" t="str">
        <f>UPPER(Table1[[#This Row],[Venue]])</f>
        <v>HOME</v>
      </c>
    </row>
    <row r="8591" spans="1:16" hidden="1" x14ac:dyDescent="0.45">
      <c r="A8591">
        <v>40052988</v>
      </c>
      <c r="B8591" t="s">
        <v>615</v>
      </c>
      <c r="C8591">
        <v>45395</v>
      </c>
      <c r="D8591">
        <v>83657</v>
      </c>
      <c r="E8591">
        <v>20232024</v>
      </c>
      <c r="F8591" t="s">
        <v>372</v>
      </c>
      <c r="G8591" t="s">
        <v>96</v>
      </c>
      <c r="H8591">
        <v>10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0</v>
      </c>
      <c r="O8591" t="s">
        <v>19</v>
      </c>
      <c r="P8591" t="str">
        <f>UPPER(Table1[[#This Row],[Venue]])</f>
        <v>HOME</v>
      </c>
    </row>
    <row r="8592" spans="1:16" hidden="1" x14ac:dyDescent="0.45">
      <c r="A8592">
        <v>40052988</v>
      </c>
      <c r="B8592" t="s">
        <v>615</v>
      </c>
      <c r="C8592">
        <v>45395</v>
      </c>
      <c r="D8592">
        <v>83657</v>
      </c>
      <c r="E8592">
        <v>20232024</v>
      </c>
      <c r="F8592" t="s">
        <v>372</v>
      </c>
      <c r="G8592" t="s">
        <v>284</v>
      </c>
      <c r="H8592">
        <v>14</v>
      </c>
      <c r="I8592">
        <v>4</v>
      </c>
      <c r="J8592">
        <v>2</v>
      </c>
      <c r="K8592">
        <v>1</v>
      </c>
      <c r="L8592">
        <v>2</v>
      </c>
      <c r="M8592">
        <v>0</v>
      </c>
      <c r="N8592">
        <v>0</v>
      </c>
      <c r="O8592" t="s">
        <v>19</v>
      </c>
      <c r="P8592" t="str">
        <f>UPPER(Table1[[#This Row],[Venue]])</f>
        <v>HOME</v>
      </c>
    </row>
    <row r="8593" spans="1:16" hidden="1" x14ac:dyDescent="0.45">
      <c r="A8593">
        <v>40052988</v>
      </c>
      <c r="B8593" t="s">
        <v>615</v>
      </c>
      <c r="C8593">
        <v>45395</v>
      </c>
      <c r="D8593">
        <v>83657</v>
      </c>
      <c r="E8593">
        <v>20232024</v>
      </c>
      <c r="F8593" t="s">
        <v>372</v>
      </c>
      <c r="G8593" t="s">
        <v>98</v>
      </c>
      <c r="H8593">
        <v>16</v>
      </c>
      <c r="I8593">
        <v>0</v>
      </c>
      <c r="J8593">
        <v>0</v>
      </c>
      <c r="K8593">
        <v>1</v>
      </c>
      <c r="L8593">
        <v>0</v>
      </c>
      <c r="M8593">
        <v>0</v>
      </c>
      <c r="N8593">
        <v>0</v>
      </c>
      <c r="O8593" t="s">
        <v>19</v>
      </c>
      <c r="P8593" t="str">
        <f>UPPER(Table1[[#This Row],[Venue]])</f>
        <v>HOME</v>
      </c>
    </row>
    <row r="8594" spans="1:16" hidden="1" x14ac:dyDescent="0.45">
      <c r="A8594">
        <v>40052988</v>
      </c>
      <c r="B8594" t="s">
        <v>615</v>
      </c>
      <c r="C8594">
        <v>45395</v>
      </c>
      <c r="D8594">
        <v>83657</v>
      </c>
      <c r="E8594">
        <v>20232024</v>
      </c>
      <c r="F8594" t="s">
        <v>372</v>
      </c>
      <c r="G8594" t="s">
        <v>616</v>
      </c>
      <c r="H8594">
        <v>18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5</v>
      </c>
      <c r="O8594" t="s">
        <v>19</v>
      </c>
      <c r="P8594" t="str">
        <f>UPPER(Table1[[#This Row],[Venue]])</f>
        <v>HOME</v>
      </c>
    </row>
    <row r="8595" spans="1:16" hidden="1" x14ac:dyDescent="0.45">
      <c r="A8595">
        <v>40052988</v>
      </c>
      <c r="B8595" t="s">
        <v>615</v>
      </c>
      <c r="C8595">
        <v>45395</v>
      </c>
      <c r="D8595">
        <v>83657</v>
      </c>
      <c r="E8595">
        <v>20232024</v>
      </c>
      <c r="F8595" t="s">
        <v>372</v>
      </c>
      <c r="G8595" t="s">
        <v>95</v>
      </c>
      <c r="H8595">
        <v>20</v>
      </c>
      <c r="I8595">
        <v>1</v>
      </c>
      <c r="J8595">
        <v>0</v>
      </c>
      <c r="K8595">
        <v>1</v>
      </c>
      <c r="L8595">
        <v>1</v>
      </c>
      <c r="M8595">
        <v>0</v>
      </c>
      <c r="N8595">
        <v>0</v>
      </c>
      <c r="O8595" t="s">
        <v>19</v>
      </c>
      <c r="P8595" t="str">
        <f>UPPER(Table1[[#This Row],[Venue]])</f>
        <v>HOME</v>
      </c>
    </row>
    <row r="8596" spans="1:16" hidden="1" x14ac:dyDescent="0.45">
      <c r="A8596">
        <v>40052988</v>
      </c>
      <c r="B8596" t="s">
        <v>615</v>
      </c>
      <c r="C8596">
        <v>45395</v>
      </c>
      <c r="D8596">
        <v>83657</v>
      </c>
      <c r="E8596">
        <v>20232024</v>
      </c>
      <c r="F8596" t="s">
        <v>372</v>
      </c>
      <c r="G8596" t="s">
        <v>494</v>
      </c>
      <c r="H8596">
        <v>23</v>
      </c>
      <c r="I8596">
        <v>2</v>
      </c>
      <c r="J8596">
        <v>0</v>
      </c>
      <c r="K8596">
        <v>1</v>
      </c>
      <c r="L8596">
        <v>2</v>
      </c>
      <c r="M8596">
        <v>1</v>
      </c>
      <c r="N8596">
        <v>0</v>
      </c>
      <c r="O8596" t="s">
        <v>19</v>
      </c>
      <c r="P8596" t="str">
        <f>UPPER(Table1[[#This Row],[Venue]])</f>
        <v>HOME</v>
      </c>
    </row>
    <row r="8597" spans="1:16" hidden="1" x14ac:dyDescent="0.45">
      <c r="A8597">
        <v>40052988</v>
      </c>
      <c r="B8597" t="s">
        <v>615</v>
      </c>
      <c r="C8597">
        <v>45395</v>
      </c>
      <c r="D8597">
        <v>83657</v>
      </c>
      <c r="E8597">
        <v>20232024</v>
      </c>
      <c r="F8597" t="s">
        <v>372</v>
      </c>
      <c r="G8597" t="s">
        <v>97</v>
      </c>
      <c r="H8597">
        <v>24</v>
      </c>
      <c r="I8597">
        <v>2</v>
      </c>
      <c r="J8597">
        <v>1</v>
      </c>
      <c r="K8597">
        <v>1</v>
      </c>
      <c r="L8597">
        <v>1</v>
      </c>
      <c r="M8597">
        <v>0</v>
      </c>
      <c r="N8597">
        <v>2</v>
      </c>
      <c r="O8597" t="s">
        <v>19</v>
      </c>
      <c r="P8597" t="str">
        <f>UPPER(Table1[[#This Row],[Venue]])</f>
        <v>HOME</v>
      </c>
    </row>
    <row r="8598" spans="1:16" hidden="1" x14ac:dyDescent="0.45">
      <c r="A8598">
        <v>40052988</v>
      </c>
      <c r="B8598" t="s">
        <v>615</v>
      </c>
      <c r="C8598">
        <v>45395</v>
      </c>
      <c r="D8598">
        <v>83657</v>
      </c>
      <c r="E8598">
        <v>20232024</v>
      </c>
      <c r="F8598" t="s">
        <v>372</v>
      </c>
      <c r="G8598" t="s">
        <v>285</v>
      </c>
      <c r="H8598">
        <v>25</v>
      </c>
      <c r="I8598">
        <v>0</v>
      </c>
      <c r="J8598">
        <v>0</v>
      </c>
      <c r="K8598">
        <v>1</v>
      </c>
      <c r="L8598">
        <v>0</v>
      </c>
      <c r="M8598">
        <v>0</v>
      </c>
      <c r="N8598">
        <v>0</v>
      </c>
      <c r="O8598" t="s">
        <v>19</v>
      </c>
      <c r="P8598" t="str">
        <f>UPPER(Table1[[#This Row],[Venue]])</f>
        <v>HOME</v>
      </c>
    </row>
    <row r="8599" spans="1:16" hidden="1" x14ac:dyDescent="0.45">
      <c r="A8599">
        <v>40052988</v>
      </c>
      <c r="B8599" t="s">
        <v>615</v>
      </c>
      <c r="C8599">
        <v>45395</v>
      </c>
      <c r="D8599">
        <v>83657</v>
      </c>
      <c r="E8599">
        <v>20232024</v>
      </c>
      <c r="F8599" t="s">
        <v>372</v>
      </c>
      <c r="G8599" t="s">
        <v>102</v>
      </c>
      <c r="H8599">
        <v>27</v>
      </c>
      <c r="I8599">
        <v>0</v>
      </c>
      <c r="J8599">
        <v>0</v>
      </c>
      <c r="K8599">
        <v>1</v>
      </c>
      <c r="L8599">
        <v>0</v>
      </c>
      <c r="M8599">
        <v>0</v>
      </c>
      <c r="N8599">
        <v>0</v>
      </c>
      <c r="O8599" t="s">
        <v>19</v>
      </c>
      <c r="P8599" t="str">
        <f>UPPER(Table1[[#This Row],[Venue]])</f>
        <v>HOME</v>
      </c>
    </row>
    <row r="8600" spans="1:16" hidden="1" x14ac:dyDescent="0.45">
      <c r="A8600">
        <v>40052988</v>
      </c>
      <c r="B8600" t="s">
        <v>615</v>
      </c>
      <c r="C8600">
        <v>45395</v>
      </c>
      <c r="D8600">
        <v>83657</v>
      </c>
      <c r="E8600">
        <v>20232024</v>
      </c>
      <c r="F8600" t="s">
        <v>372</v>
      </c>
      <c r="G8600" t="s">
        <v>617</v>
      </c>
      <c r="H8600">
        <v>31</v>
      </c>
      <c r="I8600">
        <v>1</v>
      </c>
      <c r="J8600">
        <v>1</v>
      </c>
      <c r="K8600">
        <v>1</v>
      </c>
      <c r="L8600">
        <v>0</v>
      </c>
      <c r="M8600">
        <v>0</v>
      </c>
      <c r="N8600">
        <v>0</v>
      </c>
      <c r="O8600" t="s">
        <v>19</v>
      </c>
      <c r="P8600" t="str">
        <f>UPPER(Table1[[#This Row],[Venue]])</f>
        <v>HOME</v>
      </c>
    </row>
    <row r="8601" spans="1:16" hidden="1" x14ac:dyDescent="0.45">
      <c r="A8601">
        <v>40052988</v>
      </c>
      <c r="B8601" t="s">
        <v>615</v>
      </c>
      <c r="C8601">
        <v>45395</v>
      </c>
      <c r="D8601">
        <v>83657</v>
      </c>
      <c r="E8601">
        <v>20232024</v>
      </c>
      <c r="F8601" t="s">
        <v>372</v>
      </c>
      <c r="G8601" t="s">
        <v>495</v>
      </c>
      <c r="H8601">
        <v>35</v>
      </c>
      <c r="I8601">
        <v>1</v>
      </c>
      <c r="J8601">
        <v>1</v>
      </c>
      <c r="K8601">
        <v>1</v>
      </c>
      <c r="L8601">
        <v>0</v>
      </c>
      <c r="M8601">
        <v>0</v>
      </c>
      <c r="N8601">
        <v>0</v>
      </c>
      <c r="O8601" t="s">
        <v>19</v>
      </c>
      <c r="P8601" t="str">
        <f>UPPER(Table1[[#This Row],[Venue]])</f>
        <v>HOME</v>
      </c>
    </row>
    <row r="8602" spans="1:16" hidden="1" x14ac:dyDescent="0.45">
      <c r="A8602">
        <v>40052988</v>
      </c>
      <c r="B8602" t="s">
        <v>615</v>
      </c>
      <c r="C8602">
        <v>45395</v>
      </c>
      <c r="D8602">
        <v>83657</v>
      </c>
      <c r="E8602">
        <v>20232024</v>
      </c>
      <c r="F8602" t="s">
        <v>372</v>
      </c>
      <c r="G8602" t="s">
        <v>104</v>
      </c>
      <c r="H8602">
        <v>48</v>
      </c>
      <c r="I8602">
        <v>0</v>
      </c>
      <c r="J8602">
        <v>0</v>
      </c>
      <c r="K8602">
        <v>1</v>
      </c>
      <c r="L8602">
        <v>0</v>
      </c>
      <c r="M8602">
        <v>0</v>
      </c>
      <c r="N8602">
        <v>0</v>
      </c>
      <c r="O8602" t="s">
        <v>19</v>
      </c>
      <c r="P8602" t="str">
        <f>UPPER(Table1[[#This Row],[Venue]])</f>
        <v>HOME</v>
      </c>
    </row>
    <row r="8603" spans="1:16" hidden="1" x14ac:dyDescent="0.45">
      <c r="A8603">
        <v>40052988</v>
      </c>
      <c r="B8603" t="s">
        <v>615</v>
      </c>
      <c r="C8603">
        <v>45395</v>
      </c>
      <c r="D8603">
        <v>83657</v>
      </c>
      <c r="E8603">
        <v>20232024</v>
      </c>
      <c r="F8603" t="s">
        <v>372</v>
      </c>
      <c r="G8603" t="s">
        <v>108</v>
      </c>
      <c r="H8603">
        <v>88</v>
      </c>
      <c r="I8603">
        <v>1</v>
      </c>
      <c r="J8603">
        <v>0</v>
      </c>
      <c r="K8603">
        <v>1</v>
      </c>
      <c r="L8603">
        <v>1</v>
      </c>
      <c r="M8603">
        <v>0</v>
      </c>
      <c r="N8603">
        <v>0</v>
      </c>
      <c r="O8603" t="s">
        <v>19</v>
      </c>
      <c r="P8603" t="str">
        <f>UPPER(Table1[[#This Row],[Venue]])</f>
        <v>HOME</v>
      </c>
    </row>
    <row r="8604" spans="1:16" hidden="1" x14ac:dyDescent="0.45">
      <c r="A8604">
        <v>40052988</v>
      </c>
      <c r="B8604" t="s">
        <v>615</v>
      </c>
      <c r="C8604">
        <v>45395</v>
      </c>
      <c r="D8604">
        <v>83657</v>
      </c>
      <c r="E8604">
        <v>20232024</v>
      </c>
      <c r="F8604" t="s">
        <v>372</v>
      </c>
      <c r="G8604" t="s">
        <v>37</v>
      </c>
      <c r="H8604">
        <v>90</v>
      </c>
      <c r="I8604">
        <v>3</v>
      </c>
      <c r="J8604">
        <v>3</v>
      </c>
      <c r="K8604">
        <v>1</v>
      </c>
      <c r="L8604">
        <v>0</v>
      </c>
      <c r="M8604">
        <v>0</v>
      </c>
      <c r="N8604">
        <v>2</v>
      </c>
      <c r="O8604" t="s">
        <v>19</v>
      </c>
      <c r="P8604" t="str">
        <f>UPPER(Table1[[#This Row],[Venue]])</f>
        <v>HOME</v>
      </c>
    </row>
    <row r="8605" spans="1:16" hidden="1" x14ac:dyDescent="0.45">
      <c r="A8605">
        <v>40052988</v>
      </c>
      <c r="B8605" t="s">
        <v>615</v>
      </c>
      <c r="C8605">
        <v>45395</v>
      </c>
      <c r="D8605">
        <v>83657</v>
      </c>
      <c r="E8605">
        <v>20232024</v>
      </c>
      <c r="F8605" t="s">
        <v>372</v>
      </c>
      <c r="G8605" t="s">
        <v>110</v>
      </c>
      <c r="H8605">
        <v>98</v>
      </c>
      <c r="I8605">
        <v>0</v>
      </c>
      <c r="J8605">
        <v>0</v>
      </c>
      <c r="K8605">
        <v>1</v>
      </c>
      <c r="L8605">
        <v>0</v>
      </c>
      <c r="M8605">
        <v>0</v>
      </c>
      <c r="N8605">
        <v>0</v>
      </c>
      <c r="O8605" t="s">
        <v>19</v>
      </c>
      <c r="P8605" t="str">
        <f>UPPER(Table1[[#This Row],[Venue]])</f>
        <v>HOME</v>
      </c>
    </row>
    <row r="8606" spans="1:16" hidden="1" x14ac:dyDescent="0.45">
      <c r="A8606">
        <v>40052988</v>
      </c>
      <c r="B8606" t="s">
        <v>615</v>
      </c>
      <c r="C8606">
        <v>45395</v>
      </c>
      <c r="D8606">
        <v>83657</v>
      </c>
      <c r="E8606">
        <v>20232024</v>
      </c>
      <c r="F8606" t="s">
        <v>372</v>
      </c>
      <c r="G8606" t="s">
        <v>130</v>
      </c>
      <c r="H8606">
        <v>1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0</v>
      </c>
      <c r="O8606" t="s">
        <v>40</v>
      </c>
      <c r="P8606" t="str">
        <f>UPPER(Table1[[#This Row],[Venue]])</f>
        <v>AWAY</v>
      </c>
    </row>
    <row r="8607" spans="1:16" hidden="1" x14ac:dyDescent="0.45">
      <c r="A8607">
        <v>40052988</v>
      </c>
      <c r="B8607" t="s">
        <v>615</v>
      </c>
      <c r="C8607">
        <v>45395</v>
      </c>
      <c r="D8607">
        <v>83657</v>
      </c>
      <c r="E8607">
        <v>20232024</v>
      </c>
      <c r="F8607" t="s">
        <v>372</v>
      </c>
      <c r="G8607" t="s">
        <v>198</v>
      </c>
      <c r="H8607">
        <v>4</v>
      </c>
      <c r="I8607">
        <v>0</v>
      </c>
      <c r="J8607">
        <v>0</v>
      </c>
      <c r="K8607">
        <v>1</v>
      </c>
      <c r="L8607">
        <v>0</v>
      </c>
      <c r="M8607">
        <v>0</v>
      </c>
      <c r="N8607">
        <v>0</v>
      </c>
      <c r="O8607" t="s">
        <v>40</v>
      </c>
      <c r="P8607" t="str">
        <f>UPPER(Table1[[#This Row],[Venue]])</f>
        <v>AWAY</v>
      </c>
    </row>
    <row r="8608" spans="1:16" hidden="1" x14ac:dyDescent="0.45">
      <c r="A8608">
        <v>40052988</v>
      </c>
      <c r="B8608" t="s">
        <v>615</v>
      </c>
      <c r="C8608">
        <v>45395</v>
      </c>
      <c r="D8608">
        <v>83657</v>
      </c>
      <c r="E8608">
        <v>20232024</v>
      </c>
      <c r="F8608" t="s">
        <v>372</v>
      </c>
      <c r="G8608" t="s">
        <v>436</v>
      </c>
      <c r="H8608">
        <v>5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 t="s">
        <v>40</v>
      </c>
      <c r="P8608" t="str">
        <f>UPPER(Table1[[#This Row],[Venue]])</f>
        <v>AWAY</v>
      </c>
    </row>
    <row r="8609" spans="1:16" hidden="1" x14ac:dyDescent="0.45">
      <c r="A8609">
        <v>40052988</v>
      </c>
      <c r="B8609" t="s">
        <v>615</v>
      </c>
      <c r="C8609">
        <v>45395</v>
      </c>
      <c r="D8609">
        <v>83657</v>
      </c>
      <c r="E8609">
        <v>20232024</v>
      </c>
      <c r="F8609" t="s">
        <v>372</v>
      </c>
      <c r="G8609" t="s">
        <v>582</v>
      </c>
      <c r="H8609">
        <v>9</v>
      </c>
      <c r="I8609">
        <v>0</v>
      </c>
      <c r="J8609">
        <v>0</v>
      </c>
      <c r="K8609">
        <v>1</v>
      </c>
      <c r="L8609">
        <v>0</v>
      </c>
      <c r="M8609">
        <v>0</v>
      </c>
      <c r="N8609">
        <v>0</v>
      </c>
      <c r="O8609" t="s">
        <v>40</v>
      </c>
      <c r="P8609" t="str">
        <f>UPPER(Table1[[#This Row],[Venue]])</f>
        <v>AWAY</v>
      </c>
    </row>
    <row r="8610" spans="1:16" hidden="1" x14ac:dyDescent="0.45">
      <c r="A8610">
        <v>40052988</v>
      </c>
      <c r="B8610" t="s">
        <v>615</v>
      </c>
      <c r="C8610">
        <v>45395</v>
      </c>
      <c r="D8610">
        <v>83657</v>
      </c>
      <c r="E8610">
        <v>20232024</v>
      </c>
      <c r="F8610" t="s">
        <v>372</v>
      </c>
      <c r="G8610" t="s">
        <v>335</v>
      </c>
      <c r="H8610">
        <v>10</v>
      </c>
      <c r="I8610">
        <v>1</v>
      </c>
      <c r="J8610">
        <v>0</v>
      </c>
      <c r="K8610">
        <v>1</v>
      </c>
      <c r="L8610">
        <v>1</v>
      </c>
      <c r="M8610">
        <v>0</v>
      </c>
      <c r="N8610">
        <v>0</v>
      </c>
      <c r="O8610" t="s">
        <v>40</v>
      </c>
      <c r="P8610" t="str">
        <f>UPPER(Table1[[#This Row],[Venue]])</f>
        <v>AWAY</v>
      </c>
    </row>
    <row r="8611" spans="1:16" hidden="1" x14ac:dyDescent="0.45">
      <c r="A8611">
        <v>40052988</v>
      </c>
      <c r="B8611" t="s">
        <v>615</v>
      </c>
      <c r="C8611">
        <v>45395</v>
      </c>
      <c r="D8611">
        <v>83657</v>
      </c>
      <c r="E8611">
        <v>20232024</v>
      </c>
      <c r="F8611" t="s">
        <v>372</v>
      </c>
      <c r="G8611" t="s">
        <v>233</v>
      </c>
      <c r="H8611">
        <v>11</v>
      </c>
      <c r="I8611">
        <v>0</v>
      </c>
      <c r="J8611">
        <v>0</v>
      </c>
      <c r="K8611">
        <v>1</v>
      </c>
      <c r="L8611">
        <v>0</v>
      </c>
      <c r="M8611">
        <v>0</v>
      </c>
      <c r="N8611">
        <v>0</v>
      </c>
      <c r="O8611" t="s">
        <v>40</v>
      </c>
      <c r="P8611" t="str">
        <f>UPPER(Table1[[#This Row],[Venue]])</f>
        <v>AWAY</v>
      </c>
    </row>
    <row r="8612" spans="1:16" hidden="1" x14ac:dyDescent="0.45">
      <c r="A8612">
        <v>40052988</v>
      </c>
      <c r="B8612" t="s">
        <v>615</v>
      </c>
      <c r="C8612">
        <v>45395</v>
      </c>
      <c r="D8612">
        <v>83657</v>
      </c>
      <c r="E8612">
        <v>20232024</v>
      </c>
      <c r="F8612" t="s">
        <v>372</v>
      </c>
      <c r="G8612" t="s">
        <v>502</v>
      </c>
      <c r="H8612">
        <v>12</v>
      </c>
      <c r="I8612">
        <v>0</v>
      </c>
      <c r="J8612">
        <v>0</v>
      </c>
      <c r="K8612">
        <v>1</v>
      </c>
      <c r="L8612">
        <v>0</v>
      </c>
      <c r="M8612">
        <v>0</v>
      </c>
      <c r="N8612">
        <v>0</v>
      </c>
      <c r="O8612" t="s">
        <v>40</v>
      </c>
      <c r="P8612" t="str">
        <f>UPPER(Table1[[#This Row],[Venue]])</f>
        <v>AWAY</v>
      </c>
    </row>
    <row r="8613" spans="1:16" hidden="1" x14ac:dyDescent="0.45">
      <c r="A8613">
        <v>40052988</v>
      </c>
      <c r="B8613" t="s">
        <v>615</v>
      </c>
      <c r="C8613">
        <v>45395</v>
      </c>
      <c r="D8613">
        <v>83657</v>
      </c>
      <c r="E8613">
        <v>20232024</v>
      </c>
      <c r="F8613" t="s">
        <v>372</v>
      </c>
      <c r="G8613" t="s">
        <v>482</v>
      </c>
      <c r="H8613">
        <v>14</v>
      </c>
      <c r="I8613">
        <v>1</v>
      </c>
      <c r="J8613">
        <v>1</v>
      </c>
      <c r="K8613">
        <v>1</v>
      </c>
      <c r="L8613">
        <v>0</v>
      </c>
      <c r="M8613">
        <v>0</v>
      </c>
      <c r="N8613">
        <v>0</v>
      </c>
      <c r="O8613" t="s">
        <v>40</v>
      </c>
      <c r="P8613" t="str">
        <f>UPPER(Table1[[#This Row],[Venue]])</f>
        <v>AWAY</v>
      </c>
    </row>
    <row r="8614" spans="1:16" hidden="1" x14ac:dyDescent="0.45">
      <c r="A8614">
        <v>40052988</v>
      </c>
      <c r="B8614" t="s">
        <v>615</v>
      </c>
      <c r="C8614">
        <v>45395</v>
      </c>
      <c r="D8614">
        <v>83657</v>
      </c>
      <c r="E8614">
        <v>20232024</v>
      </c>
      <c r="F8614" t="s">
        <v>372</v>
      </c>
      <c r="G8614" t="s">
        <v>534</v>
      </c>
      <c r="H8614">
        <v>15</v>
      </c>
      <c r="I8614">
        <v>0</v>
      </c>
      <c r="J8614">
        <v>0</v>
      </c>
      <c r="K8614">
        <v>1</v>
      </c>
      <c r="L8614">
        <v>0</v>
      </c>
      <c r="M8614">
        <v>0</v>
      </c>
      <c r="N8614">
        <v>0</v>
      </c>
      <c r="O8614" t="s">
        <v>40</v>
      </c>
      <c r="P8614" t="str">
        <f>UPPER(Table1[[#This Row],[Venue]])</f>
        <v>AWAY</v>
      </c>
    </row>
    <row r="8615" spans="1:16" hidden="1" x14ac:dyDescent="0.45">
      <c r="A8615">
        <v>40052988</v>
      </c>
      <c r="B8615" t="s">
        <v>615</v>
      </c>
      <c r="C8615">
        <v>45395</v>
      </c>
      <c r="D8615">
        <v>83657</v>
      </c>
      <c r="E8615">
        <v>20232024</v>
      </c>
      <c r="F8615" t="s">
        <v>372</v>
      </c>
      <c r="G8615" t="s">
        <v>260</v>
      </c>
      <c r="H8615">
        <v>24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 t="s">
        <v>40</v>
      </c>
      <c r="P8615" t="str">
        <f>UPPER(Table1[[#This Row],[Venue]])</f>
        <v>AWAY</v>
      </c>
    </row>
    <row r="8616" spans="1:16" hidden="1" x14ac:dyDescent="0.45">
      <c r="A8616">
        <v>40052988</v>
      </c>
      <c r="B8616" t="s">
        <v>615</v>
      </c>
      <c r="C8616">
        <v>45395</v>
      </c>
      <c r="D8616">
        <v>83657</v>
      </c>
      <c r="E8616">
        <v>20232024</v>
      </c>
      <c r="F8616" t="s">
        <v>372</v>
      </c>
      <c r="G8616" t="s">
        <v>199</v>
      </c>
      <c r="H8616">
        <v>27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 t="s">
        <v>40</v>
      </c>
      <c r="P8616" t="str">
        <f>UPPER(Table1[[#This Row],[Venue]])</f>
        <v>AWAY</v>
      </c>
    </row>
    <row r="8617" spans="1:16" hidden="1" x14ac:dyDescent="0.45">
      <c r="A8617">
        <v>40052988</v>
      </c>
      <c r="B8617" t="s">
        <v>615</v>
      </c>
      <c r="C8617">
        <v>45395</v>
      </c>
      <c r="D8617">
        <v>83657</v>
      </c>
      <c r="E8617">
        <v>20232024</v>
      </c>
      <c r="F8617" t="s">
        <v>372</v>
      </c>
      <c r="G8617" t="s">
        <v>156</v>
      </c>
      <c r="H8617">
        <v>31</v>
      </c>
      <c r="I8617">
        <v>0</v>
      </c>
      <c r="J8617">
        <v>0</v>
      </c>
      <c r="K8617">
        <v>1</v>
      </c>
      <c r="L8617">
        <v>0</v>
      </c>
      <c r="M8617">
        <v>0</v>
      </c>
      <c r="N8617">
        <v>0</v>
      </c>
      <c r="O8617" t="s">
        <v>40</v>
      </c>
      <c r="P8617" t="str">
        <f>UPPER(Table1[[#This Row],[Venue]])</f>
        <v>AWAY</v>
      </c>
    </row>
    <row r="8618" spans="1:16" hidden="1" x14ac:dyDescent="0.45">
      <c r="A8618">
        <v>40052988</v>
      </c>
      <c r="B8618" t="s">
        <v>615</v>
      </c>
      <c r="C8618">
        <v>45395</v>
      </c>
      <c r="D8618">
        <v>83657</v>
      </c>
      <c r="E8618">
        <v>20232024</v>
      </c>
      <c r="F8618" t="s">
        <v>372</v>
      </c>
      <c r="G8618" t="s">
        <v>205</v>
      </c>
      <c r="H8618">
        <v>54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 t="s">
        <v>40</v>
      </c>
      <c r="P8618" t="str">
        <f>UPPER(Table1[[#This Row],[Venue]])</f>
        <v>AWAY</v>
      </c>
    </row>
    <row r="8619" spans="1:16" hidden="1" x14ac:dyDescent="0.45">
      <c r="A8619">
        <v>40052988</v>
      </c>
      <c r="B8619" t="s">
        <v>615</v>
      </c>
      <c r="C8619">
        <v>45395</v>
      </c>
      <c r="D8619">
        <v>83657</v>
      </c>
      <c r="E8619">
        <v>20232024</v>
      </c>
      <c r="F8619" t="s">
        <v>372</v>
      </c>
      <c r="G8619" t="s">
        <v>287</v>
      </c>
      <c r="H8619">
        <v>55</v>
      </c>
      <c r="I8619">
        <v>1</v>
      </c>
      <c r="J8619">
        <v>1</v>
      </c>
      <c r="K8619">
        <v>1</v>
      </c>
      <c r="L8619">
        <v>0</v>
      </c>
      <c r="M8619">
        <v>0</v>
      </c>
      <c r="N8619">
        <v>0</v>
      </c>
      <c r="O8619" t="s">
        <v>40</v>
      </c>
      <c r="P8619" t="str">
        <f>UPPER(Table1[[#This Row],[Venue]])</f>
        <v>AWAY</v>
      </c>
    </row>
    <row r="8620" spans="1:16" hidden="1" x14ac:dyDescent="0.45">
      <c r="A8620">
        <v>40052988</v>
      </c>
      <c r="B8620" t="s">
        <v>615</v>
      </c>
      <c r="C8620">
        <v>45395</v>
      </c>
      <c r="D8620">
        <v>83657</v>
      </c>
      <c r="E8620">
        <v>20232024</v>
      </c>
      <c r="F8620" t="s">
        <v>372</v>
      </c>
      <c r="G8620" t="s">
        <v>206</v>
      </c>
      <c r="H8620">
        <v>65</v>
      </c>
      <c r="I8620">
        <v>1</v>
      </c>
      <c r="J8620">
        <v>0</v>
      </c>
      <c r="K8620">
        <v>1</v>
      </c>
      <c r="L8620">
        <v>1</v>
      </c>
      <c r="M8620">
        <v>0</v>
      </c>
      <c r="N8620">
        <v>0</v>
      </c>
      <c r="O8620" t="s">
        <v>40</v>
      </c>
      <c r="P8620" t="str">
        <f>UPPER(Table1[[#This Row],[Venue]])</f>
        <v>AWAY</v>
      </c>
    </row>
    <row r="8621" spans="1:16" hidden="1" x14ac:dyDescent="0.45">
      <c r="A8621">
        <v>40052988</v>
      </c>
      <c r="B8621" t="s">
        <v>615</v>
      </c>
      <c r="C8621">
        <v>45395</v>
      </c>
      <c r="D8621">
        <v>83657</v>
      </c>
      <c r="E8621">
        <v>20232024</v>
      </c>
      <c r="F8621" t="s">
        <v>372</v>
      </c>
      <c r="G8621" t="s">
        <v>207</v>
      </c>
      <c r="H8621">
        <v>81</v>
      </c>
      <c r="I8621">
        <v>2</v>
      </c>
      <c r="J8621">
        <v>0</v>
      </c>
      <c r="K8621">
        <v>1</v>
      </c>
      <c r="L8621">
        <v>2</v>
      </c>
      <c r="M8621">
        <v>0</v>
      </c>
      <c r="N8621">
        <v>2</v>
      </c>
      <c r="O8621" t="s">
        <v>40</v>
      </c>
      <c r="P8621" t="str">
        <f>UPPER(Table1[[#This Row],[Venue]])</f>
        <v>AWAY</v>
      </c>
    </row>
    <row r="8622" spans="1:16" hidden="1" x14ac:dyDescent="0.45">
      <c r="A8622">
        <v>40052988</v>
      </c>
      <c r="B8622" t="s">
        <v>615</v>
      </c>
      <c r="C8622">
        <v>45395</v>
      </c>
      <c r="D8622">
        <v>83657</v>
      </c>
      <c r="E8622">
        <v>20232024</v>
      </c>
      <c r="F8622" t="s">
        <v>372</v>
      </c>
      <c r="G8622" t="s">
        <v>211</v>
      </c>
      <c r="H8622">
        <v>89</v>
      </c>
      <c r="I8622">
        <v>0</v>
      </c>
      <c r="J8622">
        <v>0</v>
      </c>
      <c r="K8622">
        <v>1</v>
      </c>
      <c r="L8622">
        <v>0</v>
      </c>
      <c r="M8622">
        <v>0</v>
      </c>
      <c r="N8622">
        <v>0</v>
      </c>
      <c r="O8622" t="s">
        <v>40</v>
      </c>
      <c r="P8622" t="str">
        <f>UPPER(Table1[[#This Row],[Venue]])</f>
        <v>AWAY</v>
      </c>
    </row>
    <row r="8623" spans="1:16" hidden="1" x14ac:dyDescent="0.45">
      <c r="A8623">
        <v>40052983</v>
      </c>
      <c r="B8623" t="s">
        <v>553</v>
      </c>
      <c r="C8623">
        <v>45395</v>
      </c>
      <c r="D8623">
        <v>83652</v>
      </c>
      <c r="E8623">
        <v>20232024</v>
      </c>
      <c r="F8623" t="s">
        <v>453</v>
      </c>
      <c r="G8623" t="s">
        <v>376</v>
      </c>
      <c r="H8623">
        <v>2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 t="s">
        <v>19</v>
      </c>
      <c r="P8623" t="str">
        <f>UPPER(Table1[[#This Row],[Venue]])</f>
        <v>HOME</v>
      </c>
    </row>
    <row r="8624" spans="1:16" hidden="1" x14ac:dyDescent="0.45">
      <c r="A8624">
        <v>40052983</v>
      </c>
      <c r="B8624" t="s">
        <v>553</v>
      </c>
      <c r="C8624">
        <v>45395</v>
      </c>
      <c r="D8624">
        <v>83652</v>
      </c>
      <c r="E8624">
        <v>20232024</v>
      </c>
      <c r="F8624" t="s">
        <v>453</v>
      </c>
      <c r="G8624" t="s">
        <v>334</v>
      </c>
      <c r="H8624">
        <v>6</v>
      </c>
      <c r="I8624">
        <v>0</v>
      </c>
      <c r="J8624">
        <v>0</v>
      </c>
      <c r="K8624">
        <v>1</v>
      </c>
      <c r="L8624">
        <v>0</v>
      </c>
      <c r="M8624">
        <v>0</v>
      </c>
      <c r="N8624">
        <v>0</v>
      </c>
      <c r="O8624" t="s">
        <v>19</v>
      </c>
      <c r="P8624" t="str">
        <f>UPPER(Table1[[#This Row],[Venue]])</f>
        <v>HOME</v>
      </c>
    </row>
    <row r="8625" spans="1:16" hidden="1" x14ac:dyDescent="0.45">
      <c r="A8625">
        <v>40052983</v>
      </c>
      <c r="B8625" t="s">
        <v>553</v>
      </c>
      <c r="C8625">
        <v>45395</v>
      </c>
      <c r="D8625">
        <v>83652</v>
      </c>
      <c r="E8625">
        <v>20232024</v>
      </c>
      <c r="F8625" t="s">
        <v>453</v>
      </c>
      <c r="G8625" t="s">
        <v>135</v>
      </c>
      <c r="H8625">
        <v>7</v>
      </c>
      <c r="I8625">
        <v>0</v>
      </c>
      <c r="J8625">
        <v>0</v>
      </c>
      <c r="K8625">
        <v>1</v>
      </c>
      <c r="L8625">
        <v>0</v>
      </c>
      <c r="M8625">
        <v>0</v>
      </c>
      <c r="N8625">
        <v>2</v>
      </c>
      <c r="O8625" t="s">
        <v>19</v>
      </c>
      <c r="P8625" t="str">
        <f>UPPER(Table1[[#This Row],[Venue]])</f>
        <v>HOME</v>
      </c>
    </row>
    <row r="8626" spans="1:16" hidden="1" x14ac:dyDescent="0.45">
      <c r="A8626">
        <v>40052983</v>
      </c>
      <c r="B8626" t="s">
        <v>553</v>
      </c>
      <c r="C8626">
        <v>45395</v>
      </c>
      <c r="D8626">
        <v>83652</v>
      </c>
      <c r="E8626">
        <v>20232024</v>
      </c>
      <c r="F8626" t="s">
        <v>453</v>
      </c>
      <c r="G8626" t="s">
        <v>263</v>
      </c>
      <c r="H8626">
        <v>9</v>
      </c>
      <c r="I8626">
        <v>0</v>
      </c>
      <c r="J8626">
        <v>0</v>
      </c>
      <c r="K8626">
        <v>1</v>
      </c>
      <c r="L8626">
        <v>0</v>
      </c>
      <c r="M8626">
        <v>0</v>
      </c>
      <c r="N8626">
        <v>0</v>
      </c>
      <c r="O8626" t="s">
        <v>19</v>
      </c>
      <c r="P8626" t="str">
        <f>UPPER(Table1[[#This Row],[Venue]])</f>
        <v>HOME</v>
      </c>
    </row>
    <row r="8627" spans="1:16" hidden="1" x14ac:dyDescent="0.45">
      <c r="A8627">
        <v>40052983</v>
      </c>
      <c r="B8627" t="s">
        <v>553</v>
      </c>
      <c r="C8627">
        <v>45395</v>
      </c>
      <c r="D8627">
        <v>83652</v>
      </c>
      <c r="E8627">
        <v>20232024</v>
      </c>
      <c r="F8627" t="s">
        <v>453</v>
      </c>
      <c r="G8627" t="s">
        <v>136</v>
      </c>
      <c r="H8627">
        <v>17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 t="s">
        <v>19</v>
      </c>
      <c r="P8627" t="str">
        <f>UPPER(Table1[[#This Row],[Venue]])</f>
        <v>HOME</v>
      </c>
    </row>
    <row r="8628" spans="1:16" hidden="1" x14ac:dyDescent="0.45">
      <c r="A8628">
        <v>40052983</v>
      </c>
      <c r="B8628" t="s">
        <v>553</v>
      </c>
      <c r="C8628">
        <v>45395</v>
      </c>
      <c r="D8628">
        <v>83652</v>
      </c>
      <c r="E8628">
        <v>20232024</v>
      </c>
      <c r="F8628" t="s">
        <v>453</v>
      </c>
      <c r="G8628" t="s">
        <v>137</v>
      </c>
      <c r="H8628">
        <v>22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0</v>
      </c>
      <c r="O8628" t="s">
        <v>19</v>
      </c>
      <c r="P8628" t="str">
        <f>UPPER(Table1[[#This Row],[Venue]])</f>
        <v>HOME</v>
      </c>
    </row>
    <row r="8629" spans="1:16" hidden="1" x14ac:dyDescent="0.45">
      <c r="A8629">
        <v>40052983</v>
      </c>
      <c r="B8629" t="s">
        <v>553</v>
      </c>
      <c r="C8629">
        <v>45395</v>
      </c>
      <c r="D8629">
        <v>83652</v>
      </c>
      <c r="E8629">
        <v>20232024</v>
      </c>
      <c r="F8629" t="s">
        <v>453</v>
      </c>
      <c r="G8629" t="s">
        <v>138</v>
      </c>
      <c r="H8629">
        <v>23</v>
      </c>
      <c r="I8629">
        <v>2</v>
      </c>
      <c r="J8629">
        <v>1</v>
      </c>
      <c r="K8629">
        <v>1</v>
      </c>
      <c r="L8629">
        <v>1</v>
      </c>
      <c r="M8629">
        <v>0</v>
      </c>
      <c r="N8629">
        <v>0</v>
      </c>
      <c r="O8629" t="s">
        <v>19</v>
      </c>
      <c r="P8629" t="str">
        <f>UPPER(Table1[[#This Row],[Venue]])</f>
        <v>HOME</v>
      </c>
    </row>
    <row r="8630" spans="1:16" hidden="1" x14ac:dyDescent="0.45">
      <c r="A8630">
        <v>40052983</v>
      </c>
      <c r="B8630" t="s">
        <v>553</v>
      </c>
      <c r="C8630">
        <v>45395</v>
      </c>
      <c r="D8630">
        <v>83652</v>
      </c>
      <c r="E8630">
        <v>20232024</v>
      </c>
      <c r="F8630" t="s">
        <v>453</v>
      </c>
      <c r="G8630" t="s">
        <v>139</v>
      </c>
      <c r="H8630">
        <v>27</v>
      </c>
      <c r="I8630">
        <v>0</v>
      </c>
      <c r="J8630">
        <v>0</v>
      </c>
      <c r="K8630">
        <v>1</v>
      </c>
      <c r="L8630">
        <v>0</v>
      </c>
      <c r="M8630">
        <v>0</v>
      </c>
      <c r="N8630">
        <v>0</v>
      </c>
      <c r="O8630" t="s">
        <v>19</v>
      </c>
      <c r="P8630" t="str">
        <f>UPPER(Table1[[#This Row],[Venue]])</f>
        <v>HOME</v>
      </c>
    </row>
    <row r="8631" spans="1:16" hidden="1" x14ac:dyDescent="0.45">
      <c r="A8631">
        <v>40052983</v>
      </c>
      <c r="B8631" t="s">
        <v>553</v>
      </c>
      <c r="C8631">
        <v>45395</v>
      </c>
      <c r="D8631">
        <v>83652</v>
      </c>
      <c r="E8631">
        <v>20232024</v>
      </c>
      <c r="F8631" t="s">
        <v>453</v>
      </c>
      <c r="G8631" t="s">
        <v>248</v>
      </c>
      <c r="H8631">
        <v>29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 t="s">
        <v>19</v>
      </c>
      <c r="P8631" t="str">
        <f>UPPER(Table1[[#This Row],[Venue]])</f>
        <v>HOME</v>
      </c>
    </row>
    <row r="8632" spans="1:16" hidden="1" x14ac:dyDescent="0.45">
      <c r="A8632">
        <v>40052983</v>
      </c>
      <c r="B8632" t="s">
        <v>553</v>
      </c>
      <c r="C8632">
        <v>45395</v>
      </c>
      <c r="D8632">
        <v>83652</v>
      </c>
      <c r="E8632">
        <v>20232024</v>
      </c>
      <c r="F8632" t="s">
        <v>453</v>
      </c>
      <c r="G8632" t="s">
        <v>266</v>
      </c>
      <c r="H8632">
        <v>31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 t="s">
        <v>19</v>
      </c>
      <c r="P8632" t="str">
        <f>UPPER(Table1[[#This Row],[Venue]])</f>
        <v>HOME</v>
      </c>
    </row>
    <row r="8633" spans="1:16" hidden="1" x14ac:dyDescent="0.45">
      <c r="A8633">
        <v>40052983</v>
      </c>
      <c r="B8633" t="s">
        <v>553</v>
      </c>
      <c r="C8633">
        <v>45395</v>
      </c>
      <c r="D8633">
        <v>83652</v>
      </c>
      <c r="E8633">
        <v>20232024</v>
      </c>
      <c r="F8633" t="s">
        <v>453</v>
      </c>
      <c r="G8633" t="s">
        <v>202</v>
      </c>
      <c r="H8633">
        <v>36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 t="s">
        <v>19</v>
      </c>
      <c r="P8633" t="str">
        <f>UPPER(Table1[[#This Row],[Venue]])</f>
        <v>HOME</v>
      </c>
    </row>
    <row r="8634" spans="1:16" hidden="1" x14ac:dyDescent="0.45">
      <c r="A8634">
        <v>40052983</v>
      </c>
      <c r="B8634" t="s">
        <v>553</v>
      </c>
      <c r="C8634">
        <v>45395</v>
      </c>
      <c r="D8634">
        <v>83652</v>
      </c>
      <c r="E8634">
        <v>20232024</v>
      </c>
      <c r="F8634" t="s">
        <v>453</v>
      </c>
      <c r="G8634" t="s">
        <v>142</v>
      </c>
      <c r="H8634">
        <v>69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 t="s">
        <v>19</v>
      </c>
      <c r="P8634" t="str">
        <f>UPPER(Table1[[#This Row],[Venue]])</f>
        <v>HOME</v>
      </c>
    </row>
    <row r="8635" spans="1:16" hidden="1" x14ac:dyDescent="0.45">
      <c r="A8635">
        <v>40052983</v>
      </c>
      <c r="B8635" t="s">
        <v>553</v>
      </c>
      <c r="C8635">
        <v>45395</v>
      </c>
      <c r="D8635">
        <v>83652</v>
      </c>
      <c r="E8635">
        <v>20232024</v>
      </c>
      <c r="F8635" t="s">
        <v>453</v>
      </c>
      <c r="G8635" t="s">
        <v>143</v>
      </c>
      <c r="H8635">
        <v>71</v>
      </c>
      <c r="I8635">
        <v>2</v>
      </c>
      <c r="J8635">
        <v>1</v>
      </c>
      <c r="K8635">
        <v>1</v>
      </c>
      <c r="L8635">
        <v>1</v>
      </c>
      <c r="M8635">
        <v>1</v>
      </c>
      <c r="N8635">
        <v>0</v>
      </c>
      <c r="O8635" t="s">
        <v>19</v>
      </c>
      <c r="P8635" t="str">
        <f>UPPER(Table1[[#This Row],[Venue]])</f>
        <v>HOME</v>
      </c>
    </row>
    <row r="8636" spans="1:16" hidden="1" x14ac:dyDescent="0.45">
      <c r="A8636">
        <v>40052983</v>
      </c>
      <c r="B8636" t="s">
        <v>553</v>
      </c>
      <c r="C8636">
        <v>45395</v>
      </c>
      <c r="D8636">
        <v>83652</v>
      </c>
      <c r="E8636">
        <v>20232024</v>
      </c>
      <c r="F8636" t="s">
        <v>453</v>
      </c>
      <c r="G8636" t="s">
        <v>389</v>
      </c>
      <c r="H8636">
        <v>77</v>
      </c>
      <c r="I8636">
        <v>0</v>
      </c>
      <c r="J8636">
        <v>0</v>
      </c>
      <c r="K8636">
        <v>1</v>
      </c>
      <c r="L8636">
        <v>0</v>
      </c>
      <c r="M8636">
        <v>0</v>
      </c>
      <c r="N8636">
        <v>0</v>
      </c>
      <c r="O8636" t="s">
        <v>19</v>
      </c>
      <c r="P8636" t="str">
        <f>UPPER(Table1[[#This Row],[Venue]])</f>
        <v>HOME</v>
      </c>
    </row>
    <row r="8637" spans="1:16" hidden="1" x14ac:dyDescent="0.45">
      <c r="A8637">
        <v>40052983</v>
      </c>
      <c r="B8637" t="s">
        <v>553</v>
      </c>
      <c r="C8637">
        <v>45395</v>
      </c>
      <c r="D8637">
        <v>83652</v>
      </c>
      <c r="E8637">
        <v>20232024</v>
      </c>
      <c r="F8637" t="s">
        <v>453</v>
      </c>
      <c r="G8637" t="s">
        <v>388</v>
      </c>
      <c r="H8637">
        <v>79</v>
      </c>
      <c r="I8637">
        <v>1</v>
      </c>
      <c r="J8637">
        <v>1</v>
      </c>
      <c r="K8637">
        <v>1</v>
      </c>
      <c r="L8637">
        <v>0</v>
      </c>
      <c r="M8637">
        <v>0</v>
      </c>
      <c r="N8637">
        <v>2</v>
      </c>
      <c r="O8637" t="s">
        <v>19</v>
      </c>
      <c r="P8637" t="str">
        <f>UPPER(Table1[[#This Row],[Venue]])</f>
        <v>HOME</v>
      </c>
    </row>
    <row r="8638" spans="1:16" hidden="1" x14ac:dyDescent="0.45">
      <c r="A8638">
        <v>40052983</v>
      </c>
      <c r="B8638" t="s">
        <v>553</v>
      </c>
      <c r="C8638">
        <v>45395</v>
      </c>
      <c r="D8638">
        <v>83652</v>
      </c>
      <c r="E8638">
        <v>20232024</v>
      </c>
      <c r="F8638" t="s">
        <v>453</v>
      </c>
      <c r="G8638" t="s">
        <v>145</v>
      </c>
      <c r="H8638">
        <v>88</v>
      </c>
      <c r="I8638">
        <v>0</v>
      </c>
      <c r="J8638">
        <v>0</v>
      </c>
      <c r="K8638">
        <v>1</v>
      </c>
      <c r="L8638">
        <v>0</v>
      </c>
      <c r="M8638">
        <v>0</v>
      </c>
      <c r="N8638">
        <v>0</v>
      </c>
      <c r="O8638" t="s">
        <v>19</v>
      </c>
      <c r="P8638" t="str">
        <f>UPPER(Table1[[#This Row],[Venue]])</f>
        <v>HOME</v>
      </c>
    </row>
    <row r="8639" spans="1:16" hidden="1" x14ac:dyDescent="0.45">
      <c r="A8639">
        <v>40052983</v>
      </c>
      <c r="B8639" t="s">
        <v>553</v>
      </c>
      <c r="C8639">
        <v>45395</v>
      </c>
      <c r="D8639">
        <v>83652</v>
      </c>
      <c r="E8639">
        <v>20232024</v>
      </c>
      <c r="F8639" t="s">
        <v>453</v>
      </c>
      <c r="G8639" t="s">
        <v>147</v>
      </c>
      <c r="H8639">
        <v>92</v>
      </c>
      <c r="I8639">
        <v>1</v>
      </c>
      <c r="J8639">
        <v>0</v>
      </c>
      <c r="K8639">
        <v>1</v>
      </c>
      <c r="L8639">
        <v>1</v>
      </c>
      <c r="M8639">
        <v>0</v>
      </c>
      <c r="N8639">
        <v>0</v>
      </c>
      <c r="O8639" t="s">
        <v>19</v>
      </c>
      <c r="P8639" t="str">
        <f>UPPER(Table1[[#This Row],[Venue]])</f>
        <v>HOME</v>
      </c>
    </row>
    <row r="8640" spans="1:16" hidden="1" x14ac:dyDescent="0.45">
      <c r="A8640">
        <v>40052983</v>
      </c>
      <c r="B8640" t="s">
        <v>553</v>
      </c>
      <c r="C8640">
        <v>45395</v>
      </c>
      <c r="D8640">
        <v>83652</v>
      </c>
      <c r="E8640">
        <v>20232024</v>
      </c>
      <c r="F8640" t="s">
        <v>453</v>
      </c>
      <c r="G8640" t="s">
        <v>390</v>
      </c>
      <c r="H8640">
        <v>94</v>
      </c>
      <c r="I8640">
        <v>0</v>
      </c>
      <c r="J8640">
        <v>0</v>
      </c>
      <c r="K8640">
        <v>1</v>
      </c>
      <c r="L8640">
        <v>0</v>
      </c>
      <c r="M8640">
        <v>0</v>
      </c>
      <c r="N8640">
        <v>0</v>
      </c>
      <c r="O8640" t="s">
        <v>19</v>
      </c>
      <c r="P8640" t="str">
        <f>UPPER(Table1[[#This Row],[Venue]])</f>
        <v>HOME</v>
      </c>
    </row>
    <row r="8641" spans="1:16" hidden="1" x14ac:dyDescent="0.45">
      <c r="A8641">
        <v>40052983</v>
      </c>
      <c r="B8641" t="s">
        <v>553</v>
      </c>
      <c r="C8641">
        <v>45395</v>
      </c>
      <c r="D8641">
        <v>83652</v>
      </c>
      <c r="E8641">
        <v>20232024</v>
      </c>
      <c r="F8641" t="s">
        <v>453</v>
      </c>
      <c r="G8641" t="s">
        <v>148</v>
      </c>
      <c r="H8641">
        <v>95</v>
      </c>
      <c r="I8641">
        <v>1</v>
      </c>
      <c r="J8641">
        <v>0</v>
      </c>
      <c r="K8641">
        <v>1</v>
      </c>
      <c r="L8641">
        <v>1</v>
      </c>
      <c r="M8641">
        <v>0</v>
      </c>
      <c r="N8641">
        <v>2</v>
      </c>
      <c r="O8641" t="s">
        <v>19</v>
      </c>
      <c r="P8641" t="str">
        <f>UPPER(Table1[[#This Row],[Venue]])</f>
        <v>HOME</v>
      </c>
    </row>
    <row r="8642" spans="1:16" hidden="1" x14ac:dyDescent="0.45">
      <c r="A8642">
        <v>40052983</v>
      </c>
      <c r="B8642" t="s">
        <v>553</v>
      </c>
      <c r="C8642">
        <v>45395</v>
      </c>
      <c r="D8642">
        <v>83652</v>
      </c>
      <c r="E8642">
        <v>20232024</v>
      </c>
      <c r="F8642" t="s">
        <v>453</v>
      </c>
      <c r="G8642" t="s">
        <v>149</v>
      </c>
      <c r="H8642">
        <v>98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0</v>
      </c>
      <c r="O8642" t="s">
        <v>19</v>
      </c>
      <c r="P8642" t="str">
        <f>UPPER(Table1[[#This Row],[Venue]])</f>
        <v>HOME</v>
      </c>
    </row>
    <row r="8643" spans="1:16" hidden="1" x14ac:dyDescent="0.45">
      <c r="A8643">
        <v>40052983</v>
      </c>
      <c r="B8643" t="s">
        <v>553</v>
      </c>
      <c r="C8643">
        <v>45395</v>
      </c>
      <c r="D8643">
        <v>83652</v>
      </c>
      <c r="E8643">
        <v>20232024</v>
      </c>
      <c r="F8643" t="s">
        <v>453</v>
      </c>
      <c r="G8643" t="s">
        <v>132</v>
      </c>
      <c r="H8643">
        <v>4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 t="s">
        <v>40</v>
      </c>
      <c r="P8643" t="str">
        <f>UPPER(Table1[[#This Row],[Venue]])</f>
        <v>AWAY</v>
      </c>
    </row>
    <row r="8644" spans="1:16" hidden="1" x14ac:dyDescent="0.45">
      <c r="A8644">
        <v>40052983</v>
      </c>
      <c r="B8644" t="s">
        <v>553</v>
      </c>
      <c r="C8644">
        <v>45395</v>
      </c>
      <c r="D8644">
        <v>83652</v>
      </c>
      <c r="E8644">
        <v>20232024</v>
      </c>
      <c r="F8644" t="s">
        <v>453</v>
      </c>
      <c r="G8644" t="s">
        <v>133</v>
      </c>
      <c r="H8644">
        <v>5</v>
      </c>
      <c r="I8644">
        <v>1</v>
      </c>
      <c r="J8644">
        <v>0</v>
      </c>
      <c r="K8644">
        <v>1</v>
      </c>
      <c r="L8644">
        <v>1</v>
      </c>
      <c r="M8644">
        <v>0</v>
      </c>
      <c r="N8644">
        <v>0</v>
      </c>
      <c r="O8644" t="s">
        <v>40</v>
      </c>
      <c r="P8644" t="str">
        <f>UPPER(Table1[[#This Row],[Venue]])</f>
        <v>AWAY</v>
      </c>
    </row>
    <row r="8645" spans="1:16" hidden="1" x14ac:dyDescent="0.45">
      <c r="A8645">
        <v>40052983</v>
      </c>
      <c r="B8645" t="s">
        <v>553</v>
      </c>
      <c r="C8645">
        <v>45395</v>
      </c>
      <c r="D8645">
        <v>83652</v>
      </c>
      <c r="E8645">
        <v>20232024</v>
      </c>
      <c r="F8645" t="s">
        <v>453</v>
      </c>
      <c r="G8645" t="s">
        <v>171</v>
      </c>
      <c r="H8645">
        <v>8</v>
      </c>
      <c r="I8645">
        <v>0</v>
      </c>
      <c r="J8645">
        <v>0</v>
      </c>
      <c r="K8645">
        <v>1</v>
      </c>
      <c r="L8645">
        <v>0</v>
      </c>
      <c r="M8645">
        <v>0</v>
      </c>
      <c r="N8645">
        <v>0</v>
      </c>
      <c r="O8645" t="s">
        <v>40</v>
      </c>
      <c r="P8645" t="str">
        <f>UPPER(Table1[[#This Row],[Venue]])</f>
        <v>AWAY</v>
      </c>
    </row>
    <row r="8646" spans="1:16" hidden="1" x14ac:dyDescent="0.45">
      <c r="A8646">
        <v>40052983</v>
      </c>
      <c r="B8646" t="s">
        <v>553</v>
      </c>
      <c r="C8646">
        <v>45395</v>
      </c>
      <c r="D8646">
        <v>83652</v>
      </c>
      <c r="E8646">
        <v>20232024</v>
      </c>
      <c r="F8646" t="s">
        <v>453</v>
      </c>
      <c r="G8646" t="s">
        <v>264</v>
      </c>
      <c r="H8646">
        <v>10</v>
      </c>
      <c r="I8646">
        <v>1</v>
      </c>
      <c r="J8646">
        <v>1</v>
      </c>
      <c r="K8646">
        <v>1</v>
      </c>
      <c r="L8646">
        <v>0</v>
      </c>
      <c r="M8646">
        <v>0</v>
      </c>
      <c r="N8646">
        <v>0</v>
      </c>
      <c r="O8646" t="s">
        <v>40</v>
      </c>
      <c r="P8646" t="str">
        <f>UPPER(Table1[[#This Row],[Venue]])</f>
        <v>AWAY</v>
      </c>
    </row>
    <row r="8647" spans="1:16" hidden="1" x14ac:dyDescent="0.45">
      <c r="A8647">
        <v>40052983</v>
      </c>
      <c r="B8647" t="s">
        <v>553</v>
      </c>
      <c r="C8647">
        <v>45395</v>
      </c>
      <c r="D8647">
        <v>83652</v>
      </c>
      <c r="E8647">
        <v>20232024</v>
      </c>
      <c r="F8647" t="s">
        <v>453</v>
      </c>
      <c r="G8647" t="s">
        <v>265</v>
      </c>
      <c r="H8647">
        <v>14</v>
      </c>
      <c r="I8647">
        <v>1</v>
      </c>
      <c r="J8647">
        <v>0</v>
      </c>
      <c r="K8647">
        <v>1</v>
      </c>
      <c r="L8647">
        <v>1</v>
      </c>
      <c r="M8647">
        <v>0</v>
      </c>
      <c r="N8647">
        <v>0</v>
      </c>
      <c r="O8647" t="s">
        <v>40</v>
      </c>
      <c r="P8647" t="str">
        <f>UPPER(Table1[[#This Row],[Venue]])</f>
        <v>AWAY</v>
      </c>
    </row>
    <row r="8648" spans="1:16" hidden="1" x14ac:dyDescent="0.45">
      <c r="A8648">
        <v>40052983</v>
      </c>
      <c r="B8648" t="s">
        <v>553</v>
      </c>
      <c r="C8648">
        <v>45395</v>
      </c>
      <c r="D8648">
        <v>83652</v>
      </c>
      <c r="E8648">
        <v>20232024</v>
      </c>
      <c r="F8648" t="s">
        <v>453</v>
      </c>
      <c r="G8648" t="s">
        <v>175</v>
      </c>
      <c r="H8648">
        <v>15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0</v>
      </c>
      <c r="O8648" t="s">
        <v>40</v>
      </c>
      <c r="P8648" t="str">
        <f>UPPER(Table1[[#This Row],[Venue]])</f>
        <v>AWAY</v>
      </c>
    </row>
    <row r="8649" spans="1:16" hidden="1" x14ac:dyDescent="0.45">
      <c r="A8649">
        <v>40052983</v>
      </c>
      <c r="B8649" t="s">
        <v>553</v>
      </c>
      <c r="C8649">
        <v>45395</v>
      </c>
      <c r="D8649">
        <v>83652</v>
      </c>
      <c r="E8649">
        <v>20232024</v>
      </c>
      <c r="F8649" t="s">
        <v>453</v>
      </c>
      <c r="G8649" t="s">
        <v>176</v>
      </c>
      <c r="H8649">
        <v>18</v>
      </c>
      <c r="I8649">
        <v>0</v>
      </c>
      <c r="J8649">
        <v>0</v>
      </c>
      <c r="K8649">
        <v>1</v>
      </c>
      <c r="L8649">
        <v>0</v>
      </c>
      <c r="M8649">
        <v>0</v>
      </c>
      <c r="N8649">
        <v>0</v>
      </c>
      <c r="O8649" t="s">
        <v>40</v>
      </c>
      <c r="P8649" t="str">
        <f>UPPER(Table1[[#This Row],[Venue]])</f>
        <v>AWAY</v>
      </c>
    </row>
    <row r="8650" spans="1:16" hidden="1" x14ac:dyDescent="0.45">
      <c r="A8650">
        <v>40052983</v>
      </c>
      <c r="B8650" t="s">
        <v>553</v>
      </c>
      <c r="C8650">
        <v>45395</v>
      </c>
      <c r="D8650">
        <v>83652</v>
      </c>
      <c r="E8650">
        <v>20232024</v>
      </c>
      <c r="F8650" t="s">
        <v>453</v>
      </c>
      <c r="G8650" t="s">
        <v>516</v>
      </c>
      <c r="H8650">
        <v>20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0</v>
      </c>
      <c r="O8650" t="s">
        <v>40</v>
      </c>
      <c r="P8650" t="str">
        <f>UPPER(Table1[[#This Row],[Venue]])</f>
        <v>AWAY</v>
      </c>
    </row>
    <row r="8651" spans="1:16" hidden="1" x14ac:dyDescent="0.45">
      <c r="A8651">
        <v>40052983</v>
      </c>
      <c r="B8651" t="s">
        <v>553</v>
      </c>
      <c r="C8651">
        <v>45395</v>
      </c>
      <c r="D8651">
        <v>83652</v>
      </c>
      <c r="E8651">
        <v>20232024</v>
      </c>
      <c r="F8651" t="s">
        <v>453</v>
      </c>
      <c r="G8651" t="s">
        <v>289</v>
      </c>
      <c r="H8651">
        <v>22</v>
      </c>
      <c r="I8651">
        <v>0</v>
      </c>
      <c r="J8651">
        <v>0</v>
      </c>
      <c r="K8651">
        <v>1</v>
      </c>
      <c r="L8651">
        <v>0</v>
      </c>
      <c r="M8651">
        <v>0</v>
      </c>
      <c r="N8651">
        <v>0</v>
      </c>
      <c r="O8651" t="s">
        <v>40</v>
      </c>
      <c r="P8651" t="str">
        <f>UPPER(Table1[[#This Row],[Venue]])</f>
        <v>AWAY</v>
      </c>
    </row>
    <row r="8652" spans="1:16" hidden="1" x14ac:dyDescent="0.45">
      <c r="A8652">
        <v>40052983</v>
      </c>
      <c r="B8652" t="s">
        <v>553</v>
      </c>
      <c r="C8652">
        <v>45395</v>
      </c>
      <c r="D8652">
        <v>83652</v>
      </c>
      <c r="E8652">
        <v>20232024</v>
      </c>
      <c r="F8652" t="s">
        <v>453</v>
      </c>
      <c r="G8652" t="s">
        <v>374</v>
      </c>
      <c r="H8652">
        <v>24</v>
      </c>
      <c r="I8652">
        <v>0</v>
      </c>
      <c r="J8652">
        <v>0</v>
      </c>
      <c r="K8652">
        <v>1</v>
      </c>
      <c r="L8652">
        <v>0</v>
      </c>
      <c r="M8652">
        <v>0</v>
      </c>
      <c r="N8652">
        <v>0</v>
      </c>
      <c r="O8652" t="s">
        <v>40</v>
      </c>
      <c r="P8652" t="str">
        <f>UPPER(Table1[[#This Row],[Venue]])</f>
        <v>AWAY</v>
      </c>
    </row>
    <row r="8653" spans="1:16" hidden="1" x14ac:dyDescent="0.45">
      <c r="A8653">
        <v>40052983</v>
      </c>
      <c r="B8653" t="s">
        <v>553</v>
      </c>
      <c r="C8653">
        <v>45395</v>
      </c>
      <c r="D8653">
        <v>83652</v>
      </c>
      <c r="E8653">
        <v>20232024</v>
      </c>
      <c r="F8653" t="s">
        <v>453</v>
      </c>
      <c r="G8653" t="s">
        <v>349</v>
      </c>
      <c r="H8653">
        <v>25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 t="s">
        <v>40</v>
      </c>
      <c r="P8653" t="str">
        <f>UPPER(Table1[[#This Row],[Venue]])</f>
        <v>AWAY</v>
      </c>
    </row>
    <row r="8654" spans="1:16" hidden="1" x14ac:dyDescent="0.45">
      <c r="A8654">
        <v>40052983</v>
      </c>
      <c r="B8654" t="s">
        <v>553</v>
      </c>
      <c r="C8654">
        <v>45395</v>
      </c>
      <c r="D8654">
        <v>83652</v>
      </c>
      <c r="E8654">
        <v>20232024</v>
      </c>
      <c r="F8654" t="s">
        <v>453</v>
      </c>
      <c r="G8654" t="s">
        <v>517</v>
      </c>
      <c r="H8654">
        <v>51</v>
      </c>
      <c r="I8654">
        <v>0</v>
      </c>
      <c r="J8654">
        <v>0</v>
      </c>
      <c r="K8654">
        <v>1</v>
      </c>
      <c r="L8654">
        <v>0</v>
      </c>
      <c r="M8654">
        <v>0</v>
      </c>
      <c r="N8654">
        <v>0</v>
      </c>
      <c r="O8654" t="s">
        <v>40</v>
      </c>
      <c r="P8654" t="str">
        <f>UPPER(Table1[[#This Row],[Venue]])</f>
        <v>AWAY</v>
      </c>
    </row>
    <row r="8655" spans="1:16" hidden="1" x14ac:dyDescent="0.45">
      <c r="A8655">
        <v>40052983</v>
      </c>
      <c r="B8655" t="s">
        <v>553</v>
      </c>
      <c r="C8655">
        <v>45395</v>
      </c>
      <c r="D8655">
        <v>83652</v>
      </c>
      <c r="E8655">
        <v>20232024</v>
      </c>
      <c r="F8655" t="s">
        <v>453</v>
      </c>
      <c r="G8655" t="s">
        <v>140</v>
      </c>
      <c r="H8655">
        <v>60</v>
      </c>
      <c r="I8655">
        <v>0</v>
      </c>
      <c r="J8655">
        <v>0</v>
      </c>
      <c r="K8655">
        <v>1</v>
      </c>
      <c r="L8655">
        <v>0</v>
      </c>
      <c r="M8655">
        <v>0</v>
      </c>
      <c r="N8655">
        <v>0</v>
      </c>
      <c r="O8655" t="s">
        <v>40</v>
      </c>
      <c r="P8655" t="str">
        <f>UPPER(Table1[[#This Row],[Venue]])</f>
        <v>AWAY</v>
      </c>
    </row>
    <row r="8656" spans="1:16" hidden="1" x14ac:dyDescent="0.45">
      <c r="A8656">
        <v>40052983</v>
      </c>
      <c r="B8656" t="s">
        <v>553</v>
      </c>
      <c r="C8656">
        <v>45395</v>
      </c>
      <c r="D8656">
        <v>83652</v>
      </c>
      <c r="E8656">
        <v>20232024</v>
      </c>
      <c r="F8656" t="s">
        <v>453</v>
      </c>
      <c r="G8656" t="s">
        <v>519</v>
      </c>
      <c r="H8656">
        <v>74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2</v>
      </c>
      <c r="O8656" t="s">
        <v>40</v>
      </c>
      <c r="P8656" t="str">
        <f>UPPER(Table1[[#This Row],[Venue]])</f>
        <v>AWAY</v>
      </c>
    </row>
    <row r="8657" spans="1:16" hidden="1" x14ac:dyDescent="0.45">
      <c r="A8657">
        <v>40052983</v>
      </c>
      <c r="B8657" t="s">
        <v>553</v>
      </c>
      <c r="C8657">
        <v>45395</v>
      </c>
      <c r="D8657">
        <v>83652</v>
      </c>
      <c r="E8657">
        <v>20232024</v>
      </c>
      <c r="F8657" t="s">
        <v>453</v>
      </c>
      <c r="G8657" t="s">
        <v>131</v>
      </c>
      <c r="H8657">
        <v>80</v>
      </c>
      <c r="I8657">
        <v>0</v>
      </c>
      <c r="J8657">
        <v>0</v>
      </c>
      <c r="K8657">
        <v>1</v>
      </c>
      <c r="L8657">
        <v>0</v>
      </c>
      <c r="M8657">
        <v>0</v>
      </c>
      <c r="N8657">
        <v>0</v>
      </c>
      <c r="O8657" t="s">
        <v>40</v>
      </c>
      <c r="P8657" t="str">
        <f>UPPER(Table1[[#This Row],[Venue]])</f>
        <v>AWAY</v>
      </c>
    </row>
    <row r="8658" spans="1:16" hidden="1" x14ac:dyDescent="0.45">
      <c r="A8658">
        <v>40052983</v>
      </c>
      <c r="B8658" t="s">
        <v>553</v>
      </c>
      <c r="C8658">
        <v>45395</v>
      </c>
      <c r="D8658">
        <v>83652</v>
      </c>
      <c r="E8658">
        <v>20232024</v>
      </c>
      <c r="F8658" t="s">
        <v>453</v>
      </c>
      <c r="G8658" t="s">
        <v>375</v>
      </c>
      <c r="H8658">
        <v>88</v>
      </c>
      <c r="I8658">
        <v>0</v>
      </c>
      <c r="J8658">
        <v>0</v>
      </c>
      <c r="K8658">
        <v>1</v>
      </c>
      <c r="L8658">
        <v>0</v>
      </c>
      <c r="M8658">
        <v>0</v>
      </c>
      <c r="N8658">
        <v>0</v>
      </c>
      <c r="O8658" t="s">
        <v>40</v>
      </c>
      <c r="P8658" t="str">
        <f>UPPER(Table1[[#This Row],[Venue]])</f>
        <v>AWAY</v>
      </c>
    </row>
    <row r="8659" spans="1:16" hidden="1" x14ac:dyDescent="0.45">
      <c r="A8659">
        <v>40052983</v>
      </c>
      <c r="B8659" t="s">
        <v>553</v>
      </c>
      <c r="C8659">
        <v>45395</v>
      </c>
      <c r="D8659">
        <v>83652</v>
      </c>
      <c r="E8659">
        <v>20232024</v>
      </c>
      <c r="F8659" t="s">
        <v>453</v>
      </c>
      <c r="G8659" t="s">
        <v>146</v>
      </c>
      <c r="H8659">
        <v>91</v>
      </c>
      <c r="I8659">
        <v>1</v>
      </c>
      <c r="J8659">
        <v>1</v>
      </c>
      <c r="K8659">
        <v>1</v>
      </c>
      <c r="L8659">
        <v>0</v>
      </c>
      <c r="M8659">
        <v>0</v>
      </c>
      <c r="N8659">
        <v>0</v>
      </c>
      <c r="O8659" t="s">
        <v>40</v>
      </c>
      <c r="P8659" t="str">
        <f>UPPER(Table1[[#This Row],[Venue]])</f>
        <v>AWAY</v>
      </c>
    </row>
    <row r="8660" spans="1:16" hidden="1" x14ac:dyDescent="0.45">
      <c r="A8660">
        <v>40052983</v>
      </c>
      <c r="B8660" t="s">
        <v>553</v>
      </c>
      <c r="C8660">
        <v>45395</v>
      </c>
      <c r="D8660">
        <v>83652</v>
      </c>
      <c r="E8660">
        <v>20232024</v>
      </c>
      <c r="F8660" t="s">
        <v>453</v>
      </c>
      <c r="G8660" t="s">
        <v>183</v>
      </c>
      <c r="H8660">
        <v>97</v>
      </c>
      <c r="I8660">
        <v>0</v>
      </c>
      <c r="J8660">
        <v>0</v>
      </c>
      <c r="K8660">
        <v>1</v>
      </c>
      <c r="L8660">
        <v>0</v>
      </c>
      <c r="M8660">
        <v>0</v>
      </c>
      <c r="N8660">
        <v>0</v>
      </c>
      <c r="O8660" t="s">
        <v>40</v>
      </c>
      <c r="P8660" t="str">
        <f>UPPER(Table1[[#This Row],[Venue]])</f>
        <v>AWAY</v>
      </c>
    </row>
    <row r="8661" spans="1:16" hidden="1" x14ac:dyDescent="0.45">
      <c r="A8661">
        <v>40052983</v>
      </c>
      <c r="B8661" t="s">
        <v>553</v>
      </c>
      <c r="C8661">
        <v>45395</v>
      </c>
      <c r="D8661">
        <v>83652</v>
      </c>
      <c r="E8661">
        <v>20232024</v>
      </c>
      <c r="F8661" t="s">
        <v>453</v>
      </c>
      <c r="G8661" t="s">
        <v>529</v>
      </c>
      <c r="H8661">
        <v>99</v>
      </c>
      <c r="I8661">
        <v>0</v>
      </c>
      <c r="J8661">
        <v>0</v>
      </c>
      <c r="K8661">
        <v>1</v>
      </c>
      <c r="L8661">
        <v>0</v>
      </c>
      <c r="M8661">
        <v>0</v>
      </c>
      <c r="N8661">
        <v>0</v>
      </c>
      <c r="O8661" t="s">
        <v>40</v>
      </c>
      <c r="P8661" t="str">
        <f>UPPER(Table1[[#This Row],[Venue]])</f>
        <v>AWAY</v>
      </c>
    </row>
    <row r="8662" spans="1:16" hidden="1" x14ac:dyDescent="0.45">
      <c r="A8662">
        <v>40062635</v>
      </c>
      <c r="B8662" t="s">
        <v>618</v>
      </c>
      <c r="C8662">
        <v>45396</v>
      </c>
      <c r="D8662">
        <v>93304</v>
      </c>
      <c r="E8662">
        <v>20232024</v>
      </c>
      <c r="F8662" t="s">
        <v>372</v>
      </c>
      <c r="G8662" t="s">
        <v>352</v>
      </c>
      <c r="H8662">
        <v>10</v>
      </c>
      <c r="I8662">
        <v>1</v>
      </c>
      <c r="J8662">
        <v>0</v>
      </c>
      <c r="K8662">
        <v>1</v>
      </c>
      <c r="L8662">
        <v>1</v>
      </c>
      <c r="M8662">
        <v>0</v>
      </c>
      <c r="N8662">
        <v>0</v>
      </c>
      <c r="O8662" t="s">
        <v>19</v>
      </c>
      <c r="P8662" t="str">
        <f>UPPER(Table1[[#This Row],[Venue]])</f>
        <v>HOME</v>
      </c>
    </row>
    <row r="8663" spans="1:16" hidden="1" x14ac:dyDescent="0.45">
      <c r="A8663">
        <v>40062635</v>
      </c>
      <c r="B8663" t="s">
        <v>618</v>
      </c>
      <c r="C8663">
        <v>45396</v>
      </c>
      <c r="D8663">
        <v>93304</v>
      </c>
      <c r="E8663">
        <v>20232024</v>
      </c>
      <c r="F8663" t="s">
        <v>372</v>
      </c>
      <c r="G8663" t="s">
        <v>473</v>
      </c>
      <c r="H8663">
        <v>16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 t="s">
        <v>19</v>
      </c>
      <c r="P8663" t="str">
        <f>UPPER(Table1[[#This Row],[Venue]])</f>
        <v>HOME</v>
      </c>
    </row>
    <row r="8664" spans="1:16" hidden="1" x14ac:dyDescent="0.45">
      <c r="A8664">
        <v>40062635</v>
      </c>
      <c r="B8664" t="s">
        <v>618</v>
      </c>
      <c r="C8664">
        <v>45396</v>
      </c>
      <c r="D8664">
        <v>93304</v>
      </c>
      <c r="E8664">
        <v>20232024</v>
      </c>
      <c r="F8664" t="s">
        <v>372</v>
      </c>
      <c r="G8664" t="s">
        <v>474</v>
      </c>
      <c r="H8664">
        <v>20</v>
      </c>
      <c r="I8664">
        <v>1</v>
      </c>
      <c r="J8664">
        <v>1</v>
      </c>
      <c r="K8664">
        <v>1</v>
      </c>
      <c r="L8664">
        <v>0</v>
      </c>
      <c r="M8664">
        <v>0</v>
      </c>
      <c r="N8664">
        <v>0</v>
      </c>
      <c r="O8664" t="s">
        <v>19</v>
      </c>
      <c r="P8664" t="str">
        <f>UPPER(Table1[[#This Row],[Venue]])</f>
        <v>HOME</v>
      </c>
    </row>
    <row r="8665" spans="1:16" hidden="1" x14ac:dyDescent="0.45">
      <c r="A8665">
        <v>40062635</v>
      </c>
      <c r="B8665" t="s">
        <v>618</v>
      </c>
      <c r="C8665">
        <v>45396</v>
      </c>
      <c r="D8665">
        <v>93304</v>
      </c>
      <c r="E8665">
        <v>20232024</v>
      </c>
      <c r="F8665" t="s">
        <v>372</v>
      </c>
      <c r="G8665" t="s">
        <v>540</v>
      </c>
      <c r="H8665">
        <v>21</v>
      </c>
      <c r="I8665">
        <v>1</v>
      </c>
      <c r="J8665">
        <v>0</v>
      </c>
      <c r="K8665">
        <v>1</v>
      </c>
      <c r="L8665">
        <v>1</v>
      </c>
      <c r="M8665">
        <v>0</v>
      </c>
      <c r="N8665">
        <v>0</v>
      </c>
      <c r="O8665" t="s">
        <v>19</v>
      </c>
      <c r="P8665" t="str">
        <f>UPPER(Table1[[#This Row],[Venue]])</f>
        <v>HOME</v>
      </c>
    </row>
    <row r="8666" spans="1:16" hidden="1" x14ac:dyDescent="0.45">
      <c r="A8666">
        <v>40062635</v>
      </c>
      <c r="B8666" t="s">
        <v>618</v>
      </c>
      <c r="C8666">
        <v>45396</v>
      </c>
      <c r="D8666">
        <v>93304</v>
      </c>
      <c r="E8666">
        <v>20232024</v>
      </c>
      <c r="F8666" t="s">
        <v>372</v>
      </c>
      <c r="G8666" t="s">
        <v>524</v>
      </c>
      <c r="H8666">
        <v>24</v>
      </c>
      <c r="I8666">
        <v>0</v>
      </c>
      <c r="J8666">
        <v>0</v>
      </c>
      <c r="K8666">
        <v>1</v>
      </c>
      <c r="L8666">
        <v>0</v>
      </c>
      <c r="M8666">
        <v>0</v>
      </c>
      <c r="N8666">
        <v>0</v>
      </c>
      <c r="O8666" t="s">
        <v>19</v>
      </c>
      <c r="P8666" t="str">
        <f>UPPER(Table1[[#This Row],[Venue]])</f>
        <v>HOME</v>
      </c>
    </row>
    <row r="8667" spans="1:16" hidden="1" x14ac:dyDescent="0.45">
      <c r="A8667">
        <v>40062635</v>
      </c>
      <c r="B8667" t="s">
        <v>618</v>
      </c>
      <c r="C8667">
        <v>45396</v>
      </c>
      <c r="D8667">
        <v>93304</v>
      </c>
      <c r="E8667">
        <v>20232024</v>
      </c>
      <c r="F8667" t="s">
        <v>372</v>
      </c>
      <c r="G8667" t="s">
        <v>383</v>
      </c>
      <c r="H8667">
        <v>26</v>
      </c>
      <c r="I8667">
        <v>0</v>
      </c>
      <c r="J8667">
        <v>0</v>
      </c>
      <c r="K8667">
        <v>1</v>
      </c>
      <c r="L8667">
        <v>0</v>
      </c>
      <c r="M8667">
        <v>0</v>
      </c>
      <c r="N8667">
        <v>0</v>
      </c>
      <c r="O8667" t="s">
        <v>19</v>
      </c>
      <c r="P8667" t="str">
        <f>UPPER(Table1[[#This Row],[Venue]])</f>
        <v>HOME</v>
      </c>
    </row>
    <row r="8668" spans="1:16" hidden="1" x14ac:dyDescent="0.45">
      <c r="A8668">
        <v>40062635</v>
      </c>
      <c r="B8668" t="s">
        <v>618</v>
      </c>
      <c r="C8668">
        <v>45396</v>
      </c>
      <c r="D8668">
        <v>93304</v>
      </c>
      <c r="E8668">
        <v>20232024</v>
      </c>
      <c r="F8668" t="s">
        <v>372</v>
      </c>
      <c r="G8668" t="s">
        <v>558</v>
      </c>
      <c r="H8668">
        <v>45</v>
      </c>
      <c r="I8668">
        <v>0</v>
      </c>
      <c r="J8668">
        <v>0</v>
      </c>
      <c r="K8668">
        <v>1</v>
      </c>
      <c r="L8668">
        <v>0</v>
      </c>
      <c r="M8668">
        <v>0</v>
      </c>
      <c r="N8668">
        <v>0</v>
      </c>
      <c r="O8668" t="s">
        <v>19</v>
      </c>
      <c r="P8668" t="str">
        <f>UPPER(Table1[[#This Row],[Venue]])</f>
        <v>HOME</v>
      </c>
    </row>
    <row r="8669" spans="1:16" hidden="1" x14ac:dyDescent="0.45">
      <c r="A8669">
        <v>40062635</v>
      </c>
      <c r="B8669" t="s">
        <v>618</v>
      </c>
      <c r="C8669">
        <v>45396</v>
      </c>
      <c r="D8669">
        <v>93304</v>
      </c>
      <c r="E8669">
        <v>20232024</v>
      </c>
      <c r="F8669" t="s">
        <v>372</v>
      </c>
      <c r="G8669" t="s">
        <v>477</v>
      </c>
      <c r="H8669">
        <v>71</v>
      </c>
      <c r="I8669">
        <v>0</v>
      </c>
      <c r="J8669">
        <v>0</v>
      </c>
      <c r="K8669">
        <v>1</v>
      </c>
      <c r="L8669">
        <v>0</v>
      </c>
      <c r="M8669">
        <v>0</v>
      </c>
      <c r="N8669">
        <v>0</v>
      </c>
      <c r="O8669" t="s">
        <v>19</v>
      </c>
      <c r="P8669" t="str">
        <f>UPPER(Table1[[#This Row],[Venue]])</f>
        <v>HOME</v>
      </c>
    </row>
    <row r="8670" spans="1:16" hidden="1" x14ac:dyDescent="0.45">
      <c r="A8670">
        <v>40062635</v>
      </c>
      <c r="B8670" t="s">
        <v>618</v>
      </c>
      <c r="C8670">
        <v>45396</v>
      </c>
      <c r="D8670">
        <v>93304</v>
      </c>
      <c r="E8670">
        <v>20232024</v>
      </c>
      <c r="F8670" t="s">
        <v>372</v>
      </c>
      <c r="G8670" t="s">
        <v>381</v>
      </c>
      <c r="H8670">
        <v>76</v>
      </c>
      <c r="I8670">
        <v>0</v>
      </c>
      <c r="J8670">
        <v>0</v>
      </c>
      <c r="K8670">
        <v>1</v>
      </c>
      <c r="L8670">
        <v>0</v>
      </c>
      <c r="M8670">
        <v>0</v>
      </c>
      <c r="N8670">
        <v>0</v>
      </c>
      <c r="O8670" t="s">
        <v>19</v>
      </c>
      <c r="P8670" t="str">
        <f>UPPER(Table1[[#This Row],[Venue]])</f>
        <v>HOME</v>
      </c>
    </row>
    <row r="8671" spans="1:16" hidden="1" x14ac:dyDescent="0.45">
      <c r="A8671">
        <v>40062635</v>
      </c>
      <c r="B8671" t="s">
        <v>618</v>
      </c>
      <c r="C8671">
        <v>45396</v>
      </c>
      <c r="D8671">
        <v>93304</v>
      </c>
      <c r="E8671">
        <v>20232024</v>
      </c>
      <c r="F8671" t="s">
        <v>372</v>
      </c>
      <c r="G8671" t="s">
        <v>478</v>
      </c>
      <c r="H8671">
        <v>78</v>
      </c>
      <c r="I8671">
        <v>0</v>
      </c>
      <c r="J8671">
        <v>0</v>
      </c>
      <c r="K8671">
        <v>1</v>
      </c>
      <c r="L8671">
        <v>0</v>
      </c>
      <c r="M8671">
        <v>0</v>
      </c>
      <c r="N8671">
        <v>0</v>
      </c>
      <c r="O8671" t="s">
        <v>19</v>
      </c>
      <c r="P8671" t="str">
        <f>UPPER(Table1[[#This Row],[Venue]])</f>
        <v>HOME</v>
      </c>
    </row>
    <row r="8672" spans="1:16" hidden="1" x14ac:dyDescent="0.45">
      <c r="A8672">
        <v>40062635</v>
      </c>
      <c r="B8672" t="s">
        <v>618</v>
      </c>
      <c r="C8672">
        <v>45396</v>
      </c>
      <c r="D8672">
        <v>93304</v>
      </c>
      <c r="E8672">
        <v>20232024</v>
      </c>
      <c r="F8672" t="s">
        <v>372</v>
      </c>
      <c r="G8672" t="s">
        <v>526</v>
      </c>
      <c r="H8672">
        <v>81</v>
      </c>
      <c r="I8672">
        <v>0</v>
      </c>
      <c r="J8672">
        <v>0</v>
      </c>
      <c r="K8672">
        <v>1</v>
      </c>
      <c r="L8672">
        <v>0</v>
      </c>
      <c r="M8672">
        <v>0</v>
      </c>
      <c r="N8672">
        <v>0</v>
      </c>
      <c r="O8672" t="s">
        <v>19</v>
      </c>
      <c r="P8672" t="str">
        <f>UPPER(Table1[[#This Row],[Venue]])</f>
        <v>HOME</v>
      </c>
    </row>
    <row r="8673" spans="1:16" hidden="1" x14ac:dyDescent="0.45">
      <c r="A8673">
        <v>40062635</v>
      </c>
      <c r="B8673" t="s">
        <v>618</v>
      </c>
      <c r="C8673">
        <v>45396</v>
      </c>
      <c r="D8673">
        <v>93304</v>
      </c>
      <c r="E8673">
        <v>20232024</v>
      </c>
      <c r="F8673" t="s">
        <v>372</v>
      </c>
      <c r="G8673" t="s">
        <v>209</v>
      </c>
      <c r="H8673">
        <v>88</v>
      </c>
      <c r="I8673">
        <v>0</v>
      </c>
      <c r="J8673">
        <v>0</v>
      </c>
      <c r="K8673">
        <v>1</v>
      </c>
      <c r="L8673">
        <v>0</v>
      </c>
      <c r="M8673">
        <v>0</v>
      </c>
      <c r="N8673">
        <v>0</v>
      </c>
      <c r="O8673" t="s">
        <v>19</v>
      </c>
      <c r="P8673" t="str">
        <f>UPPER(Table1[[#This Row],[Venue]])</f>
        <v>HOME</v>
      </c>
    </row>
    <row r="8674" spans="1:16" hidden="1" x14ac:dyDescent="0.45">
      <c r="A8674">
        <v>40062635</v>
      </c>
      <c r="B8674" t="s">
        <v>618</v>
      </c>
      <c r="C8674">
        <v>45396</v>
      </c>
      <c r="D8674">
        <v>93304</v>
      </c>
      <c r="E8674">
        <v>20232024</v>
      </c>
      <c r="F8674" t="s">
        <v>372</v>
      </c>
      <c r="G8674" t="s">
        <v>421</v>
      </c>
      <c r="H8674">
        <v>89</v>
      </c>
      <c r="I8674">
        <v>1</v>
      </c>
      <c r="J8674">
        <v>1</v>
      </c>
      <c r="K8674">
        <v>1</v>
      </c>
      <c r="L8674">
        <v>0</v>
      </c>
      <c r="M8674">
        <v>0</v>
      </c>
      <c r="N8674">
        <v>0</v>
      </c>
      <c r="O8674" t="s">
        <v>19</v>
      </c>
      <c r="P8674" t="str">
        <f>UPPER(Table1[[#This Row],[Venue]])</f>
        <v>HOME</v>
      </c>
    </row>
    <row r="8675" spans="1:16" hidden="1" x14ac:dyDescent="0.45">
      <c r="A8675">
        <v>40062635</v>
      </c>
      <c r="B8675" t="s">
        <v>618</v>
      </c>
      <c r="C8675">
        <v>45396</v>
      </c>
      <c r="D8675">
        <v>93304</v>
      </c>
      <c r="E8675">
        <v>20232024</v>
      </c>
      <c r="F8675" t="s">
        <v>372</v>
      </c>
      <c r="G8675" t="s">
        <v>479</v>
      </c>
      <c r="H8675">
        <v>90</v>
      </c>
      <c r="I8675">
        <v>0</v>
      </c>
      <c r="J8675">
        <v>0</v>
      </c>
      <c r="K8675">
        <v>1</v>
      </c>
      <c r="L8675">
        <v>0</v>
      </c>
      <c r="M8675">
        <v>0</v>
      </c>
      <c r="N8675">
        <v>0</v>
      </c>
      <c r="O8675" t="s">
        <v>19</v>
      </c>
      <c r="P8675" t="str">
        <f>UPPER(Table1[[#This Row],[Venue]])</f>
        <v>HOME</v>
      </c>
    </row>
    <row r="8676" spans="1:16" hidden="1" x14ac:dyDescent="0.45">
      <c r="A8676">
        <v>40062635</v>
      </c>
      <c r="B8676" t="s">
        <v>618</v>
      </c>
      <c r="C8676">
        <v>45396</v>
      </c>
      <c r="D8676">
        <v>93304</v>
      </c>
      <c r="E8676">
        <v>20232024</v>
      </c>
      <c r="F8676" t="s">
        <v>372</v>
      </c>
      <c r="G8676" t="s">
        <v>527</v>
      </c>
      <c r="H8676">
        <v>93</v>
      </c>
      <c r="I8676">
        <v>0</v>
      </c>
      <c r="J8676">
        <v>0</v>
      </c>
      <c r="K8676">
        <v>1</v>
      </c>
      <c r="L8676">
        <v>0</v>
      </c>
      <c r="M8676">
        <v>0</v>
      </c>
      <c r="N8676">
        <v>0</v>
      </c>
      <c r="O8676" t="s">
        <v>19</v>
      </c>
      <c r="P8676" t="str">
        <f>UPPER(Table1[[#This Row],[Venue]])</f>
        <v>HOME</v>
      </c>
    </row>
    <row r="8677" spans="1:16" hidden="1" x14ac:dyDescent="0.45">
      <c r="A8677">
        <v>40062635</v>
      </c>
      <c r="B8677" t="s">
        <v>618</v>
      </c>
      <c r="C8677">
        <v>45396</v>
      </c>
      <c r="D8677">
        <v>93304</v>
      </c>
      <c r="E8677">
        <v>20232024</v>
      </c>
      <c r="F8677" t="s">
        <v>372</v>
      </c>
      <c r="G8677" t="s">
        <v>41</v>
      </c>
      <c r="H8677">
        <v>3</v>
      </c>
      <c r="I8677">
        <v>2</v>
      </c>
      <c r="J8677">
        <v>1</v>
      </c>
      <c r="K8677">
        <v>1</v>
      </c>
      <c r="L8677">
        <v>1</v>
      </c>
      <c r="M8677">
        <v>0</v>
      </c>
      <c r="N8677">
        <v>0</v>
      </c>
      <c r="O8677" t="s">
        <v>40</v>
      </c>
      <c r="P8677" t="str">
        <f>UPPER(Table1[[#This Row],[Venue]])</f>
        <v>AWAY</v>
      </c>
    </row>
    <row r="8678" spans="1:16" hidden="1" x14ac:dyDescent="0.45">
      <c r="A8678">
        <v>40062635</v>
      </c>
      <c r="B8678" t="s">
        <v>618</v>
      </c>
      <c r="C8678">
        <v>45396</v>
      </c>
      <c r="D8678">
        <v>93304</v>
      </c>
      <c r="E8678">
        <v>20232024</v>
      </c>
      <c r="F8678" t="s">
        <v>372</v>
      </c>
      <c r="G8678" t="s">
        <v>483</v>
      </c>
      <c r="H8678">
        <v>8</v>
      </c>
      <c r="I8678">
        <v>1</v>
      </c>
      <c r="J8678">
        <v>1</v>
      </c>
      <c r="K8678">
        <v>1</v>
      </c>
      <c r="L8678">
        <v>0</v>
      </c>
      <c r="M8678">
        <v>0</v>
      </c>
      <c r="N8678">
        <v>0</v>
      </c>
      <c r="O8678" t="s">
        <v>40</v>
      </c>
      <c r="P8678" t="str">
        <f>UPPER(Table1[[#This Row],[Venue]])</f>
        <v>AWAY</v>
      </c>
    </row>
    <row r="8679" spans="1:16" hidden="1" x14ac:dyDescent="0.45">
      <c r="A8679">
        <v>40062635</v>
      </c>
      <c r="B8679" t="s">
        <v>618</v>
      </c>
      <c r="C8679">
        <v>45396</v>
      </c>
      <c r="D8679">
        <v>93304</v>
      </c>
      <c r="E8679">
        <v>20232024</v>
      </c>
      <c r="F8679" t="s">
        <v>372</v>
      </c>
      <c r="G8679" t="s">
        <v>43</v>
      </c>
      <c r="H8679">
        <v>15</v>
      </c>
      <c r="I8679">
        <v>0</v>
      </c>
      <c r="J8679">
        <v>0</v>
      </c>
      <c r="K8679">
        <v>1</v>
      </c>
      <c r="L8679">
        <v>0</v>
      </c>
      <c r="M8679">
        <v>0</v>
      </c>
      <c r="N8679">
        <v>0</v>
      </c>
      <c r="O8679" t="s">
        <v>40</v>
      </c>
      <c r="P8679" t="str">
        <f>UPPER(Table1[[#This Row],[Venue]])</f>
        <v>AWAY</v>
      </c>
    </row>
    <row r="8680" spans="1:16" hidden="1" x14ac:dyDescent="0.45">
      <c r="A8680">
        <v>40062635</v>
      </c>
      <c r="B8680" t="s">
        <v>618</v>
      </c>
      <c r="C8680">
        <v>45396</v>
      </c>
      <c r="D8680">
        <v>93304</v>
      </c>
      <c r="E8680">
        <v>20232024</v>
      </c>
      <c r="F8680" t="s">
        <v>372</v>
      </c>
      <c r="G8680" t="s">
        <v>45</v>
      </c>
      <c r="H8680">
        <v>17</v>
      </c>
      <c r="I8680">
        <v>0</v>
      </c>
      <c r="J8680">
        <v>0</v>
      </c>
      <c r="K8680">
        <v>1</v>
      </c>
      <c r="L8680">
        <v>0</v>
      </c>
      <c r="M8680">
        <v>0</v>
      </c>
      <c r="N8680">
        <v>0</v>
      </c>
      <c r="O8680" t="s">
        <v>40</v>
      </c>
      <c r="P8680" t="str">
        <f>UPPER(Table1[[#This Row],[Venue]])</f>
        <v>AWAY</v>
      </c>
    </row>
    <row r="8681" spans="1:16" hidden="1" x14ac:dyDescent="0.45">
      <c r="A8681">
        <v>40062635</v>
      </c>
      <c r="B8681" t="s">
        <v>618</v>
      </c>
      <c r="C8681">
        <v>45396</v>
      </c>
      <c r="D8681">
        <v>93304</v>
      </c>
      <c r="E8681">
        <v>20232024</v>
      </c>
      <c r="F8681" t="s">
        <v>372</v>
      </c>
      <c r="G8681" t="s">
        <v>578</v>
      </c>
      <c r="H8681">
        <v>24</v>
      </c>
      <c r="I8681">
        <v>0</v>
      </c>
      <c r="J8681">
        <v>0</v>
      </c>
      <c r="K8681">
        <v>1</v>
      </c>
      <c r="L8681">
        <v>0</v>
      </c>
      <c r="M8681">
        <v>0</v>
      </c>
      <c r="N8681">
        <v>0</v>
      </c>
      <c r="O8681" t="s">
        <v>40</v>
      </c>
      <c r="P8681" t="str">
        <f>UPPER(Table1[[#This Row],[Venue]])</f>
        <v>AWAY</v>
      </c>
    </row>
    <row r="8682" spans="1:16" hidden="1" x14ac:dyDescent="0.45">
      <c r="A8682">
        <v>40062635</v>
      </c>
      <c r="B8682" t="s">
        <v>618</v>
      </c>
      <c r="C8682">
        <v>45396</v>
      </c>
      <c r="D8682">
        <v>93304</v>
      </c>
      <c r="E8682">
        <v>20232024</v>
      </c>
      <c r="F8682" t="s">
        <v>372</v>
      </c>
      <c r="G8682" t="s">
        <v>430</v>
      </c>
      <c r="H8682">
        <v>25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 t="s">
        <v>40</v>
      </c>
      <c r="P8682" t="str">
        <f>UPPER(Table1[[#This Row],[Venue]])</f>
        <v>AWAY</v>
      </c>
    </row>
    <row r="8683" spans="1:16" hidden="1" x14ac:dyDescent="0.45">
      <c r="A8683">
        <v>40062635</v>
      </c>
      <c r="B8683" t="s">
        <v>618</v>
      </c>
      <c r="C8683">
        <v>45396</v>
      </c>
      <c r="D8683">
        <v>93304</v>
      </c>
      <c r="E8683">
        <v>20232024</v>
      </c>
      <c r="F8683" t="s">
        <v>372</v>
      </c>
      <c r="G8683" t="s">
        <v>48</v>
      </c>
      <c r="H8683">
        <v>28</v>
      </c>
      <c r="I8683">
        <v>1</v>
      </c>
      <c r="J8683">
        <v>0</v>
      </c>
      <c r="K8683">
        <v>1</v>
      </c>
      <c r="L8683">
        <v>1</v>
      </c>
      <c r="M8683">
        <v>0</v>
      </c>
      <c r="N8683">
        <v>0</v>
      </c>
      <c r="O8683" t="s">
        <v>40</v>
      </c>
      <c r="P8683" t="str">
        <f>UPPER(Table1[[#This Row],[Venue]])</f>
        <v>AWAY</v>
      </c>
    </row>
    <row r="8684" spans="1:16" hidden="1" x14ac:dyDescent="0.45">
      <c r="A8684">
        <v>40062635</v>
      </c>
      <c r="B8684" t="s">
        <v>618</v>
      </c>
      <c r="C8684">
        <v>45396</v>
      </c>
      <c r="D8684">
        <v>93304</v>
      </c>
      <c r="E8684">
        <v>20232024</v>
      </c>
      <c r="F8684" t="s">
        <v>372</v>
      </c>
      <c r="G8684" t="s">
        <v>49</v>
      </c>
      <c r="H8684">
        <v>31</v>
      </c>
      <c r="I8684">
        <v>0</v>
      </c>
      <c r="J8684">
        <v>0</v>
      </c>
      <c r="K8684">
        <v>1</v>
      </c>
      <c r="L8684">
        <v>0</v>
      </c>
      <c r="M8684">
        <v>0</v>
      </c>
      <c r="N8684">
        <v>0</v>
      </c>
      <c r="O8684" t="s">
        <v>40</v>
      </c>
      <c r="P8684" t="str">
        <f>UPPER(Table1[[#This Row],[Venue]])</f>
        <v>AWAY</v>
      </c>
    </row>
    <row r="8685" spans="1:16" hidden="1" x14ac:dyDescent="0.45">
      <c r="A8685">
        <v>40062635</v>
      </c>
      <c r="B8685" t="s">
        <v>618</v>
      </c>
      <c r="C8685">
        <v>45396</v>
      </c>
      <c r="D8685">
        <v>93304</v>
      </c>
      <c r="E8685">
        <v>20232024</v>
      </c>
      <c r="F8685" t="s">
        <v>372</v>
      </c>
      <c r="G8685" t="s">
        <v>484</v>
      </c>
      <c r="H8685">
        <v>43</v>
      </c>
      <c r="I8685">
        <v>1</v>
      </c>
      <c r="J8685">
        <v>0</v>
      </c>
      <c r="K8685">
        <v>1</v>
      </c>
      <c r="L8685">
        <v>1</v>
      </c>
      <c r="M8685">
        <v>0</v>
      </c>
      <c r="N8685">
        <v>0</v>
      </c>
      <c r="O8685" t="s">
        <v>40</v>
      </c>
      <c r="P8685" t="str">
        <f>UPPER(Table1[[#This Row],[Venue]])</f>
        <v>AWAY</v>
      </c>
    </row>
    <row r="8686" spans="1:16" hidden="1" x14ac:dyDescent="0.45">
      <c r="A8686">
        <v>40062635</v>
      </c>
      <c r="B8686" t="s">
        <v>618</v>
      </c>
      <c r="C8686">
        <v>45396</v>
      </c>
      <c r="D8686">
        <v>93304</v>
      </c>
      <c r="E8686">
        <v>20232024</v>
      </c>
      <c r="F8686" t="s">
        <v>372</v>
      </c>
      <c r="G8686" t="s">
        <v>575</v>
      </c>
      <c r="H8686">
        <v>54</v>
      </c>
      <c r="I8686">
        <v>0</v>
      </c>
      <c r="J8686">
        <v>0</v>
      </c>
      <c r="K8686">
        <v>1</v>
      </c>
      <c r="L8686">
        <v>0</v>
      </c>
      <c r="M8686">
        <v>0</v>
      </c>
      <c r="N8686">
        <v>0</v>
      </c>
      <c r="O8686" t="s">
        <v>40</v>
      </c>
      <c r="P8686" t="str">
        <f>UPPER(Table1[[#This Row],[Venue]])</f>
        <v>AWAY</v>
      </c>
    </row>
    <row r="8687" spans="1:16" hidden="1" x14ac:dyDescent="0.45">
      <c r="A8687">
        <v>40062635</v>
      </c>
      <c r="B8687" t="s">
        <v>618</v>
      </c>
      <c r="C8687">
        <v>45396</v>
      </c>
      <c r="D8687">
        <v>93304</v>
      </c>
      <c r="E8687">
        <v>20232024</v>
      </c>
      <c r="F8687" t="s">
        <v>372</v>
      </c>
      <c r="G8687" t="s">
        <v>51</v>
      </c>
      <c r="H8687">
        <v>77</v>
      </c>
      <c r="I8687">
        <v>0</v>
      </c>
      <c r="J8687">
        <v>0</v>
      </c>
      <c r="K8687">
        <v>1</v>
      </c>
      <c r="L8687">
        <v>0</v>
      </c>
      <c r="M8687">
        <v>0</v>
      </c>
      <c r="N8687">
        <v>0</v>
      </c>
      <c r="O8687" t="s">
        <v>40</v>
      </c>
      <c r="P8687" t="str">
        <f>UPPER(Table1[[#This Row],[Venue]])</f>
        <v>AWAY</v>
      </c>
    </row>
    <row r="8688" spans="1:16" hidden="1" x14ac:dyDescent="0.45">
      <c r="A8688">
        <v>40062635</v>
      </c>
      <c r="B8688" t="s">
        <v>618</v>
      </c>
      <c r="C8688">
        <v>45396</v>
      </c>
      <c r="D8688">
        <v>93304</v>
      </c>
      <c r="E8688">
        <v>20232024</v>
      </c>
      <c r="F8688" t="s">
        <v>372</v>
      </c>
      <c r="G8688" t="s">
        <v>52</v>
      </c>
      <c r="H8688">
        <v>79</v>
      </c>
      <c r="I8688">
        <v>0</v>
      </c>
      <c r="J8688">
        <v>0</v>
      </c>
      <c r="K8688">
        <v>1</v>
      </c>
      <c r="L8688">
        <v>0</v>
      </c>
      <c r="M8688">
        <v>0</v>
      </c>
      <c r="N8688">
        <v>0</v>
      </c>
      <c r="O8688" t="s">
        <v>40</v>
      </c>
      <c r="P8688" t="str">
        <f>UPPER(Table1[[#This Row],[Venue]])</f>
        <v>AWAY</v>
      </c>
    </row>
    <row r="8689" spans="1:16" hidden="1" x14ac:dyDescent="0.45">
      <c r="A8689">
        <v>40062635</v>
      </c>
      <c r="B8689" t="s">
        <v>618</v>
      </c>
      <c r="C8689">
        <v>45396</v>
      </c>
      <c r="D8689">
        <v>93304</v>
      </c>
      <c r="E8689">
        <v>20232024</v>
      </c>
      <c r="F8689" t="s">
        <v>372</v>
      </c>
      <c r="G8689" t="s">
        <v>538</v>
      </c>
      <c r="H8689">
        <v>89</v>
      </c>
      <c r="I8689">
        <v>1</v>
      </c>
      <c r="J8689">
        <v>0</v>
      </c>
      <c r="K8689">
        <v>1</v>
      </c>
      <c r="L8689">
        <v>1</v>
      </c>
      <c r="M8689">
        <v>0</v>
      </c>
      <c r="N8689">
        <v>0</v>
      </c>
      <c r="O8689" t="s">
        <v>40</v>
      </c>
      <c r="P8689" t="str">
        <f>UPPER(Table1[[#This Row],[Venue]])</f>
        <v>AWAY</v>
      </c>
    </row>
    <row r="8690" spans="1:16" hidden="1" x14ac:dyDescent="0.45">
      <c r="A8690">
        <v>40062635</v>
      </c>
      <c r="B8690" t="s">
        <v>618</v>
      </c>
      <c r="C8690">
        <v>45396</v>
      </c>
      <c r="D8690">
        <v>93304</v>
      </c>
      <c r="E8690">
        <v>20232024</v>
      </c>
      <c r="F8690" t="s">
        <v>372</v>
      </c>
      <c r="G8690" t="s">
        <v>538</v>
      </c>
      <c r="H8690">
        <v>89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 t="s">
        <v>40</v>
      </c>
      <c r="P8690" t="str">
        <f>UPPER(Table1[[#This Row],[Venue]])</f>
        <v>AWAY</v>
      </c>
    </row>
    <row r="8691" spans="1:16" hidden="1" x14ac:dyDescent="0.45">
      <c r="A8691">
        <v>40052985</v>
      </c>
      <c r="B8691" t="s">
        <v>553</v>
      </c>
      <c r="C8691">
        <v>45396</v>
      </c>
      <c r="D8691">
        <v>83654</v>
      </c>
      <c r="E8691">
        <v>20232024</v>
      </c>
      <c r="F8691" t="s">
        <v>453</v>
      </c>
      <c r="G8691" t="s">
        <v>376</v>
      </c>
      <c r="H8691">
        <v>2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0</v>
      </c>
      <c r="O8691" t="s">
        <v>19</v>
      </c>
      <c r="P8691" t="str">
        <f>UPPER(Table1[[#This Row],[Venue]])</f>
        <v>HOME</v>
      </c>
    </row>
    <row r="8692" spans="1:16" hidden="1" x14ac:dyDescent="0.45">
      <c r="A8692">
        <v>40052985</v>
      </c>
      <c r="B8692" t="s">
        <v>553</v>
      </c>
      <c r="C8692">
        <v>45396</v>
      </c>
      <c r="D8692">
        <v>83654</v>
      </c>
      <c r="E8692">
        <v>20232024</v>
      </c>
      <c r="F8692" t="s">
        <v>453</v>
      </c>
      <c r="G8692" t="s">
        <v>334</v>
      </c>
      <c r="H8692">
        <v>6</v>
      </c>
      <c r="I8692">
        <v>3</v>
      </c>
      <c r="J8692">
        <v>2</v>
      </c>
      <c r="K8692">
        <v>1</v>
      </c>
      <c r="L8692">
        <v>1</v>
      </c>
      <c r="M8692">
        <v>0</v>
      </c>
      <c r="N8692">
        <v>0</v>
      </c>
      <c r="O8692" t="s">
        <v>19</v>
      </c>
      <c r="P8692" t="str">
        <f>UPPER(Table1[[#This Row],[Venue]])</f>
        <v>HOME</v>
      </c>
    </row>
    <row r="8693" spans="1:16" hidden="1" x14ac:dyDescent="0.45">
      <c r="A8693">
        <v>40052985</v>
      </c>
      <c r="B8693" t="s">
        <v>553</v>
      </c>
      <c r="C8693">
        <v>45396</v>
      </c>
      <c r="D8693">
        <v>83654</v>
      </c>
      <c r="E8693">
        <v>20232024</v>
      </c>
      <c r="F8693" t="s">
        <v>453</v>
      </c>
      <c r="G8693" t="s">
        <v>135</v>
      </c>
      <c r="H8693">
        <v>7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  <c r="O8693" t="s">
        <v>19</v>
      </c>
      <c r="P8693" t="str">
        <f>UPPER(Table1[[#This Row],[Venue]])</f>
        <v>HOME</v>
      </c>
    </row>
    <row r="8694" spans="1:16" hidden="1" x14ac:dyDescent="0.45">
      <c r="A8694">
        <v>40052985</v>
      </c>
      <c r="B8694" t="s">
        <v>553</v>
      </c>
      <c r="C8694">
        <v>45396</v>
      </c>
      <c r="D8694">
        <v>83654</v>
      </c>
      <c r="E8694">
        <v>20232024</v>
      </c>
      <c r="F8694" t="s">
        <v>453</v>
      </c>
      <c r="G8694" t="s">
        <v>263</v>
      </c>
      <c r="H8694">
        <v>9</v>
      </c>
      <c r="I8694">
        <v>0</v>
      </c>
      <c r="J8694">
        <v>0</v>
      </c>
      <c r="K8694">
        <v>1</v>
      </c>
      <c r="L8694">
        <v>0</v>
      </c>
      <c r="M8694">
        <v>0</v>
      </c>
      <c r="N8694">
        <v>2</v>
      </c>
      <c r="O8694" t="s">
        <v>19</v>
      </c>
      <c r="P8694" t="str">
        <f>UPPER(Table1[[#This Row],[Venue]])</f>
        <v>HOME</v>
      </c>
    </row>
    <row r="8695" spans="1:16" hidden="1" x14ac:dyDescent="0.45">
      <c r="A8695">
        <v>40052985</v>
      </c>
      <c r="B8695" t="s">
        <v>553</v>
      </c>
      <c r="C8695">
        <v>45396</v>
      </c>
      <c r="D8695">
        <v>83654</v>
      </c>
      <c r="E8695">
        <v>20232024</v>
      </c>
      <c r="F8695" t="s">
        <v>453</v>
      </c>
      <c r="G8695" t="s">
        <v>136</v>
      </c>
      <c r="H8695">
        <v>17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  <c r="O8695" t="s">
        <v>19</v>
      </c>
      <c r="P8695" t="str">
        <f>UPPER(Table1[[#This Row],[Venue]])</f>
        <v>HOME</v>
      </c>
    </row>
    <row r="8696" spans="1:16" hidden="1" x14ac:dyDescent="0.45">
      <c r="A8696">
        <v>40052985</v>
      </c>
      <c r="B8696" t="s">
        <v>553</v>
      </c>
      <c r="C8696">
        <v>45396</v>
      </c>
      <c r="D8696">
        <v>83654</v>
      </c>
      <c r="E8696">
        <v>20232024</v>
      </c>
      <c r="F8696" t="s">
        <v>453</v>
      </c>
      <c r="G8696" t="s">
        <v>137</v>
      </c>
      <c r="H8696">
        <v>22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0</v>
      </c>
      <c r="O8696" t="s">
        <v>19</v>
      </c>
      <c r="P8696" t="str">
        <f>UPPER(Table1[[#This Row],[Venue]])</f>
        <v>HOME</v>
      </c>
    </row>
    <row r="8697" spans="1:16" hidden="1" x14ac:dyDescent="0.45">
      <c r="A8697">
        <v>40052985</v>
      </c>
      <c r="B8697" t="s">
        <v>553</v>
      </c>
      <c r="C8697">
        <v>45396</v>
      </c>
      <c r="D8697">
        <v>83654</v>
      </c>
      <c r="E8697">
        <v>20232024</v>
      </c>
      <c r="F8697" t="s">
        <v>453</v>
      </c>
      <c r="G8697" t="s">
        <v>138</v>
      </c>
      <c r="H8697">
        <v>23</v>
      </c>
      <c r="I8697">
        <v>0</v>
      </c>
      <c r="J8697">
        <v>0</v>
      </c>
      <c r="K8697">
        <v>1</v>
      </c>
      <c r="L8697">
        <v>0</v>
      </c>
      <c r="M8697">
        <v>0</v>
      </c>
      <c r="N8697">
        <v>0</v>
      </c>
      <c r="O8697" t="s">
        <v>19</v>
      </c>
      <c r="P8697" t="str">
        <f>UPPER(Table1[[#This Row],[Venue]])</f>
        <v>HOME</v>
      </c>
    </row>
    <row r="8698" spans="1:16" hidden="1" x14ac:dyDescent="0.45">
      <c r="A8698">
        <v>40052985</v>
      </c>
      <c r="B8698" t="s">
        <v>553</v>
      </c>
      <c r="C8698">
        <v>45396</v>
      </c>
      <c r="D8698">
        <v>83654</v>
      </c>
      <c r="E8698">
        <v>20232024</v>
      </c>
      <c r="F8698" t="s">
        <v>453</v>
      </c>
      <c r="G8698" t="s">
        <v>139</v>
      </c>
      <c r="H8698">
        <v>27</v>
      </c>
      <c r="I8698">
        <v>1</v>
      </c>
      <c r="J8698">
        <v>0</v>
      </c>
      <c r="K8698">
        <v>1</v>
      </c>
      <c r="L8698">
        <v>1</v>
      </c>
      <c r="M8698">
        <v>0</v>
      </c>
      <c r="N8698">
        <v>4</v>
      </c>
      <c r="O8698" t="s">
        <v>19</v>
      </c>
      <c r="P8698" t="str">
        <f>UPPER(Table1[[#This Row],[Venue]])</f>
        <v>HOME</v>
      </c>
    </row>
    <row r="8699" spans="1:16" hidden="1" x14ac:dyDescent="0.45">
      <c r="A8699">
        <v>40052985</v>
      </c>
      <c r="B8699" t="s">
        <v>553</v>
      </c>
      <c r="C8699">
        <v>45396</v>
      </c>
      <c r="D8699">
        <v>83654</v>
      </c>
      <c r="E8699">
        <v>20232024</v>
      </c>
      <c r="F8699" t="s">
        <v>453</v>
      </c>
      <c r="G8699" t="s">
        <v>248</v>
      </c>
      <c r="H8699">
        <v>29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 t="s">
        <v>19</v>
      </c>
      <c r="P8699" t="str">
        <f>UPPER(Table1[[#This Row],[Venue]])</f>
        <v>HOME</v>
      </c>
    </row>
    <row r="8700" spans="1:16" hidden="1" x14ac:dyDescent="0.45">
      <c r="A8700">
        <v>40052985</v>
      </c>
      <c r="B8700" t="s">
        <v>553</v>
      </c>
      <c r="C8700">
        <v>45396</v>
      </c>
      <c r="D8700">
        <v>83654</v>
      </c>
      <c r="E8700">
        <v>20232024</v>
      </c>
      <c r="F8700" t="s">
        <v>453</v>
      </c>
      <c r="G8700" t="s">
        <v>266</v>
      </c>
      <c r="H8700">
        <v>31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0</v>
      </c>
      <c r="O8700" t="s">
        <v>19</v>
      </c>
      <c r="P8700" t="str">
        <f>UPPER(Table1[[#This Row],[Venue]])</f>
        <v>HOME</v>
      </c>
    </row>
    <row r="8701" spans="1:16" hidden="1" x14ac:dyDescent="0.45">
      <c r="A8701">
        <v>40052985</v>
      </c>
      <c r="B8701" t="s">
        <v>553</v>
      </c>
      <c r="C8701">
        <v>45396</v>
      </c>
      <c r="D8701">
        <v>83654</v>
      </c>
      <c r="E8701">
        <v>20232024</v>
      </c>
      <c r="F8701" t="s">
        <v>453</v>
      </c>
      <c r="G8701" t="s">
        <v>202</v>
      </c>
      <c r="H8701">
        <v>36</v>
      </c>
      <c r="I8701">
        <v>0</v>
      </c>
      <c r="J8701">
        <v>0</v>
      </c>
      <c r="K8701">
        <v>1</v>
      </c>
      <c r="L8701">
        <v>0</v>
      </c>
      <c r="M8701">
        <v>0</v>
      </c>
      <c r="N8701">
        <v>0</v>
      </c>
      <c r="O8701" t="s">
        <v>19</v>
      </c>
      <c r="P8701" t="str">
        <f>UPPER(Table1[[#This Row],[Venue]])</f>
        <v>HOME</v>
      </c>
    </row>
    <row r="8702" spans="1:16" hidden="1" x14ac:dyDescent="0.45">
      <c r="A8702">
        <v>40052985</v>
      </c>
      <c r="B8702" t="s">
        <v>553</v>
      </c>
      <c r="C8702">
        <v>45396</v>
      </c>
      <c r="D8702">
        <v>83654</v>
      </c>
      <c r="E8702">
        <v>20232024</v>
      </c>
      <c r="F8702" t="s">
        <v>453</v>
      </c>
      <c r="G8702" t="s">
        <v>142</v>
      </c>
      <c r="H8702">
        <v>69</v>
      </c>
      <c r="I8702">
        <v>0</v>
      </c>
      <c r="J8702">
        <v>0</v>
      </c>
      <c r="K8702">
        <v>1</v>
      </c>
      <c r="L8702">
        <v>0</v>
      </c>
      <c r="M8702">
        <v>0</v>
      </c>
      <c r="N8702">
        <v>0</v>
      </c>
      <c r="O8702" t="s">
        <v>19</v>
      </c>
      <c r="P8702" t="str">
        <f>UPPER(Table1[[#This Row],[Venue]])</f>
        <v>HOME</v>
      </c>
    </row>
    <row r="8703" spans="1:16" hidden="1" x14ac:dyDescent="0.45">
      <c r="A8703">
        <v>40052985</v>
      </c>
      <c r="B8703" t="s">
        <v>553</v>
      </c>
      <c r="C8703">
        <v>45396</v>
      </c>
      <c r="D8703">
        <v>83654</v>
      </c>
      <c r="E8703">
        <v>20232024</v>
      </c>
      <c r="F8703" t="s">
        <v>453</v>
      </c>
      <c r="G8703" t="s">
        <v>143</v>
      </c>
      <c r="H8703">
        <v>71</v>
      </c>
      <c r="I8703">
        <v>1</v>
      </c>
      <c r="J8703">
        <v>0</v>
      </c>
      <c r="K8703">
        <v>1</v>
      </c>
      <c r="L8703">
        <v>1</v>
      </c>
      <c r="M8703">
        <v>0</v>
      </c>
      <c r="N8703">
        <v>0</v>
      </c>
      <c r="O8703" t="s">
        <v>19</v>
      </c>
      <c r="P8703" t="str">
        <f>UPPER(Table1[[#This Row],[Venue]])</f>
        <v>HOME</v>
      </c>
    </row>
    <row r="8704" spans="1:16" hidden="1" x14ac:dyDescent="0.45">
      <c r="A8704">
        <v>40052985</v>
      </c>
      <c r="B8704" t="s">
        <v>553</v>
      </c>
      <c r="C8704">
        <v>45396</v>
      </c>
      <c r="D8704">
        <v>83654</v>
      </c>
      <c r="E8704">
        <v>20232024</v>
      </c>
      <c r="F8704" t="s">
        <v>453</v>
      </c>
      <c r="G8704" t="s">
        <v>389</v>
      </c>
      <c r="H8704">
        <v>77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 t="s">
        <v>19</v>
      </c>
      <c r="P8704" t="str">
        <f>UPPER(Table1[[#This Row],[Venue]])</f>
        <v>HOME</v>
      </c>
    </row>
    <row r="8705" spans="1:16" hidden="1" x14ac:dyDescent="0.45">
      <c r="A8705">
        <v>40052985</v>
      </c>
      <c r="B8705" t="s">
        <v>553</v>
      </c>
      <c r="C8705">
        <v>45396</v>
      </c>
      <c r="D8705">
        <v>83654</v>
      </c>
      <c r="E8705">
        <v>20232024</v>
      </c>
      <c r="F8705" t="s">
        <v>453</v>
      </c>
      <c r="G8705" t="s">
        <v>388</v>
      </c>
      <c r="H8705">
        <v>79</v>
      </c>
      <c r="I8705">
        <v>2</v>
      </c>
      <c r="J8705">
        <v>0</v>
      </c>
      <c r="K8705">
        <v>1</v>
      </c>
      <c r="L8705">
        <v>2</v>
      </c>
      <c r="M8705">
        <v>0</v>
      </c>
      <c r="N8705">
        <v>0</v>
      </c>
      <c r="O8705" t="s">
        <v>19</v>
      </c>
      <c r="P8705" t="str">
        <f>UPPER(Table1[[#This Row],[Venue]])</f>
        <v>HOME</v>
      </c>
    </row>
    <row r="8706" spans="1:16" hidden="1" x14ac:dyDescent="0.45">
      <c r="A8706">
        <v>40052985</v>
      </c>
      <c r="B8706" t="s">
        <v>553</v>
      </c>
      <c r="C8706">
        <v>45396</v>
      </c>
      <c r="D8706">
        <v>83654</v>
      </c>
      <c r="E8706">
        <v>20232024</v>
      </c>
      <c r="F8706" t="s">
        <v>453</v>
      </c>
      <c r="G8706" t="s">
        <v>145</v>
      </c>
      <c r="H8706">
        <v>88</v>
      </c>
      <c r="I8706">
        <v>1</v>
      </c>
      <c r="J8706">
        <v>1</v>
      </c>
      <c r="K8706">
        <v>1</v>
      </c>
      <c r="L8706">
        <v>0</v>
      </c>
      <c r="M8706">
        <v>0</v>
      </c>
      <c r="N8706">
        <v>0</v>
      </c>
      <c r="O8706" t="s">
        <v>19</v>
      </c>
      <c r="P8706" t="str">
        <f>UPPER(Table1[[#This Row],[Venue]])</f>
        <v>HOME</v>
      </c>
    </row>
    <row r="8707" spans="1:16" hidden="1" x14ac:dyDescent="0.45">
      <c r="A8707">
        <v>40052985</v>
      </c>
      <c r="B8707" t="s">
        <v>553</v>
      </c>
      <c r="C8707">
        <v>45396</v>
      </c>
      <c r="D8707">
        <v>83654</v>
      </c>
      <c r="E8707">
        <v>20232024</v>
      </c>
      <c r="F8707" t="s">
        <v>453</v>
      </c>
      <c r="G8707" t="s">
        <v>147</v>
      </c>
      <c r="H8707">
        <v>92</v>
      </c>
      <c r="I8707">
        <v>1</v>
      </c>
      <c r="J8707">
        <v>0</v>
      </c>
      <c r="K8707">
        <v>1</v>
      </c>
      <c r="L8707">
        <v>1</v>
      </c>
      <c r="M8707">
        <v>0</v>
      </c>
      <c r="N8707">
        <v>0</v>
      </c>
      <c r="O8707" t="s">
        <v>19</v>
      </c>
      <c r="P8707" t="str">
        <f>UPPER(Table1[[#This Row],[Venue]])</f>
        <v>HOME</v>
      </c>
    </row>
    <row r="8708" spans="1:16" hidden="1" x14ac:dyDescent="0.45">
      <c r="A8708">
        <v>40052985</v>
      </c>
      <c r="B8708" t="s">
        <v>553</v>
      </c>
      <c r="C8708">
        <v>45396</v>
      </c>
      <c r="D8708">
        <v>83654</v>
      </c>
      <c r="E8708">
        <v>20232024</v>
      </c>
      <c r="F8708" t="s">
        <v>453</v>
      </c>
      <c r="G8708" t="s">
        <v>390</v>
      </c>
      <c r="H8708">
        <v>94</v>
      </c>
      <c r="I8708">
        <v>0</v>
      </c>
      <c r="J8708">
        <v>0</v>
      </c>
      <c r="K8708">
        <v>1</v>
      </c>
      <c r="L8708">
        <v>0</v>
      </c>
      <c r="M8708">
        <v>0</v>
      </c>
      <c r="N8708">
        <v>0</v>
      </c>
      <c r="O8708" t="s">
        <v>19</v>
      </c>
      <c r="P8708" t="str">
        <f>UPPER(Table1[[#This Row],[Venue]])</f>
        <v>HOME</v>
      </c>
    </row>
    <row r="8709" spans="1:16" hidden="1" x14ac:dyDescent="0.45">
      <c r="A8709">
        <v>40052985</v>
      </c>
      <c r="B8709" t="s">
        <v>553</v>
      </c>
      <c r="C8709">
        <v>45396</v>
      </c>
      <c r="D8709">
        <v>83654</v>
      </c>
      <c r="E8709">
        <v>20232024</v>
      </c>
      <c r="F8709" t="s">
        <v>453</v>
      </c>
      <c r="G8709" t="s">
        <v>148</v>
      </c>
      <c r="H8709">
        <v>95</v>
      </c>
      <c r="I8709">
        <v>1</v>
      </c>
      <c r="J8709">
        <v>1</v>
      </c>
      <c r="K8709">
        <v>1</v>
      </c>
      <c r="L8709">
        <v>0</v>
      </c>
      <c r="M8709">
        <v>0</v>
      </c>
      <c r="N8709">
        <v>0</v>
      </c>
      <c r="O8709" t="s">
        <v>19</v>
      </c>
      <c r="P8709" t="str">
        <f>UPPER(Table1[[#This Row],[Venue]])</f>
        <v>HOME</v>
      </c>
    </row>
    <row r="8710" spans="1:16" hidden="1" x14ac:dyDescent="0.45">
      <c r="A8710">
        <v>40052985</v>
      </c>
      <c r="B8710" t="s">
        <v>553</v>
      </c>
      <c r="C8710">
        <v>45396</v>
      </c>
      <c r="D8710">
        <v>83654</v>
      </c>
      <c r="E8710">
        <v>20232024</v>
      </c>
      <c r="F8710" t="s">
        <v>453</v>
      </c>
      <c r="G8710" t="s">
        <v>149</v>
      </c>
      <c r="H8710">
        <v>98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0</v>
      </c>
      <c r="O8710" t="s">
        <v>19</v>
      </c>
      <c r="P8710" t="str">
        <f>UPPER(Table1[[#This Row],[Venue]])</f>
        <v>HOME</v>
      </c>
    </row>
    <row r="8711" spans="1:16" hidden="1" x14ac:dyDescent="0.45">
      <c r="A8711">
        <v>40052985</v>
      </c>
      <c r="B8711" t="s">
        <v>553</v>
      </c>
      <c r="C8711">
        <v>45396</v>
      </c>
      <c r="D8711">
        <v>83654</v>
      </c>
      <c r="E8711">
        <v>20232024</v>
      </c>
      <c r="F8711" t="s">
        <v>453</v>
      </c>
      <c r="G8711" t="s">
        <v>132</v>
      </c>
      <c r="H8711">
        <v>4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2</v>
      </c>
      <c r="O8711" t="s">
        <v>40</v>
      </c>
      <c r="P8711" t="str">
        <f>UPPER(Table1[[#This Row],[Venue]])</f>
        <v>AWAY</v>
      </c>
    </row>
    <row r="8712" spans="1:16" hidden="1" x14ac:dyDescent="0.45">
      <c r="A8712">
        <v>40052985</v>
      </c>
      <c r="B8712" t="s">
        <v>553</v>
      </c>
      <c r="C8712">
        <v>45396</v>
      </c>
      <c r="D8712">
        <v>83654</v>
      </c>
      <c r="E8712">
        <v>20232024</v>
      </c>
      <c r="F8712" t="s">
        <v>453</v>
      </c>
      <c r="G8712" t="s">
        <v>133</v>
      </c>
      <c r="H8712">
        <v>5</v>
      </c>
      <c r="I8712">
        <v>1</v>
      </c>
      <c r="J8712">
        <v>1</v>
      </c>
      <c r="K8712">
        <v>1</v>
      </c>
      <c r="L8712">
        <v>0</v>
      </c>
      <c r="M8712">
        <v>0</v>
      </c>
      <c r="N8712">
        <v>0</v>
      </c>
      <c r="O8712" t="s">
        <v>40</v>
      </c>
      <c r="P8712" t="str">
        <f>UPPER(Table1[[#This Row],[Venue]])</f>
        <v>AWAY</v>
      </c>
    </row>
    <row r="8713" spans="1:16" hidden="1" x14ac:dyDescent="0.45">
      <c r="A8713">
        <v>40052985</v>
      </c>
      <c r="B8713" t="s">
        <v>553</v>
      </c>
      <c r="C8713">
        <v>45396</v>
      </c>
      <c r="D8713">
        <v>83654</v>
      </c>
      <c r="E8713">
        <v>20232024</v>
      </c>
      <c r="F8713" t="s">
        <v>453</v>
      </c>
      <c r="G8713" t="s">
        <v>171</v>
      </c>
      <c r="H8713">
        <v>8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 t="s">
        <v>40</v>
      </c>
      <c r="P8713" t="str">
        <f>UPPER(Table1[[#This Row],[Venue]])</f>
        <v>AWAY</v>
      </c>
    </row>
    <row r="8714" spans="1:16" hidden="1" x14ac:dyDescent="0.45">
      <c r="A8714">
        <v>40052985</v>
      </c>
      <c r="B8714" t="s">
        <v>553</v>
      </c>
      <c r="C8714">
        <v>45396</v>
      </c>
      <c r="D8714">
        <v>83654</v>
      </c>
      <c r="E8714">
        <v>20232024</v>
      </c>
      <c r="F8714" t="s">
        <v>453</v>
      </c>
      <c r="G8714" t="s">
        <v>264</v>
      </c>
      <c r="H8714">
        <v>10</v>
      </c>
      <c r="I8714">
        <v>0</v>
      </c>
      <c r="J8714">
        <v>0</v>
      </c>
      <c r="K8714">
        <v>1</v>
      </c>
      <c r="L8714">
        <v>0</v>
      </c>
      <c r="M8714">
        <v>0</v>
      </c>
      <c r="N8714">
        <v>0</v>
      </c>
      <c r="O8714" t="s">
        <v>40</v>
      </c>
      <c r="P8714" t="str">
        <f>UPPER(Table1[[#This Row],[Venue]])</f>
        <v>AWAY</v>
      </c>
    </row>
    <row r="8715" spans="1:16" hidden="1" x14ac:dyDescent="0.45">
      <c r="A8715">
        <v>40052985</v>
      </c>
      <c r="B8715" t="s">
        <v>553</v>
      </c>
      <c r="C8715">
        <v>45396</v>
      </c>
      <c r="D8715">
        <v>83654</v>
      </c>
      <c r="E8715">
        <v>20232024</v>
      </c>
      <c r="F8715" t="s">
        <v>453</v>
      </c>
      <c r="G8715" t="s">
        <v>265</v>
      </c>
      <c r="H8715">
        <v>14</v>
      </c>
      <c r="I8715">
        <v>1</v>
      </c>
      <c r="J8715">
        <v>1</v>
      </c>
      <c r="K8715">
        <v>1</v>
      </c>
      <c r="L8715">
        <v>0</v>
      </c>
      <c r="M8715">
        <v>0</v>
      </c>
      <c r="N8715">
        <v>0</v>
      </c>
      <c r="O8715" t="s">
        <v>40</v>
      </c>
      <c r="P8715" t="str">
        <f>UPPER(Table1[[#This Row],[Venue]])</f>
        <v>AWAY</v>
      </c>
    </row>
    <row r="8716" spans="1:16" hidden="1" x14ac:dyDescent="0.45">
      <c r="A8716">
        <v>40052985</v>
      </c>
      <c r="B8716" t="s">
        <v>553</v>
      </c>
      <c r="C8716">
        <v>45396</v>
      </c>
      <c r="D8716">
        <v>83654</v>
      </c>
      <c r="E8716">
        <v>20232024</v>
      </c>
      <c r="F8716" t="s">
        <v>453</v>
      </c>
      <c r="G8716" t="s">
        <v>175</v>
      </c>
      <c r="H8716">
        <v>15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 t="s">
        <v>40</v>
      </c>
      <c r="P8716" t="str">
        <f>UPPER(Table1[[#This Row],[Venue]])</f>
        <v>AWAY</v>
      </c>
    </row>
    <row r="8717" spans="1:16" hidden="1" x14ac:dyDescent="0.45">
      <c r="A8717">
        <v>40052985</v>
      </c>
      <c r="B8717" t="s">
        <v>553</v>
      </c>
      <c r="C8717">
        <v>45396</v>
      </c>
      <c r="D8717">
        <v>83654</v>
      </c>
      <c r="E8717">
        <v>20232024</v>
      </c>
      <c r="F8717" t="s">
        <v>453</v>
      </c>
      <c r="G8717" t="s">
        <v>516</v>
      </c>
      <c r="H8717">
        <v>20</v>
      </c>
      <c r="I8717">
        <v>0</v>
      </c>
      <c r="J8717">
        <v>0</v>
      </c>
      <c r="K8717">
        <v>1</v>
      </c>
      <c r="L8717">
        <v>0</v>
      </c>
      <c r="M8717">
        <v>0</v>
      </c>
      <c r="N8717">
        <v>0</v>
      </c>
      <c r="O8717" t="s">
        <v>40</v>
      </c>
      <c r="P8717" t="str">
        <f>UPPER(Table1[[#This Row],[Venue]])</f>
        <v>AWAY</v>
      </c>
    </row>
    <row r="8718" spans="1:16" hidden="1" x14ac:dyDescent="0.45">
      <c r="A8718">
        <v>40052985</v>
      </c>
      <c r="B8718" t="s">
        <v>553</v>
      </c>
      <c r="C8718">
        <v>45396</v>
      </c>
      <c r="D8718">
        <v>83654</v>
      </c>
      <c r="E8718">
        <v>20232024</v>
      </c>
      <c r="F8718" t="s">
        <v>453</v>
      </c>
      <c r="G8718" t="s">
        <v>289</v>
      </c>
      <c r="H8718">
        <v>22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 t="s">
        <v>40</v>
      </c>
      <c r="P8718" t="str">
        <f>UPPER(Table1[[#This Row],[Venue]])</f>
        <v>AWAY</v>
      </c>
    </row>
    <row r="8719" spans="1:16" hidden="1" x14ac:dyDescent="0.45">
      <c r="A8719">
        <v>40052985</v>
      </c>
      <c r="B8719" t="s">
        <v>553</v>
      </c>
      <c r="C8719">
        <v>45396</v>
      </c>
      <c r="D8719">
        <v>83654</v>
      </c>
      <c r="E8719">
        <v>20232024</v>
      </c>
      <c r="F8719" t="s">
        <v>453</v>
      </c>
      <c r="G8719" t="s">
        <v>374</v>
      </c>
      <c r="H8719">
        <v>24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 t="s">
        <v>40</v>
      </c>
      <c r="P8719" t="str">
        <f>UPPER(Table1[[#This Row],[Venue]])</f>
        <v>AWAY</v>
      </c>
    </row>
    <row r="8720" spans="1:16" hidden="1" x14ac:dyDescent="0.45">
      <c r="A8720">
        <v>40052985</v>
      </c>
      <c r="B8720" t="s">
        <v>553</v>
      </c>
      <c r="C8720">
        <v>45396</v>
      </c>
      <c r="D8720">
        <v>83654</v>
      </c>
      <c r="E8720">
        <v>20232024</v>
      </c>
      <c r="F8720" t="s">
        <v>453</v>
      </c>
      <c r="G8720" t="s">
        <v>349</v>
      </c>
      <c r="H8720">
        <v>25</v>
      </c>
      <c r="I8720">
        <v>1</v>
      </c>
      <c r="J8720">
        <v>0</v>
      </c>
      <c r="K8720">
        <v>1</v>
      </c>
      <c r="L8720">
        <v>1</v>
      </c>
      <c r="M8720">
        <v>0</v>
      </c>
      <c r="N8720">
        <v>0</v>
      </c>
      <c r="O8720" t="s">
        <v>40</v>
      </c>
      <c r="P8720" t="str">
        <f>UPPER(Table1[[#This Row],[Venue]])</f>
        <v>AWAY</v>
      </c>
    </row>
    <row r="8721" spans="1:16" hidden="1" x14ac:dyDescent="0.45">
      <c r="A8721">
        <v>40052985</v>
      </c>
      <c r="B8721" t="s">
        <v>553</v>
      </c>
      <c r="C8721">
        <v>45396</v>
      </c>
      <c r="D8721">
        <v>83654</v>
      </c>
      <c r="E8721">
        <v>20232024</v>
      </c>
      <c r="F8721" t="s">
        <v>453</v>
      </c>
      <c r="G8721" t="s">
        <v>517</v>
      </c>
      <c r="H8721">
        <v>51</v>
      </c>
      <c r="I8721">
        <v>0</v>
      </c>
      <c r="J8721">
        <v>0</v>
      </c>
      <c r="K8721">
        <v>1</v>
      </c>
      <c r="L8721">
        <v>0</v>
      </c>
      <c r="M8721">
        <v>0</v>
      </c>
      <c r="N8721">
        <v>0</v>
      </c>
      <c r="O8721" t="s">
        <v>40</v>
      </c>
      <c r="P8721" t="str">
        <f>UPPER(Table1[[#This Row],[Venue]])</f>
        <v>AWAY</v>
      </c>
    </row>
    <row r="8722" spans="1:16" hidden="1" x14ac:dyDescent="0.45">
      <c r="A8722">
        <v>40052985</v>
      </c>
      <c r="B8722" t="s">
        <v>553</v>
      </c>
      <c r="C8722">
        <v>45396</v>
      </c>
      <c r="D8722">
        <v>83654</v>
      </c>
      <c r="E8722">
        <v>20232024</v>
      </c>
      <c r="F8722" t="s">
        <v>453</v>
      </c>
      <c r="G8722" t="s">
        <v>519</v>
      </c>
      <c r="H8722">
        <v>74</v>
      </c>
      <c r="I8722">
        <v>0</v>
      </c>
      <c r="J8722">
        <v>0</v>
      </c>
      <c r="K8722">
        <v>1</v>
      </c>
      <c r="L8722">
        <v>0</v>
      </c>
      <c r="M8722">
        <v>0</v>
      </c>
      <c r="N8722">
        <v>0</v>
      </c>
      <c r="O8722" t="s">
        <v>40</v>
      </c>
      <c r="P8722" t="str">
        <f>UPPER(Table1[[#This Row],[Venue]])</f>
        <v>AWAY</v>
      </c>
    </row>
    <row r="8723" spans="1:16" hidden="1" x14ac:dyDescent="0.45">
      <c r="A8723">
        <v>40052985</v>
      </c>
      <c r="B8723" t="s">
        <v>553</v>
      </c>
      <c r="C8723">
        <v>45396</v>
      </c>
      <c r="D8723">
        <v>83654</v>
      </c>
      <c r="E8723">
        <v>20232024</v>
      </c>
      <c r="F8723" t="s">
        <v>453</v>
      </c>
      <c r="G8723" t="s">
        <v>131</v>
      </c>
      <c r="H8723">
        <v>80</v>
      </c>
      <c r="I8723">
        <v>1</v>
      </c>
      <c r="J8723">
        <v>0</v>
      </c>
      <c r="K8723">
        <v>1</v>
      </c>
      <c r="L8723">
        <v>1</v>
      </c>
      <c r="M8723">
        <v>0</v>
      </c>
      <c r="N8723">
        <v>0</v>
      </c>
      <c r="O8723" t="s">
        <v>40</v>
      </c>
      <c r="P8723" t="str">
        <f>UPPER(Table1[[#This Row],[Venue]])</f>
        <v>AWAY</v>
      </c>
    </row>
    <row r="8724" spans="1:16" hidden="1" x14ac:dyDescent="0.45">
      <c r="A8724">
        <v>40052985</v>
      </c>
      <c r="B8724" t="s">
        <v>553</v>
      </c>
      <c r="C8724">
        <v>45396</v>
      </c>
      <c r="D8724">
        <v>83654</v>
      </c>
      <c r="E8724">
        <v>20232024</v>
      </c>
      <c r="F8724" t="s">
        <v>453</v>
      </c>
      <c r="G8724" t="s">
        <v>375</v>
      </c>
      <c r="H8724">
        <v>88</v>
      </c>
      <c r="I8724">
        <v>0</v>
      </c>
      <c r="J8724">
        <v>0</v>
      </c>
      <c r="K8724">
        <v>1</v>
      </c>
      <c r="L8724">
        <v>0</v>
      </c>
      <c r="M8724">
        <v>0</v>
      </c>
      <c r="N8724">
        <v>0</v>
      </c>
      <c r="O8724" t="s">
        <v>40</v>
      </c>
      <c r="P8724" t="str">
        <f>UPPER(Table1[[#This Row],[Venue]])</f>
        <v>AWAY</v>
      </c>
    </row>
    <row r="8725" spans="1:16" hidden="1" x14ac:dyDescent="0.45">
      <c r="A8725">
        <v>40052985</v>
      </c>
      <c r="B8725" t="s">
        <v>553</v>
      </c>
      <c r="C8725">
        <v>45396</v>
      </c>
      <c r="D8725">
        <v>83654</v>
      </c>
      <c r="E8725">
        <v>20232024</v>
      </c>
      <c r="F8725" t="s">
        <v>453</v>
      </c>
      <c r="G8725" t="s">
        <v>146</v>
      </c>
      <c r="H8725">
        <v>91</v>
      </c>
      <c r="I8725">
        <v>1</v>
      </c>
      <c r="J8725">
        <v>0</v>
      </c>
      <c r="K8725">
        <v>1</v>
      </c>
      <c r="L8725">
        <v>1</v>
      </c>
      <c r="M8725">
        <v>0</v>
      </c>
      <c r="N8725">
        <v>0</v>
      </c>
      <c r="O8725" t="s">
        <v>40</v>
      </c>
      <c r="P8725" t="str">
        <f>UPPER(Table1[[#This Row],[Venue]])</f>
        <v>AWAY</v>
      </c>
    </row>
    <row r="8726" spans="1:16" hidden="1" x14ac:dyDescent="0.45">
      <c r="A8726">
        <v>40052985</v>
      </c>
      <c r="B8726" t="s">
        <v>553</v>
      </c>
      <c r="C8726">
        <v>45396</v>
      </c>
      <c r="D8726">
        <v>83654</v>
      </c>
      <c r="E8726">
        <v>20232024</v>
      </c>
      <c r="F8726" t="s">
        <v>453</v>
      </c>
      <c r="G8726" t="s">
        <v>183</v>
      </c>
      <c r="H8726">
        <v>97</v>
      </c>
      <c r="I8726">
        <v>0</v>
      </c>
      <c r="J8726">
        <v>0</v>
      </c>
      <c r="K8726">
        <v>1</v>
      </c>
      <c r="L8726">
        <v>0</v>
      </c>
      <c r="M8726">
        <v>0</v>
      </c>
      <c r="N8726">
        <v>0</v>
      </c>
      <c r="O8726" t="s">
        <v>40</v>
      </c>
      <c r="P8726" t="str">
        <f>UPPER(Table1[[#This Row],[Venue]])</f>
        <v>AWAY</v>
      </c>
    </row>
    <row r="8727" spans="1:16" hidden="1" x14ac:dyDescent="0.45">
      <c r="A8727">
        <v>40052985</v>
      </c>
      <c r="B8727" t="s">
        <v>553</v>
      </c>
      <c r="C8727">
        <v>45396</v>
      </c>
      <c r="D8727">
        <v>83654</v>
      </c>
      <c r="E8727">
        <v>20232024</v>
      </c>
      <c r="F8727" t="s">
        <v>453</v>
      </c>
      <c r="G8727" t="s">
        <v>529</v>
      </c>
      <c r="H8727">
        <v>99</v>
      </c>
      <c r="I8727">
        <v>0</v>
      </c>
      <c r="J8727">
        <v>0</v>
      </c>
      <c r="K8727">
        <v>1</v>
      </c>
      <c r="L8727">
        <v>0</v>
      </c>
      <c r="M8727">
        <v>0</v>
      </c>
      <c r="N8727">
        <v>0</v>
      </c>
      <c r="O8727" t="s">
        <v>40</v>
      </c>
      <c r="P8727" t="str">
        <f>UPPER(Table1[[#This Row],[Venue]])</f>
        <v>AWAY</v>
      </c>
    </row>
    <row r="8728" spans="1:16" hidden="1" x14ac:dyDescent="0.45">
      <c r="A8728">
        <v>40052984</v>
      </c>
      <c r="B8728" t="s">
        <v>444</v>
      </c>
      <c r="C8728">
        <v>45396</v>
      </c>
      <c r="D8728">
        <v>83653</v>
      </c>
      <c r="E8728">
        <v>20232024</v>
      </c>
      <c r="F8728" t="s">
        <v>453</v>
      </c>
      <c r="G8728" t="s">
        <v>614</v>
      </c>
      <c r="H8728">
        <v>4</v>
      </c>
      <c r="I8728">
        <v>0</v>
      </c>
      <c r="J8728">
        <v>0</v>
      </c>
      <c r="K8728">
        <v>1</v>
      </c>
      <c r="L8728">
        <v>0</v>
      </c>
      <c r="M8728">
        <v>0</v>
      </c>
      <c r="N8728">
        <v>0</v>
      </c>
      <c r="O8728" t="s">
        <v>19</v>
      </c>
      <c r="P8728" t="str">
        <f>UPPER(Table1[[#This Row],[Venue]])</f>
        <v>HOME</v>
      </c>
    </row>
    <row r="8729" spans="1:16" hidden="1" x14ac:dyDescent="0.45">
      <c r="A8729">
        <v>40052984</v>
      </c>
      <c r="B8729" t="s">
        <v>444</v>
      </c>
      <c r="C8729">
        <v>45396</v>
      </c>
      <c r="D8729">
        <v>83653</v>
      </c>
      <c r="E8729">
        <v>20232024</v>
      </c>
      <c r="F8729" t="s">
        <v>453</v>
      </c>
      <c r="G8729" t="s">
        <v>20</v>
      </c>
      <c r="H8729">
        <v>5</v>
      </c>
      <c r="I8729">
        <v>1</v>
      </c>
      <c r="J8729">
        <v>0</v>
      </c>
      <c r="K8729">
        <v>1</v>
      </c>
      <c r="L8729">
        <v>1</v>
      </c>
      <c r="M8729">
        <v>0</v>
      </c>
      <c r="N8729">
        <v>0</v>
      </c>
      <c r="O8729" t="s">
        <v>19</v>
      </c>
      <c r="P8729" t="str">
        <f>UPPER(Table1[[#This Row],[Venue]])</f>
        <v>HOME</v>
      </c>
    </row>
    <row r="8730" spans="1:16" hidden="1" x14ac:dyDescent="0.45">
      <c r="A8730">
        <v>40052984</v>
      </c>
      <c r="B8730" t="s">
        <v>444</v>
      </c>
      <c r="C8730">
        <v>45396</v>
      </c>
      <c r="D8730">
        <v>83653</v>
      </c>
      <c r="E8730">
        <v>20232024</v>
      </c>
      <c r="F8730" t="s">
        <v>453</v>
      </c>
      <c r="G8730" t="s">
        <v>329</v>
      </c>
      <c r="H8730">
        <v>8</v>
      </c>
      <c r="I8730">
        <v>0</v>
      </c>
      <c r="J8730">
        <v>0</v>
      </c>
      <c r="K8730">
        <v>1</v>
      </c>
      <c r="L8730">
        <v>0</v>
      </c>
      <c r="M8730">
        <v>0</v>
      </c>
      <c r="N8730">
        <v>0</v>
      </c>
      <c r="O8730" t="s">
        <v>19</v>
      </c>
      <c r="P8730" t="str">
        <f>UPPER(Table1[[#This Row],[Venue]])</f>
        <v>HOME</v>
      </c>
    </row>
    <row r="8731" spans="1:16" hidden="1" x14ac:dyDescent="0.45">
      <c r="A8731">
        <v>40052984</v>
      </c>
      <c r="B8731" t="s">
        <v>444</v>
      </c>
      <c r="C8731">
        <v>45396</v>
      </c>
      <c r="D8731">
        <v>83653</v>
      </c>
      <c r="E8731">
        <v>20232024</v>
      </c>
      <c r="F8731" t="s">
        <v>453</v>
      </c>
      <c r="G8731" t="s">
        <v>24</v>
      </c>
      <c r="H8731">
        <v>12</v>
      </c>
      <c r="I8731">
        <v>0</v>
      </c>
      <c r="J8731">
        <v>0</v>
      </c>
      <c r="K8731">
        <v>1</v>
      </c>
      <c r="L8731">
        <v>0</v>
      </c>
      <c r="M8731">
        <v>0</v>
      </c>
      <c r="N8731">
        <v>0</v>
      </c>
      <c r="O8731" t="s">
        <v>19</v>
      </c>
      <c r="P8731" t="str">
        <f>UPPER(Table1[[#This Row],[Venue]])</f>
        <v>HOME</v>
      </c>
    </row>
    <row r="8732" spans="1:16" hidden="1" x14ac:dyDescent="0.45">
      <c r="A8732">
        <v>40052984</v>
      </c>
      <c r="B8732" t="s">
        <v>444</v>
      </c>
      <c r="C8732">
        <v>45396</v>
      </c>
      <c r="D8732">
        <v>83653</v>
      </c>
      <c r="E8732">
        <v>20232024</v>
      </c>
      <c r="F8732" t="s">
        <v>453</v>
      </c>
      <c r="G8732" t="s">
        <v>597</v>
      </c>
      <c r="H8732">
        <v>13</v>
      </c>
      <c r="I8732">
        <v>0</v>
      </c>
      <c r="J8732">
        <v>0</v>
      </c>
      <c r="K8732">
        <v>1</v>
      </c>
      <c r="L8732">
        <v>0</v>
      </c>
      <c r="M8732">
        <v>0</v>
      </c>
      <c r="N8732">
        <v>0</v>
      </c>
      <c r="O8732" t="s">
        <v>19</v>
      </c>
      <c r="P8732" t="str">
        <f>UPPER(Table1[[#This Row],[Venue]])</f>
        <v>HOME</v>
      </c>
    </row>
    <row r="8733" spans="1:16" hidden="1" x14ac:dyDescent="0.45">
      <c r="A8733">
        <v>40052984</v>
      </c>
      <c r="B8733" t="s">
        <v>444</v>
      </c>
      <c r="C8733">
        <v>45396</v>
      </c>
      <c r="D8733">
        <v>83653</v>
      </c>
      <c r="E8733">
        <v>20232024</v>
      </c>
      <c r="F8733" t="s">
        <v>453</v>
      </c>
      <c r="G8733" t="s">
        <v>426</v>
      </c>
      <c r="H8733">
        <v>16</v>
      </c>
      <c r="I8733">
        <v>0</v>
      </c>
      <c r="J8733">
        <v>0</v>
      </c>
      <c r="K8733">
        <v>1</v>
      </c>
      <c r="L8733">
        <v>0</v>
      </c>
      <c r="M8733">
        <v>0</v>
      </c>
      <c r="N8733">
        <v>0</v>
      </c>
      <c r="O8733" t="s">
        <v>19</v>
      </c>
      <c r="P8733" t="str">
        <f>UPPER(Table1[[#This Row],[Venue]])</f>
        <v>HOME</v>
      </c>
    </row>
    <row r="8734" spans="1:16" hidden="1" x14ac:dyDescent="0.45">
      <c r="A8734">
        <v>40052984</v>
      </c>
      <c r="B8734" t="s">
        <v>444</v>
      </c>
      <c r="C8734">
        <v>45396</v>
      </c>
      <c r="D8734">
        <v>83653</v>
      </c>
      <c r="E8734">
        <v>20232024</v>
      </c>
      <c r="F8734" t="s">
        <v>453</v>
      </c>
      <c r="G8734" t="s">
        <v>442</v>
      </c>
      <c r="H8734">
        <v>17</v>
      </c>
      <c r="I8734">
        <v>0</v>
      </c>
      <c r="J8734">
        <v>0</v>
      </c>
      <c r="K8734">
        <v>1</v>
      </c>
      <c r="L8734">
        <v>0</v>
      </c>
      <c r="M8734">
        <v>0</v>
      </c>
      <c r="N8734">
        <v>0</v>
      </c>
      <c r="O8734" t="s">
        <v>19</v>
      </c>
      <c r="P8734" t="str">
        <f>UPPER(Table1[[#This Row],[Venue]])</f>
        <v>HOME</v>
      </c>
    </row>
    <row r="8735" spans="1:16" hidden="1" x14ac:dyDescent="0.45">
      <c r="A8735">
        <v>40052984</v>
      </c>
      <c r="B8735" t="s">
        <v>444</v>
      </c>
      <c r="C8735">
        <v>45396</v>
      </c>
      <c r="D8735">
        <v>83653</v>
      </c>
      <c r="E8735">
        <v>20232024</v>
      </c>
      <c r="F8735" t="s">
        <v>453</v>
      </c>
      <c r="G8735" t="s">
        <v>27</v>
      </c>
      <c r="H8735">
        <v>19</v>
      </c>
      <c r="I8735">
        <v>0</v>
      </c>
      <c r="J8735">
        <v>0</v>
      </c>
      <c r="K8735">
        <v>1</v>
      </c>
      <c r="L8735">
        <v>0</v>
      </c>
      <c r="M8735">
        <v>0</v>
      </c>
      <c r="N8735">
        <v>0</v>
      </c>
      <c r="O8735" t="s">
        <v>19</v>
      </c>
      <c r="P8735" t="str">
        <f>UPPER(Table1[[#This Row],[Venue]])</f>
        <v>HOME</v>
      </c>
    </row>
    <row r="8736" spans="1:16" hidden="1" x14ac:dyDescent="0.45">
      <c r="A8736">
        <v>40052984</v>
      </c>
      <c r="B8736" t="s">
        <v>444</v>
      </c>
      <c r="C8736">
        <v>45396</v>
      </c>
      <c r="D8736">
        <v>83653</v>
      </c>
      <c r="E8736">
        <v>20232024</v>
      </c>
      <c r="F8736" t="s">
        <v>453</v>
      </c>
      <c r="G8736" t="s">
        <v>466</v>
      </c>
      <c r="H8736">
        <v>23</v>
      </c>
      <c r="I8736">
        <v>3</v>
      </c>
      <c r="J8736">
        <v>2</v>
      </c>
      <c r="K8736">
        <v>1</v>
      </c>
      <c r="L8736">
        <v>1</v>
      </c>
      <c r="M8736">
        <v>0</v>
      </c>
      <c r="N8736">
        <v>0</v>
      </c>
      <c r="O8736" t="s">
        <v>19</v>
      </c>
      <c r="P8736" t="str">
        <f>UPPER(Table1[[#This Row],[Venue]])</f>
        <v>HOME</v>
      </c>
    </row>
    <row r="8737" spans="1:16" hidden="1" x14ac:dyDescent="0.45">
      <c r="A8737">
        <v>40052984</v>
      </c>
      <c r="B8737" t="s">
        <v>444</v>
      </c>
      <c r="C8737">
        <v>45396</v>
      </c>
      <c r="D8737">
        <v>83653</v>
      </c>
      <c r="E8737">
        <v>20232024</v>
      </c>
      <c r="F8737" t="s">
        <v>453</v>
      </c>
      <c r="G8737" t="s">
        <v>192</v>
      </c>
      <c r="H8737">
        <v>32</v>
      </c>
      <c r="I8737">
        <v>1</v>
      </c>
      <c r="J8737">
        <v>1</v>
      </c>
      <c r="K8737">
        <v>1</v>
      </c>
      <c r="L8737">
        <v>0</v>
      </c>
      <c r="M8737">
        <v>0</v>
      </c>
      <c r="N8737">
        <v>0</v>
      </c>
      <c r="O8737" t="s">
        <v>19</v>
      </c>
      <c r="P8737" t="str">
        <f>UPPER(Table1[[#This Row],[Venue]])</f>
        <v>HOME</v>
      </c>
    </row>
    <row r="8738" spans="1:16" hidden="1" x14ac:dyDescent="0.45">
      <c r="A8738">
        <v>40052984</v>
      </c>
      <c r="B8738" t="s">
        <v>444</v>
      </c>
      <c r="C8738">
        <v>45396</v>
      </c>
      <c r="D8738">
        <v>83653</v>
      </c>
      <c r="E8738">
        <v>20232024</v>
      </c>
      <c r="F8738" t="s">
        <v>453</v>
      </c>
      <c r="G8738" t="s">
        <v>468</v>
      </c>
      <c r="H8738">
        <v>36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 t="s">
        <v>19</v>
      </c>
      <c r="P8738" t="str">
        <f>UPPER(Table1[[#This Row],[Venue]])</f>
        <v>HOME</v>
      </c>
    </row>
    <row r="8739" spans="1:16" hidden="1" x14ac:dyDescent="0.45">
      <c r="A8739">
        <v>40052984</v>
      </c>
      <c r="B8739" t="s">
        <v>444</v>
      </c>
      <c r="C8739">
        <v>45396</v>
      </c>
      <c r="D8739">
        <v>83653</v>
      </c>
      <c r="E8739">
        <v>20232024</v>
      </c>
      <c r="F8739" t="s">
        <v>453</v>
      </c>
      <c r="G8739" t="s">
        <v>30</v>
      </c>
      <c r="H8739">
        <v>40</v>
      </c>
      <c r="I8739">
        <v>0</v>
      </c>
      <c r="J8739">
        <v>0</v>
      </c>
      <c r="K8739">
        <v>1</v>
      </c>
      <c r="L8739">
        <v>0</v>
      </c>
      <c r="M8739">
        <v>0</v>
      </c>
      <c r="N8739">
        <v>0</v>
      </c>
      <c r="O8739" t="s">
        <v>19</v>
      </c>
      <c r="P8739" t="str">
        <f>UPPER(Table1[[#This Row],[Venue]])</f>
        <v>HOME</v>
      </c>
    </row>
    <row r="8740" spans="1:16" hidden="1" x14ac:dyDescent="0.45">
      <c r="A8740">
        <v>40052984</v>
      </c>
      <c r="B8740" t="s">
        <v>444</v>
      </c>
      <c r="C8740">
        <v>45396</v>
      </c>
      <c r="D8740">
        <v>83653</v>
      </c>
      <c r="E8740">
        <v>20232024</v>
      </c>
      <c r="F8740" t="s">
        <v>453</v>
      </c>
      <c r="G8740" t="s">
        <v>28</v>
      </c>
      <c r="H8740">
        <v>41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 t="s">
        <v>19</v>
      </c>
      <c r="P8740" t="str">
        <f>UPPER(Table1[[#This Row],[Venue]])</f>
        <v>HOME</v>
      </c>
    </row>
    <row r="8741" spans="1:16" hidden="1" x14ac:dyDescent="0.45">
      <c r="A8741">
        <v>40052984</v>
      </c>
      <c r="B8741" t="s">
        <v>444</v>
      </c>
      <c r="C8741">
        <v>45396</v>
      </c>
      <c r="D8741">
        <v>83653</v>
      </c>
      <c r="E8741">
        <v>20232024</v>
      </c>
      <c r="F8741" t="s">
        <v>453</v>
      </c>
      <c r="G8741" t="s">
        <v>29</v>
      </c>
      <c r="H8741">
        <v>44</v>
      </c>
      <c r="I8741">
        <v>0</v>
      </c>
      <c r="J8741">
        <v>0</v>
      </c>
      <c r="K8741">
        <v>1</v>
      </c>
      <c r="L8741">
        <v>0</v>
      </c>
      <c r="M8741">
        <v>0</v>
      </c>
      <c r="N8741">
        <v>0</v>
      </c>
      <c r="O8741" t="s">
        <v>19</v>
      </c>
      <c r="P8741" t="str">
        <f>UPPER(Table1[[#This Row],[Venue]])</f>
        <v>HOME</v>
      </c>
    </row>
    <row r="8742" spans="1:16" hidden="1" x14ac:dyDescent="0.45">
      <c r="A8742">
        <v>40052984</v>
      </c>
      <c r="B8742" t="s">
        <v>444</v>
      </c>
      <c r="C8742">
        <v>45396</v>
      </c>
      <c r="D8742">
        <v>83653</v>
      </c>
      <c r="E8742">
        <v>20232024</v>
      </c>
      <c r="F8742" t="s">
        <v>453</v>
      </c>
      <c r="G8742" t="s">
        <v>18</v>
      </c>
      <c r="H8742">
        <v>55</v>
      </c>
      <c r="I8742">
        <v>0</v>
      </c>
      <c r="J8742">
        <v>0</v>
      </c>
      <c r="K8742">
        <v>1</v>
      </c>
      <c r="L8742">
        <v>0</v>
      </c>
      <c r="M8742">
        <v>0</v>
      </c>
      <c r="N8742">
        <v>0</v>
      </c>
      <c r="O8742" t="s">
        <v>19</v>
      </c>
      <c r="P8742" t="str">
        <f>UPPER(Table1[[#This Row],[Venue]])</f>
        <v>HOME</v>
      </c>
    </row>
    <row r="8743" spans="1:16" hidden="1" x14ac:dyDescent="0.45">
      <c r="A8743">
        <v>40052984</v>
      </c>
      <c r="B8743" t="s">
        <v>444</v>
      </c>
      <c r="C8743">
        <v>45396</v>
      </c>
      <c r="D8743">
        <v>83653</v>
      </c>
      <c r="E8743">
        <v>20232024</v>
      </c>
      <c r="F8743" t="s">
        <v>453</v>
      </c>
      <c r="G8743" t="s">
        <v>31</v>
      </c>
      <c r="H8743">
        <v>56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 t="s">
        <v>19</v>
      </c>
      <c r="P8743" t="str">
        <f>UPPER(Table1[[#This Row],[Venue]])</f>
        <v>HOME</v>
      </c>
    </row>
    <row r="8744" spans="1:16" hidden="1" x14ac:dyDescent="0.45">
      <c r="A8744">
        <v>40052984</v>
      </c>
      <c r="B8744" t="s">
        <v>444</v>
      </c>
      <c r="C8744">
        <v>45396</v>
      </c>
      <c r="D8744">
        <v>83653</v>
      </c>
      <c r="E8744">
        <v>20232024</v>
      </c>
      <c r="F8744" t="s">
        <v>453</v>
      </c>
      <c r="G8744" t="s">
        <v>35</v>
      </c>
      <c r="H8744">
        <v>75</v>
      </c>
      <c r="I8744">
        <v>0</v>
      </c>
      <c r="J8744">
        <v>0</v>
      </c>
      <c r="K8744">
        <v>1</v>
      </c>
      <c r="L8744">
        <v>0</v>
      </c>
      <c r="M8744">
        <v>0</v>
      </c>
      <c r="N8744">
        <v>0</v>
      </c>
      <c r="O8744" t="s">
        <v>19</v>
      </c>
      <c r="P8744" t="str">
        <f>UPPER(Table1[[#This Row],[Venue]])</f>
        <v>HOME</v>
      </c>
    </row>
    <row r="8745" spans="1:16" hidden="1" x14ac:dyDescent="0.45">
      <c r="A8745">
        <v>40052984</v>
      </c>
      <c r="B8745" t="s">
        <v>444</v>
      </c>
      <c r="C8745">
        <v>45396</v>
      </c>
      <c r="D8745">
        <v>83653</v>
      </c>
      <c r="E8745">
        <v>20232024</v>
      </c>
      <c r="F8745" t="s">
        <v>453</v>
      </c>
      <c r="G8745" t="s">
        <v>36</v>
      </c>
      <c r="H8745">
        <v>87</v>
      </c>
      <c r="I8745">
        <v>2</v>
      </c>
      <c r="J8745">
        <v>0</v>
      </c>
      <c r="K8745">
        <v>1</v>
      </c>
      <c r="L8745">
        <v>2</v>
      </c>
      <c r="M8745">
        <v>0</v>
      </c>
      <c r="N8745">
        <v>0</v>
      </c>
      <c r="O8745" t="s">
        <v>19</v>
      </c>
      <c r="P8745" t="str">
        <f>UPPER(Table1[[#This Row],[Venue]])</f>
        <v>HOME</v>
      </c>
    </row>
    <row r="8746" spans="1:16" hidden="1" x14ac:dyDescent="0.45">
      <c r="A8746">
        <v>40052984</v>
      </c>
      <c r="B8746" t="s">
        <v>444</v>
      </c>
      <c r="C8746">
        <v>45396</v>
      </c>
      <c r="D8746">
        <v>83653</v>
      </c>
      <c r="E8746">
        <v>20232024</v>
      </c>
      <c r="F8746" t="s">
        <v>453</v>
      </c>
      <c r="G8746" t="s">
        <v>469</v>
      </c>
      <c r="H8746">
        <v>88</v>
      </c>
      <c r="I8746">
        <v>1</v>
      </c>
      <c r="J8746">
        <v>0</v>
      </c>
      <c r="K8746">
        <v>1</v>
      </c>
      <c r="L8746">
        <v>1</v>
      </c>
      <c r="M8746">
        <v>0</v>
      </c>
      <c r="N8746">
        <v>0</v>
      </c>
      <c r="O8746" t="s">
        <v>19</v>
      </c>
      <c r="P8746" t="str">
        <f>UPPER(Table1[[#This Row],[Venue]])</f>
        <v>HOME</v>
      </c>
    </row>
    <row r="8747" spans="1:16" hidden="1" x14ac:dyDescent="0.45">
      <c r="A8747">
        <v>40052984</v>
      </c>
      <c r="B8747" t="s">
        <v>444</v>
      </c>
      <c r="C8747">
        <v>45396</v>
      </c>
      <c r="D8747">
        <v>83653</v>
      </c>
      <c r="E8747">
        <v>20232024</v>
      </c>
      <c r="F8747" t="s">
        <v>453</v>
      </c>
      <c r="G8747" t="s">
        <v>38</v>
      </c>
      <c r="H8747">
        <v>98</v>
      </c>
      <c r="I8747">
        <v>2</v>
      </c>
      <c r="J8747">
        <v>2</v>
      </c>
      <c r="K8747">
        <v>1</v>
      </c>
      <c r="L8747">
        <v>0</v>
      </c>
      <c r="M8747">
        <v>0</v>
      </c>
      <c r="N8747">
        <v>0</v>
      </c>
      <c r="O8747" t="s">
        <v>19</v>
      </c>
      <c r="P8747" t="str">
        <f>UPPER(Table1[[#This Row],[Venue]])</f>
        <v>HOME</v>
      </c>
    </row>
    <row r="8748" spans="1:16" hidden="1" x14ac:dyDescent="0.45">
      <c r="A8748">
        <v>40052984</v>
      </c>
      <c r="B8748" t="s">
        <v>444</v>
      </c>
      <c r="C8748">
        <v>45396</v>
      </c>
      <c r="D8748">
        <v>83653</v>
      </c>
      <c r="E8748">
        <v>20232024</v>
      </c>
      <c r="F8748" t="s">
        <v>453</v>
      </c>
      <c r="G8748" t="s">
        <v>212</v>
      </c>
      <c r="H8748">
        <v>1</v>
      </c>
      <c r="I8748">
        <v>0</v>
      </c>
      <c r="J8748">
        <v>0</v>
      </c>
      <c r="K8748">
        <v>1</v>
      </c>
      <c r="L8748">
        <v>0</v>
      </c>
      <c r="M8748">
        <v>0</v>
      </c>
      <c r="N8748">
        <v>0</v>
      </c>
      <c r="O8748" t="s">
        <v>40</v>
      </c>
      <c r="P8748" t="str">
        <f>UPPER(Table1[[#This Row],[Venue]])</f>
        <v>AWAY</v>
      </c>
    </row>
    <row r="8749" spans="1:16" hidden="1" x14ac:dyDescent="0.45">
      <c r="A8749">
        <v>40052984</v>
      </c>
      <c r="B8749" t="s">
        <v>444</v>
      </c>
      <c r="C8749">
        <v>45396</v>
      </c>
      <c r="D8749">
        <v>83653</v>
      </c>
      <c r="E8749">
        <v>20232024</v>
      </c>
      <c r="F8749" t="s">
        <v>453</v>
      </c>
      <c r="G8749" t="s">
        <v>213</v>
      </c>
      <c r="H8749">
        <v>5</v>
      </c>
      <c r="I8749">
        <v>1</v>
      </c>
      <c r="J8749">
        <v>0</v>
      </c>
      <c r="K8749">
        <v>1</v>
      </c>
      <c r="L8749">
        <v>1</v>
      </c>
      <c r="M8749">
        <v>0</v>
      </c>
      <c r="N8749">
        <v>0</v>
      </c>
      <c r="O8749" t="s">
        <v>40</v>
      </c>
      <c r="P8749" t="str">
        <f>UPPER(Table1[[#This Row],[Venue]])</f>
        <v>AWAY</v>
      </c>
    </row>
    <row r="8750" spans="1:16" hidden="1" x14ac:dyDescent="0.45">
      <c r="A8750">
        <v>40052984</v>
      </c>
      <c r="B8750" t="s">
        <v>444</v>
      </c>
      <c r="C8750">
        <v>45396</v>
      </c>
      <c r="D8750">
        <v>83653</v>
      </c>
      <c r="E8750">
        <v>20232024</v>
      </c>
      <c r="F8750" t="s">
        <v>453</v>
      </c>
      <c r="G8750" t="s">
        <v>268</v>
      </c>
      <c r="H8750">
        <v>6</v>
      </c>
      <c r="I8750">
        <v>0</v>
      </c>
      <c r="J8750">
        <v>0</v>
      </c>
      <c r="K8750">
        <v>1</v>
      </c>
      <c r="L8750">
        <v>0</v>
      </c>
      <c r="M8750">
        <v>0</v>
      </c>
      <c r="N8750">
        <v>0</v>
      </c>
      <c r="O8750" t="s">
        <v>40</v>
      </c>
      <c r="P8750" t="str">
        <f>UPPER(Table1[[#This Row],[Venue]])</f>
        <v>AWAY</v>
      </c>
    </row>
    <row r="8751" spans="1:16" hidden="1" x14ac:dyDescent="0.45">
      <c r="A8751">
        <v>40052984</v>
      </c>
      <c r="B8751" t="s">
        <v>444</v>
      </c>
      <c r="C8751">
        <v>45396</v>
      </c>
      <c r="D8751">
        <v>83653</v>
      </c>
      <c r="E8751">
        <v>20232024</v>
      </c>
      <c r="F8751" t="s">
        <v>453</v>
      </c>
      <c r="G8751" t="s">
        <v>214</v>
      </c>
      <c r="H8751">
        <v>7</v>
      </c>
      <c r="I8751">
        <v>0</v>
      </c>
      <c r="J8751">
        <v>0</v>
      </c>
      <c r="K8751">
        <v>1</v>
      </c>
      <c r="L8751">
        <v>0</v>
      </c>
      <c r="M8751">
        <v>0</v>
      </c>
      <c r="N8751">
        <v>0</v>
      </c>
      <c r="O8751" t="s">
        <v>40</v>
      </c>
      <c r="P8751" t="str">
        <f>UPPER(Table1[[#This Row],[Venue]])</f>
        <v>AWAY</v>
      </c>
    </row>
    <row r="8752" spans="1:16" hidden="1" x14ac:dyDescent="0.45">
      <c r="A8752">
        <v>40052984</v>
      </c>
      <c r="B8752" t="s">
        <v>444</v>
      </c>
      <c r="C8752">
        <v>45396</v>
      </c>
      <c r="D8752">
        <v>83653</v>
      </c>
      <c r="E8752">
        <v>20232024</v>
      </c>
      <c r="F8752" t="s">
        <v>453</v>
      </c>
      <c r="G8752" t="s">
        <v>215</v>
      </c>
      <c r="H8752">
        <v>9</v>
      </c>
      <c r="I8752">
        <v>1</v>
      </c>
      <c r="J8752">
        <v>0</v>
      </c>
      <c r="K8752">
        <v>1</v>
      </c>
      <c r="L8752">
        <v>1</v>
      </c>
      <c r="M8752">
        <v>0</v>
      </c>
      <c r="N8752">
        <v>0</v>
      </c>
      <c r="O8752" t="s">
        <v>40</v>
      </c>
      <c r="P8752" t="str">
        <f>UPPER(Table1[[#This Row],[Venue]])</f>
        <v>AWAY</v>
      </c>
    </row>
    <row r="8753" spans="1:16" hidden="1" x14ac:dyDescent="0.45">
      <c r="A8753">
        <v>40052984</v>
      </c>
      <c r="B8753" t="s">
        <v>444</v>
      </c>
      <c r="C8753">
        <v>45396</v>
      </c>
      <c r="D8753">
        <v>83653</v>
      </c>
      <c r="E8753">
        <v>20232024</v>
      </c>
      <c r="F8753" t="s">
        <v>453</v>
      </c>
      <c r="G8753" t="s">
        <v>216</v>
      </c>
      <c r="H8753">
        <v>14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0</v>
      </c>
      <c r="O8753" t="s">
        <v>40</v>
      </c>
      <c r="P8753" t="str">
        <f>UPPER(Table1[[#This Row],[Venue]])</f>
        <v>AWAY</v>
      </c>
    </row>
    <row r="8754" spans="1:16" hidden="1" x14ac:dyDescent="0.45">
      <c r="A8754">
        <v>40052984</v>
      </c>
      <c r="B8754" t="s">
        <v>444</v>
      </c>
      <c r="C8754">
        <v>45396</v>
      </c>
      <c r="D8754">
        <v>83653</v>
      </c>
      <c r="E8754">
        <v>20232024</v>
      </c>
      <c r="F8754" t="s">
        <v>453</v>
      </c>
      <c r="G8754" t="s">
        <v>545</v>
      </c>
      <c r="H8754">
        <v>15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0</v>
      </c>
      <c r="O8754" t="s">
        <v>40</v>
      </c>
      <c r="P8754" t="str">
        <f>UPPER(Table1[[#This Row],[Venue]])</f>
        <v>AWAY</v>
      </c>
    </row>
    <row r="8755" spans="1:16" hidden="1" x14ac:dyDescent="0.45">
      <c r="A8755">
        <v>40052984</v>
      </c>
      <c r="B8755" t="s">
        <v>444</v>
      </c>
      <c r="C8755">
        <v>45396</v>
      </c>
      <c r="D8755">
        <v>83653</v>
      </c>
      <c r="E8755">
        <v>20232024</v>
      </c>
      <c r="F8755" t="s">
        <v>453</v>
      </c>
      <c r="G8755" t="s">
        <v>218</v>
      </c>
      <c r="H8755">
        <v>17</v>
      </c>
      <c r="I8755">
        <v>2</v>
      </c>
      <c r="J8755">
        <v>1</v>
      </c>
      <c r="K8755">
        <v>1</v>
      </c>
      <c r="L8755">
        <v>1</v>
      </c>
      <c r="M8755">
        <v>0</v>
      </c>
      <c r="N8755">
        <v>0</v>
      </c>
      <c r="O8755" t="s">
        <v>40</v>
      </c>
      <c r="P8755" t="str">
        <f>UPPER(Table1[[#This Row],[Venue]])</f>
        <v>AWAY</v>
      </c>
    </row>
    <row r="8756" spans="1:16" hidden="1" x14ac:dyDescent="0.45">
      <c r="A8756">
        <v>40052984</v>
      </c>
      <c r="B8756" t="s">
        <v>444</v>
      </c>
      <c r="C8756">
        <v>45396</v>
      </c>
      <c r="D8756">
        <v>83653</v>
      </c>
      <c r="E8756">
        <v>20232024</v>
      </c>
      <c r="F8756" t="s">
        <v>453</v>
      </c>
      <c r="G8756" t="s">
        <v>224</v>
      </c>
      <c r="H8756">
        <v>18</v>
      </c>
      <c r="I8756">
        <v>0</v>
      </c>
      <c r="J8756">
        <v>0</v>
      </c>
      <c r="K8756">
        <v>1</v>
      </c>
      <c r="L8756">
        <v>0</v>
      </c>
      <c r="M8756">
        <v>0</v>
      </c>
      <c r="N8756">
        <v>0</v>
      </c>
      <c r="O8756" t="s">
        <v>40</v>
      </c>
      <c r="P8756" t="str">
        <f>UPPER(Table1[[#This Row],[Venue]])</f>
        <v>AWAY</v>
      </c>
    </row>
    <row r="8757" spans="1:16" hidden="1" x14ac:dyDescent="0.45">
      <c r="A8757">
        <v>40052984</v>
      </c>
      <c r="B8757" t="s">
        <v>444</v>
      </c>
      <c r="C8757">
        <v>45396</v>
      </c>
      <c r="D8757">
        <v>83653</v>
      </c>
      <c r="E8757">
        <v>20232024</v>
      </c>
      <c r="F8757" t="s">
        <v>453</v>
      </c>
      <c r="G8757" t="s">
        <v>219</v>
      </c>
      <c r="H8757">
        <v>23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 t="s">
        <v>40</v>
      </c>
      <c r="P8757" t="str">
        <f>UPPER(Table1[[#This Row],[Venue]])</f>
        <v>AWAY</v>
      </c>
    </row>
    <row r="8758" spans="1:16" hidden="1" x14ac:dyDescent="0.45">
      <c r="A8758">
        <v>40052984</v>
      </c>
      <c r="B8758" t="s">
        <v>444</v>
      </c>
      <c r="C8758">
        <v>45396</v>
      </c>
      <c r="D8758">
        <v>83653</v>
      </c>
      <c r="E8758">
        <v>20232024</v>
      </c>
      <c r="F8758" t="s">
        <v>453</v>
      </c>
      <c r="G8758" t="s">
        <v>220</v>
      </c>
      <c r="H8758">
        <v>24</v>
      </c>
      <c r="I8758">
        <v>0</v>
      </c>
      <c r="J8758">
        <v>0</v>
      </c>
      <c r="K8758">
        <v>1</v>
      </c>
      <c r="L8758">
        <v>0</v>
      </c>
      <c r="M8758">
        <v>0</v>
      </c>
      <c r="N8758">
        <v>0</v>
      </c>
      <c r="O8758" t="s">
        <v>40</v>
      </c>
      <c r="P8758" t="str">
        <f>UPPER(Table1[[#This Row],[Venue]])</f>
        <v>AWAY</v>
      </c>
    </row>
    <row r="8759" spans="1:16" hidden="1" x14ac:dyDescent="0.45">
      <c r="A8759">
        <v>40052984</v>
      </c>
      <c r="B8759" t="s">
        <v>444</v>
      </c>
      <c r="C8759">
        <v>45396</v>
      </c>
      <c r="D8759">
        <v>83653</v>
      </c>
      <c r="E8759">
        <v>20232024</v>
      </c>
      <c r="F8759" t="s">
        <v>453</v>
      </c>
      <c r="G8759" t="s">
        <v>221</v>
      </c>
      <c r="H8759">
        <v>25</v>
      </c>
      <c r="I8759">
        <v>0</v>
      </c>
      <c r="J8759">
        <v>0</v>
      </c>
      <c r="K8759">
        <v>1</v>
      </c>
      <c r="L8759">
        <v>0</v>
      </c>
      <c r="M8759">
        <v>0</v>
      </c>
      <c r="N8759">
        <v>0</v>
      </c>
      <c r="O8759" t="s">
        <v>40</v>
      </c>
      <c r="P8759" t="str">
        <f>UPPER(Table1[[#This Row],[Venue]])</f>
        <v>AWAY</v>
      </c>
    </row>
    <row r="8760" spans="1:16" hidden="1" x14ac:dyDescent="0.45">
      <c r="A8760">
        <v>40052984</v>
      </c>
      <c r="B8760" t="s">
        <v>444</v>
      </c>
      <c r="C8760">
        <v>45396</v>
      </c>
      <c r="D8760">
        <v>83653</v>
      </c>
      <c r="E8760">
        <v>20232024</v>
      </c>
      <c r="F8760" t="s">
        <v>453</v>
      </c>
      <c r="G8760" t="s">
        <v>222</v>
      </c>
      <c r="H8760">
        <v>27</v>
      </c>
      <c r="I8760">
        <v>0</v>
      </c>
      <c r="J8760">
        <v>0</v>
      </c>
      <c r="K8760">
        <v>1</v>
      </c>
      <c r="L8760">
        <v>0</v>
      </c>
      <c r="M8760">
        <v>0</v>
      </c>
      <c r="N8760">
        <v>0</v>
      </c>
      <c r="O8760" t="s">
        <v>40</v>
      </c>
      <c r="P8760" t="str">
        <f>UPPER(Table1[[#This Row],[Venue]])</f>
        <v>AWAY</v>
      </c>
    </row>
    <row r="8761" spans="1:16" hidden="1" x14ac:dyDescent="0.45">
      <c r="A8761">
        <v>40052984</v>
      </c>
      <c r="B8761" t="s">
        <v>444</v>
      </c>
      <c r="C8761">
        <v>45396</v>
      </c>
      <c r="D8761">
        <v>83653</v>
      </c>
      <c r="E8761">
        <v>20232024</v>
      </c>
      <c r="F8761" t="s">
        <v>453</v>
      </c>
      <c r="G8761" t="s">
        <v>223</v>
      </c>
      <c r="H8761">
        <v>37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  <c r="O8761" t="s">
        <v>40</v>
      </c>
      <c r="P8761" t="str">
        <f>UPPER(Table1[[#This Row],[Venue]])</f>
        <v>AWAY</v>
      </c>
    </row>
    <row r="8762" spans="1:16" hidden="1" x14ac:dyDescent="0.45">
      <c r="A8762">
        <v>40052984</v>
      </c>
      <c r="B8762" t="s">
        <v>444</v>
      </c>
      <c r="C8762">
        <v>45396</v>
      </c>
      <c r="D8762">
        <v>83653</v>
      </c>
      <c r="E8762">
        <v>20232024</v>
      </c>
      <c r="F8762" t="s">
        <v>453</v>
      </c>
      <c r="G8762" t="s">
        <v>230</v>
      </c>
      <c r="H8762">
        <v>61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0</v>
      </c>
      <c r="O8762" t="s">
        <v>40</v>
      </c>
      <c r="P8762" t="str">
        <f>UPPER(Table1[[#This Row],[Venue]])</f>
        <v>AWAY</v>
      </c>
    </row>
    <row r="8763" spans="1:16" hidden="1" x14ac:dyDescent="0.45">
      <c r="A8763">
        <v>40052984</v>
      </c>
      <c r="B8763" t="s">
        <v>444</v>
      </c>
      <c r="C8763">
        <v>45396</v>
      </c>
      <c r="D8763">
        <v>83653</v>
      </c>
      <c r="E8763">
        <v>20232024</v>
      </c>
      <c r="F8763" t="s">
        <v>453</v>
      </c>
      <c r="G8763" t="s">
        <v>50</v>
      </c>
      <c r="H8763">
        <v>63</v>
      </c>
      <c r="I8763">
        <v>0</v>
      </c>
      <c r="J8763">
        <v>0</v>
      </c>
      <c r="K8763">
        <v>1</v>
      </c>
      <c r="L8763">
        <v>0</v>
      </c>
      <c r="M8763">
        <v>0</v>
      </c>
      <c r="N8763">
        <v>0</v>
      </c>
      <c r="O8763" t="s">
        <v>40</v>
      </c>
      <c r="P8763" t="str">
        <f>UPPER(Table1[[#This Row],[Venue]])</f>
        <v>AWAY</v>
      </c>
    </row>
    <row r="8764" spans="1:16" hidden="1" x14ac:dyDescent="0.45">
      <c r="A8764">
        <v>40052984</v>
      </c>
      <c r="B8764" t="s">
        <v>444</v>
      </c>
      <c r="C8764">
        <v>45396</v>
      </c>
      <c r="D8764">
        <v>83653</v>
      </c>
      <c r="E8764">
        <v>20232024</v>
      </c>
      <c r="F8764" t="s">
        <v>453</v>
      </c>
      <c r="G8764" t="s">
        <v>226</v>
      </c>
      <c r="H8764">
        <v>70</v>
      </c>
      <c r="I8764">
        <v>0</v>
      </c>
      <c r="J8764">
        <v>0</v>
      </c>
      <c r="K8764">
        <v>1</v>
      </c>
      <c r="L8764">
        <v>0</v>
      </c>
      <c r="M8764">
        <v>0</v>
      </c>
      <c r="N8764">
        <v>0</v>
      </c>
      <c r="O8764" t="s">
        <v>40</v>
      </c>
      <c r="P8764" t="str">
        <f>UPPER(Table1[[#This Row],[Venue]])</f>
        <v>AWAY</v>
      </c>
    </row>
    <row r="8765" spans="1:16" hidden="1" x14ac:dyDescent="0.45">
      <c r="A8765">
        <v>40052984</v>
      </c>
      <c r="B8765" t="s">
        <v>444</v>
      </c>
      <c r="C8765">
        <v>45396</v>
      </c>
      <c r="D8765">
        <v>83653</v>
      </c>
      <c r="E8765">
        <v>20232024</v>
      </c>
      <c r="F8765" t="s">
        <v>453</v>
      </c>
      <c r="G8765" t="s">
        <v>269</v>
      </c>
      <c r="H8765">
        <v>71</v>
      </c>
      <c r="I8765">
        <v>2</v>
      </c>
      <c r="J8765">
        <v>2</v>
      </c>
      <c r="K8765">
        <v>1</v>
      </c>
      <c r="L8765">
        <v>0</v>
      </c>
      <c r="M8765">
        <v>0</v>
      </c>
      <c r="N8765">
        <v>0</v>
      </c>
      <c r="O8765" t="s">
        <v>40</v>
      </c>
      <c r="P8765" t="str">
        <f>UPPER(Table1[[#This Row],[Venue]])</f>
        <v>AWAY</v>
      </c>
    </row>
    <row r="8766" spans="1:16" hidden="1" x14ac:dyDescent="0.45">
      <c r="A8766">
        <v>40052984</v>
      </c>
      <c r="B8766" t="s">
        <v>444</v>
      </c>
      <c r="C8766">
        <v>45396</v>
      </c>
      <c r="D8766">
        <v>83653</v>
      </c>
      <c r="E8766">
        <v>20232024</v>
      </c>
      <c r="F8766" t="s">
        <v>453</v>
      </c>
      <c r="G8766" t="s">
        <v>228</v>
      </c>
      <c r="H8766">
        <v>77</v>
      </c>
      <c r="I8766">
        <v>2</v>
      </c>
      <c r="J8766">
        <v>0</v>
      </c>
      <c r="K8766">
        <v>1</v>
      </c>
      <c r="L8766">
        <v>2</v>
      </c>
      <c r="M8766">
        <v>0</v>
      </c>
      <c r="N8766">
        <v>0</v>
      </c>
      <c r="O8766" t="s">
        <v>40</v>
      </c>
      <c r="P8766" t="str">
        <f>UPPER(Table1[[#This Row],[Venue]])</f>
        <v>AWAY</v>
      </c>
    </row>
    <row r="8767" spans="1:16" hidden="1" x14ac:dyDescent="0.45">
      <c r="A8767">
        <v>40052984</v>
      </c>
      <c r="B8767" t="s">
        <v>444</v>
      </c>
      <c r="C8767">
        <v>45396</v>
      </c>
      <c r="D8767">
        <v>83653</v>
      </c>
      <c r="E8767">
        <v>20232024</v>
      </c>
      <c r="F8767" t="s">
        <v>453</v>
      </c>
      <c r="G8767" t="s">
        <v>231</v>
      </c>
      <c r="H8767">
        <v>97</v>
      </c>
      <c r="I8767">
        <v>2</v>
      </c>
      <c r="J8767">
        <v>1</v>
      </c>
      <c r="K8767">
        <v>1</v>
      </c>
      <c r="L8767">
        <v>1</v>
      </c>
      <c r="M8767">
        <v>0</v>
      </c>
      <c r="N8767">
        <v>0</v>
      </c>
      <c r="O8767" t="s">
        <v>40</v>
      </c>
      <c r="P8767" t="str">
        <f>UPPER(Table1[[#This Row],[Venue]])</f>
        <v>AWAY</v>
      </c>
    </row>
    <row r="8768" spans="1:16" hidden="1" x14ac:dyDescent="0.45">
      <c r="A8768">
        <v>40052990</v>
      </c>
      <c r="B8768" t="s">
        <v>619</v>
      </c>
      <c r="C8768">
        <v>45402</v>
      </c>
      <c r="D8768">
        <v>83659</v>
      </c>
      <c r="E8768">
        <v>20232024</v>
      </c>
      <c r="F8768" t="s">
        <v>372</v>
      </c>
      <c r="G8768" t="s">
        <v>130</v>
      </c>
      <c r="H8768">
        <v>1</v>
      </c>
      <c r="I8768">
        <v>0</v>
      </c>
      <c r="J8768">
        <v>0</v>
      </c>
      <c r="K8768">
        <v>1</v>
      </c>
      <c r="L8768">
        <v>0</v>
      </c>
      <c r="M8768">
        <v>0</v>
      </c>
      <c r="N8768">
        <v>0</v>
      </c>
      <c r="O8768" t="s">
        <v>19</v>
      </c>
      <c r="P8768" t="str">
        <f>UPPER(Table1[[#This Row],[Venue]])</f>
        <v>HOME</v>
      </c>
    </row>
    <row r="8769" spans="1:16" hidden="1" x14ac:dyDescent="0.45">
      <c r="A8769">
        <v>40052990</v>
      </c>
      <c r="B8769" t="s">
        <v>619</v>
      </c>
      <c r="C8769">
        <v>45402</v>
      </c>
      <c r="D8769">
        <v>83659</v>
      </c>
      <c r="E8769">
        <v>20232024</v>
      </c>
      <c r="F8769" t="s">
        <v>372</v>
      </c>
      <c r="G8769" t="s">
        <v>199</v>
      </c>
      <c r="H8769">
        <v>6</v>
      </c>
      <c r="I8769">
        <v>0</v>
      </c>
      <c r="J8769">
        <v>0</v>
      </c>
      <c r="K8769">
        <v>1</v>
      </c>
      <c r="L8769">
        <v>0</v>
      </c>
      <c r="M8769">
        <v>0</v>
      </c>
      <c r="N8769">
        <v>0</v>
      </c>
      <c r="O8769" t="s">
        <v>19</v>
      </c>
      <c r="P8769" t="str">
        <f>UPPER(Table1[[#This Row],[Venue]])</f>
        <v>HOME</v>
      </c>
    </row>
    <row r="8770" spans="1:16" hidden="1" x14ac:dyDescent="0.45">
      <c r="A8770">
        <v>40052990</v>
      </c>
      <c r="B8770" t="s">
        <v>619</v>
      </c>
      <c r="C8770">
        <v>45402</v>
      </c>
      <c r="D8770">
        <v>83659</v>
      </c>
      <c r="E8770">
        <v>20232024</v>
      </c>
      <c r="F8770" t="s">
        <v>372</v>
      </c>
      <c r="G8770" t="s">
        <v>502</v>
      </c>
      <c r="H8770">
        <v>7</v>
      </c>
      <c r="I8770">
        <v>0</v>
      </c>
      <c r="J8770">
        <v>0</v>
      </c>
      <c r="K8770">
        <v>1</v>
      </c>
      <c r="L8770">
        <v>0</v>
      </c>
      <c r="M8770">
        <v>0</v>
      </c>
      <c r="N8770">
        <v>0</v>
      </c>
      <c r="O8770" t="s">
        <v>19</v>
      </c>
      <c r="P8770" t="str">
        <f>UPPER(Table1[[#This Row],[Venue]])</f>
        <v>HOME</v>
      </c>
    </row>
    <row r="8771" spans="1:16" hidden="1" x14ac:dyDescent="0.45">
      <c r="A8771">
        <v>40052990</v>
      </c>
      <c r="B8771" t="s">
        <v>619</v>
      </c>
      <c r="C8771">
        <v>45402</v>
      </c>
      <c r="D8771">
        <v>83659</v>
      </c>
      <c r="E8771">
        <v>20232024</v>
      </c>
      <c r="F8771" t="s">
        <v>372</v>
      </c>
      <c r="G8771" t="s">
        <v>156</v>
      </c>
      <c r="H8771">
        <v>9</v>
      </c>
      <c r="I8771">
        <v>2</v>
      </c>
      <c r="J8771">
        <v>0</v>
      </c>
      <c r="K8771">
        <v>1</v>
      </c>
      <c r="L8771">
        <v>2</v>
      </c>
      <c r="M8771">
        <v>0</v>
      </c>
      <c r="N8771">
        <v>0</v>
      </c>
      <c r="O8771" t="s">
        <v>19</v>
      </c>
      <c r="P8771" t="str">
        <f>UPPER(Table1[[#This Row],[Venue]])</f>
        <v>HOME</v>
      </c>
    </row>
    <row r="8772" spans="1:16" hidden="1" x14ac:dyDescent="0.45">
      <c r="A8772">
        <v>40052990</v>
      </c>
      <c r="B8772" t="s">
        <v>619</v>
      </c>
      <c r="C8772">
        <v>45402</v>
      </c>
      <c r="D8772">
        <v>83659</v>
      </c>
      <c r="E8772">
        <v>20232024</v>
      </c>
      <c r="F8772" t="s">
        <v>372</v>
      </c>
      <c r="G8772" t="s">
        <v>335</v>
      </c>
      <c r="H8772">
        <v>10</v>
      </c>
      <c r="I8772">
        <v>0</v>
      </c>
      <c r="J8772">
        <v>0</v>
      </c>
      <c r="K8772">
        <v>1</v>
      </c>
      <c r="L8772">
        <v>0</v>
      </c>
      <c r="M8772">
        <v>0</v>
      </c>
      <c r="N8772">
        <v>0</v>
      </c>
      <c r="O8772" t="s">
        <v>19</v>
      </c>
      <c r="P8772" t="str">
        <f>UPPER(Table1[[#This Row],[Venue]])</f>
        <v>HOME</v>
      </c>
    </row>
    <row r="8773" spans="1:16" hidden="1" x14ac:dyDescent="0.45">
      <c r="A8773">
        <v>40052990</v>
      </c>
      <c r="B8773" t="s">
        <v>619</v>
      </c>
      <c r="C8773">
        <v>45402</v>
      </c>
      <c r="D8773">
        <v>83659</v>
      </c>
      <c r="E8773">
        <v>20232024</v>
      </c>
      <c r="F8773" t="s">
        <v>372</v>
      </c>
      <c r="G8773" t="s">
        <v>233</v>
      </c>
      <c r="H8773">
        <v>11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0</v>
      </c>
      <c r="O8773" t="s">
        <v>19</v>
      </c>
      <c r="P8773" t="str">
        <f>UPPER(Table1[[#This Row],[Venue]])</f>
        <v>HOME</v>
      </c>
    </row>
    <row r="8774" spans="1:16" hidden="1" x14ac:dyDescent="0.45">
      <c r="A8774">
        <v>40052990</v>
      </c>
      <c r="B8774" t="s">
        <v>619</v>
      </c>
      <c r="C8774">
        <v>45402</v>
      </c>
      <c r="D8774">
        <v>83659</v>
      </c>
      <c r="E8774">
        <v>20232024</v>
      </c>
      <c r="F8774" t="s">
        <v>372</v>
      </c>
      <c r="G8774" t="s">
        <v>197</v>
      </c>
      <c r="H8774">
        <v>15</v>
      </c>
      <c r="I8774">
        <v>0</v>
      </c>
      <c r="J8774">
        <v>0</v>
      </c>
      <c r="K8774">
        <v>1</v>
      </c>
      <c r="L8774">
        <v>0</v>
      </c>
      <c r="M8774">
        <v>0</v>
      </c>
      <c r="N8774">
        <v>0</v>
      </c>
      <c r="O8774" t="s">
        <v>19</v>
      </c>
      <c r="P8774" t="str">
        <f>UPPER(Table1[[#This Row],[Venue]])</f>
        <v>HOME</v>
      </c>
    </row>
    <row r="8775" spans="1:16" hidden="1" x14ac:dyDescent="0.45">
      <c r="A8775">
        <v>40052990</v>
      </c>
      <c r="B8775" t="s">
        <v>619</v>
      </c>
      <c r="C8775">
        <v>45402</v>
      </c>
      <c r="D8775">
        <v>83659</v>
      </c>
      <c r="E8775">
        <v>20232024</v>
      </c>
      <c r="F8775" t="s">
        <v>372</v>
      </c>
      <c r="G8775" t="s">
        <v>482</v>
      </c>
      <c r="H8775">
        <v>17</v>
      </c>
      <c r="I8775">
        <v>0</v>
      </c>
      <c r="J8775">
        <v>0</v>
      </c>
      <c r="K8775">
        <v>1</v>
      </c>
      <c r="L8775">
        <v>0</v>
      </c>
      <c r="M8775">
        <v>0</v>
      </c>
      <c r="N8775">
        <v>0</v>
      </c>
      <c r="O8775" t="s">
        <v>19</v>
      </c>
      <c r="P8775" t="str">
        <f>UPPER(Table1[[#This Row],[Venue]])</f>
        <v>HOME</v>
      </c>
    </row>
    <row r="8776" spans="1:16" hidden="1" x14ac:dyDescent="0.45">
      <c r="A8776">
        <v>40052990</v>
      </c>
      <c r="B8776" t="s">
        <v>619</v>
      </c>
      <c r="C8776">
        <v>45402</v>
      </c>
      <c r="D8776">
        <v>83659</v>
      </c>
      <c r="E8776">
        <v>20232024</v>
      </c>
      <c r="F8776" t="s">
        <v>372</v>
      </c>
      <c r="G8776" t="s">
        <v>287</v>
      </c>
      <c r="H8776">
        <v>22</v>
      </c>
      <c r="I8776">
        <v>4</v>
      </c>
      <c r="J8776">
        <v>1</v>
      </c>
      <c r="K8776">
        <v>1</v>
      </c>
      <c r="L8776">
        <v>3</v>
      </c>
      <c r="M8776">
        <v>0</v>
      </c>
      <c r="N8776">
        <v>0</v>
      </c>
      <c r="O8776" t="s">
        <v>19</v>
      </c>
      <c r="P8776" t="str">
        <f>UPPER(Table1[[#This Row],[Venue]])</f>
        <v>HOME</v>
      </c>
    </row>
    <row r="8777" spans="1:16" hidden="1" x14ac:dyDescent="0.45">
      <c r="A8777">
        <v>40052990</v>
      </c>
      <c r="B8777" t="s">
        <v>619</v>
      </c>
      <c r="C8777">
        <v>45402</v>
      </c>
      <c r="D8777">
        <v>83659</v>
      </c>
      <c r="E8777">
        <v>20232024</v>
      </c>
      <c r="F8777" t="s">
        <v>372</v>
      </c>
      <c r="G8777" t="s">
        <v>436</v>
      </c>
      <c r="H8777">
        <v>23</v>
      </c>
      <c r="I8777">
        <v>0</v>
      </c>
      <c r="J8777">
        <v>0</v>
      </c>
      <c r="K8777">
        <v>1</v>
      </c>
      <c r="L8777">
        <v>0</v>
      </c>
      <c r="M8777">
        <v>0</v>
      </c>
      <c r="N8777">
        <v>0</v>
      </c>
      <c r="O8777" t="s">
        <v>19</v>
      </c>
      <c r="P8777" t="str">
        <f>UPPER(Table1[[#This Row],[Venue]])</f>
        <v>HOME</v>
      </c>
    </row>
    <row r="8778" spans="1:16" hidden="1" x14ac:dyDescent="0.45">
      <c r="A8778">
        <v>40052990</v>
      </c>
      <c r="B8778" t="s">
        <v>619</v>
      </c>
      <c r="C8778">
        <v>45402</v>
      </c>
      <c r="D8778">
        <v>83659</v>
      </c>
      <c r="E8778">
        <v>20232024</v>
      </c>
      <c r="F8778" t="s">
        <v>372</v>
      </c>
      <c r="G8778" t="s">
        <v>260</v>
      </c>
      <c r="H8778">
        <v>24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 t="s">
        <v>19</v>
      </c>
      <c r="P8778" t="str">
        <f>UPPER(Table1[[#This Row],[Venue]])</f>
        <v>HOME</v>
      </c>
    </row>
    <row r="8779" spans="1:16" hidden="1" x14ac:dyDescent="0.45">
      <c r="A8779">
        <v>40052990</v>
      </c>
      <c r="B8779" t="s">
        <v>619</v>
      </c>
      <c r="C8779">
        <v>45402</v>
      </c>
      <c r="D8779">
        <v>83659</v>
      </c>
      <c r="E8779">
        <v>20232024</v>
      </c>
      <c r="F8779" t="s">
        <v>372</v>
      </c>
      <c r="G8779" t="s">
        <v>620</v>
      </c>
      <c r="H8779">
        <v>26</v>
      </c>
      <c r="I8779">
        <v>0</v>
      </c>
      <c r="J8779">
        <v>0</v>
      </c>
      <c r="K8779">
        <v>1</v>
      </c>
      <c r="L8779">
        <v>0</v>
      </c>
      <c r="M8779">
        <v>0</v>
      </c>
      <c r="N8779">
        <v>0</v>
      </c>
      <c r="O8779" t="s">
        <v>19</v>
      </c>
      <c r="P8779" t="str">
        <f>UPPER(Table1[[#This Row],[Venue]])</f>
        <v>HOME</v>
      </c>
    </row>
    <row r="8780" spans="1:16" hidden="1" x14ac:dyDescent="0.45">
      <c r="A8780">
        <v>40052990</v>
      </c>
      <c r="B8780" t="s">
        <v>619</v>
      </c>
      <c r="C8780">
        <v>45402</v>
      </c>
      <c r="D8780">
        <v>83659</v>
      </c>
      <c r="E8780">
        <v>20232024</v>
      </c>
      <c r="F8780" t="s">
        <v>372</v>
      </c>
      <c r="G8780" t="s">
        <v>481</v>
      </c>
      <c r="H8780">
        <v>27</v>
      </c>
      <c r="I8780">
        <v>0</v>
      </c>
      <c r="J8780">
        <v>0</v>
      </c>
      <c r="K8780">
        <v>1</v>
      </c>
      <c r="L8780">
        <v>0</v>
      </c>
      <c r="M8780">
        <v>0</v>
      </c>
      <c r="N8780">
        <v>0</v>
      </c>
      <c r="O8780" t="s">
        <v>19</v>
      </c>
      <c r="P8780" t="str">
        <f>UPPER(Table1[[#This Row],[Venue]])</f>
        <v>HOME</v>
      </c>
    </row>
    <row r="8781" spans="1:16" hidden="1" x14ac:dyDescent="0.45">
      <c r="A8781">
        <v>40052990</v>
      </c>
      <c r="B8781" t="s">
        <v>619</v>
      </c>
      <c r="C8781">
        <v>45402</v>
      </c>
      <c r="D8781">
        <v>83659</v>
      </c>
      <c r="E8781">
        <v>20232024</v>
      </c>
      <c r="F8781" t="s">
        <v>372</v>
      </c>
      <c r="G8781" t="s">
        <v>205</v>
      </c>
      <c r="H8781">
        <v>63</v>
      </c>
      <c r="I8781">
        <v>0</v>
      </c>
      <c r="J8781">
        <v>0</v>
      </c>
      <c r="K8781">
        <v>1</v>
      </c>
      <c r="L8781">
        <v>0</v>
      </c>
      <c r="M8781">
        <v>1</v>
      </c>
      <c r="N8781">
        <v>0</v>
      </c>
      <c r="O8781" t="s">
        <v>19</v>
      </c>
      <c r="P8781" t="str">
        <f>UPPER(Table1[[#This Row],[Venue]])</f>
        <v>HOME</v>
      </c>
    </row>
    <row r="8782" spans="1:16" hidden="1" x14ac:dyDescent="0.45">
      <c r="A8782">
        <v>40052990</v>
      </c>
      <c r="B8782" t="s">
        <v>619</v>
      </c>
      <c r="C8782">
        <v>45402</v>
      </c>
      <c r="D8782">
        <v>83659</v>
      </c>
      <c r="E8782">
        <v>20232024</v>
      </c>
      <c r="F8782" t="s">
        <v>372</v>
      </c>
      <c r="G8782" t="s">
        <v>206</v>
      </c>
      <c r="H8782">
        <v>64</v>
      </c>
      <c r="I8782">
        <v>0</v>
      </c>
      <c r="J8782">
        <v>0</v>
      </c>
      <c r="K8782">
        <v>1</v>
      </c>
      <c r="L8782">
        <v>0</v>
      </c>
      <c r="M8782">
        <v>0</v>
      </c>
      <c r="N8782">
        <v>0</v>
      </c>
      <c r="O8782" t="s">
        <v>19</v>
      </c>
      <c r="P8782" t="str">
        <f>UPPER(Table1[[#This Row],[Venue]])</f>
        <v>HOME</v>
      </c>
    </row>
    <row r="8783" spans="1:16" hidden="1" x14ac:dyDescent="0.45">
      <c r="A8783">
        <v>40052990</v>
      </c>
      <c r="B8783" t="s">
        <v>619</v>
      </c>
      <c r="C8783">
        <v>45402</v>
      </c>
      <c r="D8783">
        <v>83659</v>
      </c>
      <c r="E8783">
        <v>20232024</v>
      </c>
      <c r="F8783" t="s">
        <v>372</v>
      </c>
      <c r="G8783" t="s">
        <v>207</v>
      </c>
      <c r="H8783">
        <v>71</v>
      </c>
      <c r="I8783">
        <v>2</v>
      </c>
      <c r="J8783">
        <v>1</v>
      </c>
      <c r="K8783">
        <v>1</v>
      </c>
      <c r="L8783">
        <v>1</v>
      </c>
      <c r="M8783">
        <v>0</v>
      </c>
      <c r="N8783">
        <v>0</v>
      </c>
      <c r="O8783" t="s">
        <v>19</v>
      </c>
      <c r="P8783" t="str">
        <f>UPPER(Table1[[#This Row],[Venue]])</f>
        <v>HOME</v>
      </c>
    </row>
    <row r="8784" spans="1:16" hidden="1" x14ac:dyDescent="0.45">
      <c r="A8784">
        <v>40052990</v>
      </c>
      <c r="B8784" t="s">
        <v>619</v>
      </c>
      <c r="C8784">
        <v>45402</v>
      </c>
      <c r="D8784">
        <v>83659</v>
      </c>
      <c r="E8784">
        <v>20232024</v>
      </c>
      <c r="F8784" t="s">
        <v>372</v>
      </c>
      <c r="G8784" t="s">
        <v>198</v>
      </c>
      <c r="H8784">
        <v>86</v>
      </c>
      <c r="I8784">
        <v>1</v>
      </c>
      <c r="J8784">
        <v>1</v>
      </c>
      <c r="K8784">
        <v>1</v>
      </c>
      <c r="L8784">
        <v>0</v>
      </c>
      <c r="M8784">
        <v>0</v>
      </c>
      <c r="N8784">
        <v>2</v>
      </c>
      <c r="O8784" t="s">
        <v>19</v>
      </c>
      <c r="P8784" t="str">
        <f>UPPER(Table1[[#This Row],[Venue]])</f>
        <v>HOME</v>
      </c>
    </row>
    <row r="8785" spans="1:16" hidden="1" x14ac:dyDescent="0.45">
      <c r="A8785">
        <v>40052990</v>
      </c>
      <c r="B8785" t="s">
        <v>619</v>
      </c>
      <c r="C8785">
        <v>45402</v>
      </c>
      <c r="D8785">
        <v>83659</v>
      </c>
      <c r="E8785">
        <v>20232024</v>
      </c>
      <c r="F8785" t="s">
        <v>372</v>
      </c>
      <c r="G8785" t="s">
        <v>211</v>
      </c>
      <c r="H8785">
        <v>92</v>
      </c>
      <c r="I8785">
        <v>1</v>
      </c>
      <c r="J8785">
        <v>1</v>
      </c>
      <c r="K8785">
        <v>1</v>
      </c>
      <c r="L8785">
        <v>0</v>
      </c>
      <c r="M8785">
        <v>0</v>
      </c>
      <c r="N8785">
        <v>0</v>
      </c>
      <c r="O8785" t="s">
        <v>19</v>
      </c>
      <c r="P8785" t="str">
        <f>UPPER(Table1[[#This Row],[Venue]])</f>
        <v>HOME</v>
      </c>
    </row>
    <row r="8786" spans="1:16" hidden="1" x14ac:dyDescent="0.45">
      <c r="A8786">
        <v>40052990</v>
      </c>
      <c r="B8786" t="s">
        <v>619</v>
      </c>
      <c r="C8786">
        <v>45402</v>
      </c>
      <c r="D8786">
        <v>83659</v>
      </c>
      <c r="E8786">
        <v>20232024</v>
      </c>
      <c r="F8786" t="s">
        <v>372</v>
      </c>
      <c r="G8786" t="s">
        <v>283</v>
      </c>
      <c r="H8786">
        <v>2</v>
      </c>
      <c r="I8786">
        <v>1</v>
      </c>
      <c r="J8786">
        <v>1</v>
      </c>
      <c r="K8786">
        <v>1</v>
      </c>
      <c r="L8786">
        <v>0</v>
      </c>
      <c r="M8786">
        <v>0</v>
      </c>
      <c r="N8786">
        <v>0</v>
      </c>
      <c r="O8786" t="s">
        <v>40</v>
      </c>
      <c r="P8786" t="str">
        <f>UPPER(Table1[[#This Row],[Venue]])</f>
        <v>AWAY</v>
      </c>
    </row>
    <row r="8787" spans="1:16" hidden="1" x14ac:dyDescent="0.45">
      <c r="A8787">
        <v>40052990</v>
      </c>
      <c r="B8787" t="s">
        <v>619</v>
      </c>
      <c r="C8787">
        <v>45402</v>
      </c>
      <c r="D8787">
        <v>83659</v>
      </c>
      <c r="E8787">
        <v>20232024</v>
      </c>
      <c r="F8787" t="s">
        <v>372</v>
      </c>
      <c r="G8787" t="s">
        <v>96</v>
      </c>
      <c r="H8787">
        <v>10</v>
      </c>
      <c r="I8787">
        <v>2</v>
      </c>
      <c r="J8787">
        <v>2</v>
      </c>
      <c r="K8787">
        <v>1</v>
      </c>
      <c r="L8787">
        <v>0</v>
      </c>
      <c r="M8787">
        <v>0</v>
      </c>
      <c r="N8787">
        <v>2</v>
      </c>
      <c r="O8787" t="s">
        <v>40</v>
      </c>
      <c r="P8787" t="str">
        <f>UPPER(Table1[[#This Row],[Venue]])</f>
        <v>AWAY</v>
      </c>
    </row>
    <row r="8788" spans="1:16" hidden="1" x14ac:dyDescent="0.45">
      <c r="A8788">
        <v>40052990</v>
      </c>
      <c r="B8788" t="s">
        <v>619</v>
      </c>
      <c r="C8788">
        <v>45402</v>
      </c>
      <c r="D8788">
        <v>83659</v>
      </c>
      <c r="E8788">
        <v>20232024</v>
      </c>
      <c r="F8788" t="s">
        <v>372</v>
      </c>
      <c r="G8788" t="s">
        <v>284</v>
      </c>
      <c r="H8788">
        <v>14</v>
      </c>
      <c r="I8788">
        <v>5</v>
      </c>
      <c r="J8788">
        <v>3</v>
      </c>
      <c r="K8788">
        <v>1</v>
      </c>
      <c r="L8788">
        <v>2</v>
      </c>
      <c r="M8788">
        <v>0</v>
      </c>
      <c r="N8788">
        <v>0</v>
      </c>
      <c r="O8788" t="s">
        <v>40</v>
      </c>
      <c r="P8788" t="str">
        <f>UPPER(Table1[[#This Row],[Venue]])</f>
        <v>AWAY</v>
      </c>
    </row>
    <row r="8789" spans="1:16" hidden="1" x14ac:dyDescent="0.45">
      <c r="A8789">
        <v>40052990</v>
      </c>
      <c r="B8789" t="s">
        <v>619</v>
      </c>
      <c r="C8789">
        <v>45402</v>
      </c>
      <c r="D8789">
        <v>83659</v>
      </c>
      <c r="E8789">
        <v>20232024</v>
      </c>
      <c r="F8789" t="s">
        <v>372</v>
      </c>
      <c r="G8789" t="s">
        <v>98</v>
      </c>
      <c r="H8789">
        <v>16</v>
      </c>
      <c r="I8789">
        <v>2</v>
      </c>
      <c r="J8789">
        <v>1</v>
      </c>
      <c r="K8789">
        <v>1</v>
      </c>
      <c r="L8789">
        <v>1</v>
      </c>
      <c r="M8789">
        <v>0</v>
      </c>
      <c r="N8789">
        <v>0</v>
      </c>
      <c r="O8789" t="s">
        <v>40</v>
      </c>
      <c r="P8789" t="str">
        <f>UPPER(Table1[[#This Row],[Venue]])</f>
        <v>AWAY</v>
      </c>
    </row>
    <row r="8790" spans="1:16" hidden="1" x14ac:dyDescent="0.45">
      <c r="A8790">
        <v>40052990</v>
      </c>
      <c r="B8790" t="s">
        <v>619</v>
      </c>
      <c r="C8790">
        <v>45402</v>
      </c>
      <c r="D8790">
        <v>83659</v>
      </c>
      <c r="E8790">
        <v>20232024</v>
      </c>
      <c r="F8790" t="s">
        <v>372</v>
      </c>
      <c r="G8790" t="s">
        <v>621</v>
      </c>
      <c r="H8790">
        <v>17</v>
      </c>
      <c r="I8790">
        <v>0</v>
      </c>
      <c r="J8790">
        <v>0</v>
      </c>
      <c r="K8790">
        <v>1</v>
      </c>
      <c r="L8790">
        <v>0</v>
      </c>
      <c r="M8790">
        <v>0</v>
      </c>
      <c r="N8790">
        <v>0</v>
      </c>
      <c r="O8790" t="s">
        <v>40</v>
      </c>
      <c r="P8790" t="str">
        <f>UPPER(Table1[[#This Row],[Venue]])</f>
        <v>AWAY</v>
      </c>
    </row>
    <row r="8791" spans="1:16" hidden="1" x14ac:dyDescent="0.45">
      <c r="A8791">
        <v>40052990</v>
      </c>
      <c r="B8791" t="s">
        <v>619</v>
      </c>
      <c r="C8791">
        <v>45402</v>
      </c>
      <c r="D8791">
        <v>83659</v>
      </c>
      <c r="E8791">
        <v>20232024</v>
      </c>
      <c r="F8791" t="s">
        <v>372</v>
      </c>
      <c r="G8791" t="s">
        <v>616</v>
      </c>
      <c r="H8791">
        <v>18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 t="s">
        <v>40</v>
      </c>
      <c r="P8791" t="str">
        <f>UPPER(Table1[[#This Row],[Venue]])</f>
        <v>AWAY</v>
      </c>
    </row>
    <row r="8792" spans="1:16" hidden="1" x14ac:dyDescent="0.45">
      <c r="A8792">
        <v>40052990</v>
      </c>
      <c r="B8792" t="s">
        <v>619</v>
      </c>
      <c r="C8792">
        <v>45402</v>
      </c>
      <c r="D8792">
        <v>83659</v>
      </c>
      <c r="E8792">
        <v>20232024</v>
      </c>
      <c r="F8792" t="s">
        <v>372</v>
      </c>
      <c r="G8792" t="s">
        <v>95</v>
      </c>
      <c r="H8792">
        <v>20</v>
      </c>
      <c r="I8792">
        <v>1</v>
      </c>
      <c r="J8792">
        <v>1</v>
      </c>
      <c r="K8792">
        <v>1</v>
      </c>
      <c r="L8792">
        <v>0</v>
      </c>
      <c r="M8792">
        <v>0</v>
      </c>
      <c r="N8792">
        <v>0</v>
      </c>
      <c r="O8792" t="s">
        <v>40</v>
      </c>
      <c r="P8792" t="str">
        <f>UPPER(Table1[[#This Row],[Venue]])</f>
        <v>AWAY</v>
      </c>
    </row>
    <row r="8793" spans="1:16" hidden="1" x14ac:dyDescent="0.45">
      <c r="A8793">
        <v>40052990</v>
      </c>
      <c r="B8793" t="s">
        <v>619</v>
      </c>
      <c r="C8793">
        <v>45402</v>
      </c>
      <c r="D8793">
        <v>83659</v>
      </c>
      <c r="E8793">
        <v>20232024</v>
      </c>
      <c r="F8793" t="s">
        <v>372</v>
      </c>
      <c r="G8793" t="s">
        <v>494</v>
      </c>
      <c r="H8793">
        <v>23</v>
      </c>
      <c r="I8793">
        <v>3</v>
      </c>
      <c r="J8793">
        <v>0</v>
      </c>
      <c r="K8793">
        <v>1</v>
      </c>
      <c r="L8793">
        <v>3</v>
      </c>
      <c r="M8793">
        <v>0</v>
      </c>
      <c r="N8793">
        <v>0</v>
      </c>
      <c r="O8793" t="s">
        <v>40</v>
      </c>
      <c r="P8793" t="str">
        <f>UPPER(Table1[[#This Row],[Venue]])</f>
        <v>AWAY</v>
      </c>
    </row>
    <row r="8794" spans="1:16" hidden="1" x14ac:dyDescent="0.45">
      <c r="A8794">
        <v>40052990</v>
      </c>
      <c r="B8794" t="s">
        <v>619</v>
      </c>
      <c r="C8794">
        <v>45402</v>
      </c>
      <c r="D8794">
        <v>83659</v>
      </c>
      <c r="E8794">
        <v>20232024</v>
      </c>
      <c r="F8794" t="s">
        <v>372</v>
      </c>
      <c r="G8794" t="s">
        <v>285</v>
      </c>
      <c r="H8794">
        <v>25</v>
      </c>
      <c r="I8794">
        <v>1</v>
      </c>
      <c r="J8794">
        <v>1</v>
      </c>
      <c r="K8794">
        <v>1</v>
      </c>
      <c r="L8794">
        <v>0</v>
      </c>
      <c r="M8794">
        <v>0</v>
      </c>
      <c r="N8794">
        <v>0</v>
      </c>
      <c r="O8794" t="s">
        <v>40</v>
      </c>
      <c r="P8794" t="str">
        <f>UPPER(Table1[[#This Row],[Venue]])</f>
        <v>AWAY</v>
      </c>
    </row>
    <row r="8795" spans="1:16" hidden="1" x14ac:dyDescent="0.45">
      <c r="A8795">
        <v>40052990</v>
      </c>
      <c r="B8795" t="s">
        <v>619</v>
      </c>
      <c r="C8795">
        <v>45402</v>
      </c>
      <c r="D8795">
        <v>83659</v>
      </c>
      <c r="E8795">
        <v>20232024</v>
      </c>
      <c r="F8795" t="s">
        <v>372</v>
      </c>
      <c r="G8795" t="s">
        <v>102</v>
      </c>
      <c r="H8795">
        <v>27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 t="s">
        <v>40</v>
      </c>
      <c r="P8795" t="str">
        <f>UPPER(Table1[[#This Row],[Venue]])</f>
        <v>AWAY</v>
      </c>
    </row>
    <row r="8796" spans="1:16" hidden="1" x14ac:dyDescent="0.45">
      <c r="A8796">
        <v>40052990</v>
      </c>
      <c r="B8796" t="s">
        <v>619</v>
      </c>
      <c r="C8796">
        <v>45402</v>
      </c>
      <c r="D8796">
        <v>83659</v>
      </c>
      <c r="E8796">
        <v>20232024</v>
      </c>
      <c r="F8796" t="s">
        <v>372</v>
      </c>
      <c r="G8796" t="s">
        <v>617</v>
      </c>
      <c r="H8796">
        <v>31</v>
      </c>
      <c r="I8796">
        <v>1</v>
      </c>
      <c r="J8796">
        <v>0</v>
      </c>
      <c r="K8796">
        <v>1</v>
      </c>
      <c r="L8796">
        <v>1</v>
      </c>
      <c r="M8796">
        <v>0</v>
      </c>
      <c r="N8796">
        <v>0</v>
      </c>
      <c r="O8796" t="s">
        <v>40</v>
      </c>
      <c r="P8796" t="str">
        <f>UPPER(Table1[[#This Row],[Venue]])</f>
        <v>AWAY</v>
      </c>
    </row>
    <row r="8797" spans="1:16" hidden="1" x14ac:dyDescent="0.45">
      <c r="A8797">
        <v>40052990</v>
      </c>
      <c r="B8797" t="s">
        <v>619</v>
      </c>
      <c r="C8797">
        <v>45402</v>
      </c>
      <c r="D8797">
        <v>83659</v>
      </c>
      <c r="E8797">
        <v>20232024</v>
      </c>
      <c r="F8797" t="s">
        <v>372</v>
      </c>
      <c r="G8797" t="s">
        <v>104</v>
      </c>
      <c r="H8797">
        <v>48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 t="s">
        <v>40</v>
      </c>
      <c r="P8797" t="str">
        <f>UPPER(Table1[[#This Row],[Venue]])</f>
        <v>AWAY</v>
      </c>
    </row>
    <row r="8798" spans="1:16" hidden="1" x14ac:dyDescent="0.45">
      <c r="A8798">
        <v>40052990</v>
      </c>
      <c r="B8798" t="s">
        <v>619</v>
      </c>
      <c r="C8798">
        <v>45402</v>
      </c>
      <c r="D8798">
        <v>83659</v>
      </c>
      <c r="E8798">
        <v>20232024</v>
      </c>
      <c r="F8798" t="s">
        <v>372</v>
      </c>
      <c r="G8798" t="s">
        <v>108</v>
      </c>
      <c r="H8798">
        <v>88</v>
      </c>
      <c r="I8798">
        <v>1</v>
      </c>
      <c r="J8798">
        <v>0</v>
      </c>
      <c r="K8798">
        <v>1</v>
      </c>
      <c r="L8798">
        <v>1</v>
      </c>
      <c r="M8798">
        <v>0</v>
      </c>
      <c r="N8798">
        <v>0</v>
      </c>
      <c r="O8798" t="s">
        <v>40</v>
      </c>
      <c r="P8798" t="str">
        <f>UPPER(Table1[[#This Row],[Venue]])</f>
        <v>AWAY</v>
      </c>
    </row>
    <row r="8799" spans="1:16" hidden="1" x14ac:dyDescent="0.45">
      <c r="A8799">
        <v>40052990</v>
      </c>
      <c r="B8799" t="s">
        <v>619</v>
      </c>
      <c r="C8799">
        <v>45402</v>
      </c>
      <c r="D8799">
        <v>83659</v>
      </c>
      <c r="E8799">
        <v>20232024</v>
      </c>
      <c r="F8799" t="s">
        <v>372</v>
      </c>
      <c r="G8799" t="s">
        <v>109</v>
      </c>
      <c r="H8799">
        <v>91</v>
      </c>
      <c r="I8799">
        <v>2</v>
      </c>
      <c r="J8799">
        <v>0</v>
      </c>
      <c r="K8799">
        <v>1</v>
      </c>
      <c r="L8799">
        <v>2</v>
      </c>
      <c r="M8799">
        <v>0</v>
      </c>
      <c r="N8799">
        <v>2</v>
      </c>
      <c r="O8799" t="s">
        <v>40</v>
      </c>
      <c r="P8799" t="str">
        <f>UPPER(Table1[[#This Row],[Venue]])</f>
        <v>AWAY</v>
      </c>
    </row>
    <row r="8800" spans="1:16" hidden="1" x14ac:dyDescent="0.45">
      <c r="A8800">
        <v>40052990</v>
      </c>
      <c r="B8800" t="s">
        <v>619</v>
      </c>
      <c r="C8800">
        <v>45402</v>
      </c>
      <c r="D8800">
        <v>83659</v>
      </c>
      <c r="E8800">
        <v>20232024</v>
      </c>
      <c r="F8800" t="s">
        <v>372</v>
      </c>
      <c r="G8800" t="s">
        <v>110</v>
      </c>
      <c r="H8800">
        <v>98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0</v>
      </c>
      <c r="O8800" t="s">
        <v>40</v>
      </c>
      <c r="P8800" t="str">
        <f>UPPER(Table1[[#This Row],[Venue]])</f>
        <v>AWAY</v>
      </c>
    </row>
    <row r="8801" spans="1:16" hidden="1" x14ac:dyDescent="0.45">
      <c r="A8801">
        <v>40052990</v>
      </c>
      <c r="B8801" t="s">
        <v>619</v>
      </c>
      <c r="C8801">
        <v>45402</v>
      </c>
      <c r="D8801">
        <v>83659</v>
      </c>
      <c r="E8801">
        <v>20232024</v>
      </c>
      <c r="F8801" t="s">
        <v>372</v>
      </c>
      <c r="G8801" t="s">
        <v>552</v>
      </c>
      <c r="H8801">
        <v>99</v>
      </c>
      <c r="I8801">
        <v>0</v>
      </c>
      <c r="J8801">
        <v>0</v>
      </c>
      <c r="K8801">
        <v>1</v>
      </c>
      <c r="L8801">
        <v>0</v>
      </c>
      <c r="M8801">
        <v>0</v>
      </c>
      <c r="N8801">
        <v>0</v>
      </c>
      <c r="O8801" t="s">
        <v>40</v>
      </c>
      <c r="P8801" t="str">
        <f>UPPER(Table1[[#This Row],[Venue]])</f>
        <v>AWAY</v>
      </c>
    </row>
    <row r="8802" spans="1:16" hidden="1" x14ac:dyDescent="0.45">
      <c r="A8802">
        <v>40052989</v>
      </c>
      <c r="B8802" t="s">
        <v>622</v>
      </c>
      <c r="C8802">
        <v>45402</v>
      </c>
      <c r="D8802">
        <v>83658</v>
      </c>
      <c r="E8802">
        <v>20232024</v>
      </c>
      <c r="F8802" t="s">
        <v>372</v>
      </c>
      <c r="G8802" t="s">
        <v>575</v>
      </c>
      <c r="H8802">
        <v>1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 t="s">
        <v>19</v>
      </c>
      <c r="P8802" t="str">
        <f>UPPER(Table1[[#This Row],[Venue]])</f>
        <v>HOME</v>
      </c>
    </row>
    <row r="8803" spans="1:16" hidden="1" x14ac:dyDescent="0.45">
      <c r="A8803">
        <v>40052989</v>
      </c>
      <c r="B8803" t="s">
        <v>622</v>
      </c>
      <c r="C8803">
        <v>45402</v>
      </c>
      <c r="D8803">
        <v>83658</v>
      </c>
      <c r="E8803">
        <v>20232024</v>
      </c>
      <c r="F8803" t="s">
        <v>372</v>
      </c>
      <c r="G8803" t="s">
        <v>41</v>
      </c>
      <c r="H8803">
        <v>3</v>
      </c>
      <c r="I8803">
        <v>1</v>
      </c>
      <c r="J8803">
        <v>0</v>
      </c>
      <c r="K8803">
        <v>1</v>
      </c>
      <c r="L8803">
        <v>1</v>
      </c>
      <c r="M8803">
        <v>0</v>
      </c>
      <c r="N8803">
        <v>0</v>
      </c>
      <c r="O8803" t="s">
        <v>19</v>
      </c>
      <c r="P8803" t="str">
        <f>UPPER(Table1[[#This Row],[Venue]])</f>
        <v>HOME</v>
      </c>
    </row>
    <row r="8804" spans="1:16" hidden="1" x14ac:dyDescent="0.45">
      <c r="A8804">
        <v>40052989</v>
      </c>
      <c r="B8804" t="s">
        <v>622</v>
      </c>
      <c r="C8804">
        <v>45402</v>
      </c>
      <c r="D8804">
        <v>83658</v>
      </c>
      <c r="E8804">
        <v>20232024</v>
      </c>
      <c r="F8804" t="s">
        <v>372</v>
      </c>
      <c r="G8804" t="s">
        <v>536</v>
      </c>
      <c r="H8804">
        <v>11</v>
      </c>
      <c r="I8804">
        <v>1</v>
      </c>
      <c r="J8804">
        <v>1</v>
      </c>
      <c r="K8804">
        <v>1</v>
      </c>
      <c r="L8804">
        <v>0</v>
      </c>
      <c r="M8804">
        <v>0</v>
      </c>
      <c r="N8804">
        <v>0</v>
      </c>
      <c r="O8804" t="s">
        <v>19</v>
      </c>
      <c r="P8804" t="str">
        <f>UPPER(Table1[[#This Row],[Venue]])</f>
        <v>HOME</v>
      </c>
    </row>
    <row r="8805" spans="1:16" hidden="1" x14ac:dyDescent="0.45">
      <c r="A8805">
        <v>40052989</v>
      </c>
      <c r="B8805" t="s">
        <v>622</v>
      </c>
      <c r="C8805">
        <v>45402</v>
      </c>
      <c r="D8805">
        <v>83658</v>
      </c>
      <c r="E8805">
        <v>20232024</v>
      </c>
      <c r="F8805" t="s">
        <v>372</v>
      </c>
      <c r="G8805" t="s">
        <v>43</v>
      </c>
      <c r="H8805">
        <v>15</v>
      </c>
      <c r="I8805">
        <v>0</v>
      </c>
      <c r="J8805">
        <v>0</v>
      </c>
      <c r="K8805">
        <v>1</v>
      </c>
      <c r="L8805">
        <v>0</v>
      </c>
      <c r="M8805">
        <v>0</v>
      </c>
      <c r="N8805">
        <v>0</v>
      </c>
      <c r="O8805" t="s">
        <v>19</v>
      </c>
      <c r="P8805" t="str">
        <f>UPPER(Table1[[#This Row],[Venue]])</f>
        <v>HOME</v>
      </c>
    </row>
    <row r="8806" spans="1:16" hidden="1" x14ac:dyDescent="0.45">
      <c r="A8806">
        <v>40052989</v>
      </c>
      <c r="B8806" t="s">
        <v>622</v>
      </c>
      <c r="C8806">
        <v>45402</v>
      </c>
      <c r="D8806">
        <v>83658</v>
      </c>
      <c r="E8806">
        <v>20232024</v>
      </c>
      <c r="F8806" t="s">
        <v>372</v>
      </c>
      <c r="G8806" t="s">
        <v>45</v>
      </c>
      <c r="H8806">
        <v>17</v>
      </c>
      <c r="I8806">
        <v>2</v>
      </c>
      <c r="J8806">
        <v>1</v>
      </c>
      <c r="K8806">
        <v>1</v>
      </c>
      <c r="L8806">
        <v>1</v>
      </c>
      <c r="M8806">
        <v>0</v>
      </c>
      <c r="N8806">
        <v>0</v>
      </c>
      <c r="O8806" t="s">
        <v>19</v>
      </c>
      <c r="P8806" t="str">
        <f>UPPER(Table1[[#This Row],[Venue]])</f>
        <v>HOME</v>
      </c>
    </row>
    <row r="8807" spans="1:16" hidden="1" x14ac:dyDescent="0.45">
      <c r="A8807">
        <v>40052989</v>
      </c>
      <c r="B8807" t="s">
        <v>622</v>
      </c>
      <c r="C8807">
        <v>45402</v>
      </c>
      <c r="D8807">
        <v>83658</v>
      </c>
      <c r="E8807">
        <v>20232024</v>
      </c>
      <c r="F8807" t="s">
        <v>372</v>
      </c>
      <c r="G8807" t="s">
        <v>47</v>
      </c>
      <c r="H8807">
        <v>24</v>
      </c>
      <c r="I8807">
        <v>0</v>
      </c>
      <c r="J8807">
        <v>0</v>
      </c>
      <c r="K8807">
        <v>1</v>
      </c>
      <c r="L8807">
        <v>0</v>
      </c>
      <c r="M8807">
        <v>0</v>
      </c>
      <c r="N8807">
        <v>0</v>
      </c>
      <c r="O8807" t="s">
        <v>19</v>
      </c>
      <c r="P8807" t="str">
        <f>UPPER(Table1[[#This Row],[Venue]])</f>
        <v>HOME</v>
      </c>
    </row>
    <row r="8808" spans="1:16" hidden="1" x14ac:dyDescent="0.45">
      <c r="A8808">
        <v>40052989</v>
      </c>
      <c r="B8808" t="s">
        <v>622</v>
      </c>
      <c r="C8808">
        <v>45402</v>
      </c>
      <c r="D8808">
        <v>83658</v>
      </c>
      <c r="E8808">
        <v>20232024</v>
      </c>
      <c r="F8808" t="s">
        <v>372</v>
      </c>
      <c r="G8808" t="s">
        <v>430</v>
      </c>
      <c r="H8808">
        <v>25</v>
      </c>
      <c r="I8808">
        <v>0</v>
      </c>
      <c r="J8808">
        <v>0</v>
      </c>
      <c r="K8808">
        <v>1</v>
      </c>
      <c r="L8808">
        <v>0</v>
      </c>
      <c r="M8808">
        <v>0</v>
      </c>
      <c r="N8808">
        <v>0</v>
      </c>
      <c r="O8808" t="s">
        <v>19</v>
      </c>
      <c r="P8808" t="str">
        <f>UPPER(Table1[[#This Row],[Venue]])</f>
        <v>HOME</v>
      </c>
    </row>
    <row r="8809" spans="1:16" hidden="1" x14ac:dyDescent="0.45">
      <c r="A8809">
        <v>40052989</v>
      </c>
      <c r="B8809" t="s">
        <v>622</v>
      </c>
      <c r="C8809">
        <v>45402</v>
      </c>
      <c r="D8809">
        <v>83658</v>
      </c>
      <c r="E8809">
        <v>20232024</v>
      </c>
      <c r="F8809" t="s">
        <v>372</v>
      </c>
      <c r="G8809" t="s">
        <v>48</v>
      </c>
      <c r="H8809">
        <v>28</v>
      </c>
      <c r="I8809">
        <v>3</v>
      </c>
      <c r="J8809">
        <v>3</v>
      </c>
      <c r="K8809">
        <v>1</v>
      </c>
      <c r="L8809">
        <v>0</v>
      </c>
      <c r="M8809">
        <v>0</v>
      </c>
      <c r="N8809">
        <v>0</v>
      </c>
      <c r="O8809" t="s">
        <v>19</v>
      </c>
      <c r="P8809" t="str">
        <f>UPPER(Table1[[#This Row],[Venue]])</f>
        <v>HOME</v>
      </c>
    </row>
    <row r="8810" spans="1:16" hidden="1" x14ac:dyDescent="0.45">
      <c r="A8810">
        <v>40052989</v>
      </c>
      <c r="B8810" t="s">
        <v>622</v>
      </c>
      <c r="C8810">
        <v>45402</v>
      </c>
      <c r="D8810">
        <v>83658</v>
      </c>
      <c r="E8810">
        <v>20232024</v>
      </c>
      <c r="F8810" t="s">
        <v>372</v>
      </c>
      <c r="G8810" t="s">
        <v>49</v>
      </c>
      <c r="H8810">
        <v>31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 t="s">
        <v>19</v>
      </c>
      <c r="P8810" t="str">
        <f>UPPER(Table1[[#This Row],[Venue]])</f>
        <v>HOME</v>
      </c>
    </row>
    <row r="8811" spans="1:16" hidden="1" x14ac:dyDescent="0.45">
      <c r="A8811">
        <v>40052989</v>
      </c>
      <c r="B8811" t="s">
        <v>622</v>
      </c>
      <c r="C8811">
        <v>45402</v>
      </c>
      <c r="D8811">
        <v>83658</v>
      </c>
      <c r="E8811">
        <v>20232024</v>
      </c>
      <c r="F8811" t="s">
        <v>372</v>
      </c>
      <c r="G8811" t="s">
        <v>484</v>
      </c>
      <c r="H8811">
        <v>43</v>
      </c>
      <c r="I8811">
        <v>3</v>
      </c>
      <c r="J8811">
        <v>0</v>
      </c>
      <c r="K8811">
        <v>1</v>
      </c>
      <c r="L8811">
        <v>3</v>
      </c>
      <c r="M8811">
        <v>0</v>
      </c>
      <c r="N8811">
        <v>2</v>
      </c>
      <c r="O8811" t="s">
        <v>19</v>
      </c>
      <c r="P8811" t="str">
        <f>UPPER(Table1[[#This Row],[Venue]])</f>
        <v>HOME</v>
      </c>
    </row>
    <row r="8812" spans="1:16" hidden="1" x14ac:dyDescent="0.45">
      <c r="A8812">
        <v>40052989</v>
      </c>
      <c r="B8812" t="s">
        <v>622</v>
      </c>
      <c r="C8812">
        <v>45402</v>
      </c>
      <c r="D8812">
        <v>83658</v>
      </c>
      <c r="E8812">
        <v>20232024</v>
      </c>
      <c r="F8812" t="s">
        <v>372</v>
      </c>
      <c r="G8812" t="s">
        <v>575</v>
      </c>
      <c r="H8812">
        <v>54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0</v>
      </c>
      <c r="O8812" t="s">
        <v>19</v>
      </c>
      <c r="P8812" t="str">
        <f>UPPER(Table1[[#This Row],[Venue]])</f>
        <v>HOME</v>
      </c>
    </row>
    <row r="8813" spans="1:16" hidden="1" x14ac:dyDescent="0.45">
      <c r="A8813">
        <v>40052989</v>
      </c>
      <c r="B8813" t="s">
        <v>622</v>
      </c>
      <c r="C8813">
        <v>45402</v>
      </c>
      <c r="D8813">
        <v>83658</v>
      </c>
      <c r="E8813">
        <v>20232024</v>
      </c>
      <c r="F8813" t="s">
        <v>372</v>
      </c>
      <c r="G8813" t="s">
        <v>51</v>
      </c>
      <c r="H8813">
        <v>77</v>
      </c>
      <c r="I8813">
        <v>2</v>
      </c>
      <c r="J8813">
        <v>1</v>
      </c>
      <c r="K8813">
        <v>1</v>
      </c>
      <c r="L8813">
        <v>1</v>
      </c>
      <c r="M8813">
        <v>0</v>
      </c>
      <c r="N8813">
        <v>0</v>
      </c>
      <c r="O8813" t="s">
        <v>19</v>
      </c>
      <c r="P8813" t="str">
        <f>UPPER(Table1[[#This Row],[Venue]])</f>
        <v>HOME</v>
      </c>
    </row>
    <row r="8814" spans="1:16" hidden="1" x14ac:dyDescent="0.45">
      <c r="A8814">
        <v>40052989</v>
      </c>
      <c r="B8814" t="s">
        <v>622</v>
      </c>
      <c r="C8814">
        <v>45402</v>
      </c>
      <c r="D8814">
        <v>83658</v>
      </c>
      <c r="E8814">
        <v>20232024</v>
      </c>
      <c r="F8814" t="s">
        <v>372</v>
      </c>
      <c r="G8814" t="s">
        <v>52</v>
      </c>
      <c r="H8814">
        <v>79</v>
      </c>
      <c r="I8814">
        <v>0</v>
      </c>
      <c r="J8814">
        <v>0</v>
      </c>
      <c r="K8814">
        <v>1</v>
      </c>
      <c r="L8814">
        <v>0</v>
      </c>
      <c r="M8814">
        <v>0</v>
      </c>
      <c r="N8814">
        <v>0</v>
      </c>
      <c r="O8814" t="s">
        <v>19</v>
      </c>
      <c r="P8814" t="str">
        <f>UPPER(Table1[[#This Row],[Venue]])</f>
        <v>HOME</v>
      </c>
    </row>
    <row r="8815" spans="1:16" hidden="1" x14ac:dyDescent="0.45">
      <c r="A8815">
        <v>40052989</v>
      </c>
      <c r="B8815" t="s">
        <v>622</v>
      </c>
      <c r="C8815">
        <v>45402</v>
      </c>
      <c r="D8815">
        <v>83658</v>
      </c>
      <c r="E8815">
        <v>20232024</v>
      </c>
      <c r="F8815" t="s">
        <v>372</v>
      </c>
      <c r="G8815" t="s">
        <v>485</v>
      </c>
      <c r="H8815">
        <v>80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 t="s">
        <v>19</v>
      </c>
      <c r="P8815" t="str">
        <f>UPPER(Table1[[#This Row],[Venue]])</f>
        <v>HOME</v>
      </c>
    </row>
    <row r="8816" spans="1:16" hidden="1" x14ac:dyDescent="0.45">
      <c r="A8816">
        <v>40052989</v>
      </c>
      <c r="B8816" t="s">
        <v>622</v>
      </c>
      <c r="C8816">
        <v>45402</v>
      </c>
      <c r="D8816">
        <v>83658</v>
      </c>
      <c r="E8816">
        <v>20232024</v>
      </c>
      <c r="F8816" t="s">
        <v>372</v>
      </c>
      <c r="G8816" t="s">
        <v>486</v>
      </c>
      <c r="H8816">
        <v>82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 t="s">
        <v>19</v>
      </c>
      <c r="P8816" t="str">
        <f>UPPER(Table1[[#This Row],[Venue]])</f>
        <v>HOME</v>
      </c>
    </row>
    <row r="8817" spans="1:16" hidden="1" x14ac:dyDescent="0.45">
      <c r="A8817">
        <v>40052989</v>
      </c>
      <c r="B8817" t="s">
        <v>622</v>
      </c>
      <c r="C8817">
        <v>45402</v>
      </c>
      <c r="D8817">
        <v>83658</v>
      </c>
      <c r="E8817">
        <v>20232024</v>
      </c>
      <c r="F8817" t="s">
        <v>372</v>
      </c>
      <c r="G8817" t="s">
        <v>537</v>
      </c>
      <c r="H8817">
        <v>83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 t="s">
        <v>19</v>
      </c>
      <c r="P8817" t="str">
        <f>UPPER(Table1[[#This Row],[Venue]])</f>
        <v>HOME</v>
      </c>
    </row>
    <row r="8818" spans="1:16" hidden="1" x14ac:dyDescent="0.45">
      <c r="A8818">
        <v>40052989</v>
      </c>
      <c r="B8818" t="s">
        <v>622</v>
      </c>
      <c r="C8818">
        <v>45402</v>
      </c>
      <c r="D8818">
        <v>83658</v>
      </c>
      <c r="E8818">
        <v>20232024</v>
      </c>
      <c r="F8818" t="s">
        <v>372</v>
      </c>
      <c r="G8818" t="s">
        <v>538</v>
      </c>
      <c r="H8818">
        <v>89</v>
      </c>
      <c r="I8818">
        <v>0</v>
      </c>
      <c r="J8818">
        <v>0</v>
      </c>
      <c r="K8818">
        <v>1</v>
      </c>
      <c r="L8818">
        <v>0</v>
      </c>
      <c r="M8818">
        <v>0</v>
      </c>
      <c r="N8818">
        <v>2</v>
      </c>
      <c r="O8818" t="s">
        <v>19</v>
      </c>
      <c r="P8818" t="str">
        <f>UPPER(Table1[[#This Row],[Venue]])</f>
        <v>HOME</v>
      </c>
    </row>
    <row r="8819" spans="1:16" hidden="1" x14ac:dyDescent="0.45">
      <c r="A8819">
        <v>40052989</v>
      </c>
      <c r="B8819" t="s">
        <v>622</v>
      </c>
      <c r="C8819">
        <v>45402</v>
      </c>
      <c r="D8819">
        <v>83658</v>
      </c>
      <c r="E8819">
        <v>20232024</v>
      </c>
      <c r="F8819" t="s">
        <v>372</v>
      </c>
      <c r="G8819" t="s">
        <v>473</v>
      </c>
      <c r="H8819">
        <v>16</v>
      </c>
      <c r="I8819">
        <v>1</v>
      </c>
      <c r="J8819">
        <v>0</v>
      </c>
      <c r="K8819">
        <v>1</v>
      </c>
      <c r="L8819">
        <v>1</v>
      </c>
      <c r="M8819">
        <v>0</v>
      </c>
      <c r="N8819">
        <v>0</v>
      </c>
      <c r="O8819" t="s">
        <v>40</v>
      </c>
      <c r="P8819" t="str">
        <f>UPPER(Table1[[#This Row],[Venue]])</f>
        <v>AWAY</v>
      </c>
    </row>
    <row r="8820" spans="1:16" hidden="1" x14ac:dyDescent="0.45">
      <c r="A8820">
        <v>40052989</v>
      </c>
      <c r="B8820" t="s">
        <v>622</v>
      </c>
      <c r="C8820">
        <v>45402</v>
      </c>
      <c r="D8820">
        <v>83658</v>
      </c>
      <c r="E8820">
        <v>20232024</v>
      </c>
      <c r="F8820" t="s">
        <v>372</v>
      </c>
      <c r="G8820" t="s">
        <v>474</v>
      </c>
      <c r="H8820">
        <v>20</v>
      </c>
      <c r="I8820">
        <v>1</v>
      </c>
      <c r="J8820">
        <v>0</v>
      </c>
      <c r="K8820">
        <v>1</v>
      </c>
      <c r="L8820">
        <v>1</v>
      </c>
      <c r="M8820">
        <v>1</v>
      </c>
      <c r="N8820">
        <v>0</v>
      </c>
      <c r="O8820" t="s">
        <v>40</v>
      </c>
      <c r="P8820" t="str">
        <f>UPPER(Table1[[#This Row],[Venue]])</f>
        <v>AWAY</v>
      </c>
    </row>
    <row r="8821" spans="1:16" hidden="1" x14ac:dyDescent="0.45">
      <c r="A8821">
        <v>40052989</v>
      </c>
      <c r="B8821" t="s">
        <v>622</v>
      </c>
      <c r="C8821">
        <v>45402</v>
      </c>
      <c r="D8821">
        <v>83658</v>
      </c>
      <c r="E8821">
        <v>20232024</v>
      </c>
      <c r="F8821" t="s">
        <v>372</v>
      </c>
      <c r="G8821" t="s">
        <v>540</v>
      </c>
      <c r="H8821">
        <v>21</v>
      </c>
      <c r="I8821">
        <v>0</v>
      </c>
      <c r="J8821">
        <v>0</v>
      </c>
      <c r="K8821">
        <v>1</v>
      </c>
      <c r="L8821">
        <v>0</v>
      </c>
      <c r="M8821">
        <v>0</v>
      </c>
      <c r="N8821">
        <v>0</v>
      </c>
      <c r="O8821" t="s">
        <v>40</v>
      </c>
      <c r="P8821" t="str">
        <f>UPPER(Table1[[#This Row],[Venue]])</f>
        <v>AWAY</v>
      </c>
    </row>
    <row r="8822" spans="1:16" hidden="1" x14ac:dyDescent="0.45">
      <c r="A8822">
        <v>40052989</v>
      </c>
      <c r="B8822" t="s">
        <v>622</v>
      </c>
      <c r="C8822">
        <v>45402</v>
      </c>
      <c r="D8822">
        <v>83658</v>
      </c>
      <c r="E8822">
        <v>20232024</v>
      </c>
      <c r="F8822" t="s">
        <v>372</v>
      </c>
      <c r="G8822" t="s">
        <v>524</v>
      </c>
      <c r="H8822">
        <v>24</v>
      </c>
      <c r="I8822">
        <v>1</v>
      </c>
      <c r="J8822">
        <v>1</v>
      </c>
      <c r="K8822">
        <v>1</v>
      </c>
      <c r="L8822">
        <v>0</v>
      </c>
      <c r="M8822">
        <v>0</v>
      </c>
      <c r="N8822">
        <v>0</v>
      </c>
      <c r="O8822" t="s">
        <v>40</v>
      </c>
      <c r="P8822" t="str">
        <f>UPPER(Table1[[#This Row],[Venue]])</f>
        <v>AWAY</v>
      </c>
    </row>
    <row r="8823" spans="1:16" hidden="1" x14ac:dyDescent="0.45">
      <c r="A8823">
        <v>40052989</v>
      </c>
      <c r="B8823" t="s">
        <v>622</v>
      </c>
      <c r="C8823">
        <v>45402</v>
      </c>
      <c r="D8823">
        <v>83658</v>
      </c>
      <c r="E8823">
        <v>20232024</v>
      </c>
      <c r="F8823" t="s">
        <v>372</v>
      </c>
      <c r="G8823" t="s">
        <v>383</v>
      </c>
      <c r="H8823">
        <v>26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 t="s">
        <v>40</v>
      </c>
      <c r="P8823" t="str">
        <f>UPPER(Table1[[#This Row],[Venue]])</f>
        <v>AWAY</v>
      </c>
    </row>
    <row r="8824" spans="1:16" hidden="1" x14ac:dyDescent="0.45">
      <c r="A8824">
        <v>40052989</v>
      </c>
      <c r="B8824" t="s">
        <v>622</v>
      </c>
      <c r="C8824">
        <v>45402</v>
      </c>
      <c r="D8824">
        <v>83658</v>
      </c>
      <c r="E8824">
        <v>20232024</v>
      </c>
      <c r="F8824" t="s">
        <v>372</v>
      </c>
      <c r="G8824" t="s">
        <v>477</v>
      </c>
      <c r="H8824">
        <v>71</v>
      </c>
      <c r="I8824">
        <v>2</v>
      </c>
      <c r="J8824">
        <v>2</v>
      </c>
      <c r="K8824">
        <v>1</v>
      </c>
      <c r="L8824">
        <v>0</v>
      </c>
      <c r="M8824">
        <v>0</v>
      </c>
      <c r="N8824">
        <v>0</v>
      </c>
      <c r="O8824" t="s">
        <v>40</v>
      </c>
      <c r="P8824" t="str">
        <f>UPPER(Table1[[#This Row],[Venue]])</f>
        <v>AWAY</v>
      </c>
    </row>
    <row r="8825" spans="1:16" hidden="1" x14ac:dyDescent="0.45">
      <c r="A8825">
        <v>40052989</v>
      </c>
      <c r="B8825" t="s">
        <v>622</v>
      </c>
      <c r="C8825">
        <v>45402</v>
      </c>
      <c r="D8825">
        <v>83658</v>
      </c>
      <c r="E8825">
        <v>20232024</v>
      </c>
      <c r="F8825" t="s">
        <v>372</v>
      </c>
      <c r="G8825" t="s">
        <v>478</v>
      </c>
      <c r="H8825">
        <v>78</v>
      </c>
      <c r="I8825">
        <v>1</v>
      </c>
      <c r="J8825">
        <v>1</v>
      </c>
      <c r="K8825">
        <v>1</v>
      </c>
      <c r="L8825">
        <v>0</v>
      </c>
      <c r="M8825">
        <v>0</v>
      </c>
      <c r="N8825">
        <v>2</v>
      </c>
      <c r="O8825" t="s">
        <v>40</v>
      </c>
      <c r="P8825" t="str">
        <f>UPPER(Table1[[#This Row],[Venue]])</f>
        <v>AWAY</v>
      </c>
    </row>
    <row r="8826" spans="1:16" hidden="1" x14ac:dyDescent="0.45">
      <c r="A8826">
        <v>40052989</v>
      </c>
      <c r="B8826" t="s">
        <v>622</v>
      </c>
      <c r="C8826">
        <v>45402</v>
      </c>
      <c r="D8826">
        <v>83658</v>
      </c>
      <c r="E8826">
        <v>20232024</v>
      </c>
      <c r="F8826" t="s">
        <v>372</v>
      </c>
      <c r="G8826" t="s">
        <v>526</v>
      </c>
      <c r="H8826">
        <v>81</v>
      </c>
      <c r="I8826">
        <v>0</v>
      </c>
      <c r="J8826">
        <v>0</v>
      </c>
      <c r="K8826">
        <v>1</v>
      </c>
      <c r="L8826">
        <v>0</v>
      </c>
      <c r="M8826">
        <v>0</v>
      </c>
      <c r="N8826">
        <v>0</v>
      </c>
      <c r="O8826" t="s">
        <v>40</v>
      </c>
      <c r="P8826" t="str">
        <f>UPPER(Table1[[#This Row],[Venue]])</f>
        <v>AWAY</v>
      </c>
    </row>
    <row r="8827" spans="1:16" hidden="1" x14ac:dyDescent="0.45">
      <c r="A8827">
        <v>40052989</v>
      </c>
      <c r="B8827" t="s">
        <v>622</v>
      </c>
      <c r="C8827">
        <v>45402</v>
      </c>
      <c r="D8827">
        <v>83658</v>
      </c>
      <c r="E8827">
        <v>20232024</v>
      </c>
      <c r="F8827" t="s">
        <v>372</v>
      </c>
      <c r="G8827" t="s">
        <v>209</v>
      </c>
      <c r="H8827">
        <v>88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 t="s">
        <v>40</v>
      </c>
      <c r="P8827" t="str">
        <f>UPPER(Table1[[#This Row],[Venue]])</f>
        <v>AWAY</v>
      </c>
    </row>
    <row r="8828" spans="1:16" hidden="1" x14ac:dyDescent="0.45">
      <c r="A8828">
        <v>40052989</v>
      </c>
      <c r="B8828" t="s">
        <v>622</v>
      </c>
      <c r="C8828">
        <v>45402</v>
      </c>
      <c r="D8828">
        <v>83658</v>
      </c>
      <c r="E8828">
        <v>20232024</v>
      </c>
      <c r="F8828" t="s">
        <v>372</v>
      </c>
      <c r="G8828" t="s">
        <v>421</v>
      </c>
      <c r="H8828">
        <v>89</v>
      </c>
      <c r="I8828">
        <v>2</v>
      </c>
      <c r="J8828">
        <v>0</v>
      </c>
      <c r="K8828">
        <v>1</v>
      </c>
      <c r="L8828">
        <v>2</v>
      </c>
      <c r="M8828">
        <v>0</v>
      </c>
      <c r="N8828">
        <v>0</v>
      </c>
      <c r="O8828" t="s">
        <v>40</v>
      </c>
      <c r="P8828" t="str">
        <f>UPPER(Table1[[#This Row],[Venue]])</f>
        <v>AWAY</v>
      </c>
    </row>
    <row r="8829" spans="1:16" hidden="1" x14ac:dyDescent="0.45">
      <c r="A8829">
        <v>40052989</v>
      </c>
      <c r="B8829" t="s">
        <v>622</v>
      </c>
      <c r="C8829">
        <v>45402</v>
      </c>
      <c r="D8829">
        <v>83658</v>
      </c>
      <c r="E8829">
        <v>20232024</v>
      </c>
      <c r="F8829" t="s">
        <v>372</v>
      </c>
      <c r="G8829" t="s">
        <v>479</v>
      </c>
      <c r="H8829">
        <v>90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 t="s">
        <v>40</v>
      </c>
      <c r="P8829" t="str">
        <f>UPPER(Table1[[#This Row],[Venue]])</f>
        <v>AWAY</v>
      </c>
    </row>
    <row r="8830" spans="1:16" hidden="1" x14ac:dyDescent="0.45">
      <c r="A8830">
        <v>40052994</v>
      </c>
      <c r="B8830" t="s">
        <v>336</v>
      </c>
      <c r="C8830">
        <v>45416</v>
      </c>
      <c r="D8830">
        <v>83663</v>
      </c>
      <c r="E8830">
        <v>20232024</v>
      </c>
      <c r="F8830" t="s">
        <v>372</v>
      </c>
      <c r="G8830" t="s">
        <v>41</v>
      </c>
      <c r="H8830">
        <v>3</v>
      </c>
      <c r="I8830">
        <v>1</v>
      </c>
      <c r="J8830">
        <v>1</v>
      </c>
      <c r="K8830">
        <v>1</v>
      </c>
      <c r="L8830">
        <v>0</v>
      </c>
      <c r="M8830">
        <v>0</v>
      </c>
      <c r="N8830">
        <v>2</v>
      </c>
      <c r="O8830" t="s">
        <v>19</v>
      </c>
      <c r="P8830" t="str">
        <f>UPPER(Table1[[#This Row],[Venue]])</f>
        <v>HOME</v>
      </c>
    </row>
    <row r="8831" spans="1:16" hidden="1" x14ac:dyDescent="0.45">
      <c r="A8831">
        <v>40052994</v>
      </c>
      <c r="B8831" t="s">
        <v>336</v>
      </c>
      <c r="C8831">
        <v>45416</v>
      </c>
      <c r="D8831">
        <v>83663</v>
      </c>
      <c r="E8831">
        <v>20232024</v>
      </c>
      <c r="F8831" t="s">
        <v>372</v>
      </c>
      <c r="G8831" t="s">
        <v>483</v>
      </c>
      <c r="H8831">
        <v>8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 t="s">
        <v>19</v>
      </c>
      <c r="P8831" t="str">
        <f>UPPER(Table1[[#This Row],[Venue]])</f>
        <v>HOME</v>
      </c>
    </row>
    <row r="8832" spans="1:16" hidden="1" x14ac:dyDescent="0.45">
      <c r="A8832">
        <v>40052994</v>
      </c>
      <c r="B8832" t="s">
        <v>336</v>
      </c>
      <c r="C8832">
        <v>45416</v>
      </c>
      <c r="D8832">
        <v>83663</v>
      </c>
      <c r="E8832">
        <v>20232024</v>
      </c>
      <c r="F8832" t="s">
        <v>372</v>
      </c>
      <c r="G8832" t="s">
        <v>536</v>
      </c>
      <c r="H8832">
        <v>11</v>
      </c>
      <c r="I8832">
        <v>1</v>
      </c>
      <c r="J8832">
        <v>0</v>
      </c>
      <c r="K8832">
        <v>1</v>
      </c>
      <c r="L8832">
        <v>1</v>
      </c>
      <c r="M8832">
        <v>0</v>
      </c>
      <c r="N8832">
        <v>0</v>
      </c>
      <c r="O8832" t="s">
        <v>19</v>
      </c>
      <c r="P8832" t="str">
        <f>UPPER(Table1[[#This Row],[Venue]])</f>
        <v>HOME</v>
      </c>
    </row>
    <row r="8833" spans="1:16" hidden="1" x14ac:dyDescent="0.45">
      <c r="A8833">
        <v>40052994</v>
      </c>
      <c r="B8833" t="s">
        <v>336</v>
      </c>
      <c r="C8833">
        <v>45416</v>
      </c>
      <c r="D8833">
        <v>83663</v>
      </c>
      <c r="E8833">
        <v>20232024</v>
      </c>
      <c r="F8833" t="s">
        <v>372</v>
      </c>
      <c r="G8833" t="s">
        <v>43</v>
      </c>
      <c r="H8833">
        <v>15</v>
      </c>
      <c r="I8833">
        <v>0</v>
      </c>
      <c r="J8833">
        <v>0</v>
      </c>
      <c r="K8833">
        <v>1</v>
      </c>
      <c r="L8833">
        <v>0</v>
      </c>
      <c r="M8833">
        <v>0</v>
      </c>
      <c r="N8833">
        <v>0</v>
      </c>
      <c r="O8833" t="s">
        <v>19</v>
      </c>
      <c r="P8833" t="str">
        <f>UPPER(Table1[[#This Row],[Venue]])</f>
        <v>HOME</v>
      </c>
    </row>
    <row r="8834" spans="1:16" hidden="1" x14ac:dyDescent="0.45">
      <c r="A8834">
        <v>40052994</v>
      </c>
      <c r="B8834" t="s">
        <v>336</v>
      </c>
      <c r="C8834">
        <v>45416</v>
      </c>
      <c r="D8834">
        <v>83663</v>
      </c>
      <c r="E8834">
        <v>20232024</v>
      </c>
      <c r="F8834" t="s">
        <v>372</v>
      </c>
      <c r="G8834" t="s">
        <v>45</v>
      </c>
      <c r="H8834">
        <v>17</v>
      </c>
      <c r="I8834">
        <v>1</v>
      </c>
      <c r="J8834">
        <v>0</v>
      </c>
      <c r="K8834">
        <v>1</v>
      </c>
      <c r="L8834">
        <v>1</v>
      </c>
      <c r="M8834">
        <v>0</v>
      </c>
      <c r="N8834">
        <v>0</v>
      </c>
      <c r="O8834" t="s">
        <v>19</v>
      </c>
      <c r="P8834" t="str">
        <f>UPPER(Table1[[#This Row],[Venue]])</f>
        <v>HOME</v>
      </c>
    </row>
    <row r="8835" spans="1:16" hidden="1" x14ac:dyDescent="0.45">
      <c r="A8835">
        <v>40052994</v>
      </c>
      <c r="B8835" t="s">
        <v>336</v>
      </c>
      <c r="C8835">
        <v>45416</v>
      </c>
      <c r="D8835">
        <v>83663</v>
      </c>
      <c r="E8835">
        <v>20232024</v>
      </c>
      <c r="F8835" t="s">
        <v>372</v>
      </c>
      <c r="G8835" t="s">
        <v>430</v>
      </c>
      <c r="H8835">
        <v>25</v>
      </c>
      <c r="I8835">
        <v>0</v>
      </c>
      <c r="J8835">
        <v>0</v>
      </c>
      <c r="K8835">
        <v>1</v>
      </c>
      <c r="L8835">
        <v>0</v>
      </c>
      <c r="M8835">
        <v>0</v>
      </c>
      <c r="N8835">
        <v>2</v>
      </c>
      <c r="O8835" t="s">
        <v>19</v>
      </c>
      <c r="P8835" t="str">
        <f>UPPER(Table1[[#This Row],[Venue]])</f>
        <v>HOME</v>
      </c>
    </row>
    <row r="8836" spans="1:16" hidden="1" x14ac:dyDescent="0.45">
      <c r="A8836">
        <v>40052994</v>
      </c>
      <c r="B8836" t="s">
        <v>336</v>
      </c>
      <c r="C8836">
        <v>45416</v>
      </c>
      <c r="D8836">
        <v>83663</v>
      </c>
      <c r="E8836">
        <v>20232024</v>
      </c>
      <c r="F8836" t="s">
        <v>372</v>
      </c>
      <c r="G8836" t="s">
        <v>48</v>
      </c>
      <c r="H8836">
        <v>28</v>
      </c>
      <c r="I8836">
        <v>4</v>
      </c>
      <c r="J8836">
        <v>4</v>
      </c>
      <c r="K8836">
        <v>1</v>
      </c>
      <c r="L8836">
        <v>0</v>
      </c>
      <c r="M8836">
        <v>0</v>
      </c>
      <c r="N8836">
        <v>0</v>
      </c>
      <c r="O8836" t="s">
        <v>19</v>
      </c>
      <c r="P8836" t="str">
        <f>UPPER(Table1[[#This Row],[Venue]])</f>
        <v>HOME</v>
      </c>
    </row>
    <row r="8837" spans="1:16" hidden="1" x14ac:dyDescent="0.45">
      <c r="A8837">
        <v>40052994</v>
      </c>
      <c r="B8837" t="s">
        <v>336</v>
      </c>
      <c r="C8837">
        <v>45416</v>
      </c>
      <c r="D8837">
        <v>83663</v>
      </c>
      <c r="E8837">
        <v>20232024</v>
      </c>
      <c r="F8837" t="s">
        <v>372</v>
      </c>
      <c r="G8837" t="s">
        <v>49</v>
      </c>
      <c r="H8837">
        <v>31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 t="s">
        <v>19</v>
      </c>
      <c r="P8837" t="str">
        <f>UPPER(Table1[[#This Row],[Venue]])</f>
        <v>HOME</v>
      </c>
    </row>
    <row r="8838" spans="1:16" hidden="1" x14ac:dyDescent="0.45">
      <c r="A8838">
        <v>40052994</v>
      </c>
      <c r="B8838" t="s">
        <v>336</v>
      </c>
      <c r="C8838">
        <v>45416</v>
      </c>
      <c r="D8838">
        <v>83663</v>
      </c>
      <c r="E8838">
        <v>20232024</v>
      </c>
      <c r="F8838" t="s">
        <v>372</v>
      </c>
      <c r="G8838" t="s">
        <v>484</v>
      </c>
      <c r="H8838">
        <v>43</v>
      </c>
      <c r="I8838">
        <v>3</v>
      </c>
      <c r="J8838">
        <v>3</v>
      </c>
      <c r="K8838">
        <v>1</v>
      </c>
      <c r="L8838">
        <v>0</v>
      </c>
      <c r="M8838">
        <v>0</v>
      </c>
      <c r="N8838">
        <v>0</v>
      </c>
      <c r="O8838" t="s">
        <v>19</v>
      </c>
      <c r="P8838" t="str">
        <f>UPPER(Table1[[#This Row],[Venue]])</f>
        <v>HOME</v>
      </c>
    </row>
    <row r="8839" spans="1:16" hidden="1" x14ac:dyDescent="0.45">
      <c r="A8839">
        <v>40052994</v>
      </c>
      <c r="B8839" t="s">
        <v>336</v>
      </c>
      <c r="C8839">
        <v>45416</v>
      </c>
      <c r="D8839">
        <v>83663</v>
      </c>
      <c r="E8839">
        <v>20232024</v>
      </c>
      <c r="F8839" t="s">
        <v>372</v>
      </c>
      <c r="G8839" t="s">
        <v>575</v>
      </c>
      <c r="H8839">
        <v>54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2</v>
      </c>
      <c r="O8839" t="s">
        <v>19</v>
      </c>
      <c r="P8839" t="str">
        <f>UPPER(Table1[[#This Row],[Venue]])</f>
        <v>HOME</v>
      </c>
    </row>
    <row r="8840" spans="1:16" hidden="1" x14ac:dyDescent="0.45">
      <c r="A8840">
        <v>40052994</v>
      </c>
      <c r="B8840" t="s">
        <v>336</v>
      </c>
      <c r="C8840">
        <v>45416</v>
      </c>
      <c r="D8840">
        <v>83663</v>
      </c>
      <c r="E8840">
        <v>20232024</v>
      </c>
      <c r="F8840" t="s">
        <v>372</v>
      </c>
      <c r="G8840" t="s">
        <v>51</v>
      </c>
      <c r="H8840">
        <v>77</v>
      </c>
      <c r="I8840">
        <v>4</v>
      </c>
      <c r="J8840">
        <v>1</v>
      </c>
      <c r="K8840">
        <v>1</v>
      </c>
      <c r="L8840">
        <v>3</v>
      </c>
      <c r="M8840">
        <v>0</v>
      </c>
      <c r="N8840">
        <v>0</v>
      </c>
      <c r="O8840" t="s">
        <v>19</v>
      </c>
      <c r="P8840" t="str">
        <f>UPPER(Table1[[#This Row],[Venue]])</f>
        <v>HOME</v>
      </c>
    </row>
    <row r="8841" spans="1:16" hidden="1" x14ac:dyDescent="0.45">
      <c r="A8841">
        <v>40052994</v>
      </c>
      <c r="B8841" t="s">
        <v>336</v>
      </c>
      <c r="C8841">
        <v>45416</v>
      </c>
      <c r="D8841">
        <v>83663</v>
      </c>
      <c r="E8841">
        <v>20232024</v>
      </c>
      <c r="F8841" t="s">
        <v>372</v>
      </c>
      <c r="G8841" t="s">
        <v>52</v>
      </c>
      <c r="H8841">
        <v>79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0</v>
      </c>
      <c r="O8841" t="s">
        <v>19</v>
      </c>
      <c r="P8841" t="str">
        <f>UPPER(Table1[[#This Row],[Venue]])</f>
        <v>HOME</v>
      </c>
    </row>
    <row r="8842" spans="1:16" hidden="1" x14ac:dyDescent="0.45">
      <c r="A8842">
        <v>40052994</v>
      </c>
      <c r="B8842" t="s">
        <v>336</v>
      </c>
      <c r="C8842">
        <v>45416</v>
      </c>
      <c r="D8842">
        <v>83663</v>
      </c>
      <c r="E8842">
        <v>20232024</v>
      </c>
      <c r="F8842" t="s">
        <v>372</v>
      </c>
      <c r="G8842" t="s">
        <v>485</v>
      </c>
      <c r="H8842">
        <v>80</v>
      </c>
      <c r="I8842">
        <v>1</v>
      </c>
      <c r="J8842">
        <v>0</v>
      </c>
      <c r="K8842">
        <v>1</v>
      </c>
      <c r="L8842">
        <v>1</v>
      </c>
      <c r="M8842">
        <v>0</v>
      </c>
      <c r="N8842">
        <v>0</v>
      </c>
      <c r="O8842" t="s">
        <v>19</v>
      </c>
      <c r="P8842" t="str">
        <f>UPPER(Table1[[#This Row],[Venue]])</f>
        <v>HOME</v>
      </c>
    </row>
    <row r="8843" spans="1:16" hidden="1" x14ac:dyDescent="0.45">
      <c r="A8843">
        <v>40052994</v>
      </c>
      <c r="B8843" t="s">
        <v>336</v>
      </c>
      <c r="C8843">
        <v>45416</v>
      </c>
      <c r="D8843">
        <v>83663</v>
      </c>
      <c r="E8843">
        <v>20232024</v>
      </c>
      <c r="F8843" t="s">
        <v>372</v>
      </c>
      <c r="G8843" t="s">
        <v>486</v>
      </c>
      <c r="H8843">
        <v>82</v>
      </c>
      <c r="I8843">
        <v>2</v>
      </c>
      <c r="J8843">
        <v>0</v>
      </c>
      <c r="K8843">
        <v>1</v>
      </c>
      <c r="L8843">
        <v>2</v>
      </c>
      <c r="M8843">
        <v>0</v>
      </c>
      <c r="N8843">
        <v>0</v>
      </c>
      <c r="O8843" t="s">
        <v>19</v>
      </c>
      <c r="P8843" t="str">
        <f>UPPER(Table1[[#This Row],[Venue]])</f>
        <v>HOME</v>
      </c>
    </row>
    <row r="8844" spans="1:16" hidden="1" x14ac:dyDescent="0.45">
      <c r="A8844">
        <v>40052994</v>
      </c>
      <c r="B8844" t="s">
        <v>336</v>
      </c>
      <c r="C8844">
        <v>45416</v>
      </c>
      <c r="D8844">
        <v>83663</v>
      </c>
      <c r="E8844">
        <v>20232024</v>
      </c>
      <c r="F8844" t="s">
        <v>372</v>
      </c>
      <c r="G8844" t="s">
        <v>537</v>
      </c>
      <c r="H8844">
        <v>83</v>
      </c>
      <c r="I8844">
        <v>0</v>
      </c>
      <c r="J8844">
        <v>0</v>
      </c>
      <c r="K8844">
        <v>1</v>
      </c>
      <c r="L8844">
        <v>0</v>
      </c>
      <c r="M8844">
        <v>0</v>
      </c>
      <c r="N8844">
        <v>0</v>
      </c>
      <c r="O8844" t="s">
        <v>19</v>
      </c>
      <c r="P8844" t="str">
        <f>UPPER(Table1[[#This Row],[Venue]])</f>
        <v>HOME</v>
      </c>
    </row>
    <row r="8845" spans="1:16" hidden="1" x14ac:dyDescent="0.45">
      <c r="A8845">
        <v>40052994</v>
      </c>
      <c r="B8845" t="s">
        <v>336</v>
      </c>
      <c r="C8845">
        <v>45416</v>
      </c>
      <c r="D8845">
        <v>83663</v>
      </c>
      <c r="E8845">
        <v>20232024</v>
      </c>
      <c r="F8845" t="s">
        <v>372</v>
      </c>
      <c r="G8845" t="s">
        <v>538</v>
      </c>
      <c r="H8845">
        <v>89</v>
      </c>
      <c r="I8845">
        <v>3</v>
      </c>
      <c r="J8845">
        <v>1</v>
      </c>
      <c r="K8845">
        <v>1</v>
      </c>
      <c r="L8845">
        <v>2</v>
      </c>
      <c r="M8845">
        <v>0</v>
      </c>
      <c r="N8845">
        <v>0</v>
      </c>
      <c r="O8845" t="s">
        <v>19</v>
      </c>
      <c r="P8845" t="str">
        <f>UPPER(Table1[[#This Row],[Venue]])</f>
        <v>HOME</v>
      </c>
    </row>
    <row r="8846" spans="1:16" hidden="1" x14ac:dyDescent="0.45">
      <c r="A8846">
        <v>40052994</v>
      </c>
      <c r="B8846" t="s">
        <v>336</v>
      </c>
      <c r="C8846">
        <v>45416</v>
      </c>
      <c r="D8846">
        <v>83663</v>
      </c>
      <c r="E8846">
        <v>20232024</v>
      </c>
      <c r="F8846" t="s">
        <v>372</v>
      </c>
      <c r="G8846" t="s">
        <v>96</v>
      </c>
      <c r="H8846">
        <v>10</v>
      </c>
      <c r="I8846">
        <v>0</v>
      </c>
      <c r="J8846">
        <v>0</v>
      </c>
      <c r="K8846">
        <v>1</v>
      </c>
      <c r="L8846">
        <v>0</v>
      </c>
      <c r="M8846">
        <v>1</v>
      </c>
      <c r="N8846">
        <v>2</v>
      </c>
      <c r="O8846" t="s">
        <v>40</v>
      </c>
      <c r="P8846" t="str">
        <f>UPPER(Table1[[#This Row],[Venue]])</f>
        <v>AWAY</v>
      </c>
    </row>
    <row r="8847" spans="1:16" hidden="1" x14ac:dyDescent="0.45">
      <c r="A8847">
        <v>40052994</v>
      </c>
      <c r="B8847" t="s">
        <v>336</v>
      </c>
      <c r="C8847">
        <v>45416</v>
      </c>
      <c r="D8847">
        <v>83663</v>
      </c>
      <c r="E8847">
        <v>20232024</v>
      </c>
      <c r="F8847" t="s">
        <v>372</v>
      </c>
      <c r="G8847" t="s">
        <v>284</v>
      </c>
      <c r="H8847">
        <v>14</v>
      </c>
      <c r="I8847">
        <v>4</v>
      </c>
      <c r="J8847">
        <v>0</v>
      </c>
      <c r="K8847">
        <v>1</v>
      </c>
      <c r="L8847">
        <v>4</v>
      </c>
      <c r="M8847">
        <v>0</v>
      </c>
      <c r="N8847">
        <v>0</v>
      </c>
      <c r="O8847" t="s">
        <v>40</v>
      </c>
      <c r="P8847" t="str">
        <f>UPPER(Table1[[#This Row],[Venue]])</f>
        <v>AWAY</v>
      </c>
    </row>
    <row r="8848" spans="1:16" hidden="1" x14ac:dyDescent="0.45">
      <c r="A8848">
        <v>40052994</v>
      </c>
      <c r="B8848" t="s">
        <v>336</v>
      </c>
      <c r="C8848">
        <v>45416</v>
      </c>
      <c r="D8848">
        <v>83663</v>
      </c>
      <c r="E8848">
        <v>20232024</v>
      </c>
      <c r="F8848" t="s">
        <v>372</v>
      </c>
      <c r="G8848" t="s">
        <v>98</v>
      </c>
      <c r="H8848">
        <v>16</v>
      </c>
      <c r="I8848">
        <v>1</v>
      </c>
      <c r="J8848">
        <v>0</v>
      </c>
      <c r="K8848">
        <v>1</v>
      </c>
      <c r="L8848">
        <v>1</v>
      </c>
      <c r="M8848">
        <v>0</v>
      </c>
      <c r="N8848">
        <v>0</v>
      </c>
      <c r="O8848" t="s">
        <v>40</v>
      </c>
      <c r="P8848" t="str">
        <f>UPPER(Table1[[#This Row],[Venue]])</f>
        <v>AWAY</v>
      </c>
    </row>
    <row r="8849" spans="1:16" hidden="1" x14ac:dyDescent="0.45">
      <c r="A8849">
        <v>40052994</v>
      </c>
      <c r="B8849" t="s">
        <v>336</v>
      </c>
      <c r="C8849">
        <v>45416</v>
      </c>
      <c r="D8849">
        <v>83663</v>
      </c>
      <c r="E8849">
        <v>20232024</v>
      </c>
      <c r="F8849" t="s">
        <v>372</v>
      </c>
      <c r="G8849" t="s">
        <v>95</v>
      </c>
      <c r="H8849">
        <v>20</v>
      </c>
      <c r="I8849">
        <v>1</v>
      </c>
      <c r="J8849">
        <v>0</v>
      </c>
      <c r="K8849">
        <v>1</v>
      </c>
      <c r="L8849">
        <v>1</v>
      </c>
      <c r="M8849">
        <v>0</v>
      </c>
      <c r="N8849">
        <v>0</v>
      </c>
      <c r="O8849" t="s">
        <v>40</v>
      </c>
      <c r="P8849" t="str">
        <f>UPPER(Table1[[#This Row],[Venue]])</f>
        <v>AWAY</v>
      </c>
    </row>
    <row r="8850" spans="1:16" hidden="1" x14ac:dyDescent="0.45">
      <c r="A8850">
        <v>40052994</v>
      </c>
      <c r="B8850" t="s">
        <v>336</v>
      </c>
      <c r="C8850">
        <v>45416</v>
      </c>
      <c r="D8850">
        <v>83663</v>
      </c>
      <c r="E8850">
        <v>20232024</v>
      </c>
      <c r="F8850" t="s">
        <v>372</v>
      </c>
      <c r="G8850" t="s">
        <v>494</v>
      </c>
      <c r="H8850">
        <v>23</v>
      </c>
      <c r="I8850">
        <v>2</v>
      </c>
      <c r="J8850">
        <v>2</v>
      </c>
      <c r="K8850">
        <v>1</v>
      </c>
      <c r="L8850">
        <v>0</v>
      </c>
      <c r="M8850">
        <v>0</v>
      </c>
      <c r="N8850">
        <v>0</v>
      </c>
      <c r="O8850" t="s">
        <v>40</v>
      </c>
      <c r="P8850" t="str">
        <f>UPPER(Table1[[#This Row],[Venue]])</f>
        <v>AWAY</v>
      </c>
    </row>
    <row r="8851" spans="1:16" hidden="1" x14ac:dyDescent="0.45">
      <c r="A8851">
        <v>40052994</v>
      </c>
      <c r="B8851" t="s">
        <v>336</v>
      </c>
      <c r="C8851">
        <v>45416</v>
      </c>
      <c r="D8851">
        <v>83663</v>
      </c>
      <c r="E8851">
        <v>20232024</v>
      </c>
      <c r="F8851" t="s">
        <v>372</v>
      </c>
      <c r="G8851" t="s">
        <v>97</v>
      </c>
      <c r="H8851">
        <v>24</v>
      </c>
      <c r="I8851">
        <v>3</v>
      </c>
      <c r="J8851">
        <v>3</v>
      </c>
      <c r="K8851">
        <v>1</v>
      </c>
      <c r="L8851">
        <v>0</v>
      </c>
      <c r="M8851">
        <v>0</v>
      </c>
      <c r="N8851">
        <v>0</v>
      </c>
      <c r="O8851" t="s">
        <v>40</v>
      </c>
      <c r="P8851" t="str">
        <f>UPPER(Table1[[#This Row],[Venue]])</f>
        <v>AWAY</v>
      </c>
    </row>
    <row r="8852" spans="1:16" hidden="1" x14ac:dyDescent="0.45">
      <c r="A8852">
        <v>40052994</v>
      </c>
      <c r="B8852" t="s">
        <v>336</v>
      </c>
      <c r="C8852">
        <v>45416</v>
      </c>
      <c r="D8852">
        <v>83663</v>
      </c>
      <c r="E8852">
        <v>20232024</v>
      </c>
      <c r="F8852" t="s">
        <v>372</v>
      </c>
      <c r="G8852" t="s">
        <v>285</v>
      </c>
      <c r="H8852">
        <v>25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0</v>
      </c>
      <c r="O8852" t="s">
        <v>40</v>
      </c>
      <c r="P8852" t="str">
        <f>UPPER(Table1[[#This Row],[Venue]])</f>
        <v>AWAY</v>
      </c>
    </row>
    <row r="8853" spans="1:16" hidden="1" x14ac:dyDescent="0.45">
      <c r="A8853">
        <v>40052994</v>
      </c>
      <c r="B8853" t="s">
        <v>336</v>
      </c>
      <c r="C8853">
        <v>45416</v>
      </c>
      <c r="D8853">
        <v>83663</v>
      </c>
      <c r="E8853">
        <v>20232024</v>
      </c>
      <c r="F8853" t="s">
        <v>372</v>
      </c>
      <c r="G8853" t="s">
        <v>102</v>
      </c>
      <c r="H8853">
        <v>27</v>
      </c>
      <c r="I8853">
        <v>1</v>
      </c>
      <c r="J8853">
        <v>1</v>
      </c>
      <c r="K8853">
        <v>1</v>
      </c>
      <c r="L8853">
        <v>0</v>
      </c>
      <c r="M8853">
        <v>0</v>
      </c>
      <c r="N8853">
        <v>0</v>
      </c>
      <c r="O8853" t="s">
        <v>40</v>
      </c>
      <c r="P8853" t="str">
        <f>UPPER(Table1[[#This Row],[Venue]])</f>
        <v>AWAY</v>
      </c>
    </row>
    <row r="8854" spans="1:16" hidden="1" x14ac:dyDescent="0.45">
      <c r="A8854">
        <v>40052994</v>
      </c>
      <c r="B8854" t="s">
        <v>336</v>
      </c>
      <c r="C8854">
        <v>45416</v>
      </c>
      <c r="D8854">
        <v>83663</v>
      </c>
      <c r="E8854">
        <v>20232024</v>
      </c>
      <c r="F8854" t="s">
        <v>372</v>
      </c>
      <c r="G8854" t="s">
        <v>101</v>
      </c>
      <c r="H8854">
        <v>28</v>
      </c>
      <c r="I8854">
        <v>0</v>
      </c>
      <c r="J8854">
        <v>0</v>
      </c>
      <c r="K8854">
        <v>1</v>
      </c>
      <c r="L8854">
        <v>0</v>
      </c>
      <c r="M8854">
        <v>0</v>
      </c>
      <c r="N8854">
        <v>0</v>
      </c>
      <c r="O8854" t="s">
        <v>40</v>
      </c>
      <c r="P8854" t="str">
        <f>UPPER(Table1[[#This Row],[Venue]])</f>
        <v>AWAY</v>
      </c>
    </row>
    <row r="8855" spans="1:16" hidden="1" x14ac:dyDescent="0.45">
      <c r="A8855">
        <v>40052994</v>
      </c>
      <c r="B8855" t="s">
        <v>336</v>
      </c>
      <c r="C8855">
        <v>45416</v>
      </c>
      <c r="D8855">
        <v>83663</v>
      </c>
      <c r="E8855">
        <v>20232024</v>
      </c>
      <c r="F8855" t="s">
        <v>372</v>
      </c>
      <c r="G8855" t="s">
        <v>617</v>
      </c>
      <c r="H8855">
        <v>31</v>
      </c>
      <c r="I8855">
        <v>0</v>
      </c>
      <c r="J8855">
        <v>0</v>
      </c>
      <c r="K8855">
        <v>1</v>
      </c>
      <c r="L8855">
        <v>0</v>
      </c>
      <c r="M8855">
        <v>0</v>
      </c>
      <c r="N8855">
        <v>0</v>
      </c>
      <c r="O8855" t="s">
        <v>40</v>
      </c>
      <c r="P8855" t="str">
        <f>UPPER(Table1[[#This Row],[Venue]])</f>
        <v>AWAY</v>
      </c>
    </row>
    <row r="8856" spans="1:16" hidden="1" x14ac:dyDescent="0.45">
      <c r="A8856">
        <v>40052994</v>
      </c>
      <c r="B8856" t="s">
        <v>336</v>
      </c>
      <c r="C8856">
        <v>45416</v>
      </c>
      <c r="D8856">
        <v>83663</v>
      </c>
      <c r="E8856">
        <v>20232024</v>
      </c>
      <c r="F8856" t="s">
        <v>372</v>
      </c>
      <c r="G8856" t="s">
        <v>108</v>
      </c>
      <c r="H8856">
        <v>88</v>
      </c>
      <c r="I8856">
        <v>0</v>
      </c>
      <c r="J8856">
        <v>0</v>
      </c>
      <c r="K8856">
        <v>1</v>
      </c>
      <c r="L8856">
        <v>0</v>
      </c>
      <c r="M8856">
        <v>0</v>
      </c>
      <c r="N8856">
        <v>0</v>
      </c>
      <c r="O8856" t="s">
        <v>40</v>
      </c>
      <c r="P8856" t="str">
        <f>UPPER(Table1[[#This Row],[Venue]])</f>
        <v>AWAY</v>
      </c>
    </row>
    <row r="8857" spans="1:16" hidden="1" x14ac:dyDescent="0.45">
      <c r="A8857">
        <v>40052994</v>
      </c>
      <c r="B8857" t="s">
        <v>336</v>
      </c>
      <c r="C8857">
        <v>45416</v>
      </c>
      <c r="D8857">
        <v>83663</v>
      </c>
      <c r="E8857">
        <v>20232024</v>
      </c>
      <c r="F8857" t="s">
        <v>372</v>
      </c>
      <c r="G8857" t="s">
        <v>109</v>
      </c>
      <c r="H8857">
        <v>91</v>
      </c>
      <c r="I8857">
        <v>2</v>
      </c>
      <c r="J8857">
        <v>1</v>
      </c>
      <c r="K8857">
        <v>1</v>
      </c>
      <c r="L8857">
        <v>1</v>
      </c>
      <c r="M8857">
        <v>0</v>
      </c>
      <c r="N8857">
        <v>0</v>
      </c>
      <c r="O8857" t="s">
        <v>40</v>
      </c>
      <c r="P8857" t="str">
        <f>UPPER(Table1[[#This Row],[Venue]])</f>
        <v>AWAY</v>
      </c>
    </row>
    <row r="8858" spans="1:16" hidden="1" x14ac:dyDescent="0.45">
      <c r="A8858">
        <v>40052994</v>
      </c>
      <c r="B8858" t="s">
        <v>336</v>
      </c>
      <c r="C8858">
        <v>45416</v>
      </c>
      <c r="D8858">
        <v>83663</v>
      </c>
      <c r="E8858">
        <v>20232024</v>
      </c>
      <c r="F8858" t="s">
        <v>372</v>
      </c>
      <c r="G8858" t="s">
        <v>110</v>
      </c>
      <c r="H8858">
        <v>98</v>
      </c>
      <c r="I8858">
        <v>0</v>
      </c>
      <c r="J8858">
        <v>0</v>
      </c>
      <c r="K8858">
        <v>1</v>
      </c>
      <c r="L8858">
        <v>0</v>
      </c>
      <c r="M8858">
        <v>0</v>
      </c>
      <c r="N8858">
        <v>0</v>
      </c>
      <c r="O8858" t="s">
        <v>40</v>
      </c>
      <c r="P8858" t="str">
        <f>UPPER(Table1[[#This Row],[Venue]])</f>
        <v>AWAY</v>
      </c>
    </row>
    <row r="8859" spans="1:16" hidden="1" x14ac:dyDescent="0.45">
      <c r="A8859">
        <v>40052993</v>
      </c>
      <c r="B8859" t="s">
        <v>364</v>
      </c>
      <c r="C8859">
        <v>45416</v>
      </c>
      <c r="D8859">
        <v>83662</v>
      </c>
      <c r="E8859">
        <v>20232024</v>
      </c>
      <c r="F8859" t="s">
        <v>453</v>
      </c>
      <c r="G8859" t="s">
        <v>212</v>
      </c>
      <c r="H8859">
        <v>1</v>
      </c>
      <c r="I8859">
        <v>0</v>
      </c>
      <c r="J8859">
        <v>0</v>
      </c>
      <c r="K8859">
        <v>1</v>
      </c>
      <c r="L8859">
        <v>0</v>
      </c>
      <c r="M8859">
        <v>0</v>
      </c>
      <c r="N8859">
        <v>0</v>
      </c>
      <c r="O8859" t="s">
        <v>19</v>
      </c>
      <c r="P8859" t="str">
        <f>UPPER(Table1[[#This Row],[Venue]])</f>
        <v>HOME</v>
      </c>
    </row>
    <row r="8860" spans="1:16" hidden="1" x14ac:dyDescent="0.45">
      <c r="A8860">
        <v>40052993</v>
      </c>
      <c r="B8860" t="s">
        <v>364</v>
      </c>
      <c r="C8860">
        <v>45416</v>
      </c>
      <c r="D8860">
        <v>83662</v>
      </c>
      <c r="E8860">
        <v>20232024</v>
      </c>
      <c r="F8860" t="s">
        <v>453</v>
      </c>
      <c r="G8860" t="s">
        <v>213</v>
      </c>
      <c r="H8860">
        <v>5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 t="s">
        <v>19</v>
      </c>
      <c r="P8860" t="str">
        <f>UPPER(Table1[[#This Row],[Venue]])</f>
        <v>HOME</v>
      </c>
    </row>
    <row r="8861" spans="1:16" hidden="1" x14ac:dyDescent="0.45">
      <c r="A8861">
        <v>40052993</v>
      </c>
      <c r="B8861" t="s">
        <v>364</v>
      </c>
      <c r="C8861">
        <v>45416</v>
      </c>
      <c r="D8861">
        <v>83662</v>
      </c>
      <c r="E8861">
        <v>20232024</v>
      </c>
      <c r="F8861" t="s">
        <v>453</v>
      </c>
      <c r="G8861" t="s">
        <v>268</v>
      </c>
      <c r="H8861">
        <v>6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 t="s">
        <v>19</v>
      </c>
      <c r="P8861" t="str">
        <f>UPPER(Table1[[#This Row],[Venue]])</f>
        <v>HOME</v>
      </c>
    </row>
    <row r="8862" spans="1:16" hidden="1" x14ac:dyDescent="0.45">
      <c r="A8862">
        <v>40052993</v>
      </c>
      <c r="B8862" t="s">
        <v>364</v>
      </c>
      <c r="C8862">
        <v>45416</v>
      </c>
      <c r="D8862">
        <v>83662</v>
      </c>
      <c r="E8862">
        <v>20232024</v>
      </c>
      <c r="F8862" t="s">
        <v>453</v>
      </c>
      <c r="G8862" t="s">
        <v>214</v>
      </c>
      <c r="H8862">
        <v>7</v>
      </c>
      <c r="I8862">
        <v>0</v>
      </c>
      <c r="J8862">
        <v>0</v>
      </c>
      <c r="K8862">
        <v>1</v>
      </c>
      <c r="L8862">
        <v>0</v>
      </c>
      <c r="M8862">
        <v>0</v>
      </c>
      <c r="N8862">
        <v>0</v>
      </c>
      <c r="O8862" t="s">
        <v>19</v>
      </c>
      <c r="P8862" t="str">
        <f>UPPER(Table1[[#This Row],[Venue]])</f>
        <v>HOME</v>
      </c>
    </row>
    <row r="8863" spans="1:16" hidden="1" x14ac:dyDescent="0.45">
      <c r="A8863">
        <v>40052993</v>
      </c>
      <c r="B8863" t="s">
        <v>364</v>
      </c>
      <c r="C8863">
        <v>45416</v>
      </c>
      <c r="D8863">
        <v>83662</v>
      </c>
      <c r="E8863">
        <v>20232024</v>
      </c>
      <c r="F8863" t="s">
        <v>453</v>
      </c>
      <c r="G8863" t="s">
        <v>215</v>
      </c>
      <c r="H8863">
        <v>9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 t="s">
        <v>19</v>
      </c>
      <c r="P8863" t="str">
        <f>UPPER(Table1[[#This Row],[Venue]])</f>
        <v>HOME</v>
      </c>
    </row>
    <row r="8864" spans="1:16" hidden="1" x14ac:dyDescent="0.45">
      <c r="A8864">
        <v>40052993</v>
      </c>
      <c r="B8864" t="s">
        <v>364</v>
      </c>
      <c r="C8864">
        <v>45416</v>
      </c>
      <c r="D8864">
        <v>83662</v>
      </c>
      <c r="E8864">
        <v>20232024</v>
      </c>
      <c r="F8864" t="s">
        <v>453</v>
      </c>
      <c r="G8864" t="s">
        <v>216</v>
      </c>
      <c r="H8864">
        <v>14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0</v>
      </c>
      <c r="O8864" t="s">
        <v>19</v>
      </c>
      <c r="P8864" t="str">
        <f>UPPER(Table1[[#This Row],[Venue]])</f>
        <v>HOME</v>
      </c>
    </row>
    <row r="8865" spans="1:16" hidden="1" x14ac:dyDescent="0.45">
      <c r="A8865">
        <v>40052993</v>
      </c>
      <c r="B8865" t="s">
        <v>364</v>
      </c>
      <c r="C8865">
        <v>45416</v>
      </c>
      <c r="D8865">
        <v>83662</v>
      </c>
      <c r="E8865">
        <v>20232024</v>
      </c>
      <c r="F8865" t="s">
        <v>453</v>
      </c>
      <c r="G8865" t="s">
        <v>545</v>
      </c>
      <c r="H8865">
        <v>15</v>
      </c>
      <c r="I8865">
        <v>0</v>
      </c>
      <c r="J8865">
        <v>0</v>
      </c>
      <c r="K8865">
        <v>1</v>
      </c>
      <c r="L8865">
        <v>0</v>
      </c>
      <c r="M8865">
        <v>0</v>
      </c>
      <c r="N8865">
        <v>0</v>
      </c>
      <c r="O8865" t="s">
        <v>19</v>
      </c>
      <c r="P8865" t="str">
        <f>UPPER(Table1[[#This Row],[Venue]])</f>
        <v>HOME</v>
      </c>
    </row>
    <row r="8866" spans="1:16" hidden="1" x14ac:dyDescent="0.45">
      <c r="A8866">
        <v>40052993</v>
      </c>
      <c r="B8866" t="s">
        <v>364</v>
      </c>
      <c r="C8866">
        <v>45416</v>
      </c>
      <c r="D8866">
        <v>83662</v>
      </c>
      <c r="E8866">
        <v>20232024</v>
      </c>
      <c r="F8866" t="s">
        <v>453</v>
      </c>
      <c r="G8866" t="s">
        <v>218</v>
      </c>
      <c r="H8866">
        <v>17</v>
      </c>
      <c r="I8866">
        <v>1</v>
      </c>
      <c r="J8866">
        <v>0</v>
      </c>
      <c r="K8866">
        <v>1</v>
      </c>
      <c r="L8866">
        <v>1</v>
      </c>
      <c r="M8866">
        <v>0</v>
      </c>
      <c r="N8866">
        <v>0</v>
      </c>
      <c r="O8866" t="s">
        <v>19</v>
      </c>
      <c r="P8866" t="str">
        <f>UPPER(Table1[[#This Row],[Venue]])</f>
        <v>HOME</v>
      </c>
    </row>
    <row r="8867" spans="1:16" hidden="1" x14ac:dyDescent="0.45">
      <c r="A8867">
        <v>40052993</v>
      </c>
      <c r="B8867" t="s">
        <v>364</v>
      </c>
      <c r="C8867">
        <v>45416</v>
      </c>
      <c r="D8867">
        <v>83662</v>
      </c>
      <c r="E8867">
        <v>20232024</v>
      </c>
      <c r="F8867" t="s">
        <v>453</v>
      </c>
      <c r="G8867" t="s">
        <v>224</v>
      </c>
      <c r="H8867">
        <v>18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 t="s">
        <v>19</v>
      </c>
      <c r="P8867" t="str">
        <f>UPPER(Table1[[#This Row],[Venue]])</f>
        <v>HOME</v>
      </c>
    </row>
    <row r="8868" spans="1:16" hidden="1" x14ac:dyDescent="0.45">
      <c r="A8868">
        <v>40052993</v>
      </c>
      <c r="B8868" t="s">
        <v>364</v>
      </c>
      <c r="C8868">
        <v>45416</v>
      </c>
      <c r="D8868">
        <v>83662</v>
      </c>
      <c r="E8868">
        <v>20232024</v>
      </c>
      <c r="F8868" t="s">
        <v>453</v>
      </c>
      <c r="G8868" t="s">
        <v>219</v>
      </c>
      <c r="H8868">
        <v>23</v>
      </c>
      <c r="I8868">
        <v>0</v>
      </c>
      <c r="J8868">
        <v>0</v>
      </c>
      <c r="K8868">
        <v>1</v>
      </c>
      <c r="L8868">
        <v>0</v>
      </c>
      <c r="M8868">
        <v>0</v>
      </c>
      <c r="N8868">
        <v>0</v>
      </c>
      <c r="O8868" t="s">
        <v>19</v>
      </c>
      <c r="P8868" t="str">
        <f>UPPER(Table1[[#This Row],[Venue]])</f>
        <v>HOME</v>
      </c>
    </row>
    <row r="8869" spans="1:16" hidden="1" x14ac:dyDescent="0.45">
      <c r="A8869">
        <v>40052993</v>
      </c>
      <c r="B8869" t="s">
        <v>364</v>
      </c>
      <c r="C8869">
        <v>45416</v>
      </c>
      <c r="D8869">
        <v>83662</v>
      </c>
      <c r="E8869">
        <v>20232024</v>
      </c>
      <c r="F8869" t="s">
        <v>453</v>
      </c>
      <c r="G8869" t="s">
        <v>220</v>
      </c>
      <c r="H8869">
        <v>24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 t="s">
        <v>19</v>
      </c>
      <c r="P8869" t="str">
        <f>UPPER(Table1[[#This Row],[Venue]])</f>
        <v>HOME</v>
      </c>
    </row>
    <row r="8870" spans="1:16" hidden="1" x14ac:dyDescent="0.45">
      <c r="A8870">
        <v>40052993</v>
      </c>
      <c r="B8870" t="s">
        <v>364</v>
      </c>
      <c r="C8870">
        <v>45416</v>
      </c>
      <c r="D8870">
        <v>83662</v>
      </c>
      <c r="E8870">
        <v>20232024</v>
      </c>
      <c r="F8870" t="s">
        <v>453</v>
      </c>
      <c r="G8870" t="s">
        <v>221</v>
      </c>
      <c r="H8870">
        <v>25</v>
      </c>
      <c r="I8870">
        <v>2</v>
      </c>
      <c r="J8870">
        <v>1</v>
      </c>
      <c r="K8870">
        <v>1</v>
      </c>
      <c r="L8870">
        <v>1</v>
      </c>
      <c r="M8870">
        <v>0</v>
      </c>
      <c r="N8870">
        <v>0</v>
      </c>
      <c r="O8870" t="s">
        <v>19</v>
      </c>
      <c r="P8870" t="str">
        <f>UPPER(Table1[[#This Row],[Venue]])</f>
        <v>HOME</v>
      </c>
    </row>
    <row r="8871" spans="1:16" hidden="1" x14ac:dyDescent="0.45">
      <c r="A8871">
        <v>40052993</v>
      </c>
      <c r="B8871" t="s">
        <v>364</v>
      </c>
      <c r="C8871">
        <v>45416</v>
      </c>
      <c r="D8871">
        <v>83662</v>
      </c>
      <c r="E8871">
        <v>20232024</v>
      </c>
      <c r="F8871" t="s">
        <v>453</v>
      </c>
      <c r="G8871" t="s">
        <v>222</v>
      </c>
      <c r="H8871">
        <v>27</v>
      </c>
      <c r="I8871">
        <v>0</v>
      </c>
      <c r="J8871">
        <v>0</v>
      </c>
      <c r="K8871">
        <v>1</v>
      </c>
      <c r="L8871">
        <v>0</v>
      </c>
      <c r="M8871">
        <v>0</v>
      </c>
      <c r="N8871">
        <v>0</v>
      </c>
      <c r="O8871" t="s">
        <v>19</v>
      </c>
      <c r="P8871" t="str">
        <f>UPPER(Table1[[#This Row],[Venue]])</f>
        <v>HOME</v>
      </c>
    </row>
    <row r="8872" spans="1:16" hidden="1" x14ac:dyDescent="0.45">
      <c r="A8872">
        <v>40052993</v>
      </c>
      <c r="B8872" t="s">
        <v>364</v>
      </c>
      <c r="C8872">
        <v>45416</v>
      </c>
      <c r="D8872">
        <v>83662</v>
      </c>
      <c r="E8872">
        <v>20232024</v>
      </c>
      <c r="F8872" t="s">
        <v>453</v>
      </c>
      <c r="G8872" t="s">
        <v>223</v>
      </c>
      <c r="H8872">
        <v>37</v>
      </c>
      <c r="I8872">
        <v>0</v>
      </c>
      <c r="J8872">
        <v>0</v>
      </c>
      <c r="K8872">
        <v>1</v>
      </c>
      <c r="L8872">
        <v>0</v>
      </c>
      <c r="M8872">
        <v>0</v>
      </c>
      <c r="N8872">
        <v>0</v>
      </c>
      <c r="O8872" t="s">
        <v>19</v>
      </c>
      <c r="P8872" t="str">
        <f>UPPER(Table1[[#This Row],[Venue]])</f>
        <v>HOME</v>
      </c>
    </row>
    <row r="8873" spans="1:16" hidden="1" x14ac:dyDescent="0.45">
      <c r="A8873">
        <v>40052993</v>
      </c>
      <c r="B8873" t="s">
        <v>364</v>
      </c>
      <c r="C8873">
        <v>45416</v>
      </c>
      <c r="D8873">
        <v>83662</v>
      </c>
      <c r="E8873">
        <v>20232024</v>
      </c>
      <c r="F8873" t="s">
        <v>453</v>
      </c>
      <c r="G8873" t="s">
        <v>230</v>
      </c>
      <c r="H8873">
        <v>61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0</v>
      </c>
      <c r="O8873" t="s">
        <v>19</v>
      </c>
      <c r="P8873" t="str">
        <f>UPPER(Table1[[#This Row],[Venue]])</f>
        <v>HOME</v>
      </c>
    </row>
    <row r="8874" spans="1:16" hidden="1" x14ac:dyDescent="0.45">
      <c r="A8874">
        <v>40052993</v>
      </c>
      <c r="B8874" t="s">
        <v>364</v>
      </c>
      <c r="C8874">
        <v>45416</v>
      </c>
      <c r="D8874">
        <v>83662</v>
      </c>
      <c r="E8874">
        <v>20232024</v>
      </c>
      <c r="F8874" t="s">
        <v>453</v>
      </c>
      <c r="G8874" t="s">
        <v>50</v>
      </c>
      <c r="H8874">
        <v>63</v>
      </c>
      <c r="I8874">
        <v>0</v>
      </c>
      <c r="J8874">
        <v>0</v>
      </c>
      <c r="K8874">
        <v>1</v>
      </c>
      <c r="L8874">
        <v>0</v>
      </c>
      <c r="M8874">
        <v>0</v>
      </c>
      <c r="N8874">
        <v>0</v>
      </c>
      <c r="O8874" t="s">
        <v>19</v>
      </c>
      <c r="P8874" t="str">
        <f>UPPER(Table1[[#This Row],[Venue]])</f>
        <v>HOME</v>
      </c>
    </row>
    <row r="8875" spans="1:16" hidden="1" x14ac:dyDescent="0.45">
      <c r="A8875">
        <v>40052993</v>
      </c>
      <c r="B8875" t="s">
        <v>364</v>
      </c>
      <c r="C8875">
        <v>45416</v>
      </c>
      <c r="D8875">
        <v>83662</v>
      </c>
      <c r="E8875">
        <v>20232024</v>
      </c>
      <c r="F8875" t="s">
        <v>453</v>
      </c>
      <c r="G8875" t="s">
        <v>269</v>
      </c>
      <c r="H8875">
        <v>71</v>
      </c>
      <c r="I8875">
        <v>0</v>
      </c>
      <c r="J8875">
        <v>0</v>
      </c>
      <c r="K8875">
        <v>1</v>
      </c>
      <c r="L8875">
        <v>0</v>
      </c>
      <c r="M8875">
        <v>0</v>
      </c>
      <c r="N8875">
        <v>0</v>
      </c>
      <c r="O8875" t="s">
        <v>19</v>
      </c>
      <c r="P8875" t="str">
        <f>UPPER(Table1[[#This Row],[Venue]])</f>
        <v>HOME</v>
      </c>
    </row>
    <row r="8876" spans="1:16" hidden="1" x14ac:dyDescent="0.45">
      <c r="A8876">
        <v>40052993</v>
      </c>
      <c r="B8876" t="s">
        <v>364</v>
      </c>
      <c r="C8876">
        <v>45416</v>
      </c>
      <c r="D8876">
        <v>83662</v>
      </c>
      <c r="E8876">
        <v>20232024</v>
      </c>
      <c r="F8876" t="s">
        <v>453</v>
      </c>
      <c r="G8876" t="s">
        <v>227</v>
      </c>
      <c r="H8876">
        <v>74</v>
      </c>
      <c r="I8876">
        <v>0</v>
      </c>
      <c r="J8876">
        <v>0</v>
      </c>
      <c r="K8876">
        <v>1</v>
      </c>
      <c r="L8876">
        <v>0</v>
      </c>
      <c r="M8876">
        <v>0</v>
      </c>
      <c r="N8876">
        <v>0</v>
      </c>
      <c r="O8876" t="s">
        <v>19</v>
      </c>
      <c r="P8876" t="str">
        <f>UPPER(Table1[[#This Row],[Venue]])</f>
        <v>HOME</v>
      </c>
    </row>
    <row r="8877" spans="1:16" hidden="1" x14ac:dyDescent="0.45">
      <c r="A8877">
        <v>40052993</v>
      </c>
      <c r="B8877" t="s">
        <v>364</v>
      </c>
      <c r="C8877">
        <v>45416</v>
      </c>
      <c r="D8877">
        <v>83662</v>
      </c>
      <c r="E8877">
        <v>20232024</v>
      </c>
      <c r="F8877" t="s">
        <v>453</v>
      </c>
      <c r="G8877" t="s">
        <v>228</v>
      </c>
      <c r="H8877">
        <v>77</v>
      </c>
      <c r="I8877">
        <v>1</v>
      </c>
      <c r="J8877">
        <v>0</v>
      </c>
      <c r="K8877">
        <v>1</v>
      </c>
      <c r="L8877">
        <v>1</v>
      </c>
      <c r="M8877">
        <v>0</v>
      </c>
      <c r="N8877">
        <v>0</v>
      </c>
      <c r="O8877" t="s">
        <v>19</v>
      </c>
      <c r="P8877" t="str">
        <f>UPPER(Table1[[#This Row],[Venue]])</f>
        <v>HOME</v>
      </c>
    </row>
    <row r="8878" spans="1:16" hidden="1" x14ac:dyDescent="0.45">
      <c r="A8878">
        <v>40052993</v>
      </c>
      <c r="B8878" t="s">
        <v>364</v>
      </c>
      <c r="C8878">
        <v>45416</v>
      </c>
      <c r="D8878">
        <v>83662</v>
      </c>
      <c r="E8878">
        <v>20232024</v>
      </c>
      <c r="F8878" t="s">
        <v>453</v>
      </c>
      <c r="G8878" t="s">
        <v>231</v>
      </c>
      <c r="H8878">
        <v>97</v>
      </c>
      <c r="I8878">
        <v>1</v>
      </c>
      <c r="J8878">
        <v>1</v>
      </c>
      <c r="K8878">
        <v>1</v>
      </c>
      <c r="L8878">
        <v>0</v>
      </c>
      <c r="M8878">
        <v>1</v>
      </c>
      <c r="N8878">
        <v>0</v>
      </c>
      <c r="O8878" t="s">
        <v>19</v>
      </c>
      <c r="P8878" t="str">
        <f>UPPER(Table1[[#This Row],[Venue]])</f>
        <v>HOME</v>
      </c>
    </row>
    <row r="8879" spans="1:16" hidden="1" x14ac:dyDescent="0.45">
      <c r="A8879">
        <v>40052993</v>
      </c>
      <c r="B8879" t="s">
        <v>364</v>
      </c>
      <c r="C8879">
        <v>45416</v>
      </c>
      <c r="D8879">
        <v>83662</v>
      </c>
      <c r="E8879">
        <v>20232024</v>
      </c>
      <c r="F8879" t="s">
        <v>453</v>
      </c>
      <c r="G8879" t="s">
        <v>376</v>
      </c>
      <c r="H8879">
        <v>2</v>
      </c>
      <c r="I8879">
        <v>1</v>
      </c>
      <c r="J8879">
        <v>1</v>
      </c>
      <c r="K8879">
        <v>1</v>
      </c>
      <c r="L8879">
        <v>0</v>
      </c>
      <c r="M8879">
        <v>0</v>
      </c>
      <c r="N8879">
        <v>0</v>
      </c>
      <c r="O8879" t="s">
        <v>40</v>
      </c>
      <c r="P8879" t="str">
        <f>UPPER(Table1[[#This Row],[Venue]])</f>
        <v>AWAY</v>
      </c>
    </row>
    <row r="8880" spans="1:16" hidden="1" x14ac:dyDescent="0.45">
      <c r="A8880">
        <v>40052993</v>
      </c>
      <c r="B8880" t="s">
        <v>364</v>
      </c>
      <c r="C8880">
        <v>45416</v>
      </c>
      <c r="D8880">
        <v>83662</v>
      </c>
      <c r="E8880">
        <v>20232024</v>
      </c>
      <c r="F8880" t="s">
        <v>453</v>
      </c>
      <c r="G8880" t="s">
        <v>334</v>
      </c>
      <c r="H8880">
        <v>6</v>
      </c>
      <c r="I8880">
        <v>3</v>
      </c>
      <c r="J8880">
        <v>2</v>
      </c>
      <c r="K8880">
        <v>1</v>
      </c>
      <c r="L8880">
        <v>1</v>
      </c>
      <c r="M8880">
        <v>0</v>
      </c>
      <c r="N8880">
        <v>2</v>
      </c>
      <c r="O8880" t="s">
        <v>40</v>
      </c>
      <c r="P8880" t="str">
        <f>UPPER(Table1[[#This Row],[Venue]])</f>
        <v>AWAY</v>
      </c>
    </row>
    <row r="8881" spans="1:16" hidden="1" x14ac:dyDescent="0.45">
      <c r="A8881">
        <v>40052993</v>
      </c>
      <c r="B8881" t="s">
        <v>364</v>
      </c>
      <c r="C8881">
        <v>45416</v>
      </c>
      <c r="D8881">
        <v>83662</v>
      </c>
      <c r="E8881">
        <v>20232024</v>
      </c>
      <c r="F8881" t="s">
        <v>453</v>
      </c>
      <c r="G8881" t="s">
        <v>135</v>
      </c>
      <c r="H8881">
        <v>7</v>
      </c>
      <c r="I8881">
        <v>0</v>
      </c>
      <c r="J8881">
        <v>0</v>
      </c>
      <c r="K8881">
        <v>1</v>
      </c>
      <c r="L8881">
        <v>0</v>
      </c>
      <c r="M8881">
        <v>0</v>
      </c>
      <c r="N8881">
        <v>0</v>
      </c>
      <c r="O8881" t="s">
        <v>40</v>
      </c>
      <c r="P8881" t="str">
        <f>UPPER(Table1[[#This Row],[Venue]])</f>
        <v>AWAY</v>
      </c>
    </row>
    <row r="8882" spans="1:16" hidden="1" x14ac:dyDescent="0.45">
      <c r="A8882">
        <v>40052993</v>
      </c>
      <c r="B8882" t="s">
        <v>364</v>
      </c>
      <c r="C8882">
        <v>45416</v>
      </c>
      <c r="D8882">
        <v>83662</v>
      </c>
      <c r="E8882">
        <v>20232024</v>
      </c>
      <c r="F8882" t="s">
        <v>453</v>
      </c>
      <c r="G8882" t="s">
        <v>263</v>
      </c>
      <c r="H8882">
        <v>9</v>
      </c>
      <c r="I8882">
        <v>1</v>
      </c>
      <c r="J8882">
        <v>0</v>
      </c>
      <c r="K8882">
        <v>1</v>
      </c>
      <c r="L8882">
        <v>1</v>
      </c>
      <c r="M8882">
        <v>0</v>
      </c>
      <c r="N8882">
        <v>0</v>
      </c>
      <c r="O8882" t="s">
        <v>40</v>
      </c>
      <c r="P8882" t="str">
        <f>UPPER(Table1[[#This Row],[Venue]])</f>
        <v>AWAY</v>
      </c>
    </row>
    <row r="8883" spans="1:16" hidden="1" x14ac:dyDescent="0.45">
      <c r="A8883">
        <v>40052993</v>
      </c>
      <c r="B8883" t="s">
        <v>364</v>
      </c>
      <c r="C8883">
        <v>45416</v>
      </c>
      <c r="D8883">
        <v>83662</v>
      </c>
      <c r="E8883">
        <v>20232024</v>
      </c>
      <c r="F8883" t="s">
        <v>453</v>
      </c>
      <c r="G8883" t="s">
        <v>136</v>
      </c>
      <c r="H8883">
        <v>17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 t="s">
        <v>40</v>
      </c>
      <c r="P8883" t="str">
        <f>UPPER(Table1[[#This Row],[Venue]])</f>
        <v>AWAY</v>
      </c>
    </row>
    <row r="8884" spans="1:16" hidden="1" x14ac:dyDescent="0.45">
      <c r="A8884">
        <v>40052993</v>
      </c>
      <c r="B8884" t="s">
        <v>364</v>
      </c>
      <c r="C8884">
        <v>45416</v>
      </c>
      <c r="D8884">
        <v>83662</v>
      </c>
      <c r="E8884">
        <v>20232024</v>
      </c>
      <c r="F8884" t="s">
        <v>453</v>
      </c>
      <c r="G8884" t="s">
        <v>137</v>
      </c>
      <c r="H8884">
        <v>22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 t="s">
        <v>40</v>
      </c>
      <c r="P8884" t="str">
        <f>UPPER(Table1[[#This Row],[Venue]])</f>
        <v>AWAY</v>
      </c>
    </row>
    <row r="8885" spans="1:16" hidden="1" x14ac:dyDescent="0.45">
      <c r="A8885">
        <v>40052993</v>
      </c>
      <c r="B8885" t="s">
        <v>364</v>
      </c>
      <c r="C8885">
        <v>45416</v>
      </c>
      <c r="D8885">
        <v>83662</v>
      </c>
      <c r="E8885">
        <v>20232024</v>
      </c>
      <c r="F8885" t="s">
        <v>453</v>
      </c>
      <c r="G8885" t="s">
        <v>138</v>
      </c>
      <c r="H8885">
        <v>23</v>
      </c>
      <c r="I8885">
        <v>2</v>
      </c>
      <c r="J8885">
        <v>0</v>
      </c>
      <c r="K8885">
        <v>1</v>
      </c>
      <c r="L8885">
        <v>2</v>
      </c>
      <c r="M8885">
        <v>0</v>
      </c>
      <c r="N8885">
        <v>0</v>
      </c>
      <c r="O8885" t="s">
        <v>40</v>
      </c>
      <c r="P8885" t="str">
        <f>UPPER(Table1[[#This Row],[Venue]])</f>
        <v>AWAY</v>
      </c>
    </row>
    <row r="8886" spans="1:16" hidden="1" x14ac:dyDescent="0.45">
      <c r="A8886">
        <v>40052993</v>
      </c>
      <c r="B8886" t="s">
        <v>364</v>
      </c>
      <c r="C8886">
        <v>45416</v>
      </c>
      <c r="D8886">
        <v>83662</v>
      </c>
      <c r="E8886">
        <v>20232024</v>
      </c>
      <c r="F8886" t="s">
        <v>453</v>
      </c>
      <c r="G8886" t="s">
        <v>139</v>
      </c>
      <c r="H8886">
        <v>27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 t="s">
        <v>40</v>
      </c>
      <c r="P8886" t="str">
        <f>UPPER(Table1[[#This Row],[Venue]])</f>
        <v>AWAY</v>
      </c>
    </row>
    <row r="8887" spans="1:16" hidden="1" x14ac:dyDescent="0.45">
      <c r="A8887">
        <v>40052993</v>
      </c>
      <c r="B8887" t="s">
        <v>364</v>
      </c>
      <c r="C8887">
        <v>45416</v>
      </c>
      <c r="D8887">
        <v>83662</v>
      </c>
      <c r="E8887">
        <v>20232024</v>
      </c>
      <c r="F8887" t="s">
        <v>453</v>
      </c>
      <c r="G8887" t="s">
        <v>248</v>
      </c>
      <c r="H8887">
        <v>29</v>
      </c>
      <c r="I8887">
        <v>0</v>
      </c>
      <c r="J8887">
        <v>0</v>
      </c>
      <c r="K8887">
        <v>1</v>
      </c>
      <c r="L8887">
        <v>0</v>
      </c>
      <c r="M8887">
        <v>0</v>
      </c>
      <c r="N8887">
        <v>0</v>
      </c>
      <c r="O8887" t="s">
        <v>40</v>
      </c>
      <c r="P8887" t="str">
        <f>UPPER(Table1[[#This Row],[Venue]])</f>
        <v>AWAY</v>
      </c>
    </row>
    <row r="8888" spans="1:16" hidden="1" x14ac:dyDescent="0.45">
      <c r="A8888">
        <v>40052993</v>
      </c>
      <c r="B8888" t="s">
        <v>364</v>
      </c>
      <c r="C8888">
        <v>45416</v>
      </c>
      <c r="D8888">
        <v>83662</v>
      </c>
      <c r="E8888">
        <v>20232024</v>
      </c>
      <c r="F8888" t="s">
        <v>453</v>
      </c>
      <c r="G8888" t="s">
        <v>266</v>
      </c>
      <c r="H8888">
        <v>31</v>
      </c>
      <c r="I8888">
        <v>0</v>
      </c>
      <c r="J8888">
        <v>0</v>
      </c>
      <c r="K8888">
        <v>1</v>
      </c>
      <c r="L8888">
        <v>0</v>
      </c>
      <c r="M8888">
        <v>0</v>
      </c>
      <c r="N8888">
        <v>0</v>
      </c>
      <c r="O8888" t="s">
        <v>40</v>
      </c>
      <c r="P8888" t="str">
        <f>UPPER(Table1[[#This Row],[Venue]])</f>
        <v>AWAY</v>
      </c>
    </row>
    <row r="8889" spans="1:16" hidden="1" x14ac:dyDescent="0.45">
      <c r="A8889">
        <v>40052993</v>
      </c>
      <c r="B8889" t="s">
        <v>364</v>
      </c>
      <c r="C8889">
        <v>45416</v>
      </c>
      <c r="D8889">
        <v>83662</v>
      </c>
      <c r="E8889">
        <v>20232024</v>
      </c>
      <c r="F8889" t="s">
        <v>453</v>
      </c>
      <c r="G8889" t="s">
        <v>202</v>
      </c>
      <c r="H8889">
        <v>36</v>
      </c>
      <c r="I8889">
        <v>0</v>
      </c>
      <c r="J8889">
        <v>0</v>
      </c>
      <c r="K8889">
        <v>1</v>
      </c>
      <c r="L8889">
        <v>0</v>
      </c>
      <c r="M8889">
        <v>0</v>
      </c>
      <c r="N8889">
        <v>0</v>
      </c>
      <c r="O8889" t="s">
        <v>40</v>
      </c>
      <c r="P8889" t="str">
        <f>UPPER(Table1[[#This Row],[Venue]])</f>
        <v>AWAY</v>
      </c>
    </row>
    <row r="8890" spans="1:16" hidden="1" x14ac:dyDescent="0.45">
      <c r="A8890">
        <v>40052993</v>
      </c>
      <c r="B8890" t="s">
        <v>364</v>
      </c>
      <c r="C8890">
        <v>45416</v>
      </c>
      <c r="D8890">
        <v>83662</v>
      </c>
      <c r="E8890">
        <v>20232024</v>
      </c>
      <c r="F8890" t="s">
        <v>453</v>
      </c>
      <c r="G8890" t="s">
        <v>142</v>
      </c>
      <c r="H8890">
        <v>69</v>
      </c>
      <c r="I8890">
        <v>0</v>
      </c>
      <c r="J8890">
        <v>0</v>
      </c>
      <c r="K8890">
        <v>1</v>
      </c>
      <c r="L8890">
        <v>0</v>
      </c>
      <c r="M8890">
        <v>0</v>
      </c>
      <c r="N8890">
        <v>0</v>
      </c>
      <c r="O8890" t="s">
        <v>40</v>
      </c>
      <c r="P8890" t="str">
        <f>UPPER(Table1[[#This Row],[Venue]])</f>
        <v>AWAY</v>
      </c>
    </row>
    <row r="8891" spans="1:16" hidden="1" x14ac:dyDescent="0.45">
      <c r="A8891">
        <v>40052993</v>
      </c>
      <c r="B8891" t="s">
        <v>364</v>
      </c>
      <c r="C8891">
        <v>45416</v>
      </c>
      <c r="D8891">
        <v>83662</v>
      </c>
      <c r="E8891">
        <v>20232024</v>
      </c>
      <c r="F8891" t="s">
        <v>453</v>
      </c>
      <c r="G8891" t="s">
        <v>143</v>
      </c>
      <c r="H8891">
        <v>71</v>
      </c>
      <c r="I8891">
        <v>0</v>
      </c>
      <c r="J8891">
        <v>0</v>
      </c>
      <c r="K8891">
        <v>1</v>
      </c>
      <c r="L8891">
        <v>0</v>
      </c>
      <c r="M8891">
        <v>0</v>
      </c>
      <c r="N8891">
        <v>0</v>
      </c>
      <c r="O8891" t="s">
        <v>40</v>
      </c>
      <c r="P8891" t="str">
        <f>UPPER(Table1[[#This Row],[Venue]])</f>
        <v>AWAY</v>
      </c>
    </row>
    <row r="8892" spans="1:16" hidden="1" x14ac:dyDescent="0.45">
      <c r="A8892">
        <v>40052993</v>
      </c>
      <c r="B8892" t="s">
        <v>364</v>
      </c>
      <c r="C8892">
        <v>45416</v>
      </c>
      <c r="D8892">
        <v>83662</v>
      </c>
      <c r="E8892">
        <v>20232024</v>
      </c>
      <c r="F8892" t="s">
        <v>453</v>
      </c>
      <c r="G8892" t="s">
        <v>389</v>
      </c>
      <c r="H8892">
        <v>77</v>
      </c>
      <c r="I8892">
        <v>0</v>
      </c>
      <c r="J8892">
        <v>0</v>
      </c>
      <c r="K8892">
        <v>1</v>
      </c>
      <c r="L8892">
        <v>0</v>
      </c>
      <c r="M8892">
        <v>0</v>
      </c>
      <c r="N8892">
        <v>0</v>
      </c>
      <c r="O8892" t="s">
        <v>40</v>
      </c>
      <c r="P8892" t="str">
        <f>UPPER(Table1[[#This Row],[Venue]])</f>
        <v>AWAY</v>
      </c>
    </row>
    <row r="8893" spans="1:16" hidden="1" x14ac:dyDescent="0.45">
      <c r="A8893">
        <v>40052993</v>
      </c>
      <c r="B8893" t="s">
        <v>364</v>
      </c>
      <c r="C8893">
        <v>45416</v>
      </c>
      <c r="D8893">
        <v>83662</v>
      </c>
      <c r="E8893">
        <v>20232024</v>
      </c>
      <c r="F8893" t="s">
        <v>453</v>
      </c>
      <c r="G8893" t="s">
        <v>388</v>
      </c>
      <c r="H8893">
        <v>79</v>
      </c>
      <c r="I8893">
        <v>1</v>
      </c>
      <c r="J8893">
        <v>0</v>
      </c>
      <c r="K8893">
        <v>1</v>
      </c>
      <c r="L8893">
        <v>1</v>
      </c>
      <c r="M8893">
        <v>0</v>
      </c>
      <c r="N8893">
        <v>0</v>
      </c>
      <c r="O8893" t="s">
        <v>40</v>
      </c>
      <c r="P8893" t="str">
        <f>UPPER(Table1[[#This Row],[Venue]])</f>
        <v>AWAY</v>
      </c>
    </row>
    <row r="8894" spans="1:16" hidden="1" x14ac:dyDescent="0.45">
      <c r="A8894">
        <v>40052993</v>
      </c>
      <c r="B8894" t="s">
        <v>364</v>
      </c>
      <c r="C8894">
        <v>45416</v>
      </c>
      <c r="D8894">
        <v>83662</v>
      </c>
      <c r="E8894">
        <v>20232024</v>
      </c>
      <c r="F8894" t="s">
        <v>453</v>
      </c>
      <c r="G8894" t="s">
        <v>145</v>
      </c>
      <c r="H8894">
        <v>88</v>
      </c>
      <c r="I8894">
        <v>0</v>
      </c>
      <c r="J8894">
        <v>0</v>
      </c>
      <c r="K8894">
        <v>1</v>
      </c>
      <c r="L8894">
        <v>0</v>
      </c>
      <c r="M8894">
        <v>0</v>
      </c>
      <c r="N8894">
        <v>0</v>
      </c>
      <c r="O8894" t="s">
        <v>40</v>
      </c>
      <c r="P8894" t="str">
        <f>UPPER(Table1[[#This Row],[Venue]])</f>
        <v>AWAY</v>
      </c>
    </row>
    <row r="8895" spans="1:16" hidden="1" x14ac:dyDescent="0.45">
      <c r="A8895">
        <v>40052993</v>
      </c>
      <c r="B8895" t="s">
        <v>364</v>
      </c>
      <c r="C8895">
        <v>45416</v>
      </c>
      <c r="D8895">
        <v>83662</v>
      </c>
      <c r="E8895">
        <v>20232024</v>
      </c>
      <c r="F8895" t="s">
        <v>453</v>
      </c>
      <c r="G8895" t="s">
        <v>147</v>
      </c>
      <c r="H8895">
        <v>92</v>
      </c>
      <c r="I8895">
        <v>4</v>
      </c>
      <c r="J8895">
        <v>1</v>
      </c>
      <c r="K8895">
        <v>1</v>
      </c>
      <c r="L8895">
        <v>3</v>
      </c>
      <c r="M8895">
        <v>0</v>
      </c>
      <c r="N8895">
        <v>0</v>
      </c>
      <c r="O8895" t="s">
        <v>40</v>
      </c>
      <c r="P8895" t="str">
        <f>UPPER(Table1[[#This Row],[Venue]])</f>
        <v>AWAY</v>
      </c>
    </row>
    <row r="8896" spans="1:16" hidden="1" x14ac:dyDescent="0.45">
      <c r="A8896">
        <v>40052993</v>
      </c>
      <c r="B8896" t="s">
        <v>364</v>
      </c>
      <c r="C8896">
        <v>45416</v>
      </c>
      <c r="D8896">
        <v>83662</v>
      </c>
      <c r="E8896">
        <v>20232024</v>
      </c>
      <c r="F8896" t="s">
        <v>453</v>
      </c>
      <c r="G8896" t="s">
        <v>390</v>
      </c>
      <c r="H8896">
        <v>94</v>
      </c>
      <c r="I8896">
        <v>0</v>
      </c>
      <c r="J8896">
        <v>0</v>
      </c>
      <c r="K8896">
        <v>1</v>
      </c>
      <c r="L8896">
        <v>0</v>
      </c>
      <c r="M8896">
        <v>0</v>
      </c>
      <c r="N8896">
        <v>0</v>
      </c>
      <c r="O8896" t="s">
        <v>40</v>
      </c>
      <c r="P8896" t="str">
        <f>UPPER(Table1[[#This Row],[Venue]])</f>
        <v>AWAY</v>
      </c>
    </row>
    <row r="8897" spans="1:16" hidden="1" x14ac:dyDescent="0.45">
      <c r="A8897">
        <v>40052993</v>
      </c>
      <c r="B8897" t="s">
        <v>364</v>
      </c>
      <c r="C8897">
        <v>45416</v>
      </c>
      <c r="D8897">
        <v>83662</v>
      </c>
      <c r="E8897">
        <v>20232024</v>
      </c>
      <c r="F8897" t="s">
        <v>453</v>
      </c>
      <c r="G8897" t="s">
        <v>148</v>
      </c>
      <c r="H8897">
        <v>95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 t="s">
        <v>40</v>
      </c>
      <c r="P8897" t="str">
        <f>UPPER(Table1[[#This Row],[Venue]])</f>
        <v>AWAY</v>
      </c>
    </row>
    <row r="8898" spans="1:16" hidden="1" x14ac:dyDescent="0.45">
      <c r="A8898">
        <v>40052993</v>
      </c>
      <c r="B8898" t="s">
        <v>364</v>
      </c>
      <c r="C8898">
        <v>45416</v>
      </c>
      <c r="D8898">
        <v>83662</v>
      </c>
      <c r="E8898">
        <v>20232024</v>
      </c>
      <c r="F8898" t="s">
        <v>453</v>
      </c>
      <c r="G8898" t="s">
        <v>149</v>
      </c>
      <c r="H8898">
        <v>98</v>
      </c>
      <c r="I8898">
        <v>1</v>
      </c>
      <c r="J8898">
        <v>1</v>
      </c>
      <c r="K8898">
        <v>1</v>
      </c>
      <c r="L8898">
        <v>0</v>
      </c>
      <c r="M8898">
        <v>0</v>
      </c>
      <c r="N8898">
        <v>0</v>
      </c>
      <c r="O8898" t="s">
        <v>40</v>
      </c>
      <c r="P8898" t="str">
        <f>UPPER(Table1[[#This Row],[Venue]])</f>
        <v>AWAY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A249-7C7F-4237-A32D-28042DE4C9C3}">
  <dimension ref="A1:AE4710"/>
  <sheetViews>
    <sheetView topLeftCell="R1" workbookViewId="0">
      <selection activeCell="AB2" sqref="AB2:AC4710"/>
    </sheetView>
  </sheetViews>
  <sheetFormatPr defaultRowHeight="14.25" x14ac:dyDescent="0.45"/>
  <cols>
    <col min="1" max="1" width="27.86328125" customWidth="1"/>
    <col min="2" max="3" width="16.46484375" customWidth="1"/>
    <col min="7" max="7" width="12.6640625" customWidth="1"/>
    <col min="8" max="9" width="15.6640625" customWidth="1"/>
    <col min="14" max="15" width="25.265625" customWidth="1"/>
    <col min="16" max="20" width="12.1328125" customWidth="1"/>
    <col min="21" max="21" width="11.06640625" customWidth="1"/>
    <col min="23" max="23" width="10.53125" bestFit="1" customWidth="1"/>
    <col min="31" max="31" width="19.265625" customWidth="1"/>
  </cols>
  <sheetData>
    <row r="1" spans="1:31" x14ac:dyDescent="0.45">
      <c r="A1" t="s">
        <v>1</v>
      </c>
      <c r="B1" t="s">
        <v>656</v>
      </c>
      <c r="C1" t="s">
        <v>657</v>
      </c>
      <c r="D1" t="s">
        <v>2</v>
      </c>
      <c r="E1" t="s">
        <v>3</v>
      </c>
      <c r="F1" t="s">
        <v>4</v>
      </c>
      <c r="G1" t="s">
        <v>5</v>
      </c>
      <c r="H1" t="s">
        <v>673</v>
      </c>
      <c r="I1" t="s">
        <v>676</v>
      </c>
      <c r="J1" t="s">
        <v>625</v>
      </c>
      <c r="K1" t="s">
        <v>626</v>
      </c>
      <c r="L1" t="s">
        <v>8</v>
      </c>
      <c r="M1" t="s">
        <v>627</v>
      </c>
      <c r="N1" t="s">
        <v>6</v>
      </c>
      <c r="O1" t="s">
        <v>682</v>
      </c>
      <c r="P1" t="s">
        <v>681</v>
      </c>
      <c r="Q1" t="s">
        <v>629</v>
      </c>
      <c r="R1" t="s">
        <v>683</v>
      </c>
      <c r="S1" t="s">
        <v>684</v>
      </c>
      <c r="T1" t="s">
        <v>685</v>
      </c>
      <c r="U1" t="s">
        <v>628</v>
      </c>
      <c r="V1" t="s">
        <v>686</v>
      </c>
      <c r="W1" t="s">
        <v>687</v>
      </c>
      <c r="X1" t="s">
        <v>688</v>
      </c>
      <c r="Y1" t="s">
        <v>690</v>
      </c>
      <c r="Z1" t="s">
        <v>691</v>
      </c>
      <c r="AA1" t="s">
        <v>689</v>
      </c>
      <c r="AB1" t="s">
        <v>1743</v>
      </c>
      <c r="AC1" t="s">
        <v>1744</v>
      </c>
      <c r="AD1" t="s">
        <v>7</v>
      </c>
      <c r="AE1" t="s">
        <v>624</v>
      </c>
    </row>
    <row r="2" spans="1:31" x14ac:dyDescent="0.45">
      <c r="A2" t="s">
        <v>57</v>
      </c>
      <c r="B2" t="str">
        <f>_xlfn.TEXTBEFORE(Table2[[#This Row],[Kamp]]," - ")</f>
        <v>Hvidovre Attack</v>
      </c>
      <c r="C2" t="str">
        <f>_xlfn.TEXTAFTER(Table2[[#This Row],[Kamp]],"- ")</f>
        <v>RungstedHørsholm</v>
      </c>
      <c r="D2">
        <v>44811</v>
      </c>
      <c r="E2">
        <v>35304</v>
      </c>
      <c r="F2">
        <v>20222023</v>
      </c>
      <c r="G2" t="s">
        <v>17</v>
      </c>
      <c r="H2" t="s">
        <v>662</v>
      </c>
      <c r="I2" t="s">
        <v>678</v>
      </c>
      <c r="J2">
        <v>1</v>
      </c>
      <c r="K2">
        <v>29508</v>
      </c>
      <c r="L2">
        <v>1</v>
      </c>
      <c r="M2" t="s">
        <v>630</v>
      </c>
      <c r="N2" t="s">
        <v>634</v>
      </c>
      <c r="O2" t="s">
        <v>634</v>
      </c>
      <c r="P2" t="s">
        <v>634</v>
      </c>
      <c r="Q2" t="s">
        <v>634</v>
      </c>
      <c r="R2">
        <f>SUMIFS(Table2[number],Table2[Event],"Goal",Table2[H/U],"HOME",Table2[GameID],Table2[[#This Row],[GameID]],Table2[GameTime],"&lt;="&amp;Table2[[#This Row],[GameTime]])</f>
        <v>1</v>
      </c>
      <c r="S2">
        <f>SUMIFS(Table2[number],Table2[Event],"Goal",Table2[H/U],"AWAY",Table2[GameID],Table2[[#This Row],[GameID]],Table2[GameTime],"&lt;="&amp;Table2[[#This Row],[GameTime]])</f>
        <v>0</v>
      </c>
      <c r="T2" t="str">
        <f>IF(Table2[[#This Row],[Event]]="Goal",Table2[[#This Row],[Hscore]]&amp;"-"&amp;Table2[[#This Row],[Uscore]],"")</f>
        <v>1-0</v>
      </c>
      <c r="U2">
        <v>716</v>
      </c>
      <c r="V2" s="1">
        <f>Table2[[#This Row],[GameTime]]-(Table2[[#This Row],[period]]-1)*1200</f>
        <v>716</v>
      </c>
      <c r="W2" s="1">
        <f>ROUNDDOWN(Table2[[#This Row],[Time]]/60,0)</f>
        <v>11</v>
      </c>
      <c r="X2" s="1">
        <f>ROUNDDOWN((Table2[[#This Row],[Time]]/60-Table2[[#This Row],[Time2]])*60,0)</f>
        <v>56</v>
      </c>
      <c r="Y2" s="1">
        <f>IF(Table2[[#This Row],[Time2]]&lt;10,0&amp;Table2[[#This Row],[Time2]],Table2[[#This Row],[Time2]])</f>
        <v>11</v>
      </c>
      <c r="Z2" s="1">
        <f>IF(Table2[[#This Row],[Time3]]&lt;10,0&amp;Table2[[#This Row],[Time3]],Table2[[#This Row],[Time3]])</f>
        <v>56</v>
      </c>
      <c r="AA2" s="2" t="str">
        <f>Table2[[#This Row],[Time4]]&amp;":"&amp;Table2[[#This Row],[Time5]]</f>
        <v>11:56</v>
      </c>
      <c r="AB2" s="1" t="str" cm="1">
        <f t="array" ref="AB2">IFERROR(IF(Table2[[#This Row],[code]]="","",_xlfn.IFS(AND(Table2[[#This Row],[code]]&lt;400,Table2[[#This Row],[code]]&lt;&gt;""),2,Table2[[#This Row],[code]]&gt;500,4)),"")</f>
        <v/>
      </c>
      <c r="AC2" s="1" t="str">
        <f>IF(Table2[[#This Row],[Event]]="Penalty",Table2[[#This Row],[number]],IF(Table2[[#This Row],[Event]]="Time-Out",401,""))</f>
        <v/>
      </c>
      <c r="AD2" s="1">
        <f>ROW(A1)</f>
        <v>1</v>
      </c>
      <c r="AE2" s="1">
        <f>COUNTIFS(Table2[GameID],Table2[[#This Row],[GameID]],Table2[Column1],"&lt;="&amp;Table2[[#This Row],[Column1]])-1</f>
        <v>0</v>
      </c>
    </row>
    <row r="3" spans="1:31" x14ac:dyDescent="0.45">
      <c r="A3" t="s">
        <v>57</v>
      </c>
      <c r="B3" t="str">
        <f>_xlfn.TEXTBEFORE(Table2[[#This Row],[Kamp]]," - ")</f>
        <v>Hvidovre Attack</v>
      </c>
      <c r="C3" t="str">
        <f>_xlfn.TEXTAFTER(Table2[[#This Row],[Kamp]],"- ")</f>
        <v>RungstedHørsholm</v>
      </c>
      <c r="D3">
        <v>44811</v>
      </c>
      <c r="E3">
        <v>35304</v>
      </c>
      <c r="F3">
        <v>20222023</v>
      </c>
      <c r="G3" t="s">
        <v>17</v>
      </c>
      <c r="H3" t="s">
        <v>662</v>
      </c>
      <c r="I3" t="s">
        <v>677</v>
      </c>
      <c r="J3">
        <v>1</v>
      </c>
      <c r="K3">
        <v>29508</v>
      </c>
      <c r="L3">
        <v>222</v>
      </c>
      <c r="M3" t="s">
        <v>631</v>
      </c>
      <c r="N3" t="s">
        <v>80</v>
      </c>
      <c r="O3" t="s">
        <v>634</v>
      </c>
      <c r="P3">
        <v>10</v>
      </c>
      <c r="Q3" t="s">
        <v>634</v>
      </c>
      <c r="R3">
        <f>SUMIFS(Table2[number],Table2[Event],"Goal",Table2[H/U],"HOME",Table2[GameID],Table2[[#This Row],[GameID]],Table2[GameTime],"&lt;="&amp;Table2[[#This Row],[GameTime]])</f>
        <v>1</v>
      </c>
      <c r="S3">
        <f>SUMIFS(Table2[number],Table2[Event],"Goal",Table2[H/U],"AWAY",Table2[GameID],Table2[[#This Row],[GameID]],Table2[GameTime],"&lt;="&amp;Table2[[#This Row],[GameTime]])</f>
        <v>0</v>
      </c>
      <c r="T3" t="str">
        <f>IF(Table2[[#This Row],[Event]]="Goal",Table2[[#This Row],[Hscore]]&amp;"-"&amp;Table2[[#This Row],[Uscore]],"")</f>
        <v/>
      </c>
      <c r="U3">
        <v>1081</v>
      </c>
      <c r="V3" s="1">
        <f>Table2[[#This Row],[GameTime]]-(Table2[[#This Row],[period]]-1)*1200</f>
        <v>1081</v>
      </c>
      <c r="W3" s="1">
        <f>ROUNDDOWN(Table2[[#This Row],[Time]]/60,0)</f>
        <v>18</v>
      </c>
      <c r="X3" s="1">
        <f>ROUNDDOWN((Table2[[#This Row],[Time]]/60-Table2[[#This Row],[Time2]])*60,0)</f>
        <v>0</v>
      </c>
      <c r="Y3" s="1">
        <f>IF(Table2[[#This Row],[Time2]]&lt;10,0&amp;Table2[[#This Row],[Time2]],Table2[[#This Row],[Time2]])</f>
        <v>18</v>
      </c>
      <c r="Z3" s="1" t="str">
        <f>IF(Table2[[#This Row],[Time3]]&lt;10,0&amp;Table2[[#This Row],[Time3]],Table2[[#This Row],[Time3]])</f>
        <v>00</v>
      </c>
      <c r="AA3" s="2" t="str">
        <f>Table2[[#This Row],[Time4]]&amp;":"&amp;Table2[[#This Row],[Time5]]</f>
        <v>18:00</v>
      </c>
      <c r="AB3" s="1" cm="1">
        <f t="array" ref="AB3">IFERROR(IF(Table2[[#This Row],[code]]="","",_xlfn.IFS(AND(Table2[[#This Row],[code]]&lt;400,Table2[[#This Row],[code]]&lt;&gt;""),2,Table2[[#This Row],[code]]&gt;500,4)),"")</f>
        <v>2</v>
      </c>
      <c r="AC3" s="1">
        <f>IF(Table2[[#This Row],[Event]]="Penalty",Table2[[#This Row],[number]],IF(Table2[[#This Row],[Event]]="Time-Out",401,""))</f>
        <v>222</v>
      </c>
      <c r="AD3" s="1">
        <f>ROW(A2)</f>
        <v>2</v>
      </c>
      <c r="AE3" s="1">
        <f>COUNTIFS(Table2[GameID],Table2[[#This Row],[GameID]],Table2[Column1],"&lt;="&amp;Table2[[#This Row],[Column1]])-1</f>
        <v>1</v>
      </c>
    </row>
    <row r="4" spans="1:31" x14ac:dyDescent="0.45">
      <c r="A4" t="s">
        <v>57</v>
      </c>
      <c r="B4" t="str">
        <f>_xlfn.TEXTBEFORE(Table2[[#This Row],[Kamp]]," - ")</f>
        <v>Hvidovre Attack</v>
      </c>
      <c r="C4" t="str">
        <f>_xlfn.TEXTAFTER(Table2[[#This Row],[Kamp]],"- ")</f>
        <v>RungstedHørsholm</v>
      </c>
      <c r="D4">
        <v>44811</v>
      </c>
      <c r="E4">
        <v>35304</v>
      </c>
      <c r="F4">
        <v>20222023</v>
      </c>
      <c r="G4" t="s">
        <v>17</v>
      </c>
      <c r="H4" t="s">
        <v>662</v>
      </c>
      <c r="I4" t="s">
        <v>677</v>
      </c>
      <c r="J4">
        <v>2</v>
      </c>
      <c r="K4">
        <v>29508</v>
      </c>
      <c r="L4">
        <v>1</v>
      </c>
      <c r="M4" t="s">
        <v>630</v>
      </c>
      <c r="N4" t="s">
        <v>84</v>
      </c>
      <c r="O4" t="s">
        <v>78</v>
      </c>
      <c r="P4">
        <v>18</v>
      </c>
      <c r="Q4">
        <v>8</v>
      </c>
      <c r="R4">
        <f>SUMIFS(Table2[number],Table2[Event],"Goal",Table2[H/U],"HOME",Table2[GameID],Table2[[#This Row],[GameID]],Table2[GameTime],"&lt;="&amp;Table2[[#This Row],[GameTime]])</f>
        <v>1</v>
      </c>
      <c r="S4">
        <f>SUMIFS(Table2[number],Table2[Event],"Goal",Table2[H/U],"AWAY",Table2[GameID],Table2[[#This Row],[GameID]],Table2[GameTime],"&lt;="&amp;Table2[[#This Row],[GameTime]])</f>
        <v>1</v>
      </c>
      <c r="T4" t="str">
        <f>IF(Table2[[#This Row],[Event]]="Goal",Table2[[#This Row],[Hscore]]&amp;"-"&amp;Table2[[#This Row],[Uscore]],"")</f>
        <v>1-1</v>
      </c>
      <c r="U4">
        <v>1404</v>
      </c>
      <c r="V4" s="1">
        <f>Table2[[#This Row],[GameTime]]-(Table2[[#This Row],[period]]-1)*1200</f>
        <v>204</v>
      </c>
      <c r="W4" s="1">
        <f>ROUNDDOWN(Table2[[#This Row],[Time]]/60,0)</f>
        <v>3</v>
      </c>
      <c r="X4" s="1">
        <f>ROUNDDOWN((Table2[[#This Row],[Time]]/60-Table2[[#This Row],[Time2]])*60,0)</f>
        <v>24</v>
      </c>
      <c r="Y4" s="1" t="str">
        <f>IF(Table2[[#This Row],[Time2]]&lt;10,0&amp;Table2[[#This Row],[Time2]],Table2[[#This Row],[Time2]])</f>
        <v>03</v>
      </c>
      <c r="Z4" s="1">
        <f>IF(Table2[[#This Row],[Time3]]&lt;10,0&amp;Table2[[#This Row],[Time3]],Table2[[#This Row],[Time3]])</f>
        <v>24</v>
      </c>
      <c r="AA4" s="2" t="str">
        <f>Table2[[#This Row],[Time4]]&amp;":"&amp;Table2[[#This Row],[Time5]]</f>
        <v>03:24</v>
      </c>
      <c r="AB4" s="1" t="str" cm="1">
        <f t="array" ref="AB4">IFERROR(IF(Table2[[#This Row],[code]]="","",_xlfn.IFS(AND(Table2[[#This Row],[code]]&lt;400,Table2[[#This Row],[code]]&lt;&gt;""),2,Table2[[#This Row],[code]]&gt;500,4)),"")</f>
        <v/>
      </c>
      <c r="AC4" s="1" t="str">
        <f>IF(Table2[[#This Row],[Event]]="Penalty",Table2[[#This Row],[number]],IF(Table2[[#This Row],[Event]]="Time-Out",401,""))</f>
        <v/>
      </c>
      <c r="AD4" s="1">
        <f>ROW(A3)</f>
        <v>3</v>
      </c>
      <c r="AE4" s="1">
        <f>COUNTIFS(Table2[GameID],Table2[[#This Row],[GameID]],Table2[Column1],"&lt;="&amp;Table2[[#This Row],[Column1]])-1</f>
        <v>2</v>
      </c>
    </row>
    <row r="5" spans="1:31" x14ac:dyDescent="0.45">
      <c r="A5" t="s">
        <v>57</v>
      </c>
      <c r="B5" t="str">
        <f>_xlfn.TEXTBEFORE(Table2[[#This Row],[Kamp]]," - ")</f>
        <v>Hvidovre Attack</v>
      </c>
      <c r="C5" t="str">
        <f>_xlfn.TEXTAFTER(Table2[[#This Row],[Kamp]],"- ")</f>
        <v>RungstedHørsholm</v>
      </c>
      <c r="D5">
        <v>44811</v>
      </c>
      <c r="E5">
        <v>35304</v>
      </c>
      <c r="F5">
        <v>20222023</v>
      </c>
      <c r="G5" t="s">
        <v>17</v>
      </c>
      <c r="H5" t="s">
        <v>659</v>
      </c>
      <c r="I5" t="s">
        <v>678</v>
      </c>
      <c r="J5">
        <v>2</v>
      </c>
      <c r="K5">
        <v>29511</v>
      </c>
      <c r="L5">
        <v>1</v>
      </c>
      <c r="M5" t="s">
        <v>630</v>
      </c>
      <c r="N5" t="s">
        <v>68</v>
      </c>
      <c r="O5" t="s">
        <v>634</v>
      </c>
      <c r="P5">
        <v>25</v>
      </c>
      <c r="Q5" t="s">
        <v>634</v>
      </c>
      <c r="R5">
        <f>SUMIFS(Table2[number],Table2[Event],"Goal",Table2[H/U],"HOME",Table2[GameID],Table2[[#This Row],[GameID]],Table2[GameTime],"&lt;="&amp;Table2[[#This Row],[GameTime]])</f>
        <v>2</v>
      </c>
      <c r="S5">
        <f>SUMIFS(Table2[number],Table2[Event],"Goal",Table2[H/U],"AWAY",Table2[GameID],Table2[[#This Row],[GameID]],Table2[GameTime],"&lt;="&amp;Table2[[#This Row],[GameTime]])</f>
        <v>1</v>
      </c>
      <c r="T5" t="str">
        <f>IF(Table2[[#This Row],[Event]]="Goal",Table2[[#This Row],[Hscore]]&amp;"-"&amp;Table2[[#This Row],[Uscore]],"")</f>
        <v>2-1</v>
      </c>
      <c r="U5">
        <v>1610</v>
      </c>
      <c r="V5" s="1">
        <f>Table2[[#This Row],[GameTime]]-(Table2[[#This Row],[period]]-1)*1200</f>
        <v>410</v>
      </c>
      <c r="W5" s="1">
        <f>ROUNDDOWN(Table2[[#This Row],[Time]]/60,0)</f>
        <v>6</v>
      </c>
      <c r="X5" s="1">
        <f>ROUNDDOWN((Table2[[#This Row],[Time]]/60-Table2[[#This Row],[Time2]])*60,0)</f>
        <v>50</v>
      </c>
      <c r="Y5" s="1" t="str">
        <f>IF(Table2[[#This Row],[Time2]]&lt;10,0&amp;Table2[[#This Row],[Time2]],Table2[[#This Row],[Time2]])</f>
        <v>06</v>
      </c>
      <c r="Z5" s="1">
        <f>IF(Table2[[#This Row],[Time3]]&lt;10,0&amp;Table2[[#This Row],[Time3]],Table2[[#This Row],[Time3]])</f>
        <v>50</v>
      </c>
      <c r="AA5" s="2" t="str">
        <f>Table2[[#This Row],[Time4]]&amp;":"&amp;Table2[[#This Row],[Time5]]</f>
        <v>06:50</v>
      </c>
      <c r="AB5" s="1" t="str" cm="1">
        <f t="array" ref="AB5">IFERROR(IF(Table2[[#This Row],[code]]="","",_xlfn.IFS(AND(Table2[[#This Row],[code]]&lt;400,Table2[[#This Row],[code]]&lt;&gt;""),2,Table2[[#This Row],[code]]&gt;500,4)),"")</f>
        <v/>
      </c>
      <c r="AC5" s="1" t="str">
        <f>IF(Table2[[#This Row],[Event]]="Penalty",Table2[[#This Row],[number]],IF(Table2[[#This Row],[Event]]="Time-Out",401,""))</f>
        <v/>
      </c>
      <c r="AD5" s="1">
        <f>ROW(A4)</f>
        <v>4</v>
      </c>
      <c r="AE5" s="1">
        <f>COUNTIFS(Table2[GameID],Table2[[#This Row],[GameID]],Table2[Column1],"&lt;="&amp;Table2[[#This Row],[Column1]])-1</f>
        <v>3</v>
      </c>
    </row>
    <row r="6" spans="1:31" x14ac:dyDescent="0.45">
      <c r="A6" t="s">
        <v>57</v>
      </c>
      <c r="B6" t="str">
        <f>_xlfn.TEXTBEFORE(Table2[[#This Row],[Kamp]]," - ")</f>
        <v>Hvidovre Attack</v>
      </c>
      <c r="C6" t="str">
        <f>_xlfn.TEXTAFTER(Table2[[#This Row],[Kamp]],"- ")</f>
        <v>RungstedHørsholm</v>
      </c>
      <c r="D6">
        <v>44811</v>
      </c>
      <c r="E6">
        <v>35304</v>
      </c>
      <c r="F6">
        <v>20222023</v>
      </c>
      <c r="G6" t="s">
        <v>17</v>
      </c>
      <c r="H6" t="s">
        <v>662</v>
      </c>
      <c r="I6" t="s">
        <v>677</v>
      </c>
      <c r="J6">
        <v>2</v>
      </c>
      <c r="K6">
        <v>29508</v>
      </c>
      <c r="L6">
        <v>1</v>
      </c>
      <c r="M6" t="s">
        <v>630</v>
      </c>
      <c r="N6" t="s">
        <v>91</v>
      </c>
      <c r="O6" t="s">
        <v>81</v>
      </c>
      <c r="P6">
        <v>89</v>
      </c>
      <c r="Q6">
        <v>13</v>
      </c>
      <c r="R6">
        <f>SUMIFS(Table2[number],Table2[Event],"Goal",Table2[H/U],"HOME",Table2[GameID],Table2[[#This Row],[GameID]],Table2[GameTime],"&lt;="&amp;Table2[[#This Row],[GameTime]])</f>
        <v>2</v>
      </c>
      <c r="S6">
        <f>SUMIFS(Table2[number],Table2[Event],"Goal",Table2[H/U],"AWAY",Table2[GameID],Table2[[#This Row],[GameID]],Table2[GameTime],"&lt;="&amp;Table2[[#This Row],[GameTime]])</f>
        <v>2</v>
      </c>
      <c r="T6" t="str">
        <f>IF(Table2[[#This Row],[Event]]="Goal",Table2[[#This Row],[Hscore]]&amp;"-"&amp;Table2[[#This Row],[Uscore]],"")</f>
        <v>2-2</v>
      </c>
      <c r="U6">
        <v>2010</v>
      </c>
      <c r="V6" s="1">
        <f>Table2[[#This Row],[GameTime]]-(Table2[[#This Row],[period]]-1)*1200</f>
        <v>810</v>
      </c>
      <c r="W6" s="1">
        <f>ROUNDDOWN(Table2[[#This Row],[Time]]/60,0)</f>
        <v>13</v>
      </c>
      <c r="X6" s="1">
        <f>ROUNDDOWN((Table2[[#This Row],[Time]]/60-Table2[[#This Row],[Time2]])*60,0)</f>
        <v>30</v>
      </c>
      <c r="Y6" s="1">
        <f>IF(Table2[[#This Row],[Time2]]&lt;10,0&amp;Table2[[#This Row],[Time2]],Table2[[#This Row],[Time2]])</f>
        <v>13</v>
      </c>
      <c r="Z6" s="1">
        <f>IF(Table2[[#This Row],[Time3]]&lt;10,0&amp;Table2[[#This Row],[Time3]],Table2[[#This Row],[Time3]])</f>
        <v>30</v>
      </c>
      <c r="AA6" s="2" t="str">
        <f>Table2[[#This Row],[Time4]]&amp;":"&amp;Table2[[#This Row],[Time5]]</f>
        <v>13:30</v>
      </c>
      <c r="AB6" s="1" t="str" cm="1">
        <f t="array" ref="AB6">IFERROR(IF(Table2[[#This Row],[code]]="","",_xlfn.IFS(AND(Table2[[#This Row],[code]]&lt;400,Table2[[#This Row],[code]]&lt;&gt;""),2,Table2[[#This Row],[code]]&gt;500,4)),"")</f>
        <v/>
      </c>
      <c r="AC6" s="1" t="str">
        <f>IF(Table2[[#This Row],[Event]]="Penalty",Table2[[#This Row],[number]],IF(Table2[[#This Row],[Event]]="Time-Out",401,""))</f>
        <v/>
      </c>
      <c r="AD6" s="1">
        <f>ROW(A5)</f>
        <v>5</v>
      </c>
      <c r="AE6" s="1">
        <f>COUNTIFS(Table2[GameID],Table2[[#This Row],[GameID]],Table2[Column1],"&lt;="&amp;Table2[[#This Row],[Column1]])-1</f>
        <v>4</v>
      </c>
    </row>
    <row r="7" spans="1:31" x14ac:dyDescent="0.45">
      <c r="A7" t="s">
        <v>57</v>
      </c>
      <c r="B7" t="str">
        <f>_xlfn.TEXTBEFORE(Table2[[#This Row],[Kamp]]," - ")</f>
        <v>Hvidovre Attack</v>
      </c>
      <c r="C7" t="str">
        <f>_xlfn.TEXTAFTER(Table2[[#This Row],[Kamp]],"- ")</f>
        <v>RungstedHørsholm</v>
      </c>
      <c r="D7">
        <v>44811</v>
      </c>
      <c r="E7">
        <v>35304</v>
      </c>
      <c r="F7">
        <v>20222023</v>
      </c>
      <c r="G7" t="s">
        <v>17</v>
      </c>
      <c r="H7" t="s">
        <v>659</v>
      </c>
      <c r="I7" t="s">
        <v>678</v>
      </c>
      <c r="J7">
        <v>2</v>
      </c>
      <c r="K7">
        <v>29511</v>
      </c>
      <c r="L7">
        <v>1</v>
      </c>
      <c r="M7" t="s">
        <v>630</v>
      </c>
      <c r="N7" t="s">
        <v>59</v>
      </c>
      <c r="O7" t="s">
        <v>68</v>
      </c>
      <c r="P7">
        <v>2</v>
      </c>
      <c r="Q7">
        <v>25</v>
      </c>
      <c r="R7">
        <f>SUMIFS(Table2[number],Table2[Event],"Goal",Table2[H/U],"HOME",Table2[GameID],Table2[[#This Row],[GameID]],Table2[GameTime],"&lt;="&amp;Table2[[#This Row],[GameTime]])</f>
        <v>3</v>
      </c>
      <c r="S7">
        <f>SUMIFS(Table2[number],Table2[Event],"Goal",Table2[H/U],"AWAY",Table2[GameID],Table2[[#This Row],[GameID]],Table2[GameTime],"&lt;="&amp;Table2[[#This Row],[GameTime]])</f>
        <v>2</v>
      </c>
      <c r="T7" t="str">
        <f>IF(Table2[[#This Row],[Event]]="Goal",Table2[[#This Row],[Hscore]]&amp;"-"&amp;Table2[[#This Row],[Uscore]],"")</f>
        <v>3-2</v>
      </c>
      <c r="U7">
        <v>2231</v>
      </c>
      <c r="V7" s="1">
        <f>Table2[[#This Row],[GameTime]]-(Table2[[#This Row],[period]]-1)*1200</f>
        <v>1031</v>
      </c>
      <c r="W7" s="1">
        <f>ROUNDDOWN(Table2[[#This Row],[Time]]/60,0)</f>
        <v>17</v>
      </c>
      <c r="X7" s="1">
        <f>ROUNDDOWN((Table2[[#This Row],[Time]]/60-Table2[[#This Row],[Time2]])*60,0)</f>
        <v>11</v>
      </c>
      <c r="Y7" s="1">
        <f>IF(Table2[[#This Row],[Time2]]&lt;10,0&amp;Table2[[#This Row],[Time2]],Table2[[#This Row],[Time2]])</f>
        <v>17</v>
      </c>
      <c r="Z7" s="1">
        <f>IF(Table2[[#This Row],[Time3]]&lt;10,0&amp;Table2[[#This Row],[Time3]],Table2[[#This Row],[Time3]])</f>
        <v>11</v>
      </c>
      <c r="AA7" s="2" t="str">
        <f>Table2[[#This Row],[Time4]]&amp;":"&amp;Table2[[#This Row],[Time5]]</f>
        <v>17:11</v>
      </c>
      <c r="AB7" s="1" t="str" cm="1">
        <f t="array" ref="AB7">IFERROR(IF(Table2[[#This Row],[code]]="","",_xlfn.IFS(AND(Table2[[#This Row],[code]]&lt;400,Table2[[#This Row],[code]]&lt;&gt;""),2,Table2[[#This Row],[code]]&gt;500,4)),"")</f>
        <v/>
      </c>
      <c r="AC7" s="1" t="str">
        <f>IF(Table2[[#This Row],[Event]]="Penalty",Table2[[#This Row],[number]],IF(Table2[[#This Row],[Event]]="Time-Out",401,""))</f>
        <v/>
      </c>
      <c r="AD7" s="1">
        <f>ROW(A6)</f>
        <v>6</v>
      </c>
      <c r="AE7" s="1">
        <f>COUNTIFS(Table2[GameID],Table2[[#This Row],[GameID]],Table2[Column1],"&lt;="&amp;Table2[[#This Row],[Column1]])-1</f>
        <v>5</v>
      </c>
    </row>
    <row r="8" spans="1:31" x14ac:dyDescent="0.45">
      <c r="A8" t="s">
        <v>57</v>
      </c>
      <c r="B8" t="str">
        <f>_xlfn.TEXTBEFORE(Table2[[#This Row],[Kamp]]," - ")</f>
        <v>Hvidovre Attack</v>
      </c>
      <c r="C8" t="str">
        <f>_xlfn.TEXTAFTER(Table2[[#This Row],[Kamp]],"- ")</f>
        <v>RungstedHørsholm</v>
      </c>
      <c r="D8">
        <v>44811</v>
      </c>
      <c r="E8">
        <v>35304</v>
      </c>
      <c r="F8">
        <v>20222023</v>
      </c>
      <c r="G8" t="s">
        <v>17</v>
      </c>
      <c r="H8" t="s">
        <v>662</v>
      </c>
      <c r="I8" t="s">
        <v>677</v>
      </c>
      <c r="J8">
        <v>3</v>
      </c>
      <c r="K8">
        <v>29508</v>
      </c>
      <c r="L8">
        <v>1</v>
      </c>
      <c r="M8" t="s">
        <v>630</v>
      </c>
      <c r="N8" t="s">
        <v>80</v>
      </c>
      <c r="O8" t="s">
        <v>634</v>
      </c>
      <c r="P8">
        <v>10</v>
      </c>
      <c r="Q8" t="s">
        <v>634</v>
      </c>
      <c r="R8">
        <f>SUMIFS(Table2[number],Table2[Event],"Goal",Table2[H/U],"HOME",Table2[GameID],Table2[[#This Row],[GameID]],Table2[GameTime],"&lt;="&amp;Table2[[#This Row],[GameTime]])</f>
        <v>3</v>
      </c>
      <c r="S8">
        <f>SUMIFS(Table2[number],Table2[Event],"Goal",Table2[H/U],"AWAY",Table2[GameID],Table2[[#This Row],[GameID]],Table2[GameTime],"&lt;="&amp;Table2[[#This Row],[GameTime]])</f>
        <v>3</v>
      </c>
      <c r="T8" t="str">
        <f>IF(Table2[[#This Row],[Event]]="Goal",Table2[[#This Row],[Hscore]]&amp;"-"&amp;Table2[[#This Row],[Uscore]],"")</f>
        <v>3-3</v>
      </c>
      <c r="U8">
        <v>2640</v>
      </c>
      <c r="V8" s="1">
        <f>Table2[[#This Row],[GameTime]]-(Table2[[#This Row],[period]]-1)*1200</f>
        <v>240</v>
      </c>
      <c r="W8" s="1">
        <f>ROUNDDOWN(Table2[[#This Row],[Time]]/60,0)</f>
        <v>4</v>
      </c>
      <c r="X8" s="1">
        <f>ROUNDDOWN((Table2[[#This Row],[Time]]/60-Table2[[#This Row],[Time2]])*60,0)</f>
        <v>0</v>
      </c>
      <c r="Y8" s="1" t="str">
        <f>IF(Table2[[#This Row],[Time2]]&lt;10,0&amp;Table2[[#This Row],[Time2]],Table2[[#This Row],[Time2]])</f>
        <v>04</v>
      </c>
      <c r="Z8" s="1" t="str">
        <f>IF(Table2[[#This Row],[Time3]]&lt;10,0&amp;Table2[[#This Row],[Time3]],Table2[[#This Row],[Time3]])</f>
        <v>00</v>
      </c>
      <c r="AA8" s="2" t="str">
        <f>Table2[[#This Row],[Time4]]&amp;":"&amp;Table2[[#This Row],[Time5]]</f>
        <v>04:00</v>
      </c>
      <c r="AB8" s="1" t="str" cm="1">
        <f t="array" ref="AB8">IFERROR(IF(Table2[[#This Row],[code]]="","",_xlfn.IFS(AND(Table2[[#This Row],[code]]&lt;400,Table2[[#This Row],[code]]&lt;&gt;""),2,Table2[[#This Row],[code]]&gt;500,4)),"")</f>
        <v/>
      </c>
      <c r="AC8" s="1" t="str">
        <f>IF(Table2[[#This Row],[Event]]="Penalty",Table2[[#This Row],[number]],IF(Table2[[#This Row],[Event]]="Time-Out",401,""))</f>
        <v/>
      </c>
      <c r="AD8" s="1">
        <f>ROW(A7)</f>
        <v>7</v>
      </c>
      <c r="AE8" s="1">
        <f>COUNTIFS(Table2[GameID],Table2[[#This Row],[GameID]],Table2[Column1],"&lt;="&amp;Table2[[#This Row],[Column1]])-1</f>
        <v>6</v>
      </c>
    </row>
    <row r="9" spans="1:31" x14ac:dyDescent="0.45">
      <c r="A9" t="s">
        <v>57</v>
      </c>
      <c r="B9" t="str">
        <f>_xlfn.TEXTBEFORE(Table2[[#This Row],[Kamp]]," - ")</f>
        <v>Hvidovre Attack</v>
      </c>
      <c r="C9" t="str">
        <f>_xlfn.TEXTAFTER(Table2[[#This Row],[Kamp]],"- ")</f>
        <v>RungstedHørsholm</v>
      </c>
      <c r="D9">
        <v>44811</v>
      </c>
      <c r="E9">
        <v>35304</v>
      </c>
      <c r="F9">
        <v>20222023</v>
      </c>
      <c r="G9" t="s">
        <v>17</v>
      </c>
      <c r="H9" t="s">
        <v>659</v>
      </c>
      <c r="I9" t="s">
        <v>678</v>
      </c>
      <c r="J9">
        <v>3</v>
      </c>
      <c r="K9">
        <v>29511</v>
      </c>
      <c r="L9">
        <v>1</v>
      </c>
      <c r="M9" t="s">
        <v>630</v>
      </c>
      <c r="N9" t="s">
        <v>69</v>
      </c>
      <c r="O9" t="s">
        <v>74</v>
      </c>
      <c r="P9">
        <v>45</v>
      </c>
      <c r="Q9">
        <v>92</v>
      </c>
      <c r="R9">
        <f>SUMIFS(Table2[number],Table2[Event],"Goal",Table2[H/U],"HOME",Table2[GameID],Table2[[#This Row],[GameID]],Table2[GameTime],"&lt;="&amp;Table2[[#This Row],[GameTime]])</f>
        <v>4</v>
      </c>
      <c r="S9">
        <f>SUMIFS(Table2[number],Table2[Event],"Goal",Table2[H/U],"AWAY",Table2[GameID],Table2[[#This Row],[GameID]],Table2[GameTime],"&lt;="&amp;Table2[[#This Row],[GameTime]])</f>
        <v>3</v>
      </c>
      <c r="T9" t="str">
        <f>IF(Table2[[#This Row],[Event]]="Goal",Table2[[#This Row],[Hscore]]&amp;"-"&amp;Table2[[#This Row],[Uscore]],"")</f>
        <v>4-3</v>
      </c>
      <c r="U9">
        <v>2769</v>
      </c>
      <c r="V9" s="1">
        <f>Table2[[#This Row],[GameTime]]-(Table2[[#This Row],[period]]-1)*1200</f>
        <v>369</v>
      </c>
      <c r="W9" s="1">
        <f>ROUNDDOWN(Table2[[#This Row],[Time]]/60,0)</f>
        <v>6</v>
      </c>
      <c r="X9" s="1">
        <f>ROUNDDOWN((Table2[[#This Row],[Time]]/60-Table2[[#This Row],[Time2]])*60,0)</f>
        <v>9</v>
      </c>
      <c r="Y9" s="1" t="str">
        <f>IF(Table2[[#This Row],[Time2]]&lt;10,0&amp;Table2[[#This Row],[Time2]],Table2[[#This Row],[Time2]])</f>
        <v>06</v>
      </c>
      <c r="Z9" s="1" t="str">
        <f>IF(Table2[[#This Row],[Time3]]&lt;10,0&amp;Table2[[#This Row],[Time3]],Table2[[#This Row],[Time3]])</f>
        <v>09</v>
      </c>
      <c r="AA9" s="2" t="str">
        <f>Table2[[#This Row],[Time4]]&amp;":"&amp;Table2[[#This Row],[Time5]]</f>
        <v>06:09</v>
      </c>
      <c r="AB9" s="1" t="str" cm="1">
        <f t="array" ref="AB9">IFERROR(IF(Table2[[#This Row],[code]]="","",_xlfn.IFS(AND(Table2[[#This Row],[code]]&lt;400,Table2[[#This Row],[code]]&lt;&gt;""),2,Table2[[#This Row],[code]]&gt;500,4)),"")</f>
        <v/>
      </c>
      <c r="AC9" s="1" t="str">
        <f>IF(Table2[[#This Row],[Event]]="Penalty",Table2[[#This Row],[number]],IF(Table2[[#This Row],[Event]]="Time-Out",401,""))</f>
        <v/>
      </c>
      <c r="AD9" s="1">
        <f>ROW(A8)</f>
        <v>8</v>
      </c>
      <c r="AE9" s="1">
        <f>COUNTIFS(Table2[GameID],Table2[[#This Row],[GameID]],Table2[Column1],"&lt;="&amp;Table2[[#This Row],[Column1]])-1</f>
        <v>7</v>
      </c>
    </row>
    <row r="10" spans="1:31" x14ac:dyDescent="0.45">
      <c r="A10" t="s">
        <v>57</v>
      </c>
      <c r="B10" t="str">
        <f>_xlfn.TEXTBEFORE(Table2[[#This Row],[Kamp]]," - ")</f>
        <v>Hvidovre Attack</v>
      </c>
      <c r="C10" t="str">
        <f>_xlfn.TEXTAFTER(Table2[[#This Row],[Kamp]],"- ")</f>
        <v>RungstedHørsholm</v>
      </c>
      <c r="D10">
        <v>44811</v>
      </c>
      <c r="E10">
        <v>35304</v>
      </c>
      <c r="F10">
        <v>20222023</v>
      </c>
      <c r="G10" t="s">
        <v>17</v>
      </c>
      <c r="H10" t="s">
        <v>659</v>
      </c>
      <c r="I10" t="s">
        <v>678</v>
      </c>
      <c r="J10">
        <v>3</v>
      </c>
      <c r="K10">
        <v>29511</v>
      </c>
      <c r="L10">
        <v>1</v>
      </c>
      <c r="M10" t="s">
        <v>630</v>
      </c>
      <c r="N10" t="s">
        <v>59</v>
      </c>
      <c r="O10" t="s">
        <v>74</v>
      </c>
      <c r="P10">
        <v>2</v>
      </c>
      <c r="Q10">
        <v>92</v>
      </c>
      <c r="R10">
        <f>SUMIFS(Table2[number],Table2[Event],"Goal",Table2[H/U],"HOME",Table2[GameID],Table2[[#This Row],[GameID]],Table2[GameTime],"&lt;="&amp;Table2[[#This Row],[GameTime]])</f>
        <v>5</v>
      </c>
      <c r="S10">
        <f>SUMIFS(Table2[number],Table2[Event],"Goal",Table2[H/U],"AWAY",Table2[GameID],Table2[[#This Row],[GameID]],Table2[GameTime],"&lt;="&amp;Table2[[#This Row],[GameTime]])</f>
        <v>3</v>
      </c>
      <c r="T10" t="str">
        <f>IF(Table2[[#This Row],[Event]]="Goal",Table2[[#This Row],[Hscore]]&amp;"-"&amp;Table2[[#This Row],[Uscore]],"")</f>
        <v>5-3</v>
      </c>
      <c r="U10">
        <v>2783</v>
      </c>
      <c r="V10" s="1">
        <f>Table2[[#This Row],[GameTime]]-(Table2[[#This Row],[period]]-1)*1200</f>
        <v>383</v>
      </c>
      <c r="W10" s="1">
        <f>ROUNDDOWN(Table2[[#This Row],[Time]]/60,0)</f>
        <v>6</v>
      </c>
      <c r="X10" s="1">
        <f>ROUNDDOWN((Table2[[#This Row],[Time]]/60-Table2[[#This Row],[Time2]])*60,0)</f>
        <v>23</v>
      </c>
      <c r="Y10" s="1" t="str">
        <f>IF(Table2[[#This Row],[Time2]]&lt;10,0&amp;Table2[[#This Row],[Time2]],Table2[[#This Row],[Time2]])</f>
        <v>06</v>
      </c>
      <c r="Z10" s="1">
        <f>IF(Table2[[#This Row],[Time3]]&lt;10,0&amp;Table2[[#This Row],[Time3]],Table2[[#This Row],[Time3]])</f>
        <v>23</v>
      </c>
      <c r="AA10" s="2" t="str">
        <f>Table2[[#This Row],[Time4]]&amp;":"&amp;Table2[[#This Row],[Time5]]</f>
        <v>06:23</v>
      </c>
      <c r="AB10" s="1" t="str" cm="1">
        <f t="array" ref="AB10">IFERROR(IF(Table2[[#This Row],[code]]="","",_xlfn.IFS(AND(Table2[[#This Row],[code]]&lt;400,Table2[[#This Row],[code]]&lt;&gt;""),2,Table2[[#This Row],[code]]&gt;500,4)),"")</f>
        <v/>
      </c>
      <c r="AC10" s="1" t="str">
        <f>IF(Table2[[#This Row],[Event]]="Penalty",Table2[[#This Row],[number]],IF(Table2[[#This Row],[Event]]="Time-Out",401,""))</f>
        <v/>
      </c>
      <c r="AD10" s="1">
        <f>ROW(A9)</f>
        <v>9</v>
      </c>
      <c r="AE10" s="1">
        <f>COUNTIFS(Table2[GameID],Table2[[#This Row],[GameID]],Table2[Column1],"&lt;="&amp;Table2[[#This Row],[Column1]])-1</f>
        <v>8</v>
      </c>
    </row>
    <row r="11" spans="1:31" x14ac:dyDescent="0.45">
      <c r="A11" t="s">
        <v>57</v>
      </c>
      <c r="B11" t="str">
        <f>_xlfn.TEXTBEFORE(Table2[[#This Row],[Kamp]]," - ")</f>
        <v>Hvidovre Attack</v>
      </c>
      <c r="C11" t="str">
        <f>_xlfn.TEXTAFTER(Table2[[#This Row],[Kamp]],"- ")</f>
        <v>RungstedHørsholm</v>
      </c>
      <c r="D11">
        <v>44811</v>
      </c>
      <c r="E11">
        <v>35304</v>
      </c>
      <c r="F11">
        <v>20222023</v>
      </c>
      <c r="G11" t="s">
        <v>17</v>
      </c>
      <c r="H11" t="s">
        <v>662</v>
      </c>
      <c r="I11" t="s">
        <v>677</v>
      </c>
      <c r="J11">
        <v>3</v>
      </c>
      <c r="K11">
        <v>29508</v>
      </c>
      <c r="L11">
        <v>0</v>
      </c>
      <c r="M11" t="s">
        <v>633</v>
      </c>
      <c r="N11" t="s">
        <v>634</v>
      </c>
      <c r="O11" t="s">
        <v>634</v>
      </c>
      <c r="P11" t="s">
        <v>634</v>
      </c>
      <c r="Q11" t="s">
        <v>634</v>
      </c>
      <c r="R11">
        <f>SUMIFS(Table2[number],Table2[Event],"Goal",Table2[H/U],"HOME",Table2[GameID],Table2[[#This Row],[GameID]],Table2[GameTime],"&lt;="&amp;Table2[[#This Row],[GameTime]])</f>
        <v>5</v>
      </c>
      <c r="S11">
        <f>SUMIFS(Table2[number],Table2[Event],"Goal",Table2[H/U],"AWAY",Table2[GameID],Table2[[#This Row],[GameID]],Table2[GameTime],"&lt;="&amp;Table2[[#This Row],[GameTime]])</f>
        <v>3</v>
      </c>
      <c r="T11" t="str">
        <f>IF(Table2[[#This Row],[Event]]="Goal",Table2[[#This Row],[Hscore]]&amp;"-"&amp;Table2[[#This Row],[Uscore]],"")</f>
        <v/>
      </c>
      <c r="U11">
        <v>2783</v>
      </c>
      <c r="V11" s="1">
        <f>Table2[[#This Row],[GameTime]]-(Table2[[#This Row],[period]]-1)*1200</f>
        <v>383</v>
      </c>
      <c r="W11" s="1">
        <f>ROUNDDOWN(Table2[[#This Row],[Time]]/60,0)</f>
        <v>6</v>
      </c>
      <c r="X11" s="1">
        <f>ROUNDDOWN((Table2[[#This Row],[Time]]/60-Table2[[#This Row],[Time2]])*60,0)</f>
        <v>23</v>
      </c>
      <c r="Y11" s="1" t="str">
        <f>IF(Table2[[#This Row],[Time2]]&lt;10,0&amp;Table2[[#This Row],[Time2]],Table2[[#This Row],[Time2]])</f>
        <v>06</v>
      </c>
      <c r="Z11" s="1">
        <f>IF(Table2[[#This Row],[Time3]]&lt;10,0&amp;Table2[[#This Row],[Time3]],Table2[[#This Row],[Time3]])</f>
        <v>23</v>
      </c>
      <c r="AA11" s="2" t="str">
        <f>Table2[[#This Row],[Time4]]&amp;":"&amp;Table2[[#This Row],[Time5]]</f>
        <v>06:23</v>
      </c>
      <c r="AB11" s="1" t="str" cm="1">
        <f t="array" ref="AB11">IFERROR(IF(Table2[[#This Row],[code]]="","",_xlfn.IFS(AND(Table2[[#This Row],[code]]&lt;400,Table2[[#This Row],[code]]&lt;&gt;""),2,Table2[[#This Row],[code]]&gt;500,4)),"")</f>
        <v/>
      </c>
      <c r="AC11" s="1">
        <f>IF(Table2[[#This Row],[Event]]="Penalty",Table2[[#This Row],[number]],IF(Table2[[#This Row],[Event]]="Time-Out",401,""))</f>
        <v>401</v>
      </c>
      <c r="AD11" s="1">
        <f>ROW(A10)</f>
        <v>10</v>
      </c>
      <c r="AE11" s="1">
        <f>COUNTIFS(Table2[GameID],Table2[[#This Row],[GameID]],Table2[Column1],"&lt;="&amp;Table2[[#This Row],[Column1]])-1</f>
        <v>9</v>
      </c>
    </row>
    <row r="12" spans="1:31" x14ac:dyDescent="0.45">
      <c r="A12" t="s">
        <v>57</v>
      </c>
      <c r="B12" t="str">
        <f>_xlfn.TEXTBEFORE(Table2[[#This Row],[Kamp]]," - ")</f>
        <v>Hvidovre Attack</v>
      </c>
      <c r="C12" t="str">
        <f>_xlfn.TEXTAFTER(Table2[[#This Row],[Kamp]],"- ")</f>
        <v>RungstedHørsholm</v>
      </c>
      <c r="D12">
        <v>44811</v>
      </c>
      <c r="E12">
        <v>35304</v>
      </c>
      <c r="F12">
        <v>20222023</v>
      </c>
      <c r="G12" t="s">
        <v>17</v>
      </c>
      <c r="H12" t="s">
        <v>662</v>
      </c>
      <c r="I12" t="s">
        <v>677</v>
      </c>
      <c r="J12">
        <v>3</v>
      </c>
      <c r="K12">
        <v>29508</v>
      </c>
      <c r="L12">
        <v>1</v>
      </c>
      <c r="M12" t="s">
        <v>630</v>
      </c>
      <c r="N12" t="s">
        <v>84</v>
      </c>
      <c r="O12" t="s">
        <v>91</v>
      </c>
      <c r="P12">
        <v>18</v>
      </c>
      <c r="Q12">
        <v>89</v>
      </c>
      <c r="R12">
        <f>SUMIFS(Table2[number],Table2[Event],"Goal",Table2[H/U],"HOME",Table2[GameID],Table2[[#This Row],[GameID]],Table2[GameTime],"&lt;="&amp;Table2[[#This Row],[GameTime]])</f>
        <v>5</v>
      </c>
      <c r="S12">
        <f>SUMIFS(Table2[number],Table2[Event],"Goal",Table2[H/U],"AWAY",Table2[GameID],Table2[[#This Row],[GameID]],Table2[GameTime],"&lt;="&amp;Table2[[#This Row],[GameTime]])</f>
        <v>4</v>
      </c>
      <c r="T12" t="str">
        <f>IF(Table2[[#This Row],[Event]]="Goal",Table2[[#This Row],[Hscore]]&amp;"-"&amp;Table2[[#This Row],[Uscore]],"")</f>
        <v>5-4</v>
      </c>
      <c r="U12">
        <v>2931</v>
      </c>
      <c r="V12" s="1">
        <f>Table2[[#This Row],[GameTime]]-(Table2[[#This Row],[period]]-1)*1200</f>
        <v>531</v>
      </c>
      <c r="W12" s="1">
        <f>ROUNDDOWN(Table2[[#This Row],[Time]]/60,0)</f>
        <v>8</v>
      </c>
      <c r="X12" s="1">
        <f>ROUNDDOWN((Table2[[#This Row],[Time]]/60-Table2[[#This Row],[Time2]])*60,0)</f>
        <v>51</v>
      </c>
      <c r="Y12" s="1" t="str">
        <f>IF(Table2[[#This Row],[Time2]]&lt;10,0&amp;Table2[[#This Row],[Time2]],Table2[[#This Row],[Time2]])</f>
        <v>08</v>
      </c>
      <c r="Z12" s="1">
        <f>IF(Table2[[#This Row],[Time3]]&lt;10,0&amp;Table2[[#This Row],[Time3]],Table2[[#This Row],[Time3]])</f>
        <v>51</v>
      </c>
      <c r="AA12" s="2" t="str">
        <f>Table2[[#This Row],[Time4]]&amp;":"&amp;Table2[[#This Row],[Time5]]</f>
        <v>08:51</v>
      </c>
      <c r="AB12" s="1" t="str" cm="1">
        <f t="array" ref="AB12">IFERROR(IF(Table2[[#This Row],[code]]="","",_xlfn.IFS(AND(Table2[[#This Row],[code]]&lt;400,Table2[[#This Row],[code]]&lt;&gt;""),2,Table2[[#This Row],[code]]&gt;500,4)),"")</f>
        <v/>
      </c>
      <c r="AC12" s="1" t="str">
        <f>IF(Table2[[#This Row],[Event]]="Penalty",Table2[[#This Row],[number]],IF(Table2[[#This Row],[Event]]="Time-Out",401,""))</f>
        <v/>
      </c>
      <c r="AD12" s="1">
        <f>ROW(A11)</f>
        <v>11</v>
      </c>
      <c r="AE12" s="1">
        <f>COUNTIFS(Table2[GameID],Table2[[#This Row],[GameID]],Table2[Column1],"&lt;="&amp;Table2[[#This Row],[Column1]])-1</f>
        <v>10</v>
      </c>
    </row>
    <row r="13" spans="1:31" x14ac:dyDescent="0.45">
      <c r="A13" t="s">
        <v>57</v>
      </c>
      <c r="B13" t="str">
        <f>_xlfn.TEXTBEFORE(Table2[[#This Row],[Kamp]]," - ")</f>
        <v>Hvidovre Attack</v>
      </c>
      <c r="C13" t="str">
        <f>_xlfn.TEXTAFTER(Table2[[#This Row],[Kamp]],"- ")</f>
        <v>RungstedHørsholm</v>
      </c>
      <c r="D13">
        <v>44811</v>
      </c>
      <c r="E13">
        <v>35304</v>
      </c>
      <c r="F13">
        <v>20222023</v>
      </c>
      <c r="G13" t="s">
        <v>17</v>
      </c>
      <c r="H13" t="s">
        <v>659</v>
      </c>
      <c r="I13" t="s">
        <v>678</v>
      </c>
      <c r="J13">
        <v>3</v>
      </c>
      <c r="K13">
        <v>29511</v>
      </c>
      <c r="L13">
        <v>1</v>
      </c>
      <c r="M13" t="s">
        <v>630</v>
      </c>
      <c r="N13" t="s">
        <v>61</v>
      </c>
      <c r="O13" t="s">
        <v>634</v>
      </c>
      <c r="P13">
        <v>6</v>
      </c>
      <c r="Q13" t="s">
        <v>634</v>
      </c>
      <c r="R13">
        <f>SUMIFS(Table2[number],Table2[Event],"Goal",Table2[H/U],"HOME",Table2[GameID],Table2[[#This Row],[GameID]],Table2[GameTime],"&lt;="&amp;Table2[[#This Row],[GameTime]])</f>
        <v>6</v>
      </c>
      <c r="S13">
        <f>SUMIFS(Table2[number],Table2[Event],"Goal",Table2[H/U],"AWAY",Table2[GameID],Table2[[#This Row],[GameID]],Table2[GameTime],"&lt;="&amp;Table2[[#This Row],[GameTime]])</f>
        <v>4</v>
      </c>
      <c r="T13" t="str">
        <f>IF(Table2[[#This Row],[Event]]="Goal",Table2[[#This Row],[Hscore]]&amp;"-"&amp;Table2[[#This Row],[Uscore]],"")</f>
        <v>6-4</v>
      </c>
      <c r="U13">
        <v>3034</v>
      </c>
      <c r="V13" s="1">
        <f>Table2[[#This Row],[GameTime]]-(Table2[[#This Row],[period]]-1)*1200</f>
        <v>634</v>
      </c>
      <c r="W13" s="1">
        <f>ROUNDDOWN(Table2[[#This Row],[Time]]/60,0)</f>
        <v>10</v>
      </c>
      <c r="X13" s="1">
        <f>ROUNDDOWN((Table2[[#This Row],[Time]]/60-Table2[[#This Row],[Time2]])*60,0)</f>
        <v>34</v>
      </c>
      <c r="Y13" s="1">
        <f>IF(Table2[[#This Row],[Time2]]&lt;10,0&amp;Table2[[#This Row],[Time2]],Table2[[#This Row],[Time2]])</f>
        <v>10</v>
      </c>
      <c r="Z13" s="1">
        <f>IF(Table2[[#This Row],[Time3]]&lt;10,0&amp;Table2[[#This Row],[Time3]],Table2[[#This Row],[Time3]])</f>
        <v>34</v>
      </c>
      <c r="AA13" s="2" t="str">
        <f>Table2[[#This Row],[Time4]]&amp;":"&amp;Table2[[#This Row],[Time5]]</f>
        <v>10:34</v>
      </c>
      <c r="AB13" s="1" t="str" cm="1">
        <f t="array" ref="AB13">IFERROR(IF(Table2[[#This Row],[code]]="","",_xlfn.IFS(AND(Table2[[#This Row],[code]]&lt;400,Table2[[#This Row],[code]]&lt;&gt;""),2,Table2[[#This Row],[code]]&gt;500,4)),"")</f>
        <v/>
      </c>
      <c r="AC13" s="1" t="str">
        <f>IF(Table2[[#This Row],[Event]]="Penalty",Table2[[#This Row],[number]],IF(Table2[[#This Row],[Event]]="Time-Out",401,""))</f>
        <v/>
      </c>
      <c r="AD13" s="1">
        <f>ROW(A12)</f>
        <v>12</v>
      </c>
      <c r="AE13" s="1">
        <f>COUNTIFS(Table2[GameID],Table2[[#This Row],[GameID]],Table2[Column1],"&lt;="&amp;Table2[[#This Row],[Column1]])-1</f>
        <v>11</v>
      </c>
    </row>
    <row r="14" spans="1:31" x14ac:dyDescent="0.45">
      <c r="A14" t="s">
        <v>57</v>
      </c>
      <c r="B14" t="str">
        <f>_xlfn.TEXTBEFORE(Table2[[#This Row],[Kamp]]," - ")</f>
        <v>Hvidovre Attack</v>
      </c>
      <c r="C14" t="str">
        <f>_xlfn.TEXTAFTER(Table2[[#This Row],[Kamp]],"- ")</f>
        <v>RungstedHørsholm</v>
      </c>
      <c r="D14">
        <v>44811</v>
      </c>
      <c r="E14">
        <v>35304</v>
      </c>
      <c r="F14">
        <v>20222023</v>
      </c>
      <c r="G14" t="s">
        <v>17</v>
      </c>
      <c r="H14" t="s">
        <v>662</v>
      </c>
      <c r="I14" t="s">
        <v>677</v>
      </c>
      <c r="J14">
        <v>3</v>
      </c>
      <c r="K14">
        <v>29508</v>
      </c>
      <c r="L14">
        <v>207</v>
      </c>
      <c r="M14" t="s">
        <v>631</v>
      </c>
      <c r="N14" t="s">
        <v>81</v>
      </c>
      <c r="O14" t="s">
        <v>634</v>
      </c>
      <c r="P14">
        <v>13</v>
      </c>
      <c r="Q14" t="s">
        <v>634</v>
      </c>
      <c r="R14">
        <f>SUMIFS(Table2[number],Table2[Event],"Goal",Table2[H/U],"HOME",Table2[GameID],Table2[[#This Row],[GameID]],Table2[GameTime],"&lt;="&amp;Table2[[#This Row],[GameTime]])</f>
        <v>6</v>
      </c>
      <c r="S14">
        <f>SUMIFS(Table2[number],Table2[Event],"Goal",Table2[H/U],"AWAY",Table2[GameID],Table2[[#This Row],[GameID]],Table2[GameTime],"&lt;="&amp;Table2[[#This Row],[GameTime]])</f>
        <v>4</v>
      </c>
      <c r="T14" t="str">
        <f>IF(Table2[[#This Row],[Event]]="Goal",Table2[[#This Row],[Hscore]]&amp;"-"&amp;Table2[[#This Row],[Uscore]],"")</f>
        <v/>
      </c>
      <c r="U14">
        <v>3276</v>
      </c>
      <c r="V14" s="1">
        <f>Table2[[#This Row],[GameTime]]-(Table2[[#This Row],[period]]-1)*1200</f>
        <v>876</v>
      </c>
      <c r="W14" s="1">
        <f>ROUNDDOWN(Table2[[#This Row],[Time]]/60,0)</f>
        <v>14</v>
      </c>
      <c r="X14" s="1">
        <f>ROUNDDOWN((Table2[[#This Row],[Time]]/60-Table2[[#This Row],[Time2]])*60,0)</f>
        <v>36</v>
      </c>
      <c r="Y14" s="1">
        <f>IF(Table2[[#This Row],[Time2]]&lt;10,0&amp;Table2[[#This Row],[Time2]],Table2[[#This Row],[Time2]])</f>
        <v>14</v>
      </c>
      <c r="Z14" s="1">
        <f>IF(Table2[[#This Row],[Time3]]&lt;10,0&amp;Table2[[#This Row],[Time3]],Table2[[#This Row],[Time3]])</f>
        <v>36</v>
      </c>
      <c r="AA14" s="2" t="str">
        <f>Table2[[#This Row],[Time4]]&amp;":"&amp;Table2[[#This Row],[Time5]]</f>
        <v>14:36</v>
      </c>
      <c r="AB14" s="1" cm="1">
        <f t="array" ref="AB14">IFERROR(IF(Table2[[#This Row],[code]]="","",_xlfn.IFS(AND(Table2[[#This Row],[code]]&lt;400,Table2[[#This Row],[code]]&lt;&gt;""),2,Table2[[#This Row],[code]]&gt;500,4)),"")</f>
        <v>2</v>
      </c>
      <c r="AC14" s="1">
        <f>IF(Table2[[#This Row],[Event]]="Penalty",Table2[[#This Row],[number]],IF(Table2[[#This Row],[Event]]="Time-Out",401,""))</f>
        <v>207</v>
      </c>
      <c r="AD14" s="1">
        <f>ROW(A13)</f>
        <v>13</v>
      </c>
      <c r="AE14" s="1">
        <f>COUNTIFS(Table2[GameID],Table2[[#This Row],[GameID]],Table2[Column1],"&lt;="&amp;Table2[[#This Row],[Column1]])-1</f>
        <v>12</v>
      </c>
    </row>
    <row r="15" spans="1:31" x14ac:dyDescent="0.45">
      <c r="A15" t="s">
        <v>57</v>
      </c>
      <c r="B15" t="str">
        <f>_xlfn.TEXTBEFORE(Table2[[#This Row],[Kamp]]," - ")</f>
        <v>Hvidovre Attack</v>
      </c>
      <c r="C15" t="str">
        <f>_xlfn.TEXTAFTER(Table2[[#This Row],[Kamp]],"- ")</f>
        <v>RungstedHørsholm</v>
      </c>
      <c r="D15">
        <v>44811</v>
      </c>
      <c r="E15">
        <v>35304</v>
      </c>
      <c r="F15">
        <v>20222023</v>
      </c>
      <c r="G15" t="s">
        <v>17</v>
      </c>
      <c r="H15" t="s">
        <v>662</v>
      </c>
      <c r="I15" t="s">
        <v>677</v>
      </c>
      <c r="J15">
        <v>3</v>
      </c>
      <c r="K15">
        <v>29508</v>
      </c>
      <c r="L15">
        <v>1</v>
      </c>
      <c r="M15" t="s">
        <v>630</v>
      </c>
      <c r="N15" t="s">
        <v>84</v>
      </c>
      <c r="O15" t="s">
        <v>80</v>
      </c>
      <c r="P15">
        <v>18</v>
      </c>
      <c r="Q15">
        <v>10</v>
      </c>
      <c r="R15">
        <f>SUMIFS(Table2[number],Table2[Event],"Goal",Table2[H/U],"HOME",Table2[GameID],Table2[[#This Row],[GameID]],Table2[GameTime],"&lt;="&amp;Table2[[#This Row],[GameTime]])</f>
        <v>6</v>
      </c>
      <c r="S15">
        <f>SUMIFS(Table2[number],Table2[Event],"Goal",Table2[H/U],"AWAY",Table2[GameID],Table2[[#This Row],[GameID]],Table2[GameTime],"&lt;="&amp;Table2[[#This Row],[GameTime]])</f>
        <v>5</v>
      </c>
      <c r="T15" t="str">
        <f>IF(Table2[[#This Row],[Event]]="Goal",Table2[[#This Row],[Hscore]]&amp;"-"&amp;Table2[[#This Row],[Uscore]],"")</f>
        <v>6-5</v>
      </c>
      <c r="U15">
        <v>3431</v>
      </c>
      <c r="V15" s="1">
        <f>Table2[[#This Row],[GameTime]]-(Table2[[#This Row],[period]]-1)*1200</f>
        <v>1031</v>
      </c>
      <c r="W15" s="1">
        <f>ROUNDDOWN(Table2[[#This Row],[Time]]/60,0)</f>
        <v>17</v>
      </c>
      <c r="X15" s="1">
        <f>ROUNDDOWN((Table2[[#This Row],[Time]]/60-Table2[[#This Row],[Time2]])*60,0)</f>
        <v>11</v>
      </c>
      <c r="Y15" s="1">
        <f>IF(Table2[[#This Row],[Time2]]&lt;10,0&amp;Table2[[#This Row],[Time2]],Table2[[#This Row],[Time2]])</f>
        <v>17</v>
      </c>
      <c r="Z15" s="1">
        <f>IF(Table2[[#This Row],[Time3]]&lt;10,0&amp;Table2[[#This Row],[Time3]],Table2[[#This Row],[Time3]])</f>
        <v>11</v>
      </c>
      <c r="AA15" s="2" t="str">
        <f>Table2[[#This Row],[Time4]]&amp;":"&amp;Table2[[#This Row],[Time5]]</f>
        <v>17:11</v>
      </c>
      <c r="AB15" s="1" t="str" cm="1">
        <f t="array" ref="AB15">IFERROR(IF(Table2[[#This Row],[code]]="","",_xlfn.IFS(AND(Table2[[#This Row],[code]]&lt;400,Table2[[#This Row],[code]]&lt;&gt;""),2,Table2[[#This Row],[code]]&gt;500,4)),"")</f>
        <v/>
      </c>
      <c r="AC15" s="1" t="str">
        <f>IF(Table2[[#This Row],[Event]]="Penalty",Table2[[#This Row],[number]],IF(Table2[[#This Row],[Event]]="Time-Out",401,""))</f>
        <v/>
      </c>
      <c r="AD15" s="1">
        <f>ROW(A14)</f>
        <v>14</v>
      </c>
      <c r="AE15" s="1">
        <f>COUNTIFS(Table2[GameID],Table2[[#This Row],[GameID]],Table2[Column1],"&lt;="&amp;Table2[[#This Row],[Column1]])-1</f>
        <v>13</v>
      </c>
    </row>
    <row r="16" spans="1:31" x14ac:dyDescent="0.45">
      <c r="A16" t="s">
        <v>57</v>
      </c>
      <c r="B16" t="str">
        <f>_xlfn.TEXTBEFORE(Table2[[#This Row],[Kamp]]," - ")</f>
        <v>Hvidovre Attack</v>
      </c>
      <c r="C16" t="str">
        <f>_xlfn.TEXTAFTER(Table2[[#This Row],[Kamp]],"- ")</f>
        <v>RungstedHørsholm</v>
      </c>
      <c r="D16">
        <v>44811</v>
      </c>
      <c r="E16">
        <v>35304</v>
      </c>
      <c r="F16">
        <v>20222023</v>
      </c>
      <c r="G16" t="s">
        <v>17</v>
      </c>
      <c r="H16" t="s">
        <v>659</v>
      </c>
      <c r="I16" t="s">
        <v>678</v>
      </c>
      <c r="J16">
        <v>3</v>
      </c>
      <c r="K16">
        <v>29511</v>
      </c>
      <c r="L16">
        <v>201</v>
      </c>
      <c r="M16" t="s">
        <v>631</v>
      </c>
      <c r="N16" t="s">
        <v>74</v>
      </c>
      <c r="O16" t="s">
        <v>634</v>
      </c>
      <c r="P16">
        <v>92</v>
      </c>
      <c r="Q16" t="s">
        <v>634</v>
      </c>
      <c r="R16">
        <f>SUMIFS(Table2[number],Table2[Event],"Goal",Table2[H/U],"HOME",Table2[GameID],Table2[[#This Row],[GameID]],Table2[GameTime],"&lt;="&amp;Table2[[#This Row],[GameTime]])</f>
        <v>6</v>
      </c>
      <c r="S16">
        <f>SUMIFS(Table2[number],Table2[Event],"Goal",Table2[H/U],"AWAY",Table2[GameID],Table2[[#This Row],[GameID]],Table2[GameTime],"&lt;="&amp;Table2[[#This Row],[GameTime]])</f>
        <v>5</v>
      </c>
      <c r="T16" t="str">
        <f>IF(Table2[[#This Row],[Event]]="Goal",Table2[[#This Row],[Hscore]]&amp;"-"&amp;Table2[[#This Row],[Uscore]],"")</f>
        <v/>
      </c>
      <c r="U16">
        <v>3599</v>
      </c>
      <c r="V16" s="1">
        <f>Table2[[#This Row],[GameTime]]-(Table2[[#This Row],[period]]-1)*1200</f>
        <v>1199</v>
      </c>
      <c r="W16" s="1">
        <f>ROUNDDOWN(Table2[[#This Row],[Time]]/60,0)</f>
        <v>19</v>
      </c>
      <c r="X16" s="1">
        <f>ROUNDDOWN((Table2[[#This Row],[Time]]/60-Table2[[#This Row],[Time2]])*60,0)</f>
        <v>59</v>
      </c>
      <c r="Y16" s="1">
        <f>IF(Table2[[#This Row],[Time2]]&lt;10,0&amp;Table2[[#This Row],[Time2]],Table2[[#This Row],[Time2]])</f>
        <v>19</v>
      </c>
      <c r="Z16" s="1">
        <f>IF(Table2[[#This Row],[Time3]]&lt;10,0&amp;Table2[[#This Row],[Time3]],Table2[[#This Row],[Time3]])</f>
        <v>59</v>
      </c>
      <c r="AA16" s="2" t="str">
        <f>Table2[[#This Row],[Time4]]&amp;":"&amp;Table2[[#This Row],[Time5]]</f>
        <v>19:59</v>
      </c>
      <c r="AB16" s="1" cm="1">
        <f t="array" ref="AB16">IFERROR(IF(Table2[[#This Row],[code]]="","",_xlfn.IFS(AND(Table2[[#This Row],[code]]&lt;400,Table2[[#This Row],[code]]&lt;&gt;""),2,Table2[[#This Row],[code]]&gt;500,4)),"")</f>
        <v>2</v>
      </c>
      <c r="AC16" s="1">
        <f>IF(Table2[[#This Row],[Event]]="Penalty",Table2[[#This Row],[number]],IF(Table2[[#This Row],[Event]]="Time-Out",401,""))</f>
        <v>201</v>
      </c>
      <c r="AD16" s="1">
        <f>ROW(A15)</f>
        <v>15</v>
      </c>
      <c r="AE16" s="1">
        <f>COUNTIFS(Table2[GameID],Table2[[#This Row],[GameID]],Table2[Column1],"&lt;="&amp;Table2[[#This Row],[Column1]])-1</f>
        <v>14</v>
      </c>
    </row>
    <row r="17" spans="1:31" x14ac:dyDescent="0.45">
      <c r="A17" t="s">
        <v>94</v>
      </c>
      <c r="B17" t="str">
        <f>_xlfn.TEXTBEFORE(Table2[[#This Row],[Kamp]]," - ")</f>
        <v>Vanløse Floorball</v>
      </c>
      <c r="C17" t="str">
        <f>_xlfn.TEXTAFTER(Table2[[#This Row],[Kamp]],"- ")</f>
        <v>Hafnia FC</v>
      </c>
      <c r="D17">
        <v>44813</v>
      </c>
      <c r="E17">
        <v>35305</v>
      </c>
      <c r="F17">
        <v>20222023</v>
      </c>
      <c r="G17" t="s">
        <v>17</v>
      </c>
      <c r="H17" t="s">
        <v>660</v>
      </c>
      <c r="I17" t="s">
        <v>678</v>
      </c>
      <c r="J17">
        <v>1</v>
      </c>
      <c r="K17">
        <v>29509</v>
      </c>
      <c r="L17">
        <v>219</v>
      </c>
      <c r="M17" t="s">
        <v>631</v>
      </c>
      <c r="N17" t="s">
        <v>109</v>
      </c>
      <c r="O17" t="s">
        <v>634</v>
      </c>
      <c r="P17">
        <v>91</v>
      </c>
      <c r="Q17" t="s">
        <v>634</v>
      </c>
      <c r="R17">
        <f>SUMIFS(Table2[number],Table2[Event],"Goal",Table2[H/U],"HOME",Table2[GameID],Table2[[#This Row],[GameID]],Table2[GameTime],"&lt;="&amp;Table2[[#This Row],[GameTime]])</f>
        <v>0</v>
      </c>
      <c r="S17">
        <f>SUMIFS(Table2[number],Table2[Event],"Goal",Table2[H/U],"AWAY",Table2[GameID],Table2[[#This Row],[GameID]],Table2[GameTime],"&lt;="&amp;Table2[[#This Row],[GameTime]])</f>
        <v>0</v>
      </c>
      <c r="T17" t="str">
        <f>IF(Table2[[#This Row],[Event]]="Goal",Table2[[#This Row],[Hscore]]&amp;"-"&amp;Table2[[#This Row],[Uscore]],"")</f>
        <v/>
      </c>
      <c r="U17">
        <v>387</v>
      </c>
      <c r="V17" s="1">
        <f>Table2[[#This Row],[GameTime]]-(Table2[[#This Row],[period]]-1)*1200</f>
        <v>387</v>
      </c>
      <c r="W17" s="1">
        <f>ROUNDDOWN(Table2[[#This Row],[Time]]/60,0)</f>
        <v>6</v>
      </c>
      <c r="X17" s="1">
        <f>ROUNDDOWN((Table2[[#This Row],[Time]]/60-Table2[[#This Row],[Time2]])*60,0)</f>
        <v>27</v>
      </c>
      <c r="Y17" s="1" t="str">
        <f>IF(Table2[[#This Row],[Time2]]&lt;10,0&amp;Table2[[#This Row],[Time2]],Table2[[#This Row],[Time2]])</f>
        <v>06</v>
      </c>
      <c r="Z17" s="1">
        <f>IF(Table2[[#This Row],[Time3]]&lt;10,0&amp;Table2[[#This Row],[Time3]],Table2[[#This Row],[Time3]])</f>
        <v>27</v>
      </c>
      <c r="AA17" s="2" t="str">
        <f>Table2[[#This Row],[Time4]]&amp;":"&amp;Table2[[#This Row],[Time5]]</f>
        <v>06:27</v>
      </c>
      <c r="AB17" s="1" cm="1">
        <f t="array" ref="AB17">IFERROR(IF(Table2[[#This Row],[code]]="","",_xlfn.IFS(AND(Table2[[#This Row],[code]]&lt;400,Table2[[#This Row],[code]]&lt;&gt;""),2,Table2[[#This Row],[code]]&gt;500,4)),"")</f>
        <v>2</v>
      </c>
      <c r="AC17" s="1">
        <f>IF(Table2[[#This Row],[Event]]="Penalty",Table2[[#This Row],[number]],IF(Table2[[#This Row],[Event]]="Time-Out",401,""))</f>
        <v>219</v>
      </c>
      <c r="AD17" s="1">
        <f>ROW(A16)</f>
        <v>16</v>
      </c>
      <c r="AE17" s="1">
        <f>COUNTIFS(Table2[GameID],Table2[[#This Row],[GameID]],Table2[Column1],"&lt;="&amp;Table2[[#This Row],[Column1]])-1</f>
        <v>0</v>
      </c>
    </row>
    <row r="18" spans="1:31" x14ac:dyDescent="0.45">
      <c r="A18" t="s">
        <v>94</v>
      </c>
      <c r="B18" t="str">
        <f>_xlfn.TEXTBEFORE(Table2[[#This Row],[Kamp]]," - ")</f>
        <v>Vanløse Floorball</v>
      </c>
      <c r="C18" t="str">
        <f>_xlfn.TEXTAFTER(Table2[[#This Row],[Kamp]],"- ")</f>
        <v>Hafnia FC</v>
      </c>
      <c r="D18">
        <v>44813</v>
      </c>
      <c r="E18">
        <v>35305</v>
      </c>
      <c r="F18">
        <v>20222023</v>
      </c>
      <c r="G18" t="s">
        <v>17</v>
      </c>
      <c r="H18" t="s">
        <v>660</v>
      </c>
      <c r="I18" t="s">
        <v>678</v>
      </c>
      <c r="J18">
        <v>1</v>
      </c>
      <c r="K18">
        <v>29509</v>
      </c>
      <c r="L18">
        <v>1</v>
      </c>
      <c r="M18" t="s">
        <v>630</v>
      </c>
      <c r="N18" t="s">
        <v>108</v>
      </c>
      <c r="O18" t="s">
        <v>634</v>
      </c>
      <c r="P18">
        <v>88</v>
      </c>
      <c r="Q18" t="s">
        <v>634</v>
      </c>
      <c r="R18">
        <f>SUMIFS(Table2[number],Table2[Event],"Goal",Table2[H/U],"HOME",Table2[GameID],Table2[[#This Row],[GameID]],Table2[GameTime],"&lt;="&amp;Table2[[#This Row],[GameTime]])</f>
        <v>1</v>
      </c>
      <c r="S18">
        <f>SUMIFS(Table2[number],Table2[Event],"Goal",Table2[H/U],"AWAY",Table2[GameID],Table2[[#This Row],[GameID]],Table2[GameTime],"&lt;="&amp;Table2[[#This Row],[GameTime]])</f>
        <v>0</v>
      </c>
      <c r="T18" t="str">
        <f>IF(Table2[[#This Row],[Event]]="Goal",Table2[[#This Row],[Hscore]]&amp;"-"&amp;Table2[[#This Row],[Uscore]],"")</f>
        <v>1-0</v>
      </c>
      <c r="U18">
        <v>663</v>
      </c>
      <c r="V18" s="1">
        <f>Table2[[#This Row],[GameTime]]-(Table2[[#This Row],[period]]-1)*1200</f>
        <v>663</v>
      </c>
      <c r="W18" s="1">
        <f>ROUNDDOWN(Table2[[#This Row],[Time]]/60,0)</f>
        <v>11</v>
      </c>
      <c r="X18" s="1">
        <f>ROUNDDOWN((Table2[[#This Row],[Time]]/60-Table2[[#This Row],[Time2]])*60,0)</f>
        <v>3</v>
      </c>
      <c r="Y18" s="1">
        <f>IF(Table2[[#This Row],[Time2]]&lt;10,0&amp;Table2[[#This Row],[Time2]],Table2[[#This Row],[Time2]])</f>
        <v>11</v>
      </c>
      <c r="Z18" s="1" t="str">
        <f>IF(Table2[[#This Row],[Time3]]&lt;10,0&amp;Table2[[#This Row],[Time3]],Table2[[#This Row],[Time3]])</f>
        <v>03</v>
      </c>
      <c r="AA18" s="2" t="str">
        <f>Table2[[#This Row],[Time4]]&amp;":"&amp;Table2[[#This Row],[Time5]]</f>
        <v>11:03</v>
      </c>
      <c r="AB18" s="1" t="str" cm="1">
        <f t="array" ref="AB18">IFERROR(IF(Table2[[#This Row],[code]]="","",_xlfn.IFS(AND(Table2[[#This Row],[code]]&lt;400,Table2[[#This Row],[code]]&lt;&gt;""),2,Table2[[#This Row],[code]]&gt;500,4)),"")</f>
        <v/>
      </c>
      <c r="AC18" s="1" t="str">
        <f>IF(Table2[[#This Row],[Event]]="Penalty",Table2[[#This Row],[number]],IF(Table2[[#This Row],[Event]]="Time-Out",401,""))</f>
        <v/>
      </c>
      <c r="AD18" s="1">
        <f>ROW(A17)</f>
        <v>17</v>
      </c>
      <c r="AE18" s="1">
        <f>COUNTIFS(Table2[GameID],Table2[[#This Row],[GameID]],Table2[Column1],"&lt;="&amp;Table2[[#This Row],[Column1]])-1</f>
        <v>1</v>
      </c>
    </row>
    <row r="19" spans="1:31" x14ac:dyDescent="0.45">
      <c r="A19" t="s">
        <v>94</v>
      </c>
      <c r="B19" t="str">
        <f>_xlfn.TEXTBEFORE(Table2[[#This Row],[Kamp]]," - ")</f>
        <v>Vanløse Floorball</v>
      </c>
      <c r="C19" t="str">
        <f>_xlfn.TEXTAFTER(Table2[[#This Row],[Kamp]],"- ")</f>
        <v>Hafnia FC</v>
      </c>
      <c r="D19">
        <v>44813</v>
      </c>
      <c r="E19">
        <v>35305</v>
      </c>
      <c r="F19">
        <v>20222023</v>
      </c>
      <c r="G19" t="s">
        <v>17</v>
      </c>
      <c r="H19" t="s">
        <v>660</v>
      </c>
      <c r="I19" t="s">
        <v>678</v>
      </c>
      <c r="J19">
        <v>1</v>
      </c>
      <c r="K19">
        <v>29509</v>
      </c>
      <c r="L19">
        <v>1</v>
      </c>
      <c r="M19" t="s">
        <v>630</v>
      </c>
      <c r="N19" t="s">
        <v>104</v>
      </c>
      <c r="O19" t="s">
        <v>99</v>
      </c>
      <c r="P19">
        <v>48</v>
      </c>
      <c r="Q19">
        <v>18</v>
      </c>
      <c r="R19">
        <f>SUMIFS(Table2[number],Table2[Event],"Goal",Table2[H/U],"HOME",Table2[GameID],Table2[[#This Row],[GameID]],Table2[GameTime],"&lt;="&amp;Table2[[#This Row],[GameTime]])</f>
        <v>2</v>
      </c>
      <c r="S19">
        <f>SUMIFS(Table2[number],Table2[Event],"Goal",Table2[H/U],"AWAY",Table2[GameID],Table2[[#This Row],[GameID]],Table2[GameTime],"&lt;="&amp;Table2[[#This Row],[GameTime]])</f>
        <v>0</v>
      </c>
      <c r="T19" t="str">
        <f>IF(Table2[[#This Row],[Event]]="Goal",Table2[[#This Row],[Hscore]]&amp;"-"&amp;Table2[[#This Row],[Uscore]],"")</f>
        <v>2-0</v>
      </c>
      <c r="U19">
        <v>870</v>
      </c>
      <c r="V19" s="1">
        <f>Table2[[#This Row],[GameTime]]-(Table2[[#This Row],[period]]-1)*1200</f>
        <v>870</v>
      </c>
      <c r="W19" s="1">
        <f>ROUNDDOWN(Table2[[#This Row],[Time]]/60,0)</f>
        <v>14</v>
      </c>
      <c r="X19" s="1">
        <f>ROUNDDOWN((Table2[[#This Row],[Time]]/60-Table2[[#This Row],[Time2]])*60,0)</f>
        <v>30</v>
      </c>
      <c r="Y19" s="1">
        <f>IF(Table2[[#This Row],[Time2]]&lt;10,0&amp;Table2[[#This Row],[Time2]],Table2[[#This Row],[Time2]])</f>
        <v>14</v>
      </c>
      <c r="Z19" s="1">
        <f>IF(Table2[[#This Row],[Time3]]&lt;10,0&amp;Table2[[#This Row],[Time3]],Table2[[#This Row],[Time3]])</f>
        <v>30</v>
      </c>
      <c r="AA19" s="2" t="str">
        <f>Table2[[#This Row],[Time4]]&amp;":"&amp;Table2[[#This Row],[Time5]]</f>
        <v>14:30</v>
      </c>
      <c r="AB19" s="1" t="str" cm="1">
        <f t="array" ref="AB19">IFERROR(IF(Table2[[#This Row],[code]]="","",_xlfn.IFS(AND(Table2[[#This Row],[code]]&lt;400,Table2[[#This Row],[code]]&lt;&gt;""),2,Table2[[#This Row],[code]]&gt;500,4)),"")</f>
        <v/>
      </c>
      <c r="AC19" s="1" t="str">
        <f>IF(Table2[[#This Row],[Event]]="Penalty",Table2[[#This Row],[number]],IF(Table2[[#This Row],[Event]]="Time-Out",401,""))</f>
        <v/>
      </c>
      <c r="AD19" s="1">
        <f>ROW(A18)</f>
        <v>18</v>
      </c>
      <c r="AE19" s="1">
        <f>COUNTIFS(Table2[GameID],Table2[[#This Row],[GameID]],Table2[Column1],"&lt;="&amp;Table2[[#This Row],[Column1]])-1</f>
        <v>2</v>
      </c>
    </row>
    <row r="20" spans="1:31" x14ac:dyDescent="0.45">
      <c r="A20" t="s">
        <v>94</v>
      </c>
      <c r="B20" t="str">
        <f>_xlfn.TEXTBEFORE(Table2[[#This Row],[Kamp]]," - ")</f>
        <v>Vanløse Floorball</v>
      </c>
      <c r="C20" t="str">
        <f>_xlfn.TEXTAFTER(Table2[[#This Row],[Kamp]],"- ")</f>
        <v>Hafnia FC</v>
      </c>
      <c r="D20">
        <v>44813</v>
      </c>
      <c r="E20">
        <v>35305</v>
      </c>
      <c r="F20">
        <v>20222023</v>
      </c>
      <c r="G20" t="s">
        <v>17</v>
      </c>
      <c r="H20" t="s">
        <v>660</v>
      </c>
      <c r="I20" t="s">
        <v>678</v>
      </c>
      <c r="J20">
        <v>2</v>
      </c>
      <c r="K20">
        <v>29509</v>
      </c>
      <c r="L20">
        <v>1</v>
      </c>
      <c r="M20" t="s">
        <v>630</v>
      </c>
      <c r="N20" t="s">
        <v>105</v>
      </c>
      <c r="O20" t="s">
        <v>634</v>
      </c>
      <c r="P20">
        <v>57</v>
      </c>
      <c r="Q20" t="s">
        <v>634</v>
      </c>
      <c r="R20">
        <f>SUMIFS(Table2[number],Table2[Event],"Goal",Table2[H/U],"HOME",Table2[GameID],Table2[[#This Row],[GameID]],Table2[GameTime],"&lt;="&amp;Table2[[#This Row],[GameTime]])</f>
        <v>3</v>
      </c>
      <c r="S20">
        <f>SUMIFS(Table2[number],Table2[Event],"Goal",Table2[H/U],"AWAY",Table2[GameID],Table2[[#This Row],[GameID]],Table2[GameTime],"&lt;="&amp;Table2[[#This Row],[GameTime]])</f>
        <v>0</v>
      </c>
      <c r="T20" t="str">
        <f>IF(Table2[[#This Row],[Event]]="Goal",Table2[[#This Row],[Hscore]]&amp;"-"&amp;Table2[[#This Row],[Uscore]],"")</f>
        <v>3-0</v>
      </c>
      <c r="U20">
        <v>1315</v>
      </c>
      <c r="V20" s="1">
        <f>Table2[[#This Row],[GameTime]]-(Table2[[#This Row],[period]]-1)*1200</f>
        <v>115</v>
      </c>
      <c r="W20" s="1">
        <f>ROUNDDOWN(Table2[[#This Row],[Time]]/60,0)</f>
        <v>1</v>
      </c>
      <c r="X20" s="1">
        <f>ROUNDDOWN((Table2[[#This Row],[Time]]/60-Table2[[#This Row],[Time2]])*60,0)</f>
        <v>55</v>
      </c>
      <c r="Y20" s="1" t="str">
        <f>IF(Table2[[#This Row],[Time2]]&lt;10,0&amp;Table2[[#This Row],[Time2]],Table2[[#This Row],[Time2]])</f>
        <v>01</v>
      </c>
      <c r="Z20" s="1">
        <f>IF(Table2[[#This Row],[Time3]]&lt;10,0&amp;Table2[[#This Row],[Time3]],Table2[[#This Row],[Time3]])</f>
        <v>55</v>
      </c>
      <c r="AA20" s="2" t="str">
        <f>Table2[[#This Row],[Time4]]&amp;":"&amp;Table2[[#This Row],[Time5]]</f>
        <v>01:55</v>
      </c>
      <c r="AB20" s="1" t="str" cm="1">
        <f t="array" ref="AB20">IFERROR(IF(Table2[[#This Row],[code]]="","",_xlfn.IFS(AND(Table2[[#This Row],[code]]&lt;400,Table2[[#This Row],[code]]&lt;&gt;""),2,Table2[[#This Row],[code]]&gt;500,4)),"")</f>
        <v/>
      </c>
      <c r="AC20" s="1" t="str">
        <f>IF(Table2[[#This Row],[Event]]="Penalty",Table2[[#This Row],[number]],IF(Table2[[#This Row],[Event]]="Time-Out",401,""))</f>
        <v/>
      </c>
      <c r="AD20" s="1">
        <f>ROW(A19)</f>
        <v>19</v>
      </c>
      <c r="AE20" s="1">
        <f>COUNTIFS(Table2[GameID],Table2[[#This Row],[GameID]],Table2[Column1],"&lt;="&amp;Table2[[#This Row],[Column1]])-1</f>
        <v>3</v>
      </c>
    </row>
    <row r="21" spans="1:31" x14ac:dyDescent="0.45">
      <c r="A21" t="s">
        <v>94</v>
      </c>
      <c r="B21" t="str">
        <f>_xlfn.TEXTBEFORE(Table2[[#This Row],[Kamp]]," - ")</f>
        <v>Vanløse Floorball</v>
      </c>
      <c r="C21" t="str">
        <f>_xlfn.TEXTAFTER(Table2[[#This Row],[Kamp]],"- ")</f>
        <v>Hafnia FC</v>
      </c>
      <c r="D21">
        <v>44813</v>
      </c>
      <c r="E21">
        <v>35305</v>
      </c>
      <c r="F21">
        <v>20222023</v>
      </c>
      <c r="G21" t="s">
        <v>17</v>
      </c>
      <c r="H21" t="s">
        <v>663</v>
      </c>
      <c r="I21" t="s">
        <v>677</v>
      </c>
      <c r="J21">
        <v>2</v>
      </c>
      <c r="K21">
        <v>29510</v>
      </c>
      <c r="L21">
        <v>101</v>
      </c>
      <c r="M21" t="s">
        <v>631</v>
      </c>
      <c r="N21" t="s">
        <v>117</v>
      </c>
      <c r="O21" t="s">
        <v>634</v>
      </c>
      <c r="P21">
        <v>49</v>
      </c>
      <c r="Q21" t="s">
        <v>634</v>
      </c>
      <c r="R21">
        <f>SUMIFS(Table2[number],Table2[Event],"Goal",Table2[H/U],"HOME",Table2[GameID],Table2[[#This Row],[GameID]],Table2[GameTime],"&lt;="&amp;Table2[[#This Row],[GameTime]])</f>
        <v>3</v>
      </c>
      <c r="S21">
        <f>SUMIFS(Table2[number],Table2[Event],"Goal",Table2[H/U],"AWAY",Table2[GameID],Table2[[#This Row],[GameID]],Table2[GameTime],"&lt;="&amp;Table2[[#This Row],[GameTime]])</f>
        <v>0</v>
      </c>
      <c r="T21" t="str">
        <f>IF(Table2[[#This Row],[Event]]="Goal",Table2[[#This Row],[Hscore]]&amp;"-"&amp;Table2[[#This Row],[Uscore]],"")</f>
        <v/>
      </c>
      <c r="U21">
        <v>1412</v>
      </c>
      <c r="V21" s="1">
        <f>Table2[[#This Row],[GameTime]]-(Table2[[#This Row],[period]]-1)*1200</f>
        <v>212</v>
      </c>
      <c r="W21" s="1">
        <f>ROUNDDOWN(Table2[[#This Row],[Time]]/60,0)</f>
        <v>3</v>
      </c>
      <c r="X21" s="1">
        <f>ROUNDDOWN((Table2[[#This Row],[Time]]/60-Table2[[#This Row],[Time2]])*60,0)</f>
        <v>32</v>
      </c>
      <c r="Y21" s="1" t="str">
        <f>IF(Table2[[#This Row],[Time2]]&lt;10,0&amp;Table2[[#This Row],[Time2]],Table2[[#This Row],[Time2]])</f>
        <v>03</v>
      </c>
      <c r="Z21" s="1">
        <f>IF(Table2[[#This Row],[Time3]]&lt;10,0&amp;Table2[[#This Row],[Time3]],Table2[[#This Row],[Time3]])</f>
        <v>32</v>
      </c>
      <c r="AA21" s="2" t="str">
        <f>Table2[[#This Row],[Time4]]&amp;":"&amp;Table2[[#This Row],[Time5]]</f>
        <v>03:32</v>
      </c>
      <c r="AB21" s="1" cm="1">
        <f t="array" ref="AB21">IFERROR(IF(Table2[[#This Row],[code]]="","",_xlfn.IFS(AND(Table2[[#This Row],[code]]&lt;400,Table2[[#This Row],[code]]&lt;&gt;""),2,Table2[[#This Row],[code]]&gt;500,4)),"")</f>
        <v>2</v>
      </c>
      <c r="AC21" s="1">
        <f>IF(Table2[[#This Row],[Event]]="Penalty",Table2[[#This Row],[number]],IF(Table2[[#This Row],[Event]]="Time-Out",401,""))</f>
        <v>101</v>
      </c>
      <c r="AD21" s="1">
        <f>ROW(A20)</f>
        <v>20</v>
      </c>
      <c r="AE21" s="1">
        <f>COUNTIFS(Table2[GameID],Table2[[#This Row],[GameID]],Table2[Column1],"&lt;="&amp;Table2[[#This Row],[Column1]])-1</f>
        <v>4</v>
      </c>
    </row>
    <row r="22" spans="1:31" x14ac:dyDescent="0.45">
      <c r="A22" t="s">
        <v>94</v>
      </c>
      <c r="B22" t="str">
        <f>_xlfn.TEXTBEFORE(Table2[[#This Row],[Kamp]]," - ")</f>
        <v>Vanløse Floorball</v>
      </c>
      <c r="C22" t="str">
        <f>_xlfn.TEXTAFTER(Table2[[#This Row],[Kamp]],"- ")</f>
        <v>Hafnia FC</v>
      </c>
      <c r="D22">
        <v>44813</v>
      </c>
      <c r="E22">
        <v>35305</v>
      </c>
      <c r="F22">
        <v>20222023</v>
      </c>
      <c r="G22" t="s">
        <v>17</v>
      </c>
      <c r="H22" t="s">
        <v>660</v>
      </c>
      <c r="I22" t="s">
        <v>678</v>
      </c>
      <c r="J22">
        <v>2</v>
      </c>
      <c r="K22">
        <v>29509</v>
      </c>
      <c r="L22">
        <v>212</v>
      </c>
      <c r="M22" t="s">
        <v>631</v>
      </c>
      <c r="N22" t="s">
        <v>99</v>
      </c>
      <c r="O22" t="s">
        <v>634</v>
      </c>
      <c r="P22">
        <v>18</v>
      </c>
      <c r="Q22" t="s">
        <v>634</v>
      </c>
      <c r="R22">
        <f>SUMIFS(Table2[number],Table2[Event],"Goal",Table2[H/U],"HOME",Table2[GameID],Table2[[#This Row],[GameID]],Table2[GameTime],"&lt;="&amp;Table2[[#This Row],[GameTime]])</f>
        <v>3</v>
      </c>
      <c r="S22">
        <f>SUMIFS(Table2[number],Table2[Event],"Goal",Table2[H/U],"AWAY",Table2[GameID],Table2[[#This Row],[GameID]],Table2[GameTime],"&lt;="&amp;Table2[[#This Row],[GameTime]])</f>
        <v>0</v>
      </c>
      <c r="T22" t="str">
        <f>IF(Table2[[#This Row],[Event]]="Goal",Table2[[#This Row],[Hscore]]&amp;"-"&amp;Table2[[#This Row],[Uscore]],"")</f>
        <v/>
      </c>
      <c r="U22">
        <v>1567</v>
      </c>
      <c r="V22" s="1">
        <f>Table2[[#This Row],[GameTime]]-(Table2[[#This Row],[period]]-1)*1200</f>
        <v>367</v>
      </c>
      <c r="W22" s="1">
        <f>ROUNDDOWN(Table2[[#This Row],[Time]]/60,0)</f>
        <v>6</v>
      </c>
      <c r="X22" s="1">
        <f>ROUNDDOWN((Table2[[#This Row],[Time]]/60-Table2[[#This Row],[Time2]])*60,0)</f>
        <v>6</v>
      </c>
      <c r="Y22" s="1" t="str">
        <f>IF(Table2[[#This Row],[Time2]]&lt;10,0&amp;Table2[[#This Row],[Time2]],Table2[[#This Row],[Time2]])</f>
        <v>06</v>
      </c>
      <c r="Z22" s="1" t="str">
        <f>IF(Table2[[#This Row],[Time3]]&lt;10,0&amp;Table2[[#This Row],[Time3]],Table2[[#This Row],[Time3]])</f>
        <v>06</v>
      </c>
      <c r="AA22" s="2" t="str">
        <f>Table2[[#This Row],[Time4]]&amp;":"&amp;Table2[[#This Row],[Time5]]</f>
        <v>06:06</v>
      </c>
      <c r="AB22" s="1" cm="1">
        <f t="array" ref="AB22">IFERROR(IF(Table2[[#This Row],[code]]="","",_xlfn.IFS(AND(Table2[[#This Row],[code]]&lt;400,Table2[[#This Row],[code]]&lt;&gt;""),2,Table2[[#This Row],[code]]&gt;500,4)),"")</f>
        <v>2</v>
      </c>
      <c r="AC22" s="1">
        <f>IF(Table2[[#This Row],[Event]]="Penalty",Table2[[#This Row],[number]],IF(Table2[[#This Row],[Event]]="Time-Out",401,""))</f>
        <v>212</v>
      </c>
      <c r="AD22" s="1">
        <f>ROW(A21)</f>
        <v>21</v>
      </c>
      <c r="AE22" s="1">
        <f>COUNTIFS(Table2[GameID],Table2[[#This Row],[GameID]],Table2[Column1],"&lt;="&amp;Table2[[#This Row],[Column1]])-1</f>
        <v>5</v>
      </c>
    </row>
    <row r="23" spans="1:31" x14ac:dyDescent="0.45">
      <c r="A23" t="s">
        <v>94</v>
      </c>
      <c r="B23" t="str">
        <f>_xlfn.TEXTBEFORE(Table2[[#This Row],[Kamp]]," - ")</f>
        <v>Vanløse Floorball</v>
      </c>
      <c r="C23" t="str">
        <f>_xlfn.TEXTAFTER(Table2[[#This Row],[Kamp]],"- ")</f>
        <v>Hafnia FC</v>
      </c>
      <c r="D23">
        <v>44813</v>
      </c>
      <c r="E23">
        <v>35305</v>
      </c>
      <c r="F23">
        <v>20222023</v>
      </c>
      <c r="G23" t="s">
        <v>17</v>
      </c>
      <c r="H23" t="s">
        <v>663</v>
      </c>
      <c r="I23" t="s">
        <v>677</v>
      </c>
      <c r="J23">
        <v>2</v>
      </c>
      <c r="K23">
        <v>29510</v>
      </c>
      <c r="L23">
        <v>1</v>
      </c>
      <c r="M23" t="s">
        <v>630</v>
      </c>
      <c r="N23" t="s">
        <v>114</v>
      </c>
      <c r="O23" t="s">
        <v>112</v>
      </c>
      <c r="P23">
        <v>22</v>
      </c>
      <c r="Q23">
        <v>10</v>
      </c>
      <c r="R23">
        <f>SUMIFS(Table2[number],Table2[Event],"Goal",Table2[H/U],"HOME",Table2[GameID],Table2[[#This Row],[GameID]],Table2[GameTime],"&lt;="&amp;Table2[[#This Row],[GameTime]])</f>
        <v>3</v>
      </c>
      <c r="S23">
        <f>SUMIFS(Table2[number],Table2[Event],"Goal",Table2[H/U],"AWAY",Table2[GameID],Table2[[#This Row],[GameID]],Table2[GameTime],"&lt;="&amp;Table2[[#This Row],[GameTime]])</f>
        <v>1</v>
      </c>
      <c r="T23" t="str">
        <f>IF(Table2[[#This Row],[Event]]="Goal",Table2[[#This Row],[Hscore]]&amp;"-"&amp;Table2[[#This Row],[Uscore]],"")</f>
        <v>3-1</v>
      </c>
      <c r="U23">
        <v>1635</v>
      </c>
      <c r="V23" s="1">
        <f>Table2[[#This Row],[GameTime]]-(Table2[[#This Row],[period]]-1)*1200</f>
        <v>435</v>
      </c>
      <c r="W23" s="1">
        <f>ROUNDDOWN(Table2[[#This Row],[Time]]/60,0)</f>
        <v>7</v>
      </c>
      <c r="X23" s="1">
        <f>ROUNDDOWN((Table2[[#This Row],[Time]]/60-Table2[[#This Row],[Time2]])*60,0)</f>
        <v>15</v>
      </c>
      <c r="Y23" s="1" t="str">
        <f>IF(Table2[[#This Row],[Time2]]&lt;10,0&amp;Table2[[#This Row],[Time2]],Table2[[#This Row],[Time2]])</f>
        <v>07</v>
      </c>
      <c r="Z23" s="1">
        <f>IF(Table2[[#This Row],[Time3]]&lt;10,0&amp;Table2[[#This Row],[Time3]],Table2[[#This Row],[Time3]])</f>
        <v>15</v>
      </c>
      <c r="AA23" s="2" t="str">
        <f>Table2[[#This Row],[Time4]]&amp;":"&amp;Table2[[#This Row],[Time5]]</f>
        <v>07:15</v>
      </c>
      <c r="AB23" s="1" t="str" cm="1">
        <f t="array" ref="AB23">IFERROR(IF(Table2[[#This Row],[code]]="","",_xlfn.IFS(AND(Table2[[#This Row],[code]]&lt;400,Table2[[#This Row],[code]]&lt;&gt;""),2,Table2[[#This Row],[code]]&gt;500,4)),"")</f>
        <v/>
      </c>
      <c r="AC23" s="1" t="str">
        <f>IF(Table2[[#This Row],[Event]]="Penalty",Table2[[#This Row],[number]],IF(Table2[[#This Row],[Event]]="Time-Out",401,""))</f>
        <v/>
      </c>
      <c r="AD23" s="1">
        <f>ROW(A22)</f>
        <v>22</v>
      </c>
      <c r="AE23" s="1">
        <f>COUNTIFS(Table2[GameID],Table2[[#This Row],[GameID]],Table2[Column1],"&lt;="&amp;Table2[[#This Row],[Column1]])-1</f>
        <v>6</v>
      </c>
    </row>
    <row r="24" spans="1:31" x14ac:dyDescent="0.45">
      <c r="A24" t="s">
        <v>94</v>
      </c>
      <c r="B24" t="str">
        <f>_xlfn.TEXTBEFORE(Table2[[#This Row],[Kamp]]," - ")</f>
        <v>Vanløse Floorball</v>
      </c>
      <c r="C24" t="str">
        <f>_xlfn.TEXTAFTER(Table2[[#This Row],[Kamp]],"- ")</f>
        <v>Hafnia FC</v>
      </c>
      <c r="D24">
        <v>44813</v>
      </c>
      <c r="E24">
        <v>35305</v>
      </c>
      <c r="F24">
        <v>20222023</v>
      </c>
      <c r="G24" t="s">
        <v>17</v>
      </c>
      <c r="H24" t="s">
        <v>660</v>
      </c>
      <c r="I24" t="s">
        <v>678</v>
      </c>
      <c r="J24">
        <v>2</v>
      </c>
      <c r="K24">
        <v>29509</v>
      </c>
      <c r="L24">
        <v>1</v>
      </c>
      <c r="M24" t="s">
        <v>630</v>
      </c>
      <c r="N24" t="s">
        <v>96</v>
      </c>
      <c r="O24" t="s">
        <v>634</v>
      </c>
      <c r="P24">
        <v>10</v>
      </c>
      <c r="Q24" t="s">
        <v>634</v>
      </c>
      <c r="R24">
        <f>SUMIFS(Table2[number],Table2[Event],"Goal",Table2[H/U],"HOME",Table2[GameID],Table2[[#This Row],[GameID]],Table2[GameTime],"&lt;="&amp;Table2[[#This Row],[GameTime]])</f>
        <v>4</v>
      </c>
      <c r="S24">
        <f>SUMIFS(Table2[number],Table2[Event],"Goal",Table2[H/U],"AWAY",Table2[GameID],Table2[[#This Row],[GameID]],Table2[GameTime],"&lt;="&amp;Table2[[#This Row],[GameTime]])</f>
        <v>1</v>
      </c>
      <c r="T24" t="str">
        <f>IF(Table2[[#This Row],[Event]]="Goal",Table2[[#This Row],[Hscore]]&amp;"-"&amp;Table2[[#This Row],[Uscore]],"")</f>
        <v>4-1</v>
      </c>
      <c r="U24">
        <v>1757</v>
      </c>
      <c r="V24" s="1">
        <f>Table2[[#This Row],[GameTime]]-(Table2[[#This Row],[period]]-1)*1200</f>
        <v>557</v>
      </c>
      <c r="W24" s="1">
        <f>ROUNDDOWN(Table2[[#This Row],[Time]]/60,0)</f>
        <v>9</v>
      </c>
      <c r="X24" s="1">
        <f>ROUNDDOWN((Table2[[#This Row],[Time]]/60-Table2[[#This Row],[Time2]])*60,0)</f>
        <v>17</v>
      </c>
      <c r="Y24" s="1" t="str">
        <f>IF(Table2[[#This Row],[Time2]]&lt;10,0&amp;Table2[[#This Row],[Time2]],Table2[[#This Row],[Time2]])</f>
        <v>09</v>
      </c>
      <c r="Z24" s="1">
        <f>IF(Table2[[#This Row],[Time3]]&lt;10,0&amp;Table2[[#This Row],[Time3]],Table2[[#This Row],[Time3]])</f>
        <v>17</v>
      </c>
      <c r="AA24" s="2" t="str">
        <f>Table2[[#This Row],[Time4]]&amp;":"&amp;Table2[[#This Row],[Time5]]</f>
        <v>09:17</v>
      </c>
      <c r="AB24" s="1" t="str" cm="1">
        <f t="array" ref="AB24">IFERROR(IF(Table2[[#This Row],[code]]="","",_xlfn.IFS(AND(Table2[[#This Row],[code]]&lt;400,Table2[[#This Row],[code]]&lt;&gt;""),2,Table2[[#This Row],[code]]&gt;500,4)),"")</f>
        <v/>
      </c>
      <c r="AC24" s="1" t="str">
        <f>IF(Table2[[#This Row],[Event]]="Penalty",Table2[[#This Row],[number]],IF(Table2[[#This Row],[Event]]="Time-Out",401,""))</f>
        <v/>
      </c>
      <c r="AD24" s="1">
        <f>ROW(A23)</f>
        <v>23</v>
      </c>
      <c r="AE24" s="1">
        <f>COUNTIFS(Table2[GameID],Table2[[#This Row],[GameID]],Table2[Column1],"&lt;="&amp;Table2[[#This Row],[Column1]])-1</f>
        <v>7</v>
      </c>
    </row>
    <row r="25" spans="1:31" x14ac:dyDescent="0.45">
      <c r="A25" t="s">
        <v>94</v>
      </c>
      <c r="B25" t="str">
        <f>_xlfn.TEXTBEFORE(Table2[[#This Row],[Kamp]]," - ")</f>
        <v>Vanløse Floorball</v>
      </c>
      <c r="C25" t="str">
        <f>_xlfn.TEXTAFTER(Table2[[#This Row],[Kamp]],"- ")</f>
        <v>Hafnia FC</v>
      </c>
      <c r="D25">
        <v>44813</v>
      </c>
      <c r="E25">
        <v>35305</v>
      </c>
      <c r="F25">
        <v>20222023</v>
      </c>
      <c r="G25" t="s">
        <v>17</v>
      </c>
      <c r="H25" t="s">
        <v>663</v>
      </c>
      <c r="I25" t="s">
        <v>677</v>
      </c>
      <c r="J25">
        <v>2</v>
      </c>
      <c r="K25">
        <v>29510</v>
      </c>
      <c r="L25">
        <v>201</v>
      </c>
      <c r="M25" t="s">
        <v>631</v>
      </c>
      <c r="N25" t="s">
        <v>114</v>
      </c>
      <c r="O25" t="s">
        <v>634</v>
      </c>
      <c r="P25">
        <v>22</v>
      </c>
      <c r="Q25" t="s">
        <v>634</v>
      </c>
      <c r="R25">
        <f>SUMIFS(Table2[number],Table2[Event],"Goal",Table2[H/U],"HOME",Table2[GameID],Table2[[#This Row],[GameID]],Table2[GameTime],"&lt;="&amp;Table2[[#This Row],[GameTime]])</f>
        <v>4</v>
      </c>
      <c r="S25">
        <f>SUMIFS(Table2[number],Table2[Event],"Goal",Table2[H/U],"AWAY",Table2[GameID],Table2[[#This Row],[GameID]],Table2[GameTime],"&lt;="&amp;Table2[[#This Row],[GameTime]])</f>
        <v>1</v>
      </c>
      <c r="T25" t="str">
        <f>IF(Table2[[#This Row],[Event]]="Goal",Table2[[#This Row],[Hscore]]&amp;"-"&amp;Table2[[#This Row],[Uscore]],"")</f>
        <v/>
      </c>
      <c r="U25">
        <v>1926</v>
      </c>
      <c r="V25" s="1">
        <f>Table2[[#This Row],[GameTime]]-(Table2[[#This Row],[period]]-1)*1200</f>
        <v>726</v>
      </c>
      <c r="W25" s="1">
        <f>ROUNDDOWN(Table2[[#This Row],[Time]]/60,0)</f>
        <v>12</v>
      </c>
      <c r="X25" s="1">
        <f>ROUNDDOWN((Table2[[#This Row],[Time]]/60-Table2[[#This Row],[Time2]])*60,0)</f>
        <v>5</v>
      </c>
      <c r="Y25" s="1">
        <f>IF(Table2[[#This Row],[Time2]]&lt;10,0&amp;Table2[[#This Row],[Time2]],Table2[[#This Row],[Time2]])</f>
        <v>12</v>
      </c>
      <c r="Z25" s="1" t="str">
        <f>IF(Table2[[#This Row],[Time3]]&lt;10,0&amp;Table2[[#This Row],[Time3]],Table2[[#This Row],[Time3]])</f>
        <v>05</v>
      </c>
      <c r="AA25" s="2" t="str">
        <f>Table2[[#This Row],[Time4]]&amp;":"&amp;Table2[[#This Row],[Time5]]</f>
        <v>12:05</v>
      </c>
      <c r="AB25" s="1" cm="1">
        <f t="array" ref="AB25">IFERROR(IF(Table2[[#This Row],[code]]="","",_xlfn.IFS(AND(Table2[[#This Row],[code]]&lt;400,Table2[[#This Row],[code]]&lt;&gt;""),2,Table2[[#This Row],[code]]&gt;500,4)),"")</f>
        <v>2</v>
      </c>
      <c r="AC25" s="1">
        <f>IF(Table2[[#This Row],[Event]]="Penalty",Table2[[#This Row],[number]],IF(Table2[[#This Row],[Event]]="Time-Out",401,""))</f>
        <v>201</v>
      </c>
      <c r="AD25" s="1">
        <f>ROW(A24)</f>
        <v>24</v>
      </c>
      <c r="AE25" s="1">
        <f>COUNTIFS(Table2[GameID],Table2[[#This Row],[GameID]],Table2[Column1],"&lt;="&amp;Table2[[#This Row],[Column1]])-1</f>
        <v>8</v>
      </c>
    </row>
    <row r="26" spans="1:31" x14ac:dyDescent="0.45">
      <c r="A26" t="s">
        <v>94</v>
      </c>
      <c r="B26" t="str">
        <f>_xlfn.TEXTBEFORE(Table2[[#This Row],[Kamp]]," - ")</f>
        <v>Vanløse Floorball</v>
      </c>
      <c r="C26" t="str">
        <f>_xlfn.TEXTAFTER(Table2[[#This Row],[Kamp]],"- ")</f>
        <v>Hafnia FC</v>
      </c>
      <c r="D26">
        <v>44813</v>
      </c>
      <c r="E26">
        <v>35305</v>
      </c>
      <c r="F26">
        <v>20222023</v>
      </c>
      <c r="G26" t="s">
        <v>17</v>
      </c>
      <c r="H26" t="s">
        <v>660</v>
      </c>
      <c r="I26" t="s">
        <v>678</v>
      </c>
      <c r="J26">
        <v>2</v>
      </c>
      <c r="K26">
        <v>29509</v>
      </c>
      <c r="L26">
        <v>1</v>
      </c>
      <c r="M26" t="s">
        <v>630</v>
      </c>
      <c r="N26" t="s">
        <v>105</v>
      </c>
      <c r="O26" t="s">
        <v>106</v>
      </c>
      <c r="P26">
        <v>57</v>
      </c>
      <c r="Q26">
        <v>67</v>
      </c>
      <c r="R26">
        <f>SUMIFS(Table2[number],Table2[Event],"Goal",Table2[H/U],"HOME",Table2[GameID],Table2[[#This Row],[GameID]],Table2[GameTime],"&lt;="&amp;Table2[[#This Row],[GameTime]])</f>
        <v>5</v>
      </c>
      <c r="S26">
        <f>SUMIFS(Table2[number],Table2[Event],"Goal",Table2[H/U],"AWAY",Table2[GameID],Table2[[#This Row],[GameID]],Table2[GameTime],"&lt;="&amp;Table2[[#This Row],[GameTime]])</f>
        <v>1</v>
      </c>
      <c r="T26" t="str">
        <f>IF(Table2[[#This Row],[Event]]="Goal",Table2[[#This Row],[Hscore]]&amp;"-"&amp;Table2[[#This Row],[Uscore]],"")</f>
        <v>5-1</v>
      </c>
      <c r="U26">
        <v>1983</v>
      </c>
      <c r="V26" s="1">
        <f>Table2[[#This Row],[GameTime]]-(Table2[[#This Row],[period]]-1)*1200</f>
        <v>783</v>
      </c>
      <c r="W26" s="1">
        <f>ROUNDDOWN(Table2[[#This Row],[Time]]/60,0)</f>
        <v>13</v>
      </c>
      <c r="X26" s="1">
        <f>ROUNDDOWN((Table2[[#This Row],[Time]]/60-Table2[[#This Row],[Time2]])*60,0)</f>
        <v>3</v>
      </c>
      <c r="Y26" s="1">
        <f>IF(Table2[[#This Row],[Time2]]&lt;10,0&amp;Table2[[#This Row],[Time2]],Table2[[#This Row],[Time2]])</f>
        <v>13</v>
      </c>
      <c r="Z26" s="1" t="str">
        <f>IF(Table2[[#This Row],[Time3]]&lt;10,0&amp;Table2[[#This Row],[Time3]],Table2[[#This Row],[Time3]])</f>
        <v>03</v>
      </c>
      <c r="AA26" s="2" t="str">
        <f>Table2[[#This Row],[Time4]]&amp;":"&amp;Table2[[#This Row],[Time5]]</f>
        <v>13:03</v>
      </c>
      <c r="AB26" s="1" t="str" cm="1">
        <f t="array" ref="AB26">IFERROR(IF(Table2[[#This Row],[code]]="","",_xlfn.IFS(AND(Table2[[#This Row],[code]]&lt;400,Table2[[#This Row],[code]]&lt;&gt;""),2,Table2[[#This Row],[code]]&gt;500,4)),"")</f>
        <v/>
      </c>
      <c r="AC26" s="1" t="str">
        <f>IF(Table2[[#This Row],[Event]]="Penalty",Table2[[#This Row],[number]],IF(Table2[[#This Row],[Event]]="Time-Out",401,""))</f>
        <v/>
      </c>
      <c r="AD26" s="1">
        <f>ROW(A25)</f>
        <v>25</v>
      </c>
      <c r="AE26" s="1">
        <f>COUNTIFS(Table2[GameID],Table2[[#This Row],[GameID]],Table2[Column1],"&lt;="&amp;Table2[[#This Row],[Column1]])-1</f>
        <v>9</v>
      </c>
    </row>
    <row r="27" spans="1:31" x14ac:dyDescent="0.45">
      <c r="A27" t="s">
        <v>94</v>
      </c>
      <c r="B27" t="str">
        <f>_xlfn.TEXTBEFORE(Table2[[#This Row],[Kamp]]," - ")</f>
        <v>Vanløse Floorball</v>
      </c>
      <c r="C27" t="str">
        <f>_xlfn.TEXTAFTER(Table2[[#This Row],[Kamp]],"- ")</f>
        <v>Hafnia FC</v>
      </c>
      <c r="D27">
        <v>44813</v>
      </c>
      <c r="E27">
        <v>35305</v>
      </c>
      <c r="F27">
        <v>20222023</v>
      </c>
      <c r="G27" t="s">
        <v>17</v>
      </c>
      <c r="H27" t="s">
        <v>660</v>
      </c>
      <c r="I27" t="s">
        <v>678</v>
      </c>
      <c r="J27">
        <v>2</v>
      </c>
      <c r="K27">
        <v>29509</v>
      </c>
      <c r="L27">
        <v>1</v>
      </c>
      <c r="M27" t="s">
        <v>630</v>
      </c>
      <c r="N27" t="s">
        <v>95</v>
      </c>
      <c r="O27" t="s">
        <v>99</v>
      </c>
      <c r="P27">
        <v>5</v>
      </c>
      <c r="Q27">
        <v>18</v>
      </c>
      <c r="R27">
        <f>SUMIFS(Table2[number],Table2[Event],"Goal",Table2[H/U],"HOME",Table2[GameID],Table2[[#This Row],[GameID]],Table2[GameTime],"&lt;="&amp;Table2[[#This Row],[GameTime]])</f>
        <v>6</v>
      </c>
      <c r="S27">
        <f>SUMIFS(Table2[number],Table2[Event],"Goal",Table2[H/U],"AWAY",Table2[GameID],Table2[[#This Row],[GameID]],Table2[GameTime],"&lt;="&amp;Table2[[#This Row],[GameTime]])</f>
        <v>1</v>
      </c>
      <c r="T27" t="str">
        <f>IF(Table2[[#This Row],[Event]]="Goal",Table2[[#This Row],[Hscore]]&amp;"-"&amp;Table2[[#This Row],[Uscore]],"")</f>
        <v>6-1</v>
      </c>
      <c r="U27">
        <v>2082</v>
      </c>
      <c r="V27" s="1">
        <f>Table2[[#This Row],[GameTime]]-(Table2[[#This Row],[period]]-1)*1200</f>
        <v>882</v>
      </c>
      <c r="W27" s="1">
        <f>ROUNDDOWN(Table2[[#This Row],[Time]]/60,0)</f>
        <v>14</v>
      </c>
      <c r="X27" s="1">
        <f>ROUNDDOWN((Table2[[#This Row],[Time]]/60-Table2[[#This Row],[Time2]])*60,0)</f>
        <v>42</v>
      </c>
      <c r="Y27" s="1">
        <f>IF(Table2[[#This Row],[Time2]]&lt;10,0&amp;Table2[[#This Row],[Time2]],Table2[[#This Row],[Time2]])</f>
        <v>14</v>
      </c>
      <c r="Z27" s="1">
        <f>IF(Table2[[#This Row],[Time3]]&lt;10,0&amp;Table2[[#This Row],[Time3]],Table2[[#This Row],[Time3]])</f>
        <v>42</v>
      </c>
      <c r="AA27" s="2" t="str">
        <f>Table2[[#This Row],[Time4]]&amp;":"&amp;Table2[[#This Row],[Time5]]</f>
        <v>14:42</v>
      </c>
      <c r="AB27" s="1" t="str" cm="1">
        <f t="array" ref="AB27">IFERROR(IF(Table2[[#This Row],[code]]="","",_xlfn.IFS(AND(Table2[[#This Row],[code]]&lt;400,Table2[[#This Row],[code]]&lt;&gt;""),2,Table2[[#This Row],[code]]&gt;500,4)),"")</f>
        <v/>
      </c>
      <c r="AC27" s="1" t="str">
        <f>IF(Table2[[#This Row],[Event]]="Penalty",Table2[[#This Row],[number]],IF(Table2[[#This Row],[Event]]="Time-Out",401,""))</f>
        <v/>
      </c>
      <c r="AD27" s="1">
        <f>ROW(A26)</f>
        <v>26</v>
      </c>
      <c r="AE27" s="1">
        <f>COUNTIFS(Table2[GameID],Table2[[#This Row],[GameID]],Table2[Column1],"&lt;="&amp;Table2[[#This Row],[Column1]])-1</f>
        <v>10</v>
      </c>
    </row>
    <row r="28" spans="1:31" x14ac:dyDescent="0.45">
      <c r="A28" t="s">
        <v>94</v>
      </c>
      <c r="B28" t="str">
        <f>_xlfn.TEXTBEFORE(Table2[[#This Row],[Kamp]]," - ")</f>
        <v>Vanløse Floorball</v>
      </c>
      <c r="C28" t="str">
        <f>_xlfn.TEXTAFTER(Table2[[#This Row],[Kamp]],"- ")</f>
        <v>Hafnia FC</v>
      </c>
      <c r="D28">
        <v>44813</v>
      </c>
      <c r="E28">
        <v>35305</v>
      </c>
      <c r="F28">
        <v>20222023</v>
      </c>
      <c r="G28" t="s">
        <v>17</v>
      </c>
      <c r="H28" t="s">
        <v>660</v>
      </c>
      <c r="I28" t="s">
        <v>678</v>
      </c>
      <c r="J28">
        <v>3</v>
      </c>
      <c r="K28">
        <v>29509</v>
      </c>
      <c r="L28">
        <v>1</v>
      </c>
      <c r="M28" t="s">
        <v>630</v>
      </c>
      <c r="N28" t="s">
        <v>104</v>
      </c>
      <c r="O28" t="s">
        <v>99</v>
      </c>
      <c r="P28">
        <v>48</v>
      </c>
      <c r="Q28">
        <v>18</v>
      </c>
      <c r="R28">
        <f>SUMIFS(Table2[number],Table2[Event],"Goal",Table2[H/U],"HOME",Table2[GameID],Table2[[#This Row],[GameID]],Table2[GameTime],"&lt;="&amp;Table2[[#This Row],[GameTime]])</f>
        <v>7</v>
      </c>
      <c r="S28">
        <f>SUMIFS(Table2[number],Table2[Event],"Goal",Table2[H/U],"AWAY",Table2[GameID],Table2[[#This Row],[GameID]],Table2[GameTime],"&lt;="&amp;Table2[[#This Row],[GameTime]])</f>
        <v>1</v>
      </c>
      <c r="T28" t="str">
        <f>IF(Table2[[#This Row],[Event]]="Goal",Table2[[#This Row],[Hscore]]&amp;"-"&amp;Table2[[#This Row],[Uscore]],"")</f>
        <v>7-1</v>
      </c>
      <c r="U28">
        <v>2682</v>
      </c>
      <c r="V28" s="1">
        <f>Table2[[#This Row],[GameTime]]-(Table2[[#This Row],[period]]-1)*1200</f>
        <v>282</v>
      </c>
      <c r="W28" s="1">
        <f>ROUNDDOWN(Table2[[#This Row],[Time]]/60,0)</f>
        <v>4</v>
      </c>
      <c r="X28" s="1">
        <f>ROUNDDOWN((Table2[[#This Row],[Time]]/60-Table2[[#This Row],[Time2]])*60,0)</f>
        <v>42</v>
      </c>
      <c r="Y28" s="1" t="str">
        <f>IF(Table2[[#This Row],[Time2]]&lt;10,0&amp;Table2[[#This Row],[Time2]],Table2[[#This Row],[Time2]])</f>
        <v>04</v>
      </c>
      <c r="Z28" s="1">
        <f>IF(Table2[[#This Row],[Time3]]&lt;10,0&amp;Table2[[#This Row],[Time3]],Table2[[#This Row],[Time3]])</f>
        <v>42</v>
      </c>
      <c r="AA28" s="2" t="str">
        <f>Table2[[#This Row],[Time4]]&amp;":"&amp;Table2[[#This Row],[Time5]]</f>
        <v>04:42</v>
      </c>
      <c r="AB28" s="1" t="str" cm="1">
        <f t="array" ref="AB28">IFERROR(IF(Table2[[#This Row],[code]]="","",_xlfn.IFS(AND(Table2[[#This Row],[code]]&lt;400,Table2[[#This Row],[code]]&lt;&gt;""),2,Table2[[#This Row],[code]]&gt;500,4)),"")</f>
        <v/>
      </c>
      <c r="AC28" s="1" t="str">
        <f>IF(Table2[[#This Row],[Event]]="Penalty",Table2[[#This Row],[number]],IF(Table2[[#This Row],[Event]]="Time-Out",401,""))</f>
        <v/>
      </c>
      <c r="AD28" s="1">
        <f>ROW(A27)</f>
        <v>27</v>
      </c>
      <c r="AE28" s="1">
        <f>COUNTIFS(Table2[GameID],Table2[[#This Row],[GameID]],Table2[Column1],"&lt;="&amp;Table2[[#This Row],[Column1]])-1</f>
        <v>11</v>
      </c>
    </row>
    <row r="29" spans="1:31" x14ac:dyDescent="0.45">
      <c r="A29" t="s">
        <v>94</v>
      </c>
      <c r="B29" t="str">
        <f>_xlfn.TEXTBEFORE(Table2[[#This Row],[Kamp]]," - ")</f>
        <v>Vanløse Floorball</v>
      </c>
      <c r="C29" t="str">
        <f>_xlfn.TEXTAFTER(Table2[[#This Row],[Kamp]],"- ")</f>
        <v>Hafnia FC</v>
      </c>
      <c r="D29">
        <v>44813</v>
      </c>
      <c r="E29">
        <v>35305</v>
      </c>
      <c r="F29">
        <v>20222023</v>
      </c>
      <c r="G29" t="s">
        <v>17</v>
      </c>
      <c r="H29" t="s">
        <v>663</v>
      </c>
      <c r="I29" t="s">
        <v>677</v>
      </c>
      <c r="J29">
        <v>3</v>
      </c>
      <c r="K29">
        <v>29510</v>
      </c>
      <c r="L29">
        <v>208</v>
      </c>
      <c r="M29" t="s">
        <v>631</v>
      </c>
      <c r="N29" t="s">
        <v>112</v>
      </c>
      <c r="O29" t="s">
        <v>634</v>
      </c>
      <c r="P29">
        <v>10</v>
      </c>
      <c r="Q29" t="s">
        <v>634</v>
      </c>
      <c r="R29">
        <f>SUMIFS(Table2[number],Table2[Event],"Goal",Table2[H/U],"HOME",Table2[GameID],Table2[[#This Row],[GameID]],Table2[GameTime],"&lt;="&amp;Table2[[#This Row],[GameTime]])</f>
        <v>7</v>
      </c>
      <c r="S29">
        <f>SUMIFS(Table2[number],Table2[Event],"Goal",Table2[H/U],"AWAY",Table2[GameID],Table2[[#This Row],[GameID]],Table2[GameTime],"&lt;="&amp;Table2[[#This Row],[GameTime]])</f>
        <v>1</v>
      </c>
      <c r="T29" t="str">
        <f>IF(Table2[[#This Row],[Event]]="Goal",Table2[[#This Row],[Hscore]]&amp;"-"&amp;Table2[[#This Row],[Uscore]],"")</f>
        <v/>
      </c>
      <c r="U29">
        <v>2948</v>
      </c>
      <c r="V29" s="1">
        <f>Table2[[#This Row],[GameTime]]-(Table2[[#This Row],[period]]-1)*1200</f>
        <v>548</v>
      </c>
      <c r="W29" s="1">
        <f>ROUNDDOWN(Table2[[#This Row],[Time]]/60,0)</f>
        <v>9</v>
      </c>
      <c r="X29" s="1">
        <f>ROUNDDOWN((Table2[[#This Row],[Time]]/60-Table2[[#This Row],[Time2]])*60,0)</f>
        <v>7</v>
      </c>
      <c r="Y29" s="1" t="str">
        <f>IF(Table2[[#This Row],[Time2]]&lt;10,0&amp;Table2[[#This Row],[Time2]],Table2[[#This Row],[Time2]])</f>
        <v>09</v>
      </c>
      <c r="Z29" s="1" t="str">
        <f>IF(Table2[[#This Row],[Time3]]&lt;10,0&amp;Table2[[#This Row],[Time3]],Table2[[#This Row],[Time3]])</f>
        <v>07</v>
      </c>
      <c r="AA29" s="2" t="str">
        <f>Table2[[#This Row],[Time4]]&amp;":"&amp;Table2[[#This Row],[Time5]]</f>
        <v>09:07</v>
      </c>
      <c r="AB29" s="1" cm="1">
        <f t="array" ref="AB29">IFERROR(IF(Table2[[#This Row],[code]]="","",_xlfn.IFS(AND(Table2[[#This Row],[code]]&lt;400,Table2[[#This Row],[code]]&lt;&gt;""),2,Table2[[#This Row],[code]]&gt;500,4)),"")</f>
        <v>2</v>
      </c>
      <c r="AC29" s="1">
        <f>IF(Table2[[#This Row],[Event]]="Penalty",Table2[[#This Row],[number]],IF(Table2[[#This Row],[Event]]="Time-Out",401,""))</f>
        <v>208</v>
      </c>
      <c r="AD29" s="1">
        <f>ROW(A28)</f>
        <v>28</v>
      </c>
      <c r="AE29" s="1">
        <f>COUNTIFS(Table2[GameID],Table2[[#This Row],[GameID]],Table2[Column1],"&lt;="&amp;Table2[[#This Row],[Column1]])-1</f>
        <v>12</v>
      </c>
    </row>
    <row r="30" spans="1:31" x14ac:dyDescent="0.45">
      <c r="A30" t="s">
        <v>94</v>
      </c>
      <c r="B30" t="str">
        <f>_xlfn.TEXTBEFORE(Table2[[#This Row],[Kamp]]," - ")</f>
        <v>Vanløse Floorball</v>
      </c>
      <c r="C30" t="str">
        <f>_xlfn.TEXTAFTER(Table2[[#This Row],[Kamp]],"- ")</f>
        <v>Hafnia FC</v>
      </c>
      <c r="D30">
        <v>44813</v>
      </c>
      <c r="E30">
        <v>35305</v>
      </c>
      <c r="F30">
        <v>20222023</v>
      </c>
      <c r="G30" t="s">
        <v>17</v>
      </c>
      <c r="H30" t="s">
        <v>660</v>
      </c>
      <c r="I30" t="s">
        <v>678</v>
      </c>
      <c r="J30">
        <v>3</v>
      </c>
      <c r="K30">
        <v>29509</v>
      </c>
      <c r="L30">
        <v>213</v>
      </c>
      <c r="M30" t="s">
        <v>631</v>
      </c>
      <c r="N30" t="s">
        <v>108</v>
      </c>
      <c r="O30" t="s">
        <v>634</v>
      </c>
      <c r="P30">
        <v>88</v>
      </c>
      <c r="Q30" t="s">
        <v>634</v>
      </c>
      <c r="R30">
        <f>SUMIFS(Table2[number],Table2[Event],"Goal",Table2[H/U],"HOME",Table2[GameID],Table2[[#This Row],[GameID]],Table2[GameTime],"&lt;="&amp;Table2[[#This Row],[GameTime]])</f>
        <v>7</v>
      </c>
      <c r="S30">
        <f>SUMIFS(Table2[number],Table2[Event],"Goal",Table2[H/U],"AWAY",Table2[GameID],Table2[[#This Row],[GameID]],Table2[GameTime],"&lt;="&amp;Table2[[#This Row],[GameTime]])</f>
        <v>1</v>
      </c>
      <c r="T30" t="str">
        <f>IF(Table2[[#This Row],[Event]]="Goal",Table2[[#This Row],[Hscore]]&amp;"-"&amp;Table2[[#This Row],[Uscore]],"")</f>
        <v/>
      </c>
      <c r="U30">
        <v>3079</v>
      </c>
      <c r="V30" s="1">
        <f>Table2[[#This Row],[GameTime]]-(Table2[[#This Row],[period]]-1)*1200</f>
        <v>679</v>
      </c>
      <c r="W30" s="1">
        <f>ROUNDDOWN(Table2[[#This Row],[Time]]/60,0)</f>
        <v>11</v>
      </c>
      <c r="X30" s="1">
        <f>ROUNDDOWN((Table2[[#This Row],[Time]]/60-Table2[[#This Row],[Time2]])*60,0)</f>
        <v>19</v>
      </c>
      <c r="Y30" s="1">
        <f>IF(Table2[[#This Row],[Time2]]&lt;10,0&amp;Table2[[#This Row],[Time2]],Table2[[#This Row],[Time2]])</f>
        <v>11</v>
      </c>
      <c r="Z30" s="1">
        <f>IF(Table2[[#This Row],[Time3]]&lt;10,0&amp;Table2[[#This Row],[Time3]],Table2[[#This Row],[Time3]])</f>
        <v>19</v>
      </c>
      <c r="AA30" s="2" t="str">
        <f>Table2[[#This Row],[Time4]]&amp;":"&amp;Table2[[#This Row],[Time5]]</f>
        <v>11:19</v>
      </c>
      <c r="AB30" s="1" cm="1">
        <f t="array" ref="AB30">IFERROR(IF(Table2[[#This Row],[code]]="","",_xlfn.IFS(AND(Table2[[#This Row],[code]]&lt;400,Table2[[#This Row],[code]]&lt;&gt;""),2,Table2[[#This Row],[code]]&gt;500,4)),"")</f>
        <v>2</v>
      </c>
      <c r="AC30" s="1">
        <f>IF(Table2[[#This Row],[Event]]="Penalty",Table2[[#This Row],[number]],IF(Table2[[#This Row],[Event]]="Time-Out",401,""))</f>
        <v>213</v>
      </c>
      <c r="AD30" s="1">
        <f>ROW(A29)</f>
        <v>29</v>
      </c>
      <c r="AE30" s="1">
        <f>COUNTIFS(Table2[GameID],Table2[[#This Row],[GameID]],Table2[Column1],"&lt;="&amp;Table2[[#This Row],[Column1]])-1</f>
        <v>13</v>
      </c>
    </row>
    <row r="31" spans="1:31" x14ac:dyDescent="0.45">
      <c r="A31" t="s">
        <v>94</v>
      </c>
      <c r="B31" t="str">
        <f>_xlfn.TEXTBEFORE(Table2[[#This Row],[Kamp]]," - ")</f>
        <v>Vanløse Floorball</v>
      </c>
      <c r="C31" t="str">
        <f>_xlfn.TEXTAFTER(Table2[[#This Row],[Kamp]],"- ")</f>
        <v>Hafnia FC</v>
      </c>
      <c r="D31">
        <v>44813</v>
      </c>
      <c r="E31">
        <v>35305</v>
      </c>
      <c r="F31">
        <v>20222023</v>
      </c>
      <c r="G31" t="s">
        <v>17</v>
      </c>
      <c r="H31" t="s">
        <v>663</v>
      </c>
      <c r="I31" t="s">
        <v>677</v>
      </c>
      <c r="J31">
        <v>3</v>
      </c>
      <c r="K31">
        <v>29510</v>
      </c>
      <c r="L31">
        <v>1</v>
      </c>
      <c r="M31" t="s">
        <v>630</v>
      </c>
      <c r="N31" t="s">
        <v>112</v>
      </c>
      <c r="O31" t="s">
        <v>119</v>
      </c>
      <c r="P31">
        <v>10</v>
      </c>
      <c r="Q31">
        <v>59</v>
      </c>
      <c r="R31">
        <f>SUMIFS(Table2[number],Table2[Event],"Goal",Table2[H/U],"HOME",Table2[GameID],Table2[[#This Row],[GameID]],Table2[GameTime],"&lt;="&amp;Table2[[#This Row],[GameTime]])</f>
        <v>7</v>
      </c>
      <c r="S31">
        <f>SUMIFS(Table2[number],Table2[Event],"Goal",Table2[H/U],"AWAY",Table2[GameID],Table2[[#This Row],[GameID]],Table2[GameTime],"&lt;="&amp;Table2[[#This Row],[GameTime]])</f>
        <v>2</v>
      </c>
      <c r="T31" t="str">
        <f>IF(Table2[[#This Row],[Event]]="Goal",Table2[[#This Row],[Hscore]]&amp;"-"&amp;Table2[[#This Row],[Uscore]],"")</f>
        <v>7-2</v>
      </c>
      <c r="U31">
        <v>3115</v>
      </c>
      <c r="V31" s="1">
        <f>Table2[[#This Row],[GameTime]]-(Table2[[#This Row],[period]]-1)*1200</f>
        <v>715</v>
      </c>
      <c r="W31" s="1">
        <f>ROUNDDOWN(Table2[[#This Row],[Time]]/60,0)</f>
        <v>11</v>
      </c>
      <c r="X31" s="1">
        <f>ROUNDDOWN((Table2[[#This Row],[Time]]/60-Table2[[#This Row],[Time2]])*60,0)</f>
        <v>55</v>
      </c>
      <c r="Y31" s="1">
        <f>IF(Table2[[#This Row],[Time2]]&lt;10,0&amp;Table2[[#This Row],[Time2]],Table2[[#This Row],[Time2]])</f>
        <v>11</v>
      </c>
      <c r="Z31" s="1">
        <f>IF(Table2[[#This Row],[Time3]]&lt;10,0&amp;Table2[[#This Row],[Time3]],Table2[[#This Row],[Time3]])</f>
        <v>55</v>
      </c>
      <c r="AA31" s="2" t="str">
        <f>Table2[[#This Row],[Time4]]&amp;":"&amp;Table2[[#This Row],[Time5]]</f>
        <v>11:55</v>
      </c>
      <c r="AB31" s="1" t="str" cm="1">
        <f t="array" ref="AB31">IFERROR(IF(Table2[[#This Row],[code]]="","",_xlfn.IFS(AND(Table2[[#This Row],[code]]&lt;400,Table2[[#This Row],[code]]&lt;&gt;""),2,Table2[[#This Row],[code]]&gt;500,4)),"")</f>
        <v/>
      </c>
      <c r="AC31" s="1" t="str">
        <f>IF(Table2[[#This Row],[Event]]="Penalty",Table2[[#This Row],[number]],IF(Table2[[#This Row],[Event]]="Time-Out",401,""))</f>
        <v/>
      </c>
      <c r="AD31" s="1">
        <f>ROW(A30)</f>
        <v>30</v>
      </c>
      <c r="AE31" s="1">
        <f>COUNTIFS(Table2[GameID],Table2[[#This Row],[GameID]],Table2[Column1],"&lt;="&amp;Table2[[#This Row],[Column1]])-1</f>
        <v>14</v>
      </c>
    </row>
    <row r="32" spans="1:31" x14ac:dyDescent="0.45">
      <c r="A32" t="s">
        <v>94</v>
      </c>
      <c r="B32" t="str">
        <f>_xlfn.TEXTBEFORE(Table2[[#This Row],[Kamp]]," - ")</f>
        <v>Vanløse Floorball</v>
      </c>
      <c r="C32" t="str">
        <f>_xlfn.TEXTAFTER(Table2[[#This Row],[Kamp]],"- ")</f>
        <v>Hafnia FC</v>
      </c>
      <c r="D32">
        <v>44813</v>
      </c>
      <c r="E32">
        <v>35305</v>
      </c>
      <c r="F32">
        <v>20222023</v>
      </c>
      <c r="G32" t="s">
        <v>17</v>
      </c>
      <c r="H32" t="s">
        <v>660</v>
      </c>
      <c r="I32" t="s">
        <v>678</v>
      </c>
      <c r="J32">
        <v>3</v>
      </c>
      <c r="K32">
        <v>29509</v>
      </c>
      <c r="L32">
        <v>0</v>
      </c>
      <c r="M32" t="s">
        <v>633</v>
      </c>
      <c r="N32" t="s">
        <v>634</v>
      </c>
      <c r="O32" t="s">
        <v>634</v>
      </c>
      <c r="P32" t="s">
        <v>634</v>
      </c>
      <c r="Q32" t="s">
        <v>634</v>
      </c>
      <c r="R32">
        <f>SUMIFS(Table2[number],Table2[Event],"Goal",Table2[H/U],"HOME",Table2[GameID],Table2[[#This Row],[GameID]],Table2[GameTime],"&lt;="&amp;Table2[[#This Row],[GameTime]])</f>
        <v>7</v>
      </c>
      <c r="S32">
        <f>SUMIFS(Table2[number],Table2[Event],"Goal",Table2[H/U],"AWAY",Table2[GameID],Table2[[#This Row],[GameID]],Table2[GameTime],"&lt;="&amp;Table2[[#This Row],[GameTime]])</f>
        <v>2</v>
      </c>
      <c r="T32" t="str">
        <f>IF(Table2[[#This Row],[Event]]="Goal",Table2[[#This Row],[Hscore]]&amp;"-"&amp;Table2[[#This Row],[Uscore]],"")</f>
        <v/>
      </c>
      <c r="U32">
        <v>3115</v>
      </c>
      <c r="V32" s="1">
        <f>Table2[[#This Row],[GameTime]]-(Table2[[#This Row],[period]]-1)*1200</f>
        <v>715</v>
      </c>
      <c r="W32" s="1">
        <f>ROUNDDOWN(Table2[[#This Row],[Time]]/60,0)</f>
        <v>11</v>
      </c>
      <c r="X32" s="1">
        <f>ROUNDDOWN((Table2[[#This Row],[Time]]/60-Table2[[#This Row],[Time2]])*60,0)</f>
        <v>55</v>
      </c>
      <c r="Y32" s="1">
        <f>IF(Table2[[#This Row],[Time2]]&lt;10,0&amp;Table2[[#This Row],[Time2]],Table2[[#This Row],[Time2]])</f>
        <v>11</v>
      </c>
      <c r="Z32" s="1">
        <f>IF(Table2[[#This Row],[Time3]]&lt;10,0&amp;Table2[[#This Row],[Time3]],Table2[[#This Row],[Time3]])</f>
        <v>55</v>
      </c>
      <c r="AA32" s="2" t="str">
        <f>Table2[[#This Row],[Time4]]&amp;":"&amp;Table2[[#This Row],[Time5]]</f>
        <v>11:55</v>
      </c>
      <c r="AB32" s="1" t="str" cm="1">
        <f t="array" ref="AB32">IFERROR(IF(Table2[[#This Row],[code]]="","",_xlfn.IFS(AND(Table2[[#This Row],[code]]&lt;400,Table2[[#This Row],[code]]&lt;&gt;""),2,Table2[[#This Row],[code]]&gt;500,4)),"")</f>
        <v/>
      </c>
      <c r="AC32" s="1">
        <f>IF(Table2[[#This Row],[Event]]="Penalty",Table2[[#This Row],[number]],IF(Table2[[#This Row],[Event]]="Time-Out",401,""))</f>
        <v>401</v>
      </c>
      <c r="AD32" s="1">
        <f>ROW(A31)</f>
        <v>31</v>
      </c>
      <c r="AE32" s="1">
        <f>COUNTIFS(Table2[GameID],Table2[[#This Row],[GameID]],Table2[Column1],"&lt;="&amp;Table2[[#This Row],[Column1]])-1</f>
        <v>15</v>
      </c>
    </row>
    <row r="33" spans="1:31" x14ac:dyDescent="0.45">
      <c r="A33" t="s">
        <v>94</v>
      </c>
      <c r="B33" t="str">
        <f>_xlfn.TEXTBEFORE(Table2[[#This Row],[Kamp]]," - ")</f>
        <v>Vanløse Floorball</v>
      </c>
      <c r="C33" t="str">
        <f>_xlfn.TEXTAFTER(Table2[[#This Row],[Kamp]],"- ")</f>
        <v>Hafnia FC</v>
      </c>
      <c r="D33">
        <v>44813</v>
      </c>
      <c r="E33">
        <v>35305</v>
      </c>
      <c r="F33">
        <v>20222023</v>
      </c>
      <c r="G33" t="s">
        <v>17</v>
      </c>
      <c r="H33" t="s">
        <v>663</v>
      </c>
      <c r="I33" t="s">
        <v>677</v>
      </c>
      <c r="J33">
        <v>3</v>
      </c>
      <c r="K33">
        <v>29510</v>
      </c>
      <c r="L33">
        <v>1</v>
      </c>
      <c r="M33" t="s">
        <v>630</v>
      </c>
      <c r="N33" t="s">
        <v>122</v>
      </c>
      <c r="O33" t="s">
        <v>112</v>
      </c>
      <c r="P33">
        <v>81</v>
      </c>
      <c r="Q33">
        <v>10</v>
      </c>
      <c r="R33">
        <f>SUMIFS(Table2[number],Table2[Event],"Goal",Table2[H/U],"HOME",Table2[GameID],Table2[[#This Row],[GameID]],Table2[GameTime],"&lt;="&amp;Table2[[#This Row],[GameTime]])</f>
        <v>7</v>
      </c>
      <c r="S33">
        <f>SUMIFS(Table2[number],Table2[Event],"Goal",Table2[H/U],"AWAY",Table2[GameID],Table2[[#This Row],[GameID]],Table2[GameTime],"&lt;="&amp;Table2[[#This Row],[GameTime]])</f>
        <v>3</v>
      </c>
      <c r="T33" t="str">
        <f>IF(Table2[[#This Row],[Event]]="Goal",Table2[[#This Row],[Hscore]]&amp;"-"&amp;Table2[[#This Row],[Uscore]],"")</f>
        <v>7-3</v>
      </c>
      <c r="U33">
        <v>3280</v>
      </c>
      <c r="V33" s="1">
        <f>Table2[[#This Row],[GameTime]]-(Table2[[#This Row],[period]]-1)*1200</f>
        <v>880</v>
      </c>
      <c r="W33" s="1">
        <f>ROUNDDOWN(Table2[[#This Row],[Time]]/60,0)</f>
        <v>14</v>
      </c>
      <c r="X33" s="1">
        <f>ROUNDDOWN((Table2[[#This Row],[Time]]/60-Table2[[#This Row],[Time2]])*60,0)</f>
        <v>40</v>
      </c>
      <c r="Y33" s="1">
        <f>IF(Table2[[#This Row],[Time2]]&lt;10,0&amp;Table2[[#This Row],[Time2]],Table2[[#This Row],[Time2]])</f>
        <v>14</v>
      </c>
      <c r="Z33" s="1">
        <f>IF(Table2[[#This Row],[Time3]]&lt;10,0&amp;Table2[[#This Row],[Time3]],Table2[[#This Row],[Time3]])</f>
        <v>40</v>
      </c>
      <c r="AA33" s="2" t="str">
        <f>Table2[[#This Row],[Time4]]&amp;":"&amp;Table2[[#This Row],[Time5]]</f>
        <v>14:40</v>
      </c>
      <c r="AB33" s="1" t="str" cm="1">
        <f t="array" ref="AB33">IFERROR(IF(Table2[[#This Row],[code]]="","",_xlfn.IFS(AND(Table2[[#This Row],[code]]&lt;400,Table2[[#This Row],[code]]&lt;&gt;""),2,Table2[[#This Row],[code]]&gt;500,4)),"")</f>
        <v/>
      </c>
      <c r="AC33" s="1" t="str">
        <f>IF(Table2[[#This Row],[Event]]="Penalty",Table2[[#This Row],[number]],IF(Table2[[#This Row],[Event]]="Time-Out",401,""))</f>
        <v/>
      </c>
      <c r="AD33" s="1">
        <f>ROW(A32)</f>
        <v>32</v>
      </c>
      <c r="AE33" s="1">
        <f>COUNTIFS(Table2[GameID],Table2[[#This Row],[GameID]],Table2[Column1],"&lt;="&amp;Table2[[#This Row],[Column1]])-1</f>
        <v>16</v>
      </c>
    </row>
    <row r="34" spans="1:31" x14ac:dyDescent="0.45">
      <c r="A34" t="s">
        <v>94</v>
      </c>
      <c r="B34" t="str">
        <f>_xlfn.TEXTBEFORE(Table2[[#This Row],[Kamp]]," - ")</f>
        <v>Vanløse Floorball</v>
      </c>
      <c r="C34" t="str">
        <f>_xlfn.TEXTAFTER(Table2[[#This Row],[Kamp]],"- ")</f>
        <v>Hafnia FC</v>
      </c>
      <c r="D34">
        <v>44813</v>
      </c>
      <c r="E34">
        <v>35305</v>
      </c>
      <c r="F34">
        <v>20222023</v>
      </c>
      <c r="G34" t="s">
        <v>17</v>
      </c>
      <c r="H34" t="s">
        <v>663</v>
      </c>
      <c r="I34" t="s">
        <v>677</v>
      </c>
      <c r="J34">
        <v>3</v>
      </c>
      <c r="K34">
        <v>29510</v>
      </c>
      <c r="L34">
        <v>1</v>
      </c>
      <c r="M34" t="s">
        <v>630</v>
      </c>
      <c r="N34" t="s">
        <v>112</v>
      </c>
      <c r="O34" t="s">
        <v>122</v>
      </c>
      <c r="P34">
        <v>10</v>
      </c>
      <c r="Q34">
        <v>81</v>
      </c>
      <c r="R34">
        <f>SUMIFS(Table2[number],Table2[Event],"Goal",Table2[H/U],"HOME",Table2[GameID],Table2[[#This Row],[GameID]],Table2[GameTime],"&lt;="&amp;Table2[[#This Row],[GameTime]])</f>
        <v>7</v>
      </c>
      <c r="S34">
        <f>SUMIFS(Table2[number],Table2[Event],"Goal",Table2[H/U],"AWAY",Table2[GameID],Table2[[#This Row],[GameID]],Table2[GameTime],"&lt;="&amp;Table2[[#This Row],[GameTime]])</f>
        <v>4</v>
      </c>
      <c r="T34" t="str">
        <f>IF(Table2[[#This Row],[Event]]="Goal",Table2[[#This Row],[Hscore]]&amp;"-"&amp;Table2[[#This Row],[Uscore]],"")</f>
        <v>7-4</v>
      </c>
      <c r="U34">
        <v>3441</v>
      </c>
      <c r="V34" s="1">
        <f>Table2[[#This Row],[GameTime]]-(Table2[[#This Row],[period]]-1)*1200</f>
        <v>1041</v>
      </c>
      <c r="W34" s="1">
        <f>ROUNDDOWN(Table2[[#This Row],[Time]]/60,0)</f>
        <v>17</v>
      </c>
      <c r="X34" s="1">
        <f>ROUNDDOWN((Table2[[#This Row],[Time]]/60-Table2[[#This Row],[Time2]])*60,0)</f>
        <v>21</v>
      </c>
      <c r="Y34" s="1">
        <f>IF(Table2[[#This Row],[Time2]]&lt;10,0&amp;Table2[[#This Row],[Time2]],Table2[[#This Row],[Time2]])</f>
        <v>17</v>
      </c>
      <c r="Z34" s="1">
        <f>IF(Table2[[#This Row],[Time3]]&lt;10,0&amp;Table2[[#This Row],[Time3]],Table2[[#This Row],[Time3]])</f>
        <v>21</v>
      </c>
      <c r="AA34" s="2" t="str">
        <f>Table2[[#This Row],[Time4]]&amp;":"&amp;Table2[[#This Row],[Time5]]</f>
        <v>17:21</v>
      </c>
      <c r="AB34" s="1" t="str" cm="1">
        <f t="array" ref="AB34">IFERROR(IF(Table2[[#This Row],[code]]="","",_xlfn.IFS(AND(Table2[[#This Row],[code]]&lt;400,Table2[[#This Row],[code]]&lt;&gt;""),2,Table2[[#This Row],[code]]&gt;500,4)),"")</f>
        <v/>
      </c>
      <c r="AC34" s="1" t="str">
        <f>IF(Table2[[#This Row],[Event]]="Penalty",Table2[[#This Row],[number]],IF(Table2[[#This Row],[Event]]="Time-Out",401,""))</f>
        <v/>
      </c>
      <c r="AD34" s="1">
        <f>ROW(A33)</f>
        <v>33</v>
      </c>
      <c r="AE34" s="1">
        <f>COUNTIFS(Table2[GameID],Table2[[#This Row],[GameID]],Table2[Column1],"&lt;="&amp;Table2[[#This Row],[Column1]])-1</f>
        <v>17</v>
      </c>
    </row>
    <row r="35" spans="1:31" x14ac:dyDescent="0.45">
      <c r="A35" t="s">
        <v>94</v>
      </c>
      <c r="B35" t="str">
        <f>_xlfn.TEXTBEFORE(Table2[[#This Row],[Kamp]]," - ")</f>
        <v>Vanløse Floorball</v>
      </c>
      <c r="C35" t="str">
        <f>_xlfn.TEXTAFTER(Table2[[#This Row],[Kamp]],"- ")</f>
        <v>Hafnia FC</v>
      </c>
      <c r="D35">
        <v>44813</v>
      </c>
      <c r="E35">
        <v>35305</v>
      </c>
      <c r="F35">
        <v>20222023</v>
      </c>
      <c r="G35" t="s">
        <v>17</v>
      </c>
      <c r="H35" t="s">
        <v>660</v>
      </c>
      <c r="I35" t="s">
        <v>678</v>
      </c>
      <c r="J35">
        <v>3</v>
      </c>
      <c r="K35">
        <v>29509</v>
      </c>
      <c r="L35">
        <v>201</v>
      </c>
      <c r="M35" t="s">
        <v>631</v>
      </c>
      <c r="N35" t="s">
        <v>109</v>
      </c>
      <c r="O35" t="s">
        <v>634</v>
      </c>
      <c r="P35">
        <v>91</v>
      </c>
      <c r="Q35" t="s">
        <v>634</v>
      </c>
      <c r="R35">
        <f>SUMIFS(Table2[number],Table2[Event],"Goal",Table2[H/U],"HOME",Table2[GameID],Table2[[#This Row],[GameID]],Table2[GameTime],"&lt;="&amp;Table2[[#This Row],[GameTime]])</f>
        <v>7</v>
      </c>
      <c r="S35">
        <f>SUMIFS(Table2[number],Table2[Event],"Goal",Table2[H/U],"AWAY",Table2[GameID],Table2[[#This Row],[GameID]],Table2[GameTime],"&lt;="&amp;Table2[[#This Row],[GameTime]])</f>
        <v>4</v>
      </c>
      <c r="T35" t="str">
        <f>IF(Table2[[#This Row],[Event]]="Goal",Table2[[#This Row],[Hscore]]&amp;"-"&amp;Table2[[#This Row],[Uscore]],"")</f>
        <v/>
      </c>
      <c r="U35">
        <v>3538</v>
      </c>
      <c r="V35" s="1">
        <f>Table2[[#This Row],[GameTime]]-(Table2[[#This Row],[period]]-1)*1200</f>
        <v>1138</v>
      </c>
      <c r="W35" s="1">
        <f>ROUNDDOWN(Table2[[#This Row],[Time]]/60,0)</f>
        <v>18</v>
      </c>
      <c r="X35" s="1">
        <f>ROUNDDOWN((Table2[[#This Row],[Time]]/60-Table2[[#This Row],[Time2]])*60,0)</f>
        <v>57</v>
      </c>
      <c r="Y35" s="1">
        <f>IF(Table2[[#This Row],[Time2]]&lt;10,0&amp;Table2[[#This Row],[Time2]],Table2[[#This Row],[Time2]])</f>
        <v>18</v>
      </c>
      <c r="Z35" s="1">
        <f>IF(Table2[[#This Row],[Time3]]&lt;10,0&amp;Table2[[#This Row],[Time3]],Table2[[#This Row],[Time3]])</f>
        <v>57</v>
      </c>
      <c r="AA35" s="2" t="str">
        <f>Table2[[#This Row],[Time4]]&amp;":"&amp;Table2[[#This Row],[Time5]]</f>
        <v>18:57</v>
      </c>
      <c r="AB35" s="1" cm="1">
        <f t="array" ref="AB35">IFERROR(IF(Table2[[#This Row],[code]]="","",_xlfn.IFS(AND(Table2[[#This Row],[code]]&lt;400,Table2[[#This Row],[code]]&lt;&gt;""),2,Table2[[#This Row],[code]]&gt;500,4)),"")</f>
        <v>2</v>
      </c>
      <c r="AC35" s="1">
        <f>IF(Table2[[#This Row],[Event]]="Penalty",Table2[[#This Row],[number]],IF(Table2[[#This Row],[Event]]="Time-Out",401,""))</f>
        <v>201</v>
      </c>
      <c r="AD35" s="1">
        <f>ROW(A34)</f>
        <v>34</v>
      </c>
      <c r="AE35" s="1">
        <f>COUNTIFS(Table2[GameID],Table2[[#This Row],[GameID]],Table2[Column1],"&lt;="&amp;Table2[[#This Row],[Column1]])-1</f>
        <v>18</v>
      </c>
    </row>
    <row r="36" spans="1:31" x14ac:dyDescent="0.45">
      <c r="A36" t="s">
        <v>16</v>
      </c>
      <c r="B36" t="str">
        <f>_xlfn.TEXTBEFORE(Table2[[#This Row],[Kamp]]," - ")</f>
        <v>Benløse IF</v>
      </c>
      <c r="C36" t="str">
        <f>_xlfn.TEXTAFTER(Table2[[#This Row],[Kamp]],"- ")</f>
        <v>Rødovre FC</v>
      </c>
      <c r="D36">
        <v>44811</v>
      </c>
      <c r="E36">
        <v>35306</v>
      </c>
      <c r="F36">
        <v>20222023</v>
      </c>
      <c r="G36" t="s">
        <v>17</v>
      </c>
      <c r="H36" t="s">
        <v>658</v>
      </c>
      <c r="I36" t="s">
        <v>678</v>
      </c>
      <c r="J36">
        <v>1</v>
      </c>
      <c r="K36">
        <v>29507</v>
      </c>
      <c r="L36">
        <v>1</v>
      </c>
      <c r="M36" t="s">
        <v>630</v>
      </c>
      <c r="N36" t="s">
        <v>37</v>
      </c>
      <c r="O36" t="s">
        <v>38</v>
      </c>
      <c r="P36">
        <v>90</v>
      </c>
      <c r="Q36">
        <v>98</v>
      </c>
      <c r="R36">
        <f>SUMIFS(Table2[number],Table2[Event],"Goal",Table2[H/U],"HOME",Table2[GameID],Table2[[#This Row],[GameID]],Table2[GameTime],"&lt;="&amp;Table2[[#This Row],[GameTime]])</f>
        <v>1</v>
      </c>
      <c r="S36">
        <f>SUMIFS(Table2[number],Table2[Event],"Goal",Table2[H/U],"AWAY",Table2[GameID],Table2[[#This Row],[GameID]],Table2[GameTime],"&lt;="&amp;Table2[[#This Row],[GameTime]])</f>
        <v>0</v>
      </c>
      <c r="T36" t="str">
        <f>IF(Table2[[#This Row],[Event]]="Goal",Table2[[#This Row],[Hscore]]&amp;"-"&amp;Table2[[#This Row],[Uscore]],"")</f>
        <v>1-0</v>
      </c>
      <c r="U36">
        <v>951</v>
      </c>
      <c r="V36" s="1">
        <f>Table2[[#This Row],[GameTime]]-(Table2[[#This Row],[period]]-1)*1200</f>
        <v>951</v>
      </c>
      <c r="W36" s="1">
        <f>ROUNDDOWN(Table2[[#This Row],[Time]]/60,0)</f>
        <v>15</v>
      </c>
      <c r="X36" s="1">
        <f>ROUNDDOWN((Table2[[#This Row],[Time]]/60-Table2[[#This Row],[Time2]])*60,0)</f>
        <v>51</v>
      </c>
      <c r="Y36" s="1">
        <f>IF(Table2[[#This Row],[Time2]]&lt;10,0&amp;Table2[[#This Row],[Time2]],Table2[[#This Row],[Time2]])</f>
        <v>15</v>
      </c>
      <c r="Z36" s="1">
        <f>IF(Table2[[#This Row],[Time3]]&lt;10,0&amp;Table2[[#This Row],[Time3]],Table2[[#This Row],[Time3]])</f>
        <v>51</v>
      </c>
      <c r="AA36" s="2" t="str">
        <f>Table2[[#This Row],[Time4]]&amp;":"&amp;Table2[[#This Row],[Time5]]</f>
        <v>15:51</v>
      </c>
      <c r="AB36" s="1" t="str" cm="1">
        <f t="array" ref="AB36">IFERROR(IF(Table2[[#This Row],[code]]="","",_xlfn.IFS(AND(Table2[[#This Row],[code]]&lt;400,Table2[[#This Row],[code]]&lt;&gt;""),2,Table2[[#This Row],[code]]&gt;500,4)),"")</f>
        <v/>
      </c>
      <c r="AC36" s="1" t="str">
        <f>IF(Table2[[#This Row],[Event]]="Penalty",Table2[[#This Row],[number]],IF(Table2[[#This Row],[Event]]="Time-Out",401,""))</f>
        <v/>
      </c>
      <c r="AD36" s="1">
        <f>ROW(A35)</f>
        <v>35</v>
      </c>
      <c r="AE36" s="1">
        <f>COUNTIFS(Table2[GameID],Table2[[#This Row],[GameID]],Table2[Column1],"&lt;="&amp;Table2[[#This Row],[Column1]])-1</f>
        <v>0</v>
      </c>
    </row>
    <row r="37" spans="1:31" x14ac:dyDescent="0.45">
      <c r="A37" t="s">
        <v>16</v>
      </c>
      <c r="B37" t="str">
        <f>_xlfn.TEXTBEFORE(Table2[[#This Row],[Kamp]]," - ")</f>
        <v>Benløse IF</v>
      </c>
      <c r="C37" t="str">
        <f>_xlfn.TEXTAFTER(Table2[[#This Row],[Kamp]],"- ")</f>
        <v>Rødovre FC</v>
      </c>
      <c r="D37">
        <v>44811</v>
      </c>
      <c r="E37">
        <v>35306</v>
      </c>
      <c r="F37">
        <v>20222023</v>
      </c>
      <c r="G37" t="s">
        <v>17</v>
      </c>
      <c r="H37" t="s">
        <v>665</v>
      </c>
      <c r="I37" t="s">
        <v>677</v>
      </c>
      <c r="J37">
        <v>1</v>
      </c>
      <c r="K37">
        <v>29512</v>
      </c>
      <c r="L37">
        <v>201</v>
      </c>
      <c r="M37" t="s">
        <v>631</v>
      </c>
      <c r="N37" t="s">
        <v>42</v>
      </c>
      <c r="O37" t="s">
        <v>634</v>
      </c>
      <c r="P37">
        <v>8</v>
      </c>
      <c r="Q37" t="s">
        <v>634</v>
      </c>
      <c r="R37">
        <f>SUMIFS(Table2[number],Table2[Event],"Goal",Table2[H/U],"HOME",Table2[GameID],Table2[[#This Row],[GameID]],Table2[GameTime],"&lt;="&amp;Table2[[#This Row],[GameTime]])</f>
        <v>1</v>
      </c>
      <c r="S37">
        <f>SUMIFS(Table2[number],Table2[Event],"Goal",Table2[H/U],"AWAY",Table2[GameID],Table2[[#This Row],[GameID]],Table2[GameTime],"&lt;="&amp;Table2[[#This Row],[GameTime]])</f>
        <v>0</v>
      </c>
      <c r="T37" t="str">
        <f>IF(Table2[[#This Row],[Event]]="Goal",Table2[[#This Row],[Hscore]]&amp;"-"&amp;Table2[[#This Row],[Uscore]],"")</f>
        <v/>
      </c>
      <c r="U37">
        <v>1073</v>
      </c>
      <c r="V37" s="1">
        <f>Table2[[#This Row],[GameTime]]-(Table2[[#This Row],[period]]-1)*1200</f>
        <v>1073</v>
      </c>
      <c r="W37" s="1">
        <f>ROUNDDOWN(Table2[[#This Row],[Time]]/60,0)</f>
        <v>17</v>
      </c>
      <c r="X37" s="1">
        <f>ROUNDDOWN((Table2[[#This Row],[Time]]/60-Table2[[#This Row],[Time2]])*60,0)</f>
        <v>53</v>
      </c>
      <c r="Y37" s="1">
        <f>IF(Table2[[#This Row],[Time2]]&lt;10,0&amp;Table2[[#This Row],[Time2]],Table2[[#This Row],[Time2]])</f>
        <v>17</v>
      </c>
      <c r="Z37" s="1">
        <f>IF(Table2[[#This Row],[Time3]]&lt;10,0&amp;Table2[[#This Row],[Time3]],Table2[[#This Row],[Time3]])</f>
        <v>53</v>
      </c>
      <c r="AA37" s="2" t="str">
        <f>Table2[[#This Row],[Time4]]&amp;":"&amp;Table2[[#This Row],[Time5]]</f>
        <v>17:53</v>
      </c>
      <c r="AB37" s="1" cm="1">
        <f t="array" ref="AB37">IFERROR(IF(Table2[[#This Row],[code]]="","",_xlfn.IFS(AND(Table2[[#This Row],[code]]&lt;400,Table2[[#This Row],[code]]&lt;&gt;""),2,Table2[[#This Row],[code]]&gt;500,4)),"")</f>
        <v>2</v>
      </c>
      <c r="AC37" s="1">
        <f>IF(Table2[[#This Row],[Event]]="Penalty",Table2[[#This Row],[number]],IF(Table2[[#This Row],[Event]]="Time-Out",401,""))</f>
        <v>201</v>
      </c>
      <c r="AD37" s="1">
        <f>ROW(A36)</f>
        <v>36</v>
      </c>
      <c r="AE37" s="1">
        <f>COUNTIFS(Table2[GameID],Table2[[#This Row],[GameID]],Table2[Column1],"&lt;="&amp;Table2[[#This Row],[Column1]])-1</f>
        <v>1</v>
      </c>
    </row>
    <row r="38" spans="1:31" x14ac:dyDescent="0.45">
      <c r="A38" t="s">
        <v>16</v>
      </c>
      <c r="B38" t="str">
        <f>_xlfn.TEXTBEFORE(Table2[[#This Row],[Kamp]]," - ")</f>
        <v>Benløse IF</v>
      </c>
      <c r="C38" t="str">
        <f>_xlfn.TEXTAFTER(Table2[[#This Row],[Kamp]],"- ")</f>
        <v>Rødovre FC</v>
      </c>
      <c r="D38">
        <v>44811</v>
      </c>
      <c r="E38">
        <v>35306</v>
      </c>
      <c r="F38">
        <v>20222023</v>
      </c>
      <c r="G38" t="s">
        <v>17</v>
      </c>
      <c r="H38" t="s">
        <v>658</v>
      </c>
      <c r="I38" t="s">
        <v>678</v>
      </c>
      <c r="J38">
        <v>2</v>
      </c>
      <c r="K38">
        <v>29507</v>
      </c>
      <c r="L38">
        <v>1</v>
      </c>
      <c r="M38" t="s">
        <v>630</v>
      </c>
      <c r="N38" t="s">
        <v>38</v>
      </c>
      <c r="O38" t="s">
        <v>632</v>
      </c>
      <c r="P38">
        <v>98</v>
      </c>
      <c r="Q38">
        <v>74</v>
      </c>
      <c r="R38">
        <f>SUMIFS(Table2[number],Table2[Event],"Goal",Table2[H/U],"HOME",Table2[GameID],Table2[[#This Row],[GameID]],Table2[GameTime],"&lt;="&amp;Table2[[#This Row],[GameTime]])</f>
        <v>2</v>
      </c>
      <c r="S38">
        <f>SUMIFS(Table2[number],Table2[Event],"Goal",Table2[H/U],"AWAY",Table2[GameID],Table2[[#This Row],[GameID]],Table2[GameTime],"&lt;="&amp;Table2[[#This Row],[GameTime]])</f>
        <v>0</v>
      </c>
      <c r="T38" t="str">
        <f>IF(Table2[[#This Row],[Event]]="Goal",Table2[[#This Row],[Hscore]]&amp;"-"&amp;Table2[[#This Row],[Uscore]],"")</f>
        <v>2-0</v>
      </c>
      <c r="U38">
        <v>1220</v>
      </c>
      <c r="V38" s="1">
        <f>Table2[[#This Row],[GameTime]]-(Table2[[#This Row],[period]]-1)*1200</f>
        <v>20</v>
      </c>
      <c r="W38" s="1">
        <f>ROUNDDOWN(Table2[[#This Row],[Time]]/60,0)</f>
        <v>0</v>
      </c>
      <c r="X38" s="1">
        <f>ROUNDDOWN((Table2[[#This Row],[Time]]/60-Table2[[#This Row],[Time2]])*60,0)</f>
        <v>20</v>
      </c>
      <c r="Y38" s="1" t="str">
        <f>IF(Table2[[#This Row],[Time2]]&lt;10,0&amp;Table2[[#This Row],[Time2]],Table2[[#This Row],[Time2]])</f>
        <v>00</v>
      </c>
      <c r="Z38" s="1">
        <f>IF(Table2[[#This Row],[Time3]]&lt;10,0&amp;Table2[[#This Row],[Time3]],Table2[[#This Row],[Time3]])</f>
        <v>20</v>
      </c>
      <c r="AA38" s="2" t="str">
        <f>Table2[[#This Row],[Time4]]&amp;":"&amp;Table2[[#This Row],[Time5]]</f>
        <v>00:20</v>
      </c>
      <c r="AB38" s="1" t="str" cm="1">
        <f t="array" ref="AB38">IFERROR(IF(Table2[[#This Row],[code]]="","",_xlfn.IFS(AND(Table2[[#This Row],[code]]&lt;400,Table2[[#This Row],[code]]&lt;&gt;""),2,Table2[[#This Row],[code]]&gt;500,4)),"")</f>
        <v/>
      </c>
      <c r="AC38" s="1" t="str">
        <f>IF(Table2[[#This Row],[Event]]="Penalty",Table2[[#This Row],[number]],IF(Table2[[#This Row],[Event]]="Time-Out",401,""))</f>
        <v/>
      </c>
      <c r="AD38" s="1">
        <f>ROW(A37)</f>
        <v>37</v>
      </c>
      <c r="AE38" s="1">
        <f>COUNTIFS(Table2[GameID],Table2[[#This Row],[GameID]],Table2[Column1],"&lt;="&amp;Table2[[#This Row],[Column1]])-1</f>
        <v>2</v>
      </c>
    </row>
    <row r="39" spans="1:31" x14ac:dyDescent="0.45">
      <c r="A39" t="s">
        <v>16</v>
      </c>
      <c r="B39" t="str">
        <f>_xlfn.TEXTBEFORE(Table2[[#This Row],[Kamp]]," - ")</f>
        <v>Benløse IF</v>
      </c>
      <c r="C39" t="str">
        <f>_xlfn.TEXTAFTER(Table2[[#This Row],[Kamp]],"- ")</f>
        <v>Rødovre FC</v>
      </c>
      <c r="D39">
        <v>44811</v>
      </c>
      <c r="E39">
        <v>35306</v>
      </c>
      <c r="F39">
        <v>20222023</v>
      </c>
      <c r="G39" t="s">
        <v>17</v>
      </c>
      <c r="H39" t="s">
        <v>665</v>
      </c>
      <c r="I39" t="s">
        <v>677</v>
      </c>
      <c r="J39">
        <v>2</v>
      </c>
      <c r="K39">
        <v>29512</v>
      </c>
      <c r="L39">
        <v>1</v>
      </c>
      <c r="M39" t="s">
        <v>630</v>
      </c>
      <c r="N39" t="s">
        <v>55</v>
      </c>
      <c r="O39" t="s">
        <v>39</v>
      </c>
      <c r="P39">
        <v>88</v>
      </c>
      <c r="Q39">
        <v>2</v>
      </c>
      <c r="R39">
        <f>SUMIFS(Table2[number],Table2[Event],"Goal",Table2[H/U],"HOME",Table2[GameID],Table2[[#This Row],[GameID]],Table2[GameTime],"&lt;="&amp;Table2[[#This Row],[GameTime]])</f>
        <v>2</v>
      </c>
      <c r="S39">
        <f>SUMIFS(Table2[number],Table2[Event],"Goal",Table2[H/U],"AWAY",Table2[GameID],Table2[[#This Row],[GameID]],Table2[GameTime],"&lt;="&amp;Table2[[#This Row],[GameTime]])</f>
        <v>1</v>
      </c>
      <c r="T39" t="str">
        <f>IF(Table2[[#This Row],[Event]]="Goal",Table2[[#This Row],[Hscore]]&amp;"-"&amp;Table2[[#This Row],[Uscore]],"")</f>
        <v>2-1</v>
      </c>
      <c r="U39">
        <v>1276</v>
      </c>
      <c r="V39" s="1">
        <f>Table2[[#This Row],[GameTime]]-(Table2[[#This Row],[period]]-1)*1200</f>
        <v>76</v>
      </c>
      <c r="W39" s="1">
        <f>ROUNDDOWN(Table2[[#This Row],[Time]]/60,0)</f>
        <v>1</v>
      </c>
      <c r="X39" s="1">
        <f>ROUNDDOWN((Table2[[#This Row],[Time]]/60-Table2[[#This Row],[Time2]])*60,0)</f>
        <v>16</v>
      </c>
      <c r="Y39" s="1" t="str">
        <f>IF(Table2[[#This Row],[Time2]]&lt;10,0&amp;Table2[[#This Row],[Time2]],Table2[[#This Row],[Time2]])</f>
        <v>01</v>
      </c>
      <c r="Z39" s="1">
        <f>IF(Table2[[#This Row],[Time3]]&lt;10,0&amp;Table2[[#This Row],[Time3]],Table2[[#This Row],[Time3]])</f>
        <v>16</v>
      </c>
      <c r="AA39" s="2" t="str">
        <f>Table2[[#This Row],[Time4]]&amp;":"&amp;Table2[[#This Row],[Time5]]</f>
        <v>01:16</v>
      </c>
      <c r="AB39" s="1" t="str" cm="1">
        <f t="array" ref="AB39">IFERROR(IF(Table2[[#This Row],[code]]="","",_xlfn.IFS(AND(Table2[[#This Row],[code]]&lt;400,Table2[[#This Row],[code]]&lt;&gt;""),2,Table2[[#This Row],[code]]&gt;500,4)),"")</f>
        <v/>
      </c>
      <c r="AC39" s="1" t="str">
        <f>IF(Table2[[#This Row],[Event]]="Penalty",Table2[[#This Row],[number]],IF(Table2[[#This Row],[Event]]="Time-Out",401,""))</f>
        <v/>
      </c>
      <c r="AD39" s="1">
        <f>ROW(A38)</f>
        <v>38</v>
      </c>
      <c r="AE39" s="1">
        <f>COUNTIFS(Table2[GameID],Table2[[#This Row],[GameID]],Table2[Column1],"&lt;="&amp;Table2[[#This Row],[Column1]])-1</f>
        <v>3</v>
      </c>
    </row>
    <row r="40" spans="1:31" x14ac:dyDescent="0.45">
      <c r="A40" t="s">
        <v>16</v>
      </c>
      <c r="B40" t="str">
        <f>_xlfn.TEXTBEFORE(Table2[[#This Row],[Kamp]]," - ")</f>
        <v>Benløse IF</v>
      </c>
      <c r="C40" t="str">
        <f>_xlfn.TEXTAFTER(Table2[[#This Row],[Kamp]],"- ")</f>
        <v>Rødovre FC</v>
      </c>
      <c r="D40">
        <v>44811</v>
      </c>
      <c r="E40">
        <v>35306</v>
      </c>
      <c r="F40">
        <v>20222023</v>
      </c>
      <c r="G40" t="s">
        <v>17</v>
      </c>
      <c r="H40" t="s">
        <v>658</v>
      </c>
      <c r="I40" t="s">
        <v>678</v>
      </c>
      <c r="J40">
        <v>2</v>
      </c>
      <c r="K40">
        <v>29507</v>
      </c>
      <c r="L40">
        <v>1</v>
      </c>
      <c r="M40" t="s">
        <v>630</v>
      </c>
      <c r="N40" t="s">
        <v>37</v>
      </c>
      <c r="O40" t="s">
        <v>634</v>
      </c>
      <c r="P40">
        <v>90</v>
      </c>
      <c r="Q40" t="s">
        <v>634</v>
      </c>
      <c r="R40">
        <f>SUMIFS(Table2[number],Table2[Event],"Goal",Table2[H/U],"HOME",Table2[GameID],Table2[[#This Row],[GameID]],Table2[GameTime],"&lt;="&amp;Table2[[#This Row],[GameTime]])</f>
        <v>3</v>
      </c>
      <c r="S40">
        <f>SUMIFS(Table2[number],Table2[Event],"Goal",Table2[H/U],"AWAY",Table2[GameID],Table2[[#This Row],[GameID]],Table2[GameTime],"&lt;="&amp;Table2[[#This Row],[GameTime]])</f>
        <v>1</v>
      </c>
      <c r="T40" t="str">
        <f>IF(Table2[[#This Row],[Event]]="Goal",Table2[[#This Row],[Hscore]]&amp;"-"&amp;Table2[[#This Row],[Uscore]],"")</f>
        <v>3-1</v>
      </c>
      <c r="U40">
        <v>1409</v>
      </c>
      <c r="V40" s="1">
        <f>Table2[[#This Row],[GameTime]]-(Table2[[#This Row],[period]]-1)*1200</f>
        <v>209</v>
      </c>
      <c r="W40" s="1">
        <f>ROUNDDOWN(Table2[[#This Row],[Time]]/60,0)</f>
        <v>3</v>
      </c>
      <c r="X40" s="1">
        <f>ROUNDDOWN((Table2[[#This Row],[Time]]/60-Table2[[#This Row],[Time2]])*60,0)</f>
        <v>29</v>
      </c>
      <c r="Y40" s="1" t="str">
        <f>IF(Table2[[#This Row],[Time2]]&lt;10,0&amp;Table2[[#This Row],[Time2]],Table2[[#This Row],[Time2]])</f>
        <v>03</v>
      </c>
      <c r="Z40" s="1">
        <f>IF(Table2[[#This Row],[Time3]]&lt;10,0&amp;Table2[[#This Row],[Time3]],Table2[[#This Row],[Time3]])</f>
        <v>29</v>
      </c>
      <c r="AA40" s="2" t="str">
        <f>Table2[[#This Row],[Time4]]&amp;":"&amp;Table2[[#This Row],[Time5]]</f>
        <v>03:29</v>
      </c>
      <c r="AB40" s="1" t="str" cm="1">
        <f t="array" ref="AB40">IFERROR(IF(Table2[[#This Row],[code]]="","",_xlfn.IFS(AND(Table2[[#This Row],[code]]&lt;400,Table2[[#This Row],[code]]&lt;&gt;""),2,Table2[[#This Row],[code]]&gt;500,4)),"")</f>
        <v/>
      </c>
      <c r="AC40" s="1" t="str">
        <f>IF(Table2[[#This Row],[Event]]="Penalty",Table2[[#This Row],[number]],IF(Table2[[#This Row],[Event]]="Time-Out",401,""))</f>
        <v/>
      </c>
      <c r="AD40" s="1">
        <f>ROW(A39)</f>
        <v>39</v>
      </c>
      <c r="AE40" s="1">
        <f>COUNTIFS(Table2[GameID],Table2[[#This Row],[GameID]],Table2[Column1],"&lt;="&amp;Table2[[#This Row],[Column1]])-1</f>
        <v>4</v>
      </c>
    </row>
    <row r="41" spans="1:31" x14ac:dyDescent="0.45">
      <c r="A41" t="s">
        <v>16</v>
      </c>
      <c r="B41" t="str">
        <f>_xlfn.TEXTBEFORE(Table2[[#This Row],[Kamp]]," - ")</f>
        <v>Benløse IF</v>
      </c>
      <c r="C41" t="str">
        <f>_xlfn.TEXTAFTER(Table2[[#This Row],[Kamp]],"- ")</f>
        <v>Rødovre FC</v>
      </c>
      <c r="D41">
        <v>44811</v>
      </c>
      <c r="E41">
        <v>35306</v>
      </c>
      <c r="F41">
        <v>20222023</v>
      </c>
      <c r="G41" t="s">
        <v>17</v>
      </c>
      <c r="H41" t="s">
        <v>658</v>
      </c>
      <c r="I41" t="s">
        <v>678</v>
      </c>
      <c r="J41">
        <v>2</v>
      </c>
      <c r="K41">
        <v>29507</v>
      </c>
      <c r="L41">
        <v>210</v>
      </c>
      <c r="M41" t="s">
        <v>631</v>
      </c>
      <c r="N41" t="s">
        <v>21</v>
      </c>
      <c r="O41" t="s">
        <v>634</v>
      </c>
      <c r="P41">
        <v>6</v>
      </c>
      <c r="Q41" t="s">
        <v>634</v>
      </c>
      <c r="R41">
        <f>SUMIFS(Table2[number],Table2[Event],"Goal",Table2[H/U],"HOME",Table2[GameID],Table2[[#This Row],[GameID]],Table2[GameTime],"&lt;="&amp;Table2[[#This Row],[GameTime]])</f>
        <v>3</v>
      </c>
      <c r="S41">
        <f>SUMIFS(Table2[number],Table2[Event],"Goal",Table2[H/U],"AWAY",Table2[GameID],Table2[[#This Row],[GameID]],Table2[GameTime],"&lt;="&amp;Table2[[#This Row],[GameTime]])</f>
        <v>1</v>
      </c>
      <c r="T41" t="str">
        <f>IF(Table2[[#This Row],[Event]]="Goal",Table2[[#This Row],[Hscore]]&amp;"-"&amp;Table2[[#This Row],[Uscore]],"")</f>
        <v/>
      </c>
      <c r="U41">
        <v>1544</v>
      </c>
      <c r="V41" s="1">
        <f>Table2[[#This Row],[GameTime]]-(Table2[[#This Row],[period]]-1)*1200</f>
        <v>344</v>
      </c>
      <c r="W41" s="1">
        <f>ROUNDDOWN(Table2[[#This Row],[Time]]/60,0)</f>
        <v>5</v>
      </c>
      <c r="X41" s="1">
        <f>ROUNDDOWN((Table2[[#This Row],[Time]]/60-Table2[[#This Row],[Time2]])*60,0)</f>
        <v>44</v>
      </c>
      <c r="Y41" s="1" t="str">
        <f>IF(Table2[[#This Row],[Time2]]&lt;10,0&amp;Table2[[#This Row],[Time2]],Table2[[#This Row],[Time2]])</f>
        <v>05</v>
      </c>
      <c r="Z41" s="1">
        <f>IF(Table2[[#This Row],[Time3]]&lt;10,0&amp;Table2[[#This Row],[Time3]],Table2[[#This Row],[Time3]])</f>
        <v>44</v>
      </c>
      <c r="AA41" s="2" t="str">
        <f>Table2[[#This Row],[Time4]]&amp;":"&amp;Table2[[#This Row],[Time5]]</f>
        <v>05:44</v>
      </c>
      <c r="AB41" s="1" cm="1">
        <f t="array" ref="AB41">IFERROR(IF(Table2[[#This Row],[code]]="","",_xlfn.IFS(AND(Table2[[#This Row],[code]]&lt;400,Table2[[#This Row],[code]]&lt;&gt;""),2,Table2[[#This Row],[code]]&gt;500,4)),"")</f>
        <v>2</v>
      </c>
      <c r="AC41" s="1">
        <f>IF(Table2[[#This Row],[Event]]="Penalty",Table2[[#This Row],[number]],IF(Table2[[#This Row],[Event]]="Time-Out",401,""))</f>
        <v>210</v>
      </c>
      <c r="AD41" s="1">
        <f>ROW(A40)</f>
        <v>40</v>
      </c>
      <c r="AE41" s="1">
        <f>COUNTIFS(Table2[GameID],Table2[[#This Row],[GameID]],Table2[Column1],"&lt;="&amp;Table2[[#This Row],[Column1]])-1</f>
        <v>5</v>
      </c>
    </row>
    <row r="42" spans="1:31" x14ac:dyDescent="0.45">
      <c r="A42" t="s">
        <v>16</v>
      </c>
      <c r="B42" t="str">
        <f>_xlfn.TEXTBEFORE(Table2[[#This Row],[Kamp]]," - ")</f>
        <v>Benløse IF</v>
      </c>
      <c r="C42" t="str">
        <f>_xlfn.TEXTAFTER(Table2[[#This Row],[Kamp]],"- ")</f>
        <v>Rødovre FC</v>
      </c>
      <c r="D42">
        <v>44811</v>
      </c>
      <c r="E42">
        <v>35306</v>
      </c>
      <c r="F42">
        <v>20222023</v>
      </c>
      <c r="G42" t="s">
        <v>17</v>
      </c>
      <c r="H42" t="s">
        <v>658</v>
      </c>
      <c r="I42" t="s">
        <v>678</v>
      </c>
      <c r="J42">
        <v>2</v>
      </c>
      <c r="K42">
        <v>29507</v>
      </c>
      <c r="L42">
        <v>1</v>
      </c>
      <c r="M42" t="s">
        <v>630</v>
      </c>
      <c r="N42" t="s">
        <v>36</v>
      </c>
      <c r="O42" t="s">
        <v>26</v>
      </c>
      <c r="P42">
        <v>87</v>
      </c>
      <c r="Q42">
        <v>32</v>
      </c>
      <c r="R42">
        <f>SUMIFS(Table2[number],Table2[Event],"Goal",Table2[H/U],"HOME",Table2[GameID],Table2[[#This Row],[GameID]],Table2[GameTime],"&lt;="&amp;Table2[[#This Row],[GameTime]])</f>
        <v>4</v>
      </c>
      <c r="S42">
        <f>SUMIFS(Table2[number],Table2[Event],"Goal",Table2[H/U],"AWAY",Table2[GameID],Table2[[#This Row],[GameID]],Table2[GameTime],"&lt;="&amp;Table2[[#This Row],[GameTime]])</f>
        <v>1</v>
      </c>
      <c r="T42" t="str">
        <f>IF(Table2[[#This Row],[Event]]="Goal",Table2[[#This Row],[Hscore]]&amp;"-"&amp;Table2[[#This Row],[Uscore]],"")</f>
        <v>4-1</v>
      </c>
      <c r="U42">
        <v>1674</v>
      </c>
      <c r="V42" s="1">
        <f>Table2[[#This Row],[GameTime]]-(Table2[[#This Row],[period]]-1)*1200</f>
        <v>474</v>
      </c>
      <c r="W42" s="1">
        <f>ROUNDDOWN(Table2[[#This Row],[Time]]/60,0)</f>
        <v>7</v>
      </c>
      <c r="X42" s="1">
        <f>ROUNDDOWN((Table2[[#This Row],[Time]]/60-Table2[[#This Row],[Time2]])*60,0)</f>
        <v>54</v>
      </c>
      <c r="Y42" s="1" t="str">
        <f>IF(Table2[[#This Row],[Time2]]&lt;10,0&amp;Table2[[#This Row],[Time2]],Table2[[#This Row],[Time2]])</f>
        <v>07</v>
      </c>
      <c r="Z42" s="1">
        <f>IF(Table2[[#This Row],[Time3]]&lt;10,0&amp;Table2[[#This Row],[Time3]],Table2[[#This Row],[Time3]])</f>
        <v>54</v>
      </c>
      <c r="AA42" s="2" t="str">
        <f>Table2[[#This Row],[Time4]]&amp;":"&amp;Table2[[#This Row],[Time5]]</f>
        <v>07:54</v>
      </c>
      <c r="AB42" s="1" t="str" cm="1">
        <f t="array" ref="AB42">IFERROR(IF(Table2[[#This Row],[code]]="","",_xlfn.IFS(AND(Table2[[#This Row],[code]]&lt;400,Table2[[#This Row],[code]]&lt;&gt;""),2,Table2[[#This Row],[code]]&gt;500,4)),"")</f>
        <v/>
      </c>
      <c r="AC42" s="1" t="str">
        <f>IF(Table2[[#This Row],[Event]]="Penalty",Table2[[#This Row],[number]],IF(Table2[[#This Row],[Event]]="Time-Out",401,""))</f>
        <v/>
      </c>
      <c r="AD42" s="1">
        <f>ROW(A41)</f>
        <v>41</v>
      </c>
      <c r="AE42" s="1">
        <f>COUNTIFS(Table2[GameID],Table2[[#This Row],[GameID]],Table2[Column1],"&lt;="&amp;Table2[[#This Row],[Column1]])-1</f>
        <v>6</v>
      </c>
    </row>
    <row r="43" spans="1:31" x14ac:dyDescent="0.45">
      <c r="A43" t="s">
        <v>16</v>
      </c>
      <c r="B43" t="str">
        <f>_xlfn.TEXTBEFORE(Table2[[#This Row],[Kamp]]," - ")</f>
        <v>Benløse IF</v>
      </c>
      <c r="C43" t="str">
        <f>_xlfn.TEXTAFTER(Table2[[#This Row],[Kamp]],"- ")</f>
        <v>Rødovre FC</v>
      </c>
      <c r="D43">
        <v>44811</v>
      </c>
      <c r="E43">
        <v>35306</v>
      </c>
      <c r="F43">
        <v>20222023</v>
      </c>
      <c r="G43" t="s">
        <v>17</v>
      </c>
      <c r="H43" t="s">
        <v>665</v>
      </c>
      <c r="I43" t="s">
        <v>677</v>
      </c>
      <c r="J43">
        <v>2</v>
      </c>
      <c r="K43">
        <v>29512</v>
      </c>
      <c r="L43">
        <v>208</v>
      </c>
      <c r="M43" t="s">
        <v>631</v>
      </c>
      <c r="N43" t="s">
        <v>44</v>
      </c>
      <c r="O43" t="s">
        <v>634</v>
      </c>
      <c r="P43">
        <v>16</v>
      </c>
      <c r="Q43" t="s">
        <v>634</v>
      </c>
      <c r="R43">
        <f>SUMIFS(Table2[number],Table2[Event],"Goal",Table2[H/U],"HOME",Table2[GameID],Table2[[#This Row],[GameID]],Table2[GameTime],"&lt;="&amp;Table2[[#This Row],[GameTime]])</f>
        <v>4</v>
      </c>
      <c r="S43">
        <f>SUMIFS(Table2[number],Table2[Event],"Goal",Table2[H/U],"AWAY",Table2[GameID],Table2[[#This Row],[GameID]],Table2[GameTime],"&lt;="&amp;Table2[[#This Row],[GameTime]])</f>
        <v>1</v>
      </c>
      <c r="T43" t="str">
        <f>IF(Table2[[#This Row],[Event]]="Goal",Table2[[#This Row],[Hscore]]&amp;"-"&amp;Table2[[#This Row],[Uscore]],"")</f>
        <v/>
      </c>
      <c r="U43">
        <v>1785</v>
      </c>
      <c r="V43" s="1">
        <f>Table2[[#This Row],[GameTime]]-(Table2[[#This Row],[period]]-1)*1200</f>
        <v>585</v>
      </c>
      <c r="W43" s="1">
        <f>ROUNDDOWN(Table2[[#This Row],[Time]]/60,0)</f>
        <v>9</v>
      </c>
      <c r="X43" s="1">
        <f>ROUNDDOWN((Table2[[#This Row],[Time]]/60-Table2[[#This Row],[Time2]])*60,0)</f>
        <v>45</v>
      </c>
      <c r="Y43" s="1" t="str">
        <f>IF(Table2[[#This Row],[Time2]]&lt;10,0&amp;Table2[[#This Row],[Time2]],Table2[[#This Row],[Time2]])</f>
        <v>09</v>
      </c>
      <c r="Z43" s="1">
        <f>IF(Table2[[#This Row],[Time3]]&lt;10,0&amp;Table2[[#This Row],[Time3]],Table2[[#This Row],[Time3]])</f>
        <v>45</v>
      </c>
      <c r="AA43" s="2" t="str">
        <f>Table2[[#This Row],[Time4]]&amp;":"&amp;Table2[[#This Row],[Time5]]</f>
        <v>09:45</v>
      </c>
      <c r="AB43" s="1" cm="1">
        <f t="array" ref="AB43">IFERROR(IF(Table2[[#This Row],[code]]="","",_xlfn.IFS(AND(Table2[[#This Row],[code]]&lt;400,Table2[[#This Row],[code]]&lt;&gt;""),2,Table2[[#This Row],[code]]&gt;500,4)),"")</f>
        <v>2</v>
      </c>
      <c r="AC43" s="1">
        <f>IF(Table2[[#This Row],[Event]]="Penalty",Table2[[#This Row],[number]],IF(Table2[[#This Row],[Event]]="Time-Out",401,""))</f>
        <v>208</v>
      </c>
      <c r="AD43" s="1">
        <f>ROW(A42)</f>
        <v>42</v>
      </c>
      <c r="AE43" s="1">
        <f>COUNTIFS(Table2[GameID],Table2[[#This Row],[GameID]],Table2[Column1],"&lt;="&amp;Table2[[#This Row],[Column1]])-1</f>
        <v>7</v>
      </c>
    </row>
    <row r="44" spans="1:31" x14ac:dyDescent="0.45">
      <c r="A44" t="s">
        <v>16</v>
      </c>
      <c r="B44" t="str">
        <f>_xlfn.TEXTBEFORE(Table2[[#This Row],[Kamp]]," - ")</f>
        <v>Benløse IF</v>
      </c>
      <c r="C44" t="str">
        <f>_xlfn.TEXTAFTER(Table2[[#This Row],[Kamp]],"- ")</f>
        <v>Rødovre FC</v>
      </c>
      <c r="D44">
        <v>44811</v>
      </c>
      <c r="E44">
        <v>35306</v>
      </c>
      <c r="F44">
        <v>20222023</v>
      </c>
      <c r="G44" t="s">
        <v>17</v>
      </c>
      <c r="H44" t="s">
        <v>658</v>
      </c>
      <c r="I44" t="s">
        <v>678</v>
      </c>
      <c r="J44">
        <v>2</v>
      </c>
      <c r="K44">
        <v>29507</v>
      </c>
      <c r="L44">
        <v>502</v>
      </c>
      <c r="M44" t="s">
        <v>631</v>
      </c>
      <c r="N44" t="s">
        <v>38</v>
      </c>
      <c r="O44" t="s">
        <v>634</v>
      </c>
      <c r="P44">
        <v>98</v>
      </c>
      <c r="Q44" t="s">
        <v>634</v>
      </c>
      <c r="R44">
        <f>SUMIFS(Table2[number],Table2[Event],"Goal",Table2[H/U],"HOME",Table2[GameID],Table2[[#This Row],[GameID]],Table2[GameTime],"&lt;="&amp;Table2[[#This Row],[GameTime]])</f>
        <v>4</v>
      </c>
      <c r="S44">
        <f>SUMIFS(Table2[number],Table2[Event],"Goal",Table2[H/U],"AWAY",Table2[GameID],Table2[[#This Row],[GameID]],Table2[GameTime],"&lt;="&amp;Table2[[#This Row],[GameTime]])</f>
        <v>1</v>
      </c>
      <c r="T44" t="str">
        <f>IF(Table2[[#This Row],[Event]]="Goal",Table2[[#This Row],[Hscore]]&amp;"-"&amp;Table2[[#This Row],[Uscore]],"")</f>
        <v/>
      </c>
      <c r="U44">
        <v>1785</v>
      </c>
      <c r="V44" s="1">
        <f>Table2[[#This Row],[GameTime]]-(Table2[[#This Row],[period]]-1)*1200</f>
        <v>585</v>
      </c>
      <c r="W44" s="1">
        <f>ROUNDDOWN(Table2[[#This Row],[Time]]/60,0)</f>
        <v>9</v>
      </c>
      <c r="X44" s="1">
        <f>ROUNDDOWN((Table2[[#This Row],[Time]]/60-Table2[[#This Row],[Time2]])*60,0)</f>
        <v>45</v>
      </c>
      <c r="Y44" s="1" t="str">
        <f>IF(Table2[[#This Row],[Time2]]&lt;10,0&amp;Table2[[#This Row],[Time2]],Table2[[#This Row],[Time2]])</f>
        <v>09</v>
      </c>
      <c r="Z44" s="1">
        <f>IF(Table2[[#This Row],[Time3]]&lt;10,0&amp;Table2[[#This Row],[Time3]],Table2[[#This Row],[Time3]])</f>
        <v>45</v>
      </c>
      <c r="AA44" s="2" t="str">
        <f>Table2[[#This Row],[Time4]]&amp;":"&amp;Table2[[#This Row],[Time5]]</f>
        <v>09:45</v>
      </c>
      <c r="AB44" s="1" cm="1">
        <f t="array" ref="AB44">IFERROR(IF(Table2[[#This Row],[code]]="","",_xlfn.IFS(AND(Table2[[#This Row],[code]]&lt;400,Table2[[#This Row],[code]]&lt;&gt;""),2,Table2[[#This Row],[code]]&gt;500,4)),"")</f>
        <v>4</v>
      </c>
      <c r="AC44" s="1">
        <f>IF(Table2[[#This Row],[Event]]="Penalty",Table2[[#This Row],[number]],IF(Table2[[#This Row],[Event]]="Time-Out",401,""))</f>
        <v>502</v>
      </c>
      <c r="AD44" s="1">
        <f>ROW(A43)</f>
        <v>43</v>
      </c>
      <c r="AE44" s="1">
        <f>COUNTIFS(Table2[GameID],Table2[[#This Row],[GameID]],Table2[Column1],"&lt;="&amp;Table2[[#This Row],[Column1]])-1</f>
        <v>8</v>
      </c>
    </row>
    <row r="45" spans="1:31" x14ac:dyDescent="0.45">
      <c r="A45" t="s">
        <v>16</v>
      </c>
      <c r="B45" t="str">
        <f>_xlfn.TEXTBEFORE(Table2[[#This Row],[Kamp]]," - ")</f>
        <v>Benløse IF</v>
      </c>
      <c r="C45" t="str">
        <f>_xlfn.TEXTAFTER(Table2[[#This Row],[Kamp]],"- ")</f>
        <v>Rødovre FC</v>
      </c>
      <c r="D45">
        <v>44811</v>
      </c>
      <c r="E45">
        <v>35306</v>
      </c>
      <c r="F45">
        <v>20222023</v>
      </c>
      <c r="G45" t="s">
        <v>17</v>
      </c>
      <c r="H45" t="s">
        <v>658</v>
      </c>
      <c r="I45" t="s">
        <v>678</v>
      </c>
      <c r="J45">
        <v>2</v>
      </c>
      <c r="K45">
        <v>29507</v>
      </c>
      <c r="L45">
        <v>1</v>
      </c>
      <c r="M45" t="s">
        <v>630</v>
      </c>
      <c r="N45" t="s">
        <v>36</v>
      </c>
      <c r="O45" t="s">
        <v>26</v>
      </c>
      <c r="P45">
        <v>87</v>
      </c>
      <c r="Q45">
        <v>32</v>
      </c>
      <c r="R45">
        <f>SUMIFS(Table2[number],Table2[Event],"Goal",Table2[H/U],"HOME",Table2[GameID],Table2[[#This Row],[GameID]],Table2[GameTime],"&lt;="&amp;Table2[[#This Row],[GameTime]])</f>
        <v>5</v>
      </c>
      <c r="S45">
        <f>SUMIFS(Table2[number],Table2[Event],"Goal",Table2[H/U],"AWAY",Table2[GameID],Table2[[#This Row],[GameID]],Table2[GameTime],"&lt;="&amp;Table2[[#This Row],[GameTime]])</f>
        <v>1</v>
      </c>
      <c r="T45" t="str">
        <f>IF(Table2[[#This Row],[Event]]="Goal",Table2[[#This Row],[Hscore]]&amp;"-"&amp;Table2[[#This Row],[Uscore]],"")</f>
        <v>5-1</v>
      </c>
      <c r="U45">
        <v>1905</v>
      </c>
      <c r="V45" s="1">
        <f>Table2[[#This Row],[GameTime]]-(Table2[[#This Row],[period]]-1)*1200</f>
        <v>705</v>
      </c>
      <c r="W45" s="1">
        <f>ROUNDDOWN(Table2[[#This Row],[Time]]/60,0)</f>
        <v>11</v>
      </c>
      <c r="X45" s="1">
        <f>ROUNDDOWN((Table2[[#This Row],[Time]]/60-Table2[[#This Row],[Time2]])*60,0)</f>
        <v>45</v>
      </c>
      <c r="Y45" s="1">
        <f>IF(Table2[[#This Row],[Time2]]&lt;10,0&amp;Table2[[#This Row],[Time2]],Table2[[#This Row],[Time2]])</f>
        <v>11</v>
      </c>
      <c r="Z45" s="1">
        <f>IF(Table2[[#This Row],[Time3]]&lt;10,0&amp;Table2[[#This Row],[Time3]],Table2[[#This Row],[Time3]])</f>
        <v>45</v>
      </c>
      <c r="AA45" s="2" t="str">
        <f>Table2[[#This Row],[Time4]]&amp;":"&amp;Table2[[#This Row],[Time5]]</f>
        <v>11:45</v>
      </c>
      <c r="AB45" s="1" t="str" cm="1">
        <f t="array" ref="AB45">IFERROR(IF(Table2[[#This Row],[code]]="","",_xlfn.IFS(AND(Table2[[#This Row],[code]]&lt;400,Table2[[#This Row],[code]]&lt;&gt;""),2,Table2[[#This Row],[code]]&gt;500,4)),"")</f>
        <v/>
      </c>
      <c r="AC45" s="1" t="str">
        <f>IF(Table2[[#This Row],[Event]]="Penalty",Table2[[#This Row],[number]],IF(Table2[[#This Row],[Event]]="Time-Out",401,""))</f>
        <v/>
      </c>
      <c r="AD45" s="1">
        <f>ROW(A44)</f>
        <v>44</v>
      </c>
      <c r="AE45" s="1">
        <f>COUNTIFS(Table2[GameID],Table2[[#This Row],[GameID]],Table2[Column1],"&lt;="&amp;Table2[[#This Row],[Column1]])-1</f>
        <v>9</v>
      </c>
    </row>
    <row r="46" spans="1:31" x14ac:dyDescent="0.45">
      <c r="A46" t="s">
        <v>16</v>
      </c>
      <c r="B46" t="str">
        <f>_xlfn.TEXTBEFORE(Table2[[#This Row],[Kamp]]," - ")</f>
        <v>Benløse IF</v>
      </c>
      <c r="C46" t="str">
        <f>_xlfn.TEXTAFTER(Table2[[#This Row],[Kamp]],"- ")</f>
        <v>Rødovre FC</v>
      </c>
      <c r="D46">
        <v>44811</v>
      </c>
      <c r="E46">
        <v>35306</v>
      </c>
      <c r="F46">
        <v>20222023</v>
      </c>
      <c r="G46" t="s">
        <v>17</v>
      </c>
      <c r="H46" t="s">
        <v>665</v>
      </c>
      <c r="I46" t="s">
        <v>677</v>
      </c>
      <c r="J46">
        <v>2</v>
      </c>
      <c r="K46">
        <v>29512</v>
      </c>
      <c r="L46">
        <v>201</v>
      </c>
      <c r="M46" t="s">
        <v>631</v>
      </c>
      <c r="N46" t="s">
        <v>51</v>
      </c>
      <c r="O46" t="s">
        <v>634</v>
      </c>
      <c r="P46">
        <v>77</v>
      </c>
      <c r="Q46" t="s">
        <v>634</v>
      </c>
      <c r="R46">
        <f>SUMIFS(Table2[number],Table2[Event],"Goal",Table2[H/U],"HOME",Table2[GameID],Table2[[#This Row],[GameID]],Table2[GameTime],"&lt;="&amp;Table2[[#This Row],[GameTime]])</f>
        <v>5</v>
      </c>
      <c r="S46">
        <f>SUMIFS(Table2[number],Table2[Event],"Goal",Table2[H/U],"AWAY",Table2[GameID],Table2[[#This Row],[GameID]],Table2[GameTime],"&lt;="&amp;Table2[[#This Row],[GameTime]])</f>
        <v>1</v>
      </c>
      <c r="T46" t="str">
        <f>IF(Table2[[#This Row],[Event]]="Goal",Table2[[#This Row],[Hscore]]&amp;"-"&amp;Table2[[#This Row],[Uscore]],"")</f>
        <v/>
      </c>
      <c r="U46">
        <v>2314</v>
      </c>
      <c r="V46" s="1">
        <f>Table2[[#This Row],[GameTime]]-(Table2[[#This Row],[period]]-1)*1200</f>
        <v>1114</v>
      </c>
      <c r="W46" s="1">
        <f>ROUNDDOWN(Table2[[#This Row],[Time]]/60,0)</f>
        <v>18</v>
      </c>
      <c r="X46" s="1">
        <f>ROUNDDOWN((Table2[[#This Row],[Time]]/60-Table2[[#This Row],[Time2]])*60,0)</f>
        <v>34</v>
      </c>
      <c r="Y46" s="1">
        <f>IF(Table2[[#This Row],[Time2]]&lt;10,0&amp;Table2[[#This Row],[Time2]],Table2[[#This Row],[Time2]])</f>
        <v>18</v>
      </c>
      <c r="Z46" s="1">
        <f>IF(Table2[[#This Row],[Time3]]&lt;10,0&amp;Table2[[#This Row],[Time3]],Table2[[#This Row],[Time3]])</f>
        <v>34</v>
      </c>
      <c r="AA46" s="2" t="str">
        <f>Table2[[#This Row],[Time4]]&amp;":"&amp;Table2[[#This Row],[Time5]]</f>
        <v>18:34</v>
      </c>
      <c r="AB46" s="1" cm="1">
        <f t="array" ref="AB46">IFERROR(IF(Table2[[#This Row],[code]]="","",_xlfn.IFS(AND(Table2[[#This Row],[code]]&lt;400,Table2[[#This Row],[code]]&lt;&gt;""),2,Table2[[#This Row],[code]]&gt;500,4)),"")</f>
        <v>2</v>
      </c>
      <c r="AC46" s="1">
        <f>IF(Table2[[#This Row],[Event]]="Penalty",Table2[[#This Row],[number]],IF(Table2[[#This Row],[Event]]="Time-Out",401,""))</f>
        <v>201</v>
      </c>
      <c r="AD46" s="1">
        <f>ROW(A45)</f>
        <v>45</v>
      </c>
      <c r="AE46" s="1">
        <f>COUNTIFS(Table2[GameID],Table2[[#This Row],[GameID]],Table2[Column1],"&lt;="&amp;Table2[[#This Row],[Column1]])-1</f>
        <v>10</v>
      </c>
    </row>
    <row r="47" spans="1:31" x14ac:dyDescent="0.45">
      <c r="A47" t="s">
        <v>16</v>
      </c>
      <c r="B47" t="str">
        <f>_xlfn.TEXTBEFORE(Table2[[#This Row],[Kamp]]," - ")</f>
        <v>Benløse IF</v>
      </c>
      <c r="C47" t="str">
        <f>_xlfn.TEXTAFTER(Table2[[#This Row],[Kamp]],"- ")</f>
        <v>Rødovre FC</v>
      </c>
      <c r="D47">
        <v>44811</v>
      </c>
      <c r="E47">
        <v>35306</v>
      </c>
      <c r="F47">
        <v>20222023</v>
      </c>
      <c r="G47" t="s">
        <v>17</v>
      </c>
      <c r="H47" t="s">
        <v>658</v>
      </c>
      <c r="I47" t="s">
        <v>678</v>
      </c>
      <c r="J47">
        <v>3</v>
      </c>
      <c r="K47">
        <v>29507</v>
      </c>
      <c r="L47">
        <v>208</v>
      </c>
      <c r="M47" t="s">
        <v>631</v>
      </c>
      <c r="N47" t="s">
        <v>20</v>
      </c>
      <c r="O47" t="s">
        <v>634</v>
      </c>
      <c r="P47">
        <v>5</v>
      </c>
      <c r="Q47" t="s">
        <v>634</v>
      </c>
      <c r="R47">
        <f>SUMIFS(Table2[number],Table2[Event],"Goal",Table2[H/U],"HOME",Table2[GameID],Table2[[#This Row],[GameID]],Table2[GameTime],"&lt;="&amp;Table2[[#This Row],[GameTime]])</f>
        <v>5</v>
      </c>
      <c r="S47">
        <f>SUMIFS(Table2[number],Table2[Event],"Goal",Table2[H/U],"AWAY",Table2[GameID],Table2[[#This Row],[GameID]],Table2[GameTime],"&lt;="&amp;Table2[[#This Row],[GameTime]])</f>
        <v>1</v>
      </c>
      <c r="T47" t="str">
        <f>IF(Table2[[#This Row],[Event]]="Goal",Table2[[#This Row],[Hscore]]&amp;"-"&amp;Table2[[#This Row],[Uscore]],"")</f>
        <v/>
      </c>
      <c r="U47">
        <v>2539</v>
      </c>
      <c r="V47" s="1">
        <f>Table2[[#This Row],[GameTime]]-(Table2[[#This Row],[period]]-1)*1200</f>
        <v>139</v>
      </c>
      <c r="W47" s="1">
        <f>ROUNDDOWN(Table2[[#This Row],[Time]]/60,0)</f>
        <v>2</v>
      </c>
      <c r="X47" s="1">
        <f>ROUNDDOWN((Table2[[#This Row],[Time]]/60-Table2[[#This Row],[Time2]])*60,0)</f>
        <v>19</v>
      </c>
      <c r="Y47" s="1" t="str">
        <f>IF(Table2[[#This Row],[Time2]]&lt;10,0&amp;Table2[[#This Row],[Time2]],Table2[[#This Row],[Time2]])</f>
        <v>02</v>
      </c>
      <c r="Z47" s="1">
        <f>IF(Table2[[#This Row],[Time3]]&lt;10,0&amp;Table2[[#This Row],[Time3]],Table2[[#This Row],[Time3]])</f>
        <v>19</v>
      </c>
      <c r="AA47" s="2" t="str">
        <f>Table2[[#This Row],[Time4]]&amp;":"&amp;Table2[[#This Row],[Time5]]</f>
        <v>02:19</v>
      </c>
      <c r="AB47" s="1" cm="1">
        <f t="array" ref="AB47">IFERROR(IF(Table2[[#This Row],[code]]="","",_xlfn.IFS(AND(Table2[[#This Row],[code]]&lt;400,Table2[[#This Row],[code]]&lt;&gt;""),2,Table2[[#This Row],[code]]&gt;500,4)),"")</f>
        <v>2</v>
      </c>
      <c r="AC47" s="1">
        <f>IF(Table2[[#This Row],[Event]]="Penalty",Table2[[#This Row],[number]],IF(Table2[[#This Row],[Event]]="Time-Out",401,""))</f>
        <v>208</v>
      </c>
      <c r="AD47" s="1">
        <f>ROW(A46)</f>
        <v>46</v>
      </c>
      <c r="AE47" s="1">
        <f>COUNTIFS(Table2[GameID],Table2[[#This Row],[GameID]],Table2[Column1],"&lt;="&amp;Table2[[#This Row],[Column1]])-1</f>
        <v>11</v>
      </c>
    </row>
    <row r="48" spans="1:31" x14ac:dyDescent="0.45">
      <c r="A48" t="s">
        <v>16</v>
      </c>
      <c r="B48" t="str">
        <f>_xlfn.TEXTBEFORE(Table2[[#This Row],[Kamp]]," - ")</f>
        <v>Benløse IF</v>
      </c>
      <c r="C48" t="str">
        <f>_xlfn.TEXTAFTER(Table2[[#This Row],[Kamp]],"- ")</f>
        <v>Rødovre FC</v>
      </c>
      <c r="D48">
        <v>44811</v>
      </c>
      <c r="E48">
        <v>35306</v>
      </c>
      <c r="F48">
        <v>20222023</v>
      </c>
      <c r="G48" t="s">
        <v>17</v>
      </c>
      <c r="H48" t="s">
        <v>658</v>
      </c>
      <c r="I48" t="s">
        <v>678</v>
      </c>
      <c r="J48">
        <v>3</v>
      </c>
      <c r="K48">
        <v>29507</v>
      </c>
      <c r="L48">
        <v>1</v>
      </c>
      <c r="M48" t="s">
        <v>630</v>
      </c>
      <c r="N48" t="s">
        <v>25</v>
      </c>
      <c r="O48" t="s">
        <v>37</v>
      </c>
      <c r="P48">
        <v>24</v>
      </c>
      <c r="Q48">
        <v>90</v>
      </c>
      <c r="R48">
        <f>SUMIFS(Table2[number],Table2[Event],"Goal",Table2[H/U],"HOME",Table2[GameID],Table2[[#This Row],[GameID]],Table2[GameTime],"&lt;="&amp;Table2[[#This Row],[GameTime]])</f>
        <v>6</v>
      </c>
      <c r="S48">
        <f>SUMIFS(Table2[number],Table2[Event],"Goal",Table2[H/U],"AWAY",Table2[GameID],Table2[[#This Row],[GameID]],Table2[GameTime],"&lt;="&amp;Table2[[#This Row],[GameTime]])</f>
        <v>1</v>
      </c>
      <c r="T48" t="str">
        <f>IF(Table2[[#This Row],[Event]]="Goal",Table2[[#This Row],[Hscore]]&amp;"-"&amp;Table2[[#This Row],[Uscore]],"")</f>
        <v>6-1</v>
      </c>
      <c r="U48">
        <v>3011</v>
      </c>
      <c r="V48" s="1">
        <f>Table2[[#This Row],[GameTime]]-(Table2[[#This Row],[period]]-1)*1200</f>
        <v>611</v>
      </c>
      <c r="W48" s="1">
        <f>ROUNDDOWN(Table2[[#This Row],[Time]]/60,0)</f>
        <v>10</v>
      </c>
      <c r="X48" s="1">
        <f>ROUNDDOWN((Table2[[#This Row],[Time]]/60-Table2[[#This Row],[Time2]])*60,0)</f>
        <v>11</v>
      </c>
      <c r="Y48" s="1">
        <f>IF(Table2[[#This Row],[Time2]]&lt;10,0&amp;Table2[[#This Row],[Time2]],Table2[[#This Row],[Time2]])</f>
        <v>10</v>
      </c>
      <c r="Z48" s="1">
        <f>IF(Table2[[#This Row],[Time3]]&lt;10,0&amp;Table2[[#This Row],[Time3]],Table2[[#This Row],[Time3]])</f>
        <v>11</v>
      </c>
      <c r="AA48" s="2" t="str">
        <f>Table2[[#This Row],[Time4]]&amp;":"&amp;Table2[[#This Row],[Time5]]</f>
        <v>10:11</v>
      </c>
      <c r="AB48" s="1" t="str" cm="1">
        <f t="array" ref="AB48">IFERROR(IF(Table2[[#This Row],[code]]="","",_xlfn.IFS(AND(Table2[[#This Row],[code]]&lt;400,Table2[[#This Row],[code]]&lt;&gt;""),2,Table2[[#This Row],[code]]&gt;500,4)),"")</f>
        <v/>
      </c>
      <c r="AC48" s="1" t="str">
        <f>IF(Table2[[#This Row],[Event]]="Penalty",Table2[[#This Row],[number]],IF(Table2[[#This Row],[Event]]="Time-Out",401,""))</f>
        <v/>
      </c>
      <c r="AD48" s="1">
        <f>ROW(A47)</f>
        <v>47</v>
      </c>
      <c r="AE48" s="1">
        <f>COUNTIFS(Table2[GameID],Table2[[#This Row],[GameID]],Table2[Column1],"&lt;="&amp;Table2[[#This Row],[Column1]])-1</f>
        <v>12</v>
      </c>
    </row>
    <row r="49" spans="1:31" x14ac:dyDescent="0.45">
      <c r="A49" t="s">
        <v>16</v>
      </c>
      <c r="B49" t="str">
        <f>_xlfn.TEXTBEFORE(Table2[[#This Row],[Kamp]]," - ")</f>
        <v>Benløse IF</v>
      </c>
      <c r="C49" t="str">
        <f>_xlfn.TEXTAFTER(Table2[[#This Row],[Kamp]],"- ")</f>
        <v>Rødovre FC</v>
      </c>
      <c r="D49">
        <v>44811</v>
      </c>
      <c r="E49">
        <v>35306</v>
      </c>
      <c r="F49">
        <v>20222023</v>
      </c>
      <c r="G49" t="s">
        <v>17</v>
      </c>
      <c r="H49" t="s">
        <v>665</v>
      </c>
      <c r="I49" t="s">
        <v>677</v>
      </c>
      <c r="J49">
        <v>3</v>
      </c>
      <c r="K49">
        <v>29512</v>
      </c>
      <c r="L49">
        <v>1</v>
      </c>
      <c r="M49" t="s">
        <v>630</v>
      </c>
      <c r="N49" t="s">
        <v>50</v>
      </c>
      <c r="O49" t="s">
        <v>44</v>
      </c>
      <c r="P49">
        <v>53</v>
      </c>
      <c r="Q49">
        <v>16</v>
      </c>
      <c r="R49">
        <f>SUMIFS(Table2[number],Table2[Event],"Goal",Table2[H/U],"HOME",Table2[GameID],Table2[[#This Row],[GameID]],Table2[GameTime],"&lt;="&amp;Table2[[#This Row],[GameTime]])</f>
        <v>6</v>
      </c>
      <c r="S49">
        <f>SUMIFS(Table2[number],Table2[Event],"Goal",Table2[H/U],"AWAY",Table2[GameID],Table2[[#This Row],[GameID]],Table2[GameTime],"&lt;="&amp;Table2[[#This Row],[GameTime]])</f>
        <v>2</v>
      </c>
      <c r="T49" t="str">
        <f>IF(Table2[[#This Row],[Event]]="Goal",Table2[[#This Row],[Hscore]]&amp;"-"&amp;Table2[[#This Row],[Uscore]],"")</f>
        <v>6-2</v>
      </c>
      <c r="U49">
        <v>3110</v>
      </c>
      <c r="V49" s="1">
        <f>Table2[[#This Row],[GameTime]]-(Table2[[#This Row],[period]]-1)*1200</f>
        <v>710</v>
      </c>
      <c r="W49" s="1">
        <f>ROUNDDOWN(Table2[[#This Row],[Time]]/60,0)</f>
        <v>11</v>
      </c>
      <c r="X49" s="1">
        <f>ROUNDDOWN((Table2[[#This Row],[Time]]/60-Table2[[#This Row],[Time2]])*60,0)</f>
        <v>50</v>
      </c>
      <c r="Y49" s="1">
        <f>IF(Table2[[#This Row],[Time2]]&lt;10,0&amp;Table2[[#This Row],[Time2]],Table2[[#This Row],[Time2]])</f>
        <v>11</v>
      </c>
      <c r="Z49" s="1">
        <f>IF(Table2[[#This Row],[Time3]]&lt;10,0&amp;Table2[[#This Row],[Time3]],Table2[[#This Row],[Time3]])</f>
        <v>50</v>
      </c>
      <c r="AA49" s="2" t="str">
        <f>Table2[[#This Row],[Time4]]&amp;":"&amp;Table2[[#This Row],[Time5]]</f>
        <v>11:50</v>
      </c>
      <c r="AB49" s="1" t="str" cm="1">
        <f t="array" ref="AB49">IFERROR(IF(Table2[[#This Row],[code]]="","",_xlfn.IFS(AND(Table2[[#This Row],[code]]&lt;400,Table2[[#This Row],[code]]&lt;&gt;""),2,Table2[[#This Row],[code]]&gt;500,4)),"")</f>
        <v/>
      </c>
      <c r="AC49" s="1" t="str">
        <f>IF(Table2[[#This Row],[Event]]="Penalty",Table2[[#This Row],[number]],IF(Table2[[#This Row],[Event]]="Time-Out",401,""))</f>
        <v/>
      </c>
      <c r="AD49" s="1">
        <f>ROW(A48)</f>
        <v>48</v>
      </c>
      <c r="AE49" s="1">
        <f>COUNTIFS(Table2[GameID],Table2[[#This Row],[GameID]],Table2[Column1],"&lt;="&amp;Table2[[#This Row],[Column1]])-1</f>
        <v>13</v>
      </c>
    </row>
    <row r="50" spans="1:31" x14ac:dyDescent="0.45">
      <c r="A50" t="s">
        <v>16</v>
      </c>
      <c r="B50" t="str">
        <f>_xlfn.TEXTBEFORE(Table2[[#This Row],[Kamp]]," - ")</f>
        <v>Benløse IF</v>
      </c>
      <c r="C50" t="str">
        <f>_xlfn.TEXTAFTER(Table2[[#This Row],[Kamp]],"- ")</f>
        <v>Rødovre FC</v>
      </c>
      <c r="D50">
        <v>44811</v>
      </c>
      <c r="E50">
        <v>35306</v>
      </c>
      <c r="F50">
        <v>20222023</v>
      </c>
      <c r="G50" t="s">
        <v>17</v>
      </c>
      <c r="H50" t="s">
        <v>658</v>
      </c>
      <c r="I50" t="s">
        <v>678</v>
      </c>
      <c r="J50">
        <v>3</v>
      </c>
      <c r="K50">
        <v>29507</v>
      </c>
      <c r="L50">
        <v>1</v>
      </c>
      <c r="M50" t="s">
        <v>630</v>
      </c>
      <c r="N50" t="s">
        <v>26</v>
      </c>
      <c r="O50" t="s">
        <v>634</v>
      </c>
      <c r="P50">
        <v>32</v>
      </c>
      <c r="Q50" t="s">
        <v>634</v>
      </c>
      <c r="R50">
        <f>SUMIFS(Table2[number],Table2[Event],"Goal",Table2[H/U],"HOME",Table2[GameID],Table2[[#This Row],[GameID]],Table2[GameTime],"&lt;="&amp;Table2[[#This Row],[GameTime]])</f>
        <v>7</v>
      </c>
      <c r="S50">
        <f>SUMIFS(Table2[number],Table2[Event],"Goal",Table2[H/U],"AWAY",Table2[GameID],Table2[[#This Row],[GameID]],Table2[GameTime],"&lt;="&amp;Table2[[#This Row],[GameTime]])</f>
        <v>2</v>
      </c>
      <c r="T50" t="str">
        <f>IF(Table2[[#This Row],[Event]]="Goal",Table2[[#This Row],[Hscore]]&amp;"-"&amp;Table2[[#This Row],[Uscore]],"")</f>
        <v>7-2</v>
      </c>
      <c r="U50">
        <v>3264</v>
      </c>
      <c r="V50" s="1">
        <f>Table2[[#This Row],[GameTime]]-(Table2[[#This Row],[period]]-1)*1200</f>
        <v>864</v>
      </c>
      <c r="W50" s="1">
        <f>ROUNDDOWN(Table2[[#This Row],[Time]]/60,0)</f>
        <v>14</v>
      </c>
      <c r="X50" s="1">
        <f>ROUNDDOWN((Table2[[#This Row],[Time]]/60-Table2[[#This Row],[Time2]])*60,0)</f>
        <v>24</v>
      </c>
      <c r="Y50" s="1">
        <f>IF(Table2[[#This Row],[Time2]]&lt;10,0&amp;Table2[[#This Row],[Time2]],Table2[[#This Row],[Time2]])</f>
        <v>14</v>
      </c>
      <c r="Z50" s="1">
        <f>IF(Table2[[#This Row],[Time3]]&lt;10,0&amp;Table2[[#This Row],[Time3]],Table2[[#This Row],[Time3]])</f>
        <v>24</v>
      </c>
      <c r="AA50" s="2" t="str">
        <f>Table2[[#This Row],[Time4]]&amp;":"&amp;Table2[[#This Row],[Time5]]</f>
        <v>14:24</v>
      </c>
      <c r="AB50" s="1" t="str" cm="1">
        <f t="array" ref="AB50">IFERROR(IF(Table2[[#This Row],[code]]="","",_xlfn.IFS(AND(Table2[[#This Row],[code]]&lt;400,Table2[[#This Row],[code]]&lt;&gt;""),2,Table2[[#This Row],[code]]&gt;500,4)),"")</f>
        <v/>
      </c>
      <c r="AC50" s="1" t="str">
        <f>IF(Table2[[#This Row],[Event]]="Penalty",Table2[[#This Row],[number]],IF(Table2[[#This Row],[Event]]="Time-Out",401,""))</f>
        <v/>
      </c>
      <c r="AD50" s="1">
        <f>ROW(A49)</f>
        <v>49</v>
      </c>
      <c r="AE50" s="1">
        <f>COUNTIFS(Table2[GameID],Table2[[#This Row],[GameID]],Table2[Column1],"&lt;="&amp;Table2[[#This Row],[Column1]])-1</f>
        <v>14</v>
      </c>
    </row>
    <row r="51" spans="1:31" x14ac:dyDescent="0.45">
      <c r="A51" t="s">
        <v>16</v>
      </c>
      <c r="B51" t="str">
        <f>_xlfn.TEXTBEFORE(Table2[[#This Row],[Kamp]]," - ")</f>
        <v>Benløse IF</v>
      </c>
      <c r="C51" t="str">
        <f>_xlfn.TEXTAFTER(Table2[[#This Row],[Kamp]],"- ")</f>
        <v>Rødovre FC</v>
      </c>
      <c r="D51">
        <v>44811</v>
      </c>
      <c r="E51">
        <v>35306</v>
      </c>
      <c r="F51">
        <v>20222023</v>
      </c>
      <c r="G51" t="s">
        <v>17</v>
      </c>
      <c r="H51" t="s">
        <v>658</v>
      </c>
      <c r="I51" t="s">
        <v>678</v>
      </c>
      <c r="J51">
        <v>3</v>
      </c>
      <c r="K51">
        <v>29507</v>
      </c>
      <c r="L51">
        <v>504</v>
      </c>
      <c r="M51" t="s">
        <v>631</v>
      </c>
      <c r="N51" t="s">
        <v>37</v>
      </c>
      <c r="O51" t="s">
        <v>634</v>
      </c>
      <c r="P51">
        <v>90</v>
      </c>
      <c r="Q51" t="s">
        <v>634</v>
      </c>
      <c r="R51">
        <f>SUMIFS(Table2[number],Table2[Event],"Goal",Table2[H/U],"HOME",Table2[GameID],Table2[[#This Row],[GameID]],Table2[GameTime],"&lt;="&amp;Table2[[#This Row],[GameTime]])</f>
        <v>7</v>
      </c>
      <c r="S51">
        <f>SUMIFS(Table2[number],Table2[Event],"Goal",Table2[H/U],"AWAY",Table2[GameID],Table2[[#This Row],[GameID]],Table2[GameTime],"&lt;="&amp;Table2[[#This Row],[GameTime]])</f>
        <v>2</v>
      </c>
      <c r="T51" t="str">
        <f>IF(Table2[[#This Row],[Event]]="Goal",Table2[[#This Row],[Hscore]]&amp;"-"&amp;Table2[[#This Row],[Uscore]],"")</f>
        <v/>
      </c>
      <c r="U51">
        <v>3274</v>
      </c>
      <c r="V51" s="1">
        <f>Table2[[#This Row],[GameTime]]-(Table2[[#This Row],[period]]-1)*1200</f>
        <v>874</v>
      </c>
      <c r="W51" s="1">
        <f>ROUNDDOWN(Table2[[#This Row],[Time]]/60,0)</f>
        <v>14</v>
      </c>
      <c r="X51" s="1">
        <f>ROUNDDOWN((Table2[[#This Row],[Time]]/60-Table2[[#This Row],[Time2]])*60,0)</f>
        <v>34</v>
      </c>
      <c r="Y51" s="1">
        <f>IF(Table2[[#This Row],[Time2]]&lt;10,0&amp;Table2[[#This Row],[Time2]],Table2[[#This Row],[Time2]])</f>
        <v>14</v>
      </c>
      <c r="Z51" s="1">
        <f>IF(Table2[[#This Row],[Time3]]&lt;10,0&amp;Table2[[#This Row],[Time3]],Table2[[#This Row],[Time3]])</f>
        <v>34</v>
      </c>
      <c r="AA51" s="2" t="str">
        <f>Table2[[#This Row],[Time4]]&amp;":"&amp;Table2[[#This Row],[Time5]]</f>
        <v>14:34</v>
      </c>
      <c r="AB51" s="1" cm="1">
        <f t="array" ref="AB51">IFERROR(IF(Table2[[#This Row],[code]]="","",_xlfn.IFS(AND(Table2[[#This Row],[code]]&lt;400,Table2[[#This Row],[code]]&lt;&gt;""),2,Table2[[#This Row],[code]]&gt;500,4)),"")</f>
        <v>4</v>
      </c>
      <c r="AC51" s="1">
        <f>IF(Table2[[#This Row],[Event]]="Penalty",Table2[[#This Row],[number]],IF(Table2[[#This Row],[Event]]="Time-Out",401,""))</f>
        <v>504</v>
      </c>
      <c r="AD51" s="1">
        <f>ROW(A50)</f>
        <v>50</v>
      </c>
      <c r="AE51" s="1">
        <f>COUNTIFS(Table2[GameID],Table2[[#This Row],[GameID]],Table2[Column1],"&lt;="&amp;Table2[[#This Row],[Column1]])-1</f>
        <v>15</v>
      </c>
    </row>
    <row r="52" spans="1:31" x14ac:dyDescent="0.45">
      <c r="A52" t="s">
        <v>16</v>
      </c>
      <c r="B52" t="str">
        <f>_xlfn.TEXTBEFORE(Table2[[#This Row],[Kamp]]," - ")</f>
        <v>Benløse IF</v>
      </c>
      <c r="C52" t="str">
        <f>_xlfn.TEXTAFTER(Table2[[#This Row],[Kamp]],"- ")</f>
        <v>Rødovre FC</v>
      </c>
      <c r="D52">
        <v>44811</v>
      </c>
      <c r="E52">
        <v>35306</v>
      </c>
      <c r="F52">
        <v>20222023</v>
      </c>
      <c r="G52" t="s">
        <v>17</v>
      </c>
      <c r="H52" t="s">
        <v>665</v>
      </c>
      <c r="I52" t="s">
        <v>677</v>
      </c>
      <c r="J52">
        <v>3</v>
      </c>
      <c r="K52">
        <v>29512</v>
      </c>
      <c r="L52">
        <v>216</v>
      </c>
      <c r="M52" t="s">
        <v>631</v>
      </c>
      <c r="N52" t="s">
        <v>50</v>
      </c>
      <c r="O52" t="s">
        <v>634</v>
      </c>
      <c r="P52">
        <v>53</v>
      </c>
      <c r="Q52" t="s">
        <v>634</v>
      </c>
      <c r="R52">
        <f>SUMIFS(Table2[number],Table2[Event],"Goal",Table2[H/U],"HOME",Table2[GameID],Table2[[#This Row],[GameID]],Table2[GameTime],"&lt;="&amp;Table2[[#This Row],[GameTime]])</f>
        <v>7</v>
      </c>
      <c r="S52">
        <f>SUMIFS(Table2[number],Table2[Event],"Goal",Table2[H/U],"AWAY",Table2[GameID],Table2[[#This Row],[GameID]],Table2[GameTime],"&lt;="&amp;Table2[[#This Row],[GameTime]])</f>
        <v>2</v>
      </c>
      <c r="T52" t="str">
        <f>IF(Table2[[#This Row],[Event]]="Goal",Table2[[#This Row],[Hscore]]&amp;"-"&amp;Table2[[#This Row],[Uscore]],"")</f>
        <v/>
      </c>
      <c r="U52">
        <v>3401</v>
      </c>
      <c r="V52" s="1">
        <f>Table2[[#This Row],[GameTime]]-(Table2[[#This Row],[period]]-1)*1200</f>
        <v>1001</v>
      </c>
      <c r="W52" s="1">
        <f>ROUNDDOWN(Table2[[#This Row],[Time]]/60,0)</f>
        <v>16</v>
      </c>
      <c r="X52" s="1">
        <f>ROUNDDOWN((Table2[[#This Row],[Time]]/60-Table2[[#This Row],[Time2]])*60,0)</f>
        <v>41</v>
      </c>
      <c r="Y52" s="1">
        <f>IF(Table2[[#This Row],[Time2]]&lt;10,0&amp;Table2[[#This Row],[Time2]],Table2[[#This Row],[Time2]])</f>
        <v>16</v>
      </c>
      <c r="Z52" s="1">
        <f>IF(Table2[[#This Row],[Time3]]&lt;10,0&amp;Table2[[#This Row],[Time3]],Table2[[#This Row],[Time3]])</f>
        <v>41</v>
      </c>
      <c r="AA52" s="2" t="str">
        <f>Table2[[#This Row],[Time4]]&amp;":"&amp;Table2[[#This Row],[Time5]]</f>
        <v>16:41</v>
      </c>
      <c r="AB52" s="1" cm="1">
        <f t="array" ref="AB52">IFERROR(IF(Table2[[#This Row],[code]]="","",_xlfn.IFS(AND(Table2[[#This Row],[code]]&lt;400,Table2[[#This Row],[code]]&lt;&gt;""),2,Table2[[#This Row],[code]]&gt;500,4)),"")</f>
        <v>2</v>
      </c>
      <c r="AC52" s="1">
        <f>IF(Table2[[#This Row],[Event]]="Penalty",Table2[[#This Row],[number]],IF(Table2[[#This Row],[Event]]="Time-Out",401,""))</f>
        <v>216</v>
      </c>
      <c r="AD52" s="1">
        <f>ROW(A51)</f>
        <v>51</v>
      </c>
      <c r="AE52" s="1">
        <f>COUNTIFS(Table2[GameID],Table2[[#This Row],[GameID]],Table2[Column1],"&lt;="&amp;Table2[[#This Row],[Column1]])-1</f>
        <v>16</v>
      </c>
    </row>
    <row r="53" spans="1:31" x14ac:dyDescent="0.45">
      <c r="A53" t="s">
        <v>16</v>
      </c>
      <c r="B53" t="str">
        <f>_xlfn.TEXTBEFORE(Table2[[#This Row],[Kamp]]," - ")</f>
        <v>Benløse IF</v>
      </c>
      <c r="C53" t="str">
        <f>_xlfn.TEXTAFTER(Table2[[#This Row],[Kamp]],"- ")</f>
        <v>Rødovre FC</v>
      </c>
      <c r="D53">
        <v>44811</v>
      </c>
      <c r="E53">
        <v>35306</v>
      </c>
      <c r="F53">
        <v>20222023</v>
      </c>
      <c r="G53" t="s">
        <v>17</v>
      </c>
      <c r="H53" t="s">
        <v>658</v>
      </c>
      <c r="I53" t="s">
        <v>678</v>
      </c>
      <c r="J53">
        <v>3</v>
      </c>
      <c r="K53">
        <v>29507</v>
      </c>
      <c r="L53">
        <v>1</v>
      </c>
      <c r="M53" t="s">
        <v>630</v>
      </c>
      <c r="N53" t="s">
        <v>38</v>
      </c>
      <c r="O53" t="s">
        <v>24</v>
      </c>
      <c r="P53">
        <v>98</v>
      </c>
      <c r="Q53">
        <v>11</v>
      </c>
      <c r="R53">
        <f>SUMIFS(Table2[number],Table2[Event],"Goal",Table2[H/U],"HOME",Table2[GameID],Table2[[#This Row],[GameID]],Table2[GameTime],"&lt;="&amp;Table2[[#This Row],[GameTime]])</f>
        <v>8</v>
      </c>
      <c r="S53">
        <f>SUMIFS(Table2[number],Table2[Event],"Goal",Table2[H/U],"AWAY",Table2[GameID],Table2[[#This Row],[GameID]],Table2[GameTime],"&lt;="&amp;Table2[[#This Row],[GameTime]])</f>
        <v>2</v>
      </c>
      <c r="T53" t="str">
        <f>IF(Table2[[#This Row],[Event]]="Goal",Table2[[#This Row],[Hscore]]&amp;"-"&amp;Table2[[#This Row],[Uscore]],"")</f>
        <v>8-2</v>
      </c>
      <c r="U53">
        <v>3418</v>
      </c>
      <c r="V53" s="1">
        <f>Table2[[#This Row],[GameTime]]-(Table2[[#This Row],[period]]-1)*1200</f>
        <v>1018</v>
      </c>
      <c r="W53" s="1">
        <f>ROUNDDOWN(Table2[[#This Row],[Time]]/60,0)</f>
        <v>16</v>
      </c>
      <c r="X53" s="1">
        <f>ROUNDDOWN((Table2[[#This Row],[Time]]/60-Table2[[#This Row],[Time2]])*60,0)</f>
        <v>57</v>
      </c>
      <c r="Y53" s="1">
        <f>IF(Table2[[#This Row],[Time2]]&lt;10,0&amp;Table2[[#This Row],[Time2]],Table2[[#This Row],[Time2]])</f>
        <v>16</v>
      </c>
      <c r="Z53" s="1">
        <f>IF(Table2[[#This Row],[Time3]]&lt;10,0&amp;Table2[[#This Row],[Time3]],Table2[[#This Row],[Time3]])</f>
        <v>57</v>
      </c>
      <c r="AA53" s="2" t="str">
        <f>Table2[[#This Row],[Time4]]&amp;":"&amp;Table2[[#This Row],[Time5]]</f>
        <v>16:57</v>
      </c>
      <c r="AB53" s="1" t="str" cm="1">
        <f t="array" ref="AB53">IFERROR(IF(Table2[[#This Row],[code]]="","",_xlfn.IFS(AND(Table2[[#This Row],[code]]&lt;400,Table2[[#This Row],[code]]&lt;&gt;""),2,Table2[[#This Row],[code]]&gt;500,4)),"")</f>
        <v/>
      </c>
      <c r="AC53" s="1" t="str">
        <f>IF(Table2[[#This Row],[Event]]="Penalty",Table2[[#This Row],[number]],IF(Table2[[#This Row],[Event]]="Time-Out",401,""))</f>
        <v/>
      </c>
      <c r="AD53" s="1">
        <f>ROW(A52)</f>
        <v>52</v>
      </c>
      <c r="AE53" s="1">
        <f>COUNTIFS(Table2[GameID],Table2[[#This Row],[GameID]],Table2[Column1],"&lt;="&amp;Table2[[#This Row],[Column1]])-1</f>
        <v>17</v>
      </c>
    </row>
    <row r="54" spans="1:31" x14ac:dyDescent="0.45">
      <c r="A54" t="s">
        <v>16</v>
      </c>
      <c r="B54" t="str">
        <f>_xlfn.TEXTBEFORE(Table2[[#This Row],[Kamp]]," - ")</f>
        <v>Benløse IF</v>
      </c>
      <c r="C54" t="str">
        <f>_xlfn.TEXTAFTER(Table2[[#This Row],[Kamp]],"- ")</f>
        <v>Rødovre FC</v>
      </c>
      <c r="D54">
        <v>44811</v>
      </c>
      <c r="E54">
        <v>35306</v>
      </c>
      <c r="F54">
        <v>20222023</v>
      </c>
      <c r="G54" t="s">
        <v>17</v>
      </c>
      <c r="H54" t="s">
        <v>665</v>
      </c>
      <c r="I54" t="s">
        <v>677</v>
      </c>
      <c r="J54">
        <v>3</v>
      </c>
      <c r="K54">
        <v>29512</v>
      </c>
      <c r="L54">
        <v>1</v>
      </c>
      <c r="M54" t="s">
        <v>630</v>
      </c>
      <c r="N54" t="s">
        <v>45</v>
      </c>
      <c r="O54" t="s">
        <v>51</v>
      </c>
      <c r="P54">
        <v>17</v>
      </c>
      <c r="Q54">
        <v>77</v>
      </c>
      <c r="R54">
        <f>SUMIFS(Table2[number],Table2[Event],"Goal",Table2[H/U],"HOME",Table2[GameID],Table2[[#This Row],[GameID]],Table2[GameTime],"&lt;="&amp;Table2[[#This Row],[GameTime]])</f>
        <v>8</v>
      </c>
      <c r="S54">
        <f>SUMIFS(Table2[number],Table2[Event],"Goal",Table2[H/U],"AWAY",Table2[GameID],Table2[[#This Row],[GameID]],Table2[GameTime],"&lt;="&amp;Table2[[#This Row],[GameTime]])</f>
        <v>3</v>
      </c>
      <c r="T54" t="str">
        <f>IF(Table2[[#This Row],[Event]]="Goal",Table2[[#This Row],[Hscore]]&amp;"-"&amp;Table2[[#This Row],[Uscore]],"")</f>
        <v>8-3</v>
      </c>
      <c r="U54">
        <v>3557</v>
      </c>
      <c r="V54" s="1">
        <f>Table2[[#This Row],[GameTime]]-(Table2[[#This Row],[period]]-1)*1200</f>
        <v>1157</v>
      </c>
      <c r="W54" s="1">
        <f>ROUNDDOWN(Table2[[#This Row],[Time]]/60,0)</f>
        <v>19</v>
      </c>
      <c r="X54" s="1">
        <f>ROUNDDOWN((Table2[[#This Row],[Time]]/60-Table2[[#This Row],[Time2]])*60,0)</f>
        <v>17</v>
      </c>
      <c r="Y54" s="1">
        <f>IF(Table2[[#This Row],[Time2]]&lt;10,0&amp;Table2[[#This Row],[Time2]],Table2[[#This Row],[Time2]])</f>
        <v>19</v>
      </c>
      <c r="Z54" s="1">
        <f>IF(Table2[[#This Row],[Time3]]&lt;10,0&amp;Table2[[#This Row],[Time3]],Table2[[#This Row],[Time3]])</f>
        <v>17</v>
      </c>
      <c r="AA54" s="2" t="str">
        <f>Table2[[#This Row],[Time4]]&amp;":"&amp;Table2[[#This Row],[Time5]]</f>
        <v>19:17</v>
      </c>
      <c r="AB54" s="1" t="str" cm="1">
        <f t="array" ref="AB54">IFERROR(IF(Table2[[#This Row],[code]]="","",_xlfn.IFS(AND(Table2[[#This Row],[code]]&lt;400,Table2[[#This Row],[code]]&lt;&gt;""),2,Table2[[#This Row],[code]]&gt;500,4)),"")</f>
        <v/>
      </c>
      <c r="AC54" s="1" t="str">
        <f>IF(Table2[[#This Row],[Event]]="Penalty",Table2[[#This Row],[number]],IF(Table2[[#This Row],[Event]]="Time-Out",401,""))</f>
        <v/>
      </c>
      <c r="AD54" s="1">
        <f>ROW(A53)</f>
        <v>53</v>
      </c>
      <c r="AE54" s="1">
        <f>COUNTIFS(Table2[GameID],Table2[[#This Row],[GameID]],Table2[Column1],"&lt;="&amp;Table2[[#This Row],[Column1]])-1</f>
        <v>18</v>
      </c>
    </row>
    <row r="55" spans="1:31" x14ac:dyDescent="0.45">
      <c r="A55" t="s">
        <v>160</v>
      </c>
      <c r="B55" t="str">
        <f>_xlfn.TEXTBEFORE(Table2[[#This Row],[Kamp]]," - ")</f>
        <v>RungstedHørsholm</v>
      </c>
      <c r="C55" t="str">
        <f>_xlfn.TEXTAFTER(Table2[[#This Row],[Kamp]],"- ")</f>
        <v>Hafnia FC</v>
      </c>
      <c r="D55">
        <v>44815</v>
      </c>
      <c r="E55">
        <v>35307</v>
      </c>
      <c r="F55">
        <v>20222023</v>
      </c>
      <c r="G55" t="s">
        <v>17</v>
      </c>
      <c r="H55" t="s">
        <v>663</v>
      </c>
      <c r="I55" t="s">
        <v>677</v>
      </c>
      <c r="J55">
        <v>1</v>
      </c>
      <c r="K55">
        <v>29510</v>
      </c>
      <c r="L55">
        <v>201</v>
      </c>
      <c r="M55" t="s">
        <v>631</v>
      </c>
      <c r="N55" t="s">
        <v>114</v>
      </c>
      <c r="O55" t="s">
        <v>634</v>
      </c>
      <c r="P55">
        <v>22</v>
      </c>
      <c r="Q55" t="s">
        <v>634</v>
      </c>
      <c r="R55">
        <f>SUMIFS(Table2[number],Table2[Event],"Goal",Table2[H/U],"HOME",Table2[GameID],Table2[[#This Row],[GameID]],Table2[GameTime],"&lt;="&amp;Table2[[#This Row],[GameTime]])</f>
        <v>0</v>
      </c>
      <c r="S55">
        <f>SUMIFS(Table2[number],Table2[Event],"Goal",Table2[H/U],"AWAY",Table2[GameID],Table2[[#This Row],[GameID]],Table2[GameTime],"&lt;="&amp;Table2[[#This Row],[GameTime]])</f>
        <v>0</v>
      </c>
      <c r="T55" t="str">
        <f>IF(Table2[[#This Row],[Event]]="Goal",Table2[[#This Row],[Hscore]]&amp;"-"&amp;Table2[[#This Row],[Uscore]],"")</f>
        <v/>
      </c>
      <c r="U55">
        <v>1009</v>
      </c>
      <c r="V55" s="1">
        <f>Table2[[#This Row],[GameTime]]-(Table2[[#This Row],[period]]-1)*1200</f>
        <v>1009</v>
      </c>
      <c r="W55" s="1">
        <f>ROUNDDOWN(Table2[[#This Row],[Time]]/60,0)</f>
        <v>16</v>
      </c>
      <c r="X55" s="1">
        <f>ROUNDDOWN((Table2[[#This Row],[Time]]/60-Table2[[#This Row],[Time2]])*60,0)</f>
        <v>49</v>
      </c>
      <c r="Y55" s="1">
        <f>IF(Table2[[#This Row],[Time2]]&lt;10,0&amp;Table2[[#This Row],[Time2]],Table2[[#This Row],[Time2]])</f>
        <v>16</v>
      </c>
      <c r="Z55" s="1">
        <f>IF(Table2[[#This Row],[Time3]]&lt;10,0&amp;Table2[[#This Row],[Time3]],Table2[[#This Row],[Time3]])</f>
        <v>49</v>
      </c>
      <c r="AA55" s="2" t="str">
        <f>Table2[[#This Row],[Time4]]&amp;":"&amp;Table2[[#This Row],[Time5]]</f>
        <v>16:49</v>
      </c>
      <c r="AB55" s="1" cm="1">
        <f t="array" ref="AB55">IFERROR(IF(Table2[[#This Row],[code]]="","",_xlfn.IFS(AND(Table2[[#This Row],[code]]&lt;400,Table2[[#This Row],[code]]&lt;&gt;""),2,Table2[[#This Row],[code]]&gt;500,4)),"")</f>
        <v>2</v>
      </c>
      <c r="AC55" s="1">
        <f>IF(Table2[[#This Row],[Event]]="Penalty",Table2[[#This Row],[number]],IF(Table2[[#This Row],[Event]]="Time-Out",401,""))</f>
        <v>201</v>
      </c>
      <c r="AD55" s="1">
        <f>ROW(A54)</f>
        <v>54</v>
      </c>
      <c r="AE55" s="1">
        <f>COUNTIFS(Table2[GameID],Table2[[#This Row],[GameID]],Table2[Column1],"&lt;="&amp;Table2[[#This Row],[Column1]])-1</f>
        <v>0</v>
      </c>
    </row>
    <row r="56" spans="1:31" x14ac:dyDescent="0.45">
      <c r="A56" t="s">
        <v>160</v>
      </c>
      <c r="B56" t="str">
        <f>_xlfn.TEXTBEFORE(Table2[[#This Row],[Kamp]]," - ")</f>
        <v>RungstedHørsholm</v>
      </c>
      <c r="C56" t="str">
        <f>_xlfn.TEXTAFTER(Table2[[#This Row],[Kamp]],"- ")</f>
        <v>Hafnia FC</v>
      </c>
      <c r="D56">
        <v>44815</v>
      </c>
      <c r="E56">
        <v>35307</v>
      </c>
      <c r="F56">
        <v>20222023</v>
      </c>
      <c r="G56" t="s">
        <v>17</v>
      </c>
      <c r="H56" t="s">
        <v>662</v>
      </c>
      <c r="I56" t="s">
        <v>678</v>
      </c>
      <c r="J56">
        <v>1</v>
      </c>
      <c r="K56">
        <v>29508</v>
      </c>
      <c r="L56">
        <v>1</v>
      </c>
      <c r="M56" t="s">
        <v>630</v>
      </c>
      <c r="N56" t="s">
        <v>78</v>
      </c>
      <c r="O56" t="s">
        <v>88</v>
      </c>
      <c r="P56">
        <v>8</v>
      </c>
      <c r="Q56">
        <v>30</v>
      </c>
      <c r="R56">
        <f>SUMIFS(Table2[number],Table2[Event],"Goal",Table2[H/U],"HOME",Table2[GameID],Table2[[#This Row],[GameID]],Table2[GameTime],"&lt;="&amp;Table2[[#This Row],[GameTime]])</f>
        <v>1</v>
      </c>
      <c r="S56">
        <f>SUMIFS(Table2[number],Table2[Event],"Goal",Table2[H/U],"AWAY",Table2[GameID],Table2[[#This Row],[GameID]],Table2[GameTime],"&lt;="&amp;Table2[[#This Row],[GameTime]])</f>
        <v>0</v>
      </c>
      <c r="T56" t="str">
        <f>IF(Table2[[#This Row],[Event]]="Goal",Table2[[#This Row],[Hscore]]&amp;"-"&amp;Table2[[#This Row],[Uscore]],"")</f>
        <v>1-0</v>
      </c>
      <c r="U56">
        <v>1035</v>
      </c>
      <c r="V56" s="1">
        <f>Table2[[#This Row],[GameTime]]-(Table2[[#This Row],[period]]-1)*1200</f>
        <v>1035</v>
      </c>
      <c r="W56" s="1">
        <f>ROUNDDOWN(Table2[[#This Row],[Time]]/60,0)</f>
        <v>17</v>
      </c>
      <c r="X56" s="1">
        <f>ROUNDDOWN((Table2[[#This Row],[Time]]/60-Table2[[#This Row],[Time2]])*60,0)</f>
        <v>15</v>
      </c>
      <c r="Y56" s="1">
        <f>IF(Table2[[#This Row],[Time2]]&lt;10,0&amp;Table2[[#This Row],[Time2]],Table2[[#This Row],[Time2]])</f>
        <v>17</v>
      </c>
      <c r="Z56" s="1">
        <f>IF(Table2[[#This Row],[Time3]]&lt;10,0&amp;Table2[[#This Row],[Time3]],Table2[[#This Row],[Time3]])</f>
        <v>15</v>
      </c>
      <c r="AA56" s="2" t="str">
        <f>Table2[[#This Row],[Time4]]&amp;":"&amp;Table2[[#This Row],[Time5]]</f>
        <v>17:15</v>
      </c>
      <c r="AB56" s="1" t="str" cm="1">
        <f t="array" ref="AB56">IFERROR(IF(Table2[[#This Row],[code]]="","",_xlfn.IFS(AND(Table2[[#This Row],[code]]&lt;400,Table2[[#This Row],[code]]&lt;&gt;""),2,Table2[[#This Row],[code]]&gt;500,4)),"")</f>
        <v/>
      </c>
      <c r="AC56" s="1" t="str">
        <f>IF(Table2[[#This Row],[Event]]="Penalty",Table2[[#This Row],[number]],IF(Table2[[#This Row],[Event]]="Time-Out",401,""))</f>
        <v/>
      </c>
      <c r="AD56" s="1">
        <f>ROW(A55)</f>
        <v>55</v>
      </c>
      <c r="AE56" s="1">
        <f>COUNTIFS(Table2[GameID],Table2[[#This Row],[GameID]],Table2[Column1],"&lt;="&amp;Table2[[#This Row],[Column1]])-1</f>
        <v>1</v>
      </c>
    </row>
    <row r="57" spans="1:31" x14ac:dyDescent="0.45">
      <c r="A57" t="s">
        <v>160</v>
      </c>
      <c r="B57" t="str">
        <f>_xlfn.TEXTBEFORE(Table2[[#This Row],[Kamp]]," - ")</f>
        <v>RungstedHørsholm</v>
      </c>
      <c r="C57" t="str">
        <f>_xlfn.TEXTAFTER(Table2[[#This Row],[Kamp]],"- ")</f>
        <v>Hafnia FC</v>
      </c>
      <c r="D57">
        <v>44815</v>
      </c>
      <c r="E57">
        <v>35307</v>
      </c>
      <c r="F57">
        <v>20222023</v>
      </c>
      <c r="G57" t="s">
        <v>17</v>
      </c>
      <c r="H57" t="s">
        <v>662</v>
      </c>
      <c r="I57" t="s">
        <v>678</v>
      </c>
      <c r="J57">
        <v>1</v>
      </c>
      <c r="K57">
        <v>29508</v>
      </c>
      <c r="L57">
        <v>1</v>
      </c>
      <c r="M57" t="s">
        <v>630</v>
      </c>
      <c r="N57" t="s">
        <v>84</v>
      </c>
      <c r="O57" t="s">
        <v>91</v>
      </c>
      <c r="P57">
        <v>18</v>
      </c>
      <c r="Q57">
        <v>89</v>
      </c>
      <c r="R57">
        <f>SUMIFS(Table2[number],Table2[Event],"Goal",Table2[H/U],"HOME",Table2[GameID],Table2[[#This Row],[GameID]],Table2[GameTime],"&lt;="&amp;Table2[[#This Row],[GameTime]])</f>
        <v>2</v>
      </c>
      <c r="S57">
        <f>SUMIFS(Table2[number],Table2[Event],"Goal",Table2[H/U],"AWAY",Table2[GameID],Table2[[#This Row],[GameID]],Table2[GameTime],"&lt;="&amp;Table2[[#This Row],[GameTime]])</f>
        <v>0</v>
      </c>
      <c r="T57" t="str">
        <f>IF(Table2[[#This Row],[Event]]="Goal",Table2[[#This Row],[Hscore]]&amp;"-"&amp;Table2[[#This Row],[Uscore]],"")</f>
        <v>2-0</v>
      </c>
      <c r="U57">
        <v>1124</v>
      </c>
      <c r="V57" s="1">
        <f>Table2[[#This Row],[GameTime]]-(Table2[[#This Row],[period]]-1)*1200</f>
        <v>1124</v>
      </c>
      <c r="W57" s="1">
        <f>ROUNDDOWN(Table2[[#This Row],[Time]]/60,0)</f>
        <v>18</v>
      </c>
      <c r="X57" s="1">
        <f>ROUNDDOWN((Table2[[#This Row],[Time]]/60-Table2[[#This Row],[Time2]])*60,0)</f>
        <v>44</v>
      </c>
      <c r="Y57" s="1">
        <f>IF(Table2[[#This Row],[Time2]]&lt;10,0&amp;Table2[[#This Row],[Time2]],Table2[[#This Row],[Time2]])</f>
        <v>18</v>
      </c>
      <c r="Z57" s="1">
        <f>IF(Table2[[#This Row],[Time3]]&lt;10,0&amp;Table2[[#This Row],[Time3]],Table2[[#This Row],[Time3]])</f>
        <v>44</v>
      </c>
      <c r="AA57" s="2" t="str">
        <f>Table2[[#This Row],[Time4]]&amp;":"&amp;Table2[[#This Row],[Time5]]</f>
        <v>18:44</v>
      </c>
      <c r="AB57" s="1" t="str" cm="1">
        <f t="array" ref="AB57">IFERROR(IF(Table2[[#This Row],[code]]="","",_xlfn.IFS(AND(Table2[[#This Row],[code]]&lt;400,Table2[[#This Row],[code]]&lt;&gt;""),2,Table2[[#This Row],[code]]&gt;500,4)),"")</f>
        <v/>
      </c>
      <c r="AC57" s="1" t="str">
        <f>IF(Table2[[#This Row],[Event]]="Penalty",Table2[[#This Row],[number]],IF(Table2[[#This Row],[Event]]="Time-Out",401,""))</f>
        <v/>
      </c>
      <c r="AD57" s="1">
        <f>ROW(A56)</f>
        <v>56</v>
      </c>
      <c r="AE57" s="1">
        <f>COUNTIFS(Table2[GameID],Table2[[#This Row],[GameID]],Table2[Column1],"&lt;="&amp;Table2[[#This Row],[Column1]])-1</f>
        <v>2</v>
      </c>
    </row>
    <row r="58" spans="1:31" x14ac:dyDescent="0.45">
      <c r="A58" t="s">
        <v>160</v>
      </c>
      <c r="B58" t="str">
        <f>_xlfn.TEXTBEFORE(Table2[[#This Row],[Kamp]]," - ")</f>
        <v>RungstedHørsholm</v>
      </c>
      <c r="C58" t="str">
        <f>_xlfn.TEXTAFTER(Table2[[#This Row],[Kamp]],"- ")</f>
        <v>Hafnia FC</v>
      </c>
      <c r="D58">
        <v>44815</v>
      </c>
      <c r="E58">
        <v>35307</v>
      </c>
      <c r="F58">
        <v>20222023</v>
      </c>
      <c r="G58" t="s">
        <v>17</v>
      </c>
      <c r="H58" t="s">
        <v>663</v>
      </c>
      <c r="I58" t="s">
        <v>677</v>
      </c>
      <c r="J58">
        <v>1</v>
      </c>
      <c r="K58">
        <v>29510</v>
      </c>
      <c r="L58">
        <v>1</v>
      </c>
      <c r="M58" t="s">
        <v>630</v>
      </c>
      <c r="N58" t="s">
        <v>163</v>
      </c>
      <c r="O58" t="s">
        <v>122</v>
      </c>
      <c r="P58">
        <v>66</v>
      </c>
      <c r="Q58">
        <v>81</v>
      </c>
      <c r="R58">
        <f>SUMIFS(Table2[number],Table2[Event],"Goal",Table2[H/U],"HOME",Table2[GameID],Table2[[#This Row],[GameID]],Table2[GameTime],"&lt;="&amp;Table2[[#This Row],[GameTime]])</f>
        <v>2</v>
      </c>
      <c r="S58">
        <f>SUMIFS(Table2[number],Table2[Event],"Goal",Table2[H/U],"AWAY",Table2[GameID],Table2[[#This Row],[GameID]],Table2[GameTime],"&lt;="&amp;Table2[[#This Row],[GameTime]])</f>
        <v>1</v>
      </c>
      <c r="T58" t="str">
        <f>IF(Table2[[#This Row],[Event]]="Goal",Table2[[#This Row],[Hscore]]&amp;"-"&amp;Table2[[#This Row],[Uscore]],"")</f>
        <v>2-1</v>
      </c>
      <c r="U58">
        <v>1151</v>
      </c>
      <c r="V58" s="1">
        <f>Table2[[#This Row],[GameTime]]-(Table2[[#This Row],[period]]-1)*1200</f>
        <v>1151</v>
      </c>
      <c r="W58" s="1">
        <f>ROUNDDOWN(Table2[[#This Row],[Time]]/60,0)</f>
        <v>19</v>
      </c>
      <c r="X58" s="1">
        <f>ROUNDDOWN((Table2[[#This Row],[Time]]/60-Table2[[#This Row],[Time2]])*60,0)</f>
        <v>11</v>
      </c>
      <c r="Y58" s="1">
        <f>IF(Table2[[#This Row],[Time2]]&lt;10,0&amp;Table2[[#This Row],[Time2]],Table2[[#This Row],[Time2]])</f>
        <v>19</v>
      </c>
      <c r="Z58" s="1">
        <f>IF(Table2[[#This Row],[Time3]]&lt;10,0&amp;Table2[[#This Row],[Time3]],Table2[[#This Row],[Time3]])</f>
        <v>11</v>
      </c>
      <c r="AA58" s="2" t="str">
        <f>Table2[[#This Row],[Time4]]&amp;":"&amp;Table2[[#This Row],[Time5]]</f>
        <v>19:11</v>
      </c>
      <c r="AB58" s="1" t="str" cm="1">
        <f t="array" ref="AB58">IFERROR(IF(Table2[[#This Row],[code]]="","",_xlfn.IFS(AND(Table2[[#This Row],[code]]&lt;400,Table2[[#This Row],[code]]&lt;&gt;""),2,Table2[[#This Row],[code]]&gt;500,4)),"")</f>
        <v/>
      </c>
      <c r="AC58" s="1" t="str">
        <f>IF(Table2[[#This Row],[Event]]="Penalty",Table2[[#This Row],[number]],IF(Table2[[#This Row],[Event]]="Time-Out",401,""))</f>
        <v/>
      </c>
      <c r="AD58" s="1">
        <f>ROW(A57)</f>
        <v>57</v>
      </c>
      <c r="AE58" s="1">
        <f>COUNTIFS(Table2[GameID],Table2[[#This Row],[GameID]],Table2[Column1],"&lt;="&amp;Table2[[#This Row],[Column1]])-1</f>
        <v>3</v>
      </c>
    </row>
    <row r="59" spans="1:31" x14ac:dyDescent="0.45">
      <c r="A59" t="s">
        <v>160</v>
      </c>
      <c r="B59" t="str">
        <f>_xlfn.TEXTBEFORE(Table2[[#This Row],[Kamp]]," - ")</f>
        <v>RungstedHørsholm</v>
      </c>
      <c r="C59" t="str">
        <f>_xlfn.TEXTAFTER(Table2[[#This Row],[Kamp]],"- ")</f>
        <v>Hafnia FC</v>
      </c>
      <c r="D59">
        <v>44815</v>
      </c>
      <c r="E59">
        <v>35307</v>
      </c>
      <c r="F59">
        <v>20222023</v>
      </c>
      <c r="G59" t="s">
        <v>17</v>
      </c>
      <c r="H59" t="s">
        <v>663</v>
      </c>
      <c r="I59" t="s">
        <v>677</v>
      </c>
      <c r="J59">
        <v>2</v>
      </c>
      <c r="K59">
        <v>29510</v>
      </c>
      <c r="L59">
        <v>1</v>
      </c>
      <c r="M59" t="s">
        <v>630</v>
      </c>
      <c r="N59" t="s">
        <v>122</v>
      </c>
      <c r="O59" t="s">
        <v>163</v>
      </c>
      <c r="P59">
        <v>81</v>
      </c>
      <c r="Q59">
        <v>66</v>
      </c>
      <c r="R59">
        <f>SUMIFS(Table2[number],Table2[Event],"Goal",Table2[H/U],"HOME",Table2[GameID],Table2[[#This Row],[GameID]],Table2[GameTime],"&lt;="&amp;Table2[[#This Row],[GameTime]])</f>
        <v>2</v>
      </c>
      <c r="S59">
        <f>SUMIFS(Table2[number],Table2[Event],"Goal",Table2[H/U],"AWAY",Table2[GameID],Table2[[#This Row],[GameID]],Table2[GameTime],"&lt;="&amp;Table2[[#This Row],[GameTime]])</f>
        <v>2</v>
      </c>
      <c r="T59" t="str">
        <f>IF(Table2[[#This Row],[Event]]="Goal",Table2[[#This Row],[Hscore]]&amp;"-"&amp;Table2[[#This Row],[Uscore]],"")</f>
        <v>2-2</v>
      </c>
      <c r="U59">
        <v>1358</v>
      </c>
      <c r="V59" s="1">
        <f>Table2[[#This Row],[GameTime]]-(Table2[[#This Row],[period]]-1)*1200</f>
        <v>158</v>
      </c>
      <c r="W59" s="1">
        <f>ROUNDDOWN(Table2[[#This Row],[Time]]/60,0)</f>
        <v>2</v>
      </c>
      <c r="X59" s="1">
        <f>ROUNDDOWN((Table2[[#This Row],[Time]]/60-Table2[[#This Row],[Time2]])*60,0)</f>
        <v>38</v>
      </c>
      <c r="Y59" s="1" t="str">
        <f>IF(Table2[[#This Row],[Time2]]&lt;10,0&amp;Table2[[#This Row],[Time2]],Table2[[#This Row],[Time2]])</f>
        <v>02</v>
      </c>
      <c r="Z59" s="1">
        <f>IF(Table2[[#This Row],[Time3]]&lt;10,0&amp;Table2[[#This Row],[Time3]],Table2[[#This Row],[Time3]])</f>
        <v>38</v>
      </c>
      <c r="AA59" s="2" t="str">
        <f>Table2[[#This Row],[Time4]]&amp;":"&amp;Table2[[#This Row],[Time5]]</f>
        <v>02:38</v>
      </c>
      <c r="AB59" s="1" t="str" cm="1">
        <f t="array" ref="AB59">IFERROR(IF(Table2[[#This Row],[code]]="","",_xlfn.IFS(AND(Table2[[#This Row],[code]]&lt;400,Table2[[#This Row],[code]]&lt;&gt;""),2,Table2[[#This Row],[code]]&gt;500,4)),"")</f>
        <v/>
      </c>
      <c r="AC59" s="1" t="str">
        <f>IF(Table2[[#This Row],[Event]]="Penalty",Table2[[#This Row],[number]],IF(Table2[[#This Row],[Event]]="Time-Out",401,""))</f>
        <v/>
      </c>
      <c r="AD59" s="1">
        <f>ROW(A58)</f>
        <v>58</v>
      </c>
      <c r="AE59" s="1">
        <f>COUNTIFS(Table2[GameID],Table2[[#This Row],[GameID]],Table2[Column1],"&lt;="&amp;Table2[[#This Row],[Column1]])-1</f>
        <v>4</v>
      </c>
    </row>
    <row r="60" spans="1:31" x14ac:dyDescent="0.45">
      <c r="A60" t="s">
        <v>160</v>
      </c>
      <c r="B60" t="str">
        <f>_xlfn.TEXTBEFORE(Table2[[#This Row],[Kamp]]," - ")</f>
        <v>RungstedHørsholm</v>
      </c>
      <c r="C60" t="str">
        <f>_xlfn.TEXTAFTER(Table2[[#This Row],[Kamp]],"- ")</f>
        <v>Hafnia FC</v>
      </c>
      <c r="D60">
        <v>44815</v>
      </c>
      <c r="E60">
        <v>35307</v>
      </c>
      <c r="F60">
        <v>20222023</v>
      </c>
      <c r="G60" t="s">
        <v>17</v>
      </c>
      <c r="H60" t="s">
        <v>662</v>
      </c>
      <c r="I60" t="s">
        <v>678</v>
      </c>
      <c r="J60">
        <v>2</v>
      </c>
      <c r="K60">
        <v>29508</v>
      </c>
      <c r="L60">
        <v>1</v>
      </c>
      <c r="M60" t="s">
        <v>630</v>
      </c>
      <c r="N60" t="s">
        <v>87</v>
      </c>
      <c r="O60" t="s">
        <v>81</v>
      </c>
      <c r="P60">
        <v>27</v>
      </c>
      <c r="Q60">
        <v>13</v>
      </c>
      <c r="R60">
        <f>SUMIFS(Table2[number],Table2[Event],"Goal",Table2[H/U],"HOME",Table2[GameID],Table2[[#This Row],[GameID]],Table2[GameTime],"&lt;="&amp;Table2[[#This Row],[GameTime]])</f>
        <v>3</v>
      </c>
      <c r="S60">
        <f>SUMIFS(Table2[number],Table2[Event],"Goal",Table2[H/U],"AWAY",Table2[GameID],Table2[[#This Row],[GameID]],Table2[GameTime],"&lt;="&amp;Table2[[#This Row],[GameTime]])</f>
        <v>2</v>
      </c>
      <c r="T60" t="str">
        <f>IF(Table2[[#This Row],[Event]]="Goal",Table2[[#This Row],[Hscore]]&amp;"-"&amp;Table2[[#This Row],[Uscore]],"")</f>
        <v>3-2</v>
      </c>
      <c r="U60">
        <v>1409</v>
      </c>
      <c r="V60" s="1">
        <f>Table2[[#This Row],[GameTime]]-(Table2[[#This Row],[period]]-1)*1200</f>
        <v>209</v>
      </c>
      <c r="W60" s="1">
        <f>ROUNDDOWN(Table2[[#This Row],[Time]]/60,0)</f>
        <v>3</v>
      </c>
      <c r="X60" s="1">
        <f>ROUNDDOWN((Table2[[#This Row],[Time]]/60-Table2[[#This Row],[Time2]])*60,0)</f>
        <v>29</v>
      </c>
      <c r="Y60" s="1" t="str">
        <f>IF(Table2[[#This Row],[Time2]]&lt;10,0&amp;Table2[[#This Row],[Time2]],Table2[[#This Row],[Time2]])</f>
        <v>03</v>
      </c>
      <c r="Z60" s="1">
        <f>IF(Table2[[#This Row],[Time3]]&lt;10,0&amp;Table2[[#This Row],[Time3]],Table2[[#This Row],[Time3]])</f>
        <v>29</v>
      </c>
      <c r="AA60" s="2" t="str">
        <f>Table2[[#This Row],[Time4]]&amp;":"&amp;Table2[[#This Row],[Time5]]</f>
        <v>03:29</v>
      </c>
      <c r="AB60" s="1" t="str" cm="1">
        <f t="array" ref="AB60">IFERROR(IF(Table2[[#This Row],[code]]="","",_xlfn.IFS(AND(Table2[[#This Row],[code]]&lt;400,Table2[[#This Row],[code]]&lt;&gt;""),2,Table2[[#This Row],[code]]&gt;500,4)),"")</f>
        <v/>
      </c>
      <c r="AC60" s="1" t="str">
        <f>IF(Table2[[#This Row],[Event]]="Penalty",Table2[[#This Row],[number]],IF(Table2[[#This Row],[Event]]="Time-Out",401,""))</f>
        <v/>
      </c>
      <c r="AD60" s="1">
        <f>ROW(A59)</f>
        <v>59</v>
      </c>
      <c r="AE60" s="1">
        <f>COUNTIFS(Table2[GameID],Table2[[#This Row],[GameID]],Table2[Column1],"&lt;="&amp;Table2[[#This Row],[Column1]])-1</f>
        <v>5</v>
      </c>
    </row>
    <row r="61" spans="1:31" x14ac:dyDescent="0.45">
      <c r="A61" t="s">
        <v>160</v>
      </c>
      <c r="B61" t="str">
        <f>_xlfn.TEXTBEFORE(Table2[[#This Row],[Kamp]]," - ")</f>
        <v>RungstedHørsholm</v>
      </c>
      <c r="C61" t="str">
        <f>_xlfn.TEXTAFTER(Table2[[#This Row],[Kamp]],"- ")</f>
        <v>Hafnia FC</v>
      </c>
      <c r="D61">
        <v>44815</v>
      </c>
      <c r="E61">
        <v>35307</v>
      </c>
      <c r="F61">
        <v>20222023</v>
      </c>
      <c r="G61" t="s">
        <v>17</v>
      </c>
      <c r="H61" t="s">
        <v>662</v>
      </c>
      <c r="I61" t="s">
        <v>678</v>
      </c>
      <c r="J61">
        <v>2</v>
      </c>
      <c r="K61">
        <v>29508</v>
      </c>
      <c r="L61">
        <v>201</v>
      </c>
      <c r="M61" t="s">
        <v>631</v>
      </c>
      <c r="N61" t="s">
        <v>161</v>
      </c>
      <c r="O61" t="s">
        <v>634</v>
      </c>
      <c r="P61">
        <v>2</v>
      </c>
      <c r="Q61" t="s">
        <v>634</v>
      </c>
      <c r="R61">
        <f>SUMIFS(Table2[number],Table2[Event],"Goal",Table2[H/U],"HOME",Table2[GameID],Table2[[#This Row],[GameID]],Table2[GameTime],"&lt;="&amp;Table2[[#This Row],[GameTime]])</f>
        <v>3</v>
      </c>
      <c r="S61">
        <f>SUMIFS(Table2[number],Table2[Event],"Goal",Table2[H/U],"AWAY",Table2[GameID],Table2[[#This Row],[GameID]],Table2[GameTime],"&lt;="&amp;Table2[[#This Row],[GameTime]])</f>
        <v>2</v>
      </c>
      <c r="T61" t="str">
        <f>IF(Table2[[#This Row],[Event]]="Goal",Table2[[#This Row],[Hscore]]&amp;"-"&amp;Table2[[#This Row],[Uscore]],"")</f>
        <v/>
      </c>
      <c r="U61">
        <v>1630</v>
      </c>
      <c r="V61" s="1">
        <f>Table2[[#This Row],[GameTime]]-(Table2[[#This Row],[period]]-1)*1200</f>
        <v>430</v>
      </c>
      <c r="W61" s="1">
        <f>ROUNDDOWN(Table2[[#This Row],[Time]]/60,0)</f>
        <v>7</v>
      </c>
      <c r="X61" s="1">
        <f>ROUNDDOWN((Table2[[#This Row],[Time]]/60-Table2[[#This Row],[Time2]])*60,0)</f>
        <v>10</v>
      </c>
      <c r="Y61" s="1" t="str">
        <f>IF(Table2[[#This Row],[Time2]]&lt;10,0&amp;Table2[[#This Row],[Time2]],Table2[[#This Row],[Time2]])</f>
        <v>07</v>
      </c>
      <c r="Z61" s="1">
        <f>IF(Table2[[#This Row],[Time3]]&lt;10,0&amp;Table2[[#This Row],[Time3]],Table2[[#This Row],[Time3]])</f>
        <v>10</v>
      </c>
      <c r="AA61" s="2" t="str">
        <f>Table2[[#This Row],[Time4]]&amp;":"&amp;Table2[[#This Row],[Time5]]</f>
        <v>07:10</v>
      </c>
      <c r="AB61" s="1" cm="1">
        <f t="array" ref="AB61">IFERROR(IF(Table2[[#This Row],[code]]="","",_xlfn.IFS(AND(Table2[[#This Row],[code]]&lt;400,Table2[[#This Row],[code]]&lt;&gt;""),2,Table2[[#This Row],[code]]&gt;500,4)),"")</f>
        <v>2</v>
      </c>
      <c r="AC61" s="1">
        <f>IF(Table2[[#This Row],[Event]]="Penalty",Table2[[#This Row],[number]],IF(Table2[[#This Row],[Event]]="Time-Out",401,""))</f>
        <v>201</v>
      </c>
      <c r="AD61" s="1">
        <f>ROW(A60)</f>
        <v>60</v>
      </c>
      <c r="AE61" s="1">
        <f>COUNTIFS(Table2[GameID],Table2[[#This Row],[GameID]],Table2[Column1],"&lt;="&amp;Table2[[#This Row],[Column1]])-1</f>
        <v>6</v>
      </c>
    </row>
    <row r="62" spans="1:31" x14ac:dyDescent="0.45">
      <c r="A62" t="s">
        <v>160</v>
      </c>
      <c r="B62" t="str">
        <f>_xlfn.TEXTBEFORE(Table2[[#This Row],[Kamp]]," - ")</f>
        <v>RungstedHørsholm</v>
      </c>
      <c r="C62" t="str">
        <f>_xlfn.TEXTAFTER(Table2[[#This Row],[Kamp]],"- ")</f>
        <v>Hafnia FC</v>
      </c>
      <c r="D62">
        <v>44815</v>
      </c>
      <c r="E62">
        <v>35307</v>
      </c>
      <c r="F62">
        <v>20222023</v>
      </c>
      <c r="G62" t="s">
        <v>17</v>
      </c>
      <c r="H62" t="s">
        <v>662</v>
      </c>
      <c r="I62" t="s">
        <v>678</v>
      </c>
      <c r="J62">
        <v>2</v>
      </c>
      <c r="K62">
        <v>29508</v>
      </c>
      <c r="L62">
        <v>1</v>
      </c>
      <c r="M62" t="s">
        <v>630</v>
      </c>
      <c r="N62" t="s">
        <v>161</v>
      </c>
      <c r="O62" t="s">
        <v>634</v>
      </c>
      <c r="P62">
        <v>2</v>
      </c>
      <c r="Q62" t="s">
        <v>634</v>
      </c>
      <c r="R62">
        <f>SUMIFS(Table2[number],Table2[Event],"Goal",Table2[H/U],"HOME",Table2[GameID],Table2[[#This Row],[GameID]],Table2[GameTime],"&lt;="&amp;Table2[[#This Row],[GameTime]])</f>
        <v>4</v>
      </c>
      <c r="S62">
        <f>SUMIFS(Table2[number],Table2[Event],"Goal",Table2[H/U],"AWAY",Table2[GameID],Table2[[#This Row],[GameID]],Table2[GameTime],"&lt;="&amp;Table2[[#This Row],[GameTime]])</f>
        <v>2</v>
      </c>
      <c r="T62" t="str">
        <f>IF(Table2[[#This Row],[Event]]="Goal",Table2[[#This Row],[Hscore]]&amp;"-"&amp;Table2[[#This Row],[Uscore]],"")</f>
        <v>4-2</v>
      </c>
      <c r="U62">
        <v>1789</v>
      </c>
      <c r="V62" s="1">
        <f>Table2[[#This Row],[GameTime]]-(Table2[[#This Row],[period]]-1)*1200</f>
        <v>589</v>
      </c>
      <c r="W62" s="1">
        <f>ROUNDDOWN(Table2[[#This Row],[Time]]/60,0)</f>
        <v>9</v>
      </c>
      <c r="X62" s="1">
        <f>ROUNDDOWN((Table2[[#This Row],[Time]]/60-Table2[[#This Row],[Time2]])*60,0)</f>
        <v>49</v>
      </c>
      <c r="Y62" s="1" t="str">
        <f>IF(Table2[[#This Row],[Time2]]&lt;10,0&amp;Table2[[#This Row],[Time2]],Table2[[#This Row],[Time2]])</f>
        <v>09</v>
      </c>
      <c r="Z62" s="1">
        <f>IF(Table2[[#This Row],[Time3]]&lt;10,0&amp;Table2[[#This Row],[Time3]],Table2[[#This Row],[Time3]])</f>
        <v>49</v>
      </c>
      <c r="AA62" s="2" t="str">
        <f>Table2[[#This Row],[Time4]]&amp;":"&amp;Table2[[#This Row],[Time5]]</f>
        <v>09:49</v>
      </c>
      <c r="AB62" s="1" t="str" cm="1">
        <f t="array" ref="AB62">IFERROR(IF(Table2[[#This Row],[code]]="","",_xlfn.IFS(AND(Table2[[#This Row],[code]]&lt;400,Table2[[#This Row],[code]]&lt;&gt;""),2,Table2[[#This Row],[code]]&gt;500,4)),"")</f>
        <v/>
      </c>
      <c r="AC62" s="1" t="str">
        <f>IF(Table2[[#This Row],[Event]]="Penalty",Table2[[#This Row],[number]],IF(Table2[[#This Row],[Event]]="Time-Out",401,""))</f>
        <v/>
      </c>
      <c r="AD62" s="1">
        <f>ROW(A61)</f>
        <v>61</v>
      </c>
      <c r="AE62" s="1">
        <f>COUNTIFS(Table2[GameID],Table2[[#This Row],[GameID]],Table2[Column1],"&lt;="&amp;Table2[[#This Row],[Column1]])-1</f>
        <v>7</v>
      </c>
    </row>
    <row r="63" spans="1:31" x14ac:dyDescent="0.45">
      <c r="A63" t="s">
        <v>160</v>
      </c>
      <c r="B63" t="str">
        <f>_xlfn.TEXTBEFORE(Table2[[#This Row],[Kamp]]," - ")</f>
        <v>RungstedHørsholm</v>
      </c>
      <c r="C63" t="str">
        <f>_xlfn.TEXTAFTER(Table2[[#This Row],[Kamp]],"- ")</f>
        <v>Hafnia FC</v>
      </c>
      <c r="D63">
        <v>44815</v>
      </c>
      <c r="E63">
        <v>35307</v>
      </c>
      <c r="F63">
        <v>20222023</v>
      </c>
      <c r="G63" t="s">
        <v>17</v>
      </c>
      <c r="H63" t="s">
        <v>663</v>
      </c>
      <c r="I63" t="s">
        <v>677</v>
      </c>
      <c r="J63">
        <v>2</v>
      </c>
      <c r="K63">
        <v>29510</v>
      </c>
      <c r="L63">
        <v>201</v>
      </c>
      <c r="M63" t="s">
        <v>631</v>
      </c>
      <c r="N63" t="s">
        <v>118</v>
      </c>
      <c r="O63" t="s">
        <v>634</v>
      </c>
      <c r="P63">
        <v>14</v>
      </c>
      <c r="Q63" t="s">
        <v>634</v>
      </c>
      <c r="R63">
        <f>SUMIFS(Table2[number],Table2[Event],"Goal",Table2[H/U],"HOME",Table2[GameID],Table2[[#This Row],[GameID]],Table2[GameTime],"&lt;="&amp;Table2[[#This Row],[GameTime]])</f>
        <v>4</v>
      </c>
      <c r="S63">
        <f>SUMIFS(Table2[number],Table2[Event],"Goal",Table2[H/U],"AWAY",Table2[GameID],Table2[[#This Row],[GameID]],Table2[GameTime],"&lt;="&amp;Table2[[#This Row],[GameTime]])</f>
        <v>2</v>
      </c>
      <c r="T63" t="str">
        <f>IF(Table2[[#This Row],[Event]]="Goal",Table2[[#This Row],[Hscore]]&amp;"-"&amp;Table2[[#This Row],[Uscore]],"")</f>
        <v/>
      </c>
      <c r="U63">
        <v>1980</v>
      </c>
      <c r="V63" s="1">
        <f>Table2[[#This Row],[GameTime]]-(Table2[[#This Row],[period]]-1)*1200</f>
        <v>780</v>
      </c>
      <c r="W63" s="1">
        <f>ROUNDDOWN(Table2[[#This Row],[Time]]/60,0)</f>
        <v>13</v>
      </c>
      <c r="X63" s="1">
        <f>ROUNDDOWN((Table2[[#This Row],[Time]]/60-Table2[[#This Row],[Time2]])*60,0)</f>
        <v>0</v>
      </c>
      <c r="Y63" s="1">
        <f>IF(Table2[[#This Row],[Time2]]&lt;10,0&amp;Table2[[#This Row],[Time2]],Table2[[#This Row],[Time2]])</f>
        <v>13</v>
      </c>
      <c r="Z63" s="1" t="str">
        <f>IF(Table2[[#This Row],[Time3]]&lt;10,0&amp;Table2[[#This Row],[Time3]],Table2[[#This Row],[Time3]])</f>
        <v>00</v>
      </c>
      <c r="AA63" s="2" t="str">
        <f>Table2[[#This Row],[Time4]]&amp;":"&amp;Table2[[#This Row],[Time5]]</f>
        <v>13:00</v>
      </c>
      <c r="AB63" s="1" cm="1">
        <f t="array" ref="AB63">IFERROR(IF(Table2[[#This Row],[code]]="","",_xlfn.IFS(AND(Table2[[#This Row],[code]]&lt;400,Table2[[#This Row],[code]]&lt;&gt;""),2,Table2[[#This Row],[code]]&gt;500,4)),"")</f>
        <v>2</v>
      </c>
      <c r="AC63" s="1">
        <f>IF(Table2[[#This Row],[Event]]="Penalty",Table2[[#This Row],[number]],IF(Table2[[#This Row],[Event]]="Time-Out",401,""))</f>
        <v>201</v>
      </c>
      <c r="AD63" s="1">
        <f>ROW(A62)</f>
        <v>62</v>
      </c>
      <c r="AE63" s="1">
        <f>COUNTIFS(Table2[GameID],Table2[[#This Row],[GameID]],Table2[Column1],"&lt;="&amp;Table2[[#This Row],[Column1]])-1</f>
        <v>8</v>
      </c>
    </row>
    <row r="64" spans="1:31" x14ac:dyDescent="0.45">
      <c r="A64" t="s">
        <v>160</v>
      </c>
      <c r="B64" t="str">
        <f>_xlfn.TEXTBEFORE(Table2[[#This Row],[Kamp]]," - ")</f>
        <v>RungstedHørsholm</v>
      </c>
      <c r="C64" t="str">
        <f>_xlfn.TEXTAFTER(Table2[[#This Row],[Kamp]],"- ")</f>
        <v>Hafnia FC</v>
      </c>
      <c r="D64">
        <v>44815</v>
      </c>
      <c r="E64">
        <v>35307</v>
      </c>
      <c r="F64">
        <v>20222023</v>
      </c>
      <c r="G64" t="s">
        <v>17</v>
      </c>
      <c r="H64" t="s">
        <v>662</v>
      </c>
      <c r="I64" t="s">
        <v>678</v>
      </c>
      <c r="J64">
        <v>2</v>
      </c>
      <c r="K64">
        <v>29508</v>
      </c>
      <c r="L64">
        <v>222</v>
      </c>
      <c r="M64" t="s">
        <v>631</v>
      </c>
      <c r="N64" t="s">
        <v>91</v>
      </c>
      <c r="O64" t="s">
        <v>634</v>
      </c>
      <c r="P64">
        <v>89</v>
      </c>
      <c r="Q64" t="s">
        <v>634</v>
      </c>
      <c r="R64">
        <f>SUMIFS(Table2[number],Table2[Event],"Goal",Table2[H/U],"HOME",Table2[GameID],Table2[[#This Row],[GameID]],Table2[GameTime],"&lt;="&amp;Table2[[#This Row],[GameTime]])</f>
        <v>4</v>
      </c>
      <c r="S64">
        <f>SUMIFS(Table2[number],Table2[Event],"Goal",Table2[H/U],"AWAY",Table2[GameID],Table2[[#This Row],[GameID]],Table2[GameTime],"&lt;="&amp;Table2[[#This Row],[GameTime]])</f>
        <v>2</v>
      </c>
      <c r="T64" t="str">
        <f>IF(Table2[[#This Row],[Event]]="Goal",Table2[[#This Row],[Hscore]]&amp;"-"&amp;Table2[[#This Row],[Uscore]],"")</f>
        <v/>
      </c>
      <c r="U64">
        <v>2119</v>
      </c>
      <c r="V64" s="1">
        <f>Table2[[#This Row],[GameTime]]-(Table2[[#This Row],[period]]-1)*1200</f>
        <v>919</v>
      </c>
      <c r="W64" s="1">
        <f>ROUNDDOWN(Table2[[#This Row],[Time]]/60,0)</f>
        <v>15</v>
      </c>
      <c r="X64" s="1">
        <f>ROUNDDOWN((Table2[[#This Row],[Time]]/60-Table2[[#This Row],[Time2]])*60,0)</f>
        <v>19</v>
      </c>
      <c r="Y64" s="1">
        <f>IF(Table2[[#This Row],[Time2]]&lt;10,0&amp;Table2[[#This Row],[Time2]],Table2[[#This Row],[Time2]])</f>
        <v>15</v>
      </c>
      <c r="Z64" s="1">
        <f>IF(Table2[[#This Row],[Time3]]&lt;10,0&amp;Table2[[#This Row],[Time3]],Table2[[#This Row],[Time3]])</f>
        <v>19</v>
      </c>
      <c r="AA64" s="2" t="str">
        <f>Table2[[#This Row],[Time4]]&amp;":"&amp;Table2[[#This Row],[Time5]]</f>
        <v>15:19</v>
      </c>
      <c r="AB64" s="1" cm="1">
        <f t="array" ref="AB64">IFERROR(IF(Table2[[#This Row],[code]]="","",_xlfn.IFS(AND(Table2[[#This Row],[code]]&lt;400,Table2[[#This Row],[code]]&lt;&gt;""),2,Table2[[#This Row],[code]]&gt;500,4)),"")</f>
        <v>2</v>
      </c>
      <c r="AC64" s="1">
        <f>IF(Table2[[#This Row],[Event]]="Penalty",Table2[[#This Row],[number]],IF(Table2[[#This Row],[Event]]="Time-Out",401,""))</f>
        <v>222</v>
      </c>
      <c r="AD64" s="1">
        <f>ROW(A63)</f>
        <v>63</v>
      </c>
      <c r="AE64" s="1">
        <f>COUNTIFS(Table2[GameID],Table2[[#This Row],[GameID]],Table2[Column1],"&lt;="&amp;Table2[[#This Row],[Column1]])-1</f>
        <v>9</v>
      </c>
    </row>
    <row r="65" spans="1:31" x14ac:dyDescent="0.45">
      <c r="A65" t="s">
        <v>160</v>
      </c>
      <c r="B65" t="str">
        <f>_xlfn.TEXTBEFORE(Table2[[#This Row],[Kamp]]," - ")</f>
        <v>RungstedHørsholm</v>
      </c>
      <c r="C65" t="str">
        <f>_xlfn.TEXTAFTER(Table2[[#This Row],[Kamp]],"- ")</f>
        <v>Hafnia FC</v>
      </c>
      <c r="D65">
        <v>44815</v>
      </c>
      <c r="E65">
        <v>35307</v>
      </c>
      <c r="F65">
        <v>20222023</v>
      </c>
      <c r="G65" t="s">
        <v>17</v>
      </c>
      <c r="H65" t="s">
        <v>663</v>
      </c>
      <c r="I65" t="s">
        <v>677</v>
      </c>
      <c r="J65">
        <v>2</v>
      </c>
      <c r="K65">
        <v>29510</v>
      </c>
      <c r="L65">
        <v>220</v>
      </c>
      <c r="M65" t="s">
        <v>631</v>
      </c>
      <c r="N65" t="s">
        <v>119</v>
      </c>
      <c r="O65" t="s">
        <v>634</v>
      </c>
      <c r="P65">
        <v>59</v>
      </c>
      <c r="Q65" t="s">
        <v>634</v>
      </c>
      <c r="R65">
        <f>SUMIFS(Table2[number],Table2[Event],"Goal",Table2[H/U],"HOME",Table2[GameID],Table2[[#This Row],[GameID]],Table2[GameTime],"&lt;="&amp;Table2[[#This Row],[GameTime]])</f>
        <v>4</v>
      </c>
      <c r="S65">
        <f>SUMIFS(Table2[number],Table2[Event],"Goal",Table2[H/U],"AWAY",Table2[GameID],Table2[[#This Row],[GameID]],Table2[GameTime],"&lt;="&amp;Table2[[#This Row],[GameTime]])</f>
        <v>2</v>
      </c>
      <c r="T65" t="str">
        <f>IF(Table2[[#This Row],[Event]]="Goal",Table2[[#This Row],[Hscore]]&amp;"-"&amp;Table2[[#This Row],[Uscore]],"")</f>
        <v/>
      </c>
      <c r="U65">
        <v>2323</v>
      </c>
      <c r="V65" s="1">
        <f>Table2[[#This Row],[GameTime]]-(Table2[[#This Row],[period]]-1)*1200</f>
        <v>1123</v>
      </c>
      <c r="W65" s="1">
        <f>ROUNDDOWN(Table2[[#This Row],[Time]]/60,0)</f>
        <v>18</v>
      </c>
      <c r="X65" s="1">
        <f>ROUNDDOWN((Table2[[#This Row],[Time]]/60-Table2[[#This Row],[Time2]])*60,0)</f>
        <v>42</v>
      </c>
      <c r="Y65" s="1">
        <f>IF(Table2[[#This Row],[Time2]]&lt;10,0&amp;Table2[[#This Row],[Time2]],Table2[[#This Row],[Time2]])</f>
        <v>18</v>
      </c>
      <c r="Z65" s="1">
        <f>IF(Table2[[#This Row],[Time3]]&lt;10,0&amp;Table2[[#This Row],[Time3]],Table2[[#This Row],[Time3]])</f>
        <v>42</v>
      </c>
      <c r="AA65" s="2" t="str">
        <f>Table2[[#This Row],[Time4]]&amp;":"&amp;Table2[[#This Row],[Time5]]</f>
        <v>18:42</v>
      </c>
      <c r="AB65" s="1" cm="1">
        <f t="array" ref="AB65">IFERROR(IF(Table2[[#This Row],[code]]="","",_xlfn.IFS(AND(Table2[[#This Row],[code]]&lt;400,Table2[[#This Row],[code]]&lt;&gt;""),2,Table2[[#This Row],[code]]&gt;500,4)),"")</f>
        <v>2</v>
      </c>
      <c r="AC65" s="1">
        <f>IF(Table2[[#This Row],[Event]]="Penalty",Table2[[#This Row],[number]],IF(Table2[[#This Row],[Event]]="Time-Out",401,""))</f>
        <v>220</v>
      </c>
      <c r="AD65" s="1">
        <f>ROW(A64)</f>
        <v>64</v>
      </c>
      <c r="AE65" s="1">
        <f>COUNTIFS(Table2[GameID],Table2[[#This Row],[GameID]],Table2[Column1],"&lt;="&amp;Table2[[#This Row],[Column1]])-1</f>
        <v>10</v>
      </c>
    </row>
    <row r="66" spans="1:31" x14ac:dyDescent="0.45">
      <c r="A66" t="s">
        <v>160</v>
      </c>
      <c r="B66" t="str">
        <f>_xlfn.TEXTBEFORE(Table2[[#This Row],[Kamp]]," - ")</f>
        <v>RungstedHørsholm</v>
      </c>
      <c r="C66" t="str">
        <f>_xlfn.TEXTAFTER(Table2[[#This Row],[Kamp]],"- ")</f>
        <v>Hafnia FC</v>
      </c>
      <c r="D66">
        <v>44815</v>
      </c>
      <c r="E66">
        <v>35307</v>
      </c>
      <c r="F66">
        <v>20222023</v>
      </c>
      <c r="G66" t="s">
        <v>17</v>
      </c>
      <c r="H66" t="s">
        <v>662</v>
      </c>
      <c r="I66" t="s">
        <v>678</v>
      </c>
      <c r="J66">
        <v>3</v>
      </c>
      <c r="K66">
        <v>29508</v>
      </c>
      <c r="L66">
        <v>1</v>
      </c>
      <c r="M66" t="s">
        <v>630</v>
      </c>
      <c r="N66" t="s">
        <v>161</v>
      </c>
      <c r="O66" t="s">
        <v>84</v>
      </c>
      <c r="P66">
        <v>2</v>
      </c>
      <c r="Q66">
        <v>18</v>
      </c>
      <c r="R66">
        <f>SUMIFS(Table2[number],Table2[Event],"Goal",Table2[H/U],"HOME",Table2[GameID],Table2[[#This Row],[GameID]],Table2[GameTime],"&lt;="&amp;Table2[[#This Row],[GameTime]])</f>
        <v>5</v>
      </c>
      <c r="S66">
        <f>SUMIFS(Table2[number],Table2[Event],"Goal",Table2[H/U],"AWAY",Table2[GameID],Table2[[#This Row],[GameID]],Table2[GameTime],"&lt;="&amp;Table2[[#This Row],[GameTime]])</f>
        <v>2</v>
      </c>
      <c r="T66" t="str">
        <f>IF(Table2[[#This Row],[Event]]="Goal",Table2[[#This Row],[Hscore]]&amp;"-"&amp;Table2[[#This Row],[Uscore]],"")</f>
        <v>5-2</v>
      </c>
      <c r="U66">
        <v>2440</v>
      </c>
      <c r="V66" s="1">
        <f>Table2[[#This Row],[GameTime]]-(Table2[[#This Row],[period]]-1)*1200</f>
        <v>40</v>
      </c>
      <c r="W66" s="1">
        <f>ROUNDDOWN(Table2[[#This Row],[Time]]/60,0)</f>
        <v>0</v>
      </c>
      <c r="X66" s="1">
        <f>ROUNDDOWN((Table2[[#This Row],[Time]]/60-Table2[[#This Row],[Time2]])*60,0)</f>
        <v>40</v>
      </c>
      <c r="Y66" s="1" t="str">
        <f>IF(Table2[[#This Row],[Time2]]&lt;10,0&amp;Table2[[#This Row],[Time2]],Table2[[#This Row],[Time2]])</f>
        <v>00</v>
      </c>
      <c r="Z66" s="1">
        <f>IF(Table2[[#This Row],[Time3]]&lt;10,0&amp;Table2[[#This Row],[Time3]],Table2[[#This Row],[Time3]])</f>
        <v>40</v>
      </c>
      <c r="AA66" s="2" t="str">
        <f>Table2[[#This Row],[Time4]]&amp;":"&amp;Table2[[#This Row],[Time5]]</f>
        <v>00:40</v>
      </c>
      <c r="AB66" s="1" t="str" cm="1">
        <f t="array" ref="AB66">IFERROR(IF(Table2[[#This Row],[code]]="","",_xlfn.IFS(AND(Table2[[#This Row],[code]]&lt;400,Table2[[#This Row],[code]]&lt;&gt;""),2,Table2[[#This Row],[code]]&gt;500,4)),"")</f>
        <v/>
      </c>
      <c r="AC66" s="1" t="str">
        <f>IF(Table2[[#This Row],[Event]]="Penalty",Table2[[#This Row],[number]],IF(Table2[[#This Row],[Event]]="Time-Out",401,""))</f>
        <v/>
      </c>
      <c r="AD66" s="1">
        <f>ROW(A65)</f>
        <v>65</v>
      </c>
      <c r="AE66" s="1">
        <f>COUNTIFS(Table2[GameID],Table2[[#This Row],[GameID]],Table2[Column1],"&lt;="&amp;Table2[[#This Row],[Column1]])-1</f>
        <v>11</v>
      </c>
    </row>
    <row r="67" spans="1:31" x14ac:dyDescent="0.45">
      <c r="A67" t="s">
        <v>160</v>
      </c>
      <c r="B67" t="str">
        <f>_xlfn.TEXTBEFORE(Table2[[#This Row],[Kamp]]," - ")</f>
        <v>RungstedHørsholm</v>
      </c>
      <c r="C67" t="str">
        <f>_xlfn.TEXTAFTER(Table2[[#This Row],[Kamp]],"- ")</f>
        <v>Hafnia FC</v>
      </c>
      <c r="D67">
        <v>44815</v>
      </c>
      <c r="E67">
        <v>35307</v>
      </c>
      <c r="F67">
        <v>20222023</v>
      </c>
      <c r="G67" t="s">
        <v>17</v>
      </c>
      <c r="H67" t="s">
        <v>662</v>
      </c>
      <c r="I67" t="s">
        <v>678</v>
      </c>
      <c r="J67">
        <v>3</v>
      </c>
      <c r="K67">
        <v>29508</v>
      </c>
      <c r="L67">
        <v>1</v>
      </c>
      <c r="M67" t="s">
        <v>630</v>
      </c>
      <c r="N67" t="s">
        <v>80</v>
      </c>
      <c r="O67" t="s">
        <v>634</v>
      </c>
      <c r="P67">
        <v>10</v>
      </c>
      <c r="Q67" t="s">
        <v>634</v>
      </c>
      <c r="R67">
        <f>SUMIFS(Table2[number],Table2[Event],"Goal",Table2[H/U],"HOME",Table2[GameID],Table2[[#This Row],[GameID]],Table2[GameTime],"&lt;="&amp;Table2[[#This Row],[GameTime]])</f>
        <v>6</v>
      </c>
      <c r="S67">
        <f>SUMIFS(Table2[number],Table2[Event],"Goal",Table2[H/U],"AWAY",Table2[GameID],Table2[[#This Row],[GameID]],Table2[GameTime],"&lt;="&amp;Table2[[#This Row],[GameTime]])</f>
        <v>2</v>
      </c>
      <c r="T67" t="str">
        <f>IF(Table2[[#This Row],[Event]]="Goal",Table2[[#This Row],[Hscore]]&amp;"-"&amp;Table2[[#This Row],[Uscore]],"")</f>
        <v>6-2</v>
      </c>
      <c r="U67">
        <v>2880</v>
      </c>
      <c r="V67" s="1">
        <f>Table2[[#This Row],[GameTime]]-(Table2[[#This Row],[period]]-1)*1200</f>
        <v>480</v>
      </c>
      <c r="W67" s="1">
        <f>ROUNDDOWN(Table2[[#This Row],[Time]]/60,0)</f>
        <v>8</v>
      </c>
      <c r="X67" s="1">
        <f>ROUNDDOWN((Table2[[#This Row],[Time]]/60-Table2[[#This Row],[Time2]])*60,0)</f>
        <v>0</v>
      </c>
      <c r="Y67" s="1" t="str">
        <f>IF(Table2[[#This Row],[Time2]]&lt;10,0&amp;Table2[[#This Row],[Time2]],Table2[[#This Row],[Time2]])</f>
        <v>08</v>
      </c>
      <c r="Z67" s="1" t="str">
        <f>IF(Table2[[#This Row],[Time3]]&lt;10,0&amp;Table2[[#This Row],[Time3]],Table2[[#This Row],[Time3]])</f>
        <v>00</v>
      </c>
      <c r="AA67" s="2" t="str">
        <f>Table2[[#This Row],[Time4]]&amp;":"&amp;Table2[[#This Row],[Time5]]</f>
        <v>08:00</v>
      </c>
      <c r="AB67" s="1" t="str" cm="1">
        <f t="array" ref="AB67">IFERROR(IF(Table2[[#This Row],[code]]="","",_xlfn.IFS(AND(Table2[[#This Row],[code]]&lt;400,Table2[[#This Row],[code]]&lt;&gt;""),2,Table2[[#This Row],[code]]&gt;500,4)),"")</f>
        <v/>
      </c>
      <c r="AC67" s="1" t="str">
        <f>IF(Table2[[#This Row],[Event]]="Penalty",Table2[[#This Row],[number]],IF(Table2[[#This Row],[Event]]="Time-Out",401,""))</f>
        <v/>
      </c>
      <c r="AD67" s="1">
        <f>ROW(A66)</f>
        <v>66</v>
      </c>
      <c r="AE67" s="1">
        <f>COUNTIFS(Table2[GameID],Table2[[#This Row],[GameID]],Table2[Column1],"&lt;="&amp;Table2[[#This Row],[Column1]])-1</f>
        <v>12</v>
      </c>
    </row>
    <row r="68" spans="1:31" x14ac:dyDescent="0.45">
      <c r="A68" t="s">
        <v>160</v>
      </c>
      <c r="B68" t="str">
        <f>_xlfn.TEXTBEFORE(Table2[[#This Row],[Kamp]]," - ")</f>
        <v>RungstedHørsholm</v>
      </c>
      <c r="C68" t="str">
        <f>_xlfn.TEXTAFTER(Table2[[#This Row],[Kamp]],"- ")</f>
        <v>Hafnia FC</v>
      </c>
      <c r="D68">
        <v>44815</v>
      </c>
      <c r="E68">
        <v>35307</v>
      </c>
      <c r="F68">
        <v>20222023</v>
      </c>
      <c r="G68" t="s">
        <v>17</v>
      </c>
      <c r="H68" t="s">
        <v>663</v>
      </c>
      <c r="I68" t="s">
        <v>677</v>
      </c>
      <c r="J68">
        <v>3</v>
      </c>
      <c r="K68">
        <v>29510</v>
      </c>
      <c r="L68">
        <v>1</v>
      </c>
      <c r="M68" t="s">
        <v>630</v>
      </c>
      <c r="N68" t="s">
        <v>123</v>
      </c>
      <c r="O68" t="s">
        <v>124</v>
      </c>
      <c r="P68">
        <v>92</v>
      </c>
      <c r="Q68">
        <v>97</v>
      </c>
      <c r="R68">
        <f>SUMIFS(Table2[number],Table2[Event],"Goal",Table2[H/U],"HOME",Table2[GameID],Table2[[#This Row],[GameID]],Table2[GameTime],"&lt;="&amp;Table2[[#This Row],[GameTime]])</f>
        <v>6</v>
      </c>
      <c r="S68">
        <f>SUMIFS(Table2[number],Table2[Event],"Goal",Table2[H/U],"AWAY",Table2[GameID],Table2[[#This Row],[GameID]],Table2[GameTime],"&lt;="&amp;Table2[[#This Row],[GameTime]])</f>
        <v>3</v>
      </c>
      <c r="T68" t="str">
        <f>IF(Table2[[#This Row],[Event]]="Goal",Table2[[#This Row],[Hscore]]&amp;"-"&amp;Table2[[#This Row],[Uscore]],"")</f>
        <v>6-3</v>
      </c>
      <c r="U68">
        <v>2903</v>
      </c>
      <c r="V68" s="1">
        <f>Table2[[#This Row],[GameTime]]-(Table2[[#This Row],[period]]-1)*1200</f>
        <v>503</v>
      </c>
      <c r="W68" s="1">
        <f>ROUNDDOWN(Table2[[#This Row],[Time]]/60,0)</f>
        <v>8</v>
      </c>
      <c r="X68" s="1">
        <f>ROUNDDOWN((Table2[[#This Row],[Time]]/60-Table2[[#This Row],[Time2]])*60,0)</f>
        <v>23</v>
      </c>
      <c r="Y68" s="1" t="str">
        <f>IF(Table2[[#This Row],[Time2]]&lt;10,0&amp;Table2[[#This Row],[Time2]],Table2[[#This Row],[Time2]])</f>
        <v>08</v>
      </c>
      <c r="Z68" s="1">
        <f>IF(Table2[[#This Row],[Time3]]&lt;10,0&amp;Table2[[#This Row],[Time3]],Table2[[#This Row],[Time3]])</f>
        <v>23</v>
      </c>
      <c r="AA68" s="2" t="str">
        <f>Table2[[#This Row],[Time4]]&amp;":"&amp;Table2[[#This Row],[Time5]]</f>
        <v>08:23</v>
      </c>
      <c r="AB68" s="1" t="str" cm="1">
        <f t="array" ref="AB68">IFERROR(IF(Table2[[#This Row],[code]]="","",_xlfn.IFS(AND(Table2[[#This Row],[code]]&lt;400,Table2[[#This Row],[code]]&lt;&gt;""),2,Table2[[#This Row],[code]]&gt;500,4)),"")</f>
        <v/>
      </c>
      <c r="AC68" s="1" t="str">
        <f>IF(Table2[[#This Row],[Event]]="Penalty",Table2[[#This Row],[number]],IF(Table2[[#This Row],[Event]]="Time-Out",401,""))</f>
        <v/>
      </c>
      <c r="AD68" s="1">
        <f>ROW(A67)</f>
        <v>67</v>
      </c>
      <c r="AE68" s="1">
        <f>COUNTIFS(Table2[GameID],Table2[[#This Row],[GameID]],Table2[Column1],"&lt;="&amp;Table2[[#This Row],[Column1]])-1</f>
        <v>13</v>
      </c>
    </row>
    <row r="69" spans="1:31" x14ac:dyDescent="0.45">
      <c r="A69" t="s">
        <v>160</v>
      </c>
      <c r="B69" t="str">
        <f>_xlfn.TEXTBEFORE(Table2[[#This Row],[Kamp]]," - ")</f>
        <v>RungstedHørsholm</v>
      </c>
      <c r="C69" t="str">
        <f>_xlfn.TEXTAFTER(Table2[[#This Row],[Kamp]],"- ")</f>
        <v>Hafnia FC</v>
      </c>
      <c r="D69">
        <v>44815</v>
      </c>
      <c r="E69">
        <v>35307</v>
      </c>
      <c r="F69">
        <v>20222023</v>
      </c>
      <c r="G69" t="s">
        <v>17</v>
      </c>
      <c r="H69" t="s">
        <v>662</v>
      </c>
      <c r="I69" t="s">
        <v>678</v>
      </c>
      <c r="J69">
        <v>3</v>
      </c>
      <c r="K69">
        <v>29508</v>
      </c>
      <c r="L69">
        <v>1</v>
      </c>
      <c r="M69" t="s">
        <v>630</v>
      </c>
      <c r="N69" t="s">
        <v>84</v>
      </c>
      <c r="O69" t="s">
        <v>634</v>
      </c>
      <c r="P69">
        <v>18</v>
      </c>
      <c r="Q69" t="s">
        <v>634</v>
      </c>
      <c r="R69">
        <f>SUMIFS(Table2[number],Table2[Event],"Goal",Table2[H/U],"HOME",Table2[GameID],Table2[[#This Row],[GameID]],Table2[GameTime],"&lt;="&amp;Table2[[#This Row],[GameTime]])</f>
        <v>7</v>
      </c>
      <c r="S69">
        <f>SUMIFS(Table2[number],Table2[Event],"Goal",Table2[H/U],"AWAY",Table2[GameID],Table2[[#This Row],[GameID]],Table2[GameTime],"&lt;="&amp;Table2[[#This Row],[GameTime]])</f>
        <v>3</v>
      </c>
      <c r="T69" t="str">
        <f>IF(Table2[[#This Row],[Event]]="Goal",Table2[[#This Row],[Hscore]]&amp;"-"&amp;Table2[[#This Row],[Uscore]],"")</f>
        <v>7-3</v>
      </c>
      <c r="U69">
        <v>2932</v>
      </c>
      <c r="V69" s="1">
        <f>Table2[[#This Row],[GameTime]]-(Table2[[#This Row],[period]]-1)*1200</f>
        <v>532</v>
      </c>
      <c r="W69" s="1">
        <f>ROUNDDOWN(Table2[[#This Row],[Time]]/60,0)</f>
        <v>8</v>
      </c>
      <c r="X69" s="1">
        <f>ROUNDDOWN((Table2[[#This Row],[Time]]/60-Table2[[#This Row],[Time2]])*60,0)</f>
        <v>52</v>
      </c>
      <c r="Y69" s="1" t="str">
        <f>IF(Table2[[#This Row],[Time2]]&lt;10,0&amp;Table2[[#This Row],[Time2]],Table2[[#This Row],[Time2]])</f>
        <v>08</v>
      </c>
      <c r="Z69" s="1">
        <f>IF(Table2[[#This Row],[Time3]]&lt;10,0&amp;Table2[[#This Row],[Time3]],Table2[[#This Row],[Time3]])</f>
        <v>52</v>
      </c>
      <c r="AA69" s="2" t="str">
        <f>Table2[[#This Row],[Time4]]&amp;":"&amp;Table2[[#This Row],[Time5]]</f>
        <v>08:52</v>
      </c>
      <c r="AB69" s="1" t="str" cm="1">
        <f t="array" ref="AB69">IFERROR(IF(Table2[[#This Row],[code]]="","",_xlfn.IFS(AND(Table2[[#This Row],[code]]&lt;400,Table2[[#This Row],[code]]&lt;&gt;""),2,Table2[[#This Row],[code]]&gt;500,4)),"")</f>
        <v/>
      </c>
      <c r="AC69" s="1" t="str">
        <f>IF(Table2[[#This Row],[Event]]="Penalty",Table2[[#This Row],[number]],IF(Table2[[#This Row],[Event]]="Time-Out",401,""))</f>
        <v/>
      </c>
      <c r="AD69" s="1">
        <f>ROW(A68)</f>
        <v>68</v>
      </c>
      <c r="AE69" s="1">
        <f>COUNTIFS(Table2[GameID],Table2[[#This Row],[GameID]],Table2[Column1],"&lt;="&amp;Table2[[#This Row],[Column1]])-1</f>
        <v>14</v>
      </c>
    </row>
    <row r="70" spans="1:31" x14ac:dyDescent="0.45">
      <c r="A70" t="s">
        <v>160</v>
      </c>
      <c r="B70" t="str">
        <f>_xlfn.TEXTBEFORE(Table2[[#This Row],[Kamp]]," - ")</f>
        <v>RungstedHørsholm</v>
      </c>
      <c r="C70" t="str">
        <f>_xlfn.TEXTAFTER(Table2[[#This Row],[Kamp]],"- ")</f>
        <v>Hafnia FC</v>
      </c>
      <c r="D70">
        <v>44815</v>
      </c>
      <c r="E70">
        <v>35307</v>
      </c>
      <c r="F70">
        <v>20222023</v>
      </c>
      <c r="G70" t="s">
        <v>17</v>
      </c>
      <c r="H70" t="s">
        <v>663</v>
      </c>
      <c r="I70" t="s">
        <v>677</v>
      </c>
      <c r="J70">
        <v>3</v>
      </c>
      <c r="K70">
        <v>29510</v>
      </c>
      <c r="L70">
        <v>0</v>
      </c>
      <c r="M70" t="s">
        <v>633</v>
      </c>
      <c r="N70" t="s">
        <v>634</v>
      </c>
      <c r="O70" t="s">
        <v>634</v>
      </c>
      <c r="P70" t="s">
        <v>634</v>
      </c>
      <c r="Q70" t="s">
        <v>634</v>
      </c>
      <c r="R70">
        <f>SUMIFS(Table2[number],Table2[Event],"Goal",Table2[H/U],"HOME",Table2[GameID],Table2[[#This Row],[GameID]],Table2[GameTime],"&lt;="&amp;Table2[[#This Row],[GameTime]])</f>
        <v>7</v>
      </c>
      <c r="S70">
        <f>SUMIFS(Table2[number],Table2[Event],"Goal",Table2[H/U],"AWAY",Table2[GameID],Table2[[#This Row],[GameID]],Table2[GameTime],"&lt;="&amp;Table2[[#This Row],[GameTime]])</f>
        <v>3</v>
      </c>
      <c r="T70" t="str">
        <f>IF(Table2[[#This Row],[Event]]="Goal",Table2[[#This Row],[Hscore]]&amp;"-"&amp;Table2[[#This Row],[Uscore]],"")</f>
        <v/>
      </c>
      <c r="U70">
        <v>3155</v>
      </c>
      <c r="V70" s="1">
        <f>Table2[[#This Row],[GameTime]]-(Table2[[#This Row],[period]]-1)*1200</f>
        <v>755</v>
      </c>
      <c r="W70" s="1">
        <f>ROUNDDOWN(Table2[[#This Row],[Time]]/60,0)</f>
        <v>12</v>
      </c>
      <c r="X70" s="1">
        <f>ROUNDDOWN((Table2[[#This Row],[Time]]/60-Table2[[#This Row],[Time2]])*60,0)</f>
        <v>35</v>
      </c>
      <c r="Y70" s="1">
        <f>IF(Table2[[#This Row],[Time2]]&lt;10,0&amp;Table2[[#This Row],[Time2]],Table2[[#This Row],[Time2]])</f>
        <v>12</v>
      </c>
      <c r="Z70" s="1">
        <f>IF(Table2[[#This Row],[Time3]]&lt;10,0&amp;Table2[[#This Row],[Time3]],Table2[[#This Row],[Time3]])</f>
        <v>35</v>
      </c>
      <c r="AA70" s="2" t="str">
        <f>Table2[[#This Row],[Time4]]&amp;":"&amp;Table2[[#This Row],[Time5]]</f>
        <v>12:35</v>
      </c>
      <c r="AB70" s="1" t="str" cm="1">
        <f t="array" ref="AB70">IFERROR(IF(Table2[[#This Row],[code]]="","",_xlfn.IFS(AND(Table2[[#This Row],[code]]&lt;400,Table2[[#This Row],[code]]&lt;&gt;""),2,Table2[[#This Row],[code]]&gt;500,4)),"")</f>
        <v/>
      </c>
      <c r="AC70" s="1">
        <f>IF(Table2[[#This Row],[Event]]="Penalty",Table2[[#This Row],[number]],IF(Table2[[#This Row],[Event]]="Time-Out",401,""))</f>
        <v>401</v>
      </c>
      <c r="AD70" s="1">
        <f>ROW(A69)</f>
        <v>69</v>
      </c>
      <c r="AE70" s="1">
        <f>COUNTIFS(Table2[GameID],Table2[[#This Row],[GameID]],Table2[Column1],"&lt;="&amp;Table2[[#This Row],[Column1]])-1</f>
        <v>15</v>
      </c>
    </row>
    <row r="71" spans="1:31" x14ac:dyDescent="0.45">
      <c r="A71" t="s">
        <v>160</v>
      </c>
      <c r="B71" t="str">
        <f>_xlfn.TEXTBEFORE(Table2[[#This Row],[Kamp]]," - ")</f>
        <v>RungstedHørsholm</v>
      </c>
      <c r="C71" t="str">
        <f>_xlfn.TEXTAFTER(Table2[[#This Row],[Kamp]],"- ")</f>
        <v>Hafnia FC</v>
      </c>
      <c r="D71">
        <v>44815</v>
      </c>
      <c r="E71">
        <v>35307</v>
      </c>
      <c r="F71">
        <v>20222023</v>
      </c>
      <c r="G71" t="s">
        <v>17</v>
      </c>
      <c r="H71" t="s">
        <v>662</v>
      </c>
      <c r="I71" t="s">
        <v>678</v>
      </c>
      <c r="J71">
        <v>3</v>
      </c>
      <c r="K71">
        <v>29508</v>
      </c>
      <c r="L71">
        <v>1</v>
      </c>
      <c r="M71" t="s">
        <v>630</v>
      </c>
      <c r="N71" t="s">
        <v>84</v>
      </c>
      <c r="O71" t="s">
        <v>634</v>
      </c>
      <c r="P71">
        <v>18</v>
      </c>
      <c r="Q71" t="s">
        <v>634</v>
      </c>
      <c r="R71">
        <f>SUMIFS(Table2[number],Table2[Event],"Goal",Table2[H/U],"HOME",Table2[GameID],Table2[[#This Row],[GameID]],Table2[GameTime],"&lt;="&amp;Table2[[#This Row],[GameTime]])</f>
        <v>8</v>
      </c>
      <c r="S71">
        <f>SUMIFS(Table2[number],Table2[Event],"Goal",Table2[H/U],"AWAY",Table2[GameID],Table2[[#This Row],[GameID]],Table2[GameTime],"&lt;="&amp;Table2[[#This Row],[GameTime]])</f>
        <v>3</v>
      </c>
      <c r="T71" t="str">
        <f>IF(Table2[[#This Row],[Event]]="Goal",Table2[[#This Row],[Hscore]]&amp;"-"&amp;Table2[[#This Row],[Uscore]],"")</f>
        <v>8-3</v>
      </c>
      <c r="U71">
        <v>3577</v>
      </c>
      <c r="V71" s="1">
        <f>Table2[[#This Row],[GameTime]]-(Table2[[#This Row],[period]]-1)*1200</f>
        <v>1177</v>
      </c>
      <c r="W71" s="1">
        <f>ROUNDDOWN(Table2[[#This Row],[Time]]/60,0)</f>
        <v>19</v>
      </c>
      <c r="X71" s="1">
        <f>ROUNDDOWN((Table2[[#This Row],[Time]]/60-Table2[[#This Row],[Time2]])*60,0)</f>
        <v>37</v>
      </c>
      <c r="Y71" s="1">
        <f>IF(Table2[[#This Row],[Time2]]&lt;10,0&amp;Table2[[#This Row],[Time2]],Table2[[#This Row],[Time2]])</f>
        <v>19</v>
      </c>
      <c r="Z71" s="1">
        <f>IF(Table2[[#This Row],[Time3]]&lt;10,0&amp;Table2[[#This Row],[Time3]],Table2[[#This Row],[Time3]])</f>
        <v>37</v>
      </c>
      <c r="AA71" s="2" t="str">
        <f>Table2[[#This Row],[Time4]]&amp;":"&amp;Table2[[#This Row],[Time5]]</f>
        <v>19:37</v>
      </c>
      <c r="AB71" s="1" t="str" cm="1">
        <f t="array" ref="AB71">IFERROR(IF(Table2[[#This Row],[code]]="","",_xlfn.IFS(AND(Table2[[#This Row],[code]]&lt;400,Table2[[#This Row],[code]]&lt;&gt;""),2,Table2[[#This Row],[code]]&gt;500,4)),"")</f>
        <v/>
      </c>
      <c r="AC71" s="1" t="str">
        <f>IF(Table2[[#This Row],[Event]]="Penalty",Table2[[#This Row],[number]],IF(Table2[[#This Row],[Event]]="Time-Out",401,""))</f>
        <v/>
      </c>
      <c r="AD71" s="1">
        <f>ROW(A70)</f>
        <v>70</v>
      </c>
      <c r="AE71" s="1">
        <f>COUNTIFS(Table2[GameID],Table2[[#This Row],[GameID]],Table2[Column1],"&lt;="&amp;Table2[[#This Row],[Column1]])-1</f>
        <v>16</v>
      </c>
    </row>
    <row r="72" spans="1:31" x14ac:dyDescent="0.45">
      <c r="A72" t="s">
        <v>125</v>
      </c>
      <c r="B72" t="str">
        <f>_xlfn.TEXTBEFORE(Table2[[#This Row],[Kamp]]," - ")</f>
        <v>Hvidovre Attack</v>
      </c>
      <c r="C72" t="str">
        <f>_xlfn.TEXTAFTER(Table2[[#This Row],[Kamp]],"- ")</f>
        <v>Rødovre FC</v>
      </c>
      <c r="D72">
        <v>44814</v>
      </c>
      <c r="E72">
        <v>35308</v>
      </c>
      <c r="F72">
        <v>20222023</v>
      </c>
      <c r="G72" t="s">
        <v>17</v>
      </c>
      <c r="H72" t="s">
        <v>665</v>
      </c>
      <c r="I72" t="s">
        <v>677</v>
      </c>
      <c r="J72">
        <v>1</v>
      </c>
      <c r="K72">
        <v>29512</v>
      </c>
      <c r="L72">
        <v>1</v>
      </c>
      <c r="M72" t="s">
        <v>630</v>
      </c>
      <c r="N72" t="s">
        <v>42</v>
      </c>
      <c r="O72" t="s">
        <v>48</v>
      </c>
      <c r="P72">
        <v>8</v>
      </c>
      <c r="Q72">
        <v>28</v>
      </c>
      <c r="R72">
        <f>SUMIFS(Table2[number],Table2[Event],"Goal",Table2[H/U],"HOME",Table2[GameID],Table2[[#This Row],[GameID]],Table2[GameTime],"&lt;="&amp;Table2[[#This Row],[GameTime]])</f>
        <v>0</v>
      </c>
      <c r="S72">
        <f>SUMIFS(Table2[number],Table2[Event],"Goal",Table2[H/U],"AWAY",Table2[GameID],Table2[[#This Row],[GameID]],Table2[GameTime],"&lt;="&amp;Table2[[#This Row],[GameTime]])</f>
        <v>1</v>
      </c>
      <c r="T72" t="str">
        <f>IF(Table2[[#This Row],[Event]]="Goal",Table2[[#This Row],[Hscore]]&amp;"-"&amp;Table2[[#This Row],[Uscore]],"")</f>
        <v>0-1</v>
      </c>
      <c r="U72">
        <v>106</v>
      </c>
      <c r="V72" s="1">
        <f>Table2[[#This Row],[GameTime]]-(Table2[[#This Row],[period]]-1)*1200</f>
        <v>106</v>
      </c>
      <c r="W72" s="1">
        <f>ROUNDDOWN(Table2[[#This Row],[Time]]/60,0)</f>
        <v>1</v>
      </c>
      <c r="X72" s="1">
        <f>ROUNDDOWN((Table2[[#This Row],[Time]]/60-Table2[[#This Row],[Time2]])*60,0)</f>
        <v>46</v>
      </c>
      <c r="Y72" s="1" t="str">
        <f>IF(Table2[[#This Row],[Time2]]&lt;10,0&amp;Table2[[#This Row],[Time2]],Table2[[#This Row],[Time2]])</f>
        <v>01</v>
      </c>
      <c r="Z72" s="1">
        <f>IF(Table2[[#This Row],[Time3]]&lt;10,0&amp;Table2[[#This Row],[Time3]],Table2[[#This Row],[Time3]])</f>
        <v>46</v>
      </c>
      <c r="AA72" s="2" t="str">
        <f>Table2[[#This Row],[Time4]]&amp;":"&amp;Table2[[#This Row],[Time5]]</f>
        <v>01:46</v>
      </c>
      <c r="AB72" s="1" t="str" cm="1">
        <f t="array" ref="AB72">IFERROR(IF(Table2[[#This Row],[code]]="","",_xlfn.IFS(AND(Table2[[#This Row],[code]]&lt;400,Table2[[#This Row],[code]]&lt;&gt;""),2,Table2[[#This Row],[code]]&gt;500,4)),"")</f>
        <v/>
      </c>
      <c r="AC72" s="1" t="str">
        <f>IF(Table2[[#This Row],[Event]]="Penalty",Table2[[#This Row],[number]],IF(Table2[[#This Row],[Event]]="Time-Out",401,""))</f>
        <v/>
      </c>
      <c r="AD72" s="1">
        <f>ROW(A71)</f>
        <v>71</v>
      </c>
      <c r="AE72" s="1">
        <f>COUNTIFS(Table2[GameID],Table2[[#This Row],[GameID]],Table2[Column1],"&lt;="&amp;Table2[[#This Row],[Column1]])-1</f>
        <v>0</v>
      </c>
    </row>
    <row r="73" spans="1:31" x14ac:dyDescent="0.45">
      <c r="A73" t="s">
        <v>125</v>
      </c>
      <c r="B73" t="str">
        <f>_xlfn.TEXTBEFORE(Table2[[#This Row],[Kamp]]," - ")</f>
        <v>Hvidovre Attack</v>
      </c>
      <c r="C73" t="str">
        <f>_xlfn.TEXTAFTER(Table2[[#This Row],[Kamp]],"- ")</f>
        <v>Rødovre FC</v>
      </c>
      <c r="D73">
        <v>44814</v>
      </c>
      <c r="E73">
        <v>35308</v>
      </c>
      <c r="F73">
        <v>20222023</v>
      </c>
      <c r="G73" t="s">
        <v>17</v>
      </c>
      <c r="H73" t="s">
        <v>659</v>
      </c>
      <c r="I73" t="s">
        <v>678</v>
      </c>
      <c r="J73">
        <v>1</v>
      </c>
      <c r="K73">
        <v>29511</v>
      </c>
      <c r="L73">
        <v>1</v>
      </c>
      <c r="M73" t="s">
        <v>630</v>
      </c>
      <c r="N73" t="s">
        <v>62</v>
      </c>
      <c r="O73" t="s">
        <v>66</v>
      </c>
      <c r="P73">
        <v>7</v>
      </c>
      <c r="Q73">
        <v>19</v>
      </c>
      <c r="R73">
        <f>SUMIFS(Table2[number],Table2[Event],"Goal",Table2[H/U],"HOME",Table2[GameID],Table2[[#This Row],[GameID]],Table2[GameTime],"&lt;="&amp;Table2[[#This Row],[GameTime]])</f>
        <v>1</v>
      </c>
      <c r="S73">
        <f>SUMIFS(Table2[number],Table2[Event],"Goal",Table2[H/U],"AWAY",Table2[GameID],Table2[[#This Row],[GameID]],Table2[GameTime],"&lt;="&amp;Table2[[#This Row],[GameTime]])</f>
        <v>1</v>
      </c>
      <c r="T73" t="str">
        <f>IF(Table2[[#This Row],[Event]]="Goal",Table2[[#This Row],[Hscore]]&amp;"-"&amp;Table2[[#This Row],[Uscore]],"")</f>
        <v>1-1</v>
      </c>
      <c r="U73">
        <v>736</v>
      </c>
      <c r="V73" s="1">
        <f>Table2[[#This Row],[GameTime]]-(Table2[[#This Row],[period]]-1)*1200</f>
        <v>736</v>
      </c>
      <c r="W73" s="1">
        <f>ROUNDDOWN(Table2[[#This Row],[Time]]/60,0)</f>
        <v>12</v>
      </c>
      <c r="X73" s="1">
        <f>ROUNDDOWN((Table2[[#This Row],[Time]]/60-Table2[[#This Row],[Time2]])*60,0)</f>
        <v>16</v>
      </c>
      <c r="Y73" s="1">
        <f>IF(Table2[[#This Row],[Time2]]&lt;10,0&amp;Table2[[#This Row],[Time2]],Table2[[#This Row],[Time2]])</f>
        <v>12</v>
      </c>
      <c r="Z73" s="1">
        <f>IF(Table2[[#This Row],[Time3]]&lt;10,0&amp;Table2[[#This Row],[Time3]],Table2[[#This Row],[Time3]])</f>
        <v>16</v>
      </c>
      <c r="AA73" s="2" t="str">
        <f>Table2[[#This Row],[Time4]]&amp;":"&amp;Table2[[#This Row],[Time5]]</f>
        <v>12:16</v>
      </c>
      <c r="AB73" s="1" t="str" cm="1">
        <f t="array" ref="AB73">IFERROR(IF(Table2[[#This Row],[code]]="","",_xlfn.IFS(AND(Table2[[#This Row],[code]]&lt;400,Table2[[#This Row],[code]]&lt;&gt;""),2,Table2[[#This Row],[code]]&gt;500,4)),"")</f>
        <v/>
      </c>
      <c r="AC73" s="1" t="str">
        <f>IF(Table2[[#This Row],[Event]]="Penalty",Table2[[#This Row],[number]],IF(Table2[[#This Row],[Event]]="Time-Out",401,""))</f>
        <v/>
      </c>
      <c r="AD73" s="1">
        <f>ROW(A72)</f>
        <v>72</v>
      </c>
      <c r="AE73" s="1">
        <f>COUNTIFS(Table2[GameID],Table2[[#This Row],[GameID]],Table2[Column1],"&lt;="&amp;Table2[[#This Row],[Column1]])-1</f>
        <v>1</v>
      </c>
    </row>
    <row r="74" spans="1:31" x14ac:dyDescent="0.45">
      <c r="A74" t="s">
        <v>125</v>
      </c>
      <c r="B74" t="str">
        <f>_xlfn.TEXTBEFORE(Table2[[#This Row],[Kamp]]," - ")</f>
        <v>Hvidovre Attack</v>
      </c>
      <c r="C74" t="str">
        <f>_xlfn.TEXTAFTER(Table2[[#This Row],[Kamp]],"- ")</f>
        <v>Rødovre FC</v>
      </c>
      <c r="D74">
        <v>44814</v>
      </c>
      <c r="E74">
        <v>35308</v>
      </c>
      <c r="F74">
        <v>20222023</v>
      </c>
      <c r="G74" t="s">
        <v>17</v>
      </c>
      <c r="H74" t="s">
        <v>659</v>
      </c>
      <c r="I74" t="s">
        <v>678</v>
      </c>
      <c r="J74">
        <v>1</v>
      </c>
      <c r="K74">
        <v>29511</v>
      </c>
      <c r="L74">
        <v>208</v>
      </c>
      <c r="M74" t="s">
        <v>631</v>
      </c>
      <c r="N74" t="s">
        <v>128</v>
      </c>
      <c r="O74" t="s">
        <v>634</v>
      </c>
      <c r="P74">
        <v>12</v>
      </c>
      <c r="Q74" t="s">
        <v>634</v>
      </c>
      <c r="R74">
        <f>SUMIFS(Table2[number],Table2[Event],"Goal",Table2[H/U],"HOME",Table2[GameID],Table2[[#This Row],[GameID]],Table2[GameTime],"&lt;="&amp;Table2[[#This Row],[GameTime]])</f>
        <v>1</v>
      </c>
      <c r="S74">
        <f>SUMIFS(Table2[number],Table2[Event],"Goal",Table2[H/U],"AWAY",Table2[GameID],Table2[[#This Row],[GameID]],Table2[GameTime],"&lt;="&amp;Table2[[#This Row],[GameTime]])</f>
        <v>1</v>
      </c>
      <c r="T74" t="str">
        <f>IF(Table2[[#This Row],[Event]]="Goal",Table2[[#This Row],[Hscore]]&amp;"-"&amp;Table2[[#This Row],[Uscore]],"")</f>
        <v/>
      </c>
      <c r="U74">
        <v>777</v>
      </c>
      <c r="V74" s="1">
        <f>Table2[[#This Row],[GameTime]]-(Table2[[#This Row],[period]]-1)*1200</f>
        <v>777</v>
      </c>
      <c r="W74" s="1">
        <f>ROUNDDOWN(Table2[[#This Row],[Time]]/60,0)</f>
        <v>12</v>
      </c>
      <c r="X74" s="1">
        <f>ROUNDDOWN((Table2[[#This Row],[Time]]/60-Table2[[#This Row],[Time2]])*60,0)</f>
        <v>57</v>
      </c>
      <c r="Y74" s="1">
        <f>IF(Table2[[#This Row],[Time2]]&lt;10,0&amp;Table2[[#This Row],[Time2]],Table2[[#This Row],[Time2]])</f>
        <v>12</v>
      </c>
      <c r="Z74" s="1">
        <f>IF(Table2[[#This Row],[Time3]]&lt;10,0&amp;Table2[[#This Row],[Time3]],Table2[[#This Row],[Time3]])</f>
        <v>57</v>
      </c>
      <c r="AA74" s="2" t="str">
        <f>Table2[[#This Row],[Time4]]&amp;":"&amp;Table2[[#This Row],[Time5]]</f>
        <v>12:57</v>
      </c>
      <c r="AB74" s="1" cm="1">
        <f t="array" ref="AB74">IFERROR(IF(Table2[[#This Row],[code]]="","",_xlfn.IFS(AND(Table2[[#This Row],[code]]&lt;400,Table2[[#This Row],[code]]&lt;&gt;""),2,Table2[[#This Row],[code]]&gt;500,4)),"")</f>
        <v>2</v>
      </c>
      <c r="AC74" s="1">
        <f>IF(Table2[[#This Row],[Event]]="Penalty",Table2[[#This Row],[number]],IF(Table2[[#This Row],[Event]]="Time-Out",401,""))</f>
        <v>208</v>
      </c>
      <c r="AD74" s="1">
        <f>ROW(A73)</f>
        <v>73</v>
      </c>
      <c r="AE74" s="1">
        <f>COUNTIFS(Table2[GameID],Table2[[#This Row],[GameID]],Table2[Column1],"&lt;="&amp;Table2[[#This Row],[Column1]])-1</f>
        <v>2</v>
      </c>
    </row>
    <row r="75" spans="1:31" x14ac:dyDescent="0.45">
      <c r="A75" t="s">
        <v>125</v>
      </c>
      <c r="B75" t="str">
        <f>_xlfn.TEXTBEFORE(Table2[[#This Row],[Kamp]]," - ")</f>
        <v>Hvidovre Attack</v>
      </c>
      <c r="C75" t="str">
        <f>_xlfn.TEXTAFTER(Table2[[#This Row],[Kamp]],"- ")</f>
        <v>Rødovre FC</v>
      </c>
      <c r="D75">
        <v>44814</v>
      </c>
      <c r="E75">
        <v>35308</v>
      </c>
      <c r="F75">
        <v>20222023</v>
      </c>
      <c r="G75" t="s">
        <v>17</v>
      </c>
      <c r="H75" t="s">
        <v>659</v>
      </c>
      <c r="I75" t="s">
        <v>678</v>
      </c>
      <c r="J75">
        <v>2</v>
      </c>
      <c r="K75">
        <v>29511</v>
      </c>
      <c r="L75">
        <v>1</v>
      </c>
      <c r="M75" t="s">
        <v>630</v>
      </c>
      <c r="N75" t="s">
        <v>74</v>
      </c>
      <c r="O75" t="s">
        <v>68</v>
      </c>
      <c r="P75">
        <v>92</v>
      </c>
      <c r="Q75">
        <v>25</v>
      </c>
      <c r="R75">
        <f>SUMIFS(Table2[number],Table2[Event],"Goal",Table2[H/U],"HOME",Table2[GameID],Table2[[#This Row],[GameID]],Table2[GameTime],"&lt;="&amp;Table2[[#This Row],[GameTime]])</f>
        <v>2</v>
      </c>
      <c r="S75">
        <f>SUMIFS(Table2[number],Table2[Event],"Goal",Table2[H/U],"AWAY",Table2[GameID],Table2[[#This Row],[GameID]],Table2[GameTime],"&lt;="&amp;Table2[[#This Row],[GameTime]])</f>
        <v>1</v>
      </c>
      <c r="T75" t="str">
        <f>IF(Table2[[#This Row],[Event]]="Goal",Table2[[#This Row],[Hscore]]&amp;"-"&amp;Table2[[#This Row],[Uscore]],"")</f>
        <v>2-1</v>
      </c>
      <c r="U75">
        <v>1391</v>
      </c>
      <c r="V75" s="1">
        <f>Table2[[#This Row],[GameTime]]-(Table2[[#This Row],[period]]-1)*1200</f>
        <v>191</v>
      </c>
      <c r="W75" s="1">
        <f>ROUNDDOWN(Table2[[#This Row],[Time]]/60,0)</f>
        <v>3</v>
      </c>
      <c r="X75" s="1">
        <f>ROUNDDOWN((Table2[[#This Row],[Time]]/60-Table2[[#This Row],[Time2]])*60,0)</f>
        <v>11</v>
      </c>
      <c r="Y75" s="1" t="str">
        <f>IF(Table2[[#This Row],[Time2]]&lt;10,0&amp;Table2[[#This Row],[Time2]],Table2[[#This Row],[Time2]])</f>
        <v>03</v>
      </c>
      <c r="Z75" s="1">
        <f>IF(Table2[[#This Row],[Time3]]&lt;10,0&amp;Table2[[#This Row],[Time3]],Table2[[#This Row],[Time3]])</f>
        <v>11</v>
      </c>
      <c r="AA75" s="2" t="str">
        <f>Table2[[#This Row],[Time4]]&amp;":"&amp;Table2[[#This Row],[Time5]]</f>
        <v>03:11</v>
      </c>
      <c r="AB75" s="1" t="str" cm="1">
        <f t="array" ref="AB75">IFERROR(IF(Table2[[#This Row],[code]]="","",_xlfn.IFS(AND(Table2[[#This Row],[code]]&lt;400,Table2[[#This Row],[code]]&lt;&gt;""),2,Table2[[#This Row],[code]]&gt;500,4)),"")</f>
        <v/>
      </c>
      <c r="AC75" s="1" t="str">
        <f>IF(Table2[[#This Row],[Event]]="Penalty",Table2[[#This Row],[number]],IF(Table2[[#This Row],[Event]]="Time-Out",401,""))</f>
        <v/>
      </c>
      <c r="AD75" s="1">
        <f>ROW(A74)</f>
        <v>74</v>
      </c>
      <c r="AE75" s="1">
        <f>COUNTIFS(Table2[GameID],Table2[[#This Row],[GameID]],Table2[Column1],"&lt;="&amp;Table2[[#This Row],[Column1]])-1</f>
        <v>3</v>
      </c>
    </row>
    <row r="76" spans="1:31" x14ac:dyDescent="0.45">
      <c r="A76" t="s">
        <v>125</v>
      </c>
      <c r="B76" t="str">
        <f>_xlfn.TEXTBEFORE(Table2[[#This Row],[Kamp]]," - ")</f>
        <v>Hvidovre Attack</v>
      </c>
      <c r="C76" t="str">
        <f>_xlfn.TEXTAFTER(Table2[[#This Row],[Kamp]],"- ")</f>
        <v>Rødovre FC</v>
      </c>
      <c r="D76">
        <v>44814</v>
      </c>
      <c r="E76">
        <v>35308</v>
      </c>
      <c r="F76">
        <v>20222023</v>
      </c>
      <c r="G76" t="s">
        <v>17</v>
      </c>
      <c r="H76" t="s">
        <v>659</v>
      </c>
      <c r="I76" t="s">
        <v>678</v>
      </c>
      <c r="J76">
        <v>2</v>
      </c>
      <c r="K76">
        <v>29511</v>
      </c>
      <c r="L76">
        <v>1</v>
      </c>
      <c r="M76" t="s">
        <v>630</v>
      </c>
      <c r="N76" t="s">
        <v>59</v>
      </c>
      <c r="O76" t="s">
        <v>634</v>
      </c>
      <c r="P76">
        <v>2</v>
      </c>
      <c r="Q76" t="s">
        <v>634</v>
      </c>
      <c r="R76">
        <f>SUMIFS(Table2[number],Table2[Event],"Goal",Table2[H/U],"HOME",Table2[GameID],Table2[[#This Row],[GameID]],Table2[GameTime],"&lt;="&amp;Table2[[#This Row],[GameTime]])</f>
        <v>3</v>
      </c>
      <c r="S76">
        <f>SUMIFS(Table2[number],Table2[Event],"Goal",Table2[H/U],"AWAY",Table2[GameID],Table2[[#This Row],[GameID]],Table2[GameTime],"&lt;="&amp;Table2[[#This Row],[GameTime]])</f>
        <v>1</v>
      </c>
      <c r="T76" t="str">
        <f>IF(Table2[[#This Row],[Event]]="Goal",Table2[[#This Row],[Hscore]]&amp;"-"&amp;Table2[[#This Row],[Uscore]],"")</f>
        <v>3-1</v>
      </c>
      <c r="U76">
        <v>1443</v>
      </c>
      <c r="V76" s="1">
        <f>Table2[[#This Row],[GameTime]]-(Table2[[#This Row],[period]]-1)*1200</f>
        <v>243</v>
      </c>
      <c r="W76" s="1">
        <f>ROUNDDOWN(Table2[[#This Row],[Time]]/60,0)</f>
        <v>4</v>
      </c>
      <c r="X76" s="1">
        <f>ROUNDDOWN((Table2[[#This Row],[Time]]/60-Table2[[#This Row],[Time2]])*60,0)</f>
        <v>2</v>
      </c>
      <c r="Y76" s="1" t="str">
        <f>IF(Table2[[#This Row],[Time2]]&lt;10,0&amp;Table2[[#This Row],[Time2]],Table2[[#This Row],[Time2]])</f>
        <v>04</v>
      </c>
      <c r="Z76" s="1" t="str">
        <f>IF(Table2[[#This Row],[Time3]]&lt;10,0&amp;Table2[[#This Row],[Time3]],Table2[[#This Row],[Time3]])</f>
        <v>02</v>
      </c>
      <c r="AA76" s="2" t="str">
        <f>Table2[[#This Row],[Time4]]&amp;":"&amp;Table2[[#This Row],[Time5]]</f>
        <v>04:02</v>
      </c>
      <c r="AB76" s="1" t="str" cm="1">
        <f t="array" ref="AB76">IFERROR(IF(Table2[[#This Row],[code]]="","",_xlfn.IFS(AND(Table2[[#This Row],[code]]&lt;400,Table2[[#This Row],[code]]&lt;&gt;""),2,Table2[[#This Row],[code]]&gt;500,4)),"")</f>
        <v/>
      </c>
      <c r="AC76" s="1" t="str">
        <f>IF(Table2[[#This Row],[Event]]="Penalty",Table2[[#This Row],[number]],IF(Table2[[#This Row],[Event]]="Time-Out",401,""))</f>
        <v/>
      </c>
      <c r="AD76" s="1">
        <f>ROW(A75)</f>
        <v>75</v>
      </c>
      <c r="AE76" s="1">
        <f>COUNTIFS(Table2[GameID],Table2[[#This Row],[GameID]],Table2[Column1],"&lt;="&amp;Table2[[#This Row],[Column1]])-1</f>
        <v>4</v>
      </c>
    </row>
    <row r="77" spans="1:31" x14ac:dyDescent="0.45">
      <c r="A77" t="s">
        <v>125</v>
      </c>
      <c r="B77" t="str">
        <f>_xlfn.TEXTBEFORE(Table2[[#This Row],[Kamp]]," - ")</f>
        <v>Hvidovre Attack</v>
      </c>
      <c r="C77" t="str">
        <f>_xlfn.TEXTAFTER(Table2[[#This Row],[Kamp]],"- ")</f>
        <v>Rødovre FC</v>
      </c>
      <c r="D77">
        <v>44814</v>
      </c>
      <c r="E77">
        <v>35308</v>
      </c>
      <c r="F77">
        <v>20222023</v>
      </c>
      <c r="G77" t="s">
        <v>17</v>
      </c>
      <c r="H77" t="s">
        <v>665</v>
      </c>
      <c r="I77" t="s">
        <v>677</v>
      </c>
      <c r="J77">
        <v>2</v>
      </c>
      <c r="K77">
        <v>29512</v>
      </c>
      <c r="L77">
        <v>212</v>
      </c>
      <c r="M77" t="s">
        <v>631</v>
      </c>
      <c r="N77" t="s">
        <v>45</v>
      </c>
      <c r="O77" t="s">
        <v>634</v>
      </c>
      <c r="P77">
        <v>17</v>
      </c>
      <c r="Q77" t="s">
        <v>634</v>
      </c>
      <c r="R77">
        <f>SUMIFS(Table2[number],Table2[Event],"Goal",Table2[H/U],"HOME",Table2[GameID],Table2[[#This Row],[GameID]],Table2[GameTime],"&lt;="&amp;Table2[[#This Row],[GameTime]])</f>
        <v>3</v>
      </c>
      <c r="S77">
        <f>SUMIFS(Table2[number],Table2[Event],"Goal",Table2[H/U],"AWAY",Table2[GameID],Table2[[#This Row],[GameID]],Table2[GameTime],"&lt;="&amp;Table2[[#This Row],[GameTime]])</f>
        <v>1</v>
      </c>
      <c r="T77" t="str">
        <f>IF(Table2[[#This Row],[Event]]="Goal",Table2[[#This Row],[Hscore]]&amp;"-"&amp;Table2[[#This Row],[Uscore]],"")</f>
        <v/>
      </c>
      <c r="U77">
        <v>1960</v>
      </c>
      <c r="V77" s="1">
        <f>Table2[[#This Row],[GameTime]]-(Table2[[#This Row],[period]]-1)*1200</f>
        <v>760</v>
      </c>
      <c r="W77" s="1">
        <f>ROUNDDOWN(Table2[[#This Row],[Time]]/60,0)</f>
        <v>12</v>
      </c>
      <c r="X77" s="1">
        <f>ROUNDDOWN((Table2[[#This Row],[Time]]/60-Table2[[#This Row],[Time2]])*60,0)</f>
        <v>40</v>
      </c>
      <c r="Y77" s="1">
        <f>IF(Table2[[#This Row],[Time2]]&lt;10,0&amp;Table2[[#This Row],[Time2]],Table2[[#This Row],[Time2]])</f>
        <v>12</v>
      </c>
      <c r="Z77" s="1">
        <f>IF(Table2[[#This Row],[Time3]]&lt;10,0&amp;Table2[[#This Row],[Time3]],Table2[[#This Row],[Time3]])</f>
        <v>40</v>
      </c>
      <c r="AA77" s="2" t="str">
        <f>Table2[[#This Row],[Time4]]&amp;":"&amp;Table2[[#This Row],[Time5]]</f>
        <v>12:40</v>
      </c>
      <c r="AB77" s="1" cm="1">
        <f t="array" ref="AB77">IFERROR(IF(Table2[[#This Row],[code]]="","",_xlfn.IFS(AND(Table2[[#This Row],[code]]&lt;400,Table2[[#This Row],[code]]&lt;&gt;""),2,Table2[[#This Row],[code]]&gt;500,4)),"")</f>
        <v>2</v>
      </c>
      <c r="AC77" s="1">
        <f>IF(Table2[[#This Row],[Event]]="Penalty",Table2[[#This Row],[number]],IF(Table2[[#This Row],[Event]]="Time-Out",401,""))</f>
        <v>212</v>
      </c>
      <c r="AD77" s="1">
        <f>ROW(A76)</f>
        <v>76</v>
      </c>
      <c r="AE77" s="1">
        <f>COUNTIFS(Table2[GameID],Table2[[#This Row],[GameID]],Table2[Column1],"&lt;="&amp;Table2[[#This Row],[Column1]])-1</f>
        <v>5</v>
      </c>
    </row>
    <row r="78" spans="1:31" x14ac:dyDescent="0.45">
      <c r="A78" t="s">
        <v>125</v>
      </c>
      <c r="B78" t="str">
        <f>_xlfn.TEXTBEFORE(Table2[[#This Row],[Kamp]]," - ")</f>
        <v>Hvidovre Attack</v>
      </c>
      <c r="C78" t="str">
        <f>_xlfn.TEXTAFTER(Table2[[#This Row],[Kamp]],"- ")</f>
        <v>Rødovre FC</v>
      </c>
      <c r="D78">
        <v>44814</v>
      </c>
      <c r="E78">
        <v>35308</v>
      </c>
      <c r="F78">
        <v>20222023</v>
      </c>
      <c r="G78" t="s">
        <v>17</v>
      </c>
      <c r="H78" t="s">
        <v>659</v>
      </c>
      <c r="I78" t="s">
        <v>678</v>
      </c>
      <c r="J78">
        <v>3</v>
      </c>
      <c r="K78">
        <v>29511</v>
      </c>
      <c r="L78">
        <v>1</v>
      </c>
      <c r="M78" t="s">
        <v>630</v>
      </c>
      <c r="N78" t="s">
        <v>60</v>
      </c>
      <c r="O78" t="s">
        <v>634</v>
      </c>
      <c r="P78">
        <v>4</v>
      </c>
      <c r="Q78" t="s">
        <v>634</v>
      </c>
      <c r="R78">
        <f>SUMIFS(Table2[number],Table2[Event],"Goal",Table2[H/U],"HOME",Table2[GameID],Table2[[#This Row],[GameID]],Table2[GameTime],"&lt;="&amp;Table2[[#This Row],[GameTime]])</f>
        <v>4</v>
      </c>
      <c r="S78">
        <f>SUMIFS(Table2[number],Table2[Event],"Goal",Table2[H/U],"AWAY",Table2[GameID],Table2[[#This Row],[GameID]],Table2[GameTime],"&lt;="&amp;Table2[[#This Row],[GameTime]])</f>
        <v>1</v>
      </c>
      <c r="T78" t="str">
        <f>IF(Table2[[#This Row],[Event]]="Goal",Table2[[#This Row],[Hscore]]&amp;"-"&amp;Table2[[#This Row],[Uscore]],"")</f>
        <v>4-1</v>
      </c>
      <c r="U78">
        <v>2458</v>
      </c>
      <c r="V78" s="1">
        <f>Table2[[#This Row],[GameTime]]-(Table2[[#This Row],[period]]-1)*1200</f>
        <v>58</v>
      </c>
      <c r="W78" s="1">
        <f>ROUNDDOWN(Table2[[#This Row],[Time]]/60,0)</f>
        <v>0</v>
      </c>
      <c r="X78" s="1">
        <f>ROUNDDOWN((Table2[[#This Row],[Time]]/60-Table2[[#This Row],[Time2]])*60,0)</f>
        <v>58</v>
      </c>
      <c r="Y78" s="1" t="str">
        <f>IF(Table2[[#This Row],[Time2]]&lt;10,0&amp;Table2[[#This Row],[Time2]],Table2[[#This Row],[Time2]])</f>
        <v>00</v>
      </c>
      <c r="Z78" s="1">
        <f>IF(Table2[[#This Row],[Time3]]&lt;10,0&amp;Table2[[#This Row],[Time3]],Table2[[#This Row],[Time3]])</f>
        <v>58</v>
      </c>
      <c r="AA78" s="2" t="str">
        <f>Table2[[#This Row],[Time4]]&amp;":"&amp;Table2[[#This Row],[Time5]]</f>
        <v>00:58</v>
      </c>
      <c r="AB78" s="1" t="str" cm="1">
        <f t="array" ref="AB78">IFERROR(IF(Table2[[#This Row],[code]]="","",_xlfn.IFS(AND(Table2[[#This Row],[code]]&lt;400,Table2[[#This Row],[code]]&lt;&gt;""),2,Table2[[#This Row],[code]]&gt;500,4)),"")</f>
        <v/>
      </c>
      <c r="AC78" s="1" t="str">
        <f>IF(Table2[[#This Row],[Event]]="Penalty",Table2[[#This Row],[number]],IF(Table2[[#This Row],[Event]]="Time-Out",401,""))</f>
        <v/>
      </c>
      <c r="AD78" s="1">
        <f>ROW(A77)</f>
        <v>77</v>
      </c>
      <c r="AE78" s="1">
        <f>COUNTIFS(Table2[GameID],Table2[[#This Row],[GameID]],Table2[Column1],"&lt;="&amp;Table2[[#This Row],[Column1]])-1</f>
        <v>6</v>
      </c>
    </row>
    <row r="79" spans="1:31" x14ac:dyDescent="0.45">
      <c r="A79" t="s">
        <v>125</v>
      </c>
      <c r="B79" t="str">
        <f>_xlfn.TEXTBEFORE(Table2[[#This Row],[Kamp]]," - ")</f>
        <v>Hvidovre Attack</v>
      </c>
      <c r="C79" t="str">
        <f>_xlfn.TEXTAFTER(Table2[[#This Row],[Kamp]],"- ")</f>
        <v>Rødovre FC</v>
      </c>
      <c r="D79">
        <v>44814</v>
      </c>
      <c r="E79">
        <v>35308</v>
      </c>
      <c r="F79">
        <v>20222023</v>
      </c>
      <c r="G79" t="s">
        <v>17</v>
      </c>
      <c r="H79" t="s">
        <v>659</v>
      </c>
      <c r="I79" t="s">
        <v>678</v>
      </c>
      <c r="J79">
        <v>3</v>
      </c>
      <c r="K79">
        <v>29511</v>
      </c>
      <c r="L79">
        <v>1</v>
      </c>
      <c r="M79" t="s">
        <v>630</v>
      </c>
      <c r="N79" t="s">
        <v>69</v>
      </c>
      <c r="O79" t="s">
        <v>74</v>
      </c>
      <c r="P79">
        <v>45</v>
      </c>
      <c r="Q79">
        <v>92</v>
      </c>
      <c r="R79">
        <f>SUMIFS(Table2[number],Table2[Event],"Goal",Table2[H/U],"HOME",Table2[GameID],Table2[[#This Row],[GameID]],Table2[GameTime],"&lt;="&amp;Table2[[#This Row],[GameTime]])</f>
        <v>5</v>
      </c>
      <c r="S79">
        <f>SUMIFS(Table2[number],Table2[Event],"Goal",Table2[H/U],"AWAY",Table2[GameID],Table2[[#This Row],[GameID]],Table2[GameTime],"&lt;="&amp;Table2[[#This Row],[GameTime]])</f>
        <v>1</v>
      </c>
      <c r="T79" t="str">
        <f>IF(Table2[[#This Row],[Event]]="Goal",Table2[[#This Row],[Hscore]]&amp;"-"&amp;Table2[[#This Row],[Uscore]],"")</f>
        <v>5-1</v>
      </c>
      <c r="U79">
        <v>2729</v>
      </c>
      <c r="V79" s="1">
        <f>Table2[[#This Row],[GameTime]]-(Table2[[#This Row],[period]]-1)*1200</f>
        <v>329</v>
      </c>
      <c r="W79" s="1">
        <f>ROUNDDOWN(Table2[[#This Row],[Time]]/60,0)</f>
        <v>5</v>
      </c>
      <c r="X79" s="1">
        <f>ROUNDDOWN((Table2[[#This Row],[Time]]/60-Table2[[#This Row],[Time2]])*60,0)</f>
        <v>29</v>
      </c>
      <c r="Y79" s="1" t="str">
        <f>IF(Table2[[#This Row],[Time2]]&lt;10,0&amp;Table2[[#This Row],[Time2]],Table2[[#This Row],[Time2]])</f>
        <v>05</v>
      </c>
      <c r="Z79" s="1">
        <f>IF(Table2[[#This Row],[Time3]]&lt;10,0&amp;Table2[[#This Row],[Time3]],Table2[[#This Row],[Time3]])</f>
        <v>29</v>
      </c>
      <c r="AA79" s="2" t="str">
        <f>Table2[[#This Row],[Time4]]&amp;":"&amp;Table2[[#This Row],[Time5]]</f>
        <v>05:29</v>
      </c>
      <c r="AB79" s="1" t="str" cm="1">
        <f t="array" ref="AB79">IFERROR(IF(Table2[[#This Row],[code]]="","",_xlfn.IFS(AND(Table2[[#This Row],[code]]&lt;400,Table2[[#This Row],[code]]&lt;&gt;""),2,Table2[[#This Row],[code]]&gt;500,4)),"")</f>
        <v/>
      </c>
      <c r="AC79" s="1" t="str">
        <f>IF(Table2[[#This Row],[Event]]="Penalty",Table2[[#This Row],[number]],IF(Table2[[#This Row],[Event]]="Time-Out",401,""))</f>
        <v/>
      </c>
      <c r="AD79" s="1">
        <f>ROW(A78)</f>
        <v>78</v>
      </c>
      <c r="AE79" s="1">
        <f>COUNTIFS(Table2[GameID],Table2[[#This Row],[GameID]],Table2[Column1],"&lt;="&amp;Table2[[#This Row],[Column1]])-1</f>
        <v>7</v>
      </c>
    </row>
    <row r="80" spans="1:31" x14ac:dyDescent="0.45">
      <c r="A80" t="s">
        <v>125</v>
      </c>
      <c r="B80" t="str">
        <f>_xlfn.TEXTBEFORE(Table2[[#This Row],[Kamp]]," - ")</f>
        <v>Hvidovre Attack</v>
      </c>
      <c r="C80" t="str">
        <f>_xlfn.TEXTAFTER(Table2[[#This Row],[Kamp]],"- ")</f>
        <v>Rødovre FC</v>
      </c>
      <c r="D80">
        <v>44814</v>
      </c>
      <c r="E80">
        <v>35308</v>
      </c>
      <c r="F80">
        <v>20222023</v>
      </c>
      <c r="G80" t="s">
        <v>17</v>
      </c>
      <c r="H80" t="s">
        <v>665</v>
      </c>
      <c r="I80" t="s">
        <v>677</v>
      </c>
      <c r="J80">
        <v>3</v>
      </c>
      <c r="K80">
        <v>29512</v>
      </c>
      <c r="L80">
        <v>0</v>
      </c>
      <c r="M80" t="s">
        <v>633</v>
      </c>
      <c r="N80" t="s">
        <v>634</v>
      </c>
      <c r="O80" t="s">
        <v>634</v>
      </c>
      <c r="P80" t="s">
        <v>634</v>
      </c>
      <c r="Q80" t="s">
        <v>634</v>
      </c>
      <c r="R80">
        <f>SUMIFS(Table2[number],Table2[Event],"Goal",Table2[H/U],"HOME",Table2[GameID],Table2[[#This Row],[GameID]],Table2[GameTime],"&lt;="&amp;Table2[[#This Row],[GameTime]])</f>
        <v>5</v>
      </c>
      <c r="S80">
        <f>SUMIFS(Table2[number],Table2[Event],"Goal",Table2[H/U],"AWAY",Table2[GameID],Table2[[#This Row],[GameID]],Table2[GameTime],"&lt;="&amp;Table2[[#This Row],[GameTime]])</f>
        <v>1</v>
      </c>
      <c r="T80" t="str">
        <f>IF(Table2[[#This Row],[Event]]="Goal",Table2[[#This Row],[Hscore]]&amp;"-"&amp;Table2[[#This Row],[Uscore]],"")</f>
        <v/>
      </c>
      <c r="U80">
        <v>2729</v>
      </c>
      <c r="V80" s="1">
        <f>Table2[[#This Row],[GameTime]]-(Table2[[#This Row],[period]]-1)*1200</f>
        <v>329</v>
      </c>
      <c r="W80" s="1">
        <f>ROUNDDOWN(Table2[[#This Row],[Time]]/60,0)</f>
        <v>5</v>
      </c>
      <c r="X80" s="1">
        <f>ROUNDDOWN((Table2[[#This Row],[Time]]/60-Table2[[#This Row],[Time2]])*60,0)</f>
        <v>29</v>
      </c>
      <c r="Y80" s="1" t="str">
        <f>IF(Table2[[#This Row],[Time2]]&lt;10,0&amp;Table2[[#This Row],[Time2]],Table2[[#This Row],[Time2]])</f>
        <v>05</v>
      </c>
      <c r="Z80" s="1">
        <f>IF(Table2[[#This Row],[Time3]]&lt;10,0&amp;Table2[[#This Row],[Time3]],Table2[[#This Row],[Time3]])</f>
        <v>29</v>
      </c>
      <c r="AA80" s="2" t="str">
        <f>Table2[[#This Row],[Time4]]&amp;":"&amp;Table2[[#This Row],[Time5]]</f>
        <v>05:29</v>
      </c>
      <c r="AB80" s="1" t="str" cm="1">
        <f t="array" ref="AB80">IFERROR(IF(Table2[[#This Row],[code]]="","",_xlfn.IFS(AND(Table2[[#This Row],[code]]&lt;400,Table2[[#This Row],[code]]&lt;&gt;""),2,Table2[[#This Row],[code]]&gt;500,4)),"")</f>
        <v/>
      </c>
      <c r="AC80" s="1">
        <f>IF(Table2[[#This Row],[Event]]="Penalty",Table2[[#This Row],[number]],IF(Table2[[#This Row],[Event]]="Time-Out",401,""))</f>
        <v>401</v>
      </c>
      <c r="AD80" s="1">
        <f>ROW(A79)</f>
        <v>79</v>
      </c>
      <c r="AE80" s="1">
        <f>COUNTIFS(Table2[GameID],Table2[[#This Row],[GameID]],Table2[Column1],"&lt;="&amp;Table2[[#This Row],[Column1]])-1</f>
        <v>8</v>
      </c>
    </row>
    <row r="81" spans="1:31" x14ac:dyDescent="0.45">
      <c r="A81" t="s">
        <v>125</v>
      </c>
      <c r="B81" t="str">
        <f>_xlfn.TEXTBEFORE(Table2[[#This Row],[Kamp]]," - ")</f>
        <v>Hvidovre Attack</v>
      </c>
      <c r="C81" t="str">
        <f>_xlfn.TEXTAFTER(Table2[[#This Row],[Kamp]],"- ")</f>
        <v>Rødovre FC</v>
      </c>
      <c r="D81">
        <v>44814</v>
      </c>
      <c r="E81">
        <v>35308</v>
      </c>
      <c r="F81">
        <v>20222023</v>
      </c>
      <c r="G81" t="s">
        <v>17</v>
      </c>
      <c r="H81" t="s">
        <v>659</v>
      </c>
      <c r="I81" t="s">
        <v>678</v>
      </c>
      <c r="J81">
        <v>3</v>
      </c>
      <c r="K81">
        <v>29511</v>
      </c>
      <c r="L81">
        <v>207</v>
      </c>
      <c r="M81" t="s">
        <v>631</v>
      </c>
      <c r="N81" t="s">
        <v>68</v>
      </c>
      <c r="O81" t="s">
        <v>634</v>
      </c>
      <c r="P81">
        <v>25</v>
      </c>
      <c r="Q81" t="s">
        <v>634</v>
      </c>
      <c r="R81">
        <f>SUMIFS(Table2[number],Table2[Event],"Goal",Table2[H/U],"HOME",Table2[GameID],Table2[[#This Row],[GameID]],Table2[GameTime],"&lt;="&amp;Table2[[#This Row],[GameTime]])</f>
        <v>5</v>
      </c>
      <c r="S81">
        <f>SUMIFS(Table2[number],Table2[Event],"Goal",Table2[H/U],"AWAY",Table2[GameID],Table2[[#This Row],[GameID]],Table2[GameTime],"&lt;="&amp;Table2[[#This Row],[GameTime]])</f>
        <v>1</v>
      </c>
      <c r="T81" t="str">
        <f>IF(Table2[[#This Row],[Event]]="Goal",Table2[[#This Row],[Hscore]]&amp;"-"&amp;Table2[[#This Row],[Uscore]],"")</f>
        <v/>
      </c>
      <c r="U81">
        <v>3073</v>
      </c>
      <c r="V81" s="1">
        <f>Table2[[#This Row],[GameTime]]-(Table2[[#This Row],[period]]-1)*1200</f>
        <v>673</v>
      </c>
      <c r="W81" s="1">
        <f>ROUNDDOWN(Table2[[#This Row],[Time]]/60,0)</f>
        <v>11</v>
      </c>
      <c r="X81" s="1">
        <f>ROUNDDOWN((Table2[[#This Row],[Time]]/60-Table2[[#This Row],[Time2]])*60,0)</f>
        <v>13</v>
      </c>
      <c r="Y81" s="1">
        <f>IF(Table2[[#This Row],[Time2]]&lt;10,0&amp;Table2[[#This Row],[Time2]],Table2[[#This Row],[Time2]])</f>
        <v>11</v>
      </c>
      <c r="Z81" s="1">
        <f>IF(Table2[[#This Row],[Time3]]&lt;10,0&amp;Table2[[#This Row],[Time3]],Table2[[#This Row],[Time3]])</f>
        <v>13</v>
      </c>
      <c r="AA81" s="2" t="str">
        <f>Table2[[#This Row],[Time4]]&amp;":"&amp;Table2[[#This Row],[Time5]]</f>
        <v>11:13</v>
      </c>
      <c r="AB81" s="1" cm="1">
        <f t="array" ref="AB81">IFERROR(IF(Table2[[#This Row],[code]]="","",_xlfn.IFS(AND(Table2[[#This Row],[code]]&lt;400,Table2[[#This Row],[code]]&lt;&gt;""),2,Table2[[#This Row],[code]]&gt;500,4)),"")</f>
        <v>2</v>
      </c>
      <c r="AC81" s="1">
        <f>IF(Table2[[#This Row],[Event]]="Penalty",Table2[[#This Row],[number]],IF(Table2[[#This Row],[Event]]="Time-Out",401,""))</f>
        <v>207</v>
      </c>
      <c r="AD81" s="1">
        <f>ROW(A80)</f>
        <v>80</v>
      </c>
      <c r="AE81" s="1">
        <f>COUNTIFS(Table2[GameID],Table2[[#This Row],[GameID]],Table2[Column1],"&lt;="&amp;Table2[[#This Row],[Column1]])-1</f>
        <v>9</v>
      </c>
    </row>
    <row r="82" spans="1:31" x14ac:dyDescent="0.45">
      <c r="A82" t="s">
        <v>125</v>
      </c>
      <c r="B82" t="str">
        <f>_xlfn.TEXTBEFORE(Table2[[#This Row],[Kamp]]," - ")</f>
        <v>Hvidovre Attack</v>
      </c>
      <c r="C82" t="str">
        <f>_xlfn.TEXTAFTER(Table2[[#This Row],[Kamp]],"- ")</f>
        <v>Rødovre FC</v>
      </c>
      <c r="D82">
        <v>44814</v>
      </c>
      <c r="E82">
        <v>35308</v>
      </c>
      <c r="F82">
        <v>20222023</v>
      </c>
      <c r="G82" t="s">
        <v>17</v>
      </c>
      <c r="H82" t="s">
        <v>665</v>
      </c>
      <c r="I82" t="s">
        <v>677</v>
      </c>
      <c r="J82">
        <v>3</v>
      </c>
      <c r="K82">
        <v>29512</v>
      </c>
      <c r="L82">
        <v>201</v>
      </c>
      <c r="M82" t="s">
        <v>631</v>
      </c>
      <c r="N82" t="s">
        <v>48</v>
      </c>
      <c r="O82" t="s">
        <v>634</v>
      </c>
      <c r="P82">
        <v>28</v>
      </c>
      <c r="Q82" t="s">
        <v>634</v>
      </c>
      <c r="R82">
        <f>SUMIFS(Table2[number],Table2[Event],"Goal",Table2[H/U],"HOME",Table2[GameID],Table2[[#This Row],[GameID]],Table2[GameTime],"&lt;="&amp;Table2[[#This Row],[GameTime]])</f>
        <v>5</v>
      </c>
      <c r="S82">
        <f>SUMIFS(Table2[number],Table2[Event],"Goal",Table2[H/U],"AWAY",Table2[GameID],Table2[[#This Row],[GameID]],Table2[GameTime],"&lt;="&amp;Table2[[#This Row],[GameTime]])</f>
        <v>1</v>
      </c>
      <c r="T82" t="str">
        <f>IF(Table2[[#This Row],[Event]]="Goal",Table2[[#This Row],[Hscore]]&amp;"-"&amp;Table2[[#This Row],[Uscore]],"")</f>
        <v/>
      </c>
      <c r="U82">
        <v>3486</v>
      </c>
      <c r="V82" s="1">
        <f>Table2[[#This Row],[GameTime]]-(Table2[[#This Row],[period]]-1)*1200</f>
        <v>1086</v>
      </c>
      <c r="W82" s="1">
        <f>ROUNDDOWN(Table2[[#This Row],[Time]]/60,0)</f>
        <v>18</v>
      </c>
      <c r="X82" s="1">
        <f>ROUNDDOWN((Table2[[#This Row],[Time]]/60-Table2[[#This Row],[Time2]])*60,0)</f>
        <v>6</v>
      </c>
      <c r="Y82" s="1">
        <f>IF(Table2[[#This Row],[Time2]]&lt;10,0&amp;Table2[[#This Row],[Time2]],Table2[[#This Row],[Time2]])</f>
        <v>18</v>
      </c>
      <c r="Z82" s="1" t="str">
        <f>IF(Table2[[#This Row],[Time3]]&lt;10,0&amp;Table2[[#This Row],[Time3]],Table2[[#This Row],[Time3]])</f>
        <v>06</v>
      </c>
      <c r="AA82" s="2" t="str">
        <f>Table2[[#This Row],[Time4]]&amp;":"&amp;Table2[[#This Row],[Time5]]</f>
        <v>18:06</v>
      </c>
      <c r="AB82" s="1" cm="1">
        <f t="array" ref="AB82">IFERROR(IF(Table2[[#This Row],[code]]="","",_xlfn.IFS(AND(Table2[[#This Row],[code]]&lt;400,Table2[[#This Row],[code]]&lt;&gt;""),2,Table2[[#This Row],[code]]&gt;500,4)),"")</f>
        <v>2</v>
      </c>
      <c r="AC82" s="1">
        <f>IF(Table2[[#This Row],[Event]]="Penalty",Table2[[#This Row],[number]],IF(Table2[[#This Row],[Event]]="Time-Out",401,""))</f>
        <v>201</v>
      </c>
      <c r="AD82" s="1">
        <f>ROW(A81)</f>
        <v>81</v>
      </c>
      <c r="AE82" s="1">
        <f>COUNTIFS(Table2[GameID],Table2[[#This Row],[GameID]],Table2[Column1],"&lt;="&amp;Table2[[#This Row],[Column1]])-1</f>
        <v>10</v>
      </c>
    </row>
    <row r="83" spans="1:31" x14ac:dyDescent="0.45">
      <c r="A83" t="s">
        <v>326</v>
      </c>
      <c r="B83" t="str">
        <f>_xlfn.TEXTBEFORE(Table2[[#This Row],[Kamp]]," - ")</f>
        <v>Vanløse Floorball</v>
      </c>
      <c r="C83" t="str">
        <f>_xlfn.TEXTAFTER(Table2[[#This Row],[Kamp]],"- ")</f>
        <v>Copenhagen FC</v>
      </c>
      <c r="D83">
        <v>44890</v>
      </c>
      <c r="E83">
        <v>35309</v>
      </c>
      <c r="F83">
        <v>20222023</v>
      </c>
      <c r="G83" t="s">
        <v>17</v>
      </c>
      <c r="H83" t="s">
        <v>660</v>
      </c>
      <c r="I83" t="s">
        <v>678</v>
      </c>
      <c r="J83">
        <v>1</v>
      </c>
      <c r="K83">
        <v>29509</v>
      </c>
      <c r="L83">
        <v>1</v>
      </c>
      <c r="M83" t="s">
        <v>630</v>
      </c>
      <c r="N83" t="s">
        <v>327</v>
      </c>
      <c r="O83" t="s">
        <v>283</v>
      </c>
      <c r="P83">
        <v>7</v>
      </c>
      <c r="Q83">
        <v>2</v>
      </c>
      <c r="R83">
        <f>SUMIFS(Table2[number],Table2[Event],"Goal",Table2[H/U],"HOME",Table2[GameID],Table2[[#This Row],[GameID]],Table2[GameTime],"&lt;="&amp;Table2[[#This Row],[GameTime]])</f>
        <v>1</v>
      </c>
      <c r="S83">
        <f>SUMIFS(Table2[number],Table2[Event],"Goal",Table2[H/U],"AWAY",Table2[GameID],Table2[[#This Row],[GameID]],Table2[GameTime],"&lt;="&amp;Table2[[#This Row],[GameTime]])</f>
        <v>0</v>
      </c>
      <c r="T83" t="str">
        <f>IF(Table2[[#This Row],[Event]]="Goal",Table2[[#This Row],[Hscore]]&amp;"-"&amp;Table2[[#This Row],[Uscore]],"")</f>
        <v>1-0</v>
      </c>
      <c r="U83">
        <v>784</v>
      </c>
      <c r="V83" s="1">
        <f>Table2[[#This Row],[GameTime]]-(Table2[[#This Row],[period]]-1)*1200</f>
        <v>784</v>
      </c>
      <c r="W83" s="1">
        <f>ROUNDDOWN(Table2[[#This Row],[Time]]/60,0)</f>
        <v>13</v>
      </c>
      <c r="X83" s="1">
        <f>ROUNDDOWN((Table2[[#This Row],[Time]]/60-Table2[[#This Row],[Time2]])*60,0)</f>
        <v>3</v>
      </c>
      <c r="Y83" s="1">
        <f>IF(Table2[[#This Row],[Time2]]&lt;10,0&amp;Table2[[#This Row],[Time2]],Table2[[#This Row],[Time2]])</f>
        <v>13</v>
      </c>
      <c r="Z83" s="1" t="str">
        <f>IF(Table2[[#This Row],[Time3]]&lt;10,0&amp;Table2[[#This Row],[Time3]],Table2[[#This Row],[Time3]])</f>
        <v>03</v>
      </c>
      <c r="AA83" s="2" t="str">
        <f>Table2[[#This Row],[Time4]]&amp;":"&amp;Table2[[#This Row],[Time5]]</f>
        <v>13:03</v>
      </c>
      <c r="AB83" s="1" t="str" cm="1">
        <f t="array" ref="AB83">IFERROR(IF(Table2[[#This Row],[code]]="","",_xlfn.IFS(AND(Table2[[#This Row],[code]]&lt;400,Table2[[#This Row],[code]]&lt;&gt;""),2,Table2[[#This Row],[code]]&gt;500,4)),"")</f>
        <v/>
      </c>
      <c r="AC83" s="1" t="str">
        <f>IF(Table2[[#This Row],[Event]]="Penalty",Table2[[#This Row],[number]],IF(Table2[[#This Row],[Event]]="Time-Out",401,""))</f>
        <v/>
      </c>
      <c r="AD83" s="1">
        <f>ROW(A82)</f>
        <v>82</v>
      </c>
      <c r="AE83" s="1">
        <f>COUNTIFS(Table2[GameID],Table2[[#This Row],[GameID]],Table2[Column1],"&lt;="&amp;Table2[[#This Row],[Column1]])-1</f>
        <v>0</v>
      </c>
    </row>
    <row r="84" spans="1:31" x14ac:dyDescent="0.45">
      <c r="A84" t="s">
        <v>326</v>
      </c>
      <c r="B84" t="str">
        <f>_xlfn.TEXTBEFORE(Table2[[#This Row],[Kamp]]," - ")</f>
        <v>Vanløse Floorball</v>
      </c>
      <c r="C84" t="str">
        <f>_xlfn.TEXTAFTER(Table2[[#This Row],[Kamp]],"- ")</f>
        <v>Copenhagen FC</v>
      </c>
      <c r="D84">
        <v>44890</v>
      </c>
      <c r="E84">
        <v>35309</v>
      </c>
      <c r="F84">
        <v>20222023</v>
      </c>
      <c r="G84" t="s">
        <v>17</v>
      </c>
      <c r="H84" t="s">
        <v>660</v>
      </c>
      <c r="I84" t="s">
        <v>678</v>
      </c>
      <c r="J84">
        <v>2</v>
      </c>
      <c r="K84">
        <v>29509</v>
      </c>
      <c r="L84">
        <v>1</v>
      </c>
      <c r="M84" t="s">
        <v>630</v>
      </c>
      <c r="N84" t="s">
        <v>327</v>
      </c>
      <c r="O84" t="s">
        <v>283</v>
      </c>
      <c r="P84">
        <v>7</v>
      </c>
      <c r="Q84">
        <v>2</v>
      </c>
      <c r="R84">
        <f>SUMIFS(Table2[number],Table2[Event],"Goal",Table2[H/U],"HOME",Table2[GameID],Table2[[#This Row],[GameID]],Table2[GameTime],"&lt;="&amp;Table2[[#This Row],[GameTime]])</f>
        <v>2</v>
      </c>
      <c r="S84">
        <f>SUMIFS(Table2[number],Table2[Event],"Goal",Table2[H/U],"AWAY",Table2[GameID],Table2[[#This Row],[GameID]],Table2[GameTime],"&lt;="&amp;Table2[[#This Row],[GameTime]])</f>
        <v>0</v>
      </c>
      <c r="T84" t="str">
        <f>IF(Table2[[#This Row],[Event]]="Goal",Table2[[#This Row],[Hscore]]&amp;"-"&amp;Table2[[#This Row],[Uscore]],"")</f>
        <v>2-0</v>
      </c>
      <c r="U84">
        <v>1450</v>
      </c>
      <c r="V84" s="1">
        <f>Table2[[#This Row],[GameTime]]-(Table2[[#This Row],[period]]-1)*1200</f>
        <v>250</v>
      </c>
      <c r="W84" s="1">
        <f>ROUNDDOWN(Table2[[#This Row],[Time]]/60,0)</f>
        <v>4</v>
      </c>
      <c r="X84" s="1">
        <f>ROUNDDOWN((Table2[[#This Row],[Time]]/60-Table2[[#This Row],[Time2]])*60,0)</f>
        <v>10</v>
      </c>
      <c r="Y84" s="1" t="str">
        <f>IF(Table2[[#This Row],[Time2]]&lt;10,0&amp;Table2[[#This Row],[Time2]],Table2[[#This Row],[Time2]])</f>
        <v>04</v>
      </c>
      <c r="Z84" s="1">
        <f>IF(Table2[[#This Row],[Time3]]&lt;10,0&amp;Table2[[#This Row],[Time3]],Table2[[#This Row],[Time3]])</f>
        <v>10</v>
      </c>
      <c r="AA84" s="2" t="str">
        <f>Table2[[#This Row],[Time4]]&amp;":"&amp;Table2[[#This Row],[Time5]]</f>
        <v>04:10</v>
      </c>
      <c r="AB84" s="1" t="str" cm="1">
        <f t="array" ref="AB84">IFERROR(IF(Table2[[#This Row],[code]]="","",_xlfn.IFS(AND(Table2[[#This Row],[code]]&lt;400,Table2[[#This Row],[code]]&lt;&gt;""),2,Table2[[#This Row],[code]]&gt;500,4)),"")</f>
        <v/>
      </c>
      <c r="AC84" s="1" t="str">
        <f>IF(Table2[[#This Row],[Event]]="Penalty",Table2[[#This Row],[number]],IF(Table2[[#This Row],[Event]]="Time-Out",401,""))</f>
        <v/>
      </c>
      <c r="AD84" s="1">
        <f>ROW(A83)</f>
        <v>83</v>
      </c>
      <c r="AE84" s="1">
        <f>COUNTIFS(Table2[GameID],Table2[[#This Row],[GameID]],Table2[Column1],"&lt;="&amp;Table2[[#This Row],[Column1]])-1</f>
        <v>1</v>
      </c>
    </row>
    <row r="85" spans="1:31" x14ac:dyDescent="0.45">
      <c r="A85" t="s">
        <v>326</v>
      </c>
      <c r="B85" t="str">
        <f>_xlfn.TEXTBEFORE(Table2[[#This Row],[Kamp]]," - ")</f>
        <v>Vanløse Floorball</v>
      </c>
      <c r="C85" t="str">
        <f>_xlfn.TEXTAFTER(Table2[[#This Row],[Kamp]],"- ")</f>
        <v>Copenhagen FC</v>
      </c>
      <c r="D85">
        <v>44890</v>
      </c>
      <c r="E85">
        <v>35309</v>
      </c>
      <c r="F85">
        <v>20222023</v>
      </c>
      <c r="G85" t="s">
        <v>17</v>
      </c>
      <c r="H85" t="s">
        <v>660</v>
      </c>
      <c r="I85" t="s">
        <v>678</v>
      </c>
      <c r="J85">
        <v>2</v>
      </c>
      <c r="K85">
        <v>29509</v>
      </c>
      <c r="L85">
        <v>1</v>
      </c>
      <c r="M85" t="s">
        <v>630</v>
      </c>
      <c r="N85" t="s">
        <v>104</v>
      </c>
      <c r="O85" t="s">
        <v>105</v>
      </c>
      <c r="P85">
        <v>48</v>
      </c>
      <c r="Q85">
        <v>97</v>
      </c>
      <c r="R85">
        <f>SUMIFS(Table2[number],Table2[Event],"Goal",Table2[H/U],"HOME",Table2[GameID],Table2[[#This Row],[GameID]],Table2[GameTime],"&lt;="&amp;Table2[[#This Row],[GameTime]])</f>
        <v>3</v>
      </c>
      <c r="S85">
        <f>SUMIFS(Table2[number],Table2[Event],"Goal",Table2[H/U],"AWAY",Table2[GameID],Table2[[#This Row],[GameID]],Table2[GameTime],"&lt;="&amp;Table2[[#This Row],[GameTime]])</f>
        <v>0</v>
      </c>
      <c r="T85" t="str">
        <f>IF(Table2[[#This Row],[Event]]="Goal",Table2[[#This Row],[Hscore]]&amp;"-"&amp;Table2[[#This Row],[Uscore]],"")</f>
        <v>3-0</v>
      </c>
      <c r="U85">
        <v>1500</v>
      </c>
      <c r="V85" s="1">
        <f>Table2[[#This Row],[GameTime]]-(Table2[[#This Row],[period]]-1)*1200</f>
        <v>300</v>
      </c>
      <c r="W85" s="1">
        <f>ROUNDDOWN(Table2[[#This Row],[Time]]/60,0)</f>
        <v>5</v>
      </c>
      <c r="X85" s="1">
        <f>ROUNDDOWN((Table2[[#This Row],[Time]]/60-Table2[[#This Row],[Time2]])*60,0)</f>
        <v>0</v>
      </c>
      <c r="Y85" s="1" t="str">
        <f>IF(Table2[[#This Row],[Time2]]&lt;10,0&amp;Table2[[#This Row],[Time2]],Table2[[#This Row],[Time2]])</f>
        <v>05</v>
      </c>
      <c r="Z85" s="1" t="str">
        <f>IF(Table2[[#This Row],[Time3]]&lt;10,0&amp;Table2[[#This Row],[Time3]],Table2[[#This Row],[Time3]])</f>
        <v>00</v>
      </c>
      <c r="AA85" s="2" t="str">
        <f>Table2[[#This Row],[Time4]]&amp;":"&amp;Table2[[#This Row],[Time5]]</f>
        <v>05:00</v>
      </c>
      <c r="AB85" s="1" t="str" cm="1">
        <f t="array" ref="AB85">IFERROR(IF(Table2[[#This Row],[code]]="","",_xlfn.IFS(AND(Table2[[#This Row],[code]]&lt;400,Table2[[#This Row],[code]]&lt;&gt;""),2,Table2[[#This Row],[code]]&gt;500,4)),"")</f>
        <v/>
      </c>
      <c r="AC85" s="1" t="str">
        <f>IF(Table2[[#This Row],[Event]]="Penalty",Table2[[#This Row],[number]],IF(Table2[[#This Row],[Event]]="Time-Out",401,""))</f>
        <v/>
      </c>
      <c r="AD85" s="1">
        <f>ROW(A84)</f>
        <v>84</v>
      </c>
      <c r="AE85" s="1">
        <f>COUNTIFS(Table2[GameID],Table2[[#This Row],[GameID]],Table2[Column1],"&lt;="&amp;Table2[[#This Row],[Column1]])-1</f>
        <v>2</v>
      </c>
    </row>
    <row r="86" spans="1:31" x14ac:dyDescent="0.45">
      <c r="A86" t="s">
        <v>326</v>
      </c>
      <c r="B86" t="str">
        <f>_xlfn.TEXTBEFORE(Table2[[#This Row],[Kamp]]," - ")</f>
        <v>Vanløse Floorball</v>
      </c>
      <c r="C86" t="str">
        <f>_xlfn.TEXTAFTER(Table2[[#This Row],[Kamp]],"- ")</f>
        <v>Copenhagen FC</v>
      </c>
      <c r="D86">
        <v>44890</v>
      </c>
      <c r="E86">
        <v>35309</v>
      </c>
      <c r="F86">
        <v>20222023</v>
      </c>
      <c r="G86" t="s">
        <v>17</v>
      </c>
      <c r="H86" t="s">
        <v>667</v>
      </c>
      <c r="I86" t="s">
        <v>677</v>
      </c>
      <c r="J86">
        <v>2</v>
      </c>
      <c r="K86">
        <v>29513</v>
      </c>
      <c r="L86">
        <v>207</v>
      </c>
      <c r="M86" t="s">
        <v>631</v>
      </c>
      <c r="N86" t="s">
        <v>276</v>
      </c>
      <c r="O86" t="s">
        <v>634</v>
      </c>
      <c r="P86">
        <v>9</v>
      </c>
      <c r="Q86" t="s">
        <v>634</v>
      </c>
      <c r="R86">
        <f>SUMIFS(Table2[number],Table2[Event],"Goal",Table2[H/U],"HOME",Table2[GameID],Table2[[#This Row],[GameID]],Table2[GameTime],"&lt;="&amp;Table2[[#This Row],[GameTime]])</f>
        <v>3</v>
      </c>
      <c r="S86">
        <f>SUMIFS(Table2[number],Table2[Event],"Goal",Table2[H/U],"AWAY",Table2[GameID],Table2[[#This Row],[GameID]],Table2[GameTime],"&lt;="&amp;Table2[[#This Row],[GameTime]])</f>
        <v>0</v>
      </c>
      <c r="T86" t="str">
        <f>IF(Table2[[#This Row],[Event]]="Goal",Table2[[#This Row],[Hscore]]&amp;"-"&amp;Table2[[#This Row],[Uscore]],"")</f>
        <v/>
      </c>
      <c r="U86">
        <v>1763</v>
      </c>
      <c r="V86" s="1">
        <f>Table2[[#This Row],[GameTime]]-(Table2[[#This Row],[period]]-1)*1200</f>
        <v>563</v>
      </c>
      <c r="W86" s="1">
        <f>ROUNDDOWN(Table2[[#This Row],[Time]]/60,0)</f>
        <v>9</v>
      </c>
      <c r="X86" s="1">
        <f>ROUNDDOWN((Table2[[#This Row],[Time]]/60-Table2[[#This Row],[Time2]])*60,0)</f>
        <v>23</v>
      </c>
      <c r="Y86" s="1" t="str">
        <f>IF(Table2[[#This Row],[Time2]]&lt;10,0&amp;Table2[[#This Row],[Time2]],Table2[[#This Row],[Time2]])</f>
        <v>09</v>
      </c>
      <c r="Z86" s="1">
        <f>IF(Table2[[#This Row],[Time3]]&lt;10,0&amp;Table2[[#This Row],[Time3]],Table2[[#This Row],[Time3]])</f>
        <v>23</v>
      </c>
      <c r="AA86" s="2" t="str">
        <f>Table2[[#This Row],[Time4]]&amp;":"&amp;Table2[[#This Row],[Time5]]</f>
        <v>09:23</v>
      </c>
      <c r="AB86" s="1" cm="1">
        <f t="array" ref="AB86">IFERROR(IF(Table2[[#This Row],[code]]="","",_xlfn.IFS(AND(Table2[[#This Row],[code]]&lt;400,Table2[[#This Row],[code]]&lt;&gt;""),2,Table2[[#This Row],[code]]&gt;500,4)),"")</f>
        <v>2</v>
      </c>
      <c r="AC86" s="1">
        <f>IF(Table2[[#This Row],[Event]]="Penalty",Table2[[#This Row],[number]],IF(Table2[[#This Row],[Event]]="Time-Out",401,""))</f>
        <v>207</v>
      </c>
      <c r="AD86" s="1">
        <f>ROW(A85)</f>
        <v>85</v>
      </c>
      <c r="AE86" s="1">
        <f>COUNTIFS(Table2[GameID],Table2[[#This Row],[GameID]],Table2[Column1],"&lt;="&amp;Table2[[#This Row],[Column1]])-1</f>
        <v>3</v>
      </c>
    </row>
    <row r="87" spans="1:31" x14ac:dyDescent="0.45">
      <c r="A87" t="s">
        <v>326</v>
      </c>
      <c r="B87" t="str">
        <f>_xlfn.TEXTBEFORE(Table2[[#This Row],[Kamp]]," - ")</f>
        <v>Vanløse Floorball</v>
      </c>
      <c r="C87" t="str">
        <f>_xlfn.TEXTAFTER(Table2[[#This Row],[Kamp]],"- ")</f>
        <v>Copenhagen FC</v>
      </c>
      <c r="D87">
        <v>44890</v>
      </c>
      <c r="E87">
        <v>35309</v>
      </c>
      <c r="F87">
        <v>20222023</v>
      </c>
      <c r="G87" t="s">
        <v>17</v>
      </c>
      <c r="H87" t="s">
        <v>660</v>
      </c>
      <c r="I87" t="s">
        <v>678</v>
      </c>
      <c r="J87">
        <v>2</v>
      </c>
      <c r="K87">
        <v>29509</v>
      </c>
      <c r="L87">
        <v>1</v>
      </c>
      <c r="M87" t="s">
        <v>630</v>
      </c>
      <c r="N87" t="s">
        <v>99</v>
      </c>
      <c r="O87" t="s">
        <v>106</v>
      </c>
      <c r="P87">
        <v>18</v>
      </c>
      <c r="Q87">
        <v>67</v>
      </c>
      <c r="R87">
        <f>SUMIFS(Table2[number],Table2[Event],"Goal",Table2[H/U],"HOME",Table2[GameID],Table2[[#This Row],[GameID]],Table2[GameTime],"&lt;="&amp;Table2[[#This Row],[GameTime]])</f>
        <v>4</v>
      </c>
      <c r="S87">
        <f>SUMIFS(Table2[number],Table2[Event],"Goal",Table2[H/U],"AWAY",Table2[GameID],Table2[[#This Row],[GameID]],Table2[GameTime],"&lt;="&amp;Table2[[#This Row],[GameTime]])</f>
        <v>0</v>
      </c>
      <c r="T87" t="str">
        <f>IF(Table2[[#This Row],[Event]]="Goal",Table2[[#This Row],[Hscore]]&amp;"-"&amp;Table2[[#This Row],[Uscore]],"")</f>
        <v>4-0</v>
      </c>
      <c r="U87">
        <v>1856</v>
      </c>
      <c r="V87" s="1">
        <f>Table2[[#This Row],[GameTime]]-(Table2[[#This Row],[period]]-1)*1200</f>
        <v>656</v>
      </c>
      <c r="W87" s="1">
        <f>ROUNDDOWN(Table2[[#This Row],[Time]]/60,0)</f>
        <v>10</v>
      </c>
      <c r="X87" s="1">
        <f>ROUNDDOWN((Table2[[#This Row],[Time]]/60-Table2[[#This Row],[Time2]])*60,0)</f>
        <v>56</v>
      </c>
      <c r="Y87" s="1">
        <f>IF(Table2[[#This Row],[Time2]]&lt;10,0&amp;Table2[[#This Row],[Time2]],Table2[[#This Row],[Time2]])</f>
        <v>10</v>
      </c>
      <c r="Z87" s="1">
        <f>IF(Table2[[#This Row],[Time3]]&lt;10,0&amp;Table2[[#This Row],[Time3]],Table2[[#This Row],[Time3]])</f>
        <v>56</v>
      </c>
      <c r="AA87" s="2" t="str">
        <f>Table2[[#This Row],[Time4]]&amp;":"&amp;Table2[[#This Row],[Time5]]</f>
        <v>10:56</v>
      </c>
      <c r="AB87" s="1" t="str" cm="1">
        <f t="array" ref="AB87">IFERROR(IF(Table2[[#This Row],[code]]="","",_xlfn.IFS(AND(Table2[[#This Row],[code]]&lt;400,Table2[[#This Row],[code]]&lt;&gt;""),2,Table2[[#This Row],[code]]&gt;500,4)),"")</f>
        <v/>
      </c>
      <c r="AC87" s="1" t="str">
        <f>IF(Table2[[#This Row],[Event]]="Penalty",Table2[[#This Row],[number]],IF(Table2[[#This Row],[Event]]="Time-Out",401,""))</f>
        <v/>
      </c>
      <c r="AD87" s="1">
        <f>ROW(A86)</f>
        <v>86</v>
      </c>
      <c r="AE87" s="1">
        <f>COUNTIFS(Table2[GameID],Table2[[#This Row],[GameID]],Table2[Column1],"&lt;="&amp;Table2[[#This Row],[Column1]])-1</f>
        <v>4</v>
      </c>
    </row>
    <row r="88" spans="1:31" x14ac:dyDescent="0.45">
      <c r="A88" t="s">
        <v>326</v>
      </c>
      <c r="B88" t="str">
        <f>_xlfn.TEXTBEFORE(Table2[[#This Row],[Kamp]]," - ")</f>
        <v>Vanløse Floorball</v>
      </c>
      <c r="C88" t="str">
        <f>_xlfn.TEXTAFTER(Table2[[#This Row],[Kamp]],"- ")</f>
        <v>Copenhagen FC</v>
      </c>
      <c r="D88">
        <v>44890</v>
      </c>
      <c r="E88">
        <v>35309</v>
      </c>
      <c r="F88">
        <v>20222023</v>
      </c>
      <c r="G88" t="s">
        <v>17</v>
      </c>
      <c r="H88" t="s">
        <v>660</v>
      </c>
      <c r="I88" t="s">
        <v>678</v>
      </c>
      <c r="J88">
        <v>2</v>
      </c>
      <c r="K88">
        <v>29509</v>
      </c>
      <c r="L88">
        <v>1</v>
      </c>
      <c r="M88" t="s">
        <v>630</v>
      </c>
      <c r="N88" t="s">
        <v>96</v>
      </c>
      <c r="O88" t="s">
        <v>99</v>
      </c>
      <c r="P88">
        <v>10</v>
      </c>
      <c r="Q88">
        <v>18</v>
      </c>
      <c r="R88">
        <f>SUMIFS(Table2[number],Table2[Event],"Goal",Table2[H/U],"HOME",Table2[GameID],Table2[[#This Row],[GameID]],Table2[GameTime],"&lt;="&amp;Table2[[#This Row],[GameTime]])</f>
        <v>5</v>
      </c>
      <c r="S88">
        <f>SUMIFS(Table2[number],Table2[Event],"Goal",Table2[H/U],"AWAY",Table2[GameID],Table2[[#This Row],[GameID]],Table2[GameTime],"&lt;="&amp;Table2[[#This Row],[GameTime]])</f>
        <v>0</v>
      </c>
      <c r="T88" t="str">
        <f>IF(Table2[[#This Row],[Event]]="Goal",Table2[[#This Row],[Hscore]]&amp;"-"&amp;Table2[[#This Row],[Uscore]],"")</f>
        <v>5-0</v>
      </c>
      <c r="U88">
        <v>2217</v>
      </c>
      <c r="V88" s="1">
        <f>Table2[[#This Row],[GameTime]]-(Table2[[#This Row],[period]]-1)*1200</f>
        <v>1017</v>
      </c>
      <c r="W88" s="1">
        <f>ROUNDDOWN(Table2[[#This Row],[Time]]/60,0)</f>
        <v>16</v>
      </c>
      <c r="X88" s="1">
        <f>ROUNDDOWN((Table2[[#This Row],[Time]]/60-Table2[[#This Row],[Time2]])*60,0)</f>
        <v>57</v>
      </c>
      <c r="Y88" s="1">
        <f>IF(Table2[[#This Row],[Time2]]&lt;10,0&amp;Table2[[#This Row],[Time2]],Table2[[#This Row],[Time2]])</f>
        <v>16</v>
      </c>
      <c r="Z88" s="1">
        <f>IF(Table2[[#This Row],[Time3]]&lt;10,0&amp;Table2[[#This Row],[Time3]],Table2[[#This Row],[Time3]])</f>
        <v>57</v>
      </c>
      <c r="AA88" s="2" t="str">
        <f>Table2[[#This Row],[Time4]]&amp;":"&amp;Table2[[#This Row],[Time5]]</f>
        <v>16:57</v>
      </c>
      <c r="AB88" s="1" t="str" cm="1">
        <f t="array" ref="AB88">IFERROR(IF(Table2[[#This Row],[code]]="","",_xlfn.IFS(AND(Table2[[#This Row],[code]]&lt;400,Table2[[#This Row],[code]]&lt;&gt;""),2,Table2[[#This Row],[code]]&gt;500,4)),"")</f>
        <v/>
      </c>
      <c r="AC88" s="1" t="str">
        <f>IF(Table2[[#This Row],[Event]]="Penalty",Table2[[#This Row],[number]],IF(Table2[[#This Row],[Event]]="Time-Out",401,""))</f>
        <v/>
      </c>
      <c r="AD88" s="1">
        <f>ROW(A87)</f>
        <v>87</v>
      </c>
      <c r="AE88" s="1">
        <f>COUNTIFS(Table2[GameID],Table2[[#This Row],[GameID]],Table2[Column1],"&lt;="&amp;Table2[[#This Row],[Column1]])-1</f>
        <v>5</v>
      </c>
    </row>
    <row r="89" spans="1:31" x14ac:dyDescent="0.45">
      <c r="A89" t="s">
        <v>326</v>
      </c>
      <c r="B89" t="str">
        <f>_xlfn.TEXTBEFORE(Table2[[#This Row],[Kamp]]," - ")</f>
        <v>Vanløse Floorball</v>
      </c>
      <c r="C89" t="str">
        <f>_xlfn.TEXTAFTER(Table2[[#This Row],[Kamp]],"- ")</f>
        <v>Copenhagen FC</v>
      </c>
      <c r="D89">
        <v>44890</v>
      </c>
      <c r="E89">
        <v>35309</v>
      </c>
      <c r="F89">
        <v>20222023</v>
      </c>
      <c r="G89" t="s">
        <v>17</v>
      </c>
      <c r="H89" t="s">
        <v>667</v>
      </c>
      <c r="I89" t="s">
        <v>677</v>
      </c>
      <c r="J89">
        <v>2</v>
      </c>
      <c r="K89">
        <v>29513</v>
      </c>
      <c r="L89">
        <v>1</v>
      </c>
      <c r="M89" t="s">
        <v>630</v>
      </c>
      <c r="N89" t="s">
        <v>247</v>
      </c>
      <c r="O89" t="s">
        <v>253</v>
      </c>
      <c r="P89">
        <v>27</v>
      </c>
      <c r="Q89">
        <v>69</v>
      </c>
      <c r="R89">
        <f>SUMIFS(Table2[number],Table2[Event],"Goal",Table2[H/U],"HOME",Table2[GameID],Table2[[#This Row],[GameID]],Table2[GameTime],"&lt;="&amp;Table2[[#This Row],[GameTime]])</f>
        <v>5</v>
      </c>
      <c r="S89">
        <f>SUMIFS(Table2[number],Table2[Event],"Goal",Table2[H/U],"AWAY",Table2[GameID],Table2[[#This Row],[GameID]],Table2[GameTime],"&lt;="&amp;Table2[[#This Row],[GameTime]])</f>
        <v>1</v>
      </c>
      <c r="T89" t="str">
        <f>IF(Table2[[#This Row],[Event]]="Goal",Table2[[#This Row],[Hscore]]&amp;"-"&amp;Table2[[#This Row],[Uscore]],"")</f>
        <v>5-1</v>
      </c>
      <c r="U89">
        <v>2370</v>
      </c>
      <c r="V89" s="1">
        <f>Table2[[#This Row],[GameTime]]-(Table2[[#This Row],[period]]-1)*1200</f>
        <v>1170</v>
      </c>
      <c r="W89" s="1">
        <f>ROUNDDOWN(Table2[[#This Row],[Time]]/60,0)</f>
        <v>19</v>
      </c>
      <c r="X89" s="1">
        <f>ROUNDDOWN((Table2[[#This Row],[Time]]/60-Table2[[#This Row],[Time2]])*60,0)</f>
        <v>30</v>
      </c>
      <c r="Y89" s="1">
        <f>IF(Table2[[#This Row],[Time2]]&lt;10,0&amp;Table2[[#This Row],[Time2]],Table2[[#This Row],[Time2]])</f>
        <v>19</v>
      </c>
      <c r="Z89" s="1">
        <f>IF(Table2[[#This Row],[Time3]]&lt;10,0&amp;Table2[[#This Row],[Time3]],Table2[[#This Row],[Time3]])</f>
        <v>30</v>
      </c>
      <c r="AA89" s="2" t="str">
        <f>Table2[[#This Row],[Time4]]&amp;":"&amp;Table2[[#This Row],[Time5]]</f>
        <v>19:30</v>
      </c>
      <c r="AB89" s="1" t="str" cm="1">
        <f t="array" ref="AB89">IFERROR(IF(Table2[[#This Row],[code]]="","",_xlfn.IFS(AND(Table2[[#This Row],[code]]&lt;400,Table2[[#This Row],[code]]&lt;&gt;""),2,Table2[[#This Row],[code]]&gt;500,4)),"")</f>
        <v/>
      </c>
      <c r="AC89" s="1" t="str">
        <f>IF(Table2[[#This Row],[Event]]="Penalty",Table2[[#This Row],[number]],IF(Table2[[#This Row],[Event]]="Time-Out",401,""))</f>
        <v/>
      </c>
      <c r="AD89" s="1">
        <f>ROW(A88)</f>
        <v>88</v>
      </c>
      <c r="AE89" s="1">
        <f>COUNTIFS(Table2[GameID],Table2[[#This Row],[GameID]],Table2[Column1],"&lt;="&amp;Table2[[#This Row],[Column1]])-1</f>
        <v>6</v>
      </c>
    </row>
    <row r="90" spans="1:31" x14ac:dyDescent="0.45">
      <c r="A90" t="s">
        <v>326</v>
      </c>
      <c r="B90" t="str">
        <f>_xlfn.TEXTBEFORE(Table2[[#This Row],[Kamp]]," - ")</f>
        <v>Vanløse Floorball</v>
      </c>
      <c r="C90" t="str">
        <f>_xlfn.TEXTAFTER(Table2[[#This Row],[Kamp]],"- ")</f>
        <v>Copenhagen FC</v>
      </c>
      <c r="D90">
        <v>44890</v>
      </c>
      <c r="E90">
        <v>35309</v>
      </c>
      <c r="F90">
        <v>20222023</v>
      </c>
      <c r="G90" t="s">
        <v>17</v>
      </c>
      <c r="H90" t="s">
        <v>660</v>
      </c>
      <c r="I90" t="s">
        <v>678</v>
      </c>
      <c r="J90">
        <v>3</v>
      </c>
      <c r="K90">
        <v>29509</v>
      </c>
      <c r="L90">
        <v>207</v>
      </c>
      <c r="M90" t="s">
        <v>631</v>
      </c>
      <c r="N90" t="s">
        <v>109</v>
      </c>
      <c r="O90" t="s">
        <v>634</v>
      </c>
      <c r="P90">
        <v>91</v>
      </c>
      <c r="Q90" t="s">
        <v>634</v>
      </c>
      <c r="R90">
        <f>SUMIFS(Table2[number],Table2[Event],"Goal",Table2[H/U],"HOME",Table2[GameID],Table2[[#This Row],[GameID]],Table2[GameTime],"&lt;="&amp;Table2[[#This Row],[GameTime]])</f>
        <v>5</v>
      </c>
      <c r="S90">
        <f>SUMIFS(Table2[number],Table2[Event],"Goal",Table2[H/U],"AWAY",Table2[GameID],Table2[[#This Row],[GameID]],Table2[GameTime],"&lt;="&amp;Table2[[#This Row],[GameTime]])</f>
        <v>1</v>
      </c>
      <c r="T90" t="str">
        <f>IF(Table2[[#This Row],[Event]]="Goal",Table2[[#This Row],[Hscore]]&amp;"-"&amp;Table2[[#This Row],[Uscore]],"")</f>
        <v/>
      </c>
      <c r="U90">
        <v>2833</v>
      </c>
      <c r="V90" s="1">
        <f>Table2[[#This Row],[GameTime]]-(Table2[[#This Row],[period]]-1)*1200</f>
        <v>433</v>
      </c>
      <c r="W90" s="1">
        <f>ROUNDDOWN(Table2[[#This Row],[Time]]/60,0)</f>
        <v>7</v>
      </c>
      <c r="X90" s="1">
        <f>ROUNDDOWN((Table2[[#This Row],[Time]]/60-Table2[[#This Row],[Time2]])*60,0)</f>
        <v>13</v>
      </c>
      <c r="Y90" s="1" t="str">
        <f>IF(Table2[[#This Row],[Time2]]&lt;10,0&amp;Table2[[#This Row],[Time2]],Table2[[#This Row],[Time2]])</f>
        <v>07</v>
      </c>
      <c r="Z90" s="1">
        <f>IF(Table2[[#This Row],[Time3]]&lt;10,0&amp;Table2[[#This Row],[Time3]],Table2[[#This Row],[Time3]])</f>
        <v>13</v>
      </c>
      <c r="AA90" s="2" t="str">
        <f>Table2[[#This Row],[Time4]]&amp;":"&amp;Table2[[#This Row],[Time5]]</f>
        <v>07:13</v>
      </c>
      <c r="AB90" s="1" cm="1">
        <f t="array" ref="AB90">IFERROR(IF(Table2[[#This Row],[code]]="","",_xlfn.IFS(AND(Table2[[#This Row],[code]]&lt;400,Table2[[#This Row],[code]]&lt;&gt;""),2,Table2[[#This Row],[code]]&gt;500,4)),"")</f>
        <v>2</v>
      </c>
      <c r="AC90" s="1">
        <f>IF(Table2[[#This Row],[Event]]="Penalty",Table2[[#This Row],[number]],IF(Table2[[#This Row],[Event]]="Time-Out",401,""))</f>
        <v>207</v>
      </c>
      <c r="AD90" s="1">
        <f>ROW(A89)</f>
        <v>89</v>
      </c>
      <c r="AE90" s="1">
        <f>COUNTIFS(Table2[GameID],Table2[[#This Row],[GameID]],Table2[Column1],"&lt;="&amp;Table2[[#This Row],[Column1]])-1</f>
        <v>7</v>
      </c>
    </row>
    <row r="91" spans="1:31" x14ac:dyDescent="0.45">
      <c r="A91" t="s">
        <v>326</v>
      </c>
      <c r="B91" t="str">
        <f>_xlfn.TEXTBEFORE(Table2[[#This Row],[Kamp]]," - ")</f>
        <v>Vanløse Floorball</v>
      </c>
      <c r="C91" t="str">
        <f>_xlfn.TEXTAFTER(Table2[[#This Row],[Kamp]],"- ")</f>
        <v>Copenhagen FC</v>
      </c>
      <c r="D91">
        <v>44890</v>
      </c>
      <c r="E91">
        <v>35309</v>
      </c>
      <c r="F91">
        <v>20222023</v>
      </c>
      <c r="G91" t="s">
        <v>17</v>
      </c>
      <c r="H91" t="s">
        <v>667</v>
      </c>
      <c r="I91" t="s">
        <v>677</v>
      </c>
      <c r="J91">
        <v>3</v>
      </c>
      <c r="K91">
        <v>29513</v>
      </c>
      <c r="L91">
        <v>222</v>
      </c>
      <c r="M91" t="s">
        <v>631</v>
      </c>
      <c r="N91" t="s">
        <v>244</v>
      </c>
      <c r="O91" t="s">
        <v>634</v>
      </c>
      <c r="P91">
        <v>20</v>
      </c>
      <c r="Q91" t="s">
        <v>634</v>
      </c>
      <c r="R91">
        <f>SUMIFS(Table2[number],Table2[Event],"Goal",Table2[H/U],"HOME",Table2[GameID],Table2[[#This Row],[GameID]],Table2[GameTime],"&lt;="&amp;Table2[[#This Row],[GameTime]])</f>
        <v>5</v>
      </c>
      <c r="S91">
        <f>SUMIFS(Table2[number],Table2[Event],"Goal",Table2[H/U],"AWAY",Table2[GameID],Table2[[#This Row],[GameID]],Table2[GameTime],"&lt;="&amp;Table2[[#This Row],[GameTime]])</f>
        <v>1</v>
      </c>
      <c r="T91" t="str">
        <f>IF(Table2[[#This Row],[Event]]="Goal",Table2[[#This Row],[Hscore]]&amp;"-"&amp;Table2[[#This Row],[Uscore]],"")</f>
        <v/>
      </c>
      <c r="U91">
        <v>2999</v>
      </c>
      <c r="V91" s="1">
        <f>Table2[[#This Row],[GameTime]]-(Table2[[#This Row],[period]]-1)*1200</f>
        <v>599</v>
      </c>
      <c r="W91" s="1">
        <f>ROUNDDOWN(Table2[[#This Row],[Time]]/60,0)</f>
        <v>9</v>
      </c>
      <c r="X91" s="1">
        <f>ROUNDDOWN((Table2[[#This Row],[Time]]/60-Table2[[#This Row],[Time2]])*60,0)</f>
        <v>59</v>
      </c>
      <c r="Y91" s="1" t="str">
        <f>IF(Table2[[#This Row],[Time2]]&lt;10,0&amp;Table2[[#This Row],[Time2]],Table2[[#This Row],[Time2]])</f>
        <v>09</v>
      </c>
      <c r="Z91" s="1">
        <f>IF(Table2[[#This Row],[Time3]]&lt;10,0&amp;Table2[[#This Row],[Time3]],Table2[[#This Row],[Time3]])</f>
        <v>59</v>
      </c>
      <c r="AA91" s="2" t="str">
        <f>Table2[[#This Row],[Time4]]&amp;":"&amp;Table2[[#This Row],[Time5]]</f>
        <v>09:59</v>
      </c>
      <c r="AB91" s="1" cm="1">
        <f t="array" ref="AB91">IFERROR(IF(Table2[[#This Row],[code]]="","",_xlfn.IFS(AND(Table2[[#This Row],[code]]&lt;400,Table2[[#This Row],[code]]&lt;&gt;""),2,Table2[[#This Row],[code]]&gt;500,4)),"")</f>
        <v>2</v>
      </c>
      <c r="AC91" s="1">
        <f>IF(Table2[[#This Row],[Event]]="Penalty",Table2[[#This Row],[number]],IF(Table2[[#This Row],[Event]]="Time-Out",401,""))</f>
        <v>222</v>
      </c>
      <c r="AD91" s="1">
        <f>ROW(A90)</f>
        <v>90</v>
      </c>
      <c r="AE91" s="1">
        <f>COUNTIFS(Table2[GameID],Table2[[#This Row],[GameID]],Table2[Column1],"&lt;="&amp;Table2[[#This Row],[Column1]])-1</f>
        <v>8</v>
      </c>
    </row>
    <row r="92" spans="1:31" x14ac:dyDescent="0.45">
      <c r="A92" t="s">
        <v>326</v>
      </c>
      <c r="B92" t="str">
        <f>_xlfn.TEXTBEFORE(Table2[[#This Row],[Kamp]]," - ")</f>
        <v>Vanløse Floorball</v>
      </c>
      <c r="C92" t="str">
        <f>_xlfn.TEXTAFTER(Table2[[#This Row],[Kamp]],"- ")</f>
        <v>Copenhagen FC</v>
      </c>
      <c r="D92">
        <v>44890</v>
      </c>
      <c r="E92">
        <v>35309</v>
      </c>
      <c r="F92">
        <v>20222023</v>
      </c>
      <c r="G92" t="s">
        <v>17</v>
      </c>
      <c r="H92" t="s">
        <v>667</v>
      </c>
      <c r="I92" t="s">
        <v>677</v>
      </c>
      <c r="J92">
        <v>3</v>
      </c>
      <c r="K92">
        <v>29513</v>
      </c>
      <c r="L92">
        <v>1</v>
      </c>
      <c r="M92" t="s">
        <v>630</v>
      </c>
      <c r="N92" t="s">
        <v>252</v>
      </c>
      <c r="O92" t="s">
        <v>634</v>
      </c>
      <c r="P92">
        <v>63</v>
      </c>
      <c r="Q92" t="s">
        <v>634</v>
      </c>
      <c r="R92">
        <f>SUMIFS(Table2[number],Table2[Event],"Goal",Table2[H/U],"HOME",Table2[GameID],Table2[[#This Row],[GameID]],Table2[GameTime],"&lt;="&amp;Table2[[#This Row],[GameTime]])</f>
        <v>5</v>
      </c>
      <c r="S92">
        <f>SUMIFS(Table2[number],Table2[Event],"Goal",Table2[H/U],"AWAY",Table2[GameID],Table2[[#This Row],[GameID]],Table2[GameTime],"&lt;="&amp;Table2[[#This Row],[GameTime]])</f>
        <v>2</v>
      </c>
      <c r="T92" t="str">
        <f>IF(Table2[[#This Row],[Event]]="Goal",Table2[[#This Row],[Hscore]]&amp;"-"&amp;Table2[[#This Row],[Uscore]],"")</f>
        <v>5-2</v>
      </c>
      <c r="U92">
        <v>3074</v>
      </c>
      <c r="V92" s="1">
        <f>Table2[[#This Row],[GameTime]]-(Table2[[#This Row],[period]]-1)*1200</f>
        <v>674</v>
      </c>
      <c r="W92" s="1">
        <f>ROUNDDOWN(Table2[[#This Row],[Time]]/60,0)</f>
        <v>11</v>
      </c>
      <c r="X92" s="1">
        <f>ROUNDDOWN((Table2[[#This Row],[Time]]/60-Table2[[#This Row],[Time2]])*60,0)</f>
        <v>14</v>
      </c>
      <c r="Y92" s="1">
        <f>IF(Table2[[#This Row],[Time2]]&lt;10,0&amp;Table2[[#This Row],[Time2]],Table2[[#This Row],[Time2]])</f>
        <v>11</v>
      </c>
      <c r="Z92" s="1">
        <f>IF(Table2[[#This Row],[Time3]]&lt;10,0&amp;Table2[[#This Row],[Time3]],Table2[[#This Row],[Time3]])</f>
        <v>14</v>
      </c>
      <c r="AA92" s="2" t="str">
        <f>Table2[[#This Row],[Time4]]&amp;":"&amp;Table2[[#This Row],[Time5]]</f>
        <v>11:14</v>
      </c>
      <c r="AB92" s="1" t="str" cm="1">
        <f t="array" ref="AB92">IFERROR(IF(Table2[[#This Row],[code]]="","",_xlfn.IFS(AND(Table2[[#This Row],[code]]&lt;400,Table2[[#This Row],[code]]&lt;&gt;""),2,Table2[[#This Row],[code]]&gt;500,4)),"")</f>
        <v/>
      </c>
      <c r="AC92" s="1" t="str">
        <f>IF(Table2[[#This Row],[Event]]="Penalty",Table2[[#This Row],[number]],IF(Table2[[#This Row],[Event]]="Time-Out",401,""))</f>
        <v/>
      </c>
      <c r="AD92" s="1">
        <f>ROW(A91)</f>
        <v>91</v>
      </c>
      <c r="AE92" s="1">
        <f>COUNTIFS(Table2[GameID],Table2[[#This Row],[GameID]],Table2[Column1],"&lt;="&amp;Table2[[#This Row],[Column1]])-1</f>
        <v>9</v>
      </c>
    </row>
    <row r="93" spans="1:31" x14ac:dyDescent="0.45">
      <c r="A93" t="s">
        <v>326</v>
      </c>
      <c r="B93" t="str">
        <f>_xlfn.TEXTBEFORE(Table2[[#This Row],[Kamp]]," - ")</f>
        <v>Vanløse Floorball</v>
      </c>
      <c r="C93" t="str">
        <f>_xlfn.TEXTAFTER(Table2[[#This Row],[Kamp]],"- ")</f>
        <v>Copenhagen FC</v>
      </c>
      <c r="D93">
        <v>44890</v>
      </c>
      <c r="E93">
        <v>35309</v>
      </c>
      <c r="F93">
        <v>20222023</v>
      </c>
      <c r="G93" t="s">
        <v>17</v>
      </c>
      <c r="H93" t="s">
        <v>660</v>
      </c>
      <c r="I93" t="s">
        <v>678</v>
      </c>
      <c r="J93">
        <v>3</v>
      </c>
      <c r="K93">
        <v>29509</v>
      </c>
      <c r="L93">
        <v>0</v>
      </c>
      <c r="M93" t="s">
        <v>633</v>
      </c>
      <c r="N93" t="s">
        <v>634</v>
      </c>
      <c r="O93" t="s">
        <v>634</v>
      </c>
      <c r="P93" t="s">
        <v>634</v>
      </c>
      <c r="Q93" t="s">
        <v>634</v>
      </c>
      <c r="R93">
        <f>SUMIFS(Table2[number],Table2[Event],"Goal",Table2[H/U],"HOME",Table2[GameID],Table2[[#This Row],[GameID]],Table2[GameTime],"&lt;="&amp;Table2[[#This Row],[GameTime]])</f>
        <v>5</v>
      </c>
      <c r="S93">
        <f>SUMIFS(Table2[number],Table2[Event],"Goal",Table2[H/U],"AWAY",Table2[GameID],Table2[[#This Row],[GameID]],Table2[GameTime],"&lt;="&amp;Table2[[#This Row],[GameTime]])</f>
        <v>2</v>
      </c>
      <c r="T93" t="str">
        <f>IF(Table2[[#This Row],[Event]]="Goal",Table2[[#This Row],[Hscore]]&amp;"-"&amp;Table2[[#This Row],[Uscore]],"")</f>
        <v/>
      </c>
      <c r="U93">
        <v>3075</v>
      </c>
      <c r="V93" s="1">
        <f>Table2[[#This Row],[GameTime]]-(Table2[[#This Row],[period]]-1)*1200</f>
        <v>675</v>
      </c>
      <c r="W93" s="1">
        <f>ROUNDDOWN(Table2[[#This Row],[Time]]/60,0)</f>
        <v>11</v>
      </c>
      <c r="X93" s="1">
        <f>ROUNDDOWN((Table2[[#This Row],[Time]]/60-Table2[[#This Row],[Time2]])*60,0)</f>
        <v>15</v>
      </c>
      <c r="Y93" s="1">
        <f>IF(Table2[[#This Row],[Time2]]&lt;10,0&amp;Table2[[#This Row],[Time2]],Table2[[#This Row],[Time2]])</f>
        <v>11</v>
      </c>
      <c r="Z93" s="1">
        <f>IF(Table2[[#This Row],[Time3]]&lt;10,0&amp;Table2[[#This Row],[Time3]],Table2[[#This Row],[Time3]])</f>
        <v>15</v>
      </c>
      <c r="AA93" s="2" t="str">
        <f>Table2[[#This Row],[Time4]]&amp;":"&amp;Table2[[#This Row],[Time5]]</f>
        <v>11:15</v>
      </c>
      <c r="AB93" s="1" t="str" cm="1">
        <f t="array" ref="AB93">IFERROR(IF(Table2[[#This Row],[code]]="","",_xlfn.IFS(AND(Table2[[#This Row],[code]]&lt;400,Table2[[#This Row],[code]]&lt;&gt;""),2,Table2[[#This Row],[code]]&gt;500,4)),"")</f>
        <v/>
      </c>
      <c r="AC93" s="1">
        <f>IF(Table2[[#This Row],[Event]]="Penalty",Table2[[#This Row],[number]],IF(Table2[[#This Row],[Event]]="Time-Out",401,""))</f>
        <v>401</v>
      </c>
      <c r="AD93" s="1">
        <f>ROW(A92)</f>
        <v>92</v>
      </c>
      <c r="AE93" s="1">
        <f>COUNTIFS(Table2[GameID],Table2[[#This Row],[GameID]],Table2[Column1],"&lt;="&amp;Table2[[#This Row],[Column1]])-1</f>
        <v>10</v>
      </c>
    </row>
    <row r="94" spans="1:31" x14ac:dyDescent="0.45">
      <c r="A94" t="s">
        <v>326</v>
      </c>
      <c r="B94" t="str">
        <f>_xlfn.TEXTBEFORE(Table2[[#This Row],[Kamp]]," - ")</f>
        <v>Vanløse Floorball</v>
      </c>
      <c r="C94" t="str">
        <f>_xlfn.TEXTAFTER(Table2[[#This Row],[Kamp]],"- ")</f>
        <v>Copenhagen FC</v>
      </c>
      <c r="D94">
        <v>44890</v>
      </c>
      <c r="E94">
        <v>35309</v>
      </c>
      <c r="F94">
        <v>20222023</v>
      </c>
      <c r="G94" t="s">
        <v>17</v>
      </c>
      <c r="H94" t="s">
        <v>667</v>
      </c>
      <c r="I94" t="s">
        <v>677</v>
      </c>
      <c r="J94">
        <v>3</v>
      </c>
      <c r="K94">
        <v>29513</v>
      </c>
      <c r="L94">
        <v>1</v>
      </c>
      <c r="M94" t="s">
        <v>630</v>
      </c>
      <c r="N94" t="s">
        <v>249</v>
      </c>
      <c r="O94" t="s">
        <v>248</v>
      </c>
      <c r="P94">
        <v>41</v>
      </c>
      <c r="Q94">
        <v>31</v>
      </c>
      <c r="R94">
        <f>SUMIFS(Table2[number],Table2[Event],"Goal",Table2[H/U],"HOME",Table2[GameID],Table2[[#This Row],[GameID]],Table2[GameTime],"&lt;="&amp;Table2[[#This Row],[GameTime]])</f>
        <v>5</v>
      </c>
      <c r="S94">
        <f>SUMIFS(Table2[number],Table2[Event],"Goal",Table2[H/U],"AWAY",Table2[GameID],Table2[[#This Row],[GameID]],Table2[GameTime],"&lt;="&amp;Table2[[#This Row],[GameTime]])</f>
        <v>3</v>
      </c>
      <c r="T94" t="str">
        <f>IF(Table2[[#This Row],[Event]]="Goal",Table2[[#This Row],[Hscore]]&amp;"-"&amp;Table2[[#This Row],[Uscore]],"")</f>
        <v>5-3</v>
      </c>
      <c r="U94">
        <v>3312</v>
      </c>
      <c r="V94" s="1">
        <f>Table2[[#This Row],[GameTime]]-(Table2[[#This Row],[period]]-1)*1200</f>
        <v>912</v>
      </c>
      <c r="W94" s="1">
        <f>ROUNDDOWN(Table2[[#This Row],[Time]]/60,0)</f>
        <v>15</v>
      </c>
      <c r="X94" s="1">
        <f>ROUNDDOWN((Table2[[#This Row],[Time]]/60-Table2[[#This Row],[Time2]])*60,0)</f>
        <v>12</v>
      </c>
      <c r="Y94" s="1">
        <f>IF(Table2[[#This Row],[Time2]]&lt;10,0&amp;Table2[[#This Row],[Time2]],Table2[[#This Row],[Time2]])</f>
        <v>15</v>
      </c>
      <c r="Z94" s="1">
        <f>IF(Table2[[#This Row],[Time3]]&lt;10,0&amp;Table2[[#This Row],[Time3]],Table2[[#This Row],[Time3]])</f>
        <v>12</v>
      </c>
      <c r="AA94" s="2" t="str">
        <f>Table2[[#This Row],[Time4]]&amp;":"&amp;Table2[[#This Row],[Time5]]</f>
        <v>15:12</v>
      </c>
      <c r="AB94" s="1" t="str" cm="1">
        <f t="array" ref="AB94">IFERROR(IF(Table2[[#This Row],[code]]="","",_xlfn.IFS(AND(Table2[[#This Row],[code]]&lt;400,Table2[[#This Row],[code]]&lt;&gt;""),2,Table2[[#This Row],[code]]&gt;500,4)),"")</f>
        <v/>
      </c>
      <c r="AC94" s="1" t="str">
        <f>IF(Table2[[#This Row],[Event]]="Penalty",Table2[[#This Row],[number]],IF(Table2[[#This Row],[Event]]="Time-Out",401,""))</f>
        <v/>
      </c>
      <c r="AD94" s="1">
        <f>ROW(A93)</f>
        <v>93</v>
      </c>
      <c r="AE94" s="1">
        <f>COUNTIFS(Table2[GameID],Table2[[#This Row],[GameID]],Table2[Column1],"&lt;="&amp;Table2[[#This Row],[Column1]])-1</f>
        <v>11</v>
      </c>
    </row>
    <row r="95" spans="1:31" x14ac:dyDescent="0.45">
      <c r="A95" t="s">
        <v>326</v>
      </c>
      <c r="B95" t="str">
        <f>_xlfn.TEXTBEFORE(Table2[[#This Row],[Kamp]]," - ")</f>
        <v>Vanløse Floorball</v>
      </c>
      <c r="C95" t="str">
        <f>_xlfn.TEXTAFTER(Table2[[#This Row],[Kamp]],"- ")</f>
        <v>Copenhagen FC</v>
      </c>
      <c r="D95">
        <v>44890</v>
      </c>
      <c r="E95">
        <v>35309</v>
      </c>
      <c r="F95">
        <v>20222023</v>
      </c>
      <c r="G95" t="s">
        <v>17</v>
      </c>
      <c r="H95" t="s">
        <v>667</v>
      </c>
      <c r="I95" t="s">
        <v>677</v>
      </c>
      <c r="J95">
        <v>3</v>
      </c>
      <c r="K95">
        <v>29513</v>
      </c>
      <c r="L95">
        <v>0</v>
      </c>
      <c r="M95" t="s">
        <v>633</v>
      </c>
      <c r="N95" t="s">
        <v>634</v>
      </c>
      <c r="O95" t="s">
        <v>634</v>
      </c>
      <c r="P95" t="s">
        <v>634</v>
      </c>
      <c r="Q95" t="s">
        <v>634</v>
      </c>
      <c r="R95">
        <f>SUMIFS(Table2[number],Table2[Event],"Goal",Table2[H/U],"HOME",Table2[GameID],Table2[[#This Row],[GameID]],Table2[GameTime],"&lt;="&amp;Table2[[#This Row],[GameTime]])</f>
        <v>5</v>
      </c>
      <c r="S95">
        <f>SUMIFS(Table2[number],Table2[Event],"Goal",Table2[H/U],"AWAY",Table2[GameID],Table2[[#This Row],[GameID]],Table2[GameTime],"&lt;="&amp;Table2[[#This Row],[GameTime]])</f>
        <v>3</v>
      </c>
      <c r="T95" t="str">
        <f>IF(Table2[[#This Row],[Event]]="Goal",Table2[[#This Row],[Hscore]]&amp;"-"&amp;Table2[[#This Row],[Uscore]],"")</f>
        <v/>
      </c>
      <c r="U95">
        <v>3312</v>
      </c>
      <c r="V95" s="1">
        <f>Table2[[#This Row],[GameTime]]-(Table2[[#This Row],[period]]-1)*1200</f>
        <v>912</v>
      </c>
      <c r="W95" s="1">
        <f>ROUNDDOWN(Table2[[#This Row],[Time]]/60,0)</f>
        <v>15</v>
      </c>
      <c r="X95" s="1">
        <f>ROUNDDOWN((Table2[[#This Row],[Time]]/60-Table2[[#This Row],[Time2]])*60,0)</f>
        <v>12</v>
      </c>
      <c r="Y95" s="1">
        <f>IF(Table2[[#This Row],[Time2]]&lt;10,0&amp;Table2[[#This Row],[Time2]],Table2[[#This Row],[Time2]])</f>
        <v>15</v>
      </c>
      <c r="Z95" s="1">
        <f>IF(Table2[[#This Row],[Time3]]&lt;10,0&amp;Table2[[#This Row],[Time3]],Table2[[#This Row],[Time3]])</f>
        <v>12</v>
      </c>
      <c r="AA95" s="2" t="str">
        <f>Table2[[#This Row],[Time4]]&amp;":"&amp;Table2[[#This Row],[Time5]]</f>
        <v>15:12</v>
      </c>
      <c r="AB95" s="1" t="str" cm="1">
        <f t="array" ref="AB95">IFERROR(IF(Table2[[#This Row],[code]]="","",_xlfn.IFS(AND(Table2[[#This Row],[code]]&lt;400,Table2[[#This Row],[code]]&lt;&gt;""),2,Table2[[#This Row],[code]]&gt;500,4)),"")</f>
        <v/>
      </c>
      <c r="AC95" s="1">
        <f>IF(Table2[[#This Row],[Event]]="Penalty",Table2[[#This Row],[number]],IF(Table2[[#This Row],[Event]]="Time-Out",401,""))</f>
        <v>401</v>
      </c>
      <c r="AD95" s="1">
        <f>ROW(A94)</f>
        <v>94</v>
      </c>
      <c r="AE95" s="1">
        <f>COUNTIFS(Table2[GameID],Table2[[#This Row],[GameID]],Table2[Column1],"&lt;="&amp;Table2[[#This Row],[Column1]])-1</f>
        <v>12</v>
      </c>
    </row>
    <row r="96" spans="1:31" x14ac:dyDescent="0.45">
      <c r="A96" t="s">
        <v>326</v>
      </c>
      <c r="B96" t="str">
        <f>_xlfn.TEXTBEFORE(Table2[[#This Row],[Kamp]]," - ")</f>
        <v>Vanløse Floorball</v>
      </c>
      <c r="C96" t="str">
        <f>_xlfn.TEXTAFTER(Table2[[#This Row],[Kamp]],"- ")</f>
        <v>Copenhagen FC</v>
      </c>
      <c r="D96">
        <v>44890</v>
      </c>
      <c r="E96">
        <v>35309</v>
      </c>
      <c r="F96">
        <v>20222023</v>
      </c>
      <c r="G96" t="s">
        <v>17</v>
      </c>
      <c r="H96" t="s">
        <v>660</v>
      </c>
      <c r="I96" t="s">
        <v>677</v>
      </c>
      <c r="J96">
        <v>3</v>
      </c>
      <c r="K96">
        <v>29509</v>
      </c>
      <c r="L96">
        <v>1</v>
      </c>
      <c r="M96" t="s">
        <v>630</v>
      </c>
      <c r="N96" t="s">
        <v>634</v>
      </c>
      <c r="O96" t="s">
        <v>634</v>
      </c>
      <c r="P96" t="s">
        <v>634</v>
      </c>
      <c r="Q96" t="s">
        <v>634</v>
      </c>
      <c r="R96">
        <f>SUMIFS(Table2[number],Table2[Event],"Goal",Table2[H/U],"HOME",Table2[GameID],Table2[[#This Row],[GameID]],Table2[GameTime],"&lt;="&amp;Table2[[#This Row],[GameTime]])</f>
        <v>5</v>
      </c>
      <c r="S96">
        <f>SUMIFS(Table2[number],Table2[Event],"Goal",Table2[H/U],"AWAY",Table2[GameID],Table2[[#This Row],[GameID]],Table2[GameTime],"&lt;="&amp;Table2[[#This Row],[GameTime]])</f>
        <v>4</v>
      </c>
      <c r="T96" t="str">
        <f>IF(Table2[[#This Row],[Event]]="Goal",Table2[[#This Row],[Hscore]]&amp;"-"&amp;Table2[[#This Row],[Uscore]],"")</f>
        <v>5-4</v>
      </c>
      <c r="U96">
        <v>3483</v>
      </c>
      <c r="V96" s="1">
        <f>Table2[[#This Row],[GameTime]]-(Table2[[#This Row],[period]]-1)*1200</f>
        <v>1083</v>
      </c>
      <c r="W96" s="1">
        <f>ROUNDDOWN(Table2[[#This Row],[Time]]/60,0)</f>
        <v>18</v>
      </c>
      <c r="X96" s="1">
        <f>ROUNDDOWN((Table2[[#This Row],[Time]]/60-Table2[[#This Row],[Time2]])*60,0)</f>
        <v>3</v>
      </c>
      <c r="Y96" s="1">
        <f>IF(Table2[[#This Row],[Time2]]&lt;10,0&amp;Table2[[#This Row],[Time2]],Table2[[#This Row],[Time2]])</f>
        <v>18</v>
      </c>
      <c r="Z96" s="1" t="str">
        <f>IF(Table2[[#This Row],[Time3]]&lt;10,0&amp;Table2[[#This Row],[Time3]],Table2[[#This Row],[Time3]])</f>
        <v>03</v>
      </c>
      <c r="AA96" s="2" t="str">
        <f>Table2[[#This Row],[Time4]]&amp;":"&amp;Table2[[#This Row],[Time5]]</f>
        <v>18:03</v>
      </c>
      <c r="AB96" s="1" t="str" cm="1">
        <f t="array" ref="AB96">IFERROR(IF(Table2[[#This Row],[code]]="","",_xlfn.IFS(AND(Table2[[#This Row],[code]]&lt;400,Table2[[#This Row],[code]]&lt;&gt;""),2,Table2[[#This Row],[code]]&gt;500,4)),"")</f>
        <v/>
      </c>
      <c r="AC96" s="1" t="str">
        <f>IF(Table2[[#This Row],[Event]]="Penalty",Table2[[#This Row],[number]],IF(Table2[[#This Row],[Event]]="Time-Out",401,""))</f>
        <v/>
      </c>
      <c r="AD96" s="1">
        <f>ROW(A95)</f>
        <v>95</v>
      </c>
      <c r="AE96" s="1">
        <f>COUNTIFS(Table2[GameID],Table2[[#This Row],[GameID]],Table2[Column1],"&lt;="&amp;Table2[[#This Row],[Column1]])-1</f>
        <v>13</v>
      </c>
    </row>
    <row r="97" spans="1:31" x14ac:dyDescent="0.45">
      <c r="A97" t="s">
        <v>326</v>
      </c>
      <c r="B97" t="str">
        <f>_xlfn.TEXTBEFORE(Table2[[#This Row],[Kamp]]," - ")</f>
        <v>Vanløse Floorball</v>
      </c>
      <c r="C97" t="str">
        <f>_xlfn.TEXTAFTER(Table2[[#This Row],[Kamp]],"- ")</f>
        <v>Copenhagen FC</v>
      </c>
      <c r="D97">
        <v>44890</v>
      </c>
      <c r="E97">
        <v>35309</v>
      </c>
      <c r="F97">
        <v>20222023</v>
      </c>
      <c r="G97" t="s">
        <v>17</v>
      </c>
      <c r="H97" t="s">
        <v>660</v>
      </c>
      <c r="I97" t="s">
        <v>678</v>
      </c>
      <c r="J97">
        <v>3</v>
      </c>
      <c r="K97">
        <v>29509</v>
      </c>
      <c r="L97">
        <v>1</v>
      </c>
      <c r="M97" t="s">
        <v>630</v>
      </c>
      <c r="N97" t="s">
        <v>283</v>
      </c>
      <c r="O97" t="s">
        <v>634</v>
      </c>
      <c r="P97">
        <v>2</v>
      </c>
      <c r="Q97" t="s">
        <v>634</v>
      </c>
      <c r="R97">
        <f>SUMIFS(Table2[number],Table2[Event],"Goal",Table2[H/U],"HOME",Table2[GameID],Table2[[#This Row],[GameID]],Table2[GameTime],"&lt;="&amp;Table2[[#This Row],[GameTime]])</f>
        <v>6</v>
      </c>
      <c r="S97">
        <f>SUMIFS(Table2[number],Table2[Event],"Goal",Table2[H/U],"AWAY",Table2[GameID],Table2[[#This Row],[GameID]],Table2[GameTime],"&lt;="&amp;Table2[[#This Row],[GameTime]])</f>
        <v>4</v>
      </c>
      <c r="T97" t="str">
        <f>IF(Table2[[#This Row],[Event]]="Goal",Table2[[#This Row],[Hscore]]&amp;"-"&amp;Table2[[#This Row],[Uscore]],"")</f>
        <v>6-4</v>
      </c>
      <c r="U97">
        <v>3576</v>
      </c>
      <c r="V97" s="1">
        <f>Table2[[#This Row],[GameTime]]-(Table2[[#This Row],[period]]-1)*1200</f>
        <v>1176</v>
      </c>
      <c r="W97" s="1">
        <f>ROUNDDOWN(Table2[[#This Row],[Time]]/60,0)</f>
        <v>19</v>
      </c>
      <c r="X97" s="1">
        <f>ROUNDDOWN((Table2[[#This Row],[Time]]/60-Table2[[#This Row],[Time2]])*60,0)</f>
        <v>36</v>
      </c>
      <c r="Y97" s="1">
        <f>IF(Table2[[#This Row],[Time2]]&lt;10,0&amp;Table2[[#This Row],[Time2]],Table2[[#This Row],[Time2]])</f>
        <v>19</v>
      </c>
      <c r="Z97" s="1">
        <f>IF(Table2[[#This Row],[Time3]]&lt;10,0&amp;Table2[[#This Row],[Time3]],Table2[[#This Row],[Time3]])</f>
        <v>36</v>
      </c>
      <c r="AA97" s="2" t="str">
        <f>Table2[[#This Row],[Time4]]&amp;":"&amp;Table2[[#This Row],[Time5]]</f>
        <v>19:36</v>
      </c>
      <c r="AB97" s="1" t="str" cm="1">
        <f t="array" ref="AB97">IFERROR(IF(Table2[[#This Row],[code]]="","",_xlfn.IFS(AND(Table2[[#This Row],[code]]&lt;400,Table2[[#This Row],[code]]&lt;&gt;""),2,Table2[[#This Row],[code]]&gt;500,4)),"")</f>
        <v/>
      </c>
      <c r="AC97" s="1" t="str">
        <f>IF(Table2[[#This Row],[Event]]="Penalty",Table2[[#This Row],[number]],IF(Table2[[#This Row],[Event]]="Time-Out",401,""))</f>
        <v/>
      </c>
      <c r="AD97" s="1">
        <f>ROW(A96)</f>
        <v>96</v>
      </c>
      <c r="AE97" s="1">
        <f>COUNTIFS(Table2[GameID],Table2[[#This Row],[GameID]],Table2[Column1],"&lt;="&amp;Table2[[#This Row],[Column1]])-1</f>
        <v>14</v>
      </c>
    </row>
    <row r="98" spans="1:31" x14ac:dyDescent="0.45">
      <c r="A98" t="s">
        <v>164</v>
      </c>
      <c r="B98" t="str">
        <f>_xlfn.TEXTBEFORE(Table2[[#This Row],[Kamp]]," - ")</f>
        <v>Hafnia FC</v>
      </c>
      <c r="C98" t="str">
        <f>_xlfn.TEXTAFTER(Table2[[#This Row],[Kamp]],"- ")</f>
        <v>Rødovre FC</v>
      </c>
      <c r="D98">
        <v>44817</v>
      </c>
      <c r="E98">
        <v>35310</v>
      </c>
      <c r="F98">
        <v>20222023</v>
      </c>
      <c r="G98" t="s">
        <v>17</v>
      </c>
      <c r="H98" t="s">
        <v>665</v>
      </c>
      <c r="I98" t="s">
        <v>677</v>
      </c>
      <c r="J98">
        <v>1</v>
      </c>
      <c r="K98">
        <v>29512</v>
      </c>
      <c r="L98">
        <v>1</v>
      </c>
      <c r="M98" t="s">
        <v>630</v>
      </c>
      <c r="N98" t="s">
        <v>41</v>
      </c>
      <c r="O98" t="s">
        <v>47</v>
      </c>
      <c r="P98">
        <v>3</v>
      </c>
      <c r="Q98">
        <v>24</v>
      </c>
      <c r="R98">
        <f>SUMIFS(Table2[number],Table2[Event],"Goal",Table2[H/U],"HOME",Table2[GameID],Table2[[#This Row],[GameID]],Table2[GameTime],"&lt;="&amp;Table2[[#This Row],[GameTime]])</f>
        <v>0</v>
      </c>
      <c r="S98">
        <f>SUMIFS(Table2[number],Table2[Event],"Goal",Table2[H/U],"AWAY",Table2[GameID],Table2[[#This Row],[GameID]],Table2[GameTime],"&lt;="&amp;Table2[[#This Row],[GameTime]])</f>
        <v>1</v>
      </c>
      <c r="T98" t="str">
        <f>IF(Table2[[#This Row],[Event]]="Goal",Table2[[#This Row],[Hscore]]&amp;"-"&amp;Table2[[#This Row],[Uscore]],"")</f>
        <v>0-1</v>
      </c>
      <c r="U98">
        <v>100</v>
      </c>
      <c r="V98" s="1">
        <f>Table2[[#This Row],[GameTime]]-(Table2[[#This Row],[period]]-1)*1200</f>
        <v>100</v>
      </c>
      <c r="W98" s="1">
        <f>ROUNDDOWN(Table2[[#This Row],[Time]]/60,0)</f>
        <v>1</v>
      </c>
      <c r="X98" s="1">
        <f>ROUNDDOWN((Table2[[#This Row],[Time]]/60-Table2[[#This Row],[Time2]])*60,0)</f>
        <v>40</v>
      </c>
      <c r="Y98" s="1" t="str">
        <f>IF(Table2[[#This Row],[Time2]]&lt;10,0&amp;Table2[[#This Row],[Time2]],Table2[[#This Row],[Time2]])</f>
        <v>01</v>
      </c>
      <c r="Z98" s="1">
        <f>IF(Table2[[#This Row],[Time3]]&lt;10,0&amp;Table2[[#This Row],[Time3]],Table2[[#This Row],[Time3]])</f>
        <v>40</v>
      </c>
      <c r="AA98" s="2" t="str">
        <f>Table2[[#This Row],[Time4]]&amp;":"&amp;Table2[[#This Row],[Time5]]</f>
        <v>01:40</v>
      </c>
      <c r="AB98" s="1" t="str" cm="1">
        <f t="array" ref="AB98">IFERROR(IF(Table2[[#This Row],[code]]="","",_xlfn.IFS(AND(Table2[[#This Row],[code]]&lt;400,Table2[[#This Row],[code]]&lt;&gt;""),2,Table2[[#This Row],[code]]&gt;500,4)),"")</f>
        <v/>
      </c>
      <c r="AC98" s="1" t="str">
        <f>IF(Table2[[#This Row],[Event]]="Penalty",Table2[[#This Row],[number]],IF(Table2[[#This Row],[Event]]="Time-Out",401,""))</f>
        <v/>
      </c>
      <c r="AD98" s="1">
        <f>ROW(A97)</f>
        <v>97</v>
      </c>
      <c r="AE98" s="1">
        <f>COUNTIFS(Table2[GameID],Table2[[#This Row],[GameID]],Table2[Column1],"&lt;="&amp;Table2[[#This Row],[Column1]])-1</f>
        <v>0</v>
      </c>
    </row>
    <row r="99" spans="1:31" x14ac:dyDescent="0.45">
      <c r="A99" t="s">
        <v>164</v>
      </c>
      <c r="B99" t="str">
        <f>_xlfn.TEXTBEFORE(Table2[[#This Row],[Kamp]]," - ")</f>
        <v>Hafnia FC</v>
      </c>
      <c r="C99" t="str">
        <f>_xlfn.TEXTAFTER(Table2[[#This Row],[Kamp]],"- ")</f>
        <v>Rødovre FC</v>
      </c>
      <c r="D99">
        <v>44817</v>
      </c>
      <c r="E99">
        <v>35310</v>
      </c>
      <c r="F99">
        <v>20222023</v>
      </c>
      <c r="G99" t="s">
        <v>17</v>
      </c>
      <c r="H99" t="s">
        <v>665</v>
      </c>
      <c r="I99" t="s">
        <v>677</v>
      </c>
      <c r="J99">
        <v>1</v>
      </c>
      <c r="K99">
        <v>29512</v>
      </c>
      <c r="L99">
        <v>1</v>
      </c>
      <c r="M99" t="s">
        <v>630</v>
      </c>
      <c r="N99" t="s">
        <v>42</v>
      </c>
      <c r="O99" t="s">
        <v>55</v>
      </c>
      <c r="P99">
        <v>8</v>
      </c>
      <c r="Q99">
        <v>88</v>
      </c>
      <c r="R99">
        <f>SUMIFS(Table2[number],Table2[Event],"Goal",Table2[H/U],"HOME",Table2[GameID],Table2[[#This Row],[GameID]],Table2[GameTime],"&lt;="&amp;Table2[[#This Row],[GameTime]])</f>
        <v>0</v>
      </c>
      <c r="S99">
        <f>SUMIFS(Table2[number],Table2[Event],"Goal",Table2[H/U],"AWAY",Table2[GameID],Table2[[#This Row],[GameID]],Table2[GameTime],"&lt;="&amp;Table2[[#This Row],[GameTime]])</f>
        <v>2</v>
      </c>
      <c r="T99" t="str">
        <f>IF(Table2[[#This Row],[Event]]="Goal",Table2[[#This Row],[Hscore]]&amp;"-"&amp;Table2[[#This Row],[Uscore]],"")</f>
        <v>0-2</v>
      </c>
      <c r="U99">
        <v>369</v>
      </c>
      <c r="V99" s="1">
        <f>Table2[[#This Row],[GameTime]]-(Table2[[#This Row],[period]]-1)*1200</f>
        <v>369</v>
      </c>
      <c r="W99" s="1">
        <f>ROUNDDOWN(Table2[[#This Row],[Time]]/60,0)</f>
        <v>6</v>
      </c>
      <c r="X99" s="1">
        <f>ROUNDDOWN((Table2[[#This Row],[Time]]/60-Table2[[#This Row],[Time2]])*60,0)</f>
        <v>9</v>
      </c>
      <c r="Y99" s="1" t="str">
        <f>IF(Table2[[#This Row],[Time2]]&lt;10,0&amp;Table2[[#This Row],[Time2]],Table2[[#This Row],[Time2]])</f>
        <v>06</v>
      </c>
      <c r="Z99" s="1" t="str">
        <f>IF(Table2[[#This Row],[Time3]]&lt;10,0&amp;Table2[[#This Row],[Time3]],Table2[[#This Row],[Time3]])</f>
        <v>09</v>
      </c>
      <c r="AA99" s="2" t="str">
        <f>Table2[[#This Row],[Time4]]&amp;":"&amp;Table2[[#This Row],[Time5]]</f>
        <v>06:09</v>
      </c>
      <c r="AB99" s="1" t="str" cm="1">
        <f t="array" ref="AB99">IFERROR(IF(Table2[[#This Row],[code]]="","",_xlfn.IFS(AND(Table2[[#This Row],[code]]&lt;400,Table2[[#This Row],[code]]&lt;&gt;""),2,Table2[[#This Row],[code]]&gt;500,4)),"")</f>
        <v/>
      </c>
      <c r="AC99" s="1" t="str">
        <f>IF(Table2[[#This Row],[Event]]="Penalty",Table2[[#This Row],[number]],IF(Table2[[#This Row],[Event]]="Time-Out",401,""))</f>
        <v/>
      </c>
      <c r="AD99" s="1">
        <f>ROW(A98)</f>
        <v>98</v>
      </c>
      <c r="AE99" s="1">
        <f>COUNTIFS(Table2[GameID],Table2[[#This Row],[GameID]],Table2[Column1],"&lt;="&amp;Table2[[#This Row],[Column1]])-1</f>
        <v>1</v>
      </c>
    </row>
    <row r="100" spans="1:31" x14ac:dyDescent="0.45">
      <c r="A100" t="s">
        <v>164</v>
      </c>
      <c r="B100" t="str">
        <f>_xlfn.TEXTBEFORE(Table2[[#This Row],[Kamp]]," - ")</f>
        <v>Hafnia FC</v>
      </c>
      <c r="C100" t="str">
        <f>_xlfn.TEXTAFTER(Table2[[#This Row],[Kamp]],"- ")</f>
        <v>Rødovre FC</v>
      </c>
      <c r="D100">
        <v>44817</v>
      </c>
      <c r="E100">
        <v>35310</v>
      </c>
      <c r="F100">
        <v>20222023</v>
      </c>
      <c r="G100" t="s">
        <v>17</v>
      </c>
      <c r="H100" t="s">
        <v>665</v>
      </c>
      <c r="I100" t="s">
        <v>677</v>
      </c>
      <c r="J100">
        <v>1</v>
      </c>
      <c r="K100">
        <v>29512</v>
      </c>
      <c r="L100">
        <v>205</v>
      </c>
      <c r="M100" t="s">
        <v>631</v>
      </c>
      <c r="N100" t="s">
        <v>54</v>
      </c>
      <c r="O100" t="s">
        <v>634</v>
      </c>
      <c r="P100">
        <v>87</v>
      </c>
      <c r="Q100" t="s">
        <v>634</v>
      </c>
      <c r="R100">
        <f>SUMIFS(Table2[number],Table2[Event],"Goal",Table2[H/U],"HOME",Table2[GameID],Table2[[#This Row],[GameID]],Table2[GameTime],"&lt;="&amp;Table2[[#This Row],[GameTime]])</f>
        <v>0</v>
      </c>
      <c r="S100">
        <f>SUMIFS(Table2[number],Table2[Event],"Goal",Table2[H/U],"AWAY",Table2[GameID],Table2[[#This Row],[GameID]],Table2[GameTime],"&lt;="&amp;Table2[[#This Row],[GameTime]])</f>
        <v>2</v>
      </c>
      <c r="T100" t="str">
        <f>IF(Table2[[#This Row],[Event]]="Goal",Table2[[#This Row],[Hscore]]&amp;"-"&amp;Table2[[#This Row],[Uscore]],"")</f>
        <v/>
      </c>
      <c r="U100">
        <v>773</v>
      </c>
      <c r="V100" s="1">
        <f>Table2[[#This Row],[GameTime]]-(Table2[[#This Row],[period]]-1)*1200</f>
        <v>773</v>
      </c>
      <c r="W100" s="1">
        <f>ROUNDDOWN(Table2[[#This Row],[Time]]/60,0)</f>
        <v>12</v>
      </c>
      <c r="X100" s="1">
        <f>ROUNDDOWN((Table2[[#This Row],[Time]]/60-Table2[[#This Row],[Time2]])*60,0)</f>
        <v>53</v>
      </c>
      <c r="Y100" s="1">
        <f>IF(Table2[[#This Row],[Time2]]&lt;10,0&amp;Table2[[#This Row],[Time2]],Table2[[#This Row],[Time2]])</f>
        <v>12</v>
      </c>
      <c r="Z100" s="1">
        <f>IF(Table2[[#This Row],[Time3]]&lt;10,0&amp;Table2[[#This Row],[Time3]],Table2[[#This Row],[Time3]])</f>
        <v>53</v>
      </c>
      <c r="AA100" s="2" t="str">
        <f>Table2[[#This Row],[Time4]]&amp;":"&amp;Table2[[#This Row],[Time5]]</f>
        <v>12:53</v>
      </c>
      <c r="AB100" s="1" cm="1">
        <f t="array" ref="AB100">IFERROR(IF(Table2[[#This Row],[code]]="","",_xlfn.IFS(AND(Table2[[#This Row],[code]]&lt;400,Table2[[#This Row],[code]]&lt;&gt;""),2,Table2[[#This Row],[code]]&gt;500,4)),"")</f>
        <v>2</v>
      </c>
      <c r="AC100" s="1">
        <f>IF(Table2[[#This Row],[Event]]="Penalty",Table2[[#This Row],[number]],IF(Table2[[#This Row],[Event]]="Time-Out",401,""))</f>
        <v>205</v>
      </c>
      <c r="AD100" s="1">
        <f>ROW(A99)</f>
        <v>99</v>
      </c>
      <c r="AE100" s="1">
        <f>COUNTIFS(Table2[GameID],Table2[[#This Row],[GameID]],Table2[Column1],"&lt;="&amp;Table2[[#This Row],[Column1]])-1</f>
        <v>2</v>
      </c>
    </row>
    <row r="101" spans="1:31" x14ac:dyDescent="0.45">
      <c r="A101" t="s">
        <v>164</v>
      </c>
      <c r="B101" t="str">
        <f>_xlfn.TEXTBEFORE(Table2[[#This Row],[Kamp]]," - ")</f>
        <v>Hafnia FC</v>
      </c>
      <c r="C101" t="str">
        <f>_xlfn.TEXTAFTER(Table2[[#This Row],[Kamp]],"- ")</f>
        <v>Rødovre FC</v>
      </c>
      <c r="D101">
        <v>44817</v>
      </c>
      <c r="E101">
        <v>35310</v>
      </c>
      <c r="F101">
        <v>20222023</v>
      </c>
      <c r="G101" t="s">
        <v>17</v>
      </c>
      <c r="H101" t="s">
        <v>663</v>
      </c>
      <c r="I101" t="s">
        <v>678</v>
      </c>
      <c r="J101">
        <v>1</v>
      </c>
      <c r="K101">
        <v>29510</v>
      </c>
      <c r="L101">
        <v>1</v>
      </c>
      <c r="M101" t="s">
        <v>630</v>
      </c>
      <c r="N101" t="s">
        <v>122</v>
      </c>
      <c r="O101" t="s">
        <v>163</v>
      </c>
      <c r="P101">
        <v>81</v>
      </c>
      <c r="Q101">
        <v>66</v>
      </c>
      <c r="R101">
        <f>SUMIFS(Table2[number],Table2[Event],"Goal",Table2[H/U],"HOME",Table2[GameID],Table2[[#This Row],[GameID]],Table2[GameTime],"&lt;="&amp;Table2[[#This Row],[GameTime]])</f>
        <v>1</v>
      </c>
      <c r="S101">
        <f>SUMIFS(Table2[number],Table2[Event],"Goal",Table2[H/U],"AWAY",Table2[GameID],Table2[[#This Row],[GameID]],Table2[GameTime],"&lt;="&amp;Table2[[#This Row],[GameTime]])</f>
        <v>2</v>
      </c>
      <c r="T101" t="str">
        <f>IF(Table2[[#This Row],[Event]]="Goal",Table2[[#This Row],[Hscore]]&amp;"-"&amp;Table2[[#This Row],[Uscore]],"")</f>
        <v>1-2</v>
      </c>
      <c r="U101">
        <v>807</v>
      </c>
      <c r="V101" s="1">
        <f>Table2[[#This Row],[GameTime]]-(Table2[[#This Row],[period]]-1)*1200</f>
        <v>807</v>
      </c>
      <c r="W101" s="1">
        <f>ROUNDDOWN(Table2[[#This Row],[Time]]/60,0)</f>
        <v>13</v>
      </c>
      <c r="X101" s="1">
        <f>ROUNDDOWN((Table2[[#This Row],[Time]]/60-Table2[[#This Row],[Time2]])*60,0)</f>
        <v>27</v>
      </c>
      <c r="Y101" s="1">
        <f>IF(Table2[[#This Row],[Time2]]&lt;10,0&amp;Table2[[#This Row],[Time2]],Table2[[#This Row],[Time2]])</f>
        <v>13</v>
      </c>
      <c r="Z101" s="1">
        <f>IF(Table2[[#This Row],[Time3]]&lt;10,0&amp;Table2[[#This Row],[Time3]],Table2[[#This Row],[Time3]])</f>
        <v>27</v>
      </c>
      <c r="AA101" s="2" t="str">
        <f>Table2[[#This Row],[Time4]]&amp;":"&amp;Table2[[#This Row],[Time5]]</f>
        <v>13:27</v>
      </c>
      <c r="AB101" s="1" t="str" cm="1">
        <f t="array" ref="AB101">IFERROR(IF(Table2[[#This Row],[code]]="","",_xlfn.IFS(AND(Table2[[#This Row],[code]]&lt;400,Table2[[#This Row],[code]]&lt;&gt;""),2,Table2[[#This Row],[code]]&gt;500,4)),"")</f>
        <v/>
      </c>
      <c r="AC101" s="1" t="str">
        <f>IF(Table2[[#This Row],[Event]]="Penalty",Table2[[#This Row],[number]],IF(Table2[[#This Row],[Event]]="Time-Out",401,""))</f>
        <v/>
      </c>
      <c r="AD101" s="1">
        <f>ROW(A100)</f>
        <v>100</v>
      </c>
      <c r="AE101" s="1">
        <f>COUNTIFS(Table2[GameID],Table2[[#This Row],[GameID]],Table2[Column1],"&lt;="&amp;Table2[[#This Row],[Column1]])-1</f>
        <v>3</v>
      </c>
    </row>
    <row r="102" spans="1:31" x14ac:dyDescent="0.45">
      <c r="A102" t="s">
        <v>164</v>
      </c>
      <c r="B102" t="str">
        <f>_xlfn.TEXTBEFORE(Table2[[#This Row],[Kamp]]," - ")</f>
        <v>Hafnia FC</v>
      </c>
      <c r="C102" t="str">
        <f>_xlfn.TEXTAFTER(Table2[[#This Row],[Kamp]],"- ")</f>
        <v>Rødovre FC</v>
      </c>
      <c r="D102">
        <v>44817</v>
      </c>
      <c r="E102">
        <v>35310</v>
      </c>
      <c r="F102">
        <v>20222023</v>
      </c>
      <c r="G102" t="s">
        <v>17</v>
      </c>
      <c r="H102" t="s">
        <v>663</v>
      </c>
      <c r="I102" t="s">
        <v>678</v>
      </c>
      <c r="J102">
        <v>1</v>
      </c>
      <c r="K102">
        <v>29510</v>
      </c>
      <c r="L102">
        <v>1</v>
      </c>
      <c r="M102" t="s">
        <v>630</v>
      </c>
      <c r="N102" t="s">
        <v>122</v>
      </c>
      <c r="O102" t="s">
        <v>634</v>
      </c>
      <c r="P102">
        <v>81</v>
      </c>
      <c r="Q102" t="s">
        <v>634</v>
      </c>
      <c r="R102">
        <f>SUMIFS(Table2[number],Table2[Event],"Goal",Table2[H/U],"HOME",Table2[GameID],Table2[[#This Row],[GameID]],Table2[GameTime],"&lt;="&amp;Table2[[#This Row],[GameTime]])</f>
        <v>2</v>
      </c>
      <c r="S102">
        <f>SUMIFS(Table2[number],Table2[Event],"Goal",Table2[H/U],"AWAY",Table2[GameID],Table2[[#This Row],[GameID]],Table2[GameTime],"&lt;="&amp;Table2[[#This Row],[GameTime]])</f>
        <v>2</v>
      </c>
      <c r="T102" t="str">
        <f>IF(Table2[[#This Row],[Event]]="Goal",Table2[[#This Row],[Hscore]]&amp;"-"&amp;Table2[[#This Row],[Uscore]],"")</f>
        <v>2-2</v>
      </c>
      <c r="U102">
        <v>1157</v>
      </c>
      <c r="V102" s="1">
        <f>Table2[[#This Row],[GameTime]]-(Table2[[#This Row],[period]]-1)*1200</f>
        <v>1157</v>
      </c>
      <c r="W102" s="1">
        <f>ROUNDDOWN(Table2[[#This Row],[Time]]/60,0)</f>
        <v>19</v>
      </c>
      <c r="X102" s="1">
        <f>ROUNDDOWN((Table2[[#This Row],[Time]]/60-Table2[[#This Row],[Time2]])*60,0)</f>
        <v>17</v>
      </c>
      <c r="Y102" s="1">
        <f>IF(Table2[[#This Row],[Time2]]&lt;10,0&amp;Table2[[#This Row],[Time2]],Table2[[#This Row],[Time2]])</f>
        <v>19</v>
      </c>
      <c r="Z102" s="1">
        <f>IF(Table2[[#This Row],[Time3]]&lt;10,0&amp;Table2[[#This Row],[Time3]],Table2[[#This Row],[Time3]])</f>
        <v>17</v>
      </c>
      <c r="AA102" s="2" t="str">
        <f>Table2[[#This Row],[Time4]]&amp;":"&amp;Table2[[#This Row],[Time5]]</f>
        <v>19:17</v>
      </c>
      <c r="AB102" s="1" t="str" cm="1">
        <f t="array" ref="AB102">IFERROR(IF(Table2[[#This Row],[code]]="","",_xlfn.IFS(AND(Table2[[#This Row],[code]]&lt;400,Table2[[#This Row],[code]]&lt;&gt;""),2,Table2[[#This Row],[code]]&gt;500,4)),"")</f>
        <v/>
      </c>
      <c r="AC102" s="1" t="str">
        <f>IF(Table2[[#This Row],[Event]]="Penalty",Table2[[#This Row],[number]],IF(Table2[[#This Row],[Event]]="Time-Out",401,""))</f>
        <v/>
      </c>
      <c r="AD102" s="1">
        <f>ROW(A101)</f>
        <v>101</v>
      </c>
      <c r="AE102" s="1">
        <f>COUNTIFS(Table2[GameID],Table2[[#This Row],[GameID]],Table2[Column1],"&lt;="&amp;Table2[[#This Row],[Column1]])-1</f>
        <v>4</v>
      </c>
    </row>
    <row r="103" spans="1:31" x14ac:dyDescent="0.45">
      <c r="A103" t="s">
        <v>164</v>
      </c>
      <c r="B103" t="str">
        <f>_xlfn.TEXTBEFORE(Table2[[#This Row],[Kamp]]," - ")</f>
        <v>Hafnia FC</v>
      </c>
      <c r="C103" t="str">
        <f>_xlfn.TEXTAFTER(Table2[[#This Row],[Kamp]],"- ")</f>
        <v>Rødovre FC</v>
      </c>
      <c r="D103">
        <v>44817</v>
      </c>
      <c r="E103">
        <v>35310</v>
      </c>
      <c r="F103">
        <v>20222023</v>
      </c>
      <c r="G103" t="s">
        <v>17</v>
      </c>
      <c r="H103" t="s">
        <v>663</v>
      </c>
      <c r="I103" t="s">
        <v>678</v>
      </c>
      <c r="J103">
        <v>2</v>
      </c>
      <c r="K103">
        <v>29510</v>
      </c>
      <c r="L103">
        <v>1</v>
      </c>
      <c r="M103" t="s">
        <v>630</v>
      </c>
      <c r="N103" t="s">
        <v>112</v>
      </c>
      <c r="P103">
        <v>10</v>
      </c>
      <c r="R103">
        <f>SUMIFS(Table2[number],Table2[Event],"Goal",Table2[H/U],"HOME",Table2[GameID],Table2[[#This Row],[GameID]],Table2[GameTime],"&lt;="&amp;Table2[[#This Row],[GameTime]])</f>
        <v>3</v>
      </c>
      <c r="S103">
        <f>SUMIFS(Table2[number],Table2[Event],"Goal",Table2[H/U],"AWAY",Table2[GameID],Table2[[#This Row],[GameID]],Table2[GameTime],"&lt;="&amp;Table2[[#This Row],[GameTime]])</f>
        <v>2</v>
      </c>
      <c r="T103" t="str">
        <f>IF(Table2[[#This Row],[Event]]="Goal",Table2[[#This Row],[Hscore]]&amp;"-"&amp;Table2[[#This Row],[Uscore]],"")</f>
        <v>3-2</v>
      </c>
      <c r="U103">
        <v>1252</v>
      </c>
      <c r="V103" s="1">
        <f>Table2[[#This Row],[GameTime]]-(Table2[[#This Row],[period]]-1)*1200</f>
        <v>52</v>
      </c>
      <c r="W103" s="1">
        <f>ROUNDDOWN(Table2[[#This Row],[Time]]/60,0)</f>
        <v>0</v>
      </c>
      <c r="X103" s="1">
        <f>ROUNDDOWN((Table2[[#This Row],[Time]]/60-Table2[[#This Row],[Time2]])*60,0)</f>
        <v>52</v>
      </c>
      <c r="Y103" s="1" t="str">
        <f>IF(Table2[[#This Row],[Time2]]&lt;10,0&amp;Table2[[#This Row],[Time2]],Table2[[#This Row],[Time2]])</f>
        <v>00</v>
      </c>
      <c r="Z103" s="1">
        <f>IF(Table2[[#This Row],[Time3]]&lt;10,0&amp;Table2[[#This Row],[Time3]],Table2[[#This Row],[Time3]])</f>
        <v>52</v>
      </c>
      <c r="AA103" s="2" t="str">
        <f>Table2[[#This Row],[Time4]]&amp;":"&amp;Table2[[#This Row],[Time5]]</f>
        <v>00:52</v>
      </c>
      <c r="AB103" s="1" t="str" cm="1">
        <f t="array" ref="AB103">IFERROR(IF(Table2[[#This Row],[code]]="","",_xlfn.IFS(AND(Table2[[#This Row],[code]]&lt;400,Table2[[#This Row],[code]]&lt;&gt;""),2,Table2[[#This Row],[code]]&gt;500,4)),"")</f>
        <v/>
      </c>
      <c r="AC103" s="1" t="str">
        <f>IF(Table2[[#This Row],[Event]]="Penalty",Table2[[#This Row],[number]],IF(Table2[[#This Row],[Event]]="Time-Out",401,""))</f>
        <v/>
      </c>
      <c r="AD103" s="1">
        <f>ROW(A102)</f>
        <v>102</v>
      </c>
      <c r="AE103" s="1">
        <f>COUNTIFS(Table2[GameID],Table2[[#This Row],[GameID]],Table2[Column1],"&lt;="&amp;Table2[[#This Row],[Column1]])-1</f>
        <v>5</v>
      </c>
    </row>
    <row r="104" spans="1:31" x14ac:dyDescent="0.45">
      <c r="A104" t="s">
        <v>164</v>
      </c>
      <c r="B104" t="str">
        <f>_xlfn.TEXTBEFORE(Table2[[#This Row],[Kamp]]," - ")</f>
        <v>Hafnia FC</v>
      </c>
      <c r="C104" t="str">
        <f>_xlfn.TEXTAFTER(Table2[[#This Row],[Kamp]],"- ")</f>
        <v>Rødovre FC</v>
      </c>
      <c r="D104">
        <v>44817</v>
      </c>
      <c r="E104">
        <v>35310</v>
      </c>
      <c r="F104">
        <v>20222023</v>
      </c>
      <c r="G104" t="s">
        <v>17</v>
      </c>
      <c r="H104" t="s">
        <v>665</v>
      </c>
      <c r="I104" t="s">
        <v>677</v>
      </c>
      <c r="J104">
        <v>2</v>
      </c>
      <c r="K104">
        <v>29512</v>
      </c>
      <c r="L104">
        <v>1</v>
      </c>
      <c r="M104" t="s">
        <v>630</v>
      </c>
      <c r="N104" t="s">
        <v>51</v>
      </c>
      <c r="O104" t="s">
        <v>45</v>
      </c>
      <c r="P104">
        <v>77</v>
      </c>
      <c r="Q104">
        <v>17</v>
      </c>
      <c r="R104">
        <f>SUMIFS(Table2[number],Table2[Event],"Goal",Table2[H/U],"HOME",Table2[GameID],Table2[[#This Row],[GameID]],Table2[GameTime],"&lt;="&amp;Table2[[#This Row],[GameTime]])</f>
        <v>3</v>
      </c>
      <c r="S104">
        <f>SUMIFS(Table2[number],Table2[Event],"Goal",Table2[H/U],"AWAY",Table2[GameID],Table2[[#This Row],[GameID]],Table2[GameTime],"&lt;="&amp;Table2[[#This Row],[GameTime]])</f>
        <v>3</v>
      </c>
      <c r="T104" t="str">
        <f>IF(Table2[[#This Row],[Event]]="Goal",Table2[[#This Row],[Hscore]]&amp;"-"&amp;Table2[[#This Row],[Uscore]],"")</f>
        <v>3-3</v>
      </c>
      <c r="U104">
        <v>1338</v>
      </c>
      <c r="V104" s="1">
        <f>Table2[[#This Row],[GameTime]]-(Table2[[#This Row],[period]]-1)*1200</f>
        <v>138</v>
      </c>
      <c r="W104" s="1">
        <f>ROUNDDOWN(Table2[[#This Row],[Time]]/60,0)</f>
        <v>2</v>
      </c>
      <c r="X104" s="1">
        <f>ROUNDDOWN((Table2[[#This Row],[Time]]/60-Table2[[#This Row],[Time2]])*60,0)</f>
        <v>18</v>
      </c>
      <c r="Y104" s="1" t="str">
        <f>IF(Table2[[#This Row],[Time2]]&lt;10,0&amp;Table2[[#This Row],[Time2]],Table2[[#This Row],[Time2]])</f>
        <v>02</v>
      </c>
      <c r="Z104" s="1">
        <f>IF(Table2[[#This Row],[Time3]]&lt;10,0&amp;Table2[[#This Row],[Time3]],Table2[[#This Row],[Time3]])</f>
        <v>18</v>
      </c>
      <c r="AA104" s="2" t="str">
        <f>Table2[[#This Row],[Time4]]&amp;":"&amp;Table2[[#This Row],[Time5]]</f>
        <v>02:18</v>
      </c>
      <c r="AB104" s="1" t="str" cm="1">
        <f t="array" ref="AB104">IFERROR(IF(Table2[[#This Row],[code]]="","",_xlfn.IFS(AND(Table2[[#This Row],[code]]&lt;400,Table2[[#This Row],[code]]&lt;&gt;""),2,Table2[[#This Row],[code]]&gt;500,4)),"")</f>
        <v/>
      </c>
      <c r="AC104" s="1" t="str">
        <f>IF(Table2[[#This Row],[Event]]="Penalty",Table2[[#This Row],[number]],IF(Table2[[#This Row],[Event]]="Time-Out",401,""))</f>
        <v/>
      </c>
      <c r="AD104" s="1">
        <f>ROW(A103)</f>
        <v>103</v>
      </c>
      <c r="AE104" s="1">
        <f>COUNTIFS(Table2[GameID],Table2[[#This Row],[GameID]],Table2[Column1],"&lt;="&amp;Table2[[#This Row],[Column1]])-1</f>
        <v>6</v>
      </c>
    </row>
    <row r="105" spans="1:31" x14ac:dyDescent="0.45">
      <c r="A105" t="s">
        <v>164</v>
      </c>
      <c r="B105" t="str">
        <f>_xlfn.TEXTBEFORE(Table2[[#This Row],[Kamp]]," - ")</f>
        <v>Hafnia FC</v>
      </c>
      <c r="C105" t="str">
        <f>_xlfn.TEXTAFTER(Table2[[#This Row],[Kamp]],"- ")</f>
        <v>Rødovre FC</v>
      </c>
      <c r="D105">
        <v>44817</v>
      </c>
      <c r="E105">
        <v>35310</v>
      </c>
      <c r="F105">
        <v>20222023</v>
      </c>
      <c r="G105" t="s">
        <v>17</v>
      </c>
      <c r="H105" t="s">
        <v>665</v>
      </c>
      <c r="I105" t="s">
        <v>677</v>
      </c>
      <c r="J105">
        <v>2</v>
      </c>
      <c r="K105">
        <v>29512</v>
      </c>
      <c r="L105">
        <v>1</v>
      </c>
      <c r="M105" t="s">
        <v>630</v>
      </c>
      <c r="N105" t="s">
        <v>51</v>
      </c>
      <c r="O105" t="s">
        <v>45</v>
      </c>
      <c r="P105">
        <v>77</v>
      </c>
      <c r="Q105">
        <v>17</v>
      </c>
      <c r="R105">
        <f>SUMIFS(Table2[number],Table2[Event],"Goal",Table2[H/U],"HOME",Table2[GameID],Table2[[#This Row],[GameID]],Table2[GameTime],"&lt;="&amp;Table2[[#This Row],[GameTime]])</f>
        <v>3</v>
      </c>
      <c r="S105">
        <f>SUMIFS(Table2[number],Table2[Event],"Goal",Table2[H/U],"AWAY",Table2[GameID],Table2[[#This Row],[GameID]],Table2[GameTime],"&lt;="&amp;Table2[[#This Row],[GameTime]])</f>
        <v>4</v>
      </c>
      <c r="T105" t="str">
        <f>IF(Table2[[#This Row],[Event]]="Goal",Table2[[#This Row],[Hscore]]&amp;"-"&amp;Table2[[#This Row],[Uscore]],"")</f>
        <v>3-4</v>
      </c>
      <c r="U105">
        <v>1970</v>
      </c>
      <c r="V105" s="1">
        <f>Table2[[#This Row],[GameTime]]-(Table2[[#This Row],[period]]-1)*1200</f>
        <v>770</v>
      </c>
      <c r="W105" s="1">
        <f>ROUNDDOWN(Table2[[#This Row],[Time]]/60,0)</f>
        <v>12</v>
      </c>
      <c r="X105" s="1">
        <f>ROUNDDOWN((Table2[[#This Row],[Time]]/60-Table2[[#This Row],[Time2]])*60,0)</f>
        <v>50</v>
      </c>
      <c r="Y105" s="1">
        <f>IF(Table2[[#This Row],[Time2]]&lt;10,0&amp;Table2[[#This Row],[Time2]],Table2[[#This Row],[Time2]])</f>
        <v>12</v>
      </c>
      <c r="Z105" s="1">
        <f>IF(Table2[[#This Row],[Time3]]&lt;10,0&amp;Table2[[#This Row],[Time3]],Table2[[#This Row],[Time3]])</f>
        <v>50</v>
      </c>
      <c r="AA105" s="2" t="str">
        <f>Table2[[#This Row],[Time4]]&amp;":"&amp;Table2[[#This Row],[Time5]]</f>
        <v>12:50</v>
      </c>
      <c r="AB105" s="1" t="str" cm="1">
        <f t="array" ref="AB105">IFERROR(IF(Table2[[#This Row],[code]]="","",_xlfn.IFS(AND(Table2[[#This Row],[code]]&lt;400,Table2[[#This Row],[code]]&lt;&gt;""),2,Table2[[#This Row],[code]]&gt;500,4)),"")</f>
        <v/>
      </c>
      <c r="AC105" s="1" t="str">
        <f>IF(Table2[[#This Row],[Event]]="Penalty",Table2[[#This Row],[number]],IF(Table2[[#This Row],[Event]]="Time-Out",401,""))</f>
        <v/>
      </c>
      <c r="AD105" s="1">
        <f>ROW(A104)</f>
        <v>104</v>
      </c>
      <c r="AE105" s="1">
        <f>COUNTIFS(Table2[GameID],Table2[[#This Row],[GameID]],Table2[Column1],"&lt;="&amp;Table2[[#This Row],[Column1]])-1</f>
        <v>7</v>
      </c>
    </row>
    <row r="106" spans="1:31" x14ac:dyDescent="0.45">
      <c r="A106" t="s">
        <v>164</v>
      </c>
      <c r="B106" t="str">
        <f>_xlfn.TEXTBEFORE(Table2[[#This Row],[Kamp]]," - ")</f>
        <v>Hafnia FC</v>
      </c>
      <c r="C106" t="str">
        <f>_xlfn.TEXTAFTER(Table2[[#This Row],[Kamp]],"- ")</f>
        <v>Rødovre FC</v>
      </c>
      <c r="D106">
        <v>44817</v>
      </c>
      <c r="E106">
        <v>35310</v>
      </c>
      <c r="F106">
        <v>20222023</v>
      </c>
      <c r="G106" t="s">
        <v>17</v>
      </c>
      <c r="H106" t="s">
        <v>665</v>
      </c>
      <c r="I106" t="s">
        <v>677</v>
      </c>
      <c r="J106">
        <v>2</v>
      </c>
      <c r="K106">
        <v>29512</v>
      </c>
      <c r="L106">
        <v>1</v>
      </c>
      <c r="M106" t="s">
        <v>630</v>
      </c>
      <c r="N106" t="s">
        <v>44</v>
      </c>
      <c r="O106" t="s">
        <v>50</v>
      </c>
      <c r="P106">
        <v>16</v>
      </c>
      <c r="Q106">
        <v>53</v>
      </c>
      <c r="R106">
        <f>SUMIFS(Table2[number],Table2[Event],"Goal",Table2[H/U],"HOME",Table2[GameID],Table2[[#This Row],[GameID]],Table2[GameTime],"&lt;="&amp;Table2[[#This Row],[GameTime]])</f>
        <v>3</v>
      </c>
      <c r="S106">
        <f>SUMIFS(Table2[number],Table2[Event],"Goal",Table2[H/U],"AWAY",Table2[GameID],Table2[[#This Row],[GameID]],Table2[GameTime],"&lt;="&amp;Table2[[#This Row],[GameTime]])</f>
        <v>5</v>
      </c>
      <c r="T106" t="str">
        <f>IF(Table2[[#This Row],[Event]]="Goal",Table2[[#This Row],[Hscore]]&amp;"-"&amp;Table2[[#This Row],[Uscore]],"")</f>
        <v>3-5</v>
      </c>
      <c r="U106">
        <v>2110</v>
      </c>
      <c r="V106" s="1">
        <f>Table2[[#This Row],[GameTime]]-(Table2[[#This Row],[period]]-1)*1200</f>
        <v>910</v>
      </c>
      <c r="W106" s="1">
        <f>ROUNDDOWN(Table2[[#This Row],[Time]]/60,0)</f>
        <v>15</v>
      </c>
      <c r="X106" s="1">
        <f>ROUNDDOWN((Table2[[#This Row],[Time]]/60-Table2[[#This Row],[Time2]])*60,0)</f>
        <v>9</v>
      </c>
      <c r="Y106" s="1">
        <f>IF(Table2[[#This Row],[Time2]]&lt;10,0&amp;Table2[[#This Row],[Time2]],Table2[[#This Row],[Time2]])</f>
        <v>15</v>
      </c>
      <c r="Z106" s="1" t="str">
        <f>IF(Table2[[#This Row],[Time3]]&lt;10,0&amp;Table2[[#This Row],[Time3]],Table2[[#This Row],[Time3]])</f>
        <v>09</v>
      </c>
      <c r="AA106" s="2" t="str">
        <f>Table2[[#This Row],[Time4]]&amp;":"&amp;Table2[[#This Row],[Time5]]</f>
        <v>15:09</v>
      </c>
      <c r="AB106" s="1" t="str" cm="1">
        <f t="array" ref="AB106">IFERROR(IF(Table2[[#This Row],[code]]="","",_xlfn.IFS(AND(Table2[[#This Row],[code]]&lt;400,Table2[[#This Row],[code]]&lt;&gt;""),2,Table2[[#This Row],[code]]&gt;500,4)),"")</f>
        <v/>
      </c>
      <c r="AC106" s="1" t="str">
        <f>IF(Table2[[#This Row],[Event]]="Penalty",Table2[[#This Row],[number]],IF(Table2[[#This Row],[Event]]="Time-Out",401,""))</f>
        <v/>
      </c>
      <c r="AD106" s="1">
        <f>ROW(A105)</f>
        <v>105</v>
      </c>
      <c r="AE106" s="1">
        <f>COUNTIFS(Table2[GameID],Table2[[#This Row],[GameID]],Table2[Column1],"&lt;="&amp;Table2[[#This Row],[Column1]])-1</f>
        <v>8</v>
      </c>
    </row>
    <row r="107" spans="1:31" x14ac:dyDescent="0.45">
      <c r="A107" t="s">
        <v>164</v>
      </c>
      <c r="B107" t="str">
        <f>_xlfn.TEXTBEFORE(Table2[[#This Row],[Kamp]]," - ")</f>
        <v>Hafnia FC</v>
      </c>
      <c r="C107" t="str">
        <f>_xlfn.TEXTAFTER(Table2[[#This Row],[Kamp]],"- ")</f>
        <v>Rødovre FC</v>
      </c>
      <c r="D107">
        <v>44817</v>
      </c>
      <c r="E107">
        <v>35310</v>
      </c>
      <c r="F107">
        <v>20222023</v>
      </c>
      <c r="G107" t="s">
        <v>17</v>
      </c>
      <c r="H107" t="s">
        <v>663</v>
      </c>
      <c r="I107" t="s">
        <v>678</v>
      </c>
      <c r="J107">
        <v>2</v>
      </c>
      <c r="K107">
        <v>29510</v>
      </c>
      <c r="L107">
        <v>1</v>
      </c>
      <c r="M107" t="s">
        <v>630</v>
      </c>
      <c r="N107" t="s">
        <v>166</v>
      </c>
      <c r="O107" t="s">
        <v>122</v>
      </c>
      <c r="P107">
        <v>71</v>
      </c>
      <c r="Q107">
        <v>81</v>
      </c>
      <c r="R107">
        <f>SUMIFS(Table2[number],Table2[Event],"Goal",Table2[H/U],"HOME",Table2[GameID],Table2[[#This Row],[GameID]],Table2[GameTime],"&lt;="&amp;Table2[[#This Row],[GameTime]])</f>
        <v>4</v>
      </c>
      <c r="S107">
        <f>SUMIFS(Table2[number],Table2[Event],"Goal",Table2[H/U],"AWAY",Table2[GameID],Table2[[#This Row],[GameID]],Table2[GameTime],"&lt;="&amp;Table2[[#This Row],[GameTime]])</f>
        <v>5</v>
      </c>
      <c r="T107" t="str">
        <f>IF(Table2[[#This Row],[Event]]="Goal",Table2[[#This Row],[Hscore]]&amp;"-"&amp;Table2[[#This Row],[Uscore]],"")</f>
        <v>4-5</v>
      </c>
      <c r="U107">
        <v>2176</v>
      </c>
      <c r="V107" s="1">
        <f>Table2[[#This Row],[GameTime]]-(Table2[[#This Row],[period]]-1)*1200</f>
        <v>976</v>
      </c>
      <c r="W107" s="1">
        <f>ROUNDDOWN(Table2[[#This Row],[Time]]/60,0)</f>
        <v>16</v>
      </c>
      <c r="X107" s="1">
        <f>ROUNDDOWN((Table2[[#This Row],[Time]]/60-Table2[[#This Row],[Time2]])*60,0)</f>
        <v>15</v>
      </c>
      <c r="Y107" s="1">
        <f>IF(Table2[[#This Row],[Time2]]&lt;10,0&amp;Table2[[#This Row],[Time2]],Table2[[#This Row],[Time2]])</f>
        <v>16</v>
      </c>
      <c r="Z107" s="1">
        <f>IF(Table2[[#This Row],[Time3]]&lt;10,0&amp;Table2[[#This Row],[Time3]],Table2[[#This Row],[Time3]])</f>
        <v>15</v>
      </c>
      <c r="AA107" s="2" t="str">
        <f>Table2[[#This Row],[Time4]]&amp;":"&amp;Table2[[#This Row],[Time5]]</f>
        <v>16:15</v>
      </c>
      <c r="AB107" s="1" t="str" cm="1">
        <f t="array" ref="AB107">IFERROR(IF(Table2[[#This Row],[code]]="","",_xlfn.IFS(AND(Table2[[#This Row],[code]]&lt;400,Table2[[#This Row],[code]]&lt;&gt;""),2,Table2[[#This Row],[code]]&gt;500,4)),"")</f>
        <v/>
      </c>
      <c r="AC107" s="1" t="str">
        <f>IF(Table2[[#This Row],[Event]]="Penalty",Table2[[#This Row],[number]],IF(Table2[[#This Row],[Event]]="Time-Out",401,""))</f>
        <v/>
      </c>
      <c r="AD107" s="1">
        <f>ROW(A106)</f>
        <v>106</v>
      </c>
      <c r="AE107" s="1">
        <f>COUNTIFS(Table2[GameID],Table2[[#This Row],[GameID]],Table2[Column1],"&lt;="&amp;Table2[[#This Row],[Column1]])-1</f>
        <v>9</v>
      </c>
    </row>
    <row r="108" spans="1:31" x14ac:dyDescent="0.45">
      <c r="A108" t="s">
        <v>164</v>
      </c>
      <c r="B108" t="str">
        <f>_xlfn.TEXTBEFORE(Table2[[#This Row],[Kamp]]," - ")</f>
        <v>Hafnia FC</v>
      </c>
      <c r="C108" t="str">
        <f>_xlfn.TEXTAFTER(Table2[[#This Row],[Kamp]],"- ")</f>
        <v>Rødovre FC</v>
      </c>
      <c r="D108">
        <v>44817</v>
      </c>
      <c r="E108">
        <v>35310</v>
      </c>
      <c r="F108">
        <v>20222023</v>
      </c>
      <c r="G108" t="s">
        <v>17</v>
      </c>
      <c r="H108" t="s">
        <v>665</v>
      </c>
      <c r="I108" t="s">
        <v>677</v>
      </c>
      <c r="J108">
        <v>3</v>
      </c>
      <c r="K108">
        <v>29512</v>
      </c>
      <c r="L108">
        <v>1</v>
      </c>
      <c r="M108" t="s">
        <v>630</v>
      </c>
      <c r="N108" t="s">
        <v>51</v>
      </c>
      <c r="O108" t="s">
        <v>45</v>
      </c>
      <c r="P108">
        <v>77</v>
      </c>
      <c r="Q108">
        <v>17</v>
      </c>
      <c r="R108">
        <f>SUMIFS(Table2[number],Table2[Event],"Goal",Table2[H/U],"HOME",Table2[GameID],Table2[[#This Row],[GameID]],Table2[GameTime],"&lt;="&amp;Table2[[#This Row],[GameTime]])</f>
        <v>4</v>
      </c>
      <c r="S108">
        <f>SUMIFS(Table2[number],Table2[Event],"Goal",Table2[H/U],"AWAY",Table2[GameID],Table2[[#This Row],[GameID]],Table2[GameTime],"&lt;="&amp;Table2[[#This Row],[GameTime]])</f>
        <v>6</v>
      </c>
      <c r="T108" t="str">
        <f>IF(Table2[[#This Row],[Event]]="Goal",Table2[[#This Row],[Hscore]]&amp;"-"&amp;Table2[[#This Row],[Uscore]],"")</f>
        <v>4-6</v>
      </c>
      <c r="U108">
        <v>2445</v>
      </c>
      <c r="V108" s="1">
        <f>Table2[[#This Row],[GameTime]]-(Table2[[#This Row],[period]]-1)*1200</f>
        <v>45</v>
      </c>
      <c r="W108" s="1">
        <f>ROUNDDOWN(Table2[[#This Row],[Time]]/60,0)</f>
        <v>0</v>
      </c>
      <c r="X108" s="1">
        <f>ROUNDDOWN((Table2[[#This Row],[Time]]/60-Table2[[#This Row],[Time2]])*60,0)</f>
        <v>45</v>
      </c>
      <c r="Y108" s="1" t="str">
        <f>IF(Table2[[#This Row],[Time2]]&lt;10,0&amp;Table2[[#This Row],[Time2]],Table2[[#This Row],[Time2]])</f>
        <v>00</v>
      </c>
      <c r="Z108" s="1">
        <f>IF(Table2[[#This Row],[Time3]]&lt;10,0&amp;Table2[[#This Row],[Time3]],Table2[[#This Row],[Time3]])</f>
        <v>45</v>
      </c>
      <c r="AA108" s="2" t="str">
        <f>Table2[[#This Row],[Time4]]&amp;":"&amp;Table2[[#This Row],[Time5]]</f>
        <v>00:45</v>
      </c>
      <c r="AB108" s="1" t="str" cm="1">
        <f t="array" ref="AB108">IFERROR(IF(Table2[[#This Row],[code]]="","",_xlfn.IFS(AND(Table2[[#This Row],[code]]&lt;400,Table2[[#This Row],[code]]&lt;&gt;""),2,Table2[[#This Row],[code]]&gt;500,4)),"")</f>
        <v/>
      </c>
      <c r="AC108" s="1" t="str">
        <f>IF(Table2[[#This Row],[Event]]="Penalty",Table2[[#This Row],[number]],IF(Table2[[#This Row],[Event]]="Time-Out",401,""))</f>
        <v/>
      </c>
      <c r="AD108" s="1">
        <f>ROW(A107)</f>
        <v>107</v>
      </c>
      <c r="AE108" s="1">
        <f>COUNTIFS(Table2[GameID],Table2[[#This Row],[GameID]],Table2[Column1],"&lt;="&amp;Table2[[#This Row],[Column1]])-1</f>
        <v>10</v>
      </c>
    </row>
    <row r="109" spans="1:31" x14ac:dyDescent="0.45">
      <c r="A109" t="s">
        <v>164</v>
      </c>
      <c r="B109" t="str">
        <f>_xlfn.TEXTBEFORE(Table2[[#This Row],[Kamp]]," - ")</f>
        <v>Hafnia FC</v>
      </c>
      <c r="C109" t="str">
        <f>_xlfn.TEXTAFTER(Table2[[#This Row],[Kamp]],"- ")</f>
        <v>Rødovre FC</v>
      </c>
      <c r="D109">
        <v>44817</v>
      </c>
      <c r="E109">
        <v>35310</v>
      </c>
      <c r="F109">
        <v>20222023</v>
      </c>
      <c r="G109" t="s">
        <v>17</v>
      </c>
      <c r="H109" t="s">
        <v>665</v>
      </c>
      <c r="I109" t="s">
        <v>677</v>
      </c>
      <c r="J109">
        <v>3</v>
      </c>
      <c r="K109">
        <v>29512</v>
      </c>
      <c r="L109">
        <v>1</v>
      </c>
      <c r="M109" t="s">
        <v>630</v>
      </c>
      <c r="N109" t="s">
        <v>55</v>
      </c>
      <c r="O109" t="s">
        <v>46</v>
      </c>
      <c r="P109">
        <v>88</v>
      </c>
      <c r="Q109">
        <v>19</v>
      </c>
      <c r="R109">
        <f>SUMIFS(Table2[number],Table2[Event],"Goal",Table2[H/U],"HOME",Table2[GameID],Table2[[#This Row],[GameID]],Table2[GameTime],"&lt;="&amp;Table2[[#This Row],[GameTime]])</f>
        <v>4</v>
      </c>
      <c r="S109">
        <f>SUMIFS(Table2[number],Table2[Event],"Goal",Table2[H/U],"AWAY",Table2[GameID],Table2[[#This Row],[GameID]],Table2[GameTime],"&lt;="&amp;Table2[[#This Row],[GameTime]])</f>
        <v>7</v>
      </c>
      <c r="T109" t="str">
        <f>IF(Table2[[#This Row],[Event]]="Goal",Table2[[#This Row],[Hscore]]&amp;"-"&amp;Table2[[#This Row],[Uscore]],"")</f>
        <v>4-7</v>
      </c>
      <c r="U109">
        <v>2476</v>
      </c>
      <c r="V109" s="1">
        <f>Table2[[#This Row],[GameTime]]-(Table2[[#This Row],[period]]-1)*1200</f>
        <v>76</v>
      </c>
      <c r="W109" s="1">
        <f>ROUNDDOWN(Table2[[#This Row],[Time]]/60,0)</f>
        <v>1</v>
      </c>
      <c r="X109" s="1">
        <f>ROUNDDOWN((Table2[[#This Row],[Time]]/60-Table2[[#This Row],[Time2]])*60,0)</f>
        <v>16</v>
      </c>
      <c r="Y109" s="1" t="str">
        <f>IF(Table2[[#This Row],[Time2]]&lt;10,0&amp;Table2[[#This Row],[Time2]],Table2[[#This Row],[Time2]])</f>
        <v>01</v>
      </c>
      <c r="Z109" s="1">
        <f>IF(Table2[[#This Row],[Time3]]&lt;10,0&amp;Table2[[#This Row],[Time3]],Table2[[#This Row],[Time3]])</f>
        <v>16</v>
      </c>
      <c r="AA109" s="2" t="str">
        <f>Table2[[#This Row],[Time4]]&amp;":"&amp;Table2[[#This Row],[Time5]]</f>
        <v>01:16</v>
      </c>
      <c r="AB109" s="1" t="str" cm="1">
        <f t="array" ref="AB109">IFERROR(IF(Table2[[#This Row],[code]]="","",_xlfn.IFS(AND(Table2[[#This Row],[code]]&lt;400,Table2[[#This Row],[code]]&lt;&gt;""),2,Table2[[#This Row],[code]]&gt;500,4)),"")</f>
        <v/>
      </c>
      <c r="AC109" s="1" t="str">
        <f>IF(Table2[[#This Row],[Event]]="Penalty",Table2[[#This Row],[number]],IF(Table2[[#This Row],[Event]]="Time-Out",401,""))</f>
        <v/>
      </c>
      <c r="AD109" s="1">
        <f>ROW(A108)</f>
        <v>108</v>
      </c>
      <c r="AE109" s="1">
        <f>COUNTIFS(Table2[GameID],Table2[[#This Row],[GameID]],Table2[Column1],"&lt;="&amp;Table2[[#This Row],[Column1]])-1</f>
        <v>11</v>
      </c>
    </row>
    <row r="110" spans="1:31" x14ac:dyDescent="0.45">
      <c r="A110" t="s">
        <v>164</v>
      </c>
      <c r="B110" t="str">
        <f>_xlfn.TEXTBEFORE(Table2[[#This Row],[Kamp]]," - ")</f>
        <v>Hafnia FC</v>
      </c>
      <c r="C110" t="str">
        <f>_xlfn.TEXTAFTER(Table2[[#This Row],[Kamp]],"- ")</f>
        <v>Rødovre FC</v>
      </c>
      <c r="D110">
        <v>44817</v>
      </c>
      <c r="E110">
        <v>35310</v>
      </c>
      <c r="F110">
        <v>20222023</v>
      </c>
      <c r="G110" t="s">
        <v>17</v>
      </c>
      <c r="H110" t="s">
        <v>665</v>
      </c>
      <c r="I110" t="s">
        <v>677</v>
      </c>
      <c r="J110">
        <v>3</v>
      </c>
      <c r="K110">
        <v>29512</v>
      </c>
      <c r="L110">
        <v>1</v>
      </c>
      <c r="M110" t="s">
        <v>630</v>
      </c>
      <c r="N110" t="s">
        <v>44</v>
      </c>
      <c r="O110" t="s">
        <v>50</v>
      </c>
      <c r="P110">
        <v>16</v>
      </c>
      <c r="Q110">
        <v>53</v>
      </c>
      <c r="R110">
        <f>SUMIFS(Table2[number],Table2[Event],"Goal",Table2[H/U],"HOME",Table2[GameID],Table2[[#This Row],[GameID]],Table2[GameTime],"&lt;="&amp;Table2[[#This Row],[GameTime]])</f>
        <v>4</v>
      </c>
      <c r="S110">
        <f>SUMIFS(Table2[number],Table2[Event],"Goal",Table2[H/U],"AWAY",Table2[GameID],Table2[[#This Row],[GameID]],Table2[GameTime],"&lt;="&amp;Table2[[#This Row],[GameTime]])</f>
        <v>8</v>
      </c>
      <c r="T110" t="str">
        <f>IF(Table2[[#This Row],[Event]]="Goal",Table2[[#This Row],[Hscore]]&amp;"-"&amp;Table2[[#This Row],[Uscore]],"")</f>
        <v>4-8</v>
      </c>
      <c r="U110">
        <v>2572</v>
      </c>
      <c r="V110" s="1">
        <f>Table2[[#This Row],[GameTime]]-(Table2[[#This Row],[period]]-1)*1200</f>
        <v>172</v>
      </c>
      <c r="W110" s="1">
        <f>ROUNDDOWN(Table2[[#This Row],[Time]]/60,0)</f>
        <v>2</v>
      </c>
      <c r="X110" s="1">
        <f>ROUNDDOWN((Table2[[#This Row],[Time]]/60-Table2[[#This Row],[Time2]])*60,0)</f>
        <v>52</v>
      </c>
      <c r="Y110" s="1" t="str">
        <f>IF(Table2[[#This Row],[Time2]]&lt;10,0&amp;Table2[[#This Row],[Time2]],Table2[[#This Row],[Time2]])</f>
        <v>02</v>
      </c>
      <c r="Z110" s="1">
        <f>IF(Table2[[#This Row],[Time3]]&lt;10,0&amp;Table2[[#This Row],[Time3]],Table2[[#This Row],[Time3]])</f>
        <v>52</v>
      </c>
      <c r="AA110" s="2" t="str">
        <f>Table2[[#This Row],[Time4]]&amp;":"&amp;Table2[[#This Row],[Time5]]</f>
        <v>02:52</v>
      </c>
      <c r="AB110" s="1" t="str" cm="1">
        <f t="array" ref="AB110">IFERROR(IF(Table2[[#This Row],[code]]="","",_xlfn.IFS(AND(Table2[[#This Row],[code]]&lt;400,Table2[[#This Row],[code]]&lt;&gt;""),2,Table2[[#This Row],[code]]&gt;500,4)),"")</f>
        <v/>
      </c>
      <c r="AC110" s="1" t="str">
        <f>IF(Table2[[#This Row],[Event]]="Penalty",Table2[[#This Row],[number]],IF(Table2[[#This Row],[Event]]="Time-Out",401,""))</f>
        <v/>
      </c>
      <c r="AD110" s="1">
        <f>ROW(A109)</f>
        <v>109</v>
      </c>
      <c r="AE110" s="1">
        <f>COUNTIFS(Table2[GameID],Table2[[#This Row],[GameID]],Table2[Column1],"&lt;="&amp;Table2[[#This Row],[Column1]])-1</f>
        <v>12</v>
      </c>
    </row>
    <row r="111" spans="1:31" x14ac:dyDescent="0.45">
      <c r="A111" t="s">
        <v>164</v>
      </c>
      <c r="B111" t="str">
        <f>_xlfn.TEXTBEFORE(Table2[[#This Row],[Kamp]]," - ")</f>
        <v>Hafnia FC</v>
      </c>
      <c r="C111" t="str">
        <f>_xlfn.TEXTAFTER(Table2[[#This Row],[Kamp]],"- ")</f>
        <v>Rødovre FC</v>
      </c>
      <c r="D111">
        <v>44817</v>
      </c>
      <c r="E111">
        <v>35310</v>
      </c>
      <c r="F111">
        <v>20222023</v>
      </c>
      <c r="G111" t="s">
        <v>17</v>
      </c>
      <c r="H111" t="s">
        <v>665</v>
      </c>
      <c r="I111" t="s">
        <v>677</v>
      </c>
      <c r="J111">
        <v>3</v>
      </c>
      <c r="K111">
        <v>29512</v>
      </c>
      <c r="L111">
        <v>208</v>
      </c>
      <c r="M111" t="s">
        <v>631</v>
      </c>
      <c r="N111" t="s">
        <v>54</v>
      </c>
      <c r="O111" t="s">
        <v>634</v>
      </c>
      <c r="P111">
        <v>87</v>
      </c>
      <c r="Q111" t="s">
        <v>634</v>
      </c>
      <c r="R111">
        <f>SUMIFS(Table2[number],Table2[Event],"Goal",Table2[H/U],"HOME",Table2[GameID],Table2[[#This Row],[GameID]],Table2[GameTime],"&lt;="&amp;Table2[[#This Row],[GameTime]])</f>
        <v>4</v>
      </c>
      <c r="S111">
        <f>SUMIFS(Table2[number],Table2[Event],"Goal",Table2[H/U],"AWAY",Table2[GameID],Table2[[#This Row],[GameID]],Table2[GameTime],"&lt;="&amp;Table2[[#This Row],[GameTime]])</f>
        <v>8</v>
      </c>
      <c r="T111" t="str">
        <f>IF(Table2[[#This Row],[Event]]="Goal",Table2[[#This Row],[Hscore]]&amp;"-"&amp;Table2[[#This Row],[Uscore]],"")</f>
        <v/>
      </c>
      <c r="U111">
        <v>2624</v>
      </c>
      <c r="V111" s="1">
        <f>Table2[[#This Row],[GameTime]]-(Table2[[#This Row],[period]]-1)*1200</f>
        <v>224</v>
      </c>
      <c r="W111" s="1">
        <f>ROUNDDOWN(Table2[[#This Row],[Time]]/60,0)</f>
        <v>3</v>
      </c>
      <c r="X111" s="1">
        <f>ROUNDDOWN((Table2[[#This Row],[Time]]/60-Table2[[#This Row],[Time2]])*60,0)</f>
        <v>44</v>
      </c>
      <c r="Y111" s="1" t="str">
        <f>IF(Table2[[#This Row],[Time2]]&lt;10,0&amp;Table2[[#This Row],[Time2]],Table2[[#This Row],[Time2]])</f>
        <v>03</v>
      </c>
      <c r="Z111" s="1">
        <f>IF(Table2[[#This Row],[Time3]]&lt;10,0&amp;Table2[[#This Row],[Time3]],Table2[[#This Row],[Time3]])</f>
        <v>44</v>
      </c>
      <c r="AA111" s="2" t="str">
        <f>Table2[[#This Row],[Time4]]&amp;":"&amp;Table2[[#This Row],[Time5]]</f>
        <v>03:44</v>
      </c>
      <c r="AB111" s="1" cm="1">
        <f t="array" ref="AB111">IFERROR(IF(Table2[[#This Row],[code]]="","",_xlfn.IFS(AND(Table2[[#This Row],[code]]&lt;400,Table2[[#This Row],[code]]&lt;&gt;""),2,Table2[[#This Row],[code]]&gt;500,4)),"")</f>
        <v>2</v>
      </c>
      <c r="AC111" s="1">
        <f>IF(Table2[[#This Row],[Event]]="Penalty",Table2[[#This Row],[number]],IF(Table2[[#This Row],[Event]]="Time-Out",401,""))</f>
        <v>208</v>
      </c>
      <c r="AD111" s="1">
        <f>ROW(A110)</f>
        <v>110</v>
      </c>
      <c r="AE111" s="1">
        <f>COUNTIFS(Table2[GameID],Table2[[#This Row],[GameID]],Table2[Column1],"&lt;="&amp;Table2[[#This Row],[Column1]])-1</f>
        <v>13</v>
      </c>
    </row>
    <row r="112" spans="1:31" x14ac:dyDescent="0.45">
      <c r="A112" t="s">
        <v>164</v>
      </c>
      <c r="B112" t="str">
        <f>_xlfn.TEXTBEFORE(Table2[[#This Row],[Kamp]]," - ")</f>
        <v>Hafnia FC</v>
      </c>
      <c r="C112" t="str">
        <f>_xlfn.TEXTAFTER(Table2[[#This Row],[Kamp]],"- ")</f>
        <v>Rødovre FC</v>
      </c>
      <c r="D112">
        <v>44817</v>
      </c>
      <c r="E112">
        <v>35310</v>
      </c>
      <c r="F112">
        <v>20222023</v>
      </c>
      <c r="G112" t="s">
        <v>17</v>
      </c>
      <c r="H112" t="s">
        <v>665</v>
      </c>
      <c r="I112" t="s">
        <v>677</v>
      </c>
      <c r="J112">
        <v>3</v>
      </c>
      <c r="K112">
        <v>29512</v>
      </c>
      <c r="L112">
        <v>1</v>
      </c>
      <c r="M112" t="s">
        <v>630</v>
      </c>
      <c r="N112" t="s">
        <v>55</v>
      </c>
      <c r="O112" t="s">
        <v>42</v>
      </c>
      <c r="P112">
        <v>88</v>
      </c>
      <c r="Q112">
        <v>8</v>
      </c>
      <c r="R112">
        <f>SUMIFS(Table2[number],Table2[Event],"Goal",Table2[H/U],"HOME",Table2[GameID],Table2[[#This Row],[GameID]],Table2[GameTime],"&lt;="&amp;Table2[[#This Row],[GameTime]])</f>
        <v>4</v>
      </c>
      <c r="S112">
        <f>SUMIFS(Table2[number],Table2[Event],"Goal",Table2[H/U],"AWAY",Table2[GameID],Table2[[#This Row],[GameID]],Table2[GameTime],"&lt;="&amp;Table2[[#This Row],[GameTime]])</f>
        <v>9</v>
      </c>
      <c r="T112" t="str">
        <f>IF(Table2[[#This Row],[Event]]="Goal",Table2[[#This Row],[Hscore]]&amp;"-"&amp;Table2[[#This Row],[Uscore]],"")</f>
        <v>4-9</v>
      </c>
      <c r="U112">
        <v>2786</v>
      </c>
      <c r="V112" s="1">
        <f>Table2[[#This Row],[GameTime]]-(Table2[[#This Row],[period]]-1)*1200</f>
        <v>386</v>
      </c>
      <c r="W112" s="1">
        <f>ROUNDDOWN(Table2[[#This Row],[Time]]/60,0)</f>
        <v>6</v>
      </c>
      <c r="X112" s="1">
        <f>ROUNDDOWN((Table2[[#This Row],[Time]]/60-Table2[[#This Row],[Time2]])*60,0)</f>
        <v>26</v>
      </c>
      <c r="Y112" s="1" t="str">
        <f>IF(Table2[[#This Row],[Time2]]&lt;10,0&amp;Table2[[#This Row],[Time2]],Table2[[#This Row],[Time2]])</f>
        <v>06</v>
      </c>
      <c r="Z112" s="1">
        <f>IF(Table2[[#This Row],[Time3]]&lt;10,0&amp;Table2[[#This Row],[Time3]],Table2[[#This Row],[Time3]])</f>
        <v>26</v>
      </c>
      <c r="AA112" s="2" t="str">
        <f>Table2[[#This Row],[Time4]]&amp;":"&amp;Table2[[#This Row],[Time5]]</f>
        <v>06:26</v>
      </c>
      <c r="AB112" s="1" t="str" cm="1">
        <f t="array" ref="AB112">IFERROR(IF(Table2[[#This Row],[code]]="","",_xlfn.IFS(AND(Table2[[#This Row],[code]]&lt;400,Table2[[#This Row],[code]]&lt;&gt;""),2,Table2[[#This Row],[code]]&gt;500,4)),"")</f>
        <v/>
      </c>
      <c r="AC112" s="1" t="str">
        <f>IF(Table2[[#This Row],[Event]]="Penalty",Table2[[#This Row],[number]],IF(Table2[[#This Row],[Event]]="Time-Out",401,""))</f>
        <v/>
      </c>
      <c r="AD112" s="1">
        <f>ROW(A111)</f>
        <v>111</v>
      </c>
      <c r="AE112" s="1">
        <f>COUNTIFS(Table2[GameID],Table2[[#This Row],[GameID]],Table2[Column1],"&lt;="&amp;Table2[[#This Row],[Column1]])-1</f>
        <v>14</v>
      </c>
    </row>
    <row r="113" spans="1:31" x14ac:dyDescent="0.45">
      <c r="A113" t="s">
        <v>164</v>
      </c>
      <c r="B113" t="str">
        <f>_xlfn.TEXTBEFORE(Table2[[#This Row],[Kamp]]," - ")</f>
        <v>Hafnia FC</v>
      </c>
      <c r="C113" t="str">
        <f>_xlfn.TEXTAFTER(Table2[[#This Row],[Kamp]],"- ")</f>
        <v>Rødovre FC</v>
      </c>
      <c r="D113">
        <v>44817</v>
      </c>
      <c r="E113">
        <v>35310</v>
      </c>
      <c r="F113">
        <v>20222023</v>
      </c>
      <c r="G113" t="s">
        <v>17</v>
      </c>
      <c r="H113" t="s">
        <v>665</v>
      </c>
      <c r="I113" t="s">
        <v>677</v>
      </c>
      <c r="J113">
        <v>3</v>
      </c>
      <c r="K113">
        <v>29512</v>
      </c>
      <c r="L113">
        <v>1</v>
      </c>
      <c r="M113" t="s">
        <v>630</v>
      </c>
      <c r="N113" t="s">
        <v>50</v>
      </c>
      <c r="O113" t="s">
        <v>51</v>
      </c>
      <c r="P113">
        <v>53</v>
      </c>
      <c r="Q113">
        <v>77</v>
      </c>
      <c r="R113">
        <f>SUMIFS(Table2[number],Table2[Event],"Goal",Table2[H/U],"HOME",Table2[GameID],Table2[[#This Row],[GameID]],Table2[GameTime],"&lt;="&amp;Table2[[#This Row],[GameTime]])</f>
        <v>4</v>
      </c>
      <c r="S113">
        <f>SUMIFS(Table2[number],Table2[Event],"Goal",Table2[H/U],"AWAY",Table2[GameID],Table2[[#This Row],[GameID]],Table2[GameTime],"&lt;="&amp;Table2[[#This Row],[GameTime]])</f>
        <v>10</v>
      </c>
      <c r="T113" t="str">
        <f>IF(Table2[[#This Row],[Event]]="Goal",Table2[[#This Row],[Hscore]]&amp;"-"&amp;Table2[[#This Row],[Uscore]],"")</f>
        <v>4-10</v>
      </c>
      <c r="U113">
        <v>2805</v>
      </c>
      <c r="V113" s="1">
        <f>Table2[[#This Row],[GameTime]]-(Table2[[#This Row],[period]]-1)*1200</f>
        <v>405</v>
      </c>
      <c r="W113" s="1">
        <f>ROUNDDOWN(Table2[[#This Row],[Time]]/60,0)</f>
        <v>6</v>
      </c>
      <c r="X113" s="1">
        <f>ROUNDDOWN((Table2[[#This Row],[Time]]/60-Table2[[#This Row],[Time2]])*60,0)</f>
        <v>45</v>
      </c>
      <c r="Y113" s="1" t="str">
        <f>IF(Table2[[#This Row],[Time2]]&lt;10,0&amp;Table2[[#This Row],[Time2]],Table2[[#This Row],[Time2]])</f>
        <v>06</v>
      </c>
      <c r="Z113" s="1">
        <f>IF(Table2[[#This Row],[Time3]]&lt;10,0&amp;Table2[[#This Row],[Time3]],Table2[[#This Row],[Time3]])</f>
        <v>45</v>
      </c>
      <c r="AA113" s="2" t="str">
        <f>Table2[[#This Row],[Time4]]&amp;":"&amp;Table2[[#This Row],[Time5]]</f>
        <v>06:45</v>
      </c>
      <c r="AB113" s="1" t="str" cm="1">
        <f t="array" ref="AB113">IFERROR(IF(Table2[[#This Row],[code]]="","",_xlfn.IFS(AND(Table2[[#This Row],[code]]&lt;400,Table2[[#This Row],[code]]&lt;&gt;""),2,Table2[[#This Row],[code]]&gt;500,4)),"")</f>
        <v/>
      </c>
      <c r="AC113" s="1" t="str">
        <f>IF(Table2[[#This Row],[Event]]="Penalty",Table2[[#This Row],[number]],IF(Table2[[#This Row],[Event]]="Time-Out",401,""))</f>
        <v/>
      </c>
      <c r="AD113" s="1">
        <f>ROW(A112)</f>
        <v>112</v>
      </c>
      <c r="AE113" s="1">
        <f>COUNTIFS(Table2[GameID],Table2[[#This Row],[GameID]],Table2[Column1],"&lt;="&amp;Table2[[#This Row],[Column1]])-1</f>
        <v>15</v>
      </c>
    </row>
    <row r="114" spans="1:31" x14ac:dyDescent="0.45">
      <c r="A114" t="s">
        <v>164</v>
      </c>
      <c r="B114" t="str">
        <f>_xlfn.TEXTBEFORE(Table2[[#This Row],[Kamp]]," - ")</f>
        <v>Hafnia FC</v>
      </c>
      <c r="C114" t="str">
        <f>_xlfn.TEXTAFTER(Table2[[#This Row],[Kamp]],"- ")</f>
        <v>Rødovre FC</v>
      </c>
      <c r="D114">
        <v>44817</v>
      </c>
      <c r="E114">
        <v>35310</v>
      </c>
      <c r="F114">
        <v>20222023</v>
      </c>
      <c r="G114" t="s">
        <v>17</v>
      </c>
      <c r="H114" t="s">
        <v>665</v>
      </c>
      <c r="I114" t="s">
        <v>677</v>
      </c>
      <c r="J114">
        <v>3</v>
      </c>
      <c r="K114">
        <v>29512</v>
      </c>
      <c r="L114">
        <v>1</v>
      </c>
      <c r="M114" t="s">
        <v>630</v>
      </c>
      <c r="N114" t="s">
        <v>56</v>
      </c>
      <c r="O114" t="s">
        <v>42</v>
      </c>
      <c r="P114">
        <v>89</v>
      </c>
      <c r="Q114">
        <v>8</v>
      </c>
      <c r="R114">
        <f>SUMIFS(Table2[number],Table2[Event],"Goal",Table2[H/U],"HOME",Table2[GameID],Table2[[#This Row],[GameID]],Table2[GameTime],"&lt;="&amp;Table2[[#This Row],[GameTime]])</f>
        <v>4</v>
      </c>
      <c r="S114">
        <f>SUMIFS(Table2[number],Table2[Event],"Goal",Table2[H/U],"AWAY",Table2[GameID],Table2[[#This Row],[GameID]],Table2[GameTime],"&lt;="&amp;Table2[[#This Row],[GameTime]])</f>
        <v>11</v>
      </c>
      <c r="T114" t="str">
        <f>IF(Table2[[#This Row],[Event]]="Goal",Table2[[#This Row],[Hscore]]&amp;"-"&amp;Table2[[#This Row],[Uscore]],"")</f>
        <v>4-11</v>
      </c>
      <c r="U114">
        <v>2836</v>
      </c>
      <c r="V114" s="1">
        <f>Table2[[#This Row],[GameTime]]-(Table2[[#This Row],[period]]-1)*1200</f>
        <v>436</v>
      </c>
      <c r="W114" s="1">
        <f>ROUNDDOWN(Table2[[#This Row],[Time]]/60,0)</f>
        <v>7</v>
      </c>
      <c r="X114" s="1">
        <f>ROUNDDOWN((Table2[[#This Row],[Time]]/60-Table2[[#This Row],[Time2]])*60,0)</f>
        <v>16</v>
      </c>
      <c r="Y114" s="1" t="str">
        <f>IF(Table2[[#This Row],[Time2]]&lt;10,0&amp;Table2[[#This Row],[Time2]],Table2[[#This Row],[Time2]])</f>
        <v>07</v>
      </c>
      <c r="Z114" s="1">
        <f>IF(Table2[[#This Row],[Time3]]&lt;10,0&amp;Table2[[#This Row],[Time3]],Table2[[#This Row],[Time3]])</f>
        <v>16</v>
      </c>
      <c r="AA114" s="2" t="str">
        <f>Table2[[#This Row],[Time4]]&amp;":"&amp;Table2[[#This Row],[Time5]]</f>
        <v>07:16</v>
      </c>
      <c r="AB114" s="1" t="str" cm="1">
        <f t="array" ref="AB114">IFERROR(IF(Table2[[#This Row],[code]]="","",_xlfn.IFS(AND(Table2[[#This Row],[code]]&lt;400,Table2[[#This Row],[code]]&lt;&gt;""),2,Table2[[#This Row],[code]]&gt;500,4)),"")</f>
        <v/>
      </c>
      <c r="AC114" s="1" t="str">
        <f>IF(Table2[[#This Row],[Event]]="Penalty",Table2[[#This Row],[number]],IF(Table2[[#This Row],[Event]]="Time-Out",401,""))</f>
        <v/>
      </c>
      <c r="AD114" s="1">
        <f>ROW(A113)</f>
        <v>113</v>
      </c>
      <c r="AE114" s="1">
        <f>COUNTIFS(Table2[GameID],Table2[[#This Row],[GameID]],Table2[Column1],"&lt;="&amp;Table2[[#This Row],[Column1]])-1</f>
        <v>16</v>
      </c>
    </row>
    <row r="115" spans="1:31" x14ac:dyDescent="0.45">
      <c r="A115" t="s">
        <v>164</v>
      </c>
      <c r="B115" t="str">
        <f>_xlfn.TEXTBEFORE(Table2[[#This Row],[Kamp]]," - ")</f>
        <v>Hafnia FC</v>
      </c>
      <c r="C115" t="str">
        <f>_xlfn.TEXTAFTER(Table2[[#This Row],[Kamp]],"- ")</f>
        <v>Rødovre FC</v>
      </c>
      <c r="D115">
        <v>44817</v>
      </c>
      <c r="E115">
        <v>35310</v>
      </c>
      <c r="F115">
        <v>20222023</v>
      </c>
      <c r="G115" t="s">
        <v>17</v>
      </c>
      <c r="H115" t="s">
        <v>663</v>
      </c>
      <c r="I115" t="s">
        <v>678</v>
      </c>
      <c r="J115">
        <v>3</v>
      </c>
      <c r="K115">
        <v>29510</v>
      </c>
      <c r="L115">
        <v>0</v>
      </c>
      <c r="M115" t="s">
        <v>633</v>
      </c>
      <c r="N115" t="s">
        <v>634</v>
      </c>
      <c r="O115" t="s">
        <v>634</v>
      </c>
      <c r="P115" t="s">
        <v>634</v>
      </c>
      <c r="Q115" t="s">
        <v>634</v>
      </c>
      <c r="R115">
        <f>SUMIFS(Table2[number],Table2[Event],"Goal",Table2[H/U],"HOME",Table2[GameID],Table2[[#This Row],[GameID]],Table2[GameTime],"&lt;="&amp;Table2[[#This Row],[GameTime]])</f>
        <v>4</v>
      </c>
      <c r="S115">
        <f>SUMIFS(Table2[number],Table2[Event],"Goal",Table2[H/U],"AWAY",Table2[GameID],Table2[[#This Row],[GameID]],Table2[GameTime],"&lt;="&amp;Table2[[#This Row],[GameTime]])</f>
        <v>11</v>
      </c>
      <c r="T115" t="str">
        <f>IF(Table2[[#This Row],[Event]]="Goal",Table2[[#This Row],[Hscore]]&amp;"-"&amp;Table2[[#This Row],[Uscore]],"")</f>
        <v/>
      </c>
      <c r="U115">
        <v>2836</v>
      </c>
      <c r="V115" s="1">
        <f>Table2[[#This Row],[GameTime]]-(Table2[[#This Row],[period]]-1)*1200</f>
        <v>436</v>
      </c>
      <c r="W115" s="1">
        <f>ROUNDDOWN(Table2[[#This Row],[Time]]/60,0)</f>
        <v>7</v>
      </c>
      <c r="X115" s="1">
        <f>ROUNDDOWN((Table2[[#This Row],[Time]]/60-Table2[[#This Row],[Time2]])*60,0)</f>
        <v>16</v>
      </c>
      <c r="Y115" s="1" t="str">
        <f>IF(Table2[[#This Row],[Time2]]&lt;10,0&amp;Table2[[#This Row],[Time2]],Table2[[#This Row],[Time2]])</f>
        <v>07</v>
      </c>
      <c r="Z115" s="1">
        <f>IF(Table2[[#This Row],[Time3]]&lt;10,0&amp;Table2[[#This Row],[Time3]],Table2[[#This Row],[Time3]])</f>
        <v>16</v>
      </c>
      <c r="AA115" s="2" t="str">
        <f>Table2[[#This Row],[Time4]]&amp;":"&amp;Table2[[#This Row],[Time5]]</f>
        <v>07:16</v>
      </c>
      <c r="AB115" s="1" t="str" cm="1">
        <f t="array" ref="AB115">IFERROR(IF(Table2[[#This Row],[code]]="","",_xlfn.IFS(AND(Table2[[#This Row],[code]]&lt;400,Table2[[#This Row],[code]]&lt;&gt;""),2,Table2[[#This Row],[code]]&gt;500,4)),"")</f>
        <v/>
      </c>
      <c r="AC115" s="1">
        <f>IF(Table2[[#This Row],[Event]]="Penalty",Table2[[#This Row],[number]],IF(Table2[[#This Row],[Event]]="Time-Out",401,""))</f>
        <v>401</v>
      </c>
      <c r="AD115" s="1">
        <f>ROW(A114)</f>
        <v>114</v>
      </c>
      <c r="AE115" s="1">
        <f>COUNTIFS(Table2[GameID],Table2[[#This Row],[GameID]],Table2[Column1],"&lt;="&amp;Table2[[#This Row],[Column1]])-1</f>
        <v>17</v>
      </c>
    </row>
    <row r="116" spans="1:31" x14ac:dyDescent="0.45">
      <c r="A116" t="s">
        <v>164</v>
      </c>
      <c r="B116" t="str">
        <f>_xlfn.TEXTBEFORE(Table2[[#This Row],[Kamp]]," - ")</f>
        <v>Hafnia FC</v>
      </c>
      <c r="C116" t="str">
        <f>_xlfn.TEXTAFTER(Table2[[#This Row],[Kamp]],"- ")</f>
        <v>Rødovre FC</v>
      </c>
      <c r="D116">
        <v>44817</v>
      </c>
      <c r="E116">
        <v>35310</v>
      </c>
      <c r="F116">
        <v>20222023</v>
      </c>
      <c r="G116" t="s">
        <v>17</v>
      </c>
      <c r="H116" t="s">
        <v>663</v>
      </c>
      <c r="I116" t="s">
        <v>678</v>
      </c>
      <c r="J116">
        <v>3</v>
      </c>
      <c r="K116">
        <v>29510</v>
      </c>
      <c r="L116">
        <v>1</v>
      </c>
      <c r="M116" t="s">
        <v>630</v>
      </c>
      <c r="N116" t="s">
        <v>124</v>
      </c>
      <c r="O116" t="s">
        <v>163</v>
      </c>
      <c r="P116">
        <v>55</v>
      </c>
      <c r="Q116">
        <v>66</v>
      </c>
      <c r="R116">
        <f>SUMIFS(Table2[number],Table2[Event],"Goal",Table2[H/U],"HOME",Table2[GameID],Table2[[#This Row],[GameID]],Table2[GameTime],"&lt;="&amp;Table2[[#This Row],[GameTime]])</f>
        <v>5</v>
      </c>
      <c r="S116">
        <f>SUMIFS(Table2[number],Table2[Event],"Goal",Table2[H/U],"AWAY",Table2[GameID],Table2[[#This Row],[GameID]],Table2[GameTime],"&lt;="&amp;Table2[[#This Row],[GameTime]])</f>
        <v>11</v>
      </c>
      <c r="T116" t="str">
        <f>IF(Table2[[#This Row],[Event]]="Goal",Table2[[#This Row],[Hscore]]&amp;"-"&amp;Table2[[#This Row],[Uscore]],"")</f>
        <v>5-11</v>
      </c>
      <c r="U116">
        <v>2977</v>
      </c>
      <c r="V116" s="1">
        <f>Table2[[#This Row],[GameTime]]-(Table2[[#This Row],[period]]-1)*1200</f>
        <v>577</v>
      </c>
      <c r="W116" s="1">
        <f>ROUNDDOWN(Table2[[#This Row],[Time]]/60,0)</f>
        <v>9</v>
      </c>
      <c r="X116" s="1">
        <f>ROUNDDOWN((Table2[[#This Row],[Time]]/60-Table2[[#This Row],[Time2]])*60,0)</f>
        <v>37</v>
      </c>
      <c r="Y116" s="1" t="str">
        <f>IF(Table2[[#This Row],[Time2]]&lt;10,0&amp;Table2[[#This Row],[Time2]],Table2[[#This Row],[Time2]])</f>
        <v>09</v>
      </c>
      <c r="Z116" s="1">
        <f>IF(Table2[[#This Row],[Time3]]&lt;10,0&amp;Table2[[#This Row],[Time3]],Table2[[#This Row],[Time3]])</f>
        <v>37</v>
      </c>
      <c r="AA116" s="2" t="str">
        <f>Table2[[#This Row],[Time4]]&amp;":"&amp;Table2[[#This Row],[Time5]]</f>
        <v>09:37</v>
      </c>
      <c r="AB116" s="1" t="str" cm="1">
        <f t="array" ref="AB116">IFERROR(IF(Table2[[#This Row],[code]]="","",_xlfn.IFS(AND(Table2[[#This Row],[code]]&lt;400,Table2[[#This Row],[code]]&lt;&gt;""),2,Table2[[#This Row],[code]]&gt;500,4)),"")</f>
        <v/>
      </c>
      <c r="AC116" s="1" t="str">
        <f>IF(Table2[[#This Row],[Event]]="Penalty",Table2[[#This Row],[number]],IF(Table2[[#This Row],[Event]]="Time-Out",401,""))</f>
        <v/>
      </c>
      <c r="AD116" s="1">
        <f>ROW(A115)</f>
        <v>115</v>
      </c>
      <c r="AE116" s="1">
        <f>COUNTIFS(Table2[GameID],Table2[[#This Row],[GameID]],Table2[Column1],"&lt;="&amp;Table2[[#This Row],[Column1]])-1</f>
        <v>18</v>
      </c>
    </row>
    <row r="117" spans="1:31" x14ac:dyDescent="0.45">
      <c r="A117" t="s">
        <v>164</v>
      </c>
      <c r="B117" t="str">
        <f>_xlfn.TEXTBEFORE(Table2[[#This Row],[Kamp]]," - ")</f>
        <v>Hafnia FC</v>
      </c>
      <c r="C117" t="str">
        <f>_xlfn.TEXTAFTER(Table2[[#This Row],[Kamp]],"- ")</f>
        <v>Rødovre FC</v>
      </c>
      <c r="D117">
        <v>44817</v>
      </c>
      <c r="E117">
        <v>35310</v>
      </c>
      <c r="F117">
        <v>20222023</v>
      </c>
      <c r="G117" t="s">
        <v>17</v>
      </c>
      <c r="H117" t="s">
        <v>663</v>
      </c>
      <c r="I117" t="s">
        <v>678</v>
      </c>
      <c r="J117">
        <v>3</v>
      </c>
      <c r="K117">
        <v>29510</v>
      </c>
      <c r="L117">
        <v>205</v>
      </c>
      <c r="M117" t="s">
        <v>631</v>
      </c>
      <c r="N117" t="s">
        <v>122</v>
      </c>
      <c r="O117" t="s">
        <v>634</v>
      </c>
      <c r="P117">
        <v>81</v>
      </c>
      <c r="Q117" t="s">
        <v>634</v>
      </c>
      <c r="R117">
        <f>SUMIFS(Table2[number],Table2[Event],"Goal",Table2[H/U],"HOME",Table2[GameID],Table2[[#This Row],[GameID]],Table2[GameTime],"&lt;="&amp;Table2[[#This Row],[GameTime]])</f>
        <v>5</v>
      </c>
      <c r="S117">
        <f>SUMIFS(Table2[number],Table2[Event],"Goal",Table2[H/U],"AWAY",Table2[GameID],Table2[[#This Row],[GameID]],Table2[GameTime],"&lt;="&amp;Table2[[#This Row],[GameTime]])</f>
        <v>11</v>
      </c>
      <c r="T117" t="str">
        <f>IF(Table2[[#This Row],[Event]]="Goal",Table2[[#This Row],[Hscore]]&amp;"-"&amp;Table2[[#This Row],[Uscore]],"")</f>
        <v/>
      </c>
      <c r="U117">
        <v>3055</v>
      </c>
      <c r="V117" s="1">
        <f>Table2[[#This Row],[GameTime]]-(Table2[[#This Row],[period]]-1)*1200</f>
        <v>655</v>
      </c>
      <c r="W117" s="1">
        <f>ROUNDDOWN(Table2[[#This Row],[Time]]/60,0)</f>
        <v>10</v>
      </c>
      <c r="X117" s="1">
        <f>ROUNDDOWN((Table2[[#This Row],[Time]]/60-Table2[[#This Row],[Time2]])*60,0)</f>
        <v>55</v>
      </c>
      <c r="Y117" s="1">
        <f>IF(Table2[[#This Row],[Time2]]&lt;10,0&amp;Table2[[#This Row],[Time2]],Table2[[#This Row],[Time2]])</f>
        <v>10</v>
      </c>
      <c r="Z117" s="1">
        <f>IF(Table2[[#This Row],[Time3]]&lt;10,0&amp;Table2[[#This Row],[Time3]],Table2[[#This Row],[Time3]])</f>
        <v>55</v>
      </c>
      <c r="AA117" s="2" t="str">
        <f>Table2[[#This Row],[Time4]]&amp;":"&amp;Table2[[#This Row],[Time5]]</f>
        <v>10:55</v>
      </c>
      <c r="AB117" s="1" cm="1">
        <f t="array" ref="AB117">IFERROR(IF(Table2[[#This Row],[code]]="","",_xlfn.IFS(AND(Table2[[#This Row],[code]]&lt;400,Table2[[#This Row],[code]]&lt;&gt;""),2,Table2[[#This Row],[code]]&gt;500,4)),"")</f>
        <v>2</v>
      </c>
      <c r="AC117" s="1">
        <f>IF(Table2[[#This Row],[Event]]="Penalty",Table2[[#This Row],[number]],IF(Table2[[#This Row],[Event]]="Time-Out",401,""))</f>
        <v>205</v>
      </c>
      <c r="AD117" s="1">
        <f>ROW(A116)</f>
        <v>116</v>
      </c>
      <c r="AE117" s="1">
        <f>COUNTIFS(Table2[GameID],Table2[[#This Row],[GameID]],Table2[Column1],"&lt;="&amp;Table2[[#This Row],[Column1]])-1</f>
        <v>19</v>
      </c>
    </row>
    <row r="118" spans="1:31" x14ac:dyDescent="0.45">
      <c r="A118" t="s">
        <v>164</v>
      </c>
      <c r="B118" t="str">
        <f>_xlfn.TEXTBEFORE(Table2[[#This Row],[Kamp]]," - ")</f>
        <v>Hafnia FC</v>
      </c>
      <c r="C118" t="str">
        <f>_xlfn.TEXTAFTER(Table2[[#This Row],[Kamp]],"- ")</f>
        <v>Rødovre FC</v>
      </c>
      <c r="D118">
        <v>44817</v>
      </c>
      <c r="E118">
        <v>35310</v>
      </c>
      <c r="F118">
        <v>20222023</v>
      </c>
      <c r="G118" t="s">
        <v>17</v>
      </c>
      <c r="H118" t="s">
        <v>665</v>
      </c>
      <c r="I118" t="s">
        <v>677</v>
      </c>
      <c r="J118">
        <v>3</v>
      </c>
      <c r="K118">
        <v>29512</v>
      </c>
      <c r="L118">
        <v>1</v>
      </c>
      <c r="M118" t="s">
        <v>630</v>
      </c>
      <c r="N118" t="s">
        <v>51</v>
      </c>
      <c r="O118" t="s">
        <v>45</v>
      </c>
      <c r="P118">
        <v>77</v>
      </c>
      <c r="Q118">
        <v>17</v>
      </c>
      <c r="R118">
        <f>SUMIFS(Table2[number],Table2[Event],"Goal",Table2[H/U],"HOME",Table2[GameID],Table2[[#This Row],[GameID]],Table2[GameTime],"&lt;="&amp;Table2[[#This Row],[GameTime]])</f>
        <v>5</v>
      </c>
      <c r="S118">
        <f>SUMIFS(Table2[number],Table2[Event],"Goal",Table2[H/U],"AWAY",Table2[GameID],Table2[[#This Row],[GameID]],Table2[GameTime],"&lt;="&amp;Table2[[#This Row],[GameTime]])</f>
        <v>12</v>
      </c>
      <c r="T118" t="str">
        <f>IF(Table2[[#This Row],[Event]]="Goal",Table2[[#This Row],[Hscore]]&amp;"-"&amp;Table2[[#This Row],[Uscore]],"")</f>
        <v>5-12</v>
      </c>
      <c r="U118">
        <v>3063</v>
      </c>
      <c r="V118" s="1">
        <f>Table2[[#This Row],[GameTime]]-(Table2[[#This Row],[period]]-1)*1200</f>
        <v>663</v>
      </c>
      <c r="W118" s="1">
        <f>ROUNDDOWN(Table2[[#This Row],[Time]]/60,0)</f>
        <v>11</v>
      </c>
      <c r="X118" s="1">
        <f>ROUNDDOWN((Table2[[#This Row],[Time]]/60-Table2[[#This Row],[Time2]])*60,0)</f>
        <v>3</v>
      </c>
      <c r="Y118" s="1">
        <f>IF(Table2[[#This Row],[Time2]]&lt;10,0&amp;Table2[[#This Row],[Time2]],Table2[[#This Row],[Time2]])</f>
        <v>11</v>
      </c>
      <c r="Z118" s="1" t="str">
        <f>IF(Table2[[#This Row],[Time3]]&lt;10,0&amp;Table2[[#This Row],[Time3]],Table2[[#This Row],[Time3]])</f>
        <v>03</v>
      </c>
      <c r="AA118" s="2" t="str">
        <f>Table2[[#This Row],[Time4]]&amp;":"&amp;Table2[[#This Row],[Time5]]</f>
        <v>11:03</v>
      </c>
      <c r="AB118" s="1" t="str" cm="1">
        <f t="array" ref="AB118">IFERROR(IF(Table2[[#This Row],[code]]="","",_xlfn.IFS(AND(Table2[[#This Row],[code]]&lt;400,Table2[[#This Row],[code]]&lt;&gt;""),2,Table2[[#This Row],[code]]&gt;500,4)),"")</f>
        <v/>
      </c>
      <c r="AC118" s="1" t="str">
        <f>IF(Table2[[#This Row],[Event]]="Penalty",Table2[[#This Row],[number]],IF(Table2[[#This Row],[Event]]="Time-Out",401,""))</f>
        <v/>
      </c>
      <c r="AD118" s="1">
        <f>ROW(A117)</f>
        <v>117</v>
      </c>
      <c r="AE118" s="1">
        <f>COUNTIFS(Table2[GameID],Table2[[#This Row],[GameID]],Table2[Column1],"&lt;="&amp;Table2[[#This Row],[Column1]])-1</f>
        <v>20</v>
      </c>
    </row>
    <row r="119" spans="1:31" x14ac:dyDescent="0.45">
      <c r="A119" t="s">
        <v>164</v>
      </c>
      <c r="B119" t="str">
        <f>_xlfn.TEXTBEFORE(Table2[[#This Row],[Kamp]]," - ")</f>
        <v>Hafnia FC</v>
      </c>
      <c r="C119" t="str">
        <f>_xlfn.TEXTAFTER(Table2[[#This Row],[Kamp]],"- ")</f>
        <v>Rødovre FC</v>
      </c>
      <c r="D119">
        <v>44817</v>
      </c>
      <c r="E119">
        <v>35310</v>
      </c>
      <c r="F119">
        <v>20222023</v>
      </c>
      <c r="G119" t="s">
        <v>17</v>
      </c>
      <c r="H119" t="s">
        <v>663</v>
      </c>
      <c r="I119" t="s">
        <v>678</v>
      </c>
      <c r="J119">
        <v>3</v>
      </c>
      <c r="K119">
        <v>29510</v>
      </c>
      <c r="L119">
        <v>1</v>
      </c>
      <c r="M119" t="s">
        <v>630</v>
      </c>
      <c r="N119" t="s">
        <v>118</v>
      </c>
      <c r="O119" t="s">
        <v>163</v>
      </c>
      <c r="P119">
        <v>14</v>
      </c>
      <c r="Q119">
        <v>66</v>
      </c>
      <c r="R119">
        <f>SUMIFS(Table2[number],Table2[Event],"Goal",Table2[H/U],"HOME",Table2[GameID],Table2[[#This Row],[GameID]],Table2[GameTime],"&lt;="&amp;Table2[[#This Row],[GameTime]])</f>
        <v>6</v>
      </c>
      <c r="S119">
        <f>SUMIFS(Table2[number],Table2[Event],"Goal",Table2[H/U],"AWAY",Table2[GameID],Table2[[#This Row],[GameID]],Table2[GameTime],"&lt;="&amp;Table2[[#This Row],[GameTime]])</f>
        <v>12</v>
      </c>
      <c r="T119" t="str">
        <f>IF(Table2[[#This Row],[Event]]="Goal",Table2[[#This Row],[Hscore]]&amp;"-"&amp;Table2[[#This Row],[Uscore]],"")</f>
        <v>6-12</v>
      </c>
      <c r="U119">
        <v>3133</v>
      </c>
      <c r="V119" s="1">
        <f>Table2[[#This Row],[GameTime]]-(Table2[[#This Row],[period]]-1)*1200</f>
        <v>733</v>
      </c>
      <c r="W119" s="1">
        <f>ROUNDDOWN(Table2[[#This Row],[Time]]/60,0)</f>
        <v>12</v>
      </c>
      <c r="X119" s="1">
        <f>ROUNDDOWN((Table2[[#This Row],[Time]]/60-Table2[[#This Row],[Time2]])*60,0)</f>
        <v>13</v>
      </c>
      <c r="Y119" s="1">
        <f>IF(Table2[[#This Row],[Time2]]&lt;10,0&amp;Table2[[#This Row],[Time2]],Table2[[#This Row],[Time2]])</f>
        <v>12</v>
      </c>
      <c r="Z119" s="1">
        <f>IF(Table2[[#This Row],[Time3]]&lt;10,0&amp;Table2[[#This Row],[Time3]],Table2[[#This Row],[Time3]])</f>
        <v>13</v>
      </c>
      <c r="AA119" s="2" t="str">
        <f>Table2[[#This Row],[Time4]]&amp;":"&amp;Table2[[#This Row],[Time5]]</f>
        <v>12:13</v>
      </c>
      <c r="AB119" s="1" t="str" cm="1">
        <f t="array" ref="AB119">IFERROR(IF(Table2[[#This Row],[code]]="","",_xlfn.IFS(AND(Table2[[#This Row],[code]]&lt;400,Table2[[#This Row],[code]]&lt;&gt;""),2,Table2[[#This Row],[code]]&gt;500,4)),"")</f>
        <v/>
      </c>
      <c r="AC119" s="1" t="str">
        <f>IF(Table2[[#This Row],[Event]]="Penalty",Table2[[#This Row],[number]],IF(Table2[[#This Row],[Event]]="Time-Out",401,""))</f>
        <v/>
      </c>
      <c r="AD119" s="1">
        <f>ROW(A118)</f>
        <v>118</v>
      </c>
      <c r="AE119" s="1">
        <f>COUNTIFS(Table2[GameID],Table2[[#This Row],[GameID]],Table2[Column1],"&lt;="&amp;Table2[[#This Row],[Column1]])-1</f>
        <v>21</v>
      </c>
    </row>
    <row r="120" spans="1:31" x14ac:dyDescent="0.45">
      <c r="A120" t="s">
        <v>164</v>
      </c>
      <c r="B120" t="str">
        <f>_xlfn.TEXTBEFORE(Table2[[#This Row],[Kamp]]," - ")</f>
        <v>Hafnia FC</v>
      </c>
      <c r="C120" t="str">
        <f>_xlfn.TEXTAFTER(Table2[[#This Row],[Kamp]],"- ")</f>
        <v>Rødovre FC</v>
      </c>
      <c r="D120">
        <v>44817</v>
      </c>
      <c r="E120">
        <v>35310</v>
      </c>
      <c r="F120">
        <v>20222023</v>
      </c>
      <c r="G120" t="s">
        <v>17</v>
      </c>
      <c r="H120" t="s">
        <v>663</v>
      </c>
      <c r="I120" t="s">
        <v>678</v>
      </c>
      <c r="J120">
        <v>3</v>
      </c>
      <c r="K120">
        <v>29510</v>
      </c>
      <c r="L120">
        <v>1</v>
      </c>
      <c r="M120" t="s">
        <v>630</v>
      </c>
      <c r="N120" t="s">
        <v>119</v>
      </c>
      <c r="O120" t="s">
        <v>111</v>
      </c>
      <c r="P120">
        <v>59</v>
      </c>
      <c r="Q120">
        <v>7</v>
      </c>
      <c r="R120">
        <f>SUMIFS(Table2[number],Table2[Event],"Goal",Table2[H/U],"HOME",Table2[GameID],Table2[[#This Row],[GameID]],Table2[GameTime],"&lt;="&amp;Table2[[#This Row],[GameTime]])</f>
        <v>7</v>
      </c>
      <c r="S120">
        <f>SUMIFS(Table2[number],Table2[Event],"Goal",Table2[H/U],"AWAY",Table2[GameID],Table2[[#This Row],[GameID]],Table2[GameTime],"&lt;="&amp;Table2[[#This Row],[GameTime]])</f>
        <v>12</v>
      </c>
      <c r="T120" t="str">
        <f>IF(Table2[[#This Row],[Event]]="Goal",Table2[[#This Row],[Hscore]]&amp;"-"&amp;Table2[[#This Row],[Uscore]],"")</f>
        <v>7-12</v>
      </c>
      <c r="U120">
        <v>3248</v>
      </c>
      <c r="V120" s="1">
        <f>Table2[[#This Row],[GameTime]]-(Table2[[#This Row],[period]]-1)*1200</f>
        <v>848</v>
      </c>
      <c r="W120" s="1">
        <f>ROUNDDOWN(Table2[[#This Row],[Time]]/60,0)</f>
        <v>14</v>
      </c>
      <c r="X120" s="1">
        <f>ROUNDDOWN((Table2[[#This Row],[Time]]/60-Table2[[#This Row],[Time2]])*60,0)</f>
        <v>7</v>
      </c>
      <c r="Y120" s="1">
        <f>IF(Table2[[#This Row],[Time2]]&lt;10,0&amp;Table2[[#This Row],[Time2]],Table2[[#This Row],[Time2]])</f>
        <v>14</v>
      </c>
      <c r="Z120" s="1" t="str">
        <f>IF(Table2[[#This Row],[Time3]]&lt;10,0&amp;Table2[[#This Row],[Time3]],Table2[[#This Row],[Time3]])</f>
        <v>07</v>
      </c>
      <c r="AA120" s="2" t="str">
        <f>Table2[[#This Row],[Time4]]&amp;":"&amp;Table2[[#This Row],[Time5]]</f>
        <v>14:07</v>
      </c>
      <c r="AB120" s="1" t="str" cm="1">
        <f t="array" ref="AB120">IFERROR(IF(Table2[[#This Row],[code]]="","",_xlfn.IFS(AND(Table2[[#This Row],[code]]&lt;400,Table2[[#This Row],[code]]&lt;&gt;""),2,Table2[[#This Row],[code]]&gt;500,4)),"")</f>
        <v/>
      </c>
      <c r="AC120" s="1" t="str">
        <f>IF(Table2[[#This Row],[Event]]="Penalty",Table2[[#This Row],[number]],IF(Table2[[#This Row],[Event]]="Time-Out",401,""))</f>
        <v/>
      </c>
      <c r="AD120" s="1">
        <f>ROW(A119)</f>
        <v>119</v>
      </c>
      <c r="AE120" s="1">
        <f>COUNTIFS(Table2[GameID],Table2[[#This Row],[GameID]],Table2[Column1],"&lt;="&amp;Table2[[#This Row],[Column1]])-1</f>
        <v>22</v>
      </c>
    </row>
    <row r="121" spans="1:31" x14ac:dyDescent="0.45">
      <c r="A121" t="s">
        <v>164</v>
      </c>
      <c r="B121" t="str">
        <f>_xlfn.TEXTBEFORE(Table2[[#This Row],[Kamp]]," - ")</f>
        <v>Hafnia FC</v>
      </c>
      <c r="C121" t="str">
        <f>_xlfn.TEXTAFTER(Table2[[#This Row],[Kamp]],"- ")</f>
        <v>Rødovre FC</v>
      </c>
      <c r="D121">
        <v>44817</v>
      </c>
      <c r="E121">
        <v>35310</v>
      </c>
      <c r="F121">
        <v>20222023</v>
      </c>
      <c r="G121" t="s">
        <v>17</v>
      </c>
      <c r="H121" t="s">
        <v>663</v>
      </c>
      <c r="I121" t="s">
        <v>678</v>
      </c>
      <c r="J121">
        <v>3</v>
      </c>
      <c r="K121">
        <v>29510</v>
      </c>
      <c r="L121">
        <v>207</v>
      </c>
      <c r="M121" t="s">
        <v>631</v>
      </c>
      <c r="N121" t="s">
        <v>112</v>
      </c>
      <c r="O121" t="s">
        <v>634</v>
      </c>
      <c r="P121">
        <v>10</v>
      </c>
      <c r="Q121" t="s">
        <v>634</v>
      </c>
      <c r="R121">
        <f>SUMIFS(Table2[number],Table2[Event],"Goal",Table2[H/U],"HOME",Table2[GameID],Table2[[#This Row],[GameID]],Table2[GameTime],"&lt;="&amp;Table2[[#This Row],[GameTime]])</f>
        <v>7</v>
      </c>
      <c r="S121">
        <f>SUMIFS(Table2[number],Table2[Event],"Goal",Table2[H/U],"AWAY",Table2[GameID],Table2[[#This Row],[GameID]],Table2[GameTime],"&lt;="&amp;Table2[[#This Row],[GameTime]])</f>
        <v>12</v>
      </c>
      <c r="T121" t="str">
        <f>IF(Table2[[#This Row],[Event]]="Goal",Table2[[#This Row],[Hscore]]&amp;"-"&amp;Table2[[#This Row],[Uscore]],"")</f>
        <v/>
      </c>
      <c r="U121">
        <v>3465</v>
      </c>
      <c r="V121" s="1">
        <f>Table2[[#This Row],[GameTime]]-(Table2[[#This Row],[period]]-1)*1200</f>
        <v>1065</v>
      </c>
      <c r="W121" s="1">
        <f>ROUNDDOWN(Table2[[#This Row],[Time]]/60,0)</f>
        <v>17</v>
      </c>
      <c r="X121" s="1">
        <f>ROUNDDOWN((Table2[[#This Row],[Time]]/60-Table2[[#This Row],[Time2]])*60,0)</f>
        <v>45</v>
      </c>
      <c r="Y121" s="1">
        <f>IF(Table2[[#This Row],[Time2]]&lt;10,0&amp;Table2[[#This Row],[Time2]],Table2[[#This Row],[Time2]])</f>
        <v>17</v>
      </c>
      <c r="Z121" s="1">
        <f>IF(Table2[[#This Row],[Time3]]&lt;10,0&amp;Table2[[#This Row],[Time3]],Table2[[#This Row],[Time3]])</f>
        <v>45</v>
      </c>
      <c r="AA121" s="2" t="str">
        <f>Table2[[#This Row],[Time4]]&amp;":"&amp;Table2[[#This Row],[Time5]]</f>
        <v>17:45</v>
      </c>
      <c r="AB121" s="1" cm="1">
        <f t="array" ref="AB121">IFERROR(IF(Table2[[#This Row],[code]]="","",_xlfn.IFS(AND(Table2[[#This Row],[code]]&lt;400,Table2[[#This Row],[code]]&lt;&gt;""),2,Table2[[#This Row],[code]]&gt;500,4)),"")</f>
        <v>2</v>
      </c>
      <c r="AC121" s="1">
        <f>IF(Table2[[#This Row],[Event]]="Penalty",Table2[[#This Row],[number]],IF(Table2[[#This Row],[Event]]="Time-Out",401,""))</f>
        <v>207</v>
      </c>
      <c r="AD121" s="1">
        <f>ROW(A120)</f>
        <v>120</v>
      </c>
      <c r="AE121" s="1">
        <f>COUNTIFS(Table2[GameID],Table2[[#This Row],[GameID]],Table2[Column1],"&lt;="&amp;Table2[[#This Row],[Column1]])-1</f>
        <v>23</v>
      </c>
    </row>
    <row r="122" spans="1:31" x14ac:dyDescent="0.45">
      <c r="A122" t="s">
        <v>306</v>
      </c>
      <c r="B122" t="str">
        <f>_xlfn.TEXTBEFORE(Table2[[#This Row],[Kamp]]," - ")</f>
        <v>Copenhagen FC</v>
      </c>
      <c r="C122" t="str">
        <f>_xlfn.TEXTAFTER(Table2[[#This Row],[Kamp]],"- ")</f>
        <v>RungstedHørsholm</v>
      </c>
      <c r="D122">
        <v>44859</v>
      </c>
      <c r="E122">
        <v>35311</v>
      </c>
      <c r="F122">
        <v>20222023</v>
      </c>
      <c r="G122" t="s">
        <v>17</v>
      </c>
      <c r="H122" t="s">
        <v>662</v>
      </c>
      <c r="I122" t="s">
        <v>677</v>
      </c>
      <c r="J122">
        <v>1</v>
      </c>
      <c r="K122">
        <v>29508</v>
      </c>
      <c r="L122">
        <v>1</v>
      </c>
      <c r="M122" t="s">
        <v>630</v>
      </c>
      <c r="N122" t="s">
        <v>91</v>
      </c>
      <c r="O122" t="s">
        <v>88</v>
      </c>
      <c r="P122">
        <v>11</v>
      </c>
      <c r="Q122">
        <v>30</v>
      </c>
      <c r="R122">
        <f>SUMIFS(Table2[number],Table2[Event],"Goal",Table2[H/U],"HOME",Table2[GameID],Table2[[#This Row],[GameID]],Table2[GameTime],"&lt;="&amp;Table2[[#This Row],[GameTime]])</f>
        <v>0</v>
      </c>
      <c r="S122">
        <f>SUMIFS(Table2[number],Table2[Event],"Goal",Table2[H/U],"AWAY",Table2[GameID],Table2[[#This Row],[GameID]],Table2[GameTime],"&lt;="&amp;Table2[[#This Row],[GameTime]])</f>
        <v>1</v>
      </c>
      <c r="T122" t="str">
        <f>IF(Table2[[#This Row],[Event]]="Goal",Table2[[#This Row],[Hscore]]&amp;"-"&amp;Table2[[#This Row],[Uscore]],"")</f>
        <v>0-1</v>
      </c>
      <c r="U122">
        <v>169</v>
      </c>
      <c r="V122" s="1">
        <f>Table2[[#This Row],[GameTime]]-(Table2[[#This Row],[period]]-1)*1200</f>
        <v>169</v>
      </c>
      <c r="W122" s="1">
        <f>ROUNDDOWN(Table2[[#This Row],[Time]]/60,0)</f>
        <v>2</v>
      </c>
      <c r="X122" s="1">
        <f>ROUNDDOWN((Table2[[#This Row],[Time]]/60-Table2[[#This Row],[Time2]])*60,0)</f>
        <v>49</v>
      </c>
      <c r="Y122" s="1" t="str">
        <f>IF(Table2[[#This Row],[Time2]]&lt;10,0&amp;Table2[[#This Row],[Time2]],Table2[[#This Row],[Time2]])</f>
        <v>02</v>
      </c>
      <c r="Z122" s="1">
        <f>IF(Table2[[#This Row],[Time3]]&lt;10,0&amp;Table2[[#This Row],[Time3]],Table2[[#This Row],[Time3]])</f>
        <v>49</v>
      </c>
      <c r="AA122" s="2" t="str">
        <f>Table2[[#This Row],[Time4]]&amp;":"&amp;Table2[[#This Row],[Time5]]</f>
        <v>02:49</v>
      </c>
      <c r="AB122" s="1" t="str" cm="1">
        <f t="array" ref="AB122">IFERROR(IF(Table2[[#This Row],[code]]="","",_xlfn.IFS(AND(Table2[[#This Row],[code]]&lt;400,Table2[[#This Row],[code]]&lt;&gt;""),2,Table2[[#This Row],[code]]&gt;500,4)),"")</f>
        <v/>
      </c>
      <c r="AC122" s="1" t="str">
        <f>IF(Table2[[#This Row],[Event]]="Penalty",Table2[[#This Row],[number]],IF(Table2[[#This Row],[Event]]="Time-Out",401,""))</f>
        <v/>
      </c>
      <c r="AD122" s="1">
        <f>ROW(A121)</f>
        <v>121</v>
      </c>
      <c r="AE122" s="1">
        <f>COUNTIFS(Table2[GameID],Table2[[#This Row],[GameID]],Table2[Column1],"&lt;="&amp;Table2[[#This Row],[Column1]])-1</f>
        <v>0</v>
      </c>
    </row>
    <row r="123" spans="1:31" x14ac:dyDescent="0.45">
      <c r="A123" t="s">
        <v>306</v>
      </c>
      <c r="B123" t="str">
        <f>_xlfn.TEXTBEFORE(Table2[[#This Row],[Kamp]]," - ")</f>
        <v>Copenhagen FC</v>
      </c>
      <c r="C123" t="str">
        <f>_xlfn.TEXTAFTER(Table2[[#This Row],[Kamp]],"- ")</f>
        <v>RungstedHørsholm</v>
      </c>
      <c r="D123">
        <v>44859</v>
      </c>
      <c r="E123">
        <v>35311</v>
      </c>
      <c r="F123">
        <v>20222023</v>
      </c>
      <c r="G123" t="s">
        <v>17</v>
      </c>
      <c r="H123" t="s">
        <v>667</v>
      </c>
      <c r="I123" t="s">
        <v>678</v>
      </c>
      <c r="J123">
        <v>1</v>
      </c>
      <c r="K123">
        <v>29513</v>
      </c>
      <c r="L123">
        <v>1</v>
      </c>
      <c r="M123" t="s">
        <v>630</v>
      </c>
      <c r="N123" t="s">
        <v>274</v>
      </c>
      <c r="O123" t="s">
        <v>252</v>
      </c>
      <c r="P123">
        <v>5</v>
      </c>
      <c r="Q123">
        <v>63</v>
      </c>
      <c r="R123">
        <f>SUMIFS(Table2[number],Table2[Event],"Goal",Table2[H/U],"HOME",Table2[GameID],Table2[[#This Row],[GameID]],Table2[GameTime],"&lt;="&amp;Table2[[#This Row],[GameTime]])</f>
        <v>1</v>
      </c>
      <c r="S123">
        <f>SUMIFS(Table2[number],Table2[Event],"Goal",Table2[H/U],"AWAY",Table2[GameID],Table2[[#This Row],[GameID]],Table2[GameTime],"&lt;="&amp;Table2[[#This Row],[GameTime]])</f>
        <v>1</v>
      </c>
      <c r="T123" t="str">
        <f>IF(Table2[[#This Row],[Event]]="Goal",Table2[[#This Row],[Hscore]]&amp;"-"&amp;Table2[[#This Row],[Uscore]],"")</f>
        <v>1-1</v>
      </c>
      <c r="U123">
        <v>857</v>
      </c>
      <c r="V123" s="1">
        <f>Table2[[#This Row],[GameTime]]-(Table2[[#This Row],[period]]-1)*1200</f>
        <v>857</v>
      </c>
      <c r="W123" s="1">
        <f>ROUNDDOWN(Table2[[#This Row],[Time]]/60,0)</f>
        <v>14</v>
      </c>
      <c r="X123" s="1">
        <f>ROUNDDOWN((Table2[[#This Row],[Time]]/60-Table2[[#This Row],[Time2]])*60,0)</f>
        <v>17</v>
      </c>
      <c r="Y123" s="1">
        <f>IF(Table2[[#This Row],[Time2]]&lt;10,0&amp;Table2[[#This Row],[Time2]],Table2[[#This Row],[Time2]])</f>
        <v>14</v>
      </c>
      <c r="Z123" s="1">
        <f>IF(Table2[[#This Row],[Time3]]&lt;10,0&amp;Table2[[#This Row],[Time3]],Table2[[#This Row],[Time3]])</f>
        <v>17</v>
      </c>
      <c r="AA123" s="2" t="str">
        <f>Table2[[#This Row],[Time4]]&amp;":"&amp;Table2[[#This Row],[Time5]]</f>
        <v>14:17</v>
      </c>
      <c r="AB123" s="1" t="str" cm="1">
        <f t="array" ref="AB123">IFERROR(IF(Table2[[#This Row],[code]]="","",_xlfn.IFS(AND(Table2[[#This Row],[code]]&lt;400,Table2[[#This Row],[code]]&lt;&gt;""),2,Table2[[#This Row],[code]]&gt;500,4)),"")</f>
        <v/>
      </c>
      <c r="AC123" s="1" t="str">
        <f>IF(Table2[[#This Row],[Event]]="Penalty",Table2[[#This Row],[number]],IF(Table2[[#This Row],[Event]]="Time-Out",401,""))</f>
        <v/>
      </c>
      <c r="AD123" s="1">
        <f>ROW(A122)</f>
        <v>122</v>
      </c>
      <c r="AE123" s="1">
        <f>COUNTIFS(Table2[GameID],Table2[[#This Row],[GameID]],Table2[Column1],"&lt;="&amp;Table2[[#This Row],[Column1]])-1</f>
        <v>1</v>
      </c>
    </row>
    <row r="124" spans="1:31" x14ac:dyDescent="0.45">
      <c r="A124" t="s">
        <v>306</v>
      </c>
      <c r="B124" t="str">
        <f>_xlfn.TEXTBEFORE(Table2[[#This Row],[Kamp]]," - ")</f>
        <v>Copenhagen FC</v>
      </c>
      <c r="C124" t="str">
        <f>_xlfn.TEXTAFTER(Table2[[#This Row],[Kamp]],"- ")</f>
        <v>RungstedHørsholm</v>
      </c>
      <c r="D124">
        <v>44859</v>
      </c>
      <c r="E124">
        <v>35311</v>
      </c>
      <c r="F124">
        <v>20222023</v>
      </c>
      <c r="G124" t="s">
        <v>17</v>
      </c>
      <c r="H124" t="s">
        <v>662</v>
      </c>
      <c r="I124" t="s">
        <v>677</v>
      </c>
      <c r="J124">
        <v>1</v>
      </c>
      <c r="K124">
        <v>29508</v>
      </c>
      <c r="L124">
        <v>213</v>
      </c>
      <c r="M124" t="s">
        <v>631</v>
      </c>
      <c r="N124" t="s">
        <v>92</v>
      </c>
      <c r="O124" t="s">
        <v>634</v>
      </c>
      <c r="P124">
        <v>96</v>
      </c>
      <c r="Q124" t="s">
        <v>634</v>
      </c>
      <c r="R124">
        <f>SUMIFS(Table2[number],Table2[Event],"Goal",Table2[H/U],"HOME",Table2[GameID],Table2[[#This Row],[GameID]],Table2[GameTime],"&lt;="&amp;Table2[[#This Row],[GameTime]])</f>
        <v>1</v>
      </c>
      <c r="S124">
        <f>SUMIFS(Table2[number],Table2[Event],"Goal",Table2[H/U],"AWAY",Table2[GameID],Table2[[#This Row],[GameID]],Table2[GameTime],"&lt;="&amp;Table2[[#This Row],[GameTime]])</f>
        <v>1</v>
      </c>
      <c r="T124" t="str">
        <f>IF(Table2[[#This Row],[Event]]="Goal",Table2[[#This Row],[Hscore]]&amp;"-"&amp;Table2[[#This Row],[Uscore]],"")</f>
        <v/>
      </c>
      <c r="U124">
        <v>942</v>
      </c>
      <c r="V124" s="1">
        <f>Table2[[#This Row],[GameTime]]-(Table2[[#This Row],[period]]-1)*1200</f>
        <v>942</v>
      </c>
      <c r="W124" s="1">
        <f>ROUNDDOWN(Table2[[#This Row],[Time]]/60,0)</f>
        <v>15</v>
      </c>
      <c r="X124" s="1">
        <f>ROUNDDOWN((Table2[[#This Row],[Time]]/60-Table2[[#This Row],[Time2]])*60,0)</f>
        <v>42</v>
      </c>
      <c r="Y124" s="1">
        <f>IF(Table2[[#This Row],[Time2]]&lt;10,0&amp;Table2[[#This Row],[Time2]],Table2[[#This Row],[Time2]])</f>
        <v>15</v>
      </c>
      <c r="Z124" s="1">
        <f>IF(Table2[[#This Row],[Time3]]&lt;10,0&amp;Table2[[#This Row],[Time3]],Table2[[#This Row],[Time3]])</f>
        <v>42</v>
      </c>
      <c r="AA124" s="2" t="str">
        <f>Table2[[#This Row],[Time4]]&amp;":"&amp;Table2[[#This Row],[Time5]]</f>
        <v>15:42</v>
      </c>
      <c r="AB124" s="1" cm="1">
        <f t="array" ref="AB124">IFERROR(IF(Table2[[#This Row],[code]]="","",_xlfn.IFS(AND(Table2[[#This Row],[code]]&lt;400,Table2[[#This Row],[code]]&lt;&gt;""),2,Table2[[#This Row],[code]]&gt;500,4)),"")</f>
        <v>2</v>
      </c>
      <c r="AC124" s="1">
        <f>IF(Table2[[#This Row],[Event]]="Penalty",Table2[[#This Row],[number]],IF(Table2[[#This Row],[Event]]="Time-Out",401,""))</f>
        <v>213</v>
      </c>
      <c r="AD124" s="1">
        <f>ROW(A123)</f>
        <v>123</v>
      </c>
      <c r="AE124" s="1">
        <f>COUNTIFS(Table2[GameID],Table2[[#This Row],[GameID]],Table2[Column1],"&lt;="&amp;Table2[[#This Row],[Column1]])-1</f>
        <v>2</v>
      </c>
    </row>
    <row r="125" spans="1:31" x14ac:dyDescent="0.45">
      <c r="A125" t="s">
        <v>306</v>
      </c>
      <c r="B125" t="str">
        <f>_xlfn.TEXTBEFORE(Table2[[#This Row],[Kamp]]," - ")</f>
        <v>Copenhagen FC</v>
      </c>
      <c r="C125" t="str">
        <f>_xlfn.TEXTAFTER(Table2[[#This Row],[Kamp]],"- ")</f>
        <v>RungstedHørsholm</v>
      </c>
      <c r="D125">
        <v>44859</v>
      </c>
      <c r="E125">
        <v>35311</v>
      </c>
      <c r="F125">
        <v>20222023</v>
      </c>
      <c r="G125" t="s">
        <v>17</v>
      </c>
      <c r="H125" t="s">
        <v>667</v>
      </c>
      <c r="I125" t="s">
        <v>678</v>
      </c>
      <c r="J125">
        <v>1</v>
      </c>
      <c r="K125">
        <v>29513</v>
      </c>
      <c r="L125">
        <v>1</v>
      </c>
      <c r="M125" t="s">
        <v>630</v>
      </c>
      <c r="N125" t="s">
        <v>244</v>
      </c>
      <c r="O125" t="s">
        <v>240</v>
      </c>
      <c r="P125">
        <v>20</v>
      </c>
      <c r="Q125">
        <v>3</v>
      </c>
      <c r="R125">
        <f>SUMIFS(Table2[number],Table2[Event],"Goal",Table2[H/U],"HOME",Table2[GameID],Table2[[#This Row],[GameID]],Table2[GameTime],"&lt;="&amp;Table2[[#This Row],[GameTime]])</f>
        <v>2</v>
      </c>
      <c r="S125">
        <f>SUMIFS(Table2[number],Table2[Event],"Goal",Table2[H/U],"AWAY",Table2[GameID],Table2[[#This Row],[GameID]],Table2[GameTime],"&lt;="&amp;Table2[[#This Row],[GameTime]])</f>
        <v>1</v>
      </c>
      <c r="T125" t="str">
        <f>IF(Table2[[#This Row],[Event]]="Goal",Table2[[#This Row],[Hscore]]&amp;"-"&amp;Table2[[#This Row],[Uscore]],"")</f>
        <v>2-1</v>
      </c>
      <c r="U125">
        <v>1177</v>
      </c>
      <c r="V125" s="1">
        <f>Table2[[#This Row],[GameTime]]-(Table2[[#This Row],[period]]-1)*1200</f>
        <v>1177</v>
      </c>
      <c r="W125" s="1">
        <f>ROUNDDOWN(Table2[[#This Row],[Time]]/60,0)</f>
        <v>19</v>
      </c>
      <c r="X125" s="1">
        <f>ROUNDDOWN((Table2[[#This Row],[Time]]/60-Table2[[#This Row],[Time2]])*60,0)</f>
        <v>37</v>
      </c>
      <c r="Y125" s="1">
        <f>IF(Table2[[#This Row],[Time2]]&lt;10,0&amp;Table2[[#This Row],[Time2]],Table2[[#This Row],[Time2]])</f>
        <v>19</v>
      </c>
      <c r="Z125" s="1">
        <f>IF(Table2[[#This Row],[Time3]]&lt;10,0&amp;Table2[[#This Row],[Time3]],Table2[[#This Row],[Time3]])</f>
        <v>37</v>
      </c>
      <c r="AA125" s="2" t="str">
        <f>Table2[[#This Row],[Time4]]&amp;":"&amp;Table2[[#This Row],[Time5]]</f>
        <v>19:37</v>
      </c>
      <c r="AB125" s="1" t="str" cm="1">
        <f t="array" ref="AB125">IFERROR(IF(Table2[[#This Row],[code]]="","",_xlfn.IFS(AND(Table2[[#This Row],[code]]&lt;400,Table2[[#This Row],[code]]&lt;&gt;""),2,Table2[[#This Row],[code]]&gt;500,4)),"")</f>
        <v/>
      </c>
      <c r="AC125" s="1" t="str">
        <f>IF(Table2[[#This Row],[Event]]="Penalty",Table2[[#This Row],[number]],IF(Table2[[#This Row],[Event]]="Time-Out",401,""))</f>
        <v/>
      </c>
      <c r="AD125" s="1">
        <f>ROW(A124)</f>
        <v>124</v>
      </c>
      <c r="AE125" s="1">
        <f>COUNTIFS(Table2[GameID],Table2[[#This Row],[GameID]],Table2[Column1],"&lt;="&amp;Table2[[#This Row],[Column1]])-1</f>
        <v>3</v>
      </c>
    </row>
    <row r="126" spans="1:31" x14ac:dyDescent="0.45">
      <c r="A126" t="s">
        <v>306</v>
      </c>
      <c r="B126" t="str">
        <f>_xlfn.TEXTBEFORE(Table2[[#This Row],[Kamp]]," - ")</f>
        <v>Copenhagen FC</v>
      </c>
      <c r="C126" t="str">
        <f>_xlfn.TEXTAFTER(Table2[[#This Row],[Kamp]],"- ")</f>
        <v>RungstedHørsholm</v>
      </c>
      <c r="D126">
        <v>44859</v>
      </c>
      <c r="E126">
        <v>35311</v>
      </c>
      <c r="F126">
        <v>20222023</v>
      </c>
      <c r="G126" t="s">
        <v>17</v>
      </c>
      <c r="H126" t="s">
        <v>662</v>
      </c>
      <c r="I126" t="s">
        <v>677</v>
      </c>
      <c r="J126">
        <v>2</v>
      </c>
      <c r="K126">
        <v>29508</v>
      </c>
      <c r="L126">
        <v>1</v>
      </c>
      <c r="M126" t="s">
        <v>630</v>
      </c>
      <c r="N126" t="s">
        <v>162</v>
      </c>
      <c r="O126" t="s">
        <v>92</v>
      </c>
      <c r="P126">
        <v>48</v>
      </c>
      <c r="Q126">
        <v>96</v>
      </c>
      <c r="R126">
        <f>SUMIFS(Table2[number],Table2[Event],"Goal",Table2[H/U],"HOME",Table2[GameID],Table2[[#This Row],[GameID]],Table2[GameTime],"&lt;="&amp;Table2[[#This Row],[GameTime]])</f>
        <v>2</v>
      </c>
      <c r="S126">
        <f>SUMIFS(Table2[number],Table2[Event],"Goal",Table2[H/U],"AWAY",Table2[GameID],Table2[[#This Row],[GameID]],Table2[GameTime],"&lt;="&amp;Table2[[#This Row],[GameTime]])</f>
        <v>2</v>
      </c>
      <c r="T126" t="str">
        <f>IF(Table2[[#This Row],[Event]]="Goal",Table2[[#This Row],[Hscore]]&amp;"-"&amp;Table2[[#This Row],[Uscore]],"")</f>
        <v>2-2</v>
      </c>
      <c r="U126">
        <v>1465</v>
      </c>
      <c r="V126" s="1">
        <f>Table2[[#This Row],[GameTime]]-(Table2[[#This Row],[period]]-1)*1200</f>
        <v>265</v>
      </c>
      <c r="W126" s="1">
        <f>ROUNDDOWN(Table2[[#This Row],[Time]]/60,0)</f>
        <v>4</v>
      </c>
      <c r="X126" s="1">
        <f>ROUNDDOWN((Table2[[#This Row],[Time]]/60-Table2[[#This Row],[Time2]])*60,0)</f>
        <v>25</v>
      </c>
      <c r="Y126" s="1" t="str">
        <f>IF(Table2[[#This Row],[Time2]]&lt;10,0&amp;Table2[[#This Row],[Time2]],Table2[[#This Row],[Time2]])</f>
        <v>04</v>
      </c>
      <c r="Z126" s="1">
        <f>IF(Table2[[#This Row],[Time3]]&lt;10,0&amp;Table2[[#This Row],[Time3]],Table2[[#This Row],[Time3]])</f>
        <v>25</v>
      </c>
      <c r="AA126" s="2" t="str">
        <f>Table2[[#This Row],[Time4]]&amp;":"&amp;Table2[[#This Row],[Time5]]</f>
        <v>04:25</v>
      </c>
      <c r="AB126" s="1" t="str" cm="1">
        <f t="array" ref="AB126">IFERROR(IF(Table2[[#This Row],[code]]="","",_xlfn.IFS(AND(Table2[[#This Row],[code]]&lt;400,Table2[[#This Row],[code]]&lt;&gt;""),2,Table2[[#This Row],[code]]&gt;500,4)),"")</f>
        <v/>
      </c>
      <c r="AC126" s="1" t="str">
        <f>IF(Table2[[#This Row],[Event]]="Penalty",Table2[[#This Row],[number]],IF(Table2[[#This Row],[Event]]="Time-Out",401,""))</f>
        <v/>
      </c>
      <c r="AD126" s="1">
        <f>ROW(A125)</f>
        <v>125</v>
      </c>
      <c r="AE126" s="1">
        <f>COUNTIFS(Table2[GameID],Table2[[#This Row],[GameID]],Table2[Column1],"&lt;="&amp;Table2[[#This Row],[Column1]])-1</f>
        <v>4</v>
      </c>
    </row>
    <row r="127" spans="1:31" x14ac:dyDescent="0.45">
      <c r="A127" t="s">
        <v>306</v>
      </c>
      <c r="B127" t="str">
        <f>_xlfn.TEXTBEFORE(Table2[[#This Row],[Kamp]]," - ")</f>
        <v>Copenhagen FC</v>
      </c>
      <c r="C127" t="str">
        <f>_xlfn.TEXTAFTER(Table2[[#This Row],[Kamp]],"- ")</f>
        <v>RungstedHørsholm</v>
      </c>
      <c r="D127">
        <v>44859</v>
      </c>
      <c r="E127">
        <v>35311</v>
      </c>
      <c r="F127">
        <v>20222023</v>
      </c>
      <c r="G127" t="s">
        <v>17</v>
      </c>
      <c r="H127" t="s">
        <v>662</v>
      </c>
      <c r="I127" t="s">
        <v>677</v>
      </c>
      <c r="J127">
        <v>2</v>
      </c>
      <c r="K127">
        <v>29508</v>
      </c>
      <c r="L127">
        <v>1</v>
      </c>
      <c r="M127" t="s">
        <v>630</v>
      </c>
      <c r="N127" t="s">
        <v>92</v>
      </c>
      <c r="O127" t="s">
        <v>91</v>
      </c>
      <c r="P127">
        <v>96</v>
      </c>
      <c r="Q127">
        <v>11</v>
      </c>
      <c r="R127">
        <f>SUMIFS(Table2[number],Table2[Event],"Goal",Table2[H/U],"HOME",Table2[GameID],Table2[[#This Row],[GameID]],Table2[GameTime],"&lt;="&amp;Table2[[#This Row],[GameTime]])</f>
        <v>2</v>
      </c>
      <c r="S127">
        <f>SUMIFS(Table2[number],Table2[Event],"Goal",Table2[H/U],"AWAY",Table2[GameID],Table2[[#This Row],[GameID]],Table2[GameTime],"&lt;="&amp;Table2[[#This Row],[GameTime]])</f>
        <v>3</v>
      </c>
      <c r="T127" t="str">
        <f>IF(Table2[[#This Row],[Event]]="Goal",Table2[[#This Row],[Hscore]]&amp;"-"&amp;Table2[[#This Row],[Uscore]],"")</f>
        <v>2-3</v>
      </c>
      <c r="U127">
        <v>1541</v>
      </c>
      <c r="V127" s="1">
        <f>Table2[[#This Row],[GameTime]]-(Table2[[#This Row],[period]]-1)*1200</f>
        <v>341</v>
      </c>
      <c r="W127" s="1">
        <f>ROUNDDOWN(Table2[[#This Row],[Time]]/60,0)</f>
        <v>5</v>
      </c>
      <c r="X127" s="1">
        <f>ROUNDDOWN((Table2[[#This Row],[Time]]/60-Table2[[#This Row],[Time2]])*60,0)</f>
        <v>41</v>
      </c>
      <c r="Y127" s="1" t="str">
        <f>IF(Table2[[#This Row],[Time2]]&lt;10,0&amp;Table2[[#This Row],[Time2]],Table2[[#This Row],[Time2]])</f>
        <v>05</v>
      </c>
      <c r="Z127" s="1">
        <f>IF(Table2[[#This Row],[Time3]]&lt;10,0&amp;Table2[[#This Row],[Time3]],Table2[[#This Row],[Time3]])</f>
        <v>41</v>
      </c>
      <c r="AA127" s="2" t="str">
        <f>Table2[[#This Row],[Time4]]&amp;":"&amp;Table2[[#This Row],[Time5]]</f>
        <v>05:41</v>
      </c>
      <c r="AB127" s="1" t="str" cm="1">
        <f t="array" ref="AB127">IFERROR(IF(Table2[[#This Row],[code]]="","",_xlfn.IFS(AND(Table2[[#This Row],[code]]&lt;400,Table2[[#This Row],[code]]&lt;&gt;""),2,Table2[[#This Row],[code]]&gt;500,4)),"")</f>
        <v/>
      </c>
      <c r="AC127" s="1" t="str">
        <f>IF(Table2[[#This Row],[Event]]="Penalty",Table2[[#This Row],[number]],IF(Table2[[#This Row],[Event]]="Time-Out",401,""))</f>
        <v/>
      </c>
      <c r="AD127" s="1">
        <f>ROW(A126)</f>
        <v>126</v>
      </c>
      <c r="AE127" s="1">
        <f>COUNTIFS(Table2[GameID],Table2[[#This Row],[GameID]],Table2[Column1],"&lt;="&amp;Table2[[#This Row],[Column1]])-1</f>
        <v>5</v>
      </c>
    </row>
    <row r="128" spans="1:31" x14ac:dyDescent="0.45">
      <c r="A128" t="s">
        <v>306</v>
      </c>
      <c r="B128" t="str">
        <f>_xlfn.TEXTBEFORE(Table2[[#This Row],[Kamp]]," - ")</f>
        <v>Copenhagen FC</v>
      </c>
      <c r="C128" t="str">
        <f>_xlfn.TEXTAFTER(Table2[[#This Row],[Kamp]],"- ")</f>
        <v>RungstedHørsholm</v>
      </c>
      <c r="D128">
        <v>44859</v>
      </c>
      <c r="E128">
        <v>35311</v>
      </c>
      <c r="F128">
        <v>20222023</v>
      </c>
      <c r="G128" t="s">
        <v>17</v>
      </c>
      <c r="H128" t="s">
        <v>667</v>
      </c>
      <c r="I128" t="s">
        <v>678</v>
      </c>
      <c r="J128">
        <v>2</v>
      </c>
      <c r="K128">
        <v>29513</v>
      </c>
      <c r="L128">
        <v>1</v>
      </c>
      <c r="M128" t="s">
        <v>630</v>
      </c>
      <c r="N128" t="s">
        <v>244</v>
      </c>
      <c r="O128" t="s">
        <v>240</v>
      </c>
      <c r="P128">
        <v>20</v>
      </c>
      <c r="Q128">
        <v>3</v>
      </c>
      <c r="R128">
        <f>SUMIFS(Table2[number],Table2[Event],"Goal",Table2[H/U],"HOME",Table2[GameID],Table2[[#This Row],[GameID]],Table2[GameTime],"&lt;="&amp;Table2[[#This Row],[GameTime]])</f>
        <v>3</v>
      </c>
      <c r="S128">
        <f>SUMIFS(Table2[number],Table2[Event],"Goal",Table2[H/U],"AWAY",Table2[GameID],Table2[[#This Row],[GameID]],Table2[GameTime],"&lt;="&amp;Table2[[#This Row],[GameTime]])</f>
        <v>3</v>
      </c>
      <c r="T128" t="str">
        <f>IF(Table2[[#This Row],[Event]]="Goal",Table2[[#This Row],[Hscore]]&amp;"-"&amp;Table2[[#This Row],[Uscore]],"")</f>
        <v>3-3</v>
      </c>
      <c r="U128">
        <v>1595</v>
      </c>
      <c r="V128" s="1">
        <f>Table2[[#This Row],[GameTime]]-(Table2[[#This Row],[period]]-1)*1200</f>
        <v>395</v>
      </c>
      <c r="W128" s="1">
        <f>ROUNDDOWN(Table2[[#This Row],[Time]]/60,0)</f>
        <v>6</v>
      </c>
      <c r="X128" s="1">
        <f>ROUNDDOWN((Table2[[#This Row],[Time]]/60-Table2[[#This Row],[Time2]])*60,0)</f>
        <v>35</v>
      </c>
      <c r="Y128" s="1" t="str">
        <f>IF(Table2[[#This Row],[Time2]]&lt;10,0&amp;Table2[[#This Row],[Time2]],Table2[[#This Row],[Time2]])</f>
        <v>06</v>
      </c>
      <c r="Z128" s="1">
        <f>IF(Table2[[#This Row],[Time3]]&lt;10,0&amp;Table2[[#This Row],[Time3]],Table2[[#This Row],[Time3]])</f>
        <v>35</v>
      </c>
      <c r="AA128" s="2" t="str">
        <f>Table2[[#This Row],[Time4]]&amp;":"&amp;Table2[[#This Row],[Time5]]</f>
        <v>06:35</v>
      </c>
      <c r="AB128" s="1" t="str" cm="1">
        <f t="array" ref="AB128">IFERROR(IF(Table2[[#This Row],[code]]="","",_xlfn.IFS(AND(Table2[[#This Row],[code]]&lt;400,Table2[[#This Row],[code]]&lt;&gt;""),2,Table2[[#This Row],[code]]&gt;500,4)),"")</f>
        <v/>
      </c>
      <c r="AC128" s="1" t="str">
        <f>IF(Table2[[#This Row],[Event]]="Penalty",Table2[[#This Row],[number]],IF(Table2[[#This Row],[Event]]="Time-Out",401,""))</f>
        <v/>
      </c>
      <c r="AD128" s="1">
        <f>ROW(A127)</f>
        <v>127</v>
      </c>
      <c r="AE128" s="1">
        <f>COUNTIFS(Table2[GameID],Table2[[#This Row],[GameID]],Table2[Column1],"&lt;="&amp;Table2[[#This Row],[Column1]])-1</f>
        <v>6</v>
      </c>
    </row>
    <row r="129" spans="1:31" x14ac:dyDescent="0.45">
      <c r="A129" t="s">
        <v>306</v>
      </c>
      <c r="B129" t="str">
        <f>_xlfn.TEXTBEFORE(Table2[[#This Row],[Kamp]]," - ")</f>
        <v>Copenhagen FC</v>
      </c>
      <c r="C129" t="str">
        <f>_xlfn.TEXTAFTER(Table2[[#This Row],[Kamp]],"- ")</f>
        <v>RungstedHørsholm</v>
      </c>
      <c r="D129">
        <v>44859</v>
      </c>
      <c r="E129">
        <v>35311</v>
      </c>
      <c r="F129">
        <v>20222023</v>
      </c>
      <c r="G129" t="s">
        <v>17</v>
      </c>
      <c r="H129" t="s">
        <v>662</v>
      </c>
      <c r="I129" t="s">
        <v>677</v>
      </c>
      <c r="J129">
        <v>2</v>
      </c>
      <c r="K129">
        <v>29508</v>
      </c>
      <c r="L129">
        <v>1</v>
      </c>
      <c r="M129" t="s">
        <v>630</v>
      </c>
      <c r="N129" t="s">
        <v>90</v>
      </c>
      <c r="O129" t="s">
        <v>91</v>
      </c>
      <c r="P129">
        <v>87</v>
      </c>
      <c r="Q129">
        <v>11</v>
      </c>
      <c r="R129">
        <f>SUMIFS(Table2[number],Table2[Event],"Goal",Table2[H/U],"HOME",Table2[GameID],Table2[[#This Row],[GameID]],Table2[GameTime],"&lt;="&amp;Table2[[#This Row],[GameTime]])</f>
        <v>3</v>
      </c>
      <c r="S129">
        <f>SUMIFS(Table2[number],Table2[Event],"Goal",Table2[H/U],"AWAY",Table2[GameID],Table2[[#This Row],[GameID]],Table2[GameTime],"&lt;="&amp;Table2[[#This Row],[GameTime]])</f>
        <v>4</v>
      </c>
      <c r="T129" t="str">
        <f>IF(Table2[[#This Row],[Event]]="Goal",Table2[[#This Row],[Hscore]]&amp;"-"&amp;Table2[[#This Row],[Uscore]],"")</f>
        <v>3-4</v>
      </c>
      <c r="U129">
        <v>1977</v>
      </c>
      <c r="V129" s="1">
        <f>Table2[[#This Row],[GameTime]]-(Table2[[#This Row],[period]]-1)*1200</f>
        <v>777</v>
      </c>
      <c r="W129" s="1">
        <f>ROUNDDOWN(Table2[[#This Row],[Time]]/60,0)</f>
        <v>12</v>
      </c>
      <c r="X129" s="1">
        <f>ROUNDDOWN((Table2[[#This Row],[Time]]/60-Table2[[#This Row],[Time2]])*60,0)</f>
        <v>57</v>
      </c>
      <c r="Y129" s="1">
        <f>IF(Table2[[#This Row],[Time2]]&lt;10,0&amp;Table2[[#This Row],[Time2]],Table2[[#This Row],[Time2]])</f>
        <v>12</v>
      </c>
      <c r="Z129" s="1">
        <f>IF(Table2[[#This Row],[Time3]]&lt;10,0&amp;Table2[[#This Row],[Time3]],Table2[[#This Row],[Time3]])</f>
        <v>57</v>
      </c>
      <c r="AA129" s="2" t="str">
        <f>Table2[[#This Row],[Time4]]&amp;":"&amp;Table2[[#This Row],[Time5]]</f>
        <v>12:57</v>
      </c>
      <c r="AB129" s="1" t="str" cm="1">
        <f t="array" ref="AB129">IFERROR(IF(Table2[[#This Row],[code]]="","",_xlfn.IFS(AND(Table2[[#This Row],[code]]&lt;400,Table2[[#This Row],[code]]&lt;&gt;""),2,Table2[[#This Row],[code]]&gt;500,4)),"")</f>
        <v/>
      </c>
      <c r="AC129" s="1" t="str">
        <f>IF(Table2[[#This Row],[Event]]="Penalty",Table2[[#This Row],[number]],IF(Table2[[#This Row],[Event]]="Time-Out",401,""))</f>
        <v/>
      </c>
      <c r="AD129" s="1">
        <f>ROW(A128)</f>
        <v>128</v>
      </c>
      <c r="AE129" s="1">
        <f>COUNTIFS(Table2[GameID],Table2[[#This Row],[GameID]],Table2[Column1],"&lt;="&amp;Table2[[#This Row],[Column1]])-1</f>
        <v>7</v>
      </c>
    </row>
    <row r="130" spans="1:31" x14ac:dyDescent="0.45">
      <c r="A130" t="s">
        <v>306</v>
      </c>
      <c r="B130" t="str">
        <f>_xlfn.TEXTBEFORE(Table2[[#This Row],[Kamp]]," - ")</f>
        <v>Copenhagen FC</v>
      </c>
      <c r="C130" t="str">
        <f>_xlfn.TEXTAFTER(Table2[[#This Row],[Kamp]],"- ")</f>
        <v>RungstedHørsholm</v>
      </c>
      <c r="D130">
        <v>44859</v>
      </c>
      <c r="E130">
        <v>35311</v>
      </c>
      <c r="F130">
        <v>20222023</v>
      </c>
      <c r="G130" t="s">
        <v>17</v>
      </c>
      <c r="H130" t="s">
        <v>667</v>
      </c>
      <c r="I130" t="s">
        <v>678</v>
      </c>
      <c r="J130">
        <v>2</v>
      </c>
      <c r="K130">
        <v>29513</v>
      </c>
      <c r="L130">
        <v>1</v>
      </c>
      <c r="M130" t="s">
        <v>630</v>
      </c>
      <c r="N130" t="s">
        <v>254</v>
      </c>
      <c r="O130" t="s">
        <v>256</v>
      </c>
      <c r="P130">
        <v>77</v>
      </c>
      <c r="Q130">
        <v>97</v>
      </c>
      <c r="R130">
        <f>SUMIFS(Table2[number],Table2[Event],"Goal",Table2[H/U],"HOME",Table2[GameID],Table2[[#This Row],[GameID]],Table2[GameTime],"&lt;="&amp;Table2[[#This Row],[GameTime]])</f>
        <v>4</v>
      </c>
      <c r="S130">
        <f>SUMIFS(Table2[number],Table2[Event],"Goal",Table2[H/U],"AWAY",Table2[GameID],Table2[[#This Row],[GameID]],Table2[GameTime],"&lt;="&amp;Table2[[#This Row],[GameTime]])</f>
        <v>4</v>
      </c>
      <c r="T130" t="str">
        <f>IF(Table2[[#This Row],[Event]]="Goal",Table2[[#This Row],[Hscore]]&amp;"-"&amp;Table2[[#This Row],[Uscore]],"")</f>
        <v>4-4</v>
      </c>
      <c r="U130">
        <v>2110</v>
      </c>
      <c r="V130" s="1">
        <f>Table2[[#This Row],[GameTime]]-(Table2[[#This Row],[period]]-1)*1200</f>
        <v>910</v>
      </c>
      <c r="W130" s="1">
        <f>ROUNDDOWN(Table2[[#This Row],[Time]]/60,0)</f>
        <v>15</v>
      </c>
      <c r="X130" s="1">
        <f>ROUNDDOWN((Table2[[#This Row],[Time]]/60-Table2[[#This Row],[Time2]])*60,0)</f>
        <v>9</v>
      </c>
      <c r="Y130" s="1">
        <f>IF(Table2[[#This Row],[Time2]]&lt;10,0&amp;Table2[[#This Row],[Time2]],Table2[[#This Row],[Time2]])</f>
        <v>15</v>
      </c>
      <c r="Z130" s="1" t="str">
        <f>IF(Table2[[#This Row],[Time3]]&lt;10,0&amp;Table2[[#This Row],[Time3]],Table2[[#This Row],[Time3]])</f>
        <v>09</v>
      </c>
      <c r="AA130" s="2" t="str">
        <f>Table2[[#This Row],[Time4]]&amp;":"&amp;Table2[[#This Row],[Time5]]</f>
        <v>15:09</v>
      </c>
      <c r="AB130" s="1" t="str" cm="1">
        <f t="array" ref="AB130">IFERROR(IF(Table2[[#This Row],[code]]="","",_xlfn.IFS(AND(Table2[[#This Row],[code]]&lt;400,Table2[[#This Row],[code]]&lt;&gt;""),2,Table2[[#This Row],[code]]&gt;500,4)),"")</f>
        <v/>
      </c>
      <c r="AC130" s="1" t="str">
        <f>IF(Table2[[#This Row],[Event]]="Penalty",Table2[[#This Row],[number]],IF(Table2[[#This Row],[Event]]="Time-Out",401,""))</f>
        <v/>
      </c>
      <c r="AD130" s="1">
        <f>ROW(A129)</f>
        <v>129</v>
      </c>
      <c r="AE130" s="1">
        <f>COUNTIFS(Table2[GameID],Table2[[#This Row],[GameID]],Table2[Column1],"&lt;="&amp;Table2[[#This Row],[Column1]])-1</f>
        <v>8</v>
      </c>
    </row>
    <row r="131" spans="1:31" x14ac:dyDescent="0.45">
      <c r="A131" t="s">
        <v>306</v>
      </c>
      <c r="B131" t="str">
        <f>_xlfn.TEXTBEFORE(Table2[[#This Row],[Kamp]]," - ")</f>
        <v>Copenhagen FC</v>
      </c>
      <c r="C131" t="str">
        <f>_xlfn.TEXTAFTER(Table2[[#This Row],[Kamp]],"- ")</f>
        <v>RungstedHørsholm</v>
      </c>
      <c r="D131">
        <v>44859</v>
      </c>
      <c r="E131">
        <v>35311</v>
      </c>
      <c r="F131">
        <v>20222023</v>
      </c>
      <c r="G131" t="s">
        <v>17</v>
      </c>
      <c r="H131" t="s">
        <v>667</v>
      </c>
      <c r="I131" t="s">
        <v>678</v>
      </c>
      <c r="J131">
        <v>2</v>
      </c>
      <c r="K131">
        <v>29513</v>
      </c>
      <c r="L131">
        <v>212</v>
      </c>
      <c r="M131" t="s">
        <v>631</v>
      </c>
      <c r="N131" t="s">
        <v>245</v>
      </c>
      <c r="O131" t="s">
        <v>634</v>
      </c>
      <c r="P131">
        <v>22</v>
      </c>
      <c r="Q131" t="s">
        <v>634</v>
      </c>
      <c r="R131">
        <f>SUMIFS(Table2[number],Table2[Event],"Goal",Table2[H/U],"HOME",Table2[GameID],Table2[[#This Row],[GameID]],Table2[GameTime],"&lt;="&amp;Table2[[#This Row],[GameTime]])</f>
        <v>4</v>
      </c>
      <c r="S131">
        <f>SUMIFS(Table2[number],Table2[Event],"Goal",Table2[H/U],"AWAY",Table2[GameID],Table2[[#This Row],[GameID]],Table2[GameTime],"&lt;="&amp;Table2[[#This Row],[GameTime]])</f>
        <v>4</v>
      </c>
      <c r="T131" t="str">
        <f>IF(Table2[[#This Row],[Event]]="Goal",Table2[[#This Row],[Hscore]]&amp;"-"&amp;Table2[[#This Row],[Uscore]],"")</f>
        <v/>
      </c>
      <c r="U131">
        <v>2354</v>
      </c>
      <c r="V131" s="1">
        <f>Table2[[#This Row],[GameTime]]-(Table2[[#This Row],[period]]-1)*1200</f>
        <v>1154</v>
      </c>
      <c r="W131" s="1">
        <f>ROUNDDOWN(Table2[[#This Row],[Time]]/60,0)</f>
        <v>19</v>
      </c>
      <c r="X131" s="1">
        <f>ROUNDDOWN((Table2[[#This Row],[Time]]/60-Table2[[#This Row],[Time2]])*60,0)</f>
        <v>14</v>
      </c>
      <c r="Y131" s="1">
        <f>IF(Table2[[#This Row],[Time2]]&lt;10,0&amp;Table2[[#This Row],[Time2]],Table2[[#This Row],[Time2]])</f>
        <v>19</v>
      </c>
      <c r="Z131" s="1">
        <f>IF(Table2[[#This Row],[Time3]]&lt;10,0&amp;Table2[[#This Row],[Time3]],Table2[[#This Row],[Time3]])</f>
        <v>14</v>
      </c>
      <c r="AA131" s="2" t="str">
        <f>Table2[[#This Row],[Time4]]&amp;":"&amp;Table2[[#This Row],[Time5]]</f>
        <v>19:14</v>
      </c>
      <c r="AB131" s="1" cm="1">
        <f t="array" ref="AB131">IFERROR(IF(Table2[[#This Row],[code]]="","",_xlfn.IFS(AND(Table2[[#This Row],[code]]&lt;400,Table2[[#This Row],[code]]&lt;&gt;""),2,Table2[[#This Row],[code]]&gt;500,4)),"")</f>
        <v>2</v>
      </c>
      <c r="AC131" s="1">
        <f>IF(Table2[[#This Row],[Event]]="Penalty",Table2[[#This Row],[number]],IF(Table2[[#This Row],[Event]]="Time-Out",401,""))</f>
        <v>212</v>
      </c>
      <c r="AD131" s="1">
        <f>ROW(A130)</f>
        <v>130</v>
      </c>
      <c r="AE131" s="1">
        <f>COUNTIFS(Table2[GameID],Table2[[#This Row],[GameID]],Table2[Column1],"&lt;="&amp;Table2[[#This Row],[Column1]])-1</f>
        <v>9</v>
      </c>
    </row>
    <row r="132" spans="1:31" x14ac:dyDescent="0.45">
      <c r="A132" t="s">
        <v>306</v>
      </c>
      <c r="B132" t="str">
        <f>_xlfn.TEXTBEFORE(Table2[[#This Row],[Kamp]]," - ")</f>
        <v>Copenhagen FC</v>
      </c>
      <c r="C132" t="str">
        <f>_xlfn.TEXTAFTER(Table2[[#This Row],[Kamp]],"- ")</f>
        <v>RungstedHørsholm</v>
      </c>
      <c r="D132">
        <v>44859</v>
      </c>
      <c r="E132">
        <v>35311</v>
      </c>
      <c r="F132">
        <v>20222023</v>
      </c>
      <c r="G132" t="s">
        <v>17</v>
      </c>
      <c r="H132" t="s">
        <v>662</v>
      </c>
      <c r="I132" t="s">
        <v>677</v>
      </c>
      <c r="J132">
        <v>3</v>
      </c>
      <c r="K132">
        <v>29508</v>
      </c>
      <c r="L132">
        <v>1</v>
      </c>
      <c r="M132" t="s">
        <v>630</v>
      </c>
      <c r="N132" t="s">
        <v>92</v>
      </c>
      <c r="O132" t="s">
        <v>78</v>
      </c>
      <c r="P132">
        <v>96</v>
      </c>
      <c r="Q132">
        <v>8</v>
      </c>
      <c r="R132">
        <f>SUMIFS(Table2[number],Table2[Event],"Goal",Table2[H/U],"HOME",Table2[GameID],Table2[[#This Row],[GameID]],Table2[GameTime],"&lt;="&amp;Table2[[#This Row],[GameTime]])</f>
        <v>4</v>
      </c>
      <c r="S132">
        <f>SUMIFS(Table2[number],Table2[Event],"Goal",Table2[H/U],"AWAY",Table2[GameID],Table2[[#This Row],[GameID]],Table2[GameTime],"&lt;="&amp;Table2[[#This Row],[GameTime]])</f>
        <v>5</v>
      </c>
      <c r="T132" t="str">
        <f>IF(Table2[[#This Row],[Event]]="Goal",Table2[[#This Row],[Hscore]]&amp;"-"&amp;Table2[[#This Row],[Uscore]],"")</f>
        <v>4-5</v>
      </c>
      <c r="U132">
        <v>2748</v>
      </c>
      <c r="V132" s="1">
        <f>Table2[[#This Row],[GameTime]]-(Table2[[#This Row],[period]]-1)*1200</f>
        <v>348</v>
      </c>
      <c r="W132" s="1">
        <f>ROUNDDOWN(Table2[[#This Row],[Time]]/60,0)</f>
        <v>5</v>
      </c>
      <c r="X132" s="1">
        <f>ROUNDDOWN((Table2[[#This Row],[Time]]/60-Table2[[#This Row],[Time2]])*60,0)</f>
        <v>48</v>
      </c>
      <c r="Y132" s="1" t="str">
        <f>IF(Table2[[#This Row],[Time2]]&lt;10,0&amp;Table2[[#This Row],[Time2]],Table2[[#This Row],[Time2]])</f>
        <v>05</v>
      </c>
      <c r="Z132" s="1">
        <f>IF(Table2[[#This Row],[Time3]]&lt;10,0&amp;Table2[[#This Row],[Time3]],Table2[[#This Row],[Time3]])</f>
        <v>48</v>
      </c>
      <c r="AA132" s="2" t="str">
        <f>Table2[[#This Row],[Time4]]&amp;":"&amp;Table2[[#This Row],[Time5]]</f>
        <v>05:48</v>
      </c>
      <c r="AB132" s="1" t="str" cm="1">
        <f t="array" ref="AB132">IFERROR(IF(Table2[[#This Row],[code]]="","",_xlfn.IFS(AND(Table2[[#This Row],[code]]&lt;400,Table2[[#This Row],[code]]&lt;&gt;""),2,Table2[[#This Row],[code]]&gt;500,4)),"")</f>
        <v/>
      </c>
      <c r="AC132" s="1" t="str">
        <f>IF(Table2[[#This Row],[Event]]="Penalty",Table2[[#This Row],[number]],IF(Table2[[#This Row],[Event]]="Time-Out",401,""))</f>
        <v/>
      </c>
      <c r="AD132" s="1">
        <f>ROW(A131)</f>
        <v>131</v>
      </c>
      <c r="AE132" s="1">
        <f>COUNTIFS(Table2[GameID],Table2[[#This Row],[GameID]],Table2[Column1],"&lt;="&amp;Table2[[#This Row],[Column1]])-1</f>
        <v>10</v>
      </c>
    </row>
    <row r="133" spans="1:31" x14ac:dyDescent="0.45">
      <c r="A133" t="s">
        <v>306</v>
      </c>
      <c r="B133" t="str">
        <f>_xlfn.TEXTBEFORE(Table2[[#This Row],[Kamp]]," - ")</f>
        <v>Copenhagen FC</v>
      </c>
      <c r="C133" t="str">
        <f>_xlfn.TEXTAFTER(Table2[[#This Row],[Kamp]],"- ")</f>
        <v>RungstedHørsholm</v>
      </c>
      <c r="D133">
        <v>44859</v>
      </c>
      <c r="E133">
        <v>35311</v>
      </c>
      <c r="F133">
        <v>20222023</v>
      </c>
      <c r="G133" t="s">
        <v>17</v>
      </c>
      <c r="H133" t="s">
        <v>667</v>
      </c>
      <c r="I133" t="s">
        <v>678</v>
      </c>
      <c r="J133">
        <v>3</v>
      </c>
      <c r="K133">
        <v>29513</v>
      </c>
      <c r="L133">
        <v>1</v>
      </c>
      <c r="M133" t="s">
        <v>630</v>
      </c>
      <c r="N133" t="s">
        <v>245</v>
      </c>
      <c r="O133" t="s">
        <v>276</v>
      </c>
      <c r="P133">
        <v>22</v>
      </c>
      <c r="Q133">
        <v>9</v>
      </c>
      <c r="R133">
        <f>SUMIFS(Table2[number],Table2[Event],"Goal",Table2[H/U],"HOME",Table2[GameID],Table2[[#This Row],[GameID]],Table2[GameTime],"&lt;="&amp;Table2[[#This Row],[GameTime]])</f>
        <v>5</v>
      </c>
      <c r="S133">
        <f>SUMIFS(Table2[number],Table2[Event],"Goal",Table2[H/U],"AWAY",Table2[GameID],Table2[[#This Row],[GameID]],Table2[GameTime],"&lt;="&amp;Table2[[#This Row],[GameTime]])</f>
        <v>5</v>
      </c>
      <c r="T133" t="str">
        <f>IF(Table2[[#This Row],[Event]]="Goal",Table2[[#This Row],[Hscore]]&amp;"-"&amp;Table2[[#This Row],[Uscore]],"")</f>
        <v>5-5</v>
      </c>
      <c r="U133">
        <v>2769</v>
      </c>
      <c r="V133" s="1">
        <f>Table2[[#This Row],[GameTime]]-(Table2[[#This Row],[period]]-1)*1200</f>
        <v>369</v>
      </c>
      <c r="W133" s="1">
        <f>ROUNDDOWN(Table2[[#This Row],[Time]]/60,0)</f>
        <v>6</v>
      </c>
      <c r="X133" s="1">
        <f>ROUNDDOWN((Table2[[#This Row],[Time]]/60-Table2[[#This Row],[Time2]])*60,0)</f>
        <v>9</v>
      </c>
      <c r="Y133" s="1" t="str">
        <f>IF(Table2[[#This Row],[Time2]]&lt;10,0&amp;Table2[[#This Row],[Time2]],Table2[[#This Row],[Time2]])</f>
        <v>06</v>
      </c>
      <c r="Z133" s="1" t="str">
        <f>IF(Table2[[#This Row],[Time3]]&lt;10,0&amp;Table2[[#This Row],[Time3]],Table2[[#This Row],[Time3]])</f>
        <v>09</v>
      </c>
      <c r="AA133" s="2" t="str">
        <f>Table2[[#This Row],[Time4]]&amp;":"&amp;Table2[[#This Row],[Time5]]</f>
        <v>06:09</v>
      </c>
      <c r="AB133" s="1" t="str" cm="1">
        <f t="array" ref="AB133">IFERROR(IF(Table2[[#This Row],[code]]="","",_xlfn.IFS(AND(Table2[[#This Row],[code]]&lt;400,Table2[[#This Row],[code]]&lt;&gt;""),2,Table2[[#This Row],[code]]&gt;500,4)),"")</f>
        <v/>
      </c>
      <c r="AC133" s="1" t="str">
        <f>IF(Table2[[#This Row],[Event]]="Penalty",Table2[[#This Row],[number]],IF(Table2[[#This Row],[Event]]="Time-Out",401,""))</f>
        <v/>
      </c>
      <c r="AD133" s="1">
        <f>ROW(A132)</f>
        <v>132</v>
      </c>
      <c r="AE133" s="1">
        <f>COUNTIFS(Table2[GameID],Table2[[#This Row],[GameID]],Table2[Column1],"&lt;="&amp;Table2[[#This Row],[Column1]])-1</f>
        <v>11</v>
      </c>
    </row>
    <row r="134" spans="1:31" x14ac:dyDescent="0.45">
      <c r="A134" t="s">
        <v>306</v>
      </c>
      <c r="B134" t="str">
        <f>_xlfn.TEXTBEFORE(Table2[[#This Row],[Kamp]]," - ")</f>
        <v>Copenhagen FC</v>
      </c>
      <c r="C134" t="str">
        <f>_xlfn.TEXTAFTER(Table2[[#This Row],[Kamp]],"- ")</f>
        <v>RungstedHørsholm</v>
      </c>
      <c r="D134">
        <v>44859</v>
      </c>
      <c r="E134">
        <v>35311</v>
      </c>
      <c r="F134">
        <v>20222023</v>
      </c>
      <c r="G134" t="s">
        <v>17</v>
      </c>
      <c r="H134" t="s">
        <v>662</v>
      </c>
      <c r="I134" t="s">
        <v>677</v>
      </c>
      <c r="J134">
        <v>3</v>
      </c>
      <c r="K134">
        <v>29508</v>
      </c>
      <c r="L134">
        <v>201</v>
      </c>
      <c r="M134" t="s">
        <v>631</v>
      </c>
      <c r="N134" t="s">
        <v>80</v>
      </c>
      <c r="O134" t="s">
        <v>634</v>
      </c>
      <c r="P134">
        <v>10</v>
      </c>
      <c r="Q134" t="s">
        <v>634</v>
      </c>
      <c r="R134">
        <f>SUMIFS(Table2[number],Table2[Event],"Goal",Table2[H/U],"HOME",Table2[GameID],Table2[[#This Row],[GameID]],Table2[GameTime],"&lt;="&amp;Table2[[#This Row],[GameTime]])</f>
        <v>5</v>
      </c>
      <c r="S134">
        <f>SUMIFS(Table2[number],Table2[Event],"Goal",Table2[H/U],"AWAY",Table2[GameID],Table2[[#This Row],[GameID]],Table2[GameTime],"&lt;="&amp;Table2[[#This Row],[GameTime]])</f>
        <v>5</v>
      </c>
      <c r="T134" t="str">
        <f>IF(Table2[[#This Row],[Event]]="Goal",Table2[[#This Row],[Hscore]]&amp;"-"&amp;Table2[[#This Row],[Uscore]],"")</f>
        <v/>
      </c>
      <c r="U134">
        <v>2811</v>
      </c>
      <c r="V134" s="1">
        <f>Table2[[#This Row],[GameTime]]-(Table2[[#This Row],[period]]-1)*1200</f>
        <v>411</v>
      </c>
      <c r="W134" s="1">
        <f>ROUNDDOWN(Table2[[#This Row],[Time]]/60,0)</f>
        <v>6</v>
      </c>
      <c r="X134" s="1">
        <f>ROUNDDOWN((Table2[[#This Row],[Time]]/60-Table2[[#This Row],[Time2]])*60,0)</f>
        <v>51</v>
      </c>
      <c r="Y134" s="1" t="str">
        <f>IF(Table2[[#This Row],[Time2]]&lt;10,0&amp;Table2[[#This Row],[Time2]],Table2[[#This Row],[Time2]])</f>
        <v>06</v>
      </c>
      <c r="Z134" s="1">
        <f>IF(Table2[[#This Row],[Time3]]&lt;10,0&amp;Table2[[#This Row],[Time3]],Table2[[#This Row],[Time3]])</f>
        <v>51</v>
      </c>
      <c r="AA134" s="2" t="str">
        <f>Table2[[#This Row],[Time4]]&amp;":"&amp;Table2[[#This Row],[Time5]]</f>
        <v>06:51</v>
      </c>
      <c r="AB134" s="1" cm="1">
        <f t="array" ref="AB134">IFERROR(IF(Table2[[#This Row],[code]]="","",_xlfn.IFS(AND(Table2[[#This Row],[code]]&lt;400,Table2[[#This Row],[code]]&lt;&gt;""),2,Table2[[#This Row],[code]]&gt;500,4)),"")</f>
        <v>2</v>
      </c>
      <c r="AC134" s="1">
        <f>IF(Table2[[#This Row],[Event]]="Penalty",Table2[[#This Row],[number]],IF(Table2[[#This Row],[Event]]="Time-Out",401,""))</f>
        <v>201</v>
      </c>
      <c r="AD134" s="1">
        <f>ROW(A133)</f>
        <v>133</v>
      </c>
      <c r="AE134" s="1">
        <f>COUNTIFS(Table2[GameID],Table2[[#This Row],[GameID]],Table2[Column1],"&lt;="&amp;Table2[[#This Row],[Column1]])-1</f>
        <v>12</v>
      </c>
    </row>
    <row r="135" spans="1:31" x14ac:dyDescent="0.45">
      <c r="A135" t="s">
        <v>306</v>
      </c>
      <c r="B135" t="str">
        <f>_xlfn.TEXTBEFORE(Table2[[#This Row],[Kamp]]," - ")</f>
        <v>Copenhagen FC</v>
      </c>
      <c r="C135" t="str">
        <f>_xlfn.TEXTAFTER(Table2[[#This Row],[Kamp]],"- ")</f>
        <v>RungstedHørsholm</v>
      </c>
      <c r="D135">
        <v>44859</v>
      </c>
      <c r="E135">
        <v>35311</v>
      </c>
      <c r="F135">
        <v>20222023</v>
      </c>
      <c r="G135" t="s">
        <v>17</v>
      </c>
      <c r="H135" t="s">
        <v>667</v>
      </c>
      <c r="I135" t="s">
        <v>678</v>
      </c>
      <c r="J135">
        <v>3</v>
      </c>
      <c r="K135">
        <v>29513</v>
      </c>
      <c r="L135">
        <v>0</v>
      </c>
      <c r="M135" t="s">
        <v>633</v>
      </c>
      <c r="N135" t="s">
        <v>634</v>
      </c>
      <c r="O135" t="s">
        <v>634</v>
      </c>
      <c r="P135" t="s">
        <v>634</v>
      </c>
      <c r="Q135" t="s">
        <v>634</v>
      </c>
      <c r="R135">
        <f>SUMIFS(Table2[number],Table2[Event],"Goal",Table2[H/U],"HOME",Table2[GameID],Table2[[#This Row],[GameID]],Table2[GameTime],"&lt;="&amp;Table2[[#This Row],[GameTime]])</f>
        <v>5</v>
      </c>
      <c r="S135">
        <f>SUMIFS(Table2[number],Table2[Event],"Goal",Table2[H/U],"AWAY",Table2[GameID],Table2[[#This Row],[GameID]],Table2[GameTime],"&lt;="&amp;Table2[[#This Row],[GameTime]])</f>
        <v>5</v>
      </c>
      <c r="T135" t="str">
        <f>IF(Table2[[#This Row],[Event]]="Goal",Table2[[#This Row],[Hscore]]&amp;"-"&amp;Table2[[#This Row],[Uscore]],"")</f>
        <v/>
      </c>
      <c r="U135">
        <v>3258</v>
      </c>
      <c r="V135" s="1">
        <f>Table2[[#This Row],[GameTime]]-(Table2[[#This Row],[period]]-1)*1200</f>
        <v>858</v>
      </c>
      <c r="W135" s="1">
        <f>ROUNDDOWN(Table2[[#This Row],[Time]]/60,0)</f>
        <v>14</v>
      </c>
      <c r="X135" s="1">
        <f>ROUNDDOWN((Table2[[#This Row],[Time]]/60-Table2[[#This Row],[Time2]])*60,0)</f>
        <v>18</v>
      </c>
      <c r="Y135" s="1">
        <f>IF(Table2[[#This Row],[Time2]]&lt;10,0&amp;Table2[[#This Row],[Time2]],Table2[[#This Row],[Time2]])</f>
        <v>14</v>
      </c>
      <c r="Z135" s="1">
        <f>IF(Table2[[#This Row],[Time3]]&lt;10,0&amp;Table2[[#This Row],[Time3]],Table2[[#This Row],[Time3]])</f>
        <v>18</v>
      </c>
      <c r="AA135" s="2" t="str">
        <f>Table2[[#This Row],[Time4]]&amp;":"&amp;Table2[[#This Row],[Time5]]</f>
        <v>14:18</v>
      </c>
      <c r="AB135" s="1" t="str" cm="1">
        <f t="array" ref="AB135">IFERROR(IF(Table2[[#This Row],[code]]="","",_xlfn.IFS(AND(Table2[[#This Row],[code]]&lt;400,Table2[[#This Row],[code]]&lt;&gt;""),2,Table2[[#This Row],[code]]&gt;500,4)),"")</f>
        <v/>
      </c>
      <c r="AC135" s="1">
        <f>IF(Table2[[#This Row],[Event]]="Penalty",Table2[[#This Row],[number]],IF(Table2[[#This Row],[Event]]="Time-Out",401,""))</f>
        <v>401</v>
      </c>
      <c r="AD135" s="1">
        <f>ROW(A134)</f>
        <v>134</v>
      </c>
      <c r="AE135" s="1">
        <f>COUNTIFS(Table2[GameID],Table2[[#This Row],[GameID]],Table2[Column1],"&lt;="&amp;Table2[[#This Row],[Column1]])-1</f>
        <v>13</v>
      </c>
    </row>
    <row r="136" spans="1:31" x14ac:dyDescent="0.45">
      <c r="A136" t="s">
        <v>306</v>
      </c>
      <c r="B136" t="str">
        <f>_xlfn.TEXTBEFORE(Table2[[#This Row],[Kamp]]," - ")</f>
        <v>Copenhagen FC</v>
      </c>
      <c r="C136" t="str">
        <f>_xlfn.TEXTAFTER(Table2[[#This Row],[Kamp]],"- ")</f>
        <v>RungstedHørsholm</v>
      </c>
      <c r="D136">
        <v>44859</v>
      </c>
      <c r="E136">
        <v>35311</v>
      </c>
      <c r="F136">
        <v>20222023</v>
      </c>
      <c r="G136" t="s">
        <v>17</v>
      </c>
      <c r="H136" t="s">
        <v>662</v>
      </c>
      <c r="I136" t="s">
        <v>677</v>
      </c>
      <c r="J136">
        <v>3</v>
      </c>
      <c r="K136">
        <v>29508</v>
      </c>
      <c r="L136">
        <v>0</v>
      </c>
      <c r="M136" t="s">
        <v>633</v>
      </c>
      <c r="N136" t="s">
        <v>634</v>
      </c>
      <c r="O136" t="s">
        <v>634</v>
      </c>
      <c r="P136" t="s">
        <v>634</v>
      </c>
      <c r="Q136" t="s">
        <v>634</v>
      </c>
      <c r="R136">
        <f>SUMIFS(Table2[number],Table2[Event],"Goal",Table2[H/U],"HOME",Table2[GameID],Table2[[#This Row],[GameID]],Table2[GameTime],"&lt;="&amp;Table2[[#This Row],[GameTime]])</f>
        <v>5</v>
      </c>
      <c r="S136">
        <f>SUMIFS(Table2[number],Table2[Event],"Goal",Table2[H/U],"AWAY",Table2[GameID],Table2[[#This Row],[GameID]],Table2[GameTime],"&lt;="&amp;Table2[[#This Row],[GameTime]])</f>
        <v>5</v>
      </c>
      <c r="T136" t="str">
        <f>IF(Table2[[#This Row],[Event]]="Goal",Table2[[#This Row],[Hscore]]&amp;"-"&amp;Table2[[#This Row],[Uscore]],"")</f>
        <v/>
      </c>
      <c r="U136">
        <v>3591</v>
      </c>
      <c r="V136" s="1">
        <f>Table2[[#This Row],[GameTime]]-(Table2[[#This Row],[period]]-1)*1200</f>
        <v>1191</v>
      </c>
      <c r="W136" s="1">
        <f>ROUNDDOWN(Table2[[#This Row],[Time]]/60,0)</f>
        <v>19</v>
      </c>
      <c r="X136" s="1">
        <f>ROUNDDOWN((Table2[[#This Row],[Time]]/60-Table2[[#This Row],[Time2]])*60,0)</f>
        <v>51</v>
      </c>
      <c r="Y136" s="1">
        <f>IF(Table2[[#This Row],[Time2]]&lt;10,0&amp;Table2[[#This Row],[Time2]],Table2[[#This Row],[Time2]])</f>
        <v>19</v>
      </c>
      <c r="Z136" s="1">
        <f>IF(Table2[[#This Row],[Time3]]&lt;10,0&amp;Table2[[#This Row],[Time3]],Table2[[#This Row],[Time3]])</f>
        <v>51</v>
      </c>
      <c r="AA136" s="2" t="str">
        <f>Table2[[#This Row],[Time4]]&amp;":"&amp;Table2[[#This Row],[Time5]]</f>
        <v>19:51</v>
      </c>
      <c r="AB136" s="1" t="str" cm="1">
        <f t="array" ref="AB136">IFERROR(IF(Table2[[#This Row],[code]]="","",_xlfn.IFS(AND(Table2[[#This Row],[code]]&lt;400,Table2[[#This Row],[code]]&lt;&gt;""),2,Table2[[#This Row],[code]]&gt;500,4)),"")</f>
        <v/>
      </c>
      <c r="AC136" s="1">
        <f>IF(Table2[[#This Row],[Event]]="Penalty",Table2[[#This Row],[number]],IF(Table2[[#This Row],[Event]]="Time-Out",401,""))</f>
        <v>401</v>
      </c>
      <c r="AD136" s="1">
        <f>ROW(A135)</f>
        <v>135</v>
      </c>
      <c r="AE136" s="1">
        <f>COUNTIFS(Table2[GameID],Table2[[#This Row],[GameID]],Table2[Column1],"&lt;="&amp;Table2[[#This Row],[Column1]])-1</f>
        <v>14</v>
      </c>
    </row>
    <row r="137" spans="1:31" x14ac:dyDescent="0.45">
      <c r="A137" t="s">
        <v>306</v>
      </c>
      <c r="B137" t="str">
        <f>_xlfn.TEXTBEFORE(Table2[[#This Row],[Kamp]]," - ")</f>
        <v>Copenhagen FC</v>
      </c>
      <c r="C137" t="str">
        <f>_xlfn.TEXTAFTER(Table2[[#This Row],[Kamp]],"- ")</f>
        <v>RungstedHørsholm</v>
      </c>
      <c r="D137">
        <v>44859</v>
      </c>
      <c r="E137">
        <v>35311</v>
      </c>
      <c r="F137">
        <v>20222023</v>
      </c>
      <c r="G137" t="s">
        <v>17</v>
      </c>
      <c r="H137" t="s">
        <v>667</v>
      </c>
      <c r="I137" t="s">
        <v>678</v>
      </c>
      <c r="J137">
        <v>4</v>
      </c>
      <c r="K137">
        <v>29513</v>
      </c>
      <c r="L137">
        <v>1</v>
      </c>
      <c r="M137" t="s">
        <v>630</v>
      </c>
      <c r="N137" t="s">
        <v>250</v>
      </c>
      <c r="O137" t="s">
        <v>634</v>
      </c>
      <c r="P137">
        <v>42</v>
      </c>
      <c r="Q137" t="s">
        <v>634</v>
      </c>
      <c r="R137">
        <f>SUMIFS(Table2[number],Table2[Event],"Goal",Table2[H/U],"HOME",Table2[GameID],Table2[[#This Row],[GameID]],Table2[GameTime],"&lt;="&amp;Table2[[#This Row],[GameTime]])</f>
        <v>6</v>
      </c>
      <c r="S137">
        <f>SUMIFS(Table2[number],Table2[Event],"Goal",Table2[H/U],"AWAY",Table2[GameID],Table2[[#This Row],[GameID]],Table2[GameTime],"&lt;="&amp;Table2[[#This Row],[GameTime]])</f>
        <v>5</v>
      </c>
      <c r="T137" t="str">
        <f>IF(Table2[[#This Row],[Event]]="Goal",Table2[[#This Row],[Hscore]]&amp;"-"&amp;Table2[[#This Row],[Uscore]],"")</f>
        <v>6-5</v>
      </c>
      <c r="U137">
        <v>4184</v>
      </c>
      <c r="V137" s="1">
        <f>Table2[[#This Row],[GameTime]]-(Table2[[#This Row],[period]]-1)*1200</f>
        <v>584</v>
      </c>
      <c r="W137" s="1">
        <f>ROUNDDOWN(Table2[[#This Row],[Time]]/60,0)</f>
        <v>9</v>
      </c>
      <c r="X137" s="1">
        <f>ROUNDDOWN((Table2[[#This Row],[Time]]/60-Table2[[#This Row],[Time2]])*60,0)</f>
        <v>44</v>
      </c>
      <c r="Y137" s="1" t="str">
        <f>IF(Table2[[#This Row],[Time2]]&lt;10,0&amp;Table2[[#This Row],[Time2]],Table2[[#This Row],[Time2]])</f>
        <v>09</v>
      </c>
      <c r="Z137" s="1">
        <f>IF(Table2[[#This Row],[Time3]]&lt;10,0&amp;Table2[[#This Row],[Time3]],Table2[[#This Row],[Time3]])</f>
        <v>44</v>
      </c>
      <c r="AA137" s="2" t="str">
        <f>Table2[[#This Row],[Time4]]&amp;":"&amp;Table2[[#This Row],[Time5]]</f>
        <v>09:44</v>
      </c>
      <c r="AB137" s="1" t="str" cm="1">
        <f t="array" ref="AB137">IFERROR(IF(Table2[[#This Row],[code]]="","",_xlfn.IFS(AND(Table2[[#This Row],[code]]&lt;400,Table2[[#This Row],[code]]&lt;&gt;""),2,Table2[[#This Row],[code]]&gt;500,4)),"")</f>
        <v/>
      </c>
      <c r="AC137" s="1" t="str">
        <f>IF(Table2[[#This Row],[Event]]="Penalty",Table2[[#This Row],[number]],IF(Table2[[#This Row],[Event]]="Time-Out",401,""))</f>
        <v/>
      </c>
      <c r="AD137" s="1">
        <f>ROW(A136)</f>
        <v>136</v>
      </c>
      <c r="AE137" s="1">
        <f>COUNTIFS(Table2[GameID],Table2[[#This Row],[GameID]],Table2[Column1],"&lt;="&amp;Table2[[#This Row],[Column1]])-1</f>
        <v>15</v>
      </c>
    </row>
    <row r="138" spans="1:31" x14ac:dyDescent="0.45">
      <c r="A138" t="s">
        <v>189</v>
      </c>
      <c r="B138" t="str">
        <f>_xlfn.TEXTBEFORE(Table2[[#This Row],[Kamp]]," - ")</f>
        <v>Hvidovre Attack</v>
      </c>
      <c r="C138" t="str">
        <f>_xlfn.TEXTAFTER(Table2[[#This Row],[Kamp]],"- ")</f>
        <v>Benløse IF</v>
      </c>
      <c r="D138">
        <v>44822</v>
      </c>
      <c r="E138">
        <v>35312</v>
      </c>
      <c r="F138">
        <v>20222023</v>
      </c>
      <c r="G138" t="s">
        <v>17</v>
      </c>
      <c r="H138" t="s">
        <v>659</v>
      </c>
      <c r="I138" t="s">
        <v>678</v>
      </c>
      <c r="J138">
        <v>1</v>
      </c>
      <c r="K138">
        <v>29511</v>
      </c>
      <c r="L138">
        <v>1</v>
      </c>
      <c r="M138" t="s">
        <v>630</v>
      </c>
      <c r="N138" t="s">
        <v>68</v>
      </c>
      <c r="O138" t="s">
        <v>69</v>
      </c>
      <c r="P138">
        <v>25</v>
      </c>
      <c r="Q138">
        <v>45</v>
      </c>
      <c r="R138">
        <f>SUMIFS(Table2[number],Table2[Event],"Goal",Table2[H/U],"HOME",Table2[GameID],Table2[[#This Row],[GameID]],Table2[GameTime],"&lt;="&amp;Table2[[#This Row],[GameTime]])</f>
        <v>1</v>
      </c>
      <c r="S138">
        <f>SUMIFS(Table2[number],Table2[Event],"Goal",Table2[H/U],"AWAY",Table2[GameID],Table2[[#This Row],[GameID]],Table2[GameTime],"&lt;="&amp;Table2[[#This Row],[GameTime]])</f>
        <v>0</v>
      </c>
      <c r="T138" t="str">
        <f>IF(Table2[[#This Row],[Event]]="Goal",Table2[[#This Row],[Hscore]]&amp;"-"&amp;Table2[[#This Row],[Uscore]],"")</f>
        <v>1-0</v>
      </c>
      <c r="U138">
        <v>9</v>
      </c>
      <c r="V138" s="1">
        <f>Table2[[#This Row],[GameTime]]-(Table2[[#This Row],[period]]-1)*1200</f>
        <v>9</v>
      </c>
      <c r="W138" s="1">
        <f>ROUNDDOWN(Table2[[#This Row],[Time]]/60,0)</f>
        <v>0</v>
      </c>
      <c r="X138" s="1">
        <f>ROUNDDOWN((Table2[[#This Row],[Time]]/60-Table2[[#This Row],[Time2]])*60,0)</f>
        <v>9</v>
      </c>
      <c r="Y138" s="1" t="str">
        <f>IF(Table2[[#This Row],[Time2]]&lt;10,0&amp;Table2[[#This Row],[Time2]],Table2[[#This Row],[Time2]])</f>
        <v>00</v>
      </c>
      <c r="Z138" s="1" t="str">
        <f>IF(Table2[[#This Row],[Time3]]&lt;10,0&amp;Table2[[#This Row],[Time3]],Table2[[#This Row],[Time3]])</f>
        <v>09</v>
      </c>
      <c r="AA138" s="2" t="str">
        <f>Table2[[#This Row],[Time4]]&amp;":"&amp;Table2[[#This Row],[Time5]]</f>
        <v>00:09</v>
      </c>
      <c r="AB138" s="1" t="str" cm="1">
        <f t="array" ref="AB138">IFERROR(IF(Table2[[#This Row],[code]]="","",_xlfn.IFS(AND(Table2[[#This Row],[code]]&lt;400,Table2[[#This Row],[code]]&lt;&gt;""),2,Table2[[#This Row],[code]]&gt;500,4)),"")</f>
        <v/>
      </c>
      <c r="AC138" s="1" t="str">
        <f>IF(Table2[[#This Row],[Event]]="Penalty",Table2[[#This Row],[number]],IF(Table2[[#This Row],[Event]]="Time-Out",401,""))</f>
        <v/>
      </c>
      <c r="AD138" s="1">
        <f>ROW(A137)</f>
        <v>137</v>
      </c>
      <c r="AE138" s="1">
        <f>COUNTIFS(Table2[GameID],Table2[[#This Row],[GameID]],Table2[Column1],"&lt;="&amp;Table2[[#This Row],[Column1]])-1</f>
        <v>0</v>
      </c>
    </row>
    <row r="139" spans="1:31" x14ac:dyDescent="0.45">
      <c r="A139" t="s">
        <v>189</v>
      </c>
      <c r="B139" t="str">
        <f>_xlfn.TEXTBEFORE(Table2[[#This Row],[Kamp]]," - ")</f>
        <v>Hvidovre Attack</v>
      </c>
      <c r="C139" t="str">
        <f>_xlfn.TEXTAFTER(Table2[[#This Row],[Kamp]],"- ")</f>
        <v>Benløse IF</v>
      </c>
      <c r="D139">
        <v>44822</v>
      </c>
      <c r="E139">
        <v>35312</v>
      </c>
      <c r="F139">
        <v>20222023</v>
      </c>
      <c r="G139" t="s">
        <v>17</v>
      </c>
      <c r="H139" t="s">
        <v>659</v>
      </c>
      <c r="I139" t="s">
        <v>678</v>
      </c>
      <c r="J139">
        <v>1</v>
      </c>
      <c r="K139">
        <v>29511</v>
      </c>
      <c r="L139">
        <v>1</v>
      </c>
      <c r="M139" t="s">
        <v>630</v>
      </c>
      <c r="N139" t="s">
        <v>69</v>
      </c>
      <c r="O139" t="s">
        <v>636</v>
      </c>
      <c r="P139">
        <v>45</v>
      </c>
      <c r="Q139">
        <v>12</v>
      </c>
      <c r="R139">
        <f>SUMIFS(Table2[number],Table2[Event],"Goal",Table2[H/U],"HOME",Table2[GameID],Table2[[#This Row],[GameID]],Table2[GameTime],"&lt;="&amp;Table2[[#This Row],[GameTime]])</f>
        <v>2</v>
      </c>
      <c r="S139">
        <f>SUMIFS(Table2[number],Table2[Event],"Goal",Table2[H/U],"AWAY",Table2[GameID],Table2[[#This Row],[GameID]],Table2[GameTime],"&lt;="&amp;Table2[[#This Row],[GameTime]])</f>
        <v>0</v>
      </c>
      <c r="T139" t="str">
        <f>IF(Table2[[#This Row],[Event]]="Goal",Table2[[#This Row],[Hscore]]&amp;"-"&amp;Table2[[#This Row],[Uscore]],"")</f>
        <v>2-0</v>
      </c>
      <c r="U139">
        <v>36</v>
      </c>
      <c r="V139" s="1">
        <f>Table2[[#This Row],[GameTime]]-(Table2[[#This Row],[period]]-1)*1200</f>
        <v>36</v>
      </c>
      <c r="W139" s="1">
        <f>ROUNDDOWN(Table2[[#This Row],[Time]]/60,0)</f>
        <v>0</v>
      </c>
      <c r="X139" s="1">
        <f>ROUNDDOWN((Table2[[#This Row],[Time]]/60-Table2[[#This Row],[Time2]])*60,0)</f>
        <v>36</v>
      </c>
      <c r="Y139" s="1" t="str">
        <f>IF(Table2[[#This Row],[Time2]]&lt;10,0&amp;Table2[[#This Row],[Time2]],Table2[[#This Row],[Time2]])</f>
        <v>00</v>
      </c>
      <c r="Z139" s="1">
        <f>IF(Table2[[#This Row],[Time3]]&lt;10,0&amp;Table2[[#This Row],[Time3]],Table2[[#This Row],[Time3]])</f>
        <v>36</v>
      </c>
      <c r="AA139" s="2" t="str">
        <f>Table2[[#This Row],[Time4]]&amp;":"&amp;Table2[[#This Row],[Time5]]</f>
        <v>00:36</v>
      </c>
      <c r="AB139" s="1" t="str" cm="1">
        <f t="array" ref="AB139">IFERROR(IF(Table2[[#This Row],[code]]="","",_xlfn.IFS(AND(Table2[[#This Row],[code]]&lt;400,Table2[[#This Row],[code]]&lt;&gt;""),2,Table2[[#This Row],[code]]&gt;500,4)),"")</f>
        <v/>
      </c>
      <c r="AC139" s="1" t="str">
        <f>IF(Table2[[#This Row],[Event]]="Penalty",Table2[[#This Row],[number]],IF(Table2[[#This Row],[Event]]="Time-Out",401,""))</f>
        <v/>
      </c>
      <c r="AD139" s="1">
        <f>ROW(A138)</f>
        <v>138</v>
      </c>
      <c r="AE139" s="1">
        <f>COUNTIFS(Table2[GameID],Table2[[#This Row],[GameID]],Table2[Column1],"&lt;="&amp;Table2[[#This Row],[Column1]])-1</f>
        <v>1</v>
      </c>
    </row>
    <row r="140" spans="1:31" x14ac:dyDescent="0.45">
      <c r="A140" t="s">
        <v>189</v>
      </c>
      <c r="B140" t="str">
        <f>_xlfn.TEXTBEFORE(Table2[[#This Row],[Kamp]]," - ")</f>
        <v>Hvidovre Attack</v>
      </c>
      <c r="C140" t="str">
        <f>_xlfn.TEXTAFTER(Table2[[#This Row],[Kamp]],"- ")</f>
        <v>Benløse IF</v>
      </c>
      <c r="D140">
        <v>44822</v>
      </c>
      <c r="E140">
        <v>35312</v>
      </c>
      <c r="F140">
        <v>20222023</v>
      </c>
      <c r="G140" t="s">
        <v>17</v>
      </c>
      <c r="H140" t="s">
        <v>659</v>
      </c>
      <c r="I140" t="s">
        <v>678</v>
      </c>
      <c r="J140">
        <v>1</v>
      </c>
      <c r="K140">
        <v>29511</v>
      </c>
      <c r="L140">
        <v>1</v>
      </c>
      <c r="M140" t="s">
        <v>630</v>
      </c>
      <c r="N140" t="s">
        <v>59</v>
      </c>
      <c r="O140" t="s">
        <v>74</v>
      </c>
      <c r="P140">
        <v>2</v>
      </c>
      <c r="Q140">
        <v>92</v>
      </c>
      <c r="R140">
        <f>SUMIFS(Table2[number],Table2[Event],"Goal",Table2[H/U],"HOME",Table2[GameID],Table2[[#This Row],[GameID]],Table2[GameTime],"&lt;="&amp;Table2[[#This Row],[GameTime]])</f>
        <v>3</v>
      </c>
      <c r="S140">
        <f>SUMIFS(Table2[number],Table2[Event],"Goal",Table2[H/U],"AWAY",Table2[GameID],Table2[[#This Row],[GameID]],Table2[GameTime],"&lt;="&amp;Table2[[#This Row],[GameTime]])</f>
        <v>0</v>
      </c>
      <c r="T140" t="str">
        <f>IF(Table2[[#This Row],[Event]]="Goal",Table2[[#This Row],[Hscore]]&amp;"-"&amp;Table2[[#This Row],[Uscore]],"")</f>
        <v>3-0</v>
      </c>
      <c r="U140">
        <v>113</v>
      </c>
      <c r="V140" s="1">
        <f>Table2[[#This Row],[GameTime]]-(Table2[[#This Row],[period]]-1)*1200</f>
        <v>113</v>
      </c>
      <c r="W140" s="1">
        <f>ROUNDDOWN(Table2[[#This Row],[Time]]/60,0)</f>
        <v>1</v>
      </c>
      <c r="X140" s="1">
        <f>ROUNDDOWN((Table2[[#This Row],[Time]]/60-Table2[[#This Row],[Time2]])*60,0)</f>
        <v>53</v>
      </c>
      <c r="Y140" s="1" t="str">
        <f>IF(Table2[[#This Row],[Time2]]&lt;10,0&amp;Table2[[#This Row],[Time2]],Table2[[#This Row],[Time2]])</f>
        <v>01</v>
      </c>
      <c r="Z140" s="1">
        <f>IF(Table2[[#This Row],[Time3]]&lt;10,0&amp;Table2[[#This Row],[Time3]],Table2[[#This Row],[Time3]])</f>
        <v>53</v>
      </c>
      <c r="AA140" s="2" t="str">
        <f>Table2[[#This Row],[Time4]]&amp;":"&amp;Table2[[#This Row],[Time5]]</f>
        <v>01:53</v>
      </c>
      <c r="AB140" s="1" t="str" cm="1">
        <f t="array" ref="AB140">IFERROR(IF(Table2[[#This Row],[code]]="","",_xlfn.IFS(AND(Table2[[#This Row],[code]]&lt;400,Table2[[#This Row],[code]]&lt;&gt;""),2,Table2[[#This Row],[code]]&gt;500,4)),"")</f>
        <v/>
      </c>
      <c r="AC140" s="1" t="str">
        <f>IF(Table2[[#This Row],[Event]]="Penalty",Table2[[#This Row],[number]],IF(Table2[[#This Row],[Event]]="Time-Out",401,""))</f>
        <v/>
      </c>
      <c r="AD140" s="1">
        <f>ROW(A139)</f>
        <v>139</v>
      </c>
      <c r="AE140" s="1">
        <f>COUNTIFS(Table2[GameID],Table2[[#This Row],[GameID]],Table2[Column1],"&lt;="&amp;Table2[[#This Row],[Column1]])-1</f>
        <v>2</v>
      </c>
    </row>
    <row r="141" spans="1:31" x14ac:dyDescent="0.45">
      <c r="A141" t="s">
        <v>189</v>
      </c>
      <c r="B141" t="str">
        <f>_xlfn.TEXTBEFORE(Table2[[#This Row],[Kamp]]," - ")</f>
        <v>Hvidovre Attack</v>
      </c>
      <c r="C141" t="str">
        <f>_xlfn.TEXTAFTER(Table2[[#This Row],[Kamp]],"- ")</f>
        <v>Benløse IF</v>
      </c>
      <c r="D141">
        <v>44822</v>
      </c>
      <c r="E141">
        <v>35312</v>
      </c>
      <c r="F141">
        <v>20222023</v>
      </c>
      <c r="G141" t="s">
        <v>17</v>
      </c>
      <c r="H141" t="s">
        <v>659</v>
      </c>
      <c r="I141" t="s">
        <v>678</v>
      </c>
      <c r="J141">
        <v>1</v>
      </c>
      <c r="K141">
        <v>29511</v>
      </c>
      <c r="L141">
        <v>1</v>
      </c>
      <c r="M141" t="s">
        <v>630</v>
      </c>
      <c r="N141" t="s">
        <v>74</v>
      </c>
      <c r="O141" t="s">
        <v>634</v>
      </c>
      <c r="P141">
        <v>92</v>
      </c>
      <c r="Q141" t="s">
        <v>634</v>
      </c>
      <c r="R141">
        <f>SUMIFS(Table2[number],Table2[Event],"Goal",Table2[H/U],"HOME",Table2[GameID],Table2[[#This Row],[GameID]],Table2[GameTime],"&lt;="&amp;Table2[[#This Row],[GameTime]])</f>
        <v>4</v>
      </c>
      <c r="S141">
        <f>SUMIFS(Table2[number],Table2[Event],"Goal",Table2[H/U],"AWAY",Table2[GameID],Table2[[#This Row],[GameID]],Table2[GameTime],"&lt;="&amp;Table2[[#This Row],[GameTime]])</f>
        <v>0</v>
      </c>
      <c r="T141" t="str">
        <f>IF(Table2[[#This Row],[Event]]="Goal",Table2[[#This Row],[Hscore]]&amp;"-"&amp;Table2[[#This Row],[Uscore]],"")</f>
        <v>4-0</v>
      </c>
      <c r="U141">
        <v>275</v>
      </c>
      <c r="V141" s="1">
        <f>Table2[[#This Row],[GameTime]]-(Table2[[#This Row],[period]]-1)*1200</f>
        <v>275</v>
      </c>
      <c r="W141" s="1">
        <f>ROUNDDOWN(Table2[[#This Row],[Time]]/60,0)</f>
        <v>4</v>
      </c>
      <c r="X141" s="1">
        <f>ROUNDDOWN((Table2[[#This Row],[Time]]/60-Table2[[#This Row],[Time2]])*60,0)</f>
        <v>35</v>
      </c>
      <c r="Y141" s="1" t="str">
        <f>IF(Table2[[#This Row],[Time2]]&lt;10,0&amp;Table2[[#This Row],[Time2]],Table2[[#This Row],[Time2]])</f>
        <v>04</v>
      </c>
      <c r="Z141" s="1">
        <f>IF(Table2[[#This Row],[Time3]]&lt;10,0&amp;Table2[[#This Row],[Time3]],Table2[[#This Row],[Time3]])</f>
        <v>35</v>
      </c>
      <c r="AA141" s="2" t="str">
        <f>Table2[[#This Row],[Time4]]&amp;":"&amp;Table2[[#This Row],[Time5]]</f>
        <v>04:35</v>
      </c>
      <c r="AB141" s="1" t="str" cm="1">
        <f t="array" ref="AB141">IFERROR(IF(Table2[[#This Row],[code]]="","",_xlfn.IFS(AND(Table2[[#This Row],[code]]&lt;400,Table2[[#This Row],[code]]&lt;&gt;""),2,Table2[[#This Row],[code]]&gt;500,4)),"")</f>
        <v/>
      </c>
      <c r="AC141" s="1" t="str">
        <f>IF(Table2[[#This Row],[Event]]="Penalty",Table2[[#This Row],[number]],IF(Table2[[#This Row],[Event]]="Time-Out",401,""))</f>
        <v/>
      </c>
      <c r="AD141" s="1">
        <f>ROW(A140)</f>
        <v>140</v>
      </c>
      <c r="AE141" s="1">
        <f>COUNTIFS(Table2[GameID],Table2[[#This Row],[GameID]],Table2[Column1],"&lt;="&amp;Table2[[#This Row],[Column1]])-1</f>
        <v>3</v>
      </c>
    </row>
    <row r="142" spans="1:31" x14ac:dyDescent="0.45">
      <c r="A142" t="s">
        <v>189</v>
      </c>
      <c r="B142" t="str">
        <f>_xlfn.TEXTBEFORE(Table2[[#This Row],[Kamp]]," - ")</f>
        <v>Hvidovre Attack</v>
      </c>
      <c r="C142" t="str">
        <f>_xlfn.TEXTAFTER(Table2[[#This Row],[Kamp]],"- ")</f>
        <v>Benløse IF</v>
      </c>
      <c r="D142">
        <v>44822</v>
      </c>
      <c r="E142">
        <v>35312</v>
      </c>
      <c r="F142">
        <v>20222023</v>
      </c>
      <c r="G142" t="s">
        <v>17</v>
      </c>
      <c r="H142" t="s">
        <v>658</v>
      </c>
      <c r="I142" t="s">
        <v>677</v>
      </c>
      <c r="J142">
        <v>1</v>
      </c>
      <c r="K142">
        <v>29507</v>
      </c>
      <c r="L142">
        <v>1</v>
      </c>
      <c r="M142" t="s">
        <v>630</v>
      </c>
      <c r="N142" t="s">
        <v>36</v>
      </c>
      <c r="O142" t="s">
        <v>24</v>
      </c>
      <c r="P142">
        <v>87</v>
      </c>
      <c r="Q142">
        <v>11</v>
      </c>
      <c r="R142">
        <f>SUMIFS(Table2[number],Table2[Event],"Goal",Table2[H/U],"HOME",Table2[GameID],Table2[[#This Row],[GameID]],Table2[GameTime],"&lt;="&amp;Table2[[#This Row],[GameTime]])</f>
        <v>4</v>
      </c>
      <c r="S142">
        <f>SUMIFS(Table2[number],Table2[Event],"Goal",Table2[H/U],"AWAY",Table2[GameID],Table2[[#This Row],[GameID]],Table2[GameTime],"&lt;="&amp;Table2[[#This Row],[GameTime]])</f>
        <v>1</v>
      </c>
      <c r="T142" t="str">
        <f>IF(Table2[[#This Row],[Event]]="Goal",Table2[[#This Row],[Hscore]]&amp;"-"&amp;Table2[[#This Row],[Uscore]],"")</f>
        <v>4-1</v>
      </c>
      <c r="U142">
        <v>332</v>
      </c>
      <c r="V142" s="1">
        <f>Table2[[#This Row],[GameTime]]-(Table2[[#This Row],[period]]-1)*1200</f>
        <v>332</v>
      </c>
      <c r="W142" s="1">
        <f>ROUNDDOWN(Table2[[#This Row],[Time]]/60,0)</f>
        <v>5</v>
      </c>
      <c r="X142" s="1">
        <f>ROUNDDOWN((Table2[[#This Row],[Time]]/60-Table2[[#This Row],[Time2]])*60,0)</f>
        <v>32</v>
      </c>
      <c r="Y142" s="1" t="str">
        <f>IF(Table2[[#This Row],[Time2]]&lt;10,0&amp;Table2[[#This Row],[Time2]],Table2[[#This Row],[Time2]])</f>
        <v>05</v>
      </c>
      <c r="Z142" s="1">
        <f>IF(Table2[[#This Row],[Time3]]&lt;10,0&amp;Table2[[#This Row],[Time3]],Table2[[#This Row],[Time3]])</f>
        <v>32</v>
      </c>
      <c r="AA142" s="2" t="str">
        <f>Table2[[#This Row],[Time4]]&amp;":"&amp;Table2[[#This Row],[Time5]]</f>
        <v>05:32</v>
      </c>
      <c r="AB142" s="1" t="str" cm="1">
        <f t="array" ref="AB142">IFERROR(IF(Table2[[#This Row],[code]]="","",_xlfn.IFS(AND(Table2[[#This Row],[code]]&lt;400,Table2[[#This Row],[code]]&lt;&gt;""),2,Table2[[#This Row],[code]]&gt;500,4)),"")</f>
        <v/>
      </c>
      <c r="AC142" s="1" t="str">
        <f>IF(Table2[[#This Row],[Event]]="Penalty",Table2[[#This Row],[number]],IF(Table2[[#This Row],[Event]]="Time-Out",401,""))</f>
        <v/>
      </c>
      <c r="AD142" s="1">
        <f>ROW(A141)</f>
        <v>141</v>
      </c>
      <c r="AE142" s="1">
        <f>COUNTIFS(Table2[GameID],Table2[[#This Row],[GameID]],Table2[Column1],"&lt;="&amp;Table2[[#This Row],[Column1]])-1</f>
        <v>4</v>
      </c>
    </row>
    <row r="143" spans="1:31" x14ac:dyDescent="0.45">
      <c r="A143" t="s">
        <v>189</v>
      </c>
      <c r="B143" t="str">
        <f>_xlfn.TEXTBEFORE(Table2[[#This Row],[Kamp]]," - ")</f>
        <v>Hvidovre Attack</v>
      </c>
      <c r="C143" t="str">
        <f>_xlfn.TEXTAFTER(Table2[[#This Row],[Kamp]],"- ")</f>
        <v>Benløse IF</v>
      </c>
      <c r="D143">
        <v>44822</v>
      </c>
      <c r="E143">
        <v>35312</v>
      </c>
      <c r="F143">
        <v>20222023</v>
      </c>
      <c r="G143" t="s">
        <v>17</v>
      </c>
      <c r="H143" t="s">
        <v>658</v>
      </c>
      <c r="I143" t="s">
        <v>677</v>
      </c>
      <c r="J143">
        <v>1</v>
      </c>
      <c r="K143">
        <v>29507</v>
      </c>
      <c r="L143">
        <v>1</v>
      </c>
      <c r="M143" t="s">
        <v>630</v>
      </c>
      <c r="N143" t="s">
        <v>36</v>
      </c>
      <c r="O143" t="s">
        <v>192</v>
      </c>
      <c r="P143">
        <v>87</v>
      </c>
      <c r="Q143">
        <v>32</v>
      </c>
      <c r="R143">
        <f>SUMIFS(Table2[number],Table2[Event],"Goal",Table2[H/U],"HOME",Table2[GameID],Table2[[#This Row],[GameID]],Table2[GameTime],"&lt;="&amp;Table2[[#This Row],[GameTime]])</f>
        <v>4</v>
      </c>
      <c r="S143">
        <f>SUMIFS(Table2[number],Table2[Event],"Goal",Table2[H/U],"AWAY",Table2[GameID],Table2[[#This Row],[GameID]],Table2[GameTime],"&lt;="&amp;Table2[[#This Row],[GameTime]])</f>
        <v>2</v>
      </c>
      <c r="T143" t="str">
        <f>IF(Table2[[#This Row],[Event]]="Goal",Table2[[#This Row],[Hscore]]&amp;"-"&amp;Table2[[#This Row],[Uscore]],"")</f>
        <v>4-2</v>
      </c>
      <c r="U143">
        <v>761</v>
      </c>
      <c r="V143" s="1">
        <f>Table2[[#This Row],[GameTime]]-(Table2[[#This Row],[period]]-1)*1200</f>
        <v>761</v>
      </c>
      <c r="W143" s="1">
        <f>ROUNDDOWN(Table2[[#This Row],[Time]]/60,0)</f>
        <v>12</v>
      </c>
      <c r="X143" s="1">
        <f>ROUNDDOWN((Table2[[#This Row],[Time]]/60-Table2[[#This Row],[Time2]])*60,0)</f>
        <v>41</v>
      </c>
      <c r="Y143" s="1">
        <f>IF(Table2[[#This Row],[Time2]]&lt;10,0&amp;Table2[[#This Row],[Time2]],Table2[[#This Row],[Time2]])</f>
        <v>12</v>
      </c>
      <c r="Z143" s="1">
        <f>IF(Table2[[#This Row],[Time3]]&lt;10,0&amp;Table2[[#This Row],[Time3]],Table2[[#This Row],[Time3]])</f>
        <v>41</v>
      </c>
      <c r="AA143" s="2" t="str">
        <f>Table2[[#This Row],[Time4]]&amp;":"&amp;Table2[[#This Row],[Time5]]</f>
        <v>12:41</v>
      </c>
      <c r="AB143" s="1" t="str" cm="1">
        <f t="array" ref="AB143">IFERROR(IF(Table2[[#This Row],[code]]="","",_xlfn.IFS(AND(Table2[[#This Row],[code]]&lt;400,Table2[[#This Row],[code]]&lt;&gt;""),2,Table2[[#This Row],[code]]&gt;500,4)),"")</f>
        <v/>
      </c>
      <c r="AC143" s="1" t="str">
        <f>IF(Table2[[#This Row],[Event]]="Penalty",Table2[[#This Row],[number]],IF(Table2[[#This Row],[Event]]="Time-Out",401,""))</f>
        <v/>
      </c>
      <c r="AD143" s="1">
        <f>ROW(A142)</f>
        <v>142</v>
      </c>
      <c r="AE143" s="1">
        <f>COUNTIFS(Table2[GameID],Table2[[#This Row],[GameID]],Table2[Column1],"&lt;="&amp;Table2[[#This Row],[Column1]])-1</f>
        <v>5</v>
      </c>
    </row>
    <row r="144" spans="1:31" x14ac:dyDescent="0.45">
      <c r="A144" t="s">
        <v>189</v>
      </c>
      <c r="B144" t="str">
        <f>_xlfn.TEXTBEFORE(Table2[[#This Row],[Kamp]]," - ")</f>
        <v>Hvidovre Attack</v>
      </c>
      <c r="C144" t="str">
        <f>_xlfn.TEXTAFTER(Table2[[#This Row],[Kamp]],"- ")</f>
        <v>Benløse IF</v>
      </c>
      <c r="D144">
        <v>44822</v>
      </c>
      <c r="E144">
        <v>35312</v>
      </c>
      <c r="F144">
        <v>20222023</v>
      </c>
      <c r="G144" t="s">
        <v>17</v>
      </c>
      <c r="H144" t="s">
        <v>659</v>
      </c>
      <c r="I144" t="s">
        <v>678</v>
      </c>
      <c r="J144">
        <v>1</v>
      </c>
      <c r="K144">
        <v>29511</v>
      </c>
      <c r="L144">
        <v>1</v>
      </c>
      <c r="M144" t="s">
        <v>630</v>
      </c>
      <c r="N144" t="s">
        <v>67</v>
      </c>
      <c r="O144" t="s">
        <v>59</v>
      </c>
      <c r="P144">
        <v>21</v>
      </c>
      <c r="Q144">
        <v>2</v>
      </c>
      <c r="R144">
        <f>SUMIFS(Table2[number],Table2[Event],"Goal",Table2[H/U],"HOME",Table2[GameID],Table2[[#This Row],[GameID]],Table2[GameTime],"&lt;="&amp;Table2[[#This Row],[GameTime]])</f>
        <v>5</v>
      </c>
      <c r="S144">
        <f>SUMIFS(Table2[number],Table2[Event],"Goal",Table2[H/U],"AWAY",Table2[GameID],Table2[[#This Row],[GameID]],Table2[GameTime],"&lt;="&amp;Table2[[#This Row],[GameTime]])</f>
        <v>2</v>
      </c>
      <c r="T144" t="str">
        <f>IF(Table2[[#This Row],[Event]]="Goal",Table2[[#This Row],[Hscore]]&amp;"-"&amp;Table2[[#This Row],[Uscore]],"")</f>
        <v>5-2</v>
      </c>
      <c r="U144">
        <v>1142</v>
      </c>
      <c r="V144" s="1">
        <f>Table2[[#This Row],[GameTime]]-(Table2[[#This Row],[period]]-1)*1200</f>
        <v>1142</v>
      </c>
      <c r="W144" s="1">
        <f>ROUNDDOWN(Table2[[#This Row],[Time]]/60,0)</f>
        <v>19</v>
      </c>
      <c r="X144" s="1">
        <f>ROUNDDOWN((Table2[[#This Row],[Time]]/60-Table2[[#This Row],[Time2]])*60,0)</f>
        <v>2</v>
      </c>
      <c r="Y144" s="1">
        <f>IF(Table2[[#This Row],[Time2]]&lt;10,0&amp;Table2[[#This Row],[Time2]],Table2[[#This Row],[Time2]])</f>
        <v>19</v>
      </c>
      <c r="Z144" s="1" t="str">
        <f>IF(Table2[[#This Row],[Time3]]&lt;10,0&amp;Table2[[#This Row],[Time3]],Table2[[#This Row],[Time3]])</f>
        <v>02</v>
      </c>
      <c r="AA144" s="2" t="str">
        <f>Table2[[#This Row],[Time4]]&amp;":"&amp;Table2[[#This Row],[Time5]]</f>
        <v>19:02</v>
      </c>
      <c r="AB144" s="1" t="str" cm="1">
        <f t="array" ref="AB144">IFERROR(IF(Table2[[#This Row],[code]]="","",_xlfn.IFS(AND(Table2[[#This Row],[code]]&lt;400,Table2[[#This Row],[code]]&lt;&gt;""),2,Table2[[#This Row],[code]]&gt;500,4)),"")</f>
        <v/>
      </c>
      <c r="AC144" s="1" t="str">
        <f>IF(Table2[[#This Row],[Event]]="Penalty",Table2[[#This Row],[number]],IF(Table2[[#This Row],[Event]]="Time-Out",401,""))</f>
        <v/>
      </c>
      <c r="AD144" s="1">
        <f>ROW(A143)</f>
        <v>143</v>
      </c>
      <c r="AE144" s="1">
        <f>COUNTIFS(Table2[GameID],Table2[[#This Row],[GameID]],Table2[Column1],"&lt;="&amp;Table2[[#This Row],[Column1]])-1</f>
        <v>6</v>
      </c>
    </row>
    <row r="145" spans="1:31" x14ac:dyDescent="0.45">
      <c r="A145" t="s">
        <v>189</v>
      </c>
      <c r="B145" t="str">
        <f>_xlfn.TEXTBEFORE(Table2[[#This Row],[Kamp]]," - ")</f>
        <v>Hvidovre Attack</v>
      </c>
      <c r="C145" t="str">
        <f>_xlfn.TEXTAFTER(Table2[[#This Row],[Kamp]],"- ")</f>
        <v>Benløse IF</v>
      </c>
      <c r="D145">
        <v>44822</v>
      </c>
      <c r="E145">
        <v>35312</v>
      </c>
      <c r="F145">
        <v>20222023</v>
      </c>
      <c r="G145" t="s">
        <v>17</v>
      </c>
      <c r="H145" t="s">
        <v>659</v>
      </c>
      <c r="I145" t="s">
        <v>678</v>
      </c>
      <c r="J145">
        <v>2</v>
      </c>
      <c r="K145">
        <v>29511</v>
      </c>
      <c r="L145">
        <v>1</v>
      </c>
      <c r="M145" t="s">
        <v>630</v>
      </c>
      <c r="N145" t="s">
        <v>59</v>
      </c>
      <c r="O145" t="s">
        <v>74</v>
      </c>
      <c r="P145">
        <v>2</v>
      </c>
      <c r="Q145">
        <v>92</v>
      </c>
      <c r="R145">
        <f>SUMIFS(Table2[number],Table2[Event],"Goal",Table2[H/U],"HOME",Table2[GameID],Table2[[#This Row],[GameID]],Table2[GameTime],"&lt;="&amp;Table2[[#This Row],[GameTime]])</f>
        <v>6</v>
      </c>
      <c r="S145">
        <f>SUMIFS(Table2[number],Table2[Event],"Goal",Table2[H/U],"AWAY",Table2[GameID],Table2[[#This Row],[GameID]],Table2[GameTime],"&lt;="&amp;Table2[[#This Row],[GameTime]])</f>
        <v>2</v>
      </c>
      <c r="T145" t="str">
        <f>IF(Table2[[#This Row],[Event]]="Goal",Table2[[#This Row],[Hscore]]&amp;"-"&amp;Table2[[#This Row],[Uscore]],"")</f>
        <v>6-2</v>
      </c>
      <c r="U145">
        <v>1231</v>
      </c>
      <c r="V145" s="1">
        <f>Table2[[#This Row],[GameTime]]-(Table2[[#This Row],[period]]-1)*1200</f>
        <v>31</v>
      </c>
      <c r="W145" s="1">
        <f>ROUNDDOWN(Table2[[#This Row],[Time]]/60,0)</f>
        <v>0</v>
      </c>
      <c r="X145" s="1">
        <f>ROUNDDOWN((Table2[[#This Row],[Time]]/60-Table2[[#This Row],[Time2]])*60,0)</f>
        <v>31</v>
      </c>
      <c r="Y145" s="1" t="str">
        <f>IF(Table2[[#This Row],[Time2]]&lt;10,0&amp;Table2[[#This Row],[Time2]],Table2[[#This Row],[Time2]])</f>
        <v>00</v>
      </c>
      <c r="Z145" s="1">
        <f>IF(Table2[[#This Row],[Time3]]&lt;10,0&amp;Table2[[#This Row],[Time3]],Table2[[#This Row],[Time3]])</f>
        <v>31</v>
      </c>
      <c r="AA145" s="2" t="str">
        <f>Table2[[#This Row],[Time4]]&amp;":"&amp;Table2[[#This Row],[Time5]]</f>
        <v>00:31</v>
      </c>
      <c r="AB145" s="1" t="str" cm="1">
        <f t="array" ref="AB145">IFERROR(IF(Table2[[#This Row],[code]]="","",_xlfn.IFS(AND(Table2[[#This Row],[code]]&lt;400,Table2[[#This Row],[code]]&lt;&gt;""),2,Table2[[#This Row],[code]]&gt;500,4)),"")</f>
        <v/>
      </c>
      <c r="AC145" s="1" t="str">
        <f>IF(Table2[[#This Row],[Event]]="Penalty",Table2[[#This Row],[number]],IF(Table2[[#This Row],[Event]]="Time-Out",401,""))</f>
        <v/>
      </c>
      <c r="AD145" s="1">
        <f>ROW(A144)</f>
        <v>144</v>
      </c>
      <c r="AE145" s="1">
        <f>COUNTIFS(Table2[GameID],Table2[[#This Row],[GameID]],Table2[Column1],"&lt;="&amp;Table2[[#This Row],[Column1]])-1</f>
        <v>7</v>
      </c>
    </row>
    <row r="146" spans="1:31" x14ac:dyDescent="0.45">
      <c r="A146" t="s">
        <v>189</v>
      </c>
      <c r="B146" t="str">
        <f>_xlfn.TEXTBEFORE(Table2[[#This Row],[Kamp]]," - ")</f>
        <v>Hvidovre Attack</v>
      </c>
      <c r="C146" t="str">
        <f>_xlfn.TEXTAFTER(Table2[[#This Row],[Kamp]],"- ")</f>
        <v>Benløse IF</v>
      </c>
      <c r="D146">
        <v>44822</v>
      </c>
      <c r="E146">
        <v>35312</v>
      </c>
      <c r="F146">
        <v>20222023</v>
      </c>
      <c r="G146" t="s">
        <v>17</v>
      </c>
      <c r="H146" t="s">
        <v>658</v>
      </c>
      <c r="I146" t="s">
        <v>677</v>
      </c>
      <c r="J146">
        <v>2</v>
      </c>
      <c r="K146">
        <v>29507</v>
      </c>
      <c r="L146">
        <v>0</v>
      </c>
      <c r="M146" t="s">
        <v>633</v>
      </c>
      <c r="N146" t="s">
        <v>634</v>
      </c>
      <c r="O146" t="s">
        <v>634</v>
      </c>
      <c r="P146" t="s">
        <v>634</v>
      </c>
      <c r="Q146" t="s">
        <v>634</v>
      </c>
      <c r="R146">
        <f>SUMIFS(Table2[number],Table2[Event],"Goal",Table2[H/U],"HOME",Table2[GameID],Table2[[#This Row],[GameID]],Table2[GameTime],"&lt;="&amp;Table2[[#This Row],[GameTime]])</f>
        <v>6</v>
      </c>
      <c r="S146">
        <f>SUMIFS(Table2[number],Table2[Event],"Goal",Table2[H/U],"AWAY",Table2[GameID],Table2[[#This Row],[GameID]],Table2[GameTime],"&lt;="&amp;Table2[[#This Row],[GameTime]])</f>
        <v>2</v>
      </c>
      <c r="T146" t="str">
        <f>IF(Table2[[#This Row],[Event]]="Goal",Table2[[#This Row],[Hscore]]&amp;"-"&amp;Table2[[#This Row],[Uscore]],"")</f>
        <v/>
      </c>
      <c r="U146">
        <v>1459</v>
      </c>
      <c r="V146" s="1">
        <f>Table2[[#This Row],[GameTime]]-(Table2[[#This Row],[period]]-1)*1200</f>
        <v>259</v>
      </c>
      <c r="W146" s="1">
        <f>ROUNDDOWN(Table2[[#This Row],[Time]]/60,0)</f>
        <v>4</v>
      </c>
      <c r="X146" s="1">
        <f>ROUNDDOWN((Table2[[#This Row],[Time]]/60-Table2[[#This Row],[Time2]])*60,0)</f>
        <v>19</v>
      </c>
      <c r="Y146" s="1" t="str">
        <f>IF(Table2[[#This Row],[Time2]]&lt;10,0&amp;Table2[[#This Row],[Time2]],Table2[[#This Row],[Time2]])</f>
        <v>04</v>
      </c>
      <c r="Z146" s="1">
        <f>IF(Table2[[#This Row],[Time3]]&lt;10,0&amp;Table2[[#This Row],[Time3]],Table2[[#This Row],[Time3]])</f>
        <v>19</v>
      </c>
      <c r="AA146" s="2" t="str">
        <f>Table2[[#This Row],[Time4]]&amp;":"&amp;Table2[[#This Row],[Time5]]</f>
        <v>04:19</v>
      </c>
      <c r="AB146" s="1" t="str" cm="1">
        <f t="array" ref="AB146">IFERROR(IF(Table2[[#This Row],[code]]="","",_xlfn.IFS(AND(Table2[[#This Row],[code]]&lt;400,Table2[[#This Row],[code]]&lt;&gt;""),2,Table2[[#This Row],[code]]&gt;500,4)),"")</f>
        <v/>
      </c>
      <c r="AC146" s="1">
        <f>IF(Table2[[#This Row],[Event]]="Penalty",Table2[[#This Row],[number]],IF(Table2[[#This Row],[Event]]="Time-Out",401,""))</f>
        <v>401</v>
      </c>
      <c r="AD146" s="1">
        <f>ROW(A145)</f>
        <v>145</v>
      </c>
      <c r="AE146" s="1">
        <f>COUNTIFS(Table2[GameID],Table2[[#This Row],[GameID]],Table2[Column1],"&lt;="&amp;Table2[[#This Row],[Column1]])-1</f>
        <v>8</v>
      </c>
    </row>
    <row r="147" spans="1:31" x14ac:dyDescent="0.45">
      <c r="A147" t="s">
        <v>189</v>
      </c>
      <c r="B147" t="str">
        <f>_xlfn.TEXTBEFORE(Table2[[#This Row],[Kamp]]," - ")</f>
        <v>Hvidovre Attack</v>
      </c>
      <c r="C147" t="str">
        <f>_xlfn.TEXTAFTER(Table2[[#This Row],[Kamp]],"- ")</f>
        <v>Benløse IF</v>
      </c>
      <c r="D147">
        <v>44822</v>
      </c>
      <c r="E147">
        <v>35312</v>
      </c>
      <c r="F147">
        <v>20222023</v>
      </c>
      <c r="G147" t="s">
        <v>17</v>
      </c>
      <c r="H147" t="s">
        <v>658</v>
      </c>
      <c r="I147" t="s">
        <v>677</v>
      </c>
      <c r="J147">
        <v>2</v>
      </c>
      <c r="K147">
        <v>29507</v>
      </c>
      <c r="L147">
        <v>207</v>
      </c>
      <c r="M147" t="s">
        <v>631</v>
      </c>
      <c r="N147" t="s">
        <v>36</v>
      </c>
      <c r="O147" t="s">
        <v>634</v>
      </c>
      <c r="P147">
        <v>87</v>
      </c>
      <c r="Q147" t="s">
        <v>634</v>
      </c>
      <c r="R147">
        <f>SUMIFS(Table2[number],Table2[Event],"Goal",Table2[H/U],"HOME",Table2[GameID],Table2[[#This Row],[GameID]],Table2[GameTime],"&lt;="&amp;Table2[[#This Row],[GameTime]])</f>
        <v>6</v>
      </c>
      <c r="S147">
        <f>SUMIFS(Table2[number],Table2[Event],"Goal",Table2[H/U],"AWAY",Table2[GameID],Table2[[#This Row],[GameID]],Table2[GameTime],"&lt;="&amp;Table2[[#This Row],[GameTime]])</f>
        <v>2</v>
      </c>
      <c r="T147" t="str">
        <f>IF(Table2[[#This Row],[Event]]="Goal",Table2[[#This Row],[Hscore]]&amp;"-"&amp;Table2[[#This Row],[Uscore]],"")</f>
        <v/>
      </c>
      <c r="U147">
        <v>1519</v>
      </c>
      <c r="V147" s="1">
        <f>Table2[[#This Row],[GameTime]]-(Table2[[#This Row],[period]]-1)*1200</f>
        <v>319</v>
      </c>
      <c r="W147" s="1">
        <f>ROUNDDOWN(Table2[[#This Row],[Time]]/60,0)</f>
        <v>5</v>
      </c>
      <c r="X147" s="1">
        <f>ROUNDDOWN((Table2[[#This Row],[Time]]/60-Table2[[#This Row],[Time2]])*60,0)</f>
        <v>19</v>
      </c>
      <c r="Y147" s="1" t="str">
        <f>IF(Table2[[#This Row],[Time2]]&lt;10,0&amp;Table2[[#This Row],[Time2]],Table2[[#This Row],[Time2]])</f>
        <v>05</v>
      </c>
      <c r="Z147" s="1">
        <f>IF(Table2[[#This Row],[Time3]]&lt;10,0&amp;Table2[[#This Row],[Time3]],Table2[[#This Row],[Time3]])</f>
        <v>19</v>
      </c>
      <c r="AA147" s="2" t="str">
        <f>Table2[[#This Row],[Time4]]&amp;":"&amp;Table2[[#This Row],[Time5]]</f>
        <v>05:19</v>
      </c>
      <c r="AB147" s="1" cm="1">
        <f t="array" ref="AB147">IFERROR(IF(Table2[[#This Row],[code]]="","",_xlfn.IFS(AND(Table2[[#This Row],[code]]&lt;400,Table2[[#This Row],[code]]&lt;&gt;""),2,Table2[[#This Row],[code]]&gt;500,4)),"")</f>
        <v>2</v>
      </c>
      <c r="AC147" s="1">
        <f>IF(Table2[[#This Row],[Event]]="Penalty",Table2[[#This Row],[number]],IF(Table2[[#This Row],[Event]]="Time-Out",401,""))</f>
        <v>207</v>
      </c>
      <c r="AD147" s="1">
        <f>ROW(A146)</f>
        <v>146</v>
      </c>
      <c r="AE147" s="1">
        <f>COUNTIFS(Table2[GameID],Table2[[#This Row],[GameID]],Table2[Column1],"&lt;="&amp;Table2[[#This Row],[Column1]])-1</f>
        <v>9</v>
      </c>
    </row>
    <row r="148" spans="1:31" x14ac:dyDescent="0.45">
      <c r="A148" t="s">
        <v>189</v>
      </c>
      <c r="B148" t="str">
        <f>_xlfn.TEXTBEFORE(Table2[[#This Row],[Kamp]]," - ")</f>
        <v>Hvidovre Attack</v>
      </c>
      <c r="C148" t="str">
        <f>_xlfn.TEXTAFTER(Table2[[#This Row],[Kamp]],"- ")</f>
        <v>Benløse IF</v>
      </c>
      <c r="D148">
        <v>44822</v>
      </c>
      <c r="E148">
        <v>35312</v>
      </c>
      <c r="F148">
        <v>20222023</v>
      </c>
      <c r="G148" t="s">
        <v>17</v>
      </c>
      <c r="H148" t="s">
        <v>659</v>
      </c>
      <c r="I148" t="s">
        <v>678</v>
      </c>
      <c r="J148">
        <v>2</v>
      </c>
      <c r="K148">
        <v>29511</v>
      </c>
      <c r="L148">
        <v>205</v>
      </c>
      <c r="M148" t="s">
        <v>631</v>
      </c>
      <c r="N148" t="s">
        <v>67</v>
      </c>
      <c r="O148" t="s">
        <v>634</v>
      </c>
      <c r="P148">
        <v>21</v>
      </c>
      <c r="Q148" t="s">
        <v>634</v>
      </c>
      <c r="R148">
        <f>SUMIFS(Table2[number],Table2[Event],"Goal",Table2[H/U],"HOME",Table2[GameID],Table2[[#This Row],[GameID]],Table2[GameTime],"&lt;="&amp;Table2[[#This Row],[GameTime]])</f>
        <v>6</v>
      </c>
      <c r="S148">
        <f>SUMIFS(Table2[number],Table2[Event],"Goal",Table2[H/U],"AWAY",Table2[GameID],Table2[[#This Row],[GameID]],Table2[GameTime],"&lt;="&amp;Table2[[#This Row],[GameTime]])</f>
        <v>2</v>
      </c>
      <c r="T148" t="str">
        <f>IF(Table2[[#This Row],[Event]]="Goal",Table2[[#This Row],[Hscore]]&amp;"-"&amp;Table2[[#This Row],[Uscore]],"")</f>
        <v/>
      </c>
      <c r="U148">
        <v>1938</v>
      </c>
      <c r="V148" s="1">
        <f>Table2[[#This Row],[GameTime]]-(Table2[[#This Row],[period]]-1)*1200</f>
        <v>738</v>
      </c>
      <c r="W148" s="1">
        <f>ROUNDDOWN(Table2[[#This Row],[Time]]/60,0)</f>
        <v>12</v>
      </c>
      <c r="X148" s="1">
        <f>ROUNDDOWN((Table2[[#This Row],[Time]]/60-Table2[[#This Row],[Time2]])*60,0)</f>
        <v>18</v>
      </c>
      <c r="Y148" s="1">
        <f>IF(Table2[[#This Row],[Time2]]&lt;10,0&amp;Table2[[#This Row],[Time2]],Table2[[#This Row],[Time2]])</f>
        <v>12</v>
      </c>
      <c r="Z148" s="1">
        <f>IF(Table2[[#This Row],[Time3]]&lt;10,0&amp;Table2[[#This Row],[Time3]],Table2[[#This Row],[Time3]])</f>
        <v>18</v>
      </c>
      <c r="AA148" s="2" t="str">
        <f>Table2[[#This Row],[Time4]]&amp;":"&amp;Table2[[#This Row],[Time5]]</f>
        <v>12:18</v>
      </c>
      <c r="AB148" s="1" cm="1">
        <f t="array" ref="AB148">IFERROR(IF(Table2[[#This Row],[code]]="","",_xlfn.IFS(AND(Table2[[#This Row],[code]]&lt;400,Table2[[#This Row],[code]]&lt;&gt;""),2,Table2[[#This Row],[code]]&gt;500,4)),"")</f>
        <v>2</v>
      </c>
      <c r="AC148" s="1">
        <f>IF(Table2[[#This Row],[Event]]="Penalty",Table2[[#This Row],[number]],IF(Table2[[#This Row],[Event]]="Time-Out",401,""))</f>
        <v>205</v>
      </c>
      <c r="AD148" s="1">
        <f>ROW(A147)</f>
        <v>147</v>
      </c>
      <c r="AE148" s="1">
        <f>COUNTIFS(Table2[GameID],Table2[[#This Row],[GameID]],Table2[Column1],"&lt;="&amp;Table2[[#This Row],[Column1]])-1</f>
        <v>10</v>
      </c>
    </row>
    <row r="149" spans="1:31" x14ac:dyDescent="0.45">
      <c r="A149" t="s">
        <v>189</v>
      </c>
      <c r="B149" t="str">
        <f>_xlfn.TEXTBEFORE(Table2[[#This Row],[Kamp]]," - ")</f>
        <v>Hvidovre Attack</v>
      </c>
      <c r="C149" t="str">
        <f>_xlfn.TEXTAFTER(Table2[[#This Row],[Kamp]],"- ")</f>
        <v>Benløse IF</v>
      </c>
      <c r="D149">
        <v>44822</v>
      </c>
      <c r="E149">
        <v>35312</v>
      </c>
      <c r="F149">
        <v>20222023</v>
      </c>
      <c r="G149" t="s">
        <v>17</v>
      </c>
      <c r="H149" t="s">
        <v>659</v>
      </c>
      <c r="I149" t="s">
        <v>678</v>
      </c>
      <c r="J149">
        <v>2</v>
      </c>
      <c r="K149">
        <v>29511</v>
      </c>
      <c r="L149">
        <v>202</v>
      </c>
      <c r="M149" t="s">
        <v>631</v>
      </c>
      <c r="N149" t="s">
        <v>636</v>
      </c>
      <c r="O149" t="s">
        <v>634</v>
      </c>
      <c r="P149">
        <v>12</v>
      </c>
      <c r="Q149" t="s">
        <v>634</v>
      </c>
      <c r="R149">
        <f>SUMIFS(Table2[number],Table2[Event],"Goal",Table2[H/U],"HOME",Table2[GameID],Table2[[#This Row],[GameID]],Table2[GameTime],"&lt;="&amp;Table2[[#This Row],[GameTime]])</f>
        <v>6</v>
      </c>
      <c r="S149">
        <f>SUMIFS(Table2[number],Table2[Event],"Goal",Table2[H/U],"AWAY",Table2[GameID],Table2[[#This Row],[GameID]],Table2[GameTime],"&lt;="&amp;Table2[[#This Row],[GameTime]])</f>
        <v>2</v>
      </c>
      <c r="T149" t="str">
        <f>IF(Table2[[#This Row],[Event]]="Goal",Table2[[#This Row],[Hscore]]&amp;"-"&amp;Table2[[#This Row],[Uscore]],"")</f>
        <v/>
      </c>
      <c r="U149">
        <v>1992</v>
      </c>
      <c r="V149" s="1">
        <f>Table2[[#This Row],[GameTime]]-(Table2[[#This Row],[period]]-1)*1200</f>
        <v>792</v>
      </c>
      <c r="W149" s="1">
        <f>ROUNDDOWN(Table2[[#This Row],[Time]]/60,0)</f>
        <v>13</v>
      </c>
      <c r="X149" s="1">
        <f>ROUNDDOWN((Table2[[#This Row],[Time]]/60-Table2[[#This Row],[Time2]])*60,0)</f>
        <v>12</v>
      </c>
      <c r="Y149" s="1">
        <f>IF(Table2[[#This Row],[Time2]]&lt;10,0&amp;Table2[[#This Row],[Time2]],Table2[[#This Row],[Time2]])</f>
        <v>13</v>
      </c>
      <c r="Z149" s="1">
        <f>IF(Table2[[#This Row],[Time3]]&lt;10,0&amp;Table2[[#This Row],[Time3]],Table2[[#This Row],[Time3]])</f>
        <v>12</v>
      </c>
      <c r="AA149" s="2" t="str">
        <f>Table2[[#This Row],[Time4]]&amp;":"&amp;Table2[[#This Row],[Time5]]</f>
        <v>13:12</v>
      </c>
      <c r="AB149" s="1" cm="1">
        <f t="array" ref="AB149">IFERROR(IF(Table2[[#This Row],[code]]="","",_xlfn.IFS(AND(Table2[[#This Row],[code]]&lt;400,Table2[[#This Row],[code]]&lt;&gt;""),2,Table2[[#This Row],[code]]&gt;500,4)),"")</f>
        <v>2</v>
      </c>
      <c r="AC149" s="1">
        <f>IF(Table2[[#This Row],[Event]]="Penalty",Table2[[#This Row],[number]],IF(Table2[[#This Row],[Event]]="Time-Out",401,""))</f>
        <v>202</v>
      </c>
      <c r="AD149" s="1">
        <f>ROW(A148)</f>
        <v>148</v>
      </c>
      <c r="AE149" s="1">
        <f>COUNTIFS(Table2[GameID],Table2[[#This Row],[GameID]],Table2[Column1],"&lt;="&amp;Table2[[#This Row],[Column1]])-1</f>
        <v>11</v>
      </c>
    </row>
    <row r="150" spans="1:31" x14ac:dyDescent="0.45">
      <c r="A150" t="s">
        <v>189</v>
      </c>
      <c r="B150" t="str">
        <f>_xlfn.TEXTBEFORE(Table2[[#This Row],[Kamp]]," - ")</f>
        <v>Hvidovre Attack</v>
      </c>
      <c r="C150" t="str">
        <f>_xlfn.TEXTAFTER(Table2[[#This Row],[Kamp]],"- ")</f>
        <v>Benløse IF</v>
      </c>
      <c r="D150">
        <v>44822</v>
      </c>
      <c r="E150">
        <v>35312</v>
      </c>
      <c r="F150">
        <v>20222023</v>
      </c>
      <c r="G150" t="s">
        <v>17</v>
      </c>
      <c r="H150" t="s">
        <v>658</v>
      </c>
      <c r="I150" t="s">
        <v>677</v>
      </c>
      <c r="J150">
        <v>2</v>
      </c>
      <c r="K150">
        <v>29507</v>
      </c>
      <c r="L150">
        <v>1</v>
      </c>
      <c r="M150" t="s">
        <v>630</v>
      </c>
      <c r="N150" t="s">
        <v>37</v>
      </c>
      <c r="O150" t="s">
        <v>21</v>
      </c>
      <c r="P150">
        <v>90</v>
      </c>
      <c r="Q150">
        <v>6</v>
      </c>
      <c r="R150">
        <f>SUMIFS(Table2[number],Table2[Event],"Goal",Table2[H/U],"HOME",Table2[GameID],Table2[[#This Row],[GameID]],Table2[GameTime],"&lt;="&amp;Table2[[#This Row],[GameTime]])</f>
        <v>6</v>
      </c>
      <c r="S150">
        <f>SUMIFS(Table2[number],Table2[Event],"Goal",Table2[H/U],"AWAY",Table2[GameID],Table2[[#This Row],[GameID]],Table2[GameTime],"&lt;="&amp;Table2[[#This Row],[GameTime]])</f>
        <v>3</v>
      </c>
      <c r="T150" t="str">
        <f>IF(Table2[[#This Row],[Event]]="Goal",Table2[[#This Row],[Hscore]]&amp;"-"&amp;Table2[[#This Row],[Uscore]],"")</f>
        <v>6-3</v>
      </c>
      <c r="U150">
        <v>2032</v>
      </c>
      <c r="V150" s="1">
        <f>Table2[[#This Row],[GameTime]]-(Table2[[#This Row],[period]]-1)*1200</f>
        <v>832</v>
      </c>
      <c r="W150" s="1">
        <f>ROUNDDOWN(Table2[[#This Row],[Time]]/60,0)</f>
        <v>13</v>
      </c>
      <c r="X150" s="1">
        <f>ROUNDDOWN((Table2[[#This Row],[Time]]/60-Table2[[#This Row],[Time2]])*60,0)</f>
        <v>52</v>
      </c>
      <c r="Y150" s="1">
        <f>IF(Table2[[#This Row],[Time2]]&lt;10,0&amp;Table2[[#This Row],[Time2]],Table2[[#This Row],[Time2]])</f>
        <v>13</v>
      </c>
      <c r="Z150" s="1">
        <f>IF(Table2[[#This Row],[Time3]]&lt;10,0&amp;Table2[[#This Row],[Time3]],Table2[[#This Row],[Time3]])</f>
        <v>52</v>
      </c>
      <c r="AA150" s="2" t="str">
        <f>Table2[[#This Row],[Time4]]&amp;":"&amp;Table2[[#This Row],[Time5]]</f>
        <v>13:52</v>
      </c>
      <c r="AB150" s="1" t="str" cm="1">
        <f t="array" ref="AB150">IFERROR(IF(Table2[[#This Row],[code]]="","",_xlfn.IFS(AND(Table2[[#This Row],[code]]&lt;400,Table2[[#This Row],[code]]&lt;&gt;""),2,Table2[[#This Row],[code]]&gt;500,4)),"")</f>
        <v/>
      </c>
      <c r="AC150" s="1" t="str">
        <f>IF(Table2[[#This Row],[Event]]="Penalty",Table2[[#This Row],[number]],IF(Table2[[#This Row],[Event]]="Time-Out",401,""))</f>
        <v/>
      </c>
      <c r="AD150" s="1">
        <f>ROW(A149)</f>
        <v>149</v>
      </c>
      <c r="AE150" s="1">
        <f>COUNTIFS(Table2[GameID],Table2[[#This Row],[GameID]],Table2[Column1],"&lt;="&amp;Table2[[#This Row],[Column1]])-1</f>
        <v>12</v>
      </c>
    </row>
    <row r="151" spans="1:31" x14ac:dyDescent="0.45">
      <c r="A151" t="s">
        <v>189</v>
      </c>
      <c r="B151" t="str">
        <f>_xlfn.TEXTBEFORE(Table2[[#This Row],[Kamp]]," - ")</f>
        <v>Hvidovre Attack</v>
      </c>
      <c r="C151" t="str">
        <f>_xlfn.TEXTAFTER(Table2[[#This Row],[Kamp]],"- ")</f>
        <v>Benløse IF</v>
      </c>
      <c r="D151">
        <v>44822</v>
      </c>
      <c r="E151">
        <v>35312</v>
      </c>
      <c r="F151">
        <v>20222023</v>
      </c>
      <c r="G151" t="s">
        <v>17</v>
      </c>
      <c r="H151" t="s">
        <v>658</v>
      </c>
      <c r="I151" t="s">
        <v>677</v>
      </c>
      <c r="J151">
        <v>3</v>
      </c>
      <c r="K151">
        <v>29507</v>
      </c>
      <c r="L151">
        <v>0</v>
      </c>
      <c r="M151" t="s">
        <v>631</v>
      </c>
      <c r="N151" t="s">
        <v>192</v>
      </c>
      <c r="O151" t="s">
        <v>634</v>
      </c>
      <c r="P151">
        <v>32</v>
      </c>
      <c r="Q151" t="s">
        <v>634</v>
      </c>
      <c r="R151">
        <f>SUMIFS(Table2[number],Table2[Event],"Goal",Table2[H/U],"HOME",Table2[GameID],Table2[[#This Row],[GameID]],Table2[GameTime],"&lt;="&amp;Table2[[#This Row],[GameTime]])</f>
        <v>6</v>
      </c>
      <c r="S151">
        <f>SUMIFS(Table2[number],Table2[Event],"Goal",Table2[H/U],"AWAY",Table2[GameID],Table2[[#This Row],[GameID]],Table2[GameTime],"&lt;="&amp;Table2[[#This Row],[GameTime]])</f>
        <v>3</v>
      </c>
      <c r="T151" t="str">
        <f>IF(Table2[[#This Row],[Event]]="Goal",Table2[[#This Row],[Hscore]]&amp;"-"&amp;Table2[[#This Row],[Uscore]],"")</f>
        <v/>
      </c>
      <c r="U151">
        <v>2591</v>
      </c>
      <c r="V151" s="1">
        <f>Table2[[#This Row],[GameTime]]-(Table2[[#This Row],[period]]-1)*1200</f>
        <v>191</v>
      </c>
      <c r="W151" s="1">
        <f>ROUNDDOWN(Table2[[#This Row],[Time]]/60,0)</f>
        <v>3</v>
      </c>
      <c r="X151" s="1">
        <f>ROUNDDOWN((Table2[[#This Row],[Time]]/60-Table2[[#This Row],[Time2]])*60,0)</f>
        <v>11</v>
      </c>
      <c r="Y151" s="1" t="str">
        <f>IF(Table2[[#This Row],[Time2]]&lt;10,0&amp;Table2[[#This Row],[Time2]],Table2[[#This Row],[Time2]])</f>
        <v>03</v>
      </c>
      <c r="Z151" s="1">
        <f>IF(Table2[[#This Row],[Time3]]&lt;10,0&amp;Table2[[#This Row],[Time3]],Table2[[#This Row],[Time3]])</f>
        <v>11</v>
      </c>
      <c r="AA151" s="2" t="str">
        <f>Table2[[#This Row],[Time4]]&amp;":"&amp;Table2[[#This Row],[Time5]]</f>
        <v>03:11</v>
      </c>
      <c r="AB151" s="1" cm="1">
        <f t="array" ref="AB151">IFERROR(IF(Table2[[#This Row],[code]]="","",_xlfn.IFS(AND(Table2[[#This Row],[code]]&lt;400,Table2[[#This Row],[code]]&lt;&gt;""),2,Table2[[#This Row],[code]]&gt;500,4)),"")</f>
        <v>2</v>
      </c>
      <c r="AC151" s="1">
        <f>IF(Table2[[#This Row],[Event]]="Penalty",Table2[[#This Row],[number]],IF(Table2[[#This Row],[Event]]="Time-Out",401,""))</f>
        <v>0</v>
      </c>
      <c r="AD151" s="1">
        <f>ROW(A150)</f>
        <v>150</v>
      </c>
      <c r="AE151" s="1">
        <f>COUNTIFS(Table2[GameID],Table2[[#This Row],[GameID]],Table2[Column1],"&lt;="&amp;Table2[[#This Row],[Column1]])-1</f>
        <v>13</v>
      </c>
    </row>
    <row r="152" spans="1:31" x14ac:dyDescent="0.45">
      <c r="A152" t="s">
        <v>238</v>
      </c>
      <c r="B152" t="str">
        <f>_xlfn.TEXTBEFORE(Table2[[#This Row],[Kamp]]," - ")</f>
        <v>Rødovre FC</v>
      </c>
      <c r="C152" t="str">
        <f>_xlfn.TEXTAFTER(Table2[[#This Row],[Kamp]],"- ")</f>
        <v>Copenhagen FC</v>
      </c>
      <c r="D152">
        <v>44828</v>
      </c>
      <c r="E152">
        <v>35313</v>
      </c>
      <c r="F152">
        <v>20222023</v>
      </c>
      <c r="G152" t="s">
        <v>17</v>
      </c>
      <c r="H152" t="s">
        <v>665</v>
      </c>
      <c r="I152" t="s">
        <v>678</v>
      </c>
      <c r="J152">
        <v>1</v>
      </c>
      <c r="K152">
        <v>29512</v>
      </c>
      <c r="L152">
        <v>1</v>
      </c>
      <c r="M152" t="s">
        <v>630</v>
      </c>
      <c r="N152" t="s">
        <v>39</v>
      </c>
      <c r="O152" t="s">
        <v>45</v>
      </c>
      <c r="P152">
        <v>2</v>
      </c>
      <c r="Q152">
        <v>17</v>
      </c>
      <c r="R152">
        <f>SUMIFS(Table2[number],Table2[Event],"Goal",Table2[H/U],"HOME",Table2[GameID],Table2[[#This Row],[GameID]],Table2[GameTime],"&lt;="&amp;Table2[[#This Row],[GameTime]])</f>
        <v>1</v>
      </c>
      <c r="S152">
        <f>SUMIFS(Table2[number],Table2[Event],"Goal",Table2[H/U],"AWAY",Table2[GameID],Table2[[#This Row],[GameID]],Table2[GameTime],"&lt;="&amp;Table2[[#This Row],[GameTime]])</f>
        <v>0</v>
      </c>
      <c r="T152" t="str">
        <f>IF(Table2[[#This Row],[Event]]="Goal",Table2[[#This Row],[Hscore]]&amp;"-"&amp;Table2[[#This Row],[Uscore]],"")</f>
        <v>1-0</v>
      </c>
      <c r="U152">
        <v>660</v>
      </c>
      <c r="V152" s="1">
        <f>Table2[[#This Row],[GameTime]]-(Table2[[#This Row],[period]]-1)*1200</f>
        <v>660</v>
      </c>
      <c r="W152" s="1">
        <f>ROUNDDOWN(Table2[[#This Row],[Time]]/60,0)</f>
        <v>11</v>
      </c>
      <c r="X152" s="1">
        <f>ROUNDDOWN((Table2[[#This Row],[Time]]/60-Table2[[#This Row],[Time2]])*60,0)</f>
        <v>0</v>
      </c>
      <c r="Y152" s="1">
        <f>IF(Table2[[#This Row],[Time2]]&lt;10,0&amp;Table2[[#This Row],[Time2]],Table2[[#This Row],[Time2]])</f>
        <v>11</v>
      </c>
      <c r="Z152" s="1" t="str">
        <f>IF(Table2[[#This Row],[Time3]]&lt;10,0&amp;Table2[[#This Row],[Time3]],Table2[[#This Row],[Time3]])</f>
        <v>00</v>
      </c>
      <c r="AA152" s="2" t="str">
        <f>Table2[[#This Row],[Time4]]&amp;":"&amp;Table2[[#This Row],[Time5]]</f>
        <v>11:00</v>
      </c>
      <c r="AB152" s="1" t="str" cm="1">
        <f t="array" ref="AB152">IFERROR(IF(Table2[[#This Row],[code]]="","",_xlfn.IFS(AND(Table2[[#This Row],[code]]&lt;400,Table2[[#This Row],[code]]&lt;&gt;""),2,Table2[[#This Row],[code]]&gt;500,4)),"")</f>
        <v/>
      </c>
      <c r="AC152" s="1" t="str">
        <f>IF(Table2[[#This Row],[Event]]="Penalty",Table2[[#This Row],[number]],IF(Table2[[#This Row],[Event]]="Time-Out",401,""))</f>
        <v/>
      </c>
      <c r="AD152" s="1">
        <f>ROW(A151)</f>
        <v>151</v>
      </c>
      <c r="AE152" s="1">
        <f>COUNTIFS(Table2[GameID],Table2[[#This Row],[GameID]],Table2[Column1],"&lt;="&amp;Table2[[#This Row],[Column1]])-1</f>
        <v>0</v>
      </c>
    </row>
    <row r="153" spans="1:31" x14ac:dyDescent="0.45">
      <c r="A153" t="s">
        <v>238</v>
      </c>
      <c r="B153" t="str">
        <f>_xlfn.TEXTBEFORE(Table2[[#This Row],[Kamp]]," - ")</f>
        <v>Rødovre FC</v>
      </c>
      <c r="C153" t="str">
        <f>_xlfn.TEXTAFTER(Table2[[#This Row],[Kamp]],"- ")</f>
        <v>Copenhagen FC</v>
      </c>
      <c r="D153">
        <v>44828</v>
      </c>
      <c r="E153">
        <v>35313</v>
      </c>
      <c r="F153">
        <v>20222023</v>
      </c>
      <c r="G153" t="s">
        <v>17</v>
      </c>
      <c r="H153" t="s">
        <v>667</v>
      </c>
      <c r="I153" t="s">
        <v>677</v>
      </c>
      <c r="J153">
        <v>1</v>
      </c>
      <c r="K153">
        <v>29513</v>
      </c>
      <c r="L153">
        <v>1</v>
      </c>
      <c r="M153" t="s">
        <v>630</v>
      </c>
      <c r="N153" t="s">
        <v>240</v>
      </c>
      <c r="O153" t="s">
        <v>252</v>
      </c>
      <c r="P153">
        <v>3</v>
      </c>
      <c r="Q153">
        <v>63</v>
      </c>
      <c r="R153">
        <f>SUMIFS(Table2[number],Table2[Event],"Goal",Table2[H/U],"HOME",Table2[GameID],Table2[[#This Row],[GameID]],Table2[GameTime],"&lt;="&amp;Table2[[#This Row],[GameTime]])</f>
        <v>1</v>
      </c>
      <c r="S153">
        <f>SUMIFS(Table2[number],Table2[Event],"Goal",Table2[H/U],"AWAY",Table2[GameID],Table2[[#This Row],[GameID]],Table2[GameTime],"&lt;="&amp;Table2[[#This Row],[GameTime]])</f>
        <v>1</v>
      </c>
      <c r="T153" t="str">
        <f>IF(Table2[[#This Row],[Event]]="Goal",Table2[[#This Row],[Hscore]]&amp;"-"&amp;Table2[[#This Row],[Uscore]],"")</f>
        <v>1-1</v>
      </c>
      <c r="U153">
        <v>723</v>
      </c>
      <c r="V153" s="1">
        <f>Table2[[#This Row],[GameTime]]-(Table2[[#This Row],[period]]-1)*1200</f>
        <v>723</v>
      </c>
      <c r="W153" s="1">
        <f>ROUNDDOWN(Table2[[#This Row],[Time]]/60,0)</f>
        <v>12</v>
      </c>
      <c r="X153" s="1">
        <f>ROUNDDOWN((Table2[[#This Row],[Time]]/60-Table2[[#This Row],[Time2]])*60,0)</f>
        <v>3</v>
      </c>
      <c r="Y153" s="1">
        <f>IF(Table2[[#This Row],[Time2]]&lt;10,0&amp;Table2[[#This Row],[Time2]],Table2[[#This Row],[Time2]])</f>
        <v>12</v>
      </c>
      <c r="Z153" s="1" t="str">
        <f>IF(Table2[[#This Row],[Time3]]&lt;10,0&amp;Table2[[#This Row],[Time3]],Table2[[#This Row],[Time3]])</f>
        <v>03</v>
      </c>
      <c r="AA153" s="2" t="str">
        <f>Table2[[#This Row],[Time4]]&amp;":"&amp;Table2[[#This Row],[Time5]]</f>
        <v>12:03</v>
      </c>
      <c r="AB153" s="1" t="str" cm="1">
        <f t="array" ref="AB153">IFERROR(IF(Table2[[#This Row],[code]]="","",_xlfn.IFS(AND(Table2[[#This Row],[code]]&lt;400,Table2[[#This Row],[code]]&lt;&gt;""),2,Table2[[#This Row],[code]]&gt;500,4)),"")</f>
        <v/>
      </c>
      <c r="AC153" s="1" t="str">
        <f>IF(Table2[[#This Row],[Event]]="Penalty",Table2[[#This Row],[number]],IF(Table2[[#This Row],[Event]]="Time-Out",401,""))</f>
        <v/>
      </c>
      <c r="AD153" s="1">
        <f>ROW(A152)</f>
        <v>152</v>
      </c>
      <c r="AE153" s="1">
        <f>COUNTIFS(Table2[GameID],Table2[[#This Row],[GameID]],Table2[Column1],"&lt;="&amp;Table2[[#This Row],[Column1]])-1</f>
        <v>1</v>
      </c>
    </row>
    <row r="154" spans="1:31" x14ac:dyDescent="0.45">
      <c r="A154" t="s">
        <v>238</v>
      </c>
      <c r="B154" t="str">
        <f>_xlfn.TEXTBEFORE(Table2[[#This Row],[Kamp]]," - ")</f>
        <v>Rødovre FC</v>
      </c>
      <c r="C154" t="str">
        <f>_xlfn.TEXTAFTER(Table2[[#This Row],[Kamp]],"- ")</f>
        <v>Copenhagen FC</v>
      </c>
      <c r="D154">
        <v>44828</v>
      </c>
      <c r="E154">
        <v>35313</v>
      </c>
      <c r="F154">
        <v>20222023</v>
      </c>
      <c r="G154" t="s">
        <v>17</v>
      </c>
      <c r="H154" t="s">
        <v>665</v>
      </c>
      <c r="I154" t="s">
        <v>678</v>
      </c>
      <c r="J154">
        <v>1</v>
      </c>
      <c r="K154">
        <v>29512</v>
      </c>
      <c r="L154">
        <v>1</v>
      </c>
      <c r="M154" t="s">
        <v>630</v>
      </c>
      <c r="N154" t="s">
        <v>54</v>
      </c>
      <c r="O154" t="s">
        <v>56</v>
      </c>
      <c r="P154">
        <v>87</v>
      </c>
      <c r="Q154">
        <v>89</v>
      </c>
      <c r="R154">
        <f>SUMIFS(Table2[number],Table2[Event],"Goal",Table2[H/U],"HOME",Table2[GameID],Table2[[#This Row],[GameID]],Table2[GameTime],"&lt;="&amp;Table2[[#This Row],[GameTime]])</f>
        <v>2</v>
      </c>
      <c r="S154">
        <f>SUMIFS(Table2[number],Table2[Event],"Goal",Table2[H/U],"AWAY",Table2[GameID],Table2[[#This Row],[GameID]],Table2[GameTime],"&lt;="&amp;Table2[[#This Row],[GameTime]])</f>
        <v>1</v>
      </c>
      <c r="T154" t="str">
        <f>IF(Table2[[#This Row],[Event]]="Goal",Table2[[#This Row],[Hscore]]&amp;"-"&amp;Table2[[#This Row],[Uscore]],"")</f>
        <v>2-1</v>
      </c>
      <c r="U154">
        <v>853</v>
      </c>
      <c r="V154" s="1">
        <f>Table2[[#This Row],[GameTime]]-(Table2[[#This Row],[period]]-1)*1200</f>
        <v>853</v>
      </c>
      <c r="W154" s="1">
        <f>ROUNDDOWN(Table2[[#This Row],[Time]]/60,0)</f>
        <v>14</v>
      </c>
      <c r="X154" s="1">
        <f>ROUNDDOWN((Table2[[#This Row],[Time]]/60-Table2[[#This Row],[Time2]])*60,0)</f>
        <v>13</v>
      </c>
      <c r="Y154" s="1">
        <f>IF(Table2[[#This Row],[Time2]]&lt;10,0&amp;Table2[[#This Row],[Time2]],Table2[[#This Row],[Time2]])</f>
        <v>14</v>
      </c>
      <c r="Z154" s="1">
        <f>IF(Table2[[#This Row],[Time3]]&lt;10,0&amp;Table2[[#This Row],[Time3]],Table2[[#This Row],[Time3]])</f>
        <v>13</v>
      </c>
      <c r="AA154" s="2" t="str">
        <f>Table2[[#This Row],[Time4]]&amp;":"&amp;Table2[[#This Row],[Time5]]</f>
        <v>14:13</v>
      </c>
      <c r="AB154" s="1" t="str" cm="1">
        <f t="array" ref="AB154">IFERROR(IF(Table2[[#This Row],[code]]="","",_xlfn.IFS(AND(Table2[[#This Row],[code]]&lt;400,Table2[[#This Row],[code]]&lt;&gt;""),2,Table2[[#This Row],[code]]&gt;500,4)),"")</f>
        <v/>
      </c>
      <c r="AC154" s="1" t="str">
        <f>IF(Table2[[#This Row],[Event]]="Penalty",Table2[[#This Row],[number]],IF(Table2[[#This Row],[Event]]="Time-Out",401,""))</f>
        <v/>
      </c>
      <c r="AD154" s="1">
        <f>ROW(A153)</f>
        <v>153</v>
      </c>
      <c r="AE154" s="1">
        <f>COUNTIFS(Table2[GameID],Table2[[#This Row],[GameID]],Table2[Column1],"&lt;="&amp;Table2[[#This Row],[Column1]])-1</f>
        <v>2</v>
      </c>
    </row>
    <row r="155" spans="1:31" x14ac:dyDescent="0.45">
      <c r="A155" t="s">
        <v>238</v>
      </c>
      <c r="B155" t="str">
        <f>_xlfn.TEXTBEFORE(Table2[[#This Row],[Kamp]]," - ")</f>
        <v>Rødovre FC</v>
      </c>
      <c r="C155" t="str">
        <f>_xlfn.TEXTAFTER(Table2[[#This Row],[Kamp]],"- ")</f>
        <v>Copenhagen FC</v>
      </c>
      <c r="D155">
        <v>44828</v>
      </c>
      <c r="E155">
        <v>35313</v>
      </c>
      <c r="F155">
        <v>20222023</v>
      </c>
      <c r="G155" t="s">
        <v>17</v>
      </c>
      <c r="H155" t="s">
        <v>665</v>
      </c>
      <c r="I155" t="s">
        <v>678</v>
      </c>
      <c r="J155">
        <v>1</v>
      </c>
      <c r="K155">
        <v>29512</v>
      </c>
      <c r="L155">
        <v>1</v>
      </c>
      <c r="M155" t="s">
        <v>630</v>
      </c>
      <c r="N155" t="s">
        <v>50</v>
      </c>
      <c r="O155" t="s">
        <v>51</v>
      </c>
      <c r="P155">
        <v>53</v>
      </c>
      <c r="Q155">
        <v>77</v>
      </c>
      <c r="R155">
        <f>SUMIFS(Table2[number],Table2[Event],"Goal",Table2[H/U],"HOME",Table2[GameID],Table2[[#This Row],[GameID]],Table2[GameTime],"&lt;="&amp;Table2[[#This Row],[GameTime]])</f>
        <v>3</v>
      </c>
      <c r="S155">
        <f>SUMIFS(Table2[number],Table2[Event],"Goal",Table2[H/U],"AWAY",Table2[GameID],Table2[[#This Row],[GameID]],Table2[GameTime],"&lt;="&amp;Table2[[#This Row],[GameTime]])</f>
        <v>1</v>
      </c>
      <c r="T155" t="str">
        <f>IF(Table2[[#This Row],[Event]]="Goal",Table2[[#This Row],[Hscore]]&amp;"-"&amp;Table2[[#This Row],[Uscore]],"")</f>
        <v>3-1</v>
      </c>
      <c r="U155">
        <v>922</v>
      </c>
      <c r="V155" s="1">
        <f>Table2[[#This Row],[GameTime]]-(Table2[[#This Row],[period]]-1)*1200</f>
        <v>922</v>
      </c>
      <c r="W155" s="1">
        <f>ROUNDDOWN(Table2[[#This Row],[Time]]/60,0)</f>
        <v>15</v>
      </c>
      <c r="X155" s="1">
        <f>ROUNDDOWN((Table2[[#This Row],[Time]]/60-Table2[[#This Row],[Time2]])*60,0)</f>
        <v>22</v>
      </c>
      <c r="Y155" s="1">
        <f>IF(Table2[[#This Row],[Time2]]&lt;10,0&amp;Table2[[#This Row],[Time2]],Table2[[#This Row],[Time2]])</f>
        <v>15</v>
      </c>
      <c r="Z155" s="1">
        <f>IF(Table2[[#This Row],[Time3]]&lt;10,0&amp;Table2[[#This Row],[Time3]],Table2[[#This Row],[Time3]])</f>
        <v>22</v>
      </c>
      <c r="AA155" s="2" t="str">
        <f>Table2[[#This Row],[Time4]]&amp;":"&amp;Table2[[#This Row],[Time5]]</f>
        <v>15:22</v>
      </c>
      <c r="AB155" s="1" t="str" cm="1">
        <f t="array" ref="AB155">IFERROR(IF(Table2[[#This Row],[code]]="","",_xlfn.IFS(AND(Table2[[#This Row],[code]]&lt;400,Table2[[#This Row],[code]]&lt;&gt;""),2,Table2[[#This Row],[code]]&gt;500,4)),"")</f>
        <v/>
      </c>
      <c r="AC155" s="1" t="str">
        <f>IF(Table2[[#This Row],[Event]]="Penalty",Table2[[#This Row],[number]],IF(Table2[[#This Row],[Event]]="Time-Out",401,""))</f>
        <v/>
      </c>
      <c r="AD155" s="1">
        <f>ROW(A154)</f>
        <v>154</v>
      </c>
      <c r="AE155" s="1">
        <f>COUNTIFS(Table2[GameID],Table2[[#This Row],[GameID]],Table2[Column1],"&lt;="&amp;Table2[[#This Row],[Column1]])-1</f>
        <v>3</v>
      </c>
    </row>
    <row r="156" spans="1:31" x14ac:dyDescent="0.45">
      <c r="A156" t="s">
        <v>238</v>
      </c>
      <c r="B156" t="str">
        <f>_xlfn.TEXTBEFORE(Table2[[#This Row],[Kamp]]," - ")</f>
        <v>Rødovre FC</v>
      </c>
      <c r="C156" t="str">
        <f>_xlfn.TEXTAFTER(Table2[[#This Row],[Kamp]],"- ")</f>
        <v>Copenhagen FC</v>
      </c>
      <c r="D156">
        <v>44828</v>
      </c>
      <c r="E156">
        <v>35313</v>
      </c>
      <c r="F156">
        <v>20222023</v>
      </c>
      <c r="G156" t="s">
        <v>17</v>
      </c>
      <c r="H156" t="s">
        <v>667</v>
      </c>
      <c r="I156" t="s">
        <v>677</v>
      </c>
      <c r="J156">
        <v>1</v>
      </c>
      <c r="K156">
        <v>29513</v>
      </c>
      <c r="L156">
        <v>101</v>
      </c>
      <c r="M156" t="s">
        <v>631</v>
      </c>
      <c r="N156" t="s">
        <v>253</v>
      </c>
      <c r="O156" t="s">
        <v>634</v>
      </c>
      <c r="P156">
        <v>69</v>
      </c>
      <c r="Q156" t="s">
        <v>634</v>
      </c>
      <c r="R156">
        <f>SUMIFS(Table2[number],Table2[Event],"Goal",Table2[H/U],"HOME",Table2[GameID],Table2[[#This Row],[GameID]],Table2[GameTime],"&lt;="&amp;Table2[[#This Row],[GameTime]])</f>
        <v>3</v>
      </c>
      <c r="S156">
        <f>SUMIFS(Table2[number],Table2[Event],"Goal",Table2[H/U],"AWAY",Table2[GameID],Table2[[#This Row],[GameID]],Table2[GameTime],"&lt;="&amp;Table2[[#This Row],[GameTime]])</f>
        <v>1</v>
      </c>
      <c r="T156" t="str">
        <f>IF(Table2[[#This Row],[Event]]="Goal",Table2[[#This Row],[Hscore]]&amp;"-"&amp;Table2[[#This Row],[Uscore]],"")</f>
        <v/>
      </c>
      <c r="U156">
        <v>922</v>
      </c>
      <c r="V156" s="1">
        <f>Table2[[#This Row],[GameTime]]-(Table2[[#This Row],[period]]-1)*1200</f>
        <v>922</v>
      </c>
      <c r="W156" s="1">
        <f>ROUNDDOWN(Table2[[#This Row],[Time]]/60,0)</f>
        <v>15</v>
      </c>
      <c r="X156" s="1">
        <f>ROUNDDOWN((Table2[[#This Row],[Time]]/60-Table2[[#This Row],[Time2]])*60,0)</f>
        <v>22</v>
      </c>
      <c r="Y156" s="1">
        <f>IF(Table2[[#This Row],[Time2]]&lt;10,0&amp;Table2[[#This Row],[Time2]],Table2[[#This Row],[Time2]])</f>
        <v>15</v>
      </c>
      <c r="Z156" s="1">
        <f>IF(Table2[[#This Row],[Time3]]&lt;10,0&amp;Table2[[#This Row],[Time3]],Table2[[#This Row],[Time3]])</f>
        <v>22</v>
      </c>
      <c r="AA156" s="2" t="str">
        <f>Table2[[#This Row],[Time4]]&amp;":"&amp;Table2[[#This Row],[Time5]]</f>
        <v>15:22</v>
      </c>
      <c r="AB156" s="1" cm="1">
        <f t="array" ref="AB156">IFERROR(IF(Table2[[#This Row],[code]]="","",_xlfn.IFS(AND(Table2[[#This Row],[code]]&lt;400,Table2[[#This Row],[code]]&lt;&gt;""),2,Table2[[#This Row],[code]]&gt;500,4)),"")</f>
        <v>2</v>
      </c>
      <c r="AC156" s="1">
        <f>IF(Table2[[#This Row],[Event]]="Penalty",Table2[[#This Row],[number]],IF(Table2[[#This Row],[Event]]="Time-Out",401,""))</f>
        <v>101</v>
      </c>
      <c r="AD156" s="1">
        <f>ROW(A155)</f>
        <v>155</v>
      </c>
      <c r="AE156" s="1">
        <f>COUNTIFS(Table2[GameID],Table2[[#This Row],[GameID]],Table2[Column1],"&lt;="&amp;Table2[[#This Row],[Column1]])-1</f>
        <v>4</v>
      </c>
    </row>
    <row r="157" spans="1:31" x14ac:dyDescent="0.45">
      <c r="A157" t="s">
        <v>238</v>
      </c>
      <c r="B157" t="str">
        <f>_xlfn.TEXTBEFORE(Table2[[#This Row],[Kamp]]," - ")</f>
        <v>Rødovre FC</v>
      </c>
      <c r="C157" t="str">
        <f>_xlfn.TEXTAFTER(Table2[[#This Row],[Kamp]],"- ")</f>
        <v>Copenhagen FC</v>
      </c>
      <c r="D157">
        <v>44828</v>
      </c>
      <c r="E157">
        <v>35313</v>
      </c>
      <c r="F157">
        <v>20222023</v>
      </c>
      <c r="G157" t="s">
        <v>17</v>
      </c>
      <c r="H157" t="s">
        <v>665</v>
      </c>
      <c r="I157" t="s">
        <v>678</v>
      </c>
      <c r="J157">
        <v>1</v>
      </c>
      <c r="K157">
        <v>29512</v>
      </c>
      <c r="L157">
        <v>1</v>
      </c>
      <c r="M157" t="s">
        <v>630</v>
      </c>
      <c r="N157" t="s">
        <v>42</v>
      </c>
      <c r="O157" t="s">
        <v>44</v>
      </c>
      <c r="P157">
        <v>8</v>
      </c>
      <c r="Q157">
        <v>16</v>
      </c>
      <c r="R157">
        <f>SUMIFS(Table2[number],Table2[Event],"Goal",Table2[H/U],"HOME",Table2[GameID],Table2[[#This Row],[GameID]],Table2[GameTime],"&lt;="&amp;Table2[[#This Row],[GameTime]])</f>
        <v>4</v>
      </c>
      <c r="S157">
        <f>SUMIFS(Table2[number],Table2[Event],"Goal",Table2[H/U],"AWAY",Table2[GameID],Table2[[#This Row],[GameID]],Table2[GameTime],"&lt;="&amp;Table2[[#This Row],[GameTime]])</f>
        <v>1</v>
      </c>
      <c r="T157" t="str">
        <f>IF(Table2[[#This Row],[Event]]="Goal",Table2[[#This Row],[Hscore]]&amp;"-"&amp;Table2[[#This Row],[Uscore]],"")</f>
        <v>4-1</v>
      </c>
      <c r="U157">
        <v>963</v>
      </c>
      <c r="V157" s="1">
        <f>Table2[[#This Row],[GameTime]]-(Table2[[#This Row],[period]]-1)*1200</f>
        <v>963</v>
      </c>
      <c r="W157" s="1">
        <f>ROUNDDOWN(Table2[[#This Row],[Time]]/60,0)</f>
        <v>16</v>
      </c>
      <c r="X157" s="1">
        <f>ROUNDDOWN((Table2[[#This Row],[Time]]/60-Table2[[#This Row],[Time2]])*60,0)</f>
        <v>3</v>
      </c>
      <c r="Y157" s="1">
        <f>IF(Table2[[#This Row],[Time2]]&lt;10,0&amp;Table2[[#This Row],[Time2]],Table2[[#This Row],[Time2]])</f>
        <v>16</v>
      </c>
      <c r="Z157" s="1" t="str">
        <f>IF(Table2[[#This Row],[Time3]]&lt;10,0&amp;Table2[[#This Row],[Time3]],Table2[[#This Row],[Time3]])</f>
        <v>03</v>
      </c>
      <c r="AA157" s="2" t="str">
        <f>Table2[[#This Row],[Time4]]&amp;":"&amp;Table2[[#This Row],[Time5]]</f>
        <v>16:03</v>
      </c>
      <c r="AB157" s="1" t="str" cm="1">
        <f t="array" ref="AB157">IFERROR(IF(Table2[[#This Row],[code]]="","",_xlfn.IFS(AND(Table2[[#This Row],[code]]&lt;400,Table2[[#This Row],[code]]&lt;&gt;""),2,Table2[[#This Row],[code]]&gt;500,4)),"")</f>
        <v/>
      </c>
      <c r="AC157" s="1" t="str">
        <f>IF(Table2[[#This Row],[Event]]="Penalty",Table2[[#This Row],[number]],IF(Table2[[#This Row],[Event]]="Time-Out",401,""))</f>
        <v/>
      </c>
      <c r="AD157" s="1">
        <f>ROW(A156)</f>
        <v>156</v>
      </c>
      <c r="AE157" s="1">
        <f>COUNTIFS(Table2[GameID],Table2[[#This Row],[GameID]],Table2[Column1],"&lt;="&amp;Table2[[#This Row],[Column1]])-1</f>
        <v>5</v>
      </c>
    </row>
    <row r="158" spans="1:31" x14ac:dyDescent="0.45">
      <c r="A158" t="s">
        <v>238</v>
      </c>
      <c r="B158" t="str">
        <f>_xlfn.TEXTBEFORE(Table2[[#This Row],[Kamp]]," - ")</f>
        <v>Rødovre FC</v>
      </c>
      <c r="C158" t="str">
        <f>_xlfn.TEXTAFTER(Table2[[#This Row],[Kamp]],"- ")</f>
        <v>Copenhagen FC</v>
      </c>
      <c r="D158">
        <v>44828</v>
      </c>
      <c r="E158">
        <v>35313</v>
      </c>
      <c r="F158">
        <v>20222023</v>
      </c>
      <c r="G158" t="s">
        <v>17</v>
      </c>
      <c r="H158" t="s">
        <v>665</v>
      </c>
      <c r="I158" t="s">
        <v>678</v>
      </c>
      <c r="J158">
        <v>2</v>
      </c>
      <c r="K158">
        <v>29512</v>
      </c>
      <c r="L158">
        <v>1</v>
      </c>
      <c r="M158" t="s">
        <v>630</v>
      </c>
      <c r="N158" t="s">
        <v>42</v>
      </c>
      <c r="O158" t="s">
        <v>53</v>
      </c>
      <c r="P158">
        <v>8</v>
      </c>
      <c r="Q158">
        <v>81</v>
      </c>
      <c r="R158">
        <f>SUMIFS(Table2[number],Table2[Event],"Goal",Table2[H/U],"HOME",Table2[GameID],Table2[[#This Row],[GameID]],Table2[GameTime],"&lt;="&amp;Table2[[#This Row],[GameTime]])</f>
        <v>5</v>
      </c>
      <c r="S158">
        <f>SUMIFS(Table2[number],Table2[Event],"Goal",Table2[H/U],"AWAY",Table2[GameID],Table2[[#This Row],[GameID]],Table2[GameTime],"&lt;="&amp;Table2[[#This Row],[GameTime]])</f>
        <v>1</v>
      </c>
      <c r="T158" t="str">
        <f>IF(Table2[[#This Row],[Event]]="Goal",Table2[[#This Row],[Hscore]]&amp;"-"&amp;Table2[[#This Row],[Uscore]],"")</f>
        <v>5-1</v>
      </c>
      <c r="U158">
        <v>1267</v>
      </c>
      <c r="V158" s="1">
        <f>Table2[[#This Row],[GameTime]]-(Table2[[#This Row],[period]]-1)*1200</f>
        <v>67</v>
      </c>
      <c r="W158" s="1">
        <f>ROUNDDOWN(Table2[[#This Row],[Time]]/60,0)</f>
        <v>1</v>
      </c>
      <c r="X158" s="1">
        <f>ROUNDDOWN((Table2[[#This Row],[Time]]/60-Table2[[#This Row],[Time2]])*60,0)</f>
        <v>7</v>
      </c>
      <c r="Y158" s="1" t="str">
        <f>IF(Table2[[#This Row],[Time2]]&lt;10,0&amp;Table2[[#This Row],[Time2]],Table2[[#This Row],[Time2]])</f>
        <v>01</v>
      </c>
      <c r="Z158" s="1" t="str">
        <f>IF(Table2[[#This Row],[Time3]]&lt;10,0&amp;Table2[[#This Row],[Time3]],Table2[[#This Row],[Time3]])</f>
        <v>07</v>
      </c>
      <c r="AA158" s="2" t="str">
        <f>Table2[[#This Row],[Time4]]&amp;":"&amp;Table2[[#This Row],[Time5]]</f>
        <v>01:07</v>
      </c>
      <c r="AB158" s="1" t="str" cm="1">
        <f t="array" ref="AB158">IFERROR(IF(Table2[[#This Row],[code]]="","",_xlfn.IFS(AND(Table2[[#This Row],[code]]&lt;400,Table2[[#This Row],[code]]&lt;&gt;""),2,Table2[[#This Row],[code]]&gt;500,4)),"")</f>
        <v/>
      </c>
      <c r="AC158" s="1" t="str">
        <f>IF(Table2[[#This Row],[Event]]="Penalty",Table2[[#This Row],[number]],IF(Table2[[#This Row],[Event]]="Time-Out",401,""))</f>
        <v/>
      </c>
      <c r="AD158" s="1">
        <f>ROW(A157)</f>
        <v>157</v>
      </c>
      <c r="AE158" s="1">
        <f>COUNTIFS(Table2[GameID],Table2[[#This Row],[GameID]],Table2[Column1],"&lt;="&amp;Table2[[#This Row],[Column1]])-1</f>
        <v>6</v>
      </c>
    </row>
    <row r="159" spans="1:31" x14ac:dyDescent="0.45">
      <c r="A159" t="s">
        <v>238</v>
      </c>
      <c r="B159" t="str">
        <f>_xlfn.TEXTBEFORE(Table2[[#This Row],[Kamp]]," - ")</f>
        <v>Rødovre FC</v>
      </c>
      <c r="C159" t="str">
        <f>_xlfn.TEXTAFTER(Table2[[#This Row],[Kamp]],"- ")</f>
        <v>Copenhagen FC</v>
      </c>
      <c r="D159">
        <v>44828</v>
      </c>
      <c r="E159">
        <v>35313</v>
      </c>
      <c r="F159">
        <v>20222023</v>
      </c>
      <c r="G159" t="s">
        <v>17</v>
      </c>
      <c r="H159" t="s">
        <v>667</v>
      </c>
      <c r="I159" t="s">
        <v>677</v>
      </c>
      <c r="J159">
        <v>2</v>
      </c>
      <c r="K159">
        <v>29513</v>
      </c>
      <c r="L159">
        <v>1</v>
      </c>
      <c r="M159" t="s">
        <v>630</v>
      </c>
      <c r="N159" t="s">
        <v>252</v>
      </c>
      <c r="O159" t="s">
        <v>634</v>
      </c>
      <c r="P159">
        <v>63</v>
      </c>
      <c r="Q159" t="s">
        <v>634</v>
      </c>
      <c r="R159">
        <f>SUMIFS(Table2[number],Table2[Event],"Goal",Table2[H/U],"HOME",Table2[GameID],Table2[[#This Row],[GameID]],Table2[GameTime],"&lt;="&amp;Table2[[#This Row],[GameTime]])</f>
        <v>5</v>
      </c>
      <c r="S159">
        <f>SUMIFS(Table2[number],Table2[Event],"Goal",Table2[H/U],"AWAY",Table2[GameID],Table2[[#This Row],[GameID]],Table2[GameTime],"&lt;="&amp;Table2[[#This Row],[GameTime]])</f>
        <v>2</v>
      </c>
      <c r="T159" t="str">
        <f>IF(Table2[[#This Row],[Event]]="Goal",Table2[[#This Row],[Hscore]]&amp;"-"&amp;Table2[[#This Row],[Uscore]],"")</f>
        <v>5-2</v>
      </c>
      <c r="U159">
        <v>1435</v>
      </c>
      <c r="V159" s="1">
        <f>Table2[[#This Row],[GameTime]]-(Table2[[#This Row],[period]]-1)*1200</f>
        <v>235</v>
      </c>
      <c r="W159" s="1">
        <f>ROUNDDOWN(Table2[[#This Row],[Time]]/60,0)</f>
        <v>3</v>
      </c>
      <c r="X159" s="1">
        <f>ROUNDDOWN((Table2[[#This Row],[Time]]/60-Table2[[#This Row],[Time2]])*60,0)</f>
        <v>55</v>
      </c>
      <c r="Y159" s="1" t="str">
        <f>IF(Table2[[#This Row],[Time2]]&lt;10,0&amp;Table2[[#This Row],[Time2]],Table2[[#This Row],[Time2]])</f>
        <v>03</v>
      </c>
      <c r="Z159" s="1">
        <f>IF(Table2[[#This Row],[Time3]]&lt;10,0&amp;Table2[[#This Row],[Time3]],Table2[[#This Row],[Time3]])</f>
        <v>55</v>
      </c>
      <c r="AA159" s="2" t="str">
        <f>Table2[[#This Row],[Time4]]&amp;":"&amp;Table2[[#This Row],[Time5]]</f>
        <v>03:55</v>
      </c>
      <c r="AB159" s="1" t="str" cm="1">
        <f t="array" ref="AB159">IFERROR(IF(Table2[[#This Row],[code]]="","",_xlfn.IFS(AND(Table2[[#This Row],[code]]&lt;400,Table2[[#This Row],[code]]&lt;&gt;""),2,Table2[[#This Row],[code]]&gt;500,4)),"")</f>
        <v/>
      </c>
      <c r="AC159" s="1" t="str">
        <f>IF(Table2[[#This Row],[Event]]="Penalty",Table2[[#This Row],[number]],IF(Table2[[#This Row],[Event]]="Time-Out",401,""))</f>
        <v/>
      </c>
      <c r="AD159" s="1">
        <f>ROW(A158)</f>
        <v>158</v>
      </c>
      <c r="AE159" s="1">
        <f>COUNTIFS(Table2[GameID],Table2[[#This Row],[GameID]],Table2[Column1],"&lt;="&amp;Table2[[#This Row],[Column1]])-1</f>
        <v>7</v>
      </c>
    </row>
    <row r="160" spans="1:31" x14ac:dyDescent="0.45">
      <c r="A160" t="s">
        <v>238</v>
      </c>
      <c r="B160" t="str">
        <f>_xlfn.TEXTBEFORE(Table2[[#This Row],[Kamp]]," - ")</f>
        <v>Rødovre FC</v>
      </c>
      <c r="C160" t="str">
        <f>_xlfn.TEXTAFTER(Table2[[#This Row],[Kamp]],"- ")</f>
        <v>Copenhagen FC</v>
      </c>
      <c r="D160">
        <v>44828</v>
      </c>
      <c r="E160">
        <v>35313</v>
      </c>
      <c r="F160">
        <v>20222023</v>
      </c>
      <c r="G160" t="s">
        <v>17</v>
      </c>
      <c r="H160" t="s">
        <v>667</v>
      </c>
      <c r="I160" t="s">
        <v>677</v>
      </c>
      <c r="J160">
        <v>2</v>
      </c>
      <c r="K160">
        <v>29513</v>
      </c>
      <c r="L160">
        <v>1</v>
      </c>
      <c r="M160" t="s">
        <v>630</v>
      </c>
      <c r="N160" t="s">
        <v>252</v>
      </c>
      <c r="O160" t="s">
        <v>247</v>
      </c>
      <c r="P160">
        <v>63</v>
      </c>
      <c r="Q160">
        <v>27</v>
      </c>
      <c r="R160">
        <f>SUMIFS(Table2[number],Table2[Event],"Goal",Table2[H/U],"HOME",Table2[GameID],Table2[[#This Row],[GameID]],Table2[GameTime],"&lt;="&amp;Table2[[#This Row],[GameTime]])</f>
        <v>5</v>
      </c>
      <c r="S160">
        <f>SUMIFS(Table2[number],Table2[Event],"Goal",Table2[H/U],"AWAY",Table2[GameID],Table2[[#This Row],[GameID]],Table2[GameTime],"&lt;="&amp;Table2[[#This Row],[GameTime]])</f>
        <v>3</v>
      </c>
      <c r="T160" t="str">
        <f>IF(Table2[[#This Row],[Event]]="Goal",Table2[[#This Row],[Hscore]]&amp;"-"&amp;Table2[[#This Row],[Uscore]],"")</f>
        <v>5-3</v>
      </c>
      <c r="U160">
        <v>1728</v>
      </c>
      <c r="V160" s="1">
        <f>Table2[[#This Row],[GameTime]]-(Table2[[#This Row],[period]]-1)*1200</f>
        <v>528</v>
      </c>
      <c r="W160" s="1">
        <f>ROUNDDOWN(Table2[[#This Row],[Time]]/60,0)</f>
        <v>8</v>
      </c>
      <c r="X160" s="1">
        <f>ROUNDDOWN((Table2[[#This Row],[Time]]/60-Table2[[#This Row],[Time2]])*60,0)</f>
        <v>48</v>
      </c>
      <c r="Y160" s="1" t="str">
        <f>IF(Table2[[#This Row],[Time2]]&lt;10,0&amp;Table2[[#This Row],[Time2]],Table2[[#This Row],[Time2]])</f>
        <v>08</v>
      </c>
      <c r="Z160" s="1">
        <f>IF(Table2[[#This Row],[Time3]]&lt;10,0&amp;Table2[[#This Row],[Time3]],Table2[[#This Row],[Time3]])</f>
        <v>48</v>
      </c>
      <c r="AA160" s="2" t="str">
        <f>Table2[[#This Row],[Time4]]&amp;":"&amp;Table2[[#This Row],[Time5]]</f>
        <v>08:48</v>
      </c>
      <c r="AB160" s="1" t="str" cm="1">
        <f t="array" ref="AB160">IFERROR(IF(Table2[[#This Row],[code]]="","",_xlfn.IFS(AND(Table2[[#This Row],[code]]&lt;400,Table2[[#This Row],[code]]&lt;&gt;""),2,Table2[[#This Row],[code]]&gt;500,4)),"")</f>
        <v/>
      </c>
      <c r="AC160" s="1" t="str">
        <f>IF(Table2[[#This Row],[Event]]="Penalty",Table2[[#This Row],[number]],IF(Table2[[#This Row],[Event]]="Time-Out",401,""))</f>
        <v/>
      </c>
      <c r="AD160" s="1">
        <f>ROW(A159)</f>
        <v>159</v>
      </c>
      <c r="AE160" s="1">
        <f>COUNTIFS(Table2[GameID],Table2[[#This Row],[GameID]],Table2[Column1],"&lt;="&amp;Table2[[#This Row],[Column1]])-1</f>
        <v>8</v>
      </c>
    </row>
    <row r="161" spans="1:31" x14ac:dyDescent="0.45">
      <c r="A161" t="s">
        <v>238</v>
      </c>
      <c r="B161" t="str">
        <f>_xlfn.TEXTBEFORE(Table2[[#This Row],[Kamp]]," - ")</f>
        <v>Rødovre FC</v>
      </c>
      <c r="C161" t="str">
        <f>_xlfn.TEXTAFTER(Table2[[#This Row],[Kamp]],"- ")</f>
        <v>Copenhagen FC</v>
      </c>
      <c r="D161">
        <v>44828</v>
      </c>
      <c r="E161">
        <v>35313</v>
      </c>
      <c r="F161">
        <v>20222023</v>
      </c>
      <c r="G161" t="s">
        <v>17</v>
      </c>
      <c r="H161" t="s">
        <v>667</v>
      </c>
      <c r="I161" t="s">
        <v>677</v>
      </c>
      <c r="J161">
        <v>2</v>
      </c>
      <c r="K161">
        <v>29513</v>
      </c>
      <c r="L161">
        <v>1</v>
      </c>
      <c r="M161" t="s">
        <v>630</v>
      </c>
      <c r="N161" t="s">
        <v>244</v>
      </c>
      <c r="O161" t="s">
        <v>240</v>
      </c>
      <c r="P161">
        <v>20</v>
      </c>
      <c r="Q161">
        <v>3</v>
      </c>
      <c r="R161">
        <f>SUMIFS(Table2[number],Table2[Event],"Goal",Table2[H/U],"HOME",Table2[GameID],Table2[[#This Row],[GameID]],Table2[GameTime],"&lt;="&amp;Table2[[#This Row],[GameTime]])</f>
        <v>5</v>
      </c>
      <c r="S161">
        <f>SUMIFS(Table2[number],Table2[Event],"Goal",Table2[H/U],"AWAY",Table2[GameID],Table2[[#This Row],[GameID]],Table2[GameTime],"&lt;="&amp;Table2[[#This Row],[GameTime]])</f>
        <v>4</v>
      </c>
      <c r="T161" t="str">
        <f>IF(Table2[[#This Row],[Event]]="Goal",Table2[[#This Row],[Hscore]]&amp;"-"&amp;Table2[[#This Row],[Uscore]],"")</f>
        <v>5-4</v>
      </c>
      <c r="U161">
        <v>1753</v>
      </c>
      <c r="V161" s="1">
        <f>Table2[[#This Row],[GameTime]]-(Table2[[#This Row],[period]]-1)*1200</f>
        <v>553</v>
      </c>
      <c r="W161" s="1">
        <f>ROUNDDOWN(Table2[[#This Row],[Time]]/60,0)</f>
        <v>9</v>
      </c>
      <c r="X161" s="1">
        <f>ROUNDDOWN((Table2[[#This Row],[Time]]/60-Table2[[#This Row],[Time2]])*60,0)</f>
        <v>13</v>
      </c>
      <c r="Y161" s="1" t="str">
        <f>IF(Table2[[#This Row],[Time2]]&lt;10,0&amp;Table2[[#This Row],[Time2]],Table2[[#This Row],[Time2]])</f>
        <v>09</v>
      </c>
      <c r="Z161" s="1">
        <f>IF(Table2[[#This Row],[Time3]]&lt;10,0&amp;Table2[[#This Row],[Time3]],Table2[[#This Row],[Time3]])</f>
        <v>13</v>
      </c>
      <c r="AA161" s="2" t="str">
        <f>Table2[[#This Row],[Time4]]&amp;":"&amp;Table2[[#This Row],[Time5]]</f>
        <v>09:13</v>
      </c>
      <c r="AB161" s="1" t="str" cm="1">
        <f t="array" ref="AB161">IFERROR(IF(Table2[[#This Row],[code]]="","",_xlfn.IFS(AND(Table2[[#This Row],[code]]&lt;400,Table2[[#This Row],[code]]&lt;&gt;""),2,Table2[[#This Row],[code]]&gt;500,4)),"")</f>
        <v/>
      </c>
      <c r="AC161" s="1" t="str">
        <f>IF(Table2[[#This Row],[Event]]="Penalty",Table2[[#This Row],[number]],IF(Table2[[#This Row],[Event]]="Time-Out",401,""))</f>
        <v/>
      </c>
      <c r="AD161" s="1">
        <f>ROW(A160)</f>
        <v>160</v>
      </c>
      <c r="AE161" s="1">
        <f>COUNTIFS(Table2[GameID],Table2[[#This Row],[GameID]],Table2[Column1],"&lt;="&amp;Table2[[#This Row],[Column1]])-1</f>
        <v>9</v>
      </c>
    </row>
    <row r="162" spans="1:31" x14ac:dyDescent="0.45">
      <c r="A162" t="s">
        <v>238</v>
      </c>
      <c r="B162" t="str">
        <f>_xlfn.TEXTBEFORE(Table2[[#This Row],[Kamp]]," - ")</f>
        <v>Rødovre FC</v>
      </c>
      <c r="C162" t="str">
        <f>_xlfn.TEXTAFTER(Table2[[#This Row],[Kamp]],"- ")</f>
        <v>Copenhagen FC</v>
      </c>
      <c r="D162">
        <v>44828</v>
      </c>
      <c r="E162">
        <v>35313</v>
      </c>
      <c r="F162">
        <v>20222023</v>
      </c>
      <c r="G162" t="s">
        <v>17</v>
      </c>
      <c r="H162" t="s">
        <v>665</v>
      </c>
      <c r="I162" t="s">
        <v>678</v>
      </c>
      <c r="J162">
        <v>2</v>
      </c>
      <c r="K162">
        <v>29512</v>
      </c>
      <c r="L162">
        <v>1</v>
      </c>
      <c r="M162" t="s">
        <v>630</v>
      </c>
      <c r="N162" t="s">
        <v>53</v>
      </c>
      <c r="O162" t="s">
        <v>42</v>
      </c>
      <c r="P162">
        <v>81</v>
      </c>
      <c r="Q162">
        <v>8</v>
      </c>
      <c r="R162">
        <f>SUMIFS(Table2[number],Table2[Event],"Goal",Table2[H/U],"HOME",Table2[GameID],Table2[[#This Row],[GameID]],Table2[GameTime],"&lt;="&amp;Table2[[#This Row],[GameTime]])</f>
        <v>6</v>
      </c>
      <c r="S162">
        <f>SUMIFS(Table2[number],Table2[Event],"Goal",Table2[H/U],"AWAY",Table2[GameID],Table2[[#This Row],[GameID]],Table2[GameTime],"&lt;="&amp;Table2[[#This Row],[GameTime]])</f>
        <v>4</v>
      </c>
      <c r="T162" t="str">
        <f>IF(Table2[[#This Row],[Event]]="Goal",Table2[[#This Row],[Hscore]]&amp;"-"&amp;Table2[[#This Row],[Uscore]],"")</f>
        <v>6-4</v>
      </c>
      <c r="U162">
        <v>2260</v>
      </c>
      <c r="V162" s="1">
        <f>Table2[[#This Row],[GameTime]]-(Table2[[#This Row],[period]]-1)*1200</f>
        <v>1060</v>
      </c>
      <c r="W162" s="1">
        <f>ROUNDDOWN(Table2[[#This Row],[Time]]/60,0)</f>
        <v>17</v>
      </c>
      <c r="X162" s="1">
        <f>ROUNDDOWN((Table2[[#This Row],[Time]]/60-Table2[[#This Row],[Time2]])*60,0)</f>
        <v>40</v>
      </c>
      <c r="Y162" s="1">
        <f>IF(Table2[[#This Row],[Time2]]&lt;10,0&amp;Table2[[#This Row],[Time2]],Table2[[#This Row],[Time2]])</f>
        <v>17</v>
      </c>
      <c r="Z162" s="1">
        <f>IF(Table2[[#This Row],[Time3]]&lt;10,0&amp;Table2[[#This Row],[Time3]],Table2[[#This Row],[Time3]])</f>
        <v>40</v>
      </c>
      <c r="AA162" s="2" t="str">
        <f>Table2[[#This Row],[Time4]]&amp;":"&amp;Table2[[#This Row],[Time5]]</f>
        <v>17:40</v>
      </c>
      <c r="AB162" s="1" t="str" cm="1">
        <f t="array" ref="AB162">IFERROR(IF(Table2[[#This Row],[code]]="","",_xlfn.IFS(AND(Table2[[#This Row],[code]]&lt;400,Table2[[#This Row],[code]]&lt;&gt;""),2,Table2[[#This Row],[code]]&gt;500,4)),"")</f>
        <v/>
      </c>
      <c r="AC162" s="1" t="str">
        <f>IF(Table2[[#This Row],[Event]]="Penalty",Table2[[#This Row],[number]],IF(Table2[[#This Row],[Event]]="Time-Out",401,""))</f>
        <v/>
      </c>
      <c r="AD162" s="1">
        <f>ROW(A161)</f>
        <v>161</v>
      </c>
      <c r="AE162" s="1">
        <f>COUNTIFS(Table2[GameID],Table2[[#This Row],[GameID]],Table2[Column1],"&lt;="&amp;Table2[[#This Row],[Column1]])-1</f>
        <v>10</v>
      </c>
    </row>
    <row r="163" spans="1:31" x14ac:dyDescent="0.45">
      <c r="A163" t="s">
        <v>238</v>
      </c>
      <c r="B163" t="str">
        <f>_xlfn.TEXTBEFORE(Table2[[#This Row],[Kamp]]," - ")</f>
        <v>Rødovre FC</v>
      </c>
      <c r="C163" t="str">
        <f>_xlfn.TEXTAFTER(Table2[[#This Row],[Kamp]],"- ")</f>
        <v>Copenhagen FC</v>
      </c>
      <c r="D163">
        <v>44828</v>
      </c>
      <c r="E163">
        <v>35313</v>
      </c>
      <c r="F163">
        <v>20222023</v>
      </c>
      <c r="G163" t="s">
        <v>17</v>
      </c>
      <c r="H163" t="s">
        <v>665</v>
      </c>
      <c r="I163" t="s">
        <v>678</v>
      </c>
      <c r="J163">
        <v>3</v>
      </c>
      <c r="K163">
        <v>29512</v>
      </c>
      <c r="L163">
        <v>208</v>
      </c>
      <c r="M163" t="s">
        <v>631</v>
      </c>
      <c r="N163" t="s">
        <v>54</v>
      </c>
      <c r="O163" t="s">
        <v>634</v>
      </c>
      <c r="P163">
        <v>87</v>
      </c>
      <c r="Q163" t="s">
        <v>634</v>
      </c>
      <c r="R163">
        <f>SUMIFS(Table2[number],Table2[Event],"Goal",Table2[H/U],"HOME",Table2[GameID],Table2[[#This Row],[GameID]],Table2[GameTime],"&lt;="&amp;Table2[[#This Row],[GameTime]])</f>
        <v>6</v>
      </c>
      <c r="S163">
        <f>SUMIFS(Table2[number],Table2[Event],"Goal",Table2[H/U],"AWAY",Table2[GameID],Table2[[#This Row],[GameID]],Table2[GameTime],"&lt;="&amp;Table2[[#This Row],[GameTime]])</f>
        <v>4</v>
      </c>
      <c r="T163" t="str">
        <f>IF(Table2[[#This Row],[Event]]="Goal",Table2[[#This Row],[Hscore]]&amp;"-"&amp;Table2[[#This Row],[Uscore]],"")</f>
        <v/>
      </c>
      <c r="U163">
        <v>2742</v>
      </c>
      <c r="V163" s="1">
        <f>Table2[[#This Row],[GameTime]]-(Table2[[#This Row],[period]]-1)*1200</f>
        <v>342</v>
      </c>
      <c r="W163" s="1">
        <f>ROUNDDOWN(Table2[[#This Row],[Time]]/60,0)</f>
        <v>5</v>
      </c>
      <c r="X163" s="1">
        <f>ROUNDDOWN((Table2[[#This Row],[Time]]/60-Table2[[#This Row],[Time2]])*60,0)</f>
        <v>42</v>
      </c>
      <c r="Y163" s="1" t="str">
        <f>IF(Table2[[#This Row],[Time2]]&lt;10,0&amp;Table2[[#This Row],[Time2]],Table2[[#This Row],[Time2]])</f>
        <v>05</v>
      </c>
      <c r="Z163" s="1">
        <f>IF(Table2[[#This Row],[Time3]]&lt;10,0&amp;Table2[[#This Row],[Time3]],Table2[[#This Row],[Time3]])</f>
        <v>42</v>
      </c>
      <c r="AA163" s="2" t="str">
        <f>Table2[[#This Row],[Time4]]&amp;":"&amp;Table2[[#This Row],[Time5]]</f>
        <v>05:42</v>
      </c>
      <c r="AB163" s="1" cm="1">
        <f t="array" ref="AB163">IFERROR(IF(Table2[[#This Row],[code]]="","",_xlfn.IFS(AND(Table2[[#This Row],[code]]&lt;400,Table2[[#This Row],[code]]&lt;&gt;""),2,Table2[[#This Row],[code]]&gt;500,4)),"")</f>
        <v>2</v>
      </c>
      <c r="AC163" s="1">
        <f>IF(Table2[[#This Row],[Event]]="Penalty",Table2[[#This Row],[number]],IF(Table2[[#This Row],[Event]]="Time-Out",401,""))</f>
        <v>208</v>
      </c>
      <c r="AD163" s="1">
        <f>ROW(A162)</f>
        <v>162</v>
      </c>
      <c r="AE163" s="1">
        <f>COUNTIFS(Table2[GameID],Table2[[#This Row],[GameID]],Table2[Column1],"&lt;="&amp;Table2[[#This Row],[Column1]])-1</f>
        <v>11</v>
      </c>
    </row>
    <row r="164" spans="1:31" x14ac:dyDescent="0.45">
      <c r="A164" t="s">
        <v>238</v>
      </c>
      <c r="B164" t="str">
        <f>_xlfn.TEXTBEFORE(Table2[[#This Row],[Kamp]]," - ")</f>
        <v>Rødovre FC</v>
      </c>
      <c r="C164" t="str">
        <f>_xlfn.TEXTAFTER(Table2[[#This Row],[Kamp]],"- ")</f>
        <v>Copenhagen FC</v>
      </c>
      <c r="D164">
        <v>44828</v>
      </c>
      <c r="E164">
        <v>35313</v>
      </c>
      <c r="F164">
        <v>20222023</v>
      </c>
      <c r="G164" t="s">
        <v>17</v>
      </c>
      <c r="H164" t="s">
        <v>667</v>
      </c>
      <c r="I164" t="s">
        <v>677</v>
      </c>
      <c r="J164">
        <v>3</v>
      </c>
      <c r="K164">
        <v>29513</v>
      </c>
      <c r="L164">
        <v>205</v>
      </c>
      <c r="M164" t="s">
        <v>631</v>
      </c>
      <c r="N164" t="s">
        <v>245</v>
      </c>
      <c r="O164" t="s">
        <v>634</v>
      </c>
      <c r="P164">
        <v>22</v>
      </c>
      <c r="Q164" t="s">
        <v>634</v>
      </c>
      <c r="R164">
        <f>SUMIFS(Table2[number],Table2[Event],"Goal",Table2[H/U],"HOME",Table2[GameID],Table2[[#This Row],[GameID]],Table2[GameTime],"&lt;="&amp;Table2[[#This Row],[GameTime]])</f>
        <v>6</v>
      </c>
      <c r="S164">
        <f>SUMIFS(Table2[number],Table2[Event],"Goal",Table2[H/U],"AWAY",Table2[GameID],Table2[[#This Row],[GameID]],Table2[GameTime],"&lt;="&amp;Table2[[#This Row],[GameTime]])</f>
        <v>4</v>
      </c>
      <c r="T164" t="str">
        <f>IF(Table2[[#This Row],[Event]]="Goal",Table2[[#This Row],[Hscore]]&amp;"-"&amp;Table2[[#This Row],[Uscore]],"")</f>
        <v/>
      </c>
      <c r="U164">
        <v>2875</v>
      </c>
      <c r="V164" s="1">
        <f>Table2[[#This Row],[GameTime]]-(Table2[[#This Row],[period]]-1)*1200</f>
        <v>475</v>
      </c>
      <c r="W164" s="1">
        <f>ROUNDDOWN(Table2[[#This Row],[Time]]/60,0)</f>
        <v>7</v>
      </c>
      <c r="X164" s="1">
        <f>ROUNDDOWN((Table2[[#This Row],[Time]]/60-Table2[[#This Row],[Time2]])*60,0)</f>
        <v>55</v>
      </c>
      <c r="Y164" s="1" t="str">
        <f>IF(Table2[[#This Row],[Time2]]&lt;10,0&amp;Table2[[#This Row],[Time2]],Table2[[#This Row],[Time2]])</f>
        <v>07</v>
      </c>
      <c r="Z164" s="1">
        <f>IF(Table2[[#This Row],[Time3]]&lt;10,0&amp;Table2[[#This Row],[Time3]],Table2[[#This Row],[Time3]])</f>
        <v>55</v>
      </c>
      <c r="AA164" s="2" t="str">
        <f>Table2[[#This Row],[Time4]]&amp;":"&amp;Table2[[#This Row],[Time5]]</f>
        <v>07:55</v>
      </c>
      <c r="AB164" s="1" cm="1">
        <f t="array" ref="AB164">IFERROR(IF(Table2[[#This Row],[code]]="","",_xlfn.IFS(AND(Table2[[#This Row],[code]]&lt;400,Table2[[#This Row],[code]]&lt;&gt;""),2,Table2[[#This Row],[code]]&gt;500,4)),"")</f>
        <v>2</v>
      </c>
      <c r="AC164" s="1">
        <f>IF(Table2[[#This Row],[Event]]="Penalty",Table2[[#This Row],[number]],IF(Table2[[#This Row],[Event]]="Time-Out",401,""))</f>
        <v>205</v>
      </c>
      <c r="AD164" s="1">
        <f>ROW(A163)</f>
        <v>163</v>
      </c>
      <c r="AE164" s="1">
        <f>COUNTIFS(Table2[GameID],Table2[[#This Row],[GameID]],Table2[Column1],"&lt;="&amp;Table2[[#This Row],[Column1]])-1</f>
        <v>12</v>
      </c>
    </row>
    <row r="165" spans="1:31" x14ac:dyDescent="0.45">
      <c r="A165" t="s">
        <v>238</v>
      </c>
      <c r="B165" t="str">
        <f>_xlfn.TEXTBEFORE(Table2[[#This Row],[Kamp]]," - ")</f>
        <v>Rødovre FC</v>
      </c>
      <c r="C165" t="str">
        <f>_xlfn.TEXTAFTER(Table2[[#This Row],[Kamp]],"- ")</f>
        <v>Copenhagen FC</v>
      </c>
      <c r="D165">
        <v>44828</v>
      </c>
      <c r="E165">
        <v>35313</v>
      </c>
      <c r="F165">
        <v>20222023</v>
      </c>
      <c r="G165" t="s">
        <v>17</v>
      </c>
      <c r="H165" t="s">
        <v>665</v>
      </c>
      <c r="I165" t="s">
        <v>678</v>
      </c>
      <c r="J165">
        <v>3</v>
      </c>
      <c r="K165">
        <v>29512</v>
      </c>
      <c r="L165">
        <v>1</v>
      </c>
      <c r="M165" t="s">
        <v>630</v>
      </c>
      <c r="N165" t="s">
        <v>50</v>
      </c>
      <c r="O165" t="s">
        <v>45</v>
      </c>
      <c r="P165">
        <v>53</v>
      </c>
      <c r="Q165">
        <v>17</v>
      </c>
      <c r="R165">
        <f>SUMIFS(Table2[number],Table2[Event],"Goal",Table2[H/U],"HOME",Table2[GameID],Table2[[#This Row],[GameID]],Table2[GameTime],"&lt;="&amp;Table2[[#This Row],[GameTime]])</f>
        <v>7</v>
      </c>
      <c r="S165">
        <f>SUMIFS(Table2[number],Table2[Event],"Goal",Table2[H/U],"AWAY",Table2[GameID],Table2[[#This Row],[GameID]],Table2[GameTime],"&lt;="&amp;Table2[[#This Row],[GameTime]])</f>
        <v>4</v>
      </c>
      <c r="T165" t="str">
        <f>IF(Table2[[#This Row],[Event]]="Goal",Table2[[#This Row],[Hscore]]&amp;"-"&amp;Table2[[#This Row],[Uscore]],"")</f>
        <v>7-4</v>
      </c>
      <c r="U165">
        <v>2991</v>
      </c>
      <c r="V165" s="1">
        <f>Table2[[#This Row],[GameTime]]-(Table2[[#This Row],[period]]-1)*1200</f>
        <v>591</v>
      </c>
      <c r="W165" s="1">
        <f>ROUNDDOWN(Table2[[#This Row],[Time]]/60,0)</f>
        <v>9</v>
      </c>
      <c r="X165" s="1">
        <f>ROUNDDOWN((Table2[[#This Row],[Time]]/60-Table2[[#This Row],[Time2]])*60,0)</f>
        <v>51</v>
      </c>
      <c r="Y165" s="1" t="str">
        <f>IF(Table2[[#This Row],[Time2]]&lt;10,0&amp;Table2[[#This Row],[Time2]],Table2[[#This Row],[Time2]])</f>
        <v>09</v>
      </c>
      <c r="Z165" s="1">
        <f>IF(Table2[[#This Row],[Time3]]&lt;10,0&amp;Table2[[#This Row],[Time3]],Table2[[#This Row],[Time3]])</f>
        <v>51</v>
      </c>
      <c r="AA165" s="2" t="str">
        <f>Table2[[#This Row],[Time4]]&amp;":"&amp;Table2[[#This Row],[Time5]]</f>
        <v>09:51</v>
      </c>
      <c r="AB165" s="1" t="str" cm="1">
        <f t="array" ref="AB165">IFERROR(IF(Table2[[#This Row],[code]]="","",_xlfn.IFS(AND(Table2[[#This Row],[code]]&lt;400,Table2[[#This Row],[code]]&lt;&gt;""),2,Table2[[#This Row],[code]]&gt;500,4)),"")</f>
        <v/>
      </c>
      <c r="AC165" s="1" t="str">
        <f>IF(Table2[[#This Row],[Event]]="Penalty",Table2[[#This Row],[number]],IF(Table2[[#This Row],[Event]]="Time-Out",401,""))</f>
        <v/>
      </c>
      <c r="AD165" s="1">
        <f>ROW(A164)</f>
        <v>164</v>
      </c>
      <c r="AE165" s="1">
        <f>COUNTIFS(Table2[GameID],Table2[[#This Row],[GameID]],Table2[Column1],"&lt;="&amp;Table2[[#This Row],[Column1]])-1</f>
        <v>13</v>
      </c>
    </row>
    <row r="166" spans="1:31" x14ac:dyDescent="0.45">
      <c r="A166" t="s">
        <v>238</v>
      </c>
      <c r="B166" t="str">
        <f>_xlfn.TEXTBEFORE(Table2[[#This Row],[Kamp]]," - ")</f>
        <v>Rødovre FC</v>
      </c>
      <c r="C166" t="str">
        <f>_xlfn.TEXTAFTER(Table2[[#This Row],[Kamp]],"- ")</f>
        <v>Copenhagen FC</v>
      </c>
      <c r="D166">
        <v>44828</v>
      </c>
      <c r="E166">
        <v>35313</v>
      </c>
      <c r="F166">
        <v>20222023</v>
      </c>
      <c r="G166" t="s">
        <v>17</v>
      </c>
      <c r="H166" t="s">
        <v>667</v>
      </c>
      <c r="I166" t="s">
        <v>677</v>
      </c>
      <c r="J166">
        <v>3</v>
      </c>
      <c r="K166">
        <v>29513</v>
      </c>
      <c r="L166">
        <v>0</v>
      </c>
      <c r="M166" t="s">
        <v>633</v>
      </c>
      <c r="N166" t="s">
        <v>634</v>
      </c>
      <c r="O166" t="s">
        <v>634</v>
      </c>
      <c r="P166" t="s">
        <v>634</v>
      </c>
      <c r="Q166" t="s">
        <v>634</v>
      </c>
      <c r="R166">
        <f>SUMIFS(Table2[number],Table2[Event],"Goal",Table2[H/U],"HOME",Table2[GameID],Table2[[#This Row],[GameID]],Table2[GameTime],"&lt;="&amp;Table2[[#This Row],[GameTime]])</f>
        <v>7</v>
      </c>
      <c r="S166">
        <f>SUMIFS(Table2[number],Table2[Event],"Goal",Table2[H/U],"AWAY",Table2[GameID],Table2[[#This Row],[GameID]],Table2[GameTime],"&lt;="&amp;Table2[[#This Row],[GameTime]])</f>
        <v>4</v>
      </c>
      <c r="T166" t="str">
        <f>IF(Table2[[#This Row],[Event]]="Goal",Table2[[#This Row],[Hscore]]&amp;"-"&amp;Table2[[#This Row],[Uscore]],"")</f>
        <v/>
      </c>
      <c r="U166">
        <v>3225</v>
      </c>
      <c r="V166" s="1">
        <f>Table2[[#This Row],[GameTime]]-(Table2[[#This Row],[period]]-1)*1200</f>
        <v>825</v>
      </c>
      <c r="W166" s="1">
        <f>ROUNDDOWN(Table2[[#This Row],[Time]]/60,0)</f>
        <v>13</v>
      </c>
      <c r="X166" s="1">
        <f>ROUNDDOWN((Table2[[#This Row],[Time]]/60-Table2[[#This Row],[Time2]])*60,0)</f>
        <v>45</v>
      </c>
      <c r="Y166" s="1">
        <f>IF(Table2[[#This Row],[Time2]]&lt;10,0&amp;Table2[[#This Row],[Time2]],Table2[[#This Row],[Time2]])</f>
        <v>13</v>
      </c>
      <c r="Z166" s="1">
        <f>IF(Table2[[#This Row],[Time3]]&lt;10,0&amp;Table2[[#This Row],[Time3]],Table2[[#This Row],[Time3]])</f>
        <v>45</v>
      </c>
      <c r="AA166" s="2" t="str">
        <f>Table2[[#This Row],[Time4]]&amp;":"&amp;Table2[[#This Row],[Time5]]</f>
        <v>13:45</v>
      </c>
      <c r="AB166" s="1" t="str" cm="1">
        <f t="array" ref="AB166">IFERROR(IF(Table2[[#This Row],[code]]="","",_xlfn.IFS(AND(Table2[[#This Row],[code]]&lt;400,Table2[[#This Row],[code]]&lt;&gt;""),2,Table2[[#This Row],[code]]&gt;500,4)),"")</f>
        <v/>
      </c>
      <c r="AC166" s="1">
        <f>IF(Table2[[#This Row],[Event]]="Penalty",Table2[[#This Row],[number]],IF(Table2[[#This Row],[Event]]="Time-Out",401,""))</f>
        <v>401</v>
      </c>
      <c r="AD166" s="1">
        <f>ROW(A165)</f>
        <v>165</v>
      </c>
      <c r="AE166" s="1">
        <f>COUNTIFS(Table2[GameID],Table2[[#This Row],[GameID]],Table2[Column1],"&lt;="&amp;Table2[[#This Row],[Column1]])-1</f>
        <v>14</v>
      </c>
    </row>
    <row r="167" spans="1:31" x14ac:dyDescent="0.45">
      <c r="A167" t="s">
        <v>238</v>
      </c>
      <c r="B167" t="str">
        <f>_xlfn.TEXTBEFORE(Table2[[#This Row],[Kamp]]," - ")</f>
        <v>Rødovre FC</v>
      </c>
      <c r="C167" t="str">
        <f>_xlfn.TEXTAFTER(Table2[[#This Row],[Kamp]],"- ")</f>
        <v>Copenhagen FC</v>
      </c>
      <c r="D167">
        <v>44828</v>
      </c>
      <c r="E167">
        <v>35313</v>
      </c>
      <c r="F167">
        <v>20222023</v>
      </c>
      <c r="G167" t="s">
        <v>17</v>
      </c>
      <c r="H167" t="s">
        <v>667</v>
      </c>
      <c r="I167" t="s">
        <v>677</v>
      </c>
      <c r="J167">
        <v>3</v>
      </c>
      <c r="K167">
        <v>29513</v>
      </c>
      <c r="L167">
        <v>1</v>
      </c>
      <c r="M167" t="s">
        <v>630</v>
      </c>
      <c r="N167" t="s">
        <v>240</v>
      </c>
      <c r="O167" t="s">
        <v>252</v>
      </c>
      <c r="P167">
        <v>3</v>
      </c>
      <c r="Q167">
        <v>63</v>
      </c>
      <c r="R167">
        <f>SUMIFS(Table2[number],Table2[Event],"Goal",Table2[H/U],"HOME",Table2[GameID],Table2[[#This Row],[GameID]],Table2[GameTime],"&lt;="&amp;Table2[[#This Row],[GameTime]])</f>
        <v>7</v>
      </c>
      <c r="S167">
        <f>SUMIFS(Table2[number],Table2[Event],"Goal",Table2[H/U],"AWAY",Table2[GameID],Table2[[#This Row],[GameID]],Table2[GameTime],"&lt;="&amp;Table2[[#This Row],[GameTime]])</f>
        <v>5</v>
      </c>
      <c r="T167" t="str">
        <f>IF(Table2[[#This Row],[Event]]="Goal",Table2[[#This Row],[Hscore]]&amp;"-"&amp;Table2[[#This Row],[Uscore]],"")</f>
        <v>7-5</v>
      </c>
      <c r="U167">
        <v>3291</v>
      </c>
      <c r="V167" s="1">
        <f>Table2[[#This Row],[GameTime]]-(Table2[[#This Row],[period]]-1)*1200</f>
        <v>891</v>
      </c>
      <c r="W167" s="1">
        <f>ROUNDDOWN(Table2[[#This Row],[Time]]/60,0)</f>
        <v>14</v>
      </c>
      <c r="X167" s="1">
        <f>ROUNDDOWN((Table2[[#This Row],[Time]]/60-Table2[[#This Row],[Time2]])*60,0)</f>
        <v>51</v>
      </c>
      <c r="Y167" s="1">
        <f>IF(Table2[[#This Row],[Time2]]&lt;10,0&amp;Table2[[#This Row],[Time2]],Table2[[#This Row],[Time2]])</f>
        <v>14</v>
      </c>
      <c r="Z167" s="1">
        <f>IF(Table2[[#This Row],[Time3]]&lt;10,0&amp;Table2[[#This Row],[Time3]],Table2[[#This Row],[Time3]])</f>
        <v>51</v>
      </c>
      <c r="AA167" s="2" t="str">
        <f>Table2[[#This Row],[Time4]]&amp;":"&amp;Table2[[#This Row],[Time5]]</f>
        <v>14:51</v>
      </c>
      <c r="AB167" s="1" t="str" cm="1">
        <f t="array" ref="AB167">IFERROR(IF(Table2[[#This Row],[code]]="","",_xlfn.IFS(AND(Table2[[#This Row],[code]]&lt;400,Table2[[#This Row],[code]]&lt;&gt;""),2,Table2[[#This Row],[code]]&gt;500,4)),"")</f>
        <v/>
      </c>
      <c r="AC167" s="1" t="str">
        <f>IF(Table2[[#This Row],[Event]]="Penalty",Table2[[#This Row],[number]],IF(Table2[[#This Row],[Event]]="Time-Out",401,""))</f>
        <v/>
      </c>
      <c r="AD167" s="1">
        <f>ROW(A166)</f>
        <v>166</v>
      </c>
      <c r="AE167" s="1">
        <f>COUNTIFS(Table2[GameID],Table2[[#This Row],[GameID]],Table2[Column1],"&lt;="&amp;Table2[[#This Row],[Column1]])-1</f>
        <v>15</v>
      </c>
    </row>
    <row r="168" spans="1:31" x14ac:dyDescent="0.45">
      <c r="A168" t="s">
        <v>238</v>
      </c>
      <c r="B168" t="str">
        <f>_xlfn.TEXTBEFORE(Table2[[#This Row],[Kamp]]," - ")</f>
        <v>Rødovre FC</v>
      </c>
      <c r="C168" t="str">
        <f>_xlfn.TEXTAFTER(Table2[[#This Row],[Kamp]],"- ")</f>
        <v>Copenhagen FC</v>
      </c>
      <c r="D168">
        <v>44828</v>
      </c>
      <c r="E168">
        <v>35313</v>
      </c>
      <c r="F168">
        <v>20222023</v>
      </c>
      <c r="G168" t="s">
        <v>17</v>
      </c>
      <c r="H168" t="s">
        <v>667</v>
      </c>
      <c r="I168" t="s">
        <v>677</v>
      </c>
      <c r="J168">
        <v>3</v>
      </c>
      <c r="K168">
        <v>29513</v>
      </c>
      <c r="L168">
        <v>1</v>
      </c>
      <c r="M168" t="s">
        <v>630</v>
      </c>
      <c r="N168" t="s">
        <v>244</v>
      </c>
      <c r="O168" t="s">
        <v>634</v>
      </c>
      <c r="P168">
        <v>20</v>
      </c>
      <c r="Q168" t="s">
        <v>634</v>
      </c>
      <c r="R168">
        <f>SUMIFS(Table2[number],Table2[Event],"Goal",Table2[H/U],"HOME",Table2[GameID],Table2[[#This Row],[GameID]],Table2[GameTime],"&lt;="&amp;Table2[[#This Row],[GameTime]])</f>
        <v>7</v>
      </c>
      <c r="S168">
        <f>SUMIFS(Table2[number],Table2[Event],"Goal",Table2[H/U],"AWAY",Table2[GameID],Table2[[#This Row],[GameID]],Table2[GameTime],"&lt;="&amp;Table2[[#This Row],[GameTime]])</f>
        <v>6</v>
      </c>
      <c r="T168" t="str">
        <f>IF(Table2[[#This Row],[Event]]="Goal",Table2[[#This Row],[Hscore]]&amp;"-"&amp;Table2[[#This Row],[Uscore]],"")</f>
        <v>7-6</v>
      </c>
      <c r="U168">
        <v>3302</v>
      </c>
      <c r="V168" s="1">
        <f>Table2[[#This Row],[GameTime]]-(Table2[[#This Row],[period]]-1)*1200</f>
        <v>902</v>
      </c>
      <c r="W168" s="1">
        <f>ROUNDDOWN(Table2[[#This Row],[Time]]/60,0)</f>
        <v>15</v>
      </c>
      <c r="X168" s="1">
        <f>ROUNDDOWN((Table2[[#This Row],[Time]]/60-Table2[[#This Row],[Time2]])*60,0)</f>
        <v>1</v>
      </c>
      <c r="Y168" s="1">
        <f>IF(Table2[[#This Row],[Time2]]&lt;10,0&amp;Table2[[#This Row],[Time2]],Table2[[#This Row],[Time2]])</f>
        <v>15</v>
      </c>
      <c r="Z168" s="1" t="str">
        <f>IF(Table2[[#This Row],[Time3]]&lt;10,0&amp;Table2[[#This Row],[Time3]],Table2[[#This Row],[Time3]])</f>
        <v>01</v>
      </c>
      <c r="AA168" s="2" t="str">
        <f>Table2[[#This Row],[Time4]]&amp;":"&amp;Table2[[#This Row],[Time5]]</f>
        <v>15:01</v>
      </c>
      <c r="AB168" s="1" t="str" cm="1">
        <f t="array" ref="AB168">IFERROR(IF(Table2[[#This Row],[code]]="","",_xlfn.IFS(AND(Table2[[#This Row],[code]]&lt;400,Table2[[#This Row],[code]]&lt;&gt;""),2,Table2[[#This Row],[code]]&gt;500,4)),"")</f>
        <v/>
      </c>
      <c r="AC168" s="1" t="str">
        <f>IF(Table2[[#This Row],[Event]]="Penalty",Table2[[#This Row],[number]],IF(Table2[[#This Row],[Event]]="Time-Out",401,""))</f>
        <v/>
      </c>
      <c r="AD168" s="1">
        <f>ROW(A167)</f>
        <v>167</v>
      </c>
      <c r="AE168" s="1">
        <f>COUNTIFS(Table2[GameID],Table2[[#This Row],[GameID]],Table2[Column1],"&lt;="&amp;Table2[[#This Row],[Column1]])-1</f>
        <v>16</v>
      </c>
    </row>
    <row r="169" spans="1:31" x14ac:dyDescent="0.45">
      <c r="A169" t="s">
        <v>238</v>
      </c>
      <c r="B169" t="str">
        <f>_xlfn.TEXTBEFORE(Table2[[#This Row],[Kamp]]," - ")</f>
        <v>Rødovre FC</v>
      </c>
      <c r="C169" t="str">
        <f>_xlfn.TEXTAFTER(Table2[[#This Row],[Kamp]],"- ")</f>
        <v>Copenhagen FC</v>
      </c>
      <c r="D169">
        <v>44828</v>
      </c>
      <c r="E169">
        <v>35313</v>
      </c>
      <c r="F169">
        <v>20222023</v>
      </c>
      <c r="G169" t="s">
        <v>17</v>
      </c>
      <c r="H169" t="s">
        <v>667</v>
      </c>
      <c r="I169" t="s">
        <v>677</v>
      </c>
      <c r="J169">
        <v>3</v>
      </c>
      <c r="K169">
        <v>29513</v>
      </c>
      <c r="L169">
        <v>212</v>
      </c>
      <c r="M169" t="s">
        <v>631</v>
      </c>
      <c r="N169" t="s">
        <v>247</v>
      </c>
      <c r="O169" t="s">
        <v>634</v>
      </c>
      <c r="P169">
        <v>27</v>
      </c>
      <c r="Q169" t="s">
        <v>634</v>
      </c>
      <c r="R169">
        <f>SUMIFS(Table2[number],Table2[Event],"Goal",Table2[H/U],"HOME",Table2[GameID],Table2[[#This Row],[GameID]],Table2[GameTime],"&lt;="&amp;Table2[[#This Row],[GameTime]])</f>
        <v>7</v>
      </c>
      <c r="S169">
        <f>SUMIFS(Table2[number],Table2[Event],"Goal",Table2[H/U],"AWAY",Table2[GameID],Table2[[#This Row],[GameID]],Table2[GameTime],"&lt;="&amp;Table2[[#This Row],[GameTime]])</f>
        <v>6</v>
      </c>
      <c r="T169" t="str">
        <f>IF(Table2[[#This Row],[Event]]="Goal",Table2[[#This Row],[Hscore]]&amp;"-"&amp;Table2[[#This Row],[Uscore]],"")</f>
        <v/>
      </c>
      <c r="U169">
        <v>3361</v>
      </c>
      <c r="V169" s="1">
        <f>Table2[[#This Row],[GameTime]]-(Table2[[#This Row],[period]]-1)*1200</f>
        <v>961</v>
      </c>
      <c r="W169" s="1">
        <f>ROUNDDOWN(Table2[[#This Row],[Time]]/60,0)</f>
        <v>16</v>
      </c>
      <c r="X169" s="1">
        <f>ROUNDDOWN((Table2[[#This Row],[Time]]/60-Table2[[#This Row],[Time2]])*60,0)</f>
        <v>0</v>
      </c>
      <c r="Y169" s="1">
        <f>IF(Table2[[#This Row],[Time2]]&lt;10,0&amp;Table2[[#This Row],[Time2]],Table2[[#This Row],[Time2]])</f>
        <v>16</v>
      </c>
      <c r="Z169" s="1" t="str">
        <f>IF(Table2[[#This Row],[Time3]]&lt;10,0&amp;Table2[[#This Row],[Time3]],Table2[[#This Row],[Time3]])</f>
        <v>00</v>
      </c>
      <c r="AA169" s="2" t="str">
        <f>Table2[[#This Row],[Time4]]&amp;":"&amp;Table2[[#This Row],[Time5]]</f>
        <v>16:00</v>
      </c>
      <c r="AB169" s="1" cm="1">
        <f t="array" ref="AB169">IFERROR(IF(Table2[[#This Row],[code]]="","",_xlfn.IFS(AND(Table2[[#This Row],[code]]&lt;400,Table2[[#This Row],[code]]&lt;&gt;""),2,Table2[[#This Row],[code]]&gt;500,4)),"")</f>
        <v>2</v>
      </c>
      <c r="AC169" s="1">
        <f>IF(Table2[[#This Row],[Event]]="Penalty",Table2[[#This Row],[number]],IF(Table2[[#This Row],[Event]]="Time-Out",401,""))</f>
        <v>212</v>
      </c>
      <c r="AD169" s="1">
        <f>ROW(A168)</f>
        <v>168</v>
      </c>
      <c r="AE169" s="1">
        <f>COUNTIFS(Table2[GameID],Table2[[#This Row],[GameID]],Table2[Column1],"&lt;="&amp;Table2[[#This Row],[Column1]])-1</f>
        <v>17</v>
      </c>
    </row>
    <row r="170" spans="1:31" x14ac:dyDescent="0.45">
      <c r="A170" t="s">
        <v>238</v>
      </c>
      <c r="B170" t="str">
        <f>_xlfn.TEXTBEFORE(Table2[[#This Row],[Kamp]]," - ")</f>
        <v>Rødovre FC</v>
      </c>
      <c r="C170" t="str">
        <f>_xlfn.TEXTAFTER(Table2[[#This Row],[Kamp]],"- ")</f>
        <v>Copenhagen FC</v>
      </c>
      <c r="D170">
        <v>44828</v>
      </c>
      <c r="E170">
        <v>35313</v>
      </c>
      <c r="F170">
        <v>20222023</v>
      </c>
      <c r="G170" t="s">
        <v>17</v>
      </c>
      <c r="H170" t="s">
        <v>665</v>
      </c>
      <c r="I170" t="s">
        <v>678</v>
      </c>
      <c r="J170">
        <v>3</v>
      </c>
      <c r="K170">
        <v>29512</v>
      </c>
      <c r="L170">
        <v>1</v>
      </c>
      <c r="M170" t="s">
        <v>630</v>
      </c>
      <c r="N170" t="s">
        <v>51</v>
      </c>
      <c r="O170" t="s">
        <v>45</v>
      </c>
      <c r="P170">
        <v>77</v>
      </c>
      <c r="Q170">
        <v>17</v>
      </c>
      <c r="R170">
        <f>SUMIFS(Table2[number],Table2[Event],"Goal",Table2[H/U],"HOME",Table2[GameID],Table2[[#This Row],[GameID]],Table2[GameTime],"&lt;="&amp;Table2[[#This Row],[GameTime]])</f>
        <v>8</v>
      </c>
      <c r="S170">
        <f>SUMIFS(Table2[number],Table2[Event],"Goal",Table2[H/U],"AWAY",Table2[GameID],Table2[[#This Row],[GameID]],Table2[GameTime],"&lt;="&amp;Table2[[#This Row],[GameTime]])</f>
        <v>6</v>
      </c>
      <c r="T170" t="str">
        <f>IF(Table2[[#This Row],[Event]]="Goal",Table2[[#This Row],[Hscore]]&amp;"-"&amp;Table2[[#This Row],[Uscore]],"")</f>
        <v>8-6</v>
      </c>
      <c r="U170">
        <v>3444</v>
      </c>
      <c r="V170" s="1">
        <f>Table2[[#This Row],[GameTime]]-(Table2[[#This Row],[period]]-1)*1200</f>
        <v>1044</v>
      </c>
      <c r="W170" s="1">
        <f>ROUNDDOWN(Table2[[#This Row],[Time]]/60,0)</f>
        <v>17</v>
      </c>
      <c r="X170" s="1">
        <f>ROUNDDOWN((Table2[[#This Row],[Time]]/60-Table2[[#This Row],[Time2]])*60,0)</f>
        <v>23</v>
      </c>
      <c r="Y170" s="1">
        <f>IF(Table2[[#This Row],[Time2]]&lt;10,0&amp;Table2[[#This Row],[Time2]],Table2[[#This Row],[Time2]])</f>
        <v>17</v>
      </c>
      <c r="Z170" s="1">
        <f>IF(Table2[[#This Row],[Time3]]&lt;10,0&amp;Table2[[#This Row],[Time3]],Table2[[#This Row],[Time3]])</f>
        <v>23</v>
      </c>
      <c r="AA170" s="2" t="str">
        <f>Table2[[#This Row],[Time4]]&amp;":"&amp;Table2[[#This Row],[Time5]]</f>
        <v>17:23</v>
      </c>
      <c r="AB170" s="1" t="str" cm="1">
        <f t="array" ref="AB170">IFERROR(IF(Table2[[#This Row],[code]]="","",_xlfn.IFS(AND(Table2[[#This Row],[code]]&lt;400,Table2[[#This Row],[code]]&lt;&gt;""),2,Table2[[#This Row],[code]]&gt;500,4)),"")</f>
        <v/>
      </c>
      <c r="AC170" s="1" t="str">
        <f>IF(Table2[[#This Row],[Event]]="Penalty",Table2[[#This Row],[number]],IF(Table2[[#This Row],[Event]]="Time-Out",401,""))</f>
        <v/>
      </c>
      <c r="AD170" s="1">
        <f>ROW(A169)</f>
        <v>169</v>
      </c>
      <c r="AE170" s="1">
        <f>COUNTIFS(Table2[GameID],Table2[[#This Row],[GameID]],Table2[Column1],"&lt;="&amp;Table2[[#This Row],[Column1]])-1</f>
        <v>18</v>
      </c>
    </row>
    <row r="171" spans="1:31" x14ac:dyDescent="0.45">
      <c r="A171" t="s">
        <v>238</v>
      </c>
      <c r="B171" t="str">
        <f>_xlfn.TEXTBEFORE(Table2[[#This Row],[Kamp]]," - ")</f>
        <v>Rødovre FC</v>
      </c>
      <c r="C171" t="str">
        <f>_xlfn.TEXTAFTER(Table2[[#This Row],[Kamp]],"- ")</f>
        <v>Copenhagen FC</v>
      </c>
      <c r="D171">
        <v>44828</v>
      </c>
      <c r="E171">
        <v>35313</v>
      </c>
      <c r="F171">
        <v>20222023</v>
      </c>
      <c r="G171" t="s">
        <v>17</v>
      </c>
      <c r="H171" t="s">
        <v>667</v>
      </c>
      <c r="I171" t="s">
        <v>677</v>
      </c>
      <c r="J171">
        <v>3</v>
      </c>
      <c r="K171">
        <v>29513</v>
      </c>
      <c r="L171">
        <v>1</v>
      </c>
      <c r="M171" t="s">
        <v>630</v>
      </c>
      <c r="N171" t="s">
        <v>240</v>
      </c>
      <c r="O171" t="s">
        <v>256</v>
      </c>
      <c r="P171">
        <v>3</v>
      </c>
      <c r="Q171">
        <v>97</v>
      </c>
      <c r="R171">
        <f>SUMIFS(Table2[number],Table2[Event],"Goal",Table2[H/U],"HOME",Table2[GameID],Table2[[#This Row],[GameID]],Table2[GameTime],"&lt;="&amp;Table2[[#This Row],[GameTime]])</f>
        <v>8</v>
      </c>
      <c r="S171">
        <f>SUMIFS(Table2[number],Table2[Event],"Goal",Table2[H/U],"AWAY",Table2[GameID],Table2[[#This Row],[GameID]],Table2[GameTime],"&lt;="&amp;Table2[[#This Row],[GameTime]])</f>
        <v>7</v>
      </c>
      <c r="T171" t="str">
        <f>IF(Table2[[#This Row],[Event]]="Goal",Table2[[#This Row],[Hscore]]&amp;"-"&amp;Table2[[#This Row],[Uscore]],"")</f>
        <v>8-7</v>
      </c>
      <c r="U171">
        <v>3497</v>
      </c>
      <c r="V171" s="1">
        <f>Table2[[#This Row],[GameTime]]-(Table2[[#This Row],[period]]-1)*1200</f>
        <v>1097</v>
      </c>
      <c r="W171" s="1">
        <f>ROUNDDOWN(Table2[[#This Row],[Time]]/60,0)</f>
        <v>18</v>
      </c>
      <c r="X171" s="1">
        <f>ROUNDDOWN((Table2[[#This Row],[Time]]/60-Table2[[#This Row],[Time2]])*60,0)</f>
        <v>17</v>
      </c>
      <c r="Y171" s="1">
        <f>IF(Table2[[#This Row],[Time2]]&lt;10,0&amp;Table2[[#This Row],[Time2]],Table2[[#This Row],[Time2]])</f>
        <v>18</v>
      </c>
      <c r="Z171" s="1">
        <f>IF(Table2[[#This Row],[Time3]]&lt;10,0&amp;Table2[[#This Row],[Time3]],Table2[[#This Row],[Time3]])</f>
        <v>17</v>
      </c>
      <c r="AA171" s="2" t="str">
        <f>Table2[[#This Row],[Time4]]&amp;":"&amp;Table2[[#This Row],[Time5]]</f>
        <v>18:17</v>
      </c>
      <c r="AB171" s="1" t="str" cm="1">
        <f t="array" ref="AB171">IFERROR(IF(Table2[[#This Row],[code]]="","",_xlfn.IFS(AND(Table2[[#This Row],[code]]&lt;400,Table2[[#This Row],[code]]&lt;&gt;""),2,Table2[[#This Row],[code]]&gt;500,4)),"")</f>
        <v/>
      </c>
      <c r="AC171" s="1" t="str">
        <f>IF(Table2[[#This Row],[Event]]="Penalty",Table2[[#This Row],[number]],IF(Table2[[#This Row],[Event]]="Time-Out",401,""))</f>
        <v/>
      </c>
      <c r="AD171" s="1">
        <f>ROW(A170)</f>
        <v>170</v>
      </c>
      <c r="AE171" s="1">
        <f>COUNTIFS(Table2[GameID],Table2[[#This Row],[GameID]],Table2[Column1],"&lt;="&amp;Table2[[#This Row],[Column1]])-1</f>
        <v>19</v>
      </c>
    </row>
    <row r="172" spans="1:31" x14ac:dyDescent="0.45">
      <c r="A172" t="s">
        <v>238</v>
      </c>
      <c r="B172" t="str">
        <f>_xlfn.TEXTBEFORE(Table2[[#This Row],[Kamp]]," - ")</f>
        <v>Rødovre FC</v>
      </c>
      <c r="C172" t="str">
        <f>_xlfn.TEXTAFTER(Table2[[#This Row],[Kamp]],"- ")</f>
        <v>Copenhagen FC</v>
      </c>
      <c r="D172">
        <v>44828</v>
      </c>
      <c r="E172">
        <v>35313</v>
      </c>
      <c r="F172">
        <v>20222023</v>
      </c>
      <c r="G172" t="s">
        <v>17</v>
      </c>
      <c r="H172" t="s">
        <v>665</v>
      </c>
      <c r="I172" t="s">
        <v>678</v>
      </c>
      <c r="J172">
        <v>3</v>
      </c>
      <c r="K172">
        <v>29512</v>
      </c>
      <c r="L172">
        <v>219</v>
      </c>
      <c r="M172" t="s">
        <v>631</v>
      </c>
      <c r="N172" t="s">
        <v>42</v>
      </c>
      <c r="O172" t="s">
        <v>634</v>
      </c>
      <c r="P172">
        <v>8</v>
      </c>
      <c r="Q172" t="s">
        <v>634</v>
      </c>
      <c r="R172">
        <f>SUMIFS(Table2[number],Table2[Event],"Goal",Table2[H/U],"HOME",Table2[GameID],Table2[[#This Row],[GameID]],Table2[GameTime],"&lt;="&amp;Table2[[#This Row],[GameTime]])</f>
        <v>8</v>
      </c>
      <c r="S172">
        <f>SUMIFS(Table2[number],Table2[Event],"Goal",Table2[H/U],"AWAY",Table2[GameID],Table2[[#This Row],[GameID]],Table2[GameTime],"&lt;="&amp;Table2[[#This Row],[GameTime]])</f>
        <v>7</v>
      </c>
      <c r="T172" t="str">
        <f>IF(Table2[[#This Row],[Event]]="Goal",Table2[[#This Row],[Hscore]]&amp;"-"&amp;Table2[[#This Row],[Uscore]],"")</f>
        <v/>
      </c>
      <c r="U172">
        <v>3523</v>
      </c>
      <c r="V172" s="1">
        <f>Table2[[#This Row],[GameTime]]-(Table2[[#This Row],[period]]-1)*1200</f>
        <v>1123</v>
      </c>
      <c r="W172" s="1">
        <f>ROUNDDOWN(Table2[[#This Row],[Time]]/60,0)</f>
        <v>18</v>
      </c>
      <c r="X172" s="1">
        <f>ROUNDDOWN((Table2[[#This Row],[Time]]/60-Table2[[#This Row],[Time2]])*60,0)</f>
        <v>42</v>
      </c>
      <c r="Y172" s="1">
        <f>IF(Table2[[#This Row],[Time2]]&lt;10,0&amp;Table2[[#This Row],[Time2]],Table2[[#This Row],[Time2]])</f>
        <v>18</v>
      </c>
      <c r="Z172" s="1">
        <f>IF(Table2[[#This Row],[Time3]]&lt;10,0&amp;Table2[[#This Row],[Time3]],Table2[[#This Row],[Time3]])</f>
        <v>42</v>
      </c>
      <c r="AA172" s="2" t="str">
        <f>Table2[[#This Row],[Time4]]&amp;":"&amp;Table2[[#This Row],[Time5]]</f>
        <v>18:42</v>
      </c>
      <c r="AB172" s="1" cm="1">
        <f t="array" ref="AB172">IFERROR(IF(Table2[[#This Row],[code]]="","",_xlfn.IFS(AND(Table2[[#This Row],[code]]&lt;400,Table2[[#This Row],[code]]&lt;&gt;""),2,Table2[[#This Row],[code]]&gt;500,4)),"")</f>
        <v>2</v>
      </c>
      <c r="AC172" s="1">
        <f>IF(Table2[[#This Row],[Event]]="Penalty",Table2[[#This Row],[number]],IF(Table2[[#This Row],[Event]]="Time-Out",401,""))</f>
        <v>219</v>
      </c>
      <c r="AD172" s="1">
        <f>ROW(A171)</f>
        <v>171</v>
      </c>
      <c r="AE172" s="1">
        <f>COUNTIFS(Table2[GameID],Table2[[#This Row],[GameID]],Table2[Column1],"&lt;="&amp;Table2[[#This Row],[Column1]])-1</f>
        <v>20</v>
      </c>
    </row>
    <row r="173" spans="1:31" x14ac:dyDescent="0.45">
      <c r="A173" t="s">
        <v>257</v>
      </c>
      <c r="B173" t="str">
        <f>_xlfn.TEXTBEFORE(Table2[[#This Row],[Kamp]]," - ")</f>
        <v>Hafnia FC</v>
      </c>
      <c r="C173" t="str">
        <f>_xlfn.TEXTAFTER(Table2[[#This Row],[Kamp]],"- ")</f>
        <v>Benløse IF</v>
      </c>
      <c r="D173">
        <v>44829</v>
      </c>
      <c r="E173">
        <v>35314</v>
      </c>
      <c r="F173">
        <v>20222023</v>
      </c>
      <c r="G173" t="s">
        <v>17</v>
      </c>
      <c r="H173" t="s">
        <v>658</v>
      </c>
      <c r="I173" t="s">
        <v>677</v>
      </c>
      <c r="J173">
        <v>1</v>
      </c>
      <c r="K173">
        <v>29507</v>
      </c>
      <c r="L173">
        <v>1</v>
      </c>
      <c r="M173" t="s">
        <v>630</v>
      </c>
      <c r="N173" t="s">
        <v>638</v>
      </c>
      <c r="O173" t="s">
        <v>24</v>
      </c>
      <c r="P173">
        <v>8</v>
      </c>
      <c r="Q173">
        <v>11</v>
      </c>
      <c r="R173">
        <f>SUMIFS(Table2[number],Table2[Event],"Goal",Table2[H/U],"HOME",Table2[GameID],Table2[[#This Row],[GameID]],Table2[GameTime],"&lt;="&amp;Table2[[#This Row],[GameTime]])</f>
        <v>0</v>
      </c>
      <c r="S173">
        <f>SUMIFS(Table2[number],Table2[Event],"Goal",Table2[H/U],"AWAY",Table2[GameID],Table2[[#This Row],[GameID]],Table2[GameTime],"&lt;="&amp;Table2[[#This Row],[GameTime]])</f>
        <v>1</v>
      </c>
      <c r="T173" t="str">
        <f>IF(Table2[[#This Row],[Event]]="Goal",Table2[[#This Row],[Hscore]]&amp;"-"&amp;Table2[[#This Row],[Uscore]],"")</f>
        <v>0-1</v>
      </c>
      <c r="U173">
        <v>318</v>
      </c>
      <c r="V173" s="1">
        <f>Table2[[#This Row],[GameTime]]-(Table2[[#This Row],[period]]-1)*1200</f>
        <v>318</v>
      </c>
      <c r="W173" s="1">
        <f>ROUNDDOWN(Table2[[#This Row],[Time]]/60,0)</f>
        <v>5</v>
      </c>
      <c r="X173" s="1">
        <f>ROUNDDOWN((Table2[[#This Row],[Time]]/60-Table2[[#This Row],[Time2]])*60,0)</f>
        <v>18</v>
      </c>
      <c r="Y173" s="1" t="str">
        <f>IF(Table2[[#This Row],[Time2]]&lt;10,0&amp;Table2[[#This Row],[Time2]],Table2[[#This Row],[Time2]])</f>
        <v>05</v>
      </c>
      <c r="Z173" s="1">
        <f>IF(Table2[[#This Row],[Time3]]&lt;10,0&amp;Table2[[#This Row],[Time3]],Table2[[#This Row],[Time3]])</f>
        <v>18</v>
      </c>
      <c r="AA173" s="2" t="str">
        <f>Table2[[#This Row],[Time4]]&amp;":"&amp;Table2[[#This Row],[Time5]]</f>
        <v>05:18</v>
      </c>
      <c r="AB173" s="1" t="str" cm="1">
        <f t="array" ref="AB173">IFERROR(IF(Table2[[#This Row],[code]]="","",_xlfn.IFS(AND(Table2[[#This Row],[code]]&lt;400,Table2[[#This Row],[code]]&lt;&gt;""),2,Table2[[#This Row],[code]]&gt;500,4)),"")</f>
        <v/>
      </c>
      <c r="AC173" s="1" t="str">
        <f>IF(Table2[[#This Row],[Event]]="Penalty",Table2[[#This Row],[number]],IF(Table2[[#This Row],[Event]]="Time-Out",401,""))</f>
        <v/>
      </c>
      <c r="AD173" s="1">
        <f>ROW(A172)</f>
        <v>172</v>
      </c>
      <c r="AE173" s="1">
        <f>COUNTIFS(Table2[GameID],Table2[[#This Row],[GameID]],Table2[Column1],"&lt;="&amp;Table2[[#This Row],[Column1]])-1</f>
        <v>0</v>
      </c>
    </row>
    <row r="174" spans="1:31" x14ac:dyDescent="0.45">
      <c r="A174" t="s">
        <v>257</v>
      </c>
      <c r="B174" t="str">
        <f>_xlfn.TEXTBEFORE(Table2[[#This Row],[Kamp]]," - ")</f>
        <v>Hafnia FC</v>
      </c>
      <c r="C174" t="str">
        <f>_xlfn.TEXTAFTER(Table2[[#This Row],[Kamp]],"- ")</f>
        <v>Benløse IF</v>
      </c>
      <c r="D174">
        <v>44829</v>
      </c>
      <c r="E174">
        <v>35314</v>
      </c>
      <c r="F174">
        <v>20222023</v>
      </c>
      <c r="G174" t="s">
        <v>17</v>
      </c>
      <c r="H174" t="s">
        <v>658</v>
      </c>
      <c r="I174" t="s">
        <v>677</v>
      </c>
      <c r="J174">
        <v>1</v>
      </c>
      <c r="K174">
        <v>29507</v>
      </c>
      <c r="L174">
        <v>1</v>
      </c>
      <c r="M174" t="s">
        <v>630</v>
      </c>
      <c r="N174" t="s">
        <v>37</v>
      </c>
      <c r="O174" t="s">
        <v>25</v>
      </c>
      <c r="P174">
        <v>90</v>
      </c>
      <c r="Q174">
        <v>24</v>
      </c>
      <c r="R174">
        <f>SUMIFS(Table2[number],Table2[Event],"Goal",Table2[H/U],"HOME",Table2[GameID],Table2[[#This Row],[GameID]],Table2[GameTime],"&lt;="&amp;Table2[[#This Row],[GameTime]])</f>
        <v>0</v>
      </c>
      <c r="S174">
        <f>SUMIFS(Table2[number],Table2[Event],"Goal",Table2[H/U],"AWAY",Table2[GameID],Table2[[#This Row],[GameID]],Table2[GameTime],"&lt;="&amp;Table2[[#This Row],[GameTime]])</f>
        <v>2</v>
      </c>
      <c r="T174" t="str">
        <f>IF(Table2[[#This Row],[Event]]="Goal",Table2[[#This Row],[Hscore]]&amp;"-"&amp;Table2[[#This Row],[Uscore]],"")</f>
        <v>0-2</v>
      </c>
      <c r="U174">
        <v>564</v>
      </c>
      <c r="V174" s="1">
        <f>Table2[[#This Row],[GameTime]]-(Table2[[#This Row],[period]]-1)*1200</f>
        <v>564</v>
      </c>
      <c r="W174" s="1">
        <f>ROUNDDOWN(Table2[[#This Row],[Time]]/60,0)</f>
        <v>9</v>
      </c>
      <c r="X174" s="1">
        <f>ROUNDDOWN((Table2[[#This Row],[Time]]/60-Table2[[#This Row],[Time2]])*60,0)</f>
        <v>24</v>
      </c>
      <c r="Y174" s="1" t="str">
        <f>IF(Table2[[#This Row],[Time2]]&lt;10,0&amp;Table2[[#This Row],[Time2]],Table2[[#This Row],[Time2]])</f>
        <v>09</v>
      </c>
      <c r="Z174" s="1">
        <f>IF(Table2[[#This Row],[Time3]]&lt;10,0&amp;Table2[[#This Row],[Time3]],Table2[[#This Row],[Time3]])</f>
        <v>24</v>
      </c>
      <c r="AA174" s="2" t="str">
        <f>Table2[[#This Row],[Time4]]&amp;":"&amp;Table2[[#This Row],[Time5]]</f>
        <v>09:24</v>
      </c>
      <c r="AB174" s="1" t="str" cm="1">
        <f t="array" ref="AB174">IFERROR(IF(Table2[[#This Row],[code]]="","",_xlfn.IFS(AND(Table2[[#This Row],[code]]&lt;400,Table2[[#This Row],[code]]&lt;&gt;""),2,Table2[[#This Row],[code]]&gt;500,4)),"")</f>
        <v/>
      </c>
      <c r="AC174" s="1" t="str">
        <f>IF(Table2[[#This Row],[Event]]="Penalty",Table2[[#This Row],[number]],IF(Table2[[#This Row],[Event]]="Time-Out",401,""))</f>
        <v/>
      </c>
      <c r="AD174" s="1">
        <f>ROW(A173)</f>
        <v>173</v>
      </c>
      <c r="AE174" s="1">
        <f>COUNTIFS(Table2[GameID],Table2[[#This Row],[GameID]],Table2[Column1],"&lt;="&amp;Table2[[#This Row],[Column1]])-1</f>
        <v>1</v>
      </c>
    </row>
    <row r="175" spans="1:31" x14ac:dyDescent="0.45">
      <c r="A175" t="s">
        <v>257</v>
      </c>
      <c r="B175" t="str">
        <f>_xlfn.TEXTBEFORE(Table2[[#This Row],[Kamp]]," - ")</f>
        <v>Hafnia FC</v>
      </c>
      <c r="C175" t="str">
        <f>_xlfn.TEXTAFTER(Table2[[#This Row],[Kamp]],"- ")</f>
        <v>Benløse IF</v>
      </c>
      <c r="D175">
        <v>44829</v>
      </c>
      <c r="E175">
        <v>35314</v>
      </c>
      <c r="F175">
        <v>20222023</v>
      </c>
      <c r="G175" t="s">
        <v>17</v>
      </c>
      <c r="H175" t="s">
        <v>658</v>
      </c>
      <c r="I175" t="s">
        <v>677</v>
      </c>
      <c r="J175">
        <v>1</v>
      </c>
      <c r="K175">
        <v>29507</v>
      </c>
      <c r="L175">
        <v>502</v>
      </c>
      <c r="M175" t="s">
        <v>631</v>
      </c>
      <c r="N175" t="s">
        <v>638</v>
      </c>
      <c r="O175" t="s">
        <v>634</v>
      </c>
      <c r="P175">
        <v>8</v>
      </c>
      <c r="Q175" t="s">
        <v>634</v>
      </c>
      <c r="R175">
        <f>SUMIFS(Table2[number],Table2[Event],"Goal",Table2[H/U],"HOME",Table2[GameID],Table2[[#This Row],[GameID]],Table2[GameTime],"&lt;="&amp;Table2[[#This Row],[GameTime]])</f>
        <v>0</v>
      </c>
      <c r="S175">
        <f>SUMIFS(Table2[number],Table2[Event],"Goal",Table2[H/U],"AWAY",Table2[GameID],Table2[[#This Row],[GameID]],Table2[GameTime],"&lt;="&amp;Table2[[#This Row],[GameTime]])</f>
        <v>2</v>
      </c>
      <c r="T175" t="str">
        <f>IF(Table2[[#This Row],[Event]]="Goal",Table2[[#This Row],[Hscore]]&amp;"-"&amp;Table2[[#This Row],[Uscore]],"")</f>
        <v/>
      </c>
      <c r="U175">
        <v>663</v>
      </c>
      <c r="V175" s="1">
        <f>Table2[[#This Row],[GameTime]]-(Table2[[#This Row],[period]]-1)*1200</f>
        <v>663</v>
      </c>
      <c r="W175" s="1">
        <f>ROUNDDOWN(Table2[[#This Row],[Time]]/60,0)</f>
        <v>11</v>
      </c>
      <c r="X175" s="1">
        <f>ROUNDDOWN((Table2[[#This Row],[Time]]/60-Table2[[#This Row],[Time2]])*60,0)</f>
        <v>3</v>
      </c>
      <c r="Y175" s="1">
        <f>IF(Table2[[#This Row],[Time2]]&lt;10,0&amp;Table2[[#This Row],[Time2]],Table2[[#This Row],[Time2]])</f>
        <v>11</v>
      </c>
      <c r="Z175" s="1" t="str">
        <f>IF(Table2[[#This Row],[Time3]]&lt;10,0&amp;Table2[[#This Row],[Time3]],Table2[[#This Row],[Time3]])</f>
        <v>03</v>
      </c>
      <c r="AA175" s="2" t="str">
        <f>Table2[[#This Row],[Time4]]&amp;":"&amp;Table2[[#This Row],[Time5]]</f>
        <v>11:03</v>
      </c>
      <c r="AB175" s="1" cm="1">
        <f t="array" ref="AB175">IFERROR(IF(Table2[[#This Row],[code]]="","",_xlfn.IFS(AND(Table2[[#This Row],[code]]&lt;400,Table2[[#This Row],[code]]&lt;&gt;""),2,Table2[[#This Row],[code]]&gt;500,4)),"")</f>
        <v>4</v>
      </c>
      <c r="AC175" s="1">
        <f>IF(Table2[[#This Row],[Event]]="Penalty",Table2[[#This Row],[number]],IF(Table2[[#This Row],[Event]]="Time-Out",401,""))</f>
        <v>502</v>
      </c>
      <c r="AD175" s="1">
        <f>ROW(A174)</f>
        <v>174</v>
      </c>
      <c r="AE175" s="1">
        <f>COUNTIFS(Table2[GameID],Table2[[#This Row],[GameID]],Table2[Column1],"&lt;="&amp;Table2[[#This Row],[Column1]])-1</f>
        <v>2</v>
      </c>
    </row>
    <row r="176" spans="1:31" x14ac:dyDescent="0.45">
      <c r="A176" t="s">
        <v>257</v>
      </c>
      <c r="B176" t="str">
        <f>_xlfn.TEXTBEFORE(Table2[[#This Row],[Kamp]]," - ")</f>
        <v>Hafnia FC</v>
      </c>
      <c r="C176" t="str">
        <f>_xlfn.TEXTAFTER(Table2[[#This Row],[Kamp]],"- ")</f>
        <v>Benløse IF</v>
      </c>
      <c r="D176">
        <v>44829</v>
      </c>
      <c r="E176">
        <v>35314</v>
      </c>
      <c r="F176">
        <v>20222023</v>
      </c>
      <c r="G176" t="s">
        <v>17</v>
      </c>
      <c r="H176" t="s">
        <v>658</v>
      </c>
      <c r="I176" t="s">
        <v>677</v>
      </c>
      <c r="J176">
        <v>1</v>
      </c>
      <c r="K176">
        <v>29507</v>
      </c>
      <c r="L176">
        <v>1</v>
      </c>
      <c r="M176" t="s">
        <v>630</v>
      </c>
      <c r="N176" t="s">
        <v>38</v>
      </c>
      <c r="O176" t="s">
        <v>37</v>
      </c>
      <c r="P176">
        <v>98</v>
      </c>
      <c r="Q176">
        <v>90</v>
      </c>
      <c r="R176">
        <f>SUMIFS(Table2[number],Table2[Event],"Goal",Table2[H/U],"HOME",Table2[GameID],Table2[[#This Row],[GameID]],Table2[GameTime],"&lt;="&amp;Table2[[#This Row],[GameTime]])</f>
        <v>0</v>
      </c>
      <c r="S176">
        <f>SUMIFS(Table2[number],Table2[Event],"Goal",Table2[H/U],"AWAY",Table2[GameID],Table2[[#This Row],[GameID]],Table2[GameTime],"&lt;="&amp;Table2[[#This Row],[GameTime]])</f>
        <v>4</v>
      </c>
      <c r="T176" t="str">
        <f>IF(Table2[[#This Row],[Event]]="Goal",Table2[[#This Row],[Hscore]]&amp;"-"&amp;Table2[[#This Row],[Uscore]],"")</f>
        <v>0-4</v>
      </c>
      <c r="U176">
        <v>702</v>
      </c>
      <c r="V176" s="1">
        <f>Table2[[#This Row],[GameTime]]-(Table2[[#This Row],[period]]-1)*1200</f>
        <v>702</v>
      </c>
      <c r="W176" s="1">
        <f>ROUNDDOWN(Table2[[#This Row],[Time]]/60,0)</f>
        <v>11</v>
      </c>
      <c r="X176" s="1">
        <f>ROUNDDOWN((Table2[[#This Row],[Time]]/60-Table2[[#This Row],[Time2]])*60,0)</f>
        <v>42</v>
      </c>
      <c r="Y176" s="1">
        <f>IF(Table2[[#This Row],[Time2]]&lt;10,0&amp;Table2[[#This Row],[Time2]],Table2[[#This Row],[Time2]])</f>
        <v>11</v>
      </c>
      <c r="Z176" s="1">
        <f>IF(Table2[[#This Row],[Time3]]&lt;10,0&amp;Table2[[#This Row],[Time3]],Table2[[#This Row],[Time3]])</f>
        <v>42</v>
      </c>
      <c r="AA176" s="2" t="str">
        <f>Table2[[#This Row],[Time4]]&amp;":"&amp;Table2[[#This Row],[Time5]]</f>
        <v>11:42</v>
      </c>
      <c r="AB176" s="1" t="str" cm="1">
        <f t="array" ref="AB176">IFERROR(IF(Table2[[#This Row],[code]]="","",_xlfn.IFS(AND(Table2[[#This Row],[code]]&lt;400,Table2[[#This Row],[code]]&lt;&gt;""),2,Table2[[#This Row],[code]]&gt;500,4)),"")</f>
        <v/>
      </c>
      <c r="AC176" s="1" t="str">
        <f>IF(Table2[[#This Row],[Event]]="Penalty",Table2[[#This Row],[number]],IF(Table2[[#This Row],[Event]]="Time-Out",401,""))</f>
        <v/>
      </c>
      <c r="AD176" s="1">
        <f>ROW(A175)</f>
        <v>175</v>
      </c>
      <c r="AE176" s="1">
        <f>COUNTIFS(Table2[GameID],Table2[[#This Row],[GameID]],Table2[Column1],"&lt;="&amp;Table2[[#This Row],[Column1]])-1</f>
        <v>3</v>
      </c>
    </row>
    <row r="177" spans="1:31" x14ac:dyDescent="0.45">
      <c r="A177" t="s">
        <v>257</v>
      </c>
      <c r="B177" t="str">
        <f>_xlfn.TEXTBEFORE(Table2[[#This Row],[Kamp]]," - ")</f>
        <v>Hafnia FC</v>
      </c>
      <c r="C177" t="str">
        <f>_xlfn.TEXTAFTER(Table2[[#This Row],[Kamp]],"- ")</f>
        <v>Benløse IF</v>
      </c>
      <c r="D177">
        <v>44829</v>
      </c>
      <c r="E177">
        <v>35314</v>
      </c>
      <c r="F177">
        <v>20222023</v>
      </c>
      <c r="G177" t="s">
        <v>17</v>
      </c>
      <c r="H177" t="s">
        <v>658</v>
      </c>
      <c r="I177" t="s">
        <v>677</v>
      </c>
      <c r="J177">
        <v>1</v>
      </c>
      <c r="K177">
        <v>29507</v>
      </c>
      <c r="L177">
        <v>1</v>
      </c>
      <c r="M177" t="s">
        <v>630</v>
      </c>
      <c r="N177" t="s">
        <v>38</v>
      </c>
      <c r="O177" t="s">
        <v>634</v>
      </c>
      <c r="P177">
        <v>98</v>
      </c>
      <c r="Q177" t="s">
        <v>634</v>
      </c>
      <c r="R177">
        <f>SUMIFS(Table2[number],Table2[Event],"Goal",Table2[H/U],"HOME",Table2[GameID],Table2[[#This Row],[GameID]],Table2[GameTime],"&lt;="&amp;Table2[[#This Row],[GameTime]])</f>
        <v>0</v>
      </c>
      <c r="S177">
        <f>SUMIFS(Table2[number],Table2[Event],"Goal",Table2[H/U],"AWAY",Table2[GameID],Table2[[#This Row],[GameID]],Table2[GameTime],"&lt;="&amp;Table2[[#This Row],[GameTime]])</f>
        <v>4</v>
      </c>
      <c r="T177" t="str">
        <f>IF(Table2[[#This Row],[Event]]="Goal",Table2[[#This Row],[Hscore]]&amp;"-"&amp;Table2[[#This Row],[Uscore]],"")</f>
        <v>0-4</v>
      </c>
      <c r="U177">
        <v>702</v>
      </c>
      <c r="V177" s="1">
        <f>Table2[[#This Row],[GameTime]]-(Table2[[#This Row],[period]]-1)*1200</f>
        <v>702</v>
      </c>
      <c r="W177" s="1">
        <f>ROUNDDOWN(Table2[[#This Row],[Time]]/60,0)</f>
        <v>11</v>
      </c>
      <c r="X177" s="1">
        <f>ROUNDDOWN((Table2[[#This Row],[Time]]/60-Table2[[#This Row],[Time2]])*60,0)</f>
        <v>42</v>
      </c>
      <c r="Y177" s="1">
        <f>IF(Table2[[#This Row],[Time2]]&lt;10,0&amp;Table2[[#This Row],[Time2]],Table2[[#This Row],[Time2]])</f>
        <v>11</v>
      </c>
      <c r="Z177" s="1">
        <f>IF(Table2[[#This Row],[Time3]]&lt;10,0&amp;Table2[[#This Row],[Time3]],Table2[[#This Row],[Time3]])</f>
        <v>42</v>
      </c>
      <c r="AA177" s="2" t="str">
        <f>Table2[[#This Row],[Time4]]&amp;":"&amp;Table2[[#This Row],[Time5]]</f>
        <v>11:42</v>
      </c>
      <c r="AB177" s="1" t="str" cm="1">
        <f t="array" ref="AB177">IFERROR(IF(Table2[[#This Row],[code]]="","",_xlfn.IFS(AND(Table2[[#This Row],[code]]&lt;400,Table2[[#This Row],[code]]&lt;&gt;""),2,Table2[[#This Row],[code]]&gt;500,4)),"")</f>
        <v/>
      </c>
      <c r="AC177" s="1" t="str">
        <f>IF(Table2[[#This Row],[Event]]="Penalty",Table2[[#This Row],[number]],IF(Table2[[#This Row],[Event]]="Time-Out",401,""))</f>
        <v/>
      </c>
      <c r="AD177" s="1">
        <f>ROW(A176)</f>
        <v>176</v>
      </c>
      <c r="AE177" s="1">
        <f>COUNTIFS(Table2[GameID],Table2[[#This Row],[GameID]],Table2[Column1],"&lt;="&amp;Table2[[#This Row],[Column1]])-1</f>
        <v>4</v>
      </c>
    </row>
    <row r="178" spans="1:31" x14ac:dyDescent="0.45">
      <c r="A178" t="s">
        <v>257</v>
      </c>
      <c r="B178" t="str">
        <f>_xlfn.TEXTBEFORE(Table2[[#This Row],[Kamp]]," - ")</f>
        <v>Hafnia FC</v>
      </c>
      <c r="C178" t="str">
        <f>_xlfn.TEXTAFTER(Table2[[#This Row],[Kamp]],"- ")</f>
        <v>Benløse IF</v>
      </c>
      <c r="D178">
        <v>44829</v>
      </c>
      <c r="E178">
        <v>35314</v>
      </c>
      <c r="F178">
        <v>20222023</v>
      </c>
      <c r="G178" t="s">
        <v>17</v>
      </c>
      <c r="H178" t="s">
        <v>658</v>
      </c>
      <c r="I178" t="s">
        <v>677</v>
      </c>
      <c r="J178">
        <v>1</v>
      </c>
      <c r="K178">
        <v>29507</v>
      </c>
      <c r="L178">
        <v>1</v>
      </c>
      <c r="M178" t="s">
        <v>630</v>
      </c>
      <c r="N178" t="s">
        <v>192</v>
      </c>
      <c r="O178" t="s">
        <v>632</v>
      </c>
      <c r="P178">
        <v>32</v>
      </c>
      <c r="Q178">
        <v>74</v>
      </c>
      <c r="R178">
        <f>SUMIFS(Table2[number],Table2[Event],"Goal",Table2[H/U],"HOME",Table2[GameID],Table2[[#This Row],[GameID]],Table2[GameTime],"&lt;="&amp;Table2[[#This Row],[GameTime]])</f>
        <v>0</v>
      </c>
      <c r="S178">
        <f>SUMIFS(Table2[number],Table2[Event],"Goal",Table2[H/U],"AWAY",Table2[GameID],Table2[[#This Row],[GameID]],Table2[GameTime],"&lt;="&amp;Table2[[#This Row],[GameTime]])</f>
        <v>5</v>
      </c>
      <c r="T178" t="str">
        <f>IF(Table2[[#This Row],[Event]]="Goal",Table2[[#This Row],[Hscore]]&amp;"-"&amp;Table2[[#This Row],[Uscore]],"")</f>
        <v>0-5</v>
      </c>
      <c r="U178">
        <v>985</v>
      </c>
      <c r="V178" s="1">
        <f>Table2[[#This Row],[GameTime]]-(Table2[[#This Row],[period]]-1)*1200</f>
        <v>985</v>
      </c>
      <c r="W178" s="1">
        <f>ROUNDDOWN(Table2[[#This Row],[Time]]/60,0)</f>
        <v>16</v>
      </c>
      <c r="X178" s="1">
        <f>ROUNDDOWN((Table2[[#This Row],[Time]]/60-Table2[[#This Row],[Time2]])*60,0)</f>
        <v>25</v>
      </c>
      <c r="Y178" s="1">
        <f>IF(Table2[[#This Row],[Time2]]&lt;10,0&amp;Table2[[#This Row],[Time2]],Table2[[#This Row],[Time2]])</f>
        <v>16</v>
      </c>
      <c r="Z178" s="1">
        <f>IF(Table2[[#This Row],[Time3]]&lt;10,0&amp;Table2[[#This Row],[Time3]],Table2[[#This Row],[Time3]])</f>
        <v>25</v>
      </c>
      <c r="AA178" s="2" t="str">
        <f>Table2[[#This Row],[Time4]]&amp;":"&amp;Table2[[#This Row],[Time5]]</f>
        <v>16:25</v>
      </c>
      <c r="AB178" s="1" t="str" cm="1">
        <f t="array" ref="AB178">IFERROR(IF(Table2[[#This Row],[code]]="","",_xlfn.IFS(AND(Table2[[#This Row],[code]]&lt;400,Table2[[#This Row],[code]]&lt;&gt;""),2,Table2[[#This Row],[code]]&gt;500,4)),"")</f>
        <v/>
      </c>
      <c r="AC178" s="1" t="str">
        <f>IF(Table2[[#This Row],[Event]]="Penalty",Table2[[#This Row],[number]],IF(Table2[[#This Row],[Event]]="Time-Out",401,""))</f>
        <v/>
      </c>
      <c r="AD178" s="1">
        <f>ROW(A177)</f>
        <v>177</v>
      </c>
      <c r="AE178" s="1">
        <f>COUNTIFS(Table2[GameID],Table2[[#This Row],[GameID]],Table2[Column1],"&lt;="&amp;Table2[[#This Row],[Column1]])-1</f>
        <v>5</v>
      </c>
    </row>
    <row r="179" spans="1:31" x14ac:dyDescent="0.45">
      <c r="A179" t="s">
        <v>257</v>
      </c>
      <c r="B179" t="str">
        <f>_xlfn.TEXTBEFORE(Table2[[#This Row],[Kamp]]," - ")</f>
        <v>Hafnia FC</v>
      </c>
      <c r="C179" t="str">
        <f>_xlfn.TEXTAFTER(Table2[[#This Row],[Kamp]],"- ")</f>
        <v>Benløse IF</v>
      </c>
      <c r="D179">
        <v>44829</v>
      </c>
      <c r="E179">
        <v>35314</v>
      </c>
      <c r="F179">
        <v>20222023</v>
      </c>
      <c r="G179" t="s">
        <v>17</v>
      </c>
      <c r="H179" t="s">
        <v>658</v>
      </c>
      <c r="I179" t="s">
        <v>677</v>
      </c>
      <c r="J179">
        <v>2</v>
      </c>
      <c r="K179">
        <v>29507</v>
      </c>
      <c r="L179">
        <v>1</v>
      </c>
      <c r="M179" t="s">
        <v>630</v>
      </c>
      <c r="N179" t="s">
        <v>29</v>
      </c>
      <c r="O179" t="s">
        <v>20</v>
      </c>
      <c r="P179">
        <v>44</v>
      </c>
      <c r="Q179">
        <v>5</v>
      </c>
      <c r="R179">
        <f>SUMIFS(Table2[number],Table2[Event],"Goal",Table2[H/U],"HOME",Table2[GameID],Table2[[#This Row],[GameID]],Table2[GameTime],"&lt;="&amp;Table2[[#This Row],[GameTime]])</f>
        <v>0</v>
      </c>
      <c r="S179">
        <f>SUMIFS(Table2[number],Table2[Event],"Goal",Table2[H/U],"AWAY",Table2[GameID],Table2[[#This Row],[GameID]],Table2[GameTime],"&lt;="&amp;Table2[[#This Row],[GameTime]])</f>
        <v>6</v>
      </c>
      <c r="T179" t="str">
        <f>IF(Table2[[#This Row],[Event]]="Goal",Table2[[#This Row],[Hscore]]&amp;"-"&amp;Table2[[#This Row],[Uscore]],"")</f>
        <v>0-6</v>
      </c>
      <c r="U179">
        <v>1336</v>
      </c>
      <c r="V179" s="1">
        <f>Table2[[#This Row],[GameTime]]-(Table2[[#This Row],[period]]-1)*1200</f>
        <v>136</v>
      </c>
      <c r="W179" s="1">
        <f>ROUNDDOWN(Table2[[#This Row],[Time]]/60,0)</f>
        <v>2</v>
      </c>
      <c r="X179" s="1">
        <f>ROUNDDOWN((Table2[[#This Row],[Time]]/60-Table2[[#This Row],[Time2]])*60,0)</f>
        <v>16</v>
      </c>
      <c r="Y179" s="1" t="str">
        <f>IF(Table2[[#This Row],[Time2]]&lt;10,0&amp;Table2[[#This Row],[Time2]],Table2[[#This Row],[Time2]])</f>
        <v>02</v>
      </c>
      <c r="Z179" s="1">
        <f>IF(Table2[[#This Row],[Time3]]&lt;10,0&amp;Table2[[#This Row],[Time3]],Table2[[#This Row],[Time3]])</f>
        <v>16</v>
      </c>
      <c r="AA179" s="2" t="str">
        <f>Table2[[#This Row],[Time4]]&amp;":"&amp;Table2[[#This Row],[Time5]]</f>
        <v>02:16</v>
      </c>
      <c r="AB179" s="1" t="str" cm="1">
        <f t="array" ref="AB179">IFERROR(IF(Table2[[#This Row],[code]]="","",_xlfn.IFS(AND(Table2[[#This Row],[code]]&lt;400,Table2[[#This Row],[code]]&lt;&gt;""),2,Table2[[#This Row],[code]]&gt;500,4)),"")</f>
        <v/>
      </c>
      <c r="AC179" s="1" t="str">
        <f>IF(Table2[[#This Row],[Event]]="Penalty",Table2[[#This Row],[number]],IF(Table2[[#This Row],[Event]]="Time-Out",401,""))</f>
        <v/>
      </c>
      <c r="AD179" s="1">
        <f>ROW(A178)</f>
        <v>178</v>
      </c>
      <c r="AE179" s="1">
        <f>COUNTIFS(Table2[GameID],Table2[[#This Row],[GameID]],Table2[Column1],"&lt;="&amp;Table2[[#This Row],[Column1]])-1</f>
        <v>6</v>
      </c>
    </row>
    <row r="180" spans="1:31" x14ac:dyDescent="0.45">
      <c r="A180" t="s">
        <v>257</v>
      </c>
      <c r="B180" t="str">
        <f>_xlfn.TEXTBEFORE(Table2[[#This Row],[Kamp]]," - ")</f>
        <v>Hafnia FC</v>
      </c>
      <c r="C180" t="str">
        <f>_xlfn.TEXTAFTER(Table2[[#This Row],[Kamp]],"- ")</f>
        <v>Benløse IF</v>
      </c>
      <c r="D180">
        <v>44829</v>
      </c>
      <c r="E180">
        <v>35314</v>
      </c>
      <c r="F180">
        <v>20222023</v>
      </c>
      <c r="G180" t="s">
        <v>17</v>
      </c>
      <c r="H180" t="s">
        <v>658</v>
      </c>
      <c r="I180" t="s">
        <v>677</v>
      </c>
      <c r="J180">
        <v>2</v>
      </c>
      <c r="K180">
        <v>29507</v>
      </c>
      <c r="L180">
        <v>201</v>
      </c>
      <c r="M180" t="s">
        <v>631</v>
      </c>
      <c r="N180" t="s">
        <v>18</v>
      </c>
      <c r="O180" t="s">
        <v>634</v>
      </c>
      <c r="P180">
        <v>55</v>
      </c>
      <c r="Q180" t="s">
        <v>634</v>
      </c>
      <c r="R180">
        <f>SUMIFS(Table2[number],Table2[Event],"Goal",Table2[H/U],"HOME",Table2[GameID],Table2[[#This Row],[GameID]],Table2[GameTime],"&lt;="&amp;Table2[[#This Row],[GameTime]])</f>
        <v>0</v>
      </c>
      <c r="S180">
        <f>SUMIFS(Table2[number],Table2[Event],"Goal",Table2[H/U],"AWAY",Table2[GameID],Table2[[#This Row],[GameID]],Table2[GameTime],"&lt;="&amp;Table2[[#This Row],[GameTime]])</f>
        <v>6</v>
      </c>
      <c r="T180" t="str">
        <f>IF(Table2[[#This Row],[Event]]="Goal",Table2[[#This Row],[Hscore]]&amp;"-"&amp;Table2[[#This Row],[Uscore]],"")</f>
        <v/>
      </c>
      <c r="U180">
        <v>1361</v>
      </c>
      <c r="V180" s="1">
        <f>Table2[[#This Row],[GameTime]]-(Table2[[#This Row],[period]]-1)*1200</f>
        <v>161</v>
      </c>
      <c r="W180" s="1">
        <f>ROUNDDOWN(Table2[[#This Row],[Time]]/60,0)</f>
        <v>2</v>
      </c>
      <c r="X180" s="1">
        <f>ROUNDDOWN((Table2[[#This Row],[Time]]/60-Table2[[#This Row],[Time2]])*60,0)</f>
        <v>41</v>
      </c>
      <c r="Y180" s="1" t="str">
        <f>IF(Table2[[#This Row],[Time2]]&lt;10,0&amp;Table2[[#This Row],[Time2]],Table2[[#This Row],[Time2]])</f>
        <v>02</v>
      </c>
      <c r="Z180" s="1">
        <f>IF(Table2[[#This Row],[Time3]]&lt;10,0&amp;Table2[[#This Row],[Time3]],Table2[[#This Row],[Time3]])</f>
        <v>41</v>
      </c>
      <c r="AA180" s="2" t="str">
        <f>Table2[[#This Row],[Time4]]&amp;":"&amp;Table2[[#This Row],[Time5]]</f>
        <v>02:41</v>
      </c>
      <c r="AB180" s="1" cm="1">
        <f t="array" ref="AB180">IFERROR(IF(Table2[[#This Row],[code]]="","",_xlfn.IFS(AND(Table2[[#This Row],[code]]&lt;400,Table2[[#This Row],[code]]&lt;&gt;""),2,Table2[[#This Row],[code]]&gt;500,4)),"")</f>
        <v>2</v>
      </c>
      <c r="AC180" s="1">
        <f>IF(Table2[[#This Row],[Event]]="Penalty",Table2[[#This Row],[number]],IF(Table2[[#This Row],[Event]]="Time-Out",401,""))</f>
        <v>201</v>
      </c>
      <c r="AD180" s="1">
        <f>ROW(A179)</f>
        <v>179</v>
      </c>
      <c r="AE180" s="1">
        <f>COUNTIFS(Table2[GameID],Table2[[#This Row],[GameID]],Table2[Column1],"&lt;="&amp;Table2[[#This Row],[Column1]])-1</f>
        <v>7</v>
      </c>
    </row>
    <row r="181" spans="1:31" x14ac:dyDescent="0.45">
      <c r="A181" t="s">
        <v>257</v>
      </c>
      <c r="B181" t="str">
        <f>_xlfn.TEXTBEFORE(Table2[[#This Row],[Kamp]]," - ")</f>
        <v>Hafnia FC</v>
      </c>
      <c r="C181" t="str">
        <f>_xlfn.TEXTAFTER(Table2[[#This Row],[Kamp]],"- ")</f>
        <v>Benløse IF</v>
      </c>
      <c r="D181">
        <v>44829</v>
      </c>
      <c r="E181">
        <v>35314</v>
      </c>
      <c r="F181">
        <v>20222023</v>
      </c>
      <c r="G181" t="s">
        <v>17</v>
      </c>
      <c r="H181" t="s">
        <v>658</v>
      </c>
      <c r="I181" t="s">
        <v>677</v>
      </c>
      <c r="J181">
        <v>2</v>
      </c>
      <c r="K181">
        <v>29507</v>
      </c>
      <c r="L181">
        <v>1</v>
      </c>
      <c r="M181" t="s">
        <v>630</v>
      </c>
      <c r="N181" t="s">
        <v>192</v>
      </c>
      <c r="O181" t="s">
        <v>24</v>
      </c>
      <c r="P181">
        <v>32</v>
      </c>
      <c r="Q181">
        <v>11</v>
      </c>
      <c r="R181">
        <f>SUMIFS(Table2[number],Table2[Event],"Goal",Table2[H/U],"HOME",Table2[GameID],Table2[[#This Row],[GameID]],Table2[GameTime],"&lt;="&amp;Table2[[#This Row],[GameTime]])</f>
        <v>0</v>
      </c>
      <c r="S181">
        <f>SUMIFS(Table2[number],Table2[Event],"Goal",Table2[H/U],"AWAY",Table2[GameID],Table2[[#This Row],[GameID]],Table2[GameTime],"&lt;="&amp;Table2[[#This Row],[GameTime]])</f>
        <v>7</v>
      </c>
      <c r="T181" t="str">
        <f>IF(Table2[[#This Row],[Event]]="Goal",Table2[[#This Row],[Hscore]]&amp;"-"&amp;Table2[[#This Row],[Uscore]],"")</f>
        <v>0-7</v>
      </c>
      <c r="U181">
        <v>1530</v>
      </c>
      <c r="V181" s="1">
        <f>Table2[[#This Row],[GameTime]]-(Table2[[#This Row],[period]]-1)*1200</f>
        <v>330</v>
      </c>
      <c r="W181" s="1">
        <f>ROUNDDOWN(Table2[[#This Row],[Time]]/60,0)</f>
        <v>5</v>
      </c>
      <c r="X181" s="1">
        <f>ROUNDDOWN((Table2[[#This Row],[Time]]/60-Table2[[#This Row],[Time2]])*60,0)</f>
        <v>30</v>
      </c>
      <c r="Y181" s="1" t="str">
        <f>IF(Table2[[#This Row],[Time2]]&lt;10,0&amp;Table2[[#This Row],[Time2]],Table2[[#This Row],[Time2]])</f>
        <v>05</v>
      </c>
      <c r="Z181" s="1">
        <f>IF(Table2[[#This Row],[Time3]]&lt;10,0&amp;Table2[[#This Row],[Time3]],Table2[[#This Row],[Time3]])</f>
        <v>30</v>
      </c>
      <c r="AA181" s="2" t="str">
        <f>Table2[[#This Row],[Time4]]&amp;":"&amp;Table2[[#This Row],[Time5]]</f>
        <v>05:30</v>
      </c>
      <c r="AB181" s="1" t="str" cm="1">
        <f t="array" ref="AB181">IFERROR(IF(Table2[[#This Row],[code]]="","",_xlfn.IFS(AND(Table2[[#This Row],[code]]&lt;400,Table2[[#This Row],[code]]&lt;&gt;""),2,Table2[[#This Row],[code]]&gt;500,4)),"")</f>
        <v/>
      </c>
      <c r="AC181" s="1" t="str">
        <f>IF(Table2[[#This Row],[Event]]="Penalty",Table2[[#This Row],[number]],IF(Table2[[#This Row],[Event]]="Time-Out",401,""))</f>
        <v/>
      </c>
      <c r="AD181" s="1">
        <f>ROW(A180)</f>
        <v>180</v>
      </c>
      <c r="AE181" s="1">
        <f>COUNTIFS(Table2[GameID],Table2[[#This Row],[GameID]],Table2[Column1],"&lt;="&amp;Table2[[#This Row],[Column1]])-1</f>
        <v>8</v>
      </c>
    </row>
    <row r="182" spans="1:31" x14ac:dyDescent="0.45">
      <c r="A182" t="s">
        <v>257</v>
      </c>
      <c r="B182" t="str">
        <f>_xlfn.TEXTBEFORE(Table2[[#This Row],[Kamp]]," - ")</f>
        <v>Hafnia FC</v>
      </c>
      <c r="C182" t="str">
        <f>_xlfn.TEXTAFTER(Table2[[#This Row],[Kamp]],"- ")</f>
        <v>Benløse IF</v>
      </c>
      <c r="D182">
        <v>44829</v>
      </c>
      <c r="E182">
        <v>35314</v>
      </c>
      <c r="F182">
        <v>20222023</v>
      </c>
      <c r="G182" t="s">
        <v>17</v>
      </c>
      <c r="H182" t="s">
        <v>658</v>
      </c>
      <c r="I182" t="s">
        <v>677</v>
      </c>
      <c r="J182">
        <v>2</v>
      </c>
      <c r="K182">
        <v>29507</v>
      </c>
      <c r="L182">
        <v>1</v>
      </c>
      <c r="M182" t="s">
        <v>630</v>
      </c>
      <c r="N182" t="s">
        <v>192</v>
      </c>
      <c r="O182" t="s">
        <v>119</v>
      </c>
      <c r="P182">
        <v>32</v>
      </c>
      <c r="Q182">
        <v>59</v>
      </c>
      <c r="R182">
        <f>SUMIFS(Table2[number],Table2[Event],"Goal",Table2[H/U],"HOME",Table2[GameID],Table2[[#This Row],[GameID]],Table2[GameTime],"&lt;="&amp;Table2[[#This Row],[GameTime]])</f>
        <v>1</v>
      </c>
      <c r="S182">
        <f>SUMIFS(Table2[number],Table2[Event],"Goal",Table2[H/U],"AWAY",Table2[GameID],Table2[[#This Row],[GameID]],Table2[GameTime],"&lt;="&amp;Table2[[#This Row],[GameTime]])</f>
        <v>8</v>
      </c>
      <c r="T182" t="str">
        <f>IF(Table2[[#This Row],[Event]]="Goal",Table2[[#This Row],[Hscore]]&amp;"-"&amp;Table2[[#This Row],[Uscore]],"")</f>
        <v>1-8</v>
      </c>
      <c r="U182">
        <v>1614</v>
      </c>
      <c r="V182" s="1">
        <f>Table2[[#This Row],[GameTime]]-(Table2[[#This Row],[period]]-1)*1200</f>
        <v>414</v>
      </c>
      <c r="W182" s="1">
        <f>ROUNDDOWN(Table2[[#This Row],[Time]]/60,0)</f>
        <v>6</v>
      </c>
      <c r="X182" s="1">
        <f>ROUNDDOWN((Table2[[#This Row],[Time]]/60-Table2[[#This Row],[Time2]])*60,0)</f>
        <v>54</v>
      </c>
      <c r="Y182" s="1" t="str">
        <f>IF(Table2[[#This Row],[Time2]]&lt;10,0&amp;Table2[[#This Row],[Time2]],Table2[[#This Row],[Time2]])</f>
        <v>06</v>
      </c>
      <c r="Z182" s="1">
        <f>IF(Table2[[#This Row],[Time3]]&lt;10,0&amp;Table2[[#This Row],[Time3]],Table2[[#This Row],[Time3]])</f>
        <v>54</v>
      </c>
      <c r="AA182" s="2" t="str">
        <f>Table2[[#This Row],[Time4]]&amp;":"&amp;Table2[[#This Row],[Time5]]</f>
        <v>06:54</v>
      </c>
      <c r="AB182" s="1" t="str" cm="1">
        <f t="array" ref="AB182">IFERROR(IF(Table2[[#This Row],[code]]="","",_xlfn.IFS(AND(Table2[[#This Row],[code]]&lt;400,Table2[[#This Row],[code]]&lt;&gt;""),2,Table2[[#This Row],[code]]&gt;500,4)),"")</f>
        <v/>
      </c>
      <c r="AC182" s="1" t="str">
        <f>IF(Table2[[#This Row],[Event]]="Penalty",Table2[[#This Row],[number]],IF(Table2[[#This Row],[Event]]="Time-Out",401,""))</f>
        <v/>
      </c>
      <c r="AD182" s="1">
        <f>ROW(A181)</f>
        <v>181</v>
      </c>
      <c r="AE182" s="1">
        <f>COUNTIFS(Table2[GameID],Table2[[#This Row],[GameID]],Table2[Column1],"&lt;="&amp;Table2[[#This Row],[Column1]])-1</f>
        <v>9</v>
      </c>
    </row>
    <row r="183" spans="1:31" x14ac:dyDescent="0.45">
      <c r="A183" t="s">
        <v>257</v>
      </c>
      <c r="B183" t="str">
        <f>_xlfn.TEXTBEFORE(Table2[[#This Row],[Kamp]]," - ")</f>
        <v>Hafnia FC</v>
      </c>
      <c r="C183" t="str">
        <f>_xlfn.TEXTAFTER(Table2[[#This Row],[Kamp]],"- ")</f>
        <v>Benløse IF</v>
      </c>
      <c r="D183">
        <v>44829</v>
      </c>
      <c r="E183">
        <v>35314</v>
      </c>
      <c r="F183">
        <v>20222023</v>
      </c>
      <c r="G183" t="s">
        <v>17</v>
      </c>
      <c r="H183" t="s">
        <v>663</v>
      </c>
      <c r="I183" t="s">
        <v>678</v>
      </c>
      <c r="J183">
        <v>2</v>
      </c>
      <c r="K183">
        <v>29510</v>
      </c>
      <c r="L183">
        <v>1</v>
      </c>
      <c r="M183" t="s">
        <v>630</v>
      </c>
      <c r="N183" t="s">
        <v>122</v>
      </c>
      <c r="O183" t="s">
        <v>634</v>
      </c>
      <c r="P183">
        <v>81</v>
      </c>
      <c r="Q183" t="s">
        <v>634</v>
      </c>
      <c r="R183">
        <f>SUMIFS(Table2[number],Table2[Event],"Goal",Table2[H/U],"HOME",Table2[GameID],Table2[[#This Row],[GameID]],Table2[GameTime],"&lt;="&amp;Table2[[#This Row],[GameTime]])</f>
        <v>1</v>
      </c>
      <c r="S183">
        <f>SUMIFS(Table2[number],Table2[Event],"Goal",Table2[H/U],"AWAY",Table2[GameID],Table2[[#This Row],[GameID]],Table2[GameTime],"&lt;="&amp;Table2[[#This Row],[GameTime]])</f>
        <v>8</v>
      </c>
      <c r="T183" t="str">
        <f>IF(Table2[[#This Row],[Event]]="Goal",Table2[[#This Row],[Hscore]]&amp;"-"&amp;Table2[[#This Row],[Uscore]],"")</f>
        <v>1-8</v>
      </c>
      <c r="U183">
        <v>1614</v>
      </c>
      <c r="V183" s="1">
        <f>Table2[[#This Row],[GameTime]]-(Table2[[#This Row],[period]]-1)*1200</f>
        <v>414</v>
      </c>
      <c r="W183" s="1">
        <f>ROUNDDOWN(Table2[[#This Row],[Time]]/60,0)</f>
        <v>6</v>
      </c>
      <c r="X183" s="1">
        <f>ROUNDDOWN((Table2[[#This Row],[Time]]/60-Table2[[#This Row],[Time2]])*60,0)</f>
        <v>54</v>
      </c>
      <c r="Y183" s="1" t="str">
        <f>IF(Table2[[#This Row],[Time2]]&lt;10,0&amp;Table2[[#This Row],[Time2]],Table2[[#This Row],[Time2]])</f>
        <v>06</v>
      </c>
      <c r="Z183" s="1">
        <f>IF(Table2[[#This Row],[Time3]]&lt;10,0&amp;Table2[[#This Row],[Time3]],Table2[[#This Row],[Time3]])</f>
        <v>54</v>
      </c>
      <c r="AA183" s="2" t="str">
        <f>Table2[[#This Row],[Time4]]&amp;":"&amp;Table2[[#This Row],[Time5]]</f>
        <v>06:54</v>
      </c>
      <c r="AB183" s="1" t="str" cm="1">
        <f t="array" ref="AB183">IFERROR(IF(Table2[[#This Row],[code]]="","",_xlfn.IFS(AND(Table2[[#This Row],[code]]&lt;400,Table2[[#This Row],[code]]&lt;&gt;""),2,Table2[[#This Row],[code]]&gt;500,4)),"")</f>
        <v/>
      </c>
      <c r="AC183" s="1" t="str">
        <f>IF(Table2[[#This Row],[Event]]="Penalty",Table2[[#This Row],[number]],IF(Table2[[#This Row],[Event]]="Time-Out",401,""))</f>
        <v/>
      </c>
      <c r="AD183" s="1">
        <f>ROW(A182)</f>
        <v>182</v>
      </c>
      <c r="AE183" s="1">
        <f>COUNTIFS(Table2[GameID],Table2[[#This Row],[GameID]],Table2[Column1],"&lt;="&amp;Table2[[#This Row],[Column1]])-1</f>
        <v>10</v>
      </c>
    </row>
    <row r="184" spans="1:31" x14ac:dyDescent="0.45">
      <c r="A184" t="s">
        <v>257</v>
      </c>
      <c r="B184" t="str">
        <f>_xlfn.TEXTBEFORE(Table2[[#This Row],[Kamp]]," - ")</f>
        <v>Hafnia FC</v>
      </c>
      <c r="C184" t="str">
        <f>_xlfn.TEXTAFTER(Table2[[#This Row],[Kamp]],"- ")</f>
        <v>Benløse IF</v>
      </c>
      <c r="D184">
        <v>44829</v>
      </c>
      <c r="E184">
        <v>35314</v>
      </c>
      <c r="F184">
        <v>20222023</v>
      </c>
      <c r="G184" t="s">
        <v>17</v>
      </c>
      <c r="H184" t="s">
        <v>658</v>
      </c>
      <c r="I184" t="s">
        <v>677</v>
      </c>
      <c r="J184">
        <v>2</v>
      </c>
      <c r="K184">
        <v>29507</v>
      </c>
      <c r="L184">
        <v>1</v>
      </c>
      <c r="M184" t="s">
        <v>630</v>
      </c>
      <c r="N184" t="s">
        <v>38</v>
      </c>
      <c r="O184" t="s">
        <v>25</v>
      </c>
      <c r="P184">
        <v>98</v>
      </c>
      <c r="Q184">
        <v>24</v>
      </c>
      <c r="R184">
        <f>SUMIFS(Table2[number],Table2[Event],"Goal",Table2[H/U],"HOME",Table2[GameID],Table2[[#This Row],[GameID]],Table2[GameTime],"&lt;="&amp;Table2[[#This Row],[GameTime]])</f>
        <v>1</v>
      </c>
      <c r="S184">
        <f>SUMIFS(Table2[number],Table2[Event],"Goal",Table2[H/U],"AWAY",Table2[GameID],Table2[[#This Row],[GameID]],Table2[GameTime],"&lt;="&amp;Table2[[#This Row],[GameTime]])</f>
        <v>9</v>
      </c>
      <c r="T184" t="str">
        <f>IF(Table2[[#This Row],[Event]]="Goal",Table2[[#This Row],[Hscore]]&amp;"-"&amp;Table2[[#This Row],[Uscore]],"")</f>
        <v>1-9</v>
      </c>
      <c r="U184">
        <v>1742</v>
      </c>
      <c r="V184" s="1">
        <f>Table2[[#This Row],[GameTime]]-(Table2[[#This Row],[period]]-1)*1200</f>
        <v>542</v>
      </c>
      <c r="W184" s="1">
        <f>ROUNDDOWN(Table2[[#This Row],[Time]]/60,0)</f>
        <v>9</v>
      </c>
      <c r="X184" s="1">
        <f>ROUNDDOWN((Table2[[#This Row],[Time]]/60-Table2[[#This Row],[Time2]])*60,0)</f>
        <v>1</v>
      </c>
      <c r="Y184" s="1" t="str">
        <f>IF(Table2[[#This Row],[Time2]]&lt;10,0&amp;Table2[[#This Row],[Time2]],Table2[[#This Row],[Time2]])</f>
        <v>09</v>
      </c>
      <c r="Z184" s="1" t="str">
        <f>IF(Table2[[#This Row],[Time3]]&lt;10,0&amp;Table2[[#This Row],[Time3]],Table2[[#This Row],[Time3]])</f>
        <v>01</v>
      </c>
      <c r="AA184" s="2" t="str">
        <f>Table2[[#This Row],[Time4]]&amp;":"&amp;Table2[[#This Row],[Time5]]</f>
        <v>09:01</v>
      </c>
      <c r="AB184" s="1" t="str" cm="1">
        <f t="array" ref="AB184">IFERROR(IF(Table2[[#This Row],[code]]="","",_xlfn.IFS(AND(Table2[[#This Row],[code]]&lt;400,Table2[[#This Row],[code]]&lt;&gt;""),2,Table2[[#This Row],[code]]&gt;500,4)),"")</f>
        <v/>
      </c>
      <c r="AC184" s="1" t="str">
        <f>IF(Table2[[#This Row],[Event]]="Penalty",Table2[[#This Row],[number]],IF(Table2[[#This Row],[Event]]="Time-Out",401,""))</f>
        <v/>
      </c>
      <c r="AD184" s="1">
        <f>ROW(A183)</f>
        <v>183</v>
      </c>
      <c r="AE184" s="1">
        <f>COUNTIFS(Table2[GameID],Table2[[#This Row],[GameID]],Table2[Column1],"&lt;="&amp;Table2[[#This Row],[Column1]])-1</f>
        <v>11</v>
      </c>
    </row>
    <row r="185" spans="1:31" x14ac:dyDescent="0.45">
      <c r="A185" t="s">
        <v>257</v>
      </c>
      <c r="B185" t="str">
        <f>_xlfn.TEXTBEFORE(Table2[[#This Row],[Kamp]]," - ")</f>
        <v>Hafnia FC</v>
      </c>
      <c r="C185" t="str">
        <f>_xlfn.TEXTAFTER(Table2[[#This Row],[Kamp]],"- ")</f>
        <v>Benløse IF</v>
      </c>
      <c r="D185">
        <v>44829</v>
      </c>
      <c r="E185">
        <v>35314</v>
      </c>
      <c r="F185">
        <v>20222023</v>
      </c>
      <c r="G185" t="s">
        <v>17</v>
      </c>
      <c r="H185" t="s">
        <v>663</v>
      </c>
      <c r="I185" t="s">
        <v>678</v>
      </c>
      <c r="J185">
        <v>2</v>
      </c>
      <c r="K185">
        <v>29510</v>
      </c>
      <c r="L185">
        <v>1</v>
      </c>
      <c r="M185" t="s">
        <v>630</v>
      </c>
      <c r="N185" t="s">
        <v>119</v>
      </c>
      <c r="O185" t="s">
        <v>122</v>
      </c>
      <c r="P185">
        <v>59</v>
      </c>
      <c r="Q185">
        <v>81</v>
      </c>
      <c r="R185">
        <f>SUMIFS(Table2[number],Table2[Event],"Goal",Table2[H/U],"HOME",Table2[GameID],Table2[[#This Row],[GameID]],Table2[GameTime],"&lt;="&amp;Table2[[#This Row],[GameTime]])</f>
        <v>2</v>
      </c>
      <c r="S185">
        <f>SUMIFS(Table2[number],Table2[Event],"Goal",Table2[H/U],"AWAY",Table2[GameID],Table2[[#This Row],[GameID]],Table2[GameTime],"&lt;="&amp;Table2[[#This Row],[GameTime]])</f>
        <v>9</v>
      </c>
      <c r="T185" t="str">
        <f>IF(Table2[[#This Row],[Event]]="Goal",Table2[[#This Row],[Hscore]]&amp;"-"&amp;Table2[[#This Row],[Uscore]],"")</f>
        <v>2-9</v>
      </c>
      <c r="U185">
        <v>1905</v>
      </c>
      <c r="V185" s="1">
        <f>Table2[[#This Row],[GameTime]]-(Table2[[#This Row],[period]]-1)*1200</f>
        <v>705</v>
      </c>
      <c r="W185" s="1">
        <f>ROUNDDOWN(Table2[[#This Row],[Time]]/60,0)</f>
        <v>11</v>
      </c>
      <c r="X185" s="1">
        <f>ROUNDDOWN((Table2[[#This Row],[Time]]/60-Table2[[#This Row],[Time2]])*60,0)</f>
        <v>45</v>
      </c>
      <c r="Y185" s="1">
        <f>IF(Table2[[#This Row],[Time2]]&lt;10,0&amp;Table2[[#This Row],[Time2]],Table2[[#This Row],[Time2]])</f>
        <v>11</v>
      </c>
      <c r="Z185" s="1">
        <f>IF(Table2[[#This Row],[Time3]]&lt;10,0&amp;Table2[[#This Row],[Time3]],Table2[[#This Row],[Time3]])</f>
        <v>45</v>
      </c>
      <c r="AA185" s="2" t="str">
        <f>Table2[[#This Row],[Time4]]&amp;":"&amp;Table2[[#This Row],[Time5]]</f>
        <v>11:45</v>
      </c>
      <c r="AB185" s="1" t="str" cm="1">
        <f t="array" ref="AB185">IFERROR(IF(Table2[[#This Row],[code]]="","",_xlfn.IFS(AND(Table2[[#This Row],[code]]&lt;400,Table2[[#This Row],[code]]&lt;&gt;""),2,Table2[[#This Row],[code]]&gt;500,4)),"")</f>
        <v/>
      </c>
      <c r="AC185" s="1" t="str">
        <f>IF(Table2[[#This Row],[Event]]="Penalty",Table2[[#This Row],[number]],IF(Table2[[#This Row],[Event]]="Time-Out",401,""))</f>
        <v/>
      </c>
      <c r="AD185" s="1">
        <f>ROW(A184)</f>
        <v>184</v>
      </c>
      <c r="AE185" s="1">
        <f>COUNTIFS(Table2[GameID],Table2[[#This Row],[GameID]],Table2[Column1],"&lt;="&amp;Table2[[#This Row],[Column1]])-1</f>
        <v>12</v>
      </c>
    </row>
    <row r="186" spans="1:31" x14ac:dyDescent="0.45">
      <c r="A186" t="s">
        <v>257</v>
      </c>
      <c r="B186" t="str">
        <f>_xlfn.TEXTBEFORE(Table2[[#This Row],[Kamp]]," - ")</f>
        <v>Hafnia FC</v>
      </c>
      <c r="C186" t="str">
        <f>_xlfn.TEXTAFTER(Table2[[#This Row],[Kamp]],"- ")</f>
        <v>Benløse IF</v>
      </c>
      <c r="D186">
        <v>44829</v>
      </c>
      <c r="E186">
        <v>35314</v>
      </c>
      <c r="F186">
        <v>20222023</v>
      </c>
      <c r="G186" t="s">
        <v>17</v>
      </c>
      <c r="H186" t="s">
        <v>663</v>
      </c>
      <c r="I186" t="s">
        <v>678</v>
      </c>
      <c r="J186">
        <v>2</v>
      </c>
      <c r="K186">
        <v>29510</v>
      </c>
      <c r="L186">
        <v>201</v>
      </c>
      <c r="M186" t="s">
        <v>631</v>
      </c>
      <c r="N186" t="s">
        <v>124</v>
      </c>
      <c r="O186" t="s">
        <v>634</v>
      </c>
      <c r="P186">
        <v>97</v>
      </c>
      <c r="Q186" t="s">
        <v>634</v>
      </c>
      <c r="R186">
        <f>SUMIFS(Table2[number],Table2[Event],"Goal",Table2[H/U],"HOME",Table2[GameID],Table2[[#This Row],[GameID]],Table2[GameTime],"&lt;="&amp;Table2[[#This Row],[GameTime]])</f>
        <v>2</v>
      </c>
      <c r="S186">
        <f>SUMIFS(Table2[number],Table2[Event],"Goal",Table2[H/U],"AWAY",Table2[GameID],Table2[[#This Row],[GameID]],Table2[GameTime],"&lt;="&amp;Table2[[#This Row],[GameTime]])</f>
        <v>9</v>
      </c>
      <c r="T186" t="str">
        <f>IF(Table2[[#This Row],[Event]]="Goal",Table2[[#This Row],[Hscore]]&amp;"-"&amp;Table2[[#This Row],[Uscore]],"")</f>
        <v/>
      </c>
      <c r="U186">
        <v>2113</v>
      </c>
      <c r="V186" s="1">
        <f>Table2[[#This Row],[GameTime]]-(Table2[[#This Row],[period]]-1)*1200</f>
        <v>913</v>
      </c>
      <c r="W186" s="1">
        <f>ROUNDDOWN(Table2[[#This Row],[Time]]/60,0)</f>
        <v>15</v>
      </c>
      <c r="X186" s="1">
        <f>ROUNDDOWN((Table2[[#This Row],[Time]]/60-Table2[[#This Row],[Time2]])*60,0)</f>
        <v>13</v>
      </c>
      <c r="Y186" s="1">
        <f>IF(Table2[[#This Row],[Time2]]&lt;10,0&amp;Table2[[#This Row],[Time2]],Table2[[#This Row],[Time2]])</f>
        <v>15</v>
      </c>
      <c r="Z186" s="1">
        <f>IF(Table2[[#This Row],[Time3]]&lt;10,0&amp;Table2[[#This Row],[Time3]],Table2[[#This Row],[Time3]])</f>
        <v>13</v>
      </c>
      <c r="AA186" s="2" t="str">
        <f>Table2[[#This Row],[Time4]]&amp;":"&amp;Table2[[#This Row],[Time5]]</f>
        <v>15:13</v>
      </c>
      <c r="AB186" s="1" cm="1">
        <f t="array" ref="AB186">IFERROR(IF(Table2[[#This Row],[code]]="","",_xlfn.IFS(AND(Table2[[#This Row],[code]]&lt;400,Table2[[#This Row],[code]]&lt;&gt;""),2,Table2[[#This Row],[code]]&gt;500,4)),"")</f>
        <v>2</v>
      </c>
      <c r="AC186" s="1">
        <f>IF(Table2[[#This Row],[Event]]="Penalty",Table2[[#This Row],[number]],IF(Table2[[#This Row],[Event]]="Time-Out",401,""))</f>
        <v>201</v>
      </c>
      <c r="AD186" s="1">
        <f>ROW(A185)</f>
        <v>185</v>
      </c>
      <c r="AE186" s="1">
        <f>COUNTIFS(Table2[GameID],Table2[[#This Row],[GameID]],Table2[Column1],"&lt;="&amp;Table2[[#This Row],[Column1]])-1</f>
        <v>13</v>
      </c>
    </row>
    <row r="187" spans="1:31" x14ac:dyDescent="0.45">
      <c r="A187" t="s">
        <v>257</v>
      </c>
      <c r="B187" t="str">
        <f>_xlfn.TEXTBEFORE(Table2[[#This Row],[Kamp]]," - ")</f>
        <v>Hafnia FC</v>
      </c>
      <c r="C187" t="str">
        <f>_xlfn.TEXTAFTER(Table2[[#This Row],[Kamp]],"- ")</f>
        <v>Benløse IF</v>
      </c>
      <c r="D187">
        <v>44829</v>
      </c>
      <c r="E187">
        <v>35314</v>
      </c>
      <c r="F187">
        <v>20222023</v>
      </c>
      <c r="G187" t="s">
        <v>17</v>
      </c>
      <c r="H187" t="s">
        <v>663</v>
      </c>
      <c r="I187" t="s">
        <v>678</v>
      </c>
      <c r="J187">
        <v>3</v>
      </c>
      <c r="K187">
        <v>29510</v>
      </c>
      <c r="L187">
        <v>1</v>
      </c>
      <c r="M187" t="s">
        <v>630</v>
      </c>
      <c r="N187" t="s">
        <v>124</v>
      </c>
      <c r="O187" t="s">
        <v>258</v>
      </c>
      <c r="P187">
        <v>97</v>
      </c>
      <c r="Q187">
        <v>29</v>
      </c>
      <c r="R187">
        <f>SUMIFS(Table2[number],Table2[Event],"Goal",Table2[H/U],"HOME",Table2[GameID],Table2[[#This Row],[GameID]],Table2[GameTime],"&lt;="&amp;Table2[[#This Row],[GameTime]])</f>
        <v>3</v>
      </c>
      <c r="S187">
        <f>SUMIFS(Table2[number],Table2[Event],"Goal",Table2[H/U],"AWAY",Table2[GameID],Table2[[#This Row],[GameID]],Table2[GameTime],"&lt;="&amp;Table2[[#This Row],[GameTime]])</f>
        <v>9</v>
      </c>
      <c r="T187" t="str">
        <f>IF(Table2[[#This Row],[Event]]="Goal",Table2[[#This Row],[Hscore]]&amp;"-"&amp;Table2[[#This Row],[Uscore]],"")</f>
        <v>3-9</v>
      </c>
      <c r="U187">
        <v>2756</v>
      </c>
      <c r="V187" s="1">
        <f>Table2[[#This Row],[GameTime]]-(Table2[[#This Row],[period]]-1)*1200</f>
        <v>356</v>
      </c>
      <c r="W187" s="1">
        <f>ROUNDDOWN(Table2[[#This Row],[Time]]/60,0)</f>
        <v>5</v>
      </c>
      <c r="X187" s="1">
        <f>ROUNDDOWN((Table2[[#This Row],[Time]]/60-Table2[[#This Row],[Time2]])*60,0)</f>
        <v>56</v>
      </c>
      <c r="Y187" s="1" t="str">
        <f>IF(Table2[[#This Row],[Time2]]&lt;10,0&amp;Table2[[#This Row],[Time2]],Table2[[#This Row],[Time2]])</f>
        <v>05</v>
      </c>
      <c r="Z187" s="1">
        <f>IF(Table2[[#This Row],[Time3]]&lt;10,0&amp;Table2[[#This Row],[Time3]],Table2[[#This Row],[Time3]])</f>
        <v>56</v>
      </c>
      <c r="AA187" s="2" t="str">
        <f>Table2[[#This Row],[Time4]]&amp;":"&amp;Table2[[#This Row],[Time5]]</f>
        <v>05:56</v>
      </c>
      <c r="AB187" s="1" t="str" cm="1">
        <f t="array" ref="AB187">IFERROR(IF(Table2[[#This Row],[code]]="","",_xlfn.IFS(AND(Table2[[#This Row],[code]]&lt;400,Table2[[#This Row],[code]]&lt;&gt;""),2,Table2[[#This Row],[code]]&gt;500,4)),"")</f>
        <v/>
      </c>
      <c r="AC187" s="1" t="str">
        <f>IF(Table2[[#This Row],[Event]]="Penalty",Table2[[#This Row],[number]],IF(Table2[[#This Row],[Event]]="Time-Out",401,""))</f>
        <v/>
      </c>
      <c r="AD187" s="1">
        <f>ROW(A186)</f>
        <v>186</v>
      </c>
      <c r="AE187" s="1">
        <f>COUNTIFS(Table2[GameID],Table2[[#This Row],[GameID]],Table2[Column1],"&lt;="&amp;Table2[[#This Row],[Column1]])-1</f>
        <v>14</v>
      </c>
    </row>
    <row r="188" spans="1:31" x14ac:dyDescent="0.45">
      <c r="A188" t="s">
        <v>257</v>
      </c>
      <c r="B188" t="str">
        <f>_xlfn.TEXTBEFORE(Table2[[#This Row],[Kamp]]," - ")</f>
        <v>Hafnia FC</v>
      </c>
      <c r="C188" t="str">
        <f>_xlfn.TEXTAFTER(Table2[[#This Row],[Kamp]],"- ")</f>
        <v>Benløse IF</v>
      </c>
      <c r="D188">
        <v>44829</v>
      </c>
      <c r="E188">
        <v>35314</v>
      </c>
      <c r="F188">
        <v>20222023</v>
      </c>
      <c r="G188" t="s">
        <v>17</v>
      </c>
      <c r="H188" t="s">
        <v>658</v>
      </c>
      <c r="I188" t="s">
        <v>677</v>
      </c>
      <c r="J188">
        <v>3</v>
      </c>
      <c r="K188">
        <v>29507</v>
      </c>
      <c r="L188">
        <v>1</v>
      </c>
      <c r="M188" t="s">
        <v>630</v>
      </c>
      <c r="N188" t="s">
        <v>29</v>
      </c>
      <c r="O188" t="s">
        <v>25</v>
      </c>
      <c r="P188">
        <v>44</v>
      </c>
      <c r="Q188">
        <v>24</v>
      </c>
      <c r="R188">
        <f>SUMIFS(Table2[number],Table2[Event],"Goal",Table2[H/U],"HOME",Table2[GameID],Table2[[#This Row],[GameID]],Table2[GameTime],"&lt;="&amp;Table2[[#This Row],[GameTime]])</f>
        <v>3</v>
      </c>
      <c r="S188">
        <f>SUMIFS(Table2[number],Table2[Event],"Goal",Table2[H/U],"AWAY",Table2[GameID],Table2[[#This Row],[GameID]],Table2[GameTime],"&lt;="&amp;Table2[[#This Row],[GameTime]])</f>
        <v>10</v>
      </c>
      <c r="T188" t="str">
        <f>IF(Table2[[#This Row],[Event]]="Goal",Table2[[#This Row],[Hscore]]&amp;"-"&amp;Table2[[#This Row],[Uscore]],"")</f>
        <v>3-10</v>
      </c>
      <c r="U188">
        <v>2809</v>
      </c>
      <c r="V188" s="1">
        <f>Table2[[#This Row],[GameTime]]-(Table2[[#This Row],[period]]-1)*1200</f>
        <v>409</v>
      </c>
      <c r="W188" s="1">
        <f>ROUNDDOWN(Table2[[#This Row],[Time]]/60,0)</f>
        <v>6</v>
      </c>
      <c r="X188" s="1">
        <f>ROUNDDOWN((Table2[[#This Row],[Time]]/60-Table2[[#This Row],[Time2]])*60,0)</f>
        <v>49</v>
      </c>
      <c r="Y188" s="1" t="str">
        <f>IF(Table2[[#This Row],[Time2]]&lt;10,0&amp;Table2[[#This Row],[Time2]],Table2[[#This Row],[Time2]])</f>
        <v>06</v>
      </c>
      <c r="Z188" s="1">
        <f>IF(Table2[[#This Row],[Time3]]&lt;10,0&amp;Table2[[#This Row],[Time3]],Table2[[#This Row],[Time3]])</f>
        <v>49</v>
      </c>
      <c r="AA188" s="2" t="str">
        <f>Table2[[#This Row],[Time4]]&amp;":"&amp;Table2[[#This Row],[Time5]]</f>
        <v>06:49</v>
      </c>
      <c r="AB188" s="1" t="str" cm="1">
        <f t="array" ref="AB188">IFERROR(IF(Table2[[#This Row],[code]]="","",_xlfn.IFS(AND(Table2[[#This Row],[code]]&lt;400,Table2[[#This Row],[code]]&lt;&gt;""),2,Table2[[#This Row],[code]]&gt;500,4)),"")</f>
        <v/>
      </c>
      <c r="AC188" s="1" t="str">
        <f>IF(Table2[[#This Row],[Event]]="Penalty",Table2[[#This Row],[number]],IF(Table2[[#This Row],[Event]]="Time-Out",401,""))</f>
        <v/>
      </c>
      <c r="AD188" s="1">
        <f>ROW(A187)</f>
        <v>187</v>
      </c>
      <c r="AE188" s="1">
        <f>COUNTIFS(Table2[GameID],Table2[[#This Row],[GameID]],Table2[Column1],"&lt;="&amp;Table2[[#This Row],[Column1]])-1</f>
        <v>15</v>
      </c>
    </row>
    <row r="189" spans="1:31" x14ac:dyDescent="0.45">
      <c r="A189" t="s">
        <v>257</v>
      </c>
      <c r="B189" t="str">
        <f>_xlfn.TEXTBEFORE(Table2[[#This Row],[Kamp]]," - ")</f>
        <v>Hafnia FC</v>
      </c>
      <c r="C189" t="str">
        <f>_xlfn.TEXTAFTER(Table2[[#This Row],[Kamp]],"- ")</f>
        <v>Benløse IF</v>
      </c>
      <c r="D189">
        <v>44829</v>
      </c>
      <c r="E189">
        <v>35314</v>
      </c>
      <c r="F189">
        <v>20222023</v>
      </c>
      <c r="G189" t="s">
        <v>17</v>
      </c>
      <c r="H189" t="s">
        <v>663</v>
      </c>
      <c r="I189" t="s">
        <v>678</v>
      </c>
      <c r="J189">
        <v>3</v>
      </c>
      <c r="K189">
        <v>29510</v>
      </c>
      <c r="L189">
        <v>215</v>
      </c>
      <c r="M189" t="s">
        <v>631</v>
      </c>
      <c r="N189" t="s">
        <v>166</v>
      </c>
      <c r="O189" t="s">
        <v>634</v>
      </c>
      <c r="P189">
        <v>71</v>
      </c>
      <c r="Q189" t="s">
        <v>634</v>
      </c>
      <c r="R189">
        <f>SUMIFS(Table2[number],Table2[Event],"Goal",Table2[H/U],"HOME",Table2[GameID],Table2[[#This Row],[GameID]],Table2[GameTime],"&lt;="&amp;Table2[[#This Row],[GameTime]])</f>
        <v>3</v>
      </c>
      <c r="S189">
        <f>SUMIFS(Table2[number],Table2[Event],"Goal",Table2[H/U],"AWAY",Table2[GameID],Table2[[#This Row],[GameID]],Table2[GameTime],"&lt;="&amp;Table2[[#This Row],[GameTime]])</f>
        <v>10</v>
      </c>
      <c r="T189" t="str">
        <f>IF(Table2[[#This Row],[Event]]="Goal",Table2[[#This Row],[Hscore]]&amp;"-"&amp;Table2[[#This Row],[Uscore]],"")</f>
        <v/>
      </c>
      <c r="U189">
        <v>2809</v>
      </c>
      <c r="V189" s="1">
        <f>Table2[[#This Row],[GameTime]]-(Table2[[#This Row],[period]]-1)*1200</f>
        <v>409</v>
      </c>
      <c r="W189" s="1">
        <f>ROUNDDOWN(Table2[[#This Row],[Time]]/60,0)</f>
        <v>6</v>
      </c>
      <c r="X189" s="1">
        <f>ROUNDDOWN((Table2[[#This Row],[Time]]/60-Table2[[#This Row],[Time2]])*60,0)</f>
        <v>49</v>
      </c>
      <c r="Y189" s="1" t="str">
        <f>IF(Table2[[#This Row],[Time2]]&lt;10,0&amp;Table2[[#This Row],[Time2]],Table2[[#This Row],[Time2]])</f>
        <v>06</v>
      </c>
      <c r="Z189" s="1">
        <f>IF(Table2[[#This Row],[Time3]]&lt;10,0&amp;Table2[[#This Row],[Time3]],Table2[[#This Row],[Time3]])</f>
        <v>49</v>
      </c>
      <c r="AA189" s="2" t="str">
        <f>Table2[[#This Row],[Time4]]&amp;":"&amp;Table2[[#This Row],[Time5]]</f>
        <v>06:49</v>
      </c>
      <c r="AB189" s="1" cm="1">
        <f t="array" ref="AB189">IFERROR(IF(Table2[[#This Row],[code]]="","",_xlfn.IFS(AND(Table2[[#This Row],[code]]&lt;400,Table2[[#This Row],[code]]&lt;&gt;""),2,Table2[[#This Row],[code]]&gt;500,4)),"")</f>
        <v>2</v>
      </c>
      <c r="AC189" s="1">
        <f>IF(Table2[[#This Row],[Event]]="Penalty",Table2[[#This Row],[number]],IF(Table2[[#This Row],[Event]]="Time-Out",401,""))</f>
        <v>215</v>
      </c>
      <c r="AD189" s="1">
        <f>ROW(A188)</f>
        <v>188</v>
      </c>
      <c r="AE189" s="1">
        <f>COUNTIFS(Table2[GameID],Table2[[#This Row],[GameID]],Table2[Column1],"&lt;="&amp;Table2[[#This Row],[Column1]])-1</f>
        <v>16</v>
      </c>
    </row>
    <row r="190" spans="1:31" x14ac:dyDescent="0.45">
      <c r="A190" t="s">
        <v>257</v>
      </c>
      <c r="B190" t="str">
        <f>_xlfn.TEXTBEFORE(Table2[[#This Row],[Kamp]]," - ")</f>
        <v>Hafnia FC</v>
      </c>
      <c r="C190" t="str">
        <f>_xlfn.TEXTAFTER(Table2[[#This Row],[Kamp]],"- ")</f>
        <v>Benløse IF</v>
      </c>
      <c r="D190">
        <v>44829</v>
      </c>
      <c r="E190">
        <v>35314</v>
      </c>
      <c r="F190">
        <v>20222023</v>
      </c>
      <c r="G190" t="s">
        <v>17</v>
      </c>
      <c r="H190" t="s">
        <v>663</v>
      </c>
      <c r="I190" t="s">
        <v>678</v>
      </c>
      <c r="J190">
        <v>3</v>
      </c>
      <c r="K190">
        <v>29510</v>
      </c>
      <c r="L190">
        <v>1</v>
      </c>
      <c r="M190" t="s">
        <v>630</v>
      </c>
      <c r="N190" t="s">
        <v>119</v>
      </c>
      <c r="O190" t="s">
        <v>122</v>
      </c>
      <c r="P190">
        <v>59</v>
      </c>
      <c r="Q190">
        <v>81</v>
      </c>
      <c r="R190">
        <f>SUMIFS(Table2[number],Table2[Event],"Goal",Table2[H/U],"HOME",Table2[GameID],Table2[[#This Row],[GameID]],Table2[GameTime],"&lt;="&amp;Table2[[#This Row],[GameTime]])</f>
        <v>4</v>
      </c>
      <c r="S190">
        <f>SUMIFS(Table2[number],Table2[Event],"Goal",Table2[H/U],"AWAY",Table2[GameID],Table2[[#This Row],[GameID]],Table2[GameTime],"&lt;="&amp;Table2[[#This Row],[GameTime]])</f>
        <v>10</v>
      </c>
      <c r="T190" t="str">
        <f>IF(Table2[[#This Row],[Event]]="Goal",Table2[[#This Row],[Hscore]]&amp;"-"&amp;Table2[[#This Row],[Uscore]],"")</f>
        <v>4-10</v>
      </c>
      <c r="U190">
        <v>2956</v>
      </c>
      <c r="V190" s="1">
        <f>Table2[[#This Row],[GameTime]]-(Table2[[#This Row],[period]]-1)*1200</f>
        <v>556</v>
      </c>
      <c r="W190" s="1">
        <f>ROUNDDOWN(Table2[[#This Row],[Time]]/60,0)</f>
        <v>9</v>
      </c>
      <c r="X190" s="1">
        <f>ROUNDDOWN((Table2[[#This Row],[Time]]/60-Table2[[#This Row],[Time2]])*60,0)</f>
        <v>16</v>
      </c>
      <c r="Y190" s="1" t="str">
        <f>IF(Table2[[#This Row],[Time2]]&lt;10,0&amp;Table2[[#This Row],[Time2]],Table2[[#This Row],[Time2]])</f>
        <v>09</v>
      </c>
      <c r="Z190" s="1">
        <f>IF(Table2[[#This Row],[Time3]]&lt;10,0&amp;Table2[[#This Row],[Time3]],Table2[[#This Row],[Time3]])</f>
        <v>16</v>
      </c>
      <c r="AA190" s="2" t="str">
        <f>Table2[[#This Row],[Time4]]&amp;":"&amp;Table2[[#This Row],[Time5]]</f>
        <v>09:16</v>
      </c>
      <c r="AB190" s="1" t="str" cm="1">
        <f t="array" ref="AB190">IFERROR(IF(Table2[[#This Row],[code]]="","",_xlfn.IFS(AND(Table2[[#This Row],[code]]&lt;400,Table2[[#This Row],[code]]&lt;&gt;""),2,Table2[[#This Row],[code]]&gt;500,4)),"")</f>
        <v/>
      </c>
      <c r="AC190" s="1" t="str">
        <f>IF(Table2[[#This Row],[Event]]="Penalty",Table2[[#This Row],[number]],IF(Table2[[#This Row],[Event]]="Time-Out",401,""))</f>
        <v/>
      </c>
      <c r="AD190" s="1">
        <f>ROW(A189)</f>
        <v>189</v>
      </c>
      <c r="AE190" s="1">
        <f>COUNTIFS(Table2[GameID],Table2[[#This Row],[GameID]],Table2[Column1],"&lt;="&amp;Table2[[#This Row],[Column1]])-1</f>
        <v>17</v>
      </c>
    </row>
    <row r="191" spans="1:31" x14ac:dyDescent="0.45">
      <c r="A191" t="s">
        <v>257</v>
      </c>
      <c r="B191" t="str">
        <f>_xlfn.TEXTBEFORE(Table2[[#This Row],[Kamp]]," - ")</f>
        <v>Hafnia FC</v>
      </c>
      <c r="C191" t="str">
        <f>_xlfn.TEXTAFTER(Table2[[#This Row],[Kamp]],"- ")</f>
        <v>Benløse IF</v>
      </c>
      <c r="D191">
        <v>44829</v>
      </c>
      <c r="E191">
        <v>35314</v>
      </c>
      <c r="F191">
        <v>20222023</v>
      </c>
      <c r="G191" t="s">
        <v>17</v>
      </c>
      <c r="H191" t="s">
        <v>658</v>
      </c>
      <c r="I191" t="s">
        <v>677</v>
      </c>
      <c r="J191">
        <v>3</v>
      </c>
      <c r="K191">
        <v>29507</v>
      </c>
      <c r="L191">
        <v>0</v>
      </c>
      <c r="M191" t="s">
        <v>633</v>
      </c>
      <c r="N191" t="s">
        <v>634</v>
      </c>
      <c r="O191" t="s">
        <v>634</v>
      </c>
      <c r="P191" t="s">
        <v>634</v>
      </c>
      <c r="Q191" t="s">
        <v>634</v>
      </c>
      <c r="R191">
        <f>SUMIFS(Table2[number],Table2[Event],"Goal",Table2[H/U],"HOME",Table2[GameID],Table2[[#This Row],[GameID]],Table2[GameTime],"&lt;="&amp;Table2[[#This Row],[GameTime]])</f>
        <v>4</v>
      </c>
      <c r="S191">
        <f>SUMIFS(Table2[number],Table2[Event],"Goal",Table2[H/U],"AWAY",Table2[GameID],Table2[[#This Row],[GameID]],Table2[GameTime],"&lt;="&amp;Table2[[#This Row],[GameTime]])</f>
        <v>10</v>
      </c>
      <c r="T191" t="str">
        <f>IF(Table2[[#This Row],[Event]]="Goal",Table2[[#This Row],[Hscore]]&amp;"-"&amp;Table2[[#This Row],[Uscore]],"")</f>
        <v/>
      </c>
      <c r="U191">
        <v>2956</v>
      </c>
      <c r="V191" s="1">
        <f>Table2[[#This Row],[GameTime]]-(Table2[[#This Row],[period]]-1)*1200</f>
        <v>556</v>
      </c>
      <c r="W191" s="1">
        <f>ROUNDDOWN(Table2[[#This Row],[Time]]/60,0)</f>
        <v>9</v>
      </c>
      <c r="X191" s="1">
        <f>ROUNDDOWN((Table2[[#This Row],[Time]]/60-Table2[[#This Row],[Time2]])*60,0)</f>
        <v>16</v>
      </c>
      <c r="Y191" s="1" t="str">
        <f>IF(Table2[[#This Row],[Time2]]&lt;10,0&amp;Table2[[#This Row],[Time2]],Table2[[#This Row],[Time2]])</f>
        <v>09</v>
      </c>
      <c r="Z191" s="1">
        <f>IF(Table2[[#This Row],[Time3]]&lt;10,0&amp;Table2[[#This Row],[Time3]],Table2[[#This Row],[Time3]])</f>
        <v>16</v>
      </c>
      <c r="AA191" s="2" t="str">
        <f>Table2[[#This Row],[Time4]]&amp;":"&amp;Table2[[#This Row],[Time5]]</f>
        <v>09:16</v>
      </c>
      <c r="AB191" s="1" t="str" cm="1">
        <f t="array" ref="AB191">IFERROR(IF(Table2[[#This Row],[code]]="","",_xlfn.IFS(AND(Table2[[#This Row],[code]]&lt;400,Table2[[#This Row],[code]]&lt;&gt;""),2,Table2[[#This Row],[code]]&gt;500,4)),"")</f>
        <v/>
      </c>
      <c r="AC191" s="1">
        <f>IF(Table2[[#This Row],[Event]]="Penalty",Table2[[#This Row],[number]],IF(Table2[[#This Row],[Event]]="Time-Out",401,""))</f>
        <v>401</v>
      </c>
      <c r="AD191" s="1">
        <f>ROW(A190)</f>
        <v>190</v>
      </c>
      <c r="AE191" s="1">
        <f>COUNTIFS(Table2[GameID],Table2[[#This Row],[GameID]],Table2[Column1],"&lt;="&amp;Table2[[#This Row],[Column1]])-1</f>
        <v>18</v>
      </c>
    </row>
    <row r="192" spans="1:31" x14ac:dyDescent="0.45">
      <c r="A192" t="s">
        <v>257</v>
      </c>
      <c r="B192" t="str">
        <f>_xlfn.TEXTBEFORE(Table2[[#This Row],[Kamp]]," - ")</f>
        <v>Hafnia FC</v>
      </c>
      <c r="C192" t="str">
        <f>_xlfn.TEXTAFTER(Table2[[#This Row],[Kamp]],"- ")</f>
        <v>Benløse IF</v>
      </c>
      <c r="D192">
        <v>44829</v>
      </c>
      <c r="E192">
        <v>35314</v>
      </c>
      <c r="F192">
        <v>20222023</v>
      </c>
      <c r="G192" t="s">
        <v>17</v>
      </c>
      <c r="H192" t="s">
        <v>658</v>
      </c>
      <c r="I192" t="s">
        <v>677</v>
      </c>
      <c r="J192">
        <v>3</v>
      </c>
      <c r="K192">
        <v>29507</v>
      </c>
      <c r="L192">
        <v>1</v>
      </c>
      <c r="M192" t="s">
        <v>630</v>
      </c>
      <c r="N192" t="s">
        <v>25</v>
      </c>
      <c r="O192" t="s">
        <v>38</v>
      </c>
      <c r="P192">
        <v>24</v>
      </c>
      <c r="Q192">
        <v>98</v>
      </c>
      <c r="R192">
        <f>SUMIFS(Table2[number],Table2[Event],"Goal",Table2[H/U],"HOME",Table2[GameID],Table2[[#This Row],[GameID]],Table2[GameTime],"&lt;="&amp;Table2[[#This Row],[GameTime]])</f>
        <v>4</v>
      </c>
      <c r="S192">
        <f>SUMIFS(Table2[number],Table2[Event],"Goal",Table2[H/U],"AWAY",Table2[GameID],Table2[[#This Row],[GameID]],Table2[GameTime],"&lt;="&amp;Table2[[#This Row],[GameTime]])</f>
        <v>11</v>
      </c>
      <c r="T192" t="str">
        <f>IF(Table2[[#This Row],[Event]]="Goal",Table2[[#This Row],[Hscore]]&amp;"-"&amp;Table2[[#This Row],[Uscore]],"")</f>
        <v>4-11</v>
      </c>
      <c r="U192">
        <v>2968</v>
      </c>
      <c r="V192" s="1">
        <f>Table2[[#This Row],[GameTime]]-(Table2[[#This Row],[period]]-1)*1200</f>
        <v>568</v>
      </c>
      <c r="W192" s="1">
        <f>ROUNDDOWN(Table2[[#This Row],[Time]]/60,0)</f>
        <v>9</v>
      </c>
      <c r="X192" s="1">
        <f>ROUNDDOWN((Table2[[#This Row],[Time]]/60-Table2[[#This Row],[Time2]])*60,0)</f>
        <v>28</v>
      </c>
      <c r="Y192" s="1" t="str">
        <f>IF(Table2[[#This Row],[Time2]]&lt;10,0&amp;Table2[[#This Row],[Time2]],Table2[[#This Row],[Time2]])</f>
        <v>09</v>
      </c>
      <c r="Z192" s="1">
        <f>IF(Table2[[#This Row],[Time3]]&lt;10,0&amp;Table2[[#This Row],[Time3]],Table2[[#This Row],[Time3]])</f>
        <v>28</v>
      </c>
      <c r="AA192" s="2" t="str">
        <f>Table2[[#This Row],[Time4]]&amp;":"&amp;Table2[[#This Row],[Time5]]</f>
        <v>09:28</v>
      </c>
      <c r="AB192" s="1" t="str" cm="1">
        <f t="array" ref="AB192">IFERROR(IF(Table2[[#This Row],[code]]="","",_xlfn.IFS(AND(Table2[[#This Row],[code]]&lt;400,Table2[[#This Row],[code]]&lt;&gt;""),2,Table2[[#This Row],[code]]&gt;500,4)),"")</f>
        <v/>
      </c>
      <c r="AC192" s="1" t="str">
        <f>IF(Table2[[#This Row],[Event]]="Penalty",Table2[[#This Row],[number]],IF(Table2[[#This Row],[Event]]="Time-Out",401,""))</f>
        <v/>
      </c>
      <c r="AD192" s="1">
        <f>ROW(A191)</f>
        <v>191</v>
      </c>
      <c r="AE192" s="1">
        <f>COUNTIFS(Table2[GameID],Table2[[#This Row],[GameID]],Table2[Column1],"&lt;="&amp;Table2[[#This Row],[Column1]])-1</f>
        <v>19</v>
      </c>
    </row>
    <row r="193" spans="1:31" x14ac:dyDescent="0.45">
      <c r="A193" t="s">
        <v>257</v>
      </c>
      <c r="B193" t="str">
        <f>_xlfn.TEXTBEFORE(Table2[[#This Row],[Kamp]]," - ")</f>
        <v>Hafnia FC</v>
      </c>
      <c r="C193" t="str">
        <f>_xlfn.TEXTAFTER(Table2[[#This Row],[Kamp]],"- ")</f>
        <v>Benløse IF</v>
      </c>
      <c r="D193">
        <v>44829</v>
      </c>
      <c r="E193">
        <v>35314</v>
      </c>
      <c r="F193">
        <v>20222023</v>
      </c>
      <c r="G193" t="s">
        <v>17</v>
      </c>
      <c r="H193" t="s">
        <v>663</v>
      </c>
      <c r="I193" t="s">
        <v>678</v>
      </c>
      <c r="J193">
        <v>3</v>
      </c>
      <c r="K193">
        <v>29510</v>
      </c>
      <c r="L193">
        <v>1</v>
      </c>
      <c r="M193" t="s">
        <v>630</v>
      </c>
      <c r="N193" t="s">
        <v>115</v>
      </c>
      <c r="O193" t="s">
        <v>258</v>
      </c>
      <c r="P193">
        <v>28</v>
      </c>
      <c r="Q193">
        <v>29</v>
      </c>
      <c r="R193">
        <f>SUMIFS(Table2[number],Table2[Event],"Goal",Table2[H/U],"HOME",Table2[GameID],Table2[[#This Row],[GameID]],Table2[GameTime],"&lt;="&amp;Table2[[#This Row],[GameTime]])</f>
        <v>5</v>
      </c>
      <c r="S193">
        <f>SUMIFS(Table2[number],Table2[Event],"Goal",Table2[H/U],"AWAY",Table2[GameID],Table2[[#This Row],[GameID]],Table2[GameTime],"&lt;="&amp;Table2[[#This Row],[GameTime]])</f>
        <v>11</v>
      </c>
      <c r="T193" t="str">
        <f>IF(Table2[[#This Row],[Event]]="Goal",Table2[[#This Row],[Hscore]]&amp;"-"&amp;Table2[[#This Row],[Uscore]],"")</f>
        <v>5-11</v>
      </c>
      <c r="U193">
        <v>3012</v>
      </c>
      <c r="V193" s="1">
        <f>Table2[[#This Row],[GameTime]]-(Table2[[#This Row],[period]]-1)*1200</f>
        <v>612</v>
      </c>
      <c r="W193" s="1">
        <f>ROUNDDOWN(Table2[[#This Row],[Time]]/60,0)</f>
        <v>10</v>
      </c>
      <c r="X193" s="1">
        <f>ROUNDDOWN((Table2[[#This Row],[Time]]/60-Table2[[#This Row],[Time2]])*60,0)</f>
        <v>12</v>
      </c>
      <c r="Y193" s="1">
        <f>IF(Table2[[#This Row],[Time2]]&lt;10,0&amp;Table2[[#This Row],[Time2]],Table2[[#This Row],[Time2]])</f>
        <v>10</v>
      </c>
      <c r="Z193" s="1">
        <f>IF(Table2[[#This Row],[Time3]]&lt;10,0&amp;Table2[[#This Row],[Time3]],Table2[[#This Row],[Time3]])</f>
        <v>12</v>
      </c>
      <c r="AA193" s="2" t="str">
        <f>Table2[[#This Row],[Time4]]&amp;":"&amp;Table2[[#This Row],[Time5]]</f>
        <v>10:12</v>
      </c>
      <c r="AB193" s="1" t="str" cm="1">
        <f t="array" ref="AB193">IFERROR(IF(Table2[[#This Row],[code]]="","",_xlfn.IFS(AND(Table2[[#This Row],[code]]&lt;400,Table2[[#This Row],[code]]&lt;&gt;""),2,Table2[[#This Row],[code]]&gt;500,4)),"")</f>
        <v/>
      </c>
      <c r="AC193" s="1" t="str">
        <f>IF(Table2[[#This Row],[Event]]="Penalty",Table2[[#This Row],[number]],IF(Table2[[#This Row],[Event]]="Time-Out",401,""))</f>
        <v/>
      </c>
      <c r="AD193" s="1">
        <f>ROW(A192)</f>
        <v>192</v>
      </c>
      <c r="AE193" s="1">
        <f>COUNTIFS(Table2[GameID],Table2[[#This Row],[GameID]],Table2[Column1],"&lt;="&amp;Table2[[#This Row],[Column1]])-1</f>
        <v>20</v>
      </c>
    </row>
    <row r="194" spans="1:31" x14ac:dyDescent="0.45">
      <c r="A194" t="s">
        <v>257</v>
      </c>
      <c r="B194" t="str">
        <f>_xlfn.TEXTBEFORE(Table2[[#This Row],[Kamp]]," - ")</f>
        <v>Hafnia FC</v>
      </c>
      <c r="C194" t="str">
        <f>_xlfn.TEXTAFTER(Table2[[#This Row],[Kamp]],"- ")</f>
        <v>Benløse IF</v>
      </c>
      <c r="D194">
        <v>44829</v>
      </c>
      <c r="E194">
        <v>35314</v>
      </c>
      <c r="F194">
        <v>20222023</v>
      </c>
      <c r="G194" t="s">
        <v>17</v>
      </c>
      <c r="H194" t="s">
        <v>658</v>
      </c>
      <c r="I194" t="s">
        <v>677</v>
      </c>
      <c r="J194">
        <v>3</v>
      </c>
      <c r="K194">
        <v>29507</v>
      </c>
      <c r="L194">
        <v>1</v>
      </c>
      <c r="M194" t="s">
        <v>630</v>
      </c>
      <c r="N194" t="s">
        <v>38</v>
      </c>
      <c r="O194" t="s">
        <v>37</v>
      </c>
      <c r="P194">
        <v>98</v>
      </c>
      <c r="Q194">
        <v>90</v>
      </c>
      <c r="R194">
        <f>SUMIFS(Table2[number],Table2[Event],"Goal",Table2[H/U],"HOME",Table2[GameID],Table2[[#This Row],[GameID]],Table2[GameTime],"&lt;="&amp;Table2[[#This Row],[GameTime]])</f>
        <v>5</v>
      </c>
      <c r="S194">
        <f>SUMIFS(Table2[number],Table2[Event],"Goal",Table2[H/U],"AWAY",Table2[GameID],Table2[[#This Row],[GameID]],Table2[GameTime],"&lt;="&amp;Table2[[#This Row],[GameTime]])</f>
        <v>12</v>
      </c>
      <c r="T194" t="str">
        <f>IF(Table2[[#This Row],[Event]]="Goal",Table2[[#This Row],[Hscore]]&amp;"-"&amp;Table2[[#This Row],[Uscore]],"")</f>
        <v>5-12</v>
      </c>
      <c r="U194">
        <v>3434</v>
      </c>
      <c r="V194" s="1">
        <f>Table2[[#This Row],[GameTime]]-(Table2[[#This Row],[period]]-1)*1200</f>
        <v>1034</v>
      </c>
      <c r="W194" s="1">
        <f>ROUNDDOWN(Table2[[#This Row],[Time]]/60,0)</f>
        <v>17</v>
      </c>
      <c r="X194" s="1">
        <f>ROUNDDOWN((Table2[[#This Row],[Time]]/60-Table2[[#This Row],[Time2]])*60,0)</f>
        <v>14</v>
      </c>
      <c r="Y194" s="1">
        <f>IF(Table2[[#This Row],[Time2]]&lt;10,0&amp;Table2[[#This Row],[Time2]],Table2[[#This Row],[Time2]])</f>
        <v>17</v>
      </c>
      <c r="Z194" s="1">
        <f>IF(Table2[[#This Row],[Time3]]&lt;10,0&amp;Table2[[#This Row],[Time3]],Table2[[#This Row],[Time3]])</f>
        <v>14</v>
      </c>
      <c r="AA194" s="2" t="str">
        <f>Table2[[#This Row],[Time4]]&amp;":"&amp;Table2[[#This Row],[Time5]]</f>
        <v>17:14</v>
      </c>
      <c r="AB194" s="1" t="str" cm="1">
        <f t="array" ref="AB194">IFERROR(IF(Table2[[#This Row],[code]]="","",_xlfn.IFS(AND(Table2[[#This Row],[code]]&lt;400,Table2[[#This Row],[code]]&lt;&gt;""),2,Table2[[#This Row],[code]]&gt;500,4)),"")</f>
        <v/>
      </c>
      <c r="AC194" s="1" t="str">
        <f>IF(Table2[[#This Row],[Event]]="Penalty",Table2[[#This Row],[number]],IF(Table2[[#This Row],[Event]]="Time-Out",401,""))</f>
        <v/>
      </c>
      <c r="AD194" s="1">
        <f>ROW(A193)</f>
        <v>193</v>
      </c>
      <c r="AE194" s="1">
        <f>COUNTIFS(Table2[GameID],Table2[[#This Row],[GameID]],Table2[Column1],"&lt;="&amp;Table2[[#This Row],[Column1]])-1</f>
        <v>21</v>
      </c>
    </row>
    <row r="195" spans="1:31" x14ac:dyDescent="0.45">
      <c r="A195" t="s">
        <v>273</v>
      </c>
      <c r="B195" t="str">
        <f>_xlfn.TEXTBEFORE(Table2[[#This Row],[Kamp]]," - ")</f>
        <v>Benløse IF</v>
      </c>
      <c r="C195" t="str">
        <f>_xlfn.TEXTAFTER(Table2[[#This Row],[Kamp]],"- ")</f>
        <v>Copenhagen FC</v>
      </c>
      <c r="D195">
        <v>44843</v>
      </c>
      <c r="E195">
        <v>35316</v>
      </c>
      <c r="F195">
        <v>20222023</v>
      </c>
      <c r="G195" t="s">
        <v>17</v>
      </c>
      <c r="H195" t="s">
        <v>667</v>
      </c>
      <c r="I195" t="s">
        <v>677</v>
      </c>
      <c r="J195">
        <v>1</v>
      </c>
      <c r="K195">
        <v>29513</v>
      </c>
      <c r="L195">
        <v>1</v>
      </c>
      <c r="M195" t="s">
        <v>630</v>
      </c>
      <c r="N195" t="s">
        <v>274</v>
      </c>
      <c r="O195" t="s">
        <v>251</v>
      </c>
      <c r="P195">
        <v>5</v>
      </c>
      <c r="Q195">
        <v>50</v>
      </c>
      <c r="R195">
        <f>SUMIFS(Table2[number],Table2[Event],"Goal",Table2[H/U],"HOME",Table2[GameID],Table2[[#This Row],[GameID]],Table2[GameTime],"&lt;="&amp;Table2[[#This Row],[GameTime]])</f>
        <v>0</v>
      </c>
      <c r="S195">
        <f>SUMIFS(Table2[number],Table2[Event],"Goal",Table2[H/U],"AWAY",Table2[GameID],Table2[[#This Row],[GameID]],Table2[GameTime],"&lt;="&amp;Table2[[#This Row],[GameTime]])</f>
        <v>1</v>
      </c>
      <c r="T195" t="str">
        <f>IF(Table2[[#This Row],[Event]]="Goal",Table2[[#This Row],[Hscore]]&amp;"-"&amp;Table2[[#This Row],[Uscore]],"")</f>
        <v>0-1</v>
      </c>
      <c r="U195">
        <v>840</v>
      </c>
      <c r="V195" s="1">
        <f>Table2[[#This Row],[GameTime]]-(Table2[[#This Row],[period]]-1)*1200</f>
        <v>840</v>
      </c>
      <c r="W195" s="1">
        <f>ROUNDDOWN(Table2[[#This Row],[Time]]/60,0)</f>
        <v>14</v>
      </c>
      <c r="X195" s="1">
        <f>ROUNDDOWN((Table2[[#This Row],[Time]]/60-Table2[[#This Row],[Time2]])*60,0)</f>
        <v>0</v>
      </c>
      <c r="Y195" s="1">
        <f>IF(Table2[[#This Row],[Time2]]&lt;10,0&amp;Table2[[#This Row],[Time2]],Table2[[#This Row],[Time2]])</f>
        <v>14</v>
      </c>
      <c r="Z195" s="1" t="str">
        <f>IF(Table2[[#This Row],[Time3]]&lt;10,0&amp;Table2[[#This Row],[Time3]],Table2[[#This Row],[Time3]])</f>
        <v>00</v>
      </c>
      <c r="AA195" s="2" t="str">
        <f>Table2[[#This Row],[Time4]]&amp;":"&amp;Table2[[#This Row],[Time5]]</f>
        <v>14:00</v>
      </c>
      <c r="AB195" s="1" t="str" cm="1">
        <f t="array" ref="AB195">IFERROR(IF(Table2[[#This Row],[code]]="","",_xlfn.IFS(AND(Table2[[#This Row],[code]]&lt;400,Table2[[#This Row],[code]]&lt;&gt;""),2,Table2[[#This Row],[code]]&gt;500,4)),"")</f>
        <v/>
      </c>
      <c r="AC195" s="1" t="str">
        <f>IF(Table2[[#This Row],[Event]]="Penalty",Table2[[#This Row],[number]],IF(Table2[[#This Row],[Event]]="Time-Out",401,""))</f>
        <v/>
      </c>
      <c r="AD195" s="1">
        <f>ROW(A194)</f>
        <v>194</v>
      </c>
      <c r="AE195" s="1">
        <f>COUNTIFS(Table2[GameID],Table2[[#This Row],[GameID]],Table2[Column1],"&lt;="&amp;Table2[[#This Row],[Column1]])-1</f>
        <v>0</v>
      </c>
    </row>
    <row r="196" spans="1:31" x14ac:dyDescent="0.45">
      <c r="A196" t="s">
        <v>273</v>
      </c>
      <c r="B196" t="str">
        <f>_xlfn.TEXTBEFORE(Table2[[#This Row],[Kamp]]," - ")</f>
        <v>Benløse IF</v>
      </c>
      <c r="C196" t="str">
        <f>_xlfn.TEXTAFTER(Table2[[#This Row],[Kamp]],"- ")</f>
        <v>Copenhagen FC</v>
      </c>
      <c r="D196">
        <v>44843</v>
      </c>
      <c r="E196">
        <v>35316</v>
      </c>
      <c r="F196">
        <v>20222023</v>
      </c>
      <c r="G196" t="s">
        <v>17</v>
      </c>
      <c r="H196" t="s">
        <v>667</v>
      </c>
      <c r="I196" t="s">
        <v>677</v>
      </c>
      <c r="J196">
        <v>1</v>
      </c>
      <c r="K196">
        <v>29513</v>
      </c>
      <c r="L196">
        <v>207</v>
      </c>
      <c r="M196" t="s">
        <v>631</v>
      </c>
      <c r="N196" t="s">
        <v>253</v>
      </c>
      <c r="O196" t="s">
        <v>634</v>
      </c>
      <c r="P196">
        <v>69</v>
      </c>
      <c r="Q196" t="s">
        <v>634</v>
      </c>
      <c r="R196">
        <f>SUMIFS(Table2[number],Table2[Event],"Goal",Table2[H/U],"HOME",Table2[GameID],Table2[[#This Row],[GameID]],Table2[GameTime],"&lt;="&amp;Table2[[#This Row],[GameTime]])</f>
        <v>0</v>
      </c>
      <c r="S196">
        <f>SUMIFS(Table2[number],Table2[Event],"Goal",Table2[H/U],"AWAY",Table2[GameID],Table2[[#This Row],[GameID]],Table2[GameTime],"&lt;="&amp;Table2[[#This Row],[GameTime]])</f>
        <v>1</v>
      </c>
      <c r="T196" t="str">
        <f>IF(Table2[[#This Row],[Event]]="Goal",Table2[[#This Row],[Hscore]]&amp;"-"&amp;Table2[[#This Row],[Uscore]],"")</f>
        <v/>
      </c>
      <c r="U196">
        <v>1031</v>
      </c>
      <c r="V196" s="1">
        <f>Table2[[#This Row],[GameTime]]-(Table2[[#This Row],[period]]-1)*1200</f>
        <v>1031</v>
      </c>
      <c r="W196" s="1">
        <f>ROUNDDOWN(Table2[[#This Row],[Time]]/60,0)</f>
        <v>17</v>
      </c>
      <c r="X196" s="1">
        <f>ROUNDDOWN((Table2[[#This Row],[Time]]/60-Table2[[#This Row],[Time2]])*60,0)</f>
        <v>11</v>
      </c>
      <c r="Y196" s="1">
        <f>IF(Table2[[#This Row],[Time2]]&lt;10,0&amp;Table2[[#This Row],[Time2]],Table2[[#This Row],[Time2]])</f>
        <v>17</v>
      </c>
      <c r="Z196" s="1">
        <f>IF(Table2[[#This Row],[Time3]]&lt;10,0&amp;Table2[[#This Row],[Time3]],Table2[[#This Row],[Time3]])</f>
        <v>11</v>
      </c>
      <c r="AA196" s="2" t="str">
        <f>Table2[[#This Row],[Time4]]&amp;":"&amp;Table2[[#This Row],[Time5]]</f>
        <v>17:11</v>
      </c>
      <c r="AB196" s="1" cm="1">
        <f t="array" ref="AB196">IFERROR(IF(Table2[[#This Row],[code]]="","",_xlfn.IFS(AND(Table2[[#This Row],[code]]&lt;400,Table2[[#This Row],[code]]&lt;&gt;""),2,Table2[[#This Row],[code]]&gt;500,4)),"")</f>
        <v>2</v>
      </c>
      <c r="AC196" s="1">
        <f>IF(Table2[[#This Row],[Event]]="Penalty",Table2[[#This Row],[number]],IF(Table2[[#This Row],[Event]]="Time-Out",401,""))</f>
        <v>207</v>
      </c>
      <c r="AD196" s="1">
        <f>ROW(A195)</f>
        <v>195</v>
      </c>
      <c r="AE196" s="1">
        <f>COUNTIFS(Table2[GameID],Table2[[#This Row],[GameID]],Table2[Column1],"&lt;="&amp;Table2[[#This Row],[Column1]])-1</f>
        <v>1</v>
      </c>
    </row>
    <row r="197" spans="1:31" x14ac:dyDescent="0.45">
      <c r="A197" t="s">
        <v>273</v>
      </c>
      <c r="B197" t="str">
        <f>_xlfn.TEXTBEFORE(Table2[[#This Row],[Kamp]]," - ")</f>
        <v>Benløse IF</v>
      </c>
      <c r="C197" t="str">
        <f>_xlfn.TEXTAFTER(Table2[[#This Row],[Kamp]],"- ")</f>
        <v>Copenhagen FC</v>
      </c>
      <c r="D197">
        <v>44843</v>
      </c>
      <c r="E197">
        <v>35316</v>
      </c>
      <c r="F197">
        <v>20222023</v>
      </c>
      <c r="G197" t="s">
        <v>17</v>
      </c>
      <c r="H197" t="s">
        <v>667</v>
      </c>
      <c r="I197" t="s">
        <v>677</v>
      </c>
      <c r="J197">
        <v>1</v>
      </c>
      <c r="K197">
        <v>29513</v>
      </c>
      <c r="L197">
        <v>201</v>
      </c>
      <c r="M197" t="s">
        <v>631</v>
      </c>
      <c r="N197" t="s">
        <v>247</v>
      </c>
      <c r="O197" t="s">
        <v>634</v>
      </c>
      <c r="P197">
        <v>27</v>
      </c>
      <c r="Q197" t="s">
        <v>634</v>
      </c>
      <c r="R197">
        <f>SUMIFS(Table2[number],Table2[Event],"Goal",Table2[H/U],"HOME",Table2[GameID],Table2[[#This Row],[GameID]],Table2[GameTime],"&lt;="&amp;Table2[[#This Row],[GameTime]])</f>
        <v>0</v>
      </c>
      <c r="S197">
        <f>SUMIFS(Table2[number],Table2[Event],"Goal",Table2[H/U],"AWAY",Table2[GameID],Table2[[#This Row],[GameID]],Table2[GameTime],"&lt;="&amp;Table2[[#This Row],[GameTime]])</f>
        <v>1</v>
      </c>
      <c r="T197" t="str">
        <f>IF(Table2[[#This Row],[Event]]="Goal",Table2[[#This Row],[Hscore]]&amp;"-"&amp;Table2[[#This Row],[Uscore]],"")</f>
        <v/>
      </c>
      <c r="U197">
        <v>1031</v>
      </c>
      <c r="V197" s="1">
        <f>Table2[[#This Row],[GameTime]]-(Table2[[#This Row],[period]]-1)*1200</f>
        <v>1031</v>
      </c>
      <c r="W197" s="1">
        <f>ROUNDDOWN(Table2[[#This Row],[Time]]/60,0)</f>
        <v>17</v>
      </c>
      <c r="X197" s="1">
        <f>ROUNDDOWN((Table2[[#This Row],[Time]]/60-Table2[[#This Row],[Time2]])*60,0)</f>
        <v>11</v>
      </c>
      <c r="Y197" s="1">
        <f>IF(Table2[[#This Row],[Time2]]&lt;10,0&amp;Table2[[#This Row],[Time2]],Table2[[#This Row],[Time2]])</f>
        <v>17</v>
      </c>
      <c r="Z197" s="1">
        <f>IF(Table2[[#This Row],[Time3]]&lt;10,0&amp;Table2[[#This Row],[Time3]],Table2[[#This Row],[Time3]])</f>
        <v>11</v>
      </c>
      <c r="AA197" s="2" t="str">
        <f>Table2[[#This Row],[Time4]]&amp;":"&amp;Table2[[#This Row],[Time5]]</f>
        <v>17:11</v>
      </c>
      <c r="AB197" s="1" cm="1">
        <f t="array" ref="AB197">IFERROR(IF(Table2[[#This Row],[code]]="","",_xlfn.IFS(AND(Table2[[#This Row],[code]]&lt;400,Table2[[#This Row],[code]]&lt;&gt;""),2,Table2[[#This Row],[code]]&gt;500,4)),"")</f>
        <v>2</v>
      </c>
      <c r="AC197" s="1">
        <f>IF(Table2[[#This Row],[Event]]="Penalty",Table2[[#This Row],[number]],IF(Table2[[#This Row],[Event]]="Time-Out",401,""))</f>
        <v>201</v>
      </c>
      <c r="AD197" s="1">
        <f>ROW(A196)</f>
        <v>196</v>
      </c>
      <c r="AE197" s="1">
        <f>COUNTIFS(Table2[GameID],Table2[[#This Row],[GameID]],Table2[Column1],"&lt;="&amp;Table2[[#This Row],[Column1]])-1</f>
        <v>2</v>
      </c>
    </row>
    <row r="198" spans="1:31" x14ac:dyDescent="0.45">
      <c r="A198" t="s">
        <v>273</v>
      </c>
      <c r="B198" t="str">
        <f>_xlfn.TEXTBEFORE(Table2[[#This Row],[Kamp]]," - ")</f>
        <v>Benløse IF</v>
      </c>
      <c r="C198" t="str">
        <f>_xlfn.TEXTAFTER(Table2[[#This Row],[Kamp]],"- ")</f>
        <v>Copenhagen FC</v>
      </c>
      <c r="D198">
        <v>44843</v>
      </c>
      <c r="E198">
        <v>35316</v>
      </c>
      <c r="F198">
        <v>20222023</v>
      </c>
      <c r="G198" t="s">
        <v>17</v>
      </c>
      <c r="H198" t="s">
        <v>658</v>
      </c>
      <c r="I198" t="s">
        <v>678</v>
      </c>
      <c r="J198">
        <v>1</v>
      </c>
      <c r="K198">
        <v>29507</v>
      </c>
      <c r="L198">
        <v>1</v>
      </c>
      <c r="M198" t="s">
        <v>630</v>
      </c>
      <c r="N198" t="s">
        <v>25</v>
      </c>
      <c r="O198" t="s">
        <v>21</v>
      </c>
      <c r="P198">
        <v>24</v>
      </c>
      <c r="Q198">
        <v>6</v>
      </c>
      <c r="R198">
        <f>SUMIFS(Table2[number],Table2[Event],"Goal",Table2[H/U],"HOME",Table2[GameID],Table2[[#This Row],[GameID]],Table2[GameTime],"&lt;="&amp;Table2[[#This Row],[GameTime]])</f>
        <v>1</v>
      </c>
      <c r="S198">
        <f>SUMIFS(Table2[number],Table2[Event],"Goal",Table2[H/U],"AWAY",Table2[GameID],Table2[[#This Row],[GameID]],Table2[GameTime],"&lt;="&amp;Table2[[#This Row],[GameTime]])</f>
        <v>1</v>
      </c>
      <c r="T198" t="str">
        <f>IF(Table2[[#This Row],[Event]]="Goal",Table2[[#This Row],[Hscore]]&amp;"-"&amp;Table2[[#This Row],[Uscore]],"")</f>
        <v>1-1</v>
      </c>
      <c r="U198">
        <v>1101</v>
      </c>
      <c r="V198" s="1">
        <f>Table2[[#This Row],[GameTime]]-(Table2[[#This Row],[period]]-1)*1200</f>
        <v>1101</v>
      </c>
      <c r="W198" s="1">
        <f>ROUNDDOWN(Table2[[#This Row],[Time]]/60,0)</f>
        <v>18</v>
      </c>
      <c r="X198" s="1">
        <f>ROUNDDOWN((Table2[[#This Row],[Time]]/60-Table2[[#This Row],[Time2]])*60,0)</f>
        <v>21</v>
      </c>
      <c r="Y198" s="1">
        <f>IF(Table2[[#This Row],[Time2]]&lt;10,0&amp;Table2[[#This Row],[Time2]],Table2[[#This Row],[Time2]])</f>
        <v>18</v>
      </c>
      <c r="Z198" s="1">
        <f>IF(Table2[[#This Row],[Time3]]&lt;10,0&amp;Table2[[#This Row],[Time3]],Table2[[#This Row],[Time3]])</f>
        <v>21</v>
      </c>
      <c r="AA198" s="2" t="str">
        <f>Table2[[#This Row],[Time4]]&amp;":"&amp;Table2[[#This Row],[Time5]]</f>
        <v>18:21</v>
      </c>
      <c r="AB198" s="1" t="str" cm="1">
        <f t="array" ref="AB198">IFERROR(IF(Table2[[#This Row],[code]]="","",_xlfn.IFS(AND(Table2[[#This Row],[code]]&lt;400,Table2[[#This Row],[code]]&lt;&gt;""),2,Table2[[#This Row],[code]]&gt;500,4)),"")</f>
        <v/>
      </c>
      <c r="AC198" s="1" t="str">
        <f>IF(Table2[[#This Row],[Event]]="Penalty",Table2[[#This Row],[number]],IF(Table2[[#This Row],[Event]]="Time-Out",401,""))</f>
        <v/>
      </c>
      <c r="AD198" s="1">
        <f>ROW(A197)</f>
        <v>197</v>
      </c>
      <c r="AE198" s="1">
        <f>COUNTIFS(Table2[GameID],Table2[[#This Row],[GameID]],Table2[Column1],"&lt;="&amp;Table2[[#This Row],[Column1]])-1</f>
        <v>3</v>
      </c>
    </row>
    <row r="199" spans="1:31" x14ac:dyDescent="0.45">
      <c r="A199" t="s">
        <v>273</v>
      </c>
      <c r="B199" t="str">
        <f>_xlfn.TEXTBEFORE(Table2[[#This Row],[Kamp]]," - ")</f>
        <v>Benløse IF</v>
      </c>
      <c r="C199" t="str">
        <f>_xlfn.TEXTAFTER(Table2[[#This Row],[Kamp]],"- ")</f>
        <v>Copenhagen FC</v>
      </c>
      <c r="D199">
        <v>44843</v>
      </c>
      <c r="E199">
        <v>35316</v>
      </c>
      <c r="F199">
        <v>20222023</v>
      </c>
      <c r="G199" t="s">
        <v>17</v>
      </c>
      <c r="H199" t="s">
        <v>658</v>
      </c>
      <c r="I199" t="s">
        <v>678</v>
      </c>
      <c r="J199">
        <v>1</v>
      </c>
      <c r="K199">
        <v>29507</v>
      </c>
      <c r="L199">
        <v>1</v>
      </c>
      <c r="M199" t="s">
        <v>630</v>
      </c>
      <c r="N199" t="s">
        <v>29</v>
      </c>
      <c r="O199" t="s">
        <v>25</v>
      </c>
      <c r="P199">
        <v>44</v>
      </c>
      <c r="Q199">
        <v>24</v>
      </c>
      <c r="R199">
        <f>SUMIFS(Table2[number],Table2[Event],"Goal",Table2[H/U],"HOME",Table2[GameID],Table2[[#This Row],[GameID]],Table2[GameTime],"&lt;="&amp;Table2[[#This Row],[GameTime]])</f>
        <v>2</v>
      </c>
      <c r="S199">
        <f>SUMIFS(Table2[number],Table2[Event],"Goal",Table2[H/U],"AWAY",Table2[GameID],Table2[[#This Row],[GameID]],Table2[GameTime],"&lt;="&amp;Table2[[#This Row],[GameTime]])</f>
        <v>1</v>
      </c>
      <c r="T199" t="str">
        <f>IF(Table2[[#This Row],[Event]]="Goal",Table2[[#This Row],[Hscore]]&amp;"-"&amp;Table2[[#This Row],[Uscore]],"")</f>
        <v>2-1</v>
      </c>
      <c r="U199">
        <v>1130</v>
      </c>
      <c r="V199" s="1">
        <f>Table2[[#This Row],[GameTime]]-(Table2[[#This Row],[period]]-1)*1200</f>
        <v>1130</v>
      </c>
      <c r="W199" s="1">
        <f>ROUNDDOWN(Table2[[#This Row],[Time]]/60,0)</f>
        <v>18</v>
      </c>
      <c r="X199" s="1">
        <f>ROUNDDOWN((Table2[[#This Row],[Time]]/60-Table2[[#This Row],[Time2]])*60,0)</f>
        <v>49</v>
      </c>
      <c r="Y199" s="1">
        <f>IF(Table2[[#This Row],[Time2]]&lt;10,0&amp;Table2[[#This Row],[Time2]],Table2[[#This Row],[Time2]])</f>
        <v>18</v>
      </c>
      <c r="Z199" s="1">
        <f>IF(Table2[[#This Row],[Time3]]&lt;10,0&amp;Table2[[#This Row],[Time3]],Table2[[#This Row],[Time3]])</f>
        <v>49</v>
      </c>
      <c r="AA199" s="2" t="str">
        <f>Table2[[#This Row],[Time4]]&amp;":"&amp;Table2[[#This Row],[Time5]]</f>
        <v>18:49</v>
      </c>
      <c r="AB199" s="1" t="str" cm="1">
        <f t="array" ref="AB199">IFERROR(IF(Table2[[#This Row],[code]]="","",_xlfn.IFS(AND(Table2[[#This Row],[code]]&lt;400,Table2[[#This Row],[code]]&lt;&gt;""),2,Table2[[#This Row],[code]]&gt;500,4)),"")</f>
        <v/>
      </c>
      <c r="AC199" s="1" t="str">
        <f>IF(Table2[[#This Row],[Event]]="Penalty",Table2[[#This Row],[number]],IF(Table2[[#This Row],[Event]]="Time-Out",401,""))</f>
        <v/>
      </c>
      <c r="AD199" s="1">
        <f>ROW(A198)</f>
        <v>198</v>
      </c>
      <c r="AE199" s="1">
        <f>COUNTIFS(Table2[GameID],Table2[[#This Row],[GameID]],Table2[Column1],"&lt;="&amp;Table2[[#This Row],[Column1]])-1</f>
        <v>4</v>
      </c>
    </row>
    <row r="200" spans="1:31" x14ac:dyDescent="0.45">
      <c r="A200" t="s">
        <v>273</v>
      </c>
      <c r="B200" t="str">
        <f>_xlfn.TEXTBEFORE(Table2[[#This Row],[Kamp]]," - ")</f>
        <v>Benløse IF</v>
      </c>
      <c r="C200" t="str">
        <f>_xlfn.TEXTAFTER(Table2[[#This Row],[Kamp]],"- ")</f>
        <v>Copenhagen FC</v>
      </c>
      <c r="D200">
        <v>44843</v>
      </c>
      <c r="E200">
        <v>35316</v>
      </c>
      <c r="F200">
        <v>20222023</v>
      </c>
      <c r="G200" t="s">
        <v>17</v>
      </c>
      <c r="H200" t="s">
        <v>658</v>
      </c>
      <c r="I200" t="s">
        <v>678</v>
      </c>
      <c r="J200">
        <v>2</v>
      </c>
      <c r="K200">
        <v>29507</v>
      </c>
      <c r="L200">
        <v>1</v>
      </c>
      <c r="M200" t="s">
        <v>630</v>
      </c>
      <c r="N200" t="s">
        <v>29</v>
      </c>
      <c r="O200" t="s">
        <v>38</v>
      </c>
      <c r="P200">
        <v>44</v>
      </c>
      <c r="Q200">
        <v>98</v>
      </c>
      <c r="R200">
        <f>SUMIFS(Table2[number],Table2[Event],"Goal",Table2[H/U],"HOME",Table2[GameID],Table2[[#This Row],[GameID]],Table2[GameTime],"&lt;="&amp;Table2[[#This Row],[GameTime]])</f>
        <v>3</v>
      </c>
      <c r="S200">
        <f>SUMIFS(Table2[number],Table2[Event],"Goal",Table2[H/U],"AWAY",Table2[GameID],Table2[[#This Row],[GameID]],Table2[GameTime],"&lt;="&amp;Table2[[#This Row],[GameTime]])</f>
        <v>1</v>
      </c>
      <c r="T200" t="str">
        <f>IF(Table2[[#This Row],[Event]]="Goal",Table2[[#This Row],[Hscore]]&amp;"-"&amp;Table2[[#This Row],[Uscore]],"")</f>
        <v>3-1</v>
      </c>
      <c r="U200">
        <v>1447</v>
      </c>
      <c r="V200" s="1">
        <f>Table2[[#This Row],[GameTime]]-(Table2[[#This Row],[period]]-1)*1200</f>
        <v>247</v>
      </c>
      <c r="W200" s="1">
        <f>ROUNDDOWN(Table2[[#This Row],[Time]]/60,0)</f>
        <v>4</v>
      </c>
      <c r="X200" s="1">
        <f>ROUNDDOWN((Table2[[#This Row],[Time]]/60-Table2[[#This Row],[Time2]])*60,0)</f>
        <v>6</v>
      </c>
      <c r="Y200" s="1" t="str">
        <f>IF(Table2[[#This Row],[Time2]]&lt;10,0&amp;Table2[[#This Row],[Time2]],Table2[[#This Row],[Time2]])</f>
        <v>04</v>
      </c>
      <c r="Z200" s="1" t="str">
        <f>IF(Table2[[#This Row],[Time3]]&lt;10,0&amp;Table2[[#This Row],[Time3]],Table2[[#This Row],[Time3]])</f>
        <v>06</v>
      </c>
      <c r="AA200" s="2" t="str">
        <f>Table2[[#This Row],[Time4]]&amp;":"&amp;Table2[[#This Row],[Time5]]</f>
        <v>04:06</v>
      </c>
      <c r="AB200" s="1" t="str" cm="1">
        <f t="array" ref="AB200">IFERROR(IF(Table2[[#This Row],[code]]="","",_xlfn.IFS(AND(Table2[[#This Row],[code]]&lt;400,Table2[[#This Row],[code]]&lt;&gt;""),2,Table2[[#This Row],[code]]&gt;500,4)),"")</f>
        <v/>
      </c>
      <c r="AC200" s="1" t="str">
        <f>IF(Table2[[#This Row],[Event]]="Penalty",Table2[[#This Row],[number]],IF(Table2[[#This Row],[Event]]="Time-Out",401,""))</f>
        <v/>
      </c>
      <c r="AD200" s="1">
        <f>ROW(A199)</f>
        <v>199</v>
      </c>
      <c r="AE200" s="1">
        <f>COUNTIFS(Table2[GameID],Table2[[#This Row],[GameID]],Table2[Column1],"&lt;="&amp;Table2[[#This Row],[Column1]])-1</f>
        <v>5</v>
      </c>
    </row>
    <row r="201" spans="1:31" x14ac:dyDescent="0.45">
      <c r="A201" t="s">
        <v>273</v>
      </c>
      <c r="B201" t="str">
        <f>_xlfn.TEXTBEFORE(Table2[[#This Row],[Kamp]]," - ")</f>
        <v>Benløse IF</v>
      </c>
      <c r="C201" t="str">
        <f>_xlfn.TEXTAFTER(Table2[[#This Row],[Kamp]],"- ")</f>
        <v>Copenhagen FC</v>
      </c>
      <c r="D201">
        <v>44843</v>
      </c>
      <c r="E201">
        <v>35316</v>
      </c>
      <c r="F201">
        <v>20222023</v>
      </c>
      <c r="G201" t="s">
        <v>17</v>
      </c>
      <c r="H201" t="s">
        <v>658</v>
      </c>
      <c r="I201" t="s">
        <v>678</v>
      </c>
      <c r="J201">
        <v>2</v>
      </c>
      <c r="K201">
        <v>29507</v>
      </c>
      <c r="L201">
        <v>205</v>
      </c>
      <c r="M201" t="s">
        <v>631</v>
      </c>
      <c r="N201" t="s">
        <v>38</v>
      </c>
      <c r="O201" t="s">
        <v>634</v>
      </c>
      <c r="P201">
        <v>98</v>
      </c>
      <c r="Q201" t="s">
        <v>634</v>
      </c>
      <c r="R201">
        <f>SUMIFS(Table2[number],Table2[Event],"Goal",Table2[H/U],"HOME",Table2[GameID],Table2[[#This Row],[GameID]],Table2[GameTime],"&lt;="&amp;Table2[[#This Row],[GameTime]])</f>
        <v>3</v>
      </c>
      <c r="S201">
        <f>SUMIFS(Table2[number],Table2[Event],"Goal",Table2[H/U],"AWAY",Table2[GameID],Table2[[#This Row],[GameID]],Table2[GameTime],"&lt;="&amp;Table2[[#This Row],[GameTime]])</f>
        <v>1</v>
      </c>
      <c r="T201" t="str">
        <f>IF(Table2[[#This Row],[Event]]="Goal",Table2[[#This Row],[Hscore]]&amp;"-"&amp;Table2[[#This Row],[Uscore]],"")</f>
        <v/>
      </c>
      <c r="U201">
        <v>1596</v>
      </c>
      <c r="V201" s="1">
        <f>Table2[[#This Row],[GameTime]]-(Table2[[#This Row],[period]]-1)*1200</f>
        <v>396</v>
      </c>
      <c r="W201" s="1">
        <f>ROUNDDOWN(Table2[[#This Row],[Time]]/60,0)</f>
        <v>6</v>
      </c>
      <c r="X201" s="1">
        <f>ROUNDDOWN((Table2[[#This Row],[Time]]/60-Table2[[#This Row],[Time2]])*60,0)</f>
        <v>36</v>
      </c>
      <c r="Y201" s="1" t="str">
        <f>IF(Table2[[#This Row],[Time2]]&lt;10,0&amp;Table2[[#This Row],[Time2]],Table2[[#This Row],[Time2]])</f>
        <v>06</v>
      </c>
      <c r="Z201" s="1">
        <f>IF(Table2[[#This Row],[Time3]]&lt;10,0&amp;Table2[[#This Row],[Time3]],Table2[[#This Row],[Time3]])</f>
        <v>36</v>
      </c>
      <c r="AA201" s="2" t="str">
        <f>Table2[[#This Row],[Time4]]&amp;":"&amp;Table2[[#This Row],[Time5]]</f>
        <v>06:36</v>
      </c>
      <c r="AB201" s="1" cm="1">
        <f t="array" ref="AB201">IFERROR(IF(Table2[[#This Row],[code]]="","",_xlfn.IFS(AND(Table2[[#This Row],[code]]&lt;400,Table2[[#This Row],[code]]&lt;&gt;""),2,Table2[[#This Row],[code]]&gt;500,4)),"")</f>
        <v>2</v>
      </c>
      <c r="AC201" s="1">
        <f>IF(Table2[[#This Row],[Event]]="Penalty",Table2[[#This Row],[number]],IF(Table2[[#This Row],[Event]]="Time-Out",401,""))</f>
        <v>205</v>
      </c>
      <c r="AD201" s="1">
        <f>ROW(A200)</f>
        <v>200</v>
      </c>
      <c r="AE201" s="1">
        <f>COUNTIFS(Table2[GameID],Table2[[#This Row],[GameID]],Table2[Column1],"&lt;="&amp;Table2[[#This Row],[Column1]])-1</f>
        <v>6</v>
      </c>
    </row>
    <row r="202" spans="1:31" x14ac:dyDescent="0.45">
      <c r="A202" t="s">
        <v>273</v>
      </c>
      <c r="B202" t="str">
        <f>_xlfn.TEXTBEFORE(Table2[[#This Row],[Kamp]]," - ")</f>
        <v>Benløse IF</v>
      </c>
      <c r="C202" t="str">
        <f>_xlfn.TEXTAFTER(Table2[[#This Row],[Kamp]],"- ")</f>
        <v>Copenhagen FC</v>
      </c>
      <c r="D202">
        <v>44843</v>
      </c>
      <c r="E202">
        <v>35316</v>
      </c>
      <c r="F202">
        <v>20222023</v>
      </c>
      <c r="G202" t="s">
        <v>17</v>
      </c>
      <c r="H202" t="s">
        <v>667</v>
      </c>
      <c r="I202" t="s">
        <v>677</v>
      </c>
      <c r="J202">
        <v>2</v>
      </c>
      <c r="K202">
        <v>29513</v>
      </c>
      <c r="L202">
        <v>205</v>
      </c>
      <c r="M202" t="s">
        <v>631</v>
      </c>
      <c r="N202" t="s">
        <v>253</v>
      </c>
      <c r="O202" t="s">
        <v>634</v>
      </c>
      <c r="P202">
        <v>69</v>
      </c>
      <c r="Q202" t="s">
        <v>634</v>
      </c>
      <c r="R202">
        <f>SUMIFS(Table2[number],Table2[Event],"Goal",Table2[H/U],"HOME",Table2[GameID],Table2[[#This Row],[GameID]],Table2[GameTime],"&lt;="&amp;Table2[[#This Row],[GameTime]])</f>
        <v>3</v>
      </c>
      <c r="S202">
        <f>SUMIFS(Table2[number],Table2[Event],"Goal",Table2[H/U],"AWAY",Table2[GameID],Table2[[#This Row],[GameID]],Table2[GameTime],"&lt;="&amp;Table2[[#This Row],[GameTime]])</f>
        <v>1</v>
      </c>
      <c r="T202" t="str">
        <f>IF(Table2[[#This Row],[Event]]="Goal",Table2[[#This Row],[Hscore]]&amp;"-"&amp;Table2[[#This Row],[Uscore]],"")</f>
        <v/>
      </c>
      <c r="U202">
        <v>1945</v>
      </c>
      <c r="V202" s="1">
        <f>Table2[[#This Row],[GameTime]]-(Table2[[#This Row],[period]]-1)*1200</f>
        <v>745</v>
      </c>
      <c r="W202" s="1">
        <f>ROUNDDOWN(Table2[[#This Row],[Time]]/60,0)</f>
        <v>12</v>
      </c>
      <c r="X202" s="1">
        <f>ROUNDDOWN((Table2[[#This Row],[Time]]/60-Table2[[#This Row],[Time2]])*60,0)</f>
        <v>25</v>
      </c>
      <c r="Y202" s="1">
        <f>IF(Table2[[#This Row],[Time2]]&lt;10,0&amp;Table2[[#This Row],[Time2]],Table2[[#This Row],[Time2]])</f>
        <v>12</v>
      </c>
      <c r="Z202" s="1">
        <f>IF(Table2[[#This Row],[Time3]]&lt;10,0&amp;Table2[[#This Row],[Time3]],Table2[[#This Row],[Time3]])</f>
        <v>25</v>
      </c>
      <c r="AA202" s="2" t="str">
        <f>Table2[[#This Row],[Time4]]&amp;":"&amp;Table2[[#This Row],[Time5]]</f>
        <v>12:25</v>
      </c>
      <c r="AB202" s="1" cm="1">
        <f t="array" ref="AB202">IFERROR(IF(Table2[[#This Row],[code]]="","",_xlfn.IFS(AND(Table2[[#This Row],[code]]&lt;400,Table2[[#This Row],[code]]&lt;&gt;""),2,Table2[[#This Row],[code]]&gt;500,4)),"")</f>
        <v>2</v>
      </c>
      <c r="AC202" s="1">
        <f>IF(Table2[[#This Row],[Event]]="Penalty",Table2[[#This Row],[number]],IF(Table2[[#This Row],[Event]]="Time-Out",401,""))</f>
        <v>205</v>
      </c>
      <c r="AD202" s="1">
        <f>ROW(A201)</f>
        <v>201</v>
      </c>
      <c r="AE202" s="1">
        <f>COUNTIFS(Table2[GameID],Table2[[#This Row],[GameID]],Table2[Column1],"&lt;="&amp;Table2[[#This Row],[Column1]])-1</f>
        <v>7</v>
      </c>
    </row>
    <row r="203" spans="1:31" x14ac:dyDescent="0.45">
      <c r="A203" t="s">
        <v>273</v>
      </c>
      <c r="B203" t="str">
        <f>_xlfn.TEXTBEFORE(Table2[[#This Row],[Kamp]]," - ")</f>
        <v>Benløse IF</v>
      </c>
      <c r="C203" t="str">
        <f>_xlfn.TEXTAFTER(Table2[[#This Row],[Kamp]],"- ")</f>
        <v>Copenhagen FC</v>
      </c>
      <c r="D203">
        <v>44843</v>
      </c>
      <c r="E203">
        <v>35316</v>
      </c>
      <c r="F203">
        <v>20222023</v>
      </c>
      <c r="G203" t="s">
        <v>17</v>
      </c>
      <c r="H203" t="s">
        <v>667</v>
      </c>
      <c r="I203" t="s">
        <v>677</v>
      </c>
      <c r="J203">
        <v>2</v>
      </c>
      <c r="K203">
        <v>29513</v>
      </c>
      <c r="L203">
        <v>1</v>
      </c>
      <c r="M203" t="s">
        <v>630</v>
      </c>
      <c r="N203" t="s">
        <v>252</v>
      </c>
      <c r="O203" t="s">
        <v>247</v>
      </c>
      <c r="P203">
        <v>63</v>
      </c>
      <c r="Q203">
        <v>27</v>
      </c>
      <c r="R203">
        <f>SUMIFS(Table2[number],Table2[Event],"Goal",Table2[H/U],"HOME",Table2[GameID],Table2[[#This Row],[GameID]],Table2[GameTime],"&lt;="&amp;Table2[[#This Row],[GameTime]])</f>
        <v>3</v>
      </c>
      <c r="S203">
        <f>SUMIFS(Table2[number],Table2[Event],"Goal",Table2[H/U],"AWAY",Table2[GameID],Table2[[#This Row],[GameID]],Table2[GameTime],"&lt;="&amp;Table2[[#This Row],[GameTime]])</f>
        <v>2</v>
      </c>
      <c r="T203" t="str">
        <f>IF(Table2[[#This Row],[Event]]="Goal",Table2[[#This Row],[Hscore]]&amp;"-"&amp;Table2[[#This Row],[Uscore]],"")</f>
        <v>3-2</v>
      </c>
      <c r="U203">
        <v>2059</v>
      </c>
      <c r="V203" s="1">
        <f>Table2[[#This Row],[GameTime]]-(Table2[[#This Row],[period]]-1)*1200</f>
        <v>859</v>
      </c>
      <c r="W203" s="1">
        <f>ROUNDDOWN(Table2[[#This Row],[Time]]/60,0)</f>
        <v>14</v>
      </c>
      <c r="X203" s="1">
        <f>ROUNDDOWN((Table2[[#This Row],[Time]]/60-Table2[[#This Row],[Time2]])*60,0)</f>
        <v>19</v>
      </c>
      <c r="Y203" s="1">
        <f>IF(Table2[[#This Row],[Time2]]&lt;10,0&amp;Table2[[#This Row],[Time2]],Table2[[#This Row],[Time2]])</f>
        <v>14</v>
      </c>
      <c r="Z203" s="1">
        <f>IF(Table2[[#This Row],[Time3]]&lt;10,0&amp;Table2[[#This Row],[Time3]],Table2[[#This Row],[Time3]])</f>
        <v>19</v>
      </c>
      <c r="AA203" s="2" t="str">
        <f>Table2[[#This Row],[Time4]]&amp;":"&amp;Table2[[#This Row],[Time5]]</f>
        <v>14:19</v>
      </c>
      <c r="AB203" s="1" t="str" cm="1">
        <f t="array" ref="AB203">IFERROR(IF(Table2[[#This Row],[code]]="","",_xlfn.IFS(AND(Table2[[#This Row],[code]]&lt;400,Table2[[#This Row],[code]]&lt;&gt;""),2,Table2[[#This Row],[code]]&gt;500,4)),"")</f>
        <v/>
      </c>
      <c r="AC203" s="1" t="str">
        <f>IF(Table2[[#This Row],[Event]]="Penalty",Table2[[#This Row],[number]],IF(Table2[[#This Row],[Event]]="Time-Out",401,""))</f>
        <v/>
      </c>
      <c r="AD203" s="1">
        <f>ROW(A202)</f>
        <v>202</v>
      </c>
      <c r="AE203" s="1">
        <f>COUNTIFS(Table2[GameID],Table2[[#This Row],[GameID]],Table2[Column1],"&lt;="&amp;Table2[[#This Row],[Column1]])-1</f>
        <v>8</v>
      </c>
    </row>
    <row r="204" spans="1:31" x14ac:dyDescent="0.45">
      <c r="A204" t="s">
        <v>273</v>
      </c>
      <c r="B204" t="str">
        <f>_xlfn.TEXTBEFORE(Table2[[#This Row],[Kamp]]," - ")</f>
        <v>Benløse IF</v>
      </c>
      <c r="C204" t="str">
        <f>_xlfn.TEXTAFTER(Table2[[#This Row],[Kamp]],"- ")</f>
        <v>Copenhagen FC</v>
      </c>
      <c r="D204">
        <v>44843</v>
      </c>
      <c r="E204">
        <v>35316</v>
      </c>
      <c r="F204">
        <v>20222023</v>
      </c>
      <c r="G204" t="s">
        <v>17</v>
      </c>
      <c r="H204" t="s">
        <v>667</v>
      </c>
      <c r="I204" t="s">
        <v>677</v>
      </c>
      <c r="J204">
        <v>2</v>
      </c>
      <c r="K204">
        <v>29513</v>
      </c>
      <c r="L204">
        <v>1</v>
      </c>
      <c r="M204" t="s">
        <v>630</v>
      </c>
      <c r="N204" t="s">
        <v>274</v>
      </c>
      <c r="O204" t="s">
        <v>244</v>
      </c>
      <c r="P204">
        <v>5</v>
      </c>
      <c r="Q204">
        <v>20</v>
      </c>
      <c r="R204">
        <f>SUMIFS(Table2[number],Table2[Event],"Goal",Table2[H/U],"HOME",Table2[GameID],Table2[[#This Row],[GameID]],Table2[GameTime],"&lt;="&amp;Table2[[#This Row],[GameTime]])</f>
        <v>3</v>
      </c>
      <c r="S204">
        <f>SUMIFS(Table2[number],Table2[Event],"Goal",Table2[H/U],"AWAY",Table2[GameID],Table2[[#This Row],[GameID]],Table2[GameTime],"&lt;="&amp;Table2[[#This Row],[GameTime]])</f>
        <v>3</v>
      </c>
      <c r="T204" t="str">
        <f>IF(Table2[[#This Row],[Event]]="Goal",Table2[[#This Row],[Hscore]]&amp;"-"&amp;Table2[[#This Row],[Uscore]],"")</f>
        <v>3-3</v>
      </c>
      <c r="U204">
        <v>2227</v>
      </c>
      <c r="V204" s="1">
        <f>Table2[[#This Row],[GameTime]]-(Table2[[#This Row],[period]]-1)*1200</f>
        <v>1027</v>
      </c>
      <c r="W204" s="1">
        <f>ROUNDDOWN(Table2[[#This Row],[Time]]/60,0)</f>
        <v>17</v>
      </c>
      <c r="X204" s="1">
        <f>ROUNDDOWN((Table2[[#This Row],[Time]]/60-Table2[[#This Row],[Time2]])*60,0)</f>
        <v>7</v>
      </c>
      <c r="Y204" s="1">
        <f>IF(Table2[[#This Row],[Time2]]&lt;10,0&amp;Table2[[#This Row],[Time2]],Table2[[#This Row],[Time2]])</f>
        <v>17</v>
      </c>
      <c r="Z204" s="1" t="str">
        <f>IF(Table2[[#This Row],[Time3]]&lt;10,0&amp;Table2[[#This Row],[Time3]],Table2[[#This Row],[Time3]])</f>
        <v>07</v>
      </c>
      <c r="AA204" s="2" t="str">
        <f>Table2[[#This Row],[Time4]]&amp;":"&amp;Table2[[#This Row],[Time5]]</f>
        <v>17:07</v>
      </c>
      <c r="AB204" s="1" t="str" cm="1">
        <f t="array" ref="AB204">IFERROR(IF(Table2[[#This Row],[code]]="","",_xlfn.IFS(AND(Table2[[#This Row],[code]]&lt;400,Table2[[#This Row],[code]]&lt;&gt;""),2,Table2[[#This Row],[code]]&gt;500,4)),"")</f>
        <v/>
      </c>
      <c r="AC204" s="1" t="str">
        <f>IF(Table2[[#This Row],[Event]]="Penalty",Table2[[#This Row],[number]],IF(Table2[[#This Row],[Event]]="Time-Out",401,""))</f>
        <v/>
      </c>
      <c r="AD204" s="1">
        <f>ROW(A203)</f>
        <v>203</v>
      </c>
      <c r="AE204" s="1">
        <f>COUNTIFS(Table2[GameID],Table2[[#This Row],[GameID]],Table2[Column1],"&lt;="&amp;Table2[[#This Row],[Column1]])-1</f>
        <v>9</v>
      </c>
    </row>
    <row r="205" spans="1:31" x14ac:dyDescent="0.45">
      <c r="A205" t="s">
        <v>273</v>
      </c>
      <c r="B205" t="str">
        <f>_xlfn.TEXTBEFORE(Table2[[#This Row],[Kamp]]," - ")</f>
        <v>Benløse IF</v>
      </c>
      <c r="C205" t="str">
        <f>_xlfn.TEXTAFTER(Table2[[#This Row],[Kamp]],"- ")</f>
        <v>Copenhagen FC</v>
      </c>
      <c r="D205">
        <v>44843</v>
      </c>
      <c r="E205">
        <v>35316</v>
      </c>
      <c r="F205">
        <v>20222023</v>
      </c>
      <c r="G205" t="s">
        <v>17</v>
      </c>
      <c r="H205" t="s">
        <v>658</v>
      </c>
      <c r="I205" t="s">
        <v>678</v>
      </c>
      <c r="J205">
        <v>2</v>
      </c>
      <c r="K205">
        <v>29507</v>
      </c>
      <c r="L205">
        <v>220</v>
      </c>
      <c r="M205" t="s">
        <v>631</v>
      </c>
      <c r="N205" t="s">
        <v>21</v>
      </c>
      <c r="O205" t="s">
        <v>634</v>
      </c>
      <c r="P205">
        <v>6</v>
      </c>
      <c r="Q205" t="s">
        <v>634</v>
      </c>
      <c r="R205">
        <f>SUMIFS(Table2[number],Table2[Event],"Goal",Table2[H/U],"HOME",Table2[GameID],Table2[[#This Row],[GameID]],Table2[GameTime],"&lt;="&amp;Table2[[#This Row],[GameTime]])</f>
        <v>3</v>
      </c>
      <c r="S205">
        <f>SUMIFS(Table2[number],Table2[Event],"Goal",Table2[H/U],"AWAY",Table2[GameID],Table2[[#This Row],[GameID]],Table2[GameTime],"&lt;="&amp;Table2[[#This Row],[GameTime]])</f>
        <v>3</v>
      </c>
      <c r="T205" t="str">
        <f>IF(Table2[[#This Row],[Event]]="Goal",Table2[[#This Row],[Hscore]]&amp;"-"&amp;Table2[[#This Row],[Uscore]],"")</f>
        <v/>
      </c>
      <c r="U205">
        <v>2227</v>
      </c>
      <c r="V205" s="1">
        <f>Table2[[#This Row],[GameTime]]-(Table2[[#This Row],[period]]-1)*1200</f>
        <v>1027</v>
      </c>
      <c r="W205" s="1">
        <f>ROUNDDOWN(Table2[[#This Row],[Time]]/60,0)</f>
        <v>17</v>
      </c>
      <c r="X205" s="1">
        <f>ROUNDDOWN((Table2[[#This Row],[Time]]/60-Table2[[#This Row],[Time2]])*60,0)</f>
        <v>7</v>
      </c>
      <c r="Y205" s="1">
        <f>IF(Table2[[#This Row],[Time2]]&lt;10,0&amp;Table2[[#This Row],[Time2]],Table2[[#This Row],[Time2]])</f>
        <v>17</v>
      </c>
      <c r="Z205" s="1" t="str">
        <f>IF(Table2[[#This Row],[Time3]]&lt;10,0&amp;Table2[[#This Row],[Time3]],Table2[[#This Row],[Time3]])</f>
        <v>07</v>
      </c>
      <c r="AA205" s="2" t="str">
        <f>Table2[[#This Row],[Time4]]&amp;":"&amp;Table2[[#This Row],[Time5]]</f>
        <v>17:07</v>
      </c>
      <c r="AB205" s="1" cm="1">
        <f t="array" ref="AB205">IFERROR(IF(Table2[[#This Row],[code]]="","",_xlfn.IFS(AND(Table2[[#This Row],[code]]&lt;400,Table2[[#This Row],[code]]&lt;&gt;""),2,Table2[[#This Row],[code]]&gt;500,4)),"")</f>
        <v>2</v>
      </c>
      <c r="AC205" s="1">
        <f>IF(Table2[[#This Row],[Event]]="Penalty",Table2[[#This Row],[number]],IF(Table2[[#This Row],[Event]]="Time-Out",401,""))</f>
        <v>220</v>
      </c>
      <c r="AD205" s="1">
        <f>ROW(A204)</f>
        <v>204</v>
      </c>
      <c r="AE205" s="1">
        <f>COUNTIFS(Table2[GameID],Table2[[#This Row],[GameID]],Table2[Column1],"&lt;="&amp;Table2[[#This Row],[Column1]])-1</f>
        <v>10</v>
      </c>
    </row>
    <row r="206" spans="1:31" x14ac:dyDescent="0.45">
      <c r="A206" t="s">
        <v>273</v>
      </c>
      <c r="B206" t="str">
        <f>_xlfn.TEXTBEFORE(Table2[[#This Row],[Kamp]]," - ")</f>
        <v>Benløse IF</v>
      </c>
      <c r="C206" t="str">
        <f>_xlfn.TEXTAFTER(Table2[[#This Row],[Kamp]],"- ")</f>
        <v>Copenhagen FC</v>
      </c>
      <c r="D206">
        <v>44843</v>
      </c>
      <c r="E206">
        <v>35316</v>
      </c>
      <c r="F206">
        <v>20222023</v>
      </c>
      <c r="G206" t="s">
        <v>17</v>
      </c>
      <c r="H206" t="s">
        <v>667</v>
      </c>
      <c r="I206" t="s">
        <v>677</v>
      </c>
      <c r="J206">
        <v>3</v>
      </c>
      <c r="K206">
        <v>29513</v>
      </c>
      <c r="L206">
        <v>1</v>
      </c>
      <c r="M206" t="s">
        <v>630</v>
      </c>
      <c r="N206" t="s">
        <v>245</v>
      </c>
      <c r="O206" t="s">
        <v>252</v>
      </c>
      <c r="P206">
        <v>22</v>
      </c>
      <c r="Q206">
        <v>63</v>
      </c>
      <c r="R206">
        <f>SUMIFS(Table2[number],Table2[Event],"Goal",Table2[H/U],"HOME",Table2[GameID],Table2[[#This Row],[GameID]],Table2[GameTime],"&lt;="&amp;Table2[[#This Row],[GameTime]])</f>
        <v>3</v>
      </c>
      <c r="S206">
        <f>SUMIFS(Table2[number],Table2[Event],"Goal",Table2[H/U],"AWAY",Table2[GameID],Table2[[#This Row],[GameID]],Table2[GameTime],"&lt;="&amp;Table2[[#This Row],[GameTime]])</f>
        <v>4</v>
      </c>
      <c r="T206" t="str">
        <f>IF(Table2[[#This Row],[Event]]="Goal",Table2[[#This Row],[Hscore]]&amp;"-"&amp;Table2[[#This Row],[Uscore]],"")</f>
        <v>3-4</v>
      </c>
      <c r="U206">
        <v>3184</v>
      </c>
      <c r="V206" s="1">
        <f>Table2[[#This Row],[GameTime]]-(Table2[[#This Row],[period]]-1)*1200</f>
        <v>784</v>
      </c>
      <c r="W206" s="1">
        <f>ROUNDDOWN(Table2[[#This Row],[Time]]/60,0)</f>
        <v>13</v>
      </c>
      <c r="X206" s="1">
        <f>ROUNDDOWN((Table2[[#This Row],[Time]]/60-Table2[[#This Row],[Time2]])*60,0)</f>
        <v>3</v>
      </c>
      <c r="Y206" s="1">
        <f>IF(Table2[[#This Row],[Time2]]&lt;10,0&amp;Table2[[#This Row],[Time2]],Table2[[#This Row],[Time2]])</f>
        <v>13</v>
      </c>
      <c r="Z206" s="1" t="str">
        <f>IF(Table2[[#This Row],[Time3]]&lt;10,0&amp;Table2[[#This Row],[Time3]],Table2[[#This Row],[Time3]])</f>
        <v>03</v>
      </c>
      <c r="AA206" s="2" t="str">
        <f>Table2[[#This Row],[Time4]]&amp;":"&amp;Table2[[#This Row],[Time5]]</f>
        <v>13:03</v>
      </c>
      <c r="AB206" s="1" t="str" cm="1">
        <f t="array" ref="AB206">IFERROR(IF(Table2[[#This Row],[code]]="","",_xlfn.IFS(AND(Table2[[#This Row],[code]]&lt;400,Table2[[#This Row],[code]]&lt;&gt;""),2,Table2[[#This Row],[code]]&gt;500,4)),"")</f>
        <v/>
      </c>
      <c r="AC206" s="1" t="str">
        <f>IF(Table2[[#This Row],[Event]]="Penalty",Table2[[#This Row],[number]],IF(Table2[[#This Row],[Event]]="Time-Out",401,""))</f>
        <v/>
      </c>
      <c r="AD206" s="1">
        <f>ROW(A205)</f>
        <v>205</v>
      </c>
      <c r="AE206" s="1">
        <f>COUNTIFS(Table2[GameID],Table2[[#This Row],[GameID]],Table2[Column1],"&lt;="&amp;Table2[[#This Row],[Column1]])-1</f>
        <v>11</v>
      </c>
    </row>
    <row r="207" spans="1:31" x14ac:dyDescent="0.45">
      <c r="A207" t="s">
        <v>273</v>
      </c>
      <c r="B207" t="str">
        <f>_xlfn.TEXTBEFORE(Table2[[#This Row],[Kamp]]," - ")</f>
        <v>Benløse IF</v>
      </c>
      <c r="C207" t="str">
        <f>_xlfn.TEXTAFTER(Table2[[#This Row],[Kamp]],"- ")</f>
        <v>Copenhagen FC</v>
      </c>
      <c r="D207">
        <v>44843</v>
      </c>
      <c r="E207">
        <v>35316</v>
      </c>
      <c r="F207">
        <v>20222023</v>
      </c>
      <c r="G207" t="s">
        <v>17</v>
      </c>
      <c r="H207" t="s">
        <v>667</v>
      </c>
      <c r="I207" t="s">
        <v>677</v>
      </c>
      <c r="J207">
        <v>3</v>
      </c>
      <c r="K207">
        <v>29513</v>
      </c>
      <c r="L207">
        <v>207</v>
      </c>
      <c r="M207" t="s">
        <v>631</v>
      </c>
      <c r="N207" t="s">
        <v>240</v>
      </c>
      <c r="O207" t="s">
        <v>634</v>
      </c>
      <c r="P207">
        <v>3</v>
      </c>
      <c r="Q207" t="s">
        <v>634</v>
      </c>
      <c r="R207">
        <f>SUMIFS(Table2[number],Table2[Event],"Goal",Table2[H/U],"HOME",Table2[GameID],Table2[[#This Row],[GameID]],Table2[GameTime],"&lt;="&amp;Table2[[#This Row],[GameTime]])</f>
        <v>3</v>
      </c>
      <c r="S207">
        <f>SUMIFS(Table2[number],Table2[Event],"Goal",Table2[H/U],"AWAY",Table2[GameID],Table2[[#This Row],[GameID]],Table2[GameTime],"&lt;="&amp;Table2[[#This Row],[GameTime]])</f>
        <v>4</v>
      </c>
      <c r="T207" t="str">
        <f>IF(Table2[[#This Row],[Event]]="Goal",Table2[[#This Row],[Hscore]]&amp;"-"&amp;Table2[[#This Row],[Uscore]],"")</f>
        <v/>
      </c>
      <c r="U207">
        <v>3331</v>
      </c>
      <c r="V207" s="1">
        <f>Table2[[#This Row],[GameTime]]-(Table2[[#This Row],[period]]-1)*1200</f>
        <v>931</v>
      </c>
      <c r="W207" s="1">
        <f>ROUNDDOWN(Table2[[#This Row],[Time]]/60,0)</f>
        <v>15</v>
      </c>
      <c r="X207" s="1">
        <f>ROUNDDOWN((Table2[[#This Row],[Time]]/60-Table2[[#This Row],[Time2]])*60,0)</f>
        <v>31</v>
      </c>
      <c r="Y207" s="1">
        <f>IF(Table2[[#This Row],[Time2]]&lt;10,0&amp;Table2[[#This Row],[Time2]],Table2[[#This Row],[Time2]])</f>
        <v>15</v>
      </c>
      <c r="Z207" s="1">
        <f>IF(Table2[[#This Row],[Time3]]&lt;10,0&amp;Table2[[#This Row],[Time3]],Table2[[#This Row],[Time3]])</f>
        <v>31</v>
      </c>
      <c r="AA207" s="2" t="str">
        <f>Table2[[#This Row],[Time4]]&amp;":"&amp;Table2[[#This Row],[Time5]]</f>
        <v>15:31</v>
      </c>
      <c r="AB207" s="1" cm="1">
        <f t="array" ref="AB207">IFERROR(IF(Table2[[#This Row],[code]]="","",_xlfn.IFS(AND(Table2[[#This Row],[code]]&lt;400,Table2[[#This Row],[code]]&lt;&gt;""),2,Table2[[#This Row],[code]]&gt;500,4)),"")</f>
        <v>2</v>
      </c>
      <c r="AC207" s="1">
        <f>IF(Table2[[#This Row],[Event]]="Penalty",Table2[[#This Row],[number]],IF(Table2[[#This Row],[Event]]="Time-Out",401,""))</f>
        <v>207</v>
      </c>
      <c r="AD207" s="1">
        <f>ROW(A206)</f>
        <v>206</v>
      </c>
      <c r="AE207" s="1">
        <f>COUNTIFS(Table2[GameID],Table2[[#This Row],[GameID]],Table2[Column1],"&lt;="&amp;Table2[[#This Row],[Column1]])-1</f>
        <v>12</v>
      </c>
    </row>
    <row r="208" spans="1:31" x14ac:dyDescent="0.45">
      <c r="A208" t="s">
        <v>273</v>
      </c>
      <c r="B208" t="str">
        <f>_xlfn.TEXTBEFORE(Table2[[#This Row],[Kamp]]," - ")</f>
        <v>Benløse IF</v>
      </c>
      <c r="C208" t="str">
        <f>_xlfn.TEXTAFTER(Table2[[#This Row],[Kamp]],"- ")</f>
        <v>Copenhagen FC</v>
      </c>
      <c r="D208">
        <v>44843</v>
      </c>
      <c r="E208">
        <v>35316</v>
      </c>
      <c r="F208">
        <v>20222023</v>
      </c>
      <c r="G208" t="s">
        <v>17</v>
      </c>
      <c r="H208" t="s">
        <v>658</v>
      </c>
      <c r="I208" t="s">
        <v>678</v>
      </c>
      <c r="J208">
        <v>3</v>
      </c>
      <c r="K208">
        <v>29507</v>
      </c>
      <c r="L208">
        <v>0</v>
      </c>
      <c r="M208" t="s">
        <v>633</v>
      </c>
      <c r="N208" t="s">
        <v>634</v>
      </c>
      <c r="O208" t="s">
        <v>634</v>
      </c>
      <c r="P208" t="s">
        <v>634</v>
      </c>
      <c r="Q208" t="s">
        <v>634</v>
      </c>
      <c r="R208">
        <f>SUMIFS(Table2[number],Table2[Event],"Goal",Table2[H/U],"HOME",Table2[GameID],Table2[[#This Row],[GameID]],Table2[GameTime],"&lt;="&amp;Table2[[#This Row],[GameTime]])</f>
        <v>3</v>
      </c>
      <c r="S208">
        <f>SUMIFS(Table2[number],Table2[Event],"Goal",Table2[H/U],"AWAY",Table2[GameID],Table2[[#This Row],[GameID]],Table2[GameTime],"&lt;="&amp;Table2[[#This Row],[GameTime]])</f>
        <v>4</v>
      </c>
      <c r="T208" t="str">
        <f>IF(Table2[[#This Row],[Event]]="Goal",Table2[[#This Row],[Hscore]]&amp;"-"&amp;Table2[[#This Row],[Uscore]],"")</f>
        <v/>
      </c>
      <c r="U208">
        <v>3331</v>
      </c>
      <c r="V208" s="1">
        <f>Table2[[#This Row],[GameTime]]-(Table2[[#This Row],[period]]-1)*1200</f>
        <v>931</v>
      </c>
      <c r="W208" s="1">
        <f>ROUNDDOWN(Table2[[#This Row],[Time]]/60,0)</f>
        <v>15</v>
      </c>
      <c r="X208" s="1">
        <f>ROUNDDOWN((Table2[[#This Row],[Time]]/60-Table2[[#This Row],[Time2]])*60,0)</f>
        <v>31</v>
      </c>
      <c r="Y208" s="1">
        <f>IF(Table2[[#This Row],[Time2]]&lt;10,0&amp;Table2[[#This Row],[Time2]],Table2[[#This Row],[Time2]])</f>
        <v>15</v>
      </c>
      <c r="Z208" s="1">
        <f>IF(Table2[[#This Row],[Time3]]&lt;10,0&amp;Table2[[#This Row],[Time3]],Table2[[#This Row],[Time3]])</f>
        <v>31</v>
      </c>
      <c r="AA208" s="2" t="str">
        <f>Table2[[#This Row],[Time4]]&amp;":"&amp;Table2[[#This Row],[Time5]]</f>
        <v>15:31</v>
      </c>
      <c r="AB208" s="1" t="str" cm="1">
        <f t="array" ref="AB208">IFERROR(IF(Table2[[#This Row],[code]]="","",_xlfn.IFS(AND(Table2[[#This Row],[code]]&lt;400,Table2[[#This Row],[code]]&lt;&gt;""),2,Table2[[#This Row],[code]]&gt;500,4)),"")</f>
        <v/>
      </c>
      <c r="AC208" s="1">
        <f>IF(Table2[[#This Row],[Event]]="Penalty",Table2[[#This Row],[number]],IF(Table2[[#This Row],[Event]]="Time-Out",401,""))</f>
        <v>401</v>
      </c>
      <c r="AD208" s="1">
        <f>ROW(A207)</f>
        <v>207</v>
      </c>
      <c r="AE208" s="1">
        <f>COUNTIFS(Table2[GameID],Table2[[#This Row],[GameID]],Table2[Column1],"&lt;="&amp;Table2[[#This Row],[Column1]])-1</f>
        <v>13</v>
      </c>
    </row>
    <row r="209" spans="1:31" x14ac:dyDescent="0.45">
      <c r="A209" t="s">
        <v>273</v>
      </c>
      <c r="B209" t="str">
        <f>_xlfn.TEXTBEFORE(Table2[[#This Row],[Kamp]]," - ")</f>
        <v>Benløse IF</v>
      </c>
      <c r="C209" t="str">
        <f>_xlfn.TEXTAFTER(Table2[[#This Row],[Kamp]],"- ")</f>
        <v>Copenhagen FC</v>
      </c>
      <c r="D209">
        <v>44843</v>
      </c>
      <c r="E209">
        <v>35316</v>
      </c>
      <c r="F209">
        <v>20222023</v>
      </c>
      <c r="G209" t="s">
        <v>17</v>
      </c>
      <c r="H209" t="s">
        <v>667</v>
      </c>
      <c r="I209" t="s">
        <v>677</v>
      </c>
      <c r="J209">
        <v>3</v>
      </c>
      <c r="K209">
        <v>29513</v>
      </c>
      <c r="L209">
        <v>1</v>
      </c>
      <c r="M209" t="s">
        <v>630</v>
      </c>
      <c r="N209" t="s">
        <v>245</v>
      </c>
      <c r="O209" t="s">
        <v>252</v>
      </c>
      <c r="P209">
        <v>22</v>
      </c>
      <c r="Q209">
        <v>63</v>
      </c>
      <c r="R209">
        <f>SUMIFS(Table2[number],Table2[Event],"Goal",Table2[H/U],"HOME",Table2[GameID],Table2[[#This Row],[GameID]],Table2[GameTime],"&lt;="&amp;Table2[[#This Row],[GameTime]])</f>
        <v>3</v>
      </c>
      <c r="S209">
        <f>SUMIFS(Table2[number],Table2[Event],"Goal",Table2[H/U],"AWAY",Table2[GameID],Table2[[#This Row],[GameID]],Table2[GameTime],"&lt;="&amp;Table2[[#This Row],[GameTime]])</f>
        <v>5</v>
      </c>
      <c r="T209" t="str">
        <f>IF(Table2[[#This Row],[Event]]="Goal",Table2[[#This Row],[Hscore]]&amp;"-"&amp;Table2[[#This Row],[Uscore]],"")</f>
        <v>3-5</v>
      </c>
      <c r="U209">
        <v>3561</v>
      </c>
      <c r="V209" s="1">
        <f>Table2[[#This Row],[GameTime]]-(Table2[[#This Row],[period]]-1)*1200</f>
        <v>1161</v>
      </c>
      <c r="W209" s="1">
        <f>ROUNDDOWN(Table2[[#This Row],[Time]]/60,0)</f>
        <v>19</v>
      </c>
      <c r="X209" s="1">
        <f>ROUNDDOWN((Table2[[#This Row],[Time]]/60-Table2[[#This Row],[Time2]])*60,0)</f>
        <v>21</v>
      </c>
      <c r="Y209" s="1">
        <f>IF(Table2[[#This Row],[Time2]]&lt;10,0&amp;Table2[[#This Row],[Time2]],Table2[[#This Row],[Time2]])</f>
        <v>19</v>
      </c>
      <c r="Z209" s="1">
        <f>IF(Table2[[#This Row],[Time3]]&lt;10,0&amp;Table2[[#This Row],[Time3]],Table2[[#This Row],[Time3]])</f>
        <v>21</v>
      </c>
      <c r="AA209" s="2" t="str">
        <f>Table2[[#This Row],[Time4]]&amp;":"&amp;Table2[[#This Row],[Time5]]</f>
        <v>19:21</v>
      </c>
      <c r="AB209" s="1" t="str" cm="1">
        <f t="array" ref="AB209">IFERROR(IF(Table2[[#This Row],[code]]="","",_xlfn.IFS(AND(Table2[[#This Row],[code]]&lt;400,Table2[[#This Row],[code]]&lt;&gt;""),2,Table2[[#This Row],[code]]&gt;500,4)),"")</f>
        <v/>
      </c>
      <c r="AC209" s="1" t="str">
        <f>IF(Table2[[#This Row],[Event]]="Penalty",Table2[[#This Row],[number]],IF(Table2[[#This Row],[Event]]="Time-Out",401,""))</f>
        <v/>
      </c>
      <c r="AD209" s="1">
        <f>ROW(A208)</f>
        <v>208</v>
      </c>
      <c r="AE209" s="1">
        <f>COUNTIFS(Table2[GameID],Table2[[#This Row],[GameID]],Table2[Column1],"&lt;="&amp;Table2[[#This Row],[Column1]])-1</f>
        <v>14</v>
      </c>
    </row>
    <row r="210" spans="1:31" x14ac:dyDescent="0.45">
      <c r="A210" t="s">
        <v>270</v>
      </c>
      <c r="B210" t="str">
        <f>_xlfn.TEXTBEFORE(Table2[[#This Row],[Kamp]]," - ")</f>
        <v>Rødovre FC</v>
      </c>
      <c r="C210" t="str">
        <f>_xlfn.TEXTAFTER(Table2[[#This Row],[Kamp]],"- ")</f>
        <v>Hafnia FC</v>
      </c>
      <c r="D210">
        <v>44843</v>
      </c>
      <c r="E210">
        <v>35317</v>
      </c>
      <c r="F210">
        <v>20222023</v>
      </c>
      <c r="G210" t="s">
        <v>17</v>
      </c>
      <c r="H210" t="s">
        <v>663</v>
      </c>
      <c r="I210" t="s">
        <v>677</v>
      </c>
      <c r="J210">
        <v>1</v>
      </c>
      <c r="K210">
        <v>29510</v>
      </c>
      <c r="L210">
        <v>1</v>
      </c>
      <c r="M210" t="s">
        <v>630</v>
      </c>
      <c r="N210" t="s">
        <v>122</v>
      </c>
      <c r="O210" t="s">
        <v>112</v>
      </c>
      <c r="P210">
        <v>81</v>
      </c>
      <c r="Q210">
        <v>10</v>
      </c>
      <c r="R210">
        <f>SUMIFS(Table2[number],Table2[Event],"Goal",Table2[H/U],"HOME",Table2[GameID],Table2[[#This Row],[GameID]],Table2[GameTime],"&lt;="&amp;Table2[[#This Row],[GameTime]])</f>
        <v>0</v>
      </c>
      <c r="S210">
        <f>SUMIFS(Table2[number],Table2[Event],"Goal",Table2[H/U],"AWAY",Table2[GameID],Table2[[#This Row],[GameID]],Table2[GameTime],"&lt;="&amp;Table2[[#This Row],[GameTime]])</f>
        <v>1</v>
      </c>
      <c r="T210" t="str">
        <f>IF(Table2[[#This Row],[Event]]="Goal",Table2[[#This Row],[Hscore]]&amp;"-"&amp;Table2[[#This Row],[Uscore]],"")</f>
        <v>0-1</v>
      </c>
      <c r="U210">
        <v>18</v>
      </c>
      <c r="V210" s="1">
        <f>Table2[[#This Row],[GameTime]]-(Table2[[#This Row],[period]]-1)*1200</f>
        <v>18</v>
      </c>
      <c r="W210" s="1">
        <f>ROUNDDOWN(Table2[[#This Row],[Time]]/60,0)</f>
        <v>0</v>
      </c>
      <c r="X210" s="1">
        <f>ROUNDDOWN((Table2[[#This Row],[Time]]/60-Table2[[#This Row],[Time2]])*60,0)</f>
        <v>18</v>
      </c>
      <c r="Y210" s="1" t="str">
        <f>IF(Table2[[#This Row],[Time2]]&lt;10,0&amp;Table2[[#This Row],[Time2]],Table2[[#This Row],[Time2]])</f>
        <v>00</v>
      </c>
      <c r="Z210" s="1">
        <f>IF(Table2[[#This Row],[Time3]]&lt;10,0&amp;Table2[[#This Row],[Time3]],Table2[[#This Row],[Time3]])</f>
        <v>18</v>
      </c>
      <c r="AA210" s="2" t="str">
        <f>Table2[[#This Row],[Time4]]&amp;":"&amp;Table2[[#This Row],[Time5]]</f>
        <v>00:18</v>
      </c>
      <c r="AB210" s="1" t="str" cm="1">
        <f t="array" ref="AB210">IFERROR(IF(Table2[[#This Row],[code]]="","",_xlfn.IFS(AND(Table2[[#This Row],[code]]&lt;400,Table2[[#This Row],[code]]&lt;&gt;""),2,Table2[[#This Row],[code]]&gt;500,4)),"")</f>
        <v/>
      </c>
      <c r="AC210" s="1" t="str">
        <f>IF(Table2[[#This Row],[Event]]="Penalty",Table2[[#This Row],[number]],IF(Table2[[#This Row],[Event]]="Time-Out",401,""))</f>
        <v/>
      </c>
      <c r="AD210" s="1">
        <f>ROW(A209)</f>
        <v>209</v>
      </c>
      <c r="AE210" s="1">
        <f>COUNTIFS(Table2[GameID],Table2[[#This Row],[GameID]],Table2[Column1],"&lt;="&amp;Table2[[#This Row],[Column1]])-1</f>
        <v>0</v>
      </c>
    </row>
    <row r="211" spans="1:31" x14ac:dyDescent="0.45">
      <c r="A211" t="s">
        <v>270</v>
      </c>
      <c r="B211" t="str">
        <f>_xlfn.TEXTBEFORE(Table2[[#This Row],[Kamp]]," - ")</f>
        <v>Rødovre FC</v>
      </c>
      <c r="C211" t="str">
        <f>_xlfn.TEXTAFTER(Table2[[#This Row],[Kamp]],"- ")</f>
        <v>Hafnia FC</v>
      </c>
      <c r="D211">
        <v>44843</v>
      </c>
      <c r="E211">
        <v>35317</v>
      </c>
      <c r="F211">
        <v>20222023</v>
      </c>
      <c r="G211" t="s">
        <v>17</v>
      </c>
      <c r="H211" t="s">
        <v>665</v>
      </c>
      <c r="I211" t="s">
        <v>678</v>
      </c>
      <c r="J211">
        <v>1</v>
      </c>
      <c r="K211">
        <v>29512</v>
      </c>
      <c r="L211">
        <v>1</v>
      </c>
      <c r="M211" t="s">
        <v>630</v>
      </c>
      <c r="N211" t="s">
        <v>53</v>
      </c>
      <c r="O211" t="s">
        <v>56</v>
      </c>
      <c r="P211">
        <v>81</v>
      </c>
      <c r="Q211">
        <v>89</v>
      </c>
      <c r="R211">
        <f>SUMIFS(Table2[number],Table2[Event],"Goal",Table2[H/U],"HOME",Table2[GameID],Table2[[#This Row],[GameID]],Table2[GameTime],"&lt;="&amp;Table2[[#This Row],[GameTime]])</f>
        <v>1</v>
      </c>
      <c r="S211">
        <f>SUMIFS(Table2[number],Table2[Event],"Goal",Table2[H/U],"AWAY",Table2[GameID],Table2[[#This Row],[GameID]],Table2[GameTime],"&lt;="&amp;Table2[[#This Row],[GameTime]])</f>
        <v>1</v>
      </c>
      <c r="T211" t="str">
        <f>IF(Table2[[#This Row],[Event]]="Goal",Table2[[#This Row],[Hscore]]&amp;"-"&amp;Table2[[#This Row],[Uscore]],"")</f>
        <v>1-1</v>
      </c>
      <c r="U211">
        <v>48</v>
      </c>
      <c r="V211" s="1">
        <f>Table2[[#This Row],[GameTime]]-(Table2[[#This Row],[period]]-1)*1200</f>
        <v>48</v>
      </c>
      <c r="W211" s="1">
        <f>ROUNDDOWN(Table2[[#This Row],[Time]]/60,0)</f>
        <v>0</v>
      </c>
      <c r="X211" s="1">
        <f>ROUNDDOWN((Table2[[#This Row],[Time]]/60-Table2[[#This Row],[Time2]])*60,0)</f>
        <v>48</v>
      </c>
      <c r="Y211" s="1" t="str">
        <f>IF(Table2[[#This Row],[Time2]]&lt;10,0&amp;Table2[[#This Row],[Time2]],Table2[[#This Row],[Time2]])</f>
        <v>00</v>
      </c>
      <c r="Z211" s="1">
        <f>IF(Table2[[#This Row],[Time3]]&lt;10,0&amp;Table2[[#This Row],[Time3]],Table2[[#This Row],[Time3]])</f>
        <v>48</v>
      </c>
      <c r="AA211" s="2" t="str">
        <f>Table2[[#This Row],[Time4]]&amp;":"&amp;Table2[[#This Row],[Time5]]</f>
        <v>00:48</v>
      </c>
      <c r="AB211" s="1" t="str" cm="1">
        <f t="array" ref="AB211">IFERROR(IF(Table2[[#This Row],[code]]="","",_xlfn.IFS(AND(Table2[[#This Row],[code]]&lt;400,Table2[[#This Row],[code]]&lt;&gt;""),2,Table2[[#This Row],[code]]&gt;500,4)),"")</f>
        <v/>
      </c>
      <c r="AC211" s="1" t="str">
        <f>IF(Table2[[#This Row],[Event]]="Penalty",Table2[[#This Row],[number]],IF(Table2[[#This Row],[Event]]="Time-Out",401,""))</f>
        <v/>
      </c>
      <c r="AD211" s="1">
        <f>ROW(A210)</f>
        <v>210</v>
      </c>
      <c r="AE211" s="1">
        <f>COUNTIFS(Table2[GameID],Table2[[#This Row],[GameID]],Table2[Column1],"&lt;="&amp;Table2[[#This Row],[Column1]])-1</f>
        <v>1</v>
      </c>
    </row>
    <row r="212" spans="1:31" x14ac:dyDescent="0.45">
      <c r="A212" t="s">
        <v>270</v>
      </c>
      <c r="B212" t="str">
        <f>_xlfn.TEXTBEFORE(Table2[[#This Row],[Kamp]]," - ")</f>
        <v>Rødovre FC</v>
      </c>
      <c r="C212" t="str">
        <f>_xlfn.TEXTAFTER(Table2[[#This Row],[Kamp]],"- ")</f>
        <v>Hafnia FC</v>
      </c>
      <c r="D212">
        <v>44843</v>
      </c>
      <c r="E212">
        <v>35317</v>
      </c>
      <c r="F212">
        <v>20222023</v>
      </c>
      <c r="G212" t="s">
        <v>17</v>
      </c>
      <c r="H212" t="s">
        <v>665</v>
      </c>
      <c r="I212" t="s">
        <v>678</v>
      </c>
      <c r="J212">
        <v>1</v>
      </c>
      <c r="K212">
        <v>29512</v>
      </c>
      <c r="L212">
        <v>1</v>
      </c>
      <c r="M212" t="s">
        <v>630</v>
      </c>
      <c r="N212" t="s">
        <v>48</v>
      </c>
      <c r="O212" t="s">
        <v>634</v>
      </c>
      <c r="P212">
        <v>28</v>
      </c>
      <c r="Q212" t="s">
        <v>634</v>
      </c>
      <c r="R212">
        <f>SUMIFS(Table2[number],Table2[Event],"Goal",Table2[H/U],"HOME",Table2[GameID],Table2[[#This Row],[GameID]],Table2[GameTime],"&lt;="&amp;Table2[[#This Row],[GameTime]])</f>
        <v>2</v>
      </c>
      <c r="S212">
        <f>SUMIFS(Table2[number],Table2[Event],"Goal",Table2[H/U],"AWAY",Table2[GameID],Table2[[#This Row],[GameID]],Table2[GameTime],"&lt;="&amp;Table2[[#This Row],[GameTime]])</f>
        <v>1</v>
      </c>
      <c r="T212" t="str">
        <f>IF(Table2[[#This Row],[Event]]="Goal",Table2[[#This Row],[Hscore]]&amp;"-"&amp;Table2[[#This Row],[Uscore]],"")</f>
        <v>2-1</v>
      </c>
      <c r="U212">
        <v>290</v>
      </c>
      <c r="V212" s="1">
        <f>Table2[[#This Row],[GameTime]]-(Table2[[#This Row],[period]]-1)*1200</f>
        <v>290</v>
      </c>
      <c r="W212" s="1">
        <f>ROUNDDOWN(Table2[[#This Row],[Time]]/60,0)</f>
        <v>4</v>
      </c>
      <c r="X212" s="1">
        <f>ROUNDDOWN((Table2[[#This Row],[Time]]/60-Table2[[#This Row],[Time2]])*60,0)</f>
        <v>50</v>
      </c>
      <c r="Y212" s="1" t="str">
        <f>IF(Table2[[#This Row],[Time2]]&lt;10,0&amp;Table2[[#This Row],[Time2]],Table2[[#This Row],[Time2]])</f>
        <v>04</v>
      </c>
      <c r="Z212" s="1">
        <f>IF(Table2[[#This Row],[Time3]]&lt;10,0&amp;Table2[[#This Row],[Time3]],Table2[[#This Row],[Time3]])</f>
        <v>50</v>
      </c>
      <c r="AA212" s="2" t="str">
        <f>Table2[[#This Row],[Time4]]&amp;":"&amp;Table2[[#This Row],[Time5]]</f>
        <v>04:50</v>
      </c>
      <c r="AB212" s="1" t="str" cm="1">
        <f t="array" ref="AB212">IFERROR(IF(Table2[[#This Row],[code]]="","",_xlfn.IFS(AND(Table2[[#This Row],[code]]&lt;400,Table2[[#This Row],[code]]&lt;&gt;""),2,Table2[[#This Row],[code]]&gt;500,4)),"")</f>
        <v/>
      </c>
      <c r="AC212" s="1" t="str">
        <f>IF(Table2[[#This Row],[Event]]="Penalty",Table2[[#This Row],[number]],IF(Table2[[#This Row],[Event]]="Time-Out",401,""))</f>
        <v/>
      </c>
      <c r="AD212" s="1">
        <f>ROW(A211)</f>
        <v>211</v>
      </c>
      <c r="AE212" s="1">
        <f>COUNTIFS(Table2[GameID],Table2[[#This Row],[GameID]],Table2[Column1],"&lt;="&amp;Table2[[#This Row],[Column1]])-1</f>
        <v>2</v>
      </c>
    </row>
    <row r="213" spans="1:31" x14ac:dyDescent="0.45">
      <c r="A213" t="s">
        <v>270</v>
      </c>
      <c r="B213" t="str">
        <f>_xlfn.TEXTBEFORE(Table2[[#This Row],[Kamp]]," - ")</f>
        <v>Rødovre FC</v>
      </c>
      <c r="C213" t="str">
        <f>_xlfn.TEXTAFTER(Table2[[#This Row],[Kamp]],"- ")</f>
        <v>Hafnia FC</v>
      </c>
      <c r="D213">
        <v>44843</v>
      </c>
      <c r="E213">
        <v>35317</v>
      </c>
      <c r="F213">
        <v>20222023</v>
      </c>
      <c r="G213" t="s">
        <v>17</v>
      </c>
      <c r="H213" t="s">
        <v>665</v>
      </c>
      <c r="I213" t="s">
        <v>678</v>
      </c>
      <c r="J213">
        <v>1</v>
      </c>
      <c r="K213">
        <v>29512</v>
      </c>
      <c r="L213">
        <v>1</v>
      </c>
      <c r="M213" t="s">
        <v>630</v>
      </c>
      <c r="N213" t="s">
        <v>42</v>
      </c>
      <c r="O213" t="s">
        <v>46</v>
      </c>
      <c r="P213">
        <v>8</v>
      </c>
      <c r="Q213">
        <v>19</v>
      </c>
      <c r="R213">
        <f>SUMIFS(Table2[number],Table2[Event],"Goal",Table2[H/U],"HOME",Table2[GameID],Table2[[#This Row],[GameID]],Table2[GameTime],"&lt;="&amp;Table2[[#This Row],[GameTime]])</f>
        <v>3</v>
      </c>
      <c r="S213">
        <f>SUMIFS(Table2[number],Table2[Event],"Goal",Table2[H/U],"AWAY",Table2[GameID],Table2[[#This Row],[GameID]],Table2[GameTime],"&lt;="&amp;Table2[[#This Row],[GameTime]])</f>
        <v>1</v>
      </c>
      <c r="T213" t="str">
        <f>IF(Table2[[#This Row],[Event]]="Goal",Table2[[#This Row],[Hscore]]&amp;"-"&amp;Table2[[#This Row],[Uscore]],"")</f>
        <v>3-1</v>
      </c>
      <c r="U213">
        <v>512</v>
      </c>
      <c r="V213" s="1">
        <f>Table2[[#This Row],[GameTime]]-(Table2[[#This Row],[period]]-1)*1200</f>
        <v>512</v>
      </c>
      <c r="W213" s="1">
        <f>ROUNDDOWN(Table2[[#This Row],[Time]]/60,0)</f>
        <v>8</v>
      </c>
      <c r="X213" s="1">
        <f>ROUNDDOWN((Table2[[#This Row],[Time]]/60-Table2[[#This Row],[Time2]])*60,0)</f>
        <v>32</v>
      </c>
      <c r="Y213" s="1" t="str">
        <f>IF(Table2[[#This Row],[Time2]]&lt;10,0&amp;Table2[[#This Row],[Time2]],Table2[[#This Row],[Time2]])</f>
        <v>08</v>
      </c>
      <c r="Z213" s="1">
        <f>IF(Table2[[#This Row],[Time3]]&lt;10,0&amp;Table2[[#This Row],[Time3]],Table2[[#This Row],[Time3]])</f>
        <v>32</v>
      </c>
      <c r="AA213" s="2" t="str">
        <f>Table2[[#This Row],[Time4]]&amp;":"&amp;Table2[[#This Row],[Time5]]</f>
        <v>08:32</v>
      </c>
      <c r="AB213" s="1" t="str" cm="1">
        <f t="array" ref="AB213">IFERROR(IF(Table2[[#This Row],[code]]="","",_xlfn.IFS(AND(Table2[[#This Row],[code]]&lt;400,Table2[[#This Row],[code]]&lt;&gt;""),2,Table2[[#This Row],[code]]&gt;500,4)),"")</f>
        <v/>
      </c>
      <c r="AC213" s="1" t="str">
        <f>IF(Table2[[#This Row],[Event]]="Penalty",Table2[[#This Row],[number]],IF(Table2[[#This Row],[Event]]="Time-Out",401,""))</f>
        <v/>
      </c>
      <c r="AD213" s="1">
        <f>ROW(A212)</f>
        <v>212</v>
      </c>
      <c r="AE213" s="1">
        <f>COUNTIFS(Table2[GameID],Table2[[#This Row],[GameID]],Table2[Column1],"&lt;="&amp;Table2[[#This Row],[Column1]])-1</f>
        <v>3</v>
      </c>
    </row>
    <row r="214" spans="1:31" x14ac:dyDescent="0.45">
      <c r="A214" t="s">
        <v>270</v>
      </c>
      <c r="B214" t="str">
        <f>_xlfn.TEXTBEFORE(Table2[[#This Row],[Kamp]]," - ")</f>
        <v>Rødovre FC</v>
      </c>
      <c r="C214" t="str">
        <f>_xlfn.TEXTAFTER(Table2[[#This Row],[Kamp]],"- ")</f>
        <v>Hafnia FC</v>
      </c>
      <c r="D214">
        <v>44843</v>
      </c>
      <c r="E214">
        <v>35317</v>
      </c>
      <c r="F214">
        <v>20222023</v>
      </c>
      <c r="G214" t="s">
        <v>17</v>
      </c>
      <c r="H214" t="s">
        <v>663</v>
      </c>
      <c r="I214" t="s">
        <v>677</v>
      </c>
      <c r="J214">
        <v>1</v>
      </c>
      <c r="K214">
        <v>29510</v>
      </c>
      <c r="L214">
        <v>201</v>
      </c>
      <c r="M214" t="s">
        <v>631</v>
      </c>
      <c r="N214" t="s">
        <v>165</v>
      </c>
      <c r="O214" t="s">
        <v>634</v>
      </c>
      <c r="P214">
        <v>44</v>
      </c>
      <c r="Q214" t="s">
        <v>634</v>
      </c>
      <c r="R214">
        <f>SUMIFS(Table2[number],Table2[Event],"Goal",Table2[H/U],"HOME",Table2[GameID],Table2[[#This Row],[GameID]],Table2[GameTime],"&lt;="&amp;Table2[[#This Row],[GameTime]])</f>
        <v>3</v>
      </c>
      <c r="S214">
        <f>SUMIFS(Table2[number],Table2[Event],"Goal",Table2[H/U],"AWAY",Table2[GameID],Table2[[#This Row],[GameID]],Table2[GameTime],"&lt;="&amp;Table2[[#This Row],[GameTime]])</f>
        <v>1</v>
      </c>
      <c r="T214" t="str">
        <f>IF(Table2[[#This Row],[Event]]="Goal",Table2[[#This Row],[Hscore]]&amp;"-"&amp;Table2[[#This Row],[Uscore]],"")</f>
        <v/>
      </c>
      <c r="U214">
        <v>687</v>
      </c>
      <c r="V214" s="1">
        <f>Table2[[#This Row],[GameTime]]-(Table2[[#This Row],[period]]-1)*1200</f>
        <v>687</v>
      </c>
      <c r="W214" s="1">
        <f>ROUNDDOWN(Table2[[#This Row],[Time]]/60,0)</f>
        <v>11</v>
      </c>
      <c r="X214" s="1">
        <f>ROUNDDOWN((Table2[[#This Row],[Time]]/60-Table2[[#This Row],[Time2]])*60,0)</f>
        <v>27</v>
      </c>
      <c r="Y214" s="1">
        <f>IF(Table2[[#This Row],[Time2]]&lt;10,0&amp;Table2[[#This Row],[Time2]],Table2[[#This Row],[Time2]])</f>
        <v>11</v>
      </c>
      <c r="Z214" s="1">
        <f>IF(Table2[[#This Row],[Time3]]&lt;10,0&amp;Table2[[#This Row],[Time3]],Table2[[#This Row],[Time3]])</f>
        <v>27</v>
      </c>
      <c r="AA214" s="2" t="str">
        <f>Table2[[#This Row],[Time4]]&amp;":"&amp;Table2[[#This Row],[Time5]]</f>
        <v>11:27</v>
      </c>
      <c r="AB214" s="1" cm="1">
        <f t="array" ref="AB214">IFERROR(IF(Table2[[#This Row],[code]]="","",_xlfn.IFS(AND(Table2[[#This Row],[code]]&lt;400,Table2[[#This Row],[code]]&lt;&gt;""),2,Table2[[#This Row],[code]]&gt;500,4)),"")</f>
        <v>2</v>
      </c>
      <c r="AC214" s="1">
        <f>IF(Table2[[#This Row],[Event]]="Penalty",Table2[[#This Row],[number]],IF(Table2[[#This Row],[Event]]="Time-Out",401,""))</f>
        <v>201</v>
      </c>
      <c r="AD214" s="1">
        <f>ROW(A213)</f>
        <v>213</v>
      </c>
      <c r="AE214" s="1">
        <f>COUNTIFS(Table2[GameID],Table2[[#This Row],[GameID]],Table2[Column1],"&lt;="&amp;Table2[[#This Row],[Column1]])-1</f>
        <v>4</v>
      </c>
    </row>
    <row r="215" spans="1:31" x14ac:dyDescent="0.45">
      <c r="A215" t="s">
        <v>270</v>
      </c>
      <c r="B215" t="str">
        <f>_xlfn.TEXTBEFORE(Table2[[#This Row],[Kamp]]," - ")</f>
        <v>Rødovre FC</v>
      </c>
      <c r="C215" t="str">
        <f>_xlfn.TEXTAFTER(Table2[[#This Row],[Kamp]],"- ")</f>
        <v>Hafnia FC</v>
      </c>
      <c r="D215">
        <v>44843</v>
      </c>
      <c r="E215">
        <v>35317</v>
      </c>
      <c r="F215">
        <v>20222023</v>
      </c>
      <c r="G215" t="s">
        <v>17</v>
      </c>
      <c r="H215" t="s">
        <v>665</v>
      </c>
      <c r="I215" t="s">
        <v>678</v>
      </c>
      <c r="J215">
        <v>1</v>
      </c>
      <c r="K215">
        <v>29512</v>
      </c>
      <c r="L215">
        <v>1</v>
      </c>
      <c r="M215" t="s">
        <v>630</v>
      </c>
      <c r="N215" t="s">
        <v>45</v>
      </c>
      <c r="O215" t="s">
        <v>42</v>
      </c>
      <c r="P215">
        <v>17</v>
      </c>
      <c r="Q215">
        <v>8</v>
      </c>
      <c r="R215">
        <f>SUMIFS(Table2[number],Table2[Event],"Goal",Table2[H/U],"HOME",Table2[GameID],Table2[[#This Row],[GameID]],Table2[GameTime],"&lt;="&amp;Table2[[#This Row],[GameTime]])</f>
        <v>4</v>
      </c>
      <c r="S215">
        <f>SUMIFS(Table2[number],Table2[Event],"Goal",Table2[H/U],"AWAY",Table2[GameID],Table2[[#This Row],[GameID]],Table2[GameTime],"&lt;="&amp;Table2[[#This Row],[GameTime]])</f>
        <v>1</v>
      </c>
      <c r="T215" t="str">
        <f>IF(Table2[[#This Row],[Event]]="Goal",Table2[[#This Row],[Hscore]]&amp;"-"&amp;Table2[[#This Row],[Uscore]],"")</f>
        <v>4-1</v>
      </c>
      <c r="U215">
        <v>698</v>
      </c>
      <c r="V215" s="1">
        <f>Table2[[#This Row],[GameTime]]-(Table2[[#This Row],[period]]-1)*1200</f>
        <v>698</v>
      </c>
      <c r="W215" s="1">
        <f>ROUNDDOWN(Table2[[#This Row],[Time]]/60,0)</f>
        <v>11</v>
      </c>
      <c r="X215" s="1">
        <f>ROUNDDOWN((Table2[[#This Row],[Time]]/60-Table2[[#This Row],[Time2]])*60,0)</f>
        <v>38</v>
      </c>
      <c r="Y215" s="1">
        <f>IF(Table2[[#This Row],[Time2]]&lt;10,0&amp;Table2[[#This Row],[Time2]],Table2[[#This Row],[Time2]])</f>
        <v>11</v>
      </c>
      <c r="Z215" s="1">
        <f>IF(Table2[[#This Row],[Time3]]&lt;10,0&amp;Table2[[#This Row],[Time3]],Table2[[#This Row],[Time3]])</f>
        <v>38</v>
      </c>
      <c r="AA215" s="2" t="str">
        <f>Table2[[#This Row],[Time4]]&amp;":"&amp;Table2[[#This Row],[Time5]]</f>
        <v>11:38</v>
      </c>
      <c r="AB215" s="1" t="str" cm="1">
        <f t="array" ref="AB215">IFERROR(IF(Table2[[#This Row],[code]]="","",_xlfn.IFS(AND(Table2[[#This Row],[code]]&lt;400,Table2[[#This Row],[code]]&lt;&gt;""),2,Table2[[#This Row],[code]]&gt;500,4)),"")</f>
        <v/>
      </c>
      <c r="AC215" s="1" t="str">
        <f>IF(Table2[[#This Row],[Event]]="Penalty",Table2[[#This Row],[number]],IF(Table2[[#This Row],[Event]]="Time-Out",401,""))</f>
        <v/>
      </c>
      <c r="AD215" s="1">
        <f>ROW(A214)</f>
        <v>214</v>
      </c>
      <c r="AE215" s="1">
        <f>COUNTIFS(Table2[GameID],Table2[[#This Row],[GameID]],Table2[Column1],"&lt;="&amp;Table2[[#This Row],[Column1]])-1</f>
        <v>5</v>
      </c>
    </row>
    <row r="216" spans="1:31" x14ac:dyDescent="0.45">
      <c r="A216" t="s">
        <v>270</v>
      </c>
      <c r="B216" t="str">
        <f>_xlfn.TEXTBEFORE(Table2[[#This Row],[Kamp]]," - ")</f>
        <v>Rødovre FC</v>
      </c>
      <c r="C216" t="str">
        <f>_xlfn.TEXTAFTER(Table2[[#This Row],[Kamp]],"- ")</f>
        <v>Hafnia FC</v>
      </c>
      <c r="D216">
        <v>44843</v>
      </c>
      <c r="E216">
        <v>35317</v>
      </c>
      <c r="F216">
        <v>20222023</v>
      </c>
      <c r="G216" t="s">
        <v>17</v>
      </c>
      <c r="H216" t="s">
        <v>663</v>
      </c>
      <c r="I216" t="s">
        <v>677</v>
      </c>
      <c r="J216">
        <v>1</v>
      </c>
      <c r="K216">
        <v>29510</v>
      </c>
      <c r="L216">
        <v>1</v>
      </c>
      <c r="M216" t="s">
        <v>630</v>
      </c>
      <c r="N216" t="s">
        <v>122</v>
      </c>
      <c r="O216" t="s">
        <v>163</v>
      </c>
      <c r="P216">
        <v>81</v>
      </c>
      <c r="Q216">
        <v>66</v>
      </c>
      <c r="R216">
        <f>SUMIFS(Table2[number],Table2[Event],"Goal",Table2[H/U],"HOME",Table2[GameID],Table2[[#This Row],[GameID]],Table2[GameTime],"&lt;="&amp;Table2[[#This Row],[GameTime]])</f>
        <v>4</v>
      </c>
      <c r="S216">
        <f>SUMIFS(Table2[number],Table2[Event],"Goal",Table2[H/U],"AWAY",Table2[GameID],Table2[[#This Row],[GameID]],Table2[GameTime],"&lt;="&amp;Table2[[#This Row],[GameTime]])</f>
        <v>2</v>
      </c>
      <c r="T216" t="str">
        <f>IF(Table2[[#This Row],[Event]]="Goal",Table2[[#This Row],[Hscore]]&amp;"-"&amp;Table2[[#This Row],[Uscore]],"")</f>
        <v>4-2</v>
      </c>
      <c r="U216">
        <v>799</v>
      </c>
      <c r="V216" s="1">
        <f>Table2[[#This Row],[GameTime]]-(Table2[[#This Row],[period]]-1)*1200</f>
        <v>799</v>
      </c>
      <c r="W216" s="1">
        <f>ROUNDDOWN(Table2[[#This Row],[Time]]/60,0)</f>
        <v>13</v>
      </c>
      <c r="X216" s="1">
        <f>ROUNDDOWN((Table2[[#This Row],[Time]]/60-Table2[[#This Row],[Time2]])*60,0)</f>
        <v>19</v>
      </c>
      <c r="Y216" s="1">
        <f>IF(Table2[[#This Row],[Time2]]&lt;10,0&amp;Table2[[#This Row],[Time2]],Table2[[#This Row],[Time2]])</f>
        <v>13</v>
      </c>
      <c r="Z216" s="1">
        <f>IF(Table2[[#This Row],[Time3]]&lt;10,0&amp;Table2[[#This Row],[Time3]],Table2[[#This Row],[Time3]])</f>
        <v>19</v>
      </c>
      <c r="AA216" s="2" t="str">
        <f>Table2[[#This Row],[Time4]]&amp;":"&amp;Table2[[#This Row],[Time5]]</f>
        <v>13:19</v>
      </c>
      <c r="AB216" s="1" t="str" cm="1">
        <f t="array" ref="AB216">IFERROR(IF(Table2[[#This Row],[code]]="","",_xlfn.IFS(AND(Table2[[#This Row],[code]]&lt;400,Table2[[#This Row],[code]]&lt;&gt;""),2,Table2[[#This Row],[code]]&gt;500,4)),"")</f>
        <v/>
      </c>
      <c r="AC216" s="1" t="str">
        <f>IF(Table2[[#This Row],[Event]]="Penalty",Table2[[#This Row],[number]],IF(Table2[[#This Row],[Event]]="Time-Out",401,""))</f>
        <v/>
      </c>
      <c r="AD216" s="1">
        <f>ROW(A215)</f>
        <v>215</v>
      </c>
      <c r="AE216" s="1">
        <f>COUNTIFS(Table2[GameID],Table2[[#This Row],[GameID]],Table2[Column1],"&lt;="&amp;Table2[[#This Row],[Column1]])-1</f>
        <v>6</v>
      </c>
    </row>
    <row r="217" spans="1:31" x14ac:dyDescent="0.45">
      <c r="A217" t="s">
        <v>270</v>
      </c>
      <c r="B217" t="str">
        <f>_xlfn.TEXTBEFORE(Table2[[#This Row],[Kamp]]," - ")</f>
        <v>Rødovre FC</v>
      </c>
      <c r="C217" t="str">
        <f>_xlfn.TEXTAFTER(Table2[[#This Row],[Kamp]],"- ")</f>
        <v>Hafnia FC</v>
      </c>
      <c r="D217">
        <v>44843</v>
      </c>
      <c r="E217">
        <v>35317</v>
      </c>
      <c r="F217">
        <v>20222023</v>
      </c>
      <c r="G217" t="s">
        <v>17</v>
      </c>
      <c r="H217" t="s">
        <v>665</v>
      </c>
      <c r="I217" t="s">
        <v>678</v>
      </c>
      <c r="J217">
        <v>1</v>
      </c>
      <c r="K217">
        <v>29512</v>
      </c>
      <c r="L217">
        <v>1</v>
      </c>
      <c r="M217" t="s">
        <v>630</v>
      </c>
      <c r="N217" t="s">
        <v>42</v>
      </c>
      <c r="O217" t="s">
        <v>634</v>
      </c>
      <c r="P217">
        <v>8</v>
      </c>
      <c r="Q217" t="s">
        <v>634</v>
      </c>
      <c r="R217">
        <f>SUMIFS(Table2[number],Table2[Event],"Goal",Table2[H/U],"HOME",Table2[GameID],Table2[[#This Row],[GameID]],Table2[GameTime],"&lt;="&amp;Table2[[#This Row],[GameTime]])</f>
        <v>5</v>
      </c>
      <c r="S217">
        <f>SUMIFS(Table2[number],Table2[Event],"Goal",Table2[H/U],"AWAY",Table2[GameID],Table2[[#This Row],[GameID]],Table2[GameTime],"&lt;="&amp;Table2[[#This Row],[GameTime]])</f>
        <v>2</v>
      </c>
      <c r="T217" t="str">
        <f>IF(Table2[[#This Row],[Event]]="Goal",Table2[[#This Row],[Hscore]]&amp;"-"&amp;Table2[[#This Row],[Uscore]],"")</f>
        <v>5-2</v>
      </c>
      <c r="U217">
        <v>880</v>
      </c>
      <c r="V217" s="1">
        <f>Table2[[#This Row],[GameTime]]-(Table2[[#This Row],[period]]-1)*1200</f>
        <v>880</v>
      </c>
      <c r="W217" s="1">
        <f>ROUNDDOWN(Table2[[#This Row],[Time]]/60,0)</f>
        <v>14</v>
      </c>
      <c r="X217" s="1">
        <f>ROUNDDOWN((Table2[[#This Row],[Time]]/60-Table2[[#This Row],[Time2]])*60,0)</f>
        <v>40</v>
      </c>
      <c r="Y217" s="1">
        <f>IF(Table2[[#This Row],[Time2]]&lt;10,0&amp;Table2[[#This Row],[Time2]],Table2[[#This Row],[Time2]])</f>
        <v>14</v>
      </c>
      <c r="Z217" s="1">
        <f>IF(Table2[[#This Row],[Time3]]&lt;10,0&amp;Table2[[#This Row],[Time3]],Table2[[#This Row],[Time3]])</f>
        <v>40</v>
      </c>
      <c r="AA217" s="2" t="str">
        <f>Table2[[#This Row],[Time4]]&amp;":"&amp;Table2[[#This Row],[Time5]]</f>
        <v>14:40</v>
      </c>
      <c r="AB217" s="1" t="str" cm="1">
        <f t="array" ref="AB217">IFERROR(IF(Table2[[#This Row],[code]]="","",_xlfn.IFS(AND(Table2[[#This Row],[code]]&lt;400,Table2[[#This Row],[code]]&lt;&gt;""),2,Table2[[#This Row],[code]]&gt;500,4)),"")</f>
        <v/>
      </c>
      <c r="AC217" s="1" t="str">
        <f>IF(Table2[[#This Row],[Event]]="Penalty",Table2[[#This Row],[number]],IF(Table2[[#This Row],[Event]]="Time-Out",401,""))</f>
        <v/>
      </c>
      <c r="AD217" s="1">
        <f>ROW(A216)</f>
        <v>216</v>
      </c>
      <c r="AE217" s="1">
        <f>COUNTIFS(Table2[GameID],Table2[[#This Row],[GameID]],Table2[Column1],"&lt;="&amp;Table2[[#This Row],[Column1]])-1</f>
        <v>7</v>
      </c>
    </row>
    <row r="218" spans="1:31" x14ac:dyDescent="0.45">
      <c r="A218" t="s">
        <v>270</v>
      </c>
      <c r="B218" t="str">
        <f>_xlfn.TEXTBEFORE(Table2[[#This Row],[Kamp]]," - ")</f>
        <v>Rødovre FC</v>
      </c>
      <c r="C218" t="str">
        <f>_xlfn.TEXTAFTER(Table2[[#This Row],[Kamp]],"- ")</f>
        <v>Hafnia FC</v>
      </c>
      <c r="D218">
        <v>44843</v>
      </c>
      <c r="E218">
        <v>35317</v>
      </c>
      <c r="F218">
        <v>20222023</v>
      </c>
      <c r="G218" t="s">
        <v>17</v>
      </c>
      <c r="H218" t="s">
        <v>665</v>
      </c>
      <c r="I218" t="s">
        <v>678</v>
      </c>
      <c r="J218">
        <v>1</v>
      </c>
      <c r="K218">
        <v>29512</v>
      </c>
      <c r="L218">
        <v>504</v>
      </c>
      <c r="M218" t="s">
        <v>631</v>
      </c>
      <c r="N218" t="s">
        <v>48</v>
      </c>
      <c r="O218" t="s">
        <v>634</v>
      </c>
      <c r="P218">
        <v>28</v>
      </c>
      <c r="Q218" t="s">
        <v>634</v>
      </c>
      <c r="R218">
        <f>SUMIFS(Table2[number],Table2[Event],"Goal",Table2[H/U],"HOME",Table2[GameID],Table2[[#This Row],[GameID]],Table2[GameTime],"&lt;="&amp;Table2[[#This Row],[GameTime]])</f>
        <v>5</v>
      </c>
      <c r="S218">
        <f>SUMIFS(Table2[number],Table2[Event],"Goal",Table2[H/U],"AWAY",Table2[GameID],Table2[[#This Row],[GameID]],Table2[GameTime],"&lt;="&amp;Table2[[#This Row],[GameTime]])</f>
        <v>2</v>
      </c>
      <c r="T218" t="str">
        <f>IF(Table2[[#This Row],[Event]]="Goal",Table2[[#This Row],[Hscore]]&amp;"-"&amp;Table2[[#This Row],[Uscore]],"")</f>
        <v/>
      </c>
      <c r="U218">
        <v>936</v>
      </c>
      <c r="V218" s="1">
        <f>Table2[[#This Row],[GameTime]]-(Table2[[#This Row],[period]]-1)*1200</f>
        <v>936</v>
      </c>
      <c r="W218" s="1">
        <f>ROUNDDOWN(Table2[[#This Row],[Time]]/60,0)</f>
        <v>15</v>
      </c>
      <c r="X218" s="1">
        <f>ROUNDDOWN((Table2[[#This Row],[Time]]/60-Table2[[#This Row],[Time2]])*60,0)</f>
        <v>36</v>
      </c>
      <c r="Y218" s="1">
        <f>IF(Table2[[#This Row],[Time2]]&lt;10,0&amp;Table2[[#This Row],[Time2]],Table2[[#This Row],[Time2]])</f>
        <v>15</v>
      </c>
      <c r="Z218" s="1">
        <f>IF(Table2[[#This Row],[Time3]]&lt;10,0&amp;Table2[[#This Row],[Time3]],Table2[[#This Row],[Time3]])</f>
        <v>36</v>
      </c>
      <c r="AA218" s="2" t="str">
        <f>Table2[[#This Row],[Time4]]&amp;":"&amp;Table2[[#This Row],[Time5]]</f>
        <v>15:36</v>
      </c>
      <c r="AB218" s="1" cm="1">
        <f t="array" ref="AB218">IFERROR(IF(Table2[[#This Row],[code]]="","",_xlfn.IFS(AND(Table2[[#This Row],[code]]&lt;400,Table2[[#This Row],[code]]&lt;&gt;""),2,Table2[[#This Row],[code]]&gt;500,4)),"")</f>
        <v>4</v>
      </c>
      <c r="AC218" s="1">
        <f>IF(Table2[[#This Row],[Event]]="Penalty",Table2[[#This Row],[number]],IF(Table2[[#This Row],[Event]]="Time-Out",401,""))</f>
        <v>504</v>
      </c>
      <c r="AD218" s="1">
        <f>ROW(A217)</f>
        <v>217</v>
      </c>
      <c r="AE218" s="1">
        <f>COUNTIFS(Table2[GameID],Table2[[#This Row],[GameID]],Table2[Column1],"&lt;="&amp;Table2[[#This Row],[Column1]])-1</f>
        <v>8</v>
      </c>
    </row>
    <row r="219" spans="1:31" x14ac:dyDescent="0.45">
      <c r="A219" t="s">
        <v>270</v>
      </c>
      <c r="B219" t="str">
        <f>_xlfn.TEXTBEFORE(Table2[[#This Row],[Kamp]]," - ")</f>
        <v>Rødovre FC</v>
      </c>
      <c r="C219" t="str">
        <f>_xlfn.TEXTAFTER(Table2[[#This Row],[Kamp]],"- ")</f>
        <v>Hafnia FC</v>
      </c>
      <c r="D219">
        <v>44843</v>
      </c>
      <c r="E219">
        <v>35317</v>
      </c>
      <c r="F219">
        <v>20222023</v>
      </c>
      <c r="G219" t="s">
        <v>17</v>
      </c>
      <c r="H219" t="s">
        <v>665</v>
      </c>
      <c r="I219" t="s">
        <v>678</v>
      </c>
      <c r="J219">
        <v>1</v>
      </c>
      <c r="K219">
        <v>29512</v>
      </c>
      <c r="L219">
        <v>213</v>
      </c>
      <c r="M219" t="s">
        <v>631</v>
      </c>
      <c r="N219" t="s">
        <v>46</v>
      </c>
      <c r="O219" t="s">
        <v>634</v>
      </c>
      <c r="P219">
        <v>19</v>
      </c>
      <c r="Q219" t="s">
        <v>634</v>
      </c>
      <c r="R219">
        <f>SUMIFS(Table2[number],Table2[Event],"Goal",Table2[H/U],"HOME",Table2[GameID],Table2[[#This Row],[GameID]],Table2[GameTime],"&lt;="&amp;Table2[[#This Row],[GameTime]])</f>
        <v>5</v>
      </c>
      <c r="S219">
        <f>SUMIFS(Table2[number],Table2[Event],"Goal",Table2[H/U],"AWAY",Table2[GameID],Table2[[#This Row],[GameID]],Table2[GameTime],"&lt;="&amp;Table2[[#This Row],[GameTime]])</f>
        <v>2</v>
      </c>
      <c r="T219" t="str">
        <f>IF(Table2[[#This Row],[Event]]="Goal",Table2[[#This Row],[Hscore]]&amp;"-"&amp;Table2[[#This Row],[Uscore]],"")</f>
        <v/>
      </c>
      <c r="U219">
        <v>1058</v>
      </c>
      <c r="V219" s="1">
        <f>Table2[[#This Row],[GameTime]]-(Table2[[#This Row],[period]]-1)*1200</f>
        <v>1058</v>
      </c>
      <c r="W219" s="1">
        <f>ROUNDDOWN(Table2[[#This Row],[Time]]/60,0)</f>
        <v>17</v>
      </c>
      <c r="X219" s="1">
        <f>ROUNDDOWN((Table2[[#This Row],[Time]]/60-Table2[[#This Row],[Time2]])*60,0)</f>
        <v>38</v>
      </c>
      <c r="Y219" s="1">
        <f>IF(Table2[[#This Row],[Time2]]&lt;10,0&amp;Table2[[#This Row],[Time2]],Table2[[#This Row],[Time2]])</f>
        <v>17</v>
      </c>
      <c r="Z219" s="1">
        <f>IF(Table2[[#This Row],[Time3]]&lt;10,0&amp;Table2[[#This Row],[Time3]],Table2[[#This Row],[Time3]])</f>
        <v>38</v>
      </c>
      <c r="AA219" s="2" t="str">
        <f>Table2[[#This Row],[Time4]]&amp;":"&amp;Table2[[#This Row],[Time5]]</f>
        <v>17:38</v>
      </c>
      <c r="AB219" s="1" cm="1">
        <f t="array" ref="AB219">IFERROR(IF(Table2[[#This Row],[code]]="","",_xlfn.IFS(AND(Table2[[#This Row],[code]]&lt;400,Table2[[#This Row],[code]]&lt;&gt;""),2,Table2[[#This Row],[code]]&gt;500,4)),"")</f>
        <v>2</v>
      </c>
      <c r="AC219" s="1">
        <f>IF(Table2[[#This Row],[Event]]="Penalty",Table2[[#This Row],[number]],IF(Table2[[#This Row],[Event]]="Time-Out",401,""))</f>
        <v>213</v>
      </c>
      <c r="AD219" s="1">
        <f>ROW(A218)</f>
        <v>218</v>
      </c>
      <c r="AE219" s="1">
        <f>COUNTIFS(Table2[GameID],Table2[[#This Row],[GameID]],Table2[Column1],"&lt;="&amp;Table2[[#This Row],[Column1]])-1</f>
        <v>9</v>
      </c>
    </row>
    <row r="220" spans="1:31" x14ac:dyDescent="0.45">
      <c r="A220" t="s">
        <v>270</v>
      </c>
      <c r="B220" t="str">
        <f>_xlfn.TEXTBEFORE(Table2[[#This Row],[Kamp]]," - ")</f>
        <v>Rødovre FC</v>
      </c>
      <c r="C220" t="str">
        <f>_xlfn.TEXTAFTER(Table2[[#This Row],[Kamp]],"- ")</f>
        <v>Hafnia FC</v>
      </c>
      <c r="D220">
        <v>44843</v>
      </c>
      <c r="E220">
        <v>35317</v>
      </c>
      <c r="F220">
        <v>20222023</v>
      </c>
      <c r="G220" t="s">
        <v>17</v>
      </c>
      <c r="H220" t="s">
        <v>663</v>
      </c>
      <c r="I220" t="s">
        <v>677</v>
      </c>
      <c r="J220">
        <v>2</v>
      </c>
      <c r="K220">
        <v>29510</v>
      </c>
      <c r="L220">
        <v>1</v>
      </c>
      <c r="M220" t="s">
        <v>630</v>
      </c>
      <c r="N220" t="s">
        <v>112</v>
      </c>
      <c r="O220" t="s">
        <v>122</v>
      </c>
      <c r="P220">
        <v>10</v>
      </c>
      <c r="Q220">
        <v>81</v>
      </c>
      <c r="R220">
        <f>SUMIFS(Table2[number],Table2[Event],"Goal",Table2[H/U],"HOME",Table2[GameID],Table2[[#This Row],[GameID]],Table2[GameTime],"&lt;="&amp;Table2[[#This Row],[GameTime]])</f>
        <v>5</v>
      </c>
      <c r="S220">
        <f>SUMIFS(Table2[number],Table2[Event],"Goal",Table2[H/U],"AWAY",Table2[GameID],Table2[[#This Row],[GameID]],Table2[GameTime],"&lt;="&amp;Table2[[#This Row],[GameTime]])</f>
        <v>3</v>
      </c>
      <c r="T220" t="str">
        <f>IF(Table2[[#This Row],[Event]]="Goal",Table2[[#This Row],[Hscore]]&amp;"-"&amp;Table2[[#This Row],[Uscore]],"")</f>
        <v>5-3</v>
      </c>
      <c r="U220">
        <v>1264</v>
      </c>
      <c r="V220" s="1">
        <f>Table2[[#This Row],[GameTime]]-(Table2[[#This Row],[period]]-1)*1200</f>
        <v>64</v>
      </c>
      <c r="W220" s="1">
        <f>ROUNDDOWN(Table2[[#This Row],[Time]]/60,0)</f>
        <v>1</v>
      </c>
      <c r="X220" s="1">
        <f>ROUNDDOWN((Table2[[#This Row],[Time]]/60-Table2[[#This Row],[Time2]])*60,0)</f>
        <v>4</v>
      </c>
      <c r="Y220" s="1" t="str">
        <f>IF(Table2[[#This Row],[Time2]]&lt;10,0&amp;Table2[[#This Row],[Time2]],Table2[[#This Row],[Time2]])</f>
        <v>01</v>
      </c>
      <c r="Z220" s="1" t="str">
        <f>IF(Table2[[#This Row],[Time3]]&lt;10,0&amp;Table2[[#This Row],[Time3]],Table2[[#This Row],[Time3]])</f>
        <v>04</v>
      </c>
      <c r="AA220" s="2" t="str">
        <f>Table2[[#This Row],[Time4]]&amp;":"&amp;Table2[[#This Row],[Time5]]</f>
        <v>01:04</v>
      </c>
      <c r="AB220" s="1" t="str" cm="1">
        <f t="array" ref="AB220">IFERROR(IF(Table2[[#This Row],[code]]="","",_xlfn.IFS(AND(Table2[[#This Row],[code]]&lt;400,Table2[[#This Row],[code]]&lt;&gt;""),2,Table2[[#This Row],[code]]&gt;500,4)),"")</f>
        <v/>
      </c>
      <c r="AC220" s="1" t="str">
        <f>IF(Table2[[#This Row],[Event]]="Penalty",Table2[[#This Row],[number]],IF(Table2[[#This Row],[Event]]="Time-Out",401,""))</f>
        <v/>
      </c>
      <c r="AD220" s="1">
        <f>ROW(A219)</f>
        <v>219</v>
      </c>
      <c r="AE220" s="1">
        <f>COUNTIFS(Table2[GameID],Table2[[#This Row],[GameID]],Table2[Column1],"&lt;="&amp;Table2[[#This Row],[Column1]])-1</f>
        <v>10</v>
      </c>
    </row>
    <row r="221" spans="1:31" x14ac:dyDescent="0.45">
      <c r="A221" t="s">
        <v>270</v>
      </c>
      <c r="B221" t="str">
        <f>_xlfn.TEXTBEFORE(Table2[[#This Row],[Kamp]]," - ")</f>
        <v>Rødovre FC</v>
      </c>
      <c r="C221" t="str">
        <f>_xlfn.TEXTAFTER(Table2[[#This Row],[Kamp]],"- ")</f>
        <v>Hafnia FC</v>
      </c>
      <c r="D221">
        <v>44843</v>
      </c>
      <c r="E221">
        <v>35317</v>
      </c>
      <c r="F221">
        <v>20222023</v>
      </c>
      <c r="G221" t="s">
        <v>17</v>
      </c>
      <c r="H221" t="s">
        <v>665</v>
      </c>
      <c r="I221" t="s">
        <v>678</v>
      </c>
      <c r="J221">
        <v>2</v>
      </c>
      <c r="K221">
        <v>29512</v>
      </c>
      <c r="L221">
        <v>220</v>
      </c>
      <c r="M221" t="s">
        <v>631</v>
      </c>
      <c r="N221" t="s">
        <v>42</v>
      </c>
      <c r="O221" t="s">
        <v>634</v>
      </c>
      <c r="P221">
        <v>8</v>
      </c>
      <c r="Q221" t="s">
        <v>634</v>
      </c>
      <c r="R221">
        <f>SUMIFS(Table2[number],Table2[Event],"Goal",Table2[H/U],"HOME",Table2[GameID],Table2[[#This Row],[GameID]],Table2[GameTime],"&lt;="&amp;Table2[[#This Row],[GameTime]])</f>
        <v>5</v>
      </c>
      <c r="S221">
        <f>SUMIFS(Table2[number],Table2[Event],"Goal",Table2[H/U],"AWAY",Table2[GameID],Table2[[#This Row],[GameID]],Table2[GameTime],"&lt;="&amp;Table2[[#This Row],[GameTime]])</f>
        <v>3</v>
      </c>
      <c r="T221" t="str">
        <f>IF(Table2[[#This Row],[Event]]="Goal",Table2[[#This Row],[Hscore]]&amp;"-"&amp;Table2[[#This Row],[Uscore]],"")</f>
        <v/>
      </c>
      <c r="U221">
        <v>1549</v>
      </c>
      <c r="V221" s="1">
        <f>Table2[[#This Row],[GameTime]]-(Table2[[#This Row],[period]]-1)*1200</f>
        <v>349</v>
      </c>
      <c r="W221" s="1">
        <f>ROUNDDOWN(Table2[[#This Row],[Time]]/60,0)</f>
        <v>5</v>
      </c>
      <c r="X221" s="1">
        <f>ROUNDDOWN((Table2[[#This Row],[Time]]/60-Table2[[#This Row],[Time2]])*60,0)</f>
        <v>49</v>
      </c>
      <c r="Y221" s="1" t="str">
        <f>IF(Table2[[#This Row],[Time2]]&lt;10,0&amp;Table2[[#This Row],[Time2]],Table2[[#This Row],[Time2]])</f>
        <v>05</v>
      </c>
      <c r="Z221" s="1">
        <f>IF(Table2[[#This Row],[Time3]]&lt;10,0&amp;Table2[[#This Row],[Time3]],Table2[[#This Row],[Time3]])</f>
        <v>49</v>
      </c>
      <c r="AA221" s="2" t="str">
        <f>Table2[[#This Row],[Time4]]&amp;":"&amp;Table2[[#This Row],[Time5]]</f>
        <v>05:49</v>
      </c>
      <c r="AB221" s="1" cm="1">
        <f t="array" ref="AB221">IFERROR(IF(Table2[[#This Row],[code]]="","",_xlfn.IFS(AND(Table2[[#This Row],[code]]&lt;400,Table2[[#This Row],[code]]&lt;&gt;""),2,Table2[[#This Row],[code]]&gt;500,4)),"")</f>
        <v>2</v>
      </c>
      <c r="AC221" s="1">
        <f>IF(Table2[[#This Row],[Event]]="Penalty",Table2[[#This Row],[number]],IF(Table2[[#This Row],[Event]]="Time-Out",401,""))</f>
        <v>220</v>
      </c>
      <c r="AD221" s="1">
        <f>ROW(A220)</f>
        <v>220</v>
      </c>
      <c r="AE221" s="1">
        <f>COUNTIFS(Table2[GameID],Table2[[#This Row],[GameID]],Table2[Column1],"&lt;="&amp;Table2[[#This Row],[Column1]])-1</f>
        <v>11</v>
      </c>
    </row>
    <row r="222" spans="1:31" x14ac:dyDescent="0.45">
      <c r="A222" t="s">
        <v>270</v>
      </c>
      <c r="B222" t="str">
        <f>_xlfn.TEXTBEFORE(Table2[[#This Row],[Kamp]]," - ")</f>
        <v>Rødovre FC</v>
      </c>
      <c r="C222" t="str">
        <f>_xlfn.TEXTAFTER(Table2[[#This Row],[Kamp]],"- ")</f>
        <v>Hafnia FC</v>
      </c>
      <c r="D222">
        <v>44843</v>
      </c>
      <c r="E222">
        <v>35317</v>
      </c>
      <c r="F222">
        <v>20222023</v>
      </c>
      <c r="G222" t="s">
        <v>17</v>
      </c>
      <c r="H222" t="s">
        <v>665</v>
      </c>
      <c r="I222" t="s">
        <v>678</v>
      </c>
      <c r="J222">
        <v>2</v>
      </c>
      <c r="K222">
        <v>29512</v>
      </c>
      <c r="L222">
        <v>1</v>
      </c>
      <c r="M222" t="s">
        <v>630</v>
      </c>
      <c r="N222" t="s">
        <v>39</v>
      </c>
      <c r="O222" t="s">
        <v>634</v>
      </c>
      <c r="P222">
        <v>2</v>
      </c>
      <c r="Q222" t="s">
        <v>634</v>
      </c>
      <c r="R222">
        <f>SUMIFS(Table2[number],Table2[Event],"Goal",Table2[H/U],"HOME",Table2[GameID],Table2[[#This Row],[GameID]],Table2[GameTime],"&lt;="&amp;Table2[[#This Row],[GameTime]])</f>
        <v>6</v>
      </c>
      <c r="S222">
        <f>SUMIFS(Table2[number],Table2[Event],"Goal",Table2[H/U],"AWAY",Table2[GameID],Table2[[#This Row],[GameID]],Table2[GameTime],"&lt;="&amp;Table2[[#This Row],[GameTime]])</f>
        <v>3</v>
      </c>
      <c r="T222" t="str">
        <f>IF(Table2[[#This Row],[Event]]="Goal",Table2[[#This Row],[Hscore]]&amp;"-"&amp;Table2[[#This Row],[Uscore]],"")</f>
        <v>6-3</v>
      </c>
      <c r="U222">
        <v>1604</v>
      </c>
      <c r="V222" s="1">
        <f>Table2[[#This Row],[GameTime]]-(Table2[[#This Row],[period]]-1)*1200</f>
        <v>404</v>
      </c>
      <c r="W222" s="1">
        <f>ROUNDDOWN(Table2[[#This Row],[Time]]/60,0)</f>
        <v>6</v>
      </c>
      <c r="X222" s="1">
        <f>ROUNDDOWN((Table2[[#This Row],[Time]]/60-Table2[[#This Row],[Time2]])*60,0)</f>
        <v>44</v>
      </c>
      <c r="Y222" s="1" t="str">
        <f>IF(Table2[[#This Row],[Time2]]&lt;10,0&amp;Table2[[#This Row],[Time2]],Table2[[#This Row],[Time2]])</f>
        <v>06</v>
      </c>
      <c r="Z222" s="1">
        <f>IF(Table2[[#This Row],[Time3]]&lt;10,0&amp;Table2[[#This Row],[Time3]],Table2[[#This Row],[Time3]])</f>
        <v>44</v>
      </c>
      <c r="AA222" s="2" t="str">
        <f>Table2[[#This Row],[Time4]]&amp;":"&amp;Table2[[#This Row],[Time5]]</f>
        <v>06:44</v>
      </c>
      <c r="AB222" s="1" t="str" cm="1">
        <f t="array" ref="AB222">IFERROR(IF(Table2[[#This Row],[code]]="","",_xlfn.IFS(AND(Table2[[#This Row],[code]]&lt;400,Table2[[#This Row],[code]]&lt;&gt;""),2,Table2[[#This Row],[code]]&gt;500,4)),"")</f>
        <v/>
      </c>
      <c r="AC222" s="1" t="str">
        <f>IF(Table2[[#This Row],[Event]]="Penalty",Table2[[#This Row],[number]],IF(Table2[[#This Row],[Event]]="Time-Out",401,""))</f>
        <v/>
      </c>
      <c r="AD222" s="1">
        <f>ROW(A221)</f>
        <v>221</v>
      </c>
      <c r="AE222" s="1">
        <f>COUNTIFS(Table2[GameID],Table2[[#This Row],[GameID]],Table2[Column1],"&lt;="&amp;Table2[[#This Row],[Column1]])-1</f>
        <v>12</v>
      </c>
    </row>
    <row r="223" spans="1:31" x14ac:dyDescent="0.45">
      <c r="A223" t="s">
        <v>270</v>
      </c>
      <c r="B223" t="str">
        <f>_xlfn.TEXTBEFORE(Table2[[#This Row],[Kamp]]," - ")</f>
        <v>Rødovre FC</v>
      </c>
      <c r="C223" t="str">
        <f>_xlfn.TEXTAFTER(Table2[[#This Row],[Kamp]],"- ")</f>
        <v>Hafnia FC</v>
      </c>
      <c r="D223">
        <v>44843</v>
      </c>
      <c r="E223">
        <v>35317</v>
      </c>
      <c r="F223">
        <v>20222023</v>
      </c>
      <c r="G223" t="s">
        <v>17</v>
      </c>
      <c r="H223" t="s">
        <v>663</v>
      </c>
      <c r="I223" t="s">
        <v>677</v>
      </c>
      <c r="J223">
        <v>2</v>
      </c>
      <c r="K223">
        <v>29510</v>
      </c>
      <c r="L223">
        <v>1</v>
      </c>
      <c r="M223" t="s">
        <v>630</v>
      </c>
      <c r="N223" t="s">
        <v>163</v>
      </c>
      <c r="O223" t="s">
        <v>122</v>
      </c>
      <c r="P223">
        <v>66</v>
      </c>
      <c r="Q223">
        <v>81</v>
      </c>
      <c r="R223">
        <f>SUMIFS(Table2[number],Table2[Event],"Goal",Table2[H/U],"HOME",Table2[GameID],Table2[[#This Row],[GameID]],Table2[GameTime],"&lt;="&amp;Table2[[#This Row],[GameTime]])</f>
        <v>6</v>
      </c>
      <c r="S223">
        <f>SUMIFS(Table2[number],Table2[Event],"Goal",Table2[H/U],"AWAY",Table2[GameID],Table2[[#This Row],[GameID]],Table2[GameTime],"&lt;="&amp;Table2[[#This Row],[GameTime]])</f>
        <v>4</v>
      </c>
      <c r="T223" t="str">
        <f>IF(Table2[[#This Row],[Event]]="Goal",Table2[[#This Row],[Hscore]]&amp;"-"&amp;Table2[[#This Row],[Uscore]],"")</f>
        <v>6-4</v>
      </c>
      <c r="U223">
        <v>1627</v>
      </c>
      <c r="V223" s="1">
        <f>Table2[[#This Row],[GameTime]]-(Table2[[#This Row],[period]]-1)*1200</f>
        <v>427</v>
      </c>
      <c r="W223" s="1">
        <f>ROUNDDOWN(Table2[[#This Row],[Time]]/60,0)</f>
        <v>7</v>
      </c>
      <c r="X223" s="1">
        <f>ROUNDDOWN((Table2[[#This Row],[Time]]/60-Table2[[#This Row],[Time2]])*60,0)</f>
        <v>6</v>
      </c>
      <c r="Y223" s="1" t="str">
        <f>IF(Table2[[#This Row],[Time2]]&lt;10,0&amp;Table2[[#This Row],[Time2]],Table2[[#This Row],[Time2]])</f>
        <v>07</v>
      </c>
      <c r="Z223" s="1" t="str">
        <f>IF(Table2[[#This Row],[Time3]]&lt;10,0&amp;Table2[[#This Row],[Time3]],Table2[[#This Row],[Time3]])</f>
        <v>06</v>
      </c>
      <c r="AA223" s="2" t="str">
        <f>Table2[[#This Row],[Time4]]&amp;":"&amp;Table2[[#This Row],[Time5]]</f>
        <v>07:06</v>
      </c>
      <c r="AB223" s="1" t="str" cm="1">
        <f t="array" ref="AB223">IFERROR(IF(Table2[[#This Row],[code]]="","",_xlfn.IFS(AND(Table2[[#This Row],[code]]&lt;400,Table2[[#This Row],[code]]&lt;&gt;""),2,Table2[[#This Row],[code]]&gt;500,4)),"")</f>
        <v/>
      </c>
      <c r="AC223" s="1" t="str">
        <f>IF(Table2[[#This Row],[Event]]="Penalty",Table2[[#This Row],[number]],IF(Table2[[#This Row],[Event]]="Time-Out",401,""))</f>
        <v/>
      </c>
      <c r="AD223" s="1">
        <f>ROW(A222)</f>
        <v>222</v>
      </c>
      <c r="AE223" s="1">
        <f>COUNTIFS(Table2[GameID],Table2[[#This Row],[GameID]],Table2[Column1],"&lt;="&amp;Table2[[#This Row],[Column1]])-1</f>
        <v>13</v>
      </c>
    </row>
    <row r="224" spans="1:31" x14ac:dyDescent="0.45">
      <c r="A224" t="s">
        <v>270</v>
      </c>
      <c r="B224" t="str">
        <f>_xlfn.TEXTBEFORE(Table2[[#This Row],[Kamp]]," - ")</f>
        <v>Rødovre FC</v>
      </c>
      <c r="C224" t="str">
        <f>_xlfn.TEXTAFTER(Table2[[#This Row],[Kamp]],"- ")</f>
        <v>Hafnia FC</v>
      </c>
      <c r="D224">
        <v>44843</v>
      </c>
      <c r="E224">
        <v>35317</v>
      </c>
      <c r="F224">
        <v>20222023</v>
      </c>
      <c r="G224" t="s">
        <v>17</v>
      </c>
      <c r="H224" t="s">
        <v>663</v>
      </c>
      <c r="I224" t="s">
        <v>677</v>
      </c>
      <c r="J224">
        <v>2</v>
      </c>
      <c r="K224">
        <v>29510</v>
      </c>
      <c r="L224">
        <v>1</v>
      </c>
      <c r="M224" t="s">
        <v>630</v>
      </c>
      <c r="N224" t="s">
        <v>163</v>
      </c>
      <c r="O224" t="s">
        <v>122</v>
      </c>
      <c r="P224">
        <v>66</v>
      </c>
      <c r="Q224">
        <v>81</v>
      </c>
      <c r="R224">
        <f>SUMIFS(Table2[number],Table2[Event],"Goal",Table2[H/U],"HOME",Table2[GameID],Table2[[#This Row],[GameID]],Table2[GameTime],"&lt;="&amp;Table2[[#This Row],[GameTime]])</f>
        <v>6</v>
      </c>
      <c r="S224">
        <f>SUMIFS(Table2[number],Table2[Event],"Goal",Table2[H/U],"AWAY",Table2[GameID],Table2[[#This Row],[GameID]],Table2[GameTime],"&lt;="&amp;Table2[[#This Row],[GameTime]])</f>
        <v>5</v>
      </c>
      <c r="T224" t="str">
        <f>IF(Table2[[#This Row],[Event]]="Goal",Table2[[#This Row],[Hscore]]&amp;"-"&amp;Table2[[#This Row],[Uscore]],"")</f>
        <v>6-5</v>
      </c>
      <c r="U224">
        <v>1700</v>
      </c>
      <c r="V224" s="1">
        <f>Table2[[#This Row],[GameTime]]-(Table2[[#This Row],[period]]-1)*1200</f>
        <v>500</v>
      </c>
      <c r="W224" s="1">
        <f>ROUNDDOWN(Table2[[#This Row],[Time]]/60,0)</f>
        <v>8</v>
      </c>
      <c r="X224" s="1">
        <f>ROUNDDOWN((Table2[[#This Row],[Time]]/60-Table2[[#This Row],[Time2]])*60,0)</f>
        <v>20</v>
      </c>
      <c r="Y224" s="1" t="str">
        <f>IF(Table2[[#This Row],[Time2]]&lt;10,0&amp;Table2[[#This Row],[Time2]],Table2[[#This Row],[Time2]])</f>
        <v>08</v>
      </c>
      <c r="Z224" s="1">
        <f>IF(Table2[[#This Row],[Time3]]&lt;10,0&amp;Table2[[#This Row],[Time3]],Table2[[#This Row],[Time3]])</f>
        <v>20</v>
      </c>
      <c r="AA224" s="2" t="str">
        <f>Table2[[#This Row],[Time4]]&amp;":"&amp;Table2[[#This Row],[Time5]]</f>
        <v>08:20</v>
      </c>
      <c r="AB224" s="1" t="str" cm="1">
        <f t="array" ref="AB224">IFERROR(IF(Table2[[#This Row],[code]]="","",_xlfn.IFS(AND(Table2[[#This Row],[code]]&lt;400,Table2[[#This Row],[code]]&lt;&gt;""),2,Table2[[#This Row],[code]]&gt;500,4)),"")</f>
        <v/>
      </c>
      <c r="AC224" s="1" t="str">
        <f>IF(Table2[[#This Row],[Event]]="Penalty",Table2[[#This Row],[number]],IF(Table2[[#This Row],[Event]]="Time-Out",401,""))</f>
        <v/>
      </c>
      <c r="AD224" s="1">
        <f>ROW(A223)</f>
        <v>223</v>
      </c>
      <c r="AE224" s="1">
        <f>COUNTIFS(Table2[GameID],Table2[[#This Row],[GameID]],Table2[Column1],"&lt;="&amp;Table2[[#This Row],[Column1]])-1</f>
        <v>14</v>
      </c>
    </row>
    <row r="225" spans="1:31" x14ac:dyDescent="0.45">
      <c r="A225" t="s">
        <v>270</v>
      </c>
      <c r="B225" t="str">
        <f>_xlfn.TEXTBEFORE(Table2[[#This Row],[Kamp]]," - ")</f>
        <v>Rødovre FC</v>
      </c>
      <c r="C225" t="str">
        <f>_xlfn.TEXTAFTER(Table2[[#This Row],[Kamp]],"- ")</f>
        <v>Hafnia FC</v>
      </c>
      <c r="D225">
        <v>44843</v>
      </c>
      <c r="E225">
        <v>35317</v>
      </c>
      <c r="F225">
        <v>20222023</v>
      </c>
      <c r="G225" t="s">
        <v>17</v>
      </c>
      <c r="H225" t="s">
        <v>663</v>
      </c>
      <c r="I225" t="s">
        <v>677</v>
      </c>
      <c r="J225">
        <v>2</v>
      </c>
      <c r="K225">
        <v>29510</v>
      </c>
      <c r="L225">
        <v>206</v>
      </c>
      <c r="M225" t="s">
        <v>631</v>
      </c>
      <c r="N225" t="s">
        <v>165</v>
      </c>
      <c r="O225" t="s">
        <v>634</v>
      </c>
      <c r="P225">
        <v>44</v>
      </c>
      <c r="Q225" t="s">
        <v>634</v>
      </c>
      <c r="R225">
        <f>SUMIFS(Table2[number],Table2[Event],"Goal",Table2[H/U],"HOME",Table2[GameID],Table2[[#This Row],[GameID]],Table2[GameTime],"&lt;="&amp;Table2[[#This Row],[GameTime]])</f>
        <v>6</v>
      </c>
      <c r="S225">
        <f>SUMIFS(Table2[number],Table2[Event],"Goal",Table2[H/U],"AWAY",Table2[GameID],Table2[[#This Row],[GameID]],Table2[GameTime],"&lt;="&amp;Table2[[#This Row],[GameTime]])</f>
        <v>5</v>
      </c>
      <c r="T225" t="str">
        <f>IF(Table2[[#This Row],[Event]]="Goal",Table2[[#This Row],[Hscore]]&amp;"-"&amp;Table2[[#This Row],[Uscore]],"")</f>
        <v/>
      </c>
      <c r="U225">
        <v>1978</v>
      </c>
      <c r="V225" s="1">
        <f>Table2[[#This Row],[GameTime]]-(Table2[[#This Row],[period]]-1)*1200</f>
        <v>778</v>
      </c>
      <c r="W225" s="1">
        <f>ROUNDDOWN(Table2[[#This Row],[Time]]/60,0)</f>
        <v>12</v>
      </c>
      <c r="X225" s="1">
        <f>ROUNDDOWN((Table2[[#This Row],[Time]]/60-Table2[[#This Row],[Time2]])*60,0)</f>
        <v>58</v>
      </c>
      <c r="Y225" s="1">
        <f>IF(Table2[[#This Row],[Time2]]&lt;10,0&amp;Table2[[#This Row],[Time2]],Table2[[#This Row],[Time2]])</f>
        <v>12</v>
      </c>
      <c r="Z225" s="1">
        <f>IF(Table2[[#This Row],[Time3]]&lt;10,0&amp;Table2[[#This Row],[Time3]],Table2[[#This Row],[Time3]])</f>
        <v>58</v>
      </c>
      <c r="AA225" s="2" t="str">
        <f>Table2[[#This Row],[Time4]]&amp;":"&amp;Table2[[#This Row],[Time5]]</f>
        <v>12:58</v>
      </c>
      <c r="AB225" s="1" cm="1">
        <f t="array" ref="AB225">IFERROR(IF(Table2[[#This Row],[code]]="","",_xlfn.IFS(AND(Table2[[#This Row],[code]]&lt;400,Table2[[#This Row],[code]]&lt;&gt;""),2,Table2[[#This Row],[code]]&gt;500,4)),"")</f>
        <v>2</v>
      </c>
      <c r="AC225" s="1">
        <f>IF(Table2[[#This Row],[Event]]="Penalty",Table2[[#This Row],[number]],IF(Table2[[#This Row],[Event]]="Time-Out",401,""))</f>
        <v>206</v>
      </c>
      <c r="AD225" s="1">
        <f>ROW(A224)</f>
        <v>224</v>
      </c>
      <c r="AE225" s="1">
        <f>COUNTIFS(Table2[GameID],Table2[[#This Row],[GameID]],Table2[Column1],"&lt;="&amp;Table2[[#This Row],[Column1]])-1</f>
        <v>15</v>
      </c>
    </row>
    <row r="226" spans="1:31" x14ac:dyDescent="0.45">
      <c r="A226" t="s">
        <v>270</v>
      </c>
      <c r="B226" t="str">
        <f>_xlfn.TEXTBEFORE(Table2[[#This Row],[Kamp]]," - ")</f>
        <v>Rødovre FC</v>
      </c>
      <c r="C226" t="str">
        <f>_xlfn.TEXTAFTER(Table2[[#This Row],[Kamp]],"- ")</f>
        <v>Hafnia FC</v>
      </c>
      <c r="D226">
        <v>44843</v>
      </c>
      <c r="E226">
        <v>35317</v>
      </c>
      <c r="F226">
        <v>20222023</v>
      </c>
      <c r="G226" t="s">
        <v>17</v>
      </c>
      <c r="H226" t="s">
        <v>665</v>
      </c>
      <c r="I226" t="s">
        <v>678</v>
      </c>
      <c r="J226">
        <v>3</v>
      </c>
      <c r="K226">
        <v>29512</v>
      </c>
      <c r="L226">
        <v>1</v>
      </c>
      <c r="M226" t="s">
        <v>630</v>
      </c>
      <c r="N226" t="s">
        <v>50</v>
      </c>
      <c r="O226" t="s">
        <v>51</v>
      </c>
      <c r="P226">
        <v>53</v>
      </c>
      <c r="Q226">
        <v>77</v>
      </c>
      <c r="R226">
        <f>SUMIFS(Table2[number],Table2[Event],"Goal",Table2[H/U],"HOME",Table2[GameID],Table2[[#This Row],[GameID]],Table2[GameTime],"&lt;="&amp;Table2[[#This Row],[GameTime]])</f>
        <v>7</v>
      </c>
      <c r="S226">
        <f>SUMIFS(Table2[number],Table2[Event],"Goal",Table2[H/U],"AWAY",Table2[GameID],Table2[[#This Row],[GameID]],Table2[GameTime],"&lt;="&amp;Table2[[#This Row],[GameTime]])</f>
        <v>5</v>
      </c>
      <c r="T226" t="str">
        <f>IF(Table2[[#This Row],[Event]]="Goal",Table2[[#This Row],[Hscore]]&amp;"-"&amp;Table2[[#This Row],[Uscore]],"")</f>
        <v>7-5</v>
      </c>
      <c r="U226">
        <v>2721</v>
      </c>
      <c r="V226" s="1">
        <f>Table2[[#This Row],[GameTime]]-(Table2[[#This Row],[period]]-1)*1200</f>
        <v>321</v>
      </c>
      <c r="W226" s="1">
        <f>ROUNDDOWN(Table2[[#This Row],[Time]]/60,0)</f>
        <v>5</v>
      </c>
      <c r="X226" s="1">
        <f>ROUNDDOWN((Table2[[#This Row],[Time]]/60-Table2[[#This Row],[Time2]])*60,0)</f>
        <v>21</v>
      </c>
      <c r="Y226" s="1" t="str">
        <f>IF(Table2[[#This Row],[Time2]]&lt;10,0&amp;Table2[[#This Row],[Time2]],Table2[[#This Row],[Time2]])</f>
        <v>05</v>
      </c>
      <c r="Z226" s="1">
        <f>IF(Table2[[#This Row],[Time3]]&lt;10,0&amp;Table2[[#This Row],[Time3]],Table2[[#This Row],[Time3]])</f>
        <v>21</v>
      </c>
      <c r="AA226" s="2" t="str">
        <f>Table2[[#This Row],[Time4]]&amp;":"&amp;Table2[[#This Row],[Time5]]</f>
        <v>05:21</v>
      </c>
      <c r="AB226" s="1" t="str" cm="1">
        <f t="array" ref="AB226">IFERROR(IF(Table2[[#This Row],[code]]="","",_xlfn.IFS(AND(Table2[[#This Row],[code]]&lt;400,Table2[[#This Row],[code]]&lt;&gt;""),2,Table2[[#This Row],[code]]&gt;500,4)),"")</f>
        <v/>
      </c>
      <c r="AC226" s="1" t="str">
        <f>IF(Table2[[#This Row],[Event]]="Penalty",Table2[[#This Row],[number]],IF(Table2[[#This Row],[Event]]="Time-Out",401,""))</f>
        <v/>
      </c>
      <c r="AD226" s="1">
        <f>ROW(A225)</f>
        <v>225</v>
      </c>
      <c r="AE226" s="1">
        <f>COUNTIFS(Table2[GameID],Table2[[#This Row],[GameID]],Table2[Column1],"&lt;="&amp;Table2[[#This Row],[Column1]])-1</f>
        <v>16</v>
      </c>
    </row>
    <row r="227" spans="1:31" x14ac:dyDescent="0.45">
      <c r="A227" t="s">
        <v>270</v>
      </c>
      <c r="B227" t="str">
        <f>_xlfn.TEXTBEFORE(Table2[[#This Row],[Kamp]]," - ")</f>
        <v>Rødovre FC</v>
      </c>
      <c r="C227" t="str">
        <f>_xlfn.TEXTAFTER(Table2[[#This Row],[Kamp]],"- ")</f>
        <v>Hafnia FC</v>
      </c>
      <c r="D227">
        <v>44843</v>
      </c>
      <c r="E227">
        <v>35317</v>
      </c>
      <c r="F227">
        <v>20222023</v>
      </c>
      <c r="G227" t="s">
        <v>17</v>
      </c>
      <c r="H227" t="s">
        <v>665</v>
      </c>
      <c r="I227" t="s">
        <v>678</v>
      </c>
      <c r="J227">
        <v>3</v>
      </c>
      <c r="K227">
        <v>29512</v>
      </c>
      <c r="L227">
        <v>201</v>
      </c>
      <c r="M227" t="s">
        <v>631</v>
      </c>
      <c r="N227" t="s">
        <v>48</v>
      </c>
      <c r="O227" t="s">
        <v>634</v>
      </c>
      <c r="P227">
        <v>28</v>
      </c>
      <c r="Q227" t="s">
        <v>634</v>
      </c>
      <c r="R227">
        <f>SUMIFS(Table2[number],Table2[Event],"Goal",Table2[H/U],"HOME",Table2[GameID],Table2[[#This Row],[GameID]],Table2[GameTime],"&lt;="&amp;Table2[[#This Row],[GameTime]])</f>
        <v>7</v>
      </c>
      <c r="S227">
        <f>SUMIFS(Table2[number],Table2[Event],"Goal",Table2[H/U],"AWAY",Table2[GameID],Table2[[#This Row],[GameID]],Table2[GameTime],"&lt;="&amp;Table2[[#This Row],[GameTime]])</f>
        <v>5</v>
      </c>
      <c r="T227" t="str">
        <f>IF(Table2[[#This Row],[Event]]="Goal",Table2[[#This Row],[Hscore]]&amp;"-"&amp;Table2[[#This Row],[Uscore]],"")</f>
        <v/>
      </c>
      <c r="U227">
        <v>2894</v>
      </c>
      <c r="V227" s="1">
        <f>Table2[[#This Row],[GameTime]]-(Table2[[#This Row],[period]]-1)*1200</f>
        <v>494</v>
      </c>
      <c r="W227" s="1">
        <f>ROUNDDOWN(Table2[[#This Row],[Time]]/60,0)</f>
        <v>8</v>
      </c>
      <c r="X227" s="1">
        <f>ROUNDDOWN((Table2[[#This Row],[Time]]/60-Table2[[#This Row],[Time2]])*60,0)</f>
        <v>14</v>
      </c>
      <c r="Y227" s="1" t="str">
        <f>IF(Table2[[#This Row],[Time2]]&lt;10,0&amp;Table2[[#This Row],[Time2]],Table2[[#This Row],[Time2]])</f>
        <v>08</v>
      </c>
      <c r="Z227" s="1">
        <f>IF(Table2[[#This Row],[Time3]]&lt;10,0&amp;Table2[[#This Row],[Time3]],Table2[[#This Row],[Time3]])</f>
        <v>14</v>
      </c>
      <c r="AA227" s="2" t="str">
        <f>Table2[[#This Row],[Time4]]&amp;":"&amp;Table2[[#This Row],[Time5]]</f>
        <v>08:14</v>
      </c>
      <c r="AB227" s="1" cm="1">
        <f t="array" ref="AB227">IFERROR(IF(Table2[[#This Row],[code]]="","",_xlfn.IFS(AND(Table2[[#This Row],[code]]&lt;400,Table2[[#This Row],[code]]&lt;&gt;""),2,Table2[[#This Row],[code]]&gt;500,4)),"")</f>
        <v>2</v>
      </c>
      <c r="AC227" s="1">
        <f>IF(Table2[[#This Row],[Event]]="Penalty",Table2[[#This Row],[number]],IF(Table2[[#This Row],[Event]]="Time-Out",401,""))</f>
        <v>201</v>
      </c>
      <c r="AD227" s="1">
        <f>ROW(A226)</f>
        <v>226</v>
      </c>
      <c r="AE227" s="1">
        <f>COUNTIFS(Table2[GameID],Table2[[#This Row],[GameID]],Table2[Column1],"&lt;="&amp;Table2[[#This Row],[Column1]])-1</f>
        <v>17</v>
      </c>
    </row>
    <row r="228" spans="1:31" x14ac:dyDescent="0.45">
      <c r="A228" t="s">
        <v>270</v>
      </c>
      <c r="B228" t="str">
        <f>_xlfn.TEXTBEFORE(Table2[[#This Row],[Kamp]]," - ")</f>
        <v>Rødovre FC</v>
      </c>
      <c r="C228" t="str">
        <f>_xlfn.TEXTAFTER(Table2[[#This Row],[Kamp]],"- ")</f>
        <v>Hafnia FC</v>
      </c>
      <c r="D228">
        <v>44843</v>
      </c>
      <c r="E228">
        <v>35317</v>
      </c>
      <c r="F228">
        <v>20222023</v>
      </c>
      <c r="G228" t="s">
        <v>17</v>
      </c>
      <c r="H228" t="s">
        <v>663</v>
      </c>
      <c r="I228" t="s">
        <v>677</v>
      </c>
      <c r="J228">
        <v>3</v>
      </c>
      <c r="K228">
        <v>29510</v>
      </c>
      <c r="L228">
        <v>504</v>
      </c>
      <c r="M228" t="s">
        <v>631</v>
      </c>
      <c r="N228" t="s">
        <v>112</v>
      </c>
      <c r="O228" t="s">
        <v>634</v>
      </c>
      <c r="P228">
        <v>10</v>
      </c>
      <c r="Q228" t="s">
        <v>634</v>
      </c>
      <c r="R228">
        <f>SUMIFS(Table2[number],Table2[Event],"Goal",Table2[H/U],"HOME",Table2[GameID],Table2[[#This Row],[GameID]],Table2[GameTime],"&lt;="&amp;Table2[[#This Row],[GameTime]])</f>
        <v>7</v>
      </c>
      <c r="S228">
        <f>SUMIFS(Table2[number],Table2[Event],"Goal",Table2[H/U],"AWAY",Table2[GameID],Table2[[#This Row],[GameID]],Table2[GameTime],"&lt;="&amp;Table2[[#This Row],[GameTime]])</f>
        <v>5</v>
      </c>
      <c r="T228" t="str">
        <f>IF(Table2[[#This Row],[Event]]="Goal",Table2[[#This Row],[Hscore]]&amp;"-"&amp;Table2[[#This Row],[Uscore]],"")</f>
        <v/>
      </c>
      <c r="U228">
        <v>3278</v>
      </c>
      <c r="V228" s="1">
        <f>Table2[[#This Row],[GameTime]]-(Table2[[#This Row],[period]]-1)*1200</f>
        <v>878</v>
      </c>
      <c r="W228" s="1">
        <f>ROUNDDOWN(Table2[[#This Row],[Time]]/60,0)</f>
        <v>14</v>
      </c>
      <c r="X228" s="1">
        <f>ROUNDDOWN((Table2[[#This Row],[Time]]/60-Table2[[#This Row],[Time2]])*60,0)</f>
        <v>38</v>
      </c>
      <c r="Y228" s="1">
        <f>IF(Table2[[#This Row],[Time2]]&lt;10,0&amp;Table2[[#This Row],[Time2]],Table2[[#This Row],[Time2]])</f>
        <v>14</v>
      </c>
      <c r="Z228" s="1">
        <f>IF(Table2[[#This Row],[Time3]]&lt;10,0&amp;Table2[[#This Row],[Time3]],Table2[[#This Row],[Time3]])</f>
        <v>38</v>
      </c>
      <c r="AA228" s="2" t="str">
        <f>Table2[[#This Row],[Time4]]&amp;":"&amp;Table2[[#This Row],[Time5]]</f>
        <v>14:38</v>
      </c>
      <c r="AB228" s="1" cm="1">
        <f t="array" ref="AB228">IFERROR(IF(Table2[[#This Row],[code]]="","",_xlfn.IFS(AND(Table2[[#This Row],[code]]&lt;400,Table2[[#This Row],[code]]&lt;&gt;""),2,Table2[[#This Row],[code]]&gt;500,4)),"")</f>
        <v>4</v>
      </c>
      <c r="AC228" s="1">
        <f>IF(Table2[[#This Row],[Event]]="Penalty",Table2[[#This Row],[number]],IF(Table2[[#This Row],[Event]]="Time-Out",401,""))</f>
        <v>504</v>
      </c>
      <c r="AD228" s="1">
        <f>ROW(A227)</f>
        <v>227</v>
      </c>
      <c r="AE228" s="1">
        <f>COUNTIFS(Table2[GameID],Table2[[#This Row],[GameID]],Table2[Column1],"&lt;="&amp;Table2[[#This Row],[Column1]])-1</f>
        <v>18</v>
      </c>
    </row>
    <row r="229" spans="1:31" x14ac:dyDescent="0.45">
      <c r="A229" t="s">
        <v>270</v>
      </c>
      <c r="B229" t="str">
        <f>_xlfn.TEXTBEFORE(Table2[[#This Row],[Kamp]]," - ")</f>
        <v>Rødovre FC</v>
      </c>
      <c r="C229" t="str">
        <f>_xlfn.TEXTAFTER(Table2[[#This Row],[Kamp]],"- ")</f>
        <v>Hafnia FC</v>
      </c>
      <c r="D229">
        <v>44843</v>
      </c>
      <c r="E229">
        <v>35317</v>
      </c>
      <c r="F229">
        <v>20222023</v>
      </c>
      <c r="G229" t="s">
        <v>17</v>
      </c>
      <c r="H229" t="s">
        <v>665</v>
      </c>
      <c r="I229" t="s">
        <v>678</v>
      </c>
      <c r="J229">
        <v>3</v>
      </c>
      <c r="K229">
        <v>29512</v>
      </c>
      <c r="L229">
        <v>504</v>
      </c>
      <c r="M229" t="s">
        <v>631</v>
      </c>
      <c r="N229" t="s">
        <v>44</v>
      </c>
      <c r="O229" t="s">
        <v>634</v>
      </c>
      <c r="P229">
        <v>16</v>
      </c>
      <c r="Q229" t="s">
        <v>634</v>
      </c>
      <c r="R229">
        <f>SUMIFS(Table2[number],Table2[Event],"Goal",Table2[H/U],"HOME",Table2[GameID],Table2[[#This Row],[GameID]],Table2[GameTime],"&lt;="&amp;Table2[[#This Row],[GameTime]])</f>
        <v>7</v>
      </c>
      <c r="S229">
        <f>SUMIFS(Table2[number],Table2[Event],"Goal",Table2[H/U],"AWAY",Table2[GameID],Table2[[#This Row],[GameID]],Table2[GameTime],"&lt;="&amp;Table2[[#This Row],[GameTime]])</f>
        <v>5</v>
      </c>
      <c r="T229" t="str">
        <f>IF(Table2[[#This Row],[Event]]="Goal",Table2[[#This Row],[Hscore]]&amp;"-"&amp;Table2[[#This Row],[Uscore]],"")</f>
        <v/>
      </c>
      <c r="U229">
        <v>3278</v>
      </c>
      <c r="V229" s="1">
        <f>Table2[[#This Row],[GameTime]]-(Table2[[#This Row],[period]]-1)*1200</f>
        <v>878</v>
      </c>
      <c r="W229" s="1">
        <f>ROUNDDOWN(Table2[[#This Row],[Time]]/60,0)</f>
        <v>14</v>
      </c>
      <c r="X229" s="1">
        <f>ROUNDDOWN((Table2[[#This Row],[Time]]/60-Table2[[#This Row],[Time2]])*60,0)</f>
        <v>38</v>
      </c>
      <c r="Y229" s="1">
        <f>IF(Table2[[#This Row],[Time2]]&lt;10,0&amp;Table2[[#This Row],[Time2]],Table2[[#This Row],[Time2]])</f>
        <v>14</v>
      </c>
      <c r="Z229" s="1">
        <f>IF(Table2[[#This Row],[Time3]]&lt;10,0&amp;Table2[[#This Row],[Time3]],Table2[[#This Row],[Time3]])</f>
        <v>38</v>
      </c>
      <c r="AA229" s="2" t="str">
        <f>Table2[[#This Row],[Time4]]&amp;":"&amp;Table2[[#This Row],[Time5]]</f>
        <v>14:38</v>
      </c>
      <c r="AB229" s="1" cm="1">
        <f t="array" ref="AB229">IFERROR(IF(Table2[[#This Row],[code]]="","",_xlfn.IFS(AND(Table2[[#This Row],[code]]&lt;400,Table2[[#This Row],[code]]&lt;&gt;""),2,Table2[[#This Row],[code]]&gt;500,4)),"")</f>
        <v>4</v>
      </c>
      <c r="AC229" s="1">
        <f>IF(Table2[[#This Row],[Event]]="Penalty",Table2[[#This Row],[number]],IF(Table2[[#This Row],[Event]]="Time-Out",401,""))</f>
        <v>504</v>
      </c>
      <c r="AD229" s="1">
        <f>ROW(A228)</f>
        <v>228</v>
      </c>
      <c r="AE229" s="1">
        <f>COUNTIFS(Table2[GameID],Table2[[#This Row],[GameID]],Table2[Column1],"&lt;="&amp;Table2[[#This Row],[Column1]])-1</f>
        <v>19</v>
      </c>
    </row>
    <row r="230" spans="1:31" x14ac:dyDescent="0.45">
      <c r="A230" t="s">
        <v>270</v>
      </c>
      <c r="B230" t="str">
        <f>_xlfn.TEXTBEFORE(Table2[[#This Row],[Kamp]]," - ")</f>
        <v>Rødovre FC</v>
      </c>
      <c r="C230" t="str">
        <f>_xlfn.TEXTAFTER(Table2[[#This Row],[Kamp]],"- ")</f>
        <v>Hafnia FC</v>
      </c>
      <c r="D230">
        <v>44843</v>
      </c>
      <c r="E230">
        <v>35317</v>
      </c>
      <c r="F230">
        <v>20222023</v>
      </c>
      <c r="G230" t="s">
        <v>17</v>
      </c>
      <c r="H230" t="s">
        <v>665</v>
      </c>
      <c r="I230" t="s">
        <v>678</v>
      </c>
      <c r="J230">
        <v>3</v>
      </c>
      <c r="K230">
        <v>29512</v>
      </c>
      <c r="L230">
        <v>1</v>
      </c>
      <c r="M230" t="s">
        <v>630</v>
      </c>
      <c r="N230" t="s">
        <v>45</v>
      </c>
      <c r="O230" t="s">
        <v>39</v>
      </c>
      <c r="P230">
        <v>17</v>
      </c>
      <c r="Q230">
        <v>2</v>
      </c>
      <c r="R230">
        <f>SUMIFS(Table2[number],Table2[Event],"Goal",Table2[H/U],"HOME",Table2[GameID],Table2[[#This Row],[GameID]],Table2[GameTime],"&lt;="&amp;Table2[[#This Row],[GameTime]])</f>
        <v>8</v>
      </c>
      <c r="S230">
        <f>SUMIFS(Table2[number],Table2[Event],"Goal",Table2[H/U],"AWAY",Table2[GameID],Table2[[#This Row],[GameID]],Table2[GameTime],"&lt;="&amp;Table2[[#This Row],[GameTime]])</f>
        <v>5</v>
      </c>
      <c r="T230" t="str">
        <f>IF(Table2[[#This Row],[Event]]="Goal",Table2[[#This Row],[Hscore]]&amp;"-"&amp;Table2[[#This Row],[Uscore]],"")</f>
        <v>8-5</v>
      </c>
      <c r="U230">
        <v>3482</v>
      </c>
      <c r="V230" s="1">
        <f>Table2[[#This Row],[GameTime]]-(Table2[[#This Row],[period]]-1)*1200</f>
        <v>1082</v>
      </c>
      <c r="W230" s="1">
        <f>ROUNDDOWN(Table2[[#This Row],[Time]]/60,0)</f>
        <v>18</v>
      </c>
      <c r="X230" s="1">
        <f>ROUNDDOWN((Table2[[#This Row],[Time]]/60-Table2[[#This Row],[Time2]])*60,0)</f>
        <v>2</v>
      </c>
      <c r="Y230" s="1">
        <f>IF(Table2[[#This Row],[Time2]]&lt;10,0&amp;Table2[[#This Row],[Time2]],Table2[[#This Row],[Time2]])</f>
        <v>18</v>
      </c>
      <c r="Z230" s="1" t="str">
        <f>IF(Table2[[#This Row],[Time3]]&lt;10,0&amp;Table2[[#This Row],[Time3]],Table2[[#This Row],[Time3]])</f>
        <v>02</v>
      </c>
      <c r="AA230" s="2" t="str">
        <f>Table2[[#This Row],[Time4]]&amp;":"&amp;Table2[[#This Row],[Time5]]</f>
        <v>18:02</v>
      </c>
      <c r="AB230" s="1" t="str" cm="1">
        <f t="array" ref="AB230">IFERROR(IF(Table2[[#This Row],[code]]="","",_xlfn.IFS(AND(Table2[[#This Row],[code]]&lt;400,Table2[[#This Row],[code]]&lt;&gt;""),2,Table2[[#This Row],[code]]&gt;500,4)),"")</f>
        <v/>
      </c>
      <c r="AC230" s="1" t="str">
        <f>IF(Table2[[#This Row],[Event]]="Penalty",Table2[[#This Row],[number]],IF(Table2[[#This Row],[Event]]="Time-Out",401,""))</f>
        <v/>
      </c>
      <c r="AD230" s="1">
        <f>ROW(A229)</f>
        <v>229</v>
      </c>
      <c r="AE230" s="1">
        <f>COUNTIFS(Table2[GameID],Table2[[#This Row],[GameID]],Table2[Column1],"&lt;="&amp;Table2[[#This Row],[Column1]])-1</f>
        <v>20</v>
      </c>
    </row>
    <row r="231" spans="1:31" x14ac:dyDescent="0.45">
      <c r="A231" t="s">
        <v>270</v>
      </c>
      <c r="B231" t="str">
        <f>_xlfn.TEXTBEFORE(Table2[[#This Row],[Kamp]]," - ")</f>
        <v>Rødovre FC</v>
      </c>
      <c r="C231" t="str">
        <f>_xlfn.TEXTAFTER(Table2[[#This Row],[Kamp]],"- ")</f>
        <v>Hafnia FC</v>
      </c>
      <c r="D231">
        <v>44843</v>
      </c>
      <c r="E231">
        <v>35317</v>
      </c>
      <c r="F231">
        <v>20222023</v>
      </c>
      <c r="G231" t="s">
        <v>17</v>
      </c>
      <c r="H231" t="s">
        <v>663</v>
      </c>
      <c r="I231" t="s">
        <v>677</v>
      </c>
      <c r="J231">
        <v>3</v>
      </c>
      <c r="K231">
        <v>29510</v>
      </c>
      <c r="L231">
        <v>0</v>
      </c>
      <c r="M231" t="s">
        <v>633</v>
      </c>
      <c r="N231" t="s">
        <v>634</v>
      </c>
      <c r="O231" t="s">
        <v>634</v>
      </c>
      <c r="P231" t="s">
        <v>634</v>
      </c>
      <c r="Q231" t="s">
        <v>634</v>
      </c>
      <c r="R231">
        <f>SUMIFS(Table2[number],Table2[Event],"Goal",Table2[H/U],"HOME",Table2[GameID],Table2[[#This Row],[GameID]],Table2[GameTime],"&lt;="&amp;Table2[[#This Row],[GameTime]])</f>
        <v>8</v>
      </c>
      <c r="S231">
        <f>SUMIFS(Table2[number],Table2[Event],"Goal",Table2[H/U],"AWAY",Table2[GameID],Table2[[#This Row],[GameID]],Table2[GameTime],"&lt;="&amp;Table2[[#This Row],[GameTime]])</f>
        <v>5</v>
      </c>
      <c r="T231" t="str">
        <f>IF(Table2[[#This Row],[Event]]="Goal",Table2[[#This Row],[Hscore]]&amp;"-"&amp;Table2[[#This Row],[Uscore]],"")</f>
        <v/>
      </c>
      <c r="U231">
        <v>3482</v>
      </c>
      <c r="V231" s="1">
        <f>Table2[[#This Row],[GameTime]]-(Table2[[#This Row],[period]]-1)*1200</f>
        <v>1082</v>
      </c>
      <c r="W231" s="1">
        <f>ROUNDDOWN(Table2[[#This Row],[Time]]/60,0)</f>
        <v>18</v>
      </c>
      <c r="X231" s="1">
        <f>ROUNDDOWN((Table2[[#This Row],[Time]]/60-Table2[[#This Row],[Time2]])*60,0)</f>
        <v>2</v>
      </c>
      <c r="Y231" s="1">
        <f>IF(Table2[[#This Row],[Time2]]&lt;10,0&amp;Table2[[#This Row],[Time2]],Table2[[#This Row],[Time2]])</f>
        <v>18</v>
      </c>
      <c r="Z231" s="1" t="str">
        <f>IF(Table2[[#This Row],[Time3]]&lt;10,0&amp;Table2[[#This Row],[Time3]],Table2[[#This Row],[Time3]])</f>
        <v>02</v>
      </c>
      <c r="AA231" s="2" t="str">
        <f>Table2[[#This Row],[Time4]]&amp;":"&amp;Table2[[#This Row],[Time5]]</f>
        <v>18:02</v>
      </c>
      <c r="AB231" s="1" t="str" cm="1">
        <f t="array" ref="AB231">IFERROR(IF(Table2[[#This Row],[code]]="","",_xlfn.IFS(AND(Table2[[#This Row],[code]]&lt;400,Table2[[#This Row],[code]]&lt;&gt;""),2,Table2[[#This Row],[code]]&gt;500,4)),"")</f>
        <v/>
      </c>
      <c r="AC231" s="1">
        <f>IF(Table2[[#This Row],[Event]]="Penalty",Table2[[#This Row],[number]],IF(Table2[[#This Row],[Event]]="Time-Out",401,""))</f>
        <v>401</v>
      </c>
      <c r="AD231" s="1">
        <f>ROW(A230)</f>
        <v>230</v>
      </c>
      <c r="AE231" s="1">
        <f>COUNTIFS(Table2[GameID],Table2[[#This Row],[GameID]],Table2[Column1],"&lt;="&amp;Table2[[#This Row],[Column1]])-1</f>
        <v>21</v>
      </c>
    </row>
    <row r="232" spans="1:31" x14ac:dyDescent="0.45">
      <c r="A232" t="s">
        <v>270</v>
      </c>
      <c r="B232" t="str">
        <f>_xlfn.TEXTBEFORE(Table2[[#This Row],[Kamp]]," - ")</f>
        <v>Rødovre FC</v>
      </c>
      <c r="C232" t="str">
        <f>_xlfn.TEXTAFTER(Table2[[#This Row],[Kamp]],"- ")</f>
        <v>Hafnia FC</v>
      </c>
      <c r="D232">
        <v>44843</v>
      </c>
      <c r="E232">
        <v>35317</v>
      </c>
      <c r="F232">
        <v>20222023</v>
      </c>
      <c r="G232" t="s">
        <v>17</v>
      </c>
      <c r="H232" t="s">
        <v>665</v>
      </c>
      <c r="I232" t="s">
        <v>678</v>
      </c>
      <c r="J232">
        <v>3</v>
      </c>
      <c r="K232">
        <v>29512</v>
      </c>
      <c r="L232">
        <v>1</v>
      </c>
      <c r="M232" t="s">
        <v>630</v>
      </c>
      <c r="N232" t="s">
        <v>51</v>
      </c>
      <c r="O232" t="s">
        <v>45</v>
      </c>
      <c r="P232">
        <v>77</v>
      </c>
      <c r="Q232">
        <v>17</v>
      </c>
      <c r="R232">
        <f>SUMIFS(Table2[number],Table2[Event],"Goal",Table2[H/U],"HOME",Table2[GameID],Table2[[#This Row],[GameID]],Table2[GameTime],"&lt;="&amp;Table2[[#This Row],[GameTime]])</f>
        <v>9</v>
      </c>
      <c r="S232">
        <f>SUMIFS(Table2[number],Table2[Event],"Goal",Table2[H/U],"AWAY",Table2[GameID],Table2[[#This Row],[GameID]],Table2[GameTime],"&lt;="&amp;Table2[[#This Row],[GameTime]])</f>
        <v>5</v>
      </c>
      <c r="T232" t="str">
        <f>IF(Table2[[#This Row],[Event]]="Goal",Table2[[#This Row],[Hscore]]&amp;"-"&amp;Table2[[#This Row],[Uscore]],"")</f>
        <v>9-5</v>
      </c>
      <c r="U232">
        <v>3582</v>
      </c>
      <c r="V232" s="1">
        <f>Table2[[#This Row],[GameTime]]-(Table2[[#This Row],[period]]-1)*1200</f>
        <v>1182</v>
      </c>
      <c r="W232" s="1">
        <f>ROUNDDOWN(Table2[[#This Row],[Time]]/60,0)</f>
        <v>19</v>
      </c>
      <c r="X232" s="1">
        <f>ROUNDDOWN((Table2[[#This Row],[Time]]/60-Table2[[#This Row],[Time2]])*60,0)</f>
        <v>42</v>
      </c>
      <c r="Y232" s="1">
        <f>IF(Table2[[#This Row],[Time2]]&lt;10,0&amp;Table2[[#This Row],[Time2]],Table2[[#This Row],[Time2]])</f>
        <v>19</v>
      </c>
      <c r="Z232" s="1">
        <f>IF(Table2[[#This Row],[Time3]]&lt;10,0&amp;Table2[[#This Row],[Time3]],Table2[[#This Row],[Time3]])</f>
        <v>42</v>
      </c>
      <c r="AA232" s="2" t="str">
        <f>Table2[[#This Row],[Time4]]&amp;":"&amp;Table2[[#This Row],[Time5]]</f>
        <v>19:42</v>
      </c>
      <c r="AB232" s="1" t="str" cm="1">
        <f t="array" ref="AB232">IFERROR(IF(Table2[[#This Row],[code]]="","",_xlfn.IFS(AND(Table2[[#This Row],[code]]&lt;400,Table2[[#This Row],[code]]&lt;&gt;""),2,Table2[[#This Row],[code]]&gt;500,4)),"")</f>
        <v/>
      </c>
      <c r="AC232" s="1" t="str">
        <f>IF(Table2[[#This Row],[Event]]="Penalty",Table2[[#This Row],[number]],IF(Table2[[#This Row],[Event]]="Time-Out",401,""))</f>
        <v/>
      </c>
      <c r="AD232" s="1">
        <f>ROW(A231)</f>
        <v>231</v>
      </c>
      <c r="AE232" s="1">
        <f>COUNTIFS(Table2[GameID],Table2[[#This Row],[GameID]],Table2[Column1],"&lt;="&amp;Table2[[#This Row],[Column1]])-1</f>
        <v>22</v>
      </c>
    </row>
    <row r="233" spans="1:31" x14ac:dyDescent="0.45">
      <c r="A233" t="s">
        <v>282</v>
      </c>
      <c r="B233" t="str">
        <f>_xlfn.TEXTBEFORE(Table2[[#This Row],[Kamp]]," - ")</f>
        <v>Benløse IF</v>
      </c>
      <c r="C233" t="str">
        <f>_xlfn.TEXTAFTER(Table2[[#This Row],[Kamp]],"- ")</f>
        <v>Vanløse Floorball</v>
      </c>
      <c r="D233">
        <v>44846</v>
      </c>
      <c r="E233">
        <v>35319</v>
      </c>
      <c r="F233">
        <v>20222023</v>
      </c>
      <c r="G233" t="s">
        <v>17</v>
      </c>
      <c r="H233" t="s">
        <v>660</v>
      </c>
      <c r="I233" t="s">
        <v>677</v>
      </c>
      <c r="J233">
        <v>1</v>
      </c>
      <c r="K233">
        <v>29509</v>
      </c>
      <c r="L233">
        <v>201</v>
      </c>
      <c r="M233" t="s">
        <v>631</v>
      </c>
      <c r="N233" t="s">
        <v>96</v>
      </c>
      <c r="O233" t="s">
        <v>634</v>
      </c>
      <c r="P233">
        <v>10</v>
      </c>
      <c r="Q233" t="s">
        <v>634</v>
      </c>
      <c r="R233">
        <f>SUMIFS(Table2[number],Table2[Event],"Goal",Table2[H/U],"HOME",Table2[GameID],Table2[[#This Row],[GameID]],Table2[GameTime],"&lt;="&amp;Table2[[#This Row],[GameTime]])</f>
        <v>0</v>
      </c>
      <c r="S233">
        <f>SUMIFS(Table2[number],Table2[Event],"Goal",Table2[H/U],"AWAY",Table2[GameID],Table2[[#This Row],[GameID]],Table2[GameTime],"&lt;="&amp;Table2[[#This Row],[GameTime]])</f>
        <v>0</v>
      </c>
      <c r="T233" t="str">
        <f>IF(Table2[[#This Row],[Event]]="Goal",Table2[[#This Row],[Hscore]]&amp;"-"&amp;Table2[[#This Row],[Uscore]],"")</f>
        <v/>
      </c>
      <c r="U233">
        <v>622</v>
      </c>
      <c r="V233" s="1">
        <f>Table2[[#This Row],[GameTime]]-(Table2[[#This Row],[period]]-1)*1200</f>
        <v>622</v>
      </c>
      <c r="W233" s="1">
        <f>ROUNDDOWN(Table2[[#This Row],[Time]]/60,0)</f>
        <v>10</v>
      </c>
      <c r="X233" s="1">
        <f>ROUNDDOWN((Table2[[#This Row],[Time]]/60-Table2[[#This Row],[Time2]])*60,0)</f>
        <v>22</v>
      </c>
      <c r="Y233" s="1">
        <f>IF(Table2[[#This Row],[Time2]]&lt;10,0&amp;Table2[[#This Row],[Time2]],Table2[[#This Row],[Time2]])</f>
        <v>10</v>
      </c>
      <c r="Z233" s="1">
        <f>IF(Table2[[#This Row],[Time3]]&lt;10,0&amp;Table2[[#This Row],[Time3]],Table2[[#This Row],[Time3]])</f>
        <v>22</v>
      </c>
      <c r="AA233" s="2" t="str">
        <f>Table2[[#This Row],[Time4]]&amp;":"&amp;Table2[[#This Row],[Time5]]</f>
        <v>10:22</v>
      </c>
      <c r="AB233" s="1" cm="1">
        <f t="array" ref="AB233">IFERROR(IF(Table2[[#This Row],[code]]="","",_xlfn.IFS(AND(Table2[[#This Row],[code]]&lt;400,Table2[[#This Row],[code]]&lt;&gt;""),2,Table2[[#This Row],[code]]&gt;500,4)),"")</f>
        <v>2</v>
      </c>
      <c r="AC233" s="1">
        <f>IF(Table2[[#This Row],[Event]]="Penalty",Table2[[#This Row],[number]],IF(Table2[[#This Row],[Event]]="Time-Out",401,""))</f>
        <v>201</v>
      </c>
      <c r="AD233" s="1">
        <f>ROW(A232)</f>
        <v>232</v>
      </c>
      <c r="AE233" s="1">
        <f>COUNTIFS(Table2[GameID],Table2[[#This Row],[GameID]],Table2[Column1],"&lt;="&amp;Table2[[#This Row],[Column1]])-1</f>
        <v>0</v>
      </c>
    </row>
    <row r="234" spans="1:31" x14ac:dyDescent="0.45">
      <c r="A234" t="s">
        <v>282</v>
      </c>
      <c r="B234" t="str">
        <f>_xlfn.TEXTBEFORE(Table2[[#This Row],[Kamp]]," - ")</f>
        <v>Benløse IF</v>
      </c>
      <c r="C234" t="str">
        <f>_xlfn.TEXTAFTER(Table2[[#This Row],[Kamp]],"- ")</f>
        <v>Vanløse Floorball</v>
      </c>
      <c r="D234">
        <v>44846</v>
      </c>
      <c r="E234">
        <v>35319</v>
      </c>
      <c r="F234">
        <v>20222023</v>
      </c>
      <c r="G234" t="s">
        <v>17</v>
      </c>
      <c r="H234" t="s">
        <v>660</v>
      </c>
      <c r="I234" t="s">
        <v>677</v>
      </c>
      <c r="J234">
        <v>1</v>
      </c>
      <c r="K234">
        <v>29509</v>
      </c>
      <c r="L234">
        <v>219</v>
      </c>
      <c r="M234" t="s">
        <v>631</v>
      </c>
      <c r="N234" t="s">
        <v>106</v>
      </c>
      <c r="O234" t="s">
        <v>634</v>
      </c>
      <c r="P234">
        <v>67</v>
      </c>
      <c r="Q234" t="s">
        <v>634</v>
      </c>
      <c r="R234">
        <f>SUMIFS(Table2[number],Table2[Event],"Goal",Table2[H/U],"HOME",Table2[GameID],Table2[[#This Row],[GameID]],Table2[GameTime],"&lt;="&amp;Table2[[#This Row],[GameTime]])</f>
        <v>0</v>
      </c>
      <c r="S234">
        <f>SUMIFS(Table2[number],Table2[Event],"Goal",Table2[H/U],"AWAY",Table2[GameID],Table2[[#This Row],[GameID]],Table2[GameTime],"&lt;="&amp;Table2[[#This Row],[GameTime]])</f>
        <v>0</v>
      </c>
      <c r="T234" t="str">
        <f>IF(Table2[[#This Row],[Event]]="Goal",Table2[[#This Row],[Hscore]]&amp;"-"&amp;Table2[[#This Row],[Uscore]],"")</f>
        <v/>
      </c>
      <c r="U234">
        <v>793</v>
      </c>
      <c r="V234" s="1">
        <f>Table2[[#This Row],[GameTime]]-(Table2[[#This Row],[period]]-1)*1200</f>
        <v>793</v>
      </c>
      <c r="W234" s="1">
        <f>ROUNDDOWN(Table2[[#This Row],[Time]]/60,0)</f>
        <v>13</v>
      </c>
      <c r="X234" s="1">
        <f>ROUNDDOWN((Table2[[#This Row],[Time]]/60-Table2[[#This Row],[Time2]])*60,0)</f>
        <v>13</v>
      </c>
      <c r="Y234" s="1">
        <f>IF(Table2[[#This Row],[Time2]]&lt;10,0&amp;Table2[[#This Row],[Time2]],Table2[[#This Row],[Time2]])</f>
        <v>13</v>
      </c>
      <c r="Z234" s="1">
        <f>IF(Table2[[#This Row],[Time3]]&lt;10,0&amp;Table2[[#This Row],[Time3]],Table2[[#This Row],[Time3]])</f>
        <v>13</v>
      </c>
      <c r="AA234" s="2" t="str">
        <f>Table2[[#This Row],[Time4]]&amp;":"&amp;Table2[[#This Row],[Time5]]</f>
        <v>13:13</v>
      </c>
      <c r="AB234" s="1" cm="1">
        <f t="array" ref="AB234">IFERROR(IF(Table2[[#This Row],[code]]="","",_xlfn.IFS(AND(Table2[[#This Row],[code]]&lt;400,Table2[[#This Row],[code]]&lt;&gt;""),2,Table2[[#This Row],[code]]&gt;500,4)),"")</f>
        <v>2</v>
      </c>
      <c r="AC234" s="1">
        <f>IF(Table2[[#This Row],[Event]]="Penalty",Table2[[#This Row],[number]],IF(Table2[[#This Row],[Event]]="Time-Out",401,""))</f>
        <v>219</v>
      </c>
      <c r="AD234" s="1">
        <f>ROW(A233)</f>
        <v>233</v>
      </c>
      <c r="AE234" s="1">
        <f>COUNTIFS(Table2[GameID],Table2[[#This Row],[GameID]],Table2[Column1],"&lt;="&amp;Table2[[#This Row],[Column1]])-1</f>
        <v>1</v>
      </c>
    </row>
    <row r="235" spans="1:31" x14ac:dyDescent="0.45">
      <c r="A235" t="s">
        <v>282</v>
      </c>
      <c r="B235" t="str">
        <f>_xlfn.TEXTBEFORE(Table2[[#This Row],[Kamp]]," - ")</f>
        <v>Benløse IF</v>
      </c>
      <c r="C235" t="str">
        <f>_xlfn.TEXTAFTER(Table2[[#This Row],[Kamp]],"- ")</f>
        <v>Vanløse Floorball</v>
      </c>
      <c r="D235">
        <v>44846</v>
      </c>
      <c r="E235">
        <v>35319</v>
      </c>
      <c r="F235">
        <v>20222023</v>
      </c>
      <c r="G235" t="s">
        <v>17</v>
      </c>
      <c r="H235" t="s">
        <v>660</v>
      </c>
      <c r="I235" t="s">
        <v>677</v>
      </c>
      <c r="J235">
        <v>2</v>
      </c>
      <c r="K235">
        <v>29509</v>
      </c>
      <c r="L235">
        <v>1</v>
      </c>
      <c r="M235" t="s">
        <v>630</v>
      </c>
      <c r="N235" t="s">
        <v>99</v>
      </c>
      <c r="O235" t="s">
        <v>108</v>
      </c>
      <c r="P235">
        <v>18</v>
      </c>
      <c r="Q235">
        <v>88</v>
      </c>
      <c r="R235">
        <f>SUMIFS(Table2[number],Table2[Event],"Goal",Table2[H/U],"HOME",Table2[GameID],Table2[[#This Row],[GameID]],Table2[GameTime],"&lt;="&amp;Table2[[#This Row],[GameTime]])</f>
        <v>0</v>
      </c>
      <c r="S235">
        <f>SUMIFS(Table2[number],Table2[Event],"Goal",Table2[H/U],"AWAY",Table2[GameID],Table2[[#This Row],[GameID]],Table2[GameTime],"&lt;="&amp;Table2[[#This Row],[GameTime]])</f>
        <v>1</v>
      </c>
      <c r="T235" t="str">
        <f>IF(Table2[[#This Row],[Event]]="Goal",Table2[[#This Row],[Hscore]]&amp;"-"&amp;Table2[[#This Row],[Uscore]],"")</f>
        <v>0-1</v>
      </c>
      <c r="U235">
        <v>1564</v>
      </c>
      <c r="V235" s="1">
        <f>Table2[[#This Row],[GameTime]]-(Table2[[#This Row],[period]]-1)*1200</f>
        <v>364</v>
      </c>
      <c r="W235" s="1">
        <f>ROUNDDOWN(Table2[[#This Row],[Time]]/60,0)</f>
        <v>6</v>
      </c>
      <c r="X235" s="1">
        <f>ROUNDDOWN((Table2[[#This Row],[Time]]/60-Table2[[#This Row],[Time2]])*60,0)</f>
        <v>3</v>
      </c>
      <c r="Y235" s="1" t="str">
        <f>IF(Table2[[#This Row],[Time2]]&lt;10,0&amp;Table2[[#This Row],[Time2]],Table2[[#This Row],[Time2]])</f>
        <v>06</v>
      </c>
      <c r="Z235" s="1" t="str">
        <f>IF(Table2[[#This Row],[Time3]]&lt;10,0&amp;Table2[[#This Row],[Time3]],Table2[[#This Row],[Time3]])</f>
        <v>03</v>
      </c>
      <c r="AA235" s="2" t="str">
        <f>Table2[[#This Row],[Time4]]&amp;":"&amp;Table2[[#This Row],[Time5]]</f>
        <v>06:03</v>
      </c>
      <c r="AB235" s="1" t="str" cm="1">
        <f t="array" ref="AB235">IFERROR(IF(Table2[[#This Row],[code]]="","",_xlfn.IFS(AND(Table2[[#This Row],[code]]&lt;400,Table2[[#This Row],[code]]&lt;&gt;""),2,Table2[[#This Row],[code]]&gt;500,4)),"")</f>
        <v/>
      </c>
      <c r="AC235" s="1" t="str">
        <f>IF(Table2[[#This Row],[Event]]="Penalty",Table2[[#This Row],[number]],IF(Table2[[#This Row],[Event]]="Time-Out",401,""))</f>
        <v/>
      </c>
      <c r="AD235" s="1">
        <f>ROW(A234)</f>
        <v>234</v>
      </c>
      <c r="AE235" s="1">
        <f>COUNTIFS(Table2[GameID],Table2[[#This Row],[GameID]],Table2[Column1],"&lt;="&amp;Table2[[#This Row],[Column1]])-1</f>
        <v>2</v>
      </c>
    </row>
    <row r="236" spans="1:31" x14ac:dyDescent="0.45">
      <c r="A236" t="s">
        <v>282</v>
      </c>
      <c r="B236" t="str">
        <f>_xlfn.TEXTBEFORE(Table2[[#This Row],[Kamp]]," - ")</f>
        <v>Benløse IF</v>
      </c>
      <c r="C236" t="str">
        <f>_xlfn.TEXTAFTER(Table2[[#This Row],[Kamp]],"- ")</f>
        <v>Vanløse Floorball</v>
      </c>
      <c r="D236">
        <v>44846</v>
      </c>
      <c r="E236">
        <v>35319</v>
      </c>
      <c r="F236">
        <v>20222023</v>
      </c>
      <c r="G236" t="s">
        <v>17</v>
      </c>
      <c r="H236" t="s">
        <v>658</v>
      </c>
      <c r="I236" t="s">
        <v>678</v>
      </c>
      <c r="J236">
        <v>2</v>
      </c>
      <c r="K236">
        <v>29507</v>
      </c>
      <c r="L236">
        <v>1</v>
      </c>
      <c r="M236" t="s">
        <v>630</v>
      </c>
      <c r="N236" t="s">
        <v>20</v>
      </c>
      <c r="O236" t="s">
        <v>24</v>
      </c>
      <c r="P236">
        <v>5</v>
      </c>
      <c r="Q236">
        <v>11</v>
      </c>
      <c r="R236">
        <f>SUMIFS(Table2[number],Table2[Event],"Goal",Table2[H/U],"HOME",Table2[GameID],Table2[[#This Row],[GameID]],Table2[GameTime],"&lt;="&amp;Table2[[#This Row],[GameTime]])</f>
        <v>1</v>
      </c>
      <c r="S236">
        <f>SUMIFS(Table2[number],Table2[Event],"Goal",Table2[H/U],"AWAY",Table2[GameID],Table2[[#This Row],[GameID]],Table2[GameTime],"&lt;="&amp;Table2[[#This Row],[GameTime]])</f>
        <v>1</v>
      </c>
      <c r="T236" t="str">
        <f>IF(Table2[[#This Row],[Event]]="Goal",Table2[[#This Row],[Hscore]]&amp;"-"&amp;Table2[[#This Row],[Uscore]],"")</f>
        <v>1-1</v>
      </c>
      <c r="U236">
        <v>1821</v>
      </c>
      <c r="V236" s="1">
        <f>Table2[[#This Row],[GameTime]]-(Table2[[#This Row],[period]]-1)*1200</f>
        <v>621</v>
      </c>
      <c r="W236" s="1">
        <f>ROUNDDOWN(Table2[[#This Row],[Time]]/60,0)</f>
        <v>10</v>
      </c>
      <c r="X236" s="1">
        <f>ROUNDDOWN((Table2[[#This Row],[Time]]/60-Table2[[#This Row],[Time2]])*60,0)</f>
        <v>21</v>
      </c>
      <c r="Y236" s="1">
        <f>IF(Table2[[#This Row],[Time2]]&lt;10,0&amp;Table2[[#This Row],[Time2]],Table2[[#This Row],[Time2]])</f>
        <v>10</v>
      </c>
      <c r="Z236" s="1">
        <f>IF(Table2[[#This Row],[Time3]]&lt;10,0&amp;Table2[[#This Row],[Time3]],Table2[[#This Row],[Time3]])</f>
        <v>21</v>
      </c>
      <c r="AA236" s="2" t="str">
        <f>Table2[[#This Row],[Time4]]&amp;":"&amp;Table2[[#This Row],[Time5]]</f>
        <v>10:21</v>
      </c>
      <c r="AB236" s="1" t="str" cm="1">
        <f t="array" ref="AB236">IFERROR(IF(Table2[[#This Row],[code]]="","",_xlfn.IFS(AND(Table2[[#This Row],[code]]&lt;400,Table2[[#This Row],[code]]&lt;&gt;""),2,Table2[[#This Row],[code]]&gt;500,4)),"")</f>
        <v/>
      </c>
      <c r="AC236" s="1" t="str">
        <f>IF(Table2[[#This Row],[Event]]="Penalty",Table2[[#This Row],[number]],IF(Table2[[#This Row],[Event]]="Time-Out",401,""))</f>
        <v/>
      </c>
      <c r="AD236" s="1">
        <f>ROW(A235)</f>
        <v>235</v>
      </c>
      <c r="AE236" s="1">
        <f>COUNTIFS(Table2[GameID],Table2[[#This Row],[GameID]],Table2[Column1],"&lt;="&amp;Table2[[#This Row],[Column1]])-1</f>
        <v>3</v>
      </c>
    </row>
    <row r="237" spans="1:31" x14ac:dyDescent="0.45">
      <c r="A237" t="s">
        <v>282</v>
      </c>
      <c r="B237" t="str">
        <f>_xlfn.TEXTBEFORE(Table2[[#This Row],[Kamp]]," - ")</f>
        <v>Benløse IF</v>
      </c>
      <c r="C237" t="str">
        <f>_xlfn.TEXTAFTER(Table2[[#This Row],[Kamp]],"- ")</f>
        <v>Vanløse Floorball</v>
      </c>
      <c r="D237">
        <v>44846</v>
      </c>
      <c r="E237">
        <v>35319</v>
      </c>
      <c r="F237">
        <v>20222023</v>
      </c>
      <c r="G237" t="s">
        <v>17</v>
      </c>
      <c r="H237" t="s">
        <v>658</v>
      </c>
      <c r="I237" t="s">
        <v>678</v>
      </c>
      <c r="J237">
        <v>2</v>
      </c>
      <c r="K237">
        <v>29507</v>
      </c>
      <c r="L237">
        <v>1</v>
      </c>
      <c r="M237" t="s">
        <v>630</v>
      </c>
      <c r="N237" t="s">
        <v>33</v>
      </c>
      <c r="O237" t="s">
        <v>634</v>
      </c>
      <c r="P237">
        <v>68</v>
      </c>
      <c r="Q237" t="s">
        <v>634</v>
      </c>
      <c r="R237">
        <f>SUMIFS(Table2[number],Table2[Event],"Goal",Table2[H/U],"HOME",Table2[GameID],Table2[[#This Row],[GameID]],Table2[GameTime],"&lt;="&amp;Table2[[#This Row],[GameTime]])</f>
        <v>2</v>
      </c>
      <c r="S237">
        <f>SUMIFS(Table2[number],Table2[Event],"Goal",Table2[H/U],"AWAY",Table2[GameID],Table2[[#This Row],[GameID]],Table2[GameTime],"&lt;="&amp;Table2[[#This Row],[GameTime]])</f>
        <v>1</v>
      </c>
      <c r="T237" t="str">
        <f>IF(Table2[[#This Row],[Event]]="Goal",Table2[[#This Row],[Hscore]]&amp;"-"&amp;Table2[[#This Row],[Uscore]],"")</f>
        <v>2-1</v>
      </c>
      <c r="U237">
        <v>1880</v>
      </c>
      <c r="V237" s="1">
        <f>Table2[[#This Row],[GameTime]]-(Table2[[#This Row],[period]]-1)*1200</f>
        <v>680</v>
      </c>
      <c r="W237" s="1">
        <f>ROUNDDOWN(Table2[[#This Row],[Time]]/60,0)</f>
        <v>11</v>
      </c>
      <c r="X237" s="1">
        <f>ROUNDDOWN((Table2[[#This Row],[Time]]/60-Table2[[#This Row],[Time2]])*60,0)</f>
        <v>20</v>
      </c>
      <c r="Y237" s="1">
        <f>IF(Table2[[#This Row],[Time2]]&lt;10,0&amp;Table2[[#This Row],[Time2]],Table2[[#This Row],[Time2]])</f>
        <v>11</v>
      </c>
      <c r="Z237" s="1">
        <f>IF(Table2[[#This Row],[Time3]]&lt;10,0&amp;Table2[[#This Row],[Time3]],Table2[[#This Row],[Time3]])</f>
        <v>20</v>
      </c>
      <c r="AA237" s="2" t="str">
        <f>Table2[[#This Row],[Time4]]&amp;":"&amp;Table2[[#This Row],[Time5]]</f>
        <v>11:20</v>
      </c>
      <c r="AB237" s="1" t="str" cm="1">
        <f t="array" ref="AB237">IFERROR(IF(Table2[[#This Row],[code]]="","",_xlfn.IFS(AND(Table2[[#This Row],[code]]&lt;400,Table2[[#This Row],[code]]&lt;&gt;""),2,Table2[[#This Row],[code]]&gt;500,4)),"")</f>
        <v/>
      </c>
      <c r="AC237" s="1" t="str">
        <f>IF(Table2[[#This Row],[Event]]="Penalty",Table2[[#This Row],[number]],IF(Table2[[#This Row],[Event]]="Time-Out",401,""))</f>
        <v/>
      </c>
      <c r="AD237" s="1">
        <f>ROW(A236)</f>
        <v>236</v>
      </c>
      <c r="AE237" s="1">
        <f>COUNTIFS(Table2[GameID],Table2[[#This Row],[GameID]],Table2[Column1],"&lt;="&amp;Table2[[#This Row],[Column1]])-1</f>
        <v>4</v>
      </c>
    </row>
    <row r="238" spans="1:31" x14ac:dyDescent="0.45">
      <c r="A238" t="s">
        <v>282</v>
      </c>
      <c r="B238" t="str">
        <f>_xlfn.TEXTBEFORE(Table2[[#This Row],[Kamp]]," - ")</f>
        <v>Benløse IF</v>
      </c>
      <c r="C238" t="str">
        <f>_xlfn.TEXTAFTER(Table2[[#This Row],[Kamp]],"- ")</f>
        <v>Vanløse Floorball</v>
      </c>
      <c r="D238">
        <v>44846</v>
      </c>
      <c r="E238">
        <v>35319</v>
      </c>
      <c r="F238">
        <v>20222023</v>
      </c>
      <c r="G238" t="s">
        <v>17</v>
      </c>
      <c r="H238" t="s">
        <v>660</v>
      </c>
      <c r="I238" t="s">
        <v>677</v>
      </c>
      <c r="J238">
        <v>3</v>
      </c>
      <c r="K238">
        <v>29509</v>
      </c>
      <c r="L238">
        <v>1</v>
      </c>
      <c r="M238" t="s">
        <v>630</v>
      </c>
      <c r="N238" t="s">
        <v>283</v>
      </c>
      <c r="O238" t="s">
        <v>99</v>
      </c>
      <c r="P238">
        <v>2</v>
      </c>
      <c r="Q238">
        <v>18</v>
      </c>
      <c r="R238">
        <f>SUMIFS(Table2[number],Table2[Event],"Goal",Table2[H/U],"HOME",Table2[GameID],Table2[[#This Row],[GameID]],Table2[GameTime],"&lt;="&amp;Table2[[#This Row],[GameTime]])</f>
        <v>2</v>
      </c>
      <c r="S238">
        <f>SUMIFS(Table2[number],Table2[Event],"Goal",Table2[H/U],"AWAY",Table2[GameID],Table2[[#This Row],[GameID]],Table2[GameTime],"&lt;="&amp;Table2[[#This Row],[GameTime]])</f>
        <v>2</v>
      </c>
      <c r="T238" t="str">
        <f>IF(Table2[[#This Row],[Event]]="Goal",Table2[[#This Row],[Hscore]]&amp;"-"&amp;Table2[[#This Row],[Uscore]],"")</f>
        <v>2-2</v>
      </c>
      <c r="U238">
        <v>2698</v>
      </c>
      <c r="V238" s="1">
        <f>Table2[[#This Row],[GameTime]]-(Table2[[#This Row],[period]]-1)*1200</f>
        <v>298</v>
      </c>
      <c r="W238" s="1">
        <f>ROUNDDOWN(Table2[[#This Row],[Time]]/60,0)</f>
        <v>4</v>
      </c>
      <c r="X238" s="1">
        <f>ROUNDDOWN((Table2[[#This Row],[Time]]/60-Table2[[#This Row],[Time2]])*60,0)</f>
        <v>58</v>
      </c>
      <c r="Y238" s="1" t="str">
        <f>IF(Table2[[#This Row],[Time2]]&lt;10,0&amp;Table2[[#This Row],[Time2]],Table2[[#This Row],[Time2]])</f>
        <v>04</v>
      </c>
      <c r="Z238" s="1">
        <f>IF(Table2[[#This Row],[Time3]]&lt;10,0&amp;Table2[[#This Row],[Time3]],Table2[[#This Row],[Time3]])</f>
        <v>58</v>
      </c>
      <c r="AA238" s="2" t="str">
        <f>Table2[[#This Row],[Time4]]&amp;":"&amp;Table2[[#This Row],[Time5]]</f>
        <v>04:58</v>
      </c>
      <c r="AB238" s="1" t="str" cm="1">
        <f t="array" ref="AB238">IFERROR(IF(Table2[[#This Row],[code]]="","",_xlfn.IFS(AND(Table2[[#This Row],[code]]&lt;400,Table2[[#This Row],[code]]&lt;&gt;""),2,Table2[[#This Row],[code]]&gt;500,4)),"")</f>
        <v/>
      </c>
      <c r="AC238" s="1" t="str">
        <f>IF(Table2[[#This Row],[Event]]="Penalty",Table2[[#This Row],[number]],IF(Table2[[#This Row],[Event]]="Time-Out",401,""))</f>
        <v/>
      </c>
      <c r="AD238" s="1">
        <f>ROW(A237)</f>
        <v>237</v>
      </c>
      <c r="AE238" s="1">
        <f>COUNTIFS(Table2[GameID],Table2[[#This Row],[GameID]],Table2[Column1],"&lt;="&amp;Table2[[#This Row],[Column1]])-1</f>
        <v>5</v>
      </c>
    </row>
    <row r="239" spans="1:31" x14ac:dyDescent="0.45">
      <c r="A239" t="s">
        <v>282</v>
      </c>
      <c r="B239" t="str">
        <f>_xlfn.TEXTBEFORE(Table2[[#This Row],[Kamp]]," - ")</f>
        <v>Benløse IF</v>
      </c>
      <c r="C239" t="str">
        <f>_xlfn.TEXTAFTER(Table2[[#This Row],[Kamp]],"- ")</f>
        <v>Vanløse Floorball</v>
      </c>
      <c r="D239">
        <v>44846</v>
      </c>
      <c r="E239">
        <v>35319</v>
      </c>
      <c r="F239">
        <v>20222023</v>
      </c>
      <c r="G239" t="s">
        <v>17</v>
      </c>
      <c r="H239" t="s">
        <v>658</v>
      </c>
      <c r="I239" t="s">
        <v>678</v>
      </c>
      <c r="J239">
        <v>3</v>
      </c>
      <c r="K239">
        <v>29507</v>
      </c>
      <c r="L239">
        <v>1</v>
      </c>
      <c r="M239" t="s">
        <v>630</v>
      </c>
      <c r="N239" t="s">
        <v>38</v>
      </c>
      <c r="O239" t="s">
        <v>638</v>
      </c>
      <c r="P239">
        <v>98</v>
      </c>
      <c r="Q239">
        <v>90</v>
      </c>
      <c r="R239">
        <f>SUMIFS(Table2[number],Table2[Event],"Goal",Table2[H/U],"HOME",Table2[GameID],Table2[[#This Row],[GameID]],Table2[GameTime],"&lt;="&amp;Table2[[#This Row],[GameTime]])</f>
        <v>3</v>
      </c>
      <c r="S239">
        <f>SUMIFS(Table2[number],Table2[Event],"Goal",Table2[H/U],"AWAY",Table2[GameID],Table2[[#This Row],[GameID]],Table2[GameTime],"&lt;="&amp;Table2[[#This Row],[GameTime]])</f>
        <v>2</v>
      </c>
      <c r="T239" t="str">
        <f>IF(Table2[[#This Row],[Event]]="Goal",Table2[[#This Row],[Hscore]]&amp;"-"&amp;Table2[[#This Row],[Uscore]],"")</f>
        <v>3-2</v>
      </c>
      <c r="U239">
        <v>3044</v>
      </c>
      <c r="V239" s="1">
        <f>Table2[[#This Row],[GameTime]]-(Table2[[#This Row],[period]]-1)*1200</f>
        <v>644</v>
      </c>
      <c r="W239" s="1">
        <f>ROUNDDOWN(Table2[[#This Row],[Time]]/60,0)</f>
        <v>10</v>
      </c>
      <c r="X239" s="1">
        <f>ROUNDDOWN((Table2[[#This Row],[Time]]/60-Table2[[#This Row],[Time2]])*60,0)</f>
        <v>44</v>
      </c>
      <c r="Y239" s="1">
        <f>IF(Table2[[#This Row],[Time2]]&lt;10,0&amp;Table2[[#This Row],[Time2]],Table2[[#This Row],[Time2]])</f>
        <v>10</v>
      </c>
      <c r="Z239" s="1">
        <f>IF(Table2[[#This Row],[Time3]]&lt;10,0&amp;Table2[[#This Row],[Time3]],Table2[[#This Row],[Time3]])</f>
        <v>44</v>
      </c>
      <c r="AA239" s="2" t="str">
        <f>Table2[[#This Row],[Time4]]&amp;":"&amp;Table2[[#This Row],[Time5]]</f>
        <v>10:44</v>
      </c>
      <c r="AB239" s="1" t="str" cm="1">
        <f t="array" ref="AB239">IFERROR(IF(Table2[[#This Row],[code]]="","",_xlfn.IFS(AND(Table2[[#This Row],[code]]&lt;400,Table2[[#This Row],[code]]&lt;&gt;""),2,Table2[[#This Row],[code]]&gt;500,4)),"")</f>
        <v/>
      </c>
      <c r="AC239" s="1" t="str">
        <f>IF(Table2[[#This Row],[Event]]="Penalty",Table2[[#This Row],[number]],IF(Table2[[#This Row],[Event]]="Time-Out",401,""))</f>
        <v/>
      </c>
      <c r="AD239" s="1">
        <f>ROW(A238)</f>
        <v>238</v>
      </c>
      <c r="AE239" s="1">
        <f>COUNTIFS(Table2[GameID],Table2[[#This Row],[GameID]],Table2[Column1],"&lt;="&amp;Table2[[#This Row],[Column1]])-1</f>
        <v>6</v>
      </c>
    </row>
    <row r="240" spans="1:31" x14ac:dyDescent="0.45">
      <c r="A240" t="s">
        <v>282</v>
      </c>
      <c r="B240" t="str">
        <f>_xlfn.TEXTBEFORE(Table2[[#This Row],[Kamp]]," - ")</f>
        <v>Benløse IF</v>
      </c>
      <c r="C240" t="str">
        <f>_xlfn.TEXTAFTER(Table2[[#This Row],[Kamp]],"- ")</f>
        <v>Vanløse Floorball</v>
      </c>
      <c r="D240">
        <v>44846</v>
      </c>
      <c r="E240">
        <v>35319</v>
      </c>
      <c r="F240">
        <v>20222023</v>
      </c>
      <c r="G240" t="s">
        <v>17</v>
      </c>
      <c r="H240" t="s">
        <v>660</v>
      </c>
      <c r="I240" t="s">
        <v>677</v>
      </c>
      <c r="J240">
        <v>3</v>
      </c>
      <c r="K240">
        <v>29509</v>
      </c>
      <c r="L240">
        <v>0</v>
      </c>
      <c r="M240" t="s">
        <v>633</v>
      </c>
      <c r="N240" t="s">
        <v>634</v>
      </c>
      <c r="O240" t="s">
        <v>634</v>
      </c>
      <c r="Q240" t="s">
        <v>634</v>
      </c>
      <c r="R240">
        <f>SUMIFS(Table2[number],Table2[Event],"Goal",Table2[H/U],"HOME",Table2[GameID],Table2[[#This Row],[GameID]],Table2[GameTime],"&lt;="&amp;Table2[[#This Row],[GameTime]])</f>
        <v>3</v>
      </c>
      <c r="S240">
        <f>SUMIFS(Table2[number],Table2[Event],"Goal",Table2[H/U],"AWAY",Table2[GameID],Table2[[#This Row],[GameID]],Table2[GameTime],"&lt;="&amp;Table2[[#This Row],[GameTime]])</f>
        <v>2</v>
      </c>
      <c r="T240" t="str">
        <f>IF(Table2[[#This Row],[Event]]="Goal",Table2[[#This Row],[Hscore]]&amp;"-"&amp;Table2[[#This Row],[Uscore]],"")</f>
        <v/>
      </c>
      <c r="U240">
        <v>3272</v>
      </c>
      <c r="V240" s="1">
        <f>Table2[[#This Row],[GameTime]]-(Table2[[#This Row],[period]]-1)*1200</f>
        <v>872</v>
      </c>
      <c r="W240" s="1">
        <f>ROUNDDOWN(Table2[[#This Row],[Time]]/60,0)</f>
        <v>14</v>
      </c>
      <c r="X240" s="1">
        <f>ROUNDDOWN((Table2[[#This Row],[Time]]/60-Table2[[#This Row],[Time2]])*60,0)</f>
        <v>32</v>
      </c>
      <c r="Y240" s="1">
        <f>IF(Table2[[#This Row],[Time2]]&lt;10,0&amp;Table2[[#This Row],[Time2]],Table2[[#This Row],[Time2]])</f>
        <v>14</v>
      </c>
      <c r="Z240" s="1">
        <f>IF(Table2[[#This Row],[Time3]]&lt;10,0&amp;Table2[[#This Row],[Time3]],Table2[[#This Row],[Time3]])</f>
        <v>32</v>
      </c>
      <c r="AA240" s="2" t="str">
        <f>Table2[[#This Row],[Time4]]&amp;":"&amp;Table2[[#This Row],[Time5]]</f>
        <v>14:32</v>
      </c>
      <c r="AB240" s="1" t="str" cm="1">
        <f t="array" ref="AB240">IFERROR(IF(Table2[[#This Row],[code]]="","",_xlfn.IFS(AND(Table2[[#This Row],[code]]&lt;400,Table2[[#This Row],[code]]&lt;&gt;""),2,Table2[[#This Row],[code]]&gt;500,4)),"")</f>
        <v/>
      </c>
      <c r="AC240" s="1">
        <f>IF(Table2[[#This Row],[Event]]="Penalty",Table2[[#This Row],[number]],IF(Table2[[#This Row],[Event]]="Time-Out",401,""))</f>
        <v>401</v>
      </c>
      <c r="AD240" s="1">
        <f>ROW(A239)</f>
        <v>239</v>
      </c>
      <c r="AE240" s="1">
        <f>COUNTIFS(Table2[GameID],Table2[[#This Row],[GameID]],Table2[Column1],"&lt;="&amp;Table2[[#This Row],[Column1]])-1</f>
        <v>7</v>
      </c>
    </row>
    <row r="241" spans="1:31" x14ac:dyDescent="0.45">
      <c r="A241" t="s">
        <v>282</v>
      </c>
      <c r="B241" t="str">
        <f>_xlfn.TEXTBEFORE(Table2[[#This Row],[Kamp]]," - ")</f>
        <v>Benløse IF</v>
      </c>
      <c r="C241" t="str">
        <f>_xlfn.TEXTAFTER(Table2[[#This Row],[Kamp]],"- ")</f>
        <v>Vanløse Floorball</v>
      </c>
      <c r="D241">
        <v>44846</v>
      </c>
      <c r="E241">
        <v>35319</v>
      </c>
      <c r="F241">
        <v>20222023</v>
      </c>
      <c r="G241" t="s">
        <v>17</v>
      </c>
      <c r="H241" t="s">
        <v>660</v>
      </c>
      <c r="I241" t="s">
        <v>677</v>
      </c>
      <c r="J241">
        <v>3</v>
      </c>
      <c r="K241">
        <v>29509</v>
      </c>
      <c r="L241">
        <v>212</v>
      </c>
      <c r="M241" t="s">
        <v>631</v>
      </c>
      <c r="N241" t="s">
        <v>283</v>
      </c>
      <c r="O241" t="s">
        <v>634</v>
      </c>
      <c r="P241">
        <v>2</v>
      </c>
      <c r="Q241" t="s">
        <v>634</v>
      </c>
      <c r="R241">
        <f>SUMIFS(Table2[number],Table2[Event],"Goal",Table2[H/U],"HOME",Table2[GameID],Table2[[#This Row],[GameID]],Table2[GameTime],"&lt;="&amp;Table2[[#This Row],[GameTime]])</f>
        <v>3</v>
      </c>
      <c r="S241">
        <f>SUMIFS(Table2[number],Table2[Event],"Goal",Table2[H/U],"AWAY",Table2[GameID],Table2[[#This Row],[GameID]],Table2[GameTime],"&lt;="&amp;Table2[[#This Row],[GameTime]])</f>
        <v>2</v>
      </c>
      <c r="T241" t="str">
        <f>IF(Table2[[#This Row],[Event]]="Goal",Table2[[#This Row],[Hscore]]&amp;"-"&amp;Table2[[#This Row],[Uscore]],"")</f>
        <v/>
      </c>
      <c r="U241">
        <v>3359</v>
      </c>
      <c r="V241" s="1">
        <f>Table2[[#This Row],[GameTime]]-(Table2[[#This Row],[period]]-1)*1200</f>
        <v>959</v>
      </c>
      <c r="W241" s="1">
        <f>ROUNDDOWN(Table2[[#This Row],[Time]]/60,0)</f>
        <v>15</v>
      </c>
      <c r="X241" s="1">
        <f>ROUNDDOWN((Table2[[#This Row],[Time]]/60-Table2[[#This Row],[Time2]])*60,0)</f>
        <v>59</v>
      </c>
      <c r="Y241" s="1">
        <f>IF(Table2[[#This Row],[Time2]]&lt;10,0&amp;Table2[[#This Row],[Time2]],Table2[[#This Row],[Time2]])</f>
        <v>15</v>
      </c>
      <c r="Z241" s="1">
        <f>IF(Table2[[#This Row],[Time3]]&lt;10,0&amp;Table2[[#This Row],[Time3]],Table2[[#This Row],[Time3]])</f>
        <v>59</v>
      </c>
      <c r="AA241" s="2" t="str">
        <f>Table2[[#This Row],[Time4]]&amp;":"&amp;Table2[[#This Row],[Time5]]</f>
        <v>15:59</v>
      </c>
      <c r="AB241" s="1" cm="1">
        <f t="array" ref="AB241">IFERROR(IF(Table2[[#This Row],[code]]="","",_xlfn.IFS(AND(Table2[[#This Row],[code]]&lt;400,Table2[[#This Row],[code]]&lt;&gt;""),2,Table2[[#This Row],[code]]&gt;500,4)),"")</f>
        <v>2</v>
      </c>
      <c r="AC241" s="1">
        <f>IF(Table2[[#This Row],[Event]]="Penalty",Table2[[#This Row],[number]],IF(Table2[[#This Row],[Event]]="Time-Out",401,""))</f>
        <v>212</v>
      </c>
      <c r="AD241" s="1">
        <f>ROW(A240)</f>
        <v>240</v>
      </c>
      <c r="AE241" s="1">
        <f>COUNTIFS(Table2[GameID],Table2[[#This Row],[GameID]],Table2[Column1],"&lt;="&amp;Table2[[#This Row],[Column1]])-1</f>
        <v>8</v>
      </c>
    </row>
    <row r="242" spans="1:31" x14ac:dyDescent="0.45">
      <c r="A242" t="s">
        <v>277</v>
      </c>
      <c r="B242" t="str">
        <f>_xlfn.TEXTBEFORE(Table2[[#This Row],[Kamp]]," - ")</f>
        <v>Hafnia FC</v>
      </c>
      <c r="C242" t="str">
        <f>_xlfn.TEXTAFTER(Table2[[#This Row],[Kamp]],"- ")</f>
        <v>Hvidovre Attack</v>
      </c>
      <c r="D242">
        <v>44845</v>
      </c>
      <c r="E242">
        <v>35320</v>
      </c>
      <c r="F242">
        <v>20222023</v>
      </c>
      <c r="G242" t="s">
        <v>17</v>
      </c>
      <c r="H242" t="s">
        <v>663</v>
      </c>
      <c r="I242" t="s">
        <v>678</v>
      </c>
      <c r="J242">
        <v>1</v>
      </c>
      <c r="K242">
        <v>29510</v>
      </c>
      <c r="L242">
        <v>205</v>
      </c>
      <c r="M242" t="s">
        <v>631</v>
      </c>
      <c r="N242" t="s">
        <v>117</v>
      </c>
      <c r="O242" t="s">
        <v>634</v>
      </c>
      <c r="P242">
        <v>49</v>
      </c>
      <c r="Q242" t="s">
        <v>634</v>
      </c>
      <c r="R242">
        <f>SUMIFS(Table2[number],Table2[Event],"Goal",Table2[H/U],"HOME",Table2[GameID],Table2[[#This Row],[GameID]],Table2[GameTime],"&lt;="&amp;Table2[[#This Row],[GameTime]])</f>
        <v>0</v>
      </c>
      <c r="S242">
        <f>SUMIFS(Table2[number],Table2[Event],"Goal",Table2[H/U],"AWAY",Table2[GameID],Table2[[#This Row],[GameID]],Table2[GameTime],"&lt;="&amp;Table2[[#This Row],[GameTime]])</f>
        <v>0</v>
      </c>
      <c r="T242" t="str">
        <f>IF(Table2[[#This Row],[Event]]="Goal",Table2[[#This Row],[Hscore]]&amp;"-"&amp;Table2[[#This Row],[Uscore]],"")</f>
        <v/>
      </c>
      <c r="U242">
        <v>539</v>
      </c>
      <c r="V242" s="1">
        <f>Table2[[#This Row],[GameTime]]-(Table2[[#This Row],[period]]-1)*1200</f>
        <v>539</v>
      </c>
      <c r="W242" s="1">
        <f>ROUNDDOWN(Table2[[#This Row],[Time]]/60,0)</f>
        <v>8</v>
      </c>
      <c r="X242" s="1">
        <f>ROUNDDOWN((Table2[[#This Row],[Time]]/60-Table2[[#This Row],[Time2]])*60,0)</f>
        <v>59</v>
      </c>
      <c r="Y242" s="1" t="str">
        <f>IF(Table2[[#This Row],[Time2]]&lt;10,0&amp;Table2[[#This Row],[Time2]],Table2[[#This Row],[Time2]])</f>
        <v>08</v>
      </c>
      <c r="Z242" s="1">
        <f>IF(Table2[[#This Row],[Time3]]&lt;10,0&amp;Table2[[#This Row],[Time3]],Table2[[#This Row],[Time3]])</f>
        <v>59</v>
      </c>
      <c r="AA242" s="2" t="str">
        <f>Table2[[#This Row],[Time4]]&amp;":"&amp;Table2[[#This Row],[Time5]]</f>
        <v>08:59</v>
      </c>
      <c r="AB242" s="1" cm="1">
        <f t="array" ref="AB242">IFERROR(IF(Table2[[#This Row],[code]]="","",_xlfn.IFS(AND(Table2[[#This Row],[code]]&lt;400,Table2[[#This Row],[code]]&lt;&gt;""),2,Table2[[#This Row],[code]]&gt;500,4)),"")</f>
        <v>2</v>
      </c>
      <c r="AC242" s="1">
        <f>IF(Table2[[#This Row],[Event]]="Penalty",Table2[[#This Row],[number]],IF(Table2[[#This Row],[Event]]="Time-Out",401,""))</f>
        <v>205</v>
      </c>
      <c r="AD242" s="1">
        <f>ROW(A241)</f>
        <v>241</v>
      </c>
      <c r="AE242" s="1">
        <f>COUNTIFS(Table2[GameID],Table2[[#This Row],[GameID]],Table2[Column1],"&lt;="&amp;Table2[[#This Row],[Column1]])-1</f>
        <v>0</v>
      </c>
    </row>
    <row r="243" spans="1:31" x14ac:dyDescent="0.45">
      <c r="A243" t="s">
        <v>277</v>
      </c>
      <c r="B243" t="str">
        <f>_xlfn.TEXTBEFORE(Table2[[#This Row],[Kamp]]," - ")</f>
        <v>Hafnia FC</v>
      </c>
      <c r="C243" t="str">
        <f>_xlfn.TEXTAFTER(Table2[[#This Row],[Kamp]],"- ")</f>
        <v>Hvidovre Attack</v>
      </c>
      <c r="D243">
        <v>44845</v>
      </c>
      <c r="E243">
        <v>35320</v>
      </c>
      <c r="F243">
        <v>20222023</v>
      </c>
      <c r="G243" t="s">
        <v>17</v>
      </c>
      <c r="H243" t="s">
        <v>659</v>
      </c>
      <c r="I243" t="s">
        <v>677</v>
      </c>
      <c r="J243">
        <v>1</v>
      </c>
      <c r="K243">
        <v>29511</v>
      </c>
      <c r="L243">
        <v>207</v>
      </c>
      <c r="M243" t="s">
        <v>631</v>
      </c>
      <c r="N243" t="s">
        <v>67</v>
      </c>
      <c r="O243" t="s">
        <v>634</v>
      </c>
      <c r="P243">
        <v>21</v>
      </c>
      <c r="Q243" t="s">
        <v>634</v>
      </c>
      <c r="R243">
        <f>SUMIFS(Table2[number],Table2[Event],"Goal",Table2[H/U],"HOME",Table2[GameID],Table2[[#This Row],[GameID]],Table2[GameTime],"&lt;="&amp;Table2[[#This Row],[GameTime]])</f>
        <v>0</v>
      </c>
      <c r="S243">
        <f>SUMIFS(Table2[number],Table2[Event],"Goal",Table2[H/U],"AWAY",Table2[GameID],Table2[[#This Row],[GameID]],Table2[GameTime],"&lt;="&amp;Table2[[#This Row],[GameTime]])</f>
        <v>0</v>
      </c>
      <c r="T243" t="str">
        <f>IF(Table2[[#This Row],[Event]]="Goal",Table2[[#This Row],[Hscore]]&amp;"-"&amp;Table2[[#This Row],[Uscore]],"")</f>
        <v/>
      </c>
      <c r="U243">
        <v>866</v>
      </c>
      <c r="V243" s="1">
        <f>Table2[[#This Row],[GameTime]]-(Table2[[#This Row],[period]]-1)*1200</f>
        <v>866</v>
      </c>
      <c r="W243" s="1">
        <f>ROUNDDOWN(Table2[[#This Row],[Time]]/60,0)</f>
        <v>14</v>
      </c>
      <c r="X243" s="1">
        <f>ROUNDDOWN((Table2[[#This Row],[Time]]/60-Table2[[#This Row],[Time2]])*60,0)</f>
        <v>26</v>
      </c>
      <c r="Y243" s="1">
        <f>IF(Table2[[#This Row],[Time2]]&lt;10,0&amp;Table2[[#This Row],[Time2]],Table2[[#This Row],[Time2]])</f>
        <v>14</v>
      </c>
      <c r="Z243" s="1">
        <f>IF(Table2[[#This Row],[Time3]]&lt;10,0&amp;Table2[[#This Row],[Time3]],Table2[[#This Row],[Time3]])</f>
        <v>26</v>
      </c>
      <c r="AA243" s="2" t="str">
        <f>Table2[[#This Row],[Time4]]&amp;":"&amp;Table2[[#This Row],[Time5]]</f>
        <v>14:26</v>
      </c>
      <c r="AB243" s="1" cm="1">
        <f t="array" ref="AB243">IFERROR(IF(Table2[[#This Row],[code]]="","",_xlfn.IFS(AND(Table2[[#This Row],[code]]&lt;400,Table2[[#This Row],[code]]&lt;&gt;""),2,Table2[[#This Row],[code]]&gt;500,4)),"")</f>
        <v>2</v>
      </c>
      <c r="AC243" s="1">
        <f>IF(Table2[[#This Row],[Event]]="Penalty",Table2[[#This Row],[number]],IF(Table2[[#This Row],[Event]]="Time-Out",401,""))</f>
        <v>207</v>
      </c>
      <c r="AD243" s="1">
        <f>ROW(A242)</f>
        <v>242</v>
      </c>
      <c r="AE243" s="1">
        <f>COUNTIFS(Table2[GameID],Table2[[#This Row],[GameID]],Table2[Column1],"&lt;="&amp;Table2[[#This Row],[Column1]])-1</f>
        <v>1</v>
      </c>
    </row>
    <row r="244" spans="1:31" x14ac:dyDescent="0.45">
      <c r="A244" t="s">
        <v>277</v>
      </c>
      <c r="B244" t="str">
        <f>_xlfn.TEXTBEFORE(Table2[[#This Row],[Kamp]]," - ")</f>
        <v>Hafnia FC</v>
      </c>
      <c r="C244" t="str">
        <f>_xlfn.TEXTAFTER(Table2[[#This Row],[Kamp]],"- ")</f>
        <v>Hvidovre Attack</v>
      </c>
      <c r="D244">
        <v>44845</v>
      </c>
      <c r="E244">
        <v>35320</v>
      </c>
      <c r="F244">
        <v>20222023</v>
      </c>
      <c r="G244" t="s">
        <v>17</v>
      </c>
      <c r="H244" t="s">
        <v>663</v>
      </c>
      <c r="I244" t="s">
        <v>678</v>
      </c>
      <c r="J244">
        <v>1</v>
      </c>
      <c r="K244">
        <v>29510</v>
      </c>
      <c r="L244">
        <v>1</v>
      </c>
      <c r="M244" t="s">
        <v>630</v>
      </c>
      <c r="N244" t="s">
        <v>163</v>
      </c>
      <c r="O244" t="s">
        <v>122</v>
      </c>
      <c r="P244">
        <v>66</v>
      </c>
      <c r="Q244">
        <v>81</v>
      </c>
      <c r="R244">
        <f>SUMIFS(Table2[number],Table2[Event],"Goal",Table2[H/U],"HOME",Table2[GameID],Table2[[#This Row],[GameID]],Table2[GameTime],"&lt;="&amp;Table2[[#This Row],[GameTime]])</f>
        <v>1</v>
      </c>
      <c r="S244">
        <f>SUMIFS(Table2[number],Table2[Event],"Goal",Table2[H/U],"AWAY",Table2[GameID],Table2[[#This Row],[GameID]],Table2[GameTime],"&lt;="&amp;Table2[[#This Row],[GameTime]])</f>
        <v>0</v>
      </c>
      <c r="T244" t="str">
        <f>IF(Table2[[#This Row],[Event]]="Goal",Table2[[#This Row],[Hscore]]&amp;"-"&amp;Table2[[#This Row],[Uscore]],"")</f>
        <v>1-0</v>
      </c>
      <c r="U244">
        <v>938</v>
      </c>
      <c r="V244" s="1">
        <f>Table2[[#This Row],[GameTime]]-(Table2[[#This Row],[period]]-1)*1200</f>
        <v>938</v>
      </c>
      <c r="W244" s="1">
        <f>ROUNDDOWN(Table2[[#This Row],[Time]]/60,0)</f>
        <v>15</v>
      </c>
      <c r="X244" s="1">
        <f>ROUNDDOWN((Table2[[#This Row],[Time]]/60-Table2[[#This Row],[Time2]])*60,0)</f>
        <v>38</v>
      </c>
      <c r="Y244" s="1">
        <f>IF(Table2[[#This Row],[Time2]]&lt;10,0&amp;Table2[[#This Row],[Time2]],Table2[[#This Row],[Time2]])</f>
        <v>15</v>
      </c>
      <c r="Z244" s="1">
        <f>IF(Table2[[#This Row],[Time3]]&lt;10,0&amp;Table2[[#This Row],[Time3]],Table2[[#This Row],[Time3]])</f>
        <v>38</v>
      </c>
      <c r="AA244" s="2" t="str">
        <f>Table2[[#This Row],[Time4]]&amp;":"&amp;Table2[[#This Row],[Time5]]</f>
        <v>15:38</v>
      </c>
      <c r="AB244" s="1" t="str" cm="1">
        <f t="array" ref="AB244">IFERROR(IF(Table2[[#This Row],[code]]="","",_xlfn.IFS(AND(Table2[[#This Row],[code]]&lt;400,Table2[[#This Row],[code]]&lt;&gt;""),2,Table2[[#This Row],[code]]&gt;500,4)),"")</f>
        <v/>
      </c>
      <c r="AC244" s="1" t="str">
        <f>IF(Table2[[#This Row],[Event]]="Penalty",Table2[[#This Row],[number]],IF(Table2[[#This Row],[Event]]="Time-Out",401,""))</f>
        <v/>
      </c>
      <c r="AD244" s="1">
        <f>ROW(A243)</f>
        <v>243</v>
      </c>
      <c r="AE244" s="1">
        <f>COUNTIFS(Table2[GameID],Table2[[#This Row],[GameID]],Table2[Column1],"&lt;="&amp;Table2[[#This Row],[Column1]])-1</f>
        <v>2</v>
      </c>
    </row>
    <row r="245" spans="1:31" x14ac:dyDescent="0.45">
      <c r="A245" t="s">
        <v>277</v>
      </c>
      <c r="B245" t="str">
        <f>_xlfn.TEXTBEFORE(Table2[[#This Row],[Kamp]]," - ")</f>
        <v>Hafnia FC</v>
      </c>
      <c r="C245" t="str">
        <f>_xlfn.TEXTAFTER(Table2[[#This Row],[Kamp]],"- ")</f>
        <v>Hvidovre Attack</v>
      </c>
      <c r="D245">
        <v>44845</v>
      </c>
      <c r="E245">
        <v>35320</v>
      </c>
      <c r="F245">
        <v>20222023</v>
      </c>
      <c r="G245" t="s">
        <v>17</v>
      </c>
      <c r="H245" t="s">
        <v>663</v>
      </c>
      <c r="I245" t="s">
        <v>678</v>
      </c>
      <c r="J245">
        <v>1</v>
      </c>
      <c r="K245">
        <v>29510</v>
      </c>
      <c r="L245">
        <v>201</v>
      </c>
      <c r="M245" t="s">
        <v>631</v>
      </c>
      <c r="N245" t="s">
        <v>166</v>
      </c>
      <c r="O245" t="s">
        <v>634</v>
      </c>
      <c r="P245">
        <v>71</v>
      </c>
      <c r="Q245" t="s">
        <v>634</v>
      </c>
      <c r="R245">
        <f>SUMIFS(Table2[number],Table2[Event],"Goal",Table2[H/U],"HOME",Table2[GameID],Table2[[#This Row],[GameID]],Table2[GameTime],"&lt;="&amp;Table2[[#This Row],[GameTime]])</f>
        <v>1</v>
      </c>
      <c r="S245">
        <f>SUMIFS(Table2[number],Table2[Event],"Goal",Table2[H/U],"AWAY",Table2[GameID],Table2[[#This Row],[GameID]],Table2[GameTime],"&lt;="&amp;Table2[[#This Row],[GameTime]])</f>
        <v>0</v>
      </c>
      <c r="T245" t="str">
        <f>IF(Table2[[#This Row],[Event]]="Goal",Table2[[#This Row],[Hscore]]&amp;"-"&amp;Table2[[#This Row],[Uscore]],"")</f>
        <v/>
      </c>
      <c r="U245">
        <v>1029</v>
      </c>
      <c r="V245" s="1">
        <f>Table2[[#This Row],[GameTime]]-(Table2[[#This Row],[period]]-1)*1200</f>
        <v>1029</v>
      </c>
      <c r="W245" s="1">
        <f>ROUNDDOWN(Table2[[#This Row],[Time]]/60,0)</f>
        <v>17</v>
      </c>
      <c r="X245" s="1">
        <f>ROUNDDOWN((Table2[[#This Row],[Time]]/60-Table2[[#This Row],[Time2]])*60,0)</f>
        <v>8</v>
      </c>
      <c r="Y245" s="1">
        <f>IF(Table2[[#This Row],[Time2]]&lt;10,0&amp;Table2[[#This Row],[Time2]],Table2[[#This Row],[Time2]])</f>
        <v>17</v>
      </c>
      <c r="Z245" s="1" t="str">
        <f>IF(Table2[[#This Row],[Time3]]&lt;10,0&amp;Table2[[#This Row],[Time3]],Table2[[#This Row],[Time3]])</f>
        <v>08</v>
      </c>
      <c r="AA245" s="2" t="str">
        <f>Table2[[#This Row],[Time4]]&amp;":"&amp;Table2[[#This Row],[Time5]]</f>
        <v>17:08</v>
      </c>
      <c r="AB245" s="1" cm="1">
        <f t="array" ref="AB245">IFERROR(IF(Table2[[#This Row],[code]]="","",_xlfn.IFS(AND(Table2[[#This Row],[code]]&lt;400,Table2[[#This Row],[code]]&lt;&gt;""),2,Table2[[#This Row],[code]]&gt;500,4)),"")</f>
        <v>2</v>
      </c>
      <c r="AC245" s="1">
        <f>IF(Table2[[#This Row],[Event]]="Penalty",Table2[[#This Row],[number]],IF(Table2[[#This Row],[Event]]="Time-Out",401,""))</f>
        <v>201</v>
      </c>
      <c r="AD245" s="1">
        <f>ROW(A244)</f>
        <v>244</v>
      </c>
      <c r="AE245" s="1">
        <f>COUNTIFS(Table2[GameID],Table2[[#This Row],[GameID]],Table2[Column1],"&lt;="&amp;Table2[[#This Row],[Column1]])-1</f>
        <v>3</v>
      </c>
    </row>
    <row r="246" spans="1:31" x14ac:dyDescent="0.45">
      <c r="A246" t="s">
        <v>277</v>
      </c>
      <c r="B246" t="str">
        <f>_xlfn.TEXTBEFORE(Table2[[#This Row],[Kamp]]," - ")</f>
        <v>Hafnia FC</v>
      </c>
      <c r="C246" t="str">
        <f>_xlfn.TEXTAFTER(Table2[[#This Row],[Kamp]],"- ")</f>
        <v>Hvidovre Attack</v>
      </c>
      <c r="D246">
        <v>44845</v>
      </c>
      <c r="E246">
        <v>35320</v>
      </c>
      <c r="F246">
        <v>20222023</v>
      </c>
      <c r="G246" t="s">
        <v>17</v>
      </c>
      <c r="H246" t="s">
        <v>659</v>
      </c>
      <c r="I246" t="s">
        <v>677</v>
      </c>
      <c r="J246">
        <v>2</v>
      </c>
      <c r="K246">
        <v>29511</v>
      </c>
      <c r="L246">
        <v>1</v>
      </c>
      <c r="M246" t="s">
        <v>630</v>
      </c>
      <c r="N246" t="s">
        <v>73</v>
      </c>
      <c r="O246" t="s">
        <v>67</v>
      </c>
      <c r="P246">
        <v>90</v>
      </c>
      <c r="Q246">
        <v>21</v>
      </c>
      <c r="R246">
        <f>SUMIFS(Table2[number],Table2[Event],"Goal",Table2[H/U],"HOME",Table2[GameID],Table2[[#This Row],[GameID]],Table2[GameTime],"&lt;="&amp;Table2[[#This Row],[GameTime]])</f>
        <v>1</v>
      </c>
      <c r="S246">
        <f>SUMIFS(Table2[number],Table2[Event],"Goal",Table2[H/U],"AWAY",Table2[GameID],Table2[[#This Row],[GameID]],Table2[GameTime],"&lt;="&amp;Table2[[#This Row],[GameTime]])</f>
        <v>1</v>
      </c>
      <c r="T246" t="str">
        <f>IF(Table2[[#This Row],[Event]]="Goal",Table2[[#This Row],[Hscore]]&amp;"-"&amp;Table2[[#This Row],[Uscore]],"")</f>
        <v>1-1</v>
      </c>
      <c r="U246">
        <v>1264</v>
      </c>
      <c r="V246" s="1">
        <f>Table2[[#This Row],[GameTime]]-(Table2[[#This Row],[period]]-1)*1200</f>
        <v>64</v>
      </c>
      <c r="W246" s="1">
        <f>ROUNDDOWN(Table2[[#This Row],[Time]]/60,0)</f>
        <v>1</v>
      </c>
      <c r="X246" s="1">
        <f>ROUNDDOWN((Table2[[#This Row],[Time]]/60-Table2[[#This Row],[Time2]])*60,0)</f>
        <v>4</v>
      </c>
      <c r="Y246" s="1" t="str">
        <f>IF(Table2[[#This Row],[Time2]]&lt;10,0&amp;Table2[[#This Row],[Time2]],Table2[[#This Row],[Time2]])</f>
        <v>01</v>
      </c>
      <c r="Z246" s="1" t="str">
        <f>IF(Table2[[#This Row],[Time3]]&lt;10,0&amp;Table2[[#This Row],[Time3]],Table2[[#This Row],[Time3]])</f>
        <v>04</v>
      </c>
      <c r="AA246" s="2" t="str">
        <f>Table2[[#This Row],[Time4]]&amp;":"&amp;Table2[[#This Row],[Time5]]</f>
        <v>01:04</v>
      </c>
      <c r="AB246" s="1" t="str" cm="1">
        <f t="array" ref="AB246">IFERROR(IF(Table2[[#This Row],[code]]="","",_xlfn.IFS(AND(Table2[[#This Row],[code]]&lt;400,Table2[[#This Row],[code]]&lt;&gt;""),2,Table2[[#This Row],[code]]&gt;500,4)),"")</f>
        <v/>
      </c>
      <c r="AC246" s="1" t="str">
        <f>IF(Table2[[#This Row],[Event]]="Penalty",Table2[[#This Row],[number]],IF(Table2[[#This Row],[Event]]="Time-Out",401,""))</f>
        <v/>
      </c>
      <c r="AD246" s="1">
        <f>ROW(A245)</f>
        <v>245</v>
      </c>
      <c r="AE246" s="1">
        <f>COUNTIFS(Table2[GameID],Table2[[#This Row],[GameID]],Table2[Column1],"&lt;="&amp;Table2[[#This Row],[Column1]])-1</f>
        <v>4</v>
      </c>
    </row>
    <row r="247" spans="1:31" x14ac:dyDescent="0.45">
      <c r="A247" t="s">
        <v>277</v>
      </c>
      <c r="B247" t="str">
        <f>_xlfn.TEXTBEFORE(Table2[[#This Row],[Kamp]]," - ")</f>
        <v>Hafnia FC</v>
      </c>
      <c r="C247" t="str">
        <f>_xlfn.TEXTAFTER(Table2[[#This Row],[Kamp]],"- ")</f>
        <v>Hvidovre Attack</v>
      </c>
      <c r="D247">
        <v>44845</v>
      </c>
      <c r="E247">
        <v>35320</v>
      </c>
      <c r="F247">
        <v>20222023</v>
      </c>
      <c r="G247" t="s">
        <v>17</v>
      </c>
      <c r="H247" t="s">
        <v>659</v>
      </c>
      <c r="I247" t="s">
        <v>677</v>
      </c>
      <c r="J247">
        <v>2</v>
      </c>
      <c r="K247">
        <v>29511</v>
      </c>
      <c r="L247">
        <v>1</v>
      </c>
      <c r="M247" t="s">
        <v>630</v>
      </c>
      <c r="N247" t="s">
        <v>191</v>
      </c>
      <c r="O247" t="s">
        <v>62</v>
      </c>
      <c r="P247">
        <v>89</v>
      </c>
      <c r="Q247">
        <v>7</v>
      </c>
      <c r="R247">
        <f>SUMIFS(Table2[number],Table2[Event],"Goal",Table2[H/U],"HOME",Table2[GameID],Table2[[#This Row],[GameID]],Table2[GameTime],"&lt;="&amp;Table2[[#This Row],[GameTime]])</f>
        <v>1</v>
      </c>
      <c r="S247">
        <f>SUMIFS(Table2[number],Table2[Event],"Goal",Table2[H/U],"AWAY",Table2[GameID],Table2[[#This Row],[GameID]],Table2[GameTime],"&lt;="&amp;Table2[[#This Row],[GameTime]])</f>
        <v>2</v>
      </c>
      <c r="T247" t="str">
        <f>IF(Table2[[#This Row],[Event]]="Goal",Table2[[#This Row],[Hscore]]&amp;"-"&amp;Table2[[#This Row],[Uscore]],"")</f>
        <v>1-2</v>
      </c>
      <c r="U247">
        <v>1313</v>
      </c>
      <c r="V247" s="1">
        <f>Table2[[#This Row],[GameTime]]-(Table2[[#This Row],[period]]-1)*1200</f>
        <v>113</v>
      </c>
      <c r="W247" s="1">
        <f>ROUNDDOWN(Table2[[#This Row],[Time]]/60,0)</f>
        <v>1</v>
      </c>
      <c r="X247" s="1">
        <f>ROUNDDOWN((Table2[[#This Row],[Time]]/60-Table2[[#This Row],[Time2]])*60,0)</f>
        <v>53</v>
      </c>
      <c r="Y247" s="1" t="str">
        <f>IF(Table2[[#This Row],[Time2]]&lt;10,0&amp;Table2[[#This Row],[Time2]],Table2[[#This Row],[Time2]])</f>
        <v>01</v>
      </c>
      <c r="Z247" s="1">
        <f>IF(Table2[[#This Row],[Time3]]&lt;10,0&amp;Table2[[#This Row],[Time3]],Table2[[#This Row],[Time3]])</f>
        <v>53</v>
      </c>
      <c r="AA247" s="2" t="str">
        <f>Table2[[#This Row],[Time4]]&amp;":"&amp;Table2[[#This Row],[Time5]]</f>
        <v>01:53</v>
      </c>
      <c r="AB247" s="1" t="str" cm="1">
        <f t="array" ref="AB247">IFERROR(IF(Table2[[#This Row],[code]]="","",_xlfn.IFS(AND(Table2[[#This Row],[code]]&lt;400,Table2[[#This Row],[code]]&lt;&gt;""),2,Table2[[#This Row],[code]]&gt;500,4)),"")</f>
        <v/>
      </c>
      <c r="AC247" s="1" t="str">
        <f>IF(Table2[[#This Row],[Event]]="Penalty",Table2[[#This Row],[number]],IF(Table2[[#This Row],[Event]]="Time-Out",401,""))</f>
        <v/>
      </c>
      <c r="AD247" s="1">
        <f>ROW(A246)</f>
        <v>246</v>
      </c>
      <c r="AE247" s="1">
        <f>COUNTIFS(Table2[GameID],Table2[[#This Row],[GameID]],Table2[Column1],"&lt;="&amp;Table2[[#This Row],[Column1]])-1</f>
        <v>5</v>
      </c>
    </row>
    <row r="248" spans="1:31" x14ac:dyDescent="0.45">
      <c r="A248" t="s">
        <v>277</v>
      </c>
      <c r="B248" t="str">
        <f>_xlfn.TEXTBEFORE(Table2[[#This Row],[Kamp]]," - ")</f>
        <v>Hafnia FC</v>
      </c>
      <c r="C248" t="str">
        <f>_xlfn.TEXTAFTER(Table2[[#This Row],[Kamp]],"- ")</f>
        <v>Hvidovre Attack</v>
      </c>
      <c r="D248">
        <v>44845</v>
      </c>
      <c r="E248">
        <v>35320</v>
      </c>
      <c r="F248">
        <v>20222023</v>
      </c>
      <c r="G248" t="s">
        <v>17</v>
      </c>
      <c r="H248" t="s">
        <v>663</v>
      </c>
      <c r="I248" t="s">
        <v>678</v>
      </c>
      <c r="J248">
        <v>2</v>
      </c>
      <c r="K248">
        <v>29510</v>
      </c>
      <c r="L248">
        <v>201</v>
      </c>
      <c r="M248" t="s">
        <v>631</v>
      </c>
      <c r="N248" t="s">
        <v>166</v>
      </c>
      <c r="O248" t="s">
        <v>634</v>
      </c>
      <c r="P248">
        <v>71</v>
      </c>
      <c r="Q248" t="s">
        <v>634</v>
      </c>
      <c r="R248">
        <f>SUMIFS(Table2[number],Table2[Event],"Goal",Table2[H/U],"HOME",Table2[GameID],Table2[[#This Row],[GameID]],Table2[GameTime],"&lt;="&amp;Table2[[#This Row],[GameTime]])</f>
        <v>1</v>
      </c>
      <c r="S248">
        <f>SUMIFS(Table2[number],Table2[Event],"Goal",Table2[H/U],"AWAY",Table2[GameID],Table2[[#This Row],[GameID]],Table2[GameTime],"&lt;="&amp;Table2[[#This Row],[GameTime]])</f>
        <v>2</v>
      </c>
      <c r="T248" t="str">
        <f>IF(Table2[[#This Row],[Event]]="Goal",Table2[[#This Row],[Hscore]]&amp;"-"&amp;Table2[[#This Row],[Uscore]],"")</f>
        <v/>
      </c>
      <c r="U248">
        <v>1408</v>
      </c>
      <c r="V248" s="1">
        <f>Table2[[#This Row],[GameTime]]-(Table2[[#This Row],[period]]-1)*1200</f>
        <v>208</v>
      </c>
      <c r="W248" s="1">
        <f>ROUNDDOWN(Table2[[#This Row],[Time]]/60,0)</f>
        <v>3</v>
      </c>
      <c r="X248" s="1">
        <f>ROUNDDOWN((Table2[[#This Row],[Time]]/60-Table2[[#This Row],[Time2]])*60,0)</f>
        <v>28</v>
      </c>
      <c r="Y248" s="1" t="str">
        <f>IF(Table2[[#This Row],[Time2]]&lt;10,0&amp;Table2[[#This Row],[Time2]],Table2[[#This Row],[Time2]])</f>
        <v>03</v>
      </c>
      <c r="Z248" s="1">
        <f>IF(Table2[[#This Row],[Time3]]&lt;10,0&amp;Table2[[#This Row],[Time3]],Table2[[#This Row],[Time3]])</f>
        <v>28</v>
      </c>
      <c r="AA248" s="2" t="str">
        <f>Table2[[#This Row],[Time4]]&amp;":"&amp;Table2[[#This Row],[Time5]]</f>
        <v>03:28</v>
      </c>
      <c r="AB248" s="1" cm="1">
        <f t="array" ref="AB248">IFERROR(IF(Table2[[#This Row],[code]]="","",_xlfn.IFS(AND(Table2[[#This Row],[code]]&lt;400,Table2[[#This Row],[code]]&lt;&gt;""),2,Table2[[#This Row],[code]]&gt;500,4)),"")</f>
        <v>2</v>
      </c>
      <c r="AC248" s="1">
        <f>IF(Table2[[#This Row],[Event]]="Penalty",Table2[[#This Row],[number]],IF(Table2[[#This Row],[Event]]="Time-Out",401,""))</f>
        <v>201</v>
      </c>
      <c r="AD248" s="1">
        <f>ROW(A247)</f>
        <v>247</v>
      </c>
      <c r="AE248" s="1">
        <f>COUNTIFS(Table2[GameID],Table2[[#This Row],[GameID]],Table2[Column1],"&lt;="&amp;Table2[[#This Row],[Column1]])-1</f>
        <v>6</v>
      </c>
    </row>
    <row r="249" spans="1:31" x14ac:dyDescent="0.45">
      <c r="A249" t="s">
        <v>277</v>
      </c>
      <c r="B249" t="str">
        <f>_xlfn.TEXTBEFORE(Table2[[#This Row],[Kamp]]," - ")</f>
        <v>Hafnia FC</v>
      </c>
      <c r="C249" t="str">
        <f>_xlfn.TEXTAFTER(Table2[[#This Row],[Kamp]],"- ")</f>
        <v>Hvidovre Attack</v>
      </c>
      <c r="D249">
        <v>44845</v>
      </c>
      <c r="E249">
        <v>35320</v>
      </c>
      <c r="F249">
        <v>20222023</v>
      </c>
      <c r="G249" t="s">
        <v>17</v>
      </c>
      <c r="H249" t="s">
        <v>659</v>
      </c>
      <c r="I249" t="s">
        <v>677</v>
      </c>
      <c r="J249">
        <v>2</v>
      </c>
      <c r="K249">
        <v>29511</v>
      </c>
      <c r="L249">
        <v>1</v>
      </c>
      <c r="M249" t="s">
        <v>630</v>
      </c>
      <c r="N249" t="s">
        <v>61</v>
      </c>
      <c r="O249" t="s">
        <v>74</v>
      </c>
      <c r="P249">
        <v>6</v>
      </c>
      <c r="Q249">
        <v>92</v>
      </c>
      <c r="R249">
        <f>SUMIFS(Table2[number],Table2[Event],"Goal",Table2[H/U],"HOME",Table2[GameID],Table2[[#This Row],[GameID]],Table2[GameTime],"&lt;="&amp;Table2[[#This Row],[GameTime]])</f>
        <v>1</v>
      </c>
      <c r="S249">
        <f>SUMIFS(Table2[number],Table2[Event],"Goal",Table2[H/U],"AWAY",Table2[GameID],Table2[[#This Row],[GameID]],Table2[GameTime],"&lt;="&amp;Table2[[#This Row],[GameTime]])</f>
        <v>3</v>
      </c>
      <c r="T249" t="str">
        <f>IF(Table2[[#This Row],[Event]]="Goal",Table2[[#This Row],[Hscore]]&amp;"-"&amp;Table2[[#This Row],[Uscore]],"")</f>
        <v>1-3</v>
      </c>
      <c r="U249">
        <v>1431</v>
      </c>
      <c r="V249" s="1">
        <f>Table2[[#This Row],[GameTime]]-(Table2[[#This Row],[period]]-1)*1200</f>
        <v>231</v>
      </c>
      <c r="W249" s="1">
        <f>ROUNDDOWN(Table2[[#This Row],[Time]]/60,0)</f>
        <v>3</v>
      </c>
      <c r="X249" s="1">
        <f>ROUNDDOWN((Table2[[#This Row],[Time]]/60-Table2[[#This Row],[Time2]])*60,0)</f>
        <v>51</v>
      </c>
      <c r="Y249" s="1" t="str">
        <f>IF(Table2[[#This Row],[Time2]]&lt;10,0&amp;Table2[[#This Row],[Time2]],Table2[[#This Row],[Time2]])</f>
        <v>03</v>
      </c>
      <c r="Z249" s="1">
        <f>IF(Table2[[#This Row],[Time3]]&lt;10,0&amp;Table2[[#This Row],[Time3]],Table2[[#This Row],[Time3]])</f>
        <v>51</v>
      </c>
      <c r="AA249" s="2" t="str">
        <f>Table2[[#This Row],[Time4]]&amp;":"&amp;Table2[[#This Row],[Time5]]</f>
        <v>03:51</v>
      </c>
      <c r="AB249" s="1" t="str" cm="1">
        <f t="array" ref="AB249">IFERROR(IF(Table2[[#This Row],[code]]="","",_xlfn.IFS(AND(Table2[[#This Row],[code]]&lt;400,Table2[[#This Row],[code]]&lt;&gt;""),2,Table2[[#This Row],[code]]&gt;500,4)),"")</f>
        <v/>
      </c>
      <c r="AC249" s="1" t="str">
        <f>IF(Table2[[#This Row],[Event]]="Penalty",Table2[[#This Row],[number]],IF(Table2[[#This Row],[Event]]="Time-Out",401,""))</f>
        <v/>
      </c>
      <c r="AD249" s="1">
        <f>ROW(A248)</f>
        <v>248</v>
      </c>
      <c r="AE249" s="1">
        <f>COUNTIFS(Table2[GameID],Table2[[#This Row],[GameID]],Table2[Column1],"&lt;="&amp;Table2[[#This Row],[Column1]])-1</f>
        <v>7</v>
      </c>
    </row>
    <row r="250" spans="1:31" x14ac:dyDescent="0.45">
      <c r="A250" t="s">
        <v>277</v>
      </c>
      <c r="B250" t="str">
        <f>_xlfn.TEXTBEFORE(Table2[[#This Row],[Kamp]]," - ")</f>
        <v>Hafnia FC</v>
      </c>
      <c r="C250" t="str">
        <f>_xlfn.TEXTAFTER(Table2[[#This Row],[Kamp]],"- ")</f>
        <v>Hvidovre Attack</v>
      </c>
      <c r="D250">
        <v>44845</v>
      </c>
      <c r="E250">
        <v>35320</v>
      </c>
      <c r="F250">
        <v>20222023</v>
      </c>
      <c r="G250" t="s">
        <v>17</v>
      </c>
      <c r="H250" t="s">
        <v>659</v>
      </c>
      <c r="I250" t="s">
        <v>677</v>
      </c>
      <c r="J250">
        <v>2</v>
      </c>
      <c r="K250">
        <v>29511</v>
      </c>
      <c r="L250">
        <v>201</v>
      </c>
      <c r="M250" t="s">
        <v>631</v>
      </c>
      <c r="N250" t="s">
        <v>74</v>
      </c>
      <c r="O250" t="s">
        <v>634</v>
      </c>
      <c r="P250">
        <v>92</v>
      </c>
      <c r="Q250" t="s">
        <v>634</v>
      </c>
      <c r="R250">
        <f>SUMIFS(Table2[number],Table2[Event],"Goal",Table2[H/U],"HOME",Table2[GameID],Table2[[#This Row],[GameID]],Table2[GameTime],"&lt;="&amp;Table2[[#This Row],[GameTime]])</f>
        <v>1</v>
      </c>
      <c r="S250">
        <f>SUMIFS(Table2[number],Table2[Event],"Goal",Table2[H/U],"AWAY",Table2[GameID],Table2[[#This Row],[GameID]],Table2[GameTime],"&lt;="&amp;Table2[[#This Row],[GameTime]])</f>
        <v>3</v>
      </c>
      <c r="T250" t="str">
        <f>IF(Table2[[#This Row],[Event]]="Goal",Table2[[#This Row],[Hscore]]&amp;"-"&amp;Table2[[#This Row],[Uscore]],"")</f>
        <v/>
      </c>
      <c r="U250">
        <v>1544</v>
      </c>
      <c r="V250" s="1">
        <f>Table2[[#This Row],[GameTime]]-(Table2[[#This Row],[period]]-1)*1200</f>
        <v>344</v>
      </c>
      <c r="W250" s="1">
        <f>ROUNDDOWN(Table2[[#This Row],[Time]]/60,0)</f>
        <v>5</v>
      </c>
      <c r="X250" s="1">
        <f>ROUNDDOWN((Table2[[#This Row],[Time]]/60-Table2[[#This Row],[Time2]])*60,0)</f>
        <v>44</v>
      </c>
      <c r="Y250" s="1" t="str">
        <f>IF(Table2[[#This Row],[Time2]]&lt;10,0&amp;Table2[[#This Row],[Time2]],Table2[[#This Row],[Time2]])</f>
        <v>05</v>
      </c>
      <c r="Z250" s="1">
        <f>IF(Table2[[#This Row],[Time3]]&lt;10,0&amp;Table2[[#This Row],[Time3]],Table2[[#This Row],[Time3]])</f>
        <v>44</v>
      </c>
      <c r="AA250" s="2" t="str">
        <f>Table2[[#This Row],[Time4]]&amp;":"&amp;Table2[[#This Row],[Time5]]</f>
        <v>05:44</v>
      </c>
      <c r="AB250" s="1" cm="1">
        <f t="array" ref="AB250">IFERROR(IF(Table2[[#This Row],[code]]="","",_xlfn.IFS(AND(Table2[[#This Row],[code]]&lt;400,Table2[[#This Row],[code]]&lt;&gt;""),2,Table2[[#This Row],[code]]&gt;500,4)),"")</f>
        <v>2</v>
      </c>
      <c r="AC250" s="1">
        <f>IF(Table2[[#This Row],[Event]]="Penalty",Table2[[#This Row],[number]],IF(Table2[[#This Row],[Event]]="Time-Out",401,""))</f>
        <v>201</v>
      </c>
      <c r="AD250" s="1">
        <f>ROW(A249)</f>
        <v>249</v>
      </c>
      <c r="AE250" s="1">
        <f>COUNTIFS(Table2[GameID],Table2[[#This Row],[GameID]],Table2[Column1],"&lt;="&amp;Table2[[#This Row],[Column1]])-1</f>
        <v>8</v>
      </c>
    </row>
    <row r="251" spans="1:31" x14ac:dyDescent="0.45">
      <c r="A251" t="s">
        <v>277</v>
      </c>
      <c r="B251" t="str">
        <f>_xlfn.TEXTBEFORE(Table2[[#This Row],[Kamp]]," - ")</f>
        <v>Hafnia FC</v>
      </c>
      <c r="C251" t="str">
        <f>_xlfn.TEXTAFTER(Table2[[#This Row],[Kamp]],"- ")</f>
        <v>Hvidovre Attack</v>
      </c>
      <c r="D251">
        <v>44845</v>
      </c>
      <c r="E251">
        <v>35320</v>
      </c>
      <c r="F251">
        <v>20222023</v>
      </c>
      <c r="G251" t="s">
        <v>17</v>
      </c>
      <c r="H251" t="s">
        <v>659</v>
      </c>
      <c r="I251" t="s">
        <v>677</v>
      </c>
      <c r="J251">
        <v>2</v>
      </c>
      <c r="K251">
        <v>29511</v>
      </c>
      <c r="L251">
        <v>1</v>
      </c>
      <c r="M251" t="s">
        <v>630</v>
      </c>
      <c r="N251" t="s">
        <v>60</v>
      </c>
      <c r="O251" t="s">
        <v>191</v>
      </c>
      <c r="P251">
        <v>4</v>
      </c>
      <c r="Q251">
        <v>89</v>
      </c>
      <c r="R251">
        <f>SUMIFS(Table2[number],Table2[Event],"Goal",Table2[H/U],"HOME",Table2[GameID],Table2[[#This Row],[GameID]],Table2[GameTime],"&lt;="&amp;Table2[[#This Row],[GameTime]])</f>
        <v>1</v>
      </c>
      <c r="S251">
        <f>SUMIFS(Table2[number],Table2[Event],"Goal",Table2[H/U],"AWAY",Table2[GameID],Table2[[#This Row],[GameID]],Table2[GameTime],"&lt;="&amp;Table2[[#This Row],[GameTime]])</f>
        <v>4</v>
      </c>
      <c r="T251" t="str">
        <f>IF(Table2[[#This Row],[Event]]="Goal",Table2[[#This Row],[Hscore]]&amp;"-"&amp;Table2[[#This Row],[Uscore]],"")</f>
        <v>1-4</v>
      </c>
      <c r="U251">
        <v>1589</v>
      </c>
      <c r="V251" s="1">
        <f>Table2[[#This Row],[GameTime]]-(Table2[[#This Row],[period]]-1)*1200</f>
        <v>389</v>
      </c>
      <c r="W251" s="1">
        <f>ROUNDDOWN(Table2[[#This Row],[Time]]/60,0)</f>
        <v>6</v>
      </c>
      <c r="X251" s="1">
        <f>ROUNDDOWN((Table2[[#This Row],[Time]]/60-Table2[[#This Row],[Time2]])*60,0)</f>
        <v>29</v>
      </c>
      <c r="Y251" s="1" t="str">
        <f>IF(Table2[[#This Row],[Time2]]&lt;10,0&amp;Table2[[#This Row],[Time2]],Table2[[#This Row],[Time2]])</f>
        <v>06</v>
      </c>
      <c r="Z251" s="1">
        <f>IF(Table2[[#This Row],[Time3]]&lt;10,0&amp;Table2[[#This Row],[Time3]],Table2[[#This Row],[Time3]])</f>
        <v>29</v>
      </c>
      <c r="AA251" s="2" t="str">
        <f>Table2[[#This Row],[Time4]]&amp;":"&amp;Table2[[#This Row],[Time5]]</f>
        <v>06:29</v>
      </c>
      <c r="AB251" s="1" t="str" cm="1">
        <f t="array" ref="AB251">IFERROR(IF(Table2[[#This Row],[code]]="","",_xlfn.IFS(AND(Table2[[#This Row],[code]]&lt;400,Table2[[#This Row],[code]]&lt;&gt;""),2,Table2[[#This Row],[code]]&gt;500,4)),"")</f>
        <v/>
      </c>
      <c r="AC251" s="1" t="str">
        <f>IF(Table2[[#This Row],[Event]]="Penalty",Table2[[#This Row],[number]],IF(Table2[[#This Row],[Event]]="Time-Out",401,""))</f>
        <v/>
      </c>
      <c r="AD251" s="1">
        <f>ROW(A250)</f>
        <v>250</v>
      </c>
      <c r="AE251" s="1">
        <f>COUNTIFS(Table2[GameID],Table2[[#This Row],[GameID]],Table2[Column1],"&lt;="&amp;Table2[[#This Row],[Column1]])-1</f>
        <v>9</v>
      </c>
    </row>
    <row r="252" spans="1:31" x14ac:dyDescent="0.45">
      <c r="A252" t="s">
        <v>277</v>
      </c>
      <c r="B252" t="str">
        <f>_xlfn.TEXTBEFORE(Table2[[#This Row],[Kamp]]," - ")</f>
        <v>Hafnia FC</v>
      </c>
      <c r="C252" t="str">
        <f>_xlfn.TEXTAFTER(Table2[[#This Row],[Kamp]],"- ")</f>
        <v>Hvidovre Attack</v>
      </c>
      <c r="D252">
        <v>44845</v>
      </c>
      <c r="E252">
        <v>35320</v>
      </c>
      <c r="F252">
        <v>20222023</v>
      </c>
      <c r="G252" t="s">
        <v>17</v>
      </c>
      <c r="H252" t="s">
        <v>663</v>
      </c>
      <c r="I252" t="s">
        <v>678</v>
      </c>
      <c r="J252">
        <v>2</v>
      </c>
      <c r="K252">
        <v>29510</v>
      </c>
      <c r="L252">
        <v>101</v>
      </c>
      <c r="M252" t="s">
        <v>631</v>
      </c>
      <c r="N252" t="s">
        <v>167</v>
      </c>
      <c r="O252" t="s">
        <v>634</v>
      </c>
      <c r="P252">
        <v>72</v>
      </c>
      <c r="Q252" t="s">
        <v>634</v>
      </c>
      <c r="R252">
        <f>SUMIFS(Table2[number],Table2[Event],"Goal",Table2[H/U],"HOME",Table2[GameID],Table2[[#This Row],[GameID]],Table2[GameTime],"&lt;="&amp;Table2[[#This Row],[GameTime]])</f>
        <v>1</v>
      </c>
      <c r="S252">
        <f>SUMIFS(Table2[number],Table2[Event],"Goal",Table2[H/U],"AWAY",Table2[GameID],Table2[[#This Row],[GameID]],Table2[GameTime],"&lt;="&amp;Table2[[#This Row],[GameTime]])</f>
        <v>4</v>
      </c>
      <c r="T252" t="str">
        <f>IF(Table2[[#This Row],[Event]]="Goal",Table2[[#This Row],[Hscore]]&amp;"-"&amp;Table2[[#This Row],[Uscore]],"")</f>
        <v/>
      </c>
      <c r="U252">
        <v>1619</v>
      </c>
      <c r="V252" s="1">
        <f>Table2[[#This Row],[GameTime]]-(Table2[[#This Row],[period]]-1)*1200</f>
        <v>419</v>
      </c>
      <c r="W252" s="1">
        <f>ROUNDDOWN(Table2[[#This Row],[Time]]/60,0)</f>
        <v>6</v>
      </c>
      <c r="X252" s="1">
        <f>ROUNDDOWN((Table2[[#This Row],[Time]]/60-Table2[[#This Row],[Time2]])*60,0)</f>
        <v>59</v>
      </c>
      <c r="Y252" s="1" t="str">
        <f>IF(Table2[[#This Row],[Time2]]&lt;10,0&amp;Table2[[#This Row],[Time2]],Table2[[#This Row],[Time2]])</f>
        <v>06</v>
      </c>
      <c r="Z252" s="1">
        <f>IF(Table2[[#This Row],[Time3]]&lt;10,0&amp;Table2[[#This Row],[Time3]],Table2[[#This Row],[Time3]])</f>
        <v>59</v>
      </c>
      <c r="AA252" s="2" t="str">
        <f>Table2[[#This Row],[Time4]]&amp;":"&amp;Table2[[#This Row],[Time5]]</f>
        <v>06:59</v>
      </c>
      <c r="AB252" s="1" cm="1">
        <f t="array" ref="AB252">IFERROR(IF(Table2[[#This Row],[code]]="","",_xlfn.IFS(AND(Table2[[#This Row],[code]]&lt;400,Table2[[#This Row],[code]]&lt;&gt;""),2,Table2[[#This Row],[code]]&gt;500,4)),"")</f>
        <v>2</v>
      </c>
      <c r="AC252" s="1">
        <f>IF(Table2[[#This Row],[Event]]="Penalty",Table2[[#This Row],[number]],IF(Table2[[#This Row],[Event]]="Time-Out",401,""))</f>
        <v>101</v>
      </c>
      <c r="AD252" s="1">
        <f>ROW(A251)</f>
        <v>251</v>
      </c>
      <c r="AE252" s="1">
        <f>COUNTIFS(Table2[GameID],Table2[[#This Row],[GameID]],Table2[Column1],"&lt;="&amp;Table2[[#This Row],[Column1]])-1</f>
        <v>10</v>
      </c>
    </row>
    <row r="253" spans="1:31" x14ac:dyDescent="0.45">
      <c r="A253" t="s">
        <v>277</v>
      </c>
      <c r="B253" t="str">
        <f>_xlfn.TEXTBEFORE(Table2[[#This Row],[Kamp]]," - ")</f>
        <v>Hafnia FC</v>
      </c>
      <c r="C253" t="str">
        <f>_xlfn.TEXTAFTER(Table2[[#This Row],[Kamp]],"- ")</f>
        <v>Hvidovre Attack</v>
      </c>
      <c r="D253">
        <v>44845</v>
      </c>
      <c r="E253">
        <v>35320</v>
      </c>
      <c r="F253">
        <v>20222023</v>
      </c>
      <c r="G253" t="s">
        <v>17</v>
      </c>
      <c r="H253" t="s">
        <v>663</v>
      </c>
      <c r="I253" t="s">
        <v>678</v>
      </c>
      <c r="J253">
        <v>2</v>
      </c>
      <c r="K253">
        <v>29510</v>
      </c>
      <c r="L253">
        <v>1</v>
      </c>
      <c r="M253" t="s">
        <v>630</v>
      </c>
      <c r="N253" t="s">
        <v>258</v>
      </c>
      <c r="O253" t="s">
        <v>634</v>
      </c>
      <c r="P253">
        <v>29</v>
      </c>
      <c r="Q253" t="s">
        <v>634</v>
      </c>
      <c r="R253">
        <f>SUMIFS(Table2[number],Table2[Event],"Goal",Table2[H/U],"HOME",Table2[GameID],Table2[[#This Row],[GameID]],Table2[GameTime],"&lt;="&amp;Table2[[#This Row],[GameTime]])</f>
        <v>2</v>
      </c>
      <c r="S253">
        <f>SUMIFS(Table2[number],Table2[Event],"Goal",Table2[H/U],"AWAY",Table2[GameID],Table2[[#This Row],[GameID]],Table2[GameTime],"&lt;="&amp;Table2[[#This Row],[GameTime]])</f>
        <v>4</v>
      </c>
      <c r="T253" t="str">
        <f>IF(Table2[[#This Row],[Event]]="Goal",Table2[[#This Row],[Hscore]]&amp;"-"&amp;Table2[[#This Row],[Uscore]],"")</f>
        <v>2-4</v>
      </c>
      <c r="U253">
        <v>1866</v>
      </c>
      <c r="V253" s="1">
        <f>Table2[[#This Row],[GameTime]]-(Table2[[#This Row],[period]]-1)*1200</f>
        <v>666</v>
      </c>
      <c r="W253" s="1">
        <f>ROUNDDOWN(Table2[[#This Row],[Time]]/60,0)</f>
        <v>11</v>
      </c>
      <c r="X253" s="1">
        <f>ROUNDDOWN((Table2[[#This Row],[Time]]/60-Table2[[#This Row],[Time2]])*60,0)</f>
        <v>5</v>
      </c>
      <c r="Y253" s="1">
        <f>IF(Table2[[#This Row],[Time2]]&lt;10,0&amp;Table2[[#This Row],[Time2]],Table2[[#This Row],[Time2]])</f>
        <v>11</v>
      </c>
      <c r="Z253" s="1" t="str">
        <f>IF(Table2[[#This Row],[Time3]]&lt;10,0&amp;Table2[[#This Row],[Time3]],Table2[[#This Row],[Time3]])</f>
        <v>05</v>
      </c>
      <c r="AA253" s="2" t="str">
        <f>Table2[[#This Row],[Time4]]&amp;":"&amp;Table2[[#This Row],[Time5]]</f>
        <v>11:05</v>
      </c>
      <c r="AB253" s="1" t="str" cm="1">
        <f t="array" ref="AB253">IFERROR(IF(Table2[[#This Row],[code]]="","",_xlfn.IFS(AND(Table2[[#This Row],[code]]&lt;400,Table2[[#This Row],[code]]&lt;&gt;""),2,Table2[[#This Row],[code]]&gt;500,4)),"")</f>
        <v/>
      </c>
      <c r="AC253" s="1" t="str">
        <f>IF(Table2[[#This Row],[Event]]="Penalty",Table2[[#This Row],[number]],IF(Table2[[#This Row],[Event]]="Time-Out",401,""))</f>
        <v/>
      </c>
      <c r="AD253" s="1">
        <f>ROW(A252)</f>
        <v>252</v>
      </c>
      <c r="AE253" s="1">
        <f>COUNTIFS(Table2[GameID],Table2[[#This Row],[GameID]],Table2[Column1],"&lt;="&amp;Table2[[#This Row],[Column1]])-1</f>
        <v>11</v>
      </c>
    </row>
    <row r="254" spans="1:31" x14ac:dyDescent="0.45">
      <c r="A254" t="s">
        <v>277</v>
      </c>
      <c r="B254" t="str">
        <f>_xlfn.TEXTBEFORE(Table2[[#This Row],[Kamp]]," - ")</f>
        <v>Hafnia FC</v>
      </c>
      <c r="C254" t="str">
        <f>_xlfn.TEXTAFTER(Table2[[#This Row],[Kamp]],"- ")</f>
        <v>Hvidovre Attack</v>
      </c>
      <c r="D254">
        <v>44845</v>
      </c>
      <c r="E254">
        <v>35320</v>
      </c>
      <c r="F254">
        <v>20222023</v>
      </c>
      <c r="G254" t="s">
        <v>17</v>
      </c>
      <c r="H254" t="s">
        <v>659</v>
      </c>
      <c r="I254" t="s">
        <v>677</v>
      </c>
      <c r="J254">
        <v>2</v>
      </c>
      <c r="K254">
        <v>29511</v>
      </c>
      <c r="L254">
        <v>1</v>
      </c>
      <c r="M254" t="s">
        <v>630</v>
      </c>
      <c r="N254" t="s">
        <v>66</v>
      </c>
      <c r="O254" t="s">
        <v>72</v>
      </c>
      <c r="P254">
        <v>19</v>
      </c>
      <c r="Q254">
        <v>86</v>
      </c>
      <c r="R254">
        <f>SUMIFS(Table2[number],Table2[Event],"Goal",Table2[H/U],"HOME",Table2[GameID],Table2[[#This Row],[GameID]],Table2[GameTime],"&lt;="&amp;Table2[[#This Row],[GameTime]])</f>
        <v>2</v>
      </c>
      <c r="S254">
        <f>SUMIFS(Table2[number],Table2[Event],"Goal",Table2[H/U],"AWAY",Table2[GameID],Table2[[#This Row],[GameID]],Table2[GameTime],"&lt;="&amp;Table2[[#This Row],[GameTime]])</f>
        <v>5</v>
      </c>
      <c r="T254" t="str">
        <f>IF(Table2[[#This Row],[Event]]="Goal",Table2[[#This Row],[Hscore]]&amp;"-"&amp;Table2[[#This Row],[Uscore]],"")</f>
        <v>2-5</v>
      </c>
      <c r="U254">
        <v>2033</v>
      </c>
      <c r="V254" s="1">
        <f>Table2[[#This Row],[GameTime]]-(Table2[[#This Row],[period]]-1)*1200</f>
        <v>833</v>
      </c>
      <c r="W254" s="1">
        <f>ROUNDDOWN(Table2[[#This Row],[Time]]/60,0)</f>
        <v>13</v>
      </c>
      <c r="X254" s="1">
        <f>ROUNDDOWN((Table2[[#This Row],[Time]]/60-Table2[[#This Row],[Time2]])*60,0)</f>
        <v>53</v>
      </c>
      <c r="Y254" s="1">
        <f>IF(Table2[[#This Row],[Time2]]&lt;10,0&amp;Table2[[#This Row],[Time2]],Table2[[#This Row],[Time2]])</f>
        <v>13</v>
      </c>
      <c r="Z254" s="1">
        <f>IF(Table2[[#This Row],[Time3]]&lt;10,0&amp;Table2[[#This Row],[Time3]],Table2[[#This Row],[Time3]])</f>
        <v>53</v>
      </c>
      <c r="AA254" s="2" t="str">
        <f>Table2[[#This Row],[Time4]]&amp;":"&amp;Table2[[#This Row],[Time5]]</f>
        <v>13:53</v>
      </c>
      <c r="AB254" s="1" t="str" cm="1">
        <f t="array" ref="AB254">IFERROR(IF(Table2[[#This Row],[code]]="","",_xlfn.IFS(AND(Table2[[#This Row],[code]]&lt;400,Table2[[#This Row],[code]]&lt;&gt;""),2,Table2[[#This Row],[code]]&gt;500,4)),"")</f>
        <v/>
      </c>
      <c r="AC254" s="1" t="str">
        <f>IF(Table2[[#This Row],[Event]]="Penalty",Table2[[#This Row],[number]],IF(Table2[[#This Row],[Event]]="Time-Out",401,""))</f>
        <v/>
      </c>
      <c r="AD254" s="1">
        <f>ROW(A253)</f>
        <v>253</v>
      </c>
      <c r="AE254" s="1">
        <f>COUNTIFS(Table2[GameID],Table2[[#This Row],[GameID]],Table2[Column1],"&lt;="&amp;Table2[[#This Row],[Column1]])-1</f>
        <v>12</v>
      </c>
    </row>
    <row r="255" spans="1:31" x14ac:dyDescent="0.45">
      <c r="A255" t="s">
        <v>277</v>
      </c>
      <c r="B255" t="str">
        <f>_xlfn.TEXTBEFORE(Table2[[#This Row],[Kamp]]," - ")</f>
        <v>Hafnia FC</v>
      </c>
      <c r="C255" t="str">
        <f>_xlfn.TEXTAFTER(Table2[[#This Row],[Kamp]],"- ")</f>
        <v>Hvidovre Attack</v>
      </c>
      <c r="D255">
        <v>44845</v>
      </c>
      <c r="E255">
        <v>35320</v>
      </c>
      <c r="F255">
        <v>20222023</v>
      </c>
      <c r="G255" t="s">
        <v>17</v>
      </c>
      <c r="H255" t="s">
        <v>659</v>
      </c>
      <c r="I255" t="s">
        <v>677</v>
      </c>
      <c r="J255">
        <v>2</v>
      </c>
      <c r="K255">
        <v>29511</v>
      </c>
      <c r="L255">
        <v>1</v>
      </c>
      <c r="M255" t="s">
        <v>630</v>
      </c>
      <c r="N255" t="s">
        <v>60</v>
      </c>
      <c r="O255" t="s">
        <v>74</v>
      </c>
      <c r="P255">
        <v>4</v>
      </c>
      <c r="Q255">
        <v>92</v>
      </c>
      <c r="R255">
        <f>SUMIFS(Table2[number],Table2[Event],"Goal",Table2[H/U],"HOME",Table2[GameID],Table2[[#This Row],[GameID]],Table2[GameTime],"&lt;="&amp;Table2[[#This Row],[GameTime]])</f>
        <v>2</v>
      </c>
      <c r="S255">
        <f>SUMIFS(Table2[number],Table2[Event],"Goal",Table2[H/U],"AWAY",Table2[GameID],Table2[[#This Row],[GameID]],Table2[GameTime],"&lt;="&amp;Table2[[#This Row],[GameTime]])</f>
        <v>6</v>
      </c>
      <c r="T255" t="str">
        <f>IF(Table2[[#This Row],[Event]]="Goal",Table2[[#This Row],[Hscore]]&amp;"-"&amp;Table2[[#This Row],[Uscore]],"")</f>
        <v>2-6</v>
      </c>
      <c r="U255">
        <v>2072</v>
      </c>
      <c r="V255" s="1">
        <f>Table2[[#This Row],[GameTime]]-(Table2[[#This Row],[period]]-1)*1200</f>
        <v>872</v>
      </c>
      <c r="W255" s="1">
        <f>ROUNDDOWN(Table2[[#This Row],[Time]]/60,0)</f>
        <v>14</v>
      </c>
      <c r="X255" s="1">
        <f>ROUNDDOWN((Table2[[#This Row],[Time]]/60-Table2[[#This Row],[Time2]])*60,0)</f>
        <v>32</v>
      </c>
      <c r="Y255" s="1">
        <f>IF(Table2[[#This Row],[Time2]]&lt;10,0&amp;Table2[[#This Row],[Time2]],Table2[[#This Row],[Time2]])</f>
        <v>14</v>
      </c>
      <c r="Z255" s="1">
        <f>IF(Table2[[#This Row],[Time3]]&lt;10,0&amp;Table2[[#This Row],[Time3]],Table2[[#This Row],[Time3]])</f>
        <v>32</v>
      </c>
      <c r="AA255" s="2" t="str">
        <f>Table2[[#This Row],[Time4]]&amp;":"&amp;Table2[[#This Row],[Time5]]</f>
        <v>14:32</v>
      </c>
      <c r="AB255" s="1" t="str" cm="1">
        <f t="array" ref="AB255">IFERROR(IF(Table2[[#This Row],[code]]="","",_xlfn.IFS(AND(Table2[[#This Row],[code]]&lt;400,Table2[[#This Row],[code]]&lt;&gt;""),2,Table2[[#This Row],[code]]&gt;500,4)),"")</f>
        <v/>
      </c>
      <c r="AC255" s="1" t="str">
        <f>IF(Table2[[#This Row],[Event]]="Penalty",Table2[[#This Row],[number]],IF(Table2[[#This Row],[Event]]="Time-Out",401,""))</f>
        <v/>
      </c>
      <c r="AD255" s="1">
        <f>ROW(A254)</f>
        <v>254</v>
      </c>
      <c r="AE255" s="1">
        <f>COUNTIFS(Table2[GameID],Table2[[#This Row],[GameID]],Table2[Column1],"&lt;="&amp;Table2[[#This Row],[Column1]])-1</f>
        <v>13</v>
      </c>
    </row>
    <row r="256" spans="1:31" x14ac:dyDescent="0.45">
      <c r="A256" t="s">
        <v>277</v>
      </c>
      <c r="B256" t="str">
        <f>_xlfn.TEXTBEFORE(Table2[[#This Row],[Kamp]]," - ")</f>
        <v>Hafnia FC</v>
      </c>
      <c r="C256" t="str">
        <f>_xlfn.TEXTAFTER(Table2[[#This Row],[Kamp]],"- ")</f>
        <v>Hvidovre Attack</v>
      </c>
      <c r="D256">
        <v>44845</v>
      </c>
      <c r="E256">
        <v>35320</v>
      </c>
      <c r="F256">
        <v>20222023</v>
      </c>
      <c r="G256" t="s">
        <v>17</v>
      </c>
      <c r="H256" t="s">
        <v>663</v>
      </c>
      <c r="I256" t="s">
        <v>678</v>
      </c>
      <c r="J256">
        <v>2</v>
      </c>
      <c r="K256">
        <v>29510</v>
      </c>
      <c r="L256">
        <v>1</v>
      </c>
      <c r="M256" t="s">
        <v>630</v>
      </c>
      <c r="N256" t="s">
        <v>119</v>
      </c>
      <c r="O256" t="s">
        <v>113</v>
      </c>
      <c r="P256">
        <v>59</v>
      </c>
      <c r="Q256">
        <v>13</v>
      </c>
      <c r="R256">
        <f>SUMIFS(Table2[number],Table2[Event],"Goal",Table2[H/U],"HOME",Table2[GameID],Table2[[#This Row],[GameID]],Table2[GameTime],"&lt;="&amp;Table2[[#This Row],[GameTime]])</f>
        <v>3</v>
      </c>
      <c r="S256">
        <f>SUMIFS(Table2[number],Table2[Event],"Goal",Table2[H/U],"AWAY",Table2[GameID],Table2[[#This Row],[GameID]],Table2[GameTime],"&lt;="&amp;Table2[[#This Row],[GameTime]])</f>
        <v>6</v>
      </c>
      <c r="T256" t="str">
        <f>IF(Table2[[#This Row],[Event]]="Goal",Table2[[#This Row],[Hscore]]&amp;"-"&amp;Table2[[#This Row],[Uscore]],"")</f>
        <v>3-6</v>
      </c>
      <c r="U256">
        <v>2350</v>
      </c>
      <c r="V256" s="1">
        <f>Table2[[#This Row],[GameTime]]-(Table2[[#This Row],[period]]-1)*1200</f>
        <v>1150</v>
      </c>
      <c r="W256" s="1">
        <f>ROUNDDOWN(Table2[[#This Row],[Time]]/60,0)</f>
        <v>19</v>
      </c>
      <c r="X256" s="1">
        <f>ROUNDDOWN((Table2[[#This Row],[Time]]/60-Table2[[#This Row],[Time2]])*60,0)</f>
        <v>10</v>
      </c>
      <c r="Y256" s="1">
        <f>IF(Table2[[#This Row],[Time2]]&lt;10,0&amp;Table2[[#This Row],[Time2]],Table2[[#This Row],[Time2]])</f>
        <v>19</v>
      </c>
      <c r="Z256" s="1">
        <f>IF(Table2[[#This Row],[Time3]]&lt;10,0&amp;Table2[[#This Row],[Time3]],Table2[[#This Row],[Time3]])</f>
        <v>10</v>
      </c>
      <c r="AA256" s="2" t="str">
        <f>Table2[[#This Row],[Time4]]&amp;":"&amp;Table2[[#This Row],[Time5]]</f>
        <v>19:10</v>
      </c>
      <c r="AB256" s="1" t="str" cm="1">
        <f t="array" ref="AB256">IFERROR(IF(Table2[[#This Row],[code]]="","",_xlfn.IFS(AND(Table2[[#This Row],[code]]&lt;400,Table2[[#This Row],[code]]&lt;&gt;""),2,Table2[[#This Row],[code]]&gt;500,4)),"")</f>
        <v/>
      </c>
      <c r="AC256" s="1" t="str">
        <f>IF(Table2[[#This Row],[Event]]="Penalty",Table2[[#This Row],[number]],IF(Table2[[#This Row],[Event]]="Time-Out",401,""))</f>
        <v/>
      </c>
      <c r="AD256" s="1">
        <f>ROW(A255)</f>
        <v>255</v>
      </c>
      <c r="AE256" s="1">
        <f>COUNTIFS(Table2[GameID],Table2[[#This Row],[GameID]],Table2[Column1],"&lt;="&amp;Table2[[#This Row],[Column1]])-1</f>
        <v>14</v>
      </c>
    </row>
    <row r="257" spans="1:31" x14ac:dyDescent="0.45">
      <c r="A257" t="s">
        <v>277</v>
      </c>
      <c r="B257" t="str">
        <f>_xlfn.TEXTBEFORE(Table2[[#This Row],[Kamp]]," - ")</f>
        <v>Hafnia FC</v>
      </c>
      <c r="C257" t="str">
        <f>_xlfn.TEXTAFTER(Table2[[#This Row],[Kamp]],"- ")</f>
        <v>Hvidovre Attack</v>
      </c>
      <c r="D257">
        <v>44845</v>
      </c>
      <c r="E257">
        <v>35320</v>
      </c>
      <c r="F257">
        <v>20222023</v>
      </c>
      <c r="G257" t="s">
        <v>17</v>
      </c>
      <c r="H257" t="s">
        <v>663</v>
      </c>
      <c r="I257" t="s">
        <v>678</v>
      </c>
      <c r="J257">
        <v>3</v>
      </c>
      <c r="K257">
        <v>29510</v>
      </c>
      <c r="L257">
        <v>1</v>
      </c>
      <c r="M257" t="s">
        <v>630</v>
      </c>
      <c r="N257" t="s">
        <v>163</v>
      </c>
      <c r="O257" t="s">
        <v>165</v>
      </c>
      <c r="P257">
        <v>66</v>
      </c>
      <c r="Q257">
        <v>44</v>
      </c>
      <c r="R257">
        <f>SUMIFS(Table2[number],Table2[Event],"Goal",Table2[H/U],"HOME",Table2[GameID],Table2[[#This Row],[GameID]],Table2[GameTime],"&lt;="&amp;Table2[[#This Row],[GameTime]])</f>
        <v>4</v>
      </c>
      <c r="S257">
        <f>SUMIFS(Table2[number],Table2[Event],"Goal",Table2[H/U],"AWAY",Table2[GameID],Table2[[#This Row],[GameID]],Table2[GameTime],"&lt;="&amp;Table2[[#This Row],[GameTime]])</f>
        <v>6</v>
      </c>
      <c r="T257" t="str">
        <f>IF(Table2[[#This Row],[Event]]="Goal",Table2[[#This Row],[Hscore]]&amp;"-"&amp;Table2[[#This Row],[Uscore]],"")</f>
        <v>4-6</v>
      </c>
      <c r="U257">
        <v>2538</v>
      </c>
      <c r="V257" s="1">
        <f>Table2[[#This Row],[GameTime]]-(Table2[[#This Row],[period]]-1)*1200</f>
        <v>138</v>
      </c>
      <c r="W257" s="1">
        <f>ROUNDDOWN(Table2[[#This Row],[Time]]/60,0)</f>
        <v>2</v>
      </c>
      <c r="X257" s="1">
        <f>ROUNDDOWN((Table2[[#This Row],[Time]]/60-Table2[[#This Row],[Time2]])*60,0)</f>
        <v>18</v>
      </c>
      <c r="Y257" s="1" t="str">
        <f>IF(Table2[[#This Row],[Time2]]&lt;10,0&amp;Table2[[#This Row],[Time2]],Table2[[#This Row],[Time2]])</f>
        <v>02</v>
      </c>
      <c r="Z257" s="1">
        <f>IF(Table2[[#This Row],[Time3]]&lt;10,0&amp;Table2[[#This Row],[Time3]],Table2[[#This Row],[Time3]])</f>
        <v>18</v>
      </c>
      <c r="AA257" s="2" t="str">
        <f>Table2[[#This Row],[Time4]]&amp;":"&amp;Table2[[#This Row],[Time5]]</f>
        <v>02:18</v>
      </c>
      <c r="AB257" s="1" t="str" cm="1">
        <f t="array" ref="AB257">IFERROR(IF(Table2[[#This Row],[code]]="","",_xlfn.IFS(AND(Table2[[#This Row],[code]]&lt;400,Table2[[#This Row],[code]]&lt;&gt;""),2,Table2[[#This Row],[code]]&gt;500,4)),"")</f>
        <v/>
      </c>
      <c r="AC257" s="1" t="str">
        <f>IF(Table2[[#This Row],[Event]]="Penalty",Table2[[#This Row],[number]],IF(Table2[[#This Row],[Event]]="Time-Out",401,""))</f>
        <v/>
      </c>
      <c r="AD257" s="1">
        <f>ROW(A256)</f>
        <v>256</v>
      </c>
      <c r="AE257" s="1">
        <f>COUNTIFS(Table2[GameID],Table2[[#This Row],[GameID]],Table2[Column1],"&lt;="&amp;Table2[[#This Row],[Column1]])-1</f>
        <v>15</v>
      </c>
    </row>
    <row r="258" spans="1:31" x14ac:dyDescent="0.45">
      <c r="A258" t="s">
        <v>277</v>
      </c>
      <c r="B258" t="str">
        <f>_xlfn.TEXTBEFORE(Table2[[#This Row],[Kamp]]," - ")</f>
        <v>Hafnia FC</v>
      </c>
      <c r="C258" t="str">
        <f>_xlfn.TEXTAFTER(Table2[[#This Row],[Kamp]],"- ")</f>
        <v>Hvidovre Attack</v>
      </c>
      <c r="D258">
        <v>44845</v>
      </c>
      <c r="E258">
        <v>35320</v>
      </c>
      <c r="F258">
        <v>20222023</v>
      </c>
      <c r="G258" t="s">
        <v>17</v>
      </c>
      <c r="H258" t="s">
        <v>663</v>
      </c>
      <c r="I258" t="s">
        <v>678</v>
      </c>
      <c r="J258">
        <v>3</v>
      </c>
      <c r="K258">
        <v>29510</v>
      </c>
      <c r="L258">
        <v>1</v>
      </c>
      <c r="M258" t="s">
        <v>630</v>
      </c>
      <c r="N258" t="s">
        <v>122</v>
      </c>
      <c r="O258" t="s">
        <v>119</v>
      </c>
      <c r="P258">
        <v>81</v>
      </c>
      <c r="Q258">
        <v>59</v>
      </c>
      <c r="R258">
        <f>SUMIFS(Table2[number],Table2[Event],"Goal",Table2[H/U],"HOME",Table2[GameID],Table2[[#This Row],[GameID]],Table2[GameTime],"&lt;="&amp;Table2[[#This Row],[GameTime]])</f>
        <v>5</v>
      </c>
      <c r="S258">
        <f>SUMIFS(Table2[number],Table2[Event],"Goal",Table2[H/U],"AWAY",Table2[GameID],Table2[[#This Row],[GameID]],Table2[GameTime],"&lt;="&amp;Table2[[#This Row],[GameTime]])</f>
        <v>6</v>
      </c>
      <c r="T258" t="str">
        <f>IF(Table2[[#This Row],[Event]]="Goal",Table2[[#This Row],[Hscore]]&amp;"-"&amp;Table2[[#This Row],[Uscore]],"")</f>
        <v>5-6</v>
      </c>
      <c r="U258">
        <v>2687</v>
      </c>
      <c r="V258" s="1">
        <f>Table2[[#This Row],[GameTime]]-(Table2[[#This Row],[period]]-1)*1200</f>
        <v>287</v>
      </c>
      <c r="W258" s="1">
        <f>ROUNDDOWN(Table2[[#This Row],[Time]]/60,0)</f>
        <v>4</v>
      </c>
      <c r="X258" s="1">
        <f>ROUNDDOWN((Table2[[#This Row],[Time]]/60-Table2[[#This Row],[Time2]])*60,0)</f>
        <v>47</v>
      </c>
      <c r="Y258" s="1" t="str">
        <f>IF(Table2[[#This Row],[Time2]]&lt;10,0&amp;Table2[[#This Row],[Time2]],Table2[[#This Row],[Time2]])</f>
        <v>04</v>
      </c>
      <c r="Z258" s="1">
        <f>IF(Table2[[#This Row],[Time3]]&lt;10,0&amp;Table2[[#This Row],[Time3]],Table2[[#This Row],[Time3]])</f>
        <v>47</v>
      </c>
      <c r="AA258" s="2" t="str">
        <f>Table2[[#This Row],[Time4]]&amp;":"&amp;Table2[[#This Row],[Time5]]</f>
        <v>04:47</v>
      </c>
      <c r="AB258" s="1" t="str" cm="1">
        <f t="array" ref="AB258">IFERROR(IF(Table2[[#This Row],[code]]="","",_xlfn.IFS(AND(Table2[[#This Row],[code]]&lt;400,Table2[[#This Row],[code]]&lt;&gt;""),2,Table2[[#This Row],[code]]&gt;500,4)),"")</f>
        <v/>
      </c>
      <c r="AC258" s="1" t="str">
        <f>IF(Table2[[#This Row],[Event]]="Penalty",Table2[[#This Row],[number]],IF(Table2[[#This Row],[Event]]="Time-Out",401,""))</f>
        <v/>
      </c>
      <c r="AD258" s="1">
        <f>ROW(A257)</f>
        <v>257</v>
      </c>
      <c r="AE258" s="1">
        <f>COUNTIFS(Table2[GameID],Table2[[#This Row],[GameID]],Table2[Column1],"&lt;="&amp;Table2[[#This Row],[Column1]])-1</f>
        <v>16</v>
      </c>
    </row>
    <row r="259" spans="1:31" x14ac:dyDescent="0.45">
      <c r="A259" t="s">
        <v>277</v>
      </c>
      <c r="B259" t="str">
        <f>_xlfn.TEXTBEFORE(Table2[[#This Row],[Kamp]]," - ")</f>
        <v>Hafnia FC</v>
      </c>
      <c r="C259" t="str">
        <f>_xlfn.TEXTAFTER(Table2[[#This Row],[Kamp]],"- ")</f>
        <v>Hvidovre Attack</v>
      </c>
      <c r="D259">
        <v>44845</v>
      </c>
      <c r="E259">
        <v>35320</v>
      </c>
      <c r="F259">
        <v>20222023</v>
      </c>
      <c r="G259" t="s">
        <v>17</v>
      </c>
      <c r="H259" t="s">
        <v>659</v>
      </c>
      <c r="I259" t="s">
        <v>677</v>
      </c>
      <c r="J259">
        <v>3</v>
      </c>
      <c r="K259">
        <v>29511</v>
      </c>
      <c r="L259">
        <v>1</v>
      </c>
      <c r="M259" t="s">
        <v>630</v>
      </c>
      <c r="N259" t="s">
        <v>74</v>
      </c>
      <c r="O259" t="s">
        <v>72</v>
      </c>
      <c r="P259">
        <v>92</v>
      </c>
      <c r="Q259">
        <v>86</v>
      </c>
      <c r="R259">
        <f>SUMIFS(Table2[number],Table2[Event],"Goal",Table2[H/U],"HOME",Table2[GameID],Table2[[#This Row],[GameID]],Table2[GameTime],"&lt;="&amp;Table2[[#This Row],[GameTime]])</f>
        <v>5</v>
      </c>
      <c r="S259">
        <f>SUMIFS(Table2[number],Table2[Event],"Goal",Table2[H/U],"AWAY",Table2[GameID],Table2[[#This Row],[GameID]],Table2[GameTime],"&lt;="&amp;Table2[[#This Row],[GameTime]])</f>
        <v>7</v>
      </c>
      <c r="T259" t="str">
        <f>IF(Table2[[#This Row],[Event]]="Goal",Table2[[#This Row],[Hscore]]&amp;"-"&amp;Table2[[#This Row],[Uscore]],"")</f>
        <v>5-7</v>
      </c>
      <c r="U259">
        <v>2740</v>
      </c>
      <c r="V259" s="1">
        <f>Table2[[#This Row],[GameTime]]-(Table2[[#This Row],[period]]-1)*1200</f>
        <v>340</v>
      </c>
      <c r="W259" s="1">
        <f>ROUNDDOWN(Table2[[#This Row],[Time]]/60,0)</f>
        <v>5</v>
      </c>
      <c r="X259" s="1">
        <f>ROUNDDOWN((Table2[[#This Row],[Time]]/60-Table2[[#This Row],[Time2]])*60,0)</f>
        <v>40</v>
      </c>
      <c r="Y259" s="1" t="str">
        <f>IF(Table2[[#This Row],[Time2]]&lt;10,0&amp;Table2[[#This Row],[Time2]],Table2[[#This Row],[Time2]])</f>
        <v>05</v>
      </c>
      <c r="Z259" s="1">
        <f>IF(Table2[[#This Row],[Time3]]&lt;10,0&amp;Table2[[#This Row],[Time3]],Table2[[#This Row],[Time3]])</f>
        <v>40</v>
      </c>
      <c r="AA259" s="2" t="str">
        <f>Table2[[#This Row],[Time4]]&amp;":"&amp;Table2[[#This Row],[Time5]]</f>
        <v>05:40</v>
      </c>
      <c r="AB259" s="1" t="str" cm="1">
        <f t="array" ref="AB259">IFERROR(IF(Table2[[#This Row],[code]]="","",_xlfn.IFS(AND(Table2[[#This Row],[code]]&lt;400,Table2[[#This Row],[code]]&lt;&gt;""),2,Table2[[#This Row],[code]]&gt;500,4)),"")</f>
        <v/>
      </c>
      <c r="AC259" s="1" t="str">
        <f>IF(Table2[[#This Row],[Event]]="Penalty",Table2[[#This Row],[number]],IF(Table2[[#This Row],[Event]]="Time-Out",401,""))</f>
        <v/>
      </c>
      <c r="AD259" s="1">
        <f>ROW(A258)</f>
        <v>258</v>
      </c>
      <c r="AE259" s="1">
        <f>COUNTIFS(Table2[GameID],Table2[[#This Row],[GameID]],Table2[Column1],"&lt;="&amp;Table2[[#This Row],[Column1]])-1</f>
        <v>17</v>
      </c>
    </row>
    <row r="260" spans="1:31" x14ac:dyDescent="0.45">
      <c r="A260" t="s">
        <v>277</v>
      </c>
      <c r="B260" t="str">
        <f>_xlfn.TEXTBEFORE(Table2[[#This Row],[Kamp]]," - ")</f>
        <v>Hafnia FC</v>
      </c>
      <c r="C260" t="str">
        <f>_xlfn.TEXTAFTER(Table2[[#This Row],[Kamp]],"- ")</f>
        <v>Hvidovre Attack</v>
      </c>
      <c r="D260">
        <v>44845</v>
      </c>
      <c r="E260">
        <v>35320</v>
      </c>
      <c r="F260">
        <v>20222023</v>
      </c>
      <c r="G260" t="s">
        <v>17</v>
      </c>
      <c r="H260" t="s">
        <v>659</v>
      </c>
      <c r="I260" t="s">
        <v>677</v>
      </c>
      <c r="J260">
        <v>3</v>
      </c>
      <c r="K260">
        <v>29511</v>
      </c>
      <c r="L260">
        <v>1</v>
      </c>
      <c r="M260" t="s">
        <v>630</v>
      </c>
      <c r="N260" t="s">
        <v>72</v>
      </c>
      <c r="O260" t="s">
        <v>66</v>
      </c>
      <c r="P260">
        <v>86</v>
      </c>
      <c r="Q260">
        <v>19</v>
      </c>
      <c r="R260">
        <f>SUMIFS(Table2[number],Table2[Event],"Goal",Table2[H/U],"HOME",Table2[GameID],Table2[[#This Row],[GameID]],Table2[GameTime],"&lt;="&amp;Table2[[#This Row],[GameTime]])</f>
        <v>5</v>
      </c>
      <c r="S260">
        <f>SUMIFS(Table2[number],Table2[Event],"Goal",Table2[H/U],"AWAY",Table2[GameID],Table2[[#This Row],[GameID]],Table2[GameTime],"&lt;="&amp;Table2[[#This Row],[GameTime]])</f>
        <v>8</v>
      </c>
      <c r="T260" t="str">
        <f>IF(Table2[[#This Row],[Event]]="Goal",Table2[[#This Row],[Hscore]]&amp;"-"&amp;Table2[[#This Row],[Uscore]],"")</f>
        <v>5-8</v>
      </c>
      <c r="U260">
        <v>2915</v>
      </c>
      <c r="V260" s="1">
        <f>Table2[[#This Row],[GameTime]]-(Table2[[#This Row],[period]]-1)*1200</f>
        <v>515</v>
      </c>
      <c r="W260" s="1">
        <f>ROUNDDOWN(Table2[[#This Row],[Time]]/60,0)</f>
        <v>8</v>
      </c>
      <c r="X260" s="1">
        <f>ROUNDDOWN((Table2[[#This Row],[Time]]/60-Table2[[#This Row],[Time2]])*60,0)</f>
        <v>35</v>
      </c>
      <c r="Y260" s="1" t="str">
        <f>IF(Table2[[#This Row],[Time2]]&lt;10,0&amp;Table2[[#This Row],[Time2]],Table2[[#This Row],[Time2]])</f>
        <v>08</v>
      </c>
      <c r="Z260" s="1">
        <f>IF(Table2[[#This Row],[Time3]]&lt;10,0&amp;Table2[[#This Row],[Time3]],Table2[[#This Row],[Time3]])</f>
        <v>35</v>
      </c>
      <c r="AA260" s="2" t="str">
        <f>Table2[[#This Row],[Time4]]&amp;":"&amp;Table2[[#This Row],[Time5]]</f>
        <v>08:35</v>
      </c>
      <c r="AB260" s="1" t="str" cm="1">
        <f t="array" ref="AB260">IFERROR(IF(Table2[[#This Row],[code]]="","",_xlfn.IFS(AND(Table2[[#This Row],[code]]&lt;400,Table2[[#This Row],[code]]&lt;&gt;""),2,Table2[[#This Row],[code]]&gt;500,4)),"")</f>
        <v/>
      </c>
      <c r="AC260" s="1" t="str">
        <f>IF(Table2[[#This Row],[Event]]="Penalty",Table2[[#This Row],[number]],IF(Table2[[#This Row],[Event]]="Time-Out",401,""))</f>
        <v/>
      </c>
      <c r="AD260" s="1">
        <f>ROW(A259)</f>
        <v>259</v>
      </c>
      <c r="AE260" s="1">
        <f>COUNTIFS(Table2[GameID],Table2[[#This Row],[GameID]],Table2[Column1],"&lt;="&amp;Table2[[#This Row],[Column1]])-1</f>
        <v>18</v>
      </c>
    </row>
    <row r="261" spans="1:31" x14ac:dyDescent="0.45">
      <c r="A261" t="s">
        <v>277</v>
      </c>
      <c r="B261" t="str">
        <f>_xlfn.TEXTBEFORE(Table2[[#This Row],[Kamp]]," - ")</f>
        <v>Hafnia FC</v>
      </c>
      <c r="C261" t="str">
        <f>_xlfn.TEXTAFTER(Table2[[#This Row],[Kamp]],"- ")</f>
        <v>Hvidovre Attack</v>
      </c>
      <c r="D261">
        <v>44845</v>
      </c>
      <c r="E261">
        <v>35320</v>
      </c>
      <c r="F261">
        <v>20222023</v>
      </c>
      <c r="G261" t="s">
        <v>17</v>
      </c>
      <c r="H261" t="s">
        <v>659</v>
      </c>
      <c r="I261" t="s">
        <v>677</v>
      </c>
      <c r="J261">
        <v>3</v>
      </c>
      <c r="K261">
        <v>29511</v>
      </c>
      <c r="L261">
        <v>207</v>
      </c>
      <c r="M261" t="s">
        <v>631</v>
      </c>
      <c r="N261" t="s">
        <v>60</v>
      </c>
      <c r="O261" t="s">
        <v>634</v>
      </c>
      <c r="P261">
        <v>4</v>
      </c>
      <c r="Q261" t="s">
        <v>634</v>
      </c>
      <c r="R261">
        <f>SUMIFS(Table2[number],Table2[Event],"Goal",Table2[H/U],"HOME",Table2[GameID],Table2[[#This Row],[GameID]],Table2[GameTime],"&lt;="&amp;Table2[[#This Row],[GameTime]])</f>
        <v>5</v>
      </c>
      <c r="S261">
        <f>SUMIFS(Table2[number],Table2[Event],"Goal",Table2[H/U],"AWAY",Table2[GameID],Table2[[#This Row],[GameID]],Table2[GameTime],"&lt;="&amp;Table2[[#This Row],[GameTime]])</f>
        <v>8</v>
      </c>
      <c r="T261" t="str">
        <f>IF(Table2[[#This Row],[Event]]="Goal",Table2[[#This Row],[Hscore]]&amp;"-"&amp;Table2[[#This Row],[Uscore]],"")</f>
        <v/>
      </c>
      <c r="U261">
        <v>2935</v>
      </c>
      <c r="V261" s="1">
        <f>Table2[[#This Row],[GameTime]]-(Table2[[#This Row],[period]]-1)*1200</f>
        <v>535</v>
      </c>
      <c r="W261" s="1">
        <f>ROUNDDOWN(Table2[[#This Row],[Time]]/60,0)</f>
        <v>8</v>
      </c>
      <c r="X261" s="1">
        <f>ROUNDDOWN((Table2[[#This Row],[Time]]/60-Table2[[#This Row],[Time2]])*60,0)</f>
        <v>55</v>
      </c>
      <c r="Y261" s="1" t="str">
        <f>IF(Table2[[#This Row],[Time2]]&lt;10,0&amp;Table2[[#This Row],[Time2]],Table2[[#This Row],[Time2]])</f>
        <v>08</v>
      </c>
      <c r="Z261" s="1">
        <f>IF(Table2[[#This Row],[Time3]]&lt;10,0&amp;Table2[[#This Row],[Time3]],Table2[[#This Row],[Time3]])</f>
        <v>55</v>
      </c>
      <c r="AA261" s="2" t="str">
        <f>Table2[[#This Row],[Time4]]&amp;":"&amp;Table2[[#This Row],[Time5]]</f>
        <v>08:55</v>
      </c>
      <c r="AB261" s="1" cm="1">
        <f t="array" ref="AB261">IFERROR(IF(Table2[[#This Row],[code]]="","",_xlfn.IFS(AND(Table2[[#This Row],[code]]&lt;400,Table2[[#This Row],[code]]&lt;&gt;""),2,Table2[[#This Row],[code]]&gt;500,4)),"")</f>
        <v>2</v>
      </c>
      <c r="AC261" s="1">
        <f>IF(Table2[[#This Row],[Event]]="Penalty",Table2[[#This Row],[number]],IF(Table2[[#This Row],[Event]]="Time-Out",401,""))</f>
        <v>207</v>
      </c>
      <c r="AD261" s="1">
        <f>ROW(A260)</f>
        <v>260</v>
      </c>
      <c r="AE261" s="1">
        <f>COUNTIFS(Table2[GameID],Table2[[#This Row],[GameID]],Table2[Column1],"&lt;="&amp;Table2[[#This Row],[Column1]])-1</f>
        <v>19</v>
      </c>
    </row>
    <row r="262" spans="1:31" x14ac:dyDescent="0.45">
      <c r="A262" t="s">
        <v>277</v>
      </c>
      <c r="B262" t="str">
        <f>_xlfn.TEXTBEFORE(Table2[[#This Row],[Kamp]]," - ")</f>
        <v>Hafnia FC</v>
      </c>
      <c r="C262" t="str">
        <f>_xlfn.TEXTAFTER(Table2[[#This Row],[Kamp]],"- ")</f>
        <v>Hvidovre Attack</v>
      </c>
      <c r="D262">
        <v>44845</v>
      </c>
      <c r="E262">
        <v>35320</v>
      </c>
      <c r="F262">
        <v>20222023</v>
      </c>
      <c r="G262" t="s">
        <v>17</v>
      </c>
      <c r="H262" t="s">
        <v>663</v>
      </c>
      <c r="I262" t="s">
        <v>678</v>
      </c>
      <c r="J262">
        <v>3</v>
      </c>
      <c r="K262">
        <v>29510</v>
      </c>
      <c r="L262">
        <v>220</v>
      </c>
      <c r="M262" t="s">
        <v>631</v>
      </c>
      <c r="N262" t="s">
        <v>117</v>
      </c>
      <c r="O262" t="s">
        <v>634</v>
      </c>
      <c r="P262">
        <v>49</v>
      </c>
      <c r="Q262" t="s">
        <v>634</v>
      </c>
      <c r="R262">
        <f>SUMIFS(Table2[number],Table2[Event],"Goal",Table2[H/U],"HOME",Table2[GameID],Table2[[#This Row],[GameID]],Table2[GameTime],"&lt;="&amp;Table2[[#This Row],[GameTime]])</f>
        <v>5</v>
      </c>
      <c r="S262">
        <f>SUMIFS(Table2[number],Table2[Event],"Goal",Table2[H/U],"AWAY",Table2[GameID],Table2[[#This Row],[GameID]],Table2[GameTime],"&lt;="&amp;Table2[[#This Row],[GameTime]])</f>
        <v>8</v>
      </c>
      <c r="T262" t="str">
        <f>IF(Table2[[#This Row],[Event]]="Goal",Table2[[#This Row],[Hscore]]&amp;"-"&amp;Table2[[#This Row],[Uscore]],"")</f>
        <v/>
      </c>
      <c r="U262">
        <v>2986</v>
      </c>
      <c r="V262" s="1">
        <f>Table2[[#This Row],[GameTime]]-(Table2[[#This Row],[period]]-1)*1200</f>
        <v>586</v>
      </c>
      <c r="W262" s="1">
        <f>ROUNDDOWN(Table2[[#This Row],[Time]]/60,0)</f>
        <v>9</v>
      </c>
      <c r="X262" s="1">
        <f>ROUNDDOWN((Table2[[#This Row],[Time]]/60-Table2[[#This Row],[Time2]])*60,0)</f>
        <v>46</v>
      </c>
      <c r="Y262" s="1" t="str">
        <f>IF(Table2[[#This Row],[Time2]]&lt;10,0&amp;Table2[[#This Row],[Time2]],Table2[[#This Row],[Time2]])</f>
        <v>09</v>
      </c>
      <c r="Z262" s="1">
        <f>IF(Table2[[#This Row],[Time3]]&lt;10,0&amp;Table2[[#This Row],[Time3]],Table2[[#This Row],[Time3]])</f>
        <v>46</v>
      </c>
      <c r="AA262" s="2" t="str">
        <f>Table2[[#This Row],[Time4]]&amp;":"&amp;Table2[[#This Row],[Time5]]</f>
        <v>09:46</v>
      </c>
      <c r="AB262" s="1" cm="1">
        <f t="array" ref="AB262">IFERROR(IF(Table2[[#This Row],[code]]="","",_xlfn.IFS(AND(Table2[[#This Row],[code]]&lt;400,Table2[[#This Row],[code]]&lt;&gt;""),2,Table2[[#This Row],[code]]&gt;500,4)),"")</f>
        <v>2</v>
      </c>
      <c r="AC262" s="1">
        <f>IF(Table2[[#This Row],[Event]]="Penalty",Table2[[#This Row],[number]],IF(Table2[[#This Row],[Event]]="Time-Out",401,""))</f>
        <v>220</v>
      </c>
      <c r="AD262" s="1">
        <f>ROW(A261)</f>
        <v>261</v>
      </c>
      <c r="AE262" s="1">
        <f>COUNTIFS(Table2[GameID],Table2[[#This Row],[GameID]],Table2[Column1],"&lt;="&amp;Table2[[#This Row],[Column1]])-1</f>
        <v>20</v>
      </c>
    </row>
    <row r="263" spans="1:31" x14ac:dyDescent="0.45">
      <c r="A263" t="s">
        <v>277</v>
      </c>
      <c r="B263" t="str">
        <f>_xlfn.TEXTBEFORE(Table2[[#This Row],[Kamp]]," - ")</f>
        <v>Hafnia FC</v>
      </c>
      <c r="C263" t="str">
        <f>_xlfn.TEXTAFTER(Table2[[#This Row],[Kamp]],"- ")</f>
        <v>Hvidovre Attack</v>
      </c>
      <c r="D263">
        <v>44845</v>
      </c>
      <c r="E263">
        <v>35320</v>
      </c>
      <c r="F263">
        <v>20222023</v>
      </c>
      <c r="G263" t="s">
        <v>17</v>
      </c>
      <c r="H263" t="s">
        <v>663</v>
      </c>
      <c r="I263" t="s">
        <v>678</v>
      </c>
      <c r="J263">
        <v>3</v>
      </c>
      <c r="K263">
        <v>29510</v>
      </c>
      <c r="L263">
        <v>222</v>
      </c>
      <c r="M263" t="s">
        <v>631</v>
      </c>
      <c r="N263" t="s">
        <v>112</v>
      </c>
      <c r="O263" t="s">
        <v>634</v>
      </c>
      <c r="P263">
        <v>10</v>
      </c>
      <c r="Q263" t="s">
        <v>634</v>
      </c>
      <c r="R263">
        <f>SUMIFS(Table2[number],Table2[Event],"Goal",Table2[H/U],"HOME",Table2[GameID],Table2[[#This Row],[GameID]],Table2[GameTime],"&lt;="&amp;Table2[[#This Row],[GameTime]])</f>
        <v>5</v>
      </c>
      <c r="S263">
        <f>SUMIFS(Table2[number],Table2[Event],"Goal",Table2[H/U],"AWAY",Table2[GameID],Table2[[#This Row],[GameID]],Table2[GameTime],"&lt;="&amp;Table2[[#This Row],[GameTime]])</f>
        <v>8</v>
      </c>
      <c r="T263" t="str">
        <f>IF(Table2[[#This Row],[Event]]="Goal",Table2[[#This Row],[Hscore]]&amp;"-"&amp;Table2[[#This Row],[Uscore]],"")</f>
        <v/>
      </c>
      <c r="U263">
        <v>3014</v>
      </c>
      <c r="V263" s="1">
        <f>Table2[[#This Row],[GameTime]]-(Table2[[#This Row],[period]]-1)*1200</f>
        <v>614</v>
      </c>
      <c r="W263" s="1">
        <f>ROUNDDOWN(Table2[[#This Row],[Time]]/60,0)</f>
        <v>10</v>
      </c>
      <c r="X263" s="1">
        <f>ROUNDDOWN((Table2[[#This Row],[Time]]/60-Table2[[#This Row],[Time2]])*60,0)</f>
        <v>14</v>
      </c>
      <c r="Y263" s="1">
        <f>IF(Table2[[#This Row],[Time2]]&lt;10,0&amp;Table2[[#This Row],[Time2]],Table2[[#This Row],[Time2]])</f>
        <v>10</v>
      </c>
      <c r="Z263" s="1">
        <f>IF(Table2[[#This Row],[Time3]]&lt;10,0&amp;Table2[[#This Row],[Time3]],Table2[[#This Row],[Time3]])</f>
        <v>14</v>
      </c>
      <c r="AA263" s="2" t="str">
        <f>Table2[[#This Row],[Time4]]&amp;":"&amp;Table2[[#This Row],[Time5]]</f>
        <v>10:14</v>
      </c>
      <c r="AB263" s="1" cm="1">
        <f t="array" ref="AB263">IFERROR(IF(Table2[[#This Row],[code]]="","",_xlfn.IFS(AND(Table2[[#This Row],[code]]&lt;400,Table2[[#This Row],[code]]&lt;&gt;""),2,Table2[[#This Row],[code]]&gt;500,4)),"")</f>
        <v>2</v>
      </c>
      <c r="AC263" s="1">
        <f>IF(Table2[[#This Row],[Event]]="Penalty",Table2[[#This Row],[number]],IF(Table2[[#This Row],[Event]]="Time-Out",401,""))</f>
        <v>222</v>
      </c>
      <c r="AD263" s="1">
        <f>ROW(A262)</f>
        <v>262</v>
      </c>
      <c r="AE263" s="1">
        <f>COUNTIFS(Table2[GameID],Table2[[#This Row],[GameID]],Table2[Column1],"&lt;="&amp;Table2[[#This Row],[Column1]])-1</f>
        <v>21</v>
      </c>
    </row>
    <row r="264" spans="1:31" x14ac:dyDescent="0.45">
      <c r="A264" t="s">
        <v>277</v>
      </c>
      <c r="B264" t="str">
        <f>_xlfn.TEXTBEFORE(Table2[[#This Row],[Kamp]]," - ")</f>
        <v>Hafnia FC</v>
      </c>
      <c r="C264" t="str">
        <f>_xlfn.TEXTAFTER(Table2[[#This Row],[Kamp]],"- ")</f>
        <v>Hvidovre Attack</v>
      </c>
      <c r="D264">
        <v>44845</v>
      </c>
      <c r="E264">
        <v>35320</v>
      </c>
      <c r="F264">
        <v>20222023</v>
      </c>
      <c r="G264" t="s">
        <v>17</v>
      </c>
      <c r="H264" t="s">
        <v>663</v>
      </c>
      <c r="I264" t="s">
        <v>678</v>
      </c>
      <c r="J264">
        <v>3</v>
      </c>
      <c r="K264">
        <v>29510</v>
      </c>
      <c r="L264">
        <v>201</v>
      </c>
      <c r="M264" t="s">
        <v>631</v>
      </c>
      <c r="N264" t="s">
        <v>119</v>
      </c>
      <c r="O264" t="s">
        <v>634</v>
      </c>
      <c r="P264">
        <v>59</v>
      </c>
      <c r="Q264" t="s">
        <v>634</v>
      </c>
      <c r="R264">
        <f>SUMIFS(Table2[number],Table2[Event],"Goal",Table2[H/U],"HOME",Table2[GameID],Table2[[#This Row],[GameID]],Table2[GameTime],"&lt;="&amp;Table2[[#This Row],[GameTime]])</f>
        <v>5</v>
      </c>
      <c r="S264">
        <f>SUMIFS(Table2[number],Table2[Event],"Goal",Table2[H/U],"AWAY",Table2[GameID],Table2[[#This Row],[GameID]],Table2[GameTime],"&lt;="&amp;Table2[[#This Row],[GameTime]])</f>
        <v>8</v>
      </c>
      <c r="T264" t="str">
        <f>IF(Table2[[#This Row],[Event]]="Goal",Table2[[#This Row],[Hscore]]&amp;"-"&amp;Table2[[#This Row],[Uscore]],"")</f>
        <v/>
      </c>
      <c r="U264">
        <v>3155</v>
      </c>
      <c r="V264" s="1">
        <f>Table2[[#This Row],[GameTime]]-(Table2[[#This Row],[period]]-1)*1200</f>
        <v>755</v>
      </c>
      <c r="W264" s="1">
        <f>ROUNDDOWN(Table2[[#This Row],[Time]]/60,0)</f>
        <v>12</v>
      </c>
      <c r="X264" s="1">
        <f>ROUNDDOWN((Table2[[#This Row],[Time]]/60-Table2[[#This Row],[Time2]])*60,0)</f>
        <v>35</v>
      </c>
      <c r="Y264" s="1">
        <f>IF(Table2[[#This Row],[Time2]]&lt;10,0&amp;Table2[[#This Row],[Time2]],Table2[[#This Row],[Time2]])</f>
        <v>12</v>
      </c>
      <c r="Z264" s="1">
        <f>IF(Table2[[#This Row],[Time3]]&lt;10,0&amp;Table2[[#This Row],[Time3]],Table2[[#This Row],[Time3]])</f>
        <v>35</v>
      </c>
      <c r="AA264" s="2" t="str">
        <f>Table2[[#This Row],[Time4]]&amp;":"&amp;Table2[[#This Row],[Time5]]</f>
        <v>12:35</v>
      </c>
      <c r="AB264" s="1" cm="1">
        <f t="array" ref="AB264">IFERROR(IF(Table2[[#This Row],[code]]="","",_xlfn.IFS(AND(Table2[[#This Row],[code]]&lt;400,Table2[[#This Row],[code]]&lt;&gt;""),2,Table2[[#This Row],[code]]&gt;500,4)),"")</f>
        <v>2</v>
      </c>
      <c r="AC264" s="1">
        <f>IF(Table2[[#This Row],[Event]]="Penalty",Table2[[#This Row],[number]],IF(Table2[[#This Row],[Event]]="Time-Out",401,""))</f>
        <v>201</v>
      </c>
      <c r="AD264" s="1">
        <f>ROW(A263)</f>
        <v>263</v>
      </c>
      <c r="AE264" s="1">
        <f>COUNTIFS(Table2[GameID],Table2[[#This Row],[GameID]],Table2[Column1],"&lt;="&amp;Table2[[#This Row],[Column1]])-1</f>
        <v>22</v>
      </c>
    </row>
    <row r="265" spans="1:31" x14ac:dyDescent="0.45">
      <c r="A265" t="s">
        <v>277</v>
      </c>
      <c r="B265" t="str">
        <f>_xlfn.TEXTBEFORE(Table2[[#This Row],[Kamp]]," - ")</f>
        <v>Hafnia FC</v>
      </c>
      <c r="C265" t="str">
        <f>_xlfn.TEXTAFTER(Table2[[#This Row],[Kamp]],"- ")</f>
        <v>Hvidovre Attack</v>
      </c>
      <c r="D265">
        <v>44845</v>
      </c>
      <c r="E265">
        <v>35320</v>
      </c>
      <c r="F265">
        <v>20222023</v>
      </c>
      <c r="G265" t="s">
        <v>17</v>
      </c>
      <c r="H265" t="s">
        <v>663</v>
      </c>
      <c r="I265" t="s">
        <v>678</v>
      </c>
      <c r="J265">
        <v>3</v>
      </c>
      <c r="K265">
        <v>29510</v>
      </c>
      <c r="L265">
        <v>302</v>
      </c>
      <c r="M265" t="s">
        <v>631</v>
      </c>
      <c r="N265" t="s">
        <v>167</v>
      </c>
      <c r="O265" t="s">
        <v>634</v>
      </c>
      <c r="P265">
        <v>72</v>
      </c>
      <c r="Q265" t="s">
        <v>634</v>
      </c>
      <c r="R265">
        <f>SUMIFS(Table2[number],Table2[Event],"Goal",Table2[H/U],"HOME",Table2[GameID],Table2[[#This Row],[GameID]],Table2[GameTime],"&lt;="&amp;Table2[[#This Row],[GameTime]])</f>
        <v>5</v>
      </c>
      <c r="S265">
        <f>SUMIFS(Table2[number],Table2[Event],"Goal",Table2[H/U],"AWAY",Table2[GameID],Table2[[#This Row],[GameID]],Table2[GameTime],"&lt;="&amp;Table2[[#This Row],[GameTime]])</f>
        <v>8</v>
      </c>
      <c r="T265" t="str">
        <f>IF(Table2[[#This Row],[Event]]="Goal",Table2[[#This Row],[Hscore]]&amp;"-"&amp;Table2[[#This Row],[Uscore]],"")</f>
        <v/>
      </c>
      <c r="U265">
        <v>3504</v>
      </c>
      <c r="V265" s="1">
        <f>Table2[[#This Row],[GameTime]]-(Table2[[#This Row],[period]]-1)*1200</f>
        <v>1104</v>
      </c>
      <c r="W265" s="1">
        <f>ROUNDDOWN(Table2[[#This Row],[Time]]/60,0)</f>
        <v>18</v>
      </c>
      <c r="X265" s="1">
        <f>ROUNDDOWN((Table2[[#This Row],[Time]]/60-Table2[[#This Row],[Time2]])*60,0)</f>
        <v>23</v>
      </c>
      <c r="Y265" s="1">
        <f>IF(Table2[[#This Row],[Time2]]&lt;10,0&amp;Table2[[#This Row],[Time2]],Table2[[#This Row],[Time2]])</f>
        <v>18</v>
      </c>
      <c r="Z265" s="1">
        <f>IF(Table2[[#This Row],[Time3]]&lt;10,0&amp;Table2[[#This Row],[Time3]],Table2[[#This Row],[Time3]])</f>
        <v>23</v>
      </c>
      <c r="AA265" s="2" t="str">
        <f>Table2[[#This Row],[Time4]]&amp;":"&amp;Table2[[#This Row],[Time5]]</f>
        <v>18:23</v>
      </c>
      <c r="AB265" s="1" cm="1">
        <f t="array" ref="AB265">IFERROR(IF(Table2[[#This Row],[code]]="","",_xlfn.IFS(AND(Table2[[#This Row],[code]]&lt;400,Table2[[#This Row],[code]]&lt;&gt;""),2,Table2[[#This Row],[code]]&gt;500,4)),"")</f>
        <v>2</v>
      </c>
      <c r="AC265" s="1">
        <f>IF(Table2[[#This Row],[Event]]="Penalty",Table2[[#This Row],[number]],IF(Table2[[#This Row],[Event]]="Time-Out",401,""))</f>
        <v>302</v>
      </c>
      <c r="AD265" s="1">
        <f>ROW(A264)</f>
        <v>264</v>
      </c>
      <c r="AE265" s="1">
        <f>COUNTIFS(Table2[GameID],Table2[[#This Row],[GameID]],Table2[Column1],"&lt;="&amp;Table2[[#This Row],[Column1]])-1</f>
        <v>23</v>
      </c>
    </row>
    <row r="266" spans="1:31" x14ac:dyDescent="0.45">
      <c r="A266" t="s">
        <v>277</v>
      </c>
      <c r="B266" t="str">
        <f>_xlfn.TEXTBEFORE(Table2[[#This Row],[Kamp]]," - ")</f>
        <v>Hafnia FC</v>
      </c>
      <c r="C266" t="str">
        <f>_xlfn.TEXTAFTER(Table2[[#This Row],[Kamp]],"- ")</f>
        <v>Hvidovre Attack</v>
      </c>
      <c r="D266">
        <v>44845</v>
      </c>
      <c r="E266">
        <v>35320</v>
      </c>
      <c r="F266">
        <v>20222023</v>
      </c>
      <c r="G266" t="s">
        <v>17</v>
      </c>
      <c r="H266" t="s">
        <v>663</v>
      </c>
      <c r="I266" t="s">
        <v>678</v>
      </c>
      <c r="J266">
        <v>3</v>
      </c>
      <c r="K266">
        <v>29510</v>
      </c>
      <c r="L266">
        <v>0</v>
      </c>
      <c r="M266" t="s">
        <v>633</v>
      </c>
      <c r="N266" t="s">
        <v>634</v>
      </c>
      <c r="O266" t="s">
        <v>634</v>
      </c>
      <c r="P266" t="s">
        <v>634</v>
      </c>
      <c r="Q266" t="s">
        <v>634</v>
      </c>
      <c r="R266">
        <f>SUMIFS(Table2[number],Table2[Event],"Goal",Table2[H/U],"HOME",Table2[GameID],Table2[[#This Row],[GameID]],Table2[GameTime],"&lt;="&amp;Table2[[#This Row],[GameTime]])</f>
        <v>5</v>
      </c>
      <c r="S266">
        <f>SUMIFS(Table2[number],Table2[Event],"Goal",Table2[H/U],"AWAY",Table2[GameID],Table2[[#This Row],[GameID]],Table2[GameTime],"&lt;="&amp;Table2[[#This Row],[GameTime]])</f>
        <v>8</v>
      </c>
      <c r="T266" t="str">
        <f>IF(Table2[[#This Row],[Event]]="Goal",Table2[[#This Row],[Hscore]]&amp;"-"&amp;Table2[[#This Row],[Uscore]],"")</f>
        <v/>
      </c>
      <c r="U266">
        <v>3504</v>
      </c>
      <c r="V266" s="1">
        <f>Table2[[#This Row],[GameTime]]-(Table2[[#This Row],[period]]-1)*1200</f>
        <v>1104</v>
      </c>
      <c r="W266" s="1">
        <f>ROUNDDOWN(Table2[[#This Row],[Time]]/60,0)</f>
        <v>18</v>
      </c>
      <c r="X266" s="1">
        <f>ROUNDDOWN((Table2[[#This Row],[Time]]/60-Table2[[#This Row],[Time2]])*60,0)</f>
        <v>23</v>
      </c>
      <c r="Y266" s="1">
        <f>IF(Table2[[#This Row],[Time2]]&lt;10,0&amp;Table2[[#This Row],[Time2]],Table2[[#This Row],[Time2]])</f>
        <v>18</v>
      </c>
      <c r="Z266" s="1">
        <f>IF(Table2[[#This Row],[Time3]]&lt;10,0&amp;Table2[[#This Row],[Time3]],Table2[[#This Row],[Time3]])</f>
        <v>23</v>
      </c>
      <c r="AA266" s="2" t="str">
        <f>Table2[[#This Row],[Time4]]&amp;":"&amp;Table2[[#This Row],[Time5]]</f>
        <v>18:23</v>
      </c>
      <c r="AB266" s="1" t="str" cm="1">
        <f t="array" ref="AB266">IFERROR(IF(Table2[[#This Row],[code]]="","",_xlfn.IFS(AND(Table2[[#This Row],[code]]&lt;400,Table2[[#This Row],[code]]&lt;&gt;""),2,Table2[[#This Row],[code]]&gt;500,4)),"")</f>
        <v/>
      </c>
      <c r="AC266" s="1">
        <f>IF(Table2[[#This Row],[Event]]="Penalty",Table2[[#This Row],[number]],IF(Table2[[#This Row],[Event]]="Time-Out",401,""))</f>
        <v>401</v>
      </c>
      <c r="AD266" s="1">
        <f>ROW(A265)</f>
        <v>265</v>
      </c>
      <c r="AE266" s="1">
        <f>COUNTIFS(Table2[GameID],Table2[[#This Row],[GameID]],Table2[Column1],"&lt;="&amp;Table2[[#This Row],[Column1]])-1</f>
        <v>24</v>
      </c>
    </row>
    <row r="267" spans="1:31" x14ac:dyDescent="0.45">
      <c r="A267" t="s">
        <v>291</v>
      </c>
      <c r="B267" t="str">
        <f>_xlfn.TEXTBEFORE(Table2[[#This Row],[Kamp]]," - ")</f>
        <v>Rødovre FC</v>
      </c>
      <c r="C267" t="str">
        <f>_xlfn.TEXTAFTER(Table2[[#This Row],[Kamp]],"- ")</f>
        <v>RungstedHørsholm</v>
      </c>
      <c r="D267">
        <v>44846</v>
      </c>
      <c r="E267">
        <v>35321</v>
      </c>
      <c r="F267">
        <v>20222023</v>
      </c>
      <c r="G267" t="s">
        <v>17</v>
      </c>
      <c r="H267" t="s">
        <v>665</v>
      </c>
      <c r="I267" t="s">
        <v>678</v>
      </c>
      <c r="J267">
        <v>1</v>
      </c>
      <c r="K267">
        <v>29512</v>
      </c>
      <c r="L267">
        <v>1</v>
      </c>
      <c r="M267" t="s">
        <v>630</v>
      </c>
      <c r="N267" t="s">
        <v>45</v>
      </c>
      <c r="O267" t="s">
        <v>51</v>
      </c>
      <c r="P267">
        <v>17</v>
      </c>
      <c r="Q267">
        <v>77</v>
      </c>
      <c r="R267">
        <f>SUMIFS(Table2[number],Table2[Event],"Goal",Table2[H/U],"HOME",Table2[GameID],Table2[[#This Row],[GameID]],Table2[GameTime],"&lt;="&amp;Table2[[#This Row],[GameTime]])</f>
        <v>1</v>
      </c>
      <c r="S267">
        <f>SUMIFS(Table2[number],Table2[Event],"Goal",Table2[H/U],"AWAY",Table2[GameID],Table2[[#This Row],[GameID]],Table2[GameTime],"&lt;="&amp;Table2[[#This Row],[GameTime]])</f>
        <v>0</v>
      </c>
      <c r="T267" t="str">
        <f>IF(Table2[[#This Row],[Event]]="Goal",Table2[[#This Row],[Hscore]]&amp;"-"&amp;Table2[[#This Row],[Uscore]],"")</f>
        <v>1-0</v>
      </c>
      <c r="U267">
        <v>227</v>
      </c>
      <c r="V267" s="1">
        <f>Table2[[#This Row],[GameTime]]-(Table2[[#This Row],[period]]-1)*1200</f>
        <v>227</v>
      </c>
      <c r="W267" s="1">
        <f>ROUNDDOWN(Table2[[#This Row],[Time]]/60,0)</f>
        <v>3</v>
      </c>
      <c r="X267" s="1">
        <f>ROUNDDOWN((Table2[[#This Row],[Time]]/60-Table2[[#This Row],[Time2]])*60,0)</f>
        <v>47</v>
      </c>
      <c r="Y267" s="1" t="str">
        <f>IF(Table2[[#This Row],[Time2]]&lt;10,0&amp;Table2[[#This Row],[Time2]],Table2[[#This Row],[Time2]])</f>
        <v>03</v>
      </c>
      <c r="Z267" s="1">
        <f>IF(Table2[[#This Row],[Time3]]&lt;10,0&amp;Table2[[#This Row],[Time3]],Table2[[#This Row],[Time3]])</f>
        <v>47</v>
      </c>
      <c r="AA267" s="2" t="str">
        <f>Table2[[#This Row],[Time4]]&amp;":"&amp;Table2[[#This Row],[Time5]]</f>
        <v>03:47</v>
      </c>
      <c r="AB267" s="1" t="str" cm="1">
        <f t="array" ref="AB267">IFERROR(IF(Table2[[#This Row],[code]]="","",_xlfn.IFS(AND(Table2[[#This Row],[code]]&lt;400,Table2[[#This Row],[code]]&lt;&gt;""),2,Table2[[#This Row],[code]]&gt;500,4)),"")</f>
        <v/>
      </c>
      <c r="AC267" s="1" t="str">
        <f>IF(Table2[[#This Row],[Event]]="Penalty",Table2[[#This Row],[number]],IF(Table2[[#This Row],[Event]]="Time-Out",401,""))</f>
        <v/>
      </c>
      <c r="AD267" s="1">
        <f>ROW(A266)</f>
        <v>266</v>
      </c>
      <c r="AE267" s="1">
        <f>COUNTIFS(Table2[GameID],Table2[[#This Row],[GameID]],Table2[Column1],"&lt;="&amp;Table2[[#This Row],[Column1]])-1</f>
        <v>0</v>
      </c>
    </row>
    <row r="268" spans="1:31" x14ac:dyDescent="0.45">
      <c r="A268" t="s">
        <v>291</v>
      </c>
      <c r="B268" t="str">
        <f>_xlfn.TEXTBEFORE(Table2[[#This Row],[Kamp]]," - ")</f>
        <v>Rødovre FC</v>
      </c>
      <c r="C268" t="str">
        <f>_xlfn.TEXTAFTER(Table2[[#This Row],[Kamp]],"- ")</f>
        <v>RungstedHørsholm</v>
      </c>
      <c r="D268">
        <v>44846</v>
      </c>
      <c r="E268">
        <v>35321</v>
      </c>
      <c r="F268">
        <v>20222023</v>
      </c>
      <c r="G268" t="s">
        <v>17</v>
      </c>
      <c r="H268" t="s">
        <v>662</v>
      </c>
      <c r="I268" t="s">
        <v>677</v>
      </c>
      <c r="J268">
        <v>1</v>
      </c>
      <c r="K268">
        <v>29508</v>
      </c>
      <c r="L268">
        <v>1</v>
      </c>
      <c r="M268" t="s">
        <v>630</v>
      </c>
      <c r="N268" t="s">
        <v>162</v>
      </c>
      <c r="O268" t="s">
        <v>81</v>
      </c>
      <c r="P268">
        <v>48</v>
      </c>
      <c r="Q268">
        <v>13</v>
      </c>
      <c r="R268">
        <f>SUMIFS(Table2[number],Table2[Event],"Goal",Table2[H/U],"HOME",Table2[GameID],Table2[[#This Row],[GameID]],Table2[GameTime],"&lt;="&amp;Table2[[#This Row],[GameTime]])</f>
        <v>1</v>
      </c>
      <c r="S268">
        <f>SUMIFS(Table2[number],Table2[Event],"Goal",Table2[H/U],"AWAY",Table2[GameID],Table2[[#This Row],[GameID]],Table2[GameTime],"&lt;="&amp;Table2[[#This Row],[GameTime]])</f>
        <v>1</v>
      </c>
      <c r="T268" t="str">
        <f>IF(Table2[[#This Row],[Event]]="Goal",Table2[[#This Row],[Hscore]]&amp;"-"&amp;Table2[[#This Row],[Uscore]],"")</f>
        <v>1-1</v>
      </c>
      <c r="U268">
        <v>506</v>
      </c>
      <c r="V268" s="1">
        <f>Table2[[#This Row],[GameTime]]-(Table2[[#This Row],[period]]-1)*1200</f>
        <v>506</v>
      </c>
      <c r="W268" s="1">
        <f>ROUNDDOWN(Table2[[#This Row],[Time]]/60,0)</f>
        <v>8</v>
      </c>
      <c r="X268" s="1">
        <f>ROUNDDOWN((Table2[[#This Row],[Time]]/60-Table2[[#This Row],[Time2]])*60,0)</f>
        <v>26</v>
      </c>
      <c r="Y268" s="1" t="str">
        <f>IF(Table2[[#This Row],[Time2]]&lt;10,0&amp;Table2[[#This Row],[Time2]],Table2[[#This Row],[Time2]])</f>
        <v>08</v>
      </c>
      <c r="Z268" s="1">
        <f>IF(Table2[[#This Row],[Time3]]&lt;10,0&amp;Table2[[#This Row],[Time3]],Table2[[#This Row],[Time3]])</f>
        <v>26</v>
      </c>
      <c r="AA268" s="2" t="str">
        <f>Table2[[#This Row],[Time4]]&amp;":"&amp;Table2[[#This Row],[Time5]]</f>
        <v>08:26</v>
      </c>
      <c r="AB268" s="1" t="str" cm="1">
        <f t="array" ref="AB268">IFERROR(IF(Table2[[#This Row],[code]]="","",_xlfn.IFS(AND(Table2[[#This Row],[code]]&lt;400,Table2[[#This Row],[code]]&lt;&gt;""),2,Table2[[#This Row],[code]]&gt;500,4)),"")</f>
        <v/>
      </c>
      <c r="AC268" s="1" t="str">
        <f>IF(Table2[[#This Row],[Event]]="Penalty",Table2[[#This Row],[number]],IF(Table2[[#This Row],[Event]]="Time-Out",401,""))</f>
        <v/>
      </c>
      <c r="AD268" s="1">
        <f>ROW(A267)</f>
        <v>267</v>
      </c>
      <c r="AE268" s="1">
        <f>COUNTIFS(Table2[GameID],Table2[[#This Row],[GameID]],Table2[Column1],"&lt;="&amp;Table2[[#This Row],[Column1]])-1</f>
        <v>1</v>
      </c>
    </row>
    <row r="269" spans="1:31" x14ac:dyDescent="0.45">
      <c r="A269" t="s">
        <v>291</v>
      </c>
      <c r="B269" t="str">
        <f>_xlfn.TEXTBEFORE(Table2[[#This Row],[Kamp]]," - ")</f>
        <v>Rødovre FC</v>
      </c>
      <c r="C269" t="str">
        <f>_xlfn.TEXTAFTER(Table2[[#This Row],[Kamp]],"- ")</f>
        <v>RungstedHørsholm</v>
      </c>
      <c r="D269">
        <v>44846</v>
      </c>
      <c r="E269">
        <v>35321</v>
      </c>
      <c r="F269">
        <v>20222023</v>
      </c>
      <c r="G269" t="s">
        <v>17</v>
      </c>
      <c r="H269" t="s">
        <v>662</v>
      </c>
      <c r="I269" t="s">
        <v>677</v>
      </c>
      <c r="J269">
        <v>1</v>
      </c>
      <c r="K269">
        <v>29508</v>
      </c>
      <c r="L269">
        <v>1</v>
      </c>
      <c r="M269" t="s">
        <v>630</v>
      </c>
      <c r="N269" t="s">
        <v>87</v>
      </c>
      <c r="O269" t="s">
        <v>86</v>
      </c>
      <c r="P269">
        <v>27</v>
      </c>
      <c r="Q269">
        <v>25</v>
      </c>
      <c r="R269">
        <f>SUMIFS(Table2[number],Table2[Event],"Goal",Table2[H/U],"HOME",Table2[GameID],Table2[[#This Row],[GameID]],Table2[GameTime],"&lt;="&amp;Table2[[#This Row],[GameTime]])</f>
        <v>1</v>
      </c>
      <c r="S269">
        <f>SUMIFS(Table2[number],Table2[Event],"Goal",Table2[H/U],"AWAY",Table2[GameID],Table2[[#This Row],[GameID]],Table2[GameTime],"&lt;="&amp;Table2[[#This Row],[GameTime]])</f>
        <v>2</v>
      </c>
      <c r="T269" t="str">
        <f>IF(Table2[[#This Row],[Event]]="Goal",Table2[[#This Row],[Hscore]]&amp;"-"&amp;Table2[[#This Row],[Uscore]],"")</f>
        <v>1-2</v>
      </c>
      <c r="U269">
        <v>808</v>
      </c>
      <c r="V269" s="1">
        <f>Table2[[#This Row],[GameTime]]-(Table2[[#This Row],[period]]-1)*1200</f>
        <v>808</v>
      </c>
      <c r="W269" s="1">
        <f>ROUNDDOWN(Table2[[#This Row],[Time]]/60,0)</f>
        <v>13</v>
      </c>
      <c r="X269" s="1">
        <f>ROUNDDOWN((Table2[[#This Row],[Time]]/60-Table2[[#This Row],[Time2]])*60,0)</f>
        <v>28</v>
      </c>
      <c r="Y269" s="1">
        <f>IF(Table2[[#This Row],[Time2]]&lt;10,0&amp;Table2[[#This Row],[Time2]],Table2[[#This Row],[Time2]])</f>
        <v>13</v>
      </c>
      <c r="Z269" s="1">
        <f>IF(Table2[[#This Row],[Time3]]&lt;10,0&amp;Table2[[#This Row],[Time3]],Table2[[#This Row],[Time3]])</f>
        <v>28</v>
      </c>
      <c r="AA269" s="2" t="str">
        <f>Table2[[#This Row],[Time4]]&amp;":"&amp;Table2[[#This Row],[Time5]]</f>
        <v>13:28</v>
      </c>
      <c r="AB269" s="1" t="str" cm="1">
        <f t="array" ref="AB269">IFERROR(IF(Table2[[#This Row],[code]]="","",_xlfn.IFS(AND(Table2[[#This Row],[code]]&lt;400,Table2[[#This Row],[code]]&lt;&gt;""),2,Table2[[#This Row],[code]]&gt;500,4)),"")</f>
        <v/>
      </c>
      <c r="AC269" s="1" t="str">
        <f>IF(Table2[[#This Row],[Event]]="Penalty",Table2[[#This Row],[number]],IF(Table2[[#This Row],[Event]]="Time-Out",401,""))</f>
        <v/>
      </c>
      <c r="AD269" s="1">
        <f>ROW(A268)</f>
        <v>268</v>
      </c>
      <c r="AE269" s="1">
        <f>COUNTIFS(Table2[GameID],Table2[[#This Row],[GameID]],Table2[Column1],"&lt;="&amp;Table2[[#This Row],[Column1]])-1</f>
        <v>2</v>
      </c>
    </row>
    <row r="270" spans="1:31" x14ac:dyDescent="0.45">
      <c r="A270" t="s">
        <v>291</v>
      </c>
      <c r="B270" t="str">
        <f>_xlfn.TEXTBEFORE(Table2[[#This Row],[Kamp]]," - ")</f>
        <v>Rødovre FC</v>
      </c>
      <c r="C270" t="str">
        <f>_xlfn.TEXTAFTER(Table2[[#This Row],[Kamp]],"- ")</f>
        <v>RungstedHørsholm</v>
      </c>
      <c r="D270">
        <v>44846</v>
      </c>
      <c r="E270">
        <v>35321</v>
      </c>
      <c r="F270">
        <v>20222023</v>
      </c>
      <c r="G270" t="s">
        <v>17</v>
      </c>
      <c r="H270" t="s">
        <v>665</v>
      </c>
      <c r="I270" t="s">
        <v>678</v>
      </c>
      <c r="J270">
        <v>1</v>
      </c>
      <c r="K270">
        <v>29512</v>
      </c>
      <c r="L270">
        <v>1</v>
      </c>
      <c r="M270" t="s">
        <v>630</v>
      </c>
      <c r="N270" t="s">
        <v>51</v>
      </c>
      <c r="O270" t="s">
        <v>39</v>
      </c>
      <c r="P270">
        <v>77</v>
      </c>
      <c r="Q270">
        <v>2</v>
      </c>
      <c r="R270">
        <f>SUMIFS(Table2[number],Table2[Event],"Goal",Table2[H/U],"HOME",Table2[GameID],Table2[[#This Row],[GameID]],Table2[GameTime],"&lt;="&amp;Table2[[#This Row],[GameTime]])</f>
        <v>2</v>
      </c>
      <c r="S270">
        <f>SUMIFS(Table2[number],Table2[Event],"Goal",Table2[H/U],"AWAY",Table2[GameID],Table2[[#This Row],[GameID]],Table2[GameTime],"&lt;="&amp;Table2[[#This Row],[GameTime]])</f>
        <v>2</v>
      </c>
      <c r="T270" t="str">
        <f>IF(Table2[[#This Row],[Event]]="Goal",Table2[[#This Row],[Hscore]]&amp;"-"&amp;Table2[[#This Row],[Uscore]],"")</f>
        <v>2-2</v>
      </c>
      <c r="U270">
        <v>1110</v>
      </c>
      <c r="V270" s="1">
        <f>Table2[[#This Row],[GameTime]]-(Table2[[#This Row],[period]]-1)*1200</f>
        <v>1110</v>
      </c>
      <c r="W270" s="1">
        <f>ROUNDDOWN(Table2[[#This Row],[Time]]/60,0)</f>
        <v>18</v>
      </c>
      <c r="X270" s="1">
        <f>ROUNDDOWN((Table2[[#This Row],[Time]]/60-Table2[[#This Row],[Time2]])*60,0)</f>
        <v>30</v>
      </c>
      <c r="Y270" s="1">
        <f>IF(Table2[[#This Row],[Time2]]&lt;10,0&amp;Table2[[#This Row],[Time2]],Table2[[#This Row],[Time2]])</f>
        <v>18</v>
      </c>
      <c r="Z270" s="1">
        <f>IF(Table2[[#This Row],[Time3]]&lt;10,0&amp;Table2[[#This Row],[Time3]],Table2[[#This Row],[Time3]])</f>
        <v>30</v>
      </c>
      <c r="AA270" s="2" t="str">
        <f>Table2[[#This Row],[Time4]]&amp;":"&amp;Table2[[#This Row],[Time5]]</f>
        <v>18:30</v>
      </c>
      <c r="AB270" s="1" t="str" cm="1">
        <f t="array" ref="AB270">IFERROR(IF(Table2[[#This Row],[code]]="","",_xlfn.IFS(AND(Table2[[#This Row],[code]]&lt;400,Table2[[#This Row],[code]]&lt;&gt;""),2,Table2[[#This Row],[code]]&gt;500,4)),"")</f>
        <v/>
      </c>
      <c r="AC270" s="1" t="str">
        <f>IF(Table2[[#This Row],[Event]]="Penalty",Table2[[#This Row],[number]],IF(Table2[[#This Row],[Event]]="Time-Out",401,""))</f>
        <v/>
      </c>
      <c r="AD270" s="1">
        <f>ROW(A269)</f>
        <v>269</v>
      </c>
      <c r="AE270" s="1">
        <f>COUNTIFS(Table2[GameID],Table2[[#This Row],[GameID]],Table2[Column1],"&lt;="&amp;Table2[[#This Row],[Column1]])-1</f>
        <v>3</v>
      </c>
    </row>
    <row r="271" spans="1:31" x14ac:dyDescent="0.45">
      <c r="A271" t="s">
        <v>291</v>
      </c>
      <c r="B271" t="str">
        <f>_xlfn.TEXTBEFORE(Table2[[#This Row],[Kamp]]," - ")</f>
        <v>Rødovre FC</v>
      </c>
      <c r="C271" t="str">
        <f>_xlfn.TEXTAFTER(Table2[[#This Row],[Kamp]],"- ")</f>
        <v>RungstedHørsholm</v>
      </c>
      <c r="D271">
        <v>44846</v>
      </c>
      <c r="E271">
        <v>35321</v>
      </c>
      <c r="F271">
        <v>20222023</v>
      </c>
      <c r="G271" t="s">
        <v>17</v>
      </c>
      <c r="H271" t="s">
        <v>665</v>
      </c>
      <c r="I271" t="s">
        <v>678</v>
      </c>
      <c r="J271">
        <v>2</v>
      </c>
      <c r="K271">
        <v>29512</v>
      </c>
      <c r="L271">
        <v>1</v>
      </c>
      <c r="M271" t="s">
        <v>630</v>
      </c>
      <c r="N271" t="s">
        <v>44</v>
      </c>
      <c r="O271" t="s">
        <v>50</v>
      </c>
      <c r="P271">
        <v>16</v>
      </c>
      <c r="Q271">
        <v>53</v>
      </c>
      <c r="R271">
        <f>SUMIFS(Table2[number],Table2[Event],"Goal",Table2[H/U],"HOME",Table2[GameID],Table2[[#This Row],[GameID]],Table2[GameTime],"&lt;="&amp;Table2[[#This Row],[GameTime]])</f>
        <v>3</v>
      </c>
      <c r="S271">
        <f>SUMIFS(Table2[number],Table2[Event],"Goal",Table2[H/U],"AWAY",Table2[GameID],Table2[[#This Row],[GameID]],Table2[GameTime],"&lt;="&amp;Table2[[#This Row],[GameTime]])</f>
        <v>2</v>
      </c>
      <c r="T271" t="str">
        <f>IF(Table2[[#This Row],[Event]]="Goal",Table2[[#This Row],[Hscore]]&amp;"-"&amp;Table2[[#This Row],[Uscore]],"")</f>
        <v>3-2</v>
      </c>
      <c r="U271">
        <v>1362</v>
      </c>
      <c r="V271" s="1">
        <f>Table2[[#This Row],[GameTime]]-(Table2[[#This Row],[period]]-1)*1200</f>
        <v>162</v>
      </c>
      <c r="W271" s="1">
        <f>ROUNDDOWN(Table2[[#This Row],[Time]]/60,0)</f>
        <v>2</v>
      </c>
      <c r="X271" s="1">
        <f>ROUNDDOWN((Table2[[#This Row],[Time]]/60-Table2[[#This Row],[Time2]])*60,0)</f>
        <v>42</v>
      </c>
      <c r="Y271" s="1" t="str">
        <f>IF(Table2[[#This Row],[Time2]]&lt;10,0&amp;Table2[[#This Row],[Time2]],Table2[[#This Row],[Time2]])</f>
        <v>02</v>
      </c>
      <c r="Z271" s="1">
        <f>IF(Table2[[#This Row],[Time3]]&lt;10,0&amp;Table2[[#This Row],[Time3]],Table2[[#This Row],[Time3]])</f>
        <v>42</v>
      </c>
      <c r="AA271" s="2" t="str">
        <f>Table2[[#This Row],[Time4]]&amp;":"&amp;Table2[[#This Row],[Time5]]</f>
        <v>02:42</v>
      </c>
      <c r="AB271" s="1" t="str" cm="1">
        <f t="array" ref="AB271">IFERROR(IF(Table2[[#This Row],[code]]="","",_xlfn.IFS(AND(Table2[[#This Row],[code]]&lt;400,Table2[[#This Row],[code]]&lt;&gt;""),2,Table2[[#This Row],[code]]&gt;500,4)),"")</f>
        <v/>
      </c>
      <c r="AC271" s="1" t="str">
        <f>IF(Table2[[#This Row],[Event]]="Penalty",Table2[[#This Row],[number]],IF(Table2[[#This Row],[Event]]="Time-Out",401,""))</f>
        <v/>
      </c>
      <c r="AD271" s="1">
        <f>ROW(A270)</f>
        <v>270</v>
      </c>
      <c r="AE271" s="1">
        <f>COUNTIFS(Table2[GameID],Table2[[#This Row],[GameID]],Table2[Column1],"&lt;="&amp;Table2[[#This Row],[Column1]])-1</f>
        <v>4</v>
      </c>
    </row>
    <row r="272" spans="1:31" x14ac:dyDescent="0.45">
      <c r="A272" t="s">
        <v>291</v>
      </c>
      <c r="B272" t="str">
        <f>_xlfn.TEXTBEFORE(Table2[[#This Row],[Kamp]]," - ")</f>
        <v>Rødovre FC</v>
      </c>
      <c r="C272" t="str">
        <f>_xlfn.TEXTAFTER(Table2[[#This Row],[Kamp]],"- ")</f>
        <v>RungstedHørsholm</v>
      </c>
      <c r="D272">
        <v>44846</v>
      </c>
      <c r="E272">
        <v>35321</v>
      </c>
      <c r="F272">
        <v>20222023</v>
      </c>
      <c r="G272" t="s">
        <v>17</v>
      </c>
      <c r="H272" t="s">
        <v>662</v>
      </c>
      <c r="I272" t="s">
        <v>677</v>
      </c>
      <c r="J272">
        <v>2</v>
      </c>
      <c r="K272">
        <v>29508</v>
      </c>
      <c r="L272">
        <v>1</v>
      </c>
      <c r="M272" t="s">
        <v>630</v>
      </c>
      <c r="N272" t="s">
        <v>88</v>
      </c>
      <c r="O272" t="s">
        <v>83</v>
      </c>
      <c r="P272">
        <v>30</v>
      </c>
      <c r="Q272">
        <v>17</v>
      </c>
      <c r="R272">
        <f>SUMIFS(Table2[number],Table2[Event],"Goal",Table2[H/U],"HOME",Table2[GameID],Table2[[#This Row],[GameID]],Table2[GameTime],"&lt;="&amp;Table2[[#This Row],[GameTime]])</f>
        <v>3</v>
      </c>
      <c r="S272">
        <f>SUMIFS(Table2[number],Table2[Event],"Goal",Table2[H/U],"AWAY",Table2[GameID],Table2[[#This Row],[GameID]],Table2[GameTime],"&lt;="&amp;Table2[[#This Row],[GameTime]])</f>
        <v>3</v>
      </c>
      <c r="T272" t="str">
        <f>IF(Table2[[#This Row],[Event]]="Goal",Table2[[#This Row],[Hscore]]&amp;"-"&amp;Table2[[#This Row],[Uscore]],"")</f>
        <v>3-3</v>
      </c>
      <c r="U272">
        <v>1374</v>
      </c>
      <c r="V272" s="1">
        <f>Table2[[#This Row],[GameTime]]-(Table2[[#This Row],[period]]-1)*1200</f>
        <v>174</v>
      </c>
      <c r="W272" s="1">
        <f>ROUNDDOWN(Table2[[#This Row],[Time]]/60,0)</f>
        <v>2</v>
      </c>
      <c r="X272" s="1">
        <f>ROUNDDOWN((Table2[[#This Row],[Time]]/60-Table2[[#This Row],[Time2]])*60,0)</f>
        <v>54</v>
      </c>
      <c r="Y272" s="1" t="str">
        <f>IF(Table2[[#This Row],[Time2]]&lt;10,0&amp;Table2[[#This Row],[Time2]],Table2[[#This Row],[Time2]])</f>
        <v>02</v>
      </c>
      <c r="Z272" s="1">
        <f>IF(Table2[[#This Row],[Time3]]&lt;10,0&amp;Table2[[#This Row],[Time3]],Table2[[#This Row],[Time3]])</f>
        <v>54</v>
      </c>
      <c r="AA272" s="2" t="str">
        <f>Table2[[#This Row],[Time4]]&amp;":"&amp;Table2[[#This Row],[Time5]]</f>
        <v>02:54</v>
      </c>
      <c r="AB272" s="1" t="str" cm="1">
        <f t="array" ref="AB272">IFERROR(IF(Table2[[#This Row],[code]]="","",_xlfn.IFS(AND(Table2[[#This Row],[code]]&lt;400,Table2[[#This Row],[code]]&lt;&gt;""),2,Table2[[#This Row],[code]]&gt;500,4)),"")</f>
        <v/>
      </c>
      <c r="AC272" s="1" t="str">
        <f>IF(Table2[[#This Row],[Event]]="Penalty",Table2[[#This Row],[number]],IF(Table2[[#This Row],[Event]]="Time-Out",401,""))</f>
        <v/>
      </c>
      <c r="AD272" s="1">
        <f>ROW(A271)</f>
        <v>271</v>
      </c>
      <c r="AE272" s="1">
        <f>COUNTIFS(Table2[GameID],Table2[[#This Row],[GameID]],Table2[Column1],"&lt;="&amp;Table2[[#This Row],[Column1]])-1</f>
        <v>5</v>
      </c>
    </row>
    <row r="273" spans="1:31" x14ac:dyDescent="0.45">
      <c r="A273" t="s">
        <v>291</v>
      </c>
      <c r="B273" t="str">
        <f>_xlfn.TEXTBEFORE(Table2[[#This Row],[Kamp]]," - ")</f>
        <v>Rødovre FC</v>
      </c>
      <c r="C273" t="str">
        <f>_xlfn.TEXTAFTER(Table2[[#This Row],[Kamp]],"- ")</f>
        <v>RungstedHørsholm</v>
      </c>
      <c r="D273">
        <v>44846</v>
      </c>
      <c r="E273">
        <v>35321</v>
      </c>
      <c r="F273">
        <v>20222023</v>
      </c>
      <c r="G273" t="s">
        <v>17</v>
      </c>
      <c r="H273" t="s">
        <v>665</v>
      </c>
      <c r="I273" t="s">
        <v>678</v>
      </c>
      <c r="J273">
        <v>2</v>
      </c>
      <c r="K273">
        <v>29512</v>
      </c>
      <c r="L273">
        <v>205</v>
      </c>
      <c r="M273" t="s">
        <v>631</v>
      </c>
      <c r="N273" t="s">
        <v>51</v>
      </c>
      <c r="O273" t="s">
        <v>634</v>
      </c>
      <c r="P273">
        <v>77</v>
      </c>
      <c r="Q273" t="s">
        <v>634</v>
      </c>
      <c r="R273">
        <f>SUMIFS(Table2[number],Table2[Event],"Goal",Table2[H/U],"HOME",Table2[GameID],Table2[[#This Row],[GameID]],Table2[GameTime],"&lt;="&amp;Table2[[#This Row],[GameTime]])</f>
        <v>3</v>
      </c>
      <c r="S273">
        <f>SUMIFS(Table2[number],Table2[Event],"Goal",Table2[H/U],"AWAY",Table2[GameID],Table2[[#This Row],[GameID]],Table2[GameTime],"&lt;="&amp;Table2[[#This Row],[GameTime]])</f>
        <v>3</v>
      </c>
      <c r="T273" t="str">
        <f>IF(Table2[[#This Row],[Event]]="Goal",Table2[[#This Row],[Hscore]]&amp;"-"&amp;Table2[[#This Row],[Uscore]],"")</f>
        <v/>
      </c>
      <c r="U273">
        <v>1429</v>
      </c>
      <c r="V273" s="1">
        <f>Table2[[#This Row],[GameTime]]-(Table2[[#This Row],[period]]-1)*1200</f>
        <v>229</v>
      </c>
      <c r="W273" s="1">
        <f>ROUNDDOWN(Table2[[#This Row],[Time]]/60,0)</f>
        <v>3</v>
      </c>
      <c r="X273" s="1">
        <f>ROUNDDOWN((Table2[[#This Row],[Time]]/60-Table2[[#This Row],[Time2]])*60,0)</f>
        <v>49</v>
      </c>
      <c r="Y273" s="1" t="str">
        <f>IF(Table2[[#This Row],[Time2]]&lt;10,0&amp;Table2[[#This Row],[Time2]],Table2[[#This Row],[Time2]])</f>
        <v>03</v>
      </c>
      <c r="Z273" s="1">
        <f>IF(Table2[[#This Row],[Time3]]&lt;10,0&amp;Table2[[#This Row],[Time3]],Table2[[#This Row],[Time3]])</f>
        <v>49</v>
      </c>
      <c r="AA273" s="2" t="str">
        <f>Table2[[#This Row],[Time4]]&amp;":"&amp;Table2[[#This Row],[Time5]]</f>
        <v>03:49</v>
      </c>
      <c r="AB273" s="1" cm="1">
        <f t="array" ref="AB273">IFERROR(IF(Table2[[#This Row],[code]]="","",_xlfn.IFS(AND(Table2[[#This Row],[code]]&lt;400,Table2[[#This Row],[code]]&lt;&gt;""),2,Table2[[#This Row],[code]]&gt;500,4)),"")</f>
        <v>2</v>
      </c>
      <c r="AC273" s="1">
        <f>IF(Table2[[#This Row],[Event]]="Penalty",Table2[[#This Row],[number]],IF(Table2[[#This Row],[Event]]="Time-Out",401,""))</f>
        <v>205</v>
      </c>
      <c r="AD273" s="1">
        <f>ROW(A272)</f>
        <v>272</v>
      </c>
      <c r="AE273" s="1">
        <f>COUNTIFS(Table2[GameID],Table2[[#This Row],[GameID]],Table2[Column1],"&lt;="&amp;Table2[[#This Row],[Column1]])-1</f>
        <v>6</v>
      </c>
    </row>
    <row r="274" spans="1:31" x14ac:dyDescent="0.45">
      <c r="A274" t="s">
        <v>291</v>
      </c>
      <c r="B274" t="str">
        <f>_xlfn.TEXTBEFORE(Table2[[#This Row],[Kamp]]," - ")</f>
        <v>Rødovre FC</v>
      </c>
      <c r="C274" t="str">
        <f>_xlfn.TEXTAFTER(Table2[[#This Row],[Kamp]],"- ")</f>
        <v>RungstedHørsholm</v>
      </c>
      <c r="D274">
        <v>44846</v>
      </c>
      <c r="E274">
        <v>35321</v>
      </c>
      <c r="F274">
        <v>20222023</v>
      </c>
      <c r="G274" t="s">
        <v>17</v>
      </c>
      <c r="H274" t="s">
        <v>662</v>
      </c>
      <c r="I274" t="s">
        <v>677</v>
      </c>
      <c r="J274">
        <v>2</v>
      </c>
      <c r="K274">
        <v>29508</v>
      </c>
      <c r="L274">
        <v>1</v>
      </c>
      <c r="M274" t="s">
        <v>630</v>
      </c>
      <c r="N274" t="s">
        <v>80</v>
      </c>
      <c r="O274" t="s">
        <v>634</v>
      </c>
      <c r="P274">
        <v>10</v>
      </c>
      <c r="Q274" t="s">
        <v>634</v>
      </c>
      <c r="R274">
        <f>SUMIFS(Table2[number],Table2[Event],"Goal",Table2[H/U],"HOME",Table2[GameID],Table2[[#This Row],[GameID]],Table2[GameTime],"&lt;="&amp;Table2[[#This Row],[GameTime]])</f>
        <v>3</v>
      </c>
      <c r="S274">
        <f>SUMIFS(Table2[number],Table2[Event],"Goal",Table2[H/U],"AWAY",Table2[GameID],Table2[[#This Row],[GameID]],Table2[GameTime],"&lt;="&amp;Table2[[#This Row],[GameTime]])</f>
        <v>4</v>
      </c>
      <c r="T274" t="str">
        <f>IF(Table2[[#This Row],[Event]]="Goal",Table2[[#This Row],[Hscore]]&amp;"-"&amp;Table2[[#This Row],[Uscore]],"")</f>
        <v>3-4</v>
      </c>
      <c r="U274">
        <v>1547</v>
      </c>
      <c r="V274" s="1">
        <f>Table2[[#This Row],[GameTime]]-(Table2[[#This Row],[period]]-1)*1200</f>
        <v>347</v>
      </c>
      <c r="W274" s="1">
        <f>ROUNDDOWN(Table2[[#This Row],[Time]]/60,0)</f>
        <v>5</v>
      </c>
      <c r="X274" s="1">
        <f>ROUNDDOWN((Table2[[#This Row],[Time]]/60-Table2[[#This Row],[Time2]])*60,0)</f>
        <v>47</v>
      </c>
      <c r="Y274" s="1" t="str">
        <f>IF(Table2[[#This Row],[Time2]]&lt;10,0&amp;Table2[[#This Row],[Time2]],Table2[[#This Row],[Time2]])</f>
        <v>05</v>
      </c>
      <c r="Z274" s="1">
        <f>IF(Table2[[#This Row],[Time3]]&lt;10,0&amp;Table2[[#This Row],[Time3]],Table2[[#This Row],[Time3]])</f>
        <v>47</v>
      </c>
      <c r="AA274" s="2" t="str">
        <f>Table2[[#This Row],[Time4]]&amp;":"&amp;Table2[[#This Row],[Time5]]</f>
        <v>05:47</v>
      </c>
      <c r="AB274" s="1" t="str" cm="1">
        <f t="array" ref="AB274">IFERROR(IF(Table2[[#This Row],[code]]="","",_xlfn.IFS(AND(Table2[[#This Row],[code]]&lt;400,Table2[[#This Row],[code]]&lt;&gt;""),2,Table2[[#This Row],[code]]&gt;500,4)),"")</f>
        <v/>
      </c>
      <c r="AC274" s="1" t="str">
        <f>IF(Table2[[#This Row],[Event]]="Penalty",Table2[[#This Row],[number]],IF(Table2[[#This Row],[Event]]="Time-Out",401,""))</f>
        <v/>
      </c>
      <c r="AD274" s="1">
        <f>ROW(A273)</f>
        <v>273</v>
      </c>
      <c r="AE274" s="1">
        <f>COUNTIFS(Table2[GameID],Table2[[#This Row],[GameID]],Table2[Column1],"&lt;="&amp;Table2[[#This Row],[Column1]])-1</f>
        <v>7</v>
      </c>
    </row>
    <row r="275" spans="1:31" x14ac:dyDescent="0.45">
      <c r="A275" t="s">
        <v>291</v>
      </c>
      <c r="B275" t="str">
        <f>_xlfn.TEXTBEFORE(Table2[[#This Row],[Kamp]]," - ")</f>
        <v>Rødovre FC</v>
      </c>
      <c r="C275" t="str">
        <f>_xlfn.TEXTAFTER(Table2[[#This Row],[Kamp]],"- ")</f>
        <v>RungstedHørsholm</v>
      </c>
      <c r="D275">
        <v>44846</v>
      </c>
      <c r="E275">
        <v>35321</v>
      </c>
      <c r="F275">
        <v>20222023</v>
      </c>
      <c r="G275" t="s">
        <v>17</v>
      </c>
      <c r="H275" t="s">
        <v>665</v>
      </c>
      <c r="I275" t="s">
        <v>678</v>
      </c>
      <c r="J275">
        <v>2</v>
      </c>
      <c r="K275">
        <v>29512</v>
      </c>
      <c r="L275">
        <v>1</v>
      </c>
      <c r="M275" t="s">
        <v>630</v>
      </c>
      <c r="N275" t="s">
        <v>55</v>
      </c>
      <c r="O275" t="s">
        <v>53</v>
      </c>
      <c r="P275">
        <v>88</v>
      </c>
      <c r="Q275">
        <v>81</v>
      </c>
      <c r="R275">
        <f>SUMIFS(Table2[number],Table2[Event],"Goal",Table2[H/U],"HOME",Table2[GameID],Table2[[#This Row],[GameID]],Table2[GameTime],"&lt;="&amp;Table2[[#This Row],[GameTime]])</f>
        <v>4</v>
      </c>
      <c r="S275">
        <f>SUMIFS(Table2[number],Table2[Event],"Goal",Table2[H/U],"AWAY",Table2[GameID],Table2[[#This Row],[GameID]],Table2[GameTime],"&lt;="&amp;Table2[[#This Row],[GameTime]])</f>
        <v>4</v>
      </c>
      <c r="T275" t="str">
        <f>IF(Table2[[#This Row],[Event]]="Goal",Table2[[#This Row],[Hscore]]&amp;"-"&amp;Table2[[#This Row],[Uscore]],"")</f>
        <v>4-4</v>
      </c>
      <c r="U275">
        <v>1563</v>
      </c>
      <c r="V275" s="1">
        <f>Table2[[#This Row],[GameTime]]-(Table2[[#This Row],[period]]-1)*1200</f>
        <v>363</v>
      </c>
      <c r="W275" s="1">
        <f>ROUNDDOWN(Table2[[#This Row],[Time]]/60,0)</f>
        <v>6</v>
      </c>
      <c r="X275" s="1">
        <f>ROUNDDOWN((Table2[[#This Row],[Time]]/60-Table2[[#This Row],[Time2]])*60,0)</f>
        <v>2</v>
      </c>
      <c r="Y275" s="1" t="str">
        <f>IF(Table2[[#This Row],[Time2]]&lt;10,0&amp;Table2[[#This Row],[Time2]],Table2[[#This Row],[Time2]])</f>
        <v>06</v>
      </c>
      <c r="Z275" s="1" t="str">
        <f>IF(Table2[[#This Row],[Time3]]&lt;10,0&amp;Table2[[#This Row],[Time3]],Table2[[#This Row],[Time3]])</f>
        <v>02</v>
      </c>
      <c r="AA275" s="2" t="str">
        <f>Table2[[#This Row],[Time4]]&amp;":"&amp;Table2[[#This Row],[Time5]]</f>
        <v>06:02</v>
      </c>
      <c r="AB275" s="1" t="str" cm="1">
        <f t="array" ref="AB275">IFERROR(IF(Table2[[#This Row],[code]]="","",_xlfn.IFS(AND(Table2[[#This Row],[code]]&lt;400,Table2[[#This Row],[code]]&lt;&gt;""),2,Table2[[#This Row],[code]]&gt;500,4)),"")</f>
        <v/>
      </c>
      <c r="AC275" s="1" t="str">
        <f>IF(Table2[[#This Row],[Event]]="Penalty",Table2[[#This Row],[number]],IF(Table2[[#This Row],[Event]]="Time-Out",401,""))</f>
        <v/>
      </c>
      <c r="AD275" s="1">
        <f>ROW(A274)</f>
        <v>274</v>
      </c>
      <c r="AE275" s="1">
        <f>COUNTIFS(Table2[GameID],Table2[[#This Row],[GameID]],Table2[Column1],"&lt;="&amp;Table2[[#This Row],[Column1]])-1</f>
        <v>8</v>
      </c>
    </row>
    <row r="276" spans="1:31" x14ac:dyDescent="0.45">
      <c r="A276" t="s">
        <v>291</v>
      </c>
      <c r="B276" t="str">
        <f>_xlfn.TEXTBEFORE(Table2[[#This Row],[Kamp]]," - ")</f>
        <v>Rødovre FC</v>
      </c>
      <c r="C276" t="str">
        <f>_xlfn.TEXTAFTER(Table2[[#This Row],[Kamp]],"- ")</f>
        <v>RungstedHørsholm</v>
      </c>
      <c r="D276">
        <v>44846</v>
      </c>
      <c r="E276">
        <v>35321</v>
      </c>
      <c r="F276">
        <v>20222023</v>
      </c>
      <c r="G276" t="s">
        <v>17</v>
      </c>
      <c r="H276" t="s">
        <v>665</v>
      </c>
      <c r="I276" t="s">
        <v>678</v>
      </c>
      <c r="J276">
        <v>2</v>
      </c>
      <c r="K276">
        <v>29512</v>
      </c>
      <c r="L276">
        <v>1</v>
      </c>
      <c r="M276" t="s">
        <v>630</v>
      </c>
      <c r="N276" t="s">
        <v>55</v>
      </c>
      <c r="O276" t="s">
        <v>42</v>
      </c>
      <c r="P276">
        <v>88</v>
      </c>
      <c r="Q276">
        <v>8</v>
      </c>
      <c r="R276">
        <f>SUMIFS(Table2[number],Table2[Event],"Goal",Table2[H/U],"HOME",Table2[GameID],Table2[[#This Row],[GameID]],Table2[GameTime],"&lt;="&amp;Table2[[#This Row],[GameTime]])</f>
        <v>5</v>
      </c>
      <c r="S276">
        <f>SUMIFS(Table2[number],Table2[Event],"Goal",Table2[H/U],"AWAY",Table2[GameID],Table2[[#This Row],[GameID]],Table2[GameTime],"&lt;="&amp;Table2[[#This Row],[GameTime]])</f>
        <v>4</v>
      </c>
      <c r="T276" t="str">
        <f>IF(Table2[[#This Row],[Event]]="Goal",Table2[[#This Row],[Hscore]]&amp;"-"&amp;Table2[[#This Row],[Uscore]],"")</f>
        <v>5-4</v>
      </c>
      <c r="U276">
        <v>1691</v>
      </c>
      <c r="V276" s="1">
        <f>Table2[[#This Row],[GameTime]]-(Table2[[#This Row],[period]]-1)*1200</f>
        <v>491</v>
      </c>
      <c r="W276" s="1">
        <f>ROUNDDOWN(Table2[[#This Row],[Time]]/60,0)</f>
        <v>8</v>
      </c>
      <c r="X276" s="1">
        <f>ROUNDDOWN((Table2[[#This Row],[Time]]/60-Table2[[#This Row],[Time2]])*60,0)</f>
        <v>11</v>
      </c>
      <c r="Y276" s="1" t="str">
        <f>IF(Table2[[#This Row],[Time2]]&lt;10,0&amp;Table2[[#This Row],[Time2]],Table2[[#This Row],[Time2]])</f>
        <v>08</v>
      </c>
      <c r="Z276" s="1">
        <f>IF(Table2[[#This Row],[Time3]]&lt;10,0&amp;Table2[[#This Row],[Time3]],Table2[[#This Row],[Time3]])</f>
        <v>11</v>
      </c>
      <c r="AA276" s="2" t="str">
        <f>Table2[[#This Row],[Time4]]&amp;":"&amp;Table2[[#This Row],[Time5]]</f>
        <v>08:11</v>
      </c>
      <c r="AB276" s="1" t="str" cm="1">
        <f t="array" ref="AB276">IFERROR(IF(Table2[[#This Row],[code]]="","",_xlfn.IFS(AND(Table2[[#This Row],[code]]&lt;400,Table2[[#This Row],[code]]&lt;&gt;""),2,Table2[[#This Row],[code]]&gt;500,4)),"")</f>
        <v/>
      </c>
      <c r="AC276" s="1" t="str">
        <f>IF(Table2[[#This Row],[Event]]="Penalty",Table2[[#This Row],[number]],IF(Table2[[#This Row],[Event]]="Time-Out",401,""))</f>
        <v/>
      </c>
      <c r="AD276" s="1">
        <f>ROW(A275)</f>
        <v>275</v>
      </c>
      <c r="AE276" s="1">
        <f>COUNTIFS(Table2[GameID],Table2[[#This Row],[GameID]],Table2[Column1],"&lt;="&amp;Table2[[#This Row],[Column1]])-1</f>
        <v>9</v>
      </c>
    </row>
    <row r="277" spans="1:31" x14ac:dyDescent="0.45">
      <c r="A277" t="s">
        <v>291</v>
      </c>
      <c r="B277" t="str">
        <f>_xlfn.TEXTBEFORE(Table2[[#This Row],[Kamp]]," - ")</f>
        <v>Rødovre FC</v>
      </c>
      <c r="C277" t="str">
        <f>_xlfn.TEXTAFTER(Table2[[#This Row],[Kamp]],"- ")</f>
        <v>RungstedHørsholm</v>
      </c>
      <c r="D277">
        <v>44846</v>
      </c>
      <c r="E277">
        <v>35321</v>
      </c>
      <c r="F277">
        <v>20222023</v>
      </c>
      <c r="G277" t="s">
        <v>17</v>
      </c>
      <c r="H277" t="s">
        <v>665</v>
      </c>
      <c r="I277" t="s">
        <v>678</v>
      </c>
      <c r="J277">
        <v>2</v>
      </c>
      <c r="K277">
        <v>29512</v>
      </c>
      <c r="L277">
        <v>1</v>
      </c>
      <c r="M277" t="s">
        <v>630</v>
      </c>
      <c r="N277" t="s">
        <v>42</v>
      </c>
      <c r="O277" t="s">
        <v>55</v>
      </c>
      <c r="P277">
        <v>8</v>
      </c>
      <c r="Q277">
        <v>88</v>
      </c>
      <c r="R277">
        <f>SUMIFS(Table2[number],Table2[Event],"Goal",Table2[H/U],"HOME",Table2[GameID],Table2[[#This Row],[GameID]],Table2[GameTime],"&lt;="&amp;Table2[[#This Row],[GameTime]])</f>
        <v>6</v>
      </c>
      <c r="S277">
        <f>SUMIFS(Table2[number],Table2[Event],"Goal",Table2[H/U],"AWAY",Table2[GameID],Table2[[#This Row],[GameID]],Table2[GameTime],"&lt;="&amp;Table2[[#This Row],[GameTime]])</f>
        <v>4</v>
      </c>
      <c r="T277" t="str">
        <f>IF(Table2[[#This Row],[Event]]="Goal",Table2[[#This Row],[Hscore]]&amp;"-"&amp;Table2[[#This Row],[Uscore]],"")</f>
        <v>6-4</v>
      </c>
      <c r="U277">
        <v>1914</v>
      </c>
      <c r="V277" s="1">
        <f>Table2[[#This Row],[GameTime]]-(Table2[[#This Row],[period]]-1)*1200</f>
        <v>714</v>
      </c>
      <c r="W277" s="1">
        <f>ROUNDDOWN(Table2[[#This Row],[Time]]/60,0)</f>
        <v>11</v>
      </c>
      <c r="X277" s="1">
        <f>ROUNDDOWN((Table2[[#This Row],[Time]]/60-Table2[[#This Row],[Time2]])*60,0)</f>
        <v>54</v>
      </c>
      <c r="Y277" s="1">
        <f>IF(Table2[[#This Row],[Time2]]&lt;10,0&amp;Table2[[#This Row],[Time2]],Table2[[#This Row],[Time2]])</f>
        <v>11</v>
      </c>
      <c r="Z277" s="1">
        <f>IF(Table2[[#This Row],[Time3]]&lt;10,0&amp;Table2[[#This Row],[Time3]],Table2[[#This Row],[Time3]])</f>
        <v>54</v>
      </c>
      <c r="AA277" s="2" t="str">
        <f>Table2[[#This Row],[Time4]]&amp;":"&amp;Table2[[#This Row],[Time5]]</f>
        <v>11:54</v>
      </c>
      <c r="AB277" s="1" t="str" cm="1">
        <f t="array" ref="AB277">IFERROR(IF(Table2[[#This Row],[code]]="","",_xlfn.IFS(AND(Table2[[#This Row],[code]]&lt;400,Table2[[#This Row],[code]]&lt;&gt;""),2,Table2[[#This Row],[code]]&gt;500,4)),"")</f>
        <v/>
      </c>
      <c r="AC277" s="1" t="str">
        <f>IF(Table2[[#This Row],[Event]]="Penalty",Table2[[#This Row],[number]],IF(Table2[[#This Row],[Event]]="Time-Out",401,""))</f>
        <v/>
      </c>
      <c r="AD277" s="1">
        <f>ROW(A276)</f>
        <v>276</v>
      </c>
      <c r="AE277" s="1">
        <f>COUNTIFS(Table2[GameID],Table2[[#This Row],[GameID]],Table2[Column1],"&lt;="&amp;Table2[[#This Row],[Column1]])-1</f>
        <v>10</v>
      </c>
    </row>
    <row r="278" spans="1:31" x14ac:dyDescent="0.45">
      <c r="A278" t="s">
        <v>291</v>
      </c>
      <c r="B278" t="str">
        <f>_xlfn.TEXTBEFORE(Table2[[#This Row],[Kamp]]," - ")</f>
        <v>Rødovre FC</v>
      </c>
      <c r="C278" t="str">
        <f>_xlfn.TEXTAFTER(Table2[[#This Row],[Kamp]],"- ")</f>
        <v>RungstedHørsholm</v>
      </c>
      <c r="D278">
        <v>44846</v>
      </c>
      <c r="E278">
        <v>35321</v>
      </c>
      <c r="F278">
        <v>20222023</v>
      </c>
      <c r="G278" t="s">
        <v>17</v>
      </c>
      <c r="H278" t="s">
        <v>665</v>
      </c>
      <c r="I278" t="s">
        <v>678</v>
      </c>
      <c r="J278">
        <v>2</v>
      </c>
      <c r="K278">
        <v>29512</v>
      </c>
      <c r="L278">
        <v>1</v>
      </c>
      <c r="M278" t="s">
        <v>630</v>
      </c>
      <c r="N278" t="s">
        <v>53</v>
      </c>
      <c r="O278" t="s">
        <v>44</v>
      </c>
      <c r="P278">
        <v>81</v>
      </c>
      <c r="Q278">
        <v>16</v>
      </c>
      <c r="R278">
        <f>SUMIFS(Table2[number],Table2[Event],"Goal",Table2[H/U],"HOME",Table2[GameID],Table2[[#This Row],[GameID]],Table2[GameTime],"&lt;="&amp;Table2[[#This Row],[GameTime]])</f>
        <v>7</v>
      </c>
      <c r="S278">
        <f>SUMIFS(Table2[number],Table2[Event],"Goal",Table2[H/U],"AWAY",Table2[GameID],Table2[[#This Row],[GameID]],Table2[GameTime],"&lt;="&amp;Table2[[#This Row],[GameTime]])</f>
        <v>4</v>
      </c>
      <c r="T278" t="str">
        <f>IF(Table2[[#This Row],[Event]]="Goal",Table2[[#This Row],[Hscore]]&amp;"-"&amp;Table2[[#This Row],[Uscore]],"")</f>
        <v>7-4</v>
      </c>
      <c r="U278">
        <v>2231</v>
      </c>
      <c r="V278" s="1">
        <f>Table2[[#This Row],[GameTime]]-(Table2[[#This Row],[period]]-1)*1200</f>
        <v>1031</v>
      </c>
      <c r="W278" s="1">
        <f>ROUNDDOWN(Table2[[#This Row],[Time]]/60,0)</f>
        <v>17</v>
      </c>
      <c r="X278" s="1">
        <f>ROUNDDOWN((Table2[[#This Row],[Time]]/60-Table2[[#This Row],[Time2]])*60,0)</f>
        <v>11</v>
      </c>
      <c r="Y278" s="1">
        <f>IF(Table2[[#This Row],[Time2]]&lt;10,0&amp;Table2[[#This Row],[Time2]],Table2[[#This Row],[Time2]])</f>
        <v>17</v>
      </c>
      <c r="Z278" s="1">
        <f>IF(Table2[[#This Row],[Time3]]&lt;10,0&amp;Table2[[#This Row],[Time3]],Table2[[#This Row],[Time3]])</f>
        <v>11</v>
      </c>
      <c r="AA278" s="2" t="str">
        <f>Table2[[#This Row],[Time4]]&amp;":"&amp;Table2[[#This Row],[Time5]]</f>
        <v>17:11</v>
      </c>
      <c r="AB278" s="1" t="str" cm="1">
        <f t="array" ref="AB278">IFERROR(IF(Table2[[#This Row],[code]]="","",_xlfn.IFS(AND(Table2[[#This Row],[code]]&lt;400,Table2[[#This Row],[code]]&lt;&gt;""),2,Table2[[#This Row],[code]]&gt;500,4)),"")</f>
        <v/>
      </c>
      <c r="AC278" s="1" t="str">
        <f>IF(Table2[[#This Row],[Event]]="Penalty",Table2[[#This Row],[number]],IF(Table2[[#This Row],[Event]]="Time-Out",401,""))</f>
        <v/>
      </c>
      <c r="AD278" s="1">
        <f>ROW(A277)</f>
        <v>277</v>
      </c>
      <c r="AE278" s="1">
        <f>COUNTIFS(Table2[GameID],Table2[[#This Row],[GameID]],Table2[Column1],"&lt;="&amp;Table2[[#This Row],[Column1]])-1</f>
        <v>11</v>
      </c>
    </row>
    <row r="279" spans="1:31" x14ac:dyDescent="0.45">
      <c r="A279" t="s">
        <v>291</v>
      </c>
      <c r="B279" t="str">
        <f>_xlfn.TEXTBEFORE(Table2[[#This Row],[Kamp]]," - ")</f>
        <v>Rødovre FC</v>
      </c>
      <c r="C279" t="str">
        <f>_xlfn.TEXTAFTER(Table2[[#This Row],[Kamp]],"- ")</f>
        <v>RungstedHørsholm</v>
      </c>
      <c r="D279">
        <v>44846</v>
      </c>
      <c r="E279">
        <v>35321</v>
      </c>
      <c r="F279">
        <v>20222023</v>
      </c>
      <c r="G279" t="s">
        <v>17</v>
      </c>
      <c r="H279" t="s">
        <v>665</v>
      </c>
      <c r="I279" t="s">
        <v>678</v>
      </c>
      <c r="J279">
        <v>2</v>
      </c>
      <c r="K279">
        <v>29512</v>
      </c>
      <c r="L279">
        <v>1</v>
      </c>
      <c r="M279" t="s">
        <v>630</v>
      </c>
      <c r="N279" t="s">
        <v>47</v>
      </c>
      <c r="O279" t="s">
        <v>55</v>
      </c>
      <c r="P279">
        <v>24</v>
      </c>
      <c r="Q279">
        <v>88</v>
      </c>
      <c r="R279">
        <f>SUMIFS(Table2[number],Table2[Event],"Goal",Table2[H/U],"HOME",Table2[GameID],Table2[[#This Row],[GameID]],Table2[GameTime],"&lt;="&amp;Table2[[#This Row],[GameTime]])</f>
        <v>8</v>
      </c>
      <c r="S279">
        <f>SUMIFS(Table2[number],Table2[Event],"Goal",Table2[H/U],"AWAY",Table2[GameID],Table2[[#This Row],[GameID]],Table2[GameTime],"&lt;="&amp;Table2[[#This Row],[GameTime]])</f>
        <v>4</v>
      </c>
      <c r="T279" t="str">
        <f>IF(Table2[[#This Row],[Event]]="Goal",Table2[[#This Row],[Hscore]]&amp;"-"&amp;Table2[[#This Row],[Uscore]],"")</f>
        <v>8-4</v>
      </c>
      <c r="U279">
        <v>2274</v>
      </c>
      <c r="V279" s="1">
        <f>Table2[[#This Row],[GameTime]]-(Table2[[#This Row],[period]]-1)*1200</f>
        <v>1074</v>
      </c>
      <c r="W279" s="1">
        <f>ROUNDDOWN(Table2[[#This Row],[Time]]/60,0)</f>
        <v>17</v>
      </c>
      <c r="X279" s="1">
        <f>ROUNDDOWN((Table2[[#This Row],[Time]]/60-Table2[[#This Row],[Time2]])*60,0)</f>
        <v>53</v>
      </c>
      <c r="Y279" s="1">
        <f>IF(Table2[[#This Row],[Time2]]&lt;10,0&amp;Table2[[#This Row],[Time2]],Table2[[#This Row],[Time2]])</f>
        <v>17</v>
      </c>
      <c r="Z279" s="1">
        <f>IF(Table2[[#This Row],[Time3]]&lt;10,0&amp;Table2[[#This Row],[Time3]],Table2[[#This Row],[Time3]])</f>
        <v>53</v>
      </c>
      <c r="AA279" s="2" t="str">
        <f>Table2[[#This Row],[Time4]]&amp;":"&amp;Table2[[#This Row],[Time5]]</f>
        <v>17:53</v>
      </c>
      <c r="AB279" s="1" t="str" cm="1">
        <f t="array" ref="AB279">IFERROR(IF(Table2[[#This Row],[code]]="","",_xlfn.IFS(AND(Table2[[#This Row],[code]]&lt;400,Table2[[#This Row],[code]]&lt;&gt;""),2,Table2[[#This Row],[code]]&gt;500,4)),"")</f>
        <v/>
      </c>
      <c r="AC279" s="1" t="str">
        <f>IF(Table2[[#This Row],[Event]]="Penalty",Table2[[#This Row],[number]],IF(Table2[[#This Row],[Event]]="Time-Out",401,""))</f>
        <v/>
      </c>
      <c r="AD279" s="1">
        <f>ROW(A278)</f>
        <v>278</v>
      </c>
      <c r="AE279" s="1">
        <f>COUNTIFS(Table2[GameID],Table2[[#This Row],[GameID]],Table2[Column1],"&lt;="&amp;Table2[[#This Row],[Column1]])-1</f>
        <v>12</v>
      </c>
    </row>
    <row r="280" spans="1:31" x14ac:dyDescent="0.45">
      <c r="A280" t="s">
        <v>291</v>
      </c>
      <c r="B280" t="str">
        <f>_xlfn.TEXTBEFORE(Table2[[#This Row],[Kamp]]," - ")</f>
        <v>Rødovre FC</v>
      </c>
      <c r="C280" t="str">
        <f>_xlfn.TEXTAFTER(Table2[[#This Row],[Kamp]],"- ")</f>
        <v>RungstedHørsholm</v>
      </c>
      <c r="D280">
        <v>44846</v>
      </c>
      <c r="E280">
        <v>35321</v>
      </c>
      <c r="F280">
        <v>20222023</v>
      </c>
      <c r="G280" t="s">
        <v>17</v>
      </c>
      <c r="H280" t="s">
        <v>662</v>
      </c>
      <c r="I280" t="s">
        <v>677</v>
      </c>
      <c r="J280">
        <v>2</v>
      </c>
      <c r="K280">
        <v>29508</v>
      </c>
      <c r="L280">
        <v>1</v>
      </c>
      <c r="M280" t="s">
        <v>630</v>
      </c>
      <c r="N280" t="s">
        <v>78</v>
      </c>
      <c r="O280" t="s">
        <v>87</v>
      </c>
      <c r="P280">
        <v>8</v>
      </c>
      <c r="Q280">
        <v>27</v>
      </c>
      <c r="R280">
        <f>SUMIFS(Table2[number],Table2[Event],"Goal",Table2[H/U],"HOME",Table2[GameID],Table2[[#This Row],[GameID]],Table2[GameTime],"&lt;="&amp;Table2[[#This Row],[GameTime]])</f>
        <v>8</v>
      </c>
      <c r="S280">
        <f>SUMIFS(Table2[number],Table2[Event],"Goal",Table2[H/U],"AWAY",Table2[GameID],Table2[[#This Row],[GameID]],Table2[GameTime],"&lt;="&amp;Table2[[#This Row],[GameTime]])</f>
        <v>5</v>
      </c>
      <c r="T280" t="str">
        <f>IF(Table2[[#This Row],[Event]]="Goal",Table2[[#This Row],[Hscore]]&amp;"-"&amp;Table2[[#This Row],[Uscore]],"")</f>
        <v>8-5</v>
      </c>
      <c r="U280">
        <v>2286</v>
      </c>
      <c r="V280" s="1">
        <f>Table2[[#This Row],[GameTime]]-(Table2[[#This Row],[period]]-1)*1200</f>
        <v>1086</v>
      </c>
      <c r="W280" s="1">
        <f>ROUNDDOWN(Table2[[#This Row],[Time]]/60,0)</f>
        <v>18</v>
      </c>
      <c r="X280" s="1">
        <f>ROUNDDOWN((Table2[[#This Row],[Time]]/60-Table2[[#This Row],[Time2]])*60,0)</f>
        <v>6</v>
      </c>
      <c r="Y280" s="1">
        <f>IF(Table2[[#This Row],[Time2]]&lt;10,0&amp;Table2[[#This Row],[Time2]],Table2[[#This Row],[Time2]])</f>
        <v>18</v>
      </c>
      <c r="Z280" s="1" t="str">
        <f>IF(Table2[[#This Row],[Time3]]&lt;10,0&amp;Table2[[#This Row],[Time3]],Table2[[#This Row],[Time3]])</f>
        <v>06</v>
      </c>
      <c r="AA280" s="2" t="str">
        <f>Table2[[#This Row],[Time4]]&amp;":"&amp;Table2[[#This Row],[Time5]]</f>
        <v>18:06</v>
      </c>
      <c r="AB280" s="1" t="str" cm="1">
        <f t="array" ref="AB280">IFERROR(IF(Table2[[#This Row],[code]]="","",_xlfn.IFS(AND(Table2[[#This Row],[code]]&lt;400,Table2[[#This Row],[code]]&lt;&gt;""),2,Table2[[#This Row],[code]]&gt;500,4)),"")</f>
        <v/>
      </c>
      <c r="AC280" s="1" t="str">
        <f>IF(Table2[[#This Row],[Event]]="Penalty",Table2[[#This Row],[number]],IF(Table2[[#This Row],[Event]]="Time-Out",401,""))</f>
        <v/>
      </c>
      <c r="AD280" s="1">
        <f>ROW(A279)</f>
        <v>279</v>
      </c>
      <c r="AE280" s="1">
        <f>COUNTIFS(Table2[GameID],Table2[[#This Row],[GameID]],Table2[Column1],"&lt;="&amp;Table2[[#This Row],[Column1]])-1</f>
        <v>13</v>
      </c>
    </row>
    <row r="281" spans="1:31" x14ac:dyDescent="0.45">
      <c r="A281" t="s">
        <v>291</v>
      </c>
      <c r="B281" t="str">
        <f>_xlfn.TEXTBEFORE(Table2[[#This Row],[Kamp]]," - ")</f>
        <v>Rødovre FC</v>
      </c>
      <c r="C281" t="str">
        <f>_xlfn.TEXTAFTER(Table2[[#This Row],[Kamp]],"- ")</f>
        <v>RungstedHørsholm</v>
      </c>
      <c r="D281">
        <v>44846</v>
      </c>
      <c r="E281">
        <v>35321</v>
      </c>
      <c r="F281">
        <v>20222023</v>
      </c>
      <c r="G281" t="s">
        <v>17</v>
      </c>
      <c r="H281" t="s">
        <v>665</v>
      </c>
      <c r="I281" t="s">
        <v>678</v>
      </c>
      <c r="J281">
        <v>3</v>
      </c>
      <c r="K281">
        <v>29512</v>
      </c>
      <c r="L281">
        <v>1</v>
      </c>
      <c r="M281" t="s">
        <v>630</v>
      </c>
      <c r="N281" t="s">
        <v>44</v>
      </c>
      <c r="O281" t="s">
        <v>51</v>
      </c>
      <c r="P281">
        <v>16</v>
      </c>
      <c r="Q281">
        <v>77</v>
      </c>
      <c r="R281">
        <f>SUMIFS(Table2[number],Table2[Event],"Goal",Table2[H/U],"HOME",Table2[GameID],Table2[[#This Row],[GameID]],Table2[GameTime],"&lt;="&amp;Table2[[#This Row],[GameTime]])</f>
        <v>9</v>
      </c>
      <c r="S281">
        <f>SUMIFS(Table2[number],Table2[Event],"Goal",Table2[H/U],"AWAY",Table2[GameID],Table2[[#This Row],[GameID]],Table2[GameTime],"&lt;="&amp;Table2[[#This Row],[GameTime]])</f>
        <v>5</v>
      </c>
      <c r="T281" t="str">
        <f>IF(Table2[[#This Row],[Event]]="Goal",Table2[[#This Row],[Hscore]]&amp;"-"&amp;Table2[[#This Row],[Uscore]],"")</f>
        <v>9-5</v>
      </c>
      <c r="U281">
        <v>2570</v>
      </c>
      <c r="V281" s="1">
        <f>Table2[[#This Row],[GameTime]]-(Table2[[#This Row],[period]]-1)*1200</f>
        <v>170</v>
      </c>
      <c r="W281" s="1">
        <f>ROUNDDOWN(Table2[[#This Row],[Time]]/60,0)</f>
        <v>2</v>
      </c>
      <c r="X281" s="1">
        <f>ROUNDDOWN((Table2[[#This Row],[Time]]/60-Table2[[#This Row],[Time2]])*60,0)</f>
        <v>50</v>
      </c>
      <c r="Y281" s="1" t="str">
        <f>IF(Table2[[#This Row],[Time2]]&lt;10,0&amp;Table2[[#This Row],[Time2]],Table2[[#This Row],[Time2]])</f>
        <v>02</v>
      </c>
      <c r="Z281" s="1">
        <f>IF(Table2[[#This Row],[Time3]]&lt;10,0&amp;Table2[[#This Row],[Time3]],Table2[[#This Row],[Time3]])</f>
        <v>50</v>
      </c>
      <c r="AA281" s="2" t="str">
        <f>Table2[[#This Row],[Time4]]&amp;":"&amp;Table2[[#This Row],[Time5]]</f>
        <v>02:50</v>
      </c>
      <c r="AB281" s="1" t="str" cm="1">
        <f t="array" ref="AB281">IFERROR(IF(Table2[[#This Row],[code]]="","",_xlfn.IFS(AND(Table2[[#This Row],[code]]&lt;400,Table2[[#This Row],[code]]&lt;&gt;""),2,Table2[[#This Row],[code]]&gt;500,4)),"")</f>
        <v/>
      </c>
      <c r="AC281" s="1" t="str">
        <f>IF(Table2[[#This Row],[Event]]="Penalty",Table2[[#This Row],[number]],IF(Table2[[#This Row],[Event]]="Time-Out",401,""))</f>
        <v/>
      </c>
      <c r="AD281" s="1">
        <f>ROW(A280)</f>
        <v>280</v>
      </c>
      <c r="AE281" s="1">
        <f>COUNTIFS(Table2[GameID],Table2[[#This Row],[GameID]],Table2[Column1],"&lt;="&amp;Table2[[#This Row],[Column1]])-1</f>
        <v>14</v>
      </c>
    </row>
    <row r="282" spans="1:31" x14ac:dyDescent="0.45">
      <c r="A282" t="s">
        <v>291</v>
      </c>
      <c r="B282" t="str">
        <f>_xlfn.TEXTBEFORE(Table2[[#This Row],[Kamp]]," - ")</f>
        <v>Rødovre FC</v>
      </c>
      <c r="C282" t="str">
        <f>_xlfn.TEXTAFTER(Table2[[#This Row],[Kamp]],"- ")</f>
        <v>RungstedHørsholm</v>
      </c>
      <c r="D282">
        <v>44846</v>
      </c>
      <c r="E282">
        <v>35321</v>
      </c>
      <c r="F282">
        <v>20222023</v>
      </c>
      <c r="G282" t="s">
        <v>17</v>
      </c>
      <c r="H282" t="s">
        <v>662</v>
      </c>
      <c r="I282" t="s">
        <v>677</v>
      </c>
      <c r="J282">
        <v>3</v>
      </c>
      <c r="K282">
        <v>29508</v>
      </c>
      <c r="L282">
        <v>0</v>
      </c>
      <c r="M282" t="s">
        <v>633</v>
      </c>
      <c r="N282" t="s">
        <v>634</v>
      </c>
      <c r="O282" t="s">
        <v>634</v>
      </c>
      <c r="P282" t="s">
        <v>634</v>
      </c>
      <c r="Q282" t="s">
        <v>634</v>
      </c>
      <c r="R282">
        <f>SUMIFS(Table2[number],Table2[Event],"Goal",Table2[H/U],"HOME",Table2[GameID],Table2[[#This Row],[GameID]],Table2[GameTime],"&lt;="&amp;Table2[[#This Row],[GameTime]])</f>
        <v>9</v>
      </c>
      <c r="S282">
        <f>SUMIFS(Table2[number],Table2[Event],"Goal",Table2[H/U],"AWAY",Table2[GameID],Table2[[#This Row],[GameID]],Table2[GameTime],"&lt;="&amp;Table2[[#This Row],[GameTime]])</f>
        <v>5</v>
      </c>
      <c r="T282" t="str">
        <f>IF(Table2[[#This Row],[Event]]="Goal",Table2[[#This Row],[Hscore]]&amp;"-"&amp;Table2[[#This Row],[Uscore]],"")</f>
        <v/>
      </c>
      <c r="U282">
        <v>2875</v>
      </c>
      <c r="V282" s="1">
        <f>Table2[[#This Row],[GameTime]]-(Table2[[#This Row],[period]]-1)*1200</f>
        <v>475</v>
      </c>
      <c r="W282" s="1">
        <f>ROUNDDOWN(Table2[[#This Row],[Time]]/60,0)</f>
        <v>7</v>
      </c>
      <c r="X282" s="1">
        <f>ROUNDDOWN((Table2[[#This Row],[Time]]/60-Table2[[#This Row],[Time2]])*60,0)</f>
        <v>55</v>
      </c>
      <c r="Y282" s="1" t="str">
        <f>IF(Table2[[#This Row],[Time2]]&lt;10,0&amp;Table2[[#This Row],[Time2]],Table2[[#This Row],[Time2]])</f>
        <v>07</v>
      </c>
      <c r="Z282" s="1">
        <f>IF(Table2[[#This Row],[Time3]]&lt;10,0&amp;Table2[[#This Row],[Time3]],Table2[[#This Row],[Time3]])</f>
        <v>55</v>
      </c>
      <c r="AA282" s="2" t="str">
        <f>Table2[[#This Row],[Time4]]&amp;":"&amp;Table2[[#This Row],[Time5]]</f>
        <v>07:55</v>
      </c>
      <c r="AB282" s="1" t="str" cm="1">
        <f t="array" ref="AB282">IFERROR(IF(Table2[[#This Row],[code]]="","",_xlfn.IFS(AND(Table2[[#This Row],[code]]&lt;400,Table2[[#This Row],[code]]&lt;&gt;""),2,Table2[[#This Row],[code]]&gt;500,4)),"")</f>
        <v/>
      </c>
      <c r="AC282" s="1">
        <f>IF(Table2[[#This Row],[Event]]="Penalty",Table2[[#This Row],[number]],IF(Table2[[#This Row],[Event]]="Time-Out",401,""))</f>
        <v>401</v>
      </c>
      <c r="AD282" s="1">
        <f>ROW(A281)</f>
        <v>281</v>
      </c>
      <c r="AE282" s="1">
        <f>COUNTIFS(Table2[GameID],Table2[[#This Row],[GameID]],Table2[Column1],"&lt;="&amp;Table2[[#This Row],[Column1]])-1</f>
        <v>15</v>
      </c>
    </row>
    <row r="283" spans="1:31" x14ac:dyDescent="0.45">
      <c r="A283" t="s">
        <v>291</v>
      </c>
      <c r="B283" t="str">
        <f>_xlfn.TEXTBEFORE(Table2[[#This Row],[Kamp]]," - ")</f>
        <v>Rødovre FC</v>
      </c>
      <c r="C283" t="str">
        <f>_xlfn.TEXTAFTER(Table2[[#This Row],[Kamp]],"- ")</f>
        <v>RungstedHørsholm</v>
      </c>
      <c r="D283">
        <v>44846</v>
      </c>
      <c r="E283">
        <v>35321</v>
      </c>
      <c r="F283">
        <v>20222023</v>
      </c>
      <c r="G283" t="s">
        <v>17</v>
      </c>
      <c r="H283" t="s">
        <v>665</v>
      </c>
      <c r="I283" t="s">
        <v>678</v>
      </c>
      <c r="J283">
        <v>3</v>
      </c>
      <c r="K283">
        <v>29512</v>
      </c>
      <c r="L283">
        <v>0</v>
      </c>
      <c r="M283" t="s">
        <v>631</v>
      </c>
      <c r="N283" t="s">
        <v>42</v>
      </c>
      <c r="O283" t="s">
        <v>634</v>
      </c>
      <c r="P283">
        <v>8</v>
      </c>
      <c r="Q283" t="s">
        <v>634</v>
      </c>
      <c r="R283">
        <f>SUMIFS(Table2[number],Table2[Event],"Goal",Table2[H/U],"HOME",Table2[GameID],Table2[[#This Row],[GameID]],Table2[GameTime],"&lt;="&amp;Table2[[#This Row],[GameTime]])</f>
        <v>9</v>
      </c>
      <c r="S283">
        <f>SUMIFS(Table2[number],Table2[Event],"Goal",Table2[H/U],"AWAY",Table2[GameID],Table2[[#This Row],[GameID]],Table2[GameTime],"&lt;="&amp;Table2[[#This Row],[GameTime]])</f>
        <v>5</v>
      </c>
      <c r="T283" t="str">
        <f>IF(Table2[[#This Row],[Event]]="Goal",Table2[[#This Row],[Hscore]]&amp;"-"&amp;Table2[[#This Row],[Uscore]],"")</f>
        <v/>
      </c>
      <c r="U283">
        <v>3293</v>
      </c>
      <c r="V283" s="1">
        <f>Table2[[#This Row],[GameTime]]-(Table2[[#This Row],[period]]-1)*1200</f>
        <v>893</v>
      </c>
      <c r="W283" s="1">
        <f>ROUNDDOWN(Table2[[#This Row],[Time]]/60,0)</f>
        <v>14</v>
      </c>
      <c r="X283" s="1">
        <f>ROUNDDOWN((Table2[[#This Row],[Time]]/60-Table2[[#This Row],[Time2]])*60,0)</f>
        <v>53</v>
      </c>
      <c r="Y283" s="1">
        <f>IF(Table2[[#This Row],[Time2]]&lt;10,0&amp;Table2[[#This Row],[Time2]],Table2[[#This Row],[Time2]])</f>
        <v>14</v>
      </c>
      <c r="Z283" s="1">
        <f>IF(Table2[[#This Row],[Time3]]&lt;10,0&amp;Table2[[#This Row],[Time3]],Table2[[#This Row],[Time3]])</f>
        <v>53</v>
      </c>
      <c r="AA283" s="2" t="str">
        <f>Table2[[#This Row],[Time4]]&amp;":"&amp;Table2[[#This Row],[Time5]]</f>
        <v>14:53</v>
      </c>
      <c r="AB283" s="1" cm="1">
        <f t="array" ref="AB283">IFERROR(IF(Table2[[#This Row],[code]]="","",_xlfn.IFS(AND(Table2[[#This Row],[code]]&lt;400,Table2[[#This Row],[code]]&lt;&gt;""),2,Table2[[#This Row],[code]]&gt;500,4)),"")</f>
        <v>2</v>
      </c>
      <c r="AC283" s="1">
        <f>IF(Table2[[#This Row],[Event]]="Penalty",Table2[[#This Row],[number]],IF(Table2[[#This Row],[Event]]="Time-Out",401,""))</f>
        <v>0</v>
      </c>
      <c r="AD283" s="1">
        <f>ROW(A282)</f>
        <v>282</v>
      </c>
      <c r="AE283" s="1">
        <f>COUNTIFS(Table2[GameID],Table2[[#This Row],[GameID]],Table2[Column1],"&lt;="&amp;Table2[[#This Row],[Column1]])-1</f>
        <v>16</v>
      </c>
    </row>
    <row r="284" spans="1:31" x14ac:dyDescent="0.45">
      <c r="A284" t="s">
        <v>291</v>
      </c>
      <c r="B284" t="str">
        <f>_xlfn.TEXTBEFORE(Table2[[#This Row],[Kamp]]," - ")</f>
        <v>Rødovre FC</v>
      </c>
      <c r="C284" t="str">
        <f>_xlfn.TEXTAFTER(Table2[[#This Row],[Kamp]],"- ")</f>
        <v>RungstedHørsholm</v>
      </c>
      <c r="D284">
        <v>44846</v>
      </c>
      <c r="E284">
        <v>35321</v>
      </c>
      <c r="F284">
        <v>20222023</v>
      </c>
      <c r="G284" t="s">
        <v>17</v>
      </c>
      <c r="H284" t="s">
        <v>662</v>
      </c>
      <c r="I284" t="s">
        <v>677</v>
      </c>
      <c r="J284">
        <v>3</v>
      </c>
      <c r="K284">
        <v>29508</v>
      </c>
      <c r="L284">
        <v>1</v>
      </c>
      <c r="M284" t="s">
        <v>630</v>
      </c>
      <c r="N284" t="s">
        <v>91</v>
      </c>
      <c r="O284" t="s">
        <v>83</v>
      </c>
      <c r="P284">
        <v>11</v>
      </c>
      <c r="Q284">
        <v>17</v>
      </c>
      <c r="R284">
        <f>SUMIFS(Table2[number],Table2[Event],"Goal",Table2[H/U],"HOME",Table2[GameID],Table2[[#This Row],[GameID]],Table2[GameTime],"&lt;="&amp;Table2[[#This Row],[GameTime]])</f>
        <v>9</v>
      </c>
      <c r="S284">
        <f>SUMIFS(Table2[number],Table2[Event],"Goal",Table2[H/U],"AWAY",Table2[GameID],Table2[[#This Row],[GameID]],Table2[GameTime],"&lt;="&amp;Table2[[#This Row],[GameTime]])</f>
        <v>6</v>
      </c>
      <c r="T284" t="str">
        <f>IF(Table2[[#This Row],[Event]]="Goal",Table2[[#This Row],[Hscore]]&amp;"-"&amp;Table2[[#This Row],[Uscore]],"")</f>
        <v>9-6</v>
      </c>
      <c r="U284">
        <v>3311</v>
      </c>
      <c r="V284" s="1">
        <f>Table2[[#This Row],[GameTime]]-(Table2[[#This Row],[period]]-1)*1200</f>
        <v>911</v>
      </c>
      <c r="W284" s="1">
        <f>ROUNDDOWN(Table2[[#This Row],[Time]]/60,0)</f>
        <v>15</v>
      </c>
      <c r="X284" s="1">
        <f>ROUNDDOWN((Table2[[#This Row],[Time]]/60-Table2[[#This Row],[Time2]])*60,0)</f>
        <v>11</v>
      </c>
      <c r="Y284" s="1">
        <f>IF(Table2[[#This Row],[Time2]]&lt;10,0&amp;Table2[[#This Row],[Time2]],Table2[[#This Row],[Time2]])</f>
        <v>15</v>
      </c>
      <c r="Z284" s="1">
        <f>IF(Table2[[#This Row],[Time3]]&lt;10,0&amp;Table2[[#This Row],[Time3]],Table2[[#This Row],[Time3]])</f>
        <v>11</v>
      </c>
      <c r="AA284" s="2" t="str">
        <f>Table2[[#This Row],[Time4]]&amp;":"&amp;Table2[[#This Row],[Time5]]</f>
        <v>15:11</v>
      </c>
      <c r="AB284" s="1" t="str" cm="1">
        <f t="array" ref="AB284">IFERROR(IF(Table2[[#This Row],[code]]="","",_xlfn.IFS(AND(Table2[[#This Row],[code]]&lt;400,Table2[[#This Row],[code]]&lt;&gt;""),2,Table2[[#This Row],[code]]&gt;500,4)),"")</f>
        <v/>
      </c>
      <c r="AC284" s="1" t="str">
        <f>IF(Table2[[#This Row],[Event]]="Penalty",Table2[[#This Row],[number]],IF(Table2[[#This Row],[Event]]="Time-Out",401,""))</f>
        <v/>
      </c>
      <c r="AD284" s="1">
        <f>ROW(A283)</f>
        <v>283</v>
      </c>
      <c r="AE284" s="1">
        <f>COUNTIFS(Table2[GameID],Table2[[#This Row],[GameID]],Table2[Column1],"&lt;="&amp;Table2[[#This Row],[Column1]])-1</f>
        <v>17</v>
      </c>
    </row>
    <row r="285" spans="1:31" x14ac:dyDescent="0.45">
      <c r="A285" t="s">
        <v>320</v>
      </c>
      <c r="B285" t="str">
        <f>_xlfn.TEXTBEFORE(Table2[[#This Row],[Kamp]]," - ")</f>
        <v>Vanløse Floorball</v>
      </c>
      <c r="C285" t="str">
        <f>_xlfn.TEXTAFTER(Table2[[#This Row],[Kamp]],"- ")</f>
        <v>Hvidovre Attack</v>
      </c>
      <c r="D285">
        <v>44881</v>
      </c>
      <c r="E285">
        <v>35322</v>
      </c>
      <c r="F285">
        <v>20222023</v>
      </c>
      <c r="G285" t="s">
        <v>17</v>
      </c>
      <c r="H285" t="s">
        <v>659</v>
      </c>
      <c r="I285" t="s">
        <v>677</v>
      </c>
      <c r="J285">
        <v>1</v>
      </c>
      <c r="K285">
        <v>29511</v>
      </c>
      <c r="L285">
        <v>1</v>
      </c>
      <c r="M285" t="s">
        <v>630</v>
      </c>
      <c r="N285" t="s">
        <v>191</v>
      </c>
      <c r="O285" t="s">
        <v>59</v>
      </c>
      <c r="P285">
        <v>89</v>
      </c>
      <c r="Q285">
        <v>2</v>
      </c>
      <c r="R285">
        <f>SUMIFS(Table2[number],Table2[Event],"Goal",Table2[H/U],"HOME",Table2[GameID],Table2[[#This Row],[GameID]],Table2[GameTime],"&lt;="&amp;Table2[[#This Row],[GameTime]])</f>
        <v>0</v>
      </c>
      <c r="S285">
        <f>SUMIFS(Table2[number],Table2[Event],"Goal",Table2[H/U],"AWAY",Table2[GameID],Table2[[#This Row],[GameID]],Table2[GameTime],"&lt;="&amp;Table2[[#This Row],[GameTime]])</f>
        <v>1</v>
      </c>
      <c r="T285" t="str">
        <f>IF(Table2[[#This Row],[Event]]="Goal",Table2[[#This Row],[Hscore]]&amp;"-"&amp;Table2[[#This Row],[Uscore]],"")</f>
        <v>0-1</v>
      </c>
      <c r="U285">
        <v>709</v>
      </c>
      <c r="V285" s="1">
        <f>Table2[[#This Row],[GameTime]]-(Table2[[#This Row],[period]]-1)*1200</f>
        <v>709</v>
      </c>
      <c r="W285" s="1">
        <f>ROUNDDOWN(Table2[[#This Row],[Time]]/60,0)</f>
        <v>11</v>
      </c>
      <c r="X285" s="1">
        <f>ROUNDDOWN((Table2[[#This Row],[Time]]/60-Table2[[#This Row],[Time2]])*60,0)</f>
        <v>49</v>
      </c>
      <c r="Y285" s="1">
        <f>IF(Table2[[#This Row],[Time2]]&lt;10,0&amp;Table2[[#This Row],[Time2]],Table2[[#This Row],[Time2]])</f>
        <v>11</v>
      </c>
      <c r="Z285" s="1">
        <f>IF(Table2[[#This Row],[Time3]]&lt;10,0&amp;Table2[[#This Row],[Time3]],Table2[[#This Row],[Time3]])</f>
        <v>49</v>
      </c>
      <c r="AA285" s="2" t="str">
        <f>Table2[[#This Row],[Time4]]&amp;":"&amp;Table2[[#This Row],[Time5]]</f>
        <v>11:49</v>
      </c>
      <c r="AB285" s="1" t="str" cm="1">
        <f t="array" ref="AB285">IFERROR(IF(Table2[[#This Row],[code]]="","",_xlfn.IFS(AND(Table2[[#This Row],[code]]&lt;400,Table2[[#This Row],[code]]&lt;&gt;""),2,Table2[[#This Row],[code]]&gt;500,4)),"")</f>
        <v/>
      </c>
      <c r="AC285" s="1" t="str">
        <f>IF(Table2[[#This Row],[Event]]="Penalty",Table2[[#This Row],[number]],IF(Table2[[#This Row],[Event]]="Time-Out",401,""))</f>
        <v/>
      </c>
      <c r="AD285" s="1">
        <f>ROW(A284)</f>
        <v>284</v>
      </c>
      <c r="AE285" s="1">
        <f>COUNTIFS(Table2[GameID],Table2[[#This Row],[GameID]],Table2[Column1],"&lt;="&amp;Table2[[#This Row],[Column1]])-1</f>
        <v>0</v>
      </c>
    </row>
    <row r="286" spans="1:31" x14ac:dyDescent="0.45">
      <c r="A286" t="s">
        <v>320</v>
      </c>
      <c r="B286" t="str">
        <f>_xlfn.TEXTBEFORE(Table2[[#This Row],[Kamp]]," - ")</f>
        <v>Vanløse Floorball</v>
      </c>
      <c r="C286" t="str">
        <f>_xlfn.TEXTAFTER(Table2[[#This Row],[Kamp]],"- ")</f>
        <v>Hvidovre Attack</v>
      </c>
      <c r="D286">
        <v>44881</v>
      </c>
      <c r="E286">
        <v>35322</v>
      </c>
      <c r="F286">
        <v>20222023</v>
      </c>
      <c r="G286" t="s">
        <v>17</v>
      </c>
      <c r="H286" t="s">
        <v>660</v>
      </c>
      <c r="I286" t="s">
        <v>678</v>
      </c>
      <c r="J286">
        <v>1</v>
      </c>
      <c r="K286">
        <v>29509</v>
      </c>
      <c r="L286">
        <v>203</v>
      </c>
      <c r="M286" t="s">
        <v>631</v>
      </c>
      <c r="N286" t="s">
        <v>283</v>
      </c>
      <c r="O286" t="s">
        <v>634</v>
      </c>
      <c r="P286">
        <v>2</v>
      </c>
      <c r="Q286" t="s">
        <v>634</v>
      </c>
      <c r="R286">
        <f>SUMIFS(Table2[number],Table2[Event],"Goal",Table2[H/U],"HOME",Table2[GameID],Table2[[#This Row],[GameID]],Table2[GameTime],"&lt;="&amp;Table2[[#This Row],[GameTime]])</f>
        <v>0</v>
      </c>
      <c r="S286">
        <f>SUMIFS(Table2[number],Table2[Event],"Goal",Table2[H/U],"AWAY",Table2[GameID],Table2[[#This Row],[GameID]],Table2[GameTime],"&lt;="&amp;Table2[[#This Row],[GameTime]])</f>
        <v>1</v>
      </c>
      <c r="T286" t="str">
        <f>IF(Table2[[#This Row],[Event]]="Goal",Table2[[#This Row],[Hscore]]&amp;"-"&amp;Table2[[#This Row],[Uscore]],"")</f>
        <v/>
      </c>
      <c r="U286">
        <v>946</v>
      </c>
      <c r="V286" s="1">
        <f>Table2[[#This Row],[GameTime]]-(Table2[[#This Row],[period]]-1)*1200</f>
        <v>946</v>
      </c>
      <c r="W286" s="1">
        <f>ROUNDDOWN(Table2[[#This Row],[Time]]/60,0)</f>
        <v>15</v>
      </c>
      <c r="X286" s="1">
        <f>ROUNDDOWN((Table2[[#This Row],[Time]]/60-Table2[[#This Row],[Time2]])*60,0)</f>
        <v>46</v>
      </c>
      <c r="Y286" s="1">
        <f>IF(Table2[[#This Row],[Time2]]&lt;10,0&amp;Table2[[#This Row],[Time2]],Table2[[#This Row],[Time2]])</f>
        <v>15</v>
      </c>
      <c r="Z286" s="1">
        <f>IF(Table2[[#This Row],[Time3]]&lt;10,0&amp;Table2[[#This Row],[Time3]],Table2[[#This Row],[Time3]])</f>
        <v>46</v>
      </c>
      <c r="AA286" s="2" t="str">
        <f>Table2[[#This Row],[Time4]]&amp;":"&amp;Table2[[#This Row],[Time5]]</f>
        <v>15:46</v>
      </c>
      <c r="AB286" s="1" cm="1">
        <f t="array" ref="AB286">IFERROR(IF(Table2[[#This Row],[code]]="","",_xlfn.IFS(AND(Table2[[#This Row],[code]]&lt;400,Table2[[#This Row],[code]]&lt;&gt;""),2,Table2[[#This Row],[code]]&gt;500,4)),"")</f>
        <v>2</v>
      </c>
      <c r="AC286" s="1">
        <f>IF(Table2[[#This Row],[Event]]="Penalty",Table2[[#This Row],[number]],IF(Table2[[#This Row],[Event]]="Time-Out",401,""))</f>
        <v>203</v>
      </c>
      <c r="AD286" s="1">
        <f>ROW(A285)</f>
        <v>285</v>
      </c>
      <c r="AE286" s="1">
        <f>COUNTIFS(Table2[GameID],Table2[[#This Row],[GameID]],Table2[Column1],"&lt;="&amp;Table2[[#This Row],[Column1]])-1</f>
        <v>1</v>
      </c>
    </row>
    <row r="287" spans="1:31" x14ac:dyDescent="0.45">
      <c r="A287" t="s">
        <v>320</v>
      </c>
      <c r="B287" t="str">
        <f>_xlfn.TEXTBEFORE(Table2[[#This Row],[Kamp]]," - ")</f>
        <v>Vanløse Floorball</v>
      </c>
      <c r="C287" t="str">
        <f>_xlfn.TEXTAFTER(Table2[[#This Row],[Kamp]],"- ")</f>
        <v>Hvidovre Attack</v>
      </c>
      <c r="D287">
        <v>44881</v>
      </c>
      <c r="E287">
        <v>35322</v>
      </c>
      <c r="F287">
        <v>20222023</v>
      </c>
      <c r="G287" t="s">
        <v>17</v>
      </c>
      <c r="H287" t="s">
        <v>660</v>
      </c>
      <c r="I287" t="s">
        <v>678</v>
      </c>
      <c r="J287">
        <v>2</v>
      </c>
      <c r="K287">
        <v>29509</v>
      </c>
      <c r="L287">
        <v>207</v>
      </c>
      <c r="M287" t="s">
        <v>631</v>
      </c>
      <c r="N287" t="s">
        <v>108</v>
      </c>
      <c r="O287" t="s">
        <v>634</v>
      </c>
      <c r="P287">
        <v>88</v>
      </c>
      <c r="Q287" t="s">
        <v>634</v>
      </c>
      <c r="R287">
        <f>SUMIFS(Table2[number],Table2[Event],"Goal",Table2[H/U],"HOME",Table2[GameID],Table2[[#This Row],[GameID]],Table2[GameTime],"&lt;="&amp;Table2[[#This Row],[GameTime]])</f>
        <v>0</v>
      </c>
      <c r="S287">
        <f>SUMIFS(Table2[number],Table2[Event],"Goal",Table2[H/U],"AWAY",Table2[GameID],Table2[[#This Row],[GameID]],Table2[GameTime],"&lt;="&amp;Table2[[#This Row],[GameTime]])</f>
        <v>1</v>
      </c>
      <c r="T287" t="str">
        <f>IF(Table2[[#This Row],[Event]]="Goal",Table2[[#This Row],[Hscore]]&amp;"-"&amp;Table2[[#This Row],[Uscore]],"")</f>
        <v/>
      </c>
      <c r="U287">
        <v>1525</v>
      </c>
      <c r="V287" s="1">
        <f>Table2[[#This Row],[GameTime]]-(Table2[[#This Row],[period]]-1)*1200</f>
        <v>325</v>
      </c>
      <c r="W287" s="1">
        <f>ROUNDDOWN(Table2[[#This Row],[Time]]/60,0)</f>
        <v>5</v>
      </c>
      <c r="X287" s="1">
        <f>ROUNDDOWN((Table2[[#This Row],[Time]]/60-Table2[[#This Row],[Time2]])*60,0)</f>
        <v>25</v>
      </c>
      <c r="Y287" s="1" t="str">
        <f>IF(Table2[[#This Row],[Time2]]&lt;10,0&amp;Table2[[#This Row],[Time2]],Table2[[#This Row],[Time2]])</f>
        <v>05</v>
      </c>
      <c r="Z287" s="1">
        <f>IF(Table2[[#This Row],[Time3]]&lt;10,0&amp;Table2[[#This Row],[Time3]],Table2[[#This Row],[Time3]])</f>
        <v>25</v>
      </c>
      <c r="AA287" s="2" t="str">
        <f>Table2[[#This Row],[Time4]]&amp;":"&amp;Table2[[#This Row],[Time5]]</f>
        <v>05:25</v>
      </c>
      <c r="AB287" s="1" cm="1">
        <f t="array" ref="AB287">IFERROR(IF(Table2[[#This Row],[code]]="","",_xlfn.IFS(AND(Table2[[#This Row],[code]]&lt;400,Table2[[#This Row],[code]]&lt;&gt;""),2,Table2[[#This Row],[code]]&gt;500,4)),"")</f>
        <v>2</v>
      </c>
      <c r="AC287" s="1">
        <f>IF(Table2[[#This Row],[Event]]="Penalty",Table2[[#This Row],[number]],IF(Table2[[#This Row],[Event]]="Time-Out",401,""))</f>
        <v>207</v>
      </c>
      <c r="AD287" s="1">
        <f>ROW(A286)</f>
        <v>286</v>
      </c>
      <c r="AE287" s="1">
        <f>COUNTIFS(Table2[GameID],Table2[[#This Row],[GameID]],Table2[Column1],"&lt;="&amp;Table2[[#This Row],[Column1]])-1</f>
        <v>2</v>
      </c>
    </row>
    <row r="288" spans="1:31" x14ac:dyDescent="0.45">
      <c r="A288" t="s">
        <v>320</v>
      </c>
      <c r="B288" t="str">
        <f>_xlfn.TEXTBEFORE(Table2[[#This Row],[Kamp]]," - ")</f>
        <v>Vanløse Floorball</v>
      </c>
      <c r="C288" t="str">
        <f>_xlfn.TEXTAFTER(Table2[[#This Row],[Kamp]],"- ")</f>
        <v>Hvidovre Attack</v>
      </c>
      <c r="D288">
        <v>44881</v>
      </c>
      <c r="E288">
        <v>35322</v>
      </c>
      <c r="F288">
        <v>20222023</v>
      </c>
      <c r="G288" t="s">
        <v>17</v>
      </c>
      <c r="H288" t="s">
        <v>660</v>
      </c>
      <c r="I288" t="s">
        <v>678</v>
      </c>
      <c r="J288">
        <v>2</v>
      </c>
      <c r="K288">
        <v>29509</v>
      </c>
      <c r="L288">
        <v>1</v>
      </c>
      <c r="M288" t="s">
        <v>630</v>
      </c>
      <c r="N288" t="s">
        <v>99</v>
      </c>
      <c r="O288" t="s">
        <v>634</v>
      </c>
      <c r="P288">
        <v>18</v>
      </c>
      <c r="Q288" t="s">
        <v>634</v>
      </c>
      <c r="R288">
        <f>SUMIFS(Table2[number],Table2[Event],"Goal",Table2[H/U],"HOME",Table2[GameID],Table2[[#This Row],[GameID]],Table2[GameTime],"&lt;="&amp;Table2[[#This Row],[GameTime]])</f>
        <v>1</v>
      </c>
      <c r="S288">
        <f>SUMIFS(Table2[number],Table2[Event],"Goal",Table2[H/U],"AWAY",Table2[GameID],Table2[[#This Row],[GameID]],Table2[GameTime],"&lt;="&amp;Table2[[#This Row],[GameTime]])</f>
        <v>1</v>
      </c>
      <c r="T288" t="str">
        <f>IF(Table2[[#This Row],[Event]]="Goal",Table2[[#This Row],[Hscore]]&amp;"-"&amp;Table2[[#This Row],[Uscore]],"")</f>
        <v>1-1</v>
      </c>
      <c r="U288">
        <v>1646</v>
      </c>
      <c r="V288" s="1">
        <f>Table2[[#This Row],[GameTime]]-(Table2[[#This Row],[period]]-1)*1200</f>
        <v>446</v>
      </c>
      <c r="W288" s="1">
        <f>ROUNDDOWN(Table2[[#This Row],[Time]]/60,0)</f>
        <v>7</v>
      </c>
      <c r="X288" s="1">
        <f>ROUNDDOWN((Table2[[#This Row],[Time]]/60-Table2[[#This Row],[Time2]])*60,0)</f>
        <v>26</v>
      </c>
      <c r="Y288" s="1" t="str">
        <f>IF(Table2[[#This Row],[Time2]]&lt;10,0&amp;Table2[[#This Row],[Time2]],Table2[[#This Row],[Time2]])</f>
        <v>07</v>
      </c>
      <c r="Z288" s="1">
        <f>IF(Table2[[#This Row],[Time3]]&lt;10,0&amp;Table2[[#This Row],[Time3]],Table2[[#This Row],[Time3]])</f>
        <v>26</v>
      </c>
      <c r="AA288" s="2" t="str">
        <f>Table2[[#This Row],[Time4]]&amp;":"&amp;Table2[[#This Row],[Time5]]</f>
        <v>07:26</v>
      </c>
      <c r="AB288" s="1" t="str" cm="1">
        <f t="array" ref="AB288">IFERROR(IF(Table2[[#This Row],[code]]="","",_xlfn.IFS(AND(Table2[[#This Row],[code]]&lt;400,Table2[[#This Row],[code]]&lt;&gt;""),2,Table2[[#This Row],[code]]&gt;500,4)),"")</f>
        <v/>
      </c>
      <c r="AC288" s="1" t="str">
        <f>IF(Table2[[#This Row],[Event]]="Penalty",Table2[[#This Row],[number]],IF(Table2[[#This Row],[Event]]="Time-Out",401,""))</f>
        <v/>
      </c>
      <c r="AD288" s="1">
        <f>ROW(A287)</f>
        <v>287</v>
      </c>
      <c r="AE288" s="1">
        <f>COUNTIFS(Table2[GameID],Table2[[#This Row],[GameID]],Table2[Column1],"&lt;="&amp;Table2[[#This Row],[Column1]])-1</f>
        <v>3</v>
      </c>
    </row>
    <row r="289" spans="1:31" x14ac:dyDescent="0.45">
      <c r="A289" t="s">
        <v>320</v>
      </c>
      <c r="B289" t="str">
        <f>_xlfn.TEXTBEFORE(Table2[[#This Row],[Kamp]]," - ")</f>
        <v>Vanløse Floorball</v>
      </c>
      <c r="C289" t="str">
        <f>_xlfn.TEXTAFTER(Table2[[#This Row],[Kamp]],"- ")</f>
        <v>Hvidovre Attack</v>
      </c>
      <c r="D289">
        <v>44881</v>
      </c>
      <c r="E289">
        <v>35322</v>
      </c>
      <c r="F289">
        <v>20222023</v>
      </c>
      <c r="G289" t="s">
        <v>17</v>
      </c>
      <c r="H289" t="s">
        <v>659</v>
      </c>
      <c r="I289" t="s">
        <v>677</v>
      </c>
      <c r="J289">
        <v>2</v>
      </c>
      <c r="K289">
        <v>29511</v>
      </c>
      <c r="L289">
        <v>1</v>
      </c>
      <c r="M289" t="s">
        <v>630</v>
      </c>
      <c r="N289" t="s">
        <v>69</v>
      </c>
      <c r="O289" t="s">
        <v>74</v>
      </c>
      <c r="P289">
        <v>45</v>
      </c>
      <c r="Q289">
        <v>92</v>
      </c>
      <c r="R289">
        <f>SUMIFS(Table2[number],Table2[Event],"Goal",Table2[H/U],"HOME",Table2[GameID],Table2[[#This Row],[GameID]],Table2[GameTime],"&lt;="&amp;Table2[[#This Row],[GameTime]])</f>
        <v>1</v>
      </c>
      <c r="S289">
        <f>SUMIFS(Table2[number],Table2[Event],"Goal",Table2[H/U],"AWAY",Table2[GameID],Table2[[#This Row],[GameID]],Table2[GameTime],"&lt;="&amp;Table2[[#This Row],[GameTime]])</f>
        <v>2</v>
      </c>
      <c r="T289" t="str">
        <f>IF(Table2[[#This Row],[Event]]="Goal",Table2[[#This Row],[Hscore]]&amp;"-"&amp;Table2[[#This Row],[Uscore]],"")</f>
        <v>1-2</v>
      </c>
      <c r="U289">
        <v>1916</v>
      </c>
      <c r="V289" s="1">
        <f>Table2[[#This Row],[GameTime]]-(Table2[[#This Row],[period]]-1)*1200</f>
        <v>716</v>
      </c>
      <c r="W289" s="1">
        <f>ROUNDDOWN(Table2[[#This Row],[Time]]/60,0)</f>
        <v>11</v>
      </c>
      <c r="X289" s="1">
        <f>ROUNDDOWN((Table2[[#This Row],[Time]]/60-Table2[[#This Row],[Time2]])*60,0)</f>
        <v>56</v>
      </c>
      <c r="Y289" s="1">
        <f>IF(Table2[[#This Row],[Time2]]&lt;10,0&amp;Table2[[#This Row],[Time2]],Table2[[#This Row],[Time2]])</f>
        <v>11</v>
      </c>
      <c r="Z289" s="1">
        <f>IF(Table2[[#This Row],[Time3]]&lt;10,0&amp;Table2[[#This Row],[Time3]],Table2[[#This Row],[Time3]])</f>
        <v>56</v>
      </c>
      <c r="AA289" s="2" t="str">
        <f>Table2[[#This Row],[Time4]]&amp;":"&amp;Table2[[#This Row],[Time5]]</f>
        <v>11:56</v>
      </c>
      <c r="AB289" s="1" t="str" cm="1">
        <f t="array" ref="AB289">IFERROR(IF(Table2[[#This Row],[code]]="","",_xlfn.IFS(AND(Table2[[#This Row],[code]]&lt;400,Table2[[#This Row],[code]]&lt;&gt;""),2,Table2[[#This Row],[code]]&gt;500,4)),"")</f>
        <v/>
      </c>
      <c r="AC289" s="1" t="str">
        <f>IF(Table2[[#This Row],[Event]]="Penalty",Table2[[#This Row],[number]],IF(Table2[[#This Row],[Event]]="Time-Out",401,""))</f>
        <v/>
      </c>
      <c r="AD289" s="1">
        <f>ROW(A288)</f>
        <v>288</v>
      </c>
      <c r="AE289" s="1">
        <f>COUNTIFS(Table2[GameID],Table2[[#This Row],[GameID]],Table2[Column1],"&lt;="&amp;Table2[[#This Row],[Column1]])-1</f>
        <v>4</v>
      </c>
    </row>
    <row r="290" spans="1:31" x14ac:dyDescent="0.45">
      <c r="A290" t="s">
        <v>320</v>
      </c>
      <c r="B290" t="str">
        <f>_xlfn.TEXTBEFORE(Table2[[#This Row],[Kamp]]," - ")</f>
        <v>Vanløse Floorball</v>
      </c>
      <c r="C290" t="str">
        <f>_xlfn.TEXTAFTER(Table2[[#This Row],[Kamp]],"- ")</f>
        <v>Hvidovre Attack</v>
      </c>
      <c r="D290">
        <v>44881</v>
      </c>
      <c r="E290">
        <v>35322</v>
      </c>
      <c r="F290">
        <v>20222023</v>
      </c>
      <c r="G290" t="s">
        <v>17</v>
      </c>
      <c r="H290" t="s">
        <v>660</v>
      </c>
      <c r="I290" t="s">
        <v>678</v>
      </c>
      <c r="J290">
        <v>2</v>
      </c>
      <c r="K290">
        <v>29509</v>
      </c>
      <c r="L290">
        <v>201</v>
      </c>
      <c r="M290" t="s">
        <v>631</v>
      </c>
      <c r="N290" t="s">
        <v>283</v>
      </c>
      <c r="O290" t="s">
        <v>634</v>
      </c>
      <c r="P290">
        <v>2</v>
      </c>
      <c r="Q290" t="s">
        <v>634</v>
      </c>
      <c r="R290">
        <f>SUMIFS(Table2[number],Table2[Event],"Goal",Table2[H/U],"HOME",Table2[GameID],Table2[[#This Row],[GameID]],Table2[GameTime],"&lt;="&amp;Table2[[#This Row],[GameTime]])</f>
        <v>1</v>
      </c>
      <c r="S290">
        <f>SUMIFS(Table2[number],Table2[Event],"Goal",Table2[H/U],"AWAY",Table2[GameID],Table2[[#This Row],[GameID]],Table2[GameTime],"&lt;="&amp;Table2[[#This Row],[GameTime]])</f>
        <v>2</v>
      </c>
      <c r="T290" t="str">
        <f>IF(Table2[[#This Row],[Event]]="Goal",Table2[[#This Row],[Hscore]]&amp;"-"&amp;Table2[[#This Row],[Uscore]],"")</f>
        <v/>
      </c>
      <c r="U290">
        <v>2165</v>
      </c>
      <c r="V290" s="1">
        <f>Table2[[#This Row],[GameTime]]-(Table2[[#This Row],[period]]-1)*1200</f>
        <v>965</v>
      </c>
      <c r="W290" s="1">
        <f>ROUNDDOWN(Table2[[#This Row],[Time]]/60,0)</f>
        <v>16</v>
      </c>
      <c r="X290" s="1">
        <f>ROUNDDOWN((Table2[[#This Row],[Time]]/60-Table2[[#This Row],[Time2]])*60,0)</f>
        <v>4</v>
      </c>
      <c r="Y290" s="1">
        <f>IF(Table2[[#This Row],[Time2]]&lt;10,0&amp;Table2[[#This Row],[Time2]],Table2[[#This Row],[Time2]])</f>
        <v>16</v>
      </c>
      <c r="Z290" s="1" t="str">
        <f>IF(Table2[[#This Row],[Time3]]&lt;10,0&amp;Table2[[#This Row],[Time3]],Table2[[#This Row],[Time3]])</f>
        <v>04</v>
      </c>
      <c r="AA290" s="2" t="str">
        <f>Table2[[#This Row],[Time4]]&amp;":"&amp;Table2[[#This Row],[Time5]]</f>
        <v>16:04</v>
      </c>
      <c r="AB290" s="1" cm="1">
        <f t="array" ref="AB290">IFERROR(IF(Table2[[#This Row],[code]]="","",_xlfn.IFS(AND(Table2[[#This Row],[code]]&lt;400,Table2[[#This Row],[code]]&lt;&gt;""),2,Table2[[#This Row],[code]]&gt;500,4)),"")</f>
        <v>2</v>
      </c>
      <c r="AC290" s="1">
        <f>IF(Table2[[#This Row],[Event]]="Penalty",Table2[[#This Row],[number]],IF(Table2[[#This Row],[Event]]="Time-Out",401,""))</f>
        <v>201</v>
      </c>
      <c r="AD290" s="1">
        <f>ROW(A289)</f>
        <v>289</v>
      </c>
      <c r="AE290" s="1">
        <f>COUNTIFS(Table2[GameID],Table2[[#This Row],[GameID]],Table2[Column1],"&lt;="&amp;Table2[[#This Row],[Column1]])-1</f>
        <v>5</v>
      </c>
    </row>
    <row r="291" spans="1:31" x14ac:dyDescent="0.45">
      <c r="A291" t="s">
        <v>320</v>
      </c>
      <c r="B291" t="str">
        <f>_xlfn.TEXTBEFORE(Table2[[#This Row],[Kamp]]," - ")</f>
        <v>Vanløse Floorball</v>
      </c>
      <c r="C291" t="str">
        <f>_xlfn.TEXTAFTER(Table2[[#This Row],[Kamp]],"- ")</f>
        <v>Hvidovre Attack</v>
      </c>
      <c r="D291">
        <v>44881</v>
      </c>
      <c r="E291">
        <v>35322</v>
      </c>
      <c r="F291">
        <v>20222023</v>
      </c>
      <c r="G291" t="s">
        <v>17</v>
      </c>
      <c r="H291" t="s">
        <v>659</v>
      </c>
      <c r="I291" t="s">
        <v>677</v>
      </c>
      <c r="J291">
        <v>2</v>
      </c>
      <c r="K291">
        <v>29511</v>
      </c>
      <c r="L291">
        <v>208</v>
      </c>
      <c r="M291" t="s">
        <v>631</v>
      </c>
      <c r="N291" t="s">
        <v>59</v>
      </c>
      <c r="O291" t="s">
        <v>634</v>
      </c>
      <c r="P291">
        <v>2</v>
      </c>
      <c r="Q291" t="s">
        <v>634</v>
      </c>
      <c r="R291">
        <f>SUMIFS(Table2[number],Table2[Event],"Goal",Table2[H/U],"HOME",Table2[GameID],Table2[[#This Row],[GameID]],Table2[GameTime],"&lt;="&amp;Table2[[#This Row],[GameTime]])</f>
        <v>1</v>
      </c>
      <c r="S291">
        <f>SUMIFS(Table2[number],Table2[Event],"Goal",Table2[H/U],"AWAY",Table2[GameID],Table2[[#This Row],[GameID]],Table2[GameTime],"&lt;="&amp;Table2[[#This Row],[GameTime]])</f>
        <v>2</v>
      </c>
      <c r="T291" t="str">
        <f>IF(Table2[[#This Row],[Event]]="Goal",Table2[[#This Row],[Hscore]]&amp;"-"&amp;Table2[[#This Row],[Uscore]],"")</f>
        <v/>
      </c>
      <c r="U291">
        <v>2198</v>
      </c>
      <c r="V291" s="1">
        <f>Table2[[#This Row],[GameTime]]-(Table2[[#This Row],[period]]-1)*1200</f>
        <v>998</v>
      </c>
      <c r="W291" s="1">
        <f>ROUNDDOWN(Table2[[#This Row],[Time]]/60,0)</f>
        <v>16</v>
      </c>
      <c r="X291" s="1">
        <f>ROUNDDOWN((Table2[[#This Row],[Time]]/60-Table2[[#This Row],[Time2]])*60,0)</f>
        <v>38</v>
      </c>
      <c r="Y291" s="1">
        <f>IF(Table2[[#This Row],[Time2]]&lt;10,0&amp;Table2[[#This Row],[Time2]],Table2[[#This Row],[Time2]])</f>
        <v>16</v>
      </c>
      <c r="Z291" s="1">
        <f>IF(Table2[[#This Row],[Time3]]&lt;10,0&amp;Table2[[#This Row],[Time3]],Table2[[#This Row],[Time3]])</f>
        <v>38</v>
      </c>
      <c r="AA291" s="2" t="str">
        <f>Table2[[#This Row],[Time4]]&amp;":"&amp;Table2[[#This Row],[Time5]]</f>
        <v>16:38</v>
      </c>
      <c r="AB291" s="1" cm="1">
        <f t="array" ref="AB291">IFERROR(IF(Table2[[#This Row],[code]]="","",_xlfn.IFS(AND(Table2[[#This Row],[code]]&lt;400,Table2[[#This Row],[code]]&lt;&gt;""),2,Table2[[#This Row],[code]]&gt;500,4)),"")</f>
        <v>2</v>
      </c>
      <c r="AC291" s="1">
        <f>IF(Table2[[#This Row],[Event]]="Penalty",Table2[[#This Row],[number]],IF(Table2[[#This Row],[Event]]="Time-Out",401,""))</f>
        <v>208</v>
      </c>
      <c r="AD291" s="1">
        <f>ROW(A290)</f>
        <v>290</v>
      </c>
      <c r="AE291" s="1">
        <f>COUNTIFS(Table2[GameID],Table2[[#This Row],[GameID]],Table2[Column1],"&lt;="&amp;Table2[[#This Row],[Column1]])-1</f>
        <v>6</v>
      </c>
    </row>
    <row r="292" spans="1:31" x14ac:dyDescent="0.45">
      <c r="A292" t="s">
        <v>320</v>
      </c>
      <c r="B292" t="str">
        <f>_xlfn.TEXTBEFORE(Table2[[#This Row],[Kamp]]," - ")</f>
        <v>Vanløse Floorball</v>
      </c>
      <c r="C292" t="str">
        <f>_xlfn.TEXTAFTER(Table2[[#This Row],[Kamp]],"- ")</f>
        <v>Hvidovre Attack</v>
      </c>
      <c r="D292">
        <v>44881</v>
      </c>
      <c r="E292">
        <v>35322</v>
      </c>
      <c r="F292">
        <v>20222023</v>
      </c>
      <c r="G292" t="s">
        <v>17</v>
      </c>
      <c r="H292" t="s">
        <v>659</v>
      </c>
      <c r="I292" t="s">
        <v>677</v>
      </c>
      <c r="J292">
        <v>2</v>
      </c>
      <c r="K292">
        <v>29511</v>
      </c>
      <c r="L292">
        <v>1</v>
      </c>
      <c r="M292" t="s">
        <v>630</v>
      </c>
      <c r="N292" t="s">
        <v>69</v>
      </c>
      <c r="O292" t="s">
        <v>634</v>
      </c>
      <c r="P292">
        <v>45</v>
      </c>
      <c r="Q292" t="s">
        <v>634</v>
      </c>
      <c r="R292">
        <f>SUMIFS(Table2[number],Table2[Event],"Goal",Table2[H/U],"HOME",Table2[GameID],Table2[[#This Row],[GameID]],Table2[GameTime],"&lt;="&amp;Table2[[#This Row],[GameTime]])</f>
        <v>1</v>
      </c>
      <c r="S292">
        <f>SUMIFS(Table2[number],Table2[Event],"Goal",Table2[H/U],"AWAY",Table2[GameID],Table2[[#This Row],[GameID]],Table2[GameTime],"&lt;="&amp;Table2[[#This Row],[GameTime]])</f>
        <v>3</v>
      </c>
      <c r="T292" t="str">
        <f>IF(Table2[[#This Row],[Event]]="Goal",Table2[[#This Row],[Hscore]]&amp;"-"&amp;Table2[[#This Row],[Uscore]],"")</f>
        <v>1-3</v>
      </c>
      <c r="U292">
        <v>2318</v>
      </c>
      <c r="V292" s="1">
        <f>Table2[[#This Row],[GameTime]]-(Table2[[#This Row],[period]]-1)*1200</f>
        <v>1118</v>
      </c>
      <c r="W292" s="1">
        <f>ROUNDDOWN(Table2[[#This Row],[Time]]/60,0)</f>
        <v>18</v>
      </c>
      <c r="X292" s="1">
        <f>ROUNDDOWN((Table2[[#This Row],[Time]]/60-Table2[[#This Row],[Time2]])*60,0)</f>
        <v>38</v>
      </c>
      <c r="Y292" s="1">
        <f>IF(Table2[[#This Row],[Time2]]&lt;10,0&amp;Table2[[#This Row],[Time2]],Table2[[#This Row],[Time2]])</f>
        <v>18</v>
      </c>
      <c r="Z292" s="1">
        <f>IF(Table2[[#This Row],[Time3]]&lt;10,0&amp;Table2[[#This Row],[Time3]],Table2[[#This Row],[Time3]])</f>
        <v>38</v>
      </c>
      <c r="AA292" s="2" t="str">
        <f>Table2[[#This Row],[Time4]]&amp;":"&amp;Table2[[#This Row],[Time5]]</f>
        <v>18:38</v>
      </c>
      <c r="AB292" s="1" t="str" cm="1">
        <f t="array" ref="AB292">IFERROR(IF(Table2[[#This Row],[code]]="","",_xlfn.IFS(AND(Table2[[#This Row],[code]]&lt;400,Table2[[#This Row],[code]]&lt;&gt;""),2,Table2[[#This Row],[code]]&gt;500,4)),"")</f>
        <v/>
      </c>
      <c r="AC292" s="1" t="str">
        <f>IF(Table2[[#This Row],[Event]]="Penalty",Table2[[#This Row],[number]],IF(Table2[[#This Row],[Event]]="Time-Out",401,""))</f>
        <v/>
      </c>
      <c r="AD292" s="1">
        <f>ROW(A291)</f>
        <v>291</v>
      </c>
      <c r="AE292" s="1">
        <f>COUNTIFS(Table2[GameID],Table2[[#This Row],[GameID]],Table2[Column1],"&lt;="&amp;Table2[[#This Row],[Column1]])-1</f>
        <v>7</v>
      </c>
    </row>
    <row r="293" spans="1:31" x14ac:dyDescent="0.45">
      <c r="A293" t="s">
        <v>320</v>
      </c>
      <c r="B293" t="str">
        <f>_xlfn.TEXTBEFORE(Table2[[#This Row],[Kamp]]," - ")</f>
        <v>Vanløse Floorball</v>
      </c>
      <c r="C293" t="str">
        <f>_xlfn.TEXTAFTER(Table2[[#This Row],[Kamp]],"- ")</f>
        <v>Hvidovre Attack</v>
      </c>
      <c r="D293">
        <v>44881</v>
      </c>
      <c r="E293">
        <v>35322</v>
      </c>
      <c r="F293">
        <v>20222023</v>
      </c>
      <c r="G293" t="s">
        <v>17</v>
      </c>
      <c r="H293" t="s">
        <v>659</v>
      </c>
      <c r="I293" t="s">
        <v>677</v>
      </c>
      <c r="J293">
        <v>2</v>
      </c>
      <c r="K293">
        <v>29511</v>
      </c>
      <c r="L293">
        <v>207</v>
      </c>
      <c r="M293" t="s">
        <v>631</v>
      </c>
      <c r="N293" t="s">
        <v>60</v>
      </c>
      <c r="O293" t="s">
        <v>634</v>
      </c>
      <c r="P293">
        <v>4</v>
      </c>
      <c r="Q293" t="s">
        <v>634</v>
      </c>
      <c r="R293">
        <f>SUMIFS(Table2[number],Table2[Event],"Goal",Table2[H/U],"HOME",Table2[GameID],Table2[[#This Row],[GameID]],Table2[GameTime],"&lt;="&amp;Table2[[#This Row],[GameTime]])</f>
        <v>1</v>
      </c>
      <c r="S293">
        <f>SUMIFS(Table2[number],Table2[Event],"Goal",Table2[H/U],"AWAY",Table2[GameID],Table2[[#This Row],[GameID]],Table2[GameTime],"&lt;="&amp;Table2[[#This Row],[GameTime]])</f>
        <v>3</v>
      </c>
      <c r="T293" t="str">
        <f>IF(Table2[[#This Row],[Event]]="Goal",Table2[[#This Row],[Hscore]]&amp;"-"&amp;Table2[[#This Row],[Uscore]],"")</f>
        <v/>
      </c>
      <c r="U293">
        <v>2370</v>
      </c>
      <c r="V293" s="1">
        <f>Table2[[#This Row],[GameTime]]-(Table2[[#This Row],[period]]-1)*1200</f>
        <v>1170</v>
      </c>
      <c r="W293" s="1">
        <f>ROUNDDOWN(Table2[[#This Row],[Time]]/60,0)</f>
        <v>19</v>
      </c>
      <c r="X293" s="1">
        <f>ROUNDDOWN((Table2[[#This Row],[Time]]/60-Table2[[#This Row],[Time2]])*60,0)</f>
        <v>30</v>
      </c>
      <c r="Y293" s="1">
        <f>IF(Table2[[#This Row],[Time2]]&lt;10,0&amp;Table2[[#This Row],[Time2]],Table2[[#This Row],[Time2]])</f>
        <v>19</v>
      </c>
      <c r="Z293" s="1">
        <f>IF(Table2[[#This Row],[Time3]]&lt;10,0&amp;Table2[[#This Row],[Time3]],Table2[[#This Row],[Time3]])</f>
        <v>30</v>
      </c>
      <c r="AA293" s="2" t="str">
        <f>Table2[[#This Row],[Time4]]&amp;":"&amp;Table2[[#This Row],[Time5]]</f>
        <v>19:30</v>
      </c>
      <c r="AB293" s="1" cm="1">
        <f t="array" ref="AB293">IFERROR(IF(Table2[[#This Row],[code]]="","",_xlfn.IFS(AND(Table2[[#This Row],[code]]&lt;400,Table2[[#This Row],[code]]&lt;&gt;""),2,Table2[[#This Row],[code]]&gt;500,4)),"")</f>
        <v>2</v>
      </c>
      <c r="AC293" s="1">
        <f>IF(Table2[[#This Row],[Event]]="Penalty",Table2[[#This Row],[number]],IF(Table2[[#This Row],[Event]]="Time-Out",401,""))</f>
        <v>207</v>
      </c>
      <c r="AD293" s="1">
        <f>ROW(A292)</f>
        <v>292</v>
      </c>
      <c r="AE293" s="1">
        <f>COUNTIFS(Table2[GameID],Table2[[#This Row],[GameID]],Table2[Column1],"&lt;="&amp;Table2[[#This Row],[Column1]])-1</f>
        <v>8</v>
      </c>
    </row>
    <row r="294" spans="1:31" x14ac:dyDescent="0.45">
      <c r="A294" t="s">
        <v>320</v>
      </c>
      <c r="B294" t="str">
        <f>_xlfn.TEXTBEFORE(Table2[[#This Row],[Kamp]]," - ")</f>
        <v>Vanløse Floorball</v>
      </c>
      <c r="C294" t="str">
        <f>_xlfn.TEXTAFTER(Table2[[#This Row],[Kamp]],"- ")</f>
        <v>Hvidovre Attack</v>
      </c>
      <c r="D294">
        <v>44881</v>
      </c>
      <c r="E294">
        <v>35322</v>
      </c>
      <c r="F294">
        <v>20222023</v>
      </c>
      <c r="G294" t="s">
        <v>17</v>
      </c>
      <c r="H294" t="s">
        <v>660</v>
      </c>
      <c r="I294" t="s">
        <v>678</v>
      </c>
      <c r="J294">
        <v>2</v>
      </c>
      <c r="K294">
        <v>29509</v>
      </c>
      <c r="L294">
        <v>1</v>
      </c>
      <c r="M294" t="s">
        <v>630</v>
      </c>
      <c r="N294" t="s">
        <v>99</v>
      </c>
      <c r="O294" t="s">
        <v>283</v>
      </c>
      <c r="P294">
        <v>18</v>
      </c>
      <c r="Q294">
        <v>2</v>
      </c>
      <c r="R294">
        <f>SUMIFS(Table2[number],Table2[Event],"Goal",Table2[H/U],"HOME",Table2[GameID],Table2[[#This Row],[GameID]],Table2[GameTime],"&lt;="&amp;Table2[[#This Row],[GameTime]])</f>
        <v>2</v>
      </c>
      <c r="S294">
        <f>SUMIFS(Table2[number],Table2[Event],"Goal",Table2[H/U],"AWAY",Table2[GameID],Table2[[#This Row],[GameID]],Table2[GameTime],"&lt;="&amp;Table2[[#This Row],[GameTime]])</f>
        <v>3</v>
      </c>
      <c r="T294" t="str">
        <f>IF(Table2[[#This Row],[Event]]="Goal",Table2[[#This Row],[Hscore]]&amp;"-"&amp;Table2[[#This Row],[Uscore]],"")</f>
        <v>2-3</v>
      </c>
      <c r="U294">
        <v>2392</v>
      </c>
      <c r="V294" s="1">
        <f>Table2[[#This Row],[GameTime]]-(Table2[[#This Row],[period]]-1)*1200</f>
        <v>1192</v>
      </c>
      <c r="W294" s="1">
        <f>ROUNDDOWN(Table2[[#This Row],[Time]]/60,0)</f>
        <v>19</v>
      </c>
      <c r="X294" s="1">
        <f>ROUNDDOWN((Table2[[#This Row],[Time]]/60-Table2[[#This Row],[Time2]])*60,0)</f>
        <v>52</v>
      </c>
      <c r="Y294" s="1">
        <f>IF(Table2[[#This Row],[Time2]]&lt;10,0&amp;Table2[[#This Row],[Time2]],Table2[[#This Row],[Time2]])</f>
        <v>19</v>
      </c>
      <c r="Z294" s="1">
        <f>IF(Table2[[#This Row],[Time3]]&lt;10,0&amp;Table2[[#This Row],[Time3]],Table2[[#This Row],[Time3]])</f>
        <v>52</v>
      </c>
      <c r="AA294" s="2" t="str">
        <f>Table2[[#This Row],[Time4]]&amp;":"&amp;Table2[[#This Row],[Time5]]</f>
        <v>19:52</v>
      </c>
      <c r="AB294" s="1" t="str" cm="1">
        <f t="array" ref="AB294">IFERROR(IF(Table2[[#This Row],[code]]="","",_xlfn.IFS(AND(Table2[[#This Row],[code]]&lt;400,Table2[[#This Row],[code]]&lt;&gt;""),2,Table2[[#This Row],[code]]&gt;500,4)),"")</f>
        <v/>
      </c>
      <c r="AC294" s="1" t="str">
        <f>IF(Table2[[#This Row],[Event]]="Penalty",Table2[[#This Row],[number]],IF(Table2[[#This Row],[Event]]="Time-Out",401,""))</f>
        <v/>
      </c>
      <c r="AD294" s="1">
        <f>ROW(A293)</f>
        <v>293</v>
      </c>
      <c r="AE294" s="1">
        <f>COUNTIFS(Table2[GameID],Table2[[#This Row],[GameID]],Table2[Column1],"&lt;="&amp;Table2[[#This Row],[Column1]])-1</f>
        <v>9</v>
      </c>
    </row>
    <row r="295" spans="1:31" x14ac:dyDescent="0.45">
      <c r="A295" t="s">
        <v>320</v>
      </c>
      <c r="B295" t="str">
        <f>_xlfn.TEXTBEFORE(Table2[[#This Row],[Kamp]]," - ")</f>
        <v>Vanløse Floorball</v>
      </c>
      <c r="C295" t="str">
        <f>_xlfn.TEXTAFTER(Table2[[#This Row],[Kamp]],"- ")</f>
        <v>Hvidovre Attack</v>
      </c>
      <c r="D295">
        <v>44881</v>
      </c>
      <c r="E295">
        <v>35322</v>
      </c>
      <c r="F295">
        <v>20222023</v>
      </c>
      <c r="G295" t="s">
        <v>17</v>
      </c>
      <c r="H295" t="s">
        <v>659</v>
      </c>
      <c r="I295" t="s">
        <v>677</v>
      </c>
      <c r="J295">
        <v>3</v>
      </c>
      <c r="K295">
        <v>29511</v>
      </c>
      <c r="L295">
        <v>220</v>
      </c>
      <c r="M295" t="s">
        <v>631</v>
      </c>
      <c r="N295" t="s">
        <v>191</v>
      </c>
      <c r="O295" t="s">
        <v>634</v>
      </c>
      <c r="P295">
        <v>89</v>
      </c>
      <c r="Q295" t="s">
        <v>634</v>
      </c>
      <c r="R295">
        <f>SUMIFS(Table2[number],Table2[Event],"Goal",Table2[H/U],"HOME",Table2[GameID],Table2[[#This Row],[GameID]],Table2[GameTime],"&lt;="&amp;Table2[[#This Row],[GameTime]])</f>
        <v>2</v>
      </c>
      <c r="S295">
        <f>SUMIFS(Table2[number],Table2[Event],"Goal",Table2[H/U],"AWAY",Table2[GameID],Table2[[#This Row],[GameID]],Table2[GameTime],"&lt;="&amp;Table2[[#This Row],[GameTime]])</f>
        <v>3</v>
      </c>
      <c r="T295" t="str">
        <f>IF(Table2[[#This Row],[Event]]="Goal",Table2[[#This Row],[Hscore]]&amp;"-"&amp;Table2[[#This Row],[Uscore]],"")</f>
        <v/>
      </c>
      <c r="U295">
        <v>3360</v>
      </c>
      <c r="V295" s="1">
        <f>Table2[[#This Row],[GameTime]]-(Table2[[#This Row],[period]]-1)*1200</f>
        <v>960</v>
      </c>
      <c r="W295" s="1">
        <f>ROUNDDOWN(Table2[[#This Row],[Time]]/60,0)</f>
        <v>16</v>
      </c>
      <c r="X295" s="1">
        <f>ROUNDDOWN((Table2[[#This Row],[Time]]/60-Table2[[#This Row],[Time2]])*60,0)</f>
        <v>0</v>
      </c>
      <c r="Y295" s="1">
        <f>IF(Table2[[#This Row],[Time2]]&lt;10,0&amp;Table2[[#This Row],[Time2]],Table2[[#This Row],[Time2]])</f>
        <v>16</v>
      </c>
      <c r="Z295" s="1" t="str">
        <f>IF(Table2[[#This Row],[Time3]]&lt;10,0&amp;Table2[[#This Row],[Time3]],Table2[[#This Row],[Time3]])</f>
        <v>00</v>
      </c>
      <c r="AA295" s="2" t="str">
        <f>Table2[[#This Row],[Time4]]&amp;":"&amp;Table2[[#This Row],[Time5]]</f>
        <v>16:00</v>
      </c>
      <c r="AB295" s="1" cm="1">
        <f t="array" ref="AB295">IFERROR(IF(Table2[[#This Row],[code]]="","",_xlfn.IFS(AND(Table2[[#This Row],[code]]&lt;400,Table2[[#This Row],[code]]&lt;&gt;""),2,Table2[[#This Row],[code]]&gt;500,4)),"")</f>
        <v>2</v>
      </c>
      <c r="AC295" s="1">
        <f>IF(Table2[[#This Row],[Event]]="Penalty",Table2[[#This Row],[number]],IF(Table2[[#This Row],[Event]]="Time-Out",401,""))</f>
        <v>220</v>
      </c>
      <c r="AD295" s="1">
        <f>ROW(A294)</f>
        <v>294</v>
      </c>
      <c r="AE295" s="1">
        <f>COUNTIFS(Table2[GameID],Table2[[#This Row],[GameID]],Table2[Column1],"&lt;="&amp;Table2[[#This Row],[Column1]])-1</f>
        <v>10</v>
      </c>
    </row>
    <row r="296" spans="1:31" x14ac:dyDescent="0.45">
      <c r="A296" t="s">
        <v>320</v>
      </c>
      <c r="B296" t="str">
        <f>_xlfn.TEXTBEFORE(Table2[[#This Row],[Kamp]]," - ")</f>
        <v>Vanløse Floorball</v>
      </c>
      <c r="C296" t="str">
        <f>_xlfn.TEXTAFTER(Table2[[#This Row],[Kamp]],"- ")</f>
        <v>Hvidovre Attack</v>
      </c>
      <c r="D296">
        <v>44881</v>
      </c>
      <c r="E296">
        <v>35322</v>
      </c>
      <c r="F296">
        <v>20222023</v>
      </c>
      <c r="G296" t="s">
        <v>17</v>
      </c>
      <c r="H296" t="s">
        <v>659</v>
      </c>
      <c r="I296" t="s">
        <v>677</v>
      </c>
      <c r="J296">
        <v>3</v>
      </c>
      <c r="K296">
        <v>29511</v>
      </c>
      <c r="L296">
        <v>205</v>
      </c>
      <c r="M296" t="s">
        <v>631</v>
      </c>
      <c r="N296" t="s">
        <v>191</v>
      </c>
      <c r="O296" t="s">
        <v>634</v>
      </c>
      <c r="P296">
        <v>89</v>
      </c>
      <c r="Q296" t="s">
        <v>634</v>
      </c>
      <c r="R296">
        <f>SUMIFS(Table2[number],Table2[Event],"Goal",Table2[H/U],"HOME",Table2[GameID],Table2[[#This Row],[GameID]],Table2[GameTime],"&lt;="&amp;Table2[[#This Row],[GameTime]])</f>
        <v>2</v>
      </c>
      <c r="S296">
        <f>SUMIFS(Table2[number],Table2[Event],"Goal",Table2[H/U],"AWAY",Table2[GameID],Table2[[#This Row],[GameID]],Table2[GameTime],"&lt;="&amp;Table2[[#This Row],[GameTime]])</f>
        <v>3</v>
      </c>
      <c r="T296" t="str">
        <f>IF(Table2[[#This Row],[Event]]="Goal",Table2[[#This Row],[Hscore]]&amp;"-"&amp;Table2[[#This Row],[Uscore]],"")</f>
        <v/>
      </c>
      <c r="U296">
        <v>3360</v>
      </c>
      <c r="V296" s="1">
        <f>Table2[[#This Row],[GameTime]]-(Table2[[#This Row],[period]]-1)*1200</f>
        <v>960</v>
      </c>
      <c r="W296" s="1">
        <f>ROUNDDOWN(Table2[[#This Row],[Time]]/60,0)</f>
        <v>16</v>
      </c>
      <c r="X296" s="1">
        <f>ROUNDDOWN((Table2[[#This Row],[Time]]/60-Table2[[#This Row],[Time2]])*60,0)</f>
        <v>0</v>
      </c>
      <c r="Y296" s="1">
        <f>IF(Table2[[#This Row],[Time2]]&lt;10,0&amp;Table2[[#This Row],[Time2]],Table2[[#This Row],[Time2]])</f>
        <v>16</v>
      </c>
      <c r="Z296" s="1" t="str">
        <f>IF(Table2[[#This Row],[Time3]]&lt;10,0&amp;Table2[[#This Row],[Time3]],Table2[[#This Row],[Time3]])</f>
        <v>00</v>
      </c>
      <c r="AA296" s="2" t="str">
        <f>Table2[[#This Row],[Time4]]&amp;":"&amp;Table2[[#This Row],[Time5]]</f>
        <v>16:00</v>
      </c>
      <c r="AB296" s="1" cm="1">
        <f t="array" ref="AB296">IFERROR(IF(Table2[[#This Row],[code]]="","",_xlfn.IFS(AND(Table2[[#This Row],[code]]&lt;400,Table2[[#This Row],[code]]&lt;&gt;""),2,Table2[[#This Row],[code]]&gt;500,4)),"")</f>
        <v>2</v>
      </c>
      <c r="AC296" s="1">
        <f>IF(Table2[[#This Row],[Event]]="Penalty",Table2[[#This Row],[number]],IF(Table2[[#This Row],[Event]]="Time-Out",401,""))</f>
        <v>205</v>
      </c>
      <c r="AD296" s="1">
        <f>ROW(A295)</f>
        <v>295</v>
      </c>
      <c r="AE296" s="1">
        <f>COUNTIFS(Table2[GameID],Table2[[#This Row],[GameID]],Table2[Column1],"&lt;="&amp;Table2[[#This Row],[Column1]])-1</f>
        <v>11</v>
      </c>
    </row>
    <row r="297" spans="1:31" x14ac:dyDescent="0.45">
      <c r="A297" t="s">
        <v>320</v>
      </c>
      <c r="B297" t="str">
        <f>_xlfn.TEXTBEFORE(Table2[[#This Row],[Kamp]]," - ")</f>
        <v>Vanløse Floorball</v>
      </c>
      <c r="C297" t="str">
        <f>_xlfn.TEXTAFTER(Table2[[#This Row],[Kamp]],"- ")</f>
        <v>Hvidovre Attack</v>
      </c>
      <c r="D297">
        <v>44881</v>
      </c>
      <c r="E297">
        <v>35322</v>
      </c>
      <c r="F297">
        <v>20222023</v>
      </c>
      <c r="G297" t="s">
        <v>17</v>
      </c>
      <c r="H297" t="s">
        <v>660</v>
      </c>
      <c r="I297" t="s">
        <v>678</v>
      </c>
      <c r="J297">
        <v>3</v>
      </c>
      <c r="K297">
        <v>29509</v>
      </c>
      <c r="L297">
        <v>1</v>
      </c>
      <c r="M297" t="s">
        <v>630</v>
      </c>
      <c r="N297" t="s">
        <v>321</v>
      </c>
      <c r="O297" t="s">
        <v>99</v>
      </c>
      <c r="P297">
        <v>3</v>
      </c>
      <c r="Q297">
        <v>18</v>
      </c>
      <c r="R297">
        <f>SUMIFS(Table2[number],Table2[Event],"Goal",Table2[H/U],"HOME",Table2[GameID],Table2[[#This Row],[GameID]],Table2[GameTime],"&lt;="&amp;Table2[[#This Row],[GameTime]])</f>
        <v>3</v>
      </c>
      <c r="S297">
        <f>SUMIFS(Table2[number],Table2[Event],"Goal",Table2[H/U],"AWAY",Table2[GameID],Table2[[#This Row],[GameID]],Table2[GameTime],"&lt;="&amp;Table2[[#This Row],[GameTime]])</f>
        <v>3</v>
      </c>
      <c r="T297" t="str">
        <f>IF(Table2[[#This Row],[Event]]="Goal",Table2[[#This Row],[Hscore]]&amp;"-"&amp;Table2[[#This Row],[Uscore]],"")</f>
        <v>3-3</v>
      </c>
      <c r="U297">
        <v>3488</v>
      </c>
      <c r="V297" s="1">
        <f>Table2[[#This Row],[GameTime]]-(Table2[[#This Row],[period]]-1)*1200</f>
        <v>1088</v>
      </c>
      <c r="W297" s="1">
        <f>ROUNDDOWN(Table2[[#This Row],[Time]]/60,0)</f>
        <v>18</v>
      </c>
      <c r="X297" s="1">
        <f>ROUNDDOWN((Table2[[#This Row],[Time]]/60-Table2[[#This Row],[Time2]])*60,0)</f>
        <v>7</v>
      </c>
      <c r="Y297" s="1">
        <f>IF(Table2[[#This Row],[Time2]]&lt;10,0&amp;Table2[[#This Row],[Time2]],Table2[[#This Row],[Time2]])</f>
        <v>18</v>
      </c>
      <c r="Z297" s="1" t="str">
        <f>IF(Table2[[#This Row],[Time3]]&lt;10,0&amp;Table2[[#This Row],[Time3]],Table2[[#This Row],[Time3]])</f>
        <v>07</v>
      </c>
      <c r="AA297" s="2" t="str">
        <f>Table2[[#This Row],[Time4]]&amp;":"&amp;Table2[[#This Row],[Time5]]</f>
        <v>18:07</v>
      </c>
      <c r="AB297" s="1" t="str" cm="1">
        <f t="array" ref="AB297">IFERROR(IF(Table2[[#This Row],[code]]="","",_xlfn.IFS(AND(Table2[[#This Row],[code]]&lt;400,Table2[[#This Row],[code]]&lt;&gt;""),2,Table2[[#This Row],[code]]&gt;500,4)),"")</f>
        <v/>
      </c>
      <c r="AC297" s="1" t="str">
        <f>IF(Table2[[#This Row],[Event]]="Penalty",Table2[[#This Row],[number]],IF(Table2[[#This Row],[Event]]="Time-Out",401,""))</f>
        <v/>
      </c>
      <c r="AD297" s="1">
        <f>ROW(A296)</f>
        <v>296</v>
      </c>
      <c r="AE297" s="1">
        <f>COUNTIFS(Table2[GameID],Table2[[#This Row],[GameID]],Table2[Column1],"&lt;="&amp;Table2[[#This Row],[Column1]])-1</f>
        <v>12</v>
      </c>
    </row>
    <row r="298" spans="1:31" x14ac:dyDescent="0.45">
      <c r="A298" t="s">
        <v>320</v>
      </c>
      <c r="B298" t="str">
        <f>_xlfn.TEXTBEFORE(Table2[[#This Row],[Kamp]]," - ")</f>
        <v>Vanløse Floorball</v>
      </c>
      <c r="C298" t="str">
        <f>_xlfn.TEXTAFTER(Table2[[#This Row],[Kamp]],"- ")</f>
        <v>Hvidovre Attack</v>
      </c>
      <c r="D298">
        <v>44881</v>
      </c>
      <c r="E298">
        <v>35322</v>
      </c>
      <c r="F298">
        <v>20222023</v>
      </c>
      <c r="G298" t="s">
        <v>17</v>
      </c>
      <c r="H298" t="s">
        <v>660</v>
      </c>
      <c r="I298" t="s">
        <v>678</v>
      </c>
      <c r="J298">
        <v>3</v>
      </c>
      <c r="K298">
        <v>29509</v>
      </c>
      <c r="L298">
        <v>0</v>
      </c>
      <c r="M298" t="s">
        <v>633</v>
      </c>
      <c r="N298" t="s">
        <v>634</v>
      </c>
      <c r="O298" t="s">
        <v>634</v>
      </c>
      <c r="P298" t="s">
        <v>634</v>
      </c>
      <c r="Q298" t="s">
        <v>634</v>
      </c>
      <c r="R298">
        <f>SUMIFS(Table2[number],Table2[Event],"Goal",Table2[H/U],"HOME",Table2[GameID],Table2[[#This Row],[GameID]],Table2[GameTime],"&lt;="&amp;Table2[[#This Row],[GameTime]])</f>
        <v>3</v>
      </c>
      <c r="S298">
        <f>SUMIFS(Table2[number],Table2[Event],"Goal",Table2[H/U],"AWAY",Table2[GameID],Table2[[#This Row],[GameID]],Table2[GameTime],"&lt;="&amp;Table2[[#This Row],[GameTime]])</f>
        <v>3</v>
      </c>
      <c r="T298" t="str">
        <f>IF(Table2[[#This Row],[Event]]="Goal",Table2[[#This Row],[Hscore]]&amp;"-"&amp;Table2[[#This Row],[Uscore]],"")</f>
        <v/>
      </c>
      <c r="U298">
        <v>3488</v>
      </c>
      <c r="V298" s="1">
        <f>Table2[[#This Row],[GameTime]]-(Table2[[#This Row],[period]]-1)*1200</f>
        <v>1088</v>
      </c>
      <c r="W298" s="1">
        <f>ROUNDDOWN(Table2[[#This Row],[Time]]/60,0)</f>
        <v>18</v>
      </c>
      <c r="X298" s="1">
        <f>ROUNDDOWN((Table2[[#This Row],[Time]]/60-Table2[[#This Row],[Time2]])*60,0)</f>
        <v>7</v>
      </c>
      <c r="Y298" s="1">
        <f>IF(Table2[[#This Row],[Time2]]&lt;10,0&amp;Table2[[#This Row],[Time2]],Table2[[#This Row],[Time2]])</f>
        <v>18</v>
      </c>
      <c r="Z298" s="1" t="str">
        <f>IF(Table2[[#This Row],[Time3]]&lt;10,0&amp;Table2[[#This Row],[Time3]],Table2[[#This Row],[Time3]])</f>
        <v>07</v>
      </c>
      <c r="AA298" s="2" t="str">
        <f>Table2[[#This Row],[Time4]]&amp;":"&amp;Table2[[#This Row],[Time5]]</f>
        <v>18:07</v>
      </c>
      <c r="AB298" s="1" t="str" cm="1">
        <f t="array" ref="AB298">IFERROR(IF(Table2[[#This Row],[code]]="","",_xlfn.IFS(AND(Table2[[#This Row],[code]]&lt;400,Table2[[#This Row],[code]]&lt;&gt;""),2,Table2[[#This Row],[code]]&gt;500,4)),"")</f>
        <v/>
      </c>
      <c r="AC298" s="1">
        <f>IF(Table2[[#This Row],[Event]]="Penalty",Table2[[#This Row],[number]],IF(Table2[[#This Row],[Event]]="Time-Out",401,""))</f>
        <v>401</v>
      </c>
      <c r="AD298" s="1">
        <f>ROW(A297)</f>
        <v>297</v>
      </c>
      <c r="AE298" s="1">
        <f>COUNTIFS(Table2[GameID],Table2[[#This Row],[GameID]],Table2[Column1],"&lt;="&amp;Table2[[#This Row],[Column1]])-1</f>
        <v>13</v>
      </c>
    </row>
    <row r="299" spans="1:31" x14ac:dyDescent="0.45">
      <c r="A299" t="s">
        <v>320</v>
      </c>
      <c r="B299" t="str">
        <f>_xlfn.TEXTBEFORE(Table2[[#This Row],[Kamp]]," - ")</f>
        <v>Vanløse Floorball</v>
      </c>
      <c r="C299" t="str">
        <f>_xlfn.TEXTAFTER(Table2[[#This Row],[Kamp]],"- ")</f>
        <v>Hvidovre Attack</v>
      </c>
      <c r="D299">
        <v>44881</v>
      </c>
      <c r="E299">
        <v>35322</v>
      </c>
      <c r="F299">
        <v>20222023</v>
      </c>
      <c r="G299" t="s">
        <v>17</v>
      </c>
      <c r="H299" t="s">
        <v>660</v>
      </c>
      <c r="I299" t="s">
        <v>678</v>
      </c>
      <c r="J299">
        <v>4</v>
      </c>
      <c r="K299">
        <v>29509</v>
      </c>
      <c r="L299">
        <v>213</v>
      </c>
      <c r="M299" t="s">
        <v>631</v>
      </c>
      <c r="N299" t="s">
        <v>99</v>
      </c>
      <c r="O299" t="s">
        <v>634</v>
      </c>
      <c r="P299">
        <v>18</v>
      </c>
      <c r="Q299" t="s">
        <v>634</v>
      </c>
      <c r="R299">
        <f>SUMIFS(Table2[number],Table2[Event],"Goal",Table2[H/U],"HOME",Table2[GameID],Table2[[#This Row],[GameID]],Table2[GameTime],"&lt;="&amp;Table2[[#This Row],[GameTime]])</f>
        <v>3</v>
      </c>
      <c r="S299">
        <f>SUMIFS(Table2[number],Table2[Event],"Goal",Table2[H/U],"AWAY",Table2[GameID],Table2[[#This Row],[GameID]],Table2[GameTime],"&lt;="&amp;Table2[[#This Row],[GameTime]])</f>
        <v>3</v>
      </c>
      <c r="T299" t="str">
        <f>IF(Table2[[#This Row],[Event]]="Goal",Table2[[#This Row],[Hscore]]&amp;"-"&amp;Table2[[#This Row],[Uscore]],"")</f>
        <v/>
      </c>
      <c r="U299">
        <v>4188</v>
      </c>
      <c r="V299" s="1">
        <f>Table2[[#This Row],[GameTime]]-(Table2[[#This Row],[period]]-1)*1200</f>
        <v>588</v>
      </c>
      <c r="W299" s="1">
        <f>ROUNDDOWN(Table2[[#This Row],[Time]]/60,0)</f>
        <v>9</v>
      </c>
      <c r="X299" s="1">
        <f>ROUNDDOWN((Table2[[#This Row],[Time]]/60-Table2[[#This Row],[Time2]])*60,0)</f>
        <v>48</v>
      </c>
      <c r="Y299" s="1" t="str">
        <f>IF(Table2[[#This Row],[Time2]]&lt;10,0&amp;Table2[[#This Row],[Time2]],Table2[[#This Row],[Time2]])</f>
        <v>09</v>
      </c>
      <c r="Z299" s="1">
        <f>IF(Table2[[#This Row],[Time3]]&lt;10,0&amp;Table2[[#This Row],[Time3]],Table2[[#This Row],[Time3]])</f>
        <v>48</v>
      </c>
      <c r="AA299" s="2" t="str">
        <f>Table2[[#This Row],[Time4]]&amp;":"&amp;Table2[[#This Row],[Time5]]</f>
        <v>09:48</v>
      </c>
      <c r="AB299" s="1" cm="1">
        <f t="array" ref="AB299">IFERROR(IF(Table2[[#This Row],[code]]="","",_xlfn.IFS(AND(Table2[[#This Row],[code]]&lt;400,Table2[[#This Row],[code]]&lt;&gt;""),2,Table2[[#This Row],[code]]&gt;500,4)),"")</f>
        <v>2</v>
      </c>
      <c r="AC299" s="1">
        <f>IF(Table2[[#This Row],[Event]]="Penalty",Table2[[#This Row],[number]],IF(Table2[[#This Row],[Event]]="Time-Out",401,""))</f>
        <v>213</v>
      </c>
      <c r="AD299" s="1">
        <f>ROW(A298)</f>
        <v>298</v>
      </c>
      <c r="AE299" s="1">
        <f>COUNTIFS(Table2[GameID],Table2[[#This Row],[GameID]],Table2[Column1],"&lt;="&amp;Table2[[#This Row],[Column1]])-1</f>
        <v>14</v>
      </c>
    </row>
    <row r="300" spans="1:31" x14ac:dyDescent="0.45">
      <c r="A300" t="s">
        <v>320</v>
      </c>
      <c r="B300" t="str">
        <f>_xlfn.TEXTBEFORE(Table2[[#This Row],[Kamp]]," - ")</f>
        <v>Vanløse Floorball</v>
      </c>
      <c r="C300" t="str">
        <f>_xlfn.TEXTAFTER(Table2[[#This Row],[Kamp]],"- ")</f>
        <v>Hvidovre Attack</v>
      </c>
      <c r="D300">
        <v>44881</v>
      </c>
      <c r="E300">
        <v>35322</v>
      </c>
      <c r="F300">
        <v>20222023</v>
      </c>
      <c r="G300" t="s">
        <v>17</v>
      </c>
      <c r="H300" t="s">
        <v>659</v>
      </c>
      <c r="I300" t="s">
        <v>677</v>
      </c>
      <c r="J300">
        <v>5</v>
      </c>
      <c r="K300">
        <v>29511</v>
      </c>
      <c r="L300">
        <v>1</v>
      </c>
      <c r="M300" t="s">
        <v>630</v>
      </c>
      <c r="N300" t="s">
        <v>60</v>
      </c>
      <c r="O300" t="s">
        <v>634</v>
      </c>
      <c r="Q300" t="s">
        <v>634</v>
      </c>
      <c r="R300">
        <f>SUMIFS(Table2[number],Table2[Event],"Goal",Table2[H/U],"HOME",Table2[GameID],Table2[[#This Row],[GameID]],Table2[GameTime],"&lt;="&amp;Table2[[#This Row],[GameTime]])</f>
        <v>3</v>
      </c>
      <c r="S300">
        <f>SUMIFS(Table2[number],Table2[Event],"Goal",Table2[H/U],"AWAY",Table2[GameID],Table2[[#This Row],[GameID]],Table2[GameTime],"&lt;="&amp;Table2[[#This Row],[GameTime]])</f>
        <v>4</v>
      </c>
      <c r="T300" t="str">
        <f>IF(Table2[[#This Row],[Event]]="Goal",Table2[[#This Row],[Hscore]]&amp;"-"&amp;Table2[[#This Row],[Uscore]],"")</f>
        <v>3-4</v>
      </c>
      <c r="U300">
        <v>4800</v>
      </c>
      <c r="V300" s="1">
        <f>Table2[[#This Row],[GameTime]]-(Table2[[#This Row],[period]]-1)*1200</f>
        <v>0</v>
      </c>
      <c r="W300" s="1">
        <f>ROUNDDOWN(Table2[[#This Row],[Time]]/60,0)</f>
        <v>0</v>
      </c>
      <c r="X300" s="1">
        <f>ROUNDDOWN((Table2[[#This Row],[Time]]/60-Table2[[#This Row],[Time2]])*60,0)</f>
        <v>0</v>
      </c>
      <c r="Y300" s="1" t="str">
        <f>IF(Table2[[#This Row],[Time2]]&lt;10,0&amp;Table2[[#This Row],[Time2]],Table2[[#This Row],[Time2]])</f>
        <v>00</v>
      </c>
      <c r="Z300" s="1" t="str">
        <f>IF(Table2[[#This Row],[Time3]]&lt;10,0&amp;Table2[[#This Row],[Time3]],Table2[[#This Row],[Time3]])</f>
        <v>00</v>
      </c>
      <c r="AA300" s="2" t="str">
        <f>Table2[[#This Row],[Time4]]&amp;":"&amp;Table2[[#This Row],[Time5]]</f>
        <v>00:00</v>
      </c>
      <c r="AB300" s="1" t="str" cm="1">
        <f t="array" ref="AB300">IFERROR(IF(Table2[[#This Row],[code]]="","",_xlfn.IFS(AND(Table2[[#This Row],[code]]&lt;400,Table2[[#This Row],[code]]&lt;&gt;""),2,Table2[[#This Row],[code]]&gt;500,4)),"")</f>
        <v/>
      </c>
      <c r="AC300" s="1" t="str">
        <f>IF(Table2[[#This Row],[Event]]="Penalty",Table2[[#This Row],[number]],IF(Table2[[#This Row],[Event]]="Time-Out",401,""))</f>
        <v/>
      </c>
      <c r="AD300" s="1">
        <f>ROW(A299)</f>
        <v>299</v>
      </c>
      <c r="AE300" s="1">
        <f>COUNTIFS(Table2[GameID],Table2[[#This Row],[GameID]],Table2[Column1],"&lt;="&amp;Table2[[#This Row],[Column1]])-1</f>
        <v>15</v>
      </c>
    </row>
    <row r="301" spans="1:31" x14ac:dyDescent="0.45">
      <c r="A301" t="s">
        <v>299</v>
      </c>
      <c r="B301" t="str">
        <f>_xlfn.TEXTBEFORE(Table2[[#This Row],[Kamp]]," - ")</f>
        <v>Benløse IF</v>
      </c>
      <c r="C301" t="str">
        <f>_xlfn.TEXTAFTER(Table2[[#This Row],[Kamp]],"- ")</f>
        <v>RungstedHørsholm</v>
      </c>
      <c r="D301">
        <v>44849</v>
      </c>
      <c r="E301">
        <v>35323</v>
      </c>
      <c r="F301">
        <v>20222023</v>
      </c>
      <c r="G301" t="s">
        <v>17</v>
      </c>
      <c r="H301" t="s">
        <v>658</v>
      </c>
      <c r="I301" t="s">
        <v>678</v>
      </c>
      <c r="J301">
        <v>1</v>
      </c>
      <c r="K301">
        <v>29507</v>
      </c>
      <c r="L301">
        <v>1</v>
      </c>
      <c r="M301" t="s">
        <v>630</v>
      </c>
      <c r="N301" t="s">
        <v>29</v>
      </c>
      <c r="O301" t="s">
        <v>634</v>
      </c>
      <c r="P301">
        <v>44</v>
      </c>
      <c r="Q301" t="s">
        <v>634</v>
      </c>
      <c r="R301">
        <f>SUMIFS(Table2[number],Table2[Event],"Goal",Table2[H/U],"HOME",Table2[GameID],Table2[[#This Row],[GameID]],Table2[GameTime],"&lt;="&amp;Table2[[#This Row],[GameTime]])</f>
        <v>1</v>
      </c>
      <c r="S301">
        <f>SUMIFS(Table2[number],Table2[Event],"Goal",Table2[H/U],"AWAY",Table2[GameID],Table2[[#This Row],[GameID]],Table2[GameTime],"&lt;="&amp;Table2[[#This Row],[GameTime]])</f>
        <v>0</v>
      </c>
      <c r="T301" t="str">
        <f>IF(Table2[[#This Row],[Event]]="Goal",Table2[[#This Row],[Hscore]]&amp;"-"&amp;Table2[[#This Row],[Uscore]],"")</f>
        <v>1-0</v>
      </c>
      <c r="U301">
        <v>105</v>
      </c>
      <c r="V301" s="1">
        <f>Table2[[#This Row],[GameTime]]-(Table2[[#This Row],[period]]-1)*1200</f>
        <v>105</v>
      </c>
      <c r="W301" s="1">
        <f>ROUNDDOWN(Table2[[#This Row],[Time]]/60,0)</f>
        <v>1</v>
      </c>
      <c r="X301" s="1">
        <f>ROUNDDOWN((Table2[[#This Row],[Time]]/60-Table2[[#This Row],[Time2]])*60,0)</f>
        <v>45</v>
      </c>
      <c r="Y301" s="1" t="str">
        <f>IF(Table2[[#This Row],[Time2]]&lt;10,0&amp;Table2[[#This Row],[Time2]],Table2[[#This Row],[Time2]])</f>
        <v>01</v>
      </c>
      <c r="Z301" s="1">
        <f>IF(Table2[[#This Row],[Time3]]&lt;10,0&amp;Table2[[#This Row],[Time3]],Table2[[#This Row],[Time3]])</f>
        <v>45</v>
      </c>
      <c r="AA301" s="2" t="str">
        <f>Table2[[#This Row],[Time4]]&amp;":"&amp;Table2[[#This Row],[Time5]]</f>
        <v>01:45</v>
      </c>
      <c r="AB301" s="1" t="str" cm="1">
        <f t="array" ref="AB301">IFERROR(IF(Table2[[#This Row],[code]]="","",_xlfn.IFS(AND(Table2[[#This Row],[code]]&lt;400,Table2[[#This Row],[code]]&lt;&gt;""),2,Table2[[#This Row],[code]]&gt;500,4)),"")</f>
        <v/>
      </c>
      <c r="AC301" s="1" t="str">
        <f>IF(Table2[[#This Row],[Event]]="Penalty",Table2[[#This Row],[number]],IF(Table2[[#This Row],[Event]]="Time-Out",401,""))</f>
        <v/>
      </c>
      <c r="AD301" s="1">
        <f>ROW(A300)</f>
        <v>300</v>
      </c>
      <c r="AE301" s="1">
        <f>COUNTIFS(Table2[GameID],Table2[[#This Row],[GameID]],Table2[Column1],"&lt;="&amp;Table2[[#This Row],[Column1]])-1</f>
        <v>0</v>
      </c>
    </row>
    <row r="302" spans="1:31" x14ac:dyDescent="0.45">
      <c r="A302" t="s">
        <v>299</v>
      </c>
      <c r="B302" t="str">
        <f>_xlfn.TEXTBEFORE(Table2[[#This Row],[Kamp]]," - ")</f>
        <v>Benløse IF</v>
      </c>
      <c r="C302" t="str">
        <f>_xlfn.TEXTAFTER(Table2[[#This Row],[Kamp]],"- ")</f>
        <v>RungstedHørsholm</v>
      </c>
      <c r="D302">
        <v>44849</v>
      </c>
      <c r="E302">
        <v>35323</v>
      </c>
      <c r="F302">
        <v>20222023</v>
      </c>
      <c r="G302" t="s">
        <v>17</v>
      </c>
      <c r="H302" t="s">
        <v>662</v>
      </c>
      <c r="I302" t="s">
        <v>677</v>
      </c>
      <c r="J302">
        <v>1</v>
      </c>
      <c r="K302">
        <v>29508</v>
      </c>
      <c r="L302">
        <v>1</v>
      </c>
      <c r="M302" t="s">
        <v>630</v>
      </c>
      <c r="N302" t="s">
        <v>161</v>
      </c>
      <c r="O302" t="s">
        <v>78</v>
      </c>
      <c r="P302">
        <v>2</v>
      </c>
      <c r="Q302">
        <v>8</v>
      </c>
      <c r="R302">
        <f>SUMIFS(Table2[number],Table2[Event],"Goal",Table2[H/U],"HOME",Table2[GameID],Table2[[#This Row],[GameID]],Table2[GameTime],"&lt;="&amp;Table2[[#This Row],[GameTime]])</f>
        <v>1</v>
      </c>
      <c r="S302">
        <f>SUMIFS(Table2[number],Table2[Event],"Goal",Table2[H/U],"AWAY",Table2[GameID],Table2[[#This Row],[GameID]],Table2[GameTime],"&lt;="&amp;Table2[[#This Row],[GameTime]])</f>
        <v>1</v>
      </c>
      <c r="T302" t="str">
        <f>IF(Table2[[#This Row],[Event]]="Goal",Table2[[#This Row],[Hscore]]&amp;"-"&amp;Table2[[#This Row],[Uscore]],"")</f>
        <v>1-1</v>
      </c>
      <c r="U302">
        <v>207</v>
      </c>
      <c r="V302" s="1">
        <f>Table2[[#This Row],[GameTime]]-(Table2[[#This Row],[period]]-1)*1200</f>
        <v>207</v>
      </c>
      <c r="W302" s="1">
        <f>ROUNDDOWN(Table2[[#This Row],[Time]]/60,0)</f>
        <v>3</v>
      </c>
      <c r="X302" s="1">
        <f>ROUNDDOWN((Table2[[#This Row],[Time]]/60-Table2[[#This Row],[Time2]])*60,0)</f>
        <v>27</v>
      </c>
      <c r="Y302" s="1" t="str">
        <f>IF(Table2[[#This Row],[Time2]]&lt;10,0&amp;Table2[[#This Row],[Time2]],Table2[[#This Row],[Time2]])</f>
        <v>03</v>
      </c>
      <c r="Z302" s="1">
        <f>IF(Table2[[#This Row],[Time3]]&lt;10,0&amp;Table2[[#This Row],[Time3]],Table2[[#This Row],[Time3]])</f>
        <v>27</v>
      </c>
      <c r="AA302" s="2" t="str">
        <f>Table2[[#This Row],[Time4]]&amp;":"&amp;Table2[[#This Row],[Time5]]</f>
        <v>03:27</v>
      </c>
      <c r="AB302" s="1" t="str" cm="1">
        <f t="array" ref="AB302">IFERROR(IF(Table2[[#This Row],[code]]="","",_xlfn.IFS(AND(Table2[[#This Row],[code]]&lt;400,Table2[[#This Row],[code]]&lt;&gt;""),2,Table2[[#This Row],[code]]&gt;500,4)),"")</f>
        <v/>
      </c>
      <c r="AC302" s="1" t="str">
        <f>IF(Table2[[#This Row],[Event]]="Penalty",Table2[[#This Row],[number]],IF(Table2[[#This Row],[Event]]="Time-Out",401,""))</f>
        <v/>
      </c>
      <c r="AD302" s="1">
        <f>ROW(A301)</f>
        <v>301</v>
      </c>
      <c r="AE302" s="1">
        <f>COUNTIFS(Table2[GameID],Table2[[#This Row],[GameID]],Table2[Column1],"&lt;="&amp;Table2[[#This Row],[Column1]])-1</f>
        <v>1</v>
      </c>
    </row>
    <row r="303" spans="1:31" x14ac:dyDescent="0.45">
      <c r="A303" t="s">
        <v>299</v>
      </c>
      <c r="B303" t="str">
        <f>_xlfn.TEXTBEFORE(Table2[[#This Row],[Kamp]]," - ")</f>
        <v>Benløse IF</v>
      </c>
      <c r="C303" t="str">
        <f>_xlfn.TEXTAFTER(Table2[[#This Row],[Kamp]],"- ")</f>
        <v>RungstedHørsholm</v>
      </c>
      <c r="D303">
        <v>44849</v>
      </c>
      <c r="E303">
        <v>35323</v>
      </c>
      <c r="F303">
        <v>20222023</v>
      </c>
      <c r="G303" t="s">
        <v>17</v>
      </c>
      <c r="H303" t="s">
        <v>662</v>
      </c>
      <c r="I303" t="s">
        <v>677</v>
      </c>
      <c r="J303">
        <v>1</v>
      </c>
      <c r="K303">
        <v>29508</v>
      </c>
      <c r="L303">
        <v>1</v>
      </c>
      <c r="M303" t="s">
        <v>630</v>
      </c>
      <c r="N303" t="s">
        <v>80</v>
      </c>
      <c r="O303" t="s">
        <v>87</v>
      </c>
      <c r="P303">
        <v>10</v>
      </c>
      <c r="Q303">
        <v>27</v>
      </c>
      <c r="R303">
        <f>SUMIFS(Table2[number],Table2[Event],"Goal",Table2[H/U],"HOME",Table2[GameID],Table2[[#This Row],[GameID]],Table2[GameTime],"&lt;="&amp;Table2[[#This Row],[GameTime]])</f>
        <v>1</v>
      </c>
      <c r="S303">
        <f>SUMIFS(Table2[number],Table2[Event],"Goal",Table2[H/U],"AWAY",Table2[GameID],Table2[[#This Row],[GameID]],Table2[GameTime],"&lt;="&amp;Table2[[#This Row],[GameTime]])</f>
        <v>2</v>
      </c>
      <c r="T303" t="str">
        <f>IF(Table2[[#This Row],[Event]]="Goal",Table2[[#This Row],[Hscore]]&amp;"-"&amp;Table2[[#This Row],[Uscore]],"")</f>
        <v>1-2</v>
      </c>
      <c r="U303">
        <v>919</v>
      </c>
      <c r="V303" s="1">
        <f>Table2[[#This Row],[GameTime]]-(Table2[[#This Row],[period]]-1)*1200</f>
        <v>919</v>
      </c>
      <c r="W303" s="1">
        <f>ROUNDDOWN(Table2[[#This Row],[Time]]/60,0)</f>
        <v>15</v>
      </c>
      <c r="X303" s="1">
        <f>ROUNDDOWN((Table2[[#This Row],[Time]]/60-Table2[[#This Row],[Time2]])*60,0)</f>
        <v>19</v>
      </c>
      <c r="Y303" s="1">
        <f>IF(Table2[[#This Row],[Time2]]&lt;10,0&amp;Table2[[#This Row],[Time2]],Table2[[#This Row],[Time2]])</f>
        <v>15</v>
      </c>
      <c r="Z303" s="1">
        <f>IF(Table2[[#This Row],[Time3]]&lt;10,0&amp;Table2[[#This Row],[Time3]],Table2[[#This Row],[Time3]])</f>
        <v>19</v>
      </c>
      <c r="AA303" s="2" t="str">
        <f>Table2[[#This Row],[Time4]]&amp;":"&amp;Table2[[#This Row],[Time5]]</f>
        <v>15:19</v>
      </c>
      <c r="AB303" s="1" t="str" cm="1">
        <f t="array" ref="AB303">IFERROR(IF(Table2[[#This Row],[code]]="","",_xlfn.IFS(AND(Table2[[#This Row],[code]]&lt;400,Table2[[#This Row],[code]]&lt;&gt;""),2,Table2[[#This Row],[code]]&gt;500,4)),"")</f>
        <v/>
      </c>
      <c r="AC303" s="1" t="str">
        <f>IF(Table2[[#This Row],[Event]]="Penalty",Table2[[#This Row],[number]],IF(Table2[[#This Row],[Event]]="Time-Out",401,""))</f>
        <v/>
      </c>
      <c r="AD303" s="1">
        <f>ROW(A302)</f>
        <v>302</v>
      </c>
      <c r="AE303" s="1">
        <f>COUNTIFS(Table2[GameID],Table2[[#This Row],[GameID]],Table2[Column1],"&lt;="&amp;Table2[[#This Row],[Column1]])-1</f>
        <v>2</v>
      </c>
    </row>
    <row r="304" spans="1:31" x14ac:dyDescent="0.45">
      <c r="A304" t="s">
        <v>299</v>
      </c>
      <c r="B304" t="str">
        <f>_xlfn.TEXTBEFORE(Table2[[#This Row],[Kamp]]," - ")</f>
        <v>Benløse IF</v>
      </c>
      <c r="C304" t="str">
        <f>_xlfn.TEXTAFTER(Table2[[#This Row],[Kamp]],"- ")</f>
        <v>RungstedHørsholm</v>
      </c>
      <c r="D304">
        <v>44849</v>
      </c>
      <c r="E304">
        <v>35323</v>
      </c>
      <c r="F304">
        <v>20222023</v>
      </c>
      <c r="G304" t="s">
        <v>17</v>
      </c>
      <c r="H304" t="s">
        <v>658</v>
      </c>
      <c r="I304" t="s">
        <v>678</v>
      </c>
      <c r="J304">
        <v>1</v>
      </c>
      <c r="K304">
        <v>29507</v>
      </c>
      <c r="L304">
        <v>1</v>
      </c>
      <c r="M304" t="s">
        <v>630</v>
      </c>
      <c r="N304" t="s">
        <v>24</v>
      </c>
      <c r="O304" t="s">
        <v>192</v>
      </c>
      <c r="P304">
        <v>11</v>
      </c>
      <c r="Q304">
        <v>32</v>
      </c>
      <c r="R304">
        <f>SUMIFS(Table2[number],Table2[Event],"Goal",Table2[H/U],"HOME",Table2[GameID],Table2[[#This Row],[GameID]],Table2[GameTime],"&lt;="&amp;Table2[[#This Row],[GameTime]])</f>
        <v>2</v>
      </c>
      <c r="S304">
        <f>SUMIFS(Table2[number],Table2[Event],"Goal",Table2[H/U],"AWAY",Table2[GameID],Table2[[#This Row],[GameID]],Table2[GameTime],"&lt;="&amp;Table2[[#This Row],[GameTime]])</f>
        <v>2</v>
      </c>
      <c r="T304" t="str">
        <f>IF(Table2[[#This Row],[Event]]="Goal",Table2[[#This Row],[Hscore]]&amp;"-"&amp;Table2[[#This Row],[Uscore]],"")</f>
        <v>2-2</v>
      </c>
      <c r="U304">
        <v>975</v>
      </c>
      <c r="V304" s="1">
        <f>Table2[[#This Row],[GameTime]]-(Table2[[#This Row],[period]]-1)*1200</f>
        <v>975</v>
      </c>
      <c r="W304" s="1">
        <f>ROUNDDOWN(Table2[[#This Row],[Time]]/60,0)</f>
        <v>16</v>
      </c>
      <c r="X304" s="1">
        <f>ROUNDDOWN((Table2[[#This Row],[Time]]/60-Table2[[#This Row],[Time2]])*60,0)</f>
        <v>15</v>
      </c>
      <c r="Y304" s="1">
        <f>IF(Table2[[#This Row],[Time2]]&lt;10,0&amp;Table2[[#This Row],[Time2]],Table2[[#This Row],[Time2]])</f>
        <v>16</v>
      </c>
      <c r="Z304" s="1">
        <f>IF(Table2[[#This Row],[Time3]]&lt;10,0&amp;Table2[[#This Row],[Time3]],Table2[[#This Row],[Time3]])</f>
        <v>15</v>
      </c>
      <c r="AA304" s="2" t="str">
        <f>Table2[[#This Row],[Time4]]&amp;":"&amp;Table2[[#This Row],[Time5]]</f>
        <v>16:15</v>
      </c>
      <c r="AB304" s="1" t="str" cm="1">
        <f t="array" ref="AB304">IFERROR(IF(Table2[[#This Row],[code]]="","",_xlfn.IFS(AND(Table2[[#This Row],[code]]&lt;400,Table2[[#This Row],[code]]&lt;&gt;""),2,Table2[[#This Row],[code]]&gt;500,4)),"")</f>
        <v/>
      </c>
      <c r="AC304" s="1" t="str">
        <f>IF(Table2[[#This Row],[Event]]="Penalty",Table2[[#This Row],[number]],IF(Table2[[#This Row],[Event]]="Time-Out",401,""))</f>
        <v/>
      </c>
      <c r="AD304" s="1">
        <f>ROW(A303)</f>
        <v>303</v>
      </c>
      <c r="AE304" s="1">
        <f>COUNTIFS(Table2[GameID],Table2[[#This Row],[GameID]],Table2[Column1],"&lt;="&amp;Table2[[#This Row],[Column1]])-1</f>
        <v>3</v>
      </c>
    </row>
    <row r="305" spans="1:31" x14ac:dyDescent="0.45">
      <c r="A305" t="s">
        <v>299</v>
      </c>
      <c r="B305" t="str">
        <f>_xlfn.TEXTBEFORE(Table2[[#This Row],[Kamp]]," - ")</f>
        <v>Benløse IF</v>
      </c>
      <c r="C305" t="str">
        <f>_xlfn.TEXTAFTER(Table2[[#This Row],[Kamp]],"- ")</f>
        <v>RungstedHørsholm</v>
      </c>
      <c r="D305">
        <v>44849</v>
      </c>
      <c r="E305">
        <v>35323</v>
      </c>
      <c r="F305">
        <v>20222023</v>
      </c>
      <c r="G305" t="s">
        <v>17</v>
      </c>
      <c r="H305" t="s">
        <v>658</v>
      </c>
      <c r="I305" t="s">
        <v>678</v>
      </c>
      <c r="J305">
        <v>1</v>
      </c>
      <c r="K305">
        <v>29507</v>
      </c>
      <c r="L305">
        <v>1</v>
      </c>
      <c r="M305" t="s">
        <v>630</v>
      </c>
      <c r="N305" t="s">
        <v>632</v>
      </c>
      <c r="O305" t="s">
        <v>33</v>
      </c>
      <c r="P305">
        <v>74</v>
      </c>
      <c r="Q305">
        <v>68</v>
      </c>
      <c r="R305">
        <f>SUMIFS(Table2[number],Table2[Event],"Goal",Table2[H/U],"HOME",Table2[GameID],Table2[[#This Row],[GameID]],Table2[GameTime],"&lt;="&amp;Table2[[#This Row],[GameTime]])</f>
        <v>3</v>
      </c>
      <c r="S305">
        <f>SUMIFS(Table2[number],Table2[Event],"Goal",Table2[H/U],"AWAY",Table2[GameID],Table2[[#This Row],[GameID]],Table2[GameTime],"&lt;="&amp;Table2[[#This Row],[GameTime]])</f>
        <v>2</v>
      </c>
      <c r="T305" t="str">
        <f>IF(Table2[[#This Row],[Event]]="Goal",Table2[[#This Row],[Hscore]]&amp;"-"&amp;Table2[[#This Row],[Uscore]],"")</f>
        <v>3-2</v>
      </c>
      <c r="U305">
        <v>1125</v>
      </c>
      <c r="V305" s="1">
        <f>Table2[[#This Row],[GameTime]]-(Table2[[#This Row],[period]]-1)*1200</f>
        <v>1125</v>
      </c>
      <c r="W305" s="1">
        <f>ROUNDDOWN(Table2[[#This Row],[Time]]/60,0)</f>
        <v>18</v>
      </c>
      <c r="X305" s="1">
        <f>ROUNDDOWN((Table2[[#This Row],[Time]]/60-Table2[[#This Row],[Time2]])*60,0)</f>
        <v>45</v>
      </c>
      <c r="Y305" s="1">
        <f>IF(Table2[[#This Row],[Time2]]&lt;10,0&amp;Table2[[#This Row],[Time2]],Table2[[#This Row],[Time2]])</f>
        <v>18</v>
      </c>
      <c r="Z305" s="1">
        <f>IF(Table2[[#This Row],[Time3]]&lt;10,0&amp;Table2[[#This Row],[Time3]],Table2[[#This Row],[Time3]])</f>
        <v>45</v>
      </c>
      <c r="AA305" s="2" t="str">
        <f>Table2[[#This Row],[Time4]]&amp;":"&amp;Table2[[#This Row],[Time5]]</f>
        <v>18:45</v>
      </c>
      <c r="AB305" s="1" t="str" cm="1">
        <f t="array" ref="AB305">IFERROR(IF(Table2[[#This Row],[code]]="","",_xlfn.IFS(AND(Table2[[#This Row],[code]]&lt;400,Table2[[#This Row],[code]]&lt;&gt;""),2,Table2[[#This Row],[code]]&gt;500,4)),"")</f>
        <v/>
      </c>
      <c r="AC305" s="1" t="str">
        <f>IF(Table2[[#This Row],[Event]]="Penalty",Table2[[#This Row],[number]],IF(Table2[[#This Row],[Event]]="Time-Out",401,""))</f>
        <v/>
      </c>
      <c r="AD305" s="1">
        <f>ROW(A304)</f>
        <v>304</v>
      </c>
      <c r="AE305" s="1">
        <f>COUNTIFS(Table2[GameID],Table2[[#This Row],[GameID]],Table2[Column1],"&lt;="&amp;Table2[[#This Row],[Column1]])-1</f>
        <v>4</v>
      </c>
    </row>
    <row r="306" spans="1:31" x14ac:dyDescent="0.45">
      <c r="A306" t="s">
        <v>299</v>
      </c>
      <c r="B306" t="str">
        <f>_xlfn.TEXTBEFORE(Table2[[#This Row],[Kamp]]," - ")</f>
        <v>Benløse IF</v>
      </c>
      <c r="C306" t="str">
        <f>_xlfn.TEXTAFTER(Table2[[#This Row],[Kamp]],"- ")</f>
        <v>RungstedHørsholm</v>
      </c>
      <c r="D306">
        <v>44849</v>
      </c>
      <c r="E306">
        <v>35323</v>
      </c>
      <c r="F306">
        <v>20222023</v>
      </c>
      <c r="G306" t="s">
        <v>17</v>
      </c>
      <c r="H306" t="s">
        <v>662</v>
      </c>
      <c r="I306" t="s">
        <v>677</v>
      </c>
      <c r="J306">
        <v>1</v>
      </c>
      <c r="K306">
        <v>29508</v>
      </c>
      <c r="L306">
        <v>201</v>
      </c>
      <c r="M306" t="s">
        <v>631</v>
      </c>
      <c r="N306" t="s">
        <v>88</v>
      </c>
      <c r="O306" t="s">
        <v>634</v>
      </c>
      <c r="P306">
        <v>30</v>
      </c>
      <c r="Q306" t="s">
        <v>634</v>
      </c>
      <c r="R306">
        <f>SUMIFS(Table2[number],Table2[Event],"Goal",Table2[H/U],"HOME",Table2[GameID],Table2[[#This Row],[GameID]],Table2[GameTime],"&lt;="&amp;Table2[[#This Row],[GameTime]])</f>
        <v>3</v>
      </c>
      <c r="S306">
        <f>SUMIFS(Table2[number],Table2[Event],"Goal",Table2[H/U],"AWAY",Table2[GameID],Table2[[#This Row],[GameID]],Table2[GameTime],"&lt;="&amp;Table2[[#This Row],[GameTime]])</f>
        <v>2</v>
      </c>
      <c r="T306" t="str">
        <f>IF(Table2[[#This Row],[Event]]="Goal",Table2[[#This Row],[Hscore]]&amp;"-"&amp;Table2[[#This Row],[Uscore]],"")</f>
        <v/>
      </c>
      <c r="U306">
        <v>1182</v>
      </c>
      <c r="V306" s="1">
        <f>Table2[[#This Row],[GameTime]]-(Table2[[#This Row],[period]]-1)*1200</f>
        <v>1182</v>
      </c>
      <c r="W306" s="1">
        <f>ROUNDDOWN(Table2[[#This Row],[Time]]/60,0)</f>
        <v>19</v>
      </c>
      <c r="X306" s="1">
        <f>ROUNDDOWN((Table2[[#This Row],[Time]]/60-Table2[[#This Row],[Time2]])*60,0)</f>
        <v>42</v>
      </c>
      <c r="Y306" s="1">
        <f>IF(Table2[[#This Row],[Time2]]&lt;10,0&amp;Table2[[#This Row],[Time2]],Table2[[#This Row],[Time2]])</f>
        <v>19</v>
      </c>
      <c r="Z306" s="1">
        <f>IF(Table2[[#This Row],[Time3]]&lt;10,0&amp;Table2[[#This Row],[Time3]],Table2[[#This Row],[Time3]])</f>
        <v>42</v>
      </c>
      <c r="AA306" s="2" t="str">
        <f>Table2[[#This Row],[Time4]]&amp;":"&amp;Table2[[#This Row],[Time5]]</f>
        <v>19:42</v>
      </c>
      <c r="AB306" s="1" cm="1">
        <f t="array" ref="AB306">IFERROR(IF(Table2[[#This Row],[code]]="","",_xlfn.IFS(AND(Table2[[#This Row],[code]]&lt;400,Table2[[#This Row],[code]]&lt;&gt;""),2,Table2[[#This Row],[code]]&gt;500,4)),"")</f>
        <v>2</v>
      </c>
      <c r="AC306" s="1">
        <f>IF(Table2[[#This Row],[Event]]="Penalty",Table2[[#This Row],[number]],IF(Table2[[#This Row],[Event]]="Time-Out",401,""))</f>
        <v>201</v>
      </c>
      <c r="AD306" s="1">
        <f>ROW(A305)</f>
        <v>305</v>
      </c>
      <c r="AE306" s="1">
        <f>COUNTIFS(Table2[GameID],Table2[[#This Row],[GameID]],Table2[Column1],"&lt;="&amp;Table2[[#This Row],[Column1]])-1</f>
        <v>5</v>
      </c>
    </row>
    <row r="307" spans="1:31" x14ac:dyDescent="0.45">
      <c r="A307" t="s">
        <v>299</v>
      </c>
      <c r="B307" t="str">
        <f>_xlfn.TEXTBEFORE(Table2[[#This Row],[Kamp]]," - ")</f>
        <v>Benløse IF</v>
      </c>
      <c r="C307" t="str">
        <f>_xlfn.TEXTAFTER(Table2[[#This Row],[Kamp]],"- ")</f>
        <v>RungstedHørsholm</v>
      </c>
      <c r="D307">
        <v>44849</v>
      </c>
      <c r="E307">
        <v>35323</v>
      </c>
      <c r="F307">
        <v>20222023</v>
      </c>
      <c r="G307" t="s">
        <v>17</v>
      </c>
      <c r="H307" t="s">
        <v>658</v>
      </c>
      <c r="I307" t="s">
        <v>678</v>
      </c>
      <c r="J307">
        <v>2</v>
      </c>
      <c r="K307">
        <v>29507</v>
      </c>
      <c r="L307">
        <v>1</v>
      </c>
      <c r="M307" t="s">
        <v>630</v>
      </c>
      <c r="N307" t="s">
        <v>37</v>
      </c>
      <c r="O307" t="s">
        <v>37</v>
      </c>
      <c r="P307">
        <v>90</v>
      </c>
      <c r="Q307">
        <v>90</v>
      </c>
      <c r="R307">
        <f>SUMIFS(Table2[number],Table2[Event],"Goal",Table2[H/U],"HOME",Table2[GameID],Table2[[#This Row],[GameID]],Table2[GameTime],"&lt;="&amp;Table2[[#This Row],[GameTime]])</f>
        <v>4</v>
      </c>
      <c r="S307">
        <f>SUMIFS(Table2[number],Table2[Event],"Goal",Table2[H/U],"AWAY",Table2[GameID],Table2[[#This Row],[GameID]],Table2[GameTime],"&lt;="&amp;Table2[[#This Row],[GameTime]])</f>
        <v>2</v>
      </c>
      <c r="T307" t="str">
        <f>IF(Table2[[#This Row],[Event]]="Goal",Table2[[#This Row],[Hscore]]&amp;"-"&amp;Table2[[#This Row],[Uscore]],"")</f>
        <v>4-2</v>
      </c>
      <c r="U307">
        <v>1237</v>
      </c>
      <c r="V307" s="1">
        <f>Table2[[#This Row],[GameTime]]-(Table2[[#This Row],[period]]-1)*1200</f>
        <v>37</v>
      </c>
      <c r="W307" s="1">
        <f>ROUNDDOWN(Table2[[#This Row],[Time]]/60,0)</f>
        <v>0</v>
      </c>
      <c r="X307" s="1">
        <f>ROUNDDOWN((Table2[[#This Row],[Time]]/60-Table2[[#This Row],[Time2]])*60,0)</f>
        <v>37</v>
      </c>
      <c r="Y307" s="1" t="str">
        <f>IF(Table2[[#This Row],[Time2]]&lt;10,0&amp;Table2[[#This Row],[Time2]],Table2[[#This Row],[Time2]])</f>
        <v>00</v>
      </c>
      <c r="Z307" s="1">
        <f>IF(Table2[[#This Row],[Time3]]&lt;10,0&amp;Table2[[#This Row],[Time3]],Table2[[#This Row],[Time3]])</f>
        <v>37</v>
      </c>
      <c r="AA307" s="2" t="str">
        <f>Table2[[#This Row],[Time4]]&amp;":"&amp;Table2[[#This Row],[Time5]]</f>
        <v>00:37</v>
      </c>
      <c r="AB307" s="1" t="str" cm="1">
        <f t="array" ref="AB307">IFERROR(IF(Table2[[#This Row],[code]]="","",_xlfn.IFS(AND(Table2[[#This Row],[code]]&lt;400,Table2[[#This Row],[code]]&lt;&gt;""),2,Table2[[#This Row],[code]]&gt;500,4)),"")</f>
        <v/>
      </c>
      <c r="AC307" s="1" t="str">
        <f>IF(Table2[[#This Row],[Event]]="Penalty",Table2[[#This Row],[number]],IF(Table2[[#This Row],[Event]]="Time-Out",401,""))</f>
        <v/>
      </c>
      <c r="AD307" s="1">
        <f>ROW(A306)</f>
        <v>306</v>
      </c>
      <c r="AE307" s="1">
        <f>COUNTIFS(Table2[GameID],Table2[[#This Row],[GameID]],Table2[Column1],"&lt;="&amp;Table2[[#This Row],[Column1]])-1</f>
        <v>6</v>
      </c>
    </row>
    <row r="308" spans="1:31" x14ac:dyDescent="0.45">
      <c r="A308" t="s">
        <v>299</v>
      </c>
      <c r="B308" t="str">
        <f>_xlfn.TEXTBEFORE(Table2[[#This Row],[Kamp]]," - ")</f>
        <v>Benløse IF</v>
      </c>
      <c r="C308" t="str">
        <f>_xlfn.TEXTAFTER(Table2[[#This Row],[Kamp]],"- ")</f>
        <v>RungstedHørsholm</v>
      </c>
      <c r="D308">
        <v>44849</v>
      </c>
      <c r="E308">
        <v>35323</v>
      </c>
      <c r="F308">
        <v>20222023</v>
      </c>
      <c r="G308" t="s">
        <v>17</v>
      </c>
      <c r="H308" t="s">
        <v>662</v>
      </c>
      <c r="I308" t="s">
        <v>677</v>
      </c>
      <c r="J308">
        <v>2</v>
      </c>
      <c r="K308">
        <v>29508</v>
      </c>
      <c r="L308">
        <v>1</v>
      </c>
      <c r="M308" t="s">
        <v>630</v>
      </c>
      <c r="N308" t="s">
        <v>162</v>
      </c>
      <c r="O308" t="s">
        <v>87</v>
      </c>
      <c r="P308">
        <v>48</v>
      </c>
      <c r="Q308">
        <v>27</v>
      </c>
      <c r="R308">
        <f>SUMIFS(Table2[number],Table2[Event],"Goal",Table2[H/U],"HOME",Table2[GameID],Table2[[#This Row],[GameID]],Table2[GameTime],"&lt;="&amp;Table2[[#This Row],[GameTime]])</f>
        <v>4</v>
      </c>
      <c r="S308">
        <f>SUMIFS(Table2[number],Table2[Event],"Goal",Table2[H/U],"AWAY",Table2[GameID],Table2[[#This Row],[GameID]],Table2[GameTime],"&lt;="&amp;Table2[[#This Row],[GameTime]])</f>
        <v>3</v>
      </c>
      <c r="T308" t="str">
        <f>IF(Table2[[#This Row],[Event]]="Goal",Table2[[#This Row],[Hscore]]&amp;"-"&amp;Table2[[#This Row],[Uscore]],"")</f>
        <v>4-3</v>
      </c>
      <c r="U308">
        <v>1430</v>
      </c>
      <c r="V308" s="1">
        <f>Table2[[#This Row],[GameTime]]-(Table2[[#This Row],[period]]-1)*1200</f>
        <v>230</v>
      </c>
      <c r="W308" s="1">
        <f>ROUNDDOWN(Table2[[#This Row],[Time]]/60,0)</f>
        <v>3</v>
      </c>
      <c r="X308" s="1">
        <f>ROUNDDOWN((Table2[[#This Row],[Time]]/60-Table2[[#This Row],[Time2]])*60,0)</f>
        <v>50</v>
      </c>
      <c r="Y308" s="1" t="str">
        <f>IF(Table2[[#This Row],[Time2]]&lt;10,0&amp;Table2[[#This Row],[Time2]],Table2[[#This Row],[Time2]])</f>
        <v>03</v>
      </c>
      <c r="Z308" s="1">
        <f>IF(Table2[[#This Row],[Time3]]&lt;10,0&amp;Table2[[#This Row],[Time3]],Table2[[#This Row],[Time3]])</f>
        <v>50</v>
      </c>
      <c r="AA308" s="2" t="str">
        <f>Table2[[#This Row],[Time4]]&amp;":"&amp;Table2[[#This Row],[Time5]]</f>
        <v>03:50</v>
      </c>
      <c r="AB308" s="1" t="str" cm="1">
        <f t="array" ref="AB308">IFERROR(IF(Table2[[#This Row],[code]]="","",_xlfn.IFS(AND(Table2[[#This Row],[code]]&lt;400,Table2[[#This Row],[code]]&lt;&gt;""),2,Table2[[#This Row],[code]]&gt;500,4)),"")</f>
        <v/>
      </c>
      <c r="AC308" s="1" t="str">
        <f>IF(Table2[[#This Row],[Event]]="Penalty",Table2[[#This Row],[number]],IF(Table2[[#This Row],[Event]]="Time-Out",401,""))</f>
        <v/>
      </c>
      <c r="AD308" s="1">
        <f>ROW(A307)</f>
        <v>307</v>
      </c>
      <c r="AE308" s="1">
        <f>COUNTIFS(Table2[GameID],Table2[[#This Row],[GameID]],Table2[Column1],"&lt;="&amp;Table2[[#This Row],[Column1]])-1</f>
        <v>7</v>
      </c>
    </row>
    <row r="309" spans="1:31" x14ac:dyDescent="0.45">
      <c r="A309" t="s">
        <v>299</v>
      </c>
      <c r="B309" t="str">
        <f>_xlfn.TEXTBEFORE(Table2[[#This Row],[Kamp]]," - ")</f>
        <v>Benløse IF</v>
      </c>
      <c r="C309" t="str">
        <f>_xlfn.TEXTAFTER(Table2[[#This Row],[Kamp]],"- ")</f>
        <v>RungstedHørsholm</v>
      </c>
      <c r="D309">
        <v>44849</v>
      </c>
      <c r="E309">
        <v>35323</v>
      </c>
      <c r="F309">
        <v>20222023</v>
      </c>
      <c r="G309" t="s">
        <v>17</v>
      </c>
      <c r="H309" t="s">
        <v>662</v>
      </c>
      <c r="I309" t="s">
        <v>677</v>
      </c>
      <c r="J309">
        <v>2</v>
      </c>
      <c r="K309">
        <v>29508</v>
      </c>
      <c r="L309">
        <v>1</v>
      </c>
      <c r="M309" t="s">
        <v>630</v>
      </c>
      <c r="N309" t="s">
        <v>87</v>
      </c>
      <c r="O309" t="s">
        <v>81</v>
      </c>
      <c r="P309">
        <v>27</v>
      </c>
      <c r="Q309">
        <v>13</v>
      </c>
      <c r="R309">
        <f>SUMIFS(Table2[number],Table2[Event],"Goal",Table2[H/U],"HOME",Table2[GameID],Table2[[#This Row],[GameID]],Table2[GameTime],"&lt;="&amp;Table2[[#This Row],[GameTime]])</f>
        <v>4</v>
      </c>
      <c r="S309">
        <f>SUMIFS(Table2[number],Table2[Event],"Goal",Table2[H/U],"AWAY",Table2[GameID],Table2[[#This Row],[GameID]],Table2[GameTime],"&lt;="&amp;Table2[[#This Row],[GameTime]])</f>
        <v>4</v>
      </c>
      <c r="T309" t="str">
        <f>IF(Table2[[#This Row],[Event]]="Goal",Table2[[#This Row],[Hscore]]&amp;"-"&amp;Table2[[#This Row],[Uscore]],"")</f>
        <v>4-4</v>
      </c>
      <c r="U309">
        <v>1512</v>
      </c>
      <c r="V309" s="1">
        <f>Table2[[#This Row],[GameTime]]-(Table2[[#This Row],[period]]-1)*1200</f>
        <v>312</v>
      </c>
      <c r="W309" s="1">
        <f>ROUNDDOWN(Table2[[#This Row],[Time]]/60,0)</f>
        <v>5</v>
      </c>
      <c r="X309" s="1">
        <f>ROUNDDOWN((Table2[[#This Row],[Time]]/60-Table2[[#This Row],[Time2]])*60,0)</f>
        <v>12</v>
      </c>
      <c r="Y309" s="1" t="str">
        <f>IF(Table2[[#This Row],[Time2]]&lt;10,0&amp;Table2[[#This Row],[Time2]],Table2[[#This Row],[Time2]])</f>
        <v>05</v>
      </c>
      <c r="Z309" s="1">
        <f>IF(Table2[[#This Row],[Time3]]&lt;10,0&amp;Table2[[#This Row],[Time3]],Table2[[#This Row],[Time3]])</f>
        <v>12</v>
      </c>
      <c r="AA309" s="2" t="str">
        <f>Table2[[#This Row],[Time4]]&amp;":"&amp;Table2[[#This Row],[Time5]]</f>
        <v>05:12</v>
      </c>
      <c r="AB309" s="1" t="str" cm="1">
        <f t="array" ref="AB309">IFERROR(IF(Table2[[#This Row],[code]]="","",_xlfn.IFS(AND(Table2[[#This Row],[code]]&lt;400,Table2[[#This Row],[code]]&lt;&gt;""),2,Table2[[#This Row],[code]]&gt;500,4)),"")</f>
        <v/>
      </c>
      <c r="AC309" s="1" t="str">
        <f>IF(Table2[[#This Row],[Event]]="Penalty",Table2[[#This Row],[number]],IF(Table2[[#This Row],[Event]]="Time-Out",401,""))</f>
        <v/>
      </c>
      <c r="AD309" s="1">
        <f>ROW(A308)</f>
        <v>308</v>
      </c>
      <c r="AE309" s="1">
        <f>COUNTIFS(Table2[GameID],Table2[[#This Row],[GameID]],Table2[Column1],"&lt;="&amp;Table2[[#This Row],[Column1]])-1</f>
        <v>8</v>
      </c>
    </row>
    <row r="310" spans="1:31" x14ac:dyDescent="0.45">
      <c r="A310" t="s">
        <v>299</v>
      </c>
      <c r="B310" t="str">
        <f>_xlfn.TEXTBEFORE(Table2[[#This Row],[Kamp]]," - ")</f>
        <v>Benløse IF</v>
      </c>
      <c r="C310" t="str">
        <f>_xlfn.TEXTAFTER(Table2[[#This Row],[Kamp]],"- ")</f>
        <v>RungstedHørsholm</v>
      </c>
      <c r="D310">
        <v>44849</v>
      </c>
      <c r="E310">
        <v>35323</v>
      </c>
      <c r="F310">
        <v>20222023</v>
      </c>
      <c r="G310" t="s">
        <v>17</v>
      </c>
      <c r="H310" t="s">
        <v>658</v>
      </c>
      <c r="I310" t="s">
        <v>678</v>
      </c>
      <c r="J310">
        <v>2</v>
      </c>
      <c r="K310">
        <v>29507</v>
      </c>
      <c r="L310">
        <v>1</v>
      </c>
      <c r="M310" t="s">
        <v>630</v>
      </c>
      <c r="N310" t="s">
        <v>38</v>
      </c>
      <c r="O310" t="s">
        <v>37</v>
      </c>
      <c r="P310">
        <v>98</v>
      </c>
      <c r="Q310">
        <v>90</v>
      </c>
      <c r="R310">
        <f>SUMIFS(Table2[number],Table2[Event],"Goal",Table2[H/U],"HOME",Table2[GameID],Table2[[#This Row],[GameID]],Table2[GameTime],"&lt;="&amp;Table2[[#This Row],[GameTime]])</f>
        <v>5</v>
      </c>
      <c r="S310">
        <f>SUMIFS(Table2[number],Table2[Event],"Goal",Table2[H/U],"AWAY",Table2[GameID],Table2[[#This Row],[GameID]],Table2[GameTime],"&lt;="&amp;Table2[[#This Row],[GameTime]])</f>
        <v>4</v>
      </c>
      <c r="T310" t="str">
        <f>IF(Table2[[#This Row],[Event]]="Goal",Table2[[#This Row],[Hscore]]&amp;"-"&amp;Table2[[#This Row],[Uscore]],"")</f>
        <v>5-4</v>
      </c>
      <c r="U310">
        <v>1695</v>
      </c>
      <c r="V310" s="1">
        <f>Table2[[#This Row],[GameTime]]-(Table2[[#This Row],[period]]-1)*1200</f>
        <v>495</v>
      </c>
      <c r="W310" s="1">
        <f>ROUNDDOWN(Table2[[#This Row],[Time]]/60,0)</f>
        <v>8</v>
      </c>
      <c r="X310" s="1">
        <f>ROUNDDOWN((Table2[[#This Row],[Time]]/60-Table2[[#This Row],[Time2]])*60,0)</f>
        <v>15</v>
      </c>
      <c r="Y310" s="1" t="str">
        <f>IF(Table2[[#This Row],[Time2]]&lt;10,0&amp;Table2[[#This Row],[Time2]],Table2[[#This Row],[Time2]])</f>
        <v>08</v>
      </c>
      <c r="Z310" s="1">
        <f>IF(Table2[[#This Row],[Time3]]&lt;10,0&amp;Table2[[#This Row],[Time3]],Table2[[#This Row],[Time3]])</f>
        <v>15</v>
      </c>
      <c r="AA310" s="2" t="str">
        <f>Table2[[#This Row],[Time4]]&amp;":"&amp;Table2[[#This Row],[Time5]]</f>
        <v>08:15</v>
      </c>
      <c r="AB310" s="1" t="str" cm="1">
        <f t="array" ref="AB310">IFERROR(IF(Table2[[#This Row],[code]]="","",_xlfn.IFS(AND(Table2[[#This Row],[code]]&lt;400,Table2[[#This Row],[code]]&lt;&gt;""),2,Table2[[#This Row],[code]]&gt;500,4)),"")</f>
        <v/>
      </c>
      <c r="AC310" s="1" t="str">
        <f>IF(Table2[[#This Row],[Event]]="Penalty",Table2[[#This Row],[number]],IF(Table2[[#This Row],[Event]]="Time-Out",401,""))</f>
        <v/>
      </c>
      <c r="AD310" s="1">
        <f>ROW(A309)</f>
        <v>309</v>
      </c>
      <c r="AE310" s="1">
        <f>COUNTIFS(Table2[GameID],Table2[[#This Row],[GameID]],Table2[Column1],"&lt;="&amp;Table2[[#This Row],[Column1]])-1</f>
        <v>9</v>
      </c>
    </row>
    <row r="311" spans="1:31" x14ac:dyDescent="0.45">
      <c r="A311" t="s">
        <v>299</v>
      </c>
      <c r="B311" t="str">
        <f>_xlfn.TEXTBEFORE(Table2[[#This Row],[Kamp]]," - ")</f>
        <v>Benløse IF</v>
      </c>
      <c r="C311" t="str">
        <f>_xlfn.TEXTAFTER(Table2[[#This Row],[Kamp]],"- ")</f>
        <v>RungstedHørsholm</v>
      </c>
      <c r="D311">
        <v>44849</v>
      </c>
      <c r="E311">
        <v>35323</v>
      </c>
      <c r="F311">
        <v>20222023</v>
      </c>
      <c r="G311" t="s">
        <v>17</v>
      </c>
      <c r="H311" t="s">
        <v>658</v>
      </c>
      <c r="I311" t="s">
        <v>678</v>
      </c>
      <c r="J311">
        <v>2</v>
      </c>
      <c r="K311">
        <v>29507</v>
      </c>
      <c r="L311">
        <v>1</v>
      </c>
      <c r="M311" t="s">
        <v>630</v>
      </c>
      <c r="N311" t="s">
        <v>29</v>
      </c>
      <c r="O311" t="s">
        <v>37</v>
      </c>
      <c r="P311">
        <v>44</v>
      </c>
      <c r="Q311">
        <v>90</v>
      </c>
      <c r="R311">
        <f>SUMIFS(Table2[number],Table2[Event],"Goal",Table2[H/U],"HOME",Table2[GameID],Table2[[#This Row],[GameID]],Table2[GameTime],"&lt;="&amp;Table2[[#This Row],[GameTime]])</f>
        <v>6</v>
      </c>
      <c r="S311">
        <f>SUMIFS(Table2[number],Table2[Event],"Goal",Table2[H/U],"AWAY",Table2[GameID],Table2[[#This Row],[GameID]],Table2[GameTime],"&lt;="&amp;Table2[[#This Row],[GameTime]])</f>
        <v>4</v>
      </c>
      <c r="T311" t="str">
        <f>IF(Table2[[#This Row],[Event]]="Goal",Table2[[#This Row],[Hscore]]&amp;"-"&amp;Table2[[#This Row],[Uscore]],"")</f>
        <v>6-4</v>
      </c>
      <c r="U311">
        <v>1829</v>
      </c>
      <c r="V311" s="1">
        <f>Table2[[#This Row],[GameTime]]-(Table2[[#This Row],[period]]-1)*1200</f>
        <v>629</v>
      </c>
      <c r="W311" s="1">
        <f>ROUNDDOWN(Table2[[#This Row],[Time]]/60,0)</f>
        <v>10</v>
      </c>
      <c r="X311" s="1">
        <f>ROUNDDOWN((Table2[[#This Row],[Time]]/60-Table2[[#This Row],[Time2]])*60,0)</f>
        <v>29</v>
      </c>
      <c r="Y311" s="1">
        <f>IF(Table2[[#This Row],[Time2]]&lt;10,0&amp;Table2[[#This Row],[Time2]],Table2[[#This Row],[Time2]])</f>
        <v>10</v>
      </c>
      <c r="Z311" s="1">
        <f>IF(Table2[[#This Row],[Time3]]&lt;10,0&amp;Table2[[#This Row],[Time3]],Table2[[#This Row],[Time3]])</f>
        <v>29</v>
      </c>
      <c r="AA311" s="2" t="str">
        <f>Table2[[#This Row],[Time4]]&amp;":"&amp;Table2[[#This Row],[Time5]]</f>
        <v>10:29</v>
      </c>
      <c r="AB311" s="1" t="str" cm="1">
        <f t="array" ref="AB311">IFERROR(IF(Table2[[#This Row],[code]]="","",_xlfn.IFS(AND(Table2[[#This Row],[code]]&lt;400,Table2[[#This Row],[code]]&lt;&gt;""),2,Table2[[#This Row],[code]]&gt;500,4)),"")</f>
        <v/>
      </c>
      <c r="AC311" s="1" t="str">
        <f>IF(Table2[[#This Row],[Event]]="Penalty",Table2[[#This Row],[number]],IF(Table2[[#This Row],[Event]]="Time-Out",401,""))</f>
        <v/>
      </c>
      <c r="AD311" s="1">
        <f>ROW(A310)</f>
        <v>310</v>
      </c>
      <c r="AE311" s="1">
        <f>COUNTIFS(Table2[GameID],Table2[[#This Row],[GameID]],Table2[Column1],"&lt;="&amp;Table2[[#This Row],[Column1]])-1</f>
        <v>10</v>
      </c>
    </row>
    <row r="312" spans="1:31" x14ac:dyDescent="0.45">
      <c r="A312" t="s">
        <v>299</v>
      </c>
      <c r="B312" t="str">
        <f>_xlfn.TEXTBEFORE(Table2[[#This Row],[Kamp]]," - ")</f>
        <v>Benløse IF</v>
      </c>
      <c r="C312" t="str">
        <f>_xlfn.TEXTAFTER(Table2[[#This Row],[Kamp]],"- ")</f>
        <v>RungstedHørsholm</v>
      </c>
      <c r="D312">
        <v>44849</v>
      </c>
      <c r="E312">
        <v>35323</v>
      </c>
      <c r="F312">
        <v>20222023</v>
      </c>
      <c r="G312" t="s">
        <v>17</v>
      </c>
      <c r="H312" t="s">
        <v>662</v>
      </c>
      <c r="I312" t="s">
        <v>677</v>
      </c>
      <c r="J312">
        <v>2</v>
      </c>
      <c r="K312">
        <v>29508</v>
      </c>
      <c r="L312">
        <v>210</v>
      </c>
      <c r="M312" t="s">
        <v>631</v>
      </c>
      <c r="N312" t="s">
        <v>83</v>
      </c>
      <c r="O312" t="s">
        <v>634</v>
      </c>
      <c r="P312">
        <v>17</v>
      </c>
      <c r="Q312" t="s">
        <v>634</v>
      </c>
      <c r="R312">
        <f>SUMIFS(Table2[number],Table2[Event],"Goal",Table2[H/U],"HOME",Table2[GameID],Table2[[#This Row],[GameID]],Table2[GameTime],"&lt;="&amp;Table2[[#This Row],[GameTime]])</f>
        <v>6</v>
      </c>
      <c r="S312">
        <f>SUMIFS(Table2[number],Table2[Event],"Goal",Table2[H/U],"AWAY",Table2[GameID],Table2[[#This Row],[GameID]],Table2[GameTime],"&lt;="&amp;Table2[[#This Row],[GameTime]])</f>
        <v>4</v>
      </c>
      <c r="T312" t="str">
        <f>IF(Table2[[#This Row],[Event]]="Goal",Table2[[#This Row],[Hscore]]&amp;"-"&amp;Table2[[#This Row],[Uscore]],"")</f>
        <v/>
      </c>
      <c r="U312">
        <v>2082</v>
      </c>
      <c r="V312" s="1">
        <f>Table2[[#This Row],[GameTime]]-(Table2[[#This Row],[period]]-1)*1200</f>
        <v>882</v>
      </c>
      <c r="W312" s="1">
        <f>ROUNDDOWN(Table2[[#This Row],[Time]]/60,0)</f>
        <v>14</v>
      </c>
      <c r="X312" s="1">
        <f>ROUNDDOWN((Table2[[#This Row],[Time]]/60-Table2[[#This Row],[Time2]])*60,0)</f>
        <v>42</v>
      </c>
      <c r="Y312" s="1">
        <f>IF(Table2[[#This Row],[Time2]]&lt;10,0&amp;Table2[[#This Row],[Time2]],Table2[[#This Row],[Time2]])</f>
        <v>14</v>
      </c>
      <c r="Z312" s="1">
        <f>IF(Table2[[#This Row],[Time3]]&lt;10,0&amp;Table2[[#This Row],[Time3]],Table2[[#This Row],[Time3]])</f>
        <v>42</v>
      </c>
      <c r="AA312" s="2" t="str">
        <f>Table2[[#This Row],[Time4]]&amp;":"&amp;Table2[[#This Row],[Time5]]</f>
        <v>14:42</v>
      </c>
      <c r="AB312" s="1" cm="1">
        <f t="array" ref="AB312">IFERROR(IF(Table2[[#This Row],[code]]="","",_xlfn.IFS(AND(Table2[[#This Row],[code]]&lt;400,Table2[[#This Row],[code]]&lt;&gt;""),2,Table2[[#This Row],[code]]&gt;500,4)),"")</f>
        <v>2</v>
      </c>
      <c r="AC312" s="1">
        <f>IF(Table2[[#This Row],[Event]]="Penalty",Table2[[#This Row],[number]],IF(Table2[[#This Row],[Event]]="Time-Out",401,""))</f>
        <v>210</v>
      </c>
      <c r="AD312" s="1">
        <f>ROW(A311)</f>
        <v>311</v>
      </c>
      <c r="AE312" s="1">
        <f>COUNTIFS(Table2[GameID],Table2[[#This Row],[GameID]],Table2[Column1],"&lt;="&amp;Table2[[#This Row],[Column1]])-1</f>
        <v>11</v>
      </c>
    </row>
    <row r="313" spans="1:31" x14ac:dyDescent="0.45">
      <c r="A313" t="s">
        <v>299</v>
      </c>
      <c r="B313" t="str">
        <f>_xlfn.TEXTBEFORE(Table2[[#This Row],[Kamp]]," - ")</f>
        <v>Benløse IF</v>
      </c>
      <c r="C313" t="str">
        <f>_xlfn.TEXTAFTER(Table2[[#This Row],[Kamp]],"- ")</f>
        <v>RungstedHørsholm</v>
      </c>
      <c r="D313">
        <v>44849</v>
      </c>
      <c r="E313">
        <v>35323</v>
      </c>
      <c r="F313">
        <v>20222023</v>
      </c>
      <c r="G313" t="s">
        <v>17</v>
      </c>
      <c r="H313" t="s">
        <v>658</v>
      </c>
      <c r="I313" t="s">
        <v>678</v>
      </c>
      <c r="J313">
        <v>2</v>
      </c>
      <c r="K313">
        <v>29507</v>
      </c>
      <c r="L313">
        <v>1</v>
      </c>
      <c r="M313" t="s">
        <v>630</v>
      </c>
      <c r="N313" t="s">
        <v>38</v>
      </c>
      <c r="O313" t="s">
        <v>37</v>
      </c>
      <c r="P313">
        <v>98</v>
      </c>
      <c r="Q313">
        <v>90</v>
      </c>
      <c r="R313">
        <f>SUMIFS(Table2[number],Table2[Event],"Goal",Table2[H/U],"HOME",Table2[GameID],Table2[[#This Row],[GameID]],Table2[GameTime],"&lt;="&amp;Table2[[#This Row],[GameTime]])</f>
        <v>7</v>
      </c>
      <c r="S313">
        <f>SUMIFS(Table2[number],Table2[Event],"Goal",Table2[H/U],"AWAY",Table2[GameID],Table2[[#This Row],[GameID]],Table2[GameTime],"&lt;="&amp;Table2[[#This Row],[GameTime]])</f>
        <v>4</v>
      </c>
      <c r="T313" t="str">
        <f>IF(Table2[[#This Row],[Event]]="Goal",Table2[[#This Row],[Hscore]]&amp;"-"&amp;Table2[[#This Row],[Uscore]],"")</f>
        <v>7-4</v>
      </c>
      <c r="U313">
        <v>2087</v>
      </c>
      <c r="V313" s="1">
        <f>Table2[[#This Row],[GameTime]]-(Table2[[#This Row],[period]]-1)*1200</f>
        <v>887</v>
      </c>
      <c r="W313" s="1">
        <f>ROUNDDOWN(Table2[[#This Row],[Time]]/60,0)</f>
        <v>14</v>
      </c>
      <c r="X313" s="1">
        <f>ROUNDDOWN((Table2[[#This Row],[Time]]/60-Table2[[#This Row],[Time2]])*60,0)</f>
        <v>47</v>
      </c>
      <c r="Y313" s="1">
        <f>IF(Table2[[#This Row],[Time2]]&lt;10,0&amp;Table2[[#This Row],[Time2]],Table2[[#This Row],[Time2]])</f>
        <v>14</v>
      </c>
      <c r="Z313" s="1">
        <f>IF(Table2[[#This Row],[Time3]]&lt;10,0&amp;Table2[[#This Row],[Time3]],Table2[[#This Row],[Time3]])</f>
        <v>47</v>
      </c>
      <c r="AA313" s="2" t="str">
        <f>Table2[[#This Row],[Time4]]&amp;":"&amp;Table2[[#This Row],[Time5]]</f>
        <v>14:47</v>
      </c>
      <c r="AB313" s="1" t="str" cm="1">
        <f t="array" ref="AB313">IFERROR(IF(Table2[[#This Row],[code]]="","",_xlfn.IFS(AND(Table2[[#This Row],[code]]&lt;400,Table2[[#This Row],[code]]&lt;&gt;""),2,Table2[[#This Row],[code]]&gt;500,4)),"")</f>
        <v/>
      </c>
      <c r="AC313" s="1" t="str">
        <f>IF(Table2[[#This Row],[Event]]="Penalty",Table2[[#This Row],[number]],IF(Table2[[#This Row],[Event]]="Time-Out",401,""))</f>
        <v/>
      </c>
      <c r="AD313" s="1">
        <f>ROW(A312)</f>
        <v>312</v>
      </c>
      <c r="AE313" s="1">
        <f>COUNTIFS(Table2[GameID],Table2[[#This Row],[GameID]],Table2[Column1],"&lt;="&amp;Table2[[#This Row],[Column1]])-1</f>
        <v>12</v>
      </c>
    </row>
    <row r="314" spans="1:31" x14ac:dyDescent="0.45">
      <c r="A314" t="s">
        <v>299</v>
      </c>
      <c r="B314" t="str">
        <f>_xlfn.TEXTBEFORE(Table2[[#This Row],[Kamp]]," - ")</f>
        <v>Benløse IF</v>
      </c>
      <c r="C314" t="str">
        <f>_xlfn.TEXTAFTER(Table2[[#This Row],[Kamp]],"- ")</f>
        <v>RungstedHørsholm</v>
      </c>
      <c r="D314">
        <v>44849</v>
      </c>
      <c r="E314">
        <v>35323</v>
      </c>
      <c r="F314">
        <v>20222023</v>
      </c>
      <c r="G314" t="s">
        <v>17</v>
      </c>
      <c r="H314" t="s">
        <v>658</v>
      </c>
      <c r="I314" t="s">
        <v>678</v>
      </c>
      <c r="J314">
        <v>2</v>
      </c>
      <c r="K314">
        <v>29507</v>
      </c>
      <c r="L314">
        <v>1</v>
      </c>
      <c r="M314" t="s">
        <v>630</v>
      </c>
      <c r="N314" t="s">
        <v>27</v>
      </c>
      <c r="O314" t="s">
        <v>28</v>
      </c>
      <c r="P314">
        <v>40</v>
      </c>
      <c r="Q314">
        <v>41</v>
      </c>
      <c r="R314">
        <f>SUMIFS(Table2[number],Table2[Event],"Goal",Table2[H/U],"HOME",Table2[GameID],Table2[[#This Row],[GameID]],Table2[GameTime],"&lt;="&amp;Table2[[#This Row],[GameTime]])</f>
        <v>8</v>
      </c>
      <c r="S314">
        <f>SUMIFS(Table2[number],Table2[Event],"Goal",Table2[H/U],"AWAY",Table2[GameID],Table2[[#This Row],[GameID]],Table2[GameTime],"&lt;="&amp;Table2[[#This Row],[GameTime]])</f>
        <v>4</v>
      </c>
      <c r="T314" t="str">
        <f>IF(Table2[[#This Row],[Event]]="Goal",Table2[[#This Row],[Hscore]]&amp;"-"&amp;Table2[[#This Row],[Uscore]],"")</f>
        <v>8-4</v>
      </c>
      <c r="U314">
        <v>2331</v>
      </c>
      <c r="V314" s="1">
        <f>Table2[[#This Row],[GameTime]]-(Table2[[#This Row],[period]]-1)*1200</f>
        <v>1131</v>
      </c>
      <c r="W314" s="1">
        <f>ROUNDDOWN(Table2[[#This Row],[Time]]/60,0)</f>
        <v>18</v>
      </c>
      <c r="X314" s="1">
        <f>ROUNDDOWN((Table2[[#This Row],[Time]]/60-Table2[[#This Row],[Time2]])*60,0)</f>
        <v>51</v>
      </c>
      <c r="Y314" s="1">
        <f>IF(Table2[[#This Row],[Time2]]&lt;10,0&amp;Table2[[#This Row],[Time2]],Table2[[#This Row],[Time2]])</f>
        <v>18</v>
      </c>
      <c r="Z314" s="1">
        <f>IF(Table2[[#This Row],[Time3]]&lt;10,0&amp;Table2[[#This Row],[Time3]],Table2[[#This Row],[Time3]])</f>
        <v>51</v>
      </c>
      <c r="AA314" s="2" t="str">
        <f>Table2[[#This Row],[Time4]]&amp;":"&amp;Table2[[#This Row],[Time5]]</f>
        <v>18:51</v>
      </c>
      <c r="AB314" s="1" t="str" cm="1">
        <f t="array" ref="AB314">IFERROR(IF(Table2[[#This Row],[code]]="","",_xlfn.IFS(AND(Table2[[#This Row],[code]]&lt;400,Table2[[#This Row],[code]]&lt;&gt;""),2,Table2[[#This Row],[code]]&gt;500,4)),"")</f>
        <v/>
      </c>
      <c r="AC314" s="1" t="str">
        <f>IF(Table2[[#This Row],[Event]]="Penalty",Table2[[#This Row],[number]],IF(Table2[[#This Row],[Event]]="Time-Out",401,""))</f>
        <v/>
      </c>
      <c r="AD314" s="1">
        <f>ROW(A313)</f>
        <v>313</v>
      </c>
      <c r="AE314" s="1">
        <f>COUNTIFS(Table2[GameID],Table2[[#This Row],[GameID]],Table2[Column1],"&lt;="&amp;Table2[[#This Row],[Column1]])-1</f>
        <v>13</v>
      </c>
    </row>
    <row r="315" spans="1:31" x14ac:dyDescent="0.45">
      <c r="A315" t="s">
        <v>299</v>
      </c>
      <c r="B315" t="str">
        <f>_xlfn.TEXTBEFORE(Table2[[#This Row],[Kamp]]," - ")</f>
        <v>Benløse IF</v>
      </c>
      <c r="C315" t="str">
        <f>_xlfn.TEXTAFTER(Table2[[#This Row],[Kamp]],"- ")</f>
        <v>RungstedHørsholm</v>
      </c>
      <c r="D315">
        <v>44849</v>
      </c>
      <c r="E315">
        <v>35323</v>
      </c>
      <c r="F315">
        <v>20222023</v>
      </c>
      <c r="G315" t="s">
        <v>17</v>
      </c>
      <c r="H315" t="s">
        <v>662</v>
      </c>
      <c r="I315" t="s">
        <v>677</v>
      </c>
      <c r="J315">
        <v>3</v>
      </c>
      <c r="K315">
        <v>29508</v>
      </c>
      <c r="L315">
        <v>214</v>
      </c>
      <c r="M315" t="s">
        <v>631</v>
      </c>
      <c r="N315" t="s">
        <v>85</v>
      </c>
      <c r="O315" t="s">
        <v>634</v>
      </c>
      <c r="P315">
        <v>19</v>
      </c>
      <c r="Q315" t="s">
        <v>634</v>
      </c>
      <c r="R315">
        <f>SUMIFS(Table2[number],Table2[Event],"Goal",Table2[H/U],"HOME",Table2[GameID],Table2[[#This Row],[GameID]],Table2[GameTime],"&lt;="&amp;Table2[[#This Row],[GameTime]])</f>
        <v>8</v>
      </c>
      <c r="S315">
        <f>SUMIFS(Table2[number],Table2[Event],"Goal",Table2[H/U],"AWAY",Table2[GameID],Table2[[#This Row],[GameID]],Table2[GameTime],"&lt;="&amp;Table2[[#This Row],[GameTime]])</f>
        <v>4</v>
      </c>
      <c r="T315" t="str">
        <f>IF(Table2[[#This Row],[Event]]="Goal",Table2[[#This Row],[Hscore]]&amp;"-"&amp;Table2[[#This Row],[Uscore]],"")</f>
        <v/>
      </c>
      <c r="U315">
        <v>2862</v>
      </c>
      <c r="V315" s="1">
        <f>Table2[[#This Row],[GameTime]]-(Table2[[#This Row],[period]]-1)*1200</f>
        <v>462</v>
      </c>
      <c r="W315" s="1">
        <f>ROUNDDOWN(Table2[[#This Row],[Time]]/60,0)</f>
        <v>7</v>
      </c>
      <c r="X315" s="1">
        <f>ROUNDDOWN((Table2[[#This Row],[Time]]/60-Table2[[#This Row],[Time2]])*60,0)</f>
        <v>42</v>
      </c>
      <c r="Y315" s="1" t="str">
        <f>IF(Table2[[#This Row],[Time2]]&lt;10,0&amp;Table2[[#This Row],[Time2]],Table2[[#This Row],[Time2]])</f>
        <v>07</v>
      </c>
      <c r="Z315" s="1">
        <f>IF(Table2[[#This Row],[Time3]]&lt;10,0&amp;Table2[[#This Row],[Time3]],Table2[[#This Row],[Time3]])</f>
        <v>42</v>
      </c>
      <c r="AA315" s="2" t="str">
        <f>Table2[[#This Row],[Time4]]&amp;":"&amp;Table2[[#This Row],[Time5]]</f>
        <v>07:42</v>
      </c>
      <c r="AB315" s="1" cm="1">
        <f t="array" ref="AB315">IFERROR(IF(Table2[[#This Row],[code]]="","",_xlfn.IFS(AND(Table2[[#This Row],[code]]&lt;400,Table2[[#This Row],[code]]&lt;&gt;""),2,Table2[[#This Row],[code]]&gt;500,4)),"")</f>
        <v>2</v>
      </c>
      <c r="AC315" s="1">
        <f>IF(Table2[[#This Row],[Event]]="Penalty",Table2[[#This Row],[number]],IF(Table2[[#This Row],[Event]]="Time-Out",401,""))</f>
        <v>214</v>
      </c>
      <c r="AD315" s="1">
        <f>ROW(A314)</f>
        <v>314</v>
      </c>
      <c r="AE315" s="1">
        <f>COUNTIFS(Table2[GameID],Table2[[#This Row],[GameID]],Table2[Column1],"&lt;="&amp;Table2[[#This Row],[Column1]])-1</f>
        <v>14</v>
      </c>
    </row>
    <row r="316" spans="1:31" x14ac:dyDescent="0.45">
      <c r="A316" t="s">
        <v>299</v>
      </c>
      <c r="B316" t="str">
        <f>_xlfn.TEXTBEFORE(Table2[[#This Row],[Kamp]]," - ")</f>
        <v>Benløse IF</v>
      </c>
      <c r="C316" t="str">
        <f>_xlfn.TEXTAFTER(Table2[[#This Row],[Kamp]],"- ")</f>
        <v>RungstedHørsholm</v>
      </c>
      <c r="D316">
        <v>44849</v>
      </c>
      <c r="E316">
        <v>35323</v>
      </c>
      <c r="F316">
        <v>20222023</v>
      </c>
      <c r="G316" t="s">
        <v>17</v>
      </c>
      <c r="H316" t="s">
        <v>662</v>
      </c>
      <c r="I316" t="s">
        <v>677</v>
      </c>
      <c r="J316">
        <v>3</v>
      </c>
      <c r="K316">
        <v>29508</v>
      </c>
      <c r="L316">
        <v>0</v>
      </c>
      <c r="M316" t="s">
        <v>633</v>
      </c>
      <c r="N316" t="s">
        <v>634</v>
      </c>
      <c r="O316" t="s">
        <v>634</v>
      </c>
      <c r="P316" t="s">
        <v>634</v>
      </c>
      <c r="Q316" t="s">
        <v>634</v>
      </c>
      <c r="R316">
        <f>SUMIFS(Table2[number],Table2[Event],"Goal",Table2[H/U],"HOME",Table2[GameID],Table2[[#This Row],[GameID]],Table2[GameTime],"&lt;="&amp;Table2[[#This Row],[GameTime]])</f>
        <v>8</v>
      </c>
      <c r="S316">
        <f>SUMIFS(Table2[number],Table2[Event],"Goal",Table2[H/U],"AWAY",Table2[GameID],Table2[[#This Row],[GameID]],Table2[GameTime],"&lt;="&amp;Table2[[#This Row],[GameTime]])</f>
        <v>4</v>
      </c>
      <c r="T316" t="str">
        <f>IF(Table2[[#This Row],[Event]]="Goal",Table2[[#This Row],[Hscore]]&amp;"-"&amp;Table2[[#This Row],[Uscore]],"")</f>
        <v/>
      </c>
      <c r="U316">
        <v>3334</v>
      </c>
      <c r="V316" s="1">
        <f>Table2[[#This Row],[GameTime]]-(Table2[[#This Row],[period]]-1)*1200</f>
        <v>934</v>
      </c>
      <c r="W316" s="1">
        <f>ROUNDDOWN(Table2[[#This Row],[Time]]/60,0)</f>
        <v>15</v>
      </c>
      <c r="X316" s="1">
        <f>ROUNDDOWN((Table2[[#This Row],[Time]]/60-Table2[[#This Row],[Time2]])*60,0)</f>
        <v>34</v>
      </c>
      <c r="Y316" s="1">
        <f>IF(Table2[[#This Row],[Time2]]&lt;10,0&amp;Table2[[#This Row],[Time2]],Table2[[#This Row],[Time2]])</f>
        <v>15</v>
      </c>
      <c r="Z316" s="1">
        <f>IF(Table2[[#This Row],[Time3]]&lt;10,0&amp;Table2[[#This Row],[Time3]],Table2[[#This Row],[Time3]])</f>
        <v>34</v>
      </c>
      <c r="AA316" s="2" t="str">
        <f>Table2[[#This Row],[Time4]]&amp;":"&amp;Table2[[#This Row],[Time5]]</f>
        <v>15:34</v>
      </c>
      <c r="AB316" s="1" t="str" cm="1">
        <f t="array" ref="AB316">IFERROR(IF(Table2[[#This Row],[code]]="","",_xlfn.IFS(AND(Table2[[#This Row],[code]]&lt;400,Table2[[#This Row],[code]]&lt;&gt;""),2,Table2[[#This Row],[code]]&gt;500,4)),"")</f>
        <v/>
      </c>
      <c r="AC316" s="1">
        <f>IF(Table2[[#This Row],[Event]]="Penalty",Table2[[#This Row],[number]],IF(Table2[[#This Row],[Event]]="Time-Out",401,""))</f>
        <v>401</v>
      </c>
      <c r="AD316" s="1">
        <f>ROW(A315)</f>
        <v>315</v>
      </c>
      <c r="AE316" s="1">
        <f>COUNTIFS(Table2[GameID],Table2[[#This Row],[GameID]],Table2[Column1],"&lt;="&amp;Table2[[#This Row],[Column1]])-1</f>
        <v>15</v>
      </c>
    </row>
    <row r="317" spans="1:31" x14ac:dyDescent="0.45">
      <c r="A317" t="s">
        <v>299</v>
      </c>
      <c r="B317" t="str">
        <f>_xlfn.TEXTBEFORE(Table2[[#This Row],[Kamp]]," - ")</f>
        <v>Benløse IF</v>
      </c>
      <c r="C317" t="str">
        <f>_xlfn.TEXTAFTER(Table2[[#This Row],[Kamp]],"- ")</f>
        <v>RungstedHørsholm</v>
      </c>
      <c r="D317">
        <v>44849</v>
      </c>
      <c r="E317">
        <v>35323</v>
      </c>
      <c r="F317">
        <v>20222023</v>
      </c>
      <c r="G317" t="s">
        <v>17</v>
      </c>
      <c r="H317" t="s">
        <v>658</v>
      </c>
      <c r="I317" t="s">
        <v>678</v>
      </c>
      <c r="J317">
        <v>3</v>
      </c>
      <c r="K317">
        <v>29507</v>
      </c>
      <c r="L317">
        <v>201</v>
      </c>
      <c r="M317" t="s">
        <v>631</v>
      </c>
      <c r="N317" t="s">
        <v>638</v>
      </c>
      <c r="O317" t="s">
        <v>634</v>
      </c>
      <c r="P317">
        <v>8</v>
      </c>
      <c r="Q317" t="s">
        <v>634</v>
      </c>
      <c r="R317">
        <f>SUMIFS(Table2[number],Table2[Event],"Goal",Table2[H/U],"HOME",Table2[GameID],Table2[[#This Row],[GameID]],Table2[GameTime],"&lt;="&amp;Table2[[#This Row],[GameTime]])</f>
        <v>8</v>
      </c>
      <c r="S317">
        <f>SUMIFS(Table2[number],Table2[Event],"Goal",Table2[H/U],"AWAY",Table2[GameID],Table2[[#This Row],[GameID]],Table2[GameTime],"&lt;="&amp;Table2[[#This Row],[GameTime]])</f>
        <v>4</v>
      </c>
      <c r="T317" t="str">
        <f>IF(Table2[[#This Row],[Event]]="Goal",Table2[[#This Row],[Hscore]]&amp;"-"&amp;Table2[[#This Row],[Uscore]],"")</f>
        <v/>
      </c>
      <c r="U317">
        <v>3500</v>
      </c>
      <c r="V317" s="1">
        <f>Table2[[#This Row],[GameTime]]-(Table2[[#This Row],[period]]-1)*1200</f>
        <v>1100</v>
      </c>
      <c r="W317" s="1">
        <f>ROUNDDOWN(Table2[[#This Row],[Time]]/60,0)</f>
        <v>18</v>
      </c>
      <c r="X317" s="1">
        <f>ROUNDDOWN((Table2[[#This Row],[Time]]/60-Table2[[#This Row],[Time2]])*60,0)</f>
        <v>19</v>
      </c>
      <c r="Y317" s="1">
        <f>IF(Table2[[#This Row],[Time2]]&lt;10,0&amp;Table2[[#This Row],[Time2]],Table2[[#This Row],[Time2]])</f>
        <v>18</v>
      </c>
      <c r="Z317" s="1">
        <f>IF(Table2[[#This Row],[Time3]]&lt;10,0&amp;Table2[[#This Row],[Time3]],Table2[[#This Row],[Time3]])</f>
        <v>19</v>
      </c>
      <c r="AA317" s="2" t="str">
        <f>Table2[[#This Row],[Time4]]&amp;":"&amp;Table2[[#This Row],[Time5]]</f>
        <v>18:19</v>
      </c>
      <c r="AB317" s="1" cm="1">
        <f t="array" ref="AB317">IFERROR(IF(Table2[[#This Row],[code]]="","",_xlfn.IFS(AND(Table2[[#This Row],[code]]&lt;400,Table2[[#This Row],[code]]&lt;&gt;""),2,Table2[[#This Row],[code]]&gt;500,4)),"")</f>
        <v>2</v>
      </c>
      <c r="AC317" s="1">
        <f>IF(Table2[[#This Row],[Event]]="Penalty",Table2[[#This Row],[number]],IF(Table2[[#This Row],[Event]]="Time-Out",401,""))</f>
        <v>201</v>
      </c>
      <c r="AD317" s="1">
        <f>ROW(A316)</f>
        <v>316</v>
      </c>
      <c r="AE317" s="1">
        <f>COUNTIFS(Table2[GameID],Table2[[#This Row],[GameID]],Table2[Column1],"&lt;="&amp;Table2[[#This Row],[Column1]])-1</f>
        <v>16</v>
      </c>
    </row>
    <row r="318" spans="1:31" x14ac:dyDescent="0.45">
      <c r="A318" t="s">
        <v>301</v>
      </c>
      <c r="B318" t="str">
        <f>_xlfn.TEXTBEFORE(Table2[[#This Row],[Kamp]]," - ")</f>
        <v>Copenhagen FC</v>
      </c>
      <c r="C318" t="str">
        <f>_xlfn.TEXTAFTER(Table2[[#This Row],[Kamp]],"- ")</f>
        <v>Hafnia FC</v>
      </c>
      <c r="D318">
        <v>44850</v>
      </c>
      <c r="E318">
        <v>35324</v>
      </c>
      <c r="F318">
        <v>20222023</v>
      </c>
      <c r="G318" t="s">
        <v>17</v>
      </c>
      <c r="H318" t="s">
        <v>667</v>
      </c>
      <c r="I318" t="s">
        <v>678</v>
      </c>
      <c r="J318">
        <v>1</v>
      </c>
      <c r="K318">
        <v>29513</v>
      </c>
      <c r="L318">
        <v>1</v>
      </c>
      <c r="M318" t="s">
        <v>630</v>
      </c>
      <c r="N318" t="s">
        <v>245</v>
      </c>
      <c r="O318" t="s">
        <v>276</v>
      </c>
      <c r="P318">
        <v>22</v>
      </c>
      <c r="Q318">
        <v>9</v>
      </c>
      <c r="R318">
        <f>SUMIFS(Table2[number],Table2[Event],"Goal",Table2[H/U],"HOME",Table2[GameID],Table2[[#This Row],[GameID]],Table2[GameTime],"&lt;="&amp;Table2[[#This Row],[GameTime]])</f>
        <v>1</v>
      </c>
      <c r="S318">
        <f>SUMIFS(Table2[number],Table2[Event],"Goal",Table2[H/U],"AWAY",Table2[GameID],Table2[[#This Row],[GameID]],Table2[GameTime],"&lt;="&amp;Table2[[#This Row],[GameTime]])</f>
        <v>0</v>
      </c>
      <c r="T318" t="str">
        <f>IF(Table2[[#This Row],[Event]]="Goal",Table2[[#This Row],[Hscore]]&amp;"-"&amp;Table2[[#This Row],[Uscore]],"")</f>
        <v>1-0</v>
      </c>
      <c r="U318">
        <v>208</v>
      </c>
      <c r="V318" s="1">
        <f>Table2[[#This Row],[GameTime]]-(Table2[[#This Row],[period]]-1)*1200</f>
        <v>208</v>
      </c>
      <c r="W318" s="1">
        <f>ROUNDDOWN(Table2[[#This Row],[Time]]/60,0)</f>
        <v>3</v>
      </c>
      <c r="X318" s="1">
        <f>ROUNDDOWN((Table2[[#This Row],[Time]]/60-Table2[[#This Row],[Time2]])*60,0)</f>
        <v>28</v>
      </c>
      <c r="Y318" s="1" t="str">
        <f>IF(Table2[[#This Row],[Time2]]&lt;10,0&amp;Table2[[#This Row],[Time2]],Table2[[#This Row],[Time2]])</f>
        <v>03</v>
      </c>
      <c r="Z318" s="1">
        <f>IF(Table2[[#This Row],[Time3]]&lt;10,0&amp;Table2[[#This Row],[Time3]],Table2[[#This Row],[Time3]])</f>
        <v>28</v>
      </c>
      <c r="AA318" s="2" t="str">
        <f>Table2[[#This Row],[Time4]]&amp;":"&amp;Table2[[#This Row],[Time5]]</f>
        <v>03:28</v>
      </c>
      <c r="AB318" s="1" t="str" cm="1">
        <f t="array" ref="AB318">IFERROR(IF(Table2[[#This Row],[code]]="","",_xlfn.IFS(AND(Table2[[#This Row],[code]]&lt;400,Table2[[#This Row],[code]]&lt;&gt;""),2,Table2[[#This Row],[code]]&gt;500,4)),"")</f>
        <v/>
      </c>
      <c r="AC318" s="1" t="str">
        <f>IF(Table2[[#This Row],[Event]]="Penalty",Table2[[#This Row],[number]],IF(Table2[[#This Row],[Event]]="Time-Out",401,""))</f>
        <v/>
      </c>
      <c r="AD318" s="1">
        <f>ROW(A317)</f>
        <v>317</v>
      </c>
      <c r="AE318" s="1">
        <f>COUNTIFS(Table2[GameID],Table2[[#This Row],[GameID]],Table2[Column1],"&lt;="&amp;Table2[[#This Row],[Column1]])-1</f>
        <v>0</v>
      </c>
    </row>
    <row r="319" spans="1:31" x14ac:dyDescent="0.45">
      <c r="A319" t="s">
        <v>301</v>
      </c>
      <c r="B319" t="str">
        <f>_xlfn.TEXTBEFORE(Table2[[#This Row],[Kamp]]," - ")</f>
        <v>Copenhagen FC</v>
      </c>
      <c r="C319" t="str">
        <f>_xlfn.TEXTAFTER(Table2[[#This Row],[Kamp]],"- ")</f>
        <v>Hafnia FC</v>
      </c>
      <c r="D319">
        <v>44850</v>
      </c>
      <c r="E319">
        <v>35324</v>
      </c>
      <c r="F319">
        <v>20222023</v>
      </c>
      <c r="G319" t="s">
        <v>17</v>
      </c>
      <c r="H319" t="s">
        <v>667</v>
      </c>
      <c r="I319" t="s">
        <v>678</v>
      </c>
      <c r="J319">
        <v>1</v>
      </c>
      <c r="K319">
        <v>29513</v>
      </c>
      <c r="L319">
        <v>1</v>
      </c>
      <c r="M319" t="s">
        <v>630</v>
      </c>
      <c r="N319" t="s">
        <v>250</v>
      </c>
      <c r="O319" t="s">
        <v>251</v>
      </c>
      <c r="P319">
        <v>42</v>
      </c>
      <c r="Q319">
        <v>50</v>
      </c>
      <c r="R319">
        <f>SUMIFS(Table2[number],Table2[Event],"Goal",Table2[H/U],"HOME",Table2[GameID],Table2[[#This Row],[GameID]],Table2[GameTime],"&lt;="&amp;Table2[[#This Row],[GameTime]])</f>
        <v>2</v>
      </c>
      <c r="S319">
        <f>SUMIFS(Table2[number],Table2[Event],"Goal",Table2[H/U],"AWAY",Table2[GameID],Table2[[#This Row],[GameID]],Table2[GameTime],"&lt;="&amp;Table2[[#This Row],[GameTime]])</f>
        <v>0</v>
      </c>
      <c r="T319" t="str">
        <f>IF(Table2[[#This Row],[Event]]="Goal",Table2[[#This Row],[Hscore]]&amp;"-"&amp;Table2[[#This Row],[Uscore]],"")</f>
        <v>2-0</v>
      </c>
      <c r="U319">
        <v>528</v>
      </c>
      <c r="V319" s="1">
        <f>Table2[[#This Row],[GameTime]]-(Table2[[#This Row],[period]]-1)*1200</f>
        <v>528</v>
      </c>
      <c r="W319" s="1">
        <f>ROUNDDOWN(Table2[[#This Row],[Time]]/60,0)</f>
        <v>8</v>
      </c>
      <c r="X319" s="1">
        <f>ROUNDDOWN((Table2[[#This Row],[Time]]/60-Table2[[#This Row],[Time2]])*60,0)</f>
        <v>48</v>
      </c>
      <c r="Y319" s="1" t="str">
        <f>IF(Table2[[#This Row],[Time2]]&lt;10,0&amp;Table2[[#This Row],[Time2]],Table2[[#This Row],[Time2]])</f>
        <v>08</v>
      </c>
      <c r="Z319" s="1">
        <f>IF(Table2[[#This Row],[Time3]]&lt;10,0&amp;Table2[[#This Row],[Time3]],Table2[[#This Row],[Time3]])</f>
        <v>48</v>
      </c>
      <c r="AA319" s="2" t="str">
        <f>Table2[[#This Row],[Time4]]&amp;":"&amp;Table2[[#This Row],[Time5]]</f>
        <v>08:48</v>
      </c>
      <c r="AB319" s="1" t="str" cm="1">
        <f t="array" ref="AB319">IFERROR(IF(Table2[[#This Row],[code]]="","",_xlfn.IFS(AND(Table2[[#This Row],[code]]&lt;400,Table2[[#This Row],[code]]&lt;&gt;""),2,Table2[[#This Row],[code]]&gt;500,4)),"")</f>
        <v/>
      </c>
      <c r="AC319" s="1" t="str">
        <f>IF(Table2[[#This Row],[Event]]="Penalty",Table2[[#This Row],[number]],IF(Table2[[#This Row],[Event]]="Time-Out",401,""))</f>
        <v/>
      </c>
      <c r="AD319" s="1">
        <f>ROW(A318)</f>
        <v>318</v>
      </c>
      <c r="AE319" s="1">
        <f>COUNTIFS(Table2[GameID],Table2[[#This Row],[GameID]],Table2[Column1],"&lt;="&amp;Table2[[#This Row],[Column1]])-1</f>
        <v>1</v>
      </c>
    </row>
    <row r="320" spans="1:31" x14ac:dyDescent="0.45">
      <c r="A320" t="s">
        <v>301</v>
      </c>
      <c r="B320" t="str">
        <f>_xlfn.TEXTBEFORE(Table2[[#This Row],[Kamp]]," - ")</f>
        <v>Copenhagen FC</v>
      </c>
      <c r="C320" t="str">
        <f>_xlfn.TEXTAFTER(Table2[[#This Row],[Kamp]],"- ")</f>
        <v>Hafnia FC</v>
      </c>
      <c r="D320">
        <v>44850</v>
      </c>
      <c r="E320">
        <v>35324</v>
      </c>
      <c r="F320">
        <v>20222023</v>
      </c>
      <c r="G320" t="s">
        <v>17</v>
      </c>
      <c r="H320" t="s">
        <v>667</v>
      </c>
      <c r="I320" t="s">
        <v>678</v>
      </c>
      <c r="J320">
        <v>1</v>
      </c>
      <c r="K320">
        <v>29513</v>
      </c>
      <c r="L320">
        <v>1</v>
      </c>
      <c r="M320" t="s">
        <v>630</v>
      </c>
      <c r="N320" t="s">
        <v>253</v>
      </c>
      <c r="O320" t="s">
        <v>252</v>
      </c>
      <c r="P320">
        <v>69</v>
      </c>
      <c r="Q320">
        <v>63</v>
      </c>
      <c r="R320">
        <f>SUMIFS(Table2[number],Table2[Event],"Goal",Table2[H/U],"HOME",Table2[GameID],Table2[[#This Row],[GameID]],Table2[GameTime],"&lt;="&amp;Table2[[#This Row],[GameTime]])</f>
        <v>3</v>
      </c>
      <c r="S320">
        <f>SUMIFS(Table2[number],Table2[Event],"Goal",Table2[H/U],"AWAY",Table2[GameID],Table2[[#This Row],[GameID]],Table2[GameTime],"&lt;="&amp;Table2[[#This Row],[GameTime]])</f>
        <v>0</v>
      </c>
      <c r="T320" t="str">
        <f>IF(Table2[[#This Row],[Event]]="Goal",Table2[[#This Row],[Hscore]]&amp;"-"&amp;Table2[[#This Row],[Uscore]],"")</f>
        <v>3-0</v>
      </c>
      <c r="U320">
        <v>684</v>
      </c>
      <c r="V320" s="1">
        <f>Table2[[#This Row],[GameTime]]-(Table2[[#This Row],[period]]-1)*1200</f>
        <v>684</v>
      </c>
      <c r="W320" s="1">
        <f>ROUNDDOWN(Table2[[#This Row],[Time]]/60,0)</f>
        <v>11</v>
      </c>
      <c r="X320" s="1">
        <f>ROUNDDOWN((Table2[[#This Row],[Time]]/60-Table2[[#This Row],[Time2]])*60,0)</f>
        <v>24</v>
      </c>
      <c r="Y320" s="1">
        <f>IF(Table2[[#This Row],[Time2]]&lt;10,0&amp;Table2[[#This Row],[Time2]],Table2[[#This Row],[Time2]])</f>
        <v>11</v>
      </c>
      <c r="Z320" s="1">
        <f>IF(Table2[[#This Row],[Time3]]&lt;10,0&amp;Table2[[#This Row],[Time3]],Table2[[#This Row],[Time3]])</f>
        <v>24</v>
      </c>
      <c r="AA320" s="2" t="str">
        <f>Table2[[#This Row],[Time4]]&amp;":"&amp;Table2[[#This Row],[Time5]]</f>
        <v>11:24</v>
      </c>
      <c r="AB320" s="1" t="str" cm="1">
        <f t="array" ref="AB320">IFERROR(IF(Table2[[#This Row],[code]]="","",_xlfn.IFS(AND(Table2[[#This Row],[code]]&lt;400,Table2[[#This Row],[code]]&lt;&gt;""),2,Table2[[#This Row],[code]]&gt;500,4)),"")</f>
        <v/>
      </c>
      <c r="AC320" s="1" t="str">
        <f>IF(Table2[[#This Row],[Event]]="Penalty",Table2[[#This Row],[number]],IF(Table2[[#This Row],[Event]]="Time-Out",401,""))</f>
        <v/>
      </c>
      <c r="AD320" s="1">
        <f>ROW(A319)</f>
        <v>319</v>
      </c>
      <c r="AE320" s="1">
        <f>COUNTIFS(Table2[GameID],Table2[[#This Row],[GameID]],Table2[Column1],"&lt;="&amp;Table2[[#This Row],[Column1]])-1</f>
        <v>2</v>
      </c>
    </row>
    <row r="321" spans="1:31" x14ac:dyDescent="0.45">
      <c r="A321" t="s">
        <v>301</v>
      </c>
      <c r="B321" t="str">
        <f>_xlfn.TEXTBEFORE(Table2[[#This Row],[Kamp]]," - ")</f>
        <v>Copenhagen FC</v>
      </c>
      <c r="C321" t="str">
        <f>_xlfn.TEXTAFTER(Table2[[#This Row],[Kamp]],"- ")</f>
        <v>Hafnia FC</v>
      </c>
      <c r="D321">
        <v>44850</v>
      </c>
      <c r="E321">
        <v>35324</v>
      </c>
      <c r="F321">
        <v>20222023</v>
      </c>
      <c r="G321" t="s">
        <v>17</v>
      </c>
      <c r="H321" t="s">
        <v>663</v>
      </c>
      <c r="I321" t="s">
        <v>677</v>
      </c>
      <c r="J321">
        <v>1</v>
      </c>
      <c r="K321">
        <v>29510</v>
      </c>
      <c r="L321">
        <v>1</v>
      </c>
      <c r="M321" t="s">
        <v>630</v>
      </c>
      <c r="N321" t="s">
        <v>121</v>
      </c>
      <c r="O321" t="s">
        <v>122</v>
      </c>
      <c r="P321">
        <v>70</v>
      </c>
      <c r="Q321">
        <v>81</v>
      </c>
      <c r="R321">
        <f>SUMIFS(Table2[number],Table2[Event],"Goal",Table2[H/U],"HOME",Table2[GameID],Table2[[#This Row],[GameID]],Table2[GameTime],"&lt;="&amp;Table2[[#This Row],[GameTime]])</f>
        <v>3</v>
      </c>
      <c r="S321">
        <f>SUMIFS(Table2[number],Table2[Event],"Goal",Table2[H/U],"AWAY",Table2[GameID],Table2[[#This Row],[GameID]],Table2[GameTime],"&lt;="&amp;Table2[[#This Row],[GameTime]])</f>
        <v>1</v>
      </c>
      <c r="T321" t="str">
        <f>IF(Table2[[#This Row],[Event]]="Goal",Table2[[#This Row],[Hscore]]&amp;"-"&amp;Table2[[#This Row],[Uscore]],"")</f>
        <v>3-1</v>
      </c>
      <c r="U321">
        <v>740</v>
      </c>
      <c r="V321" s="1">
        <f>Table2[[#This Row],[GameTime]]-(Table2[[#This Row],[period]]-1)*1200</f>
        <v>740</v>
      </c>
      <c r="W321" s="1">
        <f>ROUNDDOWN(Table2[[#This Row],[Time]]/60,0)</f>
        <v>12</v>
      </c>
      <c r="X321" s="1">
        <f>ROUNDDOWN((Table2[[#This Row],[Time]]/60-Table2[[#This Row],[Time2]])*60,0)</f>
        <v>20</v>
      </c>
      <c r="Y321" s="1">
        <f>IF(Table2[[#This Row],[Time2]]&lt;10,0&amp;Table2[[#This Row],[Time2]],Table2[[#This Row],[Time2]])</f>
        <v>12</v>
      </c>
      <c r="Z321" s="1">
        <f>IF(Table2[[#This Row],[Time3]]&lt;10,0&amp;Table2[[#This Row],[Time3]],Table2[[#This Row],[Time3]])</f>
        <v>20</v>
      </c>
      <c r="AA321" s="2" t="str">
        <f>Table2[[#This Row],[Time4]]&amp;":"&amp;Table2[[#This Row],[Time5]]</f>
        <v>12:20</v>
      </c>
      <c r="AB321" s="1" t="str" cm="1">
        <f t="array" ref="AB321">IFERROR(IF(Table2[[#This Row],[code]]="","",_xlfn.IFS(AND(Table2[[#This Row],[code]]&lt;400,Table2[[#This Row],[code]]&lt;&gt;""),2,Table2[[#This Row],[code]]&gt;500,4)),"")</f>
        <v/>
      </c>
      <c r="AC321" s="1" t="str">
        <f>IF(Table2[[#This Row],[Event]]="Penalty",Table2[[#This Row],[number]],IF(Table2[[#This Row],[Event]]="Time-Out",401,""))</f>
        <v/>
      </c>
      <c r="AD321" s="1">
        <f>ROW(A320)</f>
        <v>320</v>
      </c>
      <c r="AE321" s="1">
        <f>COUNTIFS(Table2[GameID],Table2[[#This Row],[GameID]],Table2[Column1],"&lt;="&amp;Table2[[#This Row],[Column1]])-1</f>
        <v>3</v>
      </c>
    </row>
    <row r="322" spans="1:31" x14ac:dyDescent="0.45">
      <c r="A322" t="s">
        <v>301</v>
      </c>
      <c r="B322" t="str">
        <f>_xlfn.TEXTBEFORE(Table2[[#This Row],[Kamp]]," - ")</f>
        <v>Copenhagen FC</v>
      </c>
      <c r="C322" t="str">
        <f>_xlfn.TEXTAFTER(Table2[[#This Row],[Kamp]],"- ")</f>
        <v>Hafnia FC</v>
      </c>
      <c r="D322">
        <v>44850</v>
      </c>
      <c r="E322">
        <v>35324</v>
      </c>
      <c r="F322">
        <v>20222023</v>
      </c>
      <c r="G322" t="s">
        <v>17</v>
      </c>
      <c r="H322" t="s">
        <v>667</v>
      </c>
      <c r="I322" t="s">
        <v>678</v>
      </c>
      <c r="J322">
        <v>1</v>
      </c>
      <c r="K322">
        <v>29513</v>
      </c>
      <c r="L322">
        <v>1</v>
      </c>
      <c r="M322" t="s">
        <v>630</v>
      </c>
      <c r="N322" t="s">
        <v>275</v>
      </c>
      <c r="O322" t="s">
        <v>250</v>
      </c>
      <c r="P322">
        <v>7</v>
      </c>
      <c r="Q322">
        <v>42</v>
      </c>
      <c r="R322">
        <f>SUMIFS(Table2[number],Table2[Event],"Goal",Table2[H/U],"HOME",Table2[GameID],Table2[[#This Row],[GameID]],Table2[GameTime],"&lt;="&amp;Table2[[#This Row],[GameTime]])</f>
        <v>4</v>
      </c>
      <c r="S322">
        <f>SUMIFS(Table2[number],Table2[Event],"Goal",Table2[H/U],"AWAY",Table2[GameID],Table2[[#This Row],[GameID]],Table2[GameTime],"&lt;="&amp;Table2[[#This Row],[GameTime]])</f>
        <v>1</v>
      </c>
      <c r="T322" t="str">
        <f>IF(Table2[[#This Row],[Event]]="Goal",Table2[[#This Row],[Hscore]]&amp;"-"&amp;Table2[[#This Row],[Uscore]],"")</f>
        <v>4-1</v>
      </c>
      <c r="U322">
        <v>803</v>
      </c>
      <c r="V322" s="1">
        <f>Table2[[#This Row],[GameTime]]-(Table2[[#This Row],[period]]-1)*1200</f>
        <v>803</v>
      </c>
      <c r="W322" s="1">
        <f>ROUNDDOWN(Table2[[#This Row],[Time]]/60,0)</f>
        <v>13</v>
      </c>
      <c r="X322" s="1">
        <f>ROUNDDOWN((Table2[[#This Row],[Time]]/60-Table2[[#This Row],[Time2]])*60,0)</f>
        <v>23</v>
      </c>
      <c r="Y322" s="1">
        <f>IF(Table2[[#This Row],[Time2]]&lt;10,0&amp;Table2[[#This Row],[Time2]],Table2[[#This Row],[Time2]])</f>
        <v>13</v>
      </c>
      <c r="Z322" s="1">
        <f>IF(Table2[[#This Row],[Time3]]&lt;10,0&amp;Table2[[#This Row],[Time3]],Table2[[#This Row],[Time3]])</f>
        <v>23</v>
      </c>
      <c r="AA322" s="2" t="str">
        <f>Table2[[#This Row],[Time4]]&amp;":"&amp;Table2[[#This Row],[Time5]]</f>
        <v>13:23</v>
      </c>
      <c r="AB322" s="1" t="str" cm="1">
        <f t="array" ref="AB322">IFERROR(IF(Table2[[#This Row],[code]]="","",_xlfn.IFS(AND(Table2[[#This Row],[code]]&lt;400,Table2[[#This Row],[code]]&lt;&gt;""),2,Table2[[#This Row],[code]]&gt;500,4)),"")</f>
        <v/>
      </c>
      <c r="AC322" s="1" t="str">
        <f>IF(Table2[[#This Row],[Event]]="Penalty",Table2[[#This Row],[number]],IF(Table2[[#This Row],[Event]]="Time-Out",401,""))</f>
        <v/>
      </c>
      <c r="AD322" s="1">
        <f>ROW(A321)</f>
        <v>321</v>
      </c>
      <c r="AE322" s="1">
        <f>COUNTIFS(Table2[GameID],Table2[[#This Row],[GameID]],Table2[Column1],"&lt;="&amp;Table2[[#This Row],[Column1]])-1</f>
        <v>4</v>
      </c>
    </row>
    <row r="323" spans="1:31" x14ac:dyDescent="0.45">
      <c r="A323" t="s">
        <v>301</v>
      </c>
      <c r="B323" t="str">
        <f>_xlfn.TEXTBEFORE(Table2[[#This Row],[Kamp]]," - ")</f>
        <v>Copenhagen FC</v>
      </c>
      <c r="C323" t="str">
        <f>_xlfn.TEXTAFTER(Table2[[#This Row],[Kamp]],"- ")</f>
        <v>Hafnia FC</v>
      </c>
      <c r="D323">
        <v>44850</v>
      </c>
      <c r="E323">
        <v>35324</v>
      </c>
      <c r="F323">
        <v>20222023</v>
      </c>
      <c r="G323" t="s">
        <v>17</v>
      </c>
      <c r="H323" t="s">
        <v>667</v>
      </c>
      <c r="I323" t="s">
        <v>678</v>
      </c>
      <c r="J323">
        <v>1</v>
      </c>
      <c r="K323">
        <v>29513</v>
      </c>
      <c r="L323">
        <v>1</v>
      </c>
      <c r="M323" t="s">
        <v>630</v>
      </c>
      <c r="N323" t="s">
        <v>253</v>
      </c>
      <c r="O323" t="s">
        <v>252</v>
      </c>
      <c r="P323">
        <v>69</v>
      </c>
      <c r="Q323">
        <v>63</v>
      </c>
      <c r="R323">
        <f>SUMIFS(Table2[number],Table2[Event],"Goal",Table2[H/U],"HOME",Table2[GameID],Table2[[#This Row],[GameID]],Table2[GameTime],"&lt;="&amp;Table2[[#This Row],[GameTime]])</f>
        <v>5</v>
      </c>
      <c r="S323">
        <f>SUMIFS(Table2[number],Table2[Event],"Goal",Table2[H/U],"AWAY",Table2[GameID],Table2[[#This Row],[GameID]],Table2[GameTime],"&lt;="&amp;Table2[[#This Row],[GameTime]])</f>
        <v>1</v>
      </c>
      <c r="T323" t="str">
        <f>IF(Table2[[#This Row],[Event]]="Goal",Table2[[#This Row],[Hscore]]&amp;"-"&amp;Table2[[#This Row],[Uscore]],"")</f>
        <v>5-1</v>
      </c>
      <c r="U323">
        <v>1024</v>
      </c>
      <c r="V323" s="1">
        <f>Table2[[#This Row],[GameTime]]-(Table2[[#This Row],[period]]-1)*1200</f>
        <v>1024</v>
      </c>
      <c r="W323" s="1">
        <f>ROUNDDOWN(Table2[[#This Row],[Time]]/60,0)</f>
        <v>17</v>
      </c>
      <c r="X323" s="1">
        <f>ROUNDDOWN((Table2[[#This Row],[Time]]/60-Table2[[#This Row],[Time2]])*60,0)</f>
        <v>3</v>
      </c>
      <c r="Y323" s="1">
        <f>IF(Table2[[#This Row],[Time2]]&lt;10,0&amp;Table2[[#This Row],[Time2]],Table2[[#This Row],[Time2]])</f>
        <v>17</v>
      </c>
      <c r="Z323" s="1" t="str">
        <f>IF(Table2[[#This Row],[Time3]]&lt;10,0&amp;Table2[[#This Row],[Time3]],Table2[[#This Row],[Time3]])</f>
        <v>03</v>
      </c>
      <c r="AA323" s="2" t="str">
        <f>Table2[[#This Row],[Time4]]&amp;":"&amp;Table2[[#This Row],[Time5]]</f>
        <v>17:03</v>
      </c>
      <c r="AB323" s="1" t="str" cm="1">
        <f t="array" ref="AB323">IFERROR(IF(Table2[[#This Row],[code]]="","",_xlfn.IFS(AND(Table2[[#This Row],[code]]&lt;400,Table2[[#This Row],[code]]&lt;&gt;""),2,Table2[[#This Row],[code]]&gt;500,4)),"")</f>
        <v/>
      </c>
      <c r="AC323" s="1" t="str">
        <f>IF(Table2[[#This Row],[Event]]="Penalty",Table2[[#This Row],[number]],IF(Table2[[#This Row],[Event]]="Time-Out",401,""))</f>
        <v/>
      </c>
      <c r="AD323" s="1">
        <f>ROW(A322)</f>
        <v>322</v>
      </c>
      <c r="AE323" s="1">
        <f>COUNTIFS(Table2[GameID],Table2[[#This Row],[GameID]],Table2[Column1],"&lt;="&amp;Table2[[#This Row],[Column1]])-1</f>
        <v>5</v>
      </c>
    </row>
    <row r="324" spans="1:31" x14ac:dyDescent="0.45">
      <c r="A324" t="s">
        <v>301</v>
      </c>
      <c r="B324" t="str">
        <f>_xlfn.TEXTBEFORE(Table2[[#This Row],[Kamp]]," - ")</f>
        <v>Copenhagen FC</v>
      </c>
      <c r="C324" t="str">
        <f>_xlfn.TEXTAFTER(Table2[[#This Row],[Kamp]],"- ")</f>
        <v>Hafnia FC</v>
      </c>
      <c r="D324">
        <v>44850</v>
      </c>
      <c r="E324">
        <v>35324</v>
      </c>
      <c r="F324">
        <v>20222023</v>
      </c>
      <c r="G324" t="s">
        <v>17</v>
      </c>
      <c r="H324" t="s">
        <v>663</v>
      </c>
      <c r="I324" t="s">
        <v>677</v>
      </c>
      <c r="J324">
        <v>2</v>
      </c>
      <c r="K324">
        <v>29510</v>
      </c>
      <c r="L324">
        <v>201</v>
      </c>
      <c r="M324" t="s">
        <v>631</v>
      </c>
      <c r="N324" t="s">
        <v>112</v>
      </c>
      <c r="O324" t="s">
        <v>634</v>
      </c>
      <c r="P324">
        <v>10</v>
      </c>
      <c r="Q324" t="s">
        <v>634</v>
      </c>
      <c r="R324">
        <f>SUMIFS(Table2[number],Table2[Event],"Goal",Table2[H/U],"HOME",Table2[GameID],Table2[[#This Row],[GameID]],Table2[GameTime],"&lt;="&amp;Table2[[#This Row],[GameTime]])</f>
        <v>5</v>
      </c>
      <c r="S324">
        <f>SUMIFS(Table2[number],Table2[Event],"Goal",Table2[H/U],"AWAY",Table2[GameID],Table2[[#This Row],[GameID]],Table2[GameTime],"&lt;="&amp;Table2[[#This Row],[GameTime]])</f>
        <v>1</v>
      </c>
      <c r="T324" t="str">
        <f>IF(Table2[[#This Row],[Event]]="Goal",Table2[[#This Row],[Hscore]]&amp;"-"&amp;Table2[[#This Row],[Uscore]],"")</f>
        <v/>
      </c>
      <c r="U324">
        <v>1382</v>
      </c>
      <c r="V324" s="1">
        <f>Table2[[#This Row],[GameTime]]-(Table2[[#This Row],[period]]-1)*1200</f>
        <v>182</v>
      </c>
      <c r="W324" s="1">
        <f>ROUNDDOWN(Table2[[#This Row],[Time]]/60,0)</f>
        <v>3</v>
      </c>
      <c r="X324" s="1">
        <f>ROUNDDOWN((Table2[[#This Row],[Time]]/60-Table2[[#This Row],[Time2]])*60,0)</f>
        <v>1</v>
      </c>
      <c r="Y324" s="1" t="str">
        <f>IF(Table2[[#This Row],[Time2]]&lt;10,0&amp;Table2[[#This Row],[Time2]],Table2[[#This Row],[Time2]])</f>
        <v>03</v>
      </c>
      <c r="Z324" s="1" t="str">
        <f>IF(Table2[[#This Row],[Time3]]&lt;10,0&amp;Table2[[#This Row],[Time3]],Table2[[#This Row],[Time3]])</f>
        <v>01</v>
      </c>
      <c r="AA324" s="2" t="str">
        <f>Table2[[#This Row],[Time4]]&amp;":"&amp;Table2[[#This Row],[Time5]]</f>
        <v>03:01</v>
      </c>
      <c r="AB324" s="1" cm="1">
        <f t="array" ref="AB324">IFERROR(IF(Table2[[#This Row],[code]]="","",_xlfn.IFS(AND(Table2[[#This Row],[code]]&lt;400,Table2[[#This Row],[code]]&lt;&gt;""),2,Table2[[#This Row],[code]]&gt;500,4)),"")</f>
        <v>2</v>
      </c>
      <c r="AC324" s="1">
        <f>IF(Table2[[#This Row],[Event]]="Penalty",Table2[[#This Row],[number]],IF(Table2[[#This Row],[Event]]="Time-Out",401,""))</f>
        <v>201</v>
      </c>
      <c r="AD324" s="1">
        <f>ROW(A323)</f>
        <v>323</v>
      </c>
      <c r="AE324" s="1">
        <f>COUNTIFS(Table2[GameID],Table2[[#This Row],[GameID]],Table2[Column1],"&lt;="&amp;Table2[[#This Row],[Column1]])-1</f>
        <v>6</v>
      </c>
    </row>
    <row r="325" spans="1:31" x14ac:dyDescent="0.45">
      <c r="A325" t="s">
        <v>301</v>
      </c>
      <c r="B325" t="str">
        <f>_xlfn.TEXTBEFORE(Table2[[#This Row],[Kamp]]," - ")</f>
        <v>Copenhagen FC</v>
      </c>
      <c r="C325" t="str">
        <f>_xlfn.TEXTAFTER(Table2[[#This Row],[Kamp]],"- ")</f>
        <v>Hafnia FC</v>
      </c>
      <c r="D325">
        <v>44850</v>
      </c>
      <c r="E325">
        <v>35324</v>
      </c>
      <c r="F325">
        <v>20222023</v>
      </c>
      <c r="G325" t="s">
        <v>17</v>
      </c>
      <c r="H325" t="s">
        <v>667</v>
      </c>
      <c r="I325" t="s">
        <v>678</v>
      </c>
      <c r="J325">
        <v>2</v>
      </c>
      <c r="K325">
        <v>29513</v>
      </c>
      <c r="L325">
        <v>1</v>
      </c>
      <c r="M325" t="s">
        <v>630</v>
      </c>
      <c r="N325" t="s">
        <v>247</v>
      </c>
      <c r="O325" t="s">
        <v>252</v>
      </c>
      <c r="P325">
        <v>27</v>
      </c>
      <c r="Q325">
        <v>63</v>
      </c>
      <c r="R325">
        <f>SUMIFS(Table2[number],Table2[Event],"Goal",Table2[H/U],"HOME",Table2[GameID],Table2[[#This Row],[GameID]],Table2[GameTime],"&lt;="&amp;Table2[[#This Row],[GameTime]])</f>
        <v>6</v>
      </c>
      <c r="S325">
        <f>SUMIFS(Table2[number],Table2[Event],"Goal",Table2[H/U],"AWAY",Table2[GameID],Table2[[#This Row],[GameID]],Table2[GameTime],"&lt;="&amp;Table2[[#This Row],[GameTime]])</f>
        <v>1</v>
      </c>
      <c r="T325" t="str">
        <f>IF(Table2[[#This Row],[Event]]="Goal",Table2[[#This Row],[Hscore]]&amp;"-"&amp;Table2[[#This Row],[Uscore]],"")</f>
        <v>6-1</v>
      </c>
      <c r="U325">
        <v>1910</v>
      </c>
      <c r="V325" s="1">
        <f>Table2[[#This Row],[GameTime]]-(Table2[[#This Row],[period]]-1)*1200</f>
        <v>710</v>
      </c>
      <c r="W325" s="1">
        <f>ROUNDDOWN(Table2[[#This Row],[Time]]/60,0)</f>
        <v>11</v>
      </c>
      <c r="X325" s="1">
        <f>ROUNDDOWN((Table2[[#This Row],[Time]]/60-Table2[[#This Row],[Time2]])*60,0)</f>
        <v>50</v>
      </c>
      <c r="Y325" s="1">
        <f>IF(Table2[[#This Row],[Time2]]&lt;10,0&amp;Table2[[#This Row],[Time2]],Table2[[#This Row],[Time2]])</f>
        <v>11</v>
      </c>
      <c r="Z325" s="1">
        <f>IF(Table2[[#This Row],[Time3]]&lt;10,0&amp;Table2[[#This Row],[Time3]],Table2[[#This Row],[Time3]])</f>
        <v>50</v>
      </c>
      <c r="AA325" s="2" t="str">
        <f>Table2[[#This Row],[Time4]]&amp;":"&amp;Table2[[#This Row],[Time5]]</f>
        <v>11:50</v>
      </c>
      <c r="AB325" s="1" t="str" cm="1">
        <f t="array" ref="AB325">IFERROR(IF(Table2[[#This Row],[code]]="","",_xlfn.IFS(AND(Table2[[#This Row],[code]]&lt;400,Table2[[#This Row],[code]]&lt;&gt;""),2,Table2[[#This Row],[code]]&gt;500,4)),"")</f>
        <v/>
      </c>
      <c r="AC325" s="1" t="str">
        <f>IF(Table2[[#This Row],[Event]]="Penalty",Table2[[#This Row],[number]],IF(Table2[[#This Row],[Event]]="Time-Out",401,""))</f>
        <v/>
      </c>
      <c r="AD325" s="1">
        <f>ROW(A324)</f>
        <v>324</v>
      </c>
      <c r="AE325" s="1">
        <f>COUNTIFS(Table2[GameID],Table2[[#This Row],[GameID]],Table2[Column1],"&lt;="&amp;Table2[[#This Row],[Column1]])-1</f>
        <v>7</v>
      </c>
    </row>
    <row r="326" spans="1:31" x14ac:dyDescent="0.45">
      <c r="A326" t="s">
        <v>301</v>
      </c>
      <c r="B326" t="str">
        <f>_xlfn.TEXTBEFORE(Table2[[#This Row],[Kamp]]," - ")</f>
        <v>Copenhagen FC</v>
      </c>
      <c r="C326" t="str">
        <f>_xlfn.TEXTAFTER(Table2[[#This Row],[Kamp]],"- ")</f>
        <v>Hafnia FC</v>
      </c>
      <c r="D326">
        <v>44850</v>
      </c>
      <c r="E326">
        <v>35324</v>
      </c>
      <c r="F326">
        <v>20222023</v>
      </c>
      <c r="G326" t="s">
        <v>17</v>
      </c>
      <c r="H326" t="s">
        <v>663</v>
      </c>
      <c r="I326" t="s">
        <v>677</v>
      </c>
      <c r="J326">
        <v>2</v>
      </c>
      <c r="K326">
        <v>29510</v>
      </c>
      <c r="L326">
        <v>202</v>
      </c>
      <c r="M326" t="s">
        <v>631</v>
      </c>
      <c r="N326" t="s">
        <v>115</v>
      </c>
      <c r="O326" t="s">
        <v>634</v>
      </c>
      <c r="P326">
        <v>28</v>
      </c>
      <c r="Q326" t="s">
        <v>634</v>
      </c>
      <c r="R326">
        <f>SUMIFS(Table2[number],Table2[Event],"Goal",Table2[H/U],"HOME",Table2[GameID],Table2[[#This Row],[GameID]],Table2[GameTime],"&lt;="&amp;Table2[[#This Row],[GameTime]])</f>
        <v>6</v>
      </c>
      <c r="S326">
        <f>SUMIFS(Table2[number],Table2[Event],"Goal",Table2[H/U],"AWAY",Table2[GameID],Table2[[#This Row],[GameID]],Table2[GameTime],"&lt;="&amp;Table2[[#This Row],[GameTime]])</f>
        <v>1</v>
      </c>
      <c r="T326" t="str">
        <f>IF(Table2[[#This Row],[Event]]="Goal",Table2[[#This Row],[Hscore]]&amp;"-"&amp;Table2[[#This Row],[Uscore]],"")</f>
        <v/>
      </c>
      <c r="U326">
        <v>2046</v>
      </c>
      <c r="V326" s="1">
        <f>Table2[[#This Row],[GameTime]]-(Table2[[#This Row],[period]]-1)*1200</f>
        <v>846</v>
      </c>
      <c r="W326" s="1">
        <f>ROUNDDOWN(Table2[[#This Row],[Time]]/60,0)</f>
        <v>14</v>
      </c>
      <c r="X326" s="1">
        <f>ROUNDDOWN((Table2[[#This Row],[Time]]/60-Table2[[#This Row],[Time2]])*60,0)</f>
        <v>5</v>
      </c>
      <c r="Y326" s="1">
        <f>IF(Table2[[#This Row],[Time2]]&lt;10,0&amp;Table2[[#This Row],[Time2]],Table2[[#This Row],[Time2]])</f>
        <v>14</v>
      </c>
      <c r="Z326" s="1" t="str">
        <f>IF(Table2[[#This Row],[Time3]]&lt;10,0&amp;Table2[[#This Row],[Time3]],Table2[[#This Row],[Time3]])</f>
        <v>05</v>
      </c>
      <c r="AA326" s="2" t="str">
        <f>Table2[[#This Row],[Time4]]&amp;":"&amp;Table2[[#This Row],[Time5]]</f>
        <v>14:05</v>
      </c>
      <c r="AB326" s="1" cm="1">
        <f t="array" ref="AB326">IFERROR(IF(Table2[[#This Row],[code]]="","",_xlfn.IFS(AND(Table2[[#This Row],[code]]&lt;400,Table2[[#This Row],[code]]&lt;&gt;""),2,Table2[[#This Row],[code]]&gt;500,4)),"")</f>
        <v>2</v>
      </c>
      <c r="AC326" s="1">
        <f>IF(Table2[[#This Row],[Event]]="Penalty",Table2[[#This Row],[number]],IF(Table2[[#This Row],[Event]]="Time-Out",401,""))</f>
        <v>202</v>
      </c>
      <c r="AD326" s="1">
        <f>ROW(A325)</f>
        <v>325</v>
      </c>
      <c r="AE326" s="1">
        <f>COUNTIFS(Table2[GameID],Table2[[#This Row],[GameID]],Table2[Column1],"&lt;="&amp;Table2[[#This Row],[Column1]])-1</f>
        <v>8</v>
      </c>
    </row>
    <row r="327" spans="1:31" x14ac:dyDescent="0.45">
      <c r="A327" t="s">
        <v>301</v>
      </c>
      <c r="B327" t="str">
        <f>_xlfn.TEXTBEFORE(Table2[[#This Row],[Kamp]]," - ")</f>
        <v>Copenhagen FC</v>
      </c>
      <c r="C327" t="str">
        <f>_xlfn.TEXTAFTER(Table2[[#This Row],[Kamp]],"- ")</f>
        <v>Hafnia FC</v>
      </c>
      <c r="D327">
        <v>44850</v>
      </c>
      <c r="E327">
        <v>35324</v>
      </c>
      <c r="F327">
        <v>20222023</v>
      </c>
      <c r="G327" t="s">
        <v>17</v>
      </c>
      <c r="H327" t="s">
        <v>667</v>
      </c>
      <c r="I327" t="s">
        <v>678</v>
      </c>
      <c r="J327">
        <v>2</v>
      </c>
      <c r="K327">
        <v>29513</v>
      </c>
      <c r="L327">
        <v>1</v>
      </c>
      <c r="M327" t="s">
        <v>630</v>
      </c>
      <c r="N327" t="s">
        <v>253</v>
      </c>
      <c r="O327" t="s">
        <v>252</v>
      </c>
      <c r="P327">
        <v>69</v>
      </c>
      <c r="Q327">
        <v>63</v>
      </c>
      <c r="R327">
        <f>SUMIFS(Table2[number],Table2[Event],"Goal",Table2[H/U],"HOME",Table2[GameID],Table2[[#This Row],[GameID]],Table2[GameTime],"&lt;="&amp;Table2[[#This Row],[GameTime]])</f>
        <v>7</v>
      </c>
      <c r="S327">
        <f>SUMIFS(Table2[number],Table2[Event],"Goal",Table2[H/U],"AWAY",Table2[GameID],Table2[[#This Row],[GameID]],Table2[GameTime],"&lt;="&amp;Table2[[#This Row],[GameTime]])</f>
        <v>1</v>
      </c>
      <c r="T327" t="str">
        <f>IF(Table2[[#This Row],[Event]]="Goal",Table2[[#This Row],[Hscore]]&amp;"-"&amp;Table2[[#This Row],[Uscore]],"")</f>
        <v>7-1</v>
      </c>
      <c r="U327">
        <v>2115</v>
      </c>
      <c r="V327" s="1">
        <f>Table2[[#This Row],[GameTime]]-(Table2[[#This Row],[period]]-1)*1200</f>
        <v>915</v>
      </c>
      <c r="W327" s="1">
        <f>ROUNDDOWN(Table2[[#This Row],[Time]]/60,0)</f>
        <v>15</v>
      </c>
      <c r="X327" s="1">
        <f>ROUNDDOWN((Table2[[#This Row],[Time]]/60-Table2[[#This Row],[Time2]])*60,0)</f>
        <v>15</v>
      </c>
      <c r="Y327" s="1">
        <f>IF(Table2[[#This Row],[Time2]]&lt;10,0&amp;Table2[[#This Row],[Time2]],Table2[[#This Row],[Time2]])</f>
        <v>15</v>
      </c>
      <c r="Z327" s="1">
        <f>IF(Table2[[#This Row],[Time3]]&lt;10,0&amp;Table2[[#This Row],[Time3]],Table2[[#This Row],[Time3]])</f>
        <v>15</v>
      </c>
      <c r="AA327" s="2" t="str">
        <f>Table2[[#This Row],[Time4]]&amp;":"&amp;Table2[[#This Row],[Time5]]</f>
        <v>15:15</v>
      </c>
      <c r="AB327" s="1" t="str" cm="1">
        <f t="array" ref="AB327">IFERROR(IF(Table2[[#This Row],[code]]="","",_xlfn.IFS(AND(Table2[[#This Row],[code]]&lt;400,Table2[[#This Row],[code]]&lt;&gt;""),2,Table2[[#This Row],[code]]&gt;500,4)),"")</f>
        <v/>
      </c>
      <c r="AC327" s="1" t="str">
        <f>IF(Table2[[#This Row],[Event]]="Penalty",Table2[[#This Row],[number]],IF(Table2[[#This Row],[Event]]="Time-Out",401,""))</f>
        <v/>
      </c>
      <c r="AD327" s="1">
        <f>ROW(A326)</f>
        <v>326</v>
      </c>
      <c r="AE327" s="1">
        <f>COUNTIFS(Table2[GameID],Table2[[#This Row],[GameID]],Table2[Column1],"&lt;="&amp;Table2[[#This Row],[Column1]])-1</f>
        <v>9</v>
      </c>
    </row>
    <row r="328" spans="1:31" x14ac:dyDescent="0.45">
      <c r="A328" t="s">
        <v>301</v>
      </c>
      <c r="B328" t="str">
        <f>_xlfn.TEXTBEFORE(Table2[[#This Row],[Kamp]]," - ")</f>
        <v>Copenhagen FC</v>
      </c>
      <c r="C328" t="str">
        <f>_xlfn.TEXTAFTER(Table2[[#This Row],[Kamp]],"- ")</f>
        <v>Hafnia FC</v>
      </c>
      <c r="D328">
        <v>44850</v>
      </c>
      <c r="E328">
        <v>35324</v>
      </c>
      <c r="F328">
        <v>20222023</v>
      </c>
      <c r="G328" t="s">
        <v>17</v>
      </c>
      <c r="H328" t="s">
        <v>667</v>
      </c>
      <c r="I328" t="s">
        <v>678</v>
      </c>
      <c r="J328">
        <v>2</v>
      </c>
      <c r="K328">
        <v>29513</v>
      </c>
      <c r="L328">
        <v>1</v>
      </c>
      <c r="M328" t="s">
        <v>630</v>
      </c>
      <c r="N328" t="s">
        <v>240</v>
      </c>
      <c r="O328" t="s">
        <v>247</v>
      </c>
      <c r="P328">
        <v>3</v>
      </c>
      <c r="Q328">
        <v>27</v>
      </c>
      <c r="R328">
        <f>SUMIFS(Table2[number],Table2[Event],"Goal",Table2[H/U],"HOME",Table2[GameID],Table2[[#This Row],[GameID]],Table2[GameTime],"&lt;="&amp;Table2[[#This Row],[GameTime]])</f>
        <v>8</v>
      </c>
      <c r="S328">
        <f>SUMIFS(Table2[number],Table2[Event],"Goal",Table2[H/U],"AWAY",Table2[GameID],Table2[[#This Row],[GameID]],Table2[GameTime],"&lt;="&amp;Table2[[#This Row],[GameTime]])</f>
        <v>1</v>
      </c>
      <c r="T328" t="str">
        <f>IF(Table2[[#This Row],[Event]]="Goal",Table2[[#This Row],[Hscore]]&amp;"-"&amp;Table2[[#This Row],[Uscore]],"")</f>
        <v>8-1</v>
      </c>
      <c r="U328">
        <v>2371</v>
      </c>
      <c r="V328" s="1">
        <f>Table2[[#This Row],[GameTime]]-(Table2[[#This Row],[period]]-1)*1200</f>
        <v>1171</v>
      </c>
      <c r="W328" s="1">
        <f>ROUNDDOWN(Table2[[#This Row],[Time]]/60,0)</f>
        <v>19</v>
      </c>
      <c r="X328" s="1">
        <f>ROUNDDOWN((Table2[[#This Row],[Time]]/60-Table2[[#This Row],[Time2]])*60,0)</f>
        <v>30</v>
      </c>
      <c r="Y328" s="1">
        <f>IF(Table2[[#This Row],[Time2]]&lt;10,0&amp;Table2[[#This Row],[Time2]],Table2[[#This Row],[Time2]])</f>
        <v>19</v>
      </c>
      <c r="Z328" s="1">
        <f>IF(Table2[[#This Row],[Time3]]&lt;10,0&amp;Table2[[#This Row],[Time3]],Table2[[#This Row],[Time3]])</f>
        <v>30</v>
      </c>
      <c r="AA328" s="2" t="str">
        <f>Table2[[#This Row],[Time4]]&amp;":"&amp;Table2[[#This Row],[Time5]]</f>
        <v>19:30</v>
      </c>
      <c r="AB328" s="1" t="str" cm="1">
        <f t="array" ref="AB328">IFERROR(IF(Table2[[#This Row],[code]]="","",_xlfn.IFS(AND(Table2[[#This Row],[code]]&lt;400,Table2[[#This Row],[code]]&lt;&gt;""),2,Table2[[#This Row],[code]]&gt;500,4)),"")</f>
        <v/>
      </c>
      <c r="AC328" s="1" t="str">
        <f>IF(Table2[[#This Row],[Event]]="Penalty",Table2[[#This Row],[number]],IF(Table2[[#This Row],[Event]]="Time-Out",401,""))</f>
        <v/>
      </c>
      <c r="AD328" s="1">
        <f>ROW(A327)</f>
        <v>327</v>
      </c>
      <c r="AE328" s="1">
        <f>COUNTIFS(Table2[GameID],Table2[[#This Row],[GameID]],Table2[Column1],"&lt;="&amp;Table2[[#This Row],[Column1]])-1</f>
        <v>10</v>
      </c>
    </row>
    <row r="329" spans="1:31" x14ac:dyDescent="0.45">
      <c r="A329" t="s">
        <v>301</v>
      </c>
      <c r="B329" t="str">
        <f>_xlfn.TEXTBEFORE(Table2[[#This Row],[Kamp]]," - ")</f>
        <v>Copenhagen FC</v>
      </c>
      <c r="C329" t="str">
        <f>_xlfn.TEXTAFTER(Table2[[#This Row],[Kamp]],"- ")</f>
        <v>Hafnia FC</v>
      </c>
      <c r="D329">
        <v>44850</v>
      </c>
      <c r="E329">
        <v>35324</v>
      </c>
      <c r="F329">
        <v>20222023</v>
      </c>
      <c r="G329" t="s">
        <v>17</v>
      </c>
      <c r="H329" t="s">
        <v>667</v>
      </c>
      <c r="I329" t="s">
        <v>678</v>
      </c>
      <c r="J329">
        <v>3</v>
      </c>
      <c r="K329">
        <v>29513</v>
      </c>
      <c r="L329">
        <v>1</v>
      </c>
      <c r="M329" t="s">
        <v>630</v>
      </c>
      <c r="N329" t="s">
        <v>247</v>
      </c>
      <c r="O329" t="s">
        <v>240</v>
      </c>
      <c r="P329">
        <v>27</v>
      </c>
      <c r="Q329">
        <v>3</v>
      </c>
      <c r="R329">
        <f>SUMIFS(Table2[number],Table2[Event],"Goal",Table2[H/U],"HOME",Table2[GameID],Table2[[#This Row],[GameID]],Table2[GameTime],"&lt;="&amp;Table2[[#This Row],[GameTime]])</f>
        <v>9</v>
      </c>
      <c r="S329">
        <f>SUMIFS(Table2[number],Table2[Event],"Goal",Table2[H/U],"AWAY",Table2[GameID],Table2[[#This Row],[GameID]],Table2[GameTime],"&lt;="&amp;Table2[[#This Row],[GameTime]])</f>
        <v>1</v>
      </c>
      <c r="T329" t="str">
        <f>IF(Table2[[#This Row],[Event]]="Goal",Table2[[#This Row],[Hscore]]&amp;"-"&amp;Table2[[#This Row],[Uscore]],"")</f>
        <v>9-1</v>
      </c>
      <c r="U329">
        <v>2614</v>
      </c>
      <c r="V329" s="1">
        <f>Table2[[#This Row],[GameTime]]-(Table2[[#This Row],[period]]-1)*1200</f>
        <v>214</v>
      </c>
      <c r="W329" s="1">
        <f>ROUNDDOWN(Table2[[#This Row],[Time]]/60,0)</f>
        <v>3</v>
      </c>
      <c r="X329" s="1">
        <f>ROUNDDOWN((Table2[[#This Row],[Time]]/60-Table2[[#This Row],[Time2]])*60,0)</f>
        <v>34</v>
      </c>
      <c r="Y329" s="1" t="str">
        <f>IF(Table2[[#This Row],[Time2]]&lt;10,0&amp;Table2[[#This Row],[Time2]],Table2[[#This Row],[Time2]])</f>
        <v>03</v>
      </c>
      <c r="Z329" s="1">
        <f>IF(Table2[[#This Row],[Time3]]&lt;10,0&amp;Table2[[#This Row],[Time3]],Table2[[#This Row],[Time3]])</f>
        <v>34</v>
      </c>
      <c r="AA329" s="2" t="str">
        <f>Table2[[#This Row],[Time4]]&amp;":"&amp;Table2[[#This Row],[Time5]]</f>
        <v>03:34</v>
      </c>
      <c r="AB329" s="1" t="str" cm="1">
        <f t="array" ref="AB329">IFERROR(IF(Table2[[#This Row],[code]]="","",_xlfn.IFS(AND(Table2[[#This Row],[code]]&lt;400,Table2[[#This Row],[code]]&lt;&gt;""),2,Table2[[#This Row],[code]]&gt;500,4)),"")</f>
        <v/>
      </c>
      <c r="AC329" s="1" t="str">
        <f>IF(Table2[[#This Row],[Event]]="Penalty",Table2[[#This Row],[number]],IF(Table2[[#This Row],[Event]]="Time-Out",401,""))</f>
        <v/>
      </c>
      <c r="AD329" s="1">
        <f>ROW(A328)</f>
        <v>328</v>
      </c>
      <c r="AE329" s="1">
        <f>COUNTIFS(Table2[GameID],Table2[[#This Row],[GameID]],Table2[Column1],"&lt;="&amp;Table2[[#This Row],[Column1]])-1</f>
        <v>11</v>
      </c>
    </row>
    <row r="330" spans="1:31" x14ac:dyDescent="0.45">
      <c r="A330" t="s">
        <v>301</v>
      </c>
      <c r="B330" t="str">
        <f>_xlfn.TEXTBEFORE(Table2[[#This Row],[Kamp]]," - ")</f>
        <v>Copenhagen FC</v>
      </c>
      <c r="C330" t="str">
        <f>_xlfn.TEXTAFTER(Table2[[#This Row],[Kamp]],"- ")</f>
        <v>Hafnia FC</v>
      </c>
      <c r="D330">
        <v>44850</v>
      </c>
      <c r="E330">
        <v>35324</v>
      </c>
      <c r="F330">
        <v>20222023</v>
      </c>
      <c r="G330" t="s">
        <v>17</v>
      </c>
      <c r="H330" t="s">
        <v>667</v>
      </c>
      <c r="I330" t="s">
        <v>678</v>
      </c>
      <c r="J330">
        <v>3</v>
      </c>
      <c r="K330">
        <v>29513</v>
      </c>
      <c r="L330">
        <v>207</v>
      </c>
      <c r="M330" t="s">
        <v>631</v>
      </c>
      <c r="N330" t="s">
        <v>240</v>
      </c>
      <c r="O330" t="s">
        <v>634</v>
      </c>
      <c r="P330">
        <v>3</v>
      </c>
      <c r="Q330" t="s">
        <v>634</v>
      </c>
      <c r="R330">
        <f>SUMIFS(Table2[number],Table2[Event],"Goal",Table2[H/U],"HOME",Table2[GameID],Table2[[#This Row],[GameID]],Table2[GameTime],"&lt;="&amp;Table2[[#This Row],[GameTime]])</f>
        <v>9</v>
      </c>
      <c r="S330">
        <f>SUMIFS(Table2[number],Table2[Event],"Goal",Table2[H/U],"AWAY",Table2[GameID],Table2[[#This Row],[GameID]],Table2[GameTime],"&lt;="&amp;Table2[[#This Row],[GameTime]])</f>
        <v>1</v>
      </c>
      <c r="T330" t="str">
        <f>IF(Table2[[#This Row],[Event]]="Goal",Table2[[#This Row],[Hscore]]&amp;"-"&amp;Table2[[#This Row],[Uscore]],"")</f>
        <v/>
      </c>
      <c r="U330">
        <v>2614</v>
      </c>
      <c r="V330" s="1">
        <f>Table2[[#This Row],[GameTime]]-(Table2[[#This Row],[period]]-1)*1200</f>
        <v>214</v>
      </c>
      <c r="W330" s="1">
        <f>ROUNDDOWN(Table2[[#This Row],[Time]]/60,0)</f>
        <v>3</v>
      </c>
      <c r="X330" s="1">
        <f>ROUNDDOWN((Table2[[#This Row],[Time]]/60-Table2[[#This Row],[Time2]])*60,0)</f>
        <v>34</v>
      </c>
      <c r="Y330" s="1" t="str">
        <f>IF(Table2[[#This Row],[Time2]]&lt;10,0&amp;Table2[[#This Row],[Time2]],Table2[[#This Row],[Time2]])</f>
        <v>03</v>
      </c>
      <c r="Z330" s="1">
        <f>IF(Table2[[#This Row],[Time3]]&lt;10,0&amp;Table2[[#This Row],[Time3]],Table2[[#This Row],[Time3]])</f>
        <v>34</v>
      </c>
      <c r="AA330" s="2" t="str">
        <f>Table2[[#This Row],[Time4]]&amp;":"&amp;Table2[[#This Row],[Time5]]</f>
        <v>03:34</v>
      </c>
      <c r="AB330" s="1" cm="1">
        <f t="array" ref="AB330">IFERROR(IF(Table2[[#This Row],[code]]="","",_xlfn.IFS(AND(Table2[[#This Row],[code]]&lt;400,Table2[[#This Row],[code]]&lt;&gt;""),2,Table2[[#This Row],[code]]&gt;500,4)),"")</f>
        <v>2</v>
      </c>
      <c r="AC330" s="1">
        <f>IF(Table2[[#This Row],[Event]]="Penalty",Table2[[#This Row],[number]],IF(Table2[[#This Row],[Event]]="Time-Out",401,""))</f>
        <v>207</v>
      </c>
      <c r="AD330" s="1">
        <f>ROW(A329)</f>
        <v>329</v>
      </c>
      <c r="AE330" s="1">
        <f>COUNTIFS(Table2[GameID],Table2[[#This Row],[GameID]],Table2[Column1],"&lt;="&amp;Table2[[#This Row],[Column1]])-1</f>
        <v>12</v>
      </c>
    </row>
    <row r="331" spans="1:31" x14ac:dyDescent="0.45">
      <c r="A331" t="s">
        <v>301</v>
      </c>
      <c r="B331" t="str">
        <f>_xlfn.TEXTBEFORE(Table2[[#This Row],[Kamp]]," - ")</f>
        <v>Copenhagen FC</v>
      </c>
      <c r="C331" t="str">
        <f>_xlfn.TEXTAFTER(Table2[[#This Row],[Kamp]],"- ")</f>
        <v>Hafnia FC</v>
      </c>
      <c r="D331">
        <v>44850</v>
      </c>
      <c r="E331">
        <v>35324</v>
      </c>
      <c r="F331">
        <v>20222023</v>
      </c>
      <c r="G331" t="s">
        <v>17</v>
      </c>
      <c r="H331" t="s">
        <v>667</v>
      </c>
      <c r="I331" t="s">
        <v>678</v>
      </c>
      <c r="J331">
        <v>3</v>
      </c>
      <c r="K331">
        <v>29513</v>
      </c>
      <c r="L331">
        <v>1</v>
      </c>
      <c r="M331" t="s">
        <v>630</v>
      </c>
      <c r="N331" t="s">
        <v>252</v>
      </c>
      <c r="O331" t="s">
        <v>253</v>
      </c>
      <c r="P331">
        <v>63</v>
      </c>
      <c r="Q331">
        <v>69</v>
      </c>
      <c r="R331">
        <f>SUMIFS(Table2[number],Table2[Event],"Goal",Table2[H/U],"HOME",Table2[GameID],Table2[[#This Row],[GameID]],Table2[GameTime],"&lt;="&amp;Table2[[#This Row],[GameTime]])</f>
        <v>10</v>
      </c>
      <c r="S331">
        <f>SUMIFS(Table2[number],Table2[Event],"Goal",Table2[H/U],"AWAY",Table2[GameID],Table2[[#This Row],[GameID]],Table2[GameTime],"&lt;="&amp;Table2[[#This Row],[GameTime]])</f>
        <v>1</v>
      </c>
      <c r="T331" t="str">
        <f>IF(Table2[[#This Row],[Event]]="Goal",Table2[[#This Row],[Hscore]]&amp;"-"&amp;Table2[[#This Row],[Uscore]],"")</f>
        <v>10-1</v>
      </c>
      <c r="U331">
        <v>2980</v>
      </c>
      <c r="V331" s="1">
        <f>Table2[[#This Row],[GameTime]]-(Table2[[#This Row],[period]]-1)*1200</f>
        <v>580</v>
      </c>
      <c r="W331" s="1">
        <f>ROUNDDOWN(Table2[[#This Row],[Time]]/60,0)</f>
        <v>9</v>
      </c>
      <c r="X331" s="1">
        <f>ROUNDDOWN((Table2[[#This Row],[Time]]/60-Table2[[#This Row],[Time2]])*60,0)</f>
        <v>40</v>
      </c>
      <c r="Y331" s="1" t="str">
        <f>IF(Table2[[#This Row],[Time2]]&lt;10,0&amp;Table2[[#This Row],[Time2]],Table2[[#This Row],[Time2]])</f>
        <v>09</v>
      </c>
      <c r="Z331" s="1">
        <f>IF(Table2[[#This Row],[Time3]]&lt;10,0&amp;Table2[[#This Row],[Time3]],Table2[[#This Row],[Time3]])</f>
        <v>40</v>
      </c>
      <c r="AA331" s="2" t="str">
        <f>Table2[[#This Row],[Time4]]&amp;":"&amp;Table2[[#This Row],[Time5]]</f>
        <v>09:40</v>
      </c>
      <c r="AB331" s="1" t="str" cm="1">
        <f t="array" ref="AB331">IFERROR(IF(Table2[[#This Row],[code]]="","",_xlfn.IFS(AND(Table2[[#This Row],[code]]&lt;400,Table2[[#This Row],[code]]&lt;&gt;""),2,Table2[[#This Row],[code]]&gt;500,4)),"")</f>
        <v/>
      </c>
      <c r="AC331" s="1" t="str">
        <f>IF(Table2[[#This Row],[Event]]="Penalty",Table2[[#This Row],[number]],IF(Table2[[#This Row],[Event]]="Time-Out",401,""))</f>
        <v/>
      </c>
      <c r="AD331" s="1">
        <f>ROW(A330)</f>
        <v>330</v>
      </c>
      <c r="AE331" s="1">
        <f>COUNTIFS(Table2[GameID],Table2[[#This Row],[GameID]],Table2[Column1],"&lt;="&amp;Table2[[#This Row],[Column1]])-1</f>
        <v>13</v>
      </c>
    </row>
    <row r="332" spans="1:31" x14ac:dyDescent="0.45">
      <c r="A332" t="s">
        <v>301</v>
      </c>
      <c r="B332" t="str">
        <f>_xlfn.TEXTBEFORE(Table2[[#This Row],[Kamp]]," - ")</f>
        <v>Copenhagen FC</v>
      </c>
      <c r="C332" t="str">
        <f>_xlfn.TEXTAFTER(Table2[[#This Row],[Kamp]],"- ")</f>
        <v>Hafnia FC</v>
      </c>
      <c r="D332">
        <v>44850</v>
      </c>
      <c r="E332">
        <v>35324</v>
      </c>
      <c r="F332">
        <v>20222023</v>
      </c>
      <c r="G332" t="s">
        <v>17</v>
      </c>
      <c r="H332" t="s">
        <v>667</v>
      </c>
      <c r="I332" t="s">
        <v>678</v>
      </c>
      <c r="J332">
        <v>3</v>
      </c>
      <c r="K332">
        <v>29513</v>
      </c>
      <c r="L332">
        <v>1</v>
      </c>
      <c r="M332" t="s">
        <v>630</v>
      </c>
      <c r="N332" t="s">
        <v>274</v>
      </c>
      <c r="O332" t="s">
        <v>249</v>
      </c>
      <c r="P332">
        <v>5</v>
      </c>
      <c r="Q332">
        <v>41</v>
      </c>
      <c r="R332">
        <f>SUMIFS(Table2[number],Table2[Event],"Goal",Table2[H/U],"HOME",Table2[GameID],Table2[[#This Row],[GameID]],Table2[GameTime],"&lt;="&amp;Table2[[#This Row],[GameTime]])</f>
        <v>11</v>
      </c>
      <c r="S332">
        <f>SUMIFS(Table2[number],Table2[Event],"Goal",Table2[H/U],"AWAY",Table2[GameID],Table2[[#This Row],[GameID]],Table2[GameTime],"&lt;="&amp;Table2[[#This Row],[GameTime]])</f>
        <v>1</v>
      </c>
      <c r="T332" t="str">
        <f>IF(Table2[[#This Row],[Event]]="Goal",Table2[[#This Row],[Hscore]]&amp;"-"&amp;Table2[[#This Row],[Uscore]],"")</f>
        <v>11-1</v>
      </c>
      <c r="U332">
        <v>3016</v>
      </c>
      <c r="V332" s="1">
        <f>Table2[[#This Row],[GameTime]]-(Table2[[#This Row],[period]]-1)*1200</f>
        <v>616</v>
      </c>
      <c r="W332" s="1">
        <f>ROUNDDOWN(Table2[[#This Row],[Time]]/60,0)</f>
        <v>10</v>
      </c>
      <c r="X332" s="1">
        <f>ROUNDDOWN((Table2[[#This Row],[Time]]/60-Table2[[#This Row],[Time2]])*60,0)</f>
        <v>16</v>
      </c>
      <c r="Y332" s="1">
        <f>IF(Table2[[#This Row],[Time2]]&lt;10,0&amp;Table2[[#This Row],[Time2]],Table2[[#This Row],[Time2]])</f>
        <v>10</v>
      </c>
      <c r="Z332" s="1">
        <f>IF(Table2[[#This Row],[Time3]]&lt;10,0&amp;Table2[[#This Row],[Time3]],Table2[[#This Row],[Time3]])</f>
        <v>16</v>
      </c>
      <c r="AA332" s="2" t="str">
        <f>Table2[[#This Row],[Time4]]&amp;":"&amp;Table2[[#This Row],[Time5]]</f>
        <v>10:16</v>
      </c>
      <c r="AB332" s="1" t="str" cm="1">
        <f t="array" ref="AB332">IFERROR(IF(Table2[[#This Row],[code]]="","",_xlfn.IFS(AND(Table2[[#This Row],[code]]&lt;400,Table2[[#This Row],[code]]&lt;&gt;""),2,Table2[[#This Row],[code]]&gt;500,4)),"")</f>
        <v/>
      </c>
      <c r="AC332" s="1" t="str">
        <f>IF(Table2[[#This Row],[Event]]="Penalty",Table2[[#This Row],[number]],IF(Table2[[#This Row],[Event]]="Time-Out",401,""))</f>
        <v/>
      </c>
      <c r="AD332" s="1">
        <f>ROW(A331)</f>
        <v>331</v>
      </c>
      <c r="AE332" s="1">
        <f>COUNTIFS(Table2[GameID],Table2[[#This Row],[GameID]],Table2[Column1],"&lt;="&amp;Table2[[#This Row],[Column1]])-1</f>
        <v>14</v>
      </c>
    </row>
    <row r="333" spans="1:31" x14ac:dyDescent="0.45">
      <c r="A333" t="s">
        <v>301</v>
      </c>
      <c r="B333" t="str">
        <f>_xlfn.TEXTBEFORE(Table2[[#This Row],[Kamp]]," - ")</f>
        <v>Copenhagen FC</v>
      </c>
      <c r="C333" t="str">
        <f>_xlfn.TEXTAFTER(Table2[[#This Row],[Kamp]],"- ")</f>
        <v>Hafnia FC</v>
      </c>
      <c r="D333">
        <v>44850</v>
      </c>
      <c r="E333">
        <v>35324</v>
      </c>
      <c r="F333">
        <v>20222023</v>
      </c>
      <c r="G333" t="s">
        <v>17</v>
      </c>
      <c r="H333" t="s">
        <v>663</v>
      </c>
      <c r="I333" t="s">
        <v>677</v>
      </c>
      <c r="J333">
        <v>3</v>
      </c>
      <c r="K333">
        <v>29510</v>
      </c>
      <c r="L333">
        <v>1</v>
      </c>
      <c r="M333" t="s">
        <v>630</v>
      </c>
      <c r="N333" t="s">
        <v>165</v>
      </c>
      <c r="O333" t="s">
        <v>121</v>
      </c>
      <c r="P333">
        <v>44</v>
      </c>
      <c r="Q333">
        <v>70</v>
      </c>
      <c r="R333">
        <f>SUMIFS(Table2[number],Table2[Event],"Goal",Table2[H/U],"HOME",Table2[GameID],Table2[[#This Row],[GameID]],Table2[GameTime],"&lt;="&amp;Table2[[#This Row],[GameTime]])</f>
        <v>11</v>
      </c>
      <c r="S333">
        <f>SUMIFS(Table2[number],Table2[Event],"Goal",Table2[H/U],"AWAY",Table2[GameID],Table2[[#This Row],[GameID]],Table2[GameTime],"&lt;="&amp;Table2[[#This Row],[GameTime]])</f>
        <v>2</v>
      </c>
      <c r="T333" t="str">
        <f>IF(Table2[[#This Row],[Event]]="Goal",Table2[[#This Row],[Hscore]]&amp;"-"&amp;Table2[[#This Row],[Uscore]],"")</f>
        <v>11-2</v>
      </c>
      <c r="U333">
        <v>3098</v>
      </c>
      <c r="V333" s="1">
        <f>Table2[[#This Row],[GameTime]]-(Table2[[#This Row],[period]]-1)*1200</f>
        <v>698</v>
      </c>
      <c r="W333" s="1">
        <f>ROUNDDOWN(Table2[[#This Row],[Time]]/60,0)</f>
        <v>11</v>
      </c>
      <c r="X333" s="1">
        <f>ROUNDDOWN((Table2[[#This Row],[Time]]/60-Table2[[#This Row],[Time2]])*60,0)</f>
        <v>38</v>
      </c>
      <c r="Y333" s="1">
        <f>IF(Table2[[#This Row],[Time2]]&lt;10,0&amp;Table2[[#This Row],[Time2]],Table2[[#This Row],[Time2]])</f>
        <v>11</v>
      </c>
      <c r="Z333" s="1">
        <f>IF(Table2[[#This Row],[Time3]]&lt;10,0&amp;Table2[[#This Row],[Time3]],Table2[[#This Row],[Time3]])</f>
        <v>38</v>
      </c>
      <c r="AA333" s="2" t="str">
        <f>Table2[[#This Row],[Time4]]&amp;":"&amp;Table2[[#This Row],[Time5]]</f>
        <v>11:38</v>
      </c>
      <c r="AB333" s="1" t="str" cm="1">
        <f t="array" ref="AB333">IFERROR(IF(Table2[[#This Row],[code]]="","",_xlfn.IFS(AND(Table2[[#This Row],[code]]&lt;400,Table2[[#This Row],[code]]&lt;&gt;""),2,Table2[[#This Row],[code]]&gt;500,4)),"")</f>
        <v/>
      </c>
      <c r="AC333" s="1" t="str">
        <f>IF(Table2[[#This Row],[Event]]="Penalty",Table2[[#This Row],[number]],IF(Table2[[#This Row],[Event]]="Time-Out",401,""))</f>
        <v/>
      </c>
      <c r="AD333" s="1">
        <f>ROW(A332)</f>
        <v>332</v>
      </c>
      <c r="AE333" s="1">
        <f>COUNTIFS(Table2[GameID],Table2[[#This Row],[GameID]],Table2[Column1],"&lt;="&amp;Table2[[#This Row],[Column1]])-1</f>
        <v>15</v>
      </c>
    </row>
    <row r="334" spans="1:31" x14ac:dyDescent="0.45">
      <c r="A334" t="s">
        <v>301</v>
      </c>
      <c r="B334" t="str">
        <f>_xlfn.TEXTBEFORE(Table2[[#This Row],[Kamp]]," - ")</f>
        <v>Copenhagen FC</v>
      </c>
      <c r="C334" t="str">
        <f>_xlfn.TEXTAFTER(Table2[[#This Row],[Kamp]],"- ")</f>
        <v>Hafnia FC</v>
      </c>
      <c r="D334">
        <v>44850</v>
      </c>
      <c r="E334">
        <v>35324</v>
      </c>
      <c r="F334">
        <v>20222023</v>
      </c>
      <c r="G334" t="s">
        <v>17</v>
      </c>
      <c r="H334" t="s">
        <v>667</v>
      </c>
      <c r="I334" t="s">
        <v>678</v>
      </c>
      <c r="J334">
        <v>3</v>
      </c>
      <c r="K334">
        <v>29513</v>
      </c>
      <c r="L334">
        <v>1</v>
      </c>
      <c r="M334" t="s">
        <v>630</v>
      </c>
      <c r="N334" t="s">
        <v>248</v>
      </c>
      <c r="O334" t="s">
        <v>245</v>
      </c>
      <c r="P334">
        <v>31</v>
      </c>
      <c r="Q334">
        <v>22</v>
      </c>
      <c r="R334">
        <f>SUMIFS(Table2[number],Table2[Event],"Goal",Table2[H/U],"HOME",Table2[GameID],Table2[[#This Row],[GameID]],Table2[GameTime],"&lt;="&amp;Table2[[#This Row],[GameTime]])</f>
        <v>12</v>
      </c>
      <c r="S334">
        <f>SUMIFS(Table2[number],Table2[Event],"Goal",Table2[H/U],"AWAY",Table2[GameID],Table2[[#This Row],[GameID]],Table2[GameTime],"&lt;="&amp;Table2[[#This Row],[GameTime]])</f>
        <v>2</v>
      </c>
      <c r="T334" t="str">
        <f>IF(Table2[[#This Row],[Event]]="Goal",Table2[[#This Row],[Hscore]]&amp;"-"&amp;Table2[[#This Row],[Uscore]],"")</f>
        <v>12-2</v>
      </c>
      <c r="U334">
        <v>3146</v>
      </c>
      <c r="V334" s="1">
        <f>Table2[[#This Row],[GameTime]]-(Table2[[#This Row],[period]]-1)*1200</f>
        <v>746</v>
      </c>
      <c r="W334" s="1">
        <f>ROUNDDOWN(Table2[[#This Row],[Time]]/60,0)</f>
        <v>12</v>
      </c>
      <c r="X334" s="1">
        <f>ROUNDDOWN((Table2[[#This Row],[Time]]/60-Table2[[#This Row],[Time2]])*60,0)</f>
        <v>26</v>
      </c>
      <c r="Y334" s="1">
        <f>IF(Table2[[#This Row],[Time2]]&lt;10,0&amp;Table2[[#This Row],[Time2]],Table2[[#This Row],[Time2]])</f>
        <v>12</v>
      </c>
      <c r="Z334" s="1">
        <f>IF(Table2[[#This Row],[Time3]]&lt;10,0&amp;Table2[[#This Row],[Time3]],Table2[[#This Row],[Time3]])</f>
        <v>26</v>
      </c>
      <c r="AA334" s="2" t="str">
        <f>Table2[[#This Row],[Time4]]&amp;":"&amp;Table2[[#This Row],[Time5]]</f>
        <v>12:26</v>
      </c>
      <c r="AB334" s="1" t="str" cm="1">
        <f t="array" ref="AB334">IFERROR(IF(Table2[[#This Row],[code]]="","",_xlfn.IFS(AND(Table2[[#This Row],[code]]&lt;400,Table2[[#This Row],[code]]&lt;&gt;""),2,Table2[[#This Row],[code]]&gt;500,4)),"")</f>
        <v/>
      </c>
      <c r="AC334" s="1" t="str">
        <f>IF(Table2[[#This Row],[Event]]="Penalty",Table2[[#This Row],[number]],IF(Table2[[#This Row],[Event]]="Time-Out",401,""))</f>
        <v/>
      </c>
      <c r="AD334" s="1">
        <f>ROW(A333)</f>
        <v>333</v>
      </c>
      <c r="AE334" s="1">
        <f>COUNTIFS(Table2[GameID],Table2[[#This Row],[GameID]],Table2[Column1],"&lt;="&amp;Table2[[#This Row],[Column1]])-1</f>
        <v>16</v>
      </c>
    </row>
    <row r="335" spans="1:31" x14ac:dyDescent="0.45">
      <c r="A335" t="s">
        <v>301</v>
      </c>
      <c r="B335" t="str">
        <f>_xlfn.TEXTBEFORE(Table2[[#This Row],[Kamp]]," - ")</f>
        <v>Copenhagen FC</v>
      </c>
      <c r="C335" t="str">
        <f>_xlfn.TEXTAFTER(Table2[[#This Row],[Kamp]],"- ")</f>
        <v>Hafnia FC</v>
      </c>
      <c r="D335">
        <v>44850</v>
      </c>
      <c r="E335">
        <v>35324</v>
      </c>
      <c r="F335">
        <v>20222023</v>
      </c>
      <c r="G335" t="s">
        <v>17</v>
      </c>
      <c r="H335" t="s">
        <v>663</v>
      </c>
      <c r="I335" t="s">
        <v>677</v>
      </c>
      <c r="J335">
        <v>3</v>
      </c>
      <c r="K335">
        <v>29510</v>
      </c>
      <c r="L335">
        <v>1</v>
      </c>
      <c r="M335" t="s">
        <v>630</v>
      </c>
      <c r="N335" t="s">
        <v>112</v>
      </c>
      <c r="O335" t="s">
        <v>122</v>
      </c>
      <c r="P335">
        <v>10</v>
      </c>
      <c r="Q335">
        <v>81</v>
      </c>
      <c r="R335">
        <f>SUMIFS(Table2[number],Table2[Event],"Goal",Table2[H/U],"HOME",Table2[GameID],Table2[[#This Row],[GameID]],Table2[GameTime],"&lt;="&amp;Table2[[#This Row],[GameTime]])</f>
        <v>12</v>
      </c>
      <c r="S335">
        <f>SUMIFS(Table2[number],Table2[Event],"Goal",Table2[H/U],"AWAY",Table2[GameID],Table2[[#This Row],[GameID]],Table2[GameTime],"&lt;="&amp;Table2[[#This Row],[GameTime]])</f>
        <v>3</v>
      </c>
      <c r="T335" t="str">
        <f>IF(Table2[[#This Row],[Event]]="Goal",Table2[[#This Row],[Hscore]]&amp;"-"&amp;Table2[[#This Row],[Uscore]],"")</f>
        <v>12-3</v>
      </c>
      <c r="U335">
        <v>3166</v>
      </c>
      <c r="V335" s="1">
        <f>Table2[[#This Row],[GameTime]]-(Table2[[#This Row],[period]]-1)*1200</f>
        <v>766</v>
      </c>
      <c r="W335" s="1">
        <f>ROUNDDOWN(Table2[[#This Row],[Time]]/60,0)</f>
        <v>12</v>
      </c>
      <c r="X335" s="1">
        <f>ROUNDDOWN((Table2[[#This Row],[Time]]/60-Table2[[#This Row],[Time2]])*60,0)</f>
        <v>46</v>
      </c>
      <c r="Y335" s="1">
        <f>IF(Table2[[#This Row],[Time2]]&lt;10,0&amp;Table2[[#This Row],[Time2]],Table2[[#This Row],[Time2]])</f>
        <v>12</v>
      </c>
      <c r="Z335" s="1">
        <f>IF(Table2[[#This Row],[Time3]]&lt;10,0&amp;Table2[[#This Row],[Time3]],Table2[[#This Row],[Time3]])</f>
        <v>46</v>
      </c>
      <c r="AA335" s="2" t="str">
        <f>Table2[[#This Row],[Time4]]&amp;":"&amp;Table2[[#This Row],[Time5]]</f>
        <v>12:46</v>
      </c>
      <c r="AB335" s="1" t="str" cm="1">
        <f t="array" ref="AB335">IFERROR(IF(Table2[[#This Row],[code]]="","",_xlfn.IFS(AND(Table2[[#This Row],[code]]&lt;400,Table2[[#This Row],[code]]&lt;&gt;""),2,Table2[[#This Row],[code]]&gt;500,4)),"")</f>
        <v/>
      </c>
      <c r="AC335" s="1" t="str">
        <f>IF(Table2[[#This Row],[Event]]="Penalty",Table2[[#This Row],[number]],IF(Table2[[#This Row],[Event]]="Time-Out",401,""))</f>
        <v/>
      </c>
      <c r="AD335" s="1">
        <f>ROW(A334)</f>
        <v>334</v>
      </c>
      <c r="AE335" s="1">
        <f>COUNTIFS(Table2[GameID],Table2[[#This Row],[GameID]],Table2[Column1],"&lt;="&amp;Table2[[#This Row],[Column1]])-1</f>
        <v>17</v>
      </c>
    </row>
    <row r="336" spans="1:31" x14ac:dyDescent="0.45">
      <c r="A336" t="s">
        <v>301</v>
      </c>
      <c r="B336" t="str">
        <f>_xlfn.TEXTBEFORE(Table2[[#This Row],[Kamp]]," - ")</f>
        <v>Copenhagen FC</v>
      </c>
      <c r="C336" t="str">
        <f>_xlfn.TEXTAFTER(Table2[[#This Row],[Kamp]],"- ")</f>
        <v>Hafnia FC</v>
      </c>
      <c r="D336">
        <v>44850</v>
      </c>
      <c r="E336">
        <v>35324</v>
      </c>
      <c r="F336">
        <v>20222023</v>
      </c>
      <c r="G336" t="s">
        <v>17</v>
      </c>
      <c r="H336" t="s">
        <v>667</v>
      </c>
      <c r="I336" t="s">
        <v>678</v>
      </c>
      <c r="J336">
        <v>3</v>
      </c>
      <c r="K336">
        <v>29513</v>
      </c>
      <c r="L336">
        <v>207</v>
      </c>
      <c r="M336" t="s">
        <v>631</v>
      </c>
      <c r="N336" t="s">
        <v>253</v>
      </c>
      <c r="O336" t="s">
        <v>634</v>
      </c>
      <c r="P336">
        <v>69</v>
      </c>
      <c r="Q336" t="s">
        <v>634</v>
      </c>
      <c r="R336">
        <f>SUMIFS(Table2[number],Table2[Event],"Goal",Table2[H/U],"HOME",Table2[GameID],Table2[[#This Row],[GameID]],Table2[GameTime],"&lt;="&amp;Table2[[#This Row],[GameTime]])</f>
        <v>12</v>
      </c>
      <c r="S336">
        <f>SUMIFS(Table2[number],Table2[Event],"Goal",Table2[H/U],"AWAY",Table2[GameID],Table2[[#This Row],[GameID]],Table2[GameTime],"&lt;="&amp;Table2[[#This Row],[GameTime]])</f>
        <v>3</v>
      </c>
      <c r="T336" t="str">
        <f>IF(Table2[[#This Row],[Event]]="Goal",Table2[[#This Row],[Hscore]]&amp;"-"&amp;Table2[[#This Row],[Uscore]],"")</f>
        <v/>
      </c>
      <c r="U336">
        <v>3209</v>
      </c>
      <c r="V336" s="1">
        <f>Table2[[#This Row],[GameTime]]-(Table2[[#This Row],[period]]-1)*1200</f>
        <v>809</v>
      </c>
      <c r="W336" s="1">
        <f>ROUNDDOWN(Table2[[#This Row],[Time]]/60,0)</f>
        <v>13</v>
      </c>
      <c r="X336" s="1">
        <f>ROUNDDOWN((Table2[[#This Row],[Time]]/60-Table2[[#This Row],[Time2]])*60,0)</f>
        <v>29</v>
      </c>
      <c r="Y336" s="1">
        <f>IF(Table2[[#This Row],[Time2]]&lt;10,0&amp;Table2[[#This Row],[Time2]],Table2[[#This Row],[Time2]])</f>
        <v>13</v>
      </c>
      <c r="Z336" s="1">
        <f>IF(Table2[[#This Row],[Time3]]&lt;10,0&amp;Table2[[#This Row],[Time3]],Table2[[#This Row],[Time3]])</f>
        <v>29</v>
      </c>
      <c r="AA336" s="2" t="str">
        <f>Table2[[#This Row],[Time4]]&amp;":"&amp;Table2[[#This Row],[Time5]]</f>
        <v>13:29</v>
      </c>
      <c r="AB336" s="1" cm="1">
        <f t="array" ref="AB336">IFERROR(IF(Table2[[#This Row],[code]]="","",_xlfn.IFS(AND(Table2[[#This Row],[code]]&lt;400,Table2[[#This Row],[code]]&lt;&gt;""),2,Table2[[#This Row],[code]]&gt;500,4)),"")</f>
        <v>2</v>
      </c>
      <c r="AC336" s="1">
        <f>IF(Table2[[#This Row],[Event]]="Penalty",Table2[[#This Row],[number]],IF(Table2[[#This Row],[Event]]="Time-Out",401,""))</f>
        <v>207</v>
      </c>
      <c r="AD336" s="1">
        <f>ROW(A335)</f>
        <v>335</v>
      </c>
      <c r="AE336" s="1">
        <f>COUNTIFS(Table2[GameID],Table2[[#This Row],[GameID]],Table2[Column1],"&lt;="&amp;Table2[[#This Row],[Column1]])-1</f>
        <v>18</v>
      </c>
    </row>
    <row r="337" spans="1:31" x14ac:dyDescent="0.45">
      <c r="A337" t="s">
        <v>301</v>
      </c>
      <c r="B337" t="str">
        <f>_xlfn.TEXTBEFORE(Table2[[#This Row],[Kamp]]," - ")</f>
        <v>Copenhagen FC</v>
      </c>
      <c r="C337" t="str">
        <f>_xlfn.TEXTAFTER(Table2[[#This Row],[Kamp]],"- ")</f>
        <v>Hafnia FC</v>
      </c>
      <c r="D337">
        <v>44850</v>
      </c>
      <c r="E337">
        <v>35324</v>
      </c>
      <c r="F337">
        <v>20222023</v>
      </c>
      <c r="G337" t="s">
        <v>17</v>
      </c>
      <c r="H337" t="s">
        <v>663</v>
      </c>
      <c r="I337" t="s">
        <v>677</v>
      </c>
      <c r="J337">
        <v>3</v>
      </c>
      <c r="K337">
        <v>29510</v>
      </c>
      <c r="L337">
        <v>1</v>
      </c>
      <c r="M337" t="s">
        <v>630</v>
      </c>
      <c r="N337" t="s">
        <v>122</v>
      </c>
      <c r="O337" t="s">
        <v>112</v>
      </c>
      <c r="P337">
        <v>81</v>
      </c>
      <c r="Q337">
        <v>10</v>
      </c>
      <c r="R337">
        <f>SUMIFS(Table2[number],Table2[Event],"Goal",Table2[H/U],"HOME",Table2[GameID],Table2[[#This Row],[GameID]],Table2[GameTime],"&lt;="&amp;Table2[[#This Row],[GameTime]])</f>
        <v>12</v>
      </c>
      <c r="S337">
        <f>SUMIFS(Table2[number],Table2[Event],"Goal",Table2[H/U],"AWAY",Table2[GameID],Table2[[#This Row],[GameID]],Table2[GameTime],"&lt;="&amp;Table2[[#This Row],[GameTime]])</f>
        <v>4</v>
      </c>
      <c r="T337" t="str">
        <f>IF(Table2[[#This Row],[Event]]="Goal",Table2[[#This Row],[Hscore]]&amp;"-"&amp;Table2[[#This Row],[Uscore]],"")</f>
        <v>12-4</v>
      </c>
      <c r="U337">
        <v>3585</v>
      </c>
      <c r="V337" s="1">
        <f>Table2[[#This Row],[GameTime]]-(Table2[[#This Row],[period]]-1)*1200</f>
        <v>1185</v>
      </c>
      <c r="W337" s="1">
        <f>ROUNDDOWN(Table2[[#This Row],[Time]]/60,0)</f>
        <v>19</v>
      </c>
      <c r="X337" s="1">
        <f>ROUNDDOWN((Table2[[#This Row],[Time]]/60-Table2[[#This Row],[Time2]])*60,0)</f>
        <v>45</v>
      </c>
      <c r="Y337" s="1">
        <f>IF(Table2[[#This Row],[Time2]]&lt;10,0&amp;Table2[[#This Row],[Time2]],Table2[[#This Row],[Time2]])</f>
        <v>19</v>
      </c>
      <c r="Z337" s="1">
        <f>IF(Table2[[#This Row],[Time3]]&lt;10,0&amp;Table2[[#This Row],[Time3]],Table2[[#This Row],[Time3]])</f>
        <v>45</v>
      </c>
      <c r="AA337" s="2" t="str">
        <f>Table2[[#This Row],[Time4]]&amp;":"&amp;Table2[[#This Row],[Time5]]</f>
        <v>19:45</v>
      </c>
      <c r="AB337" s="1" t="str" cm="1">
        <f t="array" ref="AB337">IFERROR(IF(Table2[[#This Row],[code]]="","",_xlfn.IFS(AND(Table2[[#This Row],[code]]&lt;400,Table2[[#This Row],[code]]&lt;&gt;""),2,Table2[[#This Row],[code]]&gt;500,4)),"")</f>
        <v/>
      </c>
      <c r="AC337" s="1" t="str">
        <f>IF(Table2[[#This Row],[Event]]="Penalty",Table2[[#This Row],[number]],IF(Table2[[#This Row],[Event]]="Time-Out",401,""))</f>
        <v/>
      </c>
      <c r="AD337" s="1">
        <f>ROW(A336)</f>
        <v>336</v>
      </c>
      <c r="AE337" s="1">
        <f>COUNTIFS(Table2[GameID],Table2[[#This Row],[GameID]],Table2[Column1],"&lt;="&amp;Table2[[#This Row],[Column1]])-1</f>
        <v>19</v>
      </c>
    </row>
    <row r="338" spans="1:31" x14ac:dyDescent="0.45">
      <c r="A338" t="s">
        <v>302</v>
      </c>
      <c r="B338" t="str">
        <f>_xlfn.TEXTBEFORE(Table2[[#This Row],[Kamp]]," - ")</f>
        <v>RungstedHørsholm</v>
      </c>
      <c r="C338" t="str">
        <f>_xlfn.TEXTAFTER(Table2[[#This Row],[Kamp]],"- ")</f>
        <v>Hvidovre Attack</v>
      </c>
      <c r="D338">
        <v>44856</v>
      </c>
      <c r="E338">
        <v>35325</v>
      </c>
      <c r="F338">
        <v>20222023</v>
      </c>
      <c r="G338" t="s">
        <v>17</v>
      </c>
      <c r="H338" t="s">
        <v>662</v>
      </c>
      <c r="I338" t="s">
        <v>678</v>
      </c>
      <c r="J338">
        <v>1</v>
      </c>
      <c r="K338">
        <v>29508</v>
      </c>
      <c r="L338">
        <v>208</v>
      </c>
      <c r="M338" t="s">
        <v>631</v>
      </c>
      <c r="N338" t="s">
        <v>91</v>
      </c>
      <c r="O338" t="s">
        <v>634</v>
      </c>
      <c r="P338">
        <v>11</v>
      </c>
      <c r="Q338" t="s">
        <v>634</v>
      </c>
      <c r="R338">
        <f>SUMIFS(Table2[number],Table2[Event],"Goal",Table2[H/U],"HOME",Table2[GameID],Table2[[#This Row],[GameID]],Table2[GameTime],"&lt;="&amp;Table2[[#This Row],[GameTime]])</f>
        <v>0</v>
      </c>
      <c r="S338">
        <f>SUMIFS(Table2[number],Table2[Event],"Goal",Table2[H/U],"AWAY",Table2[GameID],Table2[[#This Row],[GameID]],Table2[GameTime],"&lt;="&amp;Table2[[#This Row],[GameTime]])</f>
        <v>0</v>
      </c>
      <c r="T338" t="str">
        <f>IF(Table2[[#This Row],[Event]]="Goal",Table2[[#This Row],[Hscore]]&amp;"-"&amp;Table2[[#This Row],[Uscore]],"")</f>
        <v/>
      </c>
      <c r="U338">
        <v>678</v>
      </c>
      <c r="V338" s="1">
        <f>Table2[[#This Row],[GameTime]]-(Table2[[#This Row],[period]]-1)*1200</f>
        <v>678</v>
      </c>
      <c r="W338" s="1">
        <f>ROUNDDOWN(Table2[[#This Row],[Time]]/60,0)</f>
        <v>11</v>
      </c>
      <c r="X338" s="1">
        <f>ROUNDDOWN((Table2[[#This Row],[Time]]/60-Table2[[#This Row],[Time2]])*60,0)</f>
        <v>18</v>
      </c>
      <c r="Y338" s="1">
        <f>IF(Table2[[#This Row],[Time2]]&lt;10,0&amp;Table2[[#This Row],[Time2]],Table2[[#This Row],[Time2]])</f>
        <v>11</v>
      </c>
      <c r="Z338" s="1">
        <f>IF(Table2[[#This Row],[Time3]]&lt;10,0&amp;Table2[[#This Row],[Time3]],Table2[[#This Row],[Time3]])</f>
        <v>18</v>
      </c>
      <c r="AA338" s="2" t="str">
        <f>Table2[[#This Row],[Time4]]&amp;":"&amp;Table2[[#This Row],[Time5]]</f>
        <v>11:18</v>
      </c>
      <c r="AB338" s="1" cm="1">
        <f t="array" ref="AB338">IFERROR(IF(Table2[[#This Row],[code]]="","",_xlfn.IFS(AND(Table2[[#This Row],[code]]&lt;400,Table2[[#This Row],[code]]&lt;&gt;""),2,Table2[[#This Row],[code]]&gt;500,4)),"")</f>
        <v>2</v>
      </c>
      <c r="AC338" s="1">
        <f>IF(Table2[[#This Row],[Event]]="Penalty",Table2[[#This Row],[number]],IF(Table2[[#This Row],[Event]]="Time-Out",401,""))</f>
        <v>208</v>
      </c>
      <c r="AD338" s="1">
        <f>ROW(A337)</f>
        <v>337</v>
      </c>
      <c r="AE338" s="1">
        <f>COUNTIFS(Table2[GameID],Table2[[#This Row],[GameID]],Table2[Column1],"&lt;="&amp;Table2[[#This Row],[Column1]])-1</f>
        <v>0</v>
      </c>
    </row>
    <row r="339" spans="1:31" x14ac:dyDescent="0.45">
      <c r="A339" t="s">
        <v>302</v>
      </c>
      <c r="B339" t="str">
        <f>_xlfn.TEXTBEFORE(Table2[[#This Row],[Kamp]]," - ")</f>
        <v>RungstedHørsholm</v>
      </c>
      <c r="C339" t="str">
        <f>_xlfn.TEXTAFTER(Table2[[#This Row],[Kamp]],"- ")</f>
        <v>Hvidovre Attack</v>
      </c>
      <c r="D339">
        <v>44856</v>
      </c>
      <c r="E339">
        <v>35325</v>
      </c>
      <c r="F339">
        <v>20222023</v>
      </c>
      <c r="G339" t="s">
        <v>17</v>
      </c>
      <c r="H339" t="s">
        <v>659</v>
      </c>
      <c r="I339" t="s">
        <v>677</v>
      </c>
      <c r="J339">
        <v>1</v>
      </c>
      <c r="K339">
        <v>29511</v>
      </c>
      <c r="L339">
        <v>201</v>
      </c>
      <c r="M339" t="s">
        <v>631</v>
      </c>
      <c r="N339" t="s">
        <v>60</v>
      </c>
      <c r="O339" t="s">
        <v>634</v>
      </c>
      <c r="P339">
        <v>4</v>
      </c>
      <c r="Q339" t="s">
        <v>634</v>
      </c>
      <c r="R339">
        <f>SUMIFS(Table2[number],Table2[Event],"Goal",Table2[H/U],"HOME",Table2[GameID],Table2[[#This Row],[GameID]],Table2[GameTime],"&lt;="&amp;Table2[[#This Row],[GameTime]])</f>
        <v>0</v>
      </c>
      <c r="S339">
        <f>SUMIFS(Table2[number],Table2[Event],"Goal",Table2[H/U],"AWAY",Table2[GameID],Table2[[#This Row],[GameID]],Table2[GameTime],"&lt;="&amp;Table2[[#This Row],[GameTime]])</f>
        <v>0</v>
      </c>
      <c r="T339" t="str">
        <f>IF(Table2[[#This Row],[Event]]="Goal",Table2[[#This Row],[Hscore]]&amp;"-"&amp;Table2[[#This Row],[Uscore]],"")</f>
        <v/>
      </c>
      <c r="U339">
        <v>929</v>
      </c>
      <c r="V339" s="1">
        <f>Table2[[#This Row],[GameTime]]-(Table2[[#This Row],[period]]-1)*1200</f>
        <v>929</v>
      </c>
      <c r="W339" s="1">
        <f>ROUNDDOWN(Table2[[#This Row],[Time]]/60,0)</f>
        <v>15</v>
      </c>
      <c r="X339" s="1">
        <f>ROUNDDOWN((Table2[[#This Row],[Time]]/60-Table2[[#This Row],[Time2]])*60,0)</f>
        <v>29</v>
      </c>
      <c r="Y339" s="1">
        <f>IF(Table2[[#This Row],[Time2]]&lt;10,0&amp;Table2[[#This Row],[Time2]],Table2[[#This Row],[Time2]])</f>
        <v>15</v>
      </c>
      <c r="Z339" s="1">
        <f>IF(Table2[[#This Row],[Time3]]&lt;10,0&amp;Table2[[#This Row],[Time3]],Table2[[#This Row],[Time3]])</f>
        <v>29</v>
      </c>
      <c r="AA339" s="2" t="str">
        <f>Table2[[#This Row],[Time4]]&amp;":"&amp;Table2[[#This Row],[Time5]]</f>
        <v>15:29</v>
      </c>
      <c r="AB339" s="1" cm="1">
        <f t="array" ref="AB339">IFERROR(IF(Table2[[#This Row],[code]]="","",_xlfn.IFS(AND(Table2[[#This Row],[code]]&lt;400,Table2[[#This Row],[code]]&lt;&gt;""),2,Table2[[#This Row],[code]]&gt;500,4)),"")</f>
        <v>2</v>
      </c>
      <c r="AC339" s="1">
        <f>IF(Table2[[#This Row],[Event]]="Penalty",Table2[[#This Row],[number]],IF(Table2[[#This Row],[Event]]="Time-Out",401,""))</f>
        <v>201</v>
      </c>
      <c r="AD339" s="1">
        <f>ROW(A338)</f>
        <v>338</v>
      </c>
      <c r="AE339" s="1">
        <f>COUNTIFS(Table2[GameID],Table2[[#This Row],[GameID]],Table2[Column1],"&lt;="&amp;Table2[[#This Row],[Column1]])-1</f>
        <v>1</v>
      </c>
    </row>
    <row r="340" spans="1:31" x14ac:dyDescent="0.45">
      <c r="A340" t="s">
        <v>302</v>
      </c>
      <c r="B340" t="str">
        <f>_xlfn.TEXTBEFORE(Table2[[#This Row],[Kamp]]," - ")</f>
        <v>RungstedHørsholm</v>
      </c>
      <c r="C340" t="str">
        <f>_xlfn.TEXTAFTER(Table2[[#This Row],[Kamp]],"- ")</f>
        <v>Hvidovre Attack</v>
      </c>
      <c r="D340">
        <v>44856</v>
      </c>
      <c r="E340">
        <v>35325</v>
      </c>
      <c r="F340">
        <v>20222023</v>
      </c>
      <c r="G340" t="s">
        <v>17</v>
      </c>
      <c r="H340" t="s">
        <v>659</v>
      </c>
      <c r="I340" t="s">
        <v>677</v>
      </c>
      <c r="J340">
        <v>1</v>
      </c>
      <c r="K340">
        <v>29511</v>
      </c>
      <c r="L340">
        <v>207</v>
      </c>
      <c r="M340" t="s">
        <v>631</v>
      </c>
      <c r="N340" t="s">
        <v>67</v>
      </c>
      <c r="O340" t="s">
        <v>634</v>
      </c>
      <c r="P340">
        <v>21</v>
      </c>
      <c r="Q340" t="s">
        <v>634</v>
      </c>
      <c r="R340">
        <f>SUMIFS(Table2[number],Table2[Event],"Goal",Table2[H/U],"HOME",Table2[GameID],Table2[[#This Row],[GameID]],Table2[GameTime],"&lt;="&amp;Table2[[#This Row],[GameTime]])</f>
        <v>0</v>
      </c>
      <c r="S340">
        <f>SUMIFS(Table2[number],Table2[Event],"Goal",Table2[H/U],"AWAY",Table2[GameID],Table2[[#This Row],[GameID]],Table2[GameTime],"&lt;="&amp;Table2[[#This Row],[GameTime]])</f>
        <v>0</v>
      </c>
      <c r="T340" t="str">
        <f>IF(Table2[[#This Row],[Event]]="Goal",Table2[[#This Row],[Hscore]]&amp;"-"&amp;Table2[[#This Row],[Uscore]],"")</f>
        <v/>
      </c>
      <c r="U340">
        <v>984</v>
      </c>
      <c r="V340" s="1">
        <f>Table2[[#This Row],[GameTime]]-(Table2[[#This Row],[period]]-1)*1200</f>
        <v>984</v>
      </c>
      <c r="W340" s="1">
        <f>ROUNDDOWN(Table2[[#This Row],[Time]]/60,0)</f>
        <v>16</v>
      </c>
      <c r="X340" s="1">
        <f>ROUNDDOWN((Table2[[#This Row],[Time]]/60-Table2[[#This Row],[Time2]])*60,0)</f>
        <v>23</v>
      </c>
      <c r="Y340" s="1">
        <f>IF(Table2[[#This Row],[Time2]]&lt;10,0&amp;Table2[[#This Row],[Time2]],Table2[[#This Row],[Time2]])</f>
        <v>16</v>
      </c>
      <c r="Z340" s="1">
        <f>IF(Table2[[#This Row],[Time3]]&lt;10,0&amp;Table2[[#This Row],[Time3]],Table2[[#This Row],[Time3]])</f>
        <v>23</v>
      </c>
      <c r="AA340" s="2" t="str">
        <f>Table2[[#This Row],[Time4]]&amp;":"&amp;Table2[[#This Row],[Time5]]</f>
        <v>16:23</v>
      </c>
      <c r="AB340" s="1" cm="1">
        <f t="array" ref="AB340">IFERROR(IF(Table2[[#This Row],[code]]="","",_xlfn.IFS(AND(Table2[[#This Row],[code]]&lt;400,Table2[[#This Row],[code]]&lt;&gt;""),2,Table2[[#This Row],[code]]&gt;500,4)),"")</f>
        <v>2</v>
      </c>
      <c r="AC340" s="1">
        <f>IF(Table2[[#This Row],[Event]]="Penalty",Table2[[#This Row],[number]],IF(Table2[[#This Row],[Event]]="Time-Out",401,""))</f>
        <v>207</v>
      </c>
      <c r="AD340" s="1">
        <f>ROW(A339)</f>
        <v>339</v>
      </c>
      <c r="AE340" s="1">
        <f>COUNTIFS(Table2[GameID],Table2[[#This Row],[GameID]],Table2[Column1],"&lt;="&amp;Table2[[#This Row],[Column1]])-1</f>
        <v>2</v>
      </c>
    </row>
    <row r="341" spans="1:31" x14ac:dyDescent="0.45">
      <c r="A341" t="s">
        <v>302</v>
      </c>
      <c r="B341" t="str">
        <f>_xlfn.TEXTBEFORE(Table2[[#This Row],[Kamp]]," - ")</f>
        <v>RungstedHørsholm</v>
      </c>
      <c r="C341" t="str">
        <f>_xlfn.TEXTAFTER(Table2[[#This Row],[Kamp]],"- ")</f>
        <v>Hvidovre Attack</v>
      </c>
      <c r="D341">
        <v>44856</v>
      </c>
      <c r="E341">
        <v>35325</v>
      </c>
      <c r="F341">
        <v>20222023</v>
      </c>
      <c r="G341" t="s">
        <v>17</v>
      </c>
      <c r="H341" t="s">
        <v>659</v>
      </c>
      <c r="I341" t="s">
        <v>677</v>
      </c>
      <c r="J341">
        <v>1</v>
      </c>
      <c r="K341">
        <v>29511</v>
      </c>
      <c r="L341">
        <v>1</v>
      </c>
      <c r="M341" t="s">
        <v>630</v>
      </c>
      <c r="N341" t="s">
        <v>60</v>
      </c>
      <c r="O341" t="s">
        <v>634</v>
      </c>
      <c r="P341">
        <v>4</v>
      </c>
      <c r="Q341" t="s">
        <v>634</v>
      </c>
      <c r="R341">
        <f>SUMIFS(Table2[number],Table2[Event],"Goal",Table2[H/U],"HOME",Table2[GameID],Table2[[#This Row],[GameID]],Table2[GameTime],"&lt;="&amp;Table2[[#This Row],[GameTime]])</f>
        <v>0</v>
      </c>
      <c r="S341">
        <f>SUMIFS(Table2[number],Table2[Event],"Goal",Table2[H/U],"AWAY",Table2[GameID],Table2[[#This Row],[GameID]],Table2[GameTime],"&lt;="&amp;Table2[[#This Row],[GameTime]])</f>
        <v>1</v>
      </c>
      <c r="T341" t="str">
        <f>IF(Table2[[#This Row],[Event]]="Goal",Table2[[#This Row],[Hscore]]&amp;"-"&amp;Table2[[#This Row],[Uscore]],"")</f>
        <v>0-1</v>
      </c>
      <c r="U341">
        <v>1197</v>
      </c>
      <c r="V341" s="1">
        <f>Table2[[#This Row],[GameTime]]-(Table2[[#This Row],[period]]-1)*1200</f>
        <v>1197</v>
      </c>
      <c r="W341" s="1">
        <f>ROUNDDOWN(Table2[[#This Row],[Time]]/60,0)</f>
        <v>19</v>
      </c>
      <c r="X341" s="1">
        <f>ROUNDDOWN((Table2[[#This Row],[Time]]/60-Table2[[#This Row],[Time2]])*60,0)</f>
        <v>57</v>
      </c>
      <c r="Y341" s="1">
        <f>IF(Table2[[#This Row],[Time2]]&lt;10,0&amp;Table2[[#This Row],[Time2]],Table2[[#This Row],[Time2]])</f>
        <v>19</v>
      </c>
      <c r="Z341" s="1">
        <f>IF(Table2[[#This Row],[Time3]]&lt;10,0&amp;Table2[[#This Row],[Time3]],Table2[[#This Row],[Time3]])</f>
        <v>57</v>
      </c>
      <c r="AA341" s="2" t="str">
        <f>Table2[[#This Row],[Time4]]&amp;":"&amp;Table2[[#This Row],[Time5]]</f>
        <v>19:57</v>
      </c>
      <c r="AB341" s="1" t="str" cm="1">
        <f t="array" ref="AB341">IFERROR(IF(Table2[[#This Row],[code]]="","",_xlfn.IFS(AND(Table2[[#This Row],[code]]&lt;400,Table2[[#This Row],[code]]&lt;&gt;""),2,Table2[[#This Row],[code]]&gt;500,4)),"")</f>
        <v/>
      </c>
      <c r="AC341" s="1" t="str">
        <f>IF(Table2[[#This Row],[Event]]="Penalty",Table2[[#This Row],[number]],IF(Table2[[#This Row],[Event]]="Time-Out",401,""))</f>
        <v/>
      </c>
      <c r="AD341" s="1">
        <f>ROW(A340)</f>
        <v>340</v>
      </c>
      <c r="AE341" s="1">
        <f>COUNTIFS(Table2[GameID],Table2[[#This Row],[GameID]],Table2[Column1],"&lt;="&amp;Table2[[#This Row],[Column1]])-1</f>
        <v>3</v>
      </c>
    </row>
    <row r="342" spans="1:31" x14ac:dyDescent="0.45">
      <c r="A342" t="s">
        <v>302</v>
      </c>
      <c r="B342" t="str">
        <f>_xlfn.TEXTBEFORE(Table2[[#This Row],[Kamp]]," - ")</f>
        <v>RungstedHørsholm</v>
      </c>
      <c r="C342" t="str">
        <f>_xlfn.TEXTAFTER(Table2[[#This Row],[Kamp]],"- ")</f>
        <v>Hvidovre Attack</v>
      </c>
      <c r="D342">
        <v>44856</v>
      </c>
      <c r="E342">
        <v>35325</v>
      </c>
      <c r="F342">
        <v>20222023</v>
      </c>
      <c r="G342" t="s">
        <v>17</v>
      </c>
      <c r="H342" t="s">
        <v>662</v>
      </c>
      <c r="I342" t="s">
        <v>678</v>
      </c>
      <c r="J342">
        <v>2</v>
      </c>
      <c r="K342">
        <v>29508</v>
      </c>
      <c r="L342">
        <v>207</v>
      </c>
      <c r="M342" t="s">
        <v>631</v>
      </c>
      <c r="N342" t="s">
        <v>93</v>
      </c>
      <c r="O342" t="s">
        <v>634</v>
      </c>
      <c r="P342">
        <v>98</v>
      </c>
      <c r="Q342" t="s">
        <v>634</v>
      </c>
      <c r="R342">
        <f>SUMIFS(Table2[number],Table2[Event],"Goal",Table2[H/U],"HOME",Table2[GameID],Table2[[#This Row],[GameID]],Table2[GameTime],"&lt;="&amp;Table2[[#This Row],[GameTime]])</f>
        <v>0</v>
      </c>
      <c r="S342">
        <f>SUMIFS(Table2[number],Table2[Event],"Goal",Table2[H/U],"AWAY",Table2[GameID],Table2[[#This Row],[GameID]],Table2[GameTime],"&lt;="&amp;Table2[[#This Row],[GameTime]])</f>
        <v>1</v>
      </c>
      <c r="T342" t="str">
        <f>IF(Table2[[#This Row],[Event]]="Goal",Table2[[#This Row],[Hscore]]&amp;"-"&amp;Table2[[#This Row],[Uscore]],"")</f>
        <v/>
      </c>
      <c r="U342">
        <v>1523</v>
      </c>
      <c r="V342" s="1">
        <f>Table2[[#This Row],[GameTime]]-(Table2[[#This Row],[period]]-1)*1200</f>
        <v>323</v>
      </c>
      <c r="W342" s="1">
        <f>ROUNDDOWN(Table2[[#This Row],[Time]]/60,0)</f>
        <v>5</v>
      </c>
      <c r="X342" s="1">
        <f>ROUNDDOWN((Table2[[#This Row],[Time]]/60-Table2[[#This Row],[Time2]])*60,0)</f>
        <v>23</v>
      </c>
      <c r="Y342" s="1" t="str">
        <f>IF(Table2[[#This Row],[Time2]]&lt;10,0&amp;Table2[[#This Row],[Time2]],Table2[[#This Row],[Time2]])</f>
        <v>05</v>
      </c>
      <c r="Z342" s="1">
        <f>IF(Table2[[#This Row],[Time3]]&lt;10,0&amp;Table2[[#This Row],[Time3]],Table2[[#This Row],[Time3]])</f>
        <v>23</v>
      </c>
      <c r="AA342" s="2" t="str">
        <f>Table2[[#This Row],[Time4]]&amp;":"&amp;Table2[[#This Row],[Time5]]</f>
        <v>05:23</v>
      </c>
      <c r="AB342" s="1" cm="1">
        <f t="array" ref="AB342">IFERROR(IF(Table2[[#This Row],[code]]="","",_xlfn.IFS(AND(Table2[[#This Row],[code]]&lt;400,Table2[[#This Row],[code]]&lt;&gt;""),2,Table2[[#This Row],[code]]&gt;500,4)),"")</f>
        <v>2</v>
      </c>
      <c r="AC342" s="1">
        <f>IF(Table2[[#This Row],[Event]]="Penalty",Table2[[#This Row],[number]],IF(Table2[[#This Row],[Event]]="Time-Out",401,""))</f>
        <v>207</v>
      </c>
      <c r="AD342" s="1">
        <f>ROW(A341)</f>
        <v>341</v>
      </c>
      <c r="AE342" s="1">
        <f>COUNTIFS(Table2[GameID],Table2[[#This Row],[GameID]],Table2[Column1],"&lt;="&amp;Table2[[#This Row],[Column1]])-1</f>
        <v>4</v>
      </c>
    </row>
    <row r="343" spans="1:31" x14ac:dyDescent="0.45">
      <c r="A343" t="s">
        <v>302</v>
      </c>
      <c r="B343" t="str">
        <f>_xlfn.TEXTBEFORE(Table2[[#This Row],[Kamp]]," - ")</f>
        <v>RungstedHørsholm</v>
      </c>
      <c r="C343" t="str">
        <f>_xlfn.TEXTAFTER(Table2[[#This Row],[Kamp]],"- ")</f>
        <v>Hvidovre Attack</v>
      </c>
      <c r="D343">
        <v>44856</v>
      </c>
      <c r="E343">
        <v>35325</v>
      </c>
      <c r="F343">
        <v>20222023</v>
      </c>
      <c r="G343" t="s">
        <v>17</v>
      </c>
      <c r="H343" t="s">
        <v>659</v>
      </c>
      <c r="I343" t="s">
        <v>677</v>
      </c>
      <c r="J343">
        <v>2</v>
      </c>
      <c r="K343">
        <v>29511</v>
      </c>
      <c r="L343">
        <v>220</v>
      </c>
      <c r="M343" t="s">
        <v>631</v>
      </c>
      <c r="N343" t="s">
        <v>60</v>
      </c>
      <c r="O343" t="s">
        <v>634</v>
      </c>
      <c r="P343">
        <v>4</v>
      </c>
      <c r="Q343" t="s">
        <v>634</v>
      </c>
      <c r="R343">
        <f>SUMIFS(Table2[number],Table2[Event],"Goal",Table2[H/U],"HOME",Table2[GameID],Table2[[#This Row],[GameID]],Table2[GameTime],"&lt;="&amp;Table2[[#This Row],[GameTime]])</f>
        <v>0</v>
      </c>
      <c r="S343">
        <f>SUMIFS(Table2[number],Table2[Event],"Goal",Table2[H/U],"AWAY",Table2[GameID],Table2[[#This Row],[GameID]],Table2[GameTime],"&lt;="&amp;Table2[[#This Row],[GameTime]])</f>
        <v>1</v>
      </c>
      <c r="T343" t="str">
        <f>IF(Table2[[#This Row],[Event]]="Goal",Table2[[#This Row],[Hscore]]&amp;"-"&amp;Table2[[#This Row],[Uscore]],"")</f>
        <v/>
      </c>
      <c r="U343">
        <v>1820</v>
      </c>
      <c r="V343" s="1">
        <f>Table2[[#This Row],[GameTime]]-(Table2[[#This Row],[period]]-1)*1200</f>
        <v>620</v>
      </c>
      <c r="W343" s="1">
        <f>ROUNDDOWN(Table2[[#This Row],[Time]]/60,0)</f>
        <v>10</v>
      </c>
      <c r="X343" s="1">
        <f>ROUNDDOWN((Table2[[#This Row],[Time]]/60-Table2[[#This Row],[Time2]])*60,0)</f>
        <v>20</v>
      </c>
      <c r="Y343" s="1">
        <f>IF(Table2[[#This Row],[Time2]]&lt;10,0&amp;Table2[[#This Row],[Time2]],Table2[[#This Row],[Time2]])</f>
        <v>10</v>
      </c>
      <c r="Z343" s="1">
        <f>IF(Table2[[#This Row],[Time3]]&lt;10,0&amp;Table2[[#This Row],[Time3]],Table2[[#This Row],[Time3]])</f>
        <v>20</v>
      </c>
      <c r="AA343" s="2" t="str">
        <f>Table2[[#This Row],[Time4]]&amp;":"&amp;Table2[[#This Row],[Time5]]</f>
        <v>10:20</v>
      </c>
      <c r="AB343" s="1" cm="1">
        <f t="array" ref="AB343">IFERROR(IF(Table2[[#This Row],[code]]="","",_xlfn.IFS(AND(Table2[[#This Row],[code]]&lt;400,Table2[[#This Row],[code]]&lt;&gt;""),2,Table2[[#This Row],[code]]&gt;500,4)),"")</f>
        <v>2</v>
      </c>
      <c r="AC343" s="1">
        <f>IF(Table2[[#This Row],[Event]]="Penalty",Table2[[#This Row],[number]],IF(Table2[[#This Row],[Event]]="Time-Out",401,""))</f>
        <v>220</v>
      </c>
      <c r="AD343" s="1">
        <f>ROW(A342)</f>
        <v>342</v>
      </c>
      <c r="AE343" s="1">
        <f>COUNTIFS(Table2[GameID],Table2[[#This Row],[GameID]],Table2[Column1],"&lt;="&amp;Table2[[#This Row],[Column1]])-1</f>
        <v>5</v>
      </c>
    </row>
    <row r="344" spans="1:31" x14ac:dyDescent="0.45">
      <c r="A344" t="s">
        <v>302</v>
      </c>
      <c r="B344" t="str">
        <f>_xlfn.TEXTBEFORE(Table2[[#This Row],[Kamp]]," - ")</f>
        <v>RungstedHørsholm</v>
      </c>
      <c r="C344" t="str">
        <f>_xlfn.TEXTAFTER(Table2[[#This Row],[Kamp]],"- ")</f>
        <v>Hvidovre Attack</v>
      </c>
      <c r="D344">
        <v>44856</v>
      </c>
      <c r="E344">
        <v>35325</v>
      </c>
      <c r="F344">
        <v>20222023</v>
      </c>
      <c r="G344" t="s">
        <v>17</v>
      </c>
      <c r="H344" t="s">
        <v>662</v>
      </c>
      <c r="I344" t="s">
        <v>678</v>
      </c>
      <c r="J344">
        <v>2</v>
      </c>
      <c r="K344">
        <v>29508</v>
      </c>
      <c r="L344">
        <v>1</v>
      </c>
      <c r="M344" t="s">
        <v>630</v>
      </c>
      <c r="N344" t="s">
        <v>80</v>
      </c>
      <c r="O344" t="s">
        <v>91</v>
      </c>
      <c r="P344">
        <v>10</v>
      </c>
      <c r="Q344">
        <v>11</v>
      </c>
      <c r="R344">
        <f>SUMIFS(Table2[number],Table2[Event],"Goal",Table2[H/U],"HOME",Table2[GameID],Table2[[#This Row],[GameID]],Table2[GameTime],"&lt;="&amp;Table2[[#This Row],[GameTime]])</f>
        <v>1</v>
      </c>
      <c r="S344">
        <f>SUMIFS(Table2[number],Table2[Event],"Goal",Table2[H/U],"AWAY",Table2[GameID],Table2[[#This Row],[GameID]],Table2[GameTime],"&lt;="&amp;Table2[[#This Row],[GameTime]])</f>
        <v>1</v>
      </c>
      <c r="T344" t="str">
        <f>IF(Table2[[#This Row],[Event]]="Goal",Table2[[#This Row],[Hscore]]&amp;"-"&amp;Table2[[#This Row],[Uscore]],"")</f>
        <v>1-1</v>
      </c>
      <c r="U344">
        <v>1877</v>
      </c>
      <c r="V344" s="1">
        <f>Table2[[#This Row],[GameTime]]-(Table2[[#This Row],[period]]-1)*1200</f>
        <v>677</v>
      </c>
      <c r="W344" s="1">
        <f>ROUNDDOWN(Table2[[#This Row],[Time]]/60,0)</f>
        <v>11</v>
      </c>
      <c r="X344" s="1">
        <f>ROUNDDOWN((Table2[[#This Row],[Time]]/60-Table2[[#This Row],[Time2]])*60,0)</f>
        <v>17</v>
      </c>
      <c r="Y344" s="1">
        <f>IF(Table2[[#This Row],[Time2]]&lt;10,0&amp;Table2[[#This Row],[Time2]],Table2[[#This Row],[Time2]])</f>
        <v>11</v>
      </c>
      <c r="Z344" s="1">
        <f>IF(Table2[[#This Row],[Time3]]&lt;10,0&amp;Table2[[#This Row],[Time3]],Table2[[#This Row],[Time3]])</f>
        <v>17</v>
      </c>
      <c r="AA344" s="2" t="str">
        <f>Table2[[#This Row],[Time4]]&amp;":"&amp;Table2[[#This Row],[Time5]]</f>
        <v>11:17</v>
      </c>
      <c r="AB344" s="1" t="str" cm="1">
        <f t="array" ref="AB344">IFERROR(IF(Table2[[#This Row],[code]]="","",_xlfn.IFS(AND(Table2[[#This Row],[code]]&lt;400,Table2[[#This Row],[code]]&lt;&gt;""),2,Table2[[#This Row],[code]]&gt;500,4)),"")</f>
        <v/>
      </c>
      <c r="AC344" s="1" t="str">
        <f>IF(Table2[[#This Row],[Event]]="Penalty",Table2[[#This Row],[number]],IF(Table2[[#This Row],[Event]]="Time-Out",401,""))</f>
        <v/>
      </c>
      <c r="AD344" s="1">
        <f>ROW(A343)</f>
        <v>343</v>
      </c>
      <c r="AE344" s="1">
        <f>COUNTIFS(Table2[GameID],Table2[[#This Row],[GameID]],Table2[Column1],"&lt;="&amp;Table2[[#This Row],[Column1]])-1</f>
        <v>6</v>
      </c>
    </row>
    <row r="345" spans="1:31" x14ac:dyDescent="0.45">
      <c r="A345" t="s">
        <v>302</v>
      </c>
      <c r="B345" t="str">
        <f>_xlfn.TEXTBEFORE(Table2[[#This Row],[Kamp]]," - ")</f>
        <v>RungstedHørsholm</v>
      </c>
      <c r="C345" t="str">
        <f>_xlfn.TEXTAFTER(Table2[[#This Row],[Kamp]],"- ")</f>
        <v>Hvidovre Attack</v>
      </c>
      <c r="D345">
        <v>44856</v>
      </c>
      <c r="E345">
        <v>35325</v>
      </c>
      <c r="F345">
        <v>20222023</v>
      </c>
      <c r="G345" t="s">
        <v>17</v>
      </c>
      <c r="H345" t="s">
        <v>662</v>
      </c>
      <c r="I345" t="s">
        <v>678</v>
      </c>
      <c r="J345">
        <v>2</v>
      </c>
      <c r="K345">
        <v>29508</v>
      </c>
      <c r="L345">
        <v>201</v>
      </c>
      <c r="M345" t="s">
        <v>631</v>
      </c>
      <c r="N345" t="s">
        <v>88</v>
      </c>
      <c r="O345" t="s">
        <v>634</v>
      </c>
      <c r="P345">
        <v>30</v>
      </c>
      <c r="Q345" t="s">
        <v>634</v>
      </c>
      <c r="R345">
        <f>SUMIFS(Table2[number],Table2[Event],"Goal",Table2[H/U],"HOME",Table2[GameID],Table2[[#This Row],[GameID]],Table2[GameTime],"&lt;="&amp;Table2[[#This Row],[GameTime]])</f>
        <v>1</v>
      </c>
      <c r="S345">
        <f>SUMIFS(Table2[number],Table2[Event],"Goal",Table2[H/U],"AWAY",Table2[GameID],Table2[[#This Row],[GameID]],Table2[GameTime],"&lt;="&amp;Table2[[#This Row],[GameTime]])</f>
        <v>1</v>
      </c>
      <c r="T345" t="str">
        <f>IF(Table2[[#This Row],[Event]]="Goal",Table2[[#This Row],[Hscore]]&amp;"-"&amp;Table2[[#This Row],[Uscore]],"")</f>
        <v/>
      </c>
      <c r="U345">
        <v>2000</v>
      </c>
      <c r="V345" s="1">
        <f>Table2[[#This Row],[GameTime]]-(Table2[[#This Row],[period]]-1)*1200</f>
        <v>800</v>
      </c>
      <c r="W345" s="1">
        <f>ROUNDDOWN(Table2[[#This Row],[Time]]/60,0)</f>
        <v>13</v>
      </c>
      <c r="X345" s="1">
        <f>ROUNDDOWN((Table2[[#This Row],[Time]]/60-Table2[[#This Row],[Time2]])*60,0)</f>
        <v>20</v>
      </c>
      <c r="Y345" s="1">
        <f>IF(Table2[[#This Row],[Time2]]&lt;10,0&amp;Table2[[#This Row],[Time2]],Table2[[#This Row],[Time2]])</f>
        <v>13</v>
      </c>
      <c r="Z345" s="1">
        <f>IF(Table2[[#This Row],[Time3]]&lt;10,0&amp;Table2[[#This Row],[Time3]],Table2[[#This Row],[Time3]])</f>
        <v>20</v>
      </c>
      <c r="AA345" s="2" t="str">
        <f>Table2[[#This Row],[Time4]]&amp;":"&amp;Table2[[#This Row],[Time5]]</f>
        <v>13:20</v>
      </c>
      <c r="AB345" s="1" cm="1">
        <f t="array" ref="AB345">IFERROR(IF(Table2[[#This Row],[code]]="","",_xlfn.IFS(AND(Table2[[#This Row],[code]]&lt;400,Table2[[#This Row],[code]]&lt;&gt;""),2,Table2[[#This Row],[code]]&gt;500,4)),"")</f>
        <v>2</v>
      </c>
      <c r="AC345" s="1">
        <f>IF(Table2[[#This Row],[Event]]="Penalty",Table2[[#This Row],[number]],IF(Table2[[#This Row],[Event]]="Time-Out",401,""))</f>
        <v>201</v>
      </c>
      <c r="AD345" s="1">
        <f>ROW(A344)</f>
        <v>344</v>
      </c>
      <c r="AE345" s="1">
        <f>COUNTIFS(Table2[GameID],Table2[[#This Row],[GameID]],Table2[Column1],"&lt;="&amp;Table2[[#This Row],[Column1]])-1</f>
        <v>7</v>
      </c>
    </row>
    <row r="346" spans="1:31" x14ac:dyDescent="0.45">
      <c r="A346" t="s">
        <v>302</v>
      </c>
      <c r="B346" t="str">
        <f>_xlfn.TEXTBEFORE(Table2[[#This Row],[Kamp]]," - ")</f>
        <v>RungstedHørsholm</v>
      </c>
      <c r="C346" t="str">
        <f>_xlfn.TEXTAFTER(Table2[[#This Row],[Kamp]],"- ")</f>
        <v>Hvidovre Attack</v>
      </c>
      <c r="D346">
        <v>44856</v>
      </c>
      <c r="E346">
        <v>35325</v>
      </c>
      <c r="F346">
        <v>20222023</v>
      </c>
      <c r="G346" t="s">
        <v>17</v>
      </c>
      <c r="H346" t="s">
        <v>659</v>
      </c>
      <c r="I346" t="s">
        <v>677</v>
      </c>
      <c r="J346">
        <v>3</v>
      </c>
      <c r="K346">
        <v>29511</v>
      </c>
      <c r="L346">
        <v>1</v>
      </c>
      <c r="M346" t="s">
        <v>630</v>
      </c>
      <c r="N346" t="s">
        <v>279</v>
      </c>
      <c r="O346" t="s">
        <v>634</v>
      </c>
      <c r="P346">
        <v>5</v>
      </c>
      <c r="Q346" t="s">
        <v>634</v>
      </c>
      <c r="R346">
        <f>SUMIFS(Table2[number],Table2[Event],"Goal",Table2[H/U],"HOME",Table2[GameID],Table2[[#This Row],[GameID]],Table2[GameTime],"&lt;="&amp;Table2[[#This Row],[GameTime]])</f>
        <v>1</v>
      </c>
      <c r="S346">
        <f>SUMIFS(Table2[number],Table2[Event],"Goal",Table2[H/U],"AWAY",Table2[GameID],Table2[[#This Row],[GameID]],Table2[GameTime],"&lt;="&amp;Table2[[#This Row],[GameTime]])</f>
        <v>2</v>
      </c>
      <c r="T346" t="str">
        <f>IF(Table2[[#This Row],[Event]]="Goal",Table2[[#This Row],[Hscore]]&amp;"-"&amp;Table2[[#This Row],[Uscore]],"")</f>
        <v>1-2</v>
      </c>
      <c r="U346">
        <v>2559</v>
      </c>
      <c r="V346" s="1">
        <f>Table2[[#This Row],[GameTime]]-(Table2[[#This Row],[period]]-1)*1200</f>
        <v>159</v>
      </c>
      <c r="W346" s="1">
        <f>ROUNDDOWN(Table2[[#This Row],[Time]]/60,0)</f>
        <v>2</v>
      </c>
      <c r="X346" s="1">
        <f>ROUNDDOWN((Table2[[#This Row],[Time]]/60-Table2[[#This Row],[Time2]])*60,0)</f>
        <v>39</v>
      </c>
      <c r="Y346" s="1" t="str">
        <f>IF(Table2[[#This Row],[Time2]]&lt;10,0&amp;Table2[[#This Row],[Time2]],Table2[[#This Row],[Time2]])</f>
        <v>02</v>
      </c>
      <c r="Z346" s="1">
        <f>IF(Table2[[#This Row],[Time3]]&lt;10,0&amp;Table2[[#This Row],[Time3]],Table2[[#This Row],[Time3]])</f>
        <v>39</v>
      </c>
      <c r="AA346" s="2" t="str">
        <f>Table2[[#This Row],[Time4]]&amp;":"&amp;Table2[[#This Row],[Time5]]</f>
        <v>02:39</v>
      </c>
      <c r="AB346" s="1" t="str" cm="1">
        <f t="array" ref="AB346">IFERROR(IF(Table2[[#This Row],[code]]="","",_xlfn.IFS(AND(Table2[[#This Row],[code]]&lt;400,Table2[[#This Row],[code]]&lt;&gt;""),2,Table2[[#This Row],[code]]&gt;500,4)),"")</f>
        <v/>
      </c>
      <c r="AC346" s="1" t="str">
        <f>IF(Table2[[#This Row],[Event]]="Penalty",Table2[[#This Row],[number]],IF(Table2[[#This Row],[Event]]="Time-Out",401,""))</f>
        <v/>
      </c>
      <c r="AD346" s="1">
        <f>ROW(A345)</f>
        <v>345</v>
      </c>
      <c r="AE346" s="1">
        <f>COUNTIFS(Table2[GameID],Table2[[#This Row],[GameID]],Table2[Column1],"&lt;="&amp;Table2[[#This Row],[Column1]])-1</f>
        <v>8</v>
      </c>
    </row>
    <row r="347" spans="1:31" x14ac:dyDescent="0.45">
      <c r="A347" t="s">
        <v>302</v>
      </c>
      <c r="B347" t="str">
        <f>_xlfn.TEXTBEFORE(Table2[[#This Row],[Kamp]]," - ")</f>
        <v>RungstedHørsholm</v>
      </c>
      <c r="C347" t="str">
        <f>_xlfn.TEXTAFTER(Table2[[#This Row],[Kamp]],"- ")</f>
        <v>Hvidovre Attack</v>
      </c>
      <c r="D347">
        <v>44856</v>
      </c>
      <c r="E347">
        <v>35325</v>
      </c>
      <c r="F347">
        <v>20222023</v>
      </c>
      <c r="G347" t="s">
        <v>17</v>
      </c>
      <c r="H347" t="s">
        <v>662</v>
      </c>
      <c r="I347" t="s">
        <v>678</v>
      </c>
      <c r="J347">
        <v>3</v>
      </c>
      <c r="K347">
        <v>29508</v>
      </c>
      <c r="L347">
        <v>201</v>
      </c>
      <c r="M347" t="s">
        <v>631</v>
      </c>
      <c r="N347" t="s">
        <v>84</v>
      </c>
      <c r="O347" t="s">
        <v>634</v>
      </c>
      <c r="P347">
        <v>18</v>
      </c>
      <c r="Q347" t="s">
        <v>634</v>
      </c>
      <c r="R347">
        <f>SUMIFS(Table2[number],Table2[Event],"Goal",Table2[H/U],"HOME",Table2[GameID],Table2[[#This Row],[GameID]],Table2[GameTime],"&lt;="&amp;Table2[[#This Row],[GameTime]])</f>
        <v>1</v>
      </c>
      <c r="S347">
        <f>SUMIFS(Table2[number],Table2[Event],"Goal",Table2[H/U],"AWAY",Table2[GameID],Table2[[#This Row],[GameID]],Table2[GameTime],"&lt;="&amp;Table2[[#This Row],[GameTime]])</f>
        <v>2</v>
      </c>
      <c r="T347" t="str">
        <f>IF(Table2[[#This Row],[Event]]="Goal",Table2[[#This Row],[Hscore]]&amp;"-"&amp;Table2[[#This Row],[Uscore]],"")</f>
        <v/>
      </c>
      <c r="U347">
        <v>2652</v>
      </c>
      <c r="V347" s="1">
        <f>Table2[[#This Row],[GameTime]]-(Table2[[#This Row],[period]]-1)*1200</f>
        <v>252</v>
      </c>
      <c r="W347" s="1">
        <f>ROUNDDOWN(Table2[[#This Row],[Time]]/60,0)</f>
        <v>4</v>
      </c>
      <c r="X347" s="1">
        <f>ROUNDDOWN((Table2[[#This Row],[Time]]/60-Table2[[#This Row],[Time2]])*60,0)</f>
        <v>12</v>
      </c>
      <c r="Y347" s="1" t="str">
        <f>IF(Table2[[#This Row],[Time2]]&lt;10,0&amp;Table2[[#This Row],[Time2]],Table2[[#This Row],[Time2]])</f>
        <v>04</v>
      </c>
      <c r="Z347" s="1">
        <f>IF(Table2[[#This Row],[Time3]]&lt;10,0&amp;Table2[[#This Row],[Time3]],Table2[[#This Row],[Time3]])</f>
        <v>12</v>
      </c>
      <c r="AA347" s="2" t="str">
        <f>Table2[[#This Row],[Time4]]&amp;":"&amp;Table2[[#This Row],[Time5]]</f>
        <v>04:12</v>
      </c>
      <c r="AB347" s="1" cm="1">
        <f t="array" ref="AB347">IFERROR(IF(Table2[[#This Row],[code]]="","",_xlfn.IFS(AND(Table2[[#This Row],[code]]&lt;400,Table2[[#This Row],[code]]&lt;&gt;""),2,Table2[[#This Row],[code]]&gt;500,4)),"")</f>
        <v>2</v>
      </c>
      <c r="AC347" s="1">
        <f>IF(Table2[[#This Row],[Event]]="Penalty",Table2[[#This Row],[number]],IF(Table2[[#This Row],[Event]]="Time-Out",401,""))</f>
        <v>201</v>
      </c>
      <c r="AD347" s="1">
        <f>ROW(A346)</f>
        <v>346</v>
      </c>
      <c r="AE347" s="1">
        <f>COUNTIFS(Table2[GameID],Table2[[#This Row],[GameID]],Table2[Column1],"&lt;="&amp;Table2[[#This Row],[Column1]])-1</f>
        <v>9</v>
      </c>
    </row>
    <row r="348" spans="1:31" x14ac:dyDescent="0.45">
      <c r="A348" t="s">
        <v>302</v>
      </c>
      <c r="B348" t="str">
        <f>_xlfn.TEXTBEFORE(Table2[[#This Row],[Kamp]]," - ")</f>
        <v>RungstedHørsholm</v>
      </c>
      <c r="C348" t="str">
        <f>_xlfn.TEXTAFTER(Table2[[#This Row],[Kamp]],"- ")</f>
        <v>Hvidovre Attack</v>
      </c>
      <c r="D348">
        <v>44856</v>
      </c>
      <c r="E348">
        <v>35325</v>
      </c>
      <c r="F348">
        <v>20222023</v>
      </c>
      <c r="G348" t="s">
        <v>17</v>
      </c>
      <c r="H348" t="s">
        <v>662</v>
      </c>
      <c r="I348" t="s">
        <v>678</v>
      </c>
      <c r="J348">
        <v>3</v>
      </c>
      <c r="K348">
        <v>29508</v>
      </c>
      <c r="L348">
        <v>201</v>
      </c>
      <c r="M348" t="s">
        <v>631</v>
      </c>
      <c r="N348" t="s">
        <v>80</v>
      </c>
      <c r="O348" t="s">
        <v>634</v>
      </c>
      <c r="P348">
        <v>10</v>
      </c>
      <c r="Q348" t="s">
        <v>634</v>
      </c>
      <c r="R348">
        <f>SUMIFS(Table2[number],Table2[Event],"Goal",Table2[H/U],"HOME",Table2[GameID],Table2[[#This Row],[GameID]],Table2[GameTime],"&lt;="&amp;Table2[[#This Row],[GameTime]])</f>
        <v>1</v>
      </c>
      <c r="S348">
        <f>SUMIFS(Table2[number],Table2[Event],"Goal",Table2[H/U],"AWAY",Table2[GameID],Table2[[#This Row],[GameID]],Table2[GameTime],"&lt;="&amp;Table2[[#This Row],[GameTime]])</f>
        <v>2</v>
      </c>
      <c r="T348" t="str">
        <f>IF(Table2[[#This Row],[Event]]="Goal",Table2[[#This Row],[Hscore]]&amp;"-"&amp;Table2[[#This Row],[Uscore]],"")</f>
        <v/>
      </c>
      <c r="U348">
        <v>2784</v>
      </c>
      <c r="V348" s="1">
        <f>Table2[[#This Row],[GameTime]]-(Table2[[#This Row],[period]]-1)*1200</f>
        <v>384</v>
      </c>
      <c r="W348" s="1">
        <f>ROUNDDOWN(Table2[[#This Row],[Time]]/60,0)</f>
        <v>6</v>
      </c>
      <c r="X348" s="1">
        <f>ROUNDDOWN((Table2[[#This Row],[Time]]/60-Table2[[#This Row],[Time2]])*60,0)</f>
        <v>24</v>
      </c>
      <c r="Y348" s="1" t="str">
        <f>IF(Table2[[#This Row],[Time2]]&lt;10,0&amp;Table2[[#This Row],[Time2]],Table2[[#This Row],[Time2]])</f>
        <v>06</v>
      </c>
      <c r="Z348" s="1">
        <f>IF(Table2[[#This Row],[Time3]]&lt;10,0&amp;Table2[[#This Row],[Time3]],Table2[[#This Row],[Time3]])</f>
        <v>24</v>
      </c>
      <c r="AA348" s="2" t="str">
        <f>Table2[[#This Row],[Time4]]&amp;":"&amp;Table2[[#This Row],[Time5]]</f>
        <v>06:24</v>
      </c>
      <c r="AB348" s="1" cm="1">
        <f t="array" ref="AB348">IFERROR(IF(Table2[[#This Row],[code]]="","",_xlfn.IFS(AND(Table2[[#This Row],[code]]&lt;400,Table2[[#This Row],[code]]&lt;&gt;""),2,Table2[[#This Row],[code]]&gt;500,4)),"")</f>
        <v>2</v>
      </c>
      <c r="AC348" s="1">
        <f>IF(Table2[[#This Row],[Event]]="Penalty",Table2[[#This Row],[number]],IF(Table2[[#This Row],[Event]]="Time-Out",401,""))</f>
        <v>201</v>
      </c>
      <c r="AD348" s="1">
        <f>ROW(A347)</f>
        <v>347</v>
      </c>
      <c r="AE348" s="1">
        <f>COUNTIFS(Table2[GameID],Table2[[#This Row],[GameID]],Table2[Column1],"&lt;="&amp;Table2[[#This Row],[Column1]])-1</f>
        <v>10</v>
      </c>
    </row>
    <row r="349" spans="1:31" x14ac:dyDescent="0.45">
      <c r="A349" t="s">
        <v>302</v>
      </c>
      <c r="B349" t="str">
        <f>_xlfn.TEXTBEFORE(Table2[[#This Row],[Kamp]]," - ")</f>
        <v>RungstedHørsholm</v>
      </c>
      <c r="C349" t="str">
        <f>_xlfn.TEXTAFTER(Table2[[#This Row],[Kamp]],"- ")</f>
        <v>Hvidovre Attack</v>
      </c>
      <c r="D349">
        <v>44856</v>
      </c>
      <c r="E349">
        <v>35325</v>
      </c>
      <c r="F349">
        <v>20222023</v>
      </c>
      <c r="G349" t="s">
        <v>17</v>
      </c>
      <c r="H349" t="s">
        <v>659</v>
      </c>
      <c r="I349" t="s">
        <v>677</v>
      </c>
      <c r="J349">
        <v>3</v>
      </c>
      <c r="K349">
        <v>29511</v>
      </c>
      <c r="L349">
        <v>1</v>
      </c>
      <c r="M349" t="s">
        <v>630</v>
      </c>
      <c r="N349" t="s">
        <v>59</v>
      </c>
      <c r="O349" t="s">
        <v>128</v>
      </c>
      <c r="P349">
        <v>2</v>
      </c>
      <c r="Q349">
        <v>12</v>
      </c>
      <c r="R349">
        <f>SUMIFS(Table2[number],Table2[Event],"Goal",Table2[H/U],"HOME",Table2[GameID],Table2[[#This Row],[GameID]],Table2[GameTime],"&lt;="&amp;Table2[[#This Row],[GameTime]])</f>
        <v>1</v>
      </c>
      <c r="S349">
        <f>SUMIFS(Table2[number],Table2[Event],"Goal",Table2[H/U],"AWAY",Table2[GameID],Table2[[#This Row],[GameID]],Table2[GameTime],"&lt;="&amp;Table2[[#This Row],[GameTime]])</f>
        <v>3</v>
      </c>
      <c r="T349" t="str">
        <f>IF(Table2[[#This Row],[Event]]="Goal",Table2[[#This Row],[Hscore]]&amp;"-"&amp;Table2[[#This Row],[Uscore]],"")</f>
        <v>1-3</v>
      </c>
      <c r="U349">
        <v>3116</v>
      </c>
      <c r="V349" s="1">
        <f>Table2[[#This Row],[GameTime]]-(Table2[[#This Row],[period]]-1)*1200</f>
        <v>716</v>
      </c>
      <c r="W349" s="1">
        <f>ROUNDDOWN(Table2[[#This Row],[Time]]/60,0)</f>
        <v>11</v>
      </c>
      <c r="X349" s="1">
        <f>ROUNDDOWN((Table2[[#This Row],[Time]]/60-Table2[[#This Row],[Time2]])*60,0)</f>
        <v>56</v>
      </c>
      <c r="Y349" s="1">
        <f>IF(Table2[[#This Row],[Time2]]&lt;10,0&amp;Table2[[#This Row],[Time2]],Table2[[#This Row],[Time2]])</f>
        <v>11</v>
      </c>
      <c r="Z349" s="1">
        <f>IF(Table2[[#This Row],[Time3]]&lt;10,0&amp;Table2[[#This Row],[Time3]],Table2[[#This Row],[Time3]])</f>
        <v>56</v>
      </c>
      <c r="AA349" s="2" t="str">
        <f>Table2[[#This Row],[Time4]]&amp;":"&amp;Table2[[#This Row],[Time5]]</f>
        <v>11:56</v>
      </c>
      <c r="AB349" s="1" t="str" cm="1">
        <f t="array" ref="AB349">IFERROR(IF(Table2[[#This Row],[code]]="","",_xlfn.IFS(AND(Table2[[#This Row],[code]]&lt;400,Table2[[#This Row],[code]]&lt;&gt;""),2,Table2[[#This Row],[code]]&gt;500,4)),"")</f>
        <v/>
      </c>
      <c r="AC349" s="1" t="str">
        <f>IF(Table2[[#This Row],[Event]]="Penalty",Table2[[#This Row],[number]],IF(Table2[[#This Row],[Event]]="Time-Out",401,""))</f>
        <v/>
      </c>
      <c r="AD349" s="1">
        <f>ROW(A348)</f>
        <v>348</v>
      </c>
      <c r="AE349" s="1">
        <f>COUNTIFS(Table2[GameID],Table2[[#This Row],[GameID]],Table2[Column1],"&lt;="&amp;Table2[[#This Row],[Column1]])-1</f>
        <v>11</v>
      </c>
    </row>
    <row r="350" spans="1:31" x14ac:dyDescent="0.45">
      <c r="A350" t="s">
        <v>302</v>
      </c>
      <c r="B350" t="str">
        <f>_xlfn.TEXTBEFORE(Table2[[#This Row],[Kamp]]," - ")</f>
        <v>RungstedHørsholm</v>
      </c>
      <c r="C350" t="str">
        <f>_xlfn.TEXTAFTER(Table2[[#This Row],[Kamp]],"- ")</f>
        <v>Hvidovre Attack</v>
      </c>
      <c r="D350">
        <v>44856</v>
      </c>
      <c r="E350">
        <v>35325</v>
      </c>
      <c r="F350">
        <v>20222023</v>
      </c>
      <c r="G350" t="s">
        <v>17</v>
      </c>
      <c r="H350" t="s">
        <v>662</v>
      </c>
      <c r="I350" t="s">
        <v>678</v>
      </c>
      <c r="J350">
        <v>3</v>
      </c>
      <c r="K350">
        <v>29508</v>
      </c>
      <c r="L350">
        <v>0</v>
      </c>
      <c r="M350" t="s">
        <v>633</v>
      </c>
      <c r="N350" t="s">
        <v>634</v>
      </c>
      <c r="O350" t="s">
        <v>634</v>
      </c>
      <c r="P350" t="s">
        <v>634</v>
      </c>
      <c r="Q350" t="s">
        <v>634</v>
      </c>
      <c r="R350">
        <f>SUMIFS(Table2[number],Table2[Event],"Goal",Table2[H/U],"HOME",Table2[GameID],Table2[[#This Row],[GameID]],Table2[GameTime],"&lt;="&amp;Table2[[#This Row],[GameTime]])</f>
        <v>1</v>
      </c>
      <c r="S350">
        <f>SUMIFS(Table2[number],Table2[Event],"Goal",Table2[H/U],"AWAY",Table2[GameID],Table2[[#This Row],[GameID]],Table2[GameTime],"&lt;="&amp;Table2[[#This Row],[GameTime]])</f>
        <v>3</v>
      </c>
      <c r="T350" t="str">
        <f>IF(Table2[[#This Row],[Event]]="Goal",Table2[[#This Row],[Hscore]]&amp;"-"&amp;Table2[[#This Row],[Uscore]],"")</f>
        <v/>
      </c>
      <c r="U350">
        <v>3116</v>
      </c>
      <c r="V350" s="1">
        <f>Table2[[#This Row],[GameTime]]-(Table2[[#This Row],[period]]-1)*1200</f>
        <v>716</v>
      </c>
      <c r="W350" s="1">
        <f>ROUNDDOWN(Table2[[#This Row],[Time]]/60,0)</f>
        <v>11</v>
      </c>
      <c r="X350" s="1">
        <f>ROUNDDOWN((Table2[[#This Row],[Time]]/60-Table2[[#This Row],[Time2]])*60,0)</f>
        <v>56</v>
      </c>
      <c r="Y350" s="1">
        <f>IF(Table2[[#This Row],[Time2]]&lt;10,0&amp;Table2[[#This Row],[Time2]],Table2[[#This Row],[Time2]])</f>
        <v>11</v>
      </c>
      <c r="Z350" s="1">
        <f>IF(Table2[[#This Row],[Time3]]&lt;10,0&amp;Table2[[#This Row],[Time3]],Table2[[#This Row],[Time3]])</f>
        <v>56</v>
      </c>
      <c r="AA350" s="2" t="str">
        <f>Table2[[#This Row],[Time4]]&amp;":"&amp;Table2[[#This Row],[Time5]]</f>
        <v>11:56</v>
      </c>
      <c r="AB350" s="1" t="str" cm="1">
        <f t="array" ref="AB350">IFERROR(IF(Table2[[#This Row],[code]]="","",_xlfn.IFS(AND(Table2[[#This Row],[code]]&lt;400,Table2[[#This Row],[code]]&lt;&gt;""),2,Table2[[#This Row],[code]]&gt;500,4)),"")</f>
        <v/>
      </c>
      <c r="AC350" s="1">
        <f>IF(Table2[[#This Row],[Event]]="Penalty",Table2[[#This Row],[number]],IF(Table2[[#This Row],[Event]]="Time-Out",401,""))</f>
        <v>401</v>
      </c>
      <c r="AD350" s="1">
        <f>ROW(A349)</f>
        <v>349</v>
      </c>
      <c r="AE350" s="1">
        <f>COUNTIFS(Table2[GameID],Table2[[#This Row],[GameID]],Table2[Column1],"&lt;="&amp;Table2[[#This Row],[Column1]])-1</f>
        <v>12</v>
      </c>
    </row>
    <row r="351" spans="1:31" x14ac:dyDescent="0.45">
      <c r="A351" t="s">
        <v>308</v>
      </c>
      <c r="B351" t="str">
        <f>_xlfn.TEXTBEFORE(Table2[[#This Row],[Kamp]]," - ")</f>
        <v>Hafnia FC</v>
      </c>
      <c r="C351" t="str">
        <f>_xlfn.TEXTAFTER(Table2[[#This Row],[Kamp]],"- ")</f>
        <v>Vanløse Floorball</v>
      </c>
      <c r="D351">
        <v>44859</v>
      </c>
      <c r="E351">
        <v>35326</v>
      </c>
      <c r="F351">
        <v>20222023</v>
      </c>
      <c r="G351" t="s">
        <v>17</v>
      </c>
      <c r="H351" t="s">
        <v>660</v>
      </c>
      <c r="I351" t="s">
        <v>677</v>
      </c>
      <c r="J351">
        <v>1</v>
      </c>
      <c r="K351">
        <v>29509</v>
      </c>
      <c r="L351">
        <v>1</v>
      </c>
      <c r="M351" t="s">
        <v>630</v>
      </c>
      <c r="N351" t="s">
        <v>100</v>
      </c>
      <c r="O351" t="s">
        <v>99</v>
      </c>
      <c r="P351">
        <v>19</v>
      </c>
      <c r="Q351">
        <v>18</v>
      </c>
      <c r="R351">
        <f>SUMIFS(Table2[number],Table2[Event],"Goal",Table2[H/U],"HOME",Table2[GameID],Table2[[#This Row],[GameID]],Table2[GameTime],"&lt;="&amp;Table2[[#This Row],[GameTime]])</f>
        <v>0</v>
      </c>
      <c r="S351">
        <f>SUMIFS(Table2[number],Table2[Event],"Goal",Table2[H/U],"AWAY",Table2[GameID],Table2[[#This Row],[GameID]],Table2[GameTime],"&lt;="&amp;Table2[[#This Row],[GameTime]])</f>
        <v>1</v>
      </c>
      <c r="T351" t="str">
        <f>IF(Table2[[#This Row],[Event]]="Goal",Table2[[#This Row],[Hscore]]&amp;"-"&amp;Table2[[#This Row],[Uscore]],"")</f>
        <v>0-1</v>
      </c>
      <c r="U351">
        <v>276</v>
      </c>
      <c r="V351" s="1">
        <f>Table2[[#This Row],[GameTime]]-(Table2[[#This Row],[period]]-1)*1200</f>
        <v>276</v>
      </c>
      <c r="W351" s="1">
        <f>ROUNDDOWN(Table2[[#This Row],[Time]]/60,0)</f>
        <v>4</v>
      </c>
      <c r="X351" s="1">
        <f>ROUNDDOWN((Table2[[#This Row],[Time]]/60-Table2[[#This Row],[Time2]])*60,0)</f>
        <v>36</v>
      </c>
      <c r="Y351" s="1" t="str">
        <f>IF(Table2[[#This Row],[Time2]]&lt;10,0&amp;Table2[[#This Row],[Time2]],Table2[[#This Row],[Time2]])</f>
        <v>04</v>
      </c>
      <c r="Z351" s="1">
        <f>IF(Table2[[#This Row],[Time3]]&lt;10,0&amp;Table2[[#This Row],[Time3]],Table2[[#This Row],[Time3]])</f>
        <v>36</v>
      </c>
      <c r="AA351" s="2" t="str">
        <f>Table2[[#This Row],[Time4]]&amp;":"&amp;Table2[[#This Row],[Time5]]</f>
        <v>04:36</v>
      </c>
      <c r="AB351" s="1" t="str" cm="1">
        <f t="array" ref="AB351">IFERROR(IF(Table2[[#This Row],[code]]="","",_xlfn.IFS(AND(Table2[[#This Row],[code]]&lt;400,Table2[[#This Row],[code]]&lt;&gt;""),2,Table2[[#This Row],[code]]&gt;500,4)),"")</f>
        <v/>
      </c>
      <c r="AC351" s="1" t="str">
        <f>IF(Table2[[#This Row],[Event]]="Penalty",Table2[[#This Row],[number]],IF(Table2[[#This Row],[Event]]="Time-Out",401,""))</f>
        <v/>
      </c>
      <c r="AD351" s="1">
        <f>ROW(A350)</f>
        <v>350</v>
      </c>
      <c r="AE351" s="1">
        <f>COUNTIFS(Table2[GameID],Table2[[#This Row],[GameID]],Table2[Column1],"&lt;="&amp;Table2[[#This Row],[Column1]])-1</f>
        <v>0</v>
      </c>
    </row>
    <row r="352" spans="1:31" x14ac:dyDescent="0.45">
      <c r="A352" t="s">
        <v>308</v>
      </c>
      <c r="B352" t="str">
        <f>_xlfn.TEXTBEFORE(Table2[[#This Row],[Kamp]]," - ")</f>
        <v>Hafnia FC</v>
      </c>
      <c r="C352" t="str">
        <f>_xlfn.TEXTAFTER(Table2[[#This Row],[Kamp]],"- ")</f>
        <v>Vanløse Floorball</v>
      </c>
      <c r="D352">
        <v>44859</v>
      </c>
      <c r="E352">
        <v>35326</v>
      </c>
      <c r="F352">
        <v>20222023</v>
      </c>
      <c r="G352" t="s">
        <v>17</v>
      </c>
      <c r="H352" t="s">
        <v>660</v>
      </c>
      <c r="I352" t="s">
        <v>677</v>
      </c>
      <c r="J352">
        <v>1</v>
      </c>
      <c r="K352">
        <v>29509</v>
      </c>
      <c r="L352">
        <v>1</v>
      </c>
      <c r="M352" t="s">
        <v>630</v>
      </c>
      <c r="N352" t="s">
        <v>105</v>
      </c>
      <c r="O352" t="s">
        <v>106</v>
      </c>
      <c r="P352">
        <v>97</v>
      </c>
      <c r="Q352">
        <v>67</v>
      </c>
      <c r="R352">
        <f>SUMIFS(Table2[number],Table2[Event],"Goal",Table2[H/U],"HOME",Table2[GameID],Table2[[#This Row],[GameID]],Table2[GameTime],"&lt;="&amp;Table2[[#This Row],[GameTime]])</f>
        <v>0</v>
      </c>
      <c r="S352">
        <f>SUMIFS(Table2[number],Table2[Event],"Goal",Table2[H/U],"AWAY",Table2[GameID],Table2[[#This Row],[GameID]],Table2[GameTime],"&lt;="&amp;Table2[[#This Row],[GameTime]])</f>
        <v>2</v>
      </c>
      <c r="T352" t="str">
        <f>IF(Table2[[#This Row],[Event]]="Goal",Table2[[#This Row],[Hscore]]&amp;"-"&amp;Table2[[#This Row],[Uscore]],"")</f>
        <v>0-2</v>
      </c>
      <c r="U352">
        <v>443</v>
      </c>
      <c r="V352" s="1">
        <f>Table2[[#This Row],[GameTime]]-(Table2[[#This Row],[period]]-1)*1200</f>
        <v>443</v>
      </c>
      <c r="W352" s="1">
        <f>ROUNDDOWN(Table2[[#This Row],[Time]]/60,0)</f>
        <v>7</v>
      </c>
      <c r="X352" s="1">
        <f>ROUNDDOWN((Table2[[#This Row],[Time]]/60-Table2[[#This Row],[Time2]])*60,0)</f>
        <v>23</v>
      </c>
      <c r="Y352" s="1" t="str">
        <f>IF(Table2[[#This Row],[Time2]]&lt;10,0&amp;Table2[[#This Row],[Time2]],Table2[[#This Row],[Time2]])</f>
        <v>07</v>
      </c>
      <c r="Z352" s="1">
        <f>IF(Table2[[#This Row],[Time3]]&lt;10,0&amp;Table2[[#This Row],[Time3]],Table2[[#This Row],[Time3]])</f>
        <v>23</v>
      </c>
      <c r="AA352" s="2" t="str">
        <f>Table2[[#This Row],[Time4]]&amp;":"&amp;Table2[[#This Row],[Time5]]</f>
        <v>07:23</v>
      </c>
      <c r="AB352" s="1" t="str" cm="1">
        <f t="array" ref="AB352">IFERROR(IF(Table2[[#This Row],[code]]="","",_xlfn.IFS(AND(Table2[[#This Row],[code]]&lt;400,Table2[[#This Row],[code]]&lt;&gt;""),2,Table2[[#This Row],[code]]&gt;500,4)),"")</f>
        <v/>
      </c>
      <c r="AC352" s="1" t="str">
        <f>IF(Table2[[#This Row],[Event]]="Penalty",Table2[[#This Row],[number]],IF(Table2[[#This Row],[Event]]="Time-Out",401,""))</f>
        <v/>
      </c>
      <c r="AD352" s="1">
        <f>ROW(A351)</f>
        <v>351</v>
      </c>
      <c r="AE352" s="1">
        <f>COUNTIFS(Table2[GameID],Table2[[#This Row],[GameID]],Table2[Column1],"&lt;="&amp;Table2[[#This Row],[Column1]])-1</f>
        <v>1</v>
      </c>
    </row>
    <row r="353" spans="1:31" x14ac:dyDescent="0.45">
      <c r="A353" t="s">
        <v>308</v>
      </c>
      <c r="B353" t="str">
        <f>_xlfn.TEXTBEFORE(Table2[[#This Row],[Kamp]]," - ")</f>
        <v>Hafnia FC</v>
      </c>
      <c r="C353" t="str">
        <f>_xlfn.TEXTAFTER(Table2[[#This Row],[Kamp]],"- ")</f>
        <v>Vanløse Floorball</v>
      </c>
      <c r="D353">
        <v>44859</v>
      </c>
      <c r="E353">
        <v>35326</v>
      </c>
      <c r="F353">
        <v>20222023</v>
      </c>
      <c r="G353" t="s">
        <v>17</v>
      </c>
      <c r="H353" t="s">
        <v>660</v>
      </c>
      <c r="I353" t="s">
        <v>677</v>
      </c>
      <c r="J353">
        <v>1</v>
      </c>
      <c r="K353">
        <v>29509</v>
      </c>
      <c r="L353">
        <v>1</v>
      </c>
      <c r="M353" t="s">
        <v>630</v>
      </c>
      <c r="N353" t="s">
        <v>106</v>
      </c>
      <c r="O353" t="s">
        <v>105</v>
      </c>
      <c r="P353">
        <v>67</v>
      </c>
      <c r="Q353">
        <v>97</v>
      </c>
      <c r="R353">
        <f>SUMIFS(Table2[number],Table2[Event],"Goal",Table2[H/U],"HOME",Table2[GameID],Table2[[#This Row],[GameID]],Table2[GameTime],"&lt;="&amp;Table2[[#This Row],[GameTime]])</f>
        <v>0</v>
      </c>
      <c r="S353">
        <f>SUMIFS(Table2[number],Table2[Event],"Goal",Table2[H/U],"AWAY",Table2[GameID],Table2[[#This Row],[GameID]],Table2[GameTime],"&lt;="&amp;Table2[[#This Row],[GameTime]])</f>
        <v>3</v>
      </c>
      <c r="T353" t="str">
        <f>IF(Table2[[#This Row],[Event]]="Goal",Table2[[#This Row],[Hscore]]&amp;"-"&amp;Table2[[#This Row],[Uscore]],"")</f>
        <v>0-3</v>
      </c>
      <c r="U353">
        <v>552</v>
      </c>
      <c r="V353" s="1">
        <f>Table2[[#This Row],[GameTime]]-(Table2[[#This Row],[period]]-1)*1200</f>
        <v>552</v>
      </c>
      <c r="W353" s="1">
        <f>ROUNDDOWN(Table2[[#This Row],[Time]]/60,0)</f>
        <v>9</v>
      </c>
      <c r="X353" s="1">
        <f>ROUNDDOWN((Table2[[#This Row],[Time]]/60-Table2[[#This Row],[Time2]])*60,0)</f>
        <v>12</v>
      </c>
      <c r="Y353" s="1" t="str">
        <f>IF(Table2[[#This Row],[Time2]]&lt;10,0&amp;Table2[[#This Row],[Time2]],Table2[[#This Row],[Time2]])</f>
        <v>09</v>
      </c>
      <c r="Z353" s="1">
        <f>IF(Table2[[#This Row],[Time3]]&lt;10,0&amp;Table2[[#This Row],[Time3]],Table2[[#This Row],[Time3]])</f>
        <v>12</v>
      </c>
      <c r="AA353" s="2" t="str">
        <f>Table2[[#This Row],[Time4]]&amp;":"&amp;Table2[[#This Row],[Time5]]</f>
        <v>09:12</v>
      </c>
      <c r="AB353" s="1" t="str" cm="1">
        <f t="array" ref="AB353">IFERROR(IF(Table2[[#This Row],[code]]="","",_xlfn.IFS(AND(Table2[[#This Row],[code]]&lt;400,Table2[[#This Row],[code]]&lt;&gt;""),2,Table2[[#This Row],[code]]&gt;500,4)),"")</f>
        <v/>
      </c>
      <c r="AC353" s="1" t="str">
        <f>IF(Table2[[#This Row],[Event]]="Penalty",Table2[[#This Row],[number]],IF(Table2[[#This Row],[Event]]="Time-Out",401,""))</f>
        <v/>
      </c>
      <c r="AD353" s="1">
        <f>ROW(A352)</f>
        <v>352</v>
      </c>
      <c r="AE353" s="1">
        <f>COUNTIFS(Table2[GameID],Table2[[#This Row],[GameID]],Table2[Column1],"&lt;="&amp;Table2[[#This Row],[Column1]])-1</f>
        <v>2</v>
      </c>
    </row>
    <row r="354" spans="1:31" x14ac:dyDescent="0.45">
      <c r="A354" t="s">
        <v>308</v>
      </c>
      <c r="B354" t="str">
        <f>_xlfn.TEXTBEFORE(Table2[[#This Row],[Kamp]]," - ")</f>
        <v>Hafnia FC</v>
      </c>
      <c r="C354" t="str">
        <f>_xlfn.TEXTAFTER(Table2[[#This Row],[Kamp]],"- ")</f>
        <v>Vanløse Floorball</v>
      </c>
      <c r="D354">
        <v>44859</v>
      </c>
      <c r="E354">
        <v>35326</v>
      </c>
      <c r="F354">
        <v>20222023</v>
      </c>
      <c r="G354" t="s">
        <v>17</v>
      </c>
      <c r="H354" t="s">
        <v>660</v>
      </c>
      <c r="I354" t="s">
        <v>677</v>
      </c>
      <c r="J354">
        <v>1</v>
      </c>
      <c r="K354">
        <v>29509</v>
      </c>
      <c r="L354">
        <v>1</v>
      </c>
      <c r="M354" t="s">
        <v>630</v>
      </c>
      <c r="N354" t="s">
        <v>99</v>
      </c>
      <c r="O354" t="s">
        <v>104</v>
      </c>
      <c r="P354">
        <v>18</v>
      </c>
      <c r="Q354">
        <v>48</v>
      </c>
      <c r="R354">
        <f>SUMIFS(Table2[number],Table2[Event],"Goal",Table2[H/U],"HOME",Table2[GameID],Table2[[#This Row],[GameID]],Table2[GameTime],"&lt;="&amp;Table2[[#This Row],[GameTime]])</f>
        <v>0</v>
      </c>
      <c r="S354">
        <f>SUMIFS(Table2[number],Table2[Event],"Goal",Table2[H/U],"AWAY",Table2[GameID],Table2[[#This Row],[GameID]],Table2[GameTime],"&lt;="&amp;Table2[[#This Row],[GameTime]])</f>
        <v>4</v>
      </c>
      <c r="T354" t="str">
        <f>IF(Table2[[#This Row],[Event]]="Goal",Table2[[#This Row],[Hscore]]&amp;"-"&amp;Table2[[#This Row],[Uscore]],"")</f>
        <v>0-4</v>
      </c>
      <c r="U354">
        <v>630</v>
      </c>
      <c r="V354" s="1">
        <f>Table2[[#This Row],[GameTime]]-(Table2[[#This Row],[period]]-1)*1200</f>
        <v>630</v>
      </c>
      <c r="W354" s="1">
        <f>ROUNDDOWN(Table2[[#This Row],[Time]]/60,0)</f>
        <v>10</v>
      </c>
      <c r="X354" s="1">
        <f>ROUNDDOWN((Table2[[#This Row],[Time]]/60-Table2[[#This Row],[Time2]])*60,0)</f>
        <v>30</v>
      </c>
      <c r="Y354" s="1">
        <f>IF(Table2[[#This Row],[Time2]]&lt;10,0&amp;Table2[[#This Row],[Time2]],Table2[[#This Row],[Time2]])</f>
        <v>10</v>
      </c>
      <c r="Z354" s="1">
        <f>IF(Table2[[#This Row],[Time3]]&lt;10,0&amp;Table2[[#This Row],[Time3]],Table2[[#This Row],[Time3]])</f>
        <v>30</v>
      </c>
      <c r="AA354" s="2" t="str">
        <f>Table2[[#This Row],[Time4]]&amp;":"&amp;Table2[[#This Row],[Time5]]</f>
        <v>10:30</v>
      </c>
      <c r="AB354" s="1" t="str" cm="1">
        <f t="array" ref="AB354">IFERROR(IF(Table2[[#This Row],[code]]="","",_xlfn.IFS(AND(Table2[[#This Row],[code]]&lt;400,Table2[[#This Row],[code]]&lt;&gt;""),2,Table2[[#This Row],[code]]&gt;500,4)),"")</f>
        <v/>
      </c>
      <c r="AC354" s="1" t="str">
        <f>IF(Table2[[#This Row],[Event]]="Penalty",Table2[[#This Row],[number]],IF(Table2[[#This Row],[Event]]="Time-Out",401,""))</f>
        <v/>
      </c>
      <c r="AD354" s="1">
        <f>ROW(A353)</f>
        <v>353</v>
      </c>
      <c r="AE354" s="1">
        <f>COUNTIFS(Table2[GameID],Table2[[#This Row],[GameID]],Table2[Column1],"&lt;="&amp;Table2[[#This Row],[Column1]])-1</f>
        <v>3</v>
      </c>
    </row>
    <row r="355" spans="1:31" x14ac:dyDescent="0.45">
      <c r="A355" t="s">
        <v>308</v>
      </c>
      <c r="B355" t="str">
        <f>_xlfn.TEXTBEFORE(Table2[[#This Row],[Kamp]]," - ")</f>
        <v>Hafnia FC</v>
      </c>
      <c r="C355" t="str">
        <f>_xlfn.TEXTAFTER(Table2[[#This Row],[Kamp]],"- ")</f>
        <v>Vanløse Floorball</v>
      </c>
      <c r="D355">
        <v>44859</v>
      </c>
      <c r="E355">
        <v>35326</v>
      </c>
      <c r="F355">
        <v>20222023</v>
      </c>
      <c r="G355" t="s">
        <v>17</v>
      </c>
      <c r="H355" t="s">
        <v>663</v>
      </c>
      <c r="I355" t="s">
        <v>678</v>
      </c>
      <c r="J355">
        <v>1</v>
      </c>
      <c r="K355">
        <v>29510</v>
      </c>
      <c r="L355">
        <v>1</v>
      </c>
      <c r="M355" t="s">
        <v>630</v>
      </c>
      <c r="N355" t="s">
        <v>163</v>
      </c>
      <c r="O355" t="s">
        <v>122</v>
      </c>
      <c r="P355">
        <v>66</v>
      </c>
      <c r="Q355">
        <v>81</v>
      </c>
      <c r="R355">
        <f>SUMIFS(Table2[number],Table2[Event],"Goal",Table2[H/U],"HOME",Table2[GameID],Table2[[#This Row],[GameID]],Table2[GameTime],"&lt;="&amp;Table2[[#This Row],[GameTime]])</f>
        <v>1</v>
      </c>
      <c r="S355">
        <f>SUMIFS(Table2[number],Table2[Event],"Goal",Table2[H/U],"AWAY",Table2[GameID],Table2[[#This Row],[GameID]],Table2[GameTime],"&lt;="&amp;Table2[[#This Row],[GameTime]])</f>
        <v>4</v>
      </c>
      <c r="T355" t="str">
        <f>IF(Table2[[#This Row],[Event]]="Goal",Table2[[#This Row],[Hscore]]&amp;"-"&amp;Table2[[#This Row],[Uscore]],"")</f>
        <v>1-4</v>
      </c>
      <c r="U355">
        <v>725</v>
      </c>
      <c r="V355" s="1">
        <f>Table2[[#This Row],[GameTime]]-(Table2[[#This Row],[period]]-1)*1200</f>
        <v>725</v>
      </c>
      <c r="W355" s="1">
        <f>ROUNDDOWN(Table2[[#This Row],[Time]]/60,0)</f>
        <v>12</v>
      </c>
      <c r="X355" s="1">
        <f>ROUNDDOWN((Table2[[#This Row],[Time]]/60-Table2[[#This Row],[Time2]])*60,0)</f>
        <v>5</v>
      </c>
      <c r="Y355" s="1">
        <f>IF(Table2[[#This Row],[Time2]]&lt;10,0&amp;Table2[[#This Row],[Time2]],Table2[[#This Row],[Time2]])</f>
        <v>12</v>
      </c>
      <c r="Z355" s="1" t="str">
        <f>IF(Table2[[#This Row],[Time3]]&lt;10,0&amp;Table2[[#This Row],[Time3]],Table2[[#This Row],[Time3]])</f>
        <v>05</v>
      </c>
      <c r="AA355" s="2" t="str">
        <f>Table2[[#This Row],[Time4]]&amp;":"&amp;Table2[[#This Row],[Time5]]</f>
        <v>12:05</v>
      </c>
      <c r="AB355" s="1" t="str" cm="1">
        <f t="array" ref="AB355">IFERROR(IF(Table2[[#This Row],[code]]="","",_xlfn.IFS(AND(Table2[[#This Row],[code]]&lt;400,Table2[[#This Row],[code]]&lt;&gt;""),2,Table2[[#This Row],[code]]&gt;500,4)),"")</f>
        <v/>
      </c>
      <c r="AC355" s="1" t="str">
        <f>IF(Table2[[#This Row],[Event]]="Penalty",Table2[[#This Row],[number]],IF(Table2[[#This Row],[Event]]="Time-Out",401,""))</f>
        <v/>
      </c>
      <c r="AD355" s="1">
        <f>ROW(A354)</f>
        <v>354</v>
      </c>
      <c r="AE355" s="1">
        <f>COUNTIFS(Table2[GameID],Table2[[#This Row],[GameID]],Table2[Column1],"&lt;="&amp;Table2[[#This Row],[Column1]])-1</f>
        <v>4</v>
      </c>
    </row>
    <row r="356" spans="1:31" x14ac:dyDescent="0.45">
      <c r="A356" t="s">
        <v>308</v>
      </c>
      <c r="B356" t="str">
        <f>_xlfn.TEXTBEFORE(Table2[[#This Row],[Kamp]]," - ")</f>
        <v>Hafnia FC</v>
      </c>
      <c r="C356" t="str">
        <f>_xlfn.TEXTAFTER(Table2[[#This Row],[Kamp]],"- ")</f>
        <v>Vanløse Floorball</v>
      </c>
      <c r="D356">
        <v>44859</v>
      </c>
      <c r="E356">
        <v>35326</v>
      </c>
      <c r="F356">
        <v>20222023</v>
      </c>
      <c r="G356" t="s">
        <v>17</v>
      </c>
      <c r="H356" t="s">
        <v>660</v>
      </c>
      <c r="I356" t="s">
        <v>677</v>
      </c>
      <c r="J356">
        <v>1</v>
      </c>
      <c r="K356">
        <v>29509</v>
      </c>
      <c r="L356">
        <v>1</v>
      </c>
      <c r="M356" t="s">
        <v>630</v>
      </c>
      <c r="N356" t="s">
        <v>105</v>
      </c>
      <c r="O356" t="s">
        <v>96</v>
      </c>
      <c r="P356">
        <v>97</v>
      </c>
      <c r="Q356">
        <v>10</v>
      </c>
      <c r="R356">
        <f>SUMIFS(Table2[number],Table2[Event],"Goal",Table2[H/U],"HOME",Table2[GameID],Table2[[#This Row],[GameID]],Table2[GameTime],"&lt;="&amp;Table2[[#This Row],[GameTime]])</f>
        <v>1</v>
      </c>
      <c r="S356">
        <f>SUMIFS(Table2[number],Table2[Event],"Goal",Table2[H/U],"AWAY",Table2[GameID],Table2[[#This Row],[GameID]],Table2[GameTime],"&lt;="&amp;Table2[[#This Row],[GameTime]])</f>
        <v>5</v>
      </c>
      <c r="T356" t="str">
        <f>IF(Table2[[#This Row],[Event]]="Goal",Table2[[#This Row],[Hscore]]&amp;"-"&amp;Table2[[#This Row],[Uscore]],"")</f>
        <v>1-5</v>
      </c>
      <c r="U356">
        <v>908</v>
      </c>
      <c r="V356" s="1">
        <f>Table2[[#This Row],[GameTime]]-(Table2[[#This Row],[period]]-1)*1200</f>
        <v>908</v>
      </c>
      <c r="W356" s="1">
        <f>ROUNDDOWN(Table2[[#This Row],[Time]]/60,0)</f>
        <v>15</v>
      </c>
      <c r="X356" s="1">
        <f>ROUNDDOWN((Table2[[#This Row],[Time]]/60-Table2[[#This Row],[Time2]])*60,0)</f>
        <v>7</v>
      </c>
      <c r="Y356" s="1">
        <f>IF(Table2[[#This Row],[Time2]]&lt;10,0&amp;Table2[[#This Row],[Time2]],Table2[[#This Row],[Time2]])</f>
        <v>15</v>
      </c>
      <c r="Z356" s="1" t="str">
        <f>IF(Table2[[#This Row],[Time3]]&lt;10,0&amp;Table2[[#This Row],[Time3]],Table2[[#This Row],[Time3]])</f>
        <v>07</v>
      </c>
      <c r="AA356" s="2" t="str">
        <f>Table2[[#This Row],[Time4]]&amp;":"&amp;Table2[[#This Row],[Time5]]</f>
        <v>15:07</v>
      </c>
      <c r="AB356" s="1" t="str" cm="1">
        <f t="array" ref="AB356">IFERROR(IF(Table2[[#This Row],[code]]="","",_xlfn.IFS(AND(Table2[[#This Row],[code]]&lt;400,Table2[[#This Row],[code]]&lt;&gt;""),2,Table2[[#This Row],[code]]&gt;500,4)),"")</f>
        <v/>
      </c>
      <c r="AC356" s="1" t="str">
        <f>IF(Table2[[#This Row],[Event]]="Penalty",Table2[[#This Row],[number]],IF(Table2[[#This Row],[Event]]="Time-Out",401,""))</f>
        <v/>
      </c>
      <c r="AD356" s="1">
        <f>ROW(A355)</f>
        <v>355</v>
      </c>
      <c r="AE356" s="1">
        <f>COUNTIFS(Table2[GameID],Table2[[#This Row],[GameID]],Table2[Column1],"&lt;="&amp;Table2[[#This Row],[Column1]])-1</f>
        <v>5</v>
      </c>
    </row>
    <row r="357" spans="1:31" x14ac:dyDescent="0.45">
      <c r="A357" t="s">
        <v>308</v>
      </c>
      <c r="B357" t="str">
        <f>_xlfn.TEXTBEFORE(Table2[[#This Row],[Kamp]]," - ")</f>
        <v>Hafnia FC</v>
      </c>
      <c r="C357" t="str">
        <f>_xlfn.TEXTAFTER(Table2[[#This Row],[Kamp]],"- ")</f>
        <v>Vanløse Floorball</v>
      </c>
      <c r="D357">
        <v>44859</v>
      </c>
      <c r="E357">
        <v>35326</v>
      </c>
      <c r="F357">
        <v>20222023</v>
      </c>
      <c r="G357" t="s">
        <v>17</v>
      </c>
      <c r="H357" t="s">
        <v>663</v>
      </c>
      <c r="I357" t="s">
        <v>678</v>
      </c>
      <c r="J357">
        <v>1</v>
      </c>
      <c r="K357">
        <v>29510</v>
      </c>
      <c r="L357">
        <v>208</v>
      </c>
      <c r="M357" t="s">
        <v>631</v>
      </c>
      <c r="N357" t="s">
        <v>119</v>
      </c>
      <c r="O357" t="s">
        <v>634</v>
      </c>
      <c r="P357">
        <v>59</v>
      </c>
      <c r="Q357" t="s">
        <v>634</v>
      </c>
      <c r="R357">
        <f>SUMIFS(Table2[number],Table2[Event],"Goal",Table2[H/U],"HOME",Table2[GameID],Table2[[#This Row],[GameID]],Table2[GameTime],"&lt;="&amp;Table2[[#This Row],[GameTime]])</f>
        <v>1</v>
      </c>
      <c r="S357">
        <f>SUMIFS(Table2[number],Table2[Event],"Goal",Table2[H/U],"AWAY",Table2[GameID],Table2[[#This Row],[GameID]],Table2[GameTime],"&lt;="&amp;Table2[[#This Row],[GameTime]])</f>
        <v>5</v>
      </c>
      <c r="T357" t="str">
        <f>IF(Table2[[#This Row],[Event]]="Goal",Table2[[#This Row],[Hscore]]&amp;"-"&amp;Table2[[#This Row],[Uscore]],"")</f>
        <v/>
      </c>
      <c r="U357">
        <v>1041</v>
      </c>
      <c r="V357" s="1">
        <f>Table2[[#This Row],[GameTime]]-(Table2[[#This Row],[period]]-1)*1200</f>
        <v>1041</v>
      </c>
      <c r="W357" s="1">
        <f>ROUNDDOWN(Table2[[#This Row],[Time]]/60,0)</f>
        <v>17</v>
      </c>
      <c r="X357" s="1">
        <f>ROUNDDOWN((Table2[[#This Row],[Time]]/60-Table2[[#This Row],[Time2]])*60,0)</f>
        <v>21</v>
      </c>
      <c r="Y357" s="1">
        <f>IF(Table2[[#This Row],[Time2]]&lt;10,0&amp;Table2[[#This Row],[Time2]],Table2[[#This Row],[Time2]])</f>
        <v>17</v>
      </c>
      <c r="Z357" s="1">
        <f>IF(Table2[[#This Row],[Time3]]&lt;10,0&amp;Table2[[#This Row],[Time3]],Table2[[#This Row],[Time3]])</f>
        <v>21</v>
      </c>
      <c r="AA357" s="2" t="str">
        <f>Table2[[#This Row],[Time4]]&amp;":"&amp;Table2[[#This Row],[Time5]]</f>
        <v>17:21</v>
      </c>
      <c r="AB357" s="1" cm="1">
        <f t="array" ref="AB357">IFERROR(IF(Table2[[#This Row],[code]]="","",_xlfn.IFS(AND(Table2[[#This Row],[code]]&lt;400,Table2[[#This Row],[code]]&lt;&gt;""),2,Table2[[#This Row],[code]]&gt;500,4)),"")</f>
        <v>2</v>
      </c>
      <c r="AC357" s="1">
        <f>IF(Table2[[#This Row],[Event]]="Penalty",Table2[[#This Row],[number]],IF(Table2[[#This Row],[Event]]="Time-Out",401,""))</f>
        <v>208</v>
      </c>
      <c r="AD357" s="1">
        <f>ROW(A356)</f>
        <v>356</v>
      </c>
      <c r="AE357" s="1">
        <f>COUNTIFS(Table2[GameID],Table2[[#This Row],[GameID]],Table2[Column1],"&lt;="&amp;Table2[[#This Row],[Column1]])-1</f>
        <v>6</v>
      </c>
    </row>
    <row r="358" spans="1:31" x14ac:dyDescent="0.45">
      <c r="A358" t="s">
        <v>308</v>
      </c>
      <c r="B358" t="str">
        <f>_xlfn.TEXTBEFORE(Table2[[#This Row],[Kamp]]," - ")</f>
        <v>Hafnia FC</v>
      </c>
      <c r="C358" t="str">
        <f>_xlfn.TEXTAFTER(Table2[[#This Row],[Kamp]],"- ")</f>
        <v>Vanløse Floorball</v>
      </c>
      <c r="D358">
        <v>44859</v>
      </c>
      <c r="E358">
        <v>35326</v>
      </c>
      <c r="F358">
        <v>20222023</v>
      </c>
      <c r="G358" t="s">
        <v>17</v>
      </c>
      <c r="H358" t="s">
        <v>660</v>
      </c>
      <c r="I358" t="s">
        <v>677</v>
      </c>
      <c r="J358">
        <v>2</v>
      </c>
      <c r="K358">
        <v>29509</v>
      </c>
      <c r="L358">
        <v>1</v>
      </c>
      <c r="M358" t="s">
        <v>630</v>
      </c>
      <c r="N358" t="s">
        <v>108</v>
      </c>
      <c r="O358" t="s">
        <v>100</v>
      </c>
      <c r="P358">
        <v>88</v>
      </c>
      <c r="Q358">
        <v>19</v>
      </c>
      <c r="R358">
        <f>SUMIFS(Table2[number],Table2[Event],"Goal",Table2[H/U],"HOME",Table2[GameID],Table2[[#This Row],[GameID]],Table2[GameTime],"&lt;="&amp;Table2[[#This Row],[GameTime]])</f>
        <v>1</v>
      </c>
      <c r="S358">
        <f>SUMIFS(Table2[number],Table2[Event],"Goal",Table2[H/U],"AWAY",Table2[GameID],Table2[[#This Row],[GameID]],Table2[GameTime],"&lt;="&amp;Table2[[#This Row],[GameTime]])</f>
        <v>6</v>
      </c>
      <c r="T358" t="str">
        <f>IF(Table2[[#This Row],[Event]]="Goal",Table2[[#This Row],[Hscore]]&amp;"-"&amp;Table2[[#This Row],[Uscore]],"")</f>
        <v>1-6</v>
      </c>
      <c r="U358">
        <v>1222</v>
      </c>
      <c r="V358" s="1">
        <f>Table2[[#This Row],[GameTime]]-(Table2[[#This Row],[period]]-1)*1200</f>
        <v>22</v>
      </c>
      <c r="W358" s="1">
        <f>ROUNDDOWN(Table2[[#This Row],[Time]]/60,0)</f>
        <v>0</v>
      </c>
      <c r="X358" s="1">
        <f>ROUNDDOWN((Table2[[#This Row],[Time]]/60-Table2[[#This Row],[Time2]])*60,0)</f>
        <v>22</v>
      </c>
      <c r="Y358" s="1" t="str">
        <f>IF(Table2[[#This Row],[Time2]]&lt;10,0&amp;Table2[[#This Row],[Time2]],Table2[[#This Row],[Time2]])</f>
        <v>00</v>
      </c>
      <c r="Z358" s="1">
        <f>IF(Table2[[#This Row],[Time3]]&lt;10,0&amp;Table2[[#This Row],[Time3]],Table2[[#This Row],[Time3]])</f>
        <v>22</v>
      </c>
      <c r="AA358" s="2" t="str">
        <f>Table2[[#This Row],[Time4]]&amp;":"&amp;Table2[[#This Row],[Time5]]</f>
        <v>00:22</v>
      </c>
      <c r="AB358" s="1" t="str" cm="1">
        <f t="array" ref="AB358">IFERROR(IF(Table2[[#This Row],[code]]="","",_xlfn.IFS(AND(Table2[[#This Row],[code]]&lt;400,Table2[[#This Row],[code]]&lt;&gt;""),2,Table2[[#This Row],[code]]&gt;500,4)),"")</f>
        <v/>
      </c>
      <c r="AC358" s="1" t="str">
        <f>IF(Table2[[#This Row],[Event]]="Penalty",Table2[[#This Row],[number]],IF(Table2[[#This Row],[Event]]="Time-Out",401,""))</f>
        <v/>
      </c>
      <c r="AD358" s="1">
        <f>ROW(A357)</f>
        <v>357</v>
      </c>
      <c r="AE358" s="1">
        <f>COUNTIFS(Table2[GameID],Table2[[#This Row],[GameID]],Table2[Column1],"&lt;="&amp;Table2[[#This Row],[Column1]])-1</f>
        <v>7</v>
      </c>
    </row>
    <row r="359" spans="1:31" x14ac:dyDescent="0.45">
      <c r="A359" t="s">
        <v>308</v>
      </c>
      <c r="B359" t="str">
        <f>_xlfn.TEXTBEFORE(Table2[[#This Row],[Kamp]]," - ")</f>
        <v>Hafnia FC</v>
      </c>
      <c r="C359" t="str">
        <f>_xlfn.TEXTAFTER(Table2[[#This Row],[Kamp]],"- ")</f>
        <v>Vanløse Floorball</v>
      </c>
      <c r="D359">
        <v>44859</v>
      </c>
      <c r="E359">
        <v>35326</v>
      </c>
      <c r="F359">
        <v>20222023</v>
      </c>
      <c r="G359" t="s">
        <v>17</v>
      </c>
      <c r="H359" t="s">
        <v>663</v>
      </c>
      <c r="I359" t="s">
        <v>678</v>
      </c>
      <c r="J359">
        <v>2</v>
      </c>
      <c r="K359">
        <v>29510</v>
      </c>
      <c r="L359">
        <v>1</v>
      </c>
      <c r="M359" t="s">
        <v>630</v>
      </c>
      <c r="N359" t="s">
        <v>278</v>
      </c>
      <c r="O359" t="s">
        <v>634</v>
      </c>
      <c r="P359">
        <v>26</v>
      </c>
      <c r="Q359" t="s">
        <v>634</v>
      </c>
      <c r="R359">
        <f>SUMIFS(Table2[number],Table2[Event],"Goal",Table2[H/U],"HOME",Table2[GameID],Table2[[#This Row],[GameID]],Table2[GameTime],"&lt;="&amp;Table2[[#This Row],[GameTime]])</f>
        <v>2</v>
      </c>
      <c r="S359">
        <f>SUMIFS(Table2[number],Table2[Event],"Goal",Table2[H/U],"AWAY",Table2[GameID],Table2[[#This Row],[GameID]],Table2[GameTime],"&lt;="&amp;Table2[[#This Row],[GameTime]])</f>
        <v>6</v>
      </c>
      <c r="T359" t="str">
        <f>IF(Table2[[#This Row],[Event]]="Goal",Table2[[#This Row],[Hscore]]&amp;"-"&amp;Table2[[#This Row],[Uscore]],"")</f>
        <v>2-6</v>
      </c>
      <c r="U359">
        <v>1320</v>
      </c>
      <c r="V359" s="1">
        <f>Table2[[#This Row],[GameTime]]-(Table2[[#This Row],[period]]-1)*1200</f>
        <v>120</v>
      </c>
      <c r="W359" s="1">
        <f>ROUNDDOWN(Table2[[#This Row],[Time]]/60,0)</f>
        <v>2</v>
      </c>
      <c r="X359" s="1">
        <f>ROUNDDOWN((Table2[[#This Row],[Time]]/60-Table2[[#This Row],[Time2]])*60,0)</f>
        <v>0</v>
      </c>
      <c r="Y359" s="1" t="str">
        <f>IF(Table2[[#This Row],[Time2]]&lt;10,0&amp;Table2[[#This Row],[Time2]],Table2[[#This Row],[Time2]])</f>
        <v>02</v>
      </c>
      <c r="Z359" s="1" t="str">
        <f>IF(Table2[[#This Row],[Time3]]&lt;10,0&amp;Table2[[#This Row],[Time3]],Table2[[#This Row],[Time3]])</f>
        <v>00</v>
      </c>
      <c r="AA359" s="2" t="str">
        <f>Table2[[#This Row],[Time4]]&amp;":"&amp;Table2[[#This Row],[Time5]]</f>
        <v>02:00</v>
      </c>
      <c r="AB359" s="1" t="str" cm="1">
        <f t="array" ref="AB359">IFERROR(IF(Table2[[#This Row],[code]]="","",_xlfn.IFS(AND(Table2[[#This Row],[code]]&lt;400,Table2[[#This Row],[code]]&lt;&gt;""),2,Table2[[#This Row],[code]]&gt;500,4)),"")</f>
        <v/>
      </c>
      <c r="AC359" s="1" t="str">
        <f>IF(Table2[[#This Row],[Event]]="Penalty",Table2[[#This Row],[number]],IF(Table2[[#This Row],[Event]]="Time-Out",401,""))</f>
        <v/>
      </c>
      <c r="AD359" s="1">
        <f>ROW(A358)</f>
        <v>358</v>
      </c>
      <c r="AE359" s="1">
        <f>COUNTIFS(Table2[GameID],Table2[[#This Row],[GameID]],Table2[Column1],"&lt;="&amp;Table2[[#This Row],[Column1]])-1</f>
        <v>8</v>
      </c>
    </row>
    <row r="360" spans="1:31" x14ac:dyDescent="0.45">
      <c r="A360" t="s">
        <v>308</v>
      </c>
      <c r="B360" t="str">
        <f>_xlfn.TEXTBEFORE(Table2[[#This Row],[Kamp]]," - ")</f>
        <v>Hafnia FC</v>
      </c>
      <c r="C360" t="str">
        <f>_xlfn.TEXTAFTER(Table2[[#This Row],[Kamp]],"- ")</f>
        <v>Vanløse Floorball</v>
      </c>
      <c r="D360">
        <v>44859</v>
      </c>
      <c r="E360">
        <v>35326</v>
      </c>
      <c r="F360">
        <v>20222023</v>
      </c>
      <c r="G360" t="s">
        <v>17</v>
      </c>
      <c r="H360" t="s">
        <v>663</v>
      </c>
      <c r="I360" t="s">
        <v>678</v>
      </c>
      <c r="J360">
        <v>2</v>
      </c>
      <c r="K360">
        <v>29510</v>
      </c>
      <c r="L360">
        <v>1</v>
      </c>
      <c r="M360" t="s">
        <v>630</v>
      </c>
      <c r="N360" t="s">
        <v>163</v>
      </c>
      <c r="O360" t="s">
        <v>122</v>
      </c>
      <c r="P360">
        <v>66</v>
      </c>
      <c r="Q360">
        <v>81</v>
      </c>
      <c r="R360">
        <f>SUMIFS(Table2[number],Table2[Event],"Goal",Table2[H/U],"HOME",Table2[GameID],Table2[[#This Row],[GameID]],Table2[GameTime],"&lt;="&amp;Table2[[#This Row],[GameTime]])</f>
        <v>3</v>
      </c>
      <c r="S360">
        <f>SUMIFS(Table2[number],Table2[Event],"Goal",Table2[H/U],"AWAY",Table2[GameID],Table2[[#This Row],[GameID]],Table2[GameTime],"&lt;="&amp;Table2[[#This Row],[GameTime]])</f>
        <v>6</v>
      </c>
      <c r="T360" t="str">
        <f>IF(Table2[[#This Row],[Event]]="Goal",Table2[[#This Row],[Hscore]]&amp;"-"&amp;Table2[[#This Row],[Uscore]],"")</f>
        <v>3-6</v>
      </c>
      <c r="U360">
        <v>1389</v>
      </c>
      <c r="V360" s="1">
        <f>Table2[[#This Row],[GameTime]]-(Table2[[#This Row],[period]]-1)*1200</f>
        <v>189</v>
      </c>
      <c r="W360" s="1">
        <f>ROUNDDOWN(Table2[[#This Row],[Time]]/60,0)</f>
        <v>3</v>
      </c>
      <c r="X360" s="1">
        <f>ROUNDDOWN((Table2[[#This Row],[Time]]/60-Table2[[#This Row],[Time2]])*60,0)</f>
        <v>8</v>
      </c>
      <c r="Y360" s="1" t="str">
        <f>IF(Table2[[#This Row],[Time2]]&lt;10,0&amp;Table2[[#This Row],[Time2]],Table2[[#This Row],[Time2]])</f>
        <v>03</v>
      </c>
      <c r="Z360" s="1" t="str">
        <f>IF(Table2[[#This Row],[Time3]]&lt;10,0&amp;Table2[[#This Row],[Time3]],Table2[[#This Row],[Time3]])</f>
        <v>08</v>
      </c>
      <c r="AA360" s="2" t="str">
        <f>Table2[[#This Row],[Time4]]&amp;":"&amp;Table2[[#This Row],[Time5]]</f>
        <v>03:08</v>
      </c>
      <c r="AB360" s="1" t="str" cm="1">
        <f t="array" ref="AB360">IFERROR(IF(Table2[[#This Row],[code]]="","",_xlfn.IFS(AND(Table2[[#This Row],[code]]&lt;400,Table2[[#This Row],[code]]&lt;&gt;""),2,Table2[[#This Row],[code]]&gt;500,4)),"")</f>
        <v/>
      </c>
      <c r="AC360" s="1" t="str">
        <f>IF(Table2[[#This Row],[Event]]="Penalty",Table2[[#This Row],[number]],IF(Table2[[#This Row],[Event]]="Time-Out",401,""))</f>
        <v/>
      </c>
      <c r="AD360" s="1">
        <f>ROW(A359)</f>
        <v>359</v>
      </c>
      <c r="AE360" s="1">
        <f>COUNTIFS(Table2[GameID],Table2[[#This Row],[GameID]],Table2[Column1],"&lt;="&amp;Table2[[#This Row],[Column1]])-1</f>
        <v>9</v>
      </c>
    </row>
    <row r="361" spans="1:31" x14ac:dyDescent="0.45">
      <c r="A361" t="s">
        <v>308</v>
      </c>
      <c r="B361" t="str">
        <f>_xlfn.TEXTBEFORE(Table2[[#This Row],[Kamp]]," - ")</f>
        <v>Hafnia FC</v>
      </c>
      <c r="C361" t="str">
        <f>_xlfn.TEXTAFTER(Table2[[#This Row],[Kamp]],"- ")</f>
        <v>Vanløse Floorball</v>
      </c>
      <c r="D361">
        <v>44859</v>
      </c>
      <c r="E361">
        <v>35326</v>
      </c>
      <c r="F361">
        <v>20222023</v>
      </c>
      <c r="G361" t="s">
        <v>17</v>
      </c>
      <c r="H361" t="s">
        <v>660</v>
      </c>
      <c r="I361" t="s">
        <v>677</v>
      </c>
      <c r="J361">
        <v>2</v>
      </c>
      <c r="K361">
        <v>29509</v>
      </c>
      <c r="L361">
        <v>205</v>
      </c>
      <c r="M361" t="s">
        <v>631</v>
      </c>
      <c r="N361" t="s">
        <v>99</v>
      </c>
      <c r="O361" t="s">
        <v>634</v>
      </c>
      <c r="P361">
        <v>18</v>
      </c>
      <c r="Q361" t="s">
        <v>634</v>
      </c>
      <c r="R361">
        <f>SUMIFS(Table2[number],Table2[Event],"Goal",Table2[H/U],"HOME",Table2[GameID],Table2[[#This Row],[GameID]],Table2[GameTime],"&lt;="&amp;Table2[[#This Row],[GameTime]])</f>
        <v>3</v>
      </c>
      <c r="S361">
        <f>SUMIFS(Table2[number],Table2[Event],"Goal",Table2[H/U],"AWAY",Table2[GameID],Table2[[#This Row],[GameID]],Table2[GameTime],"&lt;="&amp;Table2[[#This Row],[GameTime]])</f>
        <v>6</v>
      </c>
      <c r="T361" t="str">
        <f>IF(Table2[[#This Row],[Event]]="Goal",Table2[[#This Row],[Hscore]]&amp;"-"&amp;Table2[[#This Row],[Uscore]],"")</f>
        <v/>
      </c>
      <c r="U361">
        <v>2224</v>
      </c>
      <c r="V361" s="1">
        <f>Table2[[#This Row],[GameTime]]-(Table2[[#This Row],[period]]-1)*1200</f>
        <v>1024</v>
      </c>
      <c r="W361" s="1">
        <f>ROUNDDOWN(Table2[[#This Row],[Time]]/60,0)</f>
        <v>17</v>
      </c>
      <c r="X361" s="1">
        <f>ROUNDDOWN((Table2[[#This Row],[Time]]/60-Table2[[#This Row],[Time2]])*60,0)</f>
        <v>3</v>
      </c>
      <c r="Y361" s="1">
        <f>IF(Table2[[#This Row],[Time2]]&lt;10,0&amp;Table2[[#This Row],[Time2]],Table2[[#This Row],[Time2]])</f>
        <v>17</v>
      </c>
      <c r="Z361" s="1" t="str">
        <f>IF(Table2[[#This Row],[Time3]]&lt;10,0&amp;Table2[[#This Row],[Time3]],Table2[[#This Row],[Time3]])</f>
        <v>03</v>
      </c>
      <c r="AA361" s="2" t="str">
        <f>Table2[[#This Row],[Time4]]&amp;":"&amp;Table2[[#This Row],[Time5]]</f>
        <v>17:03</v>
      </c>
      <c r="AB361" s="1" cm="1">
        <f t="array" ref="AB361">IFERROR(IF(Table2[[#This Row],[code]]="","",_xlfn.IFS(AND(Table2[[#This Row],[code]]&lt;400,Table2[[#This Row],[code]]&lt;&gt;""),2,Table2[[#This Row],[code]]&gt;500,4)),"")</f>
        <v>2</v>
      </c>
      <c r="AC361" s="1">
        <f>IF(Table2[[#This Row],[Event]]="Penalty",Table2[[#This Row],[number]],IF(Table2[[#This Row],[Event]]="Time-Out",401,""))</f>
        <v>205</v>
      </c>
      <c r="AD361" s="1">
        <f>ROW(A360)</f>
        <v>360</v>
      </c>
      <c r="AE361" s="1">
        <f>COUNTIFS(Table2[GameID],Table2[[#This Row],[GameID]],Table2[Column1],"&lt;="&amp;Table2[[#This Row],[Column1]])-1</f>
        <v>10</v>
      </c>
    </row>
    <row r="362" spans="1:31" x14ac:dyDescent="0.45">
      <c r="A362" t="s">
        <v>308</v>
      </c>
      <c r="B362" t="str">
        <f>_xlfn.TEXTBEFORE(Table2[[#This Row],[Kamp]]," - ")</f>
        <v>Hafnia FC</v>
      </c>
      <c r="C362" t="str">
        <f>_xlfn.TEXTAFTER(Table2[[#This Row],[Kamp]],"- ")</f>
        <v>Vanløse Floorball</v>
      </c>
      <c r="D362">
        <v>44859</v>
      </c>
      <c r="E362">
        <v>35326</v>
      </c>
      <c r="F362">
        <v>20222023</v>
      </c>
      <c r="G362" t="s">
        <v>17</v>
      </c>
      <c r="H362" t="s">
        <v>663</v>
      </c>
      <c r="I362" t="s">
        <v>678</v>
      </c>
      <c r="J362">
        <v>2</v>
      </c>
      <c r="K362">
        <v>29510</v>
      </c>
      <c r="L362">
        <v>1</v>
      </c>
      <c r="M362" t="s">
        <v>630</v>
      </c>
      <c r="N362" t="s">
        <v>163</v>
      </c>
      <c r="O362" t="s">
        <v>634</v>
      </c>
      <c r="P362">
        <v>66</v>
      </c>
      <c r="Q362" t="s">
        <v>634</v>
      </c>
      <c r="R362">
        <f>SUMIFS(Table2[number],Table2[Event],"Goal",Table2[H/U],"HOME",Table2[GameID],Table2[[#This Row],[GameID]],Table2[GameTime],"&lt;="&amp;Table2[[#This Row],[GameTime]])</f>
        <v>4</v>
      </c>
      <c r="S362">
        <f>SUMIFS(Table2[number],Table2[Event],"Goal",Table2[H/U],"AWAY",Table2[GameID],Table2[[#This Row],[GameID]],Table2[GameTime],"&lt;="&amp;Table2[[#This Row],[GameTime]])</f>
        <v>6</v>
      </c>
      <c r="T362" t="str">
        <f>IF(Table2[[#This Row],[Event]]="Goal",Table2[[#This Row],[Hscore]]&amp;"-"&amp;Table2[[#This Row],[Uscore]],"")</f>
        <v>4-6</v>
      </c>
      <c r="U362">
        <v>2355</v>
      </c>
      <c r="V362" s="1">
        <f>Table2[[#This Row],[GameTime]]-(Table2[[#This Row],[period]]-1)*1200</f>
        <v>1155</v>
      </c>
      <c r="W362" s="1">
        <f>ROUNDDOWN(Table2[[#This Row],[Time]]/60,0)</f>
        <v>19</v>
      </c>
      <c r="X362" s="1">
        <f>ROUNDDOWN((Table2[[#This Row],[Time]]/60-Table2[[#This Row],[Time2]])*60,0)</f>
        <v>15</v>
      </c>
      <c r="Y362" s="1">
        <f>IF(Table2[[#This Row],[Time2]]&lt;10,0&amp;Table2[[#This Row],[Time2]],Table2[[#This Row],[Time2]])</f>
        <v>19</v>
      </c>
      <c r="Z362" s="1">
        <f>IF(Table2[[#This Row],[Time3]]&lt;10,0&amp;Table2[[#This Row],[Time3]],Table2[[#This Row],[Time3]])</f>
        <v>15</v>
      </c>
      <c r="AA362" s="2" t="str">
        <f>Table2[[#This Row],[Time4]]&amp;":"&amp;Table2[[#This Row],[Time5]]</f>
        <v>19:15</v>
      </c>
      <c r="AB362" s="1" t="str" cm="1">
        <f t="array" ref="AB362">IFERROR(IF(Table2[[#This Row],[code]]="","",_xlfn.IFS(AND(Table2[[#This Row],[code]]&lt;400,Table2[[#This Row],[code]]&lt;&gt;""),2,Table2[[#This Row],[code]]&gt;500,4)),"")</f>
        <v/>
      </c>
      <c r="AC362" s="1" t="str">
        <f>IF(Table2[[#This Row],[Event]]="Penalty",Table2[[#This Row],[number]],IF(Table2[[#This Row],[Event]]="Time-Out",401,""))</f>
        <v/>
      </c>
      <c r="AD362" s="1">
        <f>ROW(A361)</f>
        <v>361</v>
      </c>
      <c r="AE362" s="1">
        <f>COUNTIFS(Table2[GameID],Table2[[#This Row],[GameID]],Table2[Column1],"&lt;="&amp;Table2[[#This Row],[Column1]])-1</f>
        <v>11</v>
      </c>
    </row>
    <row r="363" spans="1:31" x14ac:dyDescent="0.45">
      <c r="A363" t="s">
        <v>308</v>
      </c>
      <c r="B363" t="str">
        <f>_xlfn.TEXTBEFORE(Table2[[#This Row],[Kamp]]," - ")</f>
        <v>Hafnia FC</v>
      </c>
      <c r="C363" t="str">
        <f>_xlfn.TEXTAFTER(Table2[[#This Row],[Kamp]],"- ")</f>
        <v>Vanløse Floorball</v>
      </c>
      <c r="D363">
        <v>44859</v>
      </c>
      <c r="E363">
        <v>35326</v>
      </c>
      <c r="F363">
        <v>20222023</v>
      </c>
      <c r="G363" t="s">
        <v>17</v>
      </c>
      <c r="H363" t="s">
        <v>663</v>
      </c>
      <c r="I363" t="s">
        <v>678</v>
      </c>
      <c r="J363">
        <v>2</v>
      </c>
      <c r="K363">
        <v>29510</v>
      </c>
      <c r="L363">
        <v>504</v>
      </c>
      <c r="M363" t="s">
        <v>631</v>
      </c>
      <c r="N363" t="s">
        <v>311</v>
      </c>
      <c r="O363" t="s">
        <v>634</v>
      </c>
      <c r="P363">
        <v>64</v>
      </c>
      <c r="Q363" t="s">
        <v>634</v>
      </c>
      <c r="R363">
        <f>SUMIFS(Table2[number],Table2[Event],"Goal",Table2[H/U],"HOME",Table2[GameID],Table2[[#This Row],[GameID]],Table2[GameTime],"&lt;="&amp;Table2[[#This Row],[GameTime]])</f>
        <v>4</v>
      </c>
      <c r="S363">
        <f>SUMIFS(Table2[number],Table2[Event],"Goal",Table2[H/U],"AWAY",Table2[GameID],Table2[[#This Row],[GameID]],Table2[GameTime],"&lt;="&amp;Table2[[#This Row],[GameTime]])</f>
        <v>6</v>
      </c>
      <c r="T363" t="str">
        <f>IF(Table2[[#This Row],[Event]]="Goal",Table2[[#This Row],[Hscore]]&amp;"-"&amp;Table2[[#This Row],[Uscore]],"")</f>
        <v/>
      </c>
      <c r="U363">
        <v>2373</v>
      </c>
      <c r="V363" s="1">
        <f>Table2[[#This Row],[GameTime]]-(Table2[[#This Row],[period]]-1)*1200</f>
        <v>1173</v>
      </c>
      <c r="W363" s="1">
        <f>ROUNDDOWN(Table2[[#This Row],[Time]]/60,0)</f>
        <v>19</v>
      </c>
      <c r="X363" s="1">
        <f>ROUNDDOWN((Table2[[#This Row],[Time]]/60-Table2[[#This Row],[Time2]])*60,0)</f>
        <v>33</v>
      </c>
      <c r="Y363" s="1">
        <f>IF(Table2[[#This Row],[Time2]]&lt;10,0&amp;Table2[[#This Row],[Time2]],Table2[[#This Row],[Time2]])</f>
        <v>19</v>
      </c>
      <c r="Z363" s="1">
        <f>IF(Table2[[#This Row],[Time3]]&lt;10,0&amp;Table2[[#This Row],[Time3]],Table2[[#This Row],[Time3]])</f>
        <v>33</v>
      </c>
      <c r="AA363" s="2" t="str">
        <f>Table2[[#This Row],[Time4]]&amp;":"&amp;Table2[[#This Row],[Time5]]</f>
        <v>19:33</v>
      </c>
      <c r="AB363" s="1" cm="1">
        <f t="array" ref="AB363">IFERROR(IF(Table2[[#This Row],[code]]="","",_xlfn.IFS(AND(Table2[[#This Row],[code]]&lt;400,Table2[[#This Row],[code]]&lt;&gt;""),2,Table2[[#This Row],[code]]&gt;500,4)),"")</f>
        <v>4</v>
      </c>
      <c r="AC363" s="1">
        <f>IF(Table2[[#This Row],[Event]]="Penalty",Table2[[#This Row],[number]],IF(Table2[[#This Row],[Event]]="Time-Out",401,""))</f>
        <v>504</v>
      </c>
      <c r="AD363" s="1">
        <f>ROW(A362)</f>
        <v>362</v>
      </c>
      <c r="AE363" s="1">
        <f>COUNTIFS(Table2[GameID],Table2[[#This Row],[GameID]],Table2[Column1],"&lt;="&amp;Table2[[#This Row],[Column1]])-1</f>
        <v>12</v>
      </c>
    </row>
    <row r="364" spans="1:31" x14ac:dyDescent="0.45">
      <c r="A364" t="s">
        <v>308</v>
      </c>
      <c r="B364" t="str">
        <f>_xlfn.TEXTBEFORE(Table2[[#This Row],[Kamp]]," - ")</f>
        <v>Hafnia FC</v>
      </c>
      <c r="C364" t="str">
        <f>_xlfn.TEXTAFTER(Table2[[#This Row],[Kamp]],"- ")</f>
        <v>Vanløse Floorball</v>
      </c>
      <c r="D364">
        <v>44859</v>
      </c>
      <c r="E364">
        <v>35326</v>
      </c>
      <c r="F364">
        <v>20222023</v>
      </c>
      <c r="G364" t="s">
        <v>17</v>
      </c>
      <c r="H364" t="s">
        <v>663</v>
      </c>
      <c r="I364" t="s">
        <v>678</v>
      </c>
      <c r="J364">
        <v>2</v>
      </c>
      <c r="K364">
        <v>29510</v>
      </c>
      <c r="L364">
        <v>302</v>
      </c>
      <c r="M364" t="s">
        <v>631</v>
      </c>
      <c r="N364" t="s">
        <v>311</v>
      </c>
      <c r="O364" t="s">
        <v>634</v>
      </c>
      <c r="P364">
        <v>64</v>
      </c>
      <c r="Q364" t="s">
        <v>634</v>
      </c>
      <c r="R364">
        <f>SUMIFS(Table2[number],Table2[Event],"Goal",Table2[H/U],"HOME",Table2[GameID],Table2[[#This Row],[GameID]],Table2[GameTime],"&lt;="&amp;Table2[[#This Row],[GameTime]])</f>
        <v>4</v>
      </c>
      <c r="S364">
        <f>SUMIFS(Table2[number],Table2[Event],"Goal",Table2[H/U],"AWAY",Table2[GameID],Table2[[#This Row],[GameID]],Table2[GameTime],"&lt;="&amp;Table2[[#This Row],[GameTime]])</f>
        <v>6</v>
      </c>
      <c r="T364" t="str">
        <f>IF(Table2[[#This Row],[Event]]="Goal",Table2[[#This Row],[Hscore]]&amp;"-"&amp;Table2[[#This Row],[Uscore]],"")</f>
        <v/>
      </c>
      <c r="U364">
        <v>2373</v>
      </c>
      <c r="V364" s="1">
        <f>Table2[[#This Row],[GameTime]]-(Table2[[#This Row],[period]]-1)*1200</f>
        <v>1173</v>
      </c>
      <c r="W364" s="1">
        <f>ROUNDDOWN(Table2[[#This Row],[Time]]/60,0)</f>
        <v>19</v>
      </c>
      <c r="X364" s="1">
        <f>ROUNDDOWN((Table2[[#This Row],[Time]]/60-Table2[[#This Row],[Time2]])*60,0)</f>
        <v>33</v>
      </c>
      <c r="Y364" s="1">
        <f>IF(Table2[[#This Row],[Time2]]&lt;10,0&amp;Table2[[#This Row],[Time2]],Table2[[#This Row],[Time2]])</f>
        <v>19</v>
      </c>
      <c r="Z364" s="1">
        <f>IF(Table2[[#This Row],[Time3]]&lt;10,0&amp;Table2[[#This Row],[Time3]],Table2[[#This Row],[Time3]])</f>
        <v>33</v>
      </c>
      <c r="AA364" s="2" t="str">
        <f>Table2[[#This Row],[Time4]]&amp;":"&amp;Table2[[#This Row],[Time5]]</f>
        <v>19:33</v>
      </c>
      <c r="AB364" s="1" cm="1">
        <f t="array" ref="AB364">IFERROR(IF(Table2[[#This Row],[code]]="","",_xlfn.IFS(AND(Table2[[#This Row],[code]]&lt;400,Table2[[#This Row],[code]]&lt;&gt;""),2,Table2[[#This Row],[code]]&gt;500,4)),"")</f>
        <v>2</v>
      </c>
      <c r="AC364" s="1">
        <f>IF(Table2[[#This Row],[Event]]="Penalty",Table2[[#This Row],[number]],IF(Table2[[#This Row],[Event]]="Time-Out",401,""))</f>
        <v>302</v>
      </c>
      <c r="AD364" s="1">
        <f>ROW(A363)</f>
        <v>363</v>
      </c>
      <c r="AE364" s="1">
        <f>COUNTIFS(Table2[GameID],Table2[[#This Row],[GameID]],Table2[Column1],"&lt;="&amp;Table2[[#This Row],[Column1]])-1</f>
        <v>13</v>
      </c>
    </row>
    <row r="365" spans="1:31" x14ac:dyDescent="0.45">
      <c r="A365" t="s">
        <v>308</v>
      </c>
      <c r="B365" t="str">
        <f>_xlfn.TEXTBEFORE(Table2[[#This Row],[Kamp]]," - ")</f>
        <v>Hafnia FC</v>
      </c>
      <c r="C365" t="str">
        <f>_xlfn.TEXTAFTER(Table2[[#This Row],[Kamp]],"- ")</f>
        <v>Vanløse Floorball</v>
      </c>
      <c r="D365">
        <v>44859</v>
      </c>
      <c r="E365">
        <v>35326</v>
      </c>
      <c r="F365">
        <v>20222023</v>
      </c>
      <c r="G365" t="s">
        <v>17</v>
      </c>
      <c r="H365" t="s">
        <v>660</v>
      </c>
      <c r="I365" t="s">
        <v>677</v>
      </c>
      <c r="J365">
        <v>3</v>
      </c>
      <c r="K365">
        <v>29509</v>
      </c>
      <c r="L365">
        <v>1</v>
      </c>
      <c r="M365" t="s">
        <v>630</v>
      </c>
      <c r="N365" t="s">
        <v>105</v>
      </c>
      <c r="O365" t="s">
        <v>99</v>
      </c>
      <c r="P365">
        <v>97</v>
      </c>
      <c r="Q365">
        <v>18</v>
      </c>
      <c r="R365">
        <f>SUMIFS(Table2[number],Table2[Event],"Goal",Table2[H/U],"HOME",Table2[GameID],Table2[[#This Row],[GameID]],Table2[GameTime],"&lt;="&amp;Table2[[#This Row],[GameTime]])</f>
        <v>4</v>
      </c>
      <c r="S365">
        <f>SUMIFS(Table2[number],Table2[Event],"Goal",Table2[H/U],"AWAY",Table2[GameID],Table2[[#This Row],[GameID]],Table2[GameTime],"&lt;="&amp;Table2[[#This Row],[GameTime]])</f>
        <v>7</v>
      </c>
      <c r="T365" t="str">
        <f>IF(Table2[[#This Row],[Event]]="Goal",Table2[[#This Row],[Hscore]]&amp;"-"&amp;Table2[[#This Row],[Uscore]],"")</f>
        <v>4-7</v>
      </c>
      <c r="U365">
        <v>2465</v>
      </c>
      <c r="V365" s="1">
        <f>Table2[[#This Row],[GameTime]]-(Table2[[#This Row],[period]]-1)*1200</f>
        <v>65</v>
      </c>
      <c r="W365" s="1">
        <f>ROUNDDOWN(Table2[[#This Row],[Time]]/60,0)</f>
        <v>1</v>
      </c>
      <c r="X365" s="1">
        <f>ROUNDDOWN((Table2[[#This Row],[Time]]/60-Table2[[#This Row],[Time2]])*60,0)</f>
        <v>5</v>
      </c>
      <c r="Y365" s="1" t="str">
        <f>IF(Table2[[#This Row],[Time2]]&lt;10,0&amp;Table2[[#This Row],[Time2]],Table2[[#This Row],[Time2]])</f>
        <v>01</v>
      </c>
      <c r="Z365" s="1" t="str">
        <f>IF(Table2[[#This Row],[Time3]]&lt;10,0&amp;Table2[[#This Row],[Time3]],Table2[[#This Row],[Time3]])</f>
        <v>05</v>
      </c>
      <c r="AA365" s="2" t="str">
        <f>Table2[[#This Row],[Time4]]&amp;":"&amp;Table2[[#This Row],[Time5]]</f>
        <v>01:05</v>
      </c>
      <c r="AB365" s="1" t="str" cm="1">
        <f t="array" ref="AB365">IFERROR(IF(Table2[[#This Row],[code]]="","",_xlfn.IFS(AND(Table2[[#This Row],[code]]&lt;400,Table2[[#This Row],[code]]&lt;&gt;""),2,Table2[[#This Row],[code]]&gt;500,4)),"")</f>
        <v/>
      </c>
      <c r="AC365" s="1" t="str">
        <f>IF(Table2[[#This Row],[Event]]="Penalty",Table2[[#This Row],[number]],IF(Table2[[#This Row],[Event]]="Time-Out",401,""))</f>
        <v/>
      </c>
      <c r="AD365" s="1">
        <f>ROW(A364)</f>
        <v>364</v>
      </c>
      <c r="AE365" s="1">
        <f>COUNTIFS(Table2[GameID],Table2[[#This Row],[GameID]],Table2[Column1],"&lt;="&amp;Table2[[#This Row],[Column1]])-1</f>
        <v>14</v>
      </c>
    </row>
    <row r="366" spans="1:31" x14ac:dyDescent="0.45">
      <c r="A366" t="s">
        <v>308</v>
      </c>
      <c r="B366" t="str">
        <f>_xlfn.TEXTBEFORE(Table2[[#This Row],[Kamp]]," - ")</f>
        <v>Hafnia FC</v>
      </c>
      <c r="C366" t="str">
        <f>_xlfn.TEXTAFTER(Table2[[#This Row],[Kamp]],"- ")</f>
        <v>Vanløse Floorball</v>
      </c>
      <c r="D366">
        <v>44859</v>
      </c>
      <c r="E366">
        <v>35326</v>
      </c>
      <c r="F366">
        <v>20222023</v>
      </c>
      <c r="G366" t="s">
        <v>17</v>
      </c>
      <c r="H366" t="s">
        <v>660</v>
      </c>
      <c r="I366" t="s">
        <v>677</v>
      </c>
      <c r="J366">
        <v>3</v>
      </c>
      <c r="K366">
        <v>29509</v>
      </c>
      <c r="L366">
        <v>1</v>
      </c>
      <c r="M366" t="s">
        <v>630</v>
      </c>
      <c r="N366" t="s">
        <v>105</v>
      </c>
      <c r="O366" t="s">
        <v>99</v>
      </c>
      <c r="P366">
        <v>97</v>
      </c>
      <c r="Q366">
        <v>18</v>
      </c>
      <c r="R366">
        <f>SUMIFS(Table2[number],Table2[Event],"Goal",Table2[H/U],"HOME",Table2[GameID],Table2[[#This Row],[GameID]],Table2[GameTime],"&lt;="&amp;Table2[[#This Row],[GameTime]])</f>
        <v>4</v>
      </c>
      <c r="S366">
        <f>SUMIFS(Table2[number],Table2[Event],"Goal",Table2[H/U],"AWAY",Table2[GameID],Table2[[#This Row],[GameID]],Table2[GameTime],"&lt;="&amp;Table2[[#This Row],[GameTime]])</f>
        <v>8</v>
      </c>
      <c r="T366" t="str">
        <f>IF(Table2[[#This Row],[Event]]="Goal",Table2[[#This Row],[Hscore]]&amp;"-"&amp;Table2[[#This Row],[Uscore]],"")</f>
        <v>4-8</v>
      </c>
      <c r="U366">
        <v>2499</v>
      </c>
      <c r="V366" s="1">
        <f>Table2[[#This Row],[GameTime]]-(Table2[[#This Row],[period]]-1)*1200</f>
        <v>99</v>
      </c>
      <c r="W366" s="1">
        <f>ROUNDDOWN(Table2[[#This Row],[Time]]/60,0)</f>
        <v>1</v>
      </c>
      <c r="X366" s="1">
        <f>ROUNDDOWN((Table2[[#This Row],[Time]]/60-Table2[[#This Row],[Time2]])*60,0)</f>
        <v>39</v>
      </c>
      <c r="Y366" s="1" t="str">
        <f>IF(Table2[[#This Row],[Time2]]&lt;10,0&amp;Table2[[#This Row],[Time2]],Table2[[#This Row],[Time2]])</f>
        <v>01</v>
      </c>
      <c r="Z366" s="1">
        <f>IF(Table2[[#This Row],[Time3]]&lt;10,0&amp;Table2[[#This Row],[Time3]],Table2[[#This Row],[Time3]])</f>
        <v>39</v>
      </c>
      <c r="AA366" s="2" t="str">
        <f>Table2[[#This Row],[Time4]]&amp;":"&amp;Table2[[#This Row],[Time5]]</f>
        <v>01:39</v>
      </c>
      <c r="AB366" s="1" t="str" cm="1">
        <f t="array" ref="AB366">IFERROR(IF(Table2[[#This Row],[code]]="","",_xlfn.IFS(AND(Table2[[#This Row],[code]]&lt;400,Table2[[#This Row],[code]]&lt;&gt;""),2,Table2[[#This Row],[code]]&gt;500,4)),"")</f>
        <v/>
      </c>
      <c r="AC366" s="1" t="str">
        <f>IF(Table2[[#This Row],[Event]]="Penalty",Table2[[#This Row],[number]],IF(Table2[[#This Row],[Event]]="Time-Out",401,""))</f>
        <v/>
      </c>
      <c r="AD366" s="1">
        <f>ROW(A365)</f>
        <v>365</v>
      </c>
      <c r="AE366" s="1">
        <f>COUNTIFS(Table2[GameID],Table2[[#This Row],[GameID]],Table2[Column1],"&lt;="&amp;Table2[[#This Row],[Column1]])-1</f>
        <v>15</v>
      </c>
    </row>
    <row r="367" spans="1:31" x14ac:dyDescent="0.45">
      <c r="A367" t="s">
        <v>308</v>
      </c>
      <c r="B367" t="str">
        <f>_xlfn.TEXTBEFORE(Table2[[#This Row],[Kamp]]," - ")</f>
        <v>Hafnia FC</v>
      </c>
      <c r="C367" t="str">
        <f>_xlfn.TEXTAFTER(Table2[[#This Row],[Kamp]],"- ")</f>
        <v>Vanløse Floorball</v>
      </c>
      <c r="D367">
        <v>44859</v>
      </c>
      <c r="E367">
        <v>35326</v>
      </c>
      <c r="F367">
        <v>20222023</v>
      </c>
      <c r="G367" t="s">
        <v>17</v>
      </c>
      <c r="H367" t="s">
        <v>660</v>
      </c>
      <c r="I367" t="s">
        <v>677</v>
      </c>
      <c r="J367">
        <v>3</v>
      </c>
      <c r="K367">
        <v>29509</v>
      </c>
      <c r="L367">
        <v>1</v>
      </c>
      <c r="M367" t="s">
        <v>630</v>
      </c>
      <c r="N367" t="s">
        <v>96</v>
      </c>
      <c r="O367" t="s">
        <v>106</v>
      </c>
      <c r="P367">
        <v>10</v>
      </c>
      <c r="Q367">
        <v>67</v>
      </c>
      <c r="R367">
        <f>SUMIFS(Table2[number],Table2[Event],"Goal",Table2[H/U],"HOME",Table2[GameID],Table2[[#This Row],[GameID]],Table2[GameTime],"&lt;="&amp;Table2[[#This Row],[GameTime]])</f>
        <v>4</v>
      </c>
      <c r="S367">
        <f>SUMIFS(Table2[number],Table2[Event],"Goal",Table2[H/U],"AWAY",Table2[GameID],Table2[[#This Row],[GameID]],Table2[GameTime],"&lt;="&amp;Table2[[#This Row],[GameTime]])</f>
        <v>9</v>
      </c>
      <c r="T367" t="str">
        <f>IF(Table2[[#This Row],[Event]]="Goal",Table2[[#This Row],[Hscore]]&amp;"-"&amp;Table2[[#This Row],[Uscore]],"")</f>
        <v>4-9</v>
      </c>
      <c r="U367">
        <v>2588</v>
      </c>
      <c r="V367" s="1">
        <f>Table2[[#This Row],[GameTime]]-(Table2[[#This Row],[period]]-1)*1200</f>
        <v>188</v>
      </c>
      <c r="W367" s="1">
        <f>ROUNDDOWN(Table2[[#This Row],[Time]]/60,0)</f>
        <v>3</v>
      </c>
      <c r="X367" s="1">
        <f>ROUNDDOWN((Table2[[#This Row],[Time]]/60-Table2[[#This Row],[Time2]])*60,0)</f>
        <v>8</v>
      </c>
      <c r="Y367" s="1" t="str">
        <f>IF(Table2[[#This Row],[Time2]]&lt;10,0&amp;Table2[[#This Row],[Time2]],Table2[[#This Row],[Time2]])</f>
        <v>03</v>
      </c>
      <c r="Z367" s="1" t="str">
        <f>IF(Table2[[#This Row],[Time3]]&lt;10,0&amp;Table2[[#This Row],[Time3]],Table2[[#This Row],[Time3]])</f>
        <v>08</v>
      </c>
      <c r="AA367" s="2" t="str">
        <f>Table2[[#This Row],[Time4]]&amp;":"&amp;Table2[[#This Row],[Time5]]</f>
        <v>03:08</v>
      </c>
      <c r="AB367" s="1" t="str" cm="1">
        <f t="array" ref="AB367">IFERROR(IF(Table2[[#This Row],[code]]="","",_xlfn.IFS(AND(Table2[[#This Row],[code]]&lt;400,Table2[[#This Row],[code]]&lt;&gt;""),2,Table2[[#This Row],[code]]&gt;500,4)),"")</f>
        <v/>
      </c>
      <c r="AC367" s="1" t="str">
        <f>IF(Table2[[#This Row],[Event]]="Penalty",Table2[[#This Row],[number]],IF(Table2[[#This Row],[Event]]="Time-Out",401,""))</f>
        <v/>
      </c>
      <c r="AD367" s="1">
        <f>ROW(A366)</f>
        <v>366</v>
      </c>
      <c r="AE367" s="1">
        <f>COUNTIFS(Table2[GameID],Table2[[#This Row],[GameID]],Table2[Column1],"&lt;="&amp;Table2[[#This Row],[Column1]])-1</f>
        <v>16</v>
      </c>
    </row>
    <row r="368" spans="1:31" x14ac:dyDescent="0.45">
      <c r="A368" t="s">
        <v>308</v>
      </c>
      <c r="B368" t="str">
        <f>_xlfn.TEXTBEFORE(Table2[[#This Row],[Kamp]]," - ")</f>
        <v>Hafnia FC</v>
      </c>
      <c r="C368" t="str">
        <f>_xlfn.TEXTAFTER(Table2[[#This Row],[Kamp]],"- ")</f>
        <v>Vanløse Floorball</v>
      </c>
      <c r="D368">
        <v>44859</v>
      </c>
      <c r="E368">
        <v>35326</v>
      </c>
      <c r="F368">
        <v>20222023</v>
      </c>
      <c r="G368" t="s">
        <v>17</v>
      </c>
      <c r="H368" t="s">
        <v>660</v>
      </c>
      <c r="I368" t="s">
        <v>677</v>
      </c>
      <c r="J368">
        <v>3</v>
      </c>
      <c r="K368">
        <v>29509</v>
      </c>
      <c r="L368">
        <v>207</v>
      </c>
      <c r="M368" t="s">
        <v>631</v>
      </c>
      <c r="N368" t="s">
        <v>105</v>
      </c>
      <c r="O368" t="s">
        <v>634</v>
      </c>
      <c r="P368">
        <v>97</v>
      </c>
      <c r="Q368" t="s">
        <v>634</v>
      </c>
      <c r="R368">
        <f>SUMIFS(Table2[number],Table2[Event],"Goal",Table2[H/U],"HOME",Table2[GameID],Table2[[#This Row],[GameID]],Table2[GameTime],"&lt;="&amp;Table2[[#This Row],[GameTime]])</f>
        <v>4</v>
      </c>
      <c r="S368">
        <f>SUMIFS(Table2[number],Table2[Event],"Goal",Table2[H/U],"AWAY",Table2[GameID],Table2[[#This Row],[GameID]],Table2[GameTime],"&lt;="&amp;Table2[[#This Row],[GameTime]])</f>
        <v>9</v>
      </c>
      <c r="T368" t="str">
        <f>IF(Table2[[#This Row],[Event]]="Goal",Table2[[#This Row],[Hscore]]&amp;"-"&amp;Table2[[#This Row],[Uscore]],"")</f>
        <v/>
      </c>
      <c r="U368">
        <v>2844</v>
      </c>
      <c r="V368" s="1">
        <f>Table2[[#This Row],[GameTime]]-(Table2[[#This Row],[period]]-1)*1200</f>
        <v>444</v>
      </c>
      <c r="W368" s="1">
        <f>ROUNDDOWN(Table2[[#This Row],[Time]]/60,0)</f>
        <v>7</v>
      </c>
      <c r="X368" s="1">
        <f>ROUNDDOWN((Table2[[#This Row],[Time]]/60-Table2[[#This Row],[Time2]])*60,0)</f>
        <v>24</v>
      </c>
      <c r="Y368" s="1" t="str">
        <f>IF(Table2[[#This Row],[Time2]]&lt;10,0&amp;Table2[[#This Row],[Time2]],Table2[[#This Row],[Time2]])</f>
        <v>07</v>
      </c>
      <c r="Z368" s="1">
        <f>IF(Table2[[#This Row],[Time3]]&lt;10,0&amp;Table2[[#This Row],[Time3]],Table2[[#This Row],[Time3]])</f>
        <v>24</v>
      </c>
      <c r="AA368" s="2" t="str">
        <f>Table2[[#This Row],[Time4]]&amp;":"&amp;Table2[[#This Row],[Time5]]</f>
        <v>07:24</v>
      </c>
      <c r="AB368" s="1" cm="1">
        <f t="array" ref="AB368">IFERROR(IF(Table2[[#This Row],[code]]="","",_xlfn.IFS(AND(Table2[[#This Row],[code]]&lt;400,Table2[[#This Row],[code]]&lt;&gt;""),2,Table2[[#This Row],[code]]&gt;500,4)),"")</f>
        <v>2</v>
      </c>
      <c r="AC368" s="1">
        <f>IF(Table2[[#This Row],[Event]]="Penalty",Table2[[#This Row],[number]],IF(Table2[[#This Row],[Event]]="Time-Out",401,""))</f>
        <v>207</v>
      </c>
      <c r="AD368" s="1">
        <f>ROW(A367)</f>
        <v>367</v>
      </c>
      <c r="AE368" s="1">
        <f>COUNTIFS(Table2[GameID],Table2[[#This Row],[GameID]],Table2[Column1],"&lt;="&amp;Table2[[#This Row],[Column1]])-1</f>
        <v>17</v>
      </c>
    </row>
    <row r="369" spans="1:31" x14ac:dyDescent="0.45">
      <c r="A369" t="s">
        <v>308</v>
      </c>
      <c r="B369" t="str">
        <f>_xlfn.TEXTBEFORE(Table2[[#This Row],[Kamp]]," - ")</f>
        <v>Hafnia FC</v>
      </c>
      <c r="C369" t="str">
        <f>_xlfn.TEXTAFTER(Table2[[#This Row],[Kamp]],"- ")</f>
        <v>Vanløse Floorball</v>
      </c>
      <c r="D369">
        <v>44859</v>
      </c>
      <c r="E369">
        <v>35326</v>
      </c>
      <c r="F369">
        <v>20222023</v>
      </c>
      <c r="G369" t="s">
        <v>17</v>
      </c>
      <c r="H369" t="s">
        <v>663</v>
      </c>
      <c r="I369" t="s">
        <v>678</v>
      </c>
      <c r="J369">
        <v>3</v>
      </c>
      <c r="K369">
        <v>29510</v>
      </c>
      <c r="L369">
        <v>201</v>
      </c>
      <c r="M369" t="s">
        <v>631</v>
      </c>
      <c r="N369" t="s">
        <v>115</v>
      </c>
      <c r="O369" t="s">
        <v>634</v>
      </c>
      <c r="P369">
        <v>28</v>
      </c>
      <c r="Q369" t="s">
        <v>634</v>
      </c>
      <c r="R369">
        <f>SUMIFS(Table2[number],Table2[Event],"Goal",Table2[H/U],"HOME",Table2[GameID],Table2[[#This Row],[GameID]],Table2[GameTime],"&lt;="&amp;Table2[[#This Row],[GameTime]])</f>
        <v>4</v>
      </c>
      <c r="S369">
        <f>SUMIFS(Table2[number],Table2[Event],"Goal",Table2[H/U],"AWAY",Table2[GameID],Table2[[#This Row],[GameID]],Table2[GameTime],"&lt;="&amp;Table2[[#This Row],[GameTime]])</f>
        <v>9</v>
      </c>
      <c r="T369" t="str">
        <f>IF(Table2[[#This Row],[Event]]="Goal",Table2[[#This Row],[Hscore]]&amp;"-"&amp;Table2[[#This Row],[Uscore]],"")</f>
        <v/>
      </c>
      <c r="U369">
        <v>3090</v>
      </c>
      <c r="V369" s="1">
        <f>Table2[[#This Row],[GameTime]]-(Table2[[#This Row],[period]]-1)*1200</f>
        <v>690</v>
      </c>
      <c r="W369" s="1">
        <f>ROUNDDOWN(Table2[[#This Row],[Time]]/60,0)</f>
        <v>11</v>
      </c>
      <c r="X369" s="1">
        <f>ROUNDDOWN((Table2[[#This Row],[Time]]/60-Table2[[#This Row],[Time2]])*60,0)</f>
        <v>30</v>
      </c>
      <c r="Y369" s="1">
        <f>IF(Table2[[#This Row],[Time2]]&lt;10,0&amp;Table2[[#This Row],[Time2]],Table2[[#This Row],[Time2]])</f>
        <v>11</v>
      </c>
      <c r="Z369" s="1">
        <f>IF(Table2[[#This Row],[Time3]]&lt;10,0&amp;Table2[[#This Row],[Time3]],Table2[[#This Row],[Time3]])</f>
        <v>30</v>
      </c>
      <c r="AA369" s="2" t="str">
        <f>Table2[[#This Row],[Time4]]&amp;":"&amp;Table2[[#This Row],[Time5]]</f>
        <v>11:30</v>
      </c>
      <c r="AB369" s="1" cm="1">
        <f t="array" ref="AB369">IFERROR(IF(Table2[[#This Row],[code]]="","",_xlfn.IFS(AND(Table2[[#This Row],[code]]&lt;400,Table2[[#This Row],[code]]&lt;&gt;""),2,Table2[[#This Row],[code]]&gt;500,4)),"")</f>
        <v>2</v>
      </c>
      <c r="AC369" s="1">
        <f>IF(Table2[[#This Row],[Event]]="Penalty",Table2[[#This Row],[number]],IF(Table2[[#This Row],[Event]]="Time-Out",401,""))</f>
        <v>201</v>
      </c>
      <c r="AD369" s="1">
        <f>ROW(A368)</f>
        <v>368</v>
      </c>
      <c r="AE369" s="1">
        <f>COUNTIFS(Table2[GameID],Table2[[#This Row],[GameID]],Table2[Column1],"&lt;="&amp;Table2[[#This Row],[Column1]])-1</f>
        <v>18</v>
      </c>
    </row>
    <row r="370" spans="1:31" x14ac:dyDescent="0.45">
      <c r="A370" t="s">
        <v>308</v>
      </c>
      <c r="B370" t="str">
        <f>_xlfn.TEXTBEFORE(Table2[[#This Row],[Kamp]]," - ")</f>
        <v>Hafnia FC</v>
      </c>
      <c r="C370" t="str">
        <f>_xlfn.TEXTAFTER(Table2[[#This Row],[Kamp]],"- ")</f>
        <v>Vanløse Floorball</v>
      </c>
      <c r="D370">
        <v>44859</v>
      </c>
      <c r="E370">
        <v>35326</v>
      </c>
      <c r="F370">
        <v>20222023</v>
      </c>
      <c r="G370" t="s">
        <v>17</v>
      </c>
      <c r="H370" t="s">
        <v>660</v>
      </c>
      <c r="I370" t="s">
        <v>677</v>
      </c>
      <c r="J370">
        <v>3</v>
      </c>
      <c r="K370">
        <v>29509</v>
      </c>
      <c r="L370">
        <v>0</v>
      </c>
      <c r="M370" t="s">
        <v>633</v>
      </c>
      <c r="N370" t="s">
        <v>634</v>
      </c>
      <c r="O370" t="s">
        <v>634</v>
      </c>
      <c r="P370" t="s">
        <v>634</v>
      </c>
      <c r="Q370" t="s">
        <v>634</v>
      </c>
      <c r="R370">
        <f>SUMIFS(Table2[number],Table2[Event],"Goal",Table2[H/U],"HOME",Table2[GameID],Table2[[#This Row],[GameID]],Table2[GameTime],"&lt;="&amp;Table2[[#This Row],[GameTime]])</f>
        <v>4</v>
      </c>
      <c r="S370">
        <f>SUMIFS(Table2[number],Table2[Event],"Goal",Table2[H/U],"AWAY",Table2[GameID],Table2[[#This Row],[GameID]],Table2[GameTime],"&lt;="&amp;Table2[[#This Row],[GameTime]])</f>
        <v>9</v>
      </c>
      <c r="T370" t="str">
        <f>IF(Table2[[#This Row],[Event]]="Goal",Table2[[#This Row],[Hscore]]&amp;"-"&amp;Table2[[#This Row],[Uscore]],"")</f>
        <v/>
      </c>
      <c r="U370">
        <v>3090</v>
      </c>
      <c r="V370" s="1">
        <f>Table2[[#This Row],[GameTime]]-(Table2[[#This Row],[period]]-1)*1200</f>
        <v>690</v>
      </c>
      <c r="W370" s="1">
        <f>ROUNDDOWN(Table2[[#This Row],[Time]]/60,0)</f>
        <v>11</v>
      </c>
      <c r="X370" s="1">
        <f>ROUNDDOWN((Table2[[#This Row],[Time]]/60-Table2[[#This Row],[Time2]])*60,0)</f>
        <v>30</v>
      </c>
      <c r="Y370" s="1">
        <f>IF(Table2[[#This Row],[Time2]]&lt;10,0&amp;Table2[[#This Row],[Time2]],Table2[[#This Row],[Time2]])</f>
        <v>11</v>
      </c>
      <c r="Z370" s="1">
        <f>IF(Table2[[#This Row],[Time3]]&lt;10,0&amp;Table2[[#This Row],[Time3]],Table2[[#This Row],[Time3]])</f>
        <v>30</v>
      </c>
      <c r="AA370" s="2" t="str">
        <f>Table2[[#This Row],[Time4]]&amp;":"&amp;Table2[[#This Row],[Time5]]</f>
        <v>11:30</v>
      </c>
      <c r="AB370" s="1" t="str" cm="1">
        <f t="array" ref="AB370">IFERROR(IF(Table2[[#This Row],[code]]="","",_xlfn.IFS(AND(Table2[[#This Row],[code]]&lt;400,Table2[[#This Row],[code]]&lt;&gt;""),2,Table2[[#This Row],[code]]&gt;500,4)),"")</f>
        <v/>
      </c>
      <c r="AC370" s="1">
        <f>IF(Table2[[#This Row],[Event]]="Penalty",Table2[[#This Row],[number]],IF(Table2[[#This Row],[Event]]="Time-Out",401,""))</f>
        <v>401</v>
      </c>
      <c r="AD370" s="1">
        <f>ROW(A369)</f>
        <v>369</v>
      </c>
      <c r="AE370" s="1">
        <f>COUNTIFS(Table2[GameID],Table2[[#This Row],[GameID]],Table2[Column1],"&lt;="&amp;Table2[[#This Row],[Column1]])-1</f>
        <v>19</v>
      </c>
    </row>
    <row r="371" spans="1:31" x14ac:dyDescent="0.45">
      <c r="A371" t="s">
        <v>308</v>
      </c>
      <c r="B371" t="str">
        <f>_xlfn.TEXTBEFORE(Table2[[#This Row],[Kamp]]," - ")</f>
        <v>Hafnia FC</v>
      </c>
      <c r="C371" t="str">
        <f>_xlfn.TEXTAFTER(Table2[[#This Row],[Kamp]],"- ")</f>
        <v>Vanløse Floorball</v>
      </c>
      <c r="D371">
        <v>44859</v>
      </c>
      <c r="E371">
        <v>35326</v>
      </c>
      <c r="F371">
        <v>20222023</v>
      </c>
      <c r="G371" t="s">
        <v>17</v>
      </c>
      <c r="H371" t="s">
        <v>663</v>
      </c>
      <c r="I371" t="s">
        <v>678</v>
      </c>
      <c r="J371">
        <v>3</v>
      </c>
      <c r="K371">
        <v>29510</v>
      </c>
      <c r="L371">
        <v>1</v>
      </c>
      <c r="M371" t="s">
        <v>630</v>
      </c>
      <c r="N371" t="s">
        <v>163</v>
      </c>
      <c r="O371" t="s">
        <v>634</v>
      </c>
      <c r="P371">
        <v>66</v>
      </c>
      <c r="Q371" t="s">
        <v>634</v>
      </c>
      <c r="R371">
        <f>SUMIFS(Table2[number],Table2[Event],"Goal",Table2[H/U],"HOME",Table2[GameID],Table2[[#This Row],[GameID]],Table2[GameTime],"&lt;="&amp;Table2[[#This Row],[GameTime]])</f>
        <v>5</v>
      </c>
      <c r="S371">
        <f>SUMIFS(Table2[number],Table2[Event],"Goal",Table2[H/U],"AWAY",Table2[GameID],Table2[[#This Row],[GameID]],Table2[GameTime],"&lt;="&amp;Table2[[#This Row],[GameTime]])</f>
        <v>9</v>
      </c>
      <c r="T371" t="str">
        <f>IF(Table2[[#This Row],[Event]]="Goal",Table2[[#This Row],[Hscore]]&amp;"-"&amp;Table2[[#This Row],[Uscore]],"")</f>
        <v>5-9</v>
      </c>
      <c r="U371">
        <v>3185</v>
      </c>
      <c r="V371" s="1">
        <f>Table2[[#This Row],[GameTime]]-(Table2[[#This Row],[period]]-1)*1200</f>
        <v>785</v>
      </c>
      <c r="W371" s="1">
        <f>ROUNDDOWN(Table2[[#This Row],[Time]]/60,0)</f>
        <v>13</v>
      </c>
      <c r="X371" s="1">
        <f>ROUNDDOWN((Table2[[#This Row],[Time]]/60-Table2[[#This Row],[Time2]])*60,0)</f>
        <v>5</v>
      </c>
      <c r="Y371" s="1">
        <f>IF(Table2[[#This Row],[Time2]]&lt;10,0&amp;Table2[[#This Row],[Time2]],Table2[[#This Row],[Time2]])</f>
        <v>13</v>
      </c>
      <c r="Z371" s="1" t="str">
        <f>IF(Table2[[#This Row],[Time3]]&lt;10,0&amp;Table2[[#This Row],[Time3]],Table2[[#This Row],[Time3]])</f>
        <v>05</v>
      </c>
      <c r="AA371" s="2" t="str">
        <f>Table2[[#This Row],[Time4]]&amp;":"&amp;Table2[[#This Row],[Time5]]</f>
        <v>13:05</v>
      </c>
      <c r="AB371" s="1" t="str" cm="1">
        <f t="array" ref="AB371">IFERROR(IF(Table2[[#This Row],[code]]="","",_xlfn.IFS(AND(Table2[[#This Row],[code]]&lt;400,Table2[[#This Row],[code]]&lt;&gt;""),2,Table2[[#This Row],[code]]&gt;500,4)),"")</f>
        <v/>
      </c>
      <c r="AC371" s="1" t="str">
        <f>IF(Table2[[#This Row],[Event]]="Penalty",Table2[[#This Row],[number]],IF(Table2[[#This Row],[Event]]="Time-Out",401,""))</f>
        <v/>
      </c>
      <c r="AD371" s="1">
        <f>ROW(A370)</f>
        <v>370</v>
      </c>
      <c r="AE371" s="1">
        <f>COUNTIFS(Table2[GameID],Table2[[#This Row],[GameID]],Table2[Column1],"&lt;="&amp;Table2[[#This Row],[Column1]])-1</f>
        <v>20</v>
      </c>
    </row>
    <row r="372" spans="1:31" x14ac:dyDescent="0.45">
      <c r="A372" t="s">
        <v>313</v>
      </c>
      <c r="B372" t="str">
        <f>_xlfn.TEXTBEFORE(Table2[[#This Row],[Kamp]]," - ")</f>
        <v>Rødovre FC</v>
      </c>
      <c r="C372" t="str">
        <f>_xlfn.TEXTAFTER(Table2[[#This Row],[Kamp]],"- ")</f>
        <v>Benløse IF</v>
      </c>
      <c r="D372">
        <v>44860</v>
      </c>
      <c r="E372">
        <v>35327</v>
      </c>
      <c r="F372">
        <v>20222023</v>
      </c>
      <c r="G372" t="s">
        <v>17</v>
      </c>
      <c r="H372" t="s">
        <v>665</v>
      </c>
      <c r="I372" t="s">
        <v>678</v>
      </c>
      <c r="J372">
        <v>1</v>
      </c>
      <c r="K372">
        <v>29512</v>
      </c>
      <c r="L372">
        <v>1</v>
      </c>
      <c r="M372" t="s">
        <v>630</v>
      </c>
      <c r="N372" t="s">
        <v>42</v>
      </c>
      <c r="O372" t="s">
        <v>634</v>
      </c>
      <c r="P372">
        <v>8</v>
      </c>
      <c r="Q372" t="s">
        <v>634</v>
      </c>
      <c r="R372">
        <f>SUMIFS(Table2[number],Table2[Event],"Goal",Table2[H/U],"HOME",Table2[GameID],Table2[[#This Row],[GameID]],Table2[GameTime],"&lt;="&amp;Table2[[#This Row],[GameTime]])</f>
        <v>1</v>
      </c>
      <c r="S372">
        <f>SUMIFS(Table2[number],Table2[Event],"Goal",Table2[H/U],"AWAY",Table2[GameID],Table2[[#This Row],[GameID]],Table2[GameTime],"&lt;="&amp;Table2[[#This Row],[GameTime]])</f>
        <v>0</v>
      </c>
      <c r="T372" t="str">
        <f>IF(Table2[[#This Row],[Event]]="Goal",Table2[[#This Row],[Hscore]]&amp;"-"&amp;Table2[[#This Row],[Uscore]],"")</f>
        <v>1-0</v>
      </c>
      <c r="U372">
        <v>218</v>
      </c>
      <c r="V372" s="1">
        <f>Table2[[#This Row],[GameTime]]-(Table2[[#This Row],[period]]-1)*1200</f>
        <v>218</v>
      </c>
      <c r="W372" s="1">
        <f>ROUNDDOWN(Table2[[#This Row],[Time]]/60,0)</f>
        <v>3</v>
      </c>
      <c r="X372" s="1">
        <f>ROUNDDOWN((Table2[[#This Row],[Time]]/60-Table2[[#This Row],[Time2]])*60,0)</f>
        <v>38</v>
      </c>
      <c r="Y372" s="1" t="str">
        <f>IF(Table2[[#This Row],[Time2]]&lt;10,0&amp;Table2[[#This Row],[Time2]],Table2[[#This Row],[Time2]])</f>
        <v>03</v>
      </c>
      <c r="Z372" s="1">
        <f>IF(Table2[[#This Row],[Time3]]&lt;10,0&amp;Table2[[#This Row],[Time3]],Table2[[#This Row],[Time3]])</f>
        <v>38</v>
      </c>
      <c r="AA372" s="2" t="str">
        <f>Table2[[#This Row],[Time4]]&amp;":"&amp;Table2[[#This Row],[Time5]]</f>
        <v>03:38</v>
      </c>
      <c r="AB372" s="1" t="str" cm="1">
        <f t="array" ref="AB372">IFERROR(IF(Table2[[#This Row],[code]]="","",_xlfn.IFS(AND(Table2[[#This Row],[code]]&lt;400,Table2[[#This Row],[code]]&lt;&gt;""),2,Table2[[#This Row],[code]]&gt;500,4)),"")</f>
        <v/>
      </c>
      <c r="AC372" s="1" t="str">
        <f>IF(Table2[[#This Row],[Event]]="Penalty",Table2[[#This Row],[number]],IF(Table2[[#This Row],[Event]]="Time-Out",401,""))</f>
        <v/>
      </c>
      <c r="AD372" s="1">
        <f>ROW(A371)</f>
        <v>371</v>
      </c>
      <c r="AE372" s="1">
        <f>COUNTIFS(Table2[GameID],Table2[[#This Row],[GameID]],Table2[Column1],"&lt;="&amp;Table2[[#This Row],[Column1]])-1</f>
        <v>0</v>
      </c>
    </row>
    <row r="373" spans="1:31" x14ac:dyDescent="0.45">
      <c r="A373" t="s">
        <v>313</v>
      </c>
      <c r="B373" t="str">
        <f>_xlfn.TEXTBEFORE(Table2[[#This Row],[Kamp]]," - ")</f>
        <v>Rødovre FC</v>
      </c>
      <c r="C373" t="str">
        <f>_xlfn.TEXTAFTER(Table2[[#This Row],[Kamp]],"- ")</f>
        <v>Benløse IF</v>
      </c>
      <c r="D373">
        <v>44860</v>
      </c>
      <c r="E373">
        <v>35327</v>
      </c>
      <c r="F373">
        <v>20222023</v>
      </c>
      <c r="G373" t="s">
        <v>17</v>
      </c>
      <c r="H373" t="s">
        <v>665</v>
      </c>
      <c r="I373" t="s">
        <v>678</v>
      </c>
      <c r="J373">
        <v>1</v>
      </c>
      <c r="K373">
        <v>29512</v>
      </c>
      <c r="L373">
        <v>1</v>
      </c>
      <c r="M373" t="s">
        <v>630</v>
      </c>
      <c r="N373" t="s">
        <v>55</v>
      </c>
      <c r="O373" t="s">
        <v>46</v>
      </c>
      <c r="P373">
        <v>88</v>
      </c>
      <c r="Q373">
        <v>19</v>
      </c>
      <c r="R373">
        <f>SUMIFS(Table2[number],Table2[Event],"Goal",Table2[H/U],"HOME",Table2[GameID],Table2[[#This Row],[GameID]],Table2[GameTime],"&lt;="&amp;Table2[[#This Row],[GameTime]])</f>
        <v>2</v>
      </c>
      <c r="S373">
        <f>SUMIFS(Table2[number],Table2[Event],"Goal",Table2[H/U],"AWAY",Table2[GameID],Table2[[#This Row],[GameID]],Table2[GameTime],"&lt;="&amp;Table2[[#This Row],[GameTime]])</f>
        <v>0</v>
      </c>
      <c r="T373" t="str">
        <f>IF(Table2[[#This Row],[Event]]="Goal",Table2[[#This Row],[Hscore]]&amp;"-"&amp;Table2[[#This Row],[Uscore]],"")</f>
        <v>2-0</v>
      </c>
      <c r="U373">
        <v>402</v>
      </c>
      <c r="V373" s="1">
        <f>Table2[[#This Row],[GameTime]]-(Table2[[#This Row],[period]]-1)*1200</f>
        <v>402</v>
      </c>
      <c r="W373" s="1">
        <f>ROUNDDOWN(Table2[[#This Row],[Time]]/60,0)</f>
        <v>6</v>
      </c>
      <c r="X373" s="1">
        <f>ROUNDDOWN((Table2[[#This Row],[Time]]/60-Table2[[#This Row],[Time2]])*60,0)</f>
        <v>42</v>
      </c>
      <c r="Y373" s="1" t="str">
        <f>IF(Table2[[#This Row],[Time2]]&lt;10,0&amp;Table2[[#This Row],[Time2]],Table2[[#This Row],[Time2]])</f>
        <v>06</v>
      </c>
      <c r="Z373" s="1">
        <f>IF(Table2[[#This Row],[Time3]]&lt;10,0&amp;Table2[[#This Row],[Time3]],Table2[[#This Row],[Time3]])</f>
        <v>42</v>
      </c>
      <c r="AA373" s="2" t="str">
        <f>Table2[[#This Row],[Time4]]&amp;":"&amp;Table2[[#This Row],[Time5]]</f>
        <v>06:42</v>
      </c>
      <c r="AB373" s="1" t="str" cm="1">
        <f t="array" ref="AB373">IFERROR(IF(Table2[[#This Row],[code]]="","",_xlfn.IFS(AND(Table2[[#This Row],[code]]&lt;400,Table2[[#This Row],[code]]&lt;&gt;""),2,Table2[[#This Row],[code]]&gt;500,4)),"")</f>
        <v/>
      </c>
      <c r="AC373" s="1" t="str">
        <f>IF(Table2[[#This Row],[Event]]="Penalty",Table2[[#This Row],[number]],IF(Table2[[#This Row],[Event]]="Time-Out",401,""))</f>
        <v/>
      </c>
      <c r="AD373" s="1">
        <f>ROW(A372)</f>
        <v>372</v>
      </c>
      <c r="AE373" s="1">
        <f>COUNTIFS(Table2[GameID],Table2[[#This Row],[GameID]],Table2[Column1],"&lt;="&amp;Table2[[#This Row],[Column1]])-1</f>
        <v>1</v>
      </c>
    </row>
    <row r="374" spans="1:31" x14ac:dyDescent="0.45">
      <c r="A374" t="s">
        <v>313</v>
      </c>
      <c r="B374" t="str">
        <f>_xlfn.TEXTBEFORE(Table2[[#This Row],[Kamp]]," - ")</f>
        <v>Rødovre FC</v>
      </c>
      <c r="C374" t="str">
        <f>_xlfn.TEXTAFTER(Table2[[#This Row],[Kamp]],"- ")</f>
        <v>Benløse IF</v>
      </c>
      <c r="D374">
        <v>44860</v>
      </c>
      <c r="E374">
        <v>35327</v>
      </c>
      <c r="F374">
        <v>20222023</v>
      </c>
      <c r="G374" t="s">
        <v>17</v>
      </c>
      <c r="H374" t="s">
        <v>665</v>
      </c>
      <c r="I374" t="s">
        <v>678</v>
      </c>
      <c r="J374">
        <v>1</v>
      </c>
      <c r="K374">
        <v>29512</v>
      </c>
      <c r="L374">
        <v>208</v>
      </c>
      <c r="M374" t="s">
        <v>631</v>
      </c>
      <c r="N374" t="s">
        <v>50</v>
      </c>
      <c r="O374" t="s">
        <v>634</v>
      </c>
      <c r="P374">
        <v>53</v>
      </c>
      <c r="Q374" t="s">
        <v>634</v>
      </c>
      <c r="R374">
        <f>SUMIFS(Table2[number],Table2[Event],"Goal",Table2[H/U],"HOME",Table2[GameID],Table2[[#This Row],[GameID]],Table2[GameTime],"&lt;="&amp;Table2[[#This Row],[GameTime]])</f>
        <v>2</v>
      </c>
      <c r="S374">
        <f>SUMIFS(Table2[number],Table2[Event],"Goal",Table2[H/U],"AWAY",Table2[GameID],Table2[[#This Row],[GameID]],Table2[GameTime],"&lt;="&amp;Table2[[#This Row],[GameTime]])</f>
        <v>0</v>
      </c>
      <c r="T374" t="str">
        <f>IF(Table2[[#This Row],[Event]]="Goal",Table2[[#This Row],[Hscore]]&amp;"-"&amp;Table2[[#This Row],[Uscore]],"")</f>
        <v/>
      </c>
      <c r="U374">
        <v>444</v>
      </c>
      <c r="V374" s="1">
        <f>Table2[[#This Row],[GameTime]]-(Table2[[#This Row],[period]]-1)*1200</f>
        <v>444</v>
      </c>
      <c r="W374" s="1">
        <f>ROUNDDOWN(Table2[[#This Row],[Time]]/60,0)</f>
        <v>7</v>
      </c>
      <c r="X374" s="1">
        <f>ROUNDDOWN((Table2[[#This Row],[Time]]/60-Table2[[#This Row],[Time2]])*60,0)</f>
        <v>24</v>
      </c>
      <c r="Y374" s="1" t="str">
        <f>IF(Table2[[#This Row],[Time2]]&lt;10,0&amp;Table2[[#This Row],[Time2]],Table2[[#This Row],[Time2]])</f>
        <v>07</v>
      </c>
      <c r="Z374" s="1">
        <f>IF(Table2[[#This Row],[Time3]]&lt;10,0&amp;Table2[[#This Row],[Time3]],Table2[[#This Row],[Time3]])</f>
        <v>24</v>
      </c>
      <c r="AA374" s="2" t="str">
        <f>Table2[[#This Row],[Time4]]&amp;":"&amp;Table2[[#This Row],[Time5]]</f>
        <v>07:24</v>
      </c>
      <c r="AB374" s="1" cm="1">
        <f t="array" ref="AB374">IFERROR(IF(Table2[[#This Row],[code]]="","",_xlfn.IFS(AND(Table2[[#This Row],[code]]&lt;400,Table2[[#This Row],[code]]&lt;&gt;""),2,Table2[[#This Row],[code]]&gt;500,4)),"")</f>
        <v>2</v>
      </c>
      <c r="AC374" s="1">
        <f>IF(Table2[[#This Row],[Event]]="Penalty",Table2[[#This Row],[number]],IF(Table2[[#This Row],[Event]]="Time-Out",401,""))</f>
        <v>208</v>
      </c>
      <c r="AD374" s="1">
        <f>ROW(A373)</f>
        <v>373</v>
      </c>
      <c r="AE374" s="1">
        <f>COUNTIFS(Table2[GameID],Table2[[#This Row],[GameID]],Table2[Column1],"&lt;="&amp;Table2[[#This Row],[Column1]])-1</f>
        <v>2</v>
      </c>
    </row>
    <row r="375" spans="1:31" x14ac:dyDescent="0.45">
      <c r="A375" t="s">
        <v>313</v>
      </c>
      <c r="B375" t="str">
        <f>_xlfn.TEXTBEFORE(Table2[[#This Row],[Kamp]]," - ")</f>
        <v>Rødovre FC</v>
      </c>
      <c r="C375" t="str">
        <f>_xlfn.TEXTAFTER(Table2[[#This Row],[Kamp]],"- ")</f>
        <v>Benløse IF</v>
      </c>
      <c r="D375">
        <v>44860</v>
      </c>
      <c r="E375">
        <v>35327</v>
      </c>
      <c r="F375">
        <v>20222023</v>
      </c>
      <c r="G375" t="s">
        <v>17</v>
      </c>
      <c r="H375" t="s">
        <v>658</v>
      </c>
      <c r="I375" t="s">
        <v>677</v>
      </c>
      <c r="J375">
        <v>1</v>
      </c>
      <c r="K375">
        <v>29507</v>
      </c>
      <c r="L375">
        <v>1</v>
      </c>
      <c r="M375" t="s">
        <v>630</v>
      </c>
      <c r="N375" t="s">
        <v>38</v>
      </c>
      <c r="O375" t="s">
        <v>21</v>
      </c>
      <c r="P375">
        <v>98</v>
      </c>
      <c r="Q375">
        <v>6</v>
      </c>
      <c r="R375">
        <f>SUMIFS(Table2[number],Table2[Event],"Goal",Table2[H/U],"HOME",Table2[GameID],Table2[[#This Row],[GameID]],Table2[GameTime],"&lt;="&amp;Table2[[#This Row],[GameTime]])</f>
        <v>2</v>
      </c>
      <c r="S375">
        <f>SUMIFS(Table2[number],Table2[Event],"Goal",Table2[H/U],"AWAY",Table2[GameID],Table2[[#This Row],[GameID]],Table2[GameTime],"&lt;="&amp;Table2[[#This Row],[GameTime]])</f>
        <v>1</v>
      </c>
      <c r="T375" t="str">
        <f>IF(Table2[[#This Row],[Event]]="Goal",Table2[[#This Row],[Hscore]]&amp;"-"&amp;Table2[[#This Row],[Uscore]],"")</f>
        <v>2-1</v>
      </c>
      <c r="U375">
        <v>472</v>
      </c>
      <c r="V375" s="1">
        <f>Table2[[#This Row],[GameTime]]-(Table2[[#This Row],[period]]-1)*1200</f>
        <v>472</v>
      </c>
      <c r="W375" s="1">
        <f>ROUNDDOWN(Table2[[#This Row],[Time]]/60,0)</f>
        <v>7</v>
      </c>
      <c r="X375" s="1">
        <f>ROUNDDOWN((Table2[[#This Row],[Time]]/60-Table2[[#This Row],[Time2]])*60,0)</f>
        <v>52</v>
      </c>
      <c r="Y375" s="1" t="str">
        <f>IF(Table2[[#This Row],[Time2]]&lt;10,0&amp;Table2[[#This Row],[Time2]],Table2[[#This Row],[Time2]])</f>
        <v>07</v>
      </c>
      <c r="Z375" s="1">
        <f>IF(Table2[[#This Row],[Time3]]&lt;10,0&amp;Table2[[#This Row],[Time3]],Table2[[#This Row],[Time3]])</f>
        <v>52</v>
      </c>
      <c r="AA375" s="2" t="str">
        <f>Table2[[#This Row],[Time4]]&amp;":"&amp;Table2[[#This Row],[Time5]]</f>
        <v>07:52</v>
      </c>
      <c r="AB375" s="1" t="str" cm="1">
        <f t="array" ref="AB375">IFERROR(IF(Table2[[#This Row],[code]]="","",_xlfn.IFS(AND(Table2[[#This Row],[code]]&lt;400,Table2[[#This Row],[code]]&lt;&gt;""),2,Table2[[#This Row],[code]]&gt;500,4)),"")</f>
        <v/>
      </c>
      <c r="AC375" s="1" t="str">
        <f>IF(Table2[[#This Row],[Event]]="Penalty",Table2[[#This Row],[number]],IF(Table2[[#This Row],[Event]]="Time-Out",401,""))</f>
        <v/>
      </c>
      <c r="AD375" s="1">
        <f>ROW(A374)</f>
        <v>374</v>
      </c>
      <c r="AE375" s="1">
        <f>COUNTIFS(Table2[GameID],Table2[[#This Row],[GameID]],Table2[Column1],"&lt;="&amp;Table2[[#This Row],[Column1]])-1</f>
        <v>3</v>
      </c>
    </row>
    <row r="376" spans="1:31" x14ac:dyDescent="0.45">
      <c r="A376" t="s">
        <v>313</v>
      </c>
      <c r="B376" t="str">
        <f>_xlfn.TEXTBEFORE(Table2[[#This Row],[Kamp]]," - ")</f>
        <v>Rødovre FC</v>
      </c>
      <c r="C376" t="str">
        <f>_xlfn.TEXTAFTER(Table2[[#This Row],[Kamp]],"- ")</f>
        <v>Benløse IF</v>
      </c>
      <c r="D376">
        <v>44860</v>
      </c>
      <c r="E376">
        <v>35327</v>
      </c>
      <c r="F376">
        <v>20222023</v>
      </c>
      <c r="G376" t="s">
        <v>17</v>
      </c>
      <c r="H376" t="s">
        <v>658</v>
      </c>
      <c r="I376" t="s">
        <v>677</v>
      </c>
      <c r="J376">
        <v>2</v>
      </c>
      <c r="K376">
        <v>29507</v>
      </c>
      <c r="L376">
        <v>1</v>
      </c>
      <c r="M376" t="s">
        <v>630</v>
      </c>
      <c r="N376" t="s">
        <v>37</v>
      </c>
      <c r="O376" t="s">
        <v>632</v>
      </c>
      <c r="P376">
        <v>90</v>
      </c>
      <c r="Q376">
        <v>74</v>
      </c>
      <c r="R376">
        <f>SUMIFS(Table2[number],Table2[Event],"Goal",Table2[H/U],"HOME",Table2[GameID],Table2[[#This Row],[GameID]],Table2[GameTime],"&lt;="&amp;Table2[[#This Row],[GameTime]])</f>
        <v>2</v>
      </c>
      <c r="S376">
        <f>SUMIFS(Table2[number],Table2[Event],"Goal",Table2[H/U],"AWAY",Table2[GameID],Table2[[#This Row],[GameID]],Table2[GameTime],"&lt;="&amp;Table2[[#This Row],[GameTime]])</f>
        <v>2</v>
      </c>
      <c r="T376" t="str">
        <f>IF(Table2[[#This Row],[Event]]="Goal",Table2[[#This Row],[Hscore]]&amp;"-"&amp;Table2[[#This Row],[Uscore]],"")</f>
        <v>2-2</v>
      </c>
      <c r="U376">
        <v>1263</v>
      </c>
      <c r="V376" s="1">
        <f>Table2[[#This Row],[GameTime]]-(Table2[[#This Row],[period]]-1)*1200</f>
        <v>63</v>
      </c>
      <c r="W376" s="1">
        <f>ROUNDDOWN(Table2[[#This Row],[Time]]/60,0)</f>
        <v>1</v>
      </c>
      <c r="X376" s="1">
        <f>ROUNDDOWN((Table2[[#This Row],[Time]]/60-Table2[[#This Row],[Time2]])*60,0)</f>
        <v>3</v>
      </c>
      <c r="Y376" s="1" t="str">
        <f>IF(Table2[[#This Row],[Time2]]&lt;10,0&amp;Table2[[#This Row],[Time2]],Table2[[#This Row],[Time2]])</f>
        <v>01</v>
      </c>
      <c r="Z376" s="1" t="str">
        <f>IF(Table2[[#This Row],[Time3]]&lt;10,0&amp;Table2[[#This Row],[Time3]],Table2[[#This Row],[Time3]])</f>
        <v>03</v>
      </c>
      <c r="AA376" s="2" t="str">
        <f>Table2[[#This Row],[Time4]]&amp;":"&amp;Table2[[#This Row],[Time5]]</f>
        <v>01:03</v>
      </c>
      <c r="AB376" s="1" t="str" cm="1">
        <f t="array" ref="AB376">IFERROR(IF(Table2[[#This Row],[code]]="","",_xlfn.IFS(AND(Table2[[#This Row],[code]]&lt;400,Table2[[#This Row],[code]]&lt;&gt;""),2,Table2[[#This Row],[code]]&gt;500,4)),"")</f>
        <v/>
      </c>
      <c r="AC376" s="1" t="str">
        <f>IF(Table2[[#This Row],[Event]]="Penalty",Table2[[#This Row],[number]],IF(Table2[[#This Row],[Event]]="Time-Out",401,""))</f>
        <v/>
      </c>
      <c r="AD376" s="1">
        <f>ROW(A375)</f>
        <v>375</v>
      </c>
      <c r="AE376" s="1">
        <f>COUNTIFS(Table2[GameID],Table2[[#This Row],[GameID]],Table2[Column1],"&lt;="&amp;Table2[[#This Row],[Column1]])-1</f>
        <v>4</v>
      </c>
    </row>
    <row r="377" spans="1:31" x14ac:dyDescent="0.45">
      <c r="A377" t="s">
        <v>313</v>
      </c>
      <c r="B377" t="str">
        <f>_xlfn.TEXTBEFORE(Table2[[#This Row],[Kamp]]," - ")</f>
        <v>Rødovre FC</v>
      </c>
      <c r="C377" t="str">
        <f>_xlfn.TEXTAFTER(Table2[[#This Row],[Kamp]],"- ")</f>
        <v>Benløse IF</v>
      </c>
      <c r="D377">
        <v>44860</v>
      </c>
      <c r="E377">
        <v>35327</v>
      </c>
      <c r="F377">
        <v>20222023</v>
      </c>
      <c r="G377" t="s">
        <v>17</v>
      </c>
      <c r="H377" t="s">
        <v>665</v>
      </c>
      <c r="I377" t="s">
        <v>678</v>
      </c>
      <c r="J377">
        <v>2</v>
      </c>
      <c r="K377">
        <v>29512</v>
      </c>
      <c r="L377">
        <v>0</v>
      </c>
      <c r="M377" t="s">
        <v>631</v>
      </c>
      <c r="N377" t="s">
        <v>55</v>
      </c>
      <c r="O377" t="s">
        <v>634</v>
      </c>
      <c r="P377">
        <v>88</v>
      </c>
      <c r="Q377" t="s">
        <v>634</v>
      </c>
      <c r="R377">
        <f>SUMIFS(Table2[number],Table2[Event],"Goal",Table2[H/U],"HOME",Table2[GameID],Table2[[#This Row],[GameID]],Table2[GameTime],"&lt;="&amp;Table2[[#This Row],[GameTime]])</f>
        <v>2</v>
      </c>
      <c r="S377">
        <f>SUMIFS(Table2[number],Table2[Event],"Goal",Table2[H/U],"AWAY",Table2[GameID],Table2[[#This Row],[GameID]],Table2[GameTime],"&lt;="&amp;Table2[[#This Row],[GameTime]])</f>
        <v>2</v>
      </c>
      <c r="T377" t="str">
        <f>IF(Table2[[#This Row],[Event]]="Goal",Table2[[#This Row],[Hscore]]&amp;"-"&amp;Table2[[#This Row],[Uscore]],"")</f>
        <v/>
      </c>
      <c r="U377">
        <v>1273</v>
      </c>
      <c r="V377" s="1">
        <f>Table2[[#This Row],[GameTime]]-(Table2[[#This Row],[period]]-1)*1200</f>
        <v>73</v>
      </c>
      <c r="W377" s="1">
        <f>ROUNDDOWN(Table2[[#This Row],[Time]]/60,0)</f>
        <v>1</v>
      </c>
      <c r="X377" s="1">
        <f>ROUNDDOWN((Table2[[#This Row],[Time]]/60-Table2[[#This Row],[Time2]])*60,0)</f>
        <v>13</v>
      </c>
      <c r="Y377" s="1" t="str">
        <f>IF(Table2[[#This Row],[Time2]]&lt;10,0&amp;Table2[[#This Row],[Time2]],Table2[[#This Row],[Time2]])</f>
        <v>01</v>
      </c>
      <c r="Z377" s="1">
        <f>IF(Table2[[#This Row],[Time3]]&lt;10,0&amp;Table2[[#This Row],[Time3]],Table2[[#This Row],[Time3]])</f>
        <v>13</v>
      </c>
      <c r="AA377" s="2" t="str">
        <f>Table2[[#This Row],[Time4]]&amp;":"&amp;Table2[[#This Row],[Time5]]</f>
        <v>01:13</v>
      </c>
      <c r="AB377" s="1" cm="1">
        <f t="array" ref="AB377">IFERROR(IF(Table2[[#This Row],[code]]="","",_xlfn.IFS(AND(Table2[[#This Row],[code]]&lt;400,Table2[[#This Row],[code]]&lt;&gt;""),2,Table2[[#This Row],[code]]&gt;500,4)),"")</f>
        <v>2</v>
      </c>
      <c r="AC377" s="1">
        <f>IF(Table2[[#This Row],[Event]]="Penalty",Table2[[#This Row],[number]],IF(Table2[[#This Row],[Event]]="Time-Out",401,""))</f>
        <v>0</v>
      </c>
      <c r="AD377" s="1">
        <f>ROW(A376)</f>
        <v>376</v>
      </c>
      <c r="AE377" s="1">
        <f>COUNTIFS(Table2[GameID],Table2[[#This Row],[GameID]],Table2[Column1],"&lt;="&amp;Table2[[#This Row],[Column1]])-1</f>
        <v>5</v>
      </c>
    </row>
    <row r="378" spans="1:31" x14ac:dyDescent="0.45">
      <c r="A378" t="s">
        <v>313</v>
      </c>
      <c r="B378" t="str">
        <f>_xlfn.TEXTBEFORE(Table2[[#This Row],[Kamp]]," - ")</f>
        <v>Rødovre FC</v>
      </c>
      <c r="C378" t="str">
        <f>_xlfn.TEXTAFTER(Table2[[#This Row],[Kamp]],"- ")</f>
        <v>Benløse IF</v>
      </c>
      <c r="D378">
        <v>44860</v>
      </c>
      <c r="E378">
        <v>35327</v>
      </c>
      <c r="F378">
        <v>20222023</v>
      </c>
      <c r="G378" t="s">
        <v>17</v>
      </c>
      <c r="H378" t="s">
        <v>665</v>
      </c>
      <c r="I378" t="s">
        <v>678</v>
      </c>
      <c r="J378">
        <v>2</v>
      </c>
      <c r="K378">
        <v>29512</v>
      </c>
      <c r="L378">
        <v>1</v>
      </c>
      <c r="M378" t="s">
        <v>630</v>
      </c>
      <c r="N378" t="s">
        <v>51</v>
      </c>
      <c r="O378" t="s">
        <v>45</v>
      </c>
      <c r="P378">
        <v>77</v>
      </c>
      <c r="Q378">
        <v>17</v>
      </c>
      <c r="R378">
        <f>SUMIFS(Table2[number],Table2[Event],"Goal",Table2[H/U],"HOME",Table2[GameID],Table2[[#This Row],[GameID]],Table2[GameTime],"&lt;="&amp;Table2[[#This Row],[GameTime]])</f>
        <v>3</v>
      </c>
      <c r="S378">
        <f>SUMIFS(Table2[number],Table2[Event],"Goal",Table2[H/U],"AWAY",Table2[GameID],Table2[[#This Row],[GameID]],Table2[GameTime],"&lt;="&amp;Table2[[#This Row],[GameTime]])</f>
        <v>2</v>
      </c>
      <c r="T378" t="str">
        <f>IF(Table2[[#This Row],[Event]]="Goal",Table2[[#This Row],[Hscore]]&amp;"-"&amp;Table2[[#This Row],[Uscore]],"")</f>
        <v>3-2</v>
      </c>
      <c r="U378">
        <v>1494</v>
      </c>
      <c r="V378" s="1">
        <f>Table2[[#This Row],[GameTime]]-(Table2[[#This Row],[period]]-1)*1200</f>
        <v>294</v>
      </c>
      <c r="W378" s="1">
        <f>ROUNDDOWN(Table2[[#This Row],[Time]]/60,0)</f>
        <v>4</v>
      </c>
      <c r="X378" s="1">
        <f>ROUNDDOWN((Table2[[#This Row],[Time]]/60-Table2[[#This Row],[Time2]])*60,0)</f>
        <v>54</v>
      </c>
      <c r="Y378" s="1" t="str">
        <f>IF(Table2[[#This Row],[Time2]]&lt;10,0&amp;Table2[[#This Row],[Time2]],Table2[[#This Row],[Time2]])</f>
        <v>04</v>
      </c>
      <c r="Z378" s="1">
        <f>IF(Table2[[#This Row],[Time3]]&lt;10,0&amp;Table2[[#This Row],[Time3]],Table2[[#This Row],[Time3]])</f>
        <v>54</v>
      </c>
      <c r="AA378" s="2" t="str">
        <f>Table2[[#This Row],[Time4]]&amp;":"&amp;Table2[[#This Row],[Time5]]</f>
        <v>04:54</v>
      </c>
      <c r="AB378" s="1" t="str" cm="1">
        <f t="array" ref="AB378">IFERROR(IF(Table2[[#This Row],[code]]="","",_xlfn.IFS(AND(Table2[[#This Row],[code]]&lt;400,Table2[[#This Row],[code]]&lt;&gt;""),2,Table2[[#This Row],[code]]&gt;500,4)),"")</f>
        <v/>
      </c>
      <c r="AC378" s="1" t="str">
        <f>IF(Table2[[#This Row],[Event]]="Penalty",Table2[[#This Row],[number]],IF(Table2[[#This Row],[Event]]="Time-Out",401,""))</f>
        <v/>
      </c>
      <c r="AD378" s="1">
        <f>ROW(A377)</f>
        <v>377</v>
      </c>
      <c r="AE378" s="1">
        <f>COUNTIFS(Table2[GameID],Table2[[#This Row],[GameID]],Table2[Column1],"&lt;="&amp;Table2[[#This Row],[Column1]])-1</f>
        <v>6</v>
      </c>
    </row>
    <row r="379" spans="1:31" x14ac:dyDescent="0.45">
      <c r="A379" t="s">
        <v>313</v>
      </c>
      <c r="B379" t="str">
        <f>_xlfn.TEXTBEFORE(Table2[[#This Row],[Kamp]]," - ")</f>
        <v>Rødovre FC</v>
      </c>
      <c r="C379" t="str">
        <f>_xlfn.TEXTAFTER(Table2[[#This Row],[Kamp]],"- ")</f>
        <v>Benløse IF</v>
      </c>
      <c r="D379">
        <v>44860</v>
      </c>
      <c r="E379">
        <v>35327</v>
      </c>
      <c r="F379">
        <v>20222023</v>
      </c>
      <c r="G379" t="s">
        <v>17</v>
      </c>
      <c r="H379" t="s">
        <v>658</v>
      </c>
      <c r="I379" t="s">
        <v>677</v>
      </c>
      <c r="J379">
        <v>2</v>
      </c>
      <c r="K379">
        <v>29507</v>
      </c>
      <c r="L379">
        <v>1</v>
      </c>
      <c r="M379" t="s">
        <v>630</v>
      </c>
      <c r="N379" t="s">
        <v>37</v>
      </c>
      <c r="O379" t="s">
        <v>634</v>
      </c>
      <c r="P379">
        <v>90</v>
      </c>
      <c r="Q379" t="s">
        <v>634</v>
      </c>
      <c r="R379">
        <f>SUMIFS(Table2[number],Table2[Event],"Goal",Table2[H/U],"HOME",Table2[GameID],Table2[[#This Row],[GameID]],Table2[GameTime],"&lt;="&amp;Table2[[#This Row],[GameTime]])</f>
        <v>3</v>
      </c>
      <c r="S379">
        <f>SUMIFS(Table2[number],Table2[Event],"Goal",Table2[H/U],"AWAY",Table2[GameID],Table2[[#This Row],[GameID]],Table2[GameTime],"&lt;="&amp;Table2[[#This Row],[GameTime]])</f>
        <v>3</v>
      </c>
      <c r="T379" t="str">
        <f>IF(Table2[[#This Row],[Event]]="Goal",Table2[[#This Row],[Hscore]]&amp;"-"&amp;Table2[[#This Row],[Uscore]],"")</f>
        <v>3-3</v>
      </c>
      <c r="U379">
        <v>1923</v>
      </c>
      <c r="V379" s="1">
        <f>Table2[[#This Row],[GameTime]]-(Table2[[#This Row],[period]]-1)*1200</f>
        <v>723</v>
      </c>
      <c r="W379" s="1">
        <f>ROUNDDOWN(Table2[[#This Row],[Time]]/60,0)</f>
        <v>12</v>
      </c>
      <c r="X379" s="1">
        <f>ROUNDDOWN((Table2[[#This Row],[Time]]/60-Table2[[#This Row],[Time2]])*60,0)</f>
        <v>3</v>
      </c>
      <c r="Y379" s="1">
        <f>IF(Table2[[#This Row],[Time2]]&lt;10,0&amp;Table2[[#This Row],[Time2]],Table2[[#This Row],[Time2]])</f>
        <v>12</v>
      </c>
      <c r="Z379" s="1" t="str">
        <f>IF(Table2[[#This Row],[Time3]]&lt;10,0&amp;Table2[[#This Row],[Time3]],Table2[[#This Row],[Time3]])</f>
        <v>03</v>
      </c>
      <c r="AA379" s="2" t="str">
        <f>Table2[[#This Row],[Time4]]&amp;":"&amp;Table2[[#This Row],[Time5]]</f>
        <v>12:03</v>
      </c>
      <c r="AB379" s="1" t="str" cm="1">
        <f t="array" ref="AB379">IFERROR(IF(Table2[[#This Row],[code]]="","",_xlfn.IFS(AND(Table2[[#This Row],[code]]&lt;400,Table2[[#This Row],[code]]&lt;&gt;""),2,Table2[[#This Row],[code]]&gt;500,4)),"")</f>
        <v/>
      </c>
      <c r="AC379" s="1" t="str">
        <f>IF(Table2[[#This Row],[Event]]="Penalty",Table2[[#This Row],[number]],IF(Table2[[#This Row],[Event]]="Time-Out",401,""))</f>
        <v/>
      </c>
      <c r="AD379" s="1">
        <f>ROW(A378)</f>
        <v>378</v>
      </c>
      <c r="AE379" s="1">
        <f>COUNTIFS(Table2[GameID],Table2[[#This Row],[GameID]],Table2[Column1],"&lt;="&amp;Table2[[#This Row],[Column1]])-1</f>
        <v>7</v>
      </c>
    </row>
    <row r="380" spans="1:31" x14ac:dyDescent="0.45">
      <c r="A380" t="s">
        <v>313</v>
      </c>
      <c r="B380" t="str">
        <f>_xlfn.TEXTBEFORE(Table2[[#This Row],[Kamp]]," - ")</f>
        <v>Rødovre FC</v>
      </c>
      <c r="C380" t="str">
        <f>_xlfn.TEXTAFTER(Table2[[#This Row],[Kamp]],"- ")</f>
        <v>Benløse IF</v>
      </c>
      <c r="D380">
        <v>44860</v>
      </c>
      <c r="E380">
        <v>35327</v>
      </c>
      <c r="F380">
        <v>20222023</v>
      </c>
      <c r="G380" t="s">
        <v>17</v>
      </c>
      <c r="H380" t="s">
        <v>665</v>
      </c>
      <c r="I380" t="s">
        <v>678</v>
      </c>
      <c r="J380">
        <v>3</v>
      </c>
      <c r="K380">
        <v>29512</v>
      </c>
      <c r="L380">
        <v>1</v>
      </c>
      <c r="M380" t="s">
        <v>630</v>
      </c>
      <c r="N380" t="s">
        <v>45</v>
      </c>
      <c r="O380" t="s">
        <v>51</v>
      </c>
      <c r="P380">
        <v>17</v>
      </c>
      <c r="Q380">
        <v>77</v>
      </c>
      <c r="R380">
        <f>SUMIFS(Table2[number],Table2[Event],"Goal",Table2[H/U],"HOME",Table2[GameID],Table2[[#This Row],[GameID]],Table2[GameTime],"&lt;="&amp;Table2[[#This Row],[GameTime]])</f>
        <v>4</v>
      </c>
      <c r="S380">
        <f>SUMIFS(Table2[number],Table2[Event],"Goal",Table2[H/U],"AWAY",Table2[GameID],Table2[[#This Row],[GameID]],Table2[GameTime],"&lt;="&amp;Table2[[#This Row],[GameTime]])</f>
        <v>3</v>
      </c>
      <c r="T380" t="str">
        <f>IF(Table2[[#This Row],[Event]]="Goal",Table2[[#This Row],[Hscore]]&amp;"-"&amp;Table2[[#This Row],[Uscore]],"")</f>
        <v>4-3</v>
      </c>
      <c r="U380">
        <v>2670</v>
      </c>
      <c r="V380" s="1">
        <f>Table2[[#This Row],[GameTime]]-(Table2[[#This Row],[period]]-1)*1200</f>
        <v>270</v>
      </c>
      <c r="W380" s="1">
        <f>ROUNDDOWN(Table2[[#This Row],[Time]]/60,0)</f>
        <v>4</v>
      </c>
      <c r="X380" s="1">
        <f>ROUNDDOWN((Table2[[#This Row],[Time]]/60-Table2[[#This Row],[Time2]])*60,0)</f>
        <v>30</v>
      </c>
      <c r="Y380" s="1" t="str">
        <f>IF(Table2[[#This Row],[Time2]]&lt;10,0&amp;Table2[[#This Row],[Time2]],Table2[[#This Row],[Time2]])</f>
        <v>04</v>
      </c>
      <c r="Z380" s="1">
        <f>IF(Table2[[#This Row],[Time3]]&lt;10,0&amp;Table2[[#This Row],[Time3]],Table2[[#This Row],[Time3]])</f>
        <v>30</v>
      </c>
      <c r="AA380" s="2" t="str">
        <f>Table2[[#This Row],[Time4]]&amp;":"&amp;Table2[[#This Row],[Time5]]</f>
        <v>04:30</v>
      </c>
      <c r="AB380" s="1" t="str" cm="1">
        <f t="array" ref="AB380">IFERROR(IF(Table2[[#This Row],[code]]="","",_xlfn.IFS(AND(Table2[[#This Row],[code]]&lt;400,Table2[[#This Row],[code]]&lt;&gt;""),2,Table2[[#This Row],[code]]&gt;500,4)),"")</f>
        <v/>
      </c>
      <c r="AC380" s="1" t="str">
        <f>IF(Table2[[#This Row],[Event]]="Penalty",Table2[[#This Row],[number]],IF(Table2[[#This Row],[Event]]="Time-Out",401,""))</f>
        <v/>
      </c>
      <c r="AD380" s="1">
        <f>ROW(A379)</f>
        <v>379</v>
      </c>
      <c r="AE380" s="1">
        <f>COUNTIFS(Table2[GameID],Table2[[#This Row],[GameID]],Table2[Column1],"&lt;="&amp;Table2[[#This Row],[Column1]])-1</f>
        <v>8</v>
      </c>
    </row>
    <row r="381" spans="1:31" x14ac:dyDescent="0.45">
      <c r="A381" t="s">
        <v>313</v>
      </c>
      <c r="B381" t="str">
        <f>_xlfn.TEXTBEFORE(Table2[[#This Row],[Kamp]]," - ")</f>
        <v>Rødovre FC</v>
      </c>
      <c r="C381" t="str">
        <f>_xlfn.TEXTAFTER(Table2[[#This Row],[Kamp]],"- ")</f>
        <v>Benløse IF</v>
      </c>
      <c r="D381">
        <v>44860</v>
      </c>
      <c r="E381">
        <v>35327</v>
      </c>
      <c r="F381">
        <v>20222023</v>
      </c>
      <c r="G381" t="s">
        <v>17</v>
      </c>
      <c r="H381" t="s">
        <v>665</v>
      </c>
      <c r="I381" t="s">
        <v>678</v>
      </c>
      <c r="J381">
        <v>3</v>
      </c>
      <c r="K381">
        <v>29512</v>
      </c>
      <c r="L381">
        <v>208</v>
      </c>
      <c r="M381" t="s">
        <v>631</v>
      </c>
      <c r="N381" t="s">
        <v>50</v>
      </c>
      <c r="O381" t="s">
        <v>634</v>
      </c>
      <c r="P381">
        <v>53</v>
      </c>
      <c r="Q381" t="s">
        <v>634</v>
      </c>
      <c r="R381">
        <f>SUMIFS(Table2[number],Table2[Event],"Goal",Table2[H/U],"HOME",Table2[GameID],Table2[[#This Row],[GameID]],Table2[GameTime],"&lt;="&amp;Table2[[#This Row],[GameTime]])</f>
        <v>4</v>
      </c>
      <c r="S381">
        <f>SUMIFS(Table2[number],Table2[Event],"Goal",Table2[H/U],"AWAY",Table2[GameID],Table2[[#This Row],[GameID]],Table2[GameTime],"&lt;="&amp;Table2[[#This Row],[GameTime]])</f>
        <v>3</v>
      </c>
      <c r="T381" t="str">
        <f>IF(Table2[[#This Row],[Event]]="Goal",Table2[[#This Row],[Hscore]]&amp;"-"&amp;Table2[[#This Row],[Uscore]],"")</f>
        <v/>
      </c>
      <c r="U381">
        <v>2771</v>
      </c>
      <c r="V381" s="1">
        <f>Table2[[#This Row],[GameTime]]-(Table2[[#This Row],[period]]-1)*1200</f>
        <v>371</v>
      </c>
      <c r="W381" s="1">
        <f>ROUNDDOWN(Table2[[#This Row],[Time]]/60,0)</f>
        <v>6</v>
      </c>
      <c r="X381" s="1">
        <f>ROUNDDOWN((Table2[[#This Row],[Time]]/60-Table2[[#This Row],[Time2]])*60,0)</f>
        <v>11</v>
      </c>
      <c r="Y381" s="1" t="str">
        <f>IF(Table2[[#This Row],[Time2]]&lt;10,0&amp;Table2[[#This Row],[Time2]],Table2[[#This Row],[Time2]])</f>
        <v>06</v>
      </c>
      <c r="Z381" s="1">
        <f>IF(Table2[[#This Row],[Time3]]&lt;10,0&amp;Table2[[#This Row],[Time3]],Table2[[#This Row],[Time3]])</f>
        <v>11</v>
      </c>
      <c r="AA381" s="2" t="str">
        <f>Table2[[#This Row],[Time4]]&amp;":"&amp;Table2[[#This Row],[Time5]]</f>
        <v>06:11</v>
      </c>
      <c r="AB381" s="1" cm="1">
        <f t="array" ref="AB381">IFERROR(IF(Table2[[#This Row],[code]]="","",_xlfn.IFS(AND(Table2[[#This Row],[code]]&lt;400,Table2[[#This Row],[code]]&lt;&gt;""),2,Table2[[#This Row],[code]]&gt;500,4)),"")</f>
        <v>2</v>
      </c>
      <c r="AC381" s="1">
        <f>IF(Table2[[#This Row],[Event]]="Penalty",Table2[[#This Row],[number]],IF(Table2[[#This Row],[Event]]="Time-Out",401,""))</f>
        <v>208</v>
      </c>
      <c r="AD381" s="1">
        <f>ROW(A380)</f>
        <v>380</v>
      </c>
      <c r="AE381" s="1">
        <f>COUNTIFS(Table2[GameID],Table2[[#This Row],[GameID]],Table2[Column1],"&lt;="&amp;Table2[[#This Row],[Column1]])-1</f>
        <v>9</v>
      </c>
    </row>
    <row r="382" spans="1:31" x14ac:dyDescent="0.45">
      <c r="A382" t="s">
        <v>313</v>
      </c>
      <c r="B382" t="str">
        <f>_xlfn.TEXTBEFORE(Table2[[#This Row],[Kamp]]," - ")</f>
        <v>Rødovre FC</v>
      </c>
      <c r="C382" t="str">
        <f>_xlfn.TEXTAFTER(Table2[[#This Row],[Kamp]],"- ")</f>
        <v>Benløse IF</v>
      </c>
      <c r="D382">
        <v>44860</v>
      </c>
      <c r="E382">
        <v>35327</v>
      </c>
      <c r="F382">
        <v>20222023</v>
      </c>
      <c r="G382" t="s">
        <v>17</v>
      </c>
      <c r="H382" t="s">
        <v>658</v>
      </c>
      <c r="I382" t="s">
        <v>677</v>
      </c>
      <c r="J382">
        <v>3</v>
      </c>
      <c r="K382">
        <v>29507</v>
      </c>
      <c r="L382">
        <v>1</v>
      </c>
      <c r="M382" t="s">
        <v>630</v>
      </c>
      <c r="N382" t="s">
        <v>36</v>
      </c>
      <c r="O382" t="s">
        <v>37</v>
      </c>
      <c r="P382">
        <v>87</v>
      </c>
      <c r="Q382">
        <v>90</v>
      </c>
      <c r="R382">
        <f>SUMIFS(Table2[number],Table2[Event],"Goal",Table2[H/U],"HOME",Table2[GameID],Table2[[#This Row],[GameID]],Table2[GameTime],"&lt;="&amp;Table2[[#This Row],[GameTime]])</f>
        <v>4</v>
      </c>
      <c r="S382">
        <f>SUMIFS(Table2[number],Table2[Event],"Goal",Table2[H/U],"AWAY",Table2[GameID],Table2[[#This Row],[GameID]],Table2[GameTime],"&lt;="&amp;Table2[[#This Row],[GameTime]])</f>
        <v>4</v>
      </c>
      <c r="T382" t="str">
        <f>IF(Table2[[#This Row],[Event]]="Goal",Table2[[#This Row],[Hscore]]&amp;"-"&amp;Table2[[#This Row],[Uscore]],"")</f>
        <v>4-4</v>
      </c>
      <c r="U382">
        <v>3347</v>
      </c>
      <c r="V382" s="1">
        <f>Table2[[#This Row],[GameTime]]-(Table2[[#This Row],[period]]-1)*1200</f>
        <v>947</v>
      </c>
      <c r="W382" s="1">
        <f>ROUNDDOWN(Table2[[#This Row],[Time]]/60,0)</f>
        <v>15</v>
      </c>
      <c r="X382" s="1">
        <f>ROUNDDOWN((Table2[[#This Row],[Time]]/60-Table2[[#This Row],[Time2]])*60,0)</f>
        <v>47</v>
      </c>
      <c r="Y382" s="1">
        <f>IF(Table2[[#This Row],[Time2]]&lt;10,0&amp;Table2[[#This Row],[Time2]],Table2[[#This Row],[Time2]])</f>
        <v>15</v>
      </c>
      <c r="Z382" s="1">
        <f>IF(Table2[[#This Row],[Time3]]&lt;10,0&amp;Table2[[#This Row],[Time3]],Table2[[#This Row],[Time3]])</f>
        <v>47</v>
      </c>
      <c r="AA382" s="2" t="str">
        <f>Table2[[#This Row],[Time4]]&amp;":"&amp;Table2[[#This Row],[Time5]]</f>
        <v>15:47</v>
      </c>
      <c r="AB382" s="1" t="str" cm="1">
        <f t="array" ref="AB382">IFERROR(IF(Table2[[#This Row],[code]]="","",_xlfn.IFS(AND(Table2[[#This Row],[code]]&lt;400,Table2[[#This Row],[code]]&lt;&gt;""),2,Table2[[#This Row],[code]]&gt;500,4)),"")</f>
        <v/>
      </c>
      <c r="AC382" s="1" t="str">
        <f>IF(Table2[[#This Row],[Event]]="Penalty",Table2[[#This Row],[number]],IF(Table2[[#This Row],[Event]]="Time-Out",401,""))</f>
        <v/>
      </c>
      <c r="AD382" s="1">
        <f>ROW(A381)</f>
        <v>381</v>
      </c>
      <c r="AE382" s="1">
        <f>COUNTIFS(Table2[GameID],Table2[[#This Row],[GameID]],Table2[Column1],"&lt;="&amp;Table2[[#This Row],[Column1]])-1</f>
        <v>10</v>
      </c>
    </row>
    <row r="383" spans="1:31" x14ac:dyDescent="0.45">
      <c r="A383" t="s">
        <v>313</v>
      </c>
      <c r="B383" t="str">
        <f>_xlfn.TEXTBEFORE(Table2[[#This Row],[Kamp]]," - ")</f>
        <v>Rødovre FC</v>
      </c>
      <c r="C383" t="str">
        <f>_xlfn.TEXTAFTER(Table2[[#This Row],[Kamp]],"- ")</f>
        <v>Benløse IF</v>
      </c>
      <c r="D383">
        <v>44860</v>
      </c>
      <c r="E383">
        <v>35327</v>
      </c>
      <c r="F383">
        <v>20222023</v>
      </c>
      <c r="G383" t="s">
        <v>17</v>
      </c>
      <c r="H383" t="s">
        <v>665</v>
      </c>
      <c r="I383" t="s">
        <v>678</v>
      </c>
      <c r="J383">
        <v>3</v>
      </c>
      <c r="K383">
        <v>29512</v>
      </c>
      <c r="L383">
        <v>1</v>
      </c>
      <c r="M383" t="s">
        <v>630</v>
      </c>
      <c r="N383" t="s">
        <v>44</v>
      </c>
      <c r="O383" t="s">
        <v>45</v>
      </c>
      <c r="P383">
        <v>16</v>
      </c>
      <c r="Q383">
        <v>17</v>
      </c>
      <c r="R383">
        <f>SUMIFS(Table2[number],Table2[Event],"Goal",Table2[H/U],"HOME",Table2[GameID],Table2[[#This Row],[GameID]],Table2[GameTime],"&lt;="&amp;Table2[[#This Row],[GameTime]])</f>
        <v>5</v>
      </c>
      <c r="S383">
        <f>SUMIFS(Table2[number],Table2[Event],"Goal",Table2[H/U],"AWAY",Table2[GameID],Table2[[#This Row],[GameID]],Table2[GameTime],"&lt;="&amp;Table2[[#This Row],[GameTime]])</f>
        <v>4</v>
      </c>
      <c r="T383" t="str">
        <f>IF(Table2[[#This Row],[Event]]="Goal",Table2[[#This Row],[Hscore]]&amp;"-"&amp;Table2[[#This Row],[Uscore]],"")</f>
        <v>5-4</v>
      </c>
      <c r="U383">
        <v>3536</v>
      </c>
      <c r="V383" s="1">
        <f>Table2[[#This Row],[GameTime]]-(Table2[[#This Row],[period]]-1)*1200</f>
        <v>1136</v>
      </c>
      <c r="W383" s="1">
        <f>ROUNDDOWN(Table2[[#This Row],[Time]]/60,0)</f>
        <v>18</v>
      </c>
      <c r="X383" s="1">
        <f>ROUNDDOWN((Table2[[#This Row],[Time]]/60-Table2[[#This Row],[Time2]])*60,0)</f>
        <v>56</v>
      </c>
      <c r="Y383" s="1">
        <f>IF(Table2[[#This Row],[Time2]]&lt;10,0&amp;Table2[[#This Row],[Time2]],Table2[[#This Row],[Time2]])</f>
        <v>18</v>
      </c>
      <c r="Z383" s="1">
        <f>IF(Table2[[#This Row],[Time3]]&lt;10,0&amp;Table2[[#This Row],[Time3]],Table2[[#This Row],[Time3]])</f>
        <v>56</v>
      </c>
      <c r="AA383" s="2" t="str">
        <f>Table2[[#This Row],[Time4]]&amp;":"&amp;Table2[[#This Row],[Time5]]</f>
        <v>18:56</v>
      </c>
      <c r="AB383" s="1" t="str" cm="1">
        <f t="array" ref="AB383">IFERROR(IF(Table2[[#This Row],[code]]="","",_xlfn.IFS(AND(Table2[[#This Row],[code]]&lt;400,Table2[[#This Row],[code]]&lt;&gt;""),2,Table2[[#This Row],[code]]&gt;500,4)),"")</f>
        <v/>
      </c>
      <c r="AC383" s="1" t="str">
        <f>IF(Table2[[#This Row],[Event]]="Penalty",Table2[[#This Row],[number]],IF(Table2[[#This Row],[Event]]="Time-Out",401,""))</f>
        <v/>
      </c>
      <c r="AD383" s="1">
        <f>ROW(A382)</f>
        <v>382</v>
      </c>
      <c r="AE383" s="1">
        <f>COUNTIFS(Table2[GameID],Table2[[#This Row],[GameID]],Table2[Column1],"&lt;="&amp;Table2[[#This Row],[Column1]])-1</f>
        <v>11</v>
      </c>
    </row>
    <row r="384" spans="1:31" x14ac:dyDescent="0.45">
      <c r="A384" t="s">
        <v>313</v>
      </c>
      <c r="B384" t="str">
        <f>_xlfn.TEXTBEFORE(Table2[[#This Row],[Kamp]]," - ")</f>
        <v>Rødovre FC</v>
      </c>
      <c r="C384" t="str">
        <f>_xlfn.TEXTAFTER(Table2[[#This Row],[Kamp]],"- ")</f>
        <v>Benløse IF</v>
      </c>
      <c r="D384">
        <v>44860</v>
      </c>
      <c r="E384">
        <v>35327</v>
      </c>
      <c r="F384">
        <v>20222023</v>
      </c>
      <c r="G384" t="s">
        <v>17</v>
      </c>
      <c r="H384" t="s">
        <v>658</v>
      </c>
      <c r="I384" t="s">
        <v>677</v>
      </c>
      <c r="J384">
        <v>3</v>
      </c>
      <c r="K384">
        <v>29507</v>
      </c>
      <c r="L384">
        <v>0</v>
      </c>
      <c r="M384" t="s">
        <v>633</v>
      </c>
      <c r="N384" t="s">
        <v>634</v>
      </c>
      <c r="O384" t="s">
        <v>634</v>
      </c>
      <c r="P384" t="s">
        <v>634</v>
      </c>
      <c r="Q384" t="s">
        <v>634</v>
      </c>
      <c r="R384">
        <f>SUMIFS(Table2[number],Table2[Event],"Goal",Table2[H/U],"HOME",Table2[GameID],Table2[[#This Row],[GameID]],Table2[GameTime],"&lt;="&amp;Table2[[#This Row],[GameTime]])</f>
        <v>5</v>
      </c>
      <c r="S384">
        <f>SUMIFS(Table2[number],Table2[Event],"Goal",Table2[H/U],"AWAY",Table2[GameID],Table2[[#This Row],[GameID]],Table2[GameTime],"&lt;="&amp;Table2[[#This Row],[GameTime]])</f>
        <v>4</v>
      </c>
      <c r="T384" t="str">
        <f>IF(Table2[[#This Row],[Event]]="Goal",Table2[[#This Row],[Hscore]]&amp;"-"&amp;Table2[[#This Row],[Uscore]],"")</f>
        <v/>
      </c>
      <c r="U384">
        <v>3536</v>
      </c>
      <c r="V384" s="1">
        <f>Table2[[#This Row],[GameTime]]-(Table2[[#This Row],[period]]-1)*1200</f>
        <v>1136</v>
      </c>
      <c r="W384" s="1">
        <f>ROUNDDOWN(Table2[[#This Row],[Time]]/60,0)</f>
        <v>18</v>
      </c>
      <c r="X384" s="1">
        <f>ROUNDDOWN((Table2[[#This Row],[Time]]/60-Table2[[#This Row],[Time2]])*60,0)</f>
        <v>56</v>
      </c>
      <c r="Y384" s="1">
        <f>IF(Table2[[#This Row],[Time2]]&lt;10,0&amp;Table2[[#This Row],[Time2]],Table2[[#This Row],[Time2]])</f>
        <v>18</v>
      </c>
      <c r="Z384" s="1">
        <f>IF(Table2[[#This Row],[Time3]]&lt;10,0&amp;Table2[[#This Row],[Time3]],Table2[[#This Row],[Time3]])</f>
        <v>56</v>
      </c>
      <c r="AA384" s="2" t="str">
        <f>Table2[[#This Row],[Time4]]&amp;":"&amp;Table2[[#This Row],[Time5]]</f>
        <v>18:56</v>
      </c>
      <c r="AB384" s="1" t="str" cm="1">
        <f t="array" ref="AB384">IFERROR(IF(Table2[[#This Row],[code]]="","",_xlfn.IFS(AND(Table2[[#This Row],[code]]&lt;400,Table2[[#This Row],[code]]&lt;&gt;""),2,Table2[[#This Row],[code]]&gt;500,4)),"")</f>
        <v/>
      </c>
      <c r="AC384" s="1">
        <f>IF(Table2[[#This Row],[Event]]="Penalty",Table2[[#This Row],[number]],IF(Table2[[#This Row],[Event]]="Time-Out",401,""))</f>
        <v>401</v>
      </c>
      <c r="AD384" s="1">
        <f>ROW(A383)</f>
        <v>383</v>
      </c>
      <c r="AE384" s="1">
        <f>COUNTIFS(Table2[GameID],Table2[[#This Row],[GameID]],Table2[Column1],"&lt;="&amp;Table2[[#This Row],[Column1]])-1</f>
        <v>12</v>
      </c>
    </row>
    <row r="385" spans="1:31" x14ac:dyDescent="0.45">
      <c r="A385" t="s">
        <v>313</v>
      </c>
      <c r="B385" t="str">
        <f>_xlfn.TEXTBEFORE(Table2[[#This Row],[Kamp]]," - ")</f>
        <v>Rødovre FC</v>
      </c>
      <c r="C385" t="str">
        <f>_xlfn.TEXTAFTER(Table2[[#This Row],[Kamp]],"- ")</f>
        <v>Benløse IF</v>
      </c>
      <c r="D385">
        <v>44860</v>
      </c>
      <c r="E385">
        <v>35327</v>
      </c>
      <c r="F385">
        <v>20222023</v>
      </c>
      <c r="G385" t="s">
        <v>17</v>
      </c>
      <c r="H385" t="s">
        <v>658</v>
      </c>
      <c r="I385" t="s">
        <v>677</v>
      </c>
      <c r="J385">
        <v>3</v>
      </c>
      <c r="K385">
        <v>29507</v>
      </c>
      <c r="L385">
        <v>208</v>
      </c>
      <c r="M385" t="s">
        <v>631</v>
      </c>
      <c r="N385" t="s">
        <v>192</v>
      </c>
      <c r="O385" t="s">
        <v>634</v>
      </c>
      <c r="P385">
        <v>32</v>
      </c>
      <c r="Q385" t="s">
        <v>634</v>
      </c>
      <c r="R385">
        <f>SUMIFS(Table2[number],Table2[Event],"Goal",Table2[H/U],"HOME",Table2[GameID],Table2[[#This Row],[GameID]],Table2[GameTime],"&lt;="&amp;Table2[[#This Row],[GameTime]])</f>
        <v>5</v>
      </c>
      <c r="S385">
        <f>SUMIFS(Table2[number],Table2[Event],"Goal",Table2[H/U],"AWAY",Table2[GameID],Table2[[#This Row],[GameID]],Table2[GameTime],"&lt;="&amp;Table2[[#This Row],[GameTime]])</f>
        <v>4</v>
      </c>
      <c r="T385" t="str">
        <f>IF(Table2[[#This Row],[Event]]="Goal",Table2[[#This Row],[Hscore]]&amp;"-"&amp;Table2[[#This Row],[Uscore]],"")</f>
        <v/>
      </c>
      <c r="U385">
        <v>3599</v>
      </c>
      <c r="V385" s="1">
        <f>Table2[[#This Row],[GameTime]]-(Table2[[#This Row],[period]]-1)*1200</f>
        <v>1199</v>
      </c>
      <c r="W385" s="1">
        <f>ROUNDDOWN(Table2[[#This Row],[Time]]/60,0)</f>
        <v>19</v>
      </c>
      <c r="X385" s="1">
        <f>ROUNDDOWN((Table2[[#This Row],[Time]]/60-Table2[[#This Row],[Time2]])*60,0)</f>
        <v>59</v>
      </c>
      <c r="Y385" s="1">
        <f>IF(Table2[[#This Row],[Time2]]&lt;10,0&amp;Table2[[#This Row],[Time2]],Table2[[#This Row],[Time2]])</f>
        <v>19</v>
      </c>
      <c r="Z385" s="1">
        <f>IF(Table2[[#This Row],[Time3]]&lt;10,0&amp;Table2[[#This Row],[Time3]],Table2[[#This Row],[Time3]])</f>
        <v>59</v>
      </c>
      <c r="AA385" s="2" t="str">
        <f>Table2[[#This Row],[Time4]]&amp;":"&amp;Table2[[#This Row],[Time5]]</f>
        <v>19:59</v>
      </c>
      <c r="AB385" s="1" cm="1">
        <f t="array" ref="AB385">IFERROR(IF(Table2[[#This Row],[code]]="","",_xlfn.IFS(AND(Table2[[#This Row],[code]]&lt;400,Table2[[#This Row],[code]]&lt;&gt;""),2,Table2[[#This Row],[code]]&gt;500,4)),"")</f>
        <v>2</v>
      </c>
      <c r="AC385" s="1">
        <f>IF(Table2[[#This Row],[Event]]="Penalty",Table2[[#This Row],[number]],IF(Table2[[#This Row],[Event]]="Time-Out",401,""))</f>
        <v>208</v>
      </c>
      <c r="AD385" s="1">
        <f>ROW(A384)</f>
        <v>384</v>
      </c>
      <c r="AE385" s="1">
        <f>COUNTIFS(Table2[GameID],Table2[[#This Row],[GameID]],Table2[Column1],"&lt;="&amp;Table2[[#This Row],[Column1]])-1</f>
        <v>13</v>
      </c>
    </row>
    <row r="386" spans="1:31" x14ac:dyDescent="0.45">
      <c r="A386" t="s">
        <v>314</v>
      </c>
      <c r="B386" t="str">
        <f>_xlfn.TEXTBEFORE(Table2[[#This Row],[Kamp]]," - ")</f>
        <v>Hafnia FC</v>
      </c>
      <c r="C386" t="str">
        <f>_xlfn.TEXTAFTER(Table2[[#This Row],[Kamp]],"- ")</f>
        <v>RungstedHørsholm</v>
      </c>
      <c r="D386">
        <v>44880</v>
      </c>
      <c r="E386">
        <v>35328</v>
      </c>
      <c r="F386">
        <v>20222023</v>
      </c>
      <c r="G386" t="s">
        <v>17</v>
      </c>
      <c r="H386" t="s">
        <v>663</v>
      </c>
      <c r="I386" t="s">
        <v>678</v>
      </c>
      <c r="J386">
        <v>1</v>
      </c>
      <c r="K386">
        <v>29510</v>
      </c>
      <c r="L386">
        <v>1</v>
      </c>
      <c r="M386" t="s">
        <v>630</v>
      </c>
      <c r="N386" t="s">
        <v>112</v>
      </c>
      <c r="O386" t="s">
        <v>122</v>
      </c>
      <c r="P386">
        <v>10</v>
      </c>
      <c r="Q386">
        <v>81</v>
      </c>
      <c r="R386">
        <f>SUMIFS(Table2[number],Table2[Event],"Goal",Table2[H/U],"HOME",Table2[GameID],Table2[[#This Row],[GameID]],Table2[GameTime],"&lt;="&amp;Table2[[#This Row],[GameTime]])</f>
        <v>1</v>
      </c>
      <c r="S386">
        <f>SUMIFS(Table2[number],Table2[Event],"Goal",Table2[H/U],"AWAY",Table2[GameID],Table2[[#This Row],[GameID]],Table2[GameTime],"&lt;="&amp;Table2[[#This Row],[GameTime]])</f>
        <v>0</v>
      </c>
      <c r="T386" t="str">
        <f>IF(Table2[[#This Row],[Event]]="Goal",Table2[[#This Row],[Hscore]]&amp;"-"&amp;Table2[[#This Row],[Uscore]],"")</f>
        <v>1-0</v>
      </c>
      <c r="U386">
        <v>541</v>
      </c>
      <c r="V386" s="1">
        <f>Table2[[#This Row],[GameTime]]-(Table2[[#This Row],[period]]-1)*1200</f>
        <v>541</v>
      </c>
      <c r="W386" s="1">
        <f>ROUNDDOWN(Table2[[#This Row],[Time]]/60,0)</f>
        <v>9</v>
      </c>
      <c r="X386" s="1">
        <f>ROUNDDOWN((Table2[[#This Row],[Time]]/60-Table2[[#This Row],[Time2]])*60,0)</f>
        <v>1</v>
      </c>
      <c r="Y386" s="1" t="str">
        <f>IF(Table2[[#This Row],[Time2]]&lt;10,0&amp;Table2[[#This Row],[Time2]],Table2[[#This Row],[Time2]])</f>
        <v>09</v>
      </c>
      <c r="Z386" s="1" t="str">
        <f>IF(Table2[[#This Row],[Time3]]&lt;10,0&amp;Table2[[#This Row],[Time3]],Table2[[#This Row],[Time3]])</f>
        <v>01</v>
      </c>
      <c r="AA386" s="2" t="str">
        <f>Table2[[#This Row],[Time4]]&amp;":"&amp;Table2[[#This Row],[Time5]]</f>
        <v>09:01</v>
      </c>
      <c r="AB386" s="1" t="str" cm="1">
        <f t="array" ref="AB386">IFERROR(IF(Table2[[#This Row],[code]]="","",_xlfn.IFS(AND(Table2[[#This Row],[code]]&lt;400,Table2[[#This Row],[code]]&lt;&gt;""),2,Table2[[#This Row],[code]]&gt;500,4)),"")</f>
        <v/>
      </c>
      <c r="AC386" s="1" t="str">
        <f>IF(Table2[[#This Row],[Event]]="Penalty",Table2[[#This Row],[number]],IF(Table2[[#This Row],[Event]]="Time-Out",401,""))</f>
        <v/>
      </c>
      <c r="AD386" s="1">
        <f>ROW(A385)</f>
        <v>385</v>
      </c>
      <c r="AE386" s="1">
        <f>COUNTIFS(Table2[GameID],Table2[[#This Row],[GameID]],Table2[Column1],"&lt;="&amp;Table2[[#This Row],[Column1]])-1</f>
        <v>0</v>
      </c>
    </row>
    <row r="387" spans="1:31" x14ac:dyDescent="0.45">
      <c r="A387" t="s">
        <v>314</v>
      </c>
      <c r="B387" t="str">
        <f>_xlfn.TEXTBEFORE(Table2[[#This Row],[Kamp]]," - ")</f>
        <v>Hafnia FC</v>
      </c>
      <c r="C387" t="str">
        <f>_xlfn.TEXTAFTER(Table2[[#This Row],[Kamp]],"- ")</f>
        <v>RungstedHørsholm</v>
      </c>
      <c r="D387">
        <v>44880</v>
      </c>
      <c r="E387">
        <v>35328</v>
      </c>
      <c r="F387">
        <v>20222023</v>
      </c>
      <c r="G387" t="s">
        <v>17</v>
      </c>
      <c r="H387" t="s">
        <v>662</v>
      </c>
      <c r="I387" t="s">
        <v>677</v>
      </c>
      <c r="J387">
        <v>1</v>
      </c>
      <c r="K387">
        <v>29508</v>
      </c>
      <c r="L387">
        <v>1</v>
      </c>
      <c r="M387" t="s">
        <v>630</v>
      </c>
      <c r="N387" t="s">
        <v>642</v>
      </c>
      <c r="O387" t="s">
        <v>634</v>
      </c>
      <c r="P387">
        <v>8</v>
      </c>
      <c r="Q387" t="s">
        <v>634</v>
      </c>
      <c r="R387">
        <f>SUMIFS(Table2[number],Table2[Event],"Goal",Table2[H/U],"HOME",Table2[GameID],Table2[[#This Row],[GameID]],Table2[GameTime],"&lt;="&amp;Table2[[#This Row],[GameTime]])</f>
        <v>1</v>
      </c>
      <c r="S387">
        <f>SUMIFS(Table2[number],Table2[Event],"Goal",Table2[H/U],"AWAY",Table2[GameID],Table2[[#This Row],[GameID]],Table2[GameTime],"&lt;="&amp;Table2[[#This Row],[GameTime]])</f>
        <v>1</v>
      </c>
      <c r="T387" t="str">
        <f>IF(Table2[[#This Row],[Event]]="Goal",Table2[[#This Row],[Hscore]]&amp;"-"&amp;Table2[[#This Row],[Uscore]],"")</f>
        <v>1-1</v>
      </c>
      <c r="U387">
        <v>554</v>
      </c>
      <c r="V387" s="1">
        <f>Table2[[#This Row],[GameTime]]-(Table2[[#This Row],[period]]-1)*1200</f>
        <v>554</v>
      </c>
      <c r="W387" s="1">
        <f>ROUNDDOWN(Table2[[#This Row],[Time]]/60,0)</f>
        <v>9</v>
      </c>
      <c r="X387" s="1">
        <f>ROUNDDOWN((Table2[[#This Row],[Time]]/60-Table2[[#This Row],[Time2]])*60,0)</f>
        <v>14</v>
      </c>
      <c r="Y387" s="1" t="str">
        <f>IF(Table2[[#This Row],[Time2]]&lt;10,0&amp;Table2[[#This Row],[Time2]],Table2[[#This Row],[Time2]])</f>
        <v>09</v>
      </c>
      <c r="Z387" s="1">
        <f>IF(Table2[[#This Row],[Time3]]&lt;10,0&amp;Table2[[#This Row],[Time3]],Table2[[#This Row],[Time3]])</f>
        <v>14</v>
      </c>
      <c r="AA387" s="2" t="str">
        <f>Table2[[#This Row],[Time4]]&amp;":"&amp;Table2[[#This Row],[Time5]]</f>
        <v>09:14</v>
      </c>
      <c r="AB387" s="1" t="str" cm="1">
        <f t="array" ref="AB387">IFERROR(IF(Table2[[#This Row],[code]]="","",_xlfn.IFS(AND(Table2[[#This Row],[code]]&lt;400,Table2[[#This Row],[code]]&lt;&gt;""),2,Table2[[#This Row],[code]]&gt;500,4)),"")</f>
        <v/>
      </c>
      <c r="AC387" s="1" t="str">
        <f>IF(Table2[[#This Row],[Event]]="Penalty",Table2[[#This Row],[number]],IF(Table2[[#This Row],[Event]]="Time-Out",401,""))</f>
        <v/>
      </c>
      <c r="AD387" s="1">
        <f>ROW(A386)</f>
        <v>386</v>
      </c>
      <c r="AE387" s="1">
        <f>COUNTIFS(Table2[GameID],Table2[[#This Row],[GameID]],Table2[Column1],"&lt;="&amp;Table2[[#This Row],[Column1]])-1</f>
        <v>1</v>
      </c>
    </row>
    <row r="388" spans="1:31" x14ac:dyDescent="0.45">
      <c r="A388" t="s">
        <v>314</v>
      </c>
      <c r="B388" t="str">
        <f>_xlfn.TEXTBEFORE(Table2[[#This Row],[Kamp]]," - ")</f>
        <v>Hafnia FC</v>
      </c>
      <c r="C388" t="str">
        <f>_xlfn.TEXTAFTER(Table2[[#This Row],[Kamp]],"- ")</f>
        <v>RungstedHørsholm</v>
      </c>
      <c r="D388">
        <v>44880</v>
      </c>
      <c r="E388">
        <v>35328</v>
      </c>
      <c r="F388">
        <v>20222023</v>
      </c>
      <c r="G388" t="s">
        <v>17</v>
      </c>
      <c r="H388" t="s">
        <v>663</v>
      </c>
      <c r="I388" t="s">
        <v>678</v>
      </c>
      <c r="J388">
        <v>1</v>
      </c>
      <c r="K388">
        <v>29510</v>
      </c>
      <c r="L388">
        <v>222</v>
      </c>
      <c r="M388" t="s">
        <v>631</v>
      </c>
      <c r="N388" t="s">
        <v>112</v>
      </c>
      <c r="O388" t="s">
        <v>634</v>
      </c>
      <c r="P388">
        <v>10</v>
      </c>
      <c r="Q388" t="s">
        <v>634</v>
      </c>
      <c r="R388">
        <f>SUMIFS(Table2[number],Table2[Event],"Goal",Table2[H/U],"HOME",Table2[GameID],Table2[[#This Row],[GameID]],Table2[GameTime],"&lt;="&amp;Table2[[#This Row],[GameTime]])</f>
        <v>1</v>
      </c>
      <c r="S388">
        <f>SUMIFS(Table2[number],Table2[Event],"Goal",Table2[H/U],"AWAY",Table2[GameID],Table2[[#This Row],[GameID]],Table2[GameTime],"&lt;="&amp;Table2[[#This Row],[GameTime]])</f>
        <v>1</v>
      </c>
      <c r="T388" t="str">
        <f>IF(Table2[[#This Row],[Event]]="Goal",Table2[[#This Row],[Hscore]]&amp;"-"&amp;Table2[[#This Row],[Uscore]],"")</f>
        <v/>
      </c>
      <c r="U388">
        <v>920</v>
      </c>
      <c r="V388" s="1">
        <f>Table2[[#This Row],[GameTime]]-(Table2[[#This Row],[period]]-1)*1200</f>
        <v>920</v>
      </c>
      <c r="W388" s="1">
        <f>ROUNDDOWN(Table2[[#This Row],[Time]]/60,0)</f>
        <v>15</v>
      </c>
      <c r="X388" s="1">
        <f>ROUNDDOWN((Table2[[#This Row],[Time]]/60-Table2[[#This Row],[Time2]])*60,0)</f>
        <v>20</v>
      </c>
      <c r="Y388" s="1">
        <f>IF(Table2[[#This Row],[Time2]]&lt;10,0&amp;Table2[[#This Row],[Time2]],Table2[[#This Row],[Time2]])</f>
        <v>15</v>
      </c>
      <c r="Z388" s="1">
        <f>IF(Table2[[#This Row],[Time3]]&lt;10,0&amp;Table2[[#This Row],[Time3]],Table2[[#This Row],[Time3]])</f>
        <v>20</v>
      </c>
      <c r="AA388" s="2" t="str">
        <f>Table2[[#This Row],[Time4]]&amp;":"&amp;Table2[[#This Row],[Time5]]</f>
        <v>15:20</v>
      </c>
      <c r="AB388" s="1" cm="1">
        <f t="array" ref="AB388">IFERROR(IF(Table2[[#This Row],[code]]="","",_xlfn.IFS(AND(Table2[[#This Row],[code]]&lt;400,Table2[[#This Row],[code]]&lt;&gt;""),2,Table2[[#This Row],[code]]&gt;500,4)),"")</f>
        <v>2</v>
      </c>
      <c r="AC388" s="1">
        <f>IF(Table2[[#This Row],[Event]]="Penalty",Table2[[#This Row],[number]],IF(Table2[[#This Row],[Event]]="Time-Out",401,""))</f>
        <v>222</v>
      </c>
      <c r="AD388" s="1">
        <f>ROW(A387)</f>
        <v>387</v>
      </c>
      <c r="AE388" s="1">
        <f>COUNTIFS(Table2[GameID],Table2[[#This Row],[GameID]],Table2[Column1],"&lt;="&amp;Table2[[#This Row],[Column1]])-1</f>
        <v>2</v>
      </c>
    </row>
    <row r="389" spans="1:31" x14ac:dyDescent="0.45">
      <c r="A389" t="s">
        <v>314</v>
      </c>
      <c r="B389" t="str">
        <f>_xlfn.TEXTBEFORE(Table2[[#This Row],[Kamp]]," - ")</f>
        <v>Hafnia FC</v>
      </c>
      <c r="C389" t="str">
        <f>_xlfn.TEXTAFTER(Table2[[#This Row],[Kamp]],"- ")</f>
        <v>RungstedHørsholm</v>
      </c>
      <c r="D389">
        <v>44880</v>
      </c>
      <c r="E389">
        <v>35328</v>
      </c>
      <c r="F389">
        <v>20222023</v>
      </c>
      <c r="G389" t="s">
        <v>17</v>
      </c>
      <c r="H389" t="s">
        <v>663</v>
      </c>
      <c r="I389" t="s">
        <v>678</v>
      </c>
      <c r="J389">
        <v>2</v>
      </c>
      <c r="K389">
        <v>29510</v>
      </c>
      <c r="L389">
        <v>1</v>
      </c>
      <c r="M389" t="s">
        <v>630</v>
      </c>
      <c r="N389" t="s">
        <v>115</v>
      </c>
      <c r="O389" t="s">
        <v>119</v>
      </c>
      <c r="P389">
        <v>28</v>
      </c>
      <c r="Q389">
        <v>59</v>
      </c>
      <c r="R389">
        <f>SUMIFS(Table2[number],Table2[Event],"Goal",Table2[H/U],"HOME",Table2[GameID],Table2[[#This Row],[GameID]],Table2[GameTime],"&lt;="&amp;Table2[[#This Row],[GameTime]])</f>
        <v>2</v>
      </c>
      <c r="S389">
        <f>SUMIFS(Table2[number],Table2[Event],"Goal",Table2[H/U],"AWAY",Table2[GameID],Table2[[#This Row],[GameID]],Table2[GameTime],"&lt;="&amp;Table2[[#This Row],[GameTime]])</f>
        <v>1</v>
      </c>
      <c r="T389" t="str">
        <f>IF(Table2[[#This Row],[Event]]="Goal",Table2[[#This Row],[Hscore]]&amp;"-"&amp;Table2[[#This Row],[Uscore]],"")</f>
        <v>2-1</v>
      </c>
      <c r="U389">
        <v>1281</v>
      </c>
      <c r="V389" s="1">
        <f>Table2[[#This Row],[GameTime]]-(Table2[[#This Row],[period]]-1)*1200</f>
        <v>81</v>
      </c>
      <c r="W389" s="1">
        <f>ROUNDDOWN(Table2[[#This Row],[Time]]/60,0)</f>
        <v>1</v>
      </c>
      <c r="X389" s="1">
        <f>ROUNDDOWN((Table2[[#This Row],[Time]]/60-Table2[[#This Row],[Time2]])*60,0)</f>
        <v>21</v>
      </c>
      <c r="Y389" s="1" t="str">
        <f>IF(Table2[[#This Row],[Time2]]&lt;10,0&amp;Table2[[#This Row],[Time2]],Table2[[#This Row],[Time2]])</f>
        <v>01</v>
      </c>
      <c r="Z389" s="1">
        <f>IF(Table2[[#This Row],[Time3]]&lt;10,0&amp;Table2[[#This Row],[Time3]],Table2[[#This Row],[Time3]])</f>
        <v>21</v>
      </c>
      <c r="AA389" s="2" t="str">
        <f>Table2[[#This Row],[Time4]]&amp;":"&amp;Table2[[#This Row],[Time5]]</f>
        <v>01:21</v>
      </c>
      <c r="AB389" s="1" t="str" cm="1">
        <f t="array" ref="AB389">IFERROR(IF(Table2[[#This Row],[code]]="","",_xlfn.IFS(AND(Table2[[#This Row],[code]]&lt;400,Table2[[#This Row],[code]]&lt;&gt;""),2,Table2[[#This Row],[code]]&gt;500,4)),"")</f>
        <v/>
      </c>
      <c r="AC389" s="1" t="str">
        <f>IF(Table2[[#This Row],[Event]]="Penalty",Table2[[#This Row],[number]],IF(Table2[[#This Row],[Event]]="Time-Out",401,""))</f>
        <v/>
      </c>
      <c r="AD389" s="1">
        <f>ROW(A388)</f>
        <v>388</v>
      </c>
      <c r="AE389" s="1">
        <f>COUNTIFS(Table2[GameID],Table2[[#This Row],[GameID]],Table2[Column1],"&lt;="&amp;Table2[[#This Row],[Column1]])-1</f>
        <v>3</v>
      </c>
    </row>
    <row r="390" spans="1:31" x14ac:dyDescent="0.45">
      <c r="A390" t="s">
        <v>314</v>
      </c>
      <c r="B390" t="str">
        <f>_xlfn.TEXTBEFORE(Table2[[#This Row],[Kamp]]," - ")</f>
        <v>Hafnia FC</v>
      </c>
      <c r="C390" t="str">
        <f>_xlfn.TEXTAFTER(Table2[[#This Row],[Kamp]],"- ")</f>
        <v>RungstedHørsholm</v>
      </c>
      <c r="D390">
        <v>44880</v>
      </c>
      <c r="E390">
        <v>35328</v>
      </c>
      <c r="F390">
        <v>20222023</v>
      </c>
      <c r="G390" t="s">
        <v>17</v>
      </c>
      <c r="H390" t="s">
        <v>662</v>
      </c>
      <c r="I390" t="s">
        <v>677</v>
      </c>
      <c r="J390">
        <v>2</v>
      </c>
      <c r="K390">
        <v>29508</v>
      </c>
      <c r="L390">
        <v>215</v>
      </c>
      <c r="M390" t="s">
        <v>631</v>
      </c>
      <c r="N390" t="s">
        <v>644</v>
      </c>
      <c r="O390" t="s">
        <v>634</v>
      </c>
      <c r="P390">
        <v>25</v>
      </c>
      <c r="Q390" t="s">
        <v>634</v>
      </c>
      <c r="R390">
        <f>SUMIFS(Table2[number],Table2[Event],"Goal",Table2[H/U],"HOME",Table2[GameID],Table2[[#This Row],[GameID]],Table2[GameTime],"&lt;="&amp;Table2[[#This Row],[GameTime]])</f>
        <v>2</v>
      </c>
      <c r="S390">
        <f>SUMIFS(Table2[number],Table2[Event],"Goal",Table2[H/U],"AWAY",Table2[GameID],Table2[[#This Row],[GameID]],Table2[GameTime],"&lt;="&amp;Table2[[#This Row],[GameTime]])</f>
        <v>1</v>
      </c>
      <c r="T390" t="str">
        <f>IF(Table2[[#This Row],[Event]]="Goal",Table2[[#This Row],[Hscore]]&amp;"-"&amp;Table2[[#This Row],[Uscore]],"")</f>
        <v/>
      </c>
      <c r="U390">
        <v>1446</v>
      </c>
      <c r="V390" s="1">
        <f>Table2[[#This Row],[GameTime]]-(Table2[[#This Row],[period]]-1)*1200</f>
        <v>246</v>
      </c>
      <c r="W390" s="1">
        <f>ROUNDDOWN(Table2[[#This Row],[Time]]/60,0)</f>
        <v>4</v>
      </c>
      <c r="X390" s="1">
        <f>ROUNDDOWN((Table2[[#This Row],[Time]]/60-Table2[[#This Row],[Time2]])*60,0)</f>
        <v>5</v>
      </c>
      <c r="Y390" s="1" t="str">
        <f>IF(Table2[[#This Row],[Time2]]&lt;10,0&amp;Table2[[#This Row],[Time2]],Table2[[#This Row],[Time2]])</f>
        <v>04</v>
      </c>
      <c r="Z390" s="1" t="str">
        <f>IF(Table2[[#This Row],[Time3]]&lt;10,0&amp;Table2[[#This Row],[Time3]],Table2[[#This Row],[Time3]])</f>
        <v>05</v>
      </c>
      <c r="AA390" s="2" t="str">
        <f>Table2[[#This Row],[Time4]]&amp;":"&amp;Table2[[#This Row],[Time5]]</f>
        <v>04:05</v>
      </c>
      <c r="AB390" s="1" cm="1">
        <f t="array" ref="AB390">IFERROR(IF(Table2[[#This Row],[code]]="","",_xlfn.IFS(AND(Table2[[#This Row],[code]]&lt;400,Table2[[#This Row],[code]]&lt;&gt;""),2,Table2[[#This Row],[code]]&gt;500,4)),"")</f>
        <v>2</v>
      </c>
      <c r="AC390" s="1">
        <f>IF(Table2[[#This Row],[Event]]="Penalty",Table2[[#This Row],[number]],IF(Table2[[#This Row],[Event]]="Time-Out",401,""))</f>
        <v>215</v>
      </c>
      <c r="AD390" s="1">
        <f>ROW(A389)</f>
        <v>389</v>
      </c>
      <c r="AE390" s="1">
        <f>COUNTIFS(Table2[GameID],Table2[[#This Row],[GameID]],Table2[Column1],"&lt;="&amp;Table2[[#This Row],[Column1]])-1</f>
        <v>4</v>
      </c>
    </row>
    <row r="391" spans="1:31" x14ac:dyDescent="0.45">
      <c r="A391" t="s">
        <v>314</v>
      </c>
      <c r="B391" t="str">
        <f>_xlfn.TEXTBEFORE(Table2[[#This Row],[Kamp]]," - ")</f>
        <v>Hafnia FC</v>
      </c>
      <c r="C391" t="str">
        <f>_xlfn.TEXTAFTER(Table2[[#This Row],[Kamp]],"- ")</f>
        <v>RungstedHørsholm</v>
      </c>
      <c r="D391">
        <v>44880</v>
      </c>
      <c r="E391">
        <v>35328</v>
      </c>
      <c r="F391">
        <v>20222023</v>
      </c>
      <c r="G391" t="s">
        <v>17</v>
      </c>
      <c r="H391" t="s">
        <v>663</v>
      </c>
      <c r="I391" t="s">
        <v>678</v>
      </c>
      <c r="J391">
        <v>2</v>
      </c>
      <c r="K391">
        <v>29510</v>
      </c>
      <c r="L391">
        <v>1</v>
      </c>
      <c r="M391" t="s">
        <v>630</v>
      </c>
      <c r="N391" t="s">
        <v>115</v>
      </c>
      <c r="O391" t="s">
        <v>163</v>
      </c>
      <c r="P391">
        <v>28</v>
      </c>
      <c r="Q391">
        <v>66</v>
      </c>
      <c r="R391">
        <f>SUMIFS(Table2[number],Table2[Event],"Goal",Table2[H/U],"HOME",Table2[GameID],Table2[[#This Row],[GameID]],Table2[GameTime],"&lt;="&amp;Table2[[#This Row],[GameTime]])</f>
        <v>3</v>
      </c>
      <c r="S391">
        <f>SUMIFS(Table2[number],Table2[Event],"Goal",Table2[H/U],"AWAY",Table2[GameID],Table2[[#This Row],[GameID]],Table2[GameTime],"&lt;="&amp;Table2[[#This Row],[GameTime]])</f>
        <v>1</v>
      </c>
      <c r="T391" t="str">
        <f>IF(Table2[[#This Row],[Event]]="Goal",Table2[[#This Row],[Hscore]]&amp;"-"&amp;Table2[[#This Row],[Uscore]],"")</f>
        <v>3-1</v>
      </c>
      <c r="U391">
        <v>1517</v>
      </c>
      <c r="V391" s="1">
        <f>Table2[[#This Row],[GameTime]]-(Table2[[#This Row],[period]]-1)*1200</f>
        <v>317</v>
      </c>
      <c r="W391" s="1">
        <f>ROUNDDOWN(Table2[[#This Row],[Time]]/60,0)</f>
        <v>5</v>
      </c>
      <c r="X391" s="1">
        <f>ROUNDDOWN((Table2[[#This Row],[Time]]/60-Table2[[#This Row],[Time2]])*60,0)</f>
        <v>17</v>
      </c>
      <c r="Y391" s="1" t="str">
        <f>IF(Table2[[#This Row],[Time2]]&lt;10,0&amp;Table2[[#This Row],[Time2]],Table2[[#This Row],[Time2]])</f>
        <v>05</v>
      </c>
      <c r="Z391" s="1">
        <f>IF(Table2[[#This Row],[Time3]]&lt;10,0&amp;Table2[[#This Row],[Time3]],Table2[[#This Row],[Time3]])</f>
        <v>17</v>
      </c>
      <c r="AA391" s="2" t="str">
        <f>Table2[[#This Row],[Time4]]&amp;":"&amp;Table2[[#This Row],[Time5]]</f>
        <v>05:17</v>
      </c>
      <c r="AB391" s="1" t="str" cm="1">
        <f t="array" ref="AB391">IFERROR(IF(Table2[[#This Row],[code]]="","",_xlfn.IFS(AND(Table2[[#This Row],[code]]&lt;400,Table2[[#This Row],[code]]&lt;&gt;""),2,Table2[[#This Row],[code]]&gt;500,4)),"")</f>
        <v/>
      </c>
      <c r="AC391" s="1" t="str">
        <f>IF(Table2[[#This Row],[Event]]="Penalty",Table2[[#This Row],[number]],IF(Table2[[#This Row],[Event]]="Time-Out",401,""))</f>
        <v/>
      </c>
      <c r="AD391" s="1">
        <f>ROW(A390)</f>
        <v>390</v>
      </c>
      <c r="AE391" s="1">
        <f>COUNTIFS(Table2[GameID],Table2[[#This Row],[GameID]],Table2[Column1],"&lt;="&amp;Table2[[#This Row],[Column1]])-1</f>
        <v>5</v>
      </c>
    </row>
    <row r="392" spans="1:31" x14ac:dyDescent="0.45">
      <c r="A392" t="s">
        <v>314</v>
      </c>
      <c r="B392" t="str">
        <f>_xlfn.TEXTBEFORE(Table2[[#This Row],[Kamp]]," - ")</f>
        <v>Hafnia FC</v>
      </c>
      <c r="C392" t="str">
        <f>_xlfn.TEXTAFTER(Table2[[#This Row],[Kamp]],"- ")</f>
        <v>RungstedHørsholm</v>
      </c>
      <c r="D392">
        <v>44880</v>
      </c>
      <c r="E392">
        <v>35328</v>
      </c>
      <c r="F392">
        <v>20222023</v>
      </c>
      <c r="G392" t="s">
        <v>17</v>
      </c>
      <c r="H392" t="s">
        <v>662</v>
      </c>
      <c r="I392" t="s">
        <v>677</v>
      </c>
      <c r="J392">
        <v>2</v>
      </c>
      <c r="K392">
        <v>29508</v>
      </c>
      <c r="L392">
        <v>1</v>
      </c>
      <c r="M392" t="s">
        <v>630</v>
      </c>
      <c r="N392" t="s">
        <v>643</v>
      </c>
      <c r="O392" t="s">
        <v>642</v>
      </c>
      <c r="P392">
        <v>13</v>
      </c>
      <c r="Q392">
        <v>8</v>
      </c>
      <c r="R392">
        <f>SUMIFS(Table2[number],Table2[Event],"Goal",Table2[H/U],"HOME",Table2[GameID],Table2[[#This Row],[GameID]],Table2[GameTime],"&lt;="&amp;Table2[[#This Row],[GameTime]])</f>
        <v>3</v>
      </c>
      <c r="S392">
        <f>SUMIFS(Table2[number],Table2[Event],"Goal",Table2[H/U],"AWAY",Table2[GameID],Table2[[#This Row],[GameID]],Table2[GameTime],"&lt;="&amp;Table2[[#This Row],[GameTime]])</f>
        <v>2</v>
      </c>
      <c r="T392" t="str">
        <f>IF(Table2[[#This Row],[Event]]="Goal",Table2[[#This Row],[Hscore]]&amp;"-"&amp;Table2[[#This Row],[Uscore]],"")</f>
        <v>3-2</v>
      </c>
      <c r="U392">
        <v>1718</v>
      </c>
      <c r="V392" s="1">
        <f>Table2[[#This Row],[GameTime]]-(Table2[[#This Row],[period]]-1)*1200</f>
        <v>518</v>
      </c>
      <c r="W392" s="1">
        <f>ROUNDDOWN(Table2[[#This Row],[Time]]/60,0)</f>
        <v>8</v>
      </c>
      <c r="X392" s="1">
        <f>ROUNDDOWN((Table2[[#This Row],[Time]]/60-Table2[[#This Row],[Time2]])*60,0)</f>
        <v>38</v>
      </c>
      <c r="Y392" s="1" t="str">
        <f>IF(Table2[[#This Row],[Time2]]&lt;10,0&amp;Table2[[#This Row],[Time2]],Table2[[#This Row],[Time2]])</f>
        <v>08</v>
      </c>
      <c r="Z392" s="1">
        <f>IF(Table2[[#This Row],[Time3]]&lt;10,0&amp;Table2[[#This Row],[Time3]],Table2[[#This Row],[Time3]])</f>
        <v>38</v>
      </c>
      <c r="AA392" s="2" t="str">
        <f>Table2[[#This Row],[Time4]]&amp;":"&amp;Table2[[#This Row],[Time5]]</f>
        <v>08:38</v>
      </c>
      <c r="AB392" s="1" t="str" cm="1">
        <f t="array" ref="AB392">IFERROR(IF(Table2[[#This Row],[code]]="","",_xlfn.IFS(AND(Table2[[#This Row],[code]]&lt;400,Table2[[#This Row],[code]]&lt;&gt;""),2,Table2[[#This Row],[code]]&gt;500,4)),"")</f>
        <v/>
      </c>
      <c r="AC392" s="1" t="str">
        <f>IF(Table2[[#This Row],[Event]]="Penalty",Table2[[#This Row],[number]],IF(Table2[[#This Row],[Event]]="Time-Out",401,""))</f>
        <v/>
      </c>
      <c r="AD392" s="1">
        <f>ROW(A391)</f>
        <v>391</v>
      </c>
      <c r="AE392" s="1">
        <f>COUNTIFS(Table2[GameID],Table2[[#This Row],[GameID]],Table2[Column1],"&lt;="&amp;Table2[[#This Row],[Column1]])-1</f>
        <v>6</v>
      </c>
    </row>
    <row r="393" spans="1:31" x14ac:dyDescent="0.45">
      <c r="A393" t="s">
        <v>314</v>
      </c>
      <c r="B393" t="str">
        <f>_xlfn.TEXTBEFORE(Table2[[#This Row],[Kamp]]," - ")</f>
        <v>Hafnia FC</v>
      </c>
      <c r="C393" t="str">
        <f>_xlfn.TEXTAFTER(Table2[[#This Row],[Kamp]],"- ")</f>
        <v>RungstedHørsholm</v>
      </c>
      <c r="D393">
        <v>44880</v>
      </c>
      <c r="E393">
        <v>35328</v>
      </c>
      <c r="F393">
        <v>20222023</v>
      </c>
      <c r="G393" t="s">
        <v>17</v>
      </c>
      <c r="H393" t="s">
        <v>662</v>
      </c>
      <c r="I393" t="s">
        <v>677</v>
      </c>
      <c r="J393">
        <v>2</v>
      </c>
      <c r="K393">
        <v>29508</v>
      </c>
      <c r="L393">
        <v>219</v>
      </c>
      <c r="M393" t="s">
        <v>631</v>
      </c>
      <c r="N393" t="s">
        <v>641</v>
      </c>
      <c r="O393" t="s">
        <v>634</v>
      </c>
      <c r="P393">
        <v>30</v>
      </c>
      <c r="Q393" t="s">
        <v>634</v>
      </c>
      <c r="R393">
        <f>SUMIFS(Table2[number],Table2[Event],"Goal",Table2[H/U],"HOME",Table2[GameID],Table2[[#This Row],[GameID]],Table2[GameTime],"&lt;="&amp;Table2[[#This Row],[GameTime]])</f>
        <v>3</v>
      </c>
      <c r="S393">
        <f>SUMIFS(Table2[number],Table2[Event],"Goal",Table2[H/U],"AWAY",Table2[GameID],Table2[[#This Row],[GameID]],Table2[GameTime],"&lt;="&amp;Table2[[#This Row],[GameTime]])</f>
        <v>2</v>
      </c>
      <c r="T393" t="str">
        <f>IF(Table2[[#This Row],[Event]]="Goal",Table2[[#This Row],[Hscore]]&amp;"-"&amp;Table2[[#This Row],[Uscore]],"")</f>
        <v/>
      </c>
      <c r="U393">
        <v>2217</v>
      </c>
      <c r="V393" s="1">
        <f>Table2[[#This Row],[GameTime]]-(Table2[[#This Row],[period]]-1)*1200</f>
        <v>1017</v>
      </c>
      <c r="W393" s="1">
        <f>ROUNDDOWN(Table2[[#This Row],[Time]]/60,0)</f>
        <v>16</v>
      </c>
      <c r="X393" s="1">
        <f>ROUNDDOWN((Table2[[#This Row],[Time]]/60-Table2[[#This Row],[Time2]])*60,0)</f>
        <v>57</v>
      </c>
      <c r="Y393" s="1">
        <f>IF(Table2[[#This Row],[Time2]]&lt;10,0&amp;Table2[[#This Row],[Time2]],Table2[[#This Row],[Time2]])</f>
        <v>16</v>
      </c>
      <c r="Z393" s="1">
        <f>IF(Table2[[#This Row],[Time3]]&lt;10,0&amp;Table2[[#This Row],[Time3]],Table2[[#This Row],[Time3]])</f>
        <v>57</v>
      </c>
      <c r="AA393" s="2" t="str">
        <f>Table2[[#This Row],[Time4]]&amp;":"&amp;Table2[[#This Row],[Time5]]</f>
        <v>16:57</v>
      </c>
      <c r="AB393" s="1" cm="1">
        <f t="array" ref="AB393">IFERROR(IF(Table2[[#This Row],[code]]="","",_xlfn.IFS(AND(Table2[[#This Row],[code]]&lt;400,Table2[[#This Row],[code]]&lt;&gt;""),2,Table2[[#This Row],[code]]&gt;500,4)),"")</f>
        <v>2</v>
      </c>
      <c r="AC393" s="1">
        <f>IF(Table2[[#This Row],[Event]]="Penalty",Table2[[#This Row],[number]],IF(Table2[[#This Row],[Event]]="Time-Out",401,""))</f>
        <v>219</v>
      </c>
      <c r="AD393" s="1">
        <f>ROW(A392)</f>
        <v>392</v>
      </c>
      <c r="AE393" s="1">
        <f>COUNTIFS(Table2[GameID],Table2[[#This Row],[GameID]],Table2[Column1],"&lt;="&amp;Table2[[#This Row],[Column1]])-1</f>
        <v>7</v>
      </c>
    </row>
    <row r="394" spans="1:31" x14ac:dyDescent="0.45">
      <c r="A394" t="s">
        <v>314</v>
      </c>
      <c r="B394" t="str">
        <f>_xlfn.TEXTBEFORE(Table2[[#This Row],[Kamp]]," - ")</f>
        <v>Hafnia FC</v>
      </c>
      <c r="C394" t="str">
        <f>_xlfn.TEXTAFTER(Table2[[#This Row],[Kamp]],"- ")</f>
        <v>RungstedHørsholm</v>
      </c>
      <c r="D394">
        <v>44880</v>
      </c>
      <c r="E394">
        <v>35328</v>
      </c>
      <c r="F394">
        <v>20222023</v>
      </c>
      <c r="G394" t="s">
        <v>17</v>
      </c>
      <c r="H394" t="s">
        <v>663</v>
      </c>
      <c r="I394" t="s">
        <v>678</v>
      </c>
      <c r="J394">
        <v>3</v>
      </c>
      <c r="K394">
        <v>29510</v>
      </c>
      <c r="L394">
        <v>1</v>
      </c>
      <c r="M394" t="s">
        <v>630</v>
      </c>
      <c r="N394" t="s">
        <v>122</v>
      </c>
      <c r="O394" t="s">
        <v>112</v>
      </c>
      <c r="P394">
        <v>81</v>
      </c>
      <c r="Q394">
        <v>10</v>
      </c>
      <c r="R394">
        <f>SUMIFS(Table2[number],Table2[Event],"Goal",Table2[H/U],"HOME",Table2[GameID],Table2[[#This Row],[GameID]],Table2[GameTime],"&lt;="&amp;Table2[[#This Row],[GameTime]])</f>
        <v>4</v>
      </c>
      <c r="S394">
        <f>SUMIFS(Table2[number],Table2[Event],"Goal",Table2[H/U],"AWAY",Table2[GameID],Table2[[#This Row],[GameID]],Table2[GameTime],"&lt;="&amp;Table2[[#This Row],[GameTime]])</f>
        <v>2</v>
      </c>
      <c r="T394" t="str">
        <f>IF(Table2[[#This Row],[Event]]="Goal",Table2[[#This Row],[Hscore]]&amp;"-"&amp;Table2[[#This Row],[Uscore]],"")</f>
        <v>4-2</v>
      </c>
      <c r="U394">
        <v>2887</v>
      </c>
      <c r="V394" s="1">
        <f>Table2[[#This Row],[GameTime]]-(Table2[[#This Row],[period]]-1)*1200</f>
        <v>487</v>
      </c>
      <c r="W394" s="1">
        <f>ROUNDDOWN(Table2[[#This Row],[Time]]/60,0)</f>
        <v>8</v>
      </c>
      <c r="X394" s="1">
        <f>ROUNDDOWN((Table2[[#This Row],[Time]]/60-Table2[[#This Row],[Time2]])*60,0)</f>
        <v>7</v>
      </c>
      <c r="Y394" s="1" t="str">
        <f>IF(Table2[[#This Row],[Time2]]&lt;10,0&amp;Table2[[#This Row],[Time2]],Table2[[#This Row],[Time2]])</f>
        <v>08</v>
      </c>
      <c r="Z394" s="1" t="str">
        <f>IF(Table2[[#This Row],[Time3]]&lt;10,0&amp;Table2[[#This Row],[Time3]],Table2[[#This Row],[Time3]])</f>
        <v>07</v>
      </c>
      <c r="AA394" s="2" t="str">
        <f>Table2[[#This Row],[Time4]]&amp;":"&amp;Table2[[#This Row],[Time5]]</f>
        <v>08:07</v>
      </c>
      <c r="AB394" s="1" t="str" cm="1">
        <f t="array" ref="AB394">IFERROR(IF(Table2[[#This Row],[code]]="","",_xlfn.IFS(AND(Table2[[#This Row],[code]]&lt;400,Table2[[#This Row],[code]]&lt;&gt;""),2,Table2[[#This Row],[code]]&gt;500,4)),"")</f>
        <v/>
      </c>
      <c r="AC394" s="1" t="str">
        <f>IF(Table2[[#This Row],[Event]]="Penalty",Table2[[#This Row],[number]],IF(Table2[[#This Row],[Event]]="Time-Out",401,""))</f>
        <v/>
      </c>
      <c r="AD394" s="1">
        <f>ROW(A393)</f>
        <v>393</v>
      </c>
      <c r="AE394" s="1">
        <f>COUNTIFS(Table2[GameID],Table2[[#This Row],[GameID]],Table2[Column1],"&lt;="&amp;Table2[[#This Row],[Column1]])-1</f>
        <v>8</v>
      </c>
    </row>
    <row r="395" spans="1:31" x14ac:dyDescent="0.45">
      <c r="A395" t="s">
        <v>314</v>
      </c>
      <c r="B395" t="str">
        <f>_xlfn.TEXTBEFORE(Table2[[#This Row],[Kamp]]," - ")</f>
        <v>Hafnia FC</v>
      </c>
      <c r="C395" t="str">
        <f>_xlfn.TEXTAFTER(Table2[[#This Row],[Kamp]],"- ")</f>
        <v>RungstedHørsholm</v>
      </c>
      <c r="D395">
        <v>44880</v>
      </c>
      <c r="E395">
        <v>35328</v>
      </c>
      <c r="F395">
        <v>20222023</v>
      </c>
      <c r="G395" t="s">
        <v>17</v>
      </c>
      <c r="H395" t="s">
        <v>663</v>
      </c>
      <c r="I395" t="s">
        <v>678</v>
      </c>
      <c r="J395">
        <v>3</v>
      </c>
      <c r="K395">
        <v>29510</v>
      </c>
      <c r="L395">
        <v>1</v>
      </c>
      <c r="M395" t="s">
        <v>630</v>
      </c>
      <c r="N395" t="s">
        <v>115</v>
      </c>
      <c r="O395" t="s">
        <v>163</v>
      </c>
      <c r="P395">
        <v>28</v>
      </c>
      <c r="Q395">
        <v>66</v>
      </c>
      <c r="R395">
        <f>SUMIFS(Table2[number],Table2[Event],"Goal",Table2[H/U],"HOME",Table2[GameID],Table2[[#This Row],[GameID]],Table2[GameTime],"&lt;="&amp;Table2[[#This Row],[GameTime]])</f>
        <v>5</v>
      </c>
      <c r="S395">
        <f>SUMIFS(Table2[number],Table2[Event],"Goal",Table2[H/U],"AWAY",Table2[GameID],Table2[[#This Row],[GameID]],Table2[GameTime],"&lt;="&amp;Table2[[#This Row],[GameTime]])</f>
        <v>2</v>
      </c>
      <c r="T395" t="str">
        <f>IF(Table2[[#This Row],[Event]]="Goal",Table2[[#This Row],[Hscore]]&amp;"-"&amp;Table2[[#This Row],[Uscore]],"")</f>
        <v>5-2</v>
      </c>
      <c r="U395">
        <v>2898</v>
      </c>
      <c r="V395" s="1">
        <f>Table2[[#This Row],[GameTime]]-(Table2[[#This Row],[period]]-1)*1200</f>
        <v>498</v>
      </c>
      <c r="W395" s="1">
        <f>ROUNDDOWN(Table2[[#This Row],[Time]]/60,0)</f>
        <v>8</v>
      </c>
      <c r="X395" s="1">
        <f>ROUNDDOWN((Table2[[#This Row],[Time]]/60-Table2[[#This Row],[Time2]])*60,0)</f>
        <v>18</v>
      </c>
      <c r="Y395" s="1" t="str">
        <f>IF(Table2[[#This Row],[Time2]]&lt;10,0&amp;Table2[[#This Row],[Time2]],Table2[[#This Row],[Time2]])</f>
        <v>08</v>
      </c>
      <c r="Z395" s="1">
        <f>IF(Table2[[#This Row],[Time3]]&lt;10,0&amp;Table2[[#This Row],[Time3]],Table2[[#This Row],[Time3]])</f>
        <v>18</v>
      </c>
      <c r="AA395" s="2" t="str">
        <f>Table2[[#This Row],[Time4]]&amp;":"&amp;Table2[[#This Row],[Time5]]</f>
        <v>08:18</v>
      </c>
      <c r="AB395" s="1" t="str" cm="1">
        <f t="array" ref="AB395">IFERROR(IF(Table2[[#This Row],[code]]="","",_xlfn.IFS(AND(Table2[[#This Row],[code]]&lt;400,Table2[[#This Row],[code]]&lt;&gt;""),2,Table2[[#This Row],[code]]&gt;500,4)),"")</f>
        <v/>
      </c>
      <c r="AC395" s="1" t="str">
        <f>IF(Table2[[#This Row],[Event]]="Penalty",Table2[[#This Row],[number]],IF(Table2[[#This Row],[Event]]="Time-Out",401,""))</f>
        <v/>
      </c>
      <c r="AD395" s="1">
        <f>ROW(A394)</f>
        <v>394</v>
      </c>
      <c r="AE395" s="1">
        <f>COUNTIFS(Table2[GameID],Table2[[#This Row],[GameID]],Table2[Column1],"&lt;="&amp;Table2[[#This Row],[Column1]])-1</f>
        <v>9</v>
      </c>
    </row>
    <row r="396" spans="1:31" x14ac:dyDescent="0.45">
      <c r="A396" t="s">
        <v>314</v>
      </c>
      <c r="B396" t="str">
        <f>_xlfn.TEXTBEFORE(Table2[[#This Row],[Kamp]]," - ")</f>
        <v>Hafnia FC</v>
      </c>
      <c r="C396" t="str">
        <f>_xlfn.TEXTAFTER(Table2[[#This Row],[Kamp]],"- ")</f>
        <v>RungstedHørsholm</v>
      </c>
      <c r="D396">
        <v>44880</v>
      </c>
      <c r="E396">
        <v>35328</v>
      </c>
      <c r="F396">
        <v>20222023</v>
      </c>
      <c r="G396" t="s">
        <v>17</v>
      </c>
      <c r="H396" t="s">
        <v>662</v>
      </c>
      <c r="I396" t="s">
        <v>677</v>
      </c>
      <c r="J396">
        <v>3</v>
      </c>
      <c r="K396">
        <v>29508</v>
      </c>
      <c r="L396">
        <v>0</v>
      </c>
      <c r="M396" t="s">
        <v>633</v>
      </c>
      <c r="N396" t="s">
        <v>634</v>
      </c>
      <c r="O396" t="s">
        <v>634</v>
      </c>
      <c r="P396" t="s">
        <v>634</v>
      </c>
      <c r="Q396" t="s">
        <v>634</v>
      </c>
      <c r="R396">
        <f>SUMIFS(Table2[number],Table2[Event],"Goal",Table2[H/U],"HOME",Table2[GameID],Table2[[#This Row],[GameID]],Table2[GameTime],"&lt;="&amp;Table2[[#This Row],[GameTime]])</f>
        <v>5</v>
      </c>
      <c r="S396">
        <f>SUMIFS(Table2[number],Table2[Event],"Goal",Table2[H/U],"AWAY",Table2[GameID],Table2[[#This Row],[GameID]],Table2[GameTime],"&lt;="&amp;Table2[[#This Row],[GameTime]])</f>
        <v>2</v>
      </c>
      <c r="T396" t="str">
        <f>IF(Table2[[#This Row],[Event]]="Goal",Table2[[#This Row],[Hscore]]&amp;"-"&amp;Table2[[#This Row],[Uscore]],"")</f>
        <v/>
      </c>
      <c r="U396">
        <v>2898</v>
      </c>
      <c r="V396" s="1">
        <f>Table2[[#This Row],[GameTime]]-(Table2[[#This Row],[period]]-1)*1200</f>
        <v>498</v>
      </c>
      <c r="W396" s="1">
        <f>ROUNDDOWN(Table2[[#This Row],[Time]]/60,0)</f>
        <v>8</v>
      </c>
      <c r="X396" s="1">
        <f>ROUNDDOWN((Table2[[#This Row],[Time]]/60-Table2[[#This Row],[Time2]])*60,0)</f>
        <v>18</v>
      </c>
      <c r="Y396" s="1" t="str">
        <f>IF(Table2[[#This Row],[Time2]]&lt;10,0&amp;Table2[[#This Row],[Time2]],Table2[[#This Row],[Time2]])</f>
        <v>08</v>
      </c>
      <c r="Z396" s="1">
        <f>IF(Table2[[#This Row],[Time3]]&lt;10,0&amp;Table2[[#This Row],[Time3]],Table2[[#This Row],[Time3]])</f>
        <v>18</v>
      </c>
      <c r="AA396" s="2" t="str">
        <f>Table2[[#This Row],[Time4]]&amp;":"&amp;Table2[[#This Row],[Time5]]</f>
        <v>08:18</v>
      </c>
      <c r="AB396" s="1" t="str" cm="1">
        <f t="array" ref="AB396">IFERROR(IF(Table2[[#This Row],[code]]="","",_xlfn.IFS(AND(Table2[[#This Row],[code]]&lt;400,Table2[[#This Row],[code]]&lt;&gt;""),2,Table2[[#This Row],[code]]&gt;500,4)),"")</f>
        <v/>
      </c>
      <c r="AC396" s="1">
        <f>IF(Table2[[#This Row],[Event]]="Penalty",Table2[[#This Row],[number]],IF(Table2[[#This Row],[Event]]="Time-Out",401,""))</f>
        <v>401</v>
      </c>
      <c r="AD396" s="1">
        <f>ROW(A395)</f>
        <v>395</v>
      </c>
      <c r="AE396" s="1">
        <f>COUNTIFS(Table2[GameID],Table2[[#This Row],[GameID]],Table2[Column1],"&lt;="&amp;Table2[[#This Row],[Column1]])-1</f>
        <v>10</v>
      </c>
    </row>
    <row r="397" spans="1:31" x14ac:dyDescent="0.45">
      <c r="A397" t="s">
        <v>314</v>
      </c>
      <c r="B397" t="str">
        <f>_xlfn.TEXTBEFORE(Table2[[#This Row],[Kamp]]," - ")</f>
        <v>Hafnia FC</v>
      </c>
      <c r="C397" t="str">
        <f>_xlfn.TEXTAFTER(Table2[[#This Row],[Kamp]],"- ")</f>
        <v>RungstedHørsholm</v>
      </c>
      <c r="D397">
        <v>44880</v>
      </c>
      <c r="E397">
        <v>35328</v>
      </c>
      <c r="F397">
        <v>20222023</v>
      </c>
      <c r="G397" t="s">
        <v>17</v>
      </c>
      <c r="H397" t="s">
        <v>663</v>
      </c>
      <c r="I397" t="s">
        <v>678</v>
      </c>
      <c r="J397">
        <v>3</v>
      </c>
      <c r="K397">
        <v>29510</v>
      </c>
      <c r="L397">
        <v>0</v>
      </c>
      <c r="M397" t="s">
        <v>633</v>
      </c>
      <c r="N397" t="s">
        <v>634</v>
      </c>
      <c r="O397" t="s">
        <v>634</v>
      </c>
      <c r="P397" t="s">
        <v>634</v>
      </c>
      <c r="Q397" t="s">
        <v>634</v>
      </c>
      <c r="R397">
        <f>SUMIFS(Table2[number],Table2[Event],"Goal",Table2[H/U],"HOME",Table2[GameID],Table2[[#This Row],[GameID]],Table2[GameTime],"&lt;="&amp;Table2[[#This Row],[GameTime]])</f>
        <v>5</v>
      </c>
      <c r="S397">
        <f>SUMIFS(Table2[number],Table2[Event],"Goal",Table2[H/U],"AWAY",Table2[GameID],Table2[[#This Row],[GameID]],Table2[GameTime],"&lt;="&amp;Table2[[#This Row],[GameTime]])</f>
        <v>2</v>
      </c>
      <c r="T397" t="str">
        <f>IF(Table2[[#This Row],[Event]]="Goal",Table2[[#This Row],[Hscore]]&amp;"-"&amp;Table2[[#This Row],[Uscore]],"")</f>
        <v/>
      </c>
      <c r="U397">
        <v>3243</v>
      </c>
      <c r="V397" s="1">
        <f>Table2[[#This Row],[GameTime]]-(Table2[[#This Row],[period]]-1)*1200</f>
        <v>843</v>
      </c>
      <c r="W397" s="1">
        <f>ROUNDDOWN(Table2[[#This Row],[Time]]/60,0)</f>
        <v>14</v>
      </c>
      <c r="X397" s="1">
        <f>ROUNDDOWN((Table2[[#This Row],[Time]]/60-Table2[[#This Row],[Time2]])*60,0)</f>
        <v>3</v>
      </c>
      <c r="Y397" s="1">
        <f>IF(Table2[[#This Row],[Time2]]&lt;10,0&amp;Table2[[#This Row],[Time2]],Table2[[#This Row],[Time2]])</f>
        <v>14</v>
      </c>
      <c r="Z397" s="1" t="str">
        <f>IF(Table2[[#This Row],[Time3]]&lt;10,0&amp;Table2[[#This Row],[Time3]],Table2[[#This Row],[Time3]])</f>
        <v>03</v>
      </c>
      <c r="AA397" s="2" t="str">
        <f>Table2[[#This Row],[Time4]]&amp;":"&amp;Table2[[#This Row],[Time5]]</f>
        <v>14:03</v>
      </c>
      <c r="AB397" s="1" t="str" cm="1">
        <f t="array" ref="AB397">IFERROR(IF(Table2[[#This Row],[code]]="","",_xlfn.IFS(AND(Table2[[#This Row],[code]]&lt;400,Table2[[#This Row],[code]]&lt;&gt;""),2,Table2[[#This Row],[code]]&gt;500,4)),"")</f>
        <v/>
      </c>
      <c r="AC397" s="1">
        <f>IF(Table2[[#This Row],[Event]]="Penalty",Table2[[#This Row],[number]],IF(Table2[[#This Row],[Event]]="Time-Out",401,""))</f>
        <v>401</v>
      </c>
      <c r="AD397" s="1">
        <f>ROW(A396)</f>
        <v>396</v>
      </c>
      <c r="AE397" s="1">
        <f>COUNTIFS(Table2[GameID],Table2[[#This Row],[GameID]],Table2[Column1],"&lt;="&amp;Table2[[#This Row],[Column1]])-1</f>
        <v>11</v>
      </c>
    </row>
    <row r="398" spans="1:31" x14ac:dyDescent="0.45">
      <c r="A398" t="s">
        <v>314</v>
      </c>
      <c r="B398" t="str">
        <f>_xlfn.TEXTBEFORE(Table2[[#This Row],[Kamp]]," - ")</f>
        <v>Hafnia FC</v>
      </c>
      <c r="C398" t="str">
        <f>_xlfn.TEXTAFTER(Table2[[#This Row],[Kamp]],"- ")</f>
        <v>RungstedHørsholm</v>
      </c>
      <c r="D398">
        <v>44880</v>
      </c>
      <c r="E398">
        <v>35328</v>
      </c>
      <c r="F398">
        <v>20222023</v>
      </c>
      <c r="G398" t="s">
        <v>17</v>
      </c>
      <c r="H398" t="s">
        <v>663</v>
      </c>
      <c r="I398" t="s">
        <v>678</v>
      </c>
      <c r="J398">
        <v>3</v>
      </c>
      <c r="K398">
        <v>29510</v>
      </c>
      <c r="L398">
        <v>1</v>
      </c>
      <c r="M398" t="s">
        <v>630</v>
      </c>
      <c r="N398" t="s">
        <v>163</v>
      </c>
      <c r="O398" t="s">
        <v>278</v>
      </c>
      <c r="P398">
        <v>66</v>
      </c>
      <c r="Q398">
        <v>26</v>
      </c>
      <c r="R398">
        <f>SUMIFS(Table2[number],Table2[Event],"Goal",Table2[H/U],"HOME",Table2[GameID],Table2[[#This Row],[GameID]],Table2[GameTime],"&lt;="&amp;Table2[[#This Row],[GameTime]])</f>
        <v>6</v>
      </c>
      <c r="S398">
        <f>SUMIFS(Table2[number],Table2[Event],"Goal",Table2[H/U],"AWAY",Table2[GameID],Table2[[#This Row],[GameID]],Table2[GameTime],"&lt;="&amp;Table2[[#This Row],[GameTime]])</f>
        <v>2</v>
      </c>
      <c r="T398" t="str">
        <f>IF(Table2[[#This Row],[Event]]="Goal",Table2[[#This Row],[Hscore]]&amp;"-"&amp;Table2[[#This Row],[Uscore]],"")</f>
        <v>6-2</v>
      </c>
      <c r="U398">
        <v>3334</v>
      </c>
      <c r="V398" s="1">
        <f>Table2[[#This Row],[GameTime]]-(Table2[[#This Row],[period]]-1)*1200</f>
        <v>934</v>
      </c>
      <c r="W398" s="1">
        <f>ROUNDDOWN(Table2[[#This Row],[Time]]/60,0)</f>
        <v>15</v>
      </c>
      <c r="X398" s="1">
        <f>ROUNDDOWN((Table2[[#This Row],[Time]]/60-Table2[[#This Row],[Time2]])*60,0)</f>
        <v>34</v>
      </c>
      <c r="Y398" s="1">
        <f>IF(Table2[[#This Row],[Time2]]&lt;10,0&amp;Table2[[#This Row],[Time2]],Table2[[#This Row],[Time2]])</f>
        <v>15</v>
      </c>
      <c r="Z398" s="1">
        <f>IF(Table2[[#This Row],[Time3]]&lt;10,0&amp;Table2[[#This Row],[Time3]],Table2[[#This Row],[Time3]])</f>
        <v>34</v>
      </c>
      <c r="AA398" s="2" t="str">
        <f>Table2[[#This Row],[Time4]]&amp;":"&amp;Table2[[#This Row],[Time5]]</f>
        <v>15:34</v>
      </c>
      <c r="AB398" s="1" t="str" cm="1">
        <f t="array" ref="AB398">IFERROR(IF(Table2[[#This Row],[code]]="","",_xlfn.IFS(AND(Table2[[#This Row],[code]]&lt;400,Table2[[#This Row],[code]]&lt;&gt;""),2,Table2[[#This Row],[code]]&gt;500,4)),"")</f>
        <v/>
      </c>
      <c r="AC398" s="1" t="str">
        <f>IF(Table2[[#This Row],[Event]]="Penalty",Table2[[#This Row],[number]],IF(Table2[[#This Row],[Event]]="Time-Out",401,""))</f>
        <v/>
      </c>
      <c r="AD398" s="1">
        <f>ROW(A397)</f>
        <v>397</v>
      </c>
      <c r="AE398" s="1">
        <f>COUNTIFS(Table2[GameID],Table2[[#This Row],[GameID]],Table2[Column1],"&lt;="&amp;Table2[[#This Row],[Column1]])-1</f>
        <v>12</v>
      </c>
    </row>
    <row r="399" spans="1:31" x14ac:dyDescent="0.45">
      <c r="A399" t="s">
        <v>314</v>
      </c>
      <c r="B399" t="str">
        <f>_xlfn.TEXTBEFORE(Table2[[#This Row],[Kamp]]," - ")</f>
        <v>Hafnia FC</v>
      </c>
      <c r="C399" t="str">
        <f>_xlfn.TEXTAFTER(Table2[[#This Row],[Kamp]],"- ")</f>
        <v>RungstedHørsholm</v>
      </c>
      <c r="D399">
        <v>44880</v>
      </c>
      <c r="E399">
        <v>35328</v>
      </c>
      <c r="F399">
        <v>20222023</v>
      </c>
      <c r="G399" t="s">
        <v>17</v>
      </c>
      <c r="H399" t="s">
        <v>663</v>
      </c>
      <c r="I399" t="s">
        <v>678</v>
      </c>
      <c r="J399">
        <v>3</v>
      </c>
      <c r="K399">
        <v>29510</v>
      </c>
      <c r="L399">
        <v>220</v>
      </c>
      <c r="M399" t="s">
        <v>631</v>
      </c>
      <c r="N399" t="s">
        <v>112</v>
      </c>
      <c r="O399" t="s">
        <v>634</v>
      </c>
      <c r="P399">
        <v>10</v>
      </c>
      <c r="Q399" t="s">
        <v>634</v>
      </c>
      <c r="R399">
        <f>SUMIFS(Table2[number],Table2[Event],"Goal",Table2[H/U],"HOME",Table2[GameID],Table2[[#This Row],[GameID]],Table2[GameTime],"&lt;="&amp;Table2[[#This Row],[GameTime]])</f>
        <v>6</v>
      </c>
      <c r="S399">
        <f>SUMIFS(Table2[number],Table2[Event],"Goal",Table2[H/U],"AWAY",Table2[GameID],Table2[[#This Row],[GameID]],Table2[GameTime],"&lt;="&amp;Table2[[#This Row],[GameTime]])</f>
        <v>2</v>
      </c>
      <c r="T399" t="str">
        <f>IF(Table2[[#This Row],[Event]]="Goal",Table2[[#This Row],[Hscore]]&amp;"-"&amp;Table2[[#This Row],[Uscore]],"")</f>
        <v/>
      </c>
      <c r="U399">
        <v>3475</v>
      </c>
      <c r="V399" s="1">
        <f>Table2[[#This Row],[GameTime]]-(Table2[[#This Row],[period]]-1)*1200</f>
        <v>1075</v>
      </c>
      <c r="W399" s="1">
        <f>ROUNDDOWN(Table2[[#This Row],[Time]]/60,0)</f>
        <v>17</v>
      </c>
      <c r="X399" s="1">
        <f>ROUNDDOWN((Table2[[#This Row],[Time]]/60-Table2[[#This Row],[Time2]])*60,0)</f>
        <v>55</v>
      </c>
      <c r="Y399" s="1">
        <f>IF(Table2[[#This Row],[Time2]]&lt;10,0&amp;Table2[[#This Row],[Time2]],Table2[[#This Row],[Time2]])</f>
        <v>17</v>
      </c>
      <c r="Z399" s="1">
        <f>IF(Table2[[#This Row],[Time3]]&lt;10,0&amp;Table2[[#This Row],[Time3]],Table2[[#This Row],[Time3]])</f>
        <v>55</v>
      </c>
      <c r="AA399" s="2" t="str">
        <f>Table2[[#This Row],[Time4]]&amp;":"&amp;Table2[[#This Row],[Time5]]</f>
        <v>17:55</v>
      </c>
      <c r="AB399" s="1" cm="1">
        <f t="array" ref="AB399">IFERROR(IF(Table2[[#This Row],[code]]="","",_xlfn.IFS(AND(Table2[[#This Row],[code]]&lt;400,Table2[[#This Row],[code]]&lt;&gt;""),2,Table2[[#This Row],[code]]&gt;500,4)),"")</f>
        <v>2</v>
      </c>
      <c r="AC399" s="1">
        <f>IF(Table2[[#This Row],[Event]]="Penalty",Table2[[#This Row],[number]],IF(Table2[[#This Row],[Event]]="Time-Out",401,""))</f>
        <v>220</v>
      </c>
      <c r="AD399" s="1">
        <f>ROW(A398)</f>
        <v>398</v>
      </c>
      <c r="AE399" s="1">
        <f>COUNTIFS(Table2[GameID],Table2[[#This Row],[GameID]],Table2[Column1],"&lt;="&amp;Table2[[#This Row],[Column1]])-1</f>
        <v>13</v>
      </c>
    </row>
    <row r="400" spans="1:31" x14ac:dyDescent="0.45">
      <c r="A400" t="s">
        <v>314</v>
      </c>
      <c r="B400" t="str">
        <f>_xlfn.TEXTBEFORE(Table2[[#This Row],[Kamp]]," - ")</f>
        <v>Hafnia FC</v>
      </c>
      <c r="C400" t="str">
        <f>_xlfn.TEXTAFTER(Table2[[#This Row],[Kamp]],"- ")</f>
        <v>RungstedHørsholm</v>
      </c>
      <c r="D400">
        <v>44880</v>
      </c>
      <c r="E400">
        <v>35328</v>
      </c>
      <c r="F400">
        <v>20222023</v>
      </c>
      <c r="G400" t="s">
        <v>17</v>
      </c>
      <c r="H400" t="s">
        <v>662</v>
      </c>
      <c r="I400" t="s">
        <v>677</v>
      </c>
      <c r="J400">
        <v>3</v>
      </c>
      <c r="K400">
        <v>29508</v>
      </c>
      <c r="L400">
        <v>1</v>
      </c>
      <c r="M400" t="s">
        <v>630</v>
      </c>
      <c r="N400" t="s">
        <v>640</v>
      </c>
      <c r="O400" t="s">
        <v>639</v>
      </c>
      <c r="P400">
        <v>96</v>
      </c>
      <c r="Q400">
        <v>87</v>
      </c>
      <c r="R400">
        <f>SUMIFS(Table2[number],Table2[Event],"Goal",Table2[H/U],"HOME",Table2[GameID],Table2[[#This Row],[GameID]],Table2[GameTime],"&lt;="&amp;Table2[[#This Row],[GameTime]])</f>
        <v>6</v>
      </c>
      <c r="S400">
        <f>SUMIFS(Table2[number],Table2[Event],"Goal",Table2[H/U],"AWAY",Table2[GameID],Table2[[#This Row],[GameID]],Table2[GameTime],"&lt;="&amp;Table2[[#This Row],[GameTime]])</f>
        <v>3</v>
      </c>
      <c r="T400" t="str">
        <f>IF(Table2[[#This Row],[Event]]="Goal",Table2[[#This Row],[Hscore]]&amp;"-"&amp;Table2[[#This Row],[Uscore]],"")</f>
        <v>6-3</v>
      </c>
      <c r="U400">
        <v>3571</v>
      </c>
      <c r="V400" s="1">
        <f>Table2[[#This Row],[GameTime]]-(Table2[[#This Row],[period]]-1)*1200</f>
        <v>1171</v>
      </c>
      <c r="W400" s="1">
        <f>ROUNDDOWN(Table2[[#This Row],[Time]]/60,0)</f>
        <v>19</v>
      </c>
      <c r="X400" s="1">
        <f>ROUNDDOWN((Table2[[#This Row],[Time]]/60-Table2[[#This Row],[Time2]])*60,0)</f>
        <v>30</v>
      </c>
      <c r="Y400" s="1">
        <f>IF(Table2[[#This Row],[Time2]]&lt;10,0&amp;Table2[[#This Row],[Time2]],Table2[[#This Row],[Time2]])</f>
        <v>19</v>
      </c>
      <c r="Z400" s="1">
        <f>IF(Table2[[#This Row],[Time3]]&lt;10,0&amp;Table2[[#This Row],[Time3]],Table2[[#This Row],[Time3]])</f>
        <v>30</v>
      </c>
      <c r="AA400" s="2" t="str">
        <f>Table2[[#This Row],[Time4]]&amp;":"&amp;Table2[[#This Row],[Time5]]</f>
        <v>19:30</v>
      </c>
      <c r="AB400" s="1" t="str" cm="1">
        <f t="array" ref="AB400">IFERROR(IF(Table2[[#This Row],[code]]="","",_xlfn.IFS(AND(Table2[[#This Row],[code]]&lt;400,Table2[[#This Row],[code]]&lt;&gt;""),2,Table2[[#This Row],[code]]&gt;500,4)),"")</f>
        <v/>
      </c>
      <c r="AC400" s="1" t="str">
        <f>IF(Table2[[#This Row],[Event]]="Penalty",Table2[[#This Row],[number]],IF(Table2[[#This Row],[Event]]="Time-Out",401,""))</f>
        <v/>
      </c>
      <c r="AD400" s="1">
        <f>ROW(A399)</f>
        <v>399</v>
      </c>
      <c r="AE400" s="1">
        <f>COUNTIFS(Table2[GameID],Table2[[#This Row],[GameID]],Table2[Column1],"&lt;="&amp;Table2[[#This Row],[Column1]])-1</f>
        <v>14</v>
      </c>
    </row>
    <row r="401" spans="1:31" x14ac:dyDescent="0.45">
      <c r="A401" t="s">
        <v>314</v>
      </c>
      <c r="B401" t="str">
        <f>_xlfn.TEXTBEFORE(Table2[[#This Row],[Kamp]]," - ")</f>
        <v>Hafnia FC</v>
      </c>
      <c r="C401" t="str">
        <f>_xlfn.TEXTAFTER(Table2[[#This Row],[Kamp]],"- ")</f>
        <v>RungstedHørsholm</v>
      </c>
      <c r="D401">
        <v>44880</v>
      </c>
      <c r="E401">
        <v>35328</v>
      </c>
      <c r="F401">
        <v>20222023</v>
      </c>
      <c r="G401" t="s">
        <v>17</v>
      </c>
      <c r="H401" t="s">
        <v>663</v>
      </c>
      <c r="I401" t="s">
        <v>678</v>
      </c>
      <c r="J401">
        <v>3</v>
      </c>
      <c r="K401">
        <v>29510</v>
      </c>
      <c r="L401">
        <v>201</v>
      </c>
      <c r="M401" t="s">
        <v>631</v>
      </c>
      <c r="N401" t="s">
        <v>112</v>
      </c>
      <c r="O401" t="s">
        <v>634</v>
      </c>
      <c r="P401">
        <v>10</v>
      </c>
      <c r="Q401" t="s">
        <v>634</v>
      </c>
      <c r="R401">
        <f>SUMIFS(Table2[number],Table2[Event],"Goal",Table2[H/U],"HOME",Table2[GameID],Table2[[#This Row],[GameID]],Table2[GameTime],"&lt;="&amp;Table2[[#This Row],[GameTime]])</f>
        <v>6</v>
      </c>
      <c r="S401">
        <f>SUMIFS(Table2[number],Table2[Event],"Goal",Table2[H/U],"AWAY",Table2[GameID],Table2[[#This Row],[GameID]],Table2[GameTime],"&lt;="&amp;Table2[[#This Row],[GameTime]])</f>
        <v>3</v>
      </c>
      <c r="T401" t="str">
        <f>IF(Table2[[#This Row],[Event]]="Goal",Table2[[#This Row],[Hscore]]&amp;"-"&amp;Table2[[#This Row],[Uscore]],"")</f>
        <v/>
      </c>
      <c r="U401">
        <v>3588</v>
      </c>
      <c r="V401" s="1">
        <f>Table2[[#This Row],[GameTime]]-(Table2[[#This Row],[period]]-1)*1200</f>
        <v>1188</v>
      </c>
      <c r="W401" s="1">
        <f>ROUNDDOWN(Table2[[#This Row],[Time]]/60,0)</f>
        <v>19</v>
      </c>
      <c r="X401" s="1">
        <f>ROUNDDOWN((Table2[[#This Row],[Time]]/60-Table2[[#This Row],[Time2]])*60,0)</f>
        <v>48</v>
      </c>
      <c r="Y401" s="1">
        <f>IF(Table2[[#This Row],[Time2]]&lt;10,0&amp;Table2[[#This Row],[Time2]],Table2[[#This Row],[Time2]])</f>
        <v>19</v>
      </c>
      <c r="Z401" s="1">
        <f>IF(Table2[[#This Row],[Time3]]&lt;10,0&amp;Table2[[#This Row],[Time3]],Table2[[#This Row],[Time3]])</f>
        <v>48</v>
      </c>
      <c r="AA401" s="2" t="str">
        <f>Table2[[#This Row],[Time4]]&amp;":"&amp;Table2[[#This Row],[Time5]]</f>
        <v>19:48</v>
      </c>
      <c r="AB401" s="1" cm="1">
        <f t="array" ref="AB401">IFERROR(IF(Table2[[#This Row],[code]]="","",_xlfn.IFS(AND(Table2[[#This Row],[code]]&lt;400,Table2[[#This Row],[code]]&lt;&gt;""),2,Table2[[#This Row],[code]]&gt;500,4)),"")</f>
        <v>2</v>
      </c>
      <c r="AC401" s="1">
        <f>IF(Table2[[#This Row],[Event]]="Penalty",Table2[[#This Row],[number]],IF(Table2[[#This Row],[Event]]="Time-Out",401,""))</f>
        <v>201</v>
      </c>
      <c r="AD401" s="1">
        <f>ROW(A400)</f>
        <v>400</v>
      </c>
      <c r="AE401" s="1">
        <f>COUNTIFS(Table2[GameID],Table2[[#This Row],[GameID]],Table2[Column1],"&lt;="&amp;Table2[[#This Row],[Column1]])-1</f>
        <v>15</v>
      </c>
    </row>
    <row r="402" spans="1:31" x14ac:dyDescent="0.45">
      <c r="A402" t="s">
        <v>340</v>
      </c>
      <c r="B402" t="str">
        <f>_xlfn.TEXTBEFORE(Table2[[#This Row],[Kamp]]," - ")</f>
        <v>Rødovre FC</v>
      </c>
      <c r="C402" t="str">
        <f>_xlfn.TEXTAFTER(Table2[[#This Row],[Kamp]],"- ")</f>
        <v>Hvidovre Attack</v>
      </c>
      <c r="D402">
        <v>44895</v>
      </c>
      <c r="E402">
        <v>35329</v>
      </c>
      <c r="F402">
        <v>20222023</v>
      </c>
      <c r="G402" t="s">
        <v>17</v>
      </c>
      <c r="H402" t="s">
        <v>659</v>
      </c>
      <c r="I402" t="s">
        <v>677</v>
      </c>
      <c r="J402">
        <v>1</v>
      </c>
      <c r="K402">
        <v>29511</v>
      </c>
      <c r="L402">
        <v>1</v>
      </c>
      <c r="M402" t="s">
        <v>630</v>
      </c>
      <c r="N402" t="s">
        <v>59</v>
      </c>
      <c r="O402" t="s">
        <v>128</v>
      </c>
      <c r="P402">
        <v>2</v>
      </c>
      <c r="Q402">
        <v>12</v>
      </c>
      <c r="R402">
        <f>SUMIFS(Table2[number],Table2[Event],"Goal",Table2[H/U],"HOME",Table2[GameID],Table2[[#This Row],[GameID]],Table2[GameTime],"&lt;="&amp;Table2[[#This Row],[GameTime]])</f>
        <v>0</v>
      </c>
      <c r="S402">
        <f>SUMIFS(Table2[number],Table2[Event],"Goal",Table2[H/U],"AWAY",Table2[GameID],Table2[[#This Row],[GameID]],Table2[GameTime],"&lt;="&amp;Table2[[#This Row],[GameTime]])</f>
        <v>1</v>
      </c>
      <c r="T402" t="str">
        <f>IF(Table2[[#This Row],[Event]]="Goal",Table2[[#This Row],[Hscore]]&amp;"-"&amp;Table2[[#This Row],[Uscore]],"")</f>
        <v>0-1</v>
      </c>
      <c r="U402">
        <v>454</v>
      </c>
      <c r="V402" s="1">
        <f>Table2[[#This Row],[GameTime]]-(Table2[[#This Row],[period]]-1)*1200</f>
        <v>454</v>
      </c>
      <c r="W402" s="1">
        <f>ROUNDDOWN(Table2[[#This Row],[Time]]/60,0)</f>
        <v>7</v>
      </c>
      <c r="X402" s="1">
        <f>ROUNDDOWN((Table2[[#This Row],[Time]]/60-Table2[[#This Row],[Time2]])*60,0)</f>
        <v>34</v>
      </c>
      <c r="Y402" s="1" t="str">
        <f>IF(Table2[[#This Row],[Time2]]&lt;10,0&amp;Table2[[#This Row],[Time2]],Table2[[#This Row],[Time2]])</f>
        <v>07</v>
      </c>
      <c r="Z402" s="1">
        <f>IF(Table2[[#This Row],[Time3]]&lt;10,0&amp;Table2[[#This Row],[Time3]],Table2[[#This Row],[Time3]])</f>
        <v>34</v>
      </c>
      <c r="AA402" s="2" t="str">
        <f>Table2[[#This Row],[Time4]]&amp;":"&amp;Table2[[#This Row],[Time5]]</f>
        <v>07:34</v>
      </c>
      <c r="AB402" s="1" t="str" cm="1">
        <f t="array" ref="AB402">IFERROR(IF(Table2[[#This Row],[code]]="","",_xlfn.IFS(AND(Table2[[#This Row],[code]]&lt;400,Table2[[#This Row],[code]]&lt;&gt;""),2,Table2[[#This Row],[code]]&gt;500,4)),"")</f>
        <v/>
      </c>
      <c r="AC402" s="1" t="str">
        <f>IF(Table2[[#This Row],[Event]]="Penalty",Table2[[#This Row],[number]],IF(Table2[[#This Row],[Event]]="Time-Out",401,""))</f>
        <v/>
      </c>
      <c r="AD402" s="1">
        <f>ROW(A401)</f>
        <v>401</v>
      </c>
      <c r="AE402" s="1">
        <f>COUNTIFS(Table2[GameID],Table2[[#This Row],[GameID]],Table2[Column1],"&lt;="&amp;Table2[[#This Row],[Column1]])-1</f>
        <v>0</v>
      </c>
    </row>
    <row r="403" spans="1:31" x14ac:dyDescent="0.45">
      <c r="A403" t="s">
        <v>340</v>
      </c>
      <c r="B403" t="str">
        <f>_xlfn.TEXTBEFORE(Table2[[#This Row],[Kamp]]," - ")</f>
        <v>Rødovre FC</v>
      </c>
      <c r="C403" t="str">
        <f>_xlfn.TEXTAFTER(Table2[[#This Row],[Kamp]],"- ")</f>
        <v>Hvidovre Attack</v>
      </c>
      <c r="D403">
        <v>44895</v>
      </c>
      <c r="E403">
        <v>35329</v>
      </c>
      <c r="F403">
        <v>20222023</v>
      </c>
      <c r="G403" t="s">
        <v>17</v>
      </c>
      <c r="H403" t="s">
        <v>659</v>
      </c>
      <c r="I403" t="s">
        <v>677</v>
      </c>
      <c r="J403">
        <v>1</v>
      </c>
      <c r="K403">
        <v>29511</v>
      </c>
      <c r="L403">
        <v>1</v>
      </c>
      <c r="M403" t="s">
        <v>630</v>
      </c>
      <c r="N403" t="s">
        <v>74</v>
      </c>
      <c r="O403" t="s">
        <v>322</v>
      </c>
      <c r="P403">
        <v>92</v>
      </c>
      <c r="Q403">
        <v>40</v>
      </c>
      <c r="R403">
        <f>SUMIFS(Table2[number],Table2[Event],"Goal",Table2[H/U],"HOME",Table2[GameID],Table2[[#This Row],[GameID]],Table2[GameTime],"&lt;="&amp;Table2[[#This Row],[GameTime]])</f>
        <v>0</v>
      </c>
      <c r="S403">
        <f>SUMIFS(Table2[number],Table2[Event],"Goal",Table2[H/U],"AWAY",Table2[GameID],Table2[[#This Row],[GameID]],Table2[GameTime],"&lt;="&amp;Table2[[#This Row],[GameTime]])</f>
        <v>2</v>
      </c>
      <c r="T403" t="str">
        <f>IF(Table2[[#This Row],[Event]]="Goal",Table2[[#This Row],[Hscore]]&amp;"-"&amp;Table2[[#This Row],[Uscore]],"")</f>
        <v>0-2</v>
      </c>
      <c r="U403">
        <v>604</v>
      </c>
      <c r="V403" s="1">
        <f>Table2[[#This Row],[GameTime]]-(Table2[[#This Row],[period]]-1)*1200</f>
        <v>604</v>
      </c>
      <c r="W403" s="1">
        <f>ROUNDDOWN(Table2[[#This Row],[Time]]/60,0)</f>
        <v>10</v>
      </c>
      <c r="X403" s="1">
        <f>ROUNDDOWN((Table2[[#This Row],[Time]]/60-Table2[[#This Row],[Time2]])*60,0)</f>
        <v>3</v>
      </c>
      <c r="Y403" s="1">
        <f>IF(Table2[[#This Row],[Time2]]&lt;10,0&amp;Table2[[#This Row],[Time2]],Table2[[#This Row],[Time2]])</f>
        <v>10</v>
      </c>
      <c r="Z403" s="1" t="str">
        <f>IF(Table2[[#This Row],[Time3]]&lt;10,0&amp;Table2[[#This Row],[Time3]],Table2[[#This Row],[Time3]])</f>
        <v>03</v>
      </c>
      <c r="AA403" s="2" t="str">
        <f>Table2[[#This Row],[Time4]]&amp;":"&amp;Table2[[#This Row],[Time5]]</f>
        <v>10:03</v>
      </c>
      <c r="AB403" s="1" t="str" cm="1">
        <f t="array" ref="AB403">IFERROR(IF(Table2[[#This Row],[code]]="","",_xlfn.IFS(AND(Table2[[#This Row],[code]]&lt;400,Table2[[#This Row],[code]]&lt;&gt;""),2,Table2[[#This Row],[code]]&gt;500,4)),"")</f>
        <v/>
      </c>
      <c r="AC403" s="1" t="str">
        <f>IF(Table2[[#This Row],[Event]]="Penalty",Table2[[#This Row],[number]],IF(Table2[[#This Row],[Event]]="Time-Out",401,""))</f>
        <v/>
      </c>
      <c r="AD403" s="1">
        <f>ROW(A402)</f>
        <v>402</v>
      </c>
      <c r="AE403" s="1">
        <f>COUNTIFS(Table2[GameID],Table2[[#This Row],[GameID]],Table2[Column1],"&lt;="&amp;Table2[[#This Row],[Column1]])-1</f>
        <v>1</v>
      </c>
    </row>
    <row r="404" spans="1:31" x14ac:dyDescent="0.45">
      <c r="A404" t="s">
        <v>340</v>
      </c>
      <c r="B404" t="str">
        <f>_xlfn.TEXTBEFORE(Table2[[#This Row],[Kamp]]," - ")</f>
        <v>Rødovre FC</v>
      </c>
      <c r="C404" t="str">
        <f>_xlfn.TEXTAFTER(Table2[[#This Row],[Kamp]],"- ")</f>
        <v>Hvidovre Attack</v>
      </c>
      <c r="D404">
        <v>44895</v>
      </c>
      <c r="E404">
        <v>35329</v>
      </c>
      <c r="F404">
        <v>20222023</v>
      </c>
      <c r="G404" t="s">
        <v>17</v>
      </c>
      <c r="H404" t="s">
        <v>665</v>
      </c>
      <c r="I404" t="s">
        <v>678</v>
      </c>
      <c r="J404">
        <v>1</v>
      </c>
      <c r="K404">
        <v>29512</v>
      </c>
      <c r="L404">
        <v>207</v>
      </c>
      <c r="M404" t="s">
        <v>631</v>
      </c>
      <c r="N404" t="s">
        <v>39</v>
      </c>
      <c r="O404" t="s">
        <v>634</v>
      </c>
      <c r="P404">
        <v>2</v>
      </c>
      <c r="Q404" t="s">
        <v>634</v>
      </c>
      <c r="R404">
        <f>SUMIFS(Table2[number],Table2[Event],"Goal",Table2[H/U],"HOME",Table2[GameID],Table2[[#This Row],[GameID]],Table2[GameTime],"&lt;="&amp;Table2[[#This Row],[GameTime]])</f>
        <v>0</v>
      </c>
      <c r="S404">
        <f>SUMIFS(Table2[number],Table2[Event],"Goal",Table2[H/U],"AWAY",Table2[GameID],Table2[[#This Row],[GameID]],Table2[GameTime],"&lt;="&amp;Table2[[#This Row],[GameTime]])</f>
        <v>2</v>
      </c>
      <c r="T404" t="str">
        <f>IF(Table2[[#This Row],[Event]]="Goal",Table2[[#This Row],[Hscore]]&amp;"-"&amp;Table2[[#This Row],[Uscore]],"")</f>
        <v/>
      </c>
      <c r="U404">
        <v>862</v>
      </c>
      <c r="V404" s="1">
        <f>Table2[[#This Row],[GameTime]]-(Table2[[#This Row],[period]]-1)*1200</f>
        <v>862</v>
      </c>
      <c r="W404" s="1">
        <f>ROUNDDOWN(Table2[[#This Row],[Time]]/60,0)</f>
        <v>14</v>
      </c>
      <c r="X404" s="1">
        <f>ROUNDDOWN((Table2[[#This Row],[Time]]/60-Table2[[#This Row],[Time2]])*60,0)</f>
        <v>22</v>
      </c>
      <c r="Y404" s="1">
        <f>IF(Table2[[#This Row],[Time2]]&lt;10,0&amp;Table2[[#This Row],[Time2]],Table2[[#This Row],[Time2]])</f>
        <v>14</v>
      </c>
      <c r="Z404" s="1">
        <f>IF(Table2[[#This Row],[Time3]]&lt;10,0&amp;Table2[[#This Row],[Time3]],Table2[[#This Row],[Time3]])</f>
        <v>22</v>
      </c>
      <c r="AA404" s="2" t="str">
        <f>Table2[[#This Row],[Time4]]&amp;":"&amp;Table2[[#This Row],[Time5]]</f>
        <v>14:22</v>
      </c>
      <c r="AB404" s="1" cm="1">
        <f t="array" ref="AB404">IFERROR(IF(Table2[[#This Row],[code]]="","",_xlfn.IFS(AND(Table2[[#This Row],[code]]&lt;400,Table2[[#This Row],[code]]&lt;&gt;""),2,Table2[[#This Row],[code]]&gt;500,4)),"")</f>
        <v>2</v>
      </c>
      <c r="AC404" s="1">
        <f>IF(Table2[[#This Row],[Event]]="Penalty",Table2[[#This Row],[number]],IF(Table2[[#This Row],[Event]]="Time-Out",401,""))</f>
        <v>207</v>
      </c>
      <c r="AD404" s="1">
        <f>ROW(A403)</f>
        <v>403</v>
      </c>
      <c r="AE404" s="1">
        <f>COUNTIFS(Table2[GameID],Table2[[#This Row],[GameID]],Table2[Column1],"&lt;="&amp;Table2[[#This Row],[Column1]])-1</f>
        <v>2</v>
      </c>
    </row>
    <row r="405" spans="1:31" x14ac:dyDescent="0.45">
      <c r="A405" t="s">
        <v>340</v>
      </c>
      <c r="B405" t="str">
        <f>_xlfn.TEXTBEFORE(Table2[[#This Row],[Kamp]]," - ")</f>
        <v>Rødovre FC</v>
      </c>
      <c r="C405" t="str">
        <f>_xlfn.TEXTAFTER(Table2[[#This Row],[Kamp]],"- ")</f>
        <v>Hvidovre Attack</v>
      </c>
      <c r="D405">
        <v>44895</v>
      </c>
      <c r="E405">
        <v>35329</v>
      </c>
      <c r="F405">
        <v>20222023</v>
      </c>
      <c r="G405" t="s">
        <v>17</v>
      </c>
      <c r="H405" t="s">
        <v>659</v>
      </c>
      <c r="I405" t="s">
        <v>677</v>
      </c>
      <c r="J405">
        <v>1</v>
      </c>
      <c r="K405">
        <v>29511</v>
      </c>
      <c r="L405">
        <v>1</v>
      </c>
      <c r="M405" t="s">
        <v>630</v>
      </c>
      <c r="N405" t="s">
        <v>74</v>
      </c>
      <c r="O405" t="s">
        <v>634</v>
      </c>
      <c r="P405">
        <v>92</v>
      </c>
      <c r="Q405" t="s">
        <v>634</v>
      </c>
      <c r="R405">
        <f>SUMIFS(Table2[number],Table2[Event],"Goal",Table2[H/U],"HOME",Table2[GameID],Table2[[#This Row],[GameID]],Table2[GameTime],"&lt;="&amp;Table2[[#This Row],[GameTime]])</f>
        <v>0</v>
      </c>
      <c r="S405">
        <f>SUMIFS(Table2[number],Table2[Event],"Goal",Table2[H/U],"AWAY",Table2[GameID],Table2[[#This Row],[GameID]],Table2[GameTime],"&lt;="&amp;Table2[[#This Row],[GameTime]])</f>
        <v>3</v>
      </c>
      <c r="T405" t="str">
        <f>IF(Table2[[#This Row],[Event]]="Goal",Table2[[#This Row],[Hscore]]&amp;"-"&amp;Table2[[#This Row],[Uscore]],"")</f>
        <v>0-3</v>
      </c>
      <c r="U405">
        <v>1037</v>
      </c>
      <c r="V405" s="1">
        <f>Table2[[#This Row],[GameTime]]-(Table2[[#This Row],[period]]-1)*1200</f>
        <v>1037</v>
      </c>
      <c r="W405" s="1">
        <f>ROUNDDOWN(Table2[[#This Row],[Time]]/60,0)</f>
        <v>17</v>
      </c>
      <c r="X405" s="1">
        <f>ROUNDDOWN((Table2[[#This Row],[Time]]/60-Table2[[#This Row],[Time2]])*60,0)</f>
        <v>17</v>
      </c>
      <c r="Y405" s="1">
        <f>IF(Table2[[#This Row],[Time2]]&lt;10,0&amp;Table2[[#This Row],[Time2]],Table2[[#This Row],[Time2]])</f>
        <v>17</v>
      </c>
      <c r="Z405" s="1">
        <f>IF(Table2[[#This Row],[Time3]]&lt;10,0&amp;Table2[[#This Row],[Time3]],Table2[[#This Row],[Time3]])</f>
        <v>17</v>
      </c>
      <c r="AA405" s="2" t="str">
        <f>Table2[[#This Row],[Time4]]&amp;":"&amp;Table2[[#This Row],[Time5]]</f>
        <v>17:17</v>
      </c>
      <c r="AB405" s="1" t="str" cm="1">
        <f t="array" ref="AB405">IFERROR(IF(Table2[[#This Row],[code]]="","",_xlfn.IFS(AND(Table2[[#This Row],[code]]&lt;400,Table2[[#This Row],[code]]&lt;&gt;""),2,Table2[[#This Row],[code]]&gt;500,4)),"")</f>
        <v/>
      </c>
      <c r="AC405" s="1" t="str">
        <f>IF(Table2[[#This Row],[Event]]="Penalty",Table2[[#This Row],[number]],IF(Table2[[#This Row],[Event]]="Time-Out",401,""))</f>
        <v/>
      </c>
      <c r="AD405" s="1">
        <f>ROW(A404)</f>
        <v>404</v>
      </c>
      <c r="AE405" s="1">
        <f>COUNTIFS(Table2[GameID],Table2[[#This Row],[GameID]],Table2[Column1],"&lt;="&amp;Table2[[#This Row],[Column1]])-1</f>
        <v>3</v>
      </c>
    </row>
    <row r="406" spans="1:31" x14ac:dyDescent="0.45">
      <c r="A406" t="s">
        <v>340</v>
      </c>
      <c r="B406" t="str">
        <f>_xlfn.TEXTBEFORE(Table2[[#This Row],[Kamp]]," - ")</f>
        <v>Rødovre FC</v>
      </c>
      <c r="C406" t="str">
        <f>_xlfn.TEXTAFTER(Table2[[#This Row],[Kamp]],"- ")</f>
        <v>Hvidovre Attack</v>
      </c>
      <c r="D406">
        <v>44895</v>
      </c>
      <c r="E406">
        <v>35329</v>
      </c>
      <c r="F406">
        <v>20222023</v>
      </c>
      <c r="G406" t="s">
        <v>17</v>
      </c>
      <c r="H406" t="s">
        <v>665</v>
      </c>
      <c r="I406" t="s">
        <v>678</v>
      </c>
      <c r="J406">
        <v>2</v>
      </c>
      <c r="K406">
        <v>29512</v>
      </c>
      <c r="L406">
        <v>220</v>
      </c>
      <c r="M406" t="s">
        <v>631</v>
      </c>
      <c r="N406" t="s">
        <v>50</v>
      </c>
      <c r="O406" t="s">
        <v>634</v>
      </c>
      <c r="P406">
        <v>53</v>
      </c>
      <c r="Q406" t="s">
        <v>634</v>
      </c>
      <c r="R406">
        <f>SUMIFS(Table2[number],Table2[Event],"Goal",Table2[H/U],"HOME",Table2[GameID],Table2[[#This Row],[GameID]],Table2[GameTime],"&lt;="&amp;Table2[[#This Row],[GameTime]])</f>
        <v>0</v>
      </c>
      <c r="S406">
        <f>SUMIFS(Table2[number],Table2[Event],"Goal",Table2[H/U],"AWAY",Table2[GameID],Table2[[#This Row],[GameID]],Table2[GameTime],"&lt;="&amp;Table2[[#This Row],[GameTime]])</f>
        <v>3</v>
      </c>
      <c r="T406" t="str">
        <f>IF(Table2[[#This Row],[Event]]="Goal",Table2[[#This Row],[Hscore]]&amp;"-"&amp;Table2[[#This Row],[Uscore]],"")</f>
        <v/>
      </c>
      <c r="U406">
        <v>1850</v>
      </c>
      <c r="V406" s="1">
        <f>Table2[[#This Row],[GameTime]]-(Table2[[#This Row],[period]]-1)*1200</f>
        <v>650</v>
      </c>
      <c r="W406" s="1">
        <f>ROUNDDOWN(Table2[[#This Row],[Time]]/60,0)</f>
        <v>10</v>
      </c>
      <c r="X406" s="1">
        <f>ROUNDDOWN((Table2[[#This Row],[Time]]/60-Table2[[#This Row],[Time2]])*60,0)</f>
        <v>50</v>
      </c>
      <c r="Y406" s="1">
        <f>IF(Table2[[#This Row],[Time2]]&lt;10,0&amp;Table2[[#This Row],[Time2]],Table2[[#This Row],[Time2]])</f>
        <v>10</v>
      </c>
      <c r="Z406" s="1">
        <f>IF(Table2[[#This Row],[Time3]]&lt;10,0&amp;Table2[[#This Row],[Time3]],Table2[[#This Row],[Time3]])</f>
        <v>50</v>
      </c>
      <c r="AA406" s="2" t="str">
        <f>Table2[[#This Row],[Time4]]&amp;":"&amp;Table2[[#This Row],[Time5]]</f>
        <v>10:50</v>
      </c>
      <c r="AB406" s="1" cm="1">
        <f t="array" ref="AB406">IFERROR(IF(Table2[[#This Row],[code]]="","",_xlfn.IFS(AND(Table2[[#This Row],[code]]&lt;400,Table2[[#This Row],[code]]&lt;&gt;""),2,Table2[[#This Row],[code]]&gt;500,4)),"")</f>
        <v>2</v>
      </c>
      <c r="AC406" s="1">
        <f>IF(Table2[[#This Row],[Event]]="Penalty",Table2[[#This Row],[number]],IF(Table2[[#This Row],[Event]]="Time-Out",401,""))</f>
        <v>220</v>
      </c>
      <c r="AD406" s="1">
        <f>ROW(A405)</f>
        <v>405</v>
      </c>
      <c r="AE406" s="1">
        <f>COUNTIFS(Table2[GameID],Table2[[#This Row],[GameID]],Table2[Column1],"&lt;="&amp;Table2[[#This Row],[Column1]])-1</f>
        <v>4</v>
      </c>
    </row>
    <row r="407" spans="1:31" x14ac:dyDescent="0.45">
      <c r="A407" t="s">
        <v>340</v>
      </c>
      <c r="B407" t="str">
        <f>_xlfn.TEXTBEFORE(Table2[[#This Row],[Kamp]]," - ")</f>
        <v>Rødovre FC</v>
      </c>
      <c r="C407" t="str">
        <f>_xlfn.TEXTAFTER(Table2[[#This Row],[Kamp]],"- ")</f>
        <v>Hvidovre Attack</v>
      </c>
      <c r="D407">
        <v>44895</v>
      </c>
      <c r="E407">
        <v>35329</v>
      </c>
      <c r="F407">
        <v>20222023</v>
      </c>
      <c r="G407" t="s">
        <v>17</v>
      </c>
      <c r="H407" t="s">
        <v>659</v>
      </c>
      <c r="I407" t="s">
        <v>677</v>
      </c>
      <c r="J407">
        <v>2</v>
      </c>
      <c r="K407">
        <v>29511</v>
      </c>
      <c r="L407">
        <v>1</v>
      </c>
      <c r="M407" t="s">
        <v>630</v>
      </c>
      <c r="N407" t="s">
        <v>59</v>
      </c>
      <c r="O407" t="s">
        <v>128</v>
      </c>
      <c r="P407">
        <v>2</v>
      </c>
      <c r="Q407">
        <v>12</v>
      </c>
      <c r="R407">
        <f>SUMIFS(Table2[number],Table2[Event],"Goal",Table2[H/U],"HOME",Table2[GameID],Table2[[#This Row],[GameID]],Table2[GameTime],"&lt;="&amp;Table2[[#This Row],[GameTime]])</f>
        <v>0</v>
      </c>
      <c r="S407">
        <f>SUMIFS(Table2[number],Table2[Event],"Goal",Table2[H/U],"AWAY",Table2[GameID],Table2[[#This Row],[GameID]],Table2[GameTime],"&lt;="&amp;Table2[[#This Row],[GameTime]])</f>
        <v>4</v>
      </c>
      <c r="T407" t="str">
        <f>IF(Table2[[#This Row],[Event]]="Goal",Table2[[#This Row],[Hscore]]&amp;"-"&amp;Table2[[#This Row],[Uscore]],"")</f>
        <v>0-4</v>
      </c>
      <c r="U407">
        <v>1966</v>
      </c>
      <c r="V407" s="1">
        <f>Table2[[#This Row],[GameTime]]-(Table2[[#This Row],[period]]-1)*1200</f>
        <v>766</v>
      </c>
      <c r="W407" s="1">
        <f>ROUNDDOWN(Table2[[#This Row],[Time]]/60,0)</f>
        <v>12</v>
      </c>
      <c r="X407" s="1">
        <f>ROUNDDOWN((Table2[[#This Row],[Time]]/60-Table2[[#This Row],[Time2]])*60,0)</f>
        <v>46</v>
      </c>
      <c r="Y407" s="1">
        <f>IF(Table2[[#This Row],[Time2]]&lt;10,0&amp;Table2[[#This Row],[Time2]],Table2[[#This Row],[Time2]])</f>
        <v>12</v>
      </c>
      <c r="Z407" s="1">
        <f>IF(Table2[[#This Row],[Time3]]&lt;10,0&amp;Table2[[#This Row],[Time3]],Table2[[#This Row],[Time3]])</f>
        <v>46</v>
      </c>
      <c r="AA407" s="2" t="str">
        <f>Table2[[#This Row],[Time4]]&amp;":"&amp;Table2[[#This Row],[Time5]]</f>
        <v>12:46</v>
      </c>
      <c r="AB407" s="1" t="str" cm="1">
        <f t="array" ref="AB407">IFERROR(IF(Table2[[#This Row],[code]]="","",_xlfn.IFS(AND(Table2[[#This Row],[code]]&lt;400,Table2[[#This Row],[code]]&lt;&gt;""),2,Table2[[#This Row],[code]]&gt;500,4)),"")</f>
        <v/>
      </c>
      <c r="AC407" s="1" t="str">
        <f>IF(Table2[[#This Row],[Event]]="Penalty",Table2[[#This Row],[number]],IF(Table2[[#This Row],[Event]]="Time-Out",401,""))</f>
        <v/>
      </c>
      <c r="AD407" s="1">
        <f>ROW(A406)</f>
        <v>406</v>
      </c>
      <c r="AE407" s="1">
        <f>COUNTIFS(Table2[GameID],Table2[[#This Row],[GameID]],Table2[Column1],"&lt;="&amp;Table2[[#This Row],[Column1]])-1</f>
        <v>5</v>
      </c>
    </row>
    <row r="408" spans="1:31" x14ac:dyDescent="0.45">
      <c r="A408" t="s">
        <v>340</v>
      </c>
      <c r="B408" t="str">
        <f>_xlfn.TEXTBEFORE(Table2[[#This Row],[Kamp]]," - ")</f>
        <v>Rødovre FC</v>
      </c>
      <c r="C408" t="str">
        <f>_xlfn.TEXTAFTER(Table2[[#This Row],[Kamp]],"- ")</f>
        <v>Hvidovre Attack</v>
      </c>
      <c r="D408">
        <v>44895</v>
      </c>
      <c r="E408">
        <v>35329</v>
      </c>
      <c r="F408">
        <v>20222023</v>
      </c>
      <c r="G408" t="s">
        <v>17</v>
      </c>
      <c r="H408" t="s">
        <v>659</v>
      </c>
      <c r="I408" t="s">
        <v>677</v>
      </c>
      <c r="J408">
        <v>2</v>
      </c>
      <c r="K408">
        <v>29511</v>
      </c>
      <c r="L408">
        <v>1</v>
      </c>
      <c r="M408" t="s">
        <v>630</v>
      </c>
      <c r="N408" t="s">
        <v>69</v>
      </c>
      <c r="O408" t="s">
        <v>74</v>
      </c>
      <c r="P408">
        <v>45</v>
      </c>
      <c r="Q408">
        <v>92</v>
      </c>
      <c r="R408">
        <f>SUMIFS(Table2[number],Table2[Event],"Goal",Table2[H/U],"HOME",Table2[GameID],Table2[[#This Row],[GameID]],Table2[GameTime],"&lt;="&amp;Table2[[#This Row],[GameTime]])</f>
        <v>0</v>
      </c>
      <c r="S408">
        <f>SUMIFS(Table2[number],Table2[Event],"Goal",Table2[H/U],"AWAY",Table2[GameID],Table2[[#This Row],[GameID]],Table2[GameTime],"&lt;="&amp;Table2[[#This Row],[GameTime]])</f>
        <v>5</v>
      </c>
      <c r="T408" t="str">
        <f>IF(Table2[[#This Row],[Event]]="Goal",Table2[[#This Row],[Hscore]]&amp;"-"&amp;Table2[[#This Row],[Uscore]],"")</f>
        <v>0-5</v>
      </c>
      <c r="U408">
        <v>1992</v>
      </c>
      <c r="V408" s="1">
        <f>Table2[[#This Row],[GameTime]]-(Table2[[#This Row],[period]]-1)*1200</f>
        <v>792</v>
      </c>
      <c r="W408" s="1">
        <f>ROUNDDOWN(Table2[[#This Row],[Time]]/60,0)</f>
        <v>13</v>
      </c>
      <c r="X408" s="1">
        <f>ROUNDDOWN((Table2[[#This Row],[Time]]/60-Table2[[#This Row],[Time2]])*60,0)</f>
        <v>12</v>
      </c>
      <c r="Y408" s="1">
        <f>IF(Table2[[#This Row],[Time2]]&lt;10,0&amp;Table2[[#This Row],[Time2]],Table2[[#This Row],[Time2]])</f>
        <v>13</v>
      </c>
      <c r="Z408" s="1">
        <f>IF(Table2[[#This Row],[Time3]]&lt;10,0&amp;Table2[[#This Row],[Time3]],Table2[[#This Row],[Time3]])</f>
        <v>12</v>
      </c>
      <c r="AA408" s="2" t="str">
        <f>Table2[[#This Row],[Time4]]&amp;":"&amp;Table2[[#This Row],[Time5]]</f>
        <v>13:12</v>
      </c>
      <c r="AB408" s="1" t="str" cm="1">
        <f t="array" ref="AB408">IFERROR(IF(Table2[[#This Row],[code]]="","",_xlfn.IFS(AND(Table2[[#This Row],[code]]&lt;400,Table2[[#This Row],[code]]&lt;&gt;""),2,Table2[[#This Row],[code]]&gt;500,4)),"")</f>
        <v/>
      </c>
      <c r="AC408" s="1" t="str">
        <f>IF(Table2[[#This Row],[Event]]="Penalty",Table2[[#This Row],[number]],IF(Table2[[#This Row],[Event]]="Time-Out",401,""))</f>
        <v/>
      </c>
      <c r="AD408" s="1">
        <f>ROW(A407)</f>
        <v>407</v>
      </c>
      <c r="AE408" s="1">
        <f>COUNTIFS(Table2[GameID],Table2[[#This Row],[GameID]],Table2[Column1],"&lt;="&amp;Table2[[#This Row],[Column1]])-1</f>
        <v>6</v>
      </c>
    </row>
    <row r="409" spans="1:31" x14ac:dyDescent="0.45">
      <c r="A409" t="s">
        <v>340</v>
      </c>
      <c r="B409" t="str">
        <f>_xlfn.TEXTBEFORE(Table2[[#This Row],[Kamp]]," - ")</f>
        <v>Rødovre FC</v>
      </c>
      <c r="C409" t="str">
        <f>_xlfn.TEXTAFTER(Table2[[#This Row],[Kamp]],"- ")</f>
        <v>Hvidovre Attack</v>
      </c>
      <c r="D409">
        <v>44895</v>
      </c>
      <c r="E409">
        <v>35329</v>
      </c>
      <c r="F409">
        <v>20222023</v>
      </c>
      <c r="G409" t="s">
        <v>17</v>
      </c>
      <c r="H409" t="s">
        <v>665</v>
      </c>
      <c r="I409" t="s">
        <v>678</v>
      </c>
      <c r="J409">
        <v>2</v>
      </c>
      <c r="K409">
        <v>29512</v>
      </c>
      <c r="L409">
        <v>0</v>
      </c>
      <c r="M409" t="s">
        <v>633</v>
      </c>
      <c r="N409" t="s">
        <v>634</v>
      </c>
      <c r="O409" t="s">
        <v>634</v>
      </c>
      <c r="P409" t="s">
        <v>634</v>
      </c>
      <c r="Q409" t="s">
        <v>634</v>
      </c>
      <c r="R409">
        <f>SUMIFS(Table2[number],Table2[Event],"Goal",Table2[H/U],"HOME",Table2[GameID],Table2[[#This Row],[GameID]],Table2[GameTime],"&lt;="&amp;Table2[[#This Row],[GameTime]])</f>
        <v>0</v>
      </c>
      <c r="S409">
        <f>SUMIFS(Table2[number],Table2[Event],"Goal",Table2[H/U],"AWAY",Table2[GameID],Table2[[#This Row],[GameID]],Table2[GameTime],"&lt;="&amp;Table2[[#This Row],[GameTime]])</f>
        <v>5</v>
      </c>
      <c r="T409" t="str">
        <f>IF(Table2[[#This Row],[Event]]="Goal",Table2[[#This Row],[Hscore]]&amp;"-"&amp;Table2[[#This Row],[Uscore]],"")</f>
        <v/>
      </c>
      <c r="U409">
        <v>1992</v>
      </c>
      <c r="V409" s="1">
        <f>Table2[[#This Row],[GameTime]]-(Table2[[#This Row],[period]]-1)*1200</f>
        <v>792</v>
      </c>
      <c r="W409" s="1">
        <f>ROUNDDOWN(Table2[[#This Row],[Time]]/60,0)</f>
        <v>13</v>
      </c>
      <c r="X409" s="1">
        <f>ROUNDDOWN((Table2[[#This Row],[Time]]/60-Table2[[#This Row],[Time2]])*60,0)</f>
        <v>12</v>
      </c>
      <c r="Y409" s="1">
        <f>IF(Table2[[#This Row],[Time2]]&lt;10,0&amp;Table2[[#This Row],[Time2]],Table2[[#This Row],[Time2]])</f>
        <v>13</v>
      </c>
      <c r="Z409" s="1">
        <f>IF(Table2[[#This Row],[Time3]]&lt;10,0&amp;Table2[[#This Row],[Time3]],Table2[[#This Row],[Time3]])</f>
        <v>12</v>
      </c>
      <c r="AA409" s="2" t="str">
        <f>Table2[[#This Row],[Time4]]&amp;":"&amp;Table2[[#This Row],[Time5]]</f>
        <v>13:12</v>
      </c>
      <c r="AB409" s="1" t="str" cm="1">
        <f t="array" ref="AB409">IFERROR(IF(Table2[[#This Row],[code]]="","",_xlfn.IFS(AND(Table2[[#This Row],[code]]&lt;400,Table2[[#This Row],[code]]&lt;&gt;""),2,Table2[[#This Row],[code]]&gt;500,4)),"")</f>
        <v/>
      </c>
      <c r="AC409" s="1">
        <f>IF(Table2[[#This Row],[Event]]="Penalty",Table2[[#This Row],[number]],IF(Table2[[#This Row],[Event]]="Time-Out",401,""))</f>
        <v>401</v>
      </c>
      <c r="AD409" s="1">
        <f>ROW(A408)</f>
        <v>408</v>
      </c>
      <c r="AE409" s="1">
        <f>COUNTIFS(Table2[GameID],Table2[[#This Row],[GameID]],Table2[Column1],"&lt;="&amp;Table2[[#This Row],[Column1]])-1</f>
        <v>7</v>
      </c>
    </row>
    <row r="410" spans="1:31" x14ac:dyDescent="0.45">
      <c r="A410" t="s">
        <v>340</v>
      </c>
      <c r="B410" t="str">
        <f>_xlfn.TEXTBEFORE(Table2[[#This Row],[Kamp]]," - ")</f>
        <v>Rødovre FC</v>
      </c>
      <c r="C410" t="str">
        <f>_xlfn.TEXTAFTER(Table2[[#This Row],[Kamp]],"- ")</f>
        <v>Hvidovre Attack</v>
      </c>
      <c r="D410">
        <v>44895</v>
      </c>
      <c r="E410">
        <v>35329</v>
      </c>
      <c r="F410">
        <v>20222023</v>
      </c>
      <c r="G410" t="s">
        <v>17</v>
      </c>
      <c r="H410" t="s">
        <v>665</v>
      </c>
      <c r="I410" t="s">
        <v>678</v>
      </c>
      <c r="J410">
        <v>2</v>
      </c>
      <c r="K410">
        <v>29512</v>
      </c>
      <c r="L410">
        <v>201</v>
      </c>
      <c r="M410" t="s">
        <v>631</v>
      </c>
      <c r="N410" t="s">
        <v>44</v>
      </c>
      <c r="O410" t="s">
        <v>634</v>
      </c>
      <c r="P410">
        <v>16</v>
      </c>
      <c r="Q410" t="s">
        <v>634</v>
      </c>
      <c r="R410">
        <f>SUMIFS(Table2[number],Table2[Event],"Goal",Table2[H/U],"HOME",Table2[GameID],Table2[[#This Row],[GameID]],Table2[GameTime],"&lt;="&amp;Table2[[#This Row],[GameTime]])</f>
        <v>0</v>
      </c>
      <c r="S410">
        <f>SUMIFS(Table2[number],Table2[Event],"Goal",Table2[H/U],"AWAY",Table2[GameID],Table2[[#This Row],[GameID]],Table2[GameTime],"&lt;="&amp;Table2[[#This Row],[GameTime]])</f>
        <v>5</v>
      </c>
      <c r="T410" t="str">
        <f>IF(Table2[[#This Row],[Event]]="Goal",Table2[[#This Row],[Hscore]]&amp;"-"&amp;Table2[[#This Row],[Uscore]],"")</f>
        <v/>
      </c>
      <c r="U410">
        <v>2181</v>
      </c>
      <c r="V410" s="1">
        <f>Table2[[#This Row],[GameTime]]-(Table2[[#This Row],[period]]-1)*1200</f>
        <v>981</v>
      </c>
      <c r="W410" s="1">
        <f>ROUNDDOWN(Table2[[#This Row],[Time]]/60,0)</f>
        <v>16</v>
      </c>
      <c r="X410" s="1">
        <f>ROUNDDOWN((Table2[[#This Row],[Time]]/60-Table2[[#This Row],[Time2]])*60,0)</f>
        <v>21</v>
      </c>
      <c r="Y410" s="1">
        <f>IF(Table2[[#This Row],[Time2]]&lt;10,0&amp;Table2[[#This Row],[Time2]],Table2[[#This Row],[Time2]])</f>
        <v>16</v>
      </c>
      <c r="Z410" s="1">
        <f>IF(Table2[[#This Row],[Time3]]&lt;10,0&amp;Table2[[#This Row],[Time3]],Table2[[#This Row],[Time3]])</f>
        <v>21</v>
      </c>
      <c r="AA410" s="2" t="str">
        <f>Table2[[#This Row],[Time4]]&amp;":"&amp;Table2[[#This Row],[Time5]]</f>
        <v>16:21</v>
      </c>
      <c r="AB410" s="1" cm="1">
        <f t="array" ref="AB410">IFERROR(IF(Table2[[#This Row],[code]]="","",_xlfn.IFS(AND(Table2[[#This Row],[code]]&lt;400,Table2[[#This Row],[code]]&lt;&gt;""),2,Table2[[#This Row],[code]]&gt;500,4)),"")</f>
        <v>2</v>
      </c>
      <c r="AC410" s="1">
        <f>IF(Table2[[#This Row],[Event]]="Penalty",Table2[[#This Row],[number]],IF(Table2[[#This Row],[Event]]="Time-Out",401,""))</f>
        <v>201</v>
      </c>
      <c r="AD410" s="1">
        <f>ROW(A409)</f>
        <v>409</v>
      </c>
      <c r="AE410" s="1">
        <f>COUNTIFS(Table2[GameID],Table2[[#This Row],[GameID]],Table2[Column1],"&lt;="&amp;Table2[[#This Row],[Column1]])-1</f>
        <v>8</v>
      </c>
    </row>
    <row r="411" spans="1:31" x14ac:dyDescent="0.45">
      <c r="A411" t="s">
        <v>340</v>
      </c>
      <c r="B411" t="str">
        <f>_xlfn.TEXTBEFORE(Table2[[#This Row],[Kamp]]," - ")</f>
        <v>Rødovre FC</v>
      </c>
      <c r="C411" t="str">
        <f>_xlfn.TEXTAFTER(Table2[[#This Row],[Kamp]],"- ")</f>
        <v>Hvidovre Attack</v>
      </c>
      <c r="D411">
        <v>44895</v>
      </c>
      <c r="E411">
        <v>35329</v>
      </c>
      <c r="F411">
        <v>20222023</v>
      </c>
      <c r="G411" t="s">
        <v>17</v>
      </c>
      <c r="H411" t="s">
        <v>659</v>
      </c>
      <c r="I411" t="s">
        <v>677</v>
      </c>
      <c r="J411">
        <v>2</v>
      </c>
      <c r="K411">
        <v>29511</v>
      </c>
      <c r="L411">
        <v>222</v>
      </c>
      <c r="M411" t="s">
        <v>631</v>
      </c>
      <c r="N411" t="s">
        <v>128</v>
      </c>
      <c r="O411" t="s">
        <v>634</v>
      </c>
      <c r="P411">
        <v>12</v>
      </c>
      <c r="Q411" t="s">
        <v>634</v>
      </c>
      <c r="R411">
        <f>SUMIFS(Table2[number],Table2[Event],"Goal",Table2[H/U],"HOME",Table2[GameID],Table2[[#This Row],[GameID]],Table2[GameTime],"&lt;="&amp;Table2[[#This Row],[GameTime]])</f>
        <v>0</v>
      </c>
      <c r="S411">
        <f>SUMIFS(Table2[number],Table2[Event],"Goal",Table2[H/U],"AWAY",Table2[GameID],Table2[[#This Row],[GameID]],Table2[GameTime],"&lt;="&amp;Table2[[#This Row],[GameTime]])</f>
        <v>5</v>
      </c>
      <c r="T411" t="str">
        <f>IF(Table2[[#This Row],[Event]]="Goal",Table2[[#This Row],[Hscore]]&amp;"-"&amp;Table2[[#This Row],[Uscore]],"")</f>
        <v/>
      </c>
      <c r="U411">
        <v>2275</v>
      </c>
      <c r="V411" s="1">
        <f>Table2[[#This Row],[GameTime]]-(Table2[[#This Row],[period]]-1)*1200</f>
        <v>1075</v>
      </c>
      <c r="W411" s="1">
        <f>ROUNDDOWN(Table2[[#This Row],[Time]]/60,0)</f>
        <v>17</v>
      </c>
      <c r="X411" s="1">
        <f>ROUNDDOWN((Table2[[#This Row],[Time]]/60-Table2[[#This Row],[Time2]])*60,0)</f>
        <v>55</v>
      </c>
      <c r="Y411" s="1">
        <f>IF(Table2[[#This Row],[Time2]]&lt;10,0&amp;Table2[[#This Row],[Time2]],Table2[[#This Row],[Time2]])</f>
        <v>17</v>
      </c>
      <c r="Z411" s="1">
        <f>IF(Table2[[#This Row],[Time3]]&lt;10,0&amp;Table2[[#This Row],[Time3]],Table2[[#This Row],[Time3]])</f>
        <v>55</v>
      </c>
      <c r="AA411" s="2" t="str">
        <f>Table2[[#This Row],[Time4]]&amp;":"&amp;Table2[[#This Row],[Time5]]</f>
        <v>17:55</v>
      </c>
      <c r="AB411" s="1" cm="1">
        <f t="array" ref="AB411">IFERROR(IF(Table2[[#This Row],[code]]="","",_xlfn.IFS(AND(Table2[[#This Row],[code]]&lt;400,Table2[[#This Row],[code]]&lt;&gt;""),2,Table2[[#This Row],[code]]&gt;500,4)),"")</f>
        <v>2</v>
      </c>
      <c r="AC411" s="1">
        <f>IF(Table2[[#This Row],[Event]]="Penalty",Table2[[#This Row],[number]],IF(Table2[[#This Row],[Event]]="Time-Out",401,""))</f>
        <v>222</v>
      </c>
      <c r="AD411" s="1">
        <f>ROW(A410)</f>
        <v>410</v>
      </c>
      <c r="AE411" s="1">
        <f>COUNTIFS(Table2[GameID],Table2[[#This Row],[GameID]],Table2[Column1],"&lt;="&amp;Table2[[#This Row],[Column1]])-1</f>
        <v>9</v>
      </c>
    </row>
    <row r="412" spans="1:31" x14ac:dyDescent="0.45">
      <c r="A412" t="s">
        <v>340</v>
      </c>
      <c r="B412" t="str">
        <f>_xlfn.TEXTBEFORE(Table2[[#This Row],[Kamp]]," - ")</f>
        <v>Rødovre FC</v>
      </c>
      <c r="C412" t="str">
        <f>_xlfn.TEXTAFTER(Table2[[#This Row],[Kamp]],"- ")</f>
        <v>Hvidovre Attack</v>
      </c>
      <c r="D412">
        <v>44895</v>
      </c>
      <c r="E412">
        <v>35329</v>
      </c>
      <c r="F412">
        <v>20222023</v>
      </c>
      <c r="G412" t="s">
        <v>17</v>
      </c>
      <c r="H412" t="s">
        <v>659</v>
      </c>
      <c r="I412" t="s">
        <v>677</v>
      </c>
      <c r="J412">
        <v>3</v>
      </c>
      <c r="K412">
        <v>29511</v>
      </c>
      <c r="L412">
        <v>201</v>
      </c>
      <c r="M412" t="s">
        <v>631</v>
      </c>
      <c r="N412" t="s">
        <v>279</v>
      </c>
      <c r="O412" t="s">
        <v>634</v>
      </c>
      <c r="P412">
        <v>5</v>
      </c>
      <c r="Q412" t="s">
        <v>634</v>
      </c>
      <c r="R412">
        <f>SUMIFS(Table2[number],Table2[Event],"Goal",Table2[H/U],"HOME",Table2[GameID],Table2[[#This Row],[GameID]],Table2[GameTime],"&lt;="&amp;Table2[[#This Row],[GameTime]])</f>
        <v>0</v>
      </c>
      <c r="S412">
        <f>SUMIFS(Table2[number],Table2[Event],"Goal",Table2[H/U],"AWAY",Table2[GameID],Table2[[#This Row],[GameID]],Table2[GameTime],"&lt;="&amp;Table2[[#This Row],[GameTime]])</f>
        <v>5</v>
      </c>
      <c r="T412" t="str">
        <f>IF(Table2[[#This Row],[Event]]="Goal",Table2[[#This Row],[Hscore]]&amp;"-"&amp;Table2[[#This Row],[Uscore]],"")</f>
        <v/>
      </c>
      <c r="U412">
        <v>2638</v>
      </c>
      <c r="V412" s="1">
        <f>Table2[[#This Row],[GameTime]]-(Table2[[#This Row],[period]]-1)*1200</f>
        <v>238</v>
      </c>
      <c r="W412" s="1">
        <f>ROUNDDOWN(Table2[[#This Row],[Time]]/60,0)</f>
        <v>3</v>
      </c>
      <c r="X412" s="1">
        <f>ROUNDDOWN((Table2[[#This Row],[Time]]/60-Table2[[#This Row],[Time2]])*60,0)</f>
        <v>58</v>
      </c>
      <c r="Y412" s="1" t="str">
        <f>IF(Table2[[#This Row],[Time2]]&lt;10,0&amp;Table2[[#This Row],[Time2]],Table2[[#This Row],[Time2]])</f>
        <v>03</v>
      </c>
      <c r="Z412" s="1">
        <f>IF(Table2[[#This Row],[Time3]]&lt;10,0&amp;Table2[[#This Row],[Time3]],Table2[[#This Row],[Time3]])</f>
        <v>58</v>
      </c>
      <c r="AA412" s="2" t="str">
        <f>Table2[[#This Row],[Time4]]&amp;":"&amp;Table2[[#This Row],[Time5]]</f>
        <v>03:58</v>
      </c>
      <c r="AB412" s="1" cm="1">
        <f t="array" ref="AB412">IFERROR(IF(Table2[[#This Row],[code]]="","",_xlfn.IFS(AND(Table2[[#This Row],[code]]&lt;400,Table2[[#This Row],[code]]&lt;&gt;""),2,Table2[[#This Row],[code]]&gt;500,4)),"")</f>
        <v>2</v>
      </c>
      <c r="AC412" s="1">
        <f>IF(Table2[[#This Row],[Event]]="Penalty",Table2[[#This Row],[number]],IF(Table2[[#This Row],[Event]]="Time-Out",401,""))</f>
        <v>201</v>
      </c>
      <c r="AD412" s="1">
        <f>ROW(A411)</f>
        <v>411</v>
      </c>
      <c r="AE412" s="1">
        <f>COUNTIFS(Table2[GameID],Table2[[#This Row],[GameID]],Table2[Column1],"&lt;="&amp;Table2[[#This Row],[Column1]])-1</f>
        <v>10</v>
      </c>
    </row>
    <row r="413" spans="1:31" x14ac:dyDescent="0.45">
      <c r="A413" t="s">
        <v>340</v>
      </c>
      <c r="B413" t="str">
        <f>_xlfn.TEXTBEFORE(Table2[[#This Row],[Kamp]]," - ")</f>
        <v>Rødovre FC</v>
      </c>
      <c r="C413" t="str">
        <f>_xlfn.TEXTAFTER(Table2[[#This Row],[Kamp]],"- ")</f>
        <v>Hvidovre Attack</v>
      </c>
      <c r="D413">
        <v>44895</v>
      </c>
      <c r="E413">
        <v>35329</v>
      </c>
      <c r="F413">
        <v>20222023</v>
      </c>
      <c r="G413" t="s">
        <v>17</v>
      </c>
      <c r="H413" t="s">
        <v>659</v>
      </c>
      <c r="I413" t="s">
        <v>677</v>
      </c>
      <c r="J413">
        <v>3</v>
      </c>
      <c r="K413">
        <v>29511</v>
      </c>
      <c r="L413">
        <v>1</v>
      </c>
      <c r="M413" t="s">
        <v>630</v>
      </c>
      <c r="N413" t="s">
        <v>69</v>
      </c>
      <c r="O413" t="s">
        <v>128</v>
      </c>
      <c r="P413">
        <v>45</v>
      </c>
      <c r="Q413">
        <v>12</v>
      </c>
      <c r="R413">
        <f>SUMIFS(Table2[number],Table2[Event],"Goal",Table2[H/U],"HOME",Table2[GameID],Table2[[#This Row],[GameID]],Table2[GameTime],"&lt;="&amp;Table2[[#This Row],[GameTime]])</f>
        <v>0</v>
      </c>
      <c r="S413">
        <f>SUMIFS(Table2[number],Table2[Event],"Goal",Table2[H/U],"AWAY",Table2[GameID],Table2[[#This Row],[GameID]],Table2[GameTime],"&lt;="&amp;Table2[[#This Row],[GameTime]])</f>
        <v>6</v>
      </c>
      <c r="T413" t="str">
        <f>IF(Table2[[#This Row],[Event]]="Goal",Table2[[#This Row],[Hscore]]&amp;"-"&amp;Table2[[#This Row],[Uscore]],"")</f>
        <v>0-6</v>
      </c>
      <c r="U413">
        <v>2653</v>
      </c>
      <c r="V413" s="1">
        <f>Table2[[#This Row],[GameTime]]-(Table2[[#This Row],[period]]-1)*1200</f>
        <v>253</v>
      </c>
      <c r="W413" s="1">
        <f>ROUNDDOWN(Table2[[#This Row],[Time]]/60,0)</f>
        <v>4</v>
      </c>
      <c r="X413" s="1">
        <f>ROUNDDOWN((Table2[[#This Row],[Time]]/60-Table2[[#This Row],[Time2]])*60,0)</f>
        <v>13</v>
      </c>
      <c r="Y413" s="1" t="str">
        <f>IF(Table2[[#This Row],[Time2]]&lt;10,0&amp;Table2[[#This Row],[Time2]],Table2[[#This Row],[Time2]])</f>
        <v>04</v>
      </c>
      <c r="Z413" s="1">
        <f>IF(Table2[[#This Row],[Time3]]&lt;10,0&amp;Table2[[#This Row],[Time3]],Table2[[#This Row],[Time3]])</f>
        <v>13</v>
      </c>
      <c r="AA413" s="2" t="str">
        <f>Table2[[#This Row],[Time4]]&amp;":"&amp;Table2[[#This Row],[Time5]]</f>
        <v>04:13</v>
      </c>
      <c r="AB413" s="1" t="str" cm="1">
        <f t="array" ref="AB413">IFERROR(IF(Table2[[#This Row],[code]]="","",_xlfn.IFS(AND(Table2[[#This Row],[code]]&lt;400,Table2[[#This Row],[code]]&lt;&gt;""),2,Table2[[#This Row],[code]]&gt;500,4)),"")</f>
        <v/>
      </c>
      <c r="AC413" s="1" t="str">
        <f>IF(Table2[[#This Row],[Event]]="Penalty",Table2[[#This Row],[number]],IF(Table2[[#This Row],[Event]]="Time-Out",401,""))</f>
        <v/>
      </c>
      <c r="AD413" s="1">
        <f>ROW(A412)</f>
        <v>412</v>
      </c>
      <c r="AE413" s="1">
        <f>COUNTIFS(Table2[GameID],Table2[[#This Row],[GameID]],Table2[Column1],"&lt;="&amp;Table2[[#This Row],[Column1]])-1</f>
        <v>11</v>
      </c>
    </row>
    <row r="414" spans="1:31" x14ac:dyDescent="0.45">
      <c r="A414" t="s">
        <v>340</v>
      </c>
      <c r="B414" t="str">
        <f>_xlfn.TEXTBEFORE(Table2[[#This Row],[Kamp]]," - ")</f>
        <v>Rødovre FC</v>
      </c>
      <c r="C414" t="str">
        <f>_xlfn.TEXTAFTER(Table2[[#This Row],[Kamp]],"- ")</f>
        <v>Hvidovre Attack</v>
      </c>
      <c r="D414">
        <v>44895</v>
      </c>
      <c r="E414">
        <v>35329</v>
      </c>
      <c r="F414">
        <v>20222023</v>
      </c>
      <c r="G414" t="s">
        <v>17</v>
      </c>
      <c r="H414" t="s">
        <v>659</v>
      </c>
      <c r="I414" t="s">
        <v>677</v>
      </c>
      <c r="J414">
        <v>3</v>
      </c>
      <c r="K414">
        <v>29511</v>
      </c>
      <c r="L414">
        <v>222</v>
      </c>
      <c r="M414" t="s">
        <v>631</v>
      </c>
      <c r="N414" t="s">
        <v>60</v>
      </c>
      <c r="O414" t="s">
        <v>634</v>
      </c>
      <c r="P414">
        <v>4</v>
      </c>
      <c r="Q414" t="s">
        <v>634</v>
      </c>
      <c r="R414">
        <f>SUMIFS(Table2[number],Table2[Event],"Goal",Table2[H/U],"HOME",Table2[GameID],Table2[[#This Row],[GameID]],Table2[GameTime],"&lt;="&amp;Table2[[#This Row],[GameTime]])</f>
        <v>0</v>
      </c>
      <c r="S414">
        <f>SUMIFS(Table2[number],Table2[Event],"Goal",Table2[H/U],"AWAY",Table2[GameID],Table2[[#This Row],[GameID]],Table2[GameTime],"&lt;="&amp;Table2[[#This Row],[GameTime]])</f>
        <v>6</v>
      </c>
      <c r="T414" t="str">
        <f>IF(Table2[[#This Row],[Event]]="Goal",Table2[[#This Row],[Hscore]]&amp;"-"&amp;Table2[[#This Row],[Uscore]],"")</f>
        <v/>
      </c>
      <c r="U414">
        <v>2808</v>
      </c>
      <c r="V414" s="1">
        <f>Table2[[#This Row],[GameTime]]-(Table2[[#This Row],[period]]-1)*1200</f>
        <v>408</v>
      </c>
      <c r="W414" s="1">
        <f>ROUNDDOWN(Table2[[#This Row],[Time]]/60,0)</f>
        <v>6</v>
      </c>
      <c r="X414" s="1">
        <f>ROUNDDOWN((Table2[[#This Row],[Time]]/60-Table2[[#This Row],[Time2]])*60,0)</f>
        <v>48</v>
      </c>
      <c r="Y414" s="1" t="str">
        <f>IF(Table2[[#This Row],[Time2]]&lt;10,0&amp;Table2[[#This Row],[Time2]],Table2[[#This Row],[Time2]])</f>
        <v>06</v>
      </c>
      <c r="Z414" s="1">
        <f>IF(Table2[[#This Row],[Time3]]&lt;10,0&amp;Table2[[#This Row],[Time3]],Table2[[#This Row],[Time3]])</f>
        <v>48</v>
      </c>
      <c r="AA414" s="2" t="str">
        <f>Table2[[#This Row],[Time4]]&amp;":"&amp;Table2[[#This Row],[Time5]]</f>
        <v>06:48</v>
      </c>
      <c r="AB414" s="1" cm="1">
        <f t="array" ref="AB414">IFERROR(IF(Table2[[#This Row],[code]]="","",_xlfn.IFS(AND(Table2[[#This Row],[code]]&lt;400,Table2[[#This Row],[code]]&lt;&gt;""),2,Table2[[#This Row],[code]]&gt;500,4)),"")</f>
        <v>2</v>
      </c>
      <c r="AC414" s="1">
        <f>IF(Table2[[#This Row],[Event]]="Penalty",Table2[[#This Row],[number]],IF(Table2[[#This Row],[Event]]="Time-Out",401,""))</f>
        <v>222</v>
      </c>
      <c r="AD414" s="1">
        <f>ROW(A413)</f>
        <v>413</v>
      </c>
      <c r="AE414" s="1">
        <f>COUNTIFS(Table2[GameID],Table2[[#This Row],[GameID]],Table2[Column1],"&lt;="&amp;Table2[[#This Row],[Column1]])-1</f>
        <v>12</v>
      </c>
    </row>
    <row r="415" spans="1:31" x14ac:dyDescent="0.45">
      <c r="A415" t="s">
        <v>340</v>
      </c>
      <c r="B415" t="str">
        <f>_xlfn.TEXTBEFORE(Table2[[#This Row],[Kamp]]," - ")</f>
        <v>Rødovre FC</v>
      </c>
      <c r="C415" t="str">
        <f>_xlfn.TEXTAFTER(Table2[[#This Row],[Kamp]],"- ")</f>
        <v>Hvidovre Attack</v>
      </c>
      <c r="D415">
        <v>44895</v>
      </c>
      <c r="E415">
        <v>35329</v>
      </c>
      <c r="F415">
        <v>20222023</v>
      </c>
      <c r="G415" t="s">
        <v>17</v>
      </c>
      <c r="H415" t="s">
        <v>659</v>
      </c>
      <c r="I415" t="s">
        <v>677</v>
      </c>
      <c r="J415">
        <v>3</v>
      </c>
      <c r="K415">
        <v>29511</v>
      </c>
      <c r="L415">
        <v>1</v>
      </c>
      <c r="M415" t="s">
        <v>630</v>
      </c>
      <c r="N415" t="s">
        <v>60</v>
      </c>
      <c r="O415" t="s">
        <v>128</v>
      </c>
      <c r="P415">
        <v>4</v>
      </c>
      <c r="Q415">
        <v>12</v>
      </c>
      <c r="R415">
        <f>SUMIFS(Table2[number],Table2[Event],"Goal",Table2[H/U],"HOME",Table2[GameID],Table2[[#This Row],[GameID]],Table2[GameTime],"&lt;="&amp;Table2[[#This Row],[GameTime]])</f>
        <v>0</v>
      </c>
      <c r="S415">
        <f>SUMIFS(Table2[number],Table2[Event],"Goal",Table2[H/U],"AWAY",Table2[GameID],Table2[[#This Row],[GameID]],Table2[GameTime],"&lt;="&amp;Table2[[#This Row],[GameTime]])</f>
        <v>7</v>
      </c>
      <c r="T415" t="str">
        <f>IF(Table2[[#This Row],[Event]]="Goal",Table2[[#This Row],[Hscore]]&amp;"-"&amp;Table2[[#This Row],[Uscore]],"")</f>
        <v>0-7</v>
      </c>
      <c r="U415">
        <v>2962</v>
      </c>
      <c r="V415" s="1">
        <f>Table2[[#This Row],[GameTime]]-(Table2[[#This Row],[period]]-1)*1200</f>
        <v>562</v>
      </c>
      <c r="W415" s="1">
        <f>ROUNDDOWN(Table2[[#This Row],[Time]]/60,0)</f>
        <v>9</v>
      </c>
      <c r="X415" s="1">
        <f>ROUNDDOWN((Table2[[#This Row],[Time]]/60-Table2[[#This Row],[Time2]])*60,0)</f>
        <v>22</v>
      </c>
      <c r="Y415" s="1" t="str">
        <f>IF(Table2[[#This Row],[Time2]]&lt;10,0&amp;Table2[[#This Row],[Time2]],Table2[[#This Row],[Time2]])</f>
        <v>09</v>
      </c>
      <c r="Z415" s="1">
        <f>IF(Table2[[#This Row],[Time3]]&lt;10,0&amp;Table2[[#This Row],[Time3]],Table2[[#This Row],[Time3]])</f>
        <v>22</v>
      </c>
      <c r="AA415" s="2" t="str">
        <f>Table2[[#This Row],[Time4]]&amp;":"&amp;Table2[[#This Row],[Time5]]</f>
        <v>09:22</v>
      </c>
      <c r="AB415" s="1" t="str" cm="1">
        <f t="array" ref="AB415">IFERROR(IF(Table2[[#This Row],[code]]="","",_xlfn.IFS(AND(Table2[[#This Row],[code]]&lt;400,Table2[[#This Row],[code]]&lt;&gt;""),2,Table2[[#This Row],[code]]&gt;500,4)),"")</f>
        <v/>
      </c>
      <c r="AC415" s="1" t="str">
        <f>IF(Table2[[#This Row],[Event]]="Penalty",Table2[[#This Row],[number]],IF(Table2[[#This Row],[Event]]="Time-Out",401,""))</f>
        <v/>
      </c>
      <c r="AD415" s="1">
        <f>ROW(A414)</f>
        <v>414</v>
      </c>
      <c r="AE415" s="1">
        <f>COUNTIFS(Table2[GameID],Table2[[#This Row],[GameID]],Table2[Column1],"&lt;="&amp;Table2[[#This Row],[Column1]])-1</f>
        <v>13</v>
      </c>
    </row>
    <row r="416" spans="1:31" x14ac:dyDescent="0.45">
      <c r="A416" t="s">
        <v>340</v>
      </c>
      <c r="B416" t="str">
        <f>_xlfn.TEXTBEFORE(Table2[[#This Row],[Kamp]]," - ")</f>
        <v>Rødovre FC</v>
      </c>
      <c r="C416" t="str">
        <f>_xlfn.TEXTAFTER(Table2[[#This Row],[Kamp]],"- ")</f>
        <v>Hvidovre Attack</v>
      </c>
      <c r="D416">
        <v>44895</v>
      </c>
      <c r="E416">
        <v>35329</v>
      </c>
      <c r="F416">
        <v>20222023</v>
      </c>
      <c r="G416" t="s">
        <v>17</v>
      </c>
      <c r="H416" t="s">
        <v>659</v>
      </c>
      <c r="I416" t="s">
        <v>677</v>
      </c>
      <c r="J416">
        <v>3</v>
      </c>
      <c r="K416">
        <v>29511</v>
      </c>
      <c r="L416">
        <v>201</v>
      </c>
      <c r="M416" t="s">
        <v>631</v>
      </c>
      <c r="N416" t="s">
        <v>63</v>
      </c>
      <c r="O416" t="s">
        <v>634</v>
      </c>
      <c r="P416">
        <v>10</v>
      </c>
      <c r="Q416" t="s">
        <v>634</v>
      </c>
      <c r="R416">
        <f>SUMIFS(Table2[number],Table2[Event],"Goal",Table2[H/U],"HOME",Table2[GameID],Table2[[#This Row],[GameID]],Table2[GameTime],"&lt;="&amp;Table2[[#This Row],[GameTime]])</f>
        <v>0</v>
      </c>
      <c r="S416">
        <f>SUMIFS(Table2[number],Table2[Event],"Goal",Table2[H/U],"AWAY",Table2[GameID],Table2[[#This Row],[GameID]],Table2[GameTime],"&lt;="&amp;Table2[[#This Row],[GameTime]])</f>
        <v>7</v>
      </c>
      <c r="T416" t="str">
        <f>IF(Table2[[#This Row],[Event]]="Goal",Table2[[#This Row],[Hscore]]&amp;"-"&amp;Table2[[#This Row],[Uscore]],"")</f>
        <v/>
      </c>
      <c r="U416">
        <v>3139</v>
      </c>
      <c r="V416" s="1">
        <f>Table2[[#This Row],[GameTime]]-(Table2[[#This Row],[period]]-1)*1200</f>
        <v>739</v>
      </c>
      <c r="W416" s="1">
        <f>ROUNDDOWN(Table2[[#This Row],[Time]]/60,0)</f>
        <v>12</v>
      </c>
      <c r="X416" s="1">
        <f>ROUNDDOWN((Table2[[#This Row],[Time]]/60-Table2[[#This Row],[Time2]])*60,0)</f>
        <v>19</v>
      </c>
      <c r="Y416" s="1">
        <f>IF(Table2[[#This Row],[Time2]]&lt;10,0&amp;Table2[[#This Row],[Time2]],Table2[[#This Row],[Time2]])</f>
        <v>12</v>
      </c>
      <c r="Z416" s="1">
        <f>IF(Table2[[#This Row],[Time3]]&lt;10,0&amp;Table2[[#This Row],[Time3]],Table2[[#This Row],[Time3]])</f>
        <v>19</v>
      </c>
      <c r="AA416" s="2" t="str">
        <f>Table2[[#This Row],[Time4]]&amp;":"&amp;Table2[[#This Row],[Time5]]</f>
        <v>12:19</v>
      </c>
      <c r="AB416" s="1" cm="1">
        <f t="array" ref="AB416">IFERROR(IF(Table2[[#This Row],[code]]="","",_xlfn.IFS(AND(Table2[[#This Row],[code]]&lt;400,Table2[[#This Row],[code]]&lt;&gt;""),2,Table2[[#This Row],[code]]&gt;500,4)),"")</f>
        <v>2</v>
      </c>
      <c r="AC416" s="1">
        <f>IF(Table2[[#This Row],[Event]]="Penalty",Table2[[#This Row],[number]],IF(Table2[[#This Row],[Event]]="Time-Out",401,""))</f>
        <v>201</v>
      </c>
      <c r="AD416" s="1">
        <f>ROW(A415)</f>
        <v>415</v>
      </c>
      <c r="AE416" s="1">
        <f>COUNTIFS(Table2[GameID],Table2[[#This Row],[GameID]],Table2[Column1],"&lt;="&amp;Table2[[#This Row],[Column1]])-1</f>
        <v>14</v>
      </c>
    </row>
    <row r="417" spans="1:31" x14ac:dyDescent="0.45">
      <c r="A417" t="s">
        <v>340</v>
      </c>
      <c r="B417" t="str">
        <f>_xlfn.TEXTBEFORE(Table2[[#This Row],[Kamp]]," - ")</f>
        <v>Rødovre FC</v>
      </c>
      <c r="C417" t="str">
        <f>_xlfn.TEXTAFTER(Table2[[#This Row],[Kamp]],"- ")</f>
        <v>Hvidovre Attack</v>
      </c>
      <c r="D417">
        <v>44895</v>
      </c>
      <c r="E417">
        <v>35329</v>
      </c>
      <c r="F417">
        <v>20222023</v>
      </c>
      <c r="G417" t="s">
        <v>17</v>
      </c>
      <c r="H417" t="s">
        <v>665</v>
      </c>
      <c r="I417" t="s">
        <v>678</v>
      </c>
      <c r="J417">
        <v>3</v>
      </c>
      <c r="K417">
        <v>29512</v>
      </c>
      <c r="L417">
        <v>220</v>
      </c>
      <c r="M417" t="s">
        <v>631</v>
      </c>
      <c r="N417" t="s">
        <v>46</v>
      </c>
      <c r="O417" t="s">
        <v>634</v>
      </c>
      <c r="P417">
        <v>19</v>
      </c>
      <c r="Q417" t="s">
        <v>634</v>
      </c>
      <c r="R417">
        <f>SUMIFS(Table2[number],Table2[Event],"Goal",Table2[H/U],"HOME",Table2[GameID],Table2[[#This Row],[GameID]],Table2[GameTime],"&lt;="&amp;Table2[[#This Row],[GameTime]])</f>
        <v>0</v>
      </c>
      <c r="S417">
        <f>SUMIFS(Table2[number],Table2[Event],"Goal",Table2[H/U],"AWAY",Table2[GameID],Table2[[#This Row],[GameID]],Table2[GameTime],"&lt;="&amp;Table2[[#This Row],[GameTime]])</f>
        <v>7</v>
      </c>
      <c r="T417" t="str">
        <f>IF(Table2[[#This Row],[Event]]="Goal",Table2[[#This Row],[Hscore]]&amp;"-"&amp;Table2[[#This Row],[Uscore]],"")</f>
        <v/>
      </c>
      <c r="U417">
        <v>3511</v>
      </c>
      <c r="V417" s="1">
        <f>Table2[[#This Row],[GameTime]]-(Table2[[#This Row],[period]]-1)*1200</f>
        <v>1111</v>
      </c>
      <c r="W417" s="1">
        <f>ROUNDDOWN(Table2[[#This Row],[Time]]/60,0)</f>
        <v>18</v>
      </c>
      <c r="X417" s="1">
        <f>ROUNDDOWN((Table2[[#This Row],[Time]]/60-Table2[[#This Row],[Time2]])*60,0)</f>
        <v>30</v>
      </c>
      <c r="Y417" s="1">
        <f>IF(Table2[[#This Row],[Time2]]&lt;10,0&amp;Table2[[#This Row],[Time2]],Table2[[#This Row],[Time2]])</f>
        <v>18</v>
      </c>
      <c r="Z417" s="1">
        <f>IF(Table2[[#This Row],[Time3]]&lt;10,0&amp;Table2[[#This Row],[Time3]],Table2[[#This Row],[Time3]])</f>
        <v>30</v>
      </c>
      <c r="AA417" s="2" t="str">
        <f>Table2[[#This Row],[Time4]]&amp;":"&amp;Table2[[#This Row],[Time5]]</f>
        <v>18:30</v>
      </c>
      <c r="AB417" s="1" cm="1">
        <f t="array" ref="AB417">IFERROR(IF(Table2[[#This Row],[code]]="","",_xlfn.IFS(AND(Table2[[#This Row],[code]]&lt;400,Table2[[#This Row],[code]]&lt;&gt;""),2,Table2[[#This Row],[code]]&gt;500,4)),"")</f>
        <v>2</v>
      </c>
      <c r="AC417" s="1">
        <f>IF(Table2[[#This Row],[Event]]="Penalty",Table2[[#This Row],[number]],IF(Table2[[#This Row],[Event]]="Time-Out",401,""))</f>
        <v>220</v>
      </c>
      <c r="AD417" s="1">
        <f>ROW(A416)</f>
        <v>416</v>
      </c>
      <c r="AE417" s="1">
        <f>COUNTIFS(Table2[GameID],Table2[[#This Row],[GameID]],Table2[Column1],"&lt;="&amp;Table2[[#This Row],[Column1]])-1</f>
        <v>15</v>
      </c>
    </row>
    <row r="418" spans="1:31" x14ac:dyDescent="0.45">
      <c r="A418" t="s">
        <v>340</v>
      </c>
      <c r="B418" t="str">
        <f>_xlfn.TEXTBEFORE(Table2[[#This Row],[Kamp]]," - ")</f>
        <v>Rødovre FC</v>
      </c>
      <c r="C418" t="str">
        <f>_xlfn.TEXTAFTER(Table2[[#This Row],[Kamp]],"- ")</f>
        <v>Hvidovre Attack</v>
      </c>
      <c r="D418">
        <v>44895</v>
      </c>
      <c r="E418">
        <v>35329</v>
      </c>
      <c r="F418">
        <v>20222023</v>
      </c>
      <c r="G418" t="s">
        <v>17</v>
      </c>
      <c r="H418" t="s">
        <v>659</v>
      </c>
      <c r="I418" t="s">
        <v>677</v>
      </c>
      <c r="J418">
        <v>3</v>
      </c>
      <c r="K418">
        <v>29511</v>
      </c>
      <c r="L418">
        <v>1</v>
      </c>
      <c r="M418" t="s">
        <v>630</v>
      </c>
      <c r="N418" t="s">
        <v>128</v>
      </c>
      <c r="O418" t="s">
        <v>74</v>
      </c>
      <c r="P418">
        <v>12</v>
      </c>
      <c r="Q418">
        <v>92</v>
      </c>
      <c r="R418">
        <f>SUMIFS(Table2[number],Table2[Event],"Goal",Table2[H/U],"HOME",Table2[GameID],Table2[[#This Row],[GameID]],Table2[GameTime],"&lt;="&amp;Table2[[#This Row],[GameTime]])</f>
        <v>0</v>
      </c>
      <c r="S418">
        <f>SUMIFS(Table2[number],Table2[Event],"Goal",Table2[H/U],"AWAY",Table2[GameID],Table2[[#This Row],[GameID]],Table2[GameTime],"&lt;="&amp;Table2[[#This Row],[GameTime]])</f>
        <v>8</v>
      </c>
      <c r="T418" t="str">
        <f>IF(Table2[[#This Row],[Event]]="Goal",Table2[[#This Row],[Hscore]]&amp;"-"&amp;Table2[[#This Row],[Uscore]],"")</f>
        <v>0-8</v>
      </c>
      <c r="U418">
        <v>3587</v>
      </c>
      <c r="V418" s="1">
        <f>Table2[[#This Row],[GameTime]]-(Table2[[#This Row],[period]]-1)*1200</f>
        <v>1187</v>
      </c>
      <c r="W418" s="1">
        <f>ROUNDDOWN(Table2[[#This Row],[Time]]/60,0)</f>
        <v>19</v>
      </c>
      <c r="X418" s="1">
        <f>ROUNDDOWN((Table2[[#This Row],[Time]]/60-Table2[[#This Row],[Time2]])*60,0)</f>
        <v>47</v>
      </c>
      <c r="Y418" s="1">
        <f>IF(Table2[[#This Row],[Time2]]&lt;10,0&amp;Table2[[#This Row],[Time2]],Table2[[#This Row],[Time2]])</f>
        <v>19</v>
      </c>
      <c r="Z418" s="1">
        <f>IF(Table2[[#This Row],[Time3]]&lt;10,0&amp;Table2[[#This Row],[Time3]],Table2[[#This Row],[Time3]])</f>
        <v>47</v>
      </c>
      <c r="AA418" s="2" t="str">
        <f>Table2[[#This Row],[Time4]]&amp;":"&amp;Table2[[#This Row],[Time5]]</f>
        <v>19:47</v>
      </c>
      <c r="AB418" s="1" t="str" cm="1">
        <f t="array" ref="AB418">IFERROR(IF(Table2[[#This Row],[code]]="","",_xlfn.IFS(AND(Table2[[#This Row],[code]]&lt;400,Table2[[#This Row],[code]]&lt;&gt;""),2,Table2[[#This Row],[code]]&gt;500,4)),"")</f>
        <v/>
      </c>
      <c r="AC418" s="1" t="str">
        <f>IF(Table2[[#This Row],[Event]]="Penalty",Table2[[#This Row],[number]],IF(Table2[[#This Row],[Event]]="Time-Out",401,""))</f>
        <v/>
      </c>
      <c r="AD418" s="1">
        <f>ROW(A417)</f>
        <v>417</v>
      </c>
      <c r="AE418" s="1">
        <f>COUNTIFS(Table2[GameID],Table2[[#This Row],[GameID]],Table2[Column1],"&lt;="&amp;Table2[[#This Row],[Column1]])-1</f>
        <v>16</v>
      </c>
    </row>
    <row r="419" spans="1:31" x14ac:dyDescent="0.45">
      <c r="A419" t="s">
        <v>323</v>
      </c>
      <c r="B419" t="str">
        <f>_xlfn.TEXTBEFORE(Table2[[#This Row],[Kamp]]," - ")</f>
        <v>Copenhagen FC</v>
      </c>
      <c r="C419" t="str">
        <f>_xlfn.TEXTAFTER(Table2[[#This Row],[Kamp]],"- ")</f>
        <v>Vanløse Floorball</v>
      </c>
      <c r="D419">
        <v>44884</v>
      </c>
      <c r="E419">
        <v>35330</v>
      </c>
      <c r="F419">
        <v>20222023</v>
      </c>
      <c r="G419" t="s">
        <v>17</v>
      </c>
      <c r="H419" t="s">
        <v>667</v>
      </c>
      <c r="I419" t="s">
        <v>678</v>
      </c>
      <c r="J419">
        <v>2</v>
      </c>
      <c r="K419">
        <v>29513</v>
      </c>
      <c r="L419">
        <v>1</v>
      </c>
      <c r="M419" t="s">
        <v>630</v>
      </c>
      <c r="N419" t="s">
        <v>244</v>
      </c>
      <c r="O419" t="s">
        <v>240</v>
      </c>
      <c r="P419">
        <v>20</v>
      </c>
      <c r="Q419">
        <v>3</v>
      </c>
      <c r="R419">
        <f>SUMIFS(Table2[number],Table2[Event],"Goal",Table2[H/U],"HOME",Table2[GameID],Table2[[#This Row],[GameID]],Table2[GameTime],"&lt;="&amp;Table2[[#This Row],[GameTime]])</f>
        <v>1</v>
      </c>
      <c r="S419">
        <f>SUMIFS(Table2[number],Table2[Event],"Goal",Table2[H/U],"AWAY",Table2[GameID],Table2[[#This Row],[GameID]],Table2[GameTime],"&lt;="&amp;Table2[[#This Row],[GameTime]])</f>
        <v>0</v>
      </c>
      <c r="T419" t="str">
        <f>IF(Table2[[#This Row],[Event]]="Goal",Table2[[#This Row],[Hscore]]&amp;"-"&amp;Table2[[#This Row],[Uscore]],"")</f>
        <v>1-0</v>
      </c>
      <c r="U419">
        <v>1529</v>
      </c>
      <c r="V419" s="1">
        <f>Table2[[#This Row],[GameTime]]-(Table2[[#This Row],[period]]-1)*1200</f>
        <v>329</v>
      </c>
      <c r="W419" s="1">
        <f>ROUNDDOWN(Table2[[#This Row],[Time]]/60,0)</f>
        <v>5</v>
      </c>
      <c r="X419" s="1">
        <f>ROUNDDOWN((Table2[[#This Row],[Time]]/60-Table2[[#This Row],[Time2]])*60,0)</f>
        <v>29</v>
      </c>
      <c r="Y419" s="1" t="str">
        <f>IF(Table2[[#This Row],[Time2]]&lt;10,0&amp;Table2[[#This Row],[Time2]],Table2[[#This Row],[Time2]])</f>
        <v>05</v>
      </c>
      <c r="Z419" s="1">
        <f>IF(Table2[[#This Row],[Time3]]&lt;10,0&amp;Table2[[#This Row],[Time3]],Table2[[#This Row],[Time3]])</f>
        <v>29</v>
      </c>
      <c r="AA419" s="2" t="str">
        <f>Table2[[#This Row],[Time4]]&amp;":"&amp;Table2[[#This Row],[Time5]]</f>
        <v>05:29</v>
      </c>
      <c r="AB419" s="1" t="str" cm="1">
        <f t="array" ref="AB419">IFERROR(IF(Table2[[#This Row],[code]]="","",_xlfn.IFS(AND(Table2[[#This Row],[code]]&lt;400,Table2[[#This Row],[code]]&lt;&gt;""),2,Table2[[#This Row],[code]]&gt;500,4)),"")</f>
        <v/>
      </c>
      <c r="AC419" s="1" t="str">
        <f>IF(Table2[[#This Row],[Event]]="Penalty",Table2[[#This Row],[number]],IF(Table2[[#This Row],[Event]]="Time-Out",401,""))</f>
        <v/>
      </c>
      <c r="AD419" s="1">
        <f>ROW(A418)</f>
        <v>418</v>
      </c>
      <c r="AE419" s="1">
        <f>COUNTIFS(Table2[GameID],Table2[[#This Row],[GameID]],Table2[Column1],"&lt;="&amp;Table2[[#This Row],[Column1]])-1</f>
        <v>0</v>
      </c>
    </row>
    <row r="420" spans="1:31" x14ac:dyDescent="0.45">
      <c r="A420" t="s">
        <v>323</v>
      </c>
      <c r="B420" t="str">
        <f>_xlfn.TEXTBEFORE(Table2[[#This Row],[Kamp]]," - ")</f>
        <v>Copenhagen FC</v>
      </c>
      <c r="C420" t="str">
        <f>_xlfn.TEXTAFTER(Table2[[#This Row],[Kamp]],"- ")</f>
        <v>Vanløse Floorball</v>
      </c>
      <c r="D420">
        <v>44884</v>
      </c>
      <c r="E420">
        <v>35330</v>
      </c>
      <c r="F420">
        <v>20222023</v>
      </c>
      <c r="G420" t="s">
        <v>17</v>
      </c>
      <c r="H420" t="s">
        <v>660</v>
      </c>
      <c r="I420" t="s">
        <v>677</v>
      </c>
      <c r="J420">
        <v>2</v>
      </c>
      <c r="K420">
        <v>29509</v>
      </c>
      <c r="L420">
        <v>1</v>
      </c>
      <c r="M420" t="s">
        <v>630</v>
      </c>
      <c r="N420" t="s">
        <v>100</v>
      </c>
      <c r="O420" t="s">
        <v>283</v>
      </c>
      <c r="P420">
        <v>19</v>
      </c>
      <c r="Q420">
        <v>2</v>
      </c>
      <c r="R420">
        <f>SUMIFS(Table2[number],Table2[Event],"Goal",Table2[H/U],"HOME",Table2[GameID],Table2[[#This Row],[GameID]],Table2[GameTime],"&lt;="&amp;Table2[[#This Row],[GameTime]])</f>
        <v>1</v>
      </c>
      <c r="S420">
        <f>SUMIFS(Table2[number],Table2[Event],"Goal",Table2[H/U],"AWAY",Table2[GameID],Table2[[#This Row],[GameID]],Table2[GameTime],"&lt;="&amp;Table2[[#This Row],[GameTime]])</f>
        <v>1</v>
      </c>
      <c r="T420" t="str">
        <f>IF(Table2[[#This Row],[Event]]="Goal",Table2[[#This Row],[Hscore]]&amp;"-"&amp;Table2[[#This Row],[Uscore]],"")</f>
        <v>1-1</v>
      </c>
      <c r="U420">
        <v>1730</v>
      </c>
      <c r="V420" s="1">
        <f>Table2[[#This Row],[GameTime]]-(Table2[[#This Row],[period]]-1)*1200</f>
        <v>530</v>
      </c>
      <c r="W420" s="1">
        <f>ROUNDDOWN(Table2[[#This Row],[Time]]/60,0)</f>
        <v>8</v>
      </c>
      <c r="X420" s="1">
        <f>ROUNDDOWN((Table2[[#This Row],[Time]]/60-Table2[[#This Row],[Time2]])*60,0)</f>
        <v>50</v>
      </c>
      <c r="Y420" s="1" t="str">
        <f>IF(Table2[[#This Row],[Time2]]&lt;10,0&amp;Table2[[#This Row],[Time2]],Table2[[#This Row],[Time2]])</f>
        <v>08</v>
      </c>
      <c r="Z420" s="1">
        <f>IF(Table2[[#This Row],[Time3]]&lt;10,0&amp;Table2[[#This Row],[Time3]],Table2[[#This Row],[Time3]])</f>
        <v>50</v>
      </c>
      <c r="AA420" s="2" t="str">
        <f>Table2[[#This Row],[Time4]]&amp;":"&amp;Table2[[#This Row],[Time5]]</f>
        <v>08:50</v>
      </c>
      <c r="AB420" s="1" t="str" cm="1">
        <f t="array" ref="AB420">IFERROR(IF(Table2[[#This Row],[code]]="","",_xlfn.IFS(AND(Table2[[#This Row],[code]]&lt;400,Table2[[#This Row],[code]]&lt;&gt;""),2,Table2[[#This Row],[code]]&gt;500,4)),"")</f>
        <v/>
      </c>
      <c r="AC420" s="1" t="str">
        <f>IF(Table2[[#This Row],[Event]]="Penalty",Table2[[#This Row],[number]],IF(Table2[[#This Row],[Event]]="Time-Out",401,""))</f>
        <v/>
      </c>
      <c r="AD420" s="1">
        <f>ROW(A419)</f>
        <v>419</v>
      </c>
      <c r="AE420" s="1">
        <f>COUNTIFS(Table2[GameID],Table2[[#This Row],[GameID]],Table2[Column1],"&lt;="&amp;Table2[[#This Row],[Column1]])-1</f>
        <v>1</v>
      </c>
    </row>
    <row r="421" spans="1:31" x14ac:dyDescent="0.45">
      <c r="A421" t="s">
        <v>323</v>
      </c>
      <c r="B421" t="str">
        <f>_xlfn.TEXTBEFORE(Table2[[#This Row],[Kamp]]," - ")</f>
        <v>Copenhagen FC</v>
      </c>
      <c r="C421" t="str">
        <f>_xlfn.TEXTAFTER(Table2[[#This Row],[Kamp]],"- ")</f>
        <v>Vanløse Floorball</v>
      </c>
      <c r="D421">
        <v>44884</v>
      </c>
      <c r="E421">
        <v>35330</v>
      </c>
      <c r="F421">
        <v>20222023</v>
      </c>
      <c r="G421" t="s">
        <v>17</v>
      </c>
      <c r="H421" t="s">
        <v>667</v>
      </c>
      <c r="I421" t="s">
        <v>678</v>
      </c>
      <c r="J421">
        <v>2</v>
      </c>
      <c r="K421">
        <v>29513</v>
      </c>
      <c r="L421">
        <v>1</v>
      </c>
      <c r="M421" t="s">
        <v>630</v>
      </c>
      <c r="N421" t="s">
        <v>252</v>
      </c>
      <c r="O421" t="s">
        <v>248</v>
      </c>
      <c r="P421">
        <v>63</v>
      </c>
      <c r="Q421">
        <v>31</v>
      </c>
      <c r="R421">
        <f>SUMIFS(Table2[number],Table2[Event],"Goal",Table2[H/U],"HOME",Table2[GameID],Table2[[#This Row],[GameID]],Table2[GameTime],"&lt;="&amp;Table2[[#This Row],[GameTime]])</f>
        <v>2</v>
      </c>
      <c r="S421">
        <f>SUMIFS(Table2[number],Table2[Event],"Goal",Table2[H/U],"AWAY",Table2[GameID],Table2[[#This Row],[GameID]],Table2[GameTime],"&lt;="&amp;Table2[[#This Row],[GameTime]])</f>
        <v>1</v>
      </c>
      <c r="T421" t="str">
        <f>IF(Table2[[#This Row],[Event]]="Goal",Table2[[#This Row],[Hscore]]&amp;"-"&amp;Table2[[#This Row],[Uscore]],"")</f>
        <v>2-1</v>
      </c>
      <c r="U421">
        <v>1823</v>
      </c>
      <c r="V421" s="1">
        <f>Table2[[#This Row],[GameTime]]-(Table2[[#This Row],[period]]-1)*1200</f>
        <v>623</v>
      </c>
      <c r="W421" s="1">
        <f>ROUNDDOWN(Table2[[#This Row],[Time]]/60,0)</f>
        <v>10</v>
      </c>
      <c r="X421" s="1">
        <f>ROUNDDOWN((Table2[[#This Row],[Time]]/60-Table2[[#This Row],[Time2]])*60,0)</f>
        <v>23</v>
      </c>
      <c r="Y421" s="1">
        <f>IF(Table2[[#This Row],[Time2]]&lt;10,0&amp;Table2[[#This Row],[Time2]],Table2[[#This Row],[Time2]])</f>
        <v>10</v>
      </c>
      <c r="Z421" s="1">
        <f>IF(Table2[[#This Row],[Time3]]&lt;10,0&amp;Table2[[#This Row],[Time3]],Table2[[#This Row],[Time3]])</f>
        <v>23</v>
      </c>
      <c r="AA421" s="2" t="str">
        <f>Table2[[#This Row],[Time4]]&amp;":"&amp;Table2[[#This Row],[Time5]]</f>
        <v>10:23</v>
      </c>
      <c r="AB421" s="1" t="str" cm="1">
        <f t="array" ref="AB421">IFERROR(IF(Table2[[#This Row],[code]]="","",_xlfn.IFS(AND(Table2[[#This Row],[code]]&lt;400,Table2[[#This Row],[code]]&lt;&gt;""),2,Table2[[#This Row],[code]]&gt;500,4)),"")</f>
        <v/>
      </c>
      <c r="AC421" s="1" t="str">
        <f>IF(Table2[[#This Row],[Event]]="Penalty",Table2[[#This Row],[number]],IF(Table2[[#This Row],[Event]]="Time-Out",401,""))</f>
        <v/>
      </c>
      <c r="AD421" s="1">
        <f>ROW(A420)</f>
        <v>420</v>
      </c>
      <c r="AE421" s="1">
        <f>COUNTIFS(Table2[GameID],Table2[[#This Row],[GameID]],Table2[Column1],"&lt;="&amp;Table2[[#This Row],[Column1]])-1</f>
        <v>2</v>
      </c>
    </row>
    <row r="422" spans="1:31" x14ac:dyDescent="0.45">
      <c r="A422" t="s">
        <v>323</v>
      </c>
      <c r="B422" t="str">
        <f>_xlfn.TEXTBEFORE(Table2[[#This Row],[Kamp]]," - ")</f>
        <v>Copenhagen FC</v>
      </c>
      <c r="C422" t="str">
        <f>_xlfn.TEXTAFTER(Table2[[#This Row],[Kamp]],"- ")</f>
        <v>Vanløse Floorball</v>
      </c>
      <c r="D422">
        <v>44884</v>
      </c>
      <c r="E422">
        <v>35330</v>
      </c>
      <c r="F422">
        <v>20222023</v>
      </c>
      <c r="G422" t="s">
        <v>17</v>
      </c>
      <c r="H422" t="s">
        <v>660</v>
      </c>
      <c r="I422" t="s">
        <v>677</v>
      </c>
      <c r="J422">
        <v>2</v>
      </c>
      <c r="K422">
        <v>29509</v>
      </c>
      <c r="L422">
        <v>1</v>
      </c>
      <c r="M422" t="s">
        <v>630</v>
      </c>
      <c r="N422" t="s">
        <v>99</v>
      </c>
      <c r="O422" t="s">
        <v>321</v>
      </c>
      <c r="P422">
        <v>18</v>
      </c>
      <c r="Q422">
        <v>3</v>
      </c>
      <c r="R422">
        <f>SUMIFS(Table2[number],Table2[Event],"Goal",Table2[H/U],"HOME",Table2[GameID],Table2[[#This Row],[GameID]],Table2[GameTime],"&lt;="&amp;Table2[[#This Row],[GameTime]])</f>
        <v>2</v>
      </c>
      <c r="S422">
        <f>SUMIFS(Table2[number],Table2[Event],"Goal",Table2[H/U],"AWAY",Table2[GameID],Table2[[#This Row],[GameID]],Table2[GameTime],"&lt;="&amp;Table2[[#This Row],[GameTime]])</f>
        <v>2</v>
      </c>
      <c r="T422" t="str">
        <f>IF(Table2[[#This Row],[Event]]="Goal",Table2[[#This Row],[Hscore]]&amp;"-"&amp;Table2[[#This Row],[Uscore]],"")</f>
        <v>2-2</v>
      </c>
      <c r="U422">
        <v>2004</v>
      </c>
      <c r="V422" s="1">
        <f>Table2[[#This Row],[GameTime]]-(Table2[[#This Row],[period]]-1)*1200</f>
        <v>804</v>
      </c>
      <c r="W422" s="1">
        <f>ROUNDDOWN(Table2[[#This Row],[Time]]/60,0)</f>
        <v>13</v>
      </c>
      <c r="X422" s="1">
        <f>ROUNDDOWN((Table2[[#This Row],[Time]]/60-Table2[[#This Row],[Time2]])*60,0)</f>
        <v>24</v>
      </c>
      <c r="Y422" s="1">
        <f>IF(Table2[[#This Row],[Time2]]&lt;10,0&amp;Table2[[#This Row],[Time2]],Table2[[#This Row],[Time2]])</f>
        <v>13</v>
      </c>
      <c r="Z422" s="1">
        <f>IF(Table2[[#This Row],[Time3]]&lt;10,0&amp;Table2[[#This Row],[Time3]],Table2[[#This Row],[Time3]])</f>
        <v>24</v>
      </c>
      <c r="AA422" s="2" t="str">
        <f>Table2[[#This Row],[Time4]]&amp;":"&amp;Table2[[#This Row],[Time5]]</f>
        <v>13:24</v>
      </c>
      <c r="AB422" s="1" t="str" cm="1">
        <f t="array" ref="AB422">IFERROR(IF(Table2[[#This Row],[code]]="","",_xlfn.IFS(AND(Table2[[#This Row],[code]]&lt;400,Table2[[#This Row],[code]]&lt;&gt;""),2,Table2[[#This Row],[code]]&gt;500,4)),"")</f>
        <v/>
      </c>
      <c r="AC422" s="1" t="str">
        <f>IF(Table2[[#This Row],[Event]]="Penalty",Table2[[#This Row],[number]],IF(Table2[[#This Row],[Event]]="Time-Out",401,""))</f>
        <v/>
      </c>
      <c r="AD422" s="1">
        <f>ROW(A421)</f>
        <v>421</v>
      </c>
      <c r="AE422" s="1">
        <f>COUNTIFS(Table2[GameID],Table2[[#This Row],[GameID]],Table2[Column1],"&lt;="&amp;Table2[[#This Row],[Column1]])-1</f>
        <v>3</v>
      </c>
    </row>
    <row r="423" spans="1:31" x14ac:dyDescent="0.45">
      <c r="A423" t="s">
        <v>323</v>
      </c>
      <c r="B423" t="str">
        <f>_xlfn.TEXTBEFORE(Table2[[#This Row],[Kamp]]," - ")</f>
        <v>Copenhagen FC</v>
      </c>
      <c r="C423" t="str">
        <f>_xlfn.TEXTAFTER(Table2[[#This Row],[Kamp]],"- ")</f>
        <v>Vanløse Floorball</v>
      </c>
      <c r="D423">
        <v>44884</v>
      </c>
      <c r="E423">
        <v>35330</v>
      </c>
      <c r="F423">
        <v>20222023</v>
      </c>
      <c r="G423" t="s">
        <v>17</v>
      </c>
      <c r="H423" t="s">
        <v>660</v>
      </c>
      <c r="I423" t="s">
        <v>677</v>
      </c>
      <c r="J423">
        <v>3</v>
      </c>
      <c r="K423">
        <v>29509</v>
      </c>
      <c r="L423">
        <v>1</v>
      </c>
      <c r="M423" t="s">
        <v>630</v>
      </c>
      <c r="N423" t="s">
        <v>100</v>
      </c>
      <c r="O423" t="s">
        <v>99</v>
      </c>
      <c r="P423">
        <v>19</v>
      </c>
      <c r="Q423">
        <v>18</v>
      </c>
      <c r="R423">
        <f>SUMIFS(Table2[number],Table2[Event],"Goal",Table2[H/U],"HOME",Table2[GameID],Table2[[#This Row],[GameID]],Table2[GameTime],"&lt;="&amp;Table2[[#This Row],[GameTime]])</f>
        <v>2</v>
      </c>
      <c r="S423">
        <f>SUMIFS(Table2[number],Table2[Event],"Goal",Table2[H/U],"AWAY",Table2[GameID],Table2[[#This Row],[GameID]],Table2[GameTime],"&lt;="&amp;Table2[[#This Row],[GameTime]])</f>
        <v>3</v>
      </c>
      <c r="T423" t="str">
        <f>IF(Table2[[#This Row],[Event]]="Goal",Table2[[#This Row],[Hscore]]&amp;"-"&amp;Table2[[#This Row],[Uscore]],"")</f>
        <v>2-3</v>
      </c>
      <c r="U423">
        <v>2715</v>
      </c>
      <c r="V423" s="1">
        <f>Table2[[#This Row],[GameTime]]-(Table2[[#This Row],[period]]-1)*1200</f>
        <v>315</v>
      </c>
      <c r="W423" s="1">
        <f>ROUNDDOWN(Table2[[#This Row],[Time]]/60,0)</f>
        <v>5</v>
      </c>
      <c r="X423" s="1">
        <f>ROUNDDOWN((Table2[[#This Row],[Time]]/60-Table2[[#This Row],[Time2]])*60,0)</f>
        <v>15</v>
      </c>
      <c r="Y423" s="1" t="str">
        <f>IF(Table2[[#This Row],[Time2]]&lt;10,0&amp;Table2[[#This Row],[Time2]],Table2[[#This Row],[Time2]])</f>
        <v>05</v>
      </c>
      <c r="Z423" s="1">
        <f>IF(Table2[[#This Row],[Time3]]&lt;10,0&amp;Table2[[#This Row],[Time3]],Table2[[#This Row],[Time3]])</f>
        <v>15</v>
      </c>
      <c r="AA423" s="2" t="str">
        <f>Table2[[#This Row],[Time4]]&amp;":"&amp;Table2[[#This Row],[Time5]]</f>
        <v>05:15</v>
      </c>
      <c r="AB423" s="1" t="str" cm="1">
        <f t="array" ref="AB423">IFERROR(IF(Table2[[#This Row],[code]]="","",_xlfn.IFS(AND(Table2[[#This Row],[code]]&lt;400,Table2[[#This Row],[code]]&lt;&gt;""),2,Table2[[#This Row],[code]]&gt;500,4)),"")</f>
        <v/>
      </c>
      <c r="AC423" s="1" t="str">
        <f>IF(Table2[[#This Row],[Event]]="Penalty",Table2[[#This Row],[number]],IF(Table2[[#This Row],[Event]]="Time-Out",401,""))</f>
        <v/>
      </c>
      <c r="AD423" s="1">
        <f>ROW(A422)</f>
        <v>422</v>
      </c>
      <c r="AE423" s="1">
        <f>COUNTIFS(Table2[GameID],Table2[[#This Row],[GameID]],Table2[Column1],"&lt;="&amp;Table2[[#This Row],[Column1]])-1</f>
        <v>4</v>
      </c>
    </row>
    <row r="424" spans="1:31" x14ac:dyDescent="0.45">
      <c r="A424" t="s">
        <v>323</v>
      </c>
      <c r="B424" t="str">
        <f>_xlfn.TEXTBEFORE(Table2[[#This Row],[Kamp]]," - ")</f>
        <v>Copenhagen FC</v>
      </c>
      <c r="C424" t="str">
        <f>_xlfn.TEXTAFTER(Table2[[#This Row],[Kamp]],"- ")</f>
        <v>Vanløse Floorball</v>
      </c>
      <c r="D424">
        <v>44884</v>
      </c>
      <c r="E424">
        <v>35330</v>
      </c>
      <c r="F424">
        <v>20222023</v>
      </c>
      <c r="G424" t="s">
        <v>17</v>
      </c>
      <c r="H424" t="s">
        <v>667</v>
      </c>
      <c r="I424" t="s">
        <v>678</v>
      </c>
      <c r="J424">
        <v>3</v>
      </c>
      <c r="K424">
        <v>29513</v>
      </c>
      <c r="L424">
        <v>0</v>
      </c>
      <c r="M424" t="s">
        <v>633</v>
      </c>
      <c r="N424" t="s">
        <v>634</v>
      </c>
      <c r="O424" t="s">
        <v>634</v>
      </c>
      <c r="P424" t="s">
        <v>634</v>
      </c>
      <c r="Q424" t="s">
        <v>634</v>
      </c>
      <c r="R424">
        <f>SUMIFS(Table2[number],Table2[Event],"Goal",Table2[H/U],"HOME",Table2[GameID],Table2[[#This Row],[GameID]],Table2[GameTime],"&lt;="&amp;Table2[[#This Row],[GameTime]])</f>
        <v>2</v>
      </c>
      <c r="S424">
        <f>SUMIFS(Table2[number],Table2[Event],"Goal",Table2[H/U],"AWAY",Table2[GameID],Table2[[#This Row],[GameID]],Table2[GameTime],"&lt;="&amp;Table2[[#This Row],[GameTime]])</f>
        <v>3</v>
      </c>
      <c r="T424" t="str">
        <f>IF(Table2[[#This Row],[Event]]="Goal",Table2[[#This Row],[Hscore]]&amp;"-"&amp;Table2[[#This Row],[Uscore]],"")</f>
        <v/>
      </c>
      <c r="U424">
        <v>2937</v>
      </c>
      <c r="V424" s="1">
        <f>Table2[[#This Row],[GameTime]]-(Table2[[#This Row],[period]]-1)*1200</f>
        <v>537</v>
      </c>
      <c r="W424" s="1">
        <f>ROUNDDOWN(Table2[[#This Row],[Time]]/60,0)</f>
        <v>8</v>
      </c>
      <c r="X424" s="1">
        <f>ROUNDDOWN((Table2[[#This Row],[Time]]/60-Table2[[#This Row],[Time2]])*60,0)</f>
        <v>57</v>
      </c>
      <c r="Y424" s="1" t="str">
        <f>IF(Table2[[#This Row],[Time2]]&lt;10,0&amp;Table2[[#This Row],[Time2]],Table2[[#This Row],[Time2]])</f>
        <v>08</v>
      </c>
      <c r="Z424" s="1">
        <f>IF(Table2[[#This Row],[Time3]]&lt;10,0&amp;Table2[[#This Row],[Time3]],Table2[[#This Row],[Time3]])</f>
        <v>57</v>
      </c>
      <c r="AA424" s="2" t="str">
        <f>Table2[[#This Row],[Time4]]&amp;":"&amp;Table2[[#This Row],[Time5]]</f>
        <v>08:57</v>
      </c>
      <c r="AB424" s="1" t="str" cm="1">
        <f t="array" ref="AB424">IFERROR(IF(Table2[[#This Row],[code]]="","",_xlfn.IFS(AND(Table2[[#This Row],[code]]&lt;400,Table2[[#This Row],[code]]&lt;&gt;""),2,Table2[[#This Row],[code]]&gt;500,4)),"")</f>
        <v/>
      </c>
      <c r="AC424" s="1">
        <f>IF(Table2[[#This Row],[Event]]="Penalty",Table2[[#This Row],[number]],IF(Table2[[#This Row],[Event]]="Time-Out",401,""))</f>
        <v>401</v>
      </c>
      <c r="AD424" s="1">
        <f>ROW(A423)</f>
        <v>423</v>
      </c>
      <c r="AE424" s="1">
        <f>COUNTIFS(Table2[GameID],Table2[[#This Row],[GameID]],Table2[Column1],"&lt;="&amp;Table2[[#This Row],[Column1]])-1</f>
        <v>5</v>
      </c>
    </row>
    <row r="425" spans="1:31" x14ac:dyDescent="0.45">
      <c r="A425" t="s">
        <v>336</v>
      </c>
      <c r="B425" t="str">
        <f>_xlfn.TEXTBEFORE(Table2[[#This Row],[Kamp]]," - ")</f>
        <v>Rødovre FC</v>
      </c>
      <c r="C425" t="str">
        <f>_xlfn.TEXTAFTER(Table2[[#This Row],[Kamp]],"- ")</f>
        <v>Vanløse Floorball</v>
      </c>
      <c r="D425">
        <v>44892</v>
      </c>
      <c r="E425">
        <v>35331</v>
      </c>
      <c r="F425">
        <v>20222023</v>
      </c>
      <c r="G425" t="s">
        <v>17</v>
      </c>
      <c r="H425" t="s">
        <v>665</v>
      </c>
      <c r="I425" t="s">
        <v>678</v>
      </c>
      <c r="J425">
        <v>1</v>
      </c>
      <c r="K425">
        <v>29512</v>
      </c>
      <c r="L425">
        <v>1</v>
      </c>
      <c r="M425" t="s">
        <v>630</v>
      </c>
      <c r="N425" t="s">
        <v>51</v>
      </c>
      <c r="O425" t="s">
        <v>39</v>
      </c>
      <c r="P425">
        <v>77</v>
      </c>
      <c r="Q425">
        <v>2</v>
      </c>
      <c r="R425">
        <f>SUMIFS(Table2[number],Table2[Event],"Goal",Table2[H/U],"HOME",Table2[GameID],Table2[[#This Row],[GameID]],Table2[GameTime],"&lt;="&amp;Table2[[#This Row],[GameTime]])</f>
        <v>1</v>
      </c>
      <c r="S425">
        <f>SUMIFS(Table2[number],Table2[Event],"Goal",Table2[H/U],"AWAY",Table2[GameID],Table2[[#This Row],[GameID]],Table2[GameTime],"&lt;="&amp;Table2[[#This Row],[GameTime]])</f>
        <v>0</v>
      </c>
      <c r="T425" t="str">
        <f>IF(Table2[[#This Row],[Event]]="Goal",Table2[[#This Row],[Hscore]]&amp;"-"&amp;Table2[[#This Row],[Uscore]],"")</f>
        <v>1-0</v>
      </c>
      <c r="U425">
        <v>50</v>
      </c>
      <c r="V425" s="1">
        <f>Table2[[#This Row],[GameTime]]-(Table2[[#This Row],[period]]-1)*1200</f>
        <v>50</v>
      </c>
      <c r="W425" s="1">
        <f>ROUNDDOWN(Table2[[#This Row],[Time]]/60,0)</f>
        <v>0</v>
      </c>
      <c r="X425" s="1">
        <f>ROUNDDOWN((Table2[[#This Row],[Time]]/60-Table2[[#This Row],[Time2]])*60,0)</f>
        <v>50</v>
      </c>
      <c r="Y425" s="1" t="str">
        <f>IF(Table2[[#This Row],[Time2]]&lt;10,0&amp;Table2[[#This Row],[Time2]],Table2[[#This Row],[Time2]])</f>
        <v>00</v>
      </c>
      <c r="Z425" s="1">
        <f>IF(Table2[[#This Row],[Time3]]&lt;10,0&amp;Table2[[#This Row],[Time3]],Table2[[#This Row],[Time3]])</f>
        <v>50</v>
      </c>
      <c r="AA425" s="2" t="str">
        <f>Table2[[#This Row],[Time4]]&amp;":"&amp;Table2[[#This Row],[Time5]]</f>
        <v>00:50</v>
      </c>
      <c r="AB425" s="1" t="str" cm="1">
        <f t="array" ref="AB425">IFERROR(IF(Table2[[#This Row],[code]]="","",_xlfn.IFS(AND(Table2[[#This Row],[code]]&lt;400,Table2[[#This Row],[code]]&lt;&gt;""),2,Table2[[#This Row],[code]]&gt;500,4)),"")</f>
        <v/>
      </c>
      <c r="AC425" s="1" t="str">
        <f>IF(Table2[[#This Row],[Event]]="Penalty",Table2[[#This Row],[number]],IF(Table2[[#This Row],[Event]]="Time-Out",401,""))</f>
        <v/>
      </c>
      <c r="AD425" s="1">
        <f>ROW(A424)</f>
        <v>424</v>
      </c>
      <c r="AE425" s="1">
        <f>COUNTIFS(Table2[GameID],Table2[[#This Row],[GameID]],Table2[Column1],"&lt;="&amp;Table2[[#This Row],[Column1]])-1</f>
        <v>0</v>
      </c>
    </row>
    <row r="426" spans="1:31" x14ac:dyDescent="0.45">
      <c r="A426" t="s">
        <v>336</v>
      </c>
      <c r="B426" t="str">
        <f>_xlfn.TEXTBEFORE(Table2[[#This Row],[Kamp]]," - ")</f>
        <v>Rødovre FC</v>
      </c>
      <c r="C426" t="str">
        <f>_xlfn.TEXTAFTER(Table2[[#This Row],[Kamp]],"- ")</f>
        <v>Vanløse Floorball</v>
      </c>
      <c r="D426">
        <v>44892</v>
      </c>
      <c r="E426">
        <v>35331</v>
      </c>
      <c r="F426">
        <v>20222023</v>
      </c>
      <c r="G426" t="s">
        <v>17</v>
      </c>
      <c r="H426" t="s">
        <v>665</v>
      </c>
      <c r="I426" t="s">
        <v>678</v>
      </c>
      <c r="J426">
        <v>1</v>
      </c>
      <c r="K426">
        <v>29512</v>
      </c>
      <c r="L426">
        <v>1</v>
      </c>
      <c r="M426" t="s">
        <v>630</v>
      </c>
      <c r="N426" t="s">
        <v>53</v>
      </c>
      <c r="O426" t="s">
        <v>634</v>
      </c>
      <c r="P426">
        <v>81</v>
      </c>
      <c r="Q426" t="s">
        <v>634</v>
      </c>
      <c r="R426">
        <f>SUMIFS(Table2[number],Table2[Event],"Goal",Table2[H/U],"HOME",Table2[GameID],Table2[[#This Row],[GameID]],Table2[GameTime],"&lt;="&amp;Table2[[#This Row],[GameTime]])</f>
        <v>2</v>
      </c>
      <c r="S426">
        <f>SUMIFS(Table2[number],Table2[Event],"Goal",Table2[H/U],"AWAY",Table2[GameID],Table2[[#This Row],[GameID]],Table2[GameTime],"&lt;="&amp;Table2[[#This Row],[GameTime]])</f>
        <v>0</v>
      </c>
      <c r="T426" t="str">
        <f>IF(Table2[[#This Row],[Event]]="Goal",Table2[[#This Row],[Hscore]]&amp;"-"&amp;Table2[[#This Row],[Uscore]],"")</f>
        <v>2-0</v>
      </c>
      <c r="U426">
        <v>196</v>
      </c>
      <c r="V426" s="1">
        <f>Table2[[#This Row],[GameTime]]-(Table2[[#This Row],[period]]-1)*1200</f>
        <v>196</v>
      </c>
      <c r="W426" s="1">
        <f>ROUNDDOWN(Table2[[#This Row],[Time]]/60,0)</f>
        <v>3</v>
      </c>
      <c r="X426" s="1">
        <f>ROUNDDOWN((Table2[[#This Row],[Time]]/60-Table2[[#This Row],[Time2]])*60,0)</f>
        <v>16</v>
      </c>
      <c r="Y426" s="1" t="str">
        <f>IF(Table2[[#This Row],[Time2]]&lt;10,0&amp;Table2[[#This Row],[Time2]],Table2[[#This Row],[Time2]])</f>
        <v>03</v>
      </c>
      <c r="Z426" s="1">
        <f>IF(Table2[[#This Row],[Time3]]&lt;10,0&amp;Table2[[#This Row],[Time3]],Table2[[#This Row],[Time3]])</f>
        <v>16</v>
      </c>
      <c r="AA426" s="2" t="str">
        <f>Table2[[#This Row],[Time4]]&amp;":"&amp;Table2[[#This Row],[Time5]]</f>
        <v>03:16</v>
      </c>
      <c r="AB426" s="1" t="str" cm="1">
        <f t="array" ref="AB426">IFERROR(IF(Table2[[#This Row],[code]]="","",_xlfn.IFS(AND(Table2[[#This Row],[code]]&lt;400,Table2[[#This Row],[code]]&lt;&gt;""),2,Table2[[#This Row],[code]]&gt;500,4)),"")</f>
        <v/>
      </c>
      <c r="AC426" s="1" t="str">
        <f>IF(Table2[[#This Row],[Event]]="Penalty",Table2[[#This Row],[number]],IF(Table2[[#This Row],[Event]]="Time-Out",401,""))</f>
        <v/>
      </c>
      <c r="AD426" s="1">
        <f>ROW(A425)</f>
        <v>425</v>
      </c>
      <c r="AE426" s="1">
        <f>COUNTIFS(Table2[GameID],Table2[[#This Row],[GameID]],Table2[Column1],"&lt;="&amp;Table2[[#This Row],[Column1]])-1</f>
        <v>1</v>
      </c>
    </row>
    <row r="427" spans="1:31" x14ac:dyDescent="0.45">
      <c r="A427" t="s">
        <v>336</v>
      </c>
      <c r="B427" t="str">
        <f>_xlfn.TEXTBEFORE(Table2[[#This Row],[Kamp]]," - ")</f>
        <v>Rødovre FC</v>
      </c>
      <c r="C427" t="str">
        <f>_xlfn.TEXTAFTER(Table2[[#This Row],[Kamp]],"- ")</f>
        <v>Vanløse Floorball</v>
      </c>
      <c r="D427">
        <v>44892</v>
      </c>
      <c r="E427">
        <v>35331</v>
      </c>
      <c r="F427">
        <v>20222023</v>
      </c>
      <c r="G427" t="s">
        <v>17</v>
      </c>
      <c r="H427" t="s">
        <v>660</v>
      </c>
      <c r="I427" t="s">
        <v>677</v>
      </c>
      <c r="J427">
        <v>1</v>
      </c>
      <c r="K427">
        <v>29509</v>
      </c>
      <c r="L427">
        <v>208</v>
      </c>
      <c r="M427" t="s">
        <v>631</v>
      </c>
      <c r="N427" t="s">
        <v>106</v>
      </c>
      <c r="O427" t="s">
        <v>634</v>
      </c>
      <c r="P427">
        <v>67</v>
      </c>
      <c r="Q427" t="s">
        <v>634</v>
      </c>
      <c r="R427">
        <f>SUMIFS(Table2[number],Table2[Event],"Goal",Table2[H/U],"HOME",Table2[GameID],Table2[[#This Row],[GameID]],Table2[GameTime],"&lt;="&amp;Table2[[#This Row],[GameTime]])</f>
        <v>2</v>
      </c>
      <c r="S427">
        <f>SUMIFS(Table2[number],Table2[Event],"Goal",Table2[H/U],"AWAY",Table2[GameID],Table2[[#This Row],[GameID]],Table2[GameTime],"&lt;="&amp;Table2[[#This Row],[GameTime]])</f>
        <v>0</v>
      </c>
      <c r="T427" t="str">
        <f>IF(Table2[[#This Row],[Event]]="Goal",Table2[[#This Row],[Hscore]]&amp;"-"&amp;Table2[[#This Row],[Uscore]],"")</f>
        <v/>
      </c>
      <c r="U427">
        <v>510</v>
      </c>
      <c r="V427" s="1">
        <f>Table2[[#This Row],[GameTime]]-(Table2[[#This Row],[period]]-1)*1200</f>
        <v>510</v>
      </c>
      <c r="W427" s="1">
        <f>ROUNDDOWN(Table2[[#This Row],[Time]]/60,0)</f>
        <v>8</v>
      </c>
      <c r="X427" s="1">
        <f>ROUNDDOWN((Table2[[#This Row],[Time]]/60-Table2[[#This Row],[Time2]])*60,0)</f>
        <v>30</v>
      </c>
      <c r="Y427" s="1" t="str">
        <f>IF(Table2[[#This Row],[Time2]]&lt;10,0&amp;Table2[[#This Row],[Time2]],Table2[[#This Row],[Time2]])</f>
        <v>08</v>
      </c>
      <c r="Z427" s="1">
        <f>IF(Table2[[#This Row],[Time3]]&lt;10,0&amp;Table2[[#This Row],[Time3]],Table2[[#This Row],[Time3]])</f>
        <v>30</v>
      </c>
      <c r="AA427" s="2" t="str">
        <f>Table2[[#This Row],[Time4]]&amp;":"&amp;Table2[[#This Row],[Time5]]</f>
        <v>08:30</v>
      </c>
      <c r="AB427" s="1" cm="1">
        <f t="array" ref="AB427">IFERROR(IF(Table2[[#This Row],[code]]="","",_xlfn.IFS(AND(Table2[[#This Row],[code]]&lt;400,Table2[[#This Row],[code]]&lt;&gt;""),2,Table2[[#This Row],[code]]&gt;500,4)),"")</f>
        <v>2</v>
      </c>
      <c r="AC427" s="1">
        <f>IF(Table2[[#This Row],[Event]]="Penalty",Table2[[#This Row],[number]],IF(Table2[[#This Row],[Event]]="Time-Out",401,""))</f>
        <v>208</v>
      </c>
      <c r="AD427" s="1">
        <f>ROW(A426)</f>
        <v>426</v>
      </c>
      <c r="AE427" s="1">
        <f>COUNTIFS(Table2[GameID],Table2[[#This Row],[GameID]],Table2[Column1],"&lt;="&amp;Table2[[#This Row],[Column1]])-1</f>
        <v>2</v>
      </c>
    </row>
    <row r="428" spans="1:31" x14ac:dyDescent="0.45">
      <c r="A428" t="s">
        <v>336</v>
      </c>
      <c r="B428" t="str">
        <f>_xlfn.TEXTBEFORE(Table2[[#This Row],[Kamp]]," - ")</f>
        <v>Rødovre FC</v>
      </c>
      <c r="C428" t="str">
        <f>_xlfn.TEXTAFTER(Table2[[#This Row],[Kamp]],"- ")</f>
        <v>Vanløse Floorball</v>
      </c>
      <c r="D428">
        <v>44892</v>
      </c>
      <c r="E428">
        <v>35331</v>
      </c>
      <c r="F428">
        <v>20222023</v>
      </c>
      <c r="G428" t="s">
        <v>17</v>
      </c>
      <c r="H428" t="s">
        <v>665</v>
      </c>
      <c r="I428" t="s">
        <v>678</v>
      </c>
      <c r="J428">
        <v>1</v>
      </c>
      <c r="K428">
        <v>29512</v>
      </c>
      <c r="L428">
        <v>1</v>
      </c>
      <c r="M428" t="s">
        <v>630</v>
      </c>
      <c r="N428" t="s">
        <v>51</v>
      </c>
      <c r="O428" t="s">
        <v>45</v>
      </c>
      <c r="P428">
        <v>77</v>
      </c>
      <c r="Q428">
        <v>17</v>
      </c>
      <c r="R428">
        <f>SUMIFS(Table2[number],Table2[Event],"Goal",Table2[H/U],"HOME",Table2[GameID],Table2[[#This Row],[GameID]],Table2[GameTime],"&lt;="&amp;Table2[[#This Row],[GameTime]])</f>
        <v>3</v>
      </c>
      <c r="S428">
        <f>SUMIFS(Table2[number],Table2[Event],"Goal",Table2[H/U],"AWAY",Table2[GameID],Table2[[#This Row],[GameID]],Table2[GameTime],"&lt;="&amp;Table2[[#This Row],[GameTime]])</f>
        <v>0</v>
      </c>
      <c r="T428" t="str">
        <f>IF(Table2[[#This Row],[Event]]="Goal",Table2[[#This Row],[Hscore]]&amp;"-"&amp;Table2[[#This Row],[Uscore]],"")</f>
        <v>3-0</v>
      </c>
      <c r="U428">
        <v>528</v>
      </c>
      <c r="V428" s="1">
        <f>Table2[[#This Row],[GameTime]]-(Table2[[#This Row],[period]]-1)*1200</f>
        <v>528</v>
      </c>
      <c r="W428" s="1">
        <f>ROUNDDOWN(Table2[[#This Row],[Time]]/60,0)</f>
        <v>8</v>
      </c>
      <c r="X428" s="1">
        <f>ROUNDDOWN((Table2[[#This Row],[Time]]/60-Table2[[#This Row],[Time2]])*60,0)</f>
        <v>48</v>
      </c>
      <c r="Y428" s="1" t="str">
        <f>IF(Table2[[#This Row],[Time2]]&lt;10,0&amp;Table2[[#This Row],[Time2]],Table2[[#This Row],[Time2]])</f>
        <v>08</v>
      </c>
      <c r="Z428" s="1">
        <f>IF(Table2[[#This Row],[Time3]]&lt;10,0&amp;Table2[[#This Row],[Time3]],Table2[[#This Row],[Time3]])</f>
        <v>48</v>
      </c>
      <c r="AA428" s="2" t="str">
        <f>Table2[[#This Row],[Time4]]&amp;":"&amp;Table2[[#This Row],[Time5]]</f>
        <v>08:48</v>
      </c>
      <c r="AB428" s="1" t="str" cm="1">
        <f t="array" ref="AB428">IFERROR(IF(Table2[[#This Row],[code]]="","",_xlfn.IFS(AND(Table2[[#This Row],[code]]&lt;400,Table2[[#This Row],[code]]&lt;&gt;""),2,Table2[[#This Row],[code]]&gt;500,4)),"")</f>
        <v/>
      </c>
      <c r="AC428" s="1" t="str">
        <f>IF(Table2[[#This Row],[Event]]="Penalty",Table2[[#This Row],[number]],IF(Table2[[#This Row],[Event]]="Time-Out",401,""))</f>
        <v/>
      </c>
      <c r="AD428" s="1">
        <f>ROW(A427)</f>
        <v>427</v>
      </c>
      <c r="AE428" s="1">
        <f>COUNTIFS(Table2[GameID],Table2[[#This Row],[GameID]],Table2[Column1],"&lt;="&amp;Table2[[#This Row],[Column1]])-1</f>
        <v>3</v>
      </c>
    </row>
    <row r="429" spans="1:31" x14ac:dyDescent="0.45">
      <c r="A429" t="s">
        <v>336</v>
      </c>
      <c r="B429" t="str">
        <f>_xlfn.TEXTBEFORE(Table2[[#This Row],[Kamp]]," - ")</f>
        <v>Rødovre FC</v>
      </c>
      <c r="C429" t="str">
        <f>_xlfn.TEXTAFTER(Table2[[#This Row],[Kamp]],"- ")</f>
        <v>Vanløse Floorball</v>
      </c>
      <c r="D429">
        <v>44892</v>
      </c>
      <c r="E429">
        <v>35331</v>
      </c>
      <c r="F429">
        <v>20222023</v>
      </c>
      <c r="G429" t="s">
        <v>17</v>
      </c>
      <c r="H429" t="s">
        <v>665</v>
      </c>
      <c r="I429" t="s">
        <v>678</v>
      </c>
      <c r="J429">
        <v>1</v>
      </c>
      <c r="K429">
        <v>29512</v>
      </c>
      <c r="L429">
        <v>1</v>
      </c>
      <c r="M429" t="s">
        <v>630</v>
      </c>
      <c r="N429" t="s">
        <v>51</v>
      </c>
      <c r="O429" t="s">
        <v>45</v>
      </c>
      <c r="P429">
        <v>77</v>
      </c>
      <c r="Q429">
        <v>17</v>
      </c>
      <c r="R429">
        <f>SUMIFS(Table2[number],Table2[Event],"Goal",Table2[H/U],"HOME",Table2[GameID],Table2[[#This Row],[GameID]],Table2[GameTime],"&lt;="&amp;Table2[[#This Row],[GameTime]])</f>
        <v>4</v>
      </c>
      <c r="S429">
        <f>SUMIFS(Table2[number],Table2[Event],"Goal",Table2[H/U],"AWAY",Table2[GameID],Table2[[#This Row],[GameID]],Table2[GameTime],"&lt;="&amp;Table2[[#This Row],[GameTime]])</f>
        <v>0</v>
      </c>
      <c r="T429" t="str">
        <f>IF(Table2[[#This Row],[Event]]="Goal",Table2[[#This Row],[Hscore]]&amp;"-"&amp;Table2[[#This Row],[Uscore]],"")</f>
        <v>4-0</v>
      </c>
      <c r="U429">
        <v>931</v>
      </c>
      <c r="V429" s="1">
        <f>Table2[[#This Row],[GameTime]]-(Table2[[#This Row],[period]]-1)*1200</f>
        <v>931</v>
      </c>
      <c r="W429" s="1">
        <f>ROUNDDOWN(Table2[[#This Row],[Time]]/60,0)</f>
        <v>15</v>
      </c>
      <c r="X429" s="1">
        <f>ROUNDDOWN((Table2[[#This Row],[Time]]/60-Table2[[#This Row],[Time2]])*60,0)</f>
        <v>31</v>
      </c>
      <c r="Y429" s="1">
        <f>IF(Table2[[#This Row],[Time2]]&lt;10,0&amp;Table2[[#This Row],[Time2]],Table2[[#This Row],[Time2]])</f>
        <v>15</v>
      </c>
      <c r="Z429" s="1">
        <f>IF(Table2[[#This Row],[Time3]]&lt;10,0&amp;Table2[[#This Row],[Time3]],Table2[[#This Row],[Time3]])</f>
        <v>31</v>
      </c>
      <c r="AA429" s="2" t="str">
        <f>Table2[[#This Row],[Time4]]&amp;":"&amp;Table2[[#This Row],[Time5]]</f>
        <v>15:31</v>
      </c>
      <c r="AB429" s="1" t="str" cm="1">
        <f t="array" ref="AB429">IFERROR(IF(Table2[[#This Row],[code]]="","",_xlfn.IFS(AND(Table2[[#This Row],[code]]&lt;400,Table2[[#This Row],[code]]&lt;&gt;""),2,Table2[[#This Row],[code]]&gt;500,4)),"")</f>
        <v/>
      </c>
      <c r="AC429" s="1" t="str">
        <f>IF(Table2[[#This Row],[Event]]="Penalty",Table2[[#This Row],[number]],IF(Table2[[#This Row],[Event]]="Time-Out",401,""))</f>
        <v/>
      </c>
      <c r="AD429" s="1">
        <f>ROW(A428)</f>
        <v>428</v>
      </c>
      <c r="AE429" s="1">
        <f>COUNTIFS(Table2[GameID],Table2[[#This Row],[GameID]],Table2[Column1],"&lt;="&amp;Table2[[#This Row],[Column1]])-1</f>
        <v>4</v>
      </c>
    </row>
    <row r="430" spans="1:31" x14ac:dyDescent="0.45">
      <c r="A430" t="s">
        <v>336</v>
      </c>
      <c r="B430" t="str">
        <f>_xlfn.TEXTBEFORE(Table2[[#This Row],[Kamp]]," - ")</f>
        <v>Rødovre FC</v>
      </c>
      <c r="C430" t="str">
        <f>_xlfn.TEXTAFTER(Table2[[#This Row],[Kamp]],"- ")</f>
        <v>Vanløse Floorball</v>
      </c>
      <c r="D430">
        <v>44892</v>
      </c>
      <c r="E430">
        <v>35331</v>
      </c>
      <c r="F430">
        <v>20222023</v>
      </c>
      <c r="G430" t="s">
        <v>17</v>
      </c>
      <c r="H430" t="s">
        <v>665</v>
      </c>
      <c r="I430" t="s">
        <v>678</v>
      </c>
      <c r="J430">
        <v>1</v>
      </c>
      <c r="K430">
        <v>29512</v>
      </c>
      <c r="L430">
        <v>1</v>
      </c>
      <c r="M430" t="s">
        <v>630</v>
      </c>
      <c r="N430" t="s">
        <v>53</v>
      </c>
      <c r="O430" t="s">
        <v>56</v>
      </c>
      <c r="P430">
        <v>81</v>
      </c>
      <c r="Q430">
        <v>89</v>
      </c>
      <c r="R430">
        <f>SUMIFS(Table2[number],Table2[Event],"Goal",Table2[H/U],"HOME",Table2[GameID],Table2[[#This Row],[GameID]],Table2[GameTime],"&lt;="&amp;Table2[[#This Row],[GameTime]])</f>
        <v>5</v>
      </c>
      <c r="S430">
        <f>SUMIFS(Table2[number],Table2[Event],"Goal",Table2[H/U],"AWAY",Table2[GameID],Table2[[#This Row],[GameID]],Table2[GameTime],"&lt;="&amp;Table2[[#This Row],[GameTime]])</f>
        <v>0</v>
      </c>
      <c r="T430" t="str">
        <f>IF(Table2[[#This Row],[Event]]="Goal",Table2[[#This Row],[Hscore]]&amp;"-"&amp;Table2[[#This Row],[Uscore]],"")</f>
        <v>5-0</v>
      </c>
      <c r="U430">
        <v>1162</v>
      </c>
      <c r="V430" s="1">
        <f>Table2[[#This Row],[GameTime]]-(Table2[[#This Row],[period]]-1)*1200</f>
        <v>1162</v>
      </c>
      <c r="W430" s="1">
        <f>ROUNDDOWN(Table2[[#This Row],[Time]]/60,0)</f>
        <v>19</v>
      </c>
      <c r="X430" s="1">
        <f>ROUNDDOWN((Table2[[#This Row],[Time]]/60-Table2[[#This Row],[Time2]])*60,0)</f>
        <v>22</v>
      </c>
      <c r="Y430" s="1">
        <f>IF(Table2[[#This Row],[Time2]]&lt;10,0&amp;Table2[[#This Row],[Time2]],Table2[[#This Row],[Time2]])</f>
        <v>19</v>
      </c>
      <c r="Z430" s="1">
        <f>IF(Table2[[#This Row],[Time3]]&lt;10,0&amp;Table2[[#This Row],[Time3]],Table2[[#This Row],[Time3]])</f>
        <v>22</v>
      </c>
      <c r="AA430" s="2" t="str">
        <f>Table2[[#This Row],[Time4]]&amp;":"&amp;Table2[[#This Row],[Time5]]</f>
        <v>19:22</v>
      </c>
      <c r="AB430" s="1" t="str" cm="1">
        <f t="array" ref="AB430">IFERROR(IF(Table2[[#This Row],[code]]="","",_xlfn.IFS(AND(Table2[[#This Row],[code]]&lt;400,Table2[[#This Row],[code]]&lt;&gt;""),2,Table2[[#This Row],[code]]&gt;500,4)),"")</f>
        <v/>
      </c>
      <c r="AC430" s="1" t="str">
        <f>IF(Table2[[#This Row],[Event]]="Penalty",Table2[[#This Row],[number]],IF(Table2[[#This Row],[Event]]="Time-Out",401,""))</f>
        <v/>
      </c>
      <c r="AD430" s="1">
        <f>ROW(A429)</f>
        <v>429</v>
      </c>
      <c r="AE430" s="1">
        <f>COUNTIFS(Table2[GameID],Table2[[#This Row],[GameID]],Table2[Column1],"&lt;="&amp;Table2[[#This Row],[Column1]])-1</f>
        <v>5</v>
      </c>
    </row>
    <row r="431" spans="1:31" x14ac:dyDescent="0.45">
      <c r="A431" t="s">
        <v>336</v>
      </c>
      <c r="B431" t="str">
        <f>_xlfn.TEXTBEFORE(Table2[[#This Row],[Kamp]]," - ")</f>
        <v>Rødovre FC</v>
      </c>
      <c r="C431" t="str">
        <f>_xlfn.TEXTAFTER(Table2[[#This Row],[Kamp]],"- ")</f>
        <v>Vanløse Floorball</v>
      </c>
      <c r="D431">
        <v>44892</v>
      </c>
      <c r="E431">
        <v>35331</v>
      </c>
      <c r="F431">
        <v>20222023</v>
      </c>
      <c r="G431" t="s">
        <v>17</v>
      </c>
      <c r="H431" t="s">
        <v>665</v>
      </c>
      <c r="I431" t="s">
        <v>678</v>
      </c>
      <c r="J431">
        <v>2</v>
      </c>
      <c r="K431">
        <v>29512</v>
      </c>
      <c r="L431">
        <v>1</v>
      </c>
      <c r="M431" t="s">
        <v>630</v>
      </c>
      <c r="N431" t="s">
        <v>53</v>
      </c>
      <c r="O431" t="s">
        <v>42</v>
      </c>
      <c r="P431">
        <v>81</v>
      </c>
      <c r="Q431">
        <v>8</v>
      </c>
      <c r="R431">
        <f>SUMIFS(Table2[number],Table2[Event],"Goal",Table2[H/U],"HOME",Table2[GameID],Table2[[#This Row],[GameID]],Table2[GameTime],"&lt;="&amp;Table2[[#This Row],[GameTime]])</f>
        <v>6</v>
      </c>
      <c r="S431">
        <f>SUMIFS(Table2[number],Table2[Event],"Goal",Table2[H/U],"AWAY",Table2[GameID],Table2[[#This Row],[GameID]],Table2[GameTime],"&lt;="&amp;Table2[[#This Row],[GameTime]])</f>
        <v>0</v>
      </c>
      <c r="T431" t="str">
        <f>IF(Table2[[#This Row],[Event]]="Goal",Table2[[#This Row],[Hscore]]&amp;"-"&amp;Table2[[#This Row],[Uscore]],"")</f>
        <v>6-0</v>
      </c>
      <c r="U431">
        <v>1756</v>
      </c>
      <c r="V431" s="1">
        <f>Table2[[#This Row],[GameTime]]-(Table2[[#This Row],[period]]-1)*1200</f>
        <v>556</v>
      </c>
      <c r="W431" s="1">
        <f>ROUNDDOWN(Table2[[#This Row],[Time]]/60,0)</f>
        <v>9</v>
      </c>
      <c r="X431" s="1">
        <f>ROUNDDOWN((Table2[[#This Row],[Time]]/60-Table2[[#This Row],[Time2]])*60,0)</f>
        <v>16</v>
      </c>
      <c r="Y431" s="1" t="str">
        <f>IF(Table2[[#This Row],[Time2]]&lt;10,0&amp;Table2[[#This Row],[Time2]],Table2[[#This Row],[Time2]])</f>
        <v>09</v>
      </c>
      <c r="Z431" s="1">
        <f>IF(Table2[[#This Row],[Time3]]&lt;10,0&amp;Table2[[#This Row],[Time3]],Table2[[#This Row],[Time3]])</f>
        <v>16</v>
      </c>
      <c r="AA431" s="2" t="str">
        <f>Table2[[#This Row],[Time4]]&amp;":"&amp;Table2[[#This Row],[Time5]]</f>
        <v>09:16</v>
      </c>
      <c r="AB431" s="1" t="str" cm="1">
        <f t="array" ref="AB431">IFERROR(IF(Table2[[#This Row],[code]]="","",_xlfn.IFS(AND(Table2[[#This Row],[code]]&lt;400,Table2[[#This Row],[code]]&lt;&gt;""),2,Table2[[#This Row],[code]]&gt;500,4)),"")</f>
        <v/>
      </c>
      <c r="AC431" s="1" t="str">
        <f>IF(Table2[[#This Row],[Event]]="Penalty",Table2[[#This Row],[number]],IF(Table2[[#This Row],[Event]]="Time-Out",401,""))</f>
        <v/>
      </c>
      <c r="AD431" s="1">
        <f>ROW(A430)</f>
        <v>430</v>
      </c>
      <c r="AE431" s="1">
        <f>COUNTIFS(Table2[GameID],Table2[[#This Row],[GameID]],Table2[Column1],"&lt;="&amp;Table2[[#This Row],[Column1]])-1</f>
        <v>6</v>
      </c>
    </row>
    <row r="432" spans="1:31" x14ac:dyDescent="0.45">
      <c r="A432" t="s">
        <v>336</v>
      </c>
      <c r="B432" t="str">
        <f>_xlfn.TEXTBEFORE(Table2[[#This Row],[Kamp]]," - ")</f>
        <v>Rødovre FC</v>
      </c>
      <c r="C432" t="str">
        <f>_xlfn.TEXTAFTER(Table2[[#This Row],[Kamp]],"- ")</f>
        <v>Vanløse Floorball</v>
      </c>
      <c r="D432">
        <v>44892</v>
      </c>
      <c r="E432">
        <v>35331</v>
      </c>
      <c r="F432">
        <v>20222023</v>
      </c>
      <c r="G432" t="s">
        <v>17</v>
      </c>
      <c r="H432" t="s">
        <v>660</v>
      </c>
      <c r="I432" t="s">
        <v>677</v>
      </c>
      <c r="J432">
        <v>2</v>
      </c>
      <c r="K432">
        <v>29509</v>
      </c>
      <c r="L432">
        <v>1</v>
      </c>
      <c r="M432" t="s">
        <v>630</v>
      </c>
      <c r="N432" t="s">
        <v>105</v>
      </c>
      <c r="O432" t="s">
        <v>106</v>
      </c>
      <c r="P432">
        <v>97</v>
      </c>
      <c r="Q432">
        <v>67</v>
      </c>
      <c r="R432">
        <f>SUMIFS(Table2[number],Table2[Event],"Goal",Table2[H/U],"HOME",Table2[GameID],Table2[[#This Row],[GameID]],Table2[GameTime],"&lt;="&amp;Table2[[#This Row],[GameTime]])</f>
        <v>6</v>
      </c>
      <c r="S432">
        <f>SUMIFS(Table2[number],Table2[Event],"Goal",Table2[H/U],"AWAY",Table2[GameID],Table2[[#This Row],[GameID]],Table2[GameTime],"&lt;="&amp;Table2[[#This Row],[GameTime]])</f>
        <v>1</v>
      </c>
      <c r="T432" t="str">
        <f>IF(Table2[[#This Row],[Event]]="Goal",Table2[[#This Row],[Hscore]]&amp;"-"&amp;Table2[[#This Row],[Uscore]],"")</f>
        <v>6-1</v>
      </c>
      <c r="U432">
        <v>1826</v>
      </c>
      <c r="V432" s="1">
        <f>Table2[[#This Row],[GameTime]]-(Table2[[#This Row],[period]]-1)*1200</f>
        <v>626</v>
      </c>
      <c r="W432" s="1">
        <f>ROUNDDOWN(Table2[[#This Row],[Time]]/60,0)</f>
        <v>10</v>
      </c>
      <c r="X432" s="1">
        <f>ROUNDDOWN((Table2[[#This Row],[Time]]/60-Table2[[#This Row],[Time2]])*60,0)</f>
        <v>26</v>
      </c>
      <c r="Y432" s="1">
        <f>IF(Table2[[#This Row],[Time2]]&lt;10,0&amp;Table2[[#This Row],[Time2]],Table2[[#This Row],[Time2]])</f>
        <v>10</v>
      </c>
      <c r="Z432" s="1">
        <f>IF(Table2[[#This Row],[Time3]]&lt;10,0&amp;Table2[[#This Row],[Time3]],Table2[[#This Row],[Time3]])</f>
        <v>26</v>
      </c>
      <c r="AA432" s="2" t="str">
        <f>Table2[[#This Row],[Time4]]&amp;":"&amp;Table2[[#This Row],[Time5]]</f>
        <v>10:26</v>
      </c>
      <c r="AB432" s="1" t="str" cm="1">
        <f t="array" ref="AB432">IFERROR(IF(Table2[[#This Row],[code]]="","",_xlfn.IFS(AND(Table2[[#This Row],[code]]&lt;400,Table2[[#This Row],[code]]&lt;&gt;""),2,Table2[[#This Row],[code]]&gt;500,4)),"")</f>
        <v/>
      </c>
      <c r="AC432" s="1" t="str">
        <f>IF(Table2[[#This Row],[Event]]="Penalty",Table2[[#This Row],[number]],IF(Table2[[#This Row],[Event]]="Time-Out",401,""))</f>
        <v/>
      </c>
      <c r="AD432" s="1">
        <f>ROW(A431)</f>
        <v>431</v>
      </c>
      <c r="AE432" s="1">
        <f>COUNTIFS(Table2[GameID],Table2[[#This Row],[GameID]],Table2[Column1],"&lt;="&amp;Table2[[#This Row],[Column1]])-1</f>
        <v>7</v>
      </c>
    </row>
    <row r="433" spans="1:31" x14ac:dyDescent="0.45">
      <c r="A433" t="s">
        <v>336</v>
      </c>
      <c r="B433" t="str">
        <f>_xlfn.TEXTBEFORE(Table2[[#This Row],[Kamp]]," - ")</f>
        <v>Rødovre FC</v>
      </c>
      <c r="C433" t="str">
        <f>_xlfn.TEXTAFTER(Table2[[#This Row],[Kamp]],"- ")</f>
        <v>Vanløse Floorball</v>
      </c>
      <c r="D433">
        <v>44892</v>
      </c>
      <c r="E433">
        <v>35331</v>
      </c>
      <c r="F433">
        <v>20222023</v>
      </c>
      <c r="G433" t="s">
        <v>17</v>
      </c>
      <c r="H433" t="s">
        <v>660</v>
      </c>
      <c r="I433" t="s">
        <v>677</v>
      </c>
      <c r="J433">
        <v>2</v>
      </c>
      <c r="K433">
        <v>29509</v>
      </c>
      <c r="L433">
        <v>201</v>
      </c>
      <c r="M433" t="s">
        <v>631</v>
      </c>
      <c r="N433" t="s">
        <v>108</v>
      </c>
      <c r="O433" t="s">
        <v>634</v>
      </c>
      <c r="P433">
        <v>88</v>
      </c>
      <c r="Q433" t="s">
        <v>634</v>
      </c>
      <c r="R433">
        <f>SUMIFS(Table2[number],Table2[Event],"Goal",Table2[H/U],"HOME",Table2[GameID],Table2[[#This Row],[GameID]],Table2[GameTime],"&lt;="&amp;Table2[[#This Row],[GameTime]])</f>
        <v>6</v>
      </c>
      <c r="S433">
        <f>SUMIFS(Table2[number],Table2[Event],"Goal",Table2[H/U],"AWAY",Table2[GameID],Table2[[#This Row],[GameID]],Table2[GameTime],"&lt;="&amp;Table2[[#This Row],[GameTime]])</f>
        <v>1</v>
      </c>
      <c r="T433" t="str">
        <f>IF(Table2[[#This Row],[Event]]="Goal",Table2[[#This Row],[Hscore]]&amp;"-"&amp;Table2[[#This Row],[Uscore]],"")</f>
        <v/>
      </c>
      <c r="U433">
        <v>1901</v>
      </c>
      <c r="V433" s="1">
        <f>Table2[[#This Row],[GameTime]]-(Table2[[#This Row],[period]]-1)*1200</f>
        <v>701</v>
      </c>
      <c r="W433" s="1">
        <f>ROUNDDOWN(Table2[[#This Row],[Time]]/60,0)</f>
        <v>11</v>
      </c>
      <c r="X433" s="1">
        <f>ROUNDDOWN((Table2[[#This Row],[Time]]/60-Table2[[#This Row],[Time2]])*60,0)</f>
        <v>41</v>
      </c>
      <c r="Y433" s="1">
        <f>IF(Table2[[#This Row],[Time2]]&lt;10,0&amp;Table2[[#This Row],[Time2]],Table2[[#This Row],[Time2]])</f>
        <v>11</v>
      </c>
      <c r="Z433" s="1">
        <f>IF(Table2[[#This Row],[Time3]]&lt;10,0&amp;Table2[[#This Row],[Time3]],Table2[[#This Row],[Time3]])</f>
        <v>41</v>
      </c>
      <c r="AA433" s="2" t="str">
        <f>Table2[[#This Row],[Time4]]&amp;":"&amp;Table2[[#This Row],[Time5]]</f>
        <v>11:41</v>
      </c>
      <c r="AB433" s="1" cm="1">
        <f t="array" ref="AB433">IFERROR(IF(Table2[[#This Row],[code]]="","",_xlfn.IFS(AND(Table2[[#This Row],[code]]&lt;400,Table2[[#This Row],[code]]&lt;&gt;""),2,Table2[[#This Row],[code]]&gt;500,4)),"")</f>
        <v>2</v>
      </c>
      <c r="AC433" s="1">
        <f>IF(Table2[[#This Row],[Event]]="Penalty",Table2[[#This Row],[number]],IF(Table2[[#This Row],[Event]]="Time-Out",401,""))</f>
        <v>201</v>
      </c>
      <c r="AD433" s="1">
        <f>ROW(A432)</f>
        <v>432</v>
      </c>
      <c r="AE433" s="1">
        <f>COUNTIFS(Table2[GameID],Table2[[#This Row],[GameID]],Table2[Column1],"&lt;="&amp;Table2[[#This Row],[Column1]])-1</f>
        <v>8</v>
      </c>
    </row>
    <row r="434" spans="1:31" x14ac:dyDescent="0.45">
      <c r="A434" t="s">
        <v>336</v>
      </c>
      <c r="B434" t="str">
        <f>_xlfn.TEXTBEFORE(Table2[[#This Row],[Kamp]]," - ")</f>
        <v>Rødovre FC</v>
      </c>
      <c r="C434" t="str">
        <f>_xlfn.TEXTAFTER(Table2[[#This Row],[Kamp]],"- ")</f>
        <v>Vanløse Floorball</v>
      </c>
      <c r="D434">
        <v>44892</v>
      </c>
      <c r="E434">
        <v>35331</v>
      </c>
      <c r="F434">
        <v>20222023</v>
      </c>
      <c r="G434" t="s">
        <v>17</v>
      </c>
      <c r="H434" t="s">
        <v>665</v>
      </c>
      <c r="I434" t="s">
        <v>678</v>
      </c>
      <c r="J434">
        <v>2</v>
      </c>
      <c r="K434">
        <v>29512</v>
      </c>
      <c r="L434">
        <v>222</v>
      </c>
      <c r="M434" t="s">
        <v>631</v>
      </c>
      <c r="N434" t="s">
        <v>39</v>
      </c>
      <c r="O434" t="s">
        <v>634</v>
      </c>
      <c r="P434">
        <v>2</v>
      </c>
      <c r="Q434" t="s">
        <v>634</v>
      </c>
      <c r="R434">
        <f>SUMIFS(Table2[number],Table2[Event],"Goal",Table2[H/U],"HOME",Table2[GameID],Table2[[#This Row],[GameID]],Table2[GameTime],"&lt;="&amp;Table2[[#This Row],[GameTime]])</f>
        <v>6</v>
      </c>
      <c r="S434">
        <f>SUMIFS(Table2[number],Table2[Event],"Goal",Table2[H/U],"AWAY",Table2[GameID],Table2[[#This Row],[GameID]],Table2[GameTime],"&lt;="&amp;Table2[[#This Row],[GameTime]])</f>
        <v>1</v>
      </c>
      <c r="T434" t="str">
        <f>IF(Table2[[#This Row],[Event]]="Goal",Table2[[#This Row],[Hscore]]&amp;"-"&amp;Table2[[#This Row],[Uscore]],"")</f>
        <v/>
      </c>
      <c r="U434">
        <v>2140</v>
      </c>
      <c r="V434" s="1">
        <f>Table2[[#This Row],[GameTime]]-(Table2[[#This Row],[period]]-1)*1200</f>
        <v>940</v>
      </c>
      <c r="W434" s="1">
        <f>ROUNDDOWN(Table2[[#This Row],[Time]]/60,0)</f>
        <v>15</v>
      </c>
      <c r="X434" s="1">
        <f>ROUNDDOWN((Table2[[#This Row],[Time]]/60-Table2[[#This Row],[Time2]])*60,0)</f>
        <v>40</v>
      </c>
      <c r="Y434" s="1">
        <f>IF(Table2[[#This Row],[Time2]]&lt;10,0&amp;Table2[[#This Row],[Time2]],Table2[[#This Row],[Time2]])</f>
        <v>15</v>
      </c>
      <c r="Z434" s="1">
        <f>IF(Table2[[#This Row],[Time3]]&lt;10,0&amp;Table2[[#This Row],[Time3]],Table2[[#This Row],[Time3]])</f>
        <v>40</v>
      </c>
      <c r="AA434" s="2" t="str">
        <f>Table2[[#This Row],[Time4]]&amp;":"&amp;Table2[[#This Row],[Time5]]</f>
        <v>15:40</v>
      </c>
      <c r="AB434" s="1" cm="1">
        <f t="array" ref="AB434">IFERROR(IF(Table2[[#This Row],[code]]="","",_xlfn.IFS(AND(Table2[[#This Row],[code]]&lt;400,Table2[[#This Row],[code]]&lt;&gt;""),2,Table2[[#This Row],[code]]&gt;500,4)),"")</f>
        <v>2</v>
      </c>
      <c r="AC434" s="1">
        <f>IF(Table2[[#This Row],[Event]]="Penalty",Table2[[#This Row],[number]],IF(Table2[[#This Row],[Event]]="Time-Out",401,""))</f>
        <v>222</v>
      </c>
      <c r="AD434" s="1">
        <f>ROW(A433)</f>
        <v>433</v>
      </c>
      <c r="AE434" s="1">
        <f>COUNTIFS(Table2[GameID],Table2[[#This Row],[GameID]],Table2[Column1],"&lt;="&amp;Table2[[#This Row],[Column1]])-1</f>
        <v>9</v>
      </c>
    </row>
    <row r="435" spans="1:31" x14ac:dyDescent="0.45">
      <c r="A435" t="s">
        <v>336</v>
      </c>
      <c r="B435" t="str">
        <f>_xlfn.TEXTBEFORE(Table2[[#This Row],[Kamp]]," - ")</f>
        <v>Rødovre FC</v>
      </c>
      <c r="C435" t="str">
        <f>_xlfn.TEXTAFTER(Table2[[#This Row],[Kamp]],"- ")</f>
        <v>Vanløse Floorball</v>
      </c>
      <c r="D435">
        <v>44892</v>
      </c>
      <c r="E435">
        <v>35331</v>
      </c>
      <c r="F435">
        <v>20222023</v>
      </c>
      <c r="G435" t="s">
        <v>17</v>
      </c>
      <c r="H435" t="s">
        <v>660</v>
      </c>
      <c r="I435" t="s">
        <v>677</v>
      </c>
      <c r="J435">
        <v>2</v>
      </c>
      <c r="K435">
        <v>29509</v>
      </c>
      <c r="L435">
        <v>1</v>
      </c>
      <c r="M435" t="s">
        <v>630</v>
      </c>
      <c r="N435" t="s">
        <v>108</v>
      </c>
      <c r="O435" t="s">
        <v>106</v>
      </c>
      <c r="P435">
        <v>88</v>
      </c>
      <c r="Q435">
        <v>67</v>
      </c>
      <c r="R435">
        <f>SUMIFS(Table2[number],Table2[Event],"Goal",Table2[H/U],"HOME",Table2[GameID],Table2[[#This Row],[GameID]],Table2[GameTime],"&lt;="&amp;Table2[[#This Row],[GameTime]])</f>
        <v>6</v>
      </c>
      <c r="S435">
        <f>SUMIFS(Table2[number],Table2[Event],"Goal",Table2[H/U],"AWAY",Table2[GameID],Table2[[#This Row],[GameID]],Table2[GameTime],"&lt;="&amp;Table2[[#This Row],[GameTime]])</f>
        <v>2</v>
      </c>
      <c r="T435" t="str">
        <f>IF(Table2[[#This Row],[Event]]="Goal",Table2[[#This Row],[Hscore]]&amp;"-"&amp;Table2[[#This Row],[Uscore]],"")</f>
        <v>6-2</v>
      </c>
      <c r="U435">
        <v>2240</v>
      </c>
      <c r="V435" s="1">
        <f>Table2[[#This Row],[GameTime]]-(Table2[[#This Row],[period]]-1)*1200</f>
        <v>1040</v>
      </c>
      <c r="W435" s="1">
        <f>ROUNDDOWN(Table2[[#This Row],[Time]]/60,0)</f>
        <v>17</v>
      </c>
      <c r="X435" s="1">
        <f>ROUNDDOWN((Table2[[#This Row],[Time]]/60-Table2[[#This Row],[Time2]])*60,0)</f>
        <v>19</v>
      </c>
      <c r="Y435" s="1">
        <f>IF(Table2[[#This Row],[Time2]]&lt;10,0&amp;Table2[[#This Row],[Time2]],Table2[[#This Row],[Time2]])</f>
        <v>17</v>
      </c>
      <c r="Z435" s="1">
        <f>IF(Table2[[#This Row],[Time3]]&lt;10,0&amp;Table2[[#This Row],[Time3]],Table2[[#This Row],[Time3]])</f>
        <v>19</v>
      </c>
      <c r="AA435" s="2" t="str">
        <f>Table2[[#This Row],[Time4]]&amp;":"&amp;Table2[[#This Row],[Time5]]</f>
        <v>17:19</v>
      </c>
      <c r="AB435" s="1" t="str" cm="1">
        <f t="array" ref="AB435">IFERROR(IF(Table2[[#This Row],[code]]="","",_xlfn.IFS(AND(Table2[[#This Row],[code]]&lt;400,Table2[[#This Row],[code]]&lt;&gt;""),2,Table2[[#This Row],[code]]&gt;500,4)),"")</f>
        <v/>
      </c>
      <c r="AC435" s="1" t="str">
        <f>IF(Table2[[#This Row],[Event]]="Penalty",Table2[[#This Row],[number]],IF(Table2[[#This Row],[Event]]="Time-Out",401,""))</f>
        <v/>
      </c>
      <c r="AD435" s="1">
        <f>ROW(A434)</f>
        <v>434</v>
      </c>
      <c r="AE435" s="1">
        <f>COUNTIFS(Table2[GameID],Table2[[#This Row],[GameID]],Table2[Column1],"&lt;="&amp;Table2[[#This Row],[Column1]])-1</f>
        <v>10</v>
      </c>
    </row>
    <row r="436" spans="1:31" x14ac:dyDescent="0.45">
      <c r="A436" t="s">
        <v>336</v>
      </c>
      <c r="B436" t="str">
        <f>_xlfn.TEXTBEFORE(Table2[[#This Row],[Kamp]]," - ")</f>
        <v>Rødovre FC</v>
      </c>
      <c r="C436" t="str">
        <f>_xlfn.TEXTAFTER(Table2[[#This Row],[Kamp]],"- ")</f>
        <v>Vanløse Floorball</v>
      </c>
      <c r="D436">
        <v>44892</v>
      </c>
      <c r="E436">
        <v>35331</v>
      </c>
      <c r="F436">
        <v>20222023</v>
      </c>
      <c r="G436" t="s">
        <v>17</v>
      </c>
      <c r="H436" t="s">
        <v>660</v>
      </c>
      <c r="I436" t="s">
        <v>677</v>
      </c>
      <c r="J436">
        <v>2</v>
      </c>
      <c r="K436">
        <v>29509</v>
      </c>
      <c r="L436">
        <v>1</v>
      </c>
      <c r="M436" t="s">
        <v>630</v>
      </c>
      <c r="N436" t="s">
        <v>96</v>
      </c>
      <c r="O436" t="s">
        <v>324</v>
      </c>
      <c r="P436">
        <v>10</v>
      </c>
      <c r="Q436">
        <v>7</v>
      </c>
      <c r="R436">
        <f>SUMIFS(Table2[number],Table2[Event],"Goal",Table2[H/U],"HOME",Table2[GameID],Table2[[#This Row],[GameID]],Table2[GameTime],"&lt;="&amp;Table2[[#This Row],[GameTime]])</f>
        <v>6</v>
      </c>
      <c r="S436">
        <f>SUMIFS(Table2[number],Table2[Event],"Goal",Table2[H/U],"AWAY",Table2[GameID],Table2[[#This Row],[GameID]],Table2[GameTime],"&lt;="&amp;Table2[[#This Row],[GameTime]])</f>
        <v>3</v>
      </c>
      <c r="T436" t="str">
        <f>IF(Table2[[#This Row],[Event]]="Goal",Table2[[#This Row],[Hscore]]&amp;"-"&amp;Table2[[#This Row],[Uscore]],"")</f>
        <v>6-3</v>
      </c>
      <c r="U436">
        <v>2249</v>
      </c>
      <c r="V436" s="1">
        <f>Table2[[#This Row],[GameTime]]-(Table2[[#This Row],[period]]-1)*1200</f>
        <v>1049</v>
      </c>
      <c r="W436" s="1">
        <f>ROUNDDOWN(Table2[[#This Row],[Time]]/60,0)</f>
        <v>17</v>
      </c>
      <c r="X436" s="1">
        <f>ROUNDDOWN((Table2[[#This Row],[Time]]/60-Table2[[#This Row],[Time2]])*60,0)</f>
        <v>29</v>
      </c>
      <c r="Y436" s="1">
        <f>IF(Table2[[#This Row],[Time2]]&lt;10,0&amp;Table2[[#This Row],[Time2]],Table2[[#This Row],[Time2]])</f>
        <v>17</v>
      </c>
      <c r="Z436" s="1">
        <f>IF(Table2[[#This Row],[Time3]]&lt;10,0&amp;Table2[[#This Row],[Time3]],Table2[[#This Row],[Time3]])</f>
        <v>29</v>
      </c>
      <c r="AA436" s="2" t="str">
        <f>Table2[[#This Row],[Time4]]&amp;":"&amp;Table2[[#This Row],[Time5]]</f>
        <v>17:29</v>
      </c>
      <c r="AB436" s="1" t="str" cm="1">
        <f t="array" ref="AB436">IFERROR(IF(Table2[[#This Row],[code]]="","",_xlfn.IFS(AND(Table2[[#This Row],[code]]&lt;400,Table2[[#This Row],[code]]&lt;&gt;""),2,Table2[[#This Row],[code]]&gt;500,4)),"")</f>
        <v/>
      </c>
      <c r="AC436" s="1" t="str">
        <f>IF(Table2[[#This Row],[Event]]="Penalty",Table2[[#This Row],[number]],IF(Table2[[#This Row],[Event]]="Time-Out",401,""))</f>
        <v/>
      </c>
      <c r="AD436" s="1">
        <f>ROW(A435)</f>
        <v>435</v>
      </c>
      <c r="AE436" s="1">
        <f>COUNTIFS(Table2[GameID],Table2[[#This Row],[GameID]],Table2[Column1],"&lt;="&amp;Table2[[#This Row],[Column1]])-1</f>
        <v>11</v>
      </c>
    </row>
    <row r="437" spans="1:31" x14ac:dyDescent="0.45">
      <c r="A437" t="s">
        <v>336</v>
      </c>
      <c r="B437" t="str">
        <f>_xlfn.TEXTBEFORE(Table2[[#This Row],[Kamp]]," - ")</f>
        <v>Rødovre FC</v>
      </c>
      <c r="C437" t="str">
        <f>_xlfn.TEXTAFTER(Table2[[#This Row],[Kamp]],"- ")</f>
        <v>Vanløse Floorball</v>
      </c>
      <c r="D437">
        <v>44892</v>
      </c>
      <c r="E437">
        <v>35331</v>
      </c>
      <c r="F437">
        <v>20222023</v>
      </c>
      <c r="G437" t="s">
        <v>17</v>
      </c>
      <c r="H437" t="s">
        <v>665</v>
      </c>
      <c r="I437" t="s">
        <v>678</v>
      </c>
      <c r="J437">
        <v>2</v>
      </c>
      <c r="K437">
        <v>29512</v>
      </c>
      <c r="L437">
        <v>201</v>
      </c>
      <c r="M437" t="s">
        <v>631</v>
      </c>
      <c r="N437" t="s">
        <v>41</v>
      </c>
      <c r="O437" t="s">
        <v>634</v>
      </c>
      <c r="P437">
        <v>3</v>
      </c>
      <c r="Q437" t="s">
        <v>634</v>
      </c>
      <c r="R437">
        <f>SUMIFS(Table2[number],Table2[Event],"Goal",Table2[H/U],"HOME",Table2[GameID],Table2[[#This Row],[GameID]],Table2[GameTime],"&lt;="&amp;Table2[[#This Row],[GameTime]])</f>
        <v>6</v>
      </c>
      <c r="S437">
        <f>SUMIFS(Table2[number],Table2[Event],"Goal",Table2[H/U],"AWAY",Table2[GameID],Table2[[#This Row],[GameID]],Table2[GameTime],"&lt;="&amp;Table2[[#This Row],[GameTime]])</f>
        <v>3</v>
      </c>
      <c r="T437" t="str">
        <f>IF(Table2[[#This Row],[Event]]="Goal",Table2[[#This Row],[Hscore]]&amp;"-"&amp;Table2[[#This Row],[Uscore]],"")</f>
        <v/>
      </c>
      <c r="U437">
        <v>2369</v>
      </c>
      <c r="V437" s="1">
        <f>Table2[[#This Row],[GameTime]]-(Table2[[#This Row],[period]]-1)*1200</f>
        <v>1169</v>
      </c>
      <c r="W437" s="1">
        <f>ROUNDDOWN(Table2[[#This Row],[Time]]/60,0)</f>
        <v>19</v>
      </c>
      <c r="X437" s="1">
        <f>ROUNDDOWN((Table2[[#This Row],[Time]]/60-Table2[[#This Row],[Time2]])*60,0)</f>
        <v>29</v>
      </c>
      <c r="Y437" s="1">
        <f>IF(Table2[[#This Row],[Time2]]&lt;10,0&amp;Table2[[#This Row],[Time2]],Table2[[#This Row],[Time2]])</f>
        <v>19</v>
      </c>
      <c r="Z437" s="1">
        <f>IF(Table2[[#This Row],[Time3]]&lt;10,0&amp;Table2[[#This Row],[Time3]],Table2[[#This Row],[Time3]])</f>
        <v>29</v>
      </c>
      <c r="AA437" s="2" t="str">
        <f>Table2[[#This Row],[Time4]]&amp;":"&amp;Table2[[#This Row],[Time5]]</f>
        <v>19:29</v>
      </c>
      <c r="AB437" s="1" cm="1">
        <f t="array" ref="AB437">IFERROR(IF(Table2[[#This Row],[code]]="","",_xlfn.IFS(AND(Table2[[#This Row],[code]]&lt;400,Table2[[#This Row],[code]]&lt;&gt;""),2,Table2[[#This Row],[code]]&gt;500,4)),"")</f>
        <v>2</v>
      </c>
      <c r="AC437" s="1">
        <f>IF(Table2[[#This Row],[Event]]="Penalty",Table2[[#This Row],[number]],IF(Table2[[#This Row],[Event]]="Time-Out",401,""))</f>
        <v>201</v>
      </c>
      <c r="AD437" s="1">
        <f>ROW(A436)</f>
        <v>436</v>
      </c>
      <c r="AE437" s="1">
        <f>COUNTIFS(Table2[GameID],Table2[[#This Row],[GameID]],Table2[Column1],"&lt;="&amp;Table2[[#This Row],[Column1]])-1</f>
        <v>12</v>
      </c>
    </row>
    <row r="438" spans="1:31" x14ac:dyDescent="0.45">
      <c r="A438" t="s">
        <v>336</v>
      </c>
      <c r="B438" t="str">
        <f>_xlfn.TEXTBEFORE(Table2[[#This Row],[Kamp]]," - ")</f>
        <v>Rødovre FC</v>
      </c>
      <c r="C438" t="str">
        <f>_xlfn.TEXTAFTER(Table2[[#This Row],[Kamp]],"- ")</f>
        <v>Vanløse Floorball</v>
      </c>
      <c r="D438">
        <v>44892</v>
      </c>
      <c r="E438">
        <v>35331</v>
      </c>
      <c r="F438">
        <v>20222023</v>
      </c>
      <c r="G438" t="s">
        <v>17</v>
      </c>
      <c r="H438" t="s">
        <v>660</v>
      </c>
      <c r="I438" t="s">
        <v>677</v>
      </c>
      <c r="J438">
        <v>3</v>
      </c>
      <c r="K438">
        <v>29509</v>
      </c>
      <c r="L438">
        <v>0</v>
      </c>
      <c r="M438" t="s">
        <v>633</v>
      </c>
      <c r="N438" t="s">
        <v>634</v>
      </c>
      <c r="O438" t="s">
        <v>634</v>
      </c>
      <c r="P438" t="s">
        <v>634</v>
      </c>
      <c r="Q438" t="s">
        <v>634</v>
      </c>
      <c r="R438">
        <f>SUMIFS(Table2[number],Table2[Event],"Goal",Table2[H/U],"HOME",Table2[GameID],Table2[[#This Row],[GameID]],Table2[GameTime],"&lt;="&amp;Table2[[#This Row],[GameTime]])</f>
        <v>6</v>
      </c>
      <c r="S438">
        <f>SUMIFS(Table2[number],Table2[Event],"Goal",Table2[H/U],"AWAY",Table2[GameID],Table2[[#This Row],[GameID]],Table2[GameTime],"&lt;="&amp;Table2[[#This Row],[GameTime]])</f>
        <v>3</v>
      </c>
      <c r="T438" t="str">
        <f>IF(Table2[[#This Row],[Event]]="Goal",Table2[[#This Row],[Hscore]]&amp;"-"&amp;Table2[[#This Row],[Uscore]],"")</f>
        <v/>
      </c>
      <c r="U438">
        <v>2966</v>
      </c>
      <c r="V438" s="1">
        <f>Table2[[#This Row],[GameTime]]-(Table2[[#This Row],[period]]-1)*1200</f>
        <v>566</v>
      </c>
      <c r="W438" s="1">
        <f>ROUNDDOWN(Table2[[#This Row],[Time]]/60,0)</f>
        <v>9</v>
      </c>
      <c r="X438" s="1">
        <f>ROUNDDOWN((Table2[[#This Row],[Time]]/60-Table2[[#This Row],[Time2]])*60,0)</f>
        <v>26</v>
      </c>
      <c r="Y438" s="1" t="str">
        <f>IF(Table2[[#This Row],[Time2]]&lt;10,0&amp;Table2[[#This Row],[Time2]],Table2[[#This Row],[Time2]])</f>
        <v>09</v>
      </c>
      <c r="Z438" s="1">
        <f>IF(Table2[[#This Row],[Time3]]&lt;10,0&amp;Table2[[#This Row],[Time3]],Table2[[#This Row],[Time3]])</f>
        <v>26</v>
      </c>
      <c r="AA438" s="2" t="str">
        <f>Table2[[#This Row],[Time4]]&amp;":"&amp;Table2[[#This Row],[Time5]]</f>
        <v>09:26</v>
      </c>
      <c r="AB438" s="1" t="str" cm="1">
        <f t="array" ref="AB438">IFERROR(IF(Table2[[#This Row],[code]]="","",_xlfn.IFS(AND(Table2[[#This Row],[code]]&lt;400,Table2[[#This Row],[code]]&lt;&gt;""),2,Table2[[#This Row],[code]]&gt;500,4)),"")</f>
        <v/>
      </c>
      <c r="AC438" s="1">
        <f>IF(Table2[[#This Row],[Event]]="Penalty",Table2[[#This Row],[number]],IF(Table2[[#This Row],[Event]]="Time-Out",401,""))</f>
        <v>401</v>
      </c>
      <c r="AD438" s="1">
        <f>ROW(A437)</f>
        <v>437</v>
      </c>
      <c r="AE438" s="1">
        <f>COUNTIFS(Table2[GameID],Table2[[#This Row],[GameID]],Table2[Column1],"&lt;="&amp;Table2[[#This Row],[Column1]])-1</f>
        <v>13</v>
      </c>
    </row>
    <row r="439" spans="1:31" x14ac:dyDescent="0.45">
      <c r="A439" t="s">
        <v>336</v>
      </c>
      <c r="B439" t="str">
        <f>_xlfn.TEXTBEFORE(Table2[[#This Row],[Kamp]]," - ")</f>
        <v>Rødovre FC</v>
      </c>
      <c r="C439" t="str">
        <f>_xlfn.TEXTAFTER(Table2[[#This Row],[Kamp]],"- ")</f>
        <v>Vanløse Floorball</v>
      </c>
      <c r="D439">
        <v>44892</v>
      </c>
      <c r="E439">
        <v>35331</v>
      </c>
      <c r="F439">
        <v>20222023</v>
      </c>
      <c r="G439" t="s">
        <v>17</v>
      </c>
      <c r="H439" t="s">
        <v>660</v>
      </c>
      <c r="I439" t="s">
        <v>677</v>
      </c>
      <c r="J439">
        <v>3</v>
      </c>
      <c r="K439">
        <v>29509</v>
      </c>
      <c r="L439">
        <v>1</v>
      </c>
      <c r="M439" t="s">
        <v>630</v>
      </c>
      <c r="N439" t="s">
        <v>105</v>
      </c>
      <c r="O439" t="s">
        <v>106</v>
      </c>
      <c r="P439">
        <v>97</v>
      </c>
      <c r="Q439">
        <v>67</v>
      </c>
      <c r="R439">
        <f>SUMIFS(Table2[number],Table2[Event],"Goal",Table2[H/U],"HOME",Table2[GameID],Table2[[#This Row],[GameID]],Table2[GameTime],"&lt;="&amp;Table2[[#This Row],[GameTime]])</f>
        <v>6</v>
      </c>
      <c r="S439">
        <f>SUMIFS(Table2[number],Table2[Event],"Goal",Table2[H/U],"AWAY",Table2[GameID],Table2[[#This Row],[GameID]],Table2[GameTime],"&lt;="&amp;Table2[[#This Row],[GameTime]])</f>
        <v>4</v>
      </c>
      <c r="T439" t="str">
        <f>IF(Table2[[#This Row],[Event]]="Goal",Table2[[#This Row],[Hscore]]&amp;"-"&amp;Table2[[#This Row],[Uscore]],"")</f>
        <v>6-4</v>
      </c>
      <c r="U439">
        <v>3116</v>
      </c>
      <c r="V439" s="1">
        <f>Table2[[#This Row],[GameTime]]-(Table2[[#This Row],[period]]-1)*1200</f>
        <v>716</v>
      </c>
      <c r="W439" s="1">
        <f>ROUNDDOWN(Table2[[#This Row],[Time]]/60,0)</f>
        <v>11</v>
      </c>
      <c r="X439" s="1">
        <f>ROUNDDOWN((Table2[[#This Row],[Time]]/60-Table2[[#This Row],[Time2]])*60,0)</f>
        <v>56</v>
      </c>
      <c r="Y439" s="1">
        <f>IF(Table2[[#This Row],[Time2]]&lt;10,0&amp;Table2[[#This Row],[Time2]],Table2[[#This Row],[Time2]])</f>
        <v>11</v>
      </c>
      <c r="Z439" s="1">
        <f>IF(Table2[[#This Row],[Time3]]&lt;10,0&amp;Table2[[#This Row],[Time3]],Table2[[#This Row],[Time3]])</f>
        <v>56</v>
      </c>
      <c r="AA439" s="2" t="str">
        <f>Table2[[#This Row],[Time4]]&amp;":"&amp;Table2[[#This Row],[Time5]]</f>
        <v>11:56</v>
      </c>
      <c r="AB439" s="1" t="str" cm="1">
        <f t="array" ref="AB439">IFERROR(IF(Table2[[#This Row],[code]]="","",_xlfn.IFS(AND(Table2[[#This Row],[code]]&lt;400,Table2[[#This Row],[code]]&lt;&gt;""),2,Table2[[#This Row],[code]]&gt;500,4)),"")</f>
        <v/>
      </c>
      <c r="AC439" s="1" t="str">
        <f>IF(Table2[[#This Row],[Event]]="Penalty",Table2[[#This Row],[number]],IF(Table2[[#This Row],[Event]]="Time-Out",401,""))</f>
        <v/>
      </c>
      <c r="AD439" s="1">
        <f>ROW(A438)</f>
        <v>438</v>
      </c>
      <c r="AE439" s="1">
        <f>COUNTIFS(Table2[GameID],Table2[[#This Row],[GameID]],Table2[Column1],"&lt;="&amp;Table2[[#This Row],[Column1]])-1</f>
        <v>14</v>
      </c>
    </row>
    <row r="440" spans="1:31" x14ac:dyDescent="0.45">
      <c r="A440" t="s">
        <v>336</v>
      </c>
      <c r="B440" t="str">
        <f>_xlfn.TEXTBEFORE(Table2[[#This Row],[Kamp]]," - ")</f>
        <v>Rødovre FC</v>
      </c>
      <c r="C440" t="str">
        <f>_xlfn.TEXTAFTER(Table2[[#This Row],[Kamp]],"- ")</f>
        <v>Vanløse Floorball</v>
      </c>
      <c r="D440">
        <v>44892</v>
      </c>
      <c r="E440">
        <v>35331</v>
      </c>
      <c r="F440">
        <v>20222023</v>
      </c>
      <c r="G440" t="s">
        <v>17</v>
      </c>
      <c r="H440" t="s">
        <v>660</v>
      </c>
      <c r="I440" t="s">
        <v>677</v>
      </c>
      <c r="J440">
        <v>3</v>
      </c>
      <c r="K440">
        <v>29509</v>
      </c>
      <c r="L440">
        <v>1</v>
      </c>
      <c r="M440" t="s">
        <v>630</v>
      </c>
      <c r="N440" t="s">
        <v>99</v>
      </c>
      <c r="O440" t="s">
        <v>283</v>
      </c>
      <c r="P440">
        <v>18</v>
      </c>
      <c r="Q440">
        <v>2</v>
      </c>
      <c r="R440">
        <f>SUMIFS(Table2[number],Table2[Event],"Goal",Table2[H/U],"HOME",Table2[GameID],Table2[[#This Row],[GameID]],Table2[GameTime],"&lt;="&amp;Table2[[#This Row],[GameTime]])</f>
        <v>6</v>
      </c>
      <c r="S440">
        <f>SUMIFS(Table2[number],Table2[Event],"Goal",Table2[H/U],"AWAY",Table2[GameID],Table2[[#This Row],[GameID]],Table2[GameTime],"&lt;="&amp;Table2[[#This Row],[GameTime]])</f>
        <v>5</v>
      </c>
      <c r="T440" t="str">
        <f>IF(Table2[[#This Row],[Event]]="Goal",Table2[[#This Row],[Hscore]]&amp;"-"&amp;Table2[[#This Row],[Uscore]],"")</f>
        <v>6-5</v>
      </c>
      <c r="U440">
        <v>3307</v>
      </c>
      <c r="V440" s="1">
        <f>Table2[[#This Row],[GameTime]]-(Table2[[#This Row],[period]]-1)*1200</f>
        <v>907</v>
      </c>
      <c r="W440" s="1">
        <f>ROUNDDOWN(Table2[[#This Row],[Time]]/60,0)</f>
        <v>15</v>
      </c>
      <c r="X440" s="1">
        <f>ROUNDDOWN((Table2[[#This Row],[Time]]/60-Table2[[#This Row],[Time2]])*60,0)</f>
        <v>7</v>
      </c>
      <c r="Y440" s="1">
        <f>IF(Table2[[#This Row],[Time2]]&lt;10,0&amp;Table2[[#This Row],[Time2]],Table2[[#This Row],[Time2]])</f>
        <v>15</v>
      </c>
      <c r="Z440" s="1" t="str">
        <f>IF(Table2[[#This Row],[Time3]]&lt;10,0&amp;Table2[[#This Row],[Time3]],Table2[[#This Row],[Time3]])</f>
        <v>07</v>
      </c>
      <c r="AA440" s="2" t="str">
        <f>Table2[[#This Row],[Time4]]&amp;":"&amp;Table2[[#This Row],[Time5]]</f>
        <v>15:07</v>
      </c>
      <c r="AB440" s="1" t="str" cm="1">
        <f t="array" ref="AB440">IFERROR(IF(Table2[[#This Row],[code]]="","",_xlfn.IFS(AND(Table2[[#This Row],[code]]&lt;400,Table2[[#This Row],[code]]&lt;&gt;""),2,Table2[[#This Row],[code]]&gt;500,4)),"")</f>
        <v/>
      </c>
      <c r="AC440" s="1" t="str">
        <f>IF(Table2[[#This Row],[Event]]="Penalty",Table2[[#This Row],[number]],IF(Table2[[#This Row],[Event]]="Time-Out",401,""))</f>
        <v/>
      </c>
      <c r="AD440" s="1">
        <f>ROW(A439)</f>
        <v>439</v>
      </c>
      <c r="AE440" s="1">
        <f>COUNTIFS(Table2[GameID],Table2[[#This Row],[GameID]],Table2[Column1],"&lt;="&amp;Table2[[#This Row],[Column1]])-1</f>
        <v>15</v>
      </c>
    </row>
    <row r="441" spans="1:31" x14ac:dyDescent="0.45">
      <c r="A441" t="s">
        <v>337</v>
      </c>
      <c r="B441" t="str">
        <f>_xlfn.TEXTBEFORE(Table2[[#This Row],[Kamp]]," - ")</f>
        <v>RungstedHørsholm</v>
      </c>
      <c r="C441" t="str">
        <f>_xlfn.TEXTAFTER(Table2[[#This Row],[Kamp]],"- ")</f>
        <v>Copenhagen FC</v>
      </c>
      <c r="D441">
        <v>44892</v>
      </c>
      <c r="E441">
        <v>35332</v>
      </c>
      <c r="F441">
        <v>20222023</v>
      </c>
      <c r="G441" t="s">
        <v>17</v>
      </c>
      <c r="H441" t="s">
        <v>667</v>
      </c>
      <c r="I441" t="s">
        <v>677</v>
      </c>
      <c r="J441">
        <v>1</v>
      </c>
      <c r="K441">
        <v>29513</v>
      </c>
      <c r="L441">
        <v>201</v>
      </c>
      <c r="M441" t="s">
        <v>631</v>
      </c>
      <c r="N441" t="s">
        <v>240</v>
      </c>
      <c r="O441" t="s">
        <v>634</v>
      </c>
      <c r="P441">
        <v>3</v>
      </c>
      <c r="Q441" t="s">
        <v>634</v>
      </c>
      <c r="R441">
        <f>SUMIFS(Table2[number],Table2[Event],"Goal",Table2[H/U],"HOME",Table2[GameID],Table2[[#This Row],[GameID]],Table2[GameTime],"&lt;="&amp;Table2[[#This Row],[GameTime]])</f>
        <v>0</v>
      </c>
      <c r="S441">
        <f>SUMIFS(Table2[number],Table2[Event],"Goal",Table2[H/U],"AWAY",Table2[GameID],Table2[[#This Row],[GameID]],Table2[GameTime],"&lt;="&amp;Table2[[#This Row],[GameTime]])</f>
        <v>0</v>
      </c>
      <c r="T441" t="str">
        <f>IF(Table2[[#This Row],[Event]]="Goal",Table2[[#This Row],[Hscore]]&amp;"-"&amp;Table2[[#This Row],[Uscore]],"")</f>
        <v/>
      </c>
      <c r="U441">
        <v>621</v>
      </c>
      <c r="V441" s="1">
        <f>Table2[[#This Row],[GameTime]]-(Table2[[#This Row],[period]]-1)*1200</f>
        <v>621</v>
      </c>
      <c r="W441" s="1">
        <f>ROUNDDOWN(Table2[[#This Row],[Time]]/60,0)</f>
        <v>10</v>
      </c>
      <c r="X441" s="1">
        <f>ROUNDDOWN((Table2[[#This Row],[Time]]/60-Table2[[#This Row],[Time2]])*60,0)</f>
        <v>21</v>
      </c>
      <c r="Y441" s="1">
        <f>IF(Table2[[#This Row],[Time2]]&lt;10,0&amp;Table2[[#This Row],[Time2]],Table2[[#This Row],[Time2]])</f>
        <v>10</v>
      </c>
      <c r="Z441" s="1">
        <f>IF(Table2[[#This Row],[Time3]]&lt;10,0&amp;Table2[[#This Row],[Time3]],Table2[[#This Row],[Time3]])</f>
        <v>21</v>
      </c>
      <c r="AA441" s="2" t="str">
        <f>Table2[[#This Row],[Time4]]&amp;":"&amp;Table2[[#This Row],[Time5]]</f>
        <v>10:21</v>
      </c>
      <c r="AB441" s="1" cm="1">
        <f t="array" ref="AB441">IFERROR(IF(Table2[[#This Row],[code]]="","",_xlfn.IFS(AND(Table2[[#This Row],[code]]&lt;400,Table2[[#This Row],[code]]&lt;&gt;""),2,Table2[[#This Row],[code]]&gt;500,4)),"")</f>
        <v>2</v>
      </c>
      <c r="AC441" s="1">
        <f>IF(Table2[[#This Row],[Event]]="Penalty",Table2[[#This Row],[number]],IF(Table2[[#This Row],[Event]]="Time-Out",401,""))</f>
        <v>201</v>
      </c>
      <c r="AD441" s="1">
        <f>ROW(A440)</f>
        <v>440</v>
      </c>
      <c r="AE441" s="1">
        <f>COUNTIFS(Table2[GameID],Table2[[#This Row],[GameID]],Table2[Column1],"&lt;="&amp;Table2[[#This Row],[Column1]])-1</f>
        <v>0</v>
      </c>
    </row>
    <row r="442" spans="1:31" x14ac:dyDescent="0.45">
      <c r="A442" t="s">
        <v>337</v>
      </c>
      <c r="B442" t="str">
        <f>_xlfn.TEXTBEFORE(Table2[[#This Row],[Kamp]]," - ")</f>
        <v>RungstedHørsholm</v>
      </c>
      <c r="C442" t="str">
        <f>_xlfn.TEXTAFTER(Table2[[#This Row],[Kamp]],"- ")</f>
        <v>Copenhagen FC</v>
      </c>
      <c r="D442">
        <v>44892</v>
      </c>
      <c r="E442">
        <v>35332</v>
      </c>
      <c r="F442">
        <v>20222023</v>
      </c>
      <c r="G442" t="s">
        <v>17</v>
      </c>
      <c r="H442" t="s">
        <v>662</v>
      </c>
      <c r="I442" t="s">
        <v>678</v>
      </c>
      <c r="J442">
        <v>1</v>
      </c>
      <c r="K442">
        <v>29508</v>
      </c>
      <c r="L442">
        <v>1</v>
      </c>
      <c r="M442" t="s">
        <v>630</v>
      </c>
      <c r="N442" t="s">
        <v>338</v>
      </c>
      <c r="O442" t="s">
        <v>634</v>
      </c>
      <c r="P442">
        <v>3</v>
      </c>
      <c r="Q442" t="s">
        <v>634</v>
      </c>
      <c r="R442">
        <f>SUMIFS(Table2[number],Table2[Event],"Goal",Table2[H/U],"HOME",Table2[GameID],Table2[[#This Row],[GameID]],Table2[GameTime],"&lt;="&amp;Table2[[#This Row],[GameTime]])</f>
        <v>1</v>
      </c>
      <c r="S442">
        <f>SUMIFS(Table2[number],Table2[Event],"Goal",Table2[H/U],"AWAY",Table2[GameID],Table2[[#This Row],[GameID]],Table2[GameTime],"&lt;="&amp;Table2[[#This Row],[GameTime]])</f>
        <v>0</v>
      </c>
      <c r="T442" t="str">
        <f>IF(Table2[[#This Row],[Event]]="Goal",Table2[[#This Row],[Hscore]]&amp;"-"&amp;Table2[[#This Row],[Uscore]],"")</f>
        <v>1-0</v>
      </c>
      <c r="U442">
        <v>887</v>
      </c>
      <c r="V442" s="1">
        <f>Table2[[#This Row],[GameTime]]-(Table2[[#This Row],[period]]-1)*1200</f>
        <v>887</v>
      </c>
      <c r="W442" s="1">
        <f>ROUNDDOWN(Table2[[#This Row],[Time]]/60,0)</f>
        <v>14</v>
      </c>
      <c r="X442" s="1">
        <f>ROUNDDOWN((Table2[[#This Row],[Time]]/60-Table2[[#This Row],[Time2]])*60,0)</f>
        <v>47</v>
      </c>
      <c r="Y442" s="1">
        <f>IF(Table2[[#This Row],[Time2]]&lt;10,0&amp;Table2[[#This Row],[Time2]],Table2[[#This Row],[Time2]])</f>
        <v>14</v>
      </c>
      <c r="Z442" s="1">
        <f>IF(Table2[[#This Row],[Time3]]&lt;10,0&amp;Table2[[#This Row],[Time3]],Table2[[#This Row],[Time3]])</f>
        <v>47</v>
      </c>
      <c r="AA442" s="2" t="str">
        <f>Table2[[#This Row],[Time4]]&amp;":"&amp;Table2[[#This Row],[Time5]]</f>
        <v>14:47</v>
      </c>
      <c r="AB442" s="1" t="str" cm="1">
        <f t="array" ref="AB442">IFERROR(IF(Table2[[#This Row],[code]]="","",_xlfn.IFS(AND(Table2[[#This Row],[code]]&lt;400,Table2[[#This Row],[code]]&lt;&gt;""),2,Table2[[#This Row],[code]]&gt;500,4)),"")</f>
        <v/>
      </c>
      <c r="AC442" s="1" t="str">
        <f>IF(Table2[[#This Row],[Event]]="Penalty",Table2[[#This Row],[number]],IF(Table2[[#This Row],[Event]]="Time-Out",401,""))</f>
        <v/>
      </c>
      <c r="AD442" s="1">
        <f>ROW(A441)</f>
        <v>441</v>
      </c>
      <c r="AE442" s="1">
        <f>COUNTIFS(Table2[GameID],Table2[[#This Row],[GameID]],Table2[Column1],"&lt;="&amp;Table2[[#This Row],[Column1]])-1</f>
        <v>1</v>
      </c>
    </row>
    <row r="443" spans="1:31" x14ac:dyDescent="0.45">
      <c r="A443" t="s">
        <v>337</v>
      </c>
      <c r="B443" t="str">
        <f>_xlfn.TEXTBEFORE(Table2[[#This Row],[Kamp]]," - ")</f>
        <v>RungstedHørsholm</v>
      </c>
      <c r="C443" t="str">
        <f>_xlfn.TEXTAFTER(Table2[[#This Row],[Kamp]],"- ")</f>
        <v>Copenhagen FC</v>
      </c>
      <c r="D443">
        <v>44892</v>
      </c>
      <c r="E443">
        <v>35332</v>
      </c>
      <c r="F443">
        <v>20222023</v>
      </c>
      <c r="G443" t="s">
        <v>17</v>
      </c>
      <c r="H443" t="s">
        <v>662</v>
      </c>
      <c r="I443" t="s">
        <v>678</v>
      </c>
      <c r="J443">
        <v>1</v>
      </c>
      <c r="K443">
        <v>29508</v>
      </c>
      <c r="L443">
        <v>1</v>
      </c>
      <c r="M443" t="s">
        <v>630</v>
      </c>
      <c r="N443" t="s">
        <v>91</v>
      </c>
      <c r="O443" t="s">
        <v>634</v>
      </c>
      <c r="P443">
        <v>11</v>
      </c>
      <c r="Q443" t="s">
        <v>634</v>
      </c>
      <c r="R443">
        <f>SUMIFS(Table2[number],Table2[Event],"Goal",Table2[H/U],"HOME",Table2[GameID],Table2[[#This Row],[GameID]],Table2[GameTime],"&lt;="&amp;Table2[[#This Row],[GameTime]])</f>
        <v>2</v>
      </c>
      <c r="S443">
        <f>SUMIFS(Table2[number],Table2[Event],"Goal",Table2[H/U],"AWAY",Table2[GameID],Table2[[#This Row],[GameID]],Table2[GameTime],"&lt;="&amp;Table2[[#This Row],[GameTime]])</f>
        <v>0</v>
      </c>
      <c r="T443" t="str">
        <f>IF(Table2[[#This Row],[Event]]="Goal",Table2[[#This Row],[Hscore]]&amp;"-"&amp;Table2[[#This Row],[Uscore]],"")</f>
        <v>2-0</v>
      </c>
      <c r="U443">
        <v>914</v>
      </c>
      <c r="V443" s="1">
        <f>Table2[[#This Row],[GameTime]]-(Table2[[#This Row],[period]]-1)*1200</f>
        <v>914</v>
      </c>
      <c r="W443" s="1">
        <f>ROUNDDOWN(Table2[[#This Row],[Time]]/60,0)</f>
        <v>15</v>
      </c>
      <c r="X443" s="1">
        <f>ROUNDDOWN((Table2[[#This Row],[Time]]/60-Table2[[#This Row],[Time2]])*60,0)</f>
        <v>14</v>
      </c>
      <c r="Y443" s="1">
        <f>IF(Table2[[#This Row],[Time2]]&lt;10,0&amp;Table2[[#This Row],[Time2]],Table2[[#This Row],[Time2]])</f>
        <v>15</v>
      </c>
      <c r="Z443" s="1">
        <f>IF(Table2[[#This Row],[Time3]]&lt;10,0&amp;Table2[[#This Row],[Time3]],Table2[[#This Row],[Time3]])</f>
        <v>14</v>
      </c>
      <c r="AA443" s="2" t="str">
        <f>Table2[[#This Row],[Time4]]&amp;":"&amp;Table2[[#This Row],[Time5]]</f>
        <v>15:14</v>
      </c>
      <c r="AB443" s="1" t="str" cm="1">
        <f t="array" ref="AB443">IFERROR(IF(Table2[[#This Row],[code]]="","",_xlfn.IFS(AND(Table2[[#This Row],[code]]&lt;400,Table2[[#This Row],[code]]&lt;&gt;""),2,Table2[[#This Row],[code]]&gt;500,4)),"")</f>
        <v/>
      </c>
      <c r="AC443" s="1" t="str">
        <f>IF(Table2[[#This Row],[Event]]="Penalty",Table2[[#This Row],[number]],IF(Table2[[#This Row],[Event]]="Time-Out",401,""))</f>
        <v/>
      </c>
      <c r="AD443" s="1">
        <f>ROW(A442)</f>
        <v>442</v>
      </c>
      <c r="AE443" s="1">
        <f>COUNTIFS(Table2[GameID],Table2[[#This Row],[GameID]],Table2[Column1],"&lt;="&amp;Table2[[#This Row],[Column1]])-1</f>
        <v>2</v>
      </c>
    </row>
    <row r="444" spans="1:31" x14ac:dyDescent="0.45">
      <c r="A444" t="s">
        <v>337</v>
      </c>
      <c r="B444" t="str">
        <f>_xlfn.TEXTBEFORE(Table2[[#This Row],[Kamp]]," - ")</f>
        <v>RungstedHørsholm</v>
      </c>
      <c r="C444" t="str">
        <f>_xlfn.TEXTAFTER(Table2[[#This Row],[Kamp]],"- ")</f>
        <v>Copenhagen FC</v>
      </c>
      <c r="D444">
        <v>44892</v>
      </c>
      <c r="E444">
        <v>35332</v>
      </c>
      <c r="F444">
        <v>20222023</v>
      </c>
      <c r="G444" t="s">
        <v>17</v>
      </c>
      <c r="H444" t="s">
        <v>667</v>
      </c>
      <c r="I444" t="s">
        <v>677</v>
      </c>
      <c r="J444">
        <v>1</v>
      </c>
      <c r="K444">
        <v>29513</v>
      </c>
      <c r="L444">
        <v>1</v>
      </c>
      <c r="M444" t="s">
        <v>630</v>
      </c>
      <c r="N444" t="s">
        <v>240</v>
      </c>
      <c r="O444" t="s">
        <v>252</v>
      </c>
      <c r="P444">
        <v>3</v>
      </c>
      <c r="Q444">
        <v>63</v>
      </c>
      <c r="R444">
        <f>SUMIFS(Table2[number],Table2[Event],"Goal",Table2[H/U],"HOME",Table2[GameID],Table2[[#This Row],[GameID]],Table2[GameTime],"&lt;="&amp;Table2[[#This Row],[GameTime]])</f>
        <v>2</v>
      </c>
      <c r="S444">
        <f>SUMIFS(Table2[number],Table2[Event],"Goal",Table2[H/U],"AWAY",Table2[GameID],Table2[[#This Row],[GameID]],Table2[GameTime],"&lt;="&amp;Table2[[#This Row],[GameTime]])</f>
        <v>1</v>
      </c>
      <c r="T444" t="str">
        <f>IF(Table2[[#This Row],[Event]]="Goal",Table2[[#This Row],[Hscore]]&amp;"-"&amp;Table2[[#This Row],[Uscore]],"")</f>
        <v>2-1</v>
      </c>
      <c r="U444">
        <v>1015</v>
      </c>
      <c r="V444" s="1">
        <f>Table2[[#This Row],[GameTime]]-(Table2[[#This Row],[period]]-1)*1200</f>
        <v>1015</v>
      </c>
      <c r="W444" s="1">
        <f>ROUNDDOWN(Table2[[#This Row],[Time]]/60,0)</f>
        <v>16</v>
      </c>
      <c r="X444" s="1">
        <f>ROUNDDOWN((Table2[[#This Row],[Time]]/60-Table2[[#This Row],[Time2]])*60,0)</f>
        <v>55</v>
      </c>
      <c r="Y444" s="1">
        <f>IF(Table2[[#This Row],[Time2]]&lt;10,0&amp;Table2[[#This Row],[Time2]],Table2[[#This Row],[Time2]])</f>
        <v>16</v>
      </c>
      <c r="Z444" s="1">
        <f>IF(Table2[[#This Row],[Time3]]&lt;10,0&amp;Table2[[#This Row],[Time3]],Table2[[#This Row],[Time3]])</f>
        <v>55</v>
      </c>
      <c r="AA444" s="2" t="str">
        <f>Table2[[#This Row],[Time4]]&amp;":"&amp;Table2[[#This Row],[Time5]]</f>
        <v>16:55</v>
      </c>
      <c r="AB444" s="1" t="str" cm="1">
        <f t="array" ref="AB444">IFERROR(IF(Table2[[#This Row],[code]]="","",_xlfn.IFS(AND(Table2[[#This Row],[code]]&lt;400,Table2[[#This Row],[code]]&lt;&gt;""),2,Table2[[#This Row],[code]]&gt;500,4)),"")</f>
        <v/>
      </c>
      <c r="AC444" s="1" t="str">
        <f>IF(Table2[[#This Row],[Event]]="Penalty",Table2[[#This Row],[number]],IF(Table2[[#This Row],[Event]]="Time-Out",401,""))</f>
        <v/>
      </c>
      <c r="AD444" s="1">
        <f>ROW(A443)</f>
        <v>443</v>
      </c>
      <c r="AE444" s="1">
        <f>COUNTIFS(Table2[GameID],Table2[[#This Row],[GameID]],Table2[Column1],"&lt;="&amp;Table2[[#This Row],[Column1]])-1</f>
        <v>3</v>
      </c>
    </row>
    <row r="445" spans="1:31" x14ac:dyDescent="0.45">
      <c r="A445" t="s">
        <v>337</v>
      </c>
      <c r="B445" t="str">
        <f>_xlfn.TEXTBEFORE(Table2[[#This Row],[Kamp]]," - ")</f>
        <v>RungstedHørsholm</v>
      </c>
      <c r="C445" t="str">
        <f>_xlfn.TEXTAFTER(Table2[[#This Row],[Kamp]],"- ")</f>
        <v>Copenhagen FC</v>
      </c>
      <c r="D445">
        <v>44892</v>
      </c>
      <c r="E445">
        <v>35332</v>
      </c>
      <c r="F445">
        <v>20222023</v>
      </c>
      <c r="G445" t="s">
        <v>17</v>
      </c>
      <c r="H445" t="s">
        <v>662</v>
      </c>
      <c r="I445" t="s">
        <v>678</v>
      </c>
      <c r="J445">
        <v>2</v>
      </c>
      <c r="K445">
        <v>29508</v>
      </c>
      <c r="L445">
        <v>212</v>
      </c>
      <c r="M445" t="s">
        <v>631</v>
      </c>
      <c r="N445" t="s">
        <v>93</v>
      </c>
      <c r="O445" t="s">
        <v>634</v>
      </c>
      <c r="P445">
        <v>98</v>
      </c>
      <c r="Q445" t="s">
        <v>634</v>
      </c>
      <c r="R445">
        <f>SUMIFS(Table2[number],Table2[Event],"Goal",Table2[H/U],"HOME",Table2[GameID],Table2[[#This Row],[GameID]],Table2[GameTime],"&lt;="&amp;Table2[[#This Row],[GameTime]])</f>
        <v>2</v>
      </c>
      <c r="S445">
        <f>SUMIFS(Table2[number],Table2[Event],"Goal",Table2[H/U],"AWAY",Table2[GameID],Table2[[#This Row],[GameID]],Table2[GameTime],"&lt;="&amp;Table2[[#This Row],[GameTime]])</f>
        <v>1</v>
      </c>
      <c r="T445" t="str">
        <f>IF(Table2[[#This Row],[Event]]="Goal",Table2[[#This Row],[Hscore]]&amp;"-"&amp;Table2[[#This Row],[Uscore]],"")</f>
        <v/>
      </c>
      <c r="U445">
        <v>1613</v>
      </c>
      <c r="V445" s="1">
        <f>Table2[[#This Row],[GameTime]]-(Table2[[#This Row],[period]]-1)*1200</f>
        <v>413</v>
      </c>
      <c r="W445" s="1">
        <f>ROUNDDOWN(Table2[[#This Row],[Time]]/60,0)</f>
        <v>6</v>
      </c>
      <c r="X445" s="1">
        <f>ROUNDDOWN((Table2[[#This Row],[Time]]/60-Table2[[#This Row],[Time2]])*60,0)</f>
        <v>53</v>
      </c>
      <c r="Y445" s="1" t="str">
        <f>IF(Table2[[#This Row],[Time2]]&lt;10,0&amp;Table2[[#This Row],[Time2]],Table2[[#This Row],[Time2]])</f>
        <v>06</v>
      </c>
      <c r="Z445" s="1">
        <f>IF(Table2[[#This Row],[Time3]]&lt;10,0&amp;Table2[[#This Row],[Time3]],Table2[[#This Row],[Time3]])</f>
        <v>53</v>
      </c>
      <c r="AA445" s="2" t="str">
        <f>Table2[[#This Row],[Time4]]&amp;":"&amp;Table2[[#This Row],[Time5]]</f>
        <v>06:53</v>
      </c>
      <c r="AB445" s="1" cm="1">
        <f t="array" ref="AB445">IFERROR(IF(Table2[[#This Row],[code]]="","",_xlfn.IFS(AND(Table2[[#This Row],[code]]&lt;400,Table2[[#This Row],[code]]&lt;&gt;""),2,Table2[[#This Row],[code]]&gt;500,4)),"")</f>
        <v>2</v>
      </c>
      <c r="AC445" s="1">
        <f>IF(Table2[[#This Row],[Event]]="Penalty",Table2[[#This Row],[number]],IF(Table2[[#This Row],[Event]]="Time-Out",401,""))</f>
        <v>212</v>
      </c>
      <c r="AD445" s="1">
        <f>ROW(A444)</f>
        <v>444</v>
      </c>
      <c r="AE445" s="1">
        <f>COUNTIFS(Table2[GameID],Table2[[#This Row],[GameID]],Table2[Column1],"&lt;="&amp;Table2[[#This Row],[Column1]])-1</f>
        <v>4</v>
      </c>
    </row>
    <row r="446" spans="1:31" x14ac:dyDescent="0.45">
      <c r="A446" t="s">
        <v>337</v>
      </c>
      <c r="B446" t="str">
        <f>_xlfn.TEXTBEFORE(Table2[[#This Row],[Kamp]]," - ")</f>
        <v>RungstedHørsholm</v>
      </c>
      <c r="C446" t="str">
        <f>_xlfn.TEXTAFTER(Table2[[#This Row],[Kamp]],"- ")</f>
        <v>Copenhagen FC</v>
      </c>
      <c r="D446">
        <v>44892</v>
      </c>
      <c r="E446">
        <v>35332</v>
      </c>
      <c r="F446">
        <v>20222023</v>
      </c>
      <c r="G446" t="s">
        <v>17</v>
      </c>
      <c r="H446" t="s">
        <v>667</v>
      </c>
      <c r="I446" t="s">
        <v>677</v>
      </c>
      <c r="J446">
        <v>2</v>
      </c>
      <c r="K446">
        <v>29513</v>
      </c>
      <c r="L446">
        <v>1</v>
      </c>
      <c r="M446" t="s">
        <v>630</v>
      </c>
      <c r="N446" t="s">
        <v>245</v>
      </c>
      <c r="O446" t="s">
        <v>249</v>
      </c>
      <c r="P446">
        <v>22</v>
      </c>
      <c r="Q446">
        <v>41</v>
      </c>
      <c r="R446">
        <f>SUMIFS(Table2[number],Table2[Event],"Goal",Table2[H/U],"HOME",Table2[GameID],Table2[[#This Row],[GameID]],Table2[GameTime],"&lt;="&amp;Table2[[#This Row],[GameTime]])</f>
        <v>2</v>
      </c>
      <c r="S446">
        <f>SUMIFS(Table2[number],Table2[Event],"Goal",Table2[H/U],"AWAY",Table2[GameID],Table2[[#This Row],[GameID]],Table2[GameTime],"&lt;="&amp;Table2[[#This Row],[GameTime]])</f>
        <v>2</v>
      </c>
      <c r="T446" t="str">
        <f>IF(Table2[[#This Row],[Event]]="Goal",Table2[[#This Row],[Hscore]]&amp;"-"&amp;Table2[[#This Row],[Uscore]],"")</f>
        <v>2-2</v>
      </c>
      <c r="U446">
        <v>1770</v>
      </c>
      <c r="V446" s="1">
        <f>Table2[[#This Row],[GameTime]]-(Table2[[#This Row],[period]]-1)*1200</f>
        <v>570</v>
      </c>
      <c r="W446" s="1">
        <f>ROUNDDOWN(Table2[[#This Row],[Time]]/60,0)</f>
        <v>9</v>
      </c>
      <c r="X446" s="1">
        <f>ROUNDDOWN((Table2[[#This Row],[Time]]/60-Table2[[#This Row],[Time2]])*60,0)</f>
        <v>30</v>
      </c>
      <c r="Y446" s="1" t="str">
        <f>IF(Table2[[#This Row],[Time2]]&lt;10,0&amp;Table2[[#This Row],[Time2]],Table2[[#This Row],[Time2]])</f>
        <v>09</v>
      </c>
      <c r="Z446" s="1">
        <f>IF(Table2[[#This Row],[Time3]]&lt;10,0&amp;Table2[[#This Row],[Time3]],Table2[[#This Row],[Time3]])</f>
        <v>30</v>
      </c>
      <c r="AA446" s="2" t="str">
        <f>Table2[[#This Row],[Time4]]&amp;":"&amp;Table2[[#This Row],[Time5]]</f>
        <v>09:30</v>
      </c>
      <c r="AB446" s="1" t="str" cm="1">
        <f t="array" ref="AB446">IFERROR(IF(Table2[[#This Row],[code]]="","",_xlfn.IFS(AND(Table2[[#This Row],[code]]&lt;400,Table2[[#This Row],[code]]&lt;&gt;""),2,Table2[[#This Row],[code]]&gt;500,4)),"")</f>
        <v/>
      </c>
      <c r="AC446" s="1" t="str">
        <f>IF(Table2[[#This Row],[Event]]="Penalty",Table2[[#This Row],[number]],IF(Table2[[#This Row],[Event]]="Time-Out",401,""))</f>
        <v/>
      </c>
      <c r="AD446" s="1">
        <f>ROW(A445)</f>
        <v>445</v>
      </c>
      <c r="AE446" s="1">
        <f>COUNTIFS(Table2[GameID],Table2[[#This Row],[GameID]],Table2[Column1],"&lt;="&amp;Table2[[#This Row],[Column1]])-1</f>
        <v>5</v>
      </c>
    </row>
    <row r="447" spans="1:31" x14ac:dyDescent="0.45">
      <c r="A447" t="s">
        <v>337</v>
      </c>
      <c r="B447" t="str">
        <f>_xlfn.TEXTBEFORE(Table2[[#This Row],[Kamp]]," - ")</f>
        <v>RungstedHørsholm</v>
      </c>
      <c r="C447" t="str">
        <f>_xlfn.TEXTAFTER(Table2[[#This Row],[Kamp]],"- ")</f>
        <v>Copenhagen FC</v>
      </c>
      <c r="D447">
        <v>44892</v>
      </c>
      <c r="E447">
        <v>35332</v>
      </c>
      <c r="F447">
        <v>20222023</v>
      </c>
      <c r="G447" t="s">
        <v>17</v>
      </c>
      <c r="H447" t="s">
        <v>667</v>
      </c>
      <c r="I447" t="s">
        <v>677</v>
      </c>
      <c r="J447">
        <v>2</v>
      </c>
      <c r="K447">
        <v>29513</v>
      </c>
      <c r="L447">
        <v>220</v>
      </c>
      <c r="M447" t="s">
        <v>631</v>
      </c>
      <c r="N447" t="s">
        <v>245</v>
      </c>
      <c r="O447" t="s">
        <v>634</v>
      </c>
      <c r="P447">
        <v>22</v>
      </c>
      <c r="Q447" t="s">
        <v>634</v>
      </c>
      <c r="R447">
        <f>SUMIFS(Table2[number],Table2[Event],"Goal",Table2[H/U],"HOME",Table2[GameID],Table2[[#This Row],[GameID]],Table2[GameTime],"&lt;="&amp;Table2[[#This Row],[GameTime]])</f>
        <v>2</v>
      </c>
      <c r="S447">
        <f>SUMIFS(Table2[number],Table2[Event],"Goal",Table2[H/U],"AWAY",Table2[GameID],Table2[[#This Row],[GameID]],Table2[GameTime],"&lt;="&amp;Table2[[#This Row],[GameTime]])</f>
        <v>2</v>
      </c>
      <c r="T447" t="str">
        <f>IF(Table2[[#This Row],[Event]]="Goal",Table2[[#This Row],[Hscore]]&amp;"-"&amp;Table2[[#This Row],[Uscore]],"")</f>
        <v/>
      </c>
      <c r="U447">
        <v>1831</v>
      </c>
      <c r="V447" s="1">
        <f>Table2[[#This Row],[GameTime]]-(Table2[[#This Row],[period]]-1)*1200</f>
        <v>631</v>
      </c>
      <c r="W447" s="1">
        <f>ROUNDDOWN(Table2[[#This Row],[Time]]/60,0)</f>
        <v>10</v>
      </c>
      <c r="X447" s="1">
        <f>ROUNDDOWN((Table2[[#This Row],[Time]]/60-Table2[[#This Row],[Time2]])*60,0)</f>
        <v>31</v>
      </c>
      <c r="Y447" s="1">
        <f>IF(Table2[[#This Row],[Time2]]&lt;10,0&amp;Table2[[#This Row],[Time2]],Table2[[#This Row],[Time2]])</f>
        <v>10</v>
      </c>
      <c r="Z447" s="1">
        <f>IF(Table2[[#This Row],[Time3]]&lt;10,0&amp;Table2[[#This Row],[Time3]],Table2[[#This Row],[Time3]])</f>
        <v>31</v>
      </c>
      <c r="AA447" s="2" t="str">
        <f>Table2[[#This Row],[Time4]]&amp;":"&amp;Table2[[#This Row],[Time5]]</f>
        <v>10:31</v>
      </c>
      <c r="AB447" s="1" cm="1">
        <f t="array" ref="AB447">IFERROR(IF(Table2[[#This Row],[code]]="","",_xlfn.IFS(AND(Table2[[#This Row],[code]]&lt;400,Table2[[#This Row],[code]]&lt;&gt;""),2,Table2[[#This Row],[code]]&gt;500,4)),"")</f>
        <v>2</v>
      </c>
      <c r="AC447" s="1">
        <f>IF(Table2[[#This Row],[Event]]="Penalty",Table2[[#This Row],[number]],IF(Table2[[#This Row],[Event]]="Time-Out",401,""))</f>
        <v>220</v>
      </c>
      <c r="AD447" s="1">
        <f>ROW(A446)</f>
        <v>446</v>
      </c>
      <c r="AE447" s="1">
        <f>COUNTIFS(Table2[GameID],Table2[[#This Row],[GameID]],Table2[Column1],"&lt;="&amp;Table2[[#This Row],[Column1]])-1</f>
        <v>6</v>
      </c>
    </row>
    <row r="448" spans="1:31" x14ac:dyDescent="0.45">
      <c r="A448" t="s">
        <v>337</v>
      </c>
      <c r="B448" t="str">
        <f>_xlfn.TEXTBEFORE(Table2[[#This Row],[Kamp]]," - ")</f>
        <v>RungstedHørsholm</v>
      </c>
      <c r="C448" t="str">
        <f>_xlfn.TEXTAFTER(Table2[[#This Row],[Kamp]],"- ")</f>
        <v>Copenhagen FC</v>
      </c>
      <c r="D448">
        <v>44892</v>
      </c>
      <c r="E448">
        <v>35332</v>
      </c>
      <c r="F448">
        <v>20222023</v>
      </c>
      <c r="G448" t="s">
        <v>17</v>
      </c>
      <c r="H448" t="s">
        <v>667</v>
      </c>
      <c r="I448" t="s">
        <v>677</v>
      </c>
      <c r="J448">
        <v>2</v>
      </c>
      <c r="K448">
        <v>29513</v>
      </c>
      <c r="L448">
        <v>1</v>
      </c>
      <c r="M448" t="s">
        <v>630</v>
      </c>
      <c r="N448" t="s">
        <v>248</v>
      </c>
      <c r="O448" t="s">
        <v>253</v>
      </c>
      <c r="P448">
        <v>31</v>
      </c>
      <c r="Q448">
        <v>69</v>
      </c>
      <c r="R448">
        <f>SUMIFS(Table2[number],Table2[Event],"Goal",Table2[H/U],"HOME",Table2[GameID],Table2[[#This Row],[GameID]],Table2[GameTime],"&lt;="&amp;Table2[[#This Row],[GameTime]])</f>
        <v>2</v>
      </c>
      <c r="S448">
        <f>SUMIFS(Table2[number],Table2[Event],"Goal",Table2[H/U],"AWAY",Table2[GameID],Table2[[#This Row],[GameID]],Table2[GameTime],"&lt;="&amp;Table2[[#This Row],[GameTime]])</f>
        <v>3</v>
      </c>
      <c r="T448" t="str">
        <f>IF(Table2[[#This Row],[Event]]="Goal",Table2[[#This Row],[Hscore]]&amp;"-"&amp;Table2[[#This Row],[Uscore]],"")</f>
        <v>2-3</v>
      </c>
      <c r="U448">
        <v>1923</v>
      </c>
      <c r="V448" s="1">
        <f>Table2[[#This Row],[GameTime]]-(Table2[[#This Row],[period]]-1)*1200</f>
        <v>723</v>
      </c>
      <c r="W448" s="1">
        <f>ROUNDDOWN(Table2[[#This Row],[Time]]/60,0)</f>
        <v>12</v>
      </c>
      <c r="X448" s="1">
        <f>ROUNDDOWN((Table2[[#This Row],[Time]]/60-Table2[[#This Row],[Time2]])*60,0)</f>
        <v>3</v>
      </c>
      <c r="Y448" s="1">
        <f>IF(Table2[[#This Row],[Time2]]&lt;10,0&amp;Table2[[#This Row],[Time2]],Table2[[#This Row],[Time2]])</f>
        <v>12</v>
      </c>
      <c r="Z448" s="1" t="str">
        <f>IF(Table2[[#This Row],[Time3]]&lt;10,0&amp;Table2[[#This Row],[Time3]],Table2[[#This Row],[Time3]])</f>
        <v>03</v>
      </c>
      <c r="AA448" s="2" t="str">
        <f>Table2[[#This Row],[Time4]]&amp;":"&amp;Table2[[#This Row],[Time5]]</f>
        <v>12:03</v>
      </c>
      <c r="AB448" s="1" t="str" cm="1">
        <f t="array" ref="AB448">IFERROR(IF(Table2[[#This Row],[code]]="","",_xlfn.IFS(AND(Table2[[#This Row],[code]]&lt;400,Table2[[#This Row],[code]]&lt;&gt;""),2,Table2[[#This Row],[code]]&gt;500,4)),"")</f>
        <v/>
      </c>
      <c r="AC448" s="1" t="str">
        <f>IF(Table2[[#This Row],[Event]]="Penalty",Table2[[#This Row],[number]],IF(Table2[[#This Row],[Event]]="Time-Out",401,""))</f>
        <v/>
      </c>
      <c r="AD448" s="1">
        <f>ROW(A447)</f>
        <v>447</v>
      </c>
      <c r="AE448" s="1">
        <f>COUNTIFS(Table2[GameID],Table2[[#This Row],[GameID]],Table2[Column1],"&lt;="&amp;Table2[[#This Row],[Column1]])-1</f>
        <v>7</v>
      </c>
    </row>
    <row r="449" spans="1:31" x14ac:dyDescent="0.45">
      <c r="A449" t="s">
        <v>337</v>
      </c>
      <c r="B449" t="str">
        <f>_xlfn.TEXTBEFORE(Table2[[#This Row],[Kamp]]," - ")</f>
        <v>RungstedHørsholm</v>
      </c>
      <c r="C449" t="str">
        <f>_xlfn.TEXTAFTER(Table2[[#This Row],[Kamp]],"- ")</f>
        <v>Copenhagen FC</v>
      </c>
      <c r="D449">
        <v>44892</v>
      </c>
      <c r="E449">
        <v>35332</v>
      </c>
      <c r="F449">
        <v>20222023</v>
      </c>
      <c r="G449" t="s">
        <v>17</v>
      </c>
      <c r="H449" t="s">
        <v>667</v>
      </c>
      <c r="I449" t="s">
        <v>677</v>
      </c>
      <c r="J449">
        <v>2</v>
      </c>
      <c r="K449">
        <v>29513</v>
      </c>
      <c r="L449">
        <v>1</v>
      </c>
      <c r="M449" t="s">
        <v>630</v>
      </c>
      <c r="N449" t="s">
        <v>255</v>
      </c>
      <c r="O449" t="s">
        <v>247</v>
      </c>
      <c r="P449">
        <v>88</v>
      </c>
      <c r="Q449">
        <v>27</v>
      </c>
      <c r="R449">
        <f>SUMIFS(Table2[number],Table2[Event],"Goal",Table2[H/U],"HOME",Table2[GameID],Table2[[#This Row],[GameID]],Table2[GameTime],"&lt;="&amp;Table2[[#This Row],[GameTime]])</f>
        <v>2</v>
      </c>
      <c r="S449">
        <f>SUMIFS(Table2[number],Table2[Event],"Goal",Table2[H/U],"AWAY",Table2[GameID],Table2[[#This Row],[GameID]],Table2[GameTime],"&lt;="&amp;Table2[[#This Row],[GameTime]])</f>
        <v>4</v>
      </c>
      <c r="T449" t="str">
        <f>IF(Table2[[#This Row],[Event]]="Goal",Table2[[#This Row],[Hscore]]&amp;"-"&amp;Table2[[#This Row],[Uscore]],"")</f>
        <v>2-4</v>
      </c>
      <c r="U449">
        <v>2141</v>
      </c>
      <c r="V449" s="1">
        <f>Table2[[#This Row],[GameTime]]-(Table2[[#This Row],[period]]-1)*1200</f>
        <v>941</v>
      </c>
      <c r="W449" s="1">
        <f>ROUNDDOWN(Table2[[#This Row],[Time]]/60,0)</f>
        <v>15</v>
      </c>
      <c r="X449" s="1">
        <f>ROUNDDOWN((Table2[[#This Row],[Time]]/60-Table2[[#This Row],[Time2]])*60,0)</f>
        <v>41</v>
      </c>
      <c r="Y449" s="1">
        <f>IF(Table2[[#This Row],[Time2]]&lt;10,0&amp;Table2[[#This Row],[Time2]],Table2[[#This Row],[Time2]])</f>
        <v>15</v>
      </c>
      <c r="Z449" s="1">
        <f>IF(Table2[[#This Row],[Time3]]&lt;10,0&amp;Table2[[#This Row],[Time3]],Table2[[#This Row],[Time3]])</f>
        <v>41</v>
      </c>
      <c r="AA449" s="2" t="str">
        <f>Table2[[#This Row],[Time4]]&amp;":"&amp;Table2[[#This Row],[Time5]]</f>
        <v>15:41</v>
      </c>
      <c r="AB449" s="1" t="str" cm="1">
        <f t="array" ref="AB449">IFERROR(IF(Table2[[#This Row],[code]]="","",_xlfn.IFS(AND(Table2[[#This Row],[code]]&lt;400,Table2[[#This Row],[code]]&lt;&gt;""),2,Table2[[#This Row],[code]]&gt;500,4)),"")</f>
        <v/>
      </c>
      <c r="AC449" s="1" t="str">
        <f>IF(Table2[[#This Row],[Event]]="Penalty",Table2[[#This Row],[number]],IF(Table2[[#This Row],[Event]]="Time-Out",401,""))</f>
        <v/>
      </c>
      <c r="AD449" s="1">
        <f>ROW(A448)</f>
        <v>448</v>
      </c>
      <c r="AE449" s="1">
        <f>COUNTIFS(Table2[GameID],Table2[[#This Row],[GameID]],Table2[Column1],"&lt;="&amp;Table2[[#This Row],[Column1]])-1</f>
        <v>8</v>
      </c>
    </row>
    <row r="450" spans="1:31" x14ac:dyDescent="0.45">
      <c r="A450" t="s">
        <v>337</v>
      </c>
      <c r="B450" t="str">
        <f>_xlfn.TEXTBEFORE(Table2[[#This Row],[Kamp]]," - ")</f>
        <v>RungstedHørsholm</v>
      </c>
      <c r="C450" t="str">
        <f>_xlfn.TEXTAFTER(Table2[[#This Row],[Kamp]],"- ")</f>
        <v>Copenhagen FC</v>
      </c>
      <c r="D450">
        <v>44892</v>
      </c>
      <c r="E450">
        <v>35332</v>
      </c>
      <c r="F450">
        <v>20222023</v>
      </c>
      <c r="G450" t="s">
        <v>17</v>
      </c>
      <c r="H450" t="s">
        <v>667</v>
      </c>
      <c r="I450" t="s">
        <v>677</v>
      </c>
      <c r="J450">
        <v>3</v>
      </c>
      <c r="K450">
        <v>29513</v>
      </c>
      <c r="L450">
        <v>1</v>
      </c>
      <c r="M450" t="s">
        <v>630</v>
      </c>
      <c r="N450" t="s">
        <v>253</v>
      </c>
      <c r="O450" t="s">
        <v>240</v>
      </c>
      <c r="P450">
        <v>69</v>
      </c>
      <c r="Q450">
        <v>3</v>
      </c>
      <c r="R450">
        <f>SUMIFS(Table2[number],Table2[Event],"Goal",Table2[H/U],"HOME",Table2[GameID],Table2[[#This Row],[GameID]],Table2[GameTime],"&lt;="&amp;Table2[[#This Row],[GameTime]])</f>
        <v>2</v>
      </c>
      <c r="S450">
        <f>SUMIFS(Table2[number],Table2[Event],"Goal",Table2[H/U],"AWAY",Table2[GameID],Table2[[#This Row],[GameID]],Table2[GameTime],"&lt;="&amp;Table2[[#This Row],[GameTime]])</f>
        <v>5</v>
      </c>
      <c r="T450" t="str">
        <f>IF(Table2[[#This Row],[Event]]="Goal",Table2[[#This Row],[Hscore]]&amp;"-"&amp;Table2[[#This Row],[Uscore]],"")</f>
        <v>2-5</v>
      </c>
      <c r="U450">
        <v>2419</v>
      </c>
      <c r="V450" s="1">
        <f>Table2[[#This Row],[GameTime]]-(Table2[[#This Row],[period]]-1)*1200</f>
        <v>19</v>
      </c>
      <c r="W450" s="1">
        <f>ROUNDDOWN(Table2[[#This Row],[Time]]/60,0)</f>
        <v>0</v>
      </c>
      <c r="X450" s="1">
        <f>ROUNDDOWN((Table2[[#This Row],[Time]]/60-Table2[[#This Row],[Time2]])*60,0)</f>
        <v>19</v>
      </c>
      <c r="Y450" s="1" t="str">
        <f>IF(Table2[[#This Row],[Time2]]&lt;10,0&amp;Table2[[#This Row],[Time2]],Table2[[#This Row],[Time2]])</f>
        <v>00</v>
      </c>
      <c r="Z450" s="1">
        <f>IF(Table2[[#This Row],[Time3]]&lt;10,0&amp;Table2[[#This Row],[Time3]],Table2[[#This Row],[Time3]])</f>
        <v>19</v>
      </c>
      <c r="AA450" s="2" t="str">
        <f>Table2[[#This Row],[Time4]]&amp;":"&amp;Table2[[#This Row],[Time5]]</f>
        <v>00:19</v>
      </c>
      <c r="AB450" s="1" t="str" cm="1">
        <f t="array" ref="AB450">IFERROR(IF(Table2[[#This Row],[code]]="","",_xlfn.IFS(AND(Table2[[#This Row],[code]]&lt;400,Table2[[#This Row],[code]]&lt;&gt;""),2,Table2[[#This Row],[code]]&gt;500,4)),"")</f>
        <v/>
      </c>
      <c r="AC450" s="1" t="str">
        <f>IF(Table2[[#This Row],[Event]]="Penalty",Table2[[#This Row],[number]],IF(Table2[[#This Row],[Event]]="Time-Out",401,""))</f>
        <v/>
      </c>
      <c r="AD450" s="1">
        <f>ROW(A449)</f>
        <v>449</v>
      </c>
      <c r="AE450" s="1">
        <f>COUNTIFS(Table2[GameID],Table2[[#This Row],[GameID]],Table2[Column1],"&lt;="&amp;Table2[[#This Row],[Column1]])-1</f>
        <v>9</v>
      </c>
    </row>
    <row r="451" spans="1:31" x14ac:dyDescent="0.45">
      <c r="A451" t="s">
        <v>337</v>
      </c>
      <c r="B451" t="str">
        <f>_xlfn.TEXTBEFORE(Table2[[#This Row],[Kamp]]," - ")</f>
        <v>RungstedHørsholm</v>
      </c>
      <c r="C451" t="str">
        <f>_xlfn.TEXTAFTER(Table2[[#This Row],[Kamp]],"- ")</f>
        <v>Copenhagen FC</v>
      </c>
      <c r="D451">
        <v>44892</v>
      </c>
      <c r="E451">
        <v>35332</v>
      </c>
      <c r="F451">
        <v>20222023</v>
      </c>
      <c r="G451" t="s">
        <v>17</v>
      </c>
      <c r="H451" t="s">
        <v>662</v>
      </c>
      <c r="I451" t="s">
        <v>678</v>
      </c>
      <c r="J451">
        <v>3</v>
      </c>
      <c r="K451">
        <v>29508</v>
      </c>
      <c r="L451">
        <v>201</v>
      </c>
      <c r="M451" t="s">
        <v>631</v>
      </c>
      <c r="N451" t="s">
        <v>81</v>
      </c>
      <c r="O451" t="s">
        <v>634</v>
      </c>
      <c r="P451">
        <v>13</v>
      </c>
      <c r="Q451" t="s">
        <v>634</v>
      </c>
      <c r="R451">
        <f>SUMIFS(Table2[number],Table2[Event],"Goal",Table2[H/U],"HOME",Table2[GameID],Table2[[#This Row],[GameID]],Table2[GameTime],"&lt;="&amp;Table2[[#This Row],[GameTime]])</f>
        <v>2</v>
      </c>
      <c r="S451">
        <f>SUMIFS(Table2[number],Table2[Event],"Goal",Table2[H/U],"AWAY",Table2[GameID],Table2[[#This Row],[GameID]],Table2[GameTime],"&lt;="&amp;Table2[[#This Row],[GameTime]])</f>
        <v>5</v>
      </c>
      <c r="T451" t="str">
        <f>IF(Table2[[#This Row],[Event]]="Goal",Table2[[#This Row],[Hscore]]&amp;"-"&amp;Table2[[#This Row],[Uscore]],"")</f>
        <v/>
      </c>
      <c r="U451">
        <v>2669</v>
      </c>
      <c r="V451" s="1">
        <f>Table2[[#This Row],[GameTime]]-(Table2[[#This Row],[period]]-1)*1200</f>
        <v>269</v>
      </c>
      <c r="W451" s="1">
        <f>ROUNDDOWN(Table2[[#This Row],[Time]]/60,0)</f>
        <v>4</v>
      </c>
      <c r="X451" s="1">
        <f>ROUNDDOWN((Table2[[#This Row],[Time]]/60-Table2[[#This Row],[Time2]])*60,0)</f>
        <v>29</v>
      </c>
      <c r="Y451" s="1" t="str">
        <f>IF(Table2[[#This Row],[Time2]]&lt;10,0&amp;Table2[[#This Row],[Time2]],Table2[[#This Row],[Time2]])</f>
        <v>04</v>
      </c>
      <c r="Z451" s="1">
        <f>IF(Table2[[#This Row],[Time3]]&lt;10,0&amp;Table2[[#This Row],[Time3]],Table2[[#This Row],[Time3]])</f>
        <v>29</v>
      </c>
      <c r="AA451" s="2" t="str">
        <f>Table2[[#This Row],[Time4]]&amp;":"&amp;Table2[[#This Row],[Time5]]</f>
        <v>04:29</v>
      </c>
      <c r="AB451" s="1" cm="1">
        <f t="array" ref="AB451">IFERROR(IF(Table2[[#This Row],[code]]="","",_xlfn.IFS(AND(Table2[[#This Row],[code]]&lt;400,Table2[[#This Row],[code]]&lt;&gt;""),2,Table2[[#This Row],[code]]&gt;500,4)),"")</f>
        <v>2</v>
      </c>
      <c r="AC451" s="1">
        <f>IF(Table2[[#This Row],[Event]]="Penalty",Table2[[#This Row],[number]],IF(Table2[[#This Row],[Event]]="Time-Out",401,""))</f>
        <v>201</v>
      </c>
      <c r="AD451" s="1">
        <f>ROW(A450)</f>
        <v>450</v>
      </c>
      <c r="AE451" s="1">
        <f>COUNTIFS(Table2[GameID],Table2[[#This Row],[GameID]],Table2[Column1],"&lt;="&amp;Table2[[#This Row],[Column1]])-1</f>
        <v>10</v>
      </c>
    </row>
    <row r="452" spans="1:31" x14ac:dyDescent="0.45">
      <c r="A452" t="s">
        <v>337</v>
      </c>
      <c r="B452" t="str">
        <f>_xlfn.TEXTBEFORE(Table2[[#This Row],[Kamp]]," - ")</f>
        <v>RungstedHørsholm</v>
      </c>
      <c r="C452" t="str">
        <f>_xlfn.TEXTAFTER(Table2[[#This Row],[Kamp]],"- ")</f>
        <v>Copenhagen FC</v>
      </c>
      <c r="D452">
        <v>44892</v>
      </c>
      <c r="E452">
        <v>35332</v>
      </c>
      <c r="F452">
        <v>20222023</v>
      </c>
      <c r="G452" t="s">
        <v>17</v>
      </c>
      <c r="H452" t="s">
        <v>662</v>
      </c>
      <c r="I452" t="s">
        <v>678</v>
      </c>
      <c r="J452">
        <v>3</v>
      </c>
      <c r="K452">
        <v>29508</v>
      </c>
      <c r="L452">
        <v>0</v>
      </c>
      <c r="M452" t="s">
        <v>633</v>
      </c>
      <c r="N452" t="s">
        <v>634</v>
      </c>
      <c r="O452" t="s">
        <v>634</v>
      </c>
      <c r="P452" t="s">
        <v>634</v>
      </c>
      <c r="Q452" t="s">
        <v>634</v>
      </c>
      <c r="R452">
        <f>SUMIFS(Table2[number],Table2[Event],"Goal",Table2[H/U],"HOME",Table2[GameID],Table2[[#This Row],[GameID]],Table2[GameTime],"&lt;="&amp;Table2[[#This Row],[GameTime]])</f>
        <v>2</v>
      </c>
      <c r="S452">
        <f>SUMIFS(Table2[number],Table2[Event],"Goal",Table2[H/U],"AWAY",Table2[GameID],Table2[[#This Row],[GameID]],Table2[GameTime],"&lt;="&amp;Table2[[#This Row],[GameTime]])</f>
        <v>5</v>
      </c>
      <c r="T452" t="str">
        <f>IF(Table2[[#This Row],[Event]]="Goal",Table2[[#This Row],[Hscore]]&amp;"-"&amp;Table2[[#This Row],[Uscore]],"")</f>
        <v/>
      </c>
      <c r="U452">
        <v>2990</v>
      </c>
      <c r="V452" s="1">
        <f>Table2[[#This Row],[GameTime]]-(Table2[[#This Row],[period]]-1)*1200</f>
        <v>590</v>
      </c>
      <c r="W452" s="1">
        <f>ROUNDDOWN(Table2[[#This Row],[Time]]/60,0)</f>
        <v>9</v>
      </c>
      <c r="X452" s="1">
        <f>ROUNDDOWN((Table2[[#This Row],[Time]]/60-Table2[[#This Row],[Time2]])*60,0)</f>
        <v>50</v>
      </c>
      <c r="Y452" s="1" t="str">
        <f>IF(Table2[[#This Row],[Time2]]&lt;10,0&amp;Table2[[#This Row],[Time2]],Table2[[#This Row],[Time2]])</f>
        <v>09</v>
      </c>
      <c r="Z452" s="1">
        <f>IF(Table2[[#This Row],[Time3]]&lt;10,0&amp;Table2[[#This Row],[Time3]],Table2[[#This Row],[Time3]])</f>
        <v>50</v>
      </c>
      <c r="AA452" s="2" t="str">
        <f>Table2[[#This Row],[Time4]]&amp;":"&amp;Table2[[#This Row],[Time5]]</f>
        <v>09:50</v>
      </c>
      <c r="AB452" s="1" t="str" cm="1">
        <f t="array" ref="AB452">IFERROR(IF(Table2[[#This Row],[code]]="","",_xlfn.IFS(AND(Table2[[#This Row],[code]]&lt;400,Table2[[#This Row],[code]]&lt;&gt;""),2,Table2[[#This Row],[code]]&gt;500,4)),"")</f>
        <v/>
      </c>
      <c r="AC452" s="1">
        <f>IF(Table2[[#This Row],[Event]]="Penalty",Table2[[#This Row],[number]],IF(Table2[[#This Row],[Event]]="Time-Out",401,""))</f>
        <v>401</v>
      </c>
      <c r="AD452" s="1">
        <f>ROW(A451)</f>
        <v>451</v>
      </c>
      <c r="AE452" s="1">
        <f>COUNTIFS(Table2[GameID],Table2[[#This Row],[GameID]],Table2[Column1],"&lt;="&amp;Table2[[#This Row],[Column1]])-1</f>
        <v>11</v>
      </c>
    </row>
    <row r="453" spans="1:31" x14ac:dyDescent="0.45">
      <c r="A453" t="s">
        <v>337</v>
      </c>
      <c r="B453" t="str">
        <f>_xlfn.TEXTBEFORE(Table2[[#This Row],[Kamp]]," - ")</f>
        <v>RungstedHørsholm</v>
      </c>
      <c r="C453" t="str">
        <f>_xlfn.TEXTAFTER(Table2[[#This Row],[Kamp]],"- ")</f>
        <v>Copenhagen FC</v>
      </c>
      <c r="D453">
        <v>44892</v>
      </c>
      <c r="E453">
        <v>35332</v>
      </c>
      <c r="F453">
        <v>20222023</v>
      </c>
      <c r="G453" t="s">
        <v>17</v>
      </c>
      <c r="H453" t="s">
        <v>667</v>
      </c>
      <c r="I453" t="s">
        <v>677</v>
      </c>
      <c r="J453">
        <v>3</v>
      </c>
      <c r="K453">
        <v>29513</v>
      </c>
      <c r="L453">
        <v>504</v>
      </c>
      <c r="M453" t="s">
        <v>631</v>
      </c>
      <c r="N453" t="s">
        <v>339</v>
      </c>
      <c r="O453" t="s">
        <v>634</v>
      </c>
      <c r="P453">
        <v>19</v>
      </c>
      <c r="Q453" t="s">
        <v>634</v>
      </c>
      <c r="R453">
        <f>SUMIFS(Table2[number],Table2[Event],"Goal",Table2[H/U],"HOME",Table2[GameID],Table2[[#This Row],[GameID]],Table2[GameTime],"&lt;="&amp;Table2[[#This Row],[GameTime]])</f>
        <v>2</v>
      </c>
      <c r="S453">
        <f>SUMIFS(Table2[number],Table2[Event],"Goal",Table2[H/U],"AWAY",Table2[GameID],Table2[[#This Row],[GameID]],Table2[GameTime],"&lt;="&amp;Table2[[#This Row],[GameTime]])</f>
        <v>5</v>
      </c>
      <c r="T453" t="str">
        <f>IF(Table2[[#This Row],[Event]]="Goal",Table2[[#This Row],[Hscore]]&amp;"-"&amp;Table2[[#This Row],[Uscore]],"")</f>
        <v/>
      </c>
      <c r="U453">
        <v>3125</v>
      </c>
      <c r="V453" s="1">
        <f>Table2[[#This Row],[GameTime]]-(Table2[[#This Row],[period]]-1)*1200</f>
        <v>725</v>
      </c>
      <c r="W453" s="1">
        <f>ROUNDDOWN(Table2[[#This Row],[Time]]/60,0)</f>
        <v>12</v>
      </c>
      <c r="X453" s="1">
        <f>ROUNDDOWN((Table2[[#This Row],[Time]]/60-Table2[[#This Row],[Time2]])*60,0)</f>
        <v>5</v>
      </c>
      <c r="Y453" s="1">
        <f>IF(Table2[[#This Row],[Time2]]&lt;10,0&amp;Table2[[#This Row],[Time2]],Table2[[#This Row],[Time2]])</f>
        <v>12</v>
      </c>
      <c r="Z453" s="1" t="str">
        <f>IF(Table2[[#This Row],[Time3]]&lt;10,0&amp;Table2[[#This Row],[Time3]],Table2[[#This Row],[Time3]])</f>
        <v>05</v>
      </c>
      <c r="AA453" s="2" t="str">
        <f>Table2[[#This Row],[Time4]]&amp;":"&amp;Table2[[#This Row],[Time5]]</f>
        <v>12:05</v>
      </c>
      <c r="AB453" s="1" cm="1">
        <f t="array" ref="AB453">IFERROR(IF(Table2[[#This Row],[code]]="","",_xlfn.IFS(AND(Table2[[#This Row],[code]]&lt;400,Table2[[#This Row],[code]]&lt;&gt;""),2,Table2[[#This Row],[code]]&gt;500,4)),"")</f>
        <v>4</v>
      </c>
      <c r="AC453" s="1">
        <f>IF(Table2[[#This Row],[Event]]="Penalty",Table2[[#This Row],[number]],IF(Table2[[#This Row],[Event]]="Time-Out",401,""))</f>
        <v>504</v>
      </c>
      <c r="AD453" s="1">
        <f>ROW(A452)</f>
        <v>452</v>
      </c>
      <c r="AE453" s="1">
        <f>COUNTIFS(Table2[GameID],Table2[[#This Row],[GameID]],Table2[Column1],"&lt;="&amp;Table2[[#This Row],[Column1]])-1</f>
        <v>12</v>
      </c>
    </row>
    <row r="454" spans="1:31" x14ac:dyDescent="0.45">
      <c r="A454" t="s">
        <v>337</v>
      </c>
      <c r="B454" t="str">
        <f>_xlfn.TEXTBEFORE(Table2[[#This Row],[Kamp]]," - ")</f>
        <v>RungstedHørsholm</v>
      </c>
      <c r="C454" t="str">
        <f>_xlfn.TEXTAFTER(Table2[[#This Row],[Kamp]],"- ")</f>
        <v>Copenhagen FC</v>
      </c>
      <c r="D454">
        <v>44892</v>
      </c>
      <c r="E454">
        <v>35332</v>
      </c>
      <c r="F454">
        <v>20222023</v>
      </c>
      <c r="G454" t="s">
        <v>17</v>
      </c>
      <c r="H454" t="s">
        <v>667</v>
      </c>
      <c r="I454" t="s">
        <v>677</v>
      </c>
      <c r="J454">
        <v>3</v>
      </c>
      <c r="K454">
        <v>29513</v>
      </c>
      <c r="L454">
        <v>201</v>
      </c>
      <c r="M454" t="s">
        <v>631</v>
      </c>
      <c r="N454" t="s">
        <v>250</v>
      </c>
      <c r="O454" t="s">
        <v>634</v>
      </c>
      <c r="P454">
        <v>42</v>
      </c>
      <c r="Q454" t="s">
        <v>634</v>
      </c>
      <c r="R454">
        <f>SUMIFS(Table2[number],Table2[Event],"Goal",Table2[H/U],"HOME",Table2[GameID],Table2[[#This Row],[GameID]],Table2[GameTime],"&lt;="&amp;Table2[[#This Row],[GameTime]])</f>
        <v>2</v>
      </c>
      <c r="S454">
        <f>SUMIFS(Table2[number],Table2[Event],"Goal",Table2[H/U],"AWAY",Table2[GameID],Table2[[#This Row],[GameID]],Table2[GameTime],"&lt;="&amp;Table2[[#This Row],[GameTime]])</f>
        <v>5</v>
      </c>
      <c r="T454" t="str">
        <f>IF(Table2[[#This Row],[Event]]="Goal",Table2[[#This Row],[Hscore]]&amp;"-"&amp;Table2[[#This Row],[Uscore]],"")</f>
        <v/>
      </c>
      <c r="U454">
        <v>3421</v>
      </c>
      <c r="V454" s="1">
        <f>Table2[[#This Row],[GameTime]]-(Table2[[#This Row],[period]]-1)*1200</f>
        <v>1021</v>
      </c>
      <c r="W454" s="1">
        <f>ROUNDDOWN(Table2[[#This Row],[Time]]/60,0)</f>
        <v>17</v>
      </c>
      <c r="X454" s="1">
        <f>ROUNDDOWN((Table2[[#This Row],[Time]]/60-Table2[[#This Row],[Time2]])*60,0)</f>
        <v>0</v>
      </c>
      <c r="Y454" s="1">
        <f>IF(Table2[[#This Row],[Time2]]&lt;10,0&amp;Table2[[#This Row],[Time2]],Table2[[#This Row],[Time2]])</f>
        <v>17</v>
      </c>
      <c r="Z454" s="1" t="str">
        <f>IF(Table2[[#This Row],[Time3]]&lt;10,0&amp;Table2[[#This Row],[Time3]],Table2[[#This Row],[Time3]])</f>
        <v>00</v>
      </c>
      <c r="AA454" s="2" t="str">
        <f>Table2[[#This Row],[Time4]]&amp;":"&amp;Table2[[#This Row],[Time5]]</f>
        <v>17:00</v>
      </c>
      <c r="AB454" s="1" cm="1">
        <f t="array" ref="AB454">IFERROR(IF(Table2[[#This Row],[code]]="","",_xlfn.IFS(AND(Table2[[#This Row],[code]]&lt;400,Table2[[#This Row],[code]]&lt;&gt;""),2,Table2[[#This Row],[code]]&gt;500,4)),"")</f>
        <v>2</v>
      </c>
      <c r="AC454" s="1">
        <f>IF(Table2[[#This Row],[Event]]="Penalty",Table2[[#This Row],[number]],IF(Table2[[#This Row],[Event]]="Time-Out",401,""))</f>
        <v>201</v>
      </c>
      <c r="AD454" s="1">
        <f>ROW(A453)</f>
        <v>453</v>
      </c>
      <c r="AE454" s="1">
        <f>COUNTIFS(Table2[GameID],Table2[[#This Row],[GameID]],Table2[Column1],"&lt;="&amp;Table2[[#This Row],[Column1]])-1</f>
        <v>13</v>
      </c>
    </row>
    <row r="455" spans="1:31" x14ac:dyDescent="0.45">
      <c r="A455" t="s">
        <v>328</v>
      </c>
      <c r="B455" t="str">
        <f>_xlfn.TEXTBEFORE(Table2[[#This Row],[Kamp]]," - ")</f>
        <v>Benløse IF</v>
      </c>
      <c r="C455" t="str">
        <f>_xlfn.TEXTAFTER(Table2[[#This Row],[Kamp]],"- ")</f>
        <v>Hvidovre Attack</v>
      </c>
      <c r="D455">
        <v>44891</v>
      </c>
      <c r="E455">
        <v>35333</v>
      </c>
      <c r="F455">
        <v>20222023</v>
      </c>
      <c r="G455" t="s">
        <v>17</v>
      </c>
      <c r="H455" t="s">
        <v>658</v>
      </c>
      <c r="I455" t="s">
        <v>678</v>
      </c>
      <c r="J455">
        <v>1</v>
      </c>
      <c r="K455">
        <v>29507</v>
      </c>
      <c r="L455">
        <v>1</v>
      </c>
      <c r="M455" t="s">
        <v>630</v>
      </c>
      <c r="N455" t="s">
        <v>25</v>
      </c>
      <c r="O455" t="s">
        <v>29</v>
      </c>
      <c r="P455">
        <v>24</v>
      </c>
      <c r="Q455">
        <v>44</v>
      </c>
      <c r="R455">
        <f>SUMIFS(Table2[number],Table2[Event],"Goal",Table2[H/U],"HOME",Table2[GameID],Table2[[#This Row],[GameID]],Table2[GameTime],"&lt;="&amp;Table2[[#This Row],[GameTime]])</f>
        <v>1</v>
      </c>
      <c r="S455">
        <f>SUMIFS(Table2[number],Table2[Event],"Goal",Table2[H/U],"AWAY",Table2[GameID],Table2[[#This Row],[GameID]],Table2[GameTime],"&lt;="&amp;Table2[[#This Row],[GameTime]])</f>
        <v>0</v>
      </c>
      <c r="T455" t="str">
        <f>IF(Table2[[#This Row],[Event]]="Goal",Table2[[#This Row],[Hscore]]&amp;"-"&amp;Table2[[#This Row],[Uscore]],"")</f>
        <v>1-0</v>
      </c>
      <c r="U455">
        <v>207</v>
      </c>
      <c r="V455" s="1">
        <f>Table2[[#This Row],[GameTime]]-(Table2[[#This Row],[period]]-1)*1200</f>
        <v>207</v>
      </c>
      <c r="W455" s="1">
        <f>ROUNDDOWN(Table2[[#This Row],[Time]]/60,0)</f>
        <v>3</v>
      </c>
      <c r="X455" s="1">
        <f>ROUNDDOWN((Table2[[#This Row],[Time]]/60-Table2[[#This Row],[Time2]])*60,0)</f>
        <v>27</v>
      </c>
      <c r="Y455" s="1" t="str">
        <f>IF(Table2[[#This Row],[Time2]]&lt;10,0&amp;Table2[[#This Row],[Time2]],Table2[[#This Row],[Time2]])</f>
        <v>03</v>
      </c>
      <c r="Z455" s="1">
        <f>IF(Table2[[#This Row],[Time3]]&lt;10,0&amp;Table2[[#This Row],[Time3]],Table2[[#This Row],[Time3]])</f>
        <v>27</v>
      </c>
      <c r="AA455" s="2" t="str">
        <f>Table2[[#This Row],[Time4]]&amp;":"&amp;Table2[[#This Row],[Time5]]</f>
        <v>03:27</v>
      </c>
      <c r="AB455" s="1" t="str" cm="1">
        <f t="array" ref="AB455">IFERROR(IF(Table2[[#This Row],[code]]="","",_xlfn.IFS(AND(Table2[[#This Row],[code]]&lt;400,Table2[[#This Row],[code]]&lt;&gt;""),2,Table2[[#This Row],[code]]&gt;500,4)),"")</f>
        <v/>
      </c>
      <c r="AC455" s="1" t="str">
        <f>IF(Table2[[#This Row],[Event]]="Penalty",Table2[[#This Row],[number]],IF(Table2[[#This Row],[Event]]="Time-Out",401,""))</f>
        <v/>
      </c>
      <c r="AD455" s="1">
        <f>ROW(A454)</f>
        <v>454</v>
      </c>
      <c r="AE455" s="1">
        <f>COUNTIFS(Table2[GameID],Table2[[#This Row],[GameID]],Table2[Column1],"&lt;="&amp;Table2[[#This Row],[Column1]])-1</f>
        <v>0</v>
      </c>
    </row>
    <row r="456" spans="1:31" x14ac:dyDescent="0.45">
      <c r="A456" t="s">
        <v>328</v>
      </c>
      <c r="B456" t="str">
        <f>_xlfn.TEXTBEFORE(Table2[[#This Row],[Kamp]]," - ")</f>
        <v>Benløse IF</v>
      </c>
      <c r="C456" t="str">
        <f>_xlfn.TEXTAFTER(Table2[[#This Row],[Kamp]],"- ")</f>
        <v>Hvidovre Attack</v>
      </c>
      <c r="D456">
        <v>44891</v>
      </c>
      <c r="E456">
        <v>35333</v>
      </c>
      <c r="F456">
        <v>20222023</v>
      </c>
      <c r="G456" t="s">
        <v>17</v>
      </c>
      <c r="H456" t="s">
        <v>659</v>
      </c>
      <c r="I456" t="s">
        <v>677</v>
      </c>
      <c r="J456">
        <v>1</v>
      </c>
      <c r="K456">
        <v>29511</v>
      </c>
      <c r="L456">
        <v>1</v>
      </c>
      <c r="M456" t="s">
        <v>630</v>
      </c>
      <c r="N456" t="s">
        <v>66</v>
      </c>
      <c r="O456" t="s">
        <v>71</v>
      </c>
      <c r="P456">
        <v>19</v>
      </c>
      <c r="Q456">
        <v>55</v>
      </c>
      <c r="R456">
        <f>SUMIFS(Table2[number],Table2[Event],"Goal",Table2[H/U],"HOME",Table2[GameID],Table2[[#This Row],[GameID]],Table2[GameTime],"&lt;="&amp;Table2[[#This Row],[GameTime]])</f>
        <v>1</v>
      </c>
      <c r="S456">
        <f>SUMIFS(Table2[number],Table2[Event],"Goal",Table2[H/U],"AWAY",Table2[GameID],Table2[[#This Row],[GameID]],Table2[GameTime],"&lt;="&amp;Table2[[#This Row],[GameTime]])</f>
        <v>1</v>
      </c>
      <c r="T456" t="str">
        <f>IF(Table2[[#This Row],[Event]]="Goal",Table2[[#This Row],[Hscore]]&amp;"-"&amp;Table2[[#This Row],[Uscore]],"")</f>
        <v>1-1</v>
      </c>
      <c r="U456">
        <v>226</v>
      </c>
      <c r="V456" s="1">
        <f>Table2[[#This Row],[GameTime]]-(Table2[[#This Row],[period]]-1)*1200</f>
        <v>226</v>
      </c>
      <c r="W456" s="1">
        <f>ROUNDDOWN(Table2[[#This Row],[Time]]/60,0)</f>
        <v>3</v>
      </c>
      <c r="X456" s="1">
        <f>ROUNDDOWN((Table2[[#This Row],[Time]]/60-Table2[[#This Row],[Time2]])*60,0)</f>
        <v>46</v>
      </c>
      <c r="Y456" s="1" t="str">
        <f>IF(Table2[[#This Row],[Time2]]&lt;10,0&amp;Table2[[#This Row],[Time2]],Table2[[#This Row],[Time2]])</f>
        <v>03</v>
      </c>
      <c r="Z456" s="1">
        <f>IF(Table2[[#This Row],[Time3]]&lt;10,0&amp;Table2[[#This Row],[Time3]],Table2[[#This Row],[Time3]])</f>
        <v>46</v>
      </c>
      <c r="AA456" s="2" t="str">
        <f>Table2[[#This Row],[Time4]]&amp;":"&amp;Table2[[#This Row],[Time5]]</f>
        <v>03:46</v>
      </c>
      <c r="AB456" s="1" t="str" cm="1">
        <f t="array" ref="AB456">IFERROR(IF(Table2[[#This Row],[code]]="","",_xlfn.IFS(AND(Table2[[#This Row],[code]]&lt;400,Table2[[#This Row],[code]]&lt;&gt;""),2,Table2[[#This Row],[code]]&gt;500,4)),"")</f>
        <v/>
      </c>
      <c r="AC456" s="1" t="str">
        <f>IF(Table2[[#This Row],[Event]]="Penalty",Table2[[#This Row],[number]],IF(Table2[[#This Row],[Event]]="Time-Out",401,""))</f>
        <v/>
      </c>
      <c r="AD456" s="1">
        <f>ROW(A455)</f>
        <v>455</v>
      </c>
      <c r="AE456" s="1">
        <f>COUNTIFS(Table2[GameID],Table2[[#This Row],[GameID]],Table2[Column1],"&lt;="&amp;Table2[[#This Row],[Column1]])-1</f>
        <v>1</v>
      </c>
    </row>
    <row r="457" spans="1:31" x14ac:dyDescent="0.45">
      <c r="A457" t="s">
        <v>328</v>
      </c>
      <c r="B457" t="str">
        <f>_xlfn.TEXTBEFORE(Table2[[#This Row],[Kamp]]," - ")</f>
        <v>Benløse IF</v>
      </c>
      <c r="C457" t="str">
        <f>_xlfn.TEXTAFTER(Table2[[#This Row],[Kamp]],"- ")</f>
        <v>Hvidovre Attack</v>
      </c>
      <c r="D457">
        <v>44891</v>
      </c>
      <c r="E457">
        <v>35333</v>
      </c>
      <c r="F457">
        <v>20222023</v>
      </c>
      <c r="G457" t="s">
        <v>17</v>
      </c>
      <c r="H457" t="s">
        <v>658</v>
      </c>
      <c r="I457" t="s">
        <v>678</v>
      </c>
      <c r="J457">
        <v>1</v>
      </c>
      <c r="K457">
        <v>29507</v>
      </c>
      <c r="L457">
        <v>1</v>
      </c>
      <c r="M457" t="s">
        <v>630</v>
      </c>
      <c r="N457" t="s">
        <v>36</v>
      </c>
      <c r="O457" t="s">
        <v>634</v>
      </c>
      <c r="P457">
        <v>87</v>
      </c>
      <c r="Q457" t="s">
        <v>634</v>
      </c>
      <c r="R457">
        <f>SUMIFS(Table2[number],Table2[Event],"Goal",Table2[H/U],"HOME",Table2[GameID],Table2[[#This Row],[GameID]],Table2[GameTime],"&lt;="&amp;Table2[[#This Row],[GameTime]])</f>
        <v>2</v>
      </c>
      <c r="S457">
        <f>SUMIFS(Table2[number],Table2[Event],"Goal",Table2[H/U],"AWAY",Table2[GameID],Table2[[#This Row],[GameID]],Table2[GameTime],"&lt;="&amp;Table2[[#This Row],[GameTime]])</f>
        <v>1</v>
      </c>
      <c r="T457" t="str">
        <f>IF(Table2[[#This Row],[Event]]="Goal",Table2[[#This Row],[Hscore]]&amp;"-"&amp;Table2[[#This Row],[Uscore]],"")</f>
        <v>2-1</v>
      </c>
      <c r="U457">
        <v>328</v>
      </c>
      <c r="V457" s="1">
        <f>Table2[[#This Row],[GameTime]]-(Table2[[#This Row],[period]]-1)*1200</f>
        <v>328</v>
      </c>
      <c r="W457" s="1">
        <f>ROUNDDOWN(Table2[[#This Row],[Time]]/60,0)</f>
        <v>5</v>
      </c>
      <c r="X457" s="1">
        <f>ROUNDDOWN((Table2[[#This Row],[Time]]/60-Table2[[#This Row],[Time2]])*60,0)</f>
        <v>28</v>
      </c>
      <c r="Y457" s="1" t="str">
        <f>IF(Table2[[#This Row],[Time2]]&lt;10,0&amp;Table2[[#This Row],[Time2]],Table2[[#This Row],[Time2]])</f>
        <v>05</v>
      </c>
      <c r="Z457" s="1">
        <f>IF(Table2[[#This Row],[Time3]]&lt;10,0&amp;Table2[[#This Row],[Time3]],Table2[[#This Row],[Time3]])</f>
        <v>28</v>
      </c>
      <c r="AA457" s="2" t="str">
        <f>Table2[[#This Row],[Time4]]&amp;":"&amp;Table2[[#This Row],[Time5]]</f>
        <v>05:28</v>
      </c>
      <c r="AB457" s="1" t="str" cm="1">
        <f t="array" ref="AB457">IFERROR(IF(Table2[[#This Row],[code]]="","",_xlfn.IFS(AND(Table2[[#This Row],[code]]&lt;400,Table2[[#This Row],[code]]&lt;&gt;""),2,Table2[[#This Row],[code]]&gt;500,4)),"")</f>
        <v/>
      </c>
      <c r="AC457" s="1" t="str">
        <f>IF(Table2[[#This Row],[Event]]="Penalty",Table2[[#This Row],[number]],IF(Table2[[#This Row],[Event]]="Time-Out",401,""))</f>
        <v/>
      </c>
      <c r="AD457" s="1">
        <f>ROW(A456)</f>
        <v>456</v>
      </c>
      <c r="AE457" s="1">
        <f>COUNTIFS(Table2[GameID],Table2[[#This Row],[GameID]],Table2[Column1],"&lt;="&amp;Table2[[#This Row],[Column1]])-1</f>
        <v>2</v>
      </c>
    </row>
    <row r="458" spans="1:31" x14ac:dyDescent="0.45">
      <c r="A458" t="s">
        <v>328</v>
      </c>
      <c r="B458" t="str">
        <f>_xlfn.TEXTBEFORE(Table2[[#This Row],[Kamp]]," - ")</f>
        <v>Benløse IF</v>
      </c>
      <c r="C458" t="str">
        <f>_xlfn.TEXTAFTER(Table2[[#This Row],[Kamp]],"- ")</f>
        <v>Hvidovre Attack</v>
      </c>
      <c r="D458">
        <v>44891</v>
      </c>
      <c r="E458">
        <v>35333</v>
      </c>
      <c r="F458">
        <v>20222023</v>
      </c>
      <c r="G458" t="s">
        <v>17</v>
      </c>
      <c r="H458" t="s">
        <v>658</v>
      </c>
      <c r="I458" t="s">
        <v>678</v>
      </c>
      <c r="J458">
        <v>1</v>
      </c>
      <c r="K458">
        <v>29507</v>
      </c>
      <c r="L458">
        <v>1</v>
      </c>
      <c r="M458" t="s">
        <v>630</v>
      </c>
      <c r="N458" t="s">
        <v>679</v>
      </c>
      <c r="O458" t="s">
        <v>38</v>
      </c>
      <c r="P458">
        <v>56</v>
      </c>
      <c r="Q458">
        <v>98</v>
      </c>
      <c r="R458">
        <f>SUMIFS(Table2[number],Table2[Event],"Goal",Table2[H/U],"HOME",Table2[GameID],Table2[[#This Row],[GameID]],Table2[GameTime],"&lt;="&amp;Table2[[#This Row],[GameTime]])</f>
        <v>3</v>
      </c>
      <c r="S458">
        <f>SUMIFS(Table2[number],Table2[Event],"Goal",Table2[H/U],"AWAY",Table2[GameID],Table2[[#This Row],[GameID]],Table2[GameTime],"&lt;="&amp;Table2[[#This Row],[GameTime]])</f>
        <v>1</v>
      </c>
      <c r="T458" t="str">
        <f>IF(Table2[[#This Row],[Event]]="Goal",Table2[[#This Row],[Hscore]]&amp;"-"&amp;Table2[[#This Row],[Uscore]],"")</f>
        <v>3-1</v>
      </c>
      <c r="U458">
        <v>394</v>
      </c>
      <c r="V458" s="1">
        <f>Table2[[#This Row],[GameTime]]-(Table2[[#This Row],[period]]-1)*1200</f>
        <v>394</v>
      </c>
      <c r="W458" s="1">
        <f>ROUNDDOWN(Table2[[#This Row],[Time]]/60,0)</f>
        <v>6</v>
      </c>
      <c r="X458" s="1">
        <f>ROUNDDOWN((Table2[[#This Row],[Time]]/60-Table2[[#This Row],[Time2]])*60,0)</f>
        <v>34</v>
      </c>
      <c r="Y458" s="1" t="str">
        <f>IF(Table2[[#This Row],[Time2]]&lt;10,0&amp;Table2[[#This Row],[Time2]],Table2[[#This Row],[Time2]])</f>
        <v>06</v>
      </c>
      <c r="Z458" s="1">
        <f>IF(Table2[[#This Row],[Time3]]&lt;10,0&amp;Table2[[#This Row],[Time3]],Table2[[#This Row],[Time3]])</f>
        <v>34</v>
      </c>
      <c r="AA458" s="2" t="str">
        <f>Table2[[#This Row],[Time4]]&amp;":"&amp;Table2[[#This Row],[Time5]]</f>
        <v>06:34</v>
      </c>
      <c r="AB458" s="1" t="str" cm="1">
        <f t="array" ref="AB458">IFERROR(IF(Table2[[#This Row],[code]]="","",_xlfn.IFS(AND(Table2[[#This Row],[code]]&lt;400,Table2[[#This Row],[code]]&lt;&gt;""),2,Table2[[#This Row],[code]]&gt;500,4)),"")</f>
        <v/>
      </c>
      <c r="AC458" s="1" t="str">
        <f>IF(Table2[[#This Row],[Event]]="Penalty",Table2[[#This Row],[number]],IF(Table2[[#This Row],[Event]]="Time-Out",401,""))</f>
        <v/>
      </c>
      <c r="AD458" s="1">
        <f>ROW(A457)</f>
        <v>457</v>
      </c>
      <c r="AE458" s="1">
        <f>COUNTIFS(Table2[GameID],Table2[[#This Row],[GameID]],Table2[Column1],"&lt;="&amp;Table2[[#This Row],[Column1]])-1</f>
        <v>3</v>
      </c>
    </row>
    <row r="459" spans="1:31" x14ac:dyDescent="0.45">
      <c r="A459" t="s">
        <v>328</v>
      </c>
      <c r="B459" t="str">
        <f>_xlfn.TEXTBEFORE(Table2[[#This Row],[Kamp]]," - ")</f>
        <v>Benløse IF</v>
      </c>
      <c r="C459" t="str">
        <f>_xlfn.TEXTAFTER(Table2[[#This Row],[Kamp]],"- ")</f>
        <v>Hvidovre Attack</v>
      </c>
      <c r="D459">
        <v>44891</v>
      </c>
      <c r="E459">
        <v>35333</v>
      </c>
      <c r="F459">
        <v>20222023</v>
      </c>
      <c r="G459" t="s">
        <v>17</v>
      </c>
      <c r="H459" t="s">
        <v>658</v>
      </c>
      <c r="I459" t="s">
        <v>678</v>
      </c>
      <c r="J459">
        <v>1</v>
      </c>
      <c r="K459">
        <v>29507</v>
      </c>
      <c r="L459">
        <v>1</v>
      </c>
      <c r="M459" t="s">
        <v>630</v>
      </c>
      <c r="N459" t="s">
        <v>25</v>
      </c>
      <c r="O459" t="s">
        <v>37</v>
      </c>
      <c r="P459">
        <v>24</v>
      </c>
      <c r="Q459">
        <v>90</v>
      </c>
      <c r="R459">
        <f>SUMIFS(Table2[number],Table2[Event],"Goal",Table2[H/U],"HOME",Table2[GameID],Table2[[#This Row],[GameID]],Table2[GameTime],"&lt;="&amp;Table2[[#This Row],[GameTime]])</f>
        <v>4</v>
      </c>
      <c r="S459">
        <f>SUMIFS(Table2[number],Table2[Event],"Goal",Table2[H/U],"AWAY",Table2[GameID],Table2[[#This Row],[GameID]],Table2[GameTime],"&lt;="&amp;Table2[[#This Row],[GameTime]])</f>
        <v>1</v>
      </c>
      <c r="T459" t="str">
        <f>IF(Table2[[#This Row],[Event]]="Goal",Table2[[#This Row],[Hscore]]&amp;"-"&amp;Table2[[#This Row],[Uscore]],"")</f>
        <v>4-1</v>
      </c>
      <c r="U459">
        <v>426</v>
      </c>
      <c r="V459" s="1">
        <f>Table2[[#This Row],[GameTime]]-(Table2[[#This Row],[period]]-1)*1200</f>
        <v>426</v>
      </c>
      <c r="W459" s="1">
        <f>ROUNDDOWN(Table2[[#This Row],[Time]]/60,0)</f>
        <v>7</v>
      </c>
      <c r="X459" s="1">
        <f>ROUNDDOWN((Table2[[#This Row],[Time]]/60-Table2[[#This Row],[Time2]])*60,0)</f>
        <v>5</v>
      </c>
      <c r="Y459" s="1" t="str">
        <f>IF(Table2[[#This Row],[Time2]]&lt;10,0&amp;Table2[[#This Row],[Time2]],Table2[[#This Row],[Time2]])</f>
        <v>07</v>
      </c>
      <c r="Z459" s="1" t="str">
        <f>IF(Table2[[#This Row],[Time3]]&lt;10,0&amp;Table2[[#This Row],[Time3]],Table2[[#This Row],[Time3]])</f>
        <v>05</v>
      </c>
      <c r="AA459" s="2" t="str">
        <f>Table2[[#This Row],[Time4]]&amp;":"&amp;Table2[[#This Row],[Time5]]</f>
        <v>07:05</v>
      </c>
      <c r="AB459" s="1" t="str" cm="1">
        <f t="array" ref="AB459">IFERROR(IF(Table2[[#This Row],[code]]="","",_xlfn.IFS(AND(Table2[[#This Row],[code]]&lt;400,Table2[[#This Row],[code]]&lt;&gt;""),2,Table2[[#This Row],[code]]&gt;500,4)),"")</f>
        <v/>
      </c>
      <c r="AC459" s="1" t="str">
        <f>IF(Table2[[#This Row],[Event]]="Penalty",Table2[[#This Row],[number]],IF(Table2[[#This Row],[Event]]="Time-Out",401,""))</f>
        <v/>
      </c>
      <c r="AD459" s="1">
        <f>ROW(A458)</f>
        <v>458</v>
      </c>
      <c r="AE459" s="1">
        <f>COUNTIFS(Table2[GameID],Table2[[#This Row],[GameID]],Table2[Column1],"&lt;="&amp;Table2[[#This Row],[Column1]])-1</f>
        <v>4</v>
      </c>
    </row>
    <row r="460" spans="1:31" x14ac:dyDescent="0.45">
      <c r="A460" t="s">
        <v>328</v>
      </c>
      <c r="B460" t="str">
        <f>_xlfn.TEXTBEFORE(Table2[[#This Row],[Kamp]]," - ")</f>
        <v>Benløse IF</v>
      </c>
      <c r="C460" t="str">
        <f>_xlfn.TEXTAFTER(Table2[[#This Row],[Kamp]],"- ")</f>
        <v>Hvidovre Attack</v>
      </c>
      <c r="D460">
        <v>44891</v>
      </c>
      <c r="E460">
        <v>35333</v>
      </c>
      <c r="F460">
        <v>20222023</v>
      </c>
      <c r="G460" t="s">
        <v>17</v>
      </c>
      <c r="H460" t="s">
        <v>659</v>
      </c>
      <c r="I460" t="s">
        <v>677</v>
      </c>
      <c r="J460">
        <v>1</v>
      </c>
      <c r="K460">
        <v>29511</v>
      </c>
      <c r="L460">
        <v>1</v>
      </c>
      <c r="M460" t="s">
        <v>630</v>
      </c>
      <c r="N460" t="s">
        <v>63</v>
      </c>
      <c r="O460" t="s">
        <v>634</v>
      </c>
      <c r="P460">
        <v>10</v>
      </c>
      <c r="Q460" t="s">
        <v>634</v>
      </c>
      <c r="R460">
        <f>SUMIFS(Table2[number],Table2[Event],"Goal",Table2[H/U],"HOME",Table2[GameID],Table2[[#This Row],[GameID]],Table2[GameTime],"&lt;="&amp;Table2[[#This Row],[GameTime]])</f>
        <v>4</v>
      </c>
      <c r="S460">
        <f>SUMIFS(Table2[number],Table2[Event],"Goal",Table2[H/U],"AWAY",Table2[GameID],Table2[[#This Row],[GameID]],Table2[GameTime],"&lt;="&amp;Table2[[#This Row],[GameTime]])</f>
        <v>2</v>
      </c>
      <c r="T460" t="str">
        <f>IF(Table2[[#This Row],[Event]]="Goal",Table2[[#This Row],[Hscore]]&amp;"-"&amp;Table2[[#This Row],[Uscore]],"")</f>
        <v>4-2</v>
      </c>
      <c r="U460">
        <v>825</v>
      </c>
      <c r="V460" s="1">
        <f>Table2[[#This Row],[GameTime]]-(Table2[[#This Row],[period]]-1)*1200</f>
        <v>825</v>
      </c>
      <c r="W460" s="1">
        <f>ROUNDDOWN(Table2[[#This Row],[Time]]/60,0)</f>
        <v>13</v>
      </c>
      <c r="X460" s="1">
        <f>ROUNDDOWN((Table2[[#This Row],[Time]]/60-Table2[[#This Row],[Time2]])*60,0)</f>
        <v>45</v>
      </c>
      <c r="Y460" s="1">
        <f>IF(Table2[[#This Row],[Time2]]&lt;10,0&amp;Table2[[#This Row],[Time2]],Table2[[#This Row],[Time2]])</f>
        <v>13</v>
      </c>
      <c r="Z460" s="1">
        <f>IF(Table2[[#This Row],[Time3]]&lt;10,0&amp;Table2[[#This Row],[Time3]],Table2[[#This Row],[Time3]])</f>
        <v>45</v>
      </c>
      <c r="AA460" s="2" t="str">
        <f>Table2[[#This Row],[Time4]]&amp;":"&amp;Table2[[#This Row],[Time5]]</f>
        <v>13:45</v>
      </c>
      <c r="AB460" s="1" t="str" cm="1">
        <f t="array" ref="AB460">IFERROR(IF(Table2[[#This Row],[code]]="","",_xlfn.IFS(AND(Table2[[#This Row],[code]]&lt;400,Table2[[#This Row],[code]]&lt;&gt;""),2,Table2[[#This Row],[code]]&gt;500,4)),"")</f>
        <v/>
      </c>
      <c r="AC460" s="1" t="str">
        <f>IF(Table2[[#This Row],[Event]]="Penalty",Table2[[#This Row],[number]],IF(Table2[[#This Row],[Event]]="Time-Out",401,""))</f>
        <v/>
      </c>
      <c r="AD460" s="1">
        <f>ROW(A459)</f>
        <v>459</v>
      </c>
      <c r="AE460" s="1">
        <f>COUNTIFS(Table2[GameID],Table2[[#This Row],[GameID]],Table2[Column1],"&lt;="&amp;Table2[[#This Row],[Column1]])-1</f>
        <v>5</v>
      </c>
    </row>
    <row r="461" spans="1:31" x14ac:dyDescent="0.45">
      <c r="A461" t="s">
        <v>328</v>
      </c>
      <c r="B461" t="str">
        <f>_xlfn.TEXTBEFORE(Table2[[#This Row],[Kamp]]," - ")</f>
        <v>Benløse IF</v>
      </c>
      <c r="C461" t="str">
        <f>_xlfn.TEXTAFTER(Table2[[#This Row],[Kamp]],"- ")</f>
        <v>Hvidovre Attack</v>
      </c>
      <c r="D461">
        <v>44891</v>
      </c>
      <c r="E461">
        <v>35333</v>
      </c>
      <c r="F461">
        <v>20222023</v>
      </c>
      <c r="G461" t="s">
        <v>17</v>
      </c>
      <c r="H461" t="s">
        <v>658</v>
      </c>
      <c r="I461" t="s">
        <v>678</v>
      </c>
      <c r="J461">
        <v>1</v>
      </c>
      <c r="K461">
        <v>29507</v>
      </c>
      <c r="L461">
        <v>222</v>
      </c>
      <c r="M461" t="s">
        <v>631</v>
      </c>
      <c r="N461" t="s">
        <v>20</v>
      </c>
      <c r="O461" t="s">
        <v>634</v>
      </c>
      <c r="P461">
        <v>5</v>
      </c>
      <c r="Q461" t="s">
        <v>634</v>
      </c>
      <c r="R461">
        <f>SUMIFS(Table2[number],Table2[Event],"Goal",Table2[H/U],"HOME",Table2[GameID],Table2[[#This Row],[GameID]],Table2[GameTime],"&lt;="&amp;Table2[[#This Row],[GameTime]])</f>
        <v>4</v>
      </c>
      <c r="S461">
        <f>SUMIFS(Table2[number],Table2[Event],"Goal",Table2[H/U],"AWAY",Table2[GameID],Table2[[#This Row],[GameID]],Table2[GameTime],"&lt;="&amp;Table2[[#This Row],[GameTime]])</f>
        <v>2</v>
      </c>
      <c r="T461" t="str">
        <f>IF(Table2[[#This Row],[Event]]="Goal",Table2[[#This Row],[Hscore]]&amp;"-"&amp;Table2[[#This Row],[Uscore]],"")</f>
        <v/>
      </c>
      <c r="U461">
        <v>946</v>
      </c>
      <c r="V461" s="1">
        <f>Table2[[#This Row],[GameTime]]-(Table2[[#This Row],[period]]-1)*1200</f>
        <v>946</v>
      </c>
      <c r="W461" s="1">
        <f>ROUNDDOWN(Table2[[#This Row],[Time]]/60,0)</f>
        <v>15</v>
      </c>
      <c r="X461" s="1">
        <f>ROUNDDOWN((Table2[[#This Row],[Time]]/60-Table2[[#This Row],[Time2]])*60,0)</f>
        <v>46</v>
      </c>
      <c r="Y461" s="1">
        <f>IF(Table2[[#This Row],[Time2]]&lt;10,0&amp;Table2[[#This Row],[Time2]],Table2[[#This Row],[Time2]])</f>
        <v>15</v>
      </c>
      <c r="Z461" s="1">
        <f>IF(Table2[[#This Row],[Time3]]&lt;10,0&amp;Table2[[#This Row],[Time3]],Table2[[#This Row],[Time3]])</f>
        <v>46</v>
      </c>
      <c r="AA461" s="2" t="str">
        <f>Table2[[#This Row],[Time4]]&amp;":"&amp;Table2[[#This Row],[Time5]]</f>
        <v>15:46</v>
      </c>
      <c r="AB461" s="1" cm="1">
        <f t="array" ref="AB461">IFERROR(IF(Table2[[#This Row],[code]]="","",_xlfn.IFS(AND(Table2[[#This Row],[code]]&lt;400,Table2[[#This Row],[code]]&lt;&gt;""),2,Table2[[#This Row],[code]]&gt;500,4)),"")</f>
        <v>2</v>
      </c>
      <c r="AC461" s="1">
        <f>IF(Table2[[#This Row],[Event]]="Penalty",Table2[[#This Row],[number]],IF(Table2[[#This Row],[Event]]="Time-Out",401,""))</f>
        <v>222</v>
      </c>
      <c r="AD461" s="1">
        <f>ROW(A460)</f>
        <v>460</v>
      </c>
      <c r="AE461" s="1">
        <f>COUNTIFS(Table2[GameID],Table2[[#This Row],[GameID]],Table2[Column1],"&lt;="&amp;Table2[[#This Row],[Column1]])-1</f>
        <v>6</v>
      </c>
    </row>
    <row r="462" spans="1:31" x14ac:dyDescent="0.45">
      <c r="A462" t="s">
        <v>328</v>
      </c>
      <c r="B462" t="str">
        <f>_xlfn.TEXTBEFORE(Table2[[#This Row],[Kamp]]," - ")</f>
        <v>Benløse IF</v>
      </c>
      <c r="C462" t="str">
        <f>_xlfn.TEXTAFTER(Table2[[#This Row],[Kamp]],"- ")</f>
        <v>Hvidovre Attack</v>
      </c>
      <c r="D462">
        <v>44891</v>
      </c>
      <c r="E462">
        <v>35333</v>
      </c>
      <c r="F462">
        <v>20222023</v>
      </c>
      <c r="G462" t="s">
        <v>17</v>
      </c>
      <c r="H462" t="s">
        <v>659</v>
      </c>
      <c r="I462" t="s">
        <v>677</v>
      </c>
      <c r="J462">
        <v>1</v>
      </c>
      <c r="K462">
        <v>29511</v>
      </c>
      <c r="L462">
        <v>201</v>
      </c>
      <c r="M462" t="s">
        <v>631</v>
      </c>
      <c r="N462" t="s">
        <v>128</v>
      </c>
      <c r="O462" t="s">
        <v>634</v>
      </c>
      <c r="P462">
        <v>12</v>
      </c>
      <c r="Q462" t="s">
        <v>634</v>
      </c>
      <c r="R462">
        <f>SUMIFS(Table2[number],Table2[Event],"Goal",Table2[H/U],"HOME",Table2[GameID],Table2[[#This Row],[GameID]],Table2[GameTime],"&lt;="&amp;Table2[[#This Row],[GameTime]])</f>
        <v>4</v>
      </c>
      <c r="S462">
        <f>SUMIFS(Table2[number],Table2[Event],"Goal",Table2[H/U],"AWAY",Table2[GameID],Table2[[#This Row],[GameID]],Table2[GameTime],"&lt;="&amp;Table2[[#This Row],[GameTime]])</f>
        <v>2</v>
      </c>
      <c r="T462" t="str">
        <f>IF(Table2[[#This Row],[Event]]="Goal",Table2[[#This Row],[Hscore]]&amp;"-"&amp;Table2[[#This Row],[Uscore]],"")</f>
        <v/>
      </c>
      <c r="U462">
        <v>1063</v>
      </c>
      <c r="V462" s="1">
        <f>Table2[[#This Row],[GameTime]]-(Table2[[#This Row],[period]]-1)*1200</f>
        <v>1063</v>
      </c>
      <c r="W462" s="1">
        <f>ROUNDDOWN(Table2[[#This Row],[Time]]/60,0)</f>
        <v>17</v>
      </c>
      <c r="X462" s="1">
        <f>ROUNDDOWN((Table2[[#This Row],[Time]]/60-Table2[[#This Row],[Time2]])*60,0)</f>
        <v>42</v>
      </c>
      <c r="Y462" s="1">
        <f>IF(Table2[[#This Row],[Time2]]&lt;10,0&amp;Table2[[#This Row],[Time2]],Table2[[#This Row],[Time2]])</f>
        <v>17</v>
      </c>
      <c r="Z462" s="1">
        <f>IF(Table2[[#This Row],[Time3]]&lt;10,0&amp;Table2[[#This Row],[Time3]],Table2[[#This Row],[Time3]])</f>
        <v>42</v>
      </c>
      <c r="AA462" s="2" t="str">
        <f>Table2[[#This Row],[Time4]]&amp;":"&amp;Table2[[#This Row],[Time5]]</f>
        <v>17:42</v>
      </c>
      <c r="AB462" s="1" cm="1">
        <f t="array" ref="AB462">IFERROR(IF(Table2[[#This Row],[code]]="","",_xlfn.IFS(AND(Table2[[#This Row],[code]]&lt;400,Table2[[#This Row],[code]]&lt;&gt;""),2,Table2[[#This Row],[code]]&gt;500,4)),"")</f>
        <v>2</v>
      </c>
      <c r="AC462" s="1">
        <f>IF(Table2[[#This Row],[Event]]="Penalty",Table2[[#This Row],[number]],IF(Table2[[#This Row],[Event]]="Time-Out",401,""))</f>
        <v>201</v>
      </c>
      <c r="AD462" s="1">
        <f>ROW(A461)</f>
        <v>461</v>
      </c>
      <c r="AE462" s="1">
        <f>COUNTIFS(Table2[GameID],Table2[[#This Row],[GameID]],Table2[Column1],"&lt;="&amp;Table2[[#This Row],[Column1]])-1</f>
        <v>7</v>
      </c>
    </row>
    <row r="463" spans="1:31" x14ac:dyDescent="0.45">
      <c r="A463" t="s">
        <v>328</v>
      </c>
      <c r="B463" t="str">
        <f>_xlfn.TEXTBEFORE(Table2[[#This Row],[Kamp]]," - ")</f>
        <v>Benløse IF</v>
      </c>
      <c r="C463" t="str">
        <f>_xlfn.TEXTAFTER(Table2[[#This Row],[Kamp]],"- ")</f>
        <v>Hvidovre Attack</v>
      </c>
      <c r="D463">
        <v>44891</v>
      </c>
      <c r="E463">
        <v>35333</v>
      </c>
      <c r="F463">
        <v>20222023</v>
      </c>
      <c r="G463" t="s">
        <v>17</v>
      </c>
      <c r="H463" t="s">
        <v>658</v>
      </c>
      <c r="I463" t="s">
        <v>678</v>
      </c>
      <c r="J463">
        <v>1</v>
      </c>
      <c r="K463">
        <v>29507</v>
      </c>
      <c r="L463">
        <v>1</v>
      </c>
      <c r="M463" t="s">
        <v>630</v>
      </c>
      <c r="N463" t="s">
        <v>37</v>
      </c>
      <c r="O463" t="s">
        <v>21</v>
      </c>
      <c r="P463">
        <v>90</v>
      </c>
      <c r="Q463">
        <v>6</v>
      </c>
      <c r="R463">
        <f>SUMIFS(Table2[number],Table2[Event],"Goal",Table2[H/U],"HOME",Table2[GameID],Table2[[#This Row],[GameID]],Table2[GameTime],"&lt;="&amp;Table2[[#This Row],[GameTime]])</f>
        <v>5</v>
      </c>
      <c r="S463">
        <f>SUMIFS(Table2[number],Table2[Event],"Goal",Table2[H/U],"AWAY",Table2[GameID],Table2[[#This Row],[GameID]],Table2[GameTime],"&lt;="&amp;Table2[[#This Row],[GameTime]])</f>
        <v>2</v>
      </c>
      <c r="T463" t="str">
        <f>IF(Table2[[#This Row],[Event]]="Goal",Table2[[#This Row],[Hscore]]&amp;"-"&amp;Table2[[#This Row],[Uscore]],"")</f>
        <v>5-2</v>
      </c>
      <c r="U463">
        <v>1172</v>
      </c>
      <c r="V463" s="1">
        <f>Table2[[#This Row],[GameTime]]-(Table2[[#This Row],[period]]-1)*1200</f>
        <v>1172</v>
      </c>
      <c r="W463" s="1">
        <f>ROUNDDOWN(Table2[[#This Row],[Time]]/60,0)</f>
        <v>19</v>
      </c>
      <c r="X463" s="1">
        <f>ROUNDDOWN((Table2[[#This Row],[Time]]/60-Table2[[#This Row],[Time2]])*60,0)</f>
        <v>32</v>
      </c>
      <c r="Y463" s="1">
        <f>IF(Table2[[#This Row],[Time2]]&lt;10,0&amp;Table2[[#This Row],[Time2]],Table2[[#This Row],[Time2]])</f>
        <v>19</v>
      </c>
      <c r="Z463" s="1">
        <f>IF(Table2[[#This Row],[Time3]]&lt;10,0&amp;Table2[[#This Row],[Time3]],Table2[[#This Row],[Time3]])</f>
        <v>32</v>
      </c>
      <c r="AA463" s="2" t="str">
        <f>Table2[[#This Row],[Time4]]&amp;":"&amp;Table2[[#This Row],[Time5]]</f>
        <v>19:32</v>
      </c>
      <c r="AB463" s="1" t="str" cm="1">
        <f t="array" ref="AB463">IFERROR(IF(Table2[[#This Row],[code]]="","",_xlfn.IFS(AND(Table2[[#This Row],[code]]&lt;400,Table2[[#This Row],[code]]&lt;&gt;""),2,Table2[[#This Row],[code]]&gt;500,4)),"")</f>
        <v/>
      </c>
      <c r="AC463" s="1" t="str">
        <f>IF(Table2[[#This Row],[Event]]="Penalty",Table2[[#This Row],[number]],IF(Table2[[#This Row],[Event]]="Time-Out",401,""))</f>
        <v/>
      </c>
      <c r="AD463" s="1">
        <f>ROW(A462)</f>
        <v>462</v>
      </c>
      <c r="AE463" s="1">
        <f>COUNTIFS(Table2[GameID],Table2[[#This Row],[GameID]],Table2[Column1],"&lt;="&amp;Table2[[#This Row],[Column1]])-1</f>
        <v>8</v>
      </c>
    </row>
    <row r="464" spans="1:31" x14ac:dyDescent="0.45">
      <c r="A464" t="s">
        <v>328</v>
      </c>
      <c r="B464" t="str">
        <f>_xlfn.TEXTBEFORE(Table2[[#This Row],[Kamp]]," - ")</f>
        <v>Benløse IF</v>
      </c>
      <c r="C464" t="str">
        <f>_xlfn.TEXTAFTER(Table2[[#This Row],[Kamp]],"- ")</f>
        <v>Hvidovre Attack</v>
      </c>
      <c r="D464">
        <v>44891</v>
      </c>
      <c r="E464">
        <v>35333</v>
      </c>
      <c r="F464">
        <v>20222023</v>
      </c>
      <c r="G464" t="s">
        <v>17</v>
      </c>
      <c r="H464" t="s">
        <v>659</v>
      </c>
      <c r="I464" t="s">
        <v>677</v>
      </c>
      <c r="J464">
        <v>2</v>
      </c>
      <c r="K464">
        <v>29511</v>
      </c>
      <c r="L464">
        <v>0</v>
      </c>
      <c r="M464" t="s">
        <v>631</v>
      </c>
      <c r="N464" t="s">
        <v>74</v>
      </c>
      <c r="O464" t="s">
        <v>634</v>
      </c>
      <c r="P464">
        <v>92</v>
      </c>
      <c r="Q464" t="s">
        <v>634</v>
      </c>
      <c r="R464">
        <f>SUMIFS(Table2[number],Table2[Event],"Goal",Table2[H/U],"HOME",Table2[GameID],Table2[[#This Row],[GameID]],Table2[GameTime],"&lt;="&amp;Table2[[#This Row],[GameTime]])</f>
        <v>5</v>
      </c>
      <c r="S464">
        <f>SUMIFS(Table2[number],Table2[Event],"Goal",Table2[H/U],"AWAY",Table2[GameID],Table2[[#This Row],[GameID]],Table2[GameTime],"&lt;="&amp;Table2[[#This Row],[GameTime]])</f>
        <v>2</v>
      </c>
      <c r="T464" t="str">
        <f>IF(Table2[[#This Row],[Event]]="Goal",Table2[[#This Row],[Hscore]]&amp;"-"&amp;Table2[[#This Row],[Uscore]],"")</f>
        <v/>
      </c>
      <c r="U464">
        <v>1345</v>
      </c>
      <c r="V464" s="1">
        <f>Table2[[#This Row],[GameTime]]-(Table2[[#This Row],[period]]-1)*1200</f>
        <v>145</v>
      </c>
      <c r="W464" s="1">
        <f>ROUNDDOWN(Table2[[#This Row],[Time]]/60,0)</f>
        <v>2</v>
      </c>
      <c r="X464" s="1">
        <f>ROUNDDOWN((Table2[[#This Row],[Time]]/60-Table2[[#This Row],[Time2]])*60,0)</f>
        <v>25</v>
      </c>
      <c r="Y464" s="1" t="str">
        <f>IF(Table2[[#This Row],[Time2]]&lt;10,0&amp;Table2[[#This Row],[Time2]],Table2[[#This Row],[Time2]])</f>
        <v>02</v>
      </c>
      <c r="Z464" s="1">
        <f>IF(Table2[[#This Row],[Time3]]&lt;10,0&amp;Table2[[#This Row],[Time3]],Table2[[#This Row],[Time3]])</f>
        <v>25</v>
      </c>
      <c r="AA464" s="2" t="str">
        <f>Table2[[#This Row],[Time4]]&amp;":"&amp;Table2[[#This Row],[Time5]]</f>
        <v>02:25</v>
      </c>
      <c r="AB464" s="1" cm="1">
        <f t="array" ref="AB464">IFERROR(IF(Table2[[#This Row],[code]]="","",_xlfn.IFS(AND(Table2[[#This Row],[code]]&lt;400,Table2[[#This Row],[code]]&lt;&gt;""),2,Table2[[#This Row],[code]]&gt;500,4)),"")</f>
        <v>2</v>
      </c>
      <c r="AC464" s="1">
        <f>IF(Table2[[#This Row],[Event]]="Penalty",Table2[[#This Row],[number]],IF(Table2[[#This Row],[Event]]="Time-Out",401,""))</f>
        <v>0</v>
      </c>
      <c r="AD464" s="1">
        <f>ROW(A463)</f>
        <v>463</v>
      </c>
      <c r="AE464" s="1">
        <f>COUNTIFS(Table2[GameID],Table2[[#This Row],[GameID]],Table2[Column1],"&lt;="&amp;Table2[[#This Row],[Column1]])-1</f>
        <v>9</v>
      </c>
    </row>
    <row r="465" spans="1:31" x14ac:dyDescent="0.45">
      <c r="A465" t="s">
        <v>328</v>
      </c>
      <c r="B465" t="str">
        <f>_xlfn.TEXTBEFORE(Table2[[#This Row],[Kamp]]," - ")</f>
        <v>Benløse IF</v>
      </c>
      <c r="C465" t="str">
        <f>_xlfn.TEXTAFTER(Table2[[#This Row],[Kamp]],"- ")</f>
        <v>Hvidovre Attack</v>
      </c>
      <c r="D465">
        <v>44891</v>
      </c>
      <c r="E465">
        <v>35333</v>
      </c>
      <c r="F465">
        <v>20222023</v>
      </c>
      <c r="G465" t="s">
        <v>17</v>
      </c>
      <c r="H465" t="s">
        <v>658</v>
      </c>
      <c r="I465" t="s">
        <v>678</v>
      </c>
      <c r="J465">
        <v>2</v>
      </c>
      <c r="K465">
        <v>29507</v>
      </c>
      <c r="L465">
        <v>1</v>
      </c>
      <c r="M465" t="s">
        <v>630</v>
      </c>
      <c r="N465" t="s">
        <v>38</v>
      </c>
      <c r="O465" t="s">
        <v>37</v>
      </c>
      <c r="P465">
        <v>98</v>
      </c>
      <c r="Q465">
        <v>90</v>
      </c>
      <c r="R465">
        <f>SUMIFS(Table2[number],Table2[Event],"Goal",Table2[H/U],"HOME",Table2[GameID],Table2[[#This Row],[GameID]],Table2[GameTime],"&lt;="&amp;Table2[[#This Row],[GameTime]])</f>
        <v>6</v>
      </c>
      <c r="S465">
        <f>SUMIFS(Table2[number],Table2[Event],"Goal",Table2[H/U],"AWAY",Table2[GameID],Table2[[#This Row],[GameID]],Table2[GameTime],"&lt;="&amp;Table2[[#This Row],[GameTime]])</f>
        <v>2</v>
      </c>
      <c r="T465" t="str">
        <f>IF(Table2[[#This Row],[Event]]="Goal",Table2[[#This Row],[Hscore]]&amp;"-"&amp;Table2[[#This Row],[Uscore]],"")</f>
        <v>6-2</v>
      </c>
      <c r="U465">
        <v>1910</v>
      </c>
      <c r="V465" s="1">
        <f>Table2[[#This Row],[GameTime]]-(Table2[[#This Row],[period]]-1)*1200</f>
        <v>710</v>
      </c>
      <c r="W465" s="1">
        <f>ROUNDDOWN(Table2[[#This Row],[Time]]/60,0)</f>
        <v>11</v>
      </c>
      <c r="X465" s="1">
        <f>ROUNDDOWN((Table2[[#This Row],[Time]]/60-Table2[[#This Row],[Time2]])*60,0)</f>
        <v>50</v>
      </c>
      <c r="Y465" s="1">
        <f>IF(Table2[[#This Row],[Time2]]&lt;10,0&amp;Table2[[#This Row],[Time2]],Table2[[#This Row],[Time2]])</f>
        <v>11</v>
      </c>
      <c r="Z465" s="1">
        <f>IF(Table2[[#This Row],[Time3]]&lt;10,0&amp;Table2[[#This Row],[Time3]],Table2[[#This Row],[Time3]])</f>
        <v>50</v>
      </c>
      <c r="AA465" s="2" t="str">
        <f>Table2[[#This Row],[Time4]]&amp;":"&amp;Table2[[#This Row],[Time5]]</f>
        <v>11:50</v>
      </c>
      <c r="AB465" s="1" t="str" cm="1">
        <f t="array" ref="AB465">IFERROR(IF(Table2[[#This Row],[code]]="","",_xlfn.IFS(AND(Table2[[#This Row],[code]]&lt;400,Table2[[#This Row],[code]]&lt;&gt;""),2,Table2[[#This Row],[code]]&gt;500,4)),"")</f>
        <v/>
      </c>
      <c r="AC465" s="1" t="str">
        <f>IF(Table2[[#This Row],[Event]]="Penalty",Table2[[#This Row],[number]],IF(Table2[[#This Row],[Event]]="Time-Out",401,""))</f>
        <v/>
      </c>
      <c r="AD465" s="1">
        <f>ROW(A464)</f>
        <v>464</v>
      </c>
      <c r="AE465" s="1">
        <f>COUNTIFS(Table2[GameID],Table2[[#This Row],[GameID]],Table2[Column1],"&lt;="&amp;Table2[[#This Row],[Column1]])-1</f>
        <v>10</v>
      </c>
    </row>
    <row r="466" spans="1:31" x14ac:dyDescent="0.45">
      <c r="A466" t="s">
        <v>328</v>
      </c>
      <c r="B466" t="str">
        <f>_xlfn.TEXTBEFORE(Table2[[#This Row],[Kamp]]," - ")</f>
        <v>Benløse IF</v>
      </c>
      <c r="C466" t="str">
        <f>_xlfn.TEXTAFTER(Table2[[#This Row],[Kamp]],"- ")</f>
        <v>Hvidovre Attack</v>
      </c>
      <c r="D466">
        <v>44891</v>
      </c>
      <c r="E466">
        <v>35333</v>
      </c>
      <c r="F466">
        <v>20222023</v>
      </c>
      <c r="G466" t="s">
        <v>17</v>
      </c>
      <c r="H466" t="s">
        <v>658</v>
      </c>
      <c r="I466" t="s">
        <v>678</v>
      </c>
      <c r="J466">
        <v>2</v>
      </c>
      <c r="K466">
        <v>29507</v>
      </c>
      <c r="L466">
        <v>1</v>
      </c>
      <c r="M466" t="s">
        <v>630</v>
      </c>
      <c r="N466" t="s">
        <v>24</v>
      </c>
      <c r="O466" t="s">
        <v>37</v>
      </c>
      <c r="P466">
        <v>11</v>
      </c>
      <c r="Q466">
        <v>90</v>
      </c>
      <c r="R466">
        <f>SUMIFS(Table2[number],Table2[Event],"Goal",Table2[H/U],"HOME",Table2[GameID],Table2[[#This Row],[GameID]],Table2[GameTime],"&lt;="&amp;Table2[[#This Row],[GameTime]])</f>
        <v>7</v>
      </c>
      <c r="S466">
        <f>SUMIFS(Table2[number],Table2[Event],"Goal",Table2[H/U],"AWAY",Table2[GameID],Table2[[#This Row],[GameID]],Table2[GameTime],"&lt;="&amp;Table2[[#This Row],[GameTime]])</f>
        <v>2</v>
      </c>
      <c r="T466" t="str">
        <f>IF(Table2[[#This Row],[Event]]="Goal",Table2[[#This Row],[Hscore]]&amp;"-"&amp;Table2[[#This Row],[Uscore]],"")</f>
        <v>7-2</v>
      </c>
      <c r="U466">
        <v>2043</v>
      </c>
      <c r="V466" s="1">
        <f>Table2[[#This Row],[GameTime]]-(Table2[[#This Row],[period]]-1)*1200</f>
        <v>843</v>
      </c>
      <c r="W466" s="1">
        <f>ROUNDDOWN(Table2[[#This Row],[Time]]/60,0)</f>
        <v>14</v>
      </c>
      <c r="X466" s="1">
        <f>ROUNDDOWN((Table2[[#This Row],[Time]]/60-Table2[[#This Row],[Time2]])*60,0)</f>
        <v>3</v>
      </c>
      <c r="Y466" s="1">
        <f>IF(Table2[[#This Row],[Time2]]&lt;10,0&amp;Table2[[#This Row],[Time2]],Table2[[#This Row],[Time2]])</f>
        <v>14</v>
      </c>
      <c r="Z466" s="1" t="str">
        <f>IF(Table2[[#This Row],[Time3]]&lt;10,0&amp;Table2[[#This Row],[Time3]],Table2[[#This Row],[Time3]])</f>
        <v>03</v>
      </c>
      <c r="AA466" s="2" t="str">
        <f>Table2[[#This Row],[Time4]]&amp;":"&amp;Table2[[#This Row],[Time5]]</f>
        <v>14:03</v>
      </c>
      <c r="AB466" s="1" t="str" cm="1">
        <f t="array" ref="AB466">IFERROR(IF(Table2[[#This Row],[code]]="","",_xlfn.IFS(AND(Table2[[#This Row],[code]]&lt;400,Table2[[#This Row],[code]]&lt;&gt;""),2,Table2[[#This Row],[code]]&gt;500,4)),"")</f>
        <v/>
      </c>
      <c r="AC466" s="1" t="str">
        <f>IF(Table2[[#This Row],[Event]]="Penalty",Table2[[#This Row],[number]],IF(Table2[[#This Row],[Event]]="Time-Out",401,""))</f>
        <v/>
      </c>
      <c r="AD466" s="1">
        <f>ROW(A465)</f>
        <v>465</v>
      </c>
      <c r="AE466" s="1">
        <f>COUNTIFS(Table2[GameID],Table2[[#This Row],[GameID]],Table2[Column1],"&lt;="&amp;Table2[[#This Row],[Column1]])-1</f>
        <v>11</v>
      </c>
    </row>
    <row r="467" spans="1:31" x14ac:dyDescent="0.45">
      <c r="A467" t="s">
        <v>328</v>
      </c>
      <c r="B467" t="str">
        <f>_xlfn.TEXTBEFORE(Table2[[#This Row],[Kamp]]," - ")</f>
        <v>Benløse IF</v>
      </c>
      <c r="C467" t="str">
        <f>_xlfn.TEXTAFTER(Table2[[#This Row],[Kamp]],"- ")</f>
        <v>Hvidovre Attack</v>
      </c>
      <c r="D467">
        <v>44891</v>
      </c>
      <c r="E467">
        <v>35333</v>
      </c>
      <c r="F467">
        <v>20222023</v>
      </c>
      <c r="G467" t="s">
        <v>17</v>
      </c>
      <c r="H467" t="s">
        <v>658</v>
      </c>
      <c r="I467" t="s">
        <v>678</v>
      </c>
      <c r="J467">
        <v>3</v>
      </c>
      <c r="K467">
        <v>29507</v>
      </c>
      <c r="L467">
        <v>1</v>
      </c>
      <c r="M467" t="s">
        <v>630</v>
      </c>
      <c r="N467" t="s">
        <v>38</v>
      </c>
      <c r="O467" t="s">
        <v>679</v>
      </c>
      <c r="P467">
        <v>98</v>
      </c>
      <c r="Q467">
        <v>56</v>
      </c>
      <c r="R467">
        <f>SUMIFS(Table2[number],Table2[Event],"Goal",Table2[H/U],"HOME",Table2[GameID],Table2[[#This Row],[GameID]],Table2[GameTime],"&lt;="&amp;Table2[[#This Row],[GameTime]])</f>
        <v>8</v>
      </c>
      <c r="S467">
        <f>SUMIFS(Table2[number],Table2[Event],"Goal",Table2[H/U],"AWAY",Table2[GameID],Table2[[#This Row],[GameID]],Table2[GameTime],"&lt;="&amp;Table2[[#This Row],[GameTime]])</f>
        <v>2</v>
      </c>
      <c r="T467" t="str">
        <f>IF(Table2[[#This Row],[Event]]="Goal",Table2[[#This Row],[Hscore]]&amp;"-"&amp;Table2[[#This Row],[Uscore]],"")</f>
        <v>8-2</v>
      </c>
      <c r="U467">
        <v>2607</v>
      </c>
      <c r="V467" s="1">
        <f>Table2[[#This Row],[GameTime]]-(Table2[[#This Row],[period]]-1)*1200</f>
        <v>207</v>
      </c>
      <c r="W467" s="1">
        <f>ROUNDDOWN(Table2[[#This Row],[Time]]/60,0)</f>
        <v>3</v>
      </c>
      <c r="X467" s="1">
        <f>ROUNDDOWN((Table2[[#This Row],[Time]]/60-Table2[[#This Row],[Time2]])*60,0)</f>
        <v>27</v>
      </c>
      <c r="Y467" s="1" t="str">
        <f>IF(Table2[[#This Row],[Time2]]&lt;10,0&amp;Table2[[#This Row],[Time2]],Table2[[#This Row],[Time2]])</f>
        <v>03</v>
      </c>
      <c r="Z467" s="1">
        <f>IF(Table2[[#This Row],[Time3]]&lt;10,0&amp;Table2[[#This Row],[Time3]],Table2[[#This Row],[Time3]])</f>
        <v>27</v>
      </c>
      <c r="AA467" s="2" t="str">
        <f>Table2[[#This Row],[Time4]]&amp;":"&amp;Table2[[#This Row],[Time5]]</f>
        <v>03:27</v>
      </c>
      <c r="AB467" s="1" t="str" cm="1">
        <f t="array" ref="AB467">IFERROR(IF(Table2[[#This Row],[code]]="","",_xlfn.IFS(AND(Table2[[#This Row],[code]]&lt;400,Table2[[#This Row],[code]]&lt;&gt;""),2,Table2[[#This Row],[code]]&gt;500,4)),"")</f>
        <v/>
      </c>
      <c r="AC467" s="1" t="str">
        <f>IF(Table2[[#This Row],[Event]]="Penalty",Table2[[#This Row],[number]],IF(Table2[[#This Row],[Event]]="Time-Out",401,""))</f>
        <v/>
      </c>
      <c r="AD467" s="1">
        <f>ROW(A466)</f>
        <v>466</v>
      </c>
      <c r="AE467" s="1">
        <f>COUNTIFS(Table2[GameID],Table2[[#This Row],[GameID]],Table2[Column1],"&lt;="&amp;Table2[[#This Row],[Column1]])-1</f>
        <v>12</v>
      </c>
    </row>
    <row r="468" spans="1:31" x14ac:dyDescent="0.45">
      <c r="A468" t="s">
        <v>328</v>
      </c>
      <c r="B468" t="str">
        <f>_xlfn.TEXTBEFORE(Table2[[#This Row],[Kamp]]," - ")</f>
        <v>Benløse IF</v>
      </c>
      <c r="C468" t="str">
        <f>_xlfn.TEXTAFTER(Table2[[#This Row],[Kamp]],"- ")</f>
        <v>Hvidovre Attack</v>
      </c>
      <c r="D468">
        <v>44891</v>
      </c>
      <c r="E468">
        <v>35333</v>
      </c>
      <c r="F468">
        <v>20222023</v>
      </c>
      <c r="G468" t="s">
        <v>17</v>
      </c>
      <c r="H468" t="s">
        <v>659</v>
      </c>
      <c r="I468" t="s">
        <v>677</v>
      </c>
      <c r="J468">
        <v>3</v>
      </c>
      <c r="K468">
        <v>29511</v>
      </c>
      <c r="L468">
        <v>201</v>
      </c>
      <c r="M468" t="s">
        <v>631</v>
      </c>
      <c r="N468" t="s">
        <v>63</v>
      </c>
      <c r="O468" t="s">
        <v>634</v>
      </c>
      <c r="P468">
        <v>10</v>
      </c>
      <c r="Q468" t="s">
        <v>634</v>
      </c>
      <c r="R468">
        <f>SUMIFS(Table2[number],Table2[Event],"Goal",Table2[H/U],"HOME",Table2[GameID],Table2[[#This Row],[GameID]],Table2[GameTime],"&lt;="&amp;Table2[[#This Row],[GameTime]])</f>
        <v>8</v>
      </c>
      <c r="S468">
        <f>SUMIFS(Table2[number],Table2[Event],"Goal",Table2[H/U],"AWAY",Table2[GameID],Table2[[#This Row],[GameID]],Table2[GameTime],"&lt;="&amp;Table2[[#This Row],[GameTime]])</f>
        <v>2</v>
      </c>
      <c r="T468" t="str">
        <f>IF(Table2[[#This Row],[Event]]="Goal",Table2[[#This Row],[Hscore]]&amp;"-"&amp;Table2[[#This Row],[Uscore]],"")</f>
        <v/>
      </c>
      <c r="U468">
        <v>3172</v>
      </c>
      <c r="V468" s="1">
        <f>Table2[[#This Row],[GameTime]]-(Table2[[#This Row],[period]]-1)*1200</f>
        <v>772</v>
      </c>
      <c r="W468" s="1">
        <f>ROUNDDOWN(Table2[[#This Row],[Time]]/60,0)</f>
        <v>12</v>
      </c>
      <c r="X468" s="1">
        <f>ROUNDDOWN((Table2[[#This Row],[Time]]/60-Table2[[#This Row],[Time2]])*60,0)</f>
        <v>52</v>
      </c>
      <c r="Y468" s="1">
        <f>IF(Table2[[#This Row],[Time2]]&lt;10,0&amp;Table2[[#This Row],[Time2]],Table2[[#This Row],[Time2]])</f>
        <v>12</v>
      </c>
      <c r="Z468" s="1">
        <f>IF(Table2[[#This Row],[Time3]]&lt;10,0&amp;Table2[[#This Row],[Time3]],Table2[[#This Row],[Time3]])</f>
        <v>52</v>
      </c>
      <c r="AA468" s="2" t="str">
        <f>Table2[[#This Row],[Time4]]&amp;":"&amp;Table2[[#This Row],[Time5]]</f>
        <v>12:52</v>
      </c>
      <c r="AB468" s="1" cm="1">
        <f t="array" ref="AB468">IFERROR(IF(Table2[[#This Row],[code]]="","",_xlfn.IFS(AND(Table2[[#This Row],[code]]&lt;400,Table2[[#This Row],[code]]&lt;&gt;""),2,Table2[[#This Row],[code]]&gt;500,4)),"")</f>
        <v>2</v>
      </c>
      <c r="AC468" s="1">
        <f>IF(Table2[[#This Row],[Event]]="Penalty",Table2[[#This Row],[number]],IF(Table2[[#This Row],[Event]]="Time-Out",401,""))</f>
        <v>201</v>
      </c>
      <c r="AD468" s="1">
        <f>ROW(A467)</f>
        <v>467</v>
      </c>
      <c r="AE468" s="1">
        <f>COUNTIFS(Table2[GameID],Table2[[#This Row],[GameID]],Table2[Column1],"&lt;="&amp;Table2[[#This Row],[Column1]])-1</f>
        <v>13</v>
      </c>
    </row>
    <row r="469" spans="1:31" x14ac:dyDescent="0.45">
      <c r="A469" t="s">
        <v>328</v>
      </c>
      <c r="B469" t="str">
        <f>_xlfn.TEXTBEFORE(Table2[[#This Row],[Kamp]]," - ")</f>
        <v>Benløse IF</v>
      </c>
      <c r="C469" t="str">
        <f>_xlfn.TEXTAFTER(Table2[[#This Row],[Kamp]],"- ")</f>
        <v>Hvidovre Attack</v>
      </c>
      <c r="D469">
        <v>44891</v>
      </c>
      <c r="E469">
        <v>35333</v>
      </c>
      <c r="F469">
        <v>20222023</v>
      </c>
      <c r="G469" t="s">
        <v>17</v>
      </c>
      <c r="H469" t="s">
        <v>658</v>
      </c>
      <c r="I469" t="s">
        <v>678</v>
      </c>
      <c r="J469">
        <v>3</v>
      </c>
      <c r="K469">
        <v>29507</v>
      </c>
      <c r="L469">
        <v>1</v>
      </c>
      <c r="M469" t="s">
        <v>630</v>
      </c>
      <c r="N469" t="s">
        <v>29</v>
      </c>
      <c r="O469" t="s">
        <v>37</v>
      </c>
      <c r="P469">
        <v>44</v>
      </c>
      <c r="Q469">
        <v>90</v>
      </c>
      <c r="R469">
        <f>SUMIFS(Table2[number],Table2[Event],"Goal",Table2[H/U],"HOME",Table2[GameID],Table2[[#This Row],[GameID]],Table2[GameTime],"&lt;="&amp;Table2[[#This Row],[GameTime]])</f>
        <v>9</v>
      </c>
      <c r="S469">
        <f>SUMIFS(Table2[number],Table2[Event],"Goal",Table2[H/U],"AWAY",Table2[GameID],Table2[[#This Row],[GameID]],Table2[GameTime],"&lt;="&amp;Table2[[#This Row],[GameTime]])</f>
        <v>2</v>
      </c>
      <c r="T469" t="str">
        <f>IF(Table2[[#This Row],[Event]]="Goal",Table2[[#This Row],[Hscore]]&amp;"-"&amp;Table2[[#This Row],[Uscore]],"")</f>
        <v>9-2</v>
      </c>
      <c r="U469">
        <v>3264</v>
      </c>
      <c r="V469" s="1">
        <f>Table2[[#This Row],[GameTime]]-(Table2[[#This Row],[period]]-1)*1200</f>
        <v>864</v>
      </c>
      <c r="W469" s="1">
        <f>ROUNDDOWN(Table2[[#This Row],[Time]]/60,0)</f>
        <v>14</v>
      </c>
      <c r="X469" s="1">
        <f>ROUNDDOWN((Table2[[#This Row],[Time]]/60-Table2[[#This Row],[Time2]])*60,0)</f>
        <v>24</v>
      </c>
      <c r="Y469" s="1">
        <f>IF(Table2[[#This Row],[Time2]]&lt;10,0&amp;Table2[[#This Row],[Time2]],Table2[[#This Row],[Time2]])</f>
        <v>14</v>
      </c>
      <c r="Z469" s="1">
        <f>IF(Table2[[#This Row],[Time3]]&lt;10,0&amp;Table2[[#This Row],[Time3]],Table2[[#This Row],[Time3]])</f>
        <v>24</v>
      </c>
      <c r="AA469" s="2" t="str">
        <f>Table2[[#This Row],[Time4]]&amp;":"&amp;Table2[[#This Row],[Time5]]</f>
        <v>14:24</v>
      </c>
      <c r="AB469" s="1" t="str" cm="1">
        <f t="array" ref="AB469">IFERROR(IF(Table2[[#This Row],[code]]="","",_xlfn.IFS(AND(Table2[[#This Row],[code]]&lt;400,Table2[[#This Row],[code]]&lt;&gt;""),2,Table2[[#This Row],[code]]&gt;500,4)),"")</f>
        <v/>
      </c>
      <c r="AC469" s="1" t="str">
        <f>IF(Table2[[#This Row],[Event]]="Penalty",Table2[[#This Row],[number]],IF(Table2[[#This Row],[Event]]="Time-Out",401,""))</f>
        <v/>
      </c>
      <c r="AD469" s="1">
        <f>ROW(A468)</f>
        <v>468</v>
      </c>
      <c r="AE469" s="1">
        <f>COUNTIFS(Table2[GameID],Table2[[#This Row],[GameID]],Table2[Column1],"&lt;="&amp;Table2[[#This Row],[Column1]])-1</f>
        <v>14</v>
      </c>
    </row>
    <row r="470" spans="1:31" x14ac:dyDescent="0.45">
      <c r="A470" t="s">
        <v>328</v>
      </c>
      <c r="B470" t="str">
        <f>_xlfn.TEXTBEFORE(Table2[[#This Row],[Kamp]]," - ")</f>
        <v>Benløse IF</v>
      </c>
      <c r="C470" t="str">
        <f>_xlfn.TEXTAFTER(Table2[[#This Row],[Kamp]],"- ")</f>
        <v>Hvidovre Attack</v>
      </c>
      <c r="D470">
        <v>44891</v>
      </c>
      <c r="E470">
        <v>35333</v>
      </c>
      <c r="F470">
        <v>20222023</v>
      </c>
      <c r="G470" t="s">
        <v>17</v>
      </c>
      <c r="H470" t="s">
        <v>658</v>
      </c>
      <c r="I470" t="s">
        <v>678</v>
      </c>
      <c r="J470">
        <v>3</v>
      </c>
      <c r="K470">
        <v>29507</v>
      </c>
      <c r="L470">
        <v>1</v>
      </c>
      <c r="M470" t="s">
        <v>630</v>
      </c>
      <c r="N470" t="s">
        <v>37</v>
      </c>
      <c r="O470" t="s">
        <v>25</v>
      </c>
      <c r="P470">
        <v>90</v>
      </c>
      <c r="Q470">
        <v>24</v>
      </c>
      <c r="R470">
        <f>SUMIFS(Table2[number],Table2[Event],"Goal",Table2[H/U],"HOME",Table2[GameID],Table2[[#This Row],[GameID]],Table2[GameTime],"&lt;="&amp;Table2[[#This Row],[GameTime]])</f>
        <v>10</v>
      </c>
      <c r="S470">
        <f>SUMIFS(Table2[number],Table2[Event],"Goal",Table2[H/U],"AWAY",Table2[GameID],Table2[[#This Row],[GameID]],Table2[GameTime],"&lt;="&amp;Table2[[#This Row],[GameTime]])</f>
        <v>2</v>
      </c>
      <c r="T470" t="str">
        <f>IF(Table2[[#This Row],[Event]]="Goal",Table2[[#This Row],[Hscore]]&amp;"-"&amp;Table2[[#This Row],[Uscore]],"")</f>
        <v>10-2</v>
      </c>
      <c r="U470">
        <v>3322</v>
      </c>
      <c r="V470" s="1">
        <f>Table2[[#This Row],[GameTime]]-(Table2[[#This Row],[period]]-1)*1200</f>
        <v>922</v>
      </c>
      <c r="W470" s="1">
        <f>ROUNDDOWN(Table2[[#This Row],[Time]]/60,0)</f>
        <v>15</v>
      </c>
      <c r="X470" s="1">
        <f>ROUNDDOWN((Table2[[#This Row],[Time]]/60-Table2[[#This Row],[Time2]])*60,0)</f>
        <v>22</v>
      </c>
      <c r="Y470" s="1">
        <f>IF(Table2[[#This Row],[Time2]]&lt;10,0&amp;Table2[[#This Row],[Time2]],Table2[[#This Row],[Time2]])</f>
        <v>15</v>
      </c>
      <c r="Z470" s="1">
        <f>IF(Table2[[#This Row],[Time3]]&lt;10,0&amp;Table2[[#This Row],[Time3]],Table2[[#This Row],[Time3]])</f>
        <v>22</v>
      </c>
      <c r="AA470" s="2" t="str">
        <f>Table2[[#This Row],[Time4]]&amp;":"&amp;Table2[[#This Row],[Time5]]</f>
        <v>15:22</v>
      </c>
      <c r="AB470" s="1" t="str" cm="1">
        <f t="array" ref="AB470">IFERROR(IF(Table2[[#This Row],[code]]="","",_xlfn.IFS(AND(Table2[[#This Row],[code]]&lt;400,Table2[[#This Row],[code]]&lt;&gt;""),2,Table2[[#This Row],[code]]&gt;500,4)),"")</f>
        <v/>
      </c>
      <c r="AC470" s="1" t="str">
        <f>IF(Table2[[#This Row],[Event]]="Penalty",Table2[[#This Row],[number]],IF(Table2[[#This Row],[Event]]="Time-Out",401,""))</f>
        <v/>
      </c>
      <c r="AD470" s="1">
        <f>ROW(A469)</f>
        <v>469</v>
      </c>
      <c r="AE470" s="1">
        <f>COUNTIFS(Table2[GameID],Table2[[#This Row],[GameID]],Table2[Column1],"&lt;="&amp;Table2[[#This Row],[Column1]])-1</f>
        <v>15</v>
      </c>
    </row>
    <row r="471" spans="1:31" x14ac:dyDescent="0.45">
      <c r="A471" t="s">
        <v>328</v>
      </c>
      <c r="B471" t="str">
        <f>_xlfn.TEXTBEFORE(Table2[[#This Row],[Kamp]]," - ")</f>
        <v>Benløse IF</v>
      </c>
      <c r="C471" t="str">
        <f>_xlfn.TEXTAFTER(Table2[[#This Row],[Kamp]],"- ")</f>
        <v>Hvidovre Attack</v>
      </c>
      <c r="D471">
        <v>44891</v>
      </c>
      <c r="E471">
        <v>35333</v>
      </c>
      <c r="F471">
        <v>20222023</v>
      </c>
      <c r="G471" t="s">
        <v>17</v>
      </c>
      <c r="H471" t="s">
        <v>659</v>
      </c>
      <c r="I471" t="s">
        <v>677</v>
      </c>
      <c r="J471">
        <v>3</v>
      </c>
      <c r="K471">
        <v>29511</v>
      </c>
      <c r="L471">
        <v>207</v>
      </c>
      <c r="M471" t="s">
        <v>631</v>
      </c>
      <c r="N471" t="s">
        <v>191</v>
      </c>
      <c r="O471" t="s">
        <v>634</v>
      </c>
      <c r="P471">
        <v>89</v>
      </c>
      <c r="Q471" t="s">
        <v>634</v>
      </c>
      <c r="R471">
        <f>SUMIFS(Table2[number],Table2[Event],"Goal",Table2[H/U],"HOME",Table2[GameID],Table2[[#This Row],[GameID]],Table2[GameTime],"&lt;="&amp;Table2[[#This Row],[GameTime]])</f>
        <v>10</v>
      </c>
      <c r="S471">
        <f>SUMIFS(Table2[number],Table2[Event],"Goal",Table2[H/U],"AWAY",Table2[GameID],Table2[[#This Row],[GameID]],Table2[GameTime],"&lt;="&amp;Table2[[#This Row],[GameTime]])</f>
        <v>2</v>
      </c>
      <c r="T471" t="str">
        <f>IF(Table2[[#This Row],[Event]]="Goal",Table2[[#This Row],[Hscore]]&amp;"-"&amp;Table2[[#This Row],[Uscore]],"")</f>
        <v/>
      </c>
      <c r="U471">
        <v>3351</v>
      </c>
      <c r="V471" s="1">
        <f>Table2[[#This Row],[GameTime]]-(Table2[[#This Row],[period]]-1)*1200</f>
        <v>951</v>
      </c>
      <c r="W471" s="1">
        <f>ROUNDDOWN(Table2[[#This Row],[Time]]/60,0)</f>
        <v>15</v>
      </c>
      <c r="X471" s="1">
        <f>ROUNDDOWN((Table2[[#This Row],[Time]]/60-Table2[[#This Row],[Time2]])*60,0)</f>
        <v>51</v>
      </c>
      <c r="Y471" s="1">
        <f>IF(Table2[[#This Row],[Time2]]&lt;10,0&amp;Table2[[#This Row],[Time2]],Table2[[#This Row],[Time2]])</f>
        <v>15</v>
      </c>
      <c r="Z471" s="1">
        <f>IF(Table2[[#This Row],[Time3]]&lt;10,0&amp;Table2[[#This Row],[Time3]],Table2[[#This Row],[Time3]])</f>
        <v>51</v>
      </c>
      <c r="AA471" s="2" t="str">
        <f>Table2[[#This Row],[Time4]]&amp;":"&amp;Table2[[#This Row],[Time5]]</f>
        <v>15:51</v>
      </c>
      <c r="AB471" s="1" cm="1">
        <f t="array" ref="AB471">IFERROR(IF(Table2[[#This Row],[code]]="","",_xlfn.IFS(AND(Table2[[#This Row],[code]]&lt;400,Table2[[#This Row],[code]]&lt;&gt;""),2,Table2[[#This Row],[code]]&gt;500,4)),"")</f>
        <v>2</v>
      </c>
      <c r="AC471" s="1">
        <f>IF(Table2[[#This Row],[Event]]="Penalty",Table2[[#This Row],[number]],IF(Table2[[#This Row],[Event]]="Time-Out",401,""))</f>
        <v>207</v>
      </c>
      <c r="AD471" s="1">
        <f>ROW(A470)</f>
        <v>470</v>
      </c>
      <c r="AE471" s="1">
        <f>COUNTIFS(Table2[GameID],Table2[[#This Row],[GameID]],Table2[Column1],"&lt;="&amp;Table2[[#This Row],[Column1]])-1</f>
        <v>16</v>
      </c>
    </row>
    <row r="472" spans="1:31" x14ac:dyDescent="0.45">
      <c r="A472" t="s">
        <v>328</v>
      </c>
      <c r="B472" t="str">
        <f>_xlfn.TEXTBEFORE(Table2[[#This Row],[Kamp]]," - ")</f>
        <v>Benløse IF</v>
      </c>
      <c r="C472" t="str">
        <f>_xlfn.TEXTAFTER(Table2[[#This Row],[Kamp]],"- ")</f>
        <v>Hvidovre Attack</v>
      </c>
      <c r="D472">
        <v>44891</v>
      </c>
      <c r="E472">
        <v>35333</v>
      </c>
      <c r="F472">
        <v>20222023</v>
      </c>
      <c r="G472" t="s">
        <v>17</v>
      </c>
      <c r="H472" t="s">
        <v>658</v>
      </c>
      <c r="I472" t="s">
        <v>678</v>
      </c>
      <c r="J472">
        <v>3</v>
      </c>
      <c r="K472">
        <v>29507</v>
      </c>
      <c r="L472">
        <v>0</v>
      </c>
      <c r="M472" t="s">
        <v>633</v>
      </c>
      <c r="N472" t="s">
        <v>634</v>
      </c>
      <c r="O472" t="s">
        <v>634</v>
      </c>
      <c r="P472" t="s">
        <v>634</v>
      </c>
      <c r="Q472" t="s">
        <v>634</v>
      </c>
      <c r="R472">
        <f>SUMIFS(Table2[number],Table2[Event],"Goal",Table2[H/U],"HOME",Table2[GameID],Table2[[#This Row],[GameID]],Table2[GameTime],"&lt;="&amp;Table2[[#This Row],[GameTime]])</f>
        <v>10</v>
      </c>
      <c r="S472">
        <f>SUMIFS(Table2[number],Table2[Event],"Goal",Table2[H/U],"AWAY",Table2[GameID],Table2[[#This Row],[GameID]],Table2[GameTime],"&lt;="&amp;Table2[[#This Row],[GameTime]])</f>
        <v>2</v>
      </c>
      <c r="T472" t="str">
        <f>IF(Table2[[#This Row],[Event]]="Goal",Table2[[#This Row],[Hscore]]&amp;"-"&amp;Table2[[#This Row],[Uscore]],"")</f>
        <v/>
      </c>
      <c r="U472">
        <v>3394</v>
      </c>
      <c r="V472" s="1">
        <f>Table2[[#This Row],[GameTime]]-(Table2[[#This Row],[period]]-1)*1200</f>
        <v>994</v>
      </c>
      <c r="W472" s="1">
        <f>ROUNDDOWN(Table2[[#This Row],[Time]]/60,0)</f>
        <v>16</v>
      </c>
      <c r="X472" s="1">
        <f>ROUNDDOWN((Table2[[#This Row],[Time]]/60-Table2[[#This Row],[Time2]])*60,0)</f>
        <v>34</v>
      </c>
      <c r="Y472" s="1">
        <f>IF(Table2[[#This Row],[Time2]]&lt;10,0&amp;Table2[[#This Row],[Time2]],Table2[[#This Row],[Time2]])</f>
        <v>16</v>
      </c>
      <c r="Z472" s="1">
        <f>IF(Table2[[#This Row],[Time3]]&lt;10,0&amp;Table2[[#This Row],[Time3]],Table2[[#This Row],[Time3]])</f>
        <v>34</v>
      </c>
      <c r="AA472" s="2" t="str">
        <f>Table2[[#This Row],[Time4]]&amp;":"&amp;Table2[[#This Row],[Time5]]</f>
        <v>16:34</v>
      </c>
      <c r="AB472" s="1" t="str" cm="1">
        <f t="array" ref="AB472">IFERROR(IF(Table2[[#This Row],[code]]="","",_xlfn.IFS(AND(Table2[[#This Row],[code]]&lt;400,Table2[[#This Row],[code]]&lt;&gt;""),2,Table2[[#This Row],[code]]&gt;500,4)),"")</f>
        <v/>
      </c>
      <c r="AC472" s="1">
        <f>IF(Table2[[#This Row],[Event]]="Penalty",Table2[[#This Row],[number]],IF(Table2[[#This Row],[Event]]="Time-Out",401,""))</f>
        <v>401</v>
      </c>
      <c r="AD472" s="1">
        <f>ROW(A471)</f>
        <v>471</v>
      </c>
      <c r="AE472" s="1">
        <f>COUNTIFS(Table2[GameID],Table2[[#This Row],[GameID]],Table2[Column1],"&lt;="&amp;Table2[[#This Row],[Column1]])-1</f>
        <v>17</v>
      </c>
    </row>
    <row r="473" spans="1:31" x14ac:dyDescent="0.45">
      <c r="A473" t="s">
        <v>328</v>
      </c>
      <c r="B473" t="str">
        <f>_xlfn.TEXTBEFORE(Table2[[#This Row],[Kamp]]," - ")</f>
        <v>Benløse IF</v>
      </c>
      <c r="C473" t="str">
        <f>_xlfn.TEXTAFTER(Table2[[#This Row],[Kamp]],"- ")</f>
        <v>Hvidovre Attack</v>
      </c>
      <c r="D473">
        <v>44891</v>
      </c>
      <c r="E473">
        <v>35333</v>
      </c>
      <c r="F473">
        <v>20222023</v>
      </c>
      <c r="G473" t="s">
        <v>17</v>
      </c>
      <c r="H473" t="s">
        <v>658</v>
      </c>
      <c r="I473" t="s">
        <v>678</v>
      </c>
      <c r="J473">
        <v>3</v>
      </c>
      <c r="K473">
        <v>29507</v>
      </c>
      <c r="L473">
        <v>212</v>
      </c>
      <c r="M473" t="s">
        <v>631</v>
      </c>
      <c r="N473" t="s">
        <v>18</v>
      </c>
      <c r="O473" t="s">
        <v>634</v>
      </c>
      <c r="P473">
        <v>8</v>
      </c>
      <c r="Q473" t="s">
        <v>634</v>
      </c>
      <c r="R473">
        <f>SUMIFS(Table2[number],Table2[Event],"Goal",Table2[H/U],"HOME",Table2[GameID],Table2[[#This Row],[GameID]],Table2[GameTime],"&lt;="&amp;Table2[[#This Row],[GameTime]])</f>
        <v>10</v>
      </c>
      <c r="S473">
        <f>SUMIFS(Table2[number],Table2[Event],"Goal",Table2[H/U],"AWAY",Table2[GameID],Table2[[#This Row],[GameID]],Table2[GameTime],"&lt;="&amp;Table2[[#This Row],[GameTime]])</f>
        <v>2</v>
      </c>
      <c r="T473" t="str">
        <f>IF(Table2[[#This Row],[Event]]="Goal",Table2[[#This Row],[Hscore]]&amp;"-"&amp;Table2[[#This Row],[Uscore]],"")</f>
        <v/>
      </c>
      <c r="U473">
        <v>3535</v>
      </c>
      <c r="V473" s="1">
        <f>Table2[[#This Row],[GameTime]]-(Table2[[#This Row],[period]]-1)*1200</f>
        <v>1135</v>
      </c>
      <c r="W473" s="1">
        <f>ROUNDDOWN(Table2[[#This Row],[Time]]/60,0)</f>
        <v>18</v>
      </c>
      <c r="X473" s="1">
        <f>ROUNDDOWN((Table2[[#This Row],[Time]]/60-Table2[[#This Row],[Time2]])*60,0)</f>
        <v>55</v>
      </c>
      <c r="Y473" s="1">
        <f>IF(Table2[[#This Row],[Time2]]&lt;10,0&amp;Table2[[#This Row],[Time2]],Table2[[#This Row],[Time2]])</f>
        <v>18</v>
      </c>
      <c r="Z473" s="1">
        <f>IF(Table2[[#This Row],[Time3]]&lt;10,0&amp;Table2[[#This Row],[Time3]],Table2[[#This Row],[Time3]])</f>
        <v>55</v>
      </c>
      <c r="AA473" s="2" t="str">
        <f>Table2[[#This Row],[Time4]]&amp;":"&amp;Table2[[#This Row],[Time5]]</f>
        <v>18:55</v>
      </c>
      <c r="AB473" s="1" cm="1">
        <f t="array" ref="AB473">IFERROR(IF(Table2[[#This Row],[code]]="","",_xlfn.IFS(AND(Table2[[#This Row],[code]]&lt;400,Table2[[#This Row],[code]]&lt;&gt;""),2,Table2[[#This Row],[code]]&gt;500,4)),"")</f>
        <v>2</v>
      </c>
      <c r="AC473" s="1">
        <f>IF(Table2[[#This Row],[Event]]="Penalty",Table2[[#This Row],[number]],IF(Table2[[#This Row],[Event]]="Time-Out",401,""))</f>
        <v>212</v>
      </c>
      <c r="AD473" s="1">
        <f>ROW(A472)</f>
        <v>472</v>
      </c>
      <c r="AE473" s="1">
        <f>COUNTIFS(Table2[GameID],Table2[[#This Row],[GameID]],Table2[Column1],"&lt;="&amp;Table2[[#This Row],[Column1]])-1</f>
        <v>18</v>
      </c>
    </row>
    <row r="474" spans="1:31" x14ac:dyDescent="0.45">
      <c r="A474" t="s">
        <v>344</v>
      </c>
      <c r="B474" t="str">
        <f>_xlfn.TEXTBEFORE(Table2[[#This Row],[Kamp]]," - ")</f>
        <v>Copenhagen FC</v>
      </c>
      <c r="C474" t="str">
        <f>_xlfn.TEXTAFTER(Table2[[#This Row],[Kamp]],"- ")</f>
        <v>Rødovre FC</v>
      </c>
      <c r="D474">
        <v>44898</v>
      </c>
      <c r="E474">
        <v>35334</v>
      </c>
      <c r="F474">
        <v>20222023</v>
      </c>
      <c r="G474" t="s">
        <v>17</v>
      </c>
      <c r="H474" t="s">
        <v>667</v>
      </c>
      <c r="I474" t="s">
        <v>678</v>
      </c>
      <c r="J474">
        <v>1</v>
      </c>
      <c r="K474">
        <v>29513</v>
      </c>
      <c r="L474">
        <v>1</v>
      </c>
      <c r="M474" t="s">
        <v>630</v>
      </c>
      <c r="N474" t="s">
        <v>243</v>
      </c>
      <c r="O474" t="s">
        <v>634</v>
      </c>
      <c r="P474">
        <v>17</v>
      </c>
      <c r="Q474" t="s">
        <v>634</v>
      </c>
      <c r="R474">
        <f>SUMIFS(Table2[number],Table2[Event],"Goal",Table2[H/U],"HOME",Table2[GameID],Table2[[#This Row],[GameID]],Table2[GameTime],"&lt;="&amp;Table2[[#This Row],[GameTime]])</f>
        <v>1</v>
      </c>
      <c r="S474">
        <f>SUMIFS(Table2[number],Table2[Event],"Goal",Table2[H/U],"AWAY",Table2[GameID],Table2[[#This Row],[GameID]],Table2[GameTime],"&lt;="&amp;Table2[[#This Row],[GameTime]])</f>
        <v>0</v>
      </c>
      <c r="T474" t="str">
        <f>IF(Table2[[#This Row],[Event]]="Goal",Table2[[#This Row],[Hscore]]&amp;"-"&amp;Table2[[#This Row],[Uscore]],"")</f>
        <v>1-0</v>
      </c>
      <c r="U474">
        <v>183</v>
      </c>
      <c r="V474" s="1">
        <f>Table2[[#This Row],[GameTime]]-(Table2[[#This Row],[period]]-1)*1200</f>
        <v>183</v>
      </c>
      <c r="W474" s="1">
        <f>ROUNDDOWN(Table2[[#This Row],[Time]]/60,0)</f>
        <v>3</v>
      </c>
      <c r="X474" s="1">
        <f>ROUNDDOWN((Table2[[#This Row],[Time]]/60-Table2[[#This Row],[Time2]])*60,0)</f>
        <v>2</v>
      </c>
      <c r="Y474" s="1" t="str">
        <f>IF(Table2[[#This Row],[Time2]]&lt;10,0&amp;Table2[[#This Row],[Time2]],Table2[[#This Row],[Time2]])</f>
        <v>03</v>
      </c>
      <c r="Z474" s="1" t="str">
        <f>IF(Table2[[#This Row],[Time3]]&lt;10,0&amp;Table2[[#This Row],[Time3]],Table2[[#This Row],[Time3]])</f>
        <v>02</v>
      </c>
      <c r="AA474" s="2" t="str">
        <f>Table2[[#This Row],[Time4]]&amp;":"&amp;Table2[[#This Row],[Time5]]</f>
        <v>03:02</v>
      </c>
      <c r="AB474" s="1" t="str" cm="1">
        <f t="array" ref="AB474">IFERROR(IF(Table2[[#This Row],[code]]="","",_xlfn.IFS(AND(Table2[[#This Row],[code]]&lt;400,Table2[[#This Row],[code]]&lt;&gt;""),2,Table2[[#This Row],[code]]&gt;500,4)),"")</f>
        <v/>
      </c>
      <c r="AC474" s="1" t="str">
        <f>IF(Table2[[#This Row],[Event]]="Penalty",Table2[[#This Row],[number]],IF(Table2[[#This Row],[Event]]="Time-Out",401,""))</f>
        <v/>
      </c>
      <c r="AD474" s="1">
        <f>ROW(A473)</f>
        <v>473</v>
      </c>
      <c r="AE474" s="1">
        <f>COUNTIFS(Table2[GameID],Table2[[#This Row],[GameID]],Table2[Column1],"&lt;="&amp;Table2[[#This Row],[Column1]])-1</f>
        <v>0</v>
      </c>
    </row>
    <row r="475" spans="1:31" x14ac:dyDescent="0.45">
      <c r="A475" t="s">
        <v>344</v>
      </c>
      <c r="B475" t="str">
        <f>_xlfn.TEXTBEFORE(Table2[[#This Row],[Kamp]]," - ")</f>
        <v>Copenhagen FC</v>
      </c>
      <c r="C475" t="str">
        <f>_xlfn.TEXTAFTER(Table2[[#This Row],[Kamp]],"- ")</f>
        <v>Rødovre FC</v>
      </c>
      <c r="D475">
        <v>44898</v>
      </c>
      <c r="E475">
        <v>35334</v>
      </c>
      <c r="F475">
        <v>20222023</v>
      </c>
      <c r="G475" t="s">
        <v>17</v>
      </c>
      <c r="H475" t="s">
        <v>665</v>
      </c>
      <c r="I475" t="s">
        <v>677</v>
      </c>
      <c r="J475">
        <v>1</v>
      </c>
      <c r="K475">
        <v>29512</v>
      </c>
      <c r="L475">
        <v>1</v>
      </c>
      <c r="M475" t="s">
        <v>630</v>
      </c>
      <c r="N475" t="s">
        <v>47</v>
      </c>
      <c r="O475" t="s">
        <v>55</v>
      </c>
      <c r="P475">
        <v>24</v>
      </c>
      <c r="Q475">
        <v>88</v>
      </c>
      <c r="R475">
        <f>SUMIFS(Table2[number],Table2[Event],"Goal",Table2[H/U],"HOME",Table2[GameID],Table2[[#This Row],[GameID]],Table2[GameTime],"&lt;="&amp;Table2[[#This Row],[GameTime]])</f>
        <v>1</v>
      </c>
      <c r="S475">
        <f>SUMIFS(Table2[number],Table2[Event],"Goal",Table2[H/U],"AWAY",Table2[GameID],Table2[[#This Row],[GameID]],Table2[GameTime],"&lt;="&amp;Table2[[#This Row],[GameTime]])</f>
        <v>1</v>
      </c>
      <c r="T475" t="str">
        <f>IF(Table2[[#This Row],[Event]]="Goal",Table2[[#This Row],[Hscore]]&amp;"-"&amp;Table2[[#This Row],[Uscore]],"")</f>
        <v>1-1</v>
      </c>
      <c r="U475">
        <v>927</v>
      </c>
      <c r="V475" s="1">
        <f>Table2[[#This Row],[GameTime]]-(Table2[[#This Row],[period]]-1)*1200</f>
        <v>927</v>
      </c>
      <c r="W475" s="1">
        <f>ROUNDDOWN(Table2[[#This Row],[Time]]/60,0)</f>
        <v>15</v>
      </c>
      <c r="X475" s="1">
        <f>ROUNDDOWN((Table2[[#This Row],[Time]]/60-Table2[[#This Row],[Time2]])*60,0)</f>
        <v>27</v>
      </c>
      <c r="Y475" s="1">
        <f>IF(Table2[[#This Row],[Time2]]&lt;10,0&amp;Table2[[#This Row],[Time2]],Table2[[#This Row],[Time2]])</f>
        <v>15</v>
      </c>
      <c r="Z475" s="1">
        <f>IF(Table2[[#This Row],[Time3]]&lt;10,0&amp;Table2[[#This Row],[Time3]],Table2[[#This Row],[Time3]])</f>
        <v>27</v>
      </c>
      <c r="AA475" s="2" t="str">
        <f>Table2[[#This Row],[Time4]]&amp;":"&amp;Table2[[#This Row],[Time5]]</f>
        <v>15:27</v>
      </c>
      <c r="AB475" s="1" t="str" cm="1">
        <f t="array" ref="AB475">IFERROR(IF(Table2[[#This Row],[code]]="","",_xlfn.IFS(AND(Table2[[#This Row],[code]]&lt;400,Table2[[#This Row],[code]]&lt;&gt;""),2,Table2[[#This Row],[code]]&gt;500,4)),"")</f>
        <v/>
      </c>
      <c r="AC475" s="1" t="str">
        <f>IF(Table2[[#This Row],[Event]]="Penalty",Table2[[#This Row],[number]],IF(Table2[[#This Row],[Event]]="Time-Out",401,""))</f>
        <v/>
      </c>
      <c r="AD475" s="1">
        <f>ROW(A474)</f>
        <v>474</v>
      </c>
      <c r="AE475" s="1">
        <f>COUNTIFS(Table2[GameID],Table2[[#This Row],[GameID]],Table2[Column1],"&lt;="&amp;Table2[[#This Row],[Column1]])-1</f>
        <v>1</v>
      </c>
    </row>
    <row r="476" spans="1:31" x14ac:dyDescent="0.45">
      <c r="A476" t="s">
        <v>344</v>
      </c>
      <c r="B476" t="str">
        <f>_xlfn.TEXTBEFORE(Table2[[#This Row],[Kamp]]," - ")</f>
        <v>Copenhagen FC</v>
      </c>
      <c r="C476" t="str">
        <f>_xlfn.TEXTAFTER(Table2[[#This Row],[Kamp]],"- ")</f>
        <v>Rødovre FC</v>
      </c>
      <c r="D476">
        <v>44898</v>
      </c>
      <c r="E476">
        <v>35334</v>
      </c>
      <c r="F476">
        <v>20222023</v>
      </c>
      <c r="G476" t="s">
        <v>17</v>
      </c>
      <c r="H476" t="s">
        <v>665</v>
      </c>
      <c r="I476" t="s">
        <v>677</v>
      </c>
      <c r="J476">
        <v>1</v>
      </c>
      <c r="K476">
        <v>29512</v>
      </c>
      <c r="L476">
        <v>1</v>
      </c>
      <c r="M476" t="s">
        <v>630</v>
      </c>
      <c r="N476" t="s">
        <v>42</v>
      </c>
      <c r="O476" t="s">
        <v>56</v>
      </c>
      <c r="P476">
        <v>8</v>
      </c>
      <c r="Q476">
        <v>89</v>
      </c>
      <c r="R476">
        <f>SUMIFS(Table2[number],Table2[Event],"Goal",Table2[H/U],"HOME",Table2[GameID],Table2[[#This Row],[GameID]],Table2[GameTime],"&lt;="&amp;Table2[[#This Row],[GameTime]])</f>
        <v>1</v>
      </c>
      <c r="S476">
        <f>SUMIFS(Table2[number],Table2[Event],"Goal",Table2[H/U],"AWAY",Table2[GameID],Table2[[#This Row],[GameID]],Table2[GameTime],"&lt;="&amp;Table2[[#This Row],[GameTime]])</f>
        <v>2</v>
      </c>
      <c r="T476" t="str">
        <f>IF(Table2[[#This Row],[Event]]="Goal",Table2[[#This Row],[Hscore]]&amp;"-"&amp;Table2[[#This Row],[Uscore]],"")</f>
        <v>1-2</v>
      </c>
      <c r="U476">
        <v>1022</v>
      </c>
      <c r="V476" s="1">
        <f>Table2[[#This Row],[GameTime]]-(Table2[[#This Row],[period]]-1)*1200</f>
        <v>1022</v>
      </c>
      <c r="W476" s="1">
        <f>ROUNDDOWN(Table2[[#This Row],[Time]]/60,0)</f>
        <v>17</v>
      </c>
      <c r="X476" s="1">
        <f>ROUNDDOWN((Table2[[#This Row],[Time]]/60-Table2[[#This Row],[Time2]])*60,0)</f>
        <v>2</v>
      </c>
      <c r="Y476" s="1">
        <f>IF(Table2[[#This Row],[Time2]]&lt;10,0&amp;Table2[[#This Row],[Time2]],Table2[[#This Row],[Time2]])</f>
        <v>17</v>
      </c>
      <c r="Z476" s="1" t="str">
        <f>IF(Table2[[#This Row],[Time3]]&lt;10,0&amp;Table2[[#This Row],[Time3]],Table2[[#This Row],[Time3]])</f>
        <v>02</v>
      </c>
      <c r="AA476" s="2" t="str">
        <f>Table2[[#This Row],[Time4]]&amp;":"&amp;Table2[[#This Row],[Time5]]</f>
        <v>17:02</v>
      </c>
      <c r="AB476" s="1" t="str" cm="1">
        <f t="array" ref="AB476">IFERROR(IF(Table2[[#This Row],[code]]="","",_xlfn.IFS(AND(Table2[[#This Row],[code]]&lt;400,Table2[[#This Row],[code]]&lt;&gt;""),2,Table2[[#This Row],[code]]&gt;500,4)),"")</f>
        <v/>
      </c>
      <c r="AC476" s="1" t="str">
        <f>IF(Table2[[#This Row],[Event]]="Penalty",Table2[[#This Row],[number]],IF(Table2[[#This Row],[Event]]="Time-Out",401,""))</f>
        <v/>
      </c>
      <c r="AD476" s="1">
        <f>ROW(A475)</f>
        <v>475</v>
      </c>
      <c r="AE476" s="1">
        <f>COUNTIFS(Table2[GameID],Table2[[#This Row],[GameID]],Table2[Column1],"&lt;="&amp;Table2[[#This Row],[Column1]])-1</f>
        <v>2</v>
      </c>
    </row>
    <row r="477" spans="1:31" x14ac:dyDescent="0.45">
      <c r="A477" t="s">
        <v>344</v>
      </c>
      <c r="B477" t="str">
        <f>_xlfn.TEXTBEFORE(Table2[[#This Row],[Kamp]]," - ")</f>
        <v>Copenhagen FC</v>
      </c>
      <c r="C477" t="str">
        <f>_xlfn.TEXTAFTER(Table2[[#This Row],[Kamp]],"- ")</f>
        <v>Rødovre FC</v>
      </c>
      <c r="D477">
        <v>44898</v>
      </c>
      <c r="E477">
        <v>35334</v>
      </c>
      <c r="F477">
        <v>20222023</v>
      </c>
      <c r="G477" t="s">
        <v>17</v>
      </c>
      <c r="H477" t="s">
        <v>667</v>
      </c>
      <c r="I477" t="s">
        <v>678</v>
      </c>
      <c r="J477">
        <v>1</v>
      </c>
      <c r="K477">
        <v>29513</v>
      </c>
      <c r="L477">
        <v>222</v>
      </c>
      <c r="M477" t="s">
        <v>631</v>
      </c>
      <c r="N477" t="s">
        <v>247</v>
      </c>
      <c r="O477" t="s">
        <v>634</v>
      </c>
      <c r="P477">
        <v>27</v>
      </c>
      <c r="Q477" t="s">
        <v>634</v>
      </c>
      <c r="R477">
        <f>SUMIFS(Table2[number],Table2[Event],"Goal",Table2[H/U],"HOME",Table2[GameID],Table2[[#This Row],[GameID]],Table2[GameTime],"&lt;="&amp;Table2[[#This Row],[GameTime]])</f>
        <v>1</v>
      </c>
      <c r="S477">
        <f>SUMIFS(Table2[number],Table2[Event],"Goal",Table2[H/U],"AWAY",Table2[GameID],Table2[[#This Row],[GameID]],Table2[GameTime],"&lt;="&amp;Table2[[#This Row],[GameTime]])</f>
        <v>2</v>
      </c>
      <c r="T477" t="str">
        <f>IF(Table2[[#This Row],[Event]]="Goal",Table2[[#This Row],[Hscore]]&amp;"-"&amp;Table2[[#This Row],[Uscore]],"")</f>
        <v/>
      </c>
      <c r="U477">
        <v>1198</v>
      </c>
      <c r="V477" s="1">
        <f>Table2[[#This Row],[GameTime]]-(Table2[[#This Row],[period]]-1)*1200</f>
        <v>1198</v>
      </c>
      <c r="W477" s="1">
        <f>ROUNDDOWN(Table2[[#This Row],[Time]]/60,0)</f>
        <v>19</v>
      </c>
      <c r="X477" s="1">
        <f>ROUNDDOWN((Table2[[#This Row],[Time]]/60-Table2[[#This Row],[Time2]])*60,0)</f>
        <v>57</v>
      </c>
      <c r="Y477" s="1">
        <f>IF(Table2[[#This Row],[Time2]]&lt;10,0&amp;Table2[[#This Row],[Time2]],Table2[[#This Row],[Time2]])</f>
        <v>19</v>
      </c>
      <c r="Z477" s="1">
        <f>IF(Table2[[#This Row],[Time3]]&lt;10,0&amp;Table2[[#This Row],[Time3]],Table2[[#This Row],[Time3]])</f>
        <v>57</v>
      </c>
      <c r="AA477" s="2" t="str">
        <f>Table2[[#This Row],[Time4]]&amp;":"&amp;Table2[[#This Row],[Time5]]</f>
        <v>19:57</v>
      </c>
      <c r="AB477" s="1" cm="1">
        <f t="array" ref="AB477">IFERROR(IF(Table2[[#This Row],[code]]="","",_xlfn.IFS(AND(Table2[[#This Row],[code]]&lt;400,Table2[[#This Row],[code]]&lt;&gt;""),2,Table2[[#This Row],[code]]&gt;500,4)),"")</f>
        <v>2</v>
      </c>
      <c r="AC477" s="1">
        <f>IF(Table2[[#This Row],[Event]]="Penalty",Table2[[#This Row],[number]],IF(Table2[[#This Row],[Event]]="Time-Out",401,""))</f>
        <v>222</v>
      </c>
      <c r="AD477" s="1">
        <f>ROW(A476)</f>
        <v>476</v>
      </c>
      <c r="AE477" s="1">
        <f>COUNTIFS(Table2[GameID],Table2[[#This Row],[GameID]],Table2[Column1],"&lt;="&amp;Table2[[#This Row],[Column1]])-1</f>
        <v>3</v>
      </c>
    </row>
    <row r="478" spans="1:31" x14ac:dyDescent="0.45">
      <c r="A478" t="s">
        <v>344</v>
      </c>
      <c r="B478" t="str">
        <f>_xlfn.TEXTBEFORE(Table2[[#This Row],[Kamp]]," - ")</f>
        <v>Copenhagen FC</v>
      </c>
      <c r="C478" t="str">
        <f>_xlfn.TEXTAFTER(Table2[[#This Row],[Kamp]],"- ")</f>
        <v>Rødovre FC</v>
      </c>
      <c r="D478">
        <v>44898</v>
      </c>
      <c r="E478">
        <v>35334</v>
      </c>
      <c r="F478">
        <v>20222023</v>
      </c>
      <c r="G478" t="s">
        <v>17</v>
      </c>
      <c r="H478" t="s">
        <v>665</v>
      </c>
      <c r="I478" t="s">
        <v>677</v>
      </c>
      <c r="J478">
        <v>2</v>
      </c>
      <c r="K478">
        <v>29512</v>
      </c>
      <c r="L478">
        <v>208</v>
      </c>
      <c r="M478" t="s">
        <v>631</v>
      </c>
      <c r="N478" t="s">
        <v>39</v>
      </c>
      <c r="O478" t="s">
        <v>634</v>
      </c>
      <c r="P478">
        <v>2</v>
      </c>
      <c r="Q478" t="s">
        <v>634</v>
      </c>
      <c r="R478">
        <f>SUMIFS(Table2[number],Table2[Event],"Goal",Table2[H/U],"HOME",Table2[GameID],Table2[[#This Row],[GameID]],Table2[GameTime],"&lt;="&amp;Table2[[#This Row],[GameTime]])</f>
        <v>1</v>
      </c>
      <c r="S478">
        <f>SUMIFS(Table2[number],Table2[Event],"Goal",Table2[H/U],"AWAY",Table2[GameID],Table2[[#This Row],[GameID]],Table2[GameTime],"&lt;="&amp;Table2[[#This Row],[GameTime]])</f>
        <v>2</v>
      </c>
      <c r="T478" t="str">
        <f>IF(Table2[[#This Row],[Event]]="Goal",Table2[[#This Row],[Hscore]]&amp;"-"&amp;Table2[[#This Row],[Uscore]],"")</f>
        <v/>
      </c>
      <c r="U478">
        <v>1536</v>
      </c>
      <c r="V478" s="1">
        <f>Table2[[#This Row],[GameTime]]-(Table2[[#This Row],[period]]-1)*1200</f>
        <v>336</v>
      </c>
      <c r="W478" s="1">
        <f>ROUNDDOWN(Table2[[#This Row],[Time]]/60,0)</f>
        <v>5</v>
      </c>
      <c r="X478" s="1">
        <f>ROUNDDOWN((Table2[[#This Row],[Time]]/60-Table2[[#This Row],[Time2]])*60,0)</f>
        <v>36</v>
      </c>
      <c r="Y478" s="1" t="str">
        <f>IF(Table2[[#This Row],[Time2]]&lt;10,0&amp;Table2[[#This Row],[Time2]],Table2[[#This Row],[Time2]])</f>
        <v>05</v>
      </c>
      <c r="Z478" s="1">
        <f>IF(Table2[[#This Row],[Time3]]&lt;10,0&amp;Table2[[#This Row],[Time3]],Table2[[#This Row],[Time3]])</f>
        <v>36</v>
      </c>
      <c r="AA478" s="2" t="str">
        <f>Table2[[#This Row],[Time4]]&amp;":"&amp;Table2[[#This Row],[Time5]]</f>
        <v>05:36</v>
      </c>
      <c r="AB478" s="1" cm="1">
        <f t="array" ref="AB478">IFERROR(IF(Table2[[#This Row],[code]]="","",_xlfn.IFS(AND(Table2[[#This Row],[code]]&lt;400,Table2[[#This Row],[code]]&lt;&gt;""),2,Table2[[#This Row],[code]]&gt;500,4)),"")</f>
        <v>2</v>
      </c>
      <c r="AC478" s="1">
        <f>IF(Table2[[#This Row],[Event]]="Penalty",Table2[[#This Row],[number]],IF(Table2[[#This Row],[Event]]="Time-Out",401,""))</f>
        <v>208</v>
      </c>
      <c r="AD478" s="1">
        <f>ROW(A477)</f>
        <v>477</v>
      </c>
      <c r="AE478" s="1">
        <f>COUNTIFS(Table2[GameID],Table2[[#This Row],[GameID]],Table2[Column1],"&lt;="&amp;Table2[[#This Row],[Column1]])-1</f>
        <v>4</v>
      </c>
    </row>
    <row r="479" spans="1:31" x14ac:dyDescent="0.45">
      <c r="A479" t="s">
        <v>344</v>
      </c>
      <c r="B479" t="str">
        <f>_xlfn.TEXTBEFORE(Table2[[#This Row],[Kamp]]," - ")</f>
        <v>Copenhagen FC</v>
      </c>
      <c r="C479" t="str">
        <f>_xlfn.TEXTAFTER(Table2[[#This Row],[Kamp]],"- ")</f>
        <v>Rødovre FC</v>
      </c>
      <c r="D479">
        <v>44898</v>
      </c>
      <c r="E479">
        <v>35334</v>
      </c>
      <c r="F479">
        <v>20222023</v>
      </c>
      <c r="G479" t="s">
        <v>17</v>
      </c>
      <c r="H479" t="s">
        <v>667</v>
      </c>
      <c r="I479" t="s">
        <v>678</v>
      </c>
      <c r="J479">
        <v>2</v>
      </c>
      <c r="K479">
        <v>29513</v>
      </c>
      <c r="L479">
        <v>208</v>
      </c>
      <c r="M479" t="s">
        <v>631</v>
      </c>
      <c r="N479" t="s">
        <v>244</v>
      </c>
      <c r="O479" t="s">
        <v>634</v>
      </c>
      <c r="P479">
        <v>20</v>
      </c>
      <c r="Q479" t="s">
        <v>634</v>
      </c>
      <c r="R479">
        <f>SUMIFS(Table2[number],Table2[Event],"Goal",Table2[H/U],"HOME",Table2[GameID],Table2[[#This Row],[GameID]],Table2[GameTime],"&lt;="&amp;Table2[[#This Row],[GameTime]])</f>
        <v>1</v>
      </c>
      <c r="S479">
        <f>SUMIFS(Table2[number],Table2[Event],"Goal",Table2[H/U],"AWAY",Table2[GameID],Table2[[#This Row],[GameID]],Table2[GameTime],"&lt;="&amp;Table2[[#This Row],[GameTime]])</f>
        <v>2</v>
      </c>
      <c r="T479" t="str">
        <f>IF(Table2[[#This Row],[Event]]="Goal",Table2[[#This Row],[Hscore]]&amp;"-"&amp;Table2[[#This Row],[Uscore]],"")</f>
        <v/>
      </c>
      <c r="U479">
        <v>1536</v>
      </c>
      <c r="V479" s="1">
        <f>Table2[[#This Row],[GameTime]]-(Table2[[#This Row],[period]]-1)*1200</f>
        <v>336</v>
      </c>
      <c r="W479" s="1">
        <f>ROUNDDOWN(Table2[[#This Row],[Time]]/60,0)</f>
        <v>5</v>
      </c>
      <c r="X479" s="1">
        <f>ROUNDDOWN((Table2[[#This Row],[Time]]/60-Table2[[#This Row],[Time2]])*60,0)</f>
        <v>36</v>
      </c>
      <c r="Y479" s="1" t="str">
        <f>IF(Table2[[#This Row],[Time2]]&lt;10,0&amp;Table2[[#This Row],[Time2]],Table2[[#This Row],[Time2]])</f>
        <v>05</v>
      </c>
      <c r="Z479" s="1">
        <f>IF(Table2[[#This Row],[Time3]]&lt;10,0&amp;Table2[[#This Row],[Time3]],Table2[[#This Row],[Time3]])</f>
        <v>36</v>
      </c>
      <c r="AA479" s="2" t="str">
        <f>Table2[[#This Row],[Time4]]&amp;":"&amp;Table2[[#This Row],[Time5]]</f>
        <v>05:36</v>
      </c>
      <c r="AB479" s="1" cm="1">
        <f t="array" ref="AB479">IFERROR(IF(Table2[[#This Row],[code]]="","",_xlfn.IFS(AND(Table2[[#This Row],[code]]&lt;400,Table2[[#This Row],[code]]&lt;&gt;""),2,Table2[[#This Row],[code]]&gt;500,4)),"")</f>
        <v>2</v>
      </c>
      <c r="AC479" s="1">
        <f>IF(Table2[[#This Row],[Event]]="Penalty",Table2[[#This Row],[number]],IF(Table2[[#This Row],[Event]]="Time-Out",401,""))</f>
        <v>208</v>
      </c>
      <c r="AD479" s="1">
        <f>ROW(A478)</f>
        <v>478</v>
      </c>
      <c r="AE479" s="1">
        <f>COUNTIFS(Table2[GameID],Table2[[#This Row],[GameID]],Table2[Column1],"&lt;="&amp;Table2[[#This Row],[Column1]])-1</f>
        <v>5</v>
      </c>
    </row>
    <row r="480" spans="1:31" x14ac:dyDescent="0.45">
      <c r="A480" t="s">
        <v>344</v>
      </c>
      <c r="B480" t="str">
        <f>_xlfn.TEXTBEFORE(Table2[[#This Row],[Kamp]]," - ")</f>
        <v>Copenhagen FC</v>
      </c>
      <c r="C480" t="str">
        <f>_xlfn.TEXTAFTER(Table2[[#This Row],[Kamp]],"- ")</f>
        <v>Rødovre FC</v>
      </c>
      <c r="D480">
        <v>44898</v>
      </c>
      <c r="E480">
        <v>35334</v>
      </c>
      <c r="F480">
        <v>20222023</v>
      </c>
      <c r="G480" t="s">
        <v>17</v>
      </c>
      <c r="H480" t="s">
        <v>667</v>
      </c>
      <c r="I480" t="s">
        <v>678</v>
      </c>
      <c r="J480">
        <v>2</v>
      </c>
      <c r="K480">
        <v>29513</v>
      </c>
      <c r="L480">
        <v>1</v>
      </c>
      <c r="M480" t="s">
        <v>630</v>
      </c>
      <c r="N480" t="s">
        <v>243</v>
      </c>
      <c r="O480" t="s">
        <v>274</v>
      </c>
      <c r="P480">
        <v>17</v>
      </c>
      <c r="Q480">
        <v>5</v>
      </c>
      <c r="R480">
        <f>SUMIFS(Table2[number],Table2[Event],"Goal",Table2[H/U],"HOME",Table2[GameID],Table2[[#This Row],[GameID]],Table2[GameTime],"&lt;="&amp;Table2[[#This Row],[GameTime]])</f>
        <v>2</v>
      </c>
      <c r="S480">
        <f>SUMIFS(Table2[number],Table2[Event],"Goal",Table2[H/U],"AWAY",Table2[GameID],Table2[[#This Row],[GameID]],Table2[GameTime],"&lt;="&amp;Table2[[#This Row],[GameTime]])</f>
        <v>2</v>
      </c>
      <c r="T480" t="str">
        <f>IF(Table2[[#This Row],[Event]]="Goal",Table2[[#This Row],[Hscore]]&amp;"-"&amp;Table2[[#This Row],[Uscore]],"")</f>
        <v>2-2</v>
      </c>
      <c r="U480">
        <v>2021</v>
      </c>
      <c r="V480" s="1">
        <f>Table2[[#This Row],[GameTime]]-(Table2[[#This Row],[period]]-1)*1200</f>
        <v>821</v>
      </c>
      <c r="W480" s="1">
        <f>ROUNDDOWN(Table2[[#This Row],[Time]]/60,0)</f>
        <v>13</v>
      </c>
      <c r="X480" s="1">
        <f>ROUNDDOWN((Table2[[#This Row],[Time]]/60-Table2[[#This Row],[Time2]])*60,0)</f>
        <v>41</v>
      </c>
      <c r="Y480" s="1">
        <f>IF(Table2[[#This Row],[Time2]]&lt;10,0&amp;Table2[[#This Row],[Time2]],Table2[[#This Row],[Time2]])</f>
        <v>13</v>
      </c>
      <c r="Z480" s="1">
        <f>IF(Table2[[#This Row],[Time3]]&lt;10,0&amp;Table2[[#This Row],[Time3]],Table2[[#This Row],[Time3]])</f>
        <v>41</v>
      </c>
      <c r="AA480" s="2" t="str">
        <f>Table2[[#This Row],[Time4]]&amp;":"&amp;Table2[[#This Row],[Time5]]</f>
        <v>13:41</v>
      </c>
      <c r="AB480" s="1" t="str" cm="1">
        <f t="array" ref="AB480">IFERROR(IF(Table2[[#This Row],[code]]="","",_xlfn.IFS(AND(Table2[[#This Row],[code]]&lt;400,Table2[[#This Row],[code]]&lt;&gt;""),2,Table2[[#This Row],[code]]&gt;500,4)),"")</f>
        <v/>
      </c>
      <c r="AC480" s="1" t="str">
        <f>IF(Table2[[#This Row],[Event]]="Penalty",Table2[[#This Row],[number]],IF(Table2[[#This Row],[Event]]="Time-Out",401,""))</f>
        <v/>
      </c>
      <c r="AD480" s="1">
        <f>ROW(A479)</f>
        <v>479</v>
      </c>
      <c r="AE480" s="1">
        <f>COUNTIFS(Table2[GameID],Table2[[#This Row],[GameID]],Table2[Column1],"&lt;="&amp;Table2[[#This Row],[Column1]])-1</f>
        <v>6</v>
      </c>
    </row>
    <row r="481" spans="1:31" x14ac:dyDescent="0.45">
      <c r="A481" t="s">
        <v>344</v>
      </c>
      <c r="B481" t="str">
        <f>_xlfn.TEXTBEFORE(Table2[[#This Row],[Kamp]]," - ")</f>
        <v>Copenhagen FC</v>
      </c>
      <c r="C481" t="str">
        <f>_xlfn.TEXTAFTER(Table2[[#This Row],[Kamp]],"- ")</f>
        <v>Rødovre FC</v>
      </c>
      <c r="D481">
        <v>44898</v>
      </c>
      <c r="E481">
        <v>35334</v>
      </c>
      <c r="F481">
        <v>20222023</v>
      </c>
      <c r="G481" t="s">
        <v>17</v>
      </c>
      <c r="H481" t="s">
        <v>665</v>
      </c>
      <c r="I481" t="s">
        <v>677</v>
      </c>
      <c r="J481">
        <v>2</v>
      </c>
      <c r="K481">
        <v>29512</v>
      </c>
      <c r="L481">
        <v>101</v>
      </c>
      <c r="M481" t="s">
        <v>631</v>
      </c>
      <c r="N481" t="s">
        <v>43</v>
      </c>
      <c r="O481" t="s">
        <v>634</v>
      </c>
      <c r="P481">
        <v>15</v>
      </c>
      <c r="Q481" t="s">
        <v>634</v>
      </c>
      <c r="R481">
        <f>SUMIFS(Table2[number],Table2[Event],"Goal",Table2[H/U],"HOME",Table2[GameID],Table2[[#This Row],[GameID]],Table2[GameTime],"&lt;="&amp;Table2[[#This Row],[GameTime]])</f>
        <v>2</v>
      </c>
      <c r="S481">
        <f>SUMIFS(Table2[number],Table2[Event],"Goal",Table2[H/U],"AWAY",Table2[GameID],Table2[[#This Row],[GameID]],Table2[GameTime],"&lt;="&amp;Table2[[#This Row],[GameTime]])</f>
        <v>2</v>
      </c>
      <c r="T481" t="str">
        <f>IF(Table2[[#This Row],[Event]]="Goal",Table2[[#This Row],[Hscore]]&amp;"-"&amp;Table2[[#This Row],[Uscore]],"")</f>
        <v/>
      </c>
      <c r="U481">
        <v>2175</v>
      </c>
      <c r="V481" s="1">
        <f>Table2[[#This Row],[GameTime]]-(Table2[[#This Row],[period]]-1)*1200</f>
        <v>975</v>
      </c>
      <c r="W481" s="1">
        <f>ROUNDDOWN(Table2[[#This Row],[Time]]/60,0)</f>
        <v>16</v>
      </c>
      <c r="X481" s="1">
        <f>ROUNDDOWN((Table2[[#This Row],[Time]]/60-Table2[[#This Row],[Time2]])*60,0)</f>
        <v>15</v>
      </c>
      <c r="Y481" s="1">
        <f>IF(Table2[[#This Row],[Time2]]&lt;10,0&amp;Table2[[#This Row],[Time2]],Table2[[#This Row],[Time2]])</f>
        <v>16</v>
      </c>
      <c r="Z481" s="1">
        <f>IF(Table2[[#This Row],[Time3]]&lt;10,0&amp;Table2[[#This Row],[Time3]],Table2[[#This Row],[Time3]])</f>
        <v>15</v>
      </c>
      <c r="AA481" s="2" t="str">
        <f>Table2[[#This Row],[Time4]]&amp;":"&amp;Table2[[#This Row],[Time5]]</f>
        <v>16:15</v>
      </c>
      <c r="AB481" s="1" cm="1">
        <f t="array" ref="AB481">IFERROR(IF(Table2[[#This Row],[code]]="","",_xlfn.IFS(AND(Table2[[#This Row],[code]]&lt;400,Table2[[#This Row],[code]]&lt;&gt;""),2,Table2[[#This Row],[code]]&gt;500,4)),"")</f>
        <v>2</v>
      </c>
      <c r="AC481" s="1">
        <f>IF(Table2[[#This Row],[Event]]="Penalty",Table2[[#This Row],[number]],IF(Table2[[#This Row],[Event]]="Time-Out",401,""))</f>
        <v>101</v>
      </c>
      <c r="AD481" s="1">
        <f>ROW(A480)</f>
        <v>480</v>
      </c>
      <c r="AE481" s="1">
        <f>COUNTIFS(Table2[GameID],Table2[[#This Row],[GameID]],Table2[Column1],"&lt;="&amp;Table2[[#This Row],[Column1]])-1</f>
        <v>7</v>
      </c>
    </row>
    <row r="482" spans="1:31" x14ac:dyDescent="0.45">
      <c r="A482" t="s">
        <v>344</v>
      </c>
      <c r="B482" t="str">
        <f>_xlfn.TEXTBEFORE(Table2[[#This Row],[Kamp]]," - ")</f>
        <v>Copenhagen FC</v>
      </c>
      <c r="C482" t="str">
        <f>_xlfn.TEXTAFTER(Table2[[#This Row],[Kamp]],"- ")</f>
        <v>Rødovre FC</v>
      </c>
      <c r="D482">
        <v>44898</v>
      </c>
      <c r="E482">
        <v>35334</v>
      </c>
      <c r="F482">
        <v>20222023</v>
      </c>
      <c r="G482" t="s">
        <v>17</v>
      </c>
      <c r="H482" t="s">
        <v>667</v>
      </c>
      <c r="I482" t="s">
        <v>678</v>
      </c>
      <c r="J482">
        <v>2</v>
      </c>
      <c r="K482">
        <v>29513</v>
      </c>
      <c r="L482">
        <v>1</v>
      </c>
      <c r="M482" t="s">
        <v>630</v>
      </c>
      <c r="N482" t="s">
        <v>252</v>
      </c>
      <c r="O482" t="s">
        <v>253</v>
      </c>
      <c r="P482">
        <v>63</v>
      </c>
      <c r="Q482">
        <v>69</v>
      </c>
      <c r="R482">
        <f>SUMIFS(Table2[number],Table2[Event],"Goal",Table2[H/U],"HOME",Table2[GameID],Table2[[#This Row],[GameID]],Table2[GameTime],"&lt;="&amp;Table2[[#This Row],[GameTime]])</f>
        <v>3</v>
      </c>
      <c r="S482">
        <f>SUMIFS(Table2[number],Table2[Event],"Goal",Table2[H/U],"AWAY",Table2[GameID],Table2[[#This Row],[GameID]],Table2[GameTime],"&lt;="&amp;Table2[[#This Row],[GameTime]])</f>
        <v>2</v>
      </c>
      <c r="T482" t="str">
        <f>IF(Table2[[#This Row],[Event]]="Goal",Table2[[#This Row],[Hscore]]&amp;"-"&amp;Table2[[#This Row],[Uscore]],"")</f>
        <v>3-2</v>
      </c>
      <c r="U482">
        <v>2303</v>
      </c>
      <c r="V482" s="1">
        <f>Table2[[#This Row],[GameTime]]-(Table2[[#This Row],[period]]-1)*1200</f>
        <v>1103</v>
      </c>
      <c r="W482" s="1">
        <f>ROUNDDOWN(Table2[[#This Row],[Time]]/60,0)</f>
        <v>18</v>
      </c>
      <c r="X482" s="1">
        <f>ROUNDDOWN((Table2[[#This Row],[Time]]/60-Table2[[#This Row],[Time2]])*60,0)</f>
        <v>23</v>
      </c>
      <c r="Y482" s="1">
        <f>IF(Table2[[#This Row],[Time2]]&lt;10,0&amp;Table2[[#This Row],[Time2]],Table2[[#This Row],[Time2]])</f>
        <v>18</v>
      </c>
      <c r="Z482" s="1">
        <f>IF(Table2[[#This Row],[Time3]]&lt;10,0&amp;Table2[[#This Row],[Time3]],Table2[[#This Row],[Time3]])</f>
        <v>23</v>
      </c>
      <c r="AA482" s="2" t="str">
        <f>Table2[[#This Row],[Time4]]&amp;":"&amp;Table2[[#This Row],[Time5]]</f>
        <v>18:23</v>
      </c>
      <c r="AB482" s="1" t="str" cm="1">
        <f t="array" ref="AB482">IFERROR(IF(Table2[[#This Row],[code]]="","",_xlfn.IFS(AND(Table2[[#This Row],[code]]&lt;400,Table2[[#This Row],[code]]&lt;&gt;""),2,Table2[[#This Row],[code]]&gt;500,4)),"")</f>
        <v/>
      </c>
      <c r="AC482" s="1" t="str">
        <f>IF(Table2[[#This Row],[Event]]="Penalty",Table2[[#This Row],[number]],IF(Table2[[#This Row],[Event]]="Time-Out",401,""))</f>
        <v/>
      </c>
      <c r="AD482" s="1">
        <f>ROW(A481)</f>
        <v>481</v>
      </c>
      <c r="AE482" s="1">
        <f>COUNTIFS(Table2[GameID],Table2[[#This Row],[GameID]],Table2[Column1],"&lt;="&amp;Table2[[#This Row],[Column1]])-1</f>
        <v>8</v>
      </c>
    </row>
    <row r="483" spans="1:31" x14ac:dyDescent="0.45">
      <c r="A483" t="s">
        <v>344</v>
      </c>
      <c r="B483" t="str">
        <f>_xlfn.TEXTBEFORE(Table2[[#This Row],[Kamp]]," - ")</f>
        <v>Copenhagen FC</v>
      </c>
      <c r="C483" t="str">
        <f>_xlfn.TEXTAFTER(Table2[[#This Row],[Kamp]],"- ")</f>
        <v>Rødovre FC</v>
      </c>
      <c r="D483">
        <v>44898</v>
      </c>
      <c r="E483">
        <v>35334</v>
      </c>
      <c r="F483">
        <v>20222023</v>
      </c>
      <c r="G483" t="s">
        <v>17</v>
      </c>
      <c r="H483" t="s">
        <v>665</v>
      </c>
      <c r="I483" t="s">
        <v>677</v>
      </c>
      <c r="J483">
        <v>2</v>
      </c>
      <c r="K483">
        <v>29512</v>
      </c>
      <c r="L483">
        <v>206</v>
      </c>
      <c r="M483" t="s">
        <v>631</v>
      </c>
      <c r="N483" t="s">
        <v>42</v>
      </c>
      <c r="O483" t="s">
        <v>634</v>
      </c>
      <c r="P483">
        <v>8</v>
      </c>
      <c r="Q483" t="s">
        <v>634</v>
      </c>
      <c r="R483">
        <f>SUMIFS(Table2[number],Table2[Event],"Goal",Table2[H/U],"HOME",Table2[GameID],Table2[[#This Row],[GameID]],Table2[GameTime],"&lt;="&amp;Table2[[#This Row],[GameTime]])</f>
        <v>3</v>
      </c>
      <c r="S483">
        <f>SUMIFS(Table2[number],Table2[Event],"Goal",Table2[H/U],"AWAY",Table2[GameID],Table2[[#This Row],[GameID]],Table2[GameTime],"&lt;="&amp;Table2[[#This Row],[GameTime]])</f>
        <v>2</v>
      </c>
      <c r="T483" t="str">
        <f>IF(Table2[[#This Row],[Event]]="Goal",Table2[[#This Row],[Hscore]]&amp;"-"&amp;Table2[[#This Row],[Uscore]],"")</f>
        <v/>
      </c>
      <c r="U483">
        <v>2399</v>
      </c>
      <c r="V483" s="1">
        <f>Table2[[#This Row],[GameTime]]-(Table2[[#This Row],[period]]-1)*1200</f>
        <v>1199</v>
      </c>
      <c r="W483" s="1">
        <f>ROUNDDOWN(Table2[[#This Row],[Time]]/60,0)</f>
        <v>19</v>
      </c>
      <c r="X483" s="1">
        <f>ROUNDDOWN((Table2[[#This Row],[Time]]/60-Table2[[#This Row],[Time2]])*60,0)</f>
        <v>59</v>
      </c>
      <c r="Y483" s="1">
        <f>IF(Table2[[#This Row],[Time2]]&lt;10,0&amp;Table2[[#This Row],[Time2]],Table2[[#This Row],[Time2]])</f>
        <v>19</v>
      </c>
      <c r="Z483" s="1">
        <f>IF(Table2[[#This Row],[Time3]]&lt;10,0&amp;Table2[[#This Row],[Time3]],Table2[[#This Row],[Time3]])</f>
        <v>59</v>
      </c>
      <c r="AA483" s="2" t="str">
        <f>Table2[[#This Row],[Time4]]&amp;":"&amp;Table2[[#This Row],[Time5]]</f>
        <v>19:59</v>
      </c>
      <c r="AB483" s="1" cm="1">
        <f t="array" ref="AB483">IFERROR(IF(Table2[[#This Row],[code]]="","",_xlfn.IFS(AND(Table2[[#This Row],[code]]&lt;400,Table2[[#This Row],[code]]&lt;&gt;""),2,Table2[[#This Row],[code]]&gt;500,4)),"")</f>
        <v>2</v>
      </c>
      <c r="AC483" s="1">
        <f>IF(Table2[[#This Row],[Event]]="Penalty",Table2[[#This Row],[number]],IF(Table2[[#This Row],[Event]]="Time-Out",401,""))</f>
        <v>206</v>
      </c>
      <c r="AD483" s="1">
        <f>ROW(A482)</f>
        <v>482</v>
      </c>
      <c r="AE483" s="1">
        <f>COUNTIFS(Table2[GameID],Table2[[#This Row],[GameID]],Table2[Column1],"&lt;="&amp;Table2[[#This Row],[Column1]])-1</f>
        <v>9</v>
      </c>
    </row>
    <row r="484" spans="1:31" x14ac:dyDescent="0.45">
      <c r="A484" t="s">
        <v>344</v>
      </c>
      <c r="B484" t="str">
        <f>_xlfn.TEXTBEFORE(Table2[[#This Row],[Kamp]]," - ")</f>
        <v>Copenhagen FC</v>
      </c>
      <c r="C484" t="str">
        <f>_xlfn.TEXTAFTER(Table2[[#This Row],[Kamp]],"- ")</f>
        <v>Rødovre FC</v>
      </c>
      <c r="D484">
        <v>44898</v>
      </c>
      <c r="E484">
        <v>35334</v>
      </c>
      <c r="F484">
        <v>20222023</v>
      </c>
      <c r="G484" t="s">
        <v>17</v>
      </c>
      <c r="H484" t="s">
        <v>667</v>
      </c>
      <c r="I484" t="s">
        <v>678</v>
      </c>
      <c r="J484">
        <v>3</v>
      </c>
      <c r="K484">
        <v>29513</v>
      </c>
      <c r="L484">
        <v>1</v>
      </c>
      <c r="M484" t="s">
        <v>630</v>
      </c>
      <c r="N484" t="s">
        <v>252</v>
      </c>
      <c r="O484" t="s">
        <v>248</v>
      </c>
      <c r="P484">
        <v>63</v>
      </c>
      <c r="Q484">
        <v>31</v>
      </c>
      <c r="R484">
        <f>SUMIFS(Table2[number],Table2[Event],"Goal",Table2[H/U],"HOME",Table2[GameID],Table2[[#This Row],[GameID]],Table2[GameTime],"&lt;="&amp;Table2[[#This Row],[GameTime]])</f>
        <v>4</v>
      </c>
      <c r="S484">
        <f>SUMIFS(Table2[number],Table2[Event],"Goal",Table2[H/U],"AWAY",Table2[GameID],Table2[[#This Row],[GameID]],Table2[GameTime],"&lt;="&amp;Table2[[#This Row],[GameTime]])</f>
        <v>2</v>
      </c>
      <c r="T484" t="str">
        <f>IF(Table2[[#This Row],[Event]]="Goal",Table2[[#This Row],[Hscore]]&amp;"-"&amp;Table2[[#This Row],[Uscore]],"")</f>
        <v>4-2</v>
      </c>
      <c r="U484">
        <v>2480</v>
      </c>
      <c r="V484" s="1">
        <f>Table2[[#This Row],[GameTime]]-(Table2[[#This Row],[period]]-1)*1200</f>
        <v>80</v>
      </c>
      <c r="W484" s="1">
        <f>ROUNDDOWN(Table2[[#This Row],[Time]]/60,0)</f>
        <v>1</v>
      </c>
      <c r="X484" s="1">
        <f>ROUNDDOWN((Table2[[#This Row],[Time]]/60-Table2[[#This Row],[Time2]])*60,0)</f>
        <v>20</v>
      </c>
      <c r="Y484" s="1" t="str">
        <f>IF(Table2[[#This Row],[Time2]]&lt;10,0&amp;Table2[[#This Row],[Time2]],Table2[[#This Row],[Time2]])</f>
        <v>01</v>
      </c>
      <c r="Z484" s="1">
        <f>IF(Table2[[#This Row],[Time3]]&lt;10,0&amp;Table2[[#This Row],[Time3]],Table2[[#This Row],[Time3]])</f>
        <v>20</v>
      </c>
      <c r="AA484" s="2" t="str">
        <f>Table2[[#This Row],[Time4]]&amp;":"&amp;Table2[[#This Row],[Time5]]</f>
        <v>01:20</v>
      </c>
      <c r="AB484" s="1" t="str" cm="1">
        <f t="array" ref="AB484">IFERROR(IF(Table2[[#This Row],[code]]="","",_xlfn.IFS(AND(Table2[[#This Row],[code]]&lt;400,Table2[[#This Row],[code]]&lt;&gt;""),2,Table2[[#This Row],[code]]&gt;500,4)),"")</f>
        <v/>
      </c>
      <c r="AC484" s="1" t="str">
        <f>IF(Table2[[#This Row],[Event]]="Penalty",Table2[[#This Row],[number]],IF(Table2[[#This Row],[Event]]="Time-Out",401,""))</f>
        <v/>
      </c>
      <c r="AD484" s="1">
        <f>ROW(A483)</f>
        <v>483</v>
      </c>
      <c r="AE484" s="1">
        <f>COUNTIFS(Table2[GameID],Table2[[#This Row],[GameID]],Table2[Column1],"&lt;="&amp;Table2[[#This Row],[Column1]])-1</f>
        <v>10</v>
      </c>
    </row>
    <row r="485" spans="1:31" x14ac:dyDescent="0.45">
      <c r="A485" t="s">
        <v>344</v>
      </c>
      <c r="B485" t="str">
        <f>_xlfn.TEXTBEFORE(Table2[[#This Row],[Kamp]]," - ")</f>
        <v>Copenhagen FC</v>
      </c>
      <c r="C485" t="str">
        <f>_xlfn.TEXTAFTER(Table2[[#This Row],[Kamp]],"- ")</f>
        <v>Rødovre FC</v>
      </c>
      <c r="D485">
        <v>44898</v>
      </c>
      <c r="E485">
        <v>35334</v>
      </c>
      <c r="F485">
        <v>20222023</v>
      </c>
      <c r="G485" t="s">
        <v>17</v>
      </c>
      <c r="H485" t="s">
        <v>665</v>
      </c>
      <c r="I485" t="s">
        <v>677</v>
      </c>
      <c r="J485">
        <v>3</v>
      </c>
      <c r="K485">
        <v>29512</v>
      </c>
      <c r="L485">
        <v>0</v>
      </c>
      <c r="M485" t="s">
        <v>633</v>
      </c>
      <c r="N485" t="s">
        <v>634</v>
      </c>
      <c r="O485" t="s">
        <v>634</v>
      </c>
      <c r="P485" t="s">
        <v>634</v>
      </c>
      <c r="Q485" t="s">
        <v>634</v>
      </c>
      <c r="R485">
        <f>SUMIFS(Table2[number],Table2[Event],"Goal",Table2[H/U],"HOME",Table2[GameID],Table2[[#This Row],[GameID]],Table2[GameTime],"&lt;="&amp;Table2[[#This Row],[GameTime]])</f>
        <v>4</v>
      </c>
      <c r="S485">
        <f>SUMIFS(Table2[number],Table2[Event],"Goal",Table2[H/U],"AWAY",Table2[GameID],Table2[[#This Row],[GameID]],Table2[GameTime],"&lt;="&amp;Table2[[#This Row],[GameTime]])</f>
        <v>2</v>
      </c>
      <c r="T485" t="str">
        <f>IF(Table2[[#This Row],[Event]]="Goal",Table2[[#This Row],[Hscore]]&amp;"-"&amp;Table2[[#This Row],[Uscore]],"")</f>
        <v/>
      </c>
      <c r="U485">
        <v>2729</v>
      </c>
      <c r="V485" s="1">
        <f>Table2[[#This Row],[GameTime]]-(Table2[[#This Row],[period]]-1)*1200</f>
        <v>329</v>
      </c>
      <c r="W485" s="1">
        <f>ROUNDDOWN(Table2[[#This Row],[Time]]/60,0)</f>
        <v>5</v>
      </c>
      <c r="X485" s="1">
        <f>ROUNDDOWN((Table2[[#This Row],[Time]]/60-Table2[[#This Row],[Time2]])*60,0)</f>
        <v>29</v>
      </c>
      <c r="Y485" s="1" t="str">
        <f>IF(Table2[[#This Row],[Time2]]&lt;10,0&amp;Table2[[#This Row],[Time2]],Table2[[#This Row],[Time2]])</f>
        <v>05</v>
      </c>
      <c r="Z485" s="1">
        <f>IF(Table2[[#This Row],[Time3]]&lt;10,0&amp;Table2[[#This Row],[Time3]],Table2[[#This Row],[Time3]])</f>
        <v>29</v>
      </c>
      <c r="AA485" s="2" t="str">
        <f>Table2[[#This Row],[Time4]]&amp;":"&amp;Table2[[#This Row],[Time5]]</f>
        <v>05:29</v>
      </c>
      <c r="AB485" s="1" t="str" cm="1">
        <f t="array" ref="AB485">IFERROR(IF(Table2[[#This Row],[code]]="","",_xlfn.IFS(AND(Table2[[#This Row],[code]]&lt;400,Table2[[#This Row],[code]]&lt;&gt;""),2,Table2[[#This Row],[code]]&gt;500,4)),"")</f>
        <v/>
      </c>
      <c r="AC485" s="1">
        <f>IF(Table2[[#This Row],[Event]]="Penalty",Table2[[#This Row],[number]],IF(Table2[[#This Row],[Event]]="Time-Out",401,""))</f>
        <v>401</v>
      </c>
      <c r="AD485" s="1">
        <f>ROW(A484)</f>
        <v>484</v>
      </c>
      <c r="AE485" s="1">
        <f>COUNTIFS(Table2[GameID],Table2[[#This Row],[GameID]],Table2[Column1],"&lt;="&amp;Table2[[#This Row],[Column1]])-1</f>
        <v>11</v>
      </c>
    </row>
    <row r="486" spans="1:31" x14ac:dyDescent="0.45">
      <c r="A486" t="s">
        <v>344</v>
      </c>
      <c r="B486" t="str">
        <f>_xlfn.TEXTBEFORE(Table2[[#This Row],[Kamp]]," - ")</f>
        <v>Copenhagen FC</v>
      </c>
      <c r="C486" t="str">
        <f>_xlfn.TEXTAFTER(Table2[[#This Row],[Kamp]],"- ")</f>
        <v>Rødovre FC</v>
      </c>
      <c r="D486">
        <v>44898</v>
      </c>
      <c r="E486">
        <v>35334</v>
      </c>
      <c r="F486">
        <v>20222023</v>
      </c>
      <c r="G486" t="s">
        <v>17</v>
      </c>
      <c r="H486" t="s">
        <v>665</v>
      </c>
      <c r="I486" t="s">
        <v>677</v>
      </c>
      <c r="J486">
        <v>3</v>
      </c>
      <c r="K486">
        <v>29512</v>
      </c>
      <c r="L486">
        <v>205</v>
      </c>
      <c r="M486" t="s">
        <v>631</v>
      </c>
      <c r="N486" t="s">
        <v>41</v>
      </c>
      <c r="O486" t="s">
        <v>634</v>
      </c>
      <c r="P486">
        <v>3</v>
      </c>
      <c r="Q486" t="s">
        <v>634</v>
      </c>
      <c r="R486">
        <f>SUMIFS(Table2[number],Table2[Event],"Goal",Table2[H/U],"HOME",Table2[GameID],Table2[[#This Row],[GameID]],Table2[GameTime],"&lt;="&amp;Table2[[#This Row],[GameTime]])</f>
        <v>4</v>
      </c>
      <c r="S486">
        <f>SUMIFS(Table2[number],Table2[Event],"Goal",Table2[H/U],"AWAY",Table2[GameID],Table2[[#This Row],[GameID]],Table2[GameTime],"&lt;="&amp;Table2[[#This Row],[GameTime]])</f>
        <v>2</v>
      </c>
      <c r="T486" t="str">
        <f>IF(Table2[[#This Row],[Event]]="Goal",Table2[[#This Row],[Hscore]]&amp;"-"&amp;Table2[[#This Row],[Uscore]],"")</f>
        <v/>
      </c>
      <c r="U486">
        <v>2850</v>
      </c>
      <c r="V486" s="1">
        <f>Table2[[#This Row],[GameTime]]-(Table2[[#This Row],[period]]-1)*1200</f>
        <v>450</v>
      </c>
      <c r="W486" s="1">
        <f>ROUNDDOWN(Table2[[#This Row],[Time]]/60,0)</f>
        <v>7</v>
      </c>
      <c r="X486" s="1">
        <f>ROUNDDOWN((Table2[[#This Row],[Time]]/60-Table2[[#This Row],[Time2]])*60,0)</f>
        <v>30</v>
      </c>
      <c r="Y486" s="1" t="str">
        <f>IF(Table2[[#This Row],[Time2]]&lt;10,0&amp;Table2[[#This Row],[Time2]],Table2[[#This Row],[Time2]])</f>
        <v>07</v>
      </c>
      <c r="Z486" s="1">
        <f>IF(Table2[[#This Row],[Time3]]&lt;10,0&amp;Table2[[#This Row],[Time3]],Table2[[#This Row],[Time3]])</f>
        <v>30</v>
      </c>
      <c r="AA486" s="2" t="str">
        <f>Table2[[#This Row],[Time4]]&amp;":"&amp;Table2[[#This Row],[Time5]]</f>
        <v>07:30</v>
      </c>
      <c r="AB486" s="1" cm="1">
        <f t="array" ref="AB486">IFERROR(IF(Table2[[#This Row],[code]]="","",_xlfn.IFS(AND(Table2[[#This Row],[code]]&lt;400,Table2[[#This Row],[code]]&lt;&gt;""),2,Table2[[#This Row],[code]]&gt;500,4)),"")</f>
        <v>2</v>
      </c>
      <c r="AC486" s="1">
        <f>IF(Table2[[#This Row],[Event]]="Penalty",Table2[[#This Row],[number]],IF(Table2[[#This Row],[Event]]="Time-Out",401,""))</f>
        <v>205</v>
      </c>
      <c r="AD486" s="1">
        <f>ROW(A485)</f>
        <v>485</v>
      </c>
      <c r="AE486" s="1">
        <f>COUNTIFS(Table2[GameID],Table2[[#This Row],[GameID]],Table2[Column1],"&lt;="&amp;Table2[[#This Row],[Column1]])-1</f>
        <v>12</v>
      </c>
    </row>
    <row r="487" spans="1:31" x14ac:dyDescent="0.45">
      <c r="A487" t="s">
        <v>344</v>
      </c>
      <c r="B487" t="str">
        <f>_xlfn.TEXTBEFORE(Table2[[#This Row],[Kamp]]," - ")</f>
        <v>Copenhagen FC</v>
      </c>
      <c r="C487" t="str">
        <f>_xlfn.TEXTAFTER(Table2[[#This Row],[Kamp]],"- ")</f>
        <v>Rødovre FC</v>
      </c>
      <c r="D487">
        <v>44898</v>
      </c>
      <c r="E487">
        <v>35334</v>
      </c>
      <c r="F487">
        <v>20222023</v>
      </c>
      <c r="G487" t="s">
        <v>17</v>
      </c>
      <c r="H487" t="s">
        <v>667</v>
      </c>
      <c r="I487" t="s">
        <v>678</v>
      </c>
      <c r="J487">
        <v>3</v>
      </c>
      <c r="K487">
        <v>29513</v>
      </c>
      <c r="L487">
        <v>208</v>
      </c>
      <c r="M487" t="s">
        <v>631</v>
      </c>
      <c r="N487" t="s">
        <v>247</v>
      </c>
      <c r="O487" t="s">
        <v>634</v>
      </c>
      <c r="P487">
        <v>27</v>
      </c>
      <c r="Q487" t="s">
        <v>634</v>
      </c>
      <c r="R487">
        <f>SUMIFS(Table2[number],Table2[Event],"Goal",Table2[H/U],"HOME",Table2[GameID],Table2[[#This Row],[GameID]],Table2[GameTime],"&lt;="&amp;Table2[[#This Row],[GameTime]])</f>
        <v>4</v>
      </c>
      <c r="S487">
        <f>SUMIFS(Table2[number],Table2[Event],"Goal",Table2[H/U],"AWAY",Table2[GameID],Table2[[#This Row],[GameID]],Table2[GameTime],"&lt;="&amp;Table2[[#This Row],[GameTime]])</f>
        <v>2</v>
      </c>
      <c r="T487" t="str">
        <f>IF(Table2[[#This Row],[Event]]="Goal",Table2[[#This Row],[Hscore]]&amp;"-"&amp;Table2[[#This Row],[Uscore]],"")</f>
        <v/>
      </c>
      <c r="U487">
        <v>2850</v>
      </c>
      <c r="V487" s="1">
        <f>Table2[[#This Row],[GameTime]]-(Table2[[#This Row],[period]]-1)*1200</f>
        <v>450</v>
      </c>
      <c r="W487" s="1">
        <f>ROUNDDOWN(Table2[[#This Row],[Time]]/60,0)</f>
        <v>7</v>
      </c>
      <c r="X487" s="1">
        <f>ROUNDDOWN((Table2[[#This Row],[Time]]/60-Table2[[#This Row],[Time2]])*60,0)</f>
        <v>30</v>
      </c>
      <c r="Y487" s="1" t="str">
        <f>IF(Table2[[#This Row],[Time2]]&lt;10,0&amp;Table2[[#This Row],[Time2]],Table2[[#This Row],[Time2]])</f>
        <v>07</v>
      </c>
      <c r="Z487" s="1">
        <f>IF(Table2[[#This Row],[Time3]]&lt;10,0&amp;Table2[[#This Row],[Time3]],Table2[[#This Row],[Time3]])</f>
        <v>30</v>
      </c>
      <c r="AA487" s="2" t="str">
        <f>Table2[[#This Row],[Time4]]&amp;":"&amp;Table2[[#This Row],[Time5]]</f>
        <v>07:30</v>
      </c>
      <c r="AB487" s="1" cm="1">
        <f t="array" ref="AB487">IFERROR(IF(Table2[[#This Row],[code]]="","",_xlfn.IFS(AND(Table2[[#This Row],[code]]&lt;400,Table2[[#This Row],[code]]&lt;&gt;""),2,Table2[[#This Row],[code]]&gt;500,4)),"")</f>
        <v>2</v>
      </c>
      <c r="AC487" s="1">
        <f>IF(Table2[[#This Row],[Event]]="Penalty",Table2[[#This Row],[number]],IF(Table2[[#This Row],[Event]]="Time-Out",401,""))</f>
        <v>208</v>
      </c>
      <c r="AD487" s="1">
        <f>ROW(A486)</f>
        <v>486</v>
      </c>
      <c r="AE487" s="1">
        <f>COUNTIFS(Table2[GameID],Table2[[#This Row],[GameID]],Table2[Column1],"&lt;="&amp;Table2[[#This Row],[Column1]])-1</f>
        <v>13</v>
      </c>
    </row>
    <row r="488" spans="1:31" x14ac:dyDescent="0.45">
      <c r="A488" t="s">
        <v>344</v>
      </c>
      <c r="B488" t="str">
        <f>_xlfn.TEXTBEFORE(Table2[[#This Row],[Kamp]]," - ")</f>
        <v>Copenhagen FC</v>
      </c>
      <c r="C488" t="str">
        <f>_xlfn.TEXTAFTER(Table2[[#This Row],[Kamp]],"- ")</f>
        <v>Rødovre FC</v>
      </c>
      <c r="D488">
        <v>44898</v>
      </c>
      <c r="E488">
        <v>35334</v>
      </c>
      <c r="F488">
        <v>20222023</v>
      </c>
      <c r="G488" t="s">
        <v>17</v>
      </c>
      <c r="H488" t="s">
        <v>665</v>
      </c>
      <c r="I488" t="s">
        <v>677</v>
      </c>
      <c r="J488">
        <v>3</v>
      </c>
      <c r="K488">
        <v>29512</v>
      </c>
      <c r="L488">
        <v>220</v>
      </c>
      <c r="M488" t="s">
        <v>631</v>
      </c>
      <c r="N488" t="s">
        <v>51</v>
      </c>
      <c r="O488" t="s">
        <v>634</v>
      </c>
      <c r="P488">
        <v>77</v>
      </c>
      <c r="Q488" t="s">
        <v>634</v>
      </c>
      <c r="R488">
        <f>SUMIFS(Table2[number],Table2[Event],"Goal",Table2[H/U],"HOME",Table2[GameID],Table2[[#This Row],[GameID]],Table2[GameTime],"&lt;="&amp;Table2[[#This Row],[GameTime]])</f>
        <v>4</v>
      </c>
      <c r="S488">
        <f>SUMIFS(Table2[number],Table2[Event],"Goal",Table2[H/U],"AWAY",Table2[GameID],Table2[[#This Row],[GameID]],Table2[GameTime],"&lt;="&amp;Table2[[#This Row],[GameTime]])</f>
        <v>2</v>
      </c>
      <c r="T488" t="str">
        <f>IF(Table2[[#This Row],[Event]]="Goal",Table2[[#This Row],[Hscore]]&amp;"-"&amp;Table2[[#This Row],[Uscore]],"")</f>
        <v/>
      </c>
      <c r="U488">
        <v>3039</v>
      </c>
      <c r="V488" s="1">
        <f>Table2[[#This Row],[GameTime]]-(Table2[[#This Row],[period]]-1)*1200</f>
        <v>639</v>
      </c>
      <c r="W488" s="1">
        <f>ROUNDDOWN(Table2[[#This Row],[Time]]/60,0)</f>
        <v>10</v>
      </c>
      <c r="X488" s="1">
        <f>ROUNDDOWN((Table2[[#This Row],[Time]]/60-Table2[[#This Row],[Time2]])*60,0)</f>
        <v>39</v>
      </c>
      <c r="Y488" s="1">
        <f>IF(Table2[[#This Row],[Time2]]&lt;10,0&amp;Table2[[#This Row],[Time2]],Table2[[#This Row],[Time2]])</f>
        <v>10</v>
      </c>
      <c r="Z488" s="1">
        <f>IF(Table2[[#This Row],[Time3]]&lt;10,0&amp;Table2[[#This Row],[Time3]],Table2[[#This Row],[Time3]])</f>
        <v>39</v>
      </c>
      <c r="AA488" s="2" t="str">
        <f>Table2[[#This Row],[Time4]]&amp;":"&amp;Table2[[#This Row],[Time5]]</f>
        <v>10:39</v>
      </c>
      <c r="AB488" s="1" cm="1">
        <f t="array" ref="AB488">IFERROR(IF(Table2[[#This Row],[code]]="","",_xlfn.IFS(AND(Table2[[#This Row],[code]]&lt;400,Table2[[#This Row],[code]]&lt;&gt;""),2,Table2[[#This Row],[code]]&gt;500,4)),"")</f>
        <v>2</v>
      </c>
      <c r="AC488" s="1">
        <f>IF(Table2[[#This Row],[Event]]="Penalty",Table2[[#This Row],[number]],IF(Table2[[#This Row],[Event]]="Time-Out",401,""))</f>
        <v>220</v>
      </c>
      <c r="AD488" s="1">
        <f>ROW(A487)</f>
        <v>487</v>
      </c>
      <c r="AE488" s="1">
        <f>COUNTIFS(Table2[GameID],Table2[[#This Row],[GameID]],Table2[Column1],"&lt;="&amp;Table2[[#This Row],[Column1]])-1</f>
        <v>14</v>
      </c>
    </row>
    <row r="489" spans="1:31" x14ac:dyDescent="0.45">
      <c r="A489" t="s">
        <v>344</v>
      </c>
      <c r="B489" t="str">
        <f>_xlfn.TEXTBEFORE(Table2[[#This Row],[Kamp]]," - ")</f>
        <v>Copenhagen FC</v>
      </c>
      <c r="C489" t="str">
        <f>_xlfn.TEXTAFTER(Table2[[#This Row],[Kamp]],"- ")</f>
        <v>Rødovre FC</v>
      </c>
      <c r="D489">
        <v>44898</v>
      </c>
      <c r="E489">
        <v>35334</v>
      </c>
      <c r="F489">
        <v>20222023</v>
      </c>
      <c r="G489" t="s">
        <v>17</v>
      </c>
      <c r="H489" t="s">
        <v>665</v>
      </c>
      <c r="I489" t="s">
        <v>677</v>
      </c>
      <c r="J489">
        <v>3</v>
      </c>
      <c r="K489">
        <v>29512</v>
      </c>
      <c r="L489">
        <v>1</v>
      </c>
      <c r="M489" t="s">
        <v>630</v>
      </c>
      <c r="N489" t="s">
        <v>39</v>
      </c>
      <c r="O489" t="s">
        <v>44</v>
      </c>
      <c r="P489">
        <v>2</v>
      </c>
      <c r="Q489">
        <v>16</v>
      </c>
      <c r="R489">
        <f>SUMIFS(Table2[number],Table2[Event],"Goal",Table2[H/U],"HOME",Table2[GameID],Table2[[#This Row],[GameID]],Table2[GameTime],"&lt;="&amp;Table2[[#This Row],[GameTime]])</f>
        <v>4</v>
      </c>
      <c r="S489">
        <f>SUMIFS(Table2[number],Table2[Event],"Goal",Table2[H/U],"AWAY",Table2[GameID],Table2[[#This Row],[GameID]],Table2[GameTime],"&lt;="&amp;Table2[[#This Row],[GameTime]])</f>
        <v>3</v>
      </c>
      <c r="T489" t="str">
        <f>IF(Table2[[#This Row],[Event]]="Goal",Table2[[#This Row],[Hscore]]&amp;"-"&amp;Table2[[#This Row],[Uscore]],"")</f>
        <v>4-3</v>
      </c>
      <c r="U489">
        <v>3281</v>
      </c>
      <c r="V489" s="1">
        <f>Table2[[#This Row],[GameTime]]-(Table2[[#This Row],[period]]-1)*1200</f>
        <v>881</v>
      </c>
      <c r="W489" s="1">
        <f>ROUNDDOWN(Table2[[#This Row],[Time]]/60,0)</f>
        <v>14</v>
      </c>
      <c r="X489" s="1">
        <f>ROUNDDOWN((Table2[[#This Row],[Time]]/60-Table2[[#This Row],[Time2]])*60,0)</f>
        <v>41</v>
      </c>
      <c r="Y489" s="1">
        <f>IF(Table2[[#This Row],[Time2]]&lt;10,0&amp;Table2[[#This Row],[Time2]],Table2[[#This Row],[Time2]])</f>
        <v>14</v>
      </c>
      <c r="Z489" s="1">
        <f>IF(Table2[[#This Row],[Time3]]&lt;10,0&amp;Table2[[#This Row],[Time3]],Table2[[#This Row],[Time3]])</f>
        <v>41</v>
      </c>
      <c r="AA489" s="2" t="str">
        <f>Table2[[#This Row],[Time4]]&amp;":"&amp;Table2[[#This Row],[Time5]]</f>
        <v>14:41</v>
      </c>
      <c r="AB489" s="1" t="str" cm="1">
        <f t="array" ref="AB489">IFERROR(IF(Table2[[#This Row],[code]]="","",_xlfn.IFS(AND(Table2[[#This Row],[code]]&lt;400,Table2[[#This Row],[code]]&lt;&gt;""),2,Table2[[#This Row],[code]]&gt;500,4)),"")</f>
        <v/>
      </c>
      <c r="AC489" s="1" t="str">
        <f>IF(Table2[[#This Row],[Event]]="Penalty",Table2[[#This Row],[number]],IF(Table2[[#This Row],[Event]]="Time-Out",401,""))</f>
        <v/>
      </c>
      <c r="AD489" s="1">
        <f>ROW(A488)</f>
        <v>488</v>
      </c>
      <c r="AE489" s="1">
        <f>COUNTIFS(Table2[GameID],Table2[[#This Row],[GameID]],Table2[Column1],"&lt;="&amp;Table2[[#This Row],[Column1]])-1</f>
        <v>15</v>
      </c>
    </row>
    <row r="490" spans="1:31" x14ac:dyDescent="0.45">
      <c r="A490" t="s">
        <v>344</v>
      </c>
      <c r="B490" t="str">
        <f>_xlfn.TEXTBEFORE(Table2[[#This Row],[Kamp]]," - ")</f>
        <v>Copenhagen FC</v>
      </c>
      <c r="C490" t="str">
        <f>_xlfn.TEXTAFTER(Table2[[#This Row],[Kamp]],"- ")</f>
        <v>Rødovre FC</v>
      </c>
      <c r="D490">
        <v>44898</v>
      </c>
      <c r="E490">
        <v>35334</v>
      </c>
      <c r="F490">
        <v>20222023</v>
      </c>
      <c r="G490" t="s">
        <v>17</v>
      </c>
      <c r="H490" t="s">
        <v>665</v>
      </c>
      <c r="I490" t="s">
        <v>677</v>
      </c>
      <c r="J490">
        <v>3</v>
      </c>
      <c r="K490">
        <v>29512</v>
      </c>
      <c r="L490">
        <v>1</v>
      </c>
      <c r="M490" t="s">
        <v>630</v>
      </c>
      <c r="N490" t="s">
        <v>39</v>
      </c>
      <c r="O490" t="s">
        <v>46</v>
      </c>
      <c r="P490">
        <v>2</v>
      </c>
      <c r="Q490">
        <v>43</v>
      </c>
      <c r="R490">
        <f>SUMIFS(Table2[number],Table2[Event],"Goal",Table2[H/U],"HOME",Table2[GameID],Table2[[#This Row],[GameID]],Table2[GameTime],"&lt;="&amp;Table2[[#This Row],[GameTime]])</f>
        <v>4</v>
      </c>
      <c r="S490">
        <f>SUMIFS(Table2[number],Table2[Event],"Goal",Table2[H/U],"AWAY",Table2[GameID],Table2[[#This Row],[GameID]],Table2[GameTime],"&lt;="&amp;Table2[[#This Row],[GameTime]])</f>
        <v>4</v>
      </c>
      <c r="T490" t="str">
        <f>IF(Table2[[#This Row],[Event]]="Goal",Table2[[#This Row],[Hscore]]&amp;"-"&amp;Table2[[#This Row],[Uscore]],"")</f>
        <v>4-4</v>
      </c>
      <c r="U490">
        <v>3480</v>
      </c>
      <c r="V490" s="1">
        <f>Table2[[#This Row],[GameTime]]-(Table2[[#This Row],[period]]-1)*1200</f>
        <v>1080</v>
      </c>
      <c r="W490" s="1">
        <f>ROUNDDOWN(Table2[[#This Row],[Time]]/60,0)</f>
        <v>18</v>
      </c>
      <c r="X490" s="1">
        <f>ROUNDDOWN((Table2[[#This Row],[Time]]/60-Table2[[#This Row],[Time2]])*60,0)</f>
        <v>0</v>
      </c>
      <c r="Y490" s="1">
        <f>IF(Table2[[#This Row],[Time2]]&lt;10,0&amp;Table2[[#This Row],[Time2]],Table2[[#This Row],[Time2]])</f>
        <v>18</v>
      </c>
      <c r="Z490" s="1" t="str">
        <f>IF(Table2[[#This Row],[Time3]]&lt;10,0&amp;Table2[[#This Row],[Time3]],Table2[[#This Row],[Time3]])</f>
        <v>00</v>
      </c>
      <c r="AA490" s="2" t="str">
        <f>Table2[[#This Row],[Time4]]&amp;":"&amp;Table2[[#This Row],[Time5]]</f>
        <v>18:00</v>
      </c>
      <c r="AB490" s="1" t="str" cm="1">
        <f t="array" ref="AB490">IFERROR(IF(Table2[[#This Row],[code]]="","",_xlfn.IFS(AND(Table2[[#This Row],[code]]&lt;400,Table2[[#This Row],[code]]&lt;&gt;""),2,Table2[[#This Row],[code]]&gt;500,4)),"")</f>
        <v/>
      </c>
      <c r="AC490" s="1" t="str">
        <f>IF(Table2[[#This Row],[Event]]="Penalty",Table2[[#This Row],[number]],IF(Table2[[#This Row],[Event]]="Time-Out",401,""))</f>
        <v/>
      </c>
      <c r="AD490" s="1">
        <f>ROW(A489)</f>
        <v>489</v>
      </c>
      <c r="AE490" s="1">
        <f>COUNTIFS(Table2[GameID],Table2[[#This Row],[GameID]],Table2[Column1],"&lt;="&amp;Table2[[#This Row],[Column1]])-1</f>
        <v>16</v>
      </c>
    </row>
    <row r="491" spans="1:31" x14ac:dyDescent="0.45">
      <c r="A491" t="s">
        <v>344</v>
      </c>
      <c r="B491" t="str">
        <f>_xlfn.TEXTBEFORE(Table2[[#This Row],[Kamp]]," - ")</f>
        <v>Copenhagen FC</v>
      </c>
      <c r="C491" t="str">
        <f>_xlfn.TEXTAFTER(Table2[[#This Row],[Kamp]],"- ")</f>
        <v>Rødovre FC</v>
      </c>
      <c r="D491">
        <v>44898</v>
      </c>
      <c r="E491">
        <v>35334</v>
      </c>
      <c r="F491">
        <v>20222023</v>
      </c>
      <c r="G491" t="s">
        <v>17</v>
      </c>
      <c r="H491" t="s">
        <v>667</v>
      </c>
      <c r="I491" t="s">
        <v>678</v>
      </c>
      <c r="J491">
        <v>3</v>
      </c>
      <c r="K491">
        <v>29513</v>
      </c>
      <c r="L491">
        <v>0</v>
      </c>
      <c r="M491" t="s">
        <v>633</v>
      </c>
      <c r="N491" t="s">
        <v>634</v>
      </c>
      <c r="O491" t="s">
        <v>634</v>
      </c>
      <c r="P491" t="s">
        <v>634</v>
      </c>
      <c r="Q491" t="s">
        <v>634</v>
      </c>
      <c r="R491">
        <f>SUMIFS(Table2[number],Table2[Event],"Goal",Table2[H/U],"HOME",Table2[GameID],Table2[[#This Row],[GameID]],Table2[GameTime],"&lt;="&amp;Table2[[#This Row],[GameTime]])</f>
        <v>4</v>
      </c>
      <c r="S491">
        <f>SUMIFS(Table2[number],Table2[Event],"Goal",Table2[H/U],"AWAY",Table2[GameID],Table2[[#This Row],[GameID]],Table2[GameTime],"&lt;="&amp;Table2[[#This Row],[GameTime]])</f>
        <v>4</v>
      </c>
      <c r="T491" t="str">
        <f>IF(Table2[[#This Row],[Event]]="Goal",Table2[[#This Row],[Hscore]]&amp;"-"&amp;Table2[[#This Row],[Uscore]],"")</f>
        <v/>
      </c>
      <c r="U491">
        <v>3480</v>
      </c>
      <c r="V491" s="1">
        <f>Table2[[#This Row],[GameTime]]-(Table2[[#This Row],[period]]-1)*1200</f>
        <v>1080</v>
      </c>
      <c r="W491" s="1">
        <f>ROUNDDOWN(Table2[[#This Row],[Time]]/60,0)</f>
        <v>18</v>
      </c>
      <c r="X491" s="1">
        <f>ROUNDDOWN((Table2[[#This Row],[Time]]/60-Table2[[#This Row],[Time2]])*60,0)</f>
        <v>0</v>
      </c>
      <c r="Y491" s="1">
        <f>IF(Table2[[#This Row],[Time2]]&lt;10,0&amp;Table2[[#This Row],[Time2]],Table2[[#This Row],[Time2]])</f>
        <v>18</v>
      </c>
      <c r="Z491" s="1" t="str">
        <f>IF(Table2[[#This Row],[Time3]]&lt;10,0&amp;Table2[[#This Row],[Time3]],Table2[[#This Row],[Time3]])</f>
        <v>00</v>
      </c>
      <c r="AA491" s="2" t="str">
        <f>Table2[[#This Row],[Time4]]&amp;":"&amp;Table2[[#This Row],[Time5]]</f>
        <v>18:00</v>
      </c>
      <c r="AB491" s="1" t="str" cm="1">
        <f t="array" ref="AB491">IFERROR(IF(Table2[[#This Row],[code]]="","",_xlfn.IFS(AND(Table2[[#This Row],[code]]&lt;400,Table2[[#This Row],[code]]&lt;&gt;""),2,Table2[[#This Row],[code]]&gt;500,4)),"")</f>
        <v/>
      </c>
      <c r="AC491" s="1">
        <f>IF(Table2[[#This Row],[Event]]="Penalty",Table2[[#This Row],[number]],IF(Table2[[#This Row],[Event]]="Time-Out",401,""))</f>
        <v>401</v>
      </c>
      <c r="AD491" s="1">
        <f>ROW(A490)</f>
        <v>490</v>
      </c>
      <c r="AE491" s="1">
        <f>COUNTIFS(Table2[GameID],Table2[[#This Row],[GameID]],Table2[Column1],"&lt;="&amp;Table2[[#This Row],[Column1]])-1</f>
        <v>17</v>
      </c>
    </row>
    <row r="492" spans="1:31" x14ac:dyDescent="0.45">
      <c r="A492" t="s">
        <v>344</v>
      </c>
      <c r="B492" t="str">
        <f>_xlfn.TEXTBEFORE(Table2[[#This Row],[Kamp]]," - ")</f>
        <v>Copenhagen FC</v>
      </c>
      <c r="C492" t="str">
        <f>_xlfn.TEXTAFTER(Table2[[#This Row],[Kamp]],"- ")</f>
        <v>Rødovre FC</v>
      </c>
      <c r="D492">
        <v>44898</v>
      </c>
      <c r="E492">
        <v>35334</v>
      </c>
      <c r="F492">
        <v>20222023</v>
      </c>
      <c r="G492" t="s">
        <v>17</v>
      </c>
      <c r="H492" t="s">
        <v>667</v>
      </c>
      <c r="I492" t="s">
        <v>678</v>
      </c>
      <c r="J492">
        <v>4</v>
      </c>
      <c r="K492">
        <v>29513</v>
      </c>
      <c r="L492">
        <v>1</v>
      </c>
      <c r="M492" t="s">
        <v>630</v>
      </c>
      <c r="N492" t="s">
        <v>244</v>
      </c>
      <c r="O492" t="s">
        <v>240</v>
      </c>
      <c r="P492">
        <v>20</v>
      </c>
      <c r="Q492">
        <v>3</v>
      </c>
      <c r="R492">
        <f>SUMIFS(Table2[number],Table2[Event],"Goal",Table2[H/U],"HOME",Table2[GameID],Table2[[#This Row],[GameID]],Table2[GameTime],"&lt;="&amp;Table2[[#This Row],[GameTime]])</f>
        <v>5</v>
      </c>
      <c r="S492">
        <f>SUMIFS(Table2[number],Table2[Event],"Goal",Table2[H/U],"AWAY",Table2[GameID],Table2[[#This Row],[GameID]],Table2[GameTime],"&lt;="&amp;Table2[[#This Row],[GameTime]])</f>
        <v>4</v>
      </c>
      <c r="T492" t="str">
        <f>IF(Table2[[#This Row],[Event]]="Goal",Table2[[#This Row],[Hscore]]&amp;"-"&amp;Table2[[#This Row],[Uscore]],"")</f>
        <v>5-4</v>
      </c>
      <c r="U492">
        <v>3756</v>
      </c>
      <c r="V492" s="1">
        <f>Table2[[#This Row],[GameTime]]-(Table2[[#This Row],[period]]-1)*1200</f>
        <v>156</v>
      </c>
      <c r="W492" s="1">
        <f>ROUNDDOWN(Table2[[#This Row],[Time]]/60,0)</f>
        <v>2</v>
      </c>
      <c r="X492" s="1">
        <f>ROUNDDOWN((Table2[[#This Row],[Time]]/60-Table2[[#This Row],[Time2]])*60,0)</f>
        <v>36</v>
      </c>
      <c r="Y492" s="1" t="str">
        <f>IF(Table2[[#This Row],[Time2]]&lt;10,0&amp;Table2[[#This Row],[Time2]],Table2[[#This Row],[Time2]])</f>
        <v>02</v>
      </c>
      <c r="Z492" s="1">
        <f>IF(Table2[[#This Row],[Time3]]&lt;10,0&amp;Table2[[#This Row],[Time3]],Table2[[#This Row],[Time3]])</f>
        <v>36</v>
      </c>
      <c r="AA492" s="2" t="str">
        <f>Table2[[#This Row],[Time4]]&amp;":"&amp;Table2[[#This Row],[Time5]]</f>
        <v>02:36</v>
      </c>
      <c r="AB492" s="1" t="str" cm="1">
        <f t="array" ref="AB492">IFERROR(IF(Table2[[#This Row],[code]]="","",_xlfn.IFS(AND(Table2[[#This Row],[code]]&lt;400,Table2[[#This Row],[code]]&lt;&gt;""),2,Table2[[#This Row],[code]]&gt;500,4)),"")</f>
        <v/>
      </c>
      <c r="AC492" s="1" t="str">
        <f>IF(Table2[[#This Row],[Event]]="Penalty",Table2[[#This Row],[number]],IF(Table2[[#This Row],[Event]]="Time-Out",401,""))</f>
        <v/>
      </c>
      <c r="AD492" s="1">
        <f>ROW(A491)</f>
        <v>491</v>
      </c>
      <c r="AE492" s="1">
        <f>COUNTIFS(Table2[GameID],Table2[[#This Row],[GameID]],Table2[Column1],"&lt;="&amp;Table2[[#This Row],[Column1]])-1</f>
        <v>18</v>
      </c>
    </row>
    <row r="493" spans="1:31" x14ac:dyDescent="0.45">
      <c r="A493" t="s">
        <v>345</v>
      </c>
      <c r="B493" t="str">
        <f>_xlfn.TEXTBEFORE(Table2[[#This Row],[Kamp]]," - ")</f>
        <v>Benløse IF</v>
      </c>
      <c r="C493" t="str">
        <f>_xlfn.TEXTAFTER(Table2[[#This Row],[Kamp]],"- ")</f>
        <v>Hafnia FC</v>
      </c>
      <c r="D493">
        <v>44898</v>
      </c>
      <c r="E493">
        <v>35335</v>
      </c>
      <c r="F493">
        <v>20222023</v>
      </c>
      <c r="G493" t="s">
        <v>17</v>
      </c>
      <c r="H493" t="s">
        <v>658</v>
      </c>
      <c r="I493" t="s">
        <v>678</v>
      </c>
      <c r="J493">
        <v>1</v>
      </c>
      <c r="K493">
        <v>29507</v>
      </c>
      <c r="L493">
        <v>1</v>
      </c>
      <c r="M493" t="s">
        <v>630</v>
      </c>
      <c r="N493" t="s">
        <v>679</v>
      </c>
      <c r="O493" t="s">
        <v>38</v>
      </c>
      <c r="P493">
        <v>56</v>
      </c>
      <c r="Q493">
        <v>98</v>
      </c>
      <c r="R493">
        <f>SUMIFS(Table2[number],Table2[Event],"Goal",Table2[H/U],"HOME",Table2[GameID],Table2[[#This Row],[GameID]],Table2[GameTime],"&lt;="&amp;Table2[[#This Row],[GameTime]])</f>
        <v>1</v>
      </c>
      <c r="S493">
        <f>SUMIFS(Table2[number],Table2[Event],"Goal",Table2[H/U],"AWAY",Table2[GameID],Table2[[#This Row],[GameID]],Table2[GameTime],"&lt;="&amp;Table2[[#This Row],[GameTime]])</f>
        <v>0</v>
      </c>
      <c r="T493" t="str">
        <f>IF(Table2[[#This Row],[Event]]="Goal",Table2[[#This Row],[Hscore]]&amp;"-"&amp;Table2[[#This Row],[Uscore]],"")</f>
        <v>1-0</v>
      </c>
      <c r="U493">
        <v>147</v>
      </c>
      <c r="V493" s="1">
        <f>Table2[[#This Row],[GameTime]]-(Table2[[#This Row],[period]]-1)*1200</f>
        <v>147</v>
      </c>
      <c r="W493" s="1">
        <f>ROUNDDOWN(Table2[[#This Row],[Time]]/60,0)</f>
        <v>2</v>
      </c>
      <c r="X493" s="1">
        <f>ROUNDDOWN((Table2[[#This Row],[Time]]/60-Table2[[#This Row],[Time2]])*60,0)</f>
        <v>27</v>
      </c>
      <c r="Y493" s="1" t="str">
        <f>IF(Table2[[#This Row],[Time2]]&lt;10,0&amp;Table2[[#This Row],[Time2]],Table2[[#This Row],[Time2]])</f>
        <v>02</v>
      </c>
      <c r="Z493" s="1">
        <f>IF(Table2[[#This Row],[Time3]]&lt;10,0&amp;Table2[[#This Row],[Time3]],Table2[[#This Row],[Time3]])</f>
        <v>27</v>
      </c>
      <c r="AA493" s="2" t="str">
        <f>Table2[[#This Row],[Time4]]&amp;":"&amp;Table2[[#This Row],[Time5]]</f>
        <v>02:27</v>
      </c>
      <c r="AB493" s="1" t="str" cm="1">
        <f t="array" ref="AB493">IFERROR(IF(Table2[[#This Row],[code]]="","",_xlfn.IFS(AND(Table2[[#This Row],[code]]&lt;400,Table2[[#This Row],[code]]&lt;&gt;""),2,Table2[[#This Row],[code]]&gt;500,4)),"")</f>
        <v/>
      </c>
      <c r="AC493" s="1" t="str">
        <f>IF(Table2[[#This Row],[Event]]="Penalty",Table2[[#This Row],[number]],IF(Table2[[#This Row],[Event]]="Time-Out",401,""))</f>
        <v/>
      </c>
      <c r="AD493" s="1">
        <f>ROW(A492)</f>
        <v>492</v>
      </c>
      <c r="AE493" s="1">
        <f>COUNTIFS(Table2[GameID],Table2[[#This Row],[GameID]],Table2[Column1],"&lt;="&amp;Table2[[#This Row],[Column1]])-1</f>
        <v>0</v>
      </c>
    </row>
    <row r="494" spans="1:31" x14ac:dyDescent="0.45">
      <c r="A494" t="s">
        <v>345</v>
      </c>
      <c r="B494" t="str">
        <f>_xlfn.TEXTBEFORE(Table2[[#This Row],[Kamp]]," - ")</f>
        <v>Benløse IF</v>
      </c>
      <c r="C494" t="str">
        <f>_xlfn.TEXTAFTER(Table2[[#This Row],[Kamp]],"- ")</f>
        <v>Hafnia FC</v>
      </c>
      <c r="D494">
        <v>44898</v>
      </c>
      <c r="E494">
        <v>35335</v>
      </c>
      <c r="F494">
        <v>20222023</v>
      </c>
      <c r="G494" t="s">
        <v>17</v>
      </c>
      <c r="H494" t="s">
        <v>658</v>
      </c>
      <c r="I494" t="s">
        <v>678</v>
      </c>
      <c r="J494">
        <v>1</v>
      </c>
      <c r="K494">
        <v>29507</v>
      </c>
      <c r="L494">
        <v>1</v>
      </c>
      <c r="M494" t="s">
        <v>630</v>
      </c>
      <c r="N494" t="s">
        <v>25</v>
      </c>
      <c r="O494" t="s">
        <v>37</v>
      </c>
      <c r="P494">
        <v>24</v>
      </c>
      <c r="Q494">
        <v>90</v>
      </c>
      <c r="R494">
        <f>SUMIFS(Table2[number],Table2[Event],"Goal",Table2[H/U],"HOME",Table2[GameID],Table2[[#This Row],[GameID]],Table2[GameTime],"&lt;="&amp;Table2[[#This Row],[GameTime]])</f>
        <v>2</v>
      </c>
      <c r="S494">
        <f>SUMIFS(Table2[number],Table2[Event],"Goal",Table2[H/U],"AWAY",Table2[GameID],Table2[[#This Row],[GameID]],Table2[GameTime],"&lt;="&amp;Table2[[#This Row],[GameTime]])</f>
        <v>0</v>
      </c>
      <c r="T494" t="str">
        <f>IF(Table2[[#This Row],[Event]]="Goal",Table2[[#This Row],[Hscore]]&amp;"-"&amp;Table2[[#This Row],[Uscore]],"")</f>
        <v>2-0</v>
      </c>
      <c r="U494">
        <v>904</v>
      </c>
      <c r="V494" s="1">
        <f>Table2[[#This Row],[GameTime]]-(Table2[[#This Row],[period]]-1)*1200</f>
        <v>904</v>
      </c>
      <c r="W494" s="1">
        <f>ROUNDDOWN(Table2[[#This Row],[Time]]/60,0)</f>
        <v>15</v>
      </c>
      <c r="X494" s="1">
        <f>ROUNDDOWN((Table2[[#This Row],[Time]]/60-Table2[[#This Row],[Time2]])*60,0)</f>
        <v>3</v>
      </c>
      <c r="Y494" s="1">
        <f>IF(Table2[[#This Row],[Time2]]&lt;10,0&amp;Table2[[#This Row],[Time2]],Table2[[#This Row],[Time2]])</f>
        <v>15</v>
      </c>
      <c r="Z494" s="1" t="str">
        <f>IF(Table2[[#This Row],[Time3]]&lt;10,0&amp;Table2[[#This Row],[Time3]],Table2[[#This Row],[Time3]])</f>
        <v>03</v>
      </c>
      <c r="AA494" s="2" t="str">
        <f>Table2[[#This Row],[Time4]]&amp;":"&amp;Table2[[#This Row],[Time5]]</f>
        <v>15:03</v>
      </c>
      <c r="AB494" s="1" t="str" cm="1">
        <f t="array" ref="AB494">IFERROR(IF(Table2[[#This Row],[code]]="","",_xlfn.IFS(AND(Table2[[#This Row],[code]]&lt;400,Table2[[#This Row],[code]]&lt;&gt;""),2,Table2[[#This Row],[code]]&gt;500,4)),"")</f>
        <v/>
      </c>
      <c r="AC494" s="1" t="str">
        <f>IF(Table2[[#This Row],[Event]]="Penalty",Table2[[#This Row],[number]],IF(Table2[[#This Row],[Event]]="Time-Out",401,""))</f>
        <v/>
      </c>
      <c r="AD494" s="1">
        <f>ROW(A493)</f>
        <v>493</v>
      </c>
      <c r="AE494" s="1">
        <f>COUNTIFS(Table2[GameID],Table2[[#This Row],[GameID]],Table2[Column1],"&lt;="&amp;Table2[[#This Row],[Column1]])-1</f>
        <v>1</v>
      </c>
    </row>
    <row r="495" spans="1:31" x14ac:dyDescent="0.45">
      <c r="A495" t="s">
        <v>345</v>
      </c>
      <c r="B495" t="str">
        <f>_xlfn.TEXTBEFORE(Table2[[#This Row],[Kamp]]," - ")</f>
        <v>Benløse IF</v>
      </c>
      <c r="C495" t="str">
        <f>_xlfn.TEXTAFTER(Table2[[#This Row],[Kamp]],"- ")</f>
        <v>Hafnia FC</v>
      </c>
      <c r="D495">
        <v>44898</v>
      </c>
      <c r="E495">
        <v>35335</v>
      </c>
      <c r="F495">
        <v>20222023</v>
      </c>
      <c r="G495" t="s">
        <v>17</v>
      </c>
      <c r="H495" t="s">
        <v>658</v>
      </c>
      <c r="I495" t="s">
        <v>678</v>
      </c>
      <c r="J495">
        <v>2</v>
      </c>
      <c r="K495">
        <v>29507</v>
      </c>
      <c r="L495">
        <v>1</v>
      </c>
      <c r="M495" t="s">
        <v>630</v>
      </c>
      <c r="N495" t="s">
        <v>25</v>
      </c>
      <c r="O495" t="s">
        <v>29</v>
      </c>
      <c r="P495">
        <v>24</v>
      </c>
      <c r="Q495">
        <v>44</v>
      </c>
      <c r="R495">
        <f>SUMIFS(Table2[number],Table2[Event],"Goal",Table2[H/U],"HOME",Table2[GameID],Table2[[#This Row],[GameID]],Table2[GameTime],"&lt;="&amp;Table2[[#This Row],[GameTime]])</f>
        <v>3</v>
      </c>
      <c r="S495">
        <f>SUMIFS(Table2[number],Table2[Event],"Goal",Table2[H/U],"AWAY",Table2[GameID],Table2[[#This Row],[GameID]],Table2[GameTime],"&lt;="&amp;Table2[[#This Row],[GameTime]])</f>
        <v>0</v>
      </c>
      <c r="T495" t="str">
        <f>IF(Table2[[#This Row],[Event]]="Goal",Table2[[#This Row],[Hscore]]&amp;"-"&amp;Table2[[#This Row],[Uscore]],"")</f>
        <v>3-0</v>
      </c>
      <c r="U495">
        <v>1361</v>
      </c>
      <c r="V495" s="1">
        <f>Table2[[#This Row],[GameTime]]-(Table2[[#This Row],[period]]-1)*1200</f>
        <v>161</v>
      </c>
      <c r="W495" s="1">
        <f>ROUNDDOWN(Table2[[#This Row],[Time]]/60,0)</f>
        <v>2</v>
      </c>
      <c r="X495" s="1">
        <f>ROUNDDOWN((Table2[[#This Row],[Time]]/60-Table2[[#This Row],[Time2]])*60,0)</f>
        <v>41</v>
      </c>
      <c r="Y495" s="1" t="str">
        <f>IF(Table2[[#This Row],[Time2]]&lt;10,0&amp;Table2[[#This Row],[Time2]],Table2[[#This Row],[Time2]])</f>
        <v>02</v>
      </c>
      <c r="Z495" s="1">
        <f>IF(Table2[[#This Row],[Time3]]&lt;10,0&amp;Table2[[#This Row],[Time3]],Table2[[#This Row],[Time3]])</f>
        <v>41</v>
      </c>
      <c r="AA495" s="2" t="str">
        <f>Table2[[#This Row],[Time4]]&amp;":"&amp;Table2[[#This Row],[Time5]]</f>
        <v>02:41</v>
      </c>
      <c r="AB495" s="1" t="str" cm="1">
        <f t="array" ref="AB495">IFERROR(IF(Table2[[#This Row],[code]]="","",_xlfn.IFS(AND(Table2[[#This Row],[code]]&lt;400,Table2[[#This Row],[code]]&lt;&gt;""),2,Table2[[#This Row],[code]]&gt;500,4)),"")</f>
        <v/>
      </c>
      <c r="AC495" s="1" t="str">
        <f>IF(Table2[[#This Row],[Event]]="Penalty",Table2[[#This Row],[number]],IF(Table2[[#This Row],[Event]]="Time-Out",401,""))</f>
        <v/>
      </c>
      <c r="AD495" s="1">
        <f>ROW(A494)</f>
        <v>494</v>
      </c>
      <c r="AE495" s="1">
        <f>COUNTIFS(Table2[GameID],Table2[[#This Row],[GameID]],Table2[Column1],"&lt;="&amp;Table2[[#This Row],[Column1]])-1</f>
        <v>2</v>
      </c>
    </row>
    <row r="496" spans="1:31" x14ac:dyDescent="0.45">
      <c r="A496" t="s">
        <v>345</v>
      </c>
      <c r="B496" t="str">
        <f>_xlfn.TEXTBEFORE(Table2[[#This Row],[Kamp]]," - ")</f>
        <v>Benløse IF</v>
      </c>
      <c r="C496" t="str">
        <f>_xlfn.TEXTAFTER(Table2[[#This Row],[Kamp]],"- ")</f>
        <v>Hafnia FC</v>
      </c>
      <c r="D496">
        <v>44898</v>
      </c>
      <c r="E496">
        <v>35335</v>
      </c>
      <c r="F496">
        <v>20222023</v>
      </c>
      <c r="G496" t="s">
        <v>17</v>
      </c>
      <c r="H496" t="s">
        <v>658</v>
      </c>
      <c r="I496" t="s">
        <v>678</v>
      </c>
      <c r="J496">
        <v>2</v>
      </c>
      <c r="K496">
        <v>29507</v>
      </c>
      <c r="L496">
        <v>1</v>
      </c>
      <c r="M496" t="s">
        <v>630</v>
      </c>
      <c r="N496" t="s">
        <v>37</v>
      </c>
      <c r="O496" t="s">
        <v>24</v>
      </c>
      <c r="P496">
        <v>90</v>
      </c>
      <c r="Q496">
        <v>11</v>
      </c>
      <c r="R496">
        <f>SUMIFS(Table2[number],Table2[Event],"Goal",Table2[H/U],"HOME",Table2[GameID],Table2[[#This Row],[GameID]],Table2[GameTime],"&lt;="&amp;Table2[[#This Row],[GameTime]])</f>
        <v>4</v>
      </c>
      <c r="S496">
        <f>SUMIFS(Table2[number],Table2[Event],"Goal",Table2[H/U],"AWAY",Table2[GameID],Table2[[#This Row],[GameID]],Table2[GameTime],"&lt;="&amp;Table2[[#This Row],[GameTime]])</f>
        <v>0</v>
      </c>
      <c r="T496" t="str">
        <f>IF(Table2[[#This Row],[Event]]="Goal",Table2[[#This Row],[Hscore]]&amp;"-"&amp;Table2[[#This Row],[Uscore]],"")</f>
        <v>4-0</v>
      </c>
      <c r="U496">
        <v>1567</v>
      </c>
      <c r="V496" s="1">
        <f>Table2[[#This Row],[GameTime]]-(Table2[[#This Row],[period]]-1)*1200</f>
        <v>367</v>
      </c>
      <c r="W496" s="1">
        <f>ROUNDDOWN(Table2[[#This Row],[Time]]/60,0)</f>
        <v>6</v>
      </c>
      <c r="X496" s="1">
        <f>ROUNDDOWN((Table2[[#This Row],[Time]]/60-Table2[[#This Row],[Time2]])*60,0)</f>
        <v>6</v>
      </c>
      <c r="Y496" s="1" t="str">
        <f>IF(Table2[[#This Row],[Time2]]&lt;10,0&amp;Table2[[#This Row],[Time2]],Table2[[#This Row],[Time2]])</f>
        <v>06</v>
      </c>
      <c r="Z496" s="1" t="str">
        <f>IF(Table2[[#This Row],[Time3]]&lt;10,0&amp;Table2[[#This Row],[Time3]],Table2[[#This Row],[Time3]])</f>
        <v>06</v>
      </c>
      <c r="AA496" s="2" t="str">
        <f>Table2[[#This Row],[Time4]]&amp;":"&amp;Table2[[#This Row],[Time5]]</f>
        <v>06:06</v>
      </c>
      <c r="AB496" s="1" t="str" cm="1">
        <f t="array" ref="AB496">IFERROR(IF(Table2[[#This Row],[code]]="","",_xlfn.IFS(AND(Table2[[#This Row],[code]]&lt;400,Table2[[#This Row],[code]]&lt;&gt;""),2,Table2[[#This Row],[code]]&gt;500,4)),"")</f>
        <v/>
      </c>
      <c r="AC496" s="1" t="str">
        <f>IF(Table2[[#This Row],[Event]]="Penalty",Table2[[#This Row],[number]],IF(Table2[[#This Row],[Event]]="Time-Out",401,""))</f>
        <v/>
      </c>
      <c r="AD496" s="1">
        <f>ROW(A495)</f>
        <v>495</v>
      </c>
      <c r="AE496" s="1">
        <f>COUNTIFS(Table2[GameID],Table2[[#This Row],[GameID]],Table2[Column1],"&lt;="&amp;Table2[[#This Row],[Column1]])-1</f>
        <v>3</v>
      </c>
    </row>
    <row r="497" spans="1:31" x14ac:dyDescent="0.45">
      <c r="A497" t="s">
        <v>345</v>
      </c>
      <c r="B497" t="str">
        <f>_xlfn.TEXTBEFORE(Table2[[#This Row],[Kamp]]," - ")</f>
        <v>Benløse IF</v>
      </c>
      <c r="C497" t="str">
        <f>_xlfn.TEXTAFTER(Table2[[#This Row],[Kamp]],"- ")</f>
        <v>Hafnia FC</v>
      </c>
      <c r="D497">
        <v>44898</v>
      </c>
      <c r="E497">
        <v>35335</v>
      </c>
      <c r="F497">
        <v>20222023</v>
      </c>
      <c r="G497" t="s">
        <v>17</v>
      </c>
      <c r="H497" t="s">
        <v>658</v>
      </c>
      <c r="I497" t="s">
        <v>678</v>
      </c>
      <c r="J497">
        <v>2</v>
      </c>
      <c r="K497">
        <v>29507</v>
      </c>
      <c r="L497">
        <v>1</v>
      </c>
      <c r="M497" t="s">
        <v>630</v>
      </c>
      <c r="N497" t="s">
        <v>37</v>
      </c>
      <c r="O497" t="s">
        <v>29</v>
      </c>
      <c r="P497">
        <v>90</v>
      </c>
      <c r="Q497">
        <v>44</v>
      </c>
      <c r="R497">
        <f>SUMIFS(Table2[number],Table2[Event],"Goal",Table2[H/U],"HOME",Table2[GameID],Table2[[#This Row],[GameID]],Table2[GameTime],"&lt;="&amp;Table2[[#This Row],[GameTime]])</f>
        <v>5</v>
      </c>
      <c r="S497">
        <f>SUMIFS(Table2[number],Table2[Event],"Goal",Table2[H/U],"AWAY",Table2[GameID],Table2[[#This Row],[GameID]],Table2[GameTime],"&lt;="&amp;Table2[[#This Row],[GameTime]])</f>
        <v>0</v>
      </c>
      <c r="T497" t="str">
        <f>IF(Table2[[#This Row],[Event]]="Goal",Table2[[#This Row],[Hscore]]&amp;"-"&amp;Table2[[#This Row],[Uscore]],"")</f>
        <v>5-0</v>
      </c>
      <c r="U497">
        <v>1665</v>
      </c>
      <c r="V497" s="1">
        <f>Table2[[#This Row],[GameTime]]-(Table2[[#This Row],[period]]-1)*1200</f>
        <v>465</v>
      </c>
      <c r="W497" s="1">
        <f>ROUNDDOWN(Table2[[#This Row],[Time]]/60,0)</f>
        <v>7</v>
      </c>
      <c r="X497" s="1">
        <f>ROUNDDOWN((Table2[[#This Row],[Time]]/60-Table2[[#This Row],[Time2]])*60,0)</f>
        <v>45</v>
      </c>
      <c r="Y497" s="1" t="str">
        <f>IF(Table2[[#This Row],[Time2]]&lt;10,0&amp;Table2[[#This Row],[Time2]],Table2[[#This Row],[Time2]])</f>
        <v>07</v>
      </c>
      <c r="Z497" s="1">
        <f>IF(Table2[[#This Row],[Time3]]&lt;10,0&amp;Table2[[#This Row],[Time3]],Table2[[#This Row],[Time3]])</f>
        <v>45</v>
      </c>
      <c r="AA497" s="2" t="str">
        <f>Table2[[#This Row],[Time4]]&amp;":"&amp;Table2[[#This Row],[Time5]]</f>
        <v>07:45</v>
      </c>
      <c r="AB497" s="1" t="str" cm="1">
        <f t="array" ref="AB497">IFERROR(IF(Table2[[#This Row],[code]]="","",_xlfn.IFS(AND(Table2[[#This Row],[code]]&lt;400,Table2[[#This Row],[code]]&lt;&gt;""),2,Table2[[#This Row],[code]]&gt;500,4)),"")</f>
        <v/>
      </c>
      <c r="AC497" s="1" t="str">
        <f>IF(Table2[[#This Row],[Event]]="Penalty",Table2[[#This Row],[number]],IF(Table2[[#This Row],[Event]]="Time-Out",401,""))</f>
        <v/>
      </c>
      <c r="AD497" s="1">
        <f>ROW(A496)</f>
        <v>496</v>
      </c>
      <c r="AE497" s="1">
        <f>COUNTIFS(Table2[GameID],Table2[[#This Row],[GameID]],Table2[Column1],"&lt;="&amp;Table2[[#This Row],[Column1]])-1</f>
        <v>4</v>
      </c>
    </row>
    <row r="498" spans="1:31" x14ac:dyDescent="0.45">
      <c r="A498" t="s">
        <v>345</v>
      </c>
      <c r="B498" t="str">
        <f>_xlfn.TEXTBEFORE(Table2[[#This Row],[Kamp]]," - ")</f>
        <v>Benløse IF</v>
      </c>
      <c r="C498" t="str">
        <f>_xlfn.TEXTAFTER(Table2[[#This Row],[Kamp]],"- ")</f>
        <v>Hafnia FC</v>
      </c>
      <c r="D498">
        <v>44898</v>
      </c>
      <c r="E498">
        <v>35335</v>
      </c>
      <c r="F498">
        <v>20222023</v>
      </c>
      <c r="G498" t="s">
        <v>17</v>
      </c>
      <c r="H498" t="s">
        <v>663</v>
      </c>
      <c r="I498" t="s">
        <v>677</v>
      </c>
      <c r="J498">
        <v>2</v>
      </c>
      <c r="K498">
        <v>29510</v>
      </c>
      <c r="L498">
        <v>1</v>
      </c>
      <c r="M498" t="s">
        <v>630</v>
      </c>
      <c r="N498" t="s">
        <v>122</v>
      </c>
      <c r="O498" t="s">
        <v>124</v>
      </c>
      <c r="P498">
        <v>66</v>
      </c>
      <c r="Q498">
        <v>97</v>
      </c>
      <c r="R498">
        <f>SUMIFS(Table2[number],Table2[Event],"Goal",Table2[H/U],"HOME",Table2[GameID],Table2[[#This Row],[GameID]],Table2[GameTime],"&lt;="&amp;Table2[[#This Row],[GameTime]])</f>
        <v>5</v>
      </c>
      <c r="S498">
        <f>SUMIFS(Table2[number],Table2[Event],"Goal",Table2[H/U],"AWAY",Table2[GameID],Table2[[#This Row],[GameID]],Table2[GameTime],"&lt;="&amp;Table2[[#This Row],[GameTime]])</f>
        <v>1</v>
      </c>
      <c r="T498" t="str">
        <f>IF(Table2[[#This Row],[Event]]="Goal",Table2[[#This Row],[Hscore]]&amp;"-"&amp;Table2[[#This Row],[Uscore]],"")</f>
        <v>5-1</v>
      </c>
      <c r="U498">
        <v>1699</v>
      </c>
      <c r="V498" s="1">
        <f>Table2[[#This Row],[GameTime]]-(Table2[[#This Row],[period]]-1)*1200</f>
        <v>499</v>
      </c>
      <c r="W498" s="1">
        <f>ROUNDDOWN(Table2[[#This Row],[Time]]/60,0)</f>
        <v>8</v>
      </c>
      <c r="X498" s="1">
        <f>ROUNDDOWN((Table2[[#This Row],[Time]]/60-Table2[[#This Row],[Time2]])*60,0)</f>
        <v>19</v>
      </c>
      <c r="Y498" s="1" t="str">
        <f>IF(Table2[[#This Row],[Time2]]&lt;10,0&amp;Table2[[#This Row],[Time2]],Table2[[#This Row],[Time2]])</f>
        <v>08</v>
      </c>
      <c r="Z498" s="1">
        <f>IF(Table2[[#This Row],[Time3]]&lt;10,0&amp;Table2[[#This Row],[Time3]],Table2[[#This Row],[Time3]])</f>
        <v>19</v>
      </c>
      <c r="AA498" s="2" t="str">
        <f>Table2[[#This Row],[Time4]]&amp;":"&amp;Table2[[#This Row],[Time5]]</f>
        <v>08:19</v>
      </c>
      <c r="AB498" s="1" t="str" cm="1">
        <f t="array" ref="AB498">IFERROR(IF(Table2[[#This Row],[code]]="","",_xlfn.IFS(AND(Table2[[#This Row],[code]]&lt;400,Table2[[#This Row],[code]]&lt;&gt;""),2,Table2[[#This Row],[code]]&gt;500,4)),"")</f>
        <v/>
      </c>
      <c r="AC498" s="1" t="str">
        <f>IF(Table2[[#This Row],[Event]]="Penalty",Table2[[#This Row],[number]],IF(Table2[[#This Row],[Event]]="Time-Out",401,""))</f>
        <v/>
      </c>
      <c r="AD498" s="1">
        <f>ROW(A497)</f>
        <v>497</v>
      </c>
      <c r="AE498" s="1">
        <f>COUNTIFS(Table2[GameID],Table2[[#This Row],[GameID]],Table2[Column1],"&lt;="&amp;Table2[[#This Row],[Column1]])-1</f>
        <v>5</v>
      </c>
    </row>
    <row r="499" spans="1:31" x14ac:dyDescent="0.45">
      <c r="A499" t="s">
        <v>345</v>
      </c>
      <c r="B499" t="str">
        <f>_xlfn.TEXTBEFORE(Table2[[#This Row],[Kamp]]," - ")</f>
        <v>Benløse IF</v>
      </c>
      <c r="C499" t="str">
        <f>_xlfn.TEXTAFTER(Table2[[#This Row],[Kamp]],"- ")</f>
        <v>Hafnia FC</v>
      </c>
      <c r="D499">
        <v>44898</v>
      </c>
      <c r="E499">
        <v>35335</v>
      </c>
      <c r="F499">
        <v>20222023</v>
      </c>
      <c r="G499" t="s">
        <v>17</v>
      </c>
      <c r="H499" t="s">
        <v>658</v>
      </c>
      <c r="I499" t="s">
        <v>678</v>
      </c>
      <c r="J499">
        <v>2</v>
      </c>
      <c r="K499">
        <v>29507</v>
      </c>
      <c r="L499">
        <v>1</v>
      </c>
      <c r="M499" t="s">
        <v>630</v>
      </c>
      <c r="N499" t="s">
        <v>24</v>
      </c>
      <c r="O499" t="s">
        <v>25</v>
      </c>
      <c r="P499">
        <v>11</v>
      </c>
      <c r="Q499">
        <v>24</v>
      </c>
      <c r="R499">
        <f>SUMIFS(Table2[number],Table2[Event],"Goal",Table2[H/U],"HOME",Table2[GameID],Table2[[#This Row],[GameID]],Table2[GameTime],"&lt;="&amp;Table2[[#This Row],[GameTime]])</f>
        <v>6</v>
      </c>
      <c r="S499">
        <f>SUMIFS(Table2[number],Table2[Event],"Goal",Table2[H/U],"AWAY",Table2[GameID],Table2[[#This Row],[GameID]],Table2[GameTime],"&lt;="&amp;Table2[[#This Row],[GameTime]])</f>
        <v>1</v>
      </c>
      <c r="T499" t="str">
        <f>IF(Table2[[#This Row],[Event]]="Goal",Table2[[#This Row],[Hscore]]&amp;"-"&amp;Table2[[#This Row],[Uscore]],"")</f>
        <v>6-1</v>
      </c>
      <c r="U499">
        <v>1924</v>
      </c>
      <c r="V499" s="1">
        <f>Table2[[#This Row],[GameTime]]-(Table2[[#This Row],[period]]-1)*1200</f>
        <v>724</v>
      </c>
      <c r="W499" s="1">
        <f>ROUNDDOWN(Table2[[#This Row],[Time]]/60,0)</f>
        <v>12</v>
      </c>
      <c r="X499" s="1">
        <f>ROUNDDOWN((Table2[[#This Row],[Time]]/60-Table2[[#This Row],[Time2]])*60,0)</f>
        <v>3</v>
      </c>
      <c r="Y499" s="1">
        <f>IF(Table2[[#This Row],[Time2]]&lt;10,0&amp;Table2[[#This Row],[Time2]],Table2[[#This Row],[Time2]])</f>
        <v>12</v>
      </c>
      <c r="Z499" s="1" t="str">
        <f>IF(Table2[[#This Row],[Time3]]&lt;10,0&amp;Table2[[#This Row],[Time3]],Table2[[#This Row],[Time3]])</f>
        <v>03</v>
      </c>
      <c r="AA499" s="2" t="str">
        <f>Table2[[#This Row],[Time4]]&amp;":"&amp;Table2[[#This Row],[Time5]]</f>
        <v>12:03</v>
      </c>
      <c r="AB499" s="1" t="str" cm="1">
        <f t="array" ref="AB499">IFERROR(IF(Table2[[#This Row],[code]]="","",_xlfn.IFS(AND(Table2[[#This Row],[code]]&lt;400,Table2[[#This Row],[code]]&lt;&gt;""),2,Table2[[#This Row],[code]]&gt;500,4)),"")</f>
        <v/>
      </c>
      <c r="AC499" s="1" t="str">
        <f>IF(Table2[[#This Row],[Event]]="Penalty",Table2[[#This Row],[number]],IF(Table2[[#This Row],[Event]]="Time-Out",401,""))</f>
        <v/>
      </c>
      <c r="AD499" s="1">
        <f>ROW(A498)</f>
        <v>498</v>
      </c>
      <c r="AE499" s="1">
        <f>COUNTIFS(Table2[GameID],Table2[[#This Row],[GameID]],Table2[Column1],"&lt;="&amp;Table2[[#This Row],[Column1]])-1</f>
        <v>6</v>
      </c>
    </row>
    <row r="500" spans="1:31" x14ac:dyDescent="0.45">
      <c r="A500" t="s">
        <v>345</v>
      </c>
      <c r="B500" t="str">
        <f>_xlfn.TEXTBEFORE(Table2[[#This Row],[Kamp]]," - ")</f>
        <v>Benløse IF</v>
      </c>
      <c r="C500" t="str">
        <f>_xlfn.TEXTAFTER(Table2[[#This Row],[Kamp]],"- ")</f>
        <v>Hafnia FC</v>
      </c>
      <c r="D500">
        <v>44898</v>
      </c>
      <c r="E500">
        <v>35335</v>
      </c>
      <c r="F500">
        <v>20222023</v>
      </c>
      <c r="G500" t="s">
        <v>17</v>
      </c>
      <c r="H500" t="s">
        <v>658</v>
      </c>
      <c r="I500" t="s">
        <v>678</v>
      </c>
      <c r="J500">
        <v>2</v>
      </c>
      <c r="K500">
        <v>29507</v>
      </c>
      <c r="L500">
        <v>1</v>
      </c>
      <c r="M500" t="s">
        <v>630</v>
      </c>
      <c r="N500" t="s">
        <v>29</v>
      </c>
      <c r="O500" t="s">
        <v>24</v>
      </c>
      <c r="P500">
        <v>44</v>
      </c>
      <c r="Q500">
        <v>11</v>
      </c>
      <c r="R500">
        <f>SUMIFS(Table2[number],Table2[Event],"Goal",Table2[H/U],"HOME",Table2[GameID],Table2[[#This Row],[GameID]],Table2[GameTime],"&lt;="&amp;Table2[[#This Row],[GameTime]])</f>
        <v>7</v>
      </c>
      <c r="S500">
        <f>SUMIFS(Table2[number],Table2[Event],"Goal",Table2[H/U],"AWAY",Table2[GameID],Table2[[#This Row],[GameID]],Table2[GameTime],"&lt;="&amp;Table2[[#This Row],[GameTime]])</f>
        <v>1</v>
      </c>
      <c r="T500" t="str">
        <f>IF(Table2[[#This Row],[Event]]="Goal",Table2[[#This Row],[Hscore]]&amp;"-"&amp;Table2[[#This Row],[Uscore]],"")</f>
        <v>7-1</v>
      </c>
      <c r="U500">
        <v>2114</v>
      </c>
      <c r="V500" s="1">
        <f>Table2[[#This Row],[GameTime]]-(Table2[[#This Row],[period]]-1)*1200</f>
        <v>914</v>
      </c>
      <c r="W500" s="1">
        <f>ROUNDDOWN(Table2[[#This Row],[Time]]/60,0)</f>
        <v>15</v>
      </c>
      <c r="X500" s="1">
        <f>ROUNDDOWN((Table2[[#This Row],[Time]]/60-Table2[[#This Row],[Time2]])*60,0)</f>
        <v>14</v>
      </c>
      <c r="Y500" s="1">
        <f>IF(Table2[[#This Row],[Time2]]&lt;10,0&amp;Table2[[#This Row],[Time2]],Table2[[#This Row],[Time2]])</f>
        <v>15</v>
      </c>
      <c r="Z500" s="1">
        <f>IF(Table2[[#This Row],[Time3]]&lt;10,0&amp;Table2[[#This Row],[Time3]],Table2[[#This Row],[Time3]])</f>
        <v>14</v>
      </c>
      <c r="AA500" s="2" t="str">
        <f>Table2[[#This Row],[Time4]]&amp;":"&amp;Table2[[#This Row],[Time5]]</f>
        <v>15:14</v>
      </c>
      <c r="AB500" s="1" t="str" cm="1">
        <f t="array" ref="AB500">IFERROR(IF(Table2[[#This Row],[code]]="","",_xlfn.IFS(AND(Table2[[#This Row],[code]]&lt;400,Table2[[#This Row],[code]]&lt;&gt;""),2,Table2[[#This Row],[code]]&gt;500,4)),"")</f>
        <v/>
      </c>
      <c r="AC500" s="1" t="str">
        <f>IF(Table2[[#This Row],[Event]]="Penalty",Table2[[#This Row],[number]],IF(Table2[[#This Row],[Event]]="Time-Out",401,""))</f>
        <v/>
      </c>
      <c r="AD500" s="1">
        <f>ROW(A499)</f>
        <v>499</v>
      </c>
      <c r="AE500" s="1">
        <f>COUNTIFS(Table2[GameID],Table2[[#This Row],[GameID]],Table2[Column1],"&lt;="&amp;Table2[[#This Row],[Column1]])-1</f>
        <v>7</v>
      </c>
    </row>
    <row r="501" spans="1:31" x14ac:dyDescent="0.45">
      <c r="A501" t="s">
        <v>345</v>
      </c>
      <c r="B501" t="str">
        <f>_xlfn.TEXTBEFORE(Table2[[#This Row],[Kamp]]," - ")</f>
        <v>Benløse IF</v>
      </c>
      <c r="C501" t="str">
        <f>_xlfn.TEXTAFTER(Table2[[#This Row],[Kamp]],"- ")</f>
        <v>Hafnia FC</v>
      </c>
      <c r="D501">
        <v>44898</v>
      </c>
      <c r="E501">
        <v>35335</v>
      </c>
      <c r="F501">
        <v>20222023</v>
      </c>
      <c r="G501" t="s">
        <v>17</v>
      </c>
      <c r="H501" t="s">
        <v>663</v>
      </c>
      <c r="I501" t="s">
        <v>677</v>
      </c>
      <c r="J501">
        <v>2</v>
      </c>
      <c r="K501">
        <v>29510</v>
      </c>
      <c r="L501">
        <v>1</v>
      </c>
      <c r="M501" t="s">
        <v>630</v>
      </c>
      <c r="N501" t="s">
        <v>114</v>
      </c>
      <c r="O501" t="s">
        <v>343</v>
      </c>
      <c r="P501">
        <v>22</v>
      </c>
      <c r="Q501">
        <v>11</v>
      </c>
      <c r="R501">
        <f>SUMIFS(Table2[number],Table2[Event],"Goal",Table2[H/U],"HOME",Table2[GameID],Table2[[#This Row],[GameID]],Table2[GameTime],"&lt;="&amp;Table2[[#This Row],[GameTime]])</f>
        <v>7</v>
      </c>
      <c r="S501">
        <f>SUMIFS(Table2[number],Table2[Event],"Goal",Table2[H/U],"AWAY",Table2[GameID],Table2[[#This Row],[GameID]],Table2[GameTime],"&lt;="&amp;Table2[[#This Row],[GameTime]])</f>
        <v>2</v>
      </c>
      <c r="T501" t="str">
        <f>IF(Table2[[#This Row],[Event]]="Goal",Table2[[#This Row],[Hscore]]&amp;"-"&amp;Table2[[#This Row],[Uscore]],"")</f>
        <v>7-2</v>
      </c>
      <c r="U501">
        <v>2138</v>
      </c>
      <c r="V501" s="1">
        <f>Table2[[#This Row],[GameTime]]-(Table2[[#This Row],[period]]-1)*1200</f>
        <v>938</v>
      </c>
      <c r="W501" s="1">
        <f>ROUNDDOWN(Table2[[#This Row],[Time]]/60,0)</f>
        <v>15</v>
      </c>
      <c r="X501" s="1">
        <f>ROUNDDOWN((Table2[[#This Row],[Time]]/60-Table2[[#This Row],[Time2]])*60,0)</f>
        <v>38</v>
      </c>
      <c r="Y501" s="1">
        <f>IF(Table2[[#This Row],[Time2]]&lt;10,0&amp;Table2[[#This Row],[Time2]],Table2[[#This Row],[Time2]])</f>
        <v>15</v>
      </c>
      <c r="Z501" s="1">
        <f>IF(Table2[[#This Row],[Time3]]&lt;10,0&amp;Table2[[#This Row],[Time3]],Table2[[#This Row],[Time3]])</f>
        <v>38</v>
      </c>
      <c r="AA501" s="2" t="str">
        <f>Table2[[#This Row],[Time4]]&amp;":"&amp;Table2[[#This Row],[Time5]]</f>
        <v>15:38</v>
      </c>
      <c r="AB501" s="1" t="str" cm="1">
        <f t="array" ref="AB501">IFERROR(IF(Table2[[#This Row],[code]]="","",_xlfn.IFS(AND(Table2[[#This Row],[code]]&lt;400,Table2[[#This Row],[code]]&lt;&gt;""),2,Table2[[#This Row],[code]]&gt;500,4)),"")</f>
        <v/>
      </c>
      <c r="AC501" s="1" t="str">
        <f>IF(Table2[[#This Row],[Event]]="Penalty",Table2[[#This Row],[number]],IF(Table2[[#This Row],[Event]]="Time-Out",401,""))</f>
        <v/>
      </c>
      <c r="AD501" s="1">
        <f>ROW(A500)</f>
        <v>500</v>
      </c>
      <c r="AE501" s="1">
        <f>COUNTIFS(Table2[GameID],Table2[[#This Row],[GameID]],Table2[Column1],"&lt;="&amp;Table2[[#This Row],[Column1]])-1</f>
        <v>8</v>
      </c>
    </row>
    <row r="502" spans="1:31" x14ac:dyDescent="0.45">
      <c r="A502" t="s">
        <v>345</v>
      </c>
      <c r="B502" t="str">
        <f>_xlfn.TEXTBEFORE(Table2[[#This Row],[Kamp]]," - ")</f>
        <v>Benløse IF</v>
      </c>
      <c r="C502" t="str">
        <f>_xlfn.TEXTAFTER(Table2[[#This Row],[Kamp]],"- ")</f>
        <v>Hafnia FC</v>
      </c>
      <c r="D502">
        <v>44898</v>
      </c>
      <c r="E502">
        <v>35335</v>
      </c>
      <c r="F502">
        <v>20222023</v>
      </c>
      <c r="G502" t="s">
        <v>17</v>
      </c>
      <c r="H502" t="s">
        <v>658</v>
      </c>
      <c r="I502" t="s">
        <v>678</v>
      </c>
      <c r="J502">
        <v>2</v>
      </c>
      <c r="K502">
        <v>29507</v>
      </c>
      <c r="L502">
        <v>1</v>
      </c>
      <c r="M502" t="s">
        <v>630</v>
      </c>
      <c r="N502" t="s">
        <v>25</v>
      </c>
      <c r="O502" t="s">
        <v>24</v>
      </c>
      <c r="P502">
        <v>24</v>
      </c>
      <c r="Q502">
        <v>11</v>
      </c>
      <c r="R502">
        <f>SUMIFS(Table2[number],Table2[Event],"Goal",Table2[H/U],"HOME",Table2[GameID],Table2[[#This Row],[GameID]],Table2[GameTime],"&lt;="&amp;Table2[[#This Row],[GameTime]])</f>
        <v>8</v>
      </c>
      <c r="S502">
        <f>SUMIFS(Table2[number],Table2[Event],"Goal",Table2[H/U],"AWAY",Table2[GameID],Table2[[#This Row],[GameID]],Table2[GameTime],"&lt;="&amp;Table2[[#This Row],[GameTime]])</f>
        <v>2</v>
      </c>
      <c r="T502" t="str">
        <f>IF(Table2[[#This Row],[Event]]="Goal",Table2[[#This Row],[Hscore]]&amp;"-"&amp;Table2[[#This Row],[Uscore]],"")</f>
        <v>8-2</v>
      </c>
      <c r="U502">
        <v>2327</v>
      </c>
      <c r="V502" s="1">
        <f>Table2[[#This Row],[GameTime]]-(Table2[[#This Row],[period]]-1)*1200</f>
        <v>1127</v>
      </c>
      <c r="W502" s="1">
        <f>ROUNDDOWN(Table2[[#This Row],[Time]]/60,0)</f>
        <v>18</v>
      </c>
      <c r="X502" s="1">
        <f>ROUNDDOWN((Table2[[#This Row],[Time]]/60-Table2[[#This Row],[Time2]])*60,0)</f>
        <v>47</v>
      </c>
      <c r="Y502" s="1">
        <f>IF(Table2[[#This Row],[Time2]]&lt;10,0&amp;Table2[[#This Row],[Time2]],Table2[[#This Row],[Time2]])</f>
        <v>18</v>
      </c>
      <c r="Z502" s="1">
        <f>IF(Table2[[#This Row],[Time3]]&lt;10,0&amp;Table2[[#This Row],[Time3]],Table2[[#This Row],[Time3]])</f>
        <v>47</v>
      </c>
      <c r="AA502" s="2" t="str">
        <f>Table2[[#This Row],[Time4]]&amp;":"&amp;Table2[[#This Row],[Time5]]</f>
        <v>18:47</v>
      </c>
      <c r="AB502" s="1" t="str" cm="1">
        <f t="array" ref="AB502">IFERROR(IF(Table2[[#This Row],[code]]="","",_xlfn.IFS(AND(Table2[[#This Row],[code]]&lt;400,Table2[[#This Row],[code]]&lt;&gt;""),2,Table2[[#This Row],[code]]&gt;500,4)),"")</f>
        <v/>
      </c>
      <c r="AC502" s="1" t="str">
        <f>IF(Table2[[#This Row],[Event]]="Penalty",Table2[[#This Row],[number]],IF(Table2[[#This Row],[Event]]="Time-Out",401,""))</f>
        <v/>
      </c>
      <c r="AD502" s="1">
        <f>ROW(A501)</f>
        <v>501</v>
      </c>
      <c r="AE502" s="1">
        <f>COUNTIFS(Table2[GameID],Table2[[#This Row],[GameID]],Table2[Column1],"&lt;="&amp;Table2[[#This Row],[Column1]])-1</f>
        <v>9</v>
      </c>
    </row>
    <row r="503" spans="1:31" x14ac:dyDescent="0.45">
      <c r="A503" t="s">
        <v>345</v>
      </c>
      <c r="B503" t="str">
        <f>_xlfn.TEXTBEFORE(Table2[[#This Row],[Kamp]]," - ")</f>
        <v>Benløse IF</v>
      </c>
      <c r="C503" t="str">
        <f>_xlfn.TEXTAFTER(Table2[[#This Row],[Kamp]],"- ")</f>
        <v>Hafnia FC</v>
      </c>
      <c r="D503">
        <v>44898</v>
      </c>
      <c r="E503">
        <v>35335</v>
      </c>
      <c r="F503">
        <v>20222023</v>
      </c>
      <c r="G503" t="s">
        <v>17</v>
      </c>
      <c r="H503" t="s">
        <v>658</v>
      </c>
      <c r="I503" t="s">
        <v>678</v>
      </c>
      <c r="J503">
        <v>2</v>
      </c>
      <c r="K503">
        <v>29507</v>
      </c>
      <c r="L503">
        <v>1</v>
      </c>
      <c r="M503" t="s">
        <v>630</v>
      </c>
      <c r="N503" t="s">
        <v>29</v>
      </c>
      <c r="O503" t="s">
        <v>27</v>
      </c>
      <c r="P503">
        <v>44</v>
      </c>
      <c r="Q503">
        <v>40</v>
      </c>
      <c r="R503">
        <f>SUMIFS(Table2[number],Table2[Event],"Goal",Table2[H/U],"HOME",Table2[GameID],Table2[[#This Row],[GameID]],Table2[GameTime],"&lt;="&amp;Table2[[#This Row],[GameTime]])</f>
        <v>9</v>
      </c>
      <c r="S503">
        <f>SUMIFS(Table2[number],Table2[Event],"Goal",Table2[H/U],"AWAY",Table2[GameID],Table2[[#This Row],[GameID]],Table2[GameTime],"&lt;="&amp;Table2[[#This Row],[GameTime]])</f>
        <v>2</v>
      </c>
      <c r="T503" t="str">
        <f>IF(Table2[[#This Row],[Event]]="Goal",Table2[[#This Row],[Hscore]]&amp;"-"&amp;Table2[[#This Row],[Uscore]],"")</f>
        <v>9-2</v>
      </c>
      <c r="U503">
        <v>2399</v>
      </c>
      <c r="V503" s="1">
        <f>Table2[[#This Row],[GameTime]]-(Table2[[#This Row],[period]]-1)*1200</f>
        <v>1199</v>
      </c>
      <c r="W503" s="1">
        <f>ROUNDDOWN(Table2[[#This Row],[Time]]/60,0)</f>
        <v>19</v>
      </c>
      <c r="X503" s="1">
        <f>ROUNDDOWN((Table2[[#This Row],[Time]]/60-Table2[[#This Row],[Time2]])*60,0)</f>
        <v>59</v>
      </c>
      <c r="Y503" s="1">
        <f>IF(Table2[[#This Row],[Time2]]&lt;10,0&amp;Table2[[#This Row],[Time2]],Table2[[#This Row],[Time2]])</f>
        <v>19</v>
      </c>
      <c r="Z503" s="1">
        <f>IF(Table2[[#This Row],[Time3]]&lt;10,0&amp;Table2[[#This Row],[Time3]],Table2[[#This Row],[Time3]])</f>
        <v>59</v>
      </c>
      <c r="AA503" s="2" t="str">
        <f>Table2[[#This Row],[Time4]]&amp;":"&amp;Table2[[#This Row],[Time5]]</f>
        <v>19:59</v>
      </c>
      <c r="AB503" s="1" t="str" cm="1">
        <f t="array" ref="AB503">IFERROR(IF(Table2[[#This Row],[code]]="","",_xlfn.IFS(AND(Table2[[#This Row],[code]]&lt;400,Table2[[#This Row],[code]]&lt;&gt;""),2,Table2[[#This Row],[code]]&gt;500,4)),"")</f>
        <v/>
      </c>
      <c r="AC503" s="1" t="str">
        <f>IF(Table2[[#This Row],[Event]]="Penalty",Table2[[#This Row],[number]],IF(Table2[[#This Row],[Event]]="Time-Out",401,""))</f>
        <v/>
      </c>
      <c r="AD503" s="1">
        <f>ROW(A502)</f>
        <v>502</v>
      </c>
      <c r="AE503" s="1">
        <f>COUNTIFS(Table2[GameID],Table2[[#This Row],[GameID]],Table2[Column1],"&lt;="&amp;Table2[[#This Row],[Column1]])-1</f>
        <v>10</v>
      </c>
    </row>
    <row r="504" spans="1:31" x14ac:dyDescent="0.45">
      <c r="A504" t="s">
        <v>345</v>
      </c>
      <c r="B504" t="str">
        <f>_xlfn.TEXTBEFORE(Table2[[#This Row],[Kamp]]," - ")</f>
        <v>Benløse IF</v>
      </c>
      <c r="C504" t="str">
        <f>_xlfn.TEXTAFTER(Table2[[#This Row],[Kamp]],"- ")</f>
        <v>Hafnia FC</v>
      </c>
      <c r="D504">
        <v>44898</v>
      </c>
      <c r="E504">
        <v>35335</v>
      </c>
      <c r="F504">
        <v>20222023</v>
      </c>
      <c r="G504" t="s">
        <v>17</v>
      </c>
      <c r="H504" t="s">
        <v>663</v>
      </c>
      <c r="I504" t="s">
        <v>677</v>
      </c>
      <c r="J504">
        <v>3</v>
      </c>
      <c r="K504">
        <v>29510</v>
      </c>
      <c r="L504">
        <v>1</v>
      </c>
      <c r="M504" t="s">
        <v>630</v>
      </c>
      <c r="N504" t="s">
        <v>119</v>
      </c>
      <c r="O504" t="s">
        <v>122</v>
      </c>
      <c r="P504">
        <v>59</v>
      </c>
      <c r="Q504">
        <v>66</v>
      </c>
      <c r="R504">
        <f>SUMIFS(Table2[number],Table2[Event],"Goal",Table2[H/U],"HOME",Table2[GameID],Table2[[#This Row],[GameID]],Table2[GameTime],"&lt;="&amp;Table2[[#This Row],[GameTime]])</f>
        <v>9</v>
      </c>
      <c r="S504">
        <f>SUMIFS(Table2[number],Table2[Event],"Goal",Table2[H/U],"AWAY",Table2[GameID],Table2[[#This Row],[GameID]],Table2[GameTime],"&lt;="&amp;Table2[[#This Row],[GameTime]])</f>
        <v>3</v>
      </c>
      <c r="T504" t="str">
        <f>IF(Table2[[#This Row],[Event]]="Goal",Table2[[#This Row],[Hscore]]&amp;"-"&amp;Table2[[#This Row],[Uscore]],"")</f>
        <v>9-3</v>
      </c>
      <c r="U504">
        <v>2464</v>
      </c>
      <c r="V504" s="1">
        <f>Table2[[#This Row],[GameTime]]-(Table2[[#This Row],[period]]-1)*1200</f>
        <v>64</v>
      </c>
      <c r="W504" s="1">
        <f>ROUNDDOWN(Table2[[#This Row],[Time]]/60,0)</f>
        <v>1</v>
      </c>
      <c r="X504" s="1">
        <f>ROUNDDOWN((Table2[[#This Row],[Time]]/60-Table2[[#This Row],[Time2]])*60,0)</f>
        <v>4</v>
      </c>
      <c r="Y504" s="1" t="str">
        <f>IF(Table2[[#This Row],[Time2]]&lt;10,0&amp;Table2[[#This Row],[Time2]],Table2[[#This Row],[Time2]])</f>
        <v>01</v>
      </c>
      <c r="Z504" s="1" t="str">
        <f>IF(Table2[[#This Row],[Time3]]&lt;10,0&amp;Table2[[#This Row],[Time3]],Table2[[#This Row],[Time3]])</f>
        <v>04</v>
      </c>
      <c r="AA504" s="2" t="str">
        <f>Table2[[#This Row],[Time4]]&amp;":"&amp;Table2[[#This Row],[Time5]]</f>
        <v>01:04</v>
      </c>
      <c r="AB504" s="1" t="str" cm="1">
        <f t="array" ref="AB504">IFERROR(IF(Table2[[#This Row],[code]]="","",_xlfn.IFS(AND(Table2[[#This Row],[code]]&lt;400,Table2[[#This Row],[code]]&lt;&gt;""),2,Table2[[#This Row],[code]]&gt;500,4)),"")</f>
        <v/>
      </c>
      <c r="AC504" s="1" t="str">
        <f>IF(Table2[[#This Row],[Event]]="Penalty",Table2[[#This Row],[number]],IF(Table2[[#This Row],[Event]]="Time-Out",401,""))</f>
        <v/>
      </c>
      <c r="AD504" s="1">
        <f>ROW(A503)</f>
        <v>503</v>
      </c>
      <c r="AE504" s="1">
        <f>COUNTIFS(Table2[GameID],Table2[[#This Row],[GameID]],Table2[Column1],"&lt;="&amp;Table2[[#This Row],[Column1]])-1</f>
        <v>11</v>
      </c>
    </row>
    <row r="505" spans="1:31" x14ac:dyDescent="0.45">
      <c r="A505" t="s">
        <v>345</v>
      </c>
      <c r="B505" t="str">
        <f>_xlfn.TEXTBEFORE(Table2[[#This Row],[Kamp]]," - ")</f>
        <v>Benløse IF</v>
      </c>
      <c r="C505" t="str">
        <f>_xlfn.TEXTAFTER(Table2[[#This Row],[Kamp]],"- ")</f>
        <v>Hafnia FC</v>
      </c>
      <c r="D505">
        <v>44898</v>
      </c>
      <c r="E505">
        <v>35335</v>
      </c>
      <c r="F505">
        <v>20222023</v>
      </c>
      <c r="G505" t="s">
        <v>17</v>
      </c>
      <c r="H505" t="s">
        <v>658</v>
      </c>
      <c r="I505" t="s">
        <v>678</v>
      </c>
      <c r="J505">
        <v>3</v>
      </c>
      <c r="K505">
        <v>29507</v>
      </c>
      <c r="L505">
        <v>1</v>
      </c>
      <c r="M505" t="s">
        <v>630</v>
      </c>
      <c r="N505" t="s">
        <v>25</v>
      </c>
      <c r="O505" t="s">
        <v>37</v>
      </c>
      <c r="P505">
        <v>24</v>
      </c>
      <c r="Q505">
        <v>90</v>
      </c>
      <c r="R505">
        <f>SUMIFS(Table2[number],Table2[Event],"Goal",Table2[H/U],"HOME",Table2[GameID],Table2[[#This Row],[GameID]],Table2[GameTime],"&lt;="&amp;Table2[[#This Row],[GameTime]])</f>
        <v>10</v>
      </c>
      <c r="S505">
        <f>SUMIFS(Table2[number],Table2[Event],"Goal",Table2[H/U],"AWAY",Table2[GameID],Table2[[#This Row],[GameID]],Table2[GameTime],"&lt;="&amp;Table2[[#This Row],[GameTime]])</f>
        <v>3</v>
      </c>
      <c r="T505" t="str">
        <f>IF(Table2[[#This Row],[Event]]="Goal",Table2[[#This Row],[Hscore]]&amp;"-"&amp;Table2[[#This Row],[Uscore]],"")</f>
        <v>10-3</v>
      </c>
      <c r="U505">
        <v>2682</v>
      </c>
      <c r="V505" s="1">
        <f>Table2[[#This Row],[GameTime]]-(Table2[[#This Row],[period]]-1)*1200</f>
        <v>282</v>
      </c>
      <c r="W505" s="1">
        <f>ROUNDDOWN(Table2[[#This Row],[Time]]/60,0)</f>
        <v>4</v>
      </c>
      <c r="X505" s="1">
        <f>ROUNDDOWN((Table2[[#This Row],[Time]]/60-Table2[[#This Row],[Time2]])*60,0)</f>
        <v>42</v>
      </c>
      <c r="Y505" s="1" t="str">
        <f>IF(Table2[[#This Row],[Time2]]&lt;10,0&amp;Table2[[#This Row],[Time2]],Table2[[#This Row],[Time2]])</f>
        <v>04</v>
      </c>
      <c r="Z505" s="1">
        <f>IF(Table2[[#This Row],[Time3]]&lt;10,0&amp;Table2[[#This Row],[Time3]],Table2[[#This Row],[Time3]])</f>
        <v>42</v>
      </c>
      <c r="AA505" s="2" t="str">
        <f>Table2[[#This Row],[Time4]]&amp;":"&amp;Table2[[#This Row],[Time5]]</f>
        <v>04:42</v>
      </c>
      <c r="AB505" s="1" t="str" cm="1">
        <f t="array" ref="AB505">IFERROR(IF(Table2[[#This Row],[code]]="","",_xlfn.IFS(AND(Table2[[#This Row],[code]]&lt;400,Table2[[#This Row],[code]]&lt;&gt;""),2,Table2[[#This Row],[code]]&gt;500,4)),"")</f>
        <v/>
      </c>
      <c r="AC505" s="1" t="str">
        <f>IF(Table2[[#This Row],[Event]]="Penalty",Table2[[#This Row],[number]],IF(Table2[[#This Row],[Event]]="Time-Out",401,""))</f>
        <v/>
      </c>
      <c r="AD505" s="1">
        <f>ROW(A504)</f>
        <v>504</v>
      </c>
      <c r="AE505" s="1">
        <f>COUNTIFS(Table2[GameID],Table2[[#This Row],[GameID]],Table2[Column1],"&lt;="&amp;Table2[[#This Row],[Column1]])-1</f>
        <v>12</v>
      </c>
    </row>
    <row r="506" spans="1:31" x14ac:dyDescent="0.45">
      <c r="A506" t="s">
        <v>345</v>
      </c>
      <c r="B506" t="str">
        <f>_xlfn.TEXTBEFORE(Table2[[#This Row],[Kamp]]," - ")</f>
        <v>Benløse IF</v>
      </c>
      <c r="C506" t="str">
        <f>_xlfn.TEXTAFTER(Table2[[#This Row],[Kamp]],"- ")</f>
        <v>Hafnia FC</v>
      </c>
      <c r="D506">
        <v>44898</v>
      </c>
      <c r="E506">
        <v>35335</v>
      </c>
      <c r="F506">
        <v>20222023</v>
      </c>
      <c r="G506" t="s">
        <v>17</v>
      </c>
      <c r="H506" t="s">
        <v>658</v>
      </c>
      <c r="I506" t="s">
        <v>678</v>
      </c>
      <c r="J506">
        <v>3</v>
      </c>
      <c r="K506">
        <v>29507</v>
      </c>
      <c r="L506">
        <v>1</v>
      </c>
      <c r="M506" t="s">
        <v>630</v>
      </c>
      <c r="N506" t="s">
        <v>24</v>
      </c>
      <c r="O506" t="s">
        <v>25</v>
      </c>
      <c r="P506">
        <v>11</v>
      </c>
      <c r="Q506">
        <v>24</v>
      </c>
      <c r="R506">
        <f>SUMIFS(Table2[number],Table2[Event],"Goal",Table2[H/U],"HOME",Table2[GameID],Table2[[#This Row],[GameID]],Table2[GameTime],"&lt;="&amp;Table2[[#This Row],[GameTime]])</f>
        <v>11</v>
      </c>
      <c r="S506">
        <f>SUMIFS(Table2[number],Table2[Event],"Goal",Table2[H/U],"AWAY",Table2[GameID],Table2[[#This Row],[GameID]],Table2[GameTime],"&lt;="&amp;Table2[[#This Row],[GameTime]])</f>
        <v>3</v>
      </c>
      <c r="T506" t="str">
        <f>IF(Table2[[#This Row],[Event]]="Goal",Table2[[#This Row],[Hscore]]&amp;"-"&amp;Table2[[#This Row],[Uscore]],"")</f>
        <v>11-3</v>
      </c>
      <c r="U506">
        <v>2886</v>
      </c>
      <c r="V506" s="1">
        <f>Table2[[#This Row],[GameTime]]-(Table2[[#This Row],[period]]-1)*1200</f>
        <v>486</v>
      </c>
      <c r="W506" s="1">
        <f>ROUNDDOWN(Table2[[#This Row],[Time]]/60,0)</f>
        <v>8</v>
      </c>
      <c r="X506" s="1">
        <f>ROUNDDOWN((Table2[[#This Row],[Time]]/60-Table2[[#This Row],[Time2]])*60,0)</f>
        <v>5</v>
      </c>
      <c r="Y506" s="1" t="str">
        <f>IF(Table2[[#This Row],[Time2]]&lt;10,0&amp;Table2[[#This Row],[Time2]],Table2[[#This Row],[Time2]])</f>
        <v>08</v>
      </c>
      <c r="Z506" s="1" t="str">
        <f>IF(Table2[[#This Row],[Time3]]&lt;10,0&amp;Table2[[#This Row],[Time3]],Table2[[#This Row],[Time3]])</f>
        <v>05</v>
      </c>
      <c r="AA506" s="2" t="str">
        <f>Table2[[#This Row],[Time4]]&amp;":"&amp;Table2[[#This Row],[Time5]]</f>
        <v>08:05</v>
      </c>
      <c r="AB506" s="1" t="str" cm="1">
        <f t="array" ref="AB506">IFERROR(IF(Table2[[#This Row],[code]]="","",_xlfn.IFS(AND(Table2[[#This Row],[code]]&lt;400,Table2[[#This Row],[code]]&lt;&gt;""),2,Table2[[#This Row],[code]]&gt;500,4)),"")</f>
        <v/>
      </c>
      <c r="AC506" s="1" t="str">
        <f>IF(Table2[[#This Row],[Event]]="Penalty",Table2[[#This Row],[number]],IF(Table2[[#This Row],[Event]]="Time-Out",401,""))</f>
        <v/>
      </c>
      <c r="AD506" s="1">
        <f>ROW(A505)</f>
        <v>505</v>
      </c>
      <c r="AE506" s="1">
        <f>COUNTIFS(Table2[GameID],Table2[[#This Row],[GameID]],Table2[Column1],"&lt;="&amp;Table2[[#This Row],[Column1]])-1</f>
        <v>13</v>
      </c>
    </row>
    <row r="507" spans="1:31" x14ac:dyDescent="0.45">
      <c r="A507" t="s">
        <v>345</v>
      </c>
      <c r="B507" t="str">
        <f>_xlfn.TEXTBEFORE(Table2[[#This Row],[Kamp]]," - ")</f>
        <v>Benløse IF</v>
      </c>
      <c r="C507" t="str">
        <f>_xlfn.TEXTAFTER(Table2[[#This Row],[Kamp]],"- ")</f>
        <v>Hafnia FC</v>
      </c>
      <c r="D507">
        <v>44898</v>
      </c>
      <c r="E507">
        <v>35335</v>
      </c>
      <c r="F507">
        <v>20222023</v>
      </c>
      <c r="G507" t="s">
        <v>17</v>
      </c>
      <c r="H507" t="s">
        <v>658</v>
      </c>
      <c r="I507" t="s">
        <v>678</v>
      </c>
      <c r="J507">
        <v>3</v>
      </c>
      <c r="K507">
        <v>29507</v>
      </c>
      <c r="L507">
        <v>1</v>
      </c>
      <c r="M507" t="s">
        <v>630</v>
      </c>
      <c r="N507" t="s">
        <v>38</v>
      </c>
      <c r="O507" t="s">
        <v>645</v>
      </c>
      <c r="P507">
        <v>98</v>
      </c>
      <c r="Q507">
        <v>36</v>
      </c>
      <c r="R507">
        <f>SUMIFS(Table2[number],Table2[Event],"Goal",Table2[H/U],"HOME",Table2[GameID],Table2[[#This Row],[GameID]],Table2[GameTime],"&lt;="&amp;Table2[[#This Row],[GameTime]])</f>
        <v>12</v>
      </c>
      <c r="S507">
        <f>SUMIFS(Table2[number],Table2[Event],"Goal",Table2[H/U],"AWAY",Table2[GameID],Table2[[#This Row],[GameID]],Table2[GameTime],"&lt;="&amp;Table2[[#This Row],[GameTime]])</f>
        <v>3</v>
      </c>
      <c r="T507" t="str">
        <f>IF(Table2[[#This Row],[Event]]="Goal",Table2[[#This Row],[Hscore]]&amp;"-"&amp;Table2[[#This Row],[Uscore]],"")</f>
        <v>12-3</v>
      </c>
      <c r="U507">
        <v>2900</v>
      </c>
      <c r="V507" s="1">
        <f>Table2[[#This Row],[GameTime]]-(Table2[[#This Row],[period]]-1)*1200</f>
        <v>500</v>
      </c>
      <c r="W507" s="1">
        <f>ROUNDDOWN(Table2[[#This Row],[Time]]/60,0)</f>
        <v>8</v>
      </c>
      <c r="X507" s="1">
        <f>ROUNDDOWN((Table2[[#This Row],[Time]]/60-Table2[[#This Row],[Time2]])*60,0)</f>
        <v>20</v>
      </c>
      <c r="Y507" s="1" t="str">
        <f>IF(Table2[[#This Row],[Time2]]&lt;10,0&amp;Table2[[#This Row],[Time2]],Table2[[#This Row],[Time2]])</f>
        <v>08</v>
      </c>
      <c r="Z507" s="1">
        <f>IF(Table2[[#This Row],[Time3]]&lt;10,0&amp;Table2[[#This Row],[Time3]],Table2[[#This Row],[Time3]])</f>
        <v>20</v>
      </c>
      <c r="AA507" s="2" t="str">
        <f>Table2[[#This Row],[Time4]]&amp;":"&amp;Table2[[#This Row],[Time5]]</f>
        <v>08:20</v>
      </c>
      <c r="AB507" s="1" t="str" cm="1">
        <f t="array" ref="AB507">IFERROR(IF(Table2[[#This Row],[code]]="","",_xlfn.IFS(AND(Table2[[#This Row],[code]]&lt;400,Table2[[#This Row],[code]]&lt;&gt;""),2,Table2[[#This Row],[code]]&gt;500,4)),"")</f>
        <v/>
      </c>
      <c r="AC507" s="1" t="str">
        <f>IF(Table2[[#This Row],[Event]]="Penalty",Table2[[#This Row],[number]],IF(Table2[[#This Row],[Event]]="Time-Out",401,""))</f>
        <v/>
      </c>
      <c r="AD507" s="1">
        <f>ROW(A506)</f>
        <v>506</v>
      </c>
      <c r="AE507" s="1">
        <f>COUNTIFS(Table2[GameID],Table2[[#This Row],[GameID]],Table2[Column1],"&lt;="&amp;Table2[[#This Row],[Column1]])-1</f>
        <v>14</v>
      </c>
    </row>
    <row r="508" spans="1:31" x14ac:dyDescent="0.45">
      <c r="A508" t="s">
        <v>345</v>
      </c>
      <c r="B508" t="str">
        <f>_xlfn.TEXTBEFORE(Table2[[#This Row],[Kamp]]," - ")</f>
        <v>Benløse IF</v>
      </c>
      <c r="C508" t="str">
        <f>_xlfn.TEXTAFTER(Table2[[#This Row],[Kamp]],"- ")</f>
        <v>Hafnia FC</v>
      </c>
      <c r="D508">
        <v>44898</v>
      </c>
      <c r="E508">
        <v>35335</v>
      </c>
      <c r="F508">
        <v>20222023</v>
      </c>
      <c r="G508" t="s">
        <v>17</v>
      </c>
      <c r="H508" t="s">
        <v>658</v>
      </c>
      <c r="I508" t="s">
        <v>678</v>
      </c>
      <c r="J508">
        <v>3</v>
      </c>
      <c r="K508">
        <v>29507</v>
      </c>
      <c r="L508">
        <v>1</v>
      </c>
      <c r="M508" t="s">
        <v>630</v>
      </c>
      <c r="N508" t="s">
        <v>20</v>
      </c>
      <c r="O508" t="s">
        <v>25</v>
      </c>
      <c r="P508">
        <v>5</v>
      </c>
      <c r="Q508">
        <v>24</v>
      </c>
      <c r="R508">
        <f>SUMIFS(Table2[number],Table2[Event],"Goal",Table2[H/U],"HOME",Table2[GameID],Table2[[#This Row],[GameID]],Table2[GameTime],"&lt;="&amp;Table2[[#This Row],[GameTime]])</f>
        <v>13</v>
      </c>
      <c r="S508">
        <f>SUMIFS(Table2[number],Table2[Event],"Goal",Table2[H/U],"AWAY",Table2[GameID],Table2[[#This Row],[GameID]],Table2[GameTime],"&lt;="&amp;Table2[[#This Row],[GameTime]])</f>
        <v>3</v>
      </c>
      <c r="T508" t="str">
        <f>IF(Table2[[#This Row],[Event]]="Goal",Table2[[#This Row],[Hscore]]&amp;"-"&amp;Table2[[#This Row],[Uscore]],"")</f>
        <v>13-3</v>
      </c>
      <c r="U508">
        <v>3327</v>
      </c>
      <c r="V508" s="1">
        <f>Table2[[#This Row],[GameTime]]-(Table2[[#This Row],[period]]-1)*1200</f>
        <v>927</v>
      </c>
      <c r="W508" s="1">
        <f>ROUNDDOWN(Table2[[#This Row],[Time]]/60,0)</f>
        <v>15</v>
      </c>
      <c r="X508" s="1">
        <f>ROUNDDOWN((Table2[[#This Row],[Time]]/60-Table2[[#This Row],[Time2]])*60,0)</f>
        <v>27</v>
      </c>
      <c r="Y508" s="1">
        <f>IF(Table2[[#This Row],[Time2]]&lt;10,0&amp;Table2[[#This Row],[Time2]],Table2[[#This Row],[Time2]])</f>
        <v>15</v>
      </c>
      <c r="Z508" s="1">
        <f>IF(Table2[[#This Row],[Time3]]&lt;10,0&amp;Table2[[#This Row],[Time3]],Table2[[#This Row],[Time3]])</f>
        <v>27</v>
      </c>
      <c r="AA508" s="2" t="str">
        <f>Table2[[#This Row],[Time4]]&amp;":"&amp;Table2[[#This Row],[Time5]]</f>
        <v>15:27</v>
      </c>
      <c r="AB508" s="1" t="str" cm="1">
        <f t="array" ref="AB508">IFERROR(IF(Table2[[#This Row],[code]]="","",_xlfn.IFS(AND(Table2[[#This Row],[code]]&lt;400,Table2[[#This Row],[code]]&lt;&gt;""),2,Table2[[#This Row],[code]]&gt;500,4)),"")</f>
        <v/>
      </c>
      <c r="AC508" s="1" t="str">
        <f>IF(Table2[[#This Row],[Event]]="Penalty",Table2[[#This Row],[number]],IF(Table2[[#This Row],[Event]]="Time-Out",401,""))</f>
        <v/>
      </c>
      <c r="AD508" s="1">
        <f>ROW(A507)</f>
        <v>507</v>
      </c>
      <c r="AE508" s="1">
        <f>COUNTIFS(Table2[GameID],Table2[[#This Row],[GameID]],Table2[Column1],"&lt;="&amp;Table2[[#This Row],[Column1]])-1</f>
        <v>15</v>
      </c>
    </row>
    <row r="509" spans="1:31" x14ac:dyDescent="0.45">
      <c r="A509" t="s">
        <v>345</v>
      </c>
      <c r="B509" t="str">
        <f>_xlfn.TEXTBEFORE(Table2[[#This Row],[Kamp]]," - ")</f>
        <v>Benløse IF</v>
      </c>
      <c r="C509" t="str">
        <f>_xlfn.TEXTAFTER(Table2[[#This Row],[Kamp]],"- ")</f>
        <v>Hafnia FC</v>
      </c>
      <c r="D509">
        <v>44898</v>
      </c>
      <c r="E509">
        <v>35335</v>
      </c>
      <c r="F509">
        <v>20222023</v>
      </c>
      <c r="G509" t="s">
        <v>17</v>
      </c>
      <c r="H509" t="s">
        <v>663</v>
      </c>
      <c r="I509" t="s">
        <v>677</v>
      </c>
      <c r="J509">
        <v>3</v>
      </c>
      <c r="K509">
        <v>29510</v>
      </c>
      <c r="L509">
        <v>202</v>
      </c>
      <c r="M509" t="s">
        <v>631</v>
      </c>
      <c r="N509" t="s">
        <v>117</v>
      </c>
      <c r="O509" t="s">
        <v>634</v>
      </c>
      <c r="P509">
        <v>49</v>
      </c>
      <c r="Q509" t="s">
        <v>634</v>
      </c>
      <c r="R509">
        <f>SUMIFS(Table2[number],Table2[Event],"Goal",Table2[H/U],"HOME",Table2[GameID],Table2[[#This Row],[GameID]],Table2[GameTime],"&lt;="&amp;Table2[[#This Row],[GameTime]])</f>
        <v>13</v>
      </c>
      <c r="S509">
        <f>SUMIFS(Table2[number],Table2[Event],"Goal",Table2[H/U],"AWAY",Table2[GameID],Table2[[#This Row],[GameID]],Table2[GameTime],"&lt;="&amp;Table2[[#This Row],[GameTime]])</f>
        <v>3</v>
      </c>
      <c r="T509" t="str">
        <f>IF(Table2[[#This Row],[Event]]="Goal",Table2[[#This Row],[Hscore]]&amp;"-"&amp;Table2[[#This Row],[Uscore]],"")</f>
        <v/>
      </c>
      <c r="U509">
        <v>3364</v>
      </c>
      <c r="V509" s="1">
        <f>Table2[[#This Row],[GameTime]]-(Table2[[#This Row],[period]]-1)*1200</f>
        <v>964</v>
      </c>
      <c r="W509" s="1">
        <f>ROUNDDOWN(Table2[[#This Row],[Time]]/60,0)</f>
        <v>16</v>
      </c>
      <c r="X509" s="1">
        <f>ROUNDDOWN((Table2[[#This Row],[Time]]/60-Table2[[#This Row],[Time2]])*60,0)</f>
        <v>3</v>
      </c>
      <c r="Y509" s="1">
        <f>IF(Table2[[#This Row],[Time2]]&lt;10,0&amp;Table2[[#This Row],[Time2]],Table2[[#This Row],[Time2]])</f>
        <v>16</v>
      </c>
      <c r="Z509" s="1" t="str">
        <f>IF(Table2[[#This Row],[Time3]]&lt;10,0&amp;Table2[[#This Row],[Time3]],Table2[[#This Row],[Time3]])</f>
        <v>03</v>
      </c>
      <c r="AA509" s="2" t="str">
        <f>Table2[[#This Row],[Time4]]&amp;":"&amp;Table2[[#This Row],[Time5]]</f>
        <v>16:03</v>
      </c>
      <c r="AB509" s="1" cm="1">
        <f t="array" ref="AB509">IFERROR(IF(Table2[[#This Row],[code]]="","",_xlfn.IFS(AND(Table2[[#This Row],[code]]&lt;400,Table2[[#This Row],[code]]&lt;&gt;""),2,Table2[[#This Row],[code]]&gt;500,4)),"")</f>
        <v>2</v>
      </c>
      <c r="AC509" s="1">
        <f>IF(Table2[[#This Row],[Event]]="Penalty",Table2[[#This Row],[number]],IF(Table2[[#This Row],[Event]]="Time-Out",401,""))</f>
        <v>202</v>
      </c>
      <c r="AD509" s="1">
        <f>ROW(A508)</f>
        <v>508</v>
      </c>
      <c r="AE509" s="1">
        <f>COUNTIFS(Table2[GameID],Table2[[#This Row],[GameID]],Table2[Column1],"&lt;="&amp;Table2[[#This Row],[Column1]])-1</f>
        <v>16</v>
      </c>
    </row>
    <row r="510" spans="1:31" x14ac:dyDescent="0.45">
      <c r="A510" t="s">
        <v>345</v>
      </c>
      <c r="B510" t="str">
        <f>_xlfn.TEXTBEFORE(Table2[[#This Row],[Kamp]]," - ")</f>
        <v>Benløse IF</v>
      </c>
      <c r="C510" t="str">
        <f>_xlfn.TEXTAFTER(Table2[[#This Row],[Kamp]],"- ")</f>
        <v>Hafnia FC</v>
      </c>
      <c r="D510">
        <v>44898</v>
      </c>
      <c r="E510">
        <v>35335</v>
      </c>
      <c r="F510">
        <v>20222023</v>
      </c>
      <c r="G510" t="s">
        <v>17</v>
      </c>
      <c r="H510" t="s">
        <v>658</v>
      </c>
      <c r="I510" t="s">
        <v>678</v>
      </c>
      <c r="J510">
        <v>3</v>
      </c>
      <c r="K510">
        <v>29507</v>
      </c>
      <c r="L510">
        <v>1</v>
      </c>
      <c r="M510" t="s">
        <v>630</v>
      </c>
      <c r="N510" t="s">
        <v>25</v>
      </c>
      <c r="O510" t="s">
        <v>645</v>
      </c>
      <c r="P510">
        <v>24</v>
      </c>
      <c r="Q510">
        <v>36</v>
      </c>
      <c r="R510">
        <f>SUMIFS(Table2[number],Table2[Event],"Goal",Table2[H/U],"HOME",Table2[GameID],Table2[[#This Row],[GameID]],Table2[GameTime],"&lt;="&amp;Table2[[#This Row],[GameTime]])</f>
        <v>14</v>
      </c>
      <c r="S510">
        <f>SUMIFS(Table2[number],Table2[Event],"Goal",Table2[H/U],"AWAY",Table2[GameID],Table2[[#This Row],[GameID]],Table2[GameTime],"&lt;="&amp;Table2[[#This Row],[GameTime]])</f>
        <v>3</v>
      </c>
      <c r="T510" t="str">
        <f>IF(Table2[[#This Row],[Event]]="Goal",Table2[[#This Row],[Hscore]]&amp;"-"&amp;Table2[[#This Row],[Uscore]],"")</f>
        <v>14-3</v>
      </c>
      <c r="U510">
        <v>3458</v>
      </c>
      <c r="V510" s="1">
        <f>Table2[[#This Row],[GameTime]]-(Table2[[#This Row],[period]]-1)*1200</f>
        <v>1058</v>
      </c>
      <c r="W510" s="1">
        <f>ROUNDDOWN(Table2[[#This Row],[Time]]/60,0)</f>
        <v>17</v>
      </c>
      <c r="X510" s="1">
        <f>ROUNDDOWN((Table2[[#This Row],[Time]]/60-Table2[[#This Row],[Time2]])*60,0)</f>
        <v>38</v>
      </c>
      <c r="Y510" s="1">
        <f>IF(Table2[[#This Row],[Time2]]&lt;10,0&amp;Table2[[#This Row],[Time2]],Table2[[#This Row],[Time2]])</f>
        <v>17</v>
      </c>
      <c r="Z510" s="1">
        <f>IF(Table2[[#This Row],[Time3]]&lt;10,0&amp;Table2[[#This Row],[Time3]],Table2[[#This Row],[Time3]])</f>
        <v>38</v>
      </c>
      <c r="AA510" s="2" t="str">
        <f>Table2[[#This Row],[Time4]]&amp;":"&amp;Table2[[#This Row],[Time5]]</f>
        <v>17:38</v>
      </c>
      <c r="AB510" s="1" t="str" cm="1">
        <f t="array" ref="AB510">IFERROR(IF(Table2[[#This Row],[code]]="","",_xlfn.IFS(AND(Table2[[#This Row],[code]]&lt;400,Table2[[#This Row],[code]]&lt;&gt;""),2,Table2[[#This Row],[code]]&gt;500,4)),"")</f>
        <v/>
      </c>
      <c r="AC510" s="1" t="str">
        <f>IF(Table2[[#This Row],[Event]]="Penalty",Table2[[#This Row],[number]],IF(Table2[[#This Row],[Event]]="Time-Out",401,""))</f>
        <v/>
      </c>
      <c r="AD510" s="1">
        <f>ROW(A509)</f>
        <v>509</v>
      </c>
      <c r="AE510" s="1">
        <f>COUNTIFS(Table2[GameID],Table2[[#This Row],[GameID]],Table2[Column1],"&lt;="&amp;Table2[[#This Row],[Column1]])-1</f>
        <v>17</v>
      </c>
    </row>
    <row r="511" spans="1:31" x14ac:dyDescent="0.45">
      <c r="A511" t="s">
        <v>345</v>
      </c>
      <c r="B511" t="str">
        <f>_xlfn.TEXTBEFORE(Table2[[#This Row],[Kamp]]," - ")</f>
        <v>Benløse IF</v>
      </c>
      <c r="C511" t="str">
        <f>_xlfn.TEXTAFTER(Table2[[#This Row],[Kamp]],"- ")</f>
        <v>Hafnia FC</v>
      </c>
      <c r="D511">
        <v>44898</v>
      </c>
      <c r="E511">
        <v>35335</v>
      </c>
      <c r="F511">
        <v>20222023</v>
      </c>
      <c r="G511" t="s">
        <v>17</v>
      </c>
      <c r="H511" t="s">
        <v>663</v>
      </c>
      <c r="I511" t="s">
        <v>677</v>
      </c>
      <c r="J511">
        <v>3</v>
      </c>
      <c r="K511">
        <v>29510</v>
      </c>
      <c r="L511">
        <v>1</v>
      </c>
      <c r="M511" t="s">
        <v>630</v>
      </c>
      <c r="N511" t="s">
        <v>122</v>
      </c>
      <c r="O511" t="s">
        <v>119</v>
      </c>
      <c r="P511">
        <v>66</v>
      </c>
      <c r="Q511">
        <v>59</v>
      </c>
      <c r="R511">
        <f>SUMIFS(Table2[number],Table2[Event],"Goal",Table2[H/U],"HOME",Table2[GameID],Table2[[#This Row],[GameID]],Table2[GameTime],"&lt;="&amp;Table2[[#This Row],[GameTime]])</f>
        <v>14</v>
      </c>
      <c r="S511">
        <f>SUMIFS(Table2[number],Table2[Event],"Goal",Table2[H/U],"AWAY",Table2[GameID],Table2[[#This Row],[GameID]],Table2[GameTime],"&lt;="&amp;Table2[[#This Row],[GameTime]])</f>
        <v>4</v>
      </c>
      <c r="T511" t="str">
        <f>IF(Table2[[#This Row],[Event]]="Goal",Table2[[#This Row],[Hscore]]&amp;"-"&amp;Table2[[#This Row],[Uscore]],"")</f>
        <v>14-4</v>
      </c>
      <c r="U511">
        <v>3557</v>
      </c>
      <c r="V511" s="1">
        <f>Table2[[#This Row],[GameTime]]-(Table2[[#This Row],[period]]-1)*1200</f>
        <v>1157</v>
      </c>
      <c r="W511" s="1">
        <f>ROUNDDOWN(Table2[[#This Row],[Time]]/60,0)</f>
        <v>19</v>
      </c>
      <c r="X511" s="1">
        <f>ROUNDDOWN((Table2[[#This Row],[Time]]/60-Table2[[#This Row],[Time2]])*60,0)</f>
        <v>17</v>
      </c>
      <c r="Y511" s="1">
        <f>IF(Table2[[#This Row],[Time2]]&lt;10,0&amp;Table2[[#This Row],[Time2]],Table2[[#This Row],[Time2]])</f>
        <v>19</v>
      </c>
      <c r="Z511" s="1">
        <f>IF(Table2[[#This Row],[Time3]]&lt;10,0&amp;Table2[[#This Row],[Time3]],Table2[[#This Row],[Time3]])</f>
        <v>17</v>
      </c>
      <c r="AA511" s="2" t="str">
        <f>Table2[[#This Row],[Time4]]&amp;":"&amp;Table2[[#This Row],[Time5]]</f>
        <v>19:17</v>
      </c>
      <c r="AB511" s="1" t="str" cm="1">
        <f t="array" ref="AB511">IFERROR(IF(Table2[[#This Row],[code]]="","",_xlfn.IFS(AND(Table2[[#This Row],[code]]&lt;400,Table2[[#This Row],[code]]&lt;&gt;""),2,Table2[[#This Row],[code]]&gt;500,4)),"")</f>
        <v/>
      </c>
      <c r="AC511" s="1" t="str">
        <f>IF(Table2[[#This Row],[Event]]="Penalty",Table2[[#This Row],[number]],IF(Table2[[#This Row],[Event]]="Time-Out",401,""))</f>
        <v/>
      </c>
      <c r="AD511" s="1">
        <f>ROW(A510)</f>
        <v>510</v>
      </c>
      <c r="AE511" s="1">
        <f>COUNTIFS(Table2[GameID],Table2[[#This Row],[GameID]],Table2[Column1],"&lt;="&amp;Table2[[#This Row],[Column1]])-1</f>
        <v>18</v>
      </c>
    </row>
    <row r="512" spans="1:31" x14ac:dyDescent="0.45">
      <c r="A512" t="s">
        <v>345</v>
      </c>
      <c r="B512" t="str">
        <f>_xlfn.TEXTBEFORE(Table2[[#This Row],[Kamp]]," - ")</f>
        <v>Benløse IF</v>
      </c>
      <c r="C512" t="str">
        <f>_xlfn.TEXTAFTER(Table2[[#This Row],[Kamp]],"- ")</f>
        <v>Hafnia FC</v>
      </c>
      <c r="D512">
        <v>44898</v>
      </c>
      <c r="E512">
        <v>35335</v>
      </c>
      <c r="F512">
        <v>20222023</v>
      </c>
      <c r="G512" t="s">
        <v>17</v>
      </c>
      <c r="H512" t="s">
        <v>658</v>
      </c>
      <c r="I512" t="s">
        <v>678</v>
      </c>
      <c r="J512">
        <v>3</v>
      </c>
      <c r="K512">
        <v>29507</v>
      </c>
      <c r="L512">
        <v>1</v>
      </c>
      <c r="M512" t="s">
        <v>630</v>
      </c>
      <c r="N512" t="s">
        <v>25</v>
      </c>
      <c r="O512" t="s">
        <v>37</v>
      </c>
      <c r="P512">
        <v>24</v>
      </c>
      <c r="Q512">
        <v>90</v>
      </c>
      <c r="R512">
        <f>SUMIFS(Table2[number],Table2[Event],"Goal",Table2[H/U],"HOME",Table2[GameID],Table2[[#This Row],[GameID]],Table2[GameTime],"&lt;="&amp;Table2[[#This Row],[GameTime]])</f>
        <v>15</v>
      </c>
      <c r="S512">
        <f>SUMIFS(Table2[number],Table2[Event],"Goal",Table2[H/U],"AWAY",Table2[GameID],Table2[[#This Row],[GameID]],Table2[GameTime],"&lt;="&amp;Table2[[#This Row],[GameTime]])</f>
        <v>4</v>
      </c>
      <c r="T512" t="str">
        <f>IF(Table2[[#This Row],[Event]]="Goal",Table2[[#This Row],[Hscore]]&amp;"-"&amp;Table2[[#This Row],[Uscore]],"")</f>
        <v>15-4</v>
      </c>
      <c r="U512">
        <v>3564</v>
      </c>
      <c r="V512" s="1">
        <f>Table2[[#This Row],[GameTime]]-(Table2[[#This Row],[period]]-1)*1200</f>
        <v>1164</v>
      </c>
      <c r="W512" s="1">
        <f>ROUNDDOWN(Table2[[#This Row],[Time]]/60,0)</f>
        <v>19</v>
      </c>
      <c r="X512" s="1">
        <f>ROUNDDOWN((Table2[[#This Row],[Time]]/60-Table2[[#This Row],[Time2]])*60,0)</f>
        <v>23</v>
      </c>
      <c r="Y512" s="1">
        <f>IF(Table2[[#This Row],[Time2]]&lt;10,0&amp;Table2[[#This Row],[Time2]],Table2[[#This Row],[Time2]])</f>
        <v>19</v>
      </c>
      <c r="Z512" s="1">
        <f>IF(Table2[[#This Row],[Time3]]&lt;10,0&amp;Table2[[#This Row],[Time3]],Table2[[#This Row],[Time3]])</f>
        <v>23</v>
      </c>
      <c r="AA512" s="2" t="str">
        <f>Table2[[#This Row],[Time4]]&amp;":"&amp;Table2[[#This Row],[Time5]]</f>
        <v>19:23</v>
      </c>
      <c r="AB512" s="1" t="str" cm="1">
        <f t="array" ref="AB512">IFERROR(IF(Table2[[#This Row],[code]]="","",_xlfn.IFS(AND(Table2[[#This Row],[code]]&lt;400,Table2[[#This Row],[code]]&lt;&gt;""),2,Table2[[#This Row],[code]]&gt;500,4)),"")</f>
        <v/>
      </c>
      <c r="AC512" s="1" t="str">
        <f>IF(Table2[[#This Row],[Event]]="Penalty",Table2[[#This Row],[number]],IF(Table2[[#This Row],[Event]]="Time-Out",401,""))</f>
        <v/>
      </c>
      <c r="AD512" s="1">
        <f>ROW(A511)</f>
        <v>511</v>
      </c>
      <c r="AE512" s="1">
        <f>COUNTIFS(Table2[GameID],Table2[[#This Row],[GameID]],Table2[Column1],"&lt;="&amp;Table2[[#This Row],[Column1]])-1</f>
        <v>19</v>
      </c>
    </row>
    <row r="513" spans="1:31" x14ac:dyDescent="0.45">
      <c r="A513" t="s">
        <v>350</v>
      </c>
      <c r="B513" t="str">
        <f>_xlfn.TEXTBEFORE(Table2[[#This Row],[Kamp]]," - ")</f>
        <v>RungstedHørsholm</v>
      </c>
      <c r="C513" t="str">
        <f>_xlfn.TEXTAFTER(Table2[[#This Row],[Kamp]],"- ")</f>
        <v>Vanløse Floorball</v>
      </c>
      <c r="D513">
        <v>44899</v>
      </c>
      <c r="E513">
        <v>35336</v>
      </c>
      <c r="F513">
        <v>20222023</v>
      </c>
      <c r="G513" t="s">
        <v>17</v>
      </c>
      <c r="H513" t="s">
        <v>660</v>
      </c>
      <c r="I513" t="s">
        <v>677</v>
      </c>
      <c r="J513">
        <v>1</v>
      </c>
      <c r="K513">
        <v>29509</v>
      </c>
      <c r="L513">
        <v>1</v>
      </c>
      <c r="M513" t="s">
        <v>630</v>
      </c>
      <c r="N513" t="s">
        <v>324</v>
      </c>
      <c r="O513" t="s">
        <v>98</v>
      </c>
      <c r="P513">
        <v>7</v>
      </c>
      <c r="Q513">
        <v>16</v>
      </c>
      <c r="R513">
        <f>SUMIFS(Table2[number],Table2[Event],"Goal",Table2[H/U],"HOME",Table2[GameID],Table2[[#This Row],[GameID]],Table2[GameTime],"&lt;="&amp;Table2[[#This Row],[GameTime]])</f>
        <v>0</v>
      </c>
      <c r="S513">
        <f>SUMIFS(Table2[number],Table2[Event],"Goal",Table2[H/U],"AWAY",Table2[GameID],Table2[[#This Row],[GameID]],Table2[GameTime],"&lt;="&amp;Table2[[#This Row],[GameTime]])</f>
        <v>1</v>
      </c>
      <c r="T513" t="str">
        <f>IF(Table2[[#This Row],[Event]]="Goal",Table2[[#This Row],[Hscore]]&amp;"-"&amp;Table2[[#This Row],[Uscore]],"")</f>
        <v>0-1</v>
      </c>
      <c r="U513">
        <v>1007</v>
      </c>
      <c r="V513" s="1">
        <f>Table2[[#This Row],[GameTime]]-(Table2[[#This Row],[period]]-1)*1200</f>
        <v>1007</v>
      </c>
      <c r="W513" s="1">
        <f>ROUNDDOWN(Table2[[#This Row],[Time]]/60,0)</f>
        <v>16</v>
      </c>
      <c r="X513" s="1">
        <f>ROUNDDOWN((Table2[[#This Row],[Time]]/60-Table2[[#This Row],[Time2]])*60,0)</f>
        <v>47</v>
      </c>
      <c r="Y513" s="1">
        <f>IF(Table2[[#This Row],[Time2]]&lt;10,0&amp;Table2[[#This Row],[Time2]],Table2[[#This Row],[Time2]])</f>
        <v>16</v>
      </c>
      <c r="Z513" s="1">
        <f>IF(Table2[[#This Row],[Time3]]&lt;10,0&amp;Table2[[#This Row],[Time3]],Table2[[#This Row],[Time3]])</f>
        <v>47</v>
      </c>
      <c r="AA513" s="2" t="str">
        <f>Table2[[#This Row],[Time4]]&amp;":"&amp;Table2[[#This Row],[Time5]]</f>
        <v>16:47</v>
      </c>
      <c r="AB513" s="1" t="str" cm="1">
        <f t="array" ref="AB513">IFERROR(IF(Table2[[#This Row],[code]]="","",_xlfn.IFS(AND(Table2[[#This Row],[code]]&lt;400,Table2[[#This Row],[code]]&lt;&gt;""),2,Table2[[#This Row],[code]]&gt;500,4)),"")</f>
        <v/>
      </c>
      <c r="AC513" s="1" t="str">
        <f>IF(Table2[[#This Row],[Event]]="Penalty",Table2[[#This Row],[number]],IF(Table2[[#This Row],[Event]]="Time-Out",401,""))</f>
        <v/>
      </c>
      <c r="AD513" s="1">
        <f>ROW(A512)</f>
        <v>512</v>
      </c>
      <c r="AE513" s="1">
        <f>COUNTIFS(Table2[GameID],Table2[[#This Row],[GameID]],Table2[Column1],"&lt;="&amp;Table2[[#This Row],[Column1]])-1</f>
        <v>0</v>
      </c>
    </row>
    <row r="514" spans="1:31" x14ac:dyDescent="0.45">
      <c r="A514" t="s">
        <v>350</v>
      </c>
      <c r="B514" t="str">
        <f>_xlfn.TEXTBEFORE(Table2[[#This Row],[Kamp]]," - ")</f>
        <v>RungstedHørsholm</v>
      </c>
      <c r="C514" t="str">
        <f>_xlfn.TEXTAFTER(Table2[[#This Row],[Kamp]],"- ")</f>
        <v>Vanløse Floorball</v>
      </c>
      <c r="D514">
        <v>44899</v>
      </c>
      <c r="E514">
        <v>35336</v>
      </c>
      <c r="F514">
        <v>20222023</v>
      </c>
      <c r="G514" t="s">
        <v>17</v>
      </c>
      <c r="H514" t="s">
        <v>660</v>
      </c>
      <c r="I514" t="s">
        <v>677</v>
      </c>
      <c r="J514">
        <v>2</v>
      </c>
      <c r="K514">
        <v>29509</v>
      </c>
      <c r="L514">
        <v>1</v>
      </c>
      <c r="M514" t="s">
        <v>630</v>
      </c>
      <c r="N514" t="s">
        <v>321</v>
      </c>
      <c r="O514" t="s">
        <v>324</v>
      </c>
      <c r="P514">
        <v>3</v>
      </c>
      <c r="Q514">
        <v>7</v>
      </c>
      <c r="R514">
        <f>SUMIFS(Table2[number],Table2[Event],"Goal",Table2[H/U],"HOME",Table2[GameID],Table2[[#This Row],[GameID]],Table2[GameTime],"&lt;="&amp;Table2[[#This Row],[GameTime]])</f>
        <v>0</v>
      </c>
      <c r="S514">
        <f>SUMIFS(Table2[number],Table2[Event],"Goal",Table2[H/U],"AWAY",Table2[GameID],Table2[[#This Row],[GameID]],Table2[GameTime],"&lt;="&amp;Table2[[#This Row],[GameTime]])</f>
        <v>2</v>
      </c>
      <c r="T514" t="str">
        <f>IF(Table2[[#This Row],[Event]]="Goal",Table2[[#This Row],[Hscore]]&amp;"-"&amp;Table2[[#This Row],[Uscore]],"")</f>
        <v>0-2</v>
      </c>
      <c r="U514">
        <v>1411</v>
      </c>
      <c r="V514" s="1">
        <f>Table2[[#This Row],[GameTime]]-(Table2[[#This Row],[period]]-1)*1200</f>
        <v>211</v>
      </c>
      <c r="W514" s="1">
        <f>ROUNDDOWN(Table2[[#This Row],[Time]]/60,0)</f>
        <v>3</v>
      </c>
      <c r="X514" s="1">
        <f>ROUNDDOWN((Table2[[#This Row],[Time]]/60-Table2[[#This Row],[Time2]])*60,0)</f>
        <v>31</v>
      </c>
      <c r="Y514" s="1" t="str">
        <f>IF(Table2[[#This Row],[Time2]]&lt;10,0&amp;Table2[[#This Row],[Time2]],Table2[[#This Row],[Time2]])</f>
        <v>03</v>
      </c>
      <c r="Z514" s="1">
        <f>IF(Table2[[#This Row],[Time3]]&lt;10,0&amp;Table2[[#This Row],[Time3]],Table2[[#This Row],[Time3]])</f>
        <v>31</v>
      </c>
      <c r="AA514" s="2" t="str">
        <f>Table2[[#This Row],[Time4]]&amp;":"&amp;Table2[[#This Row],[Time5]]</f>
        <v>03:31</v>
      </c>
      <c r="AB514" s="1" t="str" cm="1">
        <f t="array" ref="AB514">IFERROR(IF(Table2[[#This Row],[code]]="","",_xlfn.IFS(AND(Table2[[#This Row],[code]]&lt;400,Table2[[#This Row],[code]]&lt;&gt;""),2,Table2[[#This Row],[code]]&gt;500,4)),"")</f>
        <v/>
      </c>
      <c r="AC514" s="1" t="str">
        <f>IF(Table2[[#This Row],[Event]]="Penalty",Table2[[#This Row],[number]],IF(Table2[[#This Row],[Event]]="Time-Out",401,""))</f>
        <v/>
      </c>
      <c r="AD514" s="1">
        <f>ROW(A513)</f>
        <v>513</v>
      </c>
      <c r="AE514" s="1">
        <f>COUNTIFS(Table2[GameID],Table2[[#This Row],[GameID]],Table2[Column1],"&lt;="&amp;Table2[[#This Row],[Column1]])-1</f>
        <v>1</v>
      </c>
    </row>
    <row r="515" spans="1:31" x14ac:dyDescent="0.45">
      <c r="A515" t="s">
        <v>350</v>
      </c>
      <c r="B515" t="str">
        <f>_xlfn.TEXTBEFORE(Table2[[#This Row],[Kamp]]," - ")</f>
        <v>RungstedHørsholm</v>
      </c>
      <c r="C515" t="str">
        <f>_xlfn.TEXTAFTER(Table2[[#This Row],[Kamp]],"- ")</f>
        <v>Vanløse Floorball</v>
      </c>
      <c r="D515">
        <v>44899</v>
      </c>
      <c r="E515">
        <v>35336</v>
      </c>
      <c r="F515">
        <v>20222023</v>
      </c>
      <c r="G515" t="s">
        <v>17</v>
      </c>
      <c r="H515" t="s">
        <v>660</v>
      </c>
      <c r="I515" t="s">
        <v>677</v>
      </c>
      <c r="J515">
        <v>2</v>
      </c>
      <c r="K515">
        <v>29509</v>
      </c>
      <c r="L515">
        <v>1</v>
      </c>
      <c r="M515" t="s">
        <v>630</v>
      </c>
      <c r="N515" t="s">
        <v>283</v>
      </c>
      <c r="O515" t="s">
        <v>634</v>
      </c>
      <c r="P515">
        <v>2</v>
      </c>
      <c r="Q515" t="s">
        <v>634</v>
      </c>
      <c r="R515">
        <f>SUMIFS(Table2[number],Table2[Event],"Goal",Table2[H/U],"HOME",Table2[GameID],Table2[[#This Row],[GameID]],Table2[GameTime],"&lt;="&amp;Table2[[#This Row],[GameTime]])</f>
        <v>0</v>
      </c>
      <c r="S515">
        <f>SUMIFS(Table2[number],Table2[Event],"Goal",Table2[H/U],"AWAY",Table2[GameID],Table2[[#This Row],[GameID]],Table2[GameTime],"&lt;="&amp;Table2[[#This Row],[GameTime]])</f>
        <v>3</v>
      </c>
      <c r="T515" t="str">
        <f>IF(Table2[[#This Row],[Event]]="Goal",Table2[[#This Row],[Hscore]]&amp;"-"&amp;Table2[[#This Row],[Uscore]],"")</f>
        <v>0-3</v>
      </c>
      <c r="U515">
        <v>1502</v>
      </c>
      <c r="V515" s="1">
        <f>Table2[[#This Row],[GameTime]]-(Table2[[#This Row],[period]]-1)*1200</f>
        <v>302</v>
      </c>
      <c r="W515" s="1">
        <f>ROUNDDOWN(Table2[[#This Row],[Time]]/60,0)</f>
        <v>5</v>
      </c>
      <c r="X515" s="1">
        <f>ROUNDDOWN((Table2[[#This Row],[Time]]/60-Table2[[#This Row],[Time2]])*60,0)</f>
        <v>1</v>
      </c>
      <c r="Y515" s="1" t="str">
        <f>IF(Table2[[#This Row],[Time2]]&lt;10,0&amp;Table2[[#This Row],[Time2]],Table2[[#This Row],[Time2]])</f>
        <v>05</v>
      </c>
      <c r="Z515" s="1" t="str">
        <f>IF(Table2[[#This Row],[Time3]]&lt;10,0&amp;Table2[[#This Row],[Time3]],Table2[[#This Row],[Time3]])</f>
        <v>01</v>
      </c>
      <c r="AA515" s="2" t="str">
        <f>Table2[[#This Row],[Time4]]&amp;":"&amp;Table2[[#This Row],[Time5]]</f>
        <v>05:01</v>
      </c>
      <c r="AB515" s="1" t="str" cm="1">
        <f t="array" ref="AB515">IFERROR(IF(Table2[[#This Row],[code]]="","",_xlfn.IFS(AND(Table2[[#This Row],[code]]&lt;400,Table2[[#This Row],[code]]&lt;&gt;""),2,Table2[[#This Row],[code]]&gt;500,4)),"")</f>
        <v/>
      </c>
      <c r="AC515" s="1" t="str">
        <f>IF(Table2[[#This Row],[Event]]="Penalty",Table2[[#This Row],[number]],IF(Table2[[#This Row],[Event]]="Time-Out",401,""))</f>
        <v/>
      </c>
      <c r="AD515" s="1">
        <f>ROW(A514)</f>
        <v>514</v>
      </c>
      <c r="AE515" s="1">
        <f>COUNTIFS(Table2[GameID],Table2[[#This Row],[GameID]],Table2[Column1],"&lt;="&amp;Table2[[#This Row],[Column1]])-1</f>
        <v>2</v>
      </c>
    </row>
    <row r="516" spans="1:31" x14ac:dyDescent="0.45">
      <c r="A516" t="s">
        <v>350</v>
      </c>
      <c r="B516" t="str">
        <f>_xlfn.TEXTBEFORE(Table2[[#This Row],[Kamp]]," - ")</f>
        <v>RungstedHørsholm</v>
      </c>
      <c r="C516" t="str">
        <f>_xlfn.TEXTAFTER(Table2[[#This Row],[Kamp]],"- ")</f>
        <v>Vanløse Floorball</v>
      </c>
      <c r="D516">
        <v>44899</v>
      </c>
      <c r="E516">
        <v>35336</v>
      </c>
      <c r="F516">
        <v>20222023</v>
      </c>
      <c r="G516" t="s">
        <v>17</v>
      </c>
      <c r="H516" t="s">
        <v>662</v>
      </c>
      <c r="I516" t="s">
        <v>678</v>
      </c>
      <c r="J516">
        <v>2</v>
      </c>
      <c r="K516">
        <v>29508</v>
      </c>
      <c r="L516">
        <v>201</v>
      </c>
      <c r="M516" t="s">
        <v>631</v>
      </c>
      <c r="N516" t="s">
        <v>83</v>
      </c>
      <c r="O516" t="s">
        <v>634</v>
      </c>
      <c r="P516">
        <v>17</v>
      </c>
      <c r="Q516" t="s">
        <v>634</v>
      </c>
      <c r="R516">
        <f>SUMIFS(Table2[number],Table2[Event],"Goal",Table2[H/U],"HOME",Table2[GameID],Table2[[#This Row],[GameID]],Table2[GameTime],"&lt;="&amp;Table2[[#This Row],[GameTime]])</f>
        <v>0</v>
      </c>
      <c r="S516">
        <f>SUMIFS(Table2[number],Table2[Event],"Goal",Table2[H/U],"AWAY",Table2[GameID],Table2[[#This Row],[GameID]],Table2[GameTime],"&lt;="&amp;Table2[[#This Row],[GameTime]])</f>
        <v>3</v>
      </c>
      <c r="T516" t="str">
        <f>IF(Table2[[#This Row],[Event]]="Goal",Table2[[#This Row],[Hscore]]&amp;"-"&amp;Table2[[#This Row],[Uscore]],"")</f>
        <v/>
      </c>
      <c r="U516">
        <v>1502</v>
      </c>
      <c r="V516" s="1">
        <f>Table2[[#This Row],[GameTime]]-(Table2[[#This Row],[period]]-1)*1200</f>
        <v>302</v>
      </c>
      <c r="W516" s="1">
        <f>ROUNDDOWN(Table2[[#This Row],[Time]]/60,0)</f>
        <v>5</v>
      </c>
      <c r="X516" s="1">
        <f>ROUNDDOWN((Table2[[#This Row],[Time]]/60-Table2[[#This Row],[Time2]])*60,0)</f>
        <v>1</v>
      </c>
      <c r="Y516" s="1" t="str">
        <f>IF(Table2[[#This Row],[Time2]]&lt;10,0&amp;Table2[[#This Row],[Time2]],Table2[[#This Row],[Time2]])</f>
        <v>05</v>
      </c>
      <c r="Z516" s="1" t="str">
        <f>IF(Table2[[#This Row],[Time3]]&lt;10,0&amp;Table2[[#This Row],[Time3]],Table2[[#This Row],[Time3]])</f>
        <v>01</v>
      </c>
      <c r="AA516" s="2" t="str">
        <f>Table2[[#This Row],[Time4]]&amp;":"&amp;Table2[[#This Row],[Time5]]</f>
        <v>05:01</v>
      </c>
      <c r="AB516" s="1" cm="1">
        <f t="array" ref="AB516">IFERROR(IF(Table2[[#This Row],[code]]="","",_xlfn.IFS(AND(Table2[[#This Row],[code]]&lt;400,Table2[[#This Row],[code]]&lt;&gt;""),2,Table2[[#This Row],[code]]&gt;500,4)),"")</f>
        <v>2</v>
      </c>
      <c r="AC516" s="1">
        <f>IF(Table2[[#This Row],[Event]]="Penalty",Table2[[#This Row],[number]],IF(Table2[[#This Row],[Event]]="Time-Out",401,""))</f>
        <v>201</v>
      </c>
      <c r="AD516" s="1">
        <f>ROW(A515)</f>
        <v>515</v>
      </c>
      <c r="AE516" s="1">
        <f>COUNTIFS(Table2[GameID],Table2[[#This Row],[GameID]],Table2[Column1],"&lt;="&amp;Table2[[#This Row],[Column1]])-1</f>
        <v>3</v>
      </c>
    </row>
    <row r="517" spans="1:31" x14ac:dyDescent="0.45">
      <c r="A517" t="s">
        <v>350</v>
      </c>
      <c r="B517" t="str">
        <f>_xlfn.TEXTBEFORE(Table2[[#This Row],[Kamp]]," - ")</f>
        <v>RungstedHørsholm</v>
      </c>
      <c r="C517" t="str">
        <f>_xlfn.TEXTAFTER(Table2[[#This Row],[Kamp]],"- ")</f>
        <v>Vanløse Floorball</v>
      </c>
      <c r="D517">
        <v>44899</v>
      </c>
      <c r="E517">
        <v>35336</v>
      </c>
      <c r="F517">
        <v>20222023</v>
      </c>
      <c r="G517" t="s">
        <v>17</v>
      </c>
      <c r="H517" t="s">
        <v>660</v>
      </c>
      <c r="I517" t="s">
        <v>677</v>
      </c>
      <c r="J517">
        <v>2</v>
      </c>
      <c r="K517">
        <v>29509</v>
      </c>
      <c r="L517">
        <v>1</v>
      </c>
      <c r="M517" t="s">
        <v>630</v>
      </c>
      <c r="N517" t="s">
        <v>321</v>
      </c>
      <c r="O517" t="s">
        <v>104</v>
      </c>
      <c r="P517">
        <v>3</v>
      </c>
      <c r="Q517">
        <v>48</v>
      </c>
      <c r="R517">
        <f>SUMIFS(Table2[number],Table2[Event],"Goal",Table2[H/U],"HOME",Table2[GameID],Table2[[#This Row],[GameID]],Table2[GameTime],"&lt;="&amp;Table2[[#This Row],[GameTime]])</f>
        <v>0</v>
      </c>
      <c r="S517">
        <f>SUMIFS(Table2[number],Table2[Event],"Goal",Table2[H/U],"AWAY",Table2[GameID],Table2[[#This Row],[GameID]],Table2[GameTime],"&lt;="&amp;Table2[[#This Row],[GameTime]])</f>
        <v>4</v>
      </c>
      <c r="T517" t="str">
        <f>IF(Table2[[#This Row],[Event]]="Goal",Table2[[#This Row],[Hscore]]&amp;"-"&amp;Table2[[#This Row],[Uscore]],"")</f>
        <v>0-4</v>
      </c>
      <c r="U517">
        <v>1535</v>
      </c>
      <c r="V517" s="1">
        <f>Table2[[#This Row],[GameTime]]-(Table2[[#This Row],[period]]-1)*1200</f>
        <v>335</v>
      </c>
      <c r="W517" s="1">
        <f>ROUNDDOWN(Table2[[#This Row],[Time]]/60,0)</f>
        <v>5</v>
      </c>
      <c r="X517" s="1">
        <f>ROUNDDOWN((Table2[[#This Row],[Time]]/60-Table2[[#This Row],[Time2]])*60,0)</f>
        <v>35</v>
      </c>
      <c r="Y517" s="1" t="str">
        <f>IF(Table2[[#This Row],[Time2]]&lt;10,0&amp;Table2[[#This Row],[Time2]],Table2[[#This Row],[Time2]])</f>
        <v>05</v>
      </c>
      <c r="Z517" s="1">
        <f>IF(Table2[[#This Row],[Time3]]&lt;10,0&amp;Table2[[#This Row],[Time3]],Table2[[#This Row],[Time3]])</f>
        <v>35</v>
      </c>
      <c r="AA517" s="2" t="str">
        <f>Table2[[#This Row],[Time4]]&amp;":"&amp;Table2[[#This Row],[Time5]]</f>
        <v>05:35</v>
      </c>
      <c r="AB517" s="1" t="str" cm="1">
        <f t="array" ref="AB517">IFERROR(IF(Table2[[#This Row],[code]]="","",_xlfn.IFS(AND(Table2[[#This Row],[code]]&lt;400,Table2[[#This Row],[code]]&lt;&gt;""),2,Table2[[#This Row],[code]]&gt;500,4)),"")</f>
        <v/>
      </c>
      <c r="AC517" s="1" t="str">
        <f>IF(Table2[[#This Row],[Event]]="Penalty",Table2[[#This Row],[number]],IF(Table2[[#This Row],[Event]]="Time-Out",401,""))</f>
        <v/>
      </c>
      <c r="AD517" s="1">
        <f>ROW(A516)</f>
        <v>516</v>
      </c>
      <c r="AE517" s="1">
        <f>COUNTIFS(Table2[GameID],Table2[[#This Row],[GameID]],Table2[Column1],"&lt;="&amp;Table2[[#This Row],[Column1]])-1</f>
        <v>4</v>
      </c>
    </row>
    <row r="518" spans="1:31" x14ac:dyDescent="0.45">
      <c r="A518" t="s">
        <v>350</v>
      </c>
      <c r="B518" t="str">
        <f>_xlfn.TEXTBEFORE(Table2[[#This Row],[Kamp]]," - ")</f>
        <v>RungstedHørsholm</v>
      </c>
      <c r="C518" t="str">
        <f>_xlfn.TEXTAFTER(Table2[[#This Row],[Kamp]],"- ")</f>
        <v>Vanløse Floorball</v>
      </c>
      <c r="D518">
        <v>44899</v>
      </c>
      <c r="E518">
        <v>35336</v>
      </c>
      <c r="F518">
        <v>20222023</v>
      </c>
      <c r="G518" t="s">
        <v>17</v>
      </c>
      <c r="H518" t="s">
        <v>662</v>
      </c>
      <c r="I518" t="s">
        <v>678</v>
      </c>
      <c r="J518">
        <v>2</v>
      </c>
      <c r="K518">
        <v>29508</v>
      </c>
      <c r="L518">
        <v>1</v>
      </c>
      <c r="M518" t="s">
        <v>630</v>
      </c>
      <c r="N518" t="s">
        <v>81</v>
      </c>
      <c r="O518" t="s">
        <v>92</v>
      </c>
      <c r="P518">
        <v>13</v>
      </c>
      <c r="Q518">
        <v>96</v>
      </c>
      <c r="R518">
        <f>SUMIFS(Table2[number],Table2[Event],"Goal",Table2[H/U],"HOME",Table2[GameID],Table2[[#This Row],[GameID]],Table2[GameTime],"&lt;="&amp;Table2[[#This Row],[GameTime]])</f>
        <v>1</v>
      </c>
      <c r="S518">
        <f>SUMIFS(Table2[number],Table2[Event],"Goal",Table2[H/U],"AWAY",Table2[GameID],Table2[[#This Row],[GameID]],Table2[GameTime],"&lt;="&amp;Table2[[#This Row],[GameTime]])</f>
        <v>4</v>
      </c>
      <c r="T518" t="str">
        <f>IF(Table2[[#This Row],[Event]]="Goal",Table2[[#This Row],[Hscore]]&amp;"-"&amp;Table2[[#This Row],[Uscore]],"")</f>
        <v>1-4</v>
      </c>
      <c r="U518">
        <v>2008</v>
      </c>
      <c r="V518" s="1">
        <f>Table2[[#This Row],[GameTime]]-(Table2[[#This Row],[period]]-1)*1200</f>
        <v>808</v>
      </c>
      <c r="W518" s="1">
        <f>ROUNDDOWN(Table2[[#This Row],[Time]]/60,0)</f>
        <v>13</v>
      </c>
      <c r="X518" s="1">
        <f>ROUNDDOWN((Table2[[#This Row],[Time]]/60-Table2[[#This Row],[Time2]])*60,0)</f>
        <v>28</v>
      </c>
      <c r="Y518" s="1">
        <f>IF(Table2[[#This Row],[Time2]]&lt;10,0&amp;Table2[[#This Row],[Time2]],Table2[[#This Row],[Time2]])</f>
        <v>13</v>
      </c>
      <c r="Z518" s="1">
        <f>IF(Table2[[#This Row],[Time3]]&lt;10,0&amp;Table2[[#This Row],[Time3]],Table2[[#This Row],[Time3]])</f>
        <v>28</v>
      </c>
      <c r="AA518" s="2" t="str">
        <f>Table2[[#This Row],[Time4]]&amp;":"&amp;Table2[[#This Row],[Time5]]</f>
        <v>13:28</v>
      </c>
      <c r="AB518" s="1" t="str" cm="1">
        <f t="array" ref="AB518">IFERROR(IF(Table2[[#This Row],[code]]="","",_xlfn.IFS(AND(Table2[[#This Row],[code]]&lt;400,Table2[[#This Row],[code]]&lt;&gt;""),2,Table2[[#This Row],[code]]&gt;500,4)),"")</f>
        <v/>
      </c>
      <c r="AC518" s="1" t="str">
        <f>IF(Table2[[#This Row],[Event]]="Penalty",Table2[[#This Row],[number]],IF(Table2[[#This Row],[Event]]="Time-Out",401,""))</f>
        <v/>
      </c>
      <c r="AD518" s="1">
        <f>ROW(A517)</f>
        <v>517</v>
      </c>
      <c r="AE518" s="1">
        <f>COUNTIFS(Table2[GameID],Table2[[#This Row],[GameID]],Table2[Column1],"&lt;="&amp;Table2[[#This Row],[Column1]])-1</f>
        <v>5</v>
      </c>
    </row>
    <row r="519" spans="1:31" x14ac:dyDescent="0.45">
      <c r="A519" t="s">
        <v>350</v>
      </c>
      <c r="B519" t="str">
        <f>_xlfn.TEXTBEFORE(Table2[[#This Row],[Kamp]]," - ")</f>
        <v>RungstedHørsholm</v>
      </c>
      <c r="C519" t="str">
        <f>_xlfn.TEXTAFTER(Table2[[#This Row],[Kamp]],"- ")</f>
        <v>Vanløse Floorball</v>
      </c>
      <c r="D519">
        <v>44899</v>
      </c>
      <c r="E519">
        <v>35336</v>
      </c>
      <c r="F519">
        <v>20222023</v>
      </c>
      <c r="G519" t="s">
        <v>17</v>
      </c>
      <c r="H519" t="s">
        <v>662</v>
      </c>
      <c r="I519" t="s">
        <v>678</v>
      </c>
      <c r="J519">
        <v>3</v>
      </c>
      <c r="K519">
        <v>29508</v>
      </c>
      <c r="L519">
        <v>1</v>
      </c>
      <c r="M519" t="s">
        <v>630</v>
      </c>
      <c r="N519" t="s">
        <v>87</v>
      </c>
      <c r="O519" t="s">
        <v>634</v>
      </c>
      <c r="P519">
        <v>27</v>
      </c>
      <c r="Q519" t="s">
        <v>634</v>
      </c>
      <c r="R519">
        <f>SUMIFS(Table2[number],Table2[Event],"Goal",Table2[H/U],"HOME",Table2[GameID],Table2[[#This Row],[GameID]],Table2[GameTime],"&lt;="&amp;Table2[[#This Row],[GameTime]])</f>
        <v>2</v>
      </c>
      <c r="S519">
        <f>SUMIFS(Table2[number],Table2[Event],"Goal",Table2[H/U],"AWAY",Table2[GameID],Table2[[#This Row],[GameID]],Table2[GameTime],"&lt;="&amp;Table2[[#This Row],[GameTime]])</f>
        <v>4</v>
      </c>
      <c r="T519" t="str">
        <f>IF(Table2[[#This Row],[Event]]="Goal",Table2[[#This Row],[Hscore]]&amp;"-"&amp;Table2[[#This Row],[Uscore]],"")</f>
        <v>2-4</v>
      </c>
      <c r="U519">
        <v>2667</v>
      </c>
      <c r="V519" s="1">
        <f>Table2[[#This Row],[GameTime]]-(Table2[[#This Row],[period]]-1)*1200</f>
        <v>267</v>
      </c>
      <c r="W519" s="1">
        <f>ROUNDDOWN(Table2[[#This Row],[Time]]/60,0)</f>
        <v>4</v>
      </c>
      <c r="X519" s="1">
        <f>ROUNDDOWN((Table2[[#This Row],[Time]]/60-Table2[[#This Row],[Time2]])*60,0)</f>
        <v>27</v>
      </c>
      <c r="Y519" s="1" t="str">
        <f>IF(Table2[[#This Row],[Time2]]&lt;10,0&amp;Table2[[#This Row],[Time2]],Table2[[#This Row],[Time2]])</f>
        <v>04</v>
      </c>
      <c r="Z519" s="1">
        <f>IF(Table2[[#This Row],[Time3]]&lt;10,0&amp;Table2[[#This Row],[Time3]],Table2[[#This Row],[Time3]])</f>
        <v>27</v>
      </c>
      <c r="AA519" s="2" t="str">
        <f>Table2[[#This Row],[Time4]]&amp;":"&amp;Table2[[#This Row],[Time5]]</f>
        <v>04:27</v>
      </c>
      <c r="AB519" s="1" t="str" cm="1">
        <f t="array" ref="AB519">IFERROR(IF(Table2[[#This Row],[code]]="","",_xlfn.IFS(AND(Table2[[#This Row],[code]]&lt;400,Table2[[#This Row],[code]]&lt;&gt;""),2,Table2[[#This Row],[code]]&gt;500,4)),"")</f>
        <v/>
      </c>
      <c r="AC519" s="1" t="str">
        <f>IF(Table2[[#This Row],[Event]]="Penalty",Table2[[#This Row],[number]],IF(Table2[[#This Row],[Event]]="Time-Out",401,""))</f>
        <v/>
      </c>
      <c r="AD519" s="1">
        <f>ROW(A518)</f>
        <v>518</v>
      </c>
      <c r="AE519" s="1">
        <f>COUNTIFS(Table2[GameID],Table2[[#This Row],[GameID]],Table2[Column1],"&lt;="&amp;Table2[[#This Row],[Column1]])-1</f>
        <v>6</v>
      </c>
    </row>
    <row r="520" spans="1:31" x14ac:dyDescent="0.45">
      <c r="A520" t="s">
        <v>350</v>
      </c>
      <c r="B520" t="str">
        <f>_xlfn.TEXTBEFORE(Table2[[#This Row],[Kamp]]," - ")</f>
        <v>RungstedHørsholm</v>
      </c>
      <c r="C520" t="str">
        <f>_xlfn.TEXTAFTER(Table2[[#This Row],[Kamp]],"- ")</f>
        <v>Vanløse Floorball</v>
      </c>
      <c r="D520">
        <v>44899</v>
      </c>
      <c r="E520">
        <v>35336</v>
      </c>
      <c r="F520">
        <v>20222023</v>
      </c>
      <c r="G520" t="s">
        <v>17</v>
      </c>
      <c r="H520" t="s">
        <v>660</v>
      </c>
      <c r="I520" t="s">
        <v>677</v>
      </c>
      <c r="J520">
        <v>3</v>
      </c>
      <c r="K520">
        <v>29509</v>
      </c>
      <c r="L520">
        <v>1</v>
      </c>
      <c r="M520" t="s">
        <v>630</v>
      </c>
      <c r="N520" t="s">
        <v>283</v>
      </c>
      <c r="O520" t="s">
        <v>105</v>
      </c>
      <c r="P520">
        <v>2</v>
      </c>
      <c r="Q520">
        <v>97</v>
      </c>
      <c r="R520">
        <f>SUMIFS(Table2[number],Table2[Event],"Goal",Table2[H/U],"HOME",Table2[GameID],Table2[[#This Row],[GameID]],Table2[GameTime],"&lt;="&amp;Table2[[#This Row],[GameTime]])</f>
        <v>2</v>
      </c>
      <c r="S520">
        <f>SUMIFS(Table2[number],Table2[Event],"Goal",Table2[H/U],"AWAY",Table2[GameID],Table2[[#This Row],[GameID]],Table2[GameTime],"&lt;="&amp;Table2[[#This Row],[GameTime]])</f>
        <v>5</v>
      </c>
      <c r="T520" t="str">
        <f>IF(Table2[[#This Row],[Event]]="Goal",Table2[[#This Row],[Hscore]]&amp;"-"&amp;Table2[[#This Row],[Uscore]],"")</f>
        <v>2-5</v>
      </c>
      <c r="U520">
        <v>2886</v>
      </c>
      <c r="V520" s="1">
        <f>Table2[[#This Row],[GameTime]]-(Table2[[#This Row],[period]]-1)*1200</f>
        <v>486</v>
      </c>
      <c r="W520" s="1">
        <f>ROUNDDOWN(Table2[[#This Row],[Time]]/60,0)</f>
        <v>8</v>
      </c>
      <c r="X520" s="1">
        <f>ROUNDDOWN((Table2[[#This Row],[Time]]/60-Table2[[#This Row],[Time2]])*60,0)</f>
        <v>5</v>
      </c>
      <c r="Y520" s="1" t="str">
        <f>IF(Table2[[#This Row],[Time2]]&lt;10,0&amp;Table2[[#This Row],[Time2]],Table2[[#This Row],[Time2]])</f>
        <v>08</v>
      </c>
      <c r="Z520" s="1" t="str">
        <f>IF(Table2[[#This Row],[Time3]]&lt;10,0&amp;Table2[[#This Row],[Time3]],Table2[[#This Row],[Time3]])</f>
        <v>05</v>
      </c>
      <c r="AA520" s="2" t="str">
        <f>Table2[[#This Row],[Time4]]&amp;":"&amp;Table2[[#This Row],[Time5]]</f>
        <v>08:05</v>
      </c>
      <c r="AB520" s="1" t="str" cm="1">
        <f t="array" ref="AB520">IFERROR(IF(Table2[[#This Row],[code]]="","",_xlfn.IFS(AND(Table2[[#This Row],[code]]&lt;400,Table2[[#This Row],[code]]&lt;&gt;""),2,Table2[[#This Row],[code]]&gt;500,4)),"")</f>
        <v/>
      </c>
      <c r="AC520" s="1" t="str">
        <f>IF(Table2[[#This Row],[Event]]="Penalty",Table2[[#This Row],[number]],IF(Table2[[#This Row],[Event]]="Time-Out",401,""))</f>
        <v/>
      </c>
      <c r="AD520" s="1">
        <f>ROW(A519)</f>
        <v>519</v>
      </c>
      <c r="AE520" s="1">
        <f>COUNTIFS(Table2[GameID],Table2[[#This Row],[GameID]],Table2[Column1],"&lt;="&amp;Table2[[#This Row],[Column1]])-1</f>
        <v>7</v>
      </c>
    </row>
    <row r="521" spans="1:31" x14ac:dyDescent="0.45">
      <c r="A521" t="s">
        <v>350</v>
      </c>
      <c r="B521" t="str">
        <f>_xlfn.TEXTBEFORE(Table2[[#This Row],[Kamp]]," - ")</f>
        <v>RungstedHørsholm</v>
      </c>
      <c r="C521" t="str">
        <f>_xlfn.TEXTAFTER(Table2[[#This Row],[Kamp]],"- ")</f>
        <v>Vanløse Floorball</v>
      </c>
      <c r="D521">
        <v>44899</v>
      </c>
      <c r="E521">
        <v>35336</v>
      </c>
      <c r="F521">
        <v>20222023</v>
      </c>
      <c r="G521" t="s">
        <v>17</v>
      </c>
      <c r="H521" t="s">
        <v>662</v>
      </c>
      <c r="I521" t="s">
        <v>678</v>
      </c>
      <c r="J521">
        <v>3</v>
      </c>
      <c r="K521">
        <v>29508</v>
      </c>
      <c r="L521">
        <v>0</v>
      </c>
      <c r="M521" t="s">
        <v>633</v>
      </c>
      <c r="N521" t="s">
        <v>634</v>
      </c>
      <c r="O521" t="s">
        <v>634</v>
      </c>
      <c r="P521" t="s">
        <v>634</v>
      </c>
      <c r="Q521" t="s">
        <v>634</v>
      </c>
      <c r="R521">
        <f>SUMIFS(Table2[number],Table2[Event],"Goal",Table2[H/U],"HOME",Table2[GameID],Table2[[#This Row],[GameID]],Table2[GameTime],"&lt;="&amp;Table2[[#This Row],[GameTime]])</f>
        <v>2</v>
      </c>
      <c r="S521">
        <f>SUMIFS(Table2[number],Table2[Event],"Goal",Table2[H/U],"AWAY",Table2[GameID],Table2[[#This Row],[GameID]],Table2[GameTime],"&lt;="&amp;Table2[[#This Row],[GameTime]])</f>
        <v>5</v>
      </c>
      <c r="T521" t="str">
        <f>IF(Table2[[#This Row],[Event]]="Goal",Table2[[#This Row],[Hscore]]&amp;"-"&amp;Table2[[#This Row],[Uscore]],"")</f>
        <v/>
      </c>
      <c r="U521">
        <v>3059</v>
      </c>
      <c r="V521" s="1">
        <f>Table2[[#This Row],[GameTime]]-(Table2[[#This Row],[period]]-1)*1200</f>
        <v>659</v>
      </c>
      <c r="W521" s="1">
        <f>ROUNDDOWN(Table2[[#This Row],[Time]]/60,0)</f>
        <v>10</v>
      </c>
      <c r="X521" s="1">
        <f>ROUNDDOWN((Table2[[#This Row],[Time]]/60-Table2[[#This Row],[Time2]])*60,0)</f>
        <v>59</v>
      </c>
      <c r="Y521" s="1">
        <f>IF(Table2[[#This Row],[Time2]]&lt;10,0&amp;Table2[[#This Row],[Time2]],Table2[[#This Row],[Time2]])</f>
        <v>10</v>
      </c>
      <c r="Z521" s="1">
        <f>IF(Table2[[#This Row],[Time3]]&lt;10,0&amp;Table2[[#This Row],[Time3]],Table2[[#This Row],[Time3]])</f>
        <v>59</v>
      </c>
      <c r="AA521" s="2" t="str">
        <f>Table2[[#This Row],[Time4]]&amp;":"&amp;Table2[[#This Row],[Time5]]</f>
        <v>10:59</v>
      </c>
      <c r="AB521" s="1" t="str" cm="1">
        <f t="array" ref="AB521">IFERROR(IF(Table2[[#This Row],[code]]="","",_xlfn.IFS(AND(Table2[[#This Row],[code]]&lt;400,Table2[[#This Row],[code]]&lt;&gt;""),2,Table2[[#This Row],[code]]&gt;500,4)),"")</f>
        <v/>
      </c>
      <c r="AC521" s="1">
        <f>IF(Table2[[#This Row],[Event]]="Penalty",Table2[[#This Row],[number]],IF(Table2[[#This Row],[Event]]="Time-Out",401,""))</f>
        <v>401</v>
      </c>
      <c r="AD521" s="1">
        <f>ROW(A520)</f>
        <v>520</v>
      </c>
      <c r="AE521" s="1">
        <f>COUNTIFS(Table2[GameID],Table2[[#This Row],[GameID]],Table2[Column1],"&lt;="&amp;Table2[[#This Row],[Column1]])-1</f>
        <v>8</v>
      </c>
    </row>
    <row r="522" spans="1:31" x14ac:dyDescent="0.45">
      <c r="A522" t="s">
        <v>350</v>
      </c>
      <c r="B522" t="str">
        <f>_xlfn.TEXTBEFORE(Table2[[#This Row],[Kamp]]," - ")</f>
        <v>RungstedHørsholm</v>
      </c>
      <c r="C522" t="str">
        <f>_xlfn.TEXTAFTER(Table2[[#This Row],[Kamp]],"- ")</f>
        <v>Vanløse Floorball</v>
      </c>
      <c r="D522">
        <v>44899</v>
      </c>
      <c r="E522">
        <v>35336</v>
      </c>
      <c r="F522">
        <v>20222023</v>
      </c>
      <c r="G522" t="s">
        <v>17</v>
      </c>
      <c r="H522" t="s">
        <v>660</v>
      </c>
      <c r="I522" t="s">
        <v>677</v>
      </c>
      <c r="J522">
        <v>3</v>
      </c>
      <c r="K522">
        <v>29509</v>
      </c>
      <c r="L522">
        <v>203</v>
      </c>
      <c r="M522" t="s">
        <v>631</v>
      </c>
      <c r="N522" t="s">
        <v>324</v>
      </c>
      <c r="O522" t="s">
        <v>634</v>
      </c>
      <c r="P522">
        <v>7</v>
      </c>
      <c r="Q522" t="s">
        <v>634</v>
      </c>
      <c r="R522">
        <f>SUMIFS(Table2[number],Table2[Event],"Goal",Table2[H/U],"HOME",Table2[GameID],Table2[[#This Row],[GameID]],Table2[GameTime],"&lt;="&amp;Table2[[#This Row],[GameTime]])</f>
        <v>2</v>
      </c>
      <c r="S522">
        <f>SUMIFS(Table2[number],Table2[Event],"Goal",Table2[H/U],"AWAY",Table2[GameID],Table2[[#This Row],[GameID]],Table2[GameTime],"&lt;="&amp;Table2[[#This Row],[GameTime]])</f>
        <v>5</v>
      </c>
      <c r="T522" t="str">
        <f>IF(Table2[[#This Row],[Event]]="Goal",Table2[[#This Row],[Hscore]]&amp;"-"&amp;Table2[[#This Row],[Uscore]],"")</f>
        <v/>
      </c>
      <c r="U522">
        <v>3291</v>
      </c>
      <c r="V522" s="1">
        <f>Table2[[#This Row],[GameTime]]-(Table2[[#This Row],[period]]-1)*1200</f>
        <v>891</v>
      </c>
      <c r="W522" s="1">
        <f>ROUNDDOWN(Table2[[#This Row],[Time]]/60,0)</f>
        <v>14</v>
      </c>
      <c r="X522" s="1">
        <f>ROUNDDOWN((Table2[[#This Row],[Time]]/60-Table2[[#This Row],[Time2]])*60,0)</f>
        <v>51</v>
      </c>
      <c r="Y522" s="1">
        <f>IF(Table2[[#This Row],[Time2]]&lt;10,0&amp;Table2[[#This Row],[Time2]],Table2[[#This Row],[Time2]])</f>
        <v>14</v>
      </c>
      <c r="Z522" s="1">
        <f>IF(Table2[[#This Row],[Time3]]&lt;10,0&amp;Table2[[#This Row],[Time3]],Table2[[#This Row],[Time3]])</f>
        <v>51</v>
      </c>
      <c r="AA522" s="2" t="str">
        <f>Table2[[#This Row],[Time4]]&amp;":"&amp;Table2[[#This Row],[Time5]]</f>
        <v>14:51</v>
      </c>
      <c r="AB522" s="1" cm="1">
        <f t="array" ref="AB522">IFERROR(IF(Table2[[#This Row],[code]]="","",_xlfn.IFS(AND(Table2[[#This Row],[code]]&lt;400,Table2[[#This Row],[code]]&lt;&gt;""),2,Table2[[#This Row],[code]]&gt;500,4)),"")</f>
        <v>2</v>
      </c>
      <c r="AC522" s="1">
        <f>IF(Table2[[#This Row],[Event]]="Penalty",Table2[[#This Row],[number]],IF(Table2[[#This Row],[Event]]="Time-Out",401,""))</f>
        <v>203</v>
      </c>
      <c r="AD522" s="1">
        <f>ROW(A521)</f>
        <v>521</v>
      </c>
      <c r="AE522" s="1">
        <f>COUNTIFS(Table2[GameID],Table2[[#This Row],[GameID]],Table2[Column1],"&lt;="&amp;Table2[[#This Row],[Column1]])-1</f>
        <v>9</v>
      </c>
    </row>
    <row r="523" spans="1:31" x14ac:dyDescent="0.45">
      <c r="A523" t="s">
        <v>350</v>
      </c>
      <c r="B523" t="str">
        <f>_xlfn.TEXTBEFORE(Table2[[#This Row],[Kamp]]," - ")</f>
        <v>RungstedHørsholm</v>
      </c>
      <c r="C523" t="str">
        <f>_xlfn.TEXTAFTER(Table2[[#This Row],[Kamp]],"- ")</f>
        <v>Vanløse Floorball</v>
      </c>
      <c r="D523">
        <v>44899</v>
      </c>
      <c r="E523">
        <v>35336</v>
      </c>
      <c r="F523">
        <v>20222023</v>
      </c>
      <c r="G523" t="s">
        <v>17</v>
      </c>
      <c r="H523" t="s">
        <v>662</v>
      </c>
      <c r="I523" t="s">
        <v>678</v>
      </c>
      <c r="J523">
        <v>3</v>
      </c>
      <c r="K523">
        <v>29508</v>
      </c>
      <c r="L523">
        <v>1</v>
      </c>
      <c r="M523" t="s">
        <v>630</v>
      </c>
      <c r="N523" t="s">
        <v>91</v>
      </c>
      <c r="O523" t="s">
        <v>86</v>
      </c>
      <c r="P523">
        <v>11</v>
      </c>
      <c r="Q523">
        <v>25</v>
      </c>
      <c r="R523">
        <f>SUMIFS(Table2[number],Table2[Event],"Goal",Table2[H/U],"HOME",Table2[GameID],Table2[[#This Row],[GameID]],Table2[GameTime],"&lt;="&amp;Table2[[#This Row],[GameTime]])</f>
        <v>3</v>
      </c>
      <c r="S523">
        <f>SUMIFS(Table2[number],Table2[Event],"Goal",Table2[H/U],"AWAY",Table2[GameID],Table2[[#This Row],[GameID]],Table2[GameTime],"&lt;="&amp;Table2[[#This Row],[GameTime]])</f>
        <v>5</v>
      </c>
      <c r="T523" t="str">
        <f>IF(Table2[[#This Row],[Event]]="Goal",Table2[[#This Row],[Hscore]]&amp;"-"&amp;Table2[[#This Row],[Uscore]],"")</f>
        <v>3-5</v>
      </c>
      <c r="U523">
        <v>3432</v>
      </c>
      <c r="V523" s="1">
        <f>Table2[[#This Row],[GameTime]]-(Table2[[#This Row],[period]]-1)*1200</f>
        <v>1032</v>
      </c>
      <c r="W523" s="1">
        <f>ROUNDDOWN(Table2[[#This Row],[Time]]/60,0)</f>
        <v>17</v>
      </c>
      <c r="X523" s="1">
        <f>ROUNDDOWN((Table2[[#This Row],[Time]]/60-Table2[[#This Row],[Time2]])*60,0)</f>
        <v>12</v>
      </c>
      <c r="Y523" s="1">
        <f>IF(Table2[[#This Row],[Time2]]&lt;10,0&amp;Table2[[#This Row],[Time2]],Table2[[#This Row],[Time2]])</f>
        <v>17</v>
      </c>
      <c r="Z523" s="1">
        <f>IF(Table2[[#This Row],[Time3]]&lt;10,0&amp;Table2[[#This Row],[Time3]],Table2[[#This Row],[Time3]])</f>
        <v>12</v>
      </c>
      <c r="AA523" s="2" t="str">
        <f>Table2[[#This Row],[Time4]]&amp;":"&amp;Table2[[#This Row],[Time5]]</f>
        <v>17:12</v>
      </c>
      <c r="AB523" s="1" t="str" cm="1">
        <f t="array" ref="AB523">IFERROR(IF(Table2[[#This Row],[code]]="","",_xlfn.IFS(AND(Table2[[#This Row],[code]]&lt;400,Table2[[#This Row],[code]]&lt;&gt;""),2,Table2[[#This Row],[code]]&gt;500,4)),"")</f>
        <v/>
      </c>
      <c r="AC523" s="1" t="str">
        <f>IF(Table2[[#This Row],[Event]]="Penalty",Table2[[#This Row],[number]],IF(Table2[[#This Row],[Event]]="Time-Out",401,""))</f>
        <v/>
      </c>
      <c r="AD523" s="1">
        <f>ROW(A522)</f>
        <v>522</v>
      </c>
      <c r="AE523" s="1">
        <f>COUNTIFS(Table2[GameID],Table2[[#This Row],[GameID]],Table2[Column1],"&lt;="&amp;Table2[[#This Row],[Column1]])-1</f>
        <v>10</v>
      </c>
    </row>
    <row r="524" spans="1:31" x14ac:dyDescent="0.45">
      <c r="A524" t="s">
        <v>362</v>
      </c>
      <c r="B524" t="str">
        <f>_xlfn.TEXTBEFORE(Table2[[#This Row],[Kamp]]," - ")</f>
        <v>Copenhagen FC</v>
      </c>
      <c r="C524" t="str">
        <f>_xlfn.TEXTAFTER(Table2[[#This Row],[Kamp]],"- ")</f>
        <v>Benløse IF</v>
      </c>
      <c r="D524">
        <v>44908</v>
      </c>
      <c r="E524">
        <v>35337</v>
      </c>
      <c r="F524">
        <v>20222023</v>
      </c>
      <c r="G524" t="s">
        <v>17</v>
      </c>
      <c r="H524" t="s">
        <v>658</v>
      </c>
      <c r="I524" t="s">
        <v>677</v>
      </c>
      <c r="J524">
        <v>1</v>
      </c>
      <c r="K524">
        <v>29507</v>
      </c>
      <c r="L524">
        <v>1</v>
      </c>
      <c r="M524" t="s">
        <v>630</v>
      </c>
      <c r="N524" t="s">
        <v>29</v>
      </c>
      <c r="O524" t="s">
        <v>24</v>
      </c>
      <c r="P524">
        <v>44</v>
      </c>
      <c r="Q524">
        <v>11</v>
      </c>
      <c r="R524">
        <f>SUMIFS(Table2[number],Table2[Event],"Goal",Table2[H/U],"HOME",Table2[GameID],Table2[[#This Row],[GameID]],Table2[GameTime],"&lt;="&amp;Table2[[#This Row],[GameTime]])</f>
        <v>0</v>
      </c>
      <c r="S524">
        <f>SUMIFS(Table2[number],Table2[Event],"Goal",Table2[H/U],"AWAY",Table2[GameID],Table2[[#This Row],[GameID]],Table2[GameTime],"&lt;="&amp;Table2[[#This Row],[GameTime]])</f>
        <v>1</v>
      </c>
      <c r="T524" t="str">
        <f>IF(Table2[[#This Row],[Event]]="Goal",Table2[[#This Row],[Hscore]]&amp;"-"&amp;Table2[[#This Row],[Uscore]],"")</f>
        <v>0-1</v>
      </c>
      <c r="U524">
        <v>377</v>
      </c>
      <c r="V524" s="1">
        <f>Table2[[#This Row],[GameTime]]-(Table2[[#This Row],[period]]-1)*1200</f>
        <v>377</v>
      </c>
      <c r="W524" s="1">
        <f>ROUNDDOWN(Table2[[#This Row],[Time]]/60,0)</f>
        <v>6</v>
      </c>
      <c r="X524" s="1">
        <f>ROUNDDOWN((Table2[[#This Row],[Time]]/60-Table2[[#This Row],[Time2]])*60,0)</f>
        <v>17</v>
      </c>
      <c r="Y524" s="1" t="str">
        <f>IF(Table2[[#This Row],[Time2]]&lt;10,0&amp;Table2[[#This Row],[Time2]],Table2[[#This Row],[Time2]])</f>
        <v>06</v>
      </c>
      <c r="Z524" s="1">
        <f>IF(Table2[[#This Row],[Time3]]&lt;10,0&amp;Table2[[#This Row],[Time3]],Table2[[#This Row],[Time3]])</f>
        <v>17</v>
      </c>
      <c r="AA524" s="2" t="str">
        <f>Table2[[#This Row],[Time4]]&amp;":"&amp;Table2[[#This Row],[Time5]]</f>
        <v>06:17</v>
      </c>
      <c r="AB524" s="1" t="str" cm="1">
        <f t="array" ref="AB524">IFERROR(IF(Table2[[#This Row],[code]]="","",_xlfn.IFS(AND(Table2[[#This Row],[code]]&lt;400,Table2[[#This Row],[code]]&lt;&gt;""),2,Table2[[#This Row],[code]]&gt;500,4)),"")</f>
        <v/>
      </c>
      <c r="AC524" s="1" t="str">
        <f>IF(Table2[[#This Row],[Event]]="Penalty",Table2[[#This Row],[number]],IF(Table2[[#This Row],[Event]]="Time-Out",401,""))</f>
        <v/>
      </c>
      <c r="AD524" s="1">
        <f>ROW(A523)</f>
        <v>523</v>
      </c>
      <c r="AE524" s="1">
        <f>COUNTIFS(Table2[GameID],Table2[[#This Row],[GameID]],Table2[Column1],"&lt;="&amp;Table2[[#This Row],[Column1]])-1</f>
        <v>0</v>
      </c>
    </row>
    <row r="525" spans="1:31" x14ac:dyDescent="0.45">
      <c r="A525" t="s">
        <v>362</v>
      </c>
      <c r="B525" t="str">
        <f>_xlfn.TEXTBEFORE(Table2[[#This Row],[Kamp]]," - ")</f>
        <v>Copenhagen FC</v>
      </c>
      <c r="C525" t="str">
        <f>_xlfn.TEXTAFTER(Table2[[#This Row],[Kamp]],"- ")</f>
        <v>Benløse IF</v>
      </c>
      <c r="D525">
        <v>44908</v>
      </c>
      <c r="E525">
        <v>35337</v>
      </c>
      <c r="F525">
        <v>20222023</v>
      </c>
      <c r="G525" t="s">
        <v>17</v>
      </c>
      <c r="H525" t="s">
        <v>658</v>
      </c>
      <c r="I525" t="s">
        <v>677</v>
      </c>
      <c r="J525">
        <v>1</v>
      </c>
      <c r="K525">
        <v>29507</v>
      </c>
      <c r="L525">
        <v>1</v>
      </c>
      <c r="M525" t="s">
        <v>630</v>
      </c>
      <c r="N525" t="s">
        <v>38</v>
      </c>
      <c r="O525" t="s">
        <v>645</v>
      </c>
      <c r="P525">
        <v>98</v>
      </c>
      <c r="Q525">
        <v>36</v>
      </c>
      <c r="R525">
        <f>SUMIFS(Table2[number],Table2[Event],"Goal",Table2[H/U],"HOME",Table2[GameID],Table2[[#This Row],[GameID]],Table2[GameTime],"&lt;="&amp;Table2[[#This Row],[GameTime]])</f>
        <v>0</v>
      </c>
      <c r="S525">
        <f>SUMIFS(Table2[number],Table2[Event],"Goal",Table2[H/U],"AWAY",Table2[GameID],Table2[[#This Row],[GameID]],Table2[GameTime],"&lt;="&amp;Table2[[#This Row],[GameTime]])</f>
        <v>2</v>
      </c>
      <c r="T525" t="str">
        <f>IF(Table2[[#This Row],[Event]]="Goal",Table2[[#This Row],[Hscore]]&amp;"-"&amp;Table2[[#This Row],[Uscore]],"")</f>
        <v>0-2</v>
      </c>
      <c r="U525">
        <v>585</v>
      </c>
      <c r="V525" s="1">
        <f>Table2[[#This Row],[GameTime]]-(Table2[[#This Row],[period]]-1)*1200</f>
        <v>585</v>
      </c>
      <c r="W525" s="1">
        <f>ROUNDDOWN(Table2[[#This Row],[Time]]/60,0)</f>
        <v>9</v>
      </c>
      <c r="X525" s="1">
        <f>ROUNDDOWN((Table2[[#This Row],[Time]]/60-Table2[[#This Row],[Time2]])*60,0)</f>
        <v>45</v>
      </c>
      <c r="Y525" s="1" t="str">
        <f>IF(Table2[[#This Row],[Time2]]&lt;10,0&amp;Table2[[#This Row],[Time2]],Table2[[#This Row],[Time2]])</f>
        <v>09</v>
      </c>
      <c r="Z525" s="1">
        <f>IF(Table2[[#This Row],[Time3]]&lt;10,0&amp;Table2[[#This Row],[Time3]],Table2[[#This Row],[Time3]])</f>
        <v>45</v>
      </c>
      <c r="AA525" s="2" t="str">
        <f>Table2[[#This Row],[Time4]]&amp;":"&amp;Table2[[#This Row],[Time5]]</f>
        <v>09:45</v>
      </c>
      <c r="AB525" s="1" t="str" cm="1">
        <f t="array" ref="AB525">IFERROR(IF(Table2[[#This Row],[code]]="","",_xlfn.IFS(AND(Table2[[#This Row],[code]]&lt;400,Table2[[#This Row],[code]]&lt;&gt;""),2,Table2[[#This Row],[code]]&gt;500,4)),"")</f>
        <v/>
      </c>
      <c r="AC525" s="1" t="str">
        <f>IF(Table2[[#This Row],[Event]]="Penalty",Table2[[#This Row],[number]],IF(Table2[[#This Row],[Event]]="Time-Out",401,""))</f>
        <v/>
      </c>
      <c r="AD525" s="1">
        <f>ROW(A524)</f>
        <v>524</v>
      </c>
      <c r="AE525" s="1">
        <f>COUNTIFS(Table2[GameID],Table2[[#This Row],[GameID]],Table2[Column1],"&lt;="&amp;Table2[[#This Row],[Column1]])-1</f>
        <v>1</v>
      </c>
    </row>
    <row r="526" spans="1:31" x14ac:dyDescent="0.45">
      <c r="A526" t="s">
        <v>362</v>
      </c>
      <c r="B526" t="str">
        <f>_xlfn.TEXTBEFORE(Table2[[#This Row],[Kamp]]," - ")</f>
        <v>Copenhagen FC</v>
      </c>
      <c r="C526" t="str">
        <f>_xlfn.TEXTAFTER(Table2[[#This Row],[Kamp]],"- ")</f>
        <v>Benløse IF</v>
      </c>
      <c r="D526">
        <v>44908</v>
      </c>
      <c r="E526">
        <v>35337</v>
      </c>
      <c r="F526">
        <v>20222023</v>
      </c>
      <c r="G526" t="s">
        <v>17</v>
      </c>
      <c r="H526" t="s">
        <v>667</v>
      </c>
      <c r="I526" t="s">
        <v>678</v>
      </c>
      <c r="J526">
        <v>1</v>
      </c>
      <c r="K526">
        <v>29513</v>
      </c>
      <c r="L526">
        <v>201</v>
      </c>
      <c r="M526" t="s">
        <v>631</v>
      </c>
      <c r="N526" t="s">
        <v>247</v>
      </c>
      <c r="O526" t="s">
        <v>634</v>
      </c>
      <c r="P526">
        <v>27</v>
      </c>
      <c r="Q526" t="s">
        <v>634</v>
      </c>
      <c r="R526">
        <f>SUMIFS(Table2[number],Table2[Event],"Goal",Table2[H/U],"HOME",Table2[GameID],Table2[[#This Row],[GameID]],Table2[GameTime],"&lt;="&amp;Table2[[#This Row],[GameTime]])</f>
        <v>0</v>
      </c>
      <c r="S526">
        <f>SUMIFS(Table2[number],Table2[Event],"Goal",Table2[H/U],"AWAY",Table2[GameID],Table2[[#This Row],[GameID]],Table2[GameTime],"&lt;="&amp;Table2[[#This Row],[GameTime]])</f>
        <v>2</v>
      </c>
      <c r="T526" t="str">
        <f>IF(Table2[[#This Row],[Event]]="Goal",Table2[[#This Row],[Hscore]]&amp;"-"&amp;Table2[[#This Row],[Uscore]],"")</f>
        <v/>
      </c>
      <c r="U526">
        <v>784</v>
      </c>
      <c r="V526" s="1">
        <f>Table2[[#This Row],[GameTime]]-(Table2[[#This Row],[period]]-1)*1200</f>
        <v>784</v>
      </c>
      <c r="W526" s="1">
        <f>ROUNDDOWN(Table2[[#This Row],[Time]]/60,0)</f>
        <v>13</v>
      </c>
      <c r="X526" s="1">
        <f>ROUNDDOWN((Table2[[#This Row],[Time]]/60-Table2[[#This Row],[Time2]])*60,0)</f>
        <v>3</v>
      </c>
      <c r="Y526" s="1">
        <f>IF(Table2[[#This Row],[Time2]]&lt;10,0&amp;Table2[[#This Row],[Time2]],Table2[[#This Row],[Time2]])</f>
        <v>13</v>
      </c>
      <c r="Z526" s="1" t="str">
        <f>IF(Table2[[#This Row],[Time3]]&lt;10,0&amp;Table2[[#This Row],[Time3]],Table2[[#This Row],[Time3]])</f>
        <v>03</v>
      </c>
      <c r="AA526" s="2" t="str">
        <f>Table2[[#This Row],[Time4]]&amp;":"&amp;Table2[[#This Row],[Time5]]</f>
        <v>13:03</v>
      </c>
      <c r="AB526" s="1" cm="1">
        <f t="array" ref="AB526">IFERROR(IF(Table2[[#This Row],[code]]="","",_xlfn.IFS(AND(Table2[[#This Row],[code]]&lt;400,Table2[[#This Row],[code]]&lt;&gt;""),2,Table2[[#This Row],[code]]&gt;500,4)),"")</f>
        <v>2</v>
      </c>
      <c r="AC526" s="1">
        <f>IF(Table2[[#This Row],[Event]]="Penalty",Table2[[#This Row],[number]],IF(Table2[[#This Row],[Event]]="Time-Out",401,""))</f>
        <v>201</v>
      </c>
      <c r="AD526" s="1">
        <f>ROW(A525)</f>
        <v>525</v>
      </c>
      <c r="AE526" s="1">
        <f>COUNTIFS(Table2[GameID],Table2[[#This Row],[GameID]],Table2[Column1],"&lt;="&amp;Table2[[#This Row],[Column1]])-1</f>
        <v>2</v>
      </c>
    </row>
    <row r="527" spans="1:31" x14ac:dyDescent="0.45">
      <c r="A527" t="s">
        <v>362</v>
      </c>
      <c r="B527" t="str">
        <f>_xlfn.TEXTBEFORE(Table2[[#This Row],[Kamp]]," - ")</f>
        <v>Copenhagen FC</v>
      </c>
      <c r="C527" t="str">
        <f>_xlfn.TEXTAFTER(Table2[[#This Row],[Kamp]],"- ")</f>
        <v>Benløse IF</v>
      </c>
      <c r="D527">
        <v>44908</v>
      </c>
      <c r="E527">
        <v>35337</v>
      </c>
      <c r="F527">
        <v>20222023</v>
      </c>
      <c r="G527" t="s">
        <v>17</v>
      </c>
      <c r="H527" t="s">
        <v>658</v>
      </c>
      <c r="I527" t="s">
        <v>677</v>
      </c>
      <c r="J527">
        <v>1</v>
      </c>
      <c r="K527">
        <v>29507</v>
      </c>
      <c r="L527">
        <v>1</v>
      </c>
      <c r="M527" t="s">
        <v>630</v>
      </c>
      <c r="N527" t="s">
        <v>36</v>
      </c>
      <c r="O527" t="s">
        <v>679</v>
      </c>
      <c r="P527">
        <v>87</v>
      </c>
      <c r="Q527">
        <v>56</v>
      </c>
      <c r="R527">
        <f>SUMIFS(Table2[number],Table2[Event],"Goal",Table2[H/U],"HOME",Table2[GameID],Table2[[#This Row],[GameID]],Table2[GameTime],"&lt;="&amp;Table2[[#This Row],[GameTime]])</f>
        <v>0</v>
      </c>
      <c r="S527">
        <f>SUMIFS(Table2[number],Table2[Event],"Goal",Table2[H/U],"AWAY",Table2[GameID],Table2[[#This Row],[GameID]],Table2[GameTime],"&lt;="&amp;Table2[[#This Row],[GameTime]])</f>
        <v>3</v>
      </c>
      <c r="T527" t="str">
        <f>IF(Table2[[#This Row],[Event]]="Goal",Table2[[#This Row],[Hscore]]&amp;"-"&amp;Table2[[#This Row],[Uscore]],"")</f>
        <v>0-3</v>
      </c>
      <c r="U527">
        <v>961</v>
      </c>
      <c r="V527" s="1">
        <f>Table2[[#This Row],[GameTime]]-(Table2[[#This Row],[period]]-1)*1200</f>
        <v>961</v>
      </c>
      <c r="W527" s="1">
        <f>ROUNDDOWN(Table2[[#This Row],[Time]]/60,0)</f>
        <v>16</v>
      </c>
      <c r="X527" s="1">
        <f>ROUNDDOWN((Table2[[#This Row],[Time]]/60-Table2[[#This Row],[Time2]])*60,0)</f>
        <v>0</v>
      </c>
      <c r="Y527" s="1">
        <f>IF(Table2[[#This Row],[Time2]]&lt;10,0&amp;Table2[[#This Row],[Time2]],Table2[[#This Row],[Time2]])</f>
        <v>16</v>
      </c>
      <c r="Z527" s="1" t="str">
        <f>IF(Table2[[#This Row],[Time3]]&lt;10,0&amp;Table2[[#This Row],[Time3]],Table2[[#This Row],[Time3]])</f>
        <v>00</v>
      </c>
      <c r="AA527" s="2" t="str">
        <f>Table2[[#This Row],[Time4]]&amp;":"&amp;Table2[[#This Row],[Time5]]</f>
        <v>16:00</v>
      </c>
      <c r="AB527" s="1" t="str" cm="1">
        <f t="array" ref="AB527">IFERROR(IF(Table2[[#This Row],[code]]="","",_xlfn.IFS(AND(Table2[[#This Row],[code]]&lt;400,Table2[[#This Row],[code]]&lt;&gt;""),2,Table2[[#This Row],[code]]&gt;500,4)),"")</f>
        <v/>
      </c>
      <c r="AC527" s="1" t="str">
        <f>IF(Table2[[#This Row],[Event]]="Penalty",Table2[[#This Row],[number]],IF(Table2[[#This Row],[Event]]="Time-Out",401,""))</f>
        <v/>
      </c>
      <c r="AD527" s="1">
        <f>ROW(A526)</f>
        <v>526</v>
      </c>
      <c r="AE527" s="1">
        <f>COUNTIFS(Table2[GameID],Table2[[#This Row],[GameID]],Table2[Column1],"&lt;="&amp;Table2[[#This Row],[Column1]])-1</f>
        <v>3</v>
      </c>
    </row>
    <row r="528" spans="1:31" x14ac:dyDescent="0.45">
      <c r="A528" t="s">
        <v>362</v>
      </c>
      <c r="B528" t="str">
        <f>_xlfn.TEXTBEFORE(Table2[[#This Row],[Kamp]]," - ")</f>
        <v>Copenhagen FC</v>
      </c>
      <c r="C528" t="str">
        <f>_xlfn.TEXTAFTER(Table2[[#This Row],[Kamp]],"- ")</f>
        <v>Benløse IF</v>
      </c>
      <c r="D528">
        <v>44908</v>
      </c>
      <c r="E528">
        <v>35337</v>
      </c>
      <c r="F528">
        <v>20222023</v>
      </c>
      <c r="G528" t="s">
        <v>17</v>
      </c>
      <c r="H528" t="s">
        <v>667</v>
      </c>
      <c r="I528" t="s">
        <v>678</v>
      </c>
      <c r="J528">
        <v>2</v>
      </c>
      <c r="K528">
        <v>29513</v>
      </c>
      <c r="L528">
        <v>1</v>
      </c>
      <c r="M528" t="s">
        <v>630</v>
      </c>
      <c r="N528" t="s">
        <v>253</v>
      </c>
      <c r="O528" t="s">
        <v>240</v>
      </c>
      <c r="P528">
        <v>69</v>
      </c>
      <c r="Q528">
        <v>3</v>
      </c>
      <c r="R528">
        <f>SUMIFS(Table2[number],Table2[Event],"Goal",Table2[H/U],"HOME",Table2[GameID],Table2[[#This Row],[GameID]],Table2[GameTime],"&lt;="&amp;Table2[[#This Row],[GameTime]])</f>
        <v>1</v>
      </c>
      <c r="S528">
        <f>SUMIFS(Table2[number],Table2[Event],"Goal",Table2[H/U],"AWAY",Table2[GameID],Table2[[#This Row],[GameID]],Table2[GameTime],"&lt;="&amp;Table2[[#This Row],[GameTime]])</f>
        <v>3</v>
      </c>
      <c r="T528" t="str">
        <f>IF(Table2[[#This Row],[Event]]="Goal",Table2[[#This Row],[Hscore]]&amp;"-"&amp;Table2[[#This Row],[Uscore]],"")</f>
        <v>1-3</v>
      </c>
      <c r="U528">
        <v>1472</v>
      </c>
      <c r="V528" s="1">
        <f>Table2[[#This Row],[GameTime]]-(Table2[[#This Row],[period]]-1)*1200</f>
        <v>272</v>
      </c>
      <c r="W528" s="1">
        <f>ROUNDDOWN(Table2[[#This Row],[Time]]/60,0)</f>
        <v>4</v>
      </c>
      <c r="X528" s="1">
        <f>ROUNDDOWN((Table2[[#This Row],[Time]]/60-Table2[[#This Row],[Time2]])*60,0)</f>
        <v>32</v>
      </c>
      <c r="Y528" s="1" t="str">
        <f>IF(Table2[[#This Row],[Time2]]&lt;10,0&amp;Table2[[#This Row],[Time2]],Table2[[#This Row],[Time2]])</f>
        <v>04</v>
      </c>
      <c r="Z528" s="1">
        <f>IF(Table2[[#This Row],[Time3]]&lt;10,0&amp;Table2[[#This Row],[Time3]],Table2[[#This Row],[Time3]])</f>
        <v>32</v>
      </c>
      <c r="AA528" s="2" t="str">
        <f>Table2[[#This Row],[Time4]]&amp;":"&amp;Table2[[#This Row],[Time5]]</f>
        <v>04:32</v>
      </c>
      <c r="AB528" s="1" t="str" cm="1">
        <f t="array" ref="AB528">IFERROR(IF(Table2[[#This Row],[code]]="","",_xlfn.IFS(AND(Table2[[#This Row],[code]]&lt;400,Table2[[#This Row],[code]]&lt;&gt;""),2,Table2[[#This Row],[code]]&gt;500,4)),"")</f>
        <v/>
      </c>
      <c r="AC528" s="1" t="str">
        <f>IF(Table2[[#This Row],[Event]]="Penalty",Table2[[#This Row],[number]],IF(Table2[[#This Row],[Event]]="Time-Out",401,""))</f>
        <v/>
      </c>
      <c r="AD528" s="1">
        <f>ROW(A527)</f>
        <v>527</v>
      </c>
      <c r="AE528" s="1">
        <f>COUNTIFS(Table2[GameID],Table2[[#This Row],[GameID]],Table2[Column1],"&lt;="&amp;Table2[[#This Row],[Column1]])-1</f>
        <v>4</v>
      </c>
    </row>
    <row r="529" spans="1:31" x14ac:dyDescent="0.45">
      <c r="A529" t="s">
        <v>362</v>
      </c>
      <c r="B529" t="str">
        <f>_xlfn.TEXTBEFORE(Table2[[#This Row],[Kamp]]," - ")</f>
        <v>Copenhagen FC</v>
      </c>
      <c r="C529" t="str">
        <f>_xlfn.TEXTAFTER(Table2[[#This Row],[Kamp]],"- ")</f>
        <v>Benløse IF</v>
      </c>
      <c r="D529">
        <v>44908</v>
      </c>
      <c r="E529">
        <v>35337</v>
      </c>
      <c r="F529">
        <v>20222023</v>
      </c>
      <c r="G529" t="s">
        <v>17</v>
      </c>
      <c r="H529" t="s">
        <v>667</v>
      </c>
      <c r="I529" t="s">
        <v>678</v>
      </c>
      <c r="J529">
        <v>2</v>
      </c>
      <c r="K529">
        <v>29513</v>
      </c>
      <c r="L529">
        <v>201</v>
      </c>
      <c r="M529" t="s">
        <v>631</v>
      </c>
      <c r="N529" t="s">
        <v>244</v>
      </c>
      <c r="O529" t="s">
        <v>634</v>
      </c>
      <c r="P529">
        <v>20</v>
      </c>
      <c r="Q529" t="s">
        <v>634</v>
      </c>
      <c r="R529">
        <f>SUMIFS(Table2[number],Table2[Event],"Goal",Table2[H/U],"HOME",Table2[GameID],Table2[[#This Row],[GameID]],Table2[GameTime],"&lt;="&amp;Table2[[#This Row],[GameTime]])</f>
        <v>1</v>
      </c>
      <c r="S529">
        <f>SUMIFS(Table2[number],Table2[Event],"Goal",Table2[H/U],"AWAY",Table2[GameID],Table2[[#This Row],[GameID]],Table2[GameTime],"&lt;="&amp;Table2[[#This Row],[GameTime]])</f>
        <v>3</v>
      </c>
      <c r="T529" t="str">
        <f>IF(Table2[[#This Row],[Event]]="Goal",Table2[[#This Row],[Hscore]]&amp;"-"&amp;Table2[[#This Row],[Uscore]],"")</f>
        <v/>
      </c>
      <c r="U529">
        <v>2068</v>
      </c>
      <c r="V529" s="1">
        <f>Table2[[#This Row],[GameTime]]-(Table2[[#This Row],[period]]-1)*1200</f>
        <v>868</v>
      </c>
      <c r="W529" s="1">
        <f>ROUNDDOWN(Table2[[#This Row],[Time]]/60,0)</f>
        <v>14</v>
      </c>
      <c r="X529" s="1">
        <f>ROUNDDOWN((Table2[[#This Row],[Time]]/60-Table2[[#This Row],[Time2]])*60,0)</f>
        <v>28</v>
      </c>
      <c r="Y529" s="1">
        <f>IF(Table2[[#This Row],[Time2]]&lt;10,0&amp;Table2[[#This Row],[Time2]],Table2[[#This Row],[Time2]])</f>
        <v>14</v>
      </c>
      <c r="Z529" s="1">
        <f>IF(Table2[[#This Row],[Time3]]&lt;10,0&amp;Table2[[#This Row],[Time3]],Table2[[#This Row],[Time3]])</f>
        <v>28</v>
      </c>
      <c r="AA529" s="2" t="str">
        <f>Table2[[#This Row],[Time4]]&amp;":"&amp;Table2[[#This Row],[Time5]]</f>
        <v>14:28</v>
      </c>
      <c r="AB529" s="1" cm="1">
        <f t="array" ref="AB529">IFERROR(IF(Table2[[#This Row],[code]]="","",_xlfn.IFS(AND(Table2[[#This Row],[code]]&lt;400,Table2[[#This Row],[code]]&lt;&gt;""),2,Table2[[#This Row],[code]]&gt;500,4)),"")</f>
        <v>2</v>
      </c>
      <c r="AC529" s="1">
        <f>IF(Table2[[#This Row],[Event]]="Penalty",Table2[[#This Row],[number]],IF(Table2[[#This Row],[Event]]="Time-Out",401,""))</f>
        <v>201</v>
      </c>
      <c r="AD529" s="1">
        <f>ROW(A528)</f>
        <v>528</v>
      </c>
      <c r="AE529" s="1">
        <f>COUNTIFS(Table2[GameID],Table2[[#This Row],[GameID]],Table2[Column1],"&lt;="&amp;Table2[[#This Row],[Column1]])-1</f>
        <v>5</v>
      </c>
    </row>
    <row r="530" spans="1:31" x14ac:dyDescent="0.45">
      <c r="A530" t="s">
        <v>362</v>
      </c>
      <c r="B530" t="str">
        <f>_xlfn.TEXTBEFORE(Table2[[#This Row],[Kamp]]," - ")</f>
        <v>Copenhagen FC</v>
      </c>
      <c r="C530" t="str">
        <f>_xlfn.TEXTAFTER(Table2[[#This Row],[Kamp]],"- ")</f>
        <v>Benløse IF</v>
      </c>
      <c r="D530">
        <v>44908</v>
      </c>
      <c r="E530">
        <v>35337</v>
      </c>
      <c r="F530">
        <v>20222023</v>
      </c>
      <c r="G530" t="s">
        <v>17</v>
      </c>
      <c r="H530" t="s">
        <v>658</v>
      </c>
      <c r="I530" t="s">
        <v>677</v>
      </c>
      <c r="J530">
        <v>2</v>
      </c>
      <c r="K530">
        <v>29507</v>
      </c>
      <c r="L530">
        <v>1</v>
      </c>
      <c r="M530" t="s">
        <v>630</v>
      </c>
      <c r="N530" t="s">
        <v>37</v>
      </c>
      <c r="O530" t="s">
        <v>18</v>
      </c>
      <c r="P530">
        <v>90</v>
      </c>
      <c r="Q530">
        <v>4</v>
      </c>
      <c r="R530">
        <f>SUMIFS(Table2[number],Table2[Event],"Goal",Table2[H/U],"HOME",Table2[GameID],Table2[[#This Row],[GameID]],Table2[GameTime],"&lt;="&amp;Table2[[#This Row],[GameTime]])</f>
        <v>1</v>
      </c>
      <c r="S530">
        <f>SUMIFS(Table2[number],Table2[Event],"Goal",Table2[H/U],"AWAY",Table2[GameID],Table2[[#This Row],[GameID]],Table2[GameTime],"&lt;="&amp;Table2[[#This Row],[GameTime]])</f>
        <v>4</v>
      </c>
      <c r="T530" t="str">
        <f>IF(Table2[[#This Row],[Event]]="Goal",Table2[[#This Row],[Hscore]]&amp;"-"&amp;Table2[[#This Row],[Uscore]],"")</f>
        <v>1-4</v>
      </c>
      <c r="U530">
        <v>2189</v>
      </c>
      <c r="V530" s="1">
        <f>Table2[[#This Row],[GameTime]]-(Table2[[#This Row],[period]]-1)*1200</f>
        <v>989</v>
      </c>
      <c r="W530" s="1">
        <f>ROUNDDOWN(Table2[[#This Row],[Time]]/60,0)</f>
        <v>16</v>
      </c>
      <c r="X530" s="1">
        <f>ROUNDDOWN((Table2[[#This Row],[Time]]/60-Table2[[#This Row],[Time2]])*60,0)</f>
        <v>29</v>
      </c>
      <c r="Y530" s="1">
        <f>IF(Table2[[#This Row],[Time2]]&lt;10,0&amp;Table2[[#This Row],[Time2]],Table2[[#This Row],[Time2]])</f>
        <v>16</v>
      </c>
      <c r="Z530" s="1">
        <f>IF(Table2[[#This Row],[Time3]]&lt;10,0&amp;Table2[[#This Row],[Time3]],Table2[[#This Row],[Time3]])</f>
        <v>29</v>
      </c>
      <c r="AA530" s="2" t="str">
        <f>Table2[[#This Row],[Time4]]&amp;":"&amp;Table2[[#This Row],[Time5]]</f>
        <v>16:29</v>
      </c>
      <c r="AB530" s="1" t="str" cm="1">
        <f t="array" ref="AB530">IFERROR(IF(Table2[[#This Row],[code]]="","",_xlfn.IFS(AND(Table2[[#This Row],[code]]&lt;400,Table2[[#This Row],[code]]&lt;&gt;""),2,Table2[[#This Row],[code]]&gt;500,4)),"")</f>
        <v/>
      </c>
      <c r="AC530" s="1" t="str">
        <f>IF(Table2[[#This Row],[Event]]="Penalty",Table2[[#This Row],[number]],IF(Table2[[#This Row],[Event]]="Time-Out",401,""))</f>
        <v/>
      </c>
      <c r="AD530" s="1">
        <f>ROW(A529)</f>
        <v>529</v>
      </c>
      <c r="AE530" s="1">
        <f>COUNTIFS(Table2[GameID],Table2[[#This Row],[GameID]],Table2[Column1],"&lt;="&amp;Table2[[#This Row],[Column1]])-1</f>
        <v>6</v>
      </c>
    </row>
    <row r="531" spans="1:31" x14ac:dyDescent="0.45">
      <c r="A531" t="s">
        <v>362</v>
      </c>
      <c r="B531" t="str">
        <f>_xlfn.TEXTBEFORE(Table2[[#This Row],[Kamp]]," - ")</f>
        <v>Copenhagen FC</v>
      </c>
      <c r="C531" t="str">
        <f>_xlfn.TEXTAFTER(Table2[[#This Row],[Kamp]],"- ")</f>
        <v>Benløse IF</v>
      </c>
      <c r="D531">
        <v>44908</v>
      </c>
      <c r="E531">
        <v>35337</v>
      </c>
      <c r="F531">
        <v>20222023</v>
      </c>
      <c r="G531" t="s">
        <v>17</v>
      </c>
      <c r="H531" t="s">
        <v>658</v>
      </c>
      <c r="I531" t="s">
        <v>677</v>
      </c>
      <c r="J531">
        <v>2</v>
      </c>
      <c r="K531">
        <v>29507</v>
      </c>
      <c r="L531">
        <v>208</v>
      </c>
      <c r="M531" t="s">
        <v>631</v>
      </c>
      <c r="N531" t="s">
        <v>36</v>
      </c>
      <c r="O531" t="s">
        <v>634</v>
      </c>
      <c r="P531">
        <v>87</v>
      </c>
      <c r="Q531" t="s">
        <v>634</v>
      </c>
      <c r="R531">
        <f>SUMIFS(Table2[number],Table2[Event],"Goal",Table2[H/U],"HOME",Table2[GameID],Table2[[#This Row],[GameID]],Table2[GameTime],"&lt;="&amp;Table2[[#This Row],[GameTime]])</f>
        <v>1</v>
      </c>
      <c r="S531">
        <f>SUMIFS(Table2[number],Table2[Event],"Goal",Table2[H/U],"AWAY",Table2[GameID],Table2[[#This Row],[GameID]],Table2[GameTime],"&lt;="&amp;Table2[[#This Row],[GameTime]])</f>
        <v>4</v>
      </c>
      <c r="T531" t="str">
        <f>IF(Table2[[#This Row],[Event]]="Goal",Table2[[#This Row],[Hscore]]&amp;"-"&amp;Table2[[#This Row],[Uscore]],"")</f>
        <v/>
      </c>
      <c r="U531">
        <v>2254</v>
      </c>
      <c r="V531" s="1">
        <f>Table2[[#This Row],[GameTime]]-(Table2[[#This Row],[period]]-1)*1200</f>
        <v>1054</v>
      </c>
      <c r="W531" s="1">
        <f>ROUNDDOWN(Table2[[#This Row],[Time]]/60,0)</f>
        <v>17</v>
      </c>
      <c r="X531" s="1">
        <f>ROUNDDOWN((Table2[[#This Row],[Time]]/60-Table2[[#This Row],[Time2]])*60,0)</f>
        <v>34</v>
      </c>
      <c r="Y531" s="1">
        <f>IF(Table2[[#This Row],[Time2]]&lt;10,0&amp;Table2[[#This Row],[Time2]],Table2[[#This Row],[Time2]])</f>
        <v>17</v>
      </c>
      <c r="Z531" s="1">
        <f>IF(Table2[[#This Row],[Time3]]&lt;10,0&amp;Table2[[#This Row],[Time3]],Table2[[#This Row],[Time3]])</f>
        <v>34</v>
      </c>
      <c r="AA531" s="2" t="str">
        <f>Table2[[#This Row],[Time4]]&amp;":"&amp;Table2[[#This Row],[Time5]]</f>
        <v>17:34</v>
      </c>
      <c r="AB531" s="1" cm="1">
        <f t="array" ref="AB531">IFERROR(IF(Table2[[#This Row],[code]]="","",_xlfn.IFS(AND(Table2[[#This Row],[code]]&lt;400,Table2[[#This Row],[code]]&lt;&gt;""),2,Table2[[#This Row],[code]]&gt;500,4)),"")</f>
        <v>2</v>
      </c>
      <c r="AC531" s="1">
        <f>IF(Table2[[#This Row],[Event]]="Penalty",Table2[[#This Row],[number]],IF(Table2[[#This Row],[Event]]="Time-Out",401,""))</f>
        <v>208</v>
      </c>
      <c r="AD531" s="1">
        <f>ROW(A530)</f>
        <v>530</v>
      </c>
      <c r="AE531" s="1">
        <f>COUNTIFS(Table2[GameID],Table2[[#This Row],[GameID]],Table2[Column1],"&lt;="&amp;Table2[[#This Row],[Column1]])-1</f>
        <v>7</v>
      </c>
    </row>
    <row r="532" spans="1:31" x14ac:dyDescent="0.45">
      <c r="A532" t="s">
        <v>362</v>
      </c>
      <c r="B532" t="str">
        <f>_xlfn.TEXTBEFORE(Table2[[#This Row],[Kamp]]," - ")</f>
        <v>Copenhagen FC</v>
      </c>
      <c r="C532" t="str">
        <f>_xlfn.TEXTAFTER(Table2[[#This Row],[Kamp]],"- ")</f>
        <v>Benløse IF</v>
      </c>
      <c r="D532">
        <v>44908</v>
      </c>
      <c r="E532">
        <v>35337</v>
      </c>
      <c r="F532">
        <v>20222023</v>
      </c>
      <c r="G532" t="s">
        <v>17</v>
      </c>
      <c r="H532" t="s">
        <v>658</v>
      </c>
      <c r="I532" t="s">
        <v>677</v>
      </c>
      <c r="J532">
        <v>2</v>
      </c>
      <c r="K532">
        <v>29507</v>
      </c>
      <c r="L532">
        <v>212</v>
      </c>
      <c r="M532" t="s">
        <v>631</v>
      </c>
      <c r="N532" t="s">
        <v>36</v>
      </c>
      <c r="O532" t="s">
        <v>634</v>
      </c>
      <c r="P532">
        <v>87</v>
      </c>
      <c r="Q532" t="s">
        <v>634</v>
      </c>
      <c r="R532">
        <f>SUMIFS(Table2[number],Table2[Event],"Goal",Table2[H/U],"HOME",Table2[GameID],Table2[[#This Row],[GameID]],Table2[GameTime],"&lt;="&amp;Table2[[#This Row],[GameTime]])</f>
        <v>1</v>
      </c>
      <c r="S532">
        <f>SUMIFS(Table2[number],Table2[Event],"Goal",Table2[H/U],"AWAY",Table2[GameID],Table2[[#This Row],[GameID]],Table2[GameTime],"&lt;="&amp;Table2[[#This Row],[GameTime]])</f>
        <v>4</v>
      </c>
      <c r="T532" t="str">
        <f>IF(Table2[[#This Row],[Event]]="Goal",Table2[[#This Row],[Hscore]]&amp;"-"&amp;Table2[[#This Row],[Uscore]],"")</f>
        <v/>
      </c>
      <c r="U532">
        <v>2399</v>
      </c>
      <c r="V532" s="1">
        <f>Table2[[#This Row],[GameTime]]-(Table2[[#This Row],[period]]-1)*1200</f>
        <v>1199</v>
      </c>
      <c r="W532" s="1">
        <f>ROUNDDOWN(Table2[[#This Row],[Time]]/60,0)</f>
        <v>19</v>
      </c>
      <c r="X532" s="1">
        <f>ROUNDDOWN((Table2[[#This Row],[Time]]/60-Table2[[#This Row],[Time2]])*60,0)</f>
        <v>59</v>
      </c>
      <c r="Y532" s="1">
        <f>IF(Table2[[#This Row],[Time2]]&lt;10,0&amp;Table2[[#This Row],[Time2]],Table2[[#This Row],[Time2]])</f>
        <v>19</v>
      </c>
      <c r="Z532" s="1">
        <f>IF(Table2[[#This Row],[Time3]]&lt;10,0&amp;Table2[[#This Row],[Time3]],Table2[[#This Row],[Time3]])</f>
        <v>59</v>
      </c>
      <c r="AA532" s="2" t="str">
        <f>Table2[[#This Row],[Time4]]&amp;":"&amp;Table2[[#This Row],[Time5]]</f>
        <v>19:59</v>
      </c>
      <c r="AB532" s="1" cm="1">
        <f t="array" ref="AB532">IFERROR(IF(Table2[[#This Row],[code]]="","",_xlfn.IFS(AND(Table2[[#This Row],[code]]&lt;400,Table2[[#This Row],[code]]&lt;&gt;""),2,Table2[[#This Row],[code]]&gt;500,4)),"")</f>
        <v>2</v>
      </c>
      <c r="AC532" s="1">
        <f>IF(Table2[[#This Row],[Event]]="Penalty",Table2[[#This Row],[number]],IF(Table2[[#This Row],[Event]]="Time-Out",401,""))</f>
        <v>212</v>
      </c>
      <c r="AD532" s="1">
        <f>ROW(A531)</f>
        <v>531</v>
      </c>
      <c r="AE532" s="1">
        <f>COUNTIFS(Table2[GameID],Table2[[#This Row],[GameID]],Table2[Column1],"&lt;="&amp;Table2[[#This Row],[Column1]])-1</f>
        <v>8</v>
      </c>
    </row>
    <row r="533" spans="1:31" x14ac:dyDescent="0.45">
      <c r="A533" t="s">
        <v>362</v>
      </c>
      <c r="B533" t="str">
        <f>_xlfn.TEXTBEFORE(Table2[[#This Row],[Kamp]]," - ")</f>
        <v>Copenhagen FC</v>
      </c>
      <c r="C533" t="str">
        <f>_xlfn.TEXTAFTER(Table2[[#This Row],[Kamp]],"- ")</f>
        <v>Benløse IF</v>
      </c>
      <c r="D533">
        <v>44908</v>
      </c>
      <c r="E533">
        <v>35337</v>
      </c>
      <c r="F533">
        <v>20222023</v>
      </c>
      <c r="G533" t="s">
        <v>17</v>
      </c>
      <c r="H533" t="s">
        <v>667</v>
      </c>
      <c r="I533" t="s">
        <v>678</v>
      </c>
      <c r="J533">
        <v>3</v>
      </c>
      <c r="K533">
        <v>29513</v>
      </c>
      <c r="L533">
        <v>1</v>
      </c>
      <c r="M533" t="s">
        <v>630</v>
      </c>
      <c r="N533" t="s">
        <v>253</v>
      </c>
      <c r="O533" t="s">
        <v>248</v>
      </c>
      <c r="P533">
        <v>69</v>
      </c>
      <c r="Q533">
        <v>31</v>
      </c>
      <c r="R533">
        <f>SUMIFS(Table2[number],Table2[Event],"Goal",Table2[H/U],"HOME",Table2[GameID],Table2[[#This Row],[GameID]],Table2[GameTime],"&lt;="&amp;Table2[[#This Row],[GameTime]])</f>
        <v>2</v>
      </c>
      <c r="S533">
        <f>SUMIFS(Table2[number],Table2[Event],"Goal",Table2[H/U],"AWAY",Table2[GameID],Table2[[#This Row],[GameID]],Table2[GameTime],"&lt;="&amp;Table2[[#This Row],[GameTime]])</f>
        <v>4</v>
      </c>
      <c r="T533" t="str">
        <f>IF(Table2[[#This Row],[Event]]="Goal",Table2[[#This Row],[Hscore]]&amp;"-"&amp;Table2[[#This Row],[Uscore]],"")</f>
        <v>2-4</v>
      </c>
      <c r="U533">
        <v>2430</v>
      </c>
      <c r="V533" s="1">
        <f>Table2[[#This Row],[GameTime]]-(Table2[[#This Row],[period]]-1)*1200</f>
        <v>30</v>
      </c>
      <c r="W533" s="1">
        <f>ROUNDDOWN(Table2[[#This Row],[Time]]/60,0)</f>
        <v>0</v>
      </c>
      <c r="X533" s="1">
        <f>ROUNDDOWN((Table2[[#This Row],[Time]]/60-Table2[[#This Row],[Time2]])*60,0)</f>
        <v>30</v>
      </c>
      <c r="Y533" s="1" t="str">
        <f>IF(Table2[[#This Row],[Time2]]&lt;10,0&amp;Table2[[#This Row],[Time2]],Table2[[#This Row],[Time2]])</f>
        <v>00</v>
      </c>
      <c r="Z533" s="1">
        <f>IF(Table2[[#This Row],[Time3]]&lt;10,0&amp;Table2[[#This Row],[Time3]],Table2[[#This Row],[Time3]])</f>
        <v>30</v>
      </c>
      <c r="AA533" s="2" t="str">
        <f>Table2[[#This Row],[Time4]]&amp;":"&amp;Table2[[#This Row],[Time5]]</f>
        <v>00:30</v>
      </c>
      <c r="AB533" s="1" t="str" cm="1">
        <f t="array" ref="AB533">IFERROR(IF(Table2[[#This Row],[code]]="","",_xlfn.IFS(AND(Table2[[#This Row],[code]]&lt;400,Table2[[#This Row],[code]]&lt;&gt;""),2,Table2[[#This Row],[code]]&gt;500,4)),"")</f>
        <v/>
      </c>
      <c r="AC533" s="1" t="str">
        <f>IF(Table2[[#This Row],[Event]]="Penalty",Table2[[#This Row],[number]],IF(Table2[[#This Row],[Event]]="Time-Out",401,""))</f>
        <v/>
      </c>
      <c r="AD533" s="1">
        <f>ROW(A532)</f>
        <v>532</v>
      </c>
      <c r="AE533" s="1">
        <f>COUNTIFS(Table2[GameID],Table2[[#This Row],[GameID]],Table2[Column1],"&lt;="&amp;Table2[[#This Row],[Column1]])-1</f>
        <v>9</v>
      </c>
    </row>
    <row r="534" spans="1:31" x14ac:dyDescent="0.45">
      <c r="A534" t="s">
        <v>362</v>
      </c>
      <c r="B534" t="str">
        <f>_xlfn.TEXTBEFORE(Table2[[#This Row],[Kamp]]," - ")</f>
        <v>Copenhagen FC</v>
      </c>
      <c r="C534" t="str">
        <f>_xlfn.TEXTAFTER(Table2[[#This Row],[Kamp]],"- ")</f>
        <v>Benløse IF</v>
      </c>
      <c r="D534">
        <v>44908</v>
      </c>
      <c r="E534">
        <v>35337</v>
      </c>
      <c r="F534">
        <v>20222023</v>
      </c>
      <c r="G534" t="s">
        <v>17</v>
      </c>
      <c r="H534" t="s">
        <v>667</v>
      </c>
      <c r="I534" t="s">
        <v>678</v>
      </c>
      <c r="J534">
        <v>3</v>
      </c>
      <c r="K534">
        <v>29513</v>
      </c>
      <c r="L534">
        <v>207</v>
      </c>
      <c r="M534" t="s">
        <v>631</v>
      </c>
      <c r="N534" t="s">
        <v>244</v>
      </c>
      <c r="O534" t="s">
        <v>634</v>
      </c>
      <c r="P534">
        <v>20</v>
      </c>
      <c r="Q534" t="s">
        <v>634</v>
      </c>
      <c r="R534">
        <f>SUMIFS(Table2[number],Table2[Event],"Goal",Table2[H/U],"HOME",Table2[GameID],Table2[[#This Row],[GameID]],Table2[GameTime],"&lt;="&amp;Table2[[#This Row],[GameTime]])</f>
        <v>2</v>
      </c>
      <c r="S534">
        <f>SUMIFS(Table2[number],Table2[Event],"Goal",Table2[H/U],"AWAY",Table2[GameID],Table2[[#This Row],[GameID]],Table2[GameTime],"&lt;="&amp;Table2[[#This Row],[GameTime]])</f>
        <v>4</v>
      </c>
      <c r="T534" t="str">
        <f>IF(Table2[[#This Row],[Event]]="Goal",Table2[[#This Row],[Hscore]]&amp;"-"&amp;Table2[[#This Row],[Uscore]],"")</f>
        <v/>
      </c>
      <c r="U534">
        <v>2690</v>
      </c>
      <c r="V534" s="1">
        <f>Table2[[#This Row],[GameTime]]-(Table2[[#This Row],[period]]-1)*1200</f>
        <v>290</v>
      </c>
      <c r="W534" s="1">
        <f>ROUNDDOWN(Table2[[#This Row],[Time]]/60,0)</f>
        <v>4</v>
      </c>
      <c r="X534" s="1">
        <f>ROUNDDOWN((Table2[[#This Row],[Time]]/60-Table2[[#This Row],[Time2]])*60,0)</f>
        <v>50</v>
      </c>
      <c r="Y534" s="1" t="str">
        <f>IF(Table2[[#This Row],[Time2]]&lt;10,0&amp;Table2[[#This Row],[Time2]],Table2[[#This Row],[Time2]])</f>
        <v>04</v>
      </c>
      <c r="Z534" s="1">
        <f>IF(Table2[[#This Row],[Time3]]&lt;10,0&amp;Table2[[#This Row],[Time3]],Table2[[#This Row],[Time3]])</f>
        <v>50</v>
      </c>
      <c r="AA534" s="2" t="str">
        <f>Table2[[#This Row],[Time4]]&amp;":"&amp;Table2[[#This Row],[Time5]]</f>
        <v>04:50</v>
      </c>
      <c r="AB534" s="1" cm="1">
        <f t="array" ref="AB534">IFERROR(IF(Table2[[#This Row],[code]]="","",_xlfn.IFS(AND(Table2[[#This Row],[code]]&lt;400,Table2[[#This Row],[code]]&lt;&gt;""),2,Table2[[#This Row],[code]]&gt;500,4)),"")</f>
        <v>2</v>
      </c>
      <c r="AC534" s="1">
        <f>IF(Table2[[#This Row],[Event]]="Penalty",Table2[[#This Row],[number]],IF(Table2[[#This Row],[Event]]="Time-Out",401,""))</f>
        <v>207</v>
      </c>
      <c r="AD534" s="1">
        <f>ROW(A533)</f>
        <v>533</v>
      </c>
      <c r="AE534" s="1">
        <f>COUNTIFS(Table2[GameID],Table2[[#This Row],[GameID]],Table2[Column1],"&lt;="&amp;Table2[[#This Row],[Column1]])-1</f>
        <v>10</v>
      </c>
    </row>
    <row r="535" spans="1:31" x14ac:dyDescent="0.45">
      <c r="A535" t="s">
        <v>362</v>
      </c>
      <c r="B535" t="str">
        <f>_xlfn.TEXTBEFORE(Table2[[#This Row],[Kamp]]," - ")</f>
        <v>Copenhagen FC</v>
      </c>
      <c r="C535" t="str">
        <f>_xlfn.TEXTAFTER(Table2[[#This Row],[Kamp]],"- ")</f>
        <v>Benløse IF</v>
      </c>
      <c r="D535">
        <v>44908</v>
      </c>
      <c r="E535">
        <v>35337</v>
      </c>
      <c r="F535">
        <v>20222023</v>
      </c>
      <c r="G535" t="s">
        <v>17</v>
      </c>
      <c r="H535" t="s">
        <v>658</v>
      </c>
      <c r="I535" t="s">
        <v>677</v>
      </c>
      <c r="J535">
        <v>3</v>
      </c>
      <c r="K535">
        <v>29507</v>
      </c>
      <c r="L535">
        <v>1</v>
      </c>
      <c r="M535" t="s">
        <v>630</v>
      </c>
      <c r="N535" t="s">
        <v>36</v>
      </c>
      <c r="O535" t="s">
        <v>38</v>
      </c>
      <c r="P535">
        <v>87</v>
      </c>
      <c r="Q535">
        <v>98</v>
      </c>
      <c r="R535">
        <f>SUMIFS(Table2[number],Table2[Event],"Goal",Table2[H/U],"HOME",Table2[GameID],Table2[[#This Row],[GameID]],Table2[GameTime],"&lt;="&amp;Table2[[#This Row],[GameTime]])</f>
        <v>2</v>
      </c>
      <c r="S535">
        <f>SUMIFS(Table2[number],Table2[Event],"Goal",Table2[H/U],"AWAY",Table2[GameID],Table2[[#This Row],[GameID]],Table2[GameTime],"&lt;="&amp;Table2[[#This Row],[GameTime]])</f>
        <v>5</v>
      </c>
      <c r="T535" t="str">
        <f>IF(Table2[[#This Row],[Event]]="Goal",Table2[[#This Row],[Hscore]]&amp;"-"&amp;Table2[[#This Row],[Uscore]],"")</f>
        <v>2-5</v>
      </c>
      <c r="U535">
        <v>2847</v>
      </c>
      <c r="V535" s="1">
        <f>Table2[[#This Row],[GameTime]]-(Table2[[#This Row],[period]]-1)*1200</f>
        <v>447</v>
      </c>
      <c r="W535" s="1">
        <f>ROUNDDOWN(Table2[[#This Row],[Time]]/60,0)</f>
        <v>7</v>
      </c>
      <c r="X535" s="1">
        <f>ROUNDDOWN((Table2[[#This Row],[Time]]/60-Table2[[#This Row],[Time2]])*60,0)</f>
        <v>27</v>
      </c>
      <c r="Y535" s="1" t="str">
        <f>IF(Table2[[#This Row],[Time2]]&lt;10,0&amp;Table2[[#This Row],[Time2]],Table2[[#This Row],[Time2]])</f>
        <v>07</v>
      </c>
      <c r="Z535" s="1">
        <f>IF(Table2[[#This Row],[Time3]]&lt;10,0&amp;Table2[[#This Row],[Time3]],Table2[[#This Row],[Time3]])</f>
        <v>27</v>
      </c>
      <c r="AA535" s="2" t="str">
        <f>Table2[[#This Row],[Time4]]&amp;":"&amp;Table2[[#This Row],[Time5]]</f>
        <v>07:27</v>
      </c>
      <c r="AB535" s="1" t="str" cm="1">
        <f t="array" ref="AB535">IFERROR(IF(Table2[[#This Row],[code]]="","",_xlfn.IFS(AND(Table2[[#This Row],[code]]&lt;400,Table2[[#This Row],[code]]&lt;&gt;""),2,Table2[[#This Row],[code]]&gt;500,4)),"")</f>
        <v/>
      </c>
      <c r="AC535" s="1" t="str">
        <f>IF(Table2[[#This Row],[Event]]="Penalty",Table2[[#This Row],[number]],IF(Table2[[#This Row],[Event]]="Time-Out",401,""))</f>
        <v/>
      </c>
      <c r="AD535" s="1">
        <f>ROW(A534)</f>
        <v>534</v>
      </c>
      <c r="AE535" s="1">
        <f>COUNTIFS(Table2[GameID],Table2[[#This Row],[GameID]],Table2[Column1],"&lt;="&amp;Table2[[#This Row],[Column1]])-1</f>
        <v>11</v>
      </c>
    </row>
    <row r="536" spans="1:31" x14ac:dyDescent="0.45">
      <c r="A536" t="s">
        <v>362</v>
      </c>
      <c r="B536" t="str">
        <f>_xlfn.TEXTBEFORE(Table2[[#This Row],[Kamp]]," - ")</f>
        <v>Copenhagen FC</v>
      </c>
      <c r="C536" t="str">
        <f>_xlfn.TEXTAFTER(Table2[[#This Row],[Kamp]],"- ")</f>
        <v>Benløse IF</v>
      </c>
      <c r="D536">
        <v>44908</v>
      </c>
      <c r="E536">
        <v>35337</v>
      </c>
      <c r="F536">
        <v>20222023</v>
      </c>
      <c r="G536" t="s">
        <v>17</v>
      </c>
      <c r="H536" t="s">
        <v>658</v>
      </c>
      <c r="I536" t="s">
        <v>677</v>
      </c>
      <c r="J536">
        <v>3</v>
      </c>
      <c r="K536">
        <v>29507</v>
      </c>
      <c r="L536">
        <v>1</v>
      </c>
      <c r="M536" t="s">
        <v>630</v>
      </c>
      <c r="N536" t="s">
        <v>29</v>
      </c>
      <c r="O536" t="s">
        <v>25</v>
      </c>
      <c r="P536">
        <v>44</v>
      </c>
      <c r="Q536">
        <v>24</v>
      </c>
      <c r="R536">
        <f>SUMIFS(Table2[number],Table2[Event],"Goal",Table2[H/U],"HOME",Table2[GameID],Table2[[#This Row],[GameID]],Table2[GameTime],"&lt;="&amp;Table2[[#This Row],[GameTime]])</f>
        <v>2</v>
      </c>
      <c r="S536">
        <f>SUMIFS(Table2[number],Table2[Event],"Goal",Table2[H/U],"AWAY",Table2[GameID],Table2[[#This Row],[GameID]],Table2[GameTime],"&lt;="&amp;Table2[[#This Row],[GameTime]])</f>
        <v>6</v>
      </c>
      <c r="T536" t="str">
        <f>IF(Table2[[#This Row],[Event]]="Goal",Table2[[#This Row],[Hscore]]&amp;"-"&amp;Table2[[#This Row],[Uscore]],"")</f>
        <v>2-6</v>
      </c>
      <c r="U536">
        <v>2899</v>
      </c>
      <c r="V536" s="1">
        <f>Table2[[#This Row],[GameTime]]-(Table2[[#This Row],[period]]-1)*1200</f>
        <v>499</v>
      </c>
      <c r="W536" s="1">
        <f>ROUNDDOWN(Table2[[#This Row],[Time]]/60,0)</f>
        <v>8</v>
      </c>
      <c r="X536" s="1">
        <f>ROUNDDOWN((Table2[[#This Row],[Time]]/60-Table2[[#This Row],[Time2]])*60,0)</f>
        <v>19</v>
      </c>
      <c r="Y536" s="1" t="str">
        <f>IF(Table2[[#This Row],[Time2]]&lt;10,0&amp;Table2[[#This Row],[Time2]],Table2[[#This Row],[Time2]])</f>
        <v>08</v>
      </c>
      <c r="Z536" s="1">
        <f>IF(Table2[[#This Row],[Time3]]&lt;10,0&amp;Table2[[#This Row],[Time3]],Table2[[#This Row],[Time3]])</f>
        <v>19</v>
      </c>
      <c r="AA536" s="2" t="str">
        <f>Table2[[#This Row],[Time4]]&amp;":"&amp;Table2[[#This Row],[Time5]]</f>
        <v>08:19</v>
      </c>
      <c r="AB536" s="1" t="str" cm="1">
        <f t="array" ref="AB536">IFERROR(IF(Table2[[#This Row],[code]]="","",_xlfn.IFS(AND(Table2[[#This Row],[code]]&lt;400,Table2[[#This Row],[code]]&lt;&gt;""),2,Table2[[#This Row],[code]]&gt;500,4)),"")</f>
        <v/>
      </c>
      <c r="AC536" s="1" t="str">
        <f>IF(Table2[[#This Row],[Event]]="Penalty",Table2[[#This Row],[number]],IF(Table2[[#This Row],[Event]]="Time-Out",401,""))</f>
        <v/>
      </c>
      <c r="AD536" s="1">
        <f>ROW(A535)</f>
        <v>535</v>
      </c>
      <c r="AE536" s="1">
        <f>COUNTIFS(Table2[GameID],Table2[[#This Row],[GameID]],Table2[Column1],"&lt;="&amp;Table2[[#This Row],[Column1]])-1</f>
        <v>12</v>
      </c>
    </row>
    <row r="537" spans="1:31" x14ac:dyDescent="0.45">
      <c r="A537" t="s">
        <v>362</v>
      </c>
      <c r="B537" t="str">
        <f>_xlfn.TEXTBEFORE(Table2[[#This Row],[Kamp]]," - ")</f>
        <v>Copenhagen FC</v>
      </c>
      <c r="C537" t="str">
        <f>_xlfn.TEXTAFTER(Table2[[#This Row],[Kamp]],"- ")</f>
        <v>Benløse IF</v>
      </c>
      <c r="D537">
        <v>44908</v>
      </c>
      <c r="E537">
        <v>35337</v>
      </c>
      <c r="F537">
        <v>20222023</v>
      </c>
      <c r="G537" t="s">
        <v>17</v>
      </c>
      <c r="H537" t="s">
        <v>667</v>
      </c>
      <c r="I537" t="s">
        <v>678</v>
      </c>
      <c r="J537">
        <v>3</v>
      </c>
      <c r="K537">
        <v>29513</v>
      </c>
      <c r="L537">
        <v>0</v>
      </c>
      <c r="M537" t="s">
        <v>633</v>
      </c>
      <c r="N537" t="s">
        <v>634</v>
      </c>
      <c r="O537" t="s">
        <v>634</v>
      </c>
      <c r="P537" t="s">
        <v>634</v>
      </c>
      <c r="Q537" t="s">
        <v>634</v>
      </c>
      <c r="R537">
        <f>SUMIFS(Table2[number],Table2[Event],"Goal",Table2[H/U],"HOME",Table2[GameID],Table2[[#This Row],[GameID]],Table2[GameTime],"&lt;="&amp;Table2[[#This Row],[GameTime]])</f>
        <v>2</v>
      </c>
      <c r="S537">
        <f>SUMIFS(Table2[number],Table2[Event],"Goal",Table2[H/U],"AWAY",Table2[GameID],Table2[[#This Row],[GameID]],Table2[GameTime],"&lt;="&amp;Table2[[#This Row],[GameTime]])</f>
        <v>6</v>
      </c>
      <c r="T537" t="str">
        <f>IF(Table2[[#This Row],[Event]]="Goal",Table2[[#This Row],[Hscore]]&amp;"-"&amp;Table2[[#This Row],[Uscore]],"")</f>
        <v/>
      </c>
      <c r="U537">
        <v>2899</v>
      </c>
      <c r="V537" s="1">
        <f>Table2[[#This Row],[GameTime]]-(Table2[[#This Row],[period]]-1)*1200</f>
        <v>499</v>
      </c>
      <c r="W537" s="1">
        <f>ROUNDDOWN(Table2[[#This Row],[Time]]/60,0)</f>
        <v>8</v>
      </c>
      <c r="X537" s="1">
        <f>ROUNDDOWN((Table2[[#This Row],[Time]]/60-Table2[[#This Row],[Time2]])*60,0)</f>
        <v>19</v>
      </c>
      <c r="Y537" s="1" t="str">
        <f>IF(Table2[[#This Row],[Time2]]&lt;10,0&amp;Table2[[#This Row],[Time2]],Table2[[#This Row],[Time2]])</f>
        <v>08</v>
      </c>
      <c r="Z537" s="1">
        <f>IF(Table2[[#This Row],[Time3]]&lt;10,0&amp;Table2[[#This Row],[Time3]],Table2[[#This Row],[Time3]])</f>
        <v>19</v>
      </c>
      <c r="AA537" s="2" t="str">
        <f>Table2[[#This Row],[Time4]]&amp;":"&amp;Table2[[#This Row],[Time5]]</f>
        <v>08:19</v>
      </c>
      <c r="AB537" s="1" t="str" cm="1">
        <f t="array" ref="AB537">IFERROR(IF(Table2[[#This Row],[code]]="","",_xlfn.IFS(AND(Table2[[#This Row],[code]]&lt;400,Table2[[#This Row],[code]]&lt;&gt;""),2,Table2[[#This Row],[code]]&gt;500,4)),"")</f>
        <v/>
      </c>
      <c r="AC537" s="1">
        <f>IF(Table2[[#This Row],[Event]]="Penalty",Table2[[#This Row],[number]],IF(Table2[[#This Row],[Event]]="Time-Out",401,""))</f>
        <v>401</v>
      </c>
      <c r="AD537" s="1">
        <f>ROW(A536)</f>
        <v>536</v>
      </c>
      <c r="AE537" s="1">
        <f>COUNTIFS(Table2[GameID],Table2[[#This Row],[GameID]],Table2[Column1],"&lt;="&amp;Table2[[#This Row],[Column1]])-1</f>
        <v>13</v>
      </c>
    </row>
    <row r="538" spans="1:31" x14ac:dyDescent="0.45">
      <c r="A538" t="s">
        <v>362</v>
      </c>
      <c r="B538" t="str">
        <f>_xlfn.TEXTBEFORE(Table2[[#This Row],[Kamp]]," - ")</f>
        <v>Copenhagen FC</v>
      </c>
      <c r="C538" t="str">
        <f>_xlfn.TEXTAFTER(Table2[[#This Row],[Kamp]],"- ")</f>
        <v>Benløse IF</v>
      </c>
      <c r="D538">
        <v>44908</v>
      </c>
      <c r="E538">
        <v>35337</v>
      </c>
      <c r="F538">
        <v>20222023</v>
      </c>
      <c r="G538" t="s">
        <v>17</v>
      </c>
      <c r="H538" t="s">
        <v>667</v>
      </c>
      <c r="I538" t="s">
        <v>678</v>
      </c>
      <c r="J538">
        <v>3</v>
      </c>
      <c r="K538">
        <v>29513</v>
      </c>
      <c r="L538">
        <v>1</v>
      </c>
      <c r="M538" t="s">
        <v>630</v>
      </c>
      <c r="N538" t="s">
        <v>248</v>
      </c>
      <c r="O538" t="s">
        <v>252</v>
      </c>
      <c r="P538">
        <v>31</v>
      </c>
      <c r="Q538">
        <v>63</v>
      </c>
      <c r="R538">
        <f>SUMIFS(Table2[number],Table2[Event],"Goal",Table2[H/U],"HOME",Table2[GameID],Table2[[#This Row],[GameID]],Table2[GameTime],"&lt;="&amp;Table2[[#This Row],[GameTime]])</f>
        <v>3</v>
      </c>
      <c r="S538">
        <f>SUMIFS(Table2[number],Table2[Event],"Goal",Table2[H/U],"AWAY",Table2[GameID],Table2[[#This Row],[GameID]],Table2[GameTime],"&lt;="&amp;Table2[[#This Row],[GameTime]])</f>
        <v>6</v>
      </c>
      <c r="T538" t="str">
        <f>IF(Table2[[#This Row],[Event]]="Goal",Table2[[#This Row],[Hscore]]&amp;"-"&amp;Table2[[#This Row],[Uscore]],"")</f>
        <v>3-6</v>
      </c>
      <c r="U538">
        <v>3106</v>
      </c>
      <c r="V538" s="1">
        <f>Table2[[#This Row],[GameTime]]-(Table2[[#This Row],[period]]-1)*1200</f>
        <v>706</v>
      </c>
      <c r="W538" s="1">
        <f>ROUNDDOWN(Table2[[#This Row],[Time]]/60,0)</f>
        <v>11</v>
      </c>
      <c r="X538" s="1">
        <f>ROUNDDOWN((Table2[[#This Row],[Time]]/60-Table2[[#This Row],[Time2]])*60,0)</f>
        <v>46</v>
      </c>
      <c r="Y538" s="1">
        <f>IF(Table2[[#This Row],[Time2]]&lt;10,0&amp;Table2[[#This Row],[Time2]],Table2[[#This Row],[Time2]])</f>
        <v>11</v>
      </c>
      <c r="Z538" s="1">
        <f>IF(Table2[[#This Row],[Time3]]&lt;10,0&amp;Table2[[#This Row],[Time3]],Table2[[#This Row],[Time3]])</f>
        <v>46</v>
      </c>
      <c r="AA538" s="2" t="str">
        <f>Table2[[#This Row],[Time4]]&amp;":"&amp;Table2[[#This Row],[Time5]]</f>
        <v>11:46</v>
      </c>
      <c r="AB538" s="1" t="str" cm="1">
        <f t="array" ref="AB538">IFERROR(IF(Table2[[#This Row],[code]]="","",_xlfn.IFS(AND(Table2[[#This Row],[code]]&lt;400,Table2[[#This Row],[code]]&lt;&gt;""),2,Table2[[#This Row],[code]]&gt;500,4)),"")</f>
        <v/>
      </c>
      <c r="AC538" s="1" t="str">
        <f>IF(Table2[[#This Row],[Event]]="Penalty",Table2[[#This Row],[number]],IF(Table2[[#This Row],[Event]]="Time-Out",401,""))</f>
        <v/>
      </c>
      <c r="AD538" s="1">
        <f>ROW(A537)</f>
        <v>537</v>
      </c>
      <c r="AE538" s="1">
        <f>COUNTIFS(Table2[GameID],Table2[[#This Row],[GameID]],Table2[Column1],"&lt;="&amp;Table2[[#This Row],[Column1]])-1</f>
        <v>14</v>
      </c>
    </row>
    <row r="539" spans="1:31" x14ac:dyDescent="0.45">
      <c r="A539" t="s">
        <v>362</v>
      </c>
      <c r="B539" t="str">
        <f>_xlfn.TEXTBEFORE(Table2[[#This Row],[Kamp]]," - ")</f>
        <v>Copenhagen FC</v>
      </c>
      <c r="C539" t="str">
        <f>_xlfn.TEXTAFTER(Table2[[#This Row],[Kamp]],"- ")</f>
        <v>Benløse IF</v>
      </c>
      <c r="D539">
        <v>44908</v>
      </c>
      <c r="E539">
        <v>35337</v>
      </c>
      <c r="F539">
        <v>20222023</v>
      </c>
      <c r="G539" t="s">
        <v>17</v>
      </c>
      <c r="H539" t="s">
        <v>667</v>
      </c>
      <c r="I539" t="s">
        <v>678</v>
      </c>
      <c r="J539">
        <v>3</v>
      </c>
      <c r="K539">
        <v>29513</v>
      </c>
      <c r="L539">
        <v>1</v>
      </c>
      <c r="M539" t="s">
        <v>630</v>
      </c>
      <c r="N539" t="s">
        <v>253</v>
      </c>
      <c r="O539" t="s">
        <v>634</v>
      </c>
      <c r="P539">
        <v>69</v>
      </c>
      <c r="Q539" t="s">
        <v>634</v>
      </c>
      <c r="R539">
        <f>SUMIFS(Table2[number],Table2[Event],"Goal",Table2[H/U],"HOME",Table2[GameID],Table2[[#This Row],[GameID]],Table2[GameTime],"&lt;="&amp;Table2[[#This Row],[GameTime]])</f>
        <v>4</v>
      </c>
      <c r="S539">
        <f>SUMIFS(Table2[number],Table2[Event],"Goal",Table2[H/U],"AWAY",Table2[GameID],Table2[[#This Row],[GameID]],Table2[GameTime],"&lt;="&amp;Table2[[#This Row],[GameTime]])</f>
        <v>6</v>
      </c>
      <c r="T539" t="str">
        <f>IF(Table2[[#This Row],[Event]]="Goal",Table2[[#This Row],[Hscore]]&amp;"-"&amp;Table2[[#This Row],[Uscore]],"")</f>
        <v>4-6</v>
      </c>
      <c r="U539">
        <v>3480</v>
      </c>
      <c r="V539" s="1">
        <f>Table2[[#This Row],[GameTime]]-(Table2[[#This Row],[period]]-1)*1200</f>
        <v>1080</v>
      </c>
      <c r="W539" s="1">
        <f>ROUNDDOWN(Table2[[#This Row],[Time]]/60,0)</f>
        <v>18</v>
      </c>
      <c r="X539" s="1">
        <f>ROUNDDOWN((Table2[[#This Row],[Time]]/60-Table2[[#This Row],[Time2]])*60,0)</f>
        <v>0</v>
      </c>
      <c r="Y539" s="1">
        <f>IF(Table2[[#This Row],[Time2]]&lt;10,0&amp;Table2[[#This Row],[Time2]],Table2[[#This Row],[Time2]])</f>
        <v>18</v>
      </c>
      <c r="Z539" s="1" t="str">
        <f>IF(Table2[[#This Row],[Time3]]&lt;10,0&amp;Table2[[#This Row],[Time3]],Table2[[#This Row],[Time3]])</f>
        <v>00</v>
      </c>
      <c r="AA539" s="2" t="str">
        <f>Table2[[#This Row],[Time4]]&amp;":"&amp;Table2[[#This Row],[Time5]]</f>
        <v>18:00</v>
      </c>
      <c r="AB539" s="1" t="str" cm="1">
        <f t="array" ref="AB539">IFERROR(IF(Table2[[#This Row],[code]]="","",_xlfn.IFS(AND(Table2[[#This Row],[code]]&lt;400,Table2[[#This Row],[code]]&lt;&gt;""),2,Table2[[#This Row],[code]]&gt;500,4)),"")</f>
        <v/>
      </c>
      <c r="AC539" s="1" t="str">
        <f>IF(Table2[[#This Row],[Event]]="Penalty",Table2[[#This Row],[number]],IF(Table2[[#This Row],[Event]]="Time-Out",401,""))</f>
        <v/>
      </c>
      <c r="AD539" s="1">
        <f>ROW(A538)</f>
        <v>538</v>
      </c>
      <c r="AE539" s="1">
        <f>COUNTIFS(Table2[GameID],Table2[[#This Row],[GameID]],Table2[Column1],"&lt;="&amp;Table2[[#This Row],[Column1]])-1</f>
        <v>15</v>
      </c>
    </row>
    <row r="540" spans="1:31" x14ac:dyDescent="0.45">
      <c r="A540" t="s">
        <v>362</v>
      </c>
      <c r="B540" t="str">
        <f>_xlfn.TEXTBEFORE(Table2[[#This Row],[Kamp]]," - ")</f>
        <v>Copenhagen FC</v>
      </c>
      <c r="C540" t="str">
        <f>_xlfn.TEXTAFTER(Table2[[#This Row],[Kamp]],"- ")</f>
        <v>Benløse IF</v>
      </c>
      <c r="D540">
        <v>44908</v>
      </c>
      <c r="E540">
        <v>35337</v>
      </c>
      <c r="F540">
        <v>20222023</v>
      </c>
      <c r="G540" t="s">
        <v>17</v>
      </c>
      <c r="H540" t="s">
        <v>667</v>
      </c>
      <c r="I540" t="s">
        <v>678</v>
      </c>
      <c r="J540">
        <v>3</v>
      </c>
      <c r="K540">
        <v>29513</v>
      </c>
      <c r="L540">
        <v>101</v>
      </c>
      <c r="M540" t="s">
        <v>631</v>
      </c>
      <c r="N540" t="s">
        <v>245</v>
      </c>
      <c r="O540" t="s">
        <v>634</v>
      </c>
      <c r="P540">
        <v>22</v>
      </c>
      <c r="Q540" t="s">
        <v>634</v>
      </c>
      <c r="R540">
        <f>SUMIFS(Table2[number],Table2[Event],"Goal",Table2[H/U],"HOME",Table2[GameID],Table2[[#This Row],[GameID]],Table2[GameTime],"&lt;="&amp;Table2[[#This Row],[GameTime]])</f>
        <v>4</v>
      </c>
      <c r="S540">
        <f>SUMIFS(Table2[number],Table2[Event],"Goal",Table2[H/U],"AWAY",Table2[GameID],Table2[[#This Row],[GameID]],Table2[GameTime],"&lt;="&amp;Table2[[#This Row],[GameTime]])</f>
        <v>6</v>
      </c>
      <c r="T540" t="str">
        <f>IF(Table2[[#This Row],[Event]]="Goal",Table2[[#This Row],[Hscore]]&amp;"-"&amp;Table2[[#This Row],[Uscore]],"")</f>
        <v/>
      </c>
      <c r="U540">
        <v>3581</v>
      </c>
      <c r="V540" s="1">
        <f>Table2[[#This Row],[GameTime]]-(Table2[[#This Row],[period]]-1)*1200</f>
        <v>1181</v>
      </c>
      <c r="W540" s="1">
        <f>ROUNDDOWN(Table2[[#This Row],[Time]]/60,0)</f>
        <v>19</v>
      </c>
      <c r="X540" s="1">
        <f>ROUNDDOWN((Table2[[#This Row],[Time]]/60-Table2[[#This Row],[Time2]])*60,0)</f>
        <v>41</v>
      </c>
      <c r="Y540" s="1">
        <f>IF(Table2[[#This Row],[Time2]]&lt;10,0&amp;Table2[[#This Row],[Time2]],Table2[[#This Row],[Time2]])</f>
        <v>19</v>
      </c>
      <c r="Z540" s="1">
        <f>IF(Table2[[#This Row],[Time3]]&lt;10,0&amp;Table2[[#This Row],[Time3]],Table2[[#This Row],[Time3]])</f>
        <v>41</v>
      </c>
      <c r="AA540" s="2" t="str">
        <f>Table2[[#This Row],[Time4]]&amp;":"&amp;Table2[[#This Row],[Time5]]</f>
        <v>19:41</v>
      </c>
      <c r="AB540" s="1" cm="1">
        <f t="array" ref="AB540">IFERROR(IF(Table2[[#This Row],[code]]="","",_xlfn.IFS(AND(Table2[[#This Row],[code]]&lt;400,Table2[[#This Row],[code]]&lt;&gt;""),2,Table2[[#This Row],[code]]&gt;500,4)),"")</f>
        <v>2</v>
      </c>
      <c r="AC540" s="1">
        <f>IF(Table2[[#This Row],[Event]]="Penalty",Table2[[#This Row],[number]],IF(Table2[[#This Row],[Event]]="Time-Out",401,""))</f>
        <v>101</v>
      </c>
      <c r="AD540" s="1">
        <f>ROW(A539)</f>
        <v>539</v>
      </c>
      <c r="AE540" s="1">
        <f>COUNTIFS(Table2[GameID],Table2[[#This Row],[GameID]],Table2[Column1],"&lt;="&amp;Table2[[#This Row],[Column1]])-1</f>
        <v>16</v>
      </c>
    </row>
    <row r="541" spans="1:31" x14ac:dyDescent="0.45">
      <c r="A541" t="s">
        <v>357</v>
      </c>
      <c r="B541" t="str">
        <f>_xlfn.TEXTBEFORE(Table2[[#This Row],[Kamp]]," - ")</f>
        <v>Vanløse Floorball</v>
      </c>
      <c r="C541" t="str">
        <f>_xlfn.TEXTAFTER(Table2[[#This Row],[Kamp]],"- ")</f>
        <v>Rødovre FC</v>
      </c>
      <c r="D541">
        <v>44902</v>
      </c>
      <c r="E541">
        <v>35338</v>
      </c>
      <c r="F541">
        <v>20222023</v>
      </c>
      <c r="G541" t="s">
        <v>17</v>
      </c>
      <c r="H541" t="s">
        <v>660</v>
      </c>
      <c r="I541" t="s">
        <v>678</v>
      </c>
      <c r="J541">
        <v>1</v>
      </c>
      <c r="K541">
        <v>29509</v>
      </c>
      <c r="L541">
        <v>1</v>
      </c>
      <c r="M541" t="s">
        <v>630</v>
      </c>
      <c r="N541" t="s">
        <v>99</v>
      </c>
      <c r="O541" t="s">
        <v>634</v>
      </c>
      <c r="P541">
        <v>18</v>
      </c>
      <c r="Q541" t="s">
        <v>634</v>
      </c>
      <c r="R541">
        <f>SUMIFS(Table2[number],Table2[Event],"Goal",Table2[H/U],"HOME",Table2[GameID],Table2[[#This Row],[GameID]],Table2[GameTime],"&lt;="&amp;Table2[[#This Row],[GameTime]])</f>
        <v>1</v>
      </c>
      <c r="S541">
        <f>SUMIFS(Table2[number],Table2[Event],"Goal",Table2[H/U],"AWAY",Table2[GameID],Table2[[#This Row],[GameID]],Table2[GameTime],"&lt;="&amp;Table2[[#This Row],[GameTime]])</f>
        <v>0</v>
      </c>
      <c r="T541" t="str">
        <f>IF(Table2[[#This Row],[Event]]="Goal",Table2[[#This Row],[Hscore]]&amp;"-"&amp;Table2[[#This Row],[Uscore]],"")</f>
        <v>1-0</v>
      </c>
      <c r="U541">
        <v>299</v>
      </c>
      <c r="V541" s="1">
        <f>Table2[[#This Row],[GameTime]]-(Table2[[#This Row],[period]]-1)*1200</f>
        <v>299</v>
      </c>
      <c r="W541" s="1">
        <f>ROUNDDOWN(Table2[[#This Row],[Time]]/60,0)</f>
        <v>4</v>
      </c>
      <c r="X541" s="1">
        <f>ROUNDDOWN((Table2[[#This Row],[Time]]/60-Table2[[#This Row],[Time2]])*60,0)</f>
        <v>59</v>
      </c>
      <c r="Y541" s="1" t="str">
        <f>IF(Table2[[#This Row],[Time2]]&lt;10,0&amp;Table2[[#This Row],[Time2]],Table2[[#This Row],[Time2]])</f>
        <v>04</v>
      </c>
      <c r="Z541" s="1">
        <f>IF(Table2[[#This Row],[Time3]]&lt;10,0&amp;Table2[[#This Row],[Time3]],Table2[[#This Row],[Time3]])</f>
        <v>59</v>
      </c>
      <c r="AA541" s="2" t="str">
        <f>Table2[[#This Row],[Time4]]&amp;":"&amp;Table2[[#This Row],[Time5]]</f>
        <v>04:59</v>
      </c>
      <c r="AB541" s="1" t="str" cm="1">
        <f t="array" ref="AB541">IFERROR(IF(Table2[[#This Row],[code]]="","",_xlfn.IFS(AND(Table2[[#This Row],[code]]&lt;400,Table2[[#This Row],[code]]&lt;&gt;""),2,Table2[[#This Row],[code]]&gt;500,4)),"")</f>
        <v/>
      </c>
      <c r="AC541" s="1" t="str">
        <f>IF(Table2[[#This Row],[Event]]="Penalty",Table2[[#This Row],[number]],IF(Table2[[#This Row],[Event]]="Time-Out",401,""))</f>
        <v/>
      </c>
      <c r="AD541" s="1">
        <f>ROW(A540)</f>
        <v>540</v>
      </c>
      <c r="AE541" s="1">
        <f>COUNTIFS(Table2[GameID],Table2[[#This Row],[GameID]],Table2[Column1],"&lt;="&amp;Table2[[#This Row],[Column1]])-1</f>
        <v>0</v>
      </c>
    </row>
    <row r="542" spans="1:31" x14ac:dyDescent="0.45">
      <c r="A542" t="s">
        <v>357</v>
      </c>
      <c r="B542" t="str">
        <f>_xlfn.TEXTBEFORE(Table2[[#This Row],[Kamp]]," - ")</f>
        <v>Vanløse Floorball</v>
      </c>
      <c r="C542" t="str">
        <f>_xlfn.TEXTAFTER(Table2[[#This Row],[Kamp]],"- ")</f>
        <v>Rødovre FC</v>
      </c>
      <c r="D542">
        <v>44902</v>
      </c>
      <c r="E542">
        <v>35338</v>
      </c>
      <c r="F542">
        <v>20222023</v>
      </c>
      <c r="G542" t="s">
        <v>17</v>
      </c>
      <c r="H542" t="s">
        <v>660</v>
      </c>
      <c r="I542" t="s">
        <v>677</v>
      </c>
      <c r="J542">
        <v>1</v>
      </c>
      <c r="K542">
        <v>29509</v>
      </c>
      <c r="L542">
        <v>1</v>
      </c>
      <c r="M542" t="s">
        <v>630</v>
      </c>
      <c r="N542" t="s">
        <v>634</v>
      </c>
      <c r="O542" t="s">
        <v>634</v>
      </c>
      <c r="P542" t="s">
        <v>634</v>
      </c>
      <c r="Q542" t="s">
        <v>634</v>
      </c>
      <c r="R542">
        <f>SUMIFS(Table2[number],Table2[Event],"Goal",Table2[H/U],"HOME",Table2[GameID],Table2[[#This Row],[GameID]],Table2[GameTime],"&lt;="&amp;Table2[[#This Row],[GameTime]])</f>
        <v>1</v>
      </c>
      <c r="S542">
        <f>SUMIFS(Table2[number],Table2[Event],"Goal",Table2[H/U],"AWAY",Table2[GameID],Table2[[#This Row],[GameID]],Table2[GameTime],"&lt;="&amp;Table2[[#This Row],[GameTime]])</f>
        <v>1</v>
      </c>
      <c r="T542" t="str">
        <f>IF(Table2[[#This Row],[Event]]="Goal",Table2[[#This Row],[Hscore]]&amp;"-"&amp;Table2[[#This Row],[Uscore]],"")</f>
        <v>1-1</v>
      </c>
      <c r="U542">
        <v>614</v>
      </c>
      <c r="V542" s="1">
        <f>Table2[[#This Row],[GameTime]]-(Table2[[#This Row],[period]]-1)*1200</f>
        <v>614</v>
      </c>
      <c r="W542" s="1">
        <f>ROUNDDOWN(Table2[[#This Row],[Time]]/60,0)</f>
        <v>10</v>
      </c>
      <c r="X542" s="1">
        <f>ROUNDDOWN((Table2[[#This Row],[Time]]/60-Table2[[#This Row],[Time2]])*60,0)</f>
        <v>14</v>
      </c>
      <c r="Y542" s="1">
        <f>IF(Table2[[#This Row],[Time2]]&lt;10,0&amp;Table2[[#This Row],[Time2]],Table2[[#This Row],[Time2]])</f>
        <v>10</v>
      </c>
      <c r="Z542" s="1">
        <f>IF(Table2[[#This Row],[Time3]]&lt;10,0&amp;Table2[[#This Row],[Time3]],Table2[[#This Row],[Time3]])</f>
        <v>14</v>
      </c>
      <c r="AA542" s="2" t="str">
        <f>Table2[[#This Row],[Time4]]&amp;":"&amp;Table2[[#This Row],[Time5]]</f>
        <v>10:14</v>
      </c>
      <c r="AB542" s="1" t="str" cm="1">
        <f t="array" ref="AB542">IFERROR(IF(Table2[[#This Row],[code]]="","",_xlfn.IFS(AND(Table2[[#This Row],[code]]&lt;400,Table2[[#This Row],[code]]&lt;&gt;""),2,Table2[[#This Row],[code]]&gt;500,4)),"")</f>
        <v/>
      </c>
      <c r="AC542" s="1" t="str">
        <f>IF(Table2[[#This Row],[Event]]="Penalty",Table2[[#This Row],[number]],IF(Table2[[#This Row],[Event]]="Time-Out",401,""))</f>
        <v/>
      </c>
      <c r="AD542" s="1">
        <f>ROW(A541)</f>
        <v>541</v>
      </c>
      <c r="AE542" s="1">
        <f>COUNTIFS(Table2[GameID],Table2[[#This Row],[GameID]],Table2[Column1],"&lt;="&amp;Table2[[#This Row],[Column1]])-1</f>
        <v>1</v>
      </c>
    </row>
    <row r="543" spans="1:31" x14ac:dyDescent="0.45">
      <c r="A543" t="s">
        <v>357</v>
      </c>
      <c r="B543" t="str">
        <f>_xlfn.TEXTBEFORE(Table2[[#This Row],[Kamp]]," - ")</f>
        <v>Vanløse Floorball</v>
      </c>
      <c r="C543" t="str">
        <f>_xlfn.TEXTAFTER(Table2[[#This Row],[Kamp]],"- ")</f>
        <v>Rødovre FC</v>
      </c>
      <c r="D543">
        <v>44902</v>
      </c>
      <c r="E543">
        <v>35338</v>
      </c>
      <c r="F543">
        <v>20222023</v>
      </c>
      <c r="G543" t="s">
        <v>17</v>
      </c>
      <c r="H543" t="s">
        <v>665</v>
      </c>
      <c r="I543" t="s">
        <v>677</v>
      </c>
      <c r="J543">
        <v>1</v>
      </c>
      <c r="K543">
        <v>29512</v>
      </c>
      <c r="L543">
        <v>1</v>
      </c>
      <c r="M543" t="s">
        <v>630</v>
      </c>
      <c r="N543" t="s">
        <v>51</v>
      </c>
      <c r="O543" t="s">
        <v>45</v>
      </c>
      <c r="P543">
        <v>77</v>
      </c>
      <c r="Q543">
        <v>17</v>
      </c>
      <c r="R543">
        <f>SUMIFS(Table2[number],Table2[Event],"Goal",Table2[H/U],"HOME",Table2[GameID],Table2[[#This Row],[GameID]],Table2[GameTime],"&lt;="&amp;Table2[[#This Row],[GameTime]])</f>
        <v>1</v>
      </c>
      <c r="S543">
        <f>SUMIFS(Table2[number],Table2[Event],"Goal",Table2[H/U],"AWAY",Table2[GameID],Table2[[#This Row],[GameID]],Table2[GameTime],"&lt;="&amp;Table2[[#This Row],[GameTime]])</f>
        <v>2</v>
      </c>
      <c r="T543" t="str">
        <f>IF(Table2[[#This Row],[Event]]="Goal",Table2[[#This Row],[Hscore]]&amp;"-"&amp;Table2[[#This Row],[Uscore]],"")</f>
        <v>1-2</v>
      </c>
      <c r="U543">
        <v>745</v>
      </c>
      <c r="V543" s="1">
        <f>Table2[[#This Row],[GameTime]]-(Table2[[#This Row],[period]]-1)*1200</f>
        <v>745</v>
      </c>
      <c r="W543" s="1">
        <f>ROUNDDOWN(Table2[[#This Row],[Time]]/60,0)</f>
        <v>12</v>
      </c>
      <c r="X543" s="1">
        <f>ROUNDDOWN((Table2[[#This Row],[Time]]/60-Table2[[#This Row],[Time2]])*60,0)</f>
        <v>25</v>
      </c>
      <c r="Y543" s="1">
        <f>IF(Table2[[#This Row],[Time2]]&lt;10,0&amp;Table2[[#This Row],[Time2]],Table2[[#This Row],[Time2]])</f>
        <v>12</v>
      </c>
      <c r="Z543" s="1">
        <f>IF(Table2[[#This Row],[Time3]]&lt;10,0&amp;Table2[[#This Row],[Time3]],Table2[[#This Row],[Time3]])</f>
        <v>25</v>
      </c>
      <c r="AA543" s="2" t="str">
        <f>Table2[[#This Row],[Time4]]&amp;":"&amp;Table2[[#This Row],[Time5]]</f>
        <v>12:25</v>
      </c>
      <c r="AB543" s="1" t="str" cm="1">
        <f t="array" ref="AB543">IFERROR(IF(Table2[[#This Row],[code]]="","",_xlfn.IFS(AND(Table2[[#This Row],[code]]&lt;400,Table2[[#This Row],[code]]&lt;&gt;""),2,Table2[[#This Row],[code]]&gt;500,4)),"")</f>
        <v/>
      </c>
      <c r="AC543" s="1" t="str">
        <f>IF(Table2[[#This Row],[Event]]="Penalty",Table2[[#This Row],[number]],IF(Table2[[#This Row],[Event]]="Time-Out",401,""))</f>
        <v/>
      </c>
      <c r="AD543" s="1">
        <f>ROW(A542)</f>
        <v>542</v>
      </c>
      <c r="AE543" s="1">
        <f>COUNTIFS(Table2[GameID],Table2[[#This Row],[GameID]],Table2[Column1],"&lt;="&amp;Table2[[#This Row],[Column1]])-1</f>
        <v>2</v>
      </c>
    </row>
    <row r="544" spans="1:31" x14ac:dyDescent="0.45">
      <c r="A544" t="s">
        <v>357</v>
      </c>
      <c r="B544" t="str">
        <f>_xlfn.TEXTBEFORE(Table2[[#This Row],[Kamp]]," - ")</f>
        <v>Vanløse Floorball</v>
      </c>
      <c r="C544" t="str">
        <f>_xlfn.TEXTAFTER(Table2[[#This Row],[Kamp]],"- ")</f>
        <v>Rødovre FC</v>
      </c>
      <c r="D544">
        <v>44902</v>
      </c>
      <c r="E544">
        <v>35338</v>
      </c>
      <c r="F544">
        <v>20222023</v>
      </c>
      <c r="G544" t="s">
        <v>17</v>
      </c>
      <c r="H544" t="s">
        <v>660</v>
      </c>
      <c r="I544" t="s">
        <v>678</v>
      </c>
      <c r="J544">
        <v>1</v>
      </c>
      <c r="K544">
        <v>29509</v>
      </c>
      <c r="L544">
        <v>1</v>
      </c>
      <c r="M544" t="s">
        <v>630</v>
      </c>
      <c r="N544" t="s">
        <v>283</v>
      </c>
      <c r="O544" t="s">
        <v>106</v>
      </c>
      <c r="P544">
        <v>2</v>
      </c>
      <c r="Q544">
        <v>67</v>
      </c>
      <c r="R544">
        <f>SUMIFS(Table2[number],Table2[Event],"Goal",Table2[H/U],"HOME",Table2[GameID],Table2[[#This Row],[GameID]],Table2[GameTime],"&lt;="&amp;Table2[[#This Row],[GameTime]])</f>
        <v>2</v>
      </c>
      <c r="S544">
        <f>SUMIFS(Table2[number],Table2[Event],"Goal",Table2[H/U],"AWAY",Table2[GameID],Table2[[#This Row],[GameID]],Table2[GameTime],"&lt;="&amp;Table2[[#This Row],[GameTime]])</f>
        <v>2</v>
      </c>
      <c r="T544" t="str">
        <f>IF(Table2[[#This Row],[Event]]="Goal",Table2[[#This Row],[Hscore]]&amp;"-"&amp;Table2[[#This Row],[Uscore]],"")</f>
        <v>2-2</v>
      </c>
      <c r="U544">
        <v>765</v>
      </c>
      <c r="V544" s="1">
        <f>Table2[[#This Row],[GameTime]]-(Table2[[#This Row],[period]]-1)*1200</f>
        <v>765</v>
      </c>
      <c r="W544" s="1">
        <f>ROUNDDOWN(Table2[[#This Row],[Time]]/60,0)</f>
        <v>12</v>
      </c>
      <c r="X544" s="1">
        <f>ROUNDDOWN((Table2[[#This Row],[Time]]/60-Table2[[#This Row],[Time2]])*60,0)</f>
        <v>45</v>
      </c>
      <c r="Y544" s="1">
        <f>IF(Table2[[#This Row],[Time2]]&lt;10,0&amp;Table2[[#This Row],[Time2]],Table2[[#This Row],[Time2]])</f>
        <v>12</v>
      </c>
      <c r="Z544" s="1">
        <f>IF(Table2[[#This Row],[Time3]]&lt;10,0&amp;Table2[[#This Row],[Time3]],Table2[[#This Row],[Time3]])</f>
        <v>45</v>
      </c>
      <c r="AA544" s="2" t="str">
        <f>Table2[[#This Row],[Time4]]&amp;":"&amp;Table2[[#This Row],[Time5]]</f>
        <v>12:45</v>
      </c>
      <c r="AB544" s="1" t="str" cm="1">
        <f t="array" ref="AB544">IFERROR(IF(Table2[[#This Row],[code]]="","",_xlfn.IFS(AND(Table2[[#This Row],[code]]&lt;400,Table2[[#This Row],[code]]&lt;&gt;""),2,Table2[[#This Row],[code]]&gt;500,4)),"")</f>
        <v/>
      </c>
      <c r="AC544" s="1" t="str">
        <f>IF(Table2[[#This Row],[Event]]="Penalty",Table2[[#This Row],[number]],IF(Table2[[#This Row],[Event]]="Time-Out",401,""))</f>
        <v/>
      </c>
      <c r="AD544" s="1">
        <f>ROW(A543)</f>
        <v>543</v>
      </c>
      <c r="AE544" s="1">
        <f>COUNTIFS(Table2[GameID],Table2[[#This Row],[GameID]],Table2[Column1],"&lt;="&amp;Table2[[#This Row],[Column1]])-1</f>
        <v>3</v>
      </c>
    </row>
    <row r="545" spans="1:31" x14ac:dyDescent="0.45">
      <c r="A545" t="s">
        <v>357</v>
      </c>
      <c r="B545" t="str">
        <f>_xlfn.TEXTBEFORE(Table2[[#This Row],[Kamp]]," - ")</f>
        <v>Vanløse Floorball</v>
      </c>
      <c r="C545" t="str">
        <f>_xlfn.TEXTAFTER(Table2[[#This Row],[Kamp]],"- ")</f>
        <v>Rødovre FC</v>
      </c>
      <c r="D545">
        <v>44902</v>
      </c>
      <c r="E545">
        <v>35338</v>
      </c>
      <c r="F545">
        <v>20222023</v>
      </c>
      <c r="G545" t="s">
        <v>17</v>
      </c>
      <c r="H545" t="s">
        <v>665</v>
      </c>
      <c r="I545" t="s">
        <v>677</v>
      </c>
      <c r="J545">
        <v>1</v>
      </c>
      <c r="K545">
        <v>29512</v>
      </c>
      <c r="L545">
        <v>1</v>
      </c>
      <c r="M545" t="s">
        <v>630</v>
      </c>
      <c r="N545" t="s">
        <v>51</v>
      </c>
      <c r="O545" t="s">
        <v>45</v>
      </c>
      <c r="P545">
        <v>77</v>
      </c>
      <c r="Q545">
        <v>17</v>
      </c>
      <c r="R545">
        <f>SUMIFS(Table2[number],Table2[Event],"Goal",Table2[H/U],"HOME",Table2[GameID],Table2[[#This Row],[GameID]],Table2[GameTime],"&lt;="&amp;Table2[[#This Row],[GameTime]])</f>
        <v>2</v>
      </c>
      <c r="S545">
        <f>SUMIFS(Table2[number],Table2[Event],"Goal",Table2[H/U],"AWAY",Table2[GameID],Table2[[#This Row],[GameID]],Table2[GameTime],"&lt;="&amp;Table2[[#This Row],[GameTime]])</f>
        <v>3</v>
      </c>
      <c r="T545" t="str">
        <f>IF(Table2[[#This Row],[Event]]="Goal",Table2[[#This Row],[Hscore]]&amp;"-"&amp;Table2[[#This Row],[Uscore]],"")</f>
        <v>2-3</v>
      </c>
      <c r="U545">
        <v>1078</v>
      </c>
      <c r="V545" s="1">
        <f>Table2[[#This Row],[GameTime]]-(Table2[[#This Row],[period]]-1)*1200</f>
        <v>1078</v>
      </c>
      <c r="W545" s="1">
        <f>ROUNDDOWN(Table2[[#This Row],[Time]]/60,0)</f>
        <v>17</v>
      </c>
      <c r="X545" s="1">
        <f>ROUNDDOWN((Table2[[#This Row],[Time]]/60-Table2[[#This Row],[Time2]])*60,0)</f>
        <v>57</v>
      </c>
      <c r="Y545" s="1">
        <f>IF(Table2[[#This Row],[Time2]]&lt;10,0&amp;Table2[[#This Row],[Time2]],Table2[[#This Row],[Time2]])</f>
        <v>17</v>
      </c>
      <c r="Z545" s="1">
        <f>IF(Table2[[#This Row],[Time3]]&lt;10,0&amp;Table2[[#This Row],[Time3]],Table2[[#This Row],[Time3]])</f>
        <v>57</v>
      </c>
      <c r="AA545" s="2" t="str">
        <f>Table2[[#This Row],[Time4]]&amp;":"&amp;Table2[[#This Row],[Time5]]</f>
        <v>17:57</v>
      </c>
      <c r="AB545" s="1" t="str" cm="1">
        <f t="array" ref="AB545">IFERROR(IF(Table2[[#This Row],[code]]="","",_xlfn.IFS(AND(Table2[[#This Row],[code]]&lt;400,Table2[[#This Row],[code]]&lt;&gt;""),2,Table2[[#This Row],[code]]&gt;500,4)),"")</f>
        <v/>
      </c>
      <c r="AC545" s="1" t="str">
        <f>IF(Table2[[#This Row],[Event]]="Penalty",Table2[[#This Row],[number]],IF(Table2[[#This Row],[Event]]="Time-Out",401,""))</f>
        <v/>
      </c>
      <c r="AD545" s="1">
        <f>ROW(A544)</f>
        <v>544</v>
      </c>
      <c r="AE545" s="1">
        <f>COUNTIFS(Table2[GameID],Table2[[#This Row],[GameID]],Table2[Column1],"&lt;="&amp;Table2[[#This Row],[Column1]])-1</f>
        <v>4</v>
      </c>
    </row>
    <row r="546" spans="1:31" x14ac:dyDescent="0.45">
      <c r="A546" t="s">
        <v>357</v>
      </c>
      <c r="B546" t="str">
        <f>_xlfn.TEXTBEFORE(Table2[[#This Row],[Kamp]]," - ")</f>
        <v>Vanløse Floorball</v>
      </c>
      <c r="C546" t="str">
        <f>_xlfn.TEXTAFTER(Table2[[#This Row],[Kamp]],"- ")</f>
        <v>Rødovre FC</v>
      </c>
      <c r="D546">
        <v>44902</v>
      </c>
      <c r="E546">
        <v>35338</v>
      </c>
      <c r="F546">
        <v>20222023</v>
      </c>
      <c r="G546" t="s">
        <v>17</v>
      </c>
      <c r="H546" t="s">
        <v>660</v>
      </c>
      <c r="I546" t="s">
        <v>678</v>
      </c>
      <c r="J546">
        <v>2</v>
      </c>
      <c r="K546">
        <v>29509</v>
      </c>
      <c r="L546">
        <v>1</v>
      </c>
      <c r="M546" t="s">
        <v>630</v>
      </c>
      <c r="N546" t="s">
        <v>105</v>
      </c>
      <c r="O546" t="s">
        <v>106</v>
      </c>
      <c r="P546">
        <v>97</v>
      </c>
      <c r="Q546">
        <v>67</v>
      </c>
      <c r="R546">
        <f>SUMIFS(Table2[number],Table2[Event],"Goal",Table2[H/U],"HOME",Table2[GameID],Table2[[#This Row],[GameID]],Table2[GameTime],"&lt;="&amp;Table2[[#This Row],[GameTime]])</f>
        <v>3</v>
      </c>
      <c r="S546">
        <f>SUMIFS(Table2[number],Table2[Event],"Goal",Table2[H/U],"AWAY",Table2[GameID],Table2[[#This Row],[GameID]],Table2[GameTime],"&lt;="&amp;Table2[[#This Row],[GameTime]])</f>
        <v>3</v>
      </c>
      <c r="T546" t="str">
        <f>IF(Table2[[#This Row],[Event]]="Goal",Table2[[#This Row],[Hscore]]&amp;"-"&amp;Table2[[#This Row],[Uscore]],"")</f>
        <v>3-3</v>
      </c>
      <c r="U546">
        <v>1412</v>
      </c>
      <c r="V546" s="1">
        <f>Table2[[#This Row],[GameTime]]-(Table2[[#This Row],[period]]-1)*1200</f>
        <v>212</v>
      </c>
      <c r="W546" s="1">
        <f>ROUNDDOWN(Table2[[#This Row],[Time]]/60,0)</f>
        <v>3</v>
      </c>
      <c r="X546" s="1">
        <f>ROUNDDOWN((Table2[[#This Row],[Time]]/60-Table2[[#This Row],[Time2]])*60,0)</f>
        <v>32</v>
      </c>
      <c r="Y546" s="1" t="str">
        <f>IF(Table2[[#This Row],[Time2]]&lt;10,0&amp;Table2[[#This Row],[Time2]],Table2[[#This Row],[Time2]])</f>
        <v>03</v>
      </c>
      <c r="Z546" s="1">
        <f>IF(Table2[[#This Row],[Time3]]&lt;10,0&amp;Table2[[#This Row],[Time3]],Table2[[#This Row],[Time3]])</f>
        <v>32</v>
      </c>
      <c r="AA546" s="2" t="str">
        <f>Table2[[#This Row],[Time4]]&amp;":"&amp;Table2[[#This Row],[Time5]]</f>
        <v>03:32</v>
      </c>
      <c r="AB546" s="1" t="str" cm="1">
        <f t="array" ref="AB546">IFERROR(IF(Table2[[#This Row],[code]]="","",_xlfn.IFS(AND(Table2[[#This Row],[code]]&lt;400,Table2[[#This Row],[code]]&lt;&gt;""),2,Table2[[#This Row],[code]]&gt;500,4)),"")</f>
        <v/>
      </c>
      <c r="AC546" s="1" t="str">
        <f>IF(Table2[[#This Row],[Event]]="Penalty",Table2[[#This Row],[number]],IF(Table2[[#This Row],[Event]]="Time-Out",401,""))</f>
        <v/>
      </c>
      <c r="AD546" s="1">
        <f>ROW(A545)</f>
        <v>545</v>
      </c>
      <c r="AE546" s="1">
        <f>COUNTIFS(Table2[GameID],Table2[[#This Row],[GameID]],Table2[Column1],"&lt;="&amp;Table2[[#This Row],[Column1]])-1</f>
        <v>5</v>
      </c>
    </row>
    <row r="547" spans="1:31" x14ac:dyDescent="0.45">
      <c r="A547" t="s">
        <v>357</v>
      </c>
      <c r="B547" t="str">
        <f>_xlfn.TEXTBEFORE(Table2[[#This Row],[Kamp]]," - ")</f>
        <v>Vanløse Floorball</v>
      </c>
      <c r="C547" t="str">
        <f>_xlfn.TEXTAFTER(Table2[[#This Row],[Kamp]],"- ")</f>
        <v>Rødovre FC</v>
      </c>
      <c r="D547">
        <v>44902</v>
      </c>
      <c r="E547">
        <v>35338</v>
      </c>
      <c r="F547">
        <v>20222023</v>
      </c>
      <c r="G547" t="s">
        <v>17</v>
      </c>
      <c r="H547" t="s">
        <v>660</v>
      </c>
      <c r="I547" t="s">
        <v>678</v>
      </c>
      <c r="J547">
        <v>2</v>
      </c>
      <c r="K547">
        <v>29509</v>
      </c>
      <c r="L547">
        <v>1</v>
      </c>
      <c r="M547" t="s">
        <v>630</v>
      </c>
      <c r="N547" t="s">
        <v>283</v>
      </c>
      <c r="O547" t="s">
        <v>106</v>
      </c>
      <c r="P547">
        <v>2</v>
      </c>
      <c r="Q547">
        <v>67</v>
      </c>
      <c r="R547">
        <f>SUMIFS(Table2[number],Table2[Event],"Goal",Table2[H/U],"HOME",Table2[GameID],Table2[[#This Row],[GameID]],Table2[GameTime],"&lt;="&amp;Table2[[#This Row],[GameTime]])</f>
        <v>4</v>
      </c>
      <c r="S547">
        <f>SUMIFS(Table2[number],Table2[Event],"Goal",Table2[H/U],"AWAY",Table2[GameID],Table2[[#This Row],[GameID]],Table2[GameTime],"&lt;="&amp;Table2[[#This Row],[GameTime]])</f>
        <v>3</v>
      </c>
      <c r="T547" t="str">
        <f>IF(Table2[[#This Row],[Event]]="Goal",Table2[[#This Row],[Hscore]]&amp;"-"&amp;Table2[[#This Row],[Uscore]],"")</f>
        <v>4-3</v>
      </c>
      <c r="U547">
        <v>1507</v>
      </c>
      <c r="V547" s="1">
        <f>Table2[[#This Row],[GameTime]]-(Table2[[#This Row],[period]]-1)*1200</f>
        <v>307</v>
      </c>
      <c r="W547" s="1">
        <f>ROUNDDOWN(Table2[[#This Row],[Time]]/60,0)</f>
        <v>5</v>
      </c>
      <c r="X547" s="1">
        <f>ROUNDDOWN((Table2[[#This Row],[Time]]/60-Table2[[#This Row],[Time2]])*60,0)</f>
        <v>6</v>
      </c>
      <c r="Y547" s="1" t="str">
        <f>IF(Table2[[#This Row],[Time2]]&lt;10,0&amp;Table2[[#This Row],[Time2]],Table2[[#This Row],[Time2]])</f>
        <v>05</v>
      </c>
      <c r="Z547" s="1" t="str">
        <f>IF(Table2[[#This Row],[Time3]]&lt;10,0&amp;Table2[[#This Row],[Time3]],Table2[[#This Row],[Time3]])</f>
        <v>06</v>
      </c>
      <c r="AA547" s="2" t="str">
        <f>Table2[[#This Row],[Time4]]&amp;":"&amp;Table2[[#This Row],[Time5]]</f>
        <v>05:06</v>
      </c>
      <c r="AB547" s="1" t="str" cm="1">
        <f t="array" ref="AB547">IFERROR(IF(Table2[[#This Row],[code]]="","",_xlfn.IFS(AND(Table2[[#This Row],[code]]&lt;400,Table2[[#This Row],[code]]&lt;&gt;""),2,Table2[[#This Row],[code]]&gt;500,4)),"")</f>
        <v/>
      </c>
      <c r="AC547" s="1" t="str">
        <f>IF(Table2[[#This Row],[Event]]="Penalty",Table2[[#This Row],[number]],IF(Table2[[#This Row],[Event]]="Time-Out",401,""))</f>
        <v/>
      </c>
      <c r="AD547" s="1">
        <f>ROW(A546)</f>
        <v>546</v>
      </c>
      <c r="AE547" s="1">
        <f>COUNTIFS(Table2[GameID],Table2[[#This Row],[GameID]],Table2[Column1],"&lt;="&amp;Table2[[#This Row],[Column1]])-1</f>
        <v>6</v>
      </c>
    </row>
    <row r="548" spans="1:31" x14ac:dyDescent="0.45">
      <c r="A548" t="s">
        <v>357</v>
      </c>
      <c r="B548" t="str">
        <f>_xlfn.TEXTBEFORE(Table2[[#This Row],[Kamp]]," - ")</f>
        <v>Vanløse Floorball</v>
      </c>
      <c r="C548" t="str">
        <f>_xlfn.TEXTAFTER(Table2[[#This Row],[Kamp]],"- ")</f>
        <v>Rødovre FC</v>
      </c>
      <c r="D548">
        <v>44902</v>
      </c>
      <c r="E548">
        <v>35338</v>
      </c>
      <c r="F548">
        <v>20222023</v>
      </c>
      <c r="G548" t="s">
        <v>17</v>
      </c>
      <c r="H548" t="s">
        <v>660</v>
      </c>
      <c r="I548" t="s">
        <v>678</v>
      </c>
      <c r="J548">
        <v>2</v>
      </c>
      <c r="K548">
        <v>29509</v>
      </c>
      <c r="L548">
        <v>1</v>
      </c>
      <c r="M548" t="s">
        <v>630</v>
      </c>
      <c r="N548" t="s">
        <v>106</v>
      </c>
      <c r="O548" t="s">
        <v>283</v>
      </c>
      <c r="P548">
        <v>67</v>
      </c>
      <c r="Q548">
        <v>2</v>
      </c>
      <c r="R548">
        <f>SUMIFS(Table2[number],Table2[Event],"Goal",Table2[H/U],"HOME",Table2[GameID],Table2[[#This Row],[GameID]],Table2[GameTime],"&lt;="&amp;Table2[[#This Row],[GameTime]])</f>
        <v>5</v>
      </c>
      <c r="S548">
        <f>SUMIFS(Table2[number],Table2[Event],"Goal",Table2[H/U],"AWAY",Table2[GameID],Table2[[#This Row],[GameID]],Table2[GameTime],"&lt;="&amp;Table2[[#This Row],[GameTime]])</f>
        <v>3</v>
      </c>
      <c r="T548" t="str">
        <f>IF(Table2[[#This Row],[Event]]="Goal",Table2[[#This Row],[Hscore]]&amp;"-"&amp;Table2[[#This Row],[Uscore]],"")</f>
        <v>5-3</v>
      </c>
      <c r="U548">
        <v>1568</v>
      </c>
      <c r="V548" s="1">
        <f>Table2[[#This Row],[GameTime]]-(Table2[[#This Row],[period]]-1)*1200</f>
        <v>368</v>
      </c>
      <c r="W548" s="1">
        <f>ROUNDDOWN(Table2[[#This Row],[Time]]/60,0)</f>
        <v>6</v>
      </c>
      <c r="X548" s="1">
        <f>ROUNDDOWN((Table2[[#This Row],[Time]]/60-Table2[[#This Row],[Time2]])*60,0)</f>
        <v>8</v>
      </c>
      <c r="Y548" s="1" t="str">
        <f>IF(Table2[[#This Row],[Time2]]&lt;10,0&amp;Table2[[#This Row],[Time2]],Table2[[#This Row],[Time2]])</f>
        <v>06</v>
      </c>
      <c r="Z548" s="1" t="str">
        <f>IF(Table2[[#This Row],[Time3]]&lt;10,0&amp;Table2[[#This Row],[Time3]],Table2[[#This Row],[Time3]])</f>
        <v>08</v>
      </c>
      <c r="AA548" s="2" t="str">
        <f>Table2[[#This Row],[Time4]]&amp;":"&amp;Table2[[#This Row],[Time5]]</f>
        <v>06:08</v>
      </c>
      <c r="AB548" s="1" t="str" cm="1">
        <f t="array" ref="AB548">IFERROR(IF(Table2[[#This Row],[code]]="","",_xlfn.IFS(AND(Table2[[#This Row],[code]]&lt;400,Table2[[#This Row],[code]]&lt;&gt;""),2,Table2[[#This Row],[code]]&gt;500,4)),"")</f>
        <v/>
      </c>
      <c r="AC548" s="1" t="str">
        <f>IF(Table2[[#This Row],[Event]]="Penalty",Table2[[#This Row],[number]],IF(Table2[[#This Row],[Event]]="Time-Out",401,""))</f>
        <v/>
      </c>
      <c r="AD548" s="1">
        <f>ROW(A547)</f>
        <v>547</v>
      </c>
      <c r="AE548" s="1">
        <f>COUNTIFS(Table2[GameID],Table2[[#This Row],[GameID]],Table2[Column1],"&lt;="&amp;Table2[[#This Row],[Column1]])-1</f>
        <v>7</v>
      </c>
    </row>
    <row r="549" spans="1:31" x14ac:dyDescent="0.45">
      <c r="A549" t="s">
        <v>357</v>
      </c>
      <c r="B549" t="str">
        <f>_xlfn.TEXTBEFORE(Table2[[#This Row],[Kamp]]," - ")</f>
        <v>Vanløse Floorball</v>
      </c>
      <c r="C549" t="str">
        <f>_xlfn.TEXTAFTER(Table2[[#This Row],[Kamp]],"- ")</f>
        <v>Rødovre FC</v>
      </c>
      <c r="D549">
        <v>44902</v>
      </c>
      <c r="E549">
        <v>35338</v>
      </c>
      <c r="F549">
        <v>20222023</v>
      </c>
      <c r="G549" t="s">
        <v>17</v>
      </c>
      <c r="H549" t="s">
        <v>660</v>
      </c>
      <c r="I549" t="s">
        <v>678</v>
      </c>
      <c r="J549">
        <v>2</v>
      </c>
      <c r="K549">
        <v>29509</v>
      </c>
      <c r="L549">
        <v>201</v>
      </c>
      <c r="M549" t="s">
        <v>631</v>
      </c>
      <c r="N549" t="s">
        <v>100</v>
      </c>
      <c r="O549" t="s">
        <v>634</v>
      </c>
      <c r="P549">
        <v>19</v>
      </c>
      <c r="Q549" t="s">
        <v>634</v>
      </c>
      <c r="R549">
        <f>SUMIFS(Table2[number],Table2[Event],"Goal",Table2[H/U],"HOME",Table2[GameID],Table2[[#This Row],[GameID]],Table2[GameTime],"&lt;="&amp;Table2[[#This Row],[GameTime]])</f>
        <v>5</v>
      </c>
      <c r="S549">
        <f>SUMIFS(Table2[number],Table2[Event],"Goal",Table2[H/U],"AWAY",Table2[GameID],Table2[[#This Row],[GameID]],Table2[GameTime],"&lt;="&amp;Table2[[#This Row],[GameTime]])</f>
        <v>3</v>
      </c>
      <c r="T549" t="str">
        <f>IF(Table2[[#This Row],[Event]]="Goal",Table2[[#This Row],[Hscore]]&amp;"-"&amp;Table2[[#This Row],[Uscore]],"")</f>
        <v/>
      </c>
      <c r="U549">
        <v>1786</v>
      </c>
      <c r="V549" s="1">
        <f>Table2[[#This Row],[GameTime]]-(Table2[[#This Row],[period]]-1)*1200</f>
        <v>586</v>
      </c>
      <c r="W549" s="1">
        <f>ROUNDDOWN(Table2[[#This Row],[Time]]/60,0)</f>
        <v>9</v>
      </c>
      <c r="X549" s="1">
        <f>ROUNDDOWN((Table2[[#This Row],[Time]]/60-Table2[[#This Row],[Time2]])*60,0)</f>
        <v>46</v>
      </c>
      <c r="Y549" s="1" t="str">
        <f>IF(Table2[[#This Row],[Time2]]&lt;10,0&amp;Table2[[#This Row],[Time2]],Table2[[#This Row],[Time2]])</f>
        <v>09</v>
      </c>
      <c r="Z549" s="1">
        <f>IF(Table2[[#This Row],[Time3]]&lt;10,0&amp;Table2[[#This Row],[Time3]],Table2[[#This Row],[Time3]])</f>
        <v>46</v>
      </c>
      <c r="AA549" s="2" t="str">
        <f>Table2[[#This Row],[Time4]]&amp;":"&amp;Table2[[#This Row],[Time5]]</f>
        <v>09:46</v>
      </c>
      <c r="AB549" s="1" cm="1">
        <f t="array" ref="AB549">IFERROR(IF(Table2[[#This Row],[code]]="","",_xlfn.IFS(AND(Table2[[#This Row],[code]]&lt;400,Table2[[#This Row],[code]]&lt;&gt;""),2,Table2[[#This Row],[code]]&gt;500,4)),"")</f>
        <v>2</v>
      </c>
      <c r="AC549" s="1">
        <f>IF(Table2[[#This Row],[Event]]="Penalty",Table2[[#This Row],[number]],IF(Table2[[#This Row],[Event]]="Time-Out",401,""))</f>
        <v>201</v>
      </c>
      <c r="AD549" s="1">
        <f>ROW(A548)</f>
        <v>548</v>
      </c>
      <c r="AE549" s="1">
        <f>COUNTIFS(Table2[GameID],Table2[[#This Row],[GameID]],Table2[Column1],"&lt;="&amp;Table2[[#This Row],[Column1]])-1</f>
        <v>8</v>
      </c>
    </row>
    <row r="550" spans="1:31" x14ac:dyDescent="0.45">
      <c r="A550" t="s">
        <v>357</v>
      </c>
      <c r="B550" t="str">
        <f>_xlfn.TEXTBEFORE(Table2[[#This Row],[Kamp]]," - ")</f>
        <v>Vanløse Floorball</v>
      </c>
      <c r="C550" t="str">
        <f>_xlfn.TEXTAFTER(Table2[[#This Row],[Kamp]],"- ")</f>
        <v>Rødovre FC</v>
      </c>
      <c r="D550">
        <v>44902</v>
      </c>
      <c r="E550">
        <v>35338</v>
      </c>
      <c r="F550">
        <v>20222023</v>
      </c>
      <c r="G550" t="s">
        <v>17</v>
      </c>
      <c r="H550" t="s">
        <v>665</v>
      </c>
      <c r="I550" t="s">
        <v>677</v>
      </c>
      <c r="J550">
        <v>2</v>
      </c>
      <c r="K550">
        <v>29512</v>
      </c>
      <c r="L550">
        <v>1</v>
      </c>
      <c r="M550" t="s">
        <v>630</v>
      </c>
      <c r="N550" t="s">
        <v>44</v>
      </c>
      <c r="O550" t="s">
        <v>634</v>
      </c>
      <c r="P550">
        <v>16</v>
      </c>
      <c r="Q550" t="s">
        <v>634</v>
      </c>
      <c r="R550">
        <f>SUMIFS(Table2[number],Table2[Event],"Goal",Table2[H/U],"HOME",Table2[GameID],Table2[[#This Row],[GameID]],Table2[GameTime],"&lt;="&amp;Table2[[#This Row],[GameTime]])</f>
        <v>5</v>
      </c>
      <c r="S550">
        <f>SUMIFS(Table2[number],Table2[Event],"Goal",Table2[H/U],"AWAY",Table2[GameID],Table2[[#This Row],[GameID]],Table2[GameTime],"&lt;="&amp;Table2[[#This Row],[GameTime]])</f>
        <v>4</v>
      </c>
      <c r="T550" t="str">
        <f>IF(Table2[[#This Row],[Event]]="Goal",Table2[[#This Row],[Hscore]]&amp;"-"&amp;Table2[[#This Row],[Uscore]],"")</f>
        <v>5-4</v>
      </c>
      <c r="U550">
        <v>2239</v>
      </c>
      <c r="V550" s="1">
        <f>Table2[[#This Row],[GameTime]]-(Table2[[#This Row],[period]]-1)*1200</f>
        <v>1039</v>
      </c>
      <c r="W550" s="1">
        <f>ROUNDDOWN(Table2[[#This Row],[Time]]/60,0)</f>
        <v>17</v>
      </c>
      <c r="X550" s="1">
        <f>ROUNDDOWN((Table2[[#This Row],[Time]]/60-Table2[[#This Row],[Time2]])*60,0)</f>
        <v>19</v>
      </c>
      <c r="Y550" s="1">
        <f>IF(Table2[[#This Row],[Time2]]&lt;10,0&amp;Table2[[#This Row],[Time2]],Table2[[#This Row],[Time2]])</f>
        <v>17</v>
      </c>
      <c r="Z550" s="1">
        <f>IF(Table2[[#This Row],[Time3]]&lt;10,0&amp;Table2[[#This Row],[Time3]],Table2[[#This Row],[Time3]])</f>
        <v>19</v>
      </c>
      <c r="AA550" s="2" t="str">
        <f>Table2[[#This Row],[Time4]]&amp;":"&amp;Table2[[#This Row],[Time5]]</f>
        <v>17:19</v>
      </c>
      <c r="AB550" s="1" t="str" cm="1">
        <f t="array" ref="AB550">IFERROR(IF(Table2[[#This Row],[code]]="","",_xlfn.IFS(AND(Table2[[#This Row],[code]]&lt;400,Table2[[#This Row],[code]]&lt;&gt;""),2,Table2[[#This Row],[code]]&gt;500,4)),"")</f>
        <v/>
      </c>
      <c r="AC550" s="1" t="str">
        <f>IF(Table2[[#This Row],[Event]]="Penalty",Table2[[#This Row],[number]],IF(Table2[[#This Row],[Event]]="Time-Out",401,""))</f>
        <v/>
      </c>
      <c r="AD550" s="1">
        <f>ROW(A549)</f>
        <v>549</v>
      </c>
      <c r="AE550" s="1">
        <f>COUNTIFS(Table2[GameID],Table2[[#This Row],[GameID]],Table2[Column1],"&lt;="&amp;Table2[[#This Row],[Column1]])-1</f>
        <v>9</v>
      </c>
    </row>
    <row r="551" spans="1:31" x14ac:dyDescent="0.45">
      <c r="A551" t="s">
        <v>357</v>
      </c>
      <c r="B551" t="str">
        <f>_xlfn.TEXTBEFORE(Table2[[#This Row],[Kamp]]," - ")</f>
        <v>Vanløse Floorball</v>
      </c>
      <c r="C551" t="str">
        <f>_xlfn.TEXTAFTER(Table2[[#This Row],[Kamp]],"- ")</f>
        <v>Rødovre FC</v>
      </c>
      <c r="D551">
        <v>44902</v>
      </c>
      <c r="E551">
        <v>35338</v>
      </c>
      <c r="F551">
        <v>20222023</v>
      </c>
      <c r="G551" t="s">
        <v>17</v>
      </c>
      <c r="H551" t="s">
        <v>665</v>
      </c>
      <c r="I551" t="s">
        <v>677</v>
      </c>
      <c r="J551">
        <v>3</v>
      </c>
      <c r="K551">
        <v>29512</v>
      </c>
      <c r="L551">
        <v>1</v>
      </c>
      <c r="M551" t="s">
        <v>630</v>
      </c>
      <c r="N551" t="s">
        <v>55</v>
      </c>
      <c r="O551" t="s">
        <v>634</v>
      </c>
      <c r="P551">
        <v>88</v>
      </c>
      <c r="Q551" t="s">
        <v>634</v>
      </c>
      <c r="R551">
        <f>SUMIFS(Table2[number],Table2[Event],"Goal",Table2[H/U],"HOME",Table2[GameID],Table2[[#This Row],[GameID]],Table2[GameTime],"&lt;="&amp;Table2[[#This Row],[GameTime]])</f>
        <v>5</v>
      </c>
      <c r="S551">
        <f>SUMIFS(Table2[number],Table2[Event],"Goal",Table2[H/U],"AWAY",Table2[GameID],Table2[[#This Row],[GameID]],Table2[GameTime],"&lt;="&amp;Table2[[#This Row],[GameTime]])</f>
        <v>5</v>
      </c>
      <c r="T551" t="str">
        <f>IF(Table2[[#This Row],[Event]]="Goal",Table2[[#This Row],[Hscore]]&amp;"-"&amp;Table2[[#This Row],[Uscore]],"")</f>
        <v>5-5</v>
      </c>
      <c r="U551">
        <v>2882</v>
      </c>
      <c r="V551" s="1">
        <f>Table2[[#This Row],[GameTime]]-(Table2[[#This Row],[period]]-1)*1200</f>
        <v>482</v>
      </c>
      <c r="W551" s="1">
        <f>ROUNDDOWN(Table2[[#This Row],[Time]]/60,0)</f>
        <v>8</v>
      </c>
      <c r="X551" s="1">
        <f>ROUNDDOWN((Table2[[#This Row],[Time]]/60-Table2[[#This Row],[Time2]])*60,0)</f>
        <v>1</v>
      </c>
      <c r="Y551" s="1" t="str">
        <f>IF(Table2[[#This Row],[Time2]]&lt;10,0&amp;Table2[[#This Row],[Time2]],Table2[[#This Row],[Time2]])</f>
        <v>08</v>
      </c>
      <c r="Z551" s="1" t="str">
        <f>IF(Table2[[#This Row],[Time3]]&lt;10,0&amp;Table2[[#This Row],[Time3]],Table2[[#This Row],[Time3]])</f>
        <v>01</v>
      </c>
      <c r="AA551" s="2" t="str">
        <f>Table2[[#This Row],[Time4]]&amp;":"&amp;Table2[[#This Row],[Time5]]</f>
        <v>08:01</v>
      </c>
      <c r="AB551" s="1" t="str" cm="1">
        <f t="array" ref="AB551">IFERROR(IF(Table2[[#This Row],[code]]="","",_xlfn.IFS(AND(Table2[[#This Row],[code]]&lt;400,Table2[[#This Row],[code]]&lt;&gt;""),2,Table2[[#This Row],[code]]&gt;500,4)),"")</f>
        <v/>
      </c>
      <c r="AC551" s="1" t="str">
        <f>IF(Table2[[#This Row],[Event]]="Penalty",Table2[[#This Row],[number]],IF(Table2[[#This Row],[Event]]="Time-Out",401,""))</f>
        <v/>
      </c>
      <c r="AD551" s="1">
        <f>ROW(A550)</f>
        <v>550</v>
      </c>
      <c r="AE551" s="1">
        <f>COUNTIFS(Table2[GameID],Table2[[#This Row],[GameID]],Table2[Column1],"&lt;="&amp;Table2[[#This Row],[Column1]])-1</f>
        <v>10</v>
      </c>
    </row>
    <row r="552" spans="1:31" x14ac:dyDescent="0.45">
      <c r="A552" t="s">
        <v>357</v>
      </c>
      <c r="B552" t="str">
        <f>_xlfn.TEXTBEFORE(Table2[[#This Row],[Kamp]]," - ")</f>
        <v>Vanløse Floorball</v>
      </c>
      <c r="C552" t="str">
        <f>_xlfn.TEXTAFTER(Table2[[#This Row],[Kamp]],"- ")</f>
        <v>Rødovre FC</v>
      </c>
      <c r="D552">
        <v>44902</v>
      </c>
      <c r="E552">
        <v>35338</v>
      </c>
      <c r="F552">
        <v>20222023</v>
      </c>
      <c r="G552" t="s">
        <v>17</v>
      </c>
      <c r="H552" t="s">
        <v>660</v>
      </c>
      <c r="I552" t="s">
        <v>678</v>
      </c>
      <c r="J552">
        <v>3</v>
      </c>
      <c r="K552">
        <v>29509</v>
      </c>
      <c r="L552">
        <v>220</v>
      </c>
      <c r="M552" t="s">
        <v>631</v>
      </c>
      <c r="N552" t="s">
        <v>105</v>
      </c>
      <c r="O552" t="s">
        <v>634</v>
      </c>
      <c r="P552">
        <v>97</v>
      </c>
      <c r="Q552" t="s">
        <v>634</v>
      </c>
      <c r="R552">
        <f>SUMIFS(Table2[number],Table2[Event],"Goal",Table2[H/U],"HOME",Table2[GameID],Table2[[#This Row],[GameID]],Table2[GameTime],"&lt;="&amp;Table2[[#This Row],[GameTime]])</f>
        <v>5</v>
      </c>
      <c r="S552">
        <f>SUMIFS(Table2[number],Table2[Event],"Goal",Table2[H/U],"AWAY",Table2[GameID],Table2[[#This Row],[GameID]],Table2[GameTime],"&lt;="&amp;Table2[[#This Row],[GameTime]])</f>
        <v>5</v>
      </c>
      <c r="T552" t="str">
        <f>IF(Table2[[#This Row],[Event]]="Goal",Table2[[#This Row],[Hscore]]&amp;"-"&amp;Table2[[#This Row],[Uscore]],"")</f>
        <v/>
      </c>
      <c r="U552">
        <v>2965</v>
      </c>
      <c r="V552" s="1">
        <f>Table2[[#This Row],[GameTime]]-(Table2[[#This Row],[period]]-1)*1200</f>
        <v>565</v>
      </c>
      <c r="W552" s="1">
        <f>ROUNDDOWN(Table2[[#This Row],[Time]]/60,0)</f>
        <v>9</v>
      </c>
      <c r="X552" s="1">
        <f>ROUNDDOWN((Table2[[#This Row],[Time]]/60-Table2[[#This Row],[Time2]])*60,0)</f>
        <v>25</v>
      </c>
      <c r="Y552" s="1" t="str">
        <f>IF(Table2[[#This Row],[Time2]]&lt;10,0&amp;Table2[[#This Row],[Time2]],Table2[[#This Row],[Time2]])</f>
        <v>09</v>
      </c>
      <c r="Z552" s="1">
        <f>IF(Table2[[#This Row],[Time3]]&lt;10,0&amp;Table2[[#This Row],[Time3]],Table2[[#This Row],[Time3]])</f>
        <v>25</v>
      </c>
      <c r="AA552" s="2" t="str">
        <f>Table2[[#This Row],[Time4]]&amp;":"&amp;Table2[[#This Row],[Time5]]</f>
        <v>09:25</v>
      </c>
      <c r="AB552" s="1" cm="1">
        <f t="array" ref="AB552">IFERROR(IF(Table2[[#This Row],[code]]="","",_xlfn.IFS(AND(Table2[[#This Row],[code]]&lt;400,Table2[[#This Row],[code]]&lt;&gt;""),2,Table2[[#This Row],[code]]&gt;500,4)),"")</f>
        <v>2</v>
      </c>
      <c r="AC552" s="1">
        <f>IF(Table2[[#This Row],[Event]]="Penalty",Table2[[#This Row],[number]],IF(Table2[[#This Row],[Event]]="Time-Out",401,""))</f>
        <v>220</v>
      </c>
      <c r="AD552" s="1">
        <f>ROW(A551)</f>
        <v>551</v>
      </c>
      <c r="AE552" s="1">
        <f>COUNTIFS(Table2[GameID],Table2[[#This Row],[GameID]],Table2[Column1],"&lt;="&amp;Table2[[#This Row],[Column1]])-1</f>
        <v>11</v>
      </c>
    </row>
    <row r="553" spans="1:31" x14ac:dyDescent="0.45">
      <c r="A553" t="s">
        <v>357</v>
      </c>
      <c r="B553" t="str">
        <f>_xlfn.TEXTBEFORE(Table2[[#This Row],[Kamp]]," - ")</f>
        <v>Vanløse Floorball</v>
      </c>
      <c r="C553" t="str">
        <f>_xlfn.TEXTAFTER(Table2[[#This Row],[Kamp]],"- ")</f>
        <v>Rødovre FC</v>
      </c>
      <c r="D553">
        <v>44902</v>
      </c>
      <c r="E553">
        <v>35338</v>
      </c>
      <c r="F553">
        <v>20222023</v>
      </c>
      <c r="G553" t="s">
        <v>17</v>
      </c>
      <c r="H553" t="s">
        <v>665</v>
      </c>
      <c r="I553" t="s">
        <v>677</v>
      </c>
      <c r="J553">
        <v>3</v>
      </c>
      <c r="K553">
        <v>29512</v>
      </c>
      <c r="L553">
        <v>1</v>
      </c>
      <c r="M553" t="s">
        <v>630</v>
      </c>
      <c r="N553" t="s">
        <v>47</v>
      </c>
      <c r="O553" t="s">
        <v>45</v>
      </c>
      <c r="P553">
        <v>24</v>
      </c>
      <c r="Q553">
        <v>17</v>
      </c>
      <c r="R553">
        <f>SUMIFS(Table2[number],Table2[Event],"Goal",Table2[H/U],"HOME",Table2[GameID],Table2[[#This Row],[GameID]],Table2[GameTime],"&lt;="&amp;Table2[[#This Row],[GameTime]])</f>
        <v>5</v>
      </c>
      <c r="S553">
        <f>SUMIFS(Table2[number],Table2[Event],"Goal",Table2[H/U],"AWAY",Table2[GameID],Table2[[#This Row],[GameID]],Table2[GameTime],"&lt;="&amp;Table2[[#This Row],[GameTime]])</f>
        <v>6</v>
      </c>
      <c r="T553" t="str">
        <f>IF(Table2[[#This Row],[Event]]="Goal",Table2[[#This Row],[Hscore]]&amp;"-"&amp;Table2[[#This Row],[Uscore]],"")</f>
        <v>5-6</v>
      </c>
      <c r="U553">
        <v>3021</v>
      </c>
      <c r="V553" s="1">
        <f>Table2[[#This Row],[GameTime]]-(Table2[[#This Row],[period]]-1)*1200</f>
        <v>621</v>
      </c>
      <c r="W553" s="1">
        <f>ROUNDDOWN(Table2[[#This Row],[Time]]/60,0)</f>
        <v>10</v>
      </c>
      <c r="X553" s="1">
        <f>ROUNDDOWN((Table2[[#This Row],[Time]]/60-Table2[[#This Row],[Time2]])*60,0)</f>
        <v>21</v>
      </c>
      <c r="Y553" s="1">
        <f>IF(Table2[[#This Row],[Time2]]&lt;10,0&amp;Table2[[#This Row],[Time2]],Table2[[#This Row],[Time2]])</f>
        <v>10</v>
      </c>
      <c r="Z553" s="1">
        <f>IF(Table2[[#This Row],[Time3]]&lt;10,0&amp;Table2[[#This Row],[Time3]],Table2[[#This Row],[Time3]])</f>
        <v>21</v>
      </c>
      <c r="AA553" s="2" t="str">
        <f>Table2[[#This Row],[Time4]]&amp;":"&amp;Table2[[#This Row],[Time5]]</f>
        <v>10:21</v>
      </c>
      <c r="AB553" s="1" t="str" cm="1">
        <f t="array" ref="AB553">IFERROR(IF(Table2[[#This Row],[code]]="","",_xlfn.IFS(AND(Table2[[#This Row],[code]]&lt;400,Table2[[#This Row],[code]]&lt;&gt;""),2,Table2[[#This Row],[code]]&gt;500,4)),"")</f>
        <v/>
      </c>
      <c r="AC553" s="1" t="str">
        <f>IF(Table2[[#This Row],[Event]]="Penalty",Table2[[#This Row],[number]],IF(Table2[[#This Row],[Event]]="Time-Out",401,""))</f>
        <v/>
      </c>
      <c r="AD553" s="1">
        <f>ROW(A552)</f>
        <v>552</v>
      </c>
      <c r="AE553" s="1">
        <f>COUNTIFS(Table2[GameID],Table2[[#This Row],[GameID]],Table2[Column1],"&lt;="&amp;Table2[[#This Row],[Column1]])-1</f>
        <v>12</v>
      </c>
    </row>
    <row r="554" spans="1:31" x14ac:dyDescent="0.45">
      <c r="A554" t="s">
        <v>357</v>
      </c>
      <c r="B554" t="str">
        <f>_xlfn.TEXTBEFORE(Table2[[#This Row],[Kamp]]," - ")</f>
        <v>Vanløse Floorball</v>
      </c>
      <c r="C554" t="str">
        <f>_xlfn.TEXTAFTER(Table2[[#This Row],[Kamp]],"- ")</f>
        <v>Rødovre FC</v>
      </c>
      <c r="D554">
        <v>44902</v>
      </c>
      <c r="E554">
        <v>35338</v>
      </c>
      <c r="F554">
        <v>20222023</v>
      </c>
      <c r="G554" t="s">
        <v>17</v>
      </c>
      <c r="H554" t="s">
        <v>660</v>
      </c>
      <c r="I554" t="s">
        <v>678</v>
      </c>
      <c r="J554">
        <v>3</v>
      </c>
      <c r="K554">
        <v>29509</v>
      </c>
      <c r="L554">
        <v>0</v>
      </c>
      <c r="M554" t="s">
        <v>633</v>
      </c>
      <c r="N554" t="s">
        <v>634</v>
      </c>
      <c r="O554" t="s">
        <v>634</v>
      </c>
      <c r="P554" t="s">
        <v>634</v>
      </c>
      <c r="Q554" t="s">
        <v>634</v>
      </c>
      <c r="R554">
        <f>SUMIFS(Table2[number],Table2[Event],"Goal",Table2[H/U],"HOME",Table2[GameID],Table2[[#This Row],[GameID]],Table2[GameTime],"&lt;="&amp;Table2[[#This Row],[GameTime]])</f>
        <v>5</v>
      </c>
      <c r="S554">
        <f>SUMIFS(Table2[number],Table2[Event],"Goal",Table2[H/U],"AWAY",Table2[GameID],Table2[[#This Row],[GameID]],Table2[GameTime],"&lt;="&amp;Table2[[#This Row],[GameTime]])</f>
        <v>6</v>
      </c>
      <c r="T554" t="str">
        <f>IF(Table2[[#This Row],[Event]]="Goal",Table2[[#This Row],[Hscore]]&amp;"-"&amp;Table2[[#This Row],[Uscore]],"")</f>
        <v/>
      </c>
      <c r="U554">
        <v>3021</v>
      </c>
      <c r="V554" s="1">
        <f>Table2[[#This Row],[GameTime]]-(Table2[[#This Row],[period]]-1)*1200</f>
        <v>621</v>
      </c>
      <c r="W554" s="1">
        <f>ROUNDDOWN(Table2[[#This Row],[Time]]/60,0)</f>
        <v>10</v>
      </c>
      <c r="X554" s="1">
        <f>ROUNDDOWN((Table2[[#This Row],[Time]]/60-Table2[[#This Row],[Time2]])*60,0)</f>
        <v>21</v>
      </c>
      <c r="Y554" s="1">
        <f>IF(Table2[[#This Row],[Time2]]&lt;10,0&amp;Table2[[#This Row],[Time2]],Table2[[#This Row],[Time2]])</f>
        <v>10</v>
      </c>
      <c r="Z554" s="1">
        <f>IF(Table2[[#This Row],[Time3]]&lt;10,0&amp;Table2[[#This Row],[Time3]],Table2[[#This Row],[Time3]])</f>
        <v>21</v>
      </c>
      <c r="AA554" s="2" t="str">
        <f>Table2[[#This Row],[Time4]]&amp;":"&amp;Table2[[#This Row],[Time5]]</f>
        <v>10:21</v>
      </c>
      <c r="AB554" s="1" t="str" cm="1">
        <f t="array" ref="AB554">IFERROR(IF(Table2[[#This Row],[code]]="","",_xlfn.IFS(AND(Table2[[#This Row],[code]]&lt;400,Table2[[#This Row],[code]]&lt;&gt;""),2,Table2[[#This Row],[code]]&gt;500,4)),"")</f>
        <v/>
      </c>
      <c r="AC554" s="1">
        <f>IF(Table2[[#This Row],[Event]]="Penalty",Table2[[#This Row],[number]],IF(Table2[[#This Row],[Event]]="Time-Out",401,""))</f>
        <v>401</v>
      </c>
      <c r="AD554" s="1">
        <f>ROW(A553)</f>
        <v>553</v>
      </c>
      <c r="AE554" s="1">
        <f>COUNTIFS(Table2[GameID],Table2[[#This Row],[GameID]],Table2[Column1],"&lt;="&amp;Table2[[#This Row],[Column1]])-1</f>
        <v>13</v>
      </c>
    </row>
    <row r="555" spans="1:31" x14ac:dyDescent="0.45">
      <c r="A555" t="s">
        <v>357</v>
      </c>
      <c r="B555" t="str">
        <f>_xlfn.TEXTBEFORE(Table2[[#This Row],[Kamp]]," - ")</f>
        <v>Vanløse Floorball</v>
      </c>
      <c r="C555" t="str">
        <f>_xlfn.TEXTAFTER(Table2[[#This Row],[Kamp]],"- ")</f>
        <v>Rødovre FC</v>
      </c>
      <c r="D555">
        <v>44902</v>
      </c>
      <c r="E555">
        <v>35338</v>
      </c>
      <c r="F555">
        <v>20222023</v>
      </c>
      <c r="G555" t="s">
        <v>17</v>
      </c>
      <c r="H555" t="s">
        <v>665</v>
      </c>
      <c r="I555" t="s">
        <v>677</v>
      </c>
      <c r="J555">
        <v>3</v>
      </c>
      <c r="K555">
        <v>29512</v>
      </c>
      <c r="L555">
        <v>1</v>
      </c>
      <c r="M555" t="s">
        <v>630</v>
      </c>
      <c r="N555" t="s">
        <v>39</v>
      </c>
      <c r="O555" t="s">
        <v>634</v>
      </c>
      <c r="P555">
        <v>2</v>
      </c>
      <c r="Q555" t="s">
        <v>634</v>
      </c>
      <c r="R555">
        <f>SUMIFS(Table2[number],Table2[Event],"Goal",Table2[H/U],"HOME",Table2[GameID],Table2[[#This Row],[GameID]],Table2[GameTime],"&lt;="&amp;Table2[[#This Row],[GameTime]])</f>
        <v>5</v>
      </c>
      <c r="S555">
        <f>SUMIFS(Table2[number],Table2[Event],"Goal",Table2[H/U],"AWAY",Table2[GameID],Table2[[#This Row],[GameID]],Table2[GameTime],"&lt;="&amp;Table2[[#This Row],[GameTime]])</f>
        <v>7</v>
      </c>
      <c r="T555" t="str">
        <f>IF(Table2[[#This Row],[Event]]="Goal",Table2[[#This Row],[Hscore]]&amp;"-"&amp;Table2[[#This Row],[Uscore]],"")</f>
        <v>5-7</v>
      </c>
      <c r="U555">
        <v>3238</v>
      </c>
      <c r="V555" s="1">
        <f>Table2[[#This Row],[GameTime]]-(Table2[[#This Row],[period]]-1)*1200</f>
        <v>838</v>
      </c>
      <c r="W555" s="1">
        <f>ROUNDDOWN(Table2[[#This Row],[Time]]/60,0)</f>
        <v>13</v>
      </c>
      <c r="X555" s="1">
        <f>ROUNDDOWN((Table2[[#This Row],[Time]]/60-Table2[[#This Row],[Time2]])*60,0)</f>
        <v>58</v>
      </c>
      <c r="Y555" s="1">
        <f>IF(Table2[[#This Row],[Time2]]&lt;10,0&amp;Table2[[#This Row],[Time2]],Table2[[#This Row],[Time2]])</f>
        <v>13</v>
      </c>
      <c r="Z555" s="1">
        <f>IF(Table2[[#This Row],[Time3]]&lt;10,0&amp;Table2[[#This Row],[Time3]],Table2[[#This Row],[Time3]])</f>
        <v>58</v>
      </c>
      <c r="AA555" s="2" t="str">
        <f>Table2[[#This Row],[Time4]]&amp;":"&amp;Table2[[#This Row],[Time5]]</f>
        <v>13:58</v>
      </c>
      <c r="AB555" s="1" t="str" cm="1">
        <f t="array" ref="AB555">IFERROR(IF(Table2[[#This Row],[code]]="","",_xlfn.IFS(AND(Table2[[#This Row],[code]]&lt;400,Table2[[#This Row],[code]]&lt;&gt;""),2,Table2[[#This Row],[code]]&gt;500,4)),"")</f>
        <v/>
      </c>
      <c r="AC555" s="1" t="str">
        <f>IF(Table2[[#This Row],[Event]]="Penalty",Table2[[#This Row],[number]],IF(Table2[[#This Row],[Event]]="Time-Out",401,""))</f>
        <v/>
      </c>
      <c r="AD555" s="1">
        <f>ROW(A554)</f>
        <v>554</v>
      </c>
      <c r="AE555" s="1">
        <f>COUNTIFS(Table2[GameID],Table2[[#This Row],[GameID]],Table2[Column1],"&lt;="&amp;Table2[[#This Row],[Column1]])-1</f>
        <v>14</v>
      </c>
    </row>
    <row r="556" spans="1:31" x14ac:dyDescent="0.45">
      <c r="A556" t="s">
        <v>357</v>
      </c>
      <c r="B556" t="str">
        <f>_xlfn.TEXTBEFORE(Table2[[#This Row],[Kamp]]," - ")</f>
        <v>Vanløse Floorball</v>
      </c>
      <c r="C556" t="str">
        <f>_xlfn.TEXTAFTER(Table2[[#This Row],[Kamp]],"- ")</f>
        <v>Rødovre FC</v>
      </c>
      <c r="D556">
        <v>44902</v>
      </c>
      <c r="E556">
        <v>35338</v>
      </c>
      <c r="F556">
        <v>20222023</v>
      </c>
      <c r="G556" t="s">
        <v>17</v>
      </c>
      <c r="H556" t="s">
        <v>660</v>
      </c>
      <c r="I556" t="s">
        <v>678</v>
      </c>
      <c r="J556">
        <v>3</v>
      </c>
      <c r="K556">
        <v>29509</v>
      </c>
      <c r="L556">
        <v>207</v>
      </c>
      <c r="M556" t="s">
        <v>631</v>
      </c>
      <c r="N556" t="s">
        <v>105</v>
      </c>
      <c r="O556" t="s">
        <v>634</v>
      </c>
      <c r="P556">
        <v>97</v>
      </c>
      <c r="Q556" t="s">
        <v>634</v>
      </c>
      <c r="R556">
        <f>SUMIFS(Table2[number],Table2[Event],"Goal",Table2[H/U],"HOME",Table2[GameID],Table2[[#This Row],[GameID]],Table2[GameTime],"&lt;="&amp;Table2[[#This Row],[GameTime]])</f>
        <v>5</v>
      </c>
      <c r="S556">
        <f>SUMIFS(Table2[number],Table2[Event],"Goal",Table2[H/U],"AWAY",Table2[GameID],Table2[[#This Row],[GameID]],Table2[GameTime],"&lt;="&amp;Table2[[#This Row],[GameTime]])</f>
        <v>7</v>
      </c>
      <c r="T556" t="str">
        <f>IF(Table2[[#This Row],[Event]]="Goal",Table2[[#This Row],[Hscore]]&amp;"-"&amp;Table2[[#This Row],[Uscore]],"")</f>
        <v/>
      </c>
      <c r="U556">
        <v>3408</v>
      </c>
      <c r="V556" s="1">
        <f>Table2[[#This Row],[GameTime]]-(Table2[[#This Row],[period]]-1)*1200</f>
        <v>1008</v>
      </c>
      <c r="W556" s="1">
        <f>ROUNDDOWN(Table2[[#This Row],[Time]]/60,0)</f>
        <v>16</v>
      </c>
      <c r="X556" s="1">
        <f>ROUNDDOWN((Table2[[#This Row],[Time]]/60-Table2[[#This Row],[Time2]])*60,0)</f>
        <v>48</v>
      </c>
      <c r="Y556" s="1">
        <f>IF(Table2[[#This Row],[Time2]]&lt;10,0&amp;Table2[[#This Row],[Time2]],Table2[[#This Row],[Time2]])</f>
        <v>16</v>
      </c>
      <c r="Z556" s="1">
        <f>IF(Table2[[#This Row],[Time3]]&lt;10,0&amp;Table2[[#This Row],[Time3]],Table2[[#This Row],[Time3]])</f>
        <v>48</v>
      </c>
      <c r="AA556" s="2" t="str">
        <f>Table2[[#This Row],[Time4]]&amp;":"&amp;Table2[[#This Row],[Time5]]</f>
        <v>16:48</v>
      </c>
      <c r="AB556" s="1" cm="1">
        <f t="array" ref="AB556">IFERROR(IF(Table2[[#This Row],[code]]="","",_xlfn.IFS(AND(Table2[[#This Row],[code]]&lt;400,Table2[[#This Row],[code]]&lt;&gt;""),2,Table2[[#This Row],[code]]&gt;500,4)),"")</f>
        <v>2</v>
      </c>
      <c r="AC556" s="1">
        <f>IF(Table2[[#This Row],[Event]]="Penalty",Table2[[#This Row],[number]],IF(Table2[[#This Row],[Event]]="Time-Out",401,""))</f>
        <v>207</v>
      </c>
      <c r="AD556" s="1">
        <f>ROW(A555)</f>
        <v>555</v>
      </c>
      <c r="AE556" s="1">
        <f>COUNTIFS(Table2[GameID],Table2[[#This Row],[GameID]],Table2[Column1],"&lt;="&amp;Table2[[#This Row],[Column1]])-1</f>
        <v>15</v>
      </c>
    </row>
    <row r="557" spans="1:31" x14ac:dyDescent="0.45">
      <c r="A557" t="s">
        <v>357</v>
      </c>
      <c r="B557" t="str">
        <f>_xlfn.TEXTBEFORE(Table2[[#This Row],[Kamp]]," - ")</f>
        <v>Vanløse Floorball</v>
      </c>
      <c r="C557" t="str">
        <f>_xlfn.TEXTAFTER(Table2[[#This Row],[Kamp]],"- ")</f>
        <v>Rødovre FC</v>
      </c>
      <c r="D557">
        <v>44902</v>
      </c>
      <c r="E557">
        <v>35338</v>
      </c>
      <c r="F557">
        <v>20222023</v>
      </c>
      <c r="G557" t="s">
        <v>17</v>
      </c>
      <c r="H557" t="s">
        <v>665</v>
      </c>
      <c r="I557" t="s">
        <v>677</v>
      </c>
      <c r="J557">
        <v>3</v>
      </c>
      <c r="K557">
        <v>29512</v>
      </c>
      <c r="L557">
        <v>205</v>
      </c>
      <c r="M557" t="s">
        <v>631</v>
      </c>
      <c r="N557" t="s">
        <v>39</v>
      </c>
      <c r="O557" t="s">
        <v>634</v>
      </c>
      <c r="P557">
        <v>2</v>
      </c>
      <c r="Q557" t="s">
        <v>634</v>
      </c>
      <c r="R557">
        <f>SUMIFS(Table2[number],Table2[Event],"Goal",Table2[H/U],"HOME",Table2[GameID],Table2[[#This Row],[GameID]],Table2[GameTime],"&lt;="&amp;Table2[[#This Row],[GameTime]])</f>
        <v>5</v>
      </c>
      <c r="S557">
        <f>SUMIFS(Table2[number],Table2[Event],"Goal",Table2[H/U],"AWAY",Table2[GameID],Table2[[#This Row],[GameID]],Table2[GameTime],"&lt;="&amp;Table2[[#This Row],[GameTime]])</f>
        <v>7</v>
      </c>
      <c r="T557" t="str">
        <f>IF(Table2[[#This Row],[Event]]="Goal",Table2[[#This Row],[Hscore]]&amp;"-"&amp;Table2[[#This Row],[Uscore]],"")</f>
        <v/>
      </c>
      <c r="U557">
        <v>3580</v>
      </c>
      <c r="V557" s="1">
        <f>Table2[[#This Row],[GameTime]]-(Table2[[#This Row],[period]]-1)*1200</f>
        <v>1180</v>
      </c>
      <c r="W557" s="1">
        <f>ROUNDDOWN(Table2[[#This Row],[Time]]/60,0)</f>
        <v>19</v>
      </c>
      <c r="X557" s="1">
        <f>ROUNDDOWN((Table2[[#This Row],[Time]]/60-Table2[[#This Row],[Time2]])*60,0)</f>
        <v>40</v>
      </c>
      <c r="Y557" s="1">
        <f>IF(Table2[[#This Row],[Time2]]&lt;10,0&amp;Table2[[#This Row],[Time2]],Table2[[#This Row],[Time2]])</f>
        <v>19</v>
      </c>
      <c r="Z557" s="1">
        <f>IF(Table2[[#This Row],[Time3]]&lt;10,0&amp;Table2[[#This Row],[Time3]],Table2[[#This Row],[Time3]])</f>
        <v>40</v>
      </c>
      <c r="AA557" s="2" t="str">
        <f>Table2[[#This Row],[Time4]]&amp;":"&amp;Table2[[#This Row],[Time5]]</f>
        <v>19:40</v>
      </c>
      <c r="AB557" s="1" cm="1">
        <f t="array" ref="AB557">IFERROR(IF(Table2[[#This Row],[code]]="","",_xlfn.IFS(AND(Table2[[#This Row],[code]]&lt;400,Table2[[#This Row],[code]]&lt;&gt;""),2,Table2[[#This Row],[code]]&gt;500,4)),"")</f>
        <v>2</v>
      </c>
      <c r="AC557" s="1">
        <f>IF(Table2[[#This Row],[Event]]="Penalty",Table2[[#This Row],[number]],IF(Table2[[#This Row],[Event]]="Time-Out",401,""))</f>
        <v>205</v>
      </c>
      <c r="AD557" s="1">
        <f>ROW(A556)</f>
        <v>556</v>
      </c>
      <c r="AE557" s="1">
        <f>COUNTIFS(Table2[GameID],Table2[[#This Row],[GameID]],Table2[Column1],"&lt;="&amp;Table2[[#This Row],[Column1]])-1</f>
        <v>16</v>
      </c>
    </row>
    <row r="558" spans="1:31" x14ac:dyDescent="0.45">
      <c r="A558" t="s">
        <v>357</v>
      </c>
      <c r="B558" t="str">
        <f>_xlfn.TEXTBEFORE(Table2[[#This Row],[Kamp]]," - ")</f>
        <v>Vanløse Floorball</v>
      </c>
      <c r="C558" t="str">
        <f>_xlfn.TEXTAFTER(Table2[[#This Row],[Kamp]],"- ")</f>
        <v>Rødovre FC</v>
      </c>
      <c r="D558">
        <v>44902</v>
      </c>
      <c r="E558">
        <v>35338</v>
      </c>
      <c r="F558">
        <v>20222023</v>
      </c>
      <c r="G558" t="s">
        <v>17</v>
      </c>
      <c r="H558" t="s">
        <v>660</v>
      </c>
      <c r="I558" t="s">
        <v>678</v>
      </c>
      <c r="J558">
        <v>3</v>
      </c>
      <c r="K558">
        <v>29509</v>
      </c>
      <c r="L558">
        <v>1</v>
      </c>
      <c r="M558" t="s">
        <v>630</v>
      </c>
      <c r="N558" t="s">
        <v>321</v>
      </c>
      <c r="O558" t="s">
        <v>99</v>
      </c>
      <c r="P558">
        <v>3</v>
      </c>
      <c r="Q558">
        <v>18</v>
      </c>
      <c r="R558">
        <f>SUMIFS(Table2[number],Table2[Event],"Goal",Table2[H/U],"HOME",Table2[GameID],Table2[[#This Row],[GameID]],Table2[GameTime],"&lt;="&amp;Table2[[#This Row],[GameTime]])</f>
        <v>6</v>
      </c>
      <c r="S558">
        <f>SUMIFS(Table2[number],Table2[Event],"Goal",Table2[H/U],"AWAY",Table2[GameID],Table2[[#This Row],[GameID]],Table2[GameTime],"&lt;="&amp;Table2[[#This Row],[GameTime]])</f>
        <v>7</v>
      </c>
      <c r="T558" t="str">
        <f>IF(Table2[[#This Row],[Event]]="Goal",Table2[[#This Row],[Hscore]]&amp;"-"&amp;Table2[[#This Row],[Uscore]],"")</f>
        <v>6-7</v>
      </c>
      <c r="U558">
        <v>3589</v>
      </c>
      <c r="V558" s="1">
        <f>Table2[[#This Row],[GameTime]]-(Table2[[#This Row],[period]]-1)*1200</f>
        <v>1189</v>
      </c>
      <c r="W558" s="1">
        <f>ROUNDDOWN(Table2[[#This Row],[Time]]/60,0)</f>
        <v>19</v>
      </c>
      <c r="X558" s="1">
        <f>ROUNDDOWN((Table2[[#This Row],[Time]]/60-Table2[[#This Row],[Time2]])*60,0)</f>
        <v>49</v>
      </c>
      <c r="Y558" s="1">
        <f>IF(Table2[[#This Row],[Time2]]&lt;10,0&amp;Table2[[#This Row],[Time2]],Table2[[#This Row],[Time2]])</f>
        <v>19</v>
      </c>
      <c r="Z558" s="1">
        <f>IF(Table2[[#This Row],[Time3]]&lt;10,0&amp;Table2[[#This Row],[Time3]],Table2[[#This Row],[Time3]])</f>
        <v>49</v>
      </c>
      <c r="AA558" s="2" t="str">
        <f>Table2[[#This Row],[Time4]]&amp;":"&amp;Table2[[#This Row],[Time5]]</f>
        <v>19:49</v>
      </c>
      <c r="AB558" s="1" t="str" cm="1">
        <f t="array" ref="AB558">IFERROR(IF(Table2[[#This Row],[code]]="","",_xlfn.IFS(AND(Table2[[#This Row],[code]]&lt;400,Table2[[#This Row],[code]]&lt;&gt;""),2,Table2[[#This Row],[code]]&gt;500,4)),"")</f>
        <v/>
      </c>
      <c r="AC558" s="1" t="str">
        <f>IF(Table2[[#This Row],[Event]]="Penalty",Table2[[#This Row],[number]],IF(Table2[[#This Row],[Event]]="Time-Out",401,""))</f>
        <v/>
      </c>
      <c r="AD558" s="1">
        <f>ROW(A557)</f>
        <v>557</v>
      </c>
      <c r="AE558" s="1">
        <f>COUNTIFS(Table2[GameID],Table2[[#This Row],[GameID]],Table2[Column1],"&lt;="&amp;Table2[[#This Row],[Column1]])-1</f>
        <v>17</v>
      </c>
    </row>
    <row r="559" spans="1:31" x14ac:dyDescent="0.45">
      <c r="A559" t="s">
        <v>356</v>
      </c>
      <c r="B559" t="str">
        <f>_xlfn.TEXTBEFORE(Table2[[#This Row],[Kamp]]," - ")</f>
        <v>Hvidovre Attack</v>
      </c>
      <c r="C559" t="str">
        <f>_xlfn.TEXTAFTER(Table2[[#This Row],[Kamp]],"- ")</f>
        <v>Hafnia FC</v>
      </c>
      <c r="D559">
        <v>44902</v>
      </c>
      <c r="E559">
        <v>35339</v>
      </c>
      <c r="F559">
        <v>20222023</v>
      </c>
      <c r="G559" t="s">
        <v>17</v>
      </c>
      <c r="H559" t="s">
        <v>663</v>
      </c>
      <c r="I559" t="s">
        <v>677</v>
      </c>
      <c r="J559">
        <v>1</v>
      </c>
      <c r="K559">
        <v>29510</v>
      </c>
      <c r="L559">
        <v>1</v>
      </c>
      <c r="M559" t="s">
        <v>630</v>
      </c>
      <c r="N559" t="s">
        <v>112</v>
      </c>
      <c r="O559" t="s">
        <v>118</v>
      </c>
      <c r="P559">
        <v>10</v>
      </c>
      <c r="Q559">
        <v>14</v>
      </c>
      <c r="R559">
        <f>SUMIFS(Table2[number],Table2[Event],"Goal",Table2[H/U],"HOME",Table2[GameID],Table2[[#This Row],[GameID]],Table2[GameTime],"&lt;="&amp;Table2[[#This Row],[GameTime]])</f>
        <v>0</v>
      </c>
      <c r="S559">
        <f>SUMIFS(Table2[number],Table2[Event],"Goal",Table2[H/U],"AWAY",Table2[GameID],Table2[[#This Row],[GameID]],Table2[GameTime],"&lt;="&amp;Table2[[#This Row],[GameTime]])</f>
        <v>1</v>
      </c>
      <c r="T559" t="str">
        <f>IF(Table2[[#This Row],[Event]]="Goal",Table2[[#This Row],[Hscore]]&amp;"-"&amp;Table2[[#This Row],[Uscore]],"")</f>
        <v>0-1</v>
      </c>
      <c r="U559">
        <v>130</v>
      </c>
      <c r="V559" s="1">
        <f>Table2[[#This Row],[GameTime]]-(Table2[[#This Row],[period]]-1)*1200</f>
        <v>130</v>
      </c>
      <c r="W559" s="1">
        <f>ROUNDDOWN(Table2[[#This Row],[Time]]/60,0)</f>
        <v>2</v>
      </c>
      <c r="X559" s="1">
        <f>ROUNDDOWN((Table2[[#This Row],[Time]]/60-Table2[[#This Row],[Time2]])*60,0)</f>
        <v>9</v>
      </c>
      <c r="Y559" s="1" t="str">
        <f>IF(Table2[[#This Row],[Time2]]&lt;10,0&amp;Table2[[#This Row],[Time2]],Table2[[#This Row],[Time2]])</f>
        <v>02</v>
      </c>
      <c r="Z559" s="1" t="str">
        <f>IF(Table2[[#This Row],[Time3]]&lt;10,0&amp;Table2[[#This Row],[Time3]],Table2[[#This Row],[Time3]])</f>
        <v>09</v>
      </c>
      <c r="AA559" s="2" t="str">
        <f>Table2[[#This Row],[Time4]]&amp;":"&amp;Table2[[#This Row],[Time5]]</f>
        <v>02:09</v>
      </c>
      <c r="AB559" s="1" t="str" cm="1">
        <f t="array" ref="AB559">IFERROR(IF(Table2[[#This Row],[code]]="","",_xlfn.IFS(AND(Table2[[#This Row],[code]]&lt;400,Table2[[#This Row],[code]]&lt;&gt;""),2,Table2[[#This Row],[code]]&gt;500,4)),"")</f>
        <v/>
      </c>
      <c r="AC559" s="1" t="str">
        <f>IF(Table2[[#This Row],[Event]]="Penalty",Table2[[#This Row],[number]],IF(Table2[[#This Row],[Event]]="Time-Out",401,""))</f>
        <v/>
      </c>
      <c r="AD559" s="1">
        <f>ROW(A558)</f>
        <v>558</v>
      </c>
      <c r="AE559" s="1">
        <f>COUNTIFS(Table2[GameID],Table2[[#This Row],[GameID]],Table2[Column1],"&lt;="&amp;Table2[[#This Row],[Column1]])-1</f>
        <v>0</v>
      </c>
    </row>
    <row r="560" spans="1:31" x14ac:dyDescent="0.45">
      <c r="A560" t="s">
        <v>356</v>
      </c>
      <c r="B560" t="str">
        <f>_xlfn.TEXTBEFORE(Table2[[#This Row],[Kamp]]," - ")</f>
        <v>Hvidovre Attack</v>
      </c>
      <c r="C560" t="str">
        <f>_xlfn.TEXTAFTER(Table2[[#This Row],[Kamp]],"- ")</f>
        <v>Hafnia FC</v>
      </c>
      <c r="D560">
        <v>44902</v>
      </c>
      <c r="E560">
        <v>35339</v>
      </c>
      <c r="F560">
        <v>20222023</v>
      </c>
      <c r="G560" t="s">
        <v>17</v>
      </c>
      <c r="H560" t="s">
        <v>663</v>
      </c>
      <c r="I560" t="s">
        <v>677</v>
      </c>
      <c r="J560">
        <v>1</v>
      </c>
      <c r="K560">
        <v>29510</v>
      </c>
      <c r="L560">
        <v>201</v>
      </c>
      <c r="M560" t="s">
        <v>631</v>
      </c>
      <c r="N560" t="s">
        <v>166</v>
      </c>
      <c r="O560" t="s">
        <v>634</v>
      </c>
      <c r="P560">
        <v>71</v>
      </c>
      <c r="Q560" t="s">
        <v>634</v>
      </c>
      <c r="R560">
        <f>SUMIFS(Table2[number],Table2[Event],"Goal",Table2[H/U],"HOME",Table2[GameID],Table2[[#This Row],[GameID]],Table2[GameTime],"&lt;="&amp;Table2[[#This Row],[GameTime]])</f>
        <v>0</v>
      </c>
      <c r="S560">
        <f>SUMIFS(Table2[number],Table2[Event],"Goal",Table2[H/U],"AWAY",Table2[GameID],Table2[[#This Row],[GameID]],Table2[GameTime],"&lt;="&amp;Table2[[#This Row],[GameTime]])</f>
        <v>1</v>
      </c>
      <c r="T560" t="str">
        <f>IF(Table2[[#This Row],[Event]]="Goal",Table2[[#This Row],[Hscore]]&amp;"-"&amp;Table2[[#This Row],[Uscore]],"")</f>
        <v/>
      </c>
      <c r="U560">
        <v>130</v>
      </c>
      <c r="V560" s="1">
        <f>Table2[[#This Row],[GameTime]]-(Table2[[#This Row],[period]]-1)*1200</f>
        <v>130</v>
      </c>
      <c r="W560" s="1">
        <f>ROUNDDOWN(Table2[[#This Row],[Time]]/60,0)</f>
        <v>2</v>
      </c>
      <c r="X560" s="1">
        <f>ROUNDDOWN((Table2[[#This Row],[Time]]/60-Table2[[#This Row],[Time2]])*60,0)</f>
        <v>9</v>
      </c>
      <c r="Y560" s="1" t="str">
        <f>IF(Table2[[#This Row],[Time2]]&lt;10,0&amp;Table2[[#This Row],[Time2]],Table2[[#This Row],[Time2]])</f>
        <v>02</v>
      </c>
      <c r="Z560" s="1" t="str">
        <f>IF(Table2[[#This Row],[Time3]]&lt;10,0&amp;Table2[[#This Row],[Time3]],Table2[[#This Row],[Time3]])</f>
        <v>09</v>
      </c>
      <c r="AA560" s="2" t="str">
        <f>Table2[[#This Row],[Time4]]&amp;":"&amp;Table2[[#This Row],[Time5]]</f>
        <v>02:09</v>
      </c>
      <c r="AB560" s="1" cm="1">
        <f t="array" ref="AB560">IFERROR(IF(Table2[[#This Row],[code]]="","",_xlfn.IFS(AND(Table2[[#This Row],[code]]&lt;400,Table2[[#This Row],[code]]&lt;&gt;""),2,Table2[[#This Row],[code]]&gt;500,4)),"")</f>
        <v>2</v>
      </c>
      <c r="AC560" s="1">
        <f>IF(Table2[[#This Row],[Event]]="Penalty",Table2[[#This Row],[number]],IF(Table2[[#This Row],[Event]]="Time-Out",401,""))</f>
        <v>201</v>
      </c>
      <c r="AD560" s="1">
        <f>ROW(A559)</f>
        <v>559</v>
      </c>
      <c r="AE560" s="1">
        <f>COUNTIFS(Table2[GameID],Table2[[#This Row],[GameID]],Table2[Column1],"&lt;="&amp;Table2[[#This Row],[Column1]])-1</f>
        <v>1</v>
      </c>
    </row>
    <row r="561" spans="1:31" x14ac:dyDescent="0.45">
      <c r="A561" t="s">
        <v>356</v>
      </c>
      <c r="B561" t="str">
        <f>_xlfn.TEXTBEFORE(Table2[[#This Row],[Kamp]]," - ")</f>
        <v>Hvidovre Attack</v>
      </c>
      <c r="C561" t="str">
        <f>_xlfn.TEXTAFTER(Table2[[#This Row],[Kamp]],"- ")</f>
        <v>Hafnia FC</v>
      </c>
      <c r="D561">
        <v>44902</v>
      </c>
      <c r="E561">
        <v>35339</v>
      </c>
      <c r="F561">
        <v>20222023</v>
      </c>
      <c r="G561" t="s">
        <v>17</v>
      </c>
      <c r="H561" t="s">
        <v>659</v>
      </c>
      <c r="I561" t="s">
        <v>678</v>
      </c>
      <c r="J561">
        <v>1</v>
      </c>
      <c r="K561">
        <v>29511</v>
      </c>
      <c r="L561">
        <v>1</v>
      </c>
      <c r="M561" t="s">
        <v>630</v>
      </c>
      <c r="N561" t="s">
        <v>72</v>
      </c>
      <c r="O561" t="s">
        <v>66</v>
      </c>
      <c r="P561">
        <v>86</v>
      </c>
      <c r="Q561">
        <v>19</v>
      </c>
      <c r="R561">
        <f>SUMIFS(Table2[number],Table2[Event],"Goal",Table2[H/U],"HOME",Table2[GameID],Table2[[#This Row],[GameID]],Table2[GameTime],"&lt;="&amp;Table2[[#This Row],[GameTime]])</f>
        <v>1</v>
      </c>
      <c r="S561">
        <f>SUMIFS(Table2[number],Table2[Event],"Goal",Table2[H/U],"AWAY",Table2[GameID],Table2[[#This Row],[GameID]],Table2[GameTime],"&lt;="&amp;Table2[[#This Row],[GameTime]])</f>
        <v>1</v>
      </c>
      <c r="T561" t="str">
        <f>IF(Table2[[#This Row],[Event]]="Goal",Table2[[#This Row],[Hscore]]&amp;"-"&amp;Table2[[#This Row],[Uscore]],"")</f>
        <v>1-1</v>
      </c>
      <c r="U561">
        <v>294</v>
      </c>
      <c r="V561" s="1">
        <f>Table2[[#This Row],[GameTime]]-(Table2[[#This Row],[period]]-1)*1200</f>
        <v>294</v>
      </c>
      <c r="W561" s="1">
        <f>ROUNDDOWN(Table2[[#This Row],[Time]]/60,0)</f>
        <v>4</v>
      </c>
      <c r="X561" s="1">
        <f>ROUNDDOWN((Table2[[#This Row],[Time]]/60-Table2[[#This Row],[Time2]])*60,0)</f>
        <v>54</v>
      </c>
      <c r="Y561" s="1" t="str">
        <f>IF(Table2[[#This Row],[Time2]]&lt;10,0&amp;Table2[[#This Row],[Time2]],Table2[[#This Row],[Time2]])</f>
        <v>04</v>
      </c>
      <c r="Z561" s="1">
        <f>IF(Table2[[#This Row],[Time3]]&lt;10,0&amp;Table2[[#This Row],[Time3]],Table2[[#This Row],[Time3]])</f>
        <v>54</v>
      </c>
      <c r="AA561" s="2" t="str">
        <f>Table2[[#This Row],[Time4]]&amp;":"&amp;Table2[[#This Row],[Time5]]</f>
        <v>04:54</v>
      </c>
      <c r="AB561" s="1" t="str" cm="1">
        <f t="array" ref="AB561">IFERROR(IF(Table2[[#This Row],[code]]="","",_xlfn.IFS(AND(Table2[[#This Row],[code]]&lt;400,Table2[[#This Row],[code]]&lt;&gt;""),2,Table2[[#This Row],[code]]&gt;500,4)),"")</f>
        <v/>
      </c>
      <c r="AC561" s="1" t="str">
        <f>IF(Table2[[#This Row],[Event]]="Penalty",Table2[[#This Row],[number]],IF(Table2[[#This Row],[Event]]="Time-Out",401,""))</f>
        <v/>
      </c>
      <c r="AD561" s="1">
        <f>ROW(A560)</f>
        <v>560</v>
      </c>
      <c r="AE561" s="1">
        <f>COUNTIFS(Table2[GameID],Table2[[#This Row],[GameID]],Table2[Column1],"&lt;="&amp;Table2[[#This Row],[Column1]])-1</f>
        <v>2</v>
      </c>
    </row>
    <row r="562" spans="1:31" x14ac:dyDescent="0.45">
      <c r="A562" t="s">
        <v>356</v>
      </c>
      <c r="B562" t="str">
        <f>_xlfn.TEXTBEFORE(Table2[[#This Row],[Kamp]]," - ")</f>
        <v>Hvidovre Attack</v>
      </c>
      <c r="C562" t="str">
        <f>_xlfn.TEXTAFTER(Table2[[#This Row],[Kamp]],"- ")</f>
        <v>Hafnia FC</v>
      </c>
      <c r="D562">
        <v>44902</v>
      </c>
      <c r="E562">
        <v>35339</v>
      </c>
      <c r="F562">
        <v>20222023</v>
      </c>
      <c r="G562" t="s">
        <v>17</v>
      </c>
      <c r="H562" t="s">
        <v>659</v>
      </c>
      <c r="I562" t="s">
        <v>678</v>
      </c>
      <c r="J562">
        <v>1</v>
      </c>
      <c r="K562">
        <v>29511</v>
      </c>
      <c r="L562">
        <v>1</v>
      </c>
      <c r="M562" t="s">
        <v>630</v>
      </c>
      <c r="N562" t="s">
        <v>60</v>
      </c>
      <c r="O562" t="s">
        <v>279</v>
      </c>
      <c r="P562">
        <v>4</v>
      </c>
      <c r="Q562">
        <v>5</v>
      </c>
      <c r="R562">
        <f>SUMIFS(Table2[number],Table2[Event],"Goal",Table2[H/U],"HOME",Table2[GameID],Table2[[#This Row],[GameID]],Table2[GameTime],"&lt;="&amp;Table2[[#This Row],[GameTime]])</f>
        <v>2</v>
      </c>
      <c r="S562">
        <f>SUMIFS(Table2[number],Table2[Event],"Goal",Table2[H/U],"AWAY",Table2[GameID],Table2[[#This Row],[GameID]],Table2[GameTime],"&lt;="&amp;Table2[[#This Row],[GameTime]])</f>
        <v>1</v>
      </c>
      <c r="T562" t="str">
        <f>IF(Table2[[#This Row],[Event]]="Goal",Table2[[#This Row],[Hscore]]&amp;"-"&amp;Table2[[#This Row],[Uscore]],"")</f>
        <v>2-1</v>
      </c>
      <c r="U562">
        <v>299</v>
      </c>
      <c r="V562" s="1">
        <f>Table2[[#This Row],[GameTime]]-(Table2[[#This Row],[period]]-1)*1200</f>
        <v>299</v>
      </c>
      <c r="W562" s="1">
        <f>ROUNDDOWN(Table2[[#This Row],[Time]]/60,0)</f>
        <v>4</v>
      </c>
      <c r="X562" s="1">
        <f>ROUNDDOWN((Table2[[#This Row],[Time]]/60-Table2[[#This Row],[Time2]])*60,0)</f>
        <v>59</v>
      </c>
      <c r="Y562" s="1" t="str">
        <f>IF(Table2[[#This Row],[Time2]]&lt;10,0&amp;Table2[[#This Row],[Time2]],Table2[[#This Row],[Time2]])</f>
        <v>04</v>
      </c>
      <c r="Z562" s="1">
        <f>IF(Table2[[#This Row],[Time3]]&lt;10,0&amp;Table2[[#This Row],[Time3]],Table2[[#This Row],[Time3]])</f>
        <v>59</v>
      </c>
      <c r="AA562" s="2" t="str">
        <f>Table2[[#This Row],[Time4]]&amp;":"&amp;Table2[[#This Row],[Time5]]</f>
        <v>04:59</v>
      </c>
      <c r="AB562" s="1" t="str" cm="1">
        <f t="array" ref="AB562">IFERROR(IF(Table2[[#This Row],[code]]="","",_xlfn.IFS(AND(Table2[[#This Row],[code]]&lt;400,Table2[[#This Row],[code]]&lt;&gt;""),2,Table2[[#This Row],[code]]&gt;500,4)),"")</f>
        <v/>
      </c>
      <c r="AC562" s="1" t="str">
        <f>IF(Table2[[#This Row],[Event]]="Penalty",Table2[[#This Row],[number]],IF(Table2[[#This Row],[Event]]="Time-Out",401,""))</f>
        <v/>
      </c>
      <c r="AD562" s="1">
        <f>ROW(A561)</f>
        <v>561</v>
      </c>
      <c r="AE562" s="1">
        <f>COUNTIFS(Table2[GameID],Table2[[#This Row],[GameID]],Table2[Column1],"&lt;="&amp;Table2[[#This Row],[Column1]])-1</f>
        <v>3</v>
      </c>
    </row>
    <row r="563" spans="1:31" x14ac:dyDescent="0.45">
      <c r="A563" t="s">
        <v>356</v>
      </c>
      <c r="B563" t="str">
        <f>_xlfn.TEXTBEFORE(Table2[[#This Row],[Kamp]]," - ")</f>
        <v>Hvidovre Attack</v>
      </c>
      <c r="C563" t="str">
        <f>_xlfn.TEXTAFTER(Table2[[#This Row],[Kamp]],"- ")</f>
        <v>Hafnia FC</v>
      </c>
      <c r="D563">
        <v>44902</v>
      </c>
      <c r="E563">
        <v>35339</v>
      </c>
      <c r="F563">
        <v>20222023</v>
      </c>
      <c r="G563" t="s">
        <v>17</v>
      </c>
      <c r="H563" t="s">
        <v>659</v>
      </c>
      <c r="I563" t="s">
        <v>678</v>
      </c>
      <c r="J563">
        <v>1</v>
      </c>
      <c r="K563">
        <v>29511</v>
      </c>
      <c r="L563">
        <v>1</v>
      </c>
      <c r="M563" t="s">
        <v>630</v>
      </c>
      <c r="N563" t="s">
        <v>322</v>
      </c>
      <c r="O563" t="s">
        <v>59</v>
      </c>
      <c r="P563">
        <v>40</v>
      </c>
      <c r="Q563">
        <v>2</v>
      </c>
      <c r="R563">
        <f>SUMIFS(Table2[number],Table2[Event],"Goal",Table2[H/U],"HOME",Table2[GameID],Table2[[#This Row],[GameID]],Table2[GameTime],"&lt;="&amp;Table2[[#This Row],[GameTime]])</f>
        <v>3</v>
      </c>
      <c r="S563">
        <f>SUMIFS(Table2[number],Table2[Event],"Goal",Table2[H/U],"AWAY",Table2[GameID],Table2[[#This Row],[GameID]],Table2[GameTime],"&lt;="&amp;Table2[[#This Row],[GameTime]])</f>
        <v>1</v>
      </c>
      <c r="T563" t="str">
        <f>IF(Table2[[#This Row],[Event]]="Goal",Table2[[#This Row],[Hscore]]&amp;"-"&amp;Table2[[#This Row],[Uscore]],"")</f>
        <v>3-1</v>
      </c>
      <c r="U563">
        <v>348</v>
      </c>
      <c r="V563" s="1">
        <f>Table2[[#This Row],[GameTime]]-(Table2[[#This Row],[period]]-1)*1200</f>
        <v>348</v>
      </c>
      <c r="W563" s="1">
        <f>ROUNDDOWN(Table2[[#This Row],[Time]]/60,0)</f>
        <v>5</v>
      </c>
      <c r="X563" s="1">
        <f>ROUNDDOWN((Table2[[#This Row],[Time]]/60-Table2[[#This Row],[Time2]])*60,0)</f>
        <v>48</v>
      </c>
      <c r="Y563" s="1" t="str">
        <f>IF(Table2[[#This Row],[Time2]]&lt;10,0&amp;Table2[[#This Row],[Time2]],Table2[[#This Row],[Time2]])</f>
        <v>05</v>
      </c>
      <c r="Z563" s="1">
        <f>IF(Table2[[#This Row],[Time3]]&lt;10,0&amp;Table2[[#This Row],[Time3]],Table2[[#This Row],[Time3]])</f>
        <v>48</v>
      </c>
      <c r="AA563" s="2" t="str">
        <f>Table2[[#This Row],[Time4]]&amp;":"&amp;Table2[[#This Row],[Time5]]</f>
        <v>05:48</v>
      </c>
      <c r="AB563" s="1" t="str" cm="1">
        <f t="array" ref="AB563">IFERROR(IF(Table2[[#This Row],[code]]="","",_xlfn.IFS(AND(Table2[[#This Row],[code]]&lt;400,Table2[[#This Row],[code]]&lt;&gt;""),2,Table2[[#This Row],[code]]&gt;500,4)),"")</f>
        <v/>
      </c>
      <c r="AC563" s="1" t="str">
        <f>IF(Table2[[#This Row],[Event]]="Penalty",Table2[[#This Row],[number]],IF(Table2[[#This Row],[Event]]="Time-Out",401,""))</f>
        <v/>
      </c>
      <c r="AD563" s="1">
        <f>ROW(A562)</f>
        <v>562</v>
      </c>
      <c r="AE563" s="1">
        <f>COUNTIFS(Table2[GameID],Table2[[#This Row],[GameID]],Table2[Column1],"&lt;="&amp;Table2[[#This Row],[Column1]])-1</f>
        <v>4</v>
      </c>
    </row>
    <row r="564" spans="1:31" x14ac:dyDescent="0.45">
      <c r="A564" t="s">
        <v>356</v>
      </c>
      <c r="B564" t="str">
        <f>_xlfn.TEXTBEFORE(Table2[[#This Row],[Kamp]]," - ")</f>
        <v>Hvidovre Attack</v>
      </c>
      <c r="C564" t="str">
        <f>_xlfn.TEXTAFTER(Table2[[#This Row],[Kamp]],"- ")</f>
        <v>Hafnia FC</v>
      </c>
      <c r="D564">
        <v>44902</v>
      </c>
      <c r="E564">
        <v>35339</v>
      </c>
      <c r="F564">
        <v>20222023</v>
      </c>
      <c r="G564" t="s">
        <v>17</v>
      </c>
      <c r="H564" t="s">
        <v>659</v>
      </c>
      <c r="I564" t="s">
        <v>678</v>
      </c>
      <c r="J564">
        <v>1</v>
      </c>
      <c r="K564">
        <v>29511</v>
      </c>
      <c r="L564">
        <v>1</v>
      </c>
      <c r="M564" t="s">
        <v>630</v>
      </c>
      <c r="N564" t="s">
        <v>59</v>
      </c>
      <c r="O564" t="s">
        <v>190</v>
      </c>
      <c r="P564">
        <v>2</v>
      </c>
      <c r="Q564">
        <v>1</v>
      </c>
      <c r="R564">
        <f>SUMIFS(Table2[number],Table2[Event],"Goal",Table2[H/U],"HOME",Table2[GameID],Table2[[#This Row],[GameID]],Table2[GameTime],"&lt;="&amp;Table2[[#This Row],[GameTime]])</f>
        <v>4</v>
      </c>
      <c r="S564">
        <f>SUMIFS(Table2[number],Table2[Event],"Goal",Table2[H/U],"AWAY",Table2[GameID],Table2[[#This Row],[GameID]],Table2[GameTime],"&lt;="&amp;Table2[[#This Row],[GameTime]])</f>
        <v>1</v>
      </c>
      <c r="T564" t="str">
        <f>IF(Table2[[#This Row],[Event]]="Goal",Table2[[#This Row],[Hscore]]&amp;"-"&amp;Table2[[#This Row],[Uscore]],"")</f>
        <v>4-1</v>
      </c>
      <c r="U564">
        <v>403</v>
      </c>
      <c r="V564" s="1">
        <f>Table2[[#This Row],[GameTime]]-(Table2[[#This Row],[period]]-1)*1200</f>
        <v>403</v>
      </c>
      <c r="W564" s="1">
        <f>ROUNDDOWN(Table2[[#This Row],[Time]]/60,0)</f>
        <v>6</v>
      </c>
      <c r="X564" s="1">
        <f>ROUNDDOWN((Table2[[#This Row],[Time]]/60-Table2[[#This Row],[Time2]])*60,0)</f>
        <v>43</v>
      </c>
      <c r="Y564" s="1" t="str">
        <f>IF(Table2[[#This Row],[Time2]]&lt;10,0&amp;Table2[[#This Row],[Time2]],Table2[[#This Row],[Time2]])</f>
        <v>06</v>
      </c>
      <c r="Z564" s="1">
        <f>IF(Table2[[#This Row],[Time3]]&lt;10,0&amp;Table2[[#This Row],[Time3]],Table2[[#This Row],[Time3]])</f>
        <v>43</v>
      </c>
      <c r="AA564" s="2" t="str">
        <f>Table2[[#This Row],[Time4]]&amp;":"&amp;Table2[[#This Row],[Time5]]</f>
        <v>06:43</v>
      </c>
      <c r="AB564" s="1" t="str" cm="1">
        <f t="array" ref="AB564">IFERROR(IF(Table2[[#This Row],[code]]="","",_xlfn.IFS(AND(Table2[[#This Row],[code]]&lt;400,Table2[[#This Row],[code]]&lt;&gt;""),2,Table2[[#This Row],[code]]&gt;500,4)),"")</f>
        <v/>
      </c>
      <c r="AC564" s="1" t="str">
        <f>IF(Table2[[#This Row],[Event]]="Penalty",Table2[[#This Row],[number]],IF(Table2[[#This Row],[Event]]="Time-Out",401,""))</f>
        <v/>
      </c>
      <c r="AD564" s="1">
        <f>ROW(A563)</f>
        <v>563</v>
      </c>
      <c r="AE564" s="1">
        <f>COUNTIFS(Table2[GameID],Table2[[#This Row],[GameID]],Table2[Column1],"&lt;="&amp;Table2[[#This Row],[Column1]])-1</f>
        <v>5</v>
      </c>
    </row>
    <row r="565" spans="1:31" x14ac:dyDescent="0.45">
      <c r="A565" t="s">
        <v>356</v>
      </c>
      <c r="B565" t="str">
        <f>_xlfn.TEXTBEFORE(Table2[[#This Row],[Kamp]]," - ")</f>
        <v>Hvidovre Attack</v>
      </c>
      <c r="C565" t="str">
        <f>_xlfn.TEXTAFTER(Table2[[#This Row],[Kamp]],"- ")</f>
        <v>Hafnia FC</v>
      </c>
      <c r="D565">
        <v>44902</v>
      </c>
      <c r="E565">
        <v>35339</v>
      </c>
      <c r="F565">
        <v>20222023</v>
      </c>
      <c r="G565" t="s">
        <v>17</v>
      </c>
      <c r="H565" t="s">
        <v>659</v>
      </c>
      <c r="I565" t="s">
        <v>678</v>
      </c>
      <c r="J565">
        <v>1</v>
      </c>
      <c r="K565">
        <v>29511</v>
      </c>
      <c r="L565">
        <v>1</v>
      </c>
      <c r="M565" t="s">
        <v>630</v>
      </c>
      <c r="N565" t="s">
        <v>128</v>
      </c>
      <c r="O565" t="s">
        <v>68</v>
      </c>
      <c r="P565">
        <v>12</v>
      </c>
      <c r="Q565">
        <v>25</v>
      </c>
      <c r="R565">
        <f>SUMIFS(Table2[number],Table2[Event],"Goal",Table2[H/U],"HOME",Table2[GameID],Table2[[#This Row],[GameID]],Table2[GameTime],"&lt;="&amp;Table2[[#This Row],[GameTime]])</f>
        <v>5</v>
      </c>
      <c r="S565">
        <f>SUMIFS(Table2[number],Table2[Event],"Goal",Table2[H/U],"AWAY",Table2[GameID],Table2[[#This Row],[GameID]],Table2[GameTime],"&lt;="&amp;Table2[[#This Row],[GameTime]])</f>
        <v>1</v>
      </c>
      <c r="T565" t="str">
        <f>IF(Table2[[#This Row],[Event]]="Goal",Table2[[#This Row],[Hscore]]&amp;"-"&amp;Table2[[#This Row],[Uscore]],"")</f>
        <v>5-1</v>
      </c>
      <c r="U565">
        <v>706</v>
      </c>
      <c r="V565" s="1">
        <f>Table2[[#This Row],[GameTime]]-(Table2[[#This Row],[period]]-1)*1200</f>
        <v>706</v>
      </c>
      <c r="W565" s="1">
        <f>ROUNDDOWN(Table2[[#This Row],[Time]]/60,0)</f>
        <v>11</v>
      </c>
      <c r="X565" s="1">
        <f>ROUNDDOWN((Table2[[#This Row],[Time]]/60-Table2[[#This Row],[Time2]])*60,0)</f>
        <v>46</v>
      </c>
      <c r="Y565" s="1">
        <f>IF(Table2[[#This Row],[Time2]]&lt;10,0&amp;Table2[[#This Row],[Time2]],Table2[[#This Row],[Time2]])</f>
        <v>11</v>
      </c>
      <c r="Z565" s="1">
        <f>IF(Table2[[#This Row],[Time3]]&lt;10,0&amp;Table2[[#This Row],[Time3]],Table2[[#This Row],[Time3]])</f>
        <v>46</v>
      </c>
      <c r="AA565" s="2" t="str">
        <f>Table2[[#This Row],[Time4]]&amp;":"&amp;Table2[[#This Row],[Time5]]</f>
        <v>11:46</v>
      </c>
      <c r="AB565" s="1" t="str" cm="1">
        <f t="array" ref="AB565">IFERROR(IF(Table2[[#This Row],[code]]="","",_xlfn.IFS(AND(Table2[[#This Row],[code]]&lt;400,Table2[[#This Row],[code]]&lt;&gt;""),2,Table2[[#This Row],[code]]&gt;500,4)),"")</f>
        <v/>
      </c>
      <c r="AC565" s="1" t="str">
        <f>IF(Table2[[#This Row],[Event]]="Penalty",Table2[[#This Row],[number]],IF(Table2[[#This Row],[Event]]="Time-Out",401,""))</f>
        <v/>
      </c>
      <c r="AD565" s="1">
        <f>ROW(A564)</f>
        <v>564</v>
      </c>
      <c r="AE565" s="1">
        <f>COUNTIFS(Table2[GameID],Table2[[#This Row],[GameID]],Table2[Column1],"&lt;="&amp;Table2[[#This Row],[Column1]])-1</f>
        <v>6</v>
      </c>
    </row>
    <row r="566" spans="1:31" x14ac:dyDescent="0.45">
      <c r="A566" t="s">
        <v>356</v>
      </c>
      <c r="B566" t="str">
        <f>_xlfn.TEXTBEFORE(Table2[[#This Row],[Kamp]]," - ")</f>
        <v>Hvidovre Attack</v>
      </c>
      <c r="C566" t="str">
        <f>_xlfn.TEXTAFTER(Table2[[#This Row],[Kamp]],"- ")</f>
        <v>Hafnia FC</v>
      </c>
      <c r="D566">
        <v>44902</v>
      </c>
      <c r="E566">
        <v>35339</v>
      </c>
      <c r="F566">
        <v>20222023</v>
      </c>
      <c r="G566" t="s">
        <v>17</v>
      </c>
      <c r="H566" t="s">
        <v>659</v>
      </c>
      <c r="I566" t="s">
        <v>678</v>
      </c>
      <c r="J566">
        <v>1</v>
      </c>
      <c r="K566">
        <v>29511</v>
      </c>
      <c r="L566">
        <v>1</v>
      </c>
      <c r="M566" t="s">
        <v>630</v>
      </c>
      <c r="N566" t="s">
        <v>74</v>
      </c>
      <c r="O566" t="s">
        <v>128</v>
      </c>
      <c r="P566">
        <v>92</v>
      </c>
      <c r="Q566">
        <v>12</v>
      </c>
      <c r="R566">
        <f>SUMIFS(Table2[number],Table2[Event],"Goal",Table2[H/U],"HOME",Table2[GameID],Table2[[#This Row],[GameID]],Table2[GameTime],"&lt;="&amp;Table2[[#This Row],[GameTime]])</f>
        <v>6</v>
      </c>
      <c r="S566">
        <f>SUMIFS(Table2[number],Table2[Event],"Goal",Table2[H/U],"AWAY",Table2[GameID],Table2[[#This Row],[GameID]],Table2[GameTime],"&lt;="&amp;Table2[[#This Row],[GameTime]])</f>
        <v>1</v>
      </c>
      <c r="T566" t="str">
        <f>IF(Table2[[#This Row],[Event]]="Goal",Table2[[#This Row],[Hscore]]&amp;"-"&amp;Table2[[#This Row],[Uscore]],"")</f>
        <v>6-1</v>
      </c>
      <c r="U566">
        <v>719</v>
      </c>
      <c r="V566" s="1">
        <f>Table2[[#This Row],[GameTime]]-(Table2[[#This Row],[period]]-1)*1200</f>
        <v>719</v>
      </c>
      <c r="W566" s="1">
        <f>ROUNDDOWN(Table2[[#This Row],[Time]]/60,0)</f>
        <v>11</v>
      </c>
      <c r="X566" s="1">
        <f>ROUNDDOWN((Table2[[#This Row],[Time]]/60-Table2[[#This Row],[Time2]])*60,0)</f>
        <v>59</v>
      </c>
      <c r="Y566" s="1">
        <f>IF(Table2[[#This Row],[Time2]]&lt;10,0&amp;Table2[[#This Row],[Time2]],Table2[[#This Row],[Time2]])</f>
        <v>11</v>
      </c>
      <c r="Z566" s="1">
        <f>IF(Table2[[#This Row],[Time3]]&lt;10,0&amp;Table2[[#This Row],[Time3]],Table2[[#This Row],[Time3]])</f>
        <v>59</v>
      </c>
      <c r="AA566" s="2" t="str">
        <f>Table2[[#This Row],[Time4]]&amp;":"&amp;Table2[[#This Row],[Time5]]</f>
        <v>11:59</v>
      </c>
      <c r="AB566" s="1" t="str" cm="1">
        <f t="array" ref="AB566">IFERROR(IF(Table2[[#This Row],[code]]="","",_xlfn.IFS(AND(Table2[[#This Row],[code]]&lt;400,Table2[[#This Row],[code]]&lt;&gt;""),2,Table2[[#This Row],[code]]&gt;500,4)),"")</f>
        <v/>
      </c>
      <c r="AC566" s="1" t="str">
        <f>IF(Table2[[#This Row],[Event]]="Penalty",Table2[[#This Row],[number]],IF(Table2[[#This Row],[Event]]="Time-Out",401,""))</f>
        <v/>
      </c>
      <c r="AD566" s="1">
        <f>ROW(A565)</f>
        <v>565</v>
      </c>
      <c r="AE566" s="1">
        <f>COUNTIFS(Table2[GameID],Table2[[#This Row],[GameID]],Table2[Column1],"&lt;="&amp;Table2[[#This Row],[Column1]])-1</f>
        <v>7</v>
      </c>
    </row>
    <row r="567" spans="1:31" x14ac:dyDescent="0.45">
      <c r="A567" t="s">
        <v>356</v>
      </c>
      <c r="B567" t="str">
        <f>_xlfn.TEXTBEFORE(Table2[[#This Row],[Kamp]]," - ")</f>
        <v>Hvidovre Attack</v>
      </c>
      <c r="C567" t="str">
        <f>_xlfn.TEXTAFTER(Table2[[#This Row],[Kamp]],"- ")</f>
        <v>Hafnia FC</v>
      </c>
      <c r="D567">
        <v>44902</v>
      </c>
      <c r="E567">
        <v>35339</v>
      </c>
      <c r="F567">
        <v>20222023</v>
      </c>
      <c r="G567" t="s">
        <v>17</v>
      </c>
      <c r="H567" t="s">
        <v>659</v>
      </c>
      <c r="I567" t="s">
        <v>678</v>
      </c>
      <c r="J567">
        <v>1</v>
      </c>
      <c r="K567">
        <v>29511</v>
      </c>
      <c r="L567">
        <v>1</v>
      </c>
      <c r="M567" t="s">
        <v>630</v>
      </c>
      <c r="N567" t="s">
        <v>322</v>
      </c>
      <c r="O567" t="s">
        <v>634</v>
      </c>
      <c r="P567">
        <v>40</v>
      </c>
      <c r="Q567" t="s">
        <v>634</v>
      </c>
      <c r="R567">
        <f>SUMIFS(Table2[number],Table2[Event],"Goal",Table2[H/U],"HOME",Table2[GameID],Table2[[#This Row],[GameID]],Table2[GameTime],"&lt;="&amp;Table2[[#This Row],[GameTime]])</f>
        <v>7</v>
      </c>
      <c r="S567">
        <f>SUMIFS(Table2[number],Table2[Event],"Goal",Table2[H/U],"AWAY",Table2[GameID],Table2[[#This Row],[GameID]],Table2[GameTime],"&lt;="&amp;Table2[[#This Row],[GameTime]])</f>
        <v>1</v>
      </c>
      <c r="T567" t="str">
        <f>IF(Table2[[#This Row],[Event]]="Goal",Table2[[#This Row],[Hscore]]&amp;"-"&amp;Table2[[#This Row],[Uscore]],"")</f>
        <v>7-1</v>
      </c>
      <c r="U567">
        <v>833</v>
      </c>
      <c r="V567" s="1">
        <f>Table2[[#This Row],[GameTime]]-(Table2[[#This Row],[period]]-1)*1200</f>
        <v>833</v>
      </c>
      <c r="W567" s="1">
        <f>ROUNDDOWN(Table2[[#This Row],[Time]]/60,0)</f>
        <v>13</v>
      </c>
      <c r="X567" s="1">
        <f>ROUNDDOWN((Table2[[#This Row],[Time]]/60-Table2[[#This Row],[Time2]])*60,0)</f>
        <v>53</v>
      </c>
      <c r="Y567" s="1">
        <f>IF(Table2[[#This Row],[Time2]]&lt;10,0&amp;Table2[[#This Row],[Time2]],Table2[[#This Row],[Time2]])</f>
        <v>13</v>
      </c>
      <c r="Z567" s="1">
        <f>IF(Table2[[#This Row],[Time3]]&lt;10,0&amp;Table2[[#This Row],[Time3]],Table2[[#This Row],[Time3]])</f>
        <v>53</v>
      </c>
      <c r="AA567" s="2" t="str">
        <f>Table2[[#This Row],[Time4]]&amp;":"&amp;Table2[[#This Row],[Time5]]</f>
        <v>13:53</v>
      </c>
      <c r="AB567" s="1" t="str" cm="1">
        <f t="array" ref="AB567">IFERROR(IF(Table2[[#This Row],[code]]="","",_xlfn.IFS(AND(Table2[[#This Row],[code]]&lt;400,Table2[[#This Row],[code]]&lt;&gt;""),2,Table2[[#This Row],[code]]&gt;500,4)),"")</f>
        <v/>
      </c>
      <c r="AC567" s="1" t="str">
        <f>IF(Table2[[#This Row],[Event]]="Penalty",Table2[[#This Row],[number]],IF(Table2[[#This Row],[Event]]="Time-Out",401,""))</f>
        <v/>
      </c>
      <c r="AD567" s="1">
        <f>ROW(A566)</f>
        <v>566</v>
      </c>
      <c r="AE567" s="1">
        <f>COUNTIFS(Table2[GameID],Table2[[#This Row],[GameID]],Table2[Column1],"&lt;="&amp;Table2[[#This Row],[Column1]])-1</f>
        <v>8</v>
      </c>
    </row>
    <row r="568" spans="1:31" x14ac:dyDescent="0.45">
      <c r="A568" t="s">
        <v>356</v>
      </c>
      <c r="B568" t="str">
        <f>_xlfn.TEXTBEFORE(Table2[[#This Row],[Kamp]]," - ")</f>
        <v>Hvidovre Attack</v>
      </c>
      <c r="C568" t="str">
        <f>_xlfn.TEXTAFTER(Table2[[#This Row],[Kamp]],"- ")</f>
        <v>Hafnia FC</v>
      </c>
      <c r="D568">
        <v>44902</v>
      </c>
      <c r="E568">
        <v>35339</v>
      </c>
      <c r="F568">
        <v>20222023</v>
      </c>
      <c r="G568" t="s">
        <v>17</v>
      </c>
      <c r="H568" t="s">
        <v>659</v>
      </c>
      <c r="I568" t="s">
        <v>678</v>
      </c>
      <c r="J568">
        <v>1</v>
      </c>
      <c r="K568">
        <v>29511</v>
      </c>
      <c r="L568">
        <v>201</v>
      </c>
      <c r="M568" t="s">
        <v>631</v>
      </c>
      <c r="N568" t="s">
        <v>71</v>
      </c>
      <c r="O568" t="s">
        <v>634</v>
      </c>
      <c r="P568">
        <v>55</v>
      </c>
      <c r="Q568" t="s">
        <v>634</v>
      </c>
      <c r="R568">
        <f>SUMIFS(Table2[number],Table2[Event],"Goal",Table2[H/U],"HOME",Table2[GameID],Table2[[#This Row],[GameID]],Table2[GameTime],"&lt;="&amp;Table2[[#This Row],[GameTime]])</f>
        <v>7</v>
      </c>
      <c r="S568">
        <f>SUMIFS(Table2[number],Table2[Event],"Goal",Table2[H/U],"AWAY",Table2[GameID],Table2[[#This Row],[GameID]],Table2[GameTime],"&lt;="&amp;Table2[[#This Row],[GameTime]])</f>
        <v>1</v>
      </c>
      <c r="T568" t="str">
        <f>IF(Table2[[#This Row],[Event]]="Goal",Table2[[#This Row],[Hscore]]&amp;"-"&amp;Table2[[#This Row],[Uscore]],"")</f>
        <v/>
      </c>
      <c r="U568">
        <v>1176</v>
      </c>
      <c r="V568" s="1">
        <f>Table2[[#This Row],[GameTime]]-(Table2[[#This Row],[period]]-1)*1200</f>
        <v>1176</v>
      </c>
      <c r="W568" s="1">
        <f>ROUNDDOWN(Table2[[#This Row],[Time]]/60,0)</f>
        <v>19</v>
      </c>
      <c r="X568" s="1">
        <f>ROUNDDOWN((Table2[[#This Row],[Time]]/60-Table2[[#This Row],[Time2]])*60,0)</f>
        <v>36</v>
      </c>
      <c r="Y568" s="1">
        <f>IF(Table2[[#This Row],[Time2]]&lt;10,0&amp;Table2[[#This Row],[Time2]],Table2[[#This Row],[Time2]])</f>
        <v>19</v>
      </c>
      <c r="Z568" s="1">
        <f>IF(Table2[[#This Row],[Time3]]&lt;10,0&amp;Table2[[#This Row],[Time3]],Table2[[#This Row],[Time3]])</f>
        <v>36</v>
      </c>
      <c r="AA568" s="2" t="str">
        <f>Table2[[#This Row],[Time4]]&amp;":"&amp;Table2[[#This Row],[Time5]]</f>
        <v>19:36</v>
      </c>
      <c r="AB568" s="1" cm="1">
        <f t="array" ref="AB568">IFERROR(IF(Table2[[#This Row],[code]]="","",_xlfn.IFS(AND(Table2[[#This Row],[code]]&lt;400,Table2[[#This Row],[code]]&lt;&gt;""),2,Table2[[#This Row],[code]]&gt;500,4)),"")</f>
        <v>2</v>
      </c>
      <c r="AC568" s="1">
        <f>IF(Table2[[#This Row],[Event]]="Penalty",Table2[[#This Row],[number]],IF(Table2[[#This Row],[Event]]="Time-Out",401,""))</f>
        <v>201</v>
      </c>
      <c r="AD568" s="1">
        <f>ROW(A567)</f>
        <v>567</v>
      </c>
      <c r="AE568" s="1">
        <f>COUNTIFS(Table2[GameID],Table2[[#This Row],[GameID]],Table2[Column1],"&lt;="&amp;Table2[[#This Row],[Column1]])-1</f>
        <v>9</v>
      </c>
    </row>
    <row r="569" spans="1:31" x14ac:dyDescent="0.45">
      <c r="A569" t="s">
        <v>356</v>
      </c>
      <c r="B569" t="str">
        <f>_xlfn.TEXTBEFORE(Table2[[#This Row],[Kamp]]," - ")</f>
        <v>Hvidovre Attack</v>
      </c>
      <c r="C569" t="str">
        <f>_xlfn.TEXTAFTER(Table2[[#This Row],[Kamp]],"- ")</f>
        <v>Hafnia FC</v>
      </c>
      <c r="D569">
        <v>44902</v>
      </c>
      <c r="E569">
        <v>35339</v>
      </c>
      <c r="F569">
        <v>20222023</v>
      </c>
      <c r="G569" t="s">
        <v>17</v>
      </c>
      <c r="H569" t="s">
        <v>663</v>
      </c>
      <c r="I569" t="s">
        <v>677</v>
      </c>
      <c r="J569">
        <v>2</v>
      </c>
      <c r="K569">
        <v>29510</v>
      </c>
      <c r="L569">
        <v>201</v>
      </c>
      <c r="M569" t="s">
        <v>631</v>
      </c>
      <c r="N569" t="s">
        <v>112</v>
      </c>
      <c r="O569" t="s">
        <v>634</v>
      </c>
      <c r="P569">
        <v>10</v>
      </c>
      <c r="Q569" t="s">
        <v>634</v>
      </c>
      <c r="R569">
        <f>SUMIFS(Table2[number],Table2[Event],"Goal",Table2[H/U],"HOME",Table2[GameID],Table2[[#This Row],[GameID]],Table2[GameTime],"&lt;="&amp;Table2[[#This Row],[GameTime]])</f>
        <v>7</v>
      </c>
      <c r="S569">
        <f>SUMIFS(Table2[number],Table2[Event],"Goal",Table2[H/U],"AWAY",Table2[GameID],Table2[[#This Row],[GameID]],Table2[GameTime],"&lt;="&amp;Table2[[#This Row],[GameTime]])</f>
        <v>1</v>
      </c>
      <c r="T569" t="str">
        <f>IF(Table2[[#This Row],[Event]]="Goal",Table2[[#This Row],[Hscore]]&amp;"-"&amp;Table2[[#This Row],[Uscore]],"")</f>
        <v/>
      </c>
      <c r="U569">
        <v>2221</v>
      </c>
      <c r="V569" s="1">
        <f>Table2[[#This Row],[GameTime]]-(Table2[[#This Row],[period]]-1)*1200</f>
        <v>1021</v>
      </c>
      <c r="W569" s="1">
        <f>ROUNDDOWN(Table2[[#This Row],[Time]]/60,0)</f>
        <v>17</v>
      </c>
      <c r="X569" s="1">
        <f>ROUNDDOWN((Table2[[#This Row],[Time]]/60-Table2[[#This Row],[Time2]])*60,0)</f>
        <v>0</v>
      </c>
      <c r="Y569" s="1">
        <f>IF(Table2[[#This Row],[Time2]]&lt;10,0&amp;Table2[[#This Row],[Time2]],Table2[[#This Row],[Time2]])</f>
        <v>17</v>
      </c>
      <c r="Z569" s="1" t="str">
        <f>IF(Table2[[#This Row],[Time3]]&lt;10,0&amp;Table2[[#This Row],[Time3]],Table2[[#This Row],[Time3]])</f>
        <v>00</v>
      </c>
      <c r="AA569" s="2" t="str">
        <f>Table2[[#This Row],[Time4]]&amp;":"&amp;Table2[[#This Row],[Time5]]</f>
        <v>17:00</v>
      </c>
      <c r="AB569" s="1" cm="1">
        <f t="array" ref="AB569">IFERROR(IF(Table2[[#This Row],[code]]="","",_xlfn.IFS(AND(Table2[[#This Row],[code]]&lt;400,Table2[[#This Row],[code]]&lt;&gt;""),2,Table2[[#This Row],[code]]&gt;500,4)),"")</f>
        <v>2</v>
      </c>
      <c r="AC569" s="1">
        <f>IF(Table2[[#This Row],[Event]]="Penalty",Table2[[#This Row],[number]],IF(Table2[[#This Row],[Event]]="Time-Out",401,""))</f>
        <v>201</v>
      </c>
      <c r="AD569" s="1">
        <f>ROW(A568)</f>
        <v>568</v>
      </c>
      <c r="AE569" s="1">
        <f>COUNTIFS(Table2[GameID],Table2[[#This Row],[GameID]],Table2[Column1],"&lt;="&amp;Table2[[#This Row],[Column1]])-1</f>
        <v>10</v>
      </c>
    </row>
    <row r="570" spans="1:31" x14ac:dyDescent="0.45">
      <c r="A570" t="s">
        <v>356</v>
      </c>
      <c r="B570" t="str">
        <f>_xlfn.TEXTBEFORE(Table2[[#This Row],[Kamp]]," - ")</f>
        <v>Hvidovre Attack</v>
      </c>
      <c r="C570" t="str">
        <f>_xlfn.TEXTAFTER(Table2[[#This Row],[Kamp]],"- ")</f>
        <v>Hafnia FC</v>
      </c>
      <c r="D570">
        <v>44902</v>
      </c>
      <c r="E570">
        <v>35339</v>
      </c>
      <c r="F570">
        <v>20222023</v>
      </c>
      <c r="G570" t="s">
        <v>17</v>
      </c>
      <c r="H570" t="s">
        <v>659</v>
      </c>
      <c r="I570" t="s">
        <v>678</v>
      </c>
      <c r="J570">
        <v>2</v>
      </c>
      <c r="K570">
        <v>29511</v>
      </c>
      <c r="L570">
        <v>1</v>
      </c>
      <c r="M570" t="s">
        <v>630</v>
      </c>
      <c r="N570" t="s">
        <v>71</v>
      </c>
      <c r="O570" t="s">
        <v>73</v>
      </c>
      <c r="P570">
        <v>55</v>
      </c>
      <c r="Q570">
        <v>90</v>
      </c>
      <c r="R570">
        <f>SUMIFS(Table2[number],Table2[Event],"Goal",Table2[H/U],"HOME",Table2[GameID],Table2[[#This Row],[GameID]],Table2[GameTime],"&lt;="&amp;Table2[[#This Row],[GameTime]])</f>
        <v>8</v>
      </c>
      <c r="S570">
        <f>SUMIFS(Table2[number],Table2[Event],"Goal",Table2[H/U],"AWAY",Table2[GameID],Table2[[#This Row],[GameID]],Table2[GameTime],"&lt;="&amp;Table2[[#This Row],[GameTime]])</f>
        <v>1</v>
      </c>
      <c r="T570" t="str">
        <f>IF(Table2[[#This Row],[Event]]="Goal",Table2[[#This Row],[Hscore]]&amp;"-"&amp;Table2[[#This Row],[Uscore]],"")</f>
        <v>8-1</v>
      </c>
      <c r="U570">
        <v>2394</v>
      </c>
      <c r="V570" s="1">
        <f>Table2[[#This Row],[GameTime]]-(Table2[[#This Row],[period]]-1)*1200</f>
        <v>1194</v>
      </c>
      <c r="W570" s="1">
        <f>ROUNDDOWN(Table2[[#This Row],[Time]]/60,0)</f>
        <v>19</v>
      </c>
      <c r="X570" s="1">
        <f>ROUNDDOWN((Table2[[#This Row],[Time]]/60-Table2[[#This Row],[Time2]])*60,0)</f>
        <v>53</v>
      </c>
      <c r="Y570" s="1">
        <f>IF(Table2[[#This Row],[Time2]]&lt;10,0&amp;Table2[[#This Row],[Time2]],Table2[[#This Row],[Time2]])</f>
        <v>19</v>
      </c>
      <c r="Z570" s="1">
        <f>IF(Table2[[#This Row],[Time3]]&lt;10,0&amp;Table2[[#This Row],[Time3]],Table2[[#This Row],[Time3]])</f>
        <v>53</v>
      </c>
      <c r="AA570" s="2" t="str">
        <f>Table2[[#This Row],[Time4]]&amp;":"&amp;Table2[[#This Row],[Time5]]</f>
        <v>19:53</v>
      </c>
      <c r="AB570" s="1" t="str" cm="1">
        <f t="array" ref="AB570">IFERROR(IF(Table2[[#This Row],[code]]="","",_xlfn.IFS(AND(Table2[[#This Row],[code]]&lt;400,Table2[[#This Row],[code]]&lt;&gt;""),2,Table2[[#This Row],[code]]&gt;500,4)),"")</f>
        <v/>
      </c>
      <c r="AC570" s="1" t="str">
        <f>IF(Table2[[#This Row],[Event]]="Penalty",Table2[[#This Row],[number]],IF(Table2[[#This Row],[Event]]="Time-Out",401,""))</f>
        <v/>
      </c>
      <c r="AD570" s="1">
        <f>ROW(A569)</f>
        <v>569</v>
      </c>
      <c r="AE570" s="1">
        <f>COUNTIFS(Table2[GameID],Table2[[#This Row],[GameID]],Table2[Column1],"&lt;="&amp;Table2[[#This Row],[Column1]])-1</f>
        <v>11</v>
      </c>
    </row>
    <row r="571" spans="1:31" x14ac:dyDescent="0.45">
      <c r="A571" t="s">
        <v>356</v>
      </c>
      <c r="B571" t="str">
        <f>_xlfn.TEXTBEFORE(Table2[[#This Row],[Kamp]]," - ")</f>
        <v>Hvidovre Attack</v>
      </c>
      <c r="C571" t="str">
        <f>_xlfn.TEXTAFTER(Table2[[#This Row],[Kamp]],"- ")</f>
        <v>Hafnia FC</v>
      </c>
      <c r="D571">
        <v>44902</v>
      </c>
      <c r="E571">
        <v>35339</v>
      </c>
      <c r="F571">
        <v>20222023</v>
      </c>
      <c r="G571" t="s">
        <v>17</v>
      </c>
      <c r="H571" t="s">
        <v>659</v>
      </c>
      <c r="I571" t="s">
        <v>678</v>
      </c>
      <c r="J571">
        <v>3</v>
      </c>
      <c r="K571">
        <v>29511</v>
      </c>
      <c r="L571">
        <v>201</v>
      </c>
      <c r="M571" t="s">
        <v>631</v>
      </c>
      <c r="N571" t="s">
        <v>191</v>
      </c>
      <c r="O571" t="s">
        <v>634</v>
      </c>
      <c r="P571">
        <v>89</v>
      </c>
      <c r="Q571" t="s">
        <v>634</v>
      </c>
      <c r="R571">
        <f>SUMIFS(Table2[number],Table2[Event],"Goal",Table2[H/U],"HOME",Table2[GameID],Table2[[#This Row],[GameID]],Table2[GameTime],"&lt;="&amp;Table2[[#This Row],[GameTime]])</f>
        <v>8</v>
      </c>
      <c r="S571">
        <f>SUMIFS(Table2[number],Table2[Event],"Goal",Table2[H/U],"AWAY",Table2[GameID],Table2[[#This Row],[GameID]],Table2[GameTime],"&lt;="&amp;Table2[[#This Row],[GameTime]])</f>
        <v>1</v>
      </c>
      <c r="T571" t="str">
        <f>IF(Table2[[#This Row],[Event]]="Goal",Table2[[#This Row],[Hscore]]&amp;"-"&amp;Table2[[#This Row],[Uscore]],"")</f>
        <v/>
      </c>
      <c r="U571">
        <v>2482</v>
      </c>
      <c r="V571" s="1">
        <f>Table2[[#This Row],[GameTime]]-(Table2[[#This Row],[period]]-1)*1200</f>
        <v>82</v>
      </c>
      <c r="W571" s="1">
        <f>ROUNDDOWN(Table2[[#This Row],[Time]]/60,0)</f>
        <v>1</v>
      </c>
      <c r="X571" s="1">
        <f>ROUNDDOWN((Table2[[#This Row],[Time]]/60-Table2[[#This Row],[Time2]])*60,0)</f>
        <v>22</v>
      </c>
      <c r="Y571" s="1" t="str">
        <f>IF(Table2[[#This Row],[Time2]]&lt;10,0&amp;Table2[[#This Row],[Time2]],Table2[[#This Row],[Time2]])</f>
        <v>01</v>
      </c>
      <c r="Z571" s="1">
        <f>IF(Table2[[#This Row],[Time3]]&lt;10,0&amp;Table2[[#This Row],[Time3]],Table2[[#This Row],[Time3]])</f>
        <v>22</v>
      </c>
      <c r="AA571" s="2" t="str">
        <f>Table2[[#This Row],[Time4]]&amp;":"&amp;Table2[[#This Row],[Time5]]</f>
        <v>01:22</v>
      </c>
      <c r="AB571" s="1" cm="1">
        <f t="array" ref="AB571">IFERROR(IF(Table2[[#This Row],[code]]="","",_xlfn.IFS(AND(Table2[[#This Row],[code]]&lt;400,Table2[[#This Row],[code]]&lt;&gt;""),2,Table2[[#This Row],[code]]&gt;500,4)),"")</f>
        <v>2</v>
      </c>
      <c r="AC571" s="1">
        <f>IF(Table2[[#This Row],[Event]]="Penalty",Table2[[#This Row],[number]],IF(Table2[[#This Row],[Event]]="Time-Out",401,""))</f>
        <v>201</v>
      </c>
      <c r="AD571" s="1">
        <f>ROW(A570)</f>
        <v>570</v>
      </c>
      <c r="AE571" s="1">
        <f>COUNTIFS(Table2[GameID],Table2[[#This Row],[GameID]],Table2[Column1],"&lt;="&amp;Table2[[#This Row],[Column1]])-1</f>
        <v>12</v>
      </c>
    </row>
    <row r="572" spans="1:31" x14ac:dyDescent="0.45">
      <c r="A572" t="s">
        <v>356</v>
      </c>
      <c r="B572" t="str">
        <f>_xlfn.TEXTBEFORE(Table2[[#This Row],[Kamp]]," - ")</f>
        <v>Hvidovre Attack</v>
      </c>
      <c r="C572" t="str">
        <f>_xlfn.TEXTAFTER(Table2[[#This Row],[Kamp]],"- ")</f>
        <v>Hafnia FC</v>
      </c>
      <c r="D572">
        <v>44902</v>
      </c>
      <c r="E572">
        <v>35339</v>
      </c>
      <c r="F572">
        <v>20222023</v>
      </c>
      <c r="G572" t="s">
        <v>17</v>
      </c>
      <c r="H572" t="s">
        <v>663</v>
      </c>
      <c r="I572" t="s">
        <v>677</v>
      </c>
      <c r="J572">
        <v>3</v>
      </c>
      <c r="K572">
        <v>29510</v>
      </c>
      <c r="L572">
        <v>302</v>
      </c>
      <c r="M572" t="s">
        <v>631</v>
      </c>
      <c r="N572" t="s">
        <v>117</v>
      </c>
      <c r="O572" t="s">
        <v>634</v>
      </c>
      <c r="P572">
        <v>49</v>
      </c>
      <c r="Q572" t="s">
        <v>634</v>
      </c>
      <c r="R572">
        <f>SUMIFS(Table2[number],Table2[Event],"Goal",Table2[H/U],"HOME",Table2[GameID],Table2[[#This Row],[GameID]],Table2[GameTime],"&lt;="&amp;Table2[[#This Row],[GameTime]])</f>
        <v>8</v>
      </c>
      <c r="S572">
        <f>SUMIFS(Table2[number],Table2[Event],"Goal",Table2[H/U],"AWAY",Table2[GameID],Table2[[#This Row],[GameID]],Table2[GameTime],"&lt;="&amp;Table2[[#This Row],[GameTime]])</f>
        <v>1</v>
      </c>
      <c r="T572" t="str">
        <f>IF(Table2[[#This Row],[Event]]="Goal",Table2[[#This Row],[Hscore]]&amp;"-"&amp;Table2[[#This Row],[Uscore]],"")</f>
        <v/>
      </c>
      <c r="U572">
        <v>2564</v>
      </c>
      <c r="V572" s="1">
        <f>Table2[[#This Row],[GameTime]]-(Table2[[#This Row],[period]]-1)*1200</f>
        <v>164</v>
      </c>
      <c r="W572" s="1">
        <f>ROUNDDOWN(Table2[[#This Row],[Time]]/60,0)</f>
        <v>2</v>
      </c>
      <c r="X572" s="1">
        <f>ROUNDDOWN((Table2[[#This Row],[Time]]/60-Table2[[#This Row],[Time2]])*60,0)</f>
        <v>44</v>
      </c>
      <c r="Y572" s="1" t="str">
        <f>IF(Table2[[#This Row],[Time2]]&lt;10,0&amp;Table2[[#This Row],[Time2]],Table2[[#This Row],[Time2]])</f>
        <v>02</v>
      </c>
      <c r="Z572" s="1">
        <f>IF(Table2[[#This Row],[Time3]]&lt;10,0&amp;Table2[[#This Row],[Time3]],Table2[[#This Row],[Time3]])</f>
        <v>44</v>
      </c>
      <c r="AA572" s="2" t="str">
        <f>Table2[[#This Row],[Time4]]&amp;":"&amp;Table2[[#This Row],[Time5]]</f>
        <v>02:44</v>
      </c>
      <c r="AB572" s="1" cm="1">
        <f t="array" ref="AB572">IFERROR(IF(Table2[[#This Row],[code]]="","",_xlfn.IFS(AND(Table2[[#This Row],[code]]&lt;400,Table2[[#This Row],[code]]&lt;&gt;""),2,Table2[[#This Row],[code]]&gt;500,4)),"")</f>
        <v>2</v>
      </c>
      <c r="AC572" s="1">
        <f>IF(Table2[[#This Row],[Event]]="Penalty",Table2[[#This Row],[number]],IF(Table2[[#This Row],[Event]]="Time-Out",401,""))</f>
        <v>302</v>
      </c>
      <c r="AD572" s="1">
        <f>ROW(A571)</f>
        <v>571</v>
      </c>
      <c r="AE572" s="1">
        <f>COUNTIFS(Table2[GameID],Table2[[#This Row],[GameID]],Table2[Column1],"&lt;="&amp;Table2[[#This Row],[Column1]])-1</f>
        <v>13</v>
      </c>
    </row>
    <row r="573" spans="1:31" x14ac:dyDescent="0.45">
      <c r="A573" t="s">
        <v>356</v>
      </c>
      <c r="B573" t="str">
        <f>_xlfn.TEXTBEFORE(Table2[[#This Row],[Kamp]]," - ")</f>
        <v>Hvidovre Attack</v>
      </c>
      <c r="C573" t="str">
        <f>_xlfn.TEXTAFTER(Table2[[#This Row],[Kamp]],"- ")</f>
        <v>Hafnia FC</v>
      </c>
      <c r="D573">
        <v>44902</v>
      </c>
      <c r="E573">
        <v>35339</v>
      </c>
      <c r="F573">
        <v>20222023</v>
      </c>
      <c r="G573" t="s">
        <v>17</v>
      </c>
      <c r="H573" t="s">
        <v>663</v>
      </c>
      <c r="I573" t="s">
        <v>677</v>
      </c>
      <c r="J573">
        <v>3</v>
      </c>
      <c r="K573">
        <v>29510</v>
      </c>
      <c r="L573">
        <v>1</v>
      </c>
      <c r="M573" t="s">
        <v>630</v>
      </c>
      <c r="N573" t="s">
        <v>122</v>
      </c>
      <c r="O573" t="s">
        <v>634</v>
      </c>
      <c r="P573">
        <v>81</v>
      </c>
      <c r="Q573" t="s">
        <v>634</v>
      </c>
      <c r="R573">
        <f>SUMIFS(Table2[number],Table2[Event],"Goal",Table2[H/U],"HOME",Table2[GameID],Table2[[#This Row],[GameID]],Table2[GameTime],"&lt;="&amp;Table2[[#This Row],[GameTime]])</f>
        <v>8</v>
      </c>
      <c r="S573">
        <f>SUMIFS(Table2[number],Table2[Event],"Goal",Table2[H/U],"AWAY",Table2[GameID],Table2[[#This Row],[GameID]],Table2[GameTime],"&lt;="&amp;Table2[[#This Row],[GameTime]])</f>
        <v>2</v>
      </c>
      <c r="T573" t="str">
        <f>IF(Table2[[#This Row],[Event]]="Goal",Table2[[#This Row],[Hscore]]&amp;"-"&amp;Table2[[#This Row],[Uscore]],"")</f>
        <v>8-2</v>
      </c>
      <c r="U573">
        <v>2590</v>
      </c>
      <c r="V573" s="1">
        <f>Table2[[#This Row],[GameTime]]-(Table2[[#This Row],[period]]-1)*1200</f>
        <v>190</v>
      </c>
      <c r="W573" s="1">
        <f>ROUNDDOWN(Table2[[#This Row],[Time]]/60,0)</f>
        <v>3</v>
      </c>
      <c r="X573" s="1">
        <f>ROUNDDOWN((Table2[[#This Row],[Time]]/60-Table2[[#This Row],[Time2]])*60,0)</f>
        <v>9</v>
      </c>
      <c r="Y573" s="1" t="str">
        <f>IF(Table2[[#This Row],[Time2]]&lt;10,0&amp;Table2[[#This Row],[Time2]],Table2[[#This Row],[Time2]])</f>
        <v>03</v>
      </c>
      <c r="Z573" s="1" t="str">
        <f>IF(Table2[[#This Row],[Time3]]&lt;10,0&amp;Table2[[#This Row],[Time3]],Table2[[#This Row],[Time3]])</f>
        <v>09</v>
      </c>
      <c r="AA573" s="2" t="str">
        <f>Table2[[#This Row],[Time4]]&amp;":"&amp;Table2[[#This Row],[Time5]]</f>
        <v>03:09</v>
      </c>
      <c r="AB573" s="1" t="str" cm="1">
        <f t="array" ref="AB573">IFERROR(IF(Table2[[#This Row],[code]]="","",_xlfn.IFS(AND(Table2[[#This Row],[code]]&lt;400,Table2[[#This Row],[code]]&lt;&gt;""),2,Table2[[#This Row],[code]]&gt;500,4)),"")</f>
        <v/>
      </c>
      <c r="AC573" s="1" t="str">
        <f>IF(Table2[[#This Row],[Event]]="Penalty",Table2[[#This Row],[number]],IF(Table2[[#This Row],[Event]]="Time-Out",401,""))</f>
        <v/>
      </c>
      <c r="AD573" s="1">
        <f>ROW(A572)</f>
        <v>572</v>
      </c>
      <c r="AE573" s="1">
        <f>COUNTIFS(Table2[GameID],Table2[[#This Row],[GameID]],Table2[Column1],"&lt;="&amp;Table2[[#This Row],[Column1]])-1</f>
        <v>14</v>
      </c>
    </row>
    <row r="574" spans="1:31" x14ac:dyDescent="0.45">
      <c r="A574" t="s">
        <v>356</v>
      </c>
      <c r="B574" t="str">
        <f>_xlfn.TEXTBEFORE(Table2[[#This Row],[Kamp]]," - ")</f>
        <v>Hvidovre Attack</v>
      </c>
      <c r="C574" t="str">
        <f>_xlfn.TEXTAFTER(Table2[[#This Row],[Kamp]],"- ")</f>
        <v>Hafnia FC</v>
      </c>
      <c r="D574">
        <v>44902</v>
      </c>
      <c r="E574">
        <v>35339</v>
      </c>
      <c r="F574">
        <v>20222023</v>
      </c>
      <c r="G574" t="s">
        <v>17</v>
      </c>
      <c r="H574" t="s">
        <v>663</v>
      </c>
      <c r="I574" t="s">
        <v>677</v>
      </c>
      <c r="J574">
        <v>3</v>
      </c>
      <c r="K574">
        <v>29510</v>
      </c>
      <c r="L574">
        <v>1</v>
      </c>
      <c r="M574" t="s">
        <v>630</v>
      </c>
      <c r="N574" t="s">
        <v>163</v>
      </c>
      <c r="O574" t="s">
        <v>114</v>
      </c>
      <c r="P574">
        <v>66</v>
      </c>
      <c r="Q574">
        <v>22</v>
      </c>
      <c r="R574">
        <f>SUMIFS(Table2[number],Table2[Event],"Goal",Table2[H/U],"HOME",Table2[GameID],Table2[[#This Row],[GameID]],Table2[GameTime],"&lt;="&amp;Table2[[#This Row],[GameTime]])</f>
        <v>8</v>
      </c>
      <c r="S574">
        <f>SUMIFS(Table2[number],Table2[Event],"Goal",Table2[H/U],"AWAY",Table2[GameID],Table2[[#This Row],[GameID]],Table2[GameTime],"&lt;="&amp;Table2[[#This Row],[GameTime]])</f>
        <v>3</v>
      </c>
      <c r="T574" t="str">
        <f>IF(Table2[[#This Row],[Event]]="Goal",Table2[[#This Row],[Hscore]]&amp;"-"&amp;Table2[[#This Row],[Uscore]],"")</f>
        <v>8-3</v>
      </c>
      <c r="U574">
        <v>3217</v>
      </c>
      <c r="V574" s="1">
        <f>Table2[[#This Row],[GameTime]]-(Table2[[#This Row],[period]]-1)*1200</f>
        <v>817</v>
      </c>
      <c r="W574" s="1">
        <f>ROUNDDOWN(Table2[[#This Row],[Time]]/60,0)</f>
        <v>13</v>
      </c>
      <c r="X574" s="1">
        <f>ROUNDDOWN((Table2[[#This Row],[Time]]/60-Table2[[#This Row],[Time2]])*60,0)</f>
        <v>37</v>
      </c>
      <c r="Y574" s="1">
        <f>IF(Table2[[#This Row],[Time2]]&lt;10,0&amp;Table2[[#This Row],[Time2]],Table2[[#This Row],[Time2]])</f>
        <v>13</v>
      </c>
      <c r="Z574" s="1">
        <f>IF(Table2[[#This Row],[Time3]]&lt;10,0&amp;Table2[[#This Row],[Time3]],Table2[[#This Row],[Time3]])</f>
        <v>37</v>
      </c>
      <c r="AA574" s="2" t="str">
        <f>Table2[[#This Row],[Time4]]&amp;":"&amp;Table2[[#This Row],[Time5]]</f>
        <v>13:37</v>
      </c>
      <c r="AB574" s="1" t="str" cm="1">
        <f t="array" ref="AB574">IFERROR(IF(Table2[[#This Row],[code]]="","",_xlfn.IFS(AND(Table2[[#This Row],[code]]&lt;400,Table2[[#This Row],[code]]&lt;&gt;""),2,Table2[[#This Row],[code]]&gt;500,4)),"")</f>
        <v/>
      </c>
      <c r="AC574" s="1" t="str">
        <f>IF(Table2[[#This Row],[Event]]="Penalty",Table2[[#This Row],[number]],IF(Table2[[#This Row],[Event]]="Time-Out",401,""))</f>
        <v/>
      </c>
      <c r="AD574" s="1">
        <f>ROW(A573)</f>
        <v>573</v>
      </c>
      <c r="AE574" s="1">
        <f>COUNTIFS(Table2[GameID],Table2[[#This Row],[GameID]],Table2[Column1],"&lt;="&amp;Table2[[#This Row],[Column1]])-1</f>
        <v>15</v>
      </c>
    </row>
    <row r="575" spans="1:31" x14ac:dyDescent="0.45">
      <c r="A575" t="s">
        <v>356</v>
      </c>
      <c r="B575" t="str">
        <f>_xlfn.TEXTBEFORE(Table2[[#This Row],[Kamp]]," - ")</f>
        <v>Hvidovre Attack</v>
      </c>
      <c r="C575" t="str">
        <f>_xlfn.TEXTAFTER(Table2[[#This Row],[Kamp]],"- ")</f>
        <v>Hafnia FC</v>
      </c>
      <c r="D575">
        <v>44902</v>
      </c>
      <c r="E575">
        <v>35339</v>
      </c>
      <c r="F575">
        <v>20222023</v>
      </c>
      <c r="G575" t="s">
        <v>17</v>
      </c>
      <c r="H575" t="s">
        <v>663</v>
      </c>
      <c r="I575" t="s">
        <v>677</v>
      </c>
      <c r="J575">
        <v>3</v>
      </c>
      <c r="K575">
        <v>29510</v>
      </c>
      <c r="L575">
        <v>101</v>
      </c>
      <c r="M575" t="s">
        <v>631</v>
      </c>
      <c r="N575" t="s">
        <v>111</v>
      </c>
      <c r="O575" t="s">
        <v>634</v>
      </c>
      <c r="P575">
        <v>7</v>
      </c>
      <c r="Q575" t="s">
        <v>634</v>
      </c>
      <c r="R575">
        <f>SUMIFS(Table2[number],Table2[Event],"Goal",Table2[H/U],"HOME",Table2[GameID],Table2[[#This Row],[GameID]],Table2[GameTime],"&lt;="&amp;Table2[[#This Row],[GameTime]])</f>
        <v>8</v>
      </c>
      <c r="S575">
        <f>SUMIFS(Table2[number],Table2[Event],"Goal",Table2[H/U],"AWAY",Table2[GameID],Table2[[#This Row],[GameID]],Table2[GameTime],"&lt;="&amp;Table2[[#This Row],[GameTime]])</f>
        <v>3</v>
      </c>
      <c r="T575" t="str">
        <f>IF(Table2[[#This Row],[Event]]="Goal",Table2[[#This Row],[Hscore]]&amp;"-"&amp;Table2[[#This Row],[Uscore]],"")</f>
        <v/>
      </c>
      <c r="U575">
        <v>3377</v>
      </c>
      <c r="V575" s="1">
        <f>Table2[[#This Row],[GameTime]]-(Table2[[#This Row],[period]]-1)*1200</f>
        <v>977</v>
      </c>
      <c r="W575" s="1">
        <f>ROUNDDOWN(Table2[[#This Row],[Time]]/60,0)</f>
        <v>16</v>
      </c>
      <c r="X575" s="1">
        <f>ROUNDDOWN((Table2[[#This Row],[Time]]/60-Table2[[#This Row],[Time2]])*60,0)</f>
        <v>17</v>
      </c>
      <c r="Y575" s="1">
        <f>IF(Table2[[#This Row],[Time2]]&lt;10,0&amp;Table2[[#This Row],[Time2]],Table2[[#This Row],[Time2]])</f>
        <v>16</v>
      </c>
      <c r="Z575" s="1">
        <f>IF(Table2[[#This Row],[Time3]]&lt;10,0&amp;Table2[[#This Row],[Time3]],Table2[[#This Row],[Time3]])</f>
        <v>17</v>
      </c>
      <c r="AA575" s="2" t="str">
        <f>Table2[[#This Row],[Time4]]&amp;":"&amp;Table2[[#This Row],[Time5]]</f>
        <v>16:17</v>
      </c>
      <c r="AB575" s="1" cm="1">
        <f t="array" ref="AB575">IFERROR(IF(Table2[[#This Row],[code]]="","",_xlfn.IFS(AND(Table2[[#This Row],[code]]&lt;400,Table2[[#This Row],[code]]&lt;&gt;""),2,Table2[[#This Row],[code]]&gt;500,4)),"")</f>
        <v>2</v>
      </c>
      <c r="AC575" s="1">
        <f>IF(Table2[[#This Row],[Event]]="Penalty",Table2[[#This Row],[number]],IF(Table2[[#This Row],[Event]]="Time-Out",401,""))</f>
        <v>101</v>
      </c>
      <c r="AD575" s="1">
        <f>ROW(A574)</f>
        <v>574</v>
      </c>
      <c r="AE575" s="1">
        <f>COUNTIFS(Table2[GameID],Table2[[#This Row],[GameID]],Table2[Column1],"&lt;="&amp;Table2[[#This Row],[Column1]])-1</f>
        <v>16</v>
      </c>
    </row>
    <row r="576" spans="1:31" x14ac:dyDescent="0.45">
      <c r="A576" t="s">
        <v>356</v>
      </c>
      <c r="B576" t="str">
        <f>_xlfn.TEXTBEFORE(Table2[[#This Row],[Kamp]]," - ")</f>
        <v>Hvidovre Attack</v>
      </c>
      <c r="C576" t="str">
        <f>_xlfn.TEXTAFTER(Table2[[#This Row],[Kamp]],"- ")</f>
        <v>Hafnia FC</v>
      </c>
      <c r="D576">
        <v>44902</v>
      </c>
      <c r="E576">
        <v>35339</v>
      </c>
      <c r="F576">
        <v>20222023</v>
      </c>
      <c r="G576" t="s">
        <v>17</v>
      </c>
      <c r="H576" t="s">
        <v>663</v>
      </c>
      <c r="I576" t="s">
        <v>677</v>
      </c>
      <c r="J576">
        <v>3</v>
      </c>
      <c r="K576">
        <v>29510</v>
      </c>
      <c r="L576">
        <v>220</v>
      </c>
      <c r="M576" t="s">
        <v>631</v>
      </c>
      <c r="N576" t="s">
        <v>111</v>
      </c>
      <c r="O576" t="s">
        <v>634</v>
      </c>
      <c r="P576">
        <v>7</v>
      </c>
      <c r="Q576" t="s">
        <v>634</v>
      </c>
      <c r="R576">
        <f>SUMIFS(Table2[number],Table2[Event],"Goal",Table2[H/U],"HOME",Table2[GameID],Table2[[#This Row],[GameID]],Table2[GameTime],"&lt;="&amp;Table2[[#This Row],[GameTime]])</f>
        <v>8</v>
      </c>
      <c r="S576">
        <f>SUMIFS(Table2[number],Table2[Event],"Goal",Table2[H/U],"AWAY",Table2[GameID],Table2[[#This Row],[GameID]],Table2[GameTime],"&lt;="&amp;Table2[[#This Row],[GameTime]])</f>
        <v>3</v>
      </c>
      <c r="T576" t="str">
        <f>IF(Table2[[#This Row],[Event]]="Goal",Table2[[#This Row],[Hscore]]&amp;"-"&amp;Table2[[#This Row],[Uscore]],"")</f>
        <v/>
      </c>
      <c r="U576">
        <v>3436</v>
      </c>
      <c r="V576" s="1">
        <f>Table2[[#This Row],[GameTime]]-(Table2[[#This Row],[period]]-1)*1200</f>
        <v>1036</v>
      </c>
      <c r="W576" s="1">
        <f>ROUNDDOWN(Table2[[#This Row],[Time]]/60,0)</f>
        <v>17</v>
      </c>
      <c r="X576" s="1">
        <f>ROUNDDOWN((Table2[[#This Row],[Time]]/60-Table2[[#This Row],[Time2]])*60,0)</f>
        <v>15</v>
      </c>
      <c r="Y576" s="1">
        <f>IF(Table2[[#This Row],[Time2]]&lt;10,0&amp;Table2[[#This Row],[Time2]],Table2[[#This Row],[Time2]])</f>
        <v>17</v>
      </c>
      <c r="Z576" s="1">
        <f>IF(Table2[[#This Row],[Time3]]&lt;10,0&amp;Table2[[#This Row],[Time3]],Table2[[#This Row],[Time3]])</f>
        <v>15</v>
      </c>
      <c r="AA576" s="2" t="str">
        <f>Table2[[#This Row],[Time4]]&amp;":"&amp;Table2[[#This Row],[Time5]]</f>
        <v>17:15</v>
      </c>
      <c r="AB576" s="1" cm="1">
        <f t="array" ref="AB576">IFERROR(IF(Table2[[#This Row],[code]]="","",_xlfn.IFS(AND(Table2[[#This Row],[code]]&lt;400,Table2[[#This Row],[code]]&lt;&gt;""),2,Table2[[#This Row],[code]]&gt;500,4)),"")</f>
        <v>2</v>
      </c>
      <c r="AC576" s="1">
        <f>IF(Table2[[#This Row],[Event]]="Penalty",Table2[[#This Row],[number]],IF(Table2[[#This Row],[Event]]="Time-Out",401,""))</f>
        <v>220</v>
      </c>
      <c r="AD576" s="1">
        <f>ROW(A575)</f>
        <v>575</v>
      </c>
      <c r="AE576" s="1">
        <f>COUNTIFS(Table2[GameID],Table2[[#This Row],[GameID]],Table2[Column1],"&lt;="&amp;Table2[[#This Row],[Column1]])-1</f>
        <v>17</v>
      </c>
    </row>
    <row r="577" spans="1:31" x14ac:dyDescent="0.45">
      <c r="A577" t="s">
        <v>356</v>
      </c>
      <c r="B577" t="str">
        <f>_xlfn.TEXTBEFORE(Table2[[#This Row],[Kamp]]," - ")</f>
        <v>Hvidovre Attack</v>
      </c>
      <c r="C577" t="str">
        <f>_xlfn.TEXTAFTER(Table2[[#This Row],[Kamp]],"- ")</f>
        <v>Hafnia FC</v>
      </c>
      <c r="D577">
        <v>44902</v>
      </c>
      <c r="E577">
        <v>35339</v>
      </c>
      <c r="F577">
        <v>20222023</v>
      </c>
      <c r="G577" t="s">
        <v>17</v>
      </c>
      <c r="H577" t="s">
        <v>663</v>
      </c>
      <c r="I577" t="s">
        <v>677</v>
      </c>
      <c r="J577">
        <v>3</v>
      </c>
      <c r="K577">
        <v>29510</v>
      </c>
      <c r="L577">
        <v>207</v>
      </c>
      <c r="M577" t="s">
        <v>631</v>
      </c>
      <c r="N577" t="s">
        <v>343</v>
      </c>
      <c r="O577" t="s">
        <v>634</v>
      </c>
      <c r="P577">
        <v>11</v>
      </c>
      <c r="Q577" t="s">
        <v>634</v>
      </c>
      <c r="R577">
        <f>SUMIFS(Table2[number],Table2[Event],"Goal",Table2[H/U],"HOME",Table2[GameID],Table2[[#This Row],[GameID]],Table2[GameTime],"&lt;="&amp;Table2[[#This Row],[GameTime]])</f>
        <v>8</v>
      </c>
      <c r="S577">
        <f>SUMIFS(Table2[number],Table2[Event],"Goal",Table2[H/U],"AWAY",Table2[GameID],Table2[[#This Row],[GameID]],Table2[GameTime],"&lt;="&amp;Table2[[#This Row],[GameTime]])</f>
        <v>3</v>
      </c>
      <c r="T577" t="str">
        <f>IF(Table2[[#This Row],[Event]]="Goal",Table2[[#This Row],[Hscore]]&amp;"-"&amp;Table2[[#This Row],[Uscore]],"")</f>
        <v/>
      </c>
      <c r="U577">
        <v>3436</v>
      </c>
      <c r="V577" s="1">
        <f>Table2[[#This Row],[GameTime]]-(Table2[[#This Row],[period]]-1)*1200</f>
        <v>1036</v>
      </c>
      <c r="W577" s="1">
        <f>ROUNDDOWN(Table2[[#This Row],[Time]]/60,0)</f>
        <v>17</v>
      </c>
      <c r="X577" s="1">
        <f>ROUNDDOWN((Table2[[#This Row],[Time]]/60-Table2[[#This Row],[Time2]])*60,0)</f>
        <v>15</v>
      </c>
      <c r="Y577" s="1">
        <f>IF(Table2[[#This Row],[Time2]]&lt;10,0&amp;Table2[[#This Row],[Time2]],Table2[[#This Row],[Time2]])</f>
        <v>17</v>
      </c>
      <c r="Z577" s="1">
        <f>IF(Table2[[#This Row],[Time3]]&lt;10,0&amp;Table2[[#This Row],[Time3]],Table2[[#This Row],[Time3]])</f>
        <v>15</v>
      </c>
      <c r="AA577" s="2" t="str">
        <f>Table2[[#This Row],[Time4]]&amp;":"&amp;Table2[[#This Row],[Time5]]</f>
        <v>17:15</v>
      </c>
      <c r="AB577" s="1" cm="1">
        <f t="array" ref="AB577">IFERROR(IF(Table2[[#This Row],[code]]="","",_xlfn.IFS(AND(Table2[[#This Row],[code]]&lt;400,Table2[[#This Row],[code]]&lt;&gt;""),2,Table2[[#This Row],[code]]&gt;500,4)),"")</f>
        <v>2</v>
      </c>
      <c r="AC577" s="1">
        <f>IF(Table2[[#This Row],[Event]]="Penalty",Table2[[#This Row],[number]],IF(Table2[[#This Row],[Event]]="Time-Out",401,""))</f>
        <v>207</v>
      </c>
      <c r="AD577" s="1">
        <f>ROW(A576)</f>
        <v>576</v>
      </c>
      <c r="AE577" s="1">
        <f>COUNTIFS(Table2[GameID],Table2[[#This Row],[GameID]],Table2[Column1],"&lt;="&amp;Table2[[#This Row],[Column1]])-1</f>
        <v>18</v>
      </c>
    </row>
    <row r="578" spans="1:31" x14ac:dyDescent="0.45">
      <c r="A578" t="s">
        <v>356</v>
      </c>
      <c r="B578" t="str">
        <f>_xlfn.TEXTBEFORE(Table2[[#This Row],[Kamp]]," - ")</f>
        <v>Hvidovre Attack</v>
      </c>
      <c r="C578" t="str">
        <f>_xlfn.TEXTAFTER(Table2[[#This Row],[Kamp]],"- ")</f>
        <v>Hafnia FC</v>
      </c>
      <c r="D578">
        <v>44902</v>
      </c>
      <c r="E578">
        <v>35339</v>
      </c>
      <c r="F578">
        <v>20222023</v>
      </c>
      <c r="G578" t="s">
        <v>17</v>
      </c>
      <c r="H578" t="s">
        <v>663</v>
      </c>
      <c r="I578" t="s">
        <v>677</v>
      </c>
      <c r="J578">
        <v>3</v>
      </c>
      <c r="K578">
        <v>29510</v>
      </c>
      <c r="L578">
        <v>101</v>
      </c>
      <c r="M578" t="s">
        <v>631</v>
      </c>
      <c r="N578" t="s">
        <v>119</v>
      </c>
      <c r="O578" t="s">
        <v>634</v>
      </c>
      <c r="P578">
        <v>59</v>
      </c>
      <c r="Q578" t="s">
        <v>634</v>
      </c>
      <c r="R578">
        <f>SUMIFS(Table2[number],Table2[Event],"Goal",Table2[H/U],"HOME",Table2[GameID],Table2[[#This Row],[GameID]],Table2[GameTime],"&lt;="&amp;Table2[[#This Row],[GameTime]])</f>
        <v>8</v>
      </c>
      <c r="S578">
        <f>SUMIFS(Table2[number],Table2[Event],"Goal",Table2[H/U],"AWAY",Table2[GameID],Table2[[#This Row],[GameID]],Table2[GameTime],"&lt;="&amp;Table2[[#This Row],[GameTime]])</f>
        <v>3</v>
      </c>
      <c r="T578" t="str">
        <f>IF(Table2[[#This Row],[Event]]="Goal",Table2[[#This Row],[Hscore]]&amp;"-"&amp;Table2[[#This Row],[Uscore]],"")</f>
        <v/>
      </c>
      <c r="U578">
        <v>3436</v>
      </c>
      <c r="V578" s="1">
        <f>Table2[[#This Row],[GameTime]]-(Table2[[#This Row],[period]]-1)*1200</f>
        <v>1036</v>
      </c>
      <c r="W578" s="1">
        <f>ROUNDDOWN(Table2[[#This Row],[Time]]/60,0)</f>
        <v>17</v>
      </c>
      <c r="X578" s="1">
        <f>ROUNDDOWN((Table2[[#This Row],[Time]]/60-Table2[[#This Row],[Time2]])*60,0)</f>
        <v>15</v>
      </c>
      <c r="Y578" s="1">
        <f>IF(Table2[[#This Row],[Time2]]&lt;10,0&amp;Table2[[#This Row],[Time2]],Table2[[#This Row],[Time2]])</f>
        <v>17</v>
      </c>
      <c r="Z578" s="1">
        <f>IF(Table2[[#This Row],[Time3]]&lt;10,0&amp;Table2[[#This Row],[Time3]],Table2[[#This Row],[Time3]])</f>
        <v>15</v>
      </c>
      <c r="AA578" s="2" t="str">
        <f>Table2[[#This Row],[Time4]]&amp;":"&amp;Table2[[#This Row],[Time5]]</f>
        <v>17:15</v>
      </c>
      <c r="AB578" s="1" cm="1">
        <f t="array" ref="AB578">IFERROR(IF(Table2[[#This Row],[code]]="","",_xlfn.IFS(AND(Table2[[#This Row],[code]]&lt;400,Table2[[#This Row],[code]]&lt;&gt;""),2,Table2[[#This Row],[code]]&gt;500,4)),"")</f>
        <v>2</v>
      </c>
      <c r="AC578" s="1">
        <f>IF(Table2[[#This Row],[Event]]="Penalty",Table2[[#This Row],[number]],IF(Table2[[#This Row],[Event]]="Time-Out",401,""))</f>
        <v>101</v>
      </c>
      <c r="AD578" s="1">
        <f>ROW(A577)</f>
        <v>577</v>
      </c>
      <c r="AE578" s="1">
        <f>COUNTIFS(Table2[GameID],Table2[[#This Row],[GameID]],Table2[Column1],"&lt;="&amp;Table2[[#This Row],[Column1]])-1</f>
        <v>19</v>
      </c>
    </row>
    <row r="579" spans="1:31" x14ac:dyDescent="0.45">
      <c r="A579" t="s">
        <v>356</v>
      </c>
      <c r="B579" t="str">
        <f>_xlfn.TEXTBEFORE(Table2[[#This Row],[Kamp]]," - ")</f>
        <v>Hvidovre Attack</v>
      </c>
      <c r="C579" t="str">
        <f>_xlfn.TEXTAFTER(Table2[[#This Row],[Kamp]],"- ")</f>
        <v>Hafnia FC</v>
      </c>
      <c r="D579">
        <v>44902</v>
      </c>
      <c r="E579">
        <v>35339</v>
      </c>
      <c r="F579">
        <v>20222023</v>
      </c>
      <c r="G579" t="s">
        <v>17</v>
      </c>
      <c r="H579" t="s">
        <v>659</v>
      </c>
      <c r="I579" t="s">
        <v>678</v>
      </c>
      <c r="J579">
        <v>3</v>
      </c>
      <c r="K579">
        <v>29511</v>
      </c>
      <c r="L579">
        <v>1</v>
      </c>
      <c r="M579" t="s">
        <v>630</v>
      </c>
      <c r="N579" t="s">
        <v>68</v>
      </c>
      <c r="O579" t="s">
        <v>128</v>
      </c>
      <c r="P579">
        <v>25</v>
      </c>
      <c r="Q579">
        <v>12</v>
      </c>
      <c r="R579">
        <f>SUMIFS(Table2[number],Table2[Event],"Goal",Table2[H/U],"HOME",Table2[GameID],Table2[[#This Row],[GameID]],Table2[GameTime],"&lt;="&amp;Table2[[#This Row],[GameTime]])</f>
        <v>9</v>
      </c>
      <c r="S579">
        <f>SUMIFS(Table2[number],Table2[Event],"Goal",Table2[H/U],"AWAY",Table2[GameID],Table2[[#This Row],[GameID]],Table2[GameTime],"&lt;="&amp;Table2[[#This Row],[GameTime]])</f>
        <v>3</v>
      </c>
      <c r="T579" t="str">
        <f>IF(Table2[[#This Row],[Event]]="Goal",Table2[[#This Row],[Hscore]]&amp;"-"&amp;Table2[[#This Row],[Uscore]],"")</f>
        <v>9-3</v>
      </c>
      <c r="U579">
        <v>3480</v>
      </c>
      <c r="V579" s="1">
        <f>Table2[[#This Row],[GameTime]]-(Table2[[#This Row],[period]]-1)*1200</f>
        <v>1080</v>
      </c>
      <c r="W579" s="1">
        <f>ROUNDDOWN(Table2[[#This Row],[Time]]/60,0)</f>
        <v>18</v>
      </c>
      <c r="X579" s="1">
        <f>ROUNDDOWN((Table2[[#This Row],[Time]]/60-Table2[[#This Row],[Time2]])*60,0)</f>
        <v>0</v>
      </c>
      <c r="Y579" s="1">
        <f>IF(Table2[[#This Row],[Time2]]&lt;10,0&amp;Table2[[#This Row],[Time2]],Table2[[#This Row],[Time2]])</f>
        <v>18</v>
      </c>
      <c r="Z579" s="1" t="str">
        <f>IF(Table2[[#This Row],[Time3]]&lt;10,0&amp;Table2[[#This Row],[Time3]],Table2[[#This Row],[Time3]])</f>
        <v>00</v>
      </c>
      <c r="AA579" s="2" t="str">
        <f>Table2[[#This Row],[Time4]]&amp;":"&amp;Table2[[#This Row],[Time5]]</f>
        <v>18:00</v>
      </c>
      <c r="AB579" s="1" t="str" cm="1">
        <f t="array" ref="AB579">IFERROR(IF(Table2[[#This Row],[code]]="","",_xlfn.IFS(AND(Table2[[#This Row],[code]]&lt;400,Table2[[#This Row],[code]]&lt;&gt;""),2,Table2[[#This Row],[code]]&gt;500,4)),"")</f>
        <v/>
      </c>
      <c r="AC579" s="1" t="str">
        <f>IF(Table2[[#This Row],[Event]]="Penalty",Table2[[#This Row],[number]],IF(Table2[[#This Row],[Event]]="Time-Out",401,""))</f>
        <v/>
      </c>
      <c r="AD579" s="1">
        <f>ROW(A578)</f>
        <v>578</v>
      </c>
      <c r="AE579" s="1">
        <f>COUNTIFS(Table2[GameID],Table2[[#This Row],[GameID]],Table2[Column1],"&lt;="&amp;Table2[[#This Row],[Column1]])-1</f>
        <v>20</v>
      </c>
    </row>
    <row r="580" spans="1:31" x14ac:dyDescent="0.45">
      <c r="A580" t="s">
        <v>356</v>
      </c>
      <c r="B580" t="str">
        <f>_xlfn.TEXTBEFORE(Table2[[#This Row],[Kamp]]," - ")</f>
        <v>Hvidovre Attack</v>
      </c>
      <c r="C580" t="str">
        <f>_xlfn.TEXTAFTER(Table2[[#This Row],[Kamp]],"- ")</f>
        <v>Hafnia FC</v>
      </c>
      <c r="D580">
        <v>44902</v>
      </c>
      <c r="E580">
        <v>35339</v>
      </c>
      <c r="F580">
        <v>20222023</v>
      </c>
      <c r="G580" t="s">
        <v>17</v>
      </c>
      <c r="H580" t="s">
        <v>659</v>
      </c>
      <c r="I580" t="s">
        <v>678</v>
      </c>
      <c r="J580">
        <v>3</v>
      </c>
      <c r="K580">
        <v>29511</v>
      </c>
      <c r="L580">
        <v>1</v>
      </c>
      <c r="M580" t="s">
        <v>630</v>
      </c>
      <c r="N580" t="s">
        <v>69</v>
      </c>
      <c r="O580" t="s">
        <v>59</v>
      </c>
      <c r="P580">
        <v>45</v>
      </c>
      <c r="Q580">
        <v>2</v>
      </c>
      <c r="R580">
        <f>SUMIFS(Table2[number],Table2[Event],"Goal",Table2[H/U],"HOME",Table2[GameID],Table2[[#This Row],[GameID]],Table2[GameTime],"&lt;="&amp;Table2[[#This Row],[GameTime]])</f>
        <v>10</v>
      </c>
      <c r="S580">
        <f>SUMIFS(Table2[number],Table2[Event],"Goal",Table2[H/U],"AWAY",Table2[GameID],Table2[[#This Row],[GameID]],Table2[GameTime],"&lt;="&amp;Table2[[#This Row],[GameTime]])</f>
        <v>3</v>
      </c>
      <c r="T580" t="str">
        <f>IF(Table2[[#This Row],[Event]]="Goal",Table2[[#This Row],[Hscore]]&amp;"-"&amp;Table2[[#This Row],[Uscore]],"")</f>
        <v>10-3</v>
      </c>
      <c r="U580">
        <v>3512</v>
      </c>
      <c r="V580" s="1">
        <f>Table2[[#This Row],[GameTime]]-(Table2[[#This Row],[period]]-1)*1200</f>
        <v>1112</v>
      </c>
      <c r="W580" s="1">
        <f>ROUNDDOWN(Table2[[#This Row],[Time]]/60,0)</f>
        <v>18</v>
      </c>
      <c r="X580" s="1">
        <f>ROUNDDOWN((Table2[[#This Row],[Time]]/60-Table2[[#This Row],[Time2]])*60,0)</f>
        <v>32</v>
      </c>
      <c r="Y580" s="1">
        <f>IF(Table2[[#This Row],[Time2]]&lt;10,0&amp;Table2[[#This Row],[Time2]],Table2[[#This Row],[Time2]])</f>
        <v>18</v>
      </c>
      <c r="Z580" s="1">
        <f>IF(Table2[[#This Row],[Time3]]&lt;10,0&amp;Table2[[#This Row],[Time3]],Table2[[#This Row],[Time3]])</f>
        <v>32</v>
      </c>
      <c r="AA580" s="2" t="str">
        <f>Table2[[#This Row],[Time4]]&amp;":"&amp;Table2[[#This Row],[Time5]]</f>
        <v>18:32</v>
      </c>
      <c r="AB580" s="1" t="str" cm="1">
        <f t="array" ref="AB580">IFERROR(IF(Table2[[#This Row],[code]]="","",_xlfn.IFS(AND(Table2[[#This Row],[code]]&lt;400,Table2[[#This Row],[code]]&lt;&gt;""),2,Table2[[#This Row],[code]]&gt;500,4)),"")</f>
        <v/>
      </c>
      <c r="AC580" s="1" t="str">
        <f>IF(Table2[[#This Row],[Event]]="Penalty",Table2[[#This Row],[number]],IF(Table2[[#This Row],[Event]]="Time-Out",401,""))</f>
        <v/>
      </c>
      <c r="AD580" s="1">
        <f>ROW(A579)</f>
        <v>579</v>
      </c>
      <c r="AE580" s="1">
        <f>COUNTIFS(Table2[GameID],Table2[[#This Row],[GameID]],Table2[Column1],"&lt;="&amp;Table2[[#This Row],[Column1]])-1</f>
        <v>21</v>
      </c>
    </row>
    <row r="581" spans="1:31" x14ac:dyDescent="0.45">
      <c r="A581" t="s">
        <v>356</v>
      </c>
      <c r="B581" t="str">
        <f>_xlfn.TEXTBEFORE(Table2[[#This Row],[Kamp]]," - ")</f>
        <v>Hvidovre Attack</v>
      </c>
      <c r="C581" t="str">
        <f>_xlfn.TEXTAFTER(Table2[[#This Row],[Kamp]],"- ")</f>
        <v>Hafnia FC</v>
      </c>
      <c r="D581">
        <v>44902</v>
      </c>
      <c r="E581">
        <v>35339</v>
      </c>
      <c r="F581">
        <v>20222023</v>
      </c>
      <c r="G581" t="s">
        <v>17</v>
      </c>
      <c r="H581" t="s">
        <v>659</v>
      </c>
      <c r="I581" t="s">
        <v>678</v>
      </c>
      <c r="J581">
        <v>3</v>
      </c>
      <c r="K581">
        <v>29511</v>
      </c>
      <c r="L581">
        <v>1</v>
      </c>
      <c r="M581" t="s">
        <v>630</v>
      </c>
      <c r="N581" t="s">
        <v>69</v>
      </c>
      <c r="O581" t="s">
        <v>59</v>
      </c>
      <c r="P581">
        <v>45</v>
      </c>
      <c r="Q581">
        <v>2</v>
      </c>
      <c r="R581">
        <f>SUMIFS(Table2[number],Table2[Event],"Goal",Table2[H/U],"HOME",Table2[GameID],Table2[[#This Row],[GameID]],Table2[GameTime],"&lt;="&amp;Table2[[#This Row],[GameTime]])</f>
        <v>11</v>
      </c>
      <c r="S581">
        <f>SUMIFS(Table2[number],Table2[Event],"Goal",Table2[H/U],"AWAY",Table2[GameID],Table2[[#This Row],[GameID]],Table2[GameTime],"&lt;="&amp;Table2[[#This Row],[GameTime]])</f>
        <v>3</v>
      </c>
      <c r="T581" t="str">
        <f>IF(Table2[[#This Row],[Event]]="Goal",Table2[[#This Row],[Hscore]]&amp;"-"&amp;Table2[[#This Row],[Uscore]],"")</f>
        <v>11-3</v>
      </c>
      <c r="U581">
        <v>3519</v>
      </c>
      <c r="V581" s="1">
        <f>Table2[[#This Row],[GameTime]]-(Table2[[#This Row],[period]]-1)*1200</f>
        <v>1119</v>
      </c>
      <c r="W581" s="1">
        <f>ROUNDDOWN(Table2[[#This Row],[Time]]/60,0)</f>
        <v>18</v>
      </c>
      <c r="X581" s="1">
        <f>ROUNDDOWN((Table2[[#This Row],[Time]]/60-Table2[[#This Row],[Time2]])*60,0)</f>
        <v>38</v>
      </c>
      <c r="Y581" s="1">
        <f>IF(Table2[[#This Row],[Time2]]&lt;10,0&amp;Table2[[#This Row],[Time2]],Table2[[#This Row],[Time2]])</f>
        <v>18</v>
      </c>
      <c r="Z581" s="1">
        <f>IF(Table2[[#This Row],[Time3]]&lt;10,0&amp;Table2[[#This Row],[Time3]],Table2[[#This Row],[Time3]])</f>
        <v>38</v>
      </c>
      <c r="AA581" s="2" t="str">
        <f>Table2[[#This Row],[Time4]]&amp;":"&amp;Table2[[#This Row],[Time5]]</f>
        <v>18:38</v>
      </c>
      <c r="AB581" s="1" t="str" cm="1">
        <f t="array" ref="AB581">IFERROR(IF(Table2[[#This Row],[code]]="","",_xlfn.IFS(AND(Table2[[#This Row],[code]]&lt;400,Table2[[#This Row],[code]]&lt;&gt;""),2,Table2[[#This Row],[code]]&gt;500,4)),"")</f>
        <v/>
      </c>
      <c r="AC581" s="1" t="str">
        <f>IF(Table2[[#This Row],[Event]]="Penalty",Table2[[#This Row],[number]],IF(Table2[[#This Row],[Event]]="Time-Out",401,""))</f>
        <v/>
      </c>
      <c r="AD581" s="1">
        <f>ROW(A580)</f>
        <v>580</v>
      </c>
      <c r="AE581" s="1">
        <f>COUNTIFS(Table2[GameID],Table2[[#This Row],[GameID]],Table2[Column1],"&lt;="&amp;Table2[[#This Row],[Column1]])-1</f>
        <v>22</v>
      </c>
    </row>
    <row r="582" spans="1:31" x14ac:dyDescent="0.45">
      <c r="A582" t="s">
        <v>356</v>
      </c>
      <c r="B582" t="str">
        <f>_xlfn.TEXTBEFORE(Table2[[#This Row],[Kamp]]," - ")</f>
        <v>Hvidovre Attack</v>
      </c>
      <c r="C582" t="str">
        <f>_xlfn.TEXTAFTER(Table2[[#This Row],[Kamp]],"- ")</f>
        <v>Hafnia FC</v>
      </c>
      <c r="D582">
        <v>44902</v>
      </c>
      <c r="E582">
        <v>35339</v>
      </c>
      <c r="F582">
        <v>20222023</v>
      </c>
      <c r="G582" t="s">
        <v>17</v>
      </c>
      <c r="H582" t="s">
        <v>659</v>
      </c>
      <c r="I582" t="s">
        <v>678</v>
      </c>
      <c r="J582">
        <v>3</v>
      </c>
      <c r="K582">
        <v>29511</v>
      </c>
      <c r="L582">
        <v>1</v>
      </c>
      <c r="M582" t="s">
        <v>630</v>
      </c>
      <c r="N582" t="s">
        <v>69</v>
      </c>
      <c r="O582" t="s">
        <v>128</v>
      </c>
      <c r="P582">
        <v>45</v>
      </c>
      <c r="Q582">
        <v>12</v>
      </c>
      <c r="R582">
        <f>SUMIFS(Table2[number],Table2[Event],"Goal",Table2[H/U],"HOME",Table2[GameID],Table2[[#This Row],[GameID]],Table2[GameTime],"&lt;="&amp;Table2[[#This Row],[GameTime]])</f>
        <v>12</v>
      </c>
      <c r="S582">
        <f>SUMIFS(Table2[number],Table2[Event],"Goal",Table2[H/U],"AWAY",Table2[GameID],Table2[[#This Row],[GameID]],Table2[GameTime],"&lt;="&amp;Table2[[#This Row],[GameTime]])</f>
        <v>3</v>
      </c>
      <c r="T582" t="str">
        <f>IF(Table2[[#This Row],[Event]]="Goal",Table2[[#This Row],[Hscore]]&amp;"-"&amp;Table2[[#This Row],[Uscore]],"")</f>
        <v>12-3</v>
      </c>
      <c r="U582">
        <v>3549</v>
      </c>
      <c r="V582" s="1">
        <f>Table2[[#This Row],[GameTime]]-(Table2[[#This Row],[period]]-1)*1200</f>
        <v>1149</v>
      </c>
      <c r="W582" s="1">
        <f>ROUNDDOWN(Table2[[#This Row],[Time]]/60,0)</f>
        <v>19</v>
      </c>
      <c r="X582" s="1">
        <f>ROUNDDOWN((Table2[[#This Row],[Time]]/60-Table2[[#This Row],[Time2]])*60,0)</f>
        <v>8</v>
      </c>
      <c r="Y582" s="1">
        <f>IF(Table2[[#This Row],[Time2]]&lt;10,0&amp;Table2[[#This Row],[Time2]],Table2[[#This Row],[Time2]])</f>
        <v>19</v>
      </c>
      <c r="Z582" s="1" t="str">
        <f>IF(Table2[[#This Row],[Time3]]&lt;10,0&amp;Table2[[#This Row],[Time3]],Table2[[#This Row],[Time3]])</f>
        <v>08</v>
      </c>
      <c r="AA582" s="2" t="str">
        <f>Table2[[#This Row],[Time4]]&amp;":"&amp;Table2[[#This Row],[Time5]]</f>
        <v>19:08</v>
      </c>
      <c r="AB582" s="1" t="str" cm="1">
        <f t="array" ref="AB582">IFERROR(IF(Table2[[#This Row],[code]]="","",_xlfn.IFS(AND(Table2[[#This Row],[code]]&lt;400,Table2[[#This Row],[code]]&lt;&gt;""),2,Table2[[#This Row],[code]]&gt;500,4)),"")</f>
        <v/>
      </c>
      <c r="AC582" s="1" t="str">
        <f>IF(Table2[[#This Row],[Event]]="Penalty",Table2[[#This Row],[number]],IF(Table2[[#This Row],[Event]]="Time-Out",401,""))</f>
        <v/>
      </c>
      <c r="AD582" s="1">
        <f>ROW(A581)</f>
        <v>581</v>
      </c>
      <c r="AE582" s="1">
        <f>COUNTIFS(Table2[GameID],Table2[[#This Row],[GameID]],Table2[Column1],"&lt;="&amp;Table2[[#This Row],[Column1]])-1</f>
        <v>23</v>
      </c>
    </row>
    <row r="583" spans="1:31" x14ac:dyDescent="0.45">
      <c r="A583" t="s">
        <v>360</v>
      </c>
      <c r="B583" t="str">
        <f>_xlfn.TEXTBEFORE(Table2[[#This Row],[Kamp]]," - ")</f>
        <v>Vanløse Floorball</v>
      </c>
      <c r="C583" t="str">
        <f>_xlfn.TEXTAFTER(Table2[[#This Row],[Kamp]],"- ")</f>
        <v>Benløse IF</v>
      </c>
      <c r="D583">
        <v>44905</v>
      </c>
      <c r="E583">
        <v>35340</v>
      </c>
      <c r="F583">
        <v>20222023</v>
      </c>
      <c r="G583" t="s">
        <v>17</v>
      </c>
      <c r="H583" t="s">
        <v>658</v>
      </c>
      <c r="I583" t="s">
        <v>677</v>
      </c>
      <c r="J583">
        <v>1</v>
      </c>
      <c r="K583">
        <v>29507</v>
      </c>
      <c r="L583">
        <v>1</v>
      </c>
      <c r="M583" t="s">
        <v>630</v>
      </c>
      <c r="N583" t="s">
        <v>29</v>
      </c>
      <c r="O583" t="s">
        <v>25</v>
      </c>
      <c r="P583">
        <v>44</v>
      </c>
      <c r="Q583">
        <v>24</v>
      </c>
      <c r="R583">
        <f>SUMIFS(Table2[number],Table2[Event],"Goal",Table2[H/U],"HOME",Table2[GameID],Table2[[#This Row],[GameID]],Table2[GameTime],"&lt;="&amp;Table2[[#This Row],[GameTime]])</f>
        <v>0</v>
      </c>
      <c r="S583">
        <f>SUMIFS(Table2[number],Table2[Event],"Goal",Table2[H/U],"AWAY",Table2[GameID],Table2[[#This Row],[GameID]],Table2[GameTime],"&lt;="&amp;Table2[[#This Row],[GameTime]])</f>
        <v>1</v>
      </c>
      <c r="T583" t="str">
        <f>IF(Table2[[#This Row],[Event]]="Goal",Table2[[#This Row],[Hscore]]&amp;"-"&amp;Table2[[#This Row],[Uscore]],"")</f>
        <v>0-1</v>
      </c>
      <c r="U583">
        <v>199</v>
      </c>
      <c r="V583" s="1">
        <f>Table2[[#This Row],[GameTime]]-(Table2[[#This Row],[period]]-1)*1200</f>
        <v>199</v>
      </c>
      <c r="W583" s="1">
        <f>ROUNDDOWN(Table2[[#This Row],[Time]]/60,0)</f>
        <v>3</v>
      </c>
      <c r="X583" s="1">
        <f>ROUNDDOWN((Table2[[#This Row],[Time]]/60-Table2[[#This Row],[Time2]])*60,0)</f>
        <v>19</v>
      </c>
      <c r="Y583" s="1" t="str">
        <f>IF(Table2[[#This Row],[Time2]]&lt;10,0&amp;Table2[[#This Row],[Time2]],Table2[[#This Row],[Time2]])</f>
        <v>03</v>
      </c>
      <c r="Z583" s="1">
        <f>IF(Table2[[#This Row],[Time3]]&lt;10,0&amp;Table2[[#This Row],[Time3]],Table2[[#This Row],[Time3]])</f>
        <v>19</v>
      </c>
      <c r="AA583" s="2" t="str">
        <f>Table2[[#This Row],[Time4]]&amp;":"&amp;Table2[[#This Row],[Time5]]</f>
        <v>03:19</v>
      </c>
      <c r="AB583" s="1" t="str" cm="1">
        <f t="array" ref="AB583">IFERROR(IF(Table2[[#This Row],[code]]="","",_xlfn.IFS(AND(Table2[[#This Row],[code]]&lt;400,Table2[[#This Row],[code]]&lt;&gt;""),2,Table2[[#This Row],[code]]&gt;500,4)),"")</f>
        <v/>
      </c>
      <c r="AC583" s="1" t="str">
        <f>IF(Table2[[#This Row],[Event]]="Penalty",Table2[[#This Row],[number]],IF(Table2[[#This Row],[Event]]="Time-Out",401,""))</f>
        <v/>
      </c>
      <c r="AD583" s="1">
        <f>ROW(A582)</f>
        <v>582</v>
      </c>
      <c r="AE583" s="1">
        <f>COUNTIFS(Table2[GameID],Table2[[#This Row],[GameID]],Table2[Column1],"&lt;="&amp;Table2[[#This Row],[Column1]])-1</f>
        <v>0</v>
      </c>
    </row>
    <row r="584" spans="1:31" x14ac:dyDescent="0.45">
      <c r="A584" t="s">
        <v>360</v>
      </c>
      <c r="B584" t="str">
        <f>_xlfn.TEXTBEFORE(Table2[[#This Row],[Kamp]]," - ")</f>
        <v>Vanløse Floorball</v>
      </c>
      <c r="C584" t="str">
        <f>_xlfn.TEXTAFTER(Table2[[#This Row],[Kamp]],"- ")</f>
        <v>Benløse IF</v>
      </c>
      <c r="D584">
        <v>44905</v>
      </c>
      <c r="E584">
        <v>35340</v>
      </c>
      <c r="F584">
        <v>20222023</v>
      </c>
      <c r="G584" t="s">
        <v>17</v>
      </c>
      <c r="H584" t="s">
        <v>658</v>
      </c>
      <c r="I584" t="s">
        <v>677</v>
      </c>
      <c r="J584">
        <v>1</v>
      </c>
      <c r="K584">
        <v>29507</v>
      </c>
      <c r="L584">
        <v>1</v>
      </c>
      <c r="M584" t="s">
        <v>630</v>
      </c>
      <c r="N584" t="s">
        <v>37</v>
      </c>
      <c r="O584" t="s">
        <v>29</v>
      </c>
      <c r="P584">
        <v>90</v>
      </c>
      <c r="Q584">
        <v>44</v>
      </c>
      <c r="R584">
        <f>SUMIFS(Table2[number],Table2[Event],"Goal",Table2[H/U],"HOME",Table2[GameID],Table2[[#This Row],[GameID]],Table2[GameTime],"&lt;="&amp;Table2[[#This Row],[GameTime]])</f>
        <v>0</v>
      </c>
      <c r="S584">
        <f>SUMIFS(Table2[number],Table2[Event],"Goal",Table2[H/U],"AWAY",Table2[GameID],Table2[[#This Row],[GameID]],Table2[GameTime],"&lt;="&amp;Table2[[#This Row],[GameTime]])</f>
        <v>2</v>
      </c>
      <c r="T584" t="str">
        <f>IF(Table2[[#This Row],[Event]]="Goal",Table2[[#This Row],[Hscore]]&amp;"-"&amp;Table2[[#This Row],[Uscore]],"")</f>
        <v>0-2</v>
      </c>
      <c r="U584">
        <v>278</v>
      </c>
      <c r="V584" s="1">
        <f>Table2[[#This Row],[GameTime]]-(Table2[[#This Row],[period]]-1)*1200</f>
        <v>278</v>
      </c>
      <c r="W584" s="1">
        <f>ROUNDDOWN(Table2[[#This Row],[Time]]/60,0)</f>
        <v>4</v>
      </c>
      <c r="X584" s="1">
        <f>ROUNDDOWN((Table2[[#This Row],[Time]]/60-Table2[[#This Row],[Time2]])*60,0)</f>
        <v>38</v>
      </c>
      <c r="Y584" s="1" t="str">
        <f>IF(Table2[[#This Row],[Time2]]&lt;10,0&amp;Table2[[#This Row],[Time2]],Table2[[#This Row],[Time2]])</f>
        <v>04</v>
      </c>
      <c r="Z584" s="1">
        <f>IF(Table2[[#This Row],[Time3]]&lt;10,0&amp;Table2[[#This Row],[Time3]],Table2[[#This Row],[Time3]])</f>
        <v>38</v>
      </c>
      <c r="AA584" s="2" t="str">
        <f>Table2[[#This Row],[Time4]]&amp;":"&amp;Table2[[#This Row],[Time5]]</f>
        <v>04:38</v>
      </c>
      <c r="AB584" s="1" t="str" cm="1">
        <f t="array" ref="AB584">IFERROR(IF(Table2[[#This Row],[code]]="","",_xlfn.IFS(AND(Table2[[#This Row],[code]]&lt;400,Table2[[#This Row],[code]]&lt;&gt;""),2,Table2[[#This Row],[code]]&gt;500,4)),"")</f>
        <v/>
      </c>
      <c r="AC584" s="1" t="str">
        <f>IF(Table2[[#This Row],[Event]]="Penalty",Table2[[#This Row],[number]],IF(Table2[[#This Row],[Event]]="Time-Out",401,""))</f>
        <v/>
      </c>
      <c r="AD584" s="1">
        <f>ROW(A583)</f>
        <v>583</v>
      </c>
      <c r="AE584" s="1">
        <f>COUNTIFS(Table2[GameID],Table2[[#This Row],[GameID]],Table2[Column1],"&lt;="&amp;Table2[[#This Row],[Column1]])-1</f>
        <v>1</v>
      </c>
    </row>
    <row r="585" spans="1:31" x14ac:dyDescent="0.45">
      <c r="A585" t="s">
        <v>360</v>
      </c>
      <c r="B585" t="str">
        <f>_xlfn.TEXTBEFORE(Table2[[#This Row],[Kamp]]," - ")</f>
        <v>Vanløse Floorball</v>
      </c>
      <c r="C585" t="str">
        <f>_xlfn.TEXTAFTER(Table2[[#This Row],[Kamp]],"- ")</f>
        <v>Benløse IF</v>
      </c>
      <c r="D585">
        <v>44905</v>
      </c>
      <c r="E585">
        <v>35340</v>
      </c>
      <c r="F585">
        <v>20222023</v>
      </c>
      <c r="G585" t="s">
        <v>17</v>
      </c>
      <c r="H585" t="s">
        <v>658</v>
      </c>
      <c r="I585" t="s">
        <v>677</v>
      </c>
      <c r="J585">
        <v>2</v>
      </c>
      <c r="K585">
        <v>29507</v>
      </c>
      <c r="L585">
        <v>212</v>
      </c>
      <c r="M585" t="s">
        <v>631</v>
      </c>
      <c r="N585" t="s">
        <v>38</v>
      </c>
      <c r="P585">
        <v>98</v>
      </c>
      <c r="R585">
        <f>SUMIFS(Table2[number],Table2[Event],"Goal",Table2[H/U],"HOME",Table2[GameID],Table2[[#This Row],[GameID]],Table2[GameTime],"&lt;="&amp;Table2[[#This Row],[GameTime]])</f>
        <v>0</v>
      </c>
      <c r="S585">
        <f>SUMIFS(Table2[number],Table2[Event],"Goal",Table2[H/U],"AWAY",Table2[GameID],Table2[[#This Row],[GameID]],Table2[GameTime],"&lt;="&amp;Table2[[#This Row],[GameTime]])</f>
        <v>2</v>
      </c>
      <c r="T585" t="str">
        <f>IF(Table2[[#This Row],[Event]]="Goal",Table2[[#This Row],[Hscore]]&amp;"-"&amp;Table2[[#This Row],[Uscore]],"")</f>
        <v/>
      </c>
      <c r="U585">
        <v>1630</v>
      </c>
      <c r="V585" s="1">
        <f>Table2[[#This Row],[GameTime]]-(Table2[[#This Row],[period]]-1)*1200</f>
        <v>430</v>
      </c>
      <c r="W585" s="1">
        <f>ROUNDDOWN(Table2[[#This Row],[Time]]/60,0)</f>
        <v>7</v>
      </c>
      <c r="X585" s="1">
        <f>ROUNDDOWN((Table2[[#This Row],[Time]]/60-Table2[[#This Row],[Time2]])*60,0)</f>
        <v>10</v>
      </c>
      <c r="Y585" s="1" t="str">
        <f>IF(Table2[[#This Row],[Time2]]&lt;10,0&amp;Table2[[#This Row],[Time2]],Table2[[#This Row],[Time2]])</f>
        <v>07</v>
      </c>
      <c r="Z585" s="1">
        <f>IF(Table2[[#This Row],[Time3]]&lt;10,0&amp;Table2[[#This Row],[Time3]],Table2[[#This Row],[Time3]])</f>
        <v>10</v>
      </c>
      <c r="AA585" s="2" t="str">
        <f>Table2[[#This Row],[Time4]]&amp;":"&amp;Table2[[#This Row],[Time5]]</f>
        <v>07:10</v>
      </c>
      <c r="AB585" s="1" cm="1">
        <f t="array" ref="AB585">IFERROR(IF(Table2[[#This Row],[code]]="","",_xlfn.IFS(AND(Table2[[#This Row],[code]]&lt;400,Table2[[#This Row],[code]]&lt;&gt;""),2,Table2[[#This Row],[code]]&gt;500,4)),"")</f>
        <v>2</v>
      </c>
      <c r="AC585" s="1">
        <f>IF(Table2[[#This Row],[Event]]="Penalty",Table2[[#This Row],[number]],IF(Table2[[#This Row],[Event]]="Time-Out",401,""))</f>
        <v>212</v>
      </c>
      <c r="AD585" s="1">
        <f>ROW(A584)</f>
        <v>584</v>
      </c>
      <c r="AE585" s="1">
        <f>COUNTIFS(Table2[GameID],Table2[[#This Row],[GameID]],Table2[Column1],"&lt;="&amp;Table2[[#This Row],[Column1]])-1</f>
        <v>2</v>
      </c>
    </row>
    <row r="586" spans="1:31" x14ac:dyDescent="0.45">
      <c r="A586" t="s">
        <v>360</v>
      </c>
      <c r="B586" t="str">
        <f>_xlfn.TEXTBEFORE(Table2[[#This Row],[Kamp]]," - ")</f>
        <v>Vanløse Floorball</v>
      </c>
      <c r="C586" t="str">
        <f>_xlfn.TEXTAFTER(Table2[[#This Row],[Kamp]],"- ")</f>
        <v>Benløse IF</v>
      </c>
      <c r="D586">
        <v>44905</v>
      </c>
      <c r="E586">
        <v>35340</v>
      </c>
      <c r="F586">
        <v>20222023</v>
      </c>
      <c r="G586" t="s">
        <v>17</v>
      </c>
      <c r="H586" t="s">
        <v>658</v>
      </c>
      <c r="I586" t="s">
        <v>677</v>
      </c>
      <c r="J586">
        <v>2</v>
      </c>
      <c r="K586">
        <v>29507</v>
      </c>
      <c r="L586">
        <v>212</v>
      </c>
      <c r="M586" t="s">
        <v>631</v>
      </c>
      <c r="N586" t="s">
        <v>38</v>
      </c>
      <c r="P586">
        <v>98</v>
      </c>
      <c r="R586">
        <f>SUMIFS(Table2[number],Table2[Event],"Goal",Table2[H/U],"HOME",Table2[GameID],Table2[[#This Row],[GameID]],Table2[GameTime],"&lt;="&amp;Table2[[#This Row],[GameTime]])</f>
        <v>0</v>
      </c>
      <c r="S586">
        <f>SUMIFS(Table2[number],Table2[Event],"Goal",Table2[H/U],"AWAY",Table2[GameID],Table2[[#This Row],[GameID]],Table2[GameTime],"&lt;="&amp;Table2[[#This Row],[GameTime]])</f>
        <v>2</v>
      </c>
      <c r="T586" t="str">
        <f>IF(Table2[[#This Row],[Event]]="Goal",Table2[[#This Row],[Hscore]]&amp;"-"&amp;Table2[[#This Row],[Uscore]],"")</f>
        <v/>
      </c>
      <c r="U586">
        <v>1970</v>
      </c>
      <c r="V586" s="1">
        <f>Table2[[#This Row],[GameTime]]-(Table2[[#This Row],[period]]-1)*1200</f>
        <v>770</v>
      </c>
      <c r="W586" s="1">
        <f>ROUNDDOWN(Table2[[#This Row],[Time]]/60,0)</f>
        <v>12</v>
      </c>
      <c r="X586" s="1">
        <f>ROUNDDOWN((Table2[[#This Row],[Time]]/60-Table2[[#This Row],[Time2]])*60,0)</f>
        <v>50</v>
      </c>
      <c r="Y586" s="1">
        <f>IF(Table2[[#This Row],[Time2]]&lt;10,0&amp;Table2[[#This Row],[Time2]],Table2[[#This Row],[Time2]])</f>
        <v>12</v>
      </c>
      <c r="Z586" s="1">
        <f>IF(Table2[[#This Row],[Time3]]&lt;10,0&amp;Table2[[#This Row],[Time3]],Table2[[#This Row],[Time3]])</f>
        <v>50</v>
      </c>
      <c r="AA586" s="2" t="str">
        <f>Table2[[#This Row],[Time4]]&amp;":"&amp;Table2[[#This Row],[Time5]]</f>
        <v>12:50</v>
      </c>
      <c r="AB586" s="1" cm="1">
        <f t="array" ref="AB586">IFERROR(IF(Table2[[#This Row],[code]]="","",_xlfn.IFS(AND(Table2[[#This Row],[code]]&lt;400,Table2[[#This Row],[code]]&lt;&gt;""),2,Table2[[#This Row],[code]]&gt;500,4)),"")</f>
        <v>2</v>
      </c>
      <c r="AC586" s="1">
        <f>IF(Table2[[#This Row],[Event]]="Penalty",Table2[[#This Row],[number]],IF(Table2[[#This Row],[Event]]="Time-Out",401,""))</f>
        <v>212</v>
      </c>
      <c r="AD586" s="1">
        <f>ROW(A585)</f>
        <v>585</v>
      </c>
      <c r="AE586" s="1">
        <f>COUNTIFS(Table2[GameID],Table2[[#This Row],[GameID]],Table2[Column1],"&lt;="&amp;Table2[[#This Row],[Column1]])-1</f>
        <v>3</v>
      </c>
    </row>
    <row r="587" spans="1:31" x14ac:dyDescent="0.45">
      <c r="A587" t="s">
        <v>360</v>
      </c>
      <c r="B587" t="str">
        <f>_xlfn.TEXTBEFORE(Table2[[#This Row],[Kamp]]," - ")</f>
        <v>Vanløse Floorball</v>
      </c>
      <c r="C587" t="str">
        <f>_xlfn.TEXTAFTER(Table2[[#This Row],[Kamp]],"- ")</f>
        <v>Benløse IF</v>
      </c>
      <c r="D587">
        <v>44905</v>
      </c>
      <c r="E587">
        <v>35340</v>
      </c>
      <c r="F587">
        <v>20222023</v>
      </c>
      <c r="G587" t="s">
        <v>17</v>
      </c>
      <c r="H587" t="s">
        <v>660</v>
      </c>
      <c r="I587" t="s">
        <v>678</v>
      </c>
      <c r="J587">
        <v>2</v>
      </c>
      <c r="K587">
        <v>29509</v>
      </c>
      <c r="L587">
        <v>214</v>
      </c>
      <c r="M587" t="s">
        <v>631</v>
      </c>
      <c r="N587" t="s">
        <v>98</v>
      </c>
      <c r="O587" t="s">
        <v>634</v>
      </c>
      <c r="P587">
        <v>16</v>
      </c>
      <c r="Q587" t="s">
        <v>634</v>
      </c>
      <c r="R587">
        <f>SUMIFS(Table2[number],Table2[Event],"Goal",Table2[H/U],"HOME",Table2[GameID],Table2[[#This Row],[GameID]],Table2[GameTime],"&lt;="&amp;Table2[[#This Row],[GameTime]])</f>
        <v>0</v>
      </c>
      <c r="S587">
        <f>SUMIFS(Table2[number],Table2[Event],"Goal",Table2[H/U],"AWAY",Table2[GameID],Table2[[#This Row],[GameID]],Table2[GameTime],"&lt;="&amp;Table2[[#This Row],[GameTime]])</f>
        <v>2</v>
      </c>
      <c r="T587" t="str">
        <f>IF(Table2[[#This Row],[Event]]="Goal",Table2[[#This Row],[Hscore]]&amp;"-"&amp;Table2[[#This Row],[Uscore]],"")</f>
        <v/>
      </c>
      <c r="U587">
        <v>2011</v>
      </c>
      <c r="V587" s="1">
        <f>Table2[[#This Row],[GameTime]]-(Table2[[#This Row],[period]]-1)*1200</f>
        <v>811</v>
      </c>
      <c r="W587" s="1">
        <f>ROUNDDOWN(Table2[[#This Row],[Time]]/60,0)</f>
        <v>13</v>
      </c>
      <c r="X587" s="1">
        <f>ROUNDDOWN((Table2[[#This Row],[Time]]/60-Table2[[#This Row],[Time2]])*60,0)</f>
        <v>31</v>
      </c>
      <c r="Y587" s="1">
        <f>IF(Table2[[#This Row],[Time2]]&lt;10,0&amp;Table2[[#This Row],[Time2]],Table2[[#This Row],[Time2]])</f>
        <v>13</v>
      </c>
      <c r="Z587" s="1">
        <f>IF(Table2[[#This Row],[Time3]]&lt;10,0&amp;Table2[[#This Row],[Time3]],Table2[[#This Row],[Time3]])</f>
        <v>31</v>
      </c>
      <c r="AA587" s="2" t="str">
        <f>Table2[[#This Row],[Time4]]&amp;":"&amp;Table2[[#This Row],[Time5]]</f>
        <v>13:31</v>
      </c>
      <c r="AB587" s="1" cm="1">
        <f t="array" ref="AB587">IFERROR(IF(Table2[[#This Row],[code]]="","",_xlfn.IFS(AND(Table2[[#This Row],[code]]&lt;400,Table2[[#This Row],[code]]&lt;&gt;""),2,Table2[[#This Row],[code]]&gt;500,4)),"")</f>
        <v>2</v>
      </c>
      <c r="AC587" s="1">
        <f>IF(Table2[[#This Row],[Event]]="Penalty",Table2[[#This Row],[number]],IF(Table2[[#This Row],[Event]]="Time-Out",401,""))</f>
        <v>214</v>
      </c>
      <c r="AD587" s="1">
        <f>ROW(A586)</f>
        <v>586</v>
      </c>
      <c r="AE587" s="1">
        <f>COUNTIFS(Table2[GameID],Table2[[#This Row],[GameID]],Table2[Column1],"&lt;="&amp;Table2[[#This Row],[Column1]])-1</f>
        <v>4</v>
      </c>
    </row>
    <row r="588" spans="1:31" x14ac:dyDescent="0.45">
      <c r="A588" t="s">
        <v>360</v>
      </c>
      <c r="B588" t="str">
        <f>_xlfn.TEXTBEFORE(Table2[[#This Row],[Kamp]]," - ")</f>
        <v>Vanløse Floorball</v>
      </c>
      <c r="C588" t="str">
        <f>_xlfn.TEXTAFTER(Table2[[#This Row],[Kamp]],"- ")</f>
        <v>Benløse IF</v>
      </c>
      <c r="D588">
        <v>44905</v>
      </c>
      <c r="E588">
        <v>35340</v>
      </c>
      <c r="F588">
        <v>20222023</v>
      </c>
      <c r="G588" t="s">
        <v>17</v>
      </c>
      <c r="H588" t="s">
        <v>658</v>
      </c>
      <c r="I588" t="s">
        <v>677</v>
      </c>
      <c r="J588">
        <v>2</v>
      </c>
      <c r="K588">
        <v>29507</v>
      </c>
      <c r="L588">
        <v>201</v>
      </c>
      <c r="M588" t="s">
        <v>631</v>
      </c>
      <c r="N588" t="s">
        <v>645</v>
      </c>
      <c r="O588" t="s">
        <v>634</v>
      </c>
      <c r="P588">
        <v>36</v>
      </c>
      <c r="Q588" t="s">
        <v>634</v>
      </c>
      <c r="R588">
        <f>SUMIFS(Table2[number],Table2[Event],"Goal",Table2[H/U],"HOME",Table2[GameID],Table2[[#This Row],[GameID]],Table2[GameTime],"&lt;="&amp;Table2[[#This Row],[GameTime]])</f>
        <v>0</v>
      </c>
      <c r="S588">
        <f>SUMIFS(Table2[number],Table2[Event],"Goal",Table2[H/U],"AWAY",Table2[GameID],Table2[[#This Row],[GameID]],Table2[GameTime],"&lt;="&amp;Table2[[#This Row],[GameTime]])</f>
        <v>2</v>
      </c>
      <c r="T588" t="str">
        <f>IF(Table2[[#This Row],[Event]]="Goal",Table2[[#This Row],[Hscore]]&amp;"-"&amp;Table2[[#This Row],[Uscore]],"")</f>
        <v/>
      </c>
      <c r="U588">
        <v>2050</v>
      </c>
      <c r="V588" s="1">
        <f>Table2[[#This Row],[GameTime]]-(Table2[[#This Row],[period]]-1)*1200</f>
        <v>850</v>
      </c>
      <c r="W588" s="1">
        <f>ROUNDDOWN(Table2[[#This Row],[Time]]/60,0)</f>
        <v>14</v>
      </c>
      <c r="X588" s="1">
        <f>ROUNDDOWN((Table2[[#This Row],[Time]]/60-Table2[[#This Row],[Time2]])*60,0)</f>
        <v>9</v>
      </c>
      <c r="Y588" s="1">
        <f>IF(Table2[[#This Row],[Time2]]&lt;10,0&amp;Table2[[#This Row],[Time2]],Table2[[#This Row],[Time2]])</f>
        <v>14</v>
      </c>
      <c r="Z588" s="1" t="str">
        <f>IF(Table2[[#This Row],[Time3]]&lt;10,0&amp;Table2[[#This Row],[Time3]],Table2[[#This Row],[Time3]])</f>
        <v>09</v>
      </c>
      <c r="AA588" s="2" t="str">
        <f>Table2[[#This Row],[Time4]]&amp;":"&amp;Table2[[#This Row],[Time5]]</f>
        <v>14:09</v>
      </c>
      <c r="AB588" s="1" cm="1">
        <f t="array" ref="AB588">IFERROR(IF(Table2[[#This Row],[code]]="","",_xlfn.IFS(AND(Table2[[#This Row],[code]]&lt;400,Table2[[#This Row],[code]]&lt;&gt;""),2,Table2[[#This Row],[code]]&gt;500,4)),"")</f>
        <v>2</v>
      </c>
      <c r="AC588" s="1">
        <f>IF(Table2[[#This Row],[Event]]="Penalty",Table2[[#This Row],[number]],IF(Table2[[#This Row],[Event]]="Time-Out",401,""))</f>
        <v>201</v>
      </c>
      <c r="AD588" s="1">
        <f>ROW(A587)</f>
        <v>587</v>
      </c>
      <c r="AE588" s="1">
        <f>COUNTIFS(Table2[GameID],Table2[[#This Row],[GameID]],Table2[Column1],"&lt;="&amp;Table2[[#This Row],[Column1]])-1</f>
        <v>5</v>
      </c>
    </row>
    <row r="589" spans="1:31" x14ac:dyDescent="0.45">
      <c r="A589" t="s">
        <v>360</v>
      </c>
      <c r="B589" t="str">
        <f>_xlfn.TEXTBEFORE(Table2[[#This Row],[Kamp]]," - ")</f>
        <v>Vanløse Floorball</v>
      </c>
      <c r="C589" t="str">
        <f>_xlfn.TEXTAFTER(Table2[[#This Row],[Kamp]],"- ")</f>
        <v>Benløse IF</v>
      </c>
      <c r="D589">
        <v>44905</v>
      </c>
      <c r="E589">
        <v>35340</v>
      </c>
      <c r="F589">
        <v>20222023</v>
      </c>
      <c r="G589" t="s">
        <v>17</v>
      </c>
      <c r="H589" t="s">
        <v>658</v>
      </c>
      <c r="I589" t="s">
        <v>677</v>
      </c>
      <c r="J589">
        <v>2</v>
      </c>
      <c r="K589">
        <v>29507</v>
      </c>
      <c r="L589">
        <v>1</v>
      </c>
      <c r="M589" t="s">
        <v>630</v>
      </c>
      <c r="N589" t="s">
        <v>29</v>
      </c>
      <c r="O589" t="s">
        <v>25</v>
      </c>
      <c r="P589">
        <v>44</v>
      </c>
      <c r="Q589">
        <v>24</v>
      </c>
      <c r="R589">
        <f>SUMIFS(Table2[number],Table2[Event],"Goal",Table2[H/U],"HOME",Table2[GameID],Table2[[#This Row],[GameID]],Table2[GameTime],"&lt;="&amp;Table2[[#This Row],[GameTime]])</f>
        <v>0</v>
      </c>
      <c r="S589">
        <f>SUMIFS(Table2[number],Table2[Event],"Goal",Table2[H/U],"AWAY",Table2[GameID],Table2[[#This Row],[GameID]],Table2[GameTime],"&lt;="&amp;Table2[[#This Row],[GameTime]])</f>
        <v>3</v>
      </c>
      <c r="T589" t="str">
        <f>IF(Table2[[#This Row],[Event]]="Goal",Table2[[#This Row],[Hscore]]&amp;"-"&amp;Table2[[#This Row],[Uscore]],"")</f>
        <v>0-3</v>
      </c>
      <c r="U589">
        <v>2165</v>
      </c>
      <c r="V589" s="1">
        <f>Table2[[#This Row],[GameTime]]-(Table2[[#This Row],[period]]-1)*1200</f>
        <v>965</v>
      </c>
      <c r="W589" s="1">
        <f>ROUNDDOWN(Table2[[#This Row],[Time]]/60,0)</f>
        <v>16</v>
      </c>
      <c r="X589" s="1">
        <f>ROUNDDOWN((Table2[[#This Row],[Time]]/60-Table2[[#This Row],[Time2]])*60,0)</f>
        <v>4</v>
      </c>
      <c r="Y589" s="1">
        <f>IF(Table2[[#This Row],[Time2]]&lt;10,0&amp;Table2[[#This Row],[Time2]],Table2[[#This Row],[Time2]])</f>
        <v>16</v>
      </c>
      <c r="Z589" s="1" t="str">
        <f>IF(Table2[[#This Row],[Time3]]&lt;10,0&amp;Table2[[#This Row],[Time3]],Table2[[#This Row],[Time3]])</f>
        <v>04</v>
      </c>
      <c r="AA589" s="2" t="str">
        <f>Table2[[#This Row],[Time4]]&amp;":"&amp;Table2[[#This Row],[Time5]]</f>
        <v>16:04</v>
      </c>
      <c r="AB589" s="1" t="str" cm="1">
        <f t="array" ref="AB589">IFERROR(IF(Table2[[#This Row],[code]]="","",_xlfn.IFS(AND(Table2[[#This Row],[code]]&lt;400,Table2[[#This Row],[code]]&lt;&gt;""),2,Table2[[#This Row],[code]]&gt;500,4)),"")</f>
        <v/>
      </c>
      <c r="AC589" s="1" t="str">
        <f>IF(Table2[[#This Row],[Event]]="Penalty",Table2[[#This Row],[number]],IF(Table2[[#This Row],[Event]]="Time-Out",401,""))</f>
        <v/>
      </c>
      <c r="AD589" s="1">
        <f>ROW(A588)</f>
        <v>588</v>
      </c>
      <c r="AE589" s="1">
        <f>COUNTIFS(Table2[GameID],Table2[[#This Row],[GameID]],Table2[Column1],"&lt;="&amp;Table2[[#This Row],[Column1]])-1</f>
        <v>6</v>
      </c>
    </row>
    <row r="590" spans="1:31" x14ac:dyDescent="0.45">
      <c r="A590" t="s">
        <v>360</v>
      </c>
      <c r="B590" t="str">
        <f>_xlfn.TEXTBEFORE(Table2[[#This Row],[Kamp]]," - ")</f>
        <v>Vanløse Floorball</v>
      </c>
      <c r="C590" t="str">
        <f>_xlfn.TEXTAFTER(Table2[[#This Row],[Kamp]],"- ")</f>
        <v>Benløse IF</v>
      </c>
      <c r="D590">
        <v>44905</v>
      </c>
      <c r="E590">
        <v>35340</v>
      </c>
      <c r="F590">
        <v>20222023</v>
      </c>
      <c r="G590" t="s">
        <v>17</v>
      </c>
      <c r="H590" t="s">
        <v>658</v>
      </c>
      <c r="I590" t="s">
        <v>677</v>
      </c>
      <c r="J590">
        <v>3</v>
      </c>
      <c r="K590">
        <v>29507</v>
      </c>
      <c r="L590">
        <v>1</v>
      </c>
      <c r="M590" t="s">
        <v>630</v>
      </c>
      <c r="N590" t="s">
        <v>679</v>
      </c>
      <c r="O590" t="s">
        <v>632</v>
      </c>
      <c r="P590">
        <v>56</v>
      </c>
      <c r="Q590">
        <v>74</v>
      </c>
      <c r="R590">
        <f>SUMIFS(Table2[number],Table2[Event],"Goal",Table2[H/U],"HOME",Table2[GameID],Table2[[#This Row],[GameID]],Table2[GameTime],"&lt;="&amp;Table2[[#This Row],[GameTime]])</f>
        <v>0</v>
      </c>
      <c r="S590">
        <f>SUMIFS(Table2[number],Table2[Event],"Goal",Table2[H/U],"AWAY",Table2[GameID],Table2[[#This Row],[GameID]],Table2[GameTime],"&lt;="&amp;Table2[[#This Row],[GameTime]])</f>
        <v>4</v>
      </c>
      <c r="T590" t="str">
        <f>IF(Table2[[#This Row],[Event]]="Goal",Table2[[#This Row],[Hscore]]&amp;"-"&amp;Table2[[#This Row],[Uscore]],"")</f>
        <v>0-4</v>
      </c>
      <c r="U590">
        <v>2437</v>
      </c>
      <c r="V590" s="1">
        <f>Table2[[#This Row],[GameTime]]-(Table2[[#This Row],[period]]-1)*1200</f>
        <v>37</v>
      </c>
      <c r="W590" s="1">
        <f>ROUNDDOWN(Table2[[#This Row],[Time]]/60,0)</f>
        <v>0</v>
      </c>
      <c r="X590" s="1">
        <f>ROUNDDOWN((Table2[[#This Row],[Time]]/60-Table2[[#This Row],[Time2]])*60,0)</f>
        <v>37</v>
      </c>
      <c r="Y590" s="1" t="str">
        <f>IF(Table2[[#This Row],[Time2]]&lt;10,0&amp;Table2[[#This Row],[Time2]],Table2[[#This Row],[Time2]])</f>
        <v>00</v>
      </c>
      <c r="Z590" s="1">
        <f>IF(Table2[[#This Row],[Time3]]&lt;10,0&amp;Table2[[#This Row],[Time3]],Table2[[#This Row],[Time3]])</f>
        <v>37</v>
      </c>
      <c r="AA590" s="2" t="str">
        <f>Table2[[#This Row],[Time4]]&amp;":"&amp;Table2[[#This Row],[Time5]]</f>
        <v>00:37</v>
      </c>
      <c r="AB590" s="1" t="str" cm="1">
        <f t="array" ref="AB590">IFERROR(IF(Table2[[#This Row],[code]]="","",_xlfn.IFS(AND(Table2[[#This Row],[code]]&lt;400,Table2[[#This Row],[code]]&lt;&gt;""),2,Table2[[#This Row],[code]]&gt;500,4)),"")</f>
        <v/>
      </c>
      <c r="AC590" s="1" t="str">
        <f>IF(Table2[[#This Row],[Event]]="Penalty",Table2[[#This Row],[number]],IF(Table2[[#This Row],[Event]]="Time-Out",401,""))</f>
        <v/>
      </c>
      <c r="AD590" s="1">
        <f>ROW(A589)</f>
        <v>589</v>
      </c>
      <c r="AE590" s="1">
        <f>COUNTIFS(Table2[GameID],Table2[[#This Row],[GameID]],Table2[Column1],"&lt;="&amp;Table2[[#This Row],[Column1]])-1</f>
        <v>7</v>
      </c>
    </row>
    <row r="591" spans="1:31" x14ac:dyDescent="0.45">
      <c r="A591" t="s">
        <v>360</v>
      </c>
      <c r="B591" t="str">
        <f>_xlfn.TEXTBEFORE(Table2[[#This Row],[Kamp]]," - ")</f>
        <v>Vanløse Floorball</v>
      </c>
      <c r="C591" t="str">
        <f>_xlfn.TEXTAFTER(Table2[[#This Row],[Kamp]],"- ")</f>
        <v>Benløse IF</v>
      </c>
      <c r="D591">
        <v>44905</v>
      </c>
      <c r="E591">
        <v>35340</v>
      </c>
      <c r="F591">
        <v>20222023</v>
      </c>
      <c r="G591" t="s">
        <v>17</v>
      </c>
      <c r="H591" t="s">
        <v>658</v>
      </c>
      <c r="I591" t="s">
        <v>677</v>
      </c>
      <c r="J591">
        <v>3</v>
      </c>
      <c r="K591">
        <v>29507</v>
      </c>
      <c r="L591">
        <v>1</v>
      </c>
      <c r="M591" t="s">
        <v>630</v>
      </c>
      <c r="N591" t="s">
        <v>24</v>
      </c>
      <c r="O591" t="s">
        <v>29</v>
      </c>
      <c r="P591">
        <v>11</v>
      </c>
      <c r="Q591">
        <v>44</v>
      </c>
      <c r="R591">
        <f>SUMIFS(Table2[number],Table2[Event],"Goal",Table2[H/U],"HOME",Table2[GameID],Table2[[#This Row],[GameID]],Table2[GameTime],"&lt;="&amp;Table2[[#This Row],[GameTime]])</f>
        <v>0</v>
      </c>
      <c r="S591">
        <f>SUMIFS(Table2[number],Table2[Event],"Goal",Table2[H/U],"AWAY",Table2[GameID],Table2[[#This Row],[GameID]],Table2[GameTime],"&lt;="&amp;Table2[[#This Row],[GameTime]])</f>
        <v>5</v>
      </c>
      <c r="T591" t="str">
        <f>IF(Table2[[#This Row],[Event]]="Goal",Table2[[#This Row],[Hscore]]&amp;"-"&amp;Table2[[#This Row],[Uscore]],"")</f>
        <v>0-5</v>
      </c>
      <c r="U591">
        <v>3031</v>
      </c>
      <c r="V591" s="1">
        <f>Table2[[#This Row],[GameTime]]-(Table2[[#This Row],[period]]-1)*1200</f>
        <v>631</v>
      </c>
      <c r="W591" s="1">
        <f>ROUNDDOWN(Table2[[#This Row],[Time]]/60,0)</f>
        <v>10</v>
      </c>
      <c r="X591" s="1">
        <f>ROUNDDOWN((Table2[[#This Row],[Time]]/60-Table2[[#This Row],[Time2]])*60,0)</f>
        <v>31</v>
      </c>
      <c r="Y591" s="1">
        <f>IF(Table2[[#This Row],[Time2]]&lt;10,0&amp;Table2[[#This Row],[Time2]],Table2[[#This Row],[Time2]])</f>
        <v>10</v>
      </c>
      <c r="Z591" s="1">
        <f>IF(Table2[[#This Row],[Time3]]&lt;10,0&amp;Table2[[#This Row],[Time3]],Table2[[#This Row],[Time3]])</f>
        <v>31</v>
      </c>
      <c r="AA591" s="2" t="str">
        <f>Table2[[#This Row],[Time4]]&amp;":"&amp;Table2[[#This Row],[Time5]]</f>
        <v>10:31</v>
      </c>
      <c r="AB591" s="1" t="str" cm="1">
        <f t="array" ref="AB591">IFERROR(IF(Table2[[#This Row],[code]]="","",_xlfn.IFS(AND(Table2[[#This Row],[code]]&lt;400,Table2[[#This Row],[code]]&lt;&gt;""),2,Table2[[#This Row],[code]]&gt;500,4)),"")</f>
        <v/>
      </c>
      <c r="AC591" s="1" t="str">
        <f>IF(Table2[[#This Row],[Event]]="Penalty",Table2[[#This Row],[number]],IF(Table2[[#This Row],[Event]]="Time-Out",401,""))</f>
        <v/>
      </c>
      <c r="AD591" s="1">
        <f>ROW(A590)</f>
        <v>590</v>
      </c>
      <c r="AE591" s="1">
        <f>COUNTIFS(Table2[GameID],Table2[[#This Row],[GameID]],Table2[Column1],"&lt;="&amp;Table2[[#This Row],[Column1]])-1</f>
        <v>8</v>
      </c>
    </row>
    <row r="592" spans="1:31" x14ac:dyDescent="0.45">
      <c r="A592" t="s">
        <v>360</v>
      </c>
      <c r="B592" t="str">
        <f>_xlfn.TEXTBEFORE(Table2[[#This Row],[Kamp]]," - ")</f>
        <v>Vanløse Floorball</v>
      </c>
      <c r="C592" t="str">
        <f>_xlfn.TEXTAFTER(Table2[[#This Row],[Kamp]],"- ")</f>
        <v>Benløse IF</v>
      </c>
      <c r="D592">
        <v>44905</v>
      </c>
      <c r="E592">
        <v>35340</v>
      </c>
      <c r="F592">
        <v>20222023</v>
      </c>
      <c r="G592" t="s">
        <v>17</v>
      </c>
      <c r="H592" t="s">
        <v>660</v>
      </c>
      <c r="I592" t="s">
        <v>678</v>
      </c>
      <c r="J592">
        <v>3</v>
      </c>
      <c r="K592">
        <v>29509</v>
      </c>
      <c r="L592">
        <v>208</v>
      </c>
      <c r="M592" t="s">
        <v>631</v>
      </c>
      <c r="N592" t="s">
        <v>106</v>
      </c>
      <c r="O592" t="s">
        <v>634</v>
      </c>
      <c r="P592">
        <v>67</v>
      </c>
      <c r="Q592" t="s">
        <v>634</v>
      </c>
      <c r="R592">
        <f>SUMIFS(Table2[number],Table2[Event],"Goal",Table2[H/U],"HOME",Table2[GameID],Table2[[#This Row],[GameID]],Table2[GameTime],"&lt;="&amp;Table2[[#This Row],[GameTime]])</f>
        <v>0</v>
      </c>
      <c r="S592">
        <f>SUMIFS(Table2[number],Table2[Event],"Goal",Table2[H/U],"AWAY",Table2[GameID],Table2[[#This Row],[GameID]],Table2[GameTime],"&lt;="&amp;Table2[[#This Row],[GameTime]])</f>
        <v>5</v>
      </c>
      <c r="T592" t="str">
        <f>IF(Table2[[#This Row],[Event]]="Goal",Table2[[#This Row],[Hscore]]&amp;"-"&amp;Table2[[#This Row],[Uscore]],"")</f>
        <v/>
      </c>
      <c r="U592">
        <v>3098</v>
      </c>
      <c r="V592" s="1">
        <f>Table2[[#This Row],[GameTime]]-(Table2[[#This Row],[period]]-1)*1200</f>
        <v>698</v>
      </c>
      <c r="W592" s="1">
        <f>ROUNDDOWN(Table2[[#This Row],[Time]]/60,0)</f>
        <v>11</v>
      </c>
      <c r="X592" s="1">
        <f>ROUNDDOWN((Table2[[#This Row],[Time]]/60-Table2[[#This Row],[Time2]])*60,0)</f>
        <v>38</v>
      </c>
      <c r="Y592" s="1">
        <f>IF(Table2[[#This Row],[Time2]]&lt;10,0&amp;Table2[[#This Row],[Time2]],Table2[[#This Row],[Time2]])</f>
        <v>11</v>
      </c>
      <c r="Z592" s="1">
        <f>IF(Table2[[#This Row],[Time3]]&lt;10,0&amp;Table2[[#This Row],[Time3]],Table2[[#This Row],[Time3]])</f>
        <v>38</v>
      </c>
      <c r="AA592" s="2" t="str">
        <f>Table2[[#This Row],[Time4]]&amp;":"&amp;Table2[[#This Row],[Time5]]</f>
        <v>11:38</v>
      </c>
      <c r="AB592" s="1" cm="1">
        <f t="array" ref="AB592">IFERROR(IF(Table2[[#This Row],[code]]="","",_xlfn.IFS(AND(Table2[[#This Row],[code]]&lt;400,Table2[[#This Row],[code]]&lt;&gt;""),2,Table2[[#This Row],[code]]&gt;500,4)),"")</f>
        <v>2</v>
      </c>
      <c r="AC592" s="1">
        <f>IF(Table2[[#This Row],[Event]]="Penalty",Table2[[#This Row],[number]],IF(Table2[[#This Row],[Event]]="Time-Out",401,""))</f>
        <v>208</v>
      </c>
      <c r="AD592" s="1">
        <f>ROW(A591)</f>
        <v>591</v>
      </c>
      <c r="AE592" s="1">
        <f>COUNTIFS(Table2[GameID],Table2[[#This Row],[GameID]],Table2[Column1],"&lt;="&amp;Table2[[#This Row],[Column1]])-1</f>
        <v>9</v>
      </c>
    </row>
    <row r="593" spans="1:31" x14ac:dyDescent="0.45">
      <c r="A593" t="s">
        <v>360</v>
      </c>
      <c r="B593" t="str">
        <f>_xlfn.TEXTBEFORE(Table2[[#This Row],[Kamp]]," - ")</f>
        <v>Vanløse Floorball</v>
      </c>
      <c r="C593" t="str">
        <f>_xlfn.TEXTAFTER(Table2[[#This Row],[Kamp]],"- ")</f>
        <v>Benløse IF</v>
      </c>
      <c r="D593">
        <v>44905</v>
      </c>
      <c r="E593">
        <v>35340</v>
      </c>
      <c r="F593">
        <v>20222023</v>
      </c>
      <c r="G593" t="s">
        <v>17</v>
      </c>
      <c r="H593" t="s">
        <v>658</v>
      </c>
      <c r="I593" t="s">
        <v>677</v>
      </c>
      <c r="J593">
        <v>3</v>
      </c>
      <c r="K593">
        <v>29507</v>
      </c>
      <c r="L593">
        <v>1</v>
      </c>
      <c r="M593" t="s">
        <v>630</v>
      </c>
      <c r="N593" t="s">
        <v>679</v>
      </c>
      <c r="O593" t="s">
        <v>25</v>
      </c>
      <c r="P593">
        <v>56</v>
      </c>
      <c r="Q593">
        <v>24</v>
      </c>
      <c r="R593">
        <f>SUMIFS(Table2[number],Table2[Event],"Goal",Table2[H/U],"HOME",Table2[GameID],Table2[[#This Row],[GameID]],Table2[GameTime],"&lt;="&amp;Table2[[#This Row],[GameTime]])</f>
        <v>0</v>
      </c>
      <c r="S593">
        <f>SUMIFS(Table2[number],Table2[Event],"Goal",Table2[H/U],"AWAY",Table2[GameID],Table2[[#This Row],[GameID]],Table2[GameTime],"&lt;="&amp;Table2[[#This Row],[GameTime]])</f>
        <v>6</v>
      </c>
      <c r="T593" t="str">
        <f>IF(Table2[[#This Row],[Event]]="Goal",Table2[[#This Row],[Hscore]]&amp;"-"&amp;Table2[[#This Row],[Uscore]],"")</f>
        <v>0-6</v>
      </c>
      <c r="U593">
        <v>3340</v>
      </c>
      <c r="V593" s="1">
        <f>Table2[[#This Row],[GameTime]]-(Table2[[#This Row],[period]]-1)*1200</f>
        <v>940</v>
      </c>
      <c r="W593" s="1">
        <f>ROUNDDOWN(Table2[[#This Row],[Time]]/60,0)</f>
        <v>15</v>
      </c>
      <c r="X593" s="1">
        <f>ROUNDDOWN((Table2[[#This Row],[Time]]/60-Table2[[#This Row],[Time2]])*60,0)</f>
        <v>40</v>
      </c>
      <c r="Y593" s="1">
        <f>IF(Table2[[#This Row],[Time2]]&lt;10,0&amp;Table2[[#This Row],[Time2]],Table2[[#This Row],[Time2]])</f>
        <v>15</v>
      </c>
      <c r="Z593" s="1">
        <f>IF(Table2[[#This Row],[Time3]]&lt;10,0&amp;Table2[[#This Row],[Time3]],Table2[[#This Row],[Time3]])</f>
        <v>40</v>
      </c>
      <c r="AA593" s="2" t="str">
        <f>Table2[[#This Row],[Time4]]&amp;":"&amp;Table2[[#This Row],[Time5]]</f>
        <v>15:40</v>
      </c>
      <c r="AB593" s="1" t="str" cm="1">
        <f t="array" ref="AB593">IFERROR(IF(Table2[[#This Row],[code]]="","",_xlfn.IFS(AND(Table2[[#This Row],[code]]&lt;400,Table2[[#This Row],[code]]&lt;&gt;""),2,Table2[[#This Row],[code]]&gt;500,4)),"")</f>
        <v/>
      </c>
      <c r="AC593" s="1" t="str">
        <f>IF(Table2[[#This Row],[Event]]="Penalty",Table2[[#This Row],[number]],IF(Table2[[#This Row],[Event]]="Time-Out",401,""))</f>
        <v/>
      </c>
      <c r="AD593" s="1">
        <f>ROW(A592)</f>
        <v>592</v>
      </c>
      <c r="AE593" s="1">
        <f>COUNTIFS(Table2[GameID],Table2[[#This Row],[GameID]],Table2[Column1],"&lt;="&amp;Table2[[#This Row],[Column1]])-1</f>
        <v>10</v>
      </c>
    </row>
    <row r="594" spans="1:31" x14ac:dyDescent="0.45">
      <c r="A594" t="s">
        <v>360</v>
      </c>
      <c r="B594" t="str">
        <f>_xlfn.TEXTBEFORE(Table2[[#This Row],[Kamp]]," - ")</f>
        <v>Vanløse Floorball</v>
      </c>
      <c r="C594" t="str">
        <f>_xlfn.TEXTAFTER(Table2[[#This Row],[Kamp]],"- ")</f>
        <v>Benløse IF</v>
      </c>
      <c r="D594">
        <v>44905</v>
      </c>
      <c r="E594">
        <v>35340</v>
      </c>
      <c r="F594">
        <v>20222023</v>
      </c>
      <c r="G594" t="s">
        <v>17</v>
      </c>
      <c r="H594" t="s">
        <v>658</v>
      </c>
      <c r="I594" t="s">
        <v>677</v>
      </c>
      <c r="J594">
        <v>3</v>
      </c>
      <c r="K594">
        <v>29507</v>
      </c>
      <c r="L594">
        <v>0</v>
      </c>
      <c r="M594" t="s">
        <v>633</v>
      </c>
      <c r="N594" t="s">
        <v>634</v>
      </c>
      <c r="O594" t="s">
        <v>634</v>
      </c>
      <c r="P594" t="s">
        <v>634</v>
      </c>
      <c r="Q594" t="s">
        <v>634</v>
      </c>
      <c r="R594">
        <f>SUMIFS(Table2[number],Table2[Event],"Goal",Table2[H/U],"HOME",Table2[GameID],Table2[[#This Row],[GameID]],Table2[GameTime],"&lt;="&amp;Table2[[#This Row],[GameTime]])</f>
        <v>0</v>
      </c>
      <c r="S594">
        <f>SUMIFS(Table2[number],Table2[Event],"Goal",Table2[H/U],"AWAY",Table2[GameID],Table2[[#This Row],[GameID]],Table2[GameTime],"&lt;="&amp;Table2[[#This Row],[GameTime]])</f>
        <v>6</v>
      </c>
      <c r="T594" t="str">
        <f>IF(Table2[[#This Row],[Event]]="Goal",Table2[[#This Row],[Hscore]]&amp;"-"&amp;Table2[[#This Row],[Uscore]],"")</f>
        <v/>
      </c>
      <c r="U594">
        <v>3340</v>
      </c>
      <c r="V594" s="1">
        <f>Table2[[#This Row],[GameTime]]-(Table2[[#This Row],[period]]-1)*1200</f>
        <v>940</v>
      </c>
      <c r="W594" s="1">
        <f>ROUNDDOWN(Table2[[#This Row],[Time]]/60,0)</f>
        <v>15</v>
      </c>
      <c r="X594" s="1">
        <f>ROUNDDOWN((Table2[[#This Row],[Time]]/60-Table2[[#This Row],[Time2]])*60,0)</f>
        <v>40</v>
      </c>
      <c r="Y594" s="1">
        <f>IF(Table2[[#This Row],[Time2]]&lt;10,0&amp;Table2[[#This Row],[Time2]],Table2[[#This Row],[Time2]])</f>
        <v>15</v>
      </c>
      <c r="Z594" s="1">
        <f>IF(Table2[[#This Row],[Time3]]&lt;10,0&amp;Table2[[#This Row],[Time3]],Table2[[#This Row],[Time3]])</f>
        <v>40</v>
      </c>
      <c r="AA594" s="2" t="str">
        <f>Table2[[#This Row],[Time4]]&amp;":"&amp;Table2[[#This Row],[Time5]]</f>
        <v>15:40</v>
      </c>
      <c r="AB594" s="1" t="str" cm="1">
        <f t="array" ref="AB594">IFERROR(IF(Table2[[#This Row],[code]]="","",_xlfn.IFS(AND(Table2[[#This Row],[code]]&lt;400,Table2[[#This Row],[code]]&lt;&gt;""),2,Table2[[#This Row],[code]]&gt;500,4)),"")</f>
        <v/>
      </c>
      <c r="AC594" s="1">
        <f>IF(Table2[[#This Row],[Event]]="Penalty",Table2[[#This Row],[number]],IF(Table2[[#This Row],[Event]]="Time-Out",401,""))</f>
        <v>401</v>
      </c>
      <c r="AD594" s="1">
        <f>ROW(A593)</f>
        <v>593</v>
      </c>
      <c r="AE594" s="1">
        <f>COUNTIFS(Table2[GameID],Table2[[#This Row],[GameID]],Table2[Column1],"&lt;="&amp;Table2[[#This Row],[Column1]])-1</f>
        <v>11</v>
      </c>
    </row>
    <row r="595" spans="1:31" x14ac:dyDescent="0.45">
      <c r="A595" t="s">
        <v>361</v>
      </c>
      <c r="B595" t="str">
        <f>_xlfn.TEXTBEFORE(Table2[[#This Row],[Kamp]]," - ")</f>
        <v>Hvidovre Attack</v>
      </c>
      <c r="C595" t="str">
        <f>_xlfn.TEXTAFTER(Table2[[#This Row],[Kamp]],"- ")</f>
        <v>Copenhagen FC</v>
      </c>
      <c r="D595">
        <v>44906</v>
      </c>
      <c r="E595">
        <v>35341</v>
      </c>
      <c r="F595">
        <v>20222023</v>
      </c>
      <c r="G595" t="s">
        <v>17</v>
      </c>
      <c r="H595" t="s">
        <v>667</v>
      </c>
      <c r="I595" t="s">
        <v>677</v>
      </c>
      <c r="J595">
        <v>1</v>
      </c>
      <c r="K595">
        <v>29513</v>
      </c>
      <c r="L595">
        <v>207</v>
      </c>
      <c r="M595" t="s">
        <v>631</v>
      </c>
      <c r="N595" t="s">
        <v>247</v>
      </c>
      <c r="O595" t="s">
        <v>634</v>
      </c>
      <c r="P595">
        <v>27</v>
      </c>
      <c r="Q595" t="s">
        <v>634</v>
      </c>
      <c r="R595">
        <f>SUMIFS(Table2[number],Table2[Event],"Goal",Table2[H/U],"HOME",Table2[GameID],Table2[[#This Row],[GameID]],Table2[GameTime],"&lt;="&amp;Table2[[#This Row],[GameTime]])</f>
        <v>0</v>
      </c>
      <c r="S595">
        <f>SUMIFS(Table2[number],Table2[Event],"Goal",Table2[H/U],"AWAY",Table2[GameID],Table2[[#This Row],[GameID]],Table2[GameTime],"&lt;="&amp;Table2[[#This Row],[GameTime]])</f>
        <v>0</v>
      </c>
      <c r="T595" t="str">
        <f>IF(Table2[[#This Row],[Event]]="Goal",Table2[[#This Row],[Hscore]]&amp;"-"&amp;Table2[[#This Row],[Uscore]],"")</f>
        <v/>
      </c>
      <c r="U595">
        <v>290</v>
      </c>
      <c r="V595" s="1">
        <f>Table2[[#This Row],[GameTime]]-(Table2[[#This Row],[period]]-1)*1200</f>
        <v>290</v>
      </c>
      <c r="W595" s="1">
        <f>ROUNDDOWN(Table2[[#This Row],[Time]]/60,0)</f>
        <v>4</v>
      </c>
      <c r="X595" s="1">
        <f>ROUNDDOWN((Table2[[#This Row],[Time]]/60-Table2[[#This Row],[Time2]])*60,0)</f>
        <v>50</v>
      </c>
      <c r="Y595" s="1" t="str">
        <f>IF(Table2[[#This Row],[Time2]]&lt;10,0&amp;Table2[[#This Row],[Time2]],Table2[[#This Row],[Time2]])</f>
        <v>04</v>
      </c>
      <c r="Z595" s="1">
        <f>IF(Table2[[#This Row],[Time3]]&lt;10,0&amp;Table2[[#This Row],[Time3]],Table2[[#This Row],[Time3]])</f>
        <v>50</v>
      </c>
      <c r="AA595" s="2" t="str">
        <f>Table2[[#This Row],[Time4]]&amp;":"&amp;Table2[[#This Row],[Time5]]</f>
        <v>04:50</v>
      </c>
      <c r="AB595" s="1" cm="1">
        <f t="array" ref="AB595">IFERROR(IF(Table2[[#This Row],[code]]="","",_xlfn.IFS(AND(Table2[[#This Row],[code]]&lt;400,Table2[[#This Row],[code]]&lt;&gt;""),2,Table2[[#This Row],[code]]&gt;500,4)),"")</f>
        <v>2</v>
      </c>
      <c r="AC595" s="1">
        <f>IF(Table2[[#This Row],[Event]]="Penalty",Table2[[#This Row],[number]],IF(Table2[[#This Row],[Event]]="Time-Out",401,""))</f>
        <v>207</v>
      </c>
      <c r="AD595" s="1">
        <f>ROW(A594)</f>
        <v>594</v>
      </c>
      <c r="AE595" s="1">
        <f>COUNTIFS(Table2[GameID],Table2[[#This Row],[GameID]],Table2[Column1],"&lt;="&amp;Table2[[#This Row],[Column1]])-1</f>
        <v>0</v>
      </c>
    </row>
    <row r="596" spans="1:31" x14ac:dyDescent="0.45">
      <c r="A596" t="s">
        <v>361</v>
      </c>
      <c r="B596" t="str">
        <f>_xlfn.TEXTBEFORE(Table2[[#This Row],[Kamp]]," - ")</f>
        <v>Hvidovre Attack</v>
      </c>
      <c r="C596" t="str">
        <f>_xlfn.TEXTAFTER(Table2[[#This Row],[Kamp]],"- ")</f>
        <v>Copenhagen FC</v>
      </c>
      <c r="D596">
        <v>44906</v>
      </c>
      <c r="E596">
        <v>35341</v>
      </c>
      <c r="F596">
        <v>20222023</v>
      </c>
      <c r="G596" t="s">
        <v>17</v>
      </c>
      <c r="H596" t="s">
        <v>659</v>
      </c>
      <c r="I596" t="s">
        <v>678</v>
      </c>
      <c r="J596">
        <v>1</v>
      </c>
      <c r="K596">
        <v>29511</v>
      </c>
      <c r="L596">
        <v>201</v>
      </c>
      <c r="M596" t="s">
        <v>631</v>
      </c>
      <c r="N596" t="s">
        <v>128</v>
      </c>
      <c r="O596" t="s">
        <v>634</v>
      </c>
      <c r="P596">
        <v>12</v>
      </c>
      <c r="Q596" t="s">
        <v>634</v>
      </c>
      <c r="R596">
        <f>SUMIFS(Table2[number],Table2[Event],"Goal",Table2[H/U],"HOME",Table2[GameID],Table2[[#This Row],[GameID]],Table2[GameTime],"&lt;="&amp;Table2[[#This Row],[GameTime]])</f>
        <v>0</v>
      </c>
      <c r="S596">
        <f>SUMIFS(Table2[number],Table2[Event],"Goal",Table2[H/U],"AWAY",Table2[GameID],Table2[[#This Row],[GameID]],Table2[GameTime],"&lt;="&amp;Table2[[#This Row],[GameTime]])</f>
        <v>0</v>
      </c>
      <c r="T596" t="str">
        <f>IF(Table2[[#This Row],[Event]]="Goal",Table2[[#This Row],[Hscore]]&amp;"-"&amp;Table2[[#This Row],[Uscore]],"")</f>
        <v/>
      </c>
      <c r="U596">
        <v>328</v>
      </c>
      <c r="V596" s="1">
        <f>Table2[[#This Row],[GameTime]]-(Table2[[#This Row],[period]]-1)*1200</f>
        <v>328</v>
      </c>
      <c r="W596" s="1">
        <f>ROUNDDOWN(Table2[[#This Row],[Time]]/60,0)</f>
        <v>5</v>
      </c>
      <c r="X596" s="1">
        <f>ROUNDDOWN((Table2[[#This Row],[Time]]/60-Table2[[#This Row],[Time2]])*60,0)</f>
        <v>28</v>
      </c>
      <c r="Y596" s="1" t="str">
        <f>IF(Table2[[#This Row],[Time2]]&lt;10,0&amp;Table2[[#This Row],[Time2]],Table2[[#This Row],[Time2]])</f>
        <v>05</v>
      </c>
      <c r="Z596" s="1">
        <f>IF(Table2[[#This Row],[Time3]]&lt;10,0&amp;Table2[[#This Row],[Time3]],Table2[[#This Row],[Time3]])</f>
        <v>28</v>
      </c>
      <c r="AA596" s="2" t="str">
        <f>Table2[[#This Row],[Time4]]&amp;":"&amp;Table2[[#This Row],[Time5]]</f>
        <v>05:28</v>
      </c>
      <c r="AB596" s="1" cm="1">
        <f t="array" ref="AB596">IFERROR(IF(Table2[[#This Row],[code]]="","",_xlfn.IFS(AND(Table2[[#This Row],[code]]&lt;400,Table2[[#This Row],[code]]&lt;&gt;""),2,Table2[[#This Row],[code]]&gt;500,4)),"")</f>
        <v>2</v>
      </c>
      <c r="AC596" s="1">
        <f>IF(Table2[[#This Row],[Event]]="Penalty",Table2[[#This Row],[number]],IF(Table2[[#This Row],[Event]]="Time-Out",401,""))</f>
        <v>201</v>
      </c>
      <c r="AD596" s="1">
        <f>ROW(A595)</f>
        <v>595</v>
      </c>
      <c r="AE596" s="1">
        <f>COUNTIFS(Table2[GameID],Table2[[#This Row],[GameID]],Table2[Column1],"&lt;="&amp;Table2[[#This Row],[Column1]])-1</f>
        <v>1</v>
      </c>
    </row>
    <row r="597" spans="1:31" x14ac:dyDescent="0.45">
      <c r="A597" t="s">
        <v>361</v>
      </c>
      <c r="B597" t="str">
        <f>_xlfn.TEXTBEFORE(Table2[[#This Row],[Kamp]]," - ")</f>
        <v>Hvidovre Attack</v>
      </c>
      <c r="C597" t="str">
        <f>_xlfn.TEXTAFTER(Table2[[#This Row],[Kamp]],"- ")</f>
        <v>Copenhagen FC</v>
      </c>
      <c r="D597">
        <v>44906</v>
      </c>
      <c r="E597">
        <v>35341</v>
      </c>
      <c r="F597">
        <v>20222023</v>
      </c>
      <c r="G597" t="s">
        <v>17</v>
      </c>
      <c r="H597" t="s">
        <v>659</v>
      </c>
      <c r="I597" t="s">
        <v>678</v>
      </c>
      <c r="J597">
        <v>1</v>
      </c>
      <c r="K597">
        <v>29511</v>
      </c>
      <c r="L597">
        <v>1</v>
      </c>
      <c r="M597" t="s">
        <v>630</v>
      </c>
      <c r="N597" t="s">
        <v>59</v>
      </c>
      <c r="O597" t="s">
        <v>634</v>
      </c>
      <c r="P597">
        <v>2</v>
      </c>
      <c r="Q597" t="s">
        <v>634</v>
      </c>
      <c r="R597">
        <f>SUMIFS(Table2[number],Table2[Event],"Goal",Table2[H/U],"HOME",Table2[GameID],Table2[[#This Row],[GameID]],Table2[GameTime],"&lt;="&amp;Table2[[#This Row],[GameTime]])</f>
        <v>1</v>
      </c>
      <c r="S597">
        <f>SUMIFS(Table2[number],Table2[Event],"Goal",Table2[H/U],"AWAY",Table2[GameID],Table2[[#This Row],[GameID]],Table2[GameTime],"&lt;="&amp;Table2[[#This Row],[GameTime]])</f>
        <v>0</v>
      </c>
      <c r="T597" t="str">
        <f>IF(Table2[[#This Row],[Event]]="Goal",Table2[[#This Row],[Hscore]]&amp;"-"&amp;Table2[[#This Row],[Uscore]],"")</f>
        <v>1-0</v>
      </c>
      <c r="U597">
        <v>346</v>
      </c>
      <c r="V597" s="1">
        <f>Table2[[#This Row],[GameTime]]-(Table2[[#This Row],[period]]-1)*1200</f>
        <v>346</v>
      </c>
      <c r="W597" s="1">
        <f>ROUNDDOWN(Table2[[#This Row],[Time]]/60,0)</f>
        <v>5</v>
      </c>
      <c r="X597" s="1">
        <f>ROUNDDOWN((Table2[[#This Row],[Time]]/60-Table2[[#This Row],[Time2]])*60,0)</f>
        <v>46</v>
      </c>
      <c r="Y597" s="1" t="str">
        <f>IF(Table2[[#This Row],[Time2]]&lt;10,0&amp;Table2[[#This Row],[Time2]],Table2[[#This Row],[Time2]])</f>
        <v>05</v>
      </c>
      <c r="Z597" s="1">
        <f>IF(Table2[[#This Row],[Time3]]&lt;10,0&amp;Table2[[#This Row],[Time3]],Table2[[#This Row],[Time3]])</f>
        <v>46</v>
      </c>
      <c r="AA597" s="2" t="str">
        <f>Table2[[#This Row],[Time4]]&amp;":"&amp;Table2[[#This Row],[Time5]]</f>
        <v>05:46</v>
      </c>
      <c r="AB597" s="1" t="str" cm="1">
        <f t="array" ref="AB597">IFERROR(IF(Table2[[#This Row],[code]]="","",_xlfn.IFS(AND(Table2[[#This Row],[code]]&lt;400,Table2[[#This Row],[code]]&lt;&gt;""),2,Table2[[#This Row],[code]]&gt;500,4)),"")</f>
        <v/>
      </c>
      <c r="AC597" s="1" t="str">
        <f>IF(Table2[[#This Row],[Event]]="Penalty",Table2[[#This Row],[number]],IF(Table2[[#This Row],[Event]]="Time-Out",401,""))</f>
        <v/>
      </c>
      <c r="AD597" s="1">
        <f>ROW(A596)</f>
        <v>596</v>
      </c>
      <c r="AE597" s="1">
        <f>COUNTIFS(Table2[GameID],Table2[[#This Row],[GameID]],Table2[Column1],"&lt;="&amp;Table2[[#This Row],[Column1]])-1</f>
        <v>2</v>
      </c>
    </row>
    <row r="598" spans="1:31" x14ac:dyDescent="0.45">
      <c r="A598" t="s">
        <v>361</v>
      </c>
      <c r="B598" t="str">
        <f>_xlfn.TEXTBEFORE(Table2[[#This Row],[Kamp]]," - ")</f>
        <v>Hvidovre Attack</v>
      </c>
      <c r="C598" t="str">
        <f>_xlfn.TEXTAFTER(Table2[[#This Row],[Kamp]],"- ")</f>
        <v>Copenhagen FC</v>
      </c>
      <c r="D598">
        <v>44906</v>
      </c>
      <c r="E598">
        <v>35341</v>
      </c>
      <c r="F598">
        <v>20222023</v>
      </c>
      <c r="G598" t="s">
        <v>17</v>
      </c>
      <c r="H598" t="s">
        <v>667</v>
      </c>
      <c r="I598" t="s">
        <v>677</v>
      </c>
      <c r="J598">
        <v>1</v>
      </c>
      <c r="K598">
        <v>29513</v>
      </c>
      <c r="L598">
        <v>1</v>
      </c>
      <c r="M598" t="s">
        <v>630</v>
      </c>
      <c r="N598" t="s">
        <v>252</v>
      </c>
      <c r="O598" t="s">
        <v>253</v>
      </c>
      <c r="P598">
        <v>63</v>
      </c>
      <c r="Q598">
        <v>69</v>
      </c>
      <c r="R598">
        <f>SUMIFS(Table2[number],Table2[Event],"Goal",Table2[H/U],"HOME",Table2[GameID],Table2[[#This Row],[GameID]],Table2[GameTime],"&lt;="&amp;Table2[[#This Row],[GameTime]])</f>
        <v>1</v>
      </c>
      <c r="S598">
        <f>SUMIFS(Table2[number],Table2[Event],"Goal",Table2[H/U],"AWAY",Table2[GameID],Table2[[#This Row],[GameID]],Table2[GameTime],"&lt;="&amp;Table2[[#This Row],[GameTime]])</f>
        <v>1</v>
      </c>
      <c r="T598" t="str">
        <f>IF(Table2[[#This Row],[Event]]="Goal",Table2[[#This Row],[Hscore]]&amp;"-"&amp;Table2[[#This Row],[Uscore]],"")</f>
        <v>1-1</v>
      </c>
      <c r="U598">
        <v>382</v>
      </c>
      <c r="V598" s="1">
        <f>Table2[[#This Row],[GameTime]]-(Table2[[#This Row],[period]]-1)*1200</f>
        <v>382</v>
      </c>
      <c r="W598" s="1">
        <f>ROUNDDOWN(Table2[[#This Row],[Time]]/60,0)</f>
        <v>6</v>
      </c>
      <c r="X598" s="1">
        <f>ROUNDDOWN((Table2[[#This Row],[Time]]/60-Table2[[#This Row],[Time2]])*60,0)</f>
        <v>22</v>
      </c>
      <c r="Y598" s="1" t="str">
        <f>IF(Table2[[#This Row],[Time2]]&lt;10,0&amp;Table2[[#This Row],[Time2]],Table2[[#This Row],[Time2]])</f>
        <v>06</v>
      </c>
      <c r="Z598" s="1">
        <f>IF(Table2[[#This Row],[Time3]]&lt;10,0&amp;Table2[[#This Row],[Time3]],Table2[[#This Row],[Time3]])</f>
        <v>22</v>
      </c>
      <c r="AA598" s="2" t="str">
        <f>Table2[[#This Row],[Time4]]&amp;":"&amp;Table2[[#This Row],[Time5]]</f>
        <v>06:22</v>
      </c>
      <c r="AB598" s="1" t="str" cm="1">
        <f t="array" ref="AB598">IFERROR(IF(Table2[[#This Row],[code]]="","",_xlfn.IFS(AND(Table2[[#This Row],[code]]&lt;400,Table2[[#This Row],[code]]&lt;&gt;""),2,Table2[[#This Row],[code]]&gt;500,4)),"")</f>
        <v/>
      </c>
      <c r="AC598" s="1" t="str">
        <f>IF(Table2[[#This Row],[Event]]="Penalty",Table2[[#This Row],[number]],IF(Table2[[#This Row],[Event]]="Time-Out",401,""))</f>
        <v/>
      </c>
      <c r="AD598" s="1">
        <f>ROW(A597)</f>
        <v>597</v>
      </c>
      <c r="AE598" s="1">
        <f>COUNTIFS(Table2[GameID],Table2[[#This Row],[GameID]],Table2[Column1],"&lt;="&amp;Table2[[#This Row],[Column1]])-1</f>
        <v>3</v>
      </c>
    </row>
    <row r="599" spans="1:31" x14ac:dyDescent="0.45">
      <c r="A599" t="s">
        <v>361</v>
      </c>
      <c r="B599" t="str">
        <f>_xlfn.TEXTBEFORE(Table2[[#This Row],[Kamp]]," - ")</f>
        <v>Hvidovre Attack</v>
      </c>
      <c r="C599" t="str">
        <f>_xlfn.TEXTAFTER(Table2[[#This Row],[Kamp]],"- ")</f>
        <v>Copenhagen FC</v>
      </c>
      <c r="D599">
        <v>44906</v>
      </c>
      <c r="E599">
        <v>35341</v>
      </c>
      <c r="F599">
        <v>20222023</v>
      </c>
      <c r="G599" t="s">
        <v>17</v>
      </c>
      <c r="H599" t="s">
        <v>659</v>
      </c>
      <c r="I599" t="s">
        <v>678</v>
      </c>
      <c r="J599">
        <v>1</v>
      </c>
      <c r="K599">
        <v>29511</v>
      </c>
      <c r="L599">
        <v>1</v>
      </c>
      <c r="M599" t="s">
        <v>630</v>
      </c>
      <c r="N599" t="s">
        <v>68</v>
      </c>
      <c r="O599" t="s">
        <v>252</v>
      </c>
      <c r="P599">
        <v>25</v>
      </c>
      <c r="Q599">
        <v>63</v>
      </c>
      <c r="R599">
        <f>SUMIFS(Table2[number],Table2[Event],"Goal",Table2[H/U],"HOME",Table2[GameID],Table2[[#This Row],[GameID]],Table2[GameTime],"&lt;="&amp;Table2[[#This Row],[GameTime]])</f>
        <v>2</v>
      </c>
      <c r="S599">
        <f>SUMIFS(Table2[number],Table2[Event],"Goal",Table2[H/U],"AWAY",Table2[GameID],Table2[[#This Row],[GameID]],Table2[GameTime],"&lt;="&amp;Table2[[#This Row],[GameTime]])</f>
        <v>2</v>
      </c>
      <c r="T599" t="str">
        <f>IF(Table2[[#This Row],[Event]]="Goal",Table2[[#This Row],[Hscore]]&amp;"-"&amp;Table2[[#This Row],[Uscore]],"")</f>
        <v>2-2</v>
      </c>
      <c r="U599">
        <v>912</v>
      </c>
      <c r="V599" s="1">
        <f>Table2[[#This Row],[GameTime]]-(Table2[[#This Row],[period]]-1)*1200</f>
        <v>912</v>
      </c>
      <c r="W599" s="1">
        <f>ROUNDDOWN(Table2[[#This Row],[Time]]/60,0)</f>
        <v>15</v>
      </c>
      <c r="X599" s="1">
        <f>ROUNDDOWN((Table2[[#This Row],[Time]]/60-Table2[[#This Row],[Time2]])*60,0)</f>
        <v>12</v>
      </c>
      <c r="Y599" s="1">
        <f>IF(Table2[[#This Row],[Time2]]&lt;10,0&amp;Table2[[#This Row],[Time2]],Table2[[#This Row],[Time2]])</f>
        <v>15</v>
      </c>
      <c r="Z599" s="1">
        <f>IF(Table2[[#This Row],[Time3]]&lt;10,0&amp;Table2[[#This Row],[Time3]],Table2[[#This Row],[Time3]])</f>
        <v>12</v>
      </c>
      <c r="AA599" s="2" t="str">
        <f>Table2[[#This Row],[Time4]]&amp;":"&amp;Table2[[#This Row],[Time5]]</f>
        <v>15:12</v>
      </c>
      <c r="AB599" s="1" t="str" cm="1">
        <f t="array" ref="AB599">IFERROR(IF(Table2[[#This Row],[code]]="","",_xlfn.IFS(AND(Table2[[#This Row],[code]]&lt;400,Table2[[#This Row],[code]]&lt;&gt;""),2,Table2[[#This Row],[code]]&gt;500,4)),"")</f>
        <v/>
      </c>
      <c r="AC599" s="1" t="str">
        <f>IF(Table2[[#This Row],[Event]]="Penalty",Table2[[#This Row],[number]],IF(Table2[[#This Row],[Event]]="Time-Out",401,""))</f>
        <v/>
      </c>
      <c r="AD599" s="1">
        <f>ROW(A598)</f>
        <v>598</v>
      </c>
      <c r="AE599" s="1">
        <f>COUNTIFS(Table2[GameID],Table2[[#This Row],[GameID]],Table2[Column1],"&lt;="&amp;Table2[[#This Row],[Column1]])-1</f>
        <v>4</v>
      </c>
    </row>
    <row r="600" spans="1:31" x14ac:dyDescent="0.45">
      <c r="A600" t="s">
        <v>361</v>
      </c>
      <c r="B600" t="str">
        <f>_xlfn.TEXTBEFORE(Table2[[#This Row],[Kamp]]," - ")</f>
        <v>Hvidovre Attack</v>
      </c>
      <c r="C600" t="str">
        <f>_xlfn.TEXTAFTER(Table2[[#This Row],[Kamp]],"- ")</f>
        <v>Copenhagen FC</v>
      </c>
      <c r="D600">
        <v>44906</v>
      </c>
      <c r="E600">
        <v>35341</v>
      </c>
      <c r="F600">
        <v>20222023</v>
      </c>
      <c r="G600" t="s">
        <v>17</v>
      </c>
      <c r="H600" t="s">
        <v>667</v>
      </c>
      <c r="I600" t="s">
        <v>677</v>
      </c>
      <c r="J600">
        <v>1</v>
      </c>
      <c r="K600">
        <v>29513</v>
      </c>
      <c r="L600">
        <v>1</v>
      </c>
      <c r="M600" t="s">
        <v>630</v>
      </c>
      <c r="N600" t="s">
        <v>244</v>
      </c>
      <c r="O600" t="s">
        <v>634</v>
      </c>
      <c r="P600">
        <v>20</v>
      </c>
      <c r="Q600" t="s">
        <v>634</v>
      </c>
      <c r="R600">
        <f>SUMIFS(Table2[number],Table2[Event],"Goal",Table2[H/U],"HOME",Table2[GameID],Table2[[#This Row],[GameID]],Table2[GameTime],"&lt;="&amp;Table2[[#This Row],[GameTime]])</f>
        <v>2</v>
      </c>
      <c r="S600">
        <f>SUMIFS(Table2[number],Table2[Event],"Goal",Table2[H/U],"AWAY",Table2[GameID],Table2[[#This Row],[GameID]],Table2[GameTime],"&lt;="&amp;Table2[[#This Row],[GameTime]])</f>
        <v>2</v>
      </c>
      <c r="T600" t="str">
        <f>IF(Table2[[#This Row],[Event]]="Goal",Table2[[#This Row],[Hscore]]&amp;"-"&amp;Table2[[#This Row],[Uscore]],"")</f>
        <v>2-2</v>
      </c>
      <c r="U600">
        <v>912</v>
      </c>
      <c r="V600" s="1">
        <f>Table2[[#This Row],[GameTime]]-(Table2[[#This Row],[period]]-1)*1200</f>
        <v>912</v>
      </c>
      <c r="W600" s="1">
        <f>ROUNDDOWN(Table2[[#This Row],[Time]]/60,0)</f>
        <v>15</v>
      </c>
      <c r="X600" s="1">
        <f>ROUNDDOWN((Table2[[#This Row],[Time]]/60-Table2[[#This Row],[Time2]])*60,0)</f>
        <v>12</v>
      </c>
      <c r="Y600" s="1">
        <f>IF(Table2[[#This Row],[Time2]]&lt;10,0&amp;Table2[[#This Row],[Time2]],Table2[[#This Row],[Time2]])</f>
        <v>15</v>
      </c>
      <c r="Z600" s="1">
        <f>IF(Table2[[#This Row],[Time3]]&lt;10,0&amp;Table2[[#This Row],[Time3]],Table2[[#This Row],[Time3]])</f>
        <v>12</v>
      </c>
      <c r="AA600" s="2" t="str">
        <f>Table2[[#This Row],[Time4]]&amp;":"&amp;Table2[[#This Row],[Time5]]</f>
        <v>15:12</v>
      </c>
      <c r="AB600" s="1" t="str" cm="1">
        <f t="array" ref="AB600">IFERROR(IF(Table2[[#This Row],[code]]="","",_xlfn.IFS(AND(Table2[[#This Row],[code]]&lt;400,Table2[[#This Row],[code]]&lt;&gt;""),2,Table2[[#This Row],[code]]&gt;500,4)),"")</f>
        <v/>
      </c>
      <c r="AC600" s="1" t="str">
        <f>IF(Table2[[#This Row],[Event]]="Penalty",Table2[[#This Row],[number]],IF(Table2[[#This Row],[Event]]="Time-Out",401,""))</f>
        <v/>
      </c>
      <c r="AD600" s="1">
        <f>ROW(A599)</f>
        <v>599</v>
      </c>
      <c r="AE600" s="1">
        <f>COUNTIFS(Table2[GameID],Table2[[#This Row],[GameID]],Table2[Column1],"&lt;="&amp;Table2[[#This Row],[Column1]])-1</f>
        <v>5</v>
      </c>
    </row>
    <row r="601" spans="1:31" x14ac:dyDescent="0.45">
      <c r="A601" t="s">
        <v>361</v>
      </c>
      <c r="B601" t="str">
        <f>_xlfn.TEXTBEFORE(Table2[[#This Row],[Kamp]]," - ")</f>
        <v>Hvidovre Attack</v>
      </c>
      <c r="C601" t="str">
        <f>_xlfn.TEXTAFTER(Table2[[#This Row],[Kamp]],"- ")</f>
        <v>Copenhagen FC</v>
      </c>
      <c r="D601">
        <v>44906</v>
      </c>
      <c r="E601">
        <v>35341</v>
      </c>
      <c r="F601">
        <v>20222023</v>
      </c>
      <c r="G601" t="s">
        <v>17</v>
      </c>
      <c r="H601" t="s">
        <v>659</v>
      </c>
      <c r="I601" t="s">
        <v>678</v>
      </c>
      <c r="J601">
        <v>1</v>
      </c>
      <c r="K601">
        <v>29511</v>
      </c>
      <c r="L601">
        <v>302</v>
      </c>
      <c r="M601" t="s">
        <v>631</v>
      </c>
      <c r="N601" t="s">
        <v>60</v>
      </c>
      <c r="O601" t="s">
        <v>634</v>
      </c>
      <c r="P601">
        <v>4</v>
      </c>
      <c r="Q601" t="s">
        <v>634</v>
      </c>
      <c r="R601">
        <f>SUMIFS(Table2[number],Table2[Event],"Goal",Table2[H/U],"HOME",Table2[GameID],Table2[[#This Row],[GameID]],Table2[GameTime],"&lt;="&amp;Table2[[#This Row],[GameTime]])</f>
        <v>2</v>
      </c>
      <c r="S601">
        <f>SUMIFS(Table2[number],Table2[Event],"Goal",Table2[H/U],"AWAY",Table2[GameID],Table2[[#This Row],[GameID]],Table2[GameTime],"&lt;="&amp;Table2[[#This Row],[GameTime]])</f>
        <v>2</v>
      </c>
      <c r="T601" t="str">
        <f>IF(Table2[[#This Row],[Event]]="Goal",Table2[[#This Row],[Hscore]]&amp;"-"&amp;Table2[[#This Row],[Uscore]],"")</f>
        <v/>
      </c>
      <c r="U601">
        <v>945</v>
      </c>
      <c r="V601" s="1">
        <f>Table2[[#This Row],[GameTime]]-(Table2[[#This Row],[period]]-1)*1200</f>
        <v>945</v>
      </c>
      <c r="W601" s="1">
        <f>ROUNDDOWN(Table2[[#This Row],[Time]]/60,0)</f>
        <v>15</v>
      </c>
      <c r="X601" s="1">
        <f>ROUNDDOWN((Table2[[#This Row],[Time]]/60-Table2[[#This Row],[Time2]])*60,0)</f>
        <v>45</v>
      </c>
      <c r="Y601" s="1">
        <f>IF(Table2[[#This Row],[Time2]]&lt;10,0&amp;Table2[[#This Row],[Time2]],Table2[[#This Row],[Time2]])</f>
        <v>15</v>
      </c>
      <c r="Z601" s="1">
        <f>IF(Table2[[#This Row],[Time3]]&lt;10,0&amp;Table2[[#This Row],[Time3]],Table2[[#This Row],[Time3]])</f>
        <v>45</v>
      </c>
      <c r="AA601" s="2" t="str">
        <f>Table2[[#This Row],[Time4]]&amp;":"&amp;Table2[[#This Row],[Time5]]</f>
        <v>15:45</v>
      </c>
      <c r="AB601" s="1" cm="1">
        <f t="array" ref="AB601">IFERROR(IF(Table2[[#This Row],[code]]="","",_xlfn.IFS(AND(Table2[[#This Row],[code]]&lt;400,Table2[[#This Row],[code]]&lt;&gt;""),2,Table2[[#This Row],[code]]&gt;500,4)),"")</f>
        <v>2</v>
      </c>
      <c r="AC601" s="1">
        <f>IF(Table2[[#This Row],[Event]]="Penalty",Table2[[#This Row],[number]],IF(Table2[[#This Row],[Event]]="Time-Out",401,""))</f>
        <v>302</v>
      </c>
      <c r="AD601" s="1">
        <f>ROW(A600)</f>
        <v>600</v>
      </c>
      <c r="AE601" s="1">
        <f>COUNTIFS(Table2[GameID],Table2[[#This Row],[GameID]],Table2[Column1],"&lt;="&amp;Table2[[#This Row],[Column1]])-1</f>
        <v>6</v>
      </c>
    </row>
    <row r="602" spans="1:31" x14ac:dyDescent="0.45">
      <c r="A602" t="s">
        <v>361</v>
      </c>
      <c r="B602" t="str">
        <f>_xlfn.TEXTBEFORE(Table2[[#This Row],[Kamp]]," - ")</f>
        <v>Hvidovre Attack</v>
      </c>
      <c r="C602" t="str">
        <f>_xlfn.TEXTAFTER(Table2[[#This Row],[Kamp]],"- ")</f>
        <v>Copenhagen FC</v>
      </c>
      <c r="D602">
        <v>44906</v>
      </c>
      <c r="E602">
        <v>35341</v>
      </c>
      <c r="F602">
        <v>20222023</v>
      </c>
      <c r="G602" t="s">
        <v>17</v>
      </c>
      <c r="H602" t="s">
        <v>667</v>
      </c>
      <c r="I602" t="s">
        <v>677</v>
      </c>
      <c r="J602">
        <v>1</v>
      </c>
      <c r="K602">
        <v>29513</v>
      </c>
      <c r="L602">
        <v>1</v>
      </c>
      <c r="M602" t="s">
        <v>630</v>
      </c>
      <c r="N602" t="s">
        <v>253</v>
      </c>
      <c r="O602" t="s">
        <v>248</v>
      </c>
      <c r="P602">
        <v>69</v>
      </c>
      <c r="Q602">
        <v>31</v>
      </c>
      <c r="R602">
        <f>SUMIFS(Table2[number],Table2[Event],"Goal",Table2[H/U],"HOME",Table2[GameID],Table2[[#This Row],[GameID]],Table2[GameTime],"&lt;="&amp;Table2[[#This Row],[GameTime]])</f>
        <v>2</v>
      </c>
      <c r="S602">
        <f>SUMIFS(Table2[number],Table2[Event],"Goal",Table2[H/U],"AWAY",Table2[GameID],Table2[[#This Row],[GameID]],Table2[GameTime],"&lt;="&amp;Table2[[#This Row],[GameTime]])</f>
        <v>3</v>
      </c>
      <c r="T602" t="str">
        <f>IF(Table2[[#This Row],[Event]]="Goal",Table2[[#This Row],[Hscore]]&amp;"-"&amp;Table2[[#This Row],[Uscore]],"")</f>
        <v>2-3</v>
      </c>
      <c r="U602">
        <v>975</v>
      </c>
      <c r="V602" s="1">
        <f>Table2[[#This Row],[GameTime]]-(Table2[[#This Row],[period]]-1)*1200</f>
        <v>975</v>
      </c>
      <c r="W602" s="1">
        <f>ROUNDDOWN(Table2[[#This Row],[Time]]/60,0)</f>
        <v>16</v>
      </c>
      <c r="X602" s="1">
        <f>ROUNDDOWN((Table2[[#This Row],[Time]]/60-Table2[[#This Row],[Time2]])*60,0)</f>
        <v>15</v>
      </c>
      <c r="Y602" s="1">
        <f>IF(Table2[[#This Row],[Time2]]&lt;10,0&amp;Table2[[#This Row],[Time2]],Table2[[#This Row],[Time2]])</f>
        <v>16</v>
      </c>
      <c r="Z602" s="1">
        <f>IF(Table2[[#This Row],[Time3]]&lt;10,0&amp;Table2[[#This Row],[Time3]],Table2[[#This Row],[Time3]])</f>
        <v>15</v>
      </c>
      <c r="AA602" s="2" t="str">
        <f>Table2[[#This Row],[Time4]]&amp;":"&amp;Table2[[#This Row],[Time5]]</f>
        <v>16:15</v>
      </c>
      <c r="AB602" s="1" t="str" cm="1">
        <f t="array" ref="AB602">IFERROR(IF(Table2[[#This Row],[code]]="","",_xlfn.IFS(AND(Table2[[#This Row],[code]]&lt;400,Table2[[#This Row],[code]]&lt;&gt;""),2,Table2[[#This Row],[code]]&gt;500,4)),"")</f>
        <v/>
      </c>
      <c r="AC602" s="1" t="str">
        <f>IF(Table2[[#This Row],[Event]]="Penalty",Table2[[#This Row],[number]],IF(Table2[[#This Row],[Event]]="Time-Out",401,""))</f>
        <v/>
      </c>
      <c r="AD602" s="1">
        <f>ROW(A601)</f>
        <v>601</v>
      </c>
      <c r="AE602" s="1">
        <f>COUNTIFS(Table2[GameID],Table2[[#This Row],[GameID]],Table2[Column1],"&lt;="&amp;Table2[[#This Row],[Column1]])-1</f>
        <v>7</v>
      </c>
    </row>
    <row r="603" spans="1:31" x14ac:dyDescent="0.45">
      <c r="A603" t="s">
        <v>361</v>
      </c>
      <c r="B603" t="str">
        <f>_xlfn.TEXTBEFORE(Table2[[#This Row],[Kamp]]," - ")</f>
        <v>Hvidovre Attack</v>
      </c>
      <c r="C603" t="str">
        <f>_xlfn.TEXTAFTER(Table2[[#This Row],[Kamp]],"- ")</f>
        <v>Copenhagen FC</v>
      </c>
      <c r="D603">
        <v>44906</v>
      </c>
      <c r="E603">
        <v>35341</v>
      </c>
      <c r="F603">
        <v>20222023</v>
      </c>
      <c r="G603" t="s">
        <v>17</v>
      </c>
      <c r="H603" t="s">
        <v>667</v>
      </c>
      <c r="I603" t="s">
        <v>677</v>
      </c>
      <c r="J603">
        <v>2</v>
      </c>
      <c r="K603">
        <v>29513</v>
      </c>
      <c r="L603">
        <v>1</v>
      </c>
      <c r="M603" t="s">
        <v>630</v>
      </c>
      <c r="N603" t="s">
        <v>243</v>
      </c>
      <c r="O603" t="s">
        <v>245</v>
      </c>
      <c r="P603">
        <v>17</v>
      </c>
      <c r="Q603">
        <v>22</v>
      </c>
      <c r="R603">
        <f>SUMIFS(Table2[number],Table2[Event],"Goal",Table2[H/U],"HOME",Table2[GameID],Table2[[#This Row],[GameID]],Table2[GameTime],"&lt;="&amp;Table2[[#This Row],[GameTime]])</f>
        <v>2</v>
      </c>
      <c r="S603">
        <f>SUMIFS(Table2[number],Table2[Event],"Goal",Table2[H/U],"AWAY",Table2[GameID],Table2[[#This Row],[GameID]],Table2[GameTime],"&lt;="&amp;Table2[[#This Row],[GameTime]])</f>
        <v>4</v>
      </c>
      <c r="T603" t="str">
        <f>IF(Table2[[#This Row],[Event]]="Goal",Table2[[#This Row],[Hscore]]&amp;"-"&amp;Table2[[#This Row],[Uscore]],"")</f>
        <v>2-4</v>
      </c>
      <c r="U603">
        <v>1272</v>
      </c>
      <c r="V603" s="1">
        <f>Table2[[#This Row],[GameTime]]-(Table2[[#This Row],[period]]-1)*1200</f>
        <v>72</v>
      </c>
      <c r="W603" s="1">
        <f>ROUNDDOWN(Table2[[#This Row],[Time]]/60,0)</f>
        <v>1</v>
      </c>
      <c r="X603" s="1">
        <f>ROUNDDOWN((Table2[[#This Row],[Time]]/60-Table2[[#This Row],[Time2]])*60,0)</f>
        <v>12</v>
      </c>
      <c r="Y603" s="1" t="str">
        <f>IF(Table2[[#This Row],[Time2]]&lt;10,0&amp;Table2[[#This Row],[Time2]],Table2[[#This Row],[Time2]])</f>
        <v>01</v>
      </c>
      <c r="Z603" s="1">
        <f>IF(Table2[[#This Row],[Time3]]&lt;10,0&amp;Table2[[#This Row],[Time3]],Table2[[#This Row],[Time3]])</f>
        <v>12</v>
      </c>
      <c r="AA603" s="2" t="str">
        <f>Table2[[#This Row],[Time4]]&amp;":"&amp;Table2[[#This Row],[Time5]]</f>
        <v>01:12</v>
      </c>
      <c r="AB603" s="1" t="str" cm="1">
        <f t="array" ref="AB603">IFERROR(IF(Table2[[#This Row],[code]]="","",_xlfn.IFS(AND(Table2[[#This Row],[code]]&lt;400,Table2[[#This Row],[code]]&lt;&gt;""),2,Table2[[#This Row],[code]]&gt;500,4)),"")</f>
        <v/>
      </c>
      <c r="AC603" s="1" t="str">
        <f>IF(Table2[[#This Row],[Event]]="Penalty",Table2[[#This Row],[number]],IF(Table2[[#This Row],[Event]]="Time-Out",401,""))</f>
        <v/>
      </c>
      <c r="AD603" s="1">
        <f>ROW(A602)</f>
        <v>602</v>
      </c>
      <c r="AE603" s="1">
        <f>COUNTIFS(Table2[GameID],Table2[[#This Row],[GameID]],Table2[Column1],"&lt;="&amp;Table2[[#This Row],[Column1]])-1</f>
        <v>8</v>
      </c>
    </row>
    <row r="604" spans="1:31" x14ac:dyDescent="0.45">
      <c r="A604" t="s">
        <v>361</v>
      </c>
      <c r="B604" t="str">
        <f>_xlfn.TEXTBEFORE(Table2[[#This Row],[Kamp]]," - ")</f>
        <v>Hvidovre Attack</v>
      </c>
      <c r="C604" t="str">
        <f>_xlfn.TEXTAFTER(Table2[[#This Row],[Kamp]],"- ")</f>
        <v>Copenhagen FC</v>
      </c>
      <c r="D604">
        <v>44906</v>
      </c>
      <c r="E604">
        <v>35341</v>
      </c>
      <c r="F604">
        <v>20222023</v>
      </c>
      <c r="G604" t="s">
        <v>17</v>
      </c>
      <c r="H604" t="s">
        <v>659</v>
      </c>
      <c r="I604" t="s">
        <v>678</v>
      </c>
      <c r="J604">
        <v>2</v>
      </c>
      <c r="K604">
        <v>29511</v>
      </c>
      <c r="L604">
        <v>205</v>
      </c>
      <c r="M604" t="s">
        <v>631</v>
      </c>
      <c r="N604" t="s">
        <v>191</v>
      </c>
      <c r="O604" t="s">
        <v>634</v>
      </c>
      <c r="P604">
        <v>89</v>
      </c>
      <c r="Q604" t="s">
        <v>634</v>
      </c>
      <c r="R604">
        <f>SUMIFS(Table2[number],Table2[Event],"Goal",Table2[H/U],"HOME",Table2[GameID],Table2[[#This Row],[GameID]],Table2[GameTime],"&lt;="&amp;Table2[[#This Row],[GameTime]])</f>
        <v>2</v>
      </c>
      <c r="S604">
        <f>SUMIFS(Table2[number],Table2[Event],"Goal",Table2[H/U],"AWAY",Table2[GameID],Table2[[#This Row],[GameID]],Table2[GameTime],"&lt;="&amp;Table2[[#This Row],[GameTime]])</f>
        <v>4</v>
      </c>
      <c r="T604" t="str">
        <f>IF(Table2[[#This Row],[Event]]="Goal",Table2[[#This Row],[Hscore]]&amp;"-"&amp;Table2[[#This Row],[Uscore]],"")</f>
        <v/>
      </c>
      <c r="U604">
        <v>1495</v>
      </c>
      <c r="V604" s="1">
        <f>Table2[[#This Row],[GameTime]]-(Table2[[#This Row],[period]]-1)*1200</f>
        <v>295</v>
      </c>
      <c r="W604" s="1">
        <f>ROUNDDOWN(Table2[[#This Row],[Time]]/60,0)</f>
        <v>4</v>
      </c>
      <c r="X604" s="1">
        <f>ROUNDDOWN((Table2[[#This Row],[Time]]/60-Table2[[#This Row],[Time2]])*60,0)</f>
        <v>55</v>
      </c>
      <c r="Y604" s="1" t="str">
        <f>IF(Table2[[#This Row],[Time2]]&lt;10,0&amp;Table2[[#This Row],[Time2]],Table2[[#This Row],[Time2]])</f>
        <v>04</v>
      </c>
      <c r="Z604" s="1">
        <f>IF(Table2[[#This Row],[Time3]]&lt;10,0&amp;Table2[[#This Row],[Time3]],Table2[[#This Row],[Time3]])</f>
        <v>55</v>
      </c>
      <c r="AA604" s="2" t="str">
        <f>Table2[[#This Row],[Time4]]&amp;":"&amp;Table2[[#This Row],[Time5]]</f>
        <v>04:55</v>
      </c>
      <c r="AB604" s="1" cm="1">
        <f t="array" ref="AB604">IFERROR(IF(Table2[[#This Row],[code]]="","",_xlfn.IFS(AND(Table2[[#This Row],[code]]&lt;400,Table2[[#This Row],[code]]&lt;&gt;""),2,Table2[[#This Row],[code]]&gt;500,4)),"")</f>
        <v>2</v>
      </c>
      <c r="AC604" s="1">
        <f>IF(Table2[[#This Row],[Event]]="Penalty",Table2[[#This Row],[number]],IF(Table2[[#This Row],[Event]]="Time-Out",401,""))</f>
        <v>205</v>
      </c>
      <c r="AD604" s="1">
        <f>ROW(A603)</f>
        <v>603</v>
      </c>
      <c r="AE604" s="1">
        <f>COUNTIFS(Table2[GameID],Table2[[#This Row],[GameID]],Table2[Column1],"&lt;="&amp;Table2[[#This Row],[Column1]])-1</f>
        <v>9</v>
      </c>
    </row>
    <row r="605" spans="1:31" x14ac:dyDescent="0.45">
      <c r="A605" t="s">
        <v>361</v>
      </c>
      <c r="B605" t="str">
        <f>_xlfn.TEXTBEFORE(Table2[[#This Row],[Kamp]]," - ")</f>
        <v>Hvidovre Attack</v>
      </c>
      <c r="C605" t="str">
        <f>_xlfn.TEXTAFTER(Table2[[#This Row],[Kamp]],"- ")</f>
        <v>Copenhagen FC</v>
      </c>
      <c r="D605">
        <v>44906</v>
      </c>
      <c r="E605">
        <v>35341</v>
      </c>
      <c r="F605">
        <v>20222023</v>
      </c>
      <c r="G605" t="s">
        <v>17</v>
      </c>
      <c r="H605" t="s">
        <v>659</v>
      </c>
      <c r="I605" t="s">
        <v>678</v>
      </c>
      <c r="J605">
        <v>2</v>
      </c>
      <c r="K605">
        <v>29511</v>
      </c>
      <c r="L605">
        <v>208</v>
      </c>
      <c r="M605" t="s">
        <v>631</v>
      </c>
      <c r="N605" t="s">
        <v>191</v>
      </c>
      <c r="O605" t="s">
        <v>634</v>
      </c>
      <c r="P605">
        <v>89</v>
      </c>
      <c r="Q605" t="s">
        <v>634</v>
      </c>
      <c r="R605">
        <f>SUMIFS(Table2[number],Table2[Event],"Goal",Table2[H/U],"HOME",Table2[GameID],Table2[[#This Row],[GameID]],Table2[GameTime],"&lt;="&amp;Table2[[#This Row],[GameTime]])</f>
        <v>2</v>
      </c>
      <c r="S605">
        <f>SUMIFS(Table2[number],Table2[Event],"Goal",Table2[H/U],"AWAY",Table2[GameID],Table2[[#This Row],[GameID]],Table2[GameTime],"&lt;="&amp;Table2[[#This Row],[GameTime]])</f>
        <v>4</v>
      </c>
      <c r="T605" t="str">
        <f>IF(Table2[[#This Row],[Event]]="Goal",Table2[[#This Row],[Hscore]]&amp;"-"&amp;Table2[[#This Row],[Uscore]],"")</f>
        <v/>
      </c>
      <c r="U605">
        <v>1857</v>
      </c>
      <c r="V605" s="1">
        <f>Table2[[#This Row],[GameTime]]-(Table2[[#This Row],[period]]-1)*1200</f>
        <v>657</v>
      </c>
      <c r="W605" s="1">
        <f>ROUNDDOWN(Table2[[#This Row],[Time]]/60,0)</f>
        <v>10</v>
      </c>
      <c r="X605" s="1">
        <f>ROUNDDOWN((Table2[[#This Row],[Time]]/60-Table2[[#This Row],[Time2]])*60,0)</f>
        <v>57</v>
      </c>
      <c r="Y605" s="1">
        <f>IF(Table2[[#This Row],[Time2]]&lt;10,0&amp;Table2[[#This Row],[Time2]],Table2[[#This Row],[Time2]])</f>
        <v>10</v>
      </c>
      <c r="Z605" s="1">
        <f>IF(Table2[[#This Row],[Time3]]&lt;10,0&amp;Table2[[#This Row],[Time3]],Table2[[#This Row],[Time3]])</f>
        <v>57</v>
      </c>
      <c r="AA605" s="2" t="str">
        <f>Table2[[#This Row],[Time4]]&amp;":"&amp;Table2[[#This Row],[Time5]]</f>
        <v>10:57</v>
      </c>
      <c r="AB605" s="1" cm="1">
        <f t="array" ref="AB605">IFERROR(IF(Table2[[#This Row],[code]]="","",_xlfn.IFS(AND(Table2[[#This Row],[code]]&lt;400,Table2[[#This Row],[code]]&lt;&gt;""),2,Table2[[#This Row],[code]]&gt;500,4)),"")</f>
        <v>2</v>
      </c>
      <c r="AC605" s="1">
        <f>IF(Table2[[#This Row],[Event]]="Penalty",Table2[[#This Row],[number]],IF(Table2[[#This Row],[Event]]="Time-Out",401,""))</f>
        <v>208</v>
      </c>
      <c r="AD605" s="1">
        <f>ROW(A604)</f>
        <v>604</v>
      </c>
      <c r="AE605" s="1">
        <f>COUNTIFS(Table2[GameID],Table2[[#This Row],[GameID]],Table2[Column1],"&lt;="&amp;Table2[[#This Row],[Column1]])-1</f>
        <v>10</v>
      </c>
    </row>
    <row r="606" spans="1:31" x14ac:dyDescent="0.45">
      <c r="A606" t="s">
        <v>361</v>
      </c>
      <c r="B606" t="str">
        <f>_xlfn.TEXTBEFORE(Table2[[#This Row],[Kamp]]," - ")</f>
        <v>Hvidovre Attack</v>
      </c>
      <c r="C606" t="str">
        <f>_xlfn.TEXTAFTER(Table2[[#This Row],[Kamp]],"- ")</f>
        <v>Copenhagen FC</v>
      </c>
      <c r="D606">
        <v>44906</v>
      </c>
      <c r="E606">
        <v>35341</v>
      </c>
      <c r="F606">
        <v>20222023</v>
      </c>
      <c r="G606" t="s">
        <v>17</v>
      </c>
      <c r="H606" t="s">
        <v>667</v>
      </c>
      <c r="I606" t="s">
        <v>677</v>
      </c>
      <c r="J606">
        <v>2</v>
      </c>
      <c r="K606">
        <v>29513</v>
      </c>
      <c r="L606">
        <v>1</v>
      </c>
      <c r="M606" t="s">
        <v>630</v>
      </c>
      <c r="N606" t="s">
        <v>253</v>
      </c>
      <c r="O606" t="s">
        <v>240</v>
      </c>
      <c r="P606">
        <v>69</v>
      </c>
      <c r="Q606">
        <v>3</v>
      </c>
      <c r="R606">
        <f>SUMIFS(Table2[number],Table2[Event],"Goal",Table2[H/U],"HOME",Table2[GameID],Table2[[#This Row],[GameID]],Table2[GameTime],"&lt;="&amp;Table2[[#This Row],[GameTime]])</f>
        <v>2</v>
      </c>
      <c r="S606">
        <f>SUMIFS(Table2[number],Table2[Event],"Goal",Table2[H/U],"AWAY",Table2[GameID],Table2[[#This Row],[GameID]],Table2[GameTime],"&lt;="&amp;Table2[[#This Row],[GameTime]])</f>
        <v>5</v>
      </c>
      <c r="T606" t="str">
        <f>IF(Table2[[#This Row],[Event]]="Goal",Table2[[#This Row],[Hscore]]&amp;"-"&amp;Table2[[#This Row],[Uscore]],"")</f>
        <v>2-5</v>
      </c>
      <c r="U606">
        <v>1930</v>
      </c>
      <c r="V606" s="1">
        <f>Table2[[#This Row],[GameTime]]-(Table2[[#This Row],[period]]-1)*1200</f>
        <v>730</v>
      </c>
      <c r="W606" s="1">
        <f>ROUNDDOWN(Table2[[#This Row],[Time]]/60,0)</f>
        <v>12</v>
      </c>
      <c r="X606" s="1">
        <f>ROUNDDOWN((Table2[[#This Row],[Time]]/60-Table2[[#This Row],[Time2]])*60,0)</f>
        <v>9</v>
      </c>
      <c r="Y606" s="1">
        <f>IF(Table2[[#This Row],[Time2]]&lt;10,0&amp;Table2[[#This Row],[Time2]],Table2[[#This Row],[Time2]])</f>
        <v>12</v>
      </c>
      <c r="Z606" s="1" t="str">
        <f>IF(Table2[[#This Row],[Time3]]&lt;10,0&amp;Table2[[#This Row],[Time3]],Table2[[#This Row],[Time3]])</f>
        <v>09</v>
      </c>
      <c r="AA606" s="2" t="str">
        <f>Table2[[#This Row],[Time4]]&amp;":"&amp;Table2[[#This Row],[Time5]]</f>
        <v>12:09</v>
      </c>
      <c r="AB606" s="1" t="str" cm="1">
        <f t="array" ref="AB606">IFERROR(IF(Table2[[#This Row],[code]]="","",_xlfn.IFS(AND(Table2[[#This Row],[code]]&lt;400,Table2[[#This Row],[code]]&lt;&gt;""),2,Table2[[#This Row],[code]]&gt;500,4)),"")</f>
        <v/>
      </c>
      <c r="AC606" s="1" t="str">
        <f>IF(Table2[[#This Row],[Event]]="Penalty",Table2[[#This Row],[number]],IF(Table2[[#This Row],[Event]]="Time-Out",401,""))</f>
        <v/>
      </c>
      <c r="AD606" s="1">
        <f>ROW(A605)</f>
        <v>605</v>
      </c>
      <c r="AE606" s="1">
        <f>COUNTIFS(Table2[GameID],Table2[[#This Row],[GameID]],Table2[Column1],"&lt;="&amp;Table2[[#This Row],[Column1]])-1</f>
        <v>11</v>
      </c>
    </row>
    <row r="607" spans="1:31" x14ac:dyDescent="0.45">
      <c r="A607" t="s">
        <v>361</v>
      </c>
      <c r="B607" t="str">
        <f>_xlfn.TEXTBEFORE(Table2[[#This Row],[Kamp]]," - ")</f>
        <v>Hvidovre Attack</v>
      </c>
      <c r="C607" t="str">
        <f>_xlfn.TEXTAFTER(Table2[[#This Row],[Kamp]],"- ")</f>
        <v>Copenhagen FC</v>
      </c>
      <c r="D607">
        <v>44906</v>
      </c>
      <c r="E607">
        <v>35341</v>
      </c>
      <c r="F607">
        <v>20222023</v>
      </c>
      <c r="G607" t="s">
        <v>17</v>
      </c>
      <c r="H607" t="s">
        <v>667</v>
      </c>
      <c r="I607" t="s">
        <v>677</v>
      </c>
      <c r="J607">
        <v>2</v>
      </c>
      <c r="K607">
        <v>29513</v>
      </c>
      <c r="L607">
        <v>1</v>
      </c>
      <c r="M607" t="s">
        <v>630</v>
      </c>
      <c r="N607" t="s">
        <v>253</v>
      </c>
      <c r="O607" t="s">
        <v>240</v>
      </c>
      <c r="P607">
        <v>69</v>
      </c>
      <c r="Q607">
        <v>3</v>
      </c>
      <c r="R607">
        <f>SUMIFS(Table2[number],Table2[Event],"Goal",Table2[H/U],"HOME",Table2[GameID],Table2[[#This Row],[GameID]],Table2[GameTime],"&lt;="&amp;Table2[[#This Row],[GameTime]])</f>
        <v>2</v>
      </c>
      <c r="S607">
        <f>SUMIFS(Table2[number],Table2[Event],"Goal",Table2[H/U],"AWAY",Table2[GameID],Table2[[#This Row],[GameID]],Table2[GameTime],"&lt;="&amp;Table2[[#This Row],[GameTime]])</f>
        <v>6</v>
      </c>
      <c r="T607" t="str">
        <f>IF(Table2[[#This Row],[Event]]="Goal",Table2[[#This Row],[Hscore]]&amp;"-"&amp;Table2[[#This Row],[Uscore]],"")</f>
        <v>2-6</v>
      </c>
      <c r="U607">
        <v>2349</v>
      </c>
      <c r="V607" s="1">
        <f>Table2[[#This Row],[GameTime]]-(Table2[[#This Row],[period]]-1)*1200</f>
        <v>1149</v>
      </c>
      <c r="W607" s="1">
        <f>ROUNDDOWN(Table2[[#This Row],[Time]]/60,0)</f>
        <v>19</v>
      </c>
      <c r="X607" s="1">
        <f>ROUNDDOWN((Table2[[#This Row],[Time]]/60-Table2[[#This Row],[Time2]])*60,0)</f>
        <v>8</v>
      </c>
      <c r="Y607" s="1">
        <f>IF(Table2[[#This Row],[Time2]]&lt;10,0&amp;Table2[[#This Row],[Time2]],Table2[[#This Row],[Time2]])</f>
        <v>19</v>
      </c>
      <c r="Z607" s="1" t="str">
        <f>IF(Table2[[#This Row],[Time3]]&lt;10,0&amp;Table2[[#This Row],[Time3]],Table2[[#This Row],[Time3]])</f>
        <v>08</v>
      </c>
      <c r="AA607" s="2" t="str">
        <f>Table2[[#This Row],[Time4]]&amp;":"&amp;Table2[[#This Row],[Time5]]</f>
        <v>19:08</v>
      </c>
      <c r="AB607" s="1" t="str" cm="1">
        <f t="array" ref="AB607">IFERROR(IF(Table2[[#This Row],[code]]="","",_xlfn.IFS(AND(Table2[[#This Row],[code]]&lt;400,Table2[[#This Row],[code]]&lt;&gt;""),2,Table2[[#This Row],[code]]&gt;500,4)),"")</f>
        <v/>
      </c>
      <c r="AC607" s="1" t="str">
        <f>IF(Table2[[#This Row],[Event]]="Penalty",Table2[[#This Row],[number]],IF(Table2[[#This Row],[Event]]="Time-Out",401,""))</f>
        <v/>
      </c>
      <c r="AD607" s="1">
        <f>ROW(A606)</f>
        <v>606</v>
      </c>
      <c r="AE607" s="1">
        <f>COUNTIFS(Table2[GameID],Table2[[#This Row],[GameID]],Table2[Column1],"&lt;="&amp;Table2[[#This Row],[Column1]])-1</f>
        <v>12</v>
      </c>
    </row>
    <row r="608" spans="1:31" x14ac:dyDescent="0.45">
      <c r="A608" t="s">
        <v>361</v>
      </c>
      <c r="B608" t="str">
        <f>_xlfn.TEXTBEFORE(Table2[[#This Row],[Kamp]]," - ")</f>
        <v>Hvidovre Attack</v>
      </c>
      <c r="C608" t="str">
        <f>_xlfn.TEXTAFTER(Table2[[#This Row],[Kamp]],"- ")</f>
        <v>Copenhagen FC</v>
      </c>
      <c r="D608">
        <v>44906</v>
      </c>
      <c r="E608">
        <v>35341</v>
      </c>
      <c r="F608">
        <v>20222023</v>
      </c>
      <c r="G608" t="s">
        <v>17</v>
      </c>
      <c r="H608" t="s">
        <v>667</v>
      </c>
      <c r="I608" t="s">
        <v>677</v>
      </c>
      <c r="J608">
        <v>3</v>
      </c>
      <c r="K608">
        <v>29513</v>
      </c>
      <c r="L608">
        <v>201</v>
      </c>
      <c r="M608" t="s">
        <v>631</v>
      </c>
      <c r="N608" t="s">
        <v>276</v>
      </c>
      <c r="O608" t="s">
        <v>634</v>
      </c>
      <c r="P608">
        <v>9</v>
      </c>
      <c r="Q608" t="s">
        <v>634</v>
      </c>
      <c r="R608">
        <f>SUMIFS(Table2[number],Table2[Event],"Goal",Table2[H/U],"HOME",Table2[GameID],Table2[[#This Row],[GameID]],Table2[GameTime],"&lt;="&amp;Table2[[#This Row],[GameTime]])</f>
        <v>2</v>
      </c>
      <c r="S608">
        <f>SUMIFS(Table2[number],Table2[Event],"Goal",Table2[H/U],"AWAY",Table2[GameID],Table2[[#This Row],[GameID]],Table2[GameTime],"&lt;="&amp;Table2[[#This Row],[GameTime]])</f>
        <v>6</v>
      </c>
      <c r="T608" t="str">
        <f>IF(Table2[[#This Row],[Event]]="Goal",Table2[[#This Row],[Hscore]]&amp;"-"&amp;Table2[[#This Row],[Uscore]],"")</f>
        <v/>
      </c>
      <c r="U608">
        <v>2495</v>
      </c>
      <c r="V608" s="1">
        <f>Table2[[#This Row],[GameTime]]-(Table2[[#This Row],[period]]-1)*1200</f>
        <v>95</v>
      </c>
      <c r="W608" s="1">
        <f>ROUNDDOWN(Table2[[#This Row],[Time]]/60,0)</f>
        <v>1</v>
      </c>
      <c r="X608" s="1">
        <f>ROUNDDOWN((Table2[[#This Row],[Time]]/60-Table2[[#This Row],[Time2]])*60,0)</f>
        <v>35</v>
      </c>
      <c r="Y608" s="1" t="str">
        <f>IF(Table2[[#This Row],[Time2]]&lt;10,0&amp;Table2[[#This Row],[Time2]],Table2[[#This Row],[Time2]])</f>
        <v>01</v>
      </c>
      <c r="Z608" s="1">
        <f>IF(Table2[[#This Row],[Time3]]&lt;10,0&amp;Table2[[#This Row],[Time3]],Table2[[#This Row],[Time3]])</f>
        <v>35</v>
      </c>
      <c r="AA608" s="2" t="str">
        <f>Table2[[#This Row],[Time4]]&amp;":"&amp;Table2[[#This Row],[Time5]]</f>
        <v>01:35</v>
      </c>
      <c r="AB608" s="1" cm="1">
        <f t="array" ref="AB608">IFERROR(IF(Table2[[#This Row],[code]]="","",_xlfn.IFS(AND(Table2[[#This Row],[code]]&lt;400,Table2[[#This Row],[code]]&lt;&gt;""),2,Table2[[#This Row],[code]]&gt;500,4)),"")</f>
        <v>2</v>
      </c>
      <c r="AC608" s="1">
        <f>IF(Table2[[#This Row],[Event]]="Penalty",Table2[[#This Row],[number]],IF(Table2[[#This Row],[Event]]="Time-Out",401,""))</f>
        <v>201</v>
      </c>
      <c r="AD608" s="1">
        <f>ROW(A607)</f>
        <v>607</v>
      </c>
      <c r="AE608" s="1">
        <f>COUNTIFS(Table2[GameID],Table2[[#This Row],[GameID]],Table2[Column1],"&lt;="&amp;Table2[[#This Row],[Column1]])-1</f>
        <v>13</v>
      </c>
    </row>
    <row r="609" spans="1:31" x14ac:dyDescent="0.45">
      <c r="A609" t="s">
        <v>361</v>
      </c>
      <c r="B609" t="str">
        <f>_xlfn.TEXTBEFORE(Table2[[#This Row],[Kamp]]," - ")</f>
        <v>Hvidovre Attack</v>
      </c>
      <c r="C609" t="str">
        <f>_xlfn.TEXTAFTER(Table2[[#This Row],[Kamp]],"- ")</f>
        <v>Copenhagen FC</v>
      </c>
      <c r="D609">
        <v>44906</v>
      </c>
      <c r="E609">
        <v>35341</v>
      </c>
      <c r="F609">
        <v>20222023</v>
      </c>
      <c r="G609" t="s">
        <v>17</v>
      </c>
      <c r="H609" t="s">
        <v>659</v>
      </c>
      <c r="I609" t="s">
        <v>678</v>
      </c>
      <c r="J609">
        <v>3</v>
      </c>
      <c r="K609">
        <v>29511</v>
      </c>
      <c r="L609">
        <v>1</v>
      </c>
      <c r="M609" t="s">
        <v>630</v>
      </c>
      <c r="N609" t="s">
        <v>322</v>
      </c>
      <c r="O609" t="s">
        <v>59</v>
      </c>
      <c r="P609">
        <v>40</v>
      </c>
      <c r="Q609">
        <v>2</v>
      </c>
      <c r="R609">
        <f>SUMIFS(Table2[number],Table2[Event],"Goal",Table2[H/U],"HOME",Table2[GameID],Table2[[#This Row],[GameID]],Table2[GameTime],"&lt;="&amp;Table2[[#This Row],[GameTime]])</f>
        <v>3</v>
      </c>
      <c r="S609">
        <f>SUMIFS(Table2[number],Table2[Event],"Goal",Table2[H/U],"AWAY",Table2[GameID],Table2[[#This Row],[GameID]],Table2[GameTime],"&lt;="&amp;Table2[[#This Row],[GameTime]])</f>
        <v>6</v>
      </c>
      <c r="T609" t="str">
        <f>IF(Table2[[#This Row],[Event]]="Goal",Table2[[#This Row],[Hscore]]&amp;"-"&amp;Table2[[#This Row],[Uscore]],"")</f>
        <v>3-6</v>
      </c>
      <c r="U609">
        <v>3046</v>
      </c>
      <c r="V609" s="1">
        <f>Table2[[#This Row],[GameTime]]-(Table2[[#This Row],[period]]-1)*1200</f>
        <v>646</v>
      </c>
      <c r="W609" s="1">
        <f>ROUNDDOWN(Table2[[#This Row],[Time]]/60,0)</f>
        <v>10</v>
      </c>
      <c r="X609" s="1">
        <f>ROUNDDOWN((Table2[[#This Row],[Time]]/60-Table2[[#This Row],[Time2]])*60,0)</f>
        <v>46</v>
      </c>
      <c r="Y609" s="1">
        <f>IF(Table2[[#This Row],[Time2]]&lt;10,0&amp;Table2[[#This Row],[Time2]],Table2[[#This Row],[Time2]])</f>
        <v>10</v>
      </c>
      <c r="Z609" s="1">
        <f>IF(Table2[[#This Row],[Time3]]&lt;10,0&amp;Table2[[#This Row],[Time3]],Table2[[#This Row],[Time3]])</f>
        <v>46</v>
      </c>
      <c r="AA609" s="2" t="str">
        <f>Table2[[#This Row],[Time4]]&amp;":"&amp;Table2[[#This Row],[Time5]]</f>
        <v>10:46</v>
      </c>
      <c r="AB609" s="1" t="str" cm="1">
        <f t="array" ref="AB609">IFERROR(IF(Table2[[#This Row],[code]]="","",_xlfn.IFS(AND(Table2[[#This Row],[code]]&lt;400,Table2[[#This Row],[code]]&lt;&gt;""),2,Table2[[#This Row],[code]]&gt;500,4)),"")</f>
        <v/>
      </c>
      <c r="AC609" s="1" t="str">
        <f>IF(Table2[[#This Row],[Event]]="Penalty",Table2[[#This Row],[number]],IF(Table2[[#This Row],[Event]]="Time-Out",401,""))</f>
        <v/>
      </c>
      <c r="AD609" s="1">
        <f>ROW(A608)</f>
        <v>608</v>
      </c>
      <c r="AE609" s="1">
        <f>COUNTIFS(Table2[GameID],Table2[[#This Row],[GameID]],Table2[Column1],"&lt;="&amp;Table2[[#This Row],[Column1]])-1</f>
        <v>14</v>
      </c>
    </row>
    <row r="610" spans="1:31" x14ac:dyDescent="0.45">
      <c r="A610" t="s">
        <v>361</v>
      </c>
      <c r="B610" t="str">
        <f>_xlfn.TEXTBEFORE(Table2[[#This Row],[Kamp]]," - ")</f>
        <v>Hvidovre Attack</v>
      </c>
      <c r="C610" t="str">
        <f>_xlfn.TEXTAFTER(Table2[[#This Row],[Kamp]],"- ")</f>
        <v>Copenhagen FC</v>
      </c>
      <c r="D610">
        <v>44906</v>
      </c>
      <c r="E610">
        <v>35341</v>
      </c>
      <c r="F610">
        <v>20222023</v>
      </c>
      <c r="G610" t="s">
        <v>17</v>
      </c>
      <c r="H610" t="s">
        <v>667</v>
      </c>
      <c r="I610" t="s">
        <v>677</v>
      </c>
      <c r="J610">
        <v>3</v>
      </c>
      <c r="K610">
        <v>29513</v>
      </c>
      <c r="L610">
        <v>201</v>
      </c>
      <c r="M610" t="s">
        <v>631</v>
      </c>
      <c r="N610" t="s">
        <v>253</v>
      </c>
      <c r="O610" t="s">
        <v>634</v>
      </c>
      <c r="P610">
        <v>69</v>
      </c>
      <c r="Q610" t="s">
        <v>634</v>
      </c>
      <c r="R610">
        <f>SUMIFS(Table2[number],Table2[Event],"Goal",Table2[H/U],"HOME",Table2[GameID],Table2[[#This Row],[GameID]],Table2[GameTime],"&lt;="&amp;Table2[[#This Row],[GameTime]])</f>
        <v>3</v>
      </c>
      <c r="S610">
        <f>SUMIFS(Table2[number],Table2[Event],"Goal",Table2[H/U],"AWAY",Table2[GameID],Table2[[#This Row],[GameID]],Table2[GameTime],"&lt;="&amp;Table2[[#This Row],[GameTime]])</f>
        <v>6</v>
      </c>
      <c r="T610" t="str">
        <f>IF(Table2[[#This Row],[Event]]="Goal",Table2[[#This Row],[Hscore]]&amp;"-"&amp;Table2[[#This Row],[Uscore]],"")</f>
        <v/>
      </c>
      <c r="U610">
        <v>3185</v>
      </c>
      <c r="V610" s="1">
        <f>Table2[[#This Row],[GameTime]]-(Table2[[#This Row],[period]]-1)*1200</f>
        <v>785</v>
      </c>
      <c r="W610" s="1">
        <f>ROUNDDOWN(Table2[[#This Row],[Time]]/60,0)</f>
        <v>13</v>
      </c>
      <c r="X610" s="1">
        <f>ROUNDDOWN((Table2[[#This Row],[Time]]/60-Table2[[#This Row],[Time2]])*60,0)</f>
        <v>5</v>
      </c>
      <c r="Y610" s="1">
        <f>IF(Table2[[#This Row],[Time2]]&lt;10,0&amp;Table2[[#This Row],[Time2]],Table2[[#This Row],[Time2]])</f>
        <v>13</v>
      </c>
      <c r="Z610" s="1" t="str">
        <f>IF(Table2[[#This Row],[Time3]]&lt;10,0&amp;Table2[[#This Row],[Time3]],Table2[[#This Row],[Time3]])</f>
        <v>05</v>
      </c>
      <c r="AA610" s="2" t="str">
        <f>Table2[[#This Row],[Time4]]&amp;":"&amp;Table2[[#This Row],[Time5]]</f>
        <v>13:05</v>
      </c>
      <c r="AB610" s="1" cm="1">
        <f t="array" ref="AB610">IFERROR(IF(Table2[[#This Row],[code]]="","",_xlfn.IFS(AND(Table2[[#This Row],[code]]&lt;400,Table2[[#This Row],[code]]&lt;&gt;""),2,Table2[[#This Row],[code]]&gt;500,4)),"")</f>
        <v>2</v>
      </c>
      <c r="AC610" s="1">
        <f>IF(Table2[[#This Row],[Event]]="Penalty",Table2[[#This Row],[number]],IF(Table2[[#This Row],[Event]]="Time-Out",401,""))</f>
        <v>201</v>
      </c>
      <c r="AD610" s="1">
        <f>ROW(A609)</f>
        <v>609</v>
      </c>
      <c r="AE610" s="1">
        <f>COUNTIFS(Table2[GameID],Table2[[#This Row],[GameID]],Table2[Column1],"&lt;="&amp;Table2[[#This Row],[Column1]])-1</f>
        <v>15</v>
      </c>
    </row>
    <row r="611" spans="1:31" x14ac:dyDescent="0.45">
      <c r="A611" t="s">
        <v>361</v>
      </c>
      <c r="B611" t="str">
        <f>_xlfn.TEXTBEFORE(Table2[[#This Row],[Kamp]]," - ")</f>
        <v>Hvidovre Attack</v>
      </c>
      <c r="C611" t="str">
        <f>_xlfn.TEXTAFTER(Table2[[#This Row],[Kamp]],"- ")</f>
        <v>Copenhagen FC</v>
      </c>
      <c r="D611">
        <v>44906</v>
      </c>
      <c r="E611">
        <v>35341</v>
      </c>
      <c r="F611">
        <v>20222023</v>
      </c>
      <c r="G611" t="s">
        <v>17</v>
      </c>
      <c r="H611" t="s">
        <v>659</v>
      </c>
      <c r="I611" t="s">
        <v>678</v>
      </c>
      <c r="J611">
        <v>3</v>
      </c>
      <c r="K611">
        <v>29511</v>
      </c>
      <c r="L611">
        <v>1</v>
      </c>
      <c r="M611" t="s">
        <v>630</v>
      </c>
      <c r="N611" t="s">
        <v>69</v>
      </c>
      <c r="O611" t="s">
        <v>59</v>
      </c>
      <c r="P611">
        <v>45</v>
      </c>
      <c r="Q611">
        <v>2</v>
      </c>
      <c r="R611">
        <f>SUMIFS(Table2[number],Table2[Event],"Goal",Table2[H/U],"HOME",Table2[GameID],Table2[[#This Row],[GameID]],Table2[GameTime],"&lt;="&amp;Table2[[#This Row],[GameTime]])</f>
        <v>4</v>
      </c>
      <c r="S611">
        <f>SUMIFS(Table2[number],Table2[Event],"Goal",Table2[H/U],"AWAY",Table2[GameID],Table2[[#This Row],[GameID]],Table2[GameTime],"&lt;="&amp;Table2[[#This Row],[GameTime]])</f>
        <v>6</v>
      </c>
      <c r="T611" t="str">
        <f>IF(Table2[[#This Row],[Event]]="Goal",Table2[[#This Row],[Hscore]]&amp;"-"&amp;Table2[[#This Row],[Uscore]],"")</f>
        <v>4-6</v>
      </c>
      <c r="U611">
        <v>3278</v>
      </c>
      <c r="V611" s="1">
        <f>Table2[[#This Row],[GameTime]]-(Table2[[#This Row],[period]]-1)*1200</f>
        <v>878</v>
      </c>
      <c r="W611" s="1">
        <f>ROUNDDOWN(Table2[[#This Row],[Time]]/60,0)</f>
        <v>14</v>
      </c>
      <c r="X611" s="1">
        <f>ROUNDDOWN((Table2[[#This Row],[Time]]/60-Table2[[#This Row],[Time2]])*60,0)</f>
        <v>38</v>
      </c>
      <c r="Y611" s="1">
        <f>IF(Table2[[#This Row],[Time2]]&lt;10,0&amp;Table2[[#This Row],[Time2]],Table2[[#This Row],[Time2]])</f>
        <v>14</v>
      </c>
      <c r="Z611" s="1">
        <f>IF(Table2[[#This Row],[Time3]]&lt;10,0&amp;Table2[[#This Row],[Time3]],Table2[[#This Row],[Time3]])</f>
        <v>38</v>
      </c>
      <c r="AA611" s="2" t="str">
        <f>Table2[[#This Row],[Time4]]&amp;":"&amp;Table2[[#This Row],[Time5]]</f>
        <v>14:38</v>
      </c>
      <c r="AB611" s="1" t="str" cm="1">
        <f t="array" ref="AB611">IFERROR(IF(Table2[[#This Row],[code]]="","",_xlfn.IFS(AND(Table2[[#This Row],[code]]&lt;400,Table2[[#This Row],[code]]&lt;&gt;""),2,Table2[[#This Row],[code]]&gt;500,4)),"")</f>
        <v/>
      </c>
      <c r="AC611" s="1" t="str">
        <f>IF(Table2[[#This Row],[Event]]="Penalty",Table2[[#This Row],[number]],IF(Table2[[#This Row],[Event]]="Time-Out",401,""))</f>
        <v/>
      </c>
      <c r="AD611" s="1">
        <f>ROW(A610)</f>
        <v>610</v>
      </c>
      <c r="AE611" s="1">
        <f>COUNTIFS(Table2[GameID],Table2[[#This Row],[GameID]],Table2[Column1],"&lt;="&amp;Table2[[#This Row],[Column1]])-1</f>
        <v>16</v>
      </c>
    </row>
    <row r="612" spans="1:31" x14ac:dyDescent="0.45">
      <c r="A612" t="s">
        <v>361</v>
      </c>
      <c r="B612" t="str">
        <f>_xlfn.TEXTBEFORE(Table2[[#This Row],[Kamp]]," - ")</f>
        <v>Hvidovre Attack</v>
      </c>
      <c r="C612" t="str">
        <f>_xlfn.TEXTAFTER(Table2[[#This Row],[Kamp]],"- ")</f>
        <v>Copenhagen FC</v>
      </c>
      <c r="D612">
        <v>44906</v>
      </c>
      <c r="E612">
        <v>35341</v>
      </c>
      <c r="F612">
        <v>20222023</v>
      </c>
      <c r="G612" t="s">
        <v>17</v>
      </c>
      <c r="H612" t="s">
        <v>667</v>
      </c>
      <c r="I612" t="s">
        <v>677</v>
      </c>
      <c r="J612">
        <v>3</v>
      </c>
      <c r="K612">
        <v>29513</v>
      </c>
      <c r="L612">
        <v>0</v>
      </c>
      <c r="M612" t="s">
        <v>633</v>
      </c>
      <c r="N612" t="s">
        <v>634</v>
      </c>
      <c r="O612" t="s">
        <v>634</v>
      </c>
      <c r="P612" t="s">
        <v>634</v>
      </c>
      <c r="Q612" t="s">
        <v>634</v>
      </c>
      <c r="R612">
        <f>SUMIFS(Table2[number],Table2[Event],"Goal",Table2[H/U],"HOME",Table2[GameID],Table2[[#This Row],[GameID]],Table2[GameTime],"&lt;="&amp;Table2[[#This Row],[GameTime]])</f>
        <v>4</v>
      </c>
      <c r="S612">
        <f>SUMIFS(Table2[number],Table2[Event],"Goal",Table2[H/U],"AWAY",Table2[GameID],Table2[[#This Row],[GameID]],Table2[GameTime],"&lt;="&amp;Table2[[#This Row],[GameTime]])</f>
        <v>6</v>
      </c>
      <c r="T612" t="str">
        <f>IF(Table2[[#This Row],[Event]]="Goal",Table2[[#This Row],[Hscore]]&amp;"-"&amp;Table2[[#This Row],[Uscore]],"")</f>
        <v/>
      </c>
      <c r="U612">
        <v>3278</v>
      </c>
      <c r="V612" s="1">
        <f>Table2[[#This Row],[GameTime]]-(Table2[[#This Row],[period]]-1)*1200</f>
        <v>878</v>
      </c>
      <c r="W612" s="1">
        <f>ROUNDDOWN(Table2[[#This Row],[Time]]/60,0)</f>
        <v>14</v>
      </c>
      <c r="X612" s="1">
        <f>ROUNDDOWN((Table2[[#This Row],[Time]]/60-Table2[[#This Row],[Time2]])*60,0)</f>
        <v>38</v>
      </c>
      <c r="Y612" s="1">
        <f>IF(Table2[[#This Row],[Time2]]&lt;10,0&amp;Table2[[#This Row],[Time2]],Table2[[#This Row],[Time2]])</f>
        <v>14</v>
      </c>
      <c r="Z612" s="1">
        <f>IF(Table2[[#This Row],[Time3]]&lt;10,0&amp;Table2[[#This Row],[Time3]],Table2[[#This Row],[Time3]])</f>
        <v>38</v>
      </c>
      <c r="AA612" s="2" t="str">
        <f>Table2[[#This Row],[Time4]]&amp;":"&amp;Table2[[#This Row],[Time5]]</f>
        <v>14:38</v>
      </c>
      <c r="AB612" s="1" t="str" cm="1">
        <f t="array" ref="AB612">IFERROR(IF(Table2[[#This Row],[code]]="","",_xlfn.IFS(AND(Table2[[#This Row],[code]]&lt;400,Table2[[#This Row],[code]]&lt;&gt;""),2,Table2[[#This Row],[code]]&gt;500,4)),"")</f>
        <v/>
      </c>
      <c r="AC612" s="1">
        <f>IF(Table2[[#This Row],[Event]]="Penalty",Table2[[#This Row],[number]],IF(Table2[[#This Row],[Event]]="Time-Out",401,""))</f>
        <v>401</v>
      </c>
      <c r="AD612" s="1">
        <f>ROW(A611)</f>
        <v>611</v>
      </c>
      <c r="AE612" s="1">
        <f>COUNTIFS(Table2[GameID],Table2[[#This Row],[GameID]],Table2[Column1],"&lt;="&amp;Table2[[#This Row],[Column1]])-1</f>
        <v>17</v>
      </c>
    </row>
    <row r="613" spans="1:31" x14ac:dyDescent="0.45">
      <c r="A613" t="s">
        <v>361</v>
      </c>
      <c r="B613" t="str">
        <f>_xlfn.TEXTBEFORE(Table2[[#This Row],[Kamp]]," - ")</f>
        <v>Hvidovre Attack</v>
      </c>
      <c r="C613" t="str">
        <f>_xlfn.TEXTAFTER(Table2[[#This Row],[Kamp]],"- ")</f>
        <v>Copenhagen FC</v>
      </c>
      <c r="D613">
        <v>44906</v>
      </c>
      <c r="E613">
        <v>35341</v>
      </c>
      <c r="F613">
        <v>20222023</v>
      </c>
      <c r="G613" t="s">
        <v>17</v>
      </c>
      <c r="H613" t="s">
        <v>659</v>
      </c>
      <c r="I613" t="s">
        <v>678</v>
      </c>
      <c r="J613">
        <v>3</v>
      </c>
      <c r="K613">
        <v>29511</v>
      </c>
      <c r="L613">
        <v>0</v>
      </c>
      <c r="M613" t="s">
        <v>633</v>
      </c>
      <c r="N613" t="s">
        <v>634</v>
      </c>
      <c r="O613" t="s">
        <v>634</v>
      </c>
      <c r="P613" t="s">
        <v>634</v>
      </c>
      <c r="Q613" t="s">
        <v>634</v>
      </c>
      <c r="R613">
        <f>SUMIFS(Table2[number],Table2[Event],"Goal",Table2[H/U],"HOME",Table2[GameID],Table2[[#This Row],[GameID]],Table2[GameTime],"&lt;="&amp;Table2[[#This Row],[GameTime]])</f>
        <v>4</v>
      </c>
      <c r="S613">
        <f>SUMIFS(Table2[number],Table2[Event],"Goal",Table2[H/U],"AWAY",Table2[GameID],Table2[[#This Row],[GameID]],Table2[GameTime],"&lt;="&amp;Table2[[#This Row],[GameTime]])</f>
        <v>6</v>
      </c>
      <c r="T613" t="str">
        <f>IF(Table2[[#This Row],[Event]]="Goal",Table2[[#This Row],[Hscore]]&amp;"-"&amp;Table2[[#This Row],[Uscore]],"")</f>
        <v/>
      </c>
      <c r="U613">
        <v>3483</v>
      </c>
      <c r="V613" s="1">
        <f>Table2[[#This Row],[GameTime]]-(Table2[[#This Row],[period]]-1)*1200</f>
        <v>1083</v>
      </c>
      <c r="W613" s="1">
        <f>ROUNDDOWN(Table2[[#This Row],[Time]]/60,0)</f>
        <v>18</v>
      </c>
      <c r="X613" s="1">
        <f>ROUNDDOWN((Table2[[#This Row],[Time]]/60-Table2[[#This Row],[Time2]])*60,0)</f>
        <v>3</v>
      </c>
      <c r="Y613" s="1">
        <f>IF(Table2[[#This Row],[Time2]]&lt;10,0&amp;Table2[[#This Row],[Time2]],Table2[[#This Row],[Time2]])</f>
        <v>18</v>
      </c>
      <c r="Z613" s="1" t="str">
        <f>IF(Table2[[#This Row],[Time3]]&lt;10,0&amp;Table2[[#This Row],[Time3]],Table2[[#This Row],[Time3]])</f>
        <v>03</v>
      </c>
      <c r="AA613" s="2" t="str">
        <f>Table2[[#This Row],[Time4]]&amp;":"&amp;Table2[[#This Row],[Time5]]</f>
        <v>18:03</v>
      </c>
      <c r="AB613" s="1" t="str" cm="1">
        <f t="array" ref="AB613">IFERROR(IF(Table2[[#This Row],[code]]="","",_xlfn.IFS(AND(Table2[[#This Row],[code]]&lt;400,Table2[[#This Row],[code]]&lt;&gt;""),2,Table2[[#This Row],[code]]&gt;500,4)),"")</f>
        <v/>
      </c>
      <c r="AC613" s="1">
        <f>IF(Table2[[#This Row],[Event]]="Penalty",Table2[[#This Row],[number]],IF(Table2[[#This Row],[Event]]="Time-Out",401,""))</f>
        <v>401</v>
      </c>
      <c r="AD613" s="1">
        <f>ROW(A612)</f>
        <v>612</v>
      </c>
      <c r="AE613" s="1">
        <f>COUNTIFS(Table2[GameID],Table2[[#This Row],[GameID]],Table2[Column1],"&lt;="&amp;Table2[[#This Row],[Column1]])-1</f>
        <v>18</v>
      </c>
    </row>
    <row r="614" spans="1:31" x14ac:dyDescent="0.45">
      <c r="A614" t="s">
        <v>361</v>
      </c>
      <c r="B614" t="str">
        <f>_xlfn.TEXTBEFORE(Table2[[#This Row],[Kamp]]," - ")</f>
        <v>Hvidovre Attack</v>
      </c>
      <c r="C614" t="str">
        <f>_xlfn.TEXTAFTER(Table2[[#This Row],[Kamp]],"- ")</f>
        <v>Copenhagen FC</v>
      </c>
      <c r="D614">
        <v>44906</v>
      </c>
      <c r="E614">
        <v>35341</v>
      </c>
      <c r="F614">
        <v>20222023</v>
      </c>
      <c r="G614" t="s">
        <v>17</v>
      </c>
      <c r="H614" t="s">
        <v>667</v>
      </c>
      <c r="I614" t="s">
        <v>677</v>
      </c>
      <c r="J614">
        <v>3</v>
      </c>
      <c r="K614">
        <v>29513</v>
      </c>
      <c r="L614">
        <v>1</v>
      </c>
      <c r="M614" t="s">
        <v>630</v>
      </c>
      <c r="N614" t="s">
        <v>245</v>
      </c>
      <c r="O614" t="s">
        <v>244</v>
      </c>
      <c r="P614">
        <v>22</v>
      </c>
      <c r="Q614">
        <v>20</v>
      </c>
      <c r="R614">
        <f>SUMIFS(Table2[number],Table2[Event],"Goal",Table2[H/U],"HOME",Table2[GameID],Table2[[#This Row],[GameID]],Table2[GameTime],"&lt;="&amp;Table2[[#This Row],[GameTime]])</f>
        <v>4</v>
      </c>
      <c r="S614">
        <f>SUMIFS(Table2[number],Table2[Event],"Goal",Table2[H/U],"AWAY",Table2[GameID],Table2[[#This Row],[GameID]],Table2[GameTime],"&lt;="&amp;Table2[[#This Row],[GameTime]])</f>
        <v>7</v>
      </c>
      <c r="T614" t="str">
        <f>IF(Table2[[#This Row],[Event]]="Goal",Table2[[#This Row],[Hscore]]&amp;"-"&amp;Table2[[#This Row],[Uscore]],"")</f>
        <v>4-7</v>
      </c>
      <c r="U614">
        <v>3587</v>
      </c>
      <c r="V614" s="1">
        <f>Table2[[#This Row],[GameTime]]-(Table2[[#This Row],[period]]-1)*1200</f>
        <v>1187</v>
      </c>
      <c r="W614" s="1">
        <f>ROUNDDOWN(Table2[[#This Row],[Time]]/60,0)</f>
        <v>19</v>
      </c>
      <c r="X614" s="1">
        <f>ROUNDDOWN((Table2[[#This Row],[Time]]/60-Table2[[#This Row],[Time2]])*60,0)</f>
        <v>47</v>
      </c>
      <c r="Y614" s="1">
        <f>IF(Table2[[#This Row],[Time2]]&lt;10,0&amp;Table2[[#This Row],[Time2]],Table2[[#This Row],[Time2]])</f>
        <v>19</v>
      </c>
      <c r="Z614" s="1">
        <f>IF(Table2[[#This Row],[Time3]]&lt;10,0&amp;Table2[[#This Row],[Time3]],Table2[[#This Row],[Time3]])</f>
        <v>47</v>
      </c>
      <c r="AA614" s="2" t="str">
        <f>Table2[[#This Row],[Time4]]&amp;":"&amp;Table2[[#This Row],[Time5]]</f>
        <v>19:47</v>
      </c>
      <c r="AB614" s="1" t="str" cm="1">
        <f t="array" ref="AB614">IFERROR(IF(Table2[[#This Row],[code]]="","",_xlfn.IFS(AND(Table2[[#This Row],[code]]&lt;400,Table2[[#This Row],[code]]&lt;&gt;""),2,Table2[[#This Row],[code]]&gt;500,4)),"")</f>
        <v/>
      </c>
      <c r="AC614" s="1" t="str">
        <f>IF(Table2[[#This Row],[Event]]="Penalty",Table2[[#This Row],[number]],IF(Table2[[#This Row],[Event]]="Time-Out",401,""))</f>
        <v/>
      </c>
      <c r="AD614" s="1">
        <f>ROW(A613)</f>
        <v>613</v>
      </c>
      <c r="AE614" s="1">
        <f>COUNTIFS(Table2[GameID],Table2[[#This Row],[GameID]],Table2[Column1],"&lt;="&amp;Table2[[#This Row],[Column1]])-1</f>
        <v>19</v>
      </c>
    </row>
    <row r="615" spans="1:31" x14ac:dyDescent="0.45">
      <c r="A615" t="s">
        <v>358</v>
      </c>
      <c r="B615" t="str">
        <f>_xlfn.TEXTBEFORE(Table2[[#This Row],[Kamp]]," - ")</f>
        <v>RungstedHørsholm</v>
      </c>
      <c r="C615" t="str">
        <f>_xlfn.TEXTAFTER(Table2[[#This Row],[Kamp]],"- ")</f>
        <v>Rødovre FC</v>
      </c>
      <c r="D615">
        <v>44904</v>
      </c>
      <c r="E615">
        <v>35342</v>
      </c>
      <c r="F615">
        <v>20222023</v>
      </c>
      <c r="G615" t="s">
        <v>17</v>
      </c>
      <c r="H615" t="s">
        <v>665</v>
      </c>
      <c r="I615" t="s">
        <v>677</v>
      </c>
      <c r="J615">
        <v>1</v>
      </c>
      <c r="K615">
        <v>29512</v>
      </c>
      <c r="L615">
        <v>1</v>
      </c>
      <c r="M615" t="s">
        <v>630</v>
      </c>
      <c r="N615" t="s">
        <v>56</v>
      </c>
      <c r="O615" t="s">
        <v>634</v>
      </c>
      <c r="P615">
        <v>89</v>
      </c>
      <c r="Q615" t="s">
        <v>634</v>
      </c>
      <c r="R615">
        <f>SUMIFS(Table2[number],Table2[Event],"Goal",Table2[H/U],"HOME",Table2[GameID],Table2[[#This Row],[GameID]],Table2[GameTime],"&lt;="&amp;Table2[[#This Row],[GameTime]])</f>
        <v>0</v>
      </c>
      <c r="S615">
        <f>SUMIFS(Table2[number],Table2[Event],"Goal",Table2[H/U],"AWAY",Table2[GameID],Table2[[#This Row],[GameID]],Table2[GameTime],"&lt;="&amp;Table2[[#This Row],[GameTime]])</f>
        <v>1</v>
      </c>
      <c r="T615" t="str">
        <f>IF(Table2[[#This Row],[Event]]="Goal",Table2[[#This Row],[Hscore]]&amp;"-"&amp;Table2[[#This Row],[Uscore]],"")</f>
        <v>0-1</v>
      </c>
      <c r="U615">
        <v>77</v>
      </c>
      <c r="V615" s="1">
        <f>Table2[[#This Row],[GameTime]]-(Table2[[#This Row],[period]]-1)*1200</f>
        <v>77</v>
      </c>
      <c r="W615" s="1">
        <f>ROUNDDOWN(Table2[[#This Row],[Time]]/60,0)</f>
        <v>1</v>
      </c>
      <c r="X615" s="1">
        <f>ROUNDDOWN((Table2[[#This Row],[Time]]/60-Table2[[#This Row],[Time2]])*60,0)</f>
        <v>17</v>
      </c>
      <c r="Y615" s="1" t="str">
        <f>IF(Table2[[#This Row],[Time2]]&lt;10,0&amp;Table2[[#This Row],[Time2]],Table2[[#This Row],[Time2]])</f>
        <v>01</v>
      </c>
      <c r="Z615" s="1">
        <f>IF(Table2[[#This Row],[Time3]]&lt;10,0&amp;Table2[[#This Row],[Time3]],Table2[[#This Row],[Time3]])</f>
        <v>17</v>
      </c>
      <c r="AA615" s="2" t="str">
        <f>Table2[[#This Row],[Time4]]&amp;":"&amp;Table2[[#This Row],[Time5]]</f>
        <v>01:17</v>
      </c>
      <c r="AB615" s="1" t="str" cm="1">
        <f t="array" ref="AB615">IFERROR(IF(Table2[[#This Row],[code]]="","",_xlfn.IFS(AND(Table2[[#This Row],[code]]&lt;400,Table2[[#This Row],[code]]&lt;&gt;""),2,Table2[[#This Row],[code]]&gt;500,4)),"")</f>
        <v/>
      </c>
      <c r="AC615" s="1" t="str">
        <f>IF(Table2[[#This Row],[Event]]="Penalty",Table2[[#This Row],[number]],IF(Table2[[#This Row],[Event]]="Time-Out",401,""))</f>
        <v/>
      </c>
      <c r="AD615" s="1">
        <f>ROW(A614)</f>
        <v>614</v>
      </c>
      <c r="AE615" s="1">
        <f>COUNTIFS(Table2[GameID],Table2[[#This Row],[GameID]],Table2[Column1],"&lt;="&amp;Table2[[#This Row],[Column1]])-1</f>
        <v>0</v>
      </c>
    </row>
    <row r="616" spans="1:31" x14ac:dyDescent="0.45">
      <c r="A616" t="s">
        <v>358</v>
      </c>
      <c r="B616" t="str">
        <f>_xlfn.TEXTBEFORE(Table2[[#This Row],[Kamp]]," - ")</f>
        <v>RungstedHørsholm</v>
      </c>
      <c r="C616" t="str">
        <f>_xlfn.TEXTAFTER(Table2[[#This Row],[Kamp]],"- ")</f>
        <v>Rødovre FC</v>
      </c>
      <c r="D616">
        <v>44904</v>
      </c>
      <c r="E616">
        <v>35342</v>
      </c>
      <c r="F616">
        <v>20222023</v>
      </c>
      <c r="G616" t="s">
        <v>17</v>
      </c>
      <c r="H616" t="s">
        <v>665</v>
      </c>
      <c r="I616" t="s">
        <v>677</v>
      </c>
      <c r="J616">
        <v>1</v>
      </c>
      <c r="K616">
        <v>29512</v>
      </c>
      <c r="L616">
        <v>1</v>
      </c>
      <c r="M616" t="s">
        <v>630</v>
      </c>
      <c r="N616" t="s">
        <v>51</v>
      </c>
      <c r="O616" t="s">
        <v>45</v>
      </c>
      <c r="P616">
        <v>77</v>
      </c>
      <c r="Q616">
        <v>17</v>
      </c>
      <c r="R616">
        <f>SUMIFS(Table2[number],Table2[Event],"Goal",Table2[H/U],"HOME",Table2[GameID],Table2[[#This Row],[GameID]],Table2[GameTime],"&lt;="&amp;Table2[[#This Row],[GameTime]])</f>
        <v>0</v>
      </c>
      <c r="S616">
        <f>SUMIFS(Table2[number],Table2[Event],"Goal",Table2[H/U],"AWAY",Table2[GameID],Table2[[#This Row],[GameID]],Table2[GameTime],"&lt;="&amp;Table2[[#This Row],[GameTime]])</f>
        <v>2</v>
      </c>
      <c r="T616" t="str">
        <f>IF(Table2[[#This Row],[Event]]="Goal",Table2[[#This Row],[Hscore]]&amp;"-"&amp;Table2[[#This Row],[Uscore]],"")</f>
        <v>0-2</v>
      </c>
      <c r="U616">
        <v>397</v>
      </c>
      <c r="V616" s="1">
        <f>Table2[[#This Row],[GameTime]]-(Table2[[#This Row],[period]]-1)*1200</f>
        <v>397</v>
      </c>
      <c r="W616" s="1">
        <f>ROUNDDOWN(Table2[[#This Row],[Time]]/60,0)</f>
        <v>6</v>
      </c>
      <c r="X616" s="1">
        <f>ROUNDDOWN((Table2[[#This Row],[Time]]/60-Table2[[#This Row],[Time2]])*60,0)</f>
        <v>37</v>
      </c>
      <c r="Y616" s="1" t="str">
        <f>IF(Table2[[#This Row],[Time2]]&lt;10,0&amp;Table2[[#This Row],[Time2]],Table2[[#This Row],[Time2]])</f>
        <v>06</v>
      </c>
      <c r="Z616" s="1">
        <f>IF(Table2[[#This Row],[Time3]]&lt;10,0&amp;Table2[[#This Row],[Time3]],Table2[[#This Row],[Time3]])</f>
        <v>37</v>
      </c>
      <c r="AA616" s="2" t="str">
        <f>Table2[[#This Row],[Time4]]&amp;":"&amp;Table2[[#This Row],[Time5]]</f>
        <v>06:37</v>
      </c>
      <c r="AB616" s="1" t="str" cm="1">
        <f t="array" ref="AB616">IFERROR(IF(Table2[[#This Row],[code]]="","",_xlfn.IFS(AND(Table2[[#This Row],[code]]&lt;400,Table2[[#This Row],[code]]&lt;&gt;""),2,Table2[[#This Row],[code]]&gt;500,4)),"")</f>
        <v/>
      </c>
      <c r="AC616" s="1" t="str">
        <f>IF(Table2[[#This Row],[Event]]="Penalty",Table2[[#This Row],[number]],IF(Table2[[#This Row],[Event]]="Time-Out",401,""))</f>
        <v/>
      </c>
      <c r="AD616" s="1">
        <f>ROW(A615)</f>
        <v>615</v>
      </c>
      <c r="AE616" s="1">
        <f>COUNTIFS(Table2[GameID],Table2[[#This Row],[GameID]],Table2[Column1],"&lt;="&amp;Table2[[#This Row],[Column1]])-1</f>
        <v>1</v>
      </c>
    </row>
    <row r="617" spans="1:31" x14ac:dyDescent="0.45">
      <c r="A617" t="s">
        <v>358</v>
      </c>
      <c r="B617" t="str">
        <f>_xlfn.TEXTBEFORE(Table2[[#This Row],[Kamp]]," - ")</f>
        <v>RungstedHørsholm</v>
      </c>
      <c r="C617" t="str">
        <f>_xlfn.TEXTAFTER(Table2[[#This Row],[Kamp]],"- ")</f>
        <v>Rødovre FC</v>
      </c>
      <c r="D617">
        <v>44904</v>
      </c>
      <c r="E617">
        <v>35342</v>
      </c>
      <c r="F617">
        <v>20222023</v>
      </c>
      <c r="G617" t="s">
        <v>17</v>
      </c>
      <c r="H617" t="s">
        <v>665</v>
      </c>
      <c r="I617" t="s">
        <v>677</v>
      </c>
      <c r="J617">
        <v>1</v>
      </c>
      <c r="K617">
        <v>29512</v>
      </c>
      <c r="L617">
        <v>1</v>
      </c>
      <c r="M617" t="s">
        <v>630</v>
      </c>
      <c r="N617" t="s">
        <v>42</v>
      </c>
      <c r="O617" t="s">
        <v>47</v>
      </c>
      <c r="P617">
        <v>8</v>
      </c>
      <c r="Q617">
        <v>24</v>
      </c>
      <c r="R617">
        <f>SUMIFS(Table2[number],Table2[Event],"Goal",Table2[H/U],"HOME",Table2[GameID],Table2[[#This Row],[GameID]],Table2[GameTime],"&lt;="&amp;Table2[[#This Row],[GameTime]])</f>
        <v>0</v>
      </c>
      <c r="S617">
        <f>SUMIFS(Table2[number],Table2[Event],"Goal",Table2[H/U],"AWAY",Table2[GameID],Table2[[#This Row],[GameID]],Table2[GameTime],"&lt;="&amp;Table2[[#This Row],[GameTime]])</f>
        <v>3</v>
      </c>
      <c r="T617" t="str">
        <f>IF(Table2[[#This Row],[Event]]="Goal",Table2[[#This Row],[Hscore]]&amp;"-"&amp;Table2[[#This Row],[Uscore]],"")</f>
        <v>0-3</v>
      </c>
      <c r="U617">
        <v>424</v>
      </c>
      <c r="V617" s="1">
        <f>Table2[[#This Row],[GameTime]]-(Table2[[#This Row],[period]]-1)*1200</f>
        <v>424</v>
      </c>
      <c r="W617" s="1">
        <f>ROUNDDOWN(Table2[[#This Row],[Time]]/60,0)</f>
        <v>7</v>
      </c>
      <c r="X617" s="1">
        <f>ROUNDDOWN((Table2[[#This Row],[Time]]/60-Table2[[#This Row],[Time2]])*60,0)</f>
        <v>3</v>
      </c>
      <c r="Y617" s="1" t="str">
        <f>IF(Table2[[#This Row],[Time2]]&lt;10,0&amp;Table2[[#This Row],[Time2]],Table2[[#This Row],[Time2]])</f>
        <v>07</v>
      </c>
      <c r="Z617" s="1" t="str">
        <f>IF(Table2[[#This Row],[Time3]]&lt;10,0&amp;Table2[[#This Row],[Time3]],Table2[[#This Row],[Time3]])</f>
        <v>03</v>
      </c>
      <c r="AA617" s="2" t="str">
        <f>Table2[[#This Row],[Time4]]&amp;":"&amp;Table2[[#This Row],[Time5]]</f>
        <v>07:03</v>
      </c>
      <c r="AB617" s="1" t="str" cm="1">
        <f t="array" ref="AB617">IFERROR(IF(Table2[[#This Row],[code]]="","",_xlfn.IFS(AND(Table2[[#This Row],[code]]&lt;400,Table2[[#This Row],[code]]&lt;&gt;""),2,Table2[[#This Row],[code]]&gt;500,4)),"")</f>
        <v/>
      </c>
      <c r="AC617" s="1" t="str">
        <f>IF(Table2[[#This Row],[Event]]="Penalty",Table2[[#This Row],[number]],IF(Table2[[#This Row],[Event]]="Time-Out",401,""))</f>
        <v/>
      </c>
      <c r="AD617" s="1">
        <f>ROW(A616)</f>
        <v>616</v>
      </c>
      <c r="AE617" s="1">
        <f>COUNTIFS(Table2[GameID],Table2[[#This Row],[GameID]],Table2[Column1],"&lt;="&amp;Table2[[#This Row],[Column1]])-1</f>
        <v>2</v>
      </c>
    </row>
    <row r="618" spans="1:31" x14ac:dyDescent="0.45">
      <c r="A618" t="s">
        <v>358</v>
      </c>
      <c r="B618" t="str">
        <f>_xlfn.TEXTBEFORE(Table2[[#This Row],[Kamp]]," - ")</f>
        <v>RungstedHørsholm</v>
      </c>
      <c r="C618" t="str">
        <f>_xlfn.TEXTAFTER(Table2[[#This Row],[Kamp]],"- ")</f>
        <v>Rødovre FC</v>
      </c>
      <c r="D618">
        <v>44904</v>
      </c>
      <c r="E618">
        <v>35342</v>
      </c>
      <c r="F618">
        <v>20222023</v>
      </c>
      <c r="G618" t="s">
        <v>17</v>
      </c>
      <c r="H618" t="s">
        <v>665</v>
      </c>
      <c r="I618" t="s">
        <v>677</v>
      </c>
      <c r="J618">
        <v>1</v>
      </c>
      <c r="K618">
        <v>29512</v>
      </c>
      <c r="L618">
        <v>1</v>
      </c>
      <c r="M618" t="s">
        <v>630</v>
      </c>
      <c r="N618" t="s">
        <v>55</v>
      </c>
      <c r="O618" t="s">
        <v>634</v>
      </c>
      <c r="P618">
        <v>88</v>
      </c>
      <c r="Q618" t="s">
        <v>634</v>
      </c>
      <c r="R618">
        <f>SUMIFS(Table2[number],Table2[Event],"Goal",Table2[H/U],"HOME",Table2[GameID],Table2[[#This Row],[GameID]],Table2[GameTime],"&lt;="&amp;Table2[[#This Row],[GameTime]])</f>
        <v>0</v>
      </c>
      <c r="S618">
        <f>SUMIFS(Table2[number],Table2[Event],"Goal",Table2[H/U],"AWAY",Table2[GameID],Table2[[#This Row],[GameID]],Table2[GameTime],"&lt;="&amp;Table2[[#This Row],[GameTime]])</f>
        <v>4</v>
      </c>
      <c r="T618" t="str">
        <f>IF(Table2[[#This Row],[Event]]="Goal",Table2[[#This Row],[Hscore]]&amp;"-"&amp;Table2[[#This Row],[Uscore]],"")</f>
        <v>0-4</v>
      </c>
      <c r="U618">
        <v>504</v>
      </c>
      <c r="V618" s="1">
        <f>Table2[[#This Row],[GameTime]]-(Table2[[#This Row],[period]]-1)*1200</f>
        <v>504</v>
      </c>
      <c r="W618" s="1">
        <f>ROUNDDOWN(Table2[[#This Row],[Time]]/60,0)</f>
        <v>8</v>
      </c>
      <c r="X618" s="1">
        <f>ROUNDDOWN((Table2[[#This Row],[Time]]/60-Table2[[#This Row],[Time2]])*60,0)</f>
        <v>24</v>
      </c>
      <c r="Y618" s="1" t="str">
        <f>IF(Table2[[#This Row],[Time2]]&lt;10,0&amp;Table2[[#This Row],[Time2]],Table2[[#This Row],[Time2]])</f>
        <v>08</v>
      </c>
      <c r="Z618" s="1">
        <f>IF(Table2[[#This Row],[Time3]]&lt;10,0&amp;Table2[[#This Row],[Time3]],Table2[[#This Row],[Time3]])</f>
        <v>24</v>
      </c>
      <c r="AA618" s="2" t="str">
        <f>Table2[[#This Row],[Time4]]&amp;":"&amp;Table2[[#This Row],[Time5]]</f>
        <v>08:24</v>
      </c>
      <c r="AB618" s="1" t="str" cm="1">
        <f t="array" ref="AB618">IFERROR(IF(Table2[[#This Row],[code]]="","",_xlfn.IFS(AND(Table2[[#This Row],[code]]&lt;400,Table2[[#This Row],[code]]&lt;&gt;""),2,Table2[[#This Row],[code]]&gt;500,4)),"")</f>
        <v/>
      </c>
      <c r="AC618" s="1" t="str">
        <f>IF(Table2[[#This Row],[Event]]="Penalty",Table2[[#This Row],[number]],IF(Table2[[#This Row],[Event]]="Time-Out",401,""))</f>
        <v/>
      </c>
      <c r="AD618" s="1">
        <f>ROW(A617)</f>
        <v>617</v>
      </c>
      <c r="AE618" s="1">
        <f>COUNTIFS(Table2[GameID],Table2[[#This Row],[GameID]],Table2[Column1],"&lt;="&amp;Table2[[#This Row],[Column1]])-1</f>
        <v>3</v>
      </c>
    </row>
    <row r="619" spans="1:31" x14ac:dyDescent="0.45">
      <c r="A619" t="s">
        <v>358</v>
      </c>
      <c r="B619" t="str">
        <f>_xlfn.TEXTBEFORE(Table2[[#This Row],[Kamp]]," - ")</f>
        <v>RungstedHørsholm</v>
      </c>
      <c r="C619" t="str">
        <f>_xlfn.TEXTAFTER(Table2[[#This Row],[Kamp]],"- ")</f>
        <v>Rødovre FC</v>
      </c>
      <c r="D619">
        <v>44904</v>
      </c>
      <c r="E619">
        <v>35342</v>
      </c>
      <c r="F619">
        <v>20222023</v>
      </c>
      <c r="G619" t="s">
        <v>17</v>
      </c>
      <c r="H619" t="s">
        <v>665</v>
      </c>
      <c r="I619" t="s">
        <v>677</v>
      </c>
      <c r="J619">
        <v>1</v>
      </c>
      <c r="K619">
        <v>29512</v>
      </c>
      <c r="L619">
        <v>201</v>
      </c>
      <c r="M619" t="s">
        <v>631</v>
      </c>
      <c r="N619" t="s">
        <v>56</v>
      </c>
      <c r="O619" t="s">
        <v>634</v>
      </c>
      <c r="P619">
        <v>89</v>
      </c>
      <c r="Q619" t="s">
        <v>634</v>
      </c>
      <c r="R619">
        <f>SUMIFS(Table2[number],Table2[Event],"Goal",Table2[H/U],"HOME",Table2[GameID],Table2[[#This Row],[GameID]],Table2[GameTime],"&lt;="&amp;Table2[[#This Row],[GameTime]])</f>
        <v>0</v>
      </c>
      <c r="S619">
        <f>SUMIFS(Table2[number],Table2[Event],"Goal",Table2[H/U],"AWAY",Table2[GameID],Table2[[#This Row],[GameID]],Table2[GameTime],"&lt;="&amp;Table2[[#This Row],[GameTime]])</f>
        <v>4</v>
      </c>
      <c r="T619" t="str">
        <f>IF(Table2[[#This Row],[Event]]="Goal",Table2[[#This Row],[Hscore]]&amp;"-"&amp;Table2[[#This Row],[Uscore]],"")</f>
        <v/>
      </c>
      <c r="U619">
        <v>571</v>
      </c>
      <c r="V619" s="1">
        <f>Table2[[#This Row],[GameTime]]-(Table2[[#This Row],[period]]-1)*1200</f>
        <v>571</v>
      </c>
      <c r="W619" s="1">
        <f>ROUNDDOWN(Table2[[#This Row],[Time]]/60,0)</f>
        <v>9</v>
      </c>
      <c r="X619" s="1">
        <f>ROUNDDOWN((Table2[[#This Row],[Time]]/60-Table2[[#This Row],[Time2]])*60,0)</f>
        <v>31</v>
      </c>
      <c r="Y619" s="1" t="str">
        <f>IF(Table2[[#This Row],[Time2]]&lt;10,0&amp;Table2[[#This Row],[Time2]],Table2[[#This Row],[Time2]])</f>
        <v>09</v>
      </c>
      <c r="Z619" s="1">
        <f>IF(Table2[[#This Row],[Time3]]&lt;10,0&amp;Table2[[#This Row],[Time3]],Table2[[#This Row],[Time3]])</f>
        <v>31</v>
      </c>
      <c r="AA619" s="2" t="str">
        <f>Table2[[#This Row],[Time4]]&amp;":"&amp;Table2[[#This Row],[Time5]]</f>
        <v>09:31</v>
      </c>
      <c r="AB619" s="1" cm="1">
        <f t="array" ref="AB619">IFERROR(IF(Table2[[#This Row],[code]]="","",_xlfn.IFS(AND(Table2[[#This Row],[code]]&lt;400,Table2[[#This Row],[code]]&lt;&gt;""),2,Table2[[#This Row],[code]]&gt;500,4)),"")</f>
        <v>2</v>
      </c>
      <c r="AC619" s="1">
        <f>IF(Table2[[#This Row],[Event]]="Penalty",Table2[[#This Row],[number]],IF(Table2[[#This Row],[Event]]="Time-Out",401,""))</f>
        <v>201</v>
      </c>
      <c r="AD619" s="1">
        <f>ROW(A618)</f>
        <v>618</v>
      </c>
      <c r="AE619" s="1">
        <f>COUNTIFS(Table2[GameID],Table2[[#This Row],[GameID]],Table2[Column1],"&lt;="&amp;Table2[[#This Row],[Column1]])-1</f>
        <v>4</v>
      </c>
    </row>
    <row r="620" spans="1:31" x14ac:dyDescent="0.45">
      <c r="A620" t="s">
        <v>358</v>
      </c>
      <c r="B620" t="str">
        <f>_xlfn.TEXTBEFORE(Table2[[#This Row],[Kamp]]," - ")</f>
        <v>RungstedHørsholm</v>
      </c>
      <c r="C620" t="str">
        <f>_xlfn.TEXTAFTER(Table2[[#This Row],[Kamp]],"- ")</f>
        <v>Rødovre FC</v>
      </c>
      <c r="D620">
        <v>44904</v>
      </c>
      <c r="E620">
        <v>35342</v>
      </c>
      <c r="F620">
        <v>20222023</v>
      </c>
      <c r="G620" t="s">
        <v>17</v>
      </c>
      <c r="H620" t="s">
        <v>662</v>
      </c>
      <c r="I620" t="s">
        <v>678</v>
      </c>
      <c r="J620">
        <v>1</v>
      </c>
      <c r="K620">
        <v>29508</v>
      </c>
      <c r="L620">
        <v>1</v>
      </c>
      <c r="M620" t="s">
        <v>630</v>
      </c>
      <c r="N620" t="s">
        <v>80</v>
      </c>
      <c r="O620" t="s">
        <v>91</v>
      </c>
      <c r="P620">
        <v>10</v>
      </c>
      <c r="Q620">
        <v>11</v>
      </c>
      <c r="R620">
        <f>SUMIFS(Table2[number],Table2[Event],"Goal",Table2[H/U],"HOME",Table2[GameID],Table2[[#This Row],[GameID]],Table2[GameTime],"&lt;="&amp;Table2[[#This Row],[GameTime]])</f>
        <v>1</v>
      </c>
      <c r="S620">
        <f>SUMIFS(Table2[number],Table2[Event],"Goal",Table2[H/U],"AWAY",Table2[GameID],Table2[[#This Row],[GameID]],Table2[GameTime],"&lt;="&amp;Table2[[#This Row],[GameTime]])</f>
        <v>4</v>
      </c>
      <c r="T620" t="str">
        <f>IF(Table2[[#This Row],[Event]]="Goal",Table2[[#This Row],[Hscore]]&amp;"-"&amp;Table2[[#This Row],[Uscore]],"")</f>
        <v>1-4</v>
      </c>
      <c r="U620">
        <v>603</v>
      </c>
      <c r="V620" s="1">
        <f>Table2[[#This Row],[GameTime]]-(Table2[[#This Row],[period]]-1)*1200</f>
        <v>603</v>
      </c>
      <c r="W620" s="1">
        <f>ROUNDDOWN(Table2[[#This Row],[Time]]/60,0)</f>
        <v>10</v>
      </c>
      <c r="X620" s="1">
        <f>ROUNDDOWN((Table2[[#This Row],[Time]]/60-Table2[[#This Row],[Time2]])*60,0)</f>
        <v>3</v>
      </c>
      <c r="Y620" s="1">
        <f>IF(Table2[[#This Row],[Time2]]&lt;10,0&amp;Table2[[#This Row],[Time2]],Table2[[#This Row],[Time2]])</f>
        <v>10</v>
      </c>
      <c r="Z620" s="1" t="str">
        <f>IF(Table2[[#This Row],[Time3]]&lt;10,0&amp;Table2[[#This Row],[Time3]],Table2[[#This Row],[Time3]])</f>
        <v>03</v>
      </c>
      <c r="AA620" s="2" t="str">
        <f>Table2[[#This Row],[Time4]]&amp;":"&amp;Table2[[#This Row],[Time5]]</f>
        <v>10:03</v>
      </c>
      <c r="AB620" s="1" t="str" cm="1">
        <f t="array" ref="AB620">IFERROR(IF(Table2[[#This Row],[code]]="","",_xlfn.IFS(AND(Table2[[#This Row],[code]]&lt;400,Table2[[#This Row],[code]]&lt;&gt;""),2,Table2[[#This Row],[code]]&gt;500,4)),"")</f>
        <v/>
      </c>
      <c r="AC620" s="1" t="str">
        <f>IF(Table2[[#This Row],[Event]]="Penalty",Table2[[#This Row],[number]],IF(Table2[[#This Row],[Event]]="Time-Out",401,""))</f>
        <v/>
      </c>
      <c r="AD620" s="1">
        <f>ROW(A619)</f>
        <v>619</v>
      </c>
      <c r="AE620" s="1">
        <f>COUNTIFS(Table2[GameID],Table2[[#This Row],[GameID]],Table2[Column1],"&lt;="&amp;Table2[[#This Row],[Column1]])-1</f>
        <v>5</v>
      </c>
    </row>
    <row r="621" spans="1:31" x14ac:dyDescent="0.45">
      <c r="A621" t="s">
        <v>358</v>
      </c>
      <c r="B621" t="str">
        <f>_xlfn.TEXTBEFORE(Table2[[#This Row],[Kamp]]," - ")</f>
        <v>RungstedHørsholm</v>
      </c>
      <c r="C621" t="str">
        <f>_xlfn.TEXTAFTER(Table2[[#This Row],[Kamp]],"- ")</f>
        <v>Rødovre FC</v>
      </c>
      <c r="D621">
        <v>44904</v>
      </c>
      <c r="E621">
        <v>35342</v>
      </c>
      <c r="F621">
        <v>20222023</v>
      </c>
      <c r="G621" t="s">
        <v>17</v>
      </c>
      <c r="H621" t="s">
        <v>665</v>
      </c>
      <c r="I621" t="s">
        <v>677</v>
      </c>
      <c r="J621">
        <v>1</v>
      </c>
      <c r="K621">
        <v>29512</v>
      </c>
      <c r="L621">
        <v>1</v>
      </c>
      <c r="M621" t="s">
        <v>630</v>
      </c>
      <c r="N621" t="s">
        <v>56</v>
      </c>
      <c r="O621" t="s">
        <v>47</v>
      </c>
      <c r="P621">
        <v>89</v>
      </c>
      <c r="Q621">
        <v>24</v>
      </c>
      <c r="R621">
        <f>SUMIFS(Table2[number],Table2[Event],"Goal",Table2[H/U],"HOME",Table2[GameID],Table2[[#This Row],[GameID]],Table2[GameTime],"&lt;="&amp;Table2[[#This Row],[GameTime]])</f>
        <v>1</v>
      </c>
      <c r="S621">
        <f>SUMIFS(Table2[number],Table2[Event],"Goal",Table2[H/U],"AWAY",Table2[GameID],Table2[[#This Row],[GameID]],Table2[GameTime],"&lt;="&amp;Table2[[#This Row],[GameTime]])</f>
        <v>5</v>
      </c>
      <c r="T621" t="str">
        <f>IF(Table2[[#This Row],[Event]]="Goal",Table2[[#This Row],[Hscore]]&amp;"-"&amp;Table2[[#This Row],[Uscore]],"")</f>
        <v>1-5</v>
      </c>
      <c r="U621">
        <v>764</v>
      </c>
      <c r="V621" s="1">
        <f>Table2[[#This Row],[GameTime]]-(Table2[[#This Row],[period]]-1)*1200</f>
        <v>764</v>
      </c>
      <c r="W621" s="1">
        <f>ROUNDDOWN(Table2[[#This Row],[Time]]/60,0)</f>
        <v>12</v>
      </c>
      <c r="X621" s="1">
        <f>ROUNDDOWN((Table2[[#This Row],[Time]]/60-Table2[[#This Row],[Time2]])*60,0)</f>
        <v>44</v>
      </c>
      <c r="Y621" s="1">
        <f>IF(Table2[[#This Row],[Time2]]&lt;10,0&amp;Table2[[#This Row],[Time2]],Table2[[#This Row],[Time2]])</f>
        <v>12</v>
      </c>
      <c r="Z621" s="1">
        <f>IF(Table2[[#This Row],[Time3]]&lt;10,0&amp;Table2[[#This Row],[Time3]],Table2[[#This Row],[Time3]])</f>
        <v>44</v>
      </c>
      <c r="AA621" s="2" t="str">
        <f>Table2[[#This Row],[Time4]]&amp;":"&amp;Table2[[#This Row],[Time5]]</f>
        <v>12:44</v>
      </c>
      <c r="AB621" s="1" t="str" cm="1">
        <f t="array" ref="AB621">IFERROR(IF(Table2[[#This Row],[code]]="","",_xlfn.IFS(AND(Table2[[#This Row],[code]]&lt;400,Table2[[#This Row],[code]]&lt;&gt;""),2,Table2[[#This Row],[code]]&gt;500,4)),"")</f>
        <v/>
      </c>
      <c r="AC621" s="1" t="str">
        <f>IF(Table2[[#This Row],[Event]]="Penalty",Table2[[#This Row],[number]],IF(Table2[[#This Row],[Event]]="Time-Out",401,""))</f>
        <v/>
      </c>
      <c r="AD621" s="1">
        <f>ROW(A620)</f>
        <v>620</v>
      </c>
      <c r="AE621" s="1">
        <f>COUNTIFS(Table2[GameID],Table2[[#This Row],[GameID]],Table2[Column1],"&lt;="&amp;Table2[[#This Row],[Column1]])-1</f>
        <v>6</v>
      </c>
    </row>
    <row r="622" spans="1:31" x14ac:dyDescent="0.45">
      <c r="A622" t="s">
        <v>358</v>
      </c>
      <c r="B622" t="str">
        <f>_xlfn.TEXTBEFORE(Table2[[#This Row],[Kamp]]," - ")</f>
        <v>RungstedHørsholm</v>
      </c>
      <c r="C622" t="str">
        <f>_xlfn.TEXTAFTER(Table2[[#This Row],[Kamp]],"- ")</f>
        <v>Rødovre FC</v>
      </c>
      <c r="D622">
        <v>44904</v>
      </c>
      <c r="E622">
        <v>35342</v>
      </c>
      <c r="F622">
        <v>20222023</v>
      </c>
      <c r="G622" t="s">
        <v>17</v>
      </c>
      <c r="H622" t="s">
        <v>662</v>
      </c>
      <c r="I622" t="s">
        <v>678</v>
      </c>
      <c r="J622">
        <v>1</v>
      </c>
      <c r="K622">
        <v>29508</v>
      </c>
      <c r="L622">
        <v>1</v>
      </c>
      <c r="M622" t="s">
        <v>630</v>
      </c>
      <c r="N622" t="s">
        <v>80</v>
      </c>
      <c r="O622" t="s">
        <v>84</v>
      </c>
      <c r="P622">
        <v>10</v>
      </c>
      <c r="Q622">
        <v>18</v>
      </c>
      <c r="R622">
        <f>SUMIFS(Table2[number],Table2[Event],"Goal",Table2[H/U],"HOME",Table2[GameID],Table2[[#This Row],[GameID]],Table2[GameTime],"&lt;="&amp;Table2[[#This Row],[GameTime]])</f>
        <v>2</v>
      </c>
      <c r="S622">
        <f>SUMIFS(Table2[number],Table2[Event],"Goal",Table2[H/U],"AWAY",Table2[GameID],Table2[[#This Row],[GameID]],Table2[GameTime],"&lt;="&amp;Table2[[#This Row],[GameTime]])</f>
        <v>5</v>
      </c>
      <c r="T622" t="str">
        <f>IF(Table2[[#This Row],[Event]]="Goal",Table2[[#This Row],[Hscore]]&amp;"-"&amp;Table2[[#This Row],[Uscore]],"")</f>
        <v>2-5</v>
      </c>
      <c r="U622">
        <v>783</v>
      </c>
      <c r="V622" s="1">
        <f>Table2[[#This Row],[GameTime]]-(Table2[[#This Row],[period]]-1)*1200</f>
        <v>783</v>
      </c>
      <c r="W622" s="1">
        <f>ROUNDDOWN(Table2[[#This Row],[Time]]/60,0)</f>
        <v>13</v>
      </c>
      <c r="X622" s="1">
        <f>ROUNDDOWN((Table2[[#This Row],[Time]]/60-Table2[[#This Row],[Time2]])*60,0)</f>
        <v>3</v>
      </c>
      <c r="Y622" s="1">
        <f>IF(Table2[[#This Row],[Time2]]&lt;10,0&amp;Table2[[#This Row],[Time2]],Table2[[#This Row],[Time2]])</f>
        <v>13</v>
      </c>
      <c r="Z622" s="1" t="str">
        <f>IF(Table2[[#This Row],[Time3]]&lt;10,0&amp;Table2[[#This Row],[Time3]],Table2[[#This Row],[Time3]])</f>
        <v>03</v>
      </c>
      <c r="AA622" s="2" t="str">
        <f>Table2[[#This Row],[Time4]]&amp;":"&amp;Table2[[#This Row],[Time5]]</f>
        <v>13:03</v>
      </c>
      <c r="AB622" s="1" t="str" cm="1">
        <f t="array" ref="AB622">IFERROR(IF(Table2[[#This Row],[code]]="","",_xlfn.IFS(AND(Table2[[#This Row],[code]]&lt;400,Table2[[#This Row],[code]]&lt;&gt;""),2,Table2[[#This Row],[code]]&gt;500,4)),"")</f>
        <v/>
      </c>
      <c r="AC622" s="1" t="str">
        <f>IF(Table2[[#This Row],[Event]]="Penalty",Table2[[#This Row],[number]],IF(Table2[[#This Row],[Event]]="Time-Out",401,""))</f>
        <v/>
      </c>
      <c r="AD622" s="1">
        <f>ROW(A621)</f>
        <v>621</v>
      </c>
      <c r="AE622" s="1">
        <f>COUNTIFS(Table2[GameID],Table2[[#This Row],[GameID]],Table2[Column1],"&lt;="&amp;Table2[[#This Row],[Column1]])-1</f>
        <v>7</v>
      </c>
    </row>
    <row r="623" spans="1:31" x14ac:dyDescent="0.45">
      <c r="A623" t="s">
        <v>358</v>
      </c>
      <c r="B623" t="str">
        <f>_xlfn.TEXTBEFORE(Table2[[#This Row],[Kamp]]," - ")</f>
        <v>RungstedHørsholm</v>
      </c>
      <c r="C623" t="str">
        <f>_xlfn.TEXTAFTER(Table2[[#This Row],[Kamp]],"- ")</f>
        <v>Rødovre FC</v>
      </c>
      <c r="D623">
        <v>44904</v>
      </c>
      <c r="E623">
        <v>35342</v>
      </c>
      <c r="F623">
        <v>20222023</v>
      </c>
      <c r="G623" t="s">
        <v>17</v>
      </c>
      <c r="H623" t="s">
        <v>662</v>
      </c>
      <c r="I623" t="s">
        <v>678</v>
      </c>
      <c r="J623">
        <v>1</v>
      </c>
      <c r="K623">
        <v>29508</v>
      </c>
      <c r="L623">
        <v>1</v>
      </c>
      <c r="M623" t="s">
        <v>630</v>
      </c>
      <c r="N623" t="s">
        <v>80</v>
      </c>
      <c r="O623" t="s">
        <v>634</v>
      </c>
      <c r="P623">
        <v>10</v>
      </c>
      <c r="Q623" t="s">
        <v>634</v>
      </c>
      <c r="R623">
        <f>SUMIFS(Table2[number],Table2[Event],"Goal",Table2[H/U],"HOME",Table2[GameID],Table2[[#This Row],[GameID]],Table2[GameTime],"&lt;="&amp;Table2[[#This Row],[GameTime]])</f>
        <v>3</v>
      </c>
      <c r="S623">
        <f>SUMIFS(Table2[number],Table2[Event],"Goal",Table2[H/U],"AWAY",Table2[GameID],Table2[[#This Row],[GameID]],Table2[GameTime],"&lt;="&amp;Table2[[#This Row],[GameTime]])</f>
        <v>5</v>
      </c>
      <c r="T623" t="str">
        <f>IF(Table2[[#This Row],[Event]]="Goal",Table2[[#This Row],[Hscore]]&amp;"-"&amp;Table2[[#This Row],[Uscore]],"")</f>
        <v>3-5</v>
      </c>
      <c r="U623">
        <v>866</v>
      </c>
      <c r="V623" s="1">
        <f>Table2[[#This Row],[GameTime]]-(Table2[[#This Row],[period]]-1)*1200</f>
        <v>866</v>
      </c>
      <c r="W623" s="1">
        <f>ROUNDDOWN(Table2[[#This Row],[Time]]/60,0)</f>
        <v>14</v>
      </c>
      <c r="X623" s="1">
        <f>ROUNDDOWN((Table2[[#This Row],[Time]]/60-Table2[[#This Row],[Time2]])*60,0)</f>
        <v>26</v>
      </c>
      <c r="Y623" s="1">
        <f>IF(Table2[[#This Row],[Time2]]&lt;10,0&amp;Table2[[#This Row],[Time2]],Table2[[#This Row],[Time2]])</f>
        <v>14</v>
      </c>
      <c r="Z623" s="1">
        <f>IF(Table2[[#This Row],[Time3]]&lt;10,0&amp;Table2[[#This Row],[Time3]],Table2[[#This Row],[Time3]])</f>
        <v>26</v>
      </c>
      <c r="AA623" s="2" t="str">
        <f>Table2[[#This Row],[Time4]]&amp;":"&amp;Table2[[#This Row],[Time5]]</f>
        <v>14:26</v>
      </c>
      <c r="AB623" s="1" t="str" cm="1">
        <f t="array" ref="AB623">IFERROR(IF(Table2[[#This Row],[code]]="","",_xlfn.IFS(AND(Table2[[#This Row],[code]]&lt;400,Table2[[#This Row],[code]]&lt;&gt;""),2,Table2[[#This Row],[code]]&gt;500,4)),"")</f>
        <v/>
      </c>
      <c r="AC623" s="1" t="str">
        <f>IF(Table2[[#This Row],[Event]]="Penalty",Table2[[#This Row],[number]],IF(Table2[[#This Row],[Event]]="Time-Out",401,""))</f>
        <v/>
      </c>
      <c r="AD623" s="1">
        <f>ROW(A622)</f>
        <v>622</v>
      </c>
      <c r="AE623" s="1">
        <f>COUNTIFS(Table2[GameID],Table2[[#This Row],[GameID]],Table2[Column1],"&lt;="&amp;Table2[[#This Row],[Column1]])-1</f>
        <v>8</v>
      </c>
    </row>
    <row r="624" spans="1:31" x14ac:dyDescent="0.45">
      <c r="A624" t="s">
        <v>358</v>
      </c>
      <c r="B624" t="str">
        <f>_xlfn.TEXTBEFORE(Table2[[#This Row],[Kamp]]," - ")</f>
        <v>RungstedHørsholm</v>
      </c>
      <c r="C624" t="str">
        <f>_xlfn.TEXTAFTER(Table2[[#This Row],[Kamp]],"- ")</f>
        <v>Rødovre FC</v>
      </c>
      <c r="D624">
        <v>44904</v>
      </c>
      <c r="E624">
        <v>35342</v>
      </c>
      <c r="F624">
        <v>20222023</v>
      </c>
      <c r="G624" t="s">
        <v>17</v>
      </c>
      <c r="H624" t="s">
        <v>662</v>
      </c>
      <c r="I624" t="s">
        <v>678</v>
      </c>
      <c r="J624">
        <v>1</v>
      </c>
      <c r="K624">
        <v>29508</v>
      </c>
      <c r="L624">
        <v>1</v>
      </c>
      <c r="M624" t="s">
        <v>630</v>
      </c>
      <c r="N624" t="s">
        <v>78</v>
      </c>
      <c r="O624" t="s">
        <v>161</v>
      </c>
      <c r="P624">
        <v>8</v>
      </c>
      <c r="Q624">
        <v>2</v>
      </c>
      <c r="R624">
        <f>SUMIFS(Table2[number],Table2[Event],"Goal",Table2[H/U],"HOME",Table2[GameID],Table2[[#This Row],[GameID]],Table2[GameTime],"&lt;="&amp;Table2[[#This Row],[GameTime]])</f>
        <v>4</v>
      </c>
      <c r="S624">
        <f>SUMIFS(Table2[number],Table2[Event],"Goal",Table2[H/U],"AWAY",Table2[GameID],Table2[[#This Row],[GameID]],Table2[GameTime],"&lt;="&amp;Table2[[#This Row],[GameTime]])</f>
        <v>5</v>
      </c>
      <c r="T624" t="str">
        <f>IF(Table2[[#This Row],[Event]]="Goal",Table2[[#This Row],[Hscore]]&amp;"-"&amp;Table2[[#This Row],[Uscore]],"")</f>
        <v>4-5</v>
      </c>
      <c r="U624">
        <v>1063</v>
      </c>
      <c r="V624" s="1">
        <f>Table2[[#This Row],[GameTime]]-(Table2[[#This Row],[period]]-1)*1200</f>
        <v>1063</v>
      </c>
      <c r="W624" s="1">
        <f>ROUNDDOWN(Table2[[#This Row],[Time]]/60,0)</f>
        <v>17</v>
      </c>
      <c r="X624" s="1">
        <f>ROUNDDOWN((Table2[[#This Row],[Time]]/60-Table2[[#This Row],[Time2]])*60,0)</f>
        <v>42</v>
      </c>
      <c r="Y624" s="1">
        <f>IF(Table2[[#This Row],[Time2]]&lt;10,0&amp;Table2[[#This Row],[Time2]],Table2[[#This Row],[Time2]])</f>
        <v>17</v>
      </c>
      <c r="Z624" s="1">
        <f>IF(Table2[[#This Row],[Time3]]&lt;10,0&amp;Table2[[#This Row],[Time3]],Table2[[#This Row],[Time3]])</f>
        <v>42</v>
      </c>
      <c r="AA624" s="2" t="str">
        <f>Table2[[#This Row],[Time4]]&amp;":"&amp;Table2[[#This Row],[Time5]]</f>
        <v>17:42</v>
      </c>
      <c r="AB624" s="1" t="str" cm="1">
        <f t="array" ref="AB624">IFERROR(IF(Table2[[#This Row],[code]]="","",_xlfn.IFS(AND(Table2[[#This Row],[code]]&lt;400,Table2[[#This Row],[code]]&lt;&gt;""),2,Table2[[#This Row],[code]]&gt;500,4)),"")</f>
        <v/>
      </c>
      <c r="AC624" s="1" t="str">
        <f>IF(Table2[[#This Row],[Event]]="Penalty",Table2[[#This Row],[number]],IF(Table2[[#This Row],[Event]]="Time-Out",401,""))</f>
        <v/>
      </c>
      <c r="AD624" s="1">
        <f>ROW(A623)</f>
        <v>623</v>
      </c>
      <c r="AE624" s="1">
        <f>COUNTIFS(Table2[GameID],Table2[[#This Row],[GameID]],Table2[Column1],"&lt;="&amp;Table2[[#This Row],[Column1]])-1</f>
        <v>9</v>
      </c>
    </row>
    <row r="625" spans="1:31" x14ac:dyDescent="0.45">
      <c r="A625" t="s">
        <v>358</v>
      </c>
      <c r="B625" t="str">
        <f>_xlfn.TEXTBEFORE(Table2[[#This Row],[Kamp]]," - ")</f>
        <v>RungstedHørsholm</v>
      </c>
      <c r="C625" t="str">
        <f>_xlfn.TEXTAFTER(Table2[[#This Row],[Kamp]],"- ")</f>
        <v>Rødovre FC</v>
      </c>
      <c r="D625">
        <v>44904</v>
      </c>
      <c r="E625">
        <v>35342</v>
      </c>
      <c r="F625">
        <v>20222023</v>
      </c>
      <c r="G625" t="s">
        <v>17</v>
      </c>
      <c r="H625" t="s">
        <v>662</v>
      </c>
      <c r="I625" t="s">
        <v>678</v>
      </c>
      <c r="J625">
        <v>1</v>
      </c>
      <c r="K625">
        <v>29508</v>
      </c>
      <c r="L625">
        <v>215</v>
      </c>
      <c r="M625" t="s">
        <v>631</v>
      </c>
      <c r="N625" t="s">
        <v>83</v>
      </c>
      <c r="O625" t="s">
        <v>634</v>
      </c>
      <c r="P625">
        <v>17</v>
      </c>
      <c r="Q625" t="s">
        <v>634</v>
      </c>
      <c r="R625">
        <f>SUMIFS(Table2[number],Table2[Event],"Goal",Table2[H/U],"HOME",Table2[GameID],Table2[[#This Row],[GameID]],Table2[GameTime],"&lt;="&amp;Table2[[#This Row],[GameTime]])</f>
        <v>4</v>
      </c>
      <c r="S625">
        <f>SUMIFS(Table2[number],Table2[Event],"Goal",Table2[H/U],"AWAY",Table2[GameID],Table2[[#This Row],[GameID]],Table2[GameTime],"&lt;="&amp;Table2[[#This Row],[GameTime]])</f>
        <v>5</v>
      </c>
      <c r="T625" t="str">
        <f>IF(Table2[[#This Row],[Event]]="Goal",Table2[[#This Row],[Hscore]]&amp;"-"&amp;Table2[[#This Row],[Uscore]],"")</f>
        <v/>
      </c>
      <c r="U625">
        <v>1147</v>
      </c>
      <c r="V625" s="1">
        <f>Table2[[#This Row],[GameTime]]-(Table2[[#This Row],[period]]-1)*1200</f>
        <v>1147</v>
      </c>
      <c r="W625" s="1">
        <f>ROUNDDOWN(Table2[[#This Row],[Time]]/60,0)</f>
        <v>19</v>
      </c>
      <c r="X625" s="1">
        <f>ROUNDDOWN((Table2[[#This Row],[Time]]/60-Table2[[#This Row],[Time2]])*60,0)</f>
        <v>7</v>
      </c>
      <c r="Y625" s="1">
        <f>IF(Table2[[#This Row],[Time2]]&lt;10,0&amp;Table2[[#This Row],[Time2]],Table2[[#This Row],[Time2]])</f>
        <v>19</v>
      </c>
      <c r="Z625" s="1" t="str">
        <f>IF(Table2[[#This Row],[Time3]]&lt;10,0&amp;Table2[[#This Row],[Time3]],Table2[[#This Row],[Time3]])</f>
        <v>07</v>
      </c>
      <c r="AA625" s="2" t="str">
        <f>Table2[[#This Row],[Time4]]&amp;":"&amp;Table2[[#This Row],[Time5]]</f>
        <v>19:07</v>
      </c>
      <c r="AB625" s="1" cm="1">
        <f t="array" ref="AB625">IFERROR(IF(Table2[[#This Row],[code]]="","",_xlfn.IFS(AND(Table2[[#This Row],[code]]&lt;400,Table2[[#This Row],[code]]&lt;&gt;""),2,Table2[[#This Row],[code]]&gt;500,4)),"")</f>
        <v>2</v>
      </c>
      <c r="AC625" s="1">
        <f>IF(Table2[[#This Row],[Event]]="Penalty",Table2[[#This Row],[number]],IF(Table2[[#This Row],[Event]]="Time-Out",401,""))</f>
        <v>215</v>
      </c>
      <c r="AD625" s="1">
        <f>ROW(A624)</f>
        <v>624</v>
      </c>
      <c r="AE625" s="1">
        <f>COUNTIFS(Table2[GameID],Table2[[#This Row],[GameID]],Table2[Column1],"&lt;="&amp;Table2[[#This Row],[Column1]])-1</f>
        <v>10</v>
      </c>
    </row>
    <row r="626" spans="1:31" x14ac:dyDescent="0.45">
      <c r="A626" t="s">
        <v>358</v>
      </c>
      <c r="B626" t="str">
        <f>_xlfn.TEXTBEFORE(Table2[[#This Row],[Kamp]]," - ")</f>
        <v>RungstedHørsholm</v>
      </c>
      <c r="C626" t="str">
        <f>_xlfn.TEXTAFTER(Table2[[#This Row],[Kamp]],"- ")</f>
        <v>Rødovre FC</v>
      </c>
      <c r="D626">
        <v>44904</v>
      </c>
      <c r="E626">
        <v>35342</v>
      </c>
      <c r="F626">
        <v>20222023</v>
      </c>
      <c r="G626" t="s">
        <v>17</v>
      </c>
      <c r="H626" t="s">
        <v>665</v>
      </c>
      <c r="I626" t="s">
        <v>677</v>
      </c>
      <c r="J626">
        <v>2</v>
      </c>
      <c r="K626">
        <v>29512</v>
      </c>
      <c r="L626">
        <v>1</v>
      </c>
      <c r="M626" t="s">
        <v>630</v>
      </c>
      <c r="N626" t="s">
        <v>47</v>
      </c>
      <c r="O626" t="s">
        <v>45</v>
      </c>
      <c r="P626">
        <v>24</v>
      </c>
      <c r="Q626">
        <v>17</v>
      </c>
      <c r="R626">
        <f>SUMIFS(Table2[number],Table2[Event],"Goal",Table2[H/U],"HOME",Table2[GameID],Table2[[#This Row],[GameID]],Table2[GameTime],"&lt;="&amp;Table2[[#This Row],[GameTime]])</f>
        <v>4</v>
      </c>
      <c r="S626">
        <f>SUMIFS(Table2[number],Table2[Event],"Goal",Table2[H/U],"AWAY",Table2[GameID],Table2[[#This Row],[GameID]],Table2[GameTime],"&lt;="&amp;Table2[[#This Row],[GameTime]])</f>
        <v>6</v>
      </c>
      <c r="T626" t="str">
        <f>IF(Table2[[#This Row],[Event]]="Goal",Table2[[#This Row],[Hscore]]&amp;"-"&amp;Table2[[#This Row],[Uscore]],"")</f>
        <v>4-6</v>
      </c>
      <c r="U626">
        <v>1214</v>
      </c>
      <c r="V626" s="1">
        <f>Table2[[#This Row],[GameTime]]-(Table2[[#This Row],[period]]-1)*1200</f>
        <v>14</v>
      </c>
      <c r="W626" s="1">
        <f>ROUNDDOWN(Table2[[#This Row],[Time]]/60,0)</f>
        <v>0</v>
      </c>
      <c r="X626" s="1">
        <f>ROUNDDOWN((Table2[[#This Row],[Time]]/60-Table2[[#This Row],[Time2]])*60,0)</f>
        <v>14</v>
      </c>
      <c r="Y626" s="1" t="str">
        <f>IF(Table2[[#This Row],[Time2]]&lt;10,0&amp;Table2[[#This Row],[Time2]],Table2[[#This Row],[Time2]])</f>
        <v>00</v>
      </c>
      <c r="Z626" s="1">
        <f>IF(Table2[[#This Row],[Time3]]&lt;10,0&amp;Table2[[#This Row],[Time3]],Table2[[#This Row],[Time3]])</f>
        <v>14</v>
      </c>
      <c r="AA626" s="2" t="str">
        <f>Table2[[#This Row],[Time4]]&amp;":"&amp;Table2[[#This Row],[Time5]]</f>
        <v>00:14</v>
      </c>
      <c r="AB626" s="1" t="str" cm="1">
        <f t="array" ref="AB626">IFERROR(IF(Table2[[#This Row],[code]]="","",_xlfn.IFS(AND(Table2[[#This Row],[code]]&lt;400,Table2[[#This Row],[code]]&lt;&gt;""),2,Table2[[#This Row],[code]]&gt;500,4)),"")</f>
        <v/>
      </c>
      <c r="AC626" s="1" t="str">
        <f>IF(Table2[[#This Row],[Event]]="Penalty",Table2[[#This Row],[number]],IF(Table2[[#This Row],[Event]]="Time-Out",401,""))</f>
        <v/>
      </c>
      <c r="AD626" s="1">
        <f>ROW(A625)</f>
        <v>625</v>
      </c>
      <c r="AE626" s="1">
        <f>COUNTIFS(Table2[GameID],Table2[[#This Row],[GameID]],Table2[Column1],"&lt;="&amp;Table2[[#This Row],[Column1]])-1</f>
        <v>11</v>
      </c>
    </row>
    <row r="627" spans="1:31" x14ac:dyDescent="0.45">
      <c r="A627" t="s">
        <v>358</v>
      </c>
      <c r="B627" t="str">
        <f>_xlfn.TEXTBEFORE(Table2[[#This Row],[Kamp]]," - ")</f>
        <v>RungstedHørsholm</v>
      </c>
      <c r="C627" t="str">
        <f>_xlfn.TEXTAFTER(Table2[[#This Row],[Kamp]],"- ")</f>
        <v>Rødovre FC</v>
      </c>
      <c r="D627">
        <v>44904</v>
      </c>
      <c r="E627">
        <v>35342</v>
      </c>
      <c r="F627">
        <v>20222023</v>
      </c>
      <c r="G627" t="s">
        <v>17</v>
      </c>
      <c r="H627" t="s">
        <v>662</v>
      </c>
      <c r="I627" t="s">
        <v>678</v>
      </c>
      <c r="J627">
        <v>2</v>
      </c>
      <c r="K627">
        <v>29508</v>
      </c>
      <c r="L627">
        <v>207</v>
      </c>
      <c r="M627" t="s">
        <v>631</v>
      </c>
      <c r="N627" t="s">
        <v>161</v>
      </c>
      <c r="O627" t="s">
        <v>634</v>
      </c>
      <c r="P627">
        <v>2</v>
      </c>
      <c r="Q627" t="s">
        <v>634</v>
      </c>
      <c r="R627">
        <f>SUMIFS(Table2[number],Table2[Event],"Goal",Table2[H/U],"HOME",Table2[GameID],Table2[[#This Row],[GameID]],Table2[GameTime],"&lt;="&amp;Table2[[#This Row],[GameTime]])</f>
        <v>4</v>
      </c>
      <c r="S627">
        <f>SUMIFS(Table2[number],Table2[Event],"Goal",Table2[H/U],"AWAY",Table2[GameID],Table2[[#This Row],[GameID]],Table2[GameTime],"&lt;="&amp;Table2[[#This Row],[GameTime]])</f>
        <v>6</v>
      </c>
      <c r="T627" t="str">
        <f>IF(Table2[[#This Row],[Event]]="Goal",Table2[[#This Row],[Hscore]]&amp;"-"&amp;Table2[[#This Row],[Uscore]],"")</f>
        <v/>
      </c>
      <c r="U627">
        <v>1821</v>
      </c>
      <c r="V627" s="1">
        <f>Table2[[#This Row],[GameTime]]-(Table2[[#This Row],[period]]-1)*1200</f>
        <v>621</v>
      </c>
      <c r="W627" s="1">
        <f>ROUNDDOWN(Table2[[#This Row],[Time]]/60,0)</f>
        <v>10</v>
      </c>
      <c r="X627" s="1">
        <f>ROUNDDOWN((Table2[[#This Row],[Time]]/60-Table2[[#This Row],[Time2]])*60,0)</f>
        <v>21</v>
      </c>
      <c r="Y627" s="1">
        <f>IF(Table2[[#This Row],[Time2]]&lt;10,0&amp;Table2[[#This Row],[Time2]],Table2[[#This Row],[Time2]])</f>
        <v>10</v>
      </c>
      <c r="Z627" s="1">
        <f>IF(Table2[[#This Row],[Time3]]&lt;10,0&amp;Table2[[#This Row],[Time3]],Table2[[#This Row],[Time3]])</f>
        <v>21</v>
      </c>
      <c r="AA627" s="2" t="str">
        <f>Table2[[#This Row],[Time4]]&amp;":"&amp;Table2[[#This Row],[Time5]]</f>
        <v>10:21</v>
      </c>
      <c r="AB627" s="1" cm="1">
        <f t="array" ref="AB627">IFERROR(IF(Table2[[#This Row],[code]]="","",_xlfn.IFS(AND(Table2[[#This Row],[code]]&lt;400,Table2[[#This Row],[code]]&lt;&gt;""),2,Table2[[#This Row],[code]]&gt;500,4)),"")</f>
        <v>2</v>
      </c>
      <c r="AC627" s="1">
        <f>IF(Table2[[#This Row],[Event]]="Penalty",Table2[[#This Row],[number]],IF(Table2[[#This Row],[Event]]="Time-Out",401,""))</f>
        <v>207</v>
      </c>
      <c r="AD627" s="1">
        <f>ROW(A626)</f>
        <v>626</v>
      </c>
      <c r="AE627" s="1">
        <f>COUNTIFS(Table2[GameID],Table2[[#This Row],[GameID]],Table2[Column1],"&lt;="&amp;Table2[[#This Row],[Column1]])-1</f>
        <v>12</v>
      </c>
    </row>
    <row r="628" spans="1:31" x14ac:dyDescent="0.45">
      <c r="A628" t="s">
        <v>358</v>
      </c>
      <c r="B628" t="str">
        <f>_xlfn.TEXTBEFORE(Table2[[#This Row],[Kamp]]," - ")</f>
        <v>RungstedHørsholm</v>
      </c>
      <c r="C628" t="str">
        <f>_xlfn.TEXTAFTER(Table2[[#This Row],[Kamp]],"- ")</f>
        <v>Rødovre FC</v>
      </c>
      <c r="D628">
        <v>44904</v>
      </c>
      <c r="E628">
        <v>35342</v>
      </c>
      <c r="F628">
        <v>20222023</v>
      </c>
      <c r="G628" t="s">
        <v>17</v>
      </c>
      <c r="H628" t="s">
        <v>665</v>
      </c>
      <c r="I628" t="s">
        <v>677</v>
      </c>
      <c r="J628">
        <v>2</v>
      </c>
      <c r="K628">
        <v>29512</v>
      </c>
      <c r="L628">
        <v>1</v>
      </c>
      <c r="M628" t="s">
        <v>630</v>
      </c>
      <c r="N628" t="s">
        <v>55</v>
      </c>
      <c r="O628" t="s">
        <v>42</v>
      </c>
      <c r="P628">
        <v>88</v>
      </c>
      <c r="Q628">
        <v>8</v>
      </c>
      <c r="R628">
        <f>SUMIFS(Table2[number],Table2[Event],"Goal",Table2[H/U],"HOME",Table2[GameID],Table2[[#This Row],[GameID]],Table2[GameTime],"&lt;="&amp;Table2[[#This Row],[GameTime]])</f>
        <v>4</v>
      </c>
      <c r="S628">
        <f>SUMIFS(Table2[number],Table2[Event],"Goal",Table2[H/U],"AWAY",Table2[GameID],Table2[[#This Row],[GameID]],Table2[GameTime],"&lt;="&amp;Table2[[#This Row],[GameTime]])</f>
        <v>7</v>
      </c>
      <c r="T628" t="str">
        <f>IF(Table2[[#This Row],[Event]]="Goal",Table2[[#This Row],[Hscore]]&amp;"-"&amp;Table2[[#This Row],[Uscore]],"")</f>
        <v>4-7</v>
      </c>
      <c r="U628">
        <v>1870</v>
      </c>
      <c r="V628" s="1">
        <f>Table2[[#This Row],[GameTime]]-(Table2[[#This Row],[period]]-1)*1200</f>
        <v>670</v>
      </c>
      <c r="W628" s="1">
        <f>ROUNDDOWN(Table2[[#This Row],[Time]]/60,0)</f>
        <v>11</v>
      </c>
      <c r="X628" s="1">
        <f>ROUNDDOWN((Table2[[#This Row],[Time]]/60-Table2[[#This Row],[Time2]])*60,0)</f>
        <v>9</v>
      </c>
      <c r="Y628" s="1">
        <f>IF(Table2[[#This Row],[Time2]]&lt;10,0&amp;Table2[[#This Row],[Time2]],Table2[[#This Row],[Time2]])</f>
        <v>11</v>
      </c>
      <c r="Z628" s="1" t="str">
        <f>IF(Table2[[#This Row],[Time3]]&lt;10,0&amp;Table2[[#This Row],[Time3]],Table2[[#This Row],[Time3]])</f>
        <v>09</v>
      </c>
      <c r="AA628" s="2" t="str">
        <f>Table2[[#This Row],[Time4]]&amp;":"&amp;Table2[[#This Row],[Time5]]</f>
        <v>11:09</v>
      </c>
      <c r="AB628" s="1" t="str" cm="1">
        <f t="array" ref="AB628">IFERROR(IF(Table2[[#This Row],[code]]="","",_xlfn.IFS(AND(Table2[[#This Row],[code]]&lt;400,Table2[[#This Row],[code]]&lt;&gt;""),2,Table2[[#This Row],[code]]&gt;500,4)),"")</f>
        <v/>
      </c>
      <c r="AC628" s="1" t="str">
        <f>IF(Table2[[#This Row],[Event]]="Penalty",Table2[[#This Row],[number]],IF(Table2[[#This Row],[Event]]="Time-Out",401,""))</f>
        <v/>
      </c>
      <c r="AD628" s="1">
        <f>ROW(A627)</f>
        <v>627</v>
      </c>
      <c r="AE628" s="1">
        <f>COUNTIFS(Table2[GameID],Table2[[#This Row],[GameID]],Table2[Column1],"&lt;="&amp;Table2[[#This Row],[Column1]])-1</f>
        <v>13</v>
      </c>
    </row>
    <row r="629" spans="1:31" x14ac:dyDescent="0.45">
      <c r="A629" t="s">
        <v>358</v>
      </c>
      <c r="B629" t="str">
        <f>_xlfn.TEXTBEFORE(Table2[[#This Row],[Kamp]]," - ")</f>
        <v>RungstedHørsholm</v>
      </c>
      <c r="C629" t="str">
        <f>_xlfn.TEXTAFTER(Table2[[#This Row],[Kamp]],"- ")</f>
        <v>Rødovre FC</v>
      </c>
      <c r="D629">
        <v>44904</v>
      </c>
      <c r="E629">
        <v>35342</v>
      </c>
      <c r="F629">
        <v>20222023</v>
      </c>
      <c r="G629" t="s">
        <v>17</v>
      </c>
      <c r="H629" t="s">
        <v>662</v>
      </c>
      <c r="I629" t="s">
        <v>678</v>
      </c>
      <c r="J629">
        <v>3</v>
      </c>
      <c r="K629">
        <v>29508</v>
      </c>
      <c r="L629">
        <v>1</v>
      </c>
      <c r="M629" t="s">
        <v>630</v>
      </c>
      <c r="N629" t="s">
        <v>91</v>
      </c>
      <c r="O629" t="s">
        <v>90</v>
      </c>
      <c r="P629">
        <v>11</v>
      </c>
      <c r="Q629">
        <v>87</v>
      </c>
      <c r="R629">
        <f>SUMIFS(Table2[number],Table2[Event],"Goal",Table2[H/U],"HOME",Table2[GameID],Table2[[#This Row],[GameID]],Table2[GameTime],"&lt;="&amp;Table2[[#This Row],[GameTime]])</f>
        <v>5</v>
      </c>
      <c r="S629">
        <f>SUMIFS(Table2[number],Table2[Event],"Goal",Table2[H/U],"AWAY",Table2[GameID],Table2[[#This Row],[GameID]],Table2[GameTime],"&lt;="&amp;Table2[[#This Row],[GameTime]])</f>
        <v>7</v>
      </c>
      <c r="T629" t="str">
        <f>IF(Table2[[#This Row],[Event]]="Goal",Table2[[#This Row],[Hscore]]&amp;"-"&amp;Table2[[#This Row],[Uscore]],"")</f>
        <v>5-7</v>
      </c>
      <c r="U629">
        <v>2457</v>
      </c>
      <c r="V629" s="1">
        <f>Table2[[#This Row],[GameTime]]-(Table2[[#This Row],[period]]-1)*1200</f>
        <v>57</v>
      </c>
      <c r="W629" s="1">
        <f>ROUNDDOWN(Table2[[#This Row],[Time]]/60,0)</f>
        <v>0</v>
      </c>
      <c r="X629" s="1">
        <f>ROUNDDOWN((Table2[[#This Row],[Time]]/60-Table2[[#This Row],[Time2]])*60,0)</f>
        <v>57</v>
      </c>
      <c r="Y629" s="1" t="str">
        <f>IF(Table2[[#This Row],[Time2]]&lt;10,0&amp;Table2[[#This Row],[Time2]],Table2[[#This Row],[Time2]])</f>
        <v>00</v>
      </c>
      <c r="Z629" s="1">
        <f>IF(Table2[[#This Row],[Time3]]&lt;10,0&amp;Table2[[#This Row],[Time3]],Table2[[#This Row],[Time3]])</f>
        <v>57</v>
      </c>
      <c r="AA629" s="2" t="str">
        <f>Table2[[#This Row],[Time4]]&amp;":"&amp;Table2[[#This Row],[Time5]]</f>
        <v>00:57</v>
      </c>
      <c r="AB629" s="1" t="str" cm="1">
        <f t="array" ref="AB629">IFERROR(IF(Table2[[#This Row],[code]]="","",_xlfn.IFS(AND(Table2[[#This Row],[code]]&lt;400,Table2[[#This Row],[code]]&lt;&gt;""),2,Table2[[#This Row],[code]]&gt;500,4)),"")</f>
        <v/>
      </c>
      <c r="AC629" s="1" t="str">
        <f>IF(Table2[[#This Row],[Event]]="Penalty",Table2[[#This Row],[number]],IF(Table2[[#This Row],[Event]]="Time-Out",401,""))</f>
        <v/>
      </c>
      <c r="AD629" s="1">
        <f>ROW(A628)</f>
        <v>628</v>
      </c>
      <c r="AE629" s="1">
        <f>COUNTIFS(Table2[GameID],Table2[[#This Row],[GameID]],Table2[Column1],"&lt;="&amp;Table2[[#This Row],[Column1]])-1</f>
        <v>14</v>
      </c>
    </row>
    <row r="630" spans="1:31" x14ac:dyDescent="0.45">
      <c r="A630" t="s">
        <v>358</v>
      </c>
      <c r="B630" t="str">
        <f>_xlfn.TEXTBEFORE(Table2[[#This Row],[Kamp]]," - ")</f>
        <v>RungstedHørsholm</v>
      </c>
      <c r="C630" t="str">
        <f>_xlfn.TEXTAFTER(Table2[[#This Row],[Kamp]],"- ")</f>
        <v>Rødovre FC</v>
      </c>
      <c r="D630">
        <v>44904</v>
      </c>
      <c r="E630">
        <v>35342</v>
      </c>
      <c r="F630">
        <v>20222023</v>
      </c>
      <c r="G630" t="s">
        <v>17</v>
      </c>
      <c r="H630" t="s">
        <v>662</v>
      </c>
      <c r="I630" t="s">
        <v>678</v>
      </c>
      <c r="J630">
        <v>3</v>
      </c>
      <c r="K630">
        <v>29508</v>
      </c>
      <c r="L630">
        <v>1</v>
      </c>
      <c r="M630" t="s">
        <v>630</v>
      </c>
      <c r="N630" t="s">
        <v>78</v>
      </c>
      <c r="O630" t="s">
        <v>91</v>
      </c>
      <c r="P630">
        <v>8</v>
      </c>
      <c r="Q630">
        <v>11</v>
      </c>
      <c r="R630">
        <f>SUMIFS(Table2[number],Table2[Event],"Goal",Table2[H/U],"HOME",Table2[GameID],Table2[[#This Row],[GameID]],Table2[GameTime],"&lt;="&amp;Table2[[#This Row],[GameTime]])</f>
        <v>6</v>
      </c>
      <c r="S630">
        <f>SUMIFS(Table2[number],Table2[Event],"Goal",Table2[H/U],"AWAY",Table2[GameID],Table2[[#This Row],[GameID]],Table2[GameTime],"&lt;="&amp;Table2[[#This Row],[GameTime]])</f>
        <v>7</v>
      </c>
      <c r="T630" t="str">
        <f>IF(Table2[[#This Row],[Event]]="Goal",Table2[[#This Row],[Hscore]]&amp;"-"&amp;Table2[[#This Row],[Uscore]],"")</f>
        <v>6-7</v>
      </c>
      <c r="U630">
        <v>2575</v>
      </c>
      <c r="V630" s="1">
        <f>Table2[[#This Row],[GameTime]]-(Table2[[#This Row],[period]]-1)*1200</f>
        <v>175</v>
      </c>
      <c r="W630" s="1">
        <f>ROUNDDOWN(Table2[[#This Row],[Time]]/60,0)</f>
        <v>2</v>
      </c>
      <c r="X630" s="1">
        <f>ROUNDDOWN((Table2[[#This Row],[Time]]/60-Table2[[#This Row],[Time2]])*60,0)</f>
        <v>55</v>
      </c>
      <c r="Y630" s="1" t="str">
        <f>IF(Table2[[#This Row],[Time2]]&lt;10,0&amp;Table2[[#This Row],[Time2]],Table2[[#This Row],[Time2]])</f>
        <v>02</v>
      </c>
      <c r="Z630" s="1">
        <f>IF(Table2[[#This Row],[Time3]]&lt;10,0&amp;Table2[[#This Row],[Time3]],Table2[[#This Row],[Time3]])</f>
        <v>55</v>
      </c>
      <c r="AA630" s="2" t="str">
        <f>Table2[[#This Row],[Time4]]&amp;":"&amp;Table2[[#This Row],[Time5]]</f>
        <v>02:55</v>
      </c>
      <c r="AB630" s="1" t="str" cm="1">
        <f t="array" ref="AB630">IFERROR(IF(Table2[[#This Row],[code]]="","",_xlfn.IFS(AND(Table2[[#This Row],[code]]&lt;400,Table2[[#This Row],[code]]&lt;&gt;""),2,Table2[[#This Row],[code]]&gt;500,4)),"")</f>
        <v/>
      </c>
      <c r="AC630" s="1" t="str">
        <f>IF(Table2[[#This Row],[Event]]="Penalty",Table2[[#This Row],[number]],IF(Table2[[#This Row],[Event]]="Time-Out",401,""))</f>
        <v/>
      </c>
      <c r="AD630" s="1">
        <f>ROW(A629)</f>
        <v>629</v>
      </c>
      <c r="AE630" s="1">
        <f>COUNTIFS(Table2[GameID],Table2[[#This Row],[GameID]],Table2[Column1],"&lt;="&amp;Table2[[#This Row],[Column1]])-1</f>
        <v>15</v>
      </c>
    </row>
    <row r="631" spans="1:31" x14ac:dyDescent="0.45">
      <c r="A631" t="s">
        <v>358</v>
      </c>
      <c r="B631" t="str">
        <f>_xlfn.TEXTBEFORE(Table2[[#This Row],[Kamp]]," - ")</f>
        <v>RungstedHørsholm</v>
      </c>
      <c r="C631" t="str">
        <f>_xlfn.TEXTAFTER(Table2[[#This Row],[Kamp]],"- ")</f>
        <v>Rødovre FC</v>
      </c>
      <c r="D631">
        <v>44904</v>
      </c>
      <c r="E631">
        <v>35342</v>
      </c>
      <c r="F631">
        <v>20222023</v>
      </c>
      <c r="G631" t="s">
        <v>17</v>
      </c>
      <c r="H631" t="s">
        <v>662</v>
      </c>
      <c r="I631" t="s">
        <v>678</v>
      </c>
      <c r="J631">
        <v>3</v>
      </c>
      <c r="K631">
        <v>29508</v>
      </c>
      <c r="L631">
        <v>1</v>
      </c>
      <c r="M631" t="s">
        <v>630</v>
      </c>
      <c r="N631" t="s">
        <v>78</v>
      </c>
      <c r="O631" t="s">
        <v>91</v>
      </c>
      <c r="P631">
        <v>8</v>
      </c>
      <c r="Q631">
        <v>11</v>
      </c>
      <c r="R631">
        <f>SUMIFS(Table2[number],Table2[Event],"Goal",Table2[H/U],"HOME",Table2[GameID],Table2[[#This Row],[GameID]],Table2[GameTime],"&lt;="&amp;Table2[[#This Row],[GameTime]])</f>
        <v>7</v>
      </c>
      <c r="S631">
        <f>SUMIFS(Table2[number],Table2[Event],"Goal",Table2[H/U],"AWAY",Table2[GameID],Table2[[#This Row],[GameID]],Table2[GameTime],"&lt;="&amp;Table2[[#This Row],[GameTime]])</f>
        <v>7</v>
      </c>
      <c r="T631" t="str">
        <f>IF(Table2[[#This Row],[Event]]="Goal",Table2[[#This Row],[Hscore]]&amp;"-"&amp;Table2[[#This Row],[Uscore]],"")</f>
        <v>7-7</v>
      </c>
      <c r="U631">
        <v>2704</v>
      </c>
      <c r="V631" s="1">
        <f>Table2[[#This Row],[GameTime]]-(Table2[[#This Row],[period]]-1)*1200</f>
        <v>304</v>
      </c>
      <c r="W631" s="1">
        <f>ROUNDDOWN(Table2[[#This Row],[Time]]/60,0)</f>
        <v>5</v>
      </c>
      <c r="X631" s="1">
        <f>ROUNDDOWN((Table2[[#This Row],[Time]]/60-Table2[[#This Row],[Time2]])*60,0)</f>
        <v>3</v>
      </c>
      <c r="Y631" s="1" t="str">
        <f>IF(Table2[[#This Row],[Time2]]&lt;10,0&amp;Table2[[#This Row],[Time2]],Table2[[#This Row],[Time2]])</f>
        <v>05</v>
      </c>
      <c r="Z631" s="1" t="str">
        <f>IF(Table2[[#This Row],[Time3]]&lt;10,0&amp;Table2[[#This Row],[Time3]],Table2[[#This Row],[Time3]])</f>
        <v>03</v>
      </c>
      <c r="AA631" s="2" t="str">
        <f>Table2[[#This Row],[Time4]]&amp;":"&amp;Table2[[#This Row],[Time5]]</f>
        <v>05:03</v>
      </c>
      <c r="AB631" s="1" t="str" cm="1">
        <f t="array" ref="AB631">IFERROR(IF(Table2[[#This Row],[code]]="","",_xlfn.IFS(AND(Table2[[#This Row],[code]]&lt;400,Table2[[#This Row],[code]]&lt;&gt;""),2,Table2[[#This Row],[code]]&gt;500,4)),"")</f>
        <v/>
      </c>
      <c r="AC631" s="1" t="str">
        <f>IF(Table2[[#This Row],[Event]]="Penalty",Table2[[#This Row],[number]],IF(Table2[[#This Row],[Event]]="Time-Out",401,""))</f>
        <v/>
      </c>
      <c r="AD631" s="1">
        <f>ROW(A630)</f>
        <v>630</v>
      </c>
      <c r="AE631" s="1">
        <f>COUNTIFS(Table2[GameID],Table2[[#This Row],[GameID]],Table2[Column1],"&lt;="&amp;Table2[[#This Row],[Column1]])-1</f>
        <v>16</v>
      </c>
    </row>
    <row r="632" spans="1:31" x14ac:dyDescent="0.45">
      <c r="A632" t="s">
        <v>358</v>
      </c>
      <c r="B632" t="str">
        <f>_xlfn.TEXTBEFORE(Table2[[#This Row],[Kamp]]," - ")</f>
        <v>RungstedHørsholm</v>
      </c>
      <c r="C632" t="str">
        <f>_xlfn.TEXTAFTER(Table2[[#This Row],[Kamp]],"- ")</f>
        <v>Rødovre FC</v>
      </c>
      <c r="D632">
        <v>44904</v>
      </c>
      <c r="E632">
        <v>35342</v>
      </c>
      <c r="F632">
        <v>20222023</v>
      </c>
      <c r="G632" t="s">
        <v>17</v>
      </c>
      <c r="H632" t="s">
        <v>665</v>
      </c>
      <c r="I632" t="s">
        <v>677</v>
      </c>
      <c r="J632">
        <v>3</v>
      </c>
      <c r="K632">
        <v>29512</v>
      </c>
      <c r="L632">
        <v>1</v>
      </c>
      <c r="M632" t="s">
        <v>630</v>
      </c>
      <c r="N632" t="s">
        <v>42</v>
      </c>
      <c r="O632" t="s">
        <v>634</v>
      </c>
      <c r="P632">
        <v>8</v>
      </c>
      <c r="Q632" t="s">
        <v>634</v>
      </c>
      <c r="R632">
        <f>SUMIFS(Table2[number],Table2[Event],"Goal",Table2[H/U],"HOME",Table2[GameID],Table2[[#This Row],[GameID]],Table2[GameTime],"&lt;="&amp;Table2[[#This Row],[GameTime]])</f>
        <v>7</v>
      </c>
      <c r="S632">
        <f>SUMIFS(Table2[number],Table2[Event],"Goal",Table2[H/U],"AWAY",Table2[GameID],Table2[[#This Row],[GameID]],Table2[GameTime],"&lt;="&amp;Table2[[#This Row],[GameTime]])</f>
        <v>8</v>
      </c>
      <c r="T632" t="str">
        <f>IF(Table2[[#This Row],[Event]]="Goal",Table2[[#This Row],[Hscore]]&amp;"-"&amp;Table2[[#This Row],[Uscore]],"")</f>
        <v>7-8</v>
      </c>
      <c r="U632">
        <v>3037</v>
      </c>
      <c r="V632" s="1">
        <f>Table2[[#This Row],[GameTime]]-(Table2[[#This Row],[period]]-1)*1200</f>
        <v>637</v>
      </c>
      <c r="W632" s="1">
        <f>ROUNDDOWN(Table2[[#This Row],[Time]]/60,0)</f>
        <v>10</v>
      </c>
      <c r="X632" s="1">
        <f>ROUNDDOWN((Table2[[#This Row],[Time]]/60-Table2[[#This Row],[Time2]])*60,0)</f>
        <v>37</v>
      </c>
      <c r="Y632" s="1">
        <f>IF(Table2[[#This Row],[Time2]]&lt;10,0&amp;Table2[[#This Row],[Time2]],Table2[[#This Row],[Time2]])</f>
        <v>10</v>
      </c>
      <c r="Z632" s="1">
        <f>IF(Table2[[#This Row],[Time3]]&lt;10,0&amp;Table2[[#This Row],[Time3]],Table2[[#This Row],[Time3]])</f>
        <v>37</v>
      </c>
      <c r="AA632" s="2" t="str">
        <f>Table2[[#This Row],[Time4]]&amp;":"&amp;Table2[[#This Row],[Time5]]</f>
        <v>10:37</v>
      </c>
      <c r="AB632" s="1" t="str" cm="1">
        <f t="array" ref="AB632">IFERROR(IF(Table2[[#This Row],[code]]="","",_xlfn.IFS(AND(Table2[[#This Row],[code]]&lt;400,Table2[[#This Row],[code]]&lt;&gt;""),2,Table2[[#This Row],[code]]&gt;500,4)),"")</f>
        <v/>
      </c>
      <c r="AC632" s="1" t="str">
        <f>IF(Table2[[#This Row],[Event]]="Penalty",Table2[[#This Row],[number]],IF(Table2[[#This Row],[Event]]="Time-Out",401,""))</f>
        <v/>
      </c>
      <c r="AD632" s="1">
        <f>ROW(A631)</f>
        <v>631</v>
      </c>
      <c r="AE632" s="1">
        <f>COUNTIFS(Table2[GameID],Table2[[#This Row],[GameID]],Table2[Column1],"&lt;="&amp;Table2[[#This Row],[Column1]])-1</f>
        <v>17</v>
      </c>
    </row>
    <row r="633" spans="1:31" x14ac:dyDescent="0.45">
      <c r="A633" t="s">
        <v>358</v>
      </c>
      <c r="B633" t="str">
        <f>_xlfn.TEXTBEFORE(Table2[[#This Row],[Kamp]]," - ")</f>
        <v>RungstedHørsholm</v>
      </c>
      <c r="C633" t="str">
        <f>_xlfn.TEXTAFTER(Table2[[#This Row],[Kamp]],"- ")</f>
        <v>Rødovre FC</v>
      </c>
      <c r="D633">
        <v>44904</v>
      </c>
      <c r="E633">
        <v>35342</v>
      </c>
      <c r="F633">
        <v>20222023</v>
      </c>
      <c r="G633" t="s">
        <v>17</v>
      </c>
      <c r="H633" t="s">
        <v>662</v>
      </c>
      <c r="I633" t="s">
        <v>678</v>
      </c>
      <c r="J633">
        <v>3</v>
      </c>
      <c r="K633">
        <v>29508</v>
      </c>
      <c r="L633">
        <v>0</v>
      </c>
      <c r="M633" t="s">
        <v>633</v>
      </c>
      <c r="N633" t="s">
        <v>634</v>
      </c>
      <c r="O633" t="s">
        <v>634</v>
      </c>
      <c r="P633" t="s">
        <v>634</v>
      </c>
      <c r="Q633" t="s">
        <v>634</v>
      </c>
      <c r="R633">
        <f>SUMIFS(Table2[number],Table2[Event],"Goal",Table2[H/U],"HOME",Table2[GameID],Table2[[#This Row],[GameID]],Table2[GameTime],"&lt;="&amp;Table2[[#This Row],[GameTime]])</f>
        <v>7</v>
      </c>
      <c r="S633">
        <f>SUMIFS(Table2[number],Table2[Event],"Goal",Table2[H/U],"AWAY",Table2[GameID],Table2[[#This Row],[GameID]],Table2[GameTime],"&lt;="&amp;Table2[[#This Row],[GameTime]])</f>
        <v>8</v>
      </c>
      <c r="T633" t="str">
        <f>IF(Table2[[#This Row],[Event]]="Goal",Table2[[#This Row],[Hscore]]&amp;"-"&amp;Table2[[#This Row],[Uscore]],"")</f>
        <v/>
      </c>
      <c r="U633">
        <v>3037</v>
      </c>
      <c r="V633" s="1">
        <f>Table2[[#This Row],[GameTime]]-(Table2[[#This Row],[period]]-1)*1200</f>
        <v>637</v>
      </c>
      <c r="W633" s="1">
        <f>ROUNDDOWN(Table2[[#This Row],[Time]]/60,0)</f>
        <v>10</v>
      </c>
      <c r="X633" s="1">
        <f>ROUNDDOWN((Table2[[#This Row],[Time]]/60-Table2[[#This Row],[Time2]])*60,0)</f>
        <v>37</v>
      </c>
      <c r="Y633" s="1">
        <f>IF(Table2[[#This Row],[Time2]]&lt;10,0&amp;Table2[[#This Row],[Time2]],Table2[[#This Row],[Time2]])</f>
        <v>10</v>
      </c>
      <c r="Z633" s="1">
        <f>IF(Table2[[#This Row],[Time3]]&lt;10,0&amp;Table2[[#This Row],[Time3]],Table2[[#This Row],[Time3]])</f>
        <v>37</v>
      </c>
      <c r="AA633" s="2" t="str">
        <f>Table2[[#This Row],[Time4]]&amp;":"&amp;Table2[[#This Row],[Time5]]</f>
        <v>10:37</v>
      </c>
      <c r="AB633" s="1" t="str" cm="1">
        <f t="array" ref="AB633">IFERROR(IF(Table2[[#This Row],[code]]="","",_xlfn.IFS(AND(Table2[[#This Row],[code]]&lt;400,Table2[[#This Row],[code]]&lt;&gt;""),2,Table2[[#This Row],[code]]&gt;500,4)),"")</f>
        <v/>
      </c>
      <c r="AC633" s="1">
        <f>IF(Table2[[#This Row],[Event]]="Penalty",Table2[[#This Row],[number]],IF(Table2[[#This Row],[Event]]="Time-Out",401,""))</f>
        <v>401</v>
      </c>
      <c r="AD633" s="1">
        <f>ROW(A632)</f>
        <v>632</v>
      </c>
      <c r="AE633" s="1">
        <f>COUNTIFS(Table2[GameID],Table2[[#This Row],[GameID]],Table2[Column1],"&lt;="&amp;Table2[[#This Row],[Column1]])-1</f>
        <v>18</v>
      </c>
    </row>
    <row r="634" spans="1:31" x14ac:dyDescent="0.45">
      <c r="A634" t="s">
        <v>358</v>
      </c>
      <c r="B634" t="str">
        <f>_xlfn.TEXTBEFORE(Table2[[#This Row],[Kamp]]," - ")</f>
        <v>RungstedHørsholm</v>
      </c>
      <c r="C634" t="str">
        <f>_xlfn.TEXTAFTER(Table2[[#This Row],[Kamp]],"- ")</f>
        <v>Rødovre FC</v>
      </c>
      <c r="D634">
        <v>44904</v>
      </c>
      <c r="E634">
        <v>35342</v>
      </c>
      <c r="F634">
        <v>20222023</v>
      </c>
      <c r="G634" t="s">
        <v>17</v>
      </c>
      <c r="H634" t="s">
        <v>665</v>
      </c>
      <c r="I634" t="s">
        <v>677</v>
      </c>
      <c r="J634">
        <v>3</v>
      </c>
      <c r="K634">
        <v>29512</v>
      </c>
      <c r="L634">
        <v>1</v>
      </c>
      <c r="M634" t="s">
        <v>630</v>
      </c>
      <c r="N634" t="s">
        <v>56</v>
      </c>
      <c r="O634" t="s">
        <v>39</v>
      </c>
      <c r="P634">
        <v>89</v>
      </c>
      <c r="Q634">
        <v>2</v>
      </c>
      <c r="R634">
        <f>SUMIFS(Table2[number],Table2[Event],"Goal",Table2[H/U],"HOME",Table2[GameID],Table2[[#This Row],[GameID]],Table2[GameTime],"&lt;="&amp;Table2[[#This Row],[GameTime]])</f>
        <v>7</v>
      </c>
      <c r="S634">
        <f>SUMIFS(Table2[number],Table2[Event],"Goal",Table2[H/U],"AWAY",Table2[GameID],Table2[[#This Row],[GameID]],Table2[GameTime],"&lt;="&amp;Table2[[#This Row],[GameTime]])</f>
        <v>9</v>
      </c>
      <c r="T634" t="str">
        <f>IF(Table2[[#This Row],[Event]]="Goal",Table2[[#This Row],[Hscore]]&amp;"-"&amp;Table2[[#This Row],[Uscore]],"")</f>
        <v>7-9</v>
      </c>
      <c r="U634">
        <v>3302</v>
      </c>
      <c r="V634" s="1">
        <f>Table2[[#This Row],[GameTime]]-(Table2[[#This Row],[period]]-1)*1200</f>
        <v>902</v>
      </c>
      <c r="W634" s="1">
        <f>ROUNDDOWN(Table2[[#This Row],[Time]]/60,0)</f>
        <v>15</v>
      </c>
      <c r="X634" s="1">
        <f>ROUNDDOWN((Table2[[#This Row],[Time]]/60-Table2[[#This Row],[Time2]])*60,0)</f>
        <v>1</v>
      </c>
      <c r="Y634" s="1">
        <f>IF(Table2[[#This Row],[Time2]]&lt;10,0&amp;Table2[[#This Row],[Time2]],Table2[[#This Row],[Time2]])</f>
        <v>15</v>
      </c>
      <c r="Z634" s="1" t="str">
        <f>IF(Table2[[#This Row],[Time3]]&lt;10,0&amp;Table2[[#This Row],[Time3]],Table2[[#This Row],[Time3]])</f>
        <v>01</v>
      </c>
      <c r="AA634" s="2" t="str">
        <f>Table2[[#This Row],[Time4]]&amp;":"&amp;Table2[[#This Row],[Time5]]</f>
        <v>15:01</v>
      </c>
      <c r="AB634" s="1" t="str" cm="1">
        <f t="array" ref="AB634">IFERROR(IF(Table2[[#This Row],[code]]="","",_xlfn.IFS(AND(Table2[[#This Row],[code]]&lt;400,Table2[[#This Row],[code]]&lt;&gt;""),2,Table2[[#This Row],[code]]&gt;500,4)),"")</f>
        <v/>
      </c>
      <c r="AC634" s="1" t="str">
        <f>IF(Table2[[#This Row],[Event]]="Penalty",Table2[[#This Row],[number]],IF(Table2[[#This Row],[Event]]="Time-Out",401,""))</f>
        <v/>
      </c>
      <c r="AD634" s="1">
        <f>ROW(A633)</f>
        <v>633</v>
      </c>
      <c r="AE634" s="1">
        <f>COUNTIFS(Table2[GameID],Table2[[#This Row],[GameID]],Table2[Column1],"&lt;="&amp;Table2[[#This Row],[Column1]])-1</f>
        <v>19</v>
      </c>
    </row>
    <row r="635" spans="1:31" x14ac:dyDescent="0.45">
      <c r="A635" t="s">
        <v>358</v>
      </c>
      <c r="B635" t="str">
        <f>_xlfn.TEXTBEFORE(Table2[[#This Row],[Kamp]]," - ")</f>
        <v>RungstedHørsholm</v>
      </c>
      <c r="C635" t="str">
        <f>_xlfn.TEXTAFTER(Table2[[#This Row],[Kamp]],"- ")</f>
        <v>Rødovre FC</v>
      </c>
      <c r="D635">
        <v>44904</v>
      </c>
      <c r="E635">
        <v>35342</v>
      </c>
      <c r="F635">
        <v>20222023</v>
      </c>
      <c r="G635" t="s">
        <v>17</v>
      </c>
      <c r="H635" t="s">
        <v>665</v>
      </c>
      <c r="I635" t="s">
        <v>677</v>
      </c>
      <c r="J635">
        <v>3</v>
      </c>
      <c r="K635">
        <v>29512</v>
      </c>
      <c r="L635">
        <v>1</v>
      </c>
      <c r="M635" t="s">
        <v>630</v>
      </c>
      <c r="N635" t="s">
        <v>51</v>
      </c>
      <c r="O635" t="s">
        <v>55</v>
      </c>
      <c r="P635">
        <v>77</v>
      </c>
      <c r="Q635">
        <v>88</v>
      </c>
      <c r="R635">
        <f>SUMIFS(Table2[number],Table2[Event],"Goal",Table2[H/U],"HOME",Table2[GameID],Table2[[#This Row],[GameID]],Table2[GameTime],"&lt;="&amp;Table2[[#This Row],[GameTime]])</f>
        <v>7</v>
      </c>
      <c r="S635">
        <f>SUMIFS(Table2[number],Table2[Event],"Goal",Table2[H/U],"AWAY",Table2[GameID],Table2[[#This Row],[GameID]],Table2[GameTime],"&lt;="&amp;Table2[[#This Row],[GameTime]])</f>
        <v>10</v>
      </c>
      <c r="T635" t="str">
        <f>IF(Table2[[#This Row],[Event]]="Goal",Table2[[#This Row],[Hscore]]&amp;"-"&amp;Table2[[#This Row],[Uscore]],"")</f>
        <v>7-10</v>
      </c>
      <c r="U635">
        <v>3415</v>
      </c>
      <c r="V635" s="1">
        <f>Table2[[#This Row],[GameTime]]-(Table2[[#This Row],[period]]-1)*1200</f>
        <v>1015</v>
      </c>
      <c r="W635" s="1">
        <f>ROUNDDOWN(Table2[[#This Row],[Time]]/60,0)</f>
        <v>16</v>
      </c>
      <c r="X635" s="1">
        <f>ROUNDDOWN((Table2[[#This Row],[Time]]/60-Table2[[#This Row],[Time2]])*60,0)</f>
        <v>55</v>
      </c>
      <c r="Y635" s="1">
        <f>IF(Table2[[#This Row],[Time2]]&lt;10,0&amp;Table2[[#This Row],[Time2]],Table2[[#This Row],[Time2]])</f>
        <v>16</v>
      </c>
      <c r="Z635" s="1">
        <f>IF(Table2[[#This Row],[Time3]]&lt;10,0&amp;Table2[[#This Row],[Time3]],Table2[[#This Row],[Time3]])</f>
        <v>55</v>
      </c>
      <c r="AA635" s="2" t="str">
        <f>Table2[[#This Row],[Time4]]&amp;":"&amp;Table2[[#This Row],[Time5]]</f>
        <v>16:55</v>
      </c>
      <c r="AB635" s="1" t="str" cm="1">
        <f t="array" ref="AB635">IFERROR(IF(Table2[[#This Row],[code]]="","",_xlfn.IFS(AND(Table2[[#This Row],[code]]&lt;400,Table2[[#This Row],[code]]&lt;&gt;""),2,Table2[[#This Row],[code]]&gt;500,4)),"")</f>
        <v/>
      </c>
      <c r="AC635" s="1" t="str">
        <f>IF(Table2[[#This Row],[Event]]="Penalty",Table2[[#This Row],[number]],IF(Table2[[#This Row],[Event]]="Time-Out",401,""))</f>
        <v/>
      </c>
      <c r="AD635" s="1">
        <f>ROW(A634)</f>
        <v>634</v>
      </c>
      <c r="AE635" s="1">
        <f>COUNTIFS(Table2[GameID],Table2[[#This Row],[GameID]],Table2[Column1],"&lt;="&amp;Table2[[#This Row],[Column1]])-1</f>
        <v>20</v>
      </c>
    </row>
    <row r="636" spans="1:31" x14ac:dyDescent="0.45">
      <c r="A636" t="s">
        <v>358</v>
      </c>
      <c r="B636" t="str">
        <f>_xlfn.TEXTBEFORE(Table2[[#This Row],[Kamp]]," - ")</f>
        <v>RungstedHørsholm</v>
      </c>
      <c r="C636" t="str">
        <f>_xlfn.TEXTAFTER(Table2[[#This Row],[Kamp]],"- ")</f>
        <v>Rødovre FC</v>
      </c>
      <c r="D636">
        <v>44904</v>
      </c>
      <c r="E636">
        <v>35342</v>
      </c>
      <c r="F636">
        <v>20222023</v>
      </c>
      <c r="G636" t="s">
        <v>17</v>
      </c>
      <c r="H636" t="s">
        <v>665</v>
      </c>
      <c r="I636" t="s">
        <v>677</v>
      </c>
      <c r="J636">
        <v>3</v>
      </c>
      <c r="K636">
        <v>29512</v>
      </c>
      <c r="L636">
        <v>1</v>
      </c>
      <c r="M636" t="s">
        <v>630</v>
      </c>
      <c r="N636" t="s">
        <v>42</v>
      </c>
      <c r="O636" t="s">
        <v>55</v>
      </c>
      <c r="P636">
        <v>8</v>
      </c>
      <c r="Q636">
        <v>88</v>
      </c>
      <c r="R636">
        <f>SUMIFS(Table2[number],Table2[Event],"Goal",Table2[H/U],"HOME",Table2[GameID],Table2[[#This Row],[GameID]],Table2[GameTime],"&lt;="&amp;Table2[[#This Row],[GameTime]])</f>
        <v>7</v>
      </c>
      <c r="S636">
        <f>SUMIFS(Table2[number],Table2[Event],"Goal",Table2[H/U],"AWAY",Table2[GameID],Table2[[#This Row],[GameID]],Table2[GameTime],"&lt;="&amp;Table2[[#This Row],[GameTime]])</f>
        <v>11</v>
      </c>
      <c r="T636" t="str">
        <f>IF(Table2[[#This Row],[Event]]="Goal",Table2[[#This Row],[Hscore]]&amp;"-"&amp;Table2[[#This Row],[Uscore]],"")</f>
        <v>7-11</v>
      </c>
      <c r="U636">
        <v>3583</v>
      </c>
      <c r="V636" s="1">
        <f>Table2[[#This Row],[GameTime]]-(Table2[[#This Row],[period]]-1)*1200</f>
        <v>1183</v>
      </c>
      <c r="W636" s="1">
        <f>ROUNDDOWN(Table2[[#This Row],[Time]]/60,0)</f>
        <v>19</v>
      </c>
      <c r="X636" s="1">
        <f>ROUNDDOWN((Table2[[#This Row],[Time]]/60-Table2[[#This Row],[Time2]])*60,0)</f>
        <v>42</v>
      </c>
      <c r="Y636" s="1">
        <f>IF(Table2[[#This Row],[Time2]]&lt;10,0&amp;Table2[[#This Row],[Time2]],Table2[[#This Row],[Time2]])</f>
        <v>19</v>
      </c>
      <c r="Z636" s="1">
        <f>IF(Table2[[#This Row],[Time3]]&lt;10,0&amp;Table2[[#This Row],[Time3]],Table2[[#This Row],[Time3]])</f>
        <v>42</v>
      </c>
      <c r="AA636" s="2" t="str">
        <f>Table2[[#This Row],[Time4]]&amp;":"&amp;Table2[[#This Row],[Time5]]</f>
        <v>19:42</v>
      </c>
      <c r="AB636" s="1" t="str" cm="1">
        <f t="array" ref="AB636">IFERROR(IF(Table2[[#This Row],[code]]="","",_xlfn.IFS(AND(Table2[[#This Row],[code]]&lt;400,Table2[[#This Row],[code]]&lt;&gt;""),2,Table2[[#This Row],[code]]&gt;500,4)),"")</f>
        <v/>
      </c>
      <c r="AC636" s="1" t="str">
        <f>IF(Table2[[#This Row],[Event]]="Penalty",Table2[[#This Row],[number]],IF(Table2[[#This Row],[Event]]="Time-Out",401,""))</f>
        <v/>
      </c>
      <c r="AD636" s="1">
        <f>ROW(A635)</f>
        <v>635</v>
      </c>
      <c r="AE636" s="1">
        <f>COUNTIFS(Table2[GameID],Table2[[#This Row],[GameID]],Table2[Column1],"&lt;="&amp;Table2[[#This Row],[Column1]])-1</f>
        <v>21</v>
      </c>
    </row>
    <row r="637" spans="1:31" x14ac:dyDescent="0.45">
      <c r="A637" t="s">
        <v>370</v>
      </c>
      <c r="B637" t="str">
        <f>_xlfn.TEXTBEFORE(Table2[[#This Row],[Kamp]]," - ")</f>
        <v>Hvidovre Attack</v>
      </c>
      <c r="C637" t="str">
        <f>_xlfn.TEXTAFTER(Table2[[#This Row],[Kamp]],"- ")</f>
        <v>Vanløse Floorball</v>
      </c>
      <c r="D637">
        <v>44913</v>
      </c>
      <c r="E637">
        <v>35343</v>
      </c>
      <c r="F637">
        <v>20222023</v>
      </c>
      <c r="G637" t="s">
        <v>17</v>
      </c>
      <c r="H637" t="s">
        <v>659</v>
      </c>
      <c r="I637" t="s">
        <v>678</v>
      </c>
      <c r="J637">
        <v>1</v>
      </c>
      <c r="K637">
        <v>29511</v>
      </c>
      <c r="L637">
        <v>1</v>
      </c>
      <c r="M637" t="s">
        <v>630</v>
      </c>
      <c r="N637" t="s">
        <v>61</v>
      </c>
      <c r="O637" t="s">
        <v>74</v>
      </c>
      <c r="P637">
        <v>6</v>
      </c>
      <c r="Q637">
        <v>92</v>
      </c>
      <c r="R637">
        <f>SUMIFS(Table2[number],Table2[Event],"Goal",Table2[H/U],"HOME",Table2[GameID],Table2[[#This Row],[GameID]],Table2[GameTime],"&lt;="&amp;Table2[[#This Row],[GameTime]])</f>
        <v>1</v>
      </c>
      <c r="S637">
        <f>SUMIFS(Table2[number],Table2[Event],"Goal",Table2[H/U],"AWAY",Table2[GameID],Table2[[#This Row],[GameID]],Table2[GameTime],"&lt;="&amp;Table2[[#This Row],[GameTime]])</f>
        <v>0</v>
      </c>
      <c r="T637" t="str">
        <f>IF(Table2[[#This Row],[Event]]="Goal",Table2[[#This Row],[Hscore]]&amp;"-"&amp;Table2[[#This Row],[Uscore]],"")</f>
        <v>1-0</v>
      </c>
      <c r="U637">
        <v>239</v>
      </c>
      <c r="V637" s="1">
        <f>Table2[[#This Row],[GameTime]]-(Table2[[#This Row],[period]]-1)*1200</f>
        <v>239</v>
      </c>
      <c r="W637" s="1">
        <f>ROUNDDOWN(Table2[[#This Row],[Time]]/60,0)</f>
        <v>3</v>
      </c>
      <c r="X637" s="1">
        <f>ROUNDDOWN((Table2[[#This Row],[Time]]/60-Table2[[#This Row],[Time2]])*60,0)</f>
        <v>59</v>
      </c>
      <c r="Y637" s="1" t="str">
        <f>IF(Table2[[#This Row],[Time2]]&lt;10,0&amp;Table2[[#This Row],[Time2]],Table2[[#This Row],[Time2]])</f>
        <v>03</v>
      </c>
      <c r="Z637" s="1">
        <f>IF(Table2[[#This Row],[Time3]]&lt;10,0&amp;Table2[[#This Row],[Time3]],Table2[[#This Row],[Time3]])</f>
        <v>59</v>
      </c>
      <c r="AA637" s="2" t="str">
        <f>Table2[[#This Row],[Time4]]&amp;":"&amp;Table2[[#This Row],[Time5]]</f>
        <v>03:59</v>
      </c>
      <c r="AB637" s="1" t="str" cm="1">
        <f t="array" ref="AB637">IFERROR(IF(Table2[[#This Row],[code]]="","",_xlfn.IFS(AND(Table2[[#This Row],[code]]&lt;400,Table2[[#This Row],[code]]&lt;&gt;""),2,Table2[[#This Row],[code]]&gt;500,4)),"")</f>
        <v/>
      </c>
      <c r="AC637" s="1" t="str">
        <f>IF(Table2[[#This Row],[Event]]="Penalty",Table2[[#This Row],[number]],IF(Table2[[#This Row],[Event]]="Time-Out",401,""))</f>
        <v/>
      </c>
      <c r="AD637" s="1">
        <f>ROW(A636)</f>
        <v>636</v>
      </c>
      <c r="AE637" s="1">
        <f>COUNTIFS(Table2[GameID],Table2[[#This Row],[GameID]],Table2[Column1],"&lt;="&amp;Table2[[#This Row],[Column1]])-1</f>
        <v>0</v>
      </c>
    </row>
    <row r="638" spans="1:31" x14ac:dyDescent="0.45">
      <c r="A638" t="s">
        <v>370</v>
      </c>
      <c r="B638" t="str">
        <f>_xlfn.TEXTBEFORE(Table2[[#This Row],[Kamp]]," - ")</f>
        <v>Hvidovre Attack</v>
      </c>
      <c r="C638" t="str">
        <f>_xlfn.TEXTAFTER(Table2[[#This Row],[Kamp]],"- ")</f>
        <v>Vanløse Floorball</v>
      </c>
      <c r="D638">
        <v>44913</v>
      </c>
      <c r="E638">
        <v>35343</v>
      </c>
      <c r="F638">
        <v>20222023</v>
      </c>
      <c r="G638" t="s">
        <v>17</v>
      </c>
      <c r="H638" t="s">
        <v>659</v>
      </c>
      <c r="I638" t="s">
        <v>678</v>
      </c>
      <c r="J638">
        <v>1</v>
      </c>
      <c r="K638">
        <v>29511</v>
      </c>
      <c r="L638">
        <v>207</v>
      </c>
      <c r="M638" t="s">
        <v>631</v>
      </c>
      <c r="N638" t="s">
        <v>73</v>
      </c>
      <c r="O638" t="s">
        <v>634</v>
      </c>
      <c r="P638">
        <v>90</v>
      </c>
      <c r="Q638" t="s">
        <v>634</v>
      </c>
      <c r="R638">
        <f>SUMIFS(Table2[number],Table2[Event],"Goal",Table2[H/U],"HOME",Table2[GameID],Table2[[#This Row],[GameID]],Table2[GameTime],"&lt;="&amp;Table2[[#This Row],[GameTime]])</f>
        <v>1</v>
      </c>
      <c r="S638">
        <f>SUMIFS(Table2[number],Table2[Event],"Goal",Table2[H/U],"AWAY",Table2[GameID],Table2[[#This Row],[GameID]],Table2[GameTime],"&lt;="&amp;Table2[[#This Row],[GameTime]])</f>
        <v>0</v>
      </c>
      <c r="T638" t="str">
        <f>IF(Table2[[#This Row],[Event]]="Goal",Table2[[#This Row],[Hscore]]&amp;"-"&amp;Table2[[#This Row],[Uscore]],"")</f>
        <v/>
      </c>
      <c r="U638">
        <v>796</v>
      </c>
      <c r="V638" s="1">
        <f>Table2[[#This Row],[GameTime]]-(Table2[[#This Row],[period]]-1)*1200</f>
        <v>796</v>
      </c>
      <c r="W638" s="1">
        <f>ROUNDDOWN(Table2[[#This Row],[Time]]/60,0)</f>
        <v>13</v>
      </c>
      <c r="X638" s="1">
        <f>ROUNDDOWN((Table2[[#This Row],[Time]]/60-Table2[[#This Row],[Time2]])*60,0)</f>
        <v>16</v>
      </c>
      <c r="Y638" s="1">
        <f>IF(Table2[[#This Row],[Time2]]&lt;10,0&amp;Table2[[#This Row],[Time2]],Table2[[#This Row],[Time2]])</f>
        <v>13</v>
      </c>
      <c r="Z638" s="1">
        <f>IF(Table2[[#This Row],[Time3]]&lt;10,0&amp;Table2[[#This Row],[Time3]],Table2[[#This Row],[Time3]])</f>
        <v>16</v>
      </c>
      <c r="AA638" s="2" t="str">
        <f>Table2[[#This Row],[Time4]]&amp;":"&amp;Table2[[#This Row],[Time5]]</f>
        <v>13:16</v>
      </c>
      <c r="AB638" s="1" cm="1">
        <f t="array" ref="AB638">IFERROR(IF(Table2[[#This Row],[code]]="","",_xlfn.IFS(AND(Table2[[#This Row],[code]]&lt;400,Table2[[#This Row],[code]]&lt;&gt;""),2,Table2[[#This Row],[code]]&gt;500,4)),"")</f>
        <v>2</v>
      </c>
      <c r="AC638" s="1">
        <f>IF(Table2[[#This Row],[Event]]="Penalty",Table2[[#This Row],[number]],IF(Table2[[#This Row],[Event]]="Time-Out",401,""))</f>
        <v>207</v>
      </c>
      <c r="AD638" s="1">
        <f>ROW(A637)</f>
        <v>637</v>
      </c>
      <c r="AE638" s="1">
        <f>COUNTIFS(Table2[GameID],Table2[[#This Row],[GameID]],Table2[Column1],"&lt;="&amp;Table2[[#This Row],[Column1]])-1</f>
        <v>1</v>
      </c>
    </row>
    <row r="639" spans="1:31" x14ac:dyDescent="0.45">
      <c r="A639" t="s">
        <v>370</v>
      </c>
      <c r="B639" t="str">
        <f>_xlfn.TEXTBEFORE(Table2[[#This Row],[Kamp]]," - ")</f>
        <v>Hvidovre Attack</v>
      </c>
      <c r="C639" t="str">
        <f>_xlfn.TEXTAFTER(Table2[[#This Row],[Kamp]],"- ")</f>
        <v>Vanløse Floorball</v>
      </c>
      <c r="D639">
        <v>44913</v>
      </c>
      <c r="E639">
        <v>35343</v>
      </c>
      <c r="F639">
        <v>20222023</v>
      </c>
      <c r="G639" t="s">
        <v>17</v>
      </c>
      <c r="H639" t="s">
        <v>660</v>
      </c>
      <c r="I639" t="s">
        <v>677</v>
      </c>
      <c r="J639">
        <v>1</v>
      </c>
      <c r="K639">
        <v>29509</v>
      </c>
      <c r="L639">
        <v>1</v>
      </c>
      <c r="M639" t="s">
        <v>630</v>
      </c>
      <c r="N639" t="s">
        <v>108</v>
      </c>
      <c r="O639" t="s">
        <v>634</v>
      </c>
      <c r="P639">
        <v>88</v>
      </c>
      <c r="Q639" t="s">
        <v>634</v>
      </c>
      <c r="R639">
        <f>SUMIFS(Table2[number],Table2[Event],"Goal",Table2[H/U],"HOME",Table2[GameID],Table2[[#This Row],[GameID]],Table2[GameTime],"&lt;="&amp;Table2[[#This Row],[GameTime]])</f>
        <v>1</v>
      </c>
      <c r="S639">
        <f>SUMIFS(Table2[number],Table2[Event],"Goal",Table2[H/U],"AWAY",Table2[GameID],Table2[[#This Row],[GameID]],Table2[GameTime],"&lt;="&amp;Table2[[#This Row],[GameTime]])</f>
        <v>1</v>
      </c>
      <c r="T639" t="str">
        <f>IF(Table2[[#This Row],[Event]]="Goal",Table2[[#This Row],[Hscore]]&amp;"-"&amp;Table2[[#This Row],[Uscore]],"")</f>
        <v>1-1</v>
      </c>
      <c r="U639">
        <v>849</v>
      </c>
      <c r="V639" s="1">
        <f>Table2[[#This Row],[GameTime]]-(Table2[[#This Row],[period]]-1)*1200</f>
        <v>849</v>
      </c>
      <c r="W639" s="1">
        <f>ROUNDDOWN(Table2[[#This Row],[Time]]/60,0)</f>
        <v>14</v>
      </c>
      <c r="X639" s="1">
        <f>ROUNDDOWN((Table2[[#This Row],[Time]]/60-Table2[[#This Row],[Time2]])*60,0)</f>
        <v>9</v>
      </c>
      <c r="Y639" s="1">
        <f>IF(Table2[[#This Row],[Time2]]&lt;10,0&amp;Table2[[#This Row],[Time2]],Table2[[#This Row],[Time2]])</f>
        <v>14</v>
      </c>
      <c r="Z639" s="1" t="str">
        <f>IF(Table2[[#This Row],[Time3]]&lt;10,0&amp;Table2[[#This Row],[Time3]],Table2[[#This Row],[Time3]])</f>
        <v>09</v>
      </c>
      <c r="AA639" s="2" t="str">
        <f>Table2[[#This Row],[Time4]]&amp;":"&amp;Table2[[#This Row],[Time5]]</f>
        <v>14:09</v>
      </c>
      <c r="AB639" s="1" t="str" cm="1">
        <f t="array" ref="AB639">IFERROR(IF(Table2[[#This Row],[code]]="","",_xlfn.IFS(AND(Table2[[#This Row],[code]]&lt;400,Table2[[#This Row],[code]]&lt;&gt;""),2,Table2[[#This Row],[code]]&gt;500,4)),"")</f>
        <v/>
      </c>
      <c r="AC639" s="1" t="str">
        <f>IF(Table2[[#This Row],[Event]]="Penalty",Table2[[#This Row],[number]],IF(Table2[[#This Row],[Event]]="Time-Out",401,""))</f>
        <v/>
      </c>
      <c r="AD639" s="1">
        <f>ROW(A638)</f>
        <v>638</v>
      </c>
      <c r="AE639" s="1">
        <f>COUNTIFS(Table2[GameID],Table2[[#This Row],[GameID]],Table2[Column1],"&lt;="&amp;Table2[[#This Row],[Column1]])-1</f>
        <v>2</v>
      </c>
    </row>
    <row r="640" spans="1:31" x14ac:dyDescent="0.45">
      <c r="A640" t="s">
        <v>370</v>
      </c>
      <c r="B640" t="str">
        <f>_xlfn.TEXTBEFORE(Table2[[#This Row],[Kamp]]," - ")</f>
        <v>Hvidovre Attack</v>
      </c>
      <c r="C640" t="str">
        <f>_xlfn.TEXTAFTER(Table2[[#This Row],[Kamp]],"- ")</f>
        <v>Vanløse Floorball</v>
      </c>
      <c r="D640">
        <v>44913</v>
      </c>
      <c r="E640">
        <v>35343</v>
      </c>
      <c r="F640">
        <v>20222023</v>
      </c>
      <c r="G640" t="s">
        <v>17</v>
      </c>
      <c r="H640" t="s">
        <v>659</v>
      </c>
      <c r="I640" t="s">
        <v>678</v>
      </c>
      <c r="J640">
        <v>1</v>
      </c>
      <c r="K640">
        <v>29511</v>
      </c>
      <c r="L640">
        <v>1</v>
      </c>
      <c r="M640" t="s">
        <v>630</v>
      </c>
      <c r="N640" t="s">
        <v>67</v>
      </c>
      <c r="O640" t="s">
        <v>63</v>
      </c>
      <c r="P640">
        <v>21</v>
      </c>
      <c r="Q640">
        <v>10</v>
      </c>
      <c r="R640">
        <f>SUMIFS(Table2[number],Table2[Event],"Goal",Table2[H/U],"HOME",Table2[GameID],Table2[[#This Row],[GameID]],Table2[GameTime],"&lt;="&amp;Table2[[#This Row],[GameTime]])</f>
        <v>2</v>
      </c>
      <c r="S640">
        <f>SUMIFS(Table2[number],Table2[Event],"Goal",Table2[H/U],"AWAY",Table2[GameID],Table2[[#This Row],[GameID]],Table2[GameTime],"&lt;="&amp;Table2[[#This Row],[GameTime]])</f>
        <v>1</v>
      </c>
      <c r="T640" t="str">
        <f>IF(Table2[[#This Row],[Event]]="Goal",Table2[[#This Row],[Hscore]]&amp;"-"&amp;Table2[[#This Row],[Uscore]],"")</f>
        <v>2-1</v>
      </c>
      <c r="U640">
        <v>857</v>
      </c>
      <c r="V640" s="1">
        <f>Table2[[#This Row],[GameTime]]-(Table2[[#This Row],[period]]-1)*1200</f>
        <v>857</v>
      </c>
      <c r="W640" s="1">
        <f>ROUNDDOWN(Table2[[#This Row],[Time]]/60,0)</f>
        <v>14</v>
      </c>
      <c r="X640" s="1">
        <f>ROUNDDOWN((Table2[[#This Row],[Time]]/60-Table2[[#This Row],[Time2]])*60,0)</f>
        <v>17</v>
      </c>
      <c r="Y640" s="1">
        <f>IF(Table2[[#This Row],[Time2]]&lt;10,0&amp;Table2[[#This Row],[Time2]],Table2[[#This Row],[Time2]])</f>
        <v>14</v>
      </c>
      <c r="Z640" s="1">
        <f>IF(Table2[[#This Row],[Time3]]&lt;10,0&amp;Table2[[#This Row],[Time3]],Table2[[#This Row],[Time3]])</f>
        <v>17</v>
      </c>
      <c r="AA640" s="2" t="str">
        <f>Table2[[#This Row],[Time4]]&amp;":"&amp;Table2[[#This Row],[Time5]]</f>
        <v>14:17</v>
      </c>
      <c r="AB640" s="1" t="str" cm="1">
        <f t="array" ref="AB640">IFERROR(IF(Table2[[#This Row],[code]]="","",_xlfn.IFS(AND(Table2[[#This Row],[code]]&lt;400,Table2[[#This Row],[code]]&lt;&gt;""),2,Table2[[#This Row],[code]]&gt;500,4)),"")</f>
        <v/>
      </c>
      <c r="AC640" s="1" t="str">
        <f>IF(Table2[[#This Row],[Event]]="Penalty",Table2[[#This Row],[number]],IF(Table2[[#This Row],[Event]]="Time-Out",401,""))</f>
        <v/>
      </c>
      <c r="AD640" s="1">
        <f>ROW(A639)</f>
        <v>639</v>
      </c>
      <c r="AE640" s="1">
        <f>COUNTIFS(Table2[GameID],Table2[[#This Row],[GameID]],Table2[Column1],"&lt;="&amp;Table2[[#This Row],[Column1]])-1</f>
        <v>3</v>
      </c>
    </row>
    <row r="641" spans="1:31" x14ac:dyDescent="0.45">
      <c r="A641" t="s">
        <v>370</v>
      </c>
      <c r="B641" t="str">
        <f>_xlfn.TEXTBEFORE(Table2[[#This Row],[Kamp]]," - ")</f>
        <v>Hvidovre Attack</v>
      </c>
      <c r="C641" t="str">
        <f>_xlfn.TEXTAFTER(Table2[[#This Row],[Kamp]],"- ")</f>
        <v>Vanløse Floorball</v>
      </c>
      <c r="D641">
        <v>44913</v>
      </c>
      <c r="E641">
        <v>35343</v>
      </c>
      <c r="F641">
        <v>20222023</v>
      </c>
      <c r="G641" t="s">
        <v>17</v>
      </c>
      <c r="H641" t="s">
        <v>660</v>
      </c>
      <c r="I641" t="s">
        <v>677</v>
      </c>
      <c r="J641">
        <v>1</v>
      </c>
      <c r="K641">
        <v>29509</v>
      </c>
      <c r="L641">
        <v>1</v>
      </c>
      <c r="M641" t="s">
        <v>630</v>
      </c>
      <c r="N641" t="s">
        <v>105</v>
      </c>
      <c r="O641" t="s">
        <v>99</v>
      </c>
      <c r="P641">
        <v>97</v>
      </c>
      <c r="Q641">
        <v>18</v>
      </c>
      <c r="R641">
        <f>SUMIFS(Table2[number],Table2[Event],"Goal",Table2[H/U],"HOME",Table2[GameID],Table2[[#This Row],[GameID]],Table2[GameTime],"&lt;="&amp;Table2[[#This Row],[GameTime]])</f>
        <v>2</v>
      </c>
      <c r="S641">
        <f>SUMIFS(Table2[number],Table2[Event],"Goal",Table2[H/U],"AWAY",Table2[GameID],Table2[[#This Row],[GameID]],Table2[GameTime],"&lt;="&amp;Table2[[#This Row],[GameTime]])</f>
        <v>2</v>
      </c>
      <c r="T641" t="str">
        <f>IF(Table2[[#This Row],[Event]]="Goal",Table2[[#This Row],[Hscore]]&amp;"-"&amp;Table2[[#This Row],[Uscore]],"")</f>
        <v>2-2</v>
      </c>
      <c r="U641">
        <v>909</v>
      </c>
      <c r="V641" s="1">
        <f>Table2[[#This Row],[GameTime]]-(Table2[[#This Row],[period]]-1)*1200</f>
        <v>909</v>
      </c>
      <c r="W641" s="1">
        <f>ROUNDDOWN(Table2[[#This Row],[Time]]/60,0)</f>
        <v>15</v>
      </c>
      <c r="X641" s="1">
        <f>ROUNDDOWN((Table2[[#This Row],[Time]]/60-Table2[[#This Row],[Time2]])*60,0)</f>
        <v>9</v>
      </c>
      <c r="Y641" s="1">
        <f>IF(Table2[[#This Row],[Time2]]&lt;10,0&amp;Table2[[#This Row],[Time2]],Table2[[#This Row],[Time2]])</f>
        <v>15</v>
      </c>
      <c r="Z641" s="1" t="str">
        <f>IF(Table2[[#This Row],[Time3]]&lt;10,0&amp;Table2[[#This Row],[Time3]],Table2[[#This Row],[Time3]])</f>
        <v>09</v>
      </c>
      <c r="AA641" s="2" t="str">
        <f>Table2[[#This Row],[Time4]]&amp;":"&amp;Table2[[#This Row],[Time5]]</f>
        <v>15:09</v>
      </c>
      <c r="AB641" s="1" t="str" cm="1">
        <f t="array" ref="AB641">IFERROR(IF(Table2[[#This Row],[code]]="","",_xlfn.IFS(AND(Table2[[#This Row],[code]]&lt;400,Table2[[#This Row],[code]]&lt;&gt;""),2,Table2[[#This Row],[code]]&gt;500,4)),"")</f>
        <v/>
      </c>
      <c r="AC641" s="1" t="str">
        <f>IF(Table2[[#This Row],[Event]]="Penalty",Table2[[#This Row],[number]],IF(Table2[[#This Row],[Event]]="Time-Out",401,""))</f>
        <v/>
      </c>
      <c r="AD641" s="1">
        <f>ROW(A640)</f>
        <v>640</v>
      </c>
      <c r="AE641" s="1">
        <f>COUNTIFS(Table2[GameID],Table2[[#This Row],[GameID]],Table2[Column1],"&lt;="&amp;Table2[[#This Row],[Column1]])-1</f>
        <v>4</v>
      </c>
    </row>
    <row r="642" spans="1:31" x14ac:dyDescent="0.45">
      <c r="A642" t="s">
        <v>370</v>
      </c>
      <c r="B642" t="str">
        <f>_xlfn.TEXTBEFORE(Table2[[#This Row],[Kamp]]," - ")</f>
        <v>Hvidovre Attack</v>
      </c>
      <c r="C642" t="str">
        <f>_xlfn.TEXTAFTER(Table2[[#This Row],[Kamp]],"- ")</f>
        <v>Vanløse Floorball</v>
      </c>
      <c r="D642">
        <v>44913</v>
      </c>
      <c r="E642">
        <v>35343</v>
      </c>
      <c r="F642">
        <v>20222023</v>
      </c>
      <c r="G642" t="s">
        <v>17</v>
      </c>
      <c r="H642" t="s">
        <v>659</v>
      </c>
      <c r="I642" t="s">
        <v>678</v>
      </c>
      <c r="J642">
        <v>2</v>
      </c>
      <c r="K642">
        <v>29511</v>
      </c>
      <c r="L642">
        <v>207</v>
      </c>
      <c r="M642" t="s">
        <v>631</v>
      </c>
      <c r="N642" t="s">
        <v>61</v>
      </c>
      <c r="O642" t="s">
        <v>634</v>
      </c>
      <c r="P642">
        <v>6</v>
      </c>
      <c r="Q642" t="s">
        <v>634</v>
      </c>
      <c r="R642">
        <f>SUMIFS(Table2[number],Table2[Event],"Goal",Table2[H/U],"HOME",Table2[GameID],Table2[[#This Row],[GameID]],Table2[GameTime],"&lt;="&amp;Table2[[#This Row],[GameTime]])</f>
        <v>2</v>
      </c>
      <c r="S642">
        <f>SUMIFS(Table2[number],Table2[Event],"Goal",Table2[H/U],"AWAY",Table2[GameID],Table2[[#This Row],[GameID]],Table2[GameTime],"&lt;="&amp;Table2[[#This Row],[GameTime]])</f>
        <v>2</v>
      </c>
      <c r="T642" t="str">
        <f>IF(Table2[[#This Row],[Event]]="Goal",Table2[[#This Row],[Hscore]]&amp;"-"&amp;Table2[[#This Row],[Uscore]],"")</f>
        <v/>
      </c>
      <c r="U642">
        <v>1264</v>
      </c>
      <c r="V642" s="1">
        <f>Table2[[#This Row],[GameTime]]-(Table2[[#This Row],[period]]-1)*1200</f>
        <v>64</v>
      </c>
      <c r="W642" s="1">
        <f>ROUNDDOWN(Table2[[#This Row],[Time]]/60,0)</f>
        <v>1</v>
      </c>
      <c r="X642" s="1">
        <f>ROUNDDOWN((Table2[[#This Row],[Time]]/60-Table2[[#This Row],[Time2]])*60,0)</f>
        <v>4</v>
      </c>
      <c r="Y642" s="1" t="str">
        <f>IF(Table2[[#This Row],[Time2]]&lt;10,0&amp;Table2[[#This Row],[Time2]],Table2[[#This Row],[Time2]])</f>
        <v>01</v>
      </c>
      <c r="Z642" s="1" t="str">
        <f>IF(Table2[[#This Row],[Time3]]&lt;10,0&amp;Table2[[#This Row],[Time3]],Table2[[#This Row],[Time3]])</f>
        <v>04</v>
      </c>
      <c r="AA642" s="2" t="str">
        <f>Table2[[#This Row],[Time4]]&amp;":"&amp;Table2[[#This Row],[Time5]]</f>
        <v>01:04</v>
      </c>
      <c r="AB642" s="1" cm="1">
        <f t="array" ref="AB642">IFERROR(IF(Table2[[#This Row],[code]]="","",_xlfn.IFS(AND(Table2[[#This Row],[code]]&lt;400,Table2[[#This Row],[code]]&lt;&gt;""),2,Table2[[#This Row],[code]]&gt;500,4)),"")</f>
        <v>2</v>
      </c>
      <c r="AC642" s="1">
        <f>IF(Table2[[#This Row],[Event]]="Penalty",Table2[[#This Row],[number]],IF(Table2[[#This Row],[Event]]="Time-Out",401,""))</f>
        <v>207</v>
      </c>
      <c r="AD642" s="1">
        <f>ROW(A641)</f>
        <v>641</v>
      </c>
      <c r="AE642" s="1">
        <f>COUNTIFS(Table2[GameID],Table2[[#This Row],[GameID]],Table2[Column1],"&lt;="&amp;Table2[[#This Row],[Column1]])-1</f>
        <v>5</v>
      </c>
    </row>
    <row r="643" spans="1:31" x14ac:dyDescent="0.45">
      <c r="A643" t="s">
        <v>370</v>
      </c>
      <c r="B643" t="str">
        <f>_xlfn.TEXTBEFORE(Table2[[#This Row],[Kamp]]," - ")</f>
        <v>Hvidovre Attack</v>
      </c>
      <c r="C643" t="str">
        <f>_xlfn.TEXTAFTER(Table2[[#This Row],[Kamp]],"- ")</f>
        <v>Vanløse Floorball</v>
      </c>
      <c r="D643">
        <v>44913</v>
      </c>
      <c r="E643">
        <v>35343</v>
      </c>
      <c r="F643">
        <v>20222023</v>
      </c>
      <c r="G643" t="s">
        <v>17</v>
      </c>
      <c r="H643" t="s">
        <v>660</v>
      </c>
      <c r="I643" t="s">
        <v>677</v>
      </c>
      <c r="J643">
        <v>2</v>
      </c>
      <c r="K643">
        <v>29509</v>
      </c>
      <c r="L643">
        <v>207</v>
      </c>
      <c r="M643" t="s">
        <v>631</v>
      </c>
      <c r="N643" t="s">
        <v>98</v>
      </c>
      <c r="O643" t="s">
        <v>634</v>
      </c>
      <c r="P643">
        <v>16</v>
      </c>
      <c r="Q643" t="s">
        <v>634</v>
      </c>
      <c r="R643">
        <f>SUMIFS(Table2[number],Table2[Event],"Goal",Table2[H/U],"HOME",Table2[GameID],Table2[[#This Row],[GameID]],Table2[GameTime],"&lt;="&amp;Table2[[#This Row],[GameTime]])</f>
        <v>2</v>
      </c>
      <c r="S643">
        <f>SUMIFS(Table2[number],Table2[Event],"Goal",Table2[H/U],"AWAY",Table2[GameID],Table2[[#This Row],[GameID]],Table2[GameTime],"&lt;="&amp;Table2[[#This Row],[GameTime]])</f>
        <v>2</v>
      </c>
      <c r="T643" t="str">
        <f>IF(Table2[[#This Row],[Event]]="Goal",Table2[[#This Row],[Hscore]]&amp;"-"&amp;Table2[[#This Row],[Uscore]],"")</f>
        <v/>
      </c>
      <c r="U643">
        <v>1409</v>
      </c>
      <c r="V643" s="1">
        <f>Table2[[#This Row],[GameTime]]-(Table2[[#This Row],[period]]-1)*1200</f>
        <v>209</v>
      </c>
      <c r="W643" s="1">
        <f>ROUNDDOWN(Table2[[#This Row],[Time]]/60,0)</f>
        <v>3</v>
      </c>
      <c r="X643" s="1">
        <f>ROUNDDOWN((Table2[[#This Row],[Time]]/60-Table2[[#This Row],[Time2]])*60,0)</f>
        <v>29</v>
      </c>
      <c r="Y643" s="1" t="str">
        <f>IF(Table2[[#This Row],[Time2]]&lt;10,0&amp;Table2[[#This Row],[Time2]],Table2[[#This Row],[Time2]])</f>
        <v>03</v>
      </c>
      <c r="Z643" s="1">
        <f>IF(Table2[[#This Row],[Time3]]&lt;10,0&amp;Table2[[#This Row],[Time3]],Table2[[#This Row],[Time3]])</f>
        <v>29</v>
      </c>
      <c r="AA643" s="2" t="str">
        <f>Table2[[#This Row],[Time4]]&amp;":"&amp;Table2[[#This Row],[Time5]]</f>
        <v>03:29</v>
      </c>
      <c r="AB643" s="1" cm="1">
        <f t="array" ref="AB643">IFERROR(IF(Table2[[#This Row],[code]]="","",_xlfn.IFS(AND(Table2[[#This Row],[code]]&lt;400,Table2[[#This Row],[code]]&lt;&gt;""),2,Table2[[#This Row],[code]]&gt;500,4)),"")</f>
        <v>2</v>
      </c>
      <c r="AC643" s="1">
        <f>IF(Table2[[#This Row],[Event]]="Penalty",Table2[[#This Row],[number]],IF(Table2[[#This Row],[Event]]="Time-Out",401,""))</f>
        <v>207</v>
      </c>
      <c r="AD643" s="1">
        <f>ROW(A642)</f>
        <v>642</v>
      </c>
      <c r="AE643" s="1">
        <f>COUNTIFS(Table2[GameID],Table2[[#This Row],[GameID]],Table2[Column1],"&lt;="&amp;Table2[[#This Row],[Column1]])-1</f>
        <v>6</v>
      </c>
    </row>
    <row r="644" spans="1:31" x14ac:dyDescent="0.45">
      <c r="A644" t="s">
        <v>370</v>
      </c>
      <c r="B644" t="str">
        <f>_xlfn.TEXTBEFORE(Table2[[#This Row],[Kamp]]," - ")</f>
        <v>Hvidovre Attack</v>
      </c>
      <c r="C644" t="str">
        <f>_xlfn.TEXTAFTER(Table2[[#This Row],[Kamp]],"- ")</f>
        <v>Vanløse Floorball</v>
      </c>
      <c r="D644">
        <v>44913</v>
      </c>
      <c r="E644">
        <v>35343</v>
      </c>
      <c r="F644">
        <v>20222023</v>
      </c>
      <c r="G644" t="s">
        <v>17</v>
      </c>
      <c r="H644" t="s">
        <v>659</v>
      </c>
      <c r="I644" t="s">
        <v>678</v>
      </c>
      <c r="J644">
        <v>2</v>
      </c>
      <c r="K644">
        <v>29511</v>
      </c>
      <c r="L644">
        <v>201</v>
      </c>
      <c r="M644" t="s">
        <v>631</v>
      </c>
      <c r="N644" t="s">
        <v>74</v>
      </c>
      <c r="O644" t="s">
        <v>634</v>
      </c>
      <c r="P644">
        <v>92</v>
      </c>
      <c r="Q644" t="s">
        <v>634</v>
      </c>
      <c r="R644">
        <f>SUMIFS(Table2[number],Table2[Event],"Goal",Table2[H/U],"HOME",Table2[GameID],Table2[[#This Row],[GameID]],Table2[GameTime],"&lt;="&amp;Table2[[#This Row],[GameTime]])</f>
        <v>2</v>
      </c>
      <c r="S644">
        <f>SUMIFS(Table2[number],Table2[Event],"Goal",Table2[H/U],"AWAY",Table2[GameID],Table2[[#This Row],[GameID]],Table2[GameTime],"&lt;="&amp;Table2[[#This Row],[GameTime]])</f>
        <v>2</v>
      </c>
      <c r="T644" t="str">
        <f>IF(Table2[[#This Row],[Event]]="Goal",Table2[[#This Row],[Hscore]]&amp;"-"&amp;Table2[[#This Row],[Uscore]],"")</f>
        <v/>
      </c>
      <c r="U644">
        <v>1613</v>
      </c>
      <c r="V644" s="1">
        <f>Table2[[#This Row],[GameTime]]-(Table2[[#This Row],[period]]-1)*1200</f>
        <v>413</v>
      </c>
      <c r="W644" s="1">
        <f>ROUNDDOWN(Table2[[#This Row],[Time]]/60,0)</f>
        <v>6</v>
      </c>
      <c r="X644" s="1">
        <f>ROUNDDOWN((Table2[[#This Row],[Time]]/60-Table2[[#This Row],[Time2]])*60,0)</f>
        <v>53</v>
      </c>
      <c r="Y644" s="1" t="str">
        <f>IF(Table2[[#This Row],[Time2]]&lt;10,0&amp;Table2[[#This Row],[Time2]],Table2[[#This Row],[Time2]])</f>
        <v>06</v>
      </c>
      <c r="Z644" s="1">
        <f>IF(Table2[[#This Row],[Time3]]&lt;10,0&amp;Table2[[#This Row],[Time3]],Table2[[#This Row],[Time3]])</f>
        <v>53</v>
      </c>
      <c r="AA644" s="2" t="str">
        <f>Table2[[#This Row],[Time4]]&amp;":"&amp;Table2[[#This Row],[Time5]]</f>
        <v>06:53</v>
      </c>
      <c r="AB644" s="1" cm="1">
        <f t="array" ref="AB644">IFERROR(IF(Table2[[#This Row],[code]]="","",_xlfn.IFS(AND(Table2[[#This Row],[code]]&lt;400,Table2[[#This Row],[code]]&lt;&gt;""),2,Table2[[#This Row],[code]]&gt;500,4)),"")</f>
        <v>2</v>
      </c>
      <c r="AC644" s="1">
        <f>IF(Table2[[#This Row],[Event]]="Penalty",Table2[[#This Row],[number]],IF(Table2[[#This Row],[Event]]="Time-Out",401,""))</f>
        <v>201</v>
      </c>
      <c r="AD644" s="1">
        <f>ROW(A643)</f>
        <v>643</v>
      </c>
      <c r="AE644" s="1">
        <f>COUNTIFS(Table2[GameID],Table2[[#This Row],[GameID]],Table2[Column1],"&lt;="&amp;Table2[[#This Row],[Column1]])-1</f>
        <v>7</v>
      </c>
    </row>
    <row r="645" spans="1:31" x14ac:dyDescent="0.45">
      <c r="A645" t="s">
        <v>370</v>
      </c>
      <c r="B645" t="str">
        <f>_xlfn.TEXTBEFORE(Table2[[#This Row],[Kamp]]," - ")</f>
        <v>Hvidovre Attack</v>
      </c>
      <c r="C645" t="str">
        <f>_xlfn.TEXTAFTER(Table2[[#This Row],[Kamp]],"- ")</f>
        <v>Vanløse Floorball</v>
      </c>
      <c r="D645">
        <v>44913</v>
      </c>
      <c r="E645">
        <v>35343</v>
      </c>
      <c r="F645">
        <v>20222023</v>
      </c>
      <c r="G645" t="s">
        <v>17</v>
      </c>
      <c r="H645" t="s">
        <v>660</v>
      </c>
      <c r="I645" t="s">
        <v>677</v>
      </c>
      <c r="J645">
        <v>2</v>
      </c>
      <c r="K645">
        <v>29509</v>
      </c>
      <c r="L645">
        <v>1</v>
      </c>
      <c r="M645" t="s">
        <v>630</v>
      </c>
      <c r="N645" t="s">
        <v>321</v>
      </c>
      <c r="O645" t="s">
        <v>99</v>
      </c>
      <c r="P645">
        <v>3</v>
      </c>
      <c r="Q645">
        <v>18</v>
      </c>
      <c r="R645">
        <f>SUMIFS(Table2[number],Table2[Event],"Goal",Table2[H/U],"HOME",Table2[GameID],Table2[[#This Row],[GameID]],Table2[GameTime],"&lt;="&amp;Table2[[#This Row],[GameTime]])</f>
        <v>2</v>
      </c>
      <c r="S645">
        <f>SUMIFS(Table2[number],Table2[Event],"Goal",Table2[H/U],"AWAY",Table2[GameID],Table2[[#This Row],[GameID]],Table2[GameTime],"&lt;="&amp;Table2[[#This Row],[GameTime]])</f>
        <v>3</v>
      </c>
      <c r="T645" t="str">
        <f>IF(Table2[[#This Row],[Event]]="Goal",Table2[[#This Row],[Hscore]]&amp;"-"&amp;Table2[[#This Row],[Uscore]],"")</f>
        <v>2-3</v>
      </c>
      <c r="U645">
        <v>1654</v>
      </c>
      <c r="V645" s="1">
        <f>Table2[[#This Row],[GameTime]]-(Table2[[#This Row],[period]]-1)*1200</f>
        <v>454</v>
      </c>
      <c r="W645" s="1">
        <f>ROUNDDOWN(Table2[[#This Row],[Time]]/60,0)</f>
        <v>7</v>
      </c>
      <c r="X645" s="1">
        <f>ROUNDDOWN((Table2[[#This Row],[Time]]/60-Table2[[#This Row],[Time2]])*60,0)</f>
        <v>34</v>
      </c>
      <c r="Y645" s="1" t="str">
        <f>IF(Table2[[#This Row],[Time2]]&lt;10,0&amp;Table2[[#This Row],[Time2]],Table2[[#This Row],[Time2]])</f>
        <v>07</v>
      </c>
      <c r="Z645" s="1">
        <f>IF(Table2[[#This Row],[Time3]]&lt;10,0&amp;Table2[[#This Row],[Time3]],Table2[[#This Row],[Time3]])</f>
        <v>34</v>
      </c>
      <c r="AA645" s="2" t="str">
        <f>Table2[[#This Row],[Time4]]&amp;":"&amp;Table2[[#This Row],[Time5]]</f>
        <v>07:34</v>
      </c>
      <c r="AB645" s="1" t="str" cm="1">
        <f t="array" ref="AB645">IFERROR(IF(Table2[[#This Row],[code]]="","",_xlfn.IFS(AND(Table2[[#This Row],[code]]&lt;400,Table2[[#This Row],[code]]&lt;&gt;""),2,Table2[[#This Row],[code]]&gt;500,4)),"")</f>
        <v/>
      </c>
      <c r="AC645" s="1" t="str">
        <f>IF(Table2[[#This Row],[Event]]="Penalty",Table2[[#This Row],[number]],IF(Table2[[#This Row],[Event]]="Time-Out",401,""))</f>
        <v/>
      </c>
      <c r="AD645" s="1">
        <f>ROW(A644)</f>
        <v>644</v>
      </c>
      <c r="AE645" s="1">
        <f>COUNTIFS(Table2[GameID],Table2[[#This Row],[GameID]],Table2[Column1],"&lt;="&amp;Table2[[#This Row],[Column1]])-1</f>
        <v>8</v>
      </c>
    </row>
    <row r="646" spans="1:31" x14ac:dyDescent="0.45">
      <c r="A646" t="s">
        <v>370</v>
      </c>
      <c r="B646" t="str">
        <f>_xlfn.TEXTBEFORE(Table2[[#This Row],[Kamp]]," - ")</f>
        <v>Hvidovre Attack</v>
      </c>
      <c r="C646" t="str">
        <f>_xlfn.TEXTAFTER(Table2[[#This Row],[Kamp]],"- ")</f>
        <v>Vanløse Floorball</v>
      </c>
      <c r="D646">
        <v>44913</v>
      </c>
      <c r="E646">
        <v>35343</v>
      </c>
      <c r="F646">
        <v>20222023</v>
      </c>
      <c r="G646" t="s">
        <v>17</v>
      </c>
      <c r="H646" t="s">
        <v>659</v>
      </c>
      <c r="I646" t="s">
        <v>678</v>
      </c>
      <c r="J646">
        <v>2</v>
      </c>
      <c r="K646">
        <v>29511</v>
      </c>
      <c r="L646">
        <v>216</v>
      </c>
      <c r="M646" t="s">
        <v>631</v>
      </c>
      <c r="N646" t="s">
        <v>279</v>
      </c>
      <c r="O646" t="s">
        <v>634</v>
      </c>
      <c r="P646">
        <v>5</v>
      </c>
      <c r="Q646" t="s">
        <v>634</v>
      </c>
      <c r="R646">
        <f>SUMIFS(Table2[number],Table2[Event],"Goal",Table2[H/U],"HOME",Table2[GameID],Table2[[#This Row],[GameID]],Table2[GameTime],"&lt;="&amp;Table2[[#This Row],[GameTime]])</f>
        <v>2</v>
      </c>
      <c r="S646">
        <f>SUMIFS(Table2[number],Table2[Event],"Goal",Table2[H/U],"AWAY",Table2[GameID],Table2[[#This Row],[GameID]],Table2[GameTime],"&lt;="&amp;Table2[[#This Row],[GameTime]])</f>
        <v>3</v>
      </c>
      <c r="T646" t="str">
        <f>IF(Table2[[#This Row],[Event]]="Goal",Table2[[#This Row],[Hscore]]&amp;"-"&amp;Table2[[#This Row],[Uscore]],"")</f>
        <v/>
      </c>
      <c r="U646">
        <v>1946</v>
      </c>
      <c r="V646" s="1">
        <f>Table2[[#This Row],[GameTime]]-(Table2[[#This Row],[period]]-1)*1200</f>
        <v>746</v>
      </c>
      <c r="W646" s="1">
        <f>ROUNDDOWN(Table2[[#This Row],[Time]]/60,0)</f>
        <v>12</v>
      </c>
      <c r="X646" s="1">
        <f>ROUNDDOWN((Table2[[#This Row],[Time]]/60-Table2[[#This Row],[Time2]])*60,0)</f>
        <v>26</v>
      </c>
      <c r="Y646" s="1">
        <f>IF(Table2[[#This Row],[Time2]]&lt;10,0&amp;Table2[[#This Row],[Time2]],Table2[[#This Row],[Time2]])</f>
        <v>12</v>
      </c>
      <c r="Z646" s="1">
        <f>IF(Table2[[#This Row],[Time3]]&lt;10,0&amp;Table2[[#This Row],[Time3]],Table2[[#This Row],[Time3]])</f>
        <v>26</v>
      </c>
      <c r="AA646" s="2" t="str">
        <f>Table2[[#This Row],[Time4]]&amp;":"&amp;Table2[[#This Row],[Time5]]</f>
        <v>12:26</v>
      </c>
      <c r="AB646" s="1" cm="1">
        <f t="array" ref="AB646">IFERROR(IF(Table2[[#This Row],[code]]="","",_xlfn.IFS(AND(Table2[[#This Row],[code]]&lt;400,Table2[[#This Row],[code]]&lt;&gt;""),2,Table2[[#This Row],[code]]&gt;500,4)),"")</f>
        <v>2</v>
      </c>
      <c r="AC646" s="1">
        <f>IF(Table2[[#This Row],[Event]]="Penalty",Table2[[#This Row],[number]],IF(Table2[[#This Row],[Event]]="Time-Out",401,""))</f>
        <v>216</v>
      </c>
      <c r="AD646" s="1">
        <f>ROW(A645)</f>
        <v>645</v>
      </c>
      <c r="AE646" s="1">
        <f>COUNTIFS(Table2[GameID],Table2[[#This Row],[GameID]],Table2[Column1],"&lt;="&amp;Table2[[#This Row],[Column1]])-1</f>
        <v>9</v>
      </c>
    </row>
    <row r="647" spans="1:31" x14ac:dyDescent="0.45">
      <c r="A647" t="s">
        <v>370</v>
      </c>
      <c r="B647" t="str">
        <f>_xlfn.TEXTBEFORE(Table2[[#This Row],[Kamp]]," - ")</f>
        <v>Hvidovre Attack</v>
      </c>
      <c r="C647" t="str">
        <f>_xlfn.TEXTAFTER(Table2[[#This Row],[Kamp]],"- ")</f>
        <v>Vanløse Floorball</v>
      </c>
      <c r="D647">
        <v>44913</v>
      </c>
      <c r="E647">
        <v>35343</v>
      </c>
      <c r="F647">
        <v>20222023</v>
      </c>
      <c r="G647" t="s">
        <v>17</v>
      </c>
      <c r="H647" t="s">
        <v>660</v>
      </c>
      <c r="I647" t="s">
        <v>677</v>
      </c>
      <c r="J647">
        <v>2</v>
      </c>
      <c r="K647">
        <v>29509</v>
      </c>
      <c r="L647">
        <v>208</v>
      </c>
      <c r="M647" t="s">
        <v>631</v>
      </c>
      <c r="N647" t="s">
        <v>321</v>
      </c>
      <c r="O647" t="s">
        <v>634</v>
      </c>
      <c r="P647">
        <v>3</v>
      </c>
      <c r="Q647" t="s">
        <v>634</v>
      </c>
      <c r="R647">
        <f>SUMIFS(Table2[number],Table2[Event],"Goal",Table2[H/U],"HOME",Table2[GameID],Table2[[#This Row],[GameID]],Table2[GameTime],"&lt;="&amp;Table2[[#This Row],[GameTime]])</f>
        <v>2</v>
      </c>
      <c r="S647">
        <f>SUMIFS(Table2[number],Table2[Event],"Goal",Table2[H/U],"AWAY",Table2[GameID],Table2[[#This Row],[GameID]],Table2[GameTime],"&lt;="&amp;Table2[[#This Row],[GameTime]])</f>
        <v>3</v>
      </c>
      <c r="T647" t="str">
        <f>IF(Table2[[#This Row],[Event]]="Goal",Table2[[#This Row],[Hscore]]&amp;"-"&amp;Table2[[#This Row],[Uscore]],"")</f>
        <v/>
      </c>
      <c r="U647">
        <v>1996</v>
      </c>
      <c r="V647" s="1">
        <f>Table2[[#This Row],[GameTime]]-(Table2[[#This Row],[period]]-1)*1200</f>
        <v>796</v>
      </c>
      <c r="W647" s="1">
        <f>ROUNDDOWN(Table2[[#This Row],[Time]]/60,0)</f>
        <v>13</v>
      </c>
      <c r="X647" s="1">
        <f>ROUNDDOWN((Table2[[#This Row],[Time]]/60-Table2[[#This Row],[Time2]])*60,0)</f>
        <v>16</v>
      </c>
      <c r="Y647" s="1">
        <f>IF(Table2[[#This Row],[Time2]]&lt;10,0&amp;Table2[[#This Row],[Time2]],Table2[[#This Row],[Time2]])</f>
        <v>13</v>
      </c>
      <c r="Z647" s="1">
        <f>IF(Table2[[#This Row],[Time3]]&lt;10,0&amp;Table2[[#This Row],[Time3]],Table2[[#This Row],[Time3]])</f>
        <v>16</v>
      </c>
      <c r="AA647" s="2" t="str">
        <f>Table2[[#This Row],[Time4]]&amp;":"&amp;Table2[[#This Row],[Time5]]</f>
        <v>13:16</v>
      </c>
      <c r="AB647" s="1" cm="1">
        <f t="array" ref="AB647">IFERROR(IF(Table2[[#This Row],[code]]="","",_xlfn.IFS(AND(Table2[[#This Row],[code]]&lt;400,Table2[[#This Row],[code]]&lt;&gt;""),2,Table2[[#This Row],[code]]&gt;500,4)),"")</f>
        <v>2</v>
      </c>
      <c r="AC647" s="1">
        <f>IF(Table2[[#This Row],[Event]]="Penalty",Table2[[#This Row],[number]],IF(Table2[[#This Row],[Event]]="Time-Out",401,""))</f>
        <v>208</v>
      </c>
      <c r="AD647" s="1">
        <f>ROW(A646)</f>
        <v>646</v>
      </c>
      <c r="AE647" s="1">
        <f>COUNTIFS(Table2[GameID],Table2[[#This Row],[GameID]],Table2[Column1],"&lt;="&amp;Table2[[#This Row],[Column1]])-1</f>
        <v>10</v>
      </c>
    </row>
    <row r="648" spans="1:31" x14ac:dyDescent="0.45">
      <c r="A648" t="s">
        <v>370</v>
      </c>
      <c r="B648" t="str">
        <f>_xlfn.TEXTBEFORE(Table2[[#This Row],[Kamp]]," - ")</f>
        <v>Hvidovre Attack</v>
      </c>
      <c r="C648" t="str">
        <f>_xlfn.TEXTAFTER(Table2[[#This Row],[Kamp]],"- ")</f>
        <v>Vanløse Floorball</v>
      </c>
      <c r="D648">
        <v>44913</v>
      </c>
      <c r="E648">
        <v>35343</v>
      </c>
      <c r="F648">
        <v>20222023</v>
      </c>
      <c r="G648" t="s">
        <v>17</v>
      </c>
      <c r="H648" t="s">
        <v>660</v>
      </c>
      <c r="I648" t="s">
        <v>677</v>
      </c>
      <c r="J648">
        <v>2</v>
      </c>
      <c r="K648">
        <v>29509</v>
      </c>
      <c r="L648">
        <v>201</v>
      </c>
      <c r="M648" t="s">
        <v>631</v>
      </c>
      <c r="N648" t="s">
        <v>321</v>
      </c>
      <c r="O648" t="s">
        <v>634</v>
      </c>
      <c r="P648">
        <v>3</v>
      </c>
      <c r="Q648" t="s">
        <v>634</v>
      </c>
      <c r="R648">
        <f>SUMIFS(Table2[number],Table2[Event],"Goal",Table2[H/U],"HOME",Table2[GameID],Table2[[#This Row],[GameID]],Table2[GameTime],"&lt;="&amp;Table2[[#This Row],[GameTime]])</f>
        <v>2</v>
      </c>
      <c r="S648">
        <f>SUMIFS(Table2[number],Table2[Event],"Goal",Table2[H/U],"AWAY",Table2[GameID],Table2[[#This Row],[GameID]],Table2[GameTime],"&lt;="&amp;Table2[[#This Row],[GameTime]])</f>
        <v>3</v>
      </c>
      <c r="T648" t="str">
        <f>IF(Table2[[#This Row],[Event]]="Goal",Table2[[#This Row],[Hscore]]&amp;"-"&amp;Table2[[#This Row],[Uscore]],"")</f>
        <v/>
      </c>
      <c r="U648">
        <v>1996</v>
      </c>
      <c r="V648" s="1">
        <f>Table2[[#This Row],[GameTime]]-(Table2[[#This Row],[period]]-1)*1200</f>
        <v>796</v>
      </c>
      <c r="W648" s="1">
        <f>ROUNDDOWN(Table2[[#This Row],[Time]]/60,0)</f>
        <v>13</v>
      </c>
      <c r="X648" s="1">
        <f>ROUNDDOWN((Table2[[#This Row],[Time]]/60-Table2[[#This Row],[Time2]])*60,0)</f>
        <v>16</v>
      </c>
      <c r="Y648" s="1">
        <f>IF(Table2[[#This Row],[Time2]]&lt;10,0&amp;Table2[[#This Row],[Time2]],Table2[[#This Row],[Time2]])</f>
        <v>13</v>
      </c>
      <c r="Z648" s="1">
        <f>IF(Table2[[#This Row],[Time3]]&lt;10,0&amp;Table2[[#This Row],[Time3]],Table2[[#This Row],[Time3]])</f>
        <v>16</v>
      </c>
      <c r="AA648" s="2" t="str">
        <f>Table2[[#This Row],[Time4]]&amp;":"&amp;Table2[[#This Row],[Time5]]</f>
        <v>13:16</v>
      </c>
      <c r="AB648" s="1" cm="1">
        <f t="array" ref="AB648">IFERROR(IF(Table2[[#This Row],[code]]="","",_xlfn.IFS(AND(Table2[[#This Row],[code]]&lt;400,Table2[[#This Row],[code]]&lt;&gt;""),2,Table2[[#This Row],[code]]&gt;500,4)),"")</f>
        <v>2</v>
      </c>
      <c r="AC648" s="1">
        <f>IF(Table2[[#This Row],[Event]]="Penalty",Table2[[#This Row],[number]],IF(Table2[[#This Row],[Event]]="Time-Out",401,""))</f>
        <v>201</v>
      </c>
      <c r="AD648" s="1">
        <f>ROW(A647)</f>
        <v>647</v>
      </c>
      <c r="AE648" s="1">
        <f>COUNTIFS(Table2[GameID],Table2[[#This Row],[GameID]],Table2[Column1],"&lt;="&amp;Table2[[#This Row],[Column1]])-1</f>
        <v>11</v>
      </c>
    </row>
    <row r="649" spans="1:31" x14ac:dyDescent="0.45">
      <c r="A649" t="s">
        <v>370</v>
      </c>
      <c r="B649" t="str">
        <f>_xlfn.TEXTBEFORE(Table2[[#This Row],[Kamp]]," - ")</f>
        <v>Hvidovre Attack</v>
      </c>
      <c r="C649" t="str">
        <f>_xlfn.TEXTAFTER(Table2[[#This Row],[Kamp]],"- ")</f>
        <v>Vanløse Floorball</v>
      </c>
      <c r="D649">
        <v>44913</v>
      </c>
      <c r="E649">
        <v>35343</v>
      </c>
      <c r="F649">
        <v>20222023</v>
      </c>
      <c r="G649" t="s">
        <v>17</v>
      </c>
      <c r="H649" t="s">
        <v>660</v>
      </c>
      <c r="I649" t="s">
        <v>677</v>
      </c>
      <c r="J649">
        <v>3</v>
      </c>
      <c r="K649">
        <v>29509</v>
      </c>
      <c r="L649">
        <v>212</v>
      </c>
      <c r="M649" t="s">
        <v>631</v>
      </c>
      <c r="N649" t="s">
        <v>100</v>
      </c>
      <c r="O649" t="s">
        <v>634</v>
      </c>
      <c r="P649">
        <v>19</v>
      </c>
      <c r="Q649" t="s">
        <v>634</v>
      </c>
      <c r="R649">
        <f>SUMIFS(Table2[number],Table2[Event],"Goal",Table2[H/U],"HOME",Table2[GameID],Table2[[#This Row],[GameID]],Table2[GameTime],"&lt;="&amp;Table2[[#This Row],[GameTime]])</f>
        <v>2</v>
      </c>
      <c r="S649">
        <f>SUMIFS(Table2[number],Table2[Event],"Goal",Table2[H/U],"AWAY",Table2[GameID],Table2[[#This Row],[GameID]],Table2[GameTime],"&lt;="&amp;Table2[[#This Row],[GameTime]])</f>
        <v>3</v>
      </c>
      <c r="T649" t="str">
        <f>IF(Table2[[#This Row],[Event]]="Goal",Table2[[#This Row],[Hscore]]&amp;"-"&amp;Table2[[#This Row],[Uscore]],"")</f>
        <v/>
      </c>
      <c r="U649">
        <v>2904</v>
      </c>
      <c r="V649" s="1">
        <f>Table2[[#This Row],[GameTime]]-(Table2[[#This Row],[period]]-1)*1200</f>
        <v>504</v>
      </c>
      <c r="W649" s="1">
        <f>ROUNDDOWN(Table2[[#This Row],[Time]]/60,0)</f>
        <v>8</v>
      </c>
      <c r="X649" s="1">
        <f>ROUNDDOWN((Table2[[#This Row],[Time]]/60-Table2[[#This Row],[Time2]])*60,0)</f>
        <v>24</v>
      </c>
      <c r="Y649" s="1" t="str">
        <f>IF(Table2[[#This Row],[Time2]]&lt;10,0&amp;Table2[[#This Row],[Time2]],Table2[[#This Row],[Time2]])</f>
        <v>08</v>
      </c>
      <c r="Z649" s="1">
        <f>IF(Table2[[#This Row],[Time3]]&lt;10,0&amp;Table2[[#This Row],[Time3]],Table2[[#This Row],[Time3]])</f>
        <v>24</v>
      </c>
      <c r="AA649" s="2" t="str">
        <f>Table2[[#This Row],[Time4]]&amp;":"&amp;Table2[[#This Row],[Time5]]</f>
        <v>08:24</v>
      </c>
      <c r="AB649" s="1" cm="1">
        <f t="array" ref="AB649">IFERROR(IF(Table2[[#This Row],[code]]="","",_xlfn.IFS(AND(Table2[[#This Row],[code]]&lt;400,Table2[[#This Row],[code]]&lt;&gt;""),2,Table2[[#This Row],[code]]&gt;500,4)),"")</f>
        <v>2</v>
      </c>
      <c r="AC649" s="1">
        <f>IF(Table2[[#This Row],[Event]]="Penalty",Table2[[#This Row],[number]],IF(Table2[[#This Row],[Event]]="Time-Out",401,""))</f>
        <v>212</v>
      </c>
      <c r="AD649" s="1">
        <f>ROW(A648)</f>
        <v>648</v>
      </c>
      <c r="AE649" s="1">
        <f>COUNTIFS(Table2[GameID],Table2[[#This Row],[GameID]],Table2[Column1],"&lt;="&amp;Table2[[#This Row],[Column1]])-1</f>
        <v>12</v>
      </c>
    </row>
    <row r="650" spans="1:31" x14ac:dyDescent="0.45">
      <c r="A650" t="s">
        <v>370</v>
      </c>
      <c r="B650" t="str">
        <f>_xlfn.TEXTBEFORE(Table2[[#This Row],[Kamp]]," - ")</f>
        <v>Hvidovre Attack</v>
      </c>
      <c r="C650" t="str">
        <f>_xlfn.TEXTAFTER(Table2[[#This Row],[Kamp]],"- ")</f>
        <v>Vanløse Floorball</v>
      </c>
      <c r="D650">
        <v>44913</v>
      </c>
      <c r="E650">
        <v>35343</v>
      </c>
      <c r="F650">
        <v>20222023</v>
      </c>
      <c r="G650" t="s">
        <v>17</v>
      </c>
      <c r="H650" t="s">
        <v>659</v>
      </c>
      <c r="I650" t="s">
        <v>678</v>
      </c>
      <c r="J650">
        <v>3</v>
      </c>
      <c r="K650">
        <v>29511</v>
      </c>
      <c r="L650">
        <v>1</v>
      </c>
      <c r="M650" t="s">
        <v>630</v>
      </c>
      <c r="N650" t="s">
        <v>128</v>
      </c>
      <c r="O650" t="s">
        <v>74</v>
      </c>
      <c r="P650">
        <v>12</v>
      </c>
      <c r="Q650">
        <v>92</v>
      </c>
      <c r="R650">
        <f>SUMIFS(Table2[number],Table2[Event],"Goal",Table2[H/U],"HOME",Table2[GameID],Table2[[#This Row],[GameID]],Table2[GameTime],"&lt;="&amp;Table2[[#This Row],[GameTime]])</f>
        <v>3</v>
      </c>
      <c r="S650">
        <f>SUMIFS(Table2[number],Table2[Event],"Goal",Table2[H/U],"AWAY",Table2[GameID],Table2[[#This Row],[GameID]],Table2[GameTime],"&lt;="&amp;Table2[[#This Row],[GameTime]])</f>
        <v>3</v>
      </c>
      <c r="T650" t="str">
        <f>IF(Table2[[#This Row],[Event]]="Goal",Table2[[#This Row],[Hscore]]&amp;"-"&amp;Table2[[#This Row],[Uscore]],"")</f>
        <v>3-3</v>
      </c>
      <c r="U650">
        <v>3001</v>
      </c>
      <c r="V650" s="1">
        <f>Table2[[#This Row],[GameTime]]-(Table2[[#This Row],[period]]-1)*1200</f>
        <v>601</v>
      </c>
      <c r="W650" s="1">
        <f>ROUNDDOWN(Table2[[#This Row],[Time]]/60,0)</f>
        <v>10</v>
      </c>
      <c r="X650" s="1">
        <f>ROUNDDOWN((Table2[[#This Row],[Time]]/60-Table2[[#This Row],[Time2]])*60,0)</f>
        <v>1</v>
      </c>
      <c r="Y650" s="1">
        <f>IF(Table2[[#This Row],[Time2]]&lt;10,0&amp;Table2[[#This Row],[Time2]],Table2[[#This Row],[Time2]])</f>
        <v>10</v>
      </c>
      <c r="Z650" s="1" t="str">
        <f>IF(Table2[[#This Row],[Time3]]&lt;10,0&amp;Table2[[#This Row],[Time3]],Table2[[#This Row],[Time3]])</f>
        <v>01</v>
      </c>
      <c r="AA650" s="2" t="str">
        <f>Table2[[#This Row],[Time4]]&amp;":"&amp;Table2[[#This Row],[Time5]]</f>
        <v>10:01</v>
      </c>
      <c r="AB650" s="1" t="str" cm="1">
        <f t="array" ref="AB650">IFERROR(IF(Table2[[#This Row],[code]]="","",_xlfn.IFS(AND(Table2[[#This Row],[code]]&lt;400,Table2[[#This Row],[code]]&lt;&gt;""),2,Table2[[#This Row],[code]]&gt;500,4)),"")</f>
        <v/>
      </c>
      <c r="AC650" s="1" t="str">
        <f>IF(Table2[[#This Row],[Event]]="Penalty",Table2[[#This Row],[number]],IF(Table2[[#This Row],[Event]]="Time-Out",401,""))</f>
        <v/>
      </c>
      <c r="AD650" s="1">
        <f>ROW(A649)</f>
        <v>649</v>
      </c>
      <c r="AE650" s="1">
        <f>COUNTIFS(Table2[GameID],Table2[[#This Row],[GameID]],Table2[Column1],"&lt;="&amp;Table2[[#This Row],[Column1]])-1</f>
        <v>13</v>
      </c>
    </row>
    <row r="651" spans="1:31" x14ac:dyDescent="0.45">
      <c r="A651" t="s">
        <v>370</v>
      </c>
      <c r="B651" t="str">
        <f>_xlfn.TEXTBEFORE(Table2[[#This Row],[Kamp]]," - ")</f>
        <v>Hvidovre Attack</v>
      </c>
      <c r="C651" t="str">
        <f>_xlfn.TEXTAFTER(Table2[[#This Row],[Kamp]],"- ")</f>
        <v>Vanløse Floorball</v>
      </c>
      <c r="D651">
        <v>44913</v>
      </c>
      <c r="E651">
        <v>35343</v>
      </c>
      <c r="F651">
        <v>20222023</v>
      </c>
      <c r="G651" t="s">
        <v>17</v>
      </c>
      <c r="H651" t="s">
        <v>660</v>
      </c>
      <c r="I651" t="s">
        <v>677</v>
      </c>
      <c r="J651">
        <v>3</v>
      </c>
      <c r="K651">
        <v>29509</v>
      </c>
      <c r="L651">
        <v>1</v>
      </c>
      <c r="M651" t="s">
        <v>630</v>
      </c>
      <c r="N651" t="s">
        <v>95</v>
      </c>
      <c r="O651" t="s">
        <v>100</v>
      </c>
      <c r="P651">
        <v>20</v>
      </c>
      <c r="Q651">
        <v>19</v>
      </c>
      <c r="R651">
        <f>SUMIFS(Table2[number],Table2[Event],"Goal",Table2[H/U],"HOME",Table2[GameID],Table2[[#This Row],[GameID]],Table2[GameTime],"&lt;="&amp;Table2[[#This Row],[GameTime]])</f>
        <v>3</v>
      </c>
      <c r="S651">
        <f>SUMIFS(Table2[number],Table2[Event],"Goal",Table2[H/U],"AWAY",Table2[GameID],Table2[[#This Row],[GameID]],Table2[GameTime],"&lt;="&amp;Table2[[#This Row],[GameTime]])</f>
        <v>4</v>
      </c>
      <c r="T651" t="str">
        <f>IF(Table2[[#This Row],[Event]]="Goal",Table2[[#This Row],[Hscore]]&amp;"-"&amp;Table2[[#This Row],[Uscore]],"")</f>
        <v>3-4</v>
      </c>
      <c r="U651">
        <v>3092</v>
      </c>
      <c r="V651" s="1">
        <f>Table2[[#This Row],[GameTime]]-(Table2[[#This Row],[period]]-1)*1200</f>
        <v>692</v>
      </c>
      <c r="W651" s="1">
        <f>ROUNDDOWN(Table2[[#This Row],[Time]]/60,0)</f>
        <v>11</v>
      </c>
      <c r="X651" s="1">
        <f>ROUNDDOWN((Table2[[#This Row],[Time]]/60-Table2[[#This Row],[Time2]])*60,0)</f>
        <v>32</v>
      </c>
      <c r="Y651" s="1">
        <f>IF(Table2[[#This Row],[Time2]]&lt;10,0&amp;Table2[[#This Row],[Time2]],Table2[[#This Row],[Time2]])</f>
        <v>11</v>
      </c>
      <c r="Z651" s="1">
        <f>IF(Table2[[#This Row],[Time3]]&lt;10,0&amp;Table2[[#This Row],[Time3]],Table2[[#This Row],[Time3]])</f>
        <v>32</v>
      </c>
      <c r="AA651" s="2" t="str">
        <f>Table2[[#This Row],[Time4]]&amp;":"&amp;Table2[[#This Row],[Time5]]</f>
        <v>11:32</v>
      </c>
      <c r="AB651" s="1" t="str" cm="1">
        <f t="array" ref="AB651">IFERROR(IF(Table2[[#This Row],[code]]="","",_xlfn.IFS(AND(Table2[[#This Row],[code]]&lt;400,Table2[[#This Row],[code]]&lt;&gt;""),2,Table2[[#This Row],[code]]&gt;500,4)),"")</f>
        <v/>
      </c>
      <c r="AC651" s="1" t="str">
        <f>IF(Table2[[#This Row],[Event]]="Penalty",Table2[[#This Row],[number]],IF(Table2[[#This Row],[Event]]="Time-Out",401,""))</f>
        <v/>
      </c>
      <c r="AD651" s="1">
        <f>ROW(A650)</f>
        <v>650</v>
      </c>
      <c r="AE651" s="1">
        <f>COUNTIFS(Table2[GameID],Table2[[#This Row],[GameID]],Table2[Column1],"&lt;="&amp;Table2[[#This Row],[Column1]])-1</f>
        <v>14</v>
      </c>
    </row>
    <row r="652" spans="1:31" x14ac:dyDescent="0.45">
      <c r="A652" t="s">
        <v>370</v>
      </c>
      <c r="B652" t="str">
        <f>_xlfn.TEXTBEFORE(Table2[[#This Row],[Kamp]]," - ")</f>
        <v>Hvidovre Attack</v>
      </c>
      <c r="C652" t="str">
        <f>_xlfn.TEXTAFTER(Table2[[#This Row],[Kamp]],"- ")</f>
        <v>Vanløse Floorball</v>
      </c>
      <c r="D652">
        <v>44913</v>
      </c>
      <c r="E652">
        <v>35343</v>
      </c>
      <c r="F652">
        <v>20222023</v>
      </c>
      <c r="G652" t="s">
        <v>17</v>
      </c>
      <c r="H652" t="s">
        <v>659</v>
      </c>
      <c r="I652" t="s">
        <v>678</v>
      </c>
      <c r="J652">
        <v>3</v>
      </c>
      <c r="K652">
        <v>29511</v>
      </c>
      <c r="L652">
        <v>1</v>
      </c>
      <c r="M652" t="s">
        <v>630</v>
      </c>
      <c r="N652" t="s">
        <v>63</v>
      </c>
      <c r="O652" t="s">
        <v>74</v>
      </c>
      <c r="P652">
        <v>10</v>
      </c>
      <c r="Q652">
        <v>92</v>
      </c>
      <c r="R652">
        <f>SUMIFS(Table2[number],Table2[Event],"Goal",Table2[H/U],"HOME",Table2[GameID],Table2[[#This Row],[GameID]],Table2[GameTime],"&lt;="&amp;Table2[[#This Row],[GameTime]])</f>
        <v>4</v>
      </c>
      <c r="S652">
        <f>SUMIFS(Table2[number],Table2[Event],"Goal",Table2[H/U],"AWAY",Table2[GameID],Table2[[#This Row],[GameID]],Table2[GameTime],"&lt;="&amp;Table2[[#This Row],[GameTime]])</f>
        <v>4</v>
      </c>
      <c r="T652" t="str">
        <f>IF(Table2[[#This Row],[Event]]="Goal",Table2[[#This Row],[Hscore]]&amp;"-"&amp;Table2[[#This Row],[Uscore]],"")</f>
        <v>4-4</v>
      </c>
      <c r="U652">
        <v>3392</v>
      </c>
      <c r="V652" s="1">
        <f>Table2[[#This Row],[GameTime]]-(Table2[[#This Row],[period]]-1)*1200</f>
        <v>992</v>
      </c>
      <c r="W652" s="1">
        <f>ROUNDDOWN(Table2[[#This Row],[Time]]/60,0)</f>
        <v>16</v>
      </c>
      <c r="X652" s="1">
        <f>ROUNDDOWN((Table2[[#This Row],[Time]]/60-Table2[[#This Row],[Time2]])*60,0)</f>
        <v>32</v>
      </c>
      <c r="Y652" s="1">
        <f>IF(Table2[[#This Row],[Time2]]&lt;10,0&amp;Table2[[#This Row],[Time2]],Table2[[#This Row],[Time2]])</f>
        <v>16</v>
      </c>
      <c r="Z652" s="1">
        <f>IF(Table2[[#This Row],[Time3]]&lt;10,0&amp;Table2[[#This Row],[Time3]],Table2[[#This Row],[Time3]])</f>
        <v>32</v>
      </c>
      <c r="AA652" s="2" t="str">
        <f>Table2[[#This Row],[Time4]]&amp;":"&amp;Table2[[#This Row],[Time5]]</f>
        <v>16:32</v>
      </c>
      <c r="AB652" s="1" t="str" cm="1">
        <f t="array" ref="AB652">IFERROR(IF(Table2[[#This Row],[code]]="","",_xlfn.IFS(AND(Table2[[#This Row],[code]]&lt;400,Table2[[#This Row],[code]]&lt;&gt;""),2,Table2[[#This Row],[code]]&gt;500,4)),"")</f>
        <v/>
      </c>
      <c r="AC652" s="1" t="str">
        <f>IF(Table2[[#This Row],[Event]]="Penalty",Table2[[#This Row],[number]],IF(Table2[[#This Row],[Event]]="Time-Out",401,""))</f>
        <v/>
      </c>
      <c r="AD652" s="1">
        <f>ROW(A651)</f>
        <v>651</v>
      </c>
      <c r="AE652" s="1">
        <f>COUNTIFS(Table2[GameID],Table2[[#This Row],[GameID]],Table2[Column1],"&lt;="&amp;Table2[[#This Row],[Column1]])-1</f>
        <v>15</v>
      </c>
    </row>
    <row r="653" spans="1:31" x14ac:dyDescent="0.45">
      <c r="A653" t="s">
        <v>370</v>
      </c>
      <c r="B653" t="str">
        <f>_xlfn.TEXTBEFORE(Table2[[#This Row],[Kamp]]," - ")</f>
        <v>Hvidovre Attack</v>
      </c>
      <c r="C653" t="str">
        <f>_xlfn.TEXTAFTER(Table2[[#This Row],[Kamp]],"- ")</f>
        <v>Vanløse Floorball</v>
      </c>
      <c r="D653">
        <v>44913</v>
      </c>
      <c r="E653">
        <v>35343</v>
      </c>
      <c r="F653">
        <v>20222023</v>
      </c>
      <c r="G653" t="s">
        <v>17</v>
      </c>
      <c r="H653" t="s">
        <v>659</v>
      </c>
      <c r="I653" t="s">
        <v>678</v>
      </c>
      <c r="J653">
        <v>3</v>
      </c>
      <c r="K653">
        <v>29511</v>
      </c>
      <c r="L653">
        <v>1</v>
      </c>
      <c r="M653" t="s">
        <v>630</v>
      </c>
      <c r="N653" t="s">
        <v>68</v>
      </c>
      <c r="O653" t="s">
        <v>74</v>
      </c>
      <c r="P653">
        <v>25</v>
      </c>
      <c r="Q653">
        <v>92</v>
      </c>
      <c r="R653">
        <f>SUMIFS(Table2[number],Table2[Event],"Goal",Table2[H/U],"HOME",Table2[GameID],Table2[[#This Row],[GameID]],Table2[GameTime],"&lt;="&amp;Table2[[#This Row],[GameTime]])</f>
        <v>5</v>
      </c>
      <c r="S653">
        <f>SUMIFS(Table2[number],Table2[Event],"Goal",Table2[H/U],"AWAY",Table2[GameID],Table2[[#This Row],[GameID]],Table2[GameTime],"&lt;="&amp;Table2[[#This Row],[GameTime]])</f>
        <v>4</v>
      </c>
      <c r="T653" t="str">
        <f>IF(Table2[[#This Row],[Event]]="Goal",Table2[[#This Row],[Hscore]]&amp;"-"&amp;Table2[[#This Row],[Uscore]],"")</f>
        <v>5-4</v>
      </c>
      <c r="U653">
        <v>3502</v>
      </c>
      <c r="V653" s="1">
        <f>Table2[[#This Row],[GameTime]]-(Table2[[#This Row],[period]]-1)*1200</f>
        <v>1102</v>
      </c>
      <c r="W653" s="1">
        <f>ROUNDDOWN(Table2[[#This Row],[Time]]/60,0)</f>
        <v>18</v>
      </c>
      <c r="X653" s="1">
        <f>ROUNDDOWN((Table2[[#This Row],[Time]]/60-Table2[[#This Row],[Time2]])*60,0)</f>
        <v>22</v>
      </c>
      <c r="Y653" s="1">
        <f>IF(Table2[[#This Row],[Time2]]&lt;10,0&amp;Table2[[#This Row],[Time2]],Table2[[#This Row],[Time2]])</f>
        <v>18</v>
      </c>
      <c r="Z653" s="1">
        <f>IF(Table2[[#This Row],[Time3]]&lt;10,0&amp;Table2[[#This Row],[Time3]],Table2[[#This Row],[Time3]])</f>
        <v>22</v>
      </c>
      <c r="AA653" s="2" t="str">
        <f>Table2[[#This Row],[Time4]]&amp;":"&amp;Table2[[#This Row],[Time5]]</f>
        <v>18:22</v>
      </c>
      <c r="AB653" s="1" t="str" cm="1">
        <f t="array" ref="AB653">IFERROR(IF(Table2[[#This Row],[code]]="","",_xlfn.IFS(AND(Table2[[#This Row],[code]]&lt;400,Table2[[#This Row],[code]]&lt;&gt;""),2,Table2[[#This Row],[code]]&gt;500,4)),"")</f>
        <v/>
      </c>
      <c r="AC653" s="1" t="str">
        <f>IF(Table2[[#This Row],[Event]]="Penalty",Table2[[#This Row],[number]],IF(Table2[[#This Row],[Event]]="Time-Out",401,""))</f>
        <v/>
      </c>
      <c r="AD653" s="1">
        <f>ROW(A652)</f>
        <v>652</v>
      </c>
      <c r="AE653" s="1">
        <f>COUNTIFS(Table2[GameID],Table2[[#This Row],[GameID]],Table2[Column1],"&lt;="&amp;Table2[[#This Row],[Column1]])-1</f>
        <v>16</v>
      </c>
    </row>
    <row r="654" spans="1:31" x14ac:dyDescent="0.45">
      <c r="A654" t="s">
        <v>370</v>
      </c>
      <c r="B654" t="str">
        <f>_xlfn.TEXTBEFORE(Table2[[#This Row],[Kamp]]," - ")</f>
        <v>Hvidovre Attack</v>
      </c>
      <c r="C654" t="str">
        <f>_xlfn.TEXTAFTER(Table2[[#This Row],[Kamp]],"- ")</f>
        <v>Vanløse Floorball</v>
      </c>
      <c r="D654">
        <v>44913</v>
      </c>
      <c r="E654">
        <v>35343</v>
      </c>
      <c r="F654">
        <v>20222023</v>
      </c>
      <c r="G654" t="s">
        <v>17</v>
      </c>
      <c r="H654" t="s">
        <v>660</v>
      </c>
      <c r="I654" t="s">
        <v>677</v>
      </c>
      <c r="J654">
        <v>3</v>
      </c>
      <c r="K654">
        <v>29509</v>
      </c>
      <c r="L654">
        <v>0</v>
      </c>
      <c r="M654" t="s">
        <v>633</v>
      </c>
      <c r="N654" t="s">
        <v>634</v>
      </c>
      <c r="O654" t="s">
        <v>634</v>
      </c>
      <c r="P654" t="s">
        <v>634</v>
      </c>
      <c r="Q654" t="s">
        <v>634</v>
      </c>
      <c r="R654">
        <f>SUMIFS(Table2[number],Table2[Event],"Goal",Table2[H/U],"HOME",Table2[GameID],Table2[[#This Row],[GameID]],Table2[GameTime],"&lt;="&amp;Table2[[#This Row],[GameTime]])</f>
        <v>5</v>
      </c>
      <c r="S654">
        <f>SUMIFS(Table2[number],Table2[Event],"Goal",Table2[H/U],"AWAY",Table2[GameID],Table2[[#This Row],[GameID]],Table2[GameTime],"&lt;="&amp;Table2[[#This Row],[GameTime]])</f>
        <v>4</v>
      </c>
      <c r="T654" t="str">
        <f>IF(Table2[[#This Row],[Event]]="Goal",Table2[[#This Row],[Hscore]]&amp;"-"&amp;Table2[[#This Row],[Uscore]],"")</f>
        <v/>
      </c>
      <c r="U654">
        <v>3502</v>
      </c>
      <c r="V654" s="1">
        <f>Table2[[#This Row],[GameTime]]-(Table2[[#This Row],[period]]-1)*1200</f>
        <v>1102</v>
      </c>
      <c r="W654" s="1">
        <f>ROUNDDOWN(Table2[[#This Row],[Time]]/60,0)</f>
        <v>18</v>
      </c>
      <c r="X654" s="1">
        <f>ROUNDDOWN((Table2[[#This Row],[Time]]/60-Table2[[#This Row],[Time2]])*60,0)</f>
        <v>22</v>
      </c>
      <c r="Y654" s="1">
        <f>IF(Table2[[#This Row],[Time2]]&lt;10,0&amp;Table2[[#This Row],[Time2]],Table2[[#This Row],[Time2]])</f>
        <v>18</v>
      </c>
      <c r="Z654" s="1">
        <f>IF(Table2[[#This Row],[Time3]]&lt;10,0&amp;Table2[[#This Row],[Time3]],Table2[[#This Row],[Time3]])</f>
        <v>22</v>
      </c>
      <c r="AA654" s="2" t="str">
        <f>Table2[[#This Row],[Time4]]&amp;":"&amp;Table2[[#This Row],[Time5]]</f>
        <v>18:22</v>
      </c>
      <c r="AB654" s="1" t="str" cm="1">
        <f t="array" ref="AB654">IFERROR(IF(Table2[[#This Row],[code]]="","",_xlfn.IFS(AND(Table2[[#This Row],[code]]&lt;400,Table2[[#This Row],[code]]&lt;&gt;""),2,Table2[[#This Row],[code]]&gt;500,4)),"")</f>
        <v/>
      </c>
      <c r="AC654" s="1">
        <f>IF(Table2[[#This Row],[Event]]="Penalty",Table2[[#This Row],[number]],IF(Table2[[#This Row],[Event]]="Time-Out",401,""))</f>
        <v>401</v>
      </c>
      <c r="AD654" s="1">
        <f>ROW(A653)</f>
        <v>653</v>
      </c>
      <c r="AE654" s="1">
        <f>COUNTIFS(Table2[GameID],Table2[[#This Row],[GameID]],Table2[Column1],"&lt;="&amp;Table2[[#This Row],[Column1]])-1</f>
        <v>17</v>
      </c>
    </row>
    <row r="655" spans="1:31" x14ac:dyDescent="0.45">
      <c r="A655" t="s">
        <v>365</v>
      </c>
      <c r="B655" t="str">
        <f>_xlfn.TEXTBEFORE(Table2[[#This Row],[Kamp]]," - ")</f>
        <v>RungstedHørsholm</v>
      </c>
      <c r="C655" t="str">
        <f>_xlfn.TEXTAFTER(Table2[[#This Row],[Kamp]],"- ")</f>
        <v>Benløse IF</v>
      </c>
      <c r="D655">
        <v>44913</v>
      </c>
      <c r="E655">
        <v>35344</v>
      </c>
      <c r="F655">
        <v>20222023</v>
      </c>
      <c r="G655" t="s">
        <v>17</v>
      </c>
      <c r="H655" t="s">
        <v>658</v>
      </c>
      <c r="I655" t="s">
        <v>677</v>
      </c>
      <c r="J655">
        <v>1</v>
      </c>
      <c r="K655">
        <v>29507</v>
      </c>
      <c r="L655">
        <v>1</v>
      </c>
      <c r="M655" t="s">
        <v>630</v>
      </c>
      <c r="N655" t="s">
        <v>24</v>
      </c>
      <c r="O655" t="s">
        <v>25</v>
      </c>
      <c r="P655">
        <v>11</v>
      </c>
      <c r="Q655">
        <v>24</v>
      </c>
      <c r="R655">
        <f>SUMIFS(Table2[number],Table2[Event],"Goal",Table2[H/U],"HOME",Table2[GameID],Table2[[#This Row],[GameID]],Table2[GameTime],"&lt;="&amp;Table2[[#This Row],[GameTime]])</f>
        <v>0</v>
      </c>
      <c r="S655">
        <f>SUMIFS(Table2[number],Table2[Event],"Goal",Table2[H/U],"AWAY",Table2[GameID],Table2[[#This Row],[GameID]],Table2[GameTime],"&lt;="&amp;Table2[[#This Row],[GameTime]])</f>
        <v>1</v>
      </c>
      <c r="T655" t="str">
        <f>IF(Table2[[#This Row],[Event]]="Goal",Table2[[#This Row],[Hscore]]&amp;"-"&amp;Table2[[#This Row],[Uscore]],"")</f>
        <v>0-1</v>
      </c>
      <c r="U655">
        <v>341</v>
      </c>
      <c r="V655" s="1">
        <f>Table2[[#This Row],[GameTime]]-(Table2[[#This Row],[period]]-1)*1200</f>
        <v>341</v>
      </c>
      <c r="W655" s="1">
        <f>ROUNDDOWN(Table2[[#This Row],[Time]]/60,0)</f>
        <v>5</v>
      </c>
      <c r="X655" s="1">
        <f>ROUNDDOWN((Table2[[#This Row],[Time]]/60-Table2[[#This Row],[Time2]])*60,0)</f>
        <v>41</v>
      </c>
      <c r="Y655" s="1" t="str">
        <f>IF(Table2[[#This Row],[Time2]]&lt;10,0&amp;Table2[[#This Row],[Time2]],Table2[[#This Row],[Time2]])</f>
        <v>05</v>
      </c>
      <c r="Z655" s="1">
        <f>IF(Table2[[#This Row],[Time3]]&lt;10,0&amp;Table2[[#This Row],[Time3]],Table2[[#This Row],[Time3]])</f>
        <v>41</v>
      </c>
      <c r="AA655" s="2" t="str">
        <f>Table2[[#This Row],[Time4]]&amp;":"&amp;Table2[[#This Row],[Time5]]</f>
        <v>05:41</v>
      </c>
      <c r="AB655" s="1" t="str" cm="1">
        <f t="array" ref="AB655">IFERROR(IF(Table2[[#This Row],[code]]="","",_xlfn.IFS(AND(Table2[[#This Row],[code]]&lt;400,Table2[[#This Row],[code]]&lt;&gt;""),2,Table2[[#This Row],[code]]&gt;500,4)),"")</f>
        <v/>
      </c>
      <c r="AC655" s="1" t="str">
        <f>IF(Table2[[#This Row],[Event]]="Penalty",Table2[[#This Row],[number]],IF(Table2[[#This Row],[Event]]="Time-Out",401,""))</f>
        <v/>
      </c>
      <c r="AD655" s="1">
        <f>ROW(A654)</f>
        <v>654</v>
      </c>
      <c r="AE655" s="1">
        <f>COUNTIFS(Table2[GameID],Table2[[#This Row],[GameID]],Table2[Column1],"&lt;="&amp;Table2[[#This Row],[Column1]])-1</f>
        <v>0</v>
      </c>
    </row>
    <row r="656" spans="1:31" x14ac:dyDescent="0.45">
      <c r="A656" t="s">
        <v>365</v>
      </c>
      <c r="B656" t="str">
        <f>_xlfn.TEXTBEFORE(Table2[[#This Row],[Kamp]]," - ")</f>
        <v>RungstedHørsholm</v>
      </c>
      <c r="C656" t="str">
        <f>_xlfn.TEXTAFTER(Table2[[#This Row],[Kamp]],"- ")</f>
        <v>Benløse IF</v>
      </c>
      <c r="D656">
        <v>44913</v>
      </c>
      <c r="E656">
        <v>35344</v>
      </c>
      <c r="F656">
        <v>20222023</v>
      </c>
      <c r="G656" t="s">
        <v>17</v>
      </c>
      <c r="H656" t="s">
        <v>658</v>
      </c>
      <c r="I656" t="s">
        <v>677</v>
      </c>
      <c r="J656">
        <v>1</v>
      </c>
      <c r="K656">
        <v>29507</v>
      </c>
      <c r="L656">
        <v>217</v>
      </c>
      <c r="M656" t="s">
        <v>631</v>
      </c>
      <c r="N656" t="s">
        <v>679</v>
      </c>
      <c r="O656" t="s">
        <v>634</v>
      </c>
      <c r="P656">
        <v>56</v>
      </c>
      <c r="Q656" t="s">
        <v>634</v>
      </c>
      <c r="R656">
        <f>SUMIFS(Table2[number],Table2[Event],"Goal",Table2[H/U],"HOME",Table2[GameID],Table2[[#This Row],[GameID]],Table2[GameTime],"&lt;="&amp;Table2[[#This Row],[GameTime]])</f>
        <v>0</v>
      </c>
      <c r="S656">
        <f>SUMIFS(Table2[number],Table2[Event],"Goal",Table2[H/U],"AWAY",Table2[GameID],Table2[[#This Row],[GameID]],Table2[GameTime],"&lt;="&amp;Table2[[#This Row],[GameTime]])</f>
        <v>1</v>
      </c>
      <c r="T656" t="str">
        <f>IF(Table2[[#This Row],[Event]]="Goal",Table2[[#This Row],[Hscore]]&amp;"-"&amp;Table2[[#This Row],[Uscore]],"")</f>
        <v/>
      </c>
      <c r="U656">
        <v>581</v>
      </c>
      <c r="V656" s="1">
        <f>Table2[[#This Row],[GameTime]]-(Table2[[#This Row],[period]]-1)*1200</f>
        <v>581</v>
      </c>
      <c r="W656" s="1">
        <f>ROUNDDOWN(Table2[[#This Row],[Time]]/60,0)</f>
        <v>9</v>
      </c>
      <c r="X656" s="1">
        <f>ROUNDDOWN((Table2[[#This Row],[Time]]/60-Table2[[#This Row],[Time2]])*60,0)</f>
        <v>41</v>
      </c>
      <c r="Y656" s="1" t="str">
        <f>IF(Table2[[#This Row],[Time2]]&lt;10,0&amp;Table2[[#This Row],[Time2]],Table2[[#This Row],[Time2]])</f>
        <v>09</v>
      </c>
      <c r="Z656" s="1">
        <f>IF(Table2[[#This Row],[Time3]]&lt;10,0&amp;Table2[[#This Row],[Time3]],Table2[[#This Row],[Time3]])</f>
        <v>41</v>
      </c>
      <c r="AA656" s="2" t="str">
        <f>Table2[[#This Row],[Time4]]&amp;":"&amp;Table2[[#This Row],[Time5]]</f>
        <v>09:41</v>
      </c>
      <c r="AB656" s="1" cm="1">
        <f t="array" ref="AB656">IFERROR(IF(Table2[[#This Row],[code]]="","",_xlfn.IFS(AND(Table2[[#This Row],[code]]&lt;400,Table2[[#This Row],[code]]&lt;&gt;""),2,Table2[[#This Row],[code]]&gt;500,4)),"")</f>
        <v>2</v>
      </c>
      <c r="AC656" s="1">
        <f>IF(Table2[[#This Row],[Event]]="Penalty",Table2[[#This Row],[number]],IF(Table2[[#This Row],[Event]]="Time-Out",401,""))</f>
        <v>217</v>
      </c>
      <c r="AD656" s="1">
        <f>ROW(A655)</f>
        <v>655</v>
      </c>
      <c r="AE656" s="1">
        <f>COUNTIFS(Table2[GameID],Table2[[#This Row],[GameID]],Table2[Column1],"&lt;="&amp;Table2[[#This Row],[Column1]])-1</f>
        <v>1</v>
      </c>
    </row>
    <row r="657" spans="1:31" x14ac:dyDescent="0.45">
      <c r="A657" t="s">
        <v>365</v>
      </c>
      <c r="B657" t="str">
        <f>_xlfn.TEXTBEFORE(Table2[[#This Row],[Kamp]]," - ")</f>
        <v>RungstedHørsholm</v>
      </c>
      <c r="C657" t="str">
        <f>_xlfn.TEXTAFTER(Table2[[#This Row],[Kamp]],"- ")</f>
        <v>Benløse IF</v>
      </c>
      <c r="D657">
        <v>44913</v>
      </c>
      <c r="E657">
        <v>35344</v>
      </c>
      <c r="F657">
        <v>20222023</v>
      </c>
      <c r="G657" t="s">
        <v>17</v>
      </c>
      <c r="H657" t="s">
        <v>658</v>
      </c>
      <c r="I657" t="s">
        <v>677</v>
      </c>
      <c r="J657">
        <v>1</v>
      </c>
      <c r="K657">
        <v>29507</v>
      </c>
      <c r="L657">
        <v>1</v>
      </c>
      <c r="M657" t="s">
        <v>630</v>
      </c>
      <c r="N657" t="s">
        <v>38</v>
      </c>
      <c r="O657" t="s">
        <v>632</v>
      </c>
      <c r="P657">
        <v>98</v>
      </c>
      <c r="Q657">
        <v>74</v>
      </c>
      <c r="R657">
        <f>SUMIFS(Table2[number],Table2[Event],"Goal",Table2[H/U],"HOME",Table2[GameID],Table2[[#This Row],[GameID]],Table2[GameTime],"&lt;="&amp;Table2[[#This Row],[GameTime]])</f>
        <v>0</v>
      </c>
      <c r="S657">
        <f>SUMIFS(Table2[number],Table2[Event],"Goal",Table2[H/U],"AWAY",Table2[GameID],Table2[[#This Row],[GameID]],Table2[GameTime],"&lt;="&amp;Table2[[#This Row],[GameTime]])</f>
        <v>2</v>
      </c>
      <c r="T657" t="str">
        <f>IF(Table2[[#This Row],[Event]]="Goal",Table2[[#This Row],[Hscore]]&amp;"-"&amp;Table2[[#This Row],[Uscore]],"")</f>
        <v>0-2</v>
      </c>
      <c r="U657">
        <v>667</v>
      </c>
      <c r="V657" s="1">
        <f>Table2[[#This Row],[GameTime]]-(Table2[[#This Row],[period]]-1)*1200</f>
        <v>667</v>
      </c>
      <c r="W657" s="1">
        <f>ROUNDDOWN(Table2[[#This Row],[Time]]/60,0)</f>
        <v>11</v>
      </c>
      <c r="X657" s="1">
        <f>ROUNDDOWN((Table2[[#This Row],[Time]]/60-Table2[[#This Row],[Time2]])*60,0)</f>
        <v>7</v>
      </c>
      <c r="Y657" s="1">
        <f>IF(Table2[[#This Row],[Time2]]&lt;10,0&amp;Table2[[#This Row],[Time2]],Table2[[#This Row],[Time2]])</f>
        <v>11</v>
      </c>
      <c r="Z657" s="1" t="str">
        <f>IF(Table2[[#This Row],[Time3]]&lt;10,0&amp;Table2[[#This Row],[Time3]],Table2[[#This Row],[Time3]])</f>
        <v>07</v>
      </c>
      <c r="AA657" s="2" t="str">
        <f>Table2[[#This Row],[Time4]]&amp;":"&amp;Table2[[#This Row],[Time5]]</f>
        <v>11:07</v>
      </c>
      <c r="AB657" s="1" t="str" cm="1">
        <f t="array" ref="AB657">IFERROR(IF(Table2[[#This Row],[code]]="","",_xlfn.IFS(AND(Table2[[#This Row],[code]]&lt;400,Table2[[#This Row],[code]]&lt;&gt;""),2,Table2[[#This Row],[code]]&gt;500,4)),"")</f>
        <v/>
      </c>
      <c r="AC657" s="1" t="str">
        <f>IF(Table2[[#This Row],[Event]]="Penalty",Table2[[#This Row],[number]],IF(Table2[[#This Row],[Event]]="Time-Out",401,""))</f>
        <v/>
      </c>
      <c r="AD657" s="1">
        <f>ROW(A656)</f>
        <v>656</v>
      </c>
      <c r="AE657" s="1">
        <f>COUNTIFS(Table2[GameID],Table2[[#This Row],[GameID]],Table2[Column1],"&lt;="&amp;Table2[[#This Row],[Column1]])-1</f>
        <v>2</v>
      </c>
    </row>
    <row r="658" spans="1:31" x14ac:dyDescent="0.45">
      <c r="A658" t="s">
        <v>365</v>
      </c>
      <c r="B658" t="str">
        <f>_xlfn.TEXTBEFORE(Table2[[#This Row],[Kamp]]," - ")</f>
        <v>RungstedHørsholm</v>
      </c>
      <c r="C658" t="str">
        <f>_xlfn.TEXTAFTER(Table2[[#This Row],[Kamp]],"- ")</f>
        <v>Benløse IF</v>
      </c>
      <c r="D658">
        <v>44913</v>
      </c>
      <c r="E658">
        <v>35344</v>
      </c>
      <c r="F658">
        <v>20222023</v>
      </c>
      <c r="G658" t="s">
        <v>17</v>
      </c>
      <c r="H658" t="s">
        <v>658</v>
      </c>
      <c r="I658" t="s">
        <v>677</v>
      </c>
      <c r="J658">
        <v>1</v>
      </c>
      <c r="K658">
        <v>29507</v>
      </c>
      <c r="L658">
        <v>1</v>
      </c>
      <c r="M658" t="s">
        <v>630</v>
      </c>
      <c r="N658" t="s">
        <v>25</v>
      </c>
      <c r="O658" t="s">
        <v>24</v>
      </c>
      <c r="P658">
        <v>24</v>
      </c>
      <c r="Q658">
        <v>11</v>
      </c>
      <c r="R658">
        <f>SUMIFS(Table2[number],Table2[Event],"Goal",Table2[H/U],"HOME",Table2[GameID],Table2[[#This Row],[GameID]],Table2[GameTime],"&lt;="&amp;Table2[[#This Row],[GameTime]])</f>
        <v>0</v>
      </c>
      <c r="S658">
        <f>SUMIFS(Table2[number],Table2[Event],"Goal",Table2[H/U],"AWAY",Table2[GameID],Table2[[#This Row],[GameID]],Table2[GameTime],"&lt;="&amp;Table2[[#This Row],[GameTime]])</f>
        <v>3</v>
      </c>
      <c r="T658" t="str">
        <f>IF(Table2[[#This Row],[Event]]="Goal",Table2[[#This Row],[Hscore]]&amp;"-"&amp;Table2[[#This Row],[Uscore]],"")</f>
        <v>0-3</v>
      </c>
      <c r="U658">
        <v>869</v>
      </c>
      <c r="V658" s="1">
        <f>Table2[[#This Row],[GameTime]]-(Table2[[#This Row],[period]]-1)*1200</f>
        <v>869</v>
      </c>
      <c r="W658" s="1">
        <f>ROUNDDOWN(Table2[[#This Row],[Time]]/60,0)</f>
        <v>14</v>
      </c>
      <c r="X658" s="1">
        <f>ROUNDDOWN((Table2[[#This Row],[Time]]/60-Table2[[#This Row],[Time2]])*60,0)</f>
        <v>29</v>
      </c>
      <c r="Y658" s="1">
        <f>IF(Table2[[#This Row],[Time2]]&lt;10,0&amp;Table2[[#This Row],[Time2]],Table2[[#This Row],[Time2]])</f>
        <v>14</v>
      </c>
      <c r="Z658" s="1">
        <f>IF(Table2[[#This Row],[Time3]]&lt;10,0&amp;Table2[[#This Row],[Time3]],Table2[[#This Row],[Time3]])</f>
        <v>29</v>
      </c>
      <c r="AA658" s="2" t="str">
        <f>Table2[[#This Row],[Time4]]&amp;":"&amp;Table2[[#This Row],[Time5]]</f>
        <v>14:29</v>
      </c>
      <c r="AB658" s="1" t="str" cm="1">
        <f t="array" ref="AB658">IFERROR(IF(Table2[[#This Row],[code]]="","",_xlfn.IFS(AND(Table2[[#This Row],[code]]&lt;400,Table2[[#This Row],[code]]&lt;&gt;""),2,Table2[[#This Row],[code]]&gt;500,4)),"")</f>
        <v/>
      </c>
      <c r="AC658" s="1" t="str">
        <f>IF(Table2[[#This Row],[Event]]="Penalty",Table2[[#This Row],[number]],IF(Table2[[#This Row],[Event]]="Time-Out",401,""))</f>
        <v/>
      </c>
      <c r="AD658" s="1">
        <f>ROW(A657)</f>
        <v>657</v>
      </c>
      <c r="AE658" s="1">
        <f>COUNTIFS(Table2[GameID],Table2[[#This Row],[GameID]],Table2[Column1],"&lt;="&amp;Table2[[#This Row],[Column1]])-1</f>
        <v>3</v>
      </c>
    </row>
    <row r="659" spans="1:31" x14ac:dyDescent="0.45">
      <c r="A659" t="s">
        <v>365</v>
      </c>
      <c r="B659" t="str">
        <f>_xlfn.TEXTBEFORE(Table2[[#This Row],[Kamp]]," - ")</f>
        <v>RungstedHørsholm</v>
      </c>
      <c r="C659" t="str">
        <f>_xlfn.TEXTAFTER(Table2[[#This Row],[Kamp]],"- ")</f>
        <v>Benløse IF</v>
      </c>
      <c r="D659">
        <v>44913</v>
      </c>
      <c r="E659">
        <v>35344</v>
      </c>
      <c r="F659">
        <v>20222023</v>
      </c>
      <c r="G659" t="s">
        <v>17</v>
      </c>
      <c r="H659" t="s">
        <v>658</v>
      </c>
      <c r="I659" t="s">
        <v>677</v>
      </c>
      <c r="J659">
        <v>1</v>
      </c>
      <c r="K659">
        <v>29507</v>
      </c>
      <c r="L659">
        <v>1</v>
      </c>
      <c r="M659" t="s">
        <v>630</v>
      </c>
      <c r="N659" t="s">
        <v>24</v>
      </c>
      <c r="O659" t="s">
        <v>25</v>
      </c>
      <c r="P659">
        <v>11</v>
      </c>
      <c r="Q659">
        <v>24</v>
      </c>
      <c r="R659">
        <f>SUMIFS(Table2[number],Table2[Event],"Goal",Table2[H/U],"HOME",Table2[GameID],Table2[[#This Row],[GameID]],Table2[GameTime],"&lt;="&amp;Table2[[#This Row],[GameTime]])</f>
        <v>0</v>
      </c>
      <c r="S659">
        <f>SUMIFS(Table2[number],Table2[Event],"Goal",Table2[H/U],"AWAY",Table2[GameID],Table2[[#This Row],[GameID]],Table2[GameTime],"&lt;="&amp;Table2[[#This Row],[GameTime]])</f>
        <v>4</v>
      </c>
      <c r="T659" t="str">
        <f>IF(Table2[[#This Row],[Event]]="Goal",Table2[[#This Row],[Hscore]]&amp;"-"&amp;Table2[[#This Row],[Uscore]],"")</f>
        <v>0-4</v>
      </c>
      <c r="U659">
        <v>965</v>
      </c>
      <c r="V659" s="1">
        <f>Table2[[#This Row],[GameTime]]-(Table2[[#This Row],[period]]-1)*1200</f>
        <v>965</v>
      </c>
      <c r="W659" s="1">
        <f>ROUNDDOWN(Table2[[#This Row],[Time]]/60,0)</f>
        <v>16</v>
      </c>
      <c r="X659" s="1">
        <f>ROUNDDOWN((Table2[[#This Row],[Time]]/60-Table2[[#This Row],[Time2]])*60,0)</f>
        <v>4</v>
      </c>
      <c r="Y659" s="1">
        <f>IF(Table2[[#This Row],[Time2]]&lt;10,0&amp;Table2[[#This Row],[Time2]],Table2[[#This Row],[Time2]])</f>
        <v>16</v>
      </c>
      <c r="Z659" s="1" t="str">
        <f>IF(Table2[[#This Row],[Time3]]&lt;10,0&amp;Table2[[#This Row],[Time3]],Table2[[#This Row],[Time3]])</f>
        <v>04</v>
      </c>
      <c r="AA659" s="2" t="str">
        <f>Table2[[#This Row],[Time4]]&amp;":"&amp;Table2[[#This Row],[Time5]]</f>
        <v>16:04</v>
      </c>
      <c r="AB659" s="1" t="str" cm="1">
        <f t="array" ref="AB659">IFERROR(IF(Table2[[#This Row],[code]]="","",_xlfn.IFS(AND(Table2[[#This Row],[code]]&lt;400,Table2[[#This Row],[code]]&lt;&gt;""),2,Table2[[#This Row],[code]]&gt;500,4)),"")</f>
        <v/>
      </c>
      <c r="AC659" s="1" t="str">
        <f>IF(Table2[[#This Row],[Event]]="Penalty",Table2[[#This Row],[number]],IF(Table2[[#This Row],[Event]]="Time-Out",401,""))</f>
        <v/>
      </c>
      <c r="AD659" s="1">
        <f>ROW(A658)</f>
        <v>658</v>
      </c>
      <c r="AE659" s="1">
        <f>COUNTIFS(Table2[GameID],Table2[[#This Row],[GameID]],Table2[Column1],"&lt;="&amp;Table2[[#This Row],[Column1]])-1</f>
        <v>4</v>
      </c>
    </row>
    <row r="660" spans="1:31" x14ac:dyDescent="0.45">
      <c r="A660" t="s">
        <v>365</v>
      </c>
      <c r="B660" t="str">
        <f>_xlfn.TEXTBEFORE(Table2[[#This Row],[Kamp]]," - ")</f>
        <v>RungstedHørsholm</v>
      </c>
      <c r="C660" t="str">
        <f>_xlfn.TEXTAFTER(Table2[[#This Row],[Kamp]],"- ")</f>
        <v>Benløse IF</v>
      </c>
      <c r="D660">
        <v>44913</v>
      </c>
      <c r="E660">
        <v>35344</v>
      </c>
      <c r="F660">
        <v>20222023</v>
      </c>
      <c r="G660" t="s">
        <v>17</v>
      </c>
      <c r="H660" t="s">
        <v>658</v>
      </c>
      <c r="I660" t="s">
        <v>677</v>
      </c>
      <c r="J660">
        <v>2</v>
      </c>
      <c r="K660">
        <v>29507</v>
      </c>
      <c r="L660">
        <v>1</v>
      </c>
      <c r="M660" t="s">
        <v>630</v>
      </c>
      <c r="N660" t="s">
        <v>37</v>
      </c>
      <c r="O660" t="s">
        <v>634</v>
      </c>
      <c r="P660">
        <v>90</v>
      </c>
      <c r="Q660" t="s">
        <v>634</v>
      </c>
      <c r="R660">
        <f>SUMIFS(Table2[number],Table2[Event],"Goal",Table2[H/U],"HOME",Table2[GameID],Table2[[#This Row],[GameID]],Table2[GameTime],"&lt;="&amp;Table2[[#This Row],[GameTime]])</f>
        <v>0</v>
      </c>
      <c r="S660">
        <f>SUMIFS(Table2[number],Table2[Event],"Goal",Table2[H/U],"AWAY",Table2[GameID],Table2[[#This Row],[GameID]],Table2[GameTime],"&lt;="&amp;Table2[[#This Row],[GameTime]])</f>
        <v>5</v>
      </c>
      <c r="T660" t="str">
        <f>IF(Table2[[#This Row],[Event]]="Goal",Table2[[#This Row],[Hscore]]&amp;"-"&amp;Table2[[#This Row],[Uscore]],"")</f>
        <v>0-5</v>
      </c>
      <c r="U660">
        <v>1763</v>
      </c>
      <c r="V660" s="1">
        <f>Table2[[#This Row],[GameTime]]-(Table2[[#This Row],[period]]-1)*1200</f>
        <v>563</v>
      </c>
      <c r="W660" s="1">
        <f>ROUNDDOWN(Table2[[#This Row],[Time]]/60,0)</f>
        <v>9</v>
      </c>
      <c r="X660" s="1">
        <f>ROUNDDOWN((Table2[[#This Row],[Time]]/60-Table2[[#This Row],[Time2]])*60,0)</f>
        <v>23</v>
      </c>
      <c r="Y660" s="1" t="str">
        <f>IF(Table2[[#This Row],[Time2]]&lt;10,0&amp;Table2[[#This Row],[Time2]],Table2[[#This Row],[Time2]])</f>
        <v>09</v>
      </c>
      <c r="Z660" s="1">
        <f>IF(Table2[[#This Row],[Time3]]&lt;10,0&amp;Table2[[#This Row],[Time3]],Table2[[#This Row],[Time3]])</f>
        <v>23</v>
      </c>
      <c r="AA660" s="2" t="str">
        <f>Table2[[#This Row],[Time4]]&amp;":"&amp;Table2[[#This Row],[Time5]]</f>
        <v>09:23</v>
      </c>
      <c r="AB660" s="1" t="str" cm="1">
        <f t="array" ref="AB660">IFERROR(IF(Table2[[#This Row],[code]]="","",_xlfn.IFS(AND(Table2[[#This Row],[code]]&lt;400,Table2[[#This Row],[code]]&lt;&gt;""),2,Table2[[#This Row],[code]]&gt;500,4)),"")</f>
        <v/>
      </c>
      <c r="AC660" s="1" t="str">
        <f>IF(Table2[[#This Row],[Event]]="Penalty",Table2[[#This Row],[number]],IF(Table2[[#This Row],[Event]]="Time-Out",401,""))</f>
        <v/>
      </c>
      <c r="AD660" s="1">
        <f>ROW(A659)</f>
        <v>659</v>
      </c>
      <c r="AE660" s="1">
        <f>COUNTIFS(Table2[GameID],Table2[[#This Row],[GameID]],Table2[Column1],"&lt;="&amp;Table2[[#This Row],[Column1]])-1</f>
        <v>5</v>
      </c>
    </row>
    <row r="661" spans="1:31" x14ac:dyDescent="0.45">
      <c r="A661" t="s">
        <v>365</v>
      </c>
      <c r="B661" t="str">
        <f>_xlfn.TEXTBEFORE(Table2[[#This Row],[Kamp]]," - ")</f>
        <v>RungstedHørsholm</v>
      </c>
      <c r="C661" t="str">
        <f>_xlfn.TEXTAFTER(Table2[[#This Row],[Kamp]],"- ")</f>
        <v>Benløse IF</v>
      </c>
      <c r="D661">
        <v>44913</v>
      </c>
      <c r="E661">
        <v>35344</v>
      </c>
      <c r="F661">
        <v>20222023</v>
      </c>
      <c r="G661" t="s">
        <v>17</v>
      </c>
      <c r="H661" t="s">
        <v>658</v>
      </c>
      <c r="I661" t="s">
        <v>677</v>
      </c>
      <c r="J661">
        <v>2</v>
      </c>
      <c r="K661">
        <v>29507</v>
      </c>
      <c r="L661">
        <v>1</v>
      </c>
      <c r="M661" t="s">
        <v>630</v>
      </c>
      <c r="N661" t="s">
        <v>38</v>
      </c>
      <c r="O661" t="s">
        <v>36</v>
      </c>
      <c r="P661">
        <v>98</v>
      </c>
      <c r="Q661">
        <v>87</v>
      </c>
      <c r="R661">
        <f>SUMIFS(Table2[number],Table2[Event],"Goal",Table2[H/U],"HOME",Table2[GameID],Table2[[#This Row],[GameID]],Table2[GameTime],"&lt;="&amp;Table2[[#This Row],[GameTime]])</f>
        <v>0</v>
      </c>
      <c r="S661">
        <f>SUMIFS(Table2[number],Table2[Event],"Goal",Table2[H/U],"AWAY",Table2[GameID],Table2[[#This Row],[GameID]],Table2[GameTime],"&lt;="&amp;Table2[[#This Row],[GameTime]])</f>
        <v>6</v>
      </c>
      <c r="T661" t="str">
        <f>IF(Table2[[#This Row],[Event]]="Goal",Table2[[#This Row],[Hscore]]&amp;"-"&amp;Table2[[#This Row],[Uscore]],"")</f>
        <v>0-6</v>
      </c>
      <c r="U661">
        <v>2017</v>
      </c>
      <c r="V661" s="1">
        <f>Table2[[#This Row],[GameTime]]-(Table2[[#This Row],[period]]-1)*1200</f>
        <v>817</v>
      </c>
      <c r="W661" s="1">
        <f>ROUNDDOWN(Table2[[#This Row],[Time]]/60,0)</f>
        <v>13</v>
      </c>
      <c r="X661" s="1">
        <f>ROUNDDOWN((Table2[[#This Row],[Time]]/60-Table2[[#This Row],[Time2]])*60,0)</f>
        <v>37</v>
      </c>
      <c r="Y661" s="1">
        <f>IF(Table2[[#This Row],[Time2]]&lt;10,0&amp;Table2[[#This Row],[Time2]],Table2[[#This Row],[Time2]])</f>
        <v>13</v>
      </c>
      <c r="Z661" s="1">
        <f>IF(Table2[[#This Row],[Time3]]&lt;10,0&amp;Table2[[#This Row],[Time3]],Table2[[#This Row],[Time3]])</f>
        <v>37</v>
      </c>
      <c r="AA661" s="2" t="str">
        <f>Table2[[#This Row],[Time4]]&amp;":"&amp;Table2[[#This Row],[Time5]]</f>
        <v>13:37</v>
      </c>
      <c r="AB661" s="1" t="str" cm="1">
        <f t="array" ref="AB661">IFERROR(IF(Table2[[#This Row],[code]]="","",_xlfn.IFS(AND(Table2[[#This Row],[code]]&lt;400,Table2[[#This Row],[code]]&lt;&gt;""),2,Table2[[#This Row],[code]]&gt;500,4)),"")</f>
        <v/>
      </c>
      <c r="AC661" s="1" t="str">
        <f>IF(Table2[[#This Row],[Event]]="Penalty",Table2[[#This Row],[number]],IF(Table2[[#This Row],[Event]]="Time-Out",401,""))</f>
        <v/>
      </c>
      <c r="AD661" s="1">
        <f>ROW(A660)</f>
        <v>660</v>
      </c>
      <c r="AE661" s="1">
        <f>COUNTIFS(Table2[GameID],Table2[[#This Row],[GameID]],Table2[Column1],"&lt;="&amp;Table2[[#This Row],[Column1]])-1</f>
        <v>6</v>
      </c>
    </row>
    <row r="662" spans="1:31" x14ac:dyDescent="0.45">
      <c r="A662" t="s">
        <v>365</v>
      </c>
      <c r="B662" t="str">
        <f>_xlfn.TEXTBEFORE(Table2[[#This Row],[Kamp]]," - ")</f>
        <v>RungstedHørsholm</v>
      </c>
      <c r="C662" t="str">
        <f>_xlfn.TEXTAFTER(Table2[[#This Row],[Kamp]],"- ")</f>
        <v>Benløse IF</v>
      </c>
      <c r="D662">
        <v>44913</v>
      </c>
      <c r="E662">
        <v>35344</v>
      </c>
      <c r="F662">
        <v>20222023</v>
      </c>
      <c r="G662" t="s">
        <v>17</v>
      </c>
      <c r="H662" t="s">
        <v>662</v>
      </c>
      <c r="I662" t="s">
        <v>678</v>
      </c>
      <c r="J662">
        <v>2</v>
      </c>
      <c r="K662">
        <v>29508</v>
      </c>
      <c r="L662">
        <v>219</v>
      </c>
      <c r="M662" t="s">
        <v>631</v>
      </c>
      <c r="N662" t="s">
        <v>83</v>
      </c>
      <c r="O662" t="s">
        <v>634</v>
      </c>
      <c r="P662">
        <v>17</v>
      </c>
      <c r="Q662" t="s">
        <v>634</v>
      </c>
      <c r="R662">
        <f>SUMIFS(Table2[number],Table2[Event],"Goal",Table2[H/U],"HOME",Table2[GameID],Table2[[#This Row],[GameID]],Table2[GameTime],"&lt;="&amp;Table2[[#This Row],[GameTime]])</f>
        <v>0</v>
      </c>
      <c r="S662">
        <f>SUMIFS(Table2[number],Table2[Event],"Goal",Table2[H/U],"AWAY",Table2[GameID],Table2[[#This Row],[GameID]],Table2[GameTime],"&lt;="&amp;Table2[[#This Row],[GameTime]])</f>
        <v>6</v>
      </c>
      <c r="T662" t="str">
        <f>IF(Table2[[#This Row],[Event]]="Goal",Table2[[#This Row],[Hscore]]&amp;"-"&amp;Table2[[#This Row],[Uscore]],"")</f>
        <v/>
      </c>
      <c r="U662">
        <v>2037</v>
      </c>
      <c r="V662" s="1">
        <f>Table2[[#This Row],[GameTime]]-(Table2[[#This Row],[period]]-1)*1200</f>
        <v>837</v>
      </c>
      <c r="W662" s="1">
        <f>ROUNDDOWN(Table2[[#This Row],[Time]]/60,0)</f>
        <v>13</v>
      </c>
      <c r="X662" s="1">
        <f>ROUNDDOWN((Table2[[#This Row],[Time]]/60-Table2[[#This Row],[Time2]])*60,0)</f>
        <v>57</v>
      </c>
      <c r="Y662" s="1">
        <f>IF(Table2[[#This Row],[Time2]]&lt;10,0&amp;Table2[[#This Row],[Time2]],Table2[[#This Row],[Time2]])</f>
        <v>13</v>
      </c>
      <c r="Z662" s="1">
        <f>IF(Table2[[#This Row],[Time3]]&lt;10,0&amp;Table2[[#This Row],[Time3]],Table2[[#This Row],[Time3]])</f>
        <v>57</v>
      </c>
      <c r="AA662" s="2" t="str">
        <f>Table2[[#This Row],[Time4]]&amp;":"&amp;Table2[[#This Row],[Time5]]</f>
        <v>13:57</v>
      </c>
      <c r="AB662" s="1" cm="1">
        <f t="array" ref="AB662">IFERROR(IF(Table2[[#This Row],[code]]="","",_xlfn.IFS(AND(Table2[[#This Row],[code]]&lt;400,Table2[[#This Row],[code]]&lt;&gt;""),2,Table2[[#This Row],[code]]&gt;500,4)),"")</f>
        <v>2</v>
      </c>
      <c r="AC662" s="1">
        <f>IF(Table2[[#This Row],[Event]]="Penalty",Table2[[#This Row],[number]],IF(Table2[[#This Row],[Event]]="Time-Out",401,""))</f>
        <v>219</v>
      </c>
      <c r="AD662" s="1">
        <f>ROW(A661)</f>
        <v>661</v>
      </c>
      <c r="AE662" s="1">
        <f>COUNTIFS(Table2[GameID],Table2[[#This Row],[GameID]],Table2[Column1],"&lt;="&amp;Table2[[#This Row],[Column1]])-1</f>
        <v>7</v>
      </c>
    </row>
    <row r="663" spans="1:31" x14ac:dyDescent="0.45">
      <c r="A663" t="s">
        <v>365</v>
      </c>
      <c r="B663" t="str">
        <f>_xlfn.TEXTBEFORE(Table2[[#This Row],[Kamp]]," - ")</f>
        <v>RungstedHørsholm</v>
      </c>
      <c r="C663" t="str">
        <f>_xlfn.TEXTAFTER(Table2[[#This Row],[Kamp]],"- ")</f>
        <v>Benløse IF</v>
      </c>
      <c r="D663">
        <v>44913</v>
      </c>
      <c r="E663">
        <v>35344</v>
      </c>
      <c r="F663">
        <v>20222023</v>
      </c>
      <c r="G663" t="s">
        <v>17</v>
      </c>
      <c r="H663" t="s">
        <v>662</v>
      </c>
      <c r="I663" t="s">
        <v>678</v>
      </c>
      <c r="J663">
        <v>2</v>
      </c>
      <c r="K663">
        <v>29508</v>
      </c>
      <c r="L663">
        <v>1</v>
      </c>
      <c r="M663" t="s">
        <v>630</v>
      </c>
      <c r="N663" t="s">
        <v>80</v>
      </c>
      <c r="O663" t="s">
        <v>634</v>
      </c>
      <c r="P663">
        <v>10</v>
      </c>
      <c r="Q663" t="s">
        <v>634</v>
      </c>
      <c r="R663">
        <f>SUMIFS(Table2[number],Table2[Event],"Goal",Table2[H/U],"HOME",Table2[GameID],Table2[[#This Row],[GameID]],Table2[GameTime],"&lt;="&amp;Table2[[#This Row],[GameTime]])</f>
        <v>1</v>
      </c>
      <c r="S663">
        <f>SUMIFS(Table2[number],Table2[Event],"Goal",Table2[H/U],"AWAY",Table2[GameID],Table2[[#This Row],[GameID]],Table2[GameTime],"&lt;="&amp;Table2[[#This Row],[GameTime]])</f>
        <v>6</v>
      </c>
      <c r="T663" t="str">
        <f>IF(Table2[[#This Row],[Event]]="Goal",Table2[[#This Row],[Hscore]]&amp;"-"&amp;Table2[[#This Row],[Uscore]],"")</f>
        <v>1-6</v>
      </c>
      <c r="U663">
        <v>2100</v>
      </c>
      <c r="V663" s="1">
        <f>Table2[[#This Row],[GameTime]]-(Table2[[#This Row],[period]]-1)*1200</f>
        <v>900</v>
      </c>
      <c r="W663" s="1">
        <f>ROUNDDOWN(Table2[[#This Row],[Time]]/60,0)</f>
        <v>15</v>
      </c>
      <c r="X663" s="1">
        <f>ROUNDDOWN((Table2[[#This Row],[Time]]/60-Table2[[#This Row],[Time2]])*60,0)</f>
        <v>0</v>
      </c>
      <c r="Y663" s="1">
        <f>IF(Table2[[#This Row],[Time2]]&lt;10,0&amp;Table2[[#This Row],[Time2]],Table2[[#This Row],[Time2]])</f>
        <v>15</v>
      </c>
      <c r="Z663" s="1" t="str">
        <f>IF(Table2[[#This Row],[Time3]]&lt;10,0&amp;Table2[[#This Row],[Time3]],Table2[[#This Row],[Time3]])</f>
        <v>00</v>
      </c>
      <c r="AA663" s="2" t="str">
        <f>Table2[[#This Row],[Time4]]&amp;":"&amp;Table2[[#This Row],[Time5]]</f>
        <v>15:00</v>
      </c>
      <c r="AB663" s="1" t="str" cm="1">
        <f t="array" ref="AB663">IFERROR(IF(Table2[[#This Row],[code]]="","",_xlfn.IFS(AND(Table2[[#This Row],[code]]&lt;400,Table2[[#This Row],[code]]&lt;&gt;""),2,Table2[[#This Row],[code]]&gt;500,4)),"")</f>
        <v/>
      </c>
      <c r="AC663" s="1" t="str">
        <f>IF(Table2[[#This Row],[Event]]="Penalty",Table2[[#This Row],[number]],IF(Table2[[#This Row],[Event]]="Time-Out",401,""))</f>
        <v/>
      </c>
      <c r="AD663" s="1">
        <f>ROW(A662)</f>
        <v>662</v>
      </c>
      <c r="AE663" s="1">
        <f>COUNTIFS(Table2[GameID],Table2[[#This Row],[GameID]],Table2[Column1],"&lt;="&amp;Table2[[#This Row],[Column1]])-1</f>
        <v>8</v>
      </c>
    </row>
    <row r="664" spans="1:31" x14ac:dyDescent="0.45">
      <c r="A664" t="s">
        <v>365</v>
      </c>
      <c r="B664" t="str">
        <f>_xlfn.TEXTBEFORE(Table2[[#This Row],[Kamp]]," - ")</f>
        <v>RungstedHørsholm</v>
      </c>
      <c r="C664" t="str">
        <f>_xlfn.TEXTAFTER(Table2[[#This Row],[Kamp]],"- ")</f>
        <v>Benløse IF</v>
      </c>
      <c r="D664">
        <v>44913</v>
      </c>
      <c r="E664">
        <v>35344</v>
      </c>
      <c r="F664">
        <v>20222023</v>
      </c>
      <c r="G664" t="s">
        <v>17</v>
      </c>
      <c r="H664" t="s">
        <v>658</v>
      </c>
      <c r="I664" t="s">
        <v>677</v>
      </c>
      <c r="J664">
        <v>2</v>
      </c>
      <c r="K664">
        <v>29507</v>
      </c>
      <c r="L664">
        <v>222</v>
      </c>
      <c r="M664" t="s">
        <v>631</v>
      </c>
      <c r="N664" t="s">
        <v>37</v>
      </c>
      <c r="O664" t="s">
        <v>634</v>
      </c>
      <c r="P664">
        <v>90</v>
      </c>
      <c r="Q664" t="s">
        <v>634</v>
      </c>
      <c r="R664">
        <f>SUMIFS(Table2[number],Table2[Event],"Goal",Table2[H/U],"HOME",Table2[GameID],Table2[[#This Row],[GameID]],Table2[GameTime],"&lt;="&amp;Table2[[#This Row],[GameTime]])</f>
        <v>1</v>
      </c>
      <c r="S664">
        <f>SUMIFS(Table2[number],Table2[Event],"Goal",Table2[H/U],"AWAY",Table2[GameID],Table2[[#This Row],[GameID]],Table2[GameTime],"&lt;="&amp;Table2[[#This Row],[GameTime]])</f>
        <v>6</v>
      </c>
      <c r="T664" t="str">
        <f>IF(Table2[[#This Row],[Event]]="Goal",Table2[[#This Row],[Hscore]]&amp;"-"&amp;Table2[[#This Row],[Uscore]],"")</f>
        <v/>
      </c>
      <c r="U664">
        <v>2275</v>
      </c>
      <c r="V664" s="1">
        <f>Table2[[#This Row],[GameTime]]-(Table2[[#This Row],[period]]-1)*1200</f>
        <v>1075</v>
      </c>
      <c r="W664" s="1">
        <f>ROUNDDOWN(Table2[[#This Row],[Time]]/60,0)</f>
        <v>17</v>
      </c>
      <c r="X664" s="1">
        <f>ROUNDDOWN((Table2[[#This Row],[Time]]/60-Table2[[#This Row],[Time2]])*60,0)</f>
        <v>55</v>
      </c>
      <c r="Y664" s="1">
        <f>IF(Table2[[#This Row],[Time2]]&lt;10,0&amp;Table2[[#This Row],[Time2]],Table2[[#This Row],[Time2]])</f>
        <v>17</v>
      </c>
      <c r="Z664" s="1">
        <f>IF(Table2[[#This Row],[Time3]]&lt;10,0&amp;Table2[[#This Row],[Time3]],Table2[[#This Row],[Time3]])</f>
        <v>55</v>
      </c>
      <c r="AA664" s="2" t="str">
        <f>Table2[[#This Row],[Time4]]&amp;":"&amp;Table2[[#This Row],[Time5]]</f>
        <v>17:55</v>
      </c>
      <c r="AB664" s="1" cm="1">
        <f t="array" ref="AB664">IFERROR(IF(Table2[[#This Row],[code]]="","",_xlfn.IFS(AND(Table2[[#This Row],[code]]&lt;400,Table2[[#This Row],[code]]&lt;&gt;""),2,Table2[[#This Row],[code]]&gt;500,4)),"")</f>
        <v>2</v>
      </c>
      <c r="AC664" s="1">
        <f>IF(Table2[[#This Row],[Event]]="Penalty",Table2[[#This Row],[number]],IF(Table2[[#This Row],[Event]]="Time-Out",401,""))</f>
        <v>222</v>
      </c>
      <c r="AD664" s="1">
        <f>ROW(A663)</f>
        <v>663</v>
      </c>
      <c r="AE664" s="1">
        <f>COUNTIFS(Table2[GameID],Table2[[#This Row],[GameID]],Table2[Column1],"&lt;="&amp;Table2[[#This Row],[Column1]])-1</f>
        <v>9</v>
      </c>
    </row>
    <row r="665" spans="1:31" x14ac:dyDescent="0.45">
      <c r="A665" t="s">
        <v>365</v>
      </c>
      <c r="B665" t="str">
        <f>_xlfn.TEXTBEFORE(Table2[[#This Row],[Kamp]]," - ")</f>
        <v>RungstedHørsholm</v>
      </c>
      <c r="C665" t="str">
        <f>_xlfn.TEXTAFTER(Table2[[#This Row],[Kamp]],"- ")</f>
        <v>Benløse IF</v>
      </c>
      <c r="D665">
        <v>44913</v>
      </c>
      <c r="E665">
        <v>35344</v>
      </c>
      <c r="F665">
        <v>20222023</v>
      </c>
      <c r="G665" t="s">
        <v>17</v>
      </c>
      <c r="H665" t="s">
        <v>662</v>
      </c>
      <c r="I665" t="s">
        <v>678</v>
      </c>
      <c r="J665">
        <v>2</v>
      </c>
      <c r="K665">
        <v>29508</v>
      </c>
      <c r="L665">
        <v>208</v>
      </c>
      <c r="M665" t="s">
        <v>631</v>
      </c>
      <c r="N665" t="s">
        <v>87</v>
      </c>
      <c r="O665" t="s">
        <v>634</v>
      </c>
      <c r="P665">
        <v>27</v>
      </c>
      <c r="Q665" t="s">
        <v>634</v>
      </c>
      <c r="R665">
        <f>SUMIFS(Table2[number],Table2[Event],"Goal",Table2[H/U],"HOME",Table2[GameID],Table2[[#This Row],[GameID]],Table2[GameTime],"&lt;="&amp;Table2[[#This Row],[GameTime]])</f>
        <v>1</v>
      </c>
      <c r="S665">
        <f>SUMIFS(Table2[number],Table2[Event],"Goal",Table2[H/U],"AWAY",Table2[GameID],Table2[[#This Row],[GameID]],Table2[GameTime],"&lt;="&amp;Table2[[#This Row],[GameTime]])</f>
        <v>6</v>
      </c>
      <c r="T665" t="str">
        <f>IF(Table2[[#This Row],[Event]]="Goal",Table2[[#This Row],[Hscore]]&amp;"-"&amp;Table2[[#This Row],[Uscore]],"")</f>
        <v/>
      </c>
      <c r="U665">
        <v>2339</v>
      </c>
      <c r="V665" s="1">
        <f>Table2[[#This Row],[GameTime]]-(Table2[[#This Row],[period]]-1)*1200</f>
        <v>1139</v>
      </c>
      <c r="W665" s="1">
        <f>ROUNDDOWN(Table2[[#This Row],[Time]]/60,0)</f>
        <v>18</v>
      </c>
      <c r="X665" s="1">
        <f>ROUNDDOWN((Table2[[#This Row],[Time]]/60-Table2[[#This Row],[Time2]])*60,0)</f>
        <v>59</v>
      </c>
      <c r="Y665" s="1">
        <f>IF(Table2[[#This Row],[Time2]]&lt;10,0&amp;Table2[[#This Row],[Time2]],Table2[[#This Row],[Time2]])</f>
        <v>18</v>
      </c>
      <c r="Z665" s="1">
        <f>IF(Table2[[#This Row],[Time3]]&lt;10,0&amp;Table2[[#This Row],[Time3]],Table2[[#This Row],[Time3]])</f>
        <v>59</v>
      </c>
      <c r="AA665" s="2" t="str">
        <f>Table2[[#This Row],[Time4]]&amp;":"&amp;Table2[[#This Row],[Time5]]</f>
        <v>18:59</v>
      </c>
      <c r="AB665" s="1" cm="1">
        <f t="array" ref="AB665">IFERROR(IF(Table2[[#This Row],[code]]="","",_xlfn.IFS(AND(Table2[[#This Row],[code]]&lt;400,Table2[[#This Row],[code]]&lt;&gt;""),2,Table2[[#This Row],[code]]&gt;500,4)),"")</f>
        <v>2</v>
      </c>
      <c r="AC665" s="1">
        <f>IF(Table2[[#This Row],[Event]]="Penalty",Table2[[#This Row],[number]],IF(Table2[[#This Row],[Event]]="Time-Out",401,""))</f>
        <v>208</v>
      </c>
      <c r="AD665" s="1">
        <f>ROW(A664)</f>
        <v>664</v>
      </c>
      <c r="AE665" s="1">
        <f>COUNTIFS(Table2[GameID],Table2[[#This Row],[GameID]],Table2[Column1],"&lt;="&amp;Table2[[#This Row],[Column1]])-1</f>
        <v>10</v>
      </c>
    </row>
    <row r="666" spans="1:31" x14ac:dyDescent="0.45">
      <c r="A666" t="s">
        <v>365</v>
      </c>
      <c r="B666" t="str">
        <f>_xlfn.TEXTBEFORE(Table2[[#This Row],[Kamp]]," - ")</f>
        <v>RungstedHørsholm</v>
      </c>
      <c r="C666" t="str">
        <f>_xlfn.TEXTAFTER(Table2[[#This Row],[Kamp]],"- ")</f>
        <v>Benløse IF</v>
      </c>
      <c r="D666">
        <v>44913</v>
      </c>
      <c r="E666">
        <v>35344</v>
      </c>
      <c r="F666">
        <v>20222023</v>
      </c>
      <c r="G666" t="s">
        <v>17</v>
      </c>
      <c r="H666" t="s">
        <v>662</v>
      </c>
      <c r="I666" t="s">
        <v>678</v>
      </c>
      <c r="J666">
        <v>3</v>
      </c>
      <c r="K666">
        <v>29508</v>
      </c>
      <c r="L666">
        <v>202</v>
      </c>
      <c r="M666" t="s">
        <v>631</v>
      </c>
      <c r="N666" t="s">
        <v>83</v>
      </c>
      <c r="O666" t="s">
        <v>634</v>
      </c>
      <c r="P666">
        <v>17</v>
      </c>
      <c r="Q666" t="s">
        <v>634</v>
      </c>
      <c r="R666">
        <f>SUMIFS(Table2[number],Table2[Event],"Goal",Table2[H/U],"HOME",Table2[GameID],Table2[[#This Row],[GameID]],Table2[GameTime],"&lt;="&amp;Table2[[#This Row],[GameTime]])</f>
        <v>1</v>
      </c>
      <c r="S666">
        <f>SUMIFS(Table2[number],Table2[Event],"Goal",Table2[H/U],"AWAY",Table2[GameID],Table2[[#This Row],[GameID]],Table2[GameTime],"&lt;="&amp;Table2[[#This Row],[GameTime]])</f>
        <v>6</v>
      </c>
      <c r="T666" t="str">
        <f>IF(Table2[[#This Row],[Event]]="Goal",Table2[[#This Row],[Hscore]]&amp;"-"&amp;Table2[[#This Row],[Uscore]],"")</f>
        <v/>
      </c>
      <c r="U666">
        <v>2647</v>
      </c>
      <c r="V666" s="1">
        <f>Table2[[#This Row],[GameTime]]-(Table2[[#This Row],[period]]-1)*1200</f>
        <v>247</v>
      </c>
      <c r="W666" s="1">
        <f>ROUNDDOWN(Table2[[#This Row],[Time]]/60,0)</f>
        <v>4</v>
      </c>
      <c r="X666" s="1">
        <f>ROUNDDOWN((Table2[[#This Row],[Time]]/60-Table2[[#This Row],[Time2]])*60,0)</f>
        <v>6</v>
      </c>
      <c r="Y666" s="1" t="str">
        <f>IF(Table2[[#This Row],[Time2]]&lt;10,0&amp;Table2[[#This Row],[Time2]],Table2[[#This Row],[Time2]])</f>
        <v>04</v>
      </c>
      <c r="Z666" s="1" t="str">
        <f>IF(Table2[[#This Row],[Time3]]&lt;10,0&amp;Table2[[#This Row],[Time3]],Table2[[#This Row],[Time3]])</f>
        <v>06</v>
      </c>
      <c r="AA666" s="2" t="str">
        <f>Table2[[#This Row],[Time4]]&amp;":"&amp;Table2[[#This Row],[Time5]]</f>
        <v>04:06</v>
      </c>
      <c r="AB666" s="1" cm="1">
        <f t="array" ref="AB666">IFERROR(IF(Table2[[#This Row],[code]]="","",_xlfn.IFS(AND(Table2[[#This Row],[code]]&lt;400,Table2[[#This Row],[code]]&lt;&gt;""),2,Table2[[#This Row],[code]]&gt;500,4)),"")</f>
        <v>2</v>
      </c>
      <c r="AC666" s="1">
        <f>IF(Table2[[#This Row],[Event]]="Penalty",Table2[[#This Row],[number]],IF(Table2[[#This Row],[Event]]="Time-Out",401,""))</f>
        <v>202</v>
      </c>
      <c r="AD666" s="1">
        <f>ROW(A665)</f>
        <v>665</v>
      </c>
      <c r="AE666" s="1">
        <f>COUNTIFS(Table2[GameID],Table2[[#This Row],[GameID]],Table2[Column1],"&lt;="&amp;Table2[[#This Row],[Column1]])-1</f>
        <v>11</v>
      </c>
    </row>
    <row r="667" spans="1:31" x14ac:dyDescent="0.45">
      <c r="A667" t="s">
        <v>365</v>
      </c>
      <c r="B667" t="str">
        <f>_xlfn.TEXTBEFORE(Table2[[#This Row],[Kamp]]," - ")</f>
        <v>RungstedHørsholm</v>
      </c>
      <c r="C667" t="str">
        <f>_xlfn.TEXTAFTER(Table2[[#This Row],[Kamp]],"- ")</f>
        <v>Benløse IF</v>
      </c>
      <c r="D667">
        <v>44913</v>
      </c>
      <c r="E667">
        <v>35344</v>
      </c>
      <c r="F667">
        <v>20222023</v>
      </c>
      <c r="G667" t="s">
        <v>17</v>
      </c>
      <c r="H667" t="s">
        <v>658</v>
      </c>
      <c r="I667" t="s">
        <v>677</v>
      </c>
      <c r="J667">
        <v>3</v>
      </c>
      <c r="K667">
        <v>29507</v>
      </c>
      <c r="L667">
        <v>1</v>
      </c>
      <c r="M667" t="s">
        <v>630</v>
      </c>
      <c r="N667" t="s">
        <v>37</v>
      </c>
      <c r="O667" t="s">
        <v>25</v>
      </c>
      <c r="P667">
        <v>90</v>
      </c>
      <c r="Q667">
        <v>24</v>
      </c>
      <c r="R667">
        <f>SUMIFS(Table2[number],Table2[Event],"Goal",Table2[H/U],"HOME",Table2[GameID],Table2[[#This Row],[GameID]],Table2[GameTime],"&lt;="&amp;Table2[[#This Row],[GameTime]])</f>
        <v>1</v>
      </c>
      <c r="S667">
        <f>SUMIFS(Table2[number],Table2[Event],"Goal",Table2[H/U],"AWAY",Table2[GameID],Table2[[#This Row],[GameID]],Table2[GameTime],"&lt;="&amp;Table2[[#This Row],[GameTime]])</f>
        <v>7</v>
      </c>
      <c r="T667" t="str">
        <f>IF(Table2[[#This Row],[Event]]="Goal",Table2[[#This Row],[Hscore]]&amp;"-"&amp;Table2[[#This Row],[Uscore]],"")</f>
        <v>1-7</v>
      </c>
      <c r="U667">
        <v>2672</v>
      </c>
      <c r="V667" s="1">
        <f>Table2[[#This Row],[GameTime]]-(Table2[[#This Row],[period]]-1)*1200</f>
        <v>272</v>
      </c>
      <c r="W667" s="1">
        <f>ROUNDDOWN(Table2[[#This Row],[Time]]/60,0)</f>
        <v>4</v>
      </c>
      <c r="X667" s="1">
        <f>ROUNDDOWN((Table2[[#This Row],[Time]]/60-Table2[[#This Row],[Time2]])*60,0)</f>
        <v>32</v>
      </c>
      <c r="Y667" s="1" t="str">
        <f>IF(Table2[[#This Row],[Time2]]&lt;10,0&amp;Table2[[#This Row],[Time2]],Table2[[#This Row],[Time2]])</f>
        <v>04</v>
      </c>
      <c r="Z667" s="1">
        <f>IF(Table2[[#This Row],[Time3]]&lt;10,0&amp;Table2[[#This Row],[Time3]],Table2[[#This Row],[Time3]])</f>
        <v>32</v>
      </c>
      <c r="AA667" s="2" t="str">
        <f>Table2[[#This Row],[Time4]]&amp;":"&amp;Table2[[#This Row],[Time5]]</f>
        <v>04:32</v>
      </c>
      <c r="AB667" s="1" t="str" cm="1">
        <f t="array" ref="AB667">IFERROR(IF(Table2[[#This Row],[code]]="","",_xlfn.IFS(AND(Table2[[#This Row],[code]]&lt;400,Table2[[#This Row],[code]]&lt;&gt;""),2,Table2[[#This Row],[code]]&gt;500,4)),"")</f>
        <v/>
      </c>
      <c r="AC667" s="1" t="str">
        <f>IF(Table2[[#This Row],[Event]]="Penalty",Table2[[#This Row],[number]],IF(Table2[[#This Row],[Event]]="Time-Out",401,""))</f>
        <v/>
      </c>
      <c r="AD667" s="1">
        <f>ROW(A666)</f>
        <v>666</v>
      </c>
      <c r="AE667" s="1">
        <f>COUNTIFS(Table2[GameID],Table2[[#This Row],[GameID]],Table2[Column1],"&lt;="&amp;Table2[[#This Row],[Column1]])-1</f>
        <v>12</v>
      </c>
    </row>
    <row r="668" spans="1:31" x14ac:dyDescent="0.45">
      <c r="A668" t="s">
        <v>365</v>
      </c>
      <c r="B668" t="str">
        <f>_xlfn.TEXTBEFORE(Table2[[#This Row],[Kamp]]," - ")</f>
        <v>RungstedHørsholm</v>
      </c>
      <c r="C668" t="str">
        <f>_xlfn.TEXTAFTER(Table2[[#This Row],[Kamp]],"- ")</f>
        <v>Benløse IF</v>
      </c>
      <c r="D668">
        <v>44913</v>
      </c>
      <c r="E668">
        <v>35344</v>
      </c>
      <c r="F668">
        <v>20222023</v>
      </c>
      <c r="G668" t="s">
        <v>17</v>
      </c>
      <c r="H668" t="s">
        <v>658</v>
      </c>
      <c r="I668" t="s">
        <v>677</v>
      </c>
      <c r="J668">
        <v>3</v>
      </c>
      <c r="K668">
        <v>29507</v>
      </c>
      <c r="L668">
        <v>1</v>
      </c>
      <c r="M668" t="s">
        <v>630</v>
      </c>
      <c r="N668" t="s">
        <v>25</v>
      </c>
      <c r="O668" t="s">
        <v>634</v>
      </c>
      <c r="P668">
        <v>24</v>
      </c>
      <c r="Q668" t="s">
        <v>634</v>
      </c>
      <c r="R668">
        <f>SUMIFS(Table2[number],Table2[Event],"Goal",Table2[H/U],"HOME",Table2[GameID],Table2[[#This Row],[GameID]],Table2[GameTime],"&lt;="&amp;Table2[[#This Row],[GameTime]])</f>
        <v>1</v>
      </c>
      <c r="S668">
        <f>SUMIFS(Table2[number],Table2[Event],"Goal",Table2[H/U],"AWAY",Table2[GameID],Table2[[#This Row],[GameID]],Table2[GameTime],"&lt;="&amp;Table2[[#This Row],[GameTime]])</f>
        <v>8</v>
      </c>
      <c r="T668" t="str">
        <f>IF(Table2[[#This Row],[Event]]="Goal",Table2[[#This Row],[Hscore]]&amp;"-"&amp;Table2[[#This Row],[Uscore]],"")</f>
        <v>1-8</v>
      </c>
      <c r="U668">
        <v>2700</v>
      </c>
      <c r="V668" s="1">
        <f>Table2[[#This Row],[GameTime]]-(Table2[[#This Row],[period]]-1)*1200</f>
        <v>300</v>
      </c>
      <c r="W668" s="1">
        <f>ROUNDDOWN(Table2[[#This Row],[Time]]/60,0)</f>
        <v>5</v>
      </c>
      <c r="X668" s="1">
        <f>ROUNDDOWN((Table2[[#This Row],[Time]]/60-Table2[[#This Row],[Time2]])*60,0)</f>
        <v>0</v>
      </c>
      <c r="Y668" s="1" t="str">
        <f>IF(Table2[[#This Row],[Time2]]&lt;10,0&amp;Table2[[#This Row],[Time2]],Table2[[#This Row],[Time2]])</f>
        <v>05</v>
      </c>
      <c r="Z668" s="1" t="str">
        <f>IF(Table2[[#This Row],[Time3]]&lt;10,0&amp;Table2[[#This Row],[Time3]],Table2[[#This Row],[Time3]])</f>
        <v>00</v>
      </c>
      <c r="AA668" s="2" t="str">
        <f>Table2[[#This Row],[Time4]]&amp;":"&amp;Table2[[#This Row],[Time5]]</f>
        <v>05:00</v>
      </c>
      <c r="AB668" s="1" t="str" cm="1">
        <f t="array" ref="AB668">IFERROR(IF(Table2[[#This Row],[code]]="","",_xlfn.IFS(AND(Table2[[#This Row],[code]]&lt;400,Table2[[#This Row],[code]]&lt;&gt;""),2,Table2[[#This Row],[code]]&gt;500,4)),"")</f>
        <v/>
      </c>
      <c r="AC668" s="1" t="str">
        <f>IF(Table2[[#This Row],[Event]]="Penalty",Table2[[#This Row],[number]],IF(Table2[[#This Row],[Event]]="Time-Out",401,""))</f>
        <v/>
      </c>
      <c r="AD668" s="1">
        <f>ROW(A667)</f>
        <v>667</v>
      </c>
      <c r="AE668" s="1">
        <f>COUNTIFS(Table2[GameID],Table2[[#This Row],[GameID]],Table2[Column1],"&lt;="&amp;Table2[[#This Row],[Column1]])-1</f>
        <v>13</v>
      </c>
    </row>
    <row r="669" spans="1:31" x14ac:dyDescent="0.45">
      <c r="A669" t="s">
        <v>365</v>
      </c>
      <c r="B669" t="str">
        <f>_xlfn.TEXTBEFORE(Table2[[#This Row],[Kamp]]," - ")</f>
        <v>RungstedHørsholm</v>
      </c>
      <c r="C669" t="str">
        <f>_xlfn.TEXTAFTER(Table2[[#This Row],[Kamp]],"- ")</f>
        <v>Benløse IF</v>
      </c>
      <c r="D669">
        <v>44913</v>
      </c>
      <c r="E669">
        <v>35344</v>
      </c>
      <c r="F669">
        <v>20222023</v>
      </c>
      <c r="G669" t="s">
        <v>17</v>
      </c>
      <c r="H669" t="s">
        <v>658</v>
      </c>
      <c r="I669" t="s">
        <v>677</v>
      </c>
      <c r="J669">
        <v>3</v>
      </c>
      <c r="K669">
        <v>29507</v>
      </c>
      <c r="L669">
        <v>220</v>
      </c>
      <c r="M669" t="s">
        <v>631</v>
      </c>
      <c r="N669" t="s">
        <v>645</v>
      </c>
      <c r="O669" t="s">
        <v>634</v>
      </c>
      <c r="P669">
        <v>36</v>
      </c>
      <c r="Q669" t="s">
        <v>634</v>
      </c>
      <c r="R669">
        <f>SUMIFS(Table2[number],Table2[Event],"Goal",Table2[H/U],"HOME",Table2[GameID],Table2[[#This Row],[GameID]],Table2[GameTime],"&lt;="&amp;Table2[[#This Row],[GameTime]])</f>
        <v>1</v>
      </c>
      <c r="S669">
        <f>SUMIFS(Table2[number],Table2[Event],"Goal",Table2[H/U],"AWAY",Table2[GameID],Table2[[#This Row],[GameID]],Table2[GameTime],"&lt;="&amp;Table2[[#This Row],[GameTime]])</f>
        <v>8</v>
      </c>
      <c r="T669" t="str">
        <f>IF(Table2[[#This Row],[Event]]="Goal",Table2[[#This Row],[Hscore]]&amp;"-"&amp;Table2[[#This Row],[Uscore]],"")</f>
        <v/>
      </c>
      <c r="U669">
        <v>2724</v>
      </c>
      <c r="V669" s="1">
        <f>Table2[[#This Row],[GameTime]]-(Table2[[#This Row],[period]]-1)*1200</f>
        <v>324</v>
      </c>
      <c r="W669" s="1">
        <f>ROUNDDOWN(Table2[[#This Row],[Time]]/60,0)</f>
        <v>5</v>
      </c>
      <c r="X669" s="1">
        <f>ROUNDDOWN((Table2[[#This Row],[Time]]/60-Table2[[#This Row],[Time2]])*60,0)</f>
        <v>24</v>
      </c>
      <c r="Y669" s="1" t="str">
        <f>IF(Table2[[#This Row],[Time2]]&lt;10,0&amp;Table2[[#This Row],[Time2]],Table2[[#This Row],[Time2]])</f>
        <v>05</v>
      </c>
      <c r="Z669" s="1">
        <f>IF(Table2[[#This Row],[Time3]]&lt;10,0&amp;Table2[[#This Row],[Time3]],Table2[[#This Row],[Time3]])</f>
        <v>24</v>
      </c>
      <c r="AA669" s="2" t="str">
        <f>Table2[[#This Row],[Time4]]&amp;":"&amp;Table2[[#This Row],[Time5]]</f>
        <v>05:24</v>
      </c>
      <c r="AB669" s="1" cm="1">
        <f t="array" ref="AB669">IFERROR(IF(Table2[[#This Row],[code]]="","",_xlfn.IFS(AND(Table2[[#This Row],[code]]&lt;400,Table2[[#This Row],[code]]&lt;&gt;""),2,Table2[[#This Row],[code]]&gt;500,4)),"")</f>
        <v>2</v>
      </c>
      <c r="AC669" s="1">
        <f>IF(Table2[[#This Row],[Event]]="Penalty",Table2[[#This Row],[number]],IF(Table2[[#This Row],[Event]]="Time-Out",401,""))</f>
        <v>220</v>
      </c>
      <c r="AD669" s="1">
        <f>ROW(A668)</f>
        <v>668</v>
      </c>
      <c r="AE669" s="1">
        <f>COUNTIFS(Table2[GameID],Table2[[#This Row],[GameID]],Table2[Column1],"&lt;="&amp;Table2[[#This Row],[Column1]])-1</f>
        <v>14</v>
      </c>
    </row>
    <row r="670" spans="1:31" x14ac:dyDescent="0.45">
      <c r="A670" t="s">
        <v>365</v>
      </c>
      <c r="B670" t="str">
        <f>_xlfn.TEXTBEFORE(Table2[[#This Row],[Kamp]]," - ")</f>
        <v>RungstedHørsholm</v>
      </c>
      <c r="C670" t="str">
        <f>_xlfn.TEXTAFTER(Table2[[#This Row],[Kamp]],"- ")</f>
        <v>Benløse IF</v>
      </c>
      <c r="D670">
        <v>44913</v>
      </c>
      <c r="E670">
        <v>35344</v>
      </c>
      <c r="F670">
        <v>20222023</v>
      </c>
      <c r="G670" t="s">
        <v>17</v>
      </c>
      <c r="H670" t="s">
        <v>662</v>
      </c>
      <c r="I670" t="s">
        <v>678</v>
      </c>
      <c r="J670">
        <v>3</v>
      </c>
      <c r="K670">
        <v>29508</v>
      </c>
      <c r="L670">
        <v>219</v>
      </c>
      <c r="M670" t="s">
        <v>631</v>
      </c>
      <c r="N670" t="s">
        <v>80</v>
      </c>
      <c r="O670" t="s">
        <v>634</v>
      </c>
      <c r="P670">
        <v>10</v>
      </c>
      <c r="Q670" t="s">
        <v>634</v>
      </c>
      <c r="R670">
        <f>SUMIFS(Table2[number],Table2[Event],"Goal",Table2[H/U],"HOME",Table2[GameID],Table2[[#This Row],[GameID]],Table2[GameTime],"&lt;="&amp;Table2[[#This Row],[GameTime]])</f>
        <v>1</v>
      </c>
      <c r="S670">
        <f>SUMIFS(Table2[number],Table2[Event],"Goal",Table2[H/U],"AWAY",Table2[GameID],Table2[[#This Row],[GameID]],Table2[GameTime],"&lt;="&amp;Table2[[#This Row],[GameTime]])</f>
        <v>8</v>
      </c>
      <c r="T670" t="str">
        <f>IF(Table2[[#This Row],[Event]]="Goal",Table2[[#This Row],[Hscore]]&amp;"-"&amp;Table2[[#This Row],[Uscore]],"")</f>
        <v/>
      </c>
      <c r="U670">
        <v>3052</v>
      </c>
      <c r="V670" s="1">
        <f>Table2[[#This Row],[GameTime]]-(Table2[[#This Row],[period]]-1)*1200</f>
        <v>652</v>
      </c>
      <c r="W670" s="1">
        <f>ROUNDDOWN(Table2[[#This Row],[Time]]/60,0)</f>
        <v>10</v>
      </c>
      <c r="X670" s="1">
        <f>ROUNDDOWN((Table2[[#This Row],[Time]]/60-Table2[[#This Row],[Time2]])*60,0)</f>
        <v>52</v>
      </c>
      <c r="Y670" s="1">
        <f>IF(Table2[[#This Row],[Time2]]&lt;10,0&amp;Table2[[#This Row],[Time2]],Table2[[#This Row],[Time2]])</f>
        <v>10</v>
      </c>
      <c r="Z670" s="1">
        <f>IF(Table2[[#This Row],[Time3]]&lt;10,0&amp;Table2[[#This Row],[Time3]],Table2[[#This Row],[Time3]])</f>
        <v>52</v>
      </c>
      <c r="AA670" s="2" t="str">
        <f>Table2[[#This Row],[Time4]]&amp;":"&amp;Table2[[#This Row],[Time5]]</f>
        <v>10:52</v>
      </c>
      <c r="AB670" s="1" cm="1">
        <f t="array" ref="AB670">IFERROR(IF(Table2[[#This Row],[code]]="","",_xlfn.IFS(AND(Table2[[#This Row],[code]]&lt;400,Table2[[#This Row],[code]]&lt;&gt;""),2,Table2[[#This Row],[code]]&gt;500,4)),"")</f>
        <v>2</v>
      </c>
      <c r="AC670" s="1">
        <f>IF(Table2[[#This Row],[Event]]="Penalty",Table2[[#This Row],[number]],IF(Table2[[#This Row],[Event]]="Time-Out",401,""))</f>
        <v>219</v>
      </c>
      <c r="AD670" s="1">
        <f>ROW(A669)</f>
        <v>669</v>
      </c>
      <c r="AE670" s="1">
        <f>COUNTIFS(Table2[GameID],Table2[[#This Row],[GameID]],Table2[Column1],"&lt;="&amp;Table2[[#This Row],[Column1]])-1</f>
        <v>15</v>
      </c>
    </row>
    <row r="671" spans="1:31" x14ac:dyDescent="0.45">
      <c r="A671" t="s">
        <v>365</v>
      </c>
      <c r="B671" t="str">
        <f>_xlfn.TEXTBEFORE(Table2[[#This Row],[Kamp]]," - ")</f>
        <v>RungstedHørsholm</v>
      </c>
      <c r="C671" t="str">
        <f>_xlfn.TEXTAFTER(Table2[[#This Row],[Kamp]],"- ")</f>
        <v>Benløse IF</v>
      </c>
      <c r="D671">
        <v>44913</v>
      </c>
      <c r="E671">
        <v>35344</v>
      </c>
      <c r="F671">
        <v>20222023</v>
      </c>
      <c r="G671" t="s">
        <v>17</v>
      </c>
      <c r="H671" t="s">
        <v>658</v>
      </c>
      <c r="I671" t="s">
        <v>677</v>
      </c>
      <c r="J671">
        <v>3</v>
      </c>
      <c r="K671">
        <v>29507</v>
      </c>
      <c r="L671">
        <v>1</v>
      </c>
      <c r="M671" t="s">
        <v>630</v>
      </c>
      <c r="N671" t="s">
        <v>37</v>
      </c>
      <c r="O671" t="s">
        <v>38</v>
      </c>
      <c r="P671">
        <v>90</v>
      </c>
      <c r="Q671">
        <v>98</v>
      </c>
      <c r="R671">
        <f>SUMIFS(Table2[number],Table2[Event],"Goal",Table2[H/U],"HOME",Table2[GameID],Table2[[#This Row],[GameID]],Table2[GameTime],"&lt;="&amp;Table2[[#This Row],[GameTime]])</f>
        <v>1</v>
      </c>
      <c r="S671">
        <f>SUMIFS(Table2[number],Table2[Event],"Goal",Table2[H/U],"AWAY",Table2[GameID],Table2[[#This Row],[GameID]],Table2[GameTime],"&lt;="&amp;Table2[[#This Row],[GameTime]])</f>
        <v>9</v>
      </c>
      <c r="T671" t="str">
        <f>IF(Table2[[#This Row],[Event]]="Goal",Table2[[#This Row],[Hscore]]&amp;"-"&amp;Table2[[#This Row],[Uscore]],"")</f>
        <v>1-9</v>
      </c>
      <c r="U671">
        <v>3053</v>
      </c>
      <c r="V671" s="1">
        <f>Table2[[#This Row],[GameTime]]-(Table2[[#This Row],[period]]-1)*1200</f>
        <v>653</v>
      </c>
      <c r="W671" s="1">
        <f>ROUNDDOWN(Table2[[#This Row],[Time]]/60,0)</f>
        <v>10</v>
      </c>
      <c r="X671" s="1">
        <f>ROUNDDOWN((Table2[[#This Row],[Time]]/60-Table2[[#This Row],[Time2]])*60,0)</f>
        <v>53</v>
      </c>
      <c r="Y671" s="1">
        <f>IF(Table2[[#This Row],[Time2]]&lt;10,0&amp;Table2[[#This Row],[Time2]],Table2[[#This Row],[Time2]])</f>
        <v>10</v>
      </c>
      <c r="Z671" s="1">
        <f>IF(Table2[[#This Row],[Time3]]&lt;10,0&amp;Table2[[#This Row],[Time3]],Table2[[#This Row],[Time3]])</f>
        <v>53</v>
      </c>
      <c r="AA671" s="2" t="str">
        <f>Table2[[#This Row],[Time4]]&amp;":"&amp;Table2[[#This Row],[Time5]]</f>
        <v>10:53</v>
      </c>
      <c r="AB671" s="1" t="str" cm="1">
        <f t="array" ref="AB671">IFERROR(IF(Table2[[#This Row],[code]]="","",_xlfn.IFS(AND(Table2[[#This Row],[code]]&lt;400,Table2[[#This Row],[code]]&lt;&gt;""),2,Table2[[#This Row],[code]]&gt;500,4)),"")</f>
        <v/>
      </c>
      <c r="AC671" s="1" t="str">
        <f>IF(Table2[[#This Row],[Event]]="Penalty",Table2[[#This Row],[number]],IF(Table2[[#This Row],[Event]]="Time-Out",401,""))</f>
        <v/>
      </c>
      <c r="AD671" s="1">
        <f>ROW(A670)</f>
        <v>670</v>
      </c>
      <c r="AE671" s="1">
        <f>COUNTIFS(Table2[GameID],Table2[[#This Row],[GameID]],Table2[Column1],"&lt;="&amp;Table2[[#This Row],[Column1]])-1</f>
        <v>16</v>
      </c>
    </row>
    <row r="672" spans="1:31" x14ac:dyDescent="0.45">
      <c r="A672" t="s">
        <v>365</v>
      </c>
      <c r="B672" t="str">
        <f>_xlfn.TEXTBEFORE(Table2[[#This Row],[Kamp]]," - ")</f>
        <v>RungstedHørsholm</v>
      </c>
      <c r="C672" t="str">
        <f>_xlfn.TEXTAFTER(Table2[[#This Row],[Kamp]],"- ")</f>
        <v>Benløse IF</v>
      </c>
      <c r="D672">
        <v>44913</v>
      </c>
      <c r="E672">
        <v>35344</v>
      </c>
      <c r="F672">
        <v>20222023</v>
      </c>
      <c r="G672" t="s">
        <v>17</v>
      </c>
      <c r="H672" t="s">
        <v>662</v>
      </c>
      <c r="I672" t="s">
        <v>678</v>
      </c>
      <c r="J672">
        <v>3</v>
      </c>
      <c r="K672">
        <v>29508</v>
      </c>
      <c r="L672">
        <v>1</v>
      </c>
      <c r="M672" t="s">
        <v>630</v>
      </c>
      <c r="N672" t="s">
        <v>368</v>
      </c>
      <c r="O672" t="s">
        <v>634</v>
      </c>
      <c r="P672">
        <v>50</v>
      </c>
      <c r="Q672" t="s">
        <v>634</v>
      </c>
      <c r="R672">
        <f>SUMIFS(Table2[number],Table2[Event],"Goal",Table2[H/U],"HOME",Table2[GameID],Table2[[#This Row],[GameID]],Table2[GameTime],"&lt;="&amp;Table2[[#This Row],[GameTime]])</f>
        <v>2</v>
      </c>
      <c r="S672">
        <f>SUMIFS(Table2[number],Table2[Event],"Goal",Table2[H/U],"AWAY",Table2[GameID],Table2[[#This Row],[GameID]],Table2[GameTime],"&lt;="&amp;Table2[[#This Row],[GameTime]])</f>
        <v>9</v>
      </c>
      <c r="T672" t="str">
        <f>IF(Table2[[#This Row],[Event]]="Goal",Table2[[#This Row],[Hscore]]&amp;"-"&amp;Table2[[#This Row],[Uscore]],"")</f>
        <v>2-9</v>
      </c>
      <c r="U672">
        <v>3093</v>
      </c>
      <c r="V672" s="1">
        <f>Table2[[#This Row],[GameTime]]-(Table2[[#This Row],[period]]-1)*1200</f>
        <v>693</v>
      </c>
      <c r="W672" s="1">
        <f>ROUNDDOWN(Table2[[#This Row],[Time]]/60,0)</f>
        <v>11</v>
      </c>
      <c r="X672" s="1">
        <f>ROUNDDOWN((Table2[[#This Row],[Time]]/60-Table2[[#This Row],[Time2]])*60,0)</f>
        <v>33</v>
      </c>
      <c r="Y672" s="1">
        <f>IF(Table2[[#This Row],[Time2]]&lt;10,0&amp;Table2[[#This Row],[Time2]],Table2[[#This Row],[Time2]])</f>
        <v>11</v>
      </c>
      <c r="Z672" s="1">
        <f>IF(Table2[[#This Row],[Time3]]&lt;10,0&amp;Table2[[#This Row],[Time3]],Table2[[#This Row],[Time3]])</f>
        <v>33</v>
      </c>
      <c r="AA672" s="2" t="str">
        <f>Table2[[#This Row],[Time4]]&amp;":"&amp;Table2[[#This Row],[Time5]]</f>
        <v>11:33</v>
      </c>
      <c r="AB672" s="1" t="str" cm="1">
        <f t="array" ref="AB672">IFERROR(IF(Table2[[#This Row],[code]]="","",_xlfn.IFS(AND(Table2[[#This Row],[code]]&lt;400,Table2[[#This Row],[code]]&lt;&gt;""),2,Table2[[#This Row],[code]]&gt;500,4)),"")</f>
        <v/>
      </c>
      <c r="AC672" s="1" t="str">
        <f>IF(Table2[[#This Row],[Event]]="Penalty",Table2[[#This Row],[number]],IF(Table2[[#This Row],[Event]]="Time-Out",401,""))</f>
        <v/>
      </c>
      <c r="AD672" s="1">
        <f>ROW(A671)</f>
        <v>671</v>
      </c>
      <c r="AE672" s="1">
        <f>COUNTIFS(Table2[GameID],Table2[[#This Row],[GameID]],Table2[Column1],"&lt;="&amp;Table2[[#This Row],[Column1]])-1</f>
        <v>17</v>
      </c>
    </row>
    <row r="673" spans="1:31" x14ac:dyDescent="0.45">
      <c r="A673" t="s">
        <v>365</v>
      </c>
      <c r="B673" t="str">
        <f>_xlfn.TEXTBEFORE(Table2[[#This Row],[Kamp]]," - ")</f>
        <v>RungstedHørsholm</v>
      </c>
      <c r="C673" t="str">
        <f>_xlfn.TEXTAFTER(Table2[[#This Row],[Kamp]],"- ")</f>
        <v>Benløse IF</v>
      </c>
      <c r="D673">
        <v>44913</v>
      </c>
      <c r="E673">
        <v>35344</v>
      </c>
      <c r="F673">
        <v>20222023</v>
      </c>
      <c r="G673" t="s">
        <v>17</v>
      </c>
      <c r="H673" t="s">
        <v>658</v>
      </c>
      <c r="I673" t="s">
        <v>677</v>
      </c>
      <c r="J673">
        <v>3</v>
      </c>
      <c r="K673">
        <v>29507</v>
      </c>
      <c r="L673">
        <v>1</v>
      </c>
      <c r="M673" t="s">
        <v>630</v>
      </c>
      <c r="N673" t="s">
        <v>24</v>
      </c>
      <c r="O673" t="s">
        <v>20</v>
      </c>
      <c r="P673">
        <v>11</v>
      </c>
      <c r="Q673">
        <v>5</v>
      </c>
      <c r="R673">
        <f>SUMIFS(Table2[number],Table2[Event],"Goal",Table2[H/U],"HOME",Table2[GameID],Table2[[#This Row],[GameID]],Table2[GameTime],"&lt;="&amp;Table2[[#This Row],[GameTime]])</f>
        <v>2</v>
      </c>
      <c r="S673">
        <f>SUMIFS(Table2[number],Table2[Event],"Goal",Table2[H/U],"AWAY",Table2[GameID],Table2[[#This Row],[GameID]],Table2[GameTime],"&lt;="&amp;Table2[[#This Row],[GameTime]])</f>
        <v>10</v>
      </c>
      <c r="T673" t="str">
        <f>IF(Table2[[#This Row],[Event]]="Goal",Table2[[#This Row],[Hscore]]&amp;"-"&amp;Table2[[#This Row],[Uscore]],"")</f>
        <v>2-10</v>
      </c>
      <c r="U673">
        <v>3152</v>
      </c>
      <c r="V673" s="1">
        <f>Table2[[#This Row],[GameTime]]-(Table2[[#This Row],[period]]-1)*1200</f>
        <v>752</v>
      </c>
      <c r="W673" s="1">
        <f>ROUNDDOWN(Table2[[#This Row],[Time]]/60,0)</f>
        <v>12</v>
      </c>
      <c r="X673" s="1">
        <f>ROUNDDOWN((Table2[[#This Row],[Time]]/60-Table2[[#This Row],[Time2]])*60,0)</f>
        <v>32</v>
      </c>
      <c r="Y673" s="1">
        <f>IF(Table2[[#This Row],[Time2]]&lt;10,0&amp;Table2[[#This Row],[Time2]],Table2[[#This Row],[Time2]])</f>
        <v>12</v>
      </c>
      <c r="Z673" s="1">
        <f>IF(Table2[[#This Row],[Time3]]&lt;10,0&amp;Table2[[#This Row],[Time3]],Table2[[#This Row],[Time3]])</f>
        <v>32</v>
      </c>
      <c r="AA673" s="2" t="str">
        <f>Table2[[#This Row],[Time4]]&amp;":"&amp;Table2[[#This Row],[Time5]]</f>
        <v>12:32</v>
      </c>
      <c r="AB673" s="1" t="str" cm="1">
        <f t="array" ref="AB673">IFERROR(IF(Table2[[#This Row],[code]]="","",_xlfn.IFS(AND(Table2[[#This Row],[code]]&lt;400,Table2[[#This Row],[code]]&lt;&gt;""),2,Table2[[#This Row],[code]]&gt;500,4)),"")</f>
        <v/>
      </c>
      <c r="AC673" s="1" t="str">
        <f>IF(Table2[[#This Row],[Event]]="Penalty",Table2[[#This Row],[number]],IF(Table2[[#This Row],[Event]]="Time-Out",401,""))</f>
        <v/>
      </c>
      <c r="AD673" s="1">
        <f>ROW(A672)</f>
        <v>672</v>
      </c>
      <c r="AE673" s="1">
        <f>COUNTIFS(Table2[GameID],Table2[[#This Row],[GameID]],Table2[Column1],"&lt;="&amp;Table2[[#This Row],[Column1]])-1</f>
        <v>18</v>
      </c>
    </row>
    <row r="674" spans="1:31" x14ac:dyDescent="0.45">
      <c r="A674" t="s">
        <v>365</v>
      </c>
      <c r="B674" t="str">
        <f>_xlfn.TEXTBEFORE(Table2[[#This Row],[Kamp]]," - ")</f>
        <v>RungstedHørsholm</v>
      </c>
      <c r="C674" t="str">
        <f>_xlfn.TEXTAFTER(Table2[[#This Row],[Kamp]],"- ")</f>
        <v>Benløse IF</v>
      </c>
      <c r="D674">
        <v>44913</v>
      </c>
      <c r="E674">
        <v>35344</v>
      </c>
      <c r="F674">
        <v>20222023</v>
      </c>
      <c r="G674" t="s">
        <v>17</v>
      </c>
      <c r="H674" t="s">
        <v>658</v>
      </c>
      <c r="I674" t="s">
        <v>677</v>
      </c>
      <c r="J674">
        <v>3</v>
      </c>
      <c r="K674">
        <v>29507</v>
      </c>
      <c r="L674">
        <v>1</v>
      </c>
      <c r="M674" t="s">
        <v>630</v>
      </c>
      <c r="N674" t="s">
        <v>29</v>
      </c>
      <c r="O674" t="s">
        <v>21</v>
      </c>
      <c r="P674">
        <v>44</v>
      </c>
      <c r="Q674">
        <v>6</v>
      </c>
      <c r="R674">
        <f>SUMIFS(Table2[number],Table2[Event],"Goal",Table2[H/U],"HOME",Table2[GameID],Table2[[#This Row],[GameID]],Table2[GameTime],"&lt;="&amp;Table2[[#This Row],[GameTime]])</f>
        <v>2</v>
      </c>
      <c r="S674">
        <f>SUMIFS(Table2[number],Table2[Event],"Goal",Table2[H/U],"AWAY",Table2[GameID],Table2[[#This Row],[GameID]],Table2[GameTime],"&lt;="&amp;Table2[[#This Row],[GameTime]])</f>
        <v>11</v>
      </c>
      <c r="T674" t="str">
        <f>IF(Table2[[#This Row],[Event]]="Goal",Table2[[#This Row],[Hscore]]&amp;"-"&amp;Table2[[#This Row],[Uscore]],"")</f>
        <v>2-11</v>
      </c>
      <c r="U674">
        <v>3467</v>
      </c>
      <c r="V674" s="1">
        <f>Table2[[#This Row],[GameTime]]-(Table2[[#This Row],[period]]-1)*1200</f>
        <v>1067</v>
      </c>
      <c r="W674" s="1">
        <f>ROUNDDOWN(Table2[[#This Row],[Time]]/60,0)</f>
        <v>17</v>
      </c>
      <c r="X674" s="1">
        <f>ROUNDDOWN((Table2[[#This Row],[Time]]/60-Table2[[#This Row],[Time2]])*60,0)</f>
        <v>47</v>
      </c>
      <c r="Y674" s="1">
        <f>IF(Table2[[#This Row],[Time2]]&lt;10,0&amp;Table2[[#This Row],[Time2]],Table2[[#This Row],[Time2]])</f>
        <v>17</v>
      </c>
      <c r="Z674" s="1">
        <f>IF(Table2[[#This Row],[Time3]]&lt;10,0&amp;Table2[[#This Row],[Time3]],Table2[[#This Row],[Time3]])</f>
        <v>47</v>
      </c>
      <c r="AA674" s="2" t="str">
        <f>Table2[[#This Row],[Time4]]&amp;":"&amp;Table2[[#This Row],[Time5]]</f>
        <v>17:47</v>
      </c>
      <c r="AB674" s="1" t="str" cm="1">
        <f t="array" ref="AB674">IFERROR(IF(Table2[[#This Row],[code]]="","",_xlfn.IFS(AND(Table2[[#This Row],[code]]&lt;400,Table2[[#This Row],[code]]&lt;&gt;""),2,Table2[[#This Row],[code]]&gt;500,4)),"")</f>
        <v/>
      </c>
      <c r="AC674" s="1" t="str">
        <f>IF(Table2[[#This Row],[Event]]="Penalty",Table2[[#This Row],[number]],IF(Table2[[#This Row],[Event]]="Time-Out",401,""))</f>
        <v/>
      </c>
      <c r="AD674" s="1">
        <f>ROW(A673)</f>
        <v>673</v>
      </c>
      <c r="AE674" s="1">
        <f>COUNTIFS(Table2[GameID],Table2[[#This Row],[GameID]],Table2[Column1],"&lt;="&amp;Table2[[#This Row],[Column1]])-1</f>
        <v>19</v>
      </c>
    </row>
    <row r="675" spans="1:31" x14ac:dyDescent="0.45">
      <c r="A675" t="s">
        <v>365</v>
      </c>
      <c r="B675" t="str">
        <f>_xlfn.TEXTBEFORE(Table2[[#This Row],[Kamp]]," - ")</f>
        <v>RungstedHørsholm</v>
      </c>
      <c r="C675" t="str">
        <f>_xlfn.TEXTAFTER(Table2[[#This Row],[Kamp]],"- ")</f>
        <v>Benløse IF</v>
      </c>
      <c r="D675">
        <v>44913</v>
      </c>
      <c r="E675">
        <v>35344</v>
      </c>
      <c r="F675">
        <v>20222023</v>
      </c>
      <c r="G675" t="s">
        <v>17</v>
      </c>
      <c r="H675" t="s">
        <v>658</v>
      </c>
      <c r="I675" t="s">
        <v>677</v>
      </c>
      <c r="J675">
        <v>3</v>
      </c>
      <c r="K675">
        <v>29507</v>
      </c>
      <c r="L675">
        <v>1</v>
      </c>
      <c r="M675" t="s">
        <v>630</v>
      </c>
      <c r="N675" t="s">
        <v>29</v>
      </c>
      <c r="O675" t="s">
        <v>21</v>
      </c>
      <c r="P675">
        <v>44</v>
      </c>
      <c r="Q675">
        <v>6</v>
      </c>
      <c r="R675">
        <f>SUMIFS(Table2[number],Table2[Event],"Goal",Table2[H/U],"HOME",Table2[GameID],Table2[[#This Row],[GameID]],Table2[GameTime],"&lt;="&amp;Table2[[#This Row],[GameTime]])</f>
        <v>2</v>
      </c>
      <c r="S675">
        <f>SUMIFS(Table2[number],Table2[Event],"Goal",Table2[H/U],"AWAY",Table2[GameID],Table2[[#This Row],[GameID]],Table2[GameTime],"&lt;="&amp;Table2[[#This Row],[GameTime]])</f>
        <v>12</v>
      </c>
      <c r="T675" t="str">
        <f>IF(Table2[[#This Row],[Event]]="Goal",Table2[[#This Row],[Hscore]]&amp;"-"&amp;Table2[[#This Row],[Uscore]],"")</f>
        <v>2-12</v>
      </c>
      <c r="U675">
        <v>3560</v>
      </c>
      <c r="V675" s="1">
        <f>Table2[[#This Row],[GameTime]]-(Table2[[#This Row],[period]]-1)*1200</f>
        <v>1160</v>
      </c>
      <c r="W675" s="1">
        <f>ROUNDDOWN(Table2[[#This Row],[Time]]/60,0)</f>
        <v>19</v>
      </c>
      <c r="X675" s="1">
        <f>ROUNDDOWN((Table2[[#This Row],[Time]]/60-Table2[[#This Row],[Time2]])*60,0)</f>
        <v>19</v>
      </c>
      <c r="Y675" s="1">
        <f>IF(Table2[[#This Row],[Time2]]&lt;10,0&amp;Table2[[#This Row],[Time2]],Table2[[#This Row],[Time2]])</f>
        <v>19</v>
      </c>
      <c r="Z675" s="1">
        <f>IF(Table2[[#This Row],[Time3]]&lt;10,0&amp;Table2[[#This Row],[Time3]],Table2[[#This Row],[Time3]])</f>
        <v>19</v>
      </c>
      <c r="AA675" s="2" t="str">
        <f>Table2[[#This Row],[Time4]]&amp;":"&amp;Table2[[#This Row],[Time5]]</f>
        <v>19:19</v>
      </c>
      <c r="AB675" s="1" t="str" cm="1">
        <f t="array" ref="AB675">IFERROR(IF(Table2[[#This Row],[code]]="","",_xlfn.IFS(AND(Table2[[#This Row],[code]]&lt;400,Table2[[#This Row],[code]]&lt;&gt;""),2,Table2[[#This Row],[code]]&gt;500,4)),"")</f>
        <v/>
      </c>
      <c r="AC675" s="1" t="str">
        <f>IF(Table2[[#This Row],[Event]]="Penalty",Table2[[#This Row],[number]],IF(Table2[[#This Row],[Event]]="Time-Out",401,""))</f>
        <v/>
      </c>
      <c r="AD675" s="1">
        <f>ROW(A674)</f>
        <v>674</v>
      </c>
      <c r="AE675" s="1">
        <f>COUNTIFS(Table2[GameID],Table2[[#This Row],[GameID]],Table2[Column1],"&lt;="&amp;Table2[[#This Row],[Column1]])-1</f>
        <v>20</v>
      </c>
    </row>
    <row r="676" spans="1:31" x14ac:dyDescent="0.45">
      <c r="A676" t="s">
        <v>342</v>
      </c>
      <c r="B676" t="str">
        <f>_xlfn.TEXTBEFORE(Table2[[#This Row],[Kamp]]," - ")</f>
        <v>Hafnia FC</v>
      </c>
      <c r="C676" t="str">
        <f>_xlfn.TEXTAFTER(Table2[[#This Row],[Kamp]],"- ")</f>
        <v>Copenhagen FC</v>
      </c>
      <c r="D676">
        <v>44896</v>
      </c>
      <c r="E676">
        <v>35345</v>
      </c>
      <c r="F676">
        <v>20222023</v>
      </c>
      <c r="G676" t="s">
        <v>17</v>
      </c>
      <c r="H676" t="s">
        <v>663</v>
      </c>
      <c r="I676" t="s">
        <v>678</v>
      </c>
      <c r="J676">
        <v>1</v>
      </c>
      <c r="K676">
        <v>29510</v>
      </c>
      <c r="L676">
        <v>1</v>
      </c>
      <c r="M676" t="s">
        <v>630</v>
      </c>
      <c r="N676" t="s">
        <v>112</v>
      </c>
      <c r="O676" t="s">
        <v>166</v>
      </c>
      <c r="P676">
        <v>10</v>
      </c>
      <c r="Q676">
        <v>71</v>
      </c>
      <c r="R676">
        <f>SUMIFS(Table2[number],Table2[Event],"Goal",Table2[H/U],"HOME",Table2[GameID],Table2[[#This Row],[GameID]],Table2[GameTime],"&lt;="&amp;Table2[[#This Row],[GameTime]])</f>
        <v>1</v>
      </c>
      <c r="S676">
        <f>SUMIFS(Table2[number],Table2[Event],"Goal",Table2[H/U],"AWAY",Table2[GameID],Table2[[#This Row],[GameID]],Table2[GameTime],"&lt;="&amp;Table2[[#This Row],[GameTime]])</f>
        <v>0</v>
      </c>
      <c r="T676" t="str">
        <f>IF(Table2[[#This Row],[Event]]="Goal",Table2[[#This Row],[Hscore]]&amp;"-"&amp;Table2[[#This Row],[Uscore]],"")</f>
        <v>1-0</v>
      </c>
      <c r="U676">
        <v>41</v>
      </c>
      <c r="V676" s="1">
        <f>Table2[[#This Row],[GameTime]]-(Table2[[#This Row],[period]]-1)*1200</f>
        <v>41</v>
      </c>
      <c r="W676" s="1">
        <f>ROUNDDOWN(Table2[[#This Row],[Time]]/60,0)</f>
        <v>0</v>
      </c>
      <c r="X676" s="1">
        <f>ROUNDDOWN((Table2[[#This Row],[Time]]/60-Table2[[#This Row],[Time2]])*60,0)</f>
        <v>41</v>
      </c>
      <c r="Y676" s="1" t="str">
        <f>IF(Table2[[#This Row],[Time2]]&lt;10,0&amp;Table2[[#This Row],[Time2]],Table2[[#This Row],[Time2]])</f>
        <v>00</v>
      </c>
      <c r="Z676" s="1">
        <f>IF(Table2[[#This Row],[Time3]]&lt;10,0&amp;Table2[[#This Row],[Time3]],Table2[[#This Row],[Time3]])</f>
        <v>41</v>
      </c>
      <c r="AA676" s="2" t="str">
        <f>Table2[[#This Row],[Time4]]&amp;":"&amp;Table2[[#This Row],[Time5]]</f>
        <v>00:41</v>
      </c>
      <c r="AB676" s="1" t="str" cm="1">
        <f t="array" ref="AB676">IFERROR(IF(Table2[[#This Row],[code]]="","",_xlfn.IFS(AND(Table2[[#This Row],[code]]&lt;400,Table2[[#This Row],[code]]&lt;&gt;""),2,Table2[[#This Row],[code]]&gt;500,4)),"")</f>
        <v/>
      </c>
      <c r="AC676" s="1" t="str">
        <f>IF(Table2[[#This Row],[Event]]="Penalty",Table2[[#This Row],[number]],IF(Table2[[#This Row],[Event]]="Time-Out",401,""))</f>
        <v/>
      </c>
      <c r="AD676" s="1">
        <f>ROW(A675)</f>
        <v>675</v>
      </c>
      <c r="AE676" s="1">
        <f>COUNTIFS(Table2[GameID],Table2[[#This Row],[GameID]],Table2[Column1],"&lt;="&amp;Table2[[#This Row],[Column1]])-1</f>
        <v>0</v>
      </c>
    </row>
    <row r="677" spans="1:31" x14ac:dyDescent="0.45">
      <c r="A677" t="s">
        <v>342</v>
      </c>
      <c r="B677" t="str">
        <f>_xlfn.TEXTBEFORE(Table2[[#This Row],[Kamp]]," - ")</f>
        <v>Hafnia FC</v>
      </c>
      <c r="C677" t="str">
        <f>_xlfn.TEXTAFTER(Table2[[#This Row],[Kamp]],"- ")</f>
        <v>Copenhagen FC</v>
      </c>
      <c r="D677">
        <v>44896</v>
      </c>
      <c r="E677">
        <v>35345</v>
      </c>
      <c r="F677">
        <v>20222023</v>
      </c>
      <c r="G677" t="s">
        <v>17</v>
      </c>
      <c r="H677" t="s">
        <v>667</v>
      </c>
      <c r="I677" t="s">
        <v>677</v>
      </c>
      <c r="J677">
        <v>1</v>
      </c>
      <c r="K677">
        <v>29513</v>
      </c>
      <c r="L677">
        <v>208</v>
      </c>
      <c r="M677" t="s">
        <v>631</v>
      </c>
      <c r="N677" t="s">
        <v>276</v>
      </c>
      <c r="P677">
        <v>9</v>
      </c>
      <c r="R677">
        <f>SUMIFS(Table2[number],Table2[Event],"Goal",Table2[H/U],"HOME",Table2[GameID],Table2[[#This Row],[GameID]],Table2[GameTime],"&lt;="&amp;Table2[[#This Row],[GameTime]])</f>
        <v>1</v>
      </c>
      <c r="S677">
        <f>SUMIFS(Table2[number],Table2[Event],"Goal",Table2[H/U],"AWAY",Table2[GameID],Table2[[#This Row],[GameID]],Table2[GameTime],"&lt;="&amp;Table2[[#This Row],[GameTime]])</f>
        <v>0</v>
      </c>
      <c r="T677" t="str">
        <f>IF(Table2[[#This Row],[Event]]="Goal",Table2[[#This Row],[Hscore]]&amp;"-"&amp;Table2[[#This Row],[Uscore]],"")</f>
        <v/>
      </c>
      <c r="U677">
        <v>796</v>
      </c>
      <c r="V677" s="1">
        <f>Table2[[#This Row],[GameTime]]-(Table2[[#This Row],[period]]-1)*1200</f>
        <v>796</v>
      </c>
      <c r="W677" s="1">
        <f>ROUNDDOWN(Table2[[#This Row],[Time]]/60,0)</f>
        <v>13</v>
      </c>
      <c r="X677" s="1">
        <f>ROUNDDOWN((Table2[[#This Row],[Time]]/60-Table2[[#This Row],[Time2]])*60,0)</f>
        <v>16</v>
      </c>
      <c r="Y677" s="1">
        <f>IF(Table2[[#This Row],[Time2]]&lt;10,0&amp;Table2[[#This Row],[Time2]],Table2[[#This Row],[Time2]])</f>
        <v>13</v>
      </c>
      <c r="Z677" s="1">
        <f>IF(Table2[[#This Row],[Time3]]&lt;10,0&amp;Table2[[#This Row],[Time3]],Table2[[#This Row],[Time3]])</f>
        <v>16</v>
      </c>
      <c r="AA677" s="2" t="str">
        <f>Table2[[#This Row],[Time4]]&amp;":"&amp;Table2[[#This Row],[Time5]]</f>
        <v>13:16</v>
      </c>
      <c r="AB677" s="1" cm="1">
        <f t="array" ref="AB677">IFERROR(IF(Table2[[#This Row],[code]]="","",_xlfn.IFS(AND(Table2[[#This Row],[code]]&lt;400,Table2[[#This Row],[code]]&lt;&gt;""),2,Table2[[#This Row],[code]]&gt;500,4)),"")</f>
        <v>2</v>
      </c>
      <c r="AC677" s="1">
        <f>IF(Table2[[#This Row],[Event]]="Penalty",Table2[[#This Row],[number]],IF(Table2[[#This Row],[Event]]="Time-Out",401,""))</f>
        <v>208</v>
      </c>
      <c r="AD677" s="1">
        <f>ROW(A676)</f>
        <v>676</v>
      </c>
      <c r="AE677" s="1">
        <f>COUNTIFS(Table2[GameID],Table2[[#This Row],[GameID]],Table2[Column1],"&lt;="&amp;Table2[[#This Row],[Column1]])-1</f>
        <v>1</v>
      </c>
    </row>
    <row r="678" spans="1:31" x14ac:dyDescent="0.45">
      <c r="A678" t="s">
        <v>342</v>
      </c>
      <c r="B678" t="str">
        <f>_xlfn.TEXTBEFORE(Table2[[#This Row],[Kamp]]," - ")</f>
        <v>Hafnia FC</v>
      </c>
      <c r="C678" t="str">
        <f>_xlfn.TEXTAFTER(Table2[[#This Row],[Kamp]],"- ")</f>
        <v>Copenhagen FC</v>
      </c>
      <c r="D678">
        <v>44896</v>
      </c>
      <c r="E678">
        <v>35345</v>
      </c>
      <c r="F678">
        <v>20222023</v>
      </c>
      <c r="G678" t="s">
        <v>17</v>
      </c>
      <c r="H678" t="s">
        <v>667</v>
      </c>
      <c r="I678" t="s">
        <v>677</v>
      </c>
      <c r="J678">
        <v>1</v>
      </c>
      <c r="K678">
        <v>29513</v>
      </c>
      <c r="L678">
        <v>1</v>
      </c>
      <c r="M678" t="s">
        <v>630</v>
      </c>
      <c r="N678" t="s">
        <v>252</v>
      </c>
      <c r="O678" t="s">
        <v>634</v>
      </c>
      <c r="P678">
        <v>63</v>
      </c>
      <c r="Q678" t="s">
        <v>634</v>
      </c>
      <c r="R678">
        <f>SUMIFS(Table2[number],Table2[Event],"Goal",Table2[H/U],"HOME",Table2[GameID],Table2[[#This Row],[GameID]],Table2[GameTime],"&lt;="&amp;Table2[[#This Row],[GameTime]])</f>
        <v>1</v>
      </c>
      <c r="S678">
        <f>SUMIFS(Table2[number],Table2[Event],"Goal",Table2[H/U],"AWAY",Table2[GameID],Table2[[#This Row],[GameID]],Table2[GameTime],"&lt;="&amp;Table2[[#This Row],[GameTime]])</f>
        <v>1</v>
      </c>
      <c r="T678" t="str">
        <f>IF(Table2[[#This Row],[Event]]="Goal",Table2[[#This Row],[Hscore]]&amp;"-"&amp;Table2[[#This Row],[Uscore]],"")</f>
        <v>1-1</v>
      </c>
      <c r="U678">
        <v>963</v>
      </c>
      <c r="V678" s="1">
        <f>Table2[[#This Row],[GameTime]]-(Table2[[#This Row],[period]]-1)*1200</f>
        <v>963</v>
      </c>
      <c r="W678" s="1">
        <f>ROUNDDOWN(Table2[[#This Row],[Time]]/60,0)</f>
        <v>16</v>
      </c>
      <c r="X678" s="1">
        <f>ROUNDDOWN((Table2[[#This Row],[Time]]/60-Table2[[#This Row],[Time2]])*60,0)</f>
        <v>3</v>
      </c>
      <c r="Y678" s="1">
        <f>IF(Table2[[#This Row],[Time2]]&lt;10,0&amp;Table2[[#This Row],[Time2]],Table2[[#This Row],[Time2]])</f>
        <v>16</v>
      </c>
      <c r="Z678" s="1" t="str">
        <f>IF(Table2[[#This Row],[Time3]]&lt;10,0&amp;Table2[[#This Row],[Time3]],Table2[[#This Row],[Time3]])</f>
        <v>03</v>
      </c>
      <c r="AA678" s="2" t="str">
        <f>Table2[[#This Row],[Time4]]&amp;":"&amp;Table2[[#This Row],[Time5]]</f>
        <v>16:03</v>
      </c>
      <c r="AB678" s="1" t="str" cm="1">
        <f t="array" ref="AB678">IFERROR(IF(Table2[[#This Row],[code]]="","",_xlfn.IFS(AND(Table2[[#This Row],[code]]&lt;400,Table2[[#This Row],[code]]&lt;&gt;""),2,Table2[[#This Row],[code]]&gt;500,4)),"")</f>
        <v/>
      </c>
      <c r="AC678" s="1" t="str">
        <f>IF(Table2[[#This Row],[Event]]="Penalty",Table2[[#This Row],[number]],IF(Table2[[#This Row],[Event]]="Time-Out",401,""))</f>
        <v/>
      </c>
      <c r="AD678" s="1">
        <f>ROW(A677)</f>
        <v>677</v>
      </c>
      <c r="AE678" s="1">
        <f>COUNTIFS(Table2[GameID],Table2[[#This Row],[GameID]],Table2[Column1],"&lt;="&amp;Table2[[#This Row],[Column1]])-1</f>
        <v>2</v>
      </c>
    </row>
    <row r="679" spans="1:31" x14ac:dyDescent="0.45">
      <c r="A679" t="s">
        <v>342</v>
      </c>
      <c r="B679" t="str">
        <f>_xlfn.TEXTBEFORE(Table2[[#This Row],[Kamp]]," - ")</f>
        <v>Hafnia FC</v>
      </c>
      <c r="C679" t="str">
        <f>_xlfn.TEXTAFTER(Table2[[#This Row],[Kamp]],"- ")</f>
        <v>Copenhagen FC</v>
      </c>
      <c r="D679">
        <v>44896</v>
      </c>
      <c r="E679">
        <v>35345</v>
      </c>
      <c r="F679">
        <v>20222023</v>
      </c>
      <c r="G679" t="s">
        <v>17</v>
      </c>
      <c r="H679" t="s">
        <v>667</v>
      </c>
      <c r="I679" t="s">
        <v>677</v>
      </c>
      <c r="J679">
        <v>1</v>
      </c>
      <c r="K679">
        <v>29513</v>
      </c>
      <c r="L679">
        <v>1</v>
      </c>
      <c r="M679" t="s">
        <v>630</v>
      </c>
      <c r="N679" t="s">
        <v>244</v>
      </c>
      <c r="O679" t="s">
        <v>240</v>
      </c>
      <c r="P679">
        <v>20</v>
      </c>
      <c r="Q679">
        <v>3</v>
      </c>
      <c r="R679">
        <f>SUMIFS(Table2[number],Table2[Event],"Goal",Table2[H/U],"HOME",Table2[GameID],Table2[[#This Row],[GameID]],Table2[GameTime],"&lt;="&amp;Table2[[#This Row],[GameTime]])</f>
        <v>1</v>
      </c>
      <c r="S679">
        <f>SUMIFS(Table2[number],Table2[Event],"Goal",Table2[H/U],"AWAY",Table2[GameID],Table2[[#This Row],[GameID]],Table2[GameTime],"&lt;="&amp;Table2[[#This Row],[GameTime]])</f>
        <v>2</v>
      </c>
      <c r="T679" t="str">
        <f>IF(Table2[[#This Row],[Event]]="Goal",Table2[[#This Row],[Hscore]]&amp;"-"&amp;Table2[[#This Row],[Uscore]],"")</f>
        <v>1-2</v>
      </c>
      <c r="U679">
        <v>1089</v>
      </c>
      <c r="V679" s="1">
        <f>Table2[[#This Row],[GameTime]]-(Table2[[#This Row],[period]]-1)*1200</f>
        <v>1089</v>
      </c>
      <c r="W679" s="1">
        <f>ROUNDDOWN(Table2[[#This Row],[Time]]/60,0)</f>
        <v>18</v>
      </c>
      <c r="X679" s="1">
        <f>ROUNDDOWN((Table2[[#This Row],[Time]]/60-Table2[[#This Row],[Time2]])*60,0)</f>
        <v>8</v>
      </c>
      <c r="Y679" s="1">
        <f>IF(Table2[[#This Row],[Time2]]&lt;10,0&amp;Table2[[#This Row],[Time2]],Table2[[#This Row],[Time2]])</f>
        <v>18</v>
      </c>
      <c r="Z679" s="1" t="str">
        <f>IF(Table2[[#This Row],[Time3]]&lt;10,0&amp;Table2[[#This Row],[Time3]],Table2[[#This Row],[Time3]])</f>
        <v>08</v>
      </c>
      <c r="AA679" s="2" t="str">
        <f>Table2[[#This Row],[Time4]]&amp;":"&amp;Table2[[#This Row],[Time5]]</f>
        <v>18:08</v>
      </c>
      <c r="AB679" s="1" t="str" cm="1">
        <f t="array" ref="AB679">IFERROR(IF(Table2[[#This Row],[code]]="","",_xlfn.IFS(AND(Table2[[#This Row],[code]]&lt;400,Table2[[#This Row],[code]]&lt;&gt;""),2,Table2[[#This Row],[code]]&gt;500,4)),"")</f>
        <v/>
      </c>
      <c r="AC679" s="1" t="str">
        <f>IF(Table2[[#This Row],[Event]]="Penalty",Table2[[#This Row],[number]],IF(Table2[[#This Row],[Event]]="Time-Out",401,""))</f>
        <v/>
      </c>
      <c r="AD679" s="1">
        <f>ROW(A678)</f>
        <v>678</v>
      </c>
      <c r="AE679" s="1">
        <f>COUNTIFS(Table2[GameID],Table2[[#This Row],[GameID]],Table2[Column1],"&lt;="&amp;Table2[[#This Row],[Column1]])-1</f>
        <v>3</v>
      </c>
    </row>
    <row r="680" spans="1:31" x14ac:dyDescent="0.45">
      <c r="A680" t="s">
        <v>342</v>
      </c>
      <c r="B680" t="str">
        <f>_xlfn.TEXTBEFORE(Table2[[#This Row],[Kamp]]," - ")</f>
        <v>Hafnia FC</v>
      </c>
      <c r="C680" t="str">
        <f>_xlfn.TEXTAFTER(Table2[[#This Row],[Kamp]],"- ")</f>
        <v>Copenhagen FC</v>
      </c>
      <c r="D680">
        <v>44896</v>
      </c>
      <c r="E680">
        <v>35345</v>
      </c>
      <c r="F680">
        <v>20222023</v>
      </c>
      <c r="G680" t="s">
        <v>17</v>
      </c>
      <c r="H680" t="s">
        <v>667</v>
      </c>
      <c r="I680" t="s">
        <v>677</v>
      </c>
      <c r="J680">
        <v>2</v>
      </c>
      <c r="K680">
        <v>29513</v>
      </c>
      <c r="L680">
        <v>1</v>
      </c>
      <c r="M680" t="s">
        <v>630</v>
      </c>
      <c r="N680" t="s">
        <v>240</v>
      </c>
      <c r="O680" t="s">
        <v>244</v>
      </c>
      <c r="P680">
        <v>3</v>
      </c>
      <c r="Q680">
        <v>20</v>
      </c>
      <c r="R680">
        <f>SUMIFS(Table2[number],Table2[Event],"Goal",Table2[H/U],"HOME",Table2[GameID],Table2[[#This Row],[GameID]],Table2[GameTime],"&lt;="&amp;Table2[[#This Row],[GameTime]])</f>
        <v>1</v>
      </c>
      <c r="S680">
        <f>SUMIFS(Table2[number],Table2[Event],"Goal",Table2[H/U],"AWAY",Table2[GameID],Table2[[#This Row],[GameID]],Table2[GameTime],"&lt;="&amp;Table2[[#This Row],[GameTime]])</f>
        <v>3</v>
      </c>
      <c r="T680" t="str">
        <f>IF(Table2[[#This Row],[Event]]="Goal",Table2[[#This Row],[Hscore]]&amp;"-"&amp;Table2[[#This Row],[Uscore]],"")</f>
        <v>1-3</v>
      </c>
      <c r="U680">
        <v>1619</v>
      </c>
      <c r="V680" s="1">
        <f>Table2[[#This Row],[GameTime]]-(Table2[[#This Row],[period]]-1)*1200</f>
        <v>419</v>
      </c>
      <c r="W680" s="1">
        <f>ROUNDDOWN(Table2[[#This Row],[Time]]/60,0)</f>
        <v>6</v>
      </c>
      <c r="X680" s="1">
        <f>ROUNDDOWN((Table2[[#This Row],[Time]]/60-Table2[[#This Row],[Time2]])*60,0)</f>
        <v>59</v>
      </c>
      <c r="Y680" s="1" t="str">
        <f>IF(Table2[[#This Row],[Time2]]&lt;10,0&amp;Table2[[#This Row],[Time2]],Table2[[#This Row],[Time2]])</f>
        <v>06</v>
      </c>
      <c r="Z680" s="1">
        <f>IF(Table2[[#This Row],[Time3]]&lt;10,0&amp;Table2[[#This Row],[Time3]],Table2[[#This Row],[Time3]])</f>
        <v>59</v>
      </c>
      <c r="AA680" s="2" t="str">
        <f>Table2[[#This Row],[Time4]]&amp;":"&amp;Table2[[#This Row],[Time5]]</f>
        <v>06:59</v>
      </c>
      <c r="AB680" s="1" t="str" cm="1">
        <f t="array" ref="AB680">IFERROR(IF(Table2[[#This Row],[code]]="","",_xlfn.IFS(AND(Table2[[#This Row],[code]]&lt;400,Table2[[#This Row],[code]]&lt;&gt;""),2,Table2[[#This Row],[code]]&gt;500,4)),"")</f>
        <v/>
      </c>
      <c r="AC680" s="1" t="str">
        <f>IF(Table2[[#This Row],[Event]]="Penalty",Table2[[#This Row],[number]],IF(Table2[[#This Row],[Event]]="Time-Out",401,""))</f>
        <v/>
      </c>
      <c r="AD680" s="1">
        <f>ROW(A679)</f>
        <v>679</v>
      </c>
      <c r="AE680" s="1">
        <f>COUNTIFS(Table2[GameID],Table2[[#This Row],[GameID]],Table2[Column1],"&lt;="&amp;Table2[[#This Row],[Column1]])-1</f>
        <v>4</v>
      </c>
    </row>
    <row r="681" spans="1:31" x14ac:dyDescent="0.45">
      <c r="A681" t="s">
        <v>342</v>
      </c>
      <c r="B681" t="str">
        <f>_xlfn.TEXTBEFORE(Table2[[#This Row],[Kamp]]," - ")</f>
        <v>Hafnia FC</v>
      </c>
      <c r="C681" t="str">
        <f>_xlfn.TEXTAFTER(Table2[[#This Row],[Kamp]],"- ")</f>
        <v>Copenhagen FC</v>
      </c>
      <c r="D681">
        <v>44896</v>
      </c>
      <c r="E681">
        <v>35345</v>
      </c>
      <c r="F681">
        <v>20222023</v>
      </c>
      <c r="G681" t="s">
        <v>17</v>
      </c>
      <c r="H681" t="s">
        <v>663</v>
      </c>
      <c r="I681" t="s">
        <v>678</v>
      </c>
      <c r="J681">
        <v>2</v>
      </c>
      <c r="K681">
        <v>29510</v>
      </c>
      <c r="L681">
        <v>1</v>
      </c>
      <c r="M681" t="s">
        <v>630</v>
      </c>
      <c r="N681" t="s">
        <v>112</v>
      </c>
      <c r="O681" t="s">
        <v>122</v>
      </c>
      <c r="P681">
        <v>10</v>
      </c>
      <c r="Q681">
        <v>81</v>
      </c>
      <c r="R681">
        <f>SUMIFS(Table2[number],Table2[Event],"Goal",Table2[H/U],"HOME",Table2[GameID],Table2[[#This Row],[GameID]],Table2[GameTime],"&lt;="&amp;Table2[[#This Row],[GameTime]])</f>
        <v>2</v>
      </c>
      <c r="S681">
        <f>SUMIFS(Table2[number],Table2[Event],"Goal",Table2[H/U],"AWAY",Table2[GameID],Table2[[#This Row],[GameID]],Table2[GameTime],"&lt;="&amp;Table2[[#This Row],[GameTime]])</f>
        <v>3</v>
      </c>
      <c r="T681" t="str">
        <f>IF(Table2[[#This Row],[Event]]="Goal",Table2[[#This Row],[Hscore]]&amp;"-"&amp;Table2[[#This Row],[Uscore]],"")</f>
        <v>2-3</v>
      </c>
      <c r="U681">
        <v>1687</v>
      </c>
      <c r="V681" s="1">
        <f>Table2[[#This Row],[GameTime]]-(Table2[[#This Row],[period]]-1)*1200</f>
        <v>487</v>
      </c>
      <c r="W681" s="1">
        <f>ROUNDDOWN(Table2[[#This Row],[Time]]/60,0)</f>
        <v>8</v>
      </c>
      <c r="X681" s="1">
        <f>ROUNDDOWN((Table2[[#This Row],[Time]]/60-Table2[[#This Row],[Time2]])*60,0)</f>
        <v>7</v>
      </c>
      <c r="Y681" s="1" t="str">
        <f>IF(Table2[[#This Row],[Time2]]&lt;10,0&amp;Table2[[#This Row],[Time2]],Table2[[#This Row],[Time2]])</f>
        <v>08</v>
      </c>
      <c r="Z681" s="1" t="str">
        <f>IF(Table2[[#This Row],[Time3]]&lt;10,0&amp;Table2[[#This Row],[Time3]],Table2[[#This Row],[Time3]])</f>
        <v>07</v>
      </c>
      <c r="AA681" s="2" t="str">
        <f>Table2[[#This Row],[Time4]]&amp;":"&amp;Table2[[#This Row],[Time5]]</f>
        <v>08:07</v>
      </c>
      <c r="AB681" s="1" t="str" cm="1">
        <f t="array" ref="AB681">IFERROR(IF(Table2[[#This Row],[code]]="","",_xlfn.IFS(AND(Table2[[#This Row],[code]]&lt;400,Table2[[#This Row],[code]]&lt;&gt;""),2,Table2[[#This Row],[code]]&gt;500,4)),"")</f>
        <v/>
      </c>
      <c r="AC681" s="1" t="str">
        <f>IF(Table2[[#This Row],[Event]]="Penalty",Table2[[#This Row],[number]],IF(Table2[[#This Row],[Event]]="Time-Out",401,""))</f>
        <v/>
      </c>
      <c r="AD681" s="1">
        <f>ROW(A680)</f>
        <v>680</v>
      </c>
      <c r="AE681" s="1">
        <f>COUNTIFS(Table2[GameID],Table2[[#This Row],[GameID]],Table2[Column1],"&lt;="&amp;Table2[[#This Row],[Column1]])-1</f>
        <v>5</v>
      </c>
    </row>
    <row r="682" spans="1:31" x14ac:dyDescent="0.45">
      <c r="A682" t="s">
        <v>342</v>
      </c>
      <c r="B682" t="str">
        <f>_xlfn.TEXTBEFORE(Table2[[#This Row],[Kamp]]," - ")</f>
        <v>Hafnia FC</v>
      </c>
      <c r="C682" t="str">
        <f>_xlfn.TEXTAFTER(Table2[[#This Row],[Kamp]],"- ")</f>
        <v>Copenhagen FC</v>
      </c>
      <c r="D682">
        <v>44896</v>
      </c>
      <c r="E682">
        <v>35345</v>
      </c>
      <c r="F682">
        <v>20222023</v>
      </c>
      <c r="G682" t="s">
        <v>17</v>
      </c>
      <c r="H682" t="s">
        <v>663</v>
      </c>
      <c r="I682" t="s">
        <v>678</v>
      </c>
      <c r="J682">
        <v>2</v>
      </c>
      <c r="K682">
        <v>29510</v>
      </c>
      <c r="L682">
        <v>201</v>
      </c>
      <c r="M682" t="s">
        <v>631</v>
      </c>
      <c r="N682" t="s">
        <v>119</v>
      </c>
      <c r="O682" t="s">
        <v>634</v>
      </c>
      <c r="P682">
        <v>72</v>
      </c>
      <c r="Q682" t="s">
        <v>634</v>
      </c>
      <c r="R682">
        <f>SUMIFS(Table2[number],Table2[Event],"Goal",Table2[H/U],"HOME",Table2[GameID],Table2[[#This Row],[GameID]],Table2[GameTime],"&lt;="&amp;Table2[[#This Row],[GameTime]])</f>
        <v>2</v>
      </c>
      <c r="S682">
        <f>SUMIFS(Table2[number],Table2[Event],"Goal",Table2[H/U],"AWAY",Table2[GameID],Table2[[#This Row],[GameID]],Table2[GameTime],"&lt;="&amp;Table2[[#This Row],[GameTime]])</f>
        <v>3</v>
      </c>
      <c r="T682" t="str">
        <f>IF(Table2[[#This Row],[Event]]="Goal",Table2[[#This Row],[Hscore]]&amp;"-"&amp;Table2[[#This Row],[Uscore]],"")</f>
        <v/>
      </c>
      <c r="U682">
        <v>1727</v>
      </c>
      <c r="V682" s="1">
        <f>Table2[[#This Row],[GameTime]]-(Table2[[#This Row],[period]]-1)*1200</f>
        <v>527</v>
      </c>
      <c r="W682" s="1">
        <f>ROUNDDOWN(Table2[[#This Row],[Time]]/60,0)</f>
        <v>8</v>
      </c>
      <c r="X682" s="1">
        <f>ROUNDDOWN((Table2[[#This Row],[Time]]/60-Table2[[#This Row],[Time2]])*60,0)</f>
        <v>47</v>
      </c>
      <c r="Y682" s="1" t="str">
        <f>IF(Table2[[#This Row],[Time2]]&lt;10,0&amp;Table2[[#This Row],[Time2]],Table2[[#This Row],[Time2]])</f>
        <v>08</v>
      </c>
      <c r="Z682" s="1">
        <f>IF(Table2[[#This Row],[Time3]]&lt;10,0&amp;Table2[[#This Row],[Time3]],Table2[[#This Row],[Time3]])</f>
        <v>47</v>
      </c>
      <c r="AA682" s="2" t="str">
        <f>Table2[[#This Row],[Time4]]&amp;":"&amp;Table2[[#This Row],[Time5]]</f>
        <v>08:47</v>
      </c>
      <c r="AB682" s="1" cm="1">
        <f t="array" ref="AB682">IFERROR(IF(Table2[[#This Row],[code]]="","",_xlfn.IFS(AND(Table2[[#This Row],[code]]&lt;400,Table2[[#This Row],[code]]&lt;&gt;""),2,Table2[[#This Row],[code]]&gt;500,4)),"")</f>
        <v>2</v>
      </c>
      <c r="AC682" s="1">
        <f>IF(Table2[[#This Row],[Event]]="Penalty",Table2[[#This Row],[number]],IF(Table2[[#This Row],[Event]]="Time-Out",401,""))</f>
        <v>201</v>
      </c>
      <c r="AD682" s="1">
        <f>ROW(A681)</f>
        <v>681</v>
      </c>
      <c r="AE682" s="1">
        <f>COUNTIFS(Table2[GameID],Table2[[#This Row],[GameID]],Table2[Column1],"&lt;="&amp;Table2[[#This Row],[Column1]])-1</f>
        <v>6</v>
      </c>
    </row>
    <row r="683" spans="1:31" x14ac:dyDescent="0.45">
      <c r="A683" t="s">
        <v>342</v>
      </c>
      <c r="B683" t="str">
        <f>_xlfn.TEXTBEFORE(Table2[[#This Row],[Kamp]]," - ")</f>
        <v>Hafnia FC</v>
      </c>
      <c r="C683" t="str">
        <f>_xlfn.TEXTAFTER(Table2[[#This Row],[Kamp]],"- ")</f>
        <v>Copenhagen FC</v>
      </c>
      <c r="D683">
        <v>44896</v>
      </c>
      <c r="E683">
        <v>35345</v>
      </c>
      <c r="F683">
        <v>20222023</v>
      </c>
      <c r="G683" t="s">
        <v>17</v>
      </c>
      <c r="H683" t="s">
        <v>667</v>
      </c>
      <c r="I683" t="s">
        <v>677</v>
      </c>
      <c r="J683">
        <v>2</v>
      </c>
      <c r="K683">
        <v>29513</v>
      </c>
      <c r="L683">
        <v>1</v>
      </c>
      <c r="M683" t="s">
        <v>630</v>
      </c>
      <c r="N683" t="s">
        <v>240</v>
      </c>
      <c r="O683" t="s">
        <v>252</v>
      </c>
      <c r="P683">
        <v>3</v>
      </c>
      <c r="Q683">
        <v>63</v>
      </c>
      <c r="R683">
        <f>SUMIFS(Table2[number],Table2[Event],"Goal",Table2[H/U],"HOME",Table2[GameID],Table2[[#This Row],[GameID]],Table2[GameTime],"&lt;="&amp;Table2[[#This Row],[GameTime]])</f>
        <v>2</v>
      </c>
      <c r="S683">
        <f>SUMIFS(Table2[number],Table2[Event],"Goal",Table2[H/U],"AWAY",Table2[GameID],Table2[[#This Row],[GameID]],Table2[GameTime],"&lt;="&amp;Table2[[#This Row],[GameTime]])</f>
        <v>4</v>
      </c>
      <c r="T683" t="str">
        <f>IF(Table2[[#This Row],[Event]]="Goal",Table2[[#This Row],[Hscore]]&amp;"-"&amp;Table2[[#This Row],[Uscore]],"")</f>
        <v>2-4</v>
      </c>
      <c r="U683">
        <v>2074</v>
      </c>
      <c r="V683" s="1">
        <f>Table2[[#This Row],[GameTime]]-(Table2[[#This Row],[period]]-1)*1200</f>
        <v>874</v>
      </c>
      <c r="W683" s="1">
        <f>ROUNDDOWN(Table2[[#This Row],[Time]]/60,0)</f>
        <v>14</v>
      </c>
      <c r="X683" s="1">
        <f>ROUNDDOWN((Table2[[#This Row],[Time]]/60-Table2[[#This Row],[Time2]])*60,0)</f>
        <v>34</v>
      </c>
      <c r="Y683" s="1">
        <f>IF(Table2[[#This Row],[Time2]]&lt;10,0&amp;Table2[[#This Row],[Time2]],Table2[[#This Row],[Time2]])</f>
        <v>14</v>
      </c>
      <c r="Z683" s="1">
        <f>IF(Table2[[#This Row],[Time3]]&lt;10,0&amp;Table2[[#This Row],[Time3]],Table2[[#This Row],[Time3]])</f>
        <v>34</v>
      </c>
      <c r="AA683" s="2" t="str">
        <f>Table2[[#This Row],[Time4]]&amp;":"&amp;Table2[[#This Row],[Time5]]</f>
        <v>14:34</v>
      </c>
      <c r="AB683" s="1" t="str" cm="1">
        <f t="array" ref="AB683">IFERROR(IF(Table2[[#This Row],[code]]="","",_xlfn.IFS(AND(Table2[[#This Row],[code]]&lt;400,Table2[[#This Row],[code]]&lt;&gt;""),2,Table2[[#This Row],[code]]&gt;500,4)),"")</f>
        <v/>
      </c>
      <c r="AC683" s="1" t="str">
        <f>IF(Table2[[#This Row],[Event]]="Penalty",Table2[[#This Row],[number]],IF(Table2[[#This Row],[Event]]="Time-Out",401,""))</f>
        <v/>
      </c>
      <c r="AD683" s="1">
        <f>ROW(A682)</f>
        <v>682</v>
      </c>
      <c r="AE683" s="1">
        <f>COUNTIFS(Table2[GameID],Table2[[#This Row],[GameID]],Table2[Column1],"&lt;="&amp;Table2[[#This Row],[Column1]])-1</f>
        <v>7</v>
      </c>
    </row>
    <row r="684" spans="1:31" x14ac:dyDescent="0.45">
      <c r="A684" t="s">
        <v>342</v>
      </c>
      <c r="B684" t="str">
        <f>_xlfn.TEXTBEFORE(Table2[[#This Row],[Kamp]]," - ")</f>
        <v>Hafnia FC</v>
      </c>
      <c r="C684" t="str">
        <f>_xlfn.TEXTAFTER(Table2[[#This Row],[Kamp]],"- ")</f>
        <v>Copenhagen FC</v>
      </c>
      <c r="D684">
        <v>44896</v>
      </c>
      <c r="E684">
        <v>35345</v>
      </c>
      <c r="F684">
        <v>20222023</v>
      </c>
      <c r="G684" t="s">
        <v>17</v>
      </c>
      <c r="H684" t="s">
        <v>667</v>
      </c>
      <c r="I684" t="s">
        <v>677</v>
      </c>
      <c r="J684">
        <v>2</v>
      </c>
      <c r="K684">
        <v>29513</v>
      </c>
      <c r="L684">
        <v>1</v>
      </c>
      <c r="M684" t="s">
        <v>630</v>
      </c>
      <c r="N684" t="s">
        <v>245</v>
      </c>
      <c r="O684" t="s">
        <v>276</v>
      </c>
      <c r="P684">
        <v>22</v>
      </c>
      <c r="Q684">
        <v>9</v>
      </c>
      <c r="R684">
        <f>SUMIFS(Table2[number],Table2[Event],"Goal",Table2[H/U],"HOME",Table2[GameID],Table2[[#This Row],[GameID]],Table2[GameTime],"&lt;="&amp;Table2[[#This Row],[GameTime]])</f>
        <v>2</v>
      </c>
      <c r="S684">
        <f>SUMIFS(Table2[number],Table2[Event],"Goal",Table2[H/U],"AWAY",Table2[GameID],Table2[[#This Row],[GameID]],Table2[GameTime],"&lt;="&amp;Table2[[#This Row],[GameTime]])</f>
        <v>5</v>
      </c>
      <c r="T684" t="str">
        <f>IF(Table2[[#This Row],[Event]]="Goal",Table2[[#This Row],[Hscore]]&amp;"-"&amp;Table2[[#This Row],[Uscore]],"")</f>
        <v>2-5</v>
      </c>
      <c r="U684">
        <v>2110</v>
      </c>
      <c r="V684" s="1">
        <f>Table2[[#This Row],[GameTime]]-(Table2[[#This Row],[period]]-1)*1200</f>
        <v>910</v>
      </c>
      <c r="W684" s="1">
        <f>ROUNDDOWN(Table2[[#This Row],[Time]]/60,0)</f>
        <v>15</v>
      </c>
      <c r="X684" s="1">
        <f>ROUNDDOWN((Table2[[#This Row],[Time]]/60-Table2[[#This Row],[Time2]])*60,0)</f>
        <v>9</v>
      </c>
      <c r="Y684" s="1">
        <f>IF(Table2[[#This Row],[Time2]]&lt;10,0&amp;Table2[[#This Row],[Time2]],Table2[[#This Row],[Time2]])</f>
        <v>15</v>
      </c>
      <c r="Z684" s="1" t="str">
        <f>IF(Table2[[#This Row],[Time3]]&lt;10,0&amp;Table2[[#This Row],[Time3]],Table2[[#This Row],[Time3]])</f>
        <v>09</v>
      </c>
      <c r="AA684" s="2" t="str">
        <f>Table2[[#This Row],[Time4]]&amp;":"&amp;Table2[[#This Row],[Time5]]</f>
        <v>15:09</v>
      </c>
      <c r="AB684" s="1" t="str" cm="1">
        <f t="array" ref="AB684">IFERROR(IF(Table2[[#This Row],[code]]="","",_xlfn.IFS(AND(Table2[[#This Row],[code]]&lt;400,Table2[[#This Row],[code]]&lt;&gt;""),2,Table2[[#This Row],[code]]&gt;500,4)),"")</f>
        <v/>
      </c>
      <c r="AC684" s="1" t="str">
        <f>IF(Table2[[#This Row],[Event]]="Penalty",Table2[[#This Row],[number]],IF(Table2[[#This Row],[Event]]="Time-Out",401,""))</f>
        <v/>
      </c>
      <c r="AD684" s="1">
        <f>ROW(A683)</f>
        <v>683</v>
      </c>
      <c r="AE684" s="1">
        <f>COUNTIFS(Table2[GameID],Table2[[#This Row],[GameID]],Table2[Column1],"&lt;="&amp;Table2[[#This Row],[Column1]])-1</f>
        <v>8</v>
      </c>
    </row>
    <row r="685" spans="1:31" x14ac:dyDescent="0.45">
      <c r="A685" t="s">
        <v>342</v>
      </c>
      <c r="B685" t="str">
        <f>_xlfn.TEXTBEFORE(Table2[[#This Row],[Kamp]]," - ")</f>
        <v>Hafnia FC</v>
      </c>
      <c r="C685" t="str">
        <f>_xlfn.TEXTAFTER(Table2[[#This Row],[Kamp]],"- ")</f>
        <v>Copenhagen FC</v>
      </c>
      <c r="D685">
        <v>44896</v>
      </c>
      <c r="E685">
        <v>35345</v>
      </c>
      <c r="F685">
        <v>20222023</v>
      </c>
      <c r="G685" t="s">
        <v>17</v>
      </c>
      <c r="H685" t="s">
        <v>667</v>
      </c>
      <c r="I685" t="s">
        <v>677</v>
      </c>
      <c r="J685">
        <v>2</v>
      </c>
      <c r="K685">
        <v>29513</v>
      </c>
      <c r="L685">
        <v>1</v>
      </c>
      <c r="M685" t="s">
        <v>630</v>
      </c>
      <c r="N685" t="s">
        <v>254</v>
      </c>
      <c r="O685" t="s">
        <v>634</v>
      </c>
      <c r="P685">
        <v>77</v>
      </c>
      <c r="Q685" t="s">
        <v>634</v>
      </c>
      <c r="R685">
        <f>SUMIFS(Table2[number],Table2[Event],"Goal",Table2[H/U],"HOME",Table2[GameID],Table2[[#This Row],[GameID]],Table2[GameTime],"&lt;="&amp;Table2[[#This Row],[GameTime]])</f>
        <v>2</v>
      </c>
      <c r="S685">
        <f>SUMIFS(Table2[number],Table2[Event],"Goal",Table2[H/U],"AWAY",Table2[GameID],Table2[[#This Row],[GameID]],Table2[GameTime],"&lt;="&amp;Table2[[#This Row],[GameTime]])</f>
        <v>6</v>
      </c>
      <c r="T685" t="str">
        <f>IF(Table2[[#This Row],[Event]]="Goal",Table2[[#This Row],[Hscore]]&amp;"-"&amp;Table2[[#This Row],[Uscore]],"")</f>
        <v>2-6</v>
      </c>
      <c r="U685">
        <v>2163</v>
      </c>
      <c r="V685" s="1">
        <f>Table2[[#This Row],[GameTime]]-(Table2[[#This Row],[period]]-1)*1200</f>
        <v>963</v>
      </c>
      <c r="W685" s="1">
        <f>ROUNDDOWN(Table2[[#This Row],[Time]]/60,0)</f>
        <v>16</v>
      </c>
      <c r="X685" s="1">
        <f>ROUNDDOWN((Table2[[#This Row],[Time]]/60-Table2[[#This Row],[Time2]])*60,0)</f>
        <v>3</v>
      </c>
      <c r="Y685" s="1">
        <f>IF(Table2[[#This Row],[Time2]]&lt;10,0&amp;Table2[[#This Row],[Time2]],Table2[[#This Row],[Time2]])</f>
        <v>16</v>
      </c>
      <c r="Z685" s="1" t="str">
        <f>IF(Table2[[#This Row],[Time3]]&lt;10,0&amp;Table2[[#This Row],[Time3]],Table2[[#This Row],[Time3]])</f>
        <v>03</v>
      </c>
      <c r="AA685" s="2" t="str">
        <f>Table2[[#This Row],[Time4]]&amp;":"&amp;Table2[[#This Row],[Time5]]</f>
        <v>16:03</v>
      </c>
      <c r="AB685" s="1" t="str" cm="1">
        <f t="array" ref="AB685">IFERROR(IF(Table2[[#This Row],[code]]="","",_xlfn.IFS(AND(Table2[[#This Row],[code]]&lt;400,Table2[[#This Row],[code]]&lt;&gt;""),2,Table2[[#This Row],[code]]&gt;500,4)),"")</f>
        <v/>
      </c>
      <c r="AC685" s="1" t="str">
        <f>IF(Table2[[#This Row],[Event]]="Penalty",Table2[[#This Row],[number]],IF(Table2[[#This Row],[Event]]="Time-Out",401,""))</f>
        <v/>
      </c>
      <c r="AD685" s="1">
        <f>ROW(A684)</f>
        <v>684</v>
      </c>
      <c r="AE685" s="1">
        <f>COUNTIFS(Table2[GameID],Table2[[#This Row],[GameID]],Table2[Column1],"&lt;="&amp;Table2[[#This Row],[Column1]])-1</f>
        <v>9</v>
      </c>
    </row>
    <row r="686" spans="1:31" x14ac:dyDescent="0.45">
      <c r="A686" t="s">
        <v>342</v>
      </c>
      <c r="B686" t="str">
        <f>_xlfn.TEXTBEFORE(Table2[[#This Row],[Kamp]]," - ")</f>
        <v>Hafnia FC</v>
      </c>
      <c r="C686" t="str">
        <f>_xlfn.TEXTAFTER(Table2[[#This Row],[Kamp]],"- ")</f>
        <v>Copenhagen FC</v>
      </c>
      <c r="D686">
        <v>44896</v>
      </c>
      <c r="E686">
        <v>35345</v>
      </c>
      <c r="F686">
        <v>20222023</v>
      </c>
      <c r="G686" t="s">
        <v>17</v>
      </c>
      <c r="H686" t="s">
        <v>663</v>
      </c>
      <c r="I686" t="s">
        <v>678</v>
      </c>
      <c r="J686">
        <v>3</v>
      </c>
      <c r="K686">
        <v>29510</v>
      </c>
      <c r="L686">
        <v>201</v>
      </c>
      <c r="M686" t="s">
        <v>631</v>
      </c>
      <c r="N686" t="s">
        <v>309</v>
      </c>
      <c r="O686" t="s">
        <v>634</v>
      </c>
      <c r="P686">
        <v>20</v>
      </c>
      <c r="Q686" t="s">
        <v>634</v>
      </c>
      <c r="R686">
        <f>SUMIFS(Table2[number],Table2[Event],"Goal",Table2[H/U],"HOME",Table2[GameID],Table2[[#This Row],[GameID]],Table2[GameTime],"&lt;="&amp;Table2[[#This Row],[GameTime]])</f>
        <v>2</v>
      </c>
      <c r="S686">
        <f>SUMIFS(Table2[number],Table2[Event],"Goal",Table2[H/U],"AWAY",Table2[GameID],Table2[[#This Row],[GameID]],Table2[GameTime],"&lt;="&amp;Table2[[#This Row],[GameTime]])</f>
        <v>6</v>
      </c>
      <c r="T686" t="str">
        <f>IF(Table2[[#This Row],[Event]]="Goal",Table2[[#This Row],[Hscore]]&amp;"-"&amp;Table2[[#This Row],[Uscore]],"")</f>
        <v/>
      </c>
      <c r="U686">
        <v>2739</v>
      </c>
      <c r="V686" s="1">
        <f>Table2[[#This Row],[GameTime]]-(Table2[[#This Row],[period]]-1)*1200</f>
        <v>339</v>
      </c>
      <c r="W686" s="1">
        <f>ROUNDDOWN(Table2[[#This Row],[Time]]/60,0)</f>
        <v>5</v>
      </c>
      <c r="X686" s="1">
        <f>ROUNDDOWN((Table2[[#This Row],[Time]]/60-Table2[[#This Row],[Time2]])*60,0)</f>
        <v>39</v>
      </c>
      <c r="Y686" s="1" t="str">
        <f>IF(Table2[[#This Row],[Time2]]&lt;10,0&amp;Table2[[#This Row],[Time2]],Table2[[#This Row],[Time2]])</f>
        <v>05</v>
      </c>
      <c r="Z686" s="1">
        <f>IF(Table2[[#This Row],[Time3]]&lt;10,0&amp;Table2[[#This Row],[Time3]],Table2[[#This Row],[Time3]])</f>
        <v>39</v>
      </c>
      <c r="AA686" s="2" t="str">
        <f>Table2[[#This Row],[Time4]]&amp;":"&amp;Table2[[#This Row],[Time5]]</f>
        <v>05:39</v>
      </c>
      <c r="AB686" s="1" cm="1">
        <f t="array" ref="AB686">IFERROR(IF(Table2[[#This Row],[code]]="","",_xlfn.IFS(AND(Table2[[#This Row],[code]]&lt;400,Table2[[#This Row],[code]]&lt;&gt;""),2,Table2[[#This Row],[code]]&gt;500,4)),"")</f>
        <v>2</v>
      </c>
      <c r="AC686" s="1">
        <f>IF(Table2[[#This Row],[Event]]="Penalty",Table2[[#This Row],[number]],IF(Table2[[#This Row],[Event]]="Time-Out",401,""))</f>
        <v>201</v>
      </c>
      <c r="AD686" s="1">
        <f>ROW(A685)</f>
        <v>685</v>
      </c>
      <c r="AE686" s="1">
        <f>COUNTIFS(Table2[GameID],Table2[[#This Row],[GameID]],Table2[Column1],"&lt;="&amp;Table2[[#This Row],[Column1]])-1</f>
        <v>10</v>
      </c>
    </row>
    <row r="687" spans="1:31" x14ac:dyDescent="0.45">
      <c r="A687" t="s">
        <v>342</v>
      </c>
      <c r="B687" t="str">
        <f>_xlfn.TEXTBEFORE(Table2[[#This Row],[Kamp]]," - ")</f>
        <v>Hafnia FC</v>
      </c>
      <c r="C687" t="str">
        <f>_xlfn.TEXTAFTER(Table2[[#This Row],[Kamp]],"- ")</f>
        <v>Copenhagen FC</v>
      </c>
      <c r="D687">
        <v>44896</v>
      </c>
      <c r="E687">
        <v>35345</v>
      </c>
      <c r="F687">
        <v>20222023</v>
      </c>
      <c r="G687" t="s">
        <v>17</v>
      </c>
      <c r="H687" t="s">
        <v>667</v>
      </c>
      <c r="I687" t="s">
        <v>677</v>
      </c>
      <c r="J687">
        <v>3</v>
      </c>
      <c r="K687">
        <v>29513</v>
      </c>
      <c r="L687">
        <v>1</v>
      </c>
      <c r="M687" t="s">
        <v>630</v>
      </c>
      <c r="N687" t="s">
        <v>252</v>
      </c>
      <c r="O687" t="s">
        <v>248</v>
      </c>
      <c r="P687">
        <v>63</v>
      </c>
      <c r="Q687">
        <v>31</v>
      </c>
      <c r="R687">
        <f>SUMIFS(Table2[number],Table2[Event],"Goal",Table2[H/U],"HOME",Table2[GameID],Table2[[#This Row],[GameID]],Table2[GameTime],"&lt;="&amp;Table2[[#This Row],[GameTime]])</f>
        <v>2</v>
      </c>
      <c r="S687">
        <f>SUMIFS(Table2[number],Table2[Event],"Goal",Table2[H/U],"AWAY",Table2[GameID],Table2[[#This Row],[GameID]],Table2[GameTime],"&lt;="&amp;Table2[[#This Row],[GameTime]])</f>
        <v>7</v>
      </c>
      <c r="T687" t="str">
        <f>IF(Table2[[#This Row],[Event]]="Goal",Table2[[#This Row],[Hscore]]&amp;"-"&amp;Table2[[#This Row],[Uscore]],"")</f>
        <v>2-7</v>
      </c>
      <c r="U687">
        <v>2800</v>
      </c>
      <c r="V687" s="1">
        <f>Table2[[#This Row],[GameTime]]-(Table2[[#This Row],[period]]-1)*1200</f>
        <v>400</v>
      </c>
      <c r="W687" s="1">
        <f>ROUNDDOWN(Table2[[#This Row],[Time]]/60,0)</f>
        <v>6</v>
      </c>
      <c r="X687" s="1">
        <f>ROUNDDOWN((Table2[[#This Row],[Time]]/60-Table2[[#This Row],[Time2]])*60,0)</f>
        <v>40</v>
      </c>
      <c r="Y687" s="1" t="str">
        <f>IF(Table2[[#This Row],[Time2]]&lt;10,0&amp;Table2[[#This Row],[Time2]],Table2[[#This Row],[Time2]])</f>
        <v>06</v>
      </c>
      <c r="Z687" s="1">
        <f>IF(Table2[[#This Row],[Time3]]&lt;10,0&amp;Table2[[#This Row],[Time3]],Table2[[#This Row],[Time3]])</f>
        <v>40</v>
      </c>
      <c r="AA687" s="2" t="str">
        <f>Table2[[#This Row],[Time4]]&amp;":"&amp;Table2[[#This Row],[Time5]]</f>
        <v>06:40</v>
      </c>
      <c r="AB687" s="1" t="str" cm="1">
        <f t="array" ref="AB687">IFERROR(IF(Table2[[#This Row],[code]]="","",_xlfn.IFS(AND(Table2[[#This Row],[code]]&lt;400,Table2[[#This Row],[code]]&lt;&gt;""),2,Table2[[#This Row],[code]]&gt;500,4)),"")</f>
        <v/>
      </c>
      <c r="AC687" s="1" t="str">
        <f>IF(Table2[[#This Row],[Event]]="Penalty",Table2[[#This Row],[number]],IF(Table2[[#This Row],[Event]]="Time-Out",401,""))</f>
        <v/>
      </c>
      <c r="AD687" s="1">
        <f>ROW(A686)</f>
        <v>686</v>
      </c>
      <c r="AE687" s="1">
        <f>COUNTIFS(Table2[GameID],Table2[[#This Row],[GameID]],Table2[Column1],"&lt;="&amp;Table2[[#This Row],[Column1]])-1</f>
        <v>11</v>
      </c>
    </row>
    <row r="688" spans="1:31" x14ac:dyDescent="0.45">
      <c r="A688" t="s">
        <v>342</v>
      </c>
      <c r="B688" t="str">
        <f>_xlfn.TEXTBEFORE(Table2[[#This Row],[Kamp]]," - ")</f>
        <v>Hafnia FC</v>
      </c>
      <c r="C688" t="str">
        <f>_xlfn.TEXTAFTER(Table2[[#This Row],[Kamp]],"- ")</f>
        <v>Copenhagen FC</v>
      </c>
      <c r="D688">
        <v>44896</v>
      </c>
      <c r="E688">
        <v>35345</v>
      </c>
      <c r="F688">
        <v>20222023</v>
      </c>
      <c r="G688" t="s">
        <v>17</v>
      </c>
      <c r="H688" t="s">
        <v>663</v>
      </c>
      <c r="I688" t="s">
        <v>678</v>
      </c>
      <c r="J688">
        <v>3</v>
      </c>
      <c r="K688">
        <v>29510</v>
      </c>
      <c r="L688">
        <v>208</v>
      </c>
      <c r="M688" t="s">
        <v>631</v>
      </c>
      <c r="N688" t="s">
        <v>119</v>
      </c>
      <c r="O688" t="s">
        <v>634</v>
      </c>
      <c r="P688">
        <v>72</v>
      </c>
      <c r="Q688" t="s">
        <v>634</v>
      </c>
      <c r="R688">
        <f>SUMIFS(Table2[number],Table2[Event],"Goal",Table2[H/U],"HOME",Table2[GameID],Table2[[#This Row],[GameID]],Table2[GameTime],"&lt;="&amp;Table2[[#This Row],[GameTime]])</f>
        <v>2</v>
      </c>
      <c r="S688">
        <f>SUMIFS(Table2[number],Table2[Event],"Goal",Table2[H/U],"AWAY",Table2[GameID],Table2[[#This Row],[GameID]],Table2[GameTime],"&lt;="&amp;Table2[[#This Row],[GameTime]])</f>
        <v>7</v>
      </c>
      <c r="T688" t="str">
        <f>IF(Table2[[#This Row],[Event]]="Goal",Table2[[#This Row],[Hscore]]&amp;"-"&amp;Table2[[#This Row],[Uscore]],"")</f>
        <v/>
      </c>
      <c r="U688">
        <v>3049</v>
      </c>
      <c r="V688" s="1">
        <f>Table2[[#This Row],[GameTime]]-(Table2[[#This Row],[period]]-1)*1200</f>
        <v>649</v>
      </c>
      <c r="W688" s="1">
        <f>ROUNDDOWN(Table2[[#This Row],[Time]]/60,0)</f>
        <v>10</v>
      </c>
      <c r="X688" s="1">
        <f>ROUNDDOWN((Table2[[#This Row],[Time]]/60-Table2[[#This Row],[Time2]])*60,0)</f>
        <v>49</v>
      </c>
      <c r="Y688" s="1">
        <f>IF(Table2[[#This Row],[Time2]]&lt;10,0&amp;Table2[[#This Row],[Time2]],Table2[[#This Row],[Time2]])</f>
        <v>10</v>
      </c>
      <c r="Z688" s="1">
        <f>IF(Table2[[#This Row],[Time3]]&lt;10,0&amp;Table2[[#This Row],[Time3]],Table2[[#This Row],[Time3]])</f>
        <v>49</v>
      </c>
      <c r="AA688" s="2" t="str">
        <f>Table2[[#This Row],[Time4]]&amp;":"&amp;Table2[[#This Row],[Time5]]</f>
        <v>10:49</v>
      </c>
      <c r="AB688" s="1" cm="1">
        <f t="array" ref="AB688">IFERROR(IF(Table2[[#This Row],[code]]="","",_xlfn.IFS(AND(Table2[[#This Row],[code]]&lt;400,Table2[[#This Row],[code]]&lt;&gt;""),2,Table2[[#This Row],[code]]&gt;500,4)),"")</f>
        <v>2</v>
      </c>
      <c r="AC688" s="1">
        <f>IF(Table2[[#This Row],[Event]]="Penalty",Table2[[#This Row],[number]],IF(Table2[[#This Row],[Event]]="Time-Out",401,""))</f>
        <v>208</v>
      </c>
      <c r="AD688" s="1">
        <f>ROW(A687)</f>
        <v>687</v>
      </c>
      <c r="AE688" s="1">
        <f>COUNTIFS(Table2[GameID],Table2[[#This Row],[GameID]],Table2[Column1],"&lt;="&amp;Table2[[#This Row],[Column1]])-1</f>
        <v>12</v>
      </c>
    </row>
    <row r="689" spans="1:31" x14ac:dyDescent="0.45">
      <c r="A689" t="s">
        <v>342</v>
      </c>
      <c r="B689" t="str">
        <f>_xlfn.TEXTBEFORE(Table2[[#This Row],[Kamp]]," - ")</f>
        <v>Hafnia FC</v>
      </c>
      <c r="C689" t="str">
        <f>_xlfn.TEXTAFTER(Table2[[#This Row],[Kamp]],"- ")</f>
        <v>Copenhagen FC</v>
      </c>
      <c r="D689">
        <v>44896</v>
      </c>
      <c r="E689">
        <v>35345</v>
      </c>
      <c r="F689">
        <v>20222023</v>
      </c>
      <c r="G689" t="s">
        <v>17</v>
      </c>
      <c r="H689" t="s">
        <v>667</v>
      </c>
      <c r="I689" t="s">
        <v>677</v>
      </c>
      <c r="J689">
        <v>3</v>
      </c>
      <c r="K689">
        <v>29513</v>
      </c>
      <c r="L689">
        <v>1</v>
      </c>
      <c r="M689" t="s">
        <v>630</v>
      </c>
      <c r="N689" t="s">
        <v>245</v>
      </c>
      <c r="O689" t="s">
        <v>240</v>
      </c>
      <c r="P689">
        <v>22</v>
      </c>
      <c r="Q689">
        <v>3</v>
      </c>
      <c r="R689">
        <f>SUMIFS(Table2[number],Table2[Event],"Goal",Table2[H/U],"HOME",Table2[GameID],Table2[[#This Row],[GameID]],Table2[GameTime],"&lt;="&amp;Table2[[#This Row],[GameTime]])</f>
        <v>2</v>
      </c>
      <c r="S689">
        <f>SUMIFS(Table2[number],Table2[Event],"Goal",Table2[H/U],"AWAY",Table2[GameID],Table2[[#This Row],[GameID]],Table2[GameTime],"&lt;="&amp;Table2[[#This Row],[GameTime]])</f>
        <v>8</v>
      </c>
      <c r="T689" t="str">
        <f>IF(Table2[[#This Row],[Event]]="Goal",Table2[[#This Row],[Hscore]]&amp;"-"&amp;Table2[[#This Row],[Uscore]],"")</f>
        <v>2-8</v>
      </c>
      <c r="U689">
        <v>3102</v>
      </c>
      <c r="V689" s="1">
        <f>Table2[[#This Row],[GameTime]]-(Table2[[#This Row],[period]]-1)*1200</f>
        <v>702</v>
      </c>
      <c r="W689" s="1">
        <f>ROUNDDOWN(Table2[[#This Row],[Time]]/60,0)</f>
        <v>11</v>
      </c>
      <c r="X689" s="1">
        <f>ROUNDDOWN((Table2[[#This Row],[Time]]/60-Table2[[#This Row],[Time2]])*60,0)</f>
        <v>42</v>
      </c>
      <c r="Y689" s="1">
        <f>IF(Table2[[#This Row],[Time2]]&lt;10,0&amp;Table2[[#This Row],[Time2]],Table2[[#This Row],[Time2]])</f>
        <v>11</v>
      </c>
      <c r="Z689" s="1">
        <f>IF(Table2[[#This Row],[Time3]]&lt;10,0&amp;Table2[[#This Row],[Time3]],Table2[[#This Row],[Time3]])</f>
        <v>42</v>
      </c>
      <c r="AA689" s="2" t="str">
        <f>Table2[[#This Row],[Time4]]&amp;":"&amp;Table2[[#This Row],[Time5]]</f>
        <v>11:42</v>
      </c>
      <c r="AB689" s="1" t="str" cm="1">
        <f t="array" ref="AB689">IFERROR(IF(Table2[[#This Row],[code]]="","",_xlfn.IFS(AND(Table2[[#This Row],[code]]&lt;400,Table2[[#This Row],[code]]&lt;&gt;""),2,Table2[[#This Row],[code]]&gt;500,4)),"")</f>
        <v/>
      </c>
      <c r="AC689" s="1" t="str">
        <f>IF(Table2[[#This Row],[Event]]="Penalty",Table2[[#This Row],[number]],IF(Table2[[#This Row],[Event]]="Time-Out",401,""))</f>
        <v/>
      </c>
      <c r="AD689" s="1">
        <f>ROW(A688)</f>
        <v>688</v>
      </c>
      <c r="AE689" s="1">
        <f>COUNTIFS(Table2[GameID],Table2[[#This Row],[GameID]],Table2[Column1],"&lt;="&amp;Table2[[#This Row],[Column1]])-1</f>
        <v>13</v>
      </c>
    </row>
    <row r="690" spans="1:31" x14ac:dyDescent="0.45">
      <c r="A690" t="s">
        <v>342</v>
      </c>
      <c r="B690" t="str">
        <f>_xlfn.TEXTBEFORE(Table2[[#This Row],[Kamp]]," - ")</f>
        <v>Hafnia FC</v>
      </c>
      <c r="C690" t="str">
        <f>_xlfn.TEXTAFTER(Table2[[#This Row],[Kamp]],"- ")</f>
        <v>Copenhagen FC</v>
      </c>
      <c r="D690">
        <v>44896</v>
      </c>
      <c r="E690">
        <v>35345</v>
      </c>
      <c r="F690">
        <v>20222023</v>
      </c>
      <c r="G690" t="s">
        <v>17</v>
      </c>
      <c r="H690" t="s">
        <v>663</v>
      </c>
      <c r="I690" t="s">
        <v>678</v>
      </c>
      <c r="J690">
        <v>3</v>
      </c>
      <c r="K690">
        <v>29510</v>
      </c>
      <c r="L690">
        <v>213</v>
      </c>
      <c r="M690" t="s">
        <v>631</v>
      </c>
      <c r="N690" t="s">
        <v>123</v>
      </c>
      <c r="O690" t="s">
        <v>634</v>
      </c>
      <c r="P690">
        <v>92</v>
      </c>
      <c r="Q690" t="s">
        <v>634</v>
      </c>
      <c r="R690">
        <f>SUMIFS(Table2[number],Table2[Event],"Goal",Table2[H/U],"HOME",Table2[GameID],Table2[[#This Row],[GameID]],Table2[GameTime],"&lt;="&amp;Table2[[#This Row],[GameTime]])</f>
        <v>2</v>
      </c>
      <c r="S690">
        <f>SUMIFS(Table2[number],Table2[Event],"Goal",Table2[H/U],"AWAY",Table2[GameID],Table2[[#This Row],[GameID]],Table2[GameTime],"&lt;="&amp;Table2[[#This Row],[GameTime]])</f>
        <v>8</v>
      </c>
      <c r="T690" t="str">
        <f>IF(Table2[[#This Row],[Event]]="Goal",Table2[[#This Row],[Hscore]]&amp;"-"&amp;Table2[[#This Row],[Uscore]],"")</f>
        <v/>
      </c>
      <c r="U690">
        <v>3131</v>
      </c>
      <c r="V690" s="1">
        <f>Table2[[#This Row],[GameTime]]-(Table2[[#This Row],[period]]-1)*1200</f>
        <v>731</v>
      </c>
      <c r="W690" s="1">
        <f>ROUNDDOWN(Table2[[#This Row],[Time]]/60,0)</f>
        <v>12</v>
      </c>
      <c r="X690" s="1">
        <f>ROUNDDOWN((Table2[[#This Row],[Time]]/60-Table2[[#This Row],[Time2]])*60,0)</f>
        <v>11</v>
      </c>
      <c r="Y690" s="1">
        <f>IF(Table2[[#This Row],[Time2]]&lt;10,0&amp;Table2[[#This Row],[Time2]],Table2[[#This Row],[Time2]])</f>
        <v>12</v>
      </c>
      <c r="Z690" s="1">
        <f>IF(Table2[[#This Row],[Time3]]&lt;10,0&amp;Table2[[#This Row],[Time3]],Table2[[#This Row],[Time3]])</f>
        <v>11</v>
      </c>
      <c r="AA690" s="2" t="str">
        <f>Table2[[#This Row],[Time4]]&amp;":"&amp;Table2[[#This Row],[Time5]]</f>
        <v>12:11</v>
      </c>
      <c r="AB690" s="1" cm="1">
        <f t="array" ref="AB690">IFERROR(IF(Table2[[#This Row],[code]]="","",_xlfn.IFS(AND(Table2[[#This Row],[code]]&lt;400,Table2[[#This Row],[code]]&lt;&gt;""),2,Table2[[#This Row],[code]]&gt;500,4)),"")</f>
        <v>2</v>
      </c>
      <c r="AC690" s="1">
        <f>IF(Table2[[#This Row],[Event]]="Penalty",Table2[[#This Row],[number]],IF(Table2[[#This Row],[Event]]="Time-Out",401,""))</f>
        <v>213</v>
      </c>
      <c r="AD690" s="1">
        <f>ROW(A689)</f>
        <v>689</v>
      </c>
      <c r="AE690" s="1">
        <f>COUNTIFS(Table2[GameID],Table2[[#This Row],[GameID]],Table2[Column1],"&lt;="&amp;Table2[[#This Row],[Column1]])-1</f>
        <v>14</v>
      </c>
    </row>
    <row r="691" spans="1:31" x14ac:dyDescent="0.45">
      <c r="A691" t="s">
        <v>342</v>
      </c>
      <c r="B691" t="str">
        <f>_xlfn.TEXTBEFORE(Table2[[#This Row],[Kamp]]," - ")</f>
        <v>Hafnia FC</v>
      </c>
      <c r="C691" t="str">
        <f>_xlfn.TEXTAFTER(Table2[[#This Row],[Kamp]],"- ")</f>
        <v>Copenhagen FC</v>
      </c>
      <c r="D691">
        <v>44896</v>
      </c>
      <c r="E691">
        <v>35345</v>
      </c>
      <c r="F691">
        <v>20222023</v>
      </c>
      <c r="G691" t="s">
        <v>17</v>
      </c>
      <c r="H691" t="s">
        <v>667</v>
      </c>
      <c r="I691" t="s">
        <v>677</v>
      </c>
      <c r="J691">
        <v>3</v>
      </c>
      <c r="K691">
        <v>29513</v>
      </c>
      <c r="L691">
        <v>1</v>
      </c>
      <c r="M691" t="s">
        <v>630</v>
      </c>
      <c r="N691" t="s">
        <v>247</v>
      </c>
      <c r="O691" t="s">
        <v>244</v>
      </c>
      <c r="P691">
        <v>27</v>
      </c>
      <c r="Q691">
        <v>20</v>
      </c>
      <c r="R691">
        <f>SUMIFS(Table2[number],Table2[Event],"Goal",Table2[H/U],"HOME",Table2[GameID],Table2[[#This Row],[GameID]],Table2[GameTime],"&lt;="&amp;Table2[[#This Row],[GameTime]])</f>
        <v>2</v>
      </c>
      <c r="S691">
        <f>SUMIFS(Table2[number],Table2[Event],"Goal",Table2[H/U],"AWAY",Table2[GameID],Table2[[#This Row],[GameID]],Table2[GameTime],"&lt;="&amp;Table2[[#This Row],[GameTime]])</f>
        <v>9</v>
      </c>
      <c r="T691" t="str">
        <f>IF(Table2[[#This Row],[Event]]="Goal",Table2[[#This Row],[Hscore]]&amp;"-"&amp;Table2[[#This Row],[Uscore]],"")</f>
        <v>2-9</v>
      </c>
      <c r="U691">
        <v>3181</v>
      </c>
      <c r="V691" s="1">
        <f>Table2[[#This Row],[GameTime]]-(Table2[[#This Row],[period]]-1)*1200</f>
        <v>781</v>
      </c>
      <c r="W691" s="1">
        <f>ROUNDDOWN(Table2[[#This Row],[Time]]/60,0)</f>
        <v>13</v>
      </c>
      <c r="X691" s="1">
        <f>ROUNDDOWN((Table2[[#This Row],[Time]]/60-Table2[[#This Row],[Time2]])*60,0)</f>
        <v>1</v>
      </c>
      <c r="Y691" s="1">
        <f>IF(Table2[[#This Row],[Time2]]&lt;10,0&amp;Table2[[#This Row],[Time2]],Table2[[#This Row],[Time2]])</f>
        <v>13</v>
      </c>
      <c r="Z691" s="1" t="str">
        <f>IF(Table2[[#This Row],[Time3]]&lt;10,0&amp;Table2[[#This Row],[Time3]],Table2[[#This Row],[Time3]])</f>
        <v>01</v>
      </c>
      <c r="AA691" s="2" t="str">
        <f>Table2[[#This Row],[Time4]]&amp;":"&amp;Table2[[#This Row],[Time5]]</f>
        <v>13:01</v>
      </c>
      <c r="AB691" s="1" t="str" cm="1">
        <f t="array" ref="AB691">IFERROR(IF(Table2[[#This Row],[code]]="","",_xlfn.IFS(AND(Table2[[#This Row],[code]]&lt;400,Table2[[#This Row],[code]]&lt;&gt;""),2,Table2[[#This Row],[code]]&gt;500,4)),"")</f>
        <v/>
      </c>
      <c r="AC691" s="1" t="str">
        <f>IF(Table2[[#This Row],[Event]]="Penalty",Table2[[#This Row],[number]],IF(Table2[[#This Row],[Event]]="Time-Out",401,""))</f>
        <v/>
      </c>
      <c r="AD691" s="1">
        <f>ROW(A690)</f>
        <v>690</v>
      </c>
      <c r="AE691" s="1">
        <f>COUNTIFS(Table2[GameID],Table2[[#This Row],[GameID]],Table2[Column1],"&lt;="&amp;Table2[[#This Row],[Column1]])-1</f>
        <v>15</v>
      </c>
    </row>
    <row r="692" spans="1:31" x14ac:dyDescent="0.45">
      <c r="A692" t="s">
        <v>342</v>
      </c>
      <c r="B692" t="str">
        <f>_xlfn.TEXTBEFORE(Table2[[#This Row],[Kamp]]," - ")</f>
        <v>Hafnia FC</v>
      </c>
      <c r="C692" t="str">
        <f>_xlfn.TEXTAFTER(Table2[[#This Row],[Kamp]],"- ")</f>
        <v>Copenhagen FC</v>
      </c>
      <c r="D692">
        <v>44896</v>
      </c>
      <c r="E692">
        <v>35345</v>
      </c>
      <c r="F692">
        <v>20222023</v>
      </c>
      <c r="G692" t="s">
        <v>17</v>
      </c>
      <c r="H692" t="s">
        <v>663</v>
      </c>
      <c r="I692" t="s">
        <v>678</v>
      </c>
      <c r="J692">
        <v>3</v>
      </c>
      <c r="K692">
        <v>29510</v>
      </c>
      <c r="L692">
        <v>0</v>
      </c>
      <c r="M692" t="s">
        <v>631</v>
      </c>
      <c r="N692" t="s">
        <v>122</v>
      </c>
      <c r="O692" t="s">
        <v>634</v>
      </c>
      <c r="P692">
        <v>81</v>
      </c>
      <c r="Q692" t="s">
        <v>634</v>
      </c>
      <c r="R692">
        <f>SUMIFS(Table2[number],Table2[Event],"Goal",Table2[H/U],"HOME",Table2[GameID],Table2[[#This Row],[GameID]],Table2[GameTime],"&lt;="&amp;Table2[[#This Row],[GameTime]])</f>
        <v>2</v>
      </c>
      <c r="S692">
        <f>SUMIFS(Table2[number],Table2[Event],"Goal",Table2[H/U],"AWAY",Table2[GameID],Table2[[#This Row],[GameID]],Table2[GameTime],"&lt;="&amp;Table2[[#This Row],[GameTime]])</f>
        <v>9</v>
      </c>
      <c r="T692" t="str">
        <f>IF(Table2[[#This Row],[Event]]="Goal",Table2[[#This Row],[Hscore]]&amp;"-"&amp;Table2[[#This Row],[Uscore]],"")</f>
        <v/>
      </c>
      <c r="U692">
        <v>3466</v>
      </c>
      <c r="V692" s="1">
        <f>Table2[[#This Row],[GameTime]]-(Table2[[#This Row],[period]]-1)*1200</f>
        <v>1066</v>
      </c>
      <c r="W692" s="1">
        <f>ROUNDDOWN(Table2[[#This Row],[Time]]/60,0)</f>
        <v>17</v>
      </c>
      <c r="X692" s="1">
        <f>ROUNDDOWN((Table2[[#This Row],[Time]]/60-Table2[[#This Row],[Time2]])*60,0)</f>
        <v>45</v>
      </c>
      <c r="Y692" s="1">
        <f>IF(Table2[[#This Row],[Time2]]&lt;10,0&amp;Table2[[#This Row],[Time2]],Table2[[#This Row],[Time2]])</f>
        <v>17</v>
      </c>
      <c r="Z692" s="1">
        <f>IF(Table2[[#This Row],[Time3]]&lt;10,0&amp;Table2[[#This Row],[Time3]],Table2[[#This Row],[Time3]])</f>
        <v>45</v>
      </c>
      <c r="AA692" s="2" t="str">
        <f>Table2[[#This Row],[Time4]]&amp;":"&amp;Table2[[#This Row],[Time5]]</f>
        <v>17:45</v>
      </c>
      <c r="AB692" s="1" cm="1">
        <f t="array" ref="AB692">IFERROR(IF(Table2[[#This Row],[code]]="","",_xlfn.IFS(AND(Table2[[#This Row],[code]]&lt;400,Table2[[#This Row],[code]]&lt;&gt;""),2,Table2[[#This Row],[code]]&gt;500,4)),"")</f>
        <v>2</v>
      </c>
      <c r="AC692" s="1">
        <f>IF(Table2[[#This Row],[Event]]="Penalty",Table2[[#This Row],[number]],IF(Table2[[#This Row],[Event]]="Time-Out",401,""))</f>
        <v>0</v>
      </c>
      <c r="AD692" s="1">
        <f>ROW(A691)</f>
        <v>691</v>
      </c>
      <c r="AE692" s="1">
        <f>COUNTIFS(Table2[GameID],Table2[[#This Row],[GameID]],Table2[Column1],"&lt;="&amp;Table2[[#This Row],[Column1]])-1</f>
        <v>16</v>
      </c>
    </row>
    <row r="693" spans="1:31" x14ac:dyDescent="0.45">
      <c r="A693" t="s">
        <v>342</v>
      </c>
      <c r="B693" t="str">
        <f>_xlfn.TEXTBEFORE(Table2[[#This Row],[Kamp]]," - ")</f>
        <v>Hafnia FC</v>
      </c>
      <c r="C693" t="str">
        <f>_xlfn.TEXTAFTER(Table2[[#This Row],[Kamp]],"- ")</f>
        <v>Copenhagen FC</v>
      </c>
      <c r="D693">
        <v>44896</v>
      </c>
      <c r="E693">
        <v>35345</v>
      </c>
      <c r="F693">
        <v>20222023</v>
      </c>
      <c r="G693" t="s">
        <v>17</v>
      </c>
      <c r="H693" t="s">
        <v>667</v>
      </c>
      <c r="I693" t="s">
        <v>677</v>
      </c>
      <c r="J693">
        <v>3</v>
      </c>
      <c r="K693">
        <v>29513</v>
      </c>
      <c r="L693">
        <v>1</v>
      </c>
      <c r="M693" t="s">
        <v>630</v>
      </c>
      <c r="N693" t="s">
        <v>247</v>
      </c>
      <c r="O693" t="s">
        <v>634</v>
      </c>
      <c r="P693">
        <v>27</v>
      </c>
      <c r="Q693" t="s">
        <v>634</v>
      </c>
      <c r="R693">
        <f>SUMIFS(Table2[number],Table2[Event],"Goal",Table2[H/U],"HOME",Table2[GameID],Table2[[#This Row],[GameID]],Table2[GameTime],"&lt;="&amp;Table2[[#This Row],[GameTime]])</f>
        <v>2</v>
      </c>
      <c r="S693">
        <f>SUMIFS(Table2[number],Table2[Event],"Goal",Table2[H/U],"AWAY",Table2[GameID],Table2[[#This Row],[GameID]],Table2[GameTime],"&lt;="&amp;Table2[[#This Row],[GameTime]])</f>
        <v>10</v>
      </c>
      <c r="T693" t="str">
        <f>IF(Table2[[#This Row],[Event]]="Goal",Table2[[#This Row],[Hscore]]&amp;"-"&amp;Table2[[#This Row],[Uscore]],"")</f>
        <v>2-10</v>
      </c>
      <c r="U693">
        <v>3493</v>
      </c>
      <c r="V693" s="1">
        <f>Table2[[#This Row],[GameTime]]-(Table2[[#This Row],[period]]-1)*1200</f>
        <v>1093</v>
      </c>
      <c r="W693" s="1">
        <f>ROUNDDOWN(Table2[[#This Row],[Time]]/60,0)</f>
        <v>18</v>
      </c>
      <c r="X693" s="1">
        <f>ROUNDDOWN((Table2[[#This Row],[Time]]/60-Table2[[#This Row],[Time2]])*60,0)</f>
        <v>12</v>
      </c>
      <c r="Y693" s="1">
        <f>IF(Table2[[#This Row],[Time2]]&lt;10,0&amp;Table2[[#This Row],[Time2]],Table2[[#This Row],[Time2]])</f>
        <v>18</v>
      </c>
      <c r="Z693" s="1">
        <f>IF(Table2[[#This Row],[Time3]]&lt;10,0&amp;Table2[[#This Row],[Time3]],Table2[[#This Row],[Time3]])</f>
        <v>12</v>
      </c>
      <c r="AA693" s="2" t="str">
        <f>Table2[[#This Row],[Time4]]&amp;":"&amp;Table2[[#This Row],[Time5]]</f>
        <v>18:12</v>
      </c>
      <c r="AB693" s="1" t="str" cm="1">
        <f t="array" ref="AB693">IFERROR(IF(Table2[[#This Row],[code]]="","",_xlfn.IFS(AND(Table2[[#This Row],[code]]&lt;400,Table2[[#This Row],[code]]&lt;&gt;""),2,Table2[[#This Row],[code]]&gt;500,4)),"")</f>
        <v/>
      </c>
      <c r="AC693" s="1" t="str">
        <f>IF(Table2[[#This Row],[Event]]="Penalty",Table2[[#This Row],[number]],IF(Table2[[#This Row],[Event]]="Time-Out",401,""))</f>
        <v/>
      </c>
      <c r="AD693" s="1">
        <f>ROW(A692)</f>
        <v>692</v>
      </c>
      <c r="AE693" s="1">
        <f>COUNTIFS(Table2[GameID],Table2[[#This Row],[GameID]],Table2[Column1],"&lt;="&amp;Table2[[#This Row],[Column1]])-1</f>
        <v>17</v>
      </c>
    </row>
    <row r="694" spans="1:31" x14ac:dyDescent="0.45">
      <c r="A694" t="s">
        <v>342</v>
      </c>
      <c r="B694" t="str">
        <f>_xlfn.TEXTBEFORE(Table2[[#This Row],[Kamp]]," - ")</f>
        <v>Hafnia FC</v>
      </c>
      <c r="C694" t="str">
        <f>_xlfn.TEXTAFTER(Table2[[#This Row],[Kamp]],"- ")</f>
        <v>Copenhagen FC</v>
      </c>
      <c r="D694">
        <v>44896</v>
      </c>
      <c r="E694">
        <v>35345</v>
      </c>
      <c r="F694">
        <v>20222023</v>
      </c>
      <c r="G694" t="s">
        <v>17</v>
      </c>
      <c r="H694" t="s">
        <v>663</v>
      </c>
      <c r="I694" t="s">
        <v>678</v>
      </c>
      <c r="J694">
        <v>3</v>
      </c>
      <c r="K694">
        <v>29510</v>
      </c>
      <c r="L694">
        <v>101</v>
      </c>
      <c r="M694" t="s">
        <v>631</v>
      </c>
      <c r="N694" t="s">
        <v>122</v>
      </c>
      <c r="O694" t="s">
        <v>634</v>
      </c>
      <c r="P694">
        <v>81</v>
      </c>
      <c r="Q694" t="s">
        <v>634</v>
      </c>
      <c r="R694">
        <f>SUMIFS(Table2[number],Table2[Event],"Goal",Table2[H/U],"HOME",Table2[GameID],Table2[[#This Row],[GameID]],Table2[GameTime],"&lt;="&amp;Table2[[#This Row],[GameTime]])</f>
        <v>2</v>
      </c>
      <c r="S694">
        <f>SUMIFS(Table2[number],Table2[Event],"Goal",Table2[H/U],"AWAY",Table2[GameID],Table2[[#This Row],[GameID]],Table2[GameTime],"&lt;="&amp;Table2[[#This Row],[GameTime]])</f>
        <v>10</v>
      </c>
      <c r="T694" t="str">
        <f>IF(Table2[[#This Row],[Event]]="Goal",Table2[[#This Row],[Hscore]]&amp;"-"&amp;Table2[[#This Row],[Uscore]],"")</f>
        <v/>
      </c>
      <c r="U694">
        <v>3493</v>
      </c>
      <c r="V694" s="1">
        <f>Table2[[#This Row],[GameTime]]-(Table2[[#This Row],[period]]-1)*1200</f>
        <v>1093</v>
      </c>
      <c r="W694" s="1">
        <f>ROUNDDOWN(Table2[[#This Row],[Time]]/60,0)</f>
        <v>18</v>
      </c>
      <c r="X694" s="1">
        <f>ROUNDDOWN((Table2[[#This Row],[Time]]/60-Table2[[#This Row],[Time2]])*60,0)</f>
        <v>12</v>
      </c>
      <c r="Y694" s="1">
        <f>IF(Table2[[#This Row],[Time2]]&lt;10,0&amp;Table2[[#This Row],[Time2]],Table2[[#This Row],[Time2]])</f>
        <v>18</v>
      </c>
      <c r="Z694" s="1">
        <f>IF(Table2[[#This Row],[Time3]]&lt;10,0&amp;Table2[[#This Row],[Time3]],Table2[[#This Row],[Time3]])</f>
        <v>12</v>
      </c>
      <c r="AA694" s="2" t="str">
        <f>Table2[[#This Row],[Time4]]&amp;":"&amp;Table2[[#This Row],[Time5]]</f>
        <v>18:12</v>
      </c>
      <c r="AB694" s="1" cm="1">
        <f t="array" ref="AB694">IFERROR(IF(Table2[[#This Row],[code]]="","",_xlfn.IFS(AND(Table2[[#This Row],[code]]&lt;400,Table2[[#This Row],[code]]&lt;&gt;""),2,Table2[[#This Row],[code]]&gt;500,4)),"")</f>
        <v>2</v>
      </c>
      <c r="AC694" s="1">
        <f>IF(Table2[[#This Row],[Event]]="Penalty",Table2[[#This Row],[number]],IF(Table2[[#This Row],[Event]]="Time-Out",401,""))</f>
        <v>101</v>
      </c>
      <c r="AD694" s="1">
        <f>ROW(A693)</f>
        <v>693</v>
      </c>
      <c r="AE694" s="1">
        <f>COUNTIFS(Table2[GameID],Table2[[#This Row],[GameID]],Table2[Column1],"&lt;="&amp;Table2[[#This Row],[Column1]])-1</f>
        <v>18</v>
      </c>
    </row>
    <row r="695" spans="1:31" x14ac:dyDescent="0.45">
      <c r="A695" t="s">
        <v>342</v>
      </c>
      <c r="B695" t="str">
        <f>_xlfn.TEXTBEFORE(Table2[[#This Row],[Kamp]]," - ")</f>
        <v>Hafnia FC</v>
      </c>
      <c r="C695" t="str">
        <f>_xlfn.TEXTAFTER(Table2[[#This Row],[Kamp]],"- ")</f>
        <v>Copenhagen FC</v>
      </c>
      <c r="D695">
        <v>44896</v>
      </c>
      <c r="E695">
        <v>35345</v>
      </c>
      <c r="F695">
        <v>20222023</v>
      </c>
      <c r="G695" t="s">
        <v>17</v>
      </c>
      <c r="H695" t="s">
        <v>663</v>
      </c>
      <c r="I695" t="s">
        <v>678</v>
      </c>
      <c r="J695">
        <v>3</v>
      </c>
      <c r="K695">
        <v>29510</v>
      </c>
      <c r="L695">
        <v>220</v>
      </c>
      <c r="M695" t="s">
        <v>631</v>
      </c>
      <c r="N695" t="s">
        <v>122</v>
      </c>
      <c r="O695" t="s">
        <v>634</v>
      </c>
      <c r="P695">
        <v>81</v>
      </c>
      <c r="Q695" t="s">
        <v>634</v>
      </c>
      <c r="R695">
        <f>SUMIFS(Table2[number],Table2[Event],"Goal",Table2[H/U],"HOME",Table2[GameID],Table2[[#This Row],[GameID]],Table2[GameTime],"&lt;="&amp;Table2[[#This Row],[GameTime]])</f>
        <v>2</v>
      </c>
      <c r="S695">
        <f>SUMIFS(Table2[number],Table2[Event],"Goal",Table2[H/U],"AWAY",Table2[GameID],Table2[[#This Row],[GameID]],Table2[GameTime],"&lt;="&amp;Table2[[#This Row],[GameTime]])</f>
        <v>10</v>
      </c>
      <c r="T695" t="str">
        <f>IF(Table2[[#This Row],[Event]]="Goal",Table2[[#This Row],[Hscore]]&amp;"-"&amp;Table2[[#This Row],[Uscore]],"")</f>
        <v/>
      </c>
      <c r="U695">
        <v>3493</v>
      </c>
      <c r="V695" s="1">
        <f>Table2[[#This Row],[GameTime]]-(Table2[[#This Row],[period]]-1)*1200</f>
        <v>1093</v>
      </c>
      <c r="W695" s="1">
        <f>ROUNDDOWN(Table2[[#This Row],[Time]]/60,0)</f>
        <v>18</v>
      </c>
      <c r="X695" s="1">
        <f>ROUNDDOWN((Table2[[#This Row],[Time]]/60-Table2[[#This Row],[Time2]])*60,0)</f>
        <v>12</v>
      </c>
      <c r="Y695" s="1">
        <f>IF(Table2[[#This Row],[Time2]]&lt;10,0&amp;Table2[[#This Row],[Time2]],Table2[[#This Row],[Time2]])</f>
        <v>18</v>
      </c>
      <c r="Z695" s="1">
        <f>IF(Table2[[#This Row],[Time3]]&lt;10,0&amp;Table2[[#This Row],[Time3]],Table2[[#This Row],[Time3]])</f>
        <v>12</v>
      </c>
      <c r="AA695" s="2" t="str">
        <f>Table2[[#This Row],[Time4]]&amp;":"&amp;Table2[[#This Row],[Time5]]</f>
        <v>18:12</v>
      </c>
      <c r="AB695" s="1" cm="1">
        <f t="array" ref="AB695">IFERROR(IF(Table2[[#This Row],[code]]="","",_xlfn.IFS(AND(Table2[[#This Row],[code]]&lt;400,Table2[[#This Row],[code]]&lt;&gt;""),2,Table2[[#This Row],[code]]&gt;500,4)),"")</f>
        <v>2</v>
      </c>
      <c r="AC695" s="1">
        <f>IF(Table2[[#This Row],[Event]]="Penalty",Table2[[#This Row],[number]],IF(Table2[[#This Row],[Event]]="Time-Out",401,""))</f>
        <v>220</v>
      </c>
      <c r="AD695" s="1">
        <f>ROW(A694)</f>
        <v>694</v>
      </c>
      <c r="AE695" s="1">
        <f>COUNTIFS(Table2[GameID],Table2[[#This Row],[GameID]],Table2[Column1],"&lt;="&amp;Table2[[#This Row],[Column1]])-1</f>
        <v>19</v>
      </c>
    </row>
    <row r="696" spans="1:31" x14ac:dyDescent="0.45">
      <c r="A696" t="s">
        <v>129</v>
      </c>
      <c r="B696" t="str">
        <f>_xlfn.TEXTBEFORE(Table2[[#This Row],[Kamp]]," - ")</f>
        <v>Blackhawks</v>
      </c>
      <c r="C696" t="str">
        <f>_xlfn.TEXTAFTER(Table2[[#This Row],[Kamp]],"- ")</f>
        <v>ÅFK</v>
      </c>
      <c r="D696">
        <v>44814</v>
      </c>
      <c r="E696">
        <v>35950</v>
      </c>
      <c r="F696">
        <v>20222023</v>
      </c>
      <c r="G696" t="s">
        <v>17</v>
      </c>
      <c r="H696" t="s">
        <v>661</v>
      </c>
      <c r="I696" t="s">
        <v>678</v>
      </c>
      <c r="J696">
        <v>1</v>
      </c>
      <c r="K696">
        <v>29505</v>
      </c>
      <c r="L696">
        <v>1</v>
      </c>
      <c r="M696" t="s">
        <v>630</v>
      </c>
      <c r="N696" t="s">
        <v>144</v>
      </c>
      <c r="O696" t="s">
        <v>137</v>
      </c>
      <c r="P696">
        <v>81</v>
      </c>
      <c r="Q696">
        <v>22</v>
      </c>
      <c r="R696">
        <f>SUMIFS(Table2[number],Table2[Event],"Goal",Table2[H/U],"HOME",Table2[GameID],Table2[[#This Row],[GameID]],Table2[GameTime],"&lt;="&amp;Table2[[#This Row],[GameTime]])</f>
        <v>1</v>
      </c>
      <c r="S696">
        <f>SUMIFS(Table2[number],Table2[Event],"Goal",Table2[H/U],"AWAY",Table2[GameID],Table2[[#This Row],[GameID]],Table2[GameTime],"&lt;="&amp;Table2[[#This Row],[GameTime]])</f>
        <v>0</v>
      </c>
      <c r="T696" t="str">
        <f>IF(Table2[[#This Row],[Event]]="Goal",Table2[[#This Row],[Hscore]]&amp;"-"&amp;Table2[[#This Row],[Uscore]],"")</f>
        <v>1-0</v>
      </c>
      <c r="U696">
        <v>533</v>
      </c>
      <c r="V696" s="1">
        <f>Table2[[#This Row],[GameTime]]-(Table2[[#This Row],[period]]-1)*1200</f>
        <v>533</v>
      </c>
      <c r="W696" s="1">
        <f>ROUNDDOWN(Table2[[#This Row],[Time]]/60,0)</f>
        <v>8</v>
      </c>
      <c r="X696" s="1">
        <f>ROUNDDOWN((Table2[[#This Row],[Time]]/60-Table2[[#This Row],[Time2]])*60,0)</f>
        <v>53</v>
      </c>
      <c r="Y696" s="1" t="str">
        <f>IF(Table2[[#This Row],[Time2]]&lt;10,0&amp;Table2[[#This Row],[Time2]],Table2[[#This Row],[Time2]])</f>
        <v>08</v>
      </c>
      <c r="Z696" s="1">
        <f>IF(Table2[[#This Row],[Time3]]&lt;10,0&amp;Table2[[#This Row],[Time3]],Table2[[#This Row],[Time3]])</f>
        <v>53</v>
      </c>
      <c r="AA696" s="2" t="str">
        <f>Table2[[#This Row],[Time4]]&amp;":"&amp;Table2[[#This Row],[Time5]]</f>
        <v>08:53</v>
      </c>
      <c r="AB696" s="1" t="str" cm="1">
        <f t="array" ref="AB696">IFERROR(IF(Table2[[#This Row],[code]]="","",_xlfn.IFS(AND(Table2[[#This Row],[code]]&lt;400,Table2[[#This Row],[code]]&lt;&gt;""),2,Table2[[#This Row],[code]]&gt;500,4)),"")</f>
        <v/>
      </c>
      <c r="AC696" s="1" t="str">
        <f>IF(Table2[[#This Row],[Event]]="Penalty",Table2[[#This Row],[number]],IF(Table2[[#This Row],[Event]]="Time-Out",401,""))</f>
        <v/>
      </c>
      <c r="AD696" s="1">
        <f>ROW(A695)</f>
        <v>695</v>
      </c>
      <c r="AE696" s="1">
        <f>COUNTIFS(Table2[GameID],Table2[[#This Row],[GameID]],Table2[Column1],"&lt;="&amp;Table2[[#This Row],[Column1]])-1</f>
        <v>0</v>
      </c>
    </row>
    <row r="697" spans="1:31" x14ac:dyDescent="0.45">
      <c r="A697" t="s">
        <v>129</v>
      </c>
      <c r="B697" t="str">
        <f>_xlfn.TEXTBEFORE(Table2[[#This Row],[Kamp]]," - ")</f>
        <v>Blackhawks</v>
      </c>
      <c r="C697" t="str">
        <f>_xlfn.TEXTAFTER(Table2[[#This Row],[Kamp]],"- ")</f>
        <v>ÅFK</v>
      </c>
      <c r="D697">
        <v>44814</v>
      </c>
      <c r="E697">
        <v>35950</v>
      </c>
      <c r="F697">
        <v>20222023</v>
      </c>
      <c r="G697" t="s">
        <v>17</v>
      </c>
      <c r="H697" t="s">
        <v>661</v>
      </c>
      <c r="I697" t="s">
        <v>678</v>
      </c>
      <c r="J697">
        <v>1</v>
      </c>
      <c r="K697">
        <v>29505</v>
      </c>
      <c r="L697">
        <v>1</v>
      </c>
      <c r="M697" t="s">
        <v>630</v>
      </c>
      <c r="N697" t="s">
        <v>147</v>
      </c>
      <c r="O697" t="s">
        <v>134</v>
      </c>
      <c r="P697">
        <v>92</v>
      </c>
      <c r="Q697">
        <v>6</v>
      </c>
      <c r="R697">
        <f>SUMIFS(Table2[number],Table2[Event],"Goal",Table2[H/U],"HOME",Table2[GameID],Table2[[#This Row],[GameID]],Table2[GameTime],"&lt;="&amp;Table2[[#This Row],[GameTime]])</f>
        <v>2</v>
      </c>
      <c r="S697">
        <f>SUMIFS(Table2[number],Table2[Event],"Goal",Table2[H/U],"AWAY",Table2[GameID],Table2[[#This Row],[GameID]],Table2[GameTime],"&lt;="&amp;Table2[[#This Row],[GameTime]])</f>
        <v>0</v>
      </c>
      <c r="T697" t="str">
        <f>IF(Table2[[#This Row],[Event]]="Goal",Table2[[#This Row],[Hscore]]&amp;"-"&amp;Table2[[#This Row],[Uscore]],"")</f>
        <v>2-0</v>
      </c>
      <c r="U697">
        <v>864</v>
      </c>
      <c r="V697" s="1">
        <f>Table2[[#This Row],[GameTime]]-(Table2[[#This Row],[period]]-1)*1200</f>
        <v>864</v>
      </c>
      <c r="W697" s="1">
        <f>ROUNDDOWN(Table2[[#This Row],[Time]]/60,0)</f>
        <v>14</v>
      </c>
      <c r="X697" s="1">
        <f>ROUNDDOWN((Table2[[#This Row],[Time]]/60-Table2[[#This Row],[Time2]])*60,0)</f>
        <v>24</v>
      </c>
      <c r="Y697" s="1">
        <f>IF(Table2[[#This Row],[Time2]]&lt;10,0&amp;Table2[[#This Row],[Time2]],Table2[[#This Row],[Time2]])</f>
        <v>14</v>
      </c>
      <c r="Z697" s="1">
        <f>IF(Table2[[#This Row],[Time3]]&lt;10,0&amp;Table2[[#This Row],[Time3]],Table2[[#This Row],[Time3]])</f>
        <v>24</v>
      </c>
      <c r="AA697" s="2" t="str">
        <f>Table2[[#This Row],[Time4]]&amp;":"&amp;Table2[[#This Row],[Time5]]</f>
        <v>14:24</v>
      </c>
      <c r="AB697" s="1" t="str" cm="1">
        <f t="array" ref="AB697">IFERROR(IF(Table2[[#This Row],[code]]="","",_xlfn.IFS(AND(Table2[[#This Row],[code]]&lt;400,Table2[[#This Row],[code]]&lt;&gt;""),2,Table2[[#This Row],[code]]&gt;500,4)),"")</f>
        <v/>
      </c>
      <c r="AC697" s="1" t="str">
        <f>IF(Table2[[#This Row],[Event]]="Penalty",Table2[[#This Row],[number]],IF(Table2[[#This Row],[Event]]="Time-Out",401,""))</f>
        <v/>
      </c>
      <c r="AD697" s="1">
        <f>ROW(A696)</f>
        <v>696</v>
      </c>
      <c r="AE697" s="1">
        <f>COUNTIFS(Table2[GameID],Table2[[#This Row],[GameID]],Table2[Column1],"&lt;="&amp;Table2[[#This Row],[Column1]])-1</f>
        <v>1</v>
      </c>
    </row>
    <row r="698" spans="1:31" x14ac:dyDescent="0.45">
      <c r="A698" t="s">
        <v>129</v>
      </c>
      <c r="B698" t="str">
        <f>_xlfn.TEXTBEFORE(Table2[[#This Row],[Kamp]]," - ")</f>
        <v>Blackhawks</v>
      </c>
      <c r="C698" t="str">
        <f>_xlfn.TEXTAFTER(Table2[[#This Row],[Kamp]],"- ")</f>
        <v>ÅFK</v>
      </c>
      <c r="D698">
        <v>44814</v>
      </c>
      <c r="E698">
        <v>35950</v>
      </c>
      <c r="F698">
        <v>20222023</v>
      </c>
      <c r="G698" t="s">
        <v>17</v>
      </c>
      <c r="H698" t="s">
        <v>661</v>
      </c>
      <c r="I698" t="s">
        <v>678</v>
      </c>
      <c r="J698">
        <v>1</v>
      </c>
      <c r="K698">
        <v>29505</v>
      </c>
      <c r="L698">
        <v>1</v>
      </c>
      <c r="M698" t="s">
        <v>630</v>
      </c>
      <c r="N698" t="s">
        <v>134</v>
      </c>
      <c r="O698" t="s">
        <v>147</v>
      </c>
      <c r="P698">
        <v>6</v>
      </c>
      <c r="Q698">
        <v>92</v>
      </c>
      <c r="R698">
        <f>SUMIFS(Table2[number],Table2[Event],"Goal",Table2[H/U],"HOME",Table2[GameID],Table2[[#This Row],[GameID]],Table2[GameTime],"&lt;="&amp;Table2[[#This Row],[GameTime]])</f>
        <v>3</v>
      </c>
      <c r="S698">
        <f>SUMIFS(Table2[number],Table2[Event],"Goal",Table2[H/U],"AWAY",Table2[GameID],Table2[[#This Row],[GameID]],Table2[GameTime],"&lt;="&amp;Table2[[#This Row],[GameTime]])</f>
        <v>0</v>
      </c>
      <c r="T698" t="str">
        <f>IF(Table2[[#This Row],[Event]]="Goal",Table2[[#This Row],[Hscore]]&amp;"-"&amp;Table2[[#This Row],[Uscore]],"")</f>
        <v>3-0</v>
      </c>
      <c r="U698">
        <v>1012</v>
      </c>
      <c r="V698" s="1">
        <f>Table2[[#This Row],[GameTime]]-(Table2[[#This Row],[period]]-1)*1200</f>
        <v>1012</v>
      </c>
      <c r="W698" s="1">
        <f>ROUNDDOWN(Table2[[#This Row],[Time]]/60,0)</f>
        <v>16</v>
      </c>
      <c r="X698" s="1">
        <f>ROUNDDOWN((Table2[[#This Row],[Time]]/60-Table2[[#This Row],[Time2]])*60,0)</f>
        <v>52</v>
      </c>
      <c r="Y698" s="1">
        <f>IF(Table2[[#This Row],[Time2]]&lt;10,0&amp;Table2[[#This Row],[Time2]],Table2[[#This Row],[Time2]])</f>
        <v>16</v>
      </c>
      <c r="Z698" s="1">
        <f>IF(Table2[[#This Row],[Time3]]&lt;10,0&amp;Table2[[#This Row],[Time3]],Table2[[#This Row],[Time3]])</f>
        <v>52</v>
      </c>
      <c r="AA698" s="2" t="str">
        <f>Table2[[#This Row],[Time4]]&amp;":"&amp;Table2[[#This Row],[Time5]]</f>
        <v>16:52</v>
      </c>
      <c r="AB698" s="1" t="str" cm="1">
        <f t="array" ref="AB698">IFERROR(IF(Table2[[#This Row],[code]]="","",_xlfn.IFS(AND(Table2[[#This Row],[code]]&lt;400,Table2[[#This Row],[code]]&lt;&gt;""),2,Table2[[#This Row],[code]]&gt;500,4)),"")</f>
        <v/>
      </c>
      <c r="AC698" s="1" t="str">
        <f>IF(Table2[[#This Row],[Event]]="Penalty",Table2[[#This Row],[number]],IF(Table2[[#This Row],[Event]]="Time-Out",401,""))</f>
        <v/>
      </c>
      <c r="AD698" s="1">
        <f>ROW(A697)</f>
        <v>697</v>
      </c>
      <c r="AE698" s="1">
        <f>COUNTIFS(Table2[GameID],Table2[[#This Row],[GameID]],Table2[Column1],"&lt;="&amp;Table2[[#This Row],[Column1]])-1</f>
        <v>2</v>
      </c>
    </row>
    <row r="699" spans="1:31" x14ac:dyDescent="0.45">
      <c r="A699" t="s">
        <v>129</v>
      </c>
      <c r="B699" t="str">
        <f>_xlfn.TEXTBEFORE(Table2[[#This Row],[Kamp]]," - ")</f>
        <v>Blackhawks</v>
      </c>
      <c r="C699" t="str">
        <f>_xlfn.TEXTAFTER(Table2[[#This Row],[Kamp]],"- ")</f>
        <v>ÅFK</v>
      </c>
      <c r="D699">
        <v>44814</v>
      </c>
      <c r="E699">
        <v>35950</v>
      </c>
      <c r="F699">
        <v>20222023</v>
      </c>
      <c r="G699" t="s">
        <v>17</v>
      </c>
      <c r="H699" t="s">
        <v>661</v>
      </c>
      <c r="I699" t="s">
        <v>678</v>
      </c>
      <c r="J699">
        <v>2</v>
      </c>
      <c r="K699">
        <v>29505</v>
      </c>
      <c r="L699">
        <v>1</v>
      </c>
      <c r="M699" t="s">
        <v>630</v>
      </c>
      <c r="N699" t="s">
        <v>141</v>
      </c>
      <c r="O699" t="s">
        <v>149</v>
      </c>
      <c r="P699">
        <v>68</v>
      </c>
      <c r="Q699">
        <v>98</v>
      </c>
      <c r="R699">
        <f>SUMIFS(Table2[number],Table2[Event],"Goal",Table2[H/U],"HOME",Table2[GameID],Table2[[#This Row],[GameID]],Table2[GameTime],"&lt;="&amp;Table2[[#This Row],[GameTime]])</f>
        <v>4</v>
      </c>
      <c r="S699">
        <f>SUMIFS(Table2[number],Table2[Event],"Goal",Table2[H/U],"AWAY",Table2[GameID],Table2[[#This Row],[GameID]],Table2[GameTime],"&lt;="&amp;Table2[[#This Row],[GameTime]])</f>
        <v>0</v>
      </c>
      <c r="T699" t="str">
        <f>IF(Table2[[#This Row],[Event]]="Goal",Table2[[#This Row],[Hscore]]&amp;"-"&amp;Table2[[#This Row],[Uscore]],"")</f>
        <v>4-0</v>
      </c>
      <c r="U699">
        <v>1335</v>
      </c>
      <c r="V699" s="1">
        <f>Table2[[#This Row],[GameTime]]-(Table2[[#This Row],[period]]-1)*1200</f>
        <v>135</v>
      </c>
      <c r="W699" s="1">
        <f>ROUNDDOWN(Table2[[#This Row],[Time]]/60,0)</f>
        <v>2</v>
      </c>
      <c r="X699" s="1">
        <f>ROUNDDOWN((Table2[[#This Row],[Time]]/60-Table2[[#This Row],[Time2]])*60,0)</f>
        <v>15</v>
      </c>
      <c r="Y699" s="1" t="str">
        <f>IF(Table2[[#This Row],[Time2]]&lt;10,0&amp;Table2[[#This Row],[Time2]],Table2[[#This Row],[Time2]])</f>
        <v>02</v>
      </c>
      <c r="Z699" s="1">
        <f>IF(Table2[[#This Row],[Time3]]&lt;10,0&amp;Table2[[#This Row],[Time3]],Table2[[#This Row],[Time3]])</f>
        <v>15</v>
      </c>
      <c r="AA699" s="2" t="str">
        <f>Table2[[#This Row],[Time4]]&amp;":"&amp;Table2[[#This Row],[Time5]]</f>
        <v>02:15</v>
      </c>
      <c r="AB699" s="1" t="str" cm="1">
        <f t="array" ref="AB699">IFERROR(IF(Table2[[#This Row],[code]]="","",_xlfn.IFS(AND(Table2[[#This Row],[code]]&lt;400,Table2[[#This Row],[code]]&lt;&gt;""),2,Table2[[#This Row],[code]]&gt;500,4)),"")</f>
        <v/>
      </c>
      <c r="AC699" s="1" t="str">
        <f>IF(Table2[[#This Row],[Event]]="Penalty",Table2[[#This Row],[number]],IF(Table2[[#This Row],[Event]]="Time-Out",401,""))</f>
        <v/>
      </c>
      <c r="AD699" s="1">
        <f>ROW(A698)</f>
        <v>698</v>
      </c>
      <c r="AE699" s="1">
        <f>COUNTIFS(Table2[GameID],Table2[[#This Row],[GameID]],Table2[Column1],"&lt;="&amp;Table2[[#This Row],[Column1]])-1</f>
        <v>3</v>
      </c>
    </row>
    <row r="700" spans="1:31" x14ac:dyDescent="0.45">
      <c r="A700" t="s">
        <v>129</v>
      </c>
      <c r="B700" t="str">
        <f>_xlfn.TEXTBEFORE(Table2[[#This Row],[Kamp]]," - ")</f>
        <v>Blackhawks</v>
      </c>
      <c r="C700" t="str">
        <f>_xlfn.TEXTAFTER(Table2[[#This Row],[Kamp]],"- ")</f>
        <v>ÅFK</v>
      </c>
      <c r="D700">
        <v>44814</v>
      </c>
      <c r="E700">
        <v>35950</v>
      </c>
      <c r="F700">
        <v>20222023</v>
      </c>
      <c r="G700" t="s">
        <v>17</v>
      </c>
      <c r="H700" t="s">
        <v>661</v>
      </c>
      <c r="I700" t="s">
        <v>678</v>
      </c>
      <c r="J700">
        <v>2</v>
      </c>
      <c r="K700">
        <v>29505</v>
      </c>
      <c r="L700">
        <v>1</v>
      </c>
      <c r="M700" t="s">
        <v>630</v>
      </c>
      <c r="N700" t="s">
        <v>132</v>
      </c>
      <c r="O700" t="s">
        <v>136</v>
      </c>
      <c r="P700">
        <v>4</v>
      </c>
      <c r="Q700">
        <v>17</v>
      </c>
      <c r="R700">
        <f>SUMIFS(Table2[number],Table2[Event],"Goal",Table2[H/U],"HOME",Table2[GameID],Table2[[#This Row],[GameID]],Table2[GameTime],"&lt;="&amp;Table2[[#This Row],[GameTime]])</f>
        <v>5</v>
      </c>
      <c r="S700">
        <f>SUMIFS(Table2[number],Table2[Event],"Goal",Table2[H/U],"AWAY",Table2[GameID],Table2[[#This Row],[GameID]],Table2[GameTime],"&lt;="&amp;Table2[[#This Row],[GameTime]])</f>
        <v>0</v>
      </c>
      <c r="T700" t="str">
        <f>IF(Table2[[#This Row],[Event]]="Goal",Table2[[#This Row],[Hscore]]&amp;"-"&amp;Table2[[#This Row],[Uscore]],"")</f>
        <v>5-0</v>
      </c>
      <c r="U700">
        <v>1406</v>
      </c>
      <c r="V700" s="1">
        <f>Table2[[#This Row],[GameTime]]-(Table2[[#This Row],[period]]-1)*1200</f>
        <v>206</v>
      </c>
      <c r="W700" s="1">
        <f>ROUNDDOWN(Table2[[#This Row],[Time]]/60,0)</f>
        <v>3</v>
      </c>
      <c r="X700" s="1">
        <f>ROUNDDOWN((Table2[[#This Row],[Time]]/60-Table2[[#This Row],[Time2]])*60,0)</f>
        <v>26</v>
      </c>
      <c r="Y700" s="1" t="str">
        <f>IF(Table2[[#This Row],[Time2]]&lt;10,0&amp;Table2[[#This Row],[Time2]],Table2[[#This Row],[Time2]])</f>
        <v>03</v>
      </c>
      <c r="Z700" s="1">
        <f>IF(Table2[[#This Row],[Time3]]&lt;10,0&amp;Table2[[#This Row],[Time3]],Table2[[#This Row],[Time3]])</f>
        <v>26</v>
      </c>
      <c r="AA700" s="2" t="str">
        <f>Table2[[#This Row],[Time4]]&amp;":"&amp;Table2[[#This Row],[Time5]]</f>
        <v>03:26</v>
      </c>
      <c r="AB700" s="1" t="str" cm="1">
        <f t="array" ref="AB700">IFERROR(IF(Table2[[#This Row],[code]]="","",_xlfn.IFS(AND(Table2[[#This Row],[code]]&lt;400,Table2[[#This Row],[code]]&lt;&gt;""),2,Table2[[#This Row],[code]]&gt;500,4)),"")</f>
        <v/>
      </c>
      <c r="AC700" s="1" t="str">
        <f>IF(Table2[[#This Row],[Event]]="Penalty",Table2[[#This Row],[number]],IF(Table2[[#This Row],[Event]]="Time-Out",401,""))</f>
        <v/>
      </c>
      <c r="AD700" s="1">
        <f>ROW(A699)</f>
        <v>699</v>
      </c>
      <c r="AE700" s="1">
        <f>COUNTIFS(Table2[GameID],Table2[[#This Row],[GameID]],Table2[Column1],"&lt;="&amp;Table2[[#This Row],[Column1]])-1</f>
        <v>4</v>
      </c>
    </row>
    <row r="701" spans="1:31" x14ac:dyDescent="0.45">
      <c r="A701" t="s">
        <v>129</v>
      </c>
      <c r="B701" t="str">
        <f>_xlfn.TEXTBEFORE(Table2[[#This Row],[Kamp]]," - ")</f>
        <v>Blackhawks</v>
      </c>
      <c r="C701" t="str">
        <f>_xlfn.TEXTAFTER(Table2[[#This Row],[Kamp]],"- ")</f>
        <v>ÅFK</v>
      </c>
      <c r="D701">
        <v>44814</v>
      </c>
      <c r="E701">
        <v>35950</v>
      </c>
      <c r="F701">
        <v>20222023</v>
      </c>
      <c r="G701" t="s">
        <v>17</v>
      </c>
      <c r="H701" t="s">
        <v>661</v>
      </c>
      <c r="I701" t="s">
        <v>678</v>
      </c>
      <c r="J701">
        <v>2</v>
      </c>
      <c r="K701">
        <v>29505</v>
      </c>
      <c r="L701">
        <v>1</v>
      </c>
      <c r="M701" t="s">
        <v>630</v>
      </c>
      <c r="N701" t="s">
        <v>147</v>
      </c>
      <c r="O701" t="s">
        <v>134</v>
      </c>
      <c r="P701">
        <v>92</v>
      </c>
      <c r="Q701">
        <v>6</v>
      </c>
      <c r="R701">
        <f>SUMIFS(Table2[number],Table2[Event],"Goal",Table2[H/U],"HOME",Table2[GameID],Table2[[#This Row],[GameID]],Table2[GameTime],"&lt;="&amp;Table2[[#This Row],[GameTime]])</f>
        <v>6</v>
      </c>
      <c r="S701">
        <f>SUMIFS(Table2[number],Table2[Event],"Goal",Table2[H/U],"AWAY",Table2[GameID],Table2[[#This Row],[GameID]],Table2[GameTime],"&lt;="&amp;Table2[[#This Row],[GameTime]])</f>
        <v>0</v>
      </c>
      <c r="T701" t="str">
        <f>IF(Table2[[#This Row],[Event]]="Goal",Table2[[#This Row],[Hscore]]&amp;"-"&amp;Table2[[#This Row],[Uscore]],"")</f>
        <v>6-0</v>
      </c>
      <c r="U701">
        <v>1445</v>
      </c>
      <c r="V701" s="1">
        <f>Table2[[#This Row],[GameTime]]-(Table2[[#This Row],[period]]-1)*1200</f>
        <v>245</v>
      </c>
      <c r="W701" s="1">
        <f>ROUNDDOWN(Table2[[#This Row],[Time]]/60,0)</f>
        <v>4</v>
      </c>
      <c r="X701" s="1">
        <f>ROUNDDOWN((Table2[[#This Row],[Time]]/60-Table2[[#This Row],[Time2]])*60,0)</f>
        <v>4</v>
      </c>
      <c r="Y701" s="1" t="str">
        <f>IF(Table2[[#This Row],[Time2]]&lt;10,0&amp;Table2[[#This Row],[Time2]],Table2[[#This Row],[Time2]])</f>
        <v>04</v>
      </c>
      <c r="Z701" s="1" t="str">
        <f>IF(Table2[[#This Row],[Time3]]&lt;10,0&amp;Table2[[#This Row],[Time3]],Table2[[#This Row],[Time3]])</f>
        <v>04</v>
      </c>
      <c r="AA701" s="2" t="str">
        <f>Table2[[#This Row],[Time4]]&amp;":"&amp;Table2[[#This Row],[Time5]]</f>
        <v>04:04</v>
      </c>
      <c r="AB701" s="1" t="str" cm="1">
        <f t="array" ref="AB701">IFERROR(IF(Table2[[#This Row],[code]]="","",_xlfn.IFS(AND(Table2[[#This Row],[code]]&lt;400,Table2[[#This Row],[code]]&lt;&gt;""),2,Table2[[#This Row],[code]]&gt;500,4)),"")</f>
        <v/>
      </c>
      <c r="AC701" s="1" t="str">
        <f>IF(Table2[[#This Row],[Event]]="Penalty",Table2[[#This Row],[number]],IF(Table2[[#This Row],[Event]]="Time-Out",401,""))</f>
        <v/>
      </c>
      <c r="AD701" s="1">
        <f>ROW(A700)</f>
        <v>700</v>
      </c>
      <c r="AE701" s="1">
        <f>COUNTIFS(Table2[GameID],Table2[[#This Row],[GameID]],Table2[Column1],"&lt;="&amp;Table2[[#This Row],[Column1]])-1</f>
        <v>5</v>
      </c>
    </row>
    <row r="702" spans="1:31" x14ac:dyDescent="0.45">
      <c r="A702" t="s">
        <v>129</v>
      </c>
      <c r="B702" t="str">
        <f>_xlfn.TEXTBEFORE(Table2[[#This Row],[Kamp]]," - ")</f>
        <v>Blackhawks</v>
      </c>
      <c r="C702" t="str">
        <f>_xlfn.TEXTAFTER(Table2[[#This Row],[Kamp]],"- ")</f>
        <v>ÅFK</v>
      </c>
      <c r="D702">
        <v>44814</v>
      </c>
      <c r="E702">
        <v>35950</v>
      </c>
      <c r="F702">
        <v>20222023</v>
      </c>
      <c r="G702" t="s">
        <v>17</v>
      </c>
      <c r="H702" t="s">
        <v>661</v>
      </c>
      <c r="I702" t="s">
        <v>678</v>
      </c>
      <c r="J702">
        <v>2</v>
      </c>
      <c r="K702">
        <v>29505</v>
      </c>
      <c r="L702">
        <v>1</v>
      </c>
      <c r="M702" t="s">
        <v>630</v>
      </c>
      <c r="N702" t="s">
        <v>134</v>
      </c>
      <c r="O702" t="s">
        <v>634</v>
      </c>
      <c r="P702">
        <v>6</v>
      </c>
      <c r="Q702" t="s">
        <v>634</v>
      </c>
      <c r="R702">
        <f>SUMIFS(Table2[number],Table2[Event],"Goal",Table2[H/U],"HOME",Table2[GameID],Table2[[#This Row],[GameID]],Table2[GameTime],"&lt;="&amp;Table2[[#This Row],[GameTime]])</f>
        <v>7</v>
      </c>
      <c r="S702">
        <f>SUMIFS(Table2[number],Table2[Event],"Goal",Table2[H/U],"AWAY",Table2[GameID],Table2[[#This Row],[GameID]],Table2[GameTime],"&lt;="&amp;Table2[[#This Row],[GameTime]])</f>
        <v>0</v>
      </c>
      <c r="T702" t="str">
        <f>IF(Table2[[#This Row],[Event]]="Goal",Table2[[#This Row],[Hscore]]&amp;"-"&amp;Table2[[#This Row],[Uscore]],"")</f>
        <v>7-0</v>
      </c>
      <c r="U702">
        <v>2061</v>
      </c>
      <c r="V702" s="1">
        <f>Table2[[#This Row],[GameTime]]-(Table2[[#This Row],[period]]-1)*1200</f>
        <v>861</v>
      </c>
      <c r="W702" s="1">
        <f>ROUNDDOWN(Table2[[#This Row],[Time]]/60,0)</f>
        <v>14</v>
      </c>
      <c r="X702" s="1">
        <f>ROUNDDOWN((Table2[[#This Row],[Time]]/60-Table2[[#This Row],[Time2]])*60,0)</f>
        <v>21</v>
      </c>
      <c r="Y702" s="1">
        <f>IF(Table2[[#This Row],[Time2]]&lt;10,0&amp;Table2[[#This Row],[Time2]],Table2[[#This Row],[Time2]])</f>
        <v>14</v>
      </c>
      <c r="Z702" s="1">
        <f>IF(Table2[[#This Row],[Time3]]&lt;10,0&amp;Table2[[#This Row],[Time3]],Table2[[#This Row],[Time3]])</f>
        <v>21</v>
      </c>
      <c r="AA702" s="2" t="str">
        <f>Table2[[#This Row],[Time4]]&amp;":"&amp;Table2[[#This Row],[Time5]]</f>
        <v>14:21</v>
      </c>
      <c r="AB702" s="1" t="str" cm="1">
        <f t="array" ref="AB702">IFERROR(IF(Table2[[#This Row],[code]]="","",_xlfn.IFS(AND(Table2[[#This Row],[code]]&lt;400,Table2[[#This Row],[code]]&lt;&gt;""),2,Table2[[#This Row],[code]]&gt;500,4)),"")</f>
        <v/>
      </c>
      <c r="AC702" s="1" t="str">
        <f>IF(Table2[[#This Row],[Event]]="Penalty",Table2[[#This Row],[number]],IF(Table2[[#This Row],[Event]]="Time-Out",401,""))</f>
        <v/>
      </c>
      <c r="AD702" s="1">
        <f>ROW(A701)</f>
        <v>701</v>
      </c>
      <c r="AE702" s="1">
        <f>COUNTIFS(Table2[GameID],Table2[[#This Row],[GameID]],Table2[Column1],"&lt;="&amp;Table2[[#This Row],[Column1]])-1</f>
        <v>6</v>
      </c>
    </row>
    <row r="703" spans="1:31" x14ac:dyDescent="0.45">
      <c r="A703" t="s">
        <v>129</v>
      </c>
      <c r="B703" t="str">
        <f>_xlfn.TEXTBEFORE(Table2[[#This Row],[Kamp]]," - ")</f>
        <v>Blackhawks</v>
      </c>
      <c r="C703" t="str">
        <f>_xlfn.TEXTAFTER(Table2[[#This Row],[Kamp]],"- ")</f>
        <v>ÅFK</v>
      </c>
      <c r="D703">
        <v>44814</v>
      </c>
      <c r="E703">
        <v>35950</v>
      </c>
      <c r="F703">
        <v>20222023</v>
      </c>
      <c r="G703" t="s">
        <v>17</v>
      </c>
      <c r="H703" t="s">
        <v>661</v>
      </c>
      <c r="I703" t="s">
        <v>678</v>
      </c>
      <c r="J703">
        <v>2</v>
      </c>
      <c r="K703">
        <v>29505</v>
      </c>
      <c r="L703">
        <v>1</v>
      </c>
      <c r="M703" t="s">
        <v>630</v>
      </c>
      <c r="N703" t="s">
        <v>146</v>
      </c>
      <c r="O703" t="s">
        <v>140</v>
      </c>
      <c r="P703">
        <v>91</v>
      </c>
      <c r="Q703">
        <v>60</v>
      </c>
      <c r="R703">
        <f>SUMIFS(Table2[number],Table2[Event],"Goal",Table2[H/U],"HOME",Table2[GameID],Table2[[#This Row],[GameID]],Table2[GameTime],"&lt;="&amp;Table2[[#This Row],[GameTime]])</f>
        <v>8</v>
      </c>
      <c r="S703">
        <f>SUMIFS(Table2[number],Table2[Event],"Goal",Table2[H/U],"AWAY",Table2[GameID],Table2[[#This Row],[GameID]],Table2[GameTime],"&lt;="&amp;Table2[[#This Row],[GameTime]])</f>
        <v>0</v>
      </c>
      <c r="T703" t="str">
        <f>IF(Table2[[#This Row],[Event]]="Goal",Table2[[#This Row],[Hscore]]&amp;"-"&amp;Table2[[#This Row],[Uscore]],"")</f>
        <v>8-0</v>
      </c>
      <c r="U703">
        <v>2272</v>
      </c>
      <c r="V703" s="1">
        <f>Table2[[#This Row],[GameTime]]-(Table2[[#This Row],[period]]-1)*1200</f>
        <v>1072</v>
      </c>
      <c r="W703" s="1">
        <f>ROUNDDOWN(Table2[[#This Row],[Time]]/60,0)</f>
        <v>17</v>
      </c>
      <c r="X703" s="1">
        <f>ROUNDDOWN((Table2[[#This Row],[Time]]/60-Table2[[#This Row],[Time2]])*60,0)</f>
        <v>52</v>
      </c>
      <c r="Y703" s="1">
        <f>IF(Table2[[#This Row],[Time2]]&lt;10,0&amp;Table2[[#This Row],[Time2]],Table2[[#This Row],[Time2]])</f>
        <v>17</v>
      </c>
      <c r="Z703" s="1">
        <f>IF(Table2[[#This Row],[Time3]]&lt;10,0&amp;Table2[[#This Row],[Time3]],Table2[[#This Row],[Time3]])</f>
        <v>52</v>
      </c>
      <c r="AA703" s="2" t="str">
        <f>Table2[[#This Row],[Time4]]&amp;":"&amp;Table2[[#This Row],[Time5]]</f>
        <v>17:52</v>
      </c>
      <c r="AB703" s="1" t="str" cm="1">
        <f t="array" ref="AB703">IFERROR(IF(Table2[[#This Row],[code]]="","",_xlfn.IFS(AND(Table2[[#This Row],[code]]&lt;400,Table2[[#This Row],[code]]&lt;&gt;""),2,Table2[[#This Row],[code]]&gt;500,4)),"")</f>
        <v/>
      </c>
      <c r="AC703" s="1" t="str">
        <f>IF(Table2[[#This Row],[Event]]="Penalty",Table2[[#This Row],[number]],IF(Table2[[#This Row],[Event]]="Time-Out",401,""))</f>
        <v/>
      </c>
      <c r="AD703" s="1">
        <f>ROW(A702)</f>
        <v>702</v>
      </c>
      <c r="AE703" s="1">
        <f>COUNTIFS(Table2[GameID],Table2[[#This Row],[GameID]],Table2[Column1],"&lt;="&amp;Table2[[#This Row],[Column1]])-1</f>
        <v>7</v>
      </c>
    </row>
    <row r="704" spans="1:31" x14ac:dyDescent="0.45">
      <c r="A704" t="s">
        <v>129</v>
      </c>
      <c r="B704" t="str">
        <f>_xlfn.TEXTBEFORE(Table2[[#This Row],[Kamp]]," - ")</f>
        <v>Blackhawks</v>
      </c>
      <c r="C704" t="str">
        <f>_xlfn.TEXTAFTER(Table2[[#This Row],[Kamp]],"- ")</f>
        <v>ÅFK</v>
      </c>
      <c r="D704">
        <v>44814</v>
      </c>
      <c r="E704">
        <v>35950</v>
      </c>
      <c r="F704">
        <v>20222023</v>
      </c>
      <c r="G704" t="s">
        <v>17</v>
      </c>
      <c r="H704" t="s">
        <v>661</v>
      </c>
      <c r="I704" t="s">
        <v>678</v>
      </c>
      <c r="J704">
        <v>2</v>
      </c>
      <c r="K704">
        <v>29505</v>
      </c>
      <c r="L704">
        <v>1</v>
      </c>
      <c r="M704" t="s">
        <v>630</v>
      </c>
      <c r="N704" t="s">
        <v>147</v>
      </c>
      <c r="O704" t="s">
        <v>131</v>
      </c>
      <c r="P704">
        <v>92</v>
      </c>
      <c r="Q704">
        <v>3</v>
      </c>
      <c r="R704">
        <f>SUMIFS(Table2[number],Table2[Event],"Goal",Table2[H/U],"HOME",Table2[GameID],Table2[[#This Row],[GameID]],Table2[GameTime],"&lt;="&amp;Table2[[#This Row],[GameTime]])</f>
        <v>9</v>
      </c>
      <c r="S704">
        <f>SUMIFS(Table2[number],Table2[Event],"Goal",Table2[H/U],"AWAY",Table2[GameID],Table2[[#This Row],[GameID]],Table2[GameTime],"&lt;="&amp;Table2[[#This Row],[GameTime]])</f>
        <v>0</v>
      </c>
      <c r="T704" t="str">
        <f>IF(Table2[[#This Row],[Event]]="Goal",Table2[[#This Row],[Hscore]]&amp;"-"&amp;Table2[[#This Row],[Uscore]],"")</f>
        <v>9-0</v>
      </c>
      <c r="U704">
        <v>2379</v>
      </c>
      <c r="V704" s="1">
        <f>Table2[[#This Row],[GameTime]]-(Table2[[#This Row],[period]]-1)*1200</f>
        <v>1179</v>
      </c>
      <c r="W704" s="1">
        <f>ROUNDDOWN(Table2[[#This Row],[Time]]/60,0)</f>
        <v>19</v>
      </c>
      <c r="X704" s="1">
        <f>ROUNDDOWN((Table2[[#This Row],[Time]]/60-Table2[[#This Row],[Time2]])*60,0)</f>
        <v>38</v>
      </c>
      <c r="Y704" s="1">
        <f>IF(Table2[[#This Row],[Time2]]&lt;10,0&amp;Table2[[#This Row],[Time2]],Table2[[#This Row],[Time2]])</f>
        <v>19</v>
      </c>
      <c r="Z704" s="1">
        <f>IF(Table2[[#This Row],[Time3]]&lt;10,0&amp;Table2[[#This Row],[Time3]],Table2[[#This Row],[Time3]])</f>
        <v>38</v>
      </c>
      <c r="AA704" s="2" t="str">
        <f>Table2[[#This Row],[Time4]]&amp;":"&amp;Table2[[#This Row],[Time5]]</f>
        <v>19:38</v>
      </c>
      <c r="AB704" s="1" t="str" cm="1">
        <f t="array" ref="AB704">IFERROR(IF(Table2[[#This Row],[code]]="","",_xlfn.IFS(AND(Table2[[#This Row],[code]]&lt;400,Table2[[#This Row],[code]]&lt;&gt;""),2,Table2[[#This Row],[code]]&gt;500,4)),"")</f>
        <v/>
      </c>
      <c r="AC704" s="1" t="str">
        <f>IF(Table2[[#This Row],[Event]]="Penalty",Table2[[#This Row],[number]],IF(Table2[[#This Row],[Event]]="Time-Out",401,""))</f>
        <v/>
      </c>
      <c r="AD704" s="1">
        <f>ROW(A703)</f>
        <v>703</v>
      </c>
      <c r="AE704" s="1">
        <f>COUNTIFS(Table2[GameID],Table2[[#This Row],[GameID]],Table2[Column1],"&lt;="&amp;Table2[[#This Row],[Column1]])-1</f>
        <v>8</v>
      </c>
    </row>
    <row r="705" spans="1:31" x14ac:dyDescent="0.45">
      <c r="A705" t="s">
        <v>129</v>
      </c>
      <c r="B705" t="str">
        <f>_xlfn.TEXTBEFORE(Table2[[#This Row],[Kamp]]," - ")</f>
        <v>Blackhawks</v>
      </c>
      <c r="C705" t="str">
        <f>_xlfn.TEXTAFTER(Table2[[#This Row],[Kamp]],"- ")</f>
        <v>ÅFK</v>
      </c>
      <c r="D705">
        <v>44814</v>
      </c>
      <c r="E705">
        <v>35950</v>
      </c>
      <c r="F705">
        <v>20222023</v>
      </c>
      <c r="G705" t="s">
        <v>17</v>
      </c>
      <c r="H705" t="s">
        <v>661</v>
      </c>
      <c r="I705" t="s">
        <v>678</v>
      </c>
      <c r="J705">
        <v>3</v>
      </c>
      <c r="K705">
        <v>29505</v>
      </c>
      <c r="L705">
        <v>1</v>
      </c>
      <c r="M705" t="s">
        <v>630</v>
      </c>
      <c r="N705" t="s">
        <v>137</v>
      </c>
      <c r="O705" t="s">
        <v>634</v>
      </c>
      <c r="P705">
        <v>22</v>
      </c>
      <c r="Q705" t="s">
        <v>634</v>
      </c>
      <c r="R705">
        <f>SUMIFS(Table2[number],Table2[Event],"Goal",Table2[H/U],"HOME",Table2[GameID],Table2[[#This Row],[GameID]],Table2[GameTime],"&lt;="&amp;Table2[[#This Row],[GameTime]])</f>
        <v>10</v>
      </c>
      <c r="S705">
        <f>SUMIFS(Table2[number],Table2[Event],"Goal",Table2[H/U],"AWAY",Table2[GameID],Table2[[#This Row],[GameID]],Table2[GameTime],"&lt;="&amp;Table2[[#This Row],[GameTime]])</f>
        <v>0</v>
      </c>
      <c r="T705" t="str">
        <f>IF(Table2[[#This Row],[Event]]="Goal",Table2[[#This Row],[Hscore]]&amp;"-"&amp;Table2[[#This Row],[Uscore]],"")</f>
        <v>10-0</v>
      </c>
      <c r="U705">
        <v>2408</v>
      </c>
      <c r="V705" s="1">
        <f>Table2[[#This Row],[GameTime]]-(Table2[[#This Row],[period]]-1)*1200</f>
        <v>8</v>
      </c>
      <c r="W705" s="1">
        <f>ROUNDDOWN(Table2[[#This Row],[Time]]/60,0)</f>
        <v>0</v>
      </c>
      <c r="X705" s="1">
        <f>ROUNDDOWN((Table2[[#This Row],[Time]]/60-Table2[[#This Row],[Time2]])*60,0)</f>
        <v>8</v>
      </c>
      <c r="Y705" s="1" t="str">
        <f>IF(Table2[[#This Row],[Time2]]&lt;10,0&amp;Table2[[#This Row],[Time2]],Table2[[#This Row],[Time2]])</f>
        <v>00</v>
      </c>
      <c r="Z705" s="1" t="str">
        <f>IF(Table2[[#This Row],[Time3]]&lt;10,0&amp;Table2[[#This Row],[Time3]],Table2[[#This Row],[Time3]])</f>
        <v>08</v>
      </c>
      <c r="AA705" s="2" t="str">
        <f>Table2[[#This Row],[Time4]]&amp;":"&amp;Table2[[#This Row],[Time5]]</f>
        <v>00:08</v>
      </c>
      <c r="AB705" s="1" t="str" cm="1">
        <f t="array" ref="AB705">IFERROR(IF(Table2[[#This Row],[code]]="","",_xlfn.IFS(AND(Table2[[#This Row],[code]]&lt;400,Table2[[#This Row],[code]]&lt;&gt;""),2,Table2[[#This Row],[code]]&gt;500,4)),"")</f>
        <v/>
      </c>
      <c r="AC705" s="1" t="str">
        <f>IF(Table2[[#This Row],[Event]]="Penalty",Table2[[#This Row],[number]],IF(Table2[[#This Row],[Event]]="Time-Out",401,""))</f>
        <v/>
      </c>
      <c r="AD705" s="1">
        <f>ROW(A704)</f>
        <v>704</v>
      </c>
      <c r="AE705" s="1">
        <f>COUNTIFS(Table2[GameID],Table2[[#This Row],[GameID]],Table2[Column1],"&lt;="&amp;Table2[[#This Row],[Column1]])-1</f>
        <v>9</v>
      </c>
    </row>
    <row r="706" spans="1:31" x14ac:dyDescent="0.45">
      <c r="A706" t="s">
        <v>129</v>
      </c>
      <c r="B706" t="str">
        <f>_xlfn.TEXTBEFORE(Table2[[#This Row],[Kamp]]," - ")</f>
        <v>Blackhawks</v>
      </c>
      <c r="C706" t="str">
        <f>_xlfn.TEXTAFTER(Table2[[#This Row],[Kamp]],"- ")</f>
        <v>ÅFK</v>
      </c>
      <c r="D706">
        <v>44814</v>
      </c>
      <c r="E706">
        <v>35950</v>
      </c>
      <c r="F706">
        <v>20222023</v>
      </c>
      <c r="G706" t="s">
        <v>17</v>
      </c>
      <c r="H706" t="s">
        <v>661</v>
      </c>
      <c r="I706" t="s">
        <v>678</v>
      </c>
      <c r="J706">
        <v>3</v>
      </c>
      <c r="K706">
        <v>29505</v>
      </c>
      <c r="L706">
        <v>1</v>
      </c>
      <c r="M706" t="s">
        <v>630</v>
      </c>
      <c r="N706" t="s">
        <v>635</v>
      </c>
      <c r="O706" t="s">
        <v>634</v>
      </c>
      <c r="P706">
        <v>23</v>
      </c>
      <c r="Q706" t="s">
        <v>634</v>
      </c>
      <c r="R706">
        <f>SUMIFS(Table2[number],Table2[Event],"Goal",Table2[H/U],"HOME",Table2[GameID],Table2[[#This Row],[GameID]],Table2[GameTime],"&lt;="&amp;Table2[[#This Row],[GameTime]])</f>
        <v>11</v>
      </c>
      <c r="S706">
        <f>SUMIFS(Table2[number],Table2[Event],"Goal",Table2[H/U],"AWAY",Table2[GameID],Table2[[#This Row],[GameID]],Table2[GameTime],"&lt;="&amp;Table2[[#This Row],[GameTime]])</f>
        <v>0</v>
      </c>
      <c r="T706" t="str">
        <f>IF(Table2[[#This Row],[Event]]="Goal",Table2[[#This Row],[Hscore]]&amp;"-"&amp;Table2[[#This Row],[Uscore]],"")</f>
        <v>11-0</v>
      </c>
      <c r="U706">
        <v>2529</v>
      </c>
      <c r="V706" s="1">
        <f>Table2[[#This Row],[GameTime]]-(Table2[[#This Row],[period]]-1)*1200</f>
        <v>129</v>
      </c>
      <c r="W706" s="1">
        <f>ROUNDDOWN(Table2[[#This Row],[Time]]/60,0)</f>
        <v>2</v>
      </c>
      <c r="X706" s="1">
        <f>ROUNDDOWN((Table2[[#This Row],[Time]]/60-Table2[[#This Row],[Time2]])*60,0)</f>
        <v>8</v>
      </c>
      <c r="Y706" s="1" t="str">
        <f>IF(Table2[[#This Row],[Time2]]&lt;10,0&amp;Table2[[#This Row],[Time2]],Table2[[#This Row],[Time2]])</f>
        <v>02</v>
      </c>
      <c r="Z706" s="1" t="str">
        <f>IF(Table2[[#This Row],[Time3]]&lt;10,0&amp;Table2[[#This Row],[Time3]],Table2[[#This Row],[Time3]])</f>
        <v>08</v>
      </c>
      <c r="AA706" s="2" t="str">
        <f>Table2[[#This Row],[Time4]]&amp;":"&amp;Table2[[#This Row],[Time5]]</f>
        <v>02:08</v>
      </c>
      <c r="AB706" s="1" t="str" cm="1">
        <f t="array" ref="AB706">IFERROR(IF(Table2[[#This Row],[code]]="","",_xlfn.IFS(AND(Table2[[#This Row],[code]]&lt;400,Table2[[#This Row],[code]]&lt;&gt;""),2,Table2[[#This Row],[code]]&gt;500,4)),"")</f>
        <v/>
      </c>
      <c r="AC706" s="1" t="str">
        <f>IF(Table2[[#This Row],[Event]]="Penalty",Table2[[#This Row],[number]],IF(Table2[[#This Row],[Event]]="Time-Out",401,""))</f>
        <v/>
      </c>
      <c r="AD706" s="1">
        <f>ROW(A705)</f>
        <v>705</v>
      </c>
      <c r="AE706" s="1">
        <f>COUNTIFS(Table2[GameID],Table2[[#This Row],[GameID]],Table2[Column1],"&lt;="&amp;Table2[[#This Row],[Column1]])-1</f>
        <v>10</v>
      </c>
    </row>
    <row r="707" spans="1:31" x14ac:dyDescent="0.45">
      <c r="A707" t="s">
        <v>129</v>
      </c>
      <c r="B707" t="str">
        <f>_xlfn.TEXTBEFORE(Table2[[#This Row],[Kamp]]," - ")</f>
        <v>Blackhawks</v>
      </c>
      <c r="C707" t="str">
        <f>_xlfn.TEXTAFTER(Table2[[#This Row],[Kamp]],"- ")</f>
        <v>ÅFK</v>
      </c>
      <c r="D707">
        <v>44814</v>
      </c>
      <c r="E707">
        <v>35950</v>
      </c>
      <c r="F707">
        <v>20222023</v>
      </c>
      <c r="G707" t="s">
        <v>17</v>
      </c>
      <c r="H707" t="s">
        <v>661</v>
      </c>
      <c r="I707" t="s">
        <v>678</v>
      </c>
      <c r="J707">
        <v>3</v>
      </c>
      <c r="K707">
        <v>29505</v>
      </c>
      <c r="L707">
        <v>1</v>
      </c>
      <c r="M707" t="s">
        <v>630</v>
      </c>
      <c r="N707" t="s">
        <v>134</v>
      </c>
      <c r="O707" t="s">
        <v>147</v>
      </c>
      <c r="P707">
        <v>6</v>
      </c>
      <c r="Q707">
        <v>92</v>
      </c>
      <c r="R707">
        <f>SUMIFS(Table2[number],Table2[Event],"Goal",Table2[H/U],"HOME",Table2[GameID],Table2[[#This Row],[GameID]],Table2[GameTime],"&lt;="&amp;Table2[[#This Row],[GameTime]])</f>
        <v>12</v>
      </c>
      <c r="S707">
        <f>SUMIFS(Table2[number],Table2[Event],"Goal",Table2[H/U],"AWAY",Table2[GameID],Table2[[#This Row],[GameID]],Table2[GameTime],"&lt;="&amp;Table2[[#This Row],[GameTime]])</f>
        <v>0</v>
      </c>
      <c r="T707" t="str">
        <f>IF(Table2[[#This Row],[Event]]="Goal",Table2[[#This Row],[Hscore]]&amp;"-"&amp;Table2[[#This Row],[Uscore]],"")</f>
        <v>12-0</v>
      </c>
      <c r="U707">
        <v>2667</v>
      </c>
      <c r="V707" s="1">
        <f>Table2[[#This Row],[GameTime]]-(Table2[[#This Row],[period]]-1)*1200</f>
        <v>267</v>
      </c>
      <c r="W707" s="1">
        <f>ROUNDDOWN(Table2[[#This Row],[Time]]/60,0)</f>
        <v>4</v>
      </c>
      <c r="X707" s="1">
        <f>ROUNDDOWN((Table2[[#This Row],[Time]]/60-Table2[[#This Row],[Time2]])*60,0)</f>
        <v>27</v>
      </c>
      <c r="Y707" s="1" t="str">
        <f>IF(Table2[[#This Row],[Time2]]&lt;10,0&amp;Table2[[#This Row],[Time2]],Table2[[#This Row],[Time2]])</f>
        <v>04</v>
      </c>
      <c r="Z707" s="1">
        <f>IF(Table2[[#This Row],[Time3]]&lt;10,0&amp;Table2[[#This Row],[Time3]],Table2[[#This Row],[Time3]])</f>
        <v>27</v>
      </c>
      <c r="AA707" s="2" t="str">
        <f>Table2[[#This Row],[Time4]]&amp;":"&amp;Table2[[#This Row],[Time5]]</f>
        <v>04:27</v>
      </c>
      <c r="AB707" s="1" t="str" cm="1">
        <f t="array" ref="AB707">IFERROR(IF(Table2[[#This Row],[code]]="","",_xlfn.IFS(AND(Table2[[#This Row],[code]]&lt;400,Table2[[#This Row],[code]]&lt;&gt;""),2,Table2[[#This Row],[code]]&gt;500,4)),"")</f>
        <v/>
      </c>
      <c r="AC707" s="1" t="str">
        <f>IF(Table2[[#This Row],[Event]]="Penalty",Table2[[#This Row],[number]],IF(Table2[[#This Row],[Event]]="Time-Out",401,""))</f>
        <v/>
      </c>
      <c r="AD707" s="1">
        <f>ROW(A706)</f>
        <v>706</v>
      </c>
      <c r="AE707" s="1">
        <f>COUNTIFS(Table2[GameID],Table2[[#This Row],[GameID]],Table2[Column1],"&lt;="&amp;Table2[[#This Row],[Column1]])-1</f>
        <v>11</v>
      </c>
    </row>
    <row r="708" spans="1:31" x14ac:dyDescent="0.45">
      <c r="A708" t="s">
        <v>129</v>
      </c>
      <c r="B708" t="str">
        <f>_xlfn.TEXTBEFORE(Table2[[#This Row],[Kamp]]," - ")</f>
        <v>Blackhawks</v>
      </c>
      <c r="C708" t="str">
        <f>_xlfn.TEXTAFTER(Table2[[#This Row],[Kamp]],"- ")</f>
        <v>ÅFK</v>
      </c>
      <c r="D708">
        <v>44814</v>
      </c>
      <c r="E708">
        <v>35950</v>
      </c>
      <c r="F708">
        <v>20222023</v>
      </c>
      <c r="G708" t="s">
        <v>17</v>
      </c>
      <c r="H708" t="s">
        <v>661</v>
      </c>
      <c r="I708" t="s">
        <v>678</v>
      </c>
      <c r="J708">
        <v>3</v>
      </c>
      <c r="K708">
        <v>29505</v>
      </c>
      <c r="L708">
        <v>1</v>
      </c>
      <c r="M708" t="s">
        <v>630</v>
      </c>
      <c r="N708" t="s">
        <v>136</v>
      </c>
      <c r="O708" t="s">
        <v>132</v>
      </c>
      <c r="P708">
        <v>17</v>
      </c>
      <c r="Q708">
        <v>4</v>
      </c>
      <c r="R708">
        <f>SUMIFS(Table2[number],Table2[Event],"Goal",Table2[H/U],"HOME",Table2[GameID],Table2[[#This Row],[GameID]],Table2[GameTime],"&lt;="&amp;Table2[[#This Row],[GameTime]])</f>
        <v>13</v>
      </c>
      <c r="S708">
        <f>SUMIFS(Table2[number],Table2[Event],"Goal",Table2[H/U],"AWAY",Table2[GameID],Table2[[#This Row],[GameID]],Table2[GameTime],"&lt;="&amp;Table2[[#This Row],[GameTime]])</f>
        <v>0</v>
      </c>
      <c r="T708" t="str">
        <f>IF(Table2[[#This Row],[Event]]="Goal",Table2[[#This Row],[Hscore]]&amp;"-"&amp;Table2[[#This Row],[Uscore]],"")</f>
        <v>13-0</v>
      </c>
      <c r="U708">
        <v>2940</v>
      </c>
      <c r="V708" s="1">
        <f>Table2[[#This Row],[GameTime]]-(Table2[[#This Row],[period]]-1)*1200</f>
        <v>540</v>
      </c>
      <c r="W708" s="1">
        <f>ROUNDDOWN(Table2[[#This Row],[Time]]/60,0)</f>
        <v>9</v>
      </c>
      <c r="X708" s="1">
        <f>ROUNDDOWN((Table2[[#This Row],[Time]]/60-Table2[[#This Row],[Time2]])*60,0)</f>
        <v>0</v>
      </c>
      <c r="Y708" s="1" t="str">
        <f>IF(Table2[[#This Row],[Time2]]&lt;10,0&amp;Table2[[#This Row],[Time2]],Table2[[#This Row],[Time2]])</f>
        <v>09</v>
      </c>
      <c r="Z708" s="1" t="str">
        <f>IF(Table2[[#This Row],[Time3]]&lt;10,0&amp;Table2[[#This Row],[Time3]],Table2[[#This Row],[Time3]])</f>
        <v>00</v>
      </c>
      <c r="AA708" s="2" t="str">
        <f>Table2[[#This Row],[Time4]]&amp;":"&amp;Table2[[#This Row],[Time5]]</f>
        <v>09:00</v>
      </c>
      <c r="AB708" s="1" t="str" cm="1">
        <f t="array" ref="AB708">IFERROR(IF(Table2[[#This Row],[code]]="","",_xlfn.IFS(AND(Table2[[#This Row],[code]]&lt;400,Table2[[#This Row],[code]]&lt;&gt;""),2,Table2[[#This Row],[code]]&gt;500,4)),"")</f>
        <v/>
      </c>
      <c r="AC708" s="1" t="str">
        <f>IF(Table2[[#This Row],[Event]]="Penalty",Table2[[#This Row],[number]],IF(Table2[[#This Row],[Event]]="Time-Out",401,""))</f>
        <v/>
      </c>
      <c r="AD708" s="1">
        <f>ROW(A707)</f>
        <v>707</v>
      </c>
      <c r="AE708" s="1">
        <f>COUNTIFS(Table2[GameID],Table2[[#This Row],[GameID]],Table2[Column1],"&lt;="&amp;Table2[[#This Row],[Column1]])-1</f>
        <v>12</v>
      </c>
    </row>
    <row r="709" spans="1:31" x14ac:dyDescent="0.45">
      <c r="A709" t="s">
        <v>129</v>
      </c>
      <c r="B709" t="str">
        <f>_xlfn.TEXTBEFORE(Table2[[#This Row],[Kamp]]," - ")</f>
        <v>Blackhawks</v>
      </c>
      <c r="C709" t="str">
        <f>_xlfn.TEXTAFTER(Table2[[#This Row],[Kamp]],"- ")</f>
        <v>ÅFK</v>
      </c>
      <c r="D709">
        <v>44814</v>
      </c>
      <c r="E709">
        <v>35950</v>
      </c>
      <c r="F709">
        <v>20222023</v>
      </c>
      <c r="G709" t="s">
        <v>17</v>
      </c>
      <c r="H709" t="s">
        <v>661</v>
      </c>
      <c r="I709" t="s">
        <v>678</v>
      </c>
      <c r="J709">
        <v>3</v>
      </c>
      <c r="K709">
        <v>29505</v>
      </c>
      <c r="L709">
        <v>1</v>
      </c>
      <c r="M709" t="s">
        <v>630</v>
      </c>
      <c r="N709" t="s">
        <v>143</v>
      </c>
      <c r="O709" t="s">
        <v>140</v>
      </c>
      <c r="P709">
        <v>71</v>
      </c>
      <c r="Q709">
        <v>60</v>
      </c>
      <c r="R709">
        <f>SUMIFS(Table2[number],Table2[Event],"Goal",Table2[H/U],"HOME",Table2[GameID],Table2[[#This Row],[GameID]],Table2[GameTime],"&lt;="&amp;Table2[[#This Row],[GameTime]])</f>
        <v>14</v>
      </c>
      <c r="S709">
        <f>SUMIFS(Table2[number],Table2[Event],"Goal",Table2[H/U],"AWAY",Table2[GameID],Table2[[#This Row],[GameID]],Table2[GameTime],"&lt;="&amp;Table2[[#This Row],[GameTime]])</f>
        <v>0</v>
      </c>
      <c r="T709" t="str">
        <f>IF(Table2[[#This Row],[Event]]="Goal",Table2[[#This Row],[Hscore]]&amp;"-"&amp;Table2[[#This Row],[Uscore]],"")</f>
        <v>14-0</v>
      </c>
      <c r="U709">
        <v>3069</v>
      </c>
      <c r="V709" s="1">
        <f>Table2[[#This Row],[GameTime]]-(Table2[[#This Row],[period]]-1)*1200</f>
        <v>669</v>
      </c>
      <c r="W709" s="1">
        <f>ROUNDDOWN(Table2[[#This Row],[Time]]/60,0)</f>
        <v>11</v>
      </c>
      <c r="X709" s="1">
        <f>ROUNDDOWN((Table2[[#This Row],[Time]]/60-Table2[[#This Row],[Time2]])*60,0)</f>
        <v>9</v>
      </c>
      <c r="Y709" s="1">
        <f>IF(Table2[[#This Row],[Time2]]&lt;10,0&amp;Table2[[#This Row],[Time2]],Table2[[#This Row],[Time2]])</f>
        <v>11</v>
      </c>
      <c r="Z709" s="1" t="str">
        <f>IF(Table2[[#This Row],[Time3]]&lt;10,0&amp;Table2[[#This Row],[Time3]],Table2[[#This Row],[Time3]])</f>
        <v>09</v>
      </c>
      <c r="AA709" s="2" t="str">
        <f>Table2[[#This Row],[Time4]]&amp;":"&amp;Table2[[#This Row],[Time5]]</f>
        <v>11:09</v>
      </c>
      <c r="AB709" s="1" t="str" cm="1">
        <f t="array" ref="AB709">IFERROR(IF(Table2[[#This Row],[code]]="","",_xlfn.IFS(AND(Table2[[#This Row],[code]]&lt;400,Table2[[#This Row],[code]]&lt;&gt;""),2,Table2[[#This Row],[code]]&gt;500,4)),"")</f>
        <v/>
      </c>
      <c r="AC709" s="1" t="str">
        <f>IF(Table2[[#This Row],[Event]]="Penalty",Table2[[#This Row],[number]],IF(Table2[[#This Row],[Event]]="Time-Out",401,""))</f>
        <v/>
      </c>
      <c r="AD709" s="1">
        <f>ROW(A708)</f>
        <v>708</v>
      </c>
      <c r="AE709" s="1">
        <f>COUNTIFS(Table2[GameID],Table2[[#This Row],[GameID]],Table2[Column1],"&lt;="&amp;Table2[[#This Row],[Column1]])-1</f>
        <v>13</v>
      </c>
    </row>
    <row r="710" spans="1:31" x14ac:dyDescent="0.45">
      <c r="A710" t="s">
        <v>129</v>
      </c>
      <c r="B710" t="str">
        <f>_xlfn.TEXTBEFORE(Table2[[#This Row],[Kamp]]," - ")</f>
        <v>Blackhawks</v>
      </c>
      <c r="C710" t="str">
        <f>_xlfn.TEXTAFTER(Table2[[#This Row],[Kamp]],"- ")</f>
        <v>ÅFK</v>
      </c>
      <c r="D710">
        <v>44814</v>
      </c>
      <c r="E710">
        <v>35950</v>
      </c>
      <c r="F710">
        <v>20222023</v>
      </c>
      <c r="G710" t="s">
        <v>17</v>
      </c>
      <c r="H710" t="s">
        <v>666</v>
      </c>
      <c r="I710" t="s">
        <v>677</v>
      </c>
      <c r="J710">
        <v>3</v>
      </c>
      <c r="K710">
        <v>29503</v>
      </c>
      <c r="L710">
        <v>0</v>
      </c>
      <c r="M710" t="s">
        <v>633</v>
      </c>
      <c r="N710" t="s">
        <v>634</v>
      </c>
      <c r="O710" t="s">
        <v>634</v>
      </c>
      <c r="P710" t="s">
        <v>634</v>
      </c>
      <c r="Q710" t="s">
        <v>634</v>
      </c>
      <c r="R710">
        <f>SUMIFS(Table2[number],Table2[Event],"Goal",Table2[H/U],"HOME",Table2[GameID],Table2[[#This Row],[GameID]],Table2[GameTime],"&lt;="&amp;Table2[[#This Row],[GameTime]])</f>
        <v>14</v>
      </c>
      <c r="S710">
        <f>SUMIFS(Table2[number],Table2[Event],"Goal",Table2[H/U],"AWAY",Table2[GameID],Table2[[#This Row],[GameID]],Table2[GameTime],"&lt;="&amp;Table2[[#This Row],[GameTime]])</f>
        <v>0</v>
      </c>
      <c r="T710" t="str">
        <f>IF(Table2[[#This Row],[Event]]="Goal",Table2[[#This Row],[Hscore]]&amp;"-"&amp;Table2[[#This Row],[Uscore]],"")</f>
        <v/>
      </c>
      <c r="U710">
        <v>3258</v>
      </c>
      <c r="V710" s="1">
        <f>Table2[[#This Row],[GameTime]]-(Table2[[#This Row],[period]]-1)*1200</f>
        <v>858</v>
      </c>
      <c r="W710" s="1">
        <f>ROUNDDOWN(Table2[[#This Row],[Time]]/60,0)</f>
        <v>14</v>
      </c>
      <c r="X710" s="1">
        <f>ROUNDDOWN((Table2[[#This Row],[Time]]/60-Table2[[#This Row],[Time2]])*60,0)</f>
        <v>18</v>
      </c>
      <c r="Y710" s="1">
        <f>IF(Table2[[#This Row],[Time2]]&lt;10,0&amp;Table2[[#This Row],[Time2]],Table2[[#This Row],[Time2]])</f>
        <v>14</v>
      </c>
      <c r="Z710" s="1">
        <f>IF(Table2[[#This Row],[Time3]]&lt;10,0&amp;Table2[[#This Row],[Time3]],Table2[[#This Row],[Time3]])</f>
        <v>18</v>
      </c>
      <c r="AA710" s="2" t="str">
        <f>Table2[[#This Row],[Time4]]&amp;":"&amp;Table2[[#This Row],[Time5]]</f>
        <v>14:18</v>
      </c>
      <c r="AB710" s="1" t="str" cm="1">
        <f t="array" ref="AB710">IFERROR(IF(Table2[[#This Row],[code]]="","",_xlfn.IFS(AND(Table2[[#This Row],[code]]&lt;400,Table2[[#This Row],[code]]&lt;&gt;""),2,Table2[[#This Row],[code]]&gt;500,4)),"")</f>
        <v/>
      </c>
      <c r="AC710" s="1">
        <f>IF(Table2[[#This Row],[Event]]="Penalty",Table2[[#This Row],[number]],IF(Table2[[#This Row],[Event]]="Time-Out",401,""))</f>
        <v>401</v>
      </c>
      <c r="AD710" s="1">
        <f>ROW(A709)</f>
        <v>709</v>
      </c>
      <c r="AE710" s="1">
        <f>COUNTIFS(Table2[GameID],Table2[[#This Row],[GameID]],Table2[Column1],"&lt;="&amp;Table2[[#This Row],[Column1]])-1</f>
        <v>14</v>
      </c>
    </row>
    <row r="711" spans="1:31" x14ac:dyDescent="0.45">
      <c r="A711" t="s">
        <v>129</v>
      </c>
      <c r="B711" t="str">
        <f>_xlfn.TEXTBEFORE(Table2[[#This Row],[Kamp]]," - ")</f>
        <v>Blackhawks</v>
      </c>
      <c r="C711" t="str">
        <f>_xlfn.TEXTAFTER(Table2[[#This Row],[Kamp]],"- ")</f>
        <v>ÅFK</v>
      </c>
      <c r="D711">
        <v>44814</v>
      </c>
      <c r="E711">
        <v>35950</v>
      </c>
      <c r="F711">
        <v>20222023</v>
      </c>
      <c r="G711" t="s">
        <v>17</v>
      </c>
      <c r="H711" t="s">
        <v>661</v>
      </c>
      <c r="I711" t="s">
        <v>678</v>
      </c>
      <c r="J711">
        <v>3</v>
      </c>
      <c r="K711">
        <v>29505</v>
      </c>
      <c r="L711">
        <v>1</v>
      </c>
      <c r="M711" t="s">
        <v>630</v>
      </c>
      <c r="N711" t="s">
        <v>149</v>
      </c>
      <c r="O711" t="s">
        <v>143</v>
      </c>
      <c r="P711">
        <v>98</v>
      </c>
      <c r="Q711">
        <v>71</v>
      </c>
      <c r="R711">
        <f>SUMIFS(Table2[number],Table2[Event],"Goal",Table2[H/U],"HOME",Table2[GameID],Table2[[#This Row],[GameID]],Table2[GameTime],"&lt;="&amp;Table2[[#This Row],[GameTime]])</f>
        <v>15</v>
      </c>
      <c r="S711">
        <f>SUMIFS(Table2[number],Table2[Event],"Goal",Table2[H/U],"AWAY",Table2[GameID],Table2[[#This Row],[GameID]],Table2[GameTime],"&lt;="&amp;Table2[[#This Row],[GameTime]])</f>
        <v>0</v>
      </c>
      <c r="T711" t="str">
        <f>IF(Table2[[#This Row],[Event]]="Goal",Table2[[#This Row],[Hscore]]&amp;"-"&amp;Table2[[#This Row],[Uscore]],"")</f>
        <v>15-0</v>
      </c>
      <c r="U711">
        <v>3304</v>
      </c>
      <c r="V711" s="1">
        <f>Table2[[#This Row],[GameTime]]-(Table2[[#This Row],[period]]-1)*1200</f>
        <v>904</v>
      </c>
      <c r="W711" s="1">
        <f>ROUNDDOWN(Table2[[#This Row],[Time]]/60,0)</f>
        <v>15</v>
      </c>
      <c r="X711" s="1">
        <f>ROUNDDOWN((Table2[[#This Row],[Time]]/60-Table2[[#This Row],[Time2]])*60,0)</f>
        <v>3</v>
      </c>
      <c r="Y711" s="1">
        <f>IF(Table2[[#This Row],[Time2]]&lt;10,0&amp;Table2[[#This Row],[Time2]],Table2[[#This Row],[Time2]])</f>
        <v>15</v>
      </c>
      <c r="Z711" s="1" t="str">
        <f>IF(Table2[[#This Row],[Time3]]&lt;10,0&amp;Table2[[#This Row],[Time3]],Table2[[#This Row],[Time3]])</f>
        <v>03</v>
      </c>
      <c r="AA711" s="2" t="str">
        <f>Table2[[#This Row],[Time4]]&amp;":"&amp;Table2[[#This Row],[Time5]]</f>
        <v>15:03</v>
      </c>
      <c r="AB711" s="1" t="str" cm="1">
        <f t="array" ref="AB711">IFERROR(IF(Table2[[#This Row],[code]]="","",_xlfn.IFS(AND(Table2[[#This Row],[code]]&lt;400,Table2[[#This Row],[code]]&lt;&gt;""),2,Table2[[#This Row],[code]]&gt;500,4)),"")</f>
        <v/>
      </c>
      <c r="AC711" s="1" t="str">
        <f>IF(Table2[[#This Row],[Event]]="Penalty",Table2[[#This Row],[number]],IF(Table2[[#This Row],[Event]]="Time-Out",401,""))</f>
        <v/>
      </c>
      <c r="AD711" s="1">
        <f>ROW(A710)</f>
        <v>710</v>
      </c>
      <c r="AE711" s="1">
        <f>COUNTIFS(Table2[GameID],Table2[[#This Row],[GameID]],Table2[Column1],"&lt;="&amp;Table2[[#This Row],[Column1]])-1</f>
        <v>15</v>
      </c>
    </row>
    <row r="712" spans="1:31" x14ac:dyDescent="0.45">
      <c r="A712" t="s">
        <v>129</v>
      </c>
      <c r="B712" t="str">
        <f>_xlfn.TEXTBEFORE(Table2[[#This Row],[Kamp]]," - ")</f>
        <v>Blackhawks</v>
      </c>
      <c r="C712" t="str">
        <f>_xlfn.TEXTAFTER(Table2[[#This Row],[Kamp]],"- ")</f>
        <v>ÅFK</v>
      </c>
      <c r="D712">
        <v>44814</v>
      </c>
      <c r="E712">
        <v>35950</v>
      </c>
      <c r="F712">
        <v>20222023</v>
      </c>
      <c r="G712" t="s">
        <v>17</v>
      </c>
      <c r="H712" t="s">
        <v>661</v>
      </c>
      <c r="I712" t="s">
        <v>678</v>
      </c>
      <c r="J712">
        <v>3</v>
      </c>
      <c r="K712">
        <v>29505</v>
      </c>
      <c r="L712">
        <v>1</v>
      </c>
      <c r="M712" t="s">
        <v>630</v>
      </c>
      <c r="N712" t="s">
        <v>149</v>
      </c>
      <c r="O712" t="s">
        <v>634</v>
      </c>
      <c r="P712">
        <v>98</v>
      </c>
      <c r="Q712" t="s">
        <v>634</v>
      </c>
      <c r="R712">
        <f>SUMIFS(Table2[number],Table2[Event],"Goal",Table2[H/U],"HOME",Table2[GameID],Table2[[#This Row],[GameID]],Table2[GameTime],"&lt;="&amp;Table2[[#This Row],[GameTime]])</f>
        <v>16</v>
      </c>
      <c r="S712">
        <f>SUMIFS(Table2[number],Table2[Event],"Goal",Table2[H/U],"AWAY",Table2[GameID],Table2[[#This Row],[GameID]],Table2[GameTime],"&lt;="&amp;Table2[[#This Row],[GameTime]])</f>
        <v>0</v>
      </c>
      <c r="T712" t="str">
        <f>IF(Table2[[#This Row],[Event]]="Goal",Table2[[#This Row],[Hscore]]&amp;"-"&amp;Table2[[#This Row],[Uscore]],"")</f>
        <v>16-0</v>
      </c>
      <c r="U712">
        <v>3424</v>
      </c>
      <c r="V712" s="1">
        <f>Table2[[#This Row],[GameTime]]-(Table2[[#This Row],[period]]-1)*1200</f>
        <v>1024</v>
      </c>
      <c r="W712" s="1">
        <f>ROUNDDOWN(Table2[[#This Row],[Time]]/60,0)</f>
        <v>17</v>
      </c>
      <c r="X712" s="1">
        <f>ROUNDDOWN((Table2[[#This Row],[Time]]/60-Table2[[#This Row],[Time2]])*60,0)</f>
        <v>3</v>
      </c>
      <c r="Y712" s="1">
        <f>IF(Table2[[#This Row],[Time2]]&lt;10,0&amp;Table2[[#This Row],[Time2]],Table2[[#This Row],[Time2]])</f>
        <v>17</v>
      </c>
      <c r="Z712" s="1" t="str">
        <f>IF(Table2[[#This Row],[Time3]]&lt;10,0&amp;Table2[[#This Row],[Time3]],Table2[[#This Row],[Time3]])</f>
        <v>03</v>
      </c>
      <c r="AA712" s="2" t="str">
        <f>Table2[[#This Row],[Time4]]&amp;":"&amp;Table2[[#This Row],[Time5]]</f>
        <v>17:03</v>
      </c>
      <c r="AB712" s="1" t="str" cm="1">
        <f t="array" ref="AB712">IFERROR(IF(Table2[[#This Row],[code]]="","",_xlfn.IFS(AND(Table2[[#This Row],[code]]&lt;400,Table2[[#This Row],[code]]&lt;&gt;""),2,Table2[[#This Row],[code]]&gt;500,4)),"")</f>
        <v/>
      </c>
      <c r="AC712" s="1" t="str">
        <f>IF(Table2[[#This Row],[Event]]="Penalty",Table2[[#This Row],[number]],IF(Table2[[#This Row],[Event]]="Time-Out",401,""))</f>
        <v/>
      </c>
      <c r="AD712" s="1">
        <f>ROW(A711)</f>
        <v>711</v>
      </c>
      <c r="AE712" s="1">
        <f>COUNTIFS(Table2[GameID],Table2[[#This Row],[GameID]],Table2[Column1],"&lt;="&amp;Table2[[#This Row],[Column1]])-1</f>
        <v>16</v>
      </c>
    </row>
    <row r="713" spans="1:31" x14ac:dyDescent="0.45">
      <c r="A713" t="s">
        <v>364</v>
      </c>
      <c r="B713" t="str">
        <f>_xlfn.TEXTBEFORE(Table2[[#This Row],[Kamp]]," - ")</f>
        <v>Sunds Seahawks</v>
      </c>
      <c r="C713" t="str">
        <f>_xlfn.TEXTAFTER(Table2[[#This Row],[Kamp]],"- ")</f>
        <v>Blackhawks</v>
      </c>
      <c r="D713">
        <v>44912</v>
      </c>
      <c r="E713">
        <v>35952</v>
      </c>
      <c r="F713">
        <v>20222023</v>
      </c>
      <c r="G713" t="s">
        <v>17</v>
      </c>
      <c r="H713" t="s">
        <v>668</v>
      </c>
      <c r="I713" t="s">
        <v>678</v>
      </c>
      <c r="J713">
        <v>1</v>
      </c>
      <c r="K713">
        <v>29502</v>
      </c>
      <c r="L713">
        <v>1</v>
      </c>
      <c r="M713" t="s">
        <v>630</v>
      </c>
      <c r="N713" t="s">
        <v>228</v>
      </c>
      <c r="O713" t="s">
        <v>213</v>
      </c>
      <c r="P713">
        <v>77</v>
      </c>
      <c r="Q713">
        <v>5</v>
      </c>
      <c r="R713">
        <f>SUMIFS(Table2[number],Table2[Event],"Goal",Table2[H/U],"HOME",Table2[GameID],Table2[[#This Row],[GameID]],Table2[GameTime],"&lt;="&amp;Table2[[#This Row],[GameTime]])</f>
        <v>1</v>
      </c>
      <c r="S713">
        <f>SUMIFS(Table2[number],Table2[Event],"Goal",Table2[H/U],"AWAY",Table2[GameID],Table2[[#This Row],[GameID]],Table2[GameTime],"&lt;="&amp;Table2[[#This Row],[GameTime]])</f>
        <v>0</v>
      </c>
      <c r="T713" t="str">
        <f>IF(Table2[[#This Row],[Event]]="Goal",Table2[[#This Row],[Hscore]]&amp;"-"&amp;Table2[[#This Row],[Uscore]],"")</f>
        <v>1-0</v>
      </c>
      <c r="U713">
        <v>9</v>
      </c>
      <c r="V713" s="1">
        <f>Table2[[#This Row],[GameTime]]-(Table2[[#This Row],[period]]-1)*1200</f>
        <v>9</v>
      </c>
      <c r="W713" s="1">
        <f>ROUNDDOWN(Table2[[#This Row],[Time]]/60,0)</f>
        <v>0</v>
      </c>
      <c r="X713" s="1">
        <f>ROUNDDOWN((Table2[[#This Row],[Time]]/60-Table2[[#This Row],[Time2]])*60,0)</f>
        <v>9</v>
      </c>
      <c r="Y713" s="1" t="str">
        <f>IF(Table2[[#This Row],[Time2]]&lt;10,0&amp;Table2[[#This Row],[Time2]],Table2[[#This Row],[Time2]])</f>
        <v>00</v>
      </c>
      <c r="Z713" s="1" t="str">
        <f>IF(Table2[[#This Row],[Time3]]&lt;10,0&amp;Table2[[#This Row],[Time3]],Table2[[#This Row],[Time3]])</f>
        <v>09</v>
      </c>
      <c r="AA713" s="2" t="str">
        <f>Table2[[#This Row],[Time4]]&amp;":"&amp;Table2[[#This Row],[Time5]]</f>
        <v>00:09</v>
      </c>
      <c r="AB713" s="1" t="str" cm="1">
        <f t="array" ref="AB713">IFERROR(IF(Table2[[#This Row],[code]]="","",_xlfn.IFS(AND(Table2[[#This Row],[code]]&lt;400,Table2[[#This Row],[code]]&lt;&gt;""),2,Table2[[#This Row],[code]]&gt;500,4)),"")</f>
        <v/>
      </c>
      <c r="AC713" s="1" t="str">
        <f>IF(Table2[[#This Row],[Event]]="Penalty",Table2[[#This Row],[number]],IF(Table2[[#This Row],[Event]]="Time-Out",401,""))</f>
        <v/>
      </c>
      <c r="AD713" s="1">
        <f>ROW(A712)</f>
        <v>712</v>
      </c>
      <c r="AE713" s="1">
        <f>COUNTIFS(Table2[GameID],Table2[[#This Row],[GameID]],Table2[Column1],"&lt;="&amp;Table2[[#This Row],[Column1]])-1</f>
        <v>0</v>
      </c>
    </row>
    <row r="714" spans="1:31" x14ac:dyDescent="0.45">
      <c r="A714" t="s">
        <v>364</v>
      </c>
      <c r="B714" t="str">
        <f>_xlfn.TEXTBEFORE(Table2[[#This Row],[Kamp]]," - ")</f>
        <v>Sunds Seahawks</v>
      </c>
      <c r="C714" t="str">
        <f>_xlfn.TEXTAFTER(Table2[[#This Row],[Kamp]],"- ")</f>
        <v>Blackhawks</v>
      </c>
      <c r="D714">
        <v>44912</v>
      </c>
      <c r="E714">
        <v>35952</v>
      </c>
      <c r="F714">
        <v>20222023</v>
      </c>
      <c r="G714" t="s">
        <v>17</v>
      </c>
      <c r="H714" t="s">
        <v>661</v>
      </c>
      <c r="I714" t="s">
        <v>677</v>
      </c>
      <c r="J714">
        <v>1</v>
      </c>
      <c r="K714">
        <v>29505</v>
      </c>
      <c r="L714">
        <v>1</v>
      </c>
      <c r="M714" t="s">
        <v>630</v>
      </c>
      <c r="N714" t="s">
        <v>135</v>
      </c>
      <c r="O714" t="s">
        <v>132</v>
      </c>
      <c r="P714">
        <v>7</v>
      </c>
      <c r="Q714">
        <v>4</v>
      </c>
      <c r="R714">
        <f>SUMIFS(Table2[number],Table2[Event],"Goal",Table2[H/U],"HOME",Table2[GameID],Table2[[#This Row],[GameID]],Table2[GameTime],"&lt;="&amp;Table2[[#This Row],[GameTime]])</f>
        <v>1</v>
      </c>
      <c r="S714">
        <f>SUMIFS(Table2[number],Table2[Event],"Goal",Table2[H/U],"AWAY",Table2[GameID],Table2[[#This Row],[GameID]],Table2[GameTime],"&lt;="&amp;Table2[[#This Row],[GameTime]])</f>
        <v>1</v>
      </c>
      <c r="T714" t="str">
        <f>IF(Table2[[#This Row],[Event]]="Goal",Table2[[#This Row],[Hscore]]&amp;"-"&amp;Table2[[#This Row],[Uscore]],"")</f>
        <v>1-1</v>
      </c>
      <c r="U714">
        <v>281</v>
      </c>
      <c r="V714" s="1">
        <f>Table2[[#This Row],[GameTime]]-(Table2[[#This Row],[period]]-1)*1200</f>
        <v>281</v>
      </c>
      <c r="W714" s="1">
        <f>ROUNDDOWN(Table2[[#This Row],[Time]]/60,0)</f>
        <v>4</v>
      </c>
      <c r="X714" s="1">
        <f>ROUNDDOWN((Table2[[#This Row],[Time]]/60-Table2[[#This Row],[Time2]])*60,0)</f>
        <v>41</v>
      </c>
      <c r="Y714" s="1" t="str">
        <f>IF(Table2[[#This Row],[Time2]]&lt;10,0&amp;Table2[[#This Row],[Time2]],Table2[[#This Row],[Time2]])</f>
        <v>04</v>
      </c>
      <c r="Z714" s="1">
        <f>IF(Table2[[#This Row],[Time3]]&lt;10,0&amp;Table2[[#This Row],[Time3]],Table2[[#This Row],[Time3]])</f>
        <v>41</v>
      </c>
      <c r="AA714" s="2" t="str">
        <f>Table2[[#This Row],[Time4]]&amp;":"&amp;Table2[[#This Row],[Time5]]</f>
        <v>04:41</v>
      </c>
      <c r="AB714" s="1" t="str" cm="1">
        <f t="array" ref="AB714">IFERROR(IF(Table2[[#This Row],[code]]="","",_xlfn.IFS(AND(Table2[[#This Row],[code]]&lt;400,Table2[[#This Row],[code]]&lt;&gt;""),2,Table2[[#This Row],[code]]&gt;500,4)),"")</f>
        <v/>
      </c>
      <c r="AC714" s="1" t="str">
        <f>IF(Table2[[#This Row],[Event]]="Penalty",Table2[[#This Row],[number]],IF(Table2[[#This Row],[Event]]="Time-Out",401,""))</f>
        <v/>
      </c>
      <c r="AD714" s="1">
        <f>ROW(A713)</f>
        <v>713</v>
      </c>
      <c r="AE714" s="1">
        <f>COUNTIFS(Table2[GameID],Table2[[#This Row],[GameID]],Table2[Column1],"&lt;="&amp;Table2[[#This Row],[Column1]])-1</f>
        <v>1</v>
      </c>
    </row>
    <row r="715" spans="1:31" x14ac:dyDescent="0.45">
      <c r="A715" t="s">
        <v>364</v>
      </c>
      <c r="B715" t="str">
        <f>_xlfn.TEXTBEFORE(Table2[[#This Row],[Kamp]]," - ")</f>
        <v>Sunds Seahawks</v>
      </c>
      <c r="C715" t="str">
        <f>_xlfn.TEXTAFTER(Table2[[#This Row],[Kamp]],"- ")</f>
        <v>Blackhawks</v>
      </c>
      <c r="D715">
        <v>44912</v>
      </c>
      <c r="E715">
        <v>35952</v>
      </c>
      <c r="F715">
        <v>20222023</v>
      </c>
      <c r="G715" t="s">
        <v>17</v>
      </c>
      <c r="H715" t="s">
        <v>661</v>
      </c>
      <c r="I715" t="s">
        <v>677</v>
      </c>
      <c r="J715">
        <v>1</v>
      </c>
      <c r="K715">
        <v>29505</v>
      </c>
      <c r="L715">
        <v>1</v>
      </c>
      <c r="M715" t="s">
        <v>630</v>
      </c>
      <c r="N715" t="s">
        <v>147</v>
      </c>
      <c r="O715" t="s">
        <v>334</v>
      </c>
      <c r="P715">
        <v>92</v>
      </c>
      <c r="Q715">
        <v>6</v>
      </c>
      <c r="R715">
        <f>SUMIFS(Table2[number],Table2[Event],"Goal",Table2[H/U],"HOME",Table2[GameID],Table2[[#This Row],[GameID]],Table2[GameTime],"&lt;="&amp;Table2[[#This Row],[GameTime]])</f>
        <v>1</v>
      </c>
      <c r="S715">
        <f>SUMIFS(Table2[number],Table2[Event],"Goal",Table2[H/U],"AWAY",Table2[GameID],Table2[[#This Row],[GameID]],Table2[GameTime],"&lt;="&amp;Table2[[#This Row],[GameTime]])</f>
        <v>2</v>
      </c>
      <c r="T715" t="str">
        <f>IF(Table2[[#This Row],[Event]]="Goal",Table2[[#This Row],[Hscore]]&amp;"-"&amp;Table2[[#This Row],[Uscore]],"")</f>
        <v>1-2</v>
      </c>
      <c r="U715">
        <v>775</v>
      </c>
      <c r="V715" s="1">
        <f>Table2[[#This Row],[GameTime]]-(Table2[[#This Row],[period]]-1)*1200</f>
        <v>775</v>
      </c>
      <c r="W715" s="1">
        <f>ROUNDDOWN(Table2[[#This Row],[Time]]/60,0)</f>
        <v>12</v>
      </c>
      <c r="X715" s="1">
        <f>ROUNDDOWN((Table2[[#This Row],[Time]]/60-Table2[[#This Row],[Time2]])*60,0)</f>
        <v>55</v>
      </c>
      <c r="Y715" s="1">
        <f>IF(Table2[[#This Row],[Time2]]&lt;10,0&amp;Table2[[#This Row],[Time2]],Table2[[#This Row],[Time2]])</f>
        <v>12</v>
      </c>
      <c r="Z715" s="1">
        <f>IF(Table2[[#This Row],[Time3]]&lt;10,0&amp;Table2[[#This Row],[Time3]],Table2[[#This Row],[Time3]])</f>
        <v>55</v>
      </c>
      <c r="AA715" s="2" t="str">
        <f>Table2[[#This Row],[Time4]]&amp;":"&amp;Table2[[#This Row],[Time5]]</f>
        <v>12:55</v>
      </c>
      <c r="AB715" s="1" t="str" cm="1">
        <f t="array" ref="AB715">IFERROR(IF(Table2[[#This Row],[code]]="","",_xlfn.IFS(AND(Table2[[#This Row],[code]]&lt;400,Table2[[#This Row],[code]]&lt;&gt;""),2,Table2[[#This Row],[code]]&gt;500,4)),"")</f>
        <v/>
      </c>
      <c r="AC715" s="1" t="str">
        <f>IF(Table2[[#This Row],[Event]]="Penalty",Table2[[#This Row],[number]],IF(Table2[[#This Row],[Event]]="Time-Out",401,""))</f>
        <v/>
      </c>
      <c r="AD715" s="1">
        <f>ROW(A714)</f>
        <v>714</v>
      </c>
      <c r="AE715" s="1">
        <f>COUNTIFS(Table2[GameID],Table2[[#This Row],[GameID]],Table2[Column1],"&lt;="&amp;Table2[[#This Row],[Column1]])-1</f>
        <v>2</v>
      </c>
    </row>
    <row r="716" spans="1:31" x14ac:dyDescent="0.45">
      <c r="A716" t="s">
        <v>364</v>
      </c>
      <c r="B716" t="str">
        <f>_xlfn.TEXTBEFORE(Table2[[#This Row],[Kamp]]," - ")</f>
        <v>Sunds Seahawks</v>
      </c>
      <c r="C716" t="str">
        <f>_xlfn.TEXTAFTER(Table2[[#This Row],[Kamp]],"- ")</f>
        <v>Blackhawks</v>
      </c>
      <c r="D716">
        <v>44912</v>
      </c>
      <c r="E716">
        <v>35952</v>
      </c>
      <c r="F716">
        <v>20222023</v>
      </c>
      <c r="G716" t="s">
        <v>17</v>
      </c>
      <c r="H716" t="s">
        <v>661</v>
      </c>
      <c r="I716" t="s">
        <v>677</v>
      </c>
      <c r="J716">
        <v>1</v>
      </c>
      <c r="K716">
        <v>29505</v>
      </c>
      <c r="L716">
        <v>1</v>
      </c>
      <c r="M716" t="s">
        <v>630</v>
      </c>
      <c r="N716" t="s">
        <v>135</v>
      </c>
      <c r="O716" t="s">
        <v>136</v>
      </c>
      <c r="P716">
        <v>7</v>
      </c>
      <c r="Q716">
        <v>17</v>
      </c>
      <c r="R716">
        <f>SUMIFS(Table2[number],Table2[Event],"Goal",Table2[H/U],"HOME",Table2[GameID],Table2[[#This Row],[GameID]],Table2[GameTime],"&lt;="&amp;Table2[[#This Row],[GameTime]])</f>
        <v>1</v>
      </c>
      <c r="S716">
        <f>SUMIFS(Table2[number],Table2[Event],"Goal",Table2[H/U],"AWAY",Table2[GameID],Table2[[#This Row],[GameID]],Table2[GameTime],"&lt;="&amp;Table2[[#This Row],[GameTime]])</f>
        <v>3</v>
      </c>
      <c r="T716" t="str">
        <f>IF(Table2[[#This Row],[Event]]="Goal",Table2[[#This Row],[Hscore]]&amp;"-"&amp;Table2[[#This Row],[Uscore]],"")</f>
        <v>1-3</v>
      </c>
      <c r="U716">
        <v>867</v>
      </c>
      <c r="V716" s="1">
        <f>Table2[[#This Row],[GameTime]]-(Table2[[#This Row],[period]]-1)*1200</f>
        <v>867</v>
      </c>
      <c r="W716" s="1">
        <f>ROUNDDOWN(Table2[[#This Row],[Time]]/60,0)</f>
        <v>14</v>
      </c>
      <c r="X716" s="1">
        <f>ROUNDDOWN((Table2[[#This Row],[Time]]/60-Table2[[#This Row],[Time2]])*60,0)</f>
        <v>27</v>
      </c>
      <c r="Y716" s="1">
        <f>IF(Table2[[#This Row],[Time2]]&lt;10,0&amp;Table2[[#This Row],[Time2]],Table2[[#This Row],[Time2]])</f>
        <v>14</v>
      </c>
      <c r="Z716" s="1">
        <f>IF(Table2[[#This Row],[Time3]]&lt;10,0&amp;Table2[[#This Row],[Time3]],Table2[[#This Row],[Time3]])</f>
        <v>27</v>
      </c>
      <c r="AA716" s="2" t="str">
        <f>Table2[[#This Row],[Time4]]&amp;":"&amp;Table2[[#This Row],[Time5]]</f>
        <v>14:27</v>
      </c>
      <c r="AB716" s="1" t="str" cm="1">
        <f t="array" ref="AB716">IFERROR(IF(Table2[[#This Row],[code]]="","",_xlfn.IFS(AND(Table2[[#This Row],[code]]&lt;400,Table2[[#This Row],[code]]&lt;&gt;""),2,Table2[[#This Row],[code]]&gt;500,4)),"")</f>
        <v/>
      </c>
      <c r="AC716" s="1" t="str">
        <f>IF(Table2[[#This Row],[Event]]="Penalty",Table2[[#This Row],[number]],IF(Table2[[#This Row],[Event]]="Time-Out",401,""))</f>
        <v/>
      </c>
      <c r="AD716" s="1">
        <f>ROW(A715)</f>
        <v>715</v>
      </c>
      <c r="AE716" s="1">
        <f>COUNTIFS(Table2[GameID],Table2[[#This Row],[GameID]],Table2[Column1],"&lt;="&amp;Table2[[#This Row],[Column1]])-1</f>
        <v>3</v>
      </c>
    </row>
    <row r="717" spans="1:31" x14ac:dyDescent="0.45">
      <c r="A717" t="s">
        <v>364</v>
      </c>
      <c r="B717" t="str">
        <f>_xlfn.TEXTBEFORE(Table2[[#This Row],[Kamp]]," - ")</f>
        <v>Sunds Seahawks</v>
      </c>
      <c r="C717" t="str">
        <f>_xlfn.TEXTAFTER(Table2[[#This Row],[Kamp]],"- ")</f>
        <v>Blackhawks</v>
      </c>
      <c r="D717">
        <v>44912</v>
      </c>
      <c r="E717">
        <v>35952</v>
      </c>
      <c r="F717">
        <v>20222023</v>
      </c>
      <c r="G717" t="s">
        <v>17</v>
      </c>
      <c r="H717" t="s">
        <v>661</v>
      </c>
      <c r="I717" t="s">
        <v>677</v>
      </c>
      <c r="J717">
        <v>2</v>
      </c>
      <c r="K717">
        <v>29505</v>
      </c>
      <c r="L717">
        <v>1</v>
      </c>
      <c r="M717" t="s">
        <v>630</v>
      </c>
      <c r="N717" t="s">
        <v>149</v>
      </c>
      <c r="O717" t="s">
        <v>140</v>
      </c>
      <c r="P717">
        <v>98</v>
      </c>
      <c r="Q717">
        <v>60</v>
      </c>
      <c r="R717">
        <f>SUMIFS(Table2[number],Table2[Event],"Goal",Table2[H/U],"HOME",Table2[GameID],Table2[[#This Row],[GameID]],Table2[GameTime],"&lt;="&amp;Table2[[#This Row],[GameTime]])</f>
        <v>1</v>
      </c>
      <c r="S717">
        <f>SUMIFS(Table2[number],Table2[Event],"Goal",Table2[H/U],"AWAY",Table2[GameID],Table2[[#This Row],[GameID]],Table2[GameTime],"&lt;="&amp;Table2[[#This Row],[GameTime]])</f>
        <v>4</v>
      </c>
      <c r="T717" t="str">
        <f>IF(Table2[[#This Row],[Event]]="Goal",Table2[[#This Row],[Hscore]]&amp;"-"&amp;Table2[[#This Row],[Uscore]],"")</f>
        <v>1-4</v>
      </c>
      <c r="U717">
        <v>1258</v>
      </c>
      <c r="V717" s="1">
        <f>Table2[[#This Row],[GameTime]]-(Table2[[#This Row],[period]]-1)*1200</f>
        <v>58</v>
      </c>
      <c r="W717" s="1">
        <f>ROUNDDOWN(Table2[[#This Row],[Time]]/60,0)</f>
        <v>0</v>
      </c>
      <c r="X717" s="1">
        <f>ROUNDDOWN((Table2[[#This Row],[Time]]/60-Table2[[#This Row],[Time2]])*60,0)</f>
        <v>58</v>
      </c>
      <c r="Y717" s="1" t="str">
        <f>IF(Table2[[#This Row],[Time2]]&lt;10,0&amp;Table2[[#This Row],[Time2]],Table2[[#This Row],[Time2]])</f>
        <v>00</v>
      </c>
      <c r="Z717" s="1">
        <f>IF(Table2[[#This Row],[Time3]]&lt;10,0&amp;Table2[[#This Row],[Time3]],Table2[[#This Row],[Time3]])</f>
        <v>58</v>
      </c>
      <c r="AA717" s="2" t="str">
        <f>Table2[[#This Row],[Time4]]&amp;":"&amp;Table2[[#This Row],[Time5]]</f>
        <v>00:58</v>
      </c>
      <c r="AB717" s="1" t="str" cm="1">
        <f t="array" ref="AB717">IFERROR(IF(Table2[[#This Row],[code]]="","",_xlfn.IFS(AND(Table2[[#This Row],[code]]&lt;400,Table2[[#This Row],[code]]&lt;&gt;""),2,Table2[[#This Row],[code]]&gt;500,4)),"")</f>
        <v/>
      </c>
      <c r="AC717" s="1" t="str">
        <f>IF(Table2[[#This Row],[Event]]="Penalty",Table2[[#This Row],[number]],IF(Table2[[#This Row],[Event]]="Time-Out",401,""))</f>
        <v/>
      </c>
      <c r="AD717" s="1">
        <f>ROW(A716)</f>
        <v>716</v>
      </c>
      <c r="AE717" s="1">
        <f>COUNTIFS(Table2[GameID],Table2[[#This Row],[GameID]],Table2[Column1],"&lt;="&amp;Table2[[#This Row],[Column1]])-1</f>
        <v>4</v>
      </c>
    </row>
    <row r="718" spans="1:31" x14ac:dyDescent="0.45">
      <c r="A718" t="s">
        <v>364</v>
      </c>
      <c r="B718" t="str">
        <f>_xlfn.TEXTBEFORE(Table2[[#This Row],[Kamp]]," - ")</f>
        <v>Sunds Seahawks</v>
      </c>
      <c r="C718" t="str">
        <f>_xlfn.TEXTAFTER(Table2[[#This Row],[Kamp]],"- ")</f>
        <v>Blackhawks</v>
      </c>
      <c r="D718">
        <v>44912</v>
      </c>
      <c r="E718">
        <v>35952</v>
      </c>
      <c r="F718">
        <v>20222023</v>
      </c>
      <c r="G718" t="s">
        <v>17</v>
      </c>
      <c r="H718" t="s">
        <v>668</v>
      </c>
      <c r="I718" t="s">
        <v>678</v>
      </c>
      <c r="J718">
        <v>2</v>
      </c>
      <c r="K718">
        <v>29502</v>
      </c>
      <c r="L718">
        <v>1</v>
      </c>
      <c r="M718" t="s">
        <v>630</v>
      </c>
      <c r="N718" t="s">
        <v>216</v>
      </c>
      <c r="O718" t="s">
        <v>634</v>
      </c>
      <c r="P718">
        <v>14</v>
      </c>
      <c r="Q718" t="s">
        <v>634</v>
      </c>
      <c r="R718">
        <f>SUMIFS(Table2[number],Table2[Event],"Goal",Table2[H/U],"HOME",Table2[GameID],Table2[[#This Row],[GameID]],Table2[GameTime],"&lt;="&amp;Table2[[#This Row],[GameTime]])</f>
        <v>2</v>
      </c>
      <c r="S718">
        <f>SUMIFS(Table2[number],Table2[Event],"Goal",Table2[H/U],"AWAY",Table2[GameID],Table2[[#This Row],[GameID]],Table2[GameTime],"&lt;="&amp;Table2[[#This Row],[GameTime]])</f>
        <v>4</v>
      </c>
      <c r="T718" t="str">
        <f>IF(Table2[[#This Row],[Event]]="Goal",Table2[[#This Row],[Hscore]]&amp;"-"&amp;Table2[[#This Row],[Uscore]],"")</f>
        <v>2-4</v>
      </c>
      <c r="U718">
        <v>1506</v>
      </c>
      <c r="V718" s="1">
        <f>Table2[[#This Row],[GameTime]]-(Table2[[#This Row],[period]]-1)*1200</f>
        <v>306</v>
      </c>
      <c r="W718" s="1">
        <f>ROUNDDOWN(Table2[[#This Row],[Time]]/60,0)</f>
        <v>5</v>
      </c>
      <c r="X718" s="1">
        <f>ROUNDDOWN((Table2[[#This Row],[Time]]/60-Table2[[#This Row],[Time2]])*60,0)</f>
        <v>5</v>
      </c>
      <c r="Y718" s="1" t="str">
        <f>IF(Table2[[#This Row],[Time2]]&lt;10,0&amp;Table2[[#This Row],[Time2]],Table2[[#This Row],[Time2]])</f>
        <v>05</v>
      </c>
      <c r="Z718" s="1" t="str">
        <f>IF(Table2[[#This Row],[Time3]]&lt;10,0&amp;Table2[[#This Row],[Time3]],Table2[[#This Row],[Time3]])</f>
        <v>05</v>
      </c>
      <c r="AA718" s="2" t="str">
        <f>Table2[[#This Row],[Time4]]&amp;":"&amp;Table2[[#This Row],[Time5]]</f>
        <v>05:05</v>
      </c>
      <c r="AB718" s="1" t="str" cm="1">
        <f t="array" ref="AB718">IFERROR(IF(Table2[[#This Row],[code]]="","",_xlfn.IFS(AND(Table2[[#This Row],[code]]&lt;400,Table2[[#This Row],[code]]&lt;&gt;""),2,Table2[[#This Row],[code]]&gt;500,4)),"")</f>
        <v/>
      </c>
      <c r="AC718" s="1" t="str">
        <f>IF(Table2[[#This Row],[Event]]="Penalty",Table2[[#This Row],[number]],IF(Table2[[#This Row],[Event]]="Time-Out",401,""))</f>
        <v/>
      </c>
      <c r="AD718" s="1">
        <f>ROW(A717)</f>
        <v>717</v>
      </c>
      <c r="AE718" s="1">
        <f>COUNTIFS(Table2[GameID],Table2[[#This Row],[GameID]],Table2[Column1],"&lt;="&amp;Table2[[#This Row],[Column1]])-1</f>
        <v>5</v>
      </c>
    </row>
    <row r="719" spans="1:31" x14ac:dyDescent="0.45">
      <c r="A719" t="s">
        <v>364</v>
      </c>
      <c r="B719" t="str">
        <f>_xlfn.TEXTBEFORE(Table2[[#This Row],[Kamp]]," - ")</f>
        <v>Sunds Seahawks</v>
      </c>
      <c r="C719" t="str">
        <f>_xlfn.TEXTAFTER(Table2[[#This Row],[Kamp]],"- ")</f>
        <v>Blackhawks</v>
      </c>
      <c r="D719">
        <v>44912</v>
      </c>
      <c r="E719">
        <v>35952</v>
      </c>
      <c r="F719">
        <v>20222023</v>
      </c>
      <c r="G719" t="s">
        <v>17</v>
      </c>
      <c r="H719" t="s">
        <v>661</v>
      </c>
      <c r="I719" t="s">
        <v>677</v>
      </c>
      <c r="J719">
        <v>2</v>
      </c>
      <c r="K719">
        <v>29505</v>
      </c>
      <c r="L719">
        <v>202</v>
      </c>
      <c r="M719" t="s">
        <v>631</v>
      </c>
      <c r="N719" t="s">
        <v>146</v>
      </c>
      <c r="O719" t="s">
        <v>634</v>
      </c>
      <c r="P719">
        <v>91</v>
      </c>
      <c r="Q719" t="s">
        <v>634</v>
      </c>
      <c r="R719">
        <f>SUMIFS(Table2[number],Table2[Event],"Goal",Table2[H/U],"HOME",Table2[GameID],Table2[[#This Row],[GameID]],Table2[GameTime],"&lt;="&amp;Table2[[#This Row],[GameTime]])</f>
        <v>2</v>
      </c>
      <c r="S719">
        <f>SUMIFS(Table2[number],Table2[Event],"Goal",Table2[H/U],"AWAY",Table2[GameID],Table2[[#This Row],[GameID]],Table2[GameTime],"&lt;="&amp;Table2[[#This Row],[GameTime]])</f>
        <v>4</v>
      </c>
      <c r="T719" t="str">
        <f>IF(Table2[[#This Row],[Event]]="Goal",Table2[[#This Row],[Hscore]]&amp;"-"&amp;Table2[[#This Row],[Uscore]],"")</f>
        <v/>
      </c>
      <c r="U719">
        <v>1551</v>
      </c>
      <c r="V719" s="1">
        <f>Table2[[#This Row],[GameTime]]-(Table2[[#This Row],[period]]-1)*1200</f>
        <v>351</v>
      </c>
      <c r="W719" s="1">
        <f>ROUNDDOWN(Table2[[#This Row],[Time]]/60,0)</f>
        <v>5</v>
      </c>
      <c r="X719" s="1">
        <f>ROUNDDOWN((Table2[[#This Row],[Time]]/60-Table2[[#This Row],[Time2]])*60,0)</f>
        <v>51</v>
      </c>
      <c r="Y719" s="1" t="str">
        <f>IF(Table2[[#This Row],[Time2]]&lt;10,0&amp;Table2[[#This Row],[Time2]],Table2[[#This Row],[Time2]])</f>
        <v>05</v>
      </c>
      <c r="Z719" s="1">
        <f>IF(Table2[[#This Row],[Time3]]&lt;10,0&amp;Table2[[#This Row],[Time3]],Table2[[#This Row],[Time3]])</f>
        <v>51</v>
      </c>
      <c r="AA719" s="2" t="str">
        <f>Table2[[#This Row],[Time4]]&amp;":"&amp;Table2[[#This Row],[Time5]]</f>
        <v>05:51</v>
      </c>
      <c r="AB719" s="1" cm="1">
        <f t="array" ref="AB719">IFERROR(IF(Table2[[#This Row],[code]]="","",_xlfn.IFS(AND(Table2[[#This Row],[code]]&lt;400,Table2[[#This Row],[code]]&lt;&gt;""),2,Table2[[#This Row],[code]]&gt;500,4)),"")</f>
        <v>2</v>
      </c>
      <c r="AC719" s="1">
        <f>IF(Table2[[#This Row],[Event]]="Penalty",Table2[[#This Row],[number]],IF(Table2[[#This Row],[Event]]="Time-Out",401,""))</f>
        <v>202</v>
      </c>
      <c r="AD719" s="1">
        <f>ROW(A718)</f>
        <v>718</v>
      </c>
      <c r="AE719" s="1">
        <f>COUNTIFS(Table2[GameID],Table2[[#This Row],[GameID]],Table2[Column1],"&lt;="&amp;Table2[[#This Row],[Column1]])-1</f>
        <v>6</v>
      </c>
    </row>
    <row r="720" spans="1:31" x14ac:dyDescent="0.45">
      <c r="A720" t="s">
        <v>364</v>
      </c>
      <c r="B720" t="str">
        <f>_xlfn.TEXTBEFORE(Table2[[#This Row],[Kamp]]," - ")</f>
        <v>Sunds Seahawks</v>
      </c>
      <c r="C720" t="str">
        <f>_xlfn.TEXTAFTER(Table2[[#This Row],[Kamp]],"- ")</f>
        <v>Blackhawks</v>
      </c>
      <c r="D720">
        <v>44912</v>
      </c>
      <c r="E720">
        <v>35952</v>
      </c>
      <c r="F720">
        <v>20222023</v>
      </c>
      <c r="G720" t="s">
        <v>17</v>
      </c>
      <c r="H720" t="s">
        <v>668</v>
      </c>
      <c r="I720" t="s">
        <v>678</v>
      </c>
      <c r="J720">
        <v>2</v>
      </c>
      <c r="K720">
        <v>29502</v>
      </c>
      <c r="L720">
        <v>207</v>
      </c>
      <c r="M720" t="s">
        <v>631</v>
      </c>
      <c r="N720" t="s">
        <v>221</v>
      </c>
      <c r="O720" t="s">
        <v>634</v>
      </c>
      <c r="P720">
        <v>25</v>
      </c>
      <c r="Q720" t="s">
        <v>634</v>
      </c>
      <c r="R720">
        <f>SUMIFS(Table2[number],Table2[Event],"Goal",Table2[H/U],"HOME",Table2[GameID],Table2[[#This Row],[GameID]],Table2[GameTime],"&lt;="&amp;Table2[[#This Row],[GameTime]])</f>
        <v>2</v>
      </c>
      <c r="S720">
        <f>SUMIFS(Table2[number],Table2[Event],"Goal",Table2[H/U],"AWAY",Table2[GameID],Table2[[#This Row],[GameID]],Table2[GameTime],"&lt;="&amp;Table2[[#This Row],[GameTime]])</f>
        <v>4</v>
      </c>
      <c r="T720" t="str">
        <f>IF(Table2[[#This Row],[Event]]="Goal",Table2[[#This Row],[Hscore]]&amp;"-"&amp;Table2[[#This Row],[Uscore]],"")</f>
        <v/>
      </c>
      <c r="U720">
        <v>1656</v>
      </c>
      <c r="V720" s="1">
        <f>Table2[[#This Row],[GameTime]]-(Table2[[#This Row],[period]]-1)*1200</f>
        <v>456</v>
      </c>
      <c r="W720" s="1">
        <f>ROUNDDOWN(Table2[[#This Row],[Time]]/60,0)</f>
        <v>7</v>
      </c>
      <c r="X720" s="1">
        <f>ROUNDDOWN((Table2[[#This Row],[Time]]/60-Table2[[#This Row],[Time2]])*60,0)</f>
        <v>36</v>
      </c>
      <c r="Y720" s="1" t="str">
        <f>IF(Table2[[#This Row],[Time2]]&lt;10,0&amp;Table2[[#This Row],[Time2]],Table2[[#This Row],[Time2]])</f>
        <v>07</v>
      </c>
      <c r="Z720" s="1">
        <f>IF(Table2[[#This Row],[Time3]]&lt;10,0&amp;Table2[[#This Row],[Time3]],Table2[[#This Row],[Time3]])</f>
        <v>36</v>
      </c>
      <c r="AA720" s="2" t="str">
        <f>Table2[[#This Row],[Time4]]&amp;":"&amp;Table2[[#This Row],[Time5]]</f>
        <v>07:36</v>
      </c>
      <c r="AB720" s="1" cm="1">
        <f t="array" ref="AB720">IFERROR(IF(Table2[[#This Row],[code]]="","",_xlfn.IFS(AND(Table2[[#This Row],[code]]&lt;400,Table2[[#This Row],[code]]&lt;&gt;""),2,Table2[[#This Row],[code]]&gt;500,4)),"")</f>
        <v>2</v>
      </c>
      <c r="AC720" s="1">
        <f>IF(Table2[[#This Row],[Event]]="Penalty",Table2[[#This Row],[number]],IF(Table2[[#This Row],[Event]]="Time-Out",401,""))</f>
        <v>207</v>
      </c>
      <c r="AD720" s="1">
        <f>ROW(A719)</f>
        <v>719</v>
      </c>
      <c r="AE720" s="1">
        <f>COUNTIFS(Table2[GameID],Table2[[#This Row],[GameID]],Table2[Column1],"&lt;="&amp;Table2[[#This Row],[Column1]])-1</f>
        <v>7</v>
      </c>
    </row>
    <row r="721" spans="1:31" x14ac:dyDescent="0.45">
      <c r="A721" t="s">
        <v>364</v>
      </c>
      <c r="B721" t="str">
        <f>_xlfn.TEXTBEFORE(Table2[[#This Row],[Kamp]]," - ")</f>
        <v>Sunds Seahawks</v>
      </c>
      <c r="C721" t="str">
        <f>_xlfn.TEXTAFTER(Table2[[#This Row],[Kamp]],"- ")</f>
        <v>Blackhawks</v>
      </c>
      <c r="D721">
        <v>44912</v>
      </c>
      <c r="E721">
        <v>35952</v>
      </c>
      <c r="F721">
        <v>20222023</v>
      </c>
      <c r="G721" t="s">
        <v>17</v>
      </c>
      <c r="H721" t="s">
        <v>668</v>
      </c>
      <c r="I721" t="s">
        <v>678</v>
      </c>
      <c r="J721">
        <v>2</v>
      </c>
      <c r="K721">
        <v>29502</v>
      </c>
      <c r="L721">
        <v>201</v>
      </c>
      <c r="M721" t="s">
        <v>631</v>
      </c>
      <c r="N721" t="s">
        <v>213</v>
      </c>
      <c r="O721" t="s">
        <v>634</v>
      </c>
      <c r="P721">
        <v>5</v>
      </c>
      <c r="Q721" t="s">
        <v>634</v>
      </c>
      <c r="R721">
        <f>SUMIFS(Table2[number],Table2[Event],"Goal",Table2[H/U],"HOME",Table2[GameID],Table2[[#This Row],[GameID]],Table2[GameTime],"&lt;="&amp;Table2[[#This Row],[GameTime]])</f>
        <v>2</v>
      </c>
      <c r="S721">
        <f>SUMIFS(Table2[number],Table2[Event],"Goal",Table2[H/U],"AWAY",Table2[GameID],Table2[[#This Row],[GameID]],Table2[GameTime],"&lt;="&amp;Table2[[#This Row],[GameTime]])</f>
        <v>4</v>
      </c>
      <c r="T721" t="str">
        <f>IF(Table2[[#This Row],[Event]]="Goal",Table2[[#This Row],[Hscore]]&amp;"-"&amp;Table2[[#This Row],[Uscore]],"")</f>
        <v/>
      </c>
      <c r="U721">
        <v>1844</v>
      </c>
      <c r="V721" s="1">
        <f>Table2[[#This Row],[GameTime]]-(Table2[[#This Row],[period]]-1)*1200</f>
        <v>644</v>
      </c>
      <c r="W721" s="1">
        <f>ROUNDDOWN(Table2[[#This Row],[Time]]/60,0)</f>
        <v>10</v>
      </c>
      <c r="X721" s="1">
        <f>ROUNDDOWN((Table2[[#This Row],[Time]]/60-Table2[[#This Row],[Time2]])*60,0)</f>
        <v>44</v>
      </c>
      <c r="Y721" s="1">
        <f>IF(Table2[[#This Row],[Time2]]&lt;10,0&amp;Table2[[#This Row],[Time2]],Table2[[#This Row],[Time2]])</f>
        <v>10</v>
      </c>
      <c r="Z721" s="1">
        <f>IF(Table2[[#This Row],[Time3]]&lt;10,0&amp;Table2[[#This Row],[Time3]],Table2[[#This Row],[Time3]])</f>
        <v>44</v>
      </c>
      <c r="AA721" s="2" t="str">
        <f>Table2[[#This Row],[Time4]]&amp;":"&amp;Table2[[#This Row],[Time5]]</f>
        <v>10:44</v>
      </c>
      <c r="AB721" s="1" cm="1">
        <f t="array" ref="AB721">IFERROR(IF(Table2[[#This Row],[code]]="","",_xlfn.IFS(AND(Table2[[#This Row],[code]]&lt;400,Table2[[#This Row],[code]]&lt;&gt;""),2,Table2[[#This Row],[code]]&gt;500,4)),"")</f>
        <v>2</v>
      </c>
      <c r="AC721" s="1">
        <f>IF(Table2[[#This Row],[Event]]="Penalty",Table2[[#This Row],[number]],IF(Table2[[#This Row],[Event]]="Time-Out",401,""))</f>
        <v>201</v>
      </c>
      <c r="AD721" s="1">
        <f>ROW(A720)</f>
        <v>720</v>
      </c>
      <c r="AE721" s="1">
        <f>COUNTIFS(Table2[GameID],Table2[[#This Row],[GameID]],Table2[Column1],"&lt;="&amp;Table2[[#This Row],[Column1]])-1</f>
        <v>8</v>
      </c>
    </row>
    <row r="722" spans="1:31" x14ac:dyDescent="0.45">
      <c r="A722" t="s">
        <v>364</v>
      </c>
      <c r="B722" t="str">
        <f>_xlfn.TEXTBEFORE(Table2[[#This Row],[Kamp]]," - ")</f>
        <v>Sunds Seahawks</v>
      </c>
      <c r="C722" t="str">
        <f>_xlfn.TEXTAFTER(Table2[[#This Row],[Kamp]],"- ")</f>
        <v>Blackhawks</v>
      </c>
      <c r="D722">
        <v>44912</v>
      </c>
      <c r="E722">
        <v>35952</v>
      </c>
      <c r="F722">
        <v>20222023</v>
      </c>
      <c r="G722" t="s">
        <v>17</v>
      </c>
      <c r="H722" t="s">
        <v>668</v>
      </c>
      <c r="I722" t="s">
        <v>678</v>
      </c>
      <c r="J722">
        <v>2</v>
      </c>
      <c r="K722">
        <v>29502</v>
      </c>
      <c r="L722">
        <v>1</v>
      </c>
      <c r="M722" t="s">
        <v>630</v>
      </c>
      <c r="N722" t="s">
        <v>231</v>
      </c>
      <c r="O722" t="s">
        <v>228</v>
      </c>
      <c r="P722">
        <v>97</v>
      </c>
      <c r="Q722">
        <v>77</v>
      </c>
      <c r="R722">
        <f>SUMIFS(Table2[number],Table2[Event],"Goal",Table2[H/U],"HOME",Table2[GameID],Table2[[#This Row],[GameID]],Table2[GameTime],"&lt;="&amp;Table2[[#This Row],[GameTime]])</f>
        <v>3</v>
      </c>
      <c r="S722">
        <f>SUMIFS(Table2[number],Table2[Event],"Goal",Table2[H/U],"AWAY",Table2[GameID],Table2[[#This Row],[GameID]],Table2[GameTime],"&lt;="&amp;Table2[[#This Row],[GameTime]])</f>
        <v>4</v>
      </c>
      <c r="T722" t="str">
        <f>IF(Table2[[#This Row],[Event]]="Goal",Table2[[#This Row],[Hscore]]&amp;"-"&amp;Table2[[#This Row],[Uscore]],"")</f>
        <v>3-4</v>
      </c>
      <c r="U722">
        <v>2340</v>
      </c>
      <c r="V722" s="1">
        <f>Table2[[#This Row],[GameTime]]-(Table2[[#This Row],[period]]-1)*1200</f>
        <v>1140</v>
      </c>
      <c r="W722" s="1">
        <f>ROUNDDOWN(Table2[[#This Row],[Time]]/60,0)</f>
        <v>19</v>
      </c>
      <c r="X722" s="1">
        <f>ROUNDDOWN((Table2[[#This Row],[Time]]/60-Table2[[#This Row],[Time2]])*60,0)</f>
        <v>0</v>
      </c>
      <c r="Y722" s="1">
        <f>IF(Table2[[#This Row],[Time2]]&lt;10,0&amp;Table2[[#This Row],[Time2]],Table2[[#This Row],[Time2]])</f>
        <v>19</v>
      </c>
      <c r="Z722" s="1" t="str">
        <f>IF(Table2[[#This Row],[Time3]]&lt;10,0&amp;Table2[[#This Row],[Time3]],Table2[[#This Row],[Time3]])</f>
        <v>00</v>
      </c>
      <c r="AA722" s="2" t="str">
        <f>Table2[[#This Row],[Time4]]&amp;":"&amp;Table2[[#This Row],[Time5]]</f>
        <v>19:00</v>
      </c>
      <c r="AB722" s="1" t="str" cm="1">
        <f t="array" ref="AB722">IFERROR(IF(Table2[[#This Row],[code]]="","",_xlfn.IFS(AND(Table2[[#This Row],[code]]&lt;400,Table2[[#This Row],[code]]&lt;&gt;""),2,Table2[[#This Row],[code]]&gt;500,4)),"")</f>
        <v/>
      </c>
      <c r="AC722" s="1" t="str">
        <f>IF(Table2[[#This Row],[Event]]="Penalty",Table2[[#This Row],[number]],IF(Table2[[#This Row],[Event]]="Time-Out",401,""))</f>
        <v/>
      </c>
      <c r="AD722" s="1">
        <f>ROW(A721)</f>
        <v>721</v>
      </c>
      <c r="AE722" s="1">
        <f>COUNTIFS(Table2[GameID],Table2[[#This Row],[GameID]],Table2[Column1],"&lt;="&amp;Table2[[#This Row],[Column1]])-1</f>
        <v>9</v>
      </c>
    </row>
    <row r="723" spans="1:31" x14ac:dyDescent="0.45">
      <c r="A723" t="s">
        <v>364</v>
      </c>
      <c r="B723" t="str">
        <f>_xlfn.TEXTBEFORE(Table2[[#This Row],[Kamp]]," - ")</f>
        <v>Sunds Seahawks</v>
      </c>
      <c r="C723" t="str">
        <f>_xlfn.TEXTAFTER(Table2[[#This Row],[Kamp]],"- ")</f>
        <v>Blackhawks</v>
      </c>
      <c r="D723">
        <v>44912</v>
      </c>
      <c r="E723">
        <v>35952</v>
      </c>
      <c r="F723">
        <v>20222023</v>
      </c>
      <c r="G723" t="s">
        <v>17</v>
      </c>
      <c r="H723" t="s">
        <v>661</v>
      </c>
      <c r="I723" t="s">
        <v>677</v>
      </c>
      <c r="J723">
        <v>3</v>
      </c>
      <c r="K723">
        <v>29505</v>
      </c>
      <c r="L723">
        <v>1</v>
      </c>
      <c r="M723" t="s">
        <v>630</v>
      </c>
      <c r="N723" t="s">
        <v>264</v>
      </c>
      <c r="O723" t="s">
        <v>634</v>
      </c>
      <c r="P723">
        <v>10</v>
      </c>
      <c r="Q723" t="s">
        <v>634</v>
      </c>
      <c r="R723">
        <f>SUMIFS(Table2[number],Table2[Event],"Goal",Table2[H/U],"HOME",Table2[GameID],Table2[[#This Row],[GameID]],Table2[GameTime],"&lt;="&amp;Table2[[#This Row],[GameTime]])</f>
        <v>3</v>
      </c>
      <c r="S723">
        <f>SUMIFS(Table2[number],Table2[Event],"Goal",Table2[H/U],"AWAY",Table2[GameID],Table2[[#This Row],[GameID]],Table2[GameTime],"&lt;="&amp;Table2[[#This Row],[GameTime]])</f>
        <v>5</v>
      </c>
      <c r="T723" t="str">
        <f>IF(Table2[[#This Row],[Event]]="Goal",Table2[[#This Row],[Hscore]]&amp;"-"&amp;Table2[[#This Row],[Uscore]],"")</f>
        <v>3-5</v>
      </c>
      <c r="U723">
        <v>2576</v>
      </c>
      <c r="V723" s="1">
        <f>Table2[[#This Row],[GameTime]]-(Table2[[#This Row],[period]]-1)*1200</f>
        <v>176</v>
      </c>
      <c r="W723" s="1">
        <f>ROUNDDOWN(Table2[[#This Row],[Time]]/60,0)</f>
        <v>2</v>
      </c>
      <c r="X723" s="1">
        <f>ROUNDDOWN((Table2[[#This Row],[Time]]/60-Table2[[#This Row],[Time2]])*60,0)</f>
        <v>56</v>
      </c>
      <c r="Y723" s="1" t="str">
        <f>IF(Table2[[#This Row],[Time2]]&lt;10,0&amp;Table2[[#This Row],[Time2]],Table2[[#This Row],[Time2]])</f>
        <v>02</v>
      </c>
      <c r="Z723" s="1">
        <f>IF(Table2[[#This Row],[Time3]]&lt;10,0&amp;Table2[[#This Row],[Time3]],Table2[[#This Row],[Time3]])</f>
        <v>56</v>
      </c>
      <c r="AA723" s="2" t="str">
        <f>Table2[[#This Row],[Time4]]&amp;":"&amp;Table2[[#This Row],[Time5]]</f>
        <v>02:56</v>
      </c>
      <c r="AB723" s="1" t="str" cm="1">
        <f t="array" ref="AB723">IFERROR(IF(Table2[[#This Row],[code]]="","",_xlfn.IFS(AND(Table2[[#This Row],[code]]&lt;400,Table2[[#This Row],[code]]&lt;&gt;""),2,Table2[[#This Row],[code]]&gt;500,4)),"")</f>
        <v/>
      </c>
      <c r="AC723" s="1" t="str">
        <f>IF(Table2[[#This Row],[Event]]="Penalty",Table2[[#This Row],[number]],IF(Table2[[#This Row],[Event]]="Time-Out",401,""))</f>
        <v/>
      </c>
      <c r="AD723" s="1">
        <f>ROW(A722)</f>
        <v>722</v>
      </c>
      <c r="AE723" s="1">
        <f>COUNTIFS(Table2[GameID],Table2[[#This Row],[GameID]],Table2[Column1],"&lt;="&amp;Table2[[#This Row],[Column1]])-1</f>
        <v>10</v>
      </c>
    </row>
    <row r="724" spans="1:31" x14ac:dyDescent="0.45">
      <c r="A724" t="s">
        <v>364</v>
      </c>
      <c r="B724" t="str">
        <f>_xlfn.TEXTBEFORE(Table2[[#This Row],[Kamp]]," - ")</f>
        <v>Sunds Seahawks</v>
      </c>
      <c r="C724" t="str">
        <f>_xlfn.TEXTAFTER(Table2[[#This Row],[Kamp]],"- ")</f>
        <v>Blackhawks</v>
      </c>
      <c r="D724">
        <v>44912</v>
      </c>
      <c r="E724">
        <v>35952</v>
      </c>
      <c r="F724">
        <v>20222023</v>
      </c>
      <c r="G724" t="s">
        <v>17</v>
      </c>
      <c r="H724" t="s">
        <v>668</v>
      </c>
      <c r="I724" t="s">
        <v>678</v>
      </c>
      <c r="J724">
        <v>3</v>
      </c>
      <c r="K724">
        <v>29502</v>
      </c>
      <c r="L724">
        <v>222</v>
      </c>
      <c r="M724" t="s">
        <v>631</v>
      </c>
      <c r="N724" t="s">
        <v>213</v>
      </c>
      <c r="O724" t="s">
        <v>634</v>
      </c>
      <c r="P724">
        <v>5</v>
      </c>
      <c r="Q724" t="s">
        <v>634</v>
      </c>
      <c r="R724">
        <f>SUMIFS(Table2[number],Table2[Event],"Goal",Table2[H/U],"HOME",Table2[GameID],Table2[[#This Row],[GameID]],Table2[GameTime],"&lt;="&amp;Table2[[#This Row],[GameTime]])</f>
        <v>3</v>
      </c>
      <c r="S724">
        <f>SUMIFS(Table2[number],Table2[Event],"Goal",Table2[H/U],"AWAY",Table2[GameID],Table2[[#This Row],[GameID]],Table2[GameTime],"&lt;="&amp;Table2[[#This Row],[GameTime]])</f>
        <v>5</v>
      </c>
      <c r="T724" t="str">
        <f>IF(Table2[[#This Row],[Event]]="Goal",Table2[[#This Row],[Hscore]]&amp;"-"&amp;Table2[[#This Row],[Uscore]],"")</f>
        <v/>
      </c>
      <c r="U724">
        <v>2908</v>
      </c>
      <c r="V724" s="1">
        <f>Table2[[#This Row],[GameTime]]-(Table2[[#This Row],[period]]-1)*1200</f>
        <v>508</v>
      </c>
      <c r="W724" s="1">
        <f>ROUNDDOWN(Table2[[#This Row],[Time]]/60,0)</f>
        <v>8</v>
      </c>
      <c r="X724" s="1">
        <f>ROUNDDOWN((Table2[[#This Row],[Time]]/60-Table2[[#This Row],[Time2]])*60,0)</f>
        <v>28</v>
      </c>
      <c r="Y724" s="1" t="str">
        <f>IF(Table2[[#This Row],[Time2]]&lt;10,0&amp;Table2[[#This Row],[Time2]],Table2[[#This Row],[Time2]])</f>
        <v>08</v>
      </c>
      <c r="Z724" s="1">
        <f>IF(Table2[[#This Row],[Time3]]&lt;10,0&amp;Table2[[#This Row],[Time3]],Table2[[#This Row],[Time3]])</f>
        <v>28</v>
      </c>
      <c r="AA724" s="2" t="str">
        <f>Table2[[#This Row],[Time4]]&amp;":"&amp;Table2[[#This Row],[Time5]]</f>
        <v>08:28</v>
      </c>
      <c r="AB724" s="1" cm="1">
        <f t="array" ref="AB724">IFERROR(IF(Table2[[#This Row],[code]]="","",_xlfn.IFS(AND(Table2[[#This Row],[code]]&lt;400,Table2[[#This Row],[code]]&lt;&gt;""),2,Table2[[#This Row],[code]]&gt;500,4)),"")</f>
        <v>2</v>
      </c>
      <c r="AC724" s="1">
        <f>IF(Table2[[#This Row],[Event]]="Penalty",Table2[[#This Row],[number]],IF(Table2[[#This Row],[Event]]="Time-Out",401,""))</f>
        <v>222</v>
      </c>
      <c r="AD724" s="1">
        <f>ROW(A723)</f>
        <v>723</v>
      </c>
      <c r="AE724" s="1">
        <f>COUNTIFS(Table2[GameID],Table2[[#This Row],[GameID]],Table2[Column1],"&lt;="&amp;Table2[[#This Row],[Column1]])-1</f>
        <v>11</v>
      </c>
    </row>
    <row r="725" spans="1:31" x14ac:dyDescent="0.45">
      <c r="A725" t="s">
        <v>364</v>
      </c>
      <c r="B725" t="str">
        <f>_xlfn.TEXTBEFORE(Table2[[#This Row],[Kamp]]," - ")</f>
        <v>Sunds Seahawks</v>
      </c>
      <c r="C725" t="str">
        <f>_xlfn.TEXTAFTER(Table2[[#This Row],[Kamp]],"- ")</f>
        <v>Blackhawks</v>
      </c>
      <c r="D725">
        <v>44912</v>
      </c>
      <c r="E725">
        <v>35952</v>
      </c>
      <c r="F725">
        <v>20222023</v>
      </c>
      <c r="G725" t="s">
        <v>17</v>
      </c>
      <c r="H725" t="s">
        <v>668</v>
      </c>
      <c r="I725" t="s">
        <v>678</v>
      </c>
      <c r="J725">
        <v>3</v>
      </c>
      <c r="K725">
        <v>29502</v>
      </c>
      <c r="L725">
        <v>207</v>
      </c>
      <c r="M725" t="s">
        <v>631</v>
      </c>
      <c r="N725" t="s">
        <v>230</v>
      </c>
      <c r="O725" t="s">
        <v>634</v>
      </c>
      <c r="P725">
        <v>61</v>
      </c>
      <c r="Q725" t="s">
        <v>634</v>
      </c>
      <c r="R725">
        <f>SUMIFS(Table2[number],Table2[Event],"Goal",Table2[H/U],"HOME",Table2[GameID],Table2[[#This Row],[GameID]],Table2[GameTime],"&lt;="&amp;Table2[[#This Row],[GameTime]])</f>
        <v>3</v>
      </c>
      <c r="S725">
        <f>SUMIFS(Table2[number],Table2[Event],"Goal",Table2[H/U],"AWAY",Table2[GameID],Table2[[#This Row],[GameID]],Table2[GameTime],"&lt;="&amp;Table2[[#This Row],[GameTime]])</f>
        <v>5</v>
      </c>
      <c r="T725" t="str">
        <f>IF(Table2[[#This Row],[Event]]="Goal",Table2[[#This Row],[Hscore]]&amp;"-"&amp;Table2[[#This Row],[Uscore]],"")</f>
        <v/>
      </c>
      <c r="U725">
        <v>3063</v>
      </c>
      <c r="V725" s="1">
        <f>Table2[[#This Row],[GameTime]]-(Table2[[#This Row],[period]]-1)*1200</f>
        <v>663</v>
      </c>
      <c r="W725" s="1">
        <f>ROUNDDOWN(Table2[[#This Row],[Time]]/60,0)</f>
        <v>11</v>
      </c>
      <c r="X725" s="1">
        <f>ROUNDDOWN((Table2[[#This Row],[Time]]/60-Table2[[#This Row],[Time2]])*60,0)</f>
        <v>3</v>
      </c>
      <c r="Y725" s="1">
        <f>IF(Table2[[#This Row],[Time2]]&lt;10,0&amp;Table2[[#This Row],[Time2]],Table2[[#This Row],[Time2]])</f>
        <v>11</v>
      </c>
      <c r="Z725" s="1" t="str">
        <f>IF(Table2[[#This Row],[Time3]]&lt;10,0&amp;Table2[[#This Row],[Time3]],Table2[[#This Row],[Time3]])</f>
        <v>03</v>
      </c>
      <c r="AA725" s="2" t="str">
        <f>Table2[[#This Row],[Time4]]&amp;":"&amp;Table2[[#This Row],[Time5]]</f>
        <v>11:03</v>
      </c>
      <c r="AB725" s="1" cm="1">
        <f t="array" ref="AB725">IFERROR(IF(Table2[[#This Row],[code]]="","",_xlfn.IFS(AND(Table2[[#This Row],[code]]&lt;400,Table2[[#This Row],[code]]&lt;&gt;""),2,Table2[[#This Row],[code]]&gt;500,4)),"")</f>
        <v>2</v>
      </c>
      <c r="AC725" s="1">
        <f>IF(Table2[[#This Row],[Event]]="Penalty",Table2[[#This Row],[number]],IF(Table2[[#This Row],[Event]]="Time-Out",401,""))</f>
        <v>207</v>
      </c>
      <c r="AD725" s="1">
        <f>ROW(A724)</f>
        <v>724</v>
      </c>
      <c r="AE725" s="1">
        <f>COUNTIFS(Table2[GameID],Table2[[#This Row],[GameID]],Table2[Column1],"&lt;="&amp;Table2[[#This Row],[Column1]])-1</f>
        <v>12</v>
      </c>
    </row>
    <row r="726" spans="1:31" x14ac:dyDescent="0.45">
      <c r="A726" t="s">
        <v>364</v>
      </c>
      <c r="B726" t="str">
        <f>_xlfn.TEXTBEFORE(Table2[[#This Row],[Kamp]]," - ")</f>
        <v>Sunds Seahawks</v>
      </c>
      <c r="C726" t="str">
        <f>_xlfn.TEXTAFTER(Table2[[#This Row],[Kamp]],"- ")</f>
        <v>Blackhawks</v>
      </c>
      <c r="D726">
        <v>44912</v>
      </c>
      <c r="E726">
        <v>35952</v>
      </c>
      <c r="F726">
        <v>20222023</v>
      </c>
      <c r="G726" t="s">
        <v>17</v>
      </c>
      <c r="H726" t="s">
        <v>668</v>
      </c>
      <c r="I726" t="s">
        <v>678</v>
      </c>
      <c r="J726">
        <v>3</v>
      </c>
      <c r="K726">
        <v>29502</v>
      </c>
      <c r="L726">
        <v>0</v>
      </c>
      <c r="M726" t="s">
        <v>633</v>
      </c>
      <c r="N726" t="s">
        <v>634</v>
      </c>
      <c r="O726" t="s">
        <v>634</v>
      </c>
      <c r="P726" t="s">
        <v>634</v>
      </c>
      <c r="Q726" t="s">
        <v>634</v>
      </c>
      <c r="R726">
        <f>SUMIFS(Table2[number],Table2[Event],"Goal",Table2[H/U],"HOME",Table2[GameID],Table2[[#This Row],[GameID]],Table2[GameTime],"&lt;="&amp;Table2[[#This Row],[GameTime]])</f>
        <v>3</v>
      </c>
      <c r="S726">
        <f>SUMIFS(Table2[number],Table2[Event],"Goal",Table2[H/U],"AWAY",Table2[GameID],Table2[[#This Row],[GameID]],Table2[GameTime],"&lt;="&amp;Table2[[#This Row],[GameTime]])</f>
        <v>5</v>
      </c>
      <c r="T726" t="str">
        <f>IF(Table2[[#This Row],[Event]]="Goal",Table2[[#This Row],[Hscore]]&amp;"-"&amp;Table2[[#This Row],[Uscore]],"")</f>
        <v/>
      </c>
      <c r="U726">
        <v>3483</v>
      </c>
      <c r="V726" s="1">
        <f>Table2[[#This Row],[GameTime]]-(Table2[[#This Row],[period]]-1)*1200</f>
        <v>1083</v>
      </c>
      <c r="W726" s="1">
        <f>ROUNDDOWN(Table2[[#This Row],[Time]]/60,0)</f>
        <v>18</v>
      </c>
      <c r="X726" s="1">
        <f>ROUNDDOWN((Table2[[#This Row],[Time]]/60-Table2[[#This Row],[Time2]])*60,0)</f>
        <v>3</v>
      </c>
      <c r="Y726" s="1">
        <f>IF(Table2[[#This Row],[Time2]]&lt;10,0&amp;Table2[[#This Row],[Time2]],Table2[[#This Row],[Time2]])</f>
        <v>18</v>
      </c>
      <c r="Z726" s="1" t="str">
        <f>IF(Table2[[#This Row],[Time3]]&lt;10,0&amp;Table2[[#This Row],[Time3]],Table2[[#This Row],[Time3]])</f>
        <v>03</v>
      </c>
      <c r="AA726" s="2" t="str">
        <f>Table2[[#This Row],[Time4]]&amp;":"&amp;Table2[[#This Row],[Time5]]</f>
        <v>18:03</v>
      </c>
      <c r="AB726" s="1" t="str" cm="1">
        <f t="array" ref="AB726">IFERROR(IF(Table2[[#This Row],[code]]="","",_xlfn.IFS(AND(Table2[[#This Row],[code]]&lt;400,Table2[[#This Row],[code]]&lt;&gt;""),2,Table2[[#This Row],[code]]&gt;500,4)),"")</f>
        <v/>
      </c>
      <c r="AC726" s="1">
        <f>IF(Table2[[#This Row],[Event]]="Penalty",Table2[[#This Row],[number]],IF(Table2[[#This Row],[Event]]="Time-Out",401,""))</f>
        <v>401</v>
      </c>
      <c r="AD726" s="1">
        <f>ROW(A725)</f>
        <v>725</v>
      </c>
      <c r="AE726" s="1">
        <f>COUNTIFS(Table2[GameID],Table2[[#This Row],[GameID]],Table2[Column1],"&lt;="&amp;Table2[[#This Row],[Column1]])-1</f>
        <v>13</v>
      </c>
    </row>
    <row r="727" spans="1:31" x14ac:dyDescent="0.45">
      <c r="A727" t="s">
        <v>194</v>
      </c>
      <c r="B727" t="str">
        <f>_xlfn.TEXTBEFORE(Table2[[#This Row],[Kamp]]," - ")</f>
        <v>BFC Vendsyssel</v>
      </c>
      <c r="C727" t="str">
        <f>_xlfn.TEXTAFTER(Table2[[#This Row],[Kamp]],"- ")</f>
        <v>Sunds Seahawks</v>
      </c>
      <c r="D727">
        <v>44825</v>
      </c>
      <c r="E727">
        <v>35955</v>
      </c>
      <c r="F727">
        <v>20222023</v>
      </c>
      <c r="G727" t="s">
        <v>17</v>
      </c>
      <c r="H727" t="s">
        <v>664</v>
      </c>
      <c r="I727" t="s">
        <v>678</v>
      </c>
      <c r="J727">
        <v>1</v>
      </c>
      <c r="K727">
        <v>29506</v>
      </c>
      <c r="L727">
        <v>207</v>
      </c>
      <c r="M727" t="s">
        <v>631</v>
      </c>
      <c r="N727" t="s">
        <v>196</v>
      </c>
      <c r="O727" t="s">
        <v>634</v>
      </c>
      <c r="P727">
        <v>14</v>
      </c>
      <c r="Q727" t="s">
        <v>634</v>
      </c>
      <c r="R727">
        <f>SUMIFS(Table2[number],Table2[Event],"Goal",Table2[H/U],"HOME",Table2[GameID],Table2[[#This Row],[GameID]],Table2[GameTime],"&lt;="&amp;Table2[[#This Row],[GameTime]])</f>
        <v>0</v>
      </c>
      <c r="S727">
        <f>SUMIFS(Table2[number],Table2[Event],"Goal",Table2[H/U],"AWAY",Table2[GameID],Table2[[#This Row],[GameID]],Table2[GameTime],"&lt;="&amp;Table2[[#This Row],[GameTime]])</f>
        <v>0</v>
      </c>
      <c r="T727" t="str">
        <f>IF(Table2[[#This Row],[Event]]="Goal",Table2[[#This Row],[Hscore]]&amp;"-"&amp;Table2[[#This Row],[Uscore]],"")</f>
        <v/>
      </c>
      <c r="U727">
        <v>18</v>
      </c>
      <c r="V727" s="1">
        <f>Table2[[#This Row],[GameTime]]-(Table2[[#This Row],[period]]-1)*1200</f>
        <v>18</v>
      </c>
      <c r="W727" s="1">
        <f>ROUNDDOWN(Table2[[#This Row],[Time]]/60,0)</f>
        <v>0</v>
      </c>
      <c r="X727" s="1">
        <f>ROUNDDOWN((Table2[[#This Row],[Time]]/60-Table2[[#This Row],[Time2]])*60,0)</f>
        <v>18</v>
      </c>
      <c r="Y727" s="1" t="str">
        <f>IF(Table2[[#This Row],[Time2]]&lt;10,0&amp;Table2[[#This Row],[Time2]],Table2[[#This Row],[Time2]])</f>
        <v>00</v>
      </c>
      <c r="Z727" s="1">
        <f>IF(Table2[[#This Row],[Time3]]&lt;10,0&amp;Table2[[#This Row],[Time3]],Table2[[#This Row],[Time3]])</f>
        <v>18</v>
      </c>
      <c r="AA727" s="2" t="str">
        <f>Table2[[#This Row],[Time4]]&amp;":"&amp;Table2[[#This Row],[Time5]]</f>
        <v>00:18</v>
      </c>
      <c r="AB727" s="1" cm="1">
        <f t="array" ref="AB727">IFERROR(IF(Table2[[#This Row],[code]]="","",_xlfn.IFS(AND(Table2[[#This Row],[code]]&lt;400,Table2[[#This Row],[code]]&lt;&gt;""),2,Table2[[#This Row],[code]]&gt;500,4)),"")</f>
        <v>2</v>
      </c>
      <c r="AC727" s="1">
        <f>IF(Table2[[#This Row],[Event]]="Penalty",Table2[[#This Row],[number]],IF(Table2[[#This Row],[Event]]="Time-Out",401,""))</f>
        <v>207</v>
      </c>
      <c r="AD727" s="1">
        <f>ROW(A726)</f>
        <v>726</v>
      </c>
      <c r="AE727" s="1">
        <f>COUNTIFS(Table2[GameID],Table2[[#This Row],[GameID]],Table2[Column1],"&lt;="&amp;Table2[[#This Row],[Column1]])-1</f>
        <v>0</v>
      </c>
    </row>
    <row r="728" spans="1:31" x14ac:dyDescent="0.45">
      <c r="A728" t="s">
        <v>194</v>
      </c>
      <c r="B728" t="str">
        <f>_xlfn.TEXTBEFORE(Table2[[#This Row],[Kamp]]," - ")</f>
        <v>BFC Vendsyssel</v>
      </c>
      <c r="C728" t="str">
        <f>_xlfn.TEXTAFTER(Table2[[#This Row],[Kamp]],"- ")</f>
        <v>Sunds Seahawks</v>
      </c>
      <c r="D728">
        <v>44825</v>
      </c>
      <c r="E728">
        <v>35955</v>
      </c>
      <c r="F728">
        <v>20222023</v>
      </c>
      <c r="G728" t="s">
        <v>17</v>
      </c>
      <c r="H728" t="s">
        <v>668</v>
      </c>
      <c r="I728" t="s">
        <v>677</v>
      </c>
      <c r="J728">
        <v>1</v>
      </c>
      <c r="K728">
        <v>29502</v>
      </c>
      <c r="L728">
        <v>1</v>
      </c>
      <c r="M728" t="s">
        <v>630</v>
      </c>
      <c r="N728" t="s">
        <v>227</v>
      </c>
      <c r="O728" t="s">
        <v>213</v>
      </c>
      <c r="P728">
        <v>74</v>
      </c>
      <c r="Q728">
        <v>5</v>
      </c>
      <c r="R728">
        <f>SUMIFS(Table2[number],Table2[Event],"Goal",Table2[H/U],"HOME",Table2[GameID],Table2[[#This Row],[GameID]],Table2[GameTime],"&lt;="&amp;Table2[[#This Row],[GameTime]])</f>
        <v>0</v>
      </c>
      <c r="S728">
        <f>SUMIFS(Table2[number],Table2[Event],"Goal",Table2[H/U],"AWAY",Table2[GameID],Table2[[#This Row],[GameID]],Table2[GameTime],"&lt;="&amp;Table2[[#This Row],[GameTime]])</f>
        <v>1</v>
      </c>
      <c r="T728" t="str">
        <f>IF(Table2[[#This Row],[Event]]="Goal",Table2[[#This Row],[Hscore]]&amp;"-"&amp;Table2[[#This Row],[Uscore]],"")</f>
        <v>0-1</v>
      </c>
      <c r="U728">
        <v>618</v>
      </c>
      <c r="V728" s="1">
        <f>Table2[[#This Row],[GameTime]]-(Table2[[#This Row],[period]]-1)*1200</f>
        <v>618</v>
      </c>
      <c r="W728" s="1">
        <f>ROUNDDOWN(Table2[[#This Row],[Time]]/60,0)</f>
        <v>10</v>
      </c>
      <c r="X728" s="1">
        <f>ROUNDDOWN((Table2[[#This Row],[Time]]/60-Table2[[#This Row],[Time2]])*60,0)</f>
        <v>18</v>
      </c>
      <c r="Y728" s="1">
        <f>IF(Table2[[#This Row],[Time2]]&lt;10,0&amp;Table2[[#This Row],[Time2]],Table2[[#This Row],[Time2]])</f>
        <v>10</v>
      </c>
      <c r="Z728" s="1">
        <f>IF(Table2[[#This Row],[Time3]]&lt;10,0&amp;Table2[[#This Row],[Time3]],Table2[[#This Row],[Time3]])</f>
        <v>18</v>
      </c>
      <c r="AA728" s="2" t="str">
        <f>Table2[[#This Row],[Time4]]&amp;":"&amp;Table2[[#This Row],[Time5]]</f>
        <v>10:18</v>
      </c>
      <c r="AB728" s="1" t="str" cm="1">
        <f t="array" ref="AB728">IFERROR(IF(Table2[[#This Row],[code]]="","",_xlfn.IFS(AND(Table2[[#This Row],[code]]&lt;400,Table2[[#This Row],[code]]&lt;&gt;""),2,Table2[[#This Row],[code]]&gt;500,4)),"")</f>
        <v/>
      </c>
      <c r="AC728" s="1" t="str">
        <f>IF(Table2[[#This Row],[Event]]="Penalty",Table2[[#This Row],[number]],IF(Table2[[#This Row],[Event]]="Time-Out",401,""))</f>
        <v/>
      </c>
      <c r="AD728" s="1">
        <f>ROW(A727)</f>
        <v>727</v>
      </c>
      <c r="AE728" s="1">
        <f>COUNTIFS(Table2[GameID],Table2[[#This Row],[GameID]],Table2[Column1],"&lt;="&amp;Table2[[#This Row],[Column1]])-1</f>
        <v>1</v>
      </c>
    </row>
    <row r="729" spans="1:31" x14ac:dyDescent="0.45">
      <c r="A729" t="s">
        <v>194</v>
      </c>
      <c r="B729" t="str">
        <f>_xlfn.TEXTBEFORE(Table2[[#This Row],[Kamp]]," - ")</f>
        <v>BFC Vendsyssel</v>
      </c>
      <c r="C729" t="str">
        <f>_xlfn.TEXTAFTER(Table2[[#This Row],[Kamp]],"- ")</f>
        <v>Sunds Seahawks</v>
      </c>
      <c r="D729">
        <v>44825</v>
      </c>
      <c r="E729">
        <v>35955</v>
      </c>
      <c r="F729">
        <v>20222023</v>
      </c>
      <c r="G729" t="s">
        <v>17</v>
      </c>
      <c r="H729" t="s">
        <v>668</v>
      </c>
      <c r="I729" t="s">
        <v>677</v>
      </c>
      <c r="J729">
        <v>1</v>
      </c>
      <c r="K729">
        <v>29502</v>
      </c>
      <c r="L729">
        <v>1</v>
      </c>
      <c r="M729" t="s">
        <v>630</v>
      </c>
      <c r="N729" t="s">
        <v>231</v>
      </c>
      <c r="O729" t="s">
        <v>215</v>
      </c>
      <c r="P729">
        <v>97</v>
      </c>
      <c r="Q729">
        <v>9</v>
      </c>
      <c r="R729">
        <f>SUMIFS(Table2[number],Table2[Event],"Goal",Table2[H/U],"HOME",Table2[GameID],Table2[[#This Row],[GameID]],Table2[GameTime],"&lt;="&amp;Table2[[#This Row],[GameTime]])</f>
        <v>0</v>
      </c>
      <c r="S729">
        <f>SUMIFS(Table2[number],Table2[Event],"Goal",Table2[H/U],"AWAY",Table2[GameID],Table2[[#This Row],[GameID]],Table2[GameTime],"&lt;="&amp;Table2[[#This Row],[GameTime]])</f>
        <v>2</v>
      </c>
      <c r="T729" t="str">
        <f>IF(Table2[[#This Row],[Event]]="Goal",Table2[[#This Row],[Hscore]]&amp;"-"&amp;Table2[[#This Row],[Uscore]],"")</f>
        <v>0-2</v>
      </c>
      <c r="U729">
        <v>1197</v>
      </c>
      <c r="V729" s="1">
        <f>Table2[[#This Row],[GameTime]]-(Table2[[#This Row],[period]]-1)*1200</f>
        <v>1197</v>
      </c>
      <c r="W729" s="1">
        <f>ROUNDDOWN(Table2[[#This Row],[Time]]/60,0)</f>
        <v>19</v>
      </c>
      <c r="X729" s="1">
        <f>ROUNDDOWN((Table2[[#This Row],[Time]]/60-Table2[[#This Row],[Time2]])*60,0)</f>
        <v>57</v>
      </c>
      <c r="Y729" s="1">
        <f>IF(Table2[[#This Row],[Time2]]&lt;10,0&amp;Table2[[#This Row],[Time2]],Table2[[#This Row],[Time2]])</f>
        <v>19</v>
      </c>
      <c r="Z729" s="1">
        <f>IF(Table2[[#This Row],[Time3]]&lt;10,0&amp;Table2[[#This Row],[Time3]],Table2[[#This Row],[Time3]])</f>
        <v>57</v>
      </c>
      <c r="AA729" s="2" t="str">
        <f>Table2[[#This Row],[Time4]]&amp;":"&amp;Table2[[#This Row],[Time5]]</f>
        <v>19:57</v>
      </c>
      <c r="AB729" s="1" t="str" cm="1">
        <f t="array" ref="AB729">IFERROR(IF(Table2[[#This Row],[code]]="","",_xlfn.IFS(AND(Table2[[#This Row],[code]]&lt;400,Table2[[#This Row],[code]]&lt;&gt;""),2,Table2[[#This Row],[code]]&gt;500,4)),"")</f>
        <v/>
      </c>
      <c r="AC729" s="1" t="str">
        <f>IF(Table2[[#This Row],[Event]]="Penalty",Table2[[#This Row],[number]],IF(Table2[[#This Row],[Event]]="Time-Out",401,""))</f>
        <v/>
      </c>
      <c r="AD729" s="1">
        <f>ROW(A728)</f>
        <v>728</v>
      </c>
      <c r="AE729" s="1">
        <f>COUNTIFS(Table2[GameID],Table2[[#This Row],[GameID]],Table2[Column1],"&lt;="&amp;Table2[[#This Row],[Column1]])-1</f>
        <v>2</v>
      </c>
    </row>
    <row r="730" spans="1:31" x14ac:dyDescent="0.45">
      <c r="A730" t="s">
        <v>194</v>
      </c>
      <c r="B730" t="str">
        <f>_xlfn.TEXTBEFORE(Table2[[#This Row],[Kamp]]," - ")</f>
        <v>BFC Vendsyssel</v>
      </c>
      <c r="C730" t="str">
        <f>_xlfn.TEXTAFTER(Table2[[#This Row],[Kamp]],"- ")</f>
        <v>Sunds Seahawks</v>
      </c>
      <c r="D730">
        <v>44825</v>
      </c>
      <c r="E730">
        <v>35955</v>
      </c>
      <c r="F730">
        <v>20222023</v>
      </c>
      <c r="G730" t="s">
        <v>17</v>
      </c>
      <c r="H730" t="s">
        <v>668</v>
      </c>
      <c r="I730" t="s">
        <v>677</v>
      </c>
      <c r="J730">
        <v>2</v>
      </c>
      <c r="K730">
        <v>29502</v>
      </c>
      <c r="L730">
        <v>1</v>
      </c>
      <c r="M730" t="s">
        <v>630</v>
      </c>
      <c r="N730" t="s">
        <v>637</v>
      </c>
      <c r="O730" t="s">
        <v>231</v>
      </c>
      <c r="P730">
        <v>65</v>
      </c>
      <c r="Q730">
        <v>97</v>
      </c>
      <c r="R730">
        <f>SUMIFS(Table2[number],Table2[Event],"Goal",Table2[H/U],"HOME",Table2[GameID],Table2[[#This Row],[GameID]],Table2[GameTime],"&lt;="&amp;Table2[[#This Row],[GameTime]])</f>
        <v>0</v>
      </c>
      <c r="S730">
        <f>SUMIFS(Table2[number],Table2[Event],"Goal",Table2[H/U],"AWAY",Table2[GameID],Table2[[#This Row],[GameID]],Table2[GameTime],"&lt;="&amp;Table2[[#This Row],[GameTime]])</f>
        <v>3</v>
      </c>
      <c r="T730" t="str">
        <f>IF(Table2[[#This Row],[Event]]="Goal",Table2[[#This Row],[Hscore]]&amp;"-"&amp;Table2[[#This Row],[Uscore]],"")</f>
        <v>0-3</v>
      </c>
      <c r="U730">
        <v>1630</v>
      </c>
      <c r="V730" s="1">
        <f>Table2[[#This Row],[GameTime]]-(Table2[[#This Row],[period]]-1)*1200</f>
        <v>430</v>
      </c>
      <c r="W730" s="1">
        <f>ROUNDDOWN(Table2[[#This Row],[Time]]/60,0)</f>
        <v>7</v>
      </c>
      <c r="X730" s="1">
        <f>ROUNDDOWN((Table2[[#This Row],[Time]]/60-Table2[[#This Row],[Time2]])*60,0)</f>
        <v>10</v>
      </c>
      <c r="Y730" s="1" t="str">
        <f>IF(Table2[[#This Row],[Time2]]&lt;10,0&amp;Table2[[#This Row],[Time2]],Table2[[#This Row],[Time2]])</f>
        <v>07</v>
      </c>
      <c r="Z730" s="1">
        <f>IF(Table2[[#This Row],[Time3]]&lt;10,0&amp;Table2[[#This Row],[Time3]],Table2[[#This Row],[Time3]])</f>
        <v>10</v>
      </c>
      <c r="AA730" s="2" t="str">
        <f>Table2[[#This Row],[Time4]]&amp;":"&amp;Table2[[#This Row],[Time5]]</f>
        <v>07:10</v>
      </c>
      <c r="AB730" s="1" t="str" cm="1">
        <f t="array" ref="AB730">IFERROR(IF(Table2[[#This Row],[code]]="","",_xlfn.IFS(AND(Table2[[#This Row],[code]]&lt;400,Table2[[#This Row],[code]]&lt;&gt;""),2,Table2[[#This Row],[code]]&gt;500,4)),"")</f>
        <v/>
      </c>
      <c r="AC730" s="1" t="str">
        <f>IF(Table2[[#This Row],[Event]]="Penalty",Table2[[#This Row],[number]],IF(Table2[[#This Row],[Event]]="Time-Out",401,""))</f>
        <v/>
      </c>
      <c r="AD730" s="1">
        <f>ROW(A729)</f>
        <v>729</v>
      </c>
      <c r="AE730" s="1">
        <f>COUNTIFS(Table2[GameID],Table2[[#This Row],[GameID]],Table2[Column1],"&lt;="&amp;Table2[[#This Row],[Column1]])-1</f>
        <v>3</v>
      </c>
    </row>
    <row r="731" spans="1:31" x14ac:dyDescent="0.45">
      <c r="A731" t="s">
        <v>194</v>
      </c>
      <c r="B731" t="str">
        <f>_xlfn.TEXTBEFORE(Table2[[#This Row],[Kamp]]," - ")</f>
        <v>BFC Vendsyssel</v>
      </c>
      <c r="C731" t="str">
        <f>_xlfn.TEXTAFTER(Table2[[#This Row],[Kamp]],"- ")</f>
        <v>Sunds Seahawks</v>
      </c>
      <c r="D731">
        <v>44825</v>
      </c>
      <c r="E731">
        <v>35955</v>
      </c>
      <c r="F731">
        <v>20222023</v>
      </c>
      <c r="G731" t="s">
        <v>17</v>
      </c>
      <c r="H731" t="s">
        <v>668</v>
      </c>
      <c r="I731" t="s">
        <v>677</v>
      </c>
      <c r="J731">
        <v>2</v>
      </c>
      <c r="K731">
        <v>29502</v>
      </c>
      <c r="L731">
        <v>207</v>
      </c>
      <c r="M731" t="s">
        <v>631</v>
      </c>
      <c r="N731" t="s">
        <v>223</v>
      </c>
      <c r="O731" t="s">
        <v>634</v>
      </c>
      <c r="P731">
        <v>37</v>
      </c>
      <c r="Q731" t="s">
        <v>634</v>
      </c>
      <c r="R731">
        <f>SUMIFS(Table2[number],Table2[Event],"Goal",Table2[H/U],"HOME",Table2[GameID],Table2[[#This Row],[GameID]],Table2[GameTime],"&lt;="&amp;Table2[[#This Row],[GameTime]])</f>
        <v>0</v>
      </c>
      <c r="S731">
        <f>SUMIFS(Table2[number],Table2[Event],"Goal",Table2[H/U],"AWAY",Table2[GameID],Table2[[#This Row],[GameID]],Table2[GameTime],"&lt;="&amp;Table2[[#This Row],[GameTime]])</f>
        <v>3</v>
      </c>
      <c r="T731" t="str">
        <f>IF(Table2[[#This Row],[Event]]="Goal",Table2[[#This Row],[Hscore]]&amp;"-"&amp;Table2[[#This Row],[Uscore]],"")</f>
        <v/>
      </c>
      <c r="U731">
        <v>1773</v>
      </c>
      <c r="V731" s="1">
        <f>Table2[[#This Row],[GameTime]]-(Table2[[#This Row],[period]]-1)*1200</f>
        <v>573</v>
      </c>
      <c r="W731" s="1">
        <f>ROUNDDOWN(Table2[[#This Row],[Time]]/60,0)</f>
        <v>9</v>
      </c>
      <c r="X731" s="1">
        <f>ROUNDDOWN((Table2[[#This Row],[Time]]/60-Table2[[#This Row],[Time2]])*60,0)</f>
        <v>33</v>
      </c>
      <c r="Y731" s="1" t="str">
        <f>IF(Table2[[#This Row],[Time2]]&lt;10,0&amp;Table2[[#This Row],[Time2]],Table2[[#This Row],[Time2]])</f>
        <v>09</v>
      </c>
      <c r="Z731" s="1">
        <f>IF(Table2[[#This Row],[Time3]]&lt;10,0&amp;Table2[[#This Row],[Time3]],Table2[[#This Row],[Time3]])</f>
        <v>33</v>
      </c>
      <c r="AA731" s="2" t="str">
        <f>Table2[[#This Row],[Time4]]&amp;":"&amp;Table2[[#This Row],[Time5]]</f>
        <v>09:33</v>
      </c>
      <c r="AB731" s="1" cm="1">
        <f t="array" ref="AB731">IFERROR(IF(Table2[[#This Row],[code]]="","",_xlfn.IFS(AND(Table2[[#This Row],[code]]&lt;400,Table2[[#This Row],[code]]&lt;&gt;""),2,Table2[[#This Row],[code]]&gt;500,4)),"")</f>
        <v>2</v>
      </c>
      <c r="AC731" s="1">
        <f>IF(Table2[[#This Row],[Event]]="Penalty",Table2[[#This Row],[number]],IF(Table2[[#This Row],[Event]]="Time-Out",401,""))</f>
        <v>207</v>
      </c>
      <c r="AD731" s="1">
        <f>ROW(A730)</f>
        <v>730</v>
      </c>
      <c r="AE731" s="1">
        <f>COUNTIFS(Table2[GameID],Table2[[#This Row],[GameID]],Table2[Column1],"&lt;="&amp;Table2[[#This Row],[Column1]])-1</f>
        <v>4</v>
      </c>
    </row>
    <row r="732" spans="1:31" x14ac:dyDescent="0.45">
      <c r="A732" t="s">
        <v>194</v>
      </c>
      <c r="B732" t="str">
        <f>_xlfn.TEXTBEFORE(Table2[[#This Row],[Kamp]]," - ")</f>
        <v>BFC Vendsyssel</v>
      </c>
      <c r="C732" t="str">
        <f>_xlfn.TEXTAFTER(Table2[[#This Row],[Kamp]],"- ")</f>
        <v>Sunds Seahawks</v>
      </c>
      <c r="D732">
        <v>44825</v>
      </c>
      <c r="E732">
        <v>35955</v>
      </c>
      <c r="F732">
        <v>20222023</v>
      </c>
      <c r="G732" t="s">
        <v>17</v>
      </c>
      <c r="H732" t="s">
        <v>664</v>
      </c>
      <c r="I732" t="s">
        <v>678</v>
      </c>
      <c r="J732">
        <v>2</v>
      </c>
      <c r="K732">
        <v>29506</v>
      </c>
      <c r="L732">
        <v>1</v>
      </c>
      <c r="M732" t="s">
        <v>630</v>
      </c>
      <c r="N732" t="s">
        <v>210</v>
      </c>
      <c r="O732" t="s">
        <v>198</v>
      </c>
      <c r="P732">
        <v>89</v>
      </c>
      <c r="Q732">
        <v>19</v>
      </c>
      <c r="R732">
        <f>SUMIFS(Table2[number],Table2[Event],"Goal",Table2[H/U],"HOME",Table2[GameID],Table2[[#This Row],[GameID]],Table2[GameTime],"&lt;="&amp;Table2[[#This Row],[GameTime]])</f>
        <v>1</v>
      </c>
      <c r="S732">
        <f>SUMIFS(Table2[number],Table2[Event],"Goal",Table2[H/U],"AWAY",Table2[GameID],Table2[[#This Row],[GameID]],Table2[GameTime],"&lt;="&amp;Table2[[#This Row],[GameTime]])</f>
        <v>3</v>
      </c>
      <c r="T732" t="str">
        <f>IF(Table2[[#This Row],[Event]]="Goal",Table2[[#This Row],[Hscore]]&amp;"-"&amp;Table2[[#This Row],[Uscore]],"")</f>
        <v>1-3</v>
      </c>
      <c r="U732">
        <v>1800</v>
      </c>
      <c r="V732" s="1">
        <f>Table2[[#This Row],[GameTime]]-(Table2[[#This Row],[period]]-1)*1200</f>
        <v>600</v>
      </c>
      <c r="W732" s="1">
        <f>ROUNDDOWN(Table2[[#This Row],[Time]]/60,0)</f>
        <v>10</v>
      </c>
      <c r="X732" s="1">
        <f>ROUNDDOWN((Table2[[#This Row],[Time]]/60-Table2[[#This Row],[Time2]])*60,0)</f>
        <v>0</v>
      </c>
      <c r="Y732" s="1">
        <f>IF(Table2[[#This Row],[Time2]]&lt;10,0&amp;Table2[[#This Row],[Time2]],Table2[[#This Row],[Time2]])</f>
        <v>10</v>
      </c>
      <c r="Z732" s="1" t="str">
        <f>IF(Table2[[#This Row],[Time3]]&lt;10,0&amp;Table2[[#This Row],[Time3]],Table2[[#This Row],[Time3]])</f>
        <v>00</v>
      </c>
      <c r="AA732" s="2" t="str">
        <f>Table2[[#This Row],[Time4]]&amp;":"&amp;Table2[[#This Row],[Time5]]</f>
        <v>10:00</v>
      </c>
      <c r="AB732" s="1" t="str" cm="1">
        <f t="array" ref="AB732">IFERROR(IF(Table2[[#This Row],[code]]="","",_xlfn.IFS(AND(Table2[[#This Row],[code]]&lt;400,Table2[[#This Row],[code]]&lt;&gt;""),2,Table2[[#This Row],[code]]&gt;500,4)),"")</f>
        <v/>
      </c>
      <c r="AC732" s="1" t="str">
        <f>IF(Table2[[#This Row],[Event]]="Penalty",Table2[[#This Row],[number]],IF(Table2[[#This Row],[Event]]="Time-Out",401,""))</f>
        <v/>
      </c>
      <c r="AD732" s="1">
        <f>ROW(A731)</f>
        <v>731</v>
      </c>
      <c r="AE732" s="1">
        <f>COUNTIFS(Table2[GameID],Table2[[#This Row],[GameID]],Table2[Column1],"&lt;="&amp;Table2[[#This Row],[Column1]])-1</f>
        <v>5</v>
      </c>
    </row>
    <row r="733" spans="1:31" x14ac:dyDescent="0.45">
      <c r="A733" t="s">
        <v>194</v>
      </c>
      <c r="B733" t="str">
        <f>_xlfn.TEXTBEFORE(Table2[[#This Row],[Kamp]]," - ")</f>
        <v>BFC Vendsyssel</v>
      </c>
      <c r="C733" t="str">
        <f>_xlfn.TEXTAFTER(Table2[[#This Row],[Kamp]],"- ")</f>
        <v>Sunds Seahawks</v>
      </c>
      <c r="D733">
        <v>44825</v>
      </c>
      <c r="E733">
        <v>35955</v>
      </c>
      <c r="F733">
        <v>20222023</v>
      </c>
      <c r="G733" t="s">
        <v>17</v>
      </c>
      <c r="H733" t="s">
        <v>664</v>
      </c>
      <c r="I733" t="s">
        <v>678</v>
      </c>
      <c r="J733">
        <v>2</v>
      </c>
      <c r="K733">
        <v>29506</v>
      </c>
      <c r="L733">
        <v>1</v>
      </c>
      <c r="M733" t="s">
        <v>630</v>
      </c>
      <c r="N733" t="s">
        <v>202</v>
      </c>
      <c r="O733" t="s">
        <v>199</v>
      </c>
      <c r="P733">
        <v>36</v>
      </c>
      <c r="Q733">
        <v>27</v>
      </c>
      <c r="R733">
        <f>SUMIFS(Table2[number],Table2[Event],"Goal",Table2[H/U],"HOME",Table2[GameID],Table2[[#This Row],[GameID]],Table2[GameTime],"&lt;="&amp;Table2[[#This Row],[GameTime]])</f>
        <v>2</v>
      </c>
      <c r="S733">
        <f>SUMIFS(Table2[number],Table2[Event],"Goal",Table2[H/U],"AWAY",Table2[GameID],Table2[[#This Row],[GameID]],Table2[GameTime],"&lt;="&amp;Table2[[#This Row],[GameTime]])</f>
        <v>3</v>
      </c>
      <c r="T733" t="str">
        <f>IF(Table2[[#This Row],[Event]]="Goal",Table2[[#This Row],[Hscore]]&amp;"-"&amp;Table2[[#This Row],[Uscore]],"")</f>
        <v>2-3</v>
      </c>
      <c r="U733">
        <v>1920</v>
      </c>
      <c r="V733" s="1">
        <f>Table2[[#This Row],[GameTime]]-(Table2[[#This Row],[period]]-1)*1200</f>
        <v>720</v>
      </c>
      <c r="W733" s="1">
        <f>ROUNDDOWN(Table2[[#This Row],[Time]]/60,0)</f>
        <v>12</v>
      </c>
      <c r="X733" s="1">
        <f>ROUNDDOWN((Table2[[#This Row],[Time]]/60-Table2[[#This Row],[Time2]])*60,0)</f>
        <v>0</v>
      </c>
      <c r="Y733" s="1">
        <f>IF(Table2[[#This Row],[Time2]]&lt;10,0&amp;Table2[[#This Row],[Time2]],Table2[[#This Row],[Time2]])</f>
        <v>12</v>
      </c>
      <c r="Z733" s="1" t="str">
        <f>IF(Table2[[#This Row],[Time3]]&lt;10,0&amp;Table2[[#This Row],[Time3]],Table2[[#This Row],[Time3]])</f>
        <v>00</v>
      </c>
      <c r="AA733" s="2" t="str">
        <f>Table2[[#This Row],[Time4]]&amp;":"&amp;Table2[[#This Row],[Time5]]</f>
        <v>12:00</v>
      </c>
      <c r="AB733" s="1" t="str" cm="1">
        <f t="array" ref="AB733">IFERROR(IF(Table2[[#This Row],[code]]="","",_xlfn.IFS(AND(Table2[[#This Row],[code]]&lt;400,Table2[[#This Row],[code]]&lt;&gt;""),2,Table2[[#This Row],[code]]&gt;500,4)),"")</f>
        <v/>
      </c>
      <c r="AC733" s="1" t="str">
        <f>IF(Table2[[#This Row],[Event]]="Penalty",Table2[[#This Row],[number]],IF(Table2[[#This Row],[Event]]="Time-Out",401,""))</f>
        <v/>
      </c>
      <c r="AD733" s="1">
        <f>ROW(A732)</f>
        <v>732</v>
      </c>
      <c r="AE733" s="1">
        <f>COUNTIFS(Table2[GameID],Table2[[#This Row],[GameID]],Table2[Column1],"&lt;="&amp;Table2[[#This Row],[Column1]])-1</f>
        <v>6</v>
      </c>
    </row>
    <row r="734" spans="1:31" x14ac:dyDescent="0.45">
      <c r="A734" t="s">
        <v>194</v>
      </c>
      <c r="B734" t="str">
        <f>_xlfn.TEXTBEFORE(Table2[[#This Row],[Kamp]]," - ")</f>
        <v>BFC Vendsyssel</v>
      </c>
      <c r="C734" t="str">
        <f>_xlfn.TEXTAFTER(Table2[[#This Row],[Kamp]],"- ")</f>
        <v>Sunds Seahawks</v>
      </c>
      <c r="D734">
        <v>44825</v>
      </c>
      <c r="E734">
        <v>35955</v>
      </c>
      <c r="F734">
        <v>20222023</v>
      </c>
      <c r="G734" t="s">
        <v>17</v>
      </c>
      <c r="H734" t="s">
        <v>668</v>
      </c>
      <c r="I734" t="s">
        <v>677</v>
      </c>
      <c r="J734">
        <v>2</v>
      </c>
      <c r="K734">
        <v>29502</v>
      </c>
      <c r="L734">
        <v>1</v>
      </c>
      <c r="M734" t="s">
        <v>630</v>
      </c>
      <c r="N734" t="s">
        <v>231</v>
      </c>
      <c r="O734" t="s">
        <v>634</v>
      </c>
      <c r="P734">
        <v>97</v>
      </c>
      <c r="Q734" t="s">
        <v>634</v>
      </c>
      <c r="R734">
        <f>SUMIFS(Table2[number],Table2[Event],"Goal",Table2[H/U],"HOME",Table2[GameID],Table2[[#This Row],[GameID]],Table2[GameTime],"&lt;="&amp;Table2[[#This Row],[GameTime]])</f>
        <v>2</v>
      </c>
      <c r="S734">
        <f>SUMIFS(Table2[number],Table2[Event],"Goal",Table2[H/U],"AWAY",Table2[GameID],Table2[[#This Row],[GameID]],Table2[GameTime],"&lt;="&amp;Table2[[#This Row],[GameTime]])</f>
        <v>4</v>
      </c>
      <c r="T734" t="str">
        <f>IF(Table2[[#This Row],[Event]]="Goal",Table2[[#This Row],[Hscore]]&amp;"-"&amp;Table2[[#This Row],[Uscore]],"")</f>
        <v>2-4</v>
      </c>
      <c r="U734">
        <v>2242</v>
      </c>
      <c r="V734" s="1">
        <f>Table2[[#This Row],[GameTime]]-(Table2[[#This Row],[period]]-1)*1200</f>
        <v>1042</v>
      </c>
      <c r="W734" s="1">
        <f>ROUNDDOWN(Table2[[#This Row],[Time]]/60,0)</f>
        <v>17</v>
      </c>
      <c r="X734" s="1">
        <f>ROUNDDOWN((Table2[[#This Row],[Time]]/60-Table2[[#This Row],[Time2]])*60,0)</f>
        <v>22</v>
      </c>
      <c r="Y734" s="1">
        <f>IF(Table2[[#This Row],[Time2]]&lt;10,0&amp;Table2[[#This Row],[Time2]],Table2[[#This Row],[Time2]])</f>
        <v>17</v>
      </c>
      <c r="Z734" s="1">
        <f>IF(Table2[[#This Row],[Time3]]&lt;10,0&amp;Table2[[#This Row],[Time3]],Table2[[#This Row],[Time3]])</f>
        <v>22</v>
      </c>
      <c r="AA734" s="2" t="str">
        <f>Table2[[#This Row],[Time4]]&amp;":"&amp;Table2[[#This Row],[Time5]]</f>
        <v>17:22</v>
      </c>
      <c r="AB734" s="1" t="str" cm="1">
        <f t="array" ref="AB734">IFERROR(IF(Table2[[#This Row],[code]]="","",_xlfn.IFS(AND(Table2[[#This Row],[code]]&lt;400,Table2[[#This Row],[code]]&lt;&gt;""),2,Table2[[#This Row],[code]]&gt;500,4)),"")</f>
        <v/>
      </c>
      <c r="AC734" s="1" t="str">
        <f>IF(Table2[[#This Row],[Event]]="Penalty",Table2[[#This Row],[number]],IF(Table2[[#This Row],[Event]]="Time-Out",401,""))</f>
        <v/>
      </c>
      <c r="AD734" s="1">
        <f>ROW(A733)</f>
        <v>733</v>
      </c>
      <c r="AE734" s="1">
        <f>COUNTIFS(Table2[GameID],Table2[[#This Row],[GameID]],Table2[Column1],"&lt;="&amp;Table2[[#This Row],[Column1]])-1</f>
        <v>7</v>
      </c>
    </row>
    <row r="735" spans="1:31" x14ac:dyDescent="0.45">
      <c r="A735" t="s">
        <v>194</v>
      </c>
      <c r="B735" t="str">
        <f>_xlfn.TEXTBEFORE(Table2[[#This Row],[Kamp]]," - ")</f>
        <v>BFC Vendsyssel</v>
      </c>
      <c r="C735" t="str">
        <f>_xlfn.TEXTAFTER(Table2[[#This Row],[Kamp]],"- ")</f>
        <v>Sunds Seahawks</v>
      </c>
      <c r="D735">
        <v>44825</v>
      </c>
      <c r="E735">
        <v>35955</v>
      </c>
      <c r="F735">
        <v>20222023</v>
      </c>
      <c r="G735" t="s">
        <v>17</v>
      </c>
      <c r="H735" t="s">
        <v>668</v>
      </c>
      <c r="I735" t="s">
        <v>677</v>
      </c>
      <c r="J735">
        <v>2</v>
      </c>
      <c r="K735">
        <v>29502</v>
      </c>
      <c r="L735">
        <v>1</v>
      </c>
      <c r="M735" t="s">
        <v>630</v>
      </c>
      <c r="N735" t="s">
        <v>215</v>
      </c>
      <c r="O735" t="s">
        <v>213</v>
      </c>
      <c r="P735">
        <v>9</v>
      </c>
      <c r="Q735">
        <v>5</v>
      </c>
      <c r="R735">
        <f>SUMIFS(Table2[number],Table2[Event],"Goal",Table2[H/U],"HOME",Table2[GameID],Table2[[#This Row],[GameID]],Table2[GameTime],"&lt;="&amp;Table2[[#This Row],[GameTime]])</f>
        <v>2</v>
      </c>
      <c r="S735">
        <f>SUMIFS(Table2[number],Table2[Event],"Goal",Table2[H/U],"AWAY",Table2[GameID],Table2[[#This Row],[GameID]],Table2[GameTime],"&lt;="&amp;Table2[[#This Row],[GameTime]])</f>
        <v>5</v>
      </c>
      <c r="T735" t="str">
        <f>IF(Table2[[#This Row],[Event]]="Goal",Table2[[#This Row],[Hscore]]&amp;"-"&amp;Table2[[#This Row],[Uscore]],"")</f>
        <v>2-5</v>
      </c>
      <c r="U735">
        <v>2272</v>
      </c>
      <c r="V735" s="1">
        <f>Table2[[#This Row],[GameTime]]-(Table2[[#This Row],[period]]-1)*1200</f>
        <v>1072</v>
      </c>
      <c r="W735" s="1">
        <f>ROUNDDOWN(Table2[[#This Row],[Time]]/60,0)</f>
        <v>17</v>
      </c>
      <c r="X735" s="1">
        <f>ROUNDDOWN((Table2[[#This Row],[Time]]/60-Table2[[#This Row],[Time2]])*60,0)</f>
        <v>52</v>
      </c>
      <c r="Y735" s="1">
        <f>IF(Table2[[#This Row],[Time2]]&lt;10,0&amp;Table2[[#This Row],[Time2]],Table2[[#This Row],[Time2]])</f>
        <v>17</v>
      </c>
      <c r="Z735" s="1">
        <f>IF(Table2[[#This Row],[Time3]]&lt;10,0&amp;Table2[[#This Row],[Time3]],Table2[[#This Row],[Time3]])</f>
        <v>52</v>
      </c>
      <c r="AA735" s="2" t="str">
        <f>Table2[[#This Row],[Time4]]&amp;":"&amp;Table2[[#This Row],[Time5]]</f>
        <v>17:52</v>
      </c>
      <c r="AB735" s="1" t="str" cm="1">
        <f t="array" ref="AB735">IFERROR(IF(Table2[[#This Row],[code]]="","",_xlfn.IFS(AND(Table2[[#This Row],[code]]&lt;400,Table2[[#This Row],[code]]&lt;&gt;""),2,Table2[[#This Row],[code]]&gt;500,4)),"")</f>
        <v/>
      </c>
      <c r="AC735" s="1" t="str">
        <f>IF(Table2[[#This Row],[Event]]="Penalty",Table2[[#This Row],[number]],IF(Table2[[#This Row],[Event]]="Time-Out",401,""))</f>
        <v/>
      </c>
      <c r="AD735" s="1">
        <f>ROW(A734)</f>
        <v>734</v>
      </c>
      <c r="AE735" s="1">
        <f>COUNTIFS(Table2[GameID],Table2[[#This Row],[GameID]],Table2[Column1],"&lt;="&amp;Table2[[#This Row],[Column1]])-1</f>
        <v>8</v>
      </c>
    </row>
    <row r="736" spans="1:31" x14ac:dyDescent="0.45">
      <c r="A736" t="s">
        <v>194</v>
      </c>
      <c r="B736" t="str">
        <f>_xlfn.TEXTBEFORE(Table2[[#This Row],[Kamp]]," - ")</f>
        <v>BFC Vendsyssel</v>
      </c>
      <c r="C736" t="str">
        <f>_xlfn.TEXTAFTER(Table2[[#This Row],[Kamp]],"- ")</f>
        <v>Sunds Seahawks</v>
      </c>
      <c r="D736">
        <v>44825</v>
      </c>
      <c r="E736">
        <v>35955</v>
      </c>
      <c r="F736">
        <v>20222023</v>
      </c>
      <c r="G736" t="s">
        <v>17</v>
      </c>
      <c r="H736" t="s">
        <v>664</v>
      </c>
      <c r="I736" t="s">
        <v>678</v>
      </c>
      <c r="J736">
        <v>3</v>
      </c>
      <c r="K736">
        <v>29506</v>
      </c>
      <c r="L736">
        <v>1</v>
      </c>
      <c r="M736" t="s">
        <v>630</v>
      </c>
      <c r="N736" t="s">
        <v>196</v>
      </c>
      <c r="O736" t="s">
        <v>197</v>
      </c>
      <c r="P736">
        <v>14</v>
      </c>
      <c r="Q736">
        <v>15</v>
      </c>
      <c r="R736">
        <f>SUMIFS(Table2[number],Table2[Event],"Goal",Table2[H/U],"HOME",Table2[GameID],Table2[[#This Row],[GameID]],Table2[GameTime],"&lt;="&amp;Table2[[#This Row],[GameTime]])</f>
        <v>3</v>
      </c>
      <c r="S736">
        <f>SUMIFS(Table2[number],Table2[Event],"Goal",Table2[H/U],"AWAY",Table2[GameID],Table2[[#This Row],[GameID]],Table2[GameTime],"&lt;="&amp;Table2[[#This Row],[GameTime]])</f>
        <v>5</v>
      </c>
      <c r="T736" t="str">
        <f>IF(Table2[[#This Row],[Event]]="Goal",Table2[[#This Row],[Hscore]]&amp;"-"&amp;Table2[[#This Row],[Uscore]],"")</f>
        <v>3-5</v>
      </c>
      <c r="U736">
        <v>2466</v>
      </c>
      <c r="V736" s="1">
        <f>Table2[[#This Row],[GameTime]]-(Table2[[#This Row],[period]]-1)*1200</f>
        <v>66</v>
      </c>
      <c r="W736" s="1">
        <f>ROUNDDOWN(Table2[[#This Row],[Time]]/60,0)</f>
        <v>1</v>
      </c>
      <c r="X736" s="1">
        <f>ROUNDDOWN((Table2[[#This Row],[Time]]/60-Table2[[#This Row],[Time2]])*60,0)</f>
        <v>6</v>
      </c>
      <c r="Y736" s="1" t="str">
        <f>IF(Table2[[#This Row],[Time2]]&lt;10,0&amp;Table2[[#This Row],[Time2]],Table2[[#This Row],[Time2]])</f>
        <v>01</v>
      </c>
      <c r="Z736" s="1" t="str">
        <f>IF(Table2[[#This Row],[Time3]]&lt;10,0&amp;Table2[[#This Row],[Time3]],Table2[[#This Row],[Time3]])</f>
        <v>06</v>
      </c>
      <c r="AA736" s="2" t="str">
        <f>Table2[[#This Row],[Time4]]&amp;":"&amp;Table2[[#This Row],[Time5]]</f>
        <v>01:06</v>
      </c>
      <c r="AB736" s="1" t="str" cm="1">
        <f t="array" ref="AB736">IFERROR(IF(Table2[[#This Row],[code]]="","",_xlfn.IFS(AND(Table2[[#This Row],[code]]&lt;400,Table2[[#This Row],[code]]&lt;&gt;""),2,Table2[[#This Row],[code]]&gt;500,4)),"")</f>
        <v/>
      </c>
      <c r="AC736" s="1" t="str">
        <f>IF(Table2[[#This Row],[Event]]="Penalty",Table2[[#This Row],[number]],IF(Table2[[#This Row],[Event]]="Time-Out",401,""))</f>
        <v/>
      </c>
      <c r="AD736" s="1">
        <f>ROW(A735)</f>
        <v>735</v>
      </c>
      <c r="AE736" s="1">
        <f>COUNTIFS(Table2[GameID],Table2[[#This Row],[GameID]],Table2[Column1],"&lt;="&amp;Table2[[#This Row],[Column1]])-1</f>
        <v>9</v>
      </c>
    </row>
    <row r="737" spans="1:31" x14ac:dyDescent="0.45">
      <c r="A737" t="s">
        <v>194</v>
      </c>
      <c r="B737" t="str">
        <f>_xlfn.TEXTBEFORE(Table2[[#This Row],[Kamp]]," - ")</f>
        <v>BFC Vendsyssel</v>
      </c>
      <c r="C737" t="str">
        <f>_xlfn.TEXTAFTER(Table2[[#This Row],[Kamp]],"- ")</f>
        <v>Sunds Seahawks</v>
      </c>
      <c r="D737">
        <v>44825</v>
      </c>
      <c r="E737">
        <v>35955</v>
      </c>
      <c r="F737">
        <v>20222023</v>
      </c>
      <c r="G737" t="s">
        <v>17</v>
      </c>
      <c r="H737" t="s">
        <v>668</v>
      </c>
      <c r="I737" t="s">
        <v>677</v>
      </c>
      <c r="J737">
        <v>3</v>
      </c>
      <c r="K737">
        <v>29502</v>
      </c>
      <c r="L737">
        <v>1</v>
      </c>
      <c r="M737" t="s">
        <v>630</v>
      </c>
      <c r="N737" t="s">
        <v>637</v>
      </c>
      <c r="O737" t="s">
        <v>634</v>
      </c>
      <c r="P737">
        <v>65</v>
      </c>
      <c r="Q737" t="s">
        <v>634</v>
      </c>
      <c r="R737">
        <f>SUMIFS(Table2[number],Table2[Event],"Goal",Table2[H/U],"HOME",Table2[GameID],Table2[[#This Row],[GameID]],Table2[GameTime],"&lt;="&amp;Table2[[#This Row],[GameTime]])</f>
        <v>3</v>
      </c>
      <c r="S737">
        <f>SUMIFS(Table2[number],Table2[Event],"Goal",Table2[H/U],"AWAY",Table2[GameID],Table2[[#This Row],[GameID]],Table2[GameTime],"&lt;="&amp;Table2[[#This Row],[GameTime]])</f>
        <v>6</v>
      </c>
      <c r="T737" t="str">
        <f>IF(Table2[[#This Row],[Event]]="Goal",Table2[[#This Row],[Hscore]]&amp;"-"&amp;Table2[[#This Row],[Uscore]],"")</f>
        <v>3-6</v>
      </c>
      <c r="U737">
        <v>2734</v>
      </c>
      <c r="V737" s="1">
        <f>Table2[[#This Row],[GameTime]]-(Table2[[#This Row],[period]]-1)*1200</f>
        <v>334</v>
      </c>
      <c r="W737" s="1">
        <f>ROUNDDOWN(Table2[[#This Row],[Time]]/60,0)</f>
        <v>5</v>
      </c>
      <c r="X737" s="1">
        <f>ROUNDDOWN((Table2[[#This Row],[Time]]/60-Table2[[#This Row],[Time2]])*60,0)</f>
        <v>34</v>
      </c>
      <c r="Y737" s="1" t="str">
        <f>IF(Table2[[#This Row],[Time2]]&lt;10,0&amp;Table2[[#This Row],[Time2]],Table2[[#This Row],[Time2]])</f>
        <v>05</v>
      </c>
      <c r="Z737" s="1">
        <f>IF(Table2[[#This Row],[Time3]]&lt;10,0&amp;Table2[[#This Row],[Time3]],Table2[[#This Row],[Time3]])</f>
        <v>34</v>
      </c>
      <c r="AA737" s="2" t="str">
        <f>Table2[[#This Row],[Time4]]&amp;":"&amp;Table2[[#This Row],[Time5]]</f>
        <v>05:34</v>
      </c>
      <c r="AB737" s="1" t="str" cm="1">
        <f t="array" ref="AB737">IFERROR(IF(Table2[[#This Row],[code]]="","",_xlfn.IFS(AND(Table2[[#This Row],[code]]&lt;400,Table2[[#This Row],[code]]&lt;&gt;""),2,Table2[[#This Row],[code]]&gt;500,4)),"")</f>
        <v/>
      </c>
      <c r="AC737" s="1" t="str">
        <f>IF(Table2[[#This Row],[Event]]="Penalty",Table2[[#This Row],[number]],IF(Table2[[#This Row],[Event]]="Time-Out",401,""))</f>
        <v/>
      </c>
      <c r="AD737" s="1">
        <f>ROW(A736)</f>
        <v>736</v>
      </c>
      <c r="AE737" s="1">
        <f>COUNTIFS(Table2[GameID],Table2[[#This Row],[GameID]],Table2[Column1],"&lt;="&amp;Table2[[#This Row],[Column1]])-1</f>
        <v>10</v>
      </c>
    </row>
    <row r="738" spans="1:31" x14ac:dyDescent="0.45">
      <c r="A738" t="s">
        <v>194</v>
      </c>
      <c r="B738" t="str">
        <f>_xlfn.TEXTBEFORE(Table2[[#This Row],[Kamp]]," - ")</f>
        <v>BFC Vendsyssel</v>
      </c>
      <c r="C738" t="str">
        <f>_xlfn.TEXTAFTER(Table2[[#This Row],[Kamp]],"- ")</f>
        <v>Sunds Seahawks</v>
      </c>
      <c r="D738">
        <v>44825</v>
      </c>
      <c r="E738">
        <v>35955</v>
      </c>
      <c r="F738">
        <v>20222023</v>
      </c>
      <c r="G738" t="s">
        <v>17</v>
      </c>
      <c r="H738" t="s">
        <v>668</v>
      </c>
      <c r="I738" t="s">
        <v>677</v>
      </c>
      <c r="J738">
        <v>3</v>
      </c>
      <c r="K738">
        <v>29502</v>
      </c>
      <c r="L738">
        <v>1</v>
      </c>
      <c r="M738" t="s">
        <v>630</v>
      </c>
      <c r="N738" t="s">
        <v>218</v>
      </c>
      <c r="O738" t="s">
        <v>213</v>
      </c>
      <c r="P738">
        <v>17</v>
      </c>
      <c r="Q738">
        <v>5</v>
      </c>
      <c r="R738">
        <f>SUMIFS(Table2[number],Table2[Event],"Goal",Table2[H/U],"HOME",Table2[GameID],Table2[[#This Row],[GameID]],Table2[GameTime],"&lt;="&amp;Table2[[#This Row],[GameTime]])</f>
        <v>3</v>
      </c>
      <c r="S738">
        <f>SUMIFS(Table2[number],Table2[Event],"Goal",Table2[H/U],"AWAY",Table2[GameID],Table2[[#This Row],[GameID]],Table2[GameTime],"&lt;="&amp;Table2[[#This Row],[GameTime]])</f>
        <v>7</v>
      </c>
      <c r="T738" t="str">
        <f>IF(Table2[[#This Row],[Event]]="Goal",Table2[[#This Row],[Hscore]]&amp;"-"&amp;Table2[[#This Row],[Uscore]],"")</f>
        <v>3-7</v>
      </c>
      <c r="U738">
        <v>2889</v>
      </c>
      <c r="V738" s="1">
        <f>Table2[[#This Row],[GameTime]]-(Table2[[#This Row],[period]]-1)*1200</f>
        <v>489</v>
      </c>
      <c r="W738" s="1">
        <f>ROUNDDOWN(Table2[[#This Row],[Time]]/60,0)</f>
        <v>8</v>
      </c>
      <c r="X738" s="1">
        <f>ROUNDDOWN((Table2[[#This Row],[Time]]/60-Table2[[#This Row],[Time2]])*60,0)</f>
        <v>9</v>
      </c>
      <c r="Y738" s="1" t="str">
        <f>IF(Table2[[#This Row],[Time2]]&lt;10,0&amp;Table2[[#This Row],[Time2]],Table2[[#This Row],[Time2]])</f>
        <v>08</v>
      </c>
      <c r="Z738" s="1" t="str">
        <f>IF(Table2[[#This Row],[Time3]]&lt;10,0&amp;Table2[[#This Row],[Time3]],Table2[[#This Row],[Time3]])</f>
        <v>09</v>
      </c>
      <c r="AA738" s="2" t="str">
        <f>Table2[[#This Row],[Time4]]&amp;":"&amp;Table2[[#This Row],[Time5]]</f>
        <v>08:09</v>
      </c>
      <c r="AB738" s="1" t="str" cm="1">
        <f t="array" ref="AB738">IFERROR(IF(Table2[[#This Row],[code]]="","",_xlfn.IFS(AND(Table2[[#This Row],[code]]&lt;400,Table2[[#This Row],[code]]&lt;&gt;""),2,Table2[[#This Row],[code]]&gt;500,4)),"")</f>
        <v/>
      </c>
      <c r="AC738" s="1" t="str">
        <f>IF(Table2[[#This Row],[Event]]="Penalty",Table2[[#This Row],[number]],IF(Table2[[#This Row],[Event]]="Time-Out",401,""))</f>
        <v/>
      </c>
      <c r="AD738" s="1">
        <f>ROW(A737)</f>
        <v>737</v>
      </c>
      <c r="AE738" s="1">
        <f>COUNTIFS(Table2[GameID],Table2[[#This Row],[GameID]],Table2[Column1],"&lt;="&amp;Table2[[#This Row],[Column1]])-1</f>
        <v>11</v>
      </c>
    </row>
    <row r="739" spans="1:31" x14ac:dyDescent="0.45">
      <c r="A739" t="s">
        <v>194</v>
      </c>
      <c r="B739" t="str">
        <f>_xlfn.TEXTBEFORE(Table2[[#This Row],[Kamp]]," - ")</f>
        <v>BFC Vendsyssel</v>
      </c>
      <c r="C739" t="str">
        <f>_xlfn.TEXTAFTER(Table2[[#This Row],[Kamp]],"- ")</f>
        <v>Sunds Seahawks</v>
      </c>
      <c r="D739">
        <v>44825</v>
      </c>
      <c r="E739">
        <v>35955</v>
      </c>
      <c r="F739">
        <v>20222023</v>
      </c>
      <c r="G739" t="s">
        <v>17</v>
      </c>
      <c r="H739" t="s">
        <v>664</v>
      </c>
      <c r="I739" t="s">
        <v>678</v>
      </c>
      <c r="J739">
        <v>3</v>
      </c>
      <c r="K739">
        <v>29506</v>
      </c>
      <c r="L739">
        <v>0</v>
      </c>
      <c r="M739" t="s">
        <v>633</v>
      </c>
      <c r="N739" t="s">
        <v>634</v>
      </c>
      <c r="O739" t="s">
        <v>634</v>
      </c>
      <c r="P739" t="s">
        <v>634</v>
      </c>
      <c r="Q739" t="s">
        <v>634</v>
      </c>
      <c r="R739">
        <f>SUMIFS(Table2[number],Table2[Event],"Goal",Table2[H/U],"HOME",Table2[GameID],Table2[[#This Row],[GameID]],Table2[GameTime],"&lt;="&amp;Table2[[#This Row],[GameTime]])</f>
        <v>3</v>
      </c>
      <c r="S739">
        <f>SUMIFS(Table2[number],Table2[Event],"Goal",Table2[H/U],"AWAY",Table2[GameID],Table2[[#This Row],[GameID]],Table2[GameTime],"&lt;="&amp;Table2[[#This Row],[GameTime]])</f>
        <v>7</v>
      </c>
      <c r="T739" t="str">
        <f>IF(Table2[[#This Row],[Event]]="Goal",Table2[[#This Row],[Hscore]]&amp;"-"&amp;Table2[[#This Row],[Uscore]],"")</f>
        <v/>
      </c>
      <c r="U739">
        <v>3215</v>
      </c>
      <c r="V739" s="1">
        <f>Table2[[#This Row],[GameTime]]-(Table2[[#This Row],[period]]-1)*1200</f>
        <v>815</v>
      </c>
      <c r="W739" s="1">
        <f>ROUNDDOWN(Table2[[#This Row],[Time]]/60,0)</f>
        <v>13</v>
      </c>
      <c r="X739" s="1">
        <f>ROUNDDOWN((Table2[[#This Row],[Time]]/60-Table2[[#This Row],[Time2]])*60,0)</f>
        <v>35</v>
      </c>
      <c r="Y739" s="1">
        <f>IF(Table2[[#This Row],[Time2]]&lt;10,0&amp;Table2[[#This Row],[Time2]],Table2[[#This Row],[Time2]])</f>
        <v>13</v>
      </c>
      <c r="Z739" s="1">
        <f>IF(Table2[[#This Row],[Time3]]&lt;10,0&amp;Table2[[#This Row],[Time3]],Table2[[#This Row],[Time3]])</f>
        <v>35</v>
      </c>
      <c r="AA739" s="2" t="str">
        <f>Table2[[#This Row],[Time4]]&amp;":"&amp;Table2[[#This Row],[Time5]]</f>
        <v>13:35</v>
      </c>
      <c r="AB739" s="1" t="str" cm="1">
        <f t="array" ref="AB739">IFERROR(IF(Table2[[#This Row],[code]]="","",_xlfn.IFS(AND(Table2[[#This Row],[code]]&lt;400,Table2[[#This Row],[code]]&lt;&gt;""),2,Table2[[#This Row],[code]]&gt;500,4)),"")</f>
        <v/>
      </c>
      <c r="AC739" s="1">
        <f>IF(Table2[[#This Row],[Event]]="Penalty",Table2[[#This Row],[number]],IF(Table2[[#This Row],[Event]]="Time-Out",401,""))</f>
        <v>401</v>
      </c>
      <c r="AD739" s="1">
        <f>ROW(A738)</f>
        <v>738</v>
      </c>
      <c r="AE739" s="1">
        <f>COUNTIFS(Table2[GameID],Table2[[#This Row],[GameID]],Table2[Column1],"&lt;="&amp;Table2[[#This Row],[Column1]])-1</f>
        <v>12</v>
      </c>
    </row>
    <row r="740" spans="1:31" x14ac:dyDescent="0.45">
      <c r="A740" t="s">
        <v>194</v>
      </c>
      <c r="B740" t="str">
        <f>_xlfn.TEXTBEFORE(Table2[[#This Row],[Kamp]]," - ")</f>
        <v>BFC Vendsyssel</v>
      </c>
      <c r="C740" t="str">
        <f>_xlfn.TEXTAFTER(Table2[[#This Row],[Kamp]],"- ")</f>
        <v>Sunds Seahawks</v>
      </c>
      <c r="D740">
        <v>44825</v>
      </c>
      <c r="E740">
        <v>35955</v>
      </c>
      <c r="F740">
        <v>20222023</v>
      </c>
      <c r="G740" t="s">
        <v>17</v>
      </c>
      <c r="H740" t="s">
        <v>664</v>
      </c>
      <c r="I740" t="s">
        <v>678</v>
      </c>
      <c r="J740">
        <v>3</v>
      </c>
      <c r="K740">
        <v>29506</v>
      </c>
      <c r="L740">
        <v>1</v>
      </c>
      <c r="M740" t="s">
        <v>630</v>
      </c>
      <c r="N740" t="s">
        <v>202</v>
      </c>
      <c r="O740" t="s">
        <v>211</v>
      </c>
      <c r="P740">
        <v>36</v>
      </c>
      <c r="Q740">
        <v>92</v>
      </c>
      <c r="R740">
        <f>SUMIFS(Table2[number],Table2[Event],"Goal",Table2[H/U],"HOME",Table2[GameID],Table2[[#This Row],[GameID]],Table2[GameTime],"&lt;="&amp;Table2[[#This Row],[GameTime]])</f>
        <v>4</v>
      </c>
      <c r="S740">
        <f>SUMIFS(Table2[number],Table2[Event],"Goal",Table2[H/U],"AWAY",Table2[GameID],Table2[[#This Row],[GameID]],Table2[GameTime],"&lt;="&amp;Table2[[#This Row],[GameTime]])</f>
        <v>7</v>
      </c>
      <c r="T740" t="str">
        <f>IF(Table2[[#This Row],[Event]]="Goal",Table2[[#This Row],[Hscore]]&amp;"-"&amp;Table2[[#This Row],[Uscore]],"")</f>
        <v>4-7</v>
      </c>
      <c r="U740">
        <v>3256</v>
      </c>
      <c r="V740" s="1">
        <f>Table2[[#This Row],[GameTime]]-(Table2[[#This Row],[period]]-1)*1200</f>
        <v>856</v>
      </c>
      <c r="W740" s="1">
        <f>ROUNDDOWN(Table2[[#This Row],[Time]]/60,0)</f>
        <v>14</v>
      </c>
      <c r="X740" s="1">
        <f>ROUNDDOWN((Table2[[#This Row],[Time]]/60-Table2[[#This Row],[Time2]])*60,0)</f>
        <v>16</v>
      </c>
      <c r="Y740" s="1">
        <f>IF(Table2[[#This Row],[Time2]]&lt;10,0&amp;Table2[[#This Row],[Time2]],Table2[[#This Row],[Time2]])</f>
        <v>14</v>
      </c>
      <c r="Z740" s="1">
        <f>IF(Table2[[#This Row],[Time3]]&lt;10,0&amp;Table2[[#This Row],[Time3]],Table2[[#This Row],[Time3]])</f>
        <v>16</v>
      </c>
      <c r="AA740" s="2" t="str">
        <f>Table2[[#This Row],[Time4]]&amp;":"&amp;Table2[[#This Row],[Time5]]</f>
        <v>14:16</v>
      </c>
      <c r="AB740" s="1" t="str" cm="1">
        <f t="array" ref="AB740">IFERROR(IF(Table2[[#This Row],[code]]="","",_xlfn.IFS(AND(Table2[[#This Row],[code]]&lt;400,Table2[[#This Row],[code]]&lt;&gt;""),2,Table2[[#This Row],[code]]&gt;500,4)),"")</f>
        <v/>
      </c>
      <c r="AC740" s="1" t="str">
        <f>IF(Table2[[#This Row],[Event]]="Penalty",Table2[[#This Row],[number]],IF(Table2[[#This Row],[Event]]="Time-Out",401,""))</f>
        <v/>
      </c>
      <c r="AD740" s="1">
        <f>ROW(A739)</f>
        <v>739</v>
      </c>
      <c r="AE740" s="1">
        <f>COUNTIFS(Table2[GameID],Table2[[#This Row],[GameID]],Table2[Column1],"&lt;="&amp;Table2[[#This Row],[Column1]])-1</f>
        <v>13</v>
      </c>
    </row>
    <row r="741" spans="1:31" x14ac:dyDescent="0.45">
      <c r="A741" t="s">
        <v>194</v>
      </c>
      <c r="B741" t="str">
        <f>_xlfn.TEXTBEFORE(Table2[[#This Row],[Kamp]]," - ")</f>
        <v>BFC Vendsyssel</v>
      </c>
      <c r="C741" t="str">
        <f>_xlfn.TEXTAFTER(Table2[[#This Row],[Kamp]],"- ")</f>
        <v>Sunds Seahawks</v>
      </c>
      <c r="D741">
        <v>44825</v>
      </c>
      <c r="E741">
        <v>35955</v>
      </c>
      <c r="F741">
        <v>20222023</v>
      </c>
      <c r="G741" t="s">
        <v>17</v>
      </c>
      <c r="H741" t="s">
        <v>668</v>
      </c>
      <c r="I741" t="s">
        <v>677</v>
      </c>
      <c r="J741">
        <v>3</v>
      </c>
      <c r="K741">
        <v>29502</v>
      </c>
      <c r="L741">
        <v>207</v>
      </c>
      <c r="M741" t="s">
        <v>631</v>
      </c>
      <c r="N741" t="s">
        <v>215</v>
      </c>
      <c r="O741" t="s">
        <v>634</v>
      </c>
      <c r="P741">
        <v>9</v>
      </c>
      <c r="Q741" t="s">
        <v>634</v>
      </c>
      <c r="R741">
        <f>SUMIFS(Table2[number],Table2[Event],"Goal",Table2[H/U],"HOME",Table2[GameID],Table2[[#This Row],[GameID]],Table2[GameTime],"&lt;="&amp;Table2[[#This Row],[GameTime]])</f>
        <v>4</v>
      </c>
      <c r="S741">
        <f>SUMIFS(Table2[number],Table2[Event],"Goal",Table2[H/U],"AWAY",Table2[GameID],Table2[[#This Row],[GameID]],Table2[GameTime],"&lt;="&amp;Table2[[#This Row],[GameTime]])</f>
        <v>7</v>
      </c>
      <c r="T741" t="str">
        <f>IF(Table2[[#This Row],[Event]]="Goal",Table2[[#This Row],[Hscore]]&amp;"-"&amp;Table2[[#This Row],[Uscore]],"")</f>
        <v/>
      </c>
      <c r="U741">
        <v>3471</v>
      </c>
      <c r="V741" s="1">
        <f>Table2[[#This Row],[GameTime]]-(Table2[[#This Row],[period]]-1)*1200</f>
        <v>1071</v>
      </c>
      <c r="W741" s="1">
        <f>ROUNDDOWN(Table2[[#This Row],[Time]]/60,0)</f>
        <v>17</v>
      </c>
      <c r="X741" s="1">
        <f>ROUNDDOWN((Table2[[#This Row],[Time]]/60-Table2[[#This Row],[Time2]])*60,0)</f>
        <v>51</v>
      </c>
      <c r="Y741" s="1">
        <f>IF(Table2[[#This Row],[Time2]]&lt;10,0&amp;Table2[[#This Row],[Time2]],Table2[[#This Row],[Time2]])</f>
        <v>17</v>
      </c>
      <c r="Z741" s="1">
        <f>IF(Table2[[#This Row],[Time3]]&lt;10,0&amp;Table2[[#This Row],[Time3]],Table2[[#This Row],[Time3]])</f>
        <v>51</v>
      </c>
      <c r="AA741" s="2" t="str">
        <f>Table2[[#This Row],[Time4]]&amp;":"&amp;Table2[[#This Row],[Time5]]</f>
        <v>17:51</v>
      </c>
      <c r="AB741" s="1" cm="1">
        <f t="array" ref="AB741">IFERROR(IF(Table2[[#This Row],[code]]="","",_xlfn.IFS(AND(Table2[[#This Row],[code]]&lt;400,Table2[[#This Row],[code]]&lt;&gt;""),2,Table2[[#This Row],[code]]&gt;500,4)),"")</f>
        <v>2</v>
      </c>
      <c r="AC741" s="1">
        <f>IF(Table2[[#This Row],[Event]]="Penalty",Table2[[#This Row],[number]],IF(Table2[[#This Row],[Event]]="Time-Out",401,""))</f>
        <v>207</v>
      </c>
      <c r="AD741" s="1">
        <f>ROW(A740)</f>
        <v>740</v>
      </c>
      <c r="AE741" s="1">
        <f>COUNTIFS(Table2[GameID],Table2[[#This Row],[GameID]],Table2[Column1],"&lt;="&amp;Table2[[#This Row],[Column1]])-1</f>
        <v>14</v>
      </c>
    </row>
    <row r="742" spans="1:31" x14ac:dyDescent="0.45">
      <c r="A742" t="s">
        <v>351</v>
      </c>
      <c r="B742" t="str">
        <f>_xlfn.TEXTBEFORE(Table2[[#This Row],[Kamp]]," - ")</f>
        <v>Aab</v>
      </c>
      <c r="C742" t="str">
        <f>_xlfn.TEXTAFTER(Table2[[#This Row],[Kamp]],"- ")</f>
        <v>Sunds Seahawks</v>
      </c>
      <c r="D742">
        <v>44900</v>
      </c>
      <c r="E742">
        <v>35958</v>
      </c>
      <c r="F742">
        <v>20222023</v>
      </c>
      <c r="G742" t="s">
        <v>17</v>
      </c>
      <c r="H742" t="s">
        <v>668</v>
      </c>
      <c r="I742" t="s">
        <v>677</v>
      </c>
      <c r="J742">
        <v>1</v>
      </c>
      <c r="K742">
        <v>29502</v>
      </c>
      <c r="L742">
        <v>1</v>
      </c>
      <c r="M742" t="s">
        <v>630</v>
      </c>
      <c r="N742" t="s">
        <v>218</v>
      </c>
      <c r="O742" t="s">
        <v>214</v>
      </c>
      <c r="P742">
        <v>17</v>
      </c>
      <c r="Q742">
        <v>7</v>
      </c>
      <c r="R742">
        <f>SUMIFS(Table2[number],Table2[Event],"Goal",Table2[H/U],"HOME",Table2[GameID],Table2[[#This Row],[GameID]],Table2[GameTime],"&lt;="&amp;Table2[[#This Row],[GameTime]])</f>
        <v>0</v>
      </c>
      <c r="S742">
        <f>SUMIFS(Table2[number],Table2[Event],"Goal",Table2[H/U],"AWAY",Table2[GameID],Table2[[#This Row],[GameID]],Table2[GameTime],"&lt;="&amp;Table2[[#This Row],[GameTime]])</f>
        <v>1</v>
      </c>
      <c r="T742" t="str">
        <f>IF(Table2[[#This Row],[Event]]="Goal",Table2[[#This Row],[Hscore]]&amp;"-"&amp;Table2[[#This Row],[Uscore]],"")</f>
        <v>0-1</v>
      </c>
      <c r="U742">
        <v>66</v>
      </c>
      <c r="V742" s="1">
        <f>Table2[[#This Row],[GameTime]]-(Table2[[#This Row],[period]]-1)*1200</f>
        <v>66</v>
      </c>
      <c r="W742" s="1">
        <f>ROUNDDOWN(Table2[[#This Row],[Time]]/60,0)</f>
        <v>1</v>
      </c>
      <c r="X742" s="1">
        <f>ROUNDDOWN((Table2[[#This Row],[Time]]/60-Table2[[#This Row],[Time2]])*60,0)</f>
        <v>6</v>
      </c>
      <c r="Y742" s="1" t="str">
        <f>IF(Table2[[#This Row],[Time2]]&lt;10,0&amp;Table2[[#This Row],[Time2]],Table2[[#This Row],[Time2]])</f>
        <v>01</v>
      </c>
      <c r="Z742" s="1" t="str">
        <f>IF(Table2[[#This Row],[Time3]]&lt;10,0&amp;Table2[[#This Row],[Time3]],Table2[[#This Row],[Time3]])</f>
        <v>06</v>
      </c>
      <c r="AA742" s="2" t="str">
        <f>Table2[[#This Row],[Time4]]&amp;":"&amp;Table2[[#This Row],[Time5]]</f>
        <v>01:06</v>
      </c>
      <c r="AB742" s="1" t="str" cm="1">
        <f t="array" ref="AB742">IFERROR(IF(Table2[[#This Row],[code]]="","",_xlfn.IFS(AND(Table2[[#This Row],[code]]&lt;400,Table2[[#This Row],[code]]&lt;&gt;""),2,Table2[[#This Row],[code]]&gt;500,4)),"")</f>
        <v/>
      </c>
      <c r="AC742" s="1" t="str">
        <f>IF(Table2[[#This Row],[Event]]="Penalty",Table2[[#This Row],[number]],IF(Table2[[#This Row],[Event]]="Time-Out",401,""))</f>
        <v/>
      </c>
      <c r="AD742" s="1">
        <f>ROW(A741)</f>
        <v>741</v>
      </c>
      <c r="AE742" s="1">
        <f>COUNTIFS(Table2[GameID],Table2[[#This Row],[GameID]],Table2[Column1],"&lt;="&amp;Table2[[#This Row],[Column1]])-1</f>
        <v>0</v>
      </c>
    </row>
    <row r="743" spans="1:31" x14ac:dyDescent="0.45">
      <c r="A743" t="s">
        <v>351</v>
      </c>
      <c r="B743" t="str">
        <f>_xlfn.TEXTBEFORE(Table2[[#This Row],[Kamp]]," - ")</f>
        <v>Aab</v>
      </c>
      <c r="C743" t="str">
        <f>_xlfn.TEXTAFTER(Table2[[#This Row],[Kamp]],"- ")</f>
        <v>Sunds Seahawks</v>
      </c>
      <c r="D743">
        <v>44900</v>
      </c>
      <c r="E743">
        <v>35958</v>
      </c>
      <c r="F743">
        <v>20222023</v>
      </c>
      <c r="G743" t="s">
        <v>17</v>
      </c>
      <c r="H743" t="s">
        <v>669</v>
      </c>
      <c r="I743" t="s">
        <v>678</v>
      </c>
      <c r="J743">
        <v>1</v>
      </c>
      <c r="K743">
        <v>29501</v>
      </c>
      <c r="L743">
        <v>1</v>
      </c>
      <c r="M743" t="s">
        <v>630</v>
      </c>
      <c r="N743" t="s">
        <v>175</v>
      </c>
      <c r="O743" t="s">
        <v>634</v>
      </c>
      <c r="P743">
        <v>15</v>
      </c>
      <c r="Q743" t="s">
        <v>634</v>
      </c>
      <c r="R743">
        <f>SUMIFS(Table2[number],Table2[Event],"Goal",Table2[H/U],"HOME",Table2[GameID],Table2[[#This Row],[GameID]],Table2[GameTime],"&lt;="&amp;Table2[[#This Row],[GameTime]])</f>
        <v>1</v>
      </c>
      <c r="S743">
        <f>SUMIFS(Table2[number],Table2[Event],"Goal",Table2[H/U],"AWAY",Table2[GameID],Table2[[#This Row],[GameID]],Table2[GameTime],"&lt;="&amp;Table2[[#This Row],[GameTime]])</f>
        <v>1</v>
      </c>
      <c r="T743" t="str">
        <f>IF(Table2[[#This Row],[Event]]="Goal",Table2[[#This Row],[Hscore]]&amp;"-"&amp;Table2[[#This Row],[Uscore]],"")</f>
        <v>1-1</v>
      </c>
      <c r="U743">
        <v>103</v>
      </c>
      <c r="V743" s="1">
        <f>Table2[[#This Row],[GameTime]]-(Table2[[#This Row],[period]]-1)*1200</f>
        <v>103</v>
      </c>
      <c r="W743" s="1">
        <f>ROUNDDOWN(Table2[[#This Row],[Time]]/60,0)</f>
        <v>1</v>
      </c>
      <c r="X743" s="1">
        <f>ROUNDDOWN((Table2[[#This Row],[Time]]/60-Table2[[#This Row],[Time2]])*60,0)</f>
        <v>43</v>
      </c>
      <c r="Y743" s="1" t="str">
        <f>IF(Table2[[#This Row],[Time2]]&lt;10,0&amp;Table2[[#This Row],[Time2]],Table2[[#This Row],[Time2]])</f>
        <v>01</v>
      </c>
      <c r="Z743" s="1">
        <f>IF(Table2[[#This Row],[Time3]]&lt;10,0&amp;Table2[[#This Row],[Time3]],Table2[[#This Row],[Time3]])</f>
        <v>43</v>
      </c>
      <c r="AA743" s="2" t="str">
        <f>Table2[[#This Row],[Time4]]&amp;":"&amp;Table2[[#This Row],[Time5]]</f>
        <v>01:43</v>
      </c>
      <c r="AB743" s="1" t="str" cm="1">
        <f t="array" ref="AB743">IFERROR(IF(Table2[[#This Row],[code]]="","",_xlfn.IFS(AND(Table2[[#This Row],[code]]&lt;400,Table2[[#This Row],[code]]&lt;&gt;""),2,Table2[[#This Row],[code]]&gt;500,4)),"")</f>
        <v/>
      </c>
      <c r="AC743" s="1" t="str">
        <f>IF(Table2[[#This Row],[Event]]="Penalty",Table2[[#This Row],[number]],IF(Table2[[#This Row],[Event]]="Time-Out",401,""))</f>
        <v/>
      </c>
      <c r="AD743" s="1">
        <f>ROW(A742)</f>
        <v>742</v>
      </c>
      <c r="AE743" s="1">
        <f>COUNTIFS(Table2[GameID],Table2[[#This Row],[GameID]],Table2[Column1],"&lt;="&amp;Table2[[#This Row],[Column1]])-1</f>
        <v>1</v>
      </c>
    </row>
    <row r="744" spans="1:31" x14ac:dyDescent="0.45">
      <c r="A744" t="s">
        <v>351</v>
      </c>
      <c r="B744" t="str">
        <f>_xlfn.TEXTBEFORE(Table2[[#This Row],[Kamp]]," - ")</f>
        <v>Aab</v>
      </c>
      <c r="C744" t="str">
        <f>_xlfn.TEXTAFTER(Table2[[#This Row],[Kamp]],"- ")</f>
        <v>Sunds Seahawks</v>
      </c>
      <c r="D744">
        <v>44900</v>
      </c>
      <c r="E744">
        <v>35958</v>
      </c>
      <c r="F744">
        <v>20222023</v>
      </c>
      <c r="G744" t="s">
        <v>17</v>
      </c>
      <c r="H744" t="s">
        <v>668</v>
      </c>
      <c r="I744" t="s">
        <v>677</v>
      </c>
      <c r="J744">
        <v>1</v>
      </c>
      <c r="K744">
        <v>29502</v>
      </c>
      <c r="L744">
        <v>1</v>
      </c>
      <c r="M744" t="s">
        <v>630</v>
      </c>
      <c r="N744" t="s">
        <v>231</v>
      </c>
      <c r="O744" t="s">
        <v>228</v>
      </c>
      <c r="P744">
        <v>97</v>
      </c>
      <c r="Q744">
        <v>77</v>
      </c>
      <c r="R744">
        <f>SUMIFS(Table2[number],Table2[Event],"Goal",Table2[H/U],"HOME",Table2[GameID],Table2[[#This Row],[GameID]],Table2[GameTime],"&lt;="&amp;Table2[[#This Row],[GameTime]])</f>
        <v>1</v>
      </c>
      <c r="S744">
        <f>SUMIFS(Table2[number],Table2[Event],"Goal",Table2[H/U],"AWAY",Table2[GameID],Table2[[#This Row],[GameID]],Table2[GameTime],"&lt;="&amp;Table2[[#This Row],[GameTime]])</f>
        <v>2</v>
      </c>
      <c r="T744" t="str">
        <f>IF(Table2[[#This Row],[Event]]="Goal",Table2[[#This Row],[Hscore]]&amp;"-"&amp;Table2[[#This Row],[Uscore]],"")</f>
        <v>1-2</v>
      </c>
      <c r="U744">
        <v>275</v>
      </c>
      <c r="V744" s="1">
        <f>Table2[[#This Row],[GameTime]]-(Table2[[#This Row],[period]]-1)*1200</f>
        <v>275</v>
      </c>
      <c r="W744" s="1">
        <f>ROUNDDOWN(Table2[[#This Row],[Time]]/60,0)</f>
        <v>4</v>
      </c>
      <c r="X744" s="1">
        <f>ROUNDDOWN((Table2[[#This Row],[Time]]/60-Table2[[#This Row],[Time2]])*60,0)</f>
        <v>35</v>
      </c>
      <c r="Y744" s="1" t="str">
        <f>IF(Table2[[#This Row],[Time2]]&lt;10,0&amp;Table2[[#This Row],[Time2]],Table2[[#This Row],[Time2]])</f>
        <v>04</v>
      </c>
      <c r="Z744" s="1">
        <f>IF(Table2[[#This Row],[Time3]]&lt;10,0&amp;Table2[[#This Row],[Time3]],Table2[[#This Row],[Time3]])</f>
        <v>35</v>
      </c>
      <c r="AA744" s="2" t="str">
        <f>Table2[[#This Row],[Time4]]&amp;":"&amp;Table2[[#This Row],[Time5]]</f>
        <v>04:35</v>
      </c>
      <c r="AB744" s="1" t="str" cm="1">
        <f t="array" ref="AB744">IFERROR(IF(Table2[[#This Row],[code]]="","",_xlfn.IFS(AND(Table2[[#This Row],[code]]&lt;400,Table2[[#This Row],[code]]&lt;&gt;""),2,Table2[[#This Row],[code]]&gt;500,4)),"")</f>
        <v/>
      </c>
      <c r="AC744" s="1" t="str">
        <f>IF(Table2[[#This Row],[Event]]="Penalty",Table2[[#This Row],[number]],IF(Table2[[#This Row],[Event]]="Time-Out",401,""))</f>
        <v/>
      </c>
      <c r="AD744" s="1">
        <f>ROW(A743)</f>
        <v>743</v>
      </c>
      <c r="AE744" s="1">
        <f>COUNTIFS(Table2[GameID],Table2[[#This Row],[GameID]],Table2[Column1],"&lt;="&amp;Table2[[#This Row],[Column1]])-1</f>
        <v>2</v>
      </c>
    </row>
    <row r="745" spans="1:31" x14ac:dyDescent="0.45">
      <c r="A745" t="s">
        <v>351</v>
      </c>
      <c r="B745" t="str">
        <f>_xlfn.TEXTBEFORE(Table2[[#This Row],[Kamp]]," - ")</f>
        <v>Aab</v>
      </c>
      <c r="C745" t="str">
        <f>_xlfn.TEXTAFTER(Table2[[#This Row],[Kamp]],"- ")</f>
        <v>Sunds Seahawks</v>
      </c>
      <c r="D745">
        <v>44900</v>
      </c>
      <c r="E745">
        <v>35958</v>
      </c>
      <c r="F745">
        <v>20222023</v>
      </c>
      <c r="G745" t="s">
        <v>17</v>
      </c>
      <c r="H745" t="s">
        <v>668</v>
      </c>
      <c r="I745" t="s">
        <v>677</v>
      </c>
      <c r="J745">
        <v>1</v>
      </c>
      <c r="K745">
        <v>29502</v>
      </c>
      <c r="L745">
        <v>1</v>
      </c>
      <c r="M745" t="s">
        <v>630</v>
      </c>
      <c r="N745" t="s">
        <v>231</v>
      </c>
      <c r="O745" t="s">
        <v>213</v>
      </c>
      <c r="P745">
        <v>97</v>
      </c>
      <c r="Q745">
        <v>5</v>
      </c>
      <c r="R745">
        <f>SUMIFS(Table2[number],Table2[Event],"Goal",Table2[H/U],"HOME",Table2[GameID],Table2[[#This Row],[GameID]],Table2[GameTime],"&lt;="&amp;Table2[[#This Row],[GameTime]])</f>
        <v>1</v>
      </c>
      <c r="S745">
        <f>SUMIFS(Table2[number],Table2[Event],"Goal",Table2[H/U],"AWAY",Table2[GameID],Table2[[#This Row],[GameID]],Table2[GameTime],"&lt;="&amp;Table2[[#This Row],[GameTime]])</f>
        <v>3</v>
      </c>
      <c r="T745" t="str">
        <f>IF(Table2[[#This Row],[Event]]="Goal",Table2[[#This Row],[Hscore]]&amp;"-"&amp;Table2[[#This Row],[Uscore]],"")</f>
        <v>1-3</v>
      </c>
      <c r="U745">
        <v>752</v>
      </c>
      <c r="V745" s="1">
        <f>Table2[[#This Row],[GameTime]]-(Table2[[#This Row],[period]]-1)*1200</f>
        <v>752</v>
      </c>
      <c r="W745" s="1">
        <f>ROUNDDOWN(Table2[[#This Row],[Time]]/60,0)</f>
        <v>12</v>
      </c>
      <c r="X745" s="1">
        <f>ROUNDDOWN((Table2[[#This Row],[Time]]/60-Table2[[#This Row],[Time2]])*60,0)</f>
        <v>32</v>
      </c>
      <c r="Y745" s="1">
        <f>IF(Table2[[#This Row],[Time2]]&lt;10,0&amp;Table2[[#This Row],[Time2]],Table2[[#This Row],[Time2]])</f>
        <v>12</v>
      </c>
      <c r="Z745" s="1">
        <f>IF(Table2[[#This Row],[Time3]]&lt;10,0&amp;Table2[[#This Row],[Time3]],Table2[[#This Row],[Time3]])</f>
        <v>32</v>
      </c>
      <c r="AA745" s="2" t="str">
        <f>Table2[[#This Row],[Time4]]&amp;":"&amp;Table2[[#This Row],[Time5]]</f>
        <v>12:32</v>
      </c>
      <c r="AB745" s="1" t="str" cm="1">
        <f t="array" ref="AB745">IFERROR(IF(Table2[[#This Row],[code]]="","",_xlfn.IFS(AND(Table2[[#This Row],[code]]&lt;400,Table2[[#This Row],[code]]&lt;&gt;""),2,Table2[[#This Row],[code]]&gt;500,4)),"")</f>
        <v/>
      </c>
      <c r="AC745" s="1" t="str">
        <f>IF(Table2[[#This Row],[Event]]="Penalty",Table2[[#This Row],[number]],IF(Table2[[#This Row],[Event]]="Time-Out",401,""))</f>
        <v/>
      </c>
      <c r="AD745" s="1">
        <f>ROW(A744)</f>
        <v>744</v>
      </c>
      <c r="AE745" s="1">
        <f>COUNTIFS(Table2[GameID],Table2[[#This Row],[GameID]],Table2[Column1],"&lt;="&amp;Table2[[#This Row],[Column1]])-1</f>
        <v>3</v>
      </c>
    </row>
    <row r="746" spans="1:31" x14ac:dyDescent="0.45">
      <c r="A746" t="s">
        <v>351</v>
      </c>
      <c r="B746" t="str">
        <f>_xlfn.TEXTBEFORE(Table2[[#This Row],[Kamp]]," - ")</f>
        <v>Aab</v>
      </c>
      <c r="C746" t="str">
        <f>_xlfn.TEXTAFTER(Table2[[#This Row],[Kamp]],"- ")</f>
        <v>Sunds Seahawks</v>
      </c>
      <c r="D746">
        <v>44900</v>
      </c>
      <c r="E746">
        <v>35958</v>
      </c>
      <c r="F746">
        <v>20222023</v>
      </c>
      <c r="G746" t="s">
        <v>17</v>
      </c>
      <c r="H746" t="s">
        <v>669</v>
      </c>
      <c r="I746" t="s">
        <v>677</v>
      </c>
      <c r="J746">
        <v>1</v>
      </c>
      <c r="K746">
        <v>29501</v>
      </c>
      <c r="L746">
        <v>1</v>
      </c>
      <c r="M746" t="s">
        <v>630</v>
      </c>
      <c r="N746" t="s">
        <v>634</v>
      </c>
      <c r="O746" t="s">
        <v>634</v>
      </c>
      <c r="P746" t="s">
        <v>634</v>
      </c>
      <c r="Q746" t="s">
        <v>634</v>
      </c>
      <c r="R746">
        <f>SUMIFS(Table2[number],Table2[Event],"Goal",Table2[H/U],"HOME",Table2[GameID],Table2[[#This Row],[GameID]],Table2[GameTime],"&lt;="&amp;Table2[[#This Row],[GameTime]])</f>
        <v>1</v>
      </c>
      <c r="S746">
        <f>SUMIFS(Table2[number],Table2[Event],"Goal",Table2[H/U],"AWAY",Table2[GameID],Table2[[#This Row],[GameID]],Table2[GameTime],"&lt;="&amp;Table2[[#This Row],[GameTime]])</f>
        <v>4</v>
      </c>
      <c r="T746" t="str">
        <f>IF(Table2[[#This Row],[Event]]="Goal",Table2[[#This Row],[Hscore]]&amp;"-"&amp;Table2[[#This Row],[Uscore]],"")</f>
        <v>1-4</v>
      </c>
      <c r="U746">
        <v>979</v>
      </c>
      <c r="V746" s="1">
        <f>Table2[[#This Row],[GameTime]]-(Table2[[#This Row],[period]]-1)*1200</f>
        <v>979</v>
      </c>
      <c r="W746" s="1">
        <f>ROUNDDOWN(Table2[[#This Row],[Time]]/60,0)</f>
        <v>16</v>
      </c>
      <c r="X746" s="1">
        <f>ROUNDDOWN((Table2[[#This Row],[Time]]/60-Table2[[#This Row],[Time2]])*60,0)</f>
        <v>19</v>
      </c>
      <c r="Y746" s="1">
        <f>IF(Table2[[#This Row],[Time2]]&lt;10,0&amp;Table2[[#This Row],[Time2]],Table2[[#This Row],[Time2]])</f>
        <v>16</v>
      </c>
      <c r="Z746" s="1">
        <f>IF(Table2[[#This Row],[Time3]]&lt;10,0&amp;Table2[[#This Row],[Time3]],Table2[[#This Row],[Time3]])</f>
        <v>19</v>
      </c>
      <c r="AA746" s="2" t="str">
        <f>Table2[[#This Row],[Time4]]&amp;":"&amp;Table2[[#This Row],[Time5]]</f>
        <v>16:19</v>
      </c>
      <c r="AB746" s="1" t="str" cm="1">
        <f t="array" ref="AB746">IFERROR(IF(Table2[[#This Row],[code]]="","",_xlfn.IFS(AND(Table2[[#This Row],[code]]&lt;400,Table2[[#This Row],[code]]&lt;&gt;""),2,Table2[[#This Row],[code]]&gt;500,4)),"")</f>
        <v/>
      </c>
      <c r="AC746" s="1" t="str">
        <f>IF(Table2[[#This Row],[Event]]="Penalty",Table2[[#This Row],[number]],IF(Table2[[#This Row],[Event]]="Time-Out",401,""))</f>
        <v/>
      </c>
      <c r="AD746" s="1">
        <f>ROW(A745)</f>
        <v>745</v>
      </c>
      <c r="AE746" s="1">
        <f>COUNTIFS(Table2[GameID],Table2[[#This Row],[GameID]],Table2[Column1],"&lt;="&amp;Table2[[#This Row],[Column1]])-1</f>
        <v>4</v>
      </c>
    </row>
    <row r="747" spans="1:31" x14ac:dyDescent="0.45">
      <c r="A747" t="s">
        <v>351</v>
      </c>
      <c r="B747" t="str">
        <f>_xlfn.TEXTBEFORE(Table2[[#This Row],[Kamp]]," - ")</f>
        <v>Aab</v>
      </c>
      <c r="C747" t="str">
        <f>_xlfn.TEXTAFTER(Table2[[#This Row],[Kamp]],"- ")</f>
        <v>Sunds Seahawks</v>
      </c>
      <c r="D747">
        <v>44900</v>
      </c>
      <c r="E747">
        <v>35958</v>
      </c>
      <c r="F747">
        <v>20222023</v>
      </c>
      <c r="G747" t="s">
        <v>17</v>
      </c>
      <c r="H747" t="s">
        <v>669</v>
      </c>
      <c r="I747" t="s">
        <v>678</v>
      </c>
      <c r="J747">
        <v>1</v>
      </c>
      <c r="K747">
        <v>29501</v>
      </c>
      <c r="L747">
        <v>1</v>
      </c>
      <c r="M747" t="s">
        <v>630</v>
      </c>
      <c r="N747" t="s">
        <v>171</v>
      </c>
      <c r="O747" t="s">
        <v>354</v>
      </c>
      <c r="P747">
        <v>8</v>
      </c>
      <c r="Q747">
        <v>13</v>
      </c>
      <c r="R747">
        <f>SUMIFS(Table2[number],Table2[Event],"Goal",Table2[H/U],"HOME",Table2[GameID],Table2[[#This Row],[GameID]],Table2[GameTime],"&lt;="&amp;Table2[[#This Row],[GameTime]])</f>
        <v>2</v>
      </c>
      <c r="S747">
        <f>SUMIFS(Table2[number],Table2[Event],"Goal",Table2[H/U],"AWAY",Table2[GameID],Table2[[#This Row],[GameID]],Table2[GameTime],"&lt;="&amp;Table2[[#This Row],[GameTime]])</f>
        <v>4</v>
      </c>
      <c r="T747" t="str">
        <f>IF(Table2[[#This Row],[Event]]="Goal",Table2[[#This Row],[Hscore]]&amp;"-"&amp;Table2[[#This Row],[Uscore]],"")</f>
        <v>2-4</v>
      </c>
      <c r="U747">
        <v>1189</v>
      </c>
      <c r="V747" s="1">
        <f>Table2[[#This Row],[GameTime]]-(Table2[[#This Row],[period]]-1)*1200</f>
        <v>1189</v>
      </c>
      <c r="W747" s="1">
        <f>ROUNDDOWN(Table2[[#This Row],[Time]]/60,0)</f>
        <v>19</v>
      </c>
      <c r="X747" s="1">
        <f>ROUNDDOWN((Table2[[#This Row],[Time]]/60-Table2[[#This Row],[Time2]])*60,0)</f>
        <v>49</v>
      </c>
      <c r="Y747" s="1">
        <f>IF(Table2[[#This Row],[Time2]]&lt;10,0&amp;Table2[[#This Row],[Time2]],Table2[[#This Row],[Time2]])</f>
        <v>19</v>
      </c>
      <c r="Z747" s="1">
        <f>IF(Table2[[#This Row],[Time3]]&lt;10,0&amp;Table2[[#This Row],[Time3]],Table2[[#This Row],[Time3]])</f>
        <v>49</v>
      </c>
      <c r="AA747" s="2" t="str">
        <f>Table2[[#This Row],[Time4]]&amp;":"&amp;Table2[[#This Row],[Time5]]</f>
        <v>19:49</v>
      </c>
      <c r="AB747" s="1" t="str" cm="1">
        <f t="array" ref="AB747">IFERROR(IF(Table2[[#This Row],[code]]="","",_xlfn.IFS(AND(Table2[[#This Row],[code]]&lt;400,Table2[[#This Row],[code]]&lt;&gt;""),2,Table2[[#This Row],[code]]&gt;500,4)),"")</f>
        <v/>
      </c>
      <c r="AC747" s="1" t="str">
        <f>IF(Table2[[#This Row],[Event]]="Penalty",Table2[[#This Row],[number]],IF(Table2[[#This Row],[Event]]="Time-Out",401,""))</f>
        <v/>
      </c>
      <c r="AD747" s="1">
        <f>ROW(A746)</f>
        <v>746</v>
      </c>
      <c r="AE747" s="1">
        <f>COUNTIFS(Table2[GameID],Table2[[#This Row],[GameID]],Table2[Column1],"&lt;="&amp;Table2[[#This Row],[Column1]])-1</f>
        <v>5</v>
      </c>
    </row>
    <row r="748" spans="1:31" x14ac:dyDescent="0.45">
      <c r="A748" t="s">
        <v>351</v>
      </c>
      <c r="B748" t="str">
        <f>_xlfn.TEXTBEFORE(Table2[[#This Row],[Kamp]]," - ")</f>
        <v>Aab</v>
      </c>
      <c r="C748" t="str">
        <f>_xlfn.TEXTAFTER(Table2[[#This Row],[Kamp]],"- ")</f>
        <v>Sunds Seahawks</v>
      </c>
      <c r="D748">
        <v>44900</v>
      </c>
      <c r="E748">
        <v>35958</v>
      </c>
      <c r="F748">
        <v>20222023</v>
      </c>
      <c r="G748" t="s">
        <v>17</v>
      </c>
      <c r="H748" t="s">
        <v>668</v>
      </c>
      <c r="I748" t="s">
        <v>677</v>
      </c>
      <c r="J748">
        <v>2</v>
      </c>
      <c r="K748">
        <v>29502</v>
      </c>
      <c r="L748">
        <v>1</v>
      </c>
      <c r="M748" t="s">
        <v>630</v>
      </c>
      <c r="N748" t="s">
        <v>213</v>
      </c>
      <c r="O748" t="s">
        <v>221</v>
      </c>
      <c r="P748">
        <v>5</v>
      </c>
      <c r="Q748">
        <v>25</v>
      </c>
      <c r="R748">
        <f>SUMIFS(Table2[number],Table2[Event],"Goal",Table2[H/U],"HOME",Table2[GameID],Table2[[#This Row],[GameID]],Table2[GameTime],"&lt;="&amp;Table2[[#This Row],[GameTime]])</f>
        <v>2</v>
      </c>
      <c r="S748">
        <f>SUMIFS(Table2[number],Table2[Event],"Goal",Table2[H/U],"AWAY",Table2[GameID],Table2[[#This Row],[GameID]],Table2[GameTime],"&lt;="&amp;Table2[[#This Row],[GameTime]])</f>
        <v>5</v>
      </c>
      <c r="T748" t="str">
        <f>IF(Table2[[#This Row],[Event]]="Goal",Table2[[#This Row],[Hscore]]&amp;"-"&amp;Table2[[#This Row],[Uscore]],"")</f>
        <v>2-5</v>
      </c>
      <c r="U748">
        <v>1680</v>
      </c>
      <c r="V748" s="1">
        <f>Table2[[#This Row],[GameTime]]-(Table2[[#This Row],[period]]-1)*1200</f>
        <v>480</v>
      </c>
      <c r="W748" s="1">
        <f>ROUNDDOWN(Table2[[#This Row],[Time]]/60,0)</f>
        <v>8</v>
      </c>
      <c r="X748" s="1">
        <f>ROUNDDOWN((Table2[[#This Row],[Time]]/60-Table2[[#This Row],[Time2]])*60,0)</f>
        <v>0</v>
      </c>
      <c r="Y748" s="1" t="str">
        <f>IF(Table2[[#This Row],[Time2]]&lt;10,0&amp;Table2[[#This Row],[Time2]],Table2[[#This Row],[Time2]])</f>
        <v>08</v>
      </c>
      <c r="Z748" s="1" t="str">
        <f>IF(Table2[[#This Row],[Time3]]&lt;10,0&amp;Table2[[#This Row],[Time3]],Table2[[#This Row],[Time3]])</f>
        <v>00</v>
      </c>
      <c r="AA748" s="2" t="str">
        <f>Table2[[#This Row],[Time4]]&amp;":"&amp;Table2[[#This Row],[Time5]]</f>
        <v>08:00</v>
      </c>
      <c r="AB748" s="1" t="str" cm="1">
        <f t="array" ref="AB748">IFERROR(IF(Table2[[#This Row],[code]]="","",_xlfn.IFS(AND(Table2[[#This Row],[code]]&lt;400,Table2[[#This Row],[code]]&lt;&gt;""),2,Table2[[#This Row],[code]]&gt;500,4)),"")</f>
        <v/>
      </c>
      <c r="AC748" s="1" t="str">
        <f>IF(Table2[[#This Row],[Event]]="Penalty",Table2[[#This Row],[number]],IF(Table2[[#This Row],[Event]]="Time-Out",401,""))</f>
        <v/>
      </c>
      <c r="AD748" s="1">
        <f>ROW(A747)</f>
        <v>747</v>
      </c>
      <c r="AE748" s="1">
        <f>COUNTIFS(Table2[GameID],Table2[[#This Row],[GameID]],Table2[Column1],"&lt;="&amp;Table2[[#This Row],[Column1]])-1</f>
        <v>6</v>
      </c>
    </row>
    <row r="749" spans="1:31" x14ac:dyDescent="0.45">
      <c r="A749" t="s">
        <v>351</v>
      </c>
      <c r="B749" t="str">
        <f>_xlfn.TEXTBEFORE(Table2[[#This Row],[Kamp]]," - ")</f>
        <v>Aab</v>
      </c>
      <c r="C749" t="str">
        <f>_xlfn.TEXTAFTER(Table2[[#This Row],[Kamp]],"- ")</f>
        <v>Sunds Seahawks</v>
      </c>
      <c r="D749">
        <v>44900</v>
      </c>
      <c r="E749">
        <v>35958</v>
      </c>
      <c r="F749">
        <v>20222023</v>
      </c>
      <c r="G749" t="s">
        <v>17</v>
      </c>
      <c r="H749" t="s">
        <v>669</v>
      </c>
      <c r="I749" t="s">
        <v>678</v>
      </c>
      <c r="J749">
        <v>2</v>
      </c>
      <c r="K749">
        <v>29501</v>
      </c>
      <c r="L749">
        <v>1</v>
      </c>
      <c r="M749" t="s">
        <v>630</v>
      </c>
      <c r="N749" t="s">
        <v>354</v>
      </c>
      <c r="O749" t="s">
        <v>175</v>
      </c>
      <c r="P749">
        <v>13</v>
      </c>
      <c r="Q749">
        <v>15</v>
      </c>
      <c r="R749">
        <f>SUMIFS(Table2[number],Table2[Event],"Goal",Table2[H/U],"HOME",Table2[GameID],Table2[[#This Row],[GameID]],Table2[GameTime],"&lt;="&amp;Table2[[#This Row],[GameTime]])</f>
        <v>3</v>
      </c>
      <c r="S749">
        <f>SUMIFS(Table2[number],Table2[Event],"Goal",Table2[H/U],"AWAY",Table2[GameID],Table2[[#This Row],[GameID]],Table2[GameTime],"&lt;="&amp;Table2[[#This Row],[GameTime]])</f>
        <v>5</v>
      </c>
      <c r="T749" t="str">
        <f>IF(Table2[[#This Row],[Event]]="Goal",Table2[[#This Row],[Hscore]]&amp;"-"&amp;Table2[[#This Row],[Uscore]],"")</f>
        <v>3-5</v>
      </c>
      <c r="U749">
        <v>1851</v>
      </c>
      <c r="V749" s="1">
        <f>Table2[[#This Row],[GameTime]]-(Table2[[#This Row],[period]]-1)*1200</f>
        <v>651</v>
      </c>
      <c r="W749" s="1">
        <f>ROUNDDOWN(Table2[[#This Row],[Time]]/60,0)</f>
        <v>10</v>
      </c>
      <c r="X749" s="1">
        <f>ROUNDDOWN((Table2[[#This Row],[Time]]/60-Table2[[#This Row],[Time2]])*60,0)</f>
        <v>51</v>
      </c>
      <c r="Y749" s="1">
        <f>IF(Table2[[#This Row],[Time2]]&lt;10,0&amp;Table2[[#This Row],[Time2]],Table2[[#This Row],[Time2]])</f>
        <v>10</v>
      </c>
      <c r="Z749" s="1">
        <f>IF(Table2[[#This Row],[Time3]]&lt;10,0&amp;Table2[[#This Row],[Time3]],Table2[[#This Row],[Time3]])</f>
        <v>51</v>
      </c>
      <c r="AA749" s="2" t="str">
        <f>Table2[[#This Row],[Time4]]&amp;":"&amp;Table2[[#This Row],[Time5]]</f>
        <v>10:51</v>
      </c>
      <c r="AB749" s="1" t="str" cm="1">
        <f t="array" ref="AB749">IFERROR(IF(Table2[[#This Row],[code]]="","",_xlfn.IFS(AND(Table2[[#This Row],[code]]&lt;400,Table2[[#This Row],[code]]&lt;&gt;""),2,Table2[[#This Row],[code]]&gt;500,4)),"")</f>
        <v/>
      </c>
      <c r="AC749" s="1" t="str">
        <f>IF(Table2[[#This Row],[Event]]="Penalty",Table2[[#This Row],[number]],IF(Table2[[#This Row],[Event]]="Time-Out",401,""))</f>
        <v/>
      </c>
      <c r="AD749" s="1">
        <f>ROW(A748)</f>
        <v>748</v>
      </c>
      <c r="AE749" s="1">
        <f>COUNTIFS(Table2[GameID],Table2[[#This Row],[GameID]],Table2[Column1],"&lt;="&amp;Table2[[#This Row],[Column1]])-1</f>
        <v>7</v>
      </c>
    </row>
    <row r="750" spans="1:31" x14ac:dyDescent="0.45">
      <c r="A750" t="s">
        <v>351</v>
      </c>
      <c r="B750" t="str">
        <f>_xlfn.TEXTBEFORE(Table2[[#This Row],[Kamp]]," - ")</f>
        <v>Aab</v>
      </c>
      <c r="C750" t="str">
        <f>_xlfn.TEXTAFTER(Table2[[#This Row],[Kamp]],"- ")</f>
        <v>Sunds Seahawks</v>
      </c>
      <c r="D750">
        <v>44900</v>
      </c>
      <c r="E750">
        <v>35958</v>
      </c>
      <c r="F750">
        <v>20222023</v>
      </c>
      <c r="G750" t="s">
        <v>17</v>
      </c>
      <c r="H750" t="s">
        <v>669</v>
      </c>
      <c r="I750" t="s">
        <v>678</v>
      </c>
      <c r="J750">
        <v>2</v>
      </c>
      <c r="K750">
        <v>29501</v>
      </c>
      <c r="L750">
        <v>208</v>
      </c>
      <c r="M750" t="s">
        <v>631</v>
      </c>
      <c r="N750" t="s">
        <v>177</v>
      </c>
      <c r="O750" t="s">
        <v>634</v>
      </c>
      <c r="P750">
        <v>45</v>
      </c>
      <c r="Q750" t="s">
        <v>634</v>
      </c>
      <c r="R750">
        <f>SUMIFS(Table2[number],Table2[Event],"Goal",Table2[H/U],"HOME",Table2[GameID],Table2[[#This Row],[GameID]],Table2[GameTime],"&lt;="&amp;Table2[[#This Row],[GameTime]])</f>
        <v>3</v>
      </c>
      <c r="S750">
        <f>SUMIFS(Table2[number],Table2[Event],"Goal",Table2[H/U],"AWAY",Table2[GameID],Table2[[#This Row],[GameID]],Table2[GameTime],"&lt;="&amp;Table2[[#This Row],[GameTime]])</f>
        <v>5</v>
      </c>
      <c r="T750" t="str">
        <f>IF(Table2[[#This Row],[Event]]="Goal",Table2[[#This Row],[Hscore]]&amp;"-"&amp;Table2[[#This Row],[Uscore]],"")</f>
        <v/>
      </c>
      <c r="U750">
        <v>2110</v>
      </c>
      <c r="V750" s="1">
        <f>Table2[[#This Row],[GameTime]]-(Table2[[#This Row],[period]]-1)*1200</f>
        <v>910</v>
      </c>
      <c r="W750" s="1">
        <f>ROUNDDOWN(Table2[[#This Row],[Time]]/60,0)</f>
        <v>15</v>
      </c>
      <c r="X750" s="1">
        <f>ROUNDDOWN((Table2[[#This Row],[Time]]/60-Table2[[#This Row],[Time2]])*60,0)</f>
        <v>9</v>
      </c>
      <c r="Y750" s="1">
        <f>IF(Table2[[#This Row],[Time2]]&lt;10,0&amp;Table2[[#This Row],[Time2]],Table2[[#This Row],[Time2]])</f>
        <v>15</v>
      </c>
      <c r="Z750" s="1" t="str">
        <f>IF(Table2[[#This Row],[Time3]]&lt;10,0&amp;Table2[[#This Row],[Time3]],Table2[[#This Row],[Time3]])</f>
        <v>09</v>
      </c>
      <c r="AA750" s="2" t="str">
        <f>Table2[[#This Row],[Time4]]&amp;":"&amp;Table2[[#This Row],[Time5]]</f>
        <v>15:09</v>
      </c>
      <c r="AB750" s="1" cm="1">
        <f t="array" ref="AB750">IFERROR(IF(Table2[[#This Row],[code]]="","",_xlfn.IFS(AND(Table2[[#This Row],[code]]&lt;400,Table2[[#This Row],[code]]&lt;&gt;""),2,Table2[[#This Row],[code]]&gt;500,4)),"")</f>
        <v>2</v>
      </c>
      <c r="AC750" s="1">
        <f>IF(Table2[[#This Row],[Event]]="Penalty",Table2[[#This Row],[number]],IF(Table2[[#This Row],[Event]]="Time-Out",401,""))</f>
        <v>208</v>
      </c>
      <c r="AD750" s="1">
        <f>ROW(A749)</f>
        <v>749</v>
      </c>
      <c r="AE750" s="1">
        <f>COUNTIFS(Table2[GameID],Table2[[#This Row],[GameID]],Table2[Column1],"&lt;="&amp;Table2[[#This Row],[Column1]])-1</f>
        <v>8</v>
      </c>
    </row>
    <row r="751" spans="1:31" x14ac:dyDescent="0.45">
      <c r="A751" t="s">
        <v>351</v>
      </c>
      <c r="B751" t="str">
        <f>_xlfn.TEXTBEFORE(Table2[[#This Row],[Kamp]]," - ")</f>
        <v>Aab</v>
      </c>
      <c r="C751" t="str">
        <f>_xlfn.TEXTAFTER(Table2[[#This Row],[Kamp]],"- ")</f>
        <v>Sunds Seahawks</v>
      </c>
      <c r="D751">
        <v>44900</v>
      </c>
      <c r="E751">
        <v>35958</v>
      </c>
      <c r="F751">
        <v>20222023</v>
      </c>
      <c r="G751" t="s">
        <v>17</v>
      </c>
      <c r="H751" t="s">
        <v>668</v>
      </c>
      <c r="I751" t="s">
        <v>677</v>
      </c>
      <c r="J751">
        <v>2</v>
      </c>
      <c r="K751">
        <v>29502</v>
      </c>
      <c r="L751">
        <v>1</v>
      </c>
      <c r="M751" t="s">
        <v>630</v>
      </c>
      <c r="N751" t="s">
        <v>221</v>
      </c>
      <c r="O751" t="s">
        <v>231</v>
      </c>
      <c r="P751">
        <v>25</v>
      </c>
      <c r="Q751">
        <v>97</v>
      </c>
      <c r="R751">
        <f>SUMIFS(Table2[number],Table2[Event],"Goal",Table2[H/U],"HOME",Table2[GameID],Table2[[#This Row],[GameID]],Table2[GameTime],"&lt;="&amp;Table2[[#This Row],[GameTime]])</f>
        <v>3</v>
      </c>
      <c r="S751">
        <f>SUMIFS(Table2[number],Table2[Event],"Goal",Table2[H/U],"AWAY",Table2[GameID],Table2[[#This Row],[GameID]],Table2[GameTime],"&lt;="&amp;Table2[[#This Row],[GameTime]])</f>
        <v>6</v>
      </c>
      <c r="T751" t="str">
        <f>IF(Table2[[#This Row],[Event]]="Goal",Table2[[#This Row],[Hscore]]&amp;"-"&amp;Table2[[#This Row],[Uscore]],"")</f>
        <v>3-6</v>
      </c>
      <c r="U751">
        <v>2127</v>
      </c>
      <c r="V751" s="1">
        <f>Table2[[#This Row],[GameTime]]-(Table2[[#This Row],[period]]-1)*1200</f>
        <v>927</v>
      </c>
      <c r="W751" s="1">
        <f>ROUNDDOWN(Table2[[#This Row],[Time]]/60,0)</f>
        <v>15</v>
      </c>
      <c r="X751" s="1">
        <f>ROUNDDOWN((Table2[[#This Row],[Time]]/60-Table2[[#This Row],[Time2]])*60,0)</f>
        <v>27</v>
      </c>
      <c r="Y751" s="1">
        <f>IF(Table2[[#This Row],[Time2]]&lt;10,0&amp;Table2[[#This Row],[Time2]],Table2[[#This Row],[Time2]])</f>
        <v>15</v>
      </c>
      <c r="Z751" s="1">
        <f>IF(Table2[[#This Row],[Time3]]&lt;10,0&amp;Table2[[#This Row],[Time3]],Table2[[#This Row],[Time3]])</f>
        <v>27</v>
      </c>
      <c r="AA751" s="2" t="str">
        <f>Table2[[#This Row],[Time4]]&amp;":"&amp;Table2[[#This Row],[Time5]]</f>
        <v>15:27</v>
      </c>
      <c r="AB751" s="1" t="str" cm="1">
        <f t="array" ref="AB751">IFERROR(IF(Table2[[#This Row],[code]]="","",_xlfn.IFS(AND(Table2[[#This Row],[code]]&lt;400,Table2[[#This Row],[code]]&lt;&gt;""),2,Table2[[#This Row],[code]]&gt;500,4)),"")</f>
        <v/>
      </c>
      <c r="AC751" s="1" t="str">
        <f>IF(Table2[[#This Row],[Event]]="Penalty",Table2[[#This Row],[number]],IF(Table2[[#This Row],[Event]]="Time-Out",401,""))</f>
        <v/>
      </c>
      <c r="AD751" s="1">
        <f>ROW(A750)</f>
        <v>750</v>
      </c>
      <c r="AE751" s="1">
        <f>COUNTIFS(Table2[GameID],Table2[[#This Row],[GameID]],Table2[Column1],"&lt;="&amp;Table2[[#This Row],[Column1]])-1</f>
        <v>9</v>
      </c>
    </row>
    <row r="752" spans="1:31" x14ac:dyDescent="0.45">
      <c r="A752" t="s">
        <v>351</v>
      </c>
      <c r="B752" t="str">
        <f>_xlfn.TEXTBEFORE(Table2[[#This Row],[Kamp]]," - ")</f>
        <v>Aab</v>
      </c>
      <c r="C752" t="str">
        <f>_xlfn.TEXTAFTER(Table2[[#This Row],[Kamp]],"- ")</f>
        <v>Sunds Seahawks</v>
      </c>
      <c r="D752">
        <v>44900</v>
      </c>
      <c r="E752">
        <v>35958</v>
      </c>
      <c r="F752">
        <v>20222023</v>
      </c>
      <c r="G752" t="s">
        <v>17</v>
      </c>
      <c r="H752" t="s">
        <v>668</v>
      </c>
      <c r="I752" t="s">
        <v>677</v>
      </c>
      <c r="J752">
        <v>2</v>
      </c>
      <c r="K752">
        <v>29502</v>
      </c>
      <c r="L752">
        <v>1</v>
      </c>
      <c r="M752" t="s">
        <v>630</v>
      </c>
      <c r="N752" t="s">
        <v>214</v>
      </c>
      <c r="O752" t="s">
        <v>216</v>
      </c>
      <c r="P752">
        <v>7</v>
      </c>
      <c r="Q752">
        <v>14</v>
      </c>
      <c r="R752">
        <f>SUMIFS(Table2[number],Table2[Event],"Goal",Table2[H/U],"HOME",Table2[GameID],Table2[[#This Row],[GameID]],Table2[GameTime],"&lt;="&amp;Table2[[#This Row],[GameTime]])</f>
        <v>3</v>
      </c>
      <c r="S752">
        <f>SUMIFS(Table2[number],Table2[Event],"Goal",Table2[H/U],"AWAY",Table2[GameID],Table2[[#This Row],[GameID]],Table2[GameTime],"&lt;="&amp;Table2[[#This Row],[GameTime]])</f>
        <v>7</v>
      </c>
      <c r="T752" t="str">
        <f>IF(Table2[[#This Row],[Event]]="Goal",Table2[[#This Row],[Hscore]]&amp;"-"&amp;Table2[[#This Row],[Uscore]],"")</f>
        <v>3-7</v>
      </c>
      <c r="U752">
        <v>2150</v>
      </c>
      <c r="V752" s="1">
        <f>Table2[[#This Row],[GameTime]]-(Table2[[#This Row],[period]]-1)*1200</f>
        <v>950</v>
      </c>
      <c r="W752" s="1">
        <f>ROUNDDOWN(Table2[[#This Row],[Time]]/60,0)</f>
        <v>15</v>
      </c>
      <c r="X752" s="1">
        <f>ROUNDDOWN((Table2[[#This Row],[Time]]/60-Table2[[#This Row],[Time2]])*60,0)</f>
        <v>50</v>
      </c>
      <c r="Y752" s="1">
        <f>IF(Table2[[#This Row],[Time2]]&lt;10,0&amp;Table2[[#This Row],[Time2]],Table2[[#This Row],[Time2]])</f>
        <v>15</v>
      </c>
      <c r="Z752" s="1">
        <f>IF(Table2[[#This Row],[Time3]]&lt;10,0&amp;Table2[[#This Row],[Time3]],Table2[[#This Row],[Time3]])</f>
        <v>50</v>
      </c>
      <c r="AA752" s="2" t="str">
        <f>Table2[[#This Row],[Time4]]&amp;":"&amp;Table2[[#This Row],[Time5]]</f>
        <v>15:50</v>
      </c>
      <c r="AB752" s="1" t="str" cm="1">
        <f t="array" ref="AB752">IFERROR(IF(Table2[[#This Row],[code]]="","",_xlfn.IFS(AND(Table2[[#This Row],[code]]&lt;400,Table2[[#This Row],[code]]&lt;&gt;""),2,Table2[[#This Row],[code]]&gt;500,4)),"")</f>
        <v/>
      </c>
      <c r="AC752" s="1" t="str">
        <f>IF(Table2[[#This Row],[Event]]="Penalty",Table2[[#This Row],[number]],IF(Table2[[#This Row],[Event]]="Time-Out",401,""))</f>
        <v/>
      </c>
      <c r="AD752" s="1">
        <f>ROW(A751)</f>
        <v>751</v>
      </c>
      <c r="AE752" s="1">
        <f>COUNTIFS(Table2[GameID],Table2[[#This Row],[GameID]],Table2[Column1],"&lt;="&amp;Table2[[#This Row],[Column1]])-1</f>
        <v>10</v>
      </c>
    </row>
    <row r="753" spans="1:31" x14ac:dyDescent="0.45">
      <c r="A753" t="s">
        <v>351</v>
      </c>
      <c r="B753" t="str">
        <f>_xlfn.TEXTBEFORE(Table2[[#This Row],[Kamp]]," - ")</f>
        <v>Aab</v>
      </c>
      <c r="C753" t="str">
        <f>_xlfn.TEXTAFTER(Table2[[#This Row],[Kamp]],"- ")</f>
        <v>Sunds Seahawks</v>
      </c>
      <c r="D753">
        <v>44900</v>
      </c>
      <c r="E753">
        <v>35958</v>
      </c>
      <c r="F753">
        <v>20222023</v>
      </c>
      <c r="G753" t="s">
        <v>17</v>
      </c>
      <c r="H753" t="s">
        <v>668</v>
      </c>
      <c r="I753" t="s">
        <v>677</v>
      </c>
      <c r="J753">
        <v>2</v>
      </c>
      <c r="K753">
        <v>29502</v>
      </c>
      <c r="L753">
        <v>1</v>
      </c>
      <c r="M753" t="s">
        <v>630</v>
      </c>
      <c r="N753" t="s">
        <v>221</v>
      </c>
      <c r="O753" t="s">
        <v>634</v>
      </c>
      <c r="P753">
        <v>25</v>
      </c>
      <c r="Q753" t="s">
        <v>634</v>
      </c>
      <c r="R753">
        <f>SUMIFS(Table2[number],Table2[Event],"Goal",Table2[H/U],"HOME",Table2[GameID],Table2[[#This Row],[GameID]],Table2[GameTime],"&lt;="&amp;Table2[[#This Row],[GameTime]])</f>
        <v>3</v>
      </c>
      <c r="S753">
        <f>SUMIFS(Table2[number],Table2[Event],"Goal",Table2[H/U],"AWAY",Table2[GameID],Table2[[#This Row],[GameID]],Table2[GameTime],"&lt;="&amp;Table2[[#This Row],[GameTime]])</f>
        <v>8</v>
      </c>
      <c r="T753" t="str">
        <f>IF(Table2[[#This Row],[Event]]="Goal",Table2[[#This Row],[Hscore]]&amp;"-"&amp;Table2[[#This Row],[Uscore]],"")</f>
        <v>3-8</v>
      </c>
      <c r="U753">
        <v>2256</v>
      </c>
      <c r="V753" s="1">
        <f>Table2[[#This Row],[GameTime]]-(Table2[[#This Row],[period]]-1)*1200</f>
        <v>1056</v>
      </c>
      <c r="W753" s="1">
        <f>ROUNDDOWN(Table2[[#This Row],[Time]]/60,0)</f>
        <v>17</v>
      </c>
      <c r="X753" s="1">
        <f>ROUNDDOWN((Table2[[#This Row],[Time]]/60-Table2[[#This Row],[Time2]])*60,0)</f>
        <v>36</v>
      </c>
      <c r="Y753" s="1">
        <f>IF(Table2[[#This Row],[Time2]]&lt;10,0&amp;Table2[[#This Row],[Time2]],Table2[[#This Row],[Time2]])</f>
        <v>17</v>
      </c>
      <c r="Z753" s="1">
        <f>IF(Table2[[#This Row],[Time3]]&lt;10,0&amp;Table2[[#This Row],[Time3]],Table2[[#This Row],[Time3]])</f>
        <v>36</v>
      </c>
      <c r="AA753" s="2" t="str">
        <f>Table2[[#This Row],[Time4]]&amp;":"&amp;Table2[[#This Row],[Time5]]</f>
        <v>17:36</v>
      </c>
      <c r="AB753" s="1" t="str" cm="1">
        <f t="array" ref="AB753">IFERROR(IF(Table2[[#This Row],[code]]="","",_xlfn.IFS(AND(Table2[[#This Row],[code]]&lt;400,Table2[[#This Row],[code]]&lt;&gt;""),2,Table2[[#This Row],[code]]&gt;500,4)),"")</f>
        <v/>
      </c>
      <c r="AC753" s="1" t="str">
        <f>IF(Table2[[#This Row],[Event]]="Penalty",Table2[[#This Row],[number]],IF(Table2[[#This Row],[Event]]="Time-Out",401,""))</f>
        <v/>
      </c>
      <c r="AD753" s="1">
        <f>ROW(A752)</f>
        <v>752</v>
      </c>
      <c r="AE753" s="1">
        <f>COUNTIFS(Table2[GameID],Table2[[#This Row],[GameID]],Table2[Column1],"&lt;="&amp;Table2[[#This Row],[Column1]])-1</f>
        <v>11</v>
      </c>
    </row>
    <row r="754" spans="1:31" x14ac:dyDescent="0.45">
      <c r="A754" t="s">
        <v>351</v>
      </c>
      <c r="B754" t="str">
        <f>_xlfn.TEXTBEFORE(Table2[[#This Row],[Kamp]]," - ")</f>
        <v>Aab</v>
      </c>
      <c r="C754" t="str">
        <f>_xlfn.TEXTAFTER(Table2[[#This Row],[Kamp]],"- ")</f>
        <v>Sunds Seahawks</v>
      </c>
      <c r="D754">
        <v>44900</v>
      </c>
      <c r="E754">
        <v>35958</v>
      </c>
      <c r="F754">
        <v>20222023</v>
      </c>
      <c r="G754" t="s">
        <v>17</v>
      </c>
      <c r="H754" t="s">
        <v>668</v>
      </c>
      <c r="I754" t="s">
        <v>677</v>
      </c>
      <c r="J754">
        <v>3</v>
      </c>
      <c r="K754">
        <v>29502</v>
      </c>
      <c r="L754">
        <v>1</v>
      </c>
      <c r="M754" t="s">
        <v>630</v>
      </c>
      <c r="N754" t="s">
        <v>268</v>
      </c>
      <c r="O754" t="s">
        <v>220</v>
      </c>
      <c r="P754">
        <v>6</v>
      </c>
      <c r="Q754">
        <v>24</v>
      </c>
      <c r="R754">
        <f>SUMIFS(Table2[number],Table2[Event],"Goal",Table2[H/U],"HOME",Table2[GameID],Table2[[#This Row],[GameID]],Table2[GameTime],"&lt;="&amp;Table2[[#This Row],[GameTime]])</f>
        <v>3</v>
      </c>
      <c r="S754">
        <f>SUMIFS(Table2[number],Table2[Event],"Goal",Table2[H/U],"AWAY",Table2[GameID],Table2[[#This Row],[GameID]],Table2[GameTime],"&lt;="&amp;Table2[[#This Row],[GameTime]])</f>
        <v>9</v>
      </c>
      <c r="T754" t="str">
        <f>IF(Table2[[#This Row],[Event]]="Goal",Table2[[#This Row],[Hscore]]&amp;"-"&amp;Table2[[#This Row],[Uscore]],"")</f>
        <v>3-9</v>
      </c>
      <c r="U754">
        <v>2805</v>
      </c>
      <c r="V754" s="1">
        <f>Table2[[#This Row],[GameTime]]-(Table2[[#This Row],[period]]-1)*1200</f>
        <v>405</v>
      </c>
      <c r="W754" s="1">
        <f>ROUNDDOWN(Table2[[#This Row],[Time]]/60,0)</f>
        <v>6</v>
      </c>
      <c r="X754" s="1">
        <f>ROUNDDOWN((Table2[[#This Row],[Time]]/60-Table2[[#This Row],[Time2]])*60,0)</f>
        <v>45</v>
      </c>
      <c r="Y754" s="1" t="str">
        <f>IF(Table2[[#This Row],[Time2]]&lt;10,0&amp;Table2[[#This Row],[Time2]],Table2[[#This Row],[Time2]])</f>
        <v>06</v>
      </c>
      <c r="Z754" s="1">
        <f>IF(Table2[[#This Row],[Time3]]&lt;10,0&amp;Table2[[#This Row],[Time3]],Table2[[#This Row],[Time3]])</f>
        <v>45</v>
      </c>
      <c r="AA754" s="2" t="str">
        <f>Table2[[#This Row],[Time4]]&amp;":"&amp;Table2[[#This Row],[Time5]]</f>
        <v>06:45</v>
      </c>
      <c r="AB754" s="1" t="str" cm="1">
        <f t="array" ref="AB754">IFERROR(IF(Table2[[#This Row],[code]]="","",_xlfn.IFS(AND(Table2[[#This Row],[code]]&lt;400,Table2[[#This Row],[code]]&lt;&gt;""),2,Table2[[#This Row],[code]]&gt;500,4)),"")</f>
        <v/>
      </c>
      <c r="AC754" s="1" t="str">
        <f>IF(Table2[[#This Row],[Event]]="Penalty",Table2[[#This Row],[number]],IF(Table2[[#This Row],[Event]]="Time-Out",401,""))</f>
        <v/>
      </c>
      <c r="AD754" s="1">
        <f>ROW(A753)</f>
        <v>753</v>
      </c>
      <c r="AE754" s="1">
        <f>COUNTIFS(Table2[GameID],Table2[[#This Row],[GameID]],Table2[Column1],"&lt;="&amp;Table2[[#This Row],[Column1]])-1</f>
        <v>12</v>
      </c>
    </row>
    <row r="755" spans="1:31" x14ac:dyDescent="0.45">
      <c r="A755" t="s">
        <v>351</v>
      </c>
      <c r="B755" t="str">
        <f>_xlfn.TEXTBEFORE(Table2[[#This Row],[Kamp]]," - ")</f>
        <v>Aab</v>
      </c>
      <c r="C755" t="str">
        <f>_xlfn.TEXTAFTER(Table2[[#This Row],[Kamp]],"- ")</f>
        <v>Sunds Seahawks</v>
      </c>
      <c r="D755">
        <v>44900</v>
      </c>
      <c r="E755">
        <v>35958</v>
      </c>
      <c r="F755">
        <v>20222023</v>
      </c>
      <c r="G755" t="s">
        <v>17</v>
      </c>
      <c r="H755" t="s">
        <v>669</v>
      </c>
      <c r="I755" t="s">
        <v>678</v>
      </c>
      <c r="J755">
        <v>3</v>
      </c>
      <c r="K755">
        <v>29501</v>
      </c>
      <c r="L755">
        <v>1</v>
      </c>
      <c r="M755" t="s">
        <v>630</v>
      </c>
      <c r="N755" t="s">
        <v>175</v>
      </c>
      <c r="O755" t="s">
        <v>634</v>
      </c>
      <c r="P755">
        <v>15</v>
      </c>
      <c r="Q755" t="s">
        <v>634</v>
      </c>
      <c r="R755">
        <f>SUMIFS(Table2[number],Table2[Event],"Goal",Table2[H/U],"HOME",Table2[GameID],Table2[[#This Row],[GameID]],Table2[GameTime],"&lt;="&amp;Table2[[#This Row],[GameTime]])</f>
        <v>4</v>
      </c>
      <c r="S755">
        <f>SUMIFS(Table2[number],Table2[Event],"Goal",Table2[H/U],"AWAY",Table2[GameID],Table2[[#This Row],[GameID]],Table2[GameTime],"&lt;="&amp;Table2[[#This Row],[GameTime]])</f>
        <v>9</v>
      </c>
      <c r="T755" t="str">
        <f>IF(Table2[[#This Row],[Event]]="Goal",Table2[[#This Row],[Hscore]]&amp;"-"&amp;Table2[[#This Row],[Uscore]],"")</f>
        <v>4-9</v>
      </c>
      <c r="U755">
        <v>2821</v>
      </c>
      <c r="V755" s="1">
        <f>Table2[[#This Row],[GameTime]]-(Table2[[#This Row],[period]]-1)*1200</f>
        <v>421</v>
      </c>
      <c r="W755" s="1">
        <f>ROUNDDOWN(Table2[[#This Row],[Time]]/60,0)</f>
        <v>7</v>
      </c>
      <c r="X755" s="1">
        <f>ROUNDDOWN((Table2[[#This Row],[Time]]/60-Table2[[#This Row],[Time2]])*60,0)</f>
        <v>0</v>
      </c>
      <c r="Y755" s="1" t="str">
        <f>IF(Table2[[#This Row],[Time2]]&lt;10,0&amp;Table2[[#This Row],[Time2]],Table2[[#This Row],[Time2]])</f>
        <v>07</v>
      </c>
      <c r="Z755" s="1" t="str">
        <f>IF(Table2[[#This Row],[Time3]]&lt;10,0&amp;Table2[[#This Row],[Time3]],Table2[[#This Row],[Time3]])</f>
        <v>00</v>
      </c>
      <c r="AA755" s="2" t="str">
        <f>Table2[[#This Row],[Time4]]&amp;":"&amp;Table2[[#This Row],[Time5]]</f>
        <v>07:00</v>
      </c>
      <c r="AB755" s="1" t="str" cm="1">
        <f t="array" ref="AB755">IFERROR(IF(Table2[[#This Row],[code]]="","",_xlfn.IFS(AND(Table2[[#This Row],[code]]&lt;400,Table2[[#This Row],[code]]&lt;&gt;""),2,Table2[[#This Row],[code]]&gt;500,4)),"")</f>
        <v/>
      </c>
      <c r="AC755" s="1" t="str">
        <f>IF(Table2[[#This Row],[Event]]="Penalty",Table2[[#This Row],[number]],IF(Table2[[#This Row],[Event]]="Time-Out",401,""))</f>
        <v/>
      </c>
      <c r="AD755" s="1">
        <f>ROW(A754)</f>
        <v>754</v>
      </c>
      <c r="AE755" s="1">
        <f>COUNTIFS(Table2[GameID],Table2[[#This Row],[GameID]],Table2[Column1],"&lt;="&amp;Table2[[#This Row],[Column1]])-1</f>
        <v>13</v>
      </c>
    </row>
    <row r="756" spans="1:31" x14ac:dyDescent="0.45">
      <c r="A756" t="s">
        <v>351</v>
      </c>
      <c r="B756" t="str">
        <f>_xlfn.TEXTBEFORE(Table2[[#This Row],[Kamp]]," - ")</f>
        <v>Aab</v>
      </c>
      <c r="C756" t="str">
        <f>_xlfn.TEXTAFTER(Table2[[#This Row],[Kamp]],"- ")</f>
        <v>Sunds Seahawks</v>
      </c>
      <c r="D756">
        <v>44900</v>
      </c>
      <c r="E756">
        <v>35958</v>
      </c>
      <c r="F756">
        <v>20222023</v>
      </c>
      <c r="G756" t="s">
        <v>17</v>
      </c>
      <c r="H756" t="s">
        <v>668</v>
      </c>
      <c r="I756" t="s">
        <v>677</v>
      </c>
      <c r="J756">
        <v>3</v>
      </c>
      <c r="K756">
        <v>29502</v>
      </c>
      <c r="L756">
        <v>1</v>
      </c>
      <c r="M756" t="s">
        <v>630</v>
      </c>
      <c r="N756" t="s">
        <v>216</v>
      </c>
      <c r="O756" t="s">
        <v>214</v>
      </c>
      <c r="P756">
        <v>14</v>
      </c>
      <c r="Q756">
        <v>7</v>
      </c>
      <c r="R756">
        <f>SUMIFS(Table2[number],Table2[Event],"Goal",Table2[H/U],"HOME",Table2[GameID],Table2[[#This Row],[GameID]],Table2[GameTime],"&lt;="&amp;Table2[[#This Row],[GameTime]])</f>
        <v>4</v>
      </c>
      <c r="S756">
        <f>SUMIFS(Table2[number],Table2[Event],"Goal",Table2[H/U],"AWAY",Table2[GameID],Table2[[#This Row],[GameID]],Table2[GameTime],"&lt;="&amp;Table2[[#This Row],[GameTime]])</f>
        <v>10</v>
      </c>
      <c r="T756" t="str">
        <f>IF(Table2[[#This Row],[Event]]="Goal",Table2[[#This Row],[Hscore]]&amp;"-"&amp;Table2[[#This Row],[Uscore]],"")</f>
        <v>4-10</v>
      </c>
      <c r="U756">
        <v>3040</v>
      </c>
      <c r="V756" s="1">
        <f>Table2[[#This Row],[GameTime]]-(Table2[[#This Row],[period]]-1)*1200</f>
        <v>640</v>
      </c>
      <c r="W756" s="1">
        <f>ROUNDDOWN(Table2[[#This Row],[Time]]/60,0)</f>
        <v>10</v>
      </c>
      <c r="X756" s="1">
        <f>ROUNDDOWN((Table2[[#This Row],[Time]]/60-Table2[[#This Row],[Time2]])*60,0)</f>
        <v>40</v>
      </c>
      <c r="Y756" s="1">
        <f>IF(Table2[[#This Row],[Time2]]&lt;10,0&amp;Table2[[#This Row],[Time2]],Table2[[#This Row],[Time2]])</f>
        <v>10</v>
      </c>
      <c r="Z756" s="1">
        <f>IF(Table2[[#This Row],[Time3]]&lt;10,0&amp;Table2[[#This Row],[Time3]],Table2[[#This Row],[Time3]])</f>
        <v>40</v>
      </c>
      <c r="AA756" s="2" t="str">
        <f>Table2[[#This Row],[Time4]]&amp;":"&amp;Table2[[#This Row],[Time5]]</f>
        <v>10:40</v>
      </c>
      <c r="AB756" s="1" t="str" cm="1">
        <f t="array" ref="AB756">IFERROR(IF(Table2[[#This Row],[code]]="","",_xlfn.IFS(AND(Table2[[#This Row],[code]]&lt;400,Table2[[#This Row],[code]]&lt;&gt;""),2,Table2[[#This Row],[code]]&gt;500,4)),"")</f>
        <v/>
      </c>
      <c r="AC756" s="1" t="str">
        <f>IF(Table2[[#This Row],[Event]]="Penalty",Table2[[#This Row],[number]],IF(Table2[[#This Row],[Event]]="Time-Out",401,""))</f>
        <v/>
      </c>
      <c r="AD756" s="1">
        <f>ROW(A755)</f>
        <v>755</v>
      </c>
      <c r="AE756" s="1">
        <f>COUNTIFS(Table2[GameID],Table2[[#This Row],[GameID]],Table2[Column1],"&lt;="&amp;Table2[[#This Row],[Column1]])-1</f>
        <v>14</v>
      </c>
    </row>
    <row r="757" spans="1:31" x14ac:dyDescent="0.45">
      <c r="A757" t="s">
        <v>351</v>
      </c>
      <c r="B757" t="str">
        <f>_xlfn.TEXTBEFORE(Table2[[#This Row],[Kamp]]," - ")</f>
        <v>Aab</v>
      </c>
      <c r="C757" t="str">
        <f>_xlfn.TEXTAFTER(Table2[[#This Row],[Kamp]],"- ")</f>
        <v>Sunds Seahawks</v>
      </c>
      <c r="D757">
        <v>44900</v>
      </c>
      <c r="E757">
        <v>35958</v>
      </c>
      <c r="F757">
        <v>20222023</v>
      </c>
      <c r="G757" t="s">
        <v>17</v>
      </c>
      <c r="H757" t="s">
        <v>668</v>
      </c>
      <c r="I757" t="s">
        <v>677</v>
      </c>
      <c r="J757">
        <v>3</v>
      </c>
      <c r="K757">
        <v>29502</v>
      </c>
      <c r="L757">
        <v>1</v>
      </c>
      <c r="M757" t="s">
        <v>630</v>
      </c>
      <c r="N757" t="s">
        <v>220</v>
      </c>
      <c r="O757" t="s">
        <v>268</v>
      </c>
      <c r="P757">
        <v>24</v>
      </c>
      <c r="Q757">
        <v>6</v>
      </c>
      <c r="R757">
        <f>SUMIFS(Table2[number],Table2[Event],"Goal",Table2[H/U],"HOME",Table2[GameID],Table2[[#This Row],[GameID]],Table2[GameTime],"&lt;="&amp;Table2[[#This Row],[GameTime]])</f>
        <v>4</v>
      </c>
      <c r="S757">
        <f>SUMIFS(Table2[number],Table2[Event],"Goal",Table2[H/U],"AWAY",Table2[GameID],Table2[[#This Row],[GameID]],Table2[GameTime],"&lt;="&amp;Table2[[#This Row],[GameTime]])</f>
        <v>11</v>
      </c>
      <c r="T757" t="str">
        <f>IF(Table2[[#This Row],[Event]]="Goal",Table2[[#This Row],[Hscore]]&amp;"-"&amp;Table2[[#This Row],[Uscore]],"")</f>
        <v>4-11</v>
      </c>
      <c r="U757">
        <v>3056</v>
      </c>
      <c r="V757" s="1">
        <f>Table2[[#This Row],[GameTime]]-(Table2[[#This Row],[period]]-1)*1200</f>
        <v>656</v>
      </c>
      <c r="W757" s="1">
        <f>ROUNDDOWN(Table2[[#This Row],[Time]]/60,0)</f>
        <v>10</v>
      </c>
      <c r="X757" s="1">
        <f>ROUNDDOWN((Table2[[#This Row],[Time]]/60-Table2[[#This Row],[Time2]])*60,0)</f>
        <v>56</v>
      </c>
      <c r="Y757" s="1">
        <f>IF(Table2[[#This Row],[Time2]]&lt;10,0&amp;Table2[[#This Row],[Time2]],Table2[[#This Row],[Time2]])</f>
        <v>10</v>
      </c>
      <c r="Z757" s="1">
        <f>IF(Table2[[#This Row],[Time3]]&lt;10,0&amp;Table2[[#This Row],[Time3]],Table2[[#This Row],[Time3]])</f>
        <v>56</v>
      </c>
      <c r="AA757" s="2" t="str">
        <f>Table2[[#This Row],[Time4]]&amp;":"&amp;Table2[[#This Row],[Time5]]</f>
        <v>10:56</v>
      </c>
      <c r="AB757" s="1" t="str" cm="1">
        <f t="array" ref="AB757">IFERROR(IF(Table2[[#This Row],[code]]="","",_xlfn.IFS(AND(Table2[[#This Row],[code]]&lt;400,Table2[[#This Row],[code]]&lt;&gt;""),2,Table2[[#This Row],[code]]&gt;500,4)),"")</f>
        <v/>
      </c>
      <c r="AC757" s="1" t="str">
        <f>IF(Table2[[#This Row],[Event]]="Penalty",Table2[[#This Row],[number]],IF(Table2[[#This Row],[Event]]="Time-Out",401,""))</f>
        <v/>
      </c>
      <c r="AD757" s="1">
        <f>ROW(A756)</f>
        <v>756</v>
      </c>
      <c r="AE757" s="1">
        <f>COUNTIFS(Table2[GameID],Table2[[#This Row],[GameID]],Table2[Column1],"&lt;="&amp;Table2[[#This Row],[Column1]])-1</f>
        <v>15</v>
      </c>
    </row>
    <row r="758" spans="1:31" x14ac:dyDescent="0.45">
      <c r="A758" t="s">
        <v>351</v>
      </c>
      <c r="B758" t="str">
        <f>_xlfn.TEXTBEFORE(Table2[[#This Row],[Kamp]]," - ")</f>
        <v>Aab</v>
      </c>
      <c r="C758" t="str">
        <f>_xlfn.TEXTAFTER(Table2[[#This Row],[Kamp]],"- ")</f>
        <v>Sunds Seahawks</v>
      </c>
      <c r="D758">
        <v>44900</v>
      </c>
      <c r="E758">
        <v>35958</v>
      </c>
      <c r="F758">
        <v>20222023</v>
      </c>
      <c r="G758" t="s">
        <v>17</v>
      </c>
      <c r="H758" t="s">
        <v>668</v>
      </c>
      <c r="I758" t="s">
        <v>677</v>
      </c>
      <c r="J758">
        <v>3</v>
      </c>
      <c r="K758">
        <v>29502</v>
      </c>
      <c r="L758">
        <v>207</v>
      </c>
      <c r="M758" t="s">
        <v>631</v>
      </c>
      <c r="N758" t="s">
        <v>218</v>
      </c>
      <c r="O758" t="s">
        <v>634</v>
      </c>
      <c r="P758">
        <v>17</v>
      </c>
      <c r="Q758" t="s">
        <v>634</v>
      </c>
      <c r="R758">
        <f>SUMIFS(Table2[number],Table2[Event],"Goal",Table2[H/U],"HOME",Table2[GameID],Table2[[#This Row],[GameID]],Table2[GameTime],"&lt;="&amp;Table2[[#This Row],[GameTime]])</f>
        <v>4</v>
      </c>
      <c r="S758">
        <f>SUMIFS(Table2[number],Table2[Event],"Goal",Table2[H/U],"AWAY",Table2[GameID],Table2[[#This Row],[GameID]],Table2[GameTime],"&lt;="&amp;Table2[[#This Row],[GameTime]])</f>
        <v>11</v>
      </c>
      <c r="T758" t="str">
        <f>IF(Table2[[#This Row],[Event]]="Goal",Table2[[#This Row],[Hscore]]&amp;"-"&amp;Table2[[#This Row],[Uscore]],"")</f>
        <v/>
      </c>
      <c r="U758">
        <v>3198</v>
      </c>
      <c r="V758" s="1">
        <f>Table2[[#This Row],[GameTime]]-(Table2[[#This Row],[period]]-1)*1200</f>
        <v>798</v>
      </c>
      <c r="W758" s="1">
        <f>ROUNDDOWN(Table2[[#This Row],[Time]]/60,0)</f>
        <v>13</v>
      </c>
      <c r="X758" s="1">
        <f>ROUNDDOWN((Table2[[#This Row],[Time]]/60-Table2[[#This Row],[Time2]])*60,0)</f>
        <v>18</v>
      </c>
      <c r="Y758" s="1">
        <f>IF(Table2[[#This Row],[Time2]]&lt;10,0&amp;Table2[[#This Row],[Time2]],Table2[[#This Row],[Time2]])</f>
        <v>13</v>
      </c>
      <c r="Z758" s="1">
        <f>IF(Table2[[#This Row],[Time3]]&lt;10,0&amp;Table2[[#This Row],[Time3]],Table2[[#This Row],[Time3]])</f>
        <v>18</v>
      </c>
      <c r="AA758" s="2" t="str">
        <f>Table2[[#This Row],[Time4]]&amp;":"&amp;Table2[[#This Row],[Time5]]</f>
        <v>13:18</v>
      </c>
      <c r="AB758" s="1" cm="1">
        <f t="array" ref="AB758">IFERROR(IF(Table2[[#This Row],[code]]="","",_xlfn.IFS(AND(Table2[[#This Row],[code]]&lt;400,Table2[[#This Row],[code]]&lt;&gt;""),2,Table2[[#This Row],[code]]&gt;500,4)),"")</f>
        <v>2</v>
      </c>
      <c r="AC758" s="1">
        <f>IF(Table2[[#This Row],[Event]]="Penalty",Table2[[#This Row],[number]],IF(Table2[[#This Row],[Event]]="Time-Out",401,""))</f>
        <v>207</v>
      </c>
      <c r="AD758" s="1">
        <f>ROW(A757)</f>
        <v>757</v>
      </c>
      <c r="AE758" s="1">
        <f>COUNTIFS(Table2[GameID],Table2[[#This Row],[GameID]],Table2[Column1],"&lt;="&amp;Table2[[#This Row],[Column1]])-1</f>
        <v>16</v>
      </c>
    </row>
    <row r="759" spans="1:31" x14ac:dyDescent="0.45">
      <c r="A759" t="s">
        <v>351</v>
      </c>
      <c r="B759" t="str">
        <f>_xlfn.TEXTBEFORE(Table2[[#This Row],[Kamp]]," - ")</f>
        <v>Aab</v>
      </c>
      <c r="C759" t="str">
        <f>_xlfn.TEXTAFTER(Table2[[#This Row],[Kamp]],"- ")</f>
        <v>Sunds Seahawks</v>
      </c>
      <c r="D759">
        <v>44900</v>
      </c>
      <c r="E759">
        <v>35958</v>
      </c>
      <c r="F759">
        <v>20222023</v>
      </c>
      <c r="G759" t="s">
        <v>17</v>
      </c>
      <c r="H759" t="s">
        <v>668</v>
      </c>
      <c r="I759" t="s">
        <v>677</v>
      </c>
      <c r="J759">
        <v>3</v>
      </c>
      <c r="K759">
        <v>29502</v>
      </c>
      <c r="L759">
        <v>1</v>
      </c>
      <c r="M759" t="s">
        <v>630</v>
      </c>
      <c r="N759" t="s">
        <v>231</v>
      </c>
      <c r="O759" t="s">
        <v>634</v>
      </c>
      <c r="P759">
        <v>97</v>
      </c>
      <c r="Q759" t="s">
        <v>634</v>
      </c>
      <c r="R759">
        <f>SUMIFS(Table2[number],Table2[Event],"Goal",Table2[H/U],"HOME",Table2[GameID],Table2[[#This Row],[GameID]],Table2[GameTime],"&lt;="&amp;Table2[[#This Row],[GameTime]])</f>
        <v>4</v>
      </c>
      <c r="S759">
        <f>SUMIFS(Table2[number],Table2[Event],"Goal",Table2[H/U],"AWAY",Table2[GameID],Table2[[#This Row],[GameID]],Table2[GameTime],"&lt;="&amp;Table2[[#This Row],[GameTime]])</f>
        <v>12</v>
      </c>
      <c r="T759" t="str">
        <f>IF(Table2[[#This Row],[Event]]="Goal",Table2[[#This Row],[Hscore]]&amp;"-"&amp;Table2[[#This Row],[Uscore]],"")</f>
        <v>4-12</v>
      </c>
      <c r="U759">
        <v>3222</v>
      </c>
      <c r="V759" s="1">
        <f>Table2[[#This Row],[GameTime]]-(Table2[[#This Row],[period]]-1)*1200</f>
        <v>822</v>
      </c>
      <c r="W759" s="1">
        <f>ROUNDDOWN(Table2[[#This Row],[Time]]/60,0)</f>
        <v>13</v>
      </c>
      <c r="X759" s="1">
        <f>ROUNDDOWN((Table2[[#This Row],[Time]]/60-Table2[[#This Row],[Time2]])*60,0)</f>
        <v>42</v>
      </c>
      <c r="Y759" s="1">
        <f>IF(Table2[[#This Row],[Time2]]&lt;10,0&amp;Table2[[#This Row],[Time2]],Table2[[#This Row],[Time2]])</f>
        <v>13</v>
      </c>
      <c r="Z759" s="1">
        <f>IF(Table2[[#This Row],[Time3]]&lt;10,0&amp;Table2[[#This Row],[Time3]],Table2[[#This Row],[Time3]])</f>
        <v>42</v>
      </c>
      <c r="AA759" s="2" t="str">
        <f>Table2[[#This Row],[Time4]]&amp;":"&amp;Table2[[#This Row],[Time5]]</f>
        <v>13:42</v>
      </c>
      <c r="AB759" s="1" t="str" cm="1">
        <f t="array" ref="AB759">IFERROR(IF(Table2[[#This Row],[code]]="","",_xlfn.IFS(AND(Table2[[#This Row],[code]]&lt;400,Table2[[#This Row],[code]]&lt;&gt;""),2,Table2[[#This Row],[code]]&gt;500,4)),"")</f>
        <v/>
      </c>
      <c r="AC759" s="1" t="str">
        <f>IF(Table2[[#This Row],[Event]]="Penalty",Table2[[#This Row],[number]],IF(Table2[[#This Row],[Event]]="Time-Out",401,""))</f>
        <v/>
      </c>
      <c r="AD759" s="1">
        <f>ROW(A758)</f>
        <v>758</v>
      </c>
      <c r="AE759" s="1">
        <f>COUNTIFS(Table2[GameID],Table2[[#This Row],[GameID]],Table2[Column1],"&lt;="&amp;Table2[[#This Row],[Column1]])-1</f>
        <v>17</v>
      </c>
    </row>
    <row r="760" spans="1:31" x14ac:dyDescent="0.45">
      <c r="A760" t="s">
        <v>351</v>
      </c>
      <c r="B760" t="str">
        <f>_xlfn.TEXTBEFORE(Table2[[#This Row],[Kamp]]," - ")</f>
        <v>Aab</v>
      </c>
      <c r="C760" t="str">
        <f>_xlfn.TEXTAFTER(Table2[[#This Row],[Kamp]],"- ")</f>
        <v>Sunds Seahawks</v>
      </c>
      <c r="D760">
        <v>44900</v>
      </c>
      <c r="E760">
        <v>35958</v>
      </c>
      <c r="F760">
        <v>20222023</v>
      </c>
      <c r="G760" t="s">
        <v>17</v>
      </c>
      <c r="H760" t="s">
        <v>668</v>
      </c>
      <c r="I760" t="s">
        <v>677</v>
      </c>
      <c r="J760">
        <v>3</v>
      </c>
      <c r="K760">
        <v>29502</v>
      </c>
      <c r="L760">
        <v>1</v>
      </c>
      <c r="M760" t="s">
        <v>630</v>
      </c>
      <c r="N760" t="s">
        <v>219</v>
      </c>
      <c r="O760" t="s">
        <v>634</v>
      </c>
      <c r="P760">
        <v>23</v>
      </c>
      <c r="Q760" t="s">
        <v>634</v>
      </c>
      <c r="R760">
        <f>SUMIFS(Table2[number],Table2[Event],"Goal",Table2[H/U],"HOME",Table2[GameID],Table2[[#This Row],[GameID]],Table2[GameTime],"&lt;="&amp;Table2[[#This Row],[GameTime]])</f>
        <v>4</v>
      </c>
      <c r="S760">
        <f>SUMIFS(Table2[number],Table2[Event],"Goal",Table2[H/U],"AWAY",Table2[GameID],Table2[[#This Row],[GameID]],Table2[GameTime],"&lt;="&amp;Table2[[#This Row],[GameTime]])</f>
        <v>13</v>
      </c>
      <c r="T760" t="str">
        <f>IF(Table2[[#This Row],[Event]]="Goal",Table2[[#This Row],[Hscore]]&amp;"-"&amp;Table2[[#This Row],[Uscore]],"")</f>
        <v>4-13</v>
      </c>
      <c r="U760">
        <v>3346</v>
      </c>
      <c r="V760" s="1">
        <f>Table2[[#This Row],[GameTime]]-(Table2[[#This Row],[period]]-1)*1200</f>
        <v>946</v>
      </c>
      <c r="W760" s="1">
        <f>ROUNDDOWN(Table2[[#This Row],[Time]]/60,0)</f>
        <v>15</v>
      </c>
      <c r="X760" s="1">
        <f>ROUNDDOWN((Table2[[#This Row],[Time]]/60-Table2[[#This Row],[Time2]])*60,0)</f>
        <v>46</v>
      </c>
      <c r="Y760" s="1">
        <f>IF(Table2[[#This Row],[Time2]]&lt;10,0&amp;Table2[[#This Row],[Time2]],Table2[[#This Row],[Time2]])</f>
        <v>15</v>
      </c>
      <c r="Z760" s="1">
        <f>IF(Table2[[#This Row],[Time3]]&lt;10,0&amp;Table2[[#This Row],[Time3]],Table2[[#This Row],[Time3]])</f>
        <v>46</v>
      </c>
      <c r="AA760" s="2" t="str">
        <f>Table2[[#This Row],[Time4]]&amp;":"&amp;Table2[[#This Row],[Time5]]</f>
        <v>15:46</v>
      </c>
      <c r="AB760" s="1" t="str" cm="1">
        <f t="array" ref="AB760">IFERROR(IF(Table2[[#This Row],[code]]="","",_xlfn.IFS(AND(Table2[[#This Row],[code]]&lt;400,Table2[[#This Row],[code]]&lt;&gt;""),2,Table2[[#This Row],[code]]&gt;500,4)),"")</f>
        <v/>
      </c>
      <c r="AC760" s="1" t="str">
        <f>IF(Table2[[#This Row],[Event]]="Penalty",Table2[[#This Row],[number]],IF(Table2[[#This Row],[Event]]="Time-Out",401,""))</f>
        <v/>
      </c>
      <c r="AD760" s="1">
        <f>ROW(A759)</f>
        <v>759</v>
      </c>
      <c r="AE760" s="1">
        <f>COUNTIFS(Table2[GameID],Table2[[#This Row],[GameID]],Table2[Column1],"&lt;="&amp;Table2[[#This Row],[Column1]])-1</f>
        <v>18</v>
      </c>
    </row>
    <row r="761" spans="1:31" x14ac:dyDescent="0.45">
      <c r="A761" t="s">
        <v>232</v>
      </c>
      <c r="B761" t="str">
        <f>_xlfn.TEXTBEFORE(Table2[[#This Row],[Kamp]]," - ")</f>
        <v>BFC Vendsyssel</v>
      </c>
      <c r="C761" t="str">
        <f>_xlfn.TEXTAFTER(Table2[[#This Row],[Kamp]],"- ")</f>
        <v>ÅFK</v>
      </c>
      <c r="D761">
        <v>44827</v>
      </c>
      <c r="E761">
        <v>35959</v>
      </c>
      <c r="F761">
        <v>20222023</v>
      </c>
      <c r="G761" t="s">
        <v>17</v>
      </c>
      <c r="H761" t="s">
        <v>666</v>
      </c>
      <c r="I761" t="s">
        <v>677</v>
      </c>
      <c r="J761">
        <v>1</v>
      </c>
      <c r="K761">
        <v>29503</v>
      </c>
      <c r="L761">
        <v>1</v>
      </c>
      <c r="M761" t="s">
        <v>630</v>
      </c>
      <c r="N761" t="s">
        <v>185</v>
      </c>
      <c r="O761" t="s">
        <v>150</v>
      </c>
      <c r="P761">
        <v>10</v>
      </c>
      <c r="Q761">
        <v>6</v>
      </c>
      <c r="R761">
        <f>SUMIFS(Table2[number],Table2[Event],"Goal",Table2[H/U],"HOME",Table2[GameID],Table2[[#This Row],[GameID]],Table2[GameTime],"&lt;="&amp;Table2[[#This Row],[GameTime]])</f>
        <v>0</v>
      </c>
      <c r="S761">
        <f>SUMIFS(Table2[number],Table2[Event],"Goal",Table2[H/U],"AWAY",Table2[GameID],Table2[[#This Row],[GameID]],Table2[GameTime],"&lt;="&amp;Table2[[#This Row],[GameTime]])</f>
        <v>1</v>
      </c>
      <c r="T761" t="str">
        <f>IF(Table2[[#This Row],[Event]]="Goal",Table2[[#This Row],[Hscore]]&amp;"-"&amp;Table2[[#This Row],[Uscore]],"")</f>
        <v>0-1</v>
      </c>
      <c r="U761">
        <v>476</v>
      </c>
      <c r="V761" s="1">
        <f>Table2[[#This Row],[GameTime]]-(Table2[[#This Row],[period]]-1)*1200</f>
        <v>476</v>
      </c>
      <c r="W761" s="1">
        <f>ROUNDDOWN(Table2[[#This Row],[Time]]/60,0)</f>
        <v>7</v>
      </c>
      <c r="X761" s="1">
        <f>ROUNDDOWN((Table2[[#This Row],[Time]]/60-Table2[[#This Row],[Time2]])*60,0)</f>
        <v>56</v>
      </c>
      <c r="Y761" s="1" t="str">
        <f>IF(Table2[[#This Row],[Time2]]&lt;10,0&amp;Table2[[#This Row],[Time2]],Table2[[#This Row],[Time2]])</f>
        <v>07</v>
      </c>
      <c r="Z761" s="1">
        <f>IF(Table2[[#This Row],[Time3]]&lt;10,0&amp;Table2[[#This Row],[Time3]],Table2[[#This Row],[Time3]])</f>
        <v>56</v>
      </c>
      <c r="AA761" s="2" t="str">
        <f>Table2[[#This Row],[Time4]]&amp;":"&amp;Table2[[#This Row],[Time5]]</f>
        <v>07:56</v>
      </c>
      <c r="AB761" s="1" t="str" cm="1">
        <f t="array" ref="AB761">IFERROR(IF(Table2[[#This Row],[code]]="","",_xlfn.IFS(AND(Table2[[#This Row],[code]]&lt;400,Table2[[#This Row],[code]]&lt;&gt;""),2,Table2[[#This Row],[code]]&gt;500,4)),"")</f>
        <v/>
      </c>
      <c r="AC761" s="1" t="str">
        <f>IF(Table2[[#This Row],[Event]]="Penalty",Table2[[#This Row],[number]],IF(Table2[[#This Row],[Event]]="Time-Out",401,""))</f>
        <v/>
      </c>
      <c r="AD761" s="1">
        <f>ROW(A760)</f>
        <v>760</v>
      </c>
      <c r="AE761" s="1">
        <f>COUNTIFS(Table2[GameID],Table2[[#This Row],[GameID]],Table2[Column1],"&lt;="&amp;Table2[[#This Row],[Column1]])-1</f>
        <v>0</v>
      </c>
    </row>
    <row r="762" spans="1:31" x14ac:dyDescent="0.45">
      <c r="A762" t="s">
        <v>232</v>
      </c>
      <c r="B762" t="str">
        <f>_xlfn.TEXTBEFORE(Table2[[#This Row],[Kamp]]," - ")</f>
        <v>BFC Vendsyssel</v>
      </c>
      <c r="C762" t="str">
        <f>_xlfn.TEXTAFTER(Table2[[#This Row],[Kamp]],"- ")</f>
        <v>ÅFK</v>
      </c>
      <c r="D762">
        <v>44827</v>
      </c>
      <c r="E762">
        <v>35959</v>
      </c>
      <c r="F762">
        <v>20222023</v>
      </c>
      <c r="G762" t="s">
        <v>17</v>
      </c>
      <c r="H762" t="s">
        <v>666</v>
      </c>
      <c r="I762" t="s">
        <v>677</v>
      </c>
      <c r="J762">
        <v>1</v>
      </c>
      <c r="K762">
        <v>29503</v>
      </c>
      <c r="L762">
        <v>1</v>
      </c>
      <c r="M762" t="s">
        <v>630</v>
      </c>
      <c r="N762" t="s">
        <v>150</v>
      </c>
      <c r="O762" t="s">
        <v>634</v>
      </c>
      <c r="P762">
        <v>6</v>
      </c>
      <c r="Q762" t="s">
        <v>634</v>
      </c>
      <c r="R762">
        <f>SUMIFS(Table2[number],Table2[Event],"Goal",Table2[H/U],"HOME",Table2[GameID],Table2[[#This Row],[GameID]],Table2[GameTime],"&lt;="&amp;Table2[[#This Row],[GameTime]])</f>
        <v>0</v>
      </c>
      <c r="S762">
        <f>SUMIFS(Table2[number],Table2[Event],"Goal",Table2[H/U],"AWAY",Table2[GameID],Table2[[#This Row],[GameID]],Table2[GameTime],"&lt;="&amp;Table2[[#This Row],[GameTime]])</f>
        <v>2</v>
      </c>
      <c r="T762" t="str">
        <f>IF(Table2[[#This Row],[Event]]="Goal",Table2[[#This Row],[Hscore]]&amp;"-"&amp;Table2[[#This Row],[Uscore]],"")</f>
        <v>0-2</v>
      </c>
      <c r="U762">
        <v>767</v>
      </c>
      <c r="V762" s="1">
        <f>Table2[[#This Row],[GameTime]]-(Table2[[#This Row],[period]]-1)*1200</f>
        <v>767</v>
      </c>
      <c r="W762" s="1">
        <f>ROUNDDOWN(Table2[[#This Row],[Time]]/60,0)</f>
        <v>12</v>
      </c>
      <c r="X762" s="1">
        <f>ROUNDDOWN((Table2[[#This Row],[Time]]/60-Table2[[#This Row],[Time2]])*60,0)</f>
        <v>47</v>
      </c>
      <c r="Y762" s="1">
        <f>IF(Table2[[#This Row],[Time2]]&lt;10,0&amp;Table2[[#This Row],[Time2]],Table2[[#This Row],[Time2]])</f>
        <v>12</v>
      </c>
      <c r="Z762" s="1">
        <f>IF(Table2[[#This Row],[Time3]]&lt;10,0&amp;Table2[[#This Row],[Time3]],Table2[[#This Row],[Time3]])</f>
        <v>47</v>
      </c>
      <c r="AA762" s="2" t="str">
        <f>Table2[[#This Row],[Time4]]&amp;":"&amp;Table2[[#This Row],[Time5]]</f>
        <v>12:47</v>
      </c>
      <c r="AB762" s="1" t="str" cm="1">
        <f t="array" ref="AB762">IFERROR(IF(Table2[[#This Row],[code]]="","",_xlfn.IFS(AND(Table2[[#This Row],[code]]&lt;400,Table2[[#This Row],[code]]&lt;&gt;""),2,Table2[[#This Row],[code]]&gt;500,4)),"")</f>
        <v/>
      </c>
      <c r="AC762" s="1" t="str">
        <f>IF(Table2[[#This Row],[Event]]="Penalty",Table2[[#This Row],[number]],IF(Table2[[#This Row],[Event]]="Time-Out",401,""))</f>
        <v/>
      </c>
      <c r="AD762" s="1">
        <f>ROW(A761)</f>
        <v>761</v>
      </c>
      <c r="AE762" s="1">
        <f>COUNTIFS(Table2[GameID],Table2[[#This Row],[GameID]],Table2[Column1],"&lt;="&amp;Table2[[#This Row],[Column1]])-1</f>
        <v>1</v>
      </c>
    </row>
    <row r="763" spans="1:31" x14ac:dyDescent="0.45">
      <c r="A763" t="s">
        <v>232</v>
      </c>
      <c r="B763" t="str">
        <f>_xlfn.TEXTBEFORE(Table2[[#This Row],[Kamp]]," - ")</f>
        <v>BFC Vendsyssel</v>
      </c>
      <c r="C763" t="str">
        <f>_xlfn.TEXTAFTER(Table2[[#This Row],[Kamp]],"- ")</f>
        <v>ÅFK</v>
      </c>
      <c r="D763">
        <v>44827</v>
      </c>
      <c r="E763">
        <v>35959</v>
      </c>
      <c r="F763">
        <v>20222023</v>
      </c>
      <c r="G763" t="s">
        <v>17</v>
      </c>
      <c r="H763" t="s">
        <v>664</v>
      </c>
      <c r="I763" t="s">
        <v>678</v>
      </c>
      <c r="J763">
        <v>1</v>
      </c>
      <c r="K763">
        <v>29506</v>
      </c>
      <c r="L763">
        <v>1</v>
      </c>
      <c r="M763" t="s">
        <v>630</v>
      </c>
      <c r="N763" t="s">
        <v>211</v>
      </c>
      <c r="O763" t="s">
        <v>202</v>
      </c>
      <c r="P763">
        <v>92</v>
      </c>
      <c r="Q763">
        <v>36</v>
      </c>
      <c r="R763">
        <f>SUMIFS(Table2[number],Table2[Event],"Goal",Table2[H/U],"HOME",Table2[GameID],Table2[[#This Row],[GameID]],Table2[GameTime],"&lt;="&amp;Table2[[#This Row],[GameTime]])</f>
        <v>2</v>
      </c>
      <c r="S763">
        <f>SUMIFS(Table2[number],Table2[Event],"Goal",Table2[H/U],"AWAY",Table2[GameID],Table2[[#This Row],[GameID]],Table2[GameTime],"&lt;="&amp;Table2[[#This Row],[GameTime]])</f>
        <v>2</v>
      </c>
      <c r="T763" t="str">
        <f>IF(Table2[[#This Row],[Event]]="Goal",Table2[[#This Row],[Hscore]]&amp;"-"&amp;Table2[[#This Row],[Uscore]],"")</f>
        <v>2-2</v>
      </c>
      <c r="U763">
        <v>789</v>
      </c>
      <c r="V763" s="1">
        <f>Table2[[#This Row],[GameTime]]-(Table2[[#This Row],[period]]-1)*1200</f>
        <v>789</v>
      </c>
      <c r="W763" s="1">
        <f>ROUNDDOWN(Table2[[#This Row],[Time]]/60,0)</f>
        <v>13</v>
      </c>
      <c r="X763" s="1">
        <f>ROUNDDOWN((Table2[[#This Row],[Time]]/60-Table2[[#This Row],[Time2]])*60,0)</f>
        <v>9</v>
      </c>
      <c r="Y763" s="1">
        <f>IF(Table2[[#This Row],[Time2]]&lt;10,0&amp;Table2[[#This Row],[Time2]],Table2[[#This Row],[Time2]])</f>
        <v>13</v>
      </c>
      <c r="Z763" s="1" t="str">
        <f>IF(Table2[[#This Row],[Time3]]&lt;10,0&amp;Table2[[#This Row],[Time3]],Table2[[#This Row],[Time3]])</f>
        <v>09</v>
      </c>
      <c r="AA763" s="2" t="str">
        <f>Table2[[#This Row],[Time4]]&amp;":"&amp;Table2[[#This Row],[Time5]]</f>
        <v>13:09</v>
      </c>
      <c r="AB763" s="1" t="str" cm="1">
        <f t="array" ref="AB763">IFERROR(IF(Table2[[#This Row],[code]]="","",_xlfn.IFS(AND(Table2[[#This Row],[code]]&lt;400,Table2[[#This Row],[code]]&lt;&gt;""),2,Table2[[#This Row],[code]]&gt;500,4)),"")</f>
        <v/>
      </c>
      <c r="AC763" s="1" t="str">
        <f>IF(Table2[[#This Row],[Event]]="Penalty",Table2[[#This Row],[number]],IF(Table2[[#This Row],[Event]]="Time-Out",401,""))</f>
        <v/>
      </c>
      <c r="AD763" s="1">
        <f>ROW(A762)</f>
        <v>762</v>
      </c>
      <c r="AE763" s="1">
        <f>COUNTIFS(Table2[GameID],Table2[[#This Row],[GameID]],Table2[Column1],"&lt;="&amp;Table2[[#This Row],[Column1]])-1</f>
        <v>2</v>
      </c>
    </row>
    <row r="764" spans="1:31" x14ac:dyDescent="0.45">
      <c r="A764" t="s">
        <v>232</v>
      </c>
      <c r="B764" t="str">
        <f>_xlfn.TEXTBEFORE(Table2[[#This Row],[Kamp]]," - ")</f>
        <v>BFC Vendsyssel</v>
      </c>
      <c r="C764" t="str">
        <f>_xlfn.TEXTAFTER(Table2[[#This Row],[Kamp]],"- ")</f>
        <v>ÅFK</v>
      </c>
      <c r="D764">
        <v>44827</v>
      </c>
      <c r="E764">
        <v>35959</v>
      </c>
      <c r="F764">
        <v>20222023</v>
      </c>
      <c r="G764" t="s">
        <v>17</v>
      </c>
      <c r="H764" t="s">
        <v>664</v>
      </c>
      <c r="I764" t="s">
        <v>678</v>
      </c>
      <c r="J764">
        <v>1</v>
      </c>
      <c r="K764">
        <v>29506</v>
      </c>
      <c r="L764">
        <v>1</v>
      </c>
      <c r="M764" t="s">
        <v>630</v>
      </c>
      <c r="N764" t="s">
        <v>234</v>
      </c>
      <c r="O764" t="s">
        <v>634</v>
      </c>
      <c r="P764">
        <v>75</v>
      </c>
      <c r="Q764" t="s">
        <v>634</v>
      </c>
      <c r="R764">
        <f>SUMIFS(Table2[number],Table2[Event],"Goal",Table2[H/U],"HOME",Table2[GameID],Table2[[#This Row],[GameID]],Table2[GameTime],"&lt;="&amp;Table2[[#This Row],[GameTime]])</f>
        <v>2</v>
      </c>
      <c r="S764">
        <f>SUMIFS(Table2[number],Table2[Event],"Goal",Table2[H/U],"AWAY",Table2[GameID],Table2[[#This Row],[GameID]],Table2[GameTime],"&lt;="&amp;Table2[[#This Row],[GameTime]])</f>
        <v>2</v>
      </c>
      <c r="T764" t="str">
        <f>IF(Table2[[#This Row],[Event]]="Goal",Table2[[#This Row],[Hscore]]&amp;"-"&amp;Table2[[#This Row],[Uscore]],"")</f>
        <v>2-2</v>
      </c>
      <c r="U764">
        <v>789</v>
      </c>
      <c r="V764" s="1">
        <f>Table2[[#This Row],[GameTime]]-(Table2[[#This Row],[period]]-1)*1200</f>
        <v>789</v>
      </c>
      <c r="W764" s="1">
        <f>ROUNDDOWN(Table2[[#This Row],[Time]]/60,0)</f>
        <v>13</v>
      </c>
      <c r="X764" s="1">
        <f>ROUNDDOWN((Table2[[#This Row],[Time]]/60-Table2[[#This Row],[Time2]])*60,0)</f>
        <v>9</v>
      </c>
      <c r="Y764" s="1">
        <f>IF(Table2[[#This Row],[Time2]]&lt;10,0&amp;Table2[[#This Row],[Time2]],Table2[[#This Row],[Time2]])</f>
        <v>13</v>
      </c>
      <c r="Z764" s="1" t="str">
        <f>IF(Table2[[#This Row],[Time3]]&lt;10,0&amp;Table2[[#This Row],[Time3]],Table2[[#This Row],[Time3]])</f>
        <v>09</v>
      </c>
      <c r="AA764" s="2" t="str">
        <f>Table2[[#This Row],[Time4]]&amp;":"&amp;Table2[[#This Row],[Time5]]</f>
        <v>13:09</v>
      </c>
      <c r="AB764" s="1" t="str" cm="1">
        <f t="array" ref="AB764">IFERROR(IF(Table2[[#This Row],[code]]="","",_xlfn.IFS(AND(Table2[[#This Row],[code]]&lt;400,Table2[[#This Row],[code]]&lt;&gt;""),2,Table2[[#This Row],[code]]&gt;500,4)),"")</f>
        <v/>
      </c>
      <c r="AC764" s="1" t="str">
        <f>IF(Table2[[#This Row],[Event]]="Penalty",Table2[[#This Row],[number]],IF(Table2[[#This Row],[Event]]="Time-Out",401,""))</f>
        <v/>
      </c>
      <c r="AD764" s="1">
        <f>ROW(A763)</f>
        <v>763</v>
      </c>
      <c r="AE764" s="1">
        <f>COUNTIFS(Table2[GameID],Table2[[#This Row],[GameID]],Table2[Column1],"&lt;="&amp;Table2[[#This Row],[Column1]])-1</f>
        <v>3</v>
      </c>
    </row>
    <row r="765" spans="1:31" x14ac:dyDescent="0.45">
      <c r="A765" t="s">
        <v>232</v>
      </c>
      <c r="B765" t="str">
        <f>_xlfn.TEXTBEFORE(Table2[[#This Row],[Kamp]]," - ")</f>
        <v>BFC Vendsyssel</v>
      </c>
      <c r="C765" t="str">
        <f>_xlfn.TEXTAFTER(Table2[[#This Row],[Kamp]],"- ")</f>
        <v>ÅFK</v>
      </c>
      <c r="D765">
        <v>44827</v>
      </c>
      <c r="E765">
        <v>35959</v>
      </c>
      <c r="F765">
        <v>20222023</v>
      </c>
      <c r="G765" t="s">
        <v>17</v>
      </c>
      <c r="H765" t="s">
        <v>666</v>
      </c>
      <c r="I765" t="s">
        <v>678</v>
      </c>
      <c r="J765">
        <v>1</v>
      </c>
      <c r="K765">
        <v>29503</v>
      </c>
      <c r="L765">
        <v>1</v>
      </c>
      <c r="M765" t="s">
        <v>630</v>
      </c>
      <c r="N765" t="s">
        <v>634</v>
      </c>
      <c r="O765" t="s">
        <v>634</v>
      </c>
      <c r="P765" t="s">
        <v>634</v>
      </c>
      <c r="Q765" t="s">
        <v>634</v>
      </c>
      <c r="R765">
        <f>SUMIFS(Table2[number],Table2[Event],"Goal",Table2[H/U],"HOME",Table2[GameID],Table2[[#This Row],[GameID]],Table2[GameTime],"&lt;="&amp;Table2[[#This Row],[GameTime]])</f>
        <v>3</v>
      </c>
      <c r="S765">
        <f>SUMIFS(Table2[number],Table2[Event],"Goal",Table2[H/U],"AWAY",Table2[GameID],Table2[[#This Row],[GameID]],Table2[GameTime],"&lt;="&amp;Table2[[#This Row],[GameTime]])</f>
        <v>2</v>
      </c>
      <c r="T765" t="str">
        <f>IF(Table2[[#This Row],[Event]]="Goal",Table2[[#This Row],[Hscore]]&amp;"-"&amp;Table2[[#This Row],[Uscore]],"")</f>
        <v>3-2</v>
      </c>
      <c r="U765">
        <v>833</v>
      </c>
      <c r="V765" s="1">
        <f>Table2[[#This Row],[GameTime]]-(Table2[[#This Row],[period]]-1)*1200</f>
        <v>833</v>
      </c>
      <c r="W765" s="1">
        <f>ROUNDDOWN(Table2[[#This Row],[Time]]/60,0)</f>
        <v>13</v>
      </c>
      <c r="X765" s="1">
        <f>ROUNDDOWN((Table2[[#This Row],[Time]]/60-Table2[[#This Row],[Time2]])*60,0)</f>
        <v>53</v>
      </c>
      <c r="Y765" s="1">
        <f>IF(Table2[[#This Row],[Time2]]&lt;10,0&amp;Table2[[#This Row],[Time2]],Table2[[#This Row],[Time2]])</f>
        <v>13</v>
      </c>
      <c r="Z765" s="1">
        <f>IF(Table2[[#This Row],[Time3]]&lt;10,0&amp;Table2[[#This Row],[Time3]],Table2[[#This Row],[Time3]])</f>
        <v>53</v>
      </c>
      <c r="AA765" s="2" t="str">
        <f>Table2[[#This Row],[Time4]]&amp;":"&amp;Table2[[#This Row],[Time5]]</f>
        <v>13:53</v>
      </c>
      <c r="AB765" s="1" t="str" cm="1">
        <f t="array" ref="AB765">IFERROR(IF(Table2[[#This Row],[code]]="","",_xlfn.IFS(AND(Table2[[#This Row],[code]]&lt;400,Table2[[#This Row],[code]]&lt;&gt;""),2,Table2[[#This Row],[code]]&gt;500,4)),"")</f>
        <v/>
      </c>
      <c r="AC765" s="1" t="str">
        <f>IF(Table2[[#This Row],[Event]]="Penalty",Table2[[#This Row],[number]],IF(Table2[[#This Row],[Event]]="Time-Out",401,""))</f>
        <v/>
      </c>
      <c r="AD765" s="1">
        <f>ROW(A764)</f>
        <v>764</v>
      </c>
      <c r="AE765" s="1">
        <f>COUNTIFS(Table2[GameID],Table2[[#This Row],[GameID]],Table2[Column1],"&lt;="&amp;Table2[[#This Row],[Column1]])-1</f>
        <v>4</v>
      </c>
    </row>
    <row r="766" spans="1:31" x14ac:dyDescent="0.45">
      <c r="A766" t="s">
        <v>232</v>
      </c>
      <c r="B766" t="str">
        <f>_xlfn.TEXTBEFORE(Table2[[#This Row],[Kamp]]," - ")</f>
        <v>BFC Vendsyssel</v>
      </c>
      <c r="C766" t="str">
        <f>_xlfn.TEXTAFTER(Table2[[#This Row],[Kamp]],"- ")</f>
        <v>ÅFK</v>
      </c>
      <c r="D766">
        <v>44827</v>
      </c>
      <c r="E766">
        <v>35959</v>
      </c>
      <c r="F766">
        <v>20222023</v>
      </c>
      <c r="G766" t="s">
        <v>17</v>
      </c>
      <c r="H766" t="s">
        <v>666</v>
      </c>
      <c r="I766" t="s">
        <v>677</v>
      </c>
      <c r="J766">
        <v>1</v>
      </c>
      <c r="K766">
        <v>29503</v>
      </c>
      <c r="L766">
        <v>1</v>
      </c>
      <c r="M766" t="s">
        <v>630</v>
      </c>
      <c r="N766" t="s">
        <v>185</v>
      </c>
      <c r="O766" t="s">
        <v>634</v>
      </c>
      <c r="P766">
        <v>10</v>
      </c>
      <c r="Q766" t="s">
        <v>634</v>
      </c>
      <c r="R766">
        <f>SUMIFS(Table2[number],Table2[Event],"Goal",Table2[H/U],"HOME",Table2[GameID],Table2[[#This Row],[GameID]],Table2[GameTime],"&lt;="&amp;Table2[[#This Row],[GameTime]])</f>
        <v>3</v>
      </c>
      <c r="S766">
        <f>SUMIFS(Table2[number],Table2[Event],"Goal",Table2[H/U],"AWAY",Table2[GameID],Table2[[#This Row],[GameID]],Table2[GameTime],"&lt;="&amp;Table2[[#This Row],[GameTime]])</f>
        <v>3</v>
      </c>
      <c r="T766" t="str">
        <f>IF(Table2[[#This Row],[Event]]="Goal",Table2[[#This Row],[Hscore]]&amp;"-"&amp;Table2[[#This Row],[Uscore]],"")</f>
        <v>3-3</v>
      </c>
      <c r="U766">
        <v>941</v>
      </c>
      <c r="V766" s="1">
        <f>Table2[[#This Row],[GameTime]]-(Table2[[#This Row],[period]]-1)*1200</f>
        <v>941</v>
      </c>
      <c r="W766" s="1">
        <f>ROUNDDOWN(Table2[[#This Row],[Time]]/60,0)</f>
        <v>15</v>
      </c>
      <c r="X766" s="1">
        <f>ROUNDDOWN((Table2[[#This Row],[Time]]/60-Table2[[#This Row],[Time2]])*60,0)</f>
        <v>41</v>
      </c>
      <c r="Y766" s="1">
        <f>IF(Table2[[#This Row],[Time2]]&lt;10,0&amp;Table2[[#This Row],[Time2]],Table2[[#This Row],[Time2]])</f>
        <v>15</v>
      </c>
      <c r="Z766" s="1">
        <f>IF(Table2[[#This Row],[Time3]]&lt;10,0&amp;Table2[[#This Row],[Time3]],Table2[[#This Row],[Time3]])</f>
        <v>41</v>
      </c>
      <c r="AA766" s="2" t="str">
        <f>Table2[[#This Row],[Time4]]&amp;":"&amp;Table2[[#This Row],[Time5]]</f>
        <v>15:41</v>
      </c>
      <c r="AB766" s="1" t="str" cm="1">
        <f t="array" ref="AB766">IFERROR(IF(Table2[[#This Row],[code]]="","",_xlfn.IFS(AND(Table2[[#This Row],[code]]&lt;400,Table2[[#This Row],[code]]&lt;&gt;""),2,Table2[[#This Row],[code]]&gt;500,4)),"")</f>
        <v/>
      </c>
      <c r="AC766" s="1" t="str">
        <f>IF(Table2[[#This Row],[Event]]="Penalty",Table2[[#This Row],[number]],IF(Table2[[#This Row],[Event]]="Time-Out",401,""))</f>
        <v/>
      </c>
      <c r="AD766" s="1">
        <f>ROW(A765)</f>
        <v>765</v>
      </c>
      <c r="AE766" s="1">
        <f>COUNTIFS(Table2[GameID],Table2[[#This Row],[GameID]],Table2[Column1],"&lt;="&amp;Table2[[#This Row],[Column1]])-1</f>
        <v>5</v>
      </c>
    </row>
    <row r="767" spans="1:31" x14ac:dyDescent="0.45">
      <c r="A767" t="s">
        <v>232</v>
      </c>
      <c r="B767" t="str">
        <f>_xlfn.TEXTBEFORE(Table2[[#This Row],[Kamp]]," - ")</f>
        <v>BFC Vendsyssel</v>
      </c>
      <c r="C767" t="str">
        <f>_xlfn.TEXTAFTER(Table2[[#This Row],[Kamp]],"- ")</f>
        <v>ÅFK</v>
      </c>
      <c r="D767">
        <v>44827</v>
      </c>
      <c r="E767">
        <v>35959</v>
      </c>
      <c r="F767">
        <v>20222023</v>
      </c>
      <c r="G767" t="s">
        <v>17</v>
      </c>
      <c r="H767" t="s">
        <v>666</v>
      </c>
      <c r="I767" t="s">
        <v>677</v>
      </c>
      <c r="J767">
        <v>2</v>
      </c>
      <c r="K767">
        <v>29503</v>
      </c>
      <c r="L767">
        <v>1</v>
      </c>
      <c r="M767" t="s">
        <v>630</v>
      </c>
      <c r="N767" t="s">
        <v>150</v>
      </c>
      <c r="O767" t="s">
        <v>151</v>
      </c>
      <c r="P767">
        <v>6</v>
      </c>
      <c r="Q767">
        <v>8</v>
      </c>
      <c r="R767">
        <f>SUMIFS(Table2[number],Table2[Event],"Goal",Table2[H/U],"HOME",Table2[GameID],Table2[[#This Row],[GameID]],Table2[GameTime],"&lt;="&amp;Table2[[#This Row],[GameTime]])</f>
        <v>3</v>
      </c>
      <c r="S767">
        <f>SUMIFS(Table2[number],Table2[Event],"Goal",Table2[H/U],"AWAY",Table2[GameID],Table2[[#This Row],[GameID]],Table2[GameTime],"&lt;="&amp;Table2[[#This Row],[GameTime]])</f>
        <v>4</v>
      </c>
      <c r="T767" t="str">
        <f>IF(Table2[[#This Row],[Event]]="Goal",Table2[[#This Row],[Hscore]]&amp;"-"&amp;Table2[[#This Row],[Uscore]],"")</f>
        <v>3-4</v>
      </c>
      <c r="U767">
        <v>1380</v>
      </c>
      <c r="V767" s="1">
        <f>Table2[[#This Row],[GameTime]]-(Table2[[#This Row],[period]]-1)*1200</f>
        <v>180</v>
      </c>
      <c r="W767" s="1">
        <f>ROUNDDOWN(Table2[[#This Row],[Time]]/60,0)</f>
        <v>3</v>
      </c>
      <c r="X767" s="1">
        <f>ROUNDDOWN((Table2[[#This Row],[Time]]/60-Table2[[#This Row],[Time2]])*60,0)</f>
        <v>0</v>
      </c>
      <c r="Y767" s="1" t="str">
        <f>IF(Table2[[#This Row],[Time2]]&lt;10,0&amp;Table2[[#This Row],[Time2]],Table2[[#This Row],[Time2]])</f>
        <v>03</v>
      </c>
      <c r="Z767" s="1" t="str">
        <f>IF(Table2[[#This Row],[Time3]]&lt;10,0&amp;Table2[[#This Row],[Time3]],Table2[[#This Row],[Time3]])</f>
        <v>00</v>
      </c>
      <c r="AA767" s="2" t="str">
        <f>Table2[[#This Row],[Time4]]&amp;":"&amp;Table2[[#This Row],[Time5]]</f>
        <v>03:00</v>
      </c>
      <c r="AB767" s="1" t="str" cm="1">
        <f t="array" ref="AB767">IFERROR(IF(Table2[[#This Row],[code]]="","",_xlfn.IFS(AND(Table2[[#This Row],[code]]&lt;400,Table2[[#This Row],[code]]&lt;&gt;""),2,Table2[[#This Row],[code]]&gt;500,4)),"")</f>
        <v/>
      </c>
      <c r="AC767" s="1" t="str">
        <f>IF(Table2[[#This Row],[Event]]="Penalty",Table2[[#This Row],[number]],IF(Table2[[#This Row],[Event]]="Time-Out",401,""))</f>
        <v/>
      </c>
      <c r="AD767" s="1">
        <f>ROW(A766)</f>
        <v>766</v>
      </c>
      <c r="AE767" s="1">
        <f>COUNTIFS(Table2[GameID],Table2[[#This Row],[GameID]],Table2[Column1],"&lt;="&amp;Table2[[#This Row],[Column1]])-1</f>
        <v>6</v>
      </c>
    </row>
    <row r="768" spans="1:31" x14ac:dyDescent="0.45">
      <c r="A768" t="s">
        <v>232</v>
      </c>
      <c r="B768" t="str">
        <f>_xlfn.TEXTBEFORE(Table2[[#This Row],[Kamp]]," - ")</f>
        <v>BFC Vendsyssel</v>
      </c>
      <c r="C768" t="str">
        <f>_xlfn.TEXTAFTER(Table2[[#This Row],[Kamp]],"- ")</f>
        <v>ÅFK</v>
      </c>
      <c r="D768">
        <v>44827</v>
      </c>
      <c r="E768">
        <v>35959</v>
      </c>
      <c r="F768">
        <v>20222023</v>
      </c>
      <c r="G768" t="s">
        <v>17</v>
      </c>
      <c r="H768" t="s">
        <v>664</v>
      </c>
      <c r="I768" t="s">
        <v>678</v>
      </c>
      <c r="J768">
        <v>2</v>
      </c>
      <c r="K768">
        <v>29506</v>
      </c>
      <c r="L768">
        <v>1</v>
      </c>
      <c r="M768" t="s">
        <v>630</v>
      </c>
      <c r="N768" t="s">
        <v>202</v>
      </c>
      <c r="O768" t="s">
        <v>234</v>
      </c>
      <c r="P768">
        <v>36</v>
      </c>
      <c r="Q768">
        <v>75</v>
      </c>
      <c r="R768">
        <f>SUMIFS(Table2[number],Table2[Event],"Goal",Table2[H/U],"HOME",Table2[GameID],Table2[[#This Row],[GameID]],Table2[GameTime],"&lt;="&amp;Table2[[#This Row],[GameTime]])</f>
        <v>4</v>
      </c>
      <c r="S768">
        <f>SUMIFS(Table2[number],Table2[Event],"Goal",Table2[H/U],"AWAY",Table2[GameID],Table2[[#This Row],[GameID]],Table2[GameTime],"&lt;="&amp;Table2[[#This Row],[GameTime]])</f>
        <v>4</v>
      </c>
      <c r="T768" t="str">
        <f>IF(Table2[[#This Row],[Event]]="Goal",Table2[[#This Row],[Hscore]]&amp;"-"&amp;Table2[[#This Row],[Uscore]],"")</f>
        <v>4-4</v>
      </c>
      <c r="U768">
        <v>1473</v>
      </c>
      <c r="V768" s="1">
        <f>Table2[[#This Row],[GameTime]]-(Table2[[#This Row],[period]]-1)*1200</f>
        <v>273</v>
      </c>
      <c r="W768" s="1">
        <f>ROUNDDOWN(Table2[[#This Row],[Time]]/60,0)</f>
        <v>4</v>
      </c>
      <c r="X768" s="1">
        <f>ROUNDDOWN((Table2[[#This Row],[Time]]/60-Table2[[#This Row],[Time2]])*60,0)</f>
        <v>33</v>
      </c>
      <c r="Y768" s="1" t="str">
        <f>IF(Table2[[#This Row],[Time2]]&lt;10,0&amp;Table2[[#This Row],[Time2]],Table2[[#This Row],[Time2]])</f>
        <v>04</v>
      </c>
      <c r="Z768" s="1">
        <f>IF(Table2[[#This Row],[Time3]]&lt;10,0&amp;Table2[[#This Row],[Time3]],Table2[[#This Row],[Time3]])</f>
        <v>33</v>
      </c>
      <c r="AA768" s="2" t="str">
        <f>Table2[[#This Row],[Time4]]&amp;":"&amp;Table2[[#This Row],[Time5]]</f>
        <v>04:33</v>
      </c>
      <c r="AB768" s="1" t="str" cm="1">
        <f t="array" ref="AB768">IFERROR(IF(Table2[[#This Row],[code]]="","",_xlfn.IFS(AND(Table2[[#This Row],[code]]&lt;400,Table2[[#This Row],[code]]&lt;&gt;""),2,Table2[[#This Row],[code]]&gt;500,4)),"")</f>
        <v/>
      </c>
      <c r="AC768" s="1" t="str">
        <f>IF(Table2[[#This Row],[Event]]="Penalty",Table2[[#This Row],[number]],IF(Table2[[#This Row],[Event]]="Time-Out",401,""))</f>
        <v/>
      </c>
      <c r="AD768" s="1">
        <f>ROW(A767)</f>
        <v>767</v>
      </c>
      <c r="AE768" s="1">
        <f>COUNTIFS(Table2[GameID],Table2[[#This Row],[GameID]],Table2[Column1],"&lt;="&amp;Table2[[#This Row],[Column1]])-1</f>
        <v>7</v>
      </c>
    </row>
    <row r="769" spans="1:31" x14ac:dyDescent="0.45">
      <c r="A769" t="s">
        <v>232</v>
      </c>
      <c r="B769" t="str">
        <f>_xlfn.TEXTBEFORE(Table2[[#This Row],[Kamp]]," - ")</f>
        <v>BFC Vendsyssel</v>
      </c>
      <c r="C769" t="str">
        <f>_xlfn.TEXTAFTER(Table2[[#This Row],[Kamp]],"- ")</f>
        <v>ÅFK</v>
      </c>
      <c r="D769">
        <v>44827</v>
      </c>
      <c r="E769">
        <v>35959</v>
      </c>
      <c r="F769">
        <v>20222023</v>
      </c>
      <c r="G769" t="s">
        <v>17</v>
      </c>
      <c r="H769" t="s">
        <v>664</v>
      </c>
      <c r="I769" t="s">
        <v>678</v>
      </c>
      <c r="J769">
        <v>2</v>
      </c>
      <c r="K769">
        <v>29506</v>
      </c>
      <c r="L769">
        <v>208</v>
      </c>
      <c r="M769" t="s">
        <v>631</v>
      </c>
      <c r="N769" t="s">
        <v>234</v>
      </c>
      <c r="O769" t="s">
        <v>634</v>
      </c>
      <c r="P769">
        <v>75</v>
      </c>
      <c r="Q769" t="s">
        <v>634</v>
      </c>
      <c r="R769">
        <f>SUMIFS(Table2[number],Table2[Event],"Goal",Table2[H/U],"HOME",Table2[GameID],Table2[[#This Row],[GameID]],Table2[GameTime],"&lt;="&amp;Table2[[#This Row],[GameTime]])</f>
        <v>4</v>
      </c>
      <c r="S769">
        <f>SUMIFS(Table2[number],Table2[Event],"Goal",Table2[H/U],"AWAY",Table2[GameID],Table2[[#This Row],[GameID]],Table2[GameTime],"&lt;="&amp;Table2[[#This Row],[GameTime]])</f>
        <v>4</v>
      </c>
      <c r="T769" t="str">
        <f>IF(Table2[[#This Row],[Event]]="Goal",Table2[[#This Row],[Hscore]]&amp;"-"&amp;Table2[[#This Row],[Uscore]],"")</f>
        <v/>
      </c>
      <c r="U769">
        <v>1889</v>
      </c>
      <c r="V769" s="1">
        <f>Table2[[#This Row],[GameTime]]-(Table2[[#This Row],[period]]-1)*1200</f>
        <v>689</v>
      </c>
      <c r="W769" s="1">
        <f>ROUNDDOWN(Table2[[#This Row],[Time]]/60,0)</f>
        <v>11</v>
      </c>
      <c r="X769" s="1">
        <f>ROUNDDOWN((Table2[[#This Row],[Time]]/60-Table2[[#This Row],[Time2]])*60,0)</f>
        <v>29</v>
      </c>
      <c r="Y769" s="1">
        <f>IF(Table2[[#This Row],[Time2]]&lt;10,0&amp;Table2[[#This Row],[Time2]],Table2[[#This Row],[Time2]])</f>
        <v>11</v>
      </c>
      <c r="Z769" s="1">
        <f>IF(Table2[[#This Row],[Time3]]&lt;10,0&amp;Table2[[#This Row],[Time3]],Table2[[#This Row],[Time3]])</f>
        <v>29</v>
      </c>
      <c r="AA769" s="2" t="str">
        <f>Table2[[#This Row],[Time4]]&amp;":"&amp;Table2[[#This Row],[Time5]]</f>
        <v>11:29</v>
      </c>
      <c r="AB769" s="1" cm="1">
        <f t="array" ref="AB769">IFERROR(IF(Table2[[#This Row],[code]]="","",_xlfn.IFS(AND(Table2[[#This Row],[code]]&lt;400,Table2[[#This Row],[code]]&lt;&gt;""),2,Table2[[#This Row],[code]]&gt;500,4)),"")</f>
        <v>2</v>
      </c>
      <c r="AC769" s="1">
        <f>IF(Table2[[#This Row],[Event]]="Penalty",Table2[[#This Row],[number]],IF(Table2[[#This Row],[Event]]="Time-Out",401,""))</f>
        <v>208</v>
      </c>
      <c r="AD769" s="1">
        <f>ROW(A768)</f>
        <v>768</v>
      </c>
      <c r="AE769" s="1">
        <f>COUNTIFS(Table2[GameID],Table2[[#This Row],[GameID]],Table2[Column1],"&lt;="&amp;Table2[[#This Row],[Column1]])-1</f>
        <v>8</v>
      </c>
    </row>
    <row r="770" spans="1:31" x14ac:dyDescent="0.45">
      <c r="A770" t="s">
        <v>232</v>
      </c>
      <c r="B770" t="str">
        <f>_xlfn.TEXTBEFORE(Table2[[#This Row],[Kamp]]," - ")</f>
        <v>BFC Vendsyssel</v>
      </c>
      <c r="C770" t="str">
        <f>_xlfn.TEXTAFTER(Table2[[#This Row],[Kamp]],"- ")</f>
        <v>ÅFK</v>
      </c>
      <c r="D770">
        <v>44827</v>
      </c>
      <c r="E770">
        <v>35959</v>
      </c>
      <c r="F770">
        <v>20222023</v>
      </c>
      <c r="G770" t="s">
        <v>17</v>
      </c>
      <c r="H770" t="s">
        <v>666</v>
      </c>
      <c r="I770" t="s">
        <v>677</v>
      </c>
      <c r="J770">
        <v>2</v>
      </c>
      <c r="K770">
        <v>29503</v>
      </c>
      <c r="L770">
        <v>1</v>
      </c>
      <c r="M770" t="s">
        <v>630</v>
      </c>
      <c r="N770" t="s">
        <v>159</v>
      </c>
      <c r="O770" t="s">
        <v>151</v>
      </c>
      <c r="P770">
        <v>7</v>
      </c>
      <c r="Q770">
        <v>8</v>
      </c>
      <c r="R770">
        <f>SUMIFS(Table2[number],Table2[Event],"Goal",Table2[H/U],"HOME",Table2[GameID],Table2[[#This Row],[GameID]],Table2[GameTime],"&lt;="&amp;Table2[[#This Row],[GameTime]])</f>
        <v>4</v>
      </c>
      <c r="S770">
        <f>SUMIFS(Table2[number],Table2[Event],"Goal",Table2[H/U],"AWAY",Table2[GameID],Table2[[#This Row],[GameID]],Table2[GameTime],"&lt;="&amp;Table2[[#This Row],[GameTime]])</f>
        <v>5</v>
      </c>
      <c r="T770" t="str">
        <f>IF(Table2[[#This Row],[Event]]="Goal",Table2[[#This Row],[Hscore]]&amp;"-"&amp;Table2[[#This Row],[Uscore]],"")</f>
        <v>4-5</v>
      </c>
      <c r="U770">
        <v>1945</v>
      </c>
      <c r="V770" s="1">
        <f>Table2[[#This Row],[GameTime]]-(Table2[[#This Row],[period]]-1)*1200</f>
        <v>745</v>
      </c>
      <c r="W770" s="1">
        <f>ROUNDDOWN(Table2[[#This Row],[Time]]/60,0)</f>
        <v>12</v>
      </c>
      <c r="X770" s="1">
        <f>ROUNDDOWN((Table2[[#This Row],[Time]]/60-Table2[[#This Row],[Time2]])*60,0)</f>
        <v>25</v>
      </c>
      <c r="Y770" s="1">
        <f>IF(Table2[[#This Row],[Time2]]&lt;10,0&amp;Table2[[#This Row],[Time2]],Table2[[#This Row],[Time2]])</f>
        <v>12</v>
      </c>
      <c r="Z770" s="1">
        <f>IF(Table2[[#This Row],[Time3]]&lt;10,0&amp;Table2[[#This Row],[Time3]],Table2[[#This Row],[Time3]])</f>
        <v>25</v>
      </c>
      <c r="AA770" s="2" t="str">
        <f>Table2[[#This Row],[Time4]]&amp;":"&amp;Table2[[#This Row],[Time5]]</f>
        <v>12:25</v>
      </c>
      <c r="AB770" s="1" t="str" cm="1">
        <f t="array" ref="AB770">IFERROR(IF(Table2[[#This Row],[code]]="","",_xlfn.IFS(AND(Table2[[#This Row],[code]]&lt;400,Table2[[#This Row],[code]]&lt;&gt;""),2,Table2[[#This Row],[code]]&gt;500,4)),"")</f>
        <v/>
      </c>
      <c r="AC770" s="1" t="str">
        <f>IF(Table2[[#This Row],[Event]]="Penalty",Table2[[#This Row],[number]],IF(Table2[[#This Row],[Event]]="Time-Out",401,""))</f>
        <v/>
      </c>
      <c r="AD770" s="1">
        <f>ROW(A769)</f>
        <v>769</v>
      </c>
      <c r="AE770" s="1">
        <f>COUNTIFS(Table2[GameID],Table2[[#This Row],[GameID]],Table2[Column1],"&lt;="&amp;Table2[[#This Row],[Column1]])-1</f>
        <v>9</v>
      </c>
    </row>
    <row r="771" spans="1:31" x14ac:dyDescent="0.45">
      <c r="A771" t="s">
        <v>232</v>
      </c>
      <c r="B771" t="str">
        <f>_xlfn.TEXTBEFORE(Table2[[#This Row],[Kamp]]," - ")</f>
        <v>BFC Vendsyssel</v>
      </c>
      <c r="C771" t="str">
        <f>_xlfn.TEXTAFTER(Table2[[#This Row],[Kamp]],"- ")</f>
        <v>ÅFK</v>
      </c>
      <c r="D771">
        <v>44827</v>
      </c>
      <c r="E771">
        <v>35959</v>
      </c>
      <c r="F771">
        <v>20222023</v>
      </c>
      <c r="G771" t="s">
        <v>17</v>
      </c>
      <c r="H771" t="s">
        <v>664</v>
      </c>
      <c r="I771" t="s">
        <v>678</v>
      </c>
      <c r="J771">
        <v>2</v>
      </c>
      <c r="K771">
        <v>29506</v>
      </c>
      <c r="L771">
        <v>1</v>
      </c>
      <c r="M771" t="s">
        <v>630</v>
      </c>
      <c r="N771" t="s">
        <v>206</v>
      </c>
      <c r="O771" t="s">
        <v>198</v>
      </c>
      <c r="P771">
        <v>64</v>
      </c>
      <c r="Q771">
        <v>19</v>
      </c>
      <c r="R771">
        <f>SUMIFS(Table2[number],Table2[Event],"Goal",Table2[H/U],"HOME",Table2[GameID],Table2[[#This Row],[GameID]],Table2[GameTime],"&lt;="&amp;Table2[[#This Row],[GameTime]])</f>
        <v>5</v>
      </c>
      <c r="S771">
        <f>SUMIFS(Table2[number],Table2[Event],"Goal",Table2[H/U],"AWAY",Table2[GameID],Table2[[#This Row],[GameID]],Table2[GameTime],"&lt;="&amp;Table2[[#This Row],[GameTime]])</f>
        <v>5</v>
      </c>
      <c r="T771" t="str">
        <f>IF(Table2[[#This Row],[Event]]="Goal",Table2[[#This Row],[Hscore]]&amp;"-"&amp;Table2[[#This Row],[Uscore]],"")</f>
        <v>5-5</v>
      </c>
      <c r="U771">
        <v>1992</v>
      </c>
      <c r="V771" s="1">
        <f>Table2[[#This Row],[GameTime]]-(Table2[[#This Row],[period]]-1)*1200</f>
        <v>792</v>
      </c>
      <c r="W771" s="1">
        <f>ROUNDDOWN(Table2[[#This Row],[Time]]/60,0)</f>
        <v>13</v>
      </c>
      <c r="X771" s="1">
        <f>ROUNDDOWN((Table2[[#This Row],[Time]]/60-Table2[[#This Row],[Time2]])*60,0)</f>
        <v>12</v>
      </c>
      <c r="Y771" s="1">
        <f>IF(Table2[[#This Row],[Time2]]&lt;10,0&amp;Table2[[#This Row],[Time2]],Table2[[#This Row],[Time2]])</f>
        <v>13</v>
      </c>
      <c r="Z771" s="1">
        <f>IF(Table2[[#This Row],[Time3]]&lt;10,0&amp;Table2[[#This Row],[Time3]],Table2[[#This Row],[Time3]])</f>
        <v>12</v>
      </c>
      <c r="AA771" s="2" t="str">
        <f>Table2[[#This Row],[Time4]]&amp;":"&amp;Table2[[#This Row],[Time5]]</f>
        <v>13:12</v>
      </c>
      <c r="AB771" s="1" t="str" cm="1">
        <f t="array" ref="AB771">IFERROR(IF(Table2[[#This Row],[code]]="","",_xlfn.IFS(AND(Table2[[#This Row],[code]]&lt;400,Table2[[#This Row],[code]]&lt;&gt;""),2,Table2[[#This Row],[code]]&gt;500,4)),"")</f>
        <v/>
      </c>
      <c r="AC771" s="1" t="str">
        <f>IF(Table2[[#This Row],[Event]]="Penalty",Table2[[#This Row],[number]],IF(Table2[[#This Row],[Event]]="Time-Out",401,""))</f>
        <v/>
      </c>
      <c r="AD771" s="1">
        <f>ROW(A770)</f>
        <v>770</v>
      </c>
      <c r="AE771" s="1">
        <f>COUNTIFS(Table2[GameID],Table2[[#This Row],[GameID]],Table2[Column1],"&lt;="&amp;Table2[[#This Row],[Column1]])-1</f>
        <v>10</v>
      </c>
    </row>
    <row r="772" spans="1:31" x14ac:dyDescent="0.45">
      <c r="A772" t="s">
        <v>232</v>
      </c>
      <c r="B772" t="str">
        <f>_xlfn.TEXTBEFORE(Table2[[#This Row],[Kamp]]," - ")</f>
        <v>BFC Vendsyssel</v>
      </c>
      <c r="C772" t="str">
        <f>_xlfn.TEXTAFTER(Table2[[#This Row],[Kamp]],"- ")</f>
        <v>ÅFK</v>
      </c>
      <c r="D772">
        <v>44827</v>
      </c>
      <c r="E772">
        <v>35959</v>
      </c>
      <c r="F772">
        <v>20222023</v>
      </c>
      <c r="G772" t="s">
        <v>17</v>
      </c>
      <c r="H772" t="s">
        <v>664</v>
      </c>
      <c r="I772" t="s">
        <v>678</v>
      </c>
      <c r="J772">
        <v>2</v>
      </c>
      <c r="K772">
        <v>29506</v>
      </c>
      <c r="L772">
        <v>1</v>
      </c>
      <c r="M772" t="s">
        <v>630</v>
      </c>
      <c r="N772" t="s">
        <v>233</v>
      </c>
      <c r="O772" t="s">
        <v>634</v>
      </c>
      <c r="P772">
        <v>11</v>
      </c>
      <c r="Q772" t="s">
        <v>634</v>
      </c>
      <c r="R772">
        <f>SUMIFS(Table2[number],Table2[Event],"Goal",Table2[H/U],"HOME",Table2[GameID],Table2[[#This Row],[GameID]],Table2[GameTime],"&lt;="&amp;Table2[[#This Row],[GameTime]])</f>
        <v>6</v>
      </c>
      <c r="S772">
        <f>SUMIFS(Table2[number],Table2[Event],"Goal",Table2[H/U],"AWAY",Table2[GameID],Table2[[#This Row],[GameID]],Table2[GameTime],"&lt;="&amp;Table2[[#This Row],[GameTime]])</f>
        <v>5</v>
      </c>
      <c r="T772" t="str">
        <f>IF(Table2[[#This Row],[Event]]="Goal",Table2[[#This Row],[Hscore]]&amp;"-"&amp;Table2[[#This Row],[Uscore]],"")</f>
        <v>6-5</v>
      </c>
      <c r="U772">
        <v>2018</v>
      </c>
      <c r="V772" s="1">
        <f>Table2[[#This Row],[GameTime]]-(Table2[[#This Row],[period]]-1)*1200</f>
        <v>818</v>
      </c>
      <c r="W772" s="1">
        <f>ROUNDDOWN(Table2[[#This Row],[Time]]/60,0)</f>
        <v>13</v>
      </c>
      <c r="X772" s="1">
        <f>ROUNDDOWN((Table2[[#This Row],[Time]]/60-Table2[[#This Row],[Time2]])*60,0)</f>
        <v>38</v>
      </c>
      <c r="Y772" s="1">
        <f>IF(Table2[[#This Row],[Time2]]&lt;10,0&amp;Table2[[#This Row],[Time2]],Table2[[#This Row],[Time2]])</f>
        <v>13</v>
      </c>
      <c r="Z772" s="1">
        <f>IF(Table2[[#This Row],[Time3]]&lt;10,0&amp;Table2[[#This Row],[Time3]],Table2[[#This Row],[Time3]])</f>
        <v>38</v>
      </c>
      <c r="AA772" s="2" t="str">
        <f>Table2[[#This Row],[Time4]]&amp;":"&amp;Table2[[#This Row],[Time5]]</f>
        <v>13:38</v>
      </c>
      <c r="AB772" s="1" t="str" cm="1">
        <f t="array" ref="AB772">IFERROR(IF(Table2[[#This Row],[code]]="","",_xlfn.IFS(AND(Table2[[#This Row],[code]]&lt;400,Table2[[#This Row],[code]]&lt;&gt;""),2,Table2[[#This Row],[code]]&gt;500,4)),"")</f>
        <v/>
      </c>
      <c r="AC772" s="1" t="str">
        <f>IF(Table2[[#This Row],[Event]]="Penalty",Table2[[#This Row],[number]],IF(Table2[[#This Row],[Event]]="Time-Out",401,""))</f>
        <v/>
      </c>
      <c r="AD772" s="1">
        <f>ROW(A771)</f>
        <v>771</v>
      </c>
      <c r="AE772" s="1">
        <f>COUNTIFS(Table2[GameID],Table2[[#This Row],[GameID]],Table2[Column1],"&lt;="&amp;Table2[[#This Row],[Column1]])-1</f>
        <v>11</v>
      </c>
    </row>
    <row r="773" spans="1:31" x14ac:dyDescent="0.45">
      <c r="A773" t="s">
        <v>232</v>
      </c>
      <c r="B773" t="str">
        <f>_xlfn.TEXTBEFORE(Table2[[#This Row],[Kamp]]," - ")</f>
        <v>BFC Vendsyssel</v>
      </c>
      <c r="C773" t="str">
        <f>_xlfn.TEXTAFTER(Table2[[#This Row],[Kamp]],"- ")</f>
        <v>ÅFK</v>
      </c>
      <c r="D773">
        <v>44827</v>
      </c>
      <c r="E773">
        <v>35959</v>
      </c>
      <c r="F773">
        <v>20222023</v>
      </c>
      <c r="G773" t="s">
        <v>17</v>
      </c>
      <c r="H773" t="s">
        <v>664</v>
      </c>
      <c r="I773" t="s">
        <v>678</v>
      </c>
      <c r="J773">
        <v>2</v>
      </c>
      <c r="K773">
        <v>29506</v>
      </c>
      <c r="L773">
        <v>1</v>
      </c>
      <c r="M773" t="s">
        <v>630</v>
      </c>
      <c r="N773" t="s">
        <v>206</v>
      </c>
      <c r="O773" t="s">
        <v>198</v>
      </c>
      <c r="P773">
        <v>64</v>
      </c>
      <c r="Q773">
        <v>19</v>
      </c>
      <c r="R773">
        <f>SUMIFS(Table2[number],Table2[Event],"Goal",Table2[H/U],"HOME",Table2[GameID],Table2[[#This Row],[GameID]],Table2[GameTime],"&lt;="&amp;Table2[[#This Row],[GameTime]])</f>
        <v>7</v>
      </c>
      <c r="S773">
        <f>SUMIFS(Table2[number],Table2[Event],"Goal",Table2[H/U],"AWAY",Table2[GameID],Table2[[#This Row],[GameID]],Table2[GameTime],"&lt;="&amp;Table2[[#This Row],[GameTime]])</f>
        <v>5</v>
      </c>
      <c r="T773" t="str">
        <f>IF(Table2[[#This Row],[Event]]="Goal",Table2[[#This Row],[Hscore]]&amp;"-"&amp;Table2[[#This Row],[Uscore]],"")</f>
        <v>7-5</v>
      </c>
      <c r="U773">
        <v>2128</v>
      </c>
      <c r="V773" s="1">
        <f>Table2[[#This Row],[GameTime]]-(Table2[[#This Row],[period]]-1)*1200</f>
        <v>928</v>
      </c>
      <c r="W773" s="1">
        <f>ROUNDDOWN(Table2[[#This Row],[Time]]/60,0)</f>
        <v>15</v>
      </c>
      <c r="X773" s="1">
        <f>ROUNDDOWN((Table2[[#This Row],[Time]]/60-Table2[[#This Row],[Time2]])*60,0)</f>
        <v>28</v>
      </c>
      <c r="Y773" s="1">
        <f>IF(Table2[[#This Row],[Time2]]&lt;10,0&amp;Table2[[#This Row],[Time2]],Table2[[#This Row],[Time2]])</f>
        <v>15</v>
      </c>
      <c r="Z773" s="1">
        <f>IF(Table2[[#This Row],[Time3]]&lt;10,0&amp;Table2[[#This Row],[Time3]],Table2[[#This Row],[Time3]])</f>
        <v>28</v>
      </c>
      <c r="AA773" s="2" t="str">
        <f>Table2[[#This Row],[Time4]]&amp;":"&amp;Table2[[#This Row],[Time5]]</f>
        <v>15:28</v>
      </c>
      <c r="AB773" s="1" t="str" cm="1">
        <f t="array" ref="AB773">IFERROR(IF(Table2[[#This Row],[code]]="","",_xlfn.IFS(AND(Table2[[#This Row],[code]]&lt;400,Table2[[#This Row],[code]]&lt;&gt;""),2,Table2[[#This Row],[code]]&gt;500,4)),"")</f>
        <v/>
      </c>
      <c r="AC773" s="1" t="str">
        <f>IF(Table2[[#This Row],[Event]]="Penalty",Table2[[#This Row],[number]],IF(Table2[[#This Row],[Event]]="Time-Out",401,""))</f>
        <v/>
      </c>
      <c r="AD773" s="1">
        <f>ROW(A772)</f>
        <v>772</v>
      </c>
      <c r="AE773" s="1">
        <f>COUNTIFS(Table2[GameID],Table2[[#This Row],[GameID]],Table2[Column1],"&lt;="&amp;Table2[[#This Row],[Column1]])-1</f>
        <v>12</v>
      </c>
    </row>
    <row r="774" spans="1:31" x14ac:dyDescent="0.45">
      <c r="A774" t="s">
        <v>232</v>
      </c>
      <c r="B774" t="str">
        <f>_xlfn.TEXTBEFORE(Table2[[#This Row],[Kamp]]," - ")</f>
        <v>BFC Vendsyssel</v>
      </c>
      <c r="C774" t="str">
        <f>_xlfn.TEXTAFTER(Table2[[#This Row],[Kamp]],"- ")</f>
        <v>ÅFK</v>
      </c>
      <c r="D774">
        <v>44827</v>
      </c>
      <c r="E774">
        <v>35959</v>
      </c>
      <c r="F774">
        <v>20222023</v>
      </c>
      <c r="G774" t="s">
        <v>17</v>
      </c>
      <c r="H774" t="s">
        <v>664</v>
      </c>
      <c r="I774" t="s">
        <v>678</v>
      </c>
      <c r="J774">
        <v>2</v>
      </c>
      <c r="K774">
        <v>29506</v>
      </c>
      <c r="L774">
        <v>1</v>
      </c>
      <c r="M774" t="s">
        <v>630</v>
      </c>
      <c r="N774" t="s">
        <v>234</v>
      </c>
      <c r="O774" t="s">
        <v>202</v>
      </c>
      <c r="P774">
        <v>75</v>
      </c>
      <c r="Q774">
        <v>36</v>
      </c>
      <c r="R774">
        <f>SUMIFS(Table2[number],Table2[Event],"Goal",Table2[H/U],"HOME",Table2[GameID],Table2[[#This Row],[GameID]],Table2[GameTime],"&lt;="&amp;Table2[[#This Row],[GameTime]])</f>
        <v>8</v>
      </c>
      <c r="S774">
        <f>SUMIFS(Table2[number],Table2[Event],"Goal",Table2[H/U],"AWAY",Table2[GameID],Table2[[#This Row],[GameID]],Table2[GameTime],"&lt;="&amp;Table2[[#This Row],[GameTime]])</f>
        <v>5</v>
      </c>
      <c r="T774" t="str">
        <f>IF(Table2[[#This Row],[Event]]="Goal",Table2[[#This Row],[Hscore]]&amp;"-"&amp;Table2[[#This Row],[Uscore]],"")</f>
        <v>8-5</v>
      </c>
      <c r="U774">
        <v>2349</v>
      </c>
      <c r="V774" s="1">
        <f>Table2[[#This Row],[GameTime]]-(Table2[[#This Row],[period]]-1)*1200</f>
        <v>1149</v>
      </c>
      <c r="W774" s="1">
        <f>ROUNDDOWN(Table2[[#This Row],[Time]]/60,0)</f>
        <v>19</v>
      </c>
      <c r="X774" s="1">
        <f>ROUNDDOWN((Table2[[#This Row],[Time]]/60-Table2[[#This Row],[Time2]])*60,0)</f>
        <v>8</v>
      </c>
      <c r="Y774" s="1">
        <f>IF(Table2[[#This Row],[Time2]]&lt;10,0&amp;Table2[[#This Row],[Time2]],Table2[[#This Row],[Time2]])</f>
        <v>19</v>
      </c>
      <c r="Z774" s="1" t="str">
        <f>IF(Table2[[#This Row],[Time3]]&lt;10,0&amp;Table2[[#This Row],[Time3]],Table2[[#This Row],[Time3]])</f>
        <v>08</v>
      </c>
      <c r="AA774" s="2" t="str">
        <f>Table2[[#This Row],[Time4]]&amp;":"&amp;Table2[[#This Row],[Time5]]</f>
        <v>19:08</v>
      </c>
      <c r="AB774" s="1" t="str" cm="1">
        <f t="array" ref="AB774">IFERROR(IF(Table2[[#This Row],[code]]="","",_xlfn.IFS(AND(Table2[[#This Row],[code]]&lt;400,Table2[[#This Row],[code]]&lt;&gt;""),2,Table2[[#This Row],[code]]&gt;500,4)),"")</f>
        <v/>
      </c>
      <c r="AC774" s="1" t="str">
        <f>IF(Table2[[#This Row],[Event]]="Penalty",Table2[[#This Row],[number]],IF(Table2[[#This Row],[Event]]="Time-Out",401,""))</f>
        <v/>
      </c>
      <c r="AD774" s="1">
        <f>ROW(A773)</f>
        <v>773</v>
      </c>
      <c r="AE774" s="1">
        <f>COUNTIFS(Table2[GameID],Table2[[#This Row],[GameID]],Table2[Column1],"&lt;="&amp;Table2[[#This Row],[Column1]])-1</f>
        <v>13</v>
      </c>
    </row>
    <row r="775" spans="1:31" x14ac:dyDescent="0.45">
      <c r="A775" t="s">
        <v>232</v>
      </c>
      <c r="B775" t="str">
        <f>_xlfn.TEXTBEFORE(Table2[[#This Row],[Kamp]]," - ")</f>
        <v>BFC Vendsyssel</v>
      </c>
      <c r="C775" t="str">
        <f>_xlfn.TEXTAFTER(Table2[[#This Row],[Kamp]],"- ")</f>
        <v>ÅFK</v>
      </c>
      <c r="D775">
        <v>44827</v>
      </c>
      <c r="E775">
        <v>35959</v>
      </c>
      <c r="F775">
        <v>20222023</v>
      </c>
      <c r="G775" t="s">
        <v>17</v>
      </c>
      <c r="H775" t="s">
        <v>666</v>
      </c>
      <c r="I775" t="s">
        <v>677</v>
      </c>
      <c r="J775">
        <v>3</v>
      </c>
      <c r="K775">
        <v>29503</v>
      </c>
      <c r="L775">
        <v>1</v>
      </c>
      <c r="M775" t="s">
        <v>630</v>
      </c>
      <c r="N775" t="s">
        <v>236</v>
      </c>
      <c r="O775" t="s">
        <v>154</v>
      </c>
      <c r="P775">
        <v>23</v>
      </c>
      <c r="Q775">
        <v>15</v>
      </c>
      <c r="R775">
        <f>SUMIFS(Table2[number],Table2[Event],"Goal",Table2[H/U],"HOME",Table2[GameID],Table2[[#This Row],[GameID]],Table2[GameTime],"&lt;="&amp;Table2[[#This Row],[GameTime]])</f>
        <v>8</v>
      </c>
      <c r="S775">
        <f>SUMIFS(Table2[number],Table2[Event],"Goal",Table2[H/U],"AWAY",Table2[GameID],Table2[[#This Row],[GameID]],Table2[GameTime],"&lt;="&amp;Table2[[#This Row],[GameTime]])</f>
        <v>6</v>
      </c>
      <c r="T775" t="str">
        <f>IF(Table2[[#This Row],[Event]]="Goal",Table2[[#This Row],[Hscore]]&amp;"-"&amp;Table2[[#This Row],[Uscore]],"")</f>
        <v>8-6</v>
      </c>
      <c r="U775">
        <v>2737</v>
      </c>
      <c r="V775" s="1">
        <f>Table2[[#This Row],[GameTime]]-(Table2[[#This Row],[period]]-1)*1200</f>
        <v>337</v>
      </c>
      <c r="W775" s="1">
        <f>ROUNDDOWN(Table2[[#This Row],[Time]]/60,0)</f>
        <v>5</v>
      </c>
      <c r="X775" s="1">
        <f>ROUNDDOWN((Table2[[#This Row],[Time]]/60-Table2[[#This Row],[Time2]])*60,0)</f>
        <v>37</v>
      </c>
      <c r="Y775" s="1" t="str">
        <f>IF(Table2[[#This Row],[Time2]]&lt;10,0&amp;Table2[[#This Row],[Time2]],Table2[[#This Row],[Time2]])</f>
        <v>05</v>
      </c>
      <c r="Z775" s="1">
        <f>IF(Table2[[#This Row],[Time3]]&lt;10,0&amp;Table2[[#This Row],[Time3]],Table2[[#This Row],[Time3]])</f>
        <v>37</v>
      </c>
      <c r="AA775" s="2" t="str">
        <f>Table2[[#This Row],[Time4]]&amp;":"&amp;Table2[[#This Row],[Time5]]</f>
        <v>05:37</v>
      </c>
      <c r="AB775" s="1" t="str" cm="1">
        <f t="array" ref="AB775">IFERROR(IF(Table2[[#This Row],[code]]="","",_xlfn.IFS(AND(Table2[[#This Row],[code]]&lt;400,Table2[[#This Row],[code]]&lt;&gt;""),2,Table2[[#This Row],[code]]&gt;500,4)),"")</f>
        <v/>
      </c>
      <c r="AC775" s="1" t="str">
        <f>IF(Table2[[#This Row],[Event]]="Penalty",Table2[[#This Row],[number]],IF(Table2[[#This Row],[Event]]="Time-Out",401,""))</f>
        <v/>
      </c>
      <c r="AD775" s="1">
        <f>ROW(A774)</f>
        <v>774</v>
      </c>
      <c r="AE775" s="1">
        <f>COUNTIFS(Table2[GameID],Table2[[#This Row],[GameID]],Table2[Column1],"&lt;="&amp;Table2[[#This Row],[Column1]])-1</f>
        <v>14</v>
      </c>
    </row>
    <row r="776" spans="1:31" x14ac:dyDescent="0.45">
      <c r="A776" t="s">
        <v>232</v>
      </c>
      <c r="B776" t="str">
        <f>_xlfn.TEXTBEFORE(Table2[[#This Row],[Kamp]]," - ")</f>
        <v>BFC Vendsyssel</v>
      </c>
      <c r="C776" t="str">
        <f>_xlfn.TEXTAFTER(Table2[[#This Row],[Kamp]],"- ")</f>
        <v>ÅFK</v>
      </c>
      <c r="D776">
        <v>44827</v>
      </c>
      <c r="E776">
        <v>35959</v>
      </c>
      <c r="F776">
        <v>20222023</v>
      </c>
      <c r="G776" t="s">
        <v>17</v>
      </c>
      <c r="H776" t="s">
        <v>664</v>
      </c>
      <c r="I776" t="s">
        <v>678</v>
      </c>
      <c r="J776">
        <v>3</v>
      </c>
      <c r="K776">
        <v>29506</v>
      </c>
      <c r="L776">
        <v>208</v>
      </c>
      <c r="M776" t="s">
        <v>631</v>
      </c>
      <c r="N776" t="s">
        <v>234</v>
      </c>
      <c r="O776" t="s">
        <v>634</v>
      </c>
      <c r="P776">
        <v>75</v>
      </c>
      <c r="Q776" t="s">
        <v>634</v>
      </c>
      <c r="R776">
        <f>SUMIFS(Table2[number],Table2[Event],"Goal",Table2[H/U],"HOME",Table2[GameID],Table2[[#This Row],[GameID]],Table2[GameTime],"&lt;="&amp;Table2[[#This Row],[GameTime]])</f>
        <v>8</v>
      </c>
      <c r="S776">
        <f>SUMIFS(Table2[number],Table2[Event],"Goal",Table2[H/U],"AWAY",Table2[GameID],Table2[[#This Row],[GameID]],Table2[GameTime],"&lt;="&amp;Table2[[#This Row],[GameTime]])</f>
        <v>6</v>
      </c>
      <c r="T776" t="str">
        <f>IF(Table2[[#This Row],[Event]]="Goal",Table2[[#This Row],[Hscore]]&amp;"-"&amp;Table2[[#This Row],[Uscore]],"")</f>
        <v/>
      </c>
      <c r="U776">
        <v>2823</v>
      </c>
      <c r="V776" s="1">
        <f>Table2[[#This Row],[GameTime]]-(Table2[[#This Row],[period]]-1)*1200</f>
        <v>423</v>
      </c>
      <c r="W776" s="1">
        <f>ROUNDDOWN(Table2[[#This Row],[Time]]/60,0)</f>
        <v>7</v>
      </c>
      <c r="X776" s="1">
        <f>ROUNDDOWN((Table2[[#This Row],[Time]]/60-Table2[[#This Row],[Time2]])*60,0)</f>
        <v>2</v>
      </c>
      <c r="Y776" s="1" t="str">
        <f>IF(Table2[[#This Row],[Time2]]&lt;10,0&amp;Table2[[#This Row],[Time2]],Table2[[#This Row],[Time2]])</f>
        <v>07</v>
      </c>
      <c r="Z776" s="1" t="str">
        <f>IF(Table2[[#This Row],[Time3]]&lt;10,0&amp;Table2[[#This Row],[Time3]],Table2[[#This Row],[Time3]])</f>
        <v>02</v>
      </c>
      <c r="AA776" s="2" t="str">
        <f>Table2[[#This Row],[Time4]]&amp;":"&amp;Table2[[#This Row],[Time5]]</f>
        <v>07:02</v>
      </c>
      <c r="AB776" s="1" cm="1">
        <f t="array" ref="AB776">IFERROR(IF(Table2[[#This Row],[code]]="","",_xlfn.IFS(AND(Table2[[#This Row],[code]]&lt;400,Table2[[#This Row],[code]]&lt;&gt;""),2,Table2[[#This Row],[code]]&gt;500,4)),"")</f>
        <v>2</v>
      </c>
      <c r="AC776" s="1">
        <f>IF(Table2[[#This Row],[Event]]="Penalty",Table2[[#This Row],[number]],IF(Table2[[#This Row],[Event]]="Time-Out",401,""))</f>
        <v>208</v>
      </c>
      <c r="AD776" s="1">
        <f>ROW(A775)</f>
        <v>775</v>
      </c>
      <c r="AE776" s="1">
        <f>COUNTIFS(Table2[GameID],Table2[[#This Row],[GameID]],Table2[Column1],"&lt;="&amp;Table2[[#This Row],[Column1]])-1</f>
        <v>15</v>
      </c>
    </row>
    <row r="777" spans="1:31" x14ac:dyDescent="0.45">
      <c r="A777" t="s">
        <v>232</v>
      </c>
      <c r="B777" t="str">
        <f>_xlfn.TEXTBEFORE(Table2[[#This Row],[Kamp]]," - ")</f>
        <v>BFC Vendsyssel</v>
      </c>
      <c r="C777" t="str">
        <f>_xlfn.TEXTAFTER(Table2[[#This Row],[Kamp]],"- ")</f>
        <v>ÅFK</v>
      </c>
      <c r="D777">
        <v>44827</v>
      </c>
      <c r="E777">
        <v>35959</v>
      </c>
      <c r="F777">
        <v>20222023</v>
      </c>
      <c r="G777" t="s">
        <v>17</v>
      </c>
      <c r="H777" t="s">
        <v>664</v>
      </c>
      <c r="I777" t="s">
        <v>678</v>
      </c>
      <c r="J777">
        <v>3</v>
      </c>
      <c r="K777">
        <v>29506</v>
      </c>
      <c r="L777">
        <v>213</v>
      </c>
      <c r="M777" t="s">
        <v>631</v>
      </c>
      <c r="N777" t="s">
        <v>206</v>
      </c>
      <c r="O777" t="s">
        <v>634</v>
      </c>
      <c r="P777">
        <v>64</v>
      </c>
      <c r="Q777" t="s">
        <v>634</v>
      </c>
      <c r="R777">
        <f>SUMIFS(Table2[number],Table2[Event],"Goal",Table2[H/U],"HOME",Table2[GameID],Table2[[#This Row],[GameID]],Table2[GameTime],"&lt;="&amp;Table2[[#This Row],[GameTime]])</f>
        <v>8</v>
      </c>
      <c r="S777">
        <f>SUMIFS(Table2[number],Table2[Event],"Goal",Table2[H/U],"AWAY",Table2[GameID],Table2[[#This Row],[GameID]],Table2[GameTime],"&lt;="&amp;Table2[[#This Row],[GameTime]])</f>
        <v>6</v>
      </c>
      <c r="T777" t="str">
        <f>IF(Table2[[#This Row],[Event]]="Goal",Table2[[#This Row],[Hscore]]&amp;"-"&amp;Table2[[#This Row],[Uscore]],"")</f>
        <v/>
      </c>
      <c r="U777">
        <v>2827</v>
      </c>
      <c r="V777" s="1">
        <f>Table2[[#This Row],[GameTime]]-(Table2[[#This Row],[period]]-1)*1200</f>
        <v>427</v>
      </c>
      <c r="W777" s="1">
        <f>ROUNDDOWN(Table2[[#This Row],[Time]]/60,0)</f>
        <v>7</v>
      </c>
      <c r="X777" s="1">
        <f>ROUNDDOWN((Table2[[#This Row],[Time]]/60-Table2[[#This Row],[Time2]])*60,0)</f>
        <v>6</v>
      </c>
      <c r="Y777" s="1" t="str">
        <f>IF(Table2[[#This Row],[Time2]]&lt;10,0&amp;Table2[[#This Row],[Time2]],Table2[[#This Row],[Time2]])</f>
        <v>07</v>
      </c>
      <c r="Z777" s="1" t="str">
        <f>IF(Table2[[#This Row],[Time3]]&lt;10,0&amp;Table2[[#This Row],[Time3]],Table2[[#This Row],[Time3]])</f>
        <v>06</v>
      </c>
      <c r="AA777" s="2" t="str">
        <f>Table2[[#This Row],[Time4]]&amp;":"&amp;Table2[[#This Row],[Time5]]</f>
        <v>07:06</v>
      </c>
      <c r="AB777" s="1" cm="1">
        <f t="array" ref="AB777">IFERROR(IF(Table2[[#This Row],[code]]="","",_xlfn.IFS(AND(Table2[[#This Row],[code]]&lt;400,Table2[[#This Row],[code]]&lt;&gt;""),2,Table2[[#This Row],[code]]&gt;500,4)),"")</f>
        <v>2</v>
      </c>
      <c r="AC777" s="1">
        <f>IF(Table2[[#This Row],[Event]]="Penalty",Table2[[#This Row],[number]],IF(Table2[[#This Row],[Event]]="Time-Out",401,""))</f>
        <v>213</v>
      </c>
      <c r="AD777" s="1">
        <f>ROW(A776)</f>
        <v>776</v>
      </c>
      <c r="AE777" s="1">
        <f>COUNTIFS(Table2[GameID],Table2[[#This Row],[GameID]],Table2[Column1],"&lt;="&amp;Table2[[#This Row],[Column1]])-1</f>
        <v>16</v>
      </c>
    </row>
    <row r="778" spans="1:31" x14ac:dyDescent="0.45">
      <c r="A778" t="s">
        <v>232</v>
      </c>
      <c r="B778" t="str">
        <f>_xlfn.TEXTBEFORE(Table2[[#This Row],[Kamp]]," - ")</f>
        <v>BFC Vendsyssel</v>
      </c>
      <c r="C778" t="str">
        <f>_xlfn.TEXTAFTER(Table2[[#This Row],[Kamp]],"- ")</f>
        <v>ÅFK</v>
      </c>
      <c r="D778">
        <v>44827</v>
      </c>
      <c r="E778">
        <v>35959</v>
      </c>
      <c r="F778">
        <v>20222023</v>
      </c>
      <c r="G778" t="s">
        <v>17</v>
      </c>
      <c r="H778" t="s">
        <v>666</v>
      </c>
      <c r="I778" t="s">
        <v>677</v>
      </c>
      <c r="J778">
        <v>3</v>
      </c>
      <c r="K778">
        <v>29503</v>
      </c>
      <c r="L778">
        <v>1</v>
      </c>
      <c r="M778" t="s">
        <v>630</v>
      </c>
      <c r="N778" t="s">
        <v>151</v>
      </c>
      <c r="O778" t="s">
        <v>159</v>
      </c>
      <c r="P778">
        <v>8</v>
      </c>
      <c r="Q778">
        <v>7</v>
      </c>
      <c r="R778">
        <f>SUMIFS(Table2[number],Table2[Event],"Goal",Table2[H/U],"HOME",Table2[GameID],Table2[[#This Row],[GameID]],Table2[GameTime],"&lt;="&amp;Table2[[#This Row],[GameTime]])</f>
        <v>8</v>
      </c>
      <c r="S778">
        <f>SUMIFS(Table2[number],Table2[Event],"Goal",Table2[H/U],"AWAY",Table2[GameID],Table2[[#This Row],[GameID]],Table2[GameTime],"&lt;="&amp;Table2[[#This Row],[GameTime]])</f>
        <v>7</v>
      </c>
      <c r="T778" t="str">
        <f>IF(Table2[[#This Row],[Event]]="Goal",Table2[[#This Row],[Hscore]]&amp;"-"&amp;Table2[[#This Row],[Uscore]],"")</f>
        <v>8-7</v>
      </c>
      <c r="U778">
        <v>2927</v>
      </c>
      <c r="V778" s="1">
        <f>Table2[[#This Row],[GameTime]]-(Table2[[#This Row],[period]]-1)*1200</f>
        <v>527</v>
      </c>
      <c r="W778" s="1">
        <f>ROUNDDOWN(Table2[[#This Row],[Time]]/60,0)</f>
        <v>8</v>
      </c>
      <c r="X778" s="1">
        <f>ROUNDDOWN((Table2[[#This Row],[Time]]/60-Table2[[#This Row],[Time2]])*60,0)</f>
        <v>47</v>
      </c>
      <c r="Y778" s="1" t="str">
        <f>IF(Table2[[#This Row],[Time2]]&lt;10,0&amp;Table2[[#This Row],[Time2]],Table2[[#This Row],[Time2]])</f>
        <v>08</v>
      </c>
      <c r="Z778" s="1">
        <f>IF(Table2[[#This Row],[Time3]]&lt;10,0&amp;Table2[[#This Row],[Time3]],Table2[[#This Row],[Time3]])</f>
        <v>47</v>
      </c>
      <c r="AA778" s="2" t="str">
        <f>Table2[[#This Row],[Time4]]&amp;":"&amp;Table2[[#This Row],[Time5]]</f>
        <v>08:47</v>
      </c>
      <c r="AB778" s="1" t="str" cm="1">
        <f t="array" ref="AB778">IFERROR(IF(Table2[[#This Row],[code]]="","",_xlfn.IFS(AND(Table2[[#This Row],[code]]&lt;400,Table2[[#This Row],[code]]&lt;&gt;""),2,Table2[[#This Row],[code]]&gt;500,4)),"")</f>
        <v/>
      </c>
      <c r="AC778" s="1" t="str">
        <f>IF(Table2[[#This Row],[Event]]="Penalty",Table2[[#This Row],[number]],IF(Table2[[#This Row],[Event]]="Time-Out",401,""))</f>
        <v/>
      </c>
      <c r="AD778" s="1">
        <f>ROW(A777)</f>
        <v>777</v>
      </c>
      <c r="AE778" s="1">
        <f>COUNTIFS(Table2[GameID],Table2[[#This Row],[GameID]],Table2[Column1],"&lt;="&amp;Table2[[#This Row],[Column1]])-1</f>
        <v>17</v>
      </c>
    </row>
    <row r="779" spans="1:31" x14ac:dyDescent="0.45">
      <c r="A779" t="s">
        <v>232</v>
      </c>
      <c r="B779" t="str">
        <f>_xlfn.TEXTBEFORE(Table2[[#This Row],[Kamp]]," - ")</f>
        <v>BFC Vendsyssel</v>
      </c>
      <c r="C779" t="str">
        <f>_xlfn.TEXTAFTER(Table2[[#This Row],[Kamp]],"- ")</f>
        <v>ÅFK</v>
      </c>
      <c r="D779">
        <v>44827</v>
      </c>
      <c r="E779">
        <v>35959</v>
      </c>
      <c r="F779">
        <v>20222023</v>
      </c>
      <c r="G779" t="s">
        <v>17</v>
      </c>
      <c r="H779" t="s">
        <v>666</v>
      </c>
      <c r="I779" t="s">
        <v>677</v>
      </c>
      <c r="J779">
        <v>3</v>
      </c>
      <c r="K779">
        <v>29503</v>
      </c>
      <c r="L779">
        <v>0</v>
      </c>
      <c r="M779" t="s">
        <v>633</v>
      </c>
      <c r="N779" t="s">
        <v>634</v>
      </c>
      <c r="O779" t="s">
        <v>634</v>
      </c>
      <c r="P779" t="s">
        <v>634</v>
      </c>
      <c r="Q779" t="s">
        <v>634</v>
      </c>
      <c r="R779">
        <f>SUMIFS(Table2[number],Table2[Event],"Goal",Table2[H/U],"HOME",Table2[GameID],Table2[[#This Row],[GameID]],Table2[GameTime],"&lt;="&amp;Table2[[#This Row],[GameTime]])</f>
        <v>8</v>
      </c>
      <c r="S779">
        <f>SUMIFS(Table2[number],Table2[Event],"Goal",Table2[H/U],"AWAY",Table2[GameID],Table2[[#This Row],[GameID]],Table2[GameTime],"&lt;="&amp;Table2[[#This Row],[GameTime]])</f>
        <v>7</v>
      </c>
      <c r="T779" t="str">
        <f>IF(Table2[[#This Row],[Event]]="Goal",Table2[[#This Row],[Hscore]]&amp;"-"&amp;Table2[[#This Row],[Uscore]],"")</f>
        <v/>
      </c>
      <c r="U779">
        <v>3531</v>
      </c>
      <c r="V779" s="1">
        <f>Table2[[#This Row],[GameTime]]-(Table2[[#This Row],[period]]-1)*1200</f>
        <v>1131</v>
      </c>
      <c r="W779" s="1">
        <f>ROUNDDOWN(Table2[[#This Row],[Time]]/60,0)</f>
        <v>18</v>
      </c>
      <c r="X779" s="1">
        <f>ROUNDDOWN((Table2[[#This Row],[Time]]/60-Table2[[#This Row],[Time2]])*60,0)</f>
        <v>51</v>
      </c>
      <c r="Y779" s="1">
        <f>IF(Table2[[#This Row],[Time2]]&lt;10,0&amp;Table2[[#This Row],[Time2]],Table2[[#This Row],[Time2]])</f>
        <v>18</v>
      </c>
      <c r="Z779" s="1">
        <f>IF(Table2[[#This Row],[Time3]]&lt;10,0&amp;Table2[[#This Row],[Time3]],Table2[[#This Row],[Time3]])</f>
        <v>51</v>
      </c>
      <c r="AA779" s="2" t="str">
        <f>Table2[[#This Row],[Time4]]&amp;":"&amp;Table2[[#This Row],[Time5]]</f>
        <v>18:51</v>
      </c>
      <c r="AB779" s="1" t="str" cm="1">
        <f t="array" ref="AB779">IFERROR(IF(Table2[[#This Row],[code]]="","",_xlfn.IFS(AND(Table2[[#This Row],[code]]&lt;400,Table2[[#This Row],[code]]&lt;&gt;""),2,Table2[[#This Row],[code]]&gt;500,4)),"")</f>
        <v/>
      </c>
      <c r="AC779" s="1">
        <f>IF(Table2[[#This Row],[Event]]="Penalty",Table2[[#This Row],[number]],IF(Table2[[#This Row],[Event]]="Time-Out",401,""))</f>
        <v>401</v>
      </c>
      <c r="AD779" s="1">
        <f>ROW(A778)</f>
        <v>778</v>
      </c>
      <c r="AE779" s="1">
        <f>COUNTIFS(Table2[GameID],Table2[[#This Row],[GameID]],Table2[Column1],"&lt;="&amp;Table2[[#This Row],[Column1]])-1</f>
        <v>18</v>
      </c>
    </row>
    <row r="780" spans="1:31" x14ac:dyDescent="0.45">
      <c r="A780" t="s">
        <v>232</v>
      </c>
      <c r="B780" t="str">
        <f>_xlfn.TEXTBEFORE(Table2[[#This Row],[Kamp]]," - ")</f>
        <v>BFC Vendsyssel</v>
      </c>
      <c r="C780" t="str">
        <f>_xlfn.TEXTAFTER(Table2[[#This Row],[Kamp]],"- ")</f>
        <v>ÅFK</v>
      </c>
      <c r="D780">
        <v>44827</v>
      </c>
      <c r="E780">
        <v>35959</v>
      </c>
      <c r="F780">
        <v>20222023</v>
      </c>
      <c r="G780" t="s">
        <v>17</v>
      </c>
      <c r="H780" t="s">
        <v>664</v>
      </c>
      <c r="I780" t="s">
        <v>678</v>
      </c>
      <c r="J780">
        <v>3</v>
      </c>
      <c r="K780">
        <v>29506</v>
      </c>
      <c r="L780">
        <v>1</v>
      </c>
      <c r="M780" t="s">
        <v>630</v>
      </c>
      <c r="N780" t="s">
        <v>203</v>
      </c>
      <c r="O780" t="s">
        <v>634</v>
      </c>
      <c r="P780">
        <v>44</v>
      </c>
      <c r="Q780" t="s">
        <v>634</v>
      </c>
      <c r="R780">
        <f>SUMIFS(Table2[number],Table2[Event],"Goal",Table2[H/U],"HOME",Table2[GameID],Table2[[#This Row],[GameID]],Table2[GameTime],"&lt;="&amp;Table2[[#This Row],[GameTime]])</f>
        <v>9</v>
      </c>
      <c r="S780">
        <f>SUMIFS(Table2[number],Table2[Event],"Goal",Table2[H/U],"AWAY",Table2[GameID],Table2[[#This Row],[GameID]],Table2[GameTime],"&lt;="&amp;Table2[[#This Row],[GameTime]])</f>
        <v>7</v>
      </c>
      <c r="T780" t="str">
        <f>IF(Table2[[#This Row],[Event]]="Goal",Table2[[#This Row],[Hscore]]&amp;"-"&amp;Table2[[#This Row],[Uscore]],"")</f>
        <v>9-7</v>
      </c>
      <c r="U780">
        <v>3599</v>
      </c>
      <c r="V780" s="1">
        <f>Table2[[#This Row],[GameTime]]-(Table2[[#This Row],[period]]-1)*1200</f>
        <v>1199</v>
      </c>
      <c r="W780" s="1">
        <f>ROUNDDOWN(Table2[[#This Row],[Time]]/60,0)</f>
        <v>19</v>
      </c>
      <c r="X780" s="1">
        <f>ROUNDDOWN((Table2[[#This Row],[Time]]/60-Table2[[#This Row],[Time2]])*60,0)</f>
        <v>59</v>
      </c>
      <c r="Y780" s="1">
        <f>IF(Table2[[#This Row],[Time2]]&lt;10,0&amp;Table2[[#This Row],[Time2]],Table2[[#This Row],[Time2]])</f>
        <v>19</v>
      </c>
      <c r="Z780" s="1">
        <f>IF(Table2[[#This Row],[Time3]]&lt;10,0&amp;Table2[[#This Row],[Time3]],Table2[[#This Row],[Time3]])</f>
        <v>59</v>
      </c>
      <c r="AA780" s="2" t="str">
        <f>Table2[[#This Row],[Time4]]&amp;":"&amp;Table2[[#This Row],[Time5]]</f>
        <v>19:59</v>
      </c>
      <c r="AB780" s="1" t="str" cm="1">
        <f t="array" ref="AB780">IFERROR(IF(Table2[[#This Row],[code]]="","",_xlfn.IFS(AND(Table2[[#This Row],[code]]&lt;400,Table2[[#This Row],[code]]&lt;&gt;""),2,Table2[[#This Row],[code]]&gt;500,4)),"")</f>
        <v/>
      </c>
      <c r="AC780" s="1" t="str">
        <f>IF(Table2[[#This Row],[Event]]="Penalty",Table2[[#This Row],[number]],IF(Table2[[#This Row],[Event]]="Time-Out",401,""))</f>
        <v/>
      </c>
      <c r="AD780" s="1">
        <f>ROW(A779)</f>
        <v>779</v>
      </c>
      <c r="AE780" s="1">
        <f>COUNTIFS(Table2[GameID],Table2[[#This Row],[GameID]],Table2[Column1],"&lt;="&amp;Table2[[#This Row],[Column1]])-1</f>
        <v>19</v>
      </c>
    </row>
    <row r="781" spans="1:31" x14ac:dyDescent="0.45">
      <c r="A781" t="s">
        <v>267</v>
      </c>
      <c r="B781" t="str">
        <f>_xlfn.TEXTBEFORE(Table2[[#This Row],[Kamp]]," - ")</f>
        <v>ÅFK</v>
      </c>
      <c r="C781" t="str">
        <f>_xlfn.TEXTAFTER(Table2[[#This Row],[Kamp]],"- ")</f>
        <v>Sunds Seahawks</v>
      </c>
      <c r="D781">
        <v>44842</v>
      </c>
      <c r="E781">
        <v>35961</v>
      </c>
      <c r="F781">
        <v>20222023</v>
      </c>
      <c r="G781" t="s">
        <v>17</v>
      </c>
      <c r="H781" t="s">
        <v>668</v>
      </c>
      <c r="I781" t="s">
        <v>677</v>
      </c>
      <c r="J781">
        <v>1</v>
      </c>
      <c r="K781">
        <v>29502</v>
      </c>
      <c r="L781">
        <v>1</v>
      </c>
      <c r="M781" t="s">
        <v>630</v>
      </c>
      <c r="N781" t="s">
        <v>213</v>
      </c>
      <c r="O781" t="s">
        <v>634</v>
      </c>
      <c r="P781">
        <v>5</v>
      </c>
      <c r="Q781" t="s">
        <v>634</v>
      </c>
      <c r="R781">
        <f>SUMIFS(Table2[number],Table2[Event],"Goal",Table2[H/U],"HOME",Table2[GameID],Table2[[#This Row],[GameID]],Table2[GameTime],"&lt;="&amp;Table2[[#This Row],[GameTime]])</f>
        <v>0</v>
      </c>
      <c r="S781">
        <f>SUMIFS(Table2[number],Table2[Event],"Goal",Table2[H/U],"AWAY",Table2[GameID],Table2[[#This Row],[GameID]],Table2[GameTime],"&lt;="&amp;Table2[[#This Row],[GameTime]])</f>
        <v>1</v>
      </c>
      <c r="T781" t="str">
        <f>IF(Table2[[#This Row],[Event]]="Goal",Table2[[#This Row],[Hscore]]&amp;"-"&amp;Table2[[#This Row],[Uscore]],"")</f>
        <v>0-1</v>
      </c>
      <c r="U781">
        <v>136</v>
      </c>
      <c r="V781" s="1">
        <f>Table2[[#This Row],[GameTime]]-(Table2[[#This Row],[period]]-1)*1200</f>
        <v>136</v>
      </c>
      <c r="W781" s="1">
        <f>ROUNDDOWN(Table2[[#This Row],[Time]]/60,0)</f>
        <v>2</v>
      </c>
      <c r="X781" s="1">
        <f>ROUNDDOWN((Table2[[#This Row],[Time]]/60-Table2[[#This Row],[Time2]])*60,0)</f>
        <v>16</v>
      </c>
      <c r="Y781" s="1" t="str">
        <f>IF(Table2[[#This Row],[Time2]]&lt;10,0&amp;Table2[[#This Row],[Time2]],Table2[[#This Row],[Time2]])</f>
        <v>02</v>
      </c>
      <c r="Z781" s="1">
        <f>IF(Table2[[#This Row],[Time3]]&lt;10,0&amp;Table2[[#This Row],[Time3]],Table2[[#This Row],[Time3]])</f>
        <v>16</v>
      </c>
      <c r="AA781" s="2" t="str">
        <f>Table2[[#This Row],[Time4]]&amp;":"&amp;Table2[[#This Row],[Time5]]</f>
        <v>02:16</v>
      </c>
      <c r="AB781" s="1" t="str" cm="1">
        <f t="array" ref="AB781">IFERROR(IF(Table2[[#This Row],[code]]="","",_xlfn.IFS(AND(Table2[[#This Row],[code]]&lt;400,Table2[[#This Row],[code]]&lt;&gt;""),2,Table2[[#This Row],[code]]&gt;500,4)),"")</f>
        <v/>
      </c>
      <c r="AC781" s="1" t="str">
        <f>IF(Table2[[#This Row],[Event]]="Penalty",Table2[[#This Row],[number]],IF(Table2[[#This Row],[Event]]="Time-Out",401,""))</f>
        <v/>
      </c>
      <c r="AD781" s="1">
        <f>ROW(A780)</f>
        <v>780</v>
      </c>
      <c r="AE781" s="1">
        <f>COUNTIFS(Table2[GameID],Table2[[#This Row],[GameID]],Table2[Column1],"&lt;="&amp;Table2[[#This Row],[Column1]])-1</f>
        <v>0</v>
      </c>
    </row>
    <row r="782" spans="1:31" x14ac:dyDescent="0.45">
      <c r="A782" t="s">
        <v>267</v>
      </c>
      <c r="B782" t="str">
        <f>_xlfn.TEXTBEFORE(Table2[[#This Row],[Kamp]]," - ")</f>
        <v>ÅFK</v>
      </c>
      <c r="C782" t="str">
        <f>_xlfn.TEXTAFTER(Table2[[#This Row],[Kamp]],"- ")</f>
        <v>Sunds Seahawks</v>
      </c>
      <c r="D782">
        <v>44842</v>
      </c>
      <c r="E782">
        <v>35961</v>
      </c>
      <c r="F782">
        <v>20222023</v>
      </c>
      <c r="G782" t="s">
        <v>17</v>
      </c>
      <c r="H782" t="s">
        <v>668</v>
      </c>
      <c r="I782" t="s">
        <v>677</v>
      </c>
      <c r="J782">
        <v>1</v>
      </c>
      <c r="K782">
        <v>29502</v>
      </c>
      <c r="L782">
        <v>1</v>
      </c>
      <c r="M782" t="s">
        <v>630</v>
      </c>
      <c r="N782" t="s">
        <v>218</v>
      </c>
      <c r="O782" t="s">
        <v>215</v>
      </c>
      <c r="P782">
        <v>17</v>
      </c>
      <c r="Q782">
        <v>9</v>
      </c>
      <c r="R782">
        <f>SUMIFS(Table2[number],Table2[Event],"Goal",Table2[H/U],"HOME",Table2[GameID],Table2[[#This Row],[GameID]],Table2[GameTime],"&lt;="&amp;Table2[[#This Row],[GameTime]])</f>
        <v>0</v>
      </c>
      <c r="S782">
        <f>SUMIFS(Table2[number],Table2[Event],"Goal",Table2[H/U],"AWAY",Table2[GameID],Table2[[#This Row],[GameID]],Table2[GameTime],"&lt;="&amp;Table2[[#This Row],[GameTime]])</f>
        <v>2</v>
      </c>
      <c r="T782" t="str">
        <f>IF(Table2[[#This Row],[Event]]="Goal",Table2[[#This Row],[Hscore]]&amp;"-"&amp;Table2[[#This Row],[Uscore]],"")</f>
        <v>0-2</v>
      </c>
      <c r="U782">
        <v>295</v>
      </c>
      <c r="V782" s="1">
        <f>Table2[[#This Row],[GameTime]]-(Table2[[#This Row],[period]]-1)*1200</f>
        <v>295</v>
      </c>
      <c r="W782" s="1">
        <f>ROUNDDOWN(Table2[[#This Row],[Time]]/60,0)</f>
        <v>4</v>
      </c>
      <c r="X782" s="1">
        <f>ROUNDDOWN((Table2[[#This Row],[Time]]/60-Table2[[#This Row],[Time2]])*60,0)</f>
        <v>55</v>
      </c>
      <c r="Y782" s="1" t="str">
        <f>IF(Table2[[#This Row],[Time2]]&lt;10,0&amp;Table2[[#This Row],[Time2]],Table2[[#This Row],[Time2]])</f>
        <v>04</v>
      </c>
      <c r="Z782" s="1">
        <f>IF(Table2[[#This Row],[Time3]]&lt;10,0&amp;Table2[[#This Row],[Time3]],Table2[[#This Row],[Time3]])</f>
        <v>55</v>
      </c>
      <c r="AA782" s="2" t="str">
        <f>Table2[[#This Row],[Time4]]&amp;":"&amp;Table2[[#This Row],[Time5]]</f>
        <v>04:55</v>
      </c>
      <c r="AB782" s="1" t="str" cm="1">
        <f t="array" ref="AB782">IFERROR(IF(Table2[[#This Row],[code]]="","",_xlfn.IFS(AND(Table2[[#This Row],[code]]&lt;400,Table2[[#This Row],[code]]&lt;&gt;""),2,Table2[[#This Row],[code]]&gt;500,4)),"")</f>
        <v/>
      </c>
      <c r="AC782" s="1" t="str">
        <f>IF(Table2[[#This Row],[Event]]="Penalty",Table2[[#This Row],[number]],IF(Table2[[#This Row],[Event]]="Time-Out",401,""))</f>
        <v/>
      </c>
      <c r="AD782" s="1">
        <f>ROW(A781)</f>
        <v>781</v>
      </c>
      <c r="AE782" s="1">
        <f>COUNTIFS(Table2[GameID],Table2[[#This Row],[GameID]],Table2[Column1],"&lt;="&amp;Table2[[#This Row],[Column1]])-1</f>
        <v>1</v>
      </c>
    </row>
    <row r="783" spans="1:31" x14ac:dyDescent="0.45">
      <c r="A783" t="s">
        <v>267</v>
      </c>
      <c r="B783" t="str">
        <f>_xlfn.TEXTBEFORE(Table2[[#This Row],[Kamp]]," - ")</f>
        <v>ÅFK</v>
      </c>
      <c r="C783" t="str">
        <f>_xlfn.TEXTAFTER(Table2[[#This Row],[Kamp]],"- ")</f>
        <v>Sunds Seahawks</v>
      </c>
      <c r="D783">
        <v>44842</v>
      </c>
      <c r="E783">
        <v>35961</v>
      </c>
      <c r="F783">
        <v>20222023</v>
      </c>
      <c r="G783" t="s">
        <v>17</v>
      </c>
      <c r="H783" t="s">
        <v>668</v>
      </c>
      <c r="I783" t="s">
        <v>677</v>
      </c>
      <c r="J783">
        <v>1</v>
      </c>
      <c r="K783">
        <v>29502</v>
      </c>
      <c r="L783">
        <v>1</v>
      </c>
      <c r="M783" t="s">
        <v>630</v>
      </c>
      <c r="N783" t="s">
        <v>231</v>
      </c>
      <c r="O783" t="s">
        <v>228</v>
      </c>
      <c r="P783">
        <v>97</v>
      </c>
      <c r="Q783">
        <v>77</v>
      </c>
      <c r="R783">
        <f>SUMIFS(Table2[number],Table2[Event],"Goal",Table2[H/U],"HOME",Table2[GameID],Table2[[#This Row],[GameID]],Table2[GameTime],"&lt;="&amp;Table2[[#This Row],[GameTime]])</f>
        <v>0</v>
      </c>
      <c r="S783">
        <f>SUMIFS(Table2[number],Table2[Event],"Goal",Table2[H/U],"AWAY",Table2[GameID],Table2[[#This Row],[GameID]],Table2[GameTime],"&lt;="&amp;Table2[[#This Row],[GameTime]])</f>
        <v>3</v>
      </c>
      <c r="T783" t="str">
        <f>IF(Table2[[#This Row],[Event]]="Goal",Table2[[#This Row],[Hscore]]&amp;"-"&amp;Table2[[#This Row],[Uscore]],"")</f>
        <v>0-3</v>
      </c>
      <c r="U783">
        <v>423</v>
      </c>
      <c r="V783" s="1">
        <f>Table2[[#This Row],[GameTime]]-(Table2[[#This Row],[period]]-1)*1200</f>
        <v>423</v>
      </c>
      <c r="W783" s="1">
        <f>ROUNDDOWN(Table2[[#This Row],[Time]]/60,0)</f>
        <v>7</v>
      </c>
      <c r="X783" s="1">
        <f>ROUNDDOWN((Table2[[#This Row],[Time]]/60-Table2[[#This Row],[Time2]])*60,0)</f>
        <v>2</v>
      </c>
      <c r="Y783" s="1" t="str">
        <f>IF(Table2[[#This Row],[Time2]]&lt;10,0&amp;Table2[[#This Row],[Time2]],Table2[[#This Row],[Time2]])</f>
        <v>07</v>
      </c>
      <c r="Z783" s="1" t="str">
        <f>IF(Table2[[#This Row],[Time3]]&lt;10,0&amp;Table2[[#This Row],[Time3]],Table2[[#This Row],[Time3]])</f>
        <v>02</v>
      </c>
      <c r="AA783" s="2" t="str">
        <f>Table2[[#This Row],[Time4]]&amp;":"&amp;Table2[[#This Row],[Time5]]</f>
        <v>07:02</v>
      </c>
      <c r="AB783" s="1" t="str" cm="1">
        <f t="array" ref="AB783">IFERROR(IF(Table2[[#This Row],[code]]="","",_xlfn.IFS(AND(Table2[[#This Row],[code]]&lt;400,Table2[[#This Row],[code]]&lt;&gt;""),2,Table2[[#This Row],[code]]&gt;500,4)),"")</f>
        <v/>
      </c>
      <c r="AC783" s="1" t="str">
        <f>IF(Table2[[#This Row],[Event]]="Penalty",Table2[[#This Row],[number]],IF(Table2[[#This Row],[Event]]="Time-Out",401,""))</f>
        <v/>
      </c>
      <c r="AD783" s="1">
        <f>ROW(A782)</f>
        <v>782</v>
      </c>
      <c r="AE783" s="1">
        <f>COUNTIFS(Table2[GameID],Table2[[#This Row],[GameID]],Table2[Column1],"&lt;="&amp;Table2[[#This Row],[Column1]])-1</f>
        <v>2</v>
      </c>
    </row>
    <row r="784" spans="1:31" x14ac:dyDescent="0.45">
      <c r="A784" t="s">
        <v>267</v>
      </c>
      <c r="B784" t="str">
        <f>_xlfn.TEXTBEFORE(Table2[[#This Row],[Kamp]]," - ")</f>
        <v>ÅFK</v>
      </c>
      <c r="C784" t="str">
        <f>_xlfn.TEXTAFTER(Table2[[#This Row],[Kamp]],"- ")</f>
        <v>Sunds Seahawks</v>
      </c>
      <c r="D784">
        <v>44842</v>
      </c>
      <c r="E784">
        <v>35961</v>
      </c>
      <c r="F784">
        <v>20222023</v>
      </c>
      <c r="G784" t="s">
        <v>17</v>
      </c>
      <c r="H784" t="s">
        <v>666</v>
      </c>
      <c r="I784" t="s">
        <v>678</v>
      </c>
      <c r="J784">
        <v>1</v>
      </c>
      <c r="K784">
        <v>29503</v>
      </c>
      <c r="L784">
        <v>1</v>
      </c>
      <c r="M784" t="s">
        <v>630</v>
      </c>
      <c r="N784" t="s">
        <v>156</v>
      </c>
      <c r="O784" t="s">
        <v>151</v>
      </c>
      <c r="P784">
        <v>66</v>
      </c>
      <c r="Q784">
        <v>8</v>
      </c>
      <c r="R784">
        <f>SUMIFS(Table2[number],Table2[Event],"Goal",Table2[H/U],"HOME",Table2[GameID],Table2[[#This Row],[GameID]],Table2[GameTime],"&lt;="&amp;Table2[[#This Row],[GameTime]])</f>
        <v>1</v>
      </c>
      <c r="S784">
        <f>SUMIFS(Table2[number],Table2[Event],"Goal",Table2[H/U],"AWAY",Table2[GameID],Table2[[#This Row],[GameID]],Table2[GameTime],"&lt;="&amp;Table2[[#This Row],[GameTime]])</f>
        <v>3</v>
      </c>
      <c r="T784" t="str">
        <f>IF(Table2[[#This Row],[Event]]="Goal",Table2[[#This Row],[Hscore]]&amp;"-"&amp;Table2[[#This Row],[Uscore]],"")</f>
        <v>1-3</v>
      </c>
      <c r="U784">
        <v>485</v>
      </c>
      <c r="V784" s="1">
        <f>Table2[[#This Row],[GameTime]]-(Table2[[#This Row],[period]]-1)*1200</f>
        <v>485</v>
      </c>
      <c r="W784" s="1">
        <f>ROUNDDOWN(Table2[[#This Row],[Time]]/60,0)</f>
        <v>8</v>
      </c>
      <c r="X784" s="1">
        <f>ROUNDDOWN((Table2[[#This Row],[Time]]/60-Table2[[#This Row],[Time2]])*60,0)</f>
        <v>5</v>
      </c>
      <c r="Y784" s="1" t="str">
        <f>IF(Table2[[#This Row],[Time2]]&lt;10,0&amp;Table2[[#This Row],[Time2]],Table2[[#This Row],[Time2]])</f>
        <v>08</v>
      </c>
      <c r="Z784" s="1" t="str">
        <f>IF(Table2[[#This Row],[Time3]]&lt;10,0&amp;Table2[[#This Row],[Time3]],Table2[[#This Row],[Time3]])</f>
        <v>05</v>
      </c>
      <c r="AA784" s="2" t="str">
        <f>Table2[[#This Row],[Time4]]&amp;":"&amp;Table2[[#This Row],[Time5]]</f>
        <v>08:05</v>
      </c>
      <c r="AB784" s="1" t="str" cm="1">
        <f t="array" ref="AB784">IFERROR(IF(Table2[[#This Row],[code]]="","",_xlfn.IFS(AND(Table2[[#This Row],[code]]&lt;400,Table2[[#This Row],[code]]&lt;&gt;""),2,Table2[[#This Row],[code]]&gt;500,4)),"")</f>
        <v/>
      </c>
      <c r="AC784" s="1" t="str">
        <f>IF(Table2[[#This Row],[Event]]="Penalty",Table2[[#This Row],[number]],IF(Table2[[#This Row],[Event]]="Time-Out",401,""))</f>
        <v/>
      </c>
      <c r="AD784" s="1">
        <f>ROW(A783)</f>
        <v>783</v>
      </c>
      <c r="AE784" s="1">
        <f>COUNTIFS(Table2[GameID],Table2[[#This Row],[GameID]],Table2[Column1],"&lt;="&amp;Table2[[#This Row],[Column1]])-1</f>
        <v>3</v>
      </c>
    </row>
    <row r="785" spans="1:31" x14ac:dyDescent="0.45">
      <c r="A785" t="s">
        <v>267</v>
      </c>
      <c r="B785" t="str">
        <f>_xlfn.TEXTBEFORE(Table2[[#This Row],[Kamp]]," - ")</f>
        <v>ÅFK</v>
      </c>
      <c r="C785" t="str">
        <f>_xlfn.TEXTAFTER(Table2[[#This Row],[Kamp]],"- ")</f>
        <v>Sunds Seahawks</v>
      </c>
      <c r="D785">
        <v>44842</v>
      </c>
      <c r="E785">
        <v>35961</v>
      </c>
      <c r="F785">
        <v>20222023</v>
      </c>
      <c r="G785" t="s">
        <v>17</v>
      </c>
      <c r="H785" t="s">
        <v>666</v>
      </c>
      <c r="I785" t="s">
        <v>678</v>
      </c>
      <c r="J785">
        <v>1</v>
      </c>
      <c r="K785">
        <v>29503</v>
      </c>
      <c r="L785">
        <v>207</v>
      </c>
      <c r="M785" t="s">
        <v>631</v>
      </c>
      <c r="N785" t="s">
        <v>155</v>
      </c>
      <c r="O785" t="s">
        <v>634</v>
      </c>
      <c r="P785">
        <v>62</v>
      </c>
      <c r="Q785" t="s">
        <v>634</v>
      </c>
      <c r="R785">
        <f>SUMIFS(Table2[number],Table2[Event],"Goal",Table2[H/U],"HOME",Table2[GameID],Table2[[#This Row],[GameID]],Table2[GameTime],"&lt;="&amp;Table2[[#This Row],[GameTime]])</f>
        <v>1</v>
      </c>
      <c r="S785">
        <f>SUMIFS(Table2[number],Table2[Event],"Goal",Table2[H/U],"AWAY",Table2[GameID],Table2[[#This Row],[GameID]],Table2[GameTime],"&lt;="&amp;Table2[[#This Row],[GameTime]])</f>
        <v>3</v>
      </c>
      <c r="T785" t="str">
        <f>IF(Table2[[#This Row],[Event]]="Goal",Table2[[#This Row],[Hscore]]&amp;"-"&amp;Table2[[#This Row],[Uscore]],"")</f>
        <v/>
      </c>
      <c r="U785">
        <v>638</v>
      </c>
      <c r="V785" s="1">
        <f>Table2[[#This Row],[GameTime]]-(Table2[[#This Row],[period]]-1)*1200</f>
        <v>638</v>
      </c>
      <c r="W785" s="1">
        <f>ROUNDDOWN(Table2[[#This Row],[Time]]/60,0)</f>
        <v>10</v>
      </c>
      <c r="X785" s="1">
        <f>ROUNDDOWN((Table2[[#This Row],[Time]]/60-Table2[[#This Row],[Time2]])*60,0)</f>
        <v>38</v>
      </c>
      <c r="Y785" s="1">
        <f>IF(Table2[[#This Row],[Time2]]&lt;10,0&amp;Table2[[#This Row],[Time2]],Table2[[#This Row],[Time2]])</f>
        <v>10</v>
      </c>
      <c r="Z785" s="1">
        <f>IF(Table2[[#This Row],[Time3]]&lt;10,0&amp;Table2[[#This Row],[Time3]],Table2[[#This Row],[Time3]])</f>
        <v>38</v>
      </c>
      <c r="AA785" s="2" t="str">
        <f>Table2[[#This Row],[Time4]]&amp;":"&amp;Table2[[#This Row],[Time5]]</f>
        <v>10:38</v>
      </c>
      <c r="AB785" s="1" cm="1">
        <f t="array" ref="AB785">IFERROR(IF(Table2[[#This Row],[code]]="","",_xlfn.IFS(AND(Table2[[#This Row],[code]]&lt;400,Table2[[#This Row],[code]]&lt;&gt;""),2,Table2[[#This Row],[code]]&gt;500,4)),"")</f>
        <v>2</v>
      </c>
      <c r="AC785" s="1">
        <f>IF(Table2[[#This Row],[Event]]="Penalty",Table2[[#This Row],[number]],IF(Table2[[#This Row],[Event]]="Time-Out",401,""))</f>
        <v>207</v>
      </c>
      <c r="AD785" s="1">
        <f>ROW(A784)</f>
        <v>784</v>
      </c>
      <c r="AE785" s="1">
        <f>COUNTIFS(Table2[GameID],Table2[[#This Row],[GameID]],Table2[Column1],"&lt;="&amp;Table2[[#This Row],[Column1]])-1</f>
        <v>4</v>
      </c>
    </row>
    <row r="786" spans="1:31" x14ac:dyDescent="0.45">
      <c r="A786" t="s">
        <v>267</v>
      </c>
      <c r="B786" t="str">
        <f>_xlfn.TEXTBEFORE(Table2[[#This Row],[Kamp]]," - ")</f>
        <v>ÅFK</v>
      </c>
      <c r="C786" t="str">
        <f>_xlfn.TEXTAFTER(Table2[[#This Row],[Kamp]],"- ")</f>
        <v>Sunds Seahawks</v>
      </c>
      <c r="D786">
        <v>44842</v>
      </c>
      <c r="E786">
        <v>35961</v>
      </c>
      <c r="F786">
        <v>20222023</v>
      </c>
      <c r="G786" t="s">
        <v>17</v>
      </c>
      <c r="H786" t="s">
        <v>666</v>
      </c>
      <c r="I786" t="s">
        <v>678</v>
      </c>
      <c r="J786">
        <v>1</v>
      </c>
      <c r="K786">
        <v>29503</v>
      </c>
      <c r="L786">
        <v>207</v>
      </c>
      <c r="M786" t="s">
        <v>631</v>
      </c>
      <c r="N786" t="s">
        <v>236</v>
      </c>
      <c r="O786" t="s">
        <v>634</v>
      </c>
      <c r="P786">
        <v>31</v>
      </c>
      <c r="Q786" t="s">
        <v>634</v>
      </c>
      <c r="R786">
        <f>SUMIFS(Table2[number],Table2[Event],"Goal",Table2[H/U],"HOME",Table2[GameID],Table2[[#This Row],[GameID]],Table2[GameTime],"&lt;="&amp;Table2[[#This Row],[GameTime]])</f>
        <v>1</v>
      </c>
      <c r="S786">
        <f>SUMIFS(Table2[number],Table2[Event],"Goal",Table2[H/U],"AWAY",Table2[GameID],Table2[[#This Row],[GameID]],Table2[GameTime],"&lt;="&amp;Table2[[#This Row],[GameTime]])</f>
        <v>3</v>
      </c>
      <c r="T786" t="str">
        <f>IF(Table2[[#This Row],[Event]]="Goal",Table2[[#This Row],[Hscore]]&amp;"-"&amp;Table2[[#This Row],[Uscore]],"")</f>
        <v/>
      </c>
      <c r="U786">
        <v>638</v>
      </c>
      <c r="V786" s="1">
        <f>Table2[[#This Row],[GameTime]]-(Table2[[#This Row],[period]]-1)*1200</f>
        <v>638</v>
      </c>
      <c r="W786" s="1">
        <f>ROUNDDOWN(Table2[[#This Row],[Time]]/60,0)</f>
        <v>10</v>
      </c>
      <c r="X786" s="1">
        <f>ROUNDDOWN((Table2[[#This Row],[Time]]/60-Table2[[#This Row],[Time2]])*60,0)</f>
        <v>38</v>
      </c>
      <c r="Y786" s="1">
        <f>IF(Table2[[#This Row],[Time2]]&lt;10,0&amp;Table2[[#This Row],[Time2]],Table2[[#This Row],[Time2]])</f>
        <v>10</v>
      </c>
      <c r="Z786" s="1">
        <f>IF(Table2[[#This Row],[Time3]]&lt;10,0&amp;Table2[[#This Row],[Time3]],Table2[[#This Row],[Time3]])</f>
        <v>38</v>
      </c>
      <c r="AA786" s="2" t="str">
        <f>Table2[[#This Row],[Time4]]&amp;":"&amp;Table2[[#This Row],[Time5]]</f>
        <v>10:38</v>
      </c>
      <c r="AB786" s="1" cm="1">
        <f t="array" ref="AB786">IFERROR(IF(Table2[[#This Row],[code]]="","",_xlfn.IFS(AND(Table2[[#This Row],[code]]&lt;400,Table2[[#This Row],[code]]&lt;&gt;""),2,Table2[[#This Row],[code]]&gt;500,4)),"")</f>
        <v>2</v>
      </c>
      <c r="AC786" s="1">
        <f>IF(Table2[[#This Row],[Event]]="Penalty",Table2[[#This Row],[number]],IF(Table2[[#This Row],[Event]]="Time-Out",401,""))</f>
        <v>207</v>
      </c>
      <c r="AD786" s="1">
        <f>ROW(A785)</f>
        <v>785</v>
      </c>
      <c r="AE786" s="1">
        <f>COUNTIFS(Table2[GameID],Table2[[#This Row],[GameID]],Table2[Column1],"&lt;="&amp;Table2[[#This Row],[Column1]])-1</f>
        <v>5</v>
      </c>
    </row>
    <row r="787" spans="1:31" x14ac:dyDescent="0.45">
      <c r="A787" t="s">
        <v>267</v>
      </c>
      <c r="B787" t="str">
        <f>_xlfn.TEXTBEFORE(Table2[[#This Row],[Kamp]]," - ")</f>
        <v>ÅFK</v>
      </c>
      <c r="C787" t="str">
        <f>_xlfn.TEXTAFTER(Table2[[#This Row],[Kamp]],"- ")</f>
        <v>Sunds Seahawks</v>
      </c>
      <c r="D787">
        <v>44842</v>
      </c>
      <c r="E787">
        <v>35961</v>
      </c>
      <c r="F787">
        <v>20222023</v>
      </c>
      <c r="G787" t="s">
        <v>17</v>
      </c>
      <c r="H787" t="s">
        <v>668</v>
      </c>
      <c r="I787" t="s">
        <v>677</v>
      </c>
      <c r="J787">
        <v>1</v>
      </c>
      <c r="K787">
        <v>29502</v>
      </c>
      <c r="L787">
        <v>1</v>
      </c>
      <c r="M787" t="s">
        <v>630</v>
      </c>
      <c r="N787" t="s">
        <v>228</v>
      </c>
      <c r="O787" t="s">
        <v>215</v>
      </c>
      <c r="P787">
        <v>77</v>
      </c>
      <c r="Q787">
        <v>9</v>
      </c>
      <c r="R787">
        <f>SUMIFS(Table2[number],Table2[Event],"Goal",Table2[H/U],"HOME",Table2[GameID],Table2[[#This Row],[GameID]],Table2[GameTime],"&lt;="&amp;Table2[[#This Row],[GameTime]])</f>
        <v>1</v>
      </c>
      <c r="S787">
        <f>SUMIFS(Table2[number],Table2[Event],"Goal",Table2[H/U],"AWAY",Table2[GameID],Table2[[#This Row],[GameID]],Table2[GameTime],"&lt;="&amp;Table2[[#This Row],[GameTime]])</f>
        <v>4</v>
      </c>
      <c r="T787" t="str">
        <f>IF(Table2[[#This Row],[Event]]="Goal",Table2[[#This Row],[Hscore]]&amp;"-"&amp;Table2[[#This Row],[Uscore]],"")</f>
        <v>1-4</v>
      </c>
      <c r="U787">
        <v>718</v>
      </c>
      <c r="V787" s="1">
        <f>Table2[[#This Row],[GameTime]]-(Table2[[#This Row],[period]]-1)*1200</f>
        <v>718</v>
      </c>
      <c r="W787" s="1">
        <f>ROUNDDOWN(Table2[[#This Row],[Time]]/60,0)</f>
        <v>11</v>
      </c>
      <c r="X787" s="1">
        <f>ROUNDDOWN((Table2[[#This Row],[Time]]/60-Table2[[#This Row],[Time2]])*60,0)</f>
        <v>58</v>
      </c>
      <c r="Y787" s="1">
        <f>IF(Table2[[#This Row],[Time2]]&lt;10,0&amp;Table2[[#This Row],[Time2]],Table2[[#This Row],[Time2]])</f>
        <v>11</v>
      </c>
      <c r="Z787" s="1">
        <f>IF(Table2[[#This Row],[Time3]]&lt;10,0&amp;Table2[[#This Row],[Time3]],Table2[[#This Row],[Time3]])</f>
        <v>58</v>
      </c>
      <c r="AA787" s="2" t="str">
        <f>Table2[[#This Row],[Time4]]&amp;":"&amp;Table2[[#This Row],[Time5]]</f>
        <v>11:58</v>
      </c>
      <c r="AB787" s="1" t="str" cm="1">
        <f t="array" ref="AB787">IFERROR(IF(Table2[[#This Row],[code]]="","",_xlfn.IFS(AND(Table2[[#This Row],[code]]&lt;400,Table2[[#This Row],[code]]&lt;&gt;""),2,Table2[[#This Row],[code]]&gt;500,4)),"")</f>
        <v/>
      </c>
      <c r="AC787" s="1" t="str">
        <f>IF(Table2[[#This Row],[Event]]="Penalty",Table2[[#This Row],[number]],IF(Table2[[#This Row],[Event]]="Time-Out",401,""))</f>
        <v/>
      </c>
      <c r="AD787" s="1">
        <f>ROW(A786)</f>
        <v>786</v>
      </c>
      <c r="AE787" s="1">
        <f>COUNTIFS(Table2[GameID],Table2[[#This Row],[GameID]],Table2[Column1],"&lt;="&amp;Table2[[#This Row],[Column1]])-1</f>
        <v>6</v>
      </c>
    </row>
    <row r="788" spans="1:31" x14ac:dyDescent="0.45">
      <c r="A788" t="s">
        <v>267</v>
      </c>
      <c r="B788" t="str">
        <f>_xlfn.TEXTBEFORE(Table2[[#This Row],[Kamp]]," - ")</f>
        <v>ÅFK</v>
      </c>
      <c r="C788" t="str">
        <f>_xlfn.TEXTAFTER(Table2[[#This Row],[Kamp]],"- ")</f>
        <v>Sunds Seahawks</v>
      </c>
      <c r="D788">
        <v>44842</v>
      </c>
      <c r="E788">
        <v>35961</v>
      </c>
      <c r="F788">
        <v>20222023</v>
      </c>
      <c r="G788" t="s">
        <v>17</v>
      </c>
      <c r="H788" t="s">
        <v>668</v>
      </c>
      <c r="I788" t="s">
        <v>677</v>
      </c>
      <c r="J788">
        <v>1</v>
      </c>
      <c r="K788">
        <v>29502</v>
      </c>
      <c r="L788">
        <v>1</v>
      </c>
      <c r="M788" t="s">
        <v>630</v>
      </c>
      <c r="N788" t="s">
        <v>219</v>
      </c>
      <c r="O788" t="s">
        <v>228</v>
      </c>
      <c r="P788">
        <v>23</v>
      </c>
      <c r="Q788">
        <v>77</v>
      </c>
      <c r="R788">
        <f>SUMIFS(Table2[number],Table2[Event],"Goal",Table2[H/U],"HOME",Table2[GameID],Table2[[#This Row],[GameID]],Table2[GameTime],"&lt;="&amp;Table2[[#This Row],[GameTime]])</f>
        <v>1</v>
      </c>
      <c r="S788">
        <f>SUMIFS(Table2[number],Table2[Event],"Goal",Table2[H/U],"AWAY",Table2[GameID],Table2[[#This Row],[GameID]],Table2[GameTime],"&lt;="&amp;Table2[[#This Row],[GameTime]])</f>
        <v>5</v>
      </c>
      <c r="T788" t="str">
        <f>IF(Table2[[#This Row],[Event]]="Goal",Table2[[#This Row],[Hscore]]&amp;"-"&amp;Table2[[#This Row],[Uscore]],"")</f>
        <v>1-5</v>
      </c>
      <c r="U788">
        <v>904</v>
      </c>
      <c r="V788" s="1">
        <f>Table2[[#This Row],[GameTime]]-(Table2[[#This Row],[period]]-1)*1200</f>
        <v>904</v>
      </c>
      <c r="W788" s="1">
        <f>ROUNDDOWN(Table2[[#This Row],[Time]]/60,0)</f>
        <v>15</v>
      </c>
      <c r="X788" s="1">
        <f>ROUNDDOWN((Table2[[#This Row],[Time]]/60-Table2[[#This Row],[Time2]])*60,0)</f>
        <v>3</v>
      </c>
      <c r="Y788" s="1">
        <f>IF(Table2[[#This Row],[Time2]]&lt;10,0&amp;Table2[[#This Row],[Time2]],Table2[[#This Row],[Time2]])</f>
        <v>15</v>
      </c>
      <c r="Z788" s="1" t="str">
        <f>IF(Table2[[#This Row],[Time3]]&lt;10,0&amp;Table2[[#This Row],[Time3]],Table2[[#This Row],[Time3]])</f>
        <v>03</v>
      </c>
      <c r="AA788" s="2" t="str">
        <f>Table2[[#This Row],[Time4]]&amp;":"&amp;Table2[[#This Row],[Time5]]</f>
        <v>15:03</v>
      </c>
      <c r="AB788" s="1" t="str" cm="1">
        <f t="array" ref="AB788">IFERROR(IF(Table2[[#This Row],[code]]="","",_xlfn.IFS(AND(Table2[[#This Row],[code]]&lt;400,Table2[[#This Row],[code]]&lt;&gt;""),2,Table2[[#This Row],[code]]&gt;500,4)),"")</f>
        <v/>
      </c>
      <c r="AC788" s="1" t="str">
        <f>IF(Table2[[#This Row],[Event]]="Penalty",Table2[[#This Row],[number]],IF(Table2[[#This Row],[Event]]="Time-Out",401,""))</f>
        <v/>
      </c>
      <c r="AD788" s="1">
        <f>ROW(A787)</f>
        <v>787</v>
      </c>
      <c r="AE788" s="1">
        <f>COUNTIFS(Table2[GameID],Table2[[#This Row],[GameID]],Table2[Column1],"&lt;="&amp;Table2[[#This Row],[Column1]])-1</f>
        <v>7</v>
      </c>
    </row>
    <row r="789" spans="1:31" x14ac:dyDescent="0.45">
      <c r="A789" t="s">
        <v>267</v>
      </c>
      <c r="B789" t="str">
        <f>_xlfn.TEXTBEFORE(Table2[[#This Row],[Kamp]]," - ")</f>
        <v>ÅFK</v>
      </c>
      <c r="C789" t="str">
        <f>_xlfn.TEXTAFTER(Table2[[#This Row],[Kamp]],"- ")</f>
        <v>Sunds Seahawks</v>
      </c>
      <c r="D789">
        <v>44842</v>
      </c>
      <c r="E789">
        <v>35961</v>
      </c>
      <c r="F789">
        <v>20222023</v>
      </c>
      <c r="G789" t="s">
        <v>17</v>
      </c>
      <c r="H789" t="s">
        <v>668</v>
      </c>
      <c r="I789" t="s">
        <v>677</v>
      </c>
      <c r="J789">
        <v>1</v>
      </c>
      <c r="K789">
        <v>29502</v>
      </c>
      <c r="L789">
        <v>1</v>
      </c>
      <c r="M789" t="s">
        <v>630</v>
      </c>
      <c r="N789" t="s">
        <v>227</v>
      </c>
      <c r="O789" t="s">
        <v>220</v>
      </c>
      <c r="P789">
        <v>87</v>
      </c>
      <c r="Q789">
        <v>24</v>
      </c>
      <c r="R789">
        <f>SUMIFS(Table2[number],Table2[Event],"Goal",Table2[H/U],"HOME",Table2[GameID],Table2[[#This Row],[GameID]],Table2[GameTime],"&lt;="&amp;Table2[[#This Row],[GameTime]])</f>
        <v>1</v>
      </c>
      <c r="S789">
        <f>SUMIFS(Table2[number],Table2[Event],"Goal",Table2[H/U],"AWAY",Table2[GameID],Table2[[#This Row],[GameID]],Table2[GameTime],"&lt;="&amp;Table2[[#This Row],[GameTime]])</f>
        <v>6</v>
      </c>
      <c r="T789" t="str">
        <f>IF(Table2[[#This Row],[Event]]="Goal",Table2[[#This Row],[Hscore]]&amp;"-"&amp;Table2[[#This Row],[Uscore]],"")</f>
        <v>1-6</v>
      </c>
      <c r="U789">
        <v>999</v>
      </c>
      <c r="V789" s="1">
        <f>Table2[[#This Row],[GameTime]]-(Table2[[#This Row],[period]]-1)*1200</f>
        <v>999</v>
      </c>
      <c r="W789" s="1">
        <f>ROUNDDOWN(Table2[[#This Row],[Time]]/60,0)</f>
        <v>16</v>
      </c>
      <c r="X789" s="1">
        <f>ROUNDDOWN((Table2[[#This Row],[Time]]/60-Table2[[#This Row],[Time2]])*60,0)</f>
        <v>38</v>
      </c>
      <c r="Y789" s="1">
        <f>IF(Table2[[#This Row],[Time2]]&lt;10,0&amp;Table2[[#This Row],[Time2]],Table2[[#This Row],[Time2]])</f>
        <v>16</v>
      </c>
      <c r="Z789" s="1">
        <f>IF(Table2[[#This Row],[Time3]]&lt;10,0&amp;Table2[[#This Row],[Time3]],Table2[[#This Row],[Time3]])</f>
        <v>38</v>
      </c>
      <c r="AA789" s="2" t="str">
        <f>Table2[[#This Row],[Time4]]&amp;":"&amp;Table2[[#This Row],[Time5]]</f>
        <v>16:38</v>
      </c>
      <c r="AB789" s="1" t="str" cm="1">
        <f t="array" ref="AB789">IFERROR(IF(Table2[[#This Row],[code]]="","",_xlfn.IFS(AND(Table2[[#This Row],[code]]&lt;400,Table2[[#This Row],[code]]&lt;&gt;""),2,Table2[[#This Row],[code]]&gt;500,4)),"")</f>
        <v/>
      </c>
      <c r="AC789" s="1" t="str">
        <f>IF(Table2[[#This Row],[Event]]="Penalty",Table2[[#This Row],[number]],IF(Table2[[#This Row],[Event]]="Time-Out",401,""))</f>
        <v/>
      </c>
      <c r="AD789" s="1">
        <f>ROW(A788)</f>
        <v>788</v>
      </c>
      <c r="AE789" s="1">
        <f>COUNTIFS(Table2[GameID],Table2[[#This Row],[GameID]],Table2[Column1],"&lt;="&amp;Table2[[#This Row],[Column1]])-1</f>
        <v>8</v>
      </c>
    </row>
    <row r="790" spans="1:31" x14ac:dyDescent="0.45">
      <c r="A790" t="s">
        <v>267</v>
      </c>
      <c r="B790" t="str">
        <f>_xlfn.TEXTBEFORE(Table2[[#This Row],[Kamp]]," - ")</f>
        <v>ÅFK</v>
      </c>
      <c r="C790" t="str">
        <f>_xlfn.TEXTAFTER(Table2[[#This Row],[Kamp]],"- ")</f>
        <v>Sunds Seahawks</v>
      </c>
      <c r="D790">
        <v>44842</v>
      </c>
      <c r="E790">
        <v>35961</v>
      </c>
      <c r="F790">
        <v>20222023</v>
      </c>
      <c r="G790" t="s">
        <v>17</v>
      </c>
      <c r="H790" t="s">
        <v>668</v>
      </c>
      <c r="I790" t="s">
        <v>677</v>
      </c>
      <c r="J790">
        <v>2</v>
      </c>
      <c r="K790">
        <v>29502</v>
      </c>
      <c r="L790">
        <v>1</v>
      </c>
      <c r="M790" t="s">
        <v>630</v>
      </c>
      <c r="N790" t="s">
        <v>215</v>
      </c>
      <c r="O790" t="s">
        <v>634</v>
      </c>
      <c r="P790">
        <v>9</v>
      </c>
      <c r="Q790" t="s">
        <v>634</v>
      </c>
      <c r="R790">
        <f>SUMIFS(Table2[number],Table2[Event],"Goal",Table2[H/U],"HOME",Table2[GameID],Table2[[#This Row],[GameID]],Table2[GameTime],"&lt;="&amp;Table2[[#This Row],[GameTime]])</f>
        <v>1</v>
      </c>
      <c r="S790">
        <f>SUMIFS(Table2[number],Table2[Event],"Goal",Table2[H/U],"AWAY",Table2[GameID],Table2[[#This Row],[GameID]],Table2[GameTime],"&lt;="&amp;Table2[[#This Row],[GameTime]])</f>
        <v>7</v>
      </c>
      <c r="T790" t="str">
        <f>IF(Table2[[#This Row],[Event]]="Goal",Table2[[#This Row],[Hscore]]&amp;"-"&amp;Table2[[#This Row],[Uscore]],"")</f>
        <v>1-7</v>
      </c>
      <c r="U790">
        <v>1429</v>
      </c>
      <c r="V790" s="1">
        <f>Table2[[#This Row],[GameTime]]-(Table2[[#This Row],[period]]-1)*1200</f>
        <v>229</v>
      </c>
      <c r="W790" s="1">
        <f>ROUNDDOWN(Table2[[#This Row],[Time]]/60,0)</f>
        <v>3</v>
      </c>
      <c r="X790" s="1">
        <f>ROUNDDOWN((Table2[[#This Row],[Time]]/60-Table2[[#This Row],[Time2]])*60,0)</f>
        <v>49</v>
      </c>
      <c r="Y790" s="1" t="str">
        <f>IF(Table2[[#This Row],[Time2]]&lt;10,0&amp;Table2[[#This Row],[Time2]],Table2[[#This Row],[Time2]])</f>
        <v>03</v>
      </c>
      <c r="Z790" s="1">
        <f>IF(Table2[[#This Row],[Time3]]&lt;10,0&amp;Table2[[#This Row],[Time3]],Table2[[#This Row],[Time3]])</f>
        <v>49</v>
      </c>
      <c r="AA790" s="2" t="str">
        <f>Table2[[#This Row],[Time4]]&amp;":"&amp;Table2[[#This Row],[Time5]]</f>
        <v>03:49</v>
      </c>
      <c r="AB790" s="1" t="str" cm="1">
        <f t="array" ref="AB790">IFERROR(IF(Table2[[#This Row],[code]]="","",_xlfn.IFS(AND(Table2[[#This Row],[code]]&lt;400,Table2[[#This Row],[code]]&lt;&gt;""),2,Table2[[#This Row],[code]]&gt;500,4)),"")</f>
        <v/>
      </c>
      <c r="AC790" s="1" t="str">
        <f>IF(Table2[[#This Row],[Event]]="Penalty",Table2[[#This Row],[number]],IF(Table2[[#This Row],[Event]]="Time-Out",401,""))</f>
        <v/>
      </c>
      <c r="AD790" s="1">
        <f>ROW(A789)</f>
        <v>789</v>
      </c>
      <c r="AE790" s="1">
        <f>COUNTIFS(Table2[GameID],Table2[[#This Row],[GameID]],Table2[Column1],"&lt;="&amp;Table2[[#This Row],[Column1]])-1</f>
        <v>9</v>
      </c>
    </row>
    <row r="791" spans="1:31" x14ac:dyDescent="0.45">
      <c r="A791" t="s">
        <v>267</v>
      </c>
      <c r="B791" t="str">
        <f>_xlfn.TEXTBEFORE(Table2[[#This Row],[Kamp]]," - ")</f>
        <v>ÅFK</v>
      </c>
      <c r="C791" t="str">
        <f>_xlfn.TEXTAFTER(Table2[[#This Row],[Kamp]],"- ")</f>
        <v>Sunds Seahawks</v>
      </c>
      <c r="D791">
        <v>44842</v>
      </c>
      <c r="E791">
        <v>35961</v>
      </c>
      <c r="F791">
        <v>20222023</v>
      </c>
      <c r="G791" t="s">
        <v>17</v>
      </c>
      <c r="H791" t="s">
        <v>668</v>
      </c>
      <c r="I791" t="s">
        <v>677</v>
      </c>
      <c r="J791">
        <v>2</v>
      </c>
      <c r="K791">
        <v>29502</v>
      </c>
      <c r="L791">
        <v>205</v>
      </c>
      <c r="M791" t="s">
        <v>631</v>
      </c>
      <c r="N791" t="s">
        <v>215</v>
      </c>
      <c r="O791" t="s">
        <v>634</v>
      </c>
      <c r="P791">
        <v>9</v>
      </c>
      <c r="Q791" t="s">
        <v>634</v>
      </c>
      <c r="R791">
        <f>SUMIFS(Table2[number],Table2[Event],"Goal",Table2[H/U],"HOME",Table2[GameID],Table2[[#This Row],[GameID]],Table2[GameTime],"&lt;="&amp;Table2[[#This Row],[GameTime]])</f>
        <v>1</v>
      </c>
      <c r="S791">
        <f>SUMIFS(Table2[number],Table2[Event],"Goal",Table2[H/U],"AWAY",Table2[GameID],Table2[[#This Row],[GameID]],Table2[GameTime],"&lt;="&amp;Table2[[#This Row],[GameTime]])</f>
        <v>7</v>
      </c>
      <c r="T791" t="str">
        <f>IF(Table2[[#This Row],[Event]]="Goal",Table2[[#This Row],[Hscore]]&amp;"-"&amp;Table2[[#This Row],[Uscore]],"")</f>
        <v/>
      </c>
      <c r="U791">
        <v>2049</v>
      </c>
      <c r="V791" s="1">
        <f>Table2[[#This Row],[GameTime]]-(Table2[[#This Row],[period]]-1)*1200</f>
        <v>849</v>
      </c>
      <c r="W791" s="1">
        <f>ROUNDDOWN(Table2[[#This Row],[Time]]/60,0)</f>
        <v>14</v>
      </c>
      <c r="X791" s="1">
        <f>ROUNDDOWN((Table2[[#This Row],[Time]]/60-Table2[[#This Row],[Time2]])*60,0)</f>
        <v>9</v>
      </c>
      <c r="Y791" s="1">
        <f>IF(Table2[[#This Row],[Time2]]&lt;10,0&amp;Table2[[#This Row],[Time2]],Table2[[#This Row],[Time2]])</f>
        <v>14</v>
      </c>
      <c r="Z791" s="1" t="str">
        <f>IF(Table2[[#This Row],[Time3]]&lt;10,0&amp;Table2[[#This Row],[Time3]],Table2[[#This Row],[Time3]])</f>
        <v>09</v>
      </c>
      <c r="AA791" s="2" t="str">
        <f>Table2[[#This Row],[Time4]]&amp;":"&amp;Table2[[#This Row],[Time5]]</f>
        <v>14:09</v>
      </c>
      <c r="AB791" s="1" cm="1">
        <f t="array" ref="AB791">IFERROR(IF(Table2[[#This Row],[code]]="","",_xlfn.IFS(AND(Table2[[#This Row],[code]]&lt;400,Table2[[#This Row],[code]]&lt;&gt;""),2,Table2[[#This Row],[code]]&gt;500,4)),"")</f>
        <v>2</v>
      </c>
      <c r="AC791" s="1">
        <f>IF(Table2[[#This Row],[Event]]="Penalty",Table2[[#This Row],[number]],IF(Table2[[#This Row],[Event]]="Time-Out",401,""))</f>
        <v>205</v>
      </c>
      <c r="AD791" s="1">
        <f>ROW(A790)</f>
        <v>790</v>
      </c>
      <c r="AE791" s="1">
        <f>COUNTIFS(Table2[GameID],Table2[[#This Row],[GameID]],Table2[Column1],"&lt;="&amp;Table2[[#This Row],[Column1]])-1</f>
        <v>10</v>
      </c>
    </row>
    <row r="792" spans="1:31" x14ac:dyDescent="0.45">
      <c r="A792" t="s">
        <v>267</v>
      </c>
      <c r="B792" t="str">
        <f>_xlfn.TEXTBEFORE(Table2[[#This Row],[Kamp]]," - ")</f>
        <v>ÅFK</v>
      </c>
      <c r="C792" t="str">
        <f>_xlfn.TEXTAFTER(Table2[[#This Row],[Kamp]],"- ")</f>
        <v>Sunds Seahawks</v>
      </c>
      <c r="D792">
        <v>44842</v>
      </c>
      <c r="E792">
        <v>35961</v>
      </c>
      <c r="F792">
        <v>20222023</v>
      </c>
      <c r="G792" t="s">
        <v>17</v>
      </c>
      <c r="H792" t="s">
        <v>668</v>
      </c>
      <c r="I792" t="s">
        <v>677</v>
      </c>
      <c r="J792">
        <v>2</v>
      </c>
      <c r="K792">
        <v>29502</v>
      </c>
      <c r="L792">
        <v>1</v>
      </c>
      <c r="M792" t="s">
        <v>630</v>
      </c>
      <c r="N792" t="s">
        <v>228</v>
      </c>
      <c r="O792" t="s">
        <v>231</v>
      </c>
      <c r="P792">
        <v>77</v>
      </c>
      <c r="Q792">
        <v>97</v>
      </c>
      <c r="R792">
        <f>SUMIFS(Table2[number],Table2[Event],"Goal",Table2[H/U],"HOME",Table2[GameID],Table2[[#This Row],[GameID]],Table2[GameTime],"&lt;="&amp;Table2[[#This Row],[GameTime]])</f>
        <v>1</v>
      </c>
      <c r="S792">
        <f>SUMIFS(Table2[number],Table2[Event],"Goal",Table2[H/U],"AWAY",Table2[GameID],Table2[[#This Row],[GameID]],Table2[GameTime],"&lt;="&amp;Table2[[#This Row],[GameTime]])</f>
        <v>8</v>
      </c>
      <c r="T792" t="str">
        <f>IF(Table2[[#This Row],[Event]]="Goal",Table2[[#This Row],[Hscore]]&amp;"-"&amp;Table2[[#This Row],[Uscore]],"")</f>
        <v>1-8</v>
      </c>
      <c r="U792">
        <v>2226</v>
      </c>
      <c r="V792" s="1">
        <f>Table2[[#This Row],[GameTime]]-(Table2[[#This Row],[period]]-1)*1200</f>
        <v>1026</v>
      </c>
      <c r="W792" s="1">
        <f>ROUNDDOWN(Table2[[#This Row],[Time]]/60,0)</f>
        <v>17</v>
      </c>
      <c r="X792" s="1">
        <f>ROUNDDOWN((Table2[[#This Row],[Time]]/60-Table2[[#This Row],[Time2]])*60,0)</f>
        <v>6</v>
      </c>
      <c r="Y792" s="1">
        <f>IF(Table2[[#This Row],[Time2]]&lt;10,0&amp;Table2[[#This Row],[Time2]],Table2[[#This Row],[Time2]])</f>
        <v>17</v>
      </c>
      <c r="Z792" s="1" t="str">
        <f>IF(Table2[[#This Row],[Time3]]&lt;10,0&amp;Table2[[#This Row],[Time3]],Table2[[#This Row],[Time3]])</f>
        <v>06</v>
      </c>
      <c r="AA792" s="2" t="str">
        <f>Table2[[#This Row],[Time4]]&amp;":"&amp;Table2[[#This Row],[Time5]]</f>
        <v>17:06</v>
      </c>
      <c r="AB792" s="1" t="str" cm="1">
        <f t="array" ref="AB792">IFERROR(IF(Table2[[#This Row],[code]]="","",_xlfn.IFS(AND(Table2[[#This Row],[code]]&lt;400,Table2[[#This Row],[code]]&lt;&gt;""),2,Table2[[#This Row],[code]]&gt;500,4)),"")</f>
        <v/>
      </c>
      <c r="AC792" s="1" t="str">
        <f>IF(Table2[[#This Row],[Event]]="Penalty",Table2[[#This Row],[number]],IF(Table2[[#This Row],[Event]]="Time-Out",401,""))</f>
        <v/>
      </c>
      <c r="AD792" s="1">
        <f>ROW(A791)</f>
        <v>791</v>
      </c>
      <c r="AE792" s="1">
        <f>COUNTIFS(Table2[GameID],Table2[[#This Row],[GameID]],Table2[Column1],"&lt;="&amp;Table2[[#This Row],[Column1]])-1</f>
        <v>11</v>
      </c>
    </row>
    <row r="793" spans="1:31" x14ac:dyDescent="0.45">
      <c r="A793" t="s">
        <v>267</v>
      </c>
      <c r="B793" t="str">
        <f>_xlfn.TEXTBEFORE(Table2[[#This Row],[Kamp]]," - ")</f>
        <v>ÅFK</v>
      </c>
      <c r="C793" t="str">
        <f>_xlfn.TEXTAFTER(Table2[[#This Row],[Kamp]],"- ")</f>
        <v>Sunds Seahawks</v>
      </c>
      <c r="D793">
        <v>44842</v>
      </c>
      <c r="E793">
        <v>35961</v>
      </c>
      <c r="F793">
        <v>20222023</v>
      </c>
      <c r="G793" t="s">
        <v>17</v>
      </c>
      <c r="H793" t="s">
        <v>668</v>
      </c>
      <c r="I793" t="s">
        <v>677</v>
      </c>
      <c r="J793">
        <v>2</v>
      </c>
      <c r="K793">
        <v>29502</v>
      </c>
      <c r="L793">
        <v>1</v>
      </c>
      <c r="M793" t="s">
        <v>630</v>
      </c>
      <c r="N793" t="s">
        <v>230</v>
      </c>
      <c r="O793" t="s">
        <v>634</v>
      </c>
      <c r="P793">
        <v>93</v>
      </c>
      <c r="Q793" t="s">
        <v>634</v>
      </c>
      <c r="R793">
        <f>SUMIFS(Table2[number],Table2[Event],"Goal",Table2[H/U],"HOME",Table2[GameID],Table2[[#This Row],[GameID]],Table2[GameTime],"&lt;="&amp;Table2[[#This Row],[GameTime]])</f>
        <v>1</v>
      </c>
      <c r="S793">
        <f>SUMIFS(Table2[number],Table2[Event],"Goal",Table2[H/U],"AWAY",Table2[GameID],Table2[[#This Row],[GameID]],Table2[GameTime],"&lt;="&amp;Table2[[#This Row],[GameTime]])</f>
        <v>9</v>
      </c>
      <c r="T793" t="str">
        <f>IF(Table2[[#This Row],[Event]]="Goal",Table2[[#This Row],[Hscore]]&amp;"-"&amp;Table2[[#This Row],[Uscore]],"")</f>
        <v>1-9</v>
      </c>
      <c r="U793">
        <v>2327</v>
      </c>
      <c r="V793" s="1">
        <f>Table2[[#This Row],[GameTime]]-(Table2[[#This Row],[period]]-1)*1200</f>
        <v>1127</v>
      </c>
      <c r="W793" s="1">
        <f>ROUNDDOWN(Table2[[#This Row],[Time]]/60,0)</f>
        <v>18</v>
      </c>
      <c r="X793" s="1">
        <f>ROUNDDOWN((Table2[[#This Row],[Time]]/60-Table2[[#This Row],[Time2]])*60,0)</f>
        <v>47</v>
      </c>
      <c r="Y793" s="1">
        <f>IF(Table2[[#This Row],[Time2]]&lt;10,0&amp;Table2[[#This Row],[Time2]],Table2[[#This Row],[Time2]])</f>
        <v>18</v>
      </c>
      <c r="Z793" s="1">
        <f>IF(Table2[[#This Row],[Time3]]&lt;10,0&amp;Table2[[#This Row],[Time3]],Table2[[#This Row],[Time3]])</f>
        <v>47</v>
      </c>
      <c r="AA793" s="2" t="str">
        <f>Table2[[#This Row],[Time4]]&amp;":"&amp;Table2[[#This Row],[Time5]]</f>
        <v>18:47</v>
      </c>
      <c r="AB793" s="1" t="str" cm="1">
        <f t="array" ref="AB793">IFERROR(IF(Table2[[#This Row],[code]]="","",_xlfn.IFS(AND(Table2[[#This Row],[code]]&lt;400,Table2[[#This Row],[code]]&lt;&gt;""),2,Table2[[#This Row],[code]]&gt;500,4)),"")</f>
        <v/>
      </c>
      <c r="AC793" s="1" t="str">
        <f>IF(Table2[[#This Row],[Event]]="Penalty",Table2[[#This Row],[number]],IF(Table2[[#This Row],[Event]]="Time-Out",401,""))</f>
        <v/>
      </c>
      <c r="AD793" s="1">
        <f>ROW(A792)</f>
        <v>792</v>
      </c>
      <c r="AE793" s="1">
        <f>COUNTIFS(Table2[GameID],Table2[[#This Row],[GameID]],Table2[Column1],"&lt;="&amp;Table2[[#This Row],[Column1]])-1</f>
        <v>12</v>
      </c>
    </row>
    <row r="794" spans="1:31" x14ac:dyDescent="0.45">
      <c r="A794" t="s">
        <v>267</v>
      </c>
      <c r="B794" t="str">
        <f>_xlfn.TEXTBEFORE(Table2[[#This Row],[Kamp]]," - ")</f>
        <v>ÅFK</v>
      </c>
      <c r="C794" t="str">
        <f>_xlfn.TEXTAFTER(Table2[[#This Row],[Kamp]],"- ")</f>
        <v>Sunds Seahawks</v>
      </c>
      <c r="D794">
        <v>44842</v>
      </c>
      <c r="E794">
        <v>35961</v>
      </c>
      <c r="F794">
        <v>20222023</v>
      </c>
      <c r="G794" t="s">
        <v>17</v>
      </c>
      <c r="H794" t="s">
        <v>668</v>
      </c>
      <c r="I794" t="s">
        <v>677</v>
      </c>
      <c r="J794">
        <v>3</v>
      </c>
      <c r="K794">
        <v>29502</v>
      </c>
      <c r="L794">
        <v>1</v>
      </c>
      <c r="M794" t="s">
        <v>630</v>
      </c>
      <c r="N794" t="s">
        <v>269</v>
      </c>
      <c r="O794" t="s">
        <v>231</v>
      </c>
      <c r="P794">
        <v>71</v>
      </c>
      <c r="Q794">
        <v>97</v>
      </c>
      <c r="R794">
        <f>SUMIFS(Table2[number],Table2[Event],"Goal",Table2[H/U],"HOME",Table2[GameID],Table2[[#This Row],[GameID]],Table2[GameTime],"&lt;="&amp;Table2[[#This Row],[GameTime]])</f>
        <v>1</v>
      </c>
      <c r="S794">
        <f>SUMIFS(Table2[number],Table2[Event],"Goal",Table2[H/U],"AWAY",Table2[GameID],Table2[[#This Row],[GameID]],Table2[GameTime],"&lt;="&amp;Table2[[#This Row],[GameTime]])</f>
        <v>10</v>
      </c>
      <c r="T794" t="str">
        <f>IF(Table2[[#This Row],[Event]]="Goal",Table2[[#This Row],[Hscore]]&amp;"-"&amp;Table2[[#This Row],[Uscore]],"")</f>
        <v>1-10</v>
      </c>
      <c r="U794">
        <v>2450</v>
      </c>
      <c r="V794" s="1">
        <f>Table2[[#This Row],[GameTime]]-(Table2[[#This Row],[period]]-1)*1200</f>
        <v>50</v>
      </c>
      <c r="W794" s="1">
        <f>ROUNDDOWN(Table2[[#This Row],[Time]]/60,0)</f>
        <v>0</v>
      </c>
      <c r="X794" s="1">
        <f>ROUNDDOWN((Table2[[#This Row],[Time]]/60-Table2[[#This Row],[Time2]])*60,0)</f>
        <v>50</v>
      </c>
      <c r="Y794" s="1" t="str">
        <f>IF(Table2[[#This Row],[Time2]]&lt;10,0&amp;Table2[[#This Row],[Time2]],Table2[[#This Row],[Time2]])</f>
        <v>00</v>
      </c>
      <c r="Z794" s="1">
        <f>IF(Table2[[#This Row],[Time3]]&lt;10,0&amp;Table2[[#This Row],[Time3]],Table2[[#This Row],[Time3]])</f>
        <v>50</v>
      </c>
      <c r="AA794" s="2" t="str">
        <f>Table2[[#This Row],[Time4]]&amp;":"&amp;Table2[[#This Row],[Time5]]</f>
        <v>00:50</v>
      </c>
      <c r="AB794" s="1" t="str" cm="1">
        <f t="array" ref="AB794">IFERROR(IF(Table2[[#This Row],[code]]="","",_xlfn.IFS(AND(Table2[[#This Row],[code]]&lt;400,Table2[[#This Row],[code]]&lt;&gt;""),2,Table2[[#This Row],[code]]&gt;500,4)),"")</f>
        <v/>
      </c>
      <c r="AC794" s="1" t="str">
        <f>IF(Table2[[#This Row],[Event]]="Penalty",Table2[[#This Row],[number]],IF(Table2[[#This Row],[Event]]="Time-Out",401,""))</f>
        <v/>
      </c>
      <c r="AD794" s="1">
        <f>ROW(A793)</f>
        <v>793</v>
      </c>
      <c r="AE794" s="1">
        <f>COUNTIFS(Table2[GameID],Table2[[#This Row],[GameID]],Table2[Column1],"&lt;="&amp;Table2[[#This Row],[Column1]])-1</f>
        <v>13</v>
      </c>
    </row>
    <row r="795" spans="1:31" x14ac:dyDescent="0.45">
      <c r="A795" t="s">
        <v>267</v>
      </c>
      <c r="B795" t="str">
        <f>_xlfn.TEXTBEFORE(Table2[[#This Row],[Kamp]]," - ")</f>
        <v>ÅFK</v>
      </c>
      <c r="C795" t="str">
        <f>_xlfn.TEXTAFTER(Table2[[#This Row],[Kamp]],"- ")</f>
        <v>Sunds Seahawks</v>
      </c>
      <c r="D795">
        <v>44842</v>
      </c>
      <c r="E795">
        <v>35961</v>
      </c>
      <c r="F795">
        <v>20222023</v>
      </c>
      <c r="G795" t="s">
        <v>17</v>
      </c>
      <c r="H795" t="s">
        <v>666</v>
      </c>
      <c r="I795" t="s">
        <v>678</v>
      </c>
      <c r="J795">
        <v>3</v>
      </c>
      <c r="K795">
        <v>29503</v>
      </c>
      <c r="L795">
        <v>1</v>
      </c>
      <c r="M795" t="s">
        <v>630</v>
      </c>
      <c r="N795" t="s">
        <v>236</v>
      </c>
      <c r="O795" t="s">
        <v>184</v>
      </c>
      <c r="P795">
        <v>31</v>
      </c>
      <c r="Q795">
        <v>9</v>
      </c>
      <c r="R795">
        <f>SUMIFS(Table2[number],Table2[Event],"Goal",Table2[H/U],"HOME",Table2[GameID],Table2[[#This Row],[GameID]],Table2[GameTime],"&lt;="&amp;Table2[[#This Row],[GameTime]])</f>
        <v>2</v>
      </c>
      <c r="S795">
        <f>SUMIFS(Table2[number],Table2[Event],"Goal",Table2[H/U],"AWAY",Table2[GameID],Table2[[#This Row],[GameID]],Table2[GameTime],"&lt;="&amp;Table2[[#This Row],[GameTime]])</f>
        <v>10</v>
      </c>
      <c r="T795" t="str">
        <f>IF(Table2[[#This Row],[Event]]="Goal",Table2[[#This Row],[Hscore]]&amp;"-"&amp;Table2[[#This Row],[Uscore]],"")</f>
        <v>2-10</v>
      </c>
      <c r="U795">
        <v>2671</v>
      </c>
      <c r="V795" s="1">
        <f>Table2[[#This Row],[GameTime]]-(Table2[[#This Row],[period]]-1)*1200</f>
        <v>271</v>
      </c>
      <c r="W795" s="1">
        <f>ROUNDDOWN(Table2[[#This Row],[Time]]/60,0)</f>
        <v>4</v>
      </c>
      <c r="X795" s="1">
        <f>ROUNDDOWN((Table2[[#This Row],[Time]]/60-Table2[[#This Row],[Time2]])*60,0)</f>
        <v>31</v>
      </c>
      <c r="Y795" s="1" t="str">
        <f>IF(Table2[[#This Row],[Time2]]&lt;10,0&amp;Table2[[#This Row],[Time2]],Table2[[#This Row],[Time2]])</f>
        <v>04</v>
      </c>
      <c r="Z795" s="1">
        <f>IF(Table2[[#This Row],[Time3]]&lt;10,0&amp;Table2[[#This Row],[Time3]],Table2[[#This Row],[Time3]])</f>
        <v>31</v>
      </c>
      <c r="AA795" s="2" t="str">
        <f>Table2[[#This Row],[Time4]]&amp;":"&amp;Table2[[#This Row],[Time5]]</f>
        <v>04:31</v>
      </c>
      <c r="AB795" s="1" t="str" cm="1">
        <f t="array" ref="AB795">IFERROR(IF(Table2[[#This Row],[code]]="","",_xlfn.IFS(AND(Table2[[#This Row],[code]]&lt;400,Table2[[#This Row],[code]]&lt;&gt;""),2,Table2[[#This Row],[code]]&gt;500,4)),"")</f>
        <v/>
      </c>
      <c r="AC795" s="1" t="str">
        <f>IF(Table2[[#This Row],[Event]]="Penalty",Table2[[#This Row],[number]],IF(Table2[[#This Row],[Event]]="Time-Out",401,""))</f>
        <v/>
      </c>
      <c r="AD795" s="1">
        <f>ROW(A794)</f>
        <v>794</v>
      </c>
      <c r="AE795" s="1">
        <f>COUNTIFS(Table2[GameID],Table2[[#This Row],[GameID]],Table2[Column1],"&lt;="&amp;Table2[[#This Row],[Column1]])-1</f>
        <v>14</v>
      </c>
    </row>
    <row r="796" spans="1:31" x14ac:dyDescent="0.45">
      <c r="A796" t="s">
        <v>267</v>
      </c>
      <c r="B796" t="str">
        <f>_xlfn.TEXTBEFORE(Table2[[#This Row],[Kamp]]," - ")</f>
        <v>ÅFK</v>
      </c>
      <c r="C796" t="str">
        <f>_xlfn.TEXTAFTER(Table2[[#This Row],[Kamp]],"- ")</f>
        <v>Sunds Seahawks</v>
      </c>
      <c r="D796">
        <v>44842</v>
      </c>
      <c r="E796">
        <v>35961</v>
      </c>
      <c r="F796">
        <v>20222023</v>
      </c>
      <c r="G796" t="s">
        <v>17</v>
      </c>
      <c r="H796" t="s">
        <v>668</v>
      </c>
      <c r="I796" t="s">
        <v>677</v>
      </c>
      <c r="J796">
        <v>3</v>
      </c>
      <c r="K796">
        <v>29502</v>
      </c>
      <c r="L796">
        <v>1</v>
      </c>
      <c r="M796" t="s">
        <v>630</v>
      </c>
      <c r="N796" t="s">
        <v>228</v>
      </c>
      <c r="O796" t="s">
        <v>269</v>
      </c>
      <c r="P796">
        <v>77</v>
      </c>
      <c r="Q796">
        <v>71</v>
      </c>
      <c r="R796">
        <f>SUMIFS(Table2[number],Table2[Event],"Goal",Table2[H/U],"HOME",Table2[GameID],Table2[[#This Row],[GameID]],Table2[GameTime],"&lt;="&amp;Table2[[#This Row],[GameTime]])</f>
        <v>2</v>
      </c>
      <c r="S796">
        <f>SUMIFS(Table2[number],Table2[Event],"Goal",Table2[H/U],"AWAY",Table2[GameID],Table2[[#This Row],[GameID]],Table2[GameTime],"&lt;="&amp;Table2[[#This Row],[GameTime]])</f>
        <v>11</v>
      </c>
      <c r="T796" t="str">
        <f>IF(Table2[[#This Row],[Event]]="Goal",Table2[[#This Row],[Hscore]]&amp;"-"&amp;Table2[[#This Row],[Uscore]],"")</f>
        <v>2-11</v>
      </c>
      <c r="U796">
        <v>2830</v>
      </c>
      <c r="V796" s="1">
        <f>Table2[[#This Row],[GameTime]]-(Table2[[#This Row],[period]]-1)*1200</f>
        <v>430</v>
      </c>
      <c r="W796" s="1">
        <f>ROUNDDOWN(Table2[[#This Row],[Time]]/60,0)</f>
        <v>7</v>
      </c>
      <c r="X796" s="1">
        <f>ROUNDDOWN((Table2[[#This Row],[Time]]/60-Table2[[#This Row],[Time2]])*60,0)</f>
        <v>10</v>
      </c>
      <c r="Y796" s="1" t="str">
        <f>IF(Table2[[#This Row],[Time2]]&lt;10,0&amp;Table2[[#This Row],[Time2]],Table2[[#This Row],[Time2]])</f>
        <v>07</v>
      </c>
      <c r="Z796" s="1">
        <f>IF(Table2[[#This Row],[Time3]]&lt;10,0&amp;Table2[[#This Row],[Time3]],Table2[[#This Row],[Time3]])</f>
        <v>10</v>
      </c>
      <c r="AA796" s="2" t="str">
        <f>Table2[[#This Row],[Time4]]&amp;":"&amp;Table2[[#This Row],[Time5]]</f>
        <v>07:10</v>
      </c>
      <c r="AB796" s="1" t="str" cm="1">
        <f t="array" ref="AB796">IFERROR(IF(Table2[[#This Row],[code]]="","",_xlfn.IFS(AND(Table2[[#This Row],[code]]&lt;400,Table2[[#This Row],[code]]&lt;&gt;""),2,Table2[[#This Row],[code]]&gt;500,4)),"")</f>
        <v/>
      </c>
      <c r="AC796" s="1" t="str">
        <f>IF(Table2[[#This Row],[Event]]="Penalty",Table2[[#This Row],[number]],IF(Table2[[#This Row],[Event]]="Time-Out",401,""))</f>
        <v/>
      </c>
      <c r="AD796" s="1">
        <f>ROW(A795)</f>
        <v>795</v>
      </c>
      <c r="AE796" s="1">
        <f>COUNTIFS(Table2[GameID],Table2[[#This Row],[GameID]],Table2[Column1],"&lt;="&amp;Table2[[#This Row],[Column1]])-1</f>
        <v>15</v>
      </c>
    </row>
    <row r="797" spans="1:31" x14ac:dyDescent="0.45">
      <c r="A797" t="s">
        <v>267</v>
      </c>
      <c r="B797" t="str">
        <f>_xlfn.TEXTBEFORE(Table2[[#This Row],[Kamp]]," - ")</f>
        <v>ÅFK</v>
      </c>
      <c r="C797" t="str">
        <f>_xlfn.TEXTAFTER(Table2[[#This Row],[Kamp]],"- ")</f>
        <v>Sunds Seahawks</v>
      </c>
      <c r="D797">
        <v>44842</v>
      </c>
      <c r="E797">
        <v>35961</v>
      </c>
      <c r="F797">
        <v>20222023</v>
      </c>
      <c r="G797" t="s">
        <v>17</v>
      </c>
      <c r="H797" t="s">
        <v>668</v>
      </c>
      <c r="I797" t="s">
        <v>677</v>
      </c>
      <c r="J797">
        <v>3</v>
      </c>
      <c r="K797">
        <v>29502</v>
      </c>
      <c r="L797">
        <v>1</v>
      </c>
      <c r="M797" t="s">
        <v>630</v>
      </c>
      <c r="N797" t="s">
        <v>231</v>
      </c>
      <c r="O797" t="s">
        <v>228</v>
      </c>
      <c r="P797">
        <v>97</v>
      </c>
      <c r="Q797">
        <v>77</v>
      </c>
      <c r="R797">
        <f>SUMIFS(Table2[number],Table2[Event],"Goal",Table2[H/U],"HOME",Table2[GameID],Table2[[#This Row],[GameID]],Table2[GameTime],"&lt;="&amp;Table2[[#This Row],[GameTime]])</f>
        <v>2</v>
      </c>
      <c r="S797">
        <f>SUMIFS(Table2[number],Table2[Event],"Goal",Table2[H/U],"AWAY",Table2[GameID],Table2[[#This Row],[GameID]],Table2[GameTime],"&lt;="&amp;Table2[[#This Row],[GameTime]])</f>
        <v>12</v>
      </c>
      <c r="T797" t="str">
        <f>IF(Table2[[#This Row],[Event]]="Goal",Table2[[#This Row],[Hscore]]&amp;"-"&amp;Table2[[#This Row],[Uscore]],"")</f>
        <v>2-12</v>
      </c>
      <c r="U797">
        <v>3014</v>
      </c>
      <c r="V797" s="1">
        <f>Table2[[#This Row],[GameTime]]-(Table2[[#This Row],[period]]-1)*1200</f>
        <v>614</v>
      </c>
      <c r="W797" s="1">
        <f>ROUNDDOWN(Table2[[#This Row],[Time]]/60,0)</f>
        <v>10</v>
      </c>
      <c r="X797" s="1">
        <f>ROUNDDOWN((Table2[[#This Row],[Time]]/60-Table2[[#This Row],[Time2]])*60,0)</f>
        <v>14</v>
      </c>
      <c r="Y797" s="1">
        <f>IF(Table2[[#This Row],[Time2]]&lt;10,0&amp;Table2[[#This Row],[Time2]],Table2[[#This Row],[Time2]])</f>
        <v>10</v>
      </c>
      <c r="Z797" s="1">
        <f>IF(Table2[[#This Row],[Time3]]&lt;10,0&amp;Table2[[#This Row],[Time3]],Table2[[#This Row],[Time3]])</f>
        <v>14</v>
      </c>
      <c r="AA797" s="2" t="str">
        <f>Table2[[#This Row],[Time4]]&amp;":"&amp;Table2[[#This Row],[Time5]]</f>
        <v>10:14</v>
      </c>
      <c r="AB797" s="1" t="str" cm="1">
        <f t="array" ref="AB797">IFERROR(IF(Table2[[#This Row],[code]]="","",_xlfn.IFS(AND(Table2[[#This Row],[code]]&lt;400,Table2[[#This Row],[code]]&lt;&gt;""),2,Table2[[#This Row],[code]]&gt;500,4)),"")</f>
        <v/>
      </c>
      <c r="AC797" s="1" t="str">
        <f>IF(Table2[[#This Row],[Event]]="Penalty",Table2[[#This Row],[number]],IF(Table2[[#This Row],[Event]]="Time-Out",401,""))</f>
        <v/>
      </c>
      <c r="AD797" s="1">
        <f>ROW(A796)</f>
        <v>796</v>
      </c>
      <c r="AE797" s="1">
        <f>COUNTIFS(Table2[GameID],Table2[[#This Row],[GameID]],Table2[Column1],"&lt;="&amp;Table2[[#This Row],[Column1]])-1</f>
        <v>16</v>
      </c>
    </row>
    <row r="798" spans="1:31" x14ac:dyDescent="0.45">
      <c r="A798" t="s">
        <v>267</v>
      </c>
      <c r="B798" t="str">
        <f>_xlfn.TEXTBEFORE(Table2[[#This Row],[Kamp]]," - ")</f>
        <v>ÅFK</v>
      </c>
      <c r="C798" t="str">
        <f>_xlfn.TEXTAFTER(Table2[[#This Row],[Kamp]],"- ")</f>
        <v>Sunds Seahawks</v>
      </c>
      <c r="D798">
        <v>44842</v>
      </c>
      <c r="E798">
        <v>35961</v>
      </c>
      <c r="F798">
        <v>20222023</v>
      </c>
      <c r="G798" t="s">
        <v>17</v>
      </c>
      <c r="H798" t="s">
        <v>666</v>
      </c>
      <c r="I798" t="s">
        <v>678</v>
      </c>
      <c r="J798">
        <v>3</v>
      </c>
      <c r="K798">
        <v>29503</v>
      </c>
      <c r="L798">
        <v>207</v>
      </c>
      <c r="M798" t="s">
        <v>631</v>
      </c>
      <c r="N798" t="s">
        <v>184</v>
      </c>
      <c r="O798" t="s">
        <v>634</v>
      </c>
      <c r="P798">
        <v>9</v>
      </c>
      <c r="Q798" t="s">
        <v>634</v>
      </c>
      <c r="R798">
        <f>SUMIFS(Table2[number],Table2[Event],"Goal",Table2[H/U],"HOME",Table2[GameID],Table2[[#This Row],[GameID]],Table2[GameTime],"&lt;="&amp;Table2[[#This Row],[GameTime]])</f>
        <v>2</v>
      </c>
      <c r="S798">
        <f>SUMIFS(Table2[number],Table2[Event],"Goal",Table2[H/U],"AWAY",Table2[GameID],Table2[[#This Row],[GameID]],Table2[GameTime],"&lt;="&amp;Table2[[#This Row],[GameTime]])</f>
        <v>12</v>
      </c>
      <c r="T798" t="str">
        <f>IF(Table2[[#This Row],[Event]]="Goal",Table2[[#This Row],[Hscore]]&amp;"-"&amp;Table2[[#This Row],[Uscore]],"")</f>
        <v/>
      </c>
      <c r="U798">
        <v>3332</v>
      </c>
      <c r="V798" s="1">
        <f>Table2[[#This Row],[GameTime]]-(Table2[[#This Row],[period]]-1)*1200</f>
        <v>932</v>
      </c>
      <c r="W798" s="1">
        <f>ROUNDDOWN(Table2[[#This Row],[Time]]/60,0)</f>
        <v>15</v>
      </c>
      <c r="X798" s="1">
        <f>ROUNDDOWN((Table2[[#This Row],[Time]]/60-Table2[[#This Row],[Time2]])*60,0)</f>
        <v>32</v>
      </c>
      <c r="Y798" s="1">
        <f>IF(Table2[[#This Row],[Time2]]&lt;10,0&amp;Table2[[#This Row],[Time2]],Table2[[#This Row],[Time2]])</f>
        <v>15</v>
      </c>
      <c r="Z798" s="1">
        <f>IF(Table2[[#This Row],[Time3]]&lt;10,0&amp;Table2[[#This Row],[Time3]],Table2[[#This Row],[Time3]])</f>
        <v>32</v>
      </c>
      <c r="AA798" s="2" t="str">
        <f>Table2[[#This Row],[Time4]]&amp;":"&amp;Table2[[#This Row],[Time5]]</f>
        <v>15:32</v>
      </c>
      <c r="AB798" s="1" cm="1">
        <f t="array" ref="AB798">IFERROR(IF(Table2[[#This Row],[code]]="","",_xlfn.IFS(AND(Table2[[#This Row],[code]]&lt;400,Table2[[#This Row],[code]]&lt;&gt;""),2,Table2[[#This Row],[code]]&gt;500,4)),"")</f>
        <v>2</v>
      </c>
      <c r="AC798" s="1">
        <f>IF(Table2[[#This Row],[Event]]="Penalty",Table2[[#This Row],[number]],IF(Table2[[#This Row],[Event]]="Time-Out",401,""))</f>
        <v>207</v>
      </c>
      <c r="AD798" s="1">
        <f>ROW(A797)</f>
        <v>797</v>
      </c>
      <c r="AE798" s="1">
        <f>COUNTIFS(Table2[GameID],Table2[[#This Row],[GameID]],Table2[Column1],"&lt;="&amp;Table2[[#This Row],[Column1]])-1</f>
        <v>17</v>
      </c>
    </row>
    <row r="799" spans="1:31" x14ac:dyDescent="0.45">
      <c r="A799" t="s">
        <v>267</v>
      </c>
      <c r="B799" t="str">
        <f>_xlfn.TEXTBEFORE(Table2[[#This Row],[Kamp]]," - ")</f>
        <v>ÅFK</v>
      </c>
      <c r="C799" t="str">
        <f>_xlfn.TEXTAFTER(Table2[[#This Row],[Kamp]],"- ")</f>
        <v>Sunds Seahawks</v>
      </c>
      <c r="D799">
        <v>44842</v>
      </c>
      <c r="E799">
        <v>35961</v>
      </c>
      <c r="F799">
        <v>20222023</v>
      </c>
      <c r="G799" t="s">
        <v>17</v>
      </c>
      <c r="H799" t="s">
        <v>668</v>
      </c>
      <c r="I799" t="s">
        <v>677</v>
      </c>
      <c r="J799">
        <v>3</v>
      </c>
      <c r="K799">
        <v>29502</v>
      </c>
      <c r="L799">
        <v>504</v>
      </c>
      <c r="M799" t="s">
        <v>631</v>
      </c>
      <c r="N799" t="s">
        <v>224</v>
      </c>
      <c r="O799" t="s">
        <v>634</v>
      </c>
      <c r="P799">
        <v>72</v>
      </c>
      <c r="Q799" t="s">
        <v>634</v>
      </c>
      <c r="R799">
        <f>SUMIFS(Table2[number],Table2[Event],"Goal",Table2[H/U],"HOME",Table2[GameID],Table2[[#This Row],[GameID]],Table2[GameTime],"&lt;="&amp;Table2[[#This Row],[GameTime]])</f>
        <v>2</v>
      </c>
      <c r="S799">
        <f>SUMIFS(Table2[number],Table2[Event],"Goal",Table2[H/U],"AWAY",Table2[GameID],Table2[[#This Row],[GameID]],Table2[GameTime],"&lt;="&amp;Table2[[#This Row],[GameTime]])</f>
        <v>12</v>
      </c>
      <c r="T799" t="str">
        <f>IF(Table2[[#This Row],[Event]]="Goal",Table2[[#This Row],[Hscore]]&amp;"-"&amp;Table2[[#This Row],[Uscore]],"")</f>
        <v/>
      </c>
      <c r="U799">
        <v>3524</v>
      </c>
      <c r="V799" s="1">
        <f>Table2[[#This Row],[GameTime]]-(Table2[[#This Row],[period]]-1)*1200</f>
        <v>1124</v>
      </c>
      <c r="W799" s="1">
        <f>ROUNDDOWN(Table2[[#This Row],[Time]]/60,0)</f>
        <v>18</v>
      </c>
      <c r="X799" s="1">
        <f>ROUNDDOWN((Table2[[#This Row],[Time]]/60-Table2[[#This Row],[Time2]])*60,0)</f>
        <v>44</v>
      </c>
      <c r="Y799" s="1">
        <f>IF(Table2[[#This Row],[Time2]]&lt;10,0&amp;Table2[[#This Row],[Time2]],Table2[[#This Row],[Time2]])</f>
        <v>18</v>
      </c>
      <c r="Z799" s="1">
        <f>IF(Table2[[#This Row],[Time3]]&lt;10,0&amp;Table2[[#This Row],[Time3]],Table2[[#This Row],[Time3]])</f>
        <v>44</v>
      </c>
      <c r="AA799" s="2" t="str">
        <f>Table2[[#This Row],[Time4]]&amp;":"&amp;Table2[[#This Row],[Time5]]</f>
        <v>18:44</v>
      </c>
      <c r="AB799" s="1" cm="1">
        <f t="array" ref="AB799">IFERROR(IF(Table2[[#This Row],[code]]="","",_xlfn.IFS(AND(Table2[[#This Row],[code]]&lt;400,Table2[[#This Row],[code]]&lt;&gt;""),2,Table2[[#This Row],[code]]&gt;500,4)),"")</f>
        <v>4</v>
      </c>
      <c r="AC799" s="1">
        <f>IF(Table2[[#This Row],[Event]]="Penalty",Table2[[#This Row],[number]],IF(Table2[[#This Row],[Event]]="Time-Out",401,""))</f>
        <v>504</v>
      </c>
      <c r="AD799" s="1">
        <f>ROW(A798)</f>
        <v>798</v>
      </c>
      <c r="AE799" s="1">
        <f>COUNTIFS(Table2[GameID],Table2[[#This Row],[GameID]],Table2[Column1],"&lt;="&amp;Table2[[#This Row],[Column1]])-1</f>
        <v>18</v>
      </c>
    </row>
    <row r="800" spans="1:31" x14ac:dyDescent="0.45">
      <c r="A800" t="s">
        <v>267</v>
      </c>
      <c r="B800" t="str">
        <f>_xlfn.TEXTBEFORE(Table2[[#This Row],[Kamp]]," - ")</f>
        <v>ÅFK</v>
      </c>
      <c r="C800" t="str">
        <f>_xlfn.TEXTAFTER(Table2[[#This Row],[Kamp]],"- ")</f>
        <v>Sunds Seahawks</v>
      </c>
      <c r="D800">
        <v>44842</v>
      </c>
      <c r="E800">
        <v>35961</v>
      </c>
      <c r="F800">
        <v>20222023</v>
      </c>
      <c r="G800" t="s">
        <v>17</v>
      </c>
      <c r="H800" t="s">
        <v>668</v>
      </c>
      <c r="I800" t="s">
        <v>677</v>
      </c>
      <c r="J800">
        <v>3</v>
      </c>
      <c r="K800">
        <v>29502</v>
      </c>
      <c r="L800">
        <v>302</v>
      </c>
      <c r="M800" t="s">
        <v>631</v>
      </c>
      <c r="N800" t="s">
        <v>224</v>
      </c>
      <c r="O800" t="s">
        <v>634</v>
      </c>
      <c r="P800">
        <v>72</v>
      </c>
      <c r="Q800" t="s">
        <v>634</v>
      </c>
      <c r="R800">
        <f>SUMIFS(Table2[number],Table2[Event],"Goal",Table2[H/U],"HOME",Table2[GameID],Table2[[#This Row],[GameID]],Table2[GameTime],"&lt;="&amp;Table2[[#This Row],[GameTime]])</f>
        <v>2</v>
      </c>
      <c r="S800">
        <f>SUMIFS(Table2[number],Table2[Event],"Goal",Table2[H/U],"AWAY",Table2[GameID],Table2[[#This Row],[GameID]],Table2[GameTime],"&lt;="&amp;Table2[[#This Row],[GameTime]])</f>
        <v>12</v>
      </c>
      <c r="T800" t="str">
        <f>IF(Table2[[#This Row],[Event]]="Goal",Table2[[#This Row],[Hscore]]&amp;"-"&amp;Table2[[#This Row],[Uscore]],"")</f>
        <v/>
      </c>
      <c r="U800">
        <v>3524</v>
      </c>
      <c r="V800" s="1">
        <f>Table2[[#This Row],[GameTime]]-(Table2[[#This Row],[period]]-1)*1200</f>
        <v>1124</v>
      </c>
      <c r="W800" s="1">
        <f>ROUNDDOWN(Table2[[#This Row],[Time]]/60,0)</f>
        <v>18</v>
      </c>
      <c r="X800" s="1">
        <f>ROUNDDOWN((Table2[[#This Row],[Time]]/60-Table2[[#This Row],[Time2]])*60,0)</f>
        <v>44</v>
      </c>
      <c r="Y800" s="1">
        <f>IF(Table2[[#This Row],[Time2]]&lt;10,0&amp;Table2[[#This Row],[Time2]],Table2[[#This Row],[Time2]])</f>
        <v>18</v>
      </c>
      <c r="Z800" s="1">
        <f>IF(Table2[[#This Row],[Time3]]&lt;10,0&amp;Table2[[#This Row],[Time3]],Table2[[#This Row],[Time3]])</f>
        <v>44</v>
      </c>
      <c r="AA800" s="2" t="str">
        <f>Table2[[#This Row],[Time4]]&amp;":"&amp;Table2[[#This Row],[Time5]]</f>
        <v>18:44</v>
      </c>
      <c r="AB800" s="1" cm="1">
        <f t="array" ref="AB800">IFERROR(IF(Table2[[#This Row],[code]]="","",_xlfn.IFS(AND(Table2[[#This Row],[code]]&lt;400,Table2[[#This Row],[code]]&lt;&gt;""),2,Table2[[#This Row],[code]]&gt;500,4)),"")</f>
        <v>2</v>
      </c>
      <c r="AC800" s="1">
        <f>IF(Table2[[#This Row],[Event]]="Penalty",Table2[[#This Row],[number]],IF(Table2[[#This Row],[Event]]="Time-Out",401,""))</f>
        <v>302</v>
      </c>
      <c r="AD800" s="1">
        <f>ROW(A799)</f>
        <v>799</v>
      </c>
      <c r="AE800" s="1">
        <f>COUNTIFS(Table2[GameID],Table2[[#This Row],[GameID]],Table2[Column1],"&lt;="&amp;Table2[[#This Row],[Column1]])-1</f>
        <v>19</v>
      </c>
    </row>
    <row r="801" spans="1:31" x14ac:dyDescent="0.45">
      <c r="A801" t="s">
        <v>267</v>
      </c>
      <c r="B801" t="str">
        <f>_xlfn.TEXTBEFORE(Table2[[#This Row],[Kamp]]," - ")</f>
        <v>ÅFK</v>
      </c>
      <c r="C801" t="str">
        <f>_xlfn.TEXTAFTER(Table2[[#This Row],[Kamp]],"- ")</f>
        <v>Sunds Seahawks</v>
      </c>
      <c r="D801">
        <v>44842</v>
      </c>
      <c r="E801">
        <v>35961</v>
      </c>
      <c r="F801">
        <v>20222023</v>
      </c>
      <c r="G801" t="s">
        <v>17</v>
      </c>
      <c r="H801" t="s">
        <v>666</v>
      </c>
      <c r="I801" t="s">
        <v>678</v>
      </c>
      <c r="J801">
        <v>3</v>
      </c>
      <c r="K801">
        <v>29503</v>
      </c>
      <c r="L801">
        <v>504</v>
      </c>
      <c r="M801" t="s">
        <v>631</v>
      </c>
      <c r="N801" t="s">
        <v>236</v>
      </c>
      <c r="O801" t="s">
        <v>634</v>
      </c>
      <c r="P801">
        <v>31</v>
      </c>
      <c r="Q801" t="s">
        <v>634</v>
      </c>
      <c r="R801">
        <f>SUMIFS(Table2[number],Table2[Event],"Goal",Table2[H/U],"HOME",Table2[GameID],Table2[[#This Row],[GameID]],Table2[GameTime],"&lt;="&amp;Table2[[#This Row],[GameTime]])</f>
        <v>2</v>
      </c>
      <c r="S801">
        <f>SUMIFS(Table2[number],Table2[Event],"Goal",Table2[H/U],"AWAY",Table2[GameID],Table2[[#This Row],[GameID]],Table2[GameTime],"&lt;="&amp;Table2[[#This Row],[GameTime]])</f>
        <v>12</v>
      </c>
      <c r="T801" t="str">
        <f>IF(Table2[[#This Row],[Event]]="Goal",Table2[[#This Row],[Hscore]]&amp;"-"&amp;Table2[[#This Row],[Uscore]],"")</f>
        <v/>
      </c>
      <c r="U801">
        <v>3524</v>
      </c>
      <c r="V801" s="1">
        <f>Table2[[#This Row],[GameTime]]-(Table2[[#This Row],[period]]-1)*1200</f>
        <v>1124</v>
      </c>
      <c r="W801" s="1">
        <f>ROUNDDOWN(Table2[[#This Row],[Time]]/60,0)</f>
        <v>18</v>
      </c>
      <c r="X801" s="1">
        <f>ROUNDDOWN((Table2[[#This Row],[Time]]/60-Table2[[#This Row],[Time2]])*60,0)</f>
        <v>44</v>
      </c>
      <c r="Y801" s="1">
        <f>IF(Table2[[#This Row],[Time2]]&lt;10,0&amp;Table2[[#This Row],[Time2]],Table2[[#This Row],[Time2]])</f>
        <v>18</v>
      </c>
      <c r="Z801" s="1">
        <f>IF(Table2[[#This Row],[Time3]]&lt;10,0&amp;Table2[[#This Row],[Time3]],Table2[[#This Row],[Time3]])</f>
        <v>44</v>
      </c>
      <c r="AA801" s="2" t="str">
        <f>Table2[[#This Row],[Time4]]&amp;":"&amp;Table2[[#This Row],[Time5]]</f>
        <v>18:44</v>
      </c>
      <c r="AB801" s="1" cm="1">
        <f t="array" ref="AB801">IFERROR(IF(Table2[[#This Row],[code]]="","",_xlfn.IFS(AND(Table2[[#This Row],[code]]&lt;400,Table2[[#This Row],[code]]&lt;&gt;""),2,Table2[[#This Row],[code]]&gt;500,4)),"")</f>
        <v>4</v>
      </c>
      <c r="AC801" s="1">
        <f>IF(Table2[[#This Row],[Event]]="Penalty",Table2[[#This Row],[number]],IF(Table2[[#This Row],[Event]]="Time-Out",401,""))</f>
        <v>504</v>
      </c>
      <c r="AD801" s="1">
        <f>ROW(A800)</f>
        <v>800</v>
      </c>
      <c r="AE801" s="1">
        <f>COUNTIFS(Table2[GameID],Table2[[#This Row],[GameID]],Table2[Column1],"&lt;="&amp;Table2[[#This Row],[Column1]])-1</f>
        <v>20</v>
      </c>
    </row>
    <row r="802" spans="1:31" x14ac:dyDescent="0.45">
      <c r="A802" t="s">
        <v>267</v>
      </c>
      <c r="B802" t="str">
        <f>_xlfn.TEXTBEFORE(Table2[[#This Row],[Kamp]]," - ")</f>
        <v>ÅFK</v>
      </c>
      <c r="C802" t="str">
        <f>_xlfn.TEXTAFTER(Table2[[#This Row],[Kamp]],"- ")</f>
        <v>Sunds Seahawks</v>
      </c>
      <c r="D802">
        <v>44842</v>
      </c>
      <c r="E802">
        <v>35961</v>
      </c>
      <c r="F802">
        <v>20222023</v>
      </c>
      <c r="G802" t="s">
        <v>17</v>
      </c>
      <c r="H802" t="s">
        <v>666</v>
      </c>
      <c r="I802" t="s">
        <v>678</v>
      </c>
      <c r="J802">
        <v>3</v>
      </c>
      <c r="K802">
        <v>29503</v>
      </c>
      <c r="L802">
        <v>302</v>
      </c>
      <c r="M802" t="s">
        <v>631</v>
      </c>
      <c r="N802" t="s">
        <v>236</v>
      </c>
      <c r="O802" t="s">
        <v>634</v>
      </c>
      <c r="P802">
        <v>31</v>
      </c>
      <c r="Q802" t="s">
        <v>634</v>
      </c>
      <c r="R802">
        <f>SUMIFS(Table2[number],Table2[Event],"Goal",Table2[H/U],"HOME",Table2[GameID],Table2[[#This Row],[GameID]],Table2[GameTime],"&lt;="&amp;Table2[[#This Row],[GameTime]])</f>
        <v>2</v>
      </c>
      <c r="S802">
        <f>SUMIFS(Table2[number],Table2[Event],"Goal",Table2[H/U],"AWAY",Table2[GameID],Table2[[#This Row],[GameID]],Table2[GameTime],"&lt;="&amp;Table2[[#This Row],[GameTime]])</f>
        <v>12</v>
      </c>
      <c r="T802" t="str">
        <f>IF(Table2[[#This Row],[Event]]="Goal",Table2[[#This Row],[Hscore]]&amp;"-"&amp;Table2[[#This Row],[Uscore]],"")</f>
        <v/>
      </c>
      <c r="U802">
        <v>3524</v>
      </c>
      <c r="V802" s="1">
        <f>Table2[[#This Row],[GameTime]]-(Table2[[#This Row],[period]]-1)*1200</f>
        <v>1124</v>
      </c>
      <c r="W802" s="1">
        <f>ROUNDDOWN(Table2[[#This Row],[Time]]/60,0)</f>
        <v>18</v>
      </c>
      <c r="X802" s="1">
        <f>ROUNDDOWN((Table2[[#This Row],[Time]]/60-Table2[[#This Row],[Time2]])*60,0)</f>
        <v>44</v>
      </c>
      <c r="Y802" s="1">
        <f>IF(Table2[[#This Row],[Time2]]&lt;10,0&amp;Table2[[#This Row],[Time2]],Table2[[#This Row],[Time2]])</f>
        <v>18</v>
      </c>
      <c r="Z802" s="1">
        <f>IF(Table2[[#This Row],[Time3]]&lt;10,0&amp;Table2[[#This Row],[Time3]],Table2[[#This Row],[Time3]])</f>
        <v>44</v>
      </c>
      <c r="AA802" s="2" t="str">
        <f>Table2[[#This Row],[Time4]]&amp;":"&amp;Table2[[#This Row],[Time5]]</f>
        <v>18:44</v>
      </c>
      <c r="AB802" s="1" cm="1">
        <f t="array" ref="AB802">IFERROR(IF(Table2[[#This Row],[code]]="","",_xlfn.IFS(AND(Table2[[#This Row],[code]]&lt;400,Table2[[#This Row],[code]]&lt;&gt;""),2,Table2[[#This Row],[code]]&gt;500,4)),"")</f>
        <v>2</v>
      </c>
      <c r="AC802" s="1">
        <f>IF(Table2[[#This Row],[Event]]="Penalty",Table2[[#This Row],[number]],IF(Table2[[#This Row],[Event]]="Time-Out",401,""))</f>
        <v>302</v>
      </c>
      <c r="AD802" s="1">
        <f>ROW(A801)</f>
        <v>801</v>
      </c>
      <c r="AE802" s="1">
        <f>COUNTIFS(Table2[GameID],Table2[[#This Row],[GameID]],Table2[Column1],"&lt;="&amp;Table2[[#This Row],[Column1]])-1</f>
        <v>21</v>
      </c>
    </row>
    <row r="803" spans="1:31" x14ac:dyDescent="0.45">
      <c r="A803" t="s">
        <v>267</v>
      </c>
      <c r="B803" t="str">
        <f>_xlfn.TEXTBEFORE(Table2[[#This Row],[Kamp]]," - ")</f>
        <v>ÅFK</v>
      </c>
      <c r="C803" t="str">
        <f>_xlfn.TEXTAFTER(Table2[[#This Row],[Kamp]],"- ")</f>
        <v>Sunds Seahawks</v>
      </c>
      <c r="D803">
        <v>44842</v>
      </c>
      <c r="E803">
        <v>35961</v>
      </c>
      <c r="F803">
        <v>20222023</v>
      </c>
      <c r="G803" t="s">
        <v>17</v>
      </c>
      <c r="H803" t="s">
        <v>666</v>
      </c>
      <c r="I803" t="s">
        <v>678</v>
      </c>
      <c r="J803">
        <v>3</v>
      </c>
      <c r="K803">
        <v>29503</v>
      </c>
      <c r="L803">
        <v>207</v>
      </c>
      <c r="M803" t="s">
        <v>631</v>
      </c>
      <c r="N803" t="s">
        <v>184</v>
      </c>
      <c r="O803" t="s">
        <v>634</v>
      </c>
      <c r="P803">
        <v>9</v>
      </c>
      <c r="Q803" t="s">
        <v>634</v>
      </c>
      <c r="R803">
        <f>SUMIFS(Table2[number],Table2[Event],"Goal",Table2[H/U],"HOME",Table2[GameID],Table2[[#This Row],[GameID]],Table2[GameTime],"&lt;="&amp;Table2[[#This Row],[GameTime]])</f>
        <v>2</v>
      </c>
      <c r="S803">
        <f>SUMIFS(Table2[number],Table2[Event],"Goal",Table2[H/U],"AWAY",Table2[GameID],Table2[[#This Row],[GameID]],Table2[GameTime],"&lt;="&amp;Table2[[#This Row],[GameTime]])</f>
        <v>12</v>
      </c>
      <c r="T803" t="str">
        <f>IF(Table2[[#This Row],[Event]]="Goal",Table2[[#This Row],[Hscore]]&amp;"-"&amp;Table2[[#This Row],[Uscore]],"")</f>
        <v/>
      </c>
      <c r="U803">
        <v>3524</v>
      </c>
      <c r="V803" s="1">
        <f>Table2[[#This Row],[GameTime]]-(Table2[[#This Row],[period]]-1)*1200</f>
        <v>1124</v>
      </c>
      <c r="W803" s="1">
        <f>ROUNDDOWN(Table2[[#This Row],[Time]]/60,0)</f>
        <v>18</v>
      </c>
      <c r="X803" s="1">
        <f>ROUNDDOWN((Table2[[#This Row],[Time]]/60-Table2[[#This Row],[Time2]])*60,0)</f>
        <v>44</v>
      </c>
      <c r="Y803" s="1">
        <f>IF(Table2[[#This Row],[Time2]]&lt;10,0&amp;Table2[[#This Row],[Time2]],Table2[[#This Row],[Time2]])</f>
        <v>18</v>
      </c>
      <c r="Z803" s="1">
        <f>IF(Table2[[#This Row],[Time3]]&lt;10,0&amp;Table2[[#This Row],[Time3]],Table2[[#This Row],[Time3]])</f>
        <v>44</v>
      </c>
      <c r="AA803" s="2" t="str">
        <f>Table2[[#This Row],[Time4]]&amp;":"&amp;Table2[[#This Row],[Time5]]</f>
        <v>18:44</v>
      </c>
      <c r="AB803" s="1" cm="1">
        <f t="array" ref="AB803">IFERROR(IF(Table2[[#This Row],[code]]="","",_xlfn.IFS(AND(Table2[[#This Row],[code]]&lt;400,Table2[[#This Row],[code]]&lt;&gt;""),2,Table2[[#This Row],[code]]&gt;500,4)),"")</f>
        <v>2</v>
      </c>
      <c r="AC803" s="1">
        <f>IF(Table2[[#This Row],[Event]]="Penalty",Table2[[#This Row],[number]],IF(Table2[[#This Row],[Event]]="Time-Out",401,""))</f>
        <v>207</v>
      </c>
      <c r="AD803" s="1">
        <f>ROW(A802)</f>
        <v>802</v>
      </c>
      <c r="AE803" s="1">
        <f>COUNTIFS(Table2[GameID],Table2[[#This Row],[GameID]],Table2[Column1],"&lt;="&amp;Table2[[#This Row],[Column1]])-1</f>
        <v>22</v>
      </c>
    </row>
    <row r="804" spans="1:31" x14ac:dyDescent="0.45">
      <c r="A804" t="s">
        <v>259</v>
      </c>
      <c r="B804" t="str">
        <f>_xlfn.TEXTBEFORE(Table2[[#This Row],[Kamp]]," - ")</f>
        <v>BFC Vendsyssel</v>
      </c>
      <c r="C804" t="str">
        <f>_xlfn.TEXTAFTER(Table2[[#This Row],[Kamp]],"- ")</f>
        <v>Blackhawks</v>
      </c>
      <c r="D804">
        <v>44842</v>
      </c>
      <c r="E804">
        <v>35963</v>
      </c>
      <c r="F804">
        <v>20222023</v>
      </c>
      <c r="G804" t="s">
        <v>17</v>
      </c>
      <c r="H804" t="s">
        <v>661</v>
      </c>
      <c r="I804" t="s">
        <v>677</v>
      </c>
      <c r="J804">
        <v>1</v>
      </c>
      <c r="K804">
        <v>29505</v>
      </c>
      <c r="L804">
        <v>1</v>
      </c>
      <c r="M804" t="s">
        <v>630</v>
      </c>
      <c r="N804" t="s">
        <v>147</v>
      </c>
      <c r="O804" t="s">
        <v>265</v>
      </c>
      <c r="P804">
        <v>92</v>
      </c>
      <c r="Q804">
        <v>14</v>
      </c>
      <c r="R804">
        <f>SUMIFS(Table2[number],Table2[Event],"Goal",Table2[H/U],"HOME",Table2[GameID],Table2[[#This Row],[GameID]],Table2[GameTime],"&lt;="&amp;Table2[[#This Row],[GameTime]])</f>
        <v>0</v>
      </c>
      <c r="S804">
        <f>SUMIFS(Table2[number],Table2[Event],"Goal",Table2[H/U],"AWAY",Table2[GameID],Table2[[#This Row],[GameID]],Table2[GameTime],"&lt;="&amp;Table2[[#This Row],[GameTime]])</f>
        <v>1</v>
      </c>
      <c r="T804" t="str">
        <f>IF(Table2[[#This Row],[Event]]="Goal",Table2[[#This Row],[Hscore]]&amp;"-"&amp;Table2[[#This Row],[Uscore]],"")</f>
        <v>0-1</v>
      </c>
      <c r="U804">
        <v>588</v>
      </c>
      <c r="V804" s="1">
        <f>Table2[[#This Row],[GameTime]]-(Table2[[#This Row],[period]]-1)*1200</f>
        <v>588</v>
      </c>
      <c r="W804" s="1">
        <f>ROUNDDOWN(Table2[[#This Row],[Time]]/60,0)</f>
        <v>9</v>
      </c>
      <c r="X804" s="1">
        <f>ROUNDDOWN((Table2[[#This Row],[Time]]/60-Table2[[#This Row],[Time2]])*60,0)</f>
        <v>48</v>
      </c>
      <c r="Y804" s="1" t="str">
        <f>IF(Table2[[#This Row],[Time2]]&lt;10,0&amp;Table2[[#This Row],[Time2]],Table2[[#This Row],[Time2]])</f>
        <v>09</v>
      </c>
      <c r="Z804" s="1">
        <f>IF(Table2[[#This Row],[Time3]]&lt;10,0&amp;Table2[[#This Row],[Time3]],Table2[[#This Row],[Time3]])</f>
        <v>48</v>
      </c>
      <c r="AA804" s="2" t="str">
        <f>Table2[[#This Row],[Time4]]&amp;":"&amp;Table2[[#This Row],[Time5]]</f>
        <v>09:48</v>
      </c>
      <c r="AB804" s="1" t="str" cm="1">
        <f t="array" ref="AB804">IFERROR(IF(Table2[[#This Row],[code]]="","",_xlfn.IFS(AND(Table2[[#This Row],[code]]&lt;400,Table2[[#This Row],[code]]&lt;&gt;""),2,Table2[[#This Row],[code]]&gt;500,4)),"")</f>
        <v/>
      </c>
      <c r="AC804" s="1" t="str">
        <f>IF(Table2[[#This Row],[Event]]="Penalty",Table2[[#This Row],[number]],IF(Table2[[#This Row],[Event]]="Time-Out",401,""))</f>
        <v/>
      </c>
      <c r="AD804" s="1">
        <f>ROW(A803)</f>
        <v>803</v>
      </c>
      <c r="AE804" s="1">
        <f>COUNTIFS(Table2[GameID],Table2[[#This Row],[GameID]],Table2[Column1],"&lt;="&amp;Table2[[#This Row],[Column1]])-1</f>
        <v>0</v>
      </c>
    </row>
    <row r="805" spans="1:31" x14ac:dyDescent="0.45">
      <c r="A805" t="s">
        <v>259</v>
      </c>
      <c r="B805" t="str">
        <f>_xlfn.TEXTBEFORE(Table2[[#This Row],[Kamp]]," - ")</f>
        <v>BFC Vendsyssel</v>
      </c>
      <c r="C805" t="str">
        <f>_xlfn.TEXTAFTER(Table2[[#This Row],[Kamp]],"- ")</f>
        <v>Blackhawks</v>
      </c>
      <c r="D805">
        <v>44842</v>
      </c>
      <c r="E805">
        <v>35963</v>
      </c>
      <c r="F805">
        <v>20222023</v>
      </c>
      <c r="G805" t="s">
        <v>17</v>
      </c>
      <c r="H805" t="s">
        <v>664</v>
      </c>
      <c r="I805" t="s">
        <v>678</v>
      </c>
      <c r="J805">
        <v>1</v>
      </c>
      <c r="K805">
        <v>29506</v>
      </c>
      <c r="L805">
        <v>207</v>
      </c>
      <c r="M805" t="s">
        <v>631</v>
      </c>
      <c r="N805" t="s">
        <v>203</v>
      </c>
      <c r="O805" t="s">
        <v>634</v>
      </c>
      <c r="P805">
        <v>44</v>
      </c>
      <c r="Q805" t="s">
        <v>634</v>
      </c>
      <c r="R805">
        <f>SUMIFS(Table2[number],Table2[Event],"Goal",Table2[H/U],"HOME",Table2[GameID],Table2[[#This Row],[GameID]],Table2[GameTime],"&lt;="&amp;Table2[[#This Row],[GameTime]])</f>
        <v>0</v>
      </c>
      <c r="S805">
        <f>SUMIFS(Table2[number],Table2[Event],"Goal",Table2[H/U],"AWAY",Table2[GameID],Table2[[#This Row],[GameID]],Table2[GameTime],"&lt;="&amp;Table2[[#This Row],[GameTime]])</f>
        <v>1</v>
      </c>
      <c r="T805" t="str">
        <f>IF(Table2[[#This Row],[Event]]="Goal",Table2[[#This Row],[Hscore]]&amp;"-"&amp;Table2[[#This Row],[Uscore]],"")</f>
        <v/>
      </c>
      <c r="U805">
        <v>605</v>
      </c>
      <c r="V805" s="1">
        <f>Table2[[#This Row],[GameTime]]-(Table2[[#This Row],[period]]-1)*1200</f>
        <v>605</v>
      </c>
      <c r="W805" s="1">
        <f>ROUNDDOWN(Table2[[#This Row],[Time]]/60,0)</f>
        <v>10</v>
      </c>
      <c r="X805" s="1">
        <f>ROUNDDOWN((Table2[[#This Row],[Time]]/60-Table2[[#This Row],[Time2]])*60,0)</f>
        <v>5</v>
      </c>
      <c r="Y805" s="1">
        <f>IF(Table2[[#This Row],[Time2]]&lt;10,0&amp;Table2[[#This Row],[Time2]],Table2[[#This Row],[Time2]])</f>
        <v>10</v>
      </c>
      <c r="Z805" s="1" t="str">
        <f>IF(Table2[[#This Row],[Time3]]&lt;10,0&amp;Table2[[#This Row],[Time3]],Table2[[#This Row],[Time3]])</f>
        <v>05</v>
      </c>
      <c r="AA805" s="2" t="str">
        <f>Table2[[#This Row],[Time4]]&amp;":"&amp;Table2[[#This Row],[Time5]]</f>
        <v>10:05</v>
      </c>
      <c r="AB805" s="1" cm="1">
        <f t="array" ref="AB805">IFERROR(IF(Table2[[#This Row],[code]]="","",_xlfn.IFS(AND(Table2[[#This Row],[code]]&lt;400,Table2[[#This Row],[code]]&lt;&gt;""),2,Table2[[#This Row],[code]]&gt;500,4)),"")</f>
        <v>2</v>
      </c>
      <c r="AC805" s="1">
        <f>IF(Table2[[#This Row],[Event]]="Penalty",Table2[[#This Row],[number]],IF(Table2[[#This Row],[Event]]="Time-Out",401,""))</f>
        <v>207</v>
      </c>
      <c r="AD805" s="1">
        <f>ROW(A804)</f>
        <v>804</v>
      </c>
      <c r="AE805" s="1">
        <f>COUNTIFS(Table2[GameID],Table2[[#This Row],[GameID]],Table2[Column1],"&lt;="&amp;Table2[[#This Row],[Column1]])-1</f>
        <v>1</v>
      </c>
    </row>
    <row r="806" spans="1:31" x14ac:dyDescent="0.45">
      <c r="A806" t="s">
        <v>259</v>
      </c>
      <c r="B806" t="str">
        <f>_xlfn.TEXTBEFORE(Table2[[#This Row],[Kamp]]," - ")</f>
        <v>BFC Vendsyssel</v>
      </c>
      <c r="C806" t="str">
        <f>_xlfn.TEXTAFTER(Table2[[#This Row],[Kamp]],"- ")</f>
        <v>Blackhawks</v>
      </c>
      <c r="D806">
        <v>44842</v>
      </c>
      <c r="E806">
        <v>35963</v>
      </c>
      <c r="F806">
        <v>20222023</v>
      </c>
      <c r="G806" t="s">
        <v>17</v>
      </c>
      <c r="H806" t="s">
        <v>661</v>
      </c>
      <c r="I806" t="s">
        <v>677</v>
      </c>
      <c r="J806">
        <v>1</v>
      </c>
      <c r="K806">
        <v>29505</v>
      </c>
      <c r="L806">
        <v>1</v>
      </c>
      <c r="M806" t="s">
        <v>630</v>
      </c>
      <c r="N806" t="s">
        <v>134</v>
      </c>
      <c r="O806" t="s">
        <v>264</v>
      </c>
      <c r="P806">
        <v>15</v>
      </c>
      <c r="Q806">
        <v>10</v>
      </c>
      <c r="R806">
        <f>SUMIFS(Table2[number],Table2[Event],"Goal",Table2[H/U],"HOME",Table2[GameID],Table2[[#This Row],[GameID]],Table2[GameTime],"&lt;="&amp;Table2[[#This Row],[GameTime]])</f>
        <v>0</v>
      </c>
      <c r="S806">
        <f>SUMIFS(Table2[number],Table2[Event],"Goal",Table2[H/U],"AWAY",Table2[GameID],Table2[[#This Row],[GameID]],Table2[GameTime],"&lt;="&amp;Table2[[#This Row],[GameTime]])</f>
        <v>2</v>
      </c>
      <c r="T806" t="str">
        <f>IF(Table2[[#This Row],[Event]]="Goal",Table2[[#This Row],[Hscore]]&amp;"-"&amp;Table2[[#This Row],[Uscore]],"")</f>
        <v>0-2</v>
      </c>
      <c r="U806">
        <v>639</v>
      </c>
      <c r="V806" s="1">
        <f>Table2[[#This Row],[GameTime]]-(Table2[[#This Row],[period]]-1)*1200</f>
        <v>639</v>
      </c>
      <c r="W806" s="1">
        <f>ROUNDDOWN(Table2[[#This Row],[Time]]/60,0)</f>
        <v>10</v>
      </c>
      <c r="X806" s="1">
        <f>ROUNDDOWN((Table2[[#This Row],[Time]]/60-Table2[[#This Row],[Time2]])*60,0)</f>
        <v>39</v>
      </c>
      <c r="Y806" s="1">
        <f>IF(Table2[[#This Row],[Time2]]&lt;10,0&amp;Table2[[#This Row],[Time2]],Table2[[#This Row],[Time2]])</f>
        <v>10</v>
      </c>
      <c r="Z806" s="1">
        <f>IF(Table2[[#This Row],[Time3]]&lt;10,0&amp;Table2[[#This Row],[Time3]],Table2[[#This Row],[Time3]])</f>
        <v>39</v>
      </c>
      <c r="AA806" s="2" t="str">
        <f>Table2[[#This Row],[Time4]]&amp;":"&amp;Table2[[#This Row],[Time5]]</f>
        <v>10:39</v>
      </c>
      <c r="AB806" s="1" t="str" cm="1">
        <f t="array" ref="AB806">IFERROR(IF(Table2[[#This Row],[code]]="","",_xlfn.IFS(AND(Table2[[#This Row],[code]]&lt;400,Table2[[#This Row],[code]]&lt;&gt;""),2,Table2[[#This Row],[code]]&gt;500,4)),"")</f>
        <v/>
      </c>
      <c r="AC806" s="1" t="str">
        <f>IF(Table2[[#This Row],[Event]]="Penalty",Table2[[#This Row],[number]],IF(Table2[[#This Row],[Event]]="Time-Out",401,""))</f>
        <v/>
      </c>
      <c r="AD806" s="1">
        <f>ROW(A805)</f>
        <v>805</v>
      </c>
      <c r="AE806" s="1">
        <f>COUNTIFS(Table2[GameID],Table2[[#This Row],[GameID]],Table2[Column1],"&lt;="&amp;Table2[[#This Row],[Column1]])-1</f>
        <v>2</v>
      </c>
    </row>
    <row r="807" spans="1:31" x14ac:dyDescent="0.45">
      <c r="A807" t="s">
        <v>259</v>
      </c>
      <c r="B807" t="str">
        <f>_xlfn.TEXTBEFORE(Table2[[#This Row],[Kamp]]," - ")</f>
        <v>BFC Vendsyssel</v>
      </c>
      <c r="C807" t="str">
        <f>_xlfn.TEXTAFTER(Table2[[#This Row],[Kamp]],"- ")</f>
        <v>Blackhawks</v>
      </c>
      <c r="D807">
        <v>44842</v>
      </c>
      <c r="E807">
        <v>35963</v>
      </c>
      <c r="F807">
        <v>20222023</v>
      </c>
      <c r="G807" t="s">
        <v>17</v>
      </c>
      <c r="H807" t="s">
        <v>664</v>
      </c>
      <c r="I807" t="s">
        <v>678</v>
      </c>
      <c r="J807">
        <v>1</v>
      </c>
      <c r="K807">
        <v>29506</v>
      </c>
      <c r="L807">
        <v>1</v>
      </c>
      <c r="M807" t="s">
        <v>630</v>
      </c>
      <c r="N807" t="s">
        <v>205</v>
      </c>
      <c r="O807" t="s">
        <v>197</v>
      </c>
      <c r="P807">
        <v>63</v>
      </c>
      <c r="Q807">
        <v>15</v>
      </c>
      <c r="R807">
        <f>SUMIFS(Table2[number],Table2[Event],"Goal",Table2[H/U],"HOME",Table2[GameID],Table2[[#This Row],[GameID]],Table2[GameTime],"&lt;="&amp;Table2[[#This Row],[GameTime]])</f>
        <v>1</v>
      </c>
      <c r="S807">
        <f>SUMIFS(Table2[number],Table2[Event],"Goal",Table2[H/U],"AWAY",Table2[GameID],Table2[[#This Row],[GameID]],Table2[GameTime],"&lt;="&amp;Table2[[#This Row],[GameTime]])</f>
        <v>2</v>
      </c>
      <c r="T807" t="str">
        <f>IF(Table2[[#This Row],[Event]]="Goal",Table2[[#This Row],[Hscore]]&amp;"-"&amp;Table2[[#This Row],[Uscore]],"")</f>
        <v>1-2</v>
      </c>
      <c r="U807">
        <v>777</v>
      </c>
      <c r="V807" s="1">
        <f>Table2[[#This Row],[GameTime]]-(Table2[[#This Row],[period]]-1)*1200</f>
        <v>777</v>
      </c>
      <c r="W807" s="1">
        <f>ROUNDDOWN(Table2[[#This Row],[Time]]/60,0)</f>
        <v>12</v>
      </c>
      <c r="X807" s="1">
        <f>ROUNDDOWN((Table2[[#This Row],[Time]]/60-Table2[[#This Row],[Time2]])*60,0)</f>
        <v>57</v>
      </c>
      <c r="Y807" s="1">
        <f>IF(Table2[[#This Row],[Time2]]&lt;10,0&amp;Table2[[#This Row],[Time2]],Table2[[#This Row],[Time2]])</f>
        <v>12</v>
      </c>
      <c r="Z807" s="1">
        <f>IF(Table2[[#This Row],[Time3]]&lt;10,0&amp;Table2[[#This Row],[Time3]],Table2[[#This Row],[Time3]])</f>
        <v>57</v>
      </c>
      <c r="AA807" s="2" t="str">
        <f>Table2[[#This Row],[Time4]]&amp;":"&amp;Table2[[#This Row],[Time5]]</f>
        <v>12:57</v>
      </c>
      <c r="AB807" s="1" t="str" cm="1">
        <f t="array" ref="AB807">IFERROR(IF(Table2[[#This Row],[code]]="","",_xlfn.IFS(AND(Table2[[#This Row],[code]]&lt;400,Table2[[#This Row],[code]]&lt;&gt;""),2,Table2[[#This Row],[code]]&gt;500,4)),"")</f>
        <v/>
      </c>
      <c r="AC807" s="1" t="str">
        <f>IF(Table2[[#This Row],[Event]]="Penalty",Table2[[#This Row],[number]],IF(Table2[[#This Row],[Event]]="Time-Out",401,""))</f>
        <v/>
      </c>
      <c r="AD807" s="1">
        <f>ROW(A806)</f>
        <v>806</v>
      </c>
      <c r="AE807" s="1">
        <f>COUNTIFS(Table2[GameID],Table2[[#This Row],[GameID]],Table2[Column1],"&lt;="&amp;Table2[[#This Row],[Column1]])-1</f>
        <v>3</v>
      </c>
    </row>
    <row r="808" spans="1:31" x14ac:dyDescent="0.45">
      <c r="A808" t="s">
        <v>259</v>
      </c>
      <c r="B808" t="str">
        <f>_xlfn.TEXTBEFORE(Table2[[#This Row],[Kamp]]," - ")</f>
        <v>BFC Vendsyssel</v>
      </c>
      <c r="C808" t="str">
        <f>_xlfn.TEXTAFTER(Table2[[#This Row],[Kamp]],"- ")</f>
        <v>Blackhawks</v>
      </c>
      <c r="D808">
        <v>44842</v>
      </c>
      <c r="E808">
        <v>35963</v>
      </c>
      <c r="F808">
        <v>20222023</v>
      </c>
      <c r="G808" t="s">
        <v>17</v>
      </c>
      <c r="H808" t="s">
        <v>664</v>
      </c>
      <c r="I808" t="s">
        <v>678</v>
      </c>
      <c r="J808">
        <v>1</v>
      </c>
      <c r="K808">
        <v>29506</v>
      </c>
      <c r="L808">
        <v>201</v>
      </c>
      <c r="M808" t="s">
        <v>631</v>
      </c>
      <c r="N808" t="s">
        <v>199</v>
      </c>
      <c r="O808" t="s">
        <v>634</v>
      </c>
      <c r="P808">
        <v>27</v>
      </c>
      <c r="Q808" t="s">
        <v>634</v>
      </c>
      <c r="R808">
        <f>SUMIFS(Table2[number],Table2[Event],"Goal",Table2[H/U],"HOME",Table2[GameID],Table2[[#This Row],[GameID]],Table2[GameTime],"&lt;="&amp;Table2[[#This Row],[GameTime]])</f>
        <v>1</v>
      </c>
      <c r="S808">
        <f>SUMIFS(Table2[number],Table2[Event],"Goal",Table2[H/U],"AWAY",Table2[GameID],Table2[[#This Row],[GameID]],Table2[GameTime],"&lt;="&amp;Table2[[#This Row],[GameTime]])</f>
        <v>2</v>
      </c>
      <c r="T808" t="str">
        <f>IF(Table2[[#This Row],[Event]]="Goal",Table2[[#This Row],[Hscore]]&amp;"-"&amp;Table2[[#This Row],[Uscore]],"")</f>
        <v/>
      </c>
      <c r="U808">
        <v>911</v>
      </c>
      <c r="V808" s="1">
        <f>Table2[[#This Row],[GameTime]]-(Table2[[#This Row],[period]]-1)*1200</f>
        <v>911</v>
      </c>
      <c r="W808" s="1">
        <f>ROUNDDOWN(Table2[[#This Row],[Time]]/60,0)</f>
        <v>15</v>
      </c>
      <c r="X808" s="1">
        <f>ROUNDDOWN((Table2[[#This Row],[Time]]/60-Table2[[#This Row],[Time2]])*60,0)</f>
        <v>11</v>
      </c>
      <c r="Y808" s="1">
        <f>IF(Table2[[#This Row],[Time2]]&lt;10,0&amp;Table2[[#This Row],[Time2]],Table2[[#This Row],[Time2]])</f>
        <v>15</v>
      </c>
      <c r="Z808" s="1">
        <f>IF(Table2[[#This Row],[Time3]]&lt;10,0&amp;Table2[[#This Row],[Time3]],Table2[[#This Row],[Time3]])</f>
        <v>11</v>
      </c>
      <c r="AA808" s="2" t="str">
        <f>Table2[[#This Row],[Time4]]&amp;":"&amp;Table2[[#This Row],[Time5]]</f>
        <v>15:11</v>
      </c>
      <c r="AB808" s="1" cm="1">
        <f t="array" ref="AB808">IFERROR(IF(Table2[[#This Row],[code]]="","",_xlfn.IFS(AND(Table2[[#This Row],[code]]&lt;400,Table2[[#This Row],[code]]&lt;&gt;""),2,Table2[[#This Row],[code]]&gt;500,4)),"")</f>
        <v>2</v>
      </c>
      <c r="AC808" s="1">
        <f>IF(Table2[[#This Row],[Event]]="Penalty",Table2[[#This Row],[number]],IF(Table2[[#This Row],[Event]]="Time-Out",401,""))</f>
        <v>201</v>
      </c>
      <c r="AD808" s="1">
        <f>ROW(A807)</f>
        <v>807</v>
      </c>
      <c r="AE808" s="1">
        <f>COUNTIFS(Table2[GameID],Table2[[#This Row],[GameID]],Table2[Column1],"&lt;="&amp;Table2[[#This Row],[Column1]])-1</f>
        <v>4</v>
      </c>
    </row>
    <row r="809" spans="1:31" x14ac:dyDescent="0.45">
      <c r="A809" t="s">
        <v>259</v>
      </c>
      <c r="B809" t="str">
        <f>_xlfn.TEXTBEFORE(Table2[[#This Row],[Kamp]]," - ")</f>
        <v>BFC Vendsyssel</v>
      </c>
      <c r="C809" t="str">
        <f>_xlfn.TEXTAFTER(Table2[[#This Row],[Kamp]],"- ")</f>
        <v>Blackhawks</v>
      </c>
      <c r="D809">
        <v>44842</v>
      </c>
      <c r="E809">
        <v>35963</v>
      </c>
      <c r="F809">
        <v>20222023</v>
      </c>
      <c r="G809" t="s">
        <v>17</v>
      </c>
      <c r="H809" t="s">
        <v>661</v>
      </c>
      <c r="I809" t="s">
        <v>677</v>
      </c>
      <c r="J809">
        <v>1</v>
      </c>
      <c r="K809">
        <v>29505</v>
      </c>
      <c r="L809">
        <v>1</v>
      </c>
      <c r="M809" t="s">
        <v>630</v>
      </c>
      <c r="N809" t="s">
        <v>264</v>
      </c>
      <c r="O809" t="s">
        <v>140</v>
      </c>
      <c r="P809">
        <v>10</v>
      </c>
      <c r="Q809">
        <v>60</v>
      </c>
      <c r="R809">
        <f>SUMIFS(Table2[number],Table2[Event],"Goal",Table2[H/U],"HOME",Table2[GameID],Table2[[#This Row],[GameID]],Table2[GameTime],"&lt;="&amp;Table2[[#This Row],[GameTime]])</f>
        <v>1</v>
      </c>
      <c r="S809">
        <f>SUMIFS(Table2[number],Table2[Event],"Goal",Table2[H/U],"AWAY",Table2[GameID],Table2[[#This Row],[GameID]],Table2[GameTime],"&lt;="&amp;Table2[[#This Row],[GameTime]])</f>
        <v>3</v>
      </c>
      <c r="T809" t="str">
        <f>IF(Table2[[#This Row],[Event]]="Goal",Table2[[#This Row],[Hscore]]&amp;"-"&amp;Table2[[#This Row],[Uscore]],"")</f>
        <v>1-3</v>
      </c>
      <c r="U809">
        <v>1025</v>
      </c>
      <c r="V809" s="1">
        <f>Table2[[#This Row],[GameTime]]-(Table2[[#This Row],[period]]-1)*1200</f>
        <v>1025</v>
      </c>
      <c r="W809" s="1">
        <f>ROUNDDOWN(Table2[[#This Row],[Time]]/60,0)</f>
        <v>17</v>
      </c>
      <c r="X809" s="1">
        <f>ROUNDDOWN((Table2[[#This Row],[Time]]/60-Table2[[#This Row],[Time2]])*60,0)</f>
        <v>4</v>
      </c>
      <c r="Y809" s="1">
        <f>IF(Table2[[#This Row],[Time2]]&lt;10,0&amp;Table2[[#This Row],[Time2]],Table2[[#This Row],[Time2]])</f>
        <v>17</v>
      </c>
      <c r="Z809" s="1" t="str">
        <f>IF(Table2[[#This Row],[Time3]]&lt;10,0&amp;Table2[[#This Row],[Time3]],Table2[[#This Row],[Time3]])</f>
        <v>04</v>
      </c>
      <c r="AA809" s="2" t="str">
        <f>Table2[[#This Row],[Time4]]&amp;":"&amp;Table2[[#This Row],[Time5]]</f>
        <v>17:04</v>
      </c>
      <c r="AB809" s="1" t="str" cm="1">
        <f t="array" ref="AB809">IFERROR(IF(Table2[[#This Row],[code]]="","",_xlfn.IFS(AND(Table2[[#This Row],[code]]&lt;400,Table2[[#This Row],[code]]&lt;&gt;""),2,Table2[[#This Row],[code]]&gt;500,4)),"")</f>
        <v/>
      </c>
      <c r="AC809" s="1" t="str">
        <f>IF(Table2[[#This Row],[Event]]="Penalty",Table2[[#This Row],[number]],IF(Table2[[#This Row],[Event]]="Time-Out",401,""))</f>
        <v/>
      </c>
      <c r="AD809" s="1">
        <f>ROW(A808)</f>
        <v>808</v>
      </c>
      <c r="AE809" s="1">
        <f>COUNTIFS(Table2[GameID],Table2[[#This Row],[GameID]],Table2[Column1],"&lt;="&amp;Table2[[#This Row],[Column1]])-1</f>
        <v>5</v>
      </c>
    </row>
    <row r="810" spans="1:31" x14ac:dyDescent="0.45">
      <c r="A810" t="s">
        <v>259</v>
      </c>
      <c r="B810" t="str">
        <f>_xlfn.TEXTBEFORE(Table2[[#This Row],[Kamp]]," - ")</f>
        <v>BFC Vendsyssel</v>
      </c>
      <c r="C810" t="str">
        <f>_xlfn.TEXTAFTER(Table2[[#This Row],[Kamp]],"- ")</f>
        <v>Blackhawks</v>
      </c>
      <c r="D810">
        <v>44842</v>
      </c>
      <c r="E810">
        <v>35963</v>
      </c>
      <c r="F810">
        <v>20222023</v>
      </c>
      <c r="G810" t="s">
        <v>17</v>
      </c>
      <c r="H810" t="s">
        <v>661</v>
      </c>
      <c r="I810" t="s">
        <v>677</v>
      </c>
      <c r="J810">
        <v>2</v>
      </c>
      <c r="K810">
        <v>29505</v>
      </c>
      <c r="L810">
        <v>1</v>
      </c>
      <c r="M810" t="s">
        <v>630</v>
      </c>
      <c r="N810" t="s">
        <v>137</v>
      </c>
      <c r="O810" t="s">
        <v>140</v>
      </c>
      <c r="P810">
        <v>22</v>
      </c>
      <c r="Q810">
        <v>60</v>
      </c>
      <c r="R810">
        <f>SUMIFS(Table2[number],Table2[Event],"Goal",Table2[H/U],"HOME",Table2[GameID],Table2[[#This Row],[GameID]],Table2[GameTime],"&lt;="&amp;Table2[[#This Row],[GameTime]])</f>
        <v>1</v>
      </c>
      <c r="S810">
        <f>SUMIFS(Table2[number],Table2[Event],"Goal",Table2[H/U],"AWAY",Table2[GameID],Table2[[#This Row],[GameID]],Table2[GameTime],"&lt;="&amp;Table2[[#This Row],[GameTime]])</f>
        <v>4</v>
      </c>
      <c r="T810" t="str">
        <f>IF(Table2[[#This Row],[Event]]="Goal",Table2[[#This Row],[Hscore]]&amp;"-"&amp;Table2[[#This Row],[Uscore]],"")</f>
        <v>1-4</v>
      </c>
      <c r="U810">
        <v>1475</v>
      </c>
      <c r="V810" s="1">
        <f>Table2[[#This Row],[GameTime]]-(Table2[[#This Row],[period]]-1)*1200</f>
        <v>275</v>
      </c>
      <c r="W810" s="1">
        <f>ROUNDDOWN(Table2[[#This Row],[Time]]/60,0)</f>
        <v>4</v>
      </c>
      <c r="X810" s="1">
        <f>ROUNDDOWN((Table2[[#This Row],[Time]]/60-Table2[[#This Row],[Time2]])*60,0)</f>
        <v>35</v>
      </c>
      <c r="Y810" s="1" t="str">
        <f>IF(Table2[[#This Row],[Time2]]&lt;10,0&amp;Table2[[#This Row],[Time2]],Table2[[#This Row],[Time2]])</f>
        <v>04</v>
      </c>
      <c r="Z810" s="1">
        <f>IF(Table2[[#This Row],[Time3]]&lt;10,0&amp;Table2[[#This Row],[Time3]],Table2[[#This Row],[Time3]])</f>
        <v>35</v>
      </c>
      <c r="AA810" s="2" t="str">
        <f>Table2[[#This Row],[Time4]]&amp;":"&amp;Table2[[#This Row],[Time5]]</f>
        <v>04:35</v>
      </c>
      <c r="AB810" s="1" t="str" cm="1">
        <f t="array" ref="AB810">IFERROR(IF(Table2[[#This Row],[code]]="","",_xlfn.IFS(AND(Table2[[#This Row],[code]]&lt;400,Table2[[#This Row],[code]]&lt;&gt;""),2,Table2[[#This Row],[code]]&gt;500,4)),"")</f>
        <v/>
      </c>
      <c r="AC810" s="1" t="str">
        <f>IF(Table2[[#This Row],[Event]]="Penalty",Table2[[#This Row],[number]],IF(Table2[[#This Row],[Event]]="Time-Out",401,""))</f>
        <v/>
      </c>
      <c r="AD810" s="1">
        <f>ROW(A809)</f>
        <v>809</v>
      </c>
      <c r="AE810" s="1">
        <f>COUNTIFS(Table2[GameID],Table2[[#This Row],[GameID]],Table2[Column1],"&lt;="&amp;Table2[[#This Row],[Column1]])-1</f>
        <v>6</v>
      </c>
    </row>
    <row r="811" spans="1:31" x14ac:dyDescent="0.45">
      <c r="A811" t="s">
        <v>259</v>
      </c>
      <c r="B811" t="str">
        <f>_xlfn.TEXTBEFORE(Table2[[#This Row],[Kamp]]," - ")</f>
        <v>BFC Vendsyssel</v>
      </c>
      <c r="C811" t="str">
        <f>_xlfn.TEXTAFTER(Table2[[#This Row],[Kamp]],"- ")</f>
        <v>Blackhawks</v>
      </c>
      <c r="D811">
        <v>44842</v>
      </c>
      <c r="E811">
        <v>35963</v>
      </c>
      <c r="F811">
        <v>20222023</v>
      </c>
      <c r="G811" t="s">
        <v>17</v>
      </c>
      <c r="H811" t="s">
        <v>661</v>
      </c>
      <c r="I811" t="s">
        <v>677</v>
      </c>
      <c r="J811">
        <v>2</v>
      </c>
      <c r="K811">
        <v>29505</v>
      </c>
      <c r="L811">
        <v>1</v>
      </c>
      <c r="M811" t="s">
        <v>630</v>
      </c>
      <c r="N811" t="s">
        <v>145</v>
      </c>
      <c r="O811" t="s">
        <v>147</v>
      </c>
      <c r="P811">
        <v>88</v>
      </c>
      <c r="Q811">
        <v>92</v>
      </c>
      <c r="R811">
        <f>SUMIFS(Table2[number],Table2[Event],"Goal",Table2[H/U],"HOME",Table2[GameID],Table2[[#This Row],[GameID]],Table2[GameTime],"&lt;="&amp;Table2[[#This Row],[GameTime]])</f>
        <v>1</v>
      </c>
      <c r="S811">
        <f>SUMIFS(Table2[number],Table2[Event],"Goal",Table2[H/U],"AWAY",Table2[GameID],Table2[[#This Row],[GameID]],Table2[GameTime],"&lt;="&amp;Table2[[#This Row],[GameTime]])</f>
        <v>5</v>
      </c>
      <c r="T811" t="str">
        <f>IF(Table2[[#This Row],[Event]]="Goal",Table2[[#This Row],[Hscore]]&amp;"-"&amp;Table2[[#This Row],[Uscore]],"")</f>
        <v>1-5</v>
      </c>
      <c r="U811">
        <v>1496</v>
      </c>
      <c r="V811" s="1">
        <f>Table2[[#This Row],[GameTime]]-(Table2[[#This Row],[period]]-1)*1200</f>
        <v>296</v>
      </c>
      <c r="W811" s="1">
        <f>ROUNDDOWN(Table2[[#This Row],[Time]]/60,0)</f>
        <v>4</v>
      </c>
      <c r="X811" s="1">
        <f>ROUNDDOWN((Table2[[#This Row],[Time]]/60-Table2[[#This Row],[Time2]])*60,0)</f>
        <v>56</v>
      </c>
      <c r="Y811" s="1" t="str">
        <f>IF(Table2[[#This Row],[Time2]]&lt;10,0&amp;Table2[[#This Row],[Time2]],Table2[[#This Row],[Time2]])</f>
        <v>04</v>
      </c>
      <c r="Z811" s="1">
        <f>IF(Table2[[#This Row],[Time3]]&lt;10,0&amp;Table2[[#This Row],[Time3]],Table2[[#This Row],[Time3]])</f>
        <v>56</v>
      </c>
      <c r="AA811" s="2" t="str">
        <f>Table2[[#This Row],[Time4]]&amp;":"&amp;Table2[[#This Row],[Time5]]</f>
        <v>04:56</v>
      </c>
      <c r="AB811" s="1" t="str" cm="1">
        <f t="array" ref="AB811">IFERROR(IF(Table2[[#This Row],[code]]="","",_xlfn.IFS(AND(Table2[[#This Row],[code]]&lt;400,Table2[[#This Row],[code]]&lt;&gt;""),2,Table2[[#This Row],[code]]&gt;500,4)),"")</f>
        <v/>
      </c>
      <c r="AC811" s="1" t="str">
        <f>IF(Table2[[#This Row],[Event]]="Penalty",Table2[[#This Row],[number]],IF(Table2[[#This Row],[Event]]="Time-Out",401,""))</f>
        <v/>
      </c>
      <c r="AD811" s="1">
        <f>ROW(A810)</f>
        <v>810</v>
      </c>
      <c r="AE811" s="1">
        <f>COUNTIFS(Table2[GameID],Table2[[#This Row],[GameID]],Table2[Column1],"&lt;="&amp;Table2[[#This Row],[Column1]])-1</f>
        <v>7</v>
      </c>
    </row>
    <row r="812" spans="1:31" x14ac:dyDescent="0.45">
      <c r="A812" t="s">
        <v>259</v>
      </c>
      <c r="B812" t="str">
        <f>_xlfn.TEXTBEFORE(Table2[[#This Row],[Kamp]]," - ")</f>
        <v>BFC Vendsyssel</v>
      </c>
      <c r="C812" t="str">
        <f>_xlfn.TEXTAFTER(Table2[[#This Row],[Kamp]],"- ")</f>
        <v>Blackhawks</v>
      </c>
      <c r="D812">
        <v>44842</v>
      </c>
      <c r="E812">
        <v>35963</v>
      </c>
      <c r="F812">
        <v>20222023</v>
      </c>
      <c r="G812" t="s">
        <v>17</v>
      </c>
      <c r="H812" t="s">
        <v>661</v>
      </c>
      <c r="I812" t="s">
        <v>677</v>
      </c>
      <c r="J812">
        <v>2</v>
      </c>
      <c r="K812">
        <v>29505</v>
      </c>
      <c r="L812">
        <v>1</v>
      </c>
      <c r="M812" t="s">
        <v>630</v>
      </c>
      <c r="N812" t="s">
        <v>264</v>
      </c>
      <c r="O812" t="s">
        <v>149</v>
      </c>
      <c r="P812">
        <v>10</v>
      </c>
      <c r="Q812">
        <v>98</v>
      </c>
      <c r="R812">
        <f>SUMIFS(Table2[number],Table2[Event],"Goal",Table2[H/U],"HOME",Table2[GameID],Table2[[#This Row],[GameID]],Table2[GameTime],"&lt;="&amp;Table2[[#This Row],[GameTime]])</f>
        <v>1</v>
      </c>
      <c r="S812">
        <f>SUMIFS(Table2[number],Table2[Event],"Goal",Table2[H/U],"AWAY",Table2[GameID],Table2[[#This Row],[GameID]],Table2[GameTime],"&lt;="&amp;Table2[[#This Row],[GameTime]])</f>
        <v>6</v>
      </c>
      <c r="T812" t="str">
        <f>IF(Table2[[#This Row],[Event]]="Goal",Table2[[#This Row],[Hscore]]&amp;"-"&amp;Table2[[#This Row],[Uscore]],"")</f>
        <v>1-6</v>
      </c>
      <c r="U812">
        <v>1522</v>
      </c>
      <c r="V812" s="1">
        <f>Table2[[#This Row],[GameTime]]-(Table2[[#This Row],[period]]-1)*1200</f>
        <v>322</v>
      </c>
      <c r="W812" s="1">
        <f>ROUNDDOWN(Table2[[#This Row],[Time]]/60,0)</f>
        <v>5</v>
      </c>
      <c r="X812" s="1">
        <f>ROUNDDOWN((Table2[[#This Row],[Time]]/60-Table2[[#This Row],[Time2]])*60,0)</f>
        <v>22</v>
      </c>
      <c r="Y812" s="1" t="str">
        <f>IF(Table2[[#This Row],[Time2]]&lt;10,0&amp;Table2[[#This Row],[Time2]],Table2[[#This Row],[Time2]])</f>
        <v>05</v>
      </c>
      <c r="Z812" s="1">
        <f>IF(Table2[[#This Row],[Time3]]&lt;10,0&amp;Table2[[#This Row],[Time3]],Table2[[#This Row],[Time3]])</f>
        <v>22</v>
      </c>
      <c r="AA812" s="2" t="str">
        <f>Table2[[#This Row],[Time4]]&amp;":"&amp;Table2[[#This Row],[Time5]]</f>
        <v>05:22</v>
      </c>
      <c r="AB812" s="1" t="str" cm="1">
        <f t="array" ref="AB812">IFERROR(IF(Table2[[#This Row],[code]]="","",_xlfn.IFS(AND(Table2[[#This Row],[code]]&lt;400,Table2[[#This Row],[code]]&lt;&gt;""),2,Table2[[#This Row],[code]]&gt;500,4)),"")</f>
        <v/>
      </c>
      <c r="AC812" s="1" t="str">
        <f>IF(Table2[[#This Row],[Event]]="Penalty",Table2[[#This Row],[number]],IF(Table2[[#This Row],[Event]]="Time-Out",401,""))</f>
        <v/>
      </c>
      <c r="AD812" s="1">
        <f>ROW(A811)</f>
        <v>811</v>
      </c>
      <c r="AE812" s="1">
        <f>COUNTIFS(Table2[GameID],Table2[[#This Row],[GameID]],Table2[Column1],"&lt;="&amp;Table2[[#This Row],[Column1]])-1</f>
        <v>8</v>
      </c>
    </row>
    <row r="813" spans="1:31" x14ac:dyDescent="0.45">
      <c r="A813" t="s">
        <v>259</v>
      </c>
      <c r="B813" t="str">
        <f>_xlfn.TEXTBEFORE(Table2[[#This Row],[Kamp]]," - ")</f>
        <v>BFC Vendsyssel</v>
      </c>
      <c r="C813" t="str">
        <f>_xlfn.TEXTAFTER(Table2[[#This Row],[Kamp]],"- ")</f>
        <v>Blackhawks</v>
      </c>
      <c r="D813">
        <v>44842</v>
      </c>
      <c r="E813">
        <v>35963</v>
      </c>
      <c r="F813">
        <v>20222023</v>
      </c>
      <c r="G813" t="s">
        <v>17</v>
      </c>
      <c r="H813" t="s">
        <v>661</v>
      </c>
      <c r="I813" t="s">
        <v>677</v>
      </c>
      <c r="J813">
        <v>2</v>
      </c>
      <c r="K813">
        <v>29505</v>
      </c>
      <c r="L813">
        <v>1</v>
      </c>
      <c r="M813" t="s">
        <v>630</v>
      </c>
      <c r="N813" t="s">
        <v>148</v>
      </c>
      <c r="O813" t="s">
        <v>143</v>
      </c>
      <c r="P813">
        <v>95</v>
      </c>
      <c r="Q813">
        <v>71</v>
      </c>
      <c r="R813">
        <f>SUMIFS(Table2[number],Table2[Event],"Goal",Table2[H/U],"HOME",Table2[GameID],Table2[[#This Row],[GameID]],Table2[GameTime],"&lt;="&amp;Table2[[#This Row],[GameTime]])</f>
        <v>1</v>
      </c>
      <c r="S813">
        <f>SUMIFS(Table2[number],Table2[Event],"Goal",Table2[H/U],"AWAY",Table2[GameID],Table2[[#This Row],[GameID]],Table2[GameTime],"&lt;="&amp;Table2[[#This Row],[GameTime]])</f>
        <v>7</v>
      </c>
      <c r="T813" t="str">
        <f>IF(Table2[[#This Row],[Event]]="Goal",Table2[[#This Row],[Hscore]]&amp;"-"&amp;Table2[[#This Row],[Uscore]],"")</f>
        <v>1-7</v>
      </c>
      <c r="U813">
        <v>1546</v>
      </c>
      <c r="V813" s="1">
        <f>Table2[[#This Row],[GameTime]]-(Table2[[#This Row],[period]]-1)*1200</f>
        <v>346</v>
      </c>
      <c r="W813" s="1">
        <f>ROUNDDOWN(Table2[[#This Row],[Time]]/60,0)</f>
        <v>5</v>
      </c>
      <c r="X813" s="1">
        <f>ROUNDDOWN((Table2[[#This Row],[Time]]/60-Table2[[#This Row],[Time2]])*60,0)</f>
        <v>46</v>
      </c>
      <c r="Y813" s="1" t="str">
        <f>IF(Table2[[#This Row],[Time2]]&lt;10,0&amp;Table2[[#This Row],[Time2]],Table2[[#This Row],[Time2]])</f>
        <v>05</v>
      </c>
      <c r="Z813" s="1">
        <f>IF(Table2[[#This Row],[Time3]]&lt;10,0&amp;Table2[[#This Row],[Time3]],Table2[[#This Row],[Time3]])</f>
        <v>46</v>
      </c>
      <c r="AA813" s="2" t="str">
        <f>Table2[[#This Row],[Time4]]&amp;":"&amp;Table2[[#This Row],[Time5]]</f>
        <v>05:46</v>
      </c>
      <c r="AB813" s="1" t="str" cm="1">
        <f t="array" ref="AB813">IFERROR(IF(Table2[[#This Row],[code]]="","",_xlfn.IFS(AND(Table2[[#This Row],[code]]&lt;400,Table2[[#This Row],[code]]&lt;&gt;""),2,Table2[[#This Row],[code]]&gt;500,4)),"")</f>
        <v/>
      </c>
      <c r="AC813" s="1" t="str">
        <f>IF(Table2[[#This Row],[Event]]="Penalty",Table2[[#This Row],[number]],IF(Table2[[#This Row],[Event]]="Time-Out",401,""))</f>
        <v/>
      </c>
      <c r="AD813" s="1">
        <f>ROW(A812)</f>
        <v>812</v>
      </c>
      <c r="AE813" s="1">
        <f>COUNTIFS(Table2[GameID],Table2[[#This Row],[GameID]],Table2[Column1],"&lt;="&amp;Table2[[#This Row],[Column1]])-1</f>
        <v>9</v>
      </c>
    </row>
    <row r="814" spans="1:31" x14ac:dyDescent="0.45">
      <c r="A814" t="s">
        <v>259</v>
      </c>
      <c r="B814" t="str">
        <f>_xlfn.TEXTBEFORE(Table2[[#This Row],[Kamp]]," - ")</f>
        <v>BFC Vendsyssel</v>
      </c>
      <c r="C814" t="str">
        <f>_xlfn.TEXTAFTER(Table2[[#This Row],[Kamp]],"- ")</f>
        <v>Blackhawks</v>
      </c>
      <c r="D814">
        <v>44842</v>
      </c>
      <c r="E814">
        <v>35963</v>
      </c>
      <c r="F814">
        <v>20222023</v>
      </c>
      <c r="G814" t="s">
        <v>17</v>
      </c>
      <c r="H814" t="s">
        <v>661</v>
      </c>
      <c r="I814" t="s">
        <v>677</v>
      </c>
      <c r="J814">
        <v>2</v>
      </c>
      <c r="K814">
        <v>29505</v>
      </c>
      <c r="L814">
        <v>1</v>
      </c>
      <c r="M814" t="s">
        <v>630</v>
      </c>
      <c r="N814" t="s">
        <v>148</v>
      </c>
      <c r="O814" t="s">
        <v>137</v>
      </c>
      <c r="P814">
        <v>95</v>
      </c>
      <c r="Q814">
        <v>22</v>
      </c>
      <c r="R814">
        <f>SUMIFS(Table2[number],Table2[Event],"Goal",Table2[H/U],"HOME",Table2[GameID],Table2[[#This Row],[GameID]],Table2[GameTime],"&lt;="&amp;Table2[[#This Row],[GameTime]])</f>
        <v>1</v>
      </c>
      <c r="S814">
        <f>SUMIFS(Table2[number],Table2[Event],"Goal",Table2[H/U],"AWAY",Table2[GameID],Table2[[#This Row],[GameID]],Table2[GameTime],"&lt;="&amp;Table2[[#This Row],[GameTime]])</f>
        <v>8</v>
      </c>
      <c r="T814" t="str">
        <f>IF(Table2[[#This Row],[Event]]="Goal",Table2[[#This Row],[Hscore]]&amp;"-"&amp;Table2[[#This Row],[Uscore]],"")</f>
        <v>1-8</v>
      </c>
      <c r="U814">
        <v>2322</v>
      </c>
      <c r="V814" s="1">
        <f>Table2[[#This Row],[GameTime]]-(Table2[[#This Row],[period]]-1)*1200</f>
        <v>1122</v>
      </c>
      <c r="W814" s="1">
        <f>ROUNDDOWN(Table2[[#This Row],[Time]]/60,0)</f>
        <v>18</v>
      </c>
      <c r="X814" s="1">
        <f>ROUNDDOWN((Table2[[#This Row],[Time]]/60-Table2[[#This Row],[Time2]])*60,0)</f>
        <v>42</v>
      </c>
      <c r="Y814" s="1">
        <f>IF(Table2[[#This Row],[Time2]]&lt;10,0&amp;Table2[[#This Row],[Time2]],Table2[[#This Row],[Time2]])</f>
        <v>18</v>
      </c>
      <c r="Z814" s="1">
        <f>IF(Table2[[#This Row],[Time3]]&lt;10,0&amp;Table2[[#This Row],[Time3]],Table2[[#This Row],[Time3]])</f>
        <v>42</v>
      </c>
      <c r="AA814" s="2" t="str">
        <f>Table2[[#This Row],[Time4]]&amp;":"&amp;Table2[[#This Row],[Time5]]</f>
        <v>18:42</v>
      </c>
      <c r="AB814" s="1" t="str" cm="1">
        <f t="array" ref="AB814">IFERROR(IF(Table2[[#This Row],[code]]="","",_xlfn.IFS(AND(Table2[[#This Row],[code]]&lt;400,Table2[[#This Row],[code]]&lt;&gt;""),2,Table2[[#This Row],[code]]&gt;500,4)),"")</f>
        <v/>
      </c>
      <c r="AC814" s="1" t="str">
        <f>IF(Table2[[#This Row],[Event]]="Penalty",Table2[[#This Row],[number]],IF(Table2[[#This Row],[Event]]="Time-Out",401,""))</f>
        <v/>
      </c>
      <c r="AD814" s="1">
        <f>ROW(A813)</f>
        <v>813</v>
      </c>
      <c r="AE814" s="1">
        <f>COUNTIFS(Table2[GameID],Table2[[#This Row],[GameID]],Table2[Column1],"&lt;="&amp;Table2[[#This Row],[Column1]])-1</f>
        <v>10</v>
      </c>
    </row>
    <row r="815" spans="1:31" x14ac:dyDescent="0.45">
      <c r="A815" t="s">
        <v>259</v>
      </c>
      <c r="B815" t="str">
        <f>_xlfn.TEXTBEFORE(Table2[[#This Row],[Kamp]]," - ")</f>
        <v>BFC Vendsyssel</v>
      </c>
      <c r="C815" t="str">
        <f>_xlfn.TEXTAFTER(Table2[[#This Row],[Kamp]],"- ")</f>
        <v>Blackhawks</v>
      </c>
      <c r="D815">
        <v>44842</v>
      </c>
      <c r="E815">
        <v>35963</v>
      </c>
      <c r="F815">
        <v>20222023</v>
      </c>
      <c r="G815" t="s">
        <v>17</v>
      </c>
      <c r="H815" t="s">
        <v>661</v>
      </c>
      <c r="I815" t="s">
        <v>677</v>
      </c>
      <c r="J815">
        <v>3</v>
      </c>
      <c r="K815">
        <v>29505</v>
      </c>
      <c r="L815">
        <v>213</v>
      </c>
      <c r="M815" t="s">
        <v>631</v>
      </c>
      <c r="N815" t="s">
        <v>261</v>
      </c>
      <c r="O815" t="s">
        <v>634</v>
      </c>
      <c r="P815">
        <v>5</v>
      </c>
      <c r="Q815" t="s">
        <v>634</v>
      </c>
      <c r="R815">
        <f>SUMIFS(Table2[number],Table2[Event],"Goal",Table2[H/U],"HOME",Table2[GameID],Table2[[#This Row],[GameID]],Table2[GameTime],"&lt;="&amp;Table2[[#This Row],[GameTime]])</f>
        <v>1</v>
      </c>
      <c r="S815">
        <f>SUMIFS(Table2[number],Table2[Event],"Goal",Table2[H/U],"AWAY",Table2[GameID],Table2[[#This Row],[GameID]],Table2[GameTime],"&lt;="&amp;Table2[[#This Row],[GameTime]])</f>
        <v>8</v>
      </c>
      <c r="T815" t="str">
        <f>IF(Table2[[#This Row],[Event]]="Goal",Table2[[#This Row],[Hscore]]&amp;"-"&amp;Table2[[#This Row],[Uscore]],"")</f>
        <v/>
      </c>
      <c r="U815">
        <v>2706</v>
      </c>
      <c r="V815" s="1">
        <f>Table2[[#This Row],[GameTime]]-(Table2[[#This Row],[period]]-1)*1200</f>
        <v>306</v>
      </c>
      <c r="W815" s="1">
        <f>ROUNDDOWN(Table2[[#This Row],[Time]]/60,0)</f>
        <v>5</v>
      </c>
      <c r="X815" s="1">
        <f>ROUNDDOWN((Table2[[#This Row],[Time]]/60-Table2[[#This Row],[Time2]])*60,0)</f>
        <v>5</v>
      </c>
      <c r="Y815" s="1" t="str">
        <f>IF(Table2[[#This Row],[Time2]]&lt;10,0&amp;Table2[[#This Row],[Time2]],Table2[[#This Row],[Time2]])</f>
        <v>05</v>
      </c>
      <c r="Z815" s="1" t="str">
        <f>IF(Table2[[#This Row],[Time3]]&lt;10,0&amp;Table2[[#This Row],[Time3]],Table2[[#This Row],[Time3]])</f>
        <v>05</v>
      </c>
      <c r="AA815" s="2" t="str">
        <f>Table2[[#This Row],[Time4]]&amp;":"&amp;Table2[[#This Row],[Time5]]</f>
        <v>05:05</v>
      </c>
      <c r="AB815" s="1" cm="1">
        <f t="array" ref="AB815">IFERROR(IF(Table2[[#This Row],[code]]="","",_xlfn.IFS(AND(Table2[[#This Row],[code]]&lt;400,Table2[[#This Row],[code]]&lt;&gt;""),2,Table2[[#This Row],[code]]&gt;500,4)),"")</f>
        <v>2</v>
      </c>
      <c r="AC815" s="1">
        <f>IF(Table2[[#This Row],[Event]]="Penalty",Table2[[#This Row],[number]],IF(Table2[[#This Row],[Event]]="Time-Out",401,""))</f>
        <v>213</v>
      </c>
      <c r="AD815" s="1">
        <f>ROW(A814)</f>
        <v>814</v>
      </c>
      <c r="AE815" s="1">
        <f>COUNTIFS(Table2[GameID],Table2[[#This Row],[GameID]],Table2[Column1],"&lt;="&amp;Table2[[#This Row],[Column1]])-1</f>
        <v>11</v>
      </c>
    </row>
    <row r="816" spans="1:31" x14ac:dyDescent="0.45">
      <c r="A816" t="s">
        <v>259</v>
      </c>
      <c r="B816" t="str">
        <f>_xlfn.TEXTBEFORE(Table2[[#This Row],[Kamp]]," - ")</f>
        <v>BFC Vendsyssel</v>
      </c>
      <c r="C816" t="str">
        <f>_xlfn.TEXTAFTER(Table2[[#This Row],[Kamp]],"- ")</f>
        <v>Blackhawks</v>
      </c>
      <c r="D816">
        <v>44842</v>
      </c>
      <c r="E816">
        <v>35963</v>
      </c>
      <c r="F816">
        <v>20222023</v>
      </c>
      <c r="G816" t="s">
        <v>17</v>
      </c>
      <c r="H816" t="s">
        <v>661</v>
      </c>
      <c r="I816" t="s">
        <v>677</v>
      </c>
      <c r="J816">
        <v>3</v>
      </c>
      <c r="K816">
        <v>29505</v>
      </c>
      <c r="L816">
        <v>1</v>
      </c>
      <c r="M816" t="s">
        <v>630</v>
      </c>
      <c r="N816" t="s">
        <v>132</v>
      </c>
      <c r="O816" t="s">
        <v>261</v>
      </c>
      <c r="P816">
        <v>4</v>
      </c>
      <c r="Q816">
        <v>5</v>
      </c>
      <c r="R816">
        <f>SUMIFS(Table2[number],Table2[Event],"Goal",Table2[H/U],"HOME",Table2[GameID],Table2[[#This Row],[GameID]],Table2[GameTime],"&lt;="&amp;Table2[[#This Row],[GameTime]])</f>
        <v>1</v>
      </c>
      <c r="S816">
        <f>SUMIFS(Table2[number],Table2[Event],"Goal",Table2[H/U],"AWAY",Table2[GameID],Table2[[#This Row],[GameID]],Table2[GameTime],"&lt;="&amp;Table2[[#This Row],[GameTime]])</f>
        <v>9</v>
      </c>
      <c r="T816" t="str">
        <f>IF(Table2[[#This Row],[Event]]="Goal",Table2[[#This Row],[Hscore]]&amp;"-"&amp;Table2[[#This Row],[Uscore]],"")</f>
        <v>1-9</v>
      </c>
      <c r="U816">
        <v>2860</v>
      </c>
      <c r="V816" s="1">
        <f>Table2[[#This Row],[GameTime]]-(Table2[[#This Row],[period]]-1)*1200</f>
        <v>460</v>
      </c>
      <c r="W816" s="1">
        <f>ROUNDDOWN(Table2[[#This Row],[Time]]/60,0)</f>
        <v>7</v>
      </c>
      <c r="X816" s="1">
        <f>ROUNDDOWN((Table2[[#This Row],[Time]]/60-Table2[[#This Row],[Time2]])*60,0)</f>
        <v>40</v>
      </c>
      <c r="Y816" s="1" t="str">
        <f>IF(Table2[[#This Row],[Time2]]&lt;10,0&amp;Table2[[#This Row],[Time2]],Table2[[#This Row],[Time2]])</f>
        <v>07</v>
      </c>
      <c r="Z816" s="1">
        <f>IF(Table2[[#This Row],[Time3]]&lt;10,0&amp;Table2[[#This Row],[Time3]],Table2[[#This Row],[Time3]])</f>
        <v>40</v>
      </c>
      <c r="AA816" s="2" t="str">
        <f>Table2[[#This Row],[Time4]]&amp;":"&amp;Table2[[#This Row],[Time5]]</f>
        <v>07:40</v>
      </c>
      <c r="AB816" s="1" t="str" cm="1">
        <f t="array" ref="AB816">IFERROR(IF(Table2[[#This Row],[code]]="","",_xlfn.IFS(AND(Table2[[#This Row],[code]]&lt;400,Table2[[#This Row],[code]]&lt;&gt;""),2,Table2[[#This Row],[code]]&gt;500,4)),"")</f>
        <v/>
      </c>
      <c r="AC816" s="1" t="str">
        <f>IF(Table2[[#This Row],[Event]]="Penalty",Table2[[#This Row],[number]],IF(Table2[[#This Row],[Event]]="Time-Out",401,""))</f>
        <v/>
      </c>
      <c r="AD816" s="1">
        <f>ROW(A815)</f>
        <v>815</v>
      </c>
      <c r="AE816" s="1">
        <f>COUNTIFS(Table2[GameID],Table2[[#This Row],[GameID]],Table2[Column1],"&lt;="&amp;Table2[[#This Row],[Column1]])-1</f>
        <v>12</v>
      </c>
    </row>
    <row r="817" spans="1:31" x14ac:dyDescent="0.45">
      <c r="A817" t="s">
        <v>259</v>
      </c>
      <c r="B817" t="str">
        <f>_xlfn.TEXTBEFORE(Table2[[#This Row],[Kamp]]," - ")</f>
        <v>BFC Vendsyssel</v>
      </c>
      <c r="C817" t="str">
        <f>_xlfn.TEXTAFTER(Table2[[#This Row],[Kamp]],"- ")</f>
        <v>Blackhawks</v>
      </c>
      <c r="D817">
        <v>44842</v>
      </c>
      <c r="E817">
        <v>35963</v>
      </c>
      <c r="F817">
        <v>20222023</v>
      </c>
      <c r="G817" t="s">
        <v>17</v>
      </c>
      <c r="H817" t="s">
        <v>661</v>
      </c>
      <c r="I817" t="s">
        <v>677</v>
      </c>
      <c r="J817">
        <v>3</v>
      </c>
      <c r="K817">
        <v>29505</v>
      </c>
      <c r="L817">
        <v>1</v>
      </c>
      <c r="M817" t="s">
        <v>630</v>
      </c>
      <c r="N817" t="s">
        <v>264</v>
      </c>
      <c r="O817" t="s">
        <v>140</v>
      </c>
      <c r="P817">
        <v>10</v>
      </c>
      <c r="Q817">
        <v>60</v>
      </c>
      <c r="R817">
        <f>SUMIFS(Table2[number],Table2[Event],"Goal",Table2[H/U],"HOME",Table2[GameID],Table2[[#This Row],[GameID]],Table2[GameTime],"&lt;="&amp;Table2[[#This Row],[GameTime]])</f>
        <v>1</v>
      </c>
      <c r="S817">
        <f>SUMIFS(Table2[number],Table2[Event],"Goal",Table2[H/U],"AWAY",Table2[GameID],Table2[[#This Row],[GameID]],Table2[GameTime],"&lt;="&amp;Table2[[#This Row],[GameTime]])</f>
        <v>10</v>
      </c>
      <c r="T817" t="str">
        <f>IF(Table2[[#This Row],[Event]]="Goal",Table2[[#This Row],[Hscore]]&amp;"-"&amp;Table2[[#This Row],[Uscore]],"")</f>
        <v>1-10</v>
      </c>
      <c r="U817">
        <v>2909</v>
      </c>
      <c r="V817" s="1">
        <f>Table2[[#This Row],[GameTime]]-(Table2[[#This Row],[period]]-1)*1200</f>
        <v>509</v>
      </c>
      <c r="W817" s="1">
        <f>ROUNDDOWN(Table2[[#This Row],[Time]]/60,0)</f>
        <v>8</v>
      </c>
      <c r="X817" s="1">
        <f>ROUNDDOWN((Table2[[#This Row],[Time]]/60-Table2[[#This Row],[Time2]])*60,0)</f>
        <v>29</v>
      </c>
      <c r="Y817" s="1" t="str">
        <f>IF(Table2[[#This Row],[Time2]]&lt;10,0&amp;Table2[[#This Row],[Time2]],Table2[[#This Row],[Time2]])</f>
        <v>08</v>
      </c>
      <c r="Z817" s="1">
        <f>IF(Table2[[#This Row],[Time3]]&lt;10,0&amp;Table2[[#This Row],[Time3]],Table2[[#This Row],[Time3]])</f>
        <v>29</v>
      </c>
      <c r="AA817" s="2" t="str">
        <f>Table2[[#This Row],[Time4]]&amp;":"&amp;Table2[[#This Row],[Time5]]</f>
        <v>08:29</v>
      </c>
      <c r="AB817" s="1" t="str" cm="1">
        <f t="array" ref="AB817">IFERROR(IF(Table2[[#This Row],[code]]="","",_xlfn.IFS(AND(Table2[[#This Row],[code]]&lt;400,Table2[[#This Row],[code]]&lt;&gt;""),2,Table2[[#This Row],[code]]&gt;500,4)),"")</f>
        <v/>
      </c>
      <c r="AC817" s="1" t="str">
        <f>IF(Table2[[#This Row],[Event]]="Penalty",Table2[[#This Row],[number]],IF(Table2[[#This Row],[Event]]="Time-Out",401,""))</f>
        <v/>
      </c>
      <c r="AD817" s="1">
        <f>ROW(A816)</f>
        <v>816</v>
      </c>
      <c r="AE817" s="1">
        <f>COUNTIFS(Table2[GameID],Table2[[#This Row],[GameID]],Table2[Column1],"&lt;="&amp;Table2[[#This Row],[Column1]])-1</f>
        <v>13</v>
      </c>
    </row>
    <row r="818" spans="1:31" x14ac:dyDescent="0.45">
      <c r="A818" t="s">
        <v>259</v>
      </c>
      <c r="B818" t="str">
        <f>_xlfn.TEXTBEFORE(Table2[[#This Row],[Kamp]]," - ")</f>
        <v>BFC Vendsyssel</v>
      </c>
      <c r="C818" t="str">
        <f>_xlfn.TEXTAFTER(Table2[[#This Row],[Kamp]],"- ")</f>
        <v>Blackhawks</v>
      </c>
      <c r="D818">
        <v>44842</v>
      </c>
      <c r="E818">
        <v>35963</v>
      </c>
      <c r="F818">
        <v>20222023</v>
      </c>
      <c r="G818" t="s">
        <v>17</v>
      </c>
      <c r="H818" t="s">
        <v>661</v>
      </c>
      <c r="I818" t="s">
        <v>677</v>
      </c>
      <c r="J818">
        <v>3</v>
      </c>
      <c r="K818">
        <v>29505</v>
      </c>
      <c r="L818">
        <v>1</v>
      </c>
      <c r="M818" t="s">
        <v>630</v>
      </c>
      <c r="N818" t="s">
        <v>136</v>
      </c>
      <c r="O818" t="s">
        <v>263</v>
      </c>
      <c r="P818">
        <v>17</v>
      </c>
      <c r="Q818">
        <v>9</v>
      </c>
      <c r="R818">
        <f>SUMIFS(Table2[number],Table2[Event],"Goal",Table2[H/U],"HOME",Table2[GameID],Table2[[#This Row],[GameID]],Table2[GameTime],"&lt;="&amp;Table2[[#This Row],[GameTime]])</f>
        <v>1</v>
      </c>
      <c r="S818">
        <f>SUMIFS(Table2[number],Table2[Event],"Goal",Table2[H/U],"AWAY",Table2[GameID],Table2[[#This Row],[GameID]],Table2[GameTime],"&lt;="&amp;Table2[[#This Row],[GameTime]])</f>
        <v>11</v>
      </c>
      <c r="T818" t="str">
        <f>IF(Table2[[#This Row],[Event]]="Goal",Table2[[#This Row],[Hscore]]&amp;"-"&amp;Table2[[#This Row],[Uscore]],"")</f>
        <v>1-11</v>
      </c>
      <c r="U818">
        <v>2965</v>
      </c>
      <c r="V818" s="1">
        <f>Table2[[#This Row],[GameTime]]-(Table2[[#This Row],[period]]-1)*1200</f>
        <v>565</v>
      </c>
      <c r="W818" s="1">
        <f>ROUNDDOWN(Table2[[#This Row],[Time]]/60,0)</f>
        <v>9</v>
      </c>
      <c r="X818" s="1">
        <f>ROUNDDOWN((Table2[[#This Row],[Time]]/60-Table2[[#This Row],[Time2]])*60,0)</f>
        <v>25</v>
      </c>
      <c r="Y818" s="1" t="str">
        <f>IF(Table2[[#This Row],[Time2]]&lt;10,0&amp;Table2[[#This Row],[Time2]],Table2[[#This Row],[Time2]])</f>
        <v>09</v>
      </c>
      <c r="Z818" s="1">
        <f>IF(Table2[[#This Row],[Time3]]&lt;10,0&amp;Table2[[#This Row],[Time3]],Table2[[#This Row],[Time3]])</f>
        <v>25</v>
      </c>
      <c r="AA818" s="2" t="str">
        <f>Table2[[#This Row],[Time4]]&amp;":"&amp;Table2[[#This Row],[Time5]]</f>
        <v>09:25</v>
      </c>
      <c r="AB818" s="1" t="str" cm="1">
        <f t="array" ref="AB818">IFERROR(IF(Table2[[#This Row],[code]]="","",_xlfn.IFS(AND(Table2[[#This Row],[code]]&lt;400,Table2[[#This Row],[code]]&lt;&gt;""),2,Table2[[#This Row],[code]]&gt;500,4)),"")</f>
        <v/>
      </c>
      <c r="AC818" s="1" t="str">
        <f>IF(Table2[[#This Row],[Event]]="Penalty",Table2[[#This Row],[number]],IF(Table2[[#This Row],[Event]]="Time-Out",401,""))</f>
        <v/>
      </c>
      <c r="AD818" s="1">
        <f>ROW(A817)</f>
        <v>817</v>
      </c>
      <c r="AE818" s="1">
        <f>COUNTIFS(Table2[GameID],Table2[[#This Row],[GameID]],Table2[Column1],"&lt;="&amp;Table2[[#This Row],[Column1]])-1</f>
        <v>14</v>
      </c>
    </row>
    <row r="819" spans="1:31" x14ac:dyDescent="0.45">
      <c r="A819" t="s">
        <v>259</v>
      </c>
      <c r="B819" t="str">
        <f>_xlfn.TEXTBEFORE(Table2[[#This Row],[Kamp]]," - ")</f>
        <v>BFC Vendsyssel</v>
      </c>
      <c r="C819" t="str">
        <f>_xlfn.TEXTAFTER(Table2[[#This Row],[Kamp]],"- ")</f>
        <v>Blackhawks</v>
      </c>
      <c r="D819">
        <v>44842</v>
      </c>
      <c r="E819">
        <v>35963</v>
      </c>
      <c r="F819">
        <v>20222023</v>
      </c>
      <c r="G819" t="s">
        <v>17</v>
      </c>
      <c r="H819" t="s">
        <v>661</v>
      </c>
      <c r="I819" t="s">
        <v>677</v>
      </c>
      <c r="J819">
        <v>3</v>
      </c>
      <c r="K819">
        <v>29505</v>
      </c>
      <c r="L819">
        <v>1</v>
      </c>
      <c r="M819" t="s">
        <v>630</v>
      </c>
      <c r="N819" t="s">
        <v>136</v>
      </c>
      <c r="O819" t="s">
        <v>145</v>
      </c>
      <c r="P819">
        <v>17</v>
      </c>
      <c r="Q819">
        <v>88</v>
      </c>
      <c r="R819">
        <f>SUMIFS(Table2[number],Table2[Event],"Goal",Table2[H/U],"HOME",Table2[GameID],Table2[[#This Row],[GameID]],Table2[GameTime],"&lt;="&amp;Table2[[#This Row],[GameTime]])</f>
        <v>1</v>
      </c>
      <c r="S819">
        <f>SUMIFS(Table2[number],Table2[Event],"Goal",Table2[H/U],"AWAY",Table2[GameID],Table2[[#This Row],[GameID]],Table2[GameTime],"&lt;="&amp;Table2[[#This Row],[GameTime]])</f>
        <v>12</v>
      </c>
      <c r="T819" t="str">
        <f>IF(Table2[[#This Row],[Event]]="Goal",Table2[[#This Row],[Hscore]]&amp;"-"&amp;Table2[[#This Row],[Uscore]],"")</f>
        <v>1-12</v>
      </c>
      <c r="U819">
        <v>3124</v>
      </c>
      <c r="V819" s="1">
        <f>Table2[[#This Row],[GameTime]]-(Table2[[#This Row],[period]]-1)*1200</f>
        <v>724</v>
      </c>
      <c r="W819" s="1">
        <f>ROUNDDOWN(Table2[[#This Row],[Time]]/60,0)</f>
        <v>12</v>
      </c>
      <c r="X819" s="1">
        <f>ROUNDDOWN((Table2[[#This Row],[Time]]/60-Table2[[#This Row],[Time2]])*60,0)</f>
        <v>3</v>
      </c>
      <c r="Y819" s="1">
        <f>IF(Table2[[#This Row],[Time2]]&lt;10,0&amp;Table2[[#This Row],[Time2]],Table2[[#This Row],[Time2]])</f>
        <v>12</v>
      </c>
      <c r="Z819" s="1" t="str">
        <f>IF(Table2[[#This Row],[Time3]]&lt;10,0&amp;Table2[[#This Row],[Time3]],Table2[[#This Row],[Time3]])</f>
        <v>03</v>
      </c>
      <c r="AA819" s="2" t="str">
        <f>Table2[[#This Row],[Time4]]&amp;":"&amp;Table2[[#This Row],[Time5]]</f>
        <v>12:03</v>
      </c>
      <c r="AB819" s="1" t="str" cm="1">
        <f t="array" ref="AB819">IFERROR(IF(Table2[[#This Row],[code]]="","",_xlfn.IFS(AND(Table2[[#This Row],[code]]&lt;400,Table2[[#This Row],[code]]&lt;&gt;""),2,Table2[[#This Row],[code]]&gt;500,4)),"")</f>
        <v/>
      </c>
      <c r="AC819" s="1" t="str">
        <f>IF(Table2[[#This Row],[Event]]="Penalty",Table2[[#This Row],[number]],IF(Table2[[#This Row],[Event]]="Time-Out",401,""))</f>
        <v/>
      </c>
      <c r="AD819" s="1">
        <f>ROW(A818)</f>
        <v>818</v>
      </c>
      <c r="AE819" s="1">
        <f>COUNTIFS(Table2[GameID],Table2[[#This Row],[GameID]],Table2[Column1],"&lt;="&amp;Table2[[#This Row],[Column1]])-1</f>
        <v>15</v>
      </c>
    </row>
    <row r="820" spans="1:31" x14ac:dyDescent="0.45">
      <c r="A820" t="s">
        <v>259</v>
      </c>
      <c r="B820" t="str">
        <f>_xlfn.TEXTBEFORE(Table2[[#This Row],[Kamp]]," - ")</f>
        <v>BFC Vendsyssel</v>
      </c>
      <c r="C820" t="str">
        <f>_xlfn.TEXTAFTER(Table2[[#This Row],[Kamp]],"- ")</f>
        <v>Blackhawks</v>
      </c>
      <c r="D820">
        <v>44842</v>
      </c>
      <c r="E820">
        <v>35963</v>
      </c>
      <c r="F820">
        <v>20222023</v>
      </c>
      <c r="G820" t="s">
        <v>17</v>
      </c>
      <c r="H820" t="s">
        <v>661</v>
      </c>
      <c r="I820" t="s">
        <v>677</v>
      </c>
      <c r="J820">
        <v>3</v>
      </c>
      <c r="K820">
        <v>29505</v>
      </c>
      <c r="L820">
        <v>1</v>
      </c>
      <c r="M820" t="s">
        <v>630</v>
      </c>
      <c r="N820" t="s">
        <v>264</v>
      </c>
      <c r="O820" t="s">
        <v>134</v>
      </c>
      <c r="P820">
        <v>10</v>
      </c>
      <c r="Q820">
        <v>15</v>
      </c>
      <c r="R820">
        <f>SUMIFS(Table2[number],Table2[Event],"Goal",Table2[H/U],"HOME",Table2[GameID],Table2[[#This Row],[GameID]],Table2[GameTime],"&lt;="&amp;Table2[[#This Row],[GameTime]])</f>
        <v>1</v>
      </c>
      <c r="S820">
        <f>SUMIFS(Table2[number],Table2[Event],"Goal",Table2[H/U],"AWAY",Table2[GameID],Table2[[#This Row],[GameID]],Table2[GameTime],"&lt;="&amp;Table2[[#This Row],[GameTime]])</f>
        <v>13</v>
      </c>
      <c r="T820" t="str">
        <f>IF(Table2[[#This Row],[Event]]="Goal",Table2[[#This Row],[Hscore]]&amp;"-"&amp;Table2[[#This Row],[Uscore]],"")</f>
        <v>1-13</v>
      </c>
      <c r="U820">
        <v>3188</v>
      </c>
      <c r="V820" s="1">
        <f>Table2[[#This Row],[GameTime]]-(Table2[[#This Row],[period]]-1)*1200</f>
        <v>788</v>
      </c>
      <c r="W820" s="1">
        <f>ROUNDDOWN(Table2[[#This Row],[Time]]/60,0)</f>
        <v>13</v>
      </c>
      <c r="X820" s="1">
        <f>ROUNDDOWN((Table2[[#This Row],[Time]]/60-Table2[[#This Row],[Time2]])*60,0)</f>
        <v>7</v>
      </c>
      <c r="Y820" s="1">
        <f>IF(Table2[[#This Row],[Time2]]&lt;10,0&amp;Table2[[#This Row],[Time2]],Table2[[#This Row],[Time2]])</f>
        <v>13</v>
      </c>
      <c r="Z820" s="1" t="str">
        <f>IF(Table2[[#This Row],[Time3]]&lt;10,0&amp;Table2[[#This Row],[Time3]],Table2[[#This Row],[Time3]])</f>
        <v>07</v>
      </c>
      <c r="AA820" s="2" t="str">
        <f>Table2[[#This Row],[Time4]]&amp;":"&amp;Table2[[#This Row],[Time5]]</f>
        <v>13:07</v>
      </c>
      <c r="AB820" s="1" t="str" cm="1">
        <f t="array" ref="AB820">IFERROR(IF(Table2[[#This Row],[code]]="","",_xlfn.IFS(AND(Table2[[#This Row],[code]]&lt;400,Table2[[#This Row],[code]]&lt;&gt;""),2,Table2[[#This Row],[code]]&gt;500,4)),"")</f>
        <v/>
      </c>
      <c r="AC820" s="1" t="str">
        <f>IF(Table2[[#This Row],[Event]]="Penalty",Table2[[#This Row],[number]],IF(Table2[[#This Row],[Event]]="Time-Out",401,""))</f>
        <v/>
      </c>
      <c r="AD820" s="1">
        <f>ROW(A819)</f>
        <v>819</v>
      </c>
      <c r="AE820" s="1">
        <f>COUNTIFS(Table2[GameID],Table2[[#This Row],[GameID]],Table2[Column1],"&lt;="&amp;Table2[[#This Row],[Column1]])-1</f>
        <v>16</v>
      </c>
    </row>
    <row r="821" spans="1:31" x14ac:dyDescent="0.45">
      <c r="A821" t="s">
        <v>286</v>
      </c>
      <c r="B821" t="str">
        <f>_xlfn.TEXTBEFORE(Table2[[#This Row],[Kamp]]," - ")</f>
        <v>BFC Vendsyssel</v>
      </c>
      <c r="C821" t="str">
        <f>_xlfn.TEXTAFTER(Table2[[#This Row],[Kamp]],"- ")</f>
        <v>Aab</v>
      </c>
      <c r="D821">
        <v>44846</v>
      </c>
      <c r="E821">
        <v>35966</v>
      </c>
      <c r="F821">
        <v>20222023</v>
      </c>
      <c r="G821" t="s">
        <v>17</v>
      </c>
      <c r="H821" t="s">
        <v>669</v>
      </c>
      <c r="I821" t="s">
        <v>677</v>
      </c>
      <c r="J821">
        <v>1</v>
      </c>
      <c r="K821">
        <v>29501</v>
      </c>
      <c r="L821">
        <v>201</v>
      </c>
      <c r="M821" t="s">
        <v>631</v>
      </c>
      <c r="N821" t="s">
        <v>178</v>
      </c>
      <c r="O821" t="s">
        <v>634</v>
      </c>
      <c r="P821">
        <v>31</v>
      </c>
      <c r="Q821" t="s">
        <v>634</v>
      </c>
      <c r="R821">
        <f>SUMIFS(Table2[number],Table2[Event],"Goal",Table2[H/U],"HOME",Table2[GameID],Table2[[#This Row],[GameID]],Table2[GameTime],"&lt;="&amp;Table2[[#This Row],[GameTime]])</f>
        <v>0</v>
      </c>
      <c r="S821">
        <f>SUMIFS(Table2[number],Table2[Event],"Goal",Table2[H/U],"AWAY",Table2[GameID],Table2[[#This Row],[GameID]],Table2[GameTime],"&lt;="&amp;Table2[[#This Row],[GameTime]])</f>
        <v>0</v>
      </c>
      <c r="T821" t="str">
        <f>IF(Table2[[#This Row],[Event]]="Goal",Table2[[#This Row],[Hscore]]&amp;"-"&amp;Table2[[#This Row],[Uscore]],"")</f>
        <v/>
      </c>
      <c r="U821">
        <v>240</v>
      </c>
      <c r="V821" s="1">
        <f>Table2[[#This Row],[GameTime]]-(Table2[[#This Row],[period]]-1)*1200</f>
        <v>240</v>
      </c>
      <c r="W821" s="1">
        <f>ROUNDDOWN(Table2[[#This Row],[Time]]/60,0)</f>
        <v>4</v>
      </c>
      <c r="X821" s="1">
        <f>ROUNDDOWN((Table2[[#This Row],[Time]]/60-Table2[[#This Row],[Time2]])*60,0)</f>
        <v>0</v>
      </c>
      <c r="Y821" s="1" t="str">
        <f>IF(Table2[[#This Row],[Time2]]&lt;10,0&amp;Table2[[#This Row],[Time2]],Table2[[#This Row],[Time2]])</f>
        <v>04</v>
      </c>
      <c r="Z821" s="1" t="str">
        <f>IF(Table2[[#This Row],[Time3]]&lt;10,0&amp;Table2[[#This Row],[Time3]],Table2[[#This Row],[Time3]])</f>
        <v>00</v>
      </c>
      <c r="AA821" s="2" t="str">
        <f>Table2[[#This Row],[Time4]]&amp;":"&amp;Table2[[#This Row],[Time5]]</f>
        <v>04:00</v>
      </c>
      <c r="AB821" s="1" cm="1">
        <f t="array" ref="AB821">IFERROR(IF(Table2[[#This Row],[code]]="","",_xlfn.IFS(AND(Table2[[#This Row],[code]]&lt;400,Table2[[#This Row],[code]]&lt;&gt;""),2,Table2[[#This Row],[code]]&gt;500,4)),"")</f>
        <v>2</v>
      </c>
      <c r="AC821" s="1">
        <f>IF(Table2[[#This Row],[Event]]="Penalty",Table2[[#This Row],[number]],IF(Table2[[#This Row],[Event]]="Time-Out",401,""))</f>
        <v>201</v>
      </c>
      <c r="AD821" s="1">
        <f>ROW(A820)</f>
        <v>820</v>
      </c>
      <c r="AE821" s="1">
        <f>COUNTIFS(Table2[GameID],Table2[[#This Row],[GameID]],Table2[Column1],"&lt;="&amp;Table2[[#This Row],[Column1]])-1</f>
        <v>0</v>
      </c>
    </row>
    <row r="822" spans="1:31" x14ac:dyDescent="0.45">
      <c r="A822" t="s">
        <v>286</v>
      </c>
      <c r="B822" t="str">
        <f>_xlfn.TEXTBEFORE(Table2[[#This Row],[Kamp]]," - ")</f>
        <v>BFC Vendsyssel</v>
      </c>
      <c r="C822" t="str">
        <f>_xlfn.TEXTAFTER(Table2[[#This Row],[Kamp]],"- ")</f>
        <v>Aab</v>
      </c>
      <c r="D822">
        <v>44846</v>
      </c>
      <c r="E822">
        <v>35966</v>
      </c>
      <c r="F822">
        <v>20222023</v>
      </c>
      <c r="G822" t="s">
        <v>17</v>
      </c>
      <c r="H822" t="s">
        <v>664</v>
      </c>
      <c r="I822" t="s">
        <v>678</v>
      </c>
      <c r="J822">
        <v>1</v>
      </c>
      <c r="K822">
        <v>29506</v>
      </c>
      <c r="L822">
        <v>1</v>
      </c>
      <c r="M822" t="s">
        <v>630</v>
      </c>
      <c r="N822" t="s">
        <v>203</v>
      </c>
      <c r="O822" t="s">
        <v>634</v>
      </c>
      <c r="P822">
        <v>44</v>
      </c>
      <c r="Q822" t="s">
        <v>634</v>
      </c>
      <c r="R822">
        <f>SUMIFS(Table2[number],Table2[Event],"Goal",Table2[H/U],"HOME",Table2[GameID],Table2[[#This Row],[GameID]],Table2[GameTime],"&lt;="&amp;Table2[[#This Row],[GameTime]])</f>
        <v>1</v>
      </c>
      <c r="S822">
        <f>SUMIFS(Table2[number],Table2[Event],"Goal",Table2[H/U],"AWAY",Table2[GameID],Table2[[#This Row],[GameID]],Table2[GameTime],"&lt;="&amp;Table2[[#This Row],[GameTime]])</f>
        <v>0</v>
      </c>
      <c r="T822" t="str">
        <f>IF(Table2[[#This Row],[Event]]="Goal",Table2[[#This Row],[Hscore]]&amp;"-"&amp;Table2[[#This Row],[Uscore]],"")</f>
        <v>1-0</v>
      </c>
      <c r="U822">
        <v>1108</v>
      </c>
      <c r="V822" s="1">
        <f>Table2[[#This Row],[GameTime]]-(Table2[[#This Row],[period]]-1)*1200</f>
        <v>1108</v>
      </c>
      <c r="W822" s="1">
        <f>ROUNDDOWN(Table2[[#This Row],[Time]]/60,0)</f>
        <v>18</v>
      </c>
      <c r="X822" s="1">
        <f>ROUNDDOWN((Table2[[#This Row],[Time]]/60-Table2[[#This Row],[Time2]])*60,0)</f>
        <v>27</v>
      </c>
      <c r="Y822" s="1">
        <f>IF(Table2[[#This Row],[Time2]]&lt;10,0&amp;Table2[[#This Row],[Time2]],Table2[[#This Row],[Time2]])</f>
        <v>18</v>
      </c>
      <c r="Z822" s="1">
        <f>IF(Table2[[#This Row],[Time3]]&lt;10,0&amp;Table2[[#This Row],[Time3]],Table2[[#This Row],[Time3]])</f>
        <v>27</v>
      </c>
      <c r="AA822" s="2" t="str">
        <f>Table2[[#This Row],[Time4]]&amp;":"&amp;Table2[[#This Row],[Time5]]</f>
        <v>18:27</v>
      </c>
      <c r="AB822" s="1" t="str" cm="1">
        <f t="array" ref="AB822">IFERROR(IF(Table2[[#This Row],[code]]="","",_xlfn.IFS(AND(Table2[[#This Row],[code]]&lt;400,Table2[[#This Row],[code]]&lt;&gt;""),2,Table2[[#This Row],[code]]&gt;500,4)),"")</f>
        <v/>
      </c>
      <c r="AC822" s="1" t="str">
        <f>IF(Table2[[#This Row],[Event]]="Penalty",Table2[[#This Row],[number]],IF(Table2[[#This Row],[Event]]="Time-Out",401,""))</f>
        <v/>
      </c>
      <c r="AD822" s="1">
        <f>ROW(A821)</f>
        <v>821</v>
      </c>
      <c r="AE822" s="1">
        <f>COUNTIFS(Table2[GameID],Table2[[#This Row],[GameID]],Table2[Column1],"&lt;="&amp;Table2[[#This Row],[Column1]])-1</f>
        <v>1</v>
      </c>
    </row>
    <row r="823" spans="1:31" x14ac:dyDescent="0.45">
      <c r="A823" t="s">
        <v>286</v>
      </c>
      <c r="B823" t="str">
        <f>_xlfn.TEXTBEFORE(Table2[[#This Row],[Kamp]]," - ")</f>
        <v>BFC Vendsyssel</v>
      </c>
      <c r="C823" t="str">
        <f>_xlfn.TEXTAFTER(Table2[[#This Row],[Kamp]],"- ")</f>
        <v>Aab</v>
      </c>
      <c r="D823">
        <v>44846</v>
      </c>
      <c r="E823">
        <v>35966</v>
      </c>
      <c r="F823">
        <v>20222023</v>
      </c>
      <c r="G823" t="s">
        <v>17</v>
      </c>
      <c r="H823" t="s">
        <v>664</v>
      </c>
      <c r="I823" t="s">
        <v>678</v>
      </c>
      <c r="J823">
        <v>1</v>
      </c>
      <c r="K823">
        <v>29506</v>
      </c>
      <c r="L823">
        <v>1</v>
      </c>
      <c r="M823" t="s">
        <v>630</v>
      </c>
      <c r="N823" t="s">
        <v>202</v>
      </c>
      <c r="O823" t="s">
        <v>634</v>
      </c>
      <c r="P823">
        <v>36</v>
      </c>
      <c r="Q823" t="s">
        <v>634</v>
      </c>
      <c r="R823">
        <f>SUMIFS(Table2[number],Table2[Event],"Goal",Table2[H/U],"HOME",Table2[GameID],Table2[[#This Row],[GameID]],Table2[GameTime],"&lt;="&amp;Table2[[#This Row],[GameTime]])</f>
        <v>2</v>
      </c>
      <c r="S823">
        <f>SUMIFS(Table2[number],Table2[Event],"Goal",Table2[H/U],"AWAY",Table2[GameID],Table2[[#This Row],[GameID]],Table2[GameTime],"&lt;="&amp;Table2[[#This Row],[GameTime]])</f>
        <v>0</v>
      </c>
      <c r="T823" t="str">
        <f>IF(Table2[[#This Row],[Event]]="Goal",Table2[[#This Row],[Hscore]]&amp;"-"&amp;Table2[[#This Row],[Uscore]],"")</f>
        <v>2-0</v>
      </c>
      <c r="U823">
        <v>1196</v>
      </c>
      <c r="V823" s="1">
        <f>Table2[[#This Row],[GameTime]]-(Table2[[#This Row],[period]]-1)*1200</f>
        <v>1196</v>
      </c>
      <c r="W823" s="1">
        <f>ROUNDDOWN(Table2[[#This Row],[Time]]/60,0)</f>
        <v>19</v>
      </c>
      <c r="X823" s="1">
        <f>ROUNDDOWN((Table2[[#This Row],[Time]]/60-Table2[[#This Row],[Time2]])*60,0)</f>
        <v>56</v>
      </c>
      <c r="Y823" s="1">
        <f>IF(Table2[[#This Row],[Time2]]&lt;10,0&amp;Table2[[#This Row],[Time2]],Table2[[#This Row],[Time2]])</f>
        <v>19</v>
      </c>
      <c r="Z823" s="1">
        <f>IF(Table2[[#This Row],[Time3]]&lt;10,0&amp;Table2[[#This Row],[Time3]],Table2[[#This Row],[Time3]])</f>
        <v>56</v>
      </c>
      <c r="AA823" s="2" t="str">
        <f>Table2[[#This Row],[Time4]]&amp;":"&amp;Table2[[#This Row],[Time5]]</f>
        <v>19:56</v>
      </c>
      <c r="AB823" s="1" t="str" cm="1">
        <f t="array" ref="AB823">IFERROR(IF(Table2[[#This Row],[code]]="","",_xlfn.IFS(AND(Table2[[#This Row],[code]]&lt;400,Table2[[#This Row],[code]]&lt;&gt;""),2,Table2[[#This Row],[code]]&gt;500,4)),"")</f>
        <v/>
      </c>
      <c r="AC823" s="1" t="str">
        <f>IF(Table2[[#This Row],[Event]]="Penalty",Table2[[#This Row],[number]],IF(Table2[[#This Row],[Event]]="Time-Out",401,""))</f>
        <v/>
      </c>
      <c r="AD823" s="1">
        <f>ROW(A822)</f>
        <v>822</v>
      </c>
      <c r="AE823" s="1">
        <f>COUNTIFS(Table2[GameID],Table2[[#This Row],[GameID]],Table2[Column1],"&lt;="&amp;Table2[[#This Row],[Column1]])-1</f>
        <v>2</v>
      </c>
    </row>
    <row r="824" spans="1:31" x14ac:dyDescent="0.45">
      <c r="A824" t="s">
        <v>286</v>
      </c>
      <c r="B824" t="str">
        <f>_xlfn.TEXTBEFORE(Table2[[#This Row],[Kamp]]," - ")</f>
        <v>BFC Vendsyssel</v>
      </c>
      <c r="C824" t="str">
        <f>_xlfn.TEXTAFTER(Table2[[#This Row],[Kamp]],"- ")</f>
        <v>Aab</v>
      </c>
      <c r="D824">
        <v>44846</v>
      </c>
      <c r="E824">
        <v>35966</v>
      </c>
      <c r="F824">
        <v>20222023</v>
      </c>
      <c r="G824" t="s">
        <v>17</v>
      </c>
      <c r="H824" t="s">
        <v>664</v>
      </c>
      <c r="I824" t="s">
        <v>678</v>
      </c>
      <c r="J824">
        <v>2</v>
      </c>
      <c r="K824">
        <v>29506</v>
      </c>
      <c r="L824">
        <v>217</v>
      </c>
      <c r="M824" t="s">
        <v>631</v>
      </c>
      <c r="N824" t="s">
        <v>198</v>
      </c>
      <c r="O824" t="s">
        <v>634</v>
      </c>
      <c r="P824">
        <v>19</v>
      </c>
      <c r="Q824" t="s">
        <v>634</v>
      </c>
      <c r="R824">
        <f>SUMIFS(Table2[number],Table2[Event],"Goal",Table2[H/U],"HOME",Table2[GameID],Table2[[#This Row],[GameID]],Table2[GameTime],"&lt;="&amp;Table2[[#This Row],[GameTime]])</f>
        <v>2</v>
      </c>
      <c r="S824">
        <f>SUMIFS(Table2[number],Table2[Event],"Goal",Table2[H/U],"AWAY",Table2[GameID],Table2[[#This Row],[GameID]],Table2[GameTime],"&lt;="&amp;Table2[[#This Row],[GameTime]])</f>
        <v>0</v>
      </c>
      <c r="T824" t="str">
        <f>IF(Table2[[#This Row],[Event]]="Goal",Table2[[#This Row],[Hscore]]&amp;"-"&amp;Table2[[#This Row],[Uscore]],"")</f>
        <v/>
      </c>
      <c r="U824">
        <v>1420</v>
      </c>
      <c r="V824" s="1">
        <f>Table2[[#This Row],[GameTime]]-(Table2[[#This Row],[period]]-1)*1200</f>
        <v>220</v>
      </c>
      <c r="W824" s="1">
        <f>ROUNDDOWN(Table2[[#This Row],[Time]]/60,0)</f>
        <v>3</v>
      </c>
      <c r="X824" s="1">
        <f>ROUNDDOWN((Table2[[#This Row],[Time]]/60-Table2[[#This Row],[Time2]])*60,0)</f>
        <v>40</v>
      </c>
      <c r="Y824" s="1" t="str">
        <f>IF(Table2[[#This Row],[Time2]]&lt;10,0&amp;Table2[[#This Row],[Time2]],Table2[[#This Row],[Time2]])</f>
        <v>03</v>
      </c>
      <c r="Z824" s="1">
        <f>IF(Table2[[#This Row],[Time3]]&lt;10,0&amp;Table2[[#This Row],[Time3]],Table2[[#This Row],[Time3]])</f>
        <v>40</v>
      </c>
      <c r="AA824" s="2" t="str">
        <f>Table2[[#This Row],[Time4]]&amp;":"&amp;Table2[[#This Row],[Time5]]</f>
        <v>03:40</v>
      </c>
      <c r="AB824" s="1" cm="1">
        <f t="array" ref="AB824">IFERROR(IF(Table2[[#This Row],[code]]="","",_xlfn.IFS(AND(Table2[[#This Row],[code]]&lt;400,Table2[[#This Row],[code]]&lt;&gt;""),2,Table2[[#This Row],[code]]&gt;500,4)),"")</f>
        <v>2</v>
      </c>
      <c r="AC824" s="1">
        <f>IF(Table2[[#This Row],[Event]]="Penalty",Table2[[#This Row],[number]],IF(Table2[[#This Row],[Event]]="Time-Out",401,""))</f>
        <v>217</v>
      </c>
      <c r="AD824" s="1">
        <f>ROW(A823)</f>
        <v>823</v>
      </c>
      <c r="AE824" s="1">
        <f>COUNTIFS(Table2[GameID],Table2[[#This Row],[GameID]],Table2[Column1],"&lt;="&amp;Table2[[#This Row],[Column1]])-1</f>
        <v>3</v>
      </c>
    </row>
    <row r="825" spans="1:31" x14ac:dyDescent="0.45">
      <c r="A825" t="s">
        <v>286</v>
      </c>
      <c r="B825" t="str">
        <f>_xlfn.TEXTBEFORE(Table2[[#This Row],[Kamp]]," - ")</f>
        <v>BFC Vendsyssel</v>
      </c>
      <c r="C825" t="str">
        <f>_xlfn.TEXTAFTER(Table2[[#This Row],[Kamp]],"- ")</f>
        <v>Aab</v>
      </c>
      <c r="D825">
        <v>44846</v>
      </c>
      <c r="E825">
        <v>35966</v>
      </c>
      <c r="F825">
        <v>20222023</v>
      </c>
      <c r="G825" t="s">
        <v>17</v>
      </c>
      <c r="H825" t="s">
        <v>669</v>
      </c>
      <c r="I825" t="s">
        <v>677</v>
      </c>
      <c r="J825">
        <v>2</v>
      </c>
      <c r="K825">
        <v>29501</v>
      </c>
      <c r="L825">
        <v>1</v>
      </c>
      <c r="M825" t="s">
        <v>630</v>
      </c>
      <c r="N825" t="s">
        <v>175</v>
      </c>
      <c r="O825" t="s">
        <v>171</v>
      </c>
      <c r="P825">
        <v>15</v>
      </c>
      <c r="Q825">
        <v>8</v>
      </c>
      <c r="R825">
        <f>SUMIFS(Table2[number],Table2[Event],"Goal",Table2[H/U],"HOME",Table2[GameID],Table2[[#This Row],[GameID]],Table2[GameTime],"&lt;="&amp;Table2[[#This Row],[GameTime]])</f>
        <v>2</v>
      </c>
      <c r="S825">
        <f>SUMIFS(Table2[number],Table2[Event],"Goal",Table2[H/U],"AWAY",Table2[GameID],Table2[[#This Row],[GameID]],Table2[GameTime],"&lt;="&amp;Table2[[#This Row],[GameTime]])</f>
        <v>1</v>
      </c>
      <c r="T825" t="str">
        <f>IF(Table2[[#This Row],[Event]]="Goal",Table2[[#This Row],[Hscore]]&amp;"-"&amp;Table2[[#This Row],[Uscore]],"")</f>
        <v>2-1</v>
      </c>
      <c r="U825">
        <v>1696</v>
      </c>
      <c r="V825" s="1">
        <f>Table2[[#This Row],[GameTime]]-(Table2[[#This Row],[period]]-1)*1200</f>
        <v>496</v>
      </c>
      <c r="W825" s="1">
        <f>ROUNDDOWN(Table2[[#This Row],[Time]]/60,0)</f>
        <v>8</v>
      </c>
      <c r="X825" s="1">
        <f>ROUNDDOWN((Table2[[#This Row],[Time]]/60-Table2[[#This Row],[Time2]])*60,0)</f>
        <v>16</v>
      </c>
      <c r="Y825" s="1" t="str">
        <f>IF(Table2[[#This Row],[Time2]]&lt;10,0&amp;Table2[[#This Row],[Time2]],Table2[[#This Row],[Time2]])</f>
        <v>08</v>
      </c>
      <c r="Z825" s="1">
        <f>IF(Table2[[#This Row],[Time3]]&lt;10,0&amp;Table2[[#This Row],[Time3]],Table2[[#This Row],[Time3]])</f>
        <v>16</v>
      </c>
      <c r="AA825" s="2" t="str">
        <f>Table2[[#This Row],[Time4]]&amp;":"&amp;Table2[[#This Row],[Time5]]</f>
        <v>08:16</v>
      </c>
      <c r="AB825" s="1" t="str" cm="1">
        <f t="array" ref="AB825">IFERROR(IF(Table2[[#This Row],[code]]="","",_xlfn.IFS(AND(Table2[[#This Row],[code]]&lt;400,Table2[[#This Row],[code]]&lt;&gt;""),2,Table2[[#This Row],[code]]&gt;500,4)),"")</f>
        <v/>
      </c>
      <c r="AC825" s="1" t="str">
        <f>IF(Table2[[#This Row],[Event]]="Penalty",Table2[[#This Row],[number]],IF(Table2[[#This Row],[Event]]="Time-Out",401,""))</f>
        <v/>
      </c>
      <c r="AD825" s="1">
        <f>ROW(A824)</f>
        <v>824</v>
      </c>
      <c r="AE825" s="1">
        <f>COUNTIFS(Table2[GameID],Table2[[#This Row],[GameID]],Table2[Column1],"&lt;="&amp;Table2[[#This Row],[Column1]])-1</f>
        <v>4</v>
      </c>
    </row>
    <row r="826" spans="1:31" x14ac:dyDescent="0.45">
      <c r="A826" t="s">
        <v>286</v>
      </c>
      <c r="B826" t="str">
        <f>_xlfn.TEXTBEFORE(Table2[[#This Row],[Kamp]]," - ")</f>
        <v>BFC Vendsyssel</v>
      </c>
      <c r="C826" t="str">
        <f>_xlfn.TEXTAFTER(Table2[[#This Row],[Kamp]],"- ")</f>
        <v>Aab</v>
      </c>
      <c r="D826">
        <v>44846</v>
      </c>
      <c r="E826">
        <v>35966</v>
      </c>
      <c r="F826">
        <v>20222023</v>
      </c>
      <c r="G826" t="s">
        <v>17</v>
      </c>
      <c r="H826" t="s">
        <v>664</v>
      </c>
      <c r="I826" t="s">
        <v>678</v>
      </c>
      <c r="J826">
        <v>2</v>
      </c>
      <c r="K826">
        <v>29506</v>
      </c>
      <c r="L826">
        <v>1</v>
      </c>
      <c r="M826" t="s">
        <v>630</v>
      </c>
      <c r="N826" t="s">
        <v>199</v>
      </c>
      <c r="O826" t="s">
        <v>203</v>
      </c>
      <c r="P826">
        <v>27</v>
      </c>
      <c r="Q826">
        <v>44</v>
      </c>
      <c r="R826">
        <f>SUMIFS(Table2[number],Table2[Event],"Goal",Table2[H/U],"HOME",Table2[GameID],Table2[[#This Row],[GameID]],Table2[GameTime],"&lt;="&amp;Table2[[#This Row],[GameTime]])</f>
        <v>3</v>
      </c>
      <c r="S826">
        <f>SUMIFS(Table2[number],Table2[Event],"Goal",Table2[H/U],"AWAY",Table2[GameID],Table2[[#This Row],[GameID]],Table2[GameTime],"&lt;="&amp;Table2[[#This Row],[GameTime]])</f>
        <v>1</v>
      </c>
      <c r="T826" t="str">
        <f>IF(Table2[[#This Row],[Event]]="Goal",Table2[[#This Row],[Hscore]]&amp;"-"&amp;Table2[[#This Row],[Uscore]],"")</f>
        <v>3-1</v>
      </c>
      <c r="U826">
        <v>1792</v>
      </c>
      <c r="V826" s="1">
        <f>Table2[[#This Row],[GameTime]]-(Table2[[#This Row],[period]]-1)*1200</f>
        <v>592</v>
      </c>
      <c r="W826" s="1">
        <f>ROUNDDOWN(Table2[[#This Row],[Time]]/60,0)</f>
        <v>9</v>
      </c>
      <c r="X826" s="1">
        <f>ROUNDDOWN((Table2[[#This Row],[Time]]/60-Table2[[#This Row],[Time2]])*60,0)</f>
        <v>52</v>
      </c>
      <c r="Y826" s="1" t="str">
        <f>IF(Table2[[#This Row],[Time2]]&lt;10,0&amp;Table2[[#This Row],[Time2]],Table2[[#This Row],[Time2]])</f>
        <v>09</v>
      </c>
      <c r="Z826" s="1">
        <f>IF(Table2[[#This Row],[Time3]]&lt;10,0&amp;Table2[[#This Row],[Time3]],Table2[[#This Row],[Time3]])</f>
        <v>52</v>
      </c>
      <c r="AA826" s="2" t="str">
        <f>Table2[[#This Row],[Time4]]&amp;":"&amp;Table2[[#This Row],[Time5]]</f>
        <v>09:52</v>
      </c>
      <c r="AB826" s="1" t="str" cm="1">
        <f t="array" ref="AB826">IFERROR(IF(Table2[[#This Row],[code]]="","",_xlfn.IFS(AND(Table2[[#This Row],[code]]&lt;400,Table2[[#This Row],[code]]&lt;&gt;""),2,Table2[[#This Row],[code]]&gt;500,4)),"")</f>
        <v/>
      </c>
      <c r="AC826" s="1" t="str">
        <f>IF(Table2[[#This Row],[Event]]="Penalty",Table2[[#This Row],[number]],IF(Table2[[#This Row],[Event]]="Time-Out",401,""))</f>
        <v/>
      </c>
      <c r="AD826" s="1">
        <f>ROW(A825)</f>
        <v>825</v>
      </c>
      <c r="AE826" s="1">
        <f>COUNTIFS(Table2[GameID],Table2[[#This Row],[GameID]],Table2[Column1],"&lt;="&amp;Table2[[#This Row],[Column1]])-1</f>
        <v>5</v>
      </c>
    </row>
    <row r="827" spans="1:31" x14ac:dyDescent="0.45">
      <c r="A827" t="s">
        <v>286</v>
      </c>
      <c r="B827" t="str">
        <f>_xlfn.TEXTBEFORE(Table2[[#This Row],[Kamp]]," - ")</f>
        <v>BFC Vendsyssel</v>
      </c>
      <c r="C827" t="str">
        <f>_xlfn.TEXTAFTER(Table2[[#This Row],[Kamp]],"- ")</f>
        <v>Aab</v>
      </c>
      <c r="D827">
        <v>44846</v>
      </c>
      <c r="E827">
        <v>35966</v>
      </c>
      <c r="F827">
        <v>20222023</v>
      </c>
      <c r="G827" t="s">
        <v>17</v>
      </c>
      <c r="H827" t="s">
        <v>664</v>
      </c>
      <c r="I827" t="s">
        <v>678</v>
      </c>
      <c r="J827">
        <v>2</v>
      </c>
      <c r="K827">
        <v>29506</v>
      </c>
      <c r="L827">
        <v>1</v>
      </c>
      <c r="M827" t="s">
        <v>630</v>
      </c>
      <c r="N827" t="s">
        <v>202</v>
      </c>
      <c r="O827" t="s">
        <v>634</v>
      </c>
      <c r="P827">
        <v>36</v>
      </c>
      <c r="Q827" t="s">
        <v>634</v>
      </c>
      <c r="R827">
        <f>SUMIFS(Table2[number],Table2[Event],"Goal",Table2[H/U],"HOME",Table2[GameID],Table2[[#This Row],[GameID]],Table2[GameTime],"&lt;="&amp;Table2[[#This Row],[GameTime]])</f>
        <v>4</v>
      </c>
      <c r="S827">
        <f>SUMIFS(Table2[number],Table2[Event],"Goal",Table2[H/U],"AWAY",Table2[GameID],Table2[[#This Row],[GameID]],Table2[GameTime],"&lt;="&amp;Table2[[#This Row],[GameTime]])</f>
        <v>1</v>
      </c>
      <c r="T827" t="str">
        <f>IF(Table2[[#This Row],[Event]]="Goal",Table2[[#This Row],[Hscore]]&amp;"-"&amp;Table2[[#This Row],[Uscore]],"")</f>
        <v>4-1</v>
      </c>
      <c r="U827">
        <v>1958</v>
      </c>
      <c r="V827" s="1">
        <f>Table2[[#This Row],[GameTime]]-(Table2[[#This Row],[period]]-1)*1200</f>
        <v>758</v>
      </c>
      <c r="W827" s="1">
        <f>ROUNDDOWN(Table2[[#This Row],[Time]]/60,0)</f>
        <v>12</v>
      </c>
      <c r="X827" s="1">
        <f>ROUNDDOWN((Table2[[#This Row],[Time]]/60-Table2[[#This Row],[Time2]])*60,0)</f>
        <v>38</v>
      </c>
      <c r="Y827" s="1">
        <f>IF(Table2[[#This Row],[Time2]]&lt;10,0&amp;Table2[[#This Row],[Time2]],Table2[[#This Row],[Time2]])</f>
        <v>12</v>
      </c>
      <c r="Z827" s="1">
        <f>IF(Table2[[#This Row],[Time3]]&lt;10,0&amp;Table2[[#This Row],[Time3]],Table2[[#This Row],[Time3]])</f>
        <v>38</v>
      </c>
      <c r="AA827" s="2" t="str">
        <f>Table2[[#This Row],[Time4]]&amp;":"&amp;Table2[[#This Row],[Time5]]</f>
        <v>12:38</v>
      </c>
      <c r="AB827" s="1" t="str" cm="1">
        <f t="array" ref="AB827">IFERROR(IF(Table2[[#This Row],[code]]="","",_xlfn.IFS(AND(Table2[[#This Row],[code]]&lt;400,Table2[[#This Row],[code]]&lt;&gt;""),2,Table2[[#This Row],[code]]&gt;500,4)),"")</f>
        <v/>
      </c>
      <c r="AC827" s="1" t="str">
        <f>IF(Table2[[#This Row],[Event]]="Penalty",Table2[[#This Row],[number]],IF(Table2[[#This Row],[Event]]="Time-Out",401,""))</f>
        <v/>
      </c>
      <c r="AD827" s="1">
        <f>ROW(A826)</f>
        <v>826</v>
      </c>
      <c r="AE827" s="1">
        <f>COUNTIFS(Table2[GameID],Table2[[#This Row],[GameID]],Table2[Column1],"&lt;="&amp;Table2[[#This Row],[Column1]])-1</f>
        <v>6</v>
      </c>
    </row>
    <row r="828" spans="1:31" x14ac:dyDescent="0.45">
      <c r="A828" t="s">
        <v>286</v>
      </c>
      <c r="B828" t="str">
        <f>_xlfn.TEXTBEFORE(Table2[[#This Row],[Kamp]]," - ")</f>
        <v>BFC Vendsyssel</v>
      </c>
      <c r="C828" t="str">
        <f>_xlfn.TEXTAFTER(Table2[[#This Row],[Kamp]],"- ")</f>
        <v>Aab</v>
      </c>
      <c r="D828">
        <v>44846</v>
      </c>
      <c r="E828">
        <v>35966</v>
      </c>
      <c r="F828">
        <v>20222023</v>
      </c>
      <c r="G828" t="s">
        <v>17</v>
      </c>
      <c r="H828" t="s">
        <v>669</v>
      </c>
      <c r="I828" t="s">
        <v>677</v>
      </c>
      <c r="J828">
        <v>2</v>
      </c>
      <c r="K828">
        <v>29501</v>
      </c>
      <c r="L828">
        <v>1</v>
      </c>
      <c r="M828" t="s">
        <v>630</v>
      </c>
      <c r="N828" t="s">
        <v>175</v>
      </c>
      <c r="O828" t="s">
        <v>289</v>
      </c>
      <c r="P828">
        <v>15</v>
      </c>
      <c r="Q828">
        <v>22</v>
      </c>
      <c r="R828">
        <f>SUMIFS(Table2[number],Table2[Event],"Goal",Table2[H/U],"HOME",Table2[GameID],Table2[[#This Row],[GameID]],Table2[GameTime],"&lt;="&amp;Table2[[#This Row],[GameTime]])</f>
        <v>4</v>
      </c>
      <c r="S828">
        <f>SUMIFS(Table2[number],Table2[Event],"Goal",Table2[H/U],"AWAY",Table2[GameID],Table2[[#This Row],[GameID]],Table2[GameTime],"&lt;="&amp;Table2[[#This Row],[GameTime]])</f>
        <v>2</v>
      </c>
      <c r="T828" t="str">
        <f>IF(Table2[[#This Row],[Event]]="Goal",Table2[[#This Row],[Hscore]]&amp;"-"&amp;Table2[[#This Row],[Uscore]],"")</f>
        <v>4-2</v>
      </c>
      <c r="U828">
        <v>2102</v>
      </c>
      <c r="V828" s="1">
        <f>Table2[[#This Row],[GameTime]]-(Table2[[#This Row],[period]]-1)*1200</f>
        <v>902</v>
      </c>
      <c r="W828" s="1">
        <f>ROUNDDOWN(Table2[[#This Row],[Time]]/60,0)</f>
        <v>15</v>
      </c>
      <c r="X828" s="1">
        <f>ROUNDDOWN((Table2[[#This Row],[Time]]/60-Table2[[#This Row],[Time2]])*60,0)</f>
        <v>1</v>
      </c>
      <c r="Y828" s="1">
        <f>IF(Table2[[#This Row],[Time2]]&lt;10,0&amp;Table2[[#This Row],[Time2]],Table2[[#This Row],[Time2]])</f>
        <v>15</v>
      </c>
      <c r="Z828" s="1" t="str">
        <f>IF(Table2[[#This Row],[Time3]]&lt;10,0&amp;Table2[[#This Row],[Time3]],Table2[[#This Row],[Time3]])</f>
        <v>01</v>
      </c>
      <c r="AA828" s="2" t="str">
        <f>Table2[[#This Row],[Time4]]&amp;":"&amp;Table2[[#This Row],[Time5]]</f>
        <v>15:01</v>
      </c>
      <c r="AB828" s="1" t="str" cm="1">
        <f t="array" ref="AB828">IFERROR(IF(Table2[[#This Row],[code]]="","",_xlfn.IFS(AND(Table2[[#This Row],[code]]&lt;400,Table2[[#This Row],[code]]&lt;&gt;""),2,Table2[[#This Row],[code]]&gt;500,4)),"")</f>
        <v/>
      </c>
      <c r="AC828" s="1" t="str">
        <f>IF(Table2[[#This Row],[Event]]="Penalty",Table2[[#This Row],[number]],IF(Table2[[#This Row],[Event]]="Time-Out",401,""))</f>
        <v/>
      </c>
      <c r="AD828" s="1">
        <f>ROW(A827)</f>
        <v>827</v>
      </c>
      <c r="AE828" s="1">
        <f>COUNTIFS(Table2[GameID],Table2[[#This Row],[GameID]],Table2[Column1],"&lt;="&amp;Table2[[#This Row],[Column1]])-1</f>
        <v>7</v>
      </c>
    </row>
    <row r="829" spans="1:31" x14ac:dyDescent="0.45">
      <c r="A829" t="s">
        <v>286</v>
      </c>
      <c r="B829" t="str">
        <f>_xlfn.TEXTBEFORE(Table2[[#This Row],[Kamp]]," - ")</f>
        <v>BFC Vendsyssel</v>
      </c>
      <c r="C829" t="str">
        <f>_xlfn.TEXTAFTER(Table2[[#This Row],[Kamp]],"- ")</f>
        <v>Aab</v>
      </c>
      <c r="D829">
        <v>44846</v>
      </c>
      <c r="E829">
        <v>35966</v>
      </c>
      <c r="F829">
        <v>20222023</v>
      </c>
      <c r="G829" t="s">
        <v>17</v>
      </c>
      <c r="H829" t="s">
        <v>669</v>
      </c>
      <c r="I829" t="s">
        <v>677</v>
      </c>
      <c r="J829">
        <v>2</v>
      </c>
      <c r="K829">
        <v>29501</v>
      </c>
      <c r="L829">
        <v>208</v>
      </c>
      <c r="M829" t="s">
        <v>631</v>
      </c>
      <c r="N829" t="s">
        <v>183</v>
      </c>
      <c r="O829" t="s">
        <v>634</v>
      </c>
      <c r="P829">
        <v>97</v>
      </c>
      <c r="Q829" t="s">
        <v>634</v>
      </c>
      <c r="R829">
        <f>SUMIFS(Table2[number],Table2[Event],"Goal",Table2[H/U],"HOME",Table2[GameID],Table2[[#This Row],[GameID]],Table2[GameTime],"&lt;="&amp;Table2[[#This Row],[GameTime]])</f>
        <v>4</v>
      </c>
      <c r="S829">
        <f>SUMIFS(Table2[number],Table2[Event],"Goal",Table2[H/U],"AWAY",Table2[GameID],Table2[[#This Row],[GameID]],Table2[GameTime],"&lt;="&amp;Table2[[#This Row],[GameTime]])</f>
        <v>2</v>
      </c>
      <c r="T829" t="str">
        <f>IF(Table2[[#This Row],[Event]]="Goal",Table2[[#This Row],[Hscore]]&amp;"-"&amp;Table2[[#This Row],[Uscore]],"")</f>
        <v/>
      </c>
      <c r="U829">
        <v>2332</v>
      </c>
      <c r="V829" s="1">
        <f>Table2[[#This Row],[GameTime]]-(Table2[[#This Row],[period]]-1)*1200</f>
        <v>1132</v>
      </c>
      <c r="W829" s="1">
        <f>ROUNDDOWN(Table2[[#This Row],[Time]]/60,0)</f>
        <v>18</v>
      </c>
      <c r="X829" s="1">
        <f>ROUNDDOWN((Table2[[#This Row],[Time]]/60-Table2[[#This Row],[Time2]])*60,0)</f>
        <v>52</v>
      </c>
      <c r="Y829" s="1">
        <f>IF(Table2[[#This Row],[Time2]]&lt;10,0&amp;Table2[[#This Row],[Time2]],Table2[[#This Row],[Time2]])</f>
        <v>18</v>
      </c>
      <c r="Z829" s="1">
        <f>IF(Table2[[#This Row],[Time3]]&lt;10,0&amp;Table2[[#This Row],[Time3]],Table2[[#This Row],[Time3]])</f>
        <v>52</v>
      </c>
      <c r="AA829" s="2" t="str">
        <f>Table2[[#This Row],[Time4]]&amp;":"&amp;Table2[[#This Row],[Time5]]</f>
        <v>18:52</v>
      </c>
      <c r="AB829" s="1" cm="1">
        <f t="array" ref="AB829">IFERROR(IF(Table2[[#This Row],[code]]="","",_xlfn.IFS(AND(Table2[[#This Row],[code]]&lt;400,Table2[[#This Row],[code]]&lt;&gt;""),2,Table2[[#This Row],[code]]&gt;500,4)),"")</f>
        <v>2</v>
      </c>
      <c r="AC829" s="1">
        <f>IF(Table2[[#This Row],[Event]]="Penalty",Table2[[#This Row],[number]],IF(Table2[[#This Row],[Event]]="Time-Out",401,""))</f>
        <v>208</v>
      </c>
      <c r="AD829" s="1">
        <f>ROW(A828)</f>
        <v>828</v>
      </c>
      <c r="AE829" s="1">
        <f>COUNTIFS(Table2[GameID],Table2[[#This Row],[GameID]],Table2[Column1],"&lt;="&amp;Table2[[#This Row],[Column1]])-1</f>
        <v>8</v>
      </c>
    </row>
    <row r="830" spans="1:31" x14ac:dyDescent="0.45">
      <c r="A830" t="s">
        <v>286</v>
      </c>
      <c r="B830" t="str">
        <f>_xlfn.TEXTBEFORE(Table2[[#This Row],[Kamp]]," - ")</f>
        <v>BFC Vendsyssel</v>
      </c>
      <c r="C830" t="str">
        <f>_xlfn.TEXTAFTER(Table2[[#This Row],[Kamp]],"- ")</f>
        <v>Aab</v>
      </c>
      <c r="D830">
        <v>44846</v>
      </c>
      <c r="E830">
        <v>35966</v>
      </c>
      <c r="F830">
        <v>20222023</v>
      </c>
      <c r="G830" t="s">
        <v>17</v>
      </c>
      <c r="H830" t="s">
        <v>669</v>
      </c>
      <c r="I830" t="s">
        <v>677</v>
      </c>
      <c r="J830">
        <v>3</v>
      </c>
      <c r="K830">
        <v>29501</v>
      </c>
      <c r="L830">
        <v>207</v>
      </c>
      <c r="M830" t="s">
        <v>631</v>
      </c>
      <c r="N830" t="s">
        <v>171</v>
      </c>
      <c r="O830" t="s">
        <v>634</v>
      </c>
      <c r="P830">
        <v>8</v>
      </c>
      <c r="Q830" t="s">
        <v>634</v>
      </c>
      <c r="R830">
        <f>SUMIFS(Table2[number],Table2[Event],"Goal",Table2[H/U],"HOME",Table2[GameID],Table2[[#This Row],[GameID]],Table2[GameTime],"&lt;="&amp;Table2[[#This Row],[GameTime]])</f>
        <v>4</v>
      </c>
      <c r="S830">
        <f>SUMIFS(Table2[number],Table2[Event],"Goal",Table2[H/U],"AWAY",Table2[GameID],Table2[[#This Row],[GameID]],Table2[GameTime],"&lt;="&amp;Table2[[#This Row],[GameTime]])</f>
        <v>2</v>
      </c>
      <c r="T830" t="str">
        <f>IF(Table2[[#This Row],[Event]]="Goal",Table2[[#This Row],[Hscore]]&amp;"-"&amp;Table2[[#This Row],[Uscore]],"")</f>
        <v/>
      </c>
      <c r="U830">
        <v>2769</v>
      </c>
      <c r="V830" s="1">
        <f>Table2[[#This Row],[GameTime]]-(Table2[[#This Row],[period]]-1)*1200</f>
        <v>369</v>
      </c>
      <c r="W830" s="1">
        <f>ROUNDDOWN(Table2[[#This Row],[Time]]/60,0)</f>
        <v>6</v>
      </c>
      <c r="X830" s="1">
        <f>ROUNDDOWN((Table2[[#This Row],[Time]]/60-Table2[[#This Row],[Time2]])*60,0)</f>
        <v>9</v>
      </c>
      <c r="Y830" s="1" t="str">
        <f>IF(Table2[[#This Row],[Time2]]&lt;10,0&amp;Table2[[#This Row],[Time2]],Table2[[#This Row],[Time2]])</f>
        <v>06</v>
      </c>
      <c r="Z830" s="1" t="str">
        <f>IF(Table2[[#This Row],[Time3]]&lt;10,0&amp;Table2[[#This Row],[Time3]],Table2[[#This Row],[Time3]])</f>
        <v>09</v>
      </c>
      <c r="AA830" s="2" t="str">
        <f>Table2[[#This Row],[Time4]]&amp;":"&amp;Table2[[#This Row],[Time5]]</f>
        <v>06:09</v>
      </c>
      <c r="AB830" s="1" cm="1">
        <f t="array" ref="AB830">IFERROR(IF(Table2[[#This Row],[code]]="","",_xlfn.IFS(AND(Table2[[#This Row],[code]]&lt;400,Table2[[#This Row],[code]]&lt;&gt;""),2,Table2[[#This Row],[code]]&gt;500,4)),"")</f>
        <v>2</v>
      </c>
      <c r="AC830" s="1">
        <f>IF(Table2[[#This Row],[Event]]="Penalty",Table2[[#This Row],[number]],IF(Table2[[#This Row],[Event]]="Time-Out",401,""))</f>
        <v>207</v>
      </c>
      <c r="AD830" s="1">
        <f>ROW(A829)</f>
        <v>829</v>
      </c>
      <c r="AE830" s="1">
        <f>COUNTIFS(Table2[GameID],Table2[[#This Row],[GameID]],Table2[Column1],"&lt;="&amp;Table2[[#This Row],[Column1]])-1</f>
        <v>9</v>
      </c>
    </row>
    <row r="831" spans="1:31" x14ac:dyDescent="0.45">
      <c r="A831" t="s">
        <v>286</v>
      </c>
      <c r="B831" t="str">
        <f>_xlfn.TEXTBEFORE(Table2[[#This Row],[Kamp]]," - ")</f>
        <v>BFC Vendsyssel</v>
      </c>
      <c r="C831" t="str">
        <f>_xlfn.TEXTAFTER(Table2[[#This Row],[Kamp]],"- ")</f>
        <v>Aab</v>
      </c>
      <c r="D831">
        <v>44846</v>
      </c>
      <c r="E831">
        <v>35966</v>
      </c>
      <c r="F831">
        <v>20222023</v>
      </c>
      <c r="G831" t="s">
        <v>17</v>
      </c>
      <c r="H831" t="s">
        <v>669</v>
      </c>
      <c r="I831" t="s">
        <v>677</v>
      </c>
      <c r="J831">
        <v>3</v>
      </c>
      <c r="K831">
        <v>29501</v>
      </c>
      <c r="L831">
        <v>1</v>
      </c>
      <c r="M831" t="s">
        <v>630</v>
      </c>
      <c r="N831" t="s">
        <v>171</v>
      </c>
      <c r="O831" t="s">
        <v>178</v>
      </c>
      <c r="P831">
        <v>8</v>
      </c>
      <c r="Q831">
        <v>31</v>
      </c>
      <c r="R831">
        <f>SUMIFS(Table2[number],Table2[Event],"Goal",Table2[H/U],"HOME",Table2[GameID],Table2[[#This Row],[GameID]],Table2[GameTime],"&lt;="&amp;Table2[[#This Row],[GameTime]])</f>
        <v>4</v>
      </c>
      <c r="S831">
        <f>SUMIFS(Table2[number],Table2[Event],"Goal",Table2[H/U],"AWAY",Table2[GameID],Table2[[#This Row],[GameID]],Table2[GameTime],"&lt;="&amp;Table2[[#This Row],[GameTime]])</f>
        <v>3</v>
      </c>
      <c r="T831" t="str">
        <f>IF(Table2[[#This Row],[Event]]="Goal",Table2[[#This Row],[Hscore]]&amp;"-"&amp;Table2[[#This Row],[Uscore]],"")</f>
        <v>4-3</v>
      </c>
      <c r="U831">
        <v>2965</v>
      </c>
      <c r="V831" s="1">
        <f>Table2[[#This Row],[GameTime]]-(Table2[[#This Row],[period]]-1)*1200</f>
        <v>565</v>
      </c>
      <c r="W831" s="1">
        <f>ROUNDDOWN(Table2[[#This Row],[Time]]/60,0)</f>
        <v>9</v>
      </c>
      <c r="X831" s="1">
        <f>ROUNDDOWN((Table2[[#This Row],[Time]]/60-Table2[[#This Row],[Time2]])*60,0)</f>
        <v>25</v>
      </c>
      <c r="Y831" s="1" t="str">
        <f>IF(Table2[[#This Row],[Time2]]&lt;10,0&amp;Table2[[#This Row],[Time2]],Table2[[#This Row],[Time2]])</f>
        <v>09</v>
      </c>
      <c r="Z831" s="1">
        <f>IF(Table2[[#This Row],[Time3]]&lt;10,0&amp;Table2[[#This Row],[Time3]],Table2[[#This Row],[Time3]])</f>
        <v>25</v>
      </c>
      <c r="AA831" s="2" t="str">
        <f>Table2[[#This Row],[Time4]]&amp;":"&amp;Table2[[#This Row],[Time5]]</f>
        <v>09:25</v>
      </c>
      <c r="AB831" s="1" t="str" cm="1">
        <f t="array" ref="AB831">IFERROR(IF(Table2[[#This Row],[code]]="","",_xlfn.IFS(AND(Table2[[#This Row],[code]]&lt;400,Table2[[#This Row],[code]]&lt;&gt;""),2,Table2[[#This Row],[code]]&gt;500,4)),"")</f>
        <v/>
      </c>
      <c r="AC831" s="1" t="str">
        <f>IF(Table2[[#This Row],[Event]]="Penalty",Table2[[#This Row],[number]],IF(Table2[[#This Row],[Event]]="Time-Out",401,""))</f>
        <v/>
      </c>
      <c r="AD831" s="1">
        <f>ROW(A830)</f>
        <v>830</v>
      </c>
      <c r="AE831" s="1">
        <f>COUNTIFS(Table2[GameID],Table2[[#This Row],[GameID]],Table2[Column1],"&lt;="&amp;Table2[[#This Row],[Column1]])-1</f>
        <v>10</v>
      </c>
    </row>
    <row r="832" spans="1:31" x14ac:dyDescent="0.45">
      <c r="A832" t="s">
        <v>286</v>
      </c>
      <c r="B832" t="str">
        <f>_xlfn.TEXTBEFORE(Table2[[#This Row],[Kamp]]," - ")</f>
        <v>BFC Vendsyssel</v>
      </c>
      <c r="C832" t="str">
        <f>_xlfn.TEXTAFTER(Table2[[#This Row],[Kamp]],"- ")</f>
        <v>Aab</v>
      </c>
      <c r="D832">
        <v>44846</v>
      </c>
      <c r="E832">
        <v>35966</v>
      </c>
      <c r="F832">
        <v>20222023</v>
      </c>
      <c r="G832" t="s">
        <v>17</v>
      </c>
      <c r="H832" t="s">
        <v>669</v>
      </c>
      <c r="I832" t="s">
        <v>677</v>
      </c>
      <c r="J832">
        <v>3</v>
      </c>
      <c r="K832">
        <v>29501</v>
      </c>
      <c r="L832">
        <v>1</v>
      </c>
      <c r="M832" t="s">
        <v>630</v>
      </c>
      <c r="N832" t="s">
        <v>175</v>
      </c>
      <c r="O832" t="s">
        <v>178</v>
      </c>
      <c r="P832">
        <v>15</v>
      </c>
      <c r="Q832">
        <v>31</v>
      </c>
      <c r="R832">
        <f>SUMIFS(Table2[number],Table2[Event],"Goal",Table2[H/U],"HOME",Table2[GameID],Table2[[#This Row],[GameID]],Table2[GameTime],"&lt;="&amp;Table2[[#This Row],[GameTime]])</f>
        <v>4</v>
      </c>
      <c r="S832">
        <f>SUMIFS(Table2[number],Table2[Event],"Goal",Table2[H/U],"AWAY",Table2[GameID],Table2[[#This Row],[GameID]],Table2[GameTime],"&lt;="&amp;Table2[[#This Row],[GameTime]])</f>
        <v>4</v>
      </c>
      <c r="T832" t="str">
        <f>IF(Table2[[#This Row],[Event]]="Goal",Table2[[#This Row],[Hscore]]&amp;"-"&amp;Table2[[#This Row],[Uscore]],"")</f>
        <v>4-4</v>
      </c>
      <c r="U832">
        <v>3099</v>
      </c>
      <c r="V832" s="1">
        <f>Table2[[#This Row],[GameTime]]-(Table2[[#This Row],[period]]-1)*1200</f>
        <v>699</v>
      </c>
      <c r="W832" s="1">
        <f>ROUNDDOWN(Table2[[#This Row],[Time]]/60,0)</f>
        <v>11</v>
      </c>
      <c r="X832" s="1">
        <f>ROUNDDOWN((Table2[[#This Row],[Time]]/60-Table2[[#This Row],[Time2]])*60,0)</f>
        <v>39</v>
      </c>
      <c r="Y832" s="1">
        <f>IF(Table2[[#This Row],[Time2]]&lt;10,0&amp;Table2[[#This Row],[Time2]],Table2[[#This Row],[Time2]])</f>
        <v>11</v>
      </c>
      <c r="Z832" s="1">
        <f>IF(Table2[[#This Row],[Time3]]&lt;10,0&amp;Table2[[#This Row],[Time3]],Table2[[#This Row],[Time3]])</f>
        <v>39</v>
      </c>
      <c r="AA832" s="2" t="str">
        <f>Table2[[#This Row],[Time4]]&amp;":"&amp;Table2[[#This Row],[Time5]]</f>
        <v>11:39</v>
      </c>
      <c r="AB832" s="1" t="str" cm="1">
        <f t="array" ref="AB832">IFERROR(IF(Table2[[#This Row],[code]]="","",_xlfn.IFS(AND(Table2[[#This Row],[code]]&lt;400,Table2[[#This Row],[code]]&lt;&gt;""),2,Table2[[#This Row],[code]]&gt;500,4)),"")</f>
        <v/>
      </c>
      <c r="AC832" s="1" t="str">
        <f>IF(Table2[[#This Row],[Event]]="Penalty",Table2[[#This Row],[number]],IF(Table2[[#This Row],[Event]]="Time-Out",401,""))</f>
        <v/>
      </c>
      <c r="AD832" s="1">
        <f>ROW(A831)</f>
        <v>831</v>
      </c>
      <c r="AE832" s="1">
        <f>COUNTIFS(Table2[GameID],Table2[[#This Row],[GameID]],Table2[Column1],"&lt;="&amp;Table2[[#This Row],[Column1]])-1</f>
        <v>11</v>
      </c>
    </row>
    <row r="833" spans="1:31" x14ac:dyDescent="0.45">
      <c r="A833" t="s">
        <v>286</v>
      </c>
      <c r="B833" t="str">
        <f>_xlfn.TEXTBEFORE(Table2[[#This Row],[Kamp]]," - ")</f>
        <v>BFC Vendsyssel</v>
      </c>
      <c r="C833" t="str">
        <f>_xlfn.TEXTAFTER(Table2[[#This Row],[Kamp]],"- ")</f>
        <v>Aab</v>
      </c>
      <c r="D833">
        <v>44846</v>
      </c>
      <c r="E833">
        <v>35966</v>
      </c>
      <c r="F833">
        <v>20222023</v>
      </c>
      <c r="G833" t="s">
        <v>17</v>
      </c>
      <c r="H833" t="s">
        <v>669</v>
      </c>
      <c r="I833" t="s">
        <v>677</v>
      </c>
      <c r="J833">
        <v>3</v>
      </c>
      <c r="K833">
        <v>29501</v>
      </c>
      <c r="L833">
        <v>208</v>
      </c>
      <c r="M833" t="s">
        <v>631</v>
      </c>
      <c r="N833" t="s">
        <v>177</v>
      </c>
      <c r="O833" t="s">
        <v>634</v>
      </c>
      <c r="P833">
        <v>21</v>
      </c>
      <c r="Q833" t="s">
        <v>634</v>
      </c>
      <c r="R833">
        <f>SUMIFS(Table2[number],Table2[Event],"Goal",Table2[H/U],"HOME",Table2[GameID],Table2[[#This Row],[GameID]],Table2[GameTime],"&lt;="&amp;Table2[[#This Row],[GameTime]])</f>
        <v>4</v>
      </c>
      <c r="S833">
        <f>SUMIFS(Table2[number],Table2[Event],"Goal",Table2[H/U],"AWAY",Table2[GameID],Table2[[#This Row],[GameID]],Table2[GameTime],"&lt;="&amp;Table2[[#This Row],[GameTime]])</f>
        <v>4</v>
      </c>
      <c r="T833" t="str">
        <f>IF(Table2[[#This Row],[Event]]="Goal",Table2[[#This Row],[Hscore]]&amp;"-"&amp;Table2[[#This Row],[Uscore]],"")</f>
        <v/>
      </c>
      <c r="U833">
        <v>3168</v>
      </c>
      <c r="V833" s="1">
        <f>Table2[[#This Row],[GameTime]]-(Table2[[#This Row],[period]]-1)*1200</f>
        <v>768</v>
      </c>
      <c r="W833" s="1">
        <f>ROUNDDOWN(Table2[[#This Row],[Time]]/60,0)</f>
        <v>12</v>
      </c>
      <c r="X833" s="1">
        <f>ROUNDDOWN((Table2[[#This Row],[Time]]/60-Table2[[#This Row],[Time2]])*60,0)</f>
        <v>48</v>
      </c>
      <c r="Y833" s="1">
        <f>IF(Table2[[#This Row],[Time2]]&lt;10,0&amp;Table2[[#This Row],[Time2]],Table2[[#This Row],[Time2]])</f>
        <v>12</v>
      </c>
      <c r="Z833" s="1">
        <f>IF(Table2[[#This Row],[Time3]]&lt;10,0&amp;Table2[[#This Row],[Time3]],Table2[[#This Row],[Time3]])</f>
        <v>48</v>
      </c>
      <c r="AA833" s="2" t="str">
        <f>Table2[[#This Row],[Time4]]&amp;":"&amp;Table2[[#This Row],[Time5]]</f>
        <v>12:48</v>
      </c>
      <c r="AB833" s="1" cm="1">
        <f t="array" ref="AB833">IFERROR(IF(Table2[[#This Row],[code]]="","",_xlfn.IFS(AND(Table2[[#This Row],[code]]&lt;400,Table2[[#This Row],[code]]&lt;&gt;""),2,Table2[[#This Row],[code]]&gt;500,4)),"")</f>
        <v>2</v>
      </c>
      <c r="AC833" s="1">
        <f>IF(Table2[[#This Row],[Event]]="Penalty",Table2[[#This Row],[number]],IF(Table2[[#This Row],[Event]]="Time-Out",401,""))</f>
        <v>208</v>
      </c>
      <c r="AD833" s="1">
        <f>ROW(A832)</f>
        <v>832</v>
      </c>
      <c r="AE833" s="1">
        <f>COUNTIFS(Table2[GameID],Table2[[#This Row],[GameID]],Table2[Column1],"&lt;="&amp;Table2[[#This Row],[Column1]])-1</f>
        <v>12</v>
      </c>
    </row>
    <row r="834" spans="1:31" x14ac:dyDescent="0.45">
      <c r="A834" t="s">
        <v>286</v>
      </c>
      <c r="B834" t="str">
        <f>_xlfn.TEXTBEFORE(Table2[[#This Row],[Kamp]]," - ")</f>
        <v>BFC Vendsyssel</v>
      </c>
      <c r="C834" t="str">
        <f>_xlfn.TEXTAFTER(Table2[[#This Row],[Kamp]],"- ")</f>
        <v>Aab</v>
      </c>
      <c r="D834">
        <v>44846</v>
      </c>
      <c r="E834">
        <v>35966</v>
      </c>
      <c r="F834">
        <v>20222023</v>
      </c>
      <c r="G834" t="s">
        <v>17</v>
      </c>
      <c r="H834" t="s">
        <v>664</v>
      </c>
      <c r="I834" t="s">
        <v>678</v>
      </c>
      <c r="J834">
        <v>3</v>
      </c>
      <c r="K834">
        <v>29506</v>
      </c>
      <c r="L834">
        <v>1</v>
      </c>
      <c r="M834" t="s">
        <v>630</v>
      </c>
      <c r="N834" t="s">
        <v>199</v>
      </c>
      <c r="O834" t="s">
        <v>202</v>
      </c>
      <c r="P834">
        <v>27</v>
      </c>
      <c r="Q834">
        <v>36</v>
      </c>
      <c r="R834">
        <f>SUMIFS(Table2[number],Table2[Event],"Goal",Table2[H/U],"HOME",Table2[GameID],Table2[[#This Row],[GameID]],Table2[GameTime],"&lt;="&amp;Table2[[#This Row],[GameTime]])</f>
        <v>5</v>
      </c>
      <c r="S834">
        <f>SUMIFS(Table2[number],Table2[Event],"Goal",Table2[H/U],"AWAY",Table2[GameID],Table2[[#This Row],[GameID]],Table2[GameTime],"&lt;="&amp;Table2[[#This Row],[GameTime]])</f>
        <v>4</v>
      </c>
      <c r="T834" t="str">
        <f>IF(Table2[[#This Row],[Event]]="Goal",Table2[[#This Row],[Hscore]]&amp;"-"&amp;Table2[[#This Row],[Uscore]],"")</f>
        <v>5-4</v>
      </c>
      <c r="U834">
        <v>3522</v>
      </c>
      <c r="V834" s="1">
        <f>Table2[[#This Row],[GameTime]]-(Table2[[#This Row],[period]]-1)*1200</f>
        <v>1122</v>
      </c>
      <c r="W834" s="1">
        <f>ROUNDDOWN(Table2[[#This Row],[Time]]/60,0)</f>
        <v>18</v>
      </c>
      <c r="X834" s="1">
        <f>ROUNDDOWN((Table2[[#This Row],[Time]]/60-Table2[[#This Row],[Time2]])*60,0)</f>
        <v>42</v>
      </c>
      <c r="Y834" s="1">
        <f>IF(Table2[[#This Row],[Time2]]&lt;10,0&amp;Table2[[#This Row],[Time2]],Table2[[#This Row],[Time2]])</f>
        <v>18</v>
      </c>
      <c r="Z834" s="1">
        <f>IF(Table2[[#This Row],[Time3]]&lt;10,0&amp;Table2[[#This Row],[Time3]],Table2[[#This Row],[Time3]])</f>
        <v>42</v>
      </c>
      <c r="AA834" s="2" t="str">
        <f>Table2[[#This Row],[Time4]]&amp;":"&amp;Table2[[#This Row],[Time5]]</f>
        <v>18:42</v>
      </c>
      <c r="AB834" s="1" t="str" cm="1">
        <f t="array" ref="AB834">IFERROR(IF(Table2[[#This Row],[code]]="","",_xlfn.IFS(AND(Table2[[#This Row],[code]]&lt;400,Table2[[#This Row],[code]]&lt;&gt;""),2,Table2[[#This Row],[code]]&gt;500,4)),"")</f>
        <v/>
      </c>
      <c r="AC834" s="1" t="str">
        <f>IF(Table2[[#This Row],[Event]]="Penalty",Table2[[#This Row],[number]],IF(Table2[[#This Row],[Event]]="Time-Out",401,""))</f>
        <v/>
      </c>
      <c r="AD834" s="1">
        <f>ROW(A833)</f>
        <v>833</v>
      </c>
      <c r="AE834" s="1">
        <f>COUNTIFS(Table2[GameID],Table2[[#This Row],[GameID]],Table2[Column1],"&lt;="&amp;Table2[[#This Row],[Column1]])-1</f>
        <v>13</v>
      </c>
    </row>
    <row r="835" spans="1:31" x14ac:dyDescent="0.45">
      <c r="A835" t="s">
        <v>286</v>
      </c>
      <c r="B835" t="str">
        <f>_xlfn.TEXTBEFORE(Table2[[#This Row],[Kamp]]," - ")</f>
        <v>BFC Vendsyssel</v>
      </c>
      <c r="C835" t="str">
        <f>_xlfn.TEXTAFTER(Table2[[#This Row],[Kamp]],"- ")</f>
        <v>Aab</v>
      </c>
      <c r="D835">
        <v>44846</v>
      </c>
      <c r="E835">
        <v>35966</v>
      </c>
      <c r="F835">
        <v>20222023</v>
      </c>
      <c r="G835" t="s">
        <v>17</v>
      </c>
      <c r="H835" t="s">
        <v>669</v>
      </c>
      <c r="I835" t="s">
        <v>677</v>
      </c>
      <c r="J835">
        <v>3</v>
      </c>
      <c r="K835">
        <v>29501</v>
      </c>
      <c r="L835">
        <v>0</v>
      </c>
      <c r="M835" t="s">
        <v>633</v>
      </c>
      <c r="N835" t="s">
        <v>634</v>
      </c>
      <c r="O835" t="s">
        <v>634</v>
      </c>
      <c r="P835" t="s">
        <v>634</v>
      </c>
      <c r="Q835" t="s">
        <v>634</v>
      </c>
      <c r="R835">
        <f>SUMIFS(Table2[number],Table2[Event],"Goal",Table2[H/U],"HOME",Table2[GameID],Table2[[#This Row],[GameID]],Table2[GameTime],"&lt;="&amp;Table2[[#This Row],[GameTime]])</f>
        <v>5</v>
      </c>
      <c r="S835">
        <f>SUMIFS(Table2[number],Table2[Event],"Goal",Table2[H/U],"AWAY",Table2[GameID],Table2[[#This Row],[GameID]],Table2[GameTime],"&lt;="&amp;Table2[[#This Row],[GameTime]])</f>
        <v>4</v>
      </c>
      <c r="T835" t="str">
        <f>IF(Table2[[#This Row],[Event]]="Goal",Table2[[#This Row],[Hscore]]&amp;"-"&amp;Table2[[#This Row],[Uscore]],"")</f>
        <v/>
      </c>
      <c r="U835">
        <v>3522</v>
      </c>
      <c r="V835" s="1">
        <f>Table2[[#This Row],[GameTime]]-(Table2[[#This Row],[period]]-1)*1200</f>
        <v>1122</v>
      </c>
      <c r="W835" s="1">
        <f>ROUNDDOWN(Table2[[#This Row],[Time]]/60,0)</f>
        <v>18</v>
      </c>
      <c r="X835" s="1">
        <f>ROUNDDOWN((Table2[[#This Row],[Time]]/60-Table2[[#This Row],[Time2]])*60,0)</f>
        <v>42</v>
      </c>
      <c r="Y835" s="1">
        <f>IF(Table2[[#This Row],[Time2]]&lt;10,0&amp;Table2[[#This Row],[Time2]],Table2[[#This Row],[Time2]])</f>
        <v>18</v>
      </c>
      <c r="Z835" s="1">
        <f>IF(Table2[[#This Row],[Time3]]&lt;10,0&amp;Table2[[#This Row],[Time3]],Table2[[#This Row],[Time3]])</f>
        <v>42</v>
      </c>
      <c r="AA835" s="2" t="str">
        <f>Table2[[#This Row],[Time4]]&amp;":"&amp;Table2[[#This Row],[Time5]]</f>
        <v>18:42</v>
      </c>
      <c r="AB835" s="1" t="str" cm="1">
        <f t="array" ref="AB835">IFERROR(IF(Table2[[#This Row],[code]]="","",_xlfn.IFS(AND(Table2[[#This Row],[code]]&lt;400,Table2[[#This Row],[code]]&lt;&gt;""),2,Table2[[#This Row],[code]]&gt;500,4)),"")</f>
        <v/>
      </c>
      <c r="AC835" s="1">
        <f>IF(Table2[[#This Row],[Event]]="Penalty",Table2[[#This Row],[number]],IF(Table2[[#This Row],[Event]]="Time-Out",401,""))</f>
        <v>401</v>
      </c>
      <c r="AD835" s="1">
        <f>ROW(A834)</f>
        <v>834</v>
      </c>
      <c r="AE835" s="1">
        <f>COUNTIFS(Table2[GameID],Table2[[#This Row],[GameID]],Table2[Column1],"&lt;="&amp;Table2[[#This Row],[Column1]])-1</f>
        <v>14</v>
      </c>
    </row>
    <row r="836" spans="1:31" x14ac:dyDescent="0.45">
      <c r="A836" t="s">
        <v>286</v>
      </c>
      <c r="B836" t="str">
        <f>_xlfn.TEXTBEFORE(Table2[[#This Row],[Kamp]]," - ")</f>
        <v>BFC Vendsyssel</v>
      </c>
      <c r="C836" t="str">
        <f>_xlfn.TEXTAFTER(Table2[[#This Row],[Kamp]],"- ")</f>
        <v>Aab</v>
      </c>
      <c r="D836">
        <v>44846</v>
      </c>
      <c r="E836">
        <v>35966</v>
      </c>
      <c r="F836">
        <v>20222023</v>
      </c>
      <c r="G836" t="s">
        <v>17</v>
      </c>
      <c r="H836" t="s">
        <v>664</v>
      </c>
      <c r="I836" t="s">
        <v>678</v>
      </c>
      <c r="J836">
        <v>3</v>
      </c>
      <c r="K836">
        <v>29506</v>
      </c>
      <c r="L836">
        <v>1</v>
      </c>
      <c r="M836" t="s">
        <v>630</v>
      </c>
      <c r="N836" t="s">
        <v>202</v>
      </c>
      <c r="O836" t="s">
        <v>634</v>
      </c>
      <c r="P836">
        <v>36</v>
      </c>
      <c r="Q836" t="s">
        <v>634</v>
      </c>
      <c r="R836">
        <f>SUMIFS(Table2[number],Table2[Event],"Goal",Table2[H/U],"HOME",Table2[GameID],Table2[[#This Row],[GameID]],Table2[GameTime],"&lt;="&amp;Table2[[#This Row],[GameTime]])</f>
        <v>6</v>
      </c>
      <c r="S836">
        <f>SUMIFS(Table2[number],Table2[Event],"Goal",Table2[H/U],"AWAY",Table2[GameID],Table2[[#This Row],[GameID]],Table2[GameTime],"&lt;="&amp;Table2[[#This Row],[GameTime]])</f>
        <v>4</v>
      </c>
      <c r="T836" t="str">
        <f>IF(Table2[[#This Row],[Event]]="Goal",Table2[[#This Row],[Hscore]]&amp;"-"&amp;Table2[[#This Row],[Uscore]],"")</f>
        <v>6-4</v>
      </c>
      <c r="U836">
        <v>3561</v>
      </c>
      <c r="V836" s="1">
        <f>Table2[[#This Row],[GameTime]]-(Table2[[#This Row],[period]]-1)*1200</f>
        <v>1161</v>
      </c>
      <c r="W836" s="1">
        <f>ROUNDDOWN(Table2[[#This Row],[Time]]/60,0)</f>
        <v>19</v>
      </c>
      <c r="X836" s="1">
        <f>ROUNDDOWN((Table2[[#This Row],[Time]]/60-Table2[[#This Row],[Time2]])*60,0)</f>
        <v>21</v>
      </c>
      <c r="Y836" s="1">
        <f>IF(Table2[[#This Row],[Time2]]&lt;10,0&amp;Table2[[#This Row],[Time2]],Table2[[#This Row],[Time2]])</f>
        <v>19</v>
      </c>
      <c r="Z836" s="1">
        <f>IF(Table2[[#This Row],[Time3]]&lt;10,0&amp;Table2[[#This Row],[Time3]],Table2[[#This Row],[Time3]])</f>
        <v>21</v>
      </c>
      <c r="AA836" s="2" t="str">
        <f>Table2[[#This Row],[Time4]]&amp;":"&amp;Table2[[#This Row],[Time5]]</f>
        <v>19:21</v>
      </c>
      <c r="AB836" s="1" t="str" cm="1">
        <f t="array" ref="AB836">IFERROR(IF(Table2[[#This Row],[code]]="","",_xlfn.IFS(AND(Table2[[#This Row],[code]]&lt;400,Table2[[#This Row],[code]]&lt;&gt;""),2,Table2[[#This Row],[code]]&gt;500,4)),"")</f>
        <v/>
      </c>
      <c r="AC836" s="1" t="str">
        <f>IF(Table2[[#This Row],[Event]]="Penalty",Table2[[#This Row],[number]],IF(Table2[[#This Row],[Event]]="Time-Out",401,""))</f>
        <v/>
      </c>
      <c r="AD836" s="1">
        <f>ROW(A835)</f>
        <v>835</v>
      </c>
      <c r="AE836" s="1">
        <f>COUNTIFS(Table2[GameID],Table2[[#This Row],[GameID]],Table2[Column1],"&lt;="&amp;Table2[[#This Row],[Column1]])-1</f>
        <v>15</v>
      </c>
    </row>
    <row r="837" spans="1:31" x14ac:dyDescent="0.45">
      <c r="A837" t="s">
        <v>300</v>
      </c>
      <c r="B837" t="str">
        <f>_xlfn.TEXTBEFORE(Table2[[#This Row],[Kamp]]," - ")</f>
        <v>Blackhawks</v>
      </c>
      <c r="C837" t="str">
        <f>_xlfn.TEXTAFTER(Table2[[#This Row],[Kamp]],"- ")</f>
        <v>Sunds Seahawks</v>
      </c>
      <c r="D837">
        <v>44849</v>
      </c>
      <c r="E837">
        <v>35967</v>
      </c>
      <c r="F837">
        <v>20222023</v>
      </c>
      <c r="G837" t="s">
        <v>17</v>
      </c>
      <c r="H837" t="s">
        <v>661</v>
      </c>
      <c r="I837" t="s">
        <v>678</v>
      </c>
      <c r="J837">
        <v>2</v>
      </c>
      <c r="K837">
        <v>29505</v>
      </c>
      <c r="L837">
        <v>1</v>
      </c>
      <c r="M837" t="s">
        <v>630</v>
      </c>
      <c r="N837" t="s">
        <v>147</v>
      </c>
      <c r="O837" t="s">
        <v>264</v>
      </c>
      <c r="P837">
        <v>92</v>
      </c>
      <c r="Q837">
        <v>10</v>
      </c>
      <c r="R837">
        <f>SUMIFS(Table2[number],Table2[Event],"Goal",Table2[H/U],"HOME",Table2[GameID],Table2[[#This Row],[GameID]],Table2[GameTime],"&lt;="&amp;Table2[[#This Row],[GameTime]])</f>
        <v>1</v>
      </c>
      <c r="S837">
        <f>SUMIFS(Table2[number],Table2[Event],"Goal",Table2[H/U],"AWAY",Table2[GameID],Table2[[#This Row],[GameID]],Table2[GameTime],"&lt;="&amp;Table2[[#This Row],[GameTime]])</f>
        <v>0</v>
      </c>
      <c r="T837" t="str">
        <f>IF(Table2[[#This Row],[Event]]="Goal",Table2[[#This Row],[Hscore]]&amp;"-"&amp;Table2[[#This Row],[Uscore]],"")</f>
        <v>1-0</v>
      </c>
      <c r="U837">
        <v>1843</v>
      </c>
      <c r="V837" s="1">
        <f>Table2[[#This Row],[GameTime]]-(Table2[[#This Row],[period]]-1)*1200</f>
        <v>643</v>
      </c>
      <c r="W837" s="1">
        <f>ROUNDDOWN(Table2[[#This Row],[Time]]/60,0)</f>
        <v>10</v>
      </c>
      <c r="X837" s="1">
        <f>ROUNDDOWN((Table2[[#This Row],[Time]]/60-Table2[[#This Row],[Time2]])*60,0)</f>
        <v>43</v>
      </c>
      <c r="Y837" s="1">
        <f>IF(Table2[[#This Row],[Time2]]&lt;10,0&amp;Table2[[#This Row],[Time2]],Table2[[#This Row],[Time2]])</f>
        <v>10</v>
      </c>
      <c r="Z837" s="1">
        <f>IF(Table2[[#This Row],[Time3]]&lt;10,0&amp;Table2[[#This Row],[Time3]],Table2[[#This Row],[Time3]])</f>
        <v>43</v>
      </c>
      <c r="AA837" s="2" t="str">
        <f>Table2[[#This Row],[Time4]]&amp;":"&amp;Table2[[#This Row],[Time5]]</f>
        <v>10:43</v>
      </c>
      <c r="AB837" s="1" t="str" cm="1">
        <f t="array" ref="AB837">IFERROR(IF(Table2[[#This Row],[code]]="","",_xlfn.IFS(AND(Table2[[#This Row],[code]]&lt;400,Table2[[#This Row],[code]]&lt;&gt;""),2,Table2[[#This Row],[code]]&gt;500,4)),"")</f>
        <v/>
      </c>
      <c r="AC837" s="1" t="str">
        <f>IF(Table2[[#This Row],[Event]]="Penalty",Table2[[#This Row],[number]],IF(Table2[[#This Row],[Event]]="Time-Out",401,""))</f>
        <v/>
      </c>
      <c r="AD837" s="1">
        <f>ROW(A836)</f>
        <v>836</v>
      </c>
      <c r="AE837" s="1">
        <f>COUNTIFS(Table2[GameID],Table2[[#This Row],[GameID]],Table2[Column1],"&lt;="&amp;Table2[[#This Row],[Column1]])-1</f>
        <v>0</v>
      </c>
    </row>
    <row r="838" spans="1:31" x14ac:dyDescent="0.45">
      <c r="A838" t="s">
        <v>300</v>
      </c>
      <c r="B838" t="str">
        <f>_xlfn.TEXTBEFORE(Table2[[#This Row],[Kamp]]," - ")</f>
        <v>Blackhawks</v>
      </c>
      <c r="C838" t="str">
        <f>_xlfn.TEXTAFTER(Table2[[#This Row],[Kamp]],"- ")</f>
        <v>Sunds Seahawks</v>
      </c>
      <c r="D838">
        <v>44849</v>
      </c>
      <c r="E838">
        <v>35967</v>
      </c>
      <c r="F838">
        <v>20222023</v>
      </c>
      <c r="G838" t="s">
        <v>17</v>
      </c>
      <c r="H838" t="s">
        <v>661</v>
      </c>
      <c r="I838" t="s">
        <v>678</v>
      </c>
      <c r="J838">
        <v>2</v>
      </c>
      <c r="K838">
        <v>29505</v>
      </c>
      <c r="L838">
        <v>1</v>
      </c>
      <c r="M838" t="s">
        <v>630</v>
      </c>
      <c r="N838" t="s">
        <v>263</v>
      </c>
      <c r="O838" t="s">
        <v>634</v>
      </c>
      <c r="P838">
        <v>9</v>
      </c>
      <c r="Q838" t="s">
        <v>634</v>
      </c>
      <c r="R838">
        <f>SUMIFS(Table2[number],Table2[Event],"Goal",Table2[H/U],"HOME",Table2[GameID],Table2[[#This Row],[GameID]],Table2[GameTime],"&lt;="&amp;Table2[[#This Row],[GameTime]])</f>
        <v>2</v>
      </c>
      <c r="S838">
        <f>SUMIFS(Table2[number],Table2[Event],"Goal",Table2[H/U],"AWAY",Table2[GameID],Table2[[#This Row],[GameID]],Table2[GameTime],"&lt;="&amp;Table2[[#This Row],[GameTime]])</f>
        <v>0</v>
      </c>
      <c r="T838" t="str">
        <f>IF(Table2[[#This Row],[Event]]="Goal",Table2[[#This Row],[Hscore]]&amp;"-"&amp;Table2[[#This Row],[Uscore]],"")</f>
        <v>2-0</v>
      </c>
      <c r="U838">
        <v>1999</v>
      </c>
      <c r="V838" s="1">
        <f>Table2[[#This Row],[GameTime]]-(Table2[[#This Row],[period]]-1)*1200</f>
        <v>799</v>
      </c>
      <c r="W838" s="1">
        <f>ROUNDDOWN(Table2[[#This Row],[Time]]/60,0)</f>
        <v>13</v>
      </c>
      <c r="X838" s="1">
        <f>ROUNDDOWN((Table2[[#This Row],[Time]]/60-Table2[[#This Row],[Time2]])*60,0)</f>
        <v>19</v>
      </c>
      <c r="Y838" s="1">
        <f>IF(Table2[[#This Row],[Time2]]&lt;10,0&amp;Table2[[#This Row],[Time2]],Table2[[#This Row],[Time2]])</f>
        <v>13</v>
      </c>
      <c r="Z838" s="1">
        <f>IF(Table2[[#This Row],[Time3]]&lt;10,0&amp;Table2[[#This Row],[Time3]],Table2[[#This Row],[Time3]])</f>
        <v>19</v>
      </c>
      <c r="AA838" s="2" t="str">
        <f>Table2[[#This Row],[Time4]]&amp;":"&amp;Table2[[#This Row],[Time5]]</f>
        <v>13:19</v>
      </c>
      <c r="AB838" s="1" t="str" cm="1">
        <f t="array" ref="AB838">IFERROR(IF(Table2[[#This Row],[code]]="","",_xlfn.IFS(AND(Table2[[#This Row],[code]]&lt;400,Table2[[#This Row],[code]]&lt;&gt;""),2,Table2[[#This Row],[code]]&gt;500,4)),"")</f>
        <v/>
      </c>
      <c r="AC838" s="1" t="str">
        <f>IF(Table2[[#This Row],[Event]]="Penalty",Table2[[#This Row],[number]],IF(Table2[[#This Row],[Event]]="Time-Out",401,""))</f>
        <v/>
      </c>
      <c r="AD838" s="1">
        <f>ROW(A837)</f>
        <v>837</v>
      </c>
      <c r="AE838" s="1">
        <f>COUNTIFS(Table2[GameID],Table2[[#This Row],[GameID]],Table2[Column1],"&lt;="&amp;Table2[[#This Row],[Column1]])-1</f>
        <v>1</v>
      </c>
    </row>
    <row r="839" spans="1:31" x14ac:dyDescent="0.45">
      <c r="A839" t="s">
        <v>300</v>
      </c>
      <c r="B839" t="str">
        <f>_xlfn.TEXTBEFORE(Table2[[#This Row],[Kamp]]," - ")</f>
        <v>Blackhawks</v>
      </c>
      <c r="C839" t="str">
        <f>_xlfn.TEXTAFTER(Table2[[#This Row],[Kamp]],"- ")</f>
        <v>Sunds Seahawks</v>
      </c>
      <c r="D839">
        <v>44849</v>
      </c>
      <c r="E839">
        <v>35967</v>
      </c>
      <c r="F839">
        <v>20222023</v>
      </c>
      <c r="G839" t="s">
        <v>17</v>
      </c>
      <c r="H839" t="s">
        <v>661</v>
      </c>
      <c r="I839" t="s">
        <v>678</v>
      </c>
      <c r="J839">
        <v>2</v>
      </c>
      <c r="K839">
        <v>29505</v>
      </c>
      <c r="L839">
        <v>1</v>
      </c>
      <c r="M839" t="s">
        <v>630</v>
      </c>
      <c r="N839" t="s">
        <v>147</v>
      </c>
      <c r="O839" t="s">
        <v>635</v>
      </c>
      <c r="P839">
        <v>92</v>
      </c>
      <c r="Q839">
        <v>23</v>
      </c>
      <c r="R839">
        <f>SUMIFS(Table2[number],Table2[Event],"Goal",Table2[H/U],"HOME",Table2[GameID],Table2[[#This Row],[GameID]],Table2[GameTime],"&lt;="&amp;Table2[[#This Row],[GameTime]])</f>
        <v>3</v>
      </c>
      <c r="S839">
        <f>SUMIFS(Table2[number],Table2[Event],"Goal",Table2[H/U],"AWAY",Table2[GameID],Table2[[#This Row],[GameID]],Table2[GameTime],"&lt;="&amp;Table2[[#This Row],[GameTime]])</f>
        <v>0</v>
      </c>
      <c r="T839" t="str">
        <f>IF(Table2[[#This Row],[Event]]="Goal",Table2[[#This Row],[Hscore]]&amp;"-"&amp;Table2[[#This Row],[Uscore]],"")</f>
        <v>3-0</v>
      </c>
      <c r="U839">
        <v>2305</v>
      </c>
      <c r="V839" s="1">
        <f>Table2[[#This Row],[GameTime]]-(Table2[[#This Row],[period]]-1)*1200</f>
        <v>1105</v>
      </c>
      <c r="W839" s="1">
        <f>ROUNDDOWN(Table2[[#This Row],[Time]]/60,0)</f>
        <v>18</v>
      </c>
      <c r="X839" s="1">
        <f>ROUNDDOWN((Table2[[#This Row],[Time]]/60-Table2[[#This Row],[Time2]])*60,0)</f>
        <v>25</v>
      </c>
      <c r="Y839" s="1">
        <f>IF(Table2[[#This Row],[Time2]]&lt;10,0&amp;Table2[[#This Row],[Time2]],Table2[[#This Row],[Time2]])</f>
        <v>18</v>
      </c>
      <c r="Z839" s="1">
        <f>IF(Table2[[#This Row],[Time3]]&lt;10,0&amp;Table2[[#This Row],[Time3]],Table2[[#This Row],[Time3]])</f>
        <v>25</v>
      </c>
      <c r="AA839" s="2" t="str">
        <f>Table2[[#This Row],[Time4]]&amp;":"&amp;Table2[[#This Row],[Time5]]</f>
        <v>18:25</v>
      </c>
      <c r="AB839" s="1" t="str" cm="1">
        <f t="array" ref="AB839">IFERROR(IF(Table2[[#This Row],[code]]="","",_xlfn.IFS(AND(Table2[[#This Row],[code]]&lt;400,Table2[[#This Row],[code]]&lt;&gt;""),2,Table2[[#This Row],[code]]&gt;500,4)),"")</f>
        <v/>
      </c>
      <c r="AC839" s="1" t="str">
        <f>IF(Table2[[#This Row],[Event]]="Penalty",Table2[[#This Row],[number]],IF(Table2[[#This Row],[Event]]="Time-Out",401,""))</f>
        <v/>
      </c>
      <c r="AD839" s="1">
        <f>ROW(A838)</f>
        <v>838</v>
      </c>
      <c r="AE839" s="1">
        <f>COUNTIFS(Table2[GameID],Table2[[#This Row],[GameID]],Table2[Column1],"&lt;="&amp;Table2[[#This Row],[Column1]])-1</f>
        <v>2</v>
      </c>
    </row>
    <row r="840" spans="1:31" x14ac:dyDescent="0.45">
      <c r="A840" t="s">
        <v>300</v>
      </c>
      <c r="B840" t="str">
        <f>_xlfn.TEXTBEFORE(Table2[[#This Row],[Kamp]]," - ")</f>
        <v>Blackhawks</v>
      </c>
      <c r="C840" t="str">
        <f>_xlfn.TEXTAFTER(Table2[[#This Row],[Kamp]],"- ")</f>
        <v>Sunds Seahawks</v>
      </c>
      <c r="D840">
        <v>44849</v>
      </c>
      <c r="E840">
        <v>35967</v>
      </c>
      <c r="F840">
        <v>20222023</v>
      </c>
      <c r="G840" t="s">
        <v>17</v>
      </c>
      <c r="H840" t="s">
        <v>661</v>
      </c>
      <c r="I840" t="s">
        <v>678</v>
      </c>
      <c r="J840">
        <v>2</v>
      </c>
      <c r="K840">
        <v>29505</v>
      </c>
      <c r="L840">
        <v>208</v>
      </c>
      <c r="M840" t="s">
        <v>631</v>
      </c>
      <c r="N840" t="s">
        <v>263</v>
      </c>
      <c r="O840" t="s">
        <v>634</v>
      </c>
      <c r="P840">
        <v>9</v>
      </c>
      <c r="Q840" t="s">
        <v>634</v>
      </c>
      <c r="R840">
        <f>SUMIFS(Table2[number],Table2[Event],"Goal",Table2[H/U],"HOME",Table2[GameID],Table2[[#This Row],[GameID]],Table2[GameTime],"&lt;="&amp;Table2[[#This Row],[GameTime]])</f>
        <v>3</v>
      </c>
      <c r="S840">
        <f>SUMIFS(Table2[number],Table2[Event],"Goal",Table2[H/U],"AWAY",Table2[GameID],Table2[[#This Row],[GameID]],Table2[GameTime],"&lt;="&amp;Table2[[#This Row],[GameTime]])</f>
        <v>0</v>
      </c>
      <c r="T840" t="str">
        <f>IF(Table2[[#This Row],[Event]]="Goal",Table2[[#This Row],[Hscore]]&amp;"-"&amp;Table2[[#This Row],[Uscore]],"")</f>
        <v/>
      </c>
      <c r="U840">
        <v>2320</v>
      </c>
      <c r="V840" s="1">
        <f>Table2[[#This Row],[GameTime]]-(Table2[[#This Row],[period]]-1)*1200</f>
        <v>1120</v>
      </c>
      <c r="W840" s="1">
        <f>ROUNDDOWN(Table2[[#This Row],[Time]]/60,0)</f>
        <v>18</v>
      </c>
      <c r="X840" s="1">
        <f>ROUNDDOWN((Table2[[#This Row],[Time]]/60-Table2[[#This Row],[Time2]])*60,0)</f>
        <v>40</v>
      </c>
      <c r="Y840" s="1">
        <f>IF(Table2[[#This Row],[Time2]]&lt;10,0&amp;Table2[[#This Row],[Time2]],Table2[[#This Row],[Time2]])</f>
        <v>18</v>
      </c>
      <c r="Z840" s="1">
        <f>IF(Table2[[#This Row],[Time3]]&lt;10,0&amp;Table2[[#This Row],[Time3]],Table2[[#This Row],[Time3]])</f>
        <v>40</v>
      </c>
      <c r="AA840" s="2" t="str">
        <f>Table2[[#This Row],[Time4]]&amp;":"&amp;Table2[[#This Row],[Time5]]</f>
        <v>18:40</v>
      </c>
      <c r="AB840" s="1" cm="1">
        <f t="array" ref="AB840">IFERROR(IF(Table2[[#This Row],[code]]="","",_xlfn.IFS(AND(Table2[[#This Row],[code]]&lt;400,Table2[[#This Row],[code]]&lt;&gt;""),2,Table2[[#This Row],[code]]&gt;500,4)),"")</f>
        <v>2</v>
      </c>
      <c r="AC840" s="1">
        <f>IF(Table2[[#This Row],[Event]]="Penalty",Table2[[#This Row],[number]],IF(Table2[[#This Row],[Event]]="Time-Out",401,""))</f>
        <v>208</v>
      </c>
      <c r="AD840" s="1">
        <f>ROW(A839)</f>
        <v>839</v>
      </c>
      <c r="AE840" s="1">
        <f>COUNTIFS(Table2[GameID],Table2[[#This Row],[GameID]],Table2[Column1],"&lt;="&amp;Table2[[#This Row],[Column1]])-1</f>
        <v>3</v>
      </c>
    </row>
    <row r="841" spans="1:31" x14ac:dyDescent="0.45">
      <c r="A841" t="s">
        <v>300</v>
      </c>
      <c r="B841" t="str">
        <f>_xlfn.TEXTBEFORE(Table2[[#This Row],[Kamp]]," - ")</f>
        <v>Blackhawks</v>
      </c>
      <c r="C841" t="str">
        <f>_xlfn.TEXTAFTER(Table2[[#This Row],[Kamp]],"- ")</f>
        <v>Sunds Seahawks</v>
      </c>
      <c r="D841">
        <v>44849</v>
      </c>
      <c r="E841">
        <v>35967</v>
      </c>
      <c r="F841">
        <v>20222023</v>
      </c>
      <c r="G841" t="s">
        <v>17</v>
      </c>
      <c r="H841" t="s">
        <v>661</v>
      </c>
      <c r="I841" t="s">
        <v>678</v>
      </c>
      <c r="J841">
        <v>2</v>
      </c>
      <c r="K841">
        <v>29505</v>
      </c>
      <c r="L841">
        <v>1</v>
      </c>
      <c r="M841" t="s">
        <v>630</v>
      </c>
      <c r="N841" t="s">
        <v>264</v>
      </c>
      <c r="O841" t="s">
        <v>140</v>
      </c>
      <c r="P841">
        <v>10</v>
      </c>
      <c r="Q841">
        <v>60</v>
      </c>
      <c r="R841">
        <f>SUMIFS(Table2[number],Table2[Event],"Goal",Table2[H/U],"HOME",Table2[GameID],Table2[[#This Row],[GameID]],Table2[GameTime],"&lt;="&amp;Table2[[#This Row],[GameTime]])</f>
        <v>4</v>
      </c>
      <c r="S841">
        <f>SUMIFS(Table2[number],Table2[Event],"Goal",Table2[H/U],"AWAY",Table2[GameID],Table2[[#This Row],[GameID]],Table2[GameTime],"&lt;="&amp;Table2[[#This Row],[GameTime]])</f>
        <v>0</v>
      </c>
      <c r="T841" t="str">
        <f>IF(Table2[[#This Row],[Event]]="Goal",Table2[[#This Row],[Hscore]]&amp;"-"&amp;Table2[[#This Row],[Uscore]],"")</f>
        <v>4-0</v>
      </c>
      <c r="U841">
        <v>2363</v>
      </c>
      <c r="V841" s="1">
        <f>Table2[[#This Row],[GameTime]]-(Table2[[#This Row],[period]]-1)*1200</f>
        <v>1163</v>
      </c>
      <c r="W841" s="1">
        <f>ROUNDDOWN(Table2[[#This Row],[Time]]/60,0)</f>
        <v>19</v>
      </c>
      <c r="X841" s="1">
        <f>ROUNDDOWN((Table2[[#This Row],[Time]]/60-Table2[[#This Row],[Time2]])*60,0)</f>
        <v>23</v>
      </c>
      <c r="Y841" s="1">
        <f>IF(Table2[[#This Row],[Time2]]&lt;10,0&amp;Table2[[#This Row],[Time2]],Table2[[#This Row],[Time2]])</f>
        <v>19</v>
      </c>
      <c r="Z841" s="1">
        <f>IF(Table2[[#This Row],[Time3]]&lt;10,0&amp;Table2[[#This Row],[Time3]],Table2[[#This Row],[Time3]])</f>
        <v>23</v>
      </c>
      <c r="AA841" s="2" t="str">
        <f>Table2[[#This Row],[Time4]]&amp;":"&amp;Table2[[#This Row],[Time5]]</f>
        <v>19:23</v>
      </c>
      <c r="AB841" s="1" t="str" cm="1">
        <f t="array" ref="AB841">IFERROR(IF(Table2[[#This Row],[code]]="","",_xlfn.IFS(AND(Table2[[#This Row],[code]]&lt;400,Table2[[#This Row],[code]]&lt;&gt;""),2,Table2[[#This Row],[code]]&gt;500,4)),"")</f>
        <v/>
      </c>
      <c r="AC841" s="1" t="str">
        <f>IF(Table2[[#This Row],[Event]]="Penalty",Table2[[#This Row],[number]],IF(Table2[[#This Row],[Event]]="Time-Out",401,""))</f>
        <v/>
      </c>
      <c r="AD841" s="1">
        <f>ROW(A840)</f>
        <v>840</v>
      </c>
      <c r="AE841" s="1">
        <f>COUNTIFS(Table2[GameID],Table2[[#This Row],[GameID]],Table2[Column1],"&lt;="&amp;Table2[[#This Row],[Column1]])-1</f>
        <v>4</v>
      </c>
    </row>
    <row r="842" spans="1:31" x14ac:dyDescent="0.45">
      <c r="A842" t="s">
        <v>300</v>
      </c>
      <c r="B842" t="str">
        <f>_xlfn.TEXTBEFORE(Table2[[#This Row],[Kamp]]," - ")</f>
        <v>Blackhawks</v>
      </c>
      <c r="C842" t="str">
        <f>_xlfn.TEXTAFTER(Table2[[#This Row],[Kamp]],"- ")</f>
        <v>Sunds Seahawks</v>
      </c>
      <c r="D842">
        <v>44849</v>
      </c>
      <c r="E842">
        <v>35967</v>
      </c>
      <c r="F842">
        <v>20222023</v>
      </c>
      <c r="G842" t="s">
        <v>17</v>
      </c>
      <c r="H842" t="s">
        <v>661</v>
      </c>
      <c r="I842" t="s">
        <v>678</v>
      </c>
      <c r="J842">
        <v>2</v>
      </c>
      <c r="K842">
        <v>29505</v>
      </c>
      <c r="L842">
        <v>1</v>
      </c>
      <c r="M842" t="s">
        <v>630</v>
      </c>
      <c r="N842" t="s">
        <v>149</v>
      </c>
      <c r="O842" t="s">
        <v>634</v>
      </c>
      <c r="P842">
        <v>98</v>
      </c>
      <c r="Q842" t="s">
        <v>634</v>
      </c>
      <c r="R842">
        <f>SUMIFS(Table2[number],Table2[Event],"Goal",Table2[H/U],"HOME",Table2[GameID],Table2[[#This Row],[GameID]],Table2[GameTime],"&lt;="&amp;Table2[[#This Row],[GameTime]])</f>
        <v>5</v>
      </c>
      <c r="S842">
        <f>SUMIFS(Table2[number],Table2[Event],"Goal",Table2[H/U],"AWAY",Table2[GameID],Table2[[#This Row],[GameID]],Table2[GameTime],"&lt;="&amp;Table2[[#This Row],[GameTime]])</f>
        <v>0</v>
      </c>
      <c r="T842" t="str">
        <f>IF(Table2[[#This Row],[Event]]="Goal",Table2[[#This Row],[Hscore]]&amp;"-"&amp;Table2[[#This Row],[Uscore]],"")</f>
        <v>5-0</v>
      </c>
      <c r="U842">
        <v>2378</v>
      </c>
      <c r="V842" s="1">
        <f>Table2[[#This Row],[GameTime]]-(Table2[[#This Row],[period]]-1)*1200</f>
        <v>1178</v>
      </c>
      <c r="W842" s="1">
        <f>ROUNDDOWN(Table2[[#This Row],[Time]]/60,0)</f>
        <v>19</v>
      </c>
      <c r="X842" s="1">
        <f>ROUNDDOWN((Table2[[#This Row],[Time]]/60-Table2[[#This Row],[Time2]])*60,0)</f>
        <v>38</v>
      </c>
      <c r="Y842" s="1">
        <f>IF(Table2[[#This Row],[Time2]]&lt;10,0&amp;Table2[[#This Row],[Time2]],Table2[[#This Row],[Time2]])</f>
        <v>19</v>
      </c>
      <c r="Z842" s="1">
        <f>IF(Table2[[#This Row],[Time3]]&lt;10,0&amp;Table2[[#This Row],[Time3]],Table2[[#This Row],[Time3]])</f>
        <v>38</v>
      </c>
      <c r="AA842" s="2" t="str">
        <f>Table2[[#This Row],[Time4]]&amp;":"&amp;Table2[[#This Row],[Time5]]</f>
        <v>19:38</v>
      </c>
      <c r="AB842" s="1" t="str" cm="1">
        <f t="array" ref="AB842">IFERROR(IF(Table2[[#This Row],[code]]="","",_xlfn.IFS(AND(Table2[[#This Row],[code]]&lt;400,Table2[[#This Row],[code]]&lt;&gt;""),2,Table2[[#This Row],[code]]&gt;500,4)),"")</f>
        <v/>
      </c>
      <c r="AC842" s="1" t="str">
        <f>IF(Table2[[#This Row],[Event]]="Penalty",Table2[[#This Row],[number]],IF(Table2[[#This Row],[Event]]="Time-Out",401,""))</f>
        <v/>
      </c>
      <c r="AD842" s="1">
        <f>ROW(A841)</f>
        <v>841</v>
      </c>
      <c r="AE842" s="1">
        <f>COUNTIFS(Table2[GameID],Table2[[#This Row],[GameID]],Table2[Column1],"&lt;="&amp;Table2[[#This Row],[Column1]])-1</f>
        <v>5</v>
      </c>
    </row>
    <row r="843" spans="1:31" x14ac:dyDescent="0.45">
      <c r="A843" t="s">
        <v>300</v>
      </c>
      <c r="B843" t="str">
        <f>_xlfn.TEXTBEFORE(Table2[[#This Row],[Kamp]]," - ")</f>
        <v>Blackhawks</v>
      </c>
      <c r="C843" t="str">
        <f>_xlfn.TEXTAFTER(Table2[[#This Row],[Kamp]],"- ")</f>
        <v>Sunds Seahawks</v>
      </c>
      <c r="D843">
        <v>44849</v>
      </c>
      <c r="E843">
        <v>35967</v>
      </c>
      <c r="F843">
        <v>20222023</v>
      </c>
      <c r="G843" t="s">
        <v>17</v>
      </c>
      <c r="H843" t="s">
        <v>668</v>
      </c>
      <c r="I843" t="s">
        <v>677</v>
      </c>
      <c r="J843">
        <v>3</v>
      </c>
      <c r="K843">
        <v>29502</v>
      </c>
      <c r="L843">
        <v>1</v>
      </c>
      <c r="M843" t="s">
        <v>630</v>
      </c>
      <c r="N843" t="s">
        <v>228</v>
      </c>
      <c r="O843" t="s">
        <v>231</v>
      </c>
      <c r="P843">
        <v>77</v>
      </c>
      <c r="Q843">
        <v>97</v>
      </c>
      <c r="R843">
        <f>SUMIFS(Table2[number],Table2[Event],"Goal",Table2[H/U],"HOME",Table2[GameID],Table2[[#This Row],[GameID]],Table2[GameTime],"&lt;="&amp;Table2[[#This Row],[GameTime]])</f>
        <v>5</v>
      </c>
      <c r="S843">
        <f>SUMIFS(Table2[number],Table2[Event],"Goal",Table2[H/U],"AWAY",Table2[GameID],Table2[[#This Row],[GameID]],Table2[GameTime],"&lt;="&amp;Table2[[#This Row],[GameTime]])</f>
        <v>1</v>
      </c>
      <c r="T843" t="str">
        <f>IF(Table2[[#This Row],[Event]]="Goal",Table2[[#This Row],[Hscore]]&amp;"-"&amp;Table2[[#This Row],[Uscore]],"")</f>
        <v>5-1</v>
      </c>
      <c r="U843">
        <v>2438</v>
      </c>
      <c r="V843" s="1">
        <f>Table2[[#This Row],[GameTime]]-(Table2[[#This Row],[period]]-1)*1200</f>
        <v>38</v>
      </c>
      <c r="W843" s="1">
        <f>ROUNDDOWN(Table2[[#This Row],[Time]]/60,0)</f>
        <v>0</v>
      </c>
      <c r="X843" s="1">
        <f>ROUNDDOWN((Table2[[#This Row],[Time]]/60-Table2[[#This Row],[Time2]])*60,0)</f>
        <v>38</v>
      </c>
      <c r="Y843" s="1" t="str">
        <f>IF(Table2[[#This Row],[Time2]]&lt;10,0&amp;Table2[[#This Row],[Time2]],Table2[[#This Row],[Time2]])</f>
        <v>00</v>
      </c>
      <c r="Z843" s="1">
        <f>IF(Table2[[#This Row],[Time3]]&lt;10,0&amp;Table2[[#This Row],[Time3]],Table2[[#This Row],[Time3]])</f>
        <v>38</v>
      </c>
      <c r="AA843" s="2" t="str">
        <f>Table2[[#This Row],[Time4]]&amp;":"&amp;Table2[[#This Row],[Time5]]</f>
        <v>00:38</v>
      </c>
      <c r="AB843" s="1" t="str" cm="1">
        <f t="array" ref="AB843">IFERROR(IF(Table2[[#This Row],[code]]="","",_xlfn.IFS(AND(Table2[[#This Row],[code]]&lt;400,Table2[[#This Row],[code]]&lt;&gt;""),2,Table2[[#This Row],[code]]&gt;500,4)),"")</f>
        <v/>
      </c>
      <c r="AC843" s="1" t="str">
        <f>IF(Table2[[#This Row],[Event]]="Penalty",Table2[[#This Row],[number]],IF(Table2[[#This Row],[Event]]="Time-Out",401,""))</f>
        <v/>
      </c>
      <c r="AD843" s="1">
        <f>ROW(A842)</f>
        <v>842</v>
      </c>
      <c r="AE843" s="1">
        <f>COUNTIFS(Table2[GameID],Table2[[#This Row],[GameID]],Table2[Column1],"&lt;="&amp;Table2[[#This Row],[Column1]])-1</f>
        <v>6</v>
      </c>
    </row>
    <row r="844" spans="1:31" x14ac:dyDescent="0.45">
      <c r="A844" t="s">
        <v>300</v>
      </c>
      <c r="B844" t="str">
        <f>_xlfn.TEXTBEFORE(Table2[[#This Row],[Kamp]]," - ")</f>
        <v>Blackhawks</v>
      </c>
      <c r="C844" t="str">
        <f>_xlfn.TEXTAFTER(Table2[[#This Row],[Kamp]],"- ")</f>
        <v>Sunds Seahawks</v>
      </c>
      <c r="D844">
        <v>44849</v>
      </c>
      <c r="E844">
        <v>35967</v>
      </c>
      <c r="F844">
        <v>20222023</v>
      </c>
      <c r="G844" t="s">
        <v>17</v>
      </c>
      <c r="H844" t="s">
        <v>661</v>
      </c>
      <c r="I844" t="s">
        <v>678</v>
      </c>
      <c r="J844">
        <v>3</v>
      </c>
      <c r="K844">
        <v>29505</v>
      </c>
      <c r="L844">
        <v>1</v>
      </c>
      <c r="M844" t="s">
        <v>630</v>
      </c>
      <c r="N844" t="s">
        <v>263</v>
      </c>
      <c r="O844" t="s">
        <v>140</v>
      </c>
      <c r="P844">
        <v>9</v>
      </c>
      <c r="Q844">
        <v>60</v>
      </c>
      <c r="R844">
        <f>SUMIFS(Table2[number],Table2[Event],"Goal",Table2[H/U],"HOME",Table2[GameID],Table2[[#This Row],[GameID]],Table2[GameTime],"&lt;="&amp;Table2[[#This Row],[GameTime]])</f>
        <v>6</v>
      </c>
      <c r="S844">
        <f>SUMIFS(Table2[number],Table2[Event],"Goal",Table2[H/U],"AWAY",Table2[GameID],Table2[[#This Row],[GameID]],Table2[GameTime],"&lt;="&amp;Table2[[#This Row],[GameTime]])</f>
        <v>1</v>
      </c>
      <c r="T844" t="str">
        <f>IF(Table2[[#This Row],[Event]]="Goal",Table2[[#This Row],[Hscore]]&amp;"-"&amp;Table2[[#This Row],[Uscore]],"")</f>
        <v>6-1</v>
      </c>
      <c r="U844">
        <v>2576</v>
      </c>
      <c r="V844" s="1">
        <f>Table2[[#This Row],[GameTime]]-(Table2[[#This Row],[period]]-1)*1200</f>
        <v>176</v>
      </c>
      <c r="W844" s="1">
        <f>ROUNDDOWN(Table2[[#This Row],[Time]]/60,0)</f>
        <v>2</v>
      </c>
      <c r="X844" s="1">
        <f>ROUNDDOWN((Table2[[#This Row],[Time]]/60-Table2[[#This Row],[Time2]])*60,0)</f>
        <v>56</v>
      </c>
      <c r="Y844" s="1" t="str">
        <f>IF(Table2[[#This Row],[Time2]]&lt;10,0&amp;Table2[[#This Row],[Time2]],Table2[[#This Row],[Time2]])</f>
        <v>02</v>
      </c>
      <c r="Z844" s="1">
        <f>IF(Table2[[#This Row],[Time3]]&lt;10,0&amp;Table2[[#This Row],[Time3]],Table2[[#This Row],[Time3]])</f>
        <v>56</v>
      </c>
      <c r="AA844" s="2" t="str">
        <f>Table2[[#This Row],[Time4]]&amp;":"&amp;Table2[[#This Row],[Time5]]</f>
        <v>02:56</v>
      </c>
      <c r="AB844" s="1" t="str" cm="1">
        <f t="array" ref="AB844">IFERROR(IF(Table2[[#This Row],[code]]="","",_xlfn.IFS(AND(Table2[[#This Row],[code]]&lt;400,Table2[[#This Row],[code]]&lt;&gt;""),2,Table2[[#This Row],[code]]&gt;500,4)),"")</f>
        <v/>
      </c>
      <c r="AC844" s="1" t="str">
        <f>IF(Table2[[#This Row],[Event]]="Penalty",Table2[[#This Row],[number]],IF(Table2[[#This Row],[Event]]="Time-Out",401,""))</f>
        <v/>
      </c>
      <c r="AD844" s="1">
        <f>ROW(A843)</f>
        <v>843</v>
      </c>
      <c r="AE844" s="1">
        <f>COUNTIFS(Table2[GameID],Table2[[#This Row],[GameID]],Table2[Column1],"&lt;="&amp;Table2[[#This Row],[Column1]])-1</f>
        <v>7</v>
      </c>
    </row>
    <row r="845" spans="1:31" x14ac:dyDescent="0.45">
      <c r="A845" t="s">
        <v>300</v>
      </c>
      <c r="B845" t="str">
        <f>_xlfn.TEXTBEFORE(Table2[[#This Row],[Kamp]]," - ")</f>
        <v>Blackhawks</v>
      </c>
      <c r="C845" t="str">
        <f>_xlfn.TEXTAFTER(Table2[[#This Row],[Kamp]],"- ")</f>
        <v>Sunds Seahawks</v>
      </c>
      <c r="D845">
        <v>44849</v>
      </c>
      <c r="E845">
        <v>35967</v>
      </c>
      <c r="F845">
        <v>20222023</v>
      </c>
      <c r="G845" t="s">
        <v>17</v>
      </c>
      <c r="H845" t="s">
        <v>668</v>
      </c>
      <c r="I845" t="s">
        <v>677</v>
      </c>
      <c r="J845">
        <v>3</v>
      </c>
      <c r="K845">
        <v>29502</v>
      </c>
      <c r="L845">
        <v>1</v>
      </c>
      <c r="M845" t="s">
        <v>630</v>
      </c>
      <c r="N845" t="s">
        <v>228</v>
      </c>
      <c r="O845" t="s">
        <v>634</v>
      </c>
      <c r="P845">
        <v>77</v>
      </c>
      <c r="Q845" t="s">
        <v>634</v>
      </c>
      <c r="R845">
        <f>SUMIFS(Table2[number],Table2[Event],"Goal",Table2[H/U],"HOME",Table2[GameID],Table2[[#This Row],[GameID]],Table2[GameTime],"&lt;="&amp;Table2[[#This Row],[GameTime]])</f>
        <v>6</v>
      </c>
      <c r="S845">
        <f>SUMIFS(Table2[number],Table2[Event],"Goal",Table2[H/U],"AWAY",Table2[GameID],Table2[[#This Row],[GameID]],Table2[GameTime],"&lt;="&amp;Table2[[#This Row],[GameTime]])</f>
        <v>2</v>
      </c>
      <c r="T845" t="str">
        <f>IF(Table2[[#This Row],[Event]]="Goal",Table2[[#This Row],[Hscore]]&amp;"-"&amp;Table2[[#This Row],[Uscore]],"")</f>
        <v>6-2</v>
      </c>
      <c r="U845">
        <v>2653</v>
      </c>
      <c r="V845" s="1">
        <f>Table2[[#This Row],[GameTime]]-(Table2[[#This Row],[period]]-1)*1200</f>
        <v>253</v>
      </c>
      <c r="W845" s="1">
        <f>ROUNDDOWN(Table2[[#This Row],[Time]]/60,0)</f>
        <v>4</v>
      </c>
      <c r="X845" s="1">
        <f>ROUNDDOWN((Table2[[#This Row],[Time]]/60-Table2[[#This Row],[Time2]])*60,0)</f>
        <v>13</v>
      </c>
      <c r="Y845" s="1" t="str">
        <f>IF(Table2[[#This Row],[Time2]]&lt;10,0&amp;Table2[[#This Row],[Time2]],Table2[[#This Row],[Time2]])</f>
        <v>04</v>
      </c>
      <c r="Z845" s="1">
        <f>IF(Table2[[#This Row],[Time3]]&lt;10,0&amp;Table2[[#This Row],[Time3]],Table2[[#This Row],[Time3]])</f>
        <v>13</v>
      </c>
      <c r="AA845" s="2" t="str">
        <f>Table2[[#This Row],[Time4]]&amp;":"&amp;Table2[[#This Row],[Time5]]</f>
        <v>04:13</v>
      </c>
      <c r="AB845" s="1" t="str" cm="1">
        <f t="array" ref="AB845">IFERROR(IF(Table2[[#This Row],[code]]="","",_xlfn.IFS(AND(Table2[[#This Row],[code]]&lt;400,Table2[[#This Row],[code]]&lt;&gt;""),2,Table2[[#This Row],[code]]&gt;500,4)),"")</f>
        <v/>
      </c>
      <c r="AC845" s="1" t="str">
        <f>IF(Table2[[#This Row],[Event]]="Penalty",Table2[[#This Row],[number]],IF(Table2[[#This Row],[Event]]="Time-Out",401,""))</f>
        <v/>
      </c>
      <c r="AD845" s="1">
        <f>ROW(A844)</f>
        <v>844</v>
      </c>
      <c r="AE845" s="1">
        <f>COUNTIFS(Table2[GameID],Table2[[#This Row],[GameID]],Table2[Column1],"&lt;="&amp;Table2[[#This Row],[Column1]])-1</f>
        <v>8</v>
      </c>
    </row>
    <row r="846" spans="1:31" x14ac:dyDescent="0.45">
      <c r="A846" t="s">
        <v>300</v>
      </c>
      <c r="B846" t="str">
        <f>_xlfn.TEXTBEFORE(Table2[[#This Row],[Kamp]]," - ")</f>
        <v>Blackhawks</v>
      </c>
      <c r="C846" t="str">
        <f>_xlfn.TEXTAFTER(Table2[[#This Row],[Kamp]],"- ")</f>
        <v>Sunds Seahawks</v>
      </c>
      <c r="D846">
        <v>44849</v>
      </c>
      <c r="E846">
        <v>35967</v>
      </c>
      <c r="F846">
        <v>20222023</v>
      </c>
      <c r="G846" t="s">
        <v>17</v>
      </c>
      <c r="H846" t="s">
        <v>661</v>
      </c>
      <c r="I846" t="s">
        <v>678</v>
      </c>
      <c r="J846">
        <v>3</v>
      </c>
      <c r="K846">
        <v>29505</v>
      </c>
      <c r="L846">
        <v>208</v>
      </c>
      <c r="M846" t="s">
        <v>631</v>
      </c>
      <c r="N846" t="s">
        <v>136</v>
      </c>
      <c r="O846" t="s">
        <v>634</v>
      </c>
      <c r="P846">
        <v>17</v>
      </c>
      <c r="Q846" t="s">
        <v>634</v>
      </c>
      <c r="R846">
        <f>SUMIFS(Table2[number],Table2[Event],"Goal",Table2[H/U],"HOME",Table2[GameID],Table2[[#This Row],[GameID]],Table2[GameTime],"&lt;="&amp;Table2[[#This Row],[GameTime]])</f>
        <v>6</v>
      </c>
      <c r="S846">
        <f>SUMIFS(Table2[number],Table2[Event],"Goal",Table2[H/U],"AWAY",Table2[GameID],Table2[[#This Row],[GameID]],Table2[GameTime],"&lt;="&amp;Table2[[#This Row],[GameTime]])</f>
        <v>2</v>
      </c>
      <c r="T846" t="str">
        <f>IF(Table2[[#This Row],[Event]]="Goal",Table2[[#This Row],[Hscore]]&amp;"-"&amp;Table2[[#This Row],[Uscore]],"")</f>
        <v/>
      </c>
      <c r="U846">
        <v>2713</v>
      </c>
      <c r="V846" s="1">
        <f>Table2[[#This Row],[GameTime]]-(Table2[[#This Row],[period]]-1)*1200</f>
        <v>313</v>
      </c>
      <c r="W846" s="1">
        <f>ROUNDDOWN(Table2[[#This Row],[Time]]/60,0)</f>
        <v>5</v>
      </c>
      <c r="X846" s="1">
        <f>ROUNDDOWN((Table2[[#This Row],[Time]]/60-Table2[[#This Row],[Time2]])*60,0)</f>
        <v>13</v>
      </c>
      <c r="Y846" s="1" t="str">
        <f>IF(Table2[[#This Row],[Time2]]&lt;10,0&amp;Table2[[#This Row],[Time2]],Table2[[#This Row],[Time2]])</f>
        <v>05</v>
      </c>
      <c r="Z846" s="1">
        <f>IF(Table2[[#This Row],[Time3]]&lt;10,0&amp;Table2[[#This Row],[Time3]],Table2[[#This Row],[Time3]])</f>
        <v>13</v>
      </c>
      <c r="AA846" s="2" t="str">
        <f>Table2[[#This Row],[Time4]]&amp;":"&amp;Table2[[#This Row],[Time5]]</f>
        <v>05:13</v>
      </c>
      <c r="AB846" s="1" cm="1">
        <f t="array" ref="AB846">IFERROR(IF(Table2[[#This Row],[code]]="","",_xlfn.IFS(AND(Table2[[#This Row],[code]]&lt;400,Table2[[#This Row],[code]]&lt;&gt;""),2,Table2[[#This Row],[code]]&gt;500,4)),"")</f>
        <v>2</v>
      </c>
      <c r="AC846" s="1">
        <f>IF(Table2[[#This Row],[Event]]="Penalty",Table2[[#This Row],[number]],IF(Table2[[#This Row],[Event]]="Time-Out",401,""))</f>
        <v>208</v>
      </c>
      <c r="AD846" s="1">
        <f>ROW(A845)</f>
        <v>845</v>
      </c>
      <c r="AE846" s="1">
        <f>COUNTIFS(Table2[GameID],Table2[[#This Row],[GameID]],Table2[Column1],"&lt;="&amp;Table2[[#This Row],[Column1]])-1</f>
        <v>9</v>
      </c>
    </row>
    <row r="847" spans="1:31" x14ac:dyDescent="0.45">
      <c r="A847" t="s">
        <v>300</v>
      </c>
      <c r="B847" t="str">
        <f>_xlfn.TEXTBEFORE(Table2[[#This Row],[Kamp]]," - ")</f>
        <v>Blackhawks</v>
      </c>
      <c r="C847" t="str">
        <f>_xlfn.TEXTAFTER(Table2[[#This Row],[Kamp]],"- ")</f>
        <v>Sunds Seahawks</v>
      </c>
      <c r="D847">
        <v>44849</v>
      </c>
      <c r="E847">
        <v>35967</v>
      </c>
      <c r="F847">
        <v>20222023</v>
      </c>
      <c r="G847" t="s">
        <v>17</v>
      </c>
      <c r="H847" t="s">
        <v>668</v>
      </c>
      <c r="I847" t="s">
        <v>677</v>
      </c>
      <c r="J847">
        <v>3</v>
      </c>
      <c r="K847">
        <v>29502</v>
      </c>
      <c r="L847">
        <v>208</v>
      </c>
      <c r="M847" t="s">
        <v>631</v>
      </c>
      <c r="N847" t="s">
        <v>269</v>
      </c>
      <c r="O847" t="s">
        <v>634</v>
      </c>
      <c r="P847">
        <v>71</v>
      </c>
      <c r="Q847" t="s">
        <v>634</v>
      </c>
      <c r="R847">
        <f>SUMIFS(Table2[number],Table2[Event],"Goal",Table2[H/U],"HOME",Table2[GameID],Table2[[#This Row],[GameID]],Table2[GameTime],"&lt;="&amp;Table2[[#This Row],[GameTime]])</f>
        <v>6</v>
      </c>
      <c r="S847">
        <f>SUMIFS(Table2[number],Table2[Event],"Goal",Table2[H/U],"AWAY",Table2[GameID],Table2[[#This Row],[GameID]],Table2[GameTime],"&lt;="&amp;Table2[[#This Row],[GameTime]])</f>
        <v>2</v>
      </c>
      <c r="T847" t="str">
        <f>IF(Table2[[#This Row],[Event]]="Goal",Table2[[#This Row],[Hscore]]&amp;"-"&amp;Table2[[#This Row],[Uscore]],"")</f>
        <v/>
      </c>
      <c r="U847">
        <v>2881</v>
      </c>
      <c r="V847" s="1">
        <f>Table2[[#This Row],[GameTime]]-(Table2[[#This Row],[period]]-1)*1200</f>
        <v>481</v>
      </c>
      <c r="W847" s="1">
        <f>ROUNDDOWN(Table2[[#This Row],[Time]]/60,0)</f>
        <v>8</v>
      </c>
      <c r="X847" s="1">
        <f>ROUNDDOWN((Table2[[#This Row],[Time]]/60-Table2[[#This Row],[Time2]])*60,0)</f>
        <v>1</v>
      </c>
      <c r="Y847" s="1" t="str">
        <f>IF(Table2[[#This Row],[Time2]]&lt;10,0&amp;Table2[[#This Row],[Time2]],Table2[[#This Row],[Time2]])</f>
        <v>08</v>
      </c>
      <c r="Z847" s="1" t="str">
        <f>IF(Table2[[#This Row],[Time3]]&lt;10,0&amp;Table2[[#This Row],[Time3]],Table2[[#This Row],[Time3]])</f>
        <v>01</v>
      </c>
      <c r="AA847" s="2" t="str">
        <f>Table2[[#This Row],[Time4]]&amp;":"&amp;Table2[[#This Row],[Time5]]</f>
        <v>08:01</v>
      </c>
      <c r="AB847" s="1" cm="1">
        <f t="array" ref="AB847">IFERROR(IF(Table2[[#This Row],[code]]="","",_xlfn.IFS(AND(Table2[[#This Row],[code]]&lt;400,Table2[[#This Row],[code]]&lt;&gt;""),2,Table2[[#This Row],[code]]&gt;500,4)),"")</f>
        <v>2</v>
      </c>
      <c r="AC847" s="1">
        <f>IF(Table2[[#This Row],[Event]]="Penalty",Table2[[#This Row],[number]],IF(Table2[[#This Row],[Event]]="Time-Out",401,""))</f>
        <v>208</v>
      </c>
      <c r="AD847" s="1">
        <f>ROW(A846)</f>
        <v>846</v>
      </c>
      <c r="AE847" s="1">
        <f>COUNTIFS(Table2[GameID],Table2[[#This Row],[GameID]],Table2[Column1],"&lt;="&amp;Table2[[#This Row],[Column1]])-1</f>
        <v>10</v>
      </c>
    </row>
    <row r="848" spans="1:31" x14ac:dyDescent="0.45">
      <c r="A848" t="s">
        <v>300</v>
      </c>
      <c r="B848" t="str">
        <f>_xlfn.TEXTBEFORE(Table2[[#This Row],[Kamp]]," - ")</f>
        <v>Blackhawks</v>
      </c>
      <c r="C848" t="str">
        <f>_xlfn.TEXTAFTER(Table2[[#This Row],[Kamp]],"- ")</f>
        <v>Sunds Seahawks</v>
      </c>
      <c r="D848">
        <v>44849</v>
      </c>
      <c r="E848">
        <v>35967</v>
      </c>
      <c r="F848">
        <v>20222023</v>
      </c>
      <c r="G848" t="s">
        <v>17</v>
      </c>
      <c r="H848" t="s">
        <v>661</v>
      </c>
      <c r="I848" t="s">
        <v>678</v>
      </c>
      <c r="J848">
        <v>3</v>
      </c>
      <c r="K848">
        <v>29505</v>
      </c>
      <c r="L848">
        <v>1</v>
      </c>
      <c r="M848" t="s">
        <v>630</v>
      </c>
      <c r="N848" t="s">
        <v>635</v>
      </c>
      <c r="O848" t="s">
        <v>147</v>
      </c>
      <c r="P848">
        <v>23</v>
      </c>
      <c r="Q848">
        <v>92</v>
      </c>
      <c r="R848">
        <f>SUMIFS(Table2[number],Table2[Event],"Goal",Table2[H/U],"HOME",Table2[GameID],Table2[[#This Row],[GameID]],Table2[GameTime],"&lt;="&amp;Table2[[#This Row],[GameTime]])</f>
        <v>7</v>
      </c>
      <c r="S848">
        <f>SUMIFS(Table2[number],Table2[Event],"Goal",Table2[H/U],"AWAY",Table2[GameID],Table2[[#This Row],[GameID]],Table2[GameTime],"&lt;="&amp;Table2[[#This Row],[GameTime]])</f>
        <v>2</v>
      </c>
      <c r="T848" t="str">
        <f>IF(Table2[[#This Row],[Event]]="Goal",Table2[[#This Row],[Hscore]]&amp;"-"&amp;Table2[[#This Row],[Uscore]],"")</f>
        <v>7-2</v>
      </c>
      <c r="U848">
        <v>2997</v>
      </c>
      <c r="V848" s="1">
        <f>Table2[[#This Row],[GameTime]]-(Table2[[#This Row],[period]]-1)*1200</f>
        <v>597</v>
      </c>
      <c r="W848" s="1">
        <f>ROUNDDOWN(Table2[[#This Row],[Time]]/60,0)</f>
        <v>9</v>
      </c>
      <c r="X848" s="1">
        <f>ROUNDDOWN((Table2[[#This Row],[Time]]/60-Table2[[#This Row],[Time2]])*60,0)</f>
        <v>57</v>
      </c>
      <c r="Y848" s="1" t="str">
        <f>IF(Table2[[#This Row],[Time2]]&lt;10,0&amp;Table2[[#This Row],[Time2]],Table2[[#This Row],[Time2]])</f>
        <v>09</v>
      </c>
      <c r="Z848" s="1">
        <f>IF(Table2[[#This Row],[Time3]]&lt;10,0&amp;Table2[[#This Row],[Time3]],Table2[[#This Row],[Time3]])</f>
        <v>57</v>
      </c>
      <c r="AA848" s="2" t="str">
        <f>Table2[[#This Row],[Time4]]&amp;":"&amp;Table2[[#This Row],[Time5]]</f>
        <v>09:57</v>
      </c>
      <c r="AB848" s="1" t="str" cm="1">
        <f t="array" ref="AB848">IFERROR(IF(Table2[[#This Row],[code]]="","",_xlfn.IFS(AND(Table2[[#This Row],[code]]&lt;400,Table2[[#This Row],[code]]&lt;&gt;""),2,Table2[[#This Row],[code]]&gt;500,4)),"")</f>
        <v/>
      </c>
      <c r="AC848" s="1" t="str">
        <f>IF(Table2[[#This Row],[Event]]="Penalty",Table2[[#This Row],[number]],IF(Table2[[#This Row],[Event]]="Time-Out",401,""))</f>
        <v/>
      </c>
      <c r="AD848" s="1">
        <f>ROW(A847)</f>
        <v>847</v>
      </c>
      <c r="AE848" s="1">
        <f>COUNTIFS(Table2[GameID],Table2[[#This Row],[GameID]],Table2[Column1],"&lt;="&amp;Table2[[#This Row],[Column1]])-1</f>
        <v>11</v>
      </c>
    </row>
    <row r="849" spans="1:31" x14ac:dyDescent="0.45">
      <c r="A849" t="s">
        <v>300</v>
      </c>
      <c r="B849" t="str">
        <f>_xlfn.TEXTBEFORE(Table2[[#This Row],[Kamp]]," - ")</f>
        <v>Blackhawks</v>
      </c>
      <c r="C849" t="str">
        <f>_xlfn.TEXTAFTER(Table2[[#This Row],[Kamp]],"- ")</f>
        <v>Sunds Seahawks</v>
      </c>
      <c r="D849">
        <v>44849</v>
      </c>
      <c r="E849">
        <v>35967</v>
      </c>
      <c r="F849">
        <v>20222023</v>
      </c>
      <c r="G849" t="s">
        <v>17</v>
      </c>
      <c r="H849" t="s">
        <v>661</v>
      </c>
      <c r="I849" t="s">
        <v>678</v>
      </c>
      <c r="J849">
        <v>3</v>
      </c>
      <c r="K849">
        <v>29505</v>
      </c>
      <c r="L849">
        <v>1</v>
      </c>
      <c r="M849" t="s">
        <v>630</v>
      </c>
      <c r="N849" t="s">
        <v>146</v>
      </c>
      <c r="O849" t="s">
        <v>135</v>
      </c>
      <c r="P849">
        <v>91</v>
      </c>
      <c r="Q849">
        <v>7</v>
      </c>
      <c r="R849">
        <f>SUMIFS(Table2[number],Table2[Event],"Goal",Table2[H/U],"HOME",Table2[GameID],Table2[[#This Row],[GameID]],Table2[GameTime],"&lt;="&amp;Table2[[#This Row],[GameTime]])</f>
        <v>8</v>
      </c>
      <c r="S849">
        <f>SUMIFS(Table2[number],Table2[Event],"Goal",Table2[H/U],"AWAY",Table2[GameID],Table2[[#This Row],[GameID]],Table2[GameTime],"&lt;="&amp;Table2[[#This Row],[GameTime]])</f>
        <v>2</v>
      </c>
      <c r="T849" t="str">
        <f>IF(Table2[[#This Row],[Event]]="Goal",Table2[[#This Row],[Hscore]]&amp;"-"&amp;Table2[[#This Row],[Uscore]],"")</f>
        <v>8-2</v>
      </c>
      <c r="U849">
        <v>3232</v>
      </c>
      <c r="V849" s="1">
        <f>Table2[[#This Row],[GameTime]]-(Table2[[#This Row],[period]]-1)*1200</f>
        <v>832</v>
      </c>
      <c r="W849" s="1">
        <f>ROUNDDOWN(Table2[[#This Row],[Time]]/60,0)</f>
        <v>13</v>
      </c>
      <c r="X849" s="1">
        <f>ROUNDDOWN((Table2[[#This Row],[Time]]/60-Table2[[#This Row],[Time2]])*60,0)</f>
        <v>52</v>
      </c>
      <c r="Y849" s="1">
        <f>IF(Table2[[#This Row],[Time2]]&lt;10,0&amp;Table2[[#This Row],[Time2]],Table2[[#This Row],[Time2]])</f>
        <v>13</v>
      </c>
      <c r="Z849" s="1">
        <f>IF(Table2[[#This Row],[Time3]]&lt;10,0&amp;Table2[[#This Row],[Time3]],Table2[[#This Row],[Time3]])</f>
        <v>52</v>
      </c>
      <c r="AA849" s="2" t="str">
        <f>Table2[[#This Row],[Time4]]&amp;":"&amp;Table2[[#This Row],[Time5]]</f>
        <v>13:52</v>
      </c>
      <c r="AB849" s="1" t="str" cm="1">
        <f t="array" ref="AB849">IFERROR(IF(Table2[[#This Row],[code]]="","",_xlfn.IFS(AND(Table2[[#This Row],[code]]&lt;400,Table2[[#This Row],[code]]&lt;&gt;""),2,Table2[[#This Row],[code]]&gt;500,4)),"")</f>
        <v/>
      </c>
      <c r="AC849" s="1" t="str">
        <f>IF(Table2[[#This Row],[Event]]="Penalty",Table2[[#This Row],[number]],IF(Table2[[#This Row],[Event]]="Time-Out",401,""))</f>
        <v/>
      </c>
      <c r="AD849" s="1">
        <f>ROW(A848)</f>
        <v>848</v>
      </c>
      <c r="AE849" s="1">
        <f>COUNTIFS(Table2[GameID],Table2[[#This Row],[GameID]],Table2[Column1],"&lt;="&amp;Table2[[#This Row],[Column1]])-1</f>
        <v>12</v>
      </c>
    </row>
    <row r="850" spans="1:31" x14ac:dyDescent="0.45">
      <c r="A850" t="s">
        <v>300</v>
      </c>
      <c r="B850" t="str">
        <f>_xlfn.TEXTBEFORE(Table2[[#This Row],[Kamp]]," - ")</f>
        <v>Blackhawks</v>
      </c>
      <c r="C850" t="str">
        <f>_xlfn.TEXTAFTER(Table2[[#This Row],[Kamp]],"- ")</f>
        <v>Sunds Seahawks</v>
      </c>
      <c r="D850">
        <v>44849</v>
      </c>
      <c r="E850">
        <v>35967</v>
      </c>
      <c r="F850">
        <v>20222023</v>
      </c>
      <c r="G850" t="s">
        <v>17</v>
      </c>
      <c r="H850" t="s">
        <v>661</v>
      </c>
      <c r="I850" t="s">
        <v>678</v>
      </c>
      <c r="J850">
        <v>3</v>
      </c>
      <c r="K850">
        <v>29505</v>
      </c>
      <c r="L850">
        <v>1</v>
      </c>
      <c r="M850" t="s">
        <v>630</v>
      </c>
      <c r="N850" t="s">
        <v>134</v>
      </c>
      <c r="O850" t="s">
        <v>147</v>
      </c>
      <c r="P850">
        <v>15</v>
      </c>
      <c r="Q850">
        <v>92</v>
      </c>
      <c r="R850">
        <f>SUMIFS(Table2[number],Table2[Event],"Goal",Table2[H/U],"HOME",Table2[GameID],Table2[[#This Row],[GameID]],Table2[GameTime],"&lt;="&amp;Table2[[#This Row],[GameTime]])</f>
        <v>9</v>
      </c>
      <c r="S850">
        <f>SUMIFS(Table2[number],Table2[Event],"Goal",Table2[H/U],"AWAY",Table2[GameID],Table2[[#This Row],[GameID]],Table2[GameTime],"&lt;="&amp;Table2[[#This Row],[GameTime]])</f>
        <v>2</v>
      </c>
      <c r="T850" t="str">
        <f>IF(Table2[[#This Row],[Event]]="Goal",Table2[[#This Row],[Hscore]]&amp;"-"&amp;Table2[[#This Row],[Uscore]],"")</f>
        <v>9-2</v>
      </c>
      <c r="U850">
        <v>3271</v>
      </c>
      <c r="V850" s="1">
        <f>Table2[[#This Row],[GameTime]]-(Table2[[#This Row],[period]]-1)*1200</f>
        <v>871</v>
      </c>
      <c r="W850" s="1">
        <f>ROUNDDOWN(Table2[[#This Row],[Time]]/60,0)</f>
        <v>14</v>
      </c>
      <c r="X850" s="1">
        <f>ROUNDDOWN((Table2[[#This Row],[Time]]/60-Table2[[#This Row],[Time2]])*60,0)</f>
        <v>31</v>
      </c>
      <c r="Y850" s="1">
        <f>IF(Table2[[#This Row],[Time2]]&lt;10,0&amp;Table2[[#This Row],[Time2]],Table2[[#This Row],[Time2]])</f>
        <v>14</v>
      </c>
      <c r="Z850" s="1">
        <f>IF(Table2[[#This Row],[Time3]]&lt;10,0&amp;Table2[[#This Row],[Time3]],Table2[[#This Row],[Time3]])</f>
        <v>31</v>
      </c>
      <c r="AA850" s="2" t="str">
        <f>Table2[[#This Row],[Time4]]&amp;":"&amp;Table2[[#This Row],[Time5]]</f>
        <v>14:31</v>
      </c>
      <c r="AB850" s="1" t="str" cm="1">
        <f t="array" ref="AB850">IFERROR(IF(Table2[[#This Row],[code]]="","",_xlfn.IFS(AND(Table2[[#This Row],[code]]&lt;400,Table2[[#This Row],[code]]&lt;&gt;""),2,Table2[[#This Row],[code]]&gt;500,4)),"")</f>
        <v/>
      </c>
      <c r="AC850" s="1" t="str">
        <f>IF(Table2[[#This Row],[Event]]="Penalty",Table2[[#This Row],[number]],IF(Table2[[#This Row],[Event]]="Time-Out",401,""))</f>
        <v/>
      </c>
      <c r="AD850" s="1">
        <f>ROW(A849)</f>
        <v>849</v>
      </c>
      <c r="AE850" s="1">
        <f>COUNTIFS(Table2[GameID],Table2[[#This Row],[GameID]],Table2[Column1],"&lt;="&amp;Table2[[#This Row],[Column1]])-1</f>
        <v>13</v>
      </c>
    </row>
    <row r="851" spans="1:31" x14ac:dyDescent="0.45">
      <c r="A851" t="s">
        <v>300</v>
      </c>
      <c r="B851" t="str">
        <f>_xlfn.TEXTBEFORE(Table2[[#This Row],[Kamp]]," - ")</f>
        <v>Blackhawks</v>
      </c>
      <c r="C851" t="str">
        <f>_xlfn.TEXTAFTER(Table2[[#This Row],[Kamp]],"- ")</f>
        <v>Sunds Seahawks</v>
      </c>
      <c r="D851">
        <v>44849</v>
      </c>
      <c r="E851">
        <v>35967</v>
      </c>
      <c r="F851">
        <v>20222023</v>
      </c>
      <c r="G851" t="s">
        <v>17</v>
      </c>
      <c r="H851" t="s">
        <v>668</v>
      </c>
      <c r="I851" t="s">
        <v>677</v>
      </c>
      <c r="J851">
        <v>3</v>
      </c>
      <c r="K851">
        <v>29502</v>
      </c>
      <c r="L851">
        <v>1</v>
      </c>
      <c r="M851" t="s">
        <v>630</v>
      </c>
      <c r="N851" t="s">
        <v>214</v>
      </c>
      <c r="O851" t="s">
        <v>231</v>
      </c>
      <c r="P851">
        <v>7</v>
      </c>
      <c r="Q851">
        <v>97</v>
      </c>
      <c r="R851">
        <f>SUMIFS(Table2[number],Table2[Event],"Goal",Table2[H/U],"HOME",Table2[GameID],Table2[[#This Row],[GameID]],Table2[GameTime],"&lt;="&amp;Table2[[#This Row],[GameTime]])</f>
        <v>9</v>
      </c>
      <c r="S851">
        <f>SUMIFS(Table2[number],Table2[Event],"Goal",Table2[H/U],"AWAY",Table2[GameID],Table2[[#This Row],[GameID]],Table2[GameTime],"&lt;="&amp;Table2[[#This Row],[GameTime]])</f>
        <v>3</v>
      </c>
      <c r="T851" t="str">
        <f>IF(Table2[[#This Row],[Event]]="Goal",Table2[[#This Row],[Hscore]]&amp;"-"&amp;Table2[[#This Row],[Uscore]],"")</f>
        <v>9-3</v>
      </c>
      <c r="U851">
        <v>3428</v>
      </c>
      <c r="V851" s="1">
        <f>Table2[[#This Row],[GameTime]]-(Table2[[#This Row],[period]]-1)*1200</f>
        <v>1028</v>
      </c>
      <c r="W851" s="1">
        <f>ROUNDDOWN(Table2[[#This Row],[Time]]/60,0)</f>
        <v>17</v>
      </c>
      <c r="X851" s="1">
        <f>ROUNDDOWN((Table2[[#This Row],[Time]]/60-Table2[[#This Row],[Time2]])*60,0)</f>
        <v>7</v>
      </c>
      <c r="Y851" s="1">
        <f>IF(Table2[[#This Row],[Time2]]&lt;10,0&amp;Table2[[#This Row],[Time2]],Table2[[#This Row],[Time2]])</f>
        <v>17</v>
      </c>
      <c r="Z851" s="1" t="str">
        <f>IF(Table2[[#This Row],[Time3]]&lt;10,0&amp;Table2[[#This Row],[Time3]],Table2[[#This Row],[Time3]])</f>
        <v>07</v>
      </c>
      <c r="AA851" s="2" t="str">
        <f>Table2[[#This Row],[Time4]]&amp;":"&amp;Table2[[#This Row],[Time5]]</f>
        <v>17:07</v>
      </c>
      <c r="AB851" s="1" t="str" cm="1">
        <f t="array" ref="AB851">IFERROR(IF(Table2[[#This Row],[code]]="","",_xlfn.IFS(AND(Table2[[#This Row],[code]]&lt;400,Table2[[#This Row],[code]]&lt;&gt;""),2,Table2[[#This Row],[code]]&gt;500,4)),"")</f>
        <v/>
      </c>
      <c r="AC851" s="1" t="str">
        <f>IF(Table2[[#This Row],[Event]]="Penalty",Table2[[#This Row],[number]],IF(Table2[[#This Row],[Event]]="Time-Out",401,""))</f>
        <v/>
      </c>
      <c r="AD851" s="1">
        <f>ROW(A850)</f>
        <v>850</v>
      </c>
      <c r="AE851" s="1">
        <f>COUNTIFS(Table2[GameID],Table2[[#This Row],[GameID]],Table2[Column1],"&lt;="&amp;Table2[[#This Row],[Column1]])-1</f>
        <v>14</v>
      </c>
    </row>
    <row r="852" spans="1:31" x14ac:dyDescent="0.45">
      <c r="A852" t="s">
        <v>293</v>
      </c>
      <c r="B852" t="str">
        <f>_xlfn.TEXTBEFORE(Table2[[#This Row],[Kamp]]," - ")</f>
        <v>ÅFK</v>
      </c>
      <c r="C852" t="str">
        <f>_xlfn.TEXTAFTER(Table2[[#This Row],[Kamp]],"- ")</f>
        <v>Aab</v>
      </c>
      <c r="D852">
        <v>44849</v>
      </c>
      <c r="E852">
        <v>35969</v>
      </c>
      <c r="F852">
        <v>20222023</v>
      </c>
      <c r="G852" t="s">
        <v>17</v>
      </c>
      <c r="H852" t="s">
        <v>669</v>
      </c>
      <c r="I852" t="s">
        <v>677</v>
      </c>
      <c r="J852">
        <v>1</v>
      </c>
      <c r="K852">
        <v>29501</v>
      </c>
      <c r="L852">
        <v>1</v>
      </c>
      <c r="M852" t="s">
        <v>630</v>
      </c>
      <c r="N852" t="s">
        <v>177</v>
      </c>
      <c r="O852" t="s">
        <v>297</v>
      </c>
      <c r="P852">
        <v>45</v>
      </c>
      <c r="Q852">
        <v>18</v>
      </c>
      <c r="R852">
        <f>SUMIFS(Table2[number],Table2[Event],"Goal",Table2[H/U],"HOME",Table2[GameID],Table2[[#This Row],[GameID]],Table2[GameTime],"&lt;="&amp;Table2[[#This Row],[GameTime]])</f>
        <v>0</v>
      </c>
      <c r="S852">
        <f>SUMIFS(Table2[number],Table2[Event],"Goal",Table2[H/U],"AWAY",Table2[GameID],Table2[[#This Row],[GameID]],Table2[GameTime],"&lt;="&amp;Table2[[#This Row],[GameTime]])</f>
        <v>1</v>
      </c>
      <c r="T852" t="str">
        <f>IF(Table2[[#This Row],[Event]]="Goal",Table2[[#This Row],[Hscore]]&amp;"-"&amp;Table2[[#This Row],[Uscore]],"")</f>
        <v>0-1</v>
      </c>
      <c r="U852">
        <v>55</v>
      </c>
      <c r="V852" s="1">
        <f>Table2[[#This Row],[GameTime]]-(Table2[[#This Row],[period]]-1)*1200</f>
        <v>55</v>
      </c>
      <c r="W852" s="1">
        <f>ROUNDDOWN(Table2[[#This Row],[Time]]/60,0)</f>
        <v>0</v>
      </c>
      <c r="X852" s="1">
        <f>ROUNDDOWN((Table2[[#This Row],[Time]]/60-Table2[[#This Row],[Time2]])*60,0)</f>
        <v>55</v>
      </c>
      <c r="Y852" s="1" t="str">
        <f>IF(Table2[[#This Row],[Time2]]&lt;10,0&amp;Table2[[#This Row],[Time2]],Table2[[#This Row],[Time2]])</f>
        <v>00</v>
      </c>
      <c r="Z852" s="1">
        <f>IF(Table2[[#This Row],[Time3]]&lt;10,0&amp;Table2[[#This Row],[Time3]],Table2[[#This Row],[Time3]])</f>
        <v>55</v>
      </c>
      <c r="AA852" s="2" t="str">
        <f>Table2[[#This Row],[Time4]]&amp;":"&amp;Table2[[#This Row],[Time5]]</f>
        <v>00:55</v>
      </c>
      <c r="AB852" s="1" t="str" cm="1">
        <f t="array" ref="AB852">IFERROR(IF(Table2[[#This Row],[code]]="","",_xlfn.IFS(AND(Table2[[#This Row],[code]]&lt;400,Table2[[#This Row],[code]]&lt;&gt;""),2,Table2[[#This Row],[code]]&gt;500,4)),"")</f>
        <v/>
      </c>
      <c r="AC852" s="1" t="str">
        <f>IF(Table2[[#This Row],[Event]]="Penalty",Table2[[#This Row],[number]],IF(Table2[[#This Row],[Event]]="Time-Out",401,""))</f>
        <v/>
      </c>
      <c r="AD852" s="1">
        <f>ROW(A851)</f>
        <v>851</v>
      </c>
      <c r="AE852" s="1">
        <f>COUNTIFS(Table2[GameID],Table2[[#This Row],[GameID]],Table2[Column1],"&lt;="&amp;Table2[[#This Row],[Column1]])-1</f>
        <v>0</v>
      </c>
    </row>
    <row r="853" spans="1:31" x14ac:dyDescent="0.45">
      <c r="A853" t="s">
        <v>293</v>
      </c>
      <c r="B853" t="str">
        <f>_xlfn.TEXTBEFORE(Table2[[#This Row],[Kamp]]," - ")</f>
        <v>ÅFK</v>
      </c>
      <c r="C853" t="str">
        <f>_xlfn.TEXTAFTER(Table2[[#This Row],[Kamp]],"- ")</f>
        <v>Aab</v>
      </c>
      <c r="D853">
        <v>44849</v>
      </c>
      <c r="E853">
        <v>35969</v>
      </c>
      <c r="F853">
        <v>20222023</v>
      </c>
      <c r="G853" t="s">
        <v>17</v>
      </c>
      <c r="H853" t="s">
        <v>669</v>
      </c>
      <c r="I853" t="s">
        <v>677</v>
      </c>
      <c r="J853">
        <v>1</v>
      </c>
      <c r="K853">
        <v>29501</v>
      </c>
      <c r="L853">
        <v>1</v>
      </c>
      <c r="M853" t="s">
        <v>630</v>
      </c>
      <c r="N853" t="s">
        <v>180</v>
      </c>
      <c r="O853" t="s">
        <v>634</v>
      </c>
      <c r="P853">
        <v>73</v>
      </c>
      <c r="Q853" t="s">
        <v>634</v>
      </c>
      <c r="R853">
        <f>SUMIFS(Table2[number],Table2[Event],"Goal",Table2[H/U],"HOME",Table2[GameID],Table2[[#This Row],[GameID]],Table2[GameTime],"&lt;="&amp;Table2[[#This Row],[GameTime]])</f>
        <v>0</v>
      </c>
      <c r="S853">
        <f>SUMIFS(Table2[number],Table2[Event],"Goal",Table2[H/U],"AWAY",Table2[GameID],Table2[[#This Row],[GameID]],Table2[GameTime],"&lt;="&amp;Table2[[#This Row],[GameTime]])</f>
        <v>2</v>
      </c>
      <c r="T853" t="str">
        <f>IF(Table2[[#This Row],[Event]]="Goal",Table2[[#This Row],[Hscore]]&amp;"-"&amp;Table2[[#This Row],[Uscore]],"")</f>
        <v>0-2</v>
      </c>
      <c r="U853">
        <v>194</v>
      </c>
      <c r="V853" s="1">
        <f>Table2[[#This Row],[GameTime]]-(Table2[[#This Row],[period]]-1)*1200</f>
        <v>194</v>
      </c>
      <c r="W853" s="1">
        <f>ROUNDDOWN(Table2[[#This Row],[Time]]/60,0)</f>
        <v>3</v>
      </c>
      <c r="X853" s="1">
        <f>ROUNDDOWN((Table2[[#This Row],[Time]]/60-Table2[[#This Row],[Time2]])*60,0)</f>
        <v>14</v>
      </c>
      <c r="Y853" s="1" t="str">
        <f>IF(Table2[[#This Row],[Time2]]&lt;10,0&amp;Table2[[#This Row],[Time2]],Table2[[#This Row],[Time2]])</f>
        <v>03</v>
      </c>
      <c r="Z853" s="1">
        <f>IF(Table2[[#This Row],[Time3]]&lt;10,0&amp;Table2[[#This Row],[Time3]],Table2[[#This Row],[Time3]])</f>
        <v>14</v>
      </c>
      <c r="AA853" s="2" t="str">
        <f>Table2[[#This Row],[Time4]]&amp;":"&amp;Table2[[#This Row],[Time5]]</f>
        <v>03:14</v>
      </c>
      <c r="AB853" s="1" t="str" cm="1">
        <f t="array" ref="AB853">IFERROR(IF(Table2[[#This Row],[code]]="","",_xlfn.IFS(AND(Table2[[#This Row],[code]]&lt;400,Table2[[#This Row],[code]]&lt;&gt;""),2,Table2[[#This Row],[code]]&gt;500,4)),"")</f>
        <v/>
      </c>
      <c r="AC853" s="1" t="str">
        <f>IF(Table2[[#This Row],[Event]]="Penalty",Table2[[#This Row],[number]],IF(Table2[[#This Row],[Event]]="Time-Out",401,""))</f>
        <v/>
      </c>
      <c r="AD853" s="1">
        <f>ROW(A852)</f>
        <v>852</v>
      </c>
      <c r="AE853" s="1">
        <f>COUNTIFS(Table2[GameID],Table2[[#This Row],[GameID]],Table2[Column1],"&lt;="&amp;Table2[[#This Row],[Column1]])-1</f>
        <v>1</v>
      </c>
    </row>
    <row r="854" spans="1:31" x14ac:dyDescent="0.45">
      <c r="A854" t="s">
        <v>293</v>
      </c>
      <c r="B854" t="str">
        <f>_xlfn.TEXTBEFORE(Table2[[#This Row],[Kamp]]," - ")</f>
        <v>ÅFK</v>
      </c>
      <c r="C854" t="str">
        <f>_xlfn.TEXTAFTER(Table2[[#This Row],[Kamp]],"- ")</f>
        <v>Aab</v>
      </c>
      <c r="D854">
        <v>44849</v>
      </c>
      <c r="E854">
        <v>35969</v>
      </c>
      <c r="F854">
        <v>20222023</v>
      </c>
      <c r="G854" t="s">
        <v>17</v>
      </c>
      <c r="H854" t="s">
        <v>666</v>
      </c>
      <c r="I854" t="s">
        <v>678</v>
      </c>
      <c r="J854">
        <v>1</v>
      </c>
      <c r="K854">
        <v>29503</v>
      </c>
      <c r="L854">
        <v>1</v>
      </c>
      <c r="M854" t="s">
        <v>630</v>
      </c>
      <c r="N854" t="s">
        <v>159</v>
      </c>
      <c r="O854" t="s">
        <v>153</v>
      </c>
      <c r="P854">
        <v>90</v>
      </c>
      <c r="Q854">
        <v>15</v>
      </c>
      <c r="R854">
        <f>SUMIFS(Table2[number],Table2[Event],"Goal",Table2[H/U],"HOME",Table2[GameID],Table2[[#This Row],[GameID]],Table2[GameTime],"&lt;="&amp;Table2[[#This Row],[GameTime]])</f>
        <v>1</v>
      </c>
      <c r="S854">
        <f>SUMIFS(Table2[number],Table2[Event],"Goal",Table2[H/U],"AWAY",Table2[GameID],Table2[[#This Row],[GameID]],Table2[GameTime],"&lt;="&amp;Table2[[#This Row],[GameTime]])</f>
        <v>2</v>
      </c>
      <c r="T854" t="str">
        <f>IF(Table2[[#This Row],[Event]]="Goal",Table2[[#This Row],[Hscore]]&amp;"-"&amp;Table2[[#This Row],[Uscore]],"")</f>
        <v>1-2</v>
      </c>
      <c r="U854">
        <v>611</v>
      </c>
      <c r="V854" s="1">
        <f>Table2[[#This Row],[GameTime]]-(Table2[[#This Row],[period]]-1)*1200</f>
        <v>611</v>
      </c>
      <c r="W854" s="1">
        <f>ROUNDDOWN(Table2[[#This Row],[Time]]/60,0)</f>
        <v>10</v>
      </c>
      <c r="X854" s="1">
        <f>ROUNDDOWN((Table2[[#This Row],[Time]]/60-Table2[[#This Row],[Time2]])*60,0)</f>
        <v>11</v>
      </c>
      <c r="Y854" s="1">
        <f>IF(Table2[[#This Row],[Time2]]&lt;10,0&amp;Table2[[#This Row],[Time2]],Table2[[#This Row],[Time2]])</f>
        <v>10</v>
      </c>
      <c r="Z854" s="1">
        <f>IF(Table2[[#This Row],[Time3]]&lt;10,0&amp;Table2[[#This Row],[Time3]],Table2[[#This Row],[Time3]])</f>
        <v>11</v>
      </c>
      <c r="AA854" s="2" t="str">
        <f>Table2[[#This Row],[Time4]]&amp;":"&amp;Table2[[#This Row],[Time5]]</f>
        <v>10:11</v>
      </c>
      <c r="AB854" s="1" t="str" cm="1">
        <f t="array" ref="AB854">IFERROR(IF(Table2[[#This Row],[code]]="","",_xlfn.IFS(AND(Table2[[#This Row],[code]]&lt;400,Table2[[#This Row],[code]]&lt;&gt;""),2,Table2[[#This Row],[code]]&gt;500,4)),"")</f>
        <v/>
      </c>
      <c r="AC854" s="1" t="str">
        <f>IF(Table2[[#This Row],[Event]]="Penalty",Table2[[#This Row],[number]],IF(Table2[[#This Row],[Event]]="Time-Out",401,""))</f>
        <v/>
      </c>
      <c r="AD854" s="1">
        <f>ROW(A853)</f>
        <v>853</v>
      </c>
      <c r="AE854" s="1">
        <f>COUNTIFS(Table2[GameID],Table2[[#This Row],[GameID]],Table2[Column1],"&lt;="&amp;Table2[[#This Row],[Column1]])-1</f>
        <v>2</v>
      </c>
    </row>
    <row r="855" spans="1:31" x14ac:dyDescent="0.45">
      <c r="A855" t="s">
        <v>293</v>
      </c>
      <c r="B855" t="str">
        <f>_xlfn.TEXTBEFORE(Table2[[#This Row],[Kamp]]," - ")</f>
        <v>ÅFK</v>
      </c>
      <c r="C855" t="str">
        <f>_xlfn.TEXTAFTER(Table2[[#This Row],[Kamp]],"- ")</f>
        <v>Aab</v>
      </c>
      <c r="D855">
        <v>44849</v>
      </c>
      <c r="E855">
        <v>35969</v>
      </c>
      <c r="F855">
        <v>20222023</v>
      </c>
      <c r="G855" t="s">
        <v>17</v>
      </c>
      <c r="H855" t="s">
        <v>666</v>
      </c>
      <c r="I855" t="s">
        <v>678</v>
      </c>
      <c r="J855">
        <v>1</v>
      </c>
      <c r="K855">
        <v>29503</v>
      </c>
      <c r="L855">
        <v>1</v>
      </c>
      <c r="M855" t="s">
        <v>630</v>
      </c>
      <c r="N855" t="s">
        <v>151</v>
      </c>
      <c r="O855" t="s">
        <v>156</v>
      </c>
      <c r="P855">
        <v>8</v>
      </c>
      <c r="Q855">
        <v>66</v>
      </c>
      <c r="R855">
        <f>SUMIFS(Table2[number],Table2[Event],"Goal",Table2[H/U],"HOME",Table2[GameID],Table2[[#This Row],[GameID]],Table2[GameTime],"&lt;="&amp;Table2[[#This Row],[GameTime]])</f>
        <v>2</v>
      </c>
      <c r="S855">
        <f>SUMIFS(Table2[number],Table2[Event],"Goal",Table2[H/U],"AWAY",Table2[GameID],Table2[[#This Row],[GameID]],Table2[GameTime],"&lt;="&amp;Table2[[#This Row],[GameTime]])</f>
        <v>2</v>
      </c>
      <c r="T855" t="str">
        <f>IF(Table2[[#This Row],[Event]]="Goal",Table2[[#This Row],[Hscore]]&amp;"-"&amp;Table2[[#This Row],[Uscore]],"")</f>
        <v>2-2</v>
      </c>
      <c r="U855">
        <v>1191</v>
      </c>
      <c r="V855" s="1">
        <f>Table2[[#This Row],[GameTime]]-(Table2[[#This Row],[period]]-1)*1200</f>
        <v>1191</v>
      </c>
      <c r="W855" s="1">
        <f>ROUNDDOWN(Table2[[#This Row],[Time]]/60,0)</f>
        <v>19</v>
      </c>
      <c r="X855" s="1">
        <f>ROUNDDOWN((Table2[[#This Row],[Time]]/60-Table2[[#This Row],[Time2]])*60,0)</f>
        <v>51</v>
      </c>
      <c r="Y855" s="1">
        <f>IF(Table2[[#This Row],[Time2]]&lt;10,0&amp;Table2[[#This Row],[Time2]],Table2[[#This Row],[Time2]])</f>
        <v>19</v>
      </c>
      <c r="Z855" s="1">
        <f>IF(Table2[[#This Row],[Time3]]&lt;10,0&amp;Table2[[#This Row],[Time3]],Table2[[#This Row],[Time3]])</f>
        <v>51</v>
      </c>
      <c r="AA855" s="2" t="str">
        <f>Table2[[#This Row],[Time4]]&amp;":"&amp;Table2[[#This Row],[Time5]]</f>
        <v>19:51</v>
      </c>
      <c r="AB855" s="1" t="str" cm="1">
        <f t="array" ref="AB855">IFERROR(IF(Table2[[#This Row],[code]]="","",_xlfn.IFS(AND(Table2[[#This Row],[code]]&lt;400,Table2[[#This Row],[code]]&lt;&gt;""),2,Table2[[#This Row],[code]]&gt;500,4)),"")</f>
        <v/>
      </c>
      <c r="AC855" s="1" t="str">
        <f>IF(Table2[[#This Row],[Event]]="Penalty",Table2[[#This Row],[number]],IF(Table2[[#This Row],[Event]]="Time-Out",401,""))</f>
        <v/>
      </c>
      <c r="AD855" s="1">
        <f>ROW(A854)</f>
        <v>854</v>
      </c>
      <c r="AE855" s="1">
        <f>COUNTIFS(Table2[GameID],Table2[[#This Row],[GameID]],Table2[Column1],"&lt;="&amp;Table2[[#This Row],[Column1]])-1</f>
        <v>3</v>
      </c>
    </row>
    <row r="856" spans="1:31" x14ac:dyDescent="0.45">
      <c r="A856" t="s">
        <v>293</v>
      </c>
      <c r="B856" t="str">
        <f>_xlfn.TEXTBEFORE(Table2[[#This Row],[Kamp]]," - ")</f>
        <v>ÅFK</v>
      </c>
      <c r="C856" t="str">
        <f>_xlfn.TEXTAFTER(Table2[[#This Row],[Kamp]],"- ")</f>
        <v>Aab</v>
      </c>
      <c r="D856">
        <v>44849</v>
      </c>
      <c r="E856">
        <v>35969</v>
      </c>
      <c r="F856">
        <v>20222023</v>
      </c>
      <c r="G856" t="s">
        <v>17</v>
      </c>
      <c r="H856" t="s">
        <v>669</v>
      </c>
      <c r="I856" t="s">
        <v>677</v>
      </c>
      <c r="J856">
        <v>2</v>
      </c>
      <c r="K856">
        <v>29501</v>
      </c>
      <c r="L856">
        <v>1</v>
      </c>
      <c r="M856" t="s">
        <v>630</v>
      </c>
      <c r="N856" t="s">
        <v>296</v>
      </c>
      <c r="O856" t="s">
        <v>289</v>
      </c>
      <c r="P856">
        <v>6</v>
      </c>
      <c r="Q856">
        <v>22</v>
      </c>
      <c r="R856">
        <f>SUMIFS(Table2[number],Table2[Event],"Goal",Table2[H/U],"HOME",Table2[GameID],Table2[[#This Row],[GameID]],Table2[GameTime],"&lt;="&amp;Table2[[#This Row],[GameTime]])</f>
        <v>2</v>
      </c>
      <c r="S856">
        <f>SUMIFS(Table2[number],Table2[Event],"Goal",Table2[H/U],"AWAY",Table2[GameID],Table2[[#This Row],[GameID]],Table2[GameTime],"&lt;="&amp;Table2[[#This Row],[GameTime]])</f>
        <v>3</v>
      </c>
      <c r="T856" t="str">
        <f>IF(Table2[[#This Row],[Event]]="Goal",Table2[[#This Row],[Hscore]]&amp;"-"&amp;Table2[[#This Row],[Uscore]],"")</f>
        <v>2-3</v>
      </c>
      <c r="U856">
        <v>1348</v>
      </c>
      <c r="V856" s="1">
        <f>Table2[[#This Row],[GameTime]]-(Table2[[#This Row],[period]]-1)*1200</f>
        <v>148</v>
      </c>
      <c r="W856" s="1">
        <f>ROUNDDOWN(Table2[[#This Row],[Time]]/60,0)</f>
        <v>2</v>
      </c>
      <c r="X856" s="1">
        <f>ROUNDDOWN((Table2[[#This Row],[Time]]/60-Table2[[#This Row],[Time2]])*60,0)</f>
        <v>28</v>
      </c>
      <c r="Y856" s="1" t="str">
        <f>IF(Table2[[#This Row],[Time2]]&lt;10,0&amp;Table2[[#This Row],[Time2]],Table2[[#This Row],[Time2]])</f>
        <v>02</v>
      </c>
      <c r="Z856" s="1">
        <f>IF(Table2[[#This Row],[Time3]]&lt;10,0&amp;Table2[[#This Row],[Time3]],Table2[[#This Row],[Time3]])</f>
        <v>28</v>
      </c>
      <c r="AA856" s="2" t="str">
        <f>Table2[[#This Row],[Time4]]&amp;":"&amp;Table2[[#This Row],[Time5]]</f>
        <v>02:28</v>
      </c>
      <c r="AB856" s="1" t="str" cm="1">
        <f t="array" ref="AB856">IFERROR(IF(Table2[[#This Row],[code]]="","",_xlfn.IFS(AND(Table2[[#This Row],[code]]&lt;400,Table2[[#This Row],[code]]&lt;&gt;""),2,Table2[[#This Row],[code]]&gt;500,4)),"")</f>
        <v/>
      </c>
      <c r="AC856" s="1" t="str">
        <f>IF(Table2[[#This Row],[Event]]="Penalty",Table2[[#This Row],[number]],IF(Table2[[#This Row],[Event]]="Time-Out",401,""))</f>
        <v/>
      </c>
      <c r="AD856" s="1">
        <f>ROW(A855)</f>
        <v>855</v>
      </c>
      <c r="AE856" s="1">
        <f>COUNTIFS(Table2[GameID],Table2[[#This Row],[GameID]],Table2[Column1],"&lt;="&amp;Table2[[#This Row],[Column1]])-1</f>
        <v>4</v>
      </c>
    </row>
    <row r="857" spans="1:31" x14ac:dyDescent="0.45">
      <c r="A857" t="s">
        <v>293</v>
      </c>
      <c r="B857" t="str">
        <f>_xlfn.TEXTBEFORE(Table2[[#This Row],[Kamp]]," - ")</f>
        <v>ÅFK</v>
      </c>
      <c r="C857" t="str">
        <f>_xlfn.TEXTAFTER(Table2[[#This Row],[Kamp]],"- ")</f>
        <v>Aab</v>
      </c>
      <c r="D857">
        <v>44849</v>
      </c>
      <c r="E857">
        <v>35969</v>
      </c>
      <c r="F857">
        <v>20222023</v>
      </c>
      <c r="G857" t="s">
        <v>17</v>
      </c>
      <c r="H857" t="s">
        <v>666</v>
      </c>
      <c r="I857" t="s">
        <v>678</v>
      </c>
      <c r="J857">
        <v>2</v>
      </c>
      <c r="K857">
        <v>29503</v>
      </c>
      <c r="L857">
        <v>201</v>
      </c>
      <c r="M857" t="s">
        <v>631</v>
      </c>
      <c r="N857" t="s">
        <v>153</v>
      </c>
      <c r="O857" t="s">
        <v>634</v>
      </c>
      <c r="P857">
        <v>15</v>
      </c>
      <c r="Q857" t="s">
        <v>634</v>
      </c>
      <c r="R857">
        <f>SUMIFS(Table2[number],Table2[Event],"Goal",Table2[H/U],"HOME",Table2[GameID],Table2[[#This Row],[GameID]],Table2[GameTime],"&lt;="&amp;Table2[[#This Row],[GameTime]])</f>
        <v>2</v>
      </c>
      <c r="S857">
        <f>SUMIFS(Table2[number],Table2[Event],"Goal",Table2[H/U],"AWAY",Table2[GameID],Table2[[#This Row],[GameID]],Table2[GameTime],"&lt;="&amp;Table2[[#This Row],[GameTime]])</f>
        <v>3</v>
      </c>
      <c r="T857" t="str">
        <f>IF(Table2[[#This Row],[Event]]="Goal",Table2[[#This Row],[Hscore]]&amp;"-"&amp;Table2[[#This Row],[Uscore]],"")</f>
        <v/>
      </c>
      <c r="U857">
        <v>1485</v>
      </c>
      <c r="V857" s="1">
        <f>Table2[[#This Row],[GameTime]]-(Table2[[#This Row],[period]]-1)*1200</f>
        <v>285</v>
      </c>
      <c r="W857" s="1">
        <f>ROUNDDOWN(Table2[[#This Row],[Time]]/60,0)</f>
        <v>4</v>
      </c>
      <c r="X857" s="1">
        <f>ROUNDDOWN((Table2[[#This Row],[Time]]/60-Table2[[#This Row],[Time2]])*60,0)</f>
        <v>45</v>
      </c>
      <c r="Y857" s="1" t="str">
        <f>IF(Table2[[#This Row],[Time2]]&lt;10,0&amp;Table2[[#This Row],[Time2]],Table2[[#This Row],[Time2]])</f>
        <v>04</v>
      </c>
      <c r="Z857" s="1">
        <f>IF(Table2[[#This Row],[Time3]]&lt;10,0&amp;Table2[[#This Row],[Time3]],Table2[[#This Row],[Time3]])</f>
        <v>45</v>
      </c>
      <c r="AA857" s="2" t="str">
        <f>Table2[[#This Row],[Time4]]&amp;":"&amp;Table2[[#This Row],[Time5]]</f>
        <v>04:45</v>
      </c>
      <c r="AB857" s="1" cm="1">
        <f t="array" ref="AB857">IFERROR(IF(Table2[[#This Row],[code]]="","",_xlfn.IFS(AND(Table2[[#This Row],[code]]&lt;400,Table2[[#This Row],[code]]&lt;&gt;""),2,Table2[[#This Row],[code]]&gt;500,4)),"")</f>
        <v>2</v>
      </c>
      <c r="AC857" s="1">
        <f>IF(Table2[[#This Row],[Event]]="Penalty",Table2[[#This Row],[number]],IF(Table2[[#This Row],[Event]]="Time-Out",401,""))</f>
        <v>201</v>
      </c>
      <c r="AD857" s="1">
        <f>ROW(A856)</f>
        <v>856</v>
      </c>
      <c r="AE857" s="1">
        <f>COUNTIFS(Table2[GameID],Table2[[#This Row],[GameID]],Table2[Column1],"&lt;="&amp;Table2[[#This Row],[Column1]])-1</f>
        <v>5</v>
      </c>
    </row>
    <row r="858" spans="1:31" x14ac:dyDescent="0.45">
      <c r="A858" t="s">
        <v>293</v>
      </c>
      <c r="B858" t="str">
        <f>_xlfn.TEXTBEFORE(Table2[[#This Row],[Kamp]]," - ")</f>
        <v>ÅFK</v>
      </c>
      <c r="C858" t="str">
        <f>_xlfn.TEXTAFTER(Table2[[#This Row],[Kamp]],"- ")</f>
        <v>Aab</v>
      </c>
      <c r="D858">
        <v>44849</v>
      </c>
      <c r="E858">
        <v>35969</v>
      </c>
      <c r="F858">
        <v>20222023</v>
      </c>
      <c r="G858" t="s">
        <v>17</v>
      </c>
      <c r="H858" t="s">
        <v>666</v>
      </c>
      <c r="I858" t="s">
        <v>678</v>
      </c>
      <c r="J858">
        <v>2</v>
      </c>
      <c r="K858">
        <v>29503</v>
      </c>
      <c r="L858">
        <v>0</v>
      </c>
      <c r="M858" t="s">
        <v>631</v>
      </c>
      <c r="N858" t="s">
        <v>186</v>
      </c>
      <c r="O858" t="s">
        <v>634</v>
      </c>
      <c r="P858">
        <v>30</v>
      </c>
      <c r="Q858" t="s">
        <v>634</v>
      </c>
      <c r="R858">
        <f>SUMIFS(Table2[number],Table2[Event],"Goal",Table2[H/U],"HOME",Table2[GameID],Table2[[#This Row],[GameID]],Table2[GameTime],"&lt;="&amp;Table2[[#This Row],[GameTime]])</f>
        <v>2</v>
      </c>
      <c r="S858">
        <f>SUMIFS(Table2[number],Table2[Event],"Goal",Table2[H/U],"AWAY",Table2[GameID],Table2[[#This Row],[GameID]],Table2[GameTime],"&lt;="&amp;Table2[[#This Row],[GameTime]])</f>
        <v>3</v>
      </c>
      <c r="T858" t="str">
        <f>IF(Table2[[#This Row],[Event]]="Goal",Table2[[#This Row],[Hscore]]&amp;"-"&amp;Table2[[#This Row],[Uscore]],"")</f>
        <v/>
      </c>
      <c r="U858">
        <v>1557</v>
      </c>
      <c r="V858" s="1">
        <f>Table2[[#This Row],[GameTime]]-(Table2[[#This Row],[period]]-1)*1200</f>
        <v>357</v>
      </c>
      <c r="W858" s="1">
        <f>ROUNDDOWN(Table2[[#This Row],[Time]]/60,0)</f>
        <v>5</v>
      </c>
      <c r="X858" s="1">
        <f>ROUNDDOWN((Table2[[#This Row],[Time]]/60-Table2[[#This Row],[Time2]])*60,0)</f>
        <v>57</v>
      </c>
      <c r="Y858" s="1" t="str">
        <f>IF(Table2[[#This Row],[Time2]]&lt;10,0&amp;Table2[[#This Row],[Time2]],Table2[[#This Row],[Time2]])</f>
        <v>05</v>
      </c>
      <c r="Z858" s="1">
        <f>IF(Table2[[#This Row],[Time3]]&lt;10,0&amp;Table2[[#This Row],[Time3]],Table2[[#This Row],[Time3]])</f>
        <v>57</v>
      </c>
      <c r="AA858" s="2" t="str">
        <f>Table2[[#This Row],[Time4]]&amp;":"&amp;Table2[[#This Row],[Time5]]</f>
        <v>05:57</v>
      </c>
      <c r="AB858" s="1" cm="1">
        <f t="array" ref="AB858">IFERROR(IF(Table2[[#This Row],[code]]="","",_xlfn.IFS(AND(Table2[[#This Row],[code]]&lt;400,Table2[[#This Row],[code]]&lt;&gt;""),2,Table2[[#This Row],[code]]&gt;500,4)),"")</f>
        <v>2</v>
      </c>
      <c r="AC858" s="1">
        <f>IF(Table2[[#This Row],[Event]]="Penalty",Table2[[#This Row],[number]],IF(Table2[[#This Row],[Event]]="Time-Out",401,""))</f>
        <v>0</v>
      </c>
      <c r="AD858" s="1">
        <f>ROW(A857)</f>
        <v>857</v>
      </c>
      <c r="AE858" s="1">
        <f>COUNTIFS(Table2[GameID],Table2[[#This Row],[GameID]],Table2[Column1],"&lt;="&amp;Table2[[#This Row],[Column1]])-1</f>
        <v>6</v>
      </c>
    </row>
    <row r="859" spans="1:31" x14ac:dyDescent="0.45">
      <c r="A859" t="s">
        <v>293</v>
      </c>
      <c r="B859" t="str">
        <f>_xlfn.TEXTBEFORE(Table2[[#This Row],[Kamp]]," - ")</f>
        <v>ÅFK</v>
      </c>
      <c r="C859" t="str">
        <f>_xlfn.TEXTAFTER(Table2[[#This Row],[Kamp]],"- ")</f>
        <v>Aab</v>
      </c>
      <c r="D859">
        <v>44849</v>
      </c>
      <c r="E859">
        <v>35969</v>
      </c>
      <c r="F859">
        <v>20222023</v>
      </c>
      <c r="G859" t="s">
        <v>17</v>
      </c>
      <c r="H859" t="s">
        <v>666</v>
      </c>
      <c r="I859" t="s">
        <v>678</v>
      </c>
      <c r="J859">
        <v>2</v>
      </c>
      <c r="K859">
        <v>29503</v>
      </c>
      <c r="L859">
        <v>1</v>
      </c>
      <c r="M859" t="s">
        <v>630</v>
      </c>
      <c r="N859" t="s">
        <v>186</v>
      </c>
      <c r="O859" t="s">
        <v>157</v>
      </c>
      <c r="P859">
        <v>30</v>
      </c>
      <c r="Q859">
        <v>77</v>
      </c>
      <c r="R859">
        <f>SUMIFS(Table2[number],Table2[Event],"Goal",Table2[H/U],"HOME",Table2[GameID],Table2[[#This Row],[GameID]],Table2[GameTime],"&lt;="&amp;Table2[[#This Row],[GameTime]])</f>
        <v>3</v>
      </c>
      <c r="S859">
        <f>SUMIFS(Table2[number],Table2[Event],"Goal",Table2[H/U],"AWAY",Table2[GameID],Table2[[#This Row],[GameID]],Table2[GameTime],"&lt;="&amp;Table2[[#This Row],[GameTime]])</f>
        <v>3</v>
      </c>
      <c r="T859" t="str">
        <f>IF(Table2[[#This Row],[Event]]="Goal",Table2[[#This Row],[Hscore]]&amp;"-"&amp;Table2[[#This Row],[Uscore]],"")</f>
        <v>3-3</v>
      </c>
      <c r="U859">
        <v>1581</v>
      </c>
      <c r="V859" s="1">
        <f>Table2[[#This Row],[GameTime]]-(Table2[[#This Row],[period]]-1)*1200</f>
        <v>381</v>
      </c>
      <c r="W859" s="1">
        <f>ROUNDDOWN(Table2[[#This Row],[Time]]/60,0)</f>
        <v>6</v>
      </c>
      <c r="X859" s="1">
        <f>ROUNDDOWN((Table2[[#This Row],[Time]]/60-Table2[[#This Row],[Time2]])*60,0)</f>
        <v>21</v>
      </c>
      <c r="Y859" s="1" t="str">
        <f>IF(Table2[[#This Row],[Time2]]&lt;10,0&amp;Table2[[#This Row],[Time2]],Table2[[#This Row],[Time2]])</f>
        <v>06</v>
      </c>
      <c r="Z859" s="1">
        <f>IF(Table2[[#This Row],[Time3]]&lt;10,0&amp;Table2[[#This Row],[Time3]],Table2[[#This Row],[Time3]])</f>
        <v>21</v>
      </c>
      <c r="AA859" s="2" t="str">
        <f>Table2[[#This Row],[Time4]]&amp;":"&amp;Table2[[#This Row],[Time5]]</f>
        <v>06:21</v>
      </c>
      <c r="AB859" s="1" t="str" cm="1">
        <f t="array" ref="AB859">IFERROR(IF(Table2[[#This Row],[code]]="","",_xlfn.IFS(AND(Table2[[#This Row],[code]]&lt;400,Table2[[#This Row],[code]]&lt;&gt;""),2,Table2[[#This Row],[code]]&gt;500,4)),"")</f>
        <v/>
      </c>
      <c r="AC859" s="1" t="str">
        <f>IF(Table2[[#This Row],[Event]]="Penalty",Table2[[#This Row],[number]],IF(Table2[[#This Row],[Event]]="Time-Out",401,""))</f>
        <v/>
      </c>
      <c r="AD859" s="1">
        <f>ROW(A858)</f>
        <v>858</v>
      </c>
      <c r="AE859" s="1">
        <f>COUNTIFS(Table2[GameID],Table2[[#This Row],[GameID]],Table2[Column1],"&lt;="&amp;Table2[[#This Row],[Column1]])-1</f>
        <v>7</v>
      </c>
    </row>
    <row r="860" spans="1:31" x14ac:dyDescent="0.45">
      <c r="A860" t="s">
        <v>293</v>
      </c>
      <c r="B860" t="str">
        <f>_xlfn.TEXTBEFORE(Table2[[#This Row],[Kamp]]," - ")</f>
        <v>ÅFK</v>
      </c>
      <c r="C860" t="str">
        <f>_xlfn.TEXTAFTER(Table2[[#This Row],[Kamp]],"- ")</f>
        <v>Aab</v>
      </c>
      <c r="D860">
        <v>44849</v>
      </c>
      <c r="E860">
        <v>35969</v>
      </c>
      <c r="F860">
        <v>20222023</v>
      </c>
      <c r="G860" t="s">
        <v>17</v>
      </c>
      <c r="H860" t="s">
        <v>669</v>
      </c>
      <c r="I860" t="s">
        <v>677</v>
      </c>
      <c r="J860">
        <v>2</v>
      </c>
      <c r="K860">
        <v>29501</v>
      </c>
      <c r="L860">
        <v>201</v>
      </c>
      <c r="M860" t="s">
        <v>631</v>
      </c>
      <c r="N860" t="s">
        <v>183</v>
      </c>
      <c r="O860" t="s">
        <v>634</v>
      </c>
      <c r="P860">
        <v>97</v>
      </c>
      <c r="Q860" t="s">
        <v>634</v>
      </c>
      <c r="R860">
        <f>SUMIFS(Table2[number],Table2[Event],"Goal",Table2[H/U],"HOME",Table2[GameID],Table2[[#This Row],[GameID]],Table2[GameTime],"&lt;="&amp;Table2[[#This Row],[GameTime]])</f>
        <v>3</v>
      </c>
      <c r="S860">
        <f>SUMIFS(Table2[number],Table2[Event],"Goal",Table2[H/U],"AWAY",Table2[GameID],Table2[[#This Row],[GameID]],Table2[GameTime],"&lt;="&amp;Table2[[#This Row],[GameTime]])</f>
        <v>3</v>
      </c>
      <c r="T860" t="str">
        <f>IF(Table2[[#This Row],[Event]]="Goal",Table2[[#This Row],[Hscore]]&amp;"-"&amp;Table2[[#This Row],[Uscore]],"")</f>
        <v/>
      </c>
      <c r="U860">
        <v>1945</v>
      </c>
      <c r="V860" s="1">
        <f>Table2[[#This Row],[GameTime]]-(Table2[[#This Row],[period]]-1)*1200</f>
        <v>745</v>
      </c>
      <c r="W860" s="1">
        <f>ROUNDDOWN(Table2[[#This Row],[Time]]/60,0)</f>
        <v>12</v>
      </c>
      <c r="X860" s="1">
        <f>ROUNDDOWN((Table2[[#This Row],[Time]]/60-Table2[[#This Row],[Time2]])*60,0)</f>
        <v>25</v>
      </c>
      <c r="Y860" s="1">
        <f>IF(Table2[[#This Row],[Time2]]&lt;10,0&amp;Table2[[#This Row],[Time2]],Table2[[#This Row],[Time2]])</f>
        <v>12</v>
      </c>
      <c r="Z860" s="1">
        <f>IF(Table2[[#This Row],[Time3]]&lt;10,0&amp;Table2[[#This Row],[Time3]],Table2[[#This Row],[Time3]])</f>
        <v>25</v>
      </c>
      <c r="AA860" s="2" t="str">
        <f>Table2[[#This Row],[Time4]]&amp;":"&amp;Table2[[#This Row],[Time5]]</f>
        <v>12:25</v>
      </c>
      <c r="AB860" s="1" cm="1">
        <f t="array" ref="AB860">IFERROR(IF(Table2[[#This Row],[code]]="","",_xlfn.IFS(AND(Table2[[#This Row],[code]]&lt;400,Table2[[#This Row],[code]]&lt;&gt;""),2,Table2[[#This Row],[code]]&gt;500,4)),"")</f>
        <v>2</v>
      </c>
      <c r="AC860" s="1">
        <f>IF(Table2[[#This Row],[Event]]="Penalty",Table2[[#This Row],[number]],IF(Table2[[#This Row],[Event]]="Time-Out",401,""))</f>
        <v>201</v>
      </c>
      <c r="AD860" s="1">
        <f>ROW(A859)</f>
        <v>859</v>
      </c>
      <c r="AE860" s="1">
        <f>COUNTIFS(Table2[GameID],Table2[[#This Row],[GameID]],Table2[Column1],"&lt;="&amp;Table2[[#This Row],[Column1]])-1</f>
        <v>8</v>
      </c>
    </row>
    <row r="861" spans="1:31" x14ac:dyDescent="0.45">
      <c r="A861" t="s">
        <v>293</v>
      </c>
      <c r="B861" t="str">
        <f>_xlfn.TEXTBEFORE(Table2[[#This Row],[Kamp]]," - ")</f>
        <v>ÅFK</v>
      </c>
      <c r="C861" t="str">
        <f>_xlfn.TEXTAFTER(Table2[[#This Row],[Kamp]],"- ")</f>
        <v>Aab</v>
      </c>
      <c r="D861">
        <v>44849</v>
      </c>
      <c r="E861">
        <v>35969</v>
      </c>
      <c r="F861">
        <v>20222023</v>
      </c>
      <c r="G861" t="s">
        <v>17</v>
      </c>
      <c r="H861" t="s">
        <v>666</v>
      </c>
      <c r="I861" t="s">
        <v>678</v>
      </c>
      <c r="J861">
        <v>2</v>
      </c>
      <c r="K861">
        <v>29503</v>
      </c>
      <c r="L861">
        <v>1</v>
      </c>
      <c r="M861" t="s">
        <v>630</v>
      </c>
      <c r="N861" t="s">
        <v>159</v>
      </c>
      <c r="O861" t="s">
        <v>151</v>
      </c>
      <c r="P861">
        <v>90</v>
      </c>
      <c r="Q861">
        <v>8</v>
      </c>
      <c r="R861">
        <f>SUMIFS(Table2[number],Table2[Event],"Goal",Table2[H/U],"HOME",Table2[GameID],Table2[[#This Row],[GameID]],Table2[GameTime],"&lt;="&amp;Table2[[#This Row],[GameTime]])</f>
        <v>4</v>
      </c>
      <c r="S861">
        <f>SUMIFS(Table2[number],Table2[Event],"Goal",Table2[H/U],"AWAY",Table2[GameID],Table2[[#This Row],[GameID]],Table2[GameTime],"&lt;="&amp;Table2[[#This Row],[GameTime]])</f>
        <v>3</v>
      </c>
      <c r="T861" t="str">
        <f>IF(Table2[[#This Row],[Event]]="Goal",Table2[[#This Row],[Hscore]]&amp;"-"&amp;Table2[[#This Row],[Uscore]],"")</f>
        <v>4-3</v>
      </c>
      <c r="U861">
        <v>1999</v>
      </c>
      <c r="V861" s="1">
        <f>Table2[[#This Row],[GameTime]]-(Table2[[#This Row],[period]]-1)*1200</f>
        <v>799</v>
      </c>
      <c r="W861" s="1">
        <f>ROUNDDOWN(Table2[[#This Row],[Time]]/60,0)</f>
        <v>13</v>
      </c>
      <c r="X861" s="1">
        <f>ROUNDDOWN((Table2[[#This Row],[Time]]/60-Table2[[#This Row],[Time2]])*60,0)</f>
        <v>19</v>
      </c>
      <c r="Y861" s="1">
        <f>IF(Table2[[#This Row],[Time2]]&lt;10,0&amp;Table2[[#This Row],[Time2]],Table2[[#This Row],[Time2]])</f>
        <v>13</v>
      </c>
      <c r="Z861" s="1">
        <f>IF(Table2[[#This Row],[Time3]]&lt;10,0&amp;Table2[[#This Row],[Time3]],Table2[[#This Row],[Time3]])</f>
        <v>19</v>
      </c>
      <c r="AA861" s="2" t="str">
        <f>Table2[[#This Row],[Time4]]&amp;":"&amp;Table2[[#This Row],[Time5]]</f>
        <v>13:19</v>
      </c>
      <c r="AB861" s="1" t="str" cm="1">
        <f t="array" ref="AB861">IFERROR(IF(Table2[[#This Row],[code]]="","",_xlfn.IFS(AND(Table2[[#This Row],[code]]&lt;400,Table2[[#This Row],[code]]&lt;&gt;""),2,Table2[[#This Row],[code]]&gt;500,4)),"")</f>
        <v/>
      </c>
      <c r="AC861" s="1" t="str">
        <f>IF(Table2[[#This Row],[Event]]="Penalty",Table2[[#This Row],[number]],IF(Table2[[#This Row],[Event]]="Time-Out",401,""))</f>
        <v/>
      </c>
      <c r="AD861" s="1">
        <f>ROW(A860)</f>
        <v>860</v>
      </c>
      <c r="AE861" s="1">
        <f>COUNTIFS(Table2[GameID],Table2[[#This Row],[GameID]],Table2[Column1],"&lt;="&amp;Table2[[#This Row],[Column1]])-1</f>
        <v>9</v>
      </c>
    </row>
    <row r="862" spans="1:31" x14ac:dyDescent="0.45">
      <c r="A862" t="s">
        <v>293</v>
      </c>
      <c r="B862" t="str">
        <f>_xlfn.TEXTBEFORE(Table2[[#This Row],[Kamp]]," - ")</f>
        <v>ÅFK</v>
      </c>
      <c r="C862" t="str">
        <f>_xlfn.TEXTAFTER(Table2[[#This Row],[Kamp]],"- ")</f>
        <v>Aab</v>
      </c>
      <c r="D862">
        <v>44849</v>
      </c>
      <c r="E862">
        <v>35969</v>
      </c>
      <c r="F862">
        <v>20222023</v>
      </c>
      <c r="G862" t="s">
        <v>17</v>
      </c>
      <c r="H862" t="s">
        <v>666</v>
      </c>
      <c r="I862" t="s">
        <v>678</v>
      </c>
      <c r="J862">
        <v>2</v>
      </c>
      <c r="K862">
        <v>29503</v>
      </c>
      <c r="L862">
        <v>1</v>
      </c>
      <c r="M862" t="s">
        <v>630</v>
      </c>
      <c r="N862" t="s">
        <v>151</v>
      </c>
      <c r="O862" t="s">
        <v>634</v>
      </c>
      <c r="P862">
        <v>8</v>
      </c>
      <c r="Q862" t="s">
        <v>634</v>
      </c>
      <c r="R862">
        <f>SUMIFS(Table2[number],Table2[Event],"Goal",Table2[H/U],"HOME",Table2[GameID],Table2[[#This Row],[GameID]],Table2[GameTime],"&lt;="&amp;Table2[[#This Row],[GameTime]])</f>
        <v>5</v>
      </c>
      <c r="S862">
        <f>SUMIFS(Table2[number],Table2[Event],"Goal",Table2[H/U],"AWAY",Table2[GameID],Table2[[#This Row],[GameID]],Table2[GameTime],"&lt;="&amp;Table2[[#This Row],[GameTime]])</f>
        <v>3</v>
      </c>
      <c r="T862" t="str">
        <f>IF(Table2[[#This Row],[Event]]="Goal",Table2[[#This Row],[Hscore]]&amp;"-"&amp;Table2[[#This Row],[Uscore]],"")</f>
        <v>5-3</v>
      </c>
      <c r="U862">
        <v>2265</v>
      </c>
      <c r="V862" s="1">
        <f>Table2[[#This Row],[GameTime]]-(Table2[[#This Row],[period]]-1)*1200</f>
        <v>1065</v>
      </c>
      <c r="W862" s="1">
        <f>ROUNDDOWN(Table2[[#This Row],[Time]]/60,0)</f>
        <v>17</v>
      </c>
      <c r="X862" s="1">
        <f>ROUNDDOWN((Table2[[#This Row],[Time]]/60-Table2[[#This Row],[Time2]])*60,0)</f>
        <v>45</v>
      </c>
      <c r="Y862" s="1">
        <f>IF(Table2[[#This Row],[Time2]]&lt;10,0&amp;Table2[[#This Row],[Time2]],Table2[[#This Row],[Time2]])</f>
        <v>17</v>
      </c>
      <c r="Z862" s="1">
        <f>IF(Table2[[#This Row],[Time3]]&lt;10,0&amp;Table2[[#This Row],[Time3]],Table2[[#This Row],[Time3]])</f>
        <v>45</v>
      </c>
      <c r="AA862" s="2" t="str">
        <f>Table2[[#This Row],[Time4]]&amp;":"&amp;Table2[[#This Row],[Time5]]</f>
        <v>17:45</v>
      </c>
      <c r="AB862" s="1" t="str" cm="1">
        <f t="array" ref="AB862">IFERROR(IF(Table2[[#This Row],[code]]="","",_xlfn.IFS(AND(Table2[[#This Row],[code]]&lt;400,Table2[[#This Row],[code]]&lt;&gt;""),2,Table2[[#This Row],[code]]&gt;500,4)),"")</f>
        <v/>
      </c>
      <c r="AC862" s="1" t="str">
        <f>IF(Table2[[#This Row],[Event]]="Penalty",Table2[[#This Row],[number]],IF(Table2[[#This Row],[Event]]="Time-Out",401,""))</f>
        <v/>
      </c>
      <c r="AD862" s="1">
        <f>ROW(A861)</f>
        <v>861</v>
      </c>
      <c r="AE862" s="1">
        <f>COUNTIFS(Table2[GameID],Table2[[#This Row],[GameID]],Table2[Column1],"&lt;="&amp;Table2[[#This Row],[Column1]])-1</f>
        <v>10</v>
      </c>
    </row>
    <row r="863" spans="1:31" x14ac:dyDescent="0.45">
      <c r="A863" t="s">
        <v>293</v>
      </c>
      <c r="B863" t="str">
        <f>_xlfn.TEXTBEFORE(Table2[[#This Row],[Kamp]]," - ")</f>
        <v>ÅFK</v>
      </c>
      <c r="C863" t="str">
        <f>_xlfn.TEXTAFTER(Table2[[#This Row],[Kamp]],"- ")</f>
        <v>Aab</v>
      </c>
      <c r="D863">
        <v>44849</v>
      </c>
      <c r="E863">
        <v>35969</v>
      </c>
      <c r="F863">
        <v>20222023</v>
      </c>
      <c r="G863" t="s">
        <v>17</v>
      </c>
      <c r="H863" t="s">
        <v>666</v>
      </c>
      <c r="I863" t="s">
        <v>678</v>
      </c>
      <c r="J863">
        <v>2</v>
      </c>
      <c r="K863">
        <v>29503</v>
      </c>
      <c r="L863">
        <v>1</v>
      </c>
      <c r="M863" t="s">
        <v>630</v>
      </c>
      <c r="N863" t="s">
        <v>151</v>
      </c>
      <c r="O863" t="s">
        <v>159</v>
      </c>
      <c r="P863">
        <v>8</v>
      </c>
      <c r="Q863">
        <v>90</v>
      </c>
      <c r="R863">
        <f>SUMIFS(Table2[number],Table2[Event],"Goal",Table2[H/U],"HOME",Table2[GameID],Table2[[#This Row],[GameID]],Table2[GameTime],"&lt;="&amp;Table2[[#This Row],[GameTime]])</f>
        <v>6</v>
      </c>
      <c r="S863">
        <f>SUMIFS(Table2[number],Table2[Event],"Goal",Table2[H/U],"AWAY",Table2[GameID],Table2[[#This Row],[GameID]],Table2[GameTime],"&lt;="&amp;Table2[[#This Row],[GameTime]])</f>
        <v>3</v>
      </c>
      <c r="T863" t="str">
        <f>IF(Table2[[#This Row],[Event]]="Goal",Table2[[#This Row],[Hscore]]&amp;"-"&amp;Table2[[#This Row],[Uscore]],"")</f>
        <v>6-3</v>
      </c>
      <c r="U863">
        <v>2334</v>
      </c>
      <c r="V863" s="1">
        <f>Table2[[#This Row],[GameTime]]-(Table2[[#This Row],[period]]-1)*1200</f>
        <v>1134</v>
      </c>
      <c r="W863" s="1">
        <f>ROUNDDOWN(Table2[[#This Row],[Time]]/60,0)</f>
        <v>18</v>
      </c>
      <c r="X863" s="1">
        <f>ROUNDDOWN((Table2[[#This Row],[Time]]/60-Table2[[#This Row],[Time2]])*60,0)</f>
        <v>53</v>
      </c>
      <c r="Y863" s="1">
        <f>IF(Table2[[#This Row],[Time2]]&lt;10,0&amp;Table2[[#This Row],[Time2]],Table2[[#This Row],[Time2]])</f>
        <v>18</v>
      </c>
      <c r="Z863" s="1">
        <f>IF(Table2[[#This Row],[Time3]]&lt;10,0&amp;Table2[[#This Row],[Time3]],Table2[[#This Row],[Time3]])</f>
        <v>53</v>
      </c>
      <c r="AA863" s="2" t="str">
        <f>Table2[[#This Row],[Time4]]&amp;":"&amp;Table2[[#This Row],[Time5]]</f>
        <v>18:53</v>
      </c>
      <c r="AB863" s="1" t="str" cm="1">
        <f t="array" ref="AB863">IFERROR(IF(Table2[[#This Row],[code]]="","",_xlfn.IFS(AND(Table2[[#This Row],[code]]&lt;400,Table2[[#This Row],[code]]&lt;&gt;""),2,Table2[[#This Row],[code]]&gt;500,4)),"")</f>
        <v/>
      </c>
      <c r="AC863" s="1" t="str">
        <f>IF(Table2[[#This Row],[Event]]="Penalty",Table2[[#This Row],[number]],IF(Table2[[#This Row],[Event]]="Time-Out",401,""))</f>
        <v/>
      </c>
      <c r="AD863" s="1">
        <f>ROW(A862)</f>
        <v>862</v>
      </c>
      <c r="AE863" s="1">
        <f>COUNTIFS(Table2[GameID],Table2[[#This Row],[GameID]],Table2[Column1],"&lt;="&amp;Table2[[#This Row],[Column1]])-1</f>
        <v>11</v>
      </c>
    </row>
    <row r="864" spans="1:31" x14ac:dyDescent="0.45">
      <c r="A864" t="s">
        <v>293</v>
      </c>
      <c r="B864" t="str">
        <f>_xlfn.TEXTBEFORE(Table2[[#This Row],[Kamp]]," - ")</f>
        <v>ÅFK</v>
      </c>
      <c r="C864" t="str">
        <f>_xlfn.TEXTAFTER(Table2[[#This Row],[Kamp]],"- ")</f>
        <v>Aab</v>
      </c>
      <c r="D864">
        <v>44849</v>
      </c>
      <c r="E864">
        <v>35969</v>
      </c>
      <c r="F864">
        <v>20222023</v>
      </c>
      <c r="G864" t="s">
        <v>17</v>
      </c>
      <c r="H864" t="s">
        <v>666</v>
      </c>
      <c r="I864" t="s">
        <v>678</v>
      </c>
      <c r="J864">
        <v>3</v>
      </c>
      <c r="K864">
        <v>29503</v>
      </c>
      <c r="L864">
        <v>1</v>
      </c>
      <c r="M864" t="s">
        <v>630</v>
      </c>
      <c r="N864" t="s">
        <v>186</v>
      </c>
      <c r="O864" t="s">
        <v>634</v>
      </c>
      <c r="P864">
        <v>30</v>
      </c>
      <c r="Q864" t="s">
        <v>634</v>
      </c>
      <c r="R864">
        <f>SUMIFS(Table2[number],Table2[Event],"Goal",Table2[H/U],"HOME",Table2[GameID],Table2[[#This Row],[GameID]],Table2[GameTime],"&lt;="&amp;Table2[[#This Row],[GameTime]])</f>
        <v>7</v>
      </c>
      <c r="S864">
        <f>SUMIFS(Table2[number],Table2[Event],"Goal",Table2[H/U],"AWAY",Table2[GameID],Table2[[#This Row],[GameID]],Table2[GameTime],"&lt;="&amp;Table2[[#This Row],[GameTime]])</f>
        <v>3</v>
      </c>
      <c r="T864" t="str">
        <f>IF(Table2[[#This Row],[Event]]="Goal",Table2[[#This Row],[Hscore]]&amp;"-"&amp;Table2[[#This Row],[Uscore]],"")</f>
        <v>7-3</v>
      </c>
      <c r="U864">
        <v>2914</v>
      </c>
      <c r="V864" s="1">
        <f>Table2[[#This Row],[GameTime]]-(Table2[[#This Row],[period]]-1)*1200</f>
        <v>514</v>
      </c>
      <c r="W864" s="1">
        <f>ROUNDDOWN(Table2[[#This Row],[Time]]/60,0)</f>
        <v>8</v>
      </c>
      <c r="X864" s="1">
        <f>ROUNDDOWN((Table2[[#This Row],[Time]]/60-Table2[[#This Row],[Time2]])*60,0)</f>
        <v>34</v>
      </c>
      <c r="Y864" s="1" t="str">
        <f>IF(Table2[[#This Row],[Time2]]&lt;10,0&amp;Table2[[#This Row],[Time2]],Table2[[#This Row],[Time2]])</f>
        <v>08</v>
      </c>
      <c r="Z864" s="1">
        <f>IF(Table2[[#This Row],[Time3]]&lt;10,0&amp;Table2[[#This Row],[Time3]],Table2[[#This Row],[Time3]])</f>
        <v>34</v>
      </c>
      <c r="AA864" s="2" t="str">
        <f>Table2[[#This Row],[Time4]]&amp;":"&amp;Table2[[#This Row],[Time5]]</f>
        <v>08:34</v>
      </c>
      <c r="AB864" s="1" t="str" cm="1">
        <f t="array" ref="AB864">IFERROR(IF(Table2[[#This Row],[code]]="","",_xlfn.IFS(AND(Table2[[#This Row],[code]]&lt;400,Table2[[#This Row],[code]]&lt;&gt;""),2,Table2[[#This Row],[code]]&gt;500,4)),"")</f>
        <v/>
      </c>
      <c r="AC864" s="1" t="str">
        <f>IF(Table2[[#This Row],[Event]]="Penalty",Table2[[#This Row],[number]],IF(Table2[[#This Row],[Event]]="Time-Out",401,""))</f>
        <v/>
      </c>
      <c r="AD864" s="1">
        <f>ROW(A863)</f>
        <v>863</v>
      </c>
      <c r="AE864" s="1">
        <f>COUNTIFS(Table2[GameID],Table2[[#This Row],[GameID]],Table2[Column1],"&lt;="&amp;Table2[[#This Row],[Column1]])-1</f>
        <v>12</v>
      </c>
    </row>
    <row r="865" spans="1:31" x14ac:dyDescent="0.45">
      <c r="A865" t="s">
        <v>293</v>
      </c>
      <c r="B865" t="str">
        <f>_xlfn.TEXTBEFORE(Table2[[#This Row],[Kamp]]," - ")</f>
        <v>ÅFK</v>
      </c>
      <c r="C865" t="str">
        <f>_xlfn.TEXTAFTER(Table2[[#This Row],[Kamp]],"- ")</f>
        <v>Aab</v>
      </c>
      <c r="D865">
        <v>44849</v>
      </c>
      <c r="E865">
        <v>35969</v>
      </c>
      <c r="F865">
        <v>20222023</v>
      </c>
      <c r="G865" t="s">
        <v>17</v>
      </c>
      <c r="H865" t="s">
        <v>666</v>
      </c>
      <c r="I865" t="s">
        <v>678</v>
      </c>
      <c r="J865">
        <v>3</v>
      </c>
      <c r="K865">
        <v>29503</v>
      </c>
      <c r="L865">
        <v>1</v>
      </c>
      <c r="M865" t="s">
        <v>630</v>
      </c>
      <c r="N865" t="s">
        <v>153</v>
      </c>
      <c r="O865" t="s">
        <v>294</v>
      </c>
      <c r="P865">
        <v>15</v>
      </c>
      <c r="Q865">
        <v>18</v>
      </c>
      <c r="R865">
        <f>SUMIFS(Table2[number],Table2[Event],"Goal",Table2[H/U],"HOME",Table2[GameID],Table2[[#This Row],[GameID]],Table2[GameTime],"&lt;="&amp;Table2[[#This Row],[GameTime]])</f>
        <v>8</v>
      </c>
      <c r="S865">
        <f>SUMIFS(Table2[number],Table2[Event],"Goal",Table2[H/U],"AWAY",Table2[GameID],Table2[[#This Row],[GameID]],Table2[GameTime],"&lt;="&amp;Table2[[#This Row],[GameTime]])</f>
        <v>3</v>
      </c>
      <c r="T865" t="str">
        <f>IF(Table2[[#This Row],[Event]]="Goal",Table2[[#This Row],[Hscore]]&amp;"-"&amp;Table2[[#This Row],[Uscore]],"")</f>
        <v>8-3</v>
      </c>
      <c r="U865">
        <v>3368</v>
      </c>
      <c r="V865" s="1">
        <f>Table2[[#This Row],[GameTime]]-(Table2[[#This Row],[period]]-1)*1200</f>
        <v>968</v>
      </c>
      <c r="W865" s="1">
        <f>ROUNDDOWN(Table2[[#This Row],[Time]]/60,0)</f>
        <v>16</v>
      </c>
      <c r="X865" s="1">
        <f>ROUNDDOWN((Table2[[#This Row],[Time]]/60-Table2[[#This Row],[Time2]])*60,0)</f>
        <v>7</v>
      </c>
      <c r="Y865" s="1">
        <f>IF(Table2[[#This Row],[Time2]]&lt;10,0&amp;Table2[[#This Row],[Time2]],Table2[[#This Row],[Time2]])</f>
        <v>16</v>
      </c>
      <c r="Z865" s="1" t="str">
        <f>IF(Table2[[#This Row],[Time3]]&lt;10,0&amp;Table2[[#This Row],[Time3]],Table2[[#This Row],[Time3]])</f>
        <v>07</v>
      </c>
      <c r="AA865" s="2" t="str">
        <f>Table2[[#This Row],[Time4]]&amp;":"&amp;Table2[[#This Row],[Time5]]</f>
        <v>16:07</v>
      </c>
      <c r="AB865" s="1" t="str" cm="1">
        <f t="array" ref="AB865">IFERROR(IF(Table2[[#This Row],[code]]="","",_xlfn.IFS(AND(Table2[[#This Row],[code]]&lt;400,Table2[[#This Row],[code]]&lt;&gt;""),2,Table2[[#This Row],[code]]&gt;500,4)),"")</f>
        <v/>
      </c>
      <c r="AC865" s="1" t="str">
        <f>IF(Table2[[#This Row],[Event]]="Penalty",Table2[[#This Row],[number]],IF(Table2[[#This Row],[Event]]="Time-Out",401,""))</f>
        <v/>
      </c>
      <c r="AD865" s="1">
        <f>ROW(A864)</f>
        <v>864</v>
      </c>
      <c r="AE865" s="1">
        <f>COUNTIFS(Table2[GameID],Table2[[#This Row],[GameID]],Table2[Column1],"&lt;="&amp;Table2[[#This Row],[Column1]])-1</f>
        <v>13</v>
      </c>
    </row>
    <row r="866" spans="1:31" x14ac:dyDescent="0.45">
      <c r="A866" t="s">
        <v>293</v>
      </c>
      <c r="B866" t="str">
        <f>_xlfn.TEXTBEFORE(Table2[[#This Row],[Kamp]]," - ")</f>
        <v>ÅFK</v>
      </c>
      <c r="C866" t="str">
        <f>_xlfn.TEXTAFTER(Table2[[#This Row],[Kamp]],"- ")</f>
        <v>Aab</v>
      </c>
      <c r="D866">
        <v>44849</v>
      </c>
      <c r="E866">
        <v>35969</v>
      </c>
      <c r="F866">
        <v>20222023</v>
      </c>
      <c r="G866" t="s">
        <v>17</v>
      </c>
      <c r="H866" t="s">
        <v>669</v>
      </c>
      <c r="I866" t="s">
        <v>677</v>
      </c>
      <c r="J866">
        <v>3</v>
      </c>
      <c r="K866">
        <v>29501</v>
      </c>
      <c r="L866">
        <v>101</v>
      </c>
      <c r="M866" t="s">
        <v>631</v>
      </c>
      <c r="N866" t="s">
        <v>175</v>
      </c>
      <c r="O866" t="s">
        <v>634</v>
      </c>
      <c r="P866">
        <v>15</v>
      </c>
      <c r="Q866" t="s">
        <v>634</v>
      </c>
      <c r="R866">
        <f>SUMIFS(Table2[number],Table2[Event],"Goal",Table2[H/U],"HOME",Table2[GameID],Table2[[#This Row],[GameID]],Table2[GameTime],"&lt;="&amp;Table2[[#This Row],[GameTime]])</f>
        <v>8</v>
      </c>
      <c r="S866">
        <f>SUMIFS(Table2[number],Table2[Event],"Goal",Table2[H/U],"AWAY",Table2[GameID],Table2[[#This Row],[GameID]],Table2[GameTime],"&lt;="&amp;Table2[[#This Row],[GameTime]])</f>
        <v>3</v>
      </c>
      <c r="T866" t="str">
        <f>IF(Table2[[#This Row],[Event]]="Goal",Table2[[#This Row],[Hscore]]&amp;"-"&amp;Table2[[#This Row],[Uscore]],"")</f>
        <v/>
      </c>
      <c r="U866">
        <v>3368</v>
      </c>
      <c r="V866" s="1">
        <f>Table2[[#This Row],[GameTime]]-(Table2[[#This Row],[period]]-1)*1200</f>
        <v>968</v>
      </c>
      <c r="W866" s="1">
        <f>ROUNDDOWN(Table2[[#This Row],[Time]]/60,0)</f>
        <v>16</v>
      </c>
      <c r="X866" s="1">
        <f>ROUNDDOWN((Table2[[#This Row],[Time]]/60-Table2[[#This Row],[Time2]])*60,0)</f>
        <v>7</v>
      </c>
      <c r="Y866" s="1">
        <f>IF(Table2[[#This Row],[Time2]]&lt;10,0&amp;Table2[[#This Row],[Time2]],Table2[[#This Row],[Time2]])</f>
        <v>16</v>
      </c>
      <c r="Z866" s="1" t="str">
        <f>IF(Table2[[#This Row],[Time3]]&lt;10,0&amp;Table2[[#This Row],[Time3]],Table2[[#This Row],[Time3]])</f>
        <v>07</v>
      </c>
      <c r="AA866" s="2" t="str">
        <f>Table2[[#This Row],[Time4]]&amp;":"&amp;Table2[[#This Row],[Time5]]</f>
        <v>16:07</v>
      </c>
      <c r="AB866" s="1" cm="1">
        <f t="array" ref="AB866">IFERROR(IF(Table2[[#This Row],[code]]="","",_xlfn.IFS(AND(Table2[[#This Row],[code]]&lt;400,Table2[[#This Row],[code]]&lt;&gt;""),2,Table2[[#This Row],[code]]&gt;500,4)),"")</f>
        <v>2</v>
      </c>
      <c r="AC866" s="1">
        <f>IF(Table2[[#This Row],[Event]]="Penalty",Table2[[#This Row],[number]],IF(Table2[[#This Row],[Event]]="Time-Out",401,""))</f>
        <v>101</v>
      </c>
      <c r="AD866" s="1">
        <f>ROW(A865)</f>
        <v>865</v>
      </c>
      <c r="AE866" s="1">
        <f>COUNTIFS(Table2[GameID],Table2[[#This Row],[GameID]],Table2[Column1],"&lt;="&amp;Table2[[#This Row],[Column1]])-1</f>
        <v>14</v>
      </c>
    </row>
    <row r="867" spans="1:31" x14ac:dyDescent="0.45">
      <c r="A867" t="s">
        <v>293</v>
      </c>
      <c r="B867" t="str">
        <f>_xlfn.TEXTBEFORE(Table2[[#This Row],[Kamp]]," - ")</f>
        <v>ÅFK</v>
      </c>
      <c r="C867" t="str">
        <f>_xlfn.TEXTAFTER(Table2[[#This Row],[Kamp]],"- ")</f>
        <v>Aab</v>
      </c>
      <c r="D867">
        <v>44849</v>
      </c>
      <c r="E867">
        <v>35969</v>
      </c>
      <c r="F867">
        <v>20222023</v>
      </c>
      <c r="G867" t="s">
        <v>17</v>
      </c>
      <c r="H867" t="s">
        <v>666</v>
      </c>
      <c r="I867" t="s">
        <v>678</v>
      </c>
      <c r="J867">
        <v>3</v>
      </c>
      <c r="K867">
        <v>29503</v>
      </c>
      <c r="L867">
        <v>0</v>
      </c>
      <c r="M867" t="s">
        <v>633</v>
      </c>
      <c r="N867" t="s">
        <v>634</v>
      </c>
      <c r="O867" t="s">
        <v>634</v>
      </c>
      <c r="P867" t="s">
        <v>634</v>
      </c>
      <c r="Q867" t="s">
        <v>634</v>
      </c>
      <c r="R867">
        <f>SUMIFS(Table2[number],Table2[Event],"Goal",Table2[H/U],"HOME",Table2[GameID],Table2[[#This Row],[GameID]],Table2[GameTime],"&lt;="&amp;Table2[[#This Row],[GameTime]])</f>
        <v>8</v>
      </c>
      <c r="S867">
        <f>SUMIFS(Table2[number],Table2[Event],"Goal",Table2[H/U],"AWAY",Table2[GameID],Table2[[#This Row],[GameID]],Table2[GameTime],"&lt;="&amp;Table2[[#This Row],[GameTime]])</f>
        <v>3</v>
      </c>
      <c r="T867" t="str">
        <f>IF(Table2[[#This Row],[Event]]="Goal",Table2[[#This Row],[Hscore]]&amp;"-"&amp;Table2[[#This Row],[Uscore]],"")</f>
        <v/>
      </c>
      <c r="U867">
        <v>3368</v>
      </c>
      <c r="V867" s="1">
        <f>Table2[[#This Row],[GameTime]]-(Table2[[#This Row],[period]]-1)*1200</f>
        <v>968</v>
      </c>
      <c r="W867" s="1">
        <f>ROUNDDOWN(Table2[[#This Row],[Time]]/60,0)</f>
        <v>16</v>
      </c>
      <c r="X867" s="1">
        <f>ROUNDDOWN((Table2[[#This Row],[Time]]/60-Table2[[#This Row],[Time2]])*60,0)</f>
        <v>7</v>
      </c>
      <c r="Y867" s="1">
        <f>IF(Table2[[#This Row],[Time2]]&lt;10,0&amp;Table2[[#This Row],[Time2]],Table2[[#This Row],[Time2]])</f>
        <v>16</v>
      </c>
      <c r="Z867" s="1" t="str">
        <f>IF(Table2[[#This Row],[Time3]]&lt;10,0&amp;Table2[[#This Row],[Time3]],Table2[[#This Row],[Time3]])</f>
        <v>07</v>
      </c>
      <c r="AA867" s="2" t="str">
        <f>Table2[[#This Row],[Time4]]&amp;":"&amp;Table2[[#This Row],[Time5]]</f>
        <v>16:07</v>
      </c>
      <c r="AB867" s="1" t="str" cm="1">
        <f t="array" ref="AB867">IFERROR(IF(Table2[[#This Row],[code]]="","",_xlfn.IFS(AND(Table2[[#This Row],[code]]&lt;400,Table2[[#This Row],[code]]&lt;&gt;""),2,Table2[[#This Row],[code]]&gt;500,4)),"")</f>
        <v/>
      </c>
      <c r="AC867" s="1">
        <f>IF(Table2[[#This Row],[Event]]="Penalty",Table2[[#This Row],[number]],IF(Table2[[#This Row],[Event]]="Time-Out",401,""))</f>
        <v>401</v>
      </c>
      <c r="AD867" s="1">
        <f>ROW(A866)</f>
        <v>866</v>
      </c>
      <c r="AE867" s="1">
        <f>COUNTIFS(Table2[GameID],Table2[[#This Row],[GameID]],Table2[Column1],"&lt;="&amp;Table2[[#This Row],[Column1]])-1</f>
        <v>15</v>
      </c>
    </row>
    <row r="868" spans="1:31" x14ac:dyDescent="0.45">
      <c r="A868" t="s">
        <v>303</v>
      </c>
      <c r="B868" t="str">
        <f>_xlfn.TEXTBEFORE(Table2[[#This Row],[Kamp]]," - ")</f>
        <v>Sunds Seahawks</v>
      </c>
      <c r="C868" t="str">
        <f>_xlfn.TEXTAFTER(Table2[[#This Row],[Kamp]],"- ")</f>
        <v>BFC Vendsyssel</v>
      </c>
      <c r="D868">
        <v>44857</v>
      </c>
      <c r="E868">
        <v>35970</v>
      </c>
      <c r="F868">
        <v>20222023</v>
      </c>
      <c r="G868" t="s">
        <v>17</v>
      </c>
      <c r="H868" t="s">
        <v>668</v>
      </c>
      <c r="I868" t="s">
        <v>678</v>
      </c>
      <c r="J868">
        <v>1</v>
      </c>
      <c r="K868">
        <v>29502</v>
      </c>
      <c r="L868">
        <v>1</v>
      </c>
      <c r="M868" t="s">
        <v>630</v>
      </c>
      <c r="N868" t="s">
        <v>213</v>
      </c>
      <c r="O868" t="s">
        <v>228</v>
      </c>
      <c r="P868">
        <v>5</v>
      </c>
      <c r="Q868">
        <v>77</v>
      </c>
      <c r="R868">
        <f>SUMIFS(Table2[number],Table2[Event],"Goal",Table2[H/U],"HOME",Table2[GameID],Table2[[#This Row],[GameID]],Table2[GameTime],"&lt;="&amp;Table2[[#This Row],[GameTime]])</f>
        <v>1</v>
      </c>
      <c r="S868">
        <f>SUMIFS(Table2[number],Table2[Event],"Goal",Table2[H/U],"AWAY",Table2[GameID],Table2[[#This Row],[GameID]],Table2[GameTime],"&lt;="&amp;Table2[[#This Row],[GameTime]])</f>
        <v>0</v>
      </c>
      <c r="T868" t="str">
        <f>IF(Table2[[#This Row],[Event]]="Goal",Table2[[#This Row],[Hscore]]&amp;"-"&amp;Table2[[#This Row],[Uscore]],"")</f>
        <v>1-0</v>
      </c>
      <c r="U868">
        <v>181</v>
      </c>
      <c r="V868" s="1">
        <f>Table2[[#This Row],[GameTime]]-(Table2[[#This Row],[period]]-1)*1200</f>
        <v>181</v>
      </c>
      <c r="W868" s="1">
        <f>ROUNDDOWN(Table2[[#This Row],[Time]]/60,0)</f>
        <v>3</v>
      </c>
      <c r="X868" s="1">
        <f>ROUNDDOWN((Table2[[#This Row],[Time]]/60-Table2[[#This Row],[Time2]])*60,0)</f>
        <v>0</v>
      </c>
      <c r="Y868" s="1" t="str">
        <f>IF(Table2[[#This Row],[Time2]]&lt;10,0&amp;Table2[[#This Row],[Time2]],Table2[[#This Row],[Time2]])</f>
        <v>03</v>
      </c>
      <c r="Z868" s="1" t="str">
        <f>IF(Table2[[#This Row],[Time3]]&lt;10,0&amp;Table2[[#This Row],[Time3]],Table2[[#This Row],[Time3]])</f>
        <v>00</v>
      </c>
      <c r="AA868" s="2" t="str">
        <f>Table2[[#This Row],[Time4]]&amp;":"&amp;Table2[[#This Row],[Time5]]</f>
        <v>03:00</v>
      </c>
      <c r="AB868" s="1" t="str" cm="1">
        <f t="array" ref="AB868">IFERROR(IF(Table2[[#This Row],[code]]="","",_xlfn.IFS(AND(Table2[[#This Row],[code]]&lt;400,Table2[[#This Row],[code]]&lt;&gt;""),2,Table2[[#This Row],[code]]&gt;500,4)),"")</f>
        <v/>
      </c>
      <c r="AC868" s="1" t="str">
        <f>IF(Table2[[#This Row],[Event]]="Penalty",Table2[[#This Row],[number]],IF(Table2[[#This Row],[Event]]="Time-Out",401,""))</f>
        <v/>
      </c>
      <c r="AD868" s="1">
        <f>ROW(A867)</f>
        <v>867</v>
      </c>
      <c r="AE868" s="1">
        <f>COUNTIFS(Table2[GameID],Table2[[#This Row],[GameID]],Table2[Column1],"&lt;="&amp;Table2[[#This Row],[Column1]])-1</f>
        <v>0</v>
      </c>
    </row>
    <row r="869" spans="1:31" x14ac:dyDescent="0.45">
      <c r="A869" t="s">
        <v>303</v>
      </c>
      <c r="B869" t="str">
        <f>_xlfn.TEXTBEFORE(Table2[[#This Row],[Kamp]]," - ")</f>
        <v>Sunds Seahawks</v>
      </c>
      <c r="C869" t="str">
        <f>_xlfn.TEXTAFTER(Table2[[#This Row],[Kamp]],"- ")</f>
        <v>BFC Vendsyssel</v>
      </c>
      <c r="D869">
        <v>44857</v>
      </c>
      <c r="E869">
        <v>35970</v>
      </c>
      <c r="F869">
        <v>20222023</v>
      </c>
      <c r="G869" t="s">
        <v>17</v>
      </c>
      <c r="H869" t="s">
        <v>668</v>
      </c>
      <c r="I869" t="s">
        <v>678</v>
      </c>
      <c r="J869">
        <v>1</v>
      </c>
      <c r="K869">
        <v>29502</v>
      </c>
      <c r="L869">
        <v>1</v>
      </c>
      <c r="M869" t="s">
        <v>630</v>
      </c>
      <c r="N869" t="s">
        <v>213</v>
      </c>
      <c r="O869" t="s">
        <v>228</v>
      </c>
      <c r="P869">
        <v>5</v>
      </c>
      <c r="Q869">
        <v>77</v>
      </c>
      <c r="R869">
        <f>SUMIFS(Table2[number],Table2[Event],"Goal",Table2[H/U],"HOME",Table2[GameID],Table2[[#This Row],[GameID]],Table2[GameTime],"&lt;="&amp;Table2[[#This Row],[GameTime]])</f>
        <v>2</v>
      </c>
      <c r="S869">
        <f>SUMIFS(Table2[number],Table2[Event],"Goal",Table2[H/U],"AWAY",Table2[GameID],Table2[[#This Row],[GameID]],Table2[GameTime],"&lt;="&amp;Table2[[#This Row],[GameTime]])</f>
        <v>0</v>
      </c>
      <c r="T869" t="str">
        <f>IF(Table2[[#This Row],[Event]]="Goal",Table2[[#This Row],[Hscore]]&amp;"-"&amp;Table2[[#This Row],[Uscore]],"")</f>
        <v>2-0</v>
      </c>
      <c r="U869">
        <v>345</v>
      </c>
      <c r="V869" s="1">
        <f>Table2[[#This Row],[GameTime]]-(Table2[[#This Row],[period]]-1)*1200</f>
        <v>345</v>
      </c>
      <c r="W869" s="1">
        <f>ROUNDDOWN(Table2[[#This Row],[Time]]/60,0)</f>
        <v>5</v>
      </c>
      <c r="X869" s="1">
        <f>ROUNDDOWN((Table2[[#This Row],[Time]]/60-Table2[[#This Row],[Time2]])*60,0)</f>
        <v>45</v>
      </c>
      <c r="Y869" s="1" t="str">
        <f>IF(Table2[[#This Row],[Time2]]&lt;10,0&amp;Table2[[#This Row],[Time2]],Table2[[#This Row],[Time2]])</f>
        <v>05</v>
      </c>
      <c r="Z869" s="1">
        <f>IF(Table2[[#This Row],[Time3]]&lt;10,0&amp;Table2[[#This Row],[Time3]],Table2[[#This Row],[Time3]])</f>
        <v>45</v>
      </c>
      <c r="AA869" s="2" t="str">
        <f>Table2[[#This Row],[Time4]]&amp;":"&amp;Table2[[#This Row],[Time5]]</f>
        <v>05:45</v>
      </c>
      <c r="AB869" s="1" t="str" cm="1">
        <f t="array" ref="AB869">IFERROR(IF(Table2[[#This Row],[code]]="","",_xlfn.IFS(AND(Table2[[#This Row],[code]]&lt;400,Table2[[#This Row],[code]]&lt;&gt;""),2,Table2[[#This Row],[code]]&gt;500,4)),"")</f>
        <v/>
      </c>
      <c r="AC869" s="1" t="str">
        <f>IF(Table2[[#This Row],[Event]]="Penalty",Table2[[#This Row],[number]],IF(Table2[[#This Row],[Event]]="Time-Out",401,""))</f>
        <v/>
      </c>
      <c r="AD869" s="1">
        <f>ROW(A868)</f>
        <v>868</v>
      </c>
      <c r="AE869" s="1">
        <f>COUNTIFS(Table2[GameID],Table2[[#This Row],[GameID]],Table2[Column1],"&lt;="&amp;Table2[[#This Row],[Column1]])-1</f>
        <v>1</v>
      </c>
    </row>
    <row r="870" spans="1:31" x14ac:dyDescent="0.45">
      <c r="A870" t="s">
        <v>303</v>
      </c>
      <c r="B870" t="str">
        <f>_xlfn.TEXTBEFORE(Table2[[#This Row],[Kamp]]," - ")</f>
        <v>Sunds Seahawks</v>
      </c>
      <c r="C870" t="str">
        <f>_xlfn.TEXTAFTER(Table2[[#This Row],[Kamp]],"- ")</f>
        <v>BFC Vendsyssel</v>
      </c>
      <c r="D870">
        <v>44857</v>
      </c>
      <c r="E870">
        <v>35970</v>
      </c>
      <c r="F870">
        <v>20222023</v>
      </c>
      <c r="G870" t="s">
        <v>17</v>
      </c>
      <c r="H870" t="s">
        <v>664</v>
      </c>
      <c r="I870" t="s">
        <v>677</v>
      </c>
      <c r="J870">
        <v>1</v>
      </c>
      <c r="K870">
        <v>29506</v>
      </c>
      <c r="L870">
        <v>217</v>
      </c>
      <c r="M870" t="s">
        <v>631</v>
      </c>
      <c r="N870" t="s">
        <v>211</v>
      </c>
      <c r="O870" t="s">
        <v>634</v>
      </c>
      <c r="P870">
        <v>92</v>
      </c>
      <c r="Q870" t="s">
        <v>634</v>
      </c>
      <c r="R870">
        <f>SUMIFS(Table2[number],Table2[Event],"Goal",Table2[H/U],"HOME",Table2[GameID],Table2[[#This Row],[GameID]],Table2[GameTime],"&lt;="&amp;Table2[[#This Row],[GameTime]])</f>
        <v>2</v>
      </c>
      <c r="S870">
        <f>SUMIFS(Table2[number],Table2[Event],"Goal",Table2[H/U],"AWAY",Table2[GameID],Table2[[#This Row],[GameID]],Table2[GameTime],"&lt;="&amp;Table2[[#This Row],[GameTime]])</f>
        <v>0</v>
      </c>
      <c r="T870" t="str">
        <f>IF(Table2[[#This Row],[Event]]="Goal",Table2[[#This Row],[Hscore]]&amp;"-"&amp;Table2[[#This Row],[Uscore]],"")</f>
        <v/>
      </c>
      <c r="U870">
        <v>634</v>
      </c>
      <c r="V870" s="1">
        <f>Table2[[#This Row],[GameTime]]-(Table2[[#This Row],[period]]-1)*1200</f>
        <v>634</v>
      </c>
      <c r="W870" s="1">
        <f>ROUNDDOWN(Table2[[#This Row],[Time]]/60,0)</f>
        <v>10</v>
      </c>
      <c r="X870" s="1">
        <f>ROUNDDOWN((Table2[[#This Row],[Time]]/60-Table2[[#This Row],[Time2]])*60,0)</f>
        <v>34</v>
      </c>
      <c r="Y870" s="1">
        <f>IF(Table2[[#This Row],[Time2]]&lt;10,0&amp;Table2[[#This Row],[Time2]],Table2[[#This Row],[Time2]])</f>
        <v>10</v>
      </c>
      <c r="Z870" s="1">
        <f>IF(Table2[[#This Row],[Time3]]&lt;10,0&amp;Table2[[#This Row],[Time3]],Table2[[#This Row],[Time3]])</f>
        <v>34</v>
      </c>
      <c r="AA870" s="2" t="str">
        <f>Table2[[#This Row],[Time4]]&amp;":"&amp;Table2[[#This Row],[Time5]]</f>
        <v>10:34</v>
      </c>
      <c r="AB870" s="1" cm="1">
        <f t="array" ref="AB870">IFERROR(IF(Table2[[#This Row],[code]]="","",_xlfn.IFS(AND(Table2[[#This Row],[code]]&lt;400,Table2[[#This Row],[code]]&lt;&gt;""),2,Table2[[#This Row],[code]]&gt;500,4)),"")</f>
        <v>2</v>
      </c>
      <c r="AC870" s="1">
        <f>IF(Table2[[#This Row],[Event]]="Penalty",Table2[[#This Row],[number]],IF(Table2[[#This Row],[Event]]="Time-Out",401,""))</f>
        <v>217</v>
      </c>
      <c r="AD870" s="1">
        <f>ROW(A869)</f>
        <v>869</v>
      </c>
      <c r="AE870" s="1">
        <f>COUNTIFS(Table2[GameID],Table2[[#This Row],[GameID]],Table2[Column1],"&lt;="&amp;Table2[[#This Row],[Column1]])-1</f>
        <v>2</v>
      </c>
    </row>
    <row r="871" spans="1:31" x14ac:dyDescent="0.45">
      <c r="A871" t="s">
        <v>303</v>
      </c>
      <c r="B871" t="str">
        <f>_xlfn.TEXTBEFORE(Table2[[#This Row],[Kamp]]," - ")</f>
        <v>Sunds Seahawks</v>
      </c>
      <c r="C871" t="str">
        <f>_xlfn.TEXTAFTER(Table2[[#This Row],[Kamp]],"- ")</f>
        <v>BFC Vendsyssel</v>
      </c>
      <c r="D871">
        <v>44857</v>
      </c>
      <c r="E871">
        <v>35970</v>
      </c>
      <c r="F871">
        <v>20222023</v>
      </c>
      <c r="G871" t="s">
        <v>17</v>
      </c>
      <c r="H871" t="s">
        <v>668</v>
      </c>
      <c r="I871" t="s">
        <v>678</v>
      </c>
      <c r="J871">
        <v>1</v>
      </c>
      <c r="K871">
        <v>29502</v>
      </c>
      <c r="L871">
        <v>1</v>
      </c>
      <c r="M871" t="s">
        <v>630</v>
      </c>
      <c r="N871" t="s">
        <v>228</v>
      </c>
      <c r="O871" t="s">
        <v>231</v>
      </c>
      <c r="P871">
        <v>77</v>
      </c>
      <c r="Q871">
        <v>97</v>
      </c>
      <c r="R871">
        <f>SUMIFS(Table2[number],Table2[Event],"Goal",Table2[H/U],"HOME",Table2[GameID],Table2[[#This Row],[GameID]],Table2[GameTime],"&lt;="&amp;Table2[[#This Row],[GameTime]])</f>
        <v>3</v>
      </c>
      <c r="S871">
        <f>SUMIFS(Table2[number],Table2[Event],"Goal",Table2[H/U],"AWAY",Table2[GameID],Table2[[#This Row],[GameID]],Table2[GameTime],"&lt;="&amp;Table2[[#This Row],[GameTime]])</f>
        <v>0</v>
      </c>
      <c r="T871" t="str">
        <f>IF(Table2[[#This Row],[Event]]="Goal",Table2[[#This Row],[Hscore]]&amp;"-"&amp;Table2[[#This Row],[Uscore]],"")</f>
        <v>3-0</v>
      </c>
      <c r="U871">
        <v>734</v>
      </c>
      <c r="V871" s="1">
        <f>Table2[[#This Row],[GameTime]]-(Table2[[#This Row],[period]]-1)*1200</f>
        <v>734</v>
      </c>
      <c r="W871" s="1">
        <f>ROUNDDOWN(Table2[[#This Row],[Time]]/60,0)</f>
        <v>12</v>
      </c>
      <c r="X871" s="1">
        <f>ROUNDDOWN((Table2[[#This Row],[Time]]/60-Table2[[#This Row],[Time2]])*60,0)</f>
        <v>14</v>
      </c>
      <c r="Y871" s="1">
        <f>IF(Table2[[#This Row],[Time2]]&lt;10,0&amp;Table2[[#This Row],[Time2]],Table2[[#This Row],[Time2]])</f>
        <v>12</v>
      </c>
      <c r="Z871" s="1">
        <f>IF(Table2[[#This Row],[Time3]]&lt;10,0&amp;Table2[[#This Row],[Time3]],Table2[[#This Row],[Time3]])</f>
        <v>14</v>
      </c>
      <c r="AA871" s="2" t="str">
        <f>Table2[[#This Row],[Time4]]&amp;":"&amp;Table2[[#This Row],[Time5]]</f>
        <v>12:14</v>
      </c>
      <c r="AB871" s="1" t="str" cm="1">
        <f t="array" ref="AB871">IFERROR(IF(Table2[[#This Row],[code]]="","",_xlfn.IFS(AND(Table2[[#This Row],[code]]&lt;400,Table2[[#This Row],[code]]&lt;&gt;""),2,Table2[[#This Row],[code]]&gt;500,4)),"")</f>
        <v/>
      </c>
      <c r="AC871" s="1" t="str">
        <f>IF(Table2[[#This Row],[Event]]="Penalty",Table2[[#This Row],[number]],IF(Table2[[#This Row],[Event]]="Time-Out",401,""))</f>
        <v/>
      </c>
      <c r="AD871" s="1">
        <f>ROW(A870)</f>
        <v>870</v>
      </c>
      <c r="AE871" s="1">
        <f>COUNTIFS(Table2[GameID],Table2[[#This Row],[GameID]],Table2[Column1],"&lt;="&amp;Table2[[#This Row],[Column1]])-1</f>
        <v>3</v>
      </c>
    </row>
    <row r="872" spans="1:31" x14ac:dyDescent="0.45">
      <c r="A872" t="s">
        <v>303</v>
      </c>
      <c r="B872" t="str">
        <f>_xlfn.TEXTBEFORE(Table2[[#This Row],[Kamp]]," - ")</f>
        <v>Sunds Seahawks</v>
      </c>
      <c r="C872" t="str">
        <f>_xlfn.TEXTAFTER(Table2[[#This Row],[Kamp]],"- ")</f>
        <v>BFC Vendsyssel</v>
      </c>
      <c r="D872">
        <v>44857</v>
      </c>
      <c r="E872">
        <v>35970</v>
      </c>
      <c r="F872">
        <v>20222023</v>
      </c>
      <c r="G872" t="s">
        <v>17</v>
      </c>
      <c r="H872" t="s">
        <v>668</v>
      </c>
      <c r="I872" t="s">
        <v>678</v>
      </c>
      <c r="J872">
        <v>1</v>
      </c>
      <c r="K872">
        <v>29502</v>
      </c>
      <c r="L872">
        <v>1</v>
      </c>
      <c r="M872" t="s">
        <v>630</v>
      </c>
      <c r="N872" t="s">
        <v>218</v>
      </c>
      <c r="O872" t="s">
        <v>214</v>
      </c>
      <c r="P872">
        <v>17</v>
      </c>
      <c r="Q872">
        <v>7</v>
      </c>
      <c r="R872">
        <f>SUMIFS(Table2[number],Table2[Event],"Goal",Table2[H/U],"HOME",Table2[GameID],Table2[[#This Row],[GameID]],Table2[GameTime],"&lt;="&amp;Table2[[#This Row],[GameTime]])</f>
        <v>4</v>
      </c>
      <c r="S872">
        <f>SUMIFS(Table2[number],Table2[Event],"Goal",Table2[H/U],"AWAY",Table2[GameID],Table2[[#This Row],[GameID]],Table2[GameTime],"&lt;="&amp;Table2[[#This Row],[GameTime]])</f>
        <v>0</v>
      </c>
      <c r="T872" t="str">
        <f>IF(Table2[[#This Row],[Event]]="Goal",Table2[[#This Row],[Hscore]]&amp;"-"&amp;Table2[[#This Row],[Uscore]],"")</f>
        <v>4-0</v>
      </c>
      <c r="U872">
        <v>942</v>
      </c>
      <c r="V872" s="1">
        <f>Table2[[#This Row],[GameTime]]-(Table2[[#This Row],[period]]-1)*1200</f>
        <v>942</v>
      </c>
      <c r="W872" s="1">
        <f>ROUNDDOWN(Table2[[#This Row],[Time]]/60,0)</f>
        <v>15</v>
      </c>
      <c r="X872" s="1">
        <f>ROUNDDOWN((Table2[[#This Row],[Time]]/60-Table2[[#This Row],[Time2]])*60,0)</f>
        <v>42</v>
      </c>
      <c r="Y872" s="1">
        <f>IF(Table2[[#This Row],[Time2]]&lt;10,0&amp;Table2[[#This Row],[Time2]],Table2[[#This Row],[Time2]])</f>
        <v>15</v>
      </c>
      <c r="Z872" s="1">
        <f>IF(Table2[[#This Row],[Time3]]&lt;10,0&amp;Table2[[#This Row],[Time3]],Table2[[#This Row],[Time3]])</f>
        <v>42</v>
      </c>
      <c r="AA872" s="2" t="str">
        <f>Table2[[#This Row],[Time4]]&amp;":"&amp;Table2[[#This Row],[Time5]]</f>
        <v>15:42</v>
      </c>
      <c r="AB872" s="1" t="str" cm="1">
        <f t="array" ref="AB872">IFERROR(IF(Table2[[#This Row],[code]]="","",_xlfn.IFS(AND(Table2[[#This Row],[code]]&lt;400,Table2[[#This Row],[code]]&lt;&gt;""),2,Table2[[#This Row],[code]]&gt;500,4)),"")</f>
        <v/>
      </c>
      <c r="AC872" s="1" t="str">
        <f>IF(Table2[[#This Row],[Event]]="Penalty",Table2[[#This Row],[number]],IF(Table2[[#This Row],[Event]]="Time-Out",401,""))</f>
        <v/>
      </c>
      <c r="AD872" s="1">
        <f>ROW(A871)</f>
        <v>871</v>
      </c>
      <c r="AE872" s="1">
        <f>COUNTIFS(Table2[GameID],Table2[[#This Row],[GameID]],Table2[Column1],"&lt;="&amp;Table2[[#This Row],[Column1]])-1</f>
        <v>4</v>
      </c>
    </row>
    <row r="873" spans="1:31" x14ac:dyDescent="0.45">
      <c r="A873" t="s">
        <v>303</v>
      </c>
      <c r="B873" t="str">
        <f>_xlfn.TEXTBEFORE(Table2[[#This Row],[Kamp]]," - ")</f>
        <v>Sunds Seahawks</v>
      </c>
      <c r="C873" t="str">
        <f>_xlfn.TEXTAFTER(Table2[[#This Row],[Kamp]],"- ")</f>
        <v>BFC Vendsyssel</v>
      </c>
      <c r="D873">
        <v>44857</v>
      </c>
      <c r="E873">
        <v>35970</v>
      </c>
      <c r="F873">
        <v>20222023</v>
      </c>
      <c r="G873" t="s">
        <v>17</v>
      </c>
      <c r="H873" t="s">
        <v>664</v>
      </c>
      <c r="I873" t="s">
        <v>677</v>
      </c>
      <c r="J873">
        <v>1</v>
      </c>
      <c r="K873">
        <v>29506</v>
      </c>
      <c r="L873">
        <v>201</v>
      </c>
      <c r="M873" t="s">
        <v>631</v>
      </c>
      <c r="N873" t="s">
        <v>199</v>
      </c>
      <c r="O873" t="s">
        <v>634</v>
      </c>
      <c r="P873">
        <v>27</v>
      </c>
      <c r="Q873" t="s">
        <v>634</v>
      </c>
      <c r="R873">
        <f>SUMIFS(Table2[number],Table2[Event],"Goal",Table2[H/U],"HOME",Table2[GameID],Table2[[#This Row],[GameID]],Table2[GameTime],"&lt;="&amp;Table2[[#This Row],[GameTime]])</f>
        <v>4</v>
      </c>
      <c r="S873">
        <f>SUMIFS(Table2[number],Table2[Event],"Goal",Table2[H/U],"AWAY",Table2[GameID],Table2[[#This Row],[GameID]],Table2[GameTime],"&lt;="&amp;Table2[[#This Row],[GameTime]])</f>
        <v>0</v>
      </c>
      <c r="T873" t="str">
        <f>IF(Table2[[#This Row],[Event]]="Goal",Table2[[#This Row],[Hscore]]&amp;"-"&amp;Table2[[#This Row],[Uscore]],"")</f>
        <v/>
      </c>
      <c r="U873">
        <v>988</v>
      </c>
      <c r="V873" s="1">
        <f>Table2[[#This Row],[GameTime]]-(Table2[[#This Row],[period]]-1)*1200</f>
        <v>988</v>
      </c>
      <c r="W873" s="1">
        <f>ROUNDDOWN(Table2[[#This Row],[Time]]/60,0)</f>
        <v>16</v>
      </c>
      <c r="X873" s="1">
        <f>ROUNDDOWN((Table2[[#This Row],[Time]]/60-Table2[[#This Row],[Time2]])*60,0)</f>
        <v>27</v>
      </c>
      <c r="Y873" s="1">
        <f>IF(Table2[[#This Row],[Time2]]&lt;10,0&amp;Table2[[#This Row],[Time2]],Table2[[#This Row],[Time2]])</f>
        <v>16</v>
      </c>
      <c r="Z873" s="1">
        <f>IF(Table2[[#This Row],[Time3]]&lt;10,0&amp;Table2[[#This Row],[Time3]],Table2[[#This Row],[Time3]])</f>
        <v>27</v>
      </c>
      <c r="AA873" s="2" t="str">
        <f>Table2[[#This Row],[Time4]]&amp;":"&amp;Table2[[#This Row],[Time5]]</f>
        <v>16:27</v>
      </c>
      <c r="AB873" s="1" cm="1">
        <f t="array" ref="AB873">IFERROR(IF(Table2[[#This Row],[code]]="","",_xlfn.IFS(AND(Table2[[#This Row],[code]]&lt;400,Table2[[#This Row],[code]]&lt;&gt;""),2,Table2[[#This Row],[code]]&gt;500,4)),"")</f>
        <v>2</v>
      </c>
      <c r="AC873" s="1">
        <f>IF(Table2[[#This Row],[Event]]="Penalty",Table2[[#This Row],[number]],IF(Table2[[#This Row],[Event]]="Time-Out",401,""))</f>
        <v>201</v>
      </c>
      <c r="AD873" s="1">
        <f>ROW(A872)</f>
        <v>872</v>
      </c>
      <c r="AE873" s="1">
        <f>COUNTIFS(Table2[GameID],Table2[[#This Row],[GameID]],Table2[Column1],"&lt;="&amp;Table2[[#This Row],[Column1]])-1</f>
        <v>5</v>
      </c>
    </row>
    <row r="874" spans="1:31" x14ac:dyDescent="0.45">
      <c r="A874" t="s">
        <v>303</v>
      </c>
      <c r="B874" t="str">
        <f>_xlfn.TEXTBEFORE(Table2[[#This Row],[Kamp]]," - ")</f>
        <v>Sunds Seahawks</v>
      </c>
      <c r="C874" t="str">
        <f>_xlfn.TEXTAFTER(Table2[[#This Row],[Kamp]],"- ")</f>
        <v>BFC Vendsyssel</v>
      </c>
      <c r="D874">
        <v>44857</v>
      </c>
      <c r="E874">
        <v>35970</v>
      </c>
      <c r="F874">
        <v>20222023</v>
      </c>
      <c r="G874" t="s">
        <v>17</v>
      </c>
      <c r="H874" t="s">
        <v>668</v>
      </c>
      <c r="I874" t="s">
        <v>678</v>
      </c>
      <c r="J874">
        <v>1</v>
      </c>
      <c r="K874">
        <v>29502</v>
      </c>
      <c r="L874">
        <v>1</v>
      </c>
      <c r="M874" t="s">
        <v>630</v>
      </c>
      <c r="N874" t="s">
        <v>221</v>
      </c>
      <c r="O874" t="s">
        <v>231</v>
      </c>
      <c r="P874">
        <v>25</v>
      </c>
      <c r="Q874">
        <v>97</v>
      </c>
      <c r="R874">
        <f>SUMIFS(Table2[number],Table2[Event],"Goal",Table2[H/U],"HOME",Table2[GameID],Table2[[#This Row],[GameID]],Table2[GameTime],"&lt;="&amp;Table2[[#This Row],[GameTime]])</f>
        <v>5</v>
      </c>
      <c r="S874">
        <f>SUMIFS(Table2[number],Table2[Event],"Goal",Table2[H/U],"AWAY",Table2[GameID],Table2[[#This Row],[GameID]],Table2[GameTime],"&lt;="&amp;Table2[[#This Row],[GameTime]])</f>
        <v>0</v>
      </c>
      <c r="T874" t="str">
        <f>IF(Table2[[#This Row],[Event]]="Goal",Table2[[#This Row],[Hscore]]&amp;"-"&amp;Table2[[#This Row],[Uscore]],"")</f>
        <v>5-0</v>
      </c>
      <c r="U874">
        <v>1093</v>
      </c>
      <c r="V874" s="1">
        <f>Table2[[#This Row],[GameTime]]-(Table2[[#This Row],[period]]-1)*1200</f>
        <v>1093</v>
      </c>
      <c r="W874" s="1">
        <f>ROUNDDOWN(Table2[[#This Row],[Time]]/60,0)</f>
        <v>18</v>
      </c>
      <c r="X874" s="1">
        <f>ROUNDDOWN((Table2[[#This Row],[Time]]/60-Table2[[#This Row],[Time2]])*60,0)</f>
        <v>12</v>
      </c>
      <c r="Y874" s="1">
        <f>IF(Table2[[#This Row],[Time2]]&lt;10,0&amp;Table2[[#This Row],[Time2]],Table2[[#This Row],[Time2]])</f>
        <v>18</v>
      </c>
      <c r="Z874" s="1">
        <f>IF(Table2[[#This Row],[Time3]]&lt;10,0&amp;Table2[[#This Row],[Time3]],Table2[[#This Row],[Time3]])</f>
        <v>12</v>
      </c>
      <c r="AA874" s="2" t="str">
        <f>Table2[[#This Row],[Time4]]&amp;":"&amp;Table2[[#This Row],[Time5]]</f>
        <v>18:12</v>
      </c>
      <c r="AB874" s="1" t="str" cm="1">
        <f t="array" ref="AB874">IFERROR(IF(Table2[[#This Row],[code]]="","",_xlfn.IFS(AND(Table2[[#This Row],[code]]&lt;400,Table2[[#This Row],[code]]&lt;&gt;""),2,Table2[[#This Row],[code]]&gt;500,4)),"")</f>
        <v/>
      </c>
      <c r="AC874" s="1" t="str">
        <f>IF(Table2[[#This Row],[Event]]="Penalty",Table2[[#This Row],[number]],IF(Table2[[#This Row],[Event]]="Time-Out",401,""))</f>
        <v/>
      </c>
      <c r="AD874" s="1">
        <f>ROW(A873)</f>
        <v>873</v>
      </c>
      <c r="AE874" s="1">
        <f>COUNTIFS(Table2[GameID],Table2[[#This Row],[GameID]],Table2[Column1],"&lt;="&amp;Table2[[#This Row],[Column1]])-1</f>
        <v>6</v>
      </c>
    </row>
    <row r="875" spans="1:31" x14ac:dyDescent="0.45">
      <c r="A875" t="s">
        <v>303</v>
      </c>
      <c r="B875" t="str">
        <f>_xlfn.TEXTBEFORE(Table2[[#This Row],[Kamp]]," - ")</f>
        <v>Sunds Seahawks</v>
      </c>
      <c r="C875" t="str">
        <f>_xlfn.TEXTAFTER(Table2[[#This Row],[Kamp]],"- ")</f>
        <v>BFC Vendsyssel</v>
      </c>
      <c r="D875">
        <v>44857</v>
      </c>
      <c r="E875">
        <v>35970</v>
      </c>
      <c r="F875">
        <v>20222023</v>
      </c>
      <c r="G875" t="s">
        <v>17</v>
      </c>
      <c r="H875" t="s">
        <v>664</v>
      </c>
      <c r="I875" t="s">
        <v>677</v>
      </c>
      <c r="J875">
        <v>2</v>
      </c>
      <c r="K875">
        <v>29506</v>
      </c>
      <c r="L875">
        <v>1</v>
      </c>
      <c r="M875" t="s">
        <v>630</v>
      </c>
      <c r="N875" t="s">
        <v>197</v>
      </c>
      <c r="O875" t="s">
        <v>206</v>
      </c>
      <c r="P875">
        <v>15</v>
      </c>
      <c r="Q875">
        <v>64</v>
      </c>
      <c r="R875">
        <f>SUMIFS(Table2[number],Table2[Event],"Goal",Table2[H/U],"HOME",Table2[GameID],Table2[[#This Row],[GameID]],Table2[GameTime],"&lt;="&amp;Table2[[#This Row],[GameTime]])</f>
        <v>5</v>
      </c>
      <c r="S875">
        <f>SUMIFS(Table2[number],Table2[Event],"Goal",Table2[H/U],"AWAY",Table2[GameID],Table2[[#This Row],[GameID]],Table2[GameTime],"&lt;="&amp;Table2[[#This Row],[GameTime]])</f>
        <v>1</v>
      </c>
      <c r="T875" t="str">
        <f>IF(Table2[[#This Row],[Event]]="Goal",Table2[[#This Row],[Hscore]]&amp;"-"&amp;Table2[[#This Row],[Uscore]],"")</f>
        <v>5-1</v>
      </c>
      <c r="U875">
        <v>1340</v>
      </c>
      <c r="V875" s="1">
        <f>Table2[[#This Row],[GameTime]]-(Table2[[#This Row],[period]]-1)*1200</f>
        <v>140</v>
      </c>
      <c r="W875" s="1">
        <f>ROUNDDOWN(Table2[[#This Row],[Time]]/60,0)</f>
        <v>2</v>
      </c>
      <c r="X875" s="1">
        <f>ROUNDDOWN((Table2[[#This Row],[Time]]/60-Table2[[#This Row],[Time2]])*60,0)</f>
        <v>20</v>
      </c>
      <c r="Y875" s="1" t="str">
        <f>IF(Table2[[#This Row],[Time2]]&lt;10,0&amp;Table2[[#This Row],[Time2]],Table2[[#This Row],[Time2]])</f>
        <v>02</v>
      </c>
      <c r="Z875" s="1">
        <f>IF(Table2[[#This Row],[Time3]]&lt;10,0&amp;Table2[[#This Row],[Time3]],Table2[[#This Row],[Time3]])</f>
        <v>20</v>
      </c>
      <c r="AA875" s="2" t="str">
        <f>Table2[[#This Row],[Time4]]&amp;":"&amp;Table2[[#This Row],[Time5]]</f>
        <v>02:20</v>
      </c>
      <c r="AB875" s="1" t="str" cm="1">
        <f t="array" ref="AB875">IFERROR(IF(Table2[[#This Row],[code]]="","",_xlfn.IFS(AND(Table2[[#This Row],[code]]&lt;400,Table2[[#This Row],[code]]&lt;&gt;""),2,Table2[[#This Row],[code]]&gt;500,4)),"")</f>
        <v/>
      </c>
      <c r="AC875" s="1" t="str">
        <f>IF(Table2[[#This Row],[Event]]="Penalty",Table2[[#This Row],[number]],IF(Table2[[#This Row],[Event]]="Time-Out",401,""))</f>
        <v/>
      </c>
      <c r="AD875" s="1">
        <f>ROW(A874)</f>
        <v>874</v>
      </c>
      <c r="AE875" s="1">
        <f>COUNTIFS(Table2[GameID],Table2[[#This Row],[GameID]],Table2[Column1],"&lt;="&amp;Table2[[#This Row],[Column1]])-1</f>
        <v>7</v>
      </c>
    </row>
    <row r="876" spans="1:31" x14ac:dyDescent="0.45">
      <c r="A876" t="s">
        <v>303</v>
      </c>
      <c r="B876" t="str">
        <f>_xlfn.TEXTBEFORE(Table2[[#This Row],[Kamp]]," - ")</f>
        <v>Sunds Seahawks</v>
      </c>
      <c r="C876" t="str">
        <f>_xlfn.TEXTAFTER(Table2[[#This Row],[Kamp]],"- ")</f>
        <v>BFC Vendsyssel</v>
      </c>
      <c r="D876">
        <v>44857</v>
      </c>
      <c r="E876">
        <v>35970</v>
      </c>
      <c r="F876">
        <v>20222023</v>
      </c>
      <c r="G876" t="s">
        <v>17</v>
      </c>
      <c r="H876" t="s">
        <v>668</v>
      </c>
      <c r="I876" t="s">
        <v>678</v>
      </c>
      <c r="J876">
        <v>2</v>
      </c>
      <c r="K876">
        <v>29502</v>
      </c>
      <c r="L876">
        <v>1</v>
      </c>
      <c r="M876" t="s">
        <v>630</v>
      </c>
      <c r="N876" t="s">
        <v>221</v>
      </c>
      <c r="O876" t="s">
        <v>634</v>
      </c>
      <c r="P876">
        <v>25</v>
      </c>
      <c r="Q876" t="s">
        <v>634</v>
      </c>
      <c r="R876">
        <f>SUMIFS(Table2[number],Table2[Event],"Goal",Table2[H/U],"HOME",Table2[GameID],Table2[[#This Row],[GameID]],Table2[GameTime],"&lt;="&amp;Table2[[#This Row],[GameTime]])</f>
        <v>6</v>
      </c>
      <c r="S876">
        <f>SUMIFS(Table2[number],Table2[Event],"Goal",Table2[H/U],"AWAY",Table2[GameID],Table2[[#This Row],[GameID]],Table2[GameTime],"&lt;="&amp;Table2[[#This Row],[GameTime]])</f>
        <v>1</v>
      </c>
      <c r="T876" t="str">
        <f>IF(Table2[[#This Row],[Event]]="Goal",Table2[[#This Row],[Hscore]]&amp;"-"&amp;Table2[[#This Row],[Uscore]],"")</f>
        <v>6-1</v>
      </c>
      <c r="U876">
        <v>1673</v>
      </c>
      <c r="V876" s="1">
        <f>Table2[[#This Row],[GameTime]]-(Table2[[#This Row],[period]]-1)*1200</f>
        <v>473</v>
      </c>
      <c r="W876" s="1">
        <f>ROUNDDOWN(Table2[[#This Row],[Time]]/60,0)</f>
        <v>7</v>
      </c>
      <c r="X876" s="1">
        <f>ROUNDDOWN((Table2[[#This Row],[Time]]/60-Table2[[#This Row],[Time2]])*60,0)</f>
        <v>53</v>
      </c>
      <c r="Y876" s="1" t="str">
        <f>IF(Table2[[#This Row],[Time2]]&lt;10,0&amp;Table2[[#This Row],[Time2]],Table2[[#This Row],[Time2]])</f>
        <v>07</v>
      </c>
      <c r="Z876" s="1">
        <f>IF(Table2[[#This Row],[Time3]]&lt;10,0&amp;Table2[[#This Row],[Time3]],Table2[[#This Row],[Time3]])</f>
        <v>53</v>
      </c>
      <c r="AA876" s="2" t="str">
        <f>Table2[[#This Row],[Time4]]&amp;":"&amp;Table2[[#This Row],[Time5]]</f>
        <v>07:53</v>
      </c>
      <c r="AB876" s="1" t="str" cm="1">
        <f t="array" ref="AB876">IFERROR(IF(Table2[[#This Row],[code]]="","",_xlfn.IFS(AND(Table2[[#This Row],[code]]&lt;400,Table2[[#This Row],[code]]&lt;&gt;""),2,Table2[[#This Row],[code]]&gt;500,4)),"")</f>
        <v/>
      </c>
      <c r="AC876" s="1" t="str">
        <f>IF(Table2[[#This Row],[Event]]="Penalty",Table2[[#This Row],[number]],IF(Table2[[#This Row],[Event]]="Time-Out",401,""))</f>
        <v/>
      </c>
      <c r="AD876" s="1">
        <f>ROW(A875)</f>
        <v>875</v>
      </c>
      <c r="AE876" s="1">
        <f>COUNTIFS(Table2[GameID],Table2[[#This Row],[GameID]],Table2[Column1],"&lt;="&amp;Table2[[#This Row],[Column1]])-1</f>
        <v>8</v>
      </c>
    </row>
    <row r="877" spans="1:31" x14ac:dyDescent="0.45">
      <c r="A877" t="s">
        <v>303</v>
      </c>
      <c r="B877" t="str">
        <f>_xlfn.TEXTBEFORE(Table2[[#This Row],[Kamp]]," - ")</f>
        <v>Sunds Seahawks</v>
      </c>
      <c r="C877" t="str">
        <f>_xlfn.TEXTAFTER(Table2[[#This Row],[Kamp]],"- ")</f>
        <v>BFC Vendsyssel</v>
      </c>
      <c r="D877">
        <v>44857</v>
      </c>
      <c r="E877">
        <v>35970</v>
      </c>
      <c r="F877">
        <v>20222023</v>
      </c>
      <c r="G877" t="s">
        <v>17</v>
      </c>
      <c r="H877" t="s">
        <v>664</v>
      </c>
      <c r="I877" t="s">
        <v>677</v>
      </c>
      <c r="J877">
        <v>2</v>
      </c>
      <c r="K877">
        <v>29506</v>
      </c>
      <c r="L877">
        <v>1</v>
      </c>
      <c r="M877" t="s">
        <v>630</v>
      </c>
      <c r="N877" t="s">
        <v>202</v>
      </c>
      <c r="O877" t="s">
        <v>198</v>
      </c>
      <c r="P877">
        <v>36</v>
      </c>
      <c r="Q877">
        <v>19</v>
      </c>
      <c r="R877">
        <f>SUMIFS(Table2[number],Table2[Event],"Goal",Table2[H/U],"HOME",Table2[GameID],Table2[[#This Row],[GameID]],Table2[GameTime],"&lt;="&amp;Table2[[#This Row],[GameTime]])</f>
        <v>6</v>
      </c>
      <c r="S877">
        <f>SUMIFS(Table2[number],Table2[Event],"Goal",Table2[H/U],"AWAY",Table2[GameID],Table2[[#This Row],[GameID]],Table2[GameTime],"&lt;="&amp;Table2[[#This Row],[GameTime]])</f>
        <v>2</v>
      </c>
      <c r="T877" t="str">
        <f>IF(Table2[[#This Row],[Event]]="Goal",Table2[[#This Row],[Hscore]]&amp;"-"&amp;Table2[[#This Row],[Uscore]],"")</f>
        <v>6-2</v>
      </c>
      <c r="U877">
        <v>1722</v>
      </c>
      <c r="V877" s="1">
        <f>Table2[[#This Row],[GameTime]]-(Table2[[#This Row],[period]]-1)*1200</f>
        <v>522</v>
      </c>
      <c r="W877" s="1">
        <f>ROUNDDOWN(Table2[[#This Row],[Time]]/60,0)</f>
        <v>8</v>
      </c>
      <c r="X877" s="1">
        <f>ROUNDDOWN((Table2[[#This Row],[Time]]/60-Table2[[#This Row],[Time2]])*60,0)</f>
        <v>42</v>
      </c>
      <c r="Y877" s="1" t="str">
        <f>IF(Table2[[#This Row],[Time2]]&lt;10,0&amp;Table2[[#This Row],[Time2]],Table2[[#This Row],[Time2]])</f>
        <v>08</v>
      </c>
      <c r="Z877" s="1">
        <f>IF(Table2[[#This Row],[Time3]]&lt;10,0&amp;Table2[[#This Row],[Time3]],Table2[[#This Row],[Time3]])</f>
        <v>42</v>
      </c>
      <c r="AA877" s="2" t="str">
        <f>Table2[[#This Row],[Time4]]&amp;":"&amp;Table2[[#This Row],[Time5]]</f>
        <v>08:42</v>
      </c>
      <c r="AB877" s="1" t="str" cm="1">
        <f t="array" ref="AB877">IFERROR(IF(Table2[[#This Row],[code]]="","",_xlfn.IFS(AND(Table2[[#This Row],[code]]&lt;400,Table2[[#This Row],[code]]&lt;&gt;""),2,Table2[[#This Row],[code]]&gt;500,4)),"")</f>
        <v/>
      </c>
      <c r="AC877" s="1" t="str">
        <f>IF(Table2[[#This Row],[Event]]="Penalty",Table2[[#This Row],[number]],IF(Table2[[#This Row],[Event]]="Time-Out",401,""))</f>
        <v/>
      </c>
      <c r="AD877" s="1">
        <f>ROW(A876)</f>
        <v>876</v>
      </c>
      <c r="AE877" s="1">
        <f>COUNTIFS(Table2[GameID],Table2[[#This Row],[GameID]],Table2[Column1],"&lt;="&amp;Table2[[#This Row],[Column1]])-1</f>
        <v>9</v>
      </c>
    </row>
    <row r="878" spans="1:31" x14ac:dyDescent="0.45">
      <c r="A878" t="s">
        <v>303</v>
      </c>
      <c r="B878" t="str">
        <f>_xlfn.TEXTBEFORE(Table2[[#This Row],[Kamp]]," - ")</f>
        <v>Sunds Seahawks</v>
      </c>
      <c r="C878" t="str">
        <f>_xlfn.TEXTAFTER(Table2[[#This Row],[Kamp]],"- ")</f>
        <v>BFC Vendsyssel</v>
      </c>
      <c r="D878">
        <v>44857</v>
      </c>
      <c r="E878">
        <v>35970</v>
      </c>
      <c r="F878">
        <v>20222023</v>
      </c>
      <c r="G878" t="s">
        <v>17</v>
      </c>
      <c r="H878" t="s">
        <v>664</v>
      </c>
      <c r="I878" t="s">
        <v>677</v>
      </c>
      <c r="J878">
        <v>2</v>
      </c>
      <c r="K878">
        <v>29506</v>
      </c>
      <c r="L878">
        <v>208</v>
      </c>
      <c r="M878" t="s">
        <v>631</v>
      </c>
      <c r="N878" t="s">
        <v>203</v>
      </c>
      <c r="O878" t="s">
        <v>634</v>
      </c>
      <c r="P878">
        <v>44</v>
      </c>
      <c r="Q878" t="s">
        <v>634</v>
      </c>
      <c r="R878">
        <f>SUMIFS(Table2[number],Table2[Event],"Goal",Table2[H/U],"HOME",Table2[GameID],Table2[[#This Row],[GameID]],Table2[GameTime],"&lt;="&amp;Table2[[#This Row],[GameTime]])</f>
        <v>6</v>
      </c>
      <c r="S878">
        <f>SUMIFS(Table2[number],Table2[Event],"Goal",Table2[H/U],"AWAY",Table2[GameID],Table2[[#This Row],[GameID]],Table2[GameTime],"&lt;="&amp;Table2[[#This Row],[GameTime]])</f>
        <v>2</v>
      </c>
      <c r="T878" t="str">
        <f>IF(Table2[[#This Row],[Event]]="Goal",Table2[[#This Row],[Hscore]]&amp;"-"&amp;Table2[[#This Row],[Uscore]],"")</f>
        <v/>
      </c>
      <c r="U878">
        <v>1839</v>
      </c>
      <c r="V878" s="1">
        <f>Table2[[#This Row],[GameTime]]-(Table2[[#This Row],[period]]-1)*1200</f>
        <v>639</v>
      </c>
      <c r="W878" s="1">
        <f>ROUNDDOWN(Table2[[#This Row],[Time]]/60,0)</f>
        <v>10</v>
      </c>
      <c r="X878" s="1">
        <f>ROUNDDOWN((Table2[[#This Row],[Time]]/60-Table2[[#This Row],[Time2]])*60,0)</f>
        <v>39</v>
      </c>
      <c r="Y878" s="1">
        <f>IF(Table2[[#This Row],[Time2]]&lt;10,0&amp;Table2[[#This Row],[Time2]],Table2[[#This Row],[Time2]])</f>
        <v>10</v>
      </c>
      <c r="Z878" s="1">
        <f>IF(Table2[[#This Row],[Time3]]&lt;10,0&amp;Table2[[#This Row],[Time3]],Table2[[#This Row],[Time3]])</f>
        <v>39</v>
      </c>
      <c r="AA878" s="2" t="str">
        <f>Table2[[#This Row],[Time4]]&amp;":"&amp;Table2[[#This Row],[Time5]]</f>
        <v>10:39</v>
      </c>
      <c r="AB878" s="1" cm="1">
        <f t="array" ref="AB878">IFERROR(IF(Table2[[#This Row],[code]]="","",_xlfn.IFS(AND(Table2[[#This Row],[code]]&lt;400,Table2[[#This Row],[code]]&lt;&gt;""),2,Table2[[#This Row],[code]]&gt;500,4)),"")</f>
        <v>2</v>
      </c>
      <c r="AC878" s="1">
        <f>IF(Table2[[#This Row],[Event]]="Penalty",Table2[[#This Row],[number]],IF(Table2[[#This Row],[Event]]="Time-Out",401,""))</f>
        <v>208</v>
      </c>
      <c r="AD878" s="1">
        <f>ROW(A877)</f>
        <v>877</v>
      </c>
      <c r="AE878" s="1">
        <f>COUNTIFS(Table2[GameID],Table2[[#This Row],[GameID]],Table2[Column1],"&lt;="&amp;Table2[[#This Row],[Column1]])-1</f>
        <v>10</v>
      </c>
    </row>
    <row r="879" spans="1:31" x14ac:dyDescent="0.45">
      <c r="A879" t="s">
        <v>303</v>
      </c>
      <c r="B879" t="str">
        <f>_xlfn.TEXTBEFORE(Table2[[#This Row],[Kamp]]," - ")</f>
        <v>Sunds Seahawks</v>
      </c>
      <c r="C879" t="str">
        <f>_xlfn.TEXTAFTER(Table2[[#This Row],[Kamp]],"- ")</f>
        <v>BFC Vendsyssel</v>
      </c>
      <c r="D879">
        <v>44857</v>
      </c>
      <c r="E879">
        <v>35970</v>
      </c>
      <c r="F879">
        <v>20222023</v>
      </c>
      <c r="G879" t="s">
        <v>17</v>
      </c>
      <c r="H879" t="s">
        <v>668</v>
      </c>
      <c r="I879" t="s">
        <v>678</v>
      </c>
      <c r="J879">
        <v>2</v>
      </c>
      <c r="K879">
        <v>29502</v>
      </c>
      <c r="L879">
        <v>1</v>
      </c>
      <c r="M879" t="s">
        <v>630</v>
      </c>
      <c r="N879" t="s">
        <v>231</v>
      </c>
      <c r="O879" t="s">
        <v>634</v>
      </c>
      <c r="P879">
        <v>97</v>
      </c>
      <c r="Q879" t="s">
        <v>634</v>
      </c>
      <c r="R879">
        <f>SUMIFS(Table2[number],Table2[Event],"Goal",Table2[H/U],"HOME",Table2[GameID],Table2[[#This Row],[GameID]],Table2[GameTime],"&lt;="&amp;Table2[[#This Row],[GameTime]])</f>
        <v>7</v>
      </c>
      <c r="S879">
        <f>SUMIFS(Table2[number],Table2[Event],"Goal",Table2[H/U],"AWAY",Table2[GameID],Table2[[#This Row],[GameID]],Table2[GameTime],"&lt;="&amp;Table2[[#This Row],[GameTime]])</f>
        <v>2</v>
      </c>
      <c r="T879" t="str">
        <f>IF(Table2[[#This Row],[Event]]="Goal",Table2[[#This Row],[Hscore]]&amp;"-"&amp;Table2[[#This Row],[Uscore]],"")</f>
        <v>7-2</v>
      </c>
      <c r="U879">
        <v>1936</v>
      </c>
      <c r="V879" s="1">
        <f>Table2[[#This Row],[GameTime]]-(Table2[[#This Row],[period]]-1)*1200</f>
        <v>736</v>
      </c>
      <c r="W879" s="1">
        <f>ROUNDDOWN(Table2[[#This Row],[Time]]/60,0)</f>
        <v>12</v>
      </c>
      <c r="X879" s="1">
        <f>ROUNDDOWN((Table2[[#This Row],[Time]]/60-Table2[[#This Row],[Time2]])*60,0)</f>
        <v>16</v>
      </c>
      <c r="Y879" s="1">
        <f>IF(Table2[[#This Row],[Time2]]&lt;10,0&amp;Table2[[#This Row],[Time2]],Table2[[#This Row],[Time2]])</f>
        <v>12</v>
      </c>
      <c r="Z879" s="1">
        <f>IF(Table2[[#This Row],[Time3]]&lt;10,0&amp;Table2[[#This Row],[Time3]],Table2[[#This Row],[Time3]])</f>
        <v>16</v>
      </c>
      <c r="AA879" s="2" t="str">
        <f>Table2[[#This Row],[Time4]]&amp;":"&amp;Table2[[#This Row],[Time5]]</f>
        <v>12:16</v>
      </c>
      <c r="AB879" s="1" t="str" cm="1">
        <f t="array" ref="AB879">IFERROR(IF(Table2[[#This Row],[code]]="","",_xlfn.IFS(AND(Table2[[#This Row],[code]]&lt;400,Table2[[#This Row],[code]]&lt;&gt;""),2,Table2[[#This Row],[code]]&gt;500,4)),"")</f>
        <v/>
      </c>
      <c r="AC879" s="1" t="str">
        <f>IF(Table2[[#This Row],[Event]]="Penalty",Table2[[#This Row],[number]],IF(Table2[[#This Row],[Event]]="Time-Out",401,""))</f>
        <v/>
      </c>
      <c r="AD879" s="1">
        <f>ROW(A878)</f>
        <v>878</v>
      </c>
      <c r="AE879" s="1">
        <f>COUNTIFS(Table2[GameID],Table2[[#This Row],[GameID]],Table2[Column1],"&lt;="&amp;Table2[[#This Row],[Column1]])-1</f>
        <v>11</v>
      </c>
    </row>
    <row r="880" spans="1:31" x14ac:dyDescent="0.45">
      <c r="A880" t="s">
        <v>303</v>
      </c>
      <c r="B880" t="str">
        <f>_xlfn.TEXTBEFORE(Table2[[#This Row],[Kamp]]," - ")</f>
        <v>Sunds Seahawks</v>
      </c>
      <c r="C880" t="str">
        <f>_xlfn.TEXTAFTER(Table2[[#This Row],[Kamp]],"- ")</f>
        <v>BFC Vendsyssel</v>
      </c>
      <c r="D880">
        <v>44857</v>
      </c>
      <c r="E880">
        <v>35970</v>
      </c>
      <c r="F880">
        <v>20222023</v>
      </c>
      <c r="G880" t="s">
        <v>17</v>
      </c>
      <c r="H880" t="s">
        <v>668</v>
      </c>
      <c r="I880" t="s">
        <v>678</v>
      </c>
      <c r="J880">
        <v>2</v>
      </c>
      <c r="K880">
        <v>29502</v>
      </c>
      <c r="L880">
        <v>1</v>
      </c>
      <c r="M880" t="s">
        <v>630</v>
      </c>
      <c r="N880" t="s">
        <v>219</v>
      </c>
      <c r="O880" t="s">
        <v>215</v>
      </c>
      <c r="P880">
        <v>23</v>
      </c>
      <c r="Q880">
        <v>9</v>
      </c>
      <c r="R880">
        <f>SUMIFS(Table2[number],Table2[Event],"Goal",Table2[H/U],"HOME",Table2[GameID],Table2[[#This Row],[GameID]],Table2[GameTime],"&lt;="&amp;Table2[[#This Row],[GameTime]])</f>
        <v>8</v>
      </c>
      <c r="S880">
        <f>SUMIFS(Table2[number],Table2[Event],"Goal",Table2[H/U],"AWAY",Table2[GameID],Table2[[#This Row],[GameID]],Table2[GameTime],"&lt;="&amp;Table2[[#This Row],[GameTime]])</f>
        <v>2</v>
      </c>
      <c r="T880" t="str">
        <f>IF(Table2[[#This Row],[Event]]="Goal",Table2[[#This Row],[Hscore]]&amp;"-"&amp;Table2[[#This Row],[Uscore]],"")</f>
        <v>8-2</v>
      </c>
      <c r="U880">
        <v>1964</v>
      </c>
      <c r="V880" s="1">
        <f>Table2[[#This Row],[GameTime]]-(Table2[[#This Row],[period]]-1)*1200</f>
        <v>764</v>
      </c>
      <c r="W880" s="1">
        <f>ROUNDDOWN(Table2[[#This Row],[Time]]/60,0)</f>
        <v>12</v>
      </c>
      <c r="X880" s="1">
        <f>ROUNDDOWN((Table2[[#This Row],[Time]]/60-Table2[[#This Row],[Time2]])*60,0)</f>
        <v>44</v>
      </c>
      <c r="Y880" s="1">
        <f>IF(Table2[[#This Row],[Time2]]&lt;10,0&amp;Table2[[#This Row],[Time2]],Table2[[#This Row],[Time2]])</f>
        <v>12</v>
      </c>
      <c r="Z880" s="1">
        <f>IF(Table2[[#This Row],[Time3]]&lt;10,0&amp;Table2[[#This Row],[Time3]],Table2[[#This Row],[Time3]])</f>
        <v>44</v>
      </c>
      <c r="AA880" s="2" t="str">
        <f>Table2[[#This Row],[Time4]]&amp;":"&amp;Table2[[#This Row],[Time5]]</f>
        <v>12:44</v>
      </c>
      <c r="AB880" s="1" t="str" cm="1">
        <f t="array" ref="AB880">IFERROR(IF(Table2[[#This Row],[code]]="","",_xlfn.IFS(AND(Table2[[#This Row],[code]]&lt;400,Table2[[#This Row],[code]]&lt;&gt;""),2,Table2[[#This Row],[code]]&gt;500,4)),"")</f>
        <v/>
      </c>
      <c r="AC880" s="1" t="str">
        <f>IF(Table2[[#This Row],[Event]]="Penalty",Table2[[#This Row],[number]],IF(Table2[[#This Row],[Event]]="Time-Out",401,""))</f>
        <v/>
      </c>
      <c r="AD880" s="1">
        <f>ROW(A879)</f>
        <v>879</v>
      </c>
      <c r="AE880" s="1">
        <f>COUNTIFS(Table2[GameID],Table2[[#This Row],[GameID]],Table2[Column1],"&lt;="&amp;Table2[[#This Row],[Column1]])-1</f>
        <v>12</v>
      </c>
    </row>
    <row r="881" spans="1:31" x14ac:dyDescent="0.45">
      <c r="A881" t="s">
        <v>303</v>
      </c>
      <c r="B881" t="str">
        <f>_xlfn.TEXTBEFORE(Table2[[#This Row],[Kamp]]," - ")</f>
        <v>Sunds Seahawks</v>
      </c>
      <c r="C881" t="str">
        <f>_xlfn.TEXTAFTER(Table2[[#This Row],[Kamp]],"- ")</f>
        <v>BFC Vendsyssel</v>
      </c>
      <c r="D881">
        <v>44857</v>
      </c>
      <c r="E881">
        <v>35970</v>
      </c>
      <c r="F881">
        <v>20222023</v>
      </c>
      <c r="G881" t="s">
        <v>17</v>
      </c>
      <c r="H881" t="s">
        <v>668</v>
      </c>
      <c r="I881" t="s">
        <v>678</v>
      </c>
      <c r="J881">
        <v>2</v>
      </c>
      <c r="K881">
        <v>29502</v>
      </c>
      <c r="L881">
        <v>1</v>
      </c>
      <c r="M881" t="s">
        <v>630</v>
      </c>
      <c r="N881" t="s">
        <v>228</v>
      </c>
      <c r="O881" t="s">
        <v>213</v>
      </c>
      <c r="P881">
        <v>77</v>
      </c>
      <c r="Q881">
        <v>5</v>
      </c>
      <c r="R881">
        <f>SUMIFS(Table2[number],Table2[Event],"Goal",Table2[H/U],"HOME",Table2[GameID],Table2[[#This Row],[GameID]],Table2[GameTime],"&lt;="&amp;Table2[[#This Row],[GameTime]])</f>
        <v>9</v>
      </c>
      <c r="S881">
        <f>SUMIFS(Table2[number],Table2[Event],"Goal",Table2[H/U],"AWAY",Table2[GameID],Table2[[#This Row],[GameID]],Table2[GameTime],"&lt;="&amp;Table2[[#This Row],[GameTime]])</f>
        <v>2</v>
      </c>
      <c r="T881" t="str">
        <f>IF(Table2[[#This Row],[Event]]="Goal",Table2[[#This Row],[Hscore]]&amp;"-"&amp;Table2[[#This Row],[Uscore]],"")</f>
        <v>9-2</v>
      </c>
      <c r="U881">
        <v>2237</v>
      </c>
      <c r="V881" s="1">
        <f>Table2[[#This Row],[GameTime]]-(Table2[[#This Row],[period]]-1)*1200</f>
        <v>1037</v>
      </c>
      <c r="W881" s="1">
        <f>ROUNDDOWN(Table2[[#This Row],[Time]]/60,0)</f>
        <v>17</v>
      </c>
      <c r="X881" s="1">
        <f>ROUNDDOWN((Table2[[#This Row],[Time]]/60-Table2[[#This Row],[Time2]])*60,0)</f>
        <v>17</v>
      </c>
      <c r="Y881" s="1">
        <f>IF(Table2[[#This Row],[Time2]]&lt;10,0&amp;Table2[[#This Row],[Time2]],Table2[[#This Row],[Time2]])</f>
        <v>17</v>
      </c>
      <c r="Z881" s="1">
        <f>IF(Table2[[#This Row],[Time3]]&lt;10,0&amp;Table2[[#This Row],[Time3]],Table2[[#This Row],[Time3]])</f>
        <v>17</v>
      </c>
      <c r="AA881" s="2" t="str">
        <f>Table2[[#This Row],[Time4]]&amp;":"&amp;Table2[[#This Row],[Time5]]</f>
        <v>17:17</v>
      </c>
      <c r="AB881" s="1" t="str" cm="1">
        <f t="array" ref="AB881">IFERROR(IF(Table2[[#This Row],[code]]="","",_xlfn.IFS(AND(Table2[[#This Row],[code]]&lt;400,Table2[[#This Row],[code]]&lt;&gt;""),2,Table2[[#This Row],[code]]&gt;500,4)),"")</f>
        <v/>
      </c>
      <c r="AC881" s="1" t="str">
        <f>IF(Table2[[#This Row],[Event]]="Penalty",Table2[[#This Row],[number]],IF(Table2[[#This Row],[Event]]="Time-Out",401,""))</f>
        <v/>
      </c>
      <c r="AD881" s="1">
        <f>ROW(A880)</f>
        <v>880</v>
      </c>
      <c r="AE881" s="1">
        <f>COUNTIFS(Table2[GameID],Table2[[#This Row],[GameID]],Table2[Column1],"&lt;="&amp;Table2[[#This Row],[Column1]])-1</f>
        <v>13</v>
      </c>
    </row>
    <row r="882" spans="1:31" x14ac:dyDescent="0.45">
      <c r="A882" t="s">
        <v>303</v>
      </c>
      <c r="B882" t="str">
        <f>_xlfn.TEXTBEFORE(Table2[[#This Row],[Kamp]]," - ")</f>
        <v>Sunds Seahawks</v>
      </c>
      <c r="C882" t="str">
        <f>_xlfn.TEXTAFTER(Table2[[#This Row],[Kamp]],"- ")</f>
        <v>BFC Vendsyssel</v>
      </c>
      <c r="D882">
        <v>44857</v>
      </c>
      <c r="E882">
        <v>35970</v>
      </c>
      <c r="F882">
        <v>20222023</v>
      </c>
      <c r="G882" t="s">
        <v>17</v>
      </c>
      <c r="H882" t="s">
        <v>668</v>
      </c>
      <c r="I882" t="s">
        <v>678</v>
      </c>
      <c r="J882">
        <v>2</v>
      </c>
      <c r="K882">
        <v>29502</v>
      </c>
      <c r="L882">
        <v>1</v>
      </c>
      <c r="M882" t="s">
        <v>630</v>
      </c>
      <c r="N882" t="s">
        <v>226</v>
      </c>
      <c r="O882" t="s">
        <v>216</v>
      </c>
      <c r="P882">
        <v>70</v>
      </c>
      <c r="Q882">
        <v>14</v>
      </c>
      <c r="R882">
        <f>SUMIFS(Table2[number],Table2[Event],"Goal",Table2[H/U],"HOME",Table2[GameID],Table2[[#This Row],[GameID]],Table2[GameTime],"&lt;="&amp;Table2[[#This Row],[GameTime]])</f>
        <v>10</v>
      </c>
      <c r="S882">
        <f>SUMIFS(Table2[number],Table2[Event],"Goal",Table2[H/U],"AWAY",Table2[GameID],Table2[[#This Row],[GameID]],Table2[GameTime],"&lt;="&amp;Table2[[#This Row],[GameTime]])</f>
        <v>2</v>
      </c>
      <c r="T882" t="str">
        <f>IF(Table2[[#This Row],[Event]]="Goal",Table2[[#This Row],[Hscore]]&amp;"-"&amp;Table2[[#This Row],[Uscore]],"")</f>
        <v>10-2</v>
      </c>
      <c r="U882">
        <v>2351</v>
      </c>
      <c r="V882" s="1">
        <f>Table2[[#This Row],[GameTime]]-(Table2[[#This Row],[period]]-1)*1200</f>
        <v>1151</v>
      </c>
      <c r="W882" s="1">
        <f>ROUNDDOWN(Table2[[#This Row],[Time]]/60,0)</f>
        <v>19</v>
      </c>
      <c r="X882" s="1">
        <f>ROUNDDOWN((Table2[[#This Row],[Time]]/60-Table2[[#This Row],[Time2]])*60,0)</f>
        <v>11</v>
      </c>
      <c r="Y882" s="1">
        <f>IF(Table2[[#This Row],[Time2]]&lt;10,0&amp;Table2[[#This Row],[Time2]],Table2[[#This Row],[Time2]])</f>
        <v>19</v>
      </c>
      <c r="Z882" s="1">
        <f>IF(Table2[[#This Row],[Time3]]&lt;10,0&amp;Table2[[#This Row],[Time3]],Table2[[#This Row],[Time3]])</f>
        <v>11</v>
      </c>
      <c r="AA882" s="2" t="str">
        <f>Table2[[#This Row],[Time4]]&amp;":"&amp;Table2[[#This Row],[Time5]]</f>
        <v>19:11</v>
      </c>
      <c r="AB882" s="1" t="str" cm="1">
        <f t="array" ref="AB882">IFERROR(IF(Table2[[#This Row],[code]]="","",_xlfn.IFS(AND(Table2[[#This Row],[code]]&lt;400,Table2[[#This Row],[code]]&lt;&gt;""),2,Table2[[#This Row],[code]]&gt;500,4)),"")</f>
        <v/>
      </c>
      <c r="AC882" s="1" t="str">
        <f>IF(Table2[[#This Row],[Event]]="Penalty",Table2[[#This Row],[number]],IF(Table2[[#This Row],[Event]]="Time-Out",401,""))</f>
        <v/>
      </c>
      <c r="AD882" s="1">
        <f>ROW(A881)</f>
        <v>881</v>
      </c>
      <c r="AE882" s="1">
        <f>COUNTIFS(Table2[GameID],Table2[[#This Row],[GameID]],Table2[Column1],"&lt;="&amp;Table2[[#This Row],[Column1]])-1</f>
        <v>14</v>
      </c>
    </row>
    <row r="883" spans="1:31" x14ac:dyDescent="0.45">
      <c r="A883" t="s">
        <v>303</v>
      </c>
      <c r="B883" t="str">
        <f>_xlfn.TEXTBEFORE(Table2[[#This Row],[Kamp]]," - ")</f>
        <v>Sunds Seahawks</v>
      </c>
      <c r="C883" t="str">
        <f>_xlfn.TEXTAFTER(Table2[[#This Row],[Kamp]],"- ")</f>
        <v>BFC Vendsyssel</v>
      </c>
      <c r="D883">
        <v>44857</v>
      </c>
      <c r="E883">
        <v>35970</v>
      </c>
      <c r="F883">
        <v>20222023</v>
      </c>
      <c r="G883" t="s">
        <v>17</v>
      </c>
      <c r="H883" t="s">
        <v>668</v>
      </c>
      <c r="I883" t="s">
        <v>678</v>
      </c>
      <c r="J883">
        <v>3</v>
      </c>
      <c r="K883">
        <v>29502</v>
      </c>
      <c r="L883">
        <v>208</v>
      </c>
      <c r="M883" t="s">
        <v>631</v>
      </c>
      <c r="N883" t="s">
        <v>220</v>
      </c>
      <c r="O883" t="s">
        <v>634</v>
      </c>
      <c r="P883">
        <v>24</v>
      </c>
      <c r="Q883" t="s">
        <v>634</v>
      </c>
      <c r="R883">
        <f>SUMIFS(Table2[number],Table2[Event],"Goal",Table2[H/U],"HOME",Table2[GameID],Table2[[#This Row],[GameID]],Table2[GameTime],"&lt;="&amp;Table2[[#This Row],[GameTime]])</f>
        <v>10</v>
      </c>
      <c r="S883">
        <f>SUMIFS(Table2[number],Table2[Event],"Goal",Table2[H/U],"AWAY",Table2[GameID],Table2[[#This Row],[GameID]],Table2[GameTime],"&lt;="&amp;Table2[[#This Row],[GameTime]])</f>
        <v>2</v>
      </c>
      <c r="T883" t="str">
        <f>IF(Table2[[#This Row],[Event]]="Goal",Table2[[#This Row],[Hscore]]&amp;"-"&amp;Table2[[#This Row],[Uscore]],"")</f>
        <v/>
      </c>
      <c r="U883">
        <v>2515</v>
      </c>
      <c r="V883" s="1">
        <f>Table2[[#This Row],[GameTime]]-(Table2[[#This Row],[period]]-1)*1200</f>
        <v>115</v>
      </c>
      <c r="W883" s="1">
        <f>ROUNDDOWN(Table2[[#This Row],[Time]]/60,0)</f>
        <v>1</v>
      </c>
      <c r="X883" s="1">
        <f>ROUNDDOWN((Table2[[#This Row],[Time]]/60-Table2[[#This Row],[Time2]])*60,0)</f>
        <v>55</v>
      </c>
      <c r="Y883" s="1" t="str">
        <f>IF(Table2[[#This Row],[Time2]]&lt;10,0&amp;Table2[[#This Row],[Time2]],Table2[[#This Row],[Time2]])</f>
        <v>01</v>
      </c>
      <c r="Z883" s="1">
        <f>IF(Table2[[#This Row],[Time3]]&lt;10,0&amp;Table2[[#This Row],[Time3]],Table2[[#This Row],[Time3]])</f>
        <v>55</v>
      </c>
      <c r="AA883" s="2" t="str">
        <f>Table2[[#This Row],[Time4]]&amp;":"&amp;Table2[[#This Row],[Time5]]</f>
        <v>01:55</v>
      </c>
      <c r="AB883" s="1" cm="1">
        <f t="array" ref="AB883">IFERROR(IF(Table2[[#This Row],[code]]="","",_xlfn.IFS(AND(Table2[[#This Row],[code]]&lt;400,Table2[[#This Row],[code]]&lt;&gt;""),2,Table2[[#This Row],[code]]&gt;500,4)),"")</f>
        <v>2</v>
      </c>
      <c r="AC883" s="1">
        <f>IF(Table2[[#This Row],[Event]]="Penalty",Table2[[#This Row],[number]],IF(Table2[[#This Row],[Event]]="Time-Out",401,""))</f>
        <v>208</v>
      </c>
      <c r="AD883" s="1">
        <f>ROW(A882)</f>
        <v>882</v>
      </c>
      <c r="AE883" s="1">
        <f>COUNTIFS(Table2[GameID],Table2[[#This Row],[GameID]],Table2[Column1],"&lt;="&amp;Table2[[#This Row],[Column1]])-1</f>
        <v>15</v>
      </c>
    </row>
    <row r="884" spans="1:31" x14ac:dyDescent="0.45">
      <c r="A884" t="s">
        <v>303</v>
      </c>
      <c r="B884" t="str">
        <f>_xlfn.TEXTBEFORE(Table2[[#This Row],[Kamp]]," - ")</f>
        <v>Sunds Seahawks</v>
      </c>
      <c r="C884" t="str">
        <f>_xlfn.TEXTAFTER(Table2[[#This Row],[Kamp]],"- ")</f>
        <v>BFC Vendsyssel</v>
      </c>
      <c r="D884">
        <v>44857</v>
      </c>
      <c r="E884">
        <v>35970</v>
      </c>
      <c r="F884">
        <v>20222023</v>
      </c>
      <c r="G884" t="s">
        <v>17</v>
      </c>
      <c r="H884" t="s">
        <v>668</v>
      </c>
      <c r="I884" t="s">
        <v>678</v>
      </c>
      <c r="J884">
        <v>3</v>
      </c>
      <c r="K884">
        <v>29502</v>
      </c>
      <c r="L884">
        <v>504</v>
      </c>
      <c r="M884" t="s">
        <v>631</v>
      </c>
      <c r="N884" t="s">
        <v>220</v>
      </c>
      <c r="O884" t="s">
        <v>634</v>
      </c>
      <c r="P884">
        <v>24</v>
      </c>
      <c r="Q884" t="s">
        <v>634</v>
      </c>
      <c r="R884">
        <f>SUMIFS(Table2[number],Table2[Event],"Goal",Table2[H/U],"HOME",Table2[GameID],Table2[[#This Row],[GameID]],Table2[GameTime],"&lt;="&amp;Table2[[#This Row],[GameTime]])</f>
        <v>10</v>
      </c>
      <c r="S884">
        <f>SUMIFS(Table2[number],Table2[Event],"Goal",Table2[H/U],"AWAY",Table2[GameID],Table2[[#This Row],[GameID]],Table2[GameTime],"&lt;="&amp;Table2[[#This Row],[GameTime]])</f>
        <v>2</v>
      </c>
      <c r="T884" t="str">
        <f>IF(Table2[[#This Row],[Event]]="Goal",Table2[[#This Row],[Hscore]]&amp;"-"&amp;Table2[[#This Row],[Uscore]],"")</f>
        <v/>
      </c>
      <c r="U884">
        <v>2645</v>
      </c>
      <c r="V884" s="1">
        <f>Table2[[#This Row],[GameTime]]-(Table2[[#This Row],[period]]-1)*1200</f>
        <v>245</v>
      </c>
      <c r="W884" s="1">
        <f>ROUNDDOWN(Table2[[#This Row],[Time]]/60,0)</f>
        <v>4</v>
      </c>
      <c r="X884" s="1">
        <f>ROUNDDOWN((Table2[[#This Row],[Time]]/60-Table2[[#This Row],[Time2]])*60,0)</f>
        <v>4</v>
      </c>
      <c r="Y884" s="1" t="str">
        <f>IF(Table2[[#This Row],[Time2]]&lt;10,0&amp;Table2[[#This Row],[Time2]],Table2[[#This Row],[Time2]])</f>
        <v>04</v>
      </c>
      <c r="Z884" s="1" t="str">
        <f>IF(Table2[[#This Row],[Time3]]&lt;10,0&amp;Table2[[#This Row],[Time3]],Table2[[#This Row],[Time3]])</f>
        <v>04</v>
      </c>
      <c r="AA884" s="2" t="str">
        <f>Table2[[#This Row],[Time4]]&amp;":"&amp;Table2[[#This Row],[Time5]]</f>
        <v>04:04</v>
      </c>
      <c r="AB884" s="1" cm="1">
        <f t="array" ref="AB884">IFERROR(IF(Table2[[#This Row],[code]]="","",_xlfn.IFS(AND(Table2[[#This Row],[code]]&lt;400,Table2[[#This Row],[code]]&lt;&gt;""),2,Table2[[#This Row],[code]]&gt;500,4)),"")</f>
        <v>4</v>
      </c>
      <c r="AC884" s="1">
        <f>IF(Table2[[#This Row],[Event]]="Penalty",Table2[[#This Row],[number]],IF(Table2[[#This Row],[Event]]="Time-Out",401,""))</f>
        <v>504</v>
      </c>
      <c r="AD884" s="1">
        <f>ROW(A883)</f>
        <v>883</v>
      </c>
      <c r="AE884" s="1">
        <f>COUNTIFS(Table2[GameID],Table2[[#This Row],[GameID]],Table2[Column1],"&lt;="&amp;Table2[[#This Row],[Column1]])-1</f>
        <v>16</v>
      </c>
    </row>
    <row r="885" spans="1:31" x14ac:dyDescent="0.45">
      <c r="A885" t="s">
        <v>303</v>
      </c>
      <c r="B885" t="str">
        <f>_xlfn.TEXTBEFORE(Table2[[#This Row],[Kamp]]," - ")</f>
        <v>Sunds Seahawks</v>
      </c>
      <c r="C885" t="str">
        <f>_xlfn.TEXTAFTER(Table2[[#This Row],[Kamp]],"- ")</f>
        <v>BFC Vendsyssel</v>
      </c>
      <c r="D885">
        <v>44857</v>
      </c>
      <c r="E885">
        <v>35970</v>
      </c>
      <c r="F885">
        <v>20222023</v>
      </c>
      <c r="G885" t="s">
        <v>17</v>
      </c>
      <c r="H885" t="s">
        <v>668</v>
      </c>
      <c r="I885" t="s">
        <v>678</v>
      </c>
      <c r="J885">
        <v>3</v>
      </c>
      <c r="K885">
        <v>29502</v>
      </c>
      <c r="L885">
        <v>1</v>
      </c>
      <c r="M885" t="s">
        <v>630</v>
      </c>
      <c r="N885" t="s">
        <v>215</v>
      </c>
      <c r="O885" t="s">
        <v>218</v>
      </c>
      <c r="P885">
        <v>9</v>
      </c>
      <c r="Q885">
        <v>17</v>
      </c>
      <c r="R885">
        <f>SUMIFS(Table2[number],Table2[Event],"Goal",Table2[H/U],"HOME",Table2[GameID],Table2[[#This Row],[GameID]],Table2[GameTime],"&lt;="&amp;Table2[[#This Row],[GameTime]])</f>
        <v>11</v>
      </c>
      <c r="S885">
        <f>SUMIFS(Table2[number],Table2[Event],"Goal",Table2[H/U],"AWAY",Table2[GameID],Table2[[#This Row],[GameID]],Table2[GameTime],"&lt;="&amp;Table2[[#This Row],[GameTime]])</f>
        <v>2</v>
      </c>
      <c r="T885" t="str">
        <f>IF(Table2[[#This Row],[Event]]="Goal",Table2[[#This Row],[Hscore]]&amp;"-"&amp;Table2[[#This Row],[Uscore]],"")</f>
        <v>11-2</v>
      </c>
      <c r="U885">
        <v>3208</v>
      </c>
      <c r="V885" s="1">
        <f>Table2[[#This Row],[GameTime]]-(Table2[[#This Row],[period]]-1)*1200</f>
        <v>808</v>
      </c>
      <c r="W885" s="1">
        <f>ROUNDDOWN(Table2[[#This Row],[Time]]/60,0)</f>
        <v>13</v>
      </c>
      <c r="X885" s="1">
        <f>ROUNDDOWN((Table2[[#This Row],[Time]]/60-Table2[[#This Row],[Time2]])*60,0)</f>
        <v>28</v>
      </c>
      <c r="Y885" s="1">
        <f>IF(Table2[[#This Row],[Time2]]&lt;10,0&amp;Table2[[#This Row],[Time2]],Table2[[#This Row],[Time2]])</f>
        <v>13</v>
      </c>
      <c r="Z885" s="1">
        <f>IF(Table2[[#This Row],[Time3]]&lt;10,0&amp;Table2[[#This Row],[Time3]],Table2[[#This Row],[Time3]])</f>
        <v>28</v>
      </c>
      <c r="AA885" s="2" t="str">
        <f>Table2[[#This Row],[Time4]]&amp;":"&amp;Table2[[#This Row],[Time5]]</f>
        <v>13:28</v>
      </c>
      <c r="AB885" s="1" t="str" cm="1">
        <f t="array" ref="AB885">IFERROR(IF(Table2[[#This Row],[code]]="","",_xlfn.IFS(AND(Table2[[#This Row],[code]]&lt;400,Table2[[#This Row],[code]]&lt;&gt;""),2,Table2[[#This Row],[code]]&gt;500,4)),"")</f>
        <v/>
      </c>
      <c r="AC885" s="1" t="str">
        <f>IF(Table2[[#This Row],[Event]]="Penalty",Table2[[#This Row],[number]],IF(Table2[[#This Row],[Event]]="Time-Out",401,""))</f>
        <v/>
      </c>
      <c r="AD885" s="1">
        <f>ROW(A884)</f>
        <v>884</v>
      </c>
      <c r="AE885" s="1">
        <f>COUNTIFS(Table2[GameID],Table2[[#This Row],[GameID]],Table2[Column1],"&lt;="&amp;Table2[[#This Row],[Column1]])-1</f>
        <v>17</v>
      </c>
    </row>
    <row r="886" spans="1:31" x14ac:dyDescent="0.45">
      <c r="A886" t="s">
        <v>303</v>
      </c>
      <c r="B886" t="str">
        <f>_xlfn.TEXTBEFORE(Table2[[#This Row],[Kamp]]," - ")</f>
        <v>Sunds Seahawks</v>
      </c>
      <c r="C886" t="str">
        <f>_xlfn.TEXTAFTER(Table2[[#This Row],[Kamp]],"- ")</f>
        <v>BFC Vendsyssel</v>
      </c>
      <c r="D886">
        <v>44857</v>
      </c>
      <c r="E886">
        <v>35970</v>
      </c>
      <c r="F886">
        <v>20222023</v>
      </c>
      <c r="G886" t="s">
        <v>17</v>
      </c>
      <c r="H886" t="s">
        <v>668</v>
      </c>
      <c r="I886" t="s">
        <v>678</v>
      </c>
      <c r="J886">
        <v>3</v>
      </c>
      <c r="K886">
        <v>29502</v>
      </c>
      <c r="L886">
        <v>1</v>
      </c>
      <c r="M886" t="s">
        <v>630</v>
      </c>
      <c r="N886" t="s">
        <v>228</v>
      </c>
      <c r="O886" t="s">
        <v>221</v>
      </c>
      <c r="P886">
        <v>77</v>
      </c>
      <c r="Q886">
        <v>25</v>
      </c>
      <c r="R886">
        <f>SUMIFS(Table2[number],Table2[Event],"Goal",Table2[H/U],"HOME",Table2[GameID],Table2[[#This Row],[GameID]],Table2[GameTime],"&lt;="&amp;Table2[[#This Row],[GameTime]])</f>
        <v>12</v>
      </c>
      <c r="S886">
        <f>SUMIFS(Table2[number],Table2[Event],"Goal",Table2[H/U],"AWAY",Table2[GameID],Table2[[#This Row],[GameID]],Table2[GameTime],"&lt;="&amp;Table2[[#This Row],[GameTime]])</f>
        <v>2</v>
      </c>
      <c r="T886" t="str">
        <f>IF(Table2[[#This Row],[Event]]="Goal",Table2[[#This Row],[Hscore]]&amp;"-"&amp;Table2[[#This Row],[Uscore]],"")</f>
        <v>12-2</v>
      </c>
      <c r="U886">
        <v>3269</v>
      </c>
      <c r="V886" s="1">
        <f>Table2[[#This Row],[GameTime]]-(Table2[[#This Row],[period]]-1)*1200</f>
        <v>869</v>
      </c>
      <c r="W886" s="1">
        <f>ROUNDDOWN(Table2[[#This Row],[Time]]/60,0)</f>
        <v>14</v>
      </c>
      <c r="X886" s="1">
        <f>ROUNDDOWN((Table2[[#This Row],[Time]]/60-Table2[[#This Row],[Time2]])*60,0)</f>
        <v>29</v>
      </c>
      <c r="Y886" s="1">
        <f>IF(Table2[[#This Row],[Time2]]&lt;10,0&amp;Table2[[#This Row],[Time2]],Table2[[#This Row],[Time2]])</f>
        <v>14</v>
      </c>
      <c r="Z886" s="1">
        <f>IF(Table2[[#This Row],[Time3]]&lt;10,0&amp;Table2[[#This Row],[Time3]],Table2[[#This Row],[Time3]])</f>
        <v>29</v>
      </c>
      <c r="AA886" s="2" t="str">
        <f>Table2[[#This Row],[Time4]]&amp;":"&amp;Table2[[#This Row],[Time5]]</f>
        <v>14:29</v>
      </c>
      <c r="AB886" s="1" t="str" cm="1">
        <f t="array" ref="AB886">IFERROR(IF(Table2[[#This Row],[code]]="","",_xlfn.IFS(AND(Table2[[#This Row],[code]]&lt;400,Table2[[#This Row],[code]]&lt;&gt;""),2,Table2[[#This Row],[code]]&gt;500,4)),"")</f>
        <v/>
      </c>
      <c r="AC886" s="1" t="str">
        <f>IF(Table2[[#This Row],[Event]]="Penalty",Table2[[#This Row],[number]],IF(Table2[[#This Row],[Event]]="Time-Out",401,""))</f>
        <v/>
      </c>
      <c r="AD886" s="1">
        <f>ROW(A885)</f>
        <v>885</v>
      </c>
      <c r="AE886" s="1">
        <f>COUNTIFS(Table2[GameID],Table2[[#This Row],[GameID]],Table2[Column1],"&lt;="&amp;Table2[[#This Row],[Column1]])-1</f>
        <v>18</v>
      </c>
    </row>
    <row r="887" spans="1:31" x14ac:dyDescent="0.45">
      <c r="A887" t="s">
        <v>303</v>
      </c>
      <c r="B887" t="str">
        <f>_xlfn.TEXTBEFORE(Table2[[#This Row],[Kamp]]," - ")</f>
        <v>Sunds Seahawks</v>
      </c>
      <c r="C887" t="str">
        <f>_xlfn.TEXTAFTER(Table2[[#This Row],[Kamp]],"- ")</f>
        <v>BFC Vendsyssel</v>
      </c>
      <c r="D887">
        <v>44857</v>
      </c>
      <c r="E887">
        <v>35970</v>
      </c>
      <c r="F887">
        <v>20222023</v>
      </c>
      <c r="G887" t="s">
        <v>17</v>
      </c>
      <c r="H887" t="s">
        <v>668</v>
      </c>
      <c r="I887" t="s">
        <v>678</v>
      </c>
      <c r="J887">
        <v>3</v>
      </c>
      <c r="K887">
        <v>29502</v>
      </c>
      <c r="L887">
        <v>1</v>
      </c>
      <c r="M887" t="s">
        <v>630</v>
      </c>
      <c r="N887" t="s">
        <v>215</v>
      </c>
      <c r="O887" t="s">
        <v>214</v>
      </c>
      <c r="P887">
        <v>9</v>
      </c>
      <c r="Q887">
        <v>7</v>
      </c>
      <c r="R887">
        <f>SUMIFS(Table2[number],Table2[Event],"Goal",Table2[H/U],"HOME",Table2[GameID],Table2[[#This Row],[GameID]],Table2[GameTime],"&lt;="&amp;Table2[[#This Row],[GameTime]])</f>
        <v>13</v>
      </c>
      <c r="S887">
        <f>SUMIFS(Table2[number],Table2[Event],"Goal",Table2[H/U],"AWAY",Table2[GameID],Table2[[#This Row],[GameID]],Table2[GameTime],"&lt;="&amp;Table2[[#This Row],[GameTime]])</f>
        <v>2</v>
      </c>
      <c r="T887" t="str">
        <f>IF(Table2[[#This Row],[Event]]="Goal",Table2[[#This Row],[Hscore]]&amp;"-"&amp;Table2[[#This Row],[Uscore]],"")</f>
        <v>13-2</v>
      </c>
      <c r="U887">
        <v>3396</v>
      </c>
      <c r="V887" s="1">
        <f>Table2[[#This Row],[GameTime]]-(Table2[[#This Row],[period]]-1)*1200</f>
        <v>996</v>
      </c>
      <c r="W887" s="1">
        <f>ROUNDDOWN(Table2[[#This Row],[Time]]/60,0)</f>
        <v>16</v>
      </c>
      <c r="X887" s="1">
        <f>ROUNDDOWN((Table2[[#This Row],[Time]]/60-Table2[[#This Row],[Time2]])*60,0)</f>
        <v>36</v>
      </c>
      <c r="Y887" s="1">
        <f>IF(Table2[[#This Row],[Time2]]&lt;10,0&amp;Table2[[#This Row],[Time2]],Table2[[#This Row],[Time2]])</f>
        <v>16</v>
      </c>
      <c r="Z887" s="1">
        <f>IF(Table2[[#This Row],[Time3]]&lt;10,0&amp;Table2[[#This Row],[Time3]],Table2[[#This Row],[Time3]])</f>
        <v>36</v>
      </c>
      <c r="AA887" s="2" t="str">
        <f>Table2[[#This Row],[Time4]]&amp;":"&amp;Table2[[#This Row],[Time5]]</f>
        <v>16:36</v>
      </c>
      <c r="AB887" s="1" t="str" cm="1">
        <f t="array" ref="AB887">IFERROR(IF(Table2[[#This Row],[code]]="","",_xlfn.IFS(AND(Table2[[#This Row],[code]]&lt;400,Table2[[#This Row],[code]]&lt;&gt;""),2,Table2[[#This Row],[code]]&gt;500,4)),"")</f>
        <v/>
      </c>
      <c r="AC887" s="1" t="str">
        <f>IF(Table2[[#This Row],[Event]]="Penalty",Table2[[#This Row],[number]],IF(Table2[[#This Row],[Event]]="Time-Out",401,""))</f>
        <v/>
      </c>
      <c r="AD887" s="1">
        <f>ROW(A886)</f>
        <v>886</v>
      </c>
      <c r="AE887" s="1">
        <f>COUNTIFS(Table2[GameID],Table2[[#This Row],[GameID]],Table2[Column1],"&lt;="&amp;Table2[[#This Row],[Column1]])-1</f>
        <v>19</v>
      </c>
    </row>
    <row r="888" spans="1:31" x14ac:dyDescent="0.45">
      <c r="A888" t="s">
        <v>303</v>
      </c>
      <c r="B888" t="str">
        <f>_xlfn.TEXTBEFORE(Table2[[#This Row],[Kamp]]," - ")</f>
        <v>Sunds Seahawks</v>
      </c>
      <c r="C888" t="str">
        <f>_xlfn.TEXTAFTER(Table2[[#This Row],[Kamp]],"- ")</f>
        <v>BFC Vendsyssel</v>
      </c>
      <c r="D888">
        <v>44857</v>
      </c>
      <c r="E888">
        <v>35970</v>
      </c>
      <c r="F888">
        <v>20222023</v>
      </c>
      <c r="G888" t="s">
        <v>17</v>
      </c>
      <c r="H888" t="s">
        <v>668</v>
      </c>
      <c r="I888" t="s">
        <v>678</v>
      </c>
      <c r="J888">
        <v>3</v>
      </c>
      <c r="K888">
        <v>29502</v>
      </c>
      <c r="L888">
        <v>1</v>
      </c>
      <c r="M888" t="s">
        <v>630</v>
      </c>
      <c r="N888" t="s">
        <v>230</v>
      </c>
      <c r="O888" t="s">
        <v>220</v>
      </c>
      <c r="P888">
        <v>93</v>
      </c>
      <c r="Q888">
        <v>24</v>
      </c>
      <c r="R888">
        <f>SUMIFS(Table2[number],Table2[Event],"Goal",Table2[H/U],"HOME",Table2[GameID],Table2[[#This Row],[GameID]],Table2[GameTime],"&lt;="&amp;Table2[[#This Row],[GameTime]])</f>
        <v>14</v>
      </c>
      <c r="S888">
        <f>SUMIFS(Table2[number],Table2[Event],"Goal",Table2[H/U],"AWAY",Table2[GameID],Table2[[#This Row],[GameID]],Table2[GameTime],"&lt;="&amp;Table2[[#This Row],[GameTime]])</f>
        <v>2</v>
      </c>
      <c r="T888" t="str">
        <f>IF(Table2[[#This Row],[Event]]="Goal",Table2[[#This Row],[Hscore]]&amp;"-"&amp;Table2[[#This Row],[Uscore]],"")</f>
        <v>14-2</v>
      </c>
      <c r="U888">
        <v>3488</v>
      </c>
      <c r="V888" s="1">
        <f>Table2[[#This Row],[GameTime]]-(Table2[[#This Row],[period]]-1)*1200</f>
        <v>1088</v>
      </c>
      <c r="W888" s="1">
        <f>ROUNDDOWN(Table2[[#This Row],[Time]]/60,0)</f>
        <v>18</v>
      </c>
      <c r="X888" s="1">
        <f>ROUNDDOWN((Table2[[#This Row],[Time]]/60-Table2[[#This Row],[Time2]])*60,0)</f>
        <v>7</v>
      </c>
      <c r="Y888" s="1">
        <f>IF(Table2[[#This Row],[Time2]]&lt;10,0&amp;Table2[[#This Row],[Time2]],Table2[[#This Row],[Time2]])</f>
        <v>18</v>
      </c>
      <c r="Z888" s="1" t="str">
        <f>IF(Table2[[#This Row],[Time3]]&lt;10,0&amp;Table2[[#This Row],[Time3]],Table2[[#This Row],[Time3]])</f>
        <v>07</v>
      </c>
      <c r="AA888" s="2" t="str">
        <f>Table2[[#This Row],[Time4]]&amp;":"&amp;Table2[[#This Row],[Time5]]</f>
        <v>18:07</v>
      </c>
      <c r="AB888" s="1" t="str" cm="1">
        <f t="array" ref="AB888">IFERROR(IF(Table2[[#This Row],[code]]="","",_xlfn.IFS(AND(Table2[[#This Row],[code]]&lt;400,Table2[[#This Row],[code]]&lt;&gt;""),2,Table2[[#This Row],[code]]&gt;500,4)),"")</f>
        <v/>
      </c>
      <c r="AC888" s="1" t="str">
        <f>IF(Table2[[#This Row],[Event]]="Penalty",Table2[[#This Row],[number]],IF(Table2[[#This Row],[Event]]="Time-Out",401,""))</f>
        <v/>
      </c>
      <c r="AD888" s="1">
        <f>ROW(A887)</f>
        <v>887</v>
      </c>
      <c r="AE888" s="1">
        <f>COUNTIFS(Table2[GameID],Table2[[#This Row],[GameID]],Table2[Column1],"&lt;="&amp;Table2[[#This Row],[Column1]])-1</f>
        <v>20</v>
      </c>
    </row>
    <row r="889" spans="1:31" x14ac:dyDescent="0.45">
      <c r="A889" t="s">
        <v>303</v>
      </c>
      <c r="B889" t="str">
        <f>_xlfn.TEXTBEFORE(Table2[[#This Row],[Kamp]]," - ")</f>
        <v>Sunds Seahawks</v>
      </c>
      <c r="C889" t="str">
        <f>_xlfn.TEXTAFTER(Table2[[#This Row],[Kamp]],"- ")</f>
        <v>BFC Vendsyssel</v>
      </c>
      <c r="D889">
        <v>44857</v>
      </c>
      <c r="E889">
        <v>35970</v>
      </c>
      <c r="F889">
        <v>20222023</v>
      </c>
      <c r="G889" t="s">
        <v>17</v>
      </c>
      <c r="H889" t="s">
        <v>668</v>
      </c>
      <c r="I889" t="s">
        <v>678</v>
      </c>
      <c r="J889">
        <v>3</v>
      </c>
      <c r="K889">
        <v>29502</v>
      </c>
      <c r="L889">
        <v>1</v>
      </c>
      <c r="M889" t="s">
        <v>630</v>
      </c>
      <c r="N889" t="s">
        <v>221</v>
      </c>
      <c r="O889" t="s">
        <v>213</v>
      </c>
      <c r="P889">
        <v>25</v>
      </c>
      <c r="Q889">
        <v>5</v>
      </c>
      <c r="R889">
        <f>SUMIFS(Table2[number],Table2[Event],"Goal",Table2[H/U],"HOME",Table2[GameID],Table2[[#This Row],[GameID]],Table2[GameTime],"&lt;="&amp;Table2[[#This Row],[GameTime]])</f>
        <v>15</v>
      </c>
      <c r="S889">
        <f>SUMIFS(Table2[number],Table2[Event],"Goal",Table2[H/U],"AWAY",Table2[GameID],Table2[[#This Row],[GameID]],Table2[GameTime],"&lt;="&amp;Table2[[#This Row],[GameTime]])</f>
        <v>2</v>
      </c>
      <c r="T889" t="str">
        <f>IF(Table2[[#This Row],[Event]]="Goal",Table2[[#This Row],[Hscore]]&amp;"-"&amp;Table2[[#This Row],[Uscore]],"")</f>
        <v>15-2</v>
      </c>
      <c r="U889">
        <v>3511</v>
      </c>
      <c r="V889" s="1">
        <f>Table2[[#This Row],[GameTime]]-(Table2[[#This Row],[period]]-1)*1200</f>
        <v>1111</v>
      </c>
      <c r="W889" s="1">
        <f>ROUNDDOWN(Table2[[#This Row],[Time]]/60,0)</f>
        <v>18</v>
      </c>
      <c r="X889" s="1">
        <f>ROUNDDOWN((Table2[[#This Row],[Time]]/60-Table2[[#This Row],[Time2]])*60,0)</f>
        <v>30</v>
      </c>
      <c r="Y889" s="1">
        <f>IF(Table2[[#This Row],[Time2]]&lt;10,0&amp;Table2[[#This Row],[Time2]],Table2[[#This Row],[Time2]])</f>
        <v>18</v>
      </c>
      <c r="Z889" s="1">
        <f>IF(Table2[[#This Row],[Time3]]&lt;10,0&amp;Table2[[#This Row],[Time3]],Table2[[#This Row],[Time3]])</f>
        <v>30</v>
      </c>
      <c r="AA889" s="2" t="str">
        <f>Table2[[#This Row],[Time4]]&amp;":"&amp;Table2[[#This Row],[Time5]]</f>
        <v>18:30</v>
      </c>
      <c r="AB889" s="1" t="str" cm="1">
        <f t="array" ref="AB889">IFERROR(IF(Table2[[#This Row],[code]]="","",_xlfn.IFS(AND(Table2[[#This Row],[code]]&lt;400,Table2[[#This Row],[code]]&lt;&gt;""),2,Table2[[#This Row],[code]]&gt;500,4)),"")</f>
        <v/>
      </c>
      <c r="AC889" s="1" t="str">
        <f>IF(Table2[[#This Row],[Event]]="Penalty",Table2[[#This Row],[number]],IF(Table2[[#This Row],[Event]]="Time-Out",401,""))</f>
        <v/>
      </c>
      <c r="AD889" s="1">
        <f>ROW(A888)</f>
        <v>888</v>
      </c>
      <c r="AE889" s="1">
        <f>COUNTIFS(Table2[GameID],Table2[[#This Row],[GameID]],Table2[Column1],"&lt;="&amp;Table2[[#This Row],[Column1]])-1</f>
        <v>21</v>
      </c>
    </row>
    <row r="890" spans="1:31" x14ac:dyDescent="0.45">
      <c r="A890" t="s">
        <v>303</v>
      </c>
      <c r="B890" t="str">
        <f>_xlfn.TEXTBEFORE(Table2[[#This Row],[Kamp]]," - ")</f>
        <v>Sunds Seahawks</v>
      </c>
      <c r="C890" t="str">
        <f>_xlfn.TEXTAFTER(Table2[[#This Row],[Kamp]],"- ")</f>
        <v>BFC Vendsyssel</v>
      </c>
      <c r="D890">
        <v>44857</v>
      </c>
      <c r="E890">
        <v>35970</v>
      </c>
      <c r="F890">
        <v>20222023</v>
      </c>
      <c r="G890" t="s">
        <v>17</v>
      </c>
      <c r="H890" t="s">
        <v>664</v>
      </c>
      <c r="I890" t="s">
        <v>677</v>
      </c>
      <c r="J890">
        <v>3</v>
      </c>
      <c r="K890">
        <v>29506</v>
      </c>
      <c r="L890">
        <v>1</v>
      </c>
      <c r="M890" t="s">
        <v>630</v>
      </c>
      <c r="N890" t="s">
        <v>233</v>
      </c>
      <c r="O890" t="s">
        <v>197</v>
      </c>
      <c r="P890">
        <v>11</v>
      </c>
      <c r="Q890">
        <v>15</v>
      </c>
      <c r="R890">
        <f>SUMIFS(Table2[number],Table2[Event],"Goal",Table2[H/U],"HOME",Table2[GameID],Table2[[#This Row],[GameID]],Table2[GameTime],"&lt;="&amp;Table2[[#This Row],[GameTime]])</f>
        <v>15</v>
      </c>
      <c r="S890">
        <f>SUMIFS(Table2[number],Table2[Event],"Goal",Table2[H/U],"AWAY",Table2[GameID],Table2[[#This Row],[GameID]],Table2[GameTime],"&lt;="&amp;Table2[[#This Row],[GameTime]])</f>
        <v>3</v>
      </c>
      <c r="T890" t="str">
        <f>IF(Table2[[#This Row],[Event]]="Goal",Table2[[#This Row],[Hscore]]&amp;"-"&amp;Table2[[#This Row],[Uscore]],"")</f>
        <v>15-3</v>
      </c>
      <c r="U890">
        <v>3541</v>
      </c>
      <c r="V890" s="1">
        <f>Table2[[#This Row],[GameTime]]-(Table2[[#This Row],[period]]-1)*1200</f>
        <v>1141</v>
      </c>
      <c r="W890" s="1">
        <f>ROUNDDOWN(Table2[[#This Row],[Time]]/60,0)</f>
        <v>19</v>
      </c>
      <c r="X890" s="1">
        <f>ROUNDDOWN((Table2[[#This Row],[Time]]/60-Table2[[#This Row],[Time2]])*60,0)</f>
        <v>0</v>
      </c>
      <c r="Y890" s="1">
        <f>IF(Table2[[#This Row],[Time2]]&lt;10,0&amp;Table2[[#This Row],[Time2]],Table2[[#This Row],[Time2]])</f>
        <v>19</v>
      </c>
      <c r="Z890" s="1" t="str">
        <f>IF(Table2[[#This Row],[Time3]]&lt;10,0&amp;Table2[[#This Row],[Time3]],Table2[[#This Row],[Time3]])</f>
        <v>00</v>
      </c>
      <c r="AA890" s="2" t="str">
        <f>Table2[[#This Row],[Time4]]&amp;":"&amp;Table2[[#This Row],[Time5]]</f>
        <v>19:00</v>
      </c>
      <c r="AB890" s="1" t="str" cm="1">
        <f t="array" ref="AB890">IFERROR(IF(Table2[[#This Row],[code]]="","",_xlfn.IFS(AND(Table2[[#This Row],[code]]&lt;400,Table2[[#This Row],[code]]&lt;&gt;""),2,Table2[[#This Row],[code]]&gt;500,4)),"")</f>
        <v/>
      </c>
      <c r="AC890" s="1" t="str">
        <f>IF(Table2[[#This Row],[Event]]="Penalty",Table2[[#This Row],[number]],IF(Table2[[#This Row],[Event]]="Time-Out",401,""))</f>
        <v/>
      </c>
      <c r="AD890" s="1">
        <f>ROW(A889)</f>
        <v>889</v>
      </c>
      <c r="AE890" s="1">
        <f>COUNTIFS(Table2[GameID],Table2[[#This Row],[GameID]],Table2[Column1],"&lt;="&amp;Table2[[#This Row],[Column1]])-1</f>
        <v>22</v>
      </c>
    </row>
    <row r="891" spans="1:31" x14ac:dyDescent="0.45">
      <c r="A891" t="s">
        <v>303</v>
      </c>
      <c r="B891" t="str">
        <f>_xlfn.TEXTBEFORE(Table2[[#This Row],[Kamp]]," - ")</f>
        <v>Sunds Seahawks</v>
      </c>
      <c r="C891" t="str">
        <f>_xlfn.TEXTAFTER(Table2[[#This Row],[Kamp]],"- ")</f>
        <v>BFC Vendsyssel</v>
      </c>
      <c r="D891">
        <v>44857</v>
      </c>
      <c r="E891">
        <v>35970</v>
      </c>
      <c r="F891">
        <v>20222023</v>
      </c>
      <c r="G891" t="s">
        <v>17</v>
      </c>
      <c r="H891" t="s">
        <v>668</v>
      </c>
      <c r="I891" t="s">
        <v>678</v>
      </c>
      <c r="J891">
        <v>3</v>
      </c>
      <c r="K891">
        <v>29502</v>
      </c>
      <c r="L891">
        <v>1</v>
      </c>
      <c r="M891" t="s">
        <v>630</v>
      </c>
      <c r="N891" t="s">
        <v>220</v>
      </c>
      <c r="O891" t="s">
        <v>634</v>
      </c>
      <c r="P891">
        <v>24</v>
      </c>
      <c r="Q891" t="s">
        <v>634</v>
      </c>
      <c r="R891">
        <f>SUMIFS(Table2[number],Table2[Event],"Goal",Table2[H/U],"HOME",Table2[GameID],Table2[[#This Row],[GameID]],Table2[GameTime],"&lt;="&amp;Table2[[#This Row],[GameTime]])</f>
        <v>16</v>
      </c>
      <c r="S891">
        <f>SUMIFS(Table2[number],Table2[Event],"Goal",Table2[H/U],"AWAY",Table2[GameID],Table2[[#This Row],[GameID]],Table2[GameTime],"&lt;="&amp;Table2[[#This Row],[GameTime]])</f>
        <v>3</v>
      </c>
      <c r="T891" t="str">
        <f>IF(Table2[[#This Row],[Event]]="Goal",Table2[[#This Row],[Hscore]]&amp;"-"&amp;Table2[[#This Row],[Uscore]],"")</f>
        <v>16-3</v>
      </c>
      <c r="U891">
        <v>3555</v>
      </c>
      <c r="V891" s="1">
        <f>Table2[[#This Row],[GameTime]]-(Table2[[#This Row],[period]]-1)*1200</f>
        <v>1155</v>
      </c>
      <c r="W891" s="1">
        <f>ROUNDDOWN(Table2[[#This Row],[Time]]/60,0)</f>
        <v>19</v>
      </c>
      <c r="X891" s="1">
        <f>ROUNDDOWN((Table2[[#This Row],[Time]]/60-Table2[[#This Row],[Time2]])*60,0)</f>
        <v>15</v>
      </c>
      <c r="Y891" s="1">
        <f>IF(Table2[[#This Row],[Time2]]&lt;10,0&amp;Table2[[#This Row],[Time2]],Table2[[#This Row],[Time2]])</f>
        <v>19</v>
      </c>
      <c r="Z891" s="1">
        <f>IF(Table2[[#This Row],[Time3]]&lt;10,0&amp;Table2[[#This Row],[Time3]],Table2[[#This Row],[Time3]])</f>
        <v>15</v>
      </c>
      <c r="AA891" s="2" t="str">
        <f>Table2[[#This Row],[Time4]]&amp;":"&amp;Table2[[#This Row],[Time5]]</f>
        <v>19:15</v>
      </c>
      <c r="AB891" s="1" t="str" cm="1">
        <f t="array" ref="AB891">IFERROR(IF(Table2[[#This Row],[code]]="","",_xlfn.IFS(AND(Table2[[#This Row],[code]]&lt;400,Table2[[#This Row],[code]]&lt;&gt;""),2,Table2[[#This Row],[code]]&gt;500,4)),"")</f>
        <v/>
      </c>
      <c r="AC891" s="1" t="str">
        <f>IF(Table2[[#This Row],[Event]]="Penalty",Table2[[#This Row],[number]],IF(Table2[[#This Row],[Event]]="Time-Out",401,""))</f>
        <v/>
      </c>
      <c r="AD891" s="1">
        <f>ROW(A890)</f>
        <v>890</v>
      </c>
      <c r="AE891" s="1">
        <f>COUNTIFS(Table2[GameID],Table2[[#This Row],[GameID]],Table2[Column1],"&lt;="&amp;Table2[[#This Row],[Column1]])-1</f>
        <v>23</v>
      </c>
    </row>
    <row r="892" spans="1:31" x14ac:dyDescent="0.45">
      <c r="A892" t="s">
        <v>303</v>
      </c>
      <c r="B892" t="str">
        <f>_xlfn.TEXTBEFORE(Table2[[#This Row],[Kamp]]," - ")</f>
        <v>Sunds Seahawks</v>
      </c>
      <c r="C892" t="str">
        <f>_xlfn.TEXTAFTER(Table2[[#This Row],[Kamp]],"- ")</f>
        <v>BFC Vendsyssel</v>
      </c>
      <c r="D892">
        <v>44857</v>
      </c>
      <c r="E892">
        <v>35970</v>
      </c>
      <c r="F892">
        <v>20222023</v>
      </c>
      <c r="G892" t="s">
        <v>17</v>
      </c>
      <c r="H892" t="s">
        <v>668</v>
      </c>
      <c r="I892" t="s">
        <v>678</v>
      </c>
      <c r="J892">
        <v>3</v>
      </c>
      <c r="K892">
        <v>29502</v>
      </c>
      <c r="L892">
        <v>1</v>
      </c>
      <c r="M892" t="s">
        <v>630</v>
      </c>
      <c r="N892" t="s">
        <v>213</v>
      </c>
      <c r="O892" t="s">
        <v>634</v>
      </c>
      <c r="P892">
        <v>5</v>
      </c>
      <c r="Q892" t="s">
        <v>634</v>
      </c>
      <c r="R892">
        <f>SUMIFS(Table2[number],Table2[Event],"Goal",Table2[H/U],"HOME",Table2[GameID],Table2[[#This Row],[GameID]],Table2[GameTime],"&lt;="&amp;Table2[[#This Row],[GameTime]])</f>
        <v>17</v>
      </c>
      <c r="S892">
        <f>SUMIFS(Table2[number],Table2[Event],"Goal",Table2[H/U],"AWAY",Table2[GameID],Table2[[#This Row],[GameID]],Table2[GameTime],"&lt;="&amp;Table2[[#This Row],[GameTime]])</f>
        <v>3</v>
      </c>
      <c r="T892" t="str">
        <f>IF(Table2[[#This Row],[Event]]="Goal",Table2[[#This Row],[Hscore]]&amp;"-"&amp;Table2[[#This Row],[Uscore]],"")</f>
        <v>17-3</v>
      </c>
      <c r="U892">
        <v>3563</v>
      </c>
      <c r="V892" s="1">
        <f>Table2[[#This Row],[GameTime]]-(Table2[[#This Row],[period]]-1)*1200</f>
        <v>1163</v>
      </c>
      <c r="W892" s="1">
        <f>ROUNDDOWN(Table2[[#This Row],[Time]]/60,0)</f>
        <v>19</v>
      </c>
      <c r="X892" s="1">
        <f>ROUNDDOWN((Table2[[#This Row],[Time]]/60-Table2[[#This Row],[Time2]])*60,0)</f>
        <v>23</v>
      </c>
      <c r="Y892" s="1">
        <f>IF(Table2[[#This Row],[Time2]]&lt;10,0&amp;Table2[[#This Row],[Time2]],Table2[[#This Row],[Time2]])</f>
        <v>19</v>
      </c>
      <c r="Z892" s="1">
        <f>IF(Table2[[#This Row],[Time3]]&lt;10,0&amp;Table2[[#This Row],[Time3]],Table2[[#This Row],[Time3]])</f>
        <v>23</v>
      </c>
      <c r="AA892" s="2" t="str">
        <f>Table2[[#This Row],[Time4]]&amp;":"&amp;Table2[[#This Row],[Time5]]</f>
        <v>19:23</v>
      </c>
      <c r="AB892" s="1" t="str" cm="1">
        <f t="array" ref="AB892">IFERROR(IF(Table2[[#This Row],[code]]="","",_xlfn.IFS(AND(Table2[[#This Row],[code]]&lt;400,Table2[[#This Row],[code]]&lt;&gt;""),2,Table2[[#This Row],[code]]&gt;500,4)),"")</f>
        <v/>
      </c>
      <c r="AC892" s="1" t="str">
        <f>IF(Table2[[#This Row],[Event]]="Penalty",Table2[[#This Row],[number]],IF(Table2[[#This Row],[Event]]="Time-Out",401,""))</f>
        <v/>
      </c>
      <c r="AD892" s="1">
        <f>ROW(A891)</f>
        <v>891</v>
      </c>
      <c r="AE892" s="1">
        <f>COUNTIFS(Table2[GameID],Table2[[#This Row],[GameID]],Table2[Column1],"&lt;="&amp;Table2[[#This Row],[Column1]])-1</f>
        <v>24</v>
      </c>
    </row>
    <row r="893" spans="1:31" x14ac:dyDescent="0.45">
      <c r="A893" t="s">
        <v>303</v>
      </c>
      <c r="B893" t="str">
        <f>_xlfn.TEXTBEFORE(Table2[[#This Row],[Kamp]]," - ")</f>
        <v>Sunds Seahawks</v>
      </c>
      <c r="C893" t="str">
        <f>_xlfn.TEXTAFTER(Table2[[#This Row],[Kamp]],"- ")</f>
        <v>BFC Vendsyssel</v>
      </c>
      <c r="D893">
        <v>44857</v>
      </c>
      <c r="E893">
        <v>35970</v>
      </c>
      <c r="F893">
        <v>20222023</v>
      </c>
      <c r="G893" t="s">
        <v>17</v>
      </c>
      <c r="H893" t="s">
        <v>668</v>
      </c>
      <c r="I893" t="s">
        <v>678</v>
      </c>
      <c r="J893">
        <v>3</v>
      </c>
      <c r="K893">
        <v>29502</v>
      </c>
      <c r="L893">
        <v>1</v>
      </c>
      <c r="M893" t="s">
        <v>630</v>
      </c>
      <c r="N893" t="s">
        <v>218</v>
      </c>
      <c r="O893" t="s">
        <v>214</v>
      </c>
      <c r="P893">
        <v>17</v>
      </c>
      <c r="Q893">
        <v>7</v>
      </c>
      <c r="R893">
        <f>SUMIFS(Table2[number],Table2[Event],"Goal",Table2[H/U],"HOME",Table2[GameID],Table2[[#This Row],[GameID]],Table2[GameTime],"&lt;="&amp;Table2[[#This Row],[GameTime]])</f>
        <v>18</v>
      </c>
      <c r="S893">
        <f>SUMIFS(Table2[number],Table2[Event],"Goal",Table2[H/U],"AWAY",Table2[GameID],Table2[[#This Row],[GameID]],Table2[GameTime],"&lt;="&amp;Table2[[#This Row],[GameTime]])</f>
        <v>3</v>
      </c>
      <c r="T893" t="str">
        <f>IF(Table2[[#This Row],[Event]]="Goal",Table2[[#This Row],[Hscore]]&amp;"-"&amp;Table2[[#This Row],[Uscore]],"")</f>
        <v>18-3</v>
      </c>
      <c r="U893">
        <v>3581</v>
      </c>
      <c r="V893" s="1">
        <f>Table2[[#This Row],[GameTime]]-(Table2[[#This Row],[period]]-1)*1200</f>
        <v>1181</v>
      </c>
      <c r="W893" s="1">
        <f>ROUNDDOWN(Table2[[#This Row],[Time]]/60,0)</f>
        <v>19</v>
      </c>
      <c r="X893" s="1">
        <f>ROUNDDOWN((Table2[[#This Row],[Time]]/60-Table2[[#This Row],[Time2]])*60,0)</f>
        <v>41</v>
      </c>
      <c r="Y893" s="1">
        <f>IF(Table2[[#This Row],[Time2]]&lt;10,0&amp;Table2[[#This Row],[Time2]],Table2[[#This Row],[Time2]])</f>
        <v>19</v>
      </c>
      <c r="Z893" s="1">
        <f>IF(Table2[[#This Row],[Time3]]&lt;10,0&amp;Table2[[#This Row],[Time3]],Table2[[#This Row],[Time3]])</f>
        <v>41</v>
      </c>
      <c r="AA893" s="2" t="str">
        <f>Table2[[#This Row],[Time4]]&amp;":"&amp;Table2[[#This Row],[Time5]]</f>
        <v>19:41</v>
      </c>
      <c r="AB893" s="1" t="str" cm="1">
        <f t="array" ref="AB893">IFERROR(IF(Table2[[#This Row],[code]]="","",_xlfn.IFS(AND(Table2[[#This Row],[code]]&lt;400,Table2[[#This Row],[code]]&lt;&gt;""),2,Table2[[#This Row],[code]]&gt;500,4)),"")</f>
        <v/>
      </c>
      <c r="AC893" s="1" t="str">
        <f>IF(Table2[[#This Row],[Event]]="Penalty",Table2[[#This Row],[number]],IF(Table2[[#This Row],[Event]]="Time-Out",401,""))</f>
        <v/>
      </c>
      <c r="AD893" s="1">
        <f>ROW(A892)</f>
        <v>892</v>
      </c>
      <c r="AE893" s="1">
        <f>COUNTIFS(Table2[GameID],Table2[[#This Row],[GameID]],Table2[Column1],"&lt;="&amp;Table2[[#This Row],[Column1]])-1</f>
        <v>25</v>
      </c>
    </row>
    <row r="894" spans="1:31" x14ac:dyDescent="0.45">
      <c r="A894" t="s">
        <v>304</v>
      </c>
      <c r="B894" t="str">
        <f>_xlfn.TEXTBEFORE(Table2[[#This Row],[Kamp]]," - ")</f>
        <v>Aab</v>
      </c>
      <c r="C894" t="str">
        <f>_xlfn.TEXTAFTER(Table2[[#This Row],[Kamp]],"- ")</f>
        <v>Blackhawks</v>
      </c>
      <c r="D894">
        <v>44857</v>
      </c>
      <c r="E894">
        <v>35971</v>
      </c>
      <c r="F894">
        <v>20222023</v>
      </c>
      <c r="G894" t="s">
        <v>17</v>
      </c>
      <c r="H894" t="s">
        <v>661</v>
      </c>
      <c r="I894" t="s">
        <v>677</v>
      </c>
      <c r="J894">
        <v>1</v>
      </c>
      <c r="K894">
        <v>29505</v>
      </c>
      <c r="L894">
        <v>1</v>
      </c>
      <c r="M894" t="s">
        <v>630</v>
      </c>
      <c r="N894" t="s">
        <v>147</v>
      </c>
      <c r="O894" t="s">
        <v>146</v>
      </c>
      <c r="P894">
        <v>92</v>
      </c>
      <c r="Q894">
        <v>91</v>
      </c>
      <c r="R894">
        <f>SUMIFS(Table2[number],Table2[Event],"Goal",Table2[H/U],"HOME",Table2[GameID],Table2[[#This Row],[GameID]],Table2[GameTime],"&lt;="&amp;Table2[[#This Row],[GameTime]])</f>
        <v>0</v>
      </c>
      <c r="S894">
        <f>SUMIFS(Table2[number],Table2[Event],"Goal",Table2[H/U],"AWAY",Table2[GameID],Table2[[#This Row],[GameID]],Table2[GameTime],"&lt;="&amp;Table2[[#This Row],[GameTime]])</f>
        <v>2</v>
      </c>
      <c r="T894" t="str">
        <f>IF(Table2[[#This Row],[Event]]="Goal",Table2[[#This Row],[Hscore]]&amp;"-"&amp;Table2[[#This Row],[Uscore]],"")</f>
        <v>0-2</v>
      </c>
      <c r="U894">
        <v>302</v>
      </c>
      <c r="V894" s="1">
        <f>Table2[[#This Row],[GameTime]]-(Table2[[#This Row],[period]]-1)*1200</f>
        <v>302</v>
      </c>
      <c r="W894" s="1">
        <f>ROUNDDOWN(Table2[[#This Row],[Time]]/60,0)</f>
        <v>5</v>
      </c>
      <c r="X894" s="1">
        <f>ROUNDDOWN((Table2[[#This Row],[Time]]/60-Table2[[#This Row],[Time2]])*60,0)</f>
        <v>1</v>
      </c>
      <c r="Y894" s="1" t="str">
        <f>IF(Table2[[#This Row],[Time2]]&lt;10,0&amp;Table2[[#This Row],[Time2]],Table2[[#This Row],[Time2]])</f>
        <v>05</v>
      </c>
      <c r="Z894" s="1" t="str">
        <f>IF(Table2[[#This Row],[Time3]]&lt;10,0&amp;Table2[[#This Row],[Time3]],Table2[[#This Row],[Time3]])</f>
        <v>01</v>
      </c>
      <c r="AA894" s="2" t="str">
        <f>Table2[[#This Row],[Time4]]&amp;":"&amp;Table2[[#This Row],[Time5]]</f>
        <v>05:01</v>
      </c>
      <c r="AB894" s="1" t="str" cm="1">
        <f t="array" ref="AB894">IFERROR(IF(Table2[[#This Row],[code]]="","",_xlfn.IFS(AND(Table2[[#This Row],[code]]&lt;400,Table2[[#This Row],[code]]&lt;&gt;""),2,Table2[[#This Row],[code]]&gt;500,4)),"")</f>
        <v/>
      </c>
      <c r="AC894" s="1" t="str">
        <f>IF(Table2[[#This Row],[Event]]="Penalty",Table2[[#This Row],[number]],IF(Table2[[#This Row],[Event]]="Time-Out",401,""))</f>
        <v/>
      </c>
      <c r="AD894" s="1">
        <f>ROW(A893)</f>
        <v>893</v>
      </c>
      <c r="AE894" s="1">
        <f>COUNTIFS(Table2[GameID],Table2[[#This Row],[GameID]],Table2[Column1],"&lt;="&amp;Table2[[#This Row],[Column1]])-1</f>
        <v>0</v>
      </c>
    </row>
    <row r="895" spans="1:31" x14ac:dyDescent="0.45">
      <c r="A895" t="s">
        <v>304</v>
      </c>
      <c r="B895" t="str">
        <f>_xlfn.TEXTBEFORE(Table2[[#This Row],[Kamp]]," - ")</f>
        <v>Aab</v>
      </c>
      <c r="C895" t="str">
        <f>_xlfn.TEXTAFTER(Table2[[#This Row],[Kamp]],"- ")</f>
        <v>Blackhawks</v>
      </c>
      <c r="D895">
        <v>44857</v>
      </c>
      <c r="E895">
        <v>35971</v>
      </c>
      <c r="F895">
        <v>20222023</v>
      </c>
      <c r="G895" t="s">
        <v>17</v>
      </c>
      <c r="H895" t="s">
        <v>661</v>
      </c>
      <c r="I895" t="s">
        <v>677</v>
      </c>
      <c r="J895">
        <v>1</v>
      </c>
      <c r="K895">
        <v>29505</v>
      </c>
      <c r="L895">
        <v>1</v>
      </c>
      <c r="M895" t="s">
        <v>630</v>
      </c>
      <c r="N895" t="s">
        <v>143</v>
      </c>
      <c r="O895" t="s">
        <v>634</v>
      </c>
      <c r="P895">
        <v>71</v>
      </c>
      <c r="Q895" t="s">
        <v>634</v>
      </c>
      <c r="R895">
        <f>SUMIFS(Table2[number],Table2[Event],"Goal",Table2[H/U],"HOME",Table2[GameID],Table2[[#This Row],[GameID]],Table2[GameTime],"&lt;="&amp;Table2[[#This Row],[GameTime]])</f>
        <v>0</v>
      </c>
      <c r="S895">
        <f>SUMIFS(Table2[number],Table2[Event],"Goal",Table2[H/U],"AWAY",Table2[GameID],Table2[[#This Row],[GameID]],Table2[GameTime],"&lt;="&amp;Table2[[#This Row],[GameTime]])</f>
        <v>2</v>
      </c>
      <c r="T895" t="str">
        <f>IF(Table2[[#This Row],[Event]]="Goal",Table2[[#This Row],[Hscore]]&amp;"-"&amp;Table2[[#This Row],[Uscore]],"")</f>
        <v>0-2</v>
      </c>
      <c r="U895">
        <v>302</v>
      </c>
      <c r="V895" s="1">
        <f>Table2[[#This Row],[GameTime]]-(Table2[[#This Row],[period]]-1)*1200</f>
        <v>302</v>
      </c>
      <c r="W895" s="1">
        <f>ROUNDDOWN(Table2[[#This Row],[Time]]/60,0)</f>
        <v>5</v>
      </c>
      <c r="X895" s="1">
        <f>ROUNDDOWN((Table2[[#This Row],[Time]]/60-Table2[[#This Row],[Time2]])*60,0)</f>
        <v>1</v>
      </c>
      <c r="Y895" s="1" t="str">
        <f>IF(Table2[[#This Row],[Time2]]&lt;10,0&amp;Table2[[#This Row],[Time2]],Table2[[#This Row],[Time2]])</f>
        <v>05</v>
      </c>
      <c r="Z895" s="1" t="str">
        <f>IF(Table2[[#This Row],[Time3]]&lt;10,0&amp;Table2[[#This Row],[Time3]],Table2[[#This Row],[Time3]])</f>
        <v>01</v>
      </c>
      <c r="AA895" s="2" t="str">
        <f>Table2[[#This Row],[Time4]]&amp;":"&amp;Table2[[#This Row],[Time5]]</f>
        <v>05:01</v>
      </c>
      <c r="AB895" s="1" t="str" cm="1">
        <f t="array" ref="AB895">IFERROR(IF(Table2[[#This Row],[code]]="","",_xlfn.IFS(AND(Table2[[#This Row],[code]]&lt;400,Table2[[#This Row],[code]]&lt;&gt;""),2,Table2[[#This Row],[code]]&gt;500,4)),"")</f>
        <v/>
      </c>
      <c r="AC895" s="1" t="str">
        <f>IF(Table2[[#This Row],[Event]]="Penalty",Table2[[#This Row],[number]],IF(Table2[[#This Row],[Event]]="Time-Out",401,""))</f>
        <v/>
      </c>
      <c r="AD895" s="1">
        <f>ROW(A894)</f>
        <v>894</v>
      </c>
      <c r="AE895" s="1">
        <f>COUNTIFS(Table2[GameID],Table2[[#This Row],[GameID]],Table2[Column1],"&lt;="&amp;Table2[[#This Row],[Column1]])-1</f>
        <v>1</v>
      </c>
    </row>
    <row r="896" spans="1:31" x14ac:dyDescent="0.45">
      <c r="A896" t="s">
        <v>304</v>
      </c>
      <c r="B896" t="str">
        <f>_xlfn.TEXTBEFORE(Table2[[#This Row],[Kamp]]," - ")</f>
        <v>Aab</v>
      </c>
      <c r="C896" t="str">
        <f>_xlfn.TEXTAFTER(Table2[[#This Row],[Kamp]],"- ")</f>
        <v>Blackhawks</v>
      </c>
      <c r="D896">
        <v>44857</v>
      </c>
      <c r="E896">
        <v>35971</v>
      </c>
      <c r="F896">
        <v>20222023</v>
      </c>
      <c r="G896" t="s">
        <v>17</v>
      </c>
      <c r="H896" t="s">
        <v>661</v>
      </c>
      <c r="I896" t="s">
        <v>677</v>
      </c>
      <c r="J896">
        <v>1</v>
      </c>
      <c r="K896">
        <v>29505</v>
      </c>
      <c r="L896">
        <v>1</v>
      </c>
      <c r="M896" t="s">
        <v>630</v>
      </c>
      <c r="N896" t="s">
        <v>146</v>
      </c>
      <c r="O896" t="s">
        <v>634</v>
      </c>
      <c r="P896">
        <v>91</v>
      </c>
      <c r="Q896" t="s">
        <v>634</v>
      </c>
      <c r="R896">
        <f>SUMIFS(Table2[number],Table2[Event],"Goal",Table2[H/U],"HOME",Table2[GameID],Table2[[#This Row],[GameID]],Table2[GameTime],"&lt;="&amp;Table2[[#This Row],[GameTime]])</f>
        <v>0</v>
      </c>
      <c r="S896">
        <f>SUMIFS(Table2[number],Table2[Event],"Goal",Table2[H/U],"AWAY",Table2[GameID],Table2[[#This Row],[GameID]],Table2[GameTime],"&lt;="&amp;Table2[[#This Row],[GameTime]])</f>
        <v>3</v>
      </c>
      <c r="T896" t="str">
        <f>IF(Table2[[#This Row],[Event]]="Goal",Table2[[#This Row],[Hscore]]&amp;"-"&amp;Table2[[#This Row],[Uscore]],"")</f>
        <v>0-3</v>
      </c>
      <c r="U896">
        <v>543</v>
      </c>
      <c r="V896" s="1">
        <f>Table2[[#This Row],[GameTime]]-(Table2[[#This Row],[period]]-1)*1200</f>
        <v>543</v>
      </c>
      <c r="W896" s="1">
        <f>ROUNDDOWN(Table2[[#This Row],[Time]]/60,0)</f>
        <v>9</v>
      </c>
      <c r="X896" s="1">
        <f>ROUNDDOWN((Table2[[#This Row],[Time]]/60-Table2[[#This Row],[Time2]])*60,0)</f>
        <v>3</v>
      </c>
      <c r="Y896" s="1" t="str">
        <f>IF(Table2[[#This Row],[Time2]]&lt;10,0&amp;Table2[[#This Row],[Time2]],Table2[[#This Row],[Time2]])</f>
        <v>09</v>
      </c>
      <c r="Z896" s="1" t="str">
        <f>IF(Table2[[#This Row],[Time3]]&lt;10,0&amp;Table2[[#This Row],[Time3]],Table2[[#This Row],[Time3]])</f>
        <v>03</v>
      </c>
      <c r="AA896" s="2" t="str">
        <f>Table2[[#This Row],[Time4]]&amp;":"&amp;Table2[[#This Row],[Time5]]</f>
        <v>09:03</v>
      </c>
      <c r="AB896" s="1" t="str" cm="1">
        <f t="array" ref="AB896">IFERROR(IF(Table2[[#This Row],[code]]="","",_xlfn.IFS(AND(Table2[[#This Row],[code]]&lt;400,Table2[[#This Row],[code]]&lt;&gt;""),2,Table2[[#This Row],[code]]&gt;500,4)),"")</f>
        <v/>
      </c>
      <c r="AC896" s="1" t="str">
        <f>IF(Table2[[#This Row],[Event]]="Penalty",Table2[[#This Row],[number]],IF(Table2[[#This Row],[Event]]="Time-Out",401,""))</f>
        <v/>
      </c>
      <c r="AD896" s="1">
        <f>ROW(A895)</f>
        <v>895</v>
      </c>
      <c r="AE896" s="1">
        <f>COUNTIFS(Table2[GameID],Table2[[#This Row],[GameID]],Table2[Column1],"&lt;="&amp;Table2[[#This Row],[Column1]])-1</f>
        <v>2</v>
      </c>
    </row>
    <row r="897" spans="1:31" x14ac:dyDescent="0.45">
      <c r="A897" t="s">
        <v>304</v>
      </c>
      <c r="B897" t="str">
        <f>_xlfn.TEXTBEFORE(Table2[[#This Row],[Kamp]]," - ")</f>
        <v>Aab</v>
      </c>
      <c r="C897" t="str">
        <f>_xlfn.TEXTAFTER(Table2[[#This Row],[Kamp]],"- ")</f>
        <v>Blackhawks</v>
      </c>
      <c r="D897">
        <v>44857</v>
      </c>
      <c r="E897">
        <v>35971</v>
      </c>
      <c r="F897">
        <v>20222023</v>
      </c>
      <c r="G897" t="s">
        <v>17</v>
      </c>
      <c r="H897" t="s">
        <v>661</v>
      </c>
      <c r="I897" t="s">
        <v>677</v>
      </c>
      <c r="J897">
        <v>1</v>
      </c>
      <c r="K897">
        <v>29505</v>
      </c>
      <c r="L897">
        <v>1</v>
      </c>
      <c r="M897" t="s">
        <v>630</v>
      </c>
      <c r="N897" t="s">
        <v>149</v>
      </c>
      <c r="O897" t="s">
        <v>140</v>
      </c>
      <c r="P897">
        <v>98</v>
      </c>
      <c r="Q897">
        <v>60</v>
      </c>
      <c r="R897">
        <f>SUMIFS(Table2[number],Table2[Event],"Goal",Table2[H/U],"HOME",Table2[GameID],Table2[[#This Row],[GameID]],Table2[GameTime],"&lt;="&amp;Table2[[#This Row],[GameTime]])</f>
        <v>0</v>
      </c>
      <c r="S897">
        <f>SUMIFS(Table2[number],Table2[Event],"Goal",Table2[H/U],"AWAY",Table2[GameID],Table2[[#This Row],[GameID]],Table2[GameTime],"&lt;="&amp;Table2[[#This Row],[GameTime]])</f>
        <v>4</v>
      </c>
      <c r="T897" t="str">
        <f>IF(Table2[[#This Row],[Event]]="Goal",Table2[[#This Row],[Hscore]]&amp;"-"&amp;Table2[[#This Row],[Uscore]],"")</f>
        <v>0-4</v>
      </c>
      <c r="U897">
        <v>659</v>
      </c>
      <c r="V897" s="1">
        <f>Table2[[#This Row],[GameTime]]-(Table2[[#This Row],[period]]-1)*1200</f>
        <v>659</v>
      </c>
      <c r="W897" s="1">
        <f>ROUNDDOWN(Table2[[#This Row],[Time]]/60,0)</f>
        <v>10</v>
      </c>
      <c r="X897" s="1">
        <f>ROUNDDOWN((Table2[[#This Row],[Time]]/60-Table2[[#This Row],[Time2]])*60,0)</f>
        <v>59</v>
      </c>
      <c r="Y897" s="1">
        <f>IF(Table2[[#This Row],[Time2]]&lt;10,0&amp;Table2[[#This Row],[Time2]],Table2[[#This Row],[Time2]])</f>
        <v>10</v>
      </c>
      <c r="Z897" s="1">
        <f>IF(Table2[[#This Row],[Time3]]&lt;10,0&amp;Table2[[#This Row],[Time3]],Table2[[#This Row],[Time3]])</f>
        <v>59</v>
      </c>
      <c r="AA897" s="2" t="str">
        <f>Table2[[#This Row],[Time4]]&amp;":"&amp;Table2[[#This Row],[Time5]]</f>
        <v>10:59</v>
      </c>
      <c r="AB897" s="1" t="str" cm="1">
        <f t="array" ref="AB897">IFERROR(IF(Table2[[#This Row],[code]]="","",_xlfn.IFS(AND(Table2[[#This Row],[code]]&lt;400,Table2[[#This Row],[code]]&lt;&gt;""),2,Table2[[#This Row],[code]]&gt;500,4)),"")</f>
        <v/>
      </c>
      <c r="AC897" s="1" t="str">
        <f>IF(Table2[[#This Row],[Event]]="Penalty",Table2[[#This Row],[number]],IF(Table2[[#This Row],[Event]]="Time-Out",401,""))</f>
        <v/>
      </c>
      <c r="AD897" s="1">
        <f>ROW(A896)</f>
        <v>896</v>
      </c>
      <c r="AE897" s="1">
        <f>COUNTIFS(Table2[GameID],Table2[[#This Row],[GameID]],Table2[Column1],"&lt;="&amp;Table2[[#This Row],[Column1]])-1</f>
        <v>3</v>
      </c>
    </row>
    <row r="898" spans="1:31" x14ac:dyDescent="0.45">
      <c r="A898" t="s">
        <v>304</v>
      </c>
      <c r="B898" t="str">
        <f>_xlfn.TEXTBEFORE(Table2[[#This Row],[Kamp]]," - ")</f>
        <v>Aab</v>
      </c>
      <c r="C898" t="str">
        <f>_xlfn.TEXTAFTER(Table2[[#This Row],[Kamp]],"- ")</f>
        <v>Blackhawks</v>
      </c>
      <c r="D898">
        <v>44857</v>
      </c>
      <c r="E898">
        <v>35971</v>
      </c>
      <c r="F898">
        <v>20222023</v>
      </c>
      <c r="G898" t="s">
        <v>17</v>
      </c>
      <c r="H898" t="s">
        <v>661</v>
      </c>
      <c r="I898" t="s">
        <v>677</v>
      </c>
      <c r="J898">
        <v>1</v>
      </c>
      <c r="K898">
        <v>29505</v>
      </c>
      <c r="L898">
        <v>1</v>
      </c>
      <c r="M898" t="s">
        <v>630</v>
      </c>
      <c r="N898" t="s">
        <v>147</v>
      </c>
      <c r="O898" t="s">
        <v>134</v>
      </c>
      <c r="P898">
        <v>92</v>
      </c>
      <c r="Q898">
        <v>15</v>
      </c>
      <c r="R898">
        <f>SUMIFS(Table2[number],Table2[Event],"Goal",Table2[H/U],"HOME",Table2[GameID],Table2[[#This Row],[GameID]],Table2[GameTime],"&lt;="&amp;Table2[[#This Row],[GameTime]])</f>
        <v>0</v>
      </c>
      <c r="S898">
        <f>SUMIFS(Table2[number],Table2[Event],"Goal",Table2[H/U],"AWAY",Table2[GameID],Table2[[#This Row],[GameID]],Table2[GameTime],"&lt;="&amp;Table2[[#This Row],[GameTime]])</f>
        <v>5</v>
      </c>
      <c r="T898" t="str">
        <f>IF(Table2[[#This Row],[Event]]="Goal",Table2[[#This Row],[Hscore]]&amp;"-"&amp;Table2[[#This Row],[Uscore]],"")</f>
        <v>0-5</v>
      </c>
      <c r="U898">
        <v>734</v>
      </c>
      <c r="V898" s="1">
        <f>Table2[[#This Row],[GameTime]]-(Table2[[#This Row],[period]]-1)*1200</f>
        <v>734</v>
      </c>
      <c r="W898" s="1">
        <f>ROUNDDOWN(Table2[[#This Row],[Time]]/60,0)</f>
        <v>12</v>
      </c>
      <c r="X898" s="1">
        <f>ROUNDDOWN((Table2[[#This Row],[Time]]/60-Table2[[#This Row],[Time2]])*60,0)</f>
        <v>14</v>
      </c>
      <c r="Y898" s="1">
        <f>IF(Table2[[#This Row],[Time2]]&lt;10,0&amp;Table2[[#This Row],[Time2]],Table2[[#This Row],[Time2]])</f>
        <v>12</v>
      </c>
      <c r="Z898" s="1">
        <f>IF(Table2[[#This Row],[Time3]]&lt;10,0&amp;Table2[[#This Row],[Time3]],Table2[[#This Row],[Time3]])</f>
        <v>14</v>
      </c>
      <c r="AA898" s="2" t="str">
        <f>Table2[[#This Row],[Time4]]&amp;":"&amp;Table2[[#This Row],[Time5]]</f>
        <v>12:14</v>
      </c>
      <c r="AB898" s="1" t="str" cm="1">
        <f t="array" ref="AB898">IFERROR(IF(Table2[[#This Row],[code]]="","",_xlfn.IFS(AND(Table2[[#This Row],[code]]&lt;400,Table2[[#This Row],[code]]&lt;&gt;""),2,Table2[[#This Row],[code]]&gt;500,4)),"")</f>
        <v/>
      </c>
      <c r="AC898" s="1" t="str">
        <f>IF(Table2[[#This Row],[Event]]="Penalty",Table2[[#This Row],[number]],IF(Table2[[#This Row],[Event]]="Time-Out",401,""))</f>
        <v/>
      </c>
      <c r="AD898" s="1">
        <f>ROW(A897)</f>
        <v>897</v>
      </c>
      <c r="AE898" s="1">
        <f>COUNTIFS(Table2[GameID],Table2[[#This Row],[GameID]],Table2[Column1],"&lt;="&amp;Table2[[#This Row],[Column1]])-1</f>
        <v>4</v>
      </c>
    </row>
    <row r="899" spans="1:31" x14ac:dyDescent="0.45">
      <c r="A899" t="s">
        <v>304</v>
      </c>
      <c r="B899" t="str">
        <f>_xlfn.TEXTBEFORE(Table2[[#This Row],[Kamp]]," - ")</f>
        <v>Aab</v>
      </c>
      <c r="C899" t="str">
        <f>_xlfn.TEXTAFTER(Table2[[#This Row],[Kamp]],"- ")</f>
        <v>Blackhawks</v>
      </c>
      <c r="D899">
        <v>44857</v>
      </c>
      <c r="E899">
        <v>35971</v>
      </c>
      <c r="F899">
        <v>20222023</v>
      </c>
      <c r="G899" t="s">
        <v>17</v>
      </c>
      <c r="H899" t="s">
        <v>661</v>
      </c>
      <c r="I899" t="s">
        <v>677</v>
      </c>
      <c r="J899">
        <v>1</v>
      </c>
      <c r="K899">
        <v>29505</v>
      </c>
      <c r="L899">
        <v>1</v>
      </c>
      <c r="M899" t="s">
        <v>630</v>
      </c>
      <c r="N899" t="s">
        <v>264</v>
      </c>
      <c r="O899" t="s">
        <v>634</v>
      </c>
      <c r="P899">
        <v>10</v>
      </c>
      <c r="Q899" t="s">
        <v>634</v>
      </c>
      <c r="R899">
        <f>SUMIFS(Table2[number],Table2[Event],"Goal",Table2[H/U],"HOME",Table2[GameID],Table2[[#This Row],[GameID]],Table2[GameTime],"&lt;="&amp;Table2[[#This Row],[GameTime]])</f>
        <v>0</v>
      </c>
      <c r="S899">
        <f>SUMIFS(Table2[number],Table2[Event],"Goal",Table2[H/U],"AWAY",Table2[GameID],Table2[[#This Row],[GameID]],Table2[GameTime],"&lt;="&amp;Table2[[#This Row],[GameTime]])</f>
        <v>6</v>
      </c>
      <c r="T899" t="str">
        <f>IF(Table2[[#This Row],[Event]]="Goal",Table2[[#This Row],[Hscore]]&amp;"-"&amp;Table2[[#This Row],[Uscore]],"")</f>
        <v>0-6</v>
      </c>
      <c r="U899">
        <v>776</v>
      </c>
      <c r="V899" s="1">
        <f>Table2[[#This Row],[GameTime]]-(Table2[[#This Row],[period]]-1)*1200</f>
        <v>776</v>
      </c>
      <c r="W899" s="1">
        <f>ROUNDDOWN(Table2[[#This Row],[Time]]/60,0)</f>
        <v>12</v>
      </c>
      <c r="X899" s="1">
        <f>ROUNDDOWN((Table2[[#This Row],[Time]]/60-Table2[[#This Row],[Time2]])*60,0)</f>
        <v>56</v>
      </c>
      <c r="Y899" s="1">
        <f>IF(Table2[[#This Row],[Time2]]&lt;10,0&amp;Table2[[#This Row],[Time2]],Table2[[#This Row],[Time2]])</f>
        <v>12</v>
      </c>
      <c r="Z899" s="1">
        <f>IF(Table2[[#This Row],[Time3]]&lt;10,0&amp;Table2[[#This Row],[Time3]],Table2[[#This Row],[Time3]])</f>
        <v>56</v>
      </c>
      <c r="AA899" s="2" t="str">
        <f>Table2[[#This Row],[Time4]]&amp;":"&amp;Table2[[#This Row],[Time5]]</f>
        <v>12:56</v>
      </c>
      <c r="AB899" s="1" t="str" cm="1">
        <f t="array" ref="AB899">IFERROR(IF(Table2[[#This Row],[code]]="","",_xlfn.IFS(AND(Table2[[#This Row],[code]]&lt;400,Table2[[#This Row],[code]]&lt;&gt;""),2,Table2[[#This Row],[code]]&gt;500,4)),"")</f>
        <v/>
      </c>
      <c r="AC899" s="1" t="str">
        <f>IF(Table2[[#This Row],[Event]]="Penalty",Table2[[#This Row],[number]],IF(Table2[[#This Row],[Event]]="Time-Out",401,""))</f>
        <v/>
      </c>
      <c r="AD899" s="1">
        <f>ROW(A898)</f>
        <v>898</v>
      </c>
      <c r="AE899" s="1">
        <f>COUNTIFS(Table2[GameID],Table2[[#This Row],[GameID]],Table2[Column1],"&lt;="&amp;Table2[[#This Row],[Column1]])-1</f>
        <v>5</v>
      </c>
    </row>
    <row r="900" spans="1:31" x14ac:dyDescent="0.45">
      <c r="A900" t="s">
        <v>304</v>
      </c>
      <c r="B900" t="str">
        <f>_xlfn.TEXTBEFORE(Table2[[#This Row],[Kamp]]," - ")</f>
        <v>Aab</v>
      </c>
      <c r="C900" t="str">
        <f>_xlfn.TEXTAFTER(Table2[[#This Row],[Kamp]],"- ")</f>
        <v>Blackhawks</v>
      </c>
      <c r="D900">
        <v>44857</v>
      </c>
      <c r="E900">
        <v>35971</v>
      </c>
      <c r="F900">
        <v>20222023</v>
      </c>
      <c r="G900" t="s">
        <v>17</v>
      </c>
      <c r="H900" t="s">
        <v>661</v>
      </c>
      <c r="I900" t="s">
        <v>677</v>
      </c>
      <c r="J900">
        <v>1</v>
      </c>
      <c r="K900">
        <v>29505</v>
      </c>
      <c r="L900">
        <v>1</v>
      </c>
      <c r="M900" t="s">
        <v>630</v>
      </c>
      <c r="N900" t="s">
        <v>132</v>
      </c>
      <c r="O900" t="s">
        <v>634</v>
      </c>
      <c r="P900">
        <v>4</v>
      </c>
      <c r="Q900" t="s">
        <v>634</v>
      </c>
      <c r="R900">
        <f>SUMIFS(Table2[number],Table2[Event],"Goal",Table2[H/U],"HOME",Table2[GameID],Table2[[#This Row],[GameID]],Table2[GameTime],"&lt;="&amp;Table2[[#This Row],[GameTime]])</f>
        <v>0</v>
      </c>
      <c r="S900">
        <f>SUMIFS(Table2[number],Table2[Event],"Goal",Table2[H/U],"AWAY",Table2[GameID],Table2[[#This Row],[GameID]],Table2[GameTime],"&lt;="&amp;Table2[[#This Row],[GameTime]])</f>
        <v>7</v>
      </c>
      <c r="T900" t="str">
        <f>IF(Table2[[#This Row],[Event]]="Goal",Table2[[#This Row],[Hscore]]&amp;"-"&amp;Table2[[#This Row],[Uscore]],"")</f>
        <v>0-7</v>
      </c>
      <c r="U900">
        <v>802</v>
      </c>
      <c r="V900" s="1">
        <f>Table2[[#This Row],[GameTime]]-(Table2[[#This Row],[period]]-1)*1200</f>
        <v>802</v>
      </c>
      <c r="W900" s="1">
        <f>ROUNDDOWN(Table2[[#This Row],[Time]]/60,0)</f>
        <v>13</v>
      </c>
      <c r="X900" s="1">
        <f>ROUNDDOWN((Table2[[#This Row],[Time]]/60-Table2[[#This Row],[Time2]])*60,0)</f>
        <v>22</v>
      </c>
      <c r="Y900" s="1">
        <f>IF(Table2[[#This Row],[Time2]]&lt;10,0&amp;Table2[[#This Row],[Time2]],Table2[[#This Row],[Time2]])</f>
        <v>13</v>
      </c>
      <c r="Z900" s="1">
        <f>IF(Table2[[#This Row],[Time3]]&lt;10,0&amp;Table2[[#This Row],[Time3]],Table2[[#This Row],[Time3]])</f>
        <v>22</v>
      </c>
      <c r="AA900" s="2" t="str">
        <f>Table2[[#This Row],[Time4]]&amp;":"&amp;Table2[[#This Row],[Time5]]</f>
        <v>13:22</v>
      </c>
      <c r="AB900" s="1" t="str" cm="1">
        <f t="array" ref="AB900">IFERROR(IF(Table2[[#This Row],[code]]="","",_xlfn.IFS(AND(Table2[[#This Row],[code]]&lt;400,Table2[[#This Row],[code]]&lt;&gt;""),2,Table2[[#This Row],[code]]&gt;500,4)),"")</f>
        <v/>
      </c>
      <c r="AC900" s="1" t="str">
        <f>IF(Table2[[#This Row],[Event]]="Penalty",Table2[[#This Row],[number]],IF(Table2[[#This Row],[Event]]="Time-Out",401,""))</f>
        <v/>
      </c>
      <c r="AD900" s="1">
        <f>ROW(A899)</f>
        <v>899</v>
      </c>
      <c r="AE900" s="1">
        <f>COUNTIFS(Table2[GameID],Table2[[#This Row],[GameID]],Table2[Column1],"&lt;="&amp;Table2[[#This Row],[Column1]])-1</f>
        <v>6</v>
      </c>
    </row>
    <row r="901" spans="1:31" x14ac:dyDescent="0.45">
      <c r="A901" t="s">
        <v>304</v>
      </c>
      <c r="B901" t="str">
        <f>_xlfn.TEXTBEFORE(Table2[[#This Row],[Kamp]]," - ")</f>
        <v>Aab</v>
      </c>
      <c r="C901" t="str">
        <f>_xlfn.TEXTAFTER(Table2[[#This Row],[Kamp]],"- ")</f>
        <v>Blackhawks</v>
      </c>
      <c r="D901">
        <v>44857</v>
      </c>
      <c r="E901">
        <v>35971</v>
      </c>
      <c r="F901">
        <v>20222023</v>
      </c>
      <c r="G901" t="s">
        <v>17</v>
      </c>
      <c r="H901" t="s">
        <v>661</v>
      </c>
      <c r="I901" t="s">
        <v>677</v>
      </c>
      <c r="J901">
        <v>1</v>
      </c>
      <c r="K901">
        <v>29505</v>
      </c>
      <c r="L901">
        <v>1</v>
      </c>
      <c r="M901" t="s">
        <v>630</v>
      </c>
      <c r="N901" t="s">
        <v>143</v>
      </c>
      <c r="O901" t="s">
        <v>146</v>
      </c>
      <c r="P901">
        <v>71</v>
      </c>
      <c r="Q901">
        <v>91</v>
      </c>
      <c r="R901">
        <f>SUMIFS(Table2[number],Table2[Event],"Goal",Table2[H/U],"HOME",Table2[GameID],Table2[[#This Row],[GameID]],Table2[GameTime],"&lt;="&amp;Table2[[#This Row],[GameTime]])</f>
        <v>0</v>
      </c>
      <c r="S901">
        <f>SUMIFS(Table2[number],Table2[Event],"Goal",Table2[H/U],"AWAY",Table2[GameID],Table2[[#This Row],[GameID]],Table2[GameTime],"&lt;="&amp;Table2[[#This Row],[GameTime]])</f>
        <v>8</v>
      </c>
      <c r="T901" t="str">
        <f>IF(Table2[[#This Row],[Event]]="Goal",Table2[[#This Row],[Hscore]]&amp;"-"&amp;Table2[[#This Row],[Uscore]],"")</f>
        <v>0-8</v>
      </c>
      <c r="U901">
        <v>1126</v>
      </c>
      <c r="V901" s="1">
        <f>Table2[[#This Row],[GameTime]]-(Table2[[#This Row],[period]]-1)*1200</f>
        <v>1126</v>
      </c>
      <c r="W901" s="1">
        <f>ROUNDDOWN(Table2[[#This Row],[Time]]/60,0)</f>
        <v>18</v>
      </c>
      <c r="X901" s="1">
        <f>ROUNDDOWN((Table2[[#This Row],[Time]]/60-Table2[[#This Row],[Time2]])*60,0)</f>
        <v>45</v>
      </c>
      <c r="Y901" s="1">
        <f>IF(Table2[[#This Row],[Time2]]&lt;10,0&amp;Table2[[#This Row],[Time2]],Table2[[#This Row],[Time2]])</f>
        <v>18</v>
      </c>
      <c r="Z901" s="1">
        <f>IF(Table2[[#This Row],[Time3]]&lt;10,0&amp;Table2[[#This Row],[Time3]],Table2[[#This Row],[Time3]])</f>
        <v>45</v>
      </c>
      <c r="AA901" s="2" t="str">
        <f>Table2[[#This Row],[Time4]]&amp;":"&amp;Table2[[#This Row],[Time5]]</f>
        <v>18:45</v>
      </c>
      <c r="AB901" s="1" t="str" cm="1">
        <f t="array" ref="AB901">IFERROR(IF(Table2[[#This Row],[code]]="","",_xlfn.IFS(AND(Table2[[#This Row],[code]]&lt;400,Table2[[#This Row],[code]]&lt;&gt;""),2,Table2[[#This Row],[code]]&gt;500,4)),"")</f>
        <v/>
      </c>
      <c r="AC901" s="1" t="str">
        <f>IF(Table2[[#This Row],[Event]]="Penalty",Table2[[#This Row],[number]],IF(Table2[[#This Row],[Event]]="Time-Out",401,""))</f>
        <v/>
      </c>
      <c r="AD901" s="1">
        <f>ROW(A900)</f>
        <v>900</v>
      </c>
      <c r="AE901" s="1">
        <f>COUNTIFS(Table2[GameID],Table2[[#This Row],[GameID]],Table2[Column1],"&lt;="&amp;Table2[[#This Row],[Column1]])-1</f>
        <v>7</v>
      </c>
    </row>
    <row r="902" spans="1:31" x14ac:dyDescent="0.45">
      <c r="A902" t="s">
        <v>304</v>
      </c>
      <c r="B902" t="str">
        <f>_xlfn.TEXTBEFORE(Table2[[#This Row],[Kamp]]," - ")</f>
        <v>Aab</v>
      </c>
      <c r="C902" t="str">
        <f>_xlfn.TEXTAFTER(Table2[[#This Row],[Kamp]],"- ")</f>
        <v>Blackhawks</v>
      </c>
      <c r="D902">
        <v>44857</v>
      </c>
      <c r="E902">
        <v>35971</v>
      </c>
      <c r="F902">
        <v>20222023</v>
      </c>
      <c r="G902" t="s">
        <v>17</v>
      </c>
      <c r="H902" t="s">
        <v>661</v>
      </c>
      <c r="I902" t="s">
        <v>677</v>
      </c>
      <c r="J902">
        <v>2</v>
      </c>
      <c r="K902">
        <v>29505</v>
      </c>
      <c r="L902">
        <v>1</v>
      </c>
      <c r="M902" t="s">
        <v>630</v>
      </c>
      <c r="N902" t="s">
        <v>147</v>
      </c>
      <c r="O902" t="s">
        <v>264</v>
      </c>
      <c r="P902">
        <v>92</v>
      </c>
      <c r="Q902">
        <v>10</v>
      </c>
      <c r="R902">
        <f>SUMIFS(Table2[number],Table2[Event],"Goal",Table2[H/U],"HOME",Table2[GameID],Table2[[#This Row],[GameID]],Table2[GameTime],"&lt;="&amp;Table2[[#This Row],[GameTime]])</f>
        <v>0</v>
      </c>
      <c r="S902">
        <f>SUMIFS(Table2[number],Table2[Event],"Goal",Table2[H/U],"AWAY",Table2[GameID],Table2[[#This Row],[GameID]],Table2[GameTime],"&lt;="&amp;Table2[[#This Row],[GameTime]])</f>
        <v>9</v>
      </c>
      <c r="T902" t="str">
        <f>IF(Table2[[#This Row],[Event]]="Goal",Table2[[#This Row],[Hscore]]&amp;"-"&amp;Table2[[#This Row],[Uscore]],"")</f>
        <v>0-9</v>
      </c>
      <c r="U902">
        <v>1582</v>
      </c>
      <c r="V902" s="1">
        <f>Table2[[#This Row],[GameTime]]-(Table2[[#This Row],[period]]-1)*1200</f>
        <v>382</v>
      </c>
      <c r="W902" s="1">
        <f>ROUNDDOWN(Table2[[#This Row],[Time]]/60,0)</f>
        <v>6</v>
      </c>
      <c r="X902" s="1">
        <f>ROUNDDOWN((Table2[[#This Row],[Time]]/60-Table2[[#This Row],[Time2]])*60,0)</f>
        <v>22</v>
      </c>
      <c r="Y902" s="1" t="str">
        <f>IF(Table2[[#This Row],[Time2]]&lt;10,0&amp;Table2[[#This Row],[Time2]],Table2[[#This Row],[Time2]])</f>
        <v>06</v>
      </c>
      <c r="Z902" s="1">
        <f>IF(Table2[[#This Row],[Time3]]&lt;10,0&amp;Table2[[#This Row],[Time3]],Table2[[#This Row],[Time3]])</f>
        <v>22</v>
      </c>
      <c r="AA902" s="2" t="str">
        <f>Table2[[#This Row],[Time4]]&amp;":"&amp;Table2[[#This Row],[Time5]]</f>
        <v>06:22</v>
      </c>
      <c r="AB902" s="1" t="str" cm="1">
        <f t="array" ref="AB902">IFERROR(IF(Table2[[#This Row],[code]]="","",_xlfn.IFS(AND(Table2[[#This Row],[code]]&lt;400,Table2[[#This Row],[code]]&lt;&gt;""),2,Table2[[#This Row],[code]]&gt;500,4)),"")</f>
        <v/>
      </c>
      <c r="AC902" s="1" t="str">
        <f>IF(Table2[[#This Row],[Event]]="Penalty",Table2[[#This Row],[number]],IF(Table2[[#This Row],[Event]]="Time-Out",401,""))</f>
        <v/>
      </c>
      <c r="AD902" s="1">
        <f>ROW(A901)</f>
        <v>901</v>
      </c>
      <c r="AE902" s="1">
        <f>COUNTIFS(Table2[GameID],Table2[[#This Row],[GameID]],Table2[Column1],"&lt;="&amp;Table2[[#This Row],[Column1]])-1</f>
        <v>8</v>
      </c>
    </row>
    <row r="903" spans="1:31" x14ac:dyDescent="0.45">
      <c r="A903" t="s">
        <v>304</v>
      </c>
      <c r="B903" t="str">
        <f>_xlfn.TEXTBEFORE(Table2[[#This Row],[Kamp]]," - ")</f>
        <v>Aab</v>
      </c>
      <c r="C903" t="str">
        <f>_xlfn.TEXTAFTER(Table2[[#This Row],[Kamp]],"- ")</f>
        <v>Blackhawks</v>
      </c>
      <c r="D903">
        <v>44857</v>
      </c>
      <c r="E903">
        <v>35971</v>
      </c>
      <c r="F903">
        <v>20222023</v>
      </c>
      <c r="G903" t="s">
        <v>17</v>
      </c>
      <c r="H903" t="s">
        <v>661</v>
      </c>
      <c r="I903" t="s">
        <v>677</v>
      </c>
      <c r="J903">
        <v>2</v>
      </c>
      <c r="K903">
        <v>29505</v>
      </c>
      <c r="L903">
        <v>1</v>
      </c>
      <c r="M903" t="s">
        <v>630</v>
      </c>
      <c r="N903" t="s">
        <v>146</v>
      </c>
      <c r="O903" t="s">
        <v>137</v>
      </c>
      <c r="P903">
        <v>91</v>
      </c>
      <c r="Q903">
        <v>22</v>
      </c>
      <c r="R903">
        <f>SUMIFS(Table2[number],Table2[Event],"Goal",Table2[H/U],"HOME",Table2[GameID],Table2[[#This Row],[GameID]],Table2[GameTime],"&lt;="&amp;Table2[[#This Row],[GameTime]])</f>
        <v>0</v>
      </c>
      <c r="S903">
        <f>SUMIFS(Table2[number],Table2[Event],"Goal",Table2[H/U],"AWAY",Table2[GameID],Table2[[#This Row],[GameID]],Table2[GameTime],"&lt;="&amp;Table2[[#This Row],[GameTime]])</f>
        <v>10</v>
      </c>
      <c r="T903" t="str">
        <f>IF(Table2[[#This Row],[Event]]="Goal",Table2[[#This Row],[Hscore]]&amp;"-"&amp;Table2[[#This Row],[Uscore]],"")</f>
        <v>0-10</v>
      </c>
      <c r="U903">
        <v>1702</v>
      </c>
      <c r="V903" s="1">
        <f>Table2[[#This Row],[GameTime]]-(Table2[[#This Row],[period]]-1)*1200</f>
        <v>502</v>
      </c>
      <c r="W903" s="1">
        <f>ROUNDDOWN(Table2[[#This Row],[Time]]/60,0)</f>
        <v>8</v>
      </c>
      <c r="X903" s="1">
        <f>ROUNDDOWN((Table2[[#This Row],[Time]]/60-Table2[[#This Row],[Time2]])*60,0)</f>
        <v>22</v>
      </c>
      <c r="Y903" s="1" t="str">
        <f>IF(Table2[[#This Row],[Time2]]&lt;10,0&amp;Table2[[#This Row],[Time2]],Table2[[#This Row],[Time2]])</f>
        <v>08</v>
      </c>
      <c r="Z903" s="1">
        <f>IF(Table2[[#This Row],[Time3]]&lt;10,0&amp;Table2[[#This Row],[Time3]],Table2[[#This Row],[Time3]])</f>
        <v>22</v>
      </c>
      <c r="AA903" s="2" t="str">
        <f>Table2[[#This Row],[Time4]]&amp;":"&amp;Table2[[#This Row],[Time5]]</f>
        <v>08:22</v>
      </c>
      <c r="AB903" s="1" t="str" cm="1">
        <f t="array" ref="AB903">IFERROR(IF(Table2[[#This Row],[code]]="","",_xlfn.IFS(AND(Table2[[#This Row],[code]]&lt;400,Table2[[#This Row],[code]]&lt;&gt;""),2,Table2[[#This Row],[code]]&gt;500,4)),"")</f>
        <v/>
      </c>
      <c r="AC903" s="1" t="str">
        <f>IF(Table2[[#This Row],[Event]]="Penalty",Table2[[#This Row],[number]],IF(Table2[[#This Row],[Event]]="Time-Out",401,""))</f>
        <v/>
      </c>
      <c r="AD903" s="1">
        <f>ROW(A902)</f>
        <v>902</v>
      </c>
      <c r="AE903" s="1">
        <f>COUNTIFS(Table2[GameID],Table2[[#This Row],[GameID]],Table2[Column1],"&lt;="&amp;Table2[[#This Row],[Column1]])-1</f>
        <v>9</v>
      </c>
    </row>
    <row r="904" spans="1:31" x14ac:dyDescent="0.45">
      <c r="A904" t="s">
        <v>304</v>
      </c>
      <c r="B904" t="str">
        <f>_xlfn.TEXTBEFORE(Table2[[#This Row],[Kamp]]," - ")</f>
        <v>Aab</v>
      </c>
      <c r="C904" t="str">
        <f>_xlfn.TEXTAFTER(Table2[[#This Row],[Kamp]],"- ")</f>
        <v>Blackhawks</v>
      </c>
      <c r="D904">
        <v>44857</v>
      </c>
      <c r="E904">
        <v>35971</v>
      </c>
      <c r="F904">
        <v>20222023</v>
      </c>
      <c r="G904" t="s">
        <v>17</v>
      </c>
      <c r="H904" t="s">
        <v>661</v>
      </c>
      <c r="I904" t="s">
        <v>677</v>
      </c>
      <c r="J904">
        <v>2</v>
      </c>
      <c r="K904">
        <v>29505</v>
      </c>
      <c r="L904">
        <v>1</v>
      </c>
      <c r="M904" t="s">
        <v>630</v>
      </c>
      <c r="N904" t="s">
        <v>149</v>
      </c>
      <c r="O904" t="s">
        <v>133</v>
      </c>
      <c r="P904">
        <v>98</v>
      </c>
      <c r="Q904">
        <v>5</v>
      </c>
      <c r="R904">
        <f>SUMIFS(Table2[number],Table2[Event],"Goal",Table2[H/U],"HOME",Table2[GameID],Table2[[#This Row],[GameID]],Table2[GameTime],"&lt;="&amp;Table2[[#This Row],[GameTime]])</f>
        <v>0</v>
      </c>
      <c r="S904">
        <f>SUMIFS(Table2[number],Table2[Event],"Goal",Table2[H/U],"AWAY",Table2[GameID],Table2[[#This Row],[GameID]],Table2[GameTime],"&lt;="&amp;Table2[[#This Row],[GameTime]])</f>
        <v>11</v>
      </c>
      <c r="T904" t="str">
        <f>IF(Table2[[#This Row],[Event]]="Goal",Table2[[#This Row],[Hscore]]&amp;"-"&amp;Table2[[#This Row],[Uscore]],"")</f>
        <v>0-11</v>
      </c>
      <c r="U904">
        <v>2015</v>
      </c>
      <c r="V904" s="1">
        <f>Table2[[#This Row],[GameTime]]-(Table2[[#This Row],[period]]-1)*1200</f>
        <v>815</v>
      </c>
      <c r="W904" s="1">
        <f>ROUNDDOWN(Table2[[#This Row],[Time]]/60,0)</f>
        <v>13</v>
      </c>
      <c r="X904" s="1">
        <f>ROUNDDOWN((Table2[[#This Row],[Time]]/60-Table2[[#This Row],[Time2]])*60,0)</f>
        <v>35</v>
      </c>
      <c r="Y904" s="1">
        <f>IF(Table2[[#This Row],[Time2]]&lt;10,0&amp;Table2[[#This Row],[Time2]],Table2[[#This Row],[Time2]])</f>
        <v>13</v>
      </c>
      <c r="Z904" s="1">
        <f>IF(Table2[[#This Row],[Time3]]&lt;10,0&amp;Table2[[#This Row],[Time3]],Table2[[#This Row],[Time3]])</f>
        <v>35</v>
      </c>
      <c r="AA904" s="2" t="str">
        <f>Table2[[#This Row],[Time4]]&amp;":"&amp;Table2[[#This Row],[Time5]]</f>
        <v>13:35</v>
      </c>
      <c r="AB904" s="1" t="str" cm="1">
        <f t="array" ref="AB904">IFERROR(IF(Table2[[#This Row],[code]]="","",_xlfn.IFS(AND(Table2[[#This Row],[code]]&lt;400,Table2[[#This Row],[code]]&lt;&gt;""),2,Table2[[#This Row],[code]]&gt;500,4)),"")</f>
        <v/>
      </c>
      <c r="AC904" s="1" t="str">
        <f>IF(Table2[[#This Row],[Event]]="Penalty",Table2[[#This Row],[number]],IF(Table2[[#This Row],[Event]]="Time-Out",401,""))</f>
        <v/>
      </c>
      <c r="AD904" s="1">
        <f>ROW(A903)</f>
        <v>903</v>
      </c>
      <c r="AE904" s="1">
        <f>COUNTIFS(Table2[GameID],Table2[[#This Row],[GameID]],Table2[Column1],"&lt;="&amp;Table2[[#This Row],[Column1]])-1</f>
        <v>10</v>
      </c>
    </row>
    <row r="905" spans="1:31" x14ac:dyDescent="0.45">
      <c r="A905" t="s">
        <v>304</v>
      </c>
      <c r="B905" t="str">
        <f>_xlfn.TEXTBEFORE(Table2[[#This Row],[Kamp]]," - ")</f>
        <v>Aab</v>
      </c>
      <c r="C905" t="str">
        <f>_xlfn.TEXTAFTER(Table2[[#This Row],[Kamp]],"- ")</f>
        <v>Blackhawks</v>
      </c>
      <c r="D905">
        <v>44857</v>
      </c>
      <c r="E905">
        <v>35971</v>
      </c>
      <c r="F905">
        <v>20222023</v>
      </c>
      <c r="G905" t="s">
        <v>17</v>
      </c>
      <c r="H905" t="s">
        <v>661</v>
      </c>
      <c r="I905" t="s">
        <v>677</v>
      </c>
      <c r="J905">
        <v>2</v>
      </c>
      <c r="K905">
        <v>29505</v>
      </c>
      <c r="L905">
        <v>1</v>
      </c>
      <c r="M905" t="s">
        <v>630</v>
      </c>
      <c r="N905" t="s">
        <v>144</v>
      </c>
      <c r="O905" t="s">
        <v>146</v>
      </c>
      <c r="P905">
        <v>81</v>
      </c>
      <c r="Q905">
        <v>91</v>
      </c>
      <c r="R905">
        <f>SUMIFS(Table2[number],Table2[Event],"Goal",Table2[H/U],"HOME",Table2[GameID],Table2[[#This Row],[GameID]],Table2[GameTime],"&lt;="&amp;Table2[[#This Row],[GameTime]])</f>
        <v>0</v>
      </c>
      <c r="S905">
        <f>SUMIFS(Table2[number],Table2[Event],"Goal",Table2[H/U],"AWAY",Table2[GameID],Table2[[#This Row],[GameID]],Table2[GameTime],"&lt;="&amp;Table2[[#This Row],[GameTime]])</f>
        <v>12</v>
      </c>
      <c r="T905" t="str">
        <f>IF(Table2[[#This Row],[Event]]="Goal",Table2[[#This Row],[Hscore]]&amp;"-"&amp;Table2[[#This Row],[Uscore]],"")</f>
        <v>0-12</v>
      </c>
      <c r="U905">
        <v>2075</v>
      </c>
      <c r="V905" s="1">
        <f>Table2[[#This Row],[GameTime]]-(Table2[[#This Row],[period]]-1)*1200</f>
        <v>875</v>
      </c>
      <c r="W905" s="1">
        <f>ROUNDDOWN(Table2[[#This Row],[Time]]/60,0)</f>
        <v>14</v>
      </c>
      <c r="X905" s="1">
        <f>ROUNDDOWN((Table2[[#This Row],[Time]]/60-Table2[[#This Row],[Time2]])*60,0)</f>
        <v>35</v>
      </c>
      <c r="Y905" s="1">
        <f>IF(Table2[[#This Row],[Time2]]&lt;10,0&amp;Table2[[#This Row],[Time2]],Table2[[#This Row],[Time2]])</f>
        <v>14</v>
      </c>
      <c r="Z905" s="1">
        <f>IF(Table2[[#This Row],[Time3]]&lt;10,0&amp;Table2[[#This Row],[Time3]],Table2[[#This Row],[Time3]])</f>
        <v>35</v>
      </c>
      <c r="AA905" s="2" t="str">
        <f>Table2[[#This Row],[Time4]]&amp;":"&amp;Table2[[#This Row],[Time5]]</f>
        <v>14:35</v>
      </c>
      <c r="AB905" s="1" t="str" cm="1">
        <f t="array" ref="AB905">IFERROR(IF(Table2[[#This Row],[code]]="","",_xlfn.IFS(AND(Table2[[#This Row],[code]]&lt;400,Table2[[#This Row],[code]]&lt;&gt;""),2,Table2[[#This Row],[code]]&gt;500,4)),"")</f>
        <v/>
      </c>
      <c r="AC905" s="1" t="str">
        <f>IF(Table2[[#This Row],[Event]]="Penalty",Table2[[#This Row],[number]],IF(Table2[[#This Row],[Event]]="Time-Out",401,""))</f>
        <v/>
      </c>
      <c r="AD905" s="1">
        <f>ROW(A904)</f>
        <v>904</v>
      </c>
      <c r="AE905" s="1">
        <f>COUNTIFS(Table2[GameID],Table2[[#This Row],[GameID]],Table2[Column1],"&lt;="&amp;Table2[[#This Row],[Column1]])-1</f>
        <v>11</v>
      </c>
    </row>
    <row r="906" spans="1:31" x14ac:dyDescent="0.45">
      <c r="A906" t="s">
        <v>304</v>
      </c>
      <c r="B906" t="str">
        <f>_xlfn.TEXTBEFORE(Table2[[#This Row],[Kamp]]," - ")</f>
        <v>Aab</v>
      </c>
      <c r="C906" t="str">
        <f>_xlfn.TEXTAFTER(Table2[[#This Row],[Kamp]],"- ")</f>
        <v>Blackhawks</v>
      </c>
      <c r="D906">
        <v>44857</v>
      </c>
      <c r="E906">
        <v>35971</v>
      </c>
      <c r="F906">
        <v>20222023</v>
      </c>
      <c r="G906" t="s">
        <v>17</v>
      </c>
      <c r="H906" t="s">
        <v>661</v>
      </c>
      <c r="I906" t="s">
        <v>677</v>
      </c>
      <c r="J906">
        <v>2</v>
      </c>
      <c r="K906">
        <v>29505</v>
      </c>
      <c r="L906">
        <v>1</v>
      </c>
      <c r="M906" t="s">
        <v>630</v>
      </c>
      <c r="N906" t="s">
        <v>140</v>
      </c>
      <c r="O906" t="s">
        <v>149</v>
      </c>
      <c r="P906">
        <v>60</v>
      </c>
      <c r="Q906">
        <v>98</v>
      </c>
      <c r="R906">
        <f>SUMIFS(Table2[number],Table2[Event],"Goal",Table2[H/U],"HOME",Table2[GameID],Table2[[#This Row],[GameID]],Table2[GameTime],"&lt;="&amp;Table2[[#This Row],[GameTime]])</f>
        <v>0</v>
      </c>
      <c r="S906">
        <f>SUMIFS(Table2[number],Table2[Event],"Goal",Table2[H/U],"AWAY",Table2[GameID],Table2[[#This Row],[GameID]],Table2[GameTime],"&lt;="&amp;Table2[[#This Row],[GameTime]])</f>
        <v>13</v>
      </c>
      <c r="T906" t="str">
        <f>IF(Table2[[#This Row],[Event]]="Goal",Table2[[#This Row],[Hscore]]&amp;"-"&amp;Table2[[#This Row],[Uscore]],"")</f>
        <v>0-13</v>
      </c>
      <c r="U906">
        <v>2178</v>
      </c>
      <c r="V906" s="1">
        <f>Table2[[#This Row],[GameTime]]-(Table2[[#This Row],[period]]-1)*1200</f>
        <v>978</v>
      </c>
      <c r="W906" s="1">
        <f>ROUNDDOWN(Table2[[#This Row],[Time]]/60,0)</f>
        <v>16</v>
      </c>
      <c r="X906" s="1">
        <f>ROUNDDOWN((Table2[[#This Row],[Time]]/60-Table2[[#This Row],[Time2]])*60,0)</f>
        <v>18</v>
      </c>
      <c r="Y906" s="1">
        <f>IF(Table2[[#This Row],[Time2]]&lt;10,0&amp;Table2[[#This Row],[Time2]],Table2[[#This Row],[Time2]])</f>
        <v>16</v>
      </c>
      <c r="Z906" s="1">
        <f>IF(Table2[[#This Row],[Time3]]&lt;10,0&amp;Table2[[#This Row],[Time3]],Table2[[#This Row],[Time3]])</f>
        <v>18</v>
      </c>
      <c r="AA906" s="2" t="str">
        <f>Table2[[#This Row],[Time4]]&amp;":"&amp;Table2[[#This Row],[Time5]]</f>
        <v>16:18</v>
      </c>
      <c r="AB906" s="1" t="str" cm="1">
        <f t="array" ref="AB906">IFERROR(IF(Table2[[#This Row],[code]]="","",_xlfn.IFS(AND(Table2[[#This Row],[code]]&lt;400,Table2[[#This Row],[code]]&lt;&gt;""),2,Table2[[#This Row],[code]]&gt;500,4)),"")</f>
        <v/>
      </c>
      <c r="AC906" s="1" t="str">
        <f>IF(Table2[[#This Row],[Event]]="Penalty",Table2[[#This Row],[number]],IF(Table2[[#This Row],[Event]]="Time-Out",401,""))</f>
        <v/>
      </c>
      <c r="AD906" s="1">
        <f>ROW(A905)</f>
        <v>905</v>
      </c>
      <c r="AE906" s="1">
        <f>COUNTIFS(Table2[GameID],Table2[[#This Row],[GameID]],Table2[Column1],"&lt;="&amp;Table2[[#This Row],[Column1]])-1</f>
        <v>12</v>
      </c>
    </row>
    <row r="907" spans="1:31" x14ac:dyDescent="0.45">
      <c r="A907" t="s">
        <v>304</v>
      </c>
      <c r="B907" t="str">
        <f>_xlfn.TEXTBEFORE(Table2[[#This Row],[Kamp]]," - ")</f>
        <v>Aab</v>
      </c>
      <c r="C907" t="str">
        <f>_xlfn.TEXTAFTER(Table2[[#This Row],[Kamp]],"- ")</f>
        <v>Blackhawks</v>
      </c>
      <c r="D907">
        <v>44857</v>
      </c>
      <c r="E907">
        <v>35971</v>
      </c>
      <c r="F907">
        <v>20222023</v>
      </c>
      <c r="G907" t="s">
        <v>17</v>
      </c>
      <c r="H907" t="s">
        <v>661</v>
      </c>
      <c r="I907" t="s">
        <v>677</v>
      </c>
      <c r="J907">
        <v>2</v>
      </c>
      <c r="K907">
        <v>29505</v>
      </c>
      <c r="L907">
        <v>1</v>
      </c>
      <c r="M907" t="s">
        <v>630</v>
      </c>
      <c r="N907" t="s">
        <v>264</v>
      </c>
      <c r="O907" t="s">
        <v>635</v>
      </c>
      <c r="P907">
        <v>10</v>
      </c>
      <c r="Q907">
        <v>23</v>
      </c>
      <c r="R907">
        <f>SUMIFS(Table2[number],Table2[Event],"Goal",Table2[H/U],"HOME",Table2[GameID],Table2[[#This Row],[GameID]],Table2[GameTime],"&lt;="&amp;Table2[[#This Row],[GameTime]])</f>
        <v>0</v>
      </c>
      <c r="S907">
        <f>SUMIFS(Table2[number],Table2[Event],"Goal",Table2[H/U],"AWAY",Table2[GameID],Table2[[#This Row],[GameID]],Table2[GameTime],"&lt;="&amp;Table2[[#This Row],[GameTime]])</f>
        <v>14</v>
      </c>
      <c r="T907" t="str">
        <f>IF(Table2[[#This Row],[Event]]="Goal",Table2[[#This Row],[Hscore]]&amp;"-"&amp;Table2[[#This Row],[Uscore]],"")</f>
        <v>0-14</v>
      </c>
      <c r="U907">
        <v>2248</v>
      </c>
      <c r="V907" s="1">
        <f>Table2[[#This Row],[GameTime]]-(Table2[[#This Row],[period]]-1)*1200</f>
        <v>1048</v>
      </c>
      <c r="W907" s="1">
        <f>ROUNDDOWN(Table2[[#This Row],[Time]]/60,0)</f>
        <v>17</v>
      </c>
      <c r="X907" s="1">
        <f>ROUNDDOWN((Table2[[#This Row],[Time]]/60-Table2[[#This Row],[Time2]])*60,0)</f>
        <v>27</v>
      </c>
      <c r="Y907" s="1">
        <f>IF(Table2[[#This Row],[Time2]]&lt;10,0&amp;Table2[[#This Row],[Time2]],Table2[[#This Row],[Time2]])</f>
        <v>17</v>
      </c>
      <c r="Z907" s="1">
        <f>IF(Table2[[#This Row],[Time3]]&lt;10,0&amp;Table2[[#This Row],[Time3]],Table2[[#This Row],[Time3]])</f>
        <v>27</v>
      </c>
      <c r="AA907" s="2" t="str">
        <f>Table2[[#This Row],[Time4]]&amp;":"&amp;Table2[[#This Row],[Time5]]</f>
        <v>17:27</v>
      </c>
      <c r="AB907" s="1" t="str" cm="1">
        <f t="array" ref="AB907">IFERROR(IF(Table2[[#This Row],[code]]="","",_xlfn.IFS(AND(Table2[[#This Row],[code]]&lt;400,Table2[[#This Row],[code]]&lt;&gt;""),2,Table2[[#This Row],[code]]&gt;500,4)),"")</f>
        <v/>
      </c>
      <c r="AC907" s="1" t="str">
        <f>IF(Table2[[#This Row],[Event]]="Penalty",Table2[[#This Row],[number]],IF(Table2[[#This Row],[Event]]="Time-Out",401,""))</f>
        <v/>
      </c>
      <c r="AD907" s="1">
        <f>ROW(A906)</f>
        <v>906</v>
      </c>
      <c r="AE907" s="1">
        <f>COUNTIFS(Table2[GameID],Table2[[#This Row],[GameID]],Table2[Column1],"&lt;="&amp;Table2[[#This Row],[Column1]])-1</f>
        <v>13</v>
      </c>
    </row>
    <row r="908" spans="1:31" x14ac:dyDescent="0.45">
      <c r="A908" t="s">
        <v>304</v>
      </c>
      <c r="B908" t="str">
        <f>_xlfn.TEXTBEFORE(Table2[[#This Row],[Kamp]]," - ")</f>
        <v>Aab</v>
      </c>
      <c r="C908" t="str">
        <f>_xlfn.TEXTAFTER(Table2[[#This Row],[Kamp]],"- ")</f>
        <v>Blackhawks</v>
      </c>
      <c r="D908">
        <v>44857</v>
      </c>
      <c r="E908">
        <v>35971</v>
      </c>
      <c r="F908">
        <v>20222023</v>
      </c>
      <c r="G908" t="s">
        <v>17</v>
      </c>
      <c r="H908" t="s">
        <v>661</v>
      </c>
      <c r="I908" t="s">
        <v>677</v>
      </c>
      <c r="J908">
        <v>3</v>
      </c>
      <c r="K908">
        <v>29505</v>
      </c>
      <c r="L908">
        <v>1</v>
      </c>
      <c r="M908" t="s">
        <v>630</v>
      </c>
      <c r="N908" t="s">
        <v>133</v>
      </c>
      <c r="O908" t="s">
        <v>137</v>
      </c>
      <c r="P908">
        <v>5</v>
      </c>
      <c r="Q908">
        <v>22</v>
      </c>
      <c r="R908">
        <f>SUMIFS(Table2[number],Table2[Event],"Goal",Table2[H/U],"HOME",Table2[GameID],Table2[[#This Row],[GameID]],Table2[GameTime],"&lt;="&amp;Table2[[#This Row],[GameTime]])</f>
        <v>0</v>
      </c>
      <c r="S908">
        <f>SUMIFS(Table2[number],Table2[Event],"Goal",Table2[H/U],"AWAY",Table2[GameID],Table2[[#This Row],[GameID]],Table2[GameTime],"&lt;="&amp;Table2[[#This Row],[GameTime]])</f>
        <v>15</v>
      </c>
      <c r="T908" t="str">
        <f>IF(Table2[[#This Row],[Event]]="Goal",Table2[[#This Row],[Hscore]]&amp;"-"&amp;Table2[[#This Row],[Uscore]],"")</f>
        <v>0-15</v>
      </c>
      <c r="U908">
        <v>2473</v>
      </c>
      <c r="V908" s="1">
        <f>Table2[[#This Row],[GameTime]]-(Table2[[#This Row],[period]]-1)*1200</f>
        <v>73</v>
      </c>
      <c r="W908" s="1">
        <f>ROUNDDOWN(Table2[[#This Row],[Time]]/60,0)</f>
        <v>1</v>
      </c>
      <c r="X908" s="1">
        <f>ROUNDDOWN((Table2[[#This Row],[Time]]/60-Table2[[#This Row],[Time2]])*60,0)</f>
        <v>13</v>
      </c>
      <c r="Y908" s="1" t="str">
        <f>IF(Table2[[#This Row],[Time2]]&lt;10,0&amp;Table2[[#This Row],[Time2]],Table2[[#This Row],[Time2]])</f>
        <v>01</v>
      </c>
      <c r="Z908" s="1">
        <f>IF(Table2[[#This Row],[Time3]]&lt;10,0&amp;Table2[[#This Row],[Time3]],Table2[[#This Row],[Time3]])</f>
        <v>13</v>
      </c>
      <c r="AA908" s="2" t="str">
        <f>Table2[[#This Row],[Time4]]&amp;":"&amp;Table2[[#This Row],[Time5]]</f>
        <v>01:13</v>
      </c>
      <c r="AB908" s="1" t="str" cm="1">
        <f t="array" ref="AB908">IFERROR(IF(Table2[[#This Row],[code]]="","",_xlfn.IFS(AND(Table2[[#This Row],[code]]&lt;400,Table2[[#This Row],[code]]&lt;&gt;""),2,Table2[[#This Row],[code]]&gt;500,4)),"")</f>
        <v/>
      </c>
      <c r="AC908" s="1" t="str">
        <f>IF(Table2[[#This Row],[Event]]="Penalty",Table2[[#This Row],[number]],IF(Table2[[#This Row],[Event]]="Time-Out",401,""))</f>
        <v/>
      </c>
      <c r="AD908" s="1">
        <f>ROW(A907)</f>
        <v>907</v>
      </c>
      <c r="AE908" s="1">
        <f>COUNTIFS(Table2[GameID],Table2[[#This Row],[GameID]],Table2[Column1],"&lt;="&amp;Table2[[#This Row],[Column1]])-1</f>
        <v>14</v>
      </c>
    </row>
    <row r="909" spans="1:31" x14ac:dyDescent="0.45">
      <c r="A909" t="s">
        <v>304</v>
      </c>
      <c r="B909" t="str">
        <f>_xlfn.TEXTBEFORE(Table2[[#This Row],[Kamp]]," - ")</f>
        <v>Aab</v>
      </c>
      <c r="C909" t="str">
        <f>_xlfn.TEXTAFTER(Table2[[#This Row],[Kamp]],"- ")</f>
        <v>Blackhawks</v>
      </c>
      <c r="D909">
        <v>44857</v>
      </c>
      <c r="E909">
        <v>35971</v>
      </c>
      <c r="F909">
        <v>20222023</v>
      </c>
      <c r="G909" t="s">
        <v>17</v>
      </c>
      <c r="H909" t="s">
        <v>661</v>
      </c>
      <c r="I909" t="s">
        <v>677</v>
      </c>
      <c r="J909">
        <v>3</v>
      </c>
      <c r="K909">
        <v>29505</v>
      </c>
      <c r="L909">
        <v>1</v>
      </c>
      <c r="M909" t="s">
        <v>630</v>
      </c>
      <c r="N909" t="s">
        <v>132</v>
      </c>
      <c r="O909" t="s">
        <v>634</v>
      </c>
      <c r="P909">
        <v>4</v>
      </c>
      <c r="Q909" t="s">
        <v>634</v>
      </c>
      <c r="R909">
        <f>SUMIFS(Table2[number],Table2[Event],"Goal",Table2[H/U],"HOME",Table2[GameID],Table2[[#This Row],[GameID]],Table2[GameTime],"&lt;="&amp;Table2[[#This Row],[GameTime]])</f>
        <v>0</v>
      </c>
      <c r="S909">
        <f>SUMIFS(Table2[number],Table2[Event],"Goal",Table2[H/U],"AWAY",Table2[GameID],Table2[[#This Row],[GameID]],Table2[GameTime],"&lt;="&amp;Table2[[#This Row],[GameTime]])</f>
        <v>16</v>
      </c>
      <c r="T909" t="str">
        <f>IF(Table2[[#This Row],[Event]]="Goal",Table2[[#This Row],[Hscore]]&amp;"-"&amp;Table2[[#This Row],[Uscore]],"")</f>
        <v>0-16</v>
      </c>
      <c r="U909">
        <v>2712</v>
      </c>
      <c r="V909" s="1">
        <f>Table2[[#This Row],[GameTime]]-(Table2[[#This Row],[period]]-1)*1200</f>
        <v>312</v>
      </c>
      <c r="W909" s="1">
        <f>ROUNDDOWN(Table2[[#This Row],[Time]]/60,0)</f>
        <v>5</v>
      </c>
      <c r="X909" s="1">
        <f>ROUNDDOWN((Table2[[#This Row],[Time]]/60-Table2[[#This Row],[Time2]])*60,0)</f>
        <v>12</v>
      </c>
      <c r="Y909" s="1" t="str">
        <f>IF(Table2[[#This Row],[Time2]]&lt;10,0&amp;Table2[[#This Row],[Time2]],Table2[[#This Row],[Time2]])</f>
        <v>05</v>
      </c>
      <c r="Z909" s="1">
        <f>IF(Table2[[#This Row],[Time3]]&lt;10,0&amp;Table2[[#This Row],[Time3]],Table2[[#This Row],[Time3]])</f>
        <v>12</v>
      </c>
      <c r="AA909" s="2" t="str">
        <f>Table2[[#This Row],[Time4]]&amp;":"&amp;Table2[[#This Row],[Time5]]</f>
        <v>05:12</v>
      </c>
      <c r="AB909" s="1" t="str" cm="1">
        <f t="array" ref="AB909">IFERROR(IF(Table2[[#This Row],[code]]="","",_xlfn.IFS(AND(Table2[[#This Row],[code]]&lt;400,Table2[[#This Row],[code]]&lt;&gt;""),2,Table2[[#This Row],[code]]&gt;500,4)),"")</f>
        <v/>
      </c>
      <c r="AC909" s="1" t="str">
        <f>IF(Table2[[#This Row],[Event]]="Penalty",Table2[[#This Row],[number]],IF(Table2[[#This Row],[Event]]="Time-Out",401,""))</f>
        <v/>
      </c>
      <c r="AD909" s="1">
        <f>ROW(A908)</f>
        <v>908</v>
      </c>
      <c r="AE909" s="1">
        <f>COUNTIFS(Table2[GameID],Table2[[#This Row],[GameID]],Table2[Column1],"&lt;="&amp;Table2[[#This Row],[Column1]])-1</f>
        <v>15</v>
      </c>
    </row>
    <row r="910" spans="1:31" x14ac:dyDescent="0.45">
      <c r="A910" t="s">
        <v>304</v>
      </c>
      <c r="B910" t="str">
        <f>_xlfn.TEXTBEFORE(Table2[[#This Row],[Kamp]]," - ")</f>
        <v>Aab</v>
      </c>
      <c r="C910" t="str">
        <f>_xlfn.TEXTAFTER(Table2[[#This Row],[Kamp]],"- ")</f>
        <v>Blackhawks</v>
      </c>
      <c r="D910">
        <v>44857</v>
      </c>
      <c r="E910">
        <v>35971</v>
      </c>
      <c r="F910">
        <v>20222023</v>
      </c>
      <c r="G910" t="s">
        <v>17</v>
      </c>
      <c r="H910" t="s">
        <v>661</v>
      </c>
      <c r="I910" t="s">
        <v>677</v>
      </c>
      <c r="J910">
        <v>3</v>
      </c>
      <c r="K910">
        <v>29505</v>
      </c>
      <c r="L910">
        <v>1</v>
      </c>
      <c r="M910" t="s">
        <v>630</v>
      </c>
      <c r="N910" t="s">
        <v>144</v>
      </c>
      <c r="O910" t="s">
        <v>134</v>
      </c>
      <c r="P910">
        <v>81</v>
      </c>
      <c r="Q910">
        <v>15</v>
      </c>
      <c r="R910">
        <f>SUMIFS(Table2[number],Table2[Event],"Goal",Table2[H/U],"HOME",Table2[GameID],Table2[[#This Row],[GameID]],Table2[GameTime],"&lt;="&amp;Table2[[#This Row],[GameTime]])</f>
        <v>0</v>
      </c>
      <c r="S910">
        <f>SUMIFS(Table2[number],Table2[Event],"Goal",Table2[H/U],"AWAY",Table2[GameID],Table2[[#This Row],[GameID]],Table2[GameTime],"&lt;="&amp;Table2[[#This Row],[GameTime]])</f>
        <v>17</v>
      </c>
      <c r="T910" t="str">
        <f>IF(Table2[[#This Row],[Event]]="Goal",Table2[[#This Row],[Hscore]]&amp;"-"&amp;Table2[[#This Row],[Uscore]],"")</f>
        <v>0-17</v>
      </c>
      <c r="U910">
        <v>2751</v>
      </c>
      <c r="V910" s="1">
        <f>Table2[[#This Row],[GameTime]]-(Table2[[#This Row],[period]]-1)*1200</f>
        <v>351</v>
      </c>
      <c r="W910" s="1">
        <f>ROUNDDOWN(Table2[[#This Row],[Time]]/60,0)</f>
        <v>5</v>
      </c>
      <c r="X910" s="1">
        <f>ROUNDDOWN((Table2[[#This Row],[Time]]/60-Table2[[#This Row],[Time2]])*60,0)</f>
        <v>51</v>
      </c>
      <c r="Y910" s="1" t="str">
        <f>IF(Table2[[#This Row],[Time2]]&lt;10,0&amp;Table2[[#This Row],[Time2]],Table2[[#This Row],[Time2]])</f>
        <v>05</v>
      </c>
      <c r="Z910" s="1">
        <f>IF(Table2[[#This Row],[Time3]]&lt;10,0&amp;Table2[[#This Row],[Time3]],Table2[[#This Row],[Time3]])</f>
        <v>51</v>
      </c>
      <c r="AA910" s="2" t="str">
        <f>Table2[[#This Row],[Time4]]&amp;":"&amp;Table2[[#This Row],[Time5]]</f>
        <v>05:51</v>
      </c>
      <c r="AB910" s="1" t="str" cm="1">
        <f t="array" ref="AB910">IFERROR(IF(Table2[[#This Row],[code]]="","",_xlfn.IFS(AND(Table2[[#This Row],[code]]&lt;400,Table2[[#This Row],[code]]&lt;&gt;""),2,Table2[[#This Row],[code]]&gt;500,4)),"")</f>
        <v/>
      </c>
      <c r="AC910" s="1" t="str">
        <f>IF(Table2[[#This Row],[Event]]="Penalty",Table2[[#This Row],[number]],IF(Table2[[#This Row],[Event]]="Time-Out",401,""))</f>
        <v/>
      </c>
      <c r="AD910" s="1">
        <f>ROW(A909)</f>
        <v>909</v>
      </c>
      <c r="AE910" s="1">
        <f>COUNTIFS(Table2[GameID],Table2[[#This Row],[GameID]],Table2[Column1],"&lt;="&amp;Table2[[#This Row],[Column1]])-1</f>
        <v>16</v>
      </c>
    </row>
    <row r="911" spans="1:31" x14ac:dyDescent="0.45">
      <c r="A911" t="s">
        <v>304</v>
      </c>
      <c r="B911" t="str">
        <f>_xlfn.TEXTBEFORE(Table2[[#This Row],[Kamp]]," - ")</f>
        <v>Aab</v>
      </c>
      <c r="C911" t="str">
        <f>_xlfn.TEXTAFTER(Table2[[#This Row],[Kamp]],"- ")</f>
        <v>Blackhawks</v>
      </c>
      <c r="D911">
        <v>44857</v>
      </c>
      <c r="E911">
        <v>35971</v>
      </c>
      <c r="F911">
        <v>20222023</v>
      </c>
      <c r="G911" t="s">
        <v>17</v>
      </c>
      <c r="H911" t="s">
        <v>661</v>
      </c>
      <c r="I911" t="s">
        <v>677</v>
      </c>
      <c r="J911">
        <v>3</v>
      </c>
      <c r="K911">
        <v>29505</v>
      </c>
      <c r="L911">
        <v>1</v>
      </c>
      <c r="M911" t="s">
        <v>630</v>
      </c>
      <c r="N911" t="s">
        <v>149</v>
      </c>
      <c r="O911" t="s">
        <v>140</v>
      </c>
      <c r="P911">
        <v>98</v>
      </c>
      <c r="Q911">
        <v>60</v>
      </c>
      <c r="R911">
        <f>SUMIFS(Table2[number],Table2[Event],"Goal",Table2[H/U],"HOME",Table2[GameID],Table2[[#This Row],[GameID]],Table2[GameTime],"&lt;="&amp;Table2[[#This Row],[GameTime]])</f>
        <v>0</v>
      </c>
      <c r="S911">
        <f>SUMIFS(Table2[number],Table2[Event],"Goal",Table2[H/U],"AWAY",Table2[GameID],Table2[[#This Row],[GameID]],Table2[GameTime],"&lt;="&amp;Table2[[#This Row],[GameTime]])</f>
        <v>18</v>
      </c>
      <c r="T911" t="str">
        <f>IF(Table2[[#This Row],[Event]]="Goal",Table2[[#This Row],[Hscore]]&amp;"-"&amp;Table2[[#This Row],[Uscore]],"")</f>
        <v>0-18</v>
      </c>
      <c r="U911">
        <v>2783</v>
      </c>
      <c r="V911" s="1">
        <f>Table2[[#This Row],[GameTime]]-(Table2[[#This Row],[period]]-1)*1200</f>
        <v>383</v>
      </c>
      <c r="W911" s="1">
        <f>ROUNDDOWN(Table2[[#This Row],[Time]]/60,0)</f>
        <v>6</v>
      </c>
      <c r="X911" s="1">
        <f>ROUNDDOWN((Table2[[#This Row],[Time]]/60-Table2[[#This Row],[Time2]])*60,0)</f>
        <v>23</v>
      </c>
      <c r="Y911" s="1" t="str">
        <f>IF(Table2[[#This Row],[Time2]]&lt;10,0&amp;Table2[[#This Row],[Time2]],Table2[[#This Row],[Time2]])</f>
        <v>06</v>
      </c>
      <c r="Z911" s="1">
        <f>IF(Table2[[#This Row],[Time3]]&lt;10,0&amp;Table2[[#This Row],[Time3]],Table2[[#This Row],[Time3]])</f>
        <v>23</v>
      </c>
      <c r="AA911" s="2" t="str">
        <f>Table2[[#This Row],[Time4]]&amp;":"&amp;Table2[[#This Row],[Time5]]</f>
        <v>06:23</v>
      </c>
      <c r="AB911" s="1" t="str" cm="1">
        <f t="array" ref="AB911">IFERROR(IF(Table2[[#This Row],[code]]="","",_xlfn.IFS(AND(Table2[[#This Row],[code]]&lt;400,Table2[[#This Row],[code]]&lt;&gt;""),2,Table2[[#This Row],[code]]&gt;500,4)),"")</f>
        <v/>
      </c>
      <c r="AC911" s="1" t="str">
        <f>IF(Table2[[#This Row],[Event]]="Penalty",Table2[[#This Row],[number]],IF(Table2[[#This Row],[Event]]="Time-Out",401,""))</f>
        <v/>
      </c>
      <c r="AD911" s="1">
        <f>ROW(A910)</f>
        <v>910</v>
      </c>
      <c r="AE911" s="1">
        <f>COUNTIFS(Table2[GameID],Table2[[#This Row],[GameID]],Table2[Column1],"&lt;="&amp;Table2[[#This Row],[Column1]])-1</f>
        <v>17</v>
      </c>
    </row>
    <row r="912" spans="1:31" x14ac:dyDescent="0.45">
      <c r="A912" t="s">
        <v>304</v>
      </c>
      <c r="B912" t="str">
        <f>_xlfn.TEXTBEFORE(Table2[[#This Row],[Kamp]]," - ")</f>
        <v>Aab</v>
      </c>
      <c r="C912" t="str">
        <f>_xlfn.TEXTAFTER(Table2[[#This Row],[Kamp]],"- ")</f>
        <v>Blackhawks</v>
      </c>
      <c r="D912">
        <v>44857</v>
      </c>
      <c r="E912">
        <v>35971</v>
      </c>
      <c r="F912">
        <v>20222023</v>
      </c>
      <c r="G912" t="s">
        <v>17</v>
      </c>
      <c r="H912" t="s">
        <v>661</v>
      </c>
      <c r="I912" t="s">
        <v>677</v>
      </c>
      <c r="J912">
        <v>3</v>
      </c>
      <c r="K912">
        <v>29505</v>
      </c>
      <c r="L912">
        <v>1</v>
      </c>
      <c r="M912" t="s">
        <v>630</v>
      </c>
      <c r="N912" t="s">
        <v>144</v>
      </c>
      <c r="O912" t="s">
        <v>134</v>
      </c>
      <c r="P912">
        <v>81</v>
      </c>
      <c r="Q912">
        <v>15</v>
      </c>
      <c r="R912">
        <f>SUMIFS(Table2[number],Table2[Event],"Goal",Table2[H/U],"HOME",Table2[GameID],Table2[[#This Row],[GameID]],Table2[GameTime],"&lt;="&amp;Table2[[#This Row],[GameTime]])</f>
        <v>0</v>
      </c>
      <c r="S912">
        <f>SUMIFS(Table2[number],Table2[Event],"Goal",Table2[H/U],"AWAY",Table2[GameID],Table2[[#This Row],[GameID]],Table2[GameTime],"&lt;="&amp;Table2[[#This Row],[GameTime]])</f>
        <v>19</v>
      </c>
      <c r="T912" t="str">
        <f>IF(Table2[[#This Row],[Event]]="Goal",Table2[[#This Row],[Hscore]]&amp;"-"&amp;Table2[[#This Row],[Uscore]],"")</f>
        <v>0-19</v>
      </c>
      <c r="U912">
        <v>2864</v>
      </c>
      <c r="V912" s="1">
        <f>Table2[[#This Row],[GameTime]]-(Table2[[#This Row],[period]]-1)*1200</f>
        <v>464</v>
      </c>
      <c r="W912" s="1">
        <f>ROUNDDOWN(Table2[[#This Row],[Time]]/60,0)</f>
        <v>7</v>
      </c>
      <c r="X912" s="1">
        <f>ROUNDDOWN((Table2[[#This Row],[Time]]/60-Table2[[#This Row],[Time2]])*60,0)</f>
        <v>44</v>
      </c>
      <c r="Y912" s="1" t="str">
        <f>IF(Table2[[#This Row],[Time2]]&lt;10,0&amp;Table2[[#This Row],[Time2]],Table2[[#This Row],[Time2]])</f>
        <v>07</v>
      </c>
      <c r="Z912" s="1">
        <f>IF(Table2[[#This Row],[Time3]]&lt;10,0&amp;Table2[[#This Row],[Time3]],Table2[[#This Row],[Time3]])</f>
        <v>44</v>
      </c>
      <c r="AA912" s="2" t="str">
        <f>Table2[[#This Row],[Time4]]&amp;":"&amp;Table2[[#This Row],[Time5]]</f>
        <v>07:44</v>
      </c>
      <c r="AB912" s="1" t="str" cm="1">
        <f t="array" ref="AB912">IFERROR(IF(Table2[[#This Row],[code]]="","",_xlfn.IFS(AND(Table2[[#This Row],[code]]&lt;400,Table2[[#This Row],[code]]&lt;&gt;""),2,Table2[[#This Row],[code]]&gt;500,4)),"")</f>
        <v/>
      </c>
      <c r="AC912" s="1" t="str">
        <f>IF(Table2[[#This Row],[Event]]="Penalty",Table2[[#This Row],[number]],IF(Table2[[#This Row],[Event]]="Time-Out",401,""))</f>
        <v/>
      </c>
      <c r="AD912" s="1">
        <f>ROW(A911)</f>
        <v>911</v>
      </c>
      <c r="AE912" s="1">
        <f>COUNTIFS(Table2[GameID],Table2[[#This Row],[GameID]],Table2[Column1],"&lt;="&amp;Table2[[#This Row],[Column1]])-1</f>
        <v>18</v>
      </c>
    </row>
    <row r="913" spans="1:31" x14ac:dyDescent="0.45">
      <c r="A913" t="s">
        <v>304</v>
      </c>
      <c r="B913" t="str">
        <f>_xlfn.TEXTBEFORE(Table2[[#This Row],[Kamp]]," - ")</f>
        <v>Aab</v>
      </c>
      <c r="C913" t="str">
        <f>_xlfn.TEXTAFTER(Table2[[#This Row],[Kamp]],"- ")</f>
        <v>Blackhawks</v>
      </c>
      <c r="D913">
        <v>44857</v>
      </c>
      <c r="E913">
        <v>35971</v>
      </c>
      <c r="F913">
        <v>20222023</v>
      </c>
      <c r="G913" t="s">
        <v>17</v>
      </c>
      <c r="H913" t="s">
        <v>661</v>
      </c>
      <c r="I913" t="s">
        <v>677</v>
      </c>
      <c r="J913">
        <v>3</v>
      </c>
      <c r="K913">
        <v>29505</v>
      </c>
      <c r="L913">
        <v>1</v>
      </c>
      <c r="M913" t="s">
        <v>630</v>
      </c>
      <c r="N913" t="s">
        <v>140</v>
      </c>
      <c r="O913" t="s">
        <v>634</v>
      </c>
      <c r="P913">
        <v>60</v>
      </c>
      <c r="Q913" t="s">
        <v>634</v>
      </c>
      <c r="R913">
        <f>SUMIFS(Table2[number],Table2[Event],"Goal",Table2[H/U],"HOME",Table2[GameID],Table2[[#This Row],[GameID]],Table2[GameTime],"&lt;="&amp;Table2[[#This Row],[GameTime]])</f>
        <v>0</v>
      </c>
      <c r="S913">
        <f>SUMIFS(Table2[number],Table2[Event],"Goal",Table2[H/U],"AWAY",Table2[GameID],Table2[[#This Row],[GameID]],Table2[GameTime],"&lt;="&amp;Table2[[#This Row],[GameTime]])</f>
        <v>20</v>
      </c>
      <c r="T913" t="str">
        <f>IF(Table2[[#This Row],[Event]]="Goal",Table2[[#This Row],[Hscore]]&amp;"-"&amp;Table2[[#This Row],[Uscore]],"")</f>
        <v>0-20</v>
      </c>
      <c r="U913">
        <v>2908</v>
      </c>
      <c r="V913" s="1">
        <f>Table2[[#This Row],[GameTime]]-(Table2[[#This Row],[period]]-1)*1200</f>
        <v>508</v>
      </c>
      <c r="W913" s="1">
        <f>ROUNDDOWN(Table2[[#This Row],[Time]]/60,0)</f>
        <v>8</v>
      </c>
      <c r="X913" s="1">
        <f>ROUNDDOWN((Table2[[#This Row],[Time]]/60-Table2[[#This Row],[Time2]])*60,0)</f>
        <v>28</v>
      </c>
      <c r="Y913" s="1" t="str">
        <f>IF(Table2[[#This Row],[Time2]]&lt;10,0&amp;Table2[[#This Row],[Time2]],Table2[[#This Row],[Time2]])</f>
        <v>08</v>
      </c>
      <c r="Z913" s="1">
        <f>IF(Table2[[#This Row],[Time3]]&lt;10,0&amp;Table2[[#This Row],[Time3]],Table2[[#This Row],[Time3]])</f>
        <v>28</v>
      </c>
      <c r="AA913" s="2" t="str">
        <f>Table2[[#This Row],[Time4]]&amp;":"&amp;Table2[[#This Row],[Time5]]</f>
        <v>08:28</v>
      </c>
      <c r="AB913" s="1" t="str" cm="1">
        <f t="array" ref="AB913">IFERROR(IF(Table2[[#This Row],[code]]="","",_xlfn.IFS(AND(Table2[[#This Row],[code]]&lt;400,Table2[[#This Row],[code]]&lt;&gt;""),2,Table2[[#This Row],[code]]&gt;500,4)),"")</f>
        <v/>
      </c>
      <c r="AC913" s="1" t="str">
        <f>IF(Table2[[#This Row],[Event]]="Penalty",Table2[[#This Row],[number]],IF(Table2[[#This Row],[Event]]="Time-Out",401,""))</f>
        <v/>
      </c>
      <c r="AD913" s="1">
        <f>ROW(A912)</f>
        <v>912</v>
      </c>
      <c r="AE913" s="1">
        <f>COUNTIFS(Table2[GameID],Table2[[#This Row],[GameID]],Table2[Column1],"&lt;="&amp;Table2[[#This Row],[Column1]])-1</f>
        <v>19</v>
      </c>
    </row>
    <row r="914" spans="1:31" x14ac:dyDescent="0.45">
      <c r="A914" t="s">
        <v>304</v>
      </c>
      <c r="B914" t="str">
        <f>_xlfn.TEXTBEFORE(Table2[[#This Row],[Kamp]]," - ")</f>
        <v>Aab</v>
      </c>
      <c r="C914" t="str">
        <f>_xlfn.TEXTAFTER(Table2[[#This Row],[Kamp]],"- ")</f>
        <v>Blackhawks</v>
      </c>
      <c r="D914">
        <v>44857</v>
      </c>
      <c r="E914">
        <v>35971</v>
      </c>
      <c r="F914">
        <v>20222023</v>
      </c>
      <c r="G914" t="s">
        <v>17</v>
      </c>
      <c r="H914" t="s">
        <v>661</v>
      </c>
      <c r="I914" t="s">
        <v>677</v>
      </c>
      <c r="J914">
        <v>3</v>
      </c>
      <c r="K914">
        <v>29505</v>
      </c>
      <c r="L914">
        <v>1</v>
      </c>
      <c r="M914" t="s">
        <v>630</v>
      </c>
      <c r="N914" t="s">
        <v>132</v>
      </c>
      <c r="O914" t="s">
        <v>146</v>
      </c>
      <c r="P914">
        <v>4</v>
      </c>
      <c r="Q914">
        <v>91</v>
      </c>
      <c r="R914">
        <f>SUMIFS(Table2[number],Table2[Event],"Goal",Table2[H/U],"HOME",Table2[GameID],Table2[[#This Row],[GameID]],Table2[GameTime],"&lt;="&amp;Table2[[#This Row],[GameTime]])</f>
        <v>0</v>
      </c>
      <c r="S914">
        <f>SUMIFS(Table2[number],Table2[Event],"Goal",Table2[H/U],"AWAY",Table2[GameID],Table2[[#This Row],[GameID]],Table2[GameTime],"&lt;="&amp;Table2[[#This Row],[GameTime]])</f>
        <v>21</v>
      </c>
      <c r="T914" t="str">
        <f>IF(Table2[[#This Row],[Event]]="Goal",Table2[[#This Row],[Hscore]]&amp;"-"&amp;Table2[[#This Row],[Uscore]],"")</f>
        <v>0-21</v>
      </c>
      <c r="U914">
        <v>2920</v>
      </c>
      <c r="V914" s="1">
        <f>Table2[[#This Row],[GameTime]]-(Table2[[#This Row],[period]]-1)*1200</f>
        <v>520</v>
      </c>
      <c r="W914" s="1">
        <f>ROUNDDOWN(Table2[[#This Row],[Time]]/60,0)</f>
        <v>8</v>
      </c>
      <c r="X914" s="1">
        <f>ROUNDDOWN((Table2[[#This Row],[Time]]/60-Table2[[#This Row],[Time2]])*60,0)</f>
        <v>40</v>
      </c>
      <c r="Y914" s="1" t="str">
        <f>IF(Table2[[#This Row],[Time2]]&lt;10,0&amp;Table2[[#This Row],[Time2]],Table2[[#This Row],[Time2]])</f>
        <v>08</v>
      </c>
      <c r="Z914" s="1">
        <f>IF(Table2[[#This Row],[Time3]]&lt;10,0&amp;Table2[[#This Row],[Time3]],Table2[[#This Row],[Time3]])</f>
        <v>40</v>
      </c>
      <c r="AA914" s="2" t="str">
        <f>Table2[[#This Row],[Time4]]&amp;":"&amp;Table2[[#This Row],[Time5]]</f>
        <v>08:40</v>
      </c>
      <c r="AB914" s="1" t="str" cm="1">
        <f t="array" ref="AB914">IFERROR(IF(Table2[[#This Row],[code]]="","",_xlfn.IFS(AND(Table2[[#This Row],[code]]&lt;400,Table2[[#This Row],[code]]&lt;&gt;""),2,Table2[[#This Row],[code]]&gt;500,4)),"")</f>
        <v/>
      </c>
      <c r="AC914" s="1" t="str">
        <f>IF(Table2[[#This Row],[Event]]="Penalty",Table2[[#This Row],[number]],IF(Table2[[#This Row],[Event]]="Time-Out",401,""))</f>
        <v/>
      </c>
      <c r="AD914" s="1">
        <f>ROW(A913)</f>
        <v>913</v>
      </c>
      <c r="AE914" s="1">
        <f>COUNTIFS(Table2[GameID],Table2[[#This Row],[GameID]],Table2[Column1],"&lt;="&amp;Table2[[#This Row],[Column1]])-1</f>
        <v>20</v>
      </c>
    </row>
    <row r="915" spans="1:31" x14ac:dyDescent="0.45">
      <c r="A915" t="s">
        <v>304</v>
      </c>
      <c r="B915" t="str">
        <f>_xlfn.TEXTBEFORE(Table2[[#This Row],[Kamp]]," - ")</f>
        <v>Aab</v>
      </c>
      <c r="C915" t="str">
        <f>_xlfn.TEXTAFTER(Table2[[#This Row],[Kamp]],"- ")</f>
        <v>Blackhawks</v>
      </c>
      <c r="D915">
        <v>44857</v>
      </c>
      <c r="E915">
        <v>35971</v>
      </c>
      <c r="F915">
        <v>20222023</v>
      </c>
      <c r="G915" t="s">
        <v>17</v>
      </c>
      <c r="H915" t="s">
        <v>661</v>
      </c>
      <c r="I915" t="s">
        <v>677</v>
      </c>
      <c r="J915">
        <v>3</v>
      </c>
      <c r="K915">
        <v>29505</v>
      </c>
      <c r="L915">
        <v>1</v>
      </c>
      <c r="M915" t="s">
        <v>630</v>
      </c>
      <c r="N915" t="s">
        <v>147</v>
      </c>
      <c r="O915" t="s">
        <v>134</v>
      </c>
      <c r="P915">
        <v>92</v>
      </c>
      <c r="Q915">
        <v>15</v>
      </c>
      <c r="R915">
        <f>SUMIFS(Table2[number],Table2[Event],"Goal",Table2[H/U],"HOME",Table2[GameID],Table2[[#This Row],[GameID]],Table2[GameTime],"&lt;="&amp;Table2[[#This Row],[GameTime]])</f>
        <v>0</v>
      </c>
      <c r="S915">
        <f>SUMIFS(Table2[number],Table2[Event],"Goal",Table2[H/U],"AWAY",Table2[GameID],Table2[[#This Row],[GameID]],Table2[GameTime],"&lt;="&amp;Table2[[#This Row],[GameTime]])</f>
        <v>22</v>
      </c>
      <c r="T915" t="str">
        <f>IF(Table2[[#This Row],[Event]]="Goal",Table2[[#This Row],[Hscore]]&amp;"-"&amp;Table2[[#This Row],[Uscore]],"")</f>
        <v>0-22</v>
      </c>
      <c r="U915">
        <v>2929</v>
      </c>
      <c r="V915" s="1">
        <f>Table2[[#This Row],[GameTime]]-(Table2[[#This Row],[period]]-1)*1200</f>
        <v>529</v>
      </c>
      <c r="W915" s="1">
        <f>ROUNDDOWN(Table2[[#This Row],[Time]]/60,0)</f>
        <v>8</v>
      </c>
      <c r="X915" s="1">
        <f>ROUNDDOWN((Table2[[#This Row],[Time]]/60-Table2[[#This Row],[Time2]])*60,0)</f>
        <v>49</v>
      </c>
      <c r="Y915" s="1" t="str">
        <f>IF(Table2[[#This Row],[Time2]]&lt;10,0&amp;Table2[[#This Row],[Time2]],Table2[[#This Row],[Time2]])</f>
        <v>08</v>
      </c>
      <c r="Z915" s="1">
        <f>IF(Table2[[#This Row],[Time3]]&lt;10,0&amp;Table2[[#This Row],[Time3]],Table2[[#This Row],[Time3]])</f>
        <v>49</v>
      </c>
      <c r="AA915" s="2" t="str">
        <f>Table2[[#This Row],[Time4]]&amp;":"&amp;Table2[[#This Row],[Time5]]</f>
        <v>08:49</v>
      </c>
      <c r="AB915" s="1" t="str" cm="1">
        <f t="array" ref="AB915">IFERROR(IF(Table2[[#This Row],[code]]="","",_xlfn.IFS(AND(Table2[[#This Row],[code]]&lt;400,Table2[[#This Row],[code]]&lt;&gt;""),2,Table2[[#This Row],[code]]&gt;500,4)),"")</f>
        <v/>
      </c>
      <c r="AC915" s="1" t="str">
        <f>IF(Table2[[#This Row],[Event]]="Penalty",Table2[[#This Row],[number]],IF(Table2[[#This Row],[Event]]="Time-Out",401,""))</f>
        <v/>
      </c>
      <c r="AD915" s="1">
        <f>ROW(A914)</f>
        <v>914</v>
      </c>
      <c r="AE915" s="1">
        <f>COUNTIFS(Table2[GameID],Table2[[#This Row],[GameID]],Table2[Column1],"&lt;="&amp;Table2[[#This Row],[Column1]])-1</f>
        <v>21</v>
      </c>
    </row>
    <row r="916" spans="1:31" x14ac:dyDescent="0.45">
      <c r="A916" t="s">
        <v>304</v>
      </c>
      <c r="B916" t="str">
        <f>_xlfn.TEXTBEFORE(Table2[[#This Row],[Kamp]]," - ")</f>
        <v>Aab</v>
      </c>
      <c r="C916" t="str">
        <f>_xlfn.TEXTAFTER(Table2[[#This Row],[Kamp]],"- ")</f>
        <v>Blackhawks</v>
      </c>
      <c r="D916">
        <v>44857</v>
      </c>
      <c r="E916">
        <v>35971</v>
      </c>
      <c r="F916">
        <v>20222023</v>
      </c>
      <c r="G916" t="s">
        <v>17</v>
      </c>
      <c r="H916" t="s">
        <v>669</v>
      </c>
      <c r="I916" t="s">
        <v>678</v>
      </c>
      <c r="J916">
        <v>3</v>
      </c>
      <c r="K916">
        <v>29501</v>
      </c>
      <c r="L916">
        <v>217</v>
      </c>
      <c r="M916" t="s">
        <v>631</v>
      </c>
      <c r="N916" t="s">
        <v>170</v>
      </c>
      <c r="O916" t="s">
        <v>634</v>
      </c>
      <c r="P916">
        <v>6</v>
      </c>
      <c r="Q916" t="s">
        <v>634</v>
      </c>
      <c r="R916">
        <f>SUMIFS(Table2[number],Table2[Event],"Goal",Table2[H/U],"HOME",Table2[GameID],Table2[[#This Row],[GameID]],Table2[GameTime],"&lt;="&amp;Table2[[#This Row],[GameTime]])</f>
        <v>0</v>
      </c>
      <c r="S916">
        <f>SUMIFS(Table2[number],Table2[Event],"Goal",Table2[H/U],"AWAY",Table2[GameID],Table2[[#This Row],[GameID]],Table2[GameTime],"&lt;="&amp;Table2[[#This Row],[GameTime]])</f>
        <v>22</v>
      </c>
      <c r="T916" t="str">
        <f>IF(Table2[[#This Row],[Event]]="Goal",Table2[[#This Row],[Hscore]]&amp;"-"&amp;Table2[[#This Row],[Uscore]],"")</f>
        <v/>
      </c>
      <c r="U916">
        <v>3252</v>
      </c>
      <c r="V916" s="1">
        <f>Table2[[#This Row],[GameTime]]-(Table2[[#This Row],[period]]-1)*1200</f>
        <v>852</v>
      </c>
      <c r="W916" s="1">
        <f>ROUNDDOWN(Table2[[#This Row],[Time]]/60,0)</f>
        <v>14</v>
      </c>
      <c r="X916" s="1">
        <f>ROUNDDOWN((Table2[[#This Row],[Time]]/60-Table2[[#This Row],[Time2]])*60,0)</f>
        <v>12</v>
      </c>
      <c r="Y916" s="1">
        <f>IF(Table2[[#This Row],[Time2]]&lt;10,0&amp;Table2[[#This Row],[Time2]],Table2[[#This Row],[Time2]])</f>
        <v>14</v>
      </c>
      <c r="Z916" s="1">
        <f>IF(Table2[[#This Row],[Time3]]&lt;10,0&amp;Table2[[#This Row],[Time3]],Table2[[#This Row],[Time3]])</f>
        <v>12</v>
      </c>
      <c r="AA916" s="2" t="str">
        <f>Table2[[#This Row],[Time4]]&amp;":"&amp;Table2[[#This Row],[Time5]]</f>
        <v>14:12</v>
      </c>
      <c r="AB916" s="1" cm="1">
        <f t="array" ref="AB916">IFERROR(IF(Table2[[#This Row],[code]]="","",_xlfn.IFS(AND(Table2[[#This Row],[code]]&lt;400,Table2[[#This Row],[code]]&lt;&gt;""),2,Table2[[#This Row],[code]]&gt;500,4)),"")</f>
        <v>2</v>
      </c>
      <c r="AC916" s="1">
        <f>IF(Table2[[#This Row],[Event]]="Penalty",Table2[[#This Row],[number]],IF(Table2[[#This Row],[Event]]="Time-Out",401,""))</f>
        <v>217</v>
      </c>
      <c r="AD916" s="1">
        <f>ROW(A915)</f>
        <v>915</v>
      </c>
      <c r="AE916" s="1">
        <f>COUNTIFS(Table2[GameID],Table2[[#This Row],[GameID]],Table2[Column1],"&lt;="&amp;Table2[[#This Row],[Column1]])-1</f>
        <v>22</v>
      </c>
    </row>
    <row r="917" spans="1:31" x14ac:dyDescent="0.45">
      <c r="A917" t="s">
        <v>304</v>
      </c>
      <c r="B917" t="str">
        <f>_xlfn.TEXTBEFORE(Table2[[#This Row],[Kamp]]," - ")</f>
        <v>Aab</v>
      </c>
      <c r="C917" t="str">
        <f>_xlfn.TEXTAFTER(Table2[[#This Row],[Kamp]],"- ")</f>
        <v>Blackhawks</v>
      </c>
      <c r="D917">
        <v>44857</v>
      </c>
      <c r="E917">
        <v>35971</v>
      </c>
      <c r="F917">
        <v>20222023</v>
      </c>
      <c r="G917" t="s">
        <v>17</v>
      </c>
      <c r="H917" t="s">
        <v>661</v>
      </c>
      <c r="I917" t="s">
        <v>677</v>
      </c>
      <c r="J917">
        <v>3</v>
      </c>
      <c r="K917">
        <v>29505</v>
      </c>
      <c r="L917">
        <v>207</v>
      </c>
      <c r="M917" t="s">
        <v>631</v>
      </c>
      <c r="N917" t="s">
        <v>140</v>
      </c>
      <c r="O917" t="s">
        <v>634</v>
      </c>
      <c r="P917">
        <v>60</v>
      </c>
      <c r="Q917" t="s">
        <v>634</v>
      </c>
      <c r="R917">
        <f>SUMIFS(Table2[number],Table2[Event],"Goal",Table2[H/U],"HOME",Table2[GameID],Table2[[#This Row],[GameID]],Table2[GameTime],"&lt;="&amp;Table2[[#This Row],[GameTime]])</f>
        <v>0</v>
      </c>
      <c r="S917">
        <f>SUMIFS(Table2[number],Table2[Event],"Goal",Table2[H/U],"AWAY",Table2[GameID],Table2[[#This Row],[GameID]],Table2[GameTime],"&lt;="&amp;Table2[[#This Row],[GameTime]])</f>
        <v>22</v>
      </c>
      <c r="T917" t="str">
        <f>IF(Table2[[#This Row],[Event]]="Goal",Table2[[#This Row],[Hscore]]&amp;"-"&amp;Table2[[#This Row],[Uscore]],"")</f>
        <v/>
      </c>
      <c r="U917">
        <v>3594</v>
      </c>
      <c r="V917" s="1">
        <f>Table2[[#This Row],[GameTime]]-(Table2[[#This Row],[period]]-1)*1200</f>
        <v>1194</v>
      </c>
      <c r="W917" s="1">
        <f>ROUNDDOWN(Table2[[#This Row],[Time]]/60,0)</f>
        <v>19</v>
      </c>
      <c r="X917" s="1">
        <f>ROUNDDOWN((Table2[[#This Row],[Time]]/60-Table2[[#This Row],[Time2]])*60,0)</f>
        <v>53</v>
      </c>
      <c r="Y917" s="1">
        <f>IF(Table2[[#This Row],[Time2]]&lt;10,0&amp;Table2[[#This Row],[Time2]],Table2[[#This Row],[Time2]])</f>
        <v>19</v>
      </c>
      <c r="Z917" s="1">
        <f>IF(Table2[[#This Row],[Time3]]&lt;10,0&amp;Table2[[#This Row],[Time3]],Table2[[#This Row],[Time3]])</f>
        <v>53</v>
      </c>
      <c r="AA917" s="2" t="str">
        <f>Table2[[#This Row],[Time4]]&amp;":"&amp;Table2[[#This Row],[Time5]]</f>
        <v>19:53</v>
      </c>
      <c r="AB917" s="1" cm="1">
        <f t="array" ref="AB917">IFERROR(IF(Table2[[#This Row],[code]]="","",_xlfn.IFS(AND(Table2[[#This Row],[code]]&lt;400,Table2[[#This Row],[code]]&lt;&gt;""),2,Table2[[#This Row],[code]]&gt;500,4)),"")</f>
        <v>2</v>
      </c>
      <c r="AC917" s="1">
        <f>IF(Table2[[#This Row],[Event]]="Penalty",Table2[[#This Row],[number]],IF(Table2[[#This Row],[Event]]="Time-Out",401,""))</f>
        <v>207</v>
      </c>
      <c r="AD917" s="1">
        <f>ROW(A916)</f>
        <v>916</v>
      </c>
      <c r="AE917" s="1">
        <f>COUNTIFS(Table2[GameID],Table2[[#This Row],[GameID]],Table2[Column1],"&lt;="&amp;Table2[[#This Row],[Column1]])-1</f>
        <v>23</v>
      </c>
    </row>
    <row r="918" spans="1:31" x14ac:dyDescent="0.45">
      <c r="A918" t="s">
        <v>325</v>
      </c>
      <c r="B918" t="str">
        <f>_xlfn.TEXTBEFORE(Table2[[#This Row],[Kamp]]," - ")</f>
        <v>Sunds Seahawks</v>
      </c>
      <c r="C918" t="str">
        <f>_xlfn.TEXTAFTER(Table2[[#This Row],[Kamp]],"- ")</f>
        <v>Aab</v>
      </c>
      <c r="D918">
        <v>44885</v>
      </c>
      <c r="E918">
        <v>35973</v>
      </c>
      <c r="F918">
        <v>20222023</v>
      </c>
      <c r="G918" t="s">
        <v>17</v>
      </c>
      <c r="H918" t="s">
        <v>668</v>
      </c>
      <c r="I918" t="s">
        <v>678</v>
      </c>
      <c r="J918">
        <v>1</v>
      </c>
      <c r="K918">
        <v>29502</v>
      </c>
      <c r="L918">
        <v>1</v>
      </c>
      <c r="M918" t="s">
        <v>630</v>
      </c>
      <c r="N918" t="s">
        <v>218</v>
      </c>
      <c r="O918" t="s">
        <v>215</v>
      </c>
      <c r="P918">
        <v>17</v>
      </c>
      <c r="Q918">
        <v>9</v>
      </c>
      <c r="R918">
        <f>SUMIFS(Table2[number],Table2[Event],"Goal",Table2[H/U],"HOME",Table2[GameID],Table2[[#This Row],[GameID]],Table2[GameTime],"&lt;="&amp;Table2[[#This Row],[GameTime]])</f>
        <v>1</v>
      </c>
      <c r="S918">
        <f>SUMIFS(Table2[number],Table2[Event],"Goal",Table2[H/U],"AWAY",Table2[GameID],Table2[[#This Row],[GameID]],Table2[GameTime],"&lt;="&amp;Table2[[#This Row],[GameTime]])</f>
        <v>0</v>
      </c>
      <c r="T918" t="str">
        <f>IF(Table2[[#This Row],[Event]]="Goal",Table2[[#This Row],[Hscore]]&amp;"-"&amp;Table2[[#This Row],[Uscore]],"")</f>
        <v>1-0</v>
      </c>
      <c r="U918">
        <v>214</v>
      </c>
      <c r="V918" s="1">
        <f>Table2[[#This Row],[GameTime]]-(Table2[[#This Row],[period]]-1)*1200</f>
        <v>214</v>
      </c>
      <c r="W918" s="1">
        <f>ROUNDDOWN(Table2[[#This Row],[Time]]/60,0)</f>
        <v>3</v>
      </c>
      <c r="X918" s="1">
        <f>ROUNDDOWN((Table2[[#This Row],[Time]]/60-Table2[[#This Row],[Time2]])*60,0)</f>
        <v>34</v>
      </c>
      <c r="Y918" s="1" t="str">
        <f>IF(Table2[[#This Row],[Time2]]&lt;10,0&amp;Table2[[#This Row],[Time2]],Table2[[#This Row],[Time2]])</f>
        <v>03</v>
      </c>
      <c r="Z918" s="1">
        <f>IF(Table2[[#This Row],[Time3]]&lt;10,0&amp;Table2[[#This Row],[Time3]],Table2[[#This Row],[Time3]])</f>
        <v>34</v>
      </c>
      <c r="AA918" s="2" t="str">
        <f>Table2[[#This Row],[Time4]]&amp;":"&amp;Table2[[#This Row],[Time5]]</f>
        <v>03:34</v>
      </c>
      <c r="AB918" s="1" t="str" cm="1">
        <f t="array" ref="AB918">IFERROR(IF(Table2[[#This Row],[code]]="","",_xlfn.IFS(AND(Table2[[#This Row],[code]]&lt;400,Table2[[#This Row],[code]]&lt;&gt;""),2,Table2[[#This Row],[code]]&gt;500,4)),"")</f>
        <v/>
      </c>
      <c r="AC918" s="1" t="str">
        <f>IF(Table2[[#This Row],[Event]]="Penalty",Table2[[#This Row],[number]],IF(Table2[[#This Row],[Event]]="Time-Out",401,""))</f>
        <v/>
      </c>
      <c r="AD918" s="1">
        <f>ROW(A917)</f>
        <v>917</v>
      </c>
      <c r="AE918" s="1">
        <f>COUNTIFS(Table2[GameID],Table2[[#This Row],[GameID]],Table2[Column1],"&lt;="&amp;Table2[[#This Row],[Column1]])-1</f>
        <v>0</v>
      </c>
    </row>
    <row r="919" spans="1:31" x14ac:dyDescent="0.45">
      <c r="A919" t="s">
        <v>325</v>
      </c>
      <c r="B919" t="str">
        <f>_xlfn.TEXTBEFORE(Table2[[#This Row],[Kamp]]," - ")</f>
        <v>Sunds Seahawks</v>
      </c>
      <c r="C919" t="str">
        <f>_xlfn.TEXTAFTER(Table2[[#This Row],[Kamp]],"- ")</f>
        <v>Aab</v>
      </c>
      <c r="D919">
        <v>44885</v>
      </c>
      <c r="E919">
        <v>35973</v>
      </c>
      <c r="F919">
        <v>20222023</v>
      </c>
      <c r="G919" t="s">
        <v>17</v>
      </c>
      <c r="H919" t="s">
        <v>669</v>
      </c>
      <c r="I919" t="s">
        <v>677</v>
      </c>
      <c r="J919">
        <v>1</v>
      </c>
      <c r="K919">
        <v>29501</v>
      </c>
      <c r="L919">
        <v>1</v>
      </c>
      <c r="M919" t="s">
        <v>630</v>
      </c>
      <c r="N919" t="s">
        <v>171</v>
      </c>
      <c r="O919" t="s">
        <v>289</v>
      </c>
      <c r="P919">
        <v>8</v>
      </c>
      <c r="Q919">
        <v>22</v>
      </c>
      <c r="R919">
        <f>SUMIFS(Table2[number],Table2[Event],"Goal",Table2[H/U],"HOME",Table2[GameID],Table2[[#This Row],[GameID]],Table2[GameTime],"&lt;="&amp;Table2[[#This Row],[GameTime]])</f>
        <v>1</v>
      </c>
      <c r="S919">
        <f>SUMIFS(Table2[number],Table2[Event],"Goal",Table2[H/U],"AWAY",Table2[GameID],Table2[[#This Row],[GameID]],Table2[GameTime],"&lt;="&amp;Table2[[#This Row],[GameTime]])</f>
        <v>1</v>
      </c>
      <c r="T919" t="str">
        <f>IF(Table2[[#This Row],[Event]]="Goal",Table2[[#This Row],[Hscore]]&amp;"-"&amp;Table2[[#This Row],[Uscore]],"")</f>
        <v>1-1</v>
      </c>
      <c r="U919">
        <v>416</v>
      </c>
      <c r="V919" s="1">
        <f>Table2[[#This Row],[GameTime]]-(Table2[[#This Row],[period]]-1)*1200</f>
        <v>416</v>
      </c>
      <c r="W919" s="1">
        <f>ROUNDDOWN(Table2[[#This Row],[Time]]/60,0)</f>
        <v>6</v>
      </c>
      <c r="X919" s="1">
        <f>ROUNDDOWN((Table2[[#This Row],[Time]]/60-Table2[[#This Row],[Time2]])*60,0)</f>
        <v>56</v>
      </c>
      <c r="Y919" s="1" t="str">
        <f>IF(Table2[[#This Row],[Time2]]&lt;10,0&amp;Table2[[#This Row],[Time2]],Table2[[#This Row],[Time2]])</f>
        <v>06</v>
      </c>
      <c r="Z919" s="1">
        <f>IF(Table2[[#This Row],[Time3]]&lt;10,0&amp;Table2[[#This Row],[Time3]],Table2[[#This Row],[Time3]])</f>
        <v>56</v>
      </c>
      <c r="AA919" s="2" t="str">
        <f>Table2[[#This Row],[Time4]]&amp;":"&amp;Table2[[#This Row],[Time5]]</f>
        <v>06:56</v>
      </c>
      <c r="AB919" s="1" t="str" cm="1">
        <f t="array" ref="AB919">IFERROR(IF(Table2[[#This Row],[code]]="","",_xlfn.IFS(AND(Table2[[#This Row],[code]]&lt;400,Table2[[#This Row],[code]]&lt;&gt;""),2,Table2[[#This Row],[code]]&gt;500,4)),"")</f>
        <v/>
      </c>
      <c r="AC919" s="1" t="str">
        <f>IF(Table2[[#This Row],[Event]]="Penalty",Table2[[#This Row],[number]],IF(Table2[[#This Row],[Event]]="Time-Out",401,""))</f>
        <v/>
      </c>
      <c r="AD919" s="1">
        <f>ROW(A918)</f>
        <v>918</v>
      </c>
      <c r="AE919" s="1">
        <f>COUNTIFS(Table2[GameID],Table2[[#This Row],[GameID]],Table2[Column1],"&lt;="&amp;Table2[[#This Row],[Column1]])-1</f>
        <v>1</v>
      </c>
    </row>
    <row r="920" spans="1:31" x14ac:dyDescent="0.45">
      <c r="A920" t="s">
        <v>325</v>
      </c>
      <c r="B920" t="str">
        <f>_xlfn.TEXTBEFORE(Table2[[#This Row],[Kamp]]," - ")</f>
        <v>Sunds Seahawks</v>
      </c>
      <c r="C920" t="str">
        <f>_xlfn.TEXTAFTER(Table2[[#This Row],[Kamp]],"- ")</f>
        <v>Aab</v>
      </c>
      <c r="D920">
        <v>44885</v>
      </c>
      <c r="E920">
        <v>35973</v>
      </c>
      <c r="F920">
        <v>20222023</v>
      </c>
      <c r="G920" t="s">
        <v>17</v>
      </c>
      <c r="H920" t="s">
        <v>668</v>
      </c>
      <c r="I920" t="s">
        <v>678</v>
      </c>
      <c r="J920">
        <v>1</v>
      </c>
      <c r="K920">
        <v>29502</v>
      </c>
      <c r="L920">
        <v>1</v>
      </c>
      <c r="M920" t="s">
        <v>630</v>
      </c>
      <c r="N920" t="s">
        <v>221</v>
      </c>
      <c r="O920" t="s">
        <v>231</v>
      </c>
      <c r="P920">
        <v>25</v>
      </c>
      <c r="Q920">
        <v>97</v>
      </c>
      <c r="R920">
        <f>SUMIFS(Table2[number],Table2[Event],"Goal",Table2[H/U],"HOME",Table2[GameID],Table2[[#This Row],[GameID]],Table2[GameTime],"&lt;="&amp;Table2[[#This Row],[GameTime]])</f>
        <v>2</v>
      </c>
      <c r="S920">
        <f>SUMIFS(Table2[number],Table2[Event],"Goal",Table2[H/U],"AWAY",Table2[GameID],Table2[[#This Row],[GameID]],Table2[GameTime],"&lt;="&amp;Table2[[#This Row],[GameTime]])</f>
        <v>1</v>
      </c>
      <c r="T920" t="str">
        <f>IF(Table2[[#This Row],[Event]]="Goal",Table2[[#This Row],[Hscore]]&amp;"-"&amp;Table2[[#This Row],[Uscore]],"")</f>
        <v>2-1</v>
      </c>
      <c r="U920">
        <v>645</v>
      </c>
      <c r="V920" s="1">
        <f>Table2[[#This Row],[GameTime]]-(Table2[[#This Row],[period]]-1)*1200</f>
        <v>645</v>
      </c>
      <c r="W920" s="1">
        <f>ROUNDDOWN(Table2[[#This Row],[Time]]/60,0)</f>
        <v>10</v>
      </c>
      <c r="X920" s="1">
        <f>ROUNDDOWN((Table2[[#This Row],[Time]]/60-Table2[[#This Row],[Time2]])*60,0)</f>
        <v>45</v>
      </c>
      <c r="Y920" s="1">
        <f>IF(Table2[[#This Row],[Time2]]&lt;10,0&amp;Table2[[#This Row],[Time2]],Table2[[#This Row],[Time2]])</f>
        <v>10</v>
      </c>
      <c r="Z920" s="1">
        <f>IF(Table2[[#This Row],[Time3]]&lt;10,0&amp;Table2[[#This Row],[Time3]],Table2[[#This Row],[Time3]])</f>
        <v>45</v>
      </c>
      <c r="AA920" s="2" t="str">
        <f>Table2[[#This Row],[Time4]]&amp;":"&amp;Table2[[#This Row],[Time5]]</f>
        <v>10:45</v>
      </c>
      <c r="AB920" s="1" t="str" cm="1">
        <f t="array" ref="AB920">IFERROR(IF(Table2[[#This Row],[code]]="","",_xlfn.IFS(AND(Table2[[#This Row],[code]]&lt;400,Table2[[#This Row],[code]]&lt;&gt;""),2,Table2[[#This Row],[code]]&gt;500,4)),"")</f>
        <v/>
      </c>
      <c r="AC920" s="1" t="str">
        <f>IF(Table2[[#This Row],[Event]]="Penalty",Table2[[#This Row],[number]],IF(Table2[[#This Row],[Event]]="Time-Out",401,""))</f>
        <v/>
      </c>
      <c r="AD920" s="1">
        <f>ROW(A919)</f>
        <v>919</v>
      </c>
      <c r="AE920" s="1">
        <f>COUNTIFS(Table2[GameID],Table2[[#This Row],[GameID]],Table2[Column1],"&lt;="&amp;Table2[[#This Row],[Column1]])-1</f>
        <v>2</v>
      </c>
    </row>
    <row r="921" spans="1:31" x14ac:dyDescent="0.45">
      <c r="A921" t="s">
        <v>325</v>
      </c>
      <c r="B921" t="str">
        <f>_xlfn.TEXTBEFORE(Table2[[#This Row],[Kamp]]," - ")</f>
        <v>Sunds Seahawks</v>
      </c>
      <c r="C921" t="str">
        <f>_xlfn.TEXTAFTER(Table2[[#This Row],[Kamp]],"- ")</f>
        <v>Aab</v>
      </c>
      <c r="D921">
        <v>44885</v>
      </c>
      <c r="E921">
        <v>35973</v>
      </c>
      <c r="F921">
        <v>20222023</v>
      </c>
      <c r="G921" t="s">
        <v>17</v>
      </c>
      <c r="H921" t="s">
        <v>668</v>
      </c>
      <c r="I921" t="s">
        <v>678</v>
      </c>
      <c r="J921">
        <v>1</v>
      </c>
      <c r="K921">
        <v>29502</v>
      </c>
      <c r="L921">
        <v>1</v>
      </c>
      <c r="M921" t="s">
        <v>630</v>
      </c>
      <c r="N921" t="s">
        <v>213</v>
      </c>
      <c r="O921" t="s">
        <v>228</v>
      </c>
      <c r="P921">
        <v>5</v>
      </c>
      <c r="Q921">
        <v>77</v>
      </c>
      <c r="R921">
        <f>SUMIFS(Table2[number],Table2[Event],"Goal",Table2[H/U],"HOME",Table2[GameID],Table2[[#This Row],[GameID]],Table2[GameTime],"&lt;="&amp;Table2[[#This Row],[GameTime]])</f>
        <v>3</v>
      </c>
      <c r="S921">
        <f>SUMIFS(Table2[number],Table2[Event],"Goal",Table2[H/U],"AWAY",Table2[GameID],Table2[[#This Row],[GameID]],Table2[GameTime],"&lt;="&amp;Table2[[#This Row],[GameTime]])</f>
        <v>1</v>
      </c>
      <c r="T921" t="str">
        <f>IF(Table2[[#This Row],[Event]]="Goal",Table2[[#This Row],[Hscore]]&amp;"-"&amp;Table2[[#This Row],[Uscore]],"")</f>
        <v>3-1</v>
      </c>
      <c r="U921">
        <v>793</v>
      </c>
      <c r="V921" s="1">
        <f>Table2[[#This Row],[GameTime]]-(Table2[[#This Row],[period]]-1)*1200</f>
        <v>793</v>
      </c>
      <c r="W921" s="1">
        <f>ROUNDDOWN(Table2[[#This Row],[Time]]/60,0)</f>
        <v>13</v>
      </c>
      <c r="X921" s="1">
        <f>ROUNDDOWN((Table2[[#This Row],[Time]]/60-Table2[[#This Row],[Time2]])*60,0)</f>
        <v>13</v>
      </c>
      <c r="Y921" s="1">
        <f>IF(Table2[[#This Row],[Time2]]&lt;10,0&amp;Table2[[#This Row],[Time2]],Table2[[#This Row],[Time2]])</f>
        <v>13</v>
      </c>
      <c r="Z921" s="1">
        <f>IF(Table2[[#This Row],[Time3]]&lt;10,0&amp;Table2[[#This Row],[Time3]],Table2[[#This Row],[Time3]])</f>
        <v>13</v>
      </c>
      <c r="AA921" s="2" t="str">
        <f>Table2[[#This Row],[Time4]]&amp;":"&amp;Table2[[#This Row],[Time5]]</f>
        <v>13:13</v>
      </c>
      <c r="AB921" s="1" t="str" cm="1">
        <f t="array" ref="AB921">IFERROR(IF(Table2[[#This Row],[code]]="","",_xlfn.IFS(AND(Table2[[#This Row],[code]]&lt;400,Table2[[#This Row],[code]]&lt;&gt;""),2,Table2[[#This Row],[code]]&gt;500,4)),"")</f>
        <v/>
      </c>
      <c r="AC921" s="1" t="str">
        <f>IF(Table2[[#This Row],[Event]]="Penalty",Table2[[#This Row],[number]],IF(Table2[[#This Row],[Event]]="Time-Out",401,""))</f>
        <v/>
      </c>
      <c r="AD921" s="1">
        <f>ROW(A920)</f>
        <v>920</v>
      </c>
      <c r="AE921" s="1">
        <f>COUNTIFS(Table2[GameID],Table2[[#This Row],[GameID]],Table2[Column1],"&lt;="&amp;Table2[[#This Row],[Column1]])-1</f>
        <v>3</v>
      </c>
    </row>
    <row r="922" spans="1:31" x14ac:dyDescent="0.45">
      <c r="A922" t="s">
        <v>325</v>
      </c>
      <c r="B922" t="str">
        <f>_xlfn.TEXTBEFORE(Table2[[#This Row],[Kamp]]," - ")</f>
        <v>Sunds Seahawks</v>
      </c>
      <c r="C922" t="str">
        <f>_xlfn.TEXTAFTER(Table2[[#This Row],[Kamp]],"- ")</f>
        <v>Aab</v>
      </c>
      <c r="D922">
        <v>44885</v>
      </c>
      <c r="E922">
        <v>35973</v>
      </c>
      <c r="F922">
        <v>20222023</v>
      </c>
      <c r="G922" t="s">
        <v>17</v>
      </c>
      <c r="H922" t="s">
        <v>668</v>
      </c>
      <c r="I922" t="s">
        <v>678</v>
      </c>
      <c r="J922">
        <v>1</v>
      </c>
      <c r="K922">
        <v>29502</v>
      </c>
      <c r="L922">
        <v>1</v>
      </c>
      <c r="M922" t="s">
        <v>630</v>
      </c>
      <c r="N922" t="s">
        <v>215</v>
      </c>
      <c r="O922" t="s">
        <v>219</v>
      </c>
      <c r="P922">
        <v>9</v>
      </c>
      <c r="Q922">
        <v>23</v>
      </c>
      <c r="R922">
        <f>SUMIFS(Table2[number],Table2[Event],"Goal",Table2[H/U],"HOME",Table2[GameID],Table2[[#This Row],[GameID]],Table2[GameTime],"&lt;="&amp;Table2[[#This Row],[GameTime]])</f>
        <v>5</v>
      </c>
      <c r="S922">
        <f>SUMIFS(Table2[number],Table2[Event],"Goal",Table2[H/U],"AWAY",Table2[GameID],Table2[[#This Row],[GameID]],Table2[GameTime],"&lt;="&amp;Table2[[#This Row],[GameTime]])</f>
        <v>1</v>
      </c>
      <c r="T922" t="str">
        <f>IF(Table2[[#This Row],[Event]]="Goal",Table2[[#This Row],[Hscore]]&amp;"-"&amp;Table2[[#This Row],[Uscore]],"")</f>
        <v>5-1</v>
      </c>
      <c r="U922">
        <v>808</v>
      </c>
      <c r="V922" s="1">
        <f>Table2[[#This Row],[GameTime]]-(Table2[[#This Row],[period]]-1)*1200</f>
        <v>808</v>
      </c>
      <c r="W922" s="1">
        <f>ROUNDDOWN(Table2[[#This Row],[Time]]/60,0)</f>
        <v>13</v>
      </c>
      <c r="X922" s="1">
        <f>ROUNDDOWN((Table2[[#This Row],[Time]]/60-Table2[[#This Row],[Time2]])*60,0)</f>
        <v>28</v>
      </c>
      <c r="Y922" s="1">
        <f>IF(Table2[[#This Row],[Time2]]&lt;10,0&amp;Table2[[#This Row],[Time2]],Table2[[#This Row],[Time2]])</f>
        <v>13</v>
      </c>
      <c r="Z922" s="1">
        <f>IF(Table2[[#This Row],[Time3]]&lt;10,0&amp;Table2[[#This Row],[Time3]],Table2[[#This Row],[Time3]])</f>
        <v>28</v>
      </c>
      <c r="AA922" s="2" t="str">
        <f>Table2[[#This Row],[Time4]]&amp;":"&amp;Table2[[#This Row],[Time5]]</f>
        <v>13:28</v>
      </c>
      <c r="AB922" s="1" t="str" cm="1">
        <f t="array" ref="AB922">IFERROR(IF(Table2[[#This Row],[code]]="","",_xlfn.IFS(AND(Table2[[#This Row],[code]]&lt;400,Table2[[#This Row],[code]]&lt;&gt;""),2,Table2[[#This Row],[code]]&gt;500,4)),"")</f>
        <v/>
      </c>
      <c r="AC922" s="1" t="str">
        <f>IF(Table2[[#This Row],[Event]]="Penalty",Table2[[#This Row],[number]],IF(Table2[[#This Row],[Event]]="Time-Out",401,""))</f>
        <v/>
      </c>
      <c r="AD922" s="1">
        <f>ROW(A921)</f>
        <v>921</v>
      </c>
      <c r="AE922" s="1">
        <f>COUNTIFS(Table2[GameID],Table2[[#This Row],[GameID]],Table2[Column1],"&lt;="&amp;Table2[[#This Row],[Column1]])-1</f>
        <v>4</v>
      </c>
    </row>
    <row r="923" spans="1:31" x14ac:dyDescent="0.45">
      <c r="A923" t="s">
        <v>325</v>
      </c>
      <c r="B923" t="str">
        <f>_xlfn.TEXTBEFORE(Table2[[#This Row],[Kamp]]," - ")</f>
        <v>Sunds Seahawks</v>
      </c>
      <c r="C923" t="str">
        <f>_xlfn.TEXTAFTER(Table2[[#This Row],[Kamp]],"- ")</f>
        <v>Aab</v>
      </c>
      <c r="D923">
        <v>44885</v>
      </c>
      <c r="E923">
        <v>35973</v>
      </c>
      <c r="F923">
        <v>20222023</v>
      </c>
      <c r="G923" t="s">
        <v>17</v>
      </c>
      <c r="H923" t="s">
        <v>668</v>
      </c>
      <c r="I923" t="s">
        <v>678</v>
      </c>
      <c r="J923">
        <v>1</v>
      </c>
      <c r="K923">
        <v>29502</v>
      </c>
      <c r="L923">
        <v>1</v>
      </c>
      <c r="M923" t="s">
        <v>630</v>
      </c>
      <c r="N923" t="s">
        <v>215</v>
      </c>
      <c r="O923" t="s">
        <v>634</v>
      </c>
      <c r="P923">
        <v>9</v>
      </c>
      <c r="Q923" t="s">
        <v>634</v>
      </c>
      <c r="R923">
        <f>SUMIFS(Table2[number],Table2[Event],"Goal",Table2[H/U],"HOME",Table2[GameID],Table2[[#This Row],[GameID]],Table2[GameTime],"&lt;="&amp;Table2[[#This Row],[GameTime]])</f>
        <v>5</v>
      </c>
      <c r="S923">
        <f>SUMIFS(Table2[number],Table2[Event],"Goal",Table2[H/U],"AWAY",Table2[GameID],Table2[[#This Row],[GameID]],Table2[GameTime],"&lt;="&amp;Table2[[#This Row],[GameTime]])</f>
        <v>1</v>
      </c>
      <c r="T923" t="str">
        <f>IF(Table2[[#This Row],[Event]]="Goal",Table2[[#This Row],[Hscore]]&amp;"-"&amp;Table2[[#This Row],[Uscore]],"")</f>
        <v>5-1</v>
      </c>
      <c r="U923">
        <v>808</v>
      </c>
      <c r="V923" s="1">
        <f>Table2[[#This Row],[GameTime]]-(Table2[[#This Row],[period]]-1)*1200</f>
        <v>808</v>
      </c>
      <c r="W923" s="1">
        <f>ROUNDDOWN(Table2[[#This Row],[Time]]/60,0)</f>
        <v>13</v>
      </c>
      <c r="X923" s="1">
        <f>ROUNDDOWN((Table2[[#This Row],[Time]]/60-Table2[[#This Row],[Time2]])*60,0)</f>
        <v>28</v>
      </c>
      <c r="Y923" s="1">
        <f>IF(Table2[[#This Row],[Time2]]&lt;10,0&amp;Table2[[#This Row],[Time2]],Table2[[#This Row],[Time2]])</f>
        <v>13</v>
      </c>
      <c r="Z923" s="1">
        <f>IF(Table2[[#This Row],[Time3]]&lt;10,0&amp;Table2[[#This Row],[Time3]],Table2[[#This Row],[Time3]])</f>
        <v>28</v>
      </c>
      <c r="AA923" s="2" t="str">
        <f>Table2[[#This Row],[Time4]]&amp;":"&amp;Table2[[#This Row],[Time5]]</f>
        <v>13:28</v>
      </c>
      <c r="AB923" s="1" t="str" cm="1">
        <f t="array" ref="AB923">IFERROR(IF(Table2[[#This Row],[code]]="","",_xlfn.IFS(AND(Table2[[#This Row],[code]]&lt;400,Table2[[#This Row],[code]]&lt;&gt;""),2,Table2[[#This Row],[code]]&gt;500,4)),"")</f>
        <v/>
      </c>
      <c r="AC923" s="1" t="str">
        <f>IF(Table2[[#This Row],[Event]]="Penalty",Table2[[#This Row],[number]],IF(Table2[[#This Row],[Event]]="Time-Out",401,""))</f>
        <v/>
      </c>
      <c r="AD923" s="1">
        <f>ROW(A922)</f>
        <v>922</v>
      </c>
      <c r="AE923" s="1">
        <f>COUNTIFS(Table2[GameID],Table2[[#This Row],[GameID]],Table2[Column1],"&lt;="&amp;Table2[[#This Row],[Column1]])-1</f>
        <v>5</v>
      </c>
    </row>
    <row r="924" spans="1:31" x14ac:dyDescent="0.45">
      <c r="A924" t="s">
        <v>325</v>
      </c>
      <c r="B924" t="str">
        <f>_xlfn.TEXTBEFORE(Table2[[#This Row],[Kamp]]," - ")</f>
        <v>Sunds Seahawks</v>
      </c>
      <c r="C924" t="str">
        <f>_xlfn.TEXTAFTER(Table2[[#This Row],[Kamp]],"- ")</f>
        <v>Aab</v>
      </c>
      <c r="D924">
        <v>44885</v>
      </c>
      <c r="E924">
        <v>35973</v>
      </c>
      <c r="F924">
        <v>20222023</v>
      </c>
      <c r="G924" t="s">
        <v>17</v>
      </c>
      <c r="H924" t="s">
        <v>669</v>
      </c>
      <c r="I924" t="s">
        <v>677</v>
      </c>
      <c r="J924">
        <v>1</v>
      </c>
      <c r="K924">
        <v>29501</v>
      </c>
      <c r="L924">
        <v>201</v>
      </c>
      <c r="M924" t="s">
        <v>631</v>
      </c>
      <c r="N924" t="s">
        <v>183</v>
      </c>
      <c r="O924" t="s">
        <v>634</v>
      </c>
      <c r="P924">
        <v>97</v>
      </c>
      <c r="Q924" t="s">
        <v>634</v>
      </c>
      <c r="R924">
        <f>SUMIFS(Table2[number],Table2[Event],"Goal",Table2[H/U],"HOME",Table2[GameID],Table2[[#This Row],[GameID]],Table2[GameTime],"&lt;="&amp;Table2[[#This Row],[GameTime]])</f>
        <v>5</v>
      </c>
      <c r="S924">
        <f>SUMIFS(Table2[number],Table2[Event],"Goal",Table2[H/U],"AWAY",Table2[GameID],Table2[[#This Row],[GameID]],Table2[GameTime],"&lt;="&amp;Table2[[#This Row],[GameTime]])</f>
        <v>1</v>
      </c>
      <c r="T924" t="str">
        <f>IF(Table2[[#This Row],[Event]]="Goal",Table2[[#This Row],[Hscore]]&amp;"-"&amp;Table2[[#This Row],[Uscore]],"")</f>
        <v/>
      </c>
      <c r="U924">
        <v>1084</v>
      </c>
      <c r="V924" s="1">
        <f>Table2[[#This Row],[GameTime]]-(Table2[[#This Row],[period]]-1)*1200</f>
        <v>1084</v>
      </c>
      <c r="W924" s="1">
        <f>ROUNDDOWN(Table2[[#This Row],[Time]]/60,0)</f>
        <v>18</v>
      </c>
      <c r="X924" s="1">
        <f>ROUNDDOWN((Table2[[#This Row],[Time]]/60-Table2[[#This Row],[Time2]])*60,0)</f>
        <v>3</v>
      </c>
      <c r="Y924" s="1">
        <f>IF(Table2[[#This Row],[Time2]]&lt;10,0&amp;Table2[[#This Row],[Time2]],Table2[[#This Row],[Time2]])</f>
        <v>18</v>
      </c>
      <c r="Z924" s="1" t="str">
        <f>IF(Table2[[#This Row],[Time3]]&lt;10,0&amp;Table2[[#This Row],[Time3]],Table2[[#This Row],[Time3]])</f>
        <v>03</v>
      </c>
      <c r="AA924" s="2" t="str">
        <f>Table2[[#This Row],[Time4]]&amp;":"&amp;Table2[[#This Row],[Time5]]</f>
        <v>18:03</v>
      </c>
      <c r="AB924" s="1" cm="1">
        <f t="array" ref="AB924">IFERROR(IF(Table2[[#This Row],[code]]="","",_xlfn.IFS(AND(Table2[[#This Row],[code]]&lt;400,Table2[[#This Row],[code]]&lt;&gt;""),2,Table2[[#This Row],[code]]&gt;500,4)),"")</f>
        <v>2</v>
      </c>
      <c r="AC924" s="1">
        <f>IF(Table2[[#This Row],[Event]]="Penalty",Table2[[#This Row],[number]],IF(Table2[[#This Row],[Event]]="Time-Out",401,""))</f>
        <v>201</v>
      </c>
      <c r="AD924" s="1">
        <f>ROW(A923)</f>
        <v>923</v>
      </c>
      <c r="AE924" s="1">
        <f>COUNTIFS(Table2[GameID],Table2[[#This Row],[GameID]],Table2[Column1],"&lt;="&amp;Table2[[#This Row],[Column1]])-1</f>
        <v>6</v>
      </c>
    </row>
    <row r="925" spans="1:31" x14ac:dyDescent="0.45">
      <c r="A925" t="s">
        <v>325</v>
      </c>
      <c r="B925" t="str">
        <f>_xlfn.TEXTBEFORE(Table2[[#This Row],[Kamp]]," - ")</f>
        <v>Sunds Seahawks</v>
      </c>
      <c r="C925" t="str">
        <f>_xlfn.TEXTAFTER(Table2[[#This Row],[Kamp]],"- ")</f>
        <v>Aab</v>
      </c>
      <c r="D925">
        <v>44885</v>
      </c>
      <c r="E925">
        <v>35973</v>
      </c>
      <c r="F925">
        <v>20222023</v>
      </c>
      <c r="G925" t="s">
        <v>17</v>
      </c>
      <c r="H925" t="s">
        <v>668</v>
      </c>
      <c r="I925" t="s">
        <v>678</v>
      </c>
      <c r="J925">
        <v>2</v>
      </c>
      <c r="K925">
        <v>29502</v>
      </c>
      <c r="L925">
        <v>1</v>
      </c>
      <c r="M925" t="s">
        <v>630</v>
      </c>
      <c r="N925" t="s">
        <v>228</v>
      </c>
      <c r="O925" t="s">
        <v>213</v>
      </c>
      <c r="P925">
        <v>77</v>
      </c>
      <c r="Q925">
        <v>5</v>
      </c>
      <c r="R925">
        <f>SUMIFS(Table2[number],Table2[Event],"Goal",Table2[H/U],"HOME",Table2[GameID],Table2[[#This Row],[GameID]],Table2[GameTime],"&lt;="&amp;Table2[[#This Row],[GameTime]])</f>
        <v>6</v>
      </c>
      <c r="S925">
        <f>SUMIFS(Table2[number],Table2[Event],"Goal",Table2[H/U],"AWAY",Table2[GameID],Table2[[#This Row],[GameID]],Table2[GameTime],"&lt;="&amp;Table2[[#This Row],[GameTime]])</f>
        <v>1</v>
      </c>
      <c r="T925" t="str">
        <f>IF(Table2[[#This Row],[Event]]="Goal",Table2[[#This Row],[Hscore]]&amp;"-"&amp;Table2[[#This Row],[Uscore]],"")</f>
        <v>6-1</v>
      </c>
      <c r="U925">
        <v>1250</v>
      </c>
      <c r="V925" s="1">
        <f>Table2[[#This Row],[GameTime]]-(Table2[[#This Row],[period]]-1)*1200</f>
        <v>50</v>
      </c>
      <c r="W925" s="1">
        <f>ROUNDDOWN(Table2[[#This Row],[Time]]/60,0)</f>
        <v>0</v>
      </c>
      <c r="X925" s="1">
        <f>ROUNDDOWN((Table2[[#This Row],[Time]]/60-Table2[[#This Row],[Time2]])*60,0)</f>
        <v>50</v>
      </c>
      <c r="Y925" s="1" t="str">
        <f>IF(Table2[[#This Row],[Time2]]&lt;10,0&amp;Table2[[#This Row],[Time2]],Table2[[#This Row],[Time2]])</f>
        <v>00</v>
      </c>
      <c r="Z925" s="1">
        <f>IF(Table2[[#This Row],[Time3]]&lt;10,0&amp;Table2[[#This Row],[Time3]],Table2[[#This Row],[Time3]])</f>
        <v>50</v>
      </c>
      <c r="AA925" s="2" t="str">
        <f>Table2[[#This Row],[Time4]]&amp;":"&amp;Table2[[#This Row],[Time5]]</f>
        <v>00:50</v>
      </c>
      <c r="AB925" s="1" t="str" cm="1">
        <f t="array" ref="AB925">IFERROR(IF(Table2[[#This Row],[code]]="","",_xlfn.IFS(AND(Table2[[#This Row],[code]]&lt;400,Table2[[#This Row],[code]]&lt;&gt;""),2,Table2[[#This Row],[code]]&gt;500,4)),"")</f>
        <v/>
      </c>
      <c r="AC925" s="1" t="str">
        <f>IF(Table2[[#This Row],[Event]]="Penalty",Table2[[#This Row],[number]],IF(Table2[[#This Row],[Event]]="Time-Out",401,""))</f>
        <v/>
      </c>
      <c r="AD925" s="1">
        <f>ROW(A924)</f>
        <v>924</v>
      </c>
      <c r="AE925" s="1">
        <f>COUNTIFS(Table2[GameID],Table2[[#This Row],[GameID]],Table2[Column1],"&lt;="&amp;Table2[[#This Row],[Column1]])-1</f>
        <v>7</v>
      </c>
    </row>
    <row r="926" spans="1:31" x14ac:dyDescent="0.45">
      <c r="A926" t="s">
        <v>325</v>
      </c>
      <c r="B926" t="str">
        <f>_xlfn.TEXTBEFORE(Table2[[#This Row],[Kamp]]," - ")</f>
        <v>Sunds Seahawks</v>
      </c>
      <c r="C926" t="str">
        <f>_xlfn.TEXTAFTER(Table2[[#This Row],[Kamp]],"- ")</f>
        <v>Aab</v>
      </c>
      <c r="D926">
        <v>44885</v>
      </c>
      <c r="E926">
        <v>35973</v>
      </c>
      <c r="F926">
        <v>20222023</v>
      </c>
      <c r="G926" t="s">
        <v>17</v>
      </c>
      <c r="H926" t="s">
        <v>668</v>
      </c>
      <c r="I926" t="s">
        <v>678</v>
      </c>
      <c r="J926">
        <v>2</v>
      </c>
      <c r="K926">
        <v>29502</v>
      </c>
      <c r="L926">
        <v>1</v>
      </c>
      <c r="M926" t="s">
        <v>630</v>
      </c>
      <c r="N926" t="s">
        <v>215</v>
      </c>
      <c r="O926" t="s">
        <v>219</v>
      </c>
      <c r="P926">
        <v>9</v>
      </c>
      <c r="Q926">
        <v>23</v>
      </c>
      <c r="R926">
        <f>SUMIFS(Table2[number],Table2[Event],"Goal",Table2[H/U],"HOME",Table2[GameID],Table2[[#This Row],[GameID]],Table2[GameTime],"&lt;="&amp;Table2[[#This Row],[GameTime]])</f>
        <v>7</v>
      </c>
      <c r="S926">
        <f>SUMIFS(Table2[number],Table2[Event],"Goal",Table2[H/U],"AWAY",Table2[GameID],Table2[[#This Row],[GameID]],Table2[GameTime],"&lt;="&amp;Table2[[#This Row],[GameTime]])</f>
        <v>1</v>
      </c>
      <c r="T926" t="str">
        <f>IF(Table2[[#This Row],[Event]]="Goal",Table2[[#This Row],[Hscore]]&amp;"-"&amp;Table2[[#This Row],[Uscore]],"")</f>
        <v>7-1</v>
      </c>
      <c r="U926">
        <v>1487</v>
      </c>
      <c r="V926" s="1">
        <f>Table2[[#This Row],[GameTime]]-(Table2[[#This Row],[period]]-1)*1200</f>
        <v>287</v>
      </c>
      <c r="W926" s="1">
        <f>ROUNDDOWN(Table2[[#This Row],[Time]]/60,0)</f>
        <v>4</v>
      </c>
      <c r="X926" s="1">
        <f>ROUNDDOWN((Table2[[#This Row],[Time]]/60-Table2[[#This Row],[Time2]])*60,0)</f>
        <v>47</v>
      </c>
      <c r="Y926" s="1" t="str">
        <f>IF(Table2[[#This Row],[Time2]]&lt;10,0&amp;Table2[[#This Row],[Time2]],Table2[[#This Row],[Time2]])</f>
        <v>04</v>
      </c>
      <c r="Z926" s="1">
        <f>IF(Table2[[#This Row],[Time3]]&lt;10,0&amp;Table2[[#This Row],[Time3]],Table2[[#This Row],[Time3]])</f>
        <v>47</v>
      </c>
      <c r="AA926" s="2" t="str">
        <f>Table2[[#This Row],[Time4]]&amp;":"&amp;Table2[[#This Row],[Time5]]</f>
        <v>04:47</v>
      </c>
      <c r="AB926" s="1" t="str" cm="1">
        <f t="array" ref="AB926">IFERROR(IF(Table2[[#This Row],[code]]="","",_xlfn.IFS(AND(Table2[[#This Row],[code]]&lt;400,Table2[[#This Row],[code]]&lt;&gt;""),2,Table2[[#This Row],[code]]&gt;500,4)),"")</f>
        <v/>
      </c>
      <c r="AC926" s="1" t="str">
        <f>IF(Table2[[#This Row],[Event]]="Penalty",Table2[[#This Row],[number]],IF(Table2[[#This Row],[Event]]="Time-Out",401,""))</f>
        <v/>
      </c>
      <c r="AD926" s="1">
        <f>ROW(A925)</f>
        <v>925</v>
      </c>
      <c r="AE926" s="1">
        <f>COUNTIFS(Table2[GameID],Table2[[#This Row],[GameID]],Table2[Column1],"&lt;="&amp;Table2[[#This Row],[Column1]])-1</f>
        <v>8</v>
      </c>
    </row>
    <row r="927" spans="1:31" x14ac:dyDescent="0.45">
      <c r="A927" t="s">
        <v>325</v>
      </c>
      <c r="B927" t="str">
        <f>_xlfn.TEXTBEFORE(Table2[[#This Row],[Kamp]]," - ")</f>
        <v>Sunds Seahawks</v>
      </c>
      <c r="C927" t="str">
        <f>_xlfn.TEXTAFTER(Table2[[#This Row],[Kamp]],"- ")</f>
        <v>Aab</v>
      </c>
      <c r="D927">
        <v>44885</v>
      </c>
      <c r="E927">
        <v>35973</v>
      </c>
      <c r="F927">
        <v>20222023</v>
      </c>
      <c r="G927" t="s">
        <v>17</v>
      </c>
      <c r="H927" t="s">
        <v>668</v>
      </c>
      <c r="I927" t="s">
        <v>678</v>
      </c>
      <c r="J927">
        <v>2</v>
      </c>
      <c r="K927">
        <v>29502</v>
      </c>
      <c r="L927">
        <v>302</v>
      </c>
      <c r="M927" t="s">
        <v>631</v>
      </c>
      <c r="N927" t="s">
        <v>268</v>
      </c>
      <c r="O927" t="s">
        <v>634</v>
      </c>
      <c r="P927">
        <v>6</v>
      </c>
      <c r="Q927" t="s">
        <v>634</v>
      </c>
      <c r="R927">
        <f>SUMIFS(Table2[number],Table2[Event],"Goal",Table2[H/U],"HOME",Table2[GameID],Table2[[#This Row],[GameID]],Table2[GameTime],"&lt;="&amp;Table2[[#This Row],[GameTime]])</f>
        <v>7</v>
      </c>
      <c r="S927">
        <f>SUMIFS(Table2[number],Table2[Event],"Goal",Table2[H/U],"AWAY",Table2[GameID],Table2[[#This Row],[GameID]],Table2[GameTime],"&lt;="&amp;Table2[[#This Row],[GameTime]])</f>
        <v>1</v>
      </c>
      <c r="T927" t="str">
        <f>IF(Table2[[#This Row],[Event]]="Goal",Table2[[#This Row],[Hscore]]&amp;"-"&amp;Table2[[#This Row],[Uscore]],"")</f>
        <v/>
      </c>
      <c r="U927">
        <v>1563</v>
      </c>
      <c r="V927" s="1">
        <f>Table2[[#This Row],[GameTime]]-(Table2[[#This Row],[period]]-1)*1200</f>
        <v>363</v>
      </c>
      <c r="W927" s="1">
        <f>ROUNDDOWN(Table2[[#This Row],[Time]]/60,0)</f>
        <v>6</v>
      </c>
      <c r="X927" s="1">
        <f>ROUNDDOWN((Table2[[#This Row],[Time]]/60-Table2[[#This Row],[Time2]])*60,0)</f>
        <v>2</v>
      </c>
      <c r="Y927" s="1" t="str">
        <f>IF(Table2[[#This Row],[Time2]]&lt;10,0&amp;Table2[[#This Row],[Time2]],Table2[[#This Row],[Time2]])</f>
        <v>06</v>
      </c>
      <c r="Z927" s="1" t="str">
        <f>IF(Table2[[#This Row],[Time3]]&lt;10,0&amp;Table2[[#This Row],[Time3]],Table2[[#This Row],[Time3]])</f>
        <v>02</v>
      </c>
      <c r="AA927" s="2" t="str">
        <f>Table2[[#This Row],[Time4]]&amp;":"&amp;Table2[[#This Row],[Time5]]</f>
        <v>06:02</v>
      </c>
      <c r="AB927" s="1" cm="1">
        <f t="array" ref="AB927">IFERROR(IF(Table2[[#This Row],[code]]="","",_xlfn.IFS(AND(Table2[[#This Row],[code]]&lt;400,Table2[[#This Row],[code]]&lt;&gt;""),2,Table2[[#This Row],[code]]&gt;500,4)),"")</f>
        <v>2</v>
      </c>
      <c r="AC927" s="1">
        <f>IF(Table2[[#This Row],[Event]]="Penalty",Table2[[#This Row],[number]],IF(Table2[[#This Row],[Event]]="Time-Out",401,""))</f>
        <v>302</v>
      </c>
      <c r="AD927" s="1">
        <f>ROW(A926)</f>
        <v>926</v>
      </c>
      <c r="AE927" s="1">
        <f>COUNTIFS(Table2[GameID],Table2[[#This Row],[GameID]],Table2[Column1],"&lt;="&amp;Table2[[#This Row],[Column1]])-1</f>
        <v>9</v>
      </c>
    </row>
    <row r="928" spans="1:31" x14ac:dyDescent="0.45">
      <c r="A928" t="s">
        <v>325</v>
      </c>
      <c r="B928" t="str">
        <f>_xlfn.TEXTBEFORE(Table2[[#This Row],[Kamp]]," - ")</f>
        <v>Sunds Seahawks</v>
      </c>
      <c r="C928" t="str">
        <f>_xlfn.TEXTAFTER(Table2[[#This Row],[Kamp]],"- ")</f>
        <v>Aab</v>
      </c>
      <c r="D928">
        <v>44885</v>
      </c>
      <c r="E928">
        <v>35973</v>
      </c>
      <c r="F928">
        <v>20222023</v>
      </c>
      <c r="G928" t="s">
        <v>17</v>
      </c>
      <c r="H928" t="s">
        <v>668</v>
      </c>
      <c r="I928" t="s">
        <v>678</v>
      </c>
      <c r="J928">
        <v>2</v>
      </c>
      <c r="K928">
        <v>29502</v>
      </c>
      <c r="L928">
        <v>1</v>
      </c>
      <c r="M928" t="s">
        <v>630</v>
      </c>
      <c r="N928" t="s">
        <v>230</v>
      </c>
      <c r="O928" t="s">
        <v>220</v>
      </c>
      <c r="P928">
        <v>93</v>
      </c>
      <c r="Q928">
        <v>24</v>
      </c>
      <c r="R928">
        <f>SUMIFS(Table2[number],Table2[Event],"Goal",Table2[H/U],"HOME",Table2[GameID],Table2[[#This Row],[GameID]],Table2[GameTime],"&lt;="&amp;Table2[[#This Row],[GameTime]])</f>
        <v>8</v>
      </c>
      <c r="S928">
        <f>SUMIFS(Table2[number],Table2[Event],"Goal",Table2[H/U],"AWAY",Table2[GameID],Table2[[#This Row],[GameID]],Table2[GameTime],"&lt;="&amp;Table2[[#This Row],[GameTime]])</f>
        <v>1</v>
      </c>
      <c r="T928" t="str">
        <f>IF(Table2[[#This Row],[Event]]="Goal",Table2[[#This Row],[Hscore]]&amp;"-"&amp;Table2[[#This Row],[Uscore]],"")</f>
        <v>8-1</v>
      </c>
      <c r="U928">
        <v>1904</v>
      </c>
      <c r="V928" s="1">
        <f>Table2[[#This Row],[GameTime]]-(Table2[[#This Row],[period]]-1)*1200</f>
        <v>704</v>
      </c>
      <c r="W928" s="1">
        <f>ROUNDDOWN(Table2[[#This Row],[Time]]/60,0)</f>
        <v>11</v>
      </c>
      <c r="X928" s="1">
        <f>ROUNDDOWN((Table2[[#This Row],[Time]]/60-Table2[[#This Row],[Time2]])*60,0)</f>
        <v>44</v>
      </c>
      <c r="Y928" s="1">
        <f>IF(Table2[[#This Row],[Time2]]&lt;10,0&amp;Table2[[#This Row],[Time2]],Table2[[#This Row],[Time2]])</f>
        <v>11</v>
      </c>
      <c r="Z928" s="1">
        <f>IF(Table2[[#This Row],[Time3]]&lt;10,0&amp;Table2[[#This Row],[Time3]],Table2[[#This Row],[Time3]])</f>
        <v>44</v>
      </c>
      <c r="AA928" s="2" t="str">
        <f>Table2[[#This Row],[Time4]]&amp;":"&amp;Table2[[#This Row],[Time5]]</f>
        <v>11:44</v>
      </c>
      <c r="AB928" s="1" t="str" cm="1">
        <f t="array" ref="AB928">IFERROR(IF(Table2[[#This Row],[code]]="","",_xlfn.IFS(AND(Table2[[#This Row],[code]]&lt;400,Table2[[#This Row],[code]]&lt;&gt;""),2,Table2[[#This Row],[code]]&gt;500,4)),"")</f>
        <v/>
      </c>
      <c r="AC928" s="1" t="str">
        <f>IF(Table2[[#This Row],[Event]]="Penalty",Table2[[#This Row],[number]],IF(Table2[[#This Row],[Event]]="Time-Out",401,""))</f>
        <v/>
      </c>
      <c r="AD928" s="1">
        <f>ROW(A927)</f>
        <v>927</v>
      </c>
      <c r="AE928" s="1">
        <f>COUNTIFS(Table2[GameID],Table2[[#This Row],[GameID]],Table2[Column1],"&lt;="&amp;Table2[[#This Row],[Column1]])-1</f>
        <v>10</v>
      </c>
    </row>
    <row r="929" spans="1:31" x14ac:dyDescent="0.45">
      <c r="A929" t="s">
        <v>325</v>
      </c>
      <c r="B929" t="str">
        <f>_xlfn.TEXTBEFORE(Table2[[#This Row],[Kamp]]," - ")</f>
        <v>Sunds Seahawks</v>
      </c>
      <c r="C929" t="str">
        <f>_xlfn.TEXTAFTER(Table2[[#This Row],[Kamp]],"- ")</f>
        <v>Aab</v>
      </c>
      <c r="D929">
        <v>44885</v>
      </c>
      <c r="E929">
        <v>35973</v>
      </c>
      <c r="F929">
        <v>20222023</v>
      </c>
      <c r="G929" t="s">
        <v>17</v>
      </c>
      <c r="H929" t="s">
        <v>668</v>
      </c>
      <c r="I929" t="s">
        <v>678</v>
      </c>
      <c r="J929">
        <v>2</v>
      </c>
      <c r="K929">
        <v>29502</v>
      </c>
      <c r="L929">
        <v>1</v>
      </c>
      <c r="M929" t="s">
        <v>630</v>
      </c>
      <c r="N929" t="s">
        <v>218</v>
      </c>
      <c r="O929" t="s">
        <v>219</v>
      </c>
      <c r="P929">
        <v>17</v>
      </c>
      <c r="Q929">
        <v>23</v>
      </c>
      <c r="R929">
        <f>SUMIFS(Table2[number],Table2[Event],"Goal",Table2[H/U],"HOME",Table2[GameID],Table2[[#This Row],[GameID]],Table2[GameTime],"&lt;="&amp;Table2[[#This Row],[GameTime]])</f>
        <v>9</v>
      </c>
      <c r="S929">
        <f>SUMIFS(Table2[number],Table2[Event],"Goal",Table2[H/U],"AWAY",Table2[GameID],Table2[[#This Row],[GameID]],Table2[GameTime],"&lt;="&amp;Table2[[#This Row],[GameTime]])</f>
        <v>1</v>
      </c>
      <c r="T929" t="str">
        <f>IF(Table2[[#This Row],[Event]]="Goal",Table2[[#This Row],[Hscore]]&amp;"-"&amp;Table2[[#This Row],[Uscore]],"")</f>
        <v>9-1</v>
      </c>
      <c r="U929">
        <v>2245</v>
      </c>
      <c r="V929" s="1">
        <f>Table2[[#This Row],[GameTime]]-(Table2[[#This Row],[period]]-1)*1200</f>
        <v>1045</v>
      </c>
      <c r="W929" s="1">
        <f>ROUNDDOWN(Table2[[#This Row],[Time]]/60,0)</f>
        <v>17</v>
      </c>
      <c r="X929" s="1">
        <f>ROUNDDOWN((Table2[[#This Row],[Time]]/60-Table2[[#This Row],[Time2]])*60,0)</f>
        <v>25</v>
      </c>
      <c r="Y929" s="1">
        <f>IF(Table2[[#This Row],[Time2]]&lt;10,0&amp;Table2[[#This Row],[Time2]],Table2[[#This Row],[Time2]])</f>
        <v>17</v>
      </c>
      <c r="Z929" s="1">
        <f>IF(Table2[[#This Row],[Time3]]&lt;10,0&amp;Table2[[#This Row],[Time3]],Table2[[#This Row],[Time3]])</f>
        <v>25</v>
      </c>
      <c r="AA929" s="2" t="str">
        <f>Table2[[#This Row],[Time4]]&amp;":"&amp;Table2[[#This Row],[Time5]]</f>
        <v>17:25</v>
      </c>
      <c r="AB929" s="1" t="str" cm="1">
        <f t="array" ref="AB929">IFERROR(IF(Table2[[#This Row],[code]]="","",_xlfn.IFS(AND(Table2[[#This Row],[code]]&lt;400,Table2[[#This Row],[code]]&lt;&gt;""),2,Table2[[#This Row],[code]]&gt;500,4)),"")</f>
        <v/>
      </c>
      <c r="AC929" s="1" t="str">
        <f>IF(Table2[[#This Row],[Event]]="Penalty",Table2[[#This Row],[number]],IF(Table2[[#This Row],[Event]]="Time-Out",401,""))</f>
        <v/>
      </c>
      <c r="AD929" s="1">
        <f>ROW(A928)</f>
        <v>928</v>
      </c>
      <c r="AE929" s="1">
        <f>COUNTIFS(Table2[GameID],Table2[[#This Row],[GameID]],Table2[Column1],"&lt;="&amp;Table2[[#This Row],[Column1]])-1</f>
        <v>11</v>
      </c>
    </row>
    <row r="930" spans="1:31" x14ac:dyDescent="0.45">
      <c r="A930" t="s">
        <v>325</v>
      </c>
      <c r="B930" t="str">
        <f>_xlfn.TEXTBEFORE(Table2[[#This Row],[Kamp]]," - ")</f>
        <v>Sunds Seahawks</v>
      </c>
      <c r="C930" t="str">
        <f>_xlfn.TEXTAFTER(Table2[[#This Row],[Kamp]],"- ")</f>
        <v>Aab</v>
      </c>
      <c r="D930">
        <v>44885</v>
      </c>
      <c r="E930">
        <v>35973</v>
      </c>
      <c r="F930">
        <v>20222023</v>
      </c>
      <c r="G930" t="s">
        <v>17</v>
      </c>
      <c r="H930" t="s">
        <v>668</v>
      </c>
      <c r="I930" t="s">
        <v>678</v>
      </c>
      <c r="J930">
        <v>3</v>
      </c>
      <c r="K930">
        <v>29502</v>
      </c>
      <c r="L930">
        <v>1</v>
      </c>
      <c r="M930" t="s">
        <v>630</v>
      </c>
      <c r="N930" t="s">
        <v>214</v>
      </c>
      <c r="O930" t="s">
        <v>634</v>
      </c>
      <c r="P930">
        <v>7</v>
      </c>
      <c r="Q930" t="s">
        <v>634</v>
      </c>
      <c r="R930">
        <f>SUMIFS(Table2[number],Table2[Event],"Goal",Table2[H/U],"HOME",Table2[GameID],Table2[[#This Row],[GameID]],Table2[GameTime],"&lt;="&amp;Table2[[#This Row],[GameTime]])</f>
        <v>10</v>
      </c>
      <c r="S930">
        <f>SUMIFS(Table2[number],Table2[Event],"Goal",Table2[H/U],"AWAY",Table2[GameID],Table2[[#This Row],[GameID]],Table2[GameTime],"&lt;="&amp;Table2[[#This Row],[GameTime]])</f>
        <v>1</v>
      </c>
      <c r="T930" t="str">
        <f>IF(Table2[[#This Row],[Event]]="Goal",Table2[[#This Row],[Hscore]]&amp;"-"&amp;Table2[[#This Row],[Uscore]],"")</f>
        <v>10-1</v>
      </c>
      <c r="U930">
        <v>2559</v>
      </c>
      <c r="V930" s="1">
        <f>Table2[[#This Row],[GameTime]]-(Table2[[#This Row],[period]]-1)*1200</f>
        <v>159</v>
      </c>
      <c r="W930" s="1">
        <f>ROUNDDOWN(Table2[[#This Row],[Time]]/60,0)</f>
        <v>2</v>
      </c>
      <c r="X930" s="1">
        <f>ROUNDDOWN((Table2[[#This Row],[Time]]/60-Table2[[#This Row],[Time2]])*60,0)</f>
        <v>39</v>
      </c>
      <c r="Y930" s="1" t="str">
        <f>IF(Table2[[#This Row],[Time2]]&lt;10,0&amp;Table2[[#This Row],[Time2]],Table2[[#This Row],[Time2]])</f>
        <v>02</v>
      </c>
      <c r="Z930" s="1">
        <f>IF(Table2[[#This Row],[Time3]]&lt;10,0&amp;Table2[[#This Row],[Time3]],Table2[[#This Row],[Time3]])</f>
        <v>39</v>
      </c>
      <c r="AA930" s="2" t="str">
        <f>Table2[[#This Row],[Time4]]&amp;":"&amp;Table2[[#This Row],[Time5]]</f>
        <v>02:39</v>
      </c>
      <c r="AB930" s="1" t="str" cm="1">
        <f t="array" ref="AB930">IFERROR(IF(Table2[[#This Row],[code]]="","",_xlfn.IFS(AND(Table2[[#This Row],[code]]&lt;400,Table2[[#This Row],[code]]&lt;&gt;""),2,Table2[[#This Row],[code]]&gt;500,4)),"")</f>
        <v/>
      </c>
      <c r="AC930" s="1" t="str">
        <f>IF(Table2[[#This Row],[Event]]="Penalty",Table2[[#This Row],[number]],IF(Table2[[#This Row],[Event]]="Time-Out",401,""))</f>
        <v/>
      </c>
      <c r="AD930" s="1">
        <f>ROW(A929)</f>
        <v>929</v>
      </c>
      <c r="AE930" s="1">
        <f>COUNTIFS(Table2[GameID],Table2[[#This Row],[GameID]],Table2[Column1],"&lt;="&amp;Table2[[#This Row],[Column1]])-1</f>
        <v>12</v>
      </c>
    </row>
    <row r="931" spans="1:31" x14ac:dyDescent="0.45">
      <c r="A931" t="s">
        <v>325</v>
      </c>
      <c r="B931" t="str">
        <f>_xlfn.TEXTBEFORE(Table2[[#This Row],[Kamp]]," - ")</f>
        <v>Sunds Seahawks</v>
      </c>
      <c r="C931" t="str">
        <f>_xlfn.TEXTAFTER(Table2[[#This Row],[Kamp]],"- ")</f>
        <v>Aab</v>
      </c>
      <c r="D931">
        <v>44885</v>
      </c>
      <c r="E931">
        <v>35973</v>
      </c>
      <c r="F931">
        <v>20222023</v>
      </c>
      <c r="G931" t="s">
        <v>17</v>
      </c>
      <c r="H931" t="s">
        <v>668</v>
      </c>
      <c r="I931" t="s">
        <v>678</v>
      </c>
      <c r="J931">
        <v>3</v>
      </c>
      <c r="K931">
        <v>29502</v>
      </c>
      <c r="L931">
        <v>1</v>
      </c>
      <c r="M931" t="s">
        <v>630</v>
      </c>
      <c r="N931" t="s">
        <v>269</v>
      </c>
      <c r="O931" t="s">
        <v>221</v>
      </c>
      <c r="P931">
        <v>71</v>
      </c>
      <c r="Q931">
        <v>25</v>
      </c>
      <c r="R931">
        <f>SUMIFS(Table2[number],Table2[Event],"Goal",Table2[H/U],"HOME",Table2[GameID],Table2[[#This Row],[GameID]],Table2[GameTime],"&lt;="&amp;Table2[[#This Row],[GameTime]])</f>
        <v>11</v>
      </c>
      <c r="S931">
        <f>SUMIFS(Table2[number],Table2[Event],"Goal",Table2[H/U],"AWAY",Table2[GameID],Table2[[#This Row],[GameID]],Table2[GameTime],"&lt;="&amp;Table2[[#This Row],[GameTime]])</f>
        <v>1</v>
      </c>
      <c r="T931" t="str">
        <f>IF(Table2[[#This Row],[Event]]="Goal",Table2[[#This Row],[Hscore]]&amp;"-"&amp;Table2[[#This Row],[Uscore]],"")</f>
        <v>11-1</v>
      </c>
      <c r="U931">
        <v>2912</v>
      </c>
      <c r="V931" s="1">
        <f>Table2[[#This Row],[GameTime]]-(Table2[[#This Row],[period]]-1)*1200</f>
        <v>512</v>
      </c>
      <c r="W931" s="1">
        <f>ROUNDDOWN(Table2[[#This Row],[Time]]/60,0)</f>
        <v>8</v>
      </c>
      <c r="X931" s="1">
        <f>ROUNDDOWN((Table2[[#This Row],[Time]]/60-Table2[[#This Row],[Time2]])*60,0)</f>
        <v>32</v>
      </c>
      <c r="Y931" s="1" t="str">
        <f>IF(Table2[[#This Row],[Time2]]&lt;10,0&amp;Table2[[#This Row],[Time2]],Table2[[#This Row],[Time2]])</f>
        <v>08</v>
      </c>
      <c r="Z931" s="1">
        <f>IF(Table2[[#This Row],[Time3]]&lt;10,0&amp;Table2[[#This Row],[Time3]],Table2[[#This Row],[Time3]])</f>
        <v>32</v>
      </c>
      <c r="AA931" s="2" t="str">
        <f>Table2[[#This Row],[Time4]]&amp;":"&amp;Table2[[#This Row],[Time5]]</f>
        <v>08:32</v>
      </c>
      <c r="AB931" s="1" t="str" cm="1">
        <f t="array" ref="AB931">IFERROR(IF(Table2[[#This Row],[code]]="","",_xlfn.IFS(AND(Table2[[#This Row],[code]]&lt;400,Table2[[#This Row],[code]]&lt;&gt;""),2,Table2[[#This Row],[code]]&gt;500,4)),"")</f>
        <v/>
      </c>
      <c r="AC931" s="1" t="str">
        <f>IF(Table2[[#This Row],[Event]]="Penalty",Table2[[#This Row],[number]],IF(Table2[[#This Row],[Event]]="Time-Out",401,""))</f>
        <v/>
      </c>
      <c r="AD931" s="1">
        <f>ROW(A930)</f>
        <v>930</v>
      </c>
      <c r="AE931" s="1">
        <f>COUNTIFS(Table2[GameID],Table2[[#This Row],[GameID]],Table2[Column1],"&lt;="&amp;Table2[[#This Row],[Column1]])-1</f>
        <v>13</v>
      </c>
    </row>
    <row r="932" spans="1:31" x14ac:dyDescent="0.45">
      <c r="A932" t="s">
        <v>325</v>
      </c>
      <c r="B932" t="str">
        <f>_xlfn.TEXTBEFORE(Table2[[#This Row],[Kamp]]," - ")</f>
        <v>Sunds Seahawks</v>
      </c>
      <c r="C932" t="str">
        <f>_xlfn.TEXTAFTER(Table2[[#This Row],[Kamp]],"- ")</f>
        <v>Aab</v>
      </c>
      <c r="D932">
        <v>44885</v>
      </c>
      <c r="E932">
        <v>35973</v>
      </c>
      <c r="F932">
        <v>20222023</v>
      </c>
      <c r="G932" t="s">
        <v>17</v>
      </c>
      <c r="H932" t="s">
        <v>668</v>
      </c>
      <c r="I932" t="s">
        <v>678</v>
      </c>
      <c r="J932">
        <v>3</v>
      </c>
      <c r="K932">
        <v>29502</v>
      </c>
      <c r="L932">
        <v>1</v>
      </c>
      <c r="M932" t="s">
        <v>630</v>
      </c>
      <c r="N932" t="s">
        <v>230</v>
      </c>
      <c r="O932" t="s">
        <v>218</v>
      </c>
      <c r="P932">
        <v>93</v>
      </c>
      <c r="Q932">
        <v>17</v>
      </c>
      <c r="R932">
        <f>SUMIFS(Table2[number],Table2[Event],"Goal",Table2[H/U],"HOME",Table2[GameID],Table2[[#This Row],[GameID]],Table2[GameTime],"&lt;="&amp;Table2[[#This Row],[GameTime]])</f>
        <v>12</v>
      </c>
      <c r="S932">
        <f>SUMIFS(Table2[number],Table2[Event],"Goal",Table2[H/U],"AWAY",Table2[GameID],Table2[[#This Row],[GameID]],Table2[GameTime],"&lt;="&amp;Table2[[#This Row],[GameTime]])</f>
        <v>1</v>
      </c>
      <c r="T932" t="str">
        <f>IF(Table2[[#This Row],[Event]]="Goal",Table2[[#This Row],[Hscore]]&amp;"-"&amp;Table2[[#This Row],[Uscore]],"")</f>
        <v>12-1</v>
      </c>
      <c r="U932">
        <v>2973</v>
      </c>
      <c r="V932" s="1">
        <f>Table2[[#This Row],[GameTime]]-(Table2[[#This Row],[period]]-1)*1200</f>
        <v>573</v>
      </c>
      <c r="W932" s="1">
        <f>ROUNDDOWN(Table2[[#This Row],[Time]]/60,0)</f>
        <v>9</v>
      </c>
      <c r="X932" s="1">
        <f>ROUNDDOWN((Table2[[#This Row],[Time]]/60-Table2[[#This Row],[Time2]])*60,0)</f>
        <v>33</v>
      </c>
      <c r="Y932" s="1" t="str">
        <f>IF(Table2[[#This Row],[Time2]]&lt;10,0&amp;Table2[[#This Row],[Time2]],Table2[[#This Row],[Time2]])</f>
        <v>09</v>
      </c>
      <c r="Z932" s="1">
        <f>IF(Table2[[#This Row],[Time3]]&lt;10,0&amp;Table2[[#This Row],[Time3]],Table2[[#This Row],[Time3]])</f>
        <v>33</v>
      </c>
      <c r="AA932" s="2" t="str">
        <f>Table2[[#This Row],[Time4]]&amp;":"&amp;Table2[[#This Row],[Time5]]</f>
        <v>09:33</v>
      </c>
      <c r="AB932" s="1" t="str" cm="1">
        <f t="array" ref="AB932">IFERROR(IF(Table2[[#This Row],[code]]="","",_xlfn.IFS(AND(Table2[[#This Row],[code]]&lt;400,Table2[[#This Row],[code]]&lt;&gt;""),2,Table2[[#This Row],[code]]&gt;500,4)),"")</f>
        <v/>
      </c>
      <c r="AC932" s="1" t="str">
        <f>IF(Table2[[#This Row],[Event]]="Penalty",Table2[[#This Row],[number]],IF(Table2[[#This Row],[Event]]="Time-Out",401,""))</f>
        <v/>
      </c>
      <c r="AD932" s="1">
        <f>ROW(A931)</f>
        <v>931</v>
      </c>
      <c r="AE932" s="1">
        <f>COUNTIFS(Table2[GameID],Table2[[#This Row],[GameID]],Table2[Column1],"&lt;="&amp;Table2[[#This Row],[Column1]])-1</f>
        <v>14</v>
      </c>
    </row>
    <row r="933" spans="1:31" x14ac:dyDescent="0.45">
      <c r="A933" t="s">
        <v>325</v>
      </c>
      <c r="B933" t="str">
        <f>_xlfn.TEXTBEFORE(Table2[[#This Row],[Kamp]]," - ")</f>
        <v>Sunds Seahawks</v>
      </c>
      <c r="C933" t="str">
        <f>_xlfn.TEXTAFTER(Table2[[#This Row],[Kamp]],"- ")</f>
        <v>Aab</v>
      </c>
      <c r="D933">
        <v>44885</v>
      </c>
      <c r="E933">
        <v>35973</v>
      </c>
      <c r="F933">
        <v>20222023</v>
      </c>
      <c r="G933" t="s">
        <v>17</v>
      </c>
      <c r="H933" t="s">
        <v>668</v>
      </c>
      <c r="I933" t="s">
        <v>678</v>
      </c>
      <c r="J933">
        <v>3</v>
      </c>
      <c r="K933">
        <v>29502</v>
      </c>
      <c r="L933">
        <v>1</v>
      </c>
      <c r="M933" t="s">
        <v>630</v>
      </c>
      <c r="N933" t="s">
        <v>231</v>
      </c>
      <c r="O933" t="s">
        <v>221</v>
      </c>
      <c r="P933">
        <v>97</v>
      </c>
      <c r="Q933">
        <v>25</v>
      </c>
      <c r="R933">
        <f>SUMIFS(Table2[number],Table2[Event],"Goal",Table2[H/U],"HOME",Table2[GameID],Table2[[#This Row],[GameID]],Table2[GameTime],"&lt;="&amp;Table2[[#This Row],[GameTime]])</f>
        <v>13</v>
      </c>
      <c r="S933">
        <f>SUMIFS(Table2[number],Table2[Event],"Goal",Table2[H/U],"AWAY",Table2[GameID],Table2[[#This Row],[GameID]],Table2[GameTime],"&lt;="&amp;Table2[[#This Row],[GameTime]])</f>
        <v>1</v>
      </c>
      <c r="T933" t="str">
        <f>IF(Table2[[#This Row],[Event]]="Goal",Table2[[#This Row],[Hscore]]&amp;"-"&amp;Table2[[#This Row],[Uscore]],"")</f>
        <v>13-1</v>
      </c>
      <c r="U933">
        <v>3049</v>
      </c>
      <c r="V933" s="1">
        <f>Table2[[#This Row],[GameTime]]-(Table2[[#This Row],[period]]-1)*1200</f>
        <v>649</v>
      </c>
      <c r="W933" s="1">
        <f>ROUNDDOWN(Table2[[#This Row],[Time]]/60,0)</f>
        <v>10</v>
      </c>
      <c r="X933" s="1">
        <f>ROUNDDOWN((Table2[[#This Row],[Time]]/60-Table2[[#This Row],[Time2]])*60,0)</f>
        <v>49</v>
      </c>
      <c r="Y933" s="1">
        <f>IF(Table2[[#This Row],[Time2]]&lt;10,0&amp;Table2[[#This Row],[Time2]],Table2[[#This Row],[Time2]])</f>
        <v>10</v>
      </c>
      <c r="Z933" s="1">
        <f>IF(Table2[[#This Row],[Time3]]&lt;10,0&amp;Table2[[#This Row],[Time3]],Table2[[#This Row],[Time3]])</f>
        <v>49</v>
      </c>
      <c r="AA933" s="2" t="str">
        <f>Table2[[#This Row],[Time4]]&amp;":"&amp;Table2[[#This Row],[Time5]]</f>
        <v>10:49</v>
      </c>
      <c r="AB933" s="1" t="str" cm="1">
        <f t="array" ref="AB933">IFERROR(IF(Table2[[#This Row],[code]]="","",_xlfn.IFS(AND(Table2[[#This Row],[code]]&lt;400,Table2[[#This Row],[code]]&lt;&gt;""),2,Table2[[#This Row],[code]]&gt;500,4)),"")</f>
        <v/>
      </c>
      <c r="AC933" s="1" t="str">
        <f>IF(Table2[[#This Row],[Event]]="Penalty",Table2[[#This Row],[number]],IF(Table2[[#This Row],[Event]]="Time-Out",401,""))</f>
        <v/>
      </c>
      <c r="AD933" s="1">
        <f>ROW(A932)</f>
        <v>932</v>
      </c>
      <c r="AE933" s="1">
        <f>COUNTIFS(Table2[GameID],Table2[[#This Row],[GameID]],Table2[Column1],"&lt;="&amp;Table2[[#This Row],[Column1]])-1</f>
        <v>15</v>
      </c>
    </row>
    <row r="934" spans="1:31" x14ac:dyDescent="0.45">
      <c r="A934" t="s">
        <v>325</v>
      </c>
      <c r="B934" t="str">
        <f>_xlfn.TEXTBEFORE(Table2[[#This Row],[Kamp]]," - ")</f>
        <v>Sunds Seahawks</v>
      </c>
      <c r="C934" t="str">
        <f>_xlfn.TEXTAFTER(Table2[[#This Row],[Kamp]],"- ")</f>
        <v>Aab</v>
      </c>
      <c r="D934">
        <v>44885</v>
      </c>
      <c r="E934">
        <v>35973</v>
      </c>
      <c r="F934">
        <v>20222023</v>
      </c>
      <c r="G934" t="s">
        <v>17</v>
      </c>
      <c r="H934" t="s">
        <v>669</v>
      </c>
      <c r="I934" t="s">
        <v>677</v>
      </c>
      <c r="J934">
        <v>3</v>
      </c>
      <c r="K934">
        <v>29501</v>
      </c>
      <c r="L934">
        <v>0</v>
      </c>
      <c r="M934" t="s">
        <v>633</v>
      </c>
      <c r="N934" t="s">
        <v>634</v>
      </c>
      <c r="O934" t="s">
        <v>634</v>
      </c>
      <c r="P934" t="s">
        <v>634</v>
      </c>
      <c r="Q934" t="s">
        <v>634</v>
      </c>
      <c r="R934">
        <f>SUMIFS(Table2[number],Table2[Event],"Goal",Table2[H/U],"HOME",Table2[GameID],Table2[[#This Row],[GameID]],Table2[GameTime],"&lt;="&amp;Table2[[#This Row],[GameTime]])</f>
        <v>13</v>
      </c>
      <c r="S934">
        <f>SUMIFS(Table2[number],Table2[Event],"Goal",Table2[H/U],"AWAY",Table2[GameID],Table2[[#This Row],[GameID]],Table2[GameTime],"&lt;="&amp;Table2[[#This Row],[GameTime]])</f>
        <v>1</v>
      </c>
      <c r="T934" t="str">
        <f>IF(Table2[[#This Row],[Event]]="Goal",Table2[[#This Row],[Hscore]]&amp;"-"&amp;Table2[[#This Row],[Uscore]],"")</f>
        <v/>
      </c>
      <c r="U934">
        <v>3427</v>
      </c>
      <c r="V934" s="1">
        <f>Table2[[#This Row],[GameTime]]-(Table2[[#This Row],[period]]-1)*1200</f>
        <v>1027</v>
      </c>
      <c r="W934" s="1">
        <f>ROUNDDOWN(Table2[[#This Row],[Time]]/60,0)</f>
        <v>17</v>
      </c>
      <c r="X934" s="1">
        <f>ROUNDDOWN((Table2[[#This Row],[Time]]/60-Table2[[#This Row],[Time2]])*60,0)</f>
        <v>7</v>
      </c>
      <c r="Y934" s="1">
        <f>IF(Table2[[#This Row],[Time2]]&lt;10,0&amp;Table2[[#This Row],[Time2]],Table2[[#This Row],[Time2]])</f>
        <v>17</v>
      </c>
      <c r="Z934" s="1" t="str">
        <f>IF(Table2[[#This Row],[Time3]]&lt;10,0&amp;Table2[[#This Row],[Time3]],Table2[[#This Row],[Time3]])</f>
        <v>07</v>
      </c>
      <c r="AA934" s="2" t="str">
        <f>Table2[[#This Row],[Time4]]&amp;":"&amp;Table2[[#This Row],[Time5]]</f>
        <v>17:07</v>
      </c>
      <c r="AB934" s="1" t="str" cm="1">
        <f t="array" ref="AB934">IFERROR(IF(Table2[[#This Row],[code]]="","",_xlfn.IFS(AND(Table2[[#This Row],[code]]&lt;400,Table2[[#This Row],[code]]&lt;&gt;""),2,Table2[[#This Row],[code]]&gt;500,4)),"")</f>
        <v/>
      </c>
      <c r="AC934" s="1">
        <f>IF(Table2[[#This Row],[Event]]="Penalty",Table2[[#This Row],[number]],IF(Table2[[#This Row],[Event]]="Time-Out",401,""))</f>
        <v>401</v>
      </c>
      <c r="AD934" s="1">
        <f>ROW(A933)</f>
        <v>933</v>
      </c>
      <c r="AE934" s="1">
        <f>COUNTIFS(Table2[GameID],Table2[[#This Row],[GameID]],Table2[Column1],"&lt;="&amp;Table2[[#This Row],[Column1]])-1</f>
        <v>16</v>
      </c>
    </row>
    <row r="935" spans="1:31" x14ac:dyDescent="0.45">
      <c r="A935" t="s">
        <v>330</v>
      </c>
      <c r="B935" t="str">
        <f>_xlfn.TEXTBEFORE(Table2[[#This Row],[Kamp]]," - ")</f>
        <v>Sunds Seahawks</v>
      </c>
      <c r="C935" t="str">
        <f>_xlfn.TEXTAFTER(Table2[[#This Row],[Kamp]],"- ")</f>
        <v>ÅFK</v>
      </c>
      <c r="D935">
        <v>44891</v>
      </c>
      <c r="E935">
        <v>35976</v>
      </c>
      <c r="F935">
        <v>20222023</v>
      </c>
      <c r="G935" t="s">
        <v>17</v>
      </c>
      <c r="H935" t="s">
        <v>668</v>
      </c>
      <c r="I935" t="s">
        <v>678</v>
      </c>
      <c r="J935">
        <v>1</v>
      </c>
      <c r="K935">
        <v>29502</v>
      </c>
      <c r="L935">
        <v>1</v>
      </c>
      <c r="M935" t="s">
        <v>630</v>
      </c>
      <c r="N935" t="s">
        <v>219</v>
      </c>
      <c r="O935" t="s">
        <v>215</v>
      </c>
      <c r="P935">
        <v>23</v>
      </c>
      <c r="Q935">
        <v>9</v>
      </c>
      <c r="R935">
        <f>SUMIFS(Table2[number],Table2[Event],"Goal",Table2[H/U],"HOME",Table2[GameID],Table2[[#This Row],[GameID]],Table2[GameTime],"&lt;="&amp;Table2[[#This Row],[GameTime]])</f>
        <v>1</v>
      </c>
      <c r="S935">
        <f>SUMIFS(Table2[number],Table2[Event],"Goal",Table2[H/U],"AWAY",Table2[GameID],Table2[[#This Row],[GameID]],Table2[GameTime],"&lt;="&amp;Table2[[#This Row],[GameTime]])</f>
        <v>0</v>
      </c>
      <c r="T935" t="str">
        <f>IF(Table2[[#This Row],[Event]]="Goal",Table2[[#This Row],[Hscore]]&amp;"-"&amp;Table2[[#This Row],[Uscore]],"")</f>
        <v>1-0</v>
      </c>
      <c r="U935">
        <v>205</v>
      </c>
      <c r="V935" s="1">
        <f>Table2[[#This Row],[GameTime]]-(Table2[[#This Row],[period]]-1)*1200</f>
        <v>205</v>
      </c>
      <c r="W935" s="1">
        <f>ROUNDDOWN(Table2[[#This Row],[Time]]/60,0)</f>
        <v>3</v>
      </c>
      <c r="X935" s="1">
        <f>ROUNDDOWN((Table2[[#This Row],[Time]]/60-Table2[[#This Row],[Time2]])*60,0)</f>
        <v>25</v>
      </c>
      <c r="Y935" s="1" t="str">
        <f>IF(Table2[[#This Row],[Time2]]&lt;10,0&amp;Table2[[#This Row],[Time2]],Table2[[#This Row],[Time2]])</f>
        <v>03</v>
      </c>
      <c r="Z935" s="1">
        <f>IF(Table2[[#This Row],[Time3]]&lt;10,0&amp;Table2[[#This Row],[Time3]],Table2[[#This Row],[Time3]])</f>
        <v>25</v>
      </c>
      <c r="AA935" s="2" t="str">
        <f>Table2[[#This Row],[Time4]]&amp;":"&amp;Table2[[#This Row],[Time5]]</f>
        <v>03:25</v>
      </c>
      <c r="AB935" s="1" t="str" cm="1">
        <f t="array" ref="AB935">IFERROR(IF(Table2[[#This Row],[code]]="","",_xlfn.IFS(AND(Table2[[#This Row],[code]]&lt;400,Table2[[#This Row],[code]]&lt;&gt;""),2,Table2[[#This Row],[code]]&gt;500,4)),"")</f>
        <v/>
      </c>
      <c r="AC935" s="1" t="str">
        <f>IF(Table2[[#This Row],[Event]]="Penalty",Table2[[#This Row],[number]],IF(Table2[[#This Row],[Event]]="Time-Out",401,""))</f>
        <v/>
      </c>
      <c r="AD935" s="1">
        <f>ROW(A934)</f>
        <v>934</v>
      </c>
      <c r="AE935" s="1">
        <f>COUNTIFS(Table2[GameID],Table2[[#This Row],[GameID]],Table2[Column1],"&lt;="&amp;Table2[[#This Row],[Column1]])-1</f>
        <v>0</v>
      </c>
    </row>
    <row r="936" spans="1:31" x14ac:dyDescent="0.45">
      <c r="A936" t="s">
        <v>330</v>
      </c>
      <c r="B936" t="str">
        <f>_xlfn.TEXTBEFORE(Table2[[#This Row],[Kamp]]," - ")</f>
        <v>Sunds Seahawks</v>
      </c>
      <c r="C936" t="str">
        <f>_xlfn.TEXTAFTER(Table2[[#This Row],[Kamp]],"- ")</f>
        <v>ÅFK</v>
      </c>
      <c r="D936">
        <v>44891</v>
      </c>
      <c r="E936">
        <v>35976</v>
      </c>
      <c r="F936">
        <v>20222023</v>
      </c>
      <c r="G936" t="s">
        <v>17</v>
      </c>
      <c r="H936" t="s">
        <v>666</v>
      </c>
      <c r="I936" t="s">
        <v>677</v>
      </c>
      <c r="J936">
        <v>1</v>
      </c>
      <c r="K936">
        <v>29503</v>
      </c>
      <c r="L936">
        <v>207</v>
      </c>
      <c r="M936" t="s">
        <v>631</v>
      </c>
      <c r="N936" t="s">
        <v>236</v>
      </c>
      <c r="O936" t="s">
        <v>634</v>
      </c>
      <c r="P936">
        <v>31</v>
      </c>
      <c r="Q936" t="s">
        <v>634</v>
      </c>
      <c r="R936">
        <f>SUMIFS(Table2[number],Table2[Event],"Goal",Table2[H/U],"HOME",Table2[GameID],Table2[[#This Row],[GameID]],Table2[GameTime],"&lt;="&amp;Table2[[#This Row],[GameTime]])</f>
        <v>1</v>
      </c>
      <c r="S936">
        <f>SUMIFS(Table2[number],Table2[Event],"Goal",Table2[H/U],"AWAY",Table2[GameID],Table2[[#This Row],[GameID]],Table2[GameTime],"&lt;="&amp;Table2[[#This Row],[GameTime]])</f>
        <v>0</v>
      </c>
      <c r="T936" t="str">
        <f>IF(Table2[[#This Row],[Event]]="Goal",Table2[[#This Row],[Hscore]]&amp;"-"&amp;Table2[[#This Row],[Uscore]],"")</f>
        <v/>
      </c>
      <c r="U936">
        <v>546</v>
      </c>
      <c r="V936" s="1">
        <f>Table2[[#This Row],[GameTime]]-(Table2[[#This Row],[period]]-1)*1200</f>
        <v>546</v>
      </c>
      <c r="W936" s="1">
        <f>ROUNDDOWN(Table2[[#This Row],[Time]]/60,0)</f>
        <v>9</v>
      </c>
      <c r="X936" s="1">
        <f>ROUNDDOWN((Table2[[#This Row],[Time]]/60-Table2[[#This Row],[Time2]])*60,0)</f>
        <v>5</v>
      </c>
      <c r="Y936" s="1" t="str">
        <f>IF(Table2[[#This Row],[Time2]]&lt;10,0&amp;Table2[[#This Row],[Time2]],Table2[[#This Row],[Time2]])</f>
        <v>09</v>
      </c>
      <c r="Z936" s="1" t="str">
        <f>IF(Table2[[#This Row],[Time3]]&lt;10,0&amp;Table2[[#This Row],[Time3]],Table2[[#This Row],[Time3]])</f>
        <v>05</v>
      </c>
      <c r="AA936" s="2" t="str">
        <f>Table2[[#This Row],[Time4]]&amp;":"&amp;Table2[[#This Row],[Time5]]</f>
        <v>09:05</v>
      </c>
      <c r="AB936" s="1" cm="1">
        <f t="array" ref="AB936">IFERROR(IF(Table2[[#This Row],[code]]="","",_xlfn.IFS(AND(Table2[[#This Row],[code]]&lt;400,Table2[[#This Row],[code]]&lt;&gt;""),2,Table2[[#This Row],[code]]&gt;500,4)),"")</f>
        <v>2</v>
      </c>
      <c r="AC936" s="1">
        <f>IF(Table2[[#This Row],[Event]]="Penalty",Table2[[#This Row],[number]],IF(Table2[[#This Row],[Event]]="Time-Out",401,""))</f>
        <v>207</v>
      </c>
      <c r="AD936" s="1">
        <f>ROW(A935)</f>
        <v>935</v>
      </c>
      <c r="AE936" s="1">
        <f>COUNTIFS(Table2[GameID],Table2[[#This Row],[GameID]],Table2[Column1],"&lt;="&amp;Table2[[#This Row],[Column1]])-1</f>
        <v>1</v>
      </c>
    </row>
    <row r="937" spans="1:31" x14ac:dyDescent="0.45">
      <c r="A937" t="s">
        <v>330</v>
      </c>
      <c r="B937" t="str">
        <f>_xlfn.TEXTBEFORE(Table2[[#This Row],[Kamp]]," - ")</f>
        <v>Sunds Seahawks</v>
      </c>
      <c r="C937" t="str">
        <f>_xlfn.TEXTAFTER(Table2[[#This Row],[Kamp]],"- ")</f>
        <v>ÅFK</v>
      </c>
      <c r="D937">
        <v>44891</v>
      </c>
      <c r="E937">
        <v>35976</v>
      </c>
      <c r="F937">
        <v>20222023</v>
      </c>
      <c r="G937" t="s">
        <v>17</v>
      </c>
      <c r="H937" t="s">
        <v>668</v>
      </c>
      <c r="I937" t="s">
        <v>678</v>
      </c>
      <c r="J937">
        <v>1</v>
      </c>
      <c r="K937">
        <v>29502</v>
      </c>
      <c r="L937">
        <v>1</v>
      </c>
      <c r="M937" t="s">
        <v>630</v>
      </c>
      <c r="N937" t="s">
        <v>228</v>
      </c>
      <c r="O937" t="s">
        <v>231</v>
      </c>
      <c r="P937">
        <v>77</v>
      </c>
      <c r="Q937">
        <v>97</v>
      </c>
      <c r="R937">
        <f>SUMIFS(Table2[number],Table2[Event],"Goal",Table2[H/U],"HOME",Table2[GameID],Table2[[#This Row],[GameID]],Table2[GameTime],"&lt;="&amp;Table2[[#This Row],[GameTime]])</f>
        <v>2</v>
      </c>
      <c r="S937">
        <f>SUMIFS(Table2[number],Table2[Event],"Goal",Table2[H/U],"AWAY",Table2[GameID],Table2[[#This Row],[GameID]],Table2[GameTime],"&lt;="&amp;Table2[[#This Row],[GameTime]])</f>
        <v>0</v>
      </c>
      <c r="T937" t="str">
        <f>IF(Table2[[#This Row],[Event]]="Goal",Table2[[#This Row],[Hscore]]&amp;"-"&amp;Table2[[#This Row],[Uscore]],"")</f>
        <v>2-0</v>
      </c>
      <c r="U937">
        <v>725</v>
      </c>
      <c r="V937" s="1">
        <f>Table2[[#This Row],[GameTime]]-(Table2[[#This Row],[period]]-1)*1200</f>
        <v>725</v>
      </c>
      <c r="W937" s="1">
        <f>ROUNDDOWN(Table2[[#This Row],[Time]]/60,0)</f>
        <v>12</v>
      </c>
      <c r="X937" s="1">
        <f>ROUNDDOWN((Table2[[#This Row],[Time]]/60-Table2[[#This Row],[Time2]])*60,0)</f>
        <v>5</v>
      </c>
      <c r="Y937" s="1">
        <f>IF(Table2[[#This Row],[Time2]]&lt;10,0&amp;Table2[[#This Row],[Time2]],Table2[[#This Row],[Time2]])</f>
        <v>12</v>
      </c>
      <c r="Z937" s="1" t="str">
        <f>IF(Table2[[#This Row],[Time3]]&lt;10,0&amp;Table2[[#This Row],[Time3]],Table2[[#This Row],[Time3]])</f>
        <v>05</v>
      </c>
      <c r="AA937" s="2" t="str">
        <f>Table2[[#This Row],[Time4]]&amp;":"&amp;Table2[[#This Row],[Time5]]</f>
        <v>12:05</v>
      </c>
      <c r="AB937" s="1" t="str" cm="1">
        <f t="array" ref="AB937">IFERROR(IF(Table2[[#This Row],[code]]="","",_xlfn.IFS(AND(Table2[[#This Row],[code]]&lt;400,Table2[[#This Row],[code]]&lt;&gt;""),2,Table2[[#This Row],[code]]&gt;500,4)),"")</f>
        <v/>
      </c>
      <c r="AC937" s="1" t="str">
        <f>IF(Table2[[#This Row],[Event]]="Penalty",Table2[[#This Row],[number]],IF(Table2[[#This Row],[Event]]="Time-Out",401,""))</f>
        <v/>
      </c>
      <c r="AD937" s="1">
        <f>ROW(A936)</f>
        <v>936</v>
      </c>
      <c r="AE937" s="1">
        <f>COUNTIFS(Table2[GameID],Table2[[#This Row],[GameID]],Table2[Column1],"&lt;="&amp;Table2[[#This Row],[Column1]])-1</f>
        <v>2</v>
      </c>
    </row>
    <row r="938" spans="1:31" x14ac:dyDescent="0.45">
      <c r="A938" t="s">
        <v>330</v>
      </c>
      <c r="B938" t="str">
        <f>_xlfn.TEXTBEFORE(Table2[[#This Row],[Kamp]]," - ")</f>
        <v>Sunds Seahawks</v>
      </c>
      <c r="C938" t="str">
        <f>_xlfn.TEXTAFTER(Table2[[#This Row],[Kamp]],"- ")</f>
        <v>ÅFK</v>
      </c>
      <c r="D938">
        <v>44891</v>
      </c>
      <c r="E938">
        <v>35976</v>
      </c>
      <c r="F938">
        <v>20222023</v>
      </c>
      <c r="G938" t="s">
        <v>17</v>
      </c>
      <c r="H938" t="s">
        <v>666</v>
      </c>
      <c r="I938" t="s">
        <v>677</v>
      </c>
      <c r="J938">
        <v>1</v>
      </c>
      <c r="K938">
        <v>29503</v>
      </c>
      <c r="L938">
        <v>1</v>
      </c>
      <c r="M938" t="s">
        <v>630</v>
      </c>
      <c r="N938" t="s">
        <v>154</v>
      </c>
      <c r="O938" t="s">
        <v>236</v>
      </c>
      <c r="P938">
        <v>55</v>
      </c>
      <c r="Q938">
        <v>31</v>
      </c>
      <c r="R938">
        <f>SUMIFS(Table2[number],Table2[Event],"Goal",Table2[H/U],"HOME",Table2[GameID],Table2[[#This Row],[GameID]],Table2[GameTime],"&lt;="&amp;Table2[[#This Row],[GameTime]])</f>
        <v>2</v>
      </c>
      <c r="S938">
        <f>SUMIFS(Table2[number],Table2[Event],"Goal",Table2[H/U],"AWAY",Table2[GameID],Table2[[#This Row],[GameID]],Table2[GameTime],"&lt;="&amp;Table2[[#This Row],[GameTime]])</f>
        <v>1</v>
      </c>
      <c r="T938" t="str">
        <f>IF(Table2[[#This Row],[Event]]="Goal",Table2[[#This Row],[Hscore]]&amp;"-"&amp;Table2[[#This Row],[Uscore]],"")</f>
        <v>2-1</v>
      </c>
      <c r="U938">
        <v>958</v>
      </c>
      <c r="V938" s="1">
        <f>Table2[[#This Row],[GameTime]]-(Table2[[#This Row],[period]]-1)*1200</f>
        <v>958</v>
      </c>
      <c r="W938" s="1">
        <f>ROUNDDOWN(Table2[[#This Row],[Time]]/60,0)</f>
        <v>15</v>
      </c>
      <c r="X938" s="1">
        <f>ROUNDDOWN((Table2[[#This Row],[Time]]/60-Table2[[#This Row],[Time2]])*60,0)</f>
        <v>58</v>
      </c>
      <c r="Y938" s="1">
        <f>IF(Table2[[#This Row],[Time2]]&lt;10,0&amp;Table2[[#This Row],[Time2]],Table2[[#This Row],[Time2]])</f>
        <v>15</v>
      </c>
      <c r="Z938" s="1">
        <f>IF(Table2[[#This Row],[Time3]]&lt;10,0&amp;Table2[[#This Row],[Time3]],Table2[[#This Row],[Time3]])</f>
        <v>58</v>
      </c>
      <c r="AA938" s="2" t="str">
        <f>Table2[[#This Row],[Time4]]&amp;":"&amp;Table2[[#This Row],[Time5]]</f>
        <v>15:58</v>
      </c>
      <c r="AB938" s="1" t="str" cm="1">
        <f t="array" ref="AB938">IFERROR(IF(Table2[[#This Row],[code]]="","",_xlfn.IFS(AND(Table2[[#This Row],[code]]&lt;400,Table2[[#This Row],[code]]&lt;&gt;""),2,Table2[[#This Row],[code]]&gt;500,4)),"")</f>
        <v/>
      </c>
      <c r="AC938" s="1" t="str">
        <f>IF(Table2[[#This Row],[Event]]="Penalty",Table2[[#This Row],[number]],IF(Table2[[#This Row],[Event]]="Time-Out",401,""))</f>
        <v/>
      </c>
      <c r="AD938" s="1">
        <f>ROW(A937)</f>
        <v>937</v>
      </c>
      <c r="AE938" s="1">
        <f>COUNTIFS(Table2[GameID],Table2[[#This Row],[GameID]],Table2[Column1],"&lt;="&amp;Table2[[#This Row],[Column1]])-1</f>
        <v>3</v>
      </c>
    </row>
    <row r="939" spans="1:31" x14ac:dyDescent="0.45">
      <c r="A939" t="s">
        <v>330</v>
      </c>
      <c r="B939" t="str">
        <f>_xlfn.TEXTBEFORE(Table2[[#This Row],[Kamp]]," - ")</f>
        <v>Sunds Seahawks</v>
      </c>
      <c r="C939" t="str">
        <f>_xlfn.TEXTAFTER(Table2[[#This Row],[Kamp]],"- ")</f>
        <v>ÅFK</v>
      </c>
      <c r="D939">
        <v>44891</v>
      </c>
      <c r="E939">
        <v>35976</v>
      </c>
      <c r="F939">
        <v>20222023</v>
      </c>
      <c r="G939" t="s">
        <v>17</v>
      </c>
      <c r="H939" t="s">
        <v>666</v>
      </c>
      <c r="I939" t="s">
        <v>677</v>
      </c>
      <c r="J939">
        <v>2</v>
      </c>
      <c r="K939">
        <v>29503</v>
      </c>
      <c r="L939">
        <v>1</v>
      </c>
      <c r="M939" t="s">
        <v>630</v>
      </c>
      <c r="N939" t="s">
        <v>151</v>
      </c>
      <c r="O939" t="s">
        <v>634</v>
      </c>
      <c r="P939">
        <v>8</v>
      </c>
      <c r="Q939" t="s">
        <v>634</v>
      </c>
      <c r="R939">
        <f>SUMIFS(Table2[number],Table2[Event],"Goal",Table2[H/U],"HOME",Table2[GameID],Table2[[#This Row],[GameID]],Table2[GameTime],"&lt;="&amp;Table2[[#This Row],[GameTime]])</f>
        <v>2</v>
      </c>
      <c r="S939">
        <f>SUMIFS(Table2[number],Table2[Event],"Goal",Table2[H/U],"AWAY",Table2[GameID],Table2[[#This Row],[GameID]],Table2[GameTime],"&lt;="&amp;Table2[[#This Row],[GameTime]])</f>
        <v>2</v>
      </c>
      <c r="T939" t="str">
        <f>IF(Table2[[#This Row],[Event]]="Goal",Table2[[#This Row],[Hscore]]&amp;"-"&amp;Table2[[#This Row],[Uscore]],"")</f>
        <v>2-2</v>
      </c>
      <c r="U939">
        <v>1213</v>
      </c>
      <c r="V939" s="1">
        <f>Table2[[#This Row],[GameTime]]-(Table2[[#This Row],[period]]-1)*1200</f>
        <v>13</v>
      </c>
      <c r="W939" s="1">
        <f>ROUNDDOWN(Table2[[#This Row],[Time]]/60,0)</f>
        <v>0</v>
      </c>
      <c r="X939" s="1">
        <f>ROUNDDOWN((Table2[[#This Row],[Time]]/60-Table2[[#This Row],[Time2]])*60,0)</f>
        <v>13</v>
      </c>
      <c r="Y939" s="1" t="str">
        <f>IF(Table2[[#This Row],[Time2]]&lt;10,0&amp;Table2[[#This Row],[Time2]],Table2[[#This Row],[Time2]])</f>
        <v>00</v>
      </c>
      <c r="Z939" s="1">
        <f>IF(Table2[[#This Row],[Time3]]&lt;10,0&amp;Table2[[#This Row],[Time3]],Table2[[#This Row],[Time3]])</f>
        <v>13</v>
      </c>
      <c r="AA939" s="2" t="str">
        <f>Table2[[#This Row],[Time4]]&amp;":"&amp;Table2[[#This Row],[Time5]]</f>
        <v>00:13</v>
      </c>
      <c r="AB939" s="1" t="str" cm="1">
        <f t="array" ref="AB939">IFERROR(IF(Table2[[#This Row],[code]]="","",_xlfn.IFS(AND(Table2[[#This Row],[code]]&lt;400,Table2[[#This Row],[code]]&lt;&gt;""),2,Table2[[#This Row],[code]]&gt;500,4)),"")</f>
        <v/>
      </c>
      <c r="AC939" s="1" t="str">
        <f>IF(Table2[[#This Row],[Event]]="Penalty",Table2[[#This Row],[number]],IF(Table2[[#This Row],[Event]]="Time-Out",401,""))</f>
        <v/>
      </c>
      <c r="AD939" s="1">
        <f>ROW(A938)</f>
        <v>938</v>
      </c>
      <c r="AE939" s="1">
        <f>COUNTIFS(Table2[GameID],Table2[[#This Row],[GameID]],Table2[Column1],"&lt;="&amp;Table2[[#This Row],[Column1]])-1</f>
        <v>4</v>
      </c>
    </row>
    <row r="940" spans="1:31" x14ac:dyDescent="0.45">
      <c r="A940" t="s">
        <v>330</v>
      </c>
      <c r="B940" t="str">
        <f>_xlfn.TEXTBEFORE(Table2[[#This Row],[Kamp]]," - ")</f>
        <v>Sunds Seahawks</v>
      </c>
      <c r="C940" t="str">
        <f>_xlfn.TEXTAFTER(Table2[[#This Row],[Kamp]],"- ")</f>
        <v>ÅFK</v>
      </c>
      <c r="D940">
        <v>44891</v>
      </c>
      <c r="E940">
        <v>35976</v>
      </c>
      <c r="F940">
        <v>20222023</v>
      </c>
      <c r="G940" t="s">
        <v>17</v>
      </c>
      <c r="H940" t="s">
        <v>668</v>
      </c>
      <c r="I940" t="s">
        <v>678</v>
      </c>
      <c r="J940">
        <v>2</v>
      </c>
      <c r="K940">
        <v>29502</v>
      </c>
      <c r="L940">
        <v>1</v>
      </c>
      <c r="M940" t="s">
        <v>630</v>
      </c>
      <c r="N940" t="s">
        <v>223</v>
      </c>
      <c r="O940" t="s">
        <v>214</v>
      </c>
      <c r="P940">
        <v>37</v>
      </c>
      <c r="Q940">
        <v>7</v>
      </c>
      <c r="R940">
        <f>SUMIFS(Table2[number],Table2[Event],"Goal",Table2[H/U],"HOME",Table2[GameID],Table2[[#This Row],[GameID]],Table2[GameTime],"&lt;="&amp;Table2[[#This Row],[GameTime]])</f>
        <v>3</v>
      </c>
      <c r="S940">
        <f>SUMIFS(Table2[number],Table2[Event],"Goal",Table2[H/U],"AWAY",Table2[GameID],Table2[[#This Row],[GameID]],Table2[GameTime],"&lt;="&amp;Table2[[#This Row],[GameTime]])</f>
        <v>2</v>
      </c>
      <c r="T940" t="str">
        <f>IF(Table2[[#This Row],[Event]]="Goal",Table2[[#This Row],[Hscore]]&amp;"-"&amp;Table2[[#This Row],[Uscore]],"")</f>
        <v>3-2</v>
      </c>
      <c r="U940">
        <v>2259</v>
      </c>
      <c r="V940" s="1">
        <f>Table2[[#This Row],[GameTime]]-(Table2[[#This Row],[period]]-1)*1200</f>
        <v>1059</v>
      </c>
      <c r="W940" s="1">
        <f>ROUNDDOWN(Table2[[#This Row],[Time]]/60,0)</f>
        <v>17</v>
      </c>
      <c r="X940" s="1">
        <f>ROUNDDOWN((Table2[[#This Row],[Time]]/60-Table2[[#This Row],[Time2]])*60,0)</f>
        <v>38</v>
      </c>
      <c r="Y940" s="1">
        <f>IF(Table2[[#This Row],[Time2]]&lt;10,0&amp;Table2[[#This Row],[Time2]],Table2[[#This Row],[Time2]])</f>
        <v>17</v>
      </c>
      <c r="Z940" s="1">
        <f>IF(Table2[[#This Row],[Time3]]&lt;10,0&amp;Table2[[#This Row],[Time3]],Table2[[#This Row],[Time3]])</f>
        <v>38</v>
      </c>
      <c r="AA940" s="2" t="str">
        <f>Table2[[#This Row],[Time4]]&amp;":"&amp;Table2[[#This Row],[Time5]]</f>
        <v>17:38</v>
      </c>
      <c r="AB940" s="1" t="str" cm="1">
        <f t="array" ref="AB940">IFERROR(IF(Table2[[#This Row],[code]]="","",_xlfn.IFS(AND(Table2[[#This Row],[code]]&lt;400,Table2[[#This Row],[code]]&lt;&gt;""),2,Table2[[#This Row],[code]]&gt;500,4)),"")</f>
        <v/>
      </c>
      <c r="AC940" s="1" t="str">
        <f>IF(Table2[[#This Row],[Event]]="Penalty",Table2[[#This Row],[number]],IF(Table2[[#This Row],[Event]]="Time-Out",401,""))</f>
        <v/>
      </c>
      <c r="AD940" s="1">
        <f>ROW(A939)</f>
        <v>939</v>
      </c>
      <c r="AE940" s="1">
        <f>COUNTIFS(Table2[GameID],Table2[[#This Row],[GameID]],Table2[Column1],"&lt;="&amp;Table2[[#This Row],[Column1]])-1</f>
        <v>5</v>
      </c>
    </row>
    <row r="941" spans="1:31" x14ac:dyDescent="0.45">
      <c r="A941" t="s">
        <v>330</v>
      </c>
      <c r="B941" t="str">
        <f>_xlfn.TEXTBEFORE(Table2[[#This Row],[Kamp]]," - ")</f>
        <v>Sunds Seahawks</v>
      </c>
      <c r="C941" t="str">
        <f>_xlfn.TEXTAFTER(Table2[[#This Row],[Kamp]],"- ")</f>
        <v>ÅFK</v>
      </c>
      <c r="D941">
        <v>44891</v>
      </c>
      <c r="E941">
        <v>35976</v>
      </c>
      <c r="F941">
        <v>20222023</v>
      </c>
      <c r="G941" t="s">
        <v>17</v>
      </c>
      <c r="H941" t="s">
        <v>668</v>
      </c>
      <c r="I941" t="s">
        <v>678</v>
      </c>
      <c r="J941">
        <v>2</v>
      </c>
      <c r="K941">
        <v>29502</v>
      </c>
      <c r="L941">
        <v>1</v>
      </c>
      <c r="M941" t="s">
        <v>630</v>
      </c>
      <c r="N941" t="s">
        <v>221</v>
      </c>
      <c r="O941" t="s">
        <v>634</v>
      </c>
      <c r="P941">
        <v>25</v>
      </c>
      <c r="Q941" t="s">
        <v>634</v>
      </c>
      <c r="R941">
        <f>SUMIFS(Table2[number],Table2[Event],"Goal",Table2[H/U],"HOME",Table2[GameID],Table2[[#This Row],[GameID]],Table2[GameTime],"&lt;="&amp;Table2[[#This Row],[GameTime]])</f>
        <v>4</v>
      </c>
      <c r="S941">
        <f>SUMIFS(Table2[number],Table2[Event],"Goal",Table2[H/U],"AWAY",Table2[GameID],Table2[[#This Row],[GameID]],Table2[GameTime],"&lt;="&amp;Table2[[#This Row],[GameTime]])</f>
        <v>2</v>
      </c>
      <c r="T941" t="str">
        <f>IF(Table2[[#This Row],[Event]]="Goal",Table2[[#This Row],[Hscore]]&amp;"-"&amp;Table2[[#This Row],[Uscore]],"")</f>
        <v>4-2</v>
      </c>
      <c r="U941">
        <v>2300</v>
      </c>
      <c r="V941" s="1">
        <f>Table2[[#This Row],[GameTime]]-(Table2[[#This Row],[period]]-1)*1200</f>
        <v>1100</v>
      </c>
      <c r="W941" s="1">
        <f>ROUNDDOWN(Table2[[#This Row],[Time]]/60,0)</f>
        <v>18</v>
      </c>
      <c r="X941" s="1">
        <f>ROUNDDOWN((Table2[[#This Row],[Time]]/60-Table2[[#This Row],[Time2]])*60,0)</f>
        <v>19</v>
      </c>
      <c r="Y941" s="1">
        <f>IF(Table2[[#This Row],[Time2]]&lt;10,0&amp;Table2[[#This Row],[Time2]],Table2[[#This Row],[Time2]])</f>
        <v>18</v>
      </c>
      <c r="Z941" s="1">
        <f>IF(Table2[[#This Row],[Time3]]&lt;10,0&amp;Table2[[#This Row],[Time3]],Table2[[#This Row],[Time3]])</f>
        <v>19</v>
      </c>
      <c r="AA941" s="2" t="str">
        <f>Table2[[#This Row],[Time4]]&amp;":"&amp;Table2[[#This Row],[Time5]]</f>
        <v>18:19</v>
      </c>
      <c r="AB941" s="1" t="str" cm="1">
        <f t="array" ref="AB941">IFERROR(IF(Table2[[#This Row],[code]]="","",_xlfn.IFS(AND(Table2[[#This Row],[code]]&lt;400,Table2[[#This Row],[code]]&lt;&gt;""),2,Table2[[#This Row],[code]]&gt;500,4)),"")</f>
        <v/>
      </c>
      <c r="AC941" s="1" t="str">
        <f>IF(Table2[[#This Row],[Event]]="Penalty",Table2[[#This Row],[number]],IF(Table2[[#This Row],[Event]]="Time-Out",401,""))</f>
        <v/>
      </c>
      <c r="AD941" s="1">
        <f>ROW(A940)</f>
        <v>940</v>
      </c>
      <c r="AE941" s="1">
        <f>COUNTIFS(Table2[GameID],Table2[[#This Row],[GameID]],Table2[Column1],"&lt;="&amp;Table2[[#This Row],[Column1]])-1</f>
        <v>6</v>
      </c>
    </row>
    <row r="942" spans="1:31" x14ac:dyDescent="0.45">
      <c r="A942" t="s">
        <v>330</v>
      </c>
      <c r="B942" t="str">
        <f>_xlfn.TEXTBEFORE(Table2[[#This Row],[Kamp]]," - ")</f>
        <v>Sunds Seahawks</v>
      </c>
      <c r="C942" t="str">
        <f>_xlfn.TEXTAFTER(Table2[[#This Row],[Kamp]],"- ")</f>
        <v>ÅFK</v>
      </c>
      <c r="D942">
        <v>44891</v>
      </c>
      <c r="E942">
        <v>35976</v>
      </c>
      <c r="F942">
        <v>20222023</v>
      </c>
      <c r="G942" t="s">
        <v>17</v>
      </c>
      <c r="H942" t="s">
        <v>666</v>
      </c>
      <c r="I942" t="s">
        <v>677</v>
      </c>
      <c r="J942">
        <v>3</v>
      </c>
      <c r="K942">
        <v>29503</v>
      </c>
      <c r="L942">
        <v>1</v>
      </c>
      <c r="M942" t="s">
        <v>630</v>
      </c>
      <c r="N942" t="s">
        <v>150</v>
      </c>
      <c r="O942" t="s">
        <v>159</v>
      </c>
      <c r="P942">
        <v>6</v>
      </c>
      <c r="Q942">
        <v>90</v>
      </c>
      <c r="R942">
        <f>SUMIFS(Table2[number],Table2[Event],"Goal",Table2[H/U],"HOME",Table2[GameID],Table2[[#This Row],[GameID]],Table2[GameTime],"&lt;="&amp;Table2[[#This Row],[GameTime]])</f>
        <v>4</v>
      </c>
      <c r="S942">
        <f>SUMIFS(Table2[number],Table2[Event],"Goal",Table2[H/U],"AWAY",Table2[GameID],Table2[[#This Row],[GameID]],Table2[GameTime],"&lt;="&amp;Table2[[#This Row],[GameTime]])</f>
        <v>3</v>
      </c>
      <c r="T942" t="str">
        <f>IF(Table2[[#This Row],[Event]]="Goal",Table2[[#This Row],[Hscore]]&amp;"-"&amp;Table2[[#This Row],[Uscore]],"")</f>
        <v>4-3</v>
      </c>
      <c r="U942">
        <v>2480</v>
      </c>
      <c r="V942" s="1">
        <f>Table2[[#This Row],[GameTime]]-(Table2[[#This Row],[period]]-1)*1200</f>
        <v>80</v>
      </c>
      <c r="W942" s="1">
        <f>ROUNDDOWN(Table2[[#This Row],[Time]]/60,0)</f>
        <v>1</v>
      </c>
      <c r="X942" s="1">
        <f>ROUNDDOWN((Table2[[#This Row],[Time]]/60-Table2[[#This Row],[Time2]])*60,0)</f>
        <v>20</v>
      </c>
      <c r="Y942" s="1" t="str">
        <f>IF(Table2[[#This Row],[Time2]]&lt;10,0&amp;Table2[[#This Row],[Time2]],Table2[[#This Row],[Time2]])</f>
        <v>01</v>
      </c>
      <c r="Z942" s="1">
        <f>IF(Table2[[#This Row],[Time3]]&lt;10,0&amp;Table2[[#This Row],[Time3]],Table2[[#This Row],[Time3]])</f>
        <v>20</v>
      </c>
      <c r="AA942" s="2" t="str">
        <f>Table2[[#This Row],[Time4]]&amp;":"&amp;Table2[[#This Row],[Time5]]</f>
        <v>01:20</v>
      </c>
      <c r="AB942" s="1" t="str" cm="1">
        <f t="array" ref="AB942">IFERROR(IF(Table2[[#This Row],[code]]="","",_xlfn.IFS(AND(Table2[[#This Row],[code]]&lt;400,Table2[[#This Row],[code]]&lt;&gt;""),2,Table2[[#This Row],[code]]&gt;500,4)),"")</f>
        <v/>
      </c>
      <c r="AC942" s="1" t="str">
        <f>IF(Table2[[#This Row],[Event]]="Penalty",Table2[[#This Row],[number]],IF(Table2[[#This Row],[Event]]="Time-Out",401,""))</f>
        <v/>
      </c>
      <c r="AD942" s="1">
        <f>ROW(A941)</f>
        <v>941</v>
      </c>
      <c r="AE942" s="1">
        <f>COUNTIFS(Table2[GameID],Table2[[#This Row],[GameID]],Table2[Column1],"&lt;="&amp;Table2[[#This Row],[Column1]])-1</f>
        <v>7</v>
      </c>
    </row>
    <row r="943" spans="1:31" x14ac:dyDescent="0.45">
      <c r="A943" t="s">
        <v>330</v>
      </c>
      <c r="B943" t="str">
        <f>_xlfn.TEXTBEFORE(Table2[[#This Row],[Kamp]]," - ")</f>
        <v>Sunds Seahawks</v>
      </c>
      <c r="C943" t="str">
        <f>_xlfn.TEXTAFTER(Table2[[#This Row],[Kamp]],"- ")</f>
        <v>ÅFK</v>
      </c>
      <c r="D943">
        <v>44891</v>
      </c>
      <c r="E943">
        <v>35976</v>
      </c>
      <c r="F943">
        <v>20222023</v>
      </c>
      <c r="G943" t="s">
        <v>17</v>
      </c>
      <c r="H943" t="s">
        <v>666</v>
      </c>
      <c r="I943" t="s">
        <v>677</v>
      </c>
      <c r="J943">
        <v>3</v>
      </c>
      <c r="K943">
        <v>29503</v>
      </c>
      <c r="L943">
        <v>1</v>
      </c>
      <c r="M943" t="s">
        <v>630</v>
      </c>
      <c r="N943" t="s">
        <v>159</v>
      </c>
      <c r="O943" t="s">
        <v>150</v>
      </c>
      <c r="P943">
        <v>90</v>
      </c>
      <c r="Q943">
        <v>6</v>
      </c>
      <c r="R943">
        <f>SUMIFS(Table2[number],Table2[Event],"Goal",Table2[H/U],"HOME",Table2[GameID],Table2[[#This Row],[GameID]],Table2[GameTime],"&lt;="&amp;Table2[[#This Row],[GameTime]])</f>
        <v>4</v>
      </c>
      <c r="S943">
        <f>SUMIFS(Table2[number],Table2[Event],"Goal",Table2[H/U],"AWAY",Table2[GameID],Table2[[#This Row],[GameID]],Table2[GameTime],"&lt;="&amp;Table2[[#This Row],[GameTime]])</f>
        <v>4</v>
      </c>
      <c r="T943" t="str">
        <f>IF(Table2[[#This Row],[Event]]="Goal",Table2[[#This Row],[Hscore]]&amp;"-"&amp;Table2[[#This Row],[Uscore]],"")</f>
        <v>4-4</v>
      </c>
      <c r="U943">
        <v>2599</v>
      </c>
      <c r="V943" s="1">
        <f>Table2[[#This Row],[GameTime]]-(Table2[[#This Row],[period]]-1)*1200</f>
        <v>199</v>
      </c>
      <c r="W943" s="1">
        <f>ROUNDDOWN(Table2[[#This Row],[Time]]/60,0)</f>
        <v>3</v>
      </c>
      <c r="X943" s="1">
        <f>ROUNDDOWN((Table2[[#This Row],[Time]]/60-Table2[[#This Row],[Time2]])*60,0)</f>
        <v>19</v>
      </c>
      <c r="Y943" s="1" t="str">
        <f>IF(Table2[[#This Row],[Time2]]&lt;10,0&amp;Table2[[#This Row],[Time2]],Table2[[#This Row],[Time2]])</f>
        <v>03</v>
      </c>
      <c r="Z943" s="1">
        <f>IF(Table2[[#This Row],[Time3]]&lt;10,0&amp;Table2[[#This Row],[Time3]],Table2[[#This Row],[Time3]])</f>
        <v>19</v>
      </c>
      <c r="AA943" s="2" t="str">
        <f>Table2[[#This Row],[Time4]]&amp;":"&amp;Table2[[#This Row],[Time5]]</f>
        <v>03:19</v>
      </c>
      <c r="AB943" s="1" t="str" cm="1">
        <f t="array" ref="AB943">IFERROR(IF(Table2[[#This Row],[code]]="","",_xlfn.IFS(AND(Table2[[#This Row],[code]]&lt;400,Table2[[#This Row],[code]]&lt;&gt;""),2,Table2[[#This Row],[code]]&gt;500,4)),"")</f>
        <v/>
      </c>
      <c r="AC943" s="1" t="str">
        <f>IF(Table2[[#This Row],[Event]]="Penalty",Table2[[#This Row],[number]],IF(Table2[[#This Row],[Event]]="Time-Out",401,""))</f>
        <v/>
      </c>
      <c r="AD943" s="1">
        <f>ROW(A942)</f>
        <v>942</v>
      </c>
      <c r="AE943" s="1">
        <f>COUNTIFS(Table2[GameID],Table2[[#This Row],[GameID]],Table2[Column1],"&lt;="&amp;Table2[[#This Row],[Column1]])-1</f>
        <v>8</v>
      </c>
    </row>
    <row r="944" spans="1:31" x14ac:dyDescent="0.45">
      <c r="A944" t="s">
        <v>330</v>
      </c>
      <c r="B944" t="str">
        <f>_xlfn.TEXTBEFORE(Table2[[#This Row],[Kamp]]," - ")</f>
        <v>Sunds Seahawks</v>
      </c>
      <c r="C944" t="str">
        <f>_xlfn.TEXTAFTER(Table2[[#This Row],[Kamp]],"- ")</f>
        <v>ÅFK</v>
      </c>
      <c r="D944">
        <v>44891</v>
      </c>
      <c r="E944">
        <v>35976</v>
      </c>
      <c r="F944">
        <v>20222023</v>
      </c>
      <c r="G944" t="s">
        <v>17</v>
      </c>
      <c r="H944" t="s">
        <v>668</v>
      </c>
      <c r="I944" t="s">
        <v>678</v>
      </c>
      <c r="J944">
        <v>3</v>
      </c>
      <c r="K944">
        <v>29502</v>
      </c>
      <c r="L944">
        <v>1</v>
      </c>
      <c r="M944" t="s">
        <v>630</v>
      </c>
      <c r="N944" t="s">
        <v>228</v>
      </c>
      <c r="O944" t="s">
        <v>231</v>
      </c>
      <c r="P944">
        <v>77</v>
      </c>
      <c r="Q944">
        <v>97</v>
      </c>
      <c r="R944">
        <f>SUMIFS(Table2[number],Table2[Event],"Goal",Table2[H/U],"HOME",Table2[GameID],Table2[[#This Row],[GameID]],Table2[GameTime],"&lt;="&amp;Table2[[#This Row],[GameTime]])</f>
        <v>5</v>
      </c>
      <c r="S944">
        <f>SUMIFS(Table2[number],Table2[Event],"Goal",Table2[H/U],"AWAY",Table2[GameID],Table2[[#This Row],[GameID]],Table2[GameTime],"&lt;="&amp;Table2[[#This Row],[GameTime]])</f>
        <v>4</v>
      </c>
      <c r="T944" t="str">
        <f>IF(Table2[[#This Row],[Event]]="Goal",Table2[[#This Row],[Hscore]]&amp;"-"&amp;Table2[[#This Row],[Uscore]],"")</f>
        <v>5-4</v>
      </c>
      <c r="U944">
        <v>2745</v>
      </c>
      <c r="V944" s="1">
        <f>Table2[[#This Row],[GameTime]]-(Table2[[#This Row],[period]]-1)*1200</f>
        <v>345</v>
      </c>
      <c r="W944" s="1">
        <f>ROUNDDOWN(Table2[[#This Row],[Time]]/60,0)</f>
        <v>5</v>
      </c>
      <c r="X944" s="1">
        <f>ROUNDDOWN((Table2[[#This Row],[Time]]/60-Table2[[#This Row],[Time2]])*60,0)</f>
        <v>45</v>
      </c>
      <c r="Y944" s="1" t="str">
        <f>IF(Table2[[#This Row],[Time2]]&lt;10,0&amp;Table2[[#This Row],[Time2]],Table2[[#This Row],[Time2]])</f>
        <v>05</v>
      </c>
      <c r="Z944" s="1">
        <f>IF(Table2[[#This Row],[Time3]]&lt;10,0&amp;Table2[[#This Row],[Time3]],Table2[[#This Row],[Time3]])</f>
        <v>45</v>
      </c>
      <c r="AA944" s="2" t="str">
        <f>Table2[[#This Row],[Time4]]&amp;":"&amp;Table2[[#This Row],[Time5]]</f>
        <v>05:45</v>
      </c>
      <c r="AB944" s="1" t="str" cm="1">
        <f t="array" ref="AB944">IFERROR(IF(Table2[[#This Row],[code]]="","",_xlfn.IFS(AND(Table2[[#This Row],[code]]&lt;400,Table2[[#This Row],[code]]&lt;&gt;""),2,Table2[[#This Row],[code]]&gt;500,4)),"")</f>
        <v/>
      </c>
      <c r="AC944" s="1" t="str">
        <f>IF(Table2[[#This Row],[Event]]="Penalty",Table2[[#This Row],[number]],IF(Table2[[#This Row],[Event]]="Time-Out",401,""))</f>
        <v/>
      </c>
      <c r="AD944" s="1">
        <f>ROW(A943)</f>
        <v>943</v>
      </c>
      <c r="AE944" s="1">
        <f>COUNTIFS(Table2[GameID],Table2[[#This Row],[GameID]],Table2[Column1],"&lt;="&amp;Table2[[#This Row],[Column1]])-1</f>
        <v>9</v>
      </c>
    </row>
    <row r="945" spans="1:31" x14ac:dyDescent="0.45">
      <c r="A945" t="s">
        <v>330</v>
      </c>
      <c r="B945" t="str">
        <f>_xlfn.TEXTBEFORE(Table2[[#This Row],[Kamp]]," - ")</f>
        <v>Sunds Seahawks</v>
      </c>
      <c r="C945" t="str">
        <f>_xlfn.TEXTAFTER(Table2[[#This Row],[Kamp]],"- ")</f>
        <v>ÅFK</v>
      </c>
      <c r="D945">
        <v>44891</v>
      </c>
      <c r="E945">
        <v>35976</v>
      </c>
      <c r="F945">
        <v>20222023</v>
      </c>
      <c r="G945" t="s">
        <v>17</v>
      </c>
      <c r="H945" t="s">
        <v>666</v>
      </c>
      <c r="I945" t="s">
        <v>677</v>
      </c>
      <c r="J945">
        <v>3</v>
      </c>
      <c r="K945">
        <v>29503</v>
      </c>
      <c r="L945">
        <v>302</v>
      </c>
      <c r="M945" t="s">
        <v>631</v>
      </c>
      <c r="N945" t="s">
        <v>159</v>
      </c>
      <c r="O945" t="s">
        <v>634</v>
      </c>
      <c r="P945">
        <v>90</v>
      </c>
      <c r="Q945" t="s">
        <v>634</v>
      </c>
      <c r="R945">
        <f>SUMIFS(Table2[number],Table2[Event],"Goal",Table2[H/U],"HOME",Table2[GameID],Table2[[#This Row],[GameID]],Table2[GameTime],"&lt;="&amp;Table2[[#This Row],[GameTime]])</f>
        <v>5</v>
      </c>
      <c r="S945">
        <f>SUMIFS(Table2[number],Table2[Event],"Goal",Table2[H/U],"AWAY",Table2[GameID],Table2[[#This Row],[GameID]],Table2[GameTime],"&lt;="&amp;Table2[[#This Row],[GameTime]])</f>
        <v>4</v>
      </c>
      <c r="T945" t="str">
        <f>IF(Table2[[#This Row],[Event]]="Goal",Table2[[#This Row],[Hscore]]&amp;"-"&amp;Table2[[#This Row],[Uscore]],"")</f>
        <v/>
      </c>
      <c r="U945">
        <v>2823</v>
      </c>
      <c r="V945" s="1">
        <f>Table2[[#This Row],[GameTime]]-(Table2[[#This Row],[period]]-1)*1200</f>
        <v>423</v>
      </c>
      <c r="W945" s="1">
        <f>ROUNDDOWN(Table2[[#This Row],[Time]]/60,0)</f>
        <v>7</v>
      </c>
      <c r="X945" s="1">
        <f>ROUNDDOWN((Table2[[#This Row],[Time]]/60-Table2[[#This Row],[Time2]])*60,0)</f>
        <v>2</v>
      </c>
      <c r="Y945" s="1" t="str">
        <f>IF(Table2[[#This Row],[Time2]]&lt;10,0&amp;Table2[[#This Row],[Time2]],Table2[[#This Row],[Time2]])</f>
        <v>07</v>
      </c>
      <c r="Z945" s="1" t="str">
        <f>IF(Table2[[#This Row],[Time3]]&lt;10,0&amp;Table2[[#This Row],[Time3]],Table2[[#This Row],[Time3]])</f>
        <v>02</v>
      </c>
      <c r="AA945" s="2" t="str">
        <f>Table2[[#This Row],[Time4]]&amp;":"&amp;Table2[[#This Row],[Time5]]</f>
        <v>07:02</v>
      </c>
      <c r="AB945" s="1" cm="1">
        <f t="array" ref="AB945">IFERROR(IF(Table2[[#This Row],[code]]="","",_xlfn.IFS(AND(Table2[[#This Row],[code]]&lt;400,Table2[[#This Row],[code]]&lt;&gt;""),2,Table2[[#This Row],[code]]&gt;500,4)),"")</f>
        <v>2</v>
      </c>
      <c r="AC945" s="1">
        <f>IF(Table2[[#This Row],[Event]]="Penalty",Table2[[#This Row],[number]],IF(Table2[[#This Row],[Event]]="Time-Out",401,""))</f>
        <v>302</v>
      </c>
      <c r="AD945" s="1">
        <f>ROW(A944)</f>
        <v>944</v>
      </c>
      <c r="AE945" s="1">
        <f>COUNTIFS(Table2[GameID],Table2[[#This Row],[GameID]],Table2[Column1],"&lt;="&amp;Table2[[#This Row],[Column1]])-1</f>
        <v>10</v>
      </c>
    </row>
    <row r="946" spans="1:31" x14ac:dyDescent="0.45">
      <c r="A946" t="s">
        <v>330</v>
      </c>
      <c r="B946" t="str">
        <f>_xlfn.TEXTBEFORE(Table2[[#This Row],[Kamp]]," - ")</f>
        <v>Sunds Seahawks</v>
      </c>
      <c r="C946" t="str">
        <f>_xlfn.TEXTAFTER(Table2[[#This Row],[Kamp]],"- ")</f>
        <v>ÅFK</v>
      </c>
      <c r="D946">
        <v>44891</v>
      </c>
      <c r="E946">
        <v>35976</v>
      </c>
      <c r="F946">
        <v>20222023</v>
      </c>
      <c r="G946" t="s">
        <v>17</v>
      </c>
      <c r="H946" t="s">
        <v>668</v>
      </c>
      <c r="I946" t="s">
        <v>678</v>
      </c>
      <c r="J946">
        <v>3</v>
      </c>
      <c r="K946">
        <v>29502</v>
      </c>
      <c r="L946">
        <v>1</v>
      </c>
      <c r="M946" t="s">
        <v>630</v>
      </c>
      <c r="N946" t="s">
        <v>228</v>
      </c>
      <c r="O946" t="s">
        <v>231</v>
      </c>
      <c r="P946">
        <v>77</v>
      </c>
      <c r="Q946">
        <v>97</v>
      </c>
      <c r="R946">
        <f>SUMIFS(Table2[number],Table2[Event],"Goal",Table2[H/U],"HOME",Table2[GameID],Table2[[#This Row],[GameID]],Table2[GameTime],"&lt;="&amp;Table2[[#This Row],[GameTime]])</f>
        <v>6</v>
      </c>
      <c r="S946">
        <f>SUMIFS(Table2[number],Table2[Event],"Goal",Table2[H/U],"AWAY",Table2[GameID],Table2[[#This Row],[GameID]],Table2[GameTime],"&lt;="&amp;Table2[[#This Row],[GameTime]])</f>
        <v>4</v>
      </c>
      <c r="T946" t="str">
        <f>IF(Table2[[#This Row],[Event]]="Goal",Table2[[#This Row],[Hscore]]&amp;"-"&amp;Table2[[#This Row],[Uscore]],"")</f>
        <v>6-4</v>
      </c>
      <c r="U946">
        <v>2831</v>
      </c>
      <c r="V946" s="1">
        <f>Table2[[#This Row],[GameTime]]-(Table2[[#This Row],[period]]-1)*1200</f>
        <v>431</v>
      </c>
      <c r="W946" s="1">
        <f>ROUNDDOWN(Table2[[#This Row],[Time]]/60,0)</f>
        <v>7</v>
      </c>
      <c r="X946" s="1">
        <f>ROUNDDOWN((Table2[[#This Row],[Time]]/60-Table2[[#This Row],[Time2]])*60,0)</f>
        <v>11</v>
      </c>
      <c r="Y946" s="1" t="str">
        <f>IF(Table2[[#This Row],[Time2]]&lt;10,0&amp;Table2[[#This Row],[Time2]],Table2[[#This Row],[Time2]])</f>
        <v>07</v>
      </c>
      <c r="Z946" s="1">
        <f>IF(Table2[[#This Row],[Time3]]&lt;10,0&amp;Table2[[#This Row],[Time3]],Table2[[#This Row],[Time3]])</f>
        <v>11</v>
      </c>
      <c r="AA946" s="2" t="str">
        <f>Table2[[#This Row],[Time4]]&amp;":"&amp;Table2[[#This Row],[Time5]]</f>
        <v>07:11</v>
      </c>
      <c r="AB946" s="1" t="str" cm="1">
        <f t="array" ref="AB946">IFERROR(IF(Table2[[#This Row],[code]]="","",_xlfn.IFS(AND(Table2[[#This Row],[code]]&lt;400,Table2[[#This Row],[code]]&lt;&gt;""),2,Table2[[#This Row],[code]]&gt;500,4)),"")</f>
        <v/>
      </c>
      <c r="AC946" s="1" t="str">
        <f>IF(Table2[[#This Row],[Event]]="Penalty",Table2[[#This Row],[number]],IF(Table2[[#This Row],[Event]]="Time-Out",401,""))</f>
        <v/>
      </c>
      <c r="AD946" s="1">
        <f>ROW(A945)</f>
        <v>945</v>
      </c>
      <c r="AE946" s="1">
        <f>COUNTIFS(Table2[GameID],Table2[[#This Row],[GameID]],Table2[Column1],"&lt;="&amp;Table2[[#This Row],[Column1]])-1</f>
        <v>11</v>
      </c>
    </row>
    <row r="947" spans="1:31" x14ac:dyDescent="0.45">
      <c r="A947" t="s">
        <v>330</v>
      </c>
      <c r="B947" t="str">
        <f>_xlfn.TEXTBEFORE(Table2[[#This Row],[Kamp]]," - ")</f>
        <v>Sunds Seahawks</v>
      </c>
      <c r="C947" t="str">
        <f>_xlfn.TEXTAFTER(Table2[[#This Row],[Kamp]],"- ")</f>
        <v>ÅFK</v>
      </c>
      <c r="D947">
        <v>44891</v>
      </c>
      <c r="E947">
        <v>35976</v>
      </c>
      <c r="F947">
        <v>20222023</v>
      </c>
      <c r="G947" t="s">
        <v>17</v>
      </c>
      <c r="H947" t="s">
        <v>668</v>
      </c>
      <c r="I947" t="s">
        <v>678</v>
      </c>
      <c r="J947">
        <v>3</v>
      </c>
      <c r="K947">
        <v>29502</v>
      </c>
      <c r="L947">
        <v>1</v>
      </c>
      <c r="M947" t="s">
        <v>630</v>
      </c>
      <c r="N947" t="s">
        <v>221</v>
      </c>
      <c r="O947" t="s">
        <v>231</v>
      </c>
      <c r="P947">
        <v>25</v>
      </c>
      <c r="Q947">
        <v>97</v>
      </c>
      <c r="R947">
        <f>SUMIFS(Table2[number],Table2[Event],"Goal",Table2[H/U],"HOME",Table2[GameID],Table2[[#This Row],[GameID]],Table2[GameTime],"&lt;="&amp;Table2[[#This Row],[GameTime]])</f>
        <v>7</v>
      </c>
      <c r="S947">
        <f>SUMIFS(Table2[number],Table2[Event],"Goal",Table2[H/U],"AWAY",Table2[GameID],Table2[[#This Row],[GameID]],Table2[GameTime],"&lt;="&amp;Table2[[#This Row],[GameTime]])</f>
        <v>4</v>
      </c>
      <c r="T947" t="str">
        <f>IF(Table2[[#This Row],[Event]]="Goal",Table2[[#This Row],[Hscore]]&amp;"-"&amp;Table2[[#This Row],[Uscore]],"")</f>
        <v>7-4</v>
      </c>
      <c r="U947">
        <v>2847</v>
      </c>
      <c r="V947" s="1">
        <f>Table2[[#This Row],[GameTime]]-(Table2[[#This Row],[period]]-1)*1200</f>
        <v>447</v>
      </c>
      <c r="W947" s="1">
        <f>ROUNDDOWN(Table2[[#This Row],[Time]]/60,0)</f>
        <v>7</v>
      </c>
      <c r="X947" s="1">
        <f>ROUNDDOWN((Table2[[#This Row],[Time]]/60-Table2[[#This Row],[Time2]])*60,0)</f>
        <v>27</v>
      </c>
      <c r="Y947" s="1" t="str">
        <f>IF(Table2[[#This Row],[Time2]]&lt;10,0&amp;Table2[[#This Row],[Time2]],Table2[[#This Row],[Time2]])</f>
        <v>07</v>
      </c>
      <c r="Z947" s="1">
        <f>IF(Table2[[#This Row],[Time3]]&lt;10,0&amp;Table2[[#This Row],[Time3]],Table2[[#This Row],[Time3]])</f>
        <v>27</v>
      </c>
      <c r="AA947" s="2" t="str">
        <f>Table2[[#This Row],[Time4]]&amp;":"&amp;Table2[[#This Row],[Time5]]</f>
        <v>07:27</v>
      </c>
      <c r="AB947" s="1" t="str" cm="1">
        <f t="array" ref="AB947">IFERROR(IF(Table2[[#This Row],[code]]="","",_xlfn.IFS(AND(Table2[[#This Row],[code]]&lt;400,Table2[[#This Row],[code]]&lt;&gt;""),2,Table2[[#This Row],[code]]&gt;500,4)),"")</f>
        <v/>
      </c>
      <c r="AC947" s="1" t="str">
        <f>IF(Table2[[#This Row],[Event]]="Penalty",Table2[[#This Row],[number]],IF(Table2[[#This Row],[Event]]="Time-Out",401,""))</f>
        <v/>
      </c>
      <c r="AD947" s="1">
        <f>ROW(A946)</f>
        <v>946</v>
      </c>
      <c r="AE947" s="1">
        <f>COUNTIFS(Table2[GameID],Table2[[#This Row],[GameID]],Table2[Column1],"&lt;="&amp;Table2[[#This Row],[Column1]])-1</f>
        <v>12</v>
      </c>
    </row>
    <row r="948" spans="1:31" x14ac:dyDescent="0.45">
      <c r="A948" t="s">
        <v>330</v>
      </c>
      <c r="B948" t="str">
        <f>_xlfn.TEXTBEFORE(Table2[[#This Row],[Kamp]]," - ")</f>
        <v>Sunds Seahawks</v>
      </c>
      <c r="C948" t="str">
        <f>_xlfn.TEXTAFTER(Table2[[#This Row],[Kamp]],"- ")</f>
        <v>ÅFK</v>
      </c>
      <c r="D948">
        <v>44891</v>
      </c>
      <c r="E948">
        <v>35976</v>
      </c>
      <c r="F948">
        <v>20222023</v>
      </c>
      <c r="G948" t="s">
        <v>17</v>
      </c>
      <c r="H948" t="s">
        <v>668</v>
      </c>
      <c r="I948" t="s">
        <v>678</v>
      </c>
      <c r="J948">
        <v>3</v>
      </c>
      <c r="K948">
        <v>29502</v>
      </c>
      <c r="L948">
        <v>1</v>
      </c>
      <c r="M948" t="s">
        <v>630</v>
      </c>
      <c r="N948" t="s">
        <v>220</v>
      </c>
      <c r="O948" t="s">
        <v>224</v>
      </c>
      <c r="P948">
        <v>24</v>
      </c>
      <c r="Q948">
        <v>72</v>
      </c>
      <c r="R948">
        <f>SUMIFS(Table2[number],Table2[Event],"Goal",Table2[H/U],"HOME",Table2[GameID],Table2[[#This Row],[GameID]],Table2[GameTime],"&lt;="&amp;Table2[[#This Row],[GameTime]])</f>
        <v>8</v>
      </c>
      <c r="S948">
        <f>SUMIFS(Table2[number],Table2[Event],"Goal",Table2[H/U],"AWAY",Table2[GameID],Table2[[#This Row],[GameID]],Table2[GameTime],"&lt;="&amp;Table2[[#This Row],[GameTime]])</f>
        <v>4</v>
      </c>
      <c r="T948" t="str">
        <f>IF(Table2[[#This Row],[Event]]="Goal",Table2[[#This Row],[Hscore]]&amp;"-"&amp;Table2[[#This Row],[Uscore]],"")</f>
        <v>8-4</v>
      </c>
      <c r="U948">
        <v>2872</v>
      </c>
      <c r="V948" s="1">
        <f>Table2[[#This Row],[GameTime]]-(Table2[[#This Row],[period]]-1)*1200</f>
        <v>472</v>
      </c>
      <c r="W948" s="1">
        <f>ROUNDDOWN(Table2[[#This Row],[Time]]/60,0)</f>
        <v>7</v>
      </c>
      <c r="X948" s="1">
        <f>ROUNDDOWN((Table2[[#This Row],[Time]]/60-Table2[[#This Row],[Time2]])*60,0)</f>
        <v>52</v>
      </c>
      <c r="Y948" s="1" t="str">
        <f>IF(Table2[[#This Row],[Time2]]&lt;10,0&amp;Table2[[#This Row],[Time2]],Table2[[#This Row],[Time2]])</f>
        <v>07</v>
      </c>
      <c r="Z948" s="1">
        <f>IF(Table2[[#This Row],[Time3]]&lt;10,0&amp;Table2[[#This Row],[Time3]],Table2[[#This Row],[Time3]])</f>
        <v>52</v>
      </c>
      <c r="AA948" s="2" t="str">
        <f>Table2[[#This Row],[Time4]]&amp;":"&amp;Table2[[#This Row],[Time5]]</f>
        <v>07:52</v>
      </c>
      <c r="AB948" s="1" t="str" cm="1">
        <f t="array" ref="AB948">IFERROR(IF(Table2[[#This Row],[code]]="","",_xlfn.IFS(AND(Table2[[#This Row],[code]]&lt;400,Table2[[#This Row],[code]]&lt;&gt;""),2,Table2[[#This Row],[code]]&gt;500,4)),"")</f>
        <v/>
      </c>
      <c r="AC948" s="1" t="str">
        <f>IF(Table2[[#This Row],[Event]]="Penalty",Table2[[#This Row],[number]],IF(Table2[[#This Row],[Event]]="Time-Out",401,""))</f>
        <v/>
      </c>
      <c r="AD948" s="1">
        <f>ROW(A947)</f>
        <v>947</v>
      </c>
      <c r="AE948" s="1">
        <f>COUNTIFS(Table2[GameID],Table2[[#This Row],[GameID]],Table2[Column1],"&lt;="&amp;Table2[[#This Row],[Column1]])-1</f>
        <v>13</v>
      </c>
    </row>
    <row r="949" spans="1:31" x14ac:dyDescent="0.45">
      <c r="A949" t="s">
        <v>330</v>
      </c>
      <c r="B949" t="str">
        <f>_xlfn.TEXTBEFORE(Table2[[#This Row],[Kamp]]," - ")</f>
        <v>Sunds Seahawks</v>
      </c>
      <c r="C949" t="str">
        <f>_xlfn.TEXTAFTER(Table2[[#This Row],[Kamp]],"- ")</f>
        <v>ÅFK</v>
      </c>
      <c r="D949">
        <v>44891</v>
      </c>
      <c r="E949">
        <v>35976</v>
      </c>
      <c r="F949">
        <v>20222023</v>
      </c>
      <c r="G949" t="s">
        <v>17</v>
      </c>
      <c r="H949" t="s">
        <v>668</v>
      </c>
      <c r="I949" t="s">
        <v>678</v>
      </c>
      <c r="J949">
        <v>3</v>
      </c>
      <c r="K949">
        <v>29502</v>
      </c>
      <c r="L949">
        <v>1</v>
      </c>
      <c r="M949" t="s">
        <v>630</v>
      </c>
      <c r="N949" t="s">
        <v>214</v>
      </c>
      <c r="O949" t="s">
        <v>226</v>
      </c>
      <c r="P949">
        <v>7</v>
      </c>
      <c r="Q949">
        <v>70</v>
      </c>
      <c r="R949">
        <f>SUMIFS(Table2[number],Table2[Event],"Goal",Table2[H/U],"HOME",Table2[GameID],Table2[[#This Row],[GameID]],Table2[GameTime],"&lt;="&amp;Table2[[#This Row],[GameTime]])</f>
        <v>9</v>
      </c>
      <c r="S949">
        <f>SUMIFS(Table2[number],Table2[Event],"Goal",Table2[H/U],"AWAY",Table2[GameID],Table2[[#This Row],[GameID]],Table2[GameTime],"&lt;="&amp;Table2[[#This Row],[GameTime]])</f>
        <v>4</v>
      </c>
      <c r="T949" t="str">
        <f>IF(Table2[[#This Row],[Event]]="Goal",Table2[[#This Row],[Hscore]]&amp;"-"&amp;Table2[[#This Row],[Uscore]],"")</f>
        <v>9-4</v>
      </c>
      <c r="U949">
        <v>2989</v>
      </c>
      <c r="V949" s="1">
        <f>Table2[[#This Row],[GameTime]]-(Table2[[#This Row],[period]]-1)*1200</f>
        <v>589</v>
      </c>
      <c r="W949" s="1">
        <f>ROUNDDOWN(Table2[[#This Row],[Time]]/60,0)</f>
        <v>9</v>
      </c>
      <c r="X949" s="1">
        <f>ROUNDDOWN((Table2[[#This Row],[Time]]/60-Table2[[#This Row],[Time2]])*60,0)</f>
        <v>49</v>
      </c>
      <c r="Y949" s="1" t="str">
        <f>IF(Table2[[#This Row],[Time2]]&lt;10,0&amp;Table2[[#This Row],[Time2]],Table2[[#This Row],[Time2]])</f>
        <v>09</v>
      </c>
      <c r="Z949" s="1">
        <f>IF(Table2[[#This Row],[Time3]]&lt;10,0&amp;Table2[[#This Row],[Time3]],Table2[[#This Row],[Time3]])</f>
        <v>49</v>
      </c>
      <c r="AA949" s="2" t="str">
        <f>Table2[[#This Row],[Time4]]&amp;":"&amp;Table2[[#This Row],[Time5]]</f>
        <v>09:49</v>
      </c>
      <c r="AB949" s="1" t="str" cm="1">
        <f t="array" ref="AB949">IFERROR(IF(Table2[[#This Row],[code]]="","",_xlfn.IFS(AND(Table2[[#This Row],[code]]&lt;400,Table2[[#This Row],[code]]&lt;&gt;""),2,Table2[[#This Row],[code]]&gt;500,4)),"")</f>
        <v/>
      </c>
      <c r="AC949" s="1" t="str">
        <f>IF(Table2[[#This Row],[Event]]="Penalty",Table2[[#This Row],[number]],IF(Table2[[#This Row],[Event]]="Time-Out",401,""))</f>
        <v/>
      </c>
      <c r="AD949" s="1">
        <f>ROW(A948)</f>
        <v>948</v>
      </c>
      <c r="AE949" s="1">
        <f>COUNTIFS(Table2[GameID],Table2[[#This Row],[GameID]],Table2[Column1],"&lt;="&amp;Table2[[#This Row],[Column1]])-1</f>
        <v>14</v>
      </c>
    </row>
    <row r="950" spans="1:31" x14ac:dyDescent="0.45">
      <c r="A950" t="s">
        <v>330</v>
      </c>
      <c r="B950" t="str">
        <f>_xlfn.TEXTBEFORE(Table2[[#This Row],[Kamp]]," - ")</f>
        <v>Sunds Seahawks</v>
      </c>
      <c r="C950" t="str">
        <f>_xlfn.TEXTAFTER(Table2[[#This Row],[Kamp]],"- ")</f>
        <v>ÅFK</v>
      </c>
      <c r="D950">
        <v>44891</v>
      </c>
      <c r="E950">
        <v>35976</v>
      </c>
      <c r="F950">
        <v>20222023</v>
      </c>
      <c r="G950" t="s">
        <v>17</v>
      </c>
      <c r="H950" t="s">
        <v>666</v>
      </c>
      <c r="I950" t="s">
        <v>677</v>
      </c>
      <c r="J950">
        <v>3</v>
      </c>
      <c r="K950">
        <v>29503</v>
      </c>
      <c r="L950">
        <v>0</v>
      </c>
      <c r="M950" t="s">
        <v>633</v>
      </c>
      <c r="N950" t="s">
        <v>634</v>
      </c>
      <c r="O950" t="s">
        <v>634</v>
      </c>
      <c r="P950" t="s">
        <v>634</v>
      </c>
      <c r="Q950" t="s">
        <v>634</v>
      </c>
      <c r="R950">
        <f>SUMIFS(Table2[number],Table2[Event],"Goal",Table2[H/U],"HOME",Table2[GameID],Table2[[#This Row],[GameID]],Table2[GameTime],"&lt;="&amp;Table2[[#This Row],[GameTime]])</f>
        <v>9</v>
      </c>
      <c r="S950">
        <f>SUMIFS(Table2[number],Table2[Event],"Goal",Table2[H/U],"AWAY",Table2[GameID],Table2[[#This Row],[GameID]],Table2[GameTime],"&lt;="&amp;Table2[[#This Row],[GameTime]])</f>
        <v>4</v>
      </c>
      <c r="T950" t="str">
        <f>IF(Table2[[#This Row],[Event]]="Goal",Table2[[#This Row],[Hscore]]&amp;"-"&amp;Table2[[#This Row],[Uscore]],"")</f>
        <v/>
      </c>
      <c r="U950">
        <v>2989</v>
      </c>
      <c r="V950" s="1">
        <f>Table2[[#This Row],[GameTime]]-(Table2[[#This Row],[period]]-1)*1200</f>
        <v>589</v>
      </c>
      <c r="W950" s="1">
        <f>ROUNDDOWN(Table2[[#This Row],[Time]]/60,0)</f>
        <v>9</v>
      </c>
      <c r="X950" s="1">
        <f>ROUNDDOWN((Table2[[#This Row],[Time]]/60-Table2[[#This Row],[Time2]])*60,0)</f>
        <v>49</v>
      </c>
      <c r="Y950" s="1" t="str">
        <f>IF(Table2[[#This Row],[Time2]]&lt;10,0&amp;Table2[[#This Row],[Time2]],Table2[[#This Row],[Time2]])</f>
        <v>09</v>
      </c>
      <c r="Z950" s="1">
        <f>IF(Table2[[#This Row],[Time3]]&lt;10,0&amp;Table2[[#This Row],[Time3]],Table2[[#This Row],[Time3]])</f>
        <v>49</v>
      </c>
      <c r="AA950" s="2" t="str">
        <f>Table2[[#This Row],[Time4]]&amp;":"&amp;Table2[[#This Row],[Time5]]</f>
        <v>09:49</v>
      </c>
      <c r="AB950" s="1" t="str" cm="1">
        <f t="array" ref="AB950">IFERROR(IF(Table2[[#This Row],[code]]="","",_xlfn.IFS(AND(Table2[[#This Row],[code]]&lt;400,Table2[[#This Row],[code]]&lt;&gt;""),2,Table2[[#This Row],[code]]&gt;500,4)),"")</f>
        <v/>
      </c>
      <c r="AC950" s="1">
        <f>IF(Table2[[#This Row],[Event]]="Penalty",Table2[[#This Row],[number]],IF(Table2[[#This Row],[Event]]="Time-Out",401,""))</f>
        <v>401</v>
      </c>
      <c r="AD950" s="1">
        <f>ROW(A949)</f>
        <v>949</v>
      </c>
      <c r="AE950" s="1">
        <f>COUNTIFS(Table2[GameID],Table2[[#This Row],[GameID]],Table2[Column1],"&lt;="&amp;Table2[[#This Row],[Column1]])-1</f>
        <v>15</v>
      </c>
    </row>
    <row r="951" spans="1:31" x14ac:dyDescent="0.45">
      <c r="A951" t="s">
        <v>330</v>
      </c>
      <c r="B951" t="str">
        <f>_xlfn.TEXTBEFORE(Table2[[#This Row],[Kamp]]," - ")</f>
        <v>Sunds Seahawks</v>
      </c>
      <c r="C951" t="str">
        <f>_xlfn.TEXTAFTER(Table2[[#This Row],[Kamp]],"- ")</f>
        <v>ÅFK</v>
      </c>
      <c r="D951">
        <v>44891</v>
      </c>
      <c r="E951">
        <v>35976</v>
      </c>
      <c r="F951">
        <v>20222023</v>
      </c>
      <c r="G951" t="s">
        <v>17</v>
      </c>
      <c r="H951" t="s">
        <v>668</v>
      </c>
      <c r="I951" t="s">
        <v>678</v>
      </c>
      <c r="J951">
        <v>3</v>
      </c>
      <c r="K951">
        <v>29502</v>
      </c>
      <c r="L951">
        <v>1</v>
      </c>
      <c r="M951" t="s">
        <v>630</v>
      </c>
      <c r="N951" t="s">
        <v>214</v>
      </c>
      <c r="O951" t="s">
        <v>224</v>
      </c>
      <c r="P951">
        <v>7</v>
      </c>
      <c r="Q951">
        <v>72</v>
      </c>
      <c r="R951">
        <f>SUMIFS(Table2[number],Table2[Event],"Goal",Table2[H/U],"HOME",Table2[GameID],Table2[[#This Row],[GameID]],Table2[GameTime],"&lt;="&amp;Table2[[#This Row],[GameTime]])</f>
        <v>10</v>
      </c>
      <c r="S951">
        <f>SUMIFS(Table2[number],Table2[Event],"Goal",Table2[H/U],"AWAY",Table2[GameID],Table2[[#This Row],[GameID]],Table2[GameTime],"&lt;="&amp;Table2[[#This Row],[GameTime]])</f>
        <v>4</v>
      </c>
      <c r="T951" t="str">
        <f>IF(Table2[[#This Row],[Event]]="Goal",Table2[[#This Row],[Hscore]]&amp;"-"&amp;Table2[[#This Row],[Uscore]],"")</f>
        <v>10-4</v>
      </c>
      <c r="U951">
        <v>3188</v>
      </c>
      <c r="V951" s="1">
        <f>Table2[[#This Row],[GameTime]]-(Table2[[#This Row],[period]]-1)*1200</f>
        <v>788</v>
      </c>
      <c r="W951" s="1">
        <f>ROUNDDOWN(Table2[[#This Row],[Time]]/60,0)</f>
        <v>13</v>
      </c>
      <c r="X951" s="1">
        <f>ROUNDDOWN((Table2[[#This Row],[Time]]/60-Table2[[#This Row],[Time2]])*60,0)</f>
        <v>7</v>
      </c>
      <c r="Y951" s="1">
        <f>IF(Table2[[#This Row],[Time2]]&lt;10,0&amp;Table2[[#This Row],[Time2]],Table2[[#This Row],[Time2]])</f>
        <v>13</v>
      </c>
      <c r="Z951" s="1" t="str">
        <f>IF(Table2[[#This Row],[Time3]]&lt;10,0&amp;Table2[[#This Row],[Time3]],Table2[[#This Row],[Time3]])</f>
        <v>07</v>
      </c>
      <c r="AA951" s="2" t="str">
        <f>Table2[[#This Row],[Time4]]&amp;":"&amp;Table2[[#This Row],[Time5]]</f>
        <v>13:07</v>
      </c>
      <c r="AB951" s="1" t="str" cm="1">
        <f t="array" ref="AB951">IFERROR(IF(Table2[[#This Row],[code]]="","",_xlfn.IFS(AND(Table2[[#This Row],[code]]&lt;400,Table2[[#This Row],[code]]&lt;&gt;""),2,Table2[[#This Row],[code]]&gt;500,4)),"")</f>
        <v/>
      </c>
      <c r="AC951" s="1" t="str">
        <f>IF(Table2[[#This Row],[Event]]="Penalty",Table2[[#This Row],[number]],IF(Table2[[#This Row],[Event]]="Time-Out",401,""))</f>
        <v/>
      </c>
      <c r="AD951" s="1">
        <f>ROW(A950)</f>
        <v>950</v>
      </c>
      <c r="AE951" s="1">
        <f>COUNTIFS(Table2[GameID],Table2[[#This Row],[GameID]],Table2[Column1],"&lt;="&amp;Table2[[#This Row],[Column1]])-1</f>
        <v>16</v>
      </c>
    </row>
    <row r="952" spans="1:31" x14ac:dyDescent="0.45">
      <c r="A952" t="s">
        <v>330</v>
      </c>
      <c r="B952" t="str">
        <f>_xlfn.TEXTBEFORE(Table2[[#This Row],[Kamp]]," - ")</f>
        <v>Sunds Seahawks</v>
      </c>
      <c r="C952" t="str">
        <f>_xlfn.TEXTAFTER(Table2[[#This Row],[Kamp]],"- ")</f>
        <v>ÅFK</v>
      </c>
      <c r="D952">
        <v>44891</v>
      </c>
      <c r="E952">
        <v>35976</v>
      </c>
      <c r="F952">
        <v>20222023</v>
      </c>
      <c r="G952" t="s">
        <v>17</v>
      </c>
      <c r="H952" t="s">
        <v>668</v>
      </c>
      <c r="I952" t="s">
        <v>678</v>
      </c>
      <c r="J952">
        <v>3</v>
      </c>
      <c r="K952">
        <v>29502</v>
      </c>
      <c r="L952">
        <v>1</v>
      </c>
      <c r="M952" t="s">
        <v>630</v>
      </c>
      <c r="N952" t="s">
        <v>213</v>
      </c>
      <c r="O952" t="s">
        <v>228</v>
      </c>
      <c r="P952">
        <v>5</v>
      </c>
      <c r="Q952">
        <v>77</v>
      </c>
      <c r="R952">
        <f>SUMIFS(Table2[number],Table2[Event],"Goal",Table2[H/U],"HOME",Table2[GameID],Table2[[#This Row],[GameID]],Table2[GameTime],"&lt;="&amp;Table2[[#This Row],[GameTime]])</f>
        <v>11</v>
      </c>
      <c r="S952">
        <f>SUMIFS(Table2[number],Table2[Event],"Goal",Table2[H/U],"AWAY",Table2[GameID],Table2[[#This Row],[GameID]],Table2[GameTime],"&lt;="&amp;Table2[[#This Row],[GameTime]])</f>
        <v>4</v>
      </c>
      <c r="T952" t="str">
        <f>IF(Table2[[#This Row],[Event]]="Goal",Table2[[#This Row],[Hscore]]&amp;"-"&amp;Table2[[#This Row],[Uscore]],"")</f>
        <v>11-4</v>
      </c>
      <c r="U952">
        <v>3353</v>
      </c>
      <c r="V952" s="1">
        <f>Table2[[#This Row],[GameTime]]-(Table2[[#This Row],[period]]-1)*1200</f>
        <v>953</v>
      </c>
      <c r="W952" s="1">
        <f>ROUNDDOWN(Table2[[#This Row],[Time]]/60,0)</f>
        <v>15</v>
      </c>
      <c r="X952" s="1">
        <f>ROUNDDOWN((Table2[[#This Row],[Time]]/60-Table2[[#This Row],[Time2]])*60,0)</f>
        <v>53</v>
      </c>
      <c r="Y952" s="1">
        <f>IF(Table2[[#This Row],[Time2]]&lt;10,0&amp;Table2[[#This Row],[Time2]],Table2[[#This Row],[Time2]])</f>
        <v>15</v>
      </c>
      <c r="Z952" s="1">
        <f>IF(Table2[[#This Row],[Time3]]&lt;10,0&amp;Table2[[#This Row],[Time3]],Table2[[#This Row],[Time3]])</f>
        <v>53</v>
      </c>
      <c r="AA952" s="2" t="str">
        <f>Table2[[#This Row],[Time4]]&amp;":"&amp;Table2[[#This Row],[Time5]]</f>
        <v>15:53</v>
      </c>
      <c r="AB952" s="1" t="str" cm="1">
        <f t="array" ref="AB952">IFERROR(IF(Table2[[#This Row],[code]]="","",_xlfn.IFS(AND(Table2[[#This Row],[code]]&lt;400,Table2[[#This Row],[code]]&lt;&gt;""),2,Table2[[#This Row],[code]]&gt;500,4)),"")</f>
        <v/>
      </c>
      <c r="AC952" s="1" t="str">
        <f>IF(Table2[[#This Row],[Event]]="Penalty",Table2[[#This Row],[number]],IF(Table2[[#This Row],[Event]]="Time-Out",401,""))</f>
        <v/>
      </c>
      <c r="AD952" s="1">
        <f>ROW(A951)</f>
        <v>951</v>
      </c>
      <c r="AE952" s="1">
        <f>COUNTIFS(Table2[GameID],Table2[[#This Row],[GameID]],Table2[Column1],"&lt;="&amp;Table2[[#This Row],[Column1]])-1</f>
        <v>17</v>
      </c>
    </row>
    <row r="953" spans="1:31" x14ac:dyDescent="0.45">
      <c r="A953" t="s">
        <v>330</v>
      </c>
      <c r="B953" t="str">
        <f>_xlfn.TEXTBEFORE(Table2[[#This Row],[Kamp]]," - ")</f>
        <v>Sunds Seahawks</v>
      </c>
      <c r="C953" t="str">
        <f>_xlfn.TEXTAFTER(Table2[[#This Row],[Kamp]],"- ")</f>
        <v>ÅFK</v>
      </c>
      <c r="D953">
        <v>44891</v>
      </c>
      <c r="E953">
        <v>35976</v>
      </c>
      <c r="F953">
        <v>20222023</v>
      </c>
      <c r="G953" t="s">
        <v>17</v>
      </c>
      <c r="H953" t="s">
        <v>668</v>
      </c>
      <c r="I953" t="s">
        <v>678</v>
      </c>
      <c r="J953">
        <v>3</v>
      </c>
      <c r="K953">
        <v>29502</v>
      </c>
      <c r="L953">
        <v>1</v>
      </c>
      <c r="M953" t="s">
        <v>630</v>
      </c>
      <c r="N953" t="s">
        <v>215</v>
      </c>
      <c r="O953" t="s">
        <v>634</v>
      </c>
      <c r="P953">
        <v>9</v>
      </c>
      <c r="Q953" t="s">
        <v>634</v>
      </c>
      <c r="R953">
        <f>SUMIFS(Table2[number],Table2[Event],"Goal",Table2[H/U],"HOME",Table2[GameID],Table2[[#This Row],[GameID]],Table2[GameTime],"&lt;="&amp;Table2[[#This Row],[GameTime]])</f>
        <v>12</v>
      </c>
      <c r="S953">
        <f>SUMIFS(Table2[number],Table2[Event],"Goal",Table2[H/U],"AWAY",Table2[GameID],Table2[[#This Row],[GameID]],Table2[GameTime],"&lt;="&amp;Table2[[#This Row],[GameTime]])</f>
        <v>4</v>
      </c>
      <c r="T953" t="str">
        <f>IF(Table2[[#This Row],[Event]]="Goal",Table2[[#This Row],[Hscore]]&amp;"-"&amp;Table2[[#This Row],[Uscore]],"")</f>
        <v>12-4</v>
      </c>
      <c r="U953">
        <v>3359</v>
      </c>
      <c r="V953" s="1">
        <f>Table2[[#This Row],[GameTime]]-(Table2[[#This Row],[period]]-1)*1200</f>
        <v>959</v>
      </c>
      <c r="W953" s="1">
        <f>ROUNDDOWN(Table2[[#This Row],[Time]]/60,0)</f>
        <v>15</v>
      </c>
      <c r="X953" s="1">
        <f>ROUNDDOWN((Table2[[#This Row],[Time]]/60-Table2[[#This Row],[Time2]])*60,0)</f>
        <v>59</v>
      </c>
      <c r="Y953" s="1">
        <f>IF(Table2[[#This Row],[Time2]]&lt;10,0&amp;Table2[[#This Row],[Time2]],Table2[[#This Row],[Time2]])</f>
        <v>15</v>
      </c>
      <c r="Z953" s="1">
        <f>IF(Table2[[#This Row],[Time3]]&lt;10,0&amp;Table2[[#This Row],[Time3]],Table2[[#This Row],[Time3]])</f>
        <v>59</v>
      </c>
      <c r="AA953" s="2" t="str">
        <f>Table2[[#This Row],[Time4]]&amp;":"&amp;Table2[[#This Row],[Time5]]</f>
        <v>15:59</v>
      </c>
      <c r="AB953" s="1" t="str" cm="1">
        <f t="array" ref="AB953">IFERROR(IF(Table2[[#This Row],[code]]="","",_xlfn.IFS(AND(Table2[[#This Row],[code]]&lt;400,Table2[[#This Row],[code]]&lt;&gt;""),2,Table2[[#This Row],[code]]&gt;500,4)),"")</f>
        <v/>
      </c>
      <c r="AC953" s="1" t="str">
        <f>IF(Table2[[#This Row],[Event]]="Penalty",Table2[[#This Row],[number]],IF(Table2[[#This Row],[Event]]="Time-Out",401,""))</f>
        <v/>
      </c>
      <c r="AD953" s="1">
        <f>ROW(A952)</f>
        <v>952</v>
      </c>
      <c r="AE953" s="1">
        <f>COUNTIFS(Table2[GameID],Table2[[#This Row],[GameID]],Table2[Column1],"&lt;="&amp;Table2[[#This Row],[Column1]])-1</f>
        <v>18</v>
      </c>
    </row>
    <row r="954" spans="1:31" x14ac:dyDescent="0.45">
      <c r="A954" t="s">
        <v>330</v>
      </c>
      <c r="B954" t="str">
        <f>_xlfn.TEXTBEFORE(Table2[[#This Row],[Kamp]]," - ")</f>
        <v>Sunds Seahawks</v>
      </c>
      <c r="C954" t="str">
        <f>_xlfn.TEXTAFTER(Table2[[#This Row],[Kamp]],"- ")</f>
        <v>ÅFK</v>
      </c>
      <c r="D954">
        <v>44891</v>
      </c>
      <c r="E954">
        <v>35976</v>
      </c>
      <c r="F954">
        <v>20222023</v>
      </c>
      <c r="G954" t="s">
        <v>17</v>
      </c>
      <c r="H954" t="s">
        <v>666</v>
      </c>
      <c r="I954" t="s">
        <v>677</v>
      </c>
      <c r="J954">
        <v>3</v>
      </c>
      <c r="K954">
        <v>29503</v>
      </c>
      <c r="L954">
        <v>207</v>
      </c>
      <c r="M954" t="s">
        <v>631</v>
      </c>
      <c r="N954" t="s">
        <v>294</v>
      </c>
      <c r="O954" t="s">
        <v>634</v>
      </c>
      <c r="P954">
        <v>18</v>
      </c>
      <c r="Q954" t="s">
        <v>634</v>
      </c>
      <c r="R954">
        <f>SUMIFS(Table2[number],Table2[Event],"Goal",Table2[H/U],"HOME",Table2[GameID],Table2[[#This Row],[GameID]],Table2[GameTime],"&lt;="&amp;Table2[[#This Row],[GameTime]])</f>
        <v>12</v>
      </c>
      <c r="S954">
        <f>SUMIFS(Table2[number],Table2[Event],"Goal",Table2[H/U],"AWAY",Table2[GameID],Table2[[#This Row],[GameID]],Table2[GameTime],"&lt;="&amp;Table2[[#This Row],[GameTime]])</f>
        <v>4</v>
      </c>
      <c r="T954" t="str">
        <f>IF(Table2[[#This Row],[Event]]="Goal",Table2[[#This Row],[Hscore]]&amp;"-"&amp;Table2[[#This Row],[Uscore]],"")</f>
        <v/>
      </c>
      <c r="U954">
        <v>3417</v>
      </c>
      <c r="V954" s="1">
        <f>Table2[[#This Row],[GameTime]]-(Table2[[#This Row],[period]]-1)*1200</f>
        <v>1017</v>
      </c>
      <c r="W954" s="1">
        <f>ROUNDDOWN(Table2[[#This Row],[Time]]/60,0)</f>
        <v>16</v>
      </c>
      <c r="X954" s="1">
        <f>ROUNDDOWN((Table2[[#This Row],[Time]]/60-Table2[[#This Row],[Time2]])*60,0)</f>
        <v>57</v>
      </c>
      <c r="Y954" s="1">
        <f>IF(Table2[[#This Row],[Time2]]&lt;10,0&amp;Table2[[#This Row],[Time2]],Table2[[#This Row],[Time2]])</f>
        <v>16</v>
      </c>
      <c r="Z954" s="1">
        <f>IF(Table2[[#This Row],[Time3]]&lt;10,0&amp;Table2[[#This Row],[Time3]],Table2[[#This Row],[Time3]])</f>
        <v>57</v>
      </c>
      <c r="AA954" s="2" t="str">
        <f>Table2[[#This Row],[Time4]]&amp;":"&amp;Table2[[#This Row],[Time5]]</f>
        <v>16:57</v>
      </c>
      <c r="AB954" s="1" cm="1">
        <f t="array" ref="AB954">IFERROR(IF(Table2[[#This Row],[code]]="","",_xlfn.IFS(AND(Table2[[#This Row],[code]]&lt;400,Table2[[#This Row],[code]]&lt;&gt;""),2,Table2[[#This Row],[code]]&gt;500,4)),"")</f>
        <v>2</v>
      </c>
      <c r="AC954" s="1">
        <f>IF(Table2[[#This Row],[Event]]="Penalty",Table2[[#This Row],[number]],IF(Table2[[#This Row],[Event]]="Time-Out",401,""))</f>
        <v>207</v>
      </c>
      <c r="AD954" s="1">
        <f>ROW(A953)</f>
        <v>953</v>
      </c>
      <c r="AE954" s="1">
        <f>COUNTIFS(Table2[GameID],Table2[[#This Row],[GameID]],Table2[Column1],"&lt;="&amp;Table2[[#This Row],[Column1]])-1</f>
        <v>19</v>
      </c>
    </row>
    <row r="955" spans="1:31" x14ac:dyDescent="0.45">
      <c r="A955" t="s">
        <v>333</v>
      </c>
      <c r="B955" t="str">
        <f>_xlfn.TEXTBEFORE(Table2[[#This Row],[Kamp]]," - ")</f>
        <v>Blackhawks</v>
      </c>
      <c r="C955" t="str">
        <f>_xlfn.TEXTAFTER(Table2[[#This Row],[Kamp]],"- ")</f>
        <v>BFC Vendsyssel</v>
      </c>
      <c r="D955">
        <v>44891</v>
      </c>
      <c r="E955">
        <v>35978</v>
      </c>
      <c r="F955">
        <v>20222023</v>
      </c>
      <c r="G955" t="s">
        <v>17</v>
      </c>
      <c r="H955" t="s">
        <v>661</v>
      </c>
      <c r="I955" t="s">
        <v>678</v>
      </c>
      <c r="J955">
        <v>1</v>
      </c>
      <c r="K955">
        <v>29505</v>
      </c>
      <c r="L955">
        <v>1</v>
      </c>
      <c r="M955" t="s">
        <v>630</v>
      </c>
      <c r="N955" t="s">
        <v>263</v>
      </c>
      <c r="O955" t="s">
        <v>149</v>
      </c>
      <c r="P955">
        <v>9</v>
      </c>
      <c r="Q955">
        <v>98</v>
      </c>
      <c r="R955">
        <f>SUMIFS(Table2[number],Table2[Event],"Goal",Table2[H/U],"HOME",Table2[GameID],Table2[[#This Row],[GameID]],Table2[GameTime],"&lt;="&amp;Table2[[#This Row],[GameTime]])</f>
        <v>1</v>
      </c>
      <c r="S955">
        <f>SUMIFS(Table2[number],Table2[Event],"Goal",Table2[H/U],"AWAY",Table2[GameID],Table2[[#This Row],[GameID]],Table2[GameTime],"&lt;="&amp;Table2[[#This Row],[GameTime]])</f>
        <v>0</v>
      </c>
      <c r="T955" t="str">
        <f>IF(Table2[[#This Row],[Event]]="Goal",Table2[[#This Row],[Hscore]]&amp;"-"&amp;Table2[[#This Row],[Uscore]],"")</f>
        <v>1-0</v>
      </c>
      <c r="U955">
        <v>22</v>
      </c>
      <c r="V955" s="1">
        <f>Table2[[#This Row],[GameTime]]-(Table2[[#This Row],[period]]-1)*1200</f>
        <v>22</v>
      </c>
      <c r="W955" s="1">
        <f>ROUNDDOWN(Table2[[#This Row],[Time]]/60,0)</f>
        <v>0</v>
      </c>
      <c r="X955" s="1">
        <f>ROUNDDOWN((Table2[[#This Row],[Time]]/60-Table2[[#This Row],[Time2]])*60,0)</f>
        <v>22</v>
      </c>
      <c r="Y955" s="1" t="str">
        <f>IF(Table2[[#This Row],[Time2]]&lt;10,0&amp;Table2[[#This Row],[Time2]],Table2[[#This Row],[Time2]])</f>
        <v>00</v>
      </c>
      <c r="Z955" s="1">
        <f>IF(Table2[[#This Row],[Time3]]&lt;10,0&amp;Table2[[#This Row],[Time3]],Table2[[#This Row],[Time3]])</f>
        <v>22</v>
      </c>
      <c r="AA955" s="2" t="str">
        <f>Table2[[#This Row],[Time4]]&amp;":"&amp;Table2[[#This Row],[Time5]]</f>
        <v>00:22</v>
      </c>
      <c r="AB955" s="1" t="str" cm="1">
        <f t="array" ref="AB955">IFERROR(IF(Table2[[#This Row],[code]]="","",_xlfn.IFS(AND(Table2[[#This Row],[code]]&lt;400,Table2[[#This Row],[code]]&lt;&gt;""),2,Table2[[#This Row],[code]]&gt;500,4)),"")</f>
        <v/>
      </c>
      <c r="AC955" s="1" t="str">
        <f>IF(Table2[[#This Row],[Event]]="Penalty",Table2[[#This Row],[number]],IF(Table2[[#This Row],[Event]]="Time-Out",401,""))</f>
        <v/>
      </c>
      <c r="AD955" s="1">
        <f>ROW(A954)</f>
        <v>954</v>
      </c>
      <c r="AE955" s="1">
        <f>COUNTIFS(Table2[GameID],Table2[[#This Row],[GameID]],Table2[Column1],"&lt;="&amp;Table2[[#This Row],[Column1]])-1</f>
        <v>0</v>
      </c>
    </row>
    <row r="956" spans="1:31" x14ac:dyDescent="0.45">
      <c r="A956" t="s">
        <v>333</v>
      </c>
      <c r="B956" t="str">
        <f>_xlfn.TEXTBEFORE(Table2[[#This Row],[Kamp]]," - ")</f>
        <v>Blackhawks</v>
      </c>
      <c r="C956" t="str">
        <f>_xlfn.TEXTAFTER(Table2[[#This Row],[Kamp]],"- ")</f>
        <v>BFC Vendsyssel</v>
      </c>
      <c r="D956">
        <v>44891</v>
      </c>
      <c r="E956">
        <v>35978</v>
      </c>
      <c r="F956">
        <v>20222023</v>
      </c>
      <c r="G956" t="s">
        <v>17</v>
      </c>
      <c r="H956" t="s">
        <v>661</v>
      </c>
      <c r="I956" t="s">
        <v>678</v>
      </c>
      <c r="J956">
        <v>1</v>
      </c>
      <c r="K956">
        <v>29505</v>
      </c>
      <c r="L956">
        <v>1</v>
      </c>
      <c r="M956" t="s">
        <v>630</v>
      </c>
      <c r="N956" t="s">
        <v>265</v>
      </c>
      <c r="O956" t="s">
        <v>634</v>
      </c>
      <c r="P956">
        <v>14</v>
      </c>
      <c r="Q956" t="s">
        <v>634</v>
      </c>
      <c r="R956">
        <f>SUMIFS(Table2[number],Table2[Event],"Goal",Table2[H/U],"HOME",Table2[GameID],Table2[[#This Row],[GameID]],Table2[GameTime],"&lt;="&amp;Table2[[#This Row],[GameTime]])</f>
        <v>2</v>
      </c>
      <c r="S956">
        <f>SUMIFS(Table2[number],Table2[Event],"Goal",Table2[H/U],"AWAY",Table2[GameID],Table2[[#This Row],[GameID]],Table2[GameTime],"&lt;="&amp;Table2[[#This Row],[GameTime]])</f>
        <v>0</v>
      </c>
      <c r="T956" t="str">
        <f>IF(Table2[[#This Row],[Event]]="Goal",Table2[[#This Row],[Hscore]]&amp;"-"&amp;Table2[[#This Row],[Uscore]],"")</f>
        <v>2-0</v>
      </c>
      <c r="U956">
        <v>30</v>
      </c>
      <c r="V956" s="1">
        <f>Table2[[#This Row],[GameTime]]-(Table2[[#This Row],[period]]-1)*1200</f>
        <v>30</v>
      </c>
      <c r="W956" s="1">
        <f>ROUNDDOWN(Table2[[#This Row],[Time]]/60,0)</f>
        <v>0</v>
      </c>
      <c r="X956" s="1">
        <f>ROUNDDOWN((Table2[[#This Row],[Time]]/60-Table2[[#This Row],[Time2]])*60,0)</f>
        <v>30</v>
      </c>
      <c r="Y956" s="1" t="str">
        <f>IF(Table2[[#This Row],[Time2]]&lt;10,0&amp;Table2[[#This Row],[Time2]],Table2[[#This Row],[Time2]])</f>
        <v>00</v>
      </c>
      <c r="Z956" s="1">
        <f>IF(Table2[[#This Row],[Time3]]&lt;10,0&amp;Table2[[#This Row],[Time3]],Table2[[#This Row],[Time3]])</f>
        <v>30</v>
      </c>
      <c r="AA956" s="2" t="str">
        <f>Table2[[#This Row],[Time4]]&amp;":"&amp;Table2[[#This Row],[Time5]]</f>
        <v>00:30</v>
      </c>
      <c r="AB956" s="1" t="str" cm="1">
        <f t="array" ref="AB956">IFERROR(IF(Table2[[#This Row],[code]]="","",_xlfn.IFS(AND(Table2[[#This Row],[code]]&lt;400,Table2[[#This Row],[code]]&lt;&gt;""),2,Table2[[#This Row],[code]]&gt;500,4)),"")</f>
        <v/>
      </c>
      <c r="AC956" s="1" t="str">
        <f>IF(Table2[[#This Row],[Event]]="Penalty",Table2[[#This Row],[number]],IF(Table2[[#This Row],[Event]]="Time-Out",401,""))</f>
        <v/>
      </c>
      <c r="AD956" s="1">
        <f>ROW(A955)</f>
        <v>955</v>
      </c>
      <c r="AE956" s="1">
        <f>COUNTIFS(Table2[GameID],Table2[[#This Row],[GameID]],Table2[Column1],"&lt;="&amp;Table2[[#This Row],[Column1]])-1</f>
        <v>1</v>
      </c>
    </row>
    <row r="957" spans="1:31" x14ac:dyDescent="0.45">
      <c r="A957" t="s">
        <v>333</v>
      </c>
      <c r="B957" t="str">
        <f>_xlfn.TEXTBEFORE(Table2[[#This Row],[Kamp]]," - ")</f>
        <v>Blackhawks</v>
      </c>
      <c r="C957" t="str">
        <f>_xlfn.TEXTAFTER(Table2[[#This Row],[Kamp]],"- ")</f>
        <v>BFC Vendsyssel</v>
      </c>
      <c r="D957">
        <v>44891</v>
      </c>
      <c r="E957">
        <v>35978</v>
      </c>
      <c r="F957">
        <v>20222023</v>
      </c>
      <c r="G957" t="s">
        <v>17</v>
      </c>
      <c r="H957" t="s">
        <v>661</v>
      </c>
      <c r="I957" t="s">
        <v>678</v>
      </c>
      <c r="J957">
        <v>1</v>
      </c>
      <c r="K957">
        <v>29505</v>
      </c>
      <c r="L957">
        <v>1</v>
      </c>
      <c r="M957" t="s">
        <v>630</v>
      </c>
      <c r="N957" t="s">
        <v>149</v>
      </c>
      <c r="O957" t="s">
        <v>263</v>
      </c>
      <c r="P957">
        <v>98</v>
      </c>
      <c r="Q957">
        <v>9</v>
      </c>
      <c r="R957">
        <f>SUMIFS(Table2[number],Table2[Event],"Goal",Table2[H/U],"HOME",Table2[GameID],Table2[[#This Row],[GameID]],Table2[GameTime],"&lt;="&amp;Table2[[#This Row],[GameTime]])</f>
        <v>3</v>
      </c>
      <c r="S957">
        <f>SUMIFS(Table2[number],Table2[Event],"Goal",Table2[H/U],"AWAY",Table2[GameID],Table2[[#This Row],[GameID]],Table2[GameTime],"&lt;="&amp;Table2[[#This Row],[GameTime]])</f>
        <v>0</v>
      </c>
      <c r="T957" t="str">
        <f>IF(Table2[[#This Row],[Event]]="Goal",Table2[[#This Row],[Hscore]]&amp;"-"&amp;Table2[[#This Row],[Uscore]],"")</f>
        <v>3-0</v>
      </c>
      <c r="U957">
        <v>457</v>
      </c>
      <c r="V957" s="1">
        <f>Table2[[#This Row],[GameTime]]-(Table2[[#This Row],[period]]-1)*1200</f>
        <v>457</v>
      </c>
      <c r="W957" s="1">
        <f>ROUNDDOWN(Table2[[#This Row],[Time]]/60,0)</f>
        <v>7</v>
      </c>
      <c r="X957" s="1">
        <f>ROUNDDOWN((Table2[[#This Row],[Time]]/60-Table2[[#This Row],[Time2]])*60,0)</f>
        <v>37</v>
      </c>
      <c r="Y957" s="1" t="str">
        <f>IF(Table2[[#This Row],[Time2]]&lt;10,0&amp;Table2[[#This Row],[Time2]],Table2[[#This Row],[Time2]])</f>
        <v>07</v>
      </c>
      <c r="Z957" s="1">
        <f>IF(Table2[[#This Row],[Time3]]&lt;10,0&amp;Table2[[#This Row],[Time3]],Table2[[#This Row],[Time3]])</f>
        <v>37</v>
      </c>
      <c r="AA957" s="2" t="str">
        <f>Table2[[#This Row],[Time4]]&amp;":"&amp;Table2[[#This Row],[Time5]]</f>
        <v>07:37</v>
      </c>
      <c r="AB957" s="1" t="str" cm="1">
        <f t="array" ref="AB957">IFERROR(IF(Table2[[#This Row],[code]]="","",_xlfn.IFS(AND(Table2[[#This Row],[code]]&lt;400,Table2[[#This Row],[code]]&lt;&gt;""),2,Table2[[#This Row],[code]]&gt;500,4)),"")</f>
        <v/>
      </c>
      <c r="AC957" s="1" t="str">
        <f>IF(Table2[[#This Row],[Event]]="Penalty",Table2[[#This Row],[number]],IF(Table2[[#This Row],[Event]]="Time-Out",401,""))</f>
        <v/>
      </c>
      <c r="AD957" s="1">
        <f>ROW(A956)</f>
        <v>956</v>
      </c>
      <c r="AE957" s="1">
        <f>COUNTIFS(Table2[GameID],Table2[[#This Row],[GameID]],Table2[Column1],"&lt;="&amp;Table2[[#This Row],[Column1]])-1</f>
        <v>2</v>
      </c>
    </row>
    <row r="958" spans="1:31" x14ac:dyDescent="0.45">
      <c r="A958" t="s">
        <v>333</v>
      </c>
      <c r="B958" t="str">
        <f>_xlfn.TEXTBEFORE(Table2[[#This Row],[Kamp]]," - ")</f>
        <v>Blackhawks</v>
      </c>
      <c r="C958" t="str">
        <f>_xlfn.TEXTAFTER(Table2[[#This Row],[Kamp]],"- ")</f>
        <v>BFC Vendsyssel</v>
      </c>
      <c r="D958">
        <v>44891</v>
      </c>
      <c r="E958">
        <v>35978</v>
      </c>
      <c r="F958">
        <v>20222023</v>
      </c>
      <c r="G958" t="s">
        <v>17</v>
      </c>
      <c r="H958" t="s">
        <v>664</v>
      </c>
      <c r="I958" t="s">
        <v>678</v>
      </c>
      <c r="J958">
        <v>1</v>
      </c>
      <c r="K958">
        <v>29506</v>
      </c>
      <c r="L958">
        <v>1</v>
      </c>
      <c r="M958" t="s">
        <v>630</v>
      </c>
      <c r="N958" t="s">
        <v>634</v>
      </c>
      <c r="O958" t="s">
        <v>634</v>
      </c>
      <c r="P958" t="s">
        <v>634</v>
      </c>
      <c r="Q958" t="s">
        <v>634</v>
      </c>
      <c r="R958">
        <f>SUMIFS(Table2[number],Table2[Event],"Goal",Table2[H/U],"HOME",Table2[GameID],Table2[[#This Row],[GameID]],Table2[GameTime],"&lt;="&amp;Table2[[#This Row],[GameTime]])</f>
        <v>4</v>
      </c>
      <c r="S958">
        <f>SUMIFS(Table2[number],Table2[Event],"Goal",Table2[H/U],"AWAY",Table2[GameID],Table2[[#This Row],[GameID]],Table2[GameTime],"&lt;="&amp;Table2[[#This Row],[GameTime]])</f>
        <v>0</v>
      </c>
      <c r="T958" t="str">
        <f>IF(Table2[[#This Row],[Event]]="Goal",Table2[[#This Row],[Hscore]]&amp;"-"&amp;Table2[[#This Row],[Uscore]],"")</f>
        <v>4-0</v>
      </c>
      <c r="U958">
        <v>519</v>
      </c>
      <c r="V958" s="1">
        <f>Table2[[#This Row],[GameTime]]-(Table2[[#This Row],[period]]-1)*1200</f>
        <v>519</v>
      </c>
      <c r="W958" s="1">
        <f>ROUNDDOWN(Table2[[#This Row],[Time]]/60,0)</f>
        <v>8</v>
      </c>
      <c r="X958" s="1">
        <f>ROUNDDOWN((Table2[[#This Row],[Time]]/60-Table2[[#This Row],[Time2]])*60,0)</f>
        <v>39</v>
      </c>
      <c r="Y958" s="1" t="str">
        <f>IF(Table2[[#This Row],[Time2]]&lt;10,0&amp;Table2[[#This Row],[Time2]],Table2[[#This Row],[Time2]])</f>
        <v>08</v>
      </c>
      <c r="Z958" s="1">
        <f>IF(Table2[[#This Row],[Time3]]&lt;10,0&amp;Table2[[#This Row],[Time3]],Table2[[#This Row],[Time3]])</f>
        <v>39</v>
      </c>
      <c r="AA958" s="2" t="str">
        <f>Table2[[#This Row],[Time4]]&amp;":"&amp;Table2[[#This Row],[Time5]]</f>
        <v>08:39</v>
      </c>
      <c r="AB958" s="1" t="str" cm="1">
        <f t="array" ref="AB958">IFERROR(IF(Table2[[#This Row],[code]]="","",_xlfn.IFS(AND(Table2[[#This Row],[code]]&lt;400,Table2[[#This Row],[code]]&lt;&gt;""),2,Table2[[#This Row],[code]]&gt;500,4)),"")</f>
        <v/>
      </c>
      <c r="AC958" s="1" t="str">
        <f>IF(Table2[[#This Row],[Event]]="Penalty",Table2[[#This Row],[number]],IF(Table2[[#This Row],[Event]]="Time-Out",401,""))</f>
        <v/>
      </c>
      <c r="AD958" s="1">
        <f>ROW(A957)</f>
        <v>957</v>
      </c>
      <c r="AE958" s="1">
        <f>COUNTIFS(Table2[GameID],Table2[[#This Row],[GameID]],Table2[Column1],"&lt;="&amp;Table2[[#This Row],[Column1]])-1</f>
        <v>3</v>
      </c>
    </row>
    <row r="959" spans="1:31" x14ac:dyDescent="0.45">
      <c r="A959" t="s">
        <v>333</v>
      </c>
      <c r="B959" t="str">
        <f>_xlfn.TEXTBEFORE(Table2[[#This Row],[Kamp]]," - ")</f>
        <v>Blackhawks</v>
      </c>
      <c r="C959" t="str">
        <f>_xlfn.TEXTAFTER(Table2[[#This Row],[Kamp]],"- ")</f>
        <v>BFC Vendsyssel</v>
      </c>
      <c r="D959">
        <v>44891</v>
      </c>
      <c r="E959">
        <v>35978</v>
      </c>
      <c r="F959">
        <v>20222023</v>
      </c>
      <c r="G959" t="s">
        <v>17</v>
      </c>
      <c r="H959" t="s">
        <v>661</v>
      </c>
      <c r="I959" t="s">
        <v>678</v>
      </c>
      <c r="J959">
        <v>1</v>
      </c>
      <c r="K959">
        <v>29505</v>
      </c>
      <c r="L959">
        <v>1</v>
      </c>
      <c r="M959" t="s">
        <v>630</v>
      </c>
      <c r="N959" t="s">
        <v>635</v>
      </c>
      <c r="O959" t="s">
        <v>143</v>
      </c>
      <c r="P959">
        <v>23</v>
      </c>
      <c r="Q959">
        <v>71</v>
      </c>
      <c r="R959">
        <f>SUMIFS(Table2[number],Table2[Event],"Goal",Table2[H/U],"HOME",Table2[GameID],Table2[[#This Row],[GameID]],Table2[GameTime],"&lt;="&amp;Table2[[#This Row],[GameTime]])</f>
        <v>5</v>
      </c>
      <c r="S959">
        <f>SUMIFS(Table2[number],Table2[Event],"Goal",Table2[H/U],"AWAY",Table2[GameID],Table2[[#This Row],[GameID]],Table2[GameTime],"&lt;="&amp;Table2[[#This Row],[GameTime]])</f>
        <v>0</v>
      </c>
      <c r="T959" t="str">
        <f>IF(Table2[[#This Row],[Event]]="Goal",Table2[[#This Row],[Hscore]]&amp;"-"&amp;Table2[[#This Row],[Uscore]],"")</f>
        <v>5-0</v>
      </c>
      <c r="U959">
        <v>656</v>
      </c>
      <c r="V959" s="1">
        <f>Table2[[#This Row],[GameTime]]-(Table2[[#This Row],[period]]-1)*1200</f>
        <v>656</v>
      </c>
      <c r="W959" s="1">
        <f>ROUNDDOWN(Table2[[#This Row],[Time]]/60,0)</f>
        <v>10</v>
      </c>
      <c r="X959" s="1">
        <f>ROUNDDOWN((Table2[[#This Row],[Time]]/60-Table2[[#This Row],[Time2]])*60,0)</f>
        <v>56</v>
      </c>
      <c r="Y959" s="1">
        <f>IF(Table2[[#This Row],[Time2]]&lt;10,0&amp;Table2[[#This Row],[Time2]],Table2[[#This Row],[Time2]])</f>
        <v>10</v>
      </c>
      <c r="Z959" s="1">
        <f>IF(Table2[[#This Row],[Time3]]&lt;10,0&amp;Table2[[#This Row],[Time3]],Table2[[#This Row],[Time3]])</f>
        <v>56</v>
      </c>
      <c r="AA959" s="2" t="str">
        <f>Table2[[#This Row],[Time4]]&amp;":"&amp;Table2[[#This Row],[Time5]]</f>
        <v>10:56</v>
      </c>
      <c r="AB959" s="1" t="str" cm="1">
        <f t="array" ref="AB959">IFERROR(IF(Table2[[#This Row],[code]]="","",_xlfn.IFS(AND(Table2[[#This Row],[code]]&lt;400,Table2[[#This Row],[code]]&lt;&gt;""),2,Table2[[#This Row],[code]]&gt;500,4)),"")</f>
        <v/>
      </c>
      <c r="AC959" s="1" t="str">
        <f>IF(Table2[[#This Row],[Event]]="Penalty",Table2[[#This Row],[number]],IF(Table2[[#This Row],[Event]]="Time-Out",401,""))</f>
        <v/>
      </c>
      <c r="AD959" s="1">
        <f>ROW(A958)</f>
        <v>958</v>
      </c>
      <c r="AE959" s="1">
        <f>COUNTIFS(Table2[GameID],Table2[[#This Row],[GameID]],Table2[Column1],"&lt;="&amp;Table2[[#This Row],[Column1]])-1</f>
        <v>4</v>
      </c>
    </row>
    <row r="960" spans="1:31" x14ac:dyDescent="0.45">
      <c r="A960" t="s">
        <v>333</v>
      </c>
      <c r="B960" t="str">
        <f>_xlfn.TEXTBEFORE(Table2[[#This Row],[Kamp]]," - ")</f>
        <v>Blackhawks</v>
      </c>
      <c r="C960" t="str">
        <f>_xlfn.TEXTAFTER(Table2[[#This Row],[Kamp]],"- ")</f>
        <v>BFC Vendsyssel</v>
      </c>
      <c r="D960">
        <v>44891</v>
      </c>
      <c r="E960">
        <v>35978</v>
      </c>
      <c r="F960">
        <v>20222023</v>
      </c>
      <c r="G960" t="s">
        <v>17</v>
      </c>
      <c r="H960" t="s">
        <v>661</v>
      </c>
      <c r="I960" t="s">
        <v>678</v>
      </c>
      <c r="J960">
        <v>1</v>
      </c>
      <c r="K960">
        <v>29505</v>
      </c>
      <c r="L960">
        <v>1</v>
      </c>
      <c r="M960" t="s">
        <v>630</v>
      </c>
      <c r="N960" t="s">
        <v>264</v>
      </c>
      <c r="O960" t="s">
        <v>263</v>
      </c>
      <c r="P960">
        <v>10</v>
      </c>
      <c r="Q960">
        <v>9</v>
      </c>
      <c r="R960">
        <f>SUMIFS(Table2[number],Table2[Event],"Goal",Table2[H/U],"HOME",Table2[GameID],Table2[[#This Row],[GameID]],Table2[GameTime],"&lt;="&amp;Table2[[#This Row],[GameTime]])</f>
        <v>6</v>
      </c>
      <c r="S960">
        <f>SUMIFS(Table2[number],Table2[Event],"Goal",Table2[H/U],"AWAY",Table2[GameID],Table2[[#This Row],[GameID]],Table2[GameTime],"&lt;="&amp;Table2[[#This Row],[GameTime]])</f>
        <v>0</v>
      </c>
      <c r="T960" t="str">
        <f>IF(Table2[[#This Row],[Event]]="Goal",Table2[[#This Row],[Hscore]]&amp;"-"&amp;Table2[[#This Row],[Uscore]],"")</f>
        <v>6-0</v>
      </c>
      <c r="U960">
        <v>679</v>
      </c>
      <c r="V960" s="1">
        <f>Table2[[#This Row],[GameTime]]-(Table2[[#This Row],[period]]-1)*1200</f>
        <v>679</v>
      </c>
      <c r="W960" s="1">
        <f>ROUNDDOWN(Table2[[#This Row],[Time]]/60,0)</f>
        <v>11</v>
      </c>
      <c r="X960" s="1">
        <f>ROUNDDOWN((Table2[[#This Row],[Time]]/60-Table2[[#This Row],[Time2]])*60,0)</f>
        <v>19</v>
      </c>
      <c r="Y960" s="1">
        <f>IF(Table2[[#This Row],[Time2]]&lt;10,0&amp;Table2[[#This Row],[Time2]],Table2[[#This Row],[Time2]])</f>
        <v>11</v>
      </c>
      <c r="Z960" s="1">
        <f>IF(Table2[[#This Row],[Time3]]&lt;10,0&amp;Table2[[#This Row],[Time3]],Table2[[#This Row],[Time3]])</f>
        <v>19</v>
      </c>
      <c r="AA960" s="2" t="str">
        <f>Table2[[#This Row],[Time4]]&amp;":"&amp;Table2[[#This Row],[Time5]]</f>
        <v>11:19</v>
      </c>
      <c r="AB960" s="1" t="str" cm="1">
        <f t="array" ref="AB960">IFERROR(IF(Table2[[#This Row],[code]]="","",_xlfn.IFS(AND(Table2[[#This Row],[code]]&lt;400,Table2[[#This Row],[code]]&lt;&gt;""),2,Table2[[#This Row],[code]]&gt;500,4)),"")</f>
        <v/>
      </c>
      <c r="AC960" s="1" t="str">
        <f>IF(Table2[[#This Row],[Event]]="Penalty",Table2[[#This Row],[number]],IF(Table2[[#This Row],[Event]]="Time-Out",401,""))</f>
        <v/>
      </c>
      <c r="AD960" s="1">
        <f>ROW(A959)</f>
        <v>959</v>
      </c>
      <c r="AE960" s="1">
        <f>COUNTIFS(Table2[GameID],Table2[[#This Row],[GameID]],Table2[Column1],"&lt;="&amp;Table2[[#This Row],[Column1]])-1</f>
        <v>5</v>
      </c>
    </row>
    <row r="961" spans="1:31" x14ac:dyDescent="0.45">
      <c r="A961" t="s">
        <v>333</v>
      </c>
      <c r="B961" t="str">
        <f>_xlfn.TEXTBEFORE(Table2[[#This Row],[Kamp]]," - ")</f>
        <v>Blackhawks</v>
      </c>
      <c r="C961" t="str">
        <f>_xlfn.TEXTAFTER(Table2[[#This Row],[Kamp]],"- ")</f>
        <v>BFC Vendsyssel</v>
      </c>
      <c r="D961">
        <v>44891</v>
      </c>
      <c r="E961">
        <v>35978</v>
      </c>
      <c r="F961">
        <v>20222023</v>
      </c>
      <c r="G961" t="s">
        <v>17</v>
      </c>
      <c r="H961" t="s">
        <v>661</v>
      </c>
      <c r="I961" t="s">
        <v>678</v>
      </c>
      <c r="J961">
        <v>1</v>
      </c>
      <c r="K961">
        <v>29505</v>
      </c>
      <c r="L961">
        <v>1</v>
      </c>
      <c r="M961" t="s">
        <v>630</v>
      </c>
      <c r="N961" t="s">
        <v>265</v>
      </c>
      <c r="O961" t="s">
        <v>132</v>
      </c>
      <c r="P961">
        <v>14</v>
      </c>
      <c r="Q961">
        <v>4</v>
      </c>
      <c r="R961">
        <f>SUMIFS(Table2[number],Table2[Event],"Goal",Table2[H/U],"HOME",Table2[GameID],Table2[[#This Row],[GameID]],Table2[GameTime],"&lt;="&amp;Table2[[#This Row],[GameTime]])</f>
        <v>7</v>
      </c>
      <c r="S961">
        <f>SUMIFS(Table2[number],Table2[Event],"Goal",Table2[H/U],"AWAY",Table2[GameID],Table2[[#This Row],[GameID]],Table2[GameTime],"&lt;="&amp;Table2[[#This Row],[GameTime]])</f>
        <v>0</v>
      </c>
      <c r="T961" t="str">
        <f>IF(Table2[[#This Row],[Event]]="Goal",Table2[[#This Row],[Hscore]]&amp;"-"&amp;Table2[[#This Row],[Uscore]],"")</f>
        <v>7-0</v>
      </c>
      <c r="U961">
        <v>692</v>
      </c>
      <c r="V961" s="1">
        <f>Table2[[#This Row],[GameTime]]-(Table2[[#This Row],[period]]-1)*1200</f>
        <v>692</v>
      </c>
      <c r="W961" s="1">
        <f>ROUNDDOWN(Table2[[#This Row],[Time]]/60,0)</f>
        <v>11</v>
      </c>
      <c r="X961" s="1">
        <f>ROUNDDOWN((Table2[[#This Row],[Time]]/60-Table2[[#This Row],[Time2]])*60,0)</f>
        <v>32</v>
      </c>
      <c r="Y961" s="1">
        <f>IF(Table2[[#This Row],[Time2]]&lt;10,0&amp;Table2[[#This Row],[Time2]],Table2[[#This Row],[Time2]])</f>
        <v>11</v>
      </c>
      <c r="Z961" s="1">
        <f>IF(Table2[[#This Row],[Time3]]&lt;10,0&amp;Table2[[#This Row],[Time3]],Table2[[#This Row],[Time3]])</f>
        <v>32</v>
      </c>
      <c r="AA961" s="2" t="str">
        <f>Table2[[#This Row],[Time4]]&amp;":"&amp;Table2[[#This Row],[Time5]]</f>
        <v>11:32</v>
      </c>
      <c r="AB961" s="1" t="str" cm="1">
        <f t="array" ref="AB961">IFERROR(IF(Table2[[#This Row],[code]]="","",_xlfn.IFS(AND(Table2[[#This Row],[code]]&lt;400,Table2[[#This Row],[code]]&lt;&gt;""),2,Table2[[#This Row],[code]]&gt;500,4)),"")</f>
        <v/>
      </c>
      <c r="AC961" s="1" t="str">
        <f>IF(Table2[[#This Row],[Event]]="Penalty",Table2[[#This Row],[number]],IF(Table2[[#This Row],[Event]]="Time-Out",401,""))</f>
        <v/>
      </c>
      <c r="AD961" s="1">
        <f>ROW(A960)</f>
        <v>960</v>
      </c>
      <c r="AE961" s="1">
        <f>COUNTIFS(Table2[GameID],Table2[[#This Row],[GameID]],Table2[Column1],"&lt;="&amp;Table2[[#This Row],[Column1]])-1</f>
        <v>6</v>
      </c>
    </row>
    <row r="962" spans="1:31" x14ac:dyDescent="0.45">
      <c r="A962" t="s">
        <v>333</v>
      </c>
      <c r="B962" t="str">
        <f>_xlfn.TEXTBEFORE(Table2[[#This Row],[Kamp]]," - ")</f>
        <v>Blackhawks</v>
      </c>
      <c r="C962" t="str">
        <f>_xlfn.TEXTAFTER(Table2[[#This Row],[Kamp]],"- ")</f>
        <v>BFC Vendsyssel</v>
      </c>
      <c r="D962">
        <v>44891</v>
      </c>
      <c r="E962">
        <v>35978</v>
      </c>
      <c r="F962">
        <v>20222023</v>
      </c>
      <c r="G962" t="s">
        <v>17</v>
      </c>
      <c r="H962" t="s">
        <v>661</v>
      </c>
      <c r="I962" t="s">
        <v>678</v>
      </c>
      <c r="J962">
        <v>1</v>
      </c>
      <c r="K962">
        <v>29505</v>
      </c>
      <c r="L962">
        <v>1</v>
      </c>
      <c r="M962" t="s">
        <v>630</v>
      </c>
      <c r="N962" t="s">
        <v>137</v>
      </c>
      <c r="O962" t="s">
        <v>264</v>
      </c>
      <c r="P962">
        <v>22</v>
      </c>
      <c r="Q962">
        <v>10</v>
      </c>
      <c r="R962">
        <f>SUMIFS(Table2[number],Table2[Event],"Goal",Table2[H/U],"HOME",Table2[GameID],Table2[[#This Row],[GameID]],Table2[GameTime],"&lt;="&amp;Table2[[#This Row],[GameTime]])</f>
        <v>8</v>
      </c>
      <c r="S962">
        <f>SUMIFS(Table2[number],Table2[Event],"Goal",Table2[H/U],"AWAY",Table2[GameID],Table2[[#This Row],[GameID]],Table2[GameTime],"&lt;="&amp;Table2[[#This Row],[GameTime]])</f>
        <v>0</v>
      </c>
      <c r="T962" t="str">
        <f>IF(Table2[[#This Row],[Event]]="Goal",Table2[[#This Row],[Hscore]]&amp;"-"&amp;Table2[[#This Row],[Uscore]],"")</f>
        <v>8-0</v>
      </c>
      <c r="U962">
        <v>798</v>
      </c>
      <c r="V962" s="1">
        <f>Table2[[#This Row],[GameTime]]-(Table2[[#This Row],[period]]-1)*1200</f>
        <v>798</v>
      </c>
      <c r="W962" s="1">
        <f>ROUNDDOWN(Table2[[#This Row],[Time]]/60,0)</f>
        <v>13</v>
      </c>
      <c r="X962" s="1">
        <f>ROUNDDOWN((Table2[[#This Row],[Time]]/60-Table2[[#This Row],[Time2]])*60,0)</f>
        <v>18</v>
      </c>
      <c r="Y962" s="1">
        <f>IF(Table2[[#This Row],[Time2]]&lt;10,0&amp;Table2[[#This Row],[Time2]],Table2[[#This Row],[Time2]])</f>
        <v>13</v>
      </c>
      <c r="Z962" s="1">
        <f>IF(Table2[[#This Row],[Time3]]&lt;10,0&amp;Table2[[#This Row],[Time3]],Table2[[#This Row],[Time3]])</f>
        <v>18</v>
      </c>
      <c r="AA962" s="2" t="str">
        <f>Table2[[#This Row],[Time4]]&amp;":"&amp;Table2[[#This Row],[Time5]]</f>
        <v>13:18</v>
      </c>
      <c r="AB962" s="1" t="str" cm="1">
        <f t="array" ref="AB962">IFERROR(IF(Table2[[#This Row],[code]]="","",_xlfn.IFS(AND(Table2[[#This Row],[code]]&lt;400,Table2[[#This Row],[code]]&lt;&gt;""),2,Table2[[#This Row],[code]]&gt;500,4)),"")</f>
        <v/>
      </c>
      <c r="AC962" s="1" t="str">
        <f>IF(Table2[[#This Row],[Event]]="Penalty",Table2[[#This Row],[number]],IF(Table2[[#This Row],[Event]]="Time-Out",401,""))</f>
        <v/>
      </c>
      <c r="AD962" s="1">
        <f>ROW(A961)</f>
        <v>961</v>
      </c>
      <c r="AE962" s="1">
        <f>COUNTIFS(Table2[GameID],Table2[[#This Row],[GameID]],Table2[Column1],"&lt;="&amp;Table2[[#This Row],[Column1]])-1</f>
        <v>7</v>
      </c>
    </row>
    <row r="963" spans="1:31" x14ac:dyDescent="0.45">
      <c r="A963" t="s">
        <v>333</v>
      </c>
      <c r="B963" t="str">
        <f>_xlfn.TEXTBEFORE(Table2[[#This Row],[Kamp]]," - ")</f>
        <v>Blackhawks</v>
      </c>
      <c r="C963" t="str">
        <f>_xlfn.TEXTAFTER(Table2[[#This Row],[Kamp]],"- ")</f>
        <v>BFC Vendsyssel</v>
      </c>
      <c r="D963">
        <v>44891</v>
      </c>
      <c r="E963">
        <v>35978</v>
      </c>
      <c r="F963">
        <v>20222023</v>
      </c>
      <c r="G963" t="s">
        <v>17</v>
      </c>
      <c r="H963" t="s">
        <v>661</v>
      </c>
      <c r="I963" t="s">
        <v>678</v>
      </c>
      <c r="J963">
        <v>1</v>
      </c>
      <c r="K963">
        <v>29505</v>
      </c>
      <c r="L963">
        <v>1</v>
      </c>
      <c r="M963" t="s">
        <v>630</v>
      </c>
      <c r="N963" t="s">
        <v>145</v>
      </c>
      <c r="O963" t="s">
        <v>265</v>
      </c>
      <c r="P963">
        <v>88</v>
      </c>
      <c r="Q963">
        <v>14</v>
      </c>
      <c r="R963">
        <f>SUMIFS(Table2[number],Table2[Event],"Goal",Table2[H/U],"HOME",Table2[GameID],Table2[[#This Row],[GameID]],Table2[GameTime],"&lt;="&amp;Table2[[#This Row],[GameTime]])</f>
        <v>9</v>
      </c>
      <c r="S963">
        <f>SUMIFS(Table2[number],Table2[Event],"Goal",Table2[H/U],"AWAY",Table2[GameID],Table2[[#This Row],[GameID]],Table2[GameTime],"&lt;="&amp;Table2[[#This Row],[GameTime]])</f>
        <v>0</v>
      </c>
      <c r="T963" t="str">
        <f>IF(Table2[[#This Row],[Event]]="Goal",Table2[[#This Row],[Hscore]]&amp;"-"&amp;Table2[[#This Row],[Uscore]],"")</f>
        <v>9-0</v>
      </c>
      <c r="U963">
        <v>948</v>
      </c>
      <c r="V963" s="1">
        <f>Table2[[#This Row],[GameTime]]-(Table2[[#This Row],[period]]-1)*1200</f>
        <v>948</v>
      </c>
      <c r="W963" s="1">
        <f>ROUNDDOWN(Table2[[#This Row],[Time]]/60,0)</f>
        <v>15</v>
      </c>
      <c r="X963" s="1">
        <f>ROUNDDOWN((Table2[[#This Row],[Time]]/60-Table2[[#This Row],[Time2]])*60,0)</f>
        <v>48</v>
      </c>
      <c r="Y963" s="1">
        <f>IF(Table2[[#This Row],[Time2]]&lt;10,0&amp;Table2[[#This Row],[Time2]],Table2[[#This Row],[Time2]])</f>
        <v>15</v>
      </c>
      <c r="Z963" s="1">
        <f>IF(Table2[[#This Row],[Time3]]&lt;10,0&amp;Table2[[#This Row],[Time3]],Table2[[#This Row],[Time3]])</f>
        <v>48</v>
      </c>
      <c r="AA963" s="2" t="str">
        <f>Table2[[#This Row],[Time4]]&amp;":"&amp;Table2[[#This Row],[Time5]]</f>
        <v>15:48</v>
      </c>
      <c r="AB963" s="1" t="str" cm="1">
        <f t="array" ref="AB963">IFERROR(IF(Table2[[#This Row],[code]]="","",_xlfn.IFS(AND(Table2[[#This Row],[code]]&lt;400,Table2[[#This Row],[code]]&lt;&gt;""),2,Table2[[#This Row],[code]]&gt;500,4)),"")</f>
        <v/>
      </c>
      <c r="AC963" s="1" t="str">
        <f>IF(Table2[[#This Row],[Event]]="Penalty",Table2[[#This Row],[number]],IF(Table2[[#This Row],[Event]]="Time-Out",401,""))</f>
        <v/>
      </c>
      <c r="AD963" s="1">
        <f>ROW(A962)</f>
        <v>962</v>
      </c>
      <c r="AE963" s="1">
        <f>COUNTIFS(Table2[GameID],Table2[[#This Row],[GameID]],Table2[Column1],"&lt;="&amp;Table2[[#This Row],[Column1]])-1</f>
        <v>8</v>
      </c>
    </row>
    <row r="964" spans="1:31" x14ac:dyDescent="0.45">
      <c r="A964" t="s">
        <v>333</v>
      </c>
      <c r="B964" t="str">
        <f>_xlfn.TEXTBEFORE(Table2[[#This Row],[Kamp]]," - ")</f>
        <v>Blackhawks</v>
      </c>
      <c r="C964" t="str">
        <f>_xlfn.TEXTAFTER(Table2[[#This Row],[Kamp]],"- ")</f>
        <v>BFC Vendsyssel</v>
      </c>
      <c r="D964">
        <v>44891</v>
      </c>
      <c r="E964">
        <v>35978</v>
      </c>
      <c r="F964">
        <v>20222023</v>
      </c>
      <c r="G964" t="s">
        <v>17</v>
      </c>
      <c r="H964" t="s">
        <v>661</v>
      </c>
      <c r="I964" t="s">
        <v>678</v>
      </c>
      <c r="J964">
        <v>1</v>
      </c>
      <c r="K964">
        <v>29505</v>
      </c>
      <c r="L964">
        <v>1</v>
      </c>
      <c r="M964" t="s">
        <v>630</v>
      </c>
      <c r="N964" t="s">
        <v>149</v>
      </c>
      <c r="O964" t="s">
        <v>263</v>
      </c>
      <c r="P964">
        <v>98</v>
      </c>
      <c r="Q964">
        <v>9</v>
      </c>
      <c r="R964">
        <f>SUMIFS(Table2[number],Table2[Event],"Goal",Table2[H/U],"HOME",Table2[GameID],Table2[[#This Row],[GameID]],Table2[GameTime],"&lt;="&amp;Table2[[#This Row],[GameTime]])</f>
        <v>10</v>
      </c>
      <c r="S964">
        <f>SUMIFS(Table2[number],Table2[Event],"Goal",Table2[H/U],"AWAY",Table2[GameID],Table2[[#This Row],[GameID]],Table2[GameTime],"&lt;="&amp;Table2[[#This Row],[GameTime]])</f>
        <v>0</v>
      </c>
      <c r="T964" t="str">
        <f>IF(Table2[[#This Row],[Event]]="Goal",Table2[[#This Row],[Hscore]]&amp;"-"&amp;Table2[[#This Row],[Uscore]],"")</f>
        <v>10-0</v>
      </c>
      <c r="U964">
        <v>1010</v>
      </c>
      <c r="V964" s="1">
        <f>Table2[[#This Row],[GameTime]]-(Table2[[#This Row],[period]]-1)*1200</f>
        <v>1010</v>
      </c>
      <c r="W964" s="1">
        <f>ROUNDDOWN(Table2[[#This Row],[Time]]/60,0)</f>
        <v>16</v>
      </c>
      <c r="X964" s="1">
        <f>ROUNDDOWN((Table2[[#This Row],[Time]]/60-Table2[[#This Row],[Time2]])*60,0)</f>
        <v>49</v>
      </c>
      <c r="Y964" s="1">
        <f>IF(Table2[[#This Row],[Time2]]&lt;10,0&amp;Table2[[#This Row],[Time2]],Table2[[#This Row],[Time2]])</f>
        <v>16</v>
      </c>
      <c r="Z964" s="1">
        <f>IF(Table2[[#This Row],[Time3]]&lt;10,0&amp;Table2[[#This Row],[Time3]],Table2[[#This Row],[Time3]])</f>
        <v>49</v>
      </c>
      <c r="AA964" s="2" t="str">
        <f>Table2[[#This Row],[Time4]]&amp;":"&amp;Table2[[#This Row],[Time5]]</f>
        <v>16:49</v>
      </c>
      <c r="AB964" s="1" t="str" cm="1">
        <f t="array" ref="AB964">IFERROR(IF(Table2[[#This Row],[code]]="","",_xlfn.IFS(AND(Table2[[#This Row],[code]]&lt;400,Table2[[#This Row],[code]]&lt;&gt;""),2,Table2[[#This Row],[code]]&gt;500,4)),"")</f>
        <v/>
      </c>
      <c r="AC964" s="1" t="str">
        <f>IF(Table2[[#This Row],[Event]]="Penalty",Table2[[#This Row],[number]],IF(Table2[[#This Row],[Event]]="Time-Out",401,""))</f>
        <v/>
      </c>
      <c r="AD964" s="1">
        <f>ROW(A963)</f>
        <v>963</v>
      </c>
      <c r="AE964" s="1">
        <f>COUNTIFS(Table2[GameID],Table2[[#This Row],[GameID]],Table2[Column1],"&lt;="&amp;Table2[[#This Row],[Column1]])-1</f>
        <v>9</v>
      </c>
    </row>
    <row r="965" spans="1:31" x14ac:dyDescent="0.45">
      <c r="A965" t="s">
        <v>333</v>
      </c>
      <c r="B965" t="str">
        <f>_xlfn.TEXTBEFORE(Table2[[#This Row],[Kamp]]," - ")</f>
        <v>Blackhawks</v>
      </c>
      <c r="C965" t="str">
        <f>_xlfn.TEXTAFTER(Table2[[#This Row],[Kamp]],"- ")</f>
        <v>BFC Vendsyssel</v>
      </c>
      <c r="D965">
        <v>44891</v>
      </c>
      <c r="E965">
        <v>35978</v>
      </c>
      <c r="F965">
        <v>20222023</v>
      </c>
      <c r="G965" t="s">
        <v>17</v>
      </c>
      <c r="H965" t="s">
        <v>661</v>
      </c>
      <c r="I965" t="s">
        <v>678</v>
      </c>
      <c r="J965">
        <v>2</v>
      </c>
      <c r="K965">
        <v>29505</v>
      </c>
      <c r="L965">
        <v>1</v>
      </c>
      <c r="M965" t="s">
        <v>630</v>
      </c>
      <c r="N965" t="s">
        <v>147</v>
      </c>
      <c r="O965" t="s">
        <v>635</v>
      </c>
      <c r="P965">
        <v>92</v>
      </c>
      <c r="Q965">
        <v>23</v>
      </c>
      <c r="R965">
        <f>SUMIFS(Table2[number],Table2[Event],"Goal",Table2[H/U],"HOME",Table2[GameID],Table2[[#This Row],[GameID]],Table2[GameTime],"&lt;="&amp;Table2[[#This Row],[GameTime]])</f>
        <v>11</v>
      </c>
      <c r="S965">
        <f>SUMIFS(Table2[number],Table2[Event],"Goal",Table2[H/U],"AWAY",Table2[GameID],Table2[[#This Row],[GameID]],Table2[GameTime],"&lt;="&amp;Table2[[#This Row],[GameTime]])</f>
        <v>0</v>
      </c>
      <c r="T965" t="str">
        <f>IF(Table2[[#This Row],[Event]]="Goal",Table2[[#This Row],[Hscore]]&amp;"-"&amp;Table2[[#This Row],[Uscore]],"")</f>
        <v>11-0</v>
      </c>
      <c r="U965">
        <v>1603</v>
      </c>
      <c r="V965" s="1">
        <f>Table2[[#This Row],[GameTime]]-(Table2[[#This Row],[period]]-1)*1200</f>
        <v>403</v>
      </c>
      <c r="W965" s="1">
        <f>ROUNDDOWN(Table2[[#This Row],[Time]]/60,0)</f>
        <v>6</v>
      </c>
      <c r="X965" s="1">
        <f>ROUNDDOWN((Table2[[#This Row],[Time]]/60-Table2[[#This Row],[Time2]])*60,0)</f>
        <v>43</v>
      </c>
      <c r="Y965" s="1" t="str">
        <f>IF(Table2[[#This Row],[Time2]]&lt;10,0&amp;Table2[[#This Row],[Time2]],Table2[[#This Row],[Time2]])</f>
        <v>06</v>
      </c>
      <c r="Z965" s="1">
        <f>IF(Table2[[#This Row],[Time3]]&lt;10,0&amp;Table2[[#This Row],[Time3]],Table2[[#This Row],[Time3]])</f>
        <v>43</v>
      </c>
      <c r="AA965" s="2" t="str">
        <f>Table2[[#This Row],[Time4]]&amp;":"&amp;Table2[[#This Row],[Time5]]</f>
        <v>06:43</v>
      </c>
      <c r="AB965" s="1" t="str" cm="1">
        <f t="array" ref="AB965">IFERROR(IF(Table2[[#This Row],[code]]="","",_xlfn.IFS(AND(Table2[[#This Row],[code]]&lt;400,Table2[[#This Row],[code]]&lt;&gt;""),2,Table2[[#This Row],[code]]&gt;500,4)),"")</f>
        <v/>
      </c>
      <c r="AC965" s="1" t="str">
        <f>IF(Table2[[#This Row],[Event]]="Penalty",Table2[[#This Row],[number]],IF(Table2[[#This Row],[Event]]="Time-Out",401,""))</f>
        <v/>
      </c>
      <c r="AD965" s="1">
        <f>ROW(A964)</f>
        <v>964</v>
      </c>
      <c r="AE965" s="1">
        <f>COUNTIFS(Table2[GameID],Table2[[#This Row],[GameID]],Table2[Column1],"&lt;="&amp;Table2[[#This Row],[Column1]])-1</f>
        <v>10</v>
      </c>
    </row>
    <row r="966" spans="1:31" x14ac:dyDescent="0.45">
      <c r="A966" t="s">
        <v>333</v>
      </c>
      <c r="B966" t="str">
        <f>_xlfn.TEXTBEFORE(Table2[[#This Row],[Kamp]]," - ")</f>
        <v>Blackhawks</v>
      </c>
      <c r="C966" t="str">
        <f>_xlfn.TEXTAFTER(Table2[[#This Row],[Kamp]],"- ")</f>
        <v>BFC Vendsyssel</v>
      </c>
      <c r="D966">
        <v>44891</v>
      </c>
      <c r="E966">
        <v>35978</v>
      </c>
      <c r="F966">
        <v>20222023</v>
      </c>
      <c r="G966" t="s">
        <v>17</v>
      </c>
      <c r="H966" t="s">
        <v>664</v>
      </c>
      <c r="I966" t="s">
        <v>677</v>
      </c>
      <c r="J966">
        <v>2</v>
      </c>
      <c r="K966">
        <v>29506</v>
      </c>
      <c r="L966">
        <v>213</v>
      </c>
      <c r="M966" t="s">
        <v>631</v>
      </c>
      <c r="N966" t="s">
        <v>233</v>
      </c>
      <c r="O966" t="s">
        <v>634</v>
      </c>
      <c r="P966">
        <v>11</v>
      </c>
      <c r="Q966" t="s">
        <v>634</v>
      </c>
      <c r="R966">
        <f>SUMIFS(Table2[number],Table2[Event],"Goal",Table2[H/U],"HOME",Table2[GameID],Table2[[#This Row],[GameID]],Table2[GameTime],"&lt;="&amp;Table2[[#This Row],[GameTime]])</f>
        <v>11</v>
      </c>
      <c r="S966">
        <f>SUMIFS(Table2[number],Table2[Event],"Goal",Table2[H/U],"AWAY",Table2[GameID],Table2[[#This Row],[GameID]],Table2[GameTime],"&lt;="&amp;Table2[[#This Row],[GameTime]])</f>
        <v>0</v>
      </c>
      <c r="T966" t="str">
        <f>IF(Table2[[#This Row],[Event]]="Goal",Table2[[#This Row],[Hscore]]&amp;"-"&amp;Table2[[#This Row],[Uscore]],"")</f>
        <v/>
      </c>
      <c r="U966">
        <v>1694</v>
      </c>
      <c r="V966" s="1">
        <f>Table2[[#This Row],[GameTime]]-(Table2[[#This Row],[period]]-1)*1200</f>
        <v>494</v>
      </c>
      <c r="W966" s="1">
        <f>ROUNDDOWN(Table2[[#This Row],[Time]]/60,0)</f>
        <v>8</v>
      </c>
      <c r="X966" s="1">
        <f>ROUNDDOWN((Table2[[#This Row],[Time]]/60-Table2[[#This Row],[Time2]])*60,0)</f>
        <v>14</v>
      </c>
      <c r="Y966" s="1" t="str">
        <f>IF(Table2[[#This Row],[Time2]]&lt;10,0&amp;Table2[[#This Row],[Time2]],Table2[[#This Row],[Time2]])</f>
        <v>08</v>
      </c>
      <c r="Z966" s="1">
        <f>IF(Table2[[#This Row],[Time3]]&lt;10,0&amp;Table2[[#This Row],[Time3]],Table2[[#This Row],[Time3]])</f>
        <v>14</v>
      </c>
      <c r="AA966" s="2" t="str">
        <f>Table2[[#This Row],[Time4]]&amp;":"&amp;Table2[[#This Row],[Time5]]</f>
        <v>08:14</v>
      </c>
      <c r="AB966" s="1" cm="1">
        <f t="array" ref="AB966">IFERROR(IF(Table2[[#This Row],[code]]="","",_xlfn.IFS(AND(Table2[[#This Row],[code]]&lt;400,Table2[[#This Row],[code]]&lt;&gt;""),2,Table2[[#This Row],[code]]&gt;500,4)),"")</f>
        <v>2</v>
      </c>
      <c r="AC966" s="1">
        <f>IF(Table2[[#This Row],[Event]]="Penalty",Table2[[#This Row],[number]],IF(Table2[[#This Row],[Event]]="Time-Out",401,""))</f>
        <v>213</v>
      </c>
      <c r="AD966" s="1">
        <f>ROW(A965)</f>
        <v>965</v>
      </c>
      <c r="AE966" s="1">
        <f>COUNTIFS(Table2[GameID],Table2[[#This Row],[GameID]],Table2[Column1],"&lt;="&amp;Table2[[#This Row],[Column1]])-1</f>
        <v>11</v>
      </c>
    </row>
    <row r="967" spans="1:31" x14ac:dyDescent="0.45">
      <c r="A967" t="s">
        <v>333</v>
      </c>
      <c r="B967" t="str">
        <f>_xlfn.TEXTBEFORE(Table2[[#This Row],[Kamp]]," - ")</f>
        <v>Blackhawks</v>
      </c>
      <c r="C967" t="str">
        <f>_xlfn.TEXTAFTER(Table2[[#This Row],[Kamp]],"- ")</f>
        <v>BFC Vendsyssel</v>
      </c>
      <c r="D967">
        <v>44891</v>
      </c>
      <c r="E967">
        <v>35978</v>
      </c>
      <c r="F967">
        <v>20222023</v>
      </c>
      <c r="G967" t="s">
        <v>17</v>
      </c>
      <c r="H967" t="s">
        <v>661</v>
      </c>
      <c r="I967" t="s">
        <v>678</v>
      </c>
      <c r="J967">
        <v>2</v>
      </c>
      <c r="K967">
        <v>29505</v>
      </c>
      <c r="L967">
        <v>1</v>
      </c>
      <c r="M967" t="s">
        <v>630</v>
      </c>
      <c r="N967" t="s">
        <v>264</v>
      </c>
      <c r="O967" t="s">
        <v>147</v>
      </c>
      <c r="P967">
        <v>10</v>
      </c>
      <c r="Q967">
        <v>92</v>
      </c>
      <c r="R967">
        <f>SUMIFS(Table2[number],Table2[Event],"Goal",Table2[H/U],"HOME",Table2[GameID],Table2[[#This Row],[GameID]],Table2[GameTime],"&lt;="&amp;Table2[[#This Row],[GameTime]])</f>
        <v>12</v>
      </c>
      <c r="S967">
        <f>SUMIFS(Table2[number],Table2[Event],"Goal",Table2[H/U],"AWAY",Table2[GameID],Table2[[#This Row],[GameID]],Table2[GameTime],"&lt;="&amp;Table2[[#This Row],[GameTime]])</f>
        <v>0</v>
      </c>
      <c r="T967" t="str">
        <f>IF(Table2[[#This Row],[Event]]="Goal",Table2[[#This Row],[Hscore]]&amp;"-"&amp;Table2[[#This Row],[Uscore]],"")</f>
        <v>12-0</v>
      </c>
      <c r="U967">
        <v>1723</v>
      </c>
      <c r="V967" s="1">
        <f>Table2[[#This Row],[GameTime]]-(Table2[[#This Row],[period]]-1)*1200</f>
        <v>523</v>
      </c>
      <c r="W967" s="1">
        <f>ROUNDDOWN(Table2[[#This Row],[Time]]/60,0)</f>
        <v>8</v>
      </c>
      <c r="X967" s="1">
        <f>ROUNDDOWN((Table2[[#This Row],[Time]]/60-Table2[[#This Row],[Time2]])*60,0)</f>
        <v>43</v>
      </c>
      <c r="Y967" s="1" t="str">
        <f>IF(Table2[[#This Row],[Time2]]&lt;10,0&amp;Table2[[#This Row],[Time2]],Table2[[#This Row],[Time2]])</f>
        <v>08</v>
      </c>
      <c r="Z967" s="1">
        <f>IF(Table2[[#This Row],[Time3]]&lt;10,0&amp;Table2[[#This Row],[Time3]],Table2[[#This Row],[Time3]])</f>
        <v>43</v>
      </c>
      <c r="AA967" s="2" t="str">
        <f>Table2[[#This Row],[Time4]]&amp;":"&amp;Table2[[#This Row],[Time5]]</f>
        <v>08:43</v>
      </c>
      <c r="AB967" s="1" t="str" cm="1">
        <f t="array" ref="AB967">IFERROR(IF(Table2[[#This Row],[code]]="","",_xlfn.IFS(AND(Table2[[#This Row],[code]]&lt;400,Table2[[#This Row],[code]]&lt;&gt;""),2,Table2[[#This Row],[code]]&gt;500,4)),"")</f>
        <v/>
      </c>
      <c r="AC967" s="1" t="str">
        <f>IF(Table2[[#This Row],[Event]]="Penalty",Table2[[#This Row],[number]],IF(Table2[[#This Row],[Event]]="Time-Out",401,""))</f>
        <v/>
      </c>
      <c r="AD967" s="1">
        <f>ROW(A966)</f>
        <v>966</v>
      </c>
      <c r="AE967" s="1">
        <f>COUNTIFS(Table2[GameID],Table2[[#This Row],[GameID]],Table2[Column1],"&lt;="&amp;Table2[[#This Row],[Column1]])-1</f>
        <v>12</v>
      </c>
    </row>
    <row r="968" spans="1:31" x14ac:dyDescent="0.45">
      <c r="A968" t="s">
        <v>333</v>
      </c>
      <c r="B968" t="str">
        <f>_xlfn.TEXTBEFORE(Table2[[#This Row],[Kamp]]," - ")</f>
        <v>Blackhawks</v>
      </c>
      <c r="C968" t="str">
        <f>_xlfn.TEXTAFTER(Table2[[#This Row],[Kamp]],"- ")</f>
        <v>BFC Vendsyssel</v>
      </c>
      <c r="D968">
        <v>44891</v>
      </c>
      <c r="E968">
        <v>35978</v>
      </c>
      <c r="F968">
        <v>20222023</v>
      </c>
      <c r="G968" t="s">
        <v>17</v>
      </c>
      <c r="H968" t="s">
        <v>664</v>
      </c>
      <c r="I968" t="s">
        <v>677</v>
      </c>
      <c r="J968">
        <v>2</v>
      </c>
      <c r="K968">
        <v>29506</v>
      </c>
      <c r="L968">
        <v>201</v>
      </c>
      <c r="M968" t="s">
        <v>631</v>
      </c>
      <c r="N968" t="s">
        <v>335</v>
      </c>
      <c r="O968" t="s">
        <v>634</v>
      </c>
      <c r="P968">
        <v>10</v>
      </c>
      <c r="Q968" t="s">
        <v>634</v>
      </c>
      <c r="R968">
        <f>SUMIFS(Table2[number],Table2[Event],"Goal",Table2[H/U],"HOME",Table2[GameID],Table2[[#This Row],[GameID]],Table2[GameTime],"&lt;="&amp;Table2[[#This Row],[GameTime]])</f>
        <v>12</v>
      </c>
      <c r="S968">
        <f>SUMIFS(Table2[number],Table2[Event],"Goal",Table2[H/U],"AWAY",Table2[GameID],Table2[[#This Row],[GameID]],Table2[GameTime],"&lt;="&amp;Table2[[#This Row],[GameTime]])</f>
        <v>0</v>
      </c>
      <c r="T968" t="str">
        <f>IF(Table2[[#This Row],[Event]]="Goal",Table2[[#This Row],[Hscore]]&amp;"-"&amp;Table2[[#This Row],[Uscore]],"")</f>
        <v/>
      </c>
      <c r="U968">
        <v>1923</v>
      </c>
      <c r="V968" s="1">
        <f>Table2[[#This Row],[GameTime]]-(Table2[[#This Row],[period]]-1)*1200</f>
        <v>723</v>
      </c>
      <c r="W968" s="1">
        <f>ROUNDDOWN(Table2[[#This Row],[Time]]/60,0)</f>
        <v>12</v>
      </c>
      <c r="X968" s="1">
        <f>ROUNDDOWN((Table2[[#This Row],[Time]]/60-Table2[[#This Row],[Time2]])*60,0)</f>
        <v>3</v>
      </c>
      <c r="Y968" s="1">
        <f>IF(Table2[[#This Row],[Time2]]&lt;10,0&amp;Table2[[#This Row],[Time2]],Table2[[#This Row],[Time2]])</f>
        <v>12</v>
      </c>
      <c r="Z968" s="1" t="str">
        <f>IF(Table2[[#This Row],[Time3]]&lt;10,0&amp;Table2[[#This Row],[Time3]],Table2[[#This Row],[Time3]])</f>
        <v>03</v>
      </c>
      <c r="AA968" s="2" t="str">
        <f>Table2[[#This Row],[Time4]]&amp;":"&amp;Table2[[#This Row],[Time5]]</f>
        <v>12:03</v>
      </c>
      <c r="AB968" s="1" cm="1">
        <f t="array" ref="AB968">IFERROR(IF(Table2[[#This Row],[code]]="","",_xlfn.IFS(AND(Table2[[#This Row],[code]]&lt;400,Table2[[#This Row],[code]]&lt;&gt;""),2,Table2[[#This Row],[code]]&gt;500,4)),"")</f>
        <v>2</v>
      </c>
      <c r="AC968" s="1">
        <f>IF(Table2[[#This Row],[Event]]="Penalty",Table2[[#This Row],[number]],IF(Table2[[#This Row],[Event]]="Time-Out",401,""))</f>
        <v>201</v>
      </c>
      <c r="AD968" s="1">
        <f>ROW(A967)</f>
        <v>967</v>
      </c>
      <c r="AE968" s="1">
        <f>COUNTIFS(Table2[GameID],Table2[[#This Row],[GameID]],Table2[Column1],"&lt;="&amp;Table2[[#This Row],[Column1]])-1</f>
        <v>13</v>
      </c>
    </row>
    <row r="969" spans="1:31" x14ac:dyDescent="0.45">
      <c r="A969" t="s">
        <v>333</v>
      </c>
      <c r="B969" t="str">
        <f>_xlfn.TEXTBEFORE(Table2[[#This Row],[Kamp]]," - ")</f>
        <v>Blackhawks</v>
      </c>
      <c r="C969" t="str">
        <f>_xlfn.TEXTAFTER(Table2[[#This Row],[Kamp]],"- ")</f>
        <v>BFC Vendsyssel</v>
      </c>
      <c r="D969">
        <v>44891</v>
      </c>
      <c r="E969">
        <v>35978</v>
      </c>
      <c r="F969">
        <v>20222023</v>
      </c>
      <c r="G969" t="s">
        <v>17</v>
      </c>
      <c r="H969" t="s">
        <v>661</v>
      </c>
      <c r="I969" t="s">
        <v>678</v>
      </c>
      <c r="J969">
        <v>2</v>
      </c>
      <c r="K969">
        <v>29505</v>
      </c>
      <c r="L969">
        <v>1</v>
      </c>
      <c r="M969" t="s">
        <v>630</v>
      </c>
      <c r="N969" t="s">
        <v>140</v>
      </c>
      <c r="O969" t="s">
        <v>634</v>
      </c>
      <c r="P969">
        <v>60</v>
      </c>
      <c r="Q969" t="s">
        <v>634</v>
      </c>
      <c r="R969">
        <f>SUMIFS(Table2[number],Table2[Event],"Goal",Table2[H/U],"HOME",Table2[GameID],Table2[[#This Row],[GameID]],Table2[GameTime],"&lt;="&amp;Table2[[#This Row],[GameTime]])</f>
        <v>13</v>
      </c>
      <c r="S969">
        <f>SUMIFS(Table2[number],Table2[Event],"Goal",Table2[H/U],"AWAY",Table2[GameID],Table2[[#This Row],[GameID]],Table2[GameTime],"&lt;="&amp;Table2[[#This Row],[GameTime]])</f>
        <v>0</v>
      </c>
      <c r="T969" t="str">
        <f>IF(Table2[[#This Row],[Event]]="Goal",Table2[[#This Row],[Hscore]]&amp;"-"&amp;Table2[[#This Row],[Uscore]],"")</f>
        <v>13-0</v>
      </c>
      <c r="U969">
        <v>2064</v>
      </c>
      <c r="V969" s="1">
        <f>Table2[[#This Row],[GameTime]]-(Table2[[#This Row],[period]]-1)*1200</f>
        <v>864</v>
      </c>
      <c r="W969" s="1">
        <f>ROUNDDOWN(Table2[[#This Row],[Time]]/60,0)</f>
        <v>14</v>
      </c>
      <c r="X969" s="1">
        <f>ROUNDDOWN((Table2[[#This Row],[Time]]/60-Table2[[#This Row],[Time2]])*60,0)</f>
        <v>24</v>
      </c>
      <c r="Y969" s="1">
        <f>IF(Table2[[#This Row],[Time2]]&lt;10,0&amp;Table2[[#This Row],[Time2]],Table2[[#This Row],[Time2]])</f>
        <v>14</v>
      </c>
      <c r="Z969" s="1">
        <f>IF(Table2[[#This Row],[Time3]]&lt;10,0&amp;Table2[[#This Row],[Time3]],Table2[[#This Row],[Time3]])</f>
        <v>24</v>
      </c>
      <c r="AA969" s="2" t="str">
        <f>Table2[[#This Row],[Time4]]&amp;":"&amp;Table2[[#This Row],[Time5]]</f>
        <v>14:24</v>
      </c>
      <c r="AB969" s="1" t="str" cm="1">
        <f t="array" ref="AB969">IFERROR(IF(Table2[[#This Row],[code]]="","",_xlfn.IFS(AND(Table2[[#This Row],[code]]&lt;400,Table2[[#This Row],[code]]&lt;&gt;""),2,Table2[[#This Row],[code]]&gt;500,4)),"")</f>
        <v/>
      </c>
      <c r="AC969" s="1" t="str">
        <f>IF(Table2[[#This Row],[Event]]="Penalty",Table2[[#This Row],[number]],IF(Table2[[#This Row],[Event]]="Time-Out",401,""))</f>
        <v/>
      </c>
      <c r="AD969" s="1">
        <f>ROW(A968)</f>
        <v>968</v>
      </c>
      <c r="AE969" s="1">
        <f>COUNTIFS(Table2[GameID],Table2[[#This Row],[GameID]],Table2[Column1],"&lt;="&amp;Table2[[#This Row],[Column1]])-1</f>
        <v>14</v>
      </c>
    </row>
    <row r="970" spans="1:31" x14ac:dyDescent="0.45">
      <c r="A970" t="s">
        <v>333</v>
      </c>
      <c r="B970" t="str">
        <f>_xlfn.TEXTBEFORE(Table2[[#This Row],[Kamp]]," - ")</f>
        <v>Blackhawks</v>
      </c>
      <c r="C970" t="str">
        <f>_xlfn.TEXTAFTER(Table2[[#This Row],[Kamp]],"- ")</f>
        <v>BFC Vendsyssel</v>
      </c>
      <c r="D970">
        <v>44891</v>
      </c>
      <c r="E970">
        <v>35978</v>
      </c>
      <c r="F970">
        <v>20222023</v>
      </c>
      <c r="G970" t="s">
        <v>17</v>
      </c>
      <c r="H970" t="s">
        <v>661</v>
      </c>
      <c r="I970" t="s">
        <v>678</v>
      </c>
      <c r="J970">
        <v>2</v>
      </c>
      <c r="K970">
        <v>29505</v>
      </c>
      <c r="L970">
        <v>1</v>
      </c>
      <c r="M970" t="s">
        <v>630</v>
      </c>
      <c r="N970" t="s">
        <v>147</v>
      </c>
      <c r="O970" t="s">
        <v>264</v>
      </c>
      <c r="P970">
        <v>92</v>
      </c>
      <c r="Q970">
        <v>10</v>
      </c>
      <c r="R970">
        <f>SUMIFS(Table2[number],Table2[Event],"Goal",Table2[H/U],"HOME",Table2[GameID],Table2[[#This Row],[GameID]],Table2[GameTime],"&lt;="&amp;Table2[[#This Row],[GameTime]])</f>
        <v>14</v>
      </c>
      <c r="S970">
        <f>SUMIFS(Table2[number],Table2[Event],"Goal",Table2[H/U],"AWAY",Table2[GameID],Table2[[#This Row],[GameID]],Table2[GameTime],"&lt;="&amp;Table2[[#This Row],[GameTime]])</f>
        <v>0</v>
      </c>
      <c r="T970" t="str">
        <f>IF(Table2[[#This Row],[Event]]="Goal",Table2[[#This Row],[Hscore]]&amp;"-"&amp;Table2[[#This Row],[Uscore]],"")</f>
        <v>14-0</v>
      </c>
      <c r="U970">
        <v>2147</v>
      </c>
      <c r="V970" s="1">
        <f>Table2[[#This Row],[GameTime]]-(Table2[[#This Row],[period]]-1)*1200</f>
        <v>947</v>
      </c>
      <c r="W970" s="1">
        <f>ROUNDDOWN(Table2[[#This Row],[Time]]/60,0)</f>
        <v>15</v>
      </c>
      <c r="X970" s="1">
        <f>ROUNDDOWN((Table2[[#This Row],[Time]]/60-Table2[[#This Row],[Time2]])*60,0)</f>
        <v>47</v>
      </c>
      <c r="Y970" s="1">
        <f>IF(Table2[[#This Row],[Time2]]&lt;10,0&amp;Table2[[#This Row],[Time2]],Table2[[#This Row],[Time2]])</f>
        <v>15</v>
      </c>
      <c r="Z970" s="1">
        <f>IF(Table2[[#This Row],[Time3]]&lt;10,0&amp;Table2[[#This Row],[Time3]],Table2[[#This Row],[Time3]])</f>
        <v>47</v>
      </c>
      <c r="AA970" s="2" t="str">
        <f>Table2[[#This Row],[Time4]]&amp;":"&amp;Table2[[#This Row],[Time5]]</f>
        <v>15:47</v>
      </c>
      <c r="AB970" s="1" t="str" cm="1">
        <f t="array" ref="AB970">IFERROR(IF(Table2[[#This Row],[code]]="","",_xlfn.IFS(AND(Table2[[#This Row],[code]]&lt;400,Table2[[#This Row],[code]]&lt;&gt;""),2,Table2[[#This Row],[code]]&gt;500,4)),"")</f>
        <v/>
      </c>
      <c r="AC970" s="1" t="str">
        <f>IF(Table2[[#This Row],[Event]]="Penalty",Table2[[#This Row],[number]],IF(Table2[[#This Row],[Event]]="Time-Out",401,""))</f>
        <v/>
      </c>
      <c r="AD970" s="1">
        <f>ROW(A969)</f>
        <v>969</v>
      </c>
      <c r="AE970" s="1">
        <f>COUNTIFS(Table2[GameID],Table2[[#This Row],[GameID]],Table2[Column1],"&lt;="&amp;Table2[[#This Row],[Column1]])-1</f>
        <v>15</v>
      </c>
    </row>
    <row r="971" spans="1:31" x14ac:dyDescent="0.45">
      <c r="A971" t="s">
        <v>333</v>
      </c>
      <c r="B971" t="str">
        <f>_xlfn.TEXTBEFORE(Table2[[#This Row],[Kamp]]," - ")</f>
        <v>Blackhawks</v>
      </c>
      <c r="C971" t="str">
        <f>_xlfn.TEXTAFTER(Table2[[#This Row],[Kamp]],"- ")</f>
        <v>BFC Vendsyssel</v>
      </c>
      <c r="D971">
        <v>44891</v>
      </c>
      <c r="E971">
        <v>35978</v>
      </c>
      <c r="F971">
        <v>20222023</v>
      </c>
      <c r="G971" t="s">
        <v>17</v>
      </c>
      <c r="H971" t="s">
        <v>661</v>
      </c>
      <c r="I971" t="s">
        <v>678</v>
      </c>
      <c r="J971">
        <v>3</v>
      </c>
      <c r="K971">
        <v>29505</v>
      </c>
      <c r="L971">
        <v>1</v>
      </c>
      <c r="M971" t="s">
        <v>630</v>
      </c>
      <c r="N971" t="s">
        <v>265</v>
      </c>
      <c r="O971" t="s">
        <v>135</v>
      </c>
      <c r="P971">
        <v>14</v>
      </c>
      <c r="Q971">
        <v>7</v>
      </c>
      <c r="R971">
        <f>SUMIFS(Table2[number],Table2[Event],"Goal",Table2[H/U],"HOME",Table2[GameID],Table2[[#This Row],[GameID]],Table2[GameTime],"&lt;="&amp;Table2[[#This Row],[GameTime]])</f>
        <v>15</v>
      </c>
      <c r="S971">
        <f>SUMIFS(Table2[number],Table2[Event],"Goal",Table2[H/U],"AWAY",Table2[GameID],Table2[[#This Row],[GameID]],Table2[GameTime],"&lt;="&amp;Table2[[#This Row],[GameTime]])</f>
        <v>0</v>
      </c>
      <c r="T971" t="str">
        <f>IF(Table2[[#This Row],[Event]]="Goal",Table2[[#This Row],[Hscore]]&amp;"-"&amp;Table2[[#This Row],[Uscore]],"")</f>
        <v>15-0</v>
      </c>
      <c r="U971">
        <v>3021</v>
      </c>
      <c r="V971" s="1">
        <f>Table2[[#This Row],[GameTime]]-(Table2[[#This Row],[period]]-1)*1200</f>
        <v>621</v>
      </c>
      <c r="W971" s="1">
        <f>ROUNDDOWN(Table2[[#This Row],[Time]]/60,0)</f>
        <v>10</v>
      </c>
      <c r="X971" s="1">
        <f>ROUNDDOWN((Table2[[#This Row],[Time]]/60-Table2[[#This Row],[Time2]])*60,0)</f>
        <v>21</v>
      </c>
      <c r="Y971" s="1">
        <f>IF(Table2[[#This Row],[Time2]]&lt;10,0&amp;Table2[[#This Row],[Time2]],Table2[[#This Row],[Time2]])</f>
        <v>10</v>
      </c>
      <c r="Z971" s="1">
        <f>IF(Table2[[#This Row],[Time3]]&lt;10,0&amp;Table2[[#This Row],[Time3]],Table2[[#This Row],[Time3]])</f>
        <v>21</v>
      </c>
      <c r="AA971" s="2" t="str">
        <f>Table2[[#This Row],[Time4]]&amp;":"&amp;Table2[[#This Row],[Time5]]</f>
        <v>10:21</v>
      </c>
      <c r="AB971" s="1" t="str" cm="1">
        <f t="array" ref="AB971">IFERROR(IF(Table2[[#This Row],[code]]="","",_xlfn.IFS(AND(Table2[[#This Row],[code]]&lt;400,Table2[[#This Row],[code]]&lt;&gt;""),2,Table2[[#This Row],[code]]&gt;500,4)),"")</f>
        <v/>
      </c>
      <c r="AC971" s="1" t="str">
        <f>IF(Table2[[#This Row],[Event]]="Penalty",Table2[[#This Row],[number]],IF(Table2[[#This Row],[Event]]="Time-Out",401,""))</f>
        <v/>
      </c>
      <c r="AD971" s="1">
        <f>ROW(A970)</f>
        <v>970</v>
      </c>
      <c r="AE971" s="1">
        <f>COUNTIFS(Table2[GameID],Table2[[#This Row],[GameID]],Table2[Column1],"&lt;="&amp;Table2[[#This Row],[Column1]])-1</f>
        <v>16</v>
      </c>
    </row>
    <row r="972" spans="1:31" x14ac:dyDescent="0.45">
      <c r="A972" t="s">
        <v>333</v>
      </c>
      <c r="B972" t="str">
        <f>_xlfn.TEXTBEFORE(Table2[[#This Row],[Kamp]]," - ")</f>
        <v>Blackhawks</v>
      </c>
      <c r="C972" t="str">
        <f>_xlfn.TEXTAFTER(Table2[[#This Row],[Kamp]],"- ")</f>
        <v>BFC Vendsyssel</v>
      </c>
      <c r="D972">
        <v>44891</v>
      </c>
      <c r="E972">
        <v>35978</v>
      </c>
      <c r="F972">
        <v>20222023</v>
      </c>
      <c r="G972" t="s">
        <v>17</v>
      </c>
      <c r="H972" t="s">
        <v>661</v>
      </c>
      <c r="I972" t="s">
        <v>678</v>
      </c>
      <c r="J972">
        <v>3</v>
      </c>
      <c r="K972">
        <v>29505</v>
      </c>
      <c r="L972">
        <v>1</v>
      </c>
      <c r="M972" t="s">
        <v>630</v>
      </c>
      <c r="N972" t="s">
        <v>635</v>
      </c>
      <c r="O972" t="s">
        <v>264</v>
      </c>
      <c r="P972">
        <v>23</v>
      </c>
      <c r="Q972">
        <v>10</v>
      </c>
      <c r="R972">
        <f>SUMIFS(Table2[number],Table2[Event],"Goal",Table2[H/U],"HOME",Table2[GameID],Table2[[#This Row],[GameID]],Table2[GameTime],"&lt;="&amp;Table2[[#This Row],[GameTime]])</f>
        <v>16</v>
      </c>
      <c r="S972">
        <f>SUMIFS(Table2[number],Table2[Event],"Goal",Table2[H/U],"AWAY",Table2[GameID],Table2[[#This Row],[GameID]],Table2[GameTime],"&lt;="&amp;Table2[[#This Row],[GameTime]])</f>
        <v>0</v>
      </c>
      <c r="T972" t="str">
        <f>IF(Table2[[#This Row],[Event]]="Goal",Table2[[#This Row],[Hscore]]&amp;"-"&amp;Table2[[#This Row],[Uscore]],"")</f>
        <v>16-0</v>
      </c>
      <c r="U972">
        <v>3042</v>
      </c>
      <c r="V972" s="1">
        <f>Table2[[#This Row],[GameTime]]-(Table2[[#This Row],[period]]-1)*1200</f>
        <v>642</v>
      </c>
      <c r="W972" s="1">
        <f>ROUNDDOWN(Table2[[#This Row],[Time]]/60,0)</f>
        <v>10</v>
      </c>
      <c r="X972" s="1">
        <f>ROUNDDOWN((Table2[[#This Row],[Time]]/60-Table2[[#This Row],[Time2]])*60,0)</f>
        <v>42</v>
      </c>
      <c r="Y972" s="1">
        <f>IF(Table2[[#This Row],[Time2]]&lt;10,0&amp;Table2[[#This Row],[Time2]],Table2[[#This Row],[Time2]])</f>
        <v>10</v>
      </c>
      <c r="Z972" s="1">
        <f>IF(Table2[[#This Row],[Time3]]&lt;10,0&amp;Table2[[#This Row],[Time3]],Table2[[#This Row],[Time3]])</f>
        <v>42</v>
      </c>
      <c r="AA972" s="2" t="str">
        <f>Table2[[#This Row],[Time4]]&amp;":"&amp;Table2[[#This Row],[Time5]]</f>
        <v>10:42</v>
      </c>
      <c r="AB972" s="1" t="str" cm="1">
        <f t="array" ref="AB972">IFERROR(IF(Table2[[#This Row],[code]]="","",_xlfn.IFS(AND(Table2[[#This Row],[code]]&lt;400,Table2[[#This Row],[code]]&lt;&gt;""),2,Table2[[#This Row],[code]]&gt;500,4)),"")</f>
        <v/>
      </c>
      <c r="AC972" s="1" t="str">
        <f>IF(Table2[[#This Row],[Event]]="Penalty",Table2[[#This Row],[number]],IF(Table2[[#This Row],[Event]]="Time-Out",401,""))</f>
        <v/>
      </c>
      <c r="AD972" s="1">
        <f>ROW(A971)</f>
        <v>971</v>
      </c>
      <c r="AE972" s="1">
        <f>COUNTIFS(Table2[GameID],Table2[[#This Row],[GameID]],Table2[Column1],"&lt;="&amp;Table2[[#This Row],[Column1]])-1</f>
        <v>17</v>
      </c>
    </row>
    <row r="973" spans="1:31" x14ac:dyDescent="0.45">
      <c r="A973" t="s">
        <v>333</v>
      </c>
      <c r="B973" t="str">
        <f>_xlfn.TEXTBEFORE(Table2[[#This Row],[Kamp]]," - ")</f>
        <v>Blackhawks</v>
      </c>
      <c r="C973" t="str">
        <f>_xlfn.TEXTAFTER(Table2[[#This Row],[Kamp]],"- ")</f>
        <v>BFC Vendsyssel</v>
      </c>
      <c r="D973">
        <v>44891</v>
      </c>
      <c r="E973">
        <v>35978</v>
      </c>
      <c r="F973">
        <v>20222023</v>
      </c>
      <c r="G973" t="s">
        <v>17</v>
      </c>
      <c r="H973" t="s">
        <v>661</v>
      </c>
      <c r="I973" t="s">
        <v>678</v>
      </c>
      <c r="J973">
        <v>3</v>
      </c>
      <c r="K973">
        <v>29505</v>
      </c>
      <c r="L973">
        <v>1</v>
      </c>
      <c r="M973" t="s">
        <v>630</v>
      </c>
      <c r="N973" t="s">
        <v>144</v>
      </c>
      <c r="O973" t="s">
        <v>149</v>
      </c>
      <c r="P973">
        <v>81</v>
      </c>
      <c r="Q973">
        <v>98</v>
      </c>
      <c r="R973">
        <f>SUMIFS(Table2[number],Table2[Event],"Goal",Table2[H/U],"HOME",Table2[GameID],Table2[[#This Row],[GameID]],Table2[GameTime],"&lt;="&amp;Table2[[#This Row],[GameTime]])</f>
        <v>17</v>
      </c>
      <c r="S973">
        <f>SUMIFS(Table2[number],Table2[Event],"Goal",Table2[H/U],"AWAY",Table2[GameID],Table2[[#This Row],[GameID]],Table2[GameTime],"&lt;="&amp;Table2[[#This Row],[GameTime]])</f>
        <v>0</v>
      </c>
      <c r="T973" t="str">
        <f>IF(Table2[[#This Row],[Event]]="Goal",Table2[[#This Row],[Hscore]]&amp;"-"&amp;Table2[[#This Row],[Uscore]],"")</f>
        <v>17-0</v>
      </c>
      <c r="U973">
        <v>3292</v>
      </c>
      <c r="V973" s="1">
        <f>Table2[[#This Row],[GameTime]]-(Table2[[#This Row],[period]]-1)*1200</f>
        <v>892</v>
      </c>
      <c r="W973" s="1">
        <f>ROUNDDOWN(Table2[[#This Row],[Time]]/60,0)</f>
        <v>14</v>
      </c>
      <c r="X973" s="1">
        <f>ROUNDDOWN((Table2[[#This Row],[Time]]/60-Table2[[#This Row],[Time2]])*60,0)</f>
        <v>52</v>
      </c>
      <c r="Y973" s="1">
        <f>IF(Table2[[#This Row],[Time2]]&lt;10,0&amp;Table2[[#This Row],[Time2]],Table2[[#This Row],[Time2]])</f>
        <v>14</v>
      </c>
      <c r="Z973" s="1">
        <f>IF(Table2[[#This Row],[Time3]]&lt;10,0&amp;Table2[[#This Row],[Time3]],Table2[[#This Row],[Time3]])</f>
        <v>52</v>
      </c>
      <c r="AA973" s="2" t="str">
        <f>Table2[[#This Row],[Time4]]&amp;":"&amp;Table2[[#This Row],[Time5]]</f>
        <v>14:52</v>
      </c>
      <c r="AB973" s="1" t="str" cm="1">
        <f t="array" ref="AB973">IFERROR(IF(Table2[[#This Row],[code]]="","",_xlfn.IFS(AND(Table2[[#This Row],[code]]&lt;400,Table2[[#This Row],[code]]&lt;&gt;""),2,Table2[[#This Row],[code]]&gt;500,4)),"")</f>
        <v/>
      </c>
      <c r="AC973" s="1" t="str">
        <f>IF(Table2[[#This Row],[Event]]="Penalty",Table2[[#This Row],[number]],IF(Table2[[#This Row],[Event]]="Time-Out",401,""))</f>
        <v/>
      </c>
      <c r="AD973" s="1">
        <f>ROW(A972)</f>
        <v>972</v>
      </c>
      <c r="AE973" s="1">
        <f>COUNTIFS(Table2[GameID],Table2[[#This Row],[GameID]],Table2[Column1],"&lt;="&amp;Table2[[#This Row],[Column1]])-1</f>
        <v>18</v>
      </c>
    </row>
    <row r="974" spans="1:31" x14ac:dyDescent="0.45">
      <c r="A974" t="s">
        <v>333</v>
      </c>
      <c r="B974" t="str">
        <f>_xlfn.TEXTBEFORE(Table2[[#This Row],[Kamp]]," - ")</f>
        <v>Blackhawks</v>
      </c>
      <c r="C974" t="str">
        <f>_xlfn.TEXTAFTER(Table2[[#This Row],[Kamp]],"- ")</f>
        <v>BFC Vendsyssel</v>
      </c>
      <c r="D974">
        <v>44891</v>
      </c>
      <c r="E974">
        <v>35978</v>
      </c>
      <c r="F974">
        <v>20222023</v>
      </c>
      <c r="G974" t="s">
        <v>17</v>
      </c>
      <c r="H974" t="s">
        <v>664</v>
      </c>
      <c r="I974" t="s">
        <v>677</v>
      </c>
      <c r="J974">
        <v>3</v>
      </c>
      <c r="K974">
        <v>29506</v>
      </c>
      <c r="L974">
        <v>0</v>
      </c>
      <c r="M974" t="s">
        <v>633</v>
      </c>
      <c r="N974" t="s">
        <v>634</v>
      </c>
      <c r="O974" t="s">
        <v>634</v>
      </c>
      <c r="P974" t="s">
        <v>634</v>
      </c>
      <c r="Q974" t="s">
        <v>634</v>
      </c>
      <c r="R974">
        <f>SUMIFS(Table2[number],Table2[Event],"Goal",Table2[H/U],"HOME",Table2[GameID],Table2[[#This Row],[GameID]],Table2[GameTime],"&lt;="&amp;Table2[[#This Row],[GameTime]])</f>
        <v>17</v>
      </c>
      <c r="S974">
        <f>SUMIFS(Table2[number],Table2[Event],"Goal",Table2[H/U],"AWAY",Table2[GameID],Table2[[#This Row],[GameID]],Table2[GameTime],"&lt;="&amp;Table2[[#This Row],[GameTime]])</f>
        <v>0</v>
      </c>
      <c r="T974" t="str">
        <f>IF(Table2[[#This Row],[Event]]="Goal",Table2[[#This Row],[Hscore]]&amp;"-"&amp;Table2[[#This Row],[Uscore]],"")</f>
        <v/>
      </c>
      <c r="U974">
        <v>3292</v>
      </c>
      <c r="V974" s="1">
        <f>Table2[[#This Row],[GameTime]]-(Table2[[#This Row],[period]]-1)*1200</f>
        <v>892</v>
      </c>
      <c r="W974" s="1">
        <f>ROUNDDOWN(Table2[[#This Row],[Time]]/60,0)</f>
        <v>14</v>
      </c>
      <c r="X974" s="1">
        <f>ROUNDDOWN((Table2[[#This Row],[Time]]/60-Table2[[#This Row],[Time2]])*60,0)</f>
        <v>52</v>
      </c>
      <c r="Y974" s="1">
        <f>IF(Table2[[#This Row],[Time2]]&lt;10,0&amp;Table2[[#This Row],[Time2]],Table2[[#This Row],[Time2]])</f>
        <v>14</v>
      </c>
      <c r="Z974" s="1">
        <f>IF(Table2[[#This Row],[Time3]]&lt;10,0&amp;Table2[[#This Row],[Time3]],Table2[[#This Row],[Time3]])</f>
        <v>52</v>
      </c>
      <c r="AA974" s="2" t="str">
        <f>Table2[[#This Row],[Time4]]&amp;":"&amp;Table2[[#This Row],[Time5]]</f>
        <v>14:52</v>
      </c>
      <c r="AB974" s="1" t="str" cm="1">
        <f t="array" ref="AB974">IFERROR(IF(Table2[[#This Row],[code]]="","",_xlfn.IFS(AND(Table2[[#This Row],[code]]&lt;400,Table2[[#This Row],[code]]&lt;&gt;""),2,Table2[[#This Row],[code]]&gt;500,4)),"")</f>
        <v/>
      </c>
      <c r="AC974" s="1">
        <f>IF(Table2[[#This Row],[Event]]="Penalty",Table2[[#This Row],[number]],IF(Table2[[#This Row],[Event]]="Time-Out",401,""))</f>
        <v>401</v>
      </c>
      <c r="AD974" s="1">
        <f>ROW(A973)</f>
        <v>973</v>
      </c>
      <c r="AE974" s="1">
        <f>COUNTIFS(Table2[GameID],Table2[[#This Row],[GameID]],Table2[Column1],"&lt;="&amp;Table2[[#This Row],[Column1]])-1</f>
        <v>19</v>
      </c>
    </row>
    <row r="975" spans="1:31" x14ac:dyDescent="0.45">
      <c r="A975" t="s">
        <v>333</v>
      </c>
      <c r="B975" t="str">
        <f>_xlfn.TEXTBEFORE(Table2[[#This Row],[Kamp]]," - ")</f>
        <v>Blackhawks</v>
      </c>
      <c r="C975" t="str">
        <f>_xlfn.TEXTAFTER(Table2[[#This Row],[Kamp]],"- ")</f>
        <v>BFC Vendsyssel</v>
      </c>
      <c r="D975">
        <v>44891</v>
      </c>
      <c r="E975">
        <v>35978</v>
      </c>
      <c r="F975">
        <v>20222023</v>
      </c>
      <c r="G975" t="s">
        <v>17</v>
      </c>
      <c r="H975" t="s">
        <v>661</v>
      </c>
      <c r="I975" t="s">
        <v>678</v>
      </c>
      <c r="J975">
        <v>3</v>
      </c>
      <c r="K975">
        <v>29505</v>
      </c>
      <c r="L975">
        <v>1</v>
      </c>
      <c r="M975" t="s">
        <v>630</v>
      </c>
      <c r="N975" t="s">
        <v>135</v>
      </c>
      <c r="O975" t="s">
        <v>140</v>
      </c>
      <c r="P975">
        <v>7</v>
      </c>
      <c r="Q975">
        <v>60</v>
      </c>
      <c r="R975">
        <f>SUMIFS(Table2[number],Table2[Event],"Goal",Table2[H/U],"HOME",Table2[GameID],Table2[[#This Row],[GameID]],Table2[GameTime],"&lt;="&amp;Table2[[#This Row],[GameTime]])</f>
        <v>18</v>
      </c>
      <c r="S975">
        <f>SUMIFS(Table2[number],Table2[Event],"Goal",Table2[H/U],"AWAY",Table2[GameID],Table2[[#This Row],[GameID]],Table2[GameTime],"&lt;="&amp;Table2[[#This Row],[GameTime]])</f>
        <v>0</v>
      </c>
      <c r="T975" t="str">
        <f>IF(Table2[[#This Row],[Event]]="Goal",Table2[[#This Row],[Hscore]]&amp;"-"&amp;Table2[[#This Row],[Uscore]],"")</f>
        <v>18-0</v>
      </c>
      <c r="U975">
        <v>3314</v>
      </c>
      <c r="V975" s="1">
        <f>Table2[[#This Row],[GameTime]]-(Table2[[#This Row],[period]]-1)*1200</f>
        <v>914</v>
      </c>
      <c r="W975" s="1">
        <f>ROUNDDOWN(Table2[[#This Row],[Time]]/60,0)</f>
        <v>15</v>
      </c>
      <c r="X975" s="1">
        <f>ROUNDDOWN((Table2[[#This Row],[Time]]/60-Table2[[#This Row],[Time2]])*60,0)</f>
        <v>14</v>
      </c>
      <c r="Y975" s="1">
        <f>IF(Table2[[#This Row],[Time2]]&lt;10,0&amp;Table2[[#This Row],[Time2]],Table2[[#This Row],[Time2]])</f>
        <v>15</v>
      </c>
      <c r="Z975" s="1">
        <f>IF(Table2[[#This Row],[Time3]]&lt;10,0&amp;Table2[[#This Row],[Time3]],Table2[[#This Row],[Time3]])</f>
        <v>14</v>
      </c>
      <c r="AA975" s="2" t="str">
        <f>Table2[[#This Row],[Time4]]&amp;":"&amp;Table2[[#This Row],[Time5]]</f>
        <v>15:14</v>
      </c>
      <c r="AB975" s="1" t="str" cm="1">
        <f t="array" ref="AB975">IFERROR(IF(Table2[[#This Row],[code]]="","",_xlfn.IFS(AND(Table2[[#This Row],[code]]&lt;400,Table2[[#This Row],[code]]&lt;&gt;""),2,Table2[[#This Row],[code]]&gt;500,4)),"")</f>
        <v/>
      </c>
      <c r="AC975" s="1" t="str">
        <f>IF(Table2[[#This Row],[Event]]="Penalty",Table2[[#This Row],[number]],IF(Table2[[#This Row],[Event]]="Time-Out",401,""))</f>
        <v/>
      </c>
      <c r="AD975" s="1">
        <f>ROW(A974)</f>
        <v>974</v>
      </c>
      <c r="AE975" s="1">
        <f>COUNTIFS(Table2[GameID],Table2[[#This Row],[GameID]],Table2[Column1],"&lt;="&amp;Table2[[#This Row],[Column1]])-1</f>
        <v>20</v>
      </c>
    </row>
    <row r="976" spans="1:31" x14ac:dyDescent="0.45">
      <c r="A976" t="s">
        <v>333</v>
      </c>
      <c r="B976" t="str">
        <f>_xlfn.TEXTBEFORE(Table2[[#This Row],[Kamp]]," - ")</f>
        <v>Blackhawks</v>
      </c>
      <c r="C976" t="str">
        <f>_xlfn.TEXTAFTER(Table2[[#This Row],[Kamp]],"- ")</f>
        <v>BFC Vendsyssel</v>
      </c>
      <c r="D976">
        <v>44891</v>
      </c>
      <c r="E976">
        <v>35978</v>
      </c>
      <c r="F976">
        <v>20222023</v>
      </c>
      <c r="G976" t="s">
        <v>17</v>
      </c>
      <c r="H976" t="s">
        <v>661</v>
      </c>
      <c r="I976" t="s">
        <v>678</v>
      </c>
      <c r="J976">
        <v>3</v>
      </c>
      <c r="K976">
        <v>29505</v>
      </c>
      <c r="L976">
        <v>1</v>
      </c>
      <c r="M976" t="s">
        <v>630</v>
      </c>
      <c r="N976" t="s">
        <v>135</v>
      </c>
      <c r="O976" t="s">
        <v>265</v>
      </c>
      <c r="P976">
        <v>7</v>
      </c>
      <c r="Q976">
        <v>14</v>
      </c>
      <c r="R976">
        <f>SUMIFS(Table2[number],Table2[Event],"Goal",Table2[H/U],"HOME",Table2[GameID],Table2[[#This Row],[GameID]],Table2[GameTime],"&lt;="&amp;Table2[[#This Row],[GameTime]])</f>
        <v>19</v>
      </c>
      <c r="S976">
        <f>SUMIFS(Table2[number],Table2[Event],"Goal",Table2[H/U],"AWAY",Table2[GameID],Table2[[#This Row],[GameID]],Table2[GameTime],"&lt;="&amp;Table2[[#This Row],[GameTime]])</f>
        <v>0</v>
      </c>
      <c r="T976" t="str">
        <f>IF(Table2[[#This Row],[Event]]="Goal",Table2[[#This Row],[Hscore]]&amp;"-"&amp;Table2[[#This Row],[Uscore]],"")</f>
        <v>19-0</v>
      </c>
      <c r="U976">
        <v>3588</v>
      </c>
      <c r="V976" s="1">
        <f>Table2[[#This Row],[GameTime]]-(Table2[[#This Row],[period]]-1)*1200</f>
        <v>1188</v>
      </c>
      <c r="W976" s="1">
        <f>ROUNDDOWN(Table2[[#This Row],[Time]]/60,0)</f>
        <v>19</v>
      </c>
      <c r="X976" s="1">
        <f>ROUNDDOWN((Table2[[#This Row],[Time]]/60-Table2[[#This Row],[Time2]])*60,0)</f>
        <v>48</v>
      </c>
      <c r="Y976" s="1">
        <f>IF(Table2[[#This Row],[Time2]]&lt;10,0&amp;Table2[[#This Row],[Time2]],Table2[[#This Row],[Time2]])</f>
        <v>19</v>
      </c>
      <c r="Z976" s="1">
        <f>IF(Table2[[#This Row],[Time3]]&lt;10,0&amp;Table2[[#This Row],[Time3]],Table2[[#This Row],[Time3]])</f>
        <v>48</v>
      </c>
      <c r="AA976" s="2" t="str">
        <f>Table2[[#This Row],[Time4]]&amp;":"&amp;Table2[[#This Row],[Time5]]</f>
        <v>19:48</v>
      </c>
      <c r="AB976" s="1" t="str" cm="1">
        <f t="array" ref="AB976">IFERROR(IF(Table2[[#This Row],[code]]="","",_xlfn.IFS(AND(Table2[[#This Row],[code]]&lt;400,Table2[[#This Row],[code]]&lt;&gt;""),2,Table2[[#This Row],[code]]&gt;500,4)),"")</f>
        <v/>
      </c>
      <c r="AC976" s="1" t="str">
        <f>IF(Table2[[#This Row],[Event]]="Penalty",Table2[[#This Row],[number]],IF(Table2[[#This Row],[Event]]="Time-Out",401,""))</f>
        <v/>
      </c>
      <c r="AD976" s="1">
        <f>ROW(A975)</f>
        <v>975</v>
      </c>
      <c r="AE976" s="1">
        <f>COUNTIFS(Table2[GameID],Table2[[#This Row],[GameID]],Table2[Column1],"&lt;="&amp;Table2[[#This Row],[Column1]])-1</f>
        <v>21</v>
      </c>
    </row>
    <row r="977" spans="1:31" x14ac:dyDescent="0.45">
      <c r="A977" t="s">
        <v>347</v>
      </c>
      <c r="B977" t="str">
        <f>_xlfn.TEXTBEFORE(Table2[[#This Row],[Kamp]]," - ")</f>
        <v>ÅFK</v>
      </c>
      <c r="C977" t="str">
        <f>_xlfn.TEXTAFTER(Table2[[#This Row],[Kamp]],"- ")</f>
        <v>Blackhawks</v>
      </c>
      <c r="D977">
        <v>44898</v>
      </c>
      <c r="E977">
        <v>35980</v>
      </c>
      <c r="F977">
        <v>20222023</v>
      </c>
      <c r="G977" t="s">
        <v>17</v>
      </c>
      <c r="H977" t="s">
        <v>661</v>
      </c>
      <c r="I977" t="s">
        <v>677</v>
      </c>
      <c r="J977">
        <v>1</v>
      </c>
      <c r="K977">
        <v>29505</v>
      </c>
      <c r="L977">
        <v>1</v>
      </c>
      <c r="M977" t="s">
        <v>630</v>
      </c>
      <c r="N977" t="s">
        <v>143</v>
      </c>
      <c r="O977" t="s">
        <v>137</v>
      </c>
      <c r="P977">
        <v>71</v>
      </c>
      <c r="Q977">
        <v>22</v>
      </c>
      <c r="R977">
        <f>SUMIFS(Table2[number],Table2[Event],"Goal",Table2[H/U],"HOME",Table2[GameID],Table2[[#This Row],[GameID]],Table2[GameTime],"&lt;="&amp;Table2[[#This Row],[GameTime]])</f>
        <v>0</v>
      </c>
      <c r="S977">
        <f>SUMIFS(Table2[number],Table2[Event],"Goal",Table2[H/U],"AWAY",Table2[GameID],Table2[[#This Row],[GameID]],Table2[GameTime],"&lt;="&amp;Table2[[#This Row],[GameTime]])</f>
        <v>1</v>
      </c>
      <c r="T977" t="str">
        <f>IF(Table2[[#This Row],[Event]]="Goal",Table2[[#This Row],[Hscore]]&amp;"-"&amp;Table2[[#This Row],[Uscore]],"")</f>
        <v>0-1</v>
      </c>
      <c r="U977">
        <v>86</v>
      </c>
      <c r="V977" s="1">
        <f>Table2[[#This Row],[GameTime]]-(Table2[[#This Row],[period]]-1)*1200</f>
        <v>86</v>
      </c>
      <c r="W977" s="1">
        <f>ROUNDDOWN(Table2[[#This Row],[Time]]/60,0)</f>
        <v>1</v>
      </c>
      <c r="X977" s="1">
        <f>ROUNDDOWN((Table2[[#This Row],[Time]]/60-Table2[[#This Row],[Time2]])*60,0)</f>
        <v>26</v>
      </c>
      <c r="Y977" s="1" t="str">
        <f>IF(Table2[[#This Row],[Time2]]&lt;10,0&amp;Table2[[#This Row],[Time2]],Table2[[#This Row],[Time2]])</f>
        <v>01</v>
      </c>
      <c r="Z977" s="1">
        <f>IF(Table2[[#This Row],[Time3]]&lt;10,0&amp;Table2[[#This Row],[Time3]],Table2[[#This Row],[Time3]])</f>
        <v>26</v>
      </c>
      <c r="AA977" s="2" t="str">
        <f>Table2[[#This Row],[Time4]]&amp;":"&amp;Table2[[#This Row],[Time5]]</f>
        <v>01:26</v>
      </c>
      <c r="AB977" s="1" t="str" cm="1">
        <f t="array" ref="AB977">IFERROR(IF(Table2[[#This Row],[code]]="","",_xlfn.IFS(AND(Table2[[#This Row],[code]]&lt;400,Table2[[#This Row],[code]]&lt;&gt;""),2,Table2[[#This Row],[code]]&gt;500,4)),"")</f>
        <v/>
      </c>
      <c r="AC977" s="1" t="str">
        <f>IF(Table2[[#This Row],[Event]]="Penalty",Table2[[#This Row],[number]],IF(Table2[[#This Row],[Event]]="Time-Out",401,""))</f>
        <v/>
      </c>
      <c r="AD977" s="1">
        <f>ROW(A976)</f>
        <v>976</v>
      </c>
      <c r="AE977" s="1">
        <f>COUNTIFS(Table2[GameID],Table2[[#This Row],[GameID]],Table2[Column1],"&lt;="&amp;Table2[[#This Row],[Column1]])-1</f>
        <v>0</v>
      </c>
    </row>
    <row r="978" spans="1:31" x14ac:dyDescent="0.45">
      <c r="A978" t="s">
        <v>347</v>
      </c>
      <c r="B978" t="str">
        <f>_xlfn.TEXTBEFORE(Table2[[#This Row],[Kamp]]," - ")</f>
        <v>ÅFK</v>
      </c>
      <c r="C978" t="str">
        <f>_xlfn.TEXTAFTER(Table2[[#This Row],[Kamp]],"- ")</f>
        <v>Blackhawks</v>
      </c>
      <c r="D978">
        <v>44898</v>
      </c>
      <c r="E978">
        <v>35980</v>
      </c>
      <c r="F978">
        <v>20222023</v>
      </c>
      <c r="G978" t="s">
        <v>17</v>
      </c>
      <c r="H978" t="s">
        <v>666</v>
      </c>
      <c r="I978" t="s">
        <v>678</v>
      </c>
      <c r="J978">
        <v>1</v>
      </c>
      <c r="K978">
        <v>29503</v>
      </c>
      <c r="L978">
        <v>1</v>
      </c>
      <c r="M978" t="s">
        <v>630</v>
      </c>
      <c r="N978" t="s">
        <v>185</v>
      </c>
      <c r="O978" t="s">
        <v>294</v>
      </c>
      <c r="P978">
        <v>28</v>
      </c>
      <c r="Q978">
        <v>18</v>
      </c>
      <c r="R978">
        <f>SUMIFS(Table2[number],Table2[Event],"Goal",Table2[H/U],"HOME",Table2[GameID],Table2[[#This Row],[GameID]],Table2[GameTime],"&lt;="&amp;Table2[[#This Row],[GameTime]])</f>
        <v>1</v>
      </c>
      <c r="S978">
        <f>SUMIFS(Table2[number],Table2[Event],"Goal",Table2[H/U],"AWAY",Table2[GameID],Table2[[#This Row],[GameID]],Table2[GameTime],"&lt;="&amp;Table2[[#This Row],[GameTime]])</f>
        <v>1</v>
      </c>
      <c r="T978" t="str">
        <f>IF(Table2[[#This Row],[Event]]="Goal",Table2[[#This Row],[Hscore]]&amp;"-"&amp;Table2[[#This Row],[Uscore]],"")</f>
        <v>1-1</v>
      </c>
      <c r="U978">
        <v>103</v>
      </c>
      <c r="V978" s="1">
        <f>Table2[[#This Row],[GameTime]]-(Table2[[#This Row],[period]]-1)*1200</f>
        <v>103</v>
      </c>
      <c r="W978" s="1">
        <f>ROUNDDOWN(Table2[[#This Row],[Time]]/60,0)</f>
        <v>1</v>
      </c>
      <c r="X978" s="1">
        <f>ROUNDDOWN((Table2[[#This Row],[Time]]/60-Table2[[#This Row],[Time2]])*60,0)</f>
        <v>43</v>
      </c>
      <c r="Y978" s="1" t="str">
        <f>IF(Table2[[#This Row],[Time2]]&lt;10,0&amp;Table2[[#This Row],[Time2]],Table2[[#This Row],[Time2]])</f>
        <v>01</v>
      </c>
      <c r="Z978" s="1">
        <f>IF(Table2[[#This Row],[Time3]]&lt;10,0&amp;Table2[[#This Row],[Time3]],Table2[[#This Row],[Time3]])</f>
        <v>43</v>
      </c>
      <c r="AA978" s="2" t="str">
        <f>Table2[[#This Row],[Time4]]&amp;":"&amp;Table2[[#This Row],[Time5]]</f>
        <v>01:43</v>
      </c>
      <c r="AB978" s="1" t="str" cm="1">
        <f t="array" ref="AB978">IFERROR(IF(Table2[[#This Row],[code]]="","",_xlfn.IFS(AND(Table2[[#This Row],[code]]&lt;400,Table2[[#This Row],[code]]&lt;&gt;""),2,Table2[[#This Row],[code]]&gt;500,4)),"")</f>
        <v/>
      </c>
      <c r="AC978" s="1" t="str">
        <f>IF(Table2[[#This Row],[Event]]="Penalty",Table2[[#This Row],[number]],IF(Table2[[#This Row],[Event]]="Time-Out",401,""))</f>
        <v/>
      </c>
      <c r="AD978" s="1">
        <f>ROW(A977)</f>
        <v>977</v>
      </c>
      <c r="AE978" s="1">
        <f>COUNTIFS(Table2[GameID],Table2[[#This Row],[GameID]],Table2[Column1],"&lt;="&amp;Table2[[#This Row],[Column1]])-1</f>
        <v>1</v>
      </c>
    </row>
    <row r="979" spans="1:31" x14ac:dyDescent="0.45">
      <c r="A979" t="s">
        <v>347</v>
      </c>
      <c r="B979" t="str">
        <f>_xlfn.TEXTBEFORE(Table2[[#This Row],[Kamp]]," - ")</f>
        <v>ÅFK</v>
      </c>
      <c r="C979" t="str">
        <f>_xlfn.TEXTAFTER(Table2[[#This Row],[Kamp]],"- ")</f>
        <v>Blackhawks</v>
      </c>
      <c r="D979">
        <v>44898</v>
      </c>
      <c r="E979">
        <v>35980</v>
      </c>
      <c r="F979">
        <v>20222023</v>
      </c>
      <c r="G979" t="s">
        <v>17</v>
      </c>
      <c r="H979" t="s">
        <v>661</v>
      </c>
      <c r="I979" t="s">
        <v>677</v>
      </c>
      <c r="J979">
        <v>1</v>
      </c>
      <c r="K979">
        <v>29505</v>
      </c>
      <c r="L979">
        <v>1</v>
      </c>
      <c r="M979" t="s">
        <v>630</v>
      </c>
      <c r="N979" t="s">
        <v>334</v>
      </c>
      <c r="O979" t="s">
        <v>264</v>
      </c>
      <c r="P979">
        <v>6</v>
      </c>
      <c r="Q979">
        <v>10</v>
      </c>
      <c r="R979">
        <f>SUMIFS(Table2[number],Table2[Event],"Goal",Table2[H/U],"HOME",Table2[GameID],Table2[[#This Row],[GameID]],Table2[GameTime],"&lt;="&amp;Table2[[#This Row],[GameTime]])</f>
        <v>1</v>
      </c>
      <c r="S979">
        <f>SUMIFS(Table2[number],Table2[Event],"Goal",Table2[H/U],"AWAY",Table2[GameID],Table2[[#This Row],[GameID]],Table2[GameTime],"&lt;="&amp;Table2[[#This Row],[GameTime]])</f>
        <v>2</v>
      </c>
      <c r="T979" t="str">
        <f>IF(Table2[[#This Row],[Event]]="Goal",Table2[[#This Row],[Hscore]]&amp;"-"&amp;Table2[[#This Row],[Uscore]],"")</f>
        <v>1-2</v>
      </c>
      <c r="U979">
        <v>152</v>
      </c>
      <c r="V979" s="1">
        <f>Table2[[#This Row],[GameTime]]-(Table2[[#This Row],[period]]-1)*1200</f>
        <v>152</v>
      </c>
      <c r="W979" s="1">
        <f>ROUNDDOWN(Table2[[#This Row],[Time]]/60,0)</f>
        <v>2</v>
      </c>
      <c r="X979" s="1">
        <f>ROUNDDOWN((Table2[[#This Row],[Time]]/60-Table2[[#This Row],[Time2]])*60,0)</f>
        <v>32</v>
      </c>
      <c r="Y979" s="1" t="str">
        <f>IF(Table2[[#This Row],[Time2]]&lt;10,0&amp;Table2[[#This Row],[Time2]],Table2[[#This Row],[Time2]])</f>
        <v>02</v>
      </c>
      <c r="Z979" s="1">
        <f>IF(Table2[[#This Row],[Time3]]&lt;10,0&amp;Table2[[#This Row],[Time3]],Table2[[#This Row],[Time3]])</f>
        <v>32</v>
      </c>
      <c r="AA979" s="2" t="str">
        <f>Table2[[#This Row],[Time4]]&amp;":"&amp;Table2[[#This Row],[Time5]]</f>
        <v>02:32</v>
      </c>
      <c r="AB979" s="1" t="str" cm="1">
        <f t="array" ref="AB979">IFERROR(IF(Table2[[#This Row],[code]]="","",_xlfn.IFS(AND(Table2[[#This Row],[code]]&lt;400,Table2[[#This Row],[code]]&lt;&gt;""),2,Table2[[#This Row],[code]]&gt;500,4)),"")</f>
        <v/>
      </c>
      <c r="AC979" s="1" t="str">
        <f>IF(Table2[[#This Row],[Event]]="Penalty",Table2[[#This Row],[number]],IF(Table2[[#This Row],[Event]]="Time-Out",401,""))</f>
        <v/>
      </c>
      <c r="AD979" s="1">
        <f>ROW(A978)</f>
        <v>978</v>
      </c>
      <c r="AE979" s="1">
        <f>COUNTIFS(Table2[GameID],Table2[[#This Row],[GameID]],Table2[Column1],"&lt;="&amp;Table2[[#This Row],[Column1]])-1</f>
        <v>2</v>
      </c>
    </row>
    <row r="980" spans="1:31" x14ac:dyDescent="0.45">
      <c r="A980" t="s">
        <v>347</v>
      </c>
      <c r="B980" t="str">
        <f>_xlfn.TEXTBEFORE(Table2[[#This Row],[Kamp]]," - ")</f>
        <v>ÅFK</v>
      </c>
      <c r="C980" t="str">
        <f>_xlfn.TEXTAFTER(Table2[[#This Row],[Kamp]],"- ")</f>
        <v>Blackhawks</v>
      </c>
      <c r="D980">
        <v>44898</v>
      </c>
      <c r="E980">
        <v>35980</v>
      </c>
      <c r="F980">
        <v>20222023</v>
      </c>
      <c r="G980" t="s">
        <v>17</v>
      </c>
      <c r="H980" t="s">
        <v>661</v>
      </c>
      <c r="I980" t="s">
        <v>677</v>
      </c>
      <c r="J980">
        <v>1</v>
      </c>
      <c r="K980">
        <v>29505</v>
      </c>
      <c r="L980">
        <v>207</v>
      </c>
      <c r="M980" t="s">
        <v>631</v>
      </c>
      <c r="N980" t="s">
        <v>349</v>
      </c>
      <c r="O980" t="s">
        <v>634</v>
      </c>
      <c r="P980">
        <v>25</v>
      </c>
      <c r="Q980" t="s">
        <v>634</v>
      </c>
      <c r="R980">
        <f>SUMIFS(Table2[number],Table2[Event],"Goal",Table2[H/U],"HOME",Table2[GameID],Table2[[#This Row],[GameID]],Table2[GameTime],"&lt;="&amp;Table2[[#This Row],[GameTime]])</f>
        <v>1</v>
      </c>
      <c r="S980">
        <f>SUMIFS(Table2[number],Table2[Event],"Goal",Table2[H/U],"AWAY",Table2[GameID],Table2[[#This Row],[GameID]],Table2[GameTime],"&lt;="&amp;Table2[[#This Row],[GameTime]])</f>
        <v>2</v>
      </c>
      <c r="T980" t="str">
        <f>IF(Table2[[#This Row],[Event]]="Goal",Table2[[#This Row],[Hscore]]&amp;"-"&amp;Table2[[#This Row],[Uscore]],"")</f>
        <v/>
      </c>
      <c r="U980">
        <v>525</v>
      </c>
      <c r="V980" s="1">
        <f>Table2[[#This Row],[GameTime]]-(Table2[[#This Row],[period]]-1)*1200</f>
        <v>525</v>
      </c>
      <c r="W980" s="1">
        <f>ROUNDDOWN(Table2[[#This Row],[Time]]/60,0)</f>
        <v>8</v>
      </c>
      <c r="X980" s="1">
        <f>ROUNDDOWN((Table2[[#This Row],[Time]]/60-Table2[[#This Row],[Time2]])*60,0)</f>
        <v>45</v>
      </c>
      <c r="Y980" s="1" t="str">
        <f>IF(Table2[[#This Row],[Time2]]&lt;10,0&amp;Table2[[#This Row],[Time2]],Table2[[#This Row],[Time2]])</f>
        <v>08</v>
      </c>
      <c r="Z980" s="1">
        <f>IF(Table2[[#This Row],[Time3]]&lt;10,0&amp;Table2[[#This Row],[Time3]],Table2[[#This Row],[Time3]])</f>
        <v>45</v>
      </c>
      <c r="AA980" s="2" t="str">
        <f>Table2[[#This Row],[Time4]]&amp;":"&amp;Table2[[#This Row],[Time5]]</f>
        <v>08:45</v>
      </c>
      <c r="AB980" s="1" cm="1">
        <f t="array" ref="AB980">IFERROR(IF(Table2[[#This Row],[code]]="","",_xlfn.IFS(AND(Table2[[#This Row],[code]]&lt;400,Table2[[#This Row],[code]]&lt;&gt;""),2,Table2[[#This Row],[code]]&gt;500,4)),"")</f>
        <v>2</v>
      </c>
      <c r="AC980" s="1">
        <f>IF(Table2[[#This Row],[Event]]="Penalty",Table2[[#This Row],[number]],IF(Table2[[#This Row],[Event]]="Time-Out",401,""))</f>
        <v>207</v>
      </c>
      <c r="AD980" s="1">
        <f>ROW(A979)</f>
        <v>979</v>
      </c>
      <c r="AE980" s="1">
        <f>COUNTIFS(Table2[GameID],Table2[[#This Row],[GameID]],Table2[Column1],"&lt;="&amp;Table2[[#This Row],[Column1]])-1</f>
        <v>3</v>
      </c>
    </row>
    <row r="981" spans="1:31" x14ac:dyDescent="0.45">
      <c r="A981" t="s">
        <v>347</v>
      </c>
      <c r="B981" t="str">
        <f>_xlfn.TEXTBEFORE(Table2[[#This Row],[Kamp]]," - ")</f>
        <v>ÅFK</v>
      </c>
      <c r="C981" t="str">
        <f>_xlfn.TEXTAFTER(Table2[[#This Row],[Kamp]],"- ")</f>
        <v>Blackhawks</v>
      </c>
      <c r="D981">
        <v>44898</v>
      </c>
      <c r="E981">
        <v>35980</v>
      </c>
      <c r="F981">
        <v>20222023</v>
      </c>
      <c r="G981" t="s">
        <v>17</v>
      </c>
      <c r="H981" t="s">
        <v>661</v>
      </c>
      <c r="I981" t="s">
        <v>677</v>
      </c>
      <c r="J981">
        <v>1</v>
      </c>
      <c r="K981">
        <v>29505</v>
      </c>
      <c r="L981">
        <v>1</v>
      </c>
      <c r="M981" t="s">
        <v>630</v>
      </c>
      <c r="N981" t="s">
        <v>264</v>
      </c>
      <c r="O981" t="s">
        <v>149</v>
      </c>
      <c r="P981">
        <v>10</v>
      </c>
      <c r="Q981">
        <v>98</v>
      </c>
      <c r="R981">
        <f>SUMIFS(Table2[number],Table2[Event],"Goal",Table2[H/U],"HOME",Table2[GameID],Table2[[#This Row],[GameID]],Table2[GameTime],"&lt;="&amp;Table2[[#This Row],[GameTime]])</f>
        <v>1</v>
      </c>
      <c r="S981">
        <f>SUMIFS(Table2[number],Table2[Event],"Goal",Table2[H/U],"AWAY",Table2[GameID],Table2[[#This Row],[GameID]],Table2[GameTime],"&lt;="&amp;Table2[[#This Row],[GameTime]])</f>
        <v>3</v>
      </c>
      <c r="T981" t="str">
        <f>IF(Table2[[#This Row],[Event]]="Goal",Table2[[#This Row],[Hscore]]&amp;"-"&amp;Table2[[#This Row],[Uscore]],"")</f>
        <v>1-3</v>
      </c>
      <c r="U981">
        <v>615</v>
      </c>
      <c r="V981" s="1">
        <f>Table2[[#This Row],[GameTime]]-(Table2[[#This Row],[period]]-1)*1200</f>
        <v>615</v>
      </c>
      <c r="W981" s="1">
        <f>ROUNDDOWN(Table2[[#This Row],[Time]]/60,0)</f>
        <v>10</v>
      </c>
      <c r="X981" s="1">
        <f>ROUNDDOWN((Table2[[#This Row],[Time]]/60-Table2[[#This Row],[Time2]])*60,0)</f>
        <v>15</v>
      </c>
      <c r="Y981" s="1">
        <f>IF(Table2[[#This Row],[Time2]]&lt;10,0&amp;Table2[[#This Row],[Time2]],Table2[[#This Row],[Time2]])</f>
        <v>10</v>
      </c>
      <c r="Z981" s="1">
        <f>IF(Table2[[#This Row],[Time3]]&lt;10,0&amp;Table2[[#This Row],[Time3]],Table2[[#This Row],[Time3]])</f>
        <v>15</v>
      </c>
      <c r="AA981" s="2" t="str">
        <f>Table2[[#This Row],[Time4]]&amp;":"&amp;Table2[[#This Row],[Time5]]</f>
        <v>10:15</v>
      </c>
      <c r="AB981" s="1" t="str" cm="1">
        <f t="array" ref="AB981">IFERROR(IF(Table2[[#This Row],[code]]="","",_xlfn.IFS(AND(Table2[[#This Row],[code]]&lt;400,Table2[[#This Row],[code]]&lt;&gt;""),2,Table2[[#This Row],[code]]&gt;500,4)),"")</f>
        <v/>
      </c>
      <c r="AC981" s="1" t="str">
        <f>IF(Table2[[#This Row],[Event]]="Penalty",Table2[[#This Row],[number]],IF(Table2[[#This Row],[Event]]="Time-Out",401,""))</f>
        <v/>
      </c>
      <c r="AD981" s="1">
        <f>ROW(A980)</f>
        <v>980</v>
      </c>
      <c r="AE981" s="1">
        <f>COUNTIFS(Table2[GameID],Table2[[#This Row],[GameID]],Table2[Column1],"&lt;="&amp;Table2[[#This Row],[Column1]])-1</f>
        <v>4</v>
      </c>
    </row>
    <row r="982" spans="1:31" x14ac:dyDescent="0.45">
      <c r="A982" t="s">
        <v>347</v>
      </c>
      <c r="B982" t="str">
        <f>_xlfn.TEXTBEFORE(Table2[[#This Row],[Kamp]]," - ")</f>
        <v>ÅFK</v>
      </c>
      <c r="C982" t="str">
        <f>_xlfn.TEXTAFTER(Table2[[#This Row],[Kamp]],"- ")</f>
        <v>Blackhawks</v>
      </c>
      <c r="D982">
        <v>44898</v>
      </c>
      <c r="E982">
        <v>35980</v>
      </c>
      <c r="F982">
        <v>20222023</v>
      </c>
      <c r="G982" t="s">
        <v>17</v>
      </c>
      <c r="H982" t="s">
        <v>661</v>
      </c>
      <c r="I982" t="s">
        <v>677</v>
      </c>
      <c r="J982">
        <v>1</v>
      </c>
      <c r="K982">
        <v>29505</v>
      </c>
      <c r="L982">
        <v>1</v>
      </c>
      <c r="M982" t="s">
        <v>630</v>
      </c>
      <c r="N982" t="s">
        <v>134</v>
      </c>
      <c r="O982" t="s">
        <v>334</v>
      </c>
      <c r="P982">
        <v>15</v>
      </c>
      <c r="Q982">
        <v>6</v>
      </c>
      <c r="R982">
        <f>SUMIFS(Table2[number],Table2[Event],"Goal",Table2[H/U],"HOME",Table2[GameID],Table2[[#This Row],[GameID]],Table2[GameTime],"&lt;="&amp;Table2[[#This Row],[GameTime]])</f>
        <v>1</v>
      </c>
      <c r="S982">
        <f>SUMIFS(Table2[number],Table2[Event],"Goal",Table2[H/U],"AWAY",Table2[GameID],Table2[[#This Row],[GameID]],Table2[GameTime],"&lt;="&amp;Table2[[#This Row],[GameTime]])</f>
        <v>4</v>
      </c>
      <c r="T982" t="str">
        <f>IF(Table2[[#This Row],[Event]]="Goal",Table2[[#This Row],[Hscore]]&amp;"-"&amp;Table2[[#This Row],[Uscore]],"")</f>
        <v>1-4</v>
      </c>
      <c r="U982">
        <v>754</v>
      </c>
      <c r="V982" s="1">
        <f>Table2[[#This Row],[GameTime]]-(Table2[[#This Row],[period]]-1)*1200</f>
        <v>754</v>
      </c>
      <c r="W982" s="1">
        <f>ROUNDDOWN(Table2[[#This Row],[Time]]/60,0)</f>
        <v>12</v>
      </c>
      <c r="X982" s="1">
        <f>ROUNDDOWN((Table2[[#This Row],[Time]]/60-Table2[[#This Row],[Time2]])*60,0)</f>
        <v>34</v>
      </c>
      <c r="Y982" s="1">
        <f>IF(Table2[[#This Row],[Time2]]&lt;10,0&amp;Table2[[#This Row],[Time2]],Table2[[#This Row],[Time2]])</f>
        <v>12</v>
      </c>
      <c r="Z982" s="1">
        <f>IF(Table2[[#This Row],[Time3]]&lt;10,0&amp;Table2[[#This Row],[Time3]],Table2[[#This Row],[Time3]])</f>
        <v>34</v>
      </c>
      <c r="AA982" s="2" t="str">
        <f>Table2[[#This Row],[Time4]]&amp;":"&amp;Table2[[#This Row],[Time5]]</f>
        <v>12:34</v>
      </c>
      <c r="AB982" s="1" t="str" cm="1">
        <f t="array" ref="AB982">IFERROR(IF(Table2[[#This Row],[code]]="","",_xlfn.IFS(AND(Table2[[#This Row],[code]]&lt;400,Table2[[#This Row],[code]]&lt;&gt;""),2,Table2[[#This Row],[code]]&gt;500,4)),"")</f>
        <v/>
      </c>
      <c r="AC982" s="1" t="str">
        <f>IF(Table2[[#This Row],[Event]]="Penalty",Table2[[#This Row],[number]],IF(Table2[[#This Row],[Event]]="Time-Out",401,""))</f>
        <v/>
      </c>
      <c r="AD982" s="1">
        <f>ROW(A981)</f>
        <v>981</v>
      </c>
      <c r="AE982" s="1">
        <f>COUNTIFS(Table2[GameID],Table2[[#This Row],[GameID]],Table2[Column1],"&lt;="&amp;Table2[[#This Row],[Column1]])-1</f>
        <v>5</v>
      </c>
    </row>
    <row r="983" spans="1:31" x14ac:dyDescent="0.45">
      <c r="A983" t="s">
        <v>347</v>
      </c>
      <c r="B983" t="str">
        <f>_xlfn.TEXTBEFORE(Table2[[#This Row],[Kamp]]," - ")</f>
        <v>ÅFK</v>
      </c>
      <c r="C983" t="str">
        <f>_xlfn.TEXTAFTER(Table2[[#This Row],[Kamp]],"- ")</f>
        <v>Blackhawks</v>
      </c>
      <c r="D983">
        <v>44898</v>
      </c>
      <c r="E983">
        <v>35980</v>
      </c>
      <c r="F983">
        <v>20222023</v>
      </c>
      <c r="G983" t="s">
        <v>17</v>
      </c>
      <c r="H983" t="s">
        <v>661</v>
      </c>
      <c r="I983" t="s">
        <v>677</v>
      </c>
      <c r="J983">
        <v>1</v>
      </c>
      <c r="K983">
        <v>29505</v>
      </c>
      <c r="L983">
        <v>1</v>
      </c>
      <c r="M983" t="s">
        <v>630</v>
      </c>
      <c r="N983" t="s">
        <v>148</v>
      </c>
      <c r="O983" t="s">
        <v>265</v>
      </c>
      <c r="P983">
        <v>95</v>
      </c>
      <c r="Q983">
        <v>14</v>
      </c>
      <c r="R983">
        <f>SUMIFS(Table2[number],Table2[Event],"Goal",Table2[H/U],"HOME",Table2[GameID],Table2[[#This Row],[GameID]],Table2[GameTime],"&lt;="&amp;Table2[[#This Row],[GameTime]])</f>
        <v>1</v>
      </c>
      <c r="S983">
        <f>SUMIFS(Table2[number],Table2[Event],"Goal",Table2[H/U],"AWAY",Table2[GameID],Table2[[#This Row],[GameID]],Table2[GameTime],"&lt;="&amp;Table2[[#This Row],[GameTime]])</f>
        <v>5</v>
      </c>
      <c r="T983" t="str">
        <f>IF(Table2[[#This Row],[Event]]="Goal",Table2[[#This Row],[Hscore]]&amp;"-"&amp;Table2[[#This Row],[Uscore]],"")</f>
        <v>1-5</v>
      </c>
      <c r="U983">
        <v>833</v>
      </c>
      <c r="V983" s="1">
        <f>Table2[[#This Row],[GameTime]]-(Table2[[#This Row],[period]]-1)*1200</f>
        <v>833</v>
      </c>
      <c r="W983" s="1">
        <f>ROUNDDOWN(Table2[[#This Row],[Time]]/60,0)</f>
        <v>13</v>
      </c>
      <c r="X983" s="1">
        <f>ROUNDDOWN((Table2[[#This Row],[Time]]/60-Table2[[#This Row],[Time2]])*60,0)</f>
        <v>53</v>
      </c>
      <c r="Y983" s="1">
        <f>IF(Table2[[#This Row],[Time2]]&lt;10,0&amp;Table2[[#This Row],[Time2]],Table2[[#This Row],[Time2]])</f>
        <v>13</v>
      </c>
      <c r="Z983" s="1">
        <f>IF(Table2[[#This Row],[Time3]]&lt;10,0&amp;Table2[[#This Row],[Time3]],Table2[[#This Row],[Time3]])</f>
        <v>53</v>
      </c>
      <c r="AA983" s="2" t="str">
        <f>Table2[[#This Row],[Time4]]&amp;":"&amp;Table2[[#This Row],[Time5]]</f>
        <v>13:53</v>
      </c>
      <c r="AB983" s="1" t="str" cm="1">
        <f t="array" ref="AB983">IFERROR(IF(Table2[[#This Row],[code]]="","",_xlfn.IFS(AND(Table2[[#This Row],[code]]&lt;400,Table2[[#This Row],[code]]&lt;&gt;""),2,Table2[[#This Row],[code]]&gt;500,4)),"")</f>
        <v/>
      </c>
      <c r="AC983" s="1" t="str">
        <f>IF(Table2[[#This Row],[Event]]="Penalty",Table2[[#This Row],[number]],IF(Table2[[#This Row],[Event]]="Time-Out",401,""))</f>
        <v/>
      </c>
      <c r="AD983" s="1">
        <f>ROW(A982)</f>
        <v>982</v>
      </c>
      <c r="AE983" s="1">
        <f>COUNTIFS(Table2[GameID],Table2[[#This Row],[GameID]],Table2[Column1],"&lt;="&amp;Table2[[#This Row],[Column1]])-1</f>
        <v>6</v>
      </c>
    </row>
    <row r="984" spans="1:31" x14ac:dyDescent="0.45">
      <c r="A984" t="s">
        <v>347</v>
      </c>
      <c r="B984" t="str">
        <f>_xlfn.TEXTBEFORE(Table2[[#This Row],[Kamp]]," - ")</f>
        <v>ÅFK</v>
      </c>
      <c r="C984" t="str">
        <f>_xlfn.TEXTAFTER(Table2[[#This Row],[Kamp]],"- ")</f>
        <v>Blackhawks</v>
      </c>
      <c r="D984">
        <v>44898</v>
      </c>
      <c r="E984">
        <v>35980</v>
      </c>
      <c r="F984">
        <v>20222023</v>
      </c>
      <c r="G984" t="s">
        <v>17</v>
      </c>
      <c r="H984" t="s">
        <v>661</v>
      </c>
      <c r="I984" t="s">
        <v>677</v>
      </c>
      <c r="J984">
        <v>2</v>
      </c>
      <c r="K984">
        <v>29505</v>
      </c>
      <c r="L984">
        <v>1</v>
      </c>
      <c r="M984" t="s">
        <v>630</v>
      </c>
      <c r="N984" t="s">
        <v>334</v>
      </c>
      <c r="O984" t="s">
        <v>349</v>
      </c>
      <c r="P984">
        <v>6</v>
      </c>
      <c r="Q984">
        <v>25</v>
      </c>
      <c r="R984">
        <f>SUMIFS(Table2[number],Table2[Event],"Goal",Table2[H/U],"HOME",Table2[GameID],Table2[[#This Row],[GameID]],Table2[GameTime],"&lt;="&amp;Table2[[#This Row],[GameTime]])</f>
        <v>1</v>
      </c>
      <c r="S984">
        <f>SUMIFS(Table2[number],Table2[Event],"Goal",Table2[H/U],"AWAY",Table2[GameID],Table2[[#This Row],[GameID]],Table2[GameTime],"&lt;="&amp;Table2[[#This Row],[GameTime]])</f>
        <v>6</v>
      </c>
      <c r="T984" t="str">
        <f>IF(Table2[[#This Row],[Event]]="Goal",Table2[[#This Row],[Hscore]]&amp;"-"&amp;Table2[[#This Row],[Uscore]],"")</f>
        <v>1-6</v>
      </c>
      <c r="U984">
        <v>1255</v>
      </c>
      <c r="V984" s="1">
        <f>Table2[[#This Row],[GameTime]]-(Table2[[#This Row],[period]]-1)*1200</f>
        <v>55</v>
      </c>
      <c r="W984" s="1">
        <f>ROUNDDOWN(Table2[[#This Row],[Time]]/60,0)</f>
        <v>0</v>
      </c>
      <c r="X984" s="1">
        <f>ROUNDDOWN((Table2[[#This Row],[Time]]/60-Table2[[#This Row],[Time2]])*60,0)</f>
        <v>55</v>
      </c>
      <c r="Y984" s="1" t="str">
        <f>IF(Table2[[#This Row],[Time2]]&lt;10,0&amp;Table2[[#This Row],[Time2]],Table2[[#This Row],[Time2]])</f>
        <v>00</v>
      </c>
      <c r="Z984" s="1">
        <f>IF(Table2[[#This Row],[Time3]]&lt;10,0&amp;Table2[[#This Row],[Time3]],Table2[[#This Row],[Time3]])</f>
        <v>55</v>
      </c>
      <c r="AA984" s="2" t="str">
        <f>Table2[[#This Row],[Time4]]&amp;":"&amp;Table2[[#This Row],[Time5]]</f>
        <v>00:55</v>
      </c>
      <c r="AB984" s="1" t="str" cm="1">
        <f t="array" ref="AB984">IFERROR(IF(Table2[[#This Row],[code]]="","",_xlfn.IFS(AND(Table2[[#This Row],[code]]&lt;400,Table2[[#This Row],[code]]&lt;&gt;""),2,Table2[[#This Row],[code]]&gt;500,4)),"")</f>
        <v/>
      </c>
      <c r="AC984" s="1" t="str">
        <f>IF(Table2[[#This Row],[Event]]="Penalty",Table2[[#This Row],[number]],IF(Table2[[#This Row],[Event]]="Time-Out",401,""))</f>
        <v/>
      </c>
      <c r="AD984" s="1">
        <f>ROW(A983)</f>
        <v>983</v>
      </c>
      <c r="AE984" s="1">
        <f>COUNTIFS(Table2[GameID],Table2[[#This Row],[GameID]],Table2[Column1],"&lt;="&amp;Table2[[#This Row],[Column1]])-1</f>
        <v>7</v>
      </c>
    </row>
    <row r="985" spans="1:31" x14ac:dyDescent="0.45">
      <c r="A985" t="s">
        <v>347</v>
      </c>
      <c r="B985" t="str">
        <f>_xlfn.TEXTBEFORE(Table2[[#This Row],[Kamp]]," - ")</f>
        <v>ÅFK</v>
      </c>
      <c r="C985" t="str">
        <f>_xlfn.TEXTAFTER(Table2[[#This Row],[Kamp]],"- ")</f>
        <v>Blackhawks</v>
      </c>
      <c r="D985">
        <v>44898</v>
      </c>
      <c r="E985">
        <v>35980</v>
      </c>
      <c r="F985">
        <v>20222023</v>
      </c>
      <c r="G985" t="s">
        <v>17</v>
      </c>
      <c r="H985" t="s">
        <v>661</v>
      </c>
      <c r="I985" t="s">
        <v>677</v>
      </c>
      <c r="J985">
        <v>2</v>
      </c>
      <c r="K985">
        <v>29505</v>
      </c>
      <c r="L985">
        <v>1</v>
      </c>
      <c r="M985" t="s">
        <v>630</v>
      </c>
      <c r="N985" t="s">
        <v>264</v>
      </c>
      <c r="O985" t="s">
        <v>634</v>
      </c>
      <c r="P985">
        <v>10</v>
      </c>
      <c r="Q985" t="s">
        <v>634</v>
      </c>
      <c r="R985">
        <f>SUMIFS(Table2[number],Table2[Event],"Goal",Table2[H/U],"HOME",Table2[GameID],Table2[[#This Row],[GameID]],Table2[GameTime],"&lt;="&amp;Table2[[#This Row],[GameTime]])</f>
        <v>1</v>
      </c>
      <c r="S985">
        <f>SUMIFS(Table2[number],Table2[Event],"Goal",Table2[H/U],"AWAY",Table2[GameID],Table2[[#This Row],[GameID]],Table2[GameTime],"&lt;="&amp;Table2[[#This Row],[GameTime]])</f>
        <v>7</v>
      </c>
      <c r="T985" t="str">
        <f>IF(Table2[[#This Row],[Event]]="Goal",Table2[[#This Row],[Hscore]]&amp;"-"&amp;Table2[[#This Row],[Uscore]],"")</f>
        <v>1-7</v>
      </c>
      <c r="U985">
        <v>1309</v>
      </c>
      <c r="V985" s="1">
        <f>Table2[[#This Row],[GameTime]]-(Table2[[#This Row],[period]]-1)*1200</f>
        <v>109</v>
      </c>
      <c r="W985" s="1">
        <f>ROUNDDOWN(Table2[[#This Row],[Time]]/60,0)</f>
        <v>1</v>
      </c>
      <c r="X985" s="1">
        <f>ROUNDDOWN((Table2[[#This Row],[Time]]/60-Table2[[#This Row],[Time2]])*60,0)</f>
        <v>49</v>
      </c>
      <c r="Y985" s="1" t="str">
        <f>IF(Table2[[#This Row],[Time2]]&lt;10,0&amp;Table2[[#This Row],[Time2]],Table2[[#This Row],[Time2]])</f>
        <v>01</v>
      </c>
      <c r="Z985" s="1">
        <f>IF(Table2[[#This Row],[Time3]]&lt;10,0&amp;Table2[[#This Row],[Time3]],Table2[[#This Row],[Time3]])</f>
        <v>49</v>
      </c>
      <c r="AA985" s="2" t="str">
        <f>Table2[[#This Row],[Time4]]&amp;":"&amp;Table2[[#This Row],[Time5]]</f>
        <v>01:49</v>
      </c>
      <c r="AB985" s="1" t="str" cm="1">
        <f t="array" ref="AB985">IFERROR(IF(Table2[[#This Row],[code]]="","",_xlfn.IFS(AND(Table2[[#This Row],[code]]&lt;400,Table2[[#This Row],[code]]&lt;&gt;""),2,Table2[[#This Row],[code]]&gt;500,4)),"")</f>
        <v/>
      </c>
      <c r="AC985" s="1" t="str">
        <f>IF(Table2[[#This Row],[Event]]="Penalty",Table2[[#This Row],[number]],IF(Table2[[#This Row],[Event]]="Time-Out",401,""))</f>
        <v/>
      </c>
      <c r="AD985" s="1">
        <f>ROW(A984)</f>
        <v>984</v>
      </c>
      <c r="AE985" s="1">
        <f>COUNTIFS(Table2[GameID],Table2[[#This Row],[GameID]],Table2[Column1],"&lt;="&amp;Table2[[#This Row],[Column1]])-1</f>
        <v>8</v>
      </c>
    </row>
    <row r="986" spans="1:31" x14ac:dyDescent="0.45">
      <c r="A986" t="s">
        <v>347</v>
      </c>
      <c r="B986" t="str">
        <f>_xlfn.TEXTBEFORE(Table2[[#This Row],[Kamp]]," - ")</f>
        <v>ÅFK</v>
      </c>
      <c r="C986" t="str">
        <f>_xlfn.TEXTAFTER(Table2[[#This Row],[Kamp]],"- ")</f>
        <v>Blackhawks</v>
      </c>
      <c r="D986">
        <v>44898</v>
      </c>
      <c r="E986">
        <v>35980</v>
      </c>
      <c r="F986">
        <v>20222023</v>
      </c>
      <c r="G986" t="s">
        <v>17</v>
      </c>
      <c r="H986" t="s">
        <v>661</v>
      </c>
      <c r="I986" t="s">
        <v>677</v>
      </c>
      <c r="J986">
        <v>2</v>
      </c>
      <c r="K986">
        <v>29505</v>
      </c>
      <c r="L986">
        <v>1</v>
      </c>
      <c r="M986" t="s">
        <v>630</v>
      </c>
      <c r="N986" t="s">
        <v>264</v>
      </c>
      <c r="O986" t="s">
        <v>140</v>
      </c>
      <c r="P986">
        <v>10</v>
      </c>
      <c r="Q986">
        <v>60</v>
      </c>
      <c r="R986">
        <f>SUMIFS(Table2[number],Table2[Event],"Goal",Table2[H/U],"HOME",Table2[GameID],Table2[[#This Row],[GameID]],Table2[GameTime],"&lt;="&amp;Table2[[#This Row],[GameTime]])</f>
        <v>1</v>
      </c>
      <c r="S986">
        <f>SUMIFS(Table2[number],Table2[Event],"Goal",Table2[H/U],"AWAY",Table2[GameID],Table2[[#This Row],[GameID]],Table2[GameTime],"&lt;="&amp;Table2[[#This Row],[GameTime]])</f>
        <v>8</v>
      </c>
      <c r="T986" t="str">
        <f>IF(Table2[[#This Row],[Event]]="Goal",Table2[[#This Row],[Hscore]]&amp;"-"&amp;Table2[[#This Row],[Uscore]],"")</f>
        <v>1-8</v>
      </c>
      <c r="U986">
        <v>1583</v>
      </c>
      <c r="V986" s="1">
        <f>Table2[[#This Row],[GameTime]]-(Table2[[#This Row],[period]]-1)*1200</f>
        <v>383</v>
      </c>
      <c r="W986" s="1">
        <f>ROUNDDOWN(Table2[[#This Row],[Time]]/60,0)</f>
        <v>6</v>
      </c>
      <c r="X986" s="1">
        <f>ROUNDDOWN((Table2[[#This Row],[Time]]/60-Table2[[#This Row],[Time2]])*60,0)</f>
        <v>23</v>
      </c>
      <c r="Y986" s="1" t="str">
        <f>IF(Table2[[#This Row],[Time2]]&lt;10,0&amp;Table2[[#This Row],[Time2]],Table2[[#This Row],[Time2]])</f>
        <v>06</v>
      </c>
      <c r="Z986" s="1">
        <f>IF(Table2[[#This Row],[Time3]]&lt;10,0&amp;Table2[[#This Row],[Time3]],Table2[[#This Row],[Time3]])</f>
        <v>23</v>
      </c>
      <c r="AA986" s="2" t="str">
        <f>Table2[[#This Row],[Time4]]&amp;":"&amp;Table2[[#This Row],[Time5]]</f>
        <v>06:23</v>
      </c>
      <c r="AB986" s="1" t="str" cm="1">
        <f t="array" ref="AB986">IFERROR(IF(Table2[[#This Row],[code]]="","",_xlfn.IFS(AND(Table2[[#This Row],[code]]&lt;400,Table2[[#This Row],[code]]&lt;&gt;""),2,Table2[[#This Row],[code]]&gt;500,4)),"")</f>
        <v/>
      </c>
      <c r="AC986" s="1" t="str">
        <f>IF(Table2[[#This Row],[Event]]="Penalty",Table2[[#This Row],[number]],IF(Table2[[#This Row],[Event]]="Time-Out",401,""))</f>
        <v/>
      </c>
      <c r="AD986" s="1">
        <f>ROW(A985)</f>
        <v>985</v>
      </c>
      <c r="AE986" s="1">
        <f>COUNTIFS(Table2[GameID],Table2[[#This Row],[GameID]],Table2[Column1],"&lt;="&amp;Table2[[#This Row],[Column1]])-1</f>
        <v>9</v>
      </c>
    </row>
    <row r="987" spans="1:31" x14ac:dyDescent="0.45">
      <c r="A987" t="s">
        <v>347</v>
      </c>
      <c r="B987" t="str">
        <f>_xlfn.TEXTBEFORE(Table2[[#This Row],[Kamp]]," - ")</f>
        <v>ÅFK</v>
      </c>
      <c r="C987" t="str">
        <f>_xlfn.TEXTAFTER(Table2[[#This Row],[Kamp]],"- ")</f>
        <v>Blackhawks</v>
      </c>
      <c r="D987">
        <v>44898</v>
      </c>
      <c r="E987">
        <v>35980</v>
      </c>
      <c r="F987">
        <v>20222023</v>
      </c>
      <c r="G987" t="s">
        <v>17</v>
      </c>
      <c r="H987" t="s">
        <v>661</v>
      </c>
      <c r="I987" t="s">
        <v>677</v>
      </c>
      <c r="J987">
        <v>2</v>
      </c>
      <c r="K987">
        <v>29505</v>
      </c>
      <c r="L987">
        <v>1</v>
      </c>
      <c r="M987" t="s">
        <v>630</v>
      </c>
      <c r="N987" t="s">
        <v>143</v>
      </c>
      <c r="O987" t="s">
        <v>149</v>
      </c>
      <c r="P987">
        <v>71</v>
      </c>
      <c r="Q987">
        <v>98</v>
      </c>
      <c r="R987">
        <f>SUMIFS(Table2[number],Table2[Event],"Goal",Table2[H/U],"HOME",Table2[GameID],Table2[[#This Row],[GameID]],Table2[GameTime],"&lt;="&amp;Table2[[#This Row],[GameTime]])</f>
        <v>1</v>
      </c>
      <c r="S987">
        <f>SUMIFS(Table2[number],Table2[Event],"Goal",Table2[H/U],"AWAY",Table2[GameID],Table2[[#This Row],[GameID]],Table2[GameTime],"&lt;="&amp;Table2[[#This Row],[GameTime]])</f>
        <v>9</v>
      </c>
      <c r="T987" t="str">
        <f>IF(Table2[[#This Row],[Event]]="Goal",Table2[[#This Row],[Hscore]]&amp;"-"&amp;Table2[[#This Row],[Uscore]],"")</f>
        <v>1-9</v>
      </c>
      <c r="U987">
        <v>1770</v>
      </c>
      <c r="V987" s="1">
        <f>Table2[[#This Row],[GameTime]]-(Table2[[#This Row],[period]]-1)*1200</f>
        <v>570</v>
      </c>
      <c r="W987" s="1">
        <f>ROUNDDOWN(Table2[[#This Row],[Time]]/60,0)</f>
        <v>9</v>
      </c>
      <c r="X987" s="1">
        <f>ROUNDDOWN((Table2[[#This Row],[Time]]/60-Table2[[#This Row],[Time2]])*60,0)</f>
        <v>30</v>
      </c>
      <c r="Y987" s="1" t="str">
        <f>IF(Table2[[#This Row],[Time2]]&lt;10,0&amp;Table2[[#This Row],[Time2]],Table2[[#This Row],[Time2]])</f>
        <v>09</v>
      </c>
      <c r="Z987" s="1">
        <f>IF(Table2[[#This Row],[Time3]]&lt;10,0&amp;Table2[[#This Row],[Time3]],Table2[[#This Row],[Time3]])</f>
        <v>30</v>
      </c>
      <c r="AA987" s="2" t="str">
        <f>Table2[[#This Row],[Time4]]&amp;":"&amp;Table2[[#This Row],[Time5]]</f>
        <v>09:30</v>
      </c>
      <c r="AB987" s="1" t="str" cm="1">
        <f t="array" ref="AB987">IFERROR(IF(Table2[[#This Row],[code]]="","",_xlfn.IFS(AND(Table2[[#This Row],[code]]&lt;400,Table2[[#This Row],[code]]&lt;&gt;""),2,Table2[[#This Row],[code]]&gt;500,4)),"")</f>
        <v/>
      </c>
      <c r="AC987" s="1" t="str">
        <f>IF(Table2[[#This Row],[Event]]="Penalty",Table2[[#This Row],[number]],IF(Table2[[#This Row],[Event]]="Time-Out",401,""))</f>
        <v/>
      </c>
      <c r="AD987" s="1">
        <f>ROW(A986)</f>
        <v>986</v>
      </c>
      <c r="AE987" s="1">
        <f>COUNTIFS(Table2[GameID],Table2[[#This Row],[GameID]],Table2[Column1],"&lt;="&amp;Table2[[#This Row],[Column1]])-1</f>
        <v>10</v>
      </c>
    </row>
    <row r="988" spans="1:31" x14ac:dyDescent="0.45">
      <c r="A988" t="s">
        <v>347</v>
      </c>
      <c r="B988" t="str">
        <f>_xlfn.TEXTBEFORE(Table2[[#This Row],[Kamp]]," - ")</f>
        <v>ÅFK</v>
      </c>
      <c r="C988" t="str">
        <f>_xlfn.TEXTAFTER(Table2[[#This Row],[Kamp]],"- ")</f>
        <v>Blackhawks</v>
      </c>
      <c r="D988">
        <v>44898</v>
      </c>
      <c r="E988">
        <v>35980</v>
      </c>
      <c r="F988">
        <v>20222023</v>
      </c>
      <c r="G988" t="s">
        <v>17</v>
      </c>
      <c r="H988" t="s">
        <v>661</v>
      </c>
      <c r="I988" t="s">
        <v>677</v>
      </c>
      <c r="J988">
        <v>2</v>
      </c>
      <c r="K988">
        <v>29505</v>
      </c>
      <c r="L988">
        <v>207</v>
      </c>
      <c r="M988" t="s">
        <v>631</v>
      </c>
      <c r="N988" t="s">
        <v>139</v>
      </c>
      <c r="O988" t="s">
        <v>634</v>
      </c>
      <c r="P988">
        <v>27</v>
      </c>
      <c r="Q988" t="s">
        <v>634</v>
      </c>
      <c r="R988">
        <f>SUMIFS(Table2[number],Table2[Event],"Goal",Table2[H/U],"HOME",Table2[GameID],Table2[[#This Row],[GameID]],Table2[GameTime],"&lt;="&amp;Table2[[#This Row],[GameTime]])</f>
        <v>1</v>
      </c>
      <c r="S988">
        <f>SUMIFS(Table2[number],Table2[Event],"Goal",Table2[H/U],"AWAY",Table2[GameID],Table2[[#This Row],[GameID]],Table2[GameTime],"&lt;="&amp;Table2[[#This Row],[GameTime]])</f>
        <v>9</v>
      </c>
      <c r="T988" t="str">
        <f>IF(Table2[[#This Row],[Event]]="Goal",Table2[[#This Row],[Hscore]]&amp;"-"&amp;Table2[[#This Row],[Uscore]],"")</f>
        <v/>
      </c>
      <c r="U988">
        <v>1828</v>
      </c>
      <c r="V988" s="1">
        <f>Table2[[#This Row],[GameTime]]-(Table2[[#This Row],[period]]-1)*1200</f>
        <v>628</v>
      </c>
      <c r="W988" s="1">
        <f>ROUNDDOWN(Table2[[#This Row],[Time]]/60,0)</f>
        <v>10</v>
      </c>
      <c r="X988" s="1">
        <f>ROUNDDOWN((Table2[[#This Row],[Time]]/60-Table2[[#This Row],[Time2]])*60,0)</f>
        <v>28</v>
      </c>
      <c r="Y988" s="1">
        <f>IF(Table2[[#This Row],[Time2]]&lt;10,0&amp;Table2[[#This Row],[Time2]],Table2[[#This Row],[Time2]])</f>
        <v>10</v>
      </c>
      <c r="Z988" s="1">
        <f>IF(Table2[[#This Row],[Time3]]&lt;10,0&amp;Table2[[#This Row],[Time3]],Table2[[#This Row],[Time3]])</f>
        <v>28</v>
      </c>
      <c r="AA988" s="2" t="str">
        <f>Table2[[#This Row],[Time4]]&amp;":"&amp;Table2[[#This Row],[Time5]]</f>
        <v>10:28</v>
      </c>
      <c r="AB988" s="1" cm="1">
        <f t="array" ref="AB988">IFERROR(IF(Table2[[#This Row],[code]]="","",_xlfn.IFS(AND(Table2[[#This Row],[code]]&lt;400,Table2[[#This Row],[code]]&lt;&gt;""),2,Table2[[#This Row],[code]]&gt;500,4)),"")</f>
        <v>2</v>
      </c>
      <c r="AC988" s="1">
        <f>IF(Table2[[#This Row],[Event]]="Penalty",Table2[[#This Row],[number]],IF(Table2[[#This Row],[Event]]="Time-Out",401,""))</f>
        <v>207</v>
      </c>
      <c r="AD988" s="1">
        <f>ROW(A987)</f>
        <v>987</v>
      </c>
      <c r="AE988" s="1">
        <f>COUNTIFS(Table2[GameID],Table2[[#This Row],[GameID]],Table2[Column1],"&lt;="&amp;Table2[[#This Row],[Column1]])-1</f>
        <v>11</v>
      </c>
    </row>
    <row r="989" spans="1:31" x14ac:dyDescent="0.45">
      <c r="A989" t="s">
        <v>347</v>
      </c>
      <c r="B989" t="str">
        <f>_xlfn.TEXTBEFORE(Table2[[#This Row],[Kamp]]," - ")</f>
        <v>ÅFK</v>
      </c>
      <c r="C989" t="str">
        <f>_xlfn.TEXTAFTER(Table2[[#This Row],[Kamp]],"- ")</f>
        <v>Blackhawks</v>
      </c>
      <c r="D989">
        <v>44898</v>
      </c>
      <c r="E989">
        <v>35980</v>
      </c>
      <c r="F989">
        <v>20222023</v>
      </c>
      <c r="G989" t="s">
        <v>17</v>
      </c>
      <c r="H989" t="s">
        <v>666</v>
      </c>
      <c r="I989" t="s">
        <v>678</v>
      </c>
      <c r="J989">
        <v>2</v>
      </c>
      <c r="K989">
        <v>29503</v>
      </c>
      <c r="L989">
        <v>302</v>
      </c>
      <c r="M989" t="s">
        <v>631</v>
      </c>
      <c r="N989" t="s">
        <v>150</v>
      </c>
      <c r="O989" t="s">
        <v>634</v>
      </c>
      <c r="P989">
        <v>6</v>
      </c>
      <c r="Q989" t="s">
        <v>634</v>
      </c>
      <c r="R989">
        <f>SUMIFS(Table2[number],Table2[Event],"Goal",Table2[H/U],"HOME",Table2[GameID],Table2[[#This Row],[GameID]],Table2[GameTime],"&lt;="&amp;Table2[[#This Row],[GameTime]])</f>
        <v>1</v>
      </c>
      <c r="S989">
        <f>SUMIFS(Table2[number],Table2[Event],"Goal",Table2[H/U],"AWAY",Table2[GameID],Table2[[#This Row],[GameID]],Table2[GameTime],"&lt;="&amp;Table2[[#This Row],[GameTime]])</f>
        <v>9</v>
      </c>
      <c r="T989" t="str">
        <f>IF(Table2[[#This Row],[Event]]="Goal",Table2[[#This Row],[Hscore]]&amp;"-"&amp;Table2[[#This Row],[Uscore]],"")</f>
        <v/>
      </c>
      <c r="U989">
        <v>1828</v>
      </c>
      <c r="V989" s="1">
        <f>Table2[[#This Row],[GameTime]]-(Table2[[#This Row],[period]]-1)*1200</f>
        <v>628</v>
      </c>
      <c r="W989" s="1">
        <f>ROUNDDOWN(Table2[[#This Row],[Time]]/60,0)</f>
        <v>10</v>
      </c>
      <c r="X989" s="1">
        <f>ROUNDDOWN((Table2[[#This Row],[Time]]/60-Table2[[#This Row],[Time2]])*60,0)</f>
        <v>28</v>
      </c>
      <c r="Y989" s="1">
        <f>IF(Table2[[#This Row],[Time2]]&lt;10,0&amp;Table2[[#This Row],[Time2]],Table2[[#This Row],[Time2]])</f>
        <v>10</v>
      </c>
      <c r="Z989" s="1">
        <f>IF(Table2[[#This Row],[Time3]]&lt;10,0&amp;Table2[[#This Row],[Time3]],Table2[[#This Row],[Time3]])</f>
        <v>28</v>
      </c>
      <c r="AA989" s="2" t="str">
        <f>Table2[[#This Row],[Time4]]&amp;":"&amp;Table2[[#This Row],[Time5]]</f>
        <v>10:28</v>
      </c>
      <c r="AB989" s="1" cm="1">
        <f t="array" ref="AB989">IFERROR(IF(Table2[[#This Row],[code]]="","",_xlfn.IFS(AND(Table2[[#This Row],[code]]&lt;400,Table2[[#This Row],[code]]&lt;&gt;""),2,Table2[[#This Row],[code]]&gt;500,4)),"")</f>
        <v>2</v>
      </c>
      <c r="AC989" s="1">
        <f>IF(Table2[[#This Row],[Event]]="Penalty",Table2[[#This Row],[number]],IF(Table2[[#This Row],[Event]]="Time-Out",401,""))</f>
        <v>302</v>
      </c>
      <c r="AD989" s="1">
        <f>ROW(A988)</f>
        <v>988</v>
      </c>
      <c r="AE989" s="1">
        <f>COUNTIFS(Table2[GameID],Table2[[#This Row],[GameID]],Table2[Column1],"&lt;="&amp;Table2[[#This Row],[Column1]])-1</f>
        <v>12</v>
      </c>
    </row>
    <row r="990" spans="1:31" x14ac:dyDescent="0.45">
      <c r="A990" t="s">
        <v>347</v>
      </c>
      <c r="B990" t="str">
        <f>_xlfn.TEXTBEFORE(Table2[[#This Row],[Kamp]]," - ")</f>
        <v>ÅFK</v>
      </c>
      <c r="C990" t="str">
        <f>_xlfn.TEXTAFTER(Table2[[#This Row],[Kamp]],"- ")</f>
        <v>Blackhawks</v>
      </c>
      <c r="D990">
        <v>44898</v>
      </c>
      <c r="E990">
        <v>35980</v>
      </c>
      <c r="F990">
        <v>20222023</v>
      </c>
      <c r="G990" t="s">
        <v>17</v>
      </c>
      <c r="H990" t="s">
        <v>661</v>
      </c>
      <c r="I990" t="s">
        <v>677</v>
      </c>
      <c r="J990">
        <v>2</v>
      </c>
      <c r="K990">
        <v>29505</v>
      </c>
      <c r="L990">
        <v>1</v>
      </c>
      <c r="M990" t="s">
        <v>630</v>
      </c>
      <c r="N990" t="s">
        <v>334</v>
      </c>
      <c r="O990" t="s">
        <v>147</v>
      </c>
      <c r="P990">
        <v>6</v>
      </c>
      <c r="Q990">
        <v>92</v>
      </c>
      <c r="R990">
        <f>SUMIFS(Table2[number],Table2[Event],"Goal",Table2[H/U],"HOME",Table2[GameID],Table2[[#This Row],[GameID]],Table2[GameTime],"&lt;="&amp;Table2[[#This Row],[GameTime]])</f>
        <v>1</v>
      </c>
      <c r="S990">
        <f>SUMIFS(Table2[number],Table2[Event],"Goal",Table2[H/U],"AWAY",Table2[GameID],Table2[[#This Row],[GameID]],Table2[GameTime],"&lt;="&amp;Table2[[#This Row],[GameTime]])</f>
        <v>10</v>
      </c>
      <c r="T990" t="str">
        <f>IF(Table2[[#This Row],[Event]]="Goal",Table2[[#This Row],[Hscore]]&amp;"-"&amp;Table2[[#This Row],[Uscore]],"")</f>
        <v>1-10</v>
      </c>
      <c r="U990">
        <v>1903</v>
      </c>
      <c r="V990" s="1">
        <f>Table2[[#This Row],[GameTime]]-(Table2[[#This Row],[period]]-1)*1200</f>
        <v>703</v>
      </c>
      <c r="W990" s="1">
        <f>ROUNDDOWN(Table2[[#This Row],[Time]]/60,0)</f>
        <v>11</v>
      </c>
      <c r="X990" s="1">
        <f>ROUNDDOWN((Table2[[#This Row],[Time]]/60-Table2[[#This Row],[Time2]])*60,0)</f>
        <v>43</v>
      </c>
      <c r="Y990" s="1">
        <f>IF(Table2[[#This Row],[Time2]]&lt;10,0&amp;Table2[[#This Row],[Time2]],Table2[[#This Row],[Time2]])</f>
        <v>11</v>
      </c>
      <c r="Z990" s="1">
        <f>IF(Table2[[#This Row],[Time3]]&lt;10,0&amp;Table2[[#This Row],[Time3]],Table2[[#This Row],[Time3]])</f>
        <v>43</v>
      </c>
      <c r="AA990" s="2" t="str">
        <f>Table2[[#This Row],[Time4]]&amp;":"&amp;Table2[[#This Row],[Time5]]</f>
        <v>11:43</v>
      </c>
      <c r="AB990" s="1" t="str" cm="1">
        <f t="array" ref="AB990">IFERROR(IF(Table2[[#This Row],[code]]="","",_xlfn.IFS(AND(Table2[[#This Row],[code]]&lt;400,Table2[[#This Row],[code]]&lt;&gt;""),2,Table2[[#This Row],[code]]&gt;500,4)),"")</f>
        <v/>
      </c>
      <c r="AC990" s="1" t="str">
        <f>IF(Table2[[#This Row],[Event]]="Penalty",Table2[[#This Row],[number]],IF(Table2[[#This Row],[Event]]="Time-Out",401,""))</f>
        <v/>
      </c>
      <c r="AD990" s="1">
        <f>ROW(A989)</f>
        <v>989</v>
      </c>
      <c r="AE990" s="1">
        <f>COUNTIFS(Table2[GameID],Table2[[#This Row],[GameID]],Table2[Column1],"&lt;="&amp;Table2[[#This Row],[Column1]])-1</f>
        <v>13</v>
      </c>
    </row>
    <row r="991" spans="1:31" x14ac:dyDescent="0.45">
      <c r="A991" t="s">
        <v>347</v>
      </c>
      <c r="B991" t="str">
        <f>_xlfn.TEXTBEFORE(Table2[[#This Row],[Kamp]]," - ")</f>
        <v>ÅFK</v>
      </c>
      <c r="C991" t="str">
        <f>_xlfn.TEXTAFTER(Table2[[#This Row],[Kamp]],"- ")</f>
        <v>Blackhawks</v>
      </c>
      <c r="D991">
        <v>44898</v>
      </c>
      <c r="E991">
        <v>35980</v>
      </c>
      <c r="F991">
        <v>20222023</v>
      </c>
      <c r="G991" t="s">
        <v>17</v>
      </c>
      <c r="H991" t="s">
        <v>661</v>
      </c>
      <c r="I991" t="s">
        <v>677</v>
      </c>
      <c r="J991">
        <v>2</v>
      </c>
      <c r="K991">
        <v>29505</v>
      </c>
      <c r="L991">
        <v>1</v>
      </c>
      <c r="M991" t="s">
        <v>630</v>
      </c>
      <c r="N991" t="s">
        <v>265</v>
      </c>
      <c r="O991" t="s">
        <v>634</v>
      </c>
      <c r="P991">
        <v>14</v>
      </c>
      <c r="Q991" t="s">
        <v>634</v>
      </c>
      <c r="R991">
        <f>SUMIFS(Table2[number],Table2[Event],"Goal",Table2[H/U],"HOME",Table2[GameID],Table2[[#This Row],[GameID]],Table2[GameTime],"&lt;="&amp;Table2[[#This Row],[GameTime]])</f>
        <v>1</v>
      </c>
      <c r="S991">
        <f>SUMIFS(Table2[number],Table2[Event],"Goal",Table2[H/U],"AWAY",Table2[GameID],Table2[[#This Row],[GameID]],Table2[GameTime],"&lt;="&amp;Table2[[#This Row],[GameTime]])</f>
        <v>11</v>
      </c>
      <c r="T991" t="str">
        <f>IF(Table2[[#This Row],[Event]]="Goal",Table2[[#This Row],[Hscore]]&amp;"-"&amp;Table2[[#This Row],[Uscore]],"")</f>
        <v>1-11</v>
      </c>
      <c r="U991">
        <v>2373</v>
      </c>
      <c r="V991" s="1">
        <f>Table2[[#This Row],[GameTime]]-(Table2[[#This Row],[period]]-1)*1200</f>
        <v>1173</v>
      </c>
      <c r="W991" s="1">
        <f>ROUNDDOWN(Table2[[#This Row],[Time]]/60,0)</f>
        <v>19</v>
      </c>
      <c r="X991" s="1">
        <f>ROUNDDOWN((Table2[[#This Row],[Time]]/60-Table2[[#This Row],[Time2]])*60,0)</f>
        <v>33</v>
      </c>
      <c r="Y991" s="1">
        <f>IF(Table2[[#This Row],[Time2]]&lt;10,0&amp;Table2[[#This Row],[Time2]],Table2[[#This Row],[Time2]])</f>
        <v>19</v>
      </c>
      <c r="Z991" s="1">
        <f>IF(Table2[[#This Row],[Time3]]&lt;10,0&amp;Table2[[#This Row],[Time3]],Table2[[#This Row],[Time3]])</f>
        <v>33</v>
      </c>
      <c r="AA991" s="2" t="str">
        <f>Table2[[#This Row],[Time4]]&amp;":"&amp;Table2[[#This Row],[Time5]]</f>
        <v>19:33</v>
      </c>
      <c r="AB991" s="1" t="str" cm="1">
        <f t="array" ref="AB991">IFERROR(IF(Table2[[#This Row],[code]]="","",_xlfn.IFS(AND(Table2[[#This Row],[code]]&lt;400,Table2[[#This Row],[code]]&lt;&gt;""),2,Table2[[#This Row],[code]]&gt;500,4)),"")</f>
        <v/>
      </c>
      <c r="AC991" s="1" t="str">
        <f>IF(Table2[[#This Row],[Event]]="Penalty",Table2[[#This Row],[number]],IF(Table2[[#This Row],[Event]]="Time-Out",401,""))</f>
        <v/>
      </c>
      <c r="AD991" s="1">
        <f>ROW(A990)</f>
        <v>990</v>
      </c>
      <c r="AE991" s="1">
        <f>COUNTIFS(Table2[GameID],Table2[[#This Row],[GameID]],Table2[Column1],"&lt;="&amp;Table2[[#This Row],[Column1]])-1</f>
        <v>14</v>
      </c>
    </row>
    <row r="992" spans="1:31" x14ac:dyDescent="0.45">
      <c r="A992" t="s">
        <v>347</v>
      </c>
      <c r="B992" t="str">
        <f>_xlfn.TEXTBEFORE(Table2[[#This Row],[Kamp]]," - ")</f>
        <v>ÅFK</v>
      </c>
      <c r="C992" t="str">
        <f>_xlfn.TEXTAFTER(Table2[[#This Row],[Kamp]],"- ")</f>
        <v>Blackhawks</v>
      </c>
      <c r="D992">
        <v>44898</v>
      </c>
      <c r="E992">
        <v>35980</v>
      </c>
      <c r="F992">
        <v>20222023</v>
      </c>
      <c r="G992" t="s">
        <v>17</v>
      </c>
      <c r="H992" t="s">
        <v>661</v>
      </c>
      <c r="I992" t="s">
        <v>677</v>
      </c>
      <c r="J992">
        <v>3</v>
      </c>
      <c r="K992">
        <v>29505</v>
      </c>
      <c r="L992">
        <v>1</v>
      </c>
      <c r="M992" t="s">
        <v>630</v>
      </c>
      <c r="N992" t="s">
        <v>334</v>
      </c>
      <c r="O992" t="s">
        <v>134</v>
      </c>
      <c r="P992">
        <v>6</v>
      </c>
      <c r="Q992">
        <v>15</v>
      </c>
      <c r="R992">
        <f>SUMIFS(Table2[number],Table2[Event],"Goal",Table2[H/U],"HOME",Table2[GameID],Table2[[#This Row],[GameID]],Table2[GameTime],"&lt;="&amp;Table2[[#This Row],[GameTime]])</f>
        <v>1</v>
      </c>
      <c r="S992">
        <f>SUMIFS(Table2[number],Table2[Event],"Goal",Table2[H/U],"AWAY",Table2[GameID],Table2[[#This Row],[GameID]],Table2[GameTime],"&lt;="&amp;Table2[[#This Row],[GameTime]])</f>
        <v>12</v>
      </c>
      <c r="T992" t="str">
        <f>IF(Table2[[#This Row],[Event]]="Goal",Table2[[#This Row],[Hscore]]&amp;"-"&amp;Table2[[#This Row],[Uscore]],"")</f>
        <v>1-12</v>
      </c>
      <c r="U992">
        <v>2732</v>
      </c>
      <c r="V992" s="1">
        <f>Table2[[#This Row],[GameTime]]-(Table2[[#This Row],[period]]-1)*1200</f>
        <v>332</v>
      </c>
      <c r="W992" s="1">
        <f>ROUNDDOWN(Table2[[#This Row],[Time]]/60,0)</f>
        <v>5</v>
      </c>
      <c r="X992" s="1">
        <f>ROUNDDOWN((Table2[[#This Row],[Time]]/60-Table2[[#This Row],[Time2]])*60,0)</f>
        <v>32</v>
      </c>
      <c r="Y992" s="1" t="str">
        <f>IF(Table2[[#This Row],[Time2]]&lt;10,0&amp;Table2[[#This Row],[Time2]],Table2[[#This Row],[Time2]])</f>
        <v>05</v>
      </c>
      <c r="Z992" s="1">
        <f>IF(Table2[[#This Row],[Time3]]&lt;10,0&amp;Table2[[#This Row],[Time3]],Table2[[#This Row],[Time3]])</f>
        <v>32</v>
      </c>
      <c r="AA992" s="2" t="str">
        <f>Table2[[#This Row],[Time4]]&amp;":"&amp;Table2[[#This Row],[Time5]]</f>
        <v>05:32</v>
      </c>
      <c r="AB992" s="1" t="str" cm="1">
        <f t="array" ref="AB992">IFERROR(IF(Table2[[#This Row],[code]]="","",_xlfn.IFS(AND(Table2[[#This Row],[code]]&lt;400,Table2[[#This Row],[code]]&lt;&gt;""),2,Table2[[#This Row],[code]]&gt;500,4)),"")</f>
        <v/>
      </c>
      <c r="AC992" s="1" t="str">
        <f>IF(Table2[[#This Row],[Event]]="Penalty",Table2[[#This Row],[number]],IF(Table2[[#This Row],[Event]]="Time-Out",401,""))</f>
        <v/>
      </c>
      <c r="AD992" s="1">
        <f>ROW(A991)</f>
        <v>991</v>
      </c>
      <c r="AE992" s="1">
        <f>COUNTIFS(Table2[GameID],Table2[[#This Row],[GameID]],Table2[Column1],"&lt;="&amp;Table2[[#This Row],[Column1]])-1</f>
        <v>15</v>
      </c>
    </row>
    <row r="993" spans="1:31" x14ac:dyDescent="0.45">
      <c r="A993" t="s">
        <v>347</v>
      </c>
      <c r="B993" t="str">
        <f>_xlfn.TEXTBEFORE(Table2[[#This Row],[Kamp]]," - ")</f>
        <v>ÅFK</v>
      </c>
      <c r="C993" t="str">
        <f>_xlfn.TEXTAFTER(Table2[[#This Row],[Kamp]],"- ")</f>
        <v>Blackhawks</v>
      </c>
      <c r="D993">
        <v>44898</v>
      </c>
      <c r="E993">
        <v>35980</v>
      </c>
      <c r="F993">
        <v>20222023</v>
      </c>
      <c r="G993" t="s">
        <v>17</v>
      </c>
      <c r="H993" t="s">
        <v>661</v>
      </c>
      <c r="I993" t="s">
        <v>677</v>
      </c>
      <c r="J993">
        <v>3</v>
      </c>
      <c r="K993">
        <v>29505</v>
      </c>
      <c r="L993">
        <v>1</v>
      </c>
      <c r="M993" t="s">
        <v>630</v>
      </c>
      <c r="N993" t="s">
        <v>149</v>
      </c>
      <c r="O993" t="s">
        <v>264</v>
      </c>
      <c r="P993">
        <v>98</v>
      </c>
      <c r="Q993">
        <v>10</v>
      </c>
      <c r="R993">
        <f>SUMIFS(Table2[number],Table2[Event],"Goal",Table2[H/U],"HOME",Table2[GameID],Table2[[#This Row],[GameID]],Table2[GameTime],"&lt;="&amp;Table2[[#This Row],[GameTime]])</f>
        <v>1</v>
      </c>
      <c r="S993">
        <f>SUMIFS(Table2[number],Table2[Event],"Goal",Table2[H/U],"AWAY",Table2[GameID],Table2[[#This Row],[GameID]],Table2[GameTime],"&lt;="&amp;Table2[[#This Row],[GameTime]])</f>
        <v>13</v>
      </c>
      <c r="T993" t="str">
        <f>IF(Table2[[#This Row],[Event]]="Goal",Table2[[#This Row],[Hscore]]&amp;"-"&amp;Table2[[#This Row],[Uscore]],"")</f>
        <v>1-13</v>
      </c>
      <c r="U993">
        <v>2739</v>
      </c>
      <c r="V993" s="1">
        <f>Table2[[#This Row],[GameTime]]-(Table2[[#This Row],[period]]-1)*1200</f>
        <v>339</v>
      </c>
      <c r="W993" s="1">
        <f>ROUNDDOWN(Table2[[#This Row],[Time]]/60,0)</f>
        <v>5</v>
      </c>
      <c r="X993" s="1">
        <f>ROUNDDOWN((Table2[[#This Row],[Time]]/60-Table2[[#This Row],[Time2]])*60,0)</f>
        <v>39</v>
      </c>
      <c r="Y993" s="1" t="str">
        <f>IF(Table2[[#This Row],[Time2]]&lt;10,0&amp;Table2[[#This Row],[Time2]],Table2[[#This Row],[Time2]])</f>
        <v>05</v>
      </c>
      <c r="Z993" s="1">
        <f>IF(Table2[[#This Row],[Time3]]&lt;10,0&amp;Table2[[#This Row],[Time3]],Table2[[#This Row],[Time3]])</f>
        <v>39</v>
      </c>
      <c r="AA993" s="2" t="str">
        <f>Table2[[#This Row],[Time4]]&amp;":"&amp;Table2[[#This Row],[Time5]]</f>
        <v>05:39</v>
      </c>
      <c r="AB993" s="1" t="str" cm="1">
        <f t="array" ref="AB993">IFERROR(IF(Table2[[#This Row],[code]]="","",_xlfn.IFS(AND(Table2[[#This Row],[code]]&lt;400,Table2[[#This Row],[code]]&lt;&gt;""),2,Table2[[#This Row],[code]]&gt;500,4)),"")</f>
        <v/>
      </c>
      <c r="AC993" s="1" t="str">
        <f>IF(Table2[[#This Row],[Event]]="Penalty",Table2[[#This Row],[number]],IF(Table2[[#This Row],[Event]]="Time-Out",401,""))</f>
        <v/>
      </c>
      <c r="AD993" s="1">
        <f>ROW(A992)</f>
        <v>992</v>
      </c>
      <c r="AE993" s="1">
        <f>COUNTIFS(Table2[GameID],Table2[[#This Row],[GameID]],Table2[Column1],"&lt;="&amp;Table2[[#This Row],[Column1]])-1</f>
        <v>16</v>
      </c>
    </row>
    <row r="994" spans="1:31" x14ac:dyDescent="0.45">
      <c r="A994" t="s">
        <v>347</v>
      </c>
      <c r="B994" t="str">
        <f>_xlfn.TEXTBEFORE(Table2[[#This Row],[Kamp]]," - ")</f>
        <v>ÅFK</v>
      </c>
      <c r="C994" t="str">
        <f>_xlfn.TEXTAFTER(Table2[[#This Row],[Kamp]],"- ")</f>
        <v>Blackhawks</v>
      </c>
      <c r="D994">
        <v>44898</v>
      </c>
      <c r="E994">
        <v>35980</v>
      </c>
      <c r="F994">
        <v>20222023</v>
      </c>
      <c r="G994" t="s">
        <v>17</v>
      </c>
      <c r="H994" t="s">
        <v>661</v>
      </c>
      <c r="I994" t="s">
        <v>677</v>
      </c>
      <c r="J994">
        <v>3</v>
      </c>
      <c r="K994">
        <v>29505</v>
      </c>
      <c r="L994">
        <v>1</v>
      </c>
      <c r="M994" t="s">
        <v>630</v>
      </c>
      <c r="N994" t="s">
        <v>131</v>
      </c>
      <c r="O994" t="s">
        <v>143</v>
      </c>
      <c r="P994">
        <v>3</v>
      </c>
      <c r="Q994">
        <v>71</v>
      </c>
      <c r="R994">
        <f>SUMIFS(Table2[number],Table2[Event],"Goal",Table2[H/U],"HOME",Table2[GameID],Table2[[#This Row],[GameID]],Table2[GameTime],"&lt;="&amp;Table2[[#This Row],[GameTime]])</f>
        <v>1</v>
      </c>
      <c r="S994">
        <f>SUMIFS(Table2[number],Table2[Event],"Goal",Table2[H/U],"AWAY",Table2[GameID],Table2[[#This Row],[GameID]],Table2[GameTime],"&lt;="&amp;Table2[[#This Row],[GameTime]])</f>
        <v>14</v>
      </c>
      <c r="T994" t="str">
        <f>IF(Table2[[#This Row],[Event]]="Goal",Table2[[#This Row],[Hscore]]&amp;"-"&amp;Table2[[#This Row],[Uscore]],"")</f>
        <v>1-14</v>
      </c>
      <c r="U994">
        <v>2751</v>
      </c>
      <c r="V994" s="1">
        <f>Table2[[#This Row],[GameTime]]-(Table2[[#This Row],[period]]-1)*1200</f>
        <v>351</v>
      </c>
      <c r="W994" s="1">
        <f>ROUNDDOWN(Table2[[#This Row],[Time]]/60,0)</f>
        <v>5</v>
      </c>
      <c r="X994" s="1">
        <f>ROUNDDOWN((Table2[[#This Row],[Time]]/60-Table2[[#This Row],[Time2]])*60,0)</f>
        <v>51</v>
      </c>
      <c r="Y994" s="1" t="str">
        <f>IF(Table2[[#This Row],[Time2]]&lt;10,0&amp;Table2[[#This Row],[Time2]],Table2[[#This Row],[Time2]])</f>
        <v>05</v>
      </c>
      <c r="Z994" s="1">
        <f>IF(Table2[[#This Row],[Time3]]&lt;10,0&amp;Table2[[#This Row],[Time3]],Table2[[#This Row],[Time3]])</f>
        <v>51</v>
      </c>
      <c r="AA994" s="2" t="str">
        <f>Table2[[#This Row],[Time4]]&amp;":"&amp;Table2[[#This Row],[Time5]]</f>
        <v>05:51</v>
      </c>
      <c r="AB994" s="1" t="str" cm="1">
        <f t="array" ref="AB994">IFERROR(IF(Table2[[#This Row],[code]]="","",_xlfn.IFS(AND(Table2[[#This Row],[code]]&lt;400,Table2[[#This Row],[code]]&lt;&gt;""),2,Table2[[#This Row],[code]]&gt;500,4)),"")</f>
        <v/>
      </c>
      <c r="AC994" s="1" t="str">
        <f>IF(Table2[[#This Row],[Event]]="Penalty",Table2[[#This Row],[number]],IF(Table2[[#This Row],[Event]]="Time-Out",401,""))</f>
        <v/>
      </c>
      <c r="AD994" s="1">
        <f>ROW(A993)</f>
        <v>993</v>
      </c>
      <c r="AE994" s="1">
        <f>COUNTIFS(Table2[GameID],Table2[[#This Row],[GameID]],Table2[Column1],"&lt;="&amp;Table2[[#This Row],[Column1]])-1</f>
        <v>17</v>
      </c>
    </row>
    <row r="995" spans="1:31" x14ac:dyDescent="0.45">
      <c r="A995" t="s">
        <v>347</v>
      </c>
      <c r="B995" t="str">
        <f>_xlfn.TEXTBEFORE(Table2[[#This Row],[Kamp]]," - ")</f>
        <v>ÅFK</v>
      </c>
      <c r="C995" t="str">
        <f>_xlfn.TEXTAFTER(Table2[[#This Row],[Kamp]],"- ")</f>
        <v>Blackhawks</v>
      </c>
      <c r="D995">
        <v>44898</v>
      </c>
      <c r="E995">
        <v>35980</v>
      </c>
      <c r="F995">
        <v>20222023</v>
      </c>
      <c r="G995" t="s">
        <v>17</v>
      </c>
      <c r="H995" t="s">
        <v>666</v>
      </c>
      <c r="I995" t="s">
        <v>678</v>
      </c>
      <c r="J995">
        <v>3</v>
      </c>
      <c r="K995">
        <v>29503</v>
      </c>
      <c r="L995">
        <v>220</v>
      </c>
      <c r="M995" t="s">
        <v>631</v>
      </c>
      <c r="N995" t="s">
        <v>153</v>
      </c>
      <c r="O995" t="s">
        <v>634</v>
      </c>
      <c r="P995">
        <v>15</v>
      </c>
      <c r="Q995" t="s">
        <v>634</v>
      </c>
      <c r="R995">
        <f>SUMIFS(Table2[number],Table2[Event],"Goal",Table2[H/U],"HOME",Table2[GameID],Table2[[#This Row],[GameID]],Table2[GameTime],"&lt;="&amp;Table2[[#This Row],[GameTime]])</f>
        <v>1</v>
      </c>
      <c r="S995">
        <f>SUMIFS(Table2[number],Table2[Event],"Goal",Table2[H/U],"AWAY",Table2[GameID],Table2[[#This Row],[GameID]],Table2[GameTime],"&lt;="&amp;Table2[[#This Row],[GameTime]])</f>
        <v>14</v>
      </c>
      <c r="T995" t="str">
        <f>IF(Table2[[#This Row],[Event]]="Goal",Table2[[#This Row],[Hscore]]&amp;"-"&amp;Table2[[#This Row],[Uscore]],"")</f>
        <v/>
      </c>
      <c r="U995">
        <v>2906</v>
      </c>
      <c r="V995" s="1">
        <f>Table2[[#This Row],[GameTime]]-(Table2[[#This Row],[period]]-1)*1200</f>
        <v>506</v>
      </c>
      <c r="W995" s="1">
        <f>ROUNDDOWN(Table2[[#This Row],[Time]]/60,0)</f>
        <v>8</v>
      </c>
      <c r="X995" s="1">
        <f>ROUNDDOWN((Table2[[#This Row],[Time]]/60-Table2[[#This Row],[Time2]])*60,0)</f>
        <v>26</v>
      </c>
      <c r="Y995" s="1" t="str">
        <f>IF(Table2[[#This Row],[Time2]]&lt;10,0&amp;Table2[[#This Row],[Time2]],Table2[[#This Row],[Time2]])</f>
        <v>08</v>
      </c>
      <c r="Z995" s="1">
        <f>IF(Table2[[#This Row],[Time3]]&lt;10,0&amp;Table2[[#This Row],[Time3]],Table2[[#This Row],[Time3]])</f>
        <v>26</v>
      </c>
      <c r="AA995" s="2" t="str">
        <f>Table2[[#This Row],[Time4]]&amp;":"&amp;Table2[[#This Row],[Time5]]</f>
        <v>08:26</v>
      </c>
      <c r="AB995" s="1" cm="1">
        <f t="array" ref="AB995">IFERROR(IF(Table2[[#This Row],[code]]="","",_xlfn.IFS(AND(Table2[[#This Row],[code]]&lt;400,Table2[[#This Row],[code]]&lt;&gt;""),2,Table2[[#This Row],[code]]&gt;500,4)),"")</f>
        <v>2</v>
      </c>
      <c r="AC995" s="1">
        <f>IF(Table2[[#This Row],[Event]]="Penalty",Table2[[#This Row],[number]],IF(Table2[[#This Row],[Event]]="Time-Out",401,""))</f>
        <v>220</v>
      </c>
      <c r="AD995" s="1">
        <f>ROW(A994)</f>
        <v>994</v>
      </c>
      <c r="AE995" s="1">
        <f>COUNTIFS(Table2[GameID],Table2[[#This Row],[GameID]],Table2[Column1],"&lt;="&amp;Table2[[#This Row],[Column1]])-1</f>
        <v>18</v>
      </c>
    </row>
    <row r="996" spans="1:31" x14ac:dyDescent="0.45">
      <c r="A996" t="s">
        <v>347</v>
      </c>
      <c r="B996" t="str">
        <f>_xlfn.TEXTBEFORE(Table2[[#This Row],[Kamp]]," - ")</f>
        <v>ÅFK</v>
      </c>
      <c r="C996" t="str">
        <f>_xlfn.TEXTAFTER(Table2[[#This Row],[Kamp]],"- ")</f>
        <v>Blackhawks</v>
      </c>
      <c r="D996">
        <v>44898</v>
      </c>
      <c r="E996">
        <v>35980</v>
      </c>
      <c r="F996">
        <v>20222023</v>
      </c>
      <c r="G996" t="s">
        <v>17</v>
      </c>
      <c r="H996" t="s">
        <v>661</v>
      </c>
      <c r="I996" t="s">
        <v>677</v>
      </c>
      <c r="J996">
        <v>3</v>
      </c>
      <c r="K996">
        <v>29505</v>
      </c>
      <c r="L996">
        <v>1</v>
      </c>
      <c r="M996" t="s">
        <v>630</v>
      </c>
      <c r="N996" t="s">
        <v>147</v>
      </c>
      <c r="O996" t="s">
        <v>334</v>
      </c>
      <c r="P996">
        <v>92</v>
      </c>
      <c r="Q996">
        <v>6</v>
      </c>
      <c r="R996">
        <f>SUMIFS(Table2[number],Table2[Event],"Goal",Table2[H/U],"HOME",Table2[GameID],Table2[[#This Row],[GameID]],Table2[GameTime],"&lt;="&amp;Table2[[#This Row],[GameTime]])</f>
        <v>1</v>
      </c>
      <c r="S996">
        <f>SUMIFS(Table2[number],Table2[Event],"Goal",Table2[H/U],"AWAY",Table2[GameID],Table2[[#This Row],[GameID]],Table2[GameTime],"&lt;="&amp;Table2[[#This Row],[GameTime]])</f>
        <v>15</v>
      </c>
      <c r="T996" t="str">
        <f>IF(Table2[[#This Row],[Event]]="Goal",Table2[[#This Row],[Hscore]]&amp;"-"&amp;Table2[[#This Row],[Uscore]],"")</f>
        <v>1-15</v>
      </c>
      <c r="U996">
        <v>2980</v>
      </c>
      <c r="V996" s="1">
        <f>Table2[[#This Row],[GameTime]]-(Table2[[#This Row],[period]]-1)*1200</f>
        <v>580</v>
      </c>
      <c r="W996" s="1">
        <f>ROUNDDOWN(Table2[[#This Row],[Time]]/60,0)</f>
        <v>9</v>
      </c>
      <c r="X996" s="1">
        <f>ROUNDDOWN((Table2[[#This Row],[Time]]/60-Table2[[#This Row],[Time2]])*60,0)</f>
        <v>40</v>
      </c>
      <c r="Y996" s="1" t="str">
        <f>IF(Table2[[#This Row],[Time2]]&lt;10,0&amp;Table2[[#This Row],[Time2]],Table2[[#This Row],[Time2]])</f>
        <v>09</v>
      </c>
      <c r="Z996" s="1">
        <f>IF(Table2[[#This Row],[Time3]]&lt;10,0&amp;Table2[[#This Row],[Time3]],Table2[[#This Row],[Time3]])</f>
        <v>40</v>
      </c>
      <c r="AA996" s="2" t="str">
        <f>Table2[[#This Row],[Time4]]&amp;":"&amp;Table2[[#This Row],[Time5]]</f>
        <v>09:40</v>
      </c>
      <c r="AB996" s="1" t="str" cm="1">
        <f t="array" ref="AB996">IFERROR(IF(Table2[[#This Row],[code]]="","",_xlfn.IFS(AND(Table2[[#This Row],[code]]&lt;400,Table2[[#This Row],[code]]&lt;&gt;""),2,Table2[[#This Row],[code]]&gt;500,4)),"")</f>
        <v/>
      </c>
      <c r="AC996" s="1" t="str">
        <f>IF(Table2[[#This Row],[Event]]="Penalty",Table2[[#This Row],[number]],IF(Table2[[#This Row],[Event]]="Time-Out",401,""))</f>
        <v/>
      </c>
      <c r="AD996" s="1">
        <f>ROW(A995)</f>
        <v>995</v>
      </c>
      <c r="AE996" s="1">
        <f>COUNTIFS(Table2[GameID],Table2[[#This Row],[GameID]],Table2[Column1],"&lt;="&amp;Table2[[#This Row],[Column1]])-1</f>
        <v>19</v>
      </c>
    </row>
    <row r="997" spans="1:31" x14ac:dyDescent="0.45">
      <c r="A997" t="s">
        <v>347</v>
      </c>
      <c r="B997" t="str">
        <f>_xlfn.TEXTBEFORE(Table2[[#This Row],[Kamp]]," - ")</f>
        <v>ÅFK</v>
      </c>
      <c r="C997" t="str">
        <f>_xlfn.TEXTAFTER(Table2[[#This Row],[Kamp]],"- ")</f>
        <v>Blackhawks</v>
      </c>
      <c r="D997">
        <v>44898</v>
      </c>
      <c r="E997">
        <v>35980</v>
      </c>
      <c r="F997">
        <v>20222023</v>
      </c>
      <c r="G997" t="s">
        <v>17</v>
      </c>
      <c r="H997" t="s">
        <v>661</v>
      </c>
      <c r="I997" t="s">
        <v>677</v>
      </c>
      <c r="J997">
        <v>3</v>
      </c>
      <c r="K997">
        <v>29505</v>
      </c>
      <c r="L997">
        <v>207</v>
      </c>
      <c r="M997" t="s">
        <v>631</v>
      </c>
      <c r="N997" t="s">
        <v>134</v>
      </c>
      <c r="O997" t="s">
        <v>634</v>
      </c>
      <c r="P997">
        <v>15</v>
      </c>
      <c r="Q997" t="s">
        <v>634</v>
      </c>
      <c r="R997">
        <f>SUMIFS(Table2[number],Table2[Event],"Goal",Table2[H/U],"HOME",Table2[GameID],Table2[[#This Row],[GameID]],Table2[GameTime],"&lt;="&amp;Table2[[#This Row],[GameTime]])</f>
        <v>1</v>
      </c>
      <c r="S997">
        <f>SUMIFS(Table2[number],Table2[Event],"Goal",Table2[H/U],"AWAY",Table2[GameID],Table2[[#This Row],[GameID]],Table2[GameTime],"&lt;="&amp;Table2[[#This Row],[GameTime]])</f>
        <v>15</v>
      </c>
      <c r="T997" t="str">
        <f>IF(Table2[[#This Row],[Event]]="Goal",Table2[[#This Row],[Hscore]]&amp;"-"&amp;Table2[[#This Row],[Uscore]],"")</f>
        <v/>
      </c>
      <c r="U997">
        <v>3088</v>
      </c>
      <c r="V997" s="1">
        <f>Table2[[#This Row],[GameTime]]-(Table2[[#This Row],[period]]-1)*1200</f>
        <v>688</v>
      </c>
      <c r="W997" s="1">
        <f>ROUNDDOWN(Table2[[#This Row],[Time]]/60,0)</f>
        <v>11</v>
      </c>
      <c r="X997" s="1">
        <f>ROUNDDOWN((Table2[[#This Row],[Time]]/60-Table2[[#This Row],[Time2]])*60,0)</f>
        <v>28</v>
      </c>
      <c r="Y997" s="1">
        <f>IF(Table2[[#This Row],[Time2]]&lt;10,0&amp;Table2[[#This Row],[Time2]],Table2[[#This Row],[Time2]])</f>
        <v>11</v>
      </c>
      <c r="Z997" s="1">
        <f>IF(Table2[[#This Row],[Time3]]&lt;10,0&amp;Table2[[#This Row],[Time3]],Table2[[#This Row],[Time3]])</f>
        <v>28</v>
      </c>
      <c r="AA997" s="2" t="str">
        <f>Table2[[#This Row],[Time4]]&amp;":"&amp;Table2[[#This Row],[Time5]]</f>
        <v>11:28</v>
      </c>
      <c r="AB997" s="1" cm="1">
        <f t="array" ref="AB997">IFERROR(IF(Table2[[#This Row],[code]]="","",_xlfn.IFS(AND(Table2[[#This Row],[code]]&lt;400,Table2[[#This Row],[code]]&lt;&gt;""),2,Table2[[#This Row],[code]]&gt;500,4)),"")</f>
        <v>2</v>
      </c>
      <c r="AC997" s="1">
        <f>IF(Table2[[#This Row],[Event]]="Penalty",Table2[[#This Row],[number]],IF(Table2[[#This Row],[Event]]="Time-Out",401,""))</f>
        <v>207</v>
      </c>
      <c r="AD997" s="1">
        <f>ROW(A996)</f>
        <v>996</v>
      </c>
      <c r="AE997" s="1">
        <f>COUNTIFS(Table2[GameID],Table2[[#This Row],[GameID]],Table2[Column1],"&lt;="&amp;Table2[[#This Row],[Column1]])-1</f>
        <v>20</v>
      </c>
    </row>
    <row r="998" spans="1:31" x14ac:dyDescent="0.45">
      <c r="A998" t="s">
        <v>347</v>
      </c>
      <c r="B998" t="str">
        <f>_xlfn.TEXTBEFORE(Table2[[#This Row],[Kamp]]," - ")</f>
        <v>ÅFK</v>
      </c>
      <c r="C998" t="str">
        <f>_xlfn.TEXTAFTER(Table2[[#This Row],[Kamp]],"- ")</f>
        <v>Blackhawks</v>
      </c>
      <c r="D998">
        <v>44898</v>
      </c>
      <c r="E998">
        <v>35980</v>
      </c>
      <c r="F998">
        <v>20222023</v>
      </c>
      <c r="G998" t="s">
        <v>17</v>
      </c>
      <c r="H998" t="s">
        <v>661</v>
      </c>
      <c r="I998" t="s">
        <v>677</v>
      </c>
      <c r="J998">
        <v>3</v>
      </c>
      <c r="K998">
        <v>29505</v>
      </c>
      <c r="L998">
        <v>1</v>
      </c>
      <c r="M998" t="s">
        <v>630</v>
      </c>
      <c r="N998" t="s">
        <v>264</v>
      </c>
      <c r="O998" t="s">
        <v>149</v>
      </c>
      <c r="P998">
        <v>10</v>
      </c>
      <c r="Q998">
        <v>98</v>
      </c>
      <c r="R998">
        <f>SUMIFS(Table2[number],Table2[Event],"Goal",Table2[H/U],"HOME",Table2[GameID],Table2[[#This Row],[GameID]],Table2[GameTime],"&lt;="&amp;Table2[[#This Row],[GameTime]])</f>
        <v>1</v>
      </c>
      <c r="S998">
        <f>SUMIFS(Table2[number],Table2[Event],"Goal",Table2[H/U],"AWAY",Table2[GameID],Table2[[#This Row],[GameID]],Table2[GameTime],"&lt;="&amp;Table2[[#This Row],[GameTime]])</f>
        <v>16</v>
      </c>
      <c r="T998" t="str">
        <f>IF(Table2[[#This Row],[Event]]="Goal",Table2[[#This Row],[Hscore]]&amp;"-"&amp;Table2[[#This Row],[Uscore]],"")</f>
        <v>1-16</v>
      </c>
      <c r="U998">
        <v>3143</v>
      </c>
      <c r="V998" s="1">
        <f>Table2[[#This Row],[GameTime]]-(Table2[[#This Row],[period]]-1)*1200</f>
        <v>743</v>
      </c>
      <c r="W998" s="1">
        <f>ROUNDDOWN(Table2[[#This Row],[Time]]/60,0)</f>
        <v>12</v>
      </c>
      <c r="X998" s="1">
        <f>ROUNDDOWN((Table2[[#This Row],[Time]]/60-Table2[[#This Row],[Time2]])*60,0)</f>
        <v>23</v>
      </c>
      <c r="Y998" s="1">
        <f>IF(Table2[[#This Row],[Time2]]&lt;10,0&amp;Table2[[#This Row],[Time2]],Table2[[#This Row],[Time2]])</f>
        <v>12</v>
      </c>
      <c r="Z998" s="1">
        <f>IF(Table2[[#This Row],[Time3]]&lt;10,0&amp;Table2[[#This Row],[Time3]],Table2[[#This Row],[Time3]])</f>
        <v>23</v>
      </c>
      <c r="AA998" s="2" t="str">
        <f>Table2[[#This Row],[Time4]]&amp;":"&amp;Table2[[#This Row],[Time5]]</f>
        <v>12:23</v>
      </c>
      <c r="AB998" s="1" t="str" cm="1">
        <f t="array" ref="AB998">IFERROR(IF(Table2[[#This Row],[code]]="","",_xlfn.IFS(AND(Table2[[#This Row],[code]]&lt;400,Table2[[#This Row],[code]]&lt;&gt;""),2,Table2[[#This Row],[code]]&gt;500,4)),"")</f>
        <v/>
      </c>
      <c r="AC998" s="1" t="str">
        <f>IF(Table2[[#This Row],[Event]]="Penalty",Table2[[#This Row],[number]],IF(Table2[[#This Row],[Event]]="Time-Out",401,""))</f>
        <v/>
      </c>
      <c r="AD998" s="1">
        <f>ROW(A997)</f>
        <v>997</v>
      </c>
      <c r="AE998" s="1">
        <f>COUNTIFS(Table2[GameID],Table2[[#This Row],[GameID]],Table2[Column1],"&lt;="&amp;Table2[[#This Row],[Column1]])-1</f>
        <v>21</v>
      </c>
    </row>
    <row r="999" spans="1:31" x14ac:dyDescent="0.45">
      <c r="A999" t="s">
        <v>347</v>
      </c>
      <c r="B999" t="str">
        <f>_xlfn.TEXTBEFORE(Table2[[#This Row],[Kamp]]," - ")</f>
        <v>ÅFK</v>
      </c>
      <c r="C999" t="str">
        <f>_xlfn.TEXTAFTER(Table2[[#This Row],[Kamp]],"- ")</f>
        <v>Blackhawks</v>
      </c>
      <c r="D999">
        <v>44898</v>
      </c>
      <c r="E999">
        <v>35980</v>
      </c>
      <c r="F999">
        <v>20222023</v>
      </c>
      <c r="G999" t="s">
        <v>17</v>
      </c>
      <c r="H999" t="s">
        <v>661</v>
      </c>
      <c r="I999" t="s">
        <v>677</v>
      </c>
      <c r="J999">
        <v>3</v>
      </c>
      <c r="K999">
        <v>29505</v>
      </c>
      <c r="L999">
        <v>1</v>
      </c>
      <c r="M999" t="s">
        <v>630</v>
      </c>
      <c r="N999" t="s">
        <v>143</v>
      </c>
      <c r="O999" t="s">
        <v>131</v>
      </c>
      <c r="P999">
        <v>71</v>
      </c>
      <c r="Q999">
        <v>3</v>
      </c>
      <c r="R999">
        <f>SUMIFS(Table2[number],Table2[Event],"Goal",Table2[H/U],"HOME",Table2[GameID],Table2[[#This Row],[GameID]],Table2[GameTime],"&lt;="&amp;Table2[[#This Row],[GameTime]])</f>
        <v>1</v>
      </c>
      <c r="S999">
        <f>SUMIFS(Table2[number],Table2[Event],"Goal",Table2[H/U],"AWAY",Table2[GameID],Table2[[#This Row],[GameID]],Table2[GameTime],"&lt;="&amp;Table2[[#This Row],[GameTime]])</f>
        <v>17</v>
      </c>
      <c r="T999" t="str">
        <f>IF(Table2[[#This Row],[Event]]="Goal",Table2[[#This Row],[Hscore]]&amp;"-"&amp;Table2[[#This Row],[Uscore]],"")</f>
        <v>1-17</v>
      </c>
      <c r="U999">
        <v>3253</v>
      </c>
      <c r="V999" s="1">
        <f>Table2[[#This Row],[GameTime]]-(Table2[[#This Row],[period]]-1)*1200</f>
        <v>853</v>
      </c>
      <c r="W999" s="1">
        <f>ROUNDDOWN(Table2[[#This Row],[Time]]/60,0)</f>
        <v>14</v>
      </c>
      <c r="X999" s="1">
        <f>ROUNDDOWN((Table2[[#This Row],[Time]]/60-Table2[[#This Row],[Time2]])*60,0)</f>
        <v>13</v>
      </c>
      <c r="Y999" s="1">
        <f>IF(Table2[[#This Row],[Time2]]&lt;10,0&amp;Table2[[#This Row],[Time2]],Table2[[#This Row],[Time2]])</f>
        <v>14</v>
      </c>
      <c r="Z999" s="1">
        <f>IF(Table2[[#This Row],[Time3]]&lt;10,0&amp;Table2[[#This Row],[Time3]],Table2[[#This Row],[Time3]])</f>
        <v>13</v>
      </c>
      <c r="AA999" s="2" t="str">
        <f>Table2[[#This Row],[Time4]]&amp;":"&amp;Table2[[#This Row],[Time5]]</f>
        <v>14:13</v>
      </c>
      <c r="AB999" s="1" t="str" cm="1">
        <f t="array" ref="AB999">IFERROR(IF(Table2[[#This Row],[code]]="","",_xlfn.IFS(AND(Table2[[#This Row],[code]]&lt;400,Table2[[#This Row],[code]]&lt;&gt;""),2,Table2[[#This Row],[code]]&gt;500,4)),"")</f>
        <v/>
      </c>
      <c r="AC999" s="1" t="str">
        <f>IF(Table2[[#This Row],[Event]]="Penalty",Table2[[#This Row],[number]],IF(Table2[[#This Row],[Event]]="Time-Out",401,""))</f>
        <v/>
      </c>
      <c r="AD999" s="1">
        <f>ROW(A998)</f>
        <v>998</v>
      </c>
      <c r="AE999" s="1">
        <f>COUNTIFS(Table2[GameID],Table2[[#This Row],[GameID]],Table2[Column1],"&lt;="&amp;Table2[[#This Row],[Column1]])-1</f>
        <v>22</v>
      </c>
    </row>
    <row r="1000" spans="1:31" x14ac:dyDescent="0.45">
      <c r="A1000" t="s">
        <v>347</v>
      </c>
      <c r="B1000" t="str">
        <f>_xlfn.TEXTBEFORE(Table2[[#This Row],[Kamp]]," - ")</f>
        <v>ÅFK</v>
      </c>
      <c r="C1000" t="str">
        <f>_xlfn.TEXTAFTER(Table2[[#This Row],[Kamp]],"- ")</f>
        <v>Blackhawks</v>
      </c>
      <c r="D1000">
        <v>44898</v>
      </c>
      <c r="E1000">
        <v>35980</v>
      </c>
      <c r="F1000">
        <v>20222023</v>
      </c>
      <c r="G1000" t="s">
        <v>17</v>
      </c>
      <c r="H1000" t="s">
        <v>661</v>
      </c>
      <c r="I1000" t="s">
        <v>677</v>
      </c>
      <c r="J1000">
        <v>3</v>
      </c>
      <c r="K1000">
        <v>29505</v>
      </c>
      <c r="L1000">
        <v>1</v>
      </c>
      <c r="M1000" t="s">
        <v>630</v>
      </c>
      <c r="N1000" t="s">
        <v>147</v>
      </c>
      <c r="O1000" t="s">
        <v>349</v>
      </c>
      <c r="P1000">
        <v>92</v>
      </c>
      <c r="Q1000">
        <v>25</v>
      </c>
      <c r="R1000">
        <f>SUMIFS(Table2[number],Table2[Event],"Goal",Table2[H/U],"HOME",Table2[GameID],Table2[[#This Row],[GameID]],Table2[GameTime],"&lt;="&amp;Table2[[#This Row],[GameTime]])</f>
        <v>1</v>
      </c>
      <c r="S1000">
        <f>SUMIFS(Table2[number],Table2[Event],"Goal",Table2[H/U],"AWAY",Table2[GameID],Table2[[#This Row],[GameID]],Table2[GameTime],"&lt;="&amp;Table2[[#This Row],[GameTime]])</f>
        <v>18</v>
      </c>
      <c r="T1000" t="str">
        <f>IF(Table2[[#This Row],[Event]]="Goal",Table2[[#This Row],[Hscore]]&amp;"-"&amp;Table2[[#This Row],[Uscore]],"")</f>
        <v>1-18</v>
      </c>
      <c r="U1000">
        <v>3321</v>
      </c>
      <c r="V1000" s="1">
        <f>Table2[[#This Row],[GameTime]]-(Table2[[#This Row],[period]]-1)*1200</f>
        <v>921</v>
      </c>
      <c r="W1000" s="1">
        <f>ROUNDDOWN(Table2[[#This Row],[Time]]/60,0)</f>
        <v>15</v>
      </c>
      <c r="X1000" s="1">
        <f>ROUNDDOWN((Table2[[#This Row],[Time]]/60-Table2[[#This Row],[Time2]])*60,0)</f>
        <v>21</v>
      </c>
      <c r="Y1000" s="1">
        <f>IF(Table2[[#This Row],[Time2]]&lt;10,0&amp;Table2[[#This Row],[Time2]],Table2[[#This Row],[Time2]])</f>
        <v>15</v>
      </c>
      <c r="Z1000" s="1">
        <f>IF(Table2[[#This Row],[Time3]]&lt;10,0&amp;Table2[[#This Row],[Time3]],Table2[[#This Row],[Time3]])</f>
        <v>21</v>
      </c>
      <c r="AA1000" s="2" t="str">
        <f>Table2[[#This Row],[Time4]]&amp;":"&amp;Table2[[#This Row],[Time5]]</f>
        <v>15:21</v>
      </c>
      <c r="AB1000" s="1" t="str" cm="1">
        <f t="array" ref="AB1000">IFERROR(IF(Table2[[#This Row],[code]]="","",_xlfn.IFS(AND(Table2[[#This Row],[code]]&lt;400,Table2[[#This Row],[code]]&lt;&gt;""),2,Table2[[#This Row],[code]]&gt;500,4)),"")</f>
        <v/>
      </c>
      <c r="AC1000" s="1" t="str">
        <f>IF(Table2[[#This Row],[Event]]="Penalty",Table2[[#This Row],[number]],IF(Table2[[#This Row],[Event]]="Time-Out",401,""))</f>
        <v/>
      </c>
      <c r="AD1000" s="1">
        <f>ROW(A999)</f>
        <v>999</v>
      </c>
      <c r="AE1000" s="1">
        <f>COUNTIFS(Table2[GameID],Table2[[#This Row],[GameID]],Table2[Column1],"&lt;="&amp;Table2[[#This Row],[Column1]])-1</f>
        <v>23</v>
      </c>
    </row>
    <row r="1001" spans="1:31" x14ac:dyDescent="0.45">
      <c r="A1001" t="s">
        <v>347</v>
      </c>
      <c r="B1001" t="str">
        <f>_xlfn.TEXTBEFORE(Table2[[#This Row],[Kamp]]," - ")</f>
        <v>ÅFK</v>
      </c>
      <c r="C1001" t="str">
        <f>_xlfn.TEXTAFTER(Table2[[#This Row],[Kamp]],"- ")</f>
        <v>Blackhawks</v>
      </c>
      <c r="D1001">
        <v>44898</v>
      </c>
      <c r="E1001">
        <v>35980</v>
      </c>
      <c r="F1001">
        <v>20222023</v>
      </c>
      <c r="G1001" t="s">
        <v>17</v>
      </c>
      <c r="H1001" t="s">
        <v>661</v>
      </c>
      <c r="I1001" t="s">
        <v>677</v>
      </c>
      <c r="J1001">
        <v>3</v>
      </c>
      <c r="K1001">
        <v>29505</v>
      </c>
      <c r="L1001">
        <v>1</v>
      </c>
      <c r="M1001" t="s">
        <v>630</v>
      </c>
      <c r="N1001" t="s">
        <v>349</v>
      </c>
      <c r="O1001" t="s">
        <v>134</v>
      </c>
      <c r="P1001">
        <v>25</v>
      </c>
      <c r="Q1001">
        <v>15</v>
      </c>
      <c r="R1001">
        <f>SUMIFS(Table2[number],Table2[Event],"Goal",Table2[H/U],"HOME",Table2[GameID],Table2[[#This Row],[GameID]],Table2[GameTime],"&lt;="&amp;Table2[[#This Row],[GameTime]])</f>
        <v>1</v>
      </c>
      <c r="S1001">
        <f>SUMIFS(Table2[number],Table2[Event],"Goal",Table2[H/U],"AWAY",Table2[GameID],Table2[[#This Row],[GameID]],Table2[GameTime],"&lt;="&amp;Table2[[#This Row],[GameTime]])</f>
        <v>19</v>
      </c>
      <c r="T1001" t="str">
        <f>IF(Table2[[#This Row],[Event]]="Goal",Table2[[#This Row],[Hscore]]&amp;"-"&amp;Table2[[#This Row],[Uscore]],"")</f>
        <v>1-19</v>
      </c>
      <c r="U1001">
        <v>3464</v>
      </c>
      <c r="V1001" s="1">
        <f>Table2[[#This Row],[GameTime]]-(Table2[[#This Row],[period]]-1)*1200</f>
        <v>1064</v>
      </c>
      <c r="W1001" s="1">
        <f>ROUNDDOWN(Table2[[#This Row],[Time]]/60,0)</f>
        <v>17</v>
      </c>
      <c r="X1001" s="1">
        <f>ROUNDDOWN((Table2[[#This Row],[Time]]/60-Table2[[#This Row],[Time2]])*60,0)</f>
        <v>44</v>
      </c>
      <c r="Y1001" s="1">
        <f>IF(Table2[[#This Row],[Time2]]&lt;10,0&amp;Table2[[#This Row],[Time2]],Table2[[#This Row],[Time2]])</f>
        <v>17</v>
      </c>
      <c r="Z1001" s="1">
        <f>IF(Table2[[#This Row],[Time3]]&lt;10,0&amp;Table2[[#This Row],[Time3]],Table2[[#This Row],[Time3]])</f>
        <v>44</v>
      </c>
      <c r="AA1001" s="2" t="str">
        <f>Table2[[#This Row],[Time4]]&amp;":"&amp;Table2[[#This Row],[Time5]]</f>
        <v>17:44</v>
      </c>
      <c r="AB1001" s="1" t="str" cm="1">
        <f t="array" ref="AB1001">IFERROR(IF(Table2[[#This Row],[code]]="","",_xlfn.IFS(AND(Table2[[#This Row],[code]]&lt;400,Table2[[#This Row],[code]]&lt;&gt;""),2,Table2[[#This Row],[code]]&gt;500,4)),"")</f>
        <v/>
      </c>
      <c r="AC1001" s="1" t="str">
        <f>IF(Table2[[#This Row],[Event]]="Penalty",Table2[[#This Row],[number]],IF(Table2[[#This Row],[Event]]="Time-Out",401,""))</f>
        <v/>
      </c>
      <c r="AD1001" s="1">
        <f>ROW(A1000)</f>
        <v>1000</v>
      </c>
      <c r="AE1001" s="1">
        <f>COUNTIFS(Table2[GameID],Table2[[#This Row],[GameID]],Table2[Column1],"&lt;="&amp;Table2[[#This Row],[Column1]])-1</f>
        <v>24</v>
      </c>
    </row>
    <row r="1002" spans="1:31" x14ac:dyDescent="0.45">
      <c r="A1002" t="s">
        <v>363</v>
      </c>
      <c r="B1002" t="str">
        <f>_xlfn.TEXTBEFORE(Table2[[#This Row],[Kamp]]," - ")</f>
        <v>ÅFK</v>
      </c>
      <c r="C1002" t="str">
        <f>_xlfn.TEXTAFTER(Table2[[#This Row],[Kamp]],"- ")</f>
        <v>BFC Vendsyssel</v>
      </c>
      <c r="D1002">
        <v>44912</v>
      </c>
      <c r="E1002">
        <v>35989</v>
      </c>
      <c r="F1002">
        <v>20222023</v>
      </c>
      <c r="G1002" t="s">
        <v>17</v>
      </c>
      <c r="H1002" t="s">
        <v>666</v>
      </c>
      <c r="I1002" t="s">
        <v>678</v>
      </c>
      <c r="J1002">
        <v>1</v>
      </c>
      <c r="K1002">
        <v>29503</v>
      </c>
      <c r="L1002">
        <v>1</v>
      </c>
      <c r="M1002" t="s">
        <v>630</v>
      </c>
      <c r="N1002" t="s">
        <v>185</v>
      </c>
      <c r="O1002" t="s">
        <v>184</v>
      </c>
      <c r="P1002">
        <v>28</v>
      </c>
      <c r="Q1002">
        <v>9</v>
      </c>
      <c r="R1002">
        <f>SUMIFS(Table2[number],Table2[Event],"Goal",Table2[H/U],"HOME",Table2[GameID],Table2[[#This Row],[GameID]],Table2[GameTime],"&lt;="&amp;Table2[[#This Row],[GameTime]])</f>
        <v>1</v>
      </c>
      <c r="S1002">
        <f>SUMIFS(Table2[number],Table2[Event],"Goal",Table2[H/U],"AWAY",Table2[GameID],Table2[[#This Row],[GameID]],Table2[GameTime],"&lt;="&amp;Table2[[#This Row],[GameTime]])</f>
        <v>0</v>
      </c>
      <c r="T1002" t="str">
        <f>IF(Table2[[#This Row],[Event]]="Goal",Table2[[#This Row],[Hscore]]&amp;"-"&amp;Table2[[#This Row],[Uscore]],"")</f>
        <v>1-0</v>
      </c>
      <c r="U1002">
        <v>227</v>
      </c>
      <c r="V1002" s="1">
        <f>Table2[[#This Row],[GameTime]]-(Table2[[#This Row],[period]]-1)*1200</f>
        <v>227</v>
      </c>
      <c r="W1002" s="1">
        <f>ROUNDDOWN(Table2[[#This Row],[Time]]/60,0)</f>
        <v>3</v>
      </c>
      <c r="X1002" s="1">
        <f>ROUNDDOWN((Table2[[#This Row],[Time]]/60-Table2[[#This Row],[Time2]])*60,0)</f>
        <v>47</v>
      </c>
      <c r="Y1002" s="1" t="str">
        <f>IF(Table2[[#This Row],[Time2]]&lt;10,0&amp;Table2[[#This Row],[Time2]],Table2[[#This Row],[Time2]])</f>
        <v>03</v>
      </c>
      <c r="Z1002" s="1">
        <f>IF(Table2[[#This Row],[Time3]]&lt;10,0&amp;Table2[[#This Row],[Time3]],Table2[[#This Row],[Time3]])</f>
        <v>47</v>
      </c>
      <c r="AA1002" s="2" t="str">
        <f>Table2[[#This Row],[Time4]]&amp;":"&amp;Table2[[#This Row],[Time5]]</f>
        <v>03:47</v>
      </c>
      <c r="AB1002" s="1" t="str" cm="1">
        <f t="array" ref="AB1002">IFERROR(IF(Table2[[#This Row],[code]]="","",_xlfn.IFS(AND(Table2[[#This Row],[code]]&lt;400,Table2[[#This Row],[code]]&lt;&gt;""),2,Table2[[#This Row],[code]]&gt;500,4)),"")</f>
        <v/>
      </c>
      <c r="AC1002" s="1" t="str">
        <f>IF(Table2[[#This Row],[Event]]="Penalty",Table2[[#This Row],[number]],IF(Table2[[#This Row],[Event]]="Time-Out",401,""))</f>
        <v/>
      </c>
      <c r="AD1002" s="1">
        <f>ROW(A1001)</f>
        <v>1001</v>
      </c>
      <c r="AE1002" s="1">
        <f>COUNTIFS(Table2[GameID],Table2[[#This Row],[GameID]],Table2[Column1],"&lt;="&amp;Table2[[#This Row],[Column1]])-1</f>
        <v>0</v>
      </c>
    </row>
    <row r="1003" spans="1:31" x14ac:dyDescent="0.45">
      <c r="A1003" t="s">
        <v>363</v>
      </c>
      <c r="B1003" t="str">
        <f>_xlfn.TEXTBEFORE(Table2[[#This Row],[Kamp]]," - ")</f>
        <v>ÅFK</v>
      </c>
      <c r="C1003" t="str">
        <f>_xlfn.TEXTAFTER(Table2[[#This Row],[Kamp]],"- ")</f>
        <v>BFC Vendsyssel</v>
      </c>
      <c r="D1003">
        <v>44912</v>
      </c>
      <c r="E1003">
        <v>35989</v>
      </c>
      <c r="F1003">
        <v>20222023</v>
      </c>
      <c r="G1003" t="s">
        <v>17</v>
      </c>
      <c r="H1003" t="s">
        <v>666</v>
      </c>
      <c r="I1003" t="s">
        <v>677</v>
      </c>
      <c r="J1003">
        <v>2</v>
      </c>
      <c r="K1003">
        <v>29503</v>
      </c>
      <c r="L1003">
        <v>1</v>
      </c>
      <c r="M1003" t="s">
        <v>630</v>
      </c>
      <c r="N1003" t="s">
        <v>634</v>
      </c>
      <c r="O1003" t="s">
        <v>634</v>
      </c>
      <c r="P1003" t="s">
        <v>634</v>
      </c>
      <c r="Q1003" t="s">
        <v>634</v>
      </c>
      <c r="R1003">
        <f>SUMIFS(Table2[number],Table2[Event],"Goal",Table2[H/U],"HOME",Table2[GameID],Table2[[#This Row],[GameID]],Table2[GameTime],"&lt;="&amp;Table2[[#This Row],[GameTime]])</f>
        <v>1</v>
      </c>
      <c r="S1003">
        <f>SUMIFS(Table2[number],Table2[Event],"Goal",Table2[H/U],"AWAY",Table2[GameID],Table2[[#This Row],[GameID]],Table2[GameTime],"&lt;="&amp;Table2[[#This Row],[GameTime]])</f>
        <v>1</v>
      </c>
      <c r="T1003" t="str">
        <f>IF(Table2[[#This Row],[Event]]="Goal",Table2[[#This Row],[Hscore]]&amp;"-"&amp;Table2[[#This Row],[Uscore]],"")</f>
        <v>1-1</v>
      </c>
      <c r="U1003">
        <v>1460</v>
      </c>
      <c r="V1003" s="1">
        <f>Table2[[#This Row],[GameTime]]-(Table2[[#This Row],[period]]-1)*1200</f>
        <v>260</v>
      </c>
      <c r="W1003" s="1">
        <f>ROUNDDOWN(Table2[[#This Row],[Time]]/60,0)</f>
        <v>4</v>
      </c>
      <c r="X1003" s="1">
        <f>ROUNDDOWN((Table2[[#This Row],[Time]]/60-Table2[[#This Row],[Time2]])*60,0)</f>
        <v>20</v>
      </c>
      <c r="Y1003" s="1" t="str">
        <f>IF(Table2[[#This Row],[Time2]]&lt;10,0&amp;Table2[[#This Row],[Time2]],Table2[[#This Row],[Time2]])</f>
        <v>04</v>
      </c>
      <c r="Z1003" s="1">
        <f>IF(Table2[[#This Row],[Time3]]&lt;10,0&amp;Table2[[#This Row],[Time3]],Table2[[#This Row],[Time3]])</f>
        <v>20</v>
      </c>
      <c r="AA1003" s="2" t="str">
        <f>Table2[[#This Row],[Time4]]&amp;":"&amp;Table2[[#This Row],[Time5]]</f>
        <v>04:20</v>
      </c>
      <c r="AB1003" s="1" t="str" cm="1">
        <f t="array" ref="AB1003">IFERROR(IF(Table2[[#This Row],[code]]="","",_xlfn.IFS(AND(Table2[[#This Row],[code]]&lt;400,Table2[[#This Row],[code]]&lt;&gt;""),2,Table2[[#This Row],[code]]&gt;500,4)),"")</f>
        <v/>
      </c>
      <c r="AC1003" s="1" t="str">
        <f>IF(Table2[[#This Row],[Event]]="Penalty",Table2[[#This Row],[number]],IF(Table2[[#This Row],[Event]]="Time-Out",401,""))</f>
        <v/>
      </c>
      <c r="AD1003" s="1">
        <f>ROW(A1002)</f>
        <v>1002</v>
      </c>
      <c r="AE1003" s="1">
        <f>COUNTIFS(Table2[GameID],Table2[[#This Row],[GameID]],Table2[Column1],"&lt;="&amp;Table2[[#This Row],[Column1]])-1</f>
        <v>1</v>
      </c>
    </row>
    <row r="1004" spans="1:31" x14ac:dyDescent="0.45">
      <c r="A1004" t="s">
        <v>363</v>
      </c>
      <c r="B1004" t="str">
        <f>_xlfn.TEXTBEFORE(Table2[[#This Row],[Kamp]]," - ")</f>
        <v>ÅFK</v>
      </c>
      <c r="C1004" t="str">
        <f>_xlfn.TEXTAFTER(Table2[[#This Row],[Kamp]],"- ")</f>
        <v>BFC Vendsyssel</v>
      </c>
      <c r="D1004">
        <v>44912</v>
      </c>
      <c r="E1004">
        <v>35989</v>
      </c>
      <c r="F1004">
        <v>20222023</v>
      </c>
      <c r="G1004" t="s">
        <v>17</v>
      </c>
      <c r="H1004" t="s">
        <v>666</v>
      </c>
      <c r="I1004" t="s">
        <v>678</v>
      </c>
      <c r="J1004">
        <v>2</v>
      </c>
      <c r="K1004">
        <v>29503</v>
      </c>
      <c r="L1004">
        <v>208</v>
      </c>
      <c r="M1004" t="s">
        <v>631</v>
      </c>
      <c r="N1004" t="s">
        <v>184</v>
      </c>
      <c r="O1004" t="s">
        <v>634</v>
      </c>
      <c r="P1004">
        <v>9</v>
      </c>
      <c r="Q1004" t="s">
        <v>634</v>
      </c>
      <c r="R1004">
        <f>SUMIFS(Table2[number],Table2[Event],"Goal",Table2[H/U],"HOME",Table2[GameID],Table2[[#This Row],[GameID]],Table2[GameTime],"&lt;="&amp;Table2[[#This Row],[GameTime]])</f>
        <v>1</v>
      </c>
      <c r="S1004">
        <f>SUMIFS(Table2[number],Table2[Event],"Goal",Table2[H/U],"AWAY",Table2[GameID],Table2[[#This Row],[GameID]],Table2[GameTime],"&lt;="&amp;Table2[[#This Row],[GameTime]])</f>
        <v>1</v>
      </c>
      <c r="T1004" t="str">
        <f>IF(Table2[[#This Row],[Event]]="Goal",Table2[[#This Row],[Hscore]]&amp;"-"&amp;Table2[[#This Row],[Uscore]],"")</f>
        <v/>
      </c>
      <c r="U1004">
        <v>1636</v>
      </c>
      <c r="V1004" s="1">
        <f>Table2[[#This Row],[GameTime]]-(Table2[[#This Row],[period]]-1)*1200</f>
        <v>436</v>
      </c>
      <c r="W1004" s="1">
        <f>ROUNDDOWN(Table2[[#This Row],[Time]]/60,0)</f>
        <v>7</v>
      </c>
      <c r="X1004" s="1">
        <f>ROUNDDOWN((Table2[[#This Row],[Time]]/60-Table2[[#This Row],[Time2]])*60,0)</f>
        <v>16</v>
      </c>
      <c r="Y1004" s="1" t="str">
        <f>IF(Table2[[#This Row],[Time2]]&lt;10,0&amp;Table2[[#This Row],[Time2]],Table2[[#This Row],[Time2]])</f>
        <v>07</v>
      </c>
      <c r="Z1004" s="1">
        <f>IF(Table2[[#This Row],[Time3]]&lt;10,0&amp;Table2[[#This Row],[Time3]],Table2[[#This Row],[Time3]])</f>
        <v>16</v>
      </c>
      <c r="AA1004" s="2" t="str">
        <f>Table2[[#This Row],[Time4]]&amp;":"&amp;Table2[[#This Row],[Time5]]</f>
        <v>07:16</v>
      </c>
      <c r="AB1004" s="1" cm="1">
        <f t="array" ref="AB1004">IFERROR(IF(Table2[[#This Row],[code]]="","",_xlfn.IFS(AND(Table2[[#This Row],[code]]&lt;400,Table2[[#This Row],[code]]&lt;&gt;""),2,Table2[[#This Row],[code]]&gt;500,4)),"")</f>
        <v>2</v>
      </c>
      <c r="AC1004" s="1">
        <f>IF(Table2[[#This Row],[Event]]="Penalty",Table2[[#This Row],[number]],IF(Table2[[#This Row],[Event]]="Time-Out",401,""))</f>
        <v>208</v>
      </c>
      <c r="AD1004" s="1">
        <f>ROW(A1003)</f>
        <v>1003</v>
      </c>
      <c r="AE1004" s="1">
        <f>COUNTIFS(Table2[GameID],Table2[[#This Row],[GameID]],Table2[Column1],"&lt;="&amp;Table2[[#This Row],[Column1]])-1</f>
        <v>2</v>
      </c>
    </row>
    <row r="1005" spans="1:31" x14ac:dyDescent="0.45">
      <c r="A1005" t="s">
        <v>363</v>
      </c>
      <c r="B1005" t="str">
        <f>_xlfn.TEXTBEFORE(Table2[[#This Row],[Kamp]]," - ")</f>
        <v>ÅFK</v>
      </c>
      <c r="C1005" t="str">
        <f>_xlfn.TEXTAFTER(Table2[[#This Row],[Kamp]],"- ")</f>
        <v>BFC Vendsyssel</v>
      </c>
      <c r="D1005">
        <v>44912</v>
      </c>
      <c r="E1005">
        <v>35989</v>
      </c>
      <c r="F1005">
        <v>20222023</v>
      </c>
      <c r="G1005" t="s">
        <v>17</v>
      </c>
      <c r="H1005" t="s">
        <v>664</v>
      </c>
      <c r="I1005" t="s">
        <v>677</v>
      </c>
      <c r="J1005">
        <v>2</v>
      </c>
      <c r="K1005">
        <v>29506</v>
      </c>
      <c r="L1005">
        <v>1</v>
      </c>
      <c r="M1005" t="s">
        <v>630</v>
      </c>
      <c r="N1005" t="s">
        <v>206</v>
      </c>
      <c r="O1005" t="s">
        <v>210</v>
      </c>
      <c r="P1005">
        <v>9</v>
      </c>
      <c r="Q1005">
        <v>3</v>
      </c>
      <c r="R1005">
        <f>SUMIFS(Table2[number],Table2[Event],"Goal",Table2[H/U],"HOME",Table2[GameID],Table2[[#This Row],[GameID]],Table2[GameTime],"&lt;="&amp;Table2[[#This Row],[GameTime]])</f>
        <v>1</v>
      </c>
      <c r="S1005">
        <f>SUMIFS(Table2[number],Table2[Event],"Goal",Table2[H/U],"AWAY",Table2[GameID],Table2[[#This Row],[GameID]],Table2[GameTime],"&lt;="&amp;Table2[[#This Row],[GameTime]])</f>
        <v>2</v>
      </c>
      <c r="T1005" t="str">
        <f>IF(Table2[[#This Row],[Event]]="Goal",Table2[[#This Row],[Hscore]]&amp;"-"&amp;Table2[[#This Row],[Uscore]],"")</f>
        <v>1-2</v>
      </c>
      <c r="U1005">
        <v>1726</v>
      </c>
      <c r="V1005" s="1">
        <f>Table2[[#This Row],[GameTime]]-(Table2[[#This Row],[period]]-1)*1200</f>
        <v>526</v>
      </c>
      <c r="W1005" s="1">
        <f>ROUNDDOWN(Table2[[#This Row],[Time]]/60,0)</f>
        <v>8</v>
      </c>
      <c r="X1005" s="1">
        <f>ROUNDDOWN((Table2[[#This Row],[Time]]/60-Table2[[#This Row],[Time2]])*60,0)</f>
        <v>46</v>
      </c>
      <c r="Y1005" s="1" t="str">
        <f>IF(Table2[[#This Row],[Time2]]&lt;10,0&amp;Table2[[#This Row],[Time2]],Table2[[#This Row],[Time2]])</f>
        <v>08</v>
      </c>
      <c r="Z1005" s="1">
        <f>IF(Table2[[#This Row],[Time3]]&lt;10,0&amp;Table2[[#This Row],[Time3]],Table2[[#This Row],[Time3]])</f>
        <v>46</v>
      </c>
      <c r="AA1005" s="2" t="str">
        <f>Table2[[#This Row],[Time4]]&amp;":"&amp;Table2[[#This Row],[Time5]]</f>
        <v>08:46</v>
      </c>
      <c r="AB1005" s="1" t="str" cm="1">
        <f t="array" ref="AB1005">IFERROR(IF(Table2[[#This Row],[code]]="","",_xlfn.IFS(AND(Table2[[#This Row],[code]]&lt;400,Table2[[#This Row],[code]]&lt;&gt;""),2,Table2[[#This Row],[code]]&gt;500,4)),"")</f>
        <v/>
      </c>
      <c r="AC1005" s="1" t="str">
        <f>IF(Table2[[#This Row],[Event]]="Penalty",Table2[[#This Row],[number]],IF(Table2[[#This Row],[Event]]="Time-Out",401,""))</f>
        <v/>
      </c>
      <c r="AD1005" s="1">
        <f>ROW(A1004)</f>
        <v>1004</v>
      </c>
      <c r="AE1005" s="1">
        <f>COUNTIFS(Table2[GameID],Table2[[#This Row],[GameID]],Table2[Column1],"&lt;="&amp;Table2[[#This Row],[Column1]])-1</f>
        <v>3</v>
      </c>
    </row>
    <row r="1006" spans="1:31" x14ac:dyDescent="0.45">
      <c r="A1006" t="s">
        <v>363</v>
      </c>
      <c r="B1006" t="str">
        <f>_xlfn.TEXTBEFORE(Table2[[#This Row],[Kamp]]," - ")</f>
        <v>ÅFK</v>
      </c>
      <c r="C1006" t="str">
        <f>_xlfn.TEXTAFTER(Table2[[#This Row],[Kamp]],"- ")</f>
        <v>BFC Vendsyssel</v>
      </c>
      <c r="D1006">
        <v>44912</v>
      </c>
      <c r="E1006">
        <v>35989</v>
      </c>
      <c r="F1006">
        <v>20222023</v>
      </c>
      <c r="G1006" t="s">
        <v>17</v>
      </c>
      <c r="H1006" t="s">
        <v>666</v>
      </c>
      <c r="I1006" t="s">
        <v>678</v>
      </c>
      <c r="J1006">
        <v>2</v>
      </c>
      <c r="K1006">
        <v>29503</v>
      </c>
      <c r="L1006">
        <v>201</v>
      </c>
      <c r="M1006" t="s">
        <v>631</v>
      </c>
      <c r="N1006" t="s">
        <v>236</v>
      </c>
      <c r="O1006" t="s">
        <v>634</v>
      </c>
      <c r="P1006">
        <v>31</v>
      </c>
      <c r="Q1006" t="s">
        <v>634</v>
      </c>
      <c r="R1006">
        <f>SUMIFS(Table2[number],Table2[Event],"Goal",Table2[H/U],"HOME",Table2[GameID],Table2[[#This Row],[GameID]],Table2[GameTime],"&lt;="&amp;Table2[[#This Row],[GameTime]])</f>
        <v>1</v>
      </c>
      <c r="S1006">
        <f>SUMIFS(Table2[number],Table2[Event],"Goal",Table2[H/U],"AWAY",Table2[GameID],Table2[[#This Row],[GameID]],Table2[GameTime],"&lt;="&amp;Table2[[#This Row],[GameTime]])</f>
        <v>2</v>
      </c>
      <c r="T1006" t="str">
        <f>IF(Table2[[#This Row],[Event]]="Goal",Table2[[#This Row],[Hscore]]&amp;"-"&amp;Table2[[#This Row],[Uscore]],"")</f>
        <v/>
      </c>
      <c r="U1006">
        <v>1815</v>
      </c>
      <c r="V1006" s="1">
        <f>Table2[[#This Row],[GameTime]]-(Table2[[#This Row],[period]]-1)*1200</f>
        <v>615</v>
      </c>
      <c r="W1006" s="1">
        <f>ROUNDDOWN(Table2[[#This Row],[Time]]/60,0)</f>
        <v>10</v>
      </c>
      <c r="X1006" s="1">
        <f>ROUNDDOWN((Table2[[#This Row],[Time]]/60-Table2[[#This Row],[Time2]])*60,0)</f>
        <v>15</v>
      </c>
      <c r="Y1006" s="1">
        <f>IF(Table2[[#This Row],[Time2]]&lt;10,0&amp;Table2[[#This Row],[Time2]],Table2[[#This Row],[Time2]])</f>
        <v>10</v>
      </c>
      <c r="Z1006" s="1">
        <f>IF(Table2[[#This Row],[Time3]]&lt;10,0&amp;Table2[[#This Row],[Time3]],Table2[[#This Row],[Time3]])</f>
        <v>15</v>
      </c>
      <c r="AA1006" s="2" t="str">
        <f>Table2[[#This Row],[Time4]]&amp;":"&amp;Table2[[#This Row],[Time5]]</f>
        <v>10:15</v>
      </c>
      <c r="AB1006" s="1" cm="1">
        <f t="array" ref="AB1006">IFERROR(IF(Table2[[#This Row],[code]]="","",_xlfn.IFS(AND(Table2[[#This Row],[code]]&lt;400,Table2[[#This Row],[code]]&lt;&gt;""),2,Table2[[#This Row],[code]]&gt;500,4)),"")</f>
        <v>2</v>
      </c>
      <c r="AC1006" s="1">
        <f>IF(Table2[[#This Row],[Event]]="Penalty",Table2[[#This Row],[number]],IF(Table2[[#This Row],[Event]]="Time-Out",401,""))</f>
        <v>201</v>
      </c>
      <c r="AD1006" s="1">
        <f>ROW(A1005)</f>
        <v>1005</v>
      </c>
      <c r="AE1006" s="1">
        <f>COUNTIFS(Table2[GameID],Table2[[#This Row],[GameID]],Table2[Column1],"&lt;="&amp;Table2[[#This Row],[Column1]])-1</f>
        <v>4</v>
      </c>
    </row>
    <row r="1007" spans="1:31" x14ac:dyDescent="0.45">
      <c r="A1007" t="s">
        <v>363</v>
      </c>
      <c r="B1007" t="str">
        <f>_xlfn.TEXTBEFORE(Table2[[#This Row],[Kamp]]," - ")</f>
        <v>ÅFK</v>
      </c>
      <c r="C1007" t="str">
        <f>_xlfn.TEXTAFTER(Table2[[#This Row],[Kamp]],"- ")</f>
        <v>BFC Vendsyssel</v>
      </c>
      <c r="D1007">
        <v>44912</v>
      </c>
      <c r="E1007">
        <v>35989</v>
      </c>
      <c r="F1007">
        <v>20222023</v>
      </c>
      <c r="G1007" t="s">
        <v>17</v>
      </c>
      <c r="H1007" t="s">
        <v>666</v>
      </c>
      <c r="I1007" t="s">
        <v>678</v>
      </c>
      <c r="J1007">
        <v>2</v>
      </c>
      <c r="K1007">
        <v>29503</v>
      </c>
      <c r="L1007">
        <v>1</v>
      </c>
      <c r="M1007" t="s">
        <v>630</v>
      </c>
      <c r="N1007" t="s">
        <v>185</v>
      </c>
      <c r="O1007" t="s">
        <v>294</v>
      </c>
      <c r="P1007">
        <v>28</v>
      </c>
      <c r="Q1007">
        <v>18</v>
      </c>
      <c r="R1007">
        <f>SUMIFS(Table2[number],Table2[Event],"Goal",Table2[H/U],"HOME",Table2[GameID],Table2[[#This Row],[GameID]],Table2[GameTime],"&lt;="&amp;Table2[[#This Row],[GameTime]])</f>
        <v>2</v>
      </c>
      <c r="S1007">
        <f>SUMIFS(Table2[number],Table2[Event],"Goal",Table2[H/U],"AWAY",Table2[GameID],Table2[[#This Row],[GameID]],Table2[GameTime],"&lt;="&amp;Table2[[#This Row],[GameTime]])</f>
        <v>2</v>
      </c>
      <c r="T1007" t="str">
        <f>IF(Table2[[#This Row],[Event]]="Goal",Table2[[#This Row],[Hscore]]&amp;"-"&amp;Table2[[#This Row],[Uscore]],"")</f>
        <v>2-2</v>
      </c>
      <c r="U1007">
        <v>2020</v>
      </c>
      <c r="V1007" s="1">
        <f>Table2[[#This Row],[GameTime]]-(Table2[[#This Row],[period]]-1)*1200</f>
        <v>820</v>
      </c>
      <c r="W1007" s="1">
        <f>ROUNDDOWN(Table2[[#This Row],[Time]]/60,0)</f>
        <v>13</v>
      </c>
      <c r="X1007" s="1">
        <f>ROUNDDOWN((Table2[[#This Row],[Time]]/60-Table2[[#This Row],[Time2]])*60,0)</f>
        <v>40</v>
      </c>
      <c r="Y1007" s="1">
        <f>IF(Table2[[#This Row],[Time2]]&lt;10,0&amp;Table2[[#This Row],[Time2]],Table2[[#This Row],[Time2]])</f>
        <v>13</v>
      </c>
      <c r="Z1007" s="1">
        <f>IF(Table2[[#This Row],[Time3]]&lt;10,0&amp;Table2[[#This Row],[Time3]],Table2[[#This Row],[Time3]])</f>
        <v>40</v>
      </c>
      <c r="AA1007" s="2" t="str">
        <f>Table2[[#This Row],[Time4]]&amp;":"&amp;Table2[[#This Row],[Time5]]</f>
        <v>13:40</v>
      </c>
      <c r="AB1007" s="1" t="str" cm="1">
        <f t="array" ref="AB1007">IFERROR(IF(Table2[[#This Row],[code]]="","",_xlfn.IFS(AND(Table2[[#This Row],[code]]&lt;400,Table2[[#This Row],[code]]&lt;&gt;""),2,Table2[[#This Row],[code]]&gt;500,4)),"")</f>
        <v/>
      </c>
      <c r="AC1007" s="1" t="str">
        <f>IF(Table2[[#This Row],[Event]]="Penalty",Table2[[#This Row],[number]],IF(Table2[[#This Row],[Event]]="Time-Out",401,""))</f>
        <v/>
      </c>
      <c r="AD1007" s="1">
        <f>ROW(A1006)</f>
        <v>1006</v>
      </c>
      <c r="AE1007" s="1">
        <f>COUNTIFS(Table2[GameID],Table2[[#This Row],[GameID]],Table2[Column1],"&lt;="&amp;Table2[[#This Row],[Column1]])-1</f>
        <v>5</v>
      </c>
    </row>
    <row r="1008" spans="1:31" x14ac:dyDescent="0.45">
      <c r="A1008" t="s">
        <v>363</v>
      </c>
      <c r="B1008" t="str">
        <f>_xlfn.TEXTBEFORE(Table2[[#This Row],[Kamp]]," - ")</f>
        <v>ÅFK</v>
      </c>
      <c r="C1008" t="str">
        <f>_xlfn.TEXTAFTER(Table2[[#This Row],[Kamp]],"- ")</f>
        <v>BFC Vendsyssel</v>
      </c>
      <c r="D1008">
        <v>44912</v>
      </c>
      <c r="E1008">
        <v>35989</v>
      </c>
      <c r="F1008">
        <v>20222023</v>
      </c>
      <c r="G1008" t="s">
        <v>17</v>
      </c>
      <c r="H1008" t="s">
        <v>664</v>
      </c>
      <c r="I1008" t="s">
        <v>677</v>
      </c>
      <c r="J1008">
        <v>2</v>
      </c>
      <c r="K1008">
        <v>29506</v>
      </c>
      <c r="L1008">
        <v>1</v>
      </c>
      <c r="M1008" t="s">
        <v>630</v>
      </c>
      <c r="N1008" t="s">
        <v>198</v>
      </c>
      <c r="O1008" t="s">
        <v>203</v>
      </c>
      <c r="P1008">
        <v>4</v>
      </c>
      <c r="Q1008">
        <v>27</v>
      </c>
      <c r="R1008">
        <f>SUMIFS(Table2[number],Table2[Event],"Goal",Table2[H/U],"HOME",Table2[GameID],Table2[[#This Row],[GameID]],Table2[GameTime],"&lt;="&amp;Table2[[#This Row],[GameTime]])</f>
        <v>2</v>
      </c>
      <c r="S1008">
        <f>SUMIFS(Table2[number],Table2[Event],"Goal",Table2[H/U],"AWAY",Table2[GameID],Table2[[#This Row],[GameID]],Table2[GameTime],"&lt;="&amp;Table2[[#This Row],[GameTime]])</f>
        <v>3</v>
      </c>
      <c r="T1008" t="str">
        <f>IF(Table2[[#This Row],[Event]]="Goal",Table2[[#This Row],[Hscore]]&amp;"-"&amp;Table2[[#This Row],[Uscore]],"")</f>
        <v>2-3</v>
      </c>
      <c r="U1008">
        <v>2070</v>
      </c>
      <c r="V1008" s="1">
        <f>Table2[[#This Row],[GameTime]]-(Table2[[#This Row],[period]]-1)*1200</f>
        <v>870</v>
      </c>
      <c r="W1008" s="1">
        <f>ROUNDDOWN(Table2[[#This Row],[Time]]/60,0)</f>
        <v>14</v>
      </c>
      <c r="X1008" s="1">
        <f>ROUNDDOWN((Table2[[#This Row],[Time]]/60-Table2[[#This Row],[Time2]])*60,0)</f>
        <v>30</v>
      </c>
      <c r="Y1008" s="1">
        <f>IF(Table2[[#This Row],[Time2]]&lt;10,0&amp;Table2[[#This Row],[Time2]],Table2[[#This Row],[Time2]])</f>
        <v>14</v>
      </c>
      <c r="Z1008" s="1">
        <f>IF(Table2[[#This Row],[Time3]]&lt;10,0&amp;Table2[[#This Row],[Time3]],Table2[[#This Row],[Time3]])</f>
        <v>30</v>
      </c>
      <c r="AA1008" s="2" t="str">
        <f>Table2[[#This Row],[Time4]]&amp;":"&amp;Table2[[#This Row],[Time5]]</f>
        <v>14:30</v>
      </c>
      <c r="AB1008" s="1" t="str" cm="1">
        <f t="array" ref="AB1008">IFERROR(IF(Table2[[#This Row],[code]]="","",_xlfn.IFS(AND(Table2[[#This Row],[code]]&lt;400,Table2[[#This Row],[code]]&lt;&gt;""),2,Table2[[#This Row],[code]]&gt;500,4)),"")</f>
        <v/>
      </c>
      <c r="AC1008" s="1" t="str">
        <f>IF(Table2[[#This Row],[Event]]="Penalty",Table2[[#This Row],[number]],IF(Table2[[#This Row],[Event]]="Time-Out",401,""))</f>
        <v/>
      </c>
      <c r="AD1008" s="1">
        <f>ROW(A1007)</f>
        <v>1007</v>
      </c>
      <c r="AE1008" s="1">
        <f>COUNTIFS(Table2[GameID],Table2[[#This Row],[GameID]],Table2[Column1],"&lt;="&amp;Table2[[#This Row],[Column1]])-1</f>
        <v>6</v>
      </c>
    </row>
    <row r="1009" spans="1:31" x14ac:dyDescent="0.45">
      <c r="A1009" t="s">
        <v>363</v>
      </c>
      <c r="B1009" t="str">
        <f>_xlfn.TEXTBEFORE(Table2[[#This Row],[Kamp]]," - ")</f>
        <v>ÅFK</v>
      </c>
      <c r="C1009" t="str">
        <f>_xlfn.TEXTAFTER(Table2[[#This Row],[Kamp]],"- ")</f>
        <v>BFC Vendsyssel</v>
      </c>
      <c r="D1009">
        <v>44912</v>
      </c>
      <c r="E1009">
        <v>35989</v>
      </c>
      <c r="F1009">
        <v>20222023</v>
      </c>
      <c r="G1009" t="s">
        <v>17</v>
      </c>
      <c r="H1009" t="s">
        <v>664</v>
      </c>
      <c r="I1009" t="s">
        <v>677</v>
      </c>
      <c r="J1009">
        <v>3</v>
      </c>
      <c r="K1009">
        <v>29506</v>
      </c>
      <c r="L1009">
        <v>207</v>
      </c>
      <c r="M1009" t="s">
        <v>631</v>
      </c>
      <c r="N1009" t="s">
        <v>234</v>
      </c>
      <c r="O1009" t="s">
        <v>634</v>
      </c>
      <c r="P1009">
        <v>29</v>
      </c>
      <c r="Q1009" t="s">
        <v>634</v>
      </c>
      <c r="R1009">
        <f>SUMIFS(Table2[number],Table2[Event],"Goal",Table2[H/U],"HOME",Table2[GameID],Table2[[#This Row],[GameID]],Table2[GameTime],"&lt;="&amp;Table2[[#This Row],[GameTime]])</f>
        <v>2</v>
      </c>
      <c r="S1009">
        <f>SUMIFS(Table2[number],Table2[Event],"Goal",Table2[H/U],"AWAY",Table2[GameID],Table2[[#This Row],[GameID]],Table2[GameTime],"&lt;="&amp;Table2[[#This Row],[GameTime]])</f>
        <v>3</v>
      </c>
      <c r="T1009" t="str">
        <f>IF(Table2[[#This Row],[Event]]="Goal",Table2[[#This Row],[Hscore]]&amp;"-"&amp;Table2[[#This Row],[Uscore]],"")</f>
        <v/>
      </c>
      <c r="U1009">
        <v>2516</v>
      </c>
      <c r="V1009" s="1">
        <f>Table2[[#This Row],[GameTime]]-(Table2[[#This Row],[period]]-1)*1200</f>
        <v>116</v>
      </c>
      <c r="W1009" s="1">
        <f>ROUNDDOWN(Table2[[#This Row],[Time]]/60,0)</f>
        <v>1</v>
      </c>
      <c r="X1009" s="1">
        <f>ROUNDDOWN((Table2[[#This Row],[Time]]/60-Table2[[#This Row],[Time2]])*60,0)</f>
        <v>56</v>
      </c>
      <c r="Y1009" s="1" t="str">
        <f>IF(Table2[[#This Row],[Time2]]&lt;10,0&amp;Table2[[#This Row],[Time2]],Table2[[#This Row],[Time2]])</f>
        <v>01</v>
      </c>
      <c r="Z1009" s="1">
        <f>IF(Table2[[#This Row],[Time3]]&lt;10,0&amp;Table2[[#This Row],[Time3]],Table2[[#This Row],[Time3]])</f>
        <v>56</v>
      </c>
      <c r="AA1009" s="2" t="str">
        <f>Table2[[#This Row],[Time4]]&amp;":"&amp;Table2[[#This Row],[Time5]]</f>
        <v>01:56</v>
      </c>
      <c r="AB1009" s="1" cm="1">
        <f t="array" ref="AB1009">IFERROR(IF(Table2[[#This Row],[code]]="","",_xlfn.IFS(AND(Table2[[#This Row],[code]]&lt;400,Table2[[#This Row],[code]]&lt;&gt;""),2,Table2[[#This Row],[code]]&gt;500,4)),"")</f>
        <v>2</v>
      </c>
      <c r="AC1009" s="1">
        <f>IF(Table2[[#This Row],[Event]]="Penalty",Table2[[#This Row],[number]],IF(Table2[[#This Row],[Event]]="Time-Out",401,""))</f>
        <v>207</v>
      </c>
      <c r="AD1009" s="1">
        <f>ROW(A1008)</f>
        <v>1008</v>
      </c>
      <c r="AE1009" s="1">
        <f>COUNTIFS(Table2[GameID],Table2[[#This Row],[GameID]],Table2[Column1],"&lt;="&amp;Table2[[#This Row],[Column1]])-1</f>
        <v>7</v>
      </c>
    </row>
    <row r="1010" spans="1:31" x14ac:dyDescent="0.45">
      <c r="A1010" t="s">
        <v>363</v>
      </c>
      <c r="B1010" t="str">
        <f>_xlfn.TEXTBEFORE(Table2[[#This Row],[Kamp]]," - ")</f>
        <v>ÅFK</v>
      </c>
      <c r="C1010" t="str">
        <f>_xlfn.TEXTAFTER(Table2[[#This Row],[Kamp]],"- ")</f>
        <v>BFC Vendsyssel</v>
      </c>
      <c r="D1010">
        <v>44912</v>
      </c>
      <c r="E1010">
        <v>35989</v>
      </c>
      <c r="F1010">
        <v>20222023</v>
      </c>
      <c r="G1010" t="s">
        <v>17</v>
      </c>
      <c r="H1010" t="s">
        <v>666</v>
      </c>
      <c r="I1010" t="s">
        <v>678</v>
      </c>
      <c r="J1010">
        <v>3</v>
      </c>
      <c r="K1010">
        <v>29503</v>
      </c>
      <c r="L1010">
        <v>1</v>
      </c>
      <c r="M1010" t="s">
        <v>630</v>
      </c>
      <c r="N1010" t="s">
        <v>185</v>
      </c>
      <c r="O1010" t="s">
        <v>184</v>
      </c>
      <c r="P1010">
        <v>28</v>
      </c>
      <c r="Q1010">
        <v>9</v>
      </c>
      <c r="R1010">
        <f>SUMIFS(Table2[number],Table2[Event],"Goal",Table2[H/U],"HOME",Table2[GameID],Table2[[#This Row],[GameID]],Table2[GameTime],"&lt;="&amp;Table2[[#This Row],[GameTime]])</f>
        <v>3</v>
      </c>
      <c r="S1010">
        <f>SUMIFS(Table2[number],Table2[Event],"Goal",Table2[H/U],"AWAY",Table2[GameID],Table2[[#This Row],[GameID]],Table2[GameTime],"&lt;="&amp;Table2[[#This Row],[GameTime]])</f>
        <v>3</v>
      </c>
      <c r="T1010" t="str">
        <f>IF(Table2[[#This Row],[Event]]="Goal",Table2[[#This Row],[Hscore]]&amp;"-"&amp;Table2[[#This Row],[Uscore]],"")</f>
        <v>3-3</v>
      </c>
      <c r="U1010">
        <v>3132</v>
      </c>
      <c r="V1010" s="1">
        <f>Table2[[#This Row],[GameTime]]-(Table2[[#This Row],[period]]-1)*1200</f>
        <v>732</v>
      </c>
      <c r="W1010" s="1">
        <f>ROUNDDOWN(Table2[[#This Row],[Time]]/60,0)</f>
        <v>12</v>
      </c>
      <c r="X1010" s="1">
        <f>ROUNDDOWN((Table2[[#This Row],[Time]]/60-Table2[[#This Row],[Time2]])*60,0)</f>
        <v>12</v>
      </c>
      <c r="Y1010" s="1">
        <f>IF(Table2[[#This Row],[Time2]]&lt;10,0&amp;Table2[[#This Row],[Time2]],Table2[[#This Row],[Time2]])</f>
        <v>12</v>
      </c>
      <c r="Z1010" s="1">
        <f>IF(Table2[[#This Row],[Time3]]&lt;10,0&amp;Table2[[#This Row],[Time3]],Table2[[#This Row],[Time3]])</f>
        <v>12</v>
      </c>
      <c r="AA1010" s="2" t="str">
        <f>Table2[[#This Row],[Time4]]&amp;":"&amp;Table2[[#This Row],[Time5]]</f>
        <v>12:12</v>
      </c>
      <c r="AB1010" s="1" t="str" cm="1">
        <f t="array" ref="AB1010">IFERROR(IF(Table2[[#This Row],[code]]="","",_xlfn.IFS(AND(Table2[[#This Row],[code]]&lt;400,Table2[[#This Row],[code]]&lt;&gt;""),2,Table2[[#This Row],[code]]&gt;500,4)),"")</f>
        <v/>
      </c>
      <c r="AC1010" s="1" t="str">
        <f>IF(Table2[[#This Row],[Event]]="Penalty",Table2[[#This Row],[number]],IF(Table2[[#This Row],[Event]]="Time-Out",401,""))</f>
        <v/>
      </c>
      <c r="AD1010" s="1">
        <f>ROW(A1009)</f>
        <v>1009</v>
      </c>
      <c r="AE1010" s="1">
        <f>COUNTIFS(Table2[GameID],Table2[[#This Row],[GameID]],Table2[Column1],"&lt;="&amp;Table2[[#This Row],[Column1]])-1</f>
        <v>8</v>
      </c>
    </row>
    <row r="1011" spans="1:31" x14ac:dyDescent="0.45">
      <c r="A1011" t="s">
        <v>363</v>
      </c>
      <c r="B1011" t="str">
        <f>_xlfn.TEXTBEFORE(Table2[[#This Row],[Kamp]]," - ")</f>
        <v>ÅFK</v>
      </c>
      <c r="C1011" t="str">
        <f>_xlfn.TEXTAFTER(Table2[[#This Row],[Kamp]],"- ")</f>
        <v>BFC Vendsyssel</v>
      </c>
      <c r="D1011">
        <v>44912</v>
      </c>
      <c r="E1011">
        <v>35989</v>
      </c>
      <c r="F1011">
        <v>20222023</v>
      </c>
      <c r="G1011" t="s">
        <v>17</v>
      </c>
      <c r="H1011" t="s">
        <v>664</v>
      </c>
      <c r="I1011" t="s">
        <v>677</v>
      </c>
      <c r="J1011">
        <v>3</v>
      </c>
      <c r="K1011">
        <v>29506</v>
      </c>
      <c r="L1011">
        <v>1</v>
      </c>
      <c r="M1011" t="s">
        <v>630</v>
      </c>
      <c r="N1011" t="s">
        <v>211</v>
      </c>
      <c r="O1011" t="s">
        <v>203</v>
      </c>
      <c r="P1011">
        <v>65</v>
      </c>
      <c r="Q1011">
        <v>27</v>
      </c>
      <c r="R1011">
        <f>SUMIFS(Table2[number],Table2[Event],"Goal",Table2[H/U],"HOME",Table2[GameID],Table2[[#This Row],[GameID]],Table2[GameTime],"&lt;="&amp;Table2[[#This Row],[GameTime]])</f>
        <v>3</v>
      </c>
      <c r="S1011">
        <f>SUMIFS(Table2[number],Table2[Event],"Goal",Table2[H/U],"AWAY",Table2[GameID],Table2[[#This Row],[GameID]],Table2[GameTime],"&lt;="&amp;Table2[[#This Row],[GameTime]])</f>
        <v>4</v>
      </c>
      <c r="T1011" t="str">
        <f>IF(Table2[[#This Row],[Event]]="Goal",Table2[[#This Row],[Hscore]]&amp;"-"&amp;Table2[[#This Row],[Uscore]],"")</f>
        <v>3-4</v>
      </c>
      <c r="U1011">
        <v>3357</v>
      </c>
      <c r="V1011" s="1">
        <f>Table2[[#This Row],[GameTime]]-(Table2[[#This Row],[period]]-1)*1200</f>
        <v>957</v>
      </c>
      <c r="W1011" s="1">
        <f>ROUNDDOWN(Table2[[#This Row],[Time]]/60,0)</f>
        <v>15</v>
      </c>
      <c r="X1011" s="1">
        <f>ROUNDDOWN((Table2[[#This Row],[Time]]/60-Table2[[#This Row],[Time2]])*60,0)</f>
        <v>57</v>
      </c>
      <c r="Y1011" s="1">
        <f>IF(Table2[[#This Row],[Time2]]&lt;10,0&amp;Table2[[#This Row],[Time2]],Table2[[#This Row],[Time2]])</f>
        <v>15</v>
      </c>
      <c r="Z1011" s="1">
        <f>IF(Table2[[#This Row],[Time3]]&lt;10,0&amp;Table2[[#This Row],[Time3]],Table2[[#This Row],[Time3]])</f>
        <v>57</v>
      </c>
      <c r="AA1011" s="2" t="str">
        <f>Table2[[#This Row],[Time4]]&amp;":"&amp;Table2[[#This Row],[Time5]]</f>
        <v>15:57</v>
      </c>
      <c r="AB1011" s="1" t="str" cm="1">
        <f t="array" ref="AB1011">IFERROR(IF(Table2[[#This Row],[code]]="","",_xlfn.IFS(AND(Table2[[#This Row],[code]]&lt;400,Table2[[#This Row],[code]]&lt;&gt;""),2,Table2[[#This Row],[code]]&gt;500,4)),"")</f>
        <v/>
      </c>
      <c r="AC1011" s="1" t="str">
        <f>IF(Table2[[#This Row],[Event]]="Penalty",Table2[[#This Row],[number]],IF(Table2[[#This Row],[Event]]="Time-Out",401,""))</f>
        <v/>
      </c>
      <c r="AD1011" s="1">
        <f>ROW(A1010)</f>
        <v>1010</v>
      </c>
      <c r="AE1011" s="1">
        <f>COUNTIFS(Table2[GameID],Table2[[#This Row],[GameID]],Table2[Column1],"&lt;="&amp;Table2[[#This Row],[Column1]])-1</f>
        <v>9</v>
      </c>
    </row>
    <row r="1012" spans="1:31" x14ac:dyDescent="0.45">
      <c r="A1012" t="s">
        <v>363</v>
      </c>
      <c r="B1012" t="str">
        <f>_xlfn.TEXTBEFORE(Table2[[#This Row],[Kamp]]," - ")</f>
        <v>ÅFK</v>
      </c>
      <c r="C1012" t="str">
        <f>_xlfn.TEXTAFTER(Table2[[#This Row],[Kamp]],"- ")</f>
        <v>BFC Vendsyssel</v>
      </c>
      <c r="D1012">
        <v>44912</v>
      </c>
      <c r="E1012">
        <v>35989</v>
      </c>
      <c r="F1012">
        <v>20222023</v>
      </c>
      <c r="G1012" t="s">
        <v>17</v>
      </c>
      <c r="H1012" t="s">
        <v>664</v>
      </c>
      <c r="I1012" t="s">
        <v>677</v>
      </c>
      <c r="J1012">
        <v>3</v>
      </c>
      <c r="K1012">
        <v>29506</v>
      </c>
      <c r="L1012">
        <v>1</v>
      </c>
      <c r="M1012" t="s">
        <v>630</v>
      </c>
      <c r="N1012" t="s">
        <v>206</v>
      </c>
      <c r="O1012" t="s">
        <v>233</v>
      </c>
      <c r="P1012">
        <v>9</v>
      </c>
      <c r="Q1012">
        <v>11</v>
      </c>
      <c r="R1012">
        <f>SUMIFS(Table2[number],Table2[Event],"Goal",Table2[H/U],"HOME",Table2[GameID],Table2[[#This Row],[GameID]],Table2[GameTime],"&lt;="&amp;Table2[[#This Row],[GameTime]])</f>
        <v>3</v>
      </c>
      <c r="S1012">
        <f>SUMIFS(Table2[number],Table2[Event],"Goal",Table2[H/U],"AWAY",Table2[GameID],Table2[[#This Row],[GameID]],Table2[GameTime],"&lt;="&amp;Table2[[#This Row],[GameTime]])</f>
        <v>5</v>
      </c>
      <c r="T1012" t="str">
        <f>IF(Table2[[#This Row],[Event]]="Goal",Table2[[#This Row],[Hscore]]&amp;"-"&amp;Table2[[#This Row],[Uscore]],"")</f>
        <v>3-5</v>
      </c>
      <c r="U1012">
        <v>3365</v>
      </c>
      <c r="V1012" s="1">
        <f>Table2[[#This Row],[GameTime]]-(Table2[[#This Row],[period]]-1)*1200</f>
        <v>965</v>
      </c>
      <c r="W1012" s="1">
        <f>ROUNDDOWN(Table2[[#This Row],[Time]]/60,0)</f>
        <v>16</v>
      </c>
      <c r="X1012" s="1">
        <f>ROUNDDOWN((Table2[[#This Row],[Time]]/60-Table2[[#This Row],[Time2]])*60,0)</f>
        <v>4</v>
      </c>
      <c r="Y1012" s="1">
        <f>IF(Table2[[#This Row],[Time2]]&lt;10,0&amp;Table2[[#This Row],[Time2]],Table2[[#This Row],[Time2]])</f>
        <v>16</v>
      </c>
      <c r="Z1012" s="1" t="str">
        <f>IF(Table2[[#This Row],[Time3]]&lt;10,0&amp;Table2[[#This Row],[Time3]],Table2[[#This Row],[Time3]])</f>
        <v>04</v>
      </c>
      <c r="AA1012" s="2" t="str">
        <f>Table2[[#This Row],[Time4]]&amp;":"&amp;Table2[[#This Row],[Time5]]</f>
        <v>16:04</v>
      </c>
      <c r="AB1012" s="1" t="str" cm="1">
        <f t="array" ref="AB1012">IFERROR(IF(Table2[[#This Row],[code]]="","",_xlfn.IFS(AND(Table2[[#This Row],[code]]&lt;400,Table2[[#This Row],[code]]&lt;&gt;""),2,Table2[[#This Row],[code]]&gt;500,4)),"")</f>
        <v/>
      </c>
      <c r="AC1012" s="1" t="str">
        <f>IF(Table2[[#This Row],[Event]]="Penalty",Table2[[#This Row],[number]],IF(Table2[[#This Row],[Event]]="Time-Out",401,""))</f>
        <v/>
      </c>
      <c r="AD1012" s="1">
        <f>ROW(A1011)</f>
        <v>1011</v>
      </c>
      <c r="AE1012" s="1">
        <f>COUNTIFS(Table2[GameID],Table2[[#This Row],[GameID]],Table2[Column1],"&lt;="&amp;Table2[[#This Row],[Column1]])-1</f>
        <v>10</v>
      </c>
    </row>
    <row r="1013" spans="1:31" x14ac:dyDescent="0.45">
      <c r="A1013" t="s">
        <v>363</v>
      </c>
      <c r="B1013" t="str">
        <f>_xlfn.TEXTBEFORE(Table2[[#This Row],[Kamp]]," - ")</f>
        <v>ÅFK</v>
      </c>
      <c r="C1013" t="str">
        <f>_xlfn.TEXTAFTER(Table2[[#This Row],[Kamp]],"- ")</f>
        <v>BFC Vendsyssel</v>
      </c>
      <c r="D1013">
        <v>44912</v>
      </c>
      <c r="E1013">
        <v>35989</v>
      </c>
      <c r="F1013">
        <v>20222023</v>
      </c>
      <c r="G1013" t="s">
        <v>17</v>
      </c>
      <c r="H1013" t="s">
        <v>666</v>
      </c>
      <c r="I1013" t="s">
        <v>678</v>
      </c>
      <c r="J1013">
        <v>3</v>
      </c>
      <c r="K1013">
        <v>29503</v>
      </c>
      <c r="L1013">
        <v>0</v>
      </c>
      <c r="M1013" t="s">
        <v>633</v>
      </c>
      <c r="N1013" t="s">
        <v>634</v>
      </c>
      <c r="O1013" t="s">
        <v>634</v>
      </c>
      <c r="P1013" t="s">
        <v>634</v>
      </c>
      <c r="Q1013" t="s">
        <v>634</v>
      </c>
      <c r="R1013">
        <f>SUMIFS(Table2[number],Table2[Event],"Goal",Table2[H/U],"HOME",Table2[GameID],Table2[[#This Row],[GameID]],Table2[GameTime],"&lt;="&amp;Table2[[#This Row],[GameTime]])</f>
        <v>3</v>
      </c>
      <c r="S1013">
        <f>SUMIFS(Table2[number],Table2[Event],"Goal",Table2[H/U],"AWAY",Table2[GameID],Table2[[#This Row],[GameID]],Table2[GameTime],"&lt;="&amp;Table2[[#This Row],[GameTime]])</f>
        <v>5</v>
      </c>
      <c r="T1013" t="str">
        <f>IF(Table2[[#This Row],[Event]]="Goal",Table2[[#This Row],[Hscore]]&amp;"-"&amp;Table2[[#This Row],[Uscore]],"")</f>
        <v/>
      </c>
      <c r="U1013">
        <v>3485</v>
      </c>
      <c r="V1013" s="1">
        <f>Table2[[#This Row],[GameTime]]-(Table2[[#This Row],[period]]-1)*1200</f>
        <v>1085</v>
      </c>
      <c r="W1013" s="1">
        <f>ROUNDDOWN(Table2[[#This Row],[Time]]/60,0)</f>
        <v>18</v>
      </c>
      <c r="X1013" s="1">
        <f>ROUNDDOWN((Table2[[#This Row],[Time]]/60-Table2[[#This Row],[Time2]])*60,0)</f>
        <v>4</v>
      </c>
      <c r="Y1013" s="1">
        <f>IF(Table2[[#This Row],[Time2]]&lt;10,0&amp;Table2[[#This Row],[Time2]],Table2[[#This Row],[Time2]])</f>
        <v>18</v>
      </c>
      <c r="Z1013" s="1" t="str">
        <f>IF(Table2[[#This Row],[Time3]]&lt;10,0&amp;Table2[[#This Row],[Time3]],Table2[[#This Row],[Time3]])</f>
        <v>04</v>
      </c>
      <c r="AA1013" s="2" t="str">
        <f>Table2[[#This Row],[Time4]]&amp;":"&amp;Table2[[#This Row],[Time5]]</f>
        <v>18:04</v>
      </c>
      <c r="AB1013" s="1" t="str" cm="1">
        <f t="array" ref="AB1013">IFERROR(IF(Table2[[#This Row],[code]]="","",_xlfn.IFS(AND(Table2[[#This Row],[code]]&lt;400,Table2[[#This Row],[code]]&lt;&gt;""),2,Table2[[#This Row],[code]]&gt;500,4)),"")</f>
        <v/>
      </c>
      <c r="AC1013" s="1">
        <f>IF(Table2[[#This Row],[Event]]="Penalty",Table2[[#This Row],[number]],IF(Table2[[#This Row],[Event]]="Time-Out",401,""))</f>
        <v>401</v>
      </c>
      <c r="AD1013" s="1">
        <f>ROW(A1012)</f>
        <v>1012</v>
      </c>
      <c r="AE1013" s="1">
        <f>COUNTIFS(Table2[GameID],Table2[[#This Row],[GameID]],Table2[Column1],"&lt;="&amp;Table2[[#This Row],[Column1]])-1</f>
        <v>11</v>
      </c>
    </row>
    <row r="1014" spans="1:31" x14ac:dyDescent="0.45">
      <c r="A1014" t="s">
        <v>363</v>
      </c>
      <c r="B1014" t="str">
        <f>_xlfn.TEXTBEFORE(Table2[[#This Row],[Kamp]]," - ")</f>
        <v>ÅFK</v>
      </c>
      <c r="C1014" t="str">
        <f>_xlfn.TEXTAFTER(Table2[[#This Row],[Kamp]],"- ")</f>
        <v>BFC Vendsyssel</v>
      </c>
      <c r="D1014">
        <v>44912</v>
      </c>
      <c r="E1014">
        <v>35989</v>
      </c>
      <c r="F1014">
        <v>20222023</v>
      </c>
      <c r="G1014" t="s">
        <v>17</v>
      </c>
      <c r="H1014" t="s">
        <v>666</v>
      </c>
      <c r="I1014" t="s">
        <v>678</v>
      </c>
      <c r="J1014">
        <v>3</v>
      </c>
      <c r="K1014">
        <v>29503</v>
      </c>
      <c r="L1014">
        <v>205</v>
      </c>
      <c r="M1014" t="s">
        <v>631</v>
      </c>
      <c r="N1014" t="s">
        <v>294</v>
      </c>
      <c r="O1014" t="s">
        <v>634</v>
      </c>
      <c r="P1014">
        <v>18</v>
      </c>
      <c r="Q1014" t="s">
        <v>634</v>
      </c>
      <c r="R1014">
        <f>SUMIFS(Table2[number],Table2[Event],"Goal",Table2[H/U],"HOME",Table2[GameID],Table2[[#This Row],[GameID]],Table2[GameTime],"&lt;="&amp;Table2[[#This Row],[GameTime]])</f>
        <v>3</v>
      </c>
      <c r="S1014">
        <f>SUMIFS(Table2[number],Table2[Event],"Goal",Table2[H/U],"AWAY",Table2[GameID],Table2[[#This Row],[GameID]],Table2[GameTime],"&lt;="&amp;Table2[[#This Row],[GameTime]])</f>
        <v>5</v>
      </c>
      <c r="T1014" t="str">
        <f>IF(Table2[[#This Row],[Event]]="Goal",Table2[[#This Row],[Hscore]]&amp;"-"&amp;Table2[[#This Row],[Uscore]],"")</f>
        <v/>
      </c>
      <c r="U1014">
        <v>3581</v>
      </c>
      <c r="V1014" s="1">
        <f>Table2[[#This Row],[GameTime]]-(Table2[[#This Row],[period]]-1)*1200</f>
        <v>1181</v>
      </c>
      <c r="W1014" s="1">
        <f>ROUNDDOWN(Table2[[#This Row],[Time]]/60,0)</f>
        <v>19</v>
      </c>
      <c r="X1014" s="1">
        <f>ROUNDDOWN((Table2[[#This Row],[Time]]/60-Table2[[#This Row],[Time2]])*60,0)</f>
        <v>41</v>
      </c>
      <c r="Y1014" s="1">
        <f>IF(Table2[[#This Row],[Time2]]&lt;10,0&amp;Table2[[#This Row],[Time2]],Table2[[#This Row],[Time2]])</f>
        <v>19</v>
      </c>
      <c r="Z1014" s="1">
        <f>IF(Table2[[#This Row],[Time3]]&lt;10,0&amp;Table2[[#This Row],[Time3]],Table2[[#This Row],[Time3]])</f>
        <v>41</v>
      </c>
      <c r="AA1014" s="2" t="str">
        <f>Table2[[#This Row],[Time4]]&amp;":"&amp;Table2[[#This Row],[Time5]]</f>
        <v>19:41</v>
      </c>
      <c r="AB1014" s="1" cm="1">
        <f t="array" ref="AB1014">IFERROR(IF(Table2[[#This Row],[code]]="","",_xlfn.IFS(AND(Table2[[#This Row],[code]]&lt;400,Table2[[#This Row],[code]]&lt;&gt;""),2,Table2[[#This Row],[code]]&gt;500,4)),"")</f>
        <v>2</v>
      </c>
      <c r="AC1014" s="1">
        <f>IF(Table2[[#This Row],[Event]]="Penalty",Table2[[#This Row],[number]],IF(Table2[[#This Row],[Event]]="Time-Out",401,""))</f>
        <v>205</v>
      </c>
      <c r="AD1014" s="1">
        <f>ROW(A1013)</f>
        <v>1013</v>
      </c>
      <c r="AE1014" s="1">
        <f>COUNTIFS(Table2[GameID],Table2[[#This Row],[GameID]],Table2[Column1],"&lt;="&amp;Table2[[#This Row],[Column1]])-1</f>
        <v>12</v>
      </c>
    </row>
    <row r="1015" spans="1:31" x14ac:dyDescent="0.45">
      <c r="A1015" t="s">
        <v>417</v>
      </c>
      <c r="B1015" t="str">
        <f>_xlfn.TEXTBEFORE(Table2[[#This Row],[Kamp]]," - ")</f>
        <v>Benløse IF</v>
      </c>
      <c r="C1015" t="str">
        <f>_xlfn.TEXTAFTER(Table2[[#This Row],[Kamp]],"- ")</f>
        <v>Blackhawks</v>
      </c>
      <c r="D1015">
        <v>44947</v>
      </c>
      <c r="E1015">
        <v>65703</v>
      </c>
      <c r="F1015">
        <v>20222023</v>
      </c>
      <c r="G1015" t="s">
        <v>418</v>
      </c>
      <c r="H1015" t="s">
        <v>661</v>
      </c>
      <c r="I1015" t="s">
        <v>677</v>
      </c>
      <c r="J1015">
        <v>1</v>
      </c>
      <c r="K1015">
        <v>29505</v>
      </c>
      <c r="L1015">
        <v>212</v>
      </c>
      <c r="M1015" t="s">
        <v>631</v>
      </c>
      <c r="N1015" t="s">
        <v>136</v>
      </c>
      <c r="O1015" t="s">
        <v>634</v>
      </c>
      <c r="P1015">
        <v>17</v>
      </c>
      <c r="Q1015" t="s">
        <v>634</v>
      </c>
      <c r="R1015">
        <f>SUMIFS(Table2[number],Table2[Event],"Goal",Table2[H/U],"HOME",Table2[GameID],Table2[[#This Row],[GameID]],Table2[GameTime],"&lt;="&amp;Table2[[#This Row],[GameTime]])</f>
        <v>0</v>
      </c>
      <c r="S1015">
        <f>SUMIFS(Table2[number],Table2[Event],"Goal",Table2[H/U],"AWAY",Table2[GameID],Table2[[#This Row],[GameID]],Table2[GameTime],"&lt;="&amp;Table2[[#This Row],[GameTime]])</f>
        <v>0</v>
      </c>
      <c r="T1015" t="str">
        <f>IF(Table2[[#This Row],[Event]]="Goal",Table2[[#This Row],[Hscore]]&amp;"-"&amp;Table2[[#This Row],[Uscore]],"")</f>
        <v/>
      </c>
      <c r="U1015">
        <v>128</v>
      </c>
      <c r="V1015" s="1">
        <f>Table2[[#This Row],[GameTime]]-(Table2[[#This Row],[period]]-1)*1200</f>
        <v>128</v>
      </c>
      <c r="W1015" s="1">
        <f>ROUNDDOWN(Table2[[#This Row],[Time]]/60,0)</f>
        <v>2</v>
      </c>
      <c r="X1015" s="1">
        <f>ROUNDDOWN((Table2[[#This Row],[Time]]/60-Table2[[#This Row],[Time2]])*60,0)</f>
        <v>8</v>
      </c>
      <c r="Y1015" s="1" t="str">
        <f>IF(Table2[[#This Row],[Time2]]&lt;10,0&amp;Table2[[#This Row],[Time2]],Table2[[#This Row],[Time2]])</f>
        <v>02</v>
      </c>
      <c r="Z1015" s="1" t="str">
        <f>IF(Table2[[#This Row],[Time3]]&lt;10,0&amp;Table2[[#This Row],[Time3]],Table2[[#This Row],[Time3]])</f>
        <v>08</v>
      </c>
      <c r="AA1015" s="2" t="str">
        <f>Table2[[#This Row],[Time4]]&amp;":"&amp;Table2[[#This Row],[Time5]]</f>
        <v>02:08</v>
      </c>
      <c r="AB1015" s="1" cm="1">
        <f t="array" ref="AB1015">IFERROR(IF(Table2[[#This Row],[code]]="","",_xlfn.IFS(AND(Table2[[#This Row],[code]]&lt;400,Table2[[#This Row],[code]]&lt;&gt;""),2,Table2[[#This Row],[code]]&gt;500,4)),"")</f>
        <v>2</v>
      </c>
      <c r="AC1015" s="1">
        <f>IF(Table2[[#This Row],[Event]]="Penalty",Table2[[#This Row],[number]],IF(Table2[[#This Row],[Event]]="Time-Out",401,""))</f>
        <v>212</v>
      </c>
      <c r="AD1015" s="1">
        <f>ROW(A1014)</f>
        <v>1014</v>
      </c>
      <c r="AE1015" s="1">
        <f>COUNTIFS(Table2[GameID],Table2[[#This Row],[GameID]],Table2[Column1],"&lt;="&amp;Table2[[#This Row],[Column1]])-1</f>
        <v>0</v>
      </c>
    </row>
    <row r="1016" spans="1:31" x14ac:dyDescent="0.45">
      <c r="A1016" t="s">
        <v>417</v>
      </c>
      <c r="B1016" t="str">
        <f>_xlfn.TEXTBEFORE(Table2[[#This Row],[Kamp]]," - ")</f>
        <v>Benløse IF</v>
      </c>
      <c r="C1016" t="str">
        <f>_xlfn.TEXTAFTER(Table2[[#This Row],[Kamp]],"- ")</f>
        <v>Blackhawks</v>
      </c>
      <c r="D1016">
        <v>44947</v>
      </c>
      <c r="E1016">
        <v>65703</v>
      </c>
      <c r="F1016">
        <v>20222023</v>
      </c>
      <c r="G1016" t="s">
        <v>418</v>
      </c>
      <c r="H1016" t="s">
        <v>658</v>
      </c>
      <c r="I1016" t="s">
        <v>678</v>
      </c>
      <c r="J1016">
        <v>1</v>
      </c>
      <c r="K1016">
        <v>29507</v>
      </c>
      <c r="L1016">
        <v>1</v>
      </c>
      <c r="M1016" t="s">
        <v>630</v>
      </c>
      <c r="N1016" t="s">
        <v>24</v>
      </c>
      <c r="O1016" t="s">
        <v>37</v>
      </c>
      <c r="P1016">
        <v>11</v>
      </c>
      <c r="Q1016">
        <v>90</v>
      </c>
      <c r="R1016">
        <f>SUMIFS(Table2[number],Table2[Event],"Goal",Table2[H/U],"HOME",Table2[GameID],Table2[[#This Row],[GameID]],Table2[GameTime],"&lt;="&amp;Table2[[#This Row],[GameTime]])</f>
        <v>1</v>
      </c>
      <c r="S1016">
        <f>SUMIFS(Table2[number],Table2[Event],"Goal",Table2[H/U],"AWAY",Table2[GameID],Table2[[#This Row],[GameID]],Table2[GameTime],"&lt;="&amp;Table2[[#This Row],[GameTime]])</f>
        <v>0</v>
      </c>
      <c r="T1016" t="str">
        <f>IF(Table2[[#This Row],[Event]]="Goal",Table2[[#This Row],[Hscore]]&amp;"-"&amp;Table2[[#This Row],[Uscore]],"")</f>
        <v>1-0</v>
      </c>
      <c r="U1016">
        <v>475</v>
      </c>
      <c r="V1016" s="1">
        <f>Table2[[#This Row],[GameTime]]-(Table2[[#This Row],[period]]-1)*1200</f>
        <v>475</v>
      </c>
      <c r="W1016" s="1">
        <f>ROUNDDOWN(Table2[[#This Row],[Time]]/60,0)</f>
        <v>7</v>
      </c>
      <c r="X1016" s="1">
        <f>ROUNDDOWN((Table2[[#This Row],[Time]]/60-Table2[[#This Row],[Time2]])*60,0)</f>
        <v>55</v>
      </c>
      <c r="Y1016" s="1" t="str">
        <f>IF(Table2[[#This Row],[Time2]]&lt;10,0&amp;Table2[[#This Row],[Time2]],Table2[[#This Row],[Time2]])</f>
        <v>07</v>
      </c>
      <c r="Z1016" s="1">
        <f>IF(Table2[[#This Row],[Time3]]&lt;10,0&amp;Table2[[#This Row],[Time3]],Table2[[#This Row],[Time3]])</f>
        <v>55</v>
      </c>
      <c r="AA1016" s="2" t="str">
        <f>Table2[[#This Row],[Time4]]&amp;":"&amp;Table2[[#This Row],[Time5]]</f>
        <v>07:55</v>
      </c>
      <c r="AB1016" s="1" t="str" cm="1">
        <f t="array" ref="AB1016">IFERROR(IF(Table2[[#This Row],[code]]="","",_xlfn.IFS(AND(Table2[[#This Row],[code]]&lt;400,Table2[[#This Row],[code]]&lt;&gt;""),2,Table2[[#This Row],[code]]&gt;500,4)),"")</f>
        <v/>
      </c>
      <c r="AC1016" s="1" t="str">
        <f>IF(Table2[[#This Row],[Event]]="Penalty",Table2[[#This Row],[number]],IF(Table2[[#This Row],[Event]]="Time-Out",401,""))</f>
        <v/>
      </c>
      <c r="AD1016" s="1">
        <f>ROW(A1015)</f>
        <v>1015</v>
      </c>
      <c r="AE1016" s="1">
        <f>COUNTIFS(Table2[GameID],Table2[[#This Row],[GameID]],Table2[Column1],"&lt;="&amp;Table2[[#This Row],[Column1]])-1</f>
        <v>1</v>
      </c>
    </row>
    <row r="1017" spans="1:31" x14ac:dyDescent="0.45">
      <c r="A1017" t="s">
        <v>417</v>
      </c>
      <c r="B1017" t="str">
        <f>_xlfn.TEXTBEFORE(Table2[[#This Row],[Kamp]]," - ")</f>
        <v>Benløse IF</v>
      </c>
      <c r="C1017" t="str">
        <f>_xlfn.TEXTAFTER(Table2[[#This Row],[Kamp]],"- ")</f>
        <v>Blackhawks</v>
      </c>
      <c r="D1017">
        <v>44947</v>
      </c>
      <c r="E1017">
        <v>65703</v>
      </c>
      <c r="F1017">
        <v>20222023</v>
      </c>
      <c r="G1017" t="s">
        <v>418</v>
      </c>
      <c r="H1017" t="s">
        <v>658</v>
      </c>
      <c r="I1017" t="s">
        <v>678</v>
      </c>
      <c r="J1017">
        <v>1</v>
      </c>
      <c r="K1017">
        <v>29507</v>
      </c>
      <c r="L1017">
        <v>1</v>
      </c>
      <c r="M1017" t="s">
        <v>630</v>
      </c>
      <c r="N1017" t="s">
        <v>25</v>
      </c>
      <c r="O1017" t="s">
        <v>29</v>
      </c>
      <c r="P1017">
        <v>24</v>
      </c>
      <c r="Q1017">
        <v>44</v>
      </c>
      <c r="R1017">
        <f>SUMIFS(Table2[number],Table2[Event],"Goal",Table2[H/U],"HOME",Table2[GameID],Table2[[#This Row],[GameID]],Table2[GameTime],"&lt;="&amp;Table2[[#This Row],[GameTime]])</f>
        <v>2</v>
      </c>
      <c r="S1017">
        <f>SUMIFS(Table2[number],Table2[Event],"Goal",Table2[H/U],"AWAY",Table2[GameID],Table2[[#This Row],[GameID]],Table2[GameTime],"&lt;="&amp;Table2[[#This Row],[GameTime]])</f>
        <v>0</v>
      </c>
      <c r="T1017" t="str">
        <f>IF(Table2[[#This Row],[Event]]="Goal",Table2[[#This Row],[Hscore]]&amp;"-"&amp;Table2[[#This Row],[Uscore]],"")</f>
        <v>2-0</v>
      </c>
      <c r="U1017">
        <v>795</v>
      </c>
      <c r="V1017" s="1">
        <f>Table2[[#This Row],[GameTime]]-(Table2[[#This Row],[period]]-1)*1200</f>
        <v>795</v>
      </c>
      <c r="W1017" s="1">
        <f>ROUNDDOWN(Table2[[#This Row],[Time]]/60,0)</f>
        <v>13</v>
      </c>
      <c r="X1017" s="1">
        <f>ROUNDDOWN((Table2[[#This Row],[Time]]/60-Table2[[#This Row],[Time2]])*60,0)</f>
        <v>15</v>
      </c>
      <c r="Y1017" s="1">
        <f>IF(Table2[[#This Row],[Time2]]&lt;10,0&amp;Table2[[#This Row],[Time2]],Table2[[#This Row],[Time2]])</f>
        <v>13</v>
      </c>
      <c r="Z1017" s="1">
        <f>IF(Table2[[#This Row],[Time3]]&lt;10,0&amp;Table2[[#This Row],[Time3]],Table2[[#This Row],[Time3]])</f>
        <v>15</v>
      </c>
      <c r="AA1017" s="2" t="str">
        <f>Table2[[#This Row],[Time4]]&amp;":"&amp;Table2[[#This Row],[Time5]]</f>
        <v>13:15</v>
      </c>
      <c r="AB1017" s="1" t="str" cm="1">
        <f t="array" ref="AB1017">IFERROR(IF(Table2[[#This Row],[code]]="","",_xlfn.IFS(AND(Table2[[#This Row],[code]]&lt;400,Table2[[#This Row],[code]]&lt;&gt;""),2,Table2[[#This Row],[code]]&gt;500,4)),"")</f>
        <v/>
      </c>
      <c r="AC1017" s="1" t="str">
        <f>IF(Table2[[#This Row],[Event]]="Penalty",Table2[[#This Row],[number]],IF(Table2[[#This Row],[Event]]="Time-Out",401,""))</f>
        <v/>
      </c>
      <c r="AD1017" s="1">
        <f>ROW(A1016)</f>
        <v>1016</v>
      </c>
      <c r="AE1017" s="1">
        <f>COUNTIFS(Table2[GameID],Table2[[#This Row],[GameID]],Table2[Column1],"&lt;="&amp;Table2[[#This Row],[Column1]])-1</f>
        <v>2</v>
      </c>
    </row>
    <row r="1018" spans="1:31" x14ac:dyDescent="0.45">
      <c r="A1018" t="s">
        <v>417</v>
      </c>
      <c r="B1018" t="str">
        <f>_xlfn.TEXTBEFORE(Table2[[#This Row],[Kamp]]," - ")</f>
        <v>Benløse IF</v>
      </c>
      <c r="C1018" t="str">
        <f>_xlfn.TEXTAFTER(Table2[[#This Row],[Kamp]],"- ")</f>
        <v>Blackhawks</v>
      </c>
      <c r="D1018">
        <v>44947</v>
      </c>
      <c r="E1018">
        <v>65703</v>
      </c>
      <c r="F1018">
        <v>20222023</v>
      </c>
      <c r="G1018" t="s">
        <v>418</v>
      </c>
      <c r="H1018" t="s">
        <v>658</v>
      </c>
      <c r="I1018" t="s">
        <v>678</v>
      </c>
      <c r="J1018">
        <v>1</v>
      </c>
      <c r="K1018">
        <v>29507</v>
      </c>
      <c r="L1018">
        <v>207</v>
      </c>
      <c r="M1018" t="s">
        <v>631</v>
      </c>
      <c r="N1018" t="s">
        <v>36</v>
      </c>
      <c r="O1018" t="s">
        <v>634</v>
      </c>
      <c r="P1018">
        <v>87</v>
      </c>
      <c r="Q1018" t="s">
        <v>634</v>
      </c>
      <c r="R1018">
        <f>SUMIFS(Table2[number],Table2[Event],"Goal",Table2[H/U],"HOME",Table2[GameID],Table2[[#This Row],[GameID]],Table2[GameTime],"&lt;="&amp;Table2[[#This Row],[GameTime]])</f>
        <v>2</v>
      </c>
      <c r="S1018">
        <f>SUMIFS(Table2[number],Table2[Event],"Goal",Table2[H/U],"AWAY",Table2[GameID],Table2[[#This Row],[GameID]],Table2[GameTime],"&lt;="&amp;Table2[[#This Row],[GameTime]])</f>
        <v>0</v>
      </c>
      <c r="T1018" t="str">
        <f>IF(Table2[[#This Row],[Event]]="Goal",Table2[[#This Row],[Hscore]]&amp;"-"&amp;Table2[[#This Row],[Uscore]],"")</f>
        <v/>
      </c>
      <c r="U1018">
        <v>927</v>
      </c>
      <c r="V1018" s="1">
        <f>Table2[[#This Row],[GameTime]]-(Table2[[#This Row],[period]]-1)*1200</f>
        <v>927</v>
      </c>
      <c r="W1018" s="1">
        <f>ROUNDDOWN(Table2[[#This Row],[Time]]/60,0)</f>
        <v>15</v>
      </c>
      <c r="X1018" s="1">
        <f>ROUNDDOWN((Table2[[#This Row],[Time]]/60-Table2[[#This Row],[Time2]])*60,0)</f>
        <v>27</v>
      </c>
      <c r="Y1018" s="1">
        <f>IF(Table2[[#This Row],[Time2]]&lt;10,0&amp;Table2[[#This Row],[Time2]],Table2[[#This Row],[Time2]])</f>
        <v>15</v>
      </c>
      <c r="Z1018" s="1">
        <f>IF(Table2[[#This Row],[Time3]]&lt;10,0&amp;Table2[[#This Row],[Time3]],Table2[[#This Row],[Time3]])</f>
        <v>27</v>
      </c>
      <c r="AA1018" s="2" t="str">
        <f>Table2[[#This Row],[Time4]]&amp;":"&amp;Table2[[#This Row],[Time5]]</f>
        <v>15:27</v>
      </c>
      <c r="AB1018" s="1" cm="1">
        <f t="array" ref="AB1018">IFERROR(IF(Table2[[#This Row],[code]]="","",_xlfn.IFS(AND(Table2[[#This Row],[code]]&lt;400,Table2[[#This Row],[code]]&lt;&gt;""),2,Table2[[#This Row],[code]]&gt;500,4)),"")</f>
        <v>2</v>
      </c>
      <c r="AC1018" s="1">
        <f>IF(Table2[[#This Row],[Event]]="Penalty",Table2[[#This Row],[number]],IF(Table2[[#This Row],[Event]]="Time-Out",401,""))</f>
        <v>207</v>
      </c>
      <c r="AD1018" s="1">
        <f>ROW(A1017)</f>
        <v>1017</v>
      </c>
      <c r="AE1018" s="1">
        <f>COUNTIFS(Table2[GameID],Table2[[#This Row],[GameID]],Table2[Column1],"&lt;="&amp;Table2[[#This Row],[Column1]])-1</f>
        <v>3</v>
      </c>
    </row>
    <row r="1019" spans="1:31" x14ac:dyDescent="0.45">
      <c r="A1019" t="s">
        <v>417</v>
      </c>
      <c r="B1019" t="str">
        <f>_xlfn.TEXTBEFORE(Table2[[#This Row],[Kamp]]," - ")</f>
        <v>Benløse IF</v>
      </c>
      <c r="C1019" t="str">
        <f>_xlfn.TEXTAFTER(Table2[[#This Row],[Kamp]],"- ")</f>
        <v>Blackhawks</v>
      </c>
      <c r="D1019">
        <v>44947</v>
      </c>
      <c r="E1019">
        <v>65703</v>
      </c>
      <c r="F1019">
        <v>20222023</v>
      </c>
      <c r="G1019" t="s">
        <v>418</v>
      </c>
      <c r="H1019" t="s">
        <v>661</v>
      </c>
      <c r="I1019" t="s">
        <v>677</v>
      </c>
      <c r="J1019">
        <v>1</v>
      </c>
      <c r="K1019">
        <v>29505</v>
      </c>
      <c r="L1019">
        <v>1</v>
      </c>
      <c r="M1019" t="s">
        <v>630</v>
      </c>
      <c r="N1019" t="s">
        <v>349</v>
      </c>
      <c r="O1019" t="s">
        <v>146</v>
      </c>
      <c r="P1019">
        <v>25</v>
      </c>
      <c r="Q1019">
        <v>91</v>
      </c>
      <c r="R1019">
        <f>SUMIFS(Table2[number],Table2[Event],"Goal",Table2[H/U],"HOME",Table2[GameID],Table2[[#This Row],[GameID]],Table2[GameTime],"&lt;="&amp;Table2[[#This Row],[GameTime]])</f>
        <v>2</v>
      </c>
      <c r="S1019">
        <f>SUMIFS(Table2[number],Table2[Event],"Goal",Table2[H/U],"AWAY",Table2[GameID],Table2[[#This Row],[GameID]],Table2[GameTime],"&lt;="&amp;Table2[[#This Row],[GameTime]])</f>
        <v>1</v>
      </c>
      <c r="T1019" t="str">
        <f>IF(Table2[[#This Row],[Event]]="Goal",Table2[[#This Row],[Hscore]]&amp;"-"&amp;Table2[[#This Row],[Uscore]],"")</f>
        <v>2-1</v>
      </c>
      <c r="U1019">
        <v>968</v>
      </c>
      <c r="V1019" s="1">
        <f>Table2[[#This Row],[GameTime]]-(Table2[[#This Row],[period]]-1)*1200</f>
        <v>968</v>
      </c>
      <c r="W1019" s="1">
        <f>ROUNDDOWN(Table2[[#This Row],[Time]]/60,0)</f>
        <v>16</v>
      </c>
      <c r="X1019" s="1">
        <f>ROUNDDOWN((Table2[[#This Row],[Time]]/60-Table2[[#This Row],[Time2]])*60,0)</f>
        <v>7</v>
      </c>
      <c r="Y1019" s="1">
        <f>IF(Table2[[#This Row],[Time2]]&lt;10,0&amp;Table2[[#This Row],[Time2]],Table2[[#This Row],[Time2]])</f>
        <v>16</v>
      </c>
      <c r="Z1019" s="1" t="str">
        <f>IF(Table2[[#This Row],[Time3]]&lt;10,0&amp;Table2[[#This Row],[Time3]],Table2[[#This Row],[Time3]])</f>
        <v>07</v>
      </c>
      <c r="AA1019" s="2" t="str">
        <f>Table2[[#This Row],[Time4]]&amp;":"&amp;Table2[[#This Row],[Time5]]</f>
        <v>16:07</v>
      </c>
      <c r="AB1019" s="1" t="str" cm="1">
        <f t="array" ref="AB1019">IFERROR(IF(Table2[[#This Row],[code]]="","",_xlfn.IFS(AND(Table2[[#This Row],[code]]&lt;400,Table2[[#This Row],[code]]&lt;&gt;""),2,Table2[[#This Row],[code]]&gt;500,4)),"")</f>
        <v/>
      </c>
      <c r="AC1019" s="1" t="str">
        <f>IF(Table2[[#This Row],[Event]]="Penalty",Table2[[#This Row],[number]],IF(Table2[[#This Row],[Event]]="Time-Out",401,""))</f>
        <v/>
      </c>
      <c r="AD1019" s="1">
        <f>ROW(A1018)</f>
        <v>1018</v>
      </c>
      <c r="AE1019" s="1">
        <f>COUNTIFS(Table2[GameID],Table2[[#This Row],[GameID]],Table2[Column1],"&lt;="&amp;Table2[[#This Row],[Column1]])-1</f>
        <v>4</v>
      </c>
    </row>
    <row r="1020" spans="1:31" x14ac:dyDescent="0.45">
      <c r="A1020" t="s">
        <v>417</v>
      </c>
      <c r="B1020" t="str">
        <f>_xlfn.TEXTBEFORE(Table2[[#This Row],[Kamp]]," - ")</f>
        <v>Benløse IF</v>
      </c>
      <c r="C1020" t="str">
        <f>_xlfn.TEXTAFTER(Table2[[#This Row],[Kamp]],"- ")</f>
        <v>Blackhawks</v>
      </c>
      <c r="D1020">
        <v>44947</v>
      </c>
      <c r="E1020">
        <v>65703</v>
      </c>
      <c r="F1020">
        <v>20222023</v>
      </c>
      <c r="G1020" t="s">
        <v>418</v>
      </c>
      <c r="H1020" t="s">
        <v>658</v>
      </c>
      <c r="I1020" t="s">
        <v>678</v>
      </c>
      <c r="J1020">
        <v>2</v>
      </c>
      <c r="K1020">
        <v>29507</v>
      </c>
      <c r="L1020">
        <v>207</v>
      </c>
      <c r="M1020" t="s">
        <v>631</v>
      </c>
      <c r="N1020" t="s">
        <v>24</v>
      </c>
      <c r="O1020" t="s">
        <v>634</v>
      </c>
      <c r="P1020">
        <v>11</v>
      </c>
      <c r="Q1020" t="s">
        <v>634</v>
      </c>
      <c r="R1020">
        <f>SUMIFS(Table2[number],Table2[Event],"Goal",Table2[H/U],"HOME",Table2[GameID],Table2[[#This Row],[GameID]],Table2[GameTime],"&lt;="&amp;Table2[[#This Row],[GameTime]])</f>
        <v>2</v>
      </c>
      <c r="S1020">
        <f>SUMIFS(Table2[number],Table2[Event],"Goal",Table2[H/U],"AWAY",Table2[GameID],Table2[[#This Row],[GameID]],Table2[GameTime],"&lt;="&amp;Table2[[#This Row],[GameTime]])</f>
        <v>1</v>
      </c>
      <c r="T1020" t="str">
        <f>IF(Table2[[#This Row],[Event]]="Goal",Table2[[#This Row],[Hscore]]&amp;"-"&amp;Table2[[#This Row],[Uscore]],"")</f>
        <v/>
      </c>
      <c r="U1020">
        <v>1617</v>
      </c>
      <c r="V1020" s="1">
        <f>Table2[[#This Row],[GameTime]]-(Table2[[#This Row],[period]]-1)*1200</f>
        <v>417</v>
      </c>
      <c r="W1020" s="1">
        <f>ROUNDDOWN(Table2[[#This Row],[Time]]/60,0)</f>
        <v>6</v>
      </c>
      <c r="X1020" s="1">
        <f>ROUNDDOWN((Table2[[#This Row],[Time]]/60-Table2[[#This Row],[Time2]])*60,0)</f>
        <v>57</v>
      </c>
      <c r="Y1020" s="1" t="str">
        <f>IF(Table2[[#This Row],[Time2]]&lt;10,0&amp;Table2[[#This Row],[Time2]],Table2[[#This Row],[Time2]])</f>
        <v>06</v>
      </c>
      <c r="Z1020" s="1">
        <f>IF(Table2[[#This Row],[Time3]]&lt;10,0&amp;Table2[[#This Row],[Time3]],Table2[[#This Row],[Time3]])</f>
        <v>57</v>
      </c>
      <c r="AA1020" s="2" t="str">
        <f>Table2[[#This Row],[Time4]]&amp;":"&amp;Table2[[#This Row],[Time5]]</f>
        <v>06:57</v>
      </c>
      <c r="AB1020" s="1" cm="1">
        <f t="array" ref="AB1020">IFERROR(IF(Table2[[#This Row],[code]]="","",_xlfn.IFS(AND(Table2[[#This Row],[code]]&lt;400,Table2[[#This Row],[code]]&lt;&gt;""),2,Table2[[#This Row],[code]]&gt;500,4)),"")</f>
        <v>2</v>
      </c>
      <c r="AC1020" s="1">
        <f>IF(Table2[[#This Row],[Event]]="Penalty",Table2[[#This Row],[number]],IF(Table2[[#This Row],[Event]]="Time-Out",401,""))</f>
        <v>207</v>
      </c>
      <c r="AD1020" s="1">
        <f>ROW(A1019)</f>
        <v>1019</v>
      </c>
      <c r="AE1020" s="1">
        <f>COUNTIFS(Table2[GameID],Table2[[#This Row],[GameID]],Table2[Column1],"&lt;="&amp;Table2[[#This Row],[Column1]])-1</f>
        <v>5</v>
      </c>
    </row>
    <row r="1021" spans="1:31" x14ac:dyDescent="0.45">
      <c r="A1021" t="s">
        <v>417</v>
      </c>
      <c r="B1021" t="str">
        <f>_xlfn.TEXTBEFORE(Table2[[#This Row],[Kamp]]," - ")</f>
        <v>Benløse IF</v>
      </c>
      <c r="C1021" t="str">
        <f>_xlfn.TEXTAFTER(Table2[[#This Row],[Kamp]],"- ")</f>
        <v>Blackhawks</v>
      </c>
      <c r="D1021">
        <v>44947</v>
      </c>
      <c r="E1021">
        <v>65703</v>
      </c>
      <c r="F1021">
        <v>20222023</v>
      </c>
      <c r="G1021" t="s">
        <v>418</v>
      </c>
      <c r="H1021" t="s">
        <v>661</v>
      </c>
      <c r="I1021" t="s">
        <v>677</v>
      </c>
      <c r="J1021">
        <v>2</v>
      </c>
      <c r="K1021">
        <v>29505</v>
      </c>
      <c r="L1021">
        <v>1</v>
      </c>
      <c r="M1021" t="s">
        <v>630</v>
      </c>
      <c r="N1021" t="s">
        <v>349</v>
      </c>
      <c r="O1021" t="s">
        <v>264</v>
      </c>
      <c r="P1021">
        <v>25</v>
      </c>
      <c r="Q1021">
        <v>10</v>
      </c>
      <c r="R1021">
        <f>SUMIFS(Table2[number],Table2[Event],"Goal",Table2[H/U],"HOME",Table2[GameID],Table2[[#This Row],[GameID]],Table2[GameTime],"&lt;="&amp;Table2[[#This Row],[GameTime]])</f>
        <v>2</v>
      </c>
      <c r="S1021">
        <f>SUMIFS(Table2[number],Table2[Event],"Goal",Table2[H/U],"AWAY",Table2[GameID],Table2[[#This Row],[GameID]],Table2[GameTime],"&lt;="&amp;Table2[[#This Row],[GameTime]])</f>
        <v>2</v>
      </c>
      <c r="T1021" t="str">
        <f>IF(Table2[[#This Row],[Event]]="Goal",Table2[[#This Row],[Hscore]]&amp;"-"&amp;Table2[[#This Row],[Uscore]],"")</f>
        <v>2-2</v>
      </c>
      <c r="U1021">
        <v>1643</v>
      </c>
      <c r="V1021" s="1">
        <f>Table2[[#This Row],[GameTime]]-(Table2[[#This Row],[period]]-1)*1200</f>
        <v>443</v>
      </c>
      <c r="W1021" s="1">
        <f>ROUNDDOWN(Table2[[#This Row],[Time]]/60,0)</f>
        <v>7</v>
      </c>
      <c r="X1021" s="1">
        <f>ROUNDDOWN((Table2[[#This Row],[Time]]/60-Table2[[#This Row],[Time2]])*60,0)</f>
        <v>23</v>
      </c>
      <c r="Y1021" s="1" t="str">
        <f>IF(Table2[[#This Row],[Time2]]&lt;10,0&amp;Table2[[#This Row],[Time2]],Table2[[#This Row],[Time2]])</f>
        <v>07</v>
      </c>
      <c r="Z1021" s="1">
        <f>IF(Table2[[#This Row],[Time3]]&lt;10,0&amp;Table2[[#This Row],[Time3]],Table2[[#This Row],[Time3]])</f>
        <v>23</v>
      </c>
      <c r="AA1021" s="2" t="str">
        <f>Table2[[#This Row],[Time4]]&amp;":"&amp;Table2[[#This Row],[Time5]]</f>
        <v>07:23</v>
      </c>
      <c r="AB1021" s="1" t="str" cm="1">
        <f t="array" ref="AB1021">IFERROR(IF(Table2[[#This Row],[code]]="","",_xlfn.IFS(AND(Table2[[#This Row],[code]]&lt;400,Table2[[#This Row],[code]]&lt;&gt;""),2,Table2[[#This Row],[code]]&gt;500,4)),"")</f>
        <v/>
      </c>
      <c r="AC1021" s="1" t="str">
        <f>IF(Table2[[#This Row],[Event]]="Penalty",Table2[[#This Row],[number]],IF(Table2[[#This Row],[Event]]="Time-Out",401,""))</f>
        <v/>
      </c>
      <c r="AD1021" s="1">
        <f>ROW(A1020)</f>
        <v>1020</v>
      </c>
      <c r="AE1021" s="1">
        <f>COUNTIFS(Table2[GameID],Table2[[#This Row],[GameID]],Table2[Column1],"&lt;="&amp;Table2[[#This Row],[Column1]])-1</f>
        <v>6</v>
      </c>
    </row>
    <row r="1022" spans="1:31" x14ac:dyDescent="0.45">
      <c r="A1022" t="s">
        <v>417</v>
      </c>
      <c r="B1022" t="str">
        <f>_xlfn.TEXTBEFORE(Table2[[#This Row],[Kamp]]," - ")</f>
        <v>Benløse IF</v>
      </c>
      <c r="C1022" t="str">
        <f>_xlfn.TEXTAFTER(Table2[[#This Row],[Kamp]],"- ")</f>
        <v>Blackhawks</v>
      </c>
      <c r="D1022">
        <v>44947</v>
      </c>
      <c r="E1022">
        <v>65703</v>
      </c>
      <c r="F1022">
        <v>20222023</v>
      </c>
      <c r="G1022" t="s">
        <v>418</v>
      </c>
      <c r="H1022" t="s">
        <v>658</v>
      </c>
      <c r="I1022" t="s">
        <v>678</v>
      </c>
      <c r="J1022">
        <v>2</v>
      </c>
      <c r="K1022">
        <v>29507</v>
      </c>
      <c r="L1022">
        <v>1</v>
      </c>
      <c r="M1022" t="s">
        <v>630</v>
      </c>
      <c r="N1022" t="s">
        <v>37</v>
      </c>
      <c r="O1022" t="s">
        <v>20</v>
      </c>
      <c r="P1022">
        <v>90</v>
      </c>
      <c r="Q1022">
        <v>5</v>
      </c>
      <c r="R1022">
        <f>SUMIFS(Table2[number],Table2[Event],"Goal",Table2[H/U],"HOME",Table2[GameID],Table2[[#This Row],[GameID]],Table2[GameTime],"&lt;="&amp;Table2[[#This Row],[GameTime]])</f>
        <v>3</v>
      </c>
      <c r="S1022">
        <f>SUMIFS(Table2[number],Table2[Event],"Goal",Table2[H/U],"AWAY",Table2[GameID],Table2[[#This Row],[GameID]],Table2[GameTime],"&lt;="&amp;Table2[[#This Row],[GameTime]])</f>
        <v>2</v>
      </c>
      <c r="T1022" t="str">
        <f>IF(Table2[[#This Row],[Event]]="Goal",Table2[[#This Row],[Hscore]]&amp;"-"&amp;Table2[[#This Row],[Uscore]],"")</f>
        <v>3-2</v>
      </c>
      <c r="U1022">
        <v>1690</v>
      </c>
      <c r="V1022" s="1">
        <f>Table2[[#This Row],[GameTime]]-(Table2[[#This Row],[period]]-1)*1200</f>
        <v>490</v>
      </c>
      <c r="W1022" s="1">
        <f>ROUNDDOWN(Table2[[#This Row],[Time]]/60,0)</f>
        <v>8</v>
      </c>
      <c r="X1022" s="1">
        <f>ROUNDDOWN((Table2[[#This Row],[Time]]/60-Table2[[#This Row],[Time2]])*60,0)</f>
        <v>9</v>
      </c>
      <c r="Y1022" s="1" t="str">
        <f>IF(Table2[[#This Row],[Time2]]&lt;10,0&amp;Table2[[#This Row],[Time2]],Table2[[#This Row],[Time2]])</f>
        <v>08</v>
      </c>
      <c r="Z1022" s="1" t="str">
        <f>IF(Table2[[#This Row],[Time3]]&lt;10,0&amp;Table2[[#This Row],[Time3]],Table2[[#This Row],[Time3]])</f>
        <v>09</v>
      </c>
      <c r="AA1022" s="2" t="str">
        <f>Table2[[#This Row],[Time4]]&amp;":"&amp;Table2[[#This Row],[Time5]]</f>
        <v>08:09</v>
      </c>
      <c r="AB1022" s="1" t="str" cm="1">
        <f t="array" ref="AB1022">IFERROR(IF(Table2[[#This Row],[code]]="","",_xlfn.IFS(AND(Table2[[#This Row],[code]]&lt;400,Table2[[#This Row],[code]]&lt;&gt;""),2,Table2[[#This Row],[code]]&gt;500,4)),"")</f>
        <v/>
      </c>
      <c r="AC1022" s="1" t="str">
        <f>IF(Table2[[#This Row],[Event]]="Penalty",Table2[[#This Row],[number]],IF(Table2[[#This Row],[Event]]="Time-Out",401,""))</f>
        <v/>
      </c>
      <c r="AD1022" s="1">
        <f>ROW(A1021)</f>
        <v>1021</v>
      </c>
      <c r="AE1022" s="1">
        <f>COUNTIFS(Table2[GameID],Table2[[#This Row],[GameID]],Table2[Column1],"&lt;="&amp;Table2[[#This Row],[Column1]])-1</f>
        <v>7</v>
      </c>
    </row>
    <row r="1023" spans="1:31" x14ac:dyDescent="0.45">
      <c r="A1023" t="s">
        <v>417</v>
      </c>
      <c r="B1023" t="str">
        <f>_xlfn.TEXTBEFORE(Table2[[#This Row],[Kamp]]," - ")</f>
        <v>Benløse IF</v>
      </c>
      <c r="C1023" t="str">
        <f>_xlfn.TEXTAFTER(Table2[[#This Row],[Kamp]],"- ")</f>
        <v>Blackhawks</v>
      </c>
      <c r="D1023">
        <v>44947</v>
      </c>
      <c r="E1023">
        <v>65703</v>
      </c>
      <c r="F1023">
        <v>20222023</v>
      </c>
      <c r="G1023" t="s">
        <v>418</v>
      </c>
      <c r="H1023" t="s">
        <v>658</v>
      </c>
      <c r="I1023" t="s">
        <v>678</v>
      </c>
      <c r="J1023">
        <v>2</v>
      </c>
      <c r="K1023">
        <v>29507</v>
      </c>
      <c r="L1023">
        <v>214</v>
      </c>
      <c r="M1023" t="s">
        <v>631</v>
      </c>
      <c r="N1023" t="s">
        <v>38</v>
      </c>
      <c r="O1023" t="s">
        <v>634</v>
      </c>
      <c r="P1023">
        <v>98</v>
      </c>
      <c r="Q1023" t="s">
        <v>634</v>
      </c>
      <c r="R1023">
        <f>SUMIFS(Table2[number],Table2[Event],"Goal",Table2[H/U],"HOME",Table2[GameID],Table2[[#This Row],[GameID]],Table2[GameTime],"&lt;="&amp;Table2[[#This Row],[GameTime]])</f>
        <v>3</v>
      </c>
      <c r="S1023">
        <f>SUMIFS(Table2[number],Table2[Event],"Goal",Table2[H/U],"AWAY",Table2[GameID],Table2[[#This Row],[GameID]],Table2[GameTime],"&lt;="&amp;Table2[[#This Row],[GameTime]])</f>
        <v>2</v>
      </c>
      <c r="T1023" t="str">
        <f>IF(Table2[[#This Row],[Event]]="Goal",Table2[[#This Row],[Hscore]]&amp;"-"&amp;Table2[[#This Row],[Uscore]],"")</f>
        <v/>
      </c>
      <c r="U1023">
        <v>1705</v>
      </c>
      <c r="V1023" s="1">
        <f>Table2[[#This Row],[GameTime]]-(Table2[[#This Row],[period]]-1)*1200</f>
        <v>505</v>
      </c>
      <c r="W1023" s="1">
        <f>ROUNDDOWN(Table2[[#This Row],[Time]]/60,0)</f>
        <v>8</v>
      </c>
      <c r="X1023" s="1">
        <f>ROUNDDOWN((Table2[[#This Row],[Time]]/60-Table2[[#This Row],[Time2]])*60,0)</f>
        <v>25</v>
      </c>
      <c r="Y1023" s="1" t="str">
        <f>IF(Table2[[#This Row],[Time2]]&lt;10,0&amp;Table2[[#This Row],[Time2]],Table2[[#This Row],[Time2]])</f>
        <v>08</v>
      </c>
      <c r="Z1023" s="1">
        <f>IF(Table2[[#This Row],[Time3]]&lt;10,0&amp;Table2[[#This Row],[Time3]],Table2[[#This Row],[Time3]])</f>
        <v>25</v>
      </c>
      <c r="AA1023" s="2" t="str">
        <f>Table2[[#This Row],[Time4]]&amp;":"&amp;Table2[[#This Row],[Time5]]</f>
        <v>08:25</v>
      </c>
      <c r="AB1023" s="1" cm="1">
        <f t="array" ref="AB1023">IFERROR(IF(Table2[[#This Row],[code]]="","",_xlfn.IFS(AND(Table2[[#This Row],[code]]&lt;400,Table2[[#This Row],[code]]&lt;&gt;""),2,Table2[[#This Row],[code]]&gt;500,4)),"")</f>
        <v>2</v>
      </c>
      <c r="AC1023" s="1">
        <f>IF(Table2[[#This Row],[Event]]="Penalty",Table2[[#This Row],[number]],IF(Table2[[#This Row],[Event]]="Time-Out",401,""))</f>
        <v>214</v>
      </c>
      <c r="AD1023" s="1">
        <f>ROW(A1022)</f>
        <v>1022</v>
      </c>
      <c r="AE1023" s="1">
        <f>COUNTIFS(Table2[GameID],Table2[[#This Row],[GameID]],Table2[Column1],"&lt;="&amp;Table2[[#This Row],[Column1]])-1</f>
        <v>8</v>
      </c>
    </row>
    <row r="1024" spans="1:31" x14ac:dyDescent="0.45">
      <c r="A1024" t="s">
        <v>417</v>
      </c>
      <c r="B1024" t="str">
        <f>_xlfn.TEXTBEFORE(Table2[[#This Row],[Kamp]]," - ")</f>
        <v>Benløse IF</v>
      </c>
      <c r="C1024" t="str">
        <f>_xlfn.TEXTAFTER(Table2[[#This Row],[Kamp]],"- ")</f>
        <v>Blackhawks</v>
      </c>
      <c r="D1024">
        <v>44947</v>
      </c>
      <c r="E1024">
        <v>65703</v>
      </c>
      <c r="F1024">
        <v>20222023</v>
      </c>
      <c r="G1024" t="s">
        <v>418</v>
      </c>
      <c r="H1024" t="s">
        <v>661</v>
      </c>
      <c r="I1024" t="s">
        <v>677</v>
      </c>
      <c r="J1024">
        <v>2</v>
      </c>
      <c r="K1024">
        <v>29505</v>
      </c>
      <c r="L1024">
        <v>1</v>
      </c>
      <c r="M1024" t="s">
        <v>630</v>
      </c>
      <c r="N1024" t="s">
        <v>132</v>
      </c>
      <c r="O1024" t="s">
        <v>145</v>
      </c>
      <c r="P1024">
        <v>4</v>
      </c>
      <c r="Q1024">
        <v>88</v>
      </c>
      <c r="R1024">
        <f>SUMIFS(Table2[number],Table2[Event],"Goal",Table2[H/U],"HOME",Table2[GameID],Table2[[#This Row],[GameID]],Table2[GameTime],"&lt;="&amp;Table2[[#This Row],[GameTime]])</f>
        <v>3</v>
      </c>
      <c r="S1024">
        <f>SUMIFS(Table2[number],Table2[Event],"Goal",Table2[H/U],"AWAY",Table2[GameID],Table2[[#This Row],[GameID]],Table2[GameTime],"&lt;="&amp;Table2[[#This Row],[GameTime]])</f>
        <v>3</v>
      </c>
      <c r="T1024" t="str">
        <f>IF(Table2[[#This Row],[Event]]="Goal",Table2[[#This Row],[Hscore]]&amp;"-"&amp;Table2[[#This Row],[Uscore]],"")</f>
        <v>3-3</v>
      </c>
      <c r="U1024">
        <v>2214</v>
      </c>
      <c r="V1024" s="1">
        <f>Table2[[#This Row],[GameTime]]-(Table2[[#This Row],[period]]-1)*1200</f>
        <v>1014</v>
      </c>
      <c r="W1024" s="1">
        <f>ROUNDDOWN(Table2[[#This Row],[Time]]/60,0)</f>
        <v>16</v>
      </c>
      <c r="X1024" s="1">
        <f>ROUNDDOWN((Table2[[#This Row],[Time]]/60-Table2[[#This Row],[Time2]])*60,0)</f>
        <v>53</v>
      </c>
      <c r="Y1024" s="1">
        <f>IF(Table2[[#This Row],[Time2]]&lt;10,0&amp;Table2[[#This Row],[Time2]],Table2[[#This Row],[Time2]])</f>
        <v>16</v>
      </c>
      <c r="Z1024" s="1">
        <f>IF(Table2[[#This Row],[Time3]]&lt;10,0&amp;Table2[[#This Row],[Time3]],Table2[[#This Row],[Time3]])</f>
        <v>53</v>
      </c>
      <c r="AA1024" s="2" t="str">
        <f>Table2[[#This Row],[Time4]]&amp;":"&amp;Table2[[#This Row],[Time5]]</f>
        <v>16:53</v>
      </c>
      <c r="AB1024" s="1" t="str" cm="1">
        <f t="array" ref="AB1024">IFERROR(IF(Table2[[#This Row],[code]]="","",_xlfn.IFS(AND(Table2[[#This Row],[code]]&lt;400,Table2[[#This Row],[code]]&lt;&gt;""),2,Table2[[#This Row],[code]]&gt;500,4)),"")</f>
        <v/>
      </c>
      <c r="AC1024" s="1" t="str">
        <f>IF(Table2[[#This Row],[Event]]="Penalty",Table2[[#This Row],[number]],IF(Table2[[#This Row],[Event]]="Time-Out",401,""))</f>
        <v/>
      </c>
      <c r="AD1024" s="1">
        <f>ROW(A1023)</f>
        <v>1023</v>
      </c>
      <c r="AE1024" s="1">
        <f>COUNTIFS(Table2[GameID],Table2[[#This Row],[GameID]],Table2[Column1],"&lt;="&amp;Table2[[#This Row],[Column1]])-1</f>
        <v>9</v>
      </c>
    </row>
    <row r="1025" spans="1:31" x14ac:dyDescent="0.45">
      <c r="A1025" t="s">
        <v>417</v>
      </c>
      <c r="B1025" t="str">
        <f>_xlfn.TEXTBEFORE(Table2[[#This Row],[Kamp]]," - ")</f>
        <v>Benløse IF</v>
      </c>
      <c r="C1025" t="str">
        <f>_xlfn.TEXTAFTER(Table2[[#This Row],[Kamp]],"- ")</f>
        <v>Blackhawks</v>
      </c>
      <c r="D1025">
        <v>44947</v>
      </c>
      <c r="E1025">
        <v>65703</v>
      </c>
      <c r="F1025">
        <v>20222023</v>
      </c>
      <c r="G1025" t="s">
        <v>418</v>
      </c>
      <c r="H1025" t="s">
        <v>661</v>
      </c>
      <c r="I1025" t="s">
        <v>677</v>
      </c>
      <c r="J1025">
        <v>2</v>
      </c>
      <c r="K1025">
        <v>29505</v>
      </c>
      <c r="L1025">
        <v>212</v>
      </c>
      <c r="M1025" t="s">
        <v>631</v>
      </c>
      <c r="N1025" t="s">
        <v>148</v>
      </c>
      <c r="O1025" t="s">
        <v>634</v>
      </c>
      <c r="P1025">
        <v>95</v>
      </c>
      <c r="Q1025" t="s">
        <v>634</v>
      </c>
      <c r="R1025">
        <f>SUMIFS(Table2[number],Table2[Event],"Goal",Table2[H/U],"HOME",Table2[GameID],Table2[[#This Row],[GameID]],Table2[GameTime],"&lt;="&amp;Table2[[#This Row],[GameTime]])</f>
        <v>3</v>
      </c>
      <c r="S1025">
        <f>SUMIFS(Table2[number],Table2[Event],"Goal",Table2[H/U],"AWAY",Table2[GameID],Table2[[#This Row],[GameID]],Table2[GameTime],"&lt;="&amp;Table2[[#This Row],[GameTime]])</f>
        <v>3</v>
      </c>
      <c r="T1025" t="str">
        <f>IF(Table2[[#This Row],[Event]]="Goal",Table2[[#This Row],[Hscore]]&amp;"-"&amp;Table2[[#This Row],[Uscore]],"")</f>
        <v/>
      </c>
      <c r="U1025">
        <v>2276</v>
      </c>
      <c r="V1025" s="1">
        <f>Table2[[#This Row],[GameTime]]-(Table2[[#This Row],[period]]-1)*1200</f>
        <v>1076</v>
      </c>
      <c r="W1025" s="1">
        <f>ROUNDDOWN(Table2[[#This Row],[Time]]/60,0)</f>
        <v>17</v>
      </c>
      <c r="X1025" s="1">
        <f>ROUNDDOWN((Table2[[#This Row],[Time]]/60-Table2[[#This Row],[Time2]])*60,0)</f>
        <v>56</v>
      </c>
      <c r="Y1025" s="1">
        <f>IF(Table2[[#This Row],[Time2]]&lt;10,0&amp;Table2[[#This Row],[Time2]],Table2[[#This Row],[Time2]])</f>
        <v>17</v>
      </c>
      <c r="Z1025" s="1">
        <f>IF(Table2[[#This Row],[Time3]]&lt;10,0&amp;Table2[[#This Row],[Time3]],Table2[[#This Row],[Time3]])</f>
        <v>56</v>
      </c>
      <c r="AA1025" s="2" t="str">
        <f>Table2[[#This Row],[Time4]]&amp;":"&amp;Table2[[#This Row],[Time5]]</f>
        <v>17:56</v>
      </c>
      <c r="AB1025" s="1" cm="1">
        <f t="array" ref="AB1025">IFERROR(IF(Table2[[#This Row],[code]]="","",_xlfn.IFS(AND(Table2[[#This Row],[code]]&lt;400,Table2[[#This Row],[code]]&lt;&gt;""),2,Table2[[#This Row],[code]]&gt;500,4)),"")</f>
        <v>2</v>
      </c>
      <c r="AC1025" s="1">
        <f>IF(Table2[[#This Row],[Event]]="Penalty",Table2[[#This Row],[number]],IF(Table2[[#This Row],[Event]]="Time-Out",401,""))</f>
        <v>212</v>
      </c>
      <c r="AD1025" s="1">
        <f>ROW(A1024)</f>
        <v>1024</v>
      </c>
      <c r="AE1025" s="1">
        <f>COUNTIFS(Table2[GameID],Table2[[#This Row],[GameID]],Table2[Column1],"&lt;="&amp;Table2[[#This Row],[Column1]])-1</f>
        <v>10</v>
      </c>
    </row>
    <row r="1026" spans="1:31" x14ac:dyDescent="0.45">
      <c r="A1026" t="s">
        <v>417</v>
      </c>
      <c r="B1026" t="str">
        <f>_xlfn.TEXTBEFORE(Table2[[#This Row],[Kamp]]," - ")</f>
        <v>Benløse IF</v>
      </c>
      <c r="C1026" t="str">
        <f>_xlfn.TEXTAFTER(Table2[[#This Row],[Kamp]],"- ")</f>
        <v>Blackhawks</v>
      </c>
      <c r="D1026">
        <v>44947</v>
      </c>
      <c r="E1026">
        <v>65703</v>
      </c>
      <c r="F1026">
        <v>20222023</v>
      </c>
      <c r="G1026" t="s">
        <v>418</v>
      </c>
      <c r="H1026" t="s">
        <v>658</v>
      </c>
      <c r="I1026" t="s">
        <v>678</v>
      </c>
      <c r="J1026">
        <v>2</v>
      </c>
      <c r="K1026">
        <v>29507</v>
      </c>
      <c r="L1026">
        <v>1</v>
      </c>
      <c r="M1026" t="s">
        <v>630</v>
      </c>
      <c r="N1026" t="s">
        <v>38</v>
      </c>
      <c r="O1026" t="s">
        <v>645</v>
      </c>
      <c r="P1026">
        <v>98</v>
      </c>
      <c r="Q1026">
        <v>36</v>
      </c>
      <c r="R1026">
        <f>SUMIFS(Table2[number],Table2[Event],"Goal",Table2[H/U],"HOME",Table2[GameID],Table2[[#This Row],[GameID]],Table2[GameTime],"&lt;="&amp;Table2[[#This Row],[GameTime]])</f>
        <v>4</v>
      </c>
      <c r="S1026">
        <f>SUMIFS(Table2[number],Table2[Event],"Goal",Table2[H/U],"AWAY",Table2[GameID],Table2[[#This Row],[GameID]],Table2[GameTime],"&lt;="&amp;Table2[[#This Row],[GameTime]])</f>
        <v>3</v>
      </c>
      <c r="T1026" t="str">
        <f>IF(Table2[[#This Row],[Event]]="Goal",Table2[[#This Row],[Hscore]]&amp;"-"&amp;Table2[[#This Row],[Uscore]],"")</f>
        <v>4-3</v>
      </c>
      <c r="U1026">
        <v>2374</v>
      </c>
      <c r="V1026" s="1">
        <f>Table2[[#This Row],[GameTime]]-(Table2[[#This Row],[period]]-1)*1200</f>
        <v>1174</v>
      </c>
      <c r="W1026" s="1">
        <f>ROUNDDOWN(Table2[[#This Row],[Time]]/60,0)</f>
        <v>19</v>
      </c>
      <c r="X1026" s="1">
        <f>ROUNDDOWN((Table2[[#This Row],[Time]]/60-Table2[[#This Row],[Time2]])*60,0)</f>
        <v>34</v>
      </c>
      <c r="Y1026" s="1">
        <f>IF(Table2[[#This Row],[Time2]]&lt;10,0&amp;Table2[[#This Row],[Time2]],Table2[[#This Row],[Time2]])</f>
        <v>19</v>
      </c>
      <c r="Z1026" s="1">
        <f>IF(Table2[[#This Row],[Time3]]&lt;10,0&amp;Table2[[#This Row],[Time3]],Table2[[#This Row],[Time3]])</f>
        <v>34</v>
      </c>
      <c r="AA1026" s="2" t="str">
        <f>Table2[[#This Row],[Time4]]&amp;":"&amp;Table2[[#This Row],[Time5]]</f>
        <v>19:34</v>
      </c>
      <c r="AB1026" s="1" t="str" cm="1">
        <f t="array" ref="AB1026">IFERROR(IF(Table2[[#This Row],[code]]="","",_xlfn.IFS(AND(Table2[[#This Row],[code]]&lt;400,Table2[[#This Row],[code]]&lt;&gt;""),2,Table2[[#This Row],[code]]&gt;500,4)),"")</f>
        <v/>
      </c>
      <c r="AC1026" s="1" t="str">
        <f>IF(Table2[[#This Row],[Event]]="Penalty",Table2[[#This Row],[number]],IF(Table2[[#This Row],[Event]]="Time-Out",401,""))</f>
        <v/>
      </c>
      <c r="AD1026" s="1">
        <f>ROW(A1025)</f>
        <v>1025</v>
      </c>
      <c r="AE1026" s="1">
        <f>COUNTIFS(Table2[GameID],Table2[[#This Row],[GameID]],Table2[Column1],"&lt;="&amp;Table2[[#This Row],[Column1]])-1</f>
        <v>11</v>
      </c>
    </row>
    <row r="1027" spans="1:31" x14ac:dyDescent="0.45">
      <c r="A1027" t="s">
        <v>417</v>
      </c>
      <c r="B1027" t="str">
        <f>_xlfn.TEXTBEFORE(Table2[[#This Row],[Kamp]]," - ")</f>
        <v>Benløse IF</v>
      </c>
      <c r="C1027" t="str">
        <f>_xlfn.TEXTAFTER(Table2[[#This Row],[Kamp]],"- ")</f>
        <v>Blackhawks</v>
      </c>
      <c r="D1027">
        <v>44947</v>
      </c>
      <c r="E1027">
        <v>65703</v>
      </c>
      <c r="F1027">
        <v>20222023</v>
      </c>
      <c r="G1027" t="s">
        <v>418</v>
      </c>
      <c r="H1027" t="s">
        <v>661</v>
      </c>
      <c r="I1027" t="s">
        <v>677</v>
      </c>
      <c r="J1027">
        <v>3</v>
      </c>
      <c r="K1027">
        <v>29505</v>
      </c>
      <c r="L1027">
        <v>205</v>
      </c>
      <c r="M1027" t="s">
        <v>631</v>
      </c>
      <c r="N1027" t="s">
        <v>635</v>
      </c>
      <c r="O1027" t="s">
        <v>634</v>
      </c>
      <c r="P1027">
        <v>23</v>
      </c>
      <c r="Q1027" t="s">
        <v>634</v>
      </c>
      <c r="R1027">
        <f>SUMIFS(Table2[number],Table2[Event],"Goal",Table2[H/U],"HOME",Table2[GameID],Table2[[#This Row],[GameID]],Table2[GameTime],"&lt;="&amp;Table2[[#This Row],[GameTime]])</f>
        <v>4</v>
      </c>
      <c r="S1027">
        <f>SUMIFS(Table2[number],Table2[Event],"Goal",Table2[H/U],"AWAY",Table2[GameID],Table2[[#This Row],[GameID]],Table2[GameTime],"&lt;="&amp;Table2[[#This Row],[GameTime]])</f>
        <v>3</v>
      </c>
      <c r="T1027" t="str">
        <f>IF(Table2[[#This Row],[Event]]="Goal",Table2[[#This Row],[Hscore]]&amp;"-"&amp;Table2[[#This Row],[Uscore]],"")</f>
        <v/>
      </c>
      <c r="U1027">
        <v>2646</v>
      </c>
      <c r="V1027" s="1">
        <f>Table2[[#This Row],[GameTime]]-(Table2[[#This Row],[period]]-1)*1200</f>
        <v>246</v>
      </c>
      <c r="W1027" s="1">
        <f>ROUNDDOWN(Table2[[#This Row],[Time]]/60,0)</f>
        <v>4</v>
      </c>
      <c r="X1027" s="1">
        <f>ROUNDDOWN((Table2[[#This Row],[Time]]/60-Table2[[#This Row],[Time2]])*60,0)</f>
        <v>5</v>
      </c>
      <c r="Y1027" s="1" t="str">
        <f>IF(Table2[[#This Row],[Time2]]&lt;10,0&amp;Table2[[#This Row],[Time2]],Table2[[#This Row],[Time2]])</f>
        <v>04</v>
      </c>
      <c r="Z1027" s="1" t="str">
        <f>IF(Table2[[#This Row],[Time3]]&lt;10,0&amp;Table2[[#This Row],[Time3]],Table2[[#This Row],[Time3]])</f>
        <v>05</v>
      </c>
      <c r="AA1027" s="2" t="str">
        <f>Table2[[#This Row],[Time4]]&amp;":"&amp;Table2[[#This Row],[Time5]]</f>
        <v>04:05</v>
      </c>
      <c r="AB1027" s="1" cm="1">
        <f t="array" ref="AB1027">IFERROR(IF(Table2[[#This Row],[code]]="","",_xlfn.IFS(AND(Table2[[#This Row],[code]]&lt;400,Table2[[#This Row],[code]]&lt;&gt;""),2,Table2[[#This Row],[code]]&gt;500,4)),"")</f>
        <v>2</v>
      </c>
      <c r="AC1027" s="1">
        <f>IF(Table2[[#This Row],[Event]]="Penalty",Table2[[#This Row],[number]],IF(Table2[[#This Row],[Event]]="Time-Out",401,""))</f>
        <v>205</v>
      </c>
      <c r="AD1027" s="1">
        <f>ROW(A1026)</f>
        <v>1026</v>
      </c>
      <c r="AE1027" s="1">
        <f>COUNTIFS(Table2[GameID],Table2[[#This Row],[GameID]],Table2[Column1],"&lt;="&amp;Table2[[#This Row],[Column1]])-1</f>
        <v>12</v>
      </c>
    </row>
    <row r="1028" spans="1:31" x14ac:dyDescent="0.45">
      <c r="A1028" t="s">
        <v>417</v>
      </c>
      <c r="B1028" t="str">
        <f>_xlfn.TEXTBEFORE(Table2[[#This Row],[Kamp]]," - ")</f>
        <v>Benløse IF</v>
      </c>
      <c r="C1028" t="str">
        <f>_xlfn.TEXTAFTER(Table2[[#This Row],[Kamp]],"- ")</f>
        <v>Blackhawks</v>
      </c>
      <c r="D1028">
        <v>44947</v>
      </c>
      <c r="E1028">
        <v>65703</v>
      </c>
      <c r="F1028">
        <v>20222023</v>
      </c>
      <c r="G1028" t="s">
        <v>418</v>
      </c>
      <c r="H1028" t="s">
        <v>658</v>
      </c>
      <c r="I1028" t="s">
        <v>678</v>
      </c>
      <c r="J1028">
        <v>3</v>
      </c>
      <c r="K1028">
        <v>29507</v>
      </c>
      <c r="L1028">
        <v>220</v>
      </c>
      <c r="M1028" t="s">
        <v>631</v>
      </c>
      <c r="N1028" t="s">
        <v>38</v>
      </c>
      <c r="O1028" t="s">
        <v>634</v>
      </c>
      <c r="P1028">
        <v>98</v>
      </c>
      <c r="Q1028" t="s">
        <v>634</v>
      </c>
      <c r="R1028">
        <f>SUMIFS(Table2[number],Table2[Event],"Goal",Table2[H/U],"HOME",Table2[GameID],Table2[[#This Row],[GameID]],Table2[GameTime],"&lt;="&amp;Table2[[#This Row],[GameTime]])</f>
        <v>4</v>
      </c>
      <c r="S1028">
        <f>SUMIFS(Table2[number],Table2[Event],"Goal",Table2[H/U],"AWAY",Table2[GameID],Table2[[#This Row],[GameID]],Table2[GameTime],"&lt;="&amp;Table2[[#This Row],[GameTime]])</f>
        <v>3</v>
      </c>
      <c r="T1028" t="str">
        <f>IF(Table2[[#This Row],[Event]]="Goal",Table2[[#This Row],[Hscore]]&amp;"-"&amp;Table2[[#This Row],[Uscore]],"")</f>
        <v/>
      </c>
      <c r="U1028">
        <v>2728</v>
      </c>
      <c r="V1028" s="1">
        <f>Table2[[#This Row],[GameTime]]-(Table2[[#This Row],[period]]-1)*1200</f>
        <v>328</v>
      </c>
      <c r="W1028" s="1">
        <f>ROUNDDOWN(Table2[[#This Row],[Time]]/60,0)</f>
        <v>5</v>
      </c>
      <c r="X1028" s="1">
        <f>ROUNDDOWN((Table2[[#This Row],[Time]]/60-Table2[[#This Row],[Time2]])*60,0)</f>
        <v>28</v>
      </c>
      <c r="Y1028" s="1" t="str">
        <f>IF(Table2[[#This Row],[Time2]]&lt;10,0&amp;Table2[[#This Row],[Time2]],Table2[[#This Row],[Time2]])</f>
        <v>05</v>
      </c>
      <c r="Z1028" s="1">
        <f>IF(Table2[[#This Row],[Time3]]&lt;10,0&amp;Table2[[#This Row],[Time3]],Table2[[#This Row],[Time3]])</f>
        <v>28</v>
      </c>
      <c r="AA1028" s="2" t="str">
        <f>Table2[[#This Row],[Time4]]&amp;":"&amp;Table2[[#This Row],[Time5]]</f>
        <v>05:28</v>
      </c>
      <c r="AB1028" s="1" cm="1">
        <f t="array" ref="AB1028">IFERROR(IF(Table2[[#This Row],[code]]="","",_xlfn.IFS(AND(Table2[[#This Row],[code]]&lt;400,Table2[[#This Row],[code]]&lt;&gt;""),2,Table2[[#This Row],[code]]&gt;500,4)),"")</f>
        <v>2</v>
      </c>
      <c r="AC1028" s="1">
        <f>IF(Table2[[#This Row],[Event]]="Penalty",Table2[[#This Row],[number]],IF(Table2[[#This Row],[Event]]="Time-Out",401,""))</f>
        <v>220</v>
      </c>
      <c r="AD1028" s="1">
        <f>ROW(A1027)</f>
        <v>1027</v>
      </c>
      <c r="AE1028" s="1">
        <f>COUNTIFS(Table2[GameID],Table2[[#This Row],[GameID]],Table2[Column1],"&lt;="&amp;Table2[[#This Row],[Column1]])-1</f>
        <v>13</v>
      </c>
    </row>
    <row r="1029" spans="1:31" x14ac:dyDescent="0.45">
      <c r="A1029" t="s">
        <v>417</v>
      </c>
      <c r="B1029" t="str">
        <f>_xlfn.TEXTBEFORE(Table2[[#This Row],[Kamp]]," - ")</f>
        <v>Benløse IF</v>
      </c>
      <c r="C1029" t="str">
        <f>_xlfn.TEXTAFTER(Table2[[#This Row],[Kamp]],"- ")</f>
        <v>Blackhawks</v>
      </c>
      <c r="D1029">
        <v>44947</v>
      </c>
      <c r="E1029">
        <v>65703</v>
      </c>
      <c r="F1029">
        <v>20222023</v>
      </c>
      <c r="G1029" t="s">
        <v>418</v>
      </c>
      <c r="H1029" t="s">
        <v>661</v>
      </c>
      <c r="I1029" t="s">
        <v>677</v>
      </c>
      <c r="J1029">
        <v>3</v>
      </c>
      <c r="K1029">
        <v>29505</v>
      </c>
      <c r="L1029">
        <v>201</v>
      </c>
      <c r="M1029" t="s">
        <v>631</v>
      </c>
      <c r="N1029" t="s">
        <v>264</v>
      </c>
      <c r="O1029" t="s">
        <v>634</v>
      </c>
      <c r="P1029">
        <v>10</v>
      </c>
      <c r="Q1029" t="s">
        <v>634</v>
      </c>
      <c r="R1029">
        <f>SUMIFS(Table2[number],Table2[Event],"Goal",Table2[H/U],"HOME",Table2[GameID],Table2[[#This Row],[GameID]],Table2[GameTime],"&lt;="&amp;Table2[[#This Row],[GameTime]])</f>
        <v>4</v>
      </c>
      <c r="S1029">
        <f>SUMIFS(Table2[number],Table2[Event],"Goal",Table2[H/U],"AWAY",Table2[GameID],Table2[[#This Row],[GameID]],Table2[GameTime],"&lt;="&amp;Table2[[#This Row],[GameTime]])</f>
        <v>3</v>
      </c>
      <c r="T1029" t="str">
        <f>IF(Table2[[#This Row],[Event]]="Goal",Table2[[#This Row],[Hscore]]&amp;"-"&amp;Table2[[#This Row],[Uscore]],"")</f>
        <v/>
      </c>
      <c r="U1029">
        <v>2848</v>
      </c>
      <c r="V1029" s="1">
        <f>Table2[[#This Row],[GameTime]]-(Table2[[#This Row],[period]]-1)*1200</f>
        <v>448</v>
      </c>
      <c r="W1029" s="1">
        <f>ROUNDDOWN(Table2[[#This Row],[Time]]/60,0)</f>
        <v>7</v>
      </c>
      <c r="X1029" s="1">
        <f>ROUNDDOWN((Table2[[#This Row],[Time]]/60-Table2[[#This Row],[Time2]])*60,0)</f>
        <v>28</v>
      </c>
      <c r="Y1029" s="1" t="str">
        <f>IF(Table2[[#This Row],[Time2]]&lt;10,0&amp;Table2[[#This Row],[Time2]],Table2[[#This Row],[Time2]])</f>
        <v>07</v>
      </c>
      <c r="Z1029" s="1">
        <f>IF(Table2[[#This Row],[Time3]]&lt;10,0&amp;Table2[[#This Row],[Time3]],Table2[[#This Row],[Time3]])</f>
        <v>28</v>
      </c>
      <c r="AA1029" s="2" t="str">
        <f>Table2[[#This Row],[Time4]]&amp;":"&amp;Table2[[#This Row],[Time5]]</f>
        <v>07:28</v>
      </c>
      <c r="AB1029" s="1" cm="1">
        <f t="array" ref="AB1029">IFERROR(IF(Table2[[#This Row],[code]]="","",_xlfn.IFS(AND(Table2[[#This Row],[code]]&lt;400,Table2[[#This Row],[code]]&lt;&gt;""),2,Table2[[#This Row],[code]]&gt;500,4)),"")</f>
        <v>2</v>
      </c>
      <c r="AC1029" s="1">
        <f>IF(Table2[[#This Row],[Event]]="Penalty",Table2[[#This Row],[number]],IF(Table2[[#This Row],[Event]]="Time-Out",401,""))</f>
        <v>201</v>
      </c>
      <c r="AD1029" s="1">
        <f>ROW(A1028)</f>
        <v>1028</v>
      </c>
      <c r="AE1029" s="1">
        <f>COUNTIFS(Table2[GameID],Table2[[#This Row],[GameID]],Table2[Column1],"&lt;="&amp;Table2[[#This Row],[Column1]])-1</f>
        <v>14</v>
      </c>
    </row>
    <row r="1030" spans="1:31" x14ac:dyDescent="0.45">
      <c r="A1030" t="s">
        <v>417</v>
      </c>
      <c r="B1030" t="str">
        <f>_xlfn.TEXTBEFORE(Table2[[#This Row],[Kamp]]," - ")</f>
        <v>Benløse IF</v>
      </c>
      <c r="C1030" t="str">
        <f>_xlfn.TEXTAFTER(Table2[[#This Row],[Kamp]],"- ")</f>
        <v>Blackhawks</v>
      </c>
      <c r="D1030">
        <v>44947</v>
      </c>
      <c r="E1030">
        <v>65703</v>
      </c>
      <c r="F1030">
        <v>20222023</v>
      </c>
      <c r="G1030" t="s">
        <v>418</v>
      </c>
      <c r="H1030" t="s">
        <v>658</v>
      </c>
      <c r="I1030" t="s">
        <v>678</v>
      </c>
      <c r="J1030">
        <v>3</v>
      </c>
      <c r="K1030">
        <v>29507</v>
      </c>
      <c r="L1030">
        <v>1</v>
      </c>
      <c r="M1030" t="s">
        <v>630</v>
      </c>
      <c r="N1030" t="s">
        <v>645</v>
      </c>
      <c r="O1030" t="s">
        <v>37</v>
      </c>
      <c r="P1030">
        <v>36</v>
      </c>
      <c r="Q1030">
        <v>90</v>
      </c>
      <c r="R1030">
        <f>SUMIFS(Table2[number],Table2[Event],"Goal",Table2[H/U],"HOME",Table2[GameID],Table2[[#This Row],[GameID]],Table2[GameTime],"&lt;="&amp;Table2[[#This Row],[GameTime]])</f>
        <v>5</v>
      </c>
      <c r="S1030">
        <f>SUMIFS(Table2[number],Table2[Event],"Goal",Table2[H/U],"AWAY",Table2[GameID],Table2[[#This Row],[GameID]],Table2[GameTime],"&lt;="&amp;Table2[[#This Row],[GameTime]])</f>
        <v>3</v>
      </c>
      <c r="T1030" t="str">
        <f>IF(Table2[[#This Row],[Event]]="Goal",Table2[[#This Row],[Hscore]]&amp;"-"&amp;Table2[[#This Row],[Uscore]],"")</f>
        <v>5-3</v>
      </c>
      <c r="U1030">
        <v>2898</v>
      </c>
      <c r="V1030" s="1">
        <f>Table2[[#This Row],[GameTime]]-(Table2[[#This Row],[period]]-1)*1200</f>
        <v>498</v>
      </c>
      <c r="W1030" s="1">
        <f>ROUNDDOWN(Table2[[#This Row],[Time]]/60,0)</f>
        <v>8</v>
      </c>
      <c r="X1030" s="1">
        <f>ROUNDDOWN((Table2[[#This Row],[Time]]/60-Table2[[#This Row],[Time2]])*60,0)</f>
        <v>18</v>
      </c>
      <c r="Y1030" s="1" t="str">
        <f>IF(Table2[[#This Row],[Time2]]&lt;10,0&amp;Table2[[#This Row],[Time2]],Table2[[#This Row],[Time2]])</f>
        <v>08</v>
      </c>
      <c r="Z1030" s="1">
        <f>IF(Table2[[#This Row],[Time3]]&lt;10,0&amp;Table2[[#This Row],[Time3]],Table2[[#This Row],[Time3]])</f>
        <v>18</v>
      </c>
      <c r="AA1030" s="2" t="str">
        <f>Table2[[#This Row],[Time4]]&amp;":"&amp;Table2[[#This Row],[Time5]]</f>
        <v>08:18</v>
      </c>
      <c r="AB1030" s="1" t="str" cm="1">
        <f t="array" ref="AB1030">IFERROR(IF(Table2[[#This Row],[code]]="","",_xlfn.IFS(AND(Table2[[#This Row],[code]]&lt;400,Table2[[#This Row],[code]]&lt;&gt;""),2,Table2[[#This Row],[code]]&gt;500,4)),"")</f>
        <v/>
      </c>
      <c r="AC1030" s="1" t="str">
        <f>IF(Table2[[#This Row],[Event]]="Penalty",Table2[[#This Row],[number]],IF(Table2[[#This Row],[Event]]="Time-Out",401,""))</f>
        <v/>
      </c>
      <c r="AD1030" s="1">
        <f>ROW(A1029)</f>
        <v>1029</v>
      </c>
      <c r="AE1030" s="1">
        <f>COUNTIFS(Table2[GameID],Table2[[#This Row],[GameID]],Table2[Column1],"&lt;="&amp;Table2[[#This Row],[Column1]])-1</f>
        <v>15</v>
      </c>
    </row>
    <row r="1031" spans="1:31" x14ac:dyDescent="0.45">
      <c r="A1031" t="s">
        <v>417</v>
      </c>
      <c r="B1031" t="str">
        <f>_xlfn.TEXTBEFORE(Table2[[#This Row],[Kamp]]," - ")</f>
        <v>Benløse IF</v>
      </c>
      <c r="C1031" t="str">
        <f>_xlfn.TEXTAFTER(Table2[[#This Row],[Kamp]],"- ")</f>
        <v>Blackhawks</v>
      </c>
      <c r="D1031">
        <v>44947</v>
      </c>
      <c r="E1031">
        <v>65703</v>
      </c>
      <c r="F1031">
        <v>20222023</v>
      </c>
      <c r="G1031" t="s">
        <v>418</v>
      </c>
      <c r="H1031" t="s">
        <v>661</v>
      </c>
      <c r="I1031" t="s">
        <v>677</v>
      </c>
      <c r="J1031">
        <v>3</v>
      </c>
      <c r="K1031">
        <v>29505</v>
      </c>
      <c r="L1031">
        <v>1</v>
      </c>
      <c r="M1031" t="s">
        <v>630</v>
      </c>
      <c r="N1031" t="s">
        <v>264</v>
      </c>
      <c r="O1031" t="s">
        <v>349</v>
      </c>
      <c r="P1031">
        <v>10</v>
      </c>
      <c r="Q1031">
        <v>25</v>
      </c>
      <c r="R1031">
        <f>SUMIFS(Table2[number],Table2[Event],"Goal",Table2[H/U],"HOME",Table2[GameID],Table2[[#This Row],[GameID]],Table2[GameTime],"&lt;="&amp;Table2[[#This Row],[GameTime]])</f>
        <v>5</v>
      </c>
      <c r="S1031">
        <f>SUMIFS(Table2[number],Table2[Event],"Goal",Table2[H/U],"AWAY",Table2[GameID],Table2[[#This Row],[GameID]],Table2[GameTime],"&lt;="&amp;Table2[[#This Row],[GameTime]])</f>
        <v>4</v>
      </c>
      <c r="T1031" t="str">
        <f>IF(Table2[[#This Row],[Event]]="Goal",Table2[[#This Row],[Hscore]]&amp;"-"&amp;Table2[[#This Row],[Uscore]],"")</f>
        <v>5-4</v>
      </c>
      <c r="U1031">
        <v>2972</v>
      </c>
      <c r="V1031" s="1">
        <f>Table2[[#This Row],[GameTime]]-(Table2[[#This Row],[period]]-1)*1200</f>
        <v>572</v>
      </c>
      <c r="W1031" s="1">
        <f>ROUNDDOWN(Table2[[#This Row],[Time]]/60,0)</f>
        <v>9</v>
      </c>
      <c r="X1031" s="1">
        <f>ROUNDDOWN((Table2[[#This Row],[Time]]/60-Table2[[#This Row],[Time2]])*60,0)</f>
        <v>32</v>
      </c>
      <c r="Y1031" s="1" t="str">
        <f>IF(Table2[[#This Row],[Time2]]&lt;10,0&amp;Table2[[#This Row],[Time2]],Table2[[#This Row],[Time2]])</f>
        <v>09</v>
      </c>
      <c r="Z1031" s="1">
        <f>IF(Table2[[#This Row],[Time3]]&lt;10,0&amp;Table2[[#This Row],[Time3]],Table2[[#This Row],[Time3]])</f>
        <v>32</v>
      </c>
      <c r="AA1031" s="2" t="str">
        <f>Table2[[#This Row],[Time4]]&amp;":"&amp;Table2[[#This Row],[Time5]]</f>
        <v>09:32</v>
      </c>
      <c r="AB1031" s="1" t="str" cm="1">
        <f t="array" ref="AB1031">IFERROR(IF(Table2[[#This Row],[code]]="","",_xlfn.IFS(AND(Table2[[#This Row],[code]]&lt;400,Table2[[#This Row],[code]]&lt;&gt;""),2,Table2[[#This Row],[code]]&gt;500,4)),"")</f>
        <v/>
      </c>
      <c r="AC1031" s="1" t="str">
        <f>IF(Table2[[#This Row],[Event]]="Penalty",Table2[[#This Row],[number]],IF(Table2[[#This Row],[Event]]="Time-Out",401,""))</f>
        <v/>
      </c>
      <c r="AD1031" s="1">
        <f>ROW(A1030)</f>
        <v>1030</v>
      </c>
      <c r="AE1031" s="1">
        <f>COUNTIFS(Table2[GameID],Table2[[#This Row],[GameID]],Table2[Column1],"&lt;="&amp;Table2[[#This Row],[Column1]])-1</f>
        <v>16</v>
      </c>
    </row>
    <row r="1032" spans="1:31" x14ac:dyDescent="0.45">
      <c r="A1032" t="s">
        <v>417</v>
      </c>
      <c r="B1032" t="str">
        <f>_xlfn.TEXTBEFORE(Table2[[#This Row],[Kamp]]," - ")</f>
        <v>Benløse IF</v>
      </c>
      <c r="C1032" t="str">
        <f>_xlfn.TEXTAFTER(Table2[[#This Row],[Kamp]],"- ")</f>
        <v>Blackhawks</v>
      </c>
      <c r="D1032">
        <v>44947</v>
      </c>
      <c r="E1032">
        <v>65703</v>
      </c>
      <c r="F1032">
        <v>20222023</v>
      </c>
      <c r="G1032" t="s">
        <v>418</v>
      </c>
      <c r="H1032" t="s">
        <v>661</v>
      </c>
      <c r="I1032" t="s">
        <v>677</v>
      </c>
      <c r="J1032">
        <v>3</v>
      </c>
      <c r="K1032">
        <v>29505</v>
      </c>
      <c r="L1032">
        <v>1</v>
      </c>
      <c r="M1032" t="s">
        <v>630</v>
      </c>
      <c r="N1032" t="s">
        <v>147</v>
      </c>
      <c r="O1032" t="s">
        <v>635</v>
      </c>
      <c r="P1032">
        <v>92</v>
      </c>
      <c r="Q1032">
        <v>23</v>
      </c>
      <c r="R1032">
        <f>SUMIFS(Table2[number],Table2[Event],"Goal",Table2[H/U],"HOME",Table2[GameID],Table2[[#This Row],[GameID]],Table2[GameTime],"&lt;="&amp;Table2[[#This Row],[GameTime]])</f>
        <v>5</v>
      </c>
      <c r="S1032">
        <f>SUMIFS(Table2[number],Table2[Event],"Goal",Table2[H/U],"AWAY",Table2[GameID],Table2[[#This Row],[GameID]],Table2[GameTime],"&lt;="&amp;Table2[[#This Row],[GameTime]])</f>
        <v>5</v>
      </c>
      <c r="T1032" t="str">
        <f>IF(Table2[[#This Row],[Event]]="Goal",Table2[[#This Row],[Hscore]]&amp;"-"&amp;Table2[[#This Row],[Uscore]],"")</f>
        <v>5-5</v>
      </c>
      <c r="U1032">
        <v>3200</v>
      </c>
      <c r="V1032" s="1">
        <f>Table2[[#This Row],[GameTime]]-(Table2[[#This Row],[period]]-1)*1200</f>
        <v>800</v>
      </c>
      <c r="W1032" s="1">
        <f>ROUNDDOWN(Table2[[#This Row],[Time]]/60,0)</f>
        <v>13</v>
      </c>
      <c r="X1032" s="1">
        <f>ROUNDDOWN((Table2[[#This Row],[Time]]/60-Table2[[#This Row],[Time2]])*60,0)</f>
        <v>20</v>
      </c>
      <c r="Y1032" s="1">
        <f>IF(Table2[[#This Row],[Time2]]&lt;10,0&amp;Table2[[#This Row],[Time2]],Table2[[#This Row],[Time2]])</f>
        <v>13</v>
      </c>
      <c r="Z1032" s="1">
        <f>IF(Table2[[#This Row],[Time3]]&lt;10,0&amp;Table2[[#This Row],[Time3]],Table2[[#This Row],[Time3]])</f>
        <v>20</v>
      </c>
      <c r="AA1032" s="2" t="str">
        <f>Table2[[#This Row],[Time4]]&amp;":"&amp;Table2[[#This Row],[Time5]]</f>
        <v>13:20</v>
      </c>
      <c r="AB1032" s="1" t="str" cm="1">
        <f t="array" ref="AB1032">IFERROR(IF(Table2[[#This Row],[code]]="","",_xlfn.IFS(AND(Table2[[#This Row],[code]]&lt;400,Table2[[#This Row],[code]]&lt;&gt;""),2,Table2[[#This Row],[code]]&gt;500,4)),"")</f>
        <v/>
      </c>
      <c r="AC1032" s="1" t="str">
        <f>IF(Table2[[#This Row],[Event]]="Penalty",Table2[[#This Row],[number]],IF(Table2[[#This Row],[Event]]="Time-Out",401,""))</f>
        <v/>
      </c>
      <c r="AD1032" s="1">
        <f>ROW(A1031)</f>
        <v>1031</v>
      </c>
      <c r="AE1032" s="1">
        <f>COUNTIFS(Table2[GameID],Table2[[#This Row],[GameID]],Table2[Column1],"&lt;="&amp;Table2[[#This Row],[Column1]])-1</f>
        <v>17</v>
      </c>
    </row>
    <row r="1033" spans="1:31" x14ac:dyDescent="0.45">
      <c r="A1033" t="s">
        <v>417</v>
      </c>
      <c r="B1033" t="str">
        <f>_xlfn.TEXTBEFORE(Table2[[#This Row],[Kamp]]," - ")</f>
        <v>Benløse IF</v>
      </c>
      <c r="C1033" t="str">
        <f>_xlfn.TEXTAFTER(Table2[[#This Row],[Kamp]],"- ")</f>
        <v>Blackhawks</v>
      </c>
      <c r="D1033">
        <v>44947</v>
      </c>
      <c r="E1033">
        <v>65703</v>
      </c>
      <c r="F1033">
        <v>20222023</v>
      </c>
      <c r="G1033" t="s">
        <v>418</v>
      </c>
      <c r="H1033" t="s">
        <v>661</v>
      </c>
      <c r="I1033" t="s">
        <v>677</v>
      </c>
      <c r="J1033">
        <v>3</v>
      </c>
      <c r="K1033">
        <v>29505</v>
      </c>
      <c r="L1033">
        <v>1</v>
      </c>
      <c r="M1033" t="s">
        <v>630</v>
      </c>
      <c r="N1033" t="s">
        <v>264</v>
      </c>
      <c r="O1033" t="s">
        <v>349</v>
      </c>
      <c r="P1033">
        <v>10</v>
      </c>
      <c r="Q1033">
        <v>25</v>
      </c>
      <c r="R1033">
        <f>SUMIFS(Table2[number],Table2[Event],"Goal",Table2[H/U],"HOME",Table2[GameID],Table2[[#This Row],[GameID]],Table2[GameTime],"&lt;="&amp;Table2[[#This Row],[GameTime]])</f>
        <v>5</v>
      </c>
      <c r="S1033">
        <f>SUMIFS(Table2[number],Table2[Event],"Goal",Table2[H/U],"AWAY",Table2[GameID],Table2[[#This Row],[GameID]],Table2[GameTime],"&lt;="&amp;Table2[[#This Row],[GameTime]])</f>
        <v>6</v>
      </c>
      <c r="T1033" t="str">
        <f>IF(Table2[[#This Row],[Event]]="Goal",Table2[[#This Row],[Hscore]]&amp;"-"&amp;Table2[[#This Row],[Uscore]],"")</f>
        <v>5-6</v>
      </c>
      <c r="U1033">
        <v>3315</v>
      </c>
      <c r="V1033" s="1">
        <f>Table2[[#This Row],[GameTime]]-(Table2[[#This Row],[period]]-1)*1200</f>
        <v>915</v>
      </c>
      <c r="W1033" s="1">
        <f>ROUNDDOWN(Table2[[#This Row],[Time]]/60,0)</f>
        <v>15</v>
      </c>
      <c r="X1033" s="1">
        <f>ROUNDDOWN((Table2[[#This Row],[Time]]/60-Table2[[#This Row],[Time2]])*60,0)</f>
        <v>15</v>
      </c>
      <c r="Y1033" s="1">
        <f>IF(Table2[[#This Row],[Time2]]&lt;10,0&amp;Table2[[#This Row],[Time2]],Table2[[#This Row],[Time2]])</f>
        <v>15</v>
      </c>
      <c r="Z1033" s="1">
        <f>IF(Table2[[#This Row],[Time3]]&lt;10,0&amp;Table2[[#This Row],[Time3]],Table2[[#This Row],[Time3]])</f>
        <v>15</v>
      </c>
      <c r="AA1033" s="2" t="str">
        <f>Table2[[#This Row],[Time4]]&amp;":"&amp;Table2[[#This Row],[Time5]]</f>
        <v>15:15</v>
      </c>
      <c r="AB1033" s="1" t="str" cm="1">
        <f t="array" ref="AB1033">IFERROR(IF(Table2[[#This Row],[code]]="","",_xlfn.IFS(AND(Table2[[#This Row],[code]]&lt;400,Table2[[#This Row],[code]]&lt;&gt;""),2,Table2[[#This Row],[code]]&gt;500,4)),"")</f>
        <v/>
      </c>
      <c r="AC1033" s="1" t="str">
        <f>IF(Table2[[#This Row],[Event]]="Penalty",Table2[[#This Row],[number]],IF(Table2[[#This Row],[Event]]="Time-Out",401,""))</f>
        <v/>
      </c>
      <c r="AD1033" s="1">
        <f>ROW(A1032)</f>
        <v>1032</v>
      </c>
      <c r="AE1033" s="1">
        <f>COUNTIFS(Table2[GameID],Table2[[#This Row],[GameID]],Table2[Column1],"&lt;="&amp;Table2[[#This Row],[Column1]])-1</f>
        <v>18</v>
      </c>
    </row>
    <row r="1034" spans="1:31" x14ac:dyDescent="0.45">
      <c r="A1034" t="s">
        <v>417</v>
      </c>
      <c r="B1034" t="str">
        <f>_xlfn.TEXTBEFORE(Table2[[#This Row],[Kamp]]," - ")</f>
        <v>Benløse IF</v>
      </c>
      <c r="C1034" t="str">
        <f>_xlfn.TEXTAFTER(Table2[[#This Row],[Kamp]],"- ")</f>
        <v>Blackhawks</v>
      </c>
      <c r="D1034">
        <v>44947</v>
      </c>
      <c r="E1034">
        <v>65703</v>
      </c>
      <c r="F1034">
        <v>20222023</v>
      </c>
      <c r="G1034" t="s">
        <v>418</v>
      </c>
      <c r="H1034" t="s">
        <v>658</v>
      </c>
      <c r="I1034" t="s">
        <v>678</v>
      </c>
      <c r="J1034">
        <v>3</v>
      </c>
      <c r="K1034">
        <v>29507</v>
      </c>
      <c r="L1034">
        <v>0</v>
      </c>
      <c r="M1034" t="s">
        <v>633</v>
      </c>
      <c r="N1034" t="s">
        <v>634</v>
      </c>
      <c r="O1034" t="s">
        <v>634</v>
      </c>
      <c r="P1034" t="s">
        <v>634</v>
      </c>
      <c r="Q1034" t="s">
        <v>634</v>
      </c>
      <c r="R1034">
        <f>SUMIFS(Table2[number],Table2[Event],"Goal",Table2[H/U],"HOME",Table2[GameID],Table2[[#This Row],[GameID]],Table2[GameTime],"&lt;="&amp;Table2[[#This Row],[GameTime]])</f>
        <v>5</v>
      </c>
      <c r="S1034">
        <f>SUMIFS(Table2[number],Table2[Event],"Goal",Table2[H/U],"AWAY",Table2[GameID],Table2[[#This Row],[GameID]],Table2[GameTime],"&lt;="&amp;Table2[[#This Row],[GameTime]])</f>
        <v>6</v>
      </c>
      <c r="T1034" t="str">
        <f>IF(Table2[[#This Row],[Event]]="Goal",Table2[[#This Row],[Hscore]]&amp;"-"&amp;Table2[[#This Row],[Uscore]],"")</f>
        <v/>
      </c>
      <c r="U1034">
        <v>3330</v>
      </c>
      <c r="V1034" s="1">
        <f>Table2[[#This Row],[GameTime]]-(Table2[[#This Row],[period]]-1)*1200</f>
        <v>930</v>
      </c>
      <c r="W1034" s="1">
        <f>ROUNDDOWN(Table2[[#This Row],[Time]]/60,0)</f>
        <v>15</v>
      </c>
      <c r="X1034" s="1">
        <f>ROUNDDOWN((Table2[[#This Row],[Time]]/60-Table2[[#This Row],[Time2]])*60,0)</f>
        <v>30</v>
      </c>
      <c r="Y1034" s="1">
        <f>IF(Table2[[#This Row],[Time2]]&lt;10,0&amp;Table2[[#This Row],[Time2]],Table2[[#This Row],[Time2]])</f>
        <v>15</v>
      </c>
      <c r="Z1034" s="1">
        <f>IF(Table2[[#This Row],[Time3]]&lt;10,0&amp;Table2[[#This Row],[Time3]],Table2[[#This Row],[Time3]])</f>
        <v>30</v>
      </c>
      <c r="AA1034" s="2" t="str">
        <f>Table2[[#This Row],[Time4]]&amp;":"&amp;Table2[[#This Row],[Time5]]</f>
        <v>15:30</v>
      </c>
      <c r="AB1034" s="1" t="str" cm="1">
        <f t="array" ref="AB1034">IFERROR(IF(Table2[[#This Row],[code]]="","",_xlfn.IFS(AND(Table2[[#This Row],[code]]&lt;400,Table2[[#This Row],[code]]&lt;&gt;""),2,Table2[[#This Row],[code]]&gt;500,4)),"")</f>
        <v/>
      </c>
      <c r="AC1034" s="1">
        <f>IF(Table2[[#This Row],[Event]]="Penalty",Table2[[#This Row],[number]],IF(Table2[[#This Row],[Event]]="Time-Out",401,""))</f>
        <v>401</v>
      </c>
      <c r="AD1034" s="1">
        <f>ROW(A1033)</f>
        <v>1033</v>
      </c>
      <c r="AE1034" s="1">
        <f>COUNTIFS(Table2[GameID],Table2[[#This Row],[GameID]],Table2[Column1],"&lt;="&amp;Table2[[#This Row],[Column1]])-1</f>
        <v>19</v>
      </c>
    </row>
    <row r="1035" spans="1:31" x14ac:dyDescent="0.45">
      <c r="A1035" t="s">
        <v>417</v>
      </c>
      <c r="B1035" t="str">
        <f>_xlfn.TEXTBEFORE(Table2[[#This Row],[Kamp]]," - ")</f>
        <v>Benløse IF</v>
      </c>
      <c r="C1035" t="str">
        <f>_xlfn.TEXTAFTER(Table2[[#This Row],[Kamp]],"- ")</f>
        <v>Blackhawks</v>
      </c>
      <c r="D1035">
        <v>44947</v>
      </c>
      <c r="E1035">
        <v>65703</v>
      </c>
      <c r="F1035">
        <v>20222023</v>
      </c>
      <c r="G1035" t="s">
        <v>418</v>
      </c>
      <c r="H1035" t="s">
        <v>661</v>
      </c>
      <c r="I1035" t="s">
        <v>677</v>
      </c>
      <c r="J1035">
        <v>3</v>
      </c>
      <c r="K1035">
        <v>29505</v>
      </c>
      <c r="L1035">
        <v>1</v>
      </c>
      <c r="M1035" t="s">
        <v>630</v>
      </c>
      <c r="N1035" t="s">
        <v>147</v>
      </c>
      <c r="O1035" t="s">
        <v>635</v>
      </c>
      <c r="P1035">
        <v>92</v>
      </c>
      <c r="Q1035">
        <v>23</v>
      </c>
      <c r="R1035">
        <f>SUMIFS(Table2[number],Table2[Event],"Goal",Table2[H/U],"HOME",Table2[GameID],Table2[[#This Row],[GameID]],Table2[GameTime],"&lt;="&amp;Table2[[#This Row],[GameTime]])</f>
        <v>5</v>
      </c>
      <c r="S1035">
        <f>SUMIFS(Table2[number],Table2[Event],"Goal",Table2[H/U],"AWAY",Table2[GameID],Table2[[#This Row],[GameID]],Table2[GameTime],"&lt;="&amp;Table2[[#This Row],[GameTime]])</f>
        <v>7</v>
      </c>
      <c r="T1035" t="str">
        <f>IF(Table2[[#This Row],[Event]]="Goal",Table2[[#This Row],[Hscore]]&amp;"-"&amp;Table2[[#This Row],[Uscore]],"")</f>
        <v>5-7</v>
      </c>
      <c r="U1035">
        <v>3354</v>
      </c>
      <c r="V1035" s="1">
        <f>Table2[[#This Row],[GameTime]]-(Table2[[#This Row],[period]]-1)*1200</f>
        <v>954</v>
      </c>
      <c r="W1035" s="1">
        <f>ROUNDDOWN(Table2[[#This Row],[Time]]/60,0)</f>
        <v>15</v>
      </c>
      <c r="X1035" s="1">
        <f>ROUNDDOWN((Table2[[#This Row],[Time]]/60-Table2[[#This Row],[Time2]])*60,0)</f>
        <v>54</v>
      </c>
      <c r="Y1035" s="1">
        <f>IF(Table2[[#This Row],[Time2]]&lt;10,0&amp;Table2[[#This Row],[Time2]],Table2[[#This Row],[Time2]])</f>
        <v>15</v>
      </c>
      <c r="Z1035" s="1">
        <f>IF(Table2[[#This Row],[Time3]]&lt;10,0&amp;Table2[[#This Row],[Time3]],Table2[[#This Row],[Time3]])</f>
        <v>54</v>
      </c>
      <c r="AA1035" s="2" t="str">
        <f>Table2[[#This Row],[Time4]]&amp;":"&amp;Table2[[#This Row],[Time5]]</f>
        <v>15:54</v>
      </c>
      <c r="AB1035" s="1" t="str" cm="1">
        <f t="array" ref="AB1035">IFERROR(IF(Table2[[#This Row],[code]]="","",_xlfn.IFS(AND(Table2[[#This Row],[code]]&lt;400,Table2[[#This Row],[code]]&lt;&gt;""),2,Table2[[#This Row],[code]]&gt;500,4)),"")</f>
        <v/>
      </c>
      <c r="AC1035" s="1" t="str">
        <f>IF(Table2[[#This Row],[Event]]="Penalty",Table2[[#This Row],[number]],IF(Table2[[#This Row],[Event]]="Time-Out",401,""))</f>
        <v/>
      </c>
      <c r="AD1035" s="1">
        <f>ROW(A1034)</f>
        <v>1034</v>
      </c>
      <c r="AE1035" s="1">
        <f>COUNTIFS(Table2[GameID],Table2[[#This Row],[GameID]],Table2[Column1],"&lt;="&amp;Table2[[#This Row],[Column1]])-1</f>
        <v>20</v>
      </c>
    </row>
    <row r="1036" spans="1:31" x14ac:dyDescent="0.45">
      <c r="A1036" t="s">
        <v>417</v>
      </c>
      <c r="B1036" t="str">
        <f>_xlfn.TEXTBEFORE(Table2[[#This Row],[Kamp]]," - ")</f>
        <v>Benløse IF</v>
      </c>
      <c r="C1036" t="str">
        <f>_xlfn.TEXTAFTER(Table2[[#This Row],[Kamp]],"- ")</f>
        <v>Blackhawks</v>
      </c>
      <c r="D1036">
        <v>44947</v>
      </c>
      <c r="E1036">
        <v>65703</v>
      </c>
      <c r="F1036">
        <v>20222023</v>
      </c>
      <c r="G1036" t="s">
        <v>418</v>
      </c>
      <c r="H1036" t="s">
        <v>658</v>
      </c>
      <c r="I1036" t="s">
        <v>678</v>
      </c>
      <c r="J1036">
        <v>3</v>
      </c>
      <c r="K1036">
        <v>29507</v>
      </c>
      <c r="L1036">
        <v>1</v>
      </c>
      <c r="M1036" t="s">
        <v>630</v>
      </c>
      <c r="N1036" t="s">
        <v>24</v>
      </c>
      <c r="O1036" t="s">
        <v>419</v>
      </c>
      <c r="P1036">
        <v>11</v>
      </c>
      <c r="Q1036">
        <v>7</v>
      </c>
      <c r="R1036">
        <f>SUMIFS(Table2[number],Table2[Event],"Goal",Table2[H/U],"HOME",Table2[GameID],Table2[[#This Row],[GameID]],Table2[GameTime],"&lt;="&amp;Table2[[#This Row],[GameTime]])</f>
        <v>6</v>
      </c>
      <c r="S1036">
        <f>SUMIFS(Table2[number],Table2[Event],"Goal",Table2[H/U],"AWAY",Table2[GameID],Table2[[#This Row],[GameID]],Table2[GameTime],"&lt;="&amp;Table2[[#This Row],[GameTime]])</f>
        <v>7</v>
      </c>
      <c r="T1036" t="str">
        <f>IF(Table2[[#This Row],[Event]]="Goal",Table2[[#This Row],[Hscore]]&amp;"-"&amp;Table2[[#This Row],[Uscore]],"")</f>
        <v>6-7</v>
      </c>
      <c r="U1036">
        <v>3492</v>
      </c>
      <c r="V1036" s="1">
        <f>Table2[[#This Row],[GameTime]]-(Table2[[#This Row],[period]]-1)*1200</f>
        <v>1092</v>
      </c>
      <c r="W1036" s="1">
        <f>ROUNDDOWN(Table2[[#This Row],[Time]]/60,0)</f>
        <v>18</v>
      </c>
      <c r="X1036" s="1">
        <f>ROUNDDOWN((Table2[[#This Row],[Time]]/60-Table2[[#This Row],[Time2]])*60,0)</f>
        <v>12</v>
      </c>
      <c r="Y1036" s="1">
        <f>IF(Table2[[#This Row],[Time2]]&lt;10,0&amp;Table2[[#This Row],[Time2]],Table2[[#This Row],[Time2]])</f>
        <v>18</v>
      </c>
      <c r="Z1036" s="1">
        <f>IF(Table2[[#This Row],[Time3]]&lt;10,0&amp;Table2[[#This Row],[Time3]],Table2[[#This Row],[Time3]])</f>
        <v>12</v>
      </c>
      <c r="AA1036" s="2" t="str">
        <f>Table2[[#This Row],[Time4]]&amp;":"&amp;Table2[[#This Row],[Time5]]</f>
        <v>18:12</v>
      </c>
      <c r="AB1036" s="1" t="str" cm="1">
        <f t="array" ref="AB1036">IFERROR(IF(Table2[[#This Row],[code]]="","",_xlfn.IFS(AND(Table2[[#This Row],[code]]&lt;400,Table2[[#This Row],[code]]&lt;&gt;""),2,Table2[[#This Row],[code]]&gt;500,4)),"")</f>
        <v/>
      </c>
      <c r="AC1036" s="1" t="str">
        <f>IF(Table2[[#This Row],[Event]]="Penalty",Table2[[#This Row],[number]],IF(Table2[[#This Row],[Event]]="Time-Out",401,""))</f>
        <v/>
      </c>
      <c r="AD1036" s="1">
        <f>ROW(A1035)</f>
        <v>1035</v>
      </c>
      <c r="AE1036" s="1">
        <f>COUNTIFS(Table2[GameID],Table2[[#This Row],[GameID]],Table2[Column1],"&lt;="&amp;Table2[[#This Row],[Column1]])-1</f>
        <v>21</v>
      </c>
    </row>
    <row r="1037" spans="1:31" x14ac:dyDescent="0.45">
      <c r="A1037" t="s">
        <v>417</v>
      </c>
      <c r="B1037" t="str">
        <f>_xlfn.TEXTBEFORE(Table2[[#This Row],[Kamp]]," - ")</f>
        <v>Benløse IF</v>
      </c>
      <c r="C1037" t="str">
        <f>_xlfn.TEXTAFTER(Table2[[#This Row],[Kamp]],"- ")</f>
        <v>Blackhawks</v>
      </c>
      <c r="D1037">
        <v>44947</v>
      </c>
      <c r="E1037">
        <v>65703</v>
      </c>
      <c r="F1037">
        <v>20222023</v>
      </c>
      <c r="G1037" t="s">
        <v>418</v>
      </c>
      <c r="H1037" t="s">
        <v>661</v>
      </c>
      <c r="I1037" t="s">
        <v>677</v>
      </c>
      <c r="J1037">
        <v>3</v>
      </c>
      <c r="K1037">
        <v>29505</v>
      </c>
      <c r="L1037">
        <v>0</v>
      </c>
      <c r="M1037" t="s">
        <v>633</v>
      </c>
      <c r="N1037" t="s">
        <v>634</v>
      </c>
      <c r="O1037" t="s">
        <v>634</v>
      </c>
      <c r="P1037" t="s">
        <v>634</v>
      </c>
      <c r="Q1037" t="s">
        <v>634</v>
      </c>
      <c r="R1037">
        <f>SUMIFS(Table2[number],Table2[Event],"Goal",Table2[H/U],"HOME",Table2[GameID],Table2[[#This Row],[GameID]],Table2[GameTime],"&lt;="&amp;Table2[[#This Row],[GameTime]])</f>
        <v>6</v>
      </c>
      <c r="S1037">
        <f>SUMIFS(Table2[number],Table2[Event],"Goal",Table2[H/U],"AWAY",Table2[GameID],Table2[[#This Row],[GameID]],Table2[GameTime],"&lt;="&amp;Table2[[#This Row],[GameTime]])</f>
        <v>7</v>
      </c>
      <c r="T1037" t="str">
        <f>IF(Table2[[#This Row],[Event]]="Goal",Table2[[#This Row],[Hscore]]&amp;"-"&amp;Table2[[#This Row],[Uscore]],"")</f>
        <v/>
      </c>
      <c r="U1037">
        <v>3492</v>
      </c>
      <c r="V1037" s="1">
        <f>Table2[[#This Row],[GameTime]]-(Table2[[#This Row],[period]]-1)*1200</f>
        <v>1092</v>
      </c>
      <c r="W1037" s="1">
        <f>ROUNDDOWN(Table2[[#This Row],[Time]]/60,0)</f>
        <v>18</v>
      </c>
      <c r="X1037" s="1">
        <f>ROUNDDOWN((Table2[[#This Row],[Time]]/60-Table2[[#This Row],[Time2]])*60,0)</f>
        <v>12</v>
      </c>
      <c r="Y1037" s="1">
        <f>IF(Table2[[#This Row],[Time2]]&lt;10,0&amp;Table2[[#This Row],[Time2]],Table2[[#This Row],[Time2]])</f>
        <v>18</v>
      </c>
      <c r="Z1037" s="1">
        <f>IF(Table2[[#This Row],[Time3]]&lt;10,0&amp;Table2[[#This Row],[Time3]],Table2[[#This Row],[Time3]])</f>
        <v>12</v>
      </c>
      <c r="AA1037" s="2" t="str">
        <f>Table2[[#This Row],[Time4]]&amp;":"&amp;Table2[[#This Row],[Time5]]</f>
        <v>18:12</v>
      </c>
      <c r="AB1037" s="1" t="str" cm="1">
        <f t="array" ref="AB1037">IFERROR(IF(Table2[[#This Row],[code]]="","",_xlfn.IFS(AND(Table2[[#This Row],[code]]&lt;400,Table2[[#This Row],[code]]&lt;&gt;""),2,Table2[[#This Row],[code]]&gt;500,4)),"")</f>
        <v/>
      </c>
      <c r="AC1037" s="1">
        <f>IF(Table2[[#This Row],[Event]]="Penalty",Table2[[#This Row],[number]],IF(Table2[[#This Row],[Event]]="Time-Out",401,""))</f>
        <v>401</v>
      </c>
      <c r="AD1037" s="1">
        <f>ROW(A1036)</f>
        <v>1036</v>
      </c>
      <c r="AE1037" s="1">
        <f>COUNTIFS(Table2[GameID],Table2[[#This Row],[GameID]],Table2[Column1],"&lt;="&amp;Table2[[#This Row],[Column1]])-1</f>
        <v>22</v>
      </c>
    </row>
    <row r="1038" spans="1:31" x14ac:dyDescent="0.45">
      <c r="A1038" t="s">
        <v>194</v>
      </c>
      <c r="B1038" t="str">
        <f>_xlfn.TEXTBEFORE(Table2[[#This Row],[Kamp]]," - ")</f>
        <v>BFC Vendsyssel</v>
      </c>
      <c r="C1038" t="str">
        <f>_xlfn.TEXTAFTER(Table2[[#This Row],[Kamp]],"- ")</f>
        <v>Sunds Seahawks</v>
      </c>
      <c r="D1038">
        <v>44948</v>
      </c>
      <c r="E1038">
        <v>65704</v>
      </c>
      <c r="F1038">
        <v>20222023</v>
      </c>
      <c r="G1038" t="s">
        <v>418</v>
      </c>
      <c r="H1038" t="s">
        <v>668</v>
      </c>
      <c r="I1038" t="s">
        <v>677</v>
      </c>
      <c r="J1038">
        <v>1</v>
      </c>
      <c r="K1038">
        <v>29502</v>
      </c>
      <c r="L1038">
        <v>1</v>
      </c>
      <c r="M1038" t="s">
        <v>630</v>
      </c>
      <c r="N1038" t="s">
        <v>215</v>
      </c>
      <c r="O1038" t="s">
        <v>217</v>
      </c>
      <c r="P1038">
        <v>9</v>
      </c>
      <c r="Q1038">
        <v>15</v>
      </c>
      <c r="R1038">
        <f>SUMIFS(Table2[number],Table2[Event],"Goal",Table2[H/U],"HOME",Table2[GameID],Table2[[#This Row],[GameID]],Table2[GameTime],"&lt;="&amp;Table2[[#This Row],[GameTime]])</f>
        <v>0</v>
      </c>
      <c r="S1038">
        <f>SUMIFS(Table2[number],Table2[Event],"Goal",Table2[H/U],"AWAY",Table2[GameID],Table2[[#This Row],[GameID]],Table2[GameTime],"&lt;="&amp;Table2[[#This Row],[GameTime]])</f>
        <v>1</v>
      </c>
      <c r="T1038" t="str">
        <f>IF(Table2[[#This Row],[Event]]="Goal",Table2[[#This Row],[Hscore]]&amp;"-"&amp;Table2[[#This Row],[Uscore]],"")</f>
        <v>0-1</v>
      </c>
      <c r="U1038">
        <v>266</v>
      </c>
      <c r="V1038" s="1">
        <f>Table2[[#This Row],[GameTime]]-(Table2[[#This Row],[period]]-1)*1200</f>
        <v>266</v>
      </c>
      <c r="W1038" s="1">
        <f>ROUNDDOWN(Table2[[#This Row],[Time]]/60,0)</f>
        <v>4</v>
      </c>
      <c r="X1038" s="1">
        <f>ROUNDDOWN((Table2[[#This Row],[Time]]/60-Table2[[#This Row],[Time2]])*60,0)</f>
        <v>26</v>
      </c>
      <c r="Y1038" s="1" t="str">
        <f>IF(Table2[[#This Row],[Time2]]&lt;10,0&amp;Table2[[#This Row],[Time2]],Table2[[#This Row],[Time2]])</f>
        <v>04</v>
      </c>
      <c r="Z1038" s="1">
        <f>IF(Table2[[#This Row],[Time3]]&lt;10,0&amp;Table2[[#This Row],[Time3]],Table2[[#This Row],[Time3]])</f>
        <v>26</v>
      </c>
      <c r="AA1038" s="2" t="str">
        <f>Table2[[#This Row],[Time4]]&amp;":"&amp;Table2[[#This Row],[Time5]]</f>
        <v>04:26</v>
      </c>
      <c r="AB1038" s="1" t="str" cm="1">
        <f t="array" ref="AB1038">IFERROR(IF(Table2[[#This Row],[code]]="","",_xlfn.IFS(AND(Table2[[#This Row],[code]]&lt;400,Table2[[#This Row],[code]]&lt;&gt;""),2,Table2[[#This Row],[code]]&gt;500,4)),"")</f>
        <v/>
      </c>
      <c r="AC1038" s="1" t="str">
        <f>IF(Table2[[#This Row],[Event]]="Penalty",Table2[[#This Row],[number]],IF(Table2[[#This Row],[Event]]="Time-Out",401,""))</f>
        <v/>
      </c>
      <c r="AD1038" s="1">
        <f>ROW(A1037)</f>
        <v>1037</v>
      </c>
      <c r="AE1038" s="1">
        <f>COUNTIFS(Table2[GameID],Table2[[#This Row],[GameID]],Table2[Column1],"&lt;="&amp;Table2[[#This Row],[Column1]])-1</f>
        <v>0</v>
      </c>
    </row>
    <row r="1039" spans="1:31" x14ac:dyDescent="0.45">
      <c r="A1039" t="s">
        <v>194</v>
      </c>
      <c r="B1039" t="str">
        <f>_xlfn.TEXTBEFORE(Table2[[#This Row],[Kamp]]," - ")</f>
        <v>BFC Vendsyssel</v>
      </c>
      <c r="C1039" t="str">
        <f>_xlfn.TEXTAFTER(Table2[[#This Row],[Kamp]],"- ")</f>
        <v>Sunds Seahawks</v>
      </c>
      <c r="D1039">
        <v>44948</v>
      </c>
      <c r="E1039">
        <v>65704</v>
      </c>
      <c r="F1039">
        <v>20222023</v>
      </c>
      <c r="G1039" t="s">
        <v>418</v>
      </c>
      <c r="H1039" t="s">
        <v>668</v>
      </c>
      <c r="I1039" t="s">
        <v>677</v>
      </c>
      <c r="J1039">
        <v>1</v>
      </c>
      <c r="K1039">
        <v>29502</v>
      </c>
      <c r="L1039">
        <v>1</v>
      </c>
      <c r="M1039" t="s">
        <v>630</v>
      </c>
      <c r="N1039" t="s">
        <v>228</v>
      </c>
      <c r="O1039" t="s">
        <v>213</v>
      </c>
      <c r="P1039">
        <v>77</v>
      </c>
      <c r="Q1039">
        <v>5</v>
      </c>
      <c r="R1039">
        <f>SUMIFS(Table2[number],Table2[Event],"Goal",Table2[H/U],"HOME",Table2[GameID],Table2[[#This Row],[GameID]],Table2[GameTime],"&lt;="&amp;Table2[[#This Row],[GameTime]])</f>
        <v>0</v>
      </c>
      <c r="S1039">
        <f>SUMIFS(Table2[number],Table2[Event],"Goal",Table2[H/U],"AWAY",Table2[GameID],Table2[[#This Row],[GameID]],Table2[GameTime],"&lt;="&amp;Table2[[#This Row],[GameTime]])</f>
        <v>2</v>
      </c>
      <c r="T1039" t="str">
        <f>IF(Table2[[#This Row],[Event]]="Goal",Table2[[#This Row],[Hscore]]&amp;"-"&amp;Table2[[#This Row],[Uscore]],"")</f>
        <v>0-2</v>
      </c>
      <c r="U1039">
        <v>535</v>
      </c>
      <c r="V1039" s="1">
        <f>Table2[[#This Row],[GameTime]]-(Table2[[#This Row],[period]]-1)*1200</f>
        <v>535</v>
      </c>
      <c r="W1039" s="1">
        <f>ROUNDDOWN(Table2[[#This Row],[Time]]/60,0)</f>
        <v>8</v>
      </c>
      <c r="X1039" s="1">
        <f>ROUNDDOWN((Table2[[#This Row],[Time]]/60-Table2[[#This Row],[Time2]])*60,0)</f>
        <v>55</v>
      </c>
      <c r="Y1039" s="1" t="str">
        <f>IF(Table2[[#This Row],[Time2]]&lt;10,0&amp;Table2[[#This Row],[Time2]],Table2[[#This Row],[Time2]])</f>
        <v>08</v>
      </c>
      <c r="Z1039" s="1">
        <f>IF(Table2[[#This Row],[Time3]]&lt;10,0&amp;Table2[[#This Row],[Time3]],Table2[[#This Row],[Time3]])</f>
        <v>55</v>
      </c>
      <c r="AA1039" s="2" t="str">
        <f>Table2[[#This Row],[Time4]]&amp;":"&amp;Table2[[#This Row],[Time5]]</f>
        <v>08:55</v>
      </c>
      <c r="AB1039" s="1" t="str" cm="1">
        <f t="array" ref="AB1039">IFERROR(IF(Table2[[#This Row],[code]]="","",_xlfn.IFS(AND(Table2[[#This Row],[code]]&lt;400,Table2[[#This Row],[code]]&lt;&gt;""),2,Table2[[#This Row],[code]]&gt;500,4)),"")</f>
        <v/>
      </c>
      <c r="AC1039" s="1" t="str">
        <f>IF(Table2[[#This Row],[Event]]="Penalty",Table2[[#This Row],[number]],IF(Table2[[#This Row],[Event]]="Time-Out",401,""))</f>
        <v/>
      </c>
      <c r="AD1039" s="1">
        <f>ROW(A1038)</f>
        <v>1038</v>
      </c>
      <c r="AE1039" s="1">
        <f>COUNTIFS(Table2[GameID],Table2[[#This Row],[GameID]],Table2[Column1],"&lt;="&amp;Table2[[#This Row],[Column1]])-1</f>
        <v>1</v>
      </c>
    </row>
    <row r="1040" spans="1:31" x14ac:dyDescent="0.45">
      <c r="A1040" t="s">
        <v>194</v>
      </c>
      <c r="B1040" t="str">
        <f>_xlfn.TEXTBEFORE(Table2[[#This Row],[Kamp]]," - ")</f>
        <v>BFC Vendsyssel</v>
      </c>
      <c r="C1040" t="str">
        <f>_xlfn.TEXTAFTER(Table2[[#This Row],[Kamp]],"- ")</f>
        <v>Sunds Seahawks</v>
      </c>
      <c r="D1040">
        <v>44948</v>
      </c>
      <c r="E1040">
        <v>65704</v>
      </c>
      <c r="F1040">
        <v>20222023</v>
      </c>
      <c r="G1040" t="s">
        <v>418</v>
      </c>
      <c r="H1040" t="s">
        <v>668</v>
      </c>
      <c r="I1040" t="s">
        <v>677</v>
      </c>
      <c r="J1040">
        <v>1</v>
      </c>
      <c r="K1040">
        <v>29502</v>
      </c>
      <c r="L1040">
        <v>1</v>
      </c>
      <c r="M1040" t="s">
        <v>630</v>
      </c>
      <c r="N1040" t="s">
        <v>219</v>
      </c>
      <c r="O1040" t="s">
        <v>215</v>
      </c>
      <c r="P1040">
        <v>23</v>
      </c>
      <c r="Q1040">
        <v>9</v>
      </c>
      <c r="R1040">
        <f>SUMIFS(Table2[number],Table2[Event],"Goal",Table2[H/U],"HOME",Table2[GameID],Table2[[#This Row],[GameID]],Table2[GameTime],"&lt;="&amp;Table2[[#This Row],[GameTime]])</f>
        <v>0</v>
      </c>
      <c r="S1040">
        <f>SUMIFS(Table2[number],Table2[Event],"Goal",Table2[H/U],"AWAY",Table2[GameID],Table2[[#This Row],[GameID]],Table2[GameTime],"&lt;="&amp;Table2[[#This Row],[GameTime]])</f>
        <v>3</v>
      </c>
      <c r="T1040" t="str">
        <f>IF(Table2[[#This Row],[Event]]="Goal",Table2[[#This Row],[Hscore]]&amp;"-"&amp;Table2[[#This Row],[Uscore]],"")</f>
        <v>0-3</v>
      </c>
      <c r="U1040">
        <v>743</v>
      </c>
      <c r="V1040" s="1">
        <f>Table2[[#This Row],[GameTime]]-(Table2[[#This Row],[period]]-1)*1200</f>
        <v>743</v>
      </c>
      <c r="W1040" s="1">
        <f>ROUNDDOWN(Table2[[#This Row],[Time]]/60,0)</f>
        <v>12</v>
      </c>
      <c r="X1040" s="1">
        <f>ROUNDDOWN((Table2[[#This Row],[Time]]/60-Table2[[#This Row],[Time2]])*60,0)</f>
        <v>23</v>
      </c>
      <c r="Y1040" s="1">
        <f>IF(Table2[[#This Row],[Time2]]&lt;10,0&amp;Table2[[#This Row],[Time2]],Table2[[#This Row],[Time2]])</f>
        <v>12</v>
      </c>
      <c r="Z1040" s="1">
        <f>IF(Table2[[#This Row],[Time3]]&lt;10,0&amp;Table2[[#This Row],[Time3]],Table2[[#This Row],[Time3]])</f>
        <v>23</v>
      </c>
      <c r="AA1040" s="2" t="str">
        <f>Table2[[#This Row],[Time4]]&amp;":"&amp;Table2[[#This Row],[Time5]]</f>
        <v>12:23</v>
      </c>
      <c r="AB1040" s="1" t="str" cm="1">
        <f t="array" ref="AB1040">IFERROR(IF(Table2[[#This Row],[code]]="","",_xlfn.IFS(AND(Table2[[#This Row],[code]]&lt;400,Table2[[#This Row],[code]]&lt;&gt;""),2,Table2[[#This Row],[code]]&gt;500,4)),"")</f>
        <v/>
      </c>
      <c r="AC1040" s="1" t="str">
        <f>IF(Table2[[#This Row],[Event]]="Penalty",Table2[[#This Row],[number]],IF(Table2[[#This Row],[Event]]="Time-Out",401,""))</f>
        <v/>
      </c>
      <c r="AD1040" s="1">
        <f>ROW(A1039)</f>
        <v>1039</v>
      </c>
      <c r="AE1040" s="1">
        <f>COUNTIFS(Table2[GameID],Table2[[#This Row],[GameID]],Table2[Column1],"&lt;="&amp;Table2[[#This Row],[Column1]])-1</f>
        <v>2</v>
      </c>
    </row>
    <row r="1041" spans="1:31" x14ac:dyDescent="0.45">
      <c r="A1041" t="s">
        <v>194</v>
      </c>
      <c r="B1041" t="str">
        <f>_xlfn.TEXTBEFORE(Table2[[#This Row],[Kamp]]," - ")</f>
        <v>BFC Vendsyssel</v>
      </c>
      <c r="C1041" t="str">
        <f>_xlfn.TEXTAFTER(Table2[[#This Row],[Kamp]],"- ")</f>
        <v>Sunds Seahawks</v>
      </c>
      <c r="D1041">
        <v>44948</v>
      </c>
      <c r="E1041">
        <v>65704</v>
      </c>
      <c r="F1041">
        <v>20222023</v>
      </c>
      <c r="G1041" t="s">
        <v>418</v>
      </c>
      <c r="H1041" t="s">
        <v>668</v>
      </c>
      <c r="I1041" t="s">
        <v>677</v>
      </c>
      <c r="J1041">
        <v>1</v>
      </c>
      <c r="K1041">
        <v>29502</v>
      </c>
      <c r="L1041">
        <v>1</v>
      </c>
      <c r="M1041" t="s">
        <v>630</v>
      </c>
      <c r="N1041" t="s">
        <v>221</v>
      </c>
      <c r="O1041" t="s">
        <v>215</v>
      </c>
      <c r="P1041">
        <v>25</v>
      </c>
      <c r="Q1041">
        <v>9</v>
      </c>
      <c r="R1041">
        <f>SUMIFS(Table2[number],Table2[Event],"Goal",Table2[H/U],"HOME",Table2[GameID],Table2[[#This Row],[GameID]],Table2[GameTime],"&lt;="&amp;Table2[[#This Row],[GameTime]])</f>
        <v>0</v>
      </c>
      <c r="S1041">
        <f>SUMIFS(Table2[number],Table2[Event],"Goal",Table2[H/U],"AWAY",Table2[GameID],Table2[[#This Row],[GameID]],Table2[GameTime],"&lt;="&amp;Table2[[#This Row],[GameTime]])</f>
        <v>4</v>
      </c>
      <c r="T1041" t="str">
        <f>IF(Table2[[#This Row],[Event]]="Goal",Table2[[#This Row],[Hscore]]&amp;"-"&amp;Table2[[#This Row],[Uscore]],"")</f>
        <v>0-4</v>
      </c>
      <c r="U1041">
        <v>1023</v>
      </c>
      <c r="V1041" s="1">
        <f>Table2[[#This Row],[GameTime]]-(Table2[[#This Row],[period]]-1)*1200</f>
        <v>1023</v>
      </c>
      <c r="W1041" s="1">
        <f>ROUNDDOWN(Table2[[#This Row],[Time]]/60,0)</f>
        <v>17</v>
      </c>
      <c r="X1041" s="1">
        <f>ROUNDDOWN((Table2[[#This Row],[Time]]/60-Table2[[#This Row],[Time2]])*60,0)</f>
        <v>3</v>
      </c>
      <c r="Y1041" s="1">
        <f>IF(Table2[[#This Row],[Time2]]&lt;10,0&amp;Table2[[#This Row],[Time2]],Table2[[#This Row],[Time2]])</f>
        <v>17</v>
      </c>
      <c r="Z1041" s="1" t="str">
        <f>IF(Table2[[#This Row],[Time3]]&lt;10,0&amp;Table2[[#This Row],[Time3]],Table2[[#This Row],[Time3]])</f>
        <v>03</v>
      </c>
      <c r="AA1041" s="2" t="str">
        <f>Table2[[#This Row],[Time4]]&amp;":"&amp;Table2[[#This Row],[Time5]]</f>
        <v>17:03</v>
      </c>
      <c r="AB1041" s="1" t="str" cm="1">
        <f t="array" ref="AB1041">IFERROR(IF(Table2[[#This Row],[code]]="","",_xlfn.IFS(AND(Table2[[#This Row],[code]]&lt;400,Table2[[#This Row],[code]]&lt;&gt;""),2,Table2[[#This Row],[code]]&gt;500,4)),"")</f>
        <v/>
      </c>
      <c r="AC1041" s="1" t="str">
        <f>IF(Table2[[#This Row],[Event]]="Penalty",Table2[[#This Row],[number]],IF(Table2[[#This Row],[Event]]="Time-Out",401,""))</f>
        <v/>
      </c>
      <c r="AD1041" s="1">
        <f>ROW(A1040)</f>
        <v>1040</v>
      </c>
      <c r="AE1041" s="1">
        <f>COUNTIFS(Table2[GameID],Table2[[#This Row],[GameID]],Table2[Column1],"&lt;="&amp;Table2[[#This Row],[Column1]])-1</f>
        <v>3</v>
      </c>
    </row>
    <row r="1042" spans="1:31" x14ac:dyDescent="0.45">
      <c r="A1042" t="s">
        <v>194</v>
      </c>
      <c r="B1042" t="str">
        <f>_xlfn.TEXTBEFORE(Table2[[#This Row],[Kamp]]," - ")</f>
        <v>BFC Vendsyssel</v>
      </c>
      <c r="C1042" t="str">
        <f>_xlfn.TEXTAFTER(Table2[[#This Row],[Kamp]],"- ")</f>
        <v>Sunds Seahawks</v>
      </c>
      <c r="D1042">
        <v>44948</v>
      </c>
      <c r="E1042">
        <v>65704</v>
      </c>
      <c r="F1042">
        <v>20222023</v>
      </c>
      <c r="G1042" t="s">
        <v>418</v>
      </c>
      <c r="H1042" t="s">
        <v>668</v>
      </c>
      <c r="I1042" t="s">
        <v>677</v>
      </c>
      <c r="J1042">
        <v>1</v>
      </c>
      <c r="K1042">
        <v>29502</v>
      </c>
      <c r="L1042">
        <v>207</v>
      </c>
      <c r="M1042" t="s">
        <v>631</v>
      </c>
      <c r="N1042" t="s">
        <v>223</v>
      </c>
      <c r="O1042" t="s">
        <v>634</v>
      </c>
      <c r="P1042">
        <v>37</v>
      </c>
      <c r="Q1042" t="s">
        <v>634</v>
      </c>
      <c r="R1042">
        <f>SUMIFS(Table2[number],Table2[Event],"Goal",Table2[H/U],"HOME",Table2[GameID],Table2[[#This Row],[GameID]],Table2[GameTime],"&lt;="&amp;Table2[[#This Row],[GameTime]])</f>
        <v>0</v>
      </c>
      <c r="S1042">
        <f>SUMIFS(Table2[number],Table2[Event],"Goal",Table2[H/U],"AWAY",Table2[GameID],Table2[[#This Row],[GameID]],Table2[GameTime],"&lt;="&amp;Table2[[#This Row],[GameTime]])</f>
        <v>4</v>
      </c>
      <c r="T1042" t="str">
        <f>IF(Table2[[#This Row],[Event]]="Goal",Table2[[#This Row],[Hscore]]&amp;"-"&amp;Table2[[#This Row],[Uscore]],"")</f>
        <v/>
      </c>
      <c r="U1042">
        <v>1064</v>
      </c>
      <c r="V1042" s="1">
        <f>Table2[[#This Row],[GameTime]]-(Table2[[#This Row],[period]]-1)*1200</f>
        <v>1064</v>
      </c>
      <c r="W1042" s="1">
        <f>ROUNDDOWN(Table2[[#This Row],[Time]]/60,0)</f>
        <v>17</v>
      </c>
      <c r="X1042" s="1">
        <f>ROUNDDOWN((Table2[[#This Row],[Time]]/60-Table2[[#This Row],[Time2]])*60,0)</f>
        <v>44</v>
      </c>
      <c r="Y1042" s="1">
        <f>IF(Table2[[#This Row],[Time2]]&lt;10,0&amp;Table2[[#This Row],[Time2]],Table2[[#This Row],[Time2]])</f>
        <v>17</v>
      </c>
      <c r="Z1042" s="1">
        <f>IF(Table2[[#This Row],[Time3]]&lt;10,0&amp;Table2[[#This Row],[Time3]],Table2[[#This Row],[Time3]])</f>
        <v>44</v>
      </c>
      <c r="AA1042" s="2" t="str">
        <f>Table2[[#This Row],[Time4]]&amp;":"&amp;Table2[[#This Row],[Time5]]</f>
        <v>17:44</v>
      </c>
      <c r="AB1042" s="1" cm="1">
        <f t="array" ref="AB1042">IFERROR(IF(Table2[[#This Row],[code]]="","",_xlfn.IFS(AND(Table2[[#This Row],[code]]&lt;400,Table2[[#This Row],[code]]&lt;&gt;""),2,Table2[[#This Row],[code]]&gt;500,4)),"")</f>
        <v>2</v>
      </c>
      <c r="AC1042" s="1">
        <f>IF(Table2[[#This Row],[Event]]="Penalty",Table2[[#This Row],[number]],IF(Table2[[#This Row],[Event]]="Time-Out",401,""))</f>
        <v>207</v>
      </c>
      <c r="AD1042" s="1">
        <f>ROW(A1041)</f>
        <v>1041</v>
      </c>
      <c r="AE1042" s="1">
        <f>COUNTIFS(Table2[GameID],Table2[[#This Row],[GameID]],Table2[Column1],"&lt;="&amp;Table2[[#This Row],[Column1]])-1</f>
        <v>4</v>
      </c>
    </row>
    <row r="1043" spans="1:31" x14ac:dyDescent="0.45">
      <c r="A1043" t="s">
        <v>194</v>
      </c>
      <c r="B1043" t="str">
        <f>_xlfn.TEXTBEFORE(Table2[[#This Row],[Kamp]]," - ")</f>
        <v>BFC Vendsyssel</v>
      </c>
      <c r="C1043" t="str">
        <f>_xlfn.TEXTAFTER(Table2[[#This Row],[Kamp]],"- ")</f>
        <v>Sunds Seahawks</v>
      </c>
      <c r="D1043">
        <v>44948</v>
      </c>
      <c r="E1043">
        <v>65704</v>
      </c>
      <c r="F1043">
        <v>20222023</v>
      </c>
      <c r="G1043" t="s">
        <v>418</v>
      </c>
      <c r="H1043" t="s">
        <v>664</v>
      </c>
      <c r="I1043" t="s">
        <v>678</v>
      </c>
      <c r="J1043">
        <v>1</v>
      </c>
      <c r="K1043">
        <v>29506</v>
      </c>
      <c r="L1043">
        <v>1</v>
      </c>
      <c r="M1043" t="s">
        <v>630</v>
      </c>
      <c r="N1043" t="s">
        <v>202</v>
      </c>
      <c r="O1043" t="s">
        <v>233</v>
      </c>
      <c r="P1043">
        <v>36</v>
      </c>
      <c r="Q1043">
        <v>11</v>
      </c>
      <c r="R1043">
        <f>SUMIFS(Table2[number],Table2[Event],"Goal",Table2[H/U],"HOME",Table2[GameID],Table2[[#This Row],[GameID]],Table2[GameTime],"&lt;="&amp;Table2[[#This Row],[GameTime]])</f>
        <v>1</v>
      </c>
      <c r="S1043">
        <f>SUMIFS(Table2[number],Table2[Event],"Goal",Table2[H/U],"AWAY",Table2[GameID],Table2[[#This Row],[GameID]],Table2[GameTime],"&lt;="&amp;Table2[[#This Row],[GameTime]])</f>
        <v>4</v>
      </c>
      <c r="T1043" t="str">
        <f>IF(Table2[[#This Row],[Event]]="Goal",Table2[[#This Row],[Hscore]]&amp;"-"&amp;Table2[[#This Row],[Uscore]],"")</f>
        <v>1-4</v>
      </c>
      <c r="U1043">
        <v>1137</v>
      </c>
      <c r="V1043" s="1">
        <f>Table2[[#This Row],[GameTime]]-(Table2[[#This Row],[period]]-1)*1200</f>
        <v>1137</v>
      </c>
      <c r="W1043" s="1">
        <f>ROUNDDOWN(Table2[[#This Row],[Time]]/60,0)</f>
        <v>18</v>
      </c>
      <c r="X1043" s="1">
        <f>ROUNDDOWN((Table2[[#This Row],[Time]]/60-Table2[[#This Row],[Time2]])*60,0)</f>
        <v>57</v>
      </c>
      <c r="Y1043" s="1">
        <f>IF(Table2[[#This Row],[Time2]]&lt;10,0&amp;Table2[[#This Row],[Time2]],Table2[[#This Row],[Time2]])</f>
        <v>18</v>
      </c>
      <c r="Z1043" s="1">
        <f>IF(Table2[[#This Row],[Time3]]&lt;10,0&amp;Table2[[#This Row],[Time3]],Table2[[#This Row],[Time3]])</f>
        <v>57</v>
      </c>
      <c r="AA1043" s="2" t="str">
        <f>Table2[[#This Row],[Time4]]&amp;":"&amp;Table2[[#This Row],[Time5]]</f>
        <v>18:57</v>
      </c>
      <c r="AB1043" s="1" t="str" cm="1">
        <f t="array" ref="AB1043">IFERROR(IF(Table2[[#This Row],[code]]="","",_xlfn.IFS(AND(Table2[[#This Row],[code]]&lt;400,Table2[[#This Row],[code]]&lt;&gt;""),2,Table2[[#This Row],[code]]&gt;500,4)),"")</f>
        <v/>
      </c>
      <c r="AC1043" s="1" t="str">
        <f>IF(Table2[[#This Row],[Event]]="Penalty",Table2[[#This Row],[number]],IF(Table2[[#This Row],[Event]]="Time-Out",401,""))</f>
        <v/>
      </c>
      <c r="AD1043" s="1">
        <f>ROW(A1042)</f>
        <v>1042</v>
      </c>
      <c r="AE1043" s="1">
        <f>COUNTIFS(Table2[GameID],Table2[[#This Row],[GameID]],Table2[Column1],"&lt;="&amp;Table2[[#This Row],[Column1]])-1</f>
        <v>5</v>
      </c>
    </row>
    <row r="1044" spans="1:31" x14ac:dyDescent="0.45">
      <c r="A1044" t="s">
        <v>194</v>
      </c>
      <c r="B1044" t="str">
        <f>_xlfn.TEXTBEFORE(Table2[[#This Row],[Kamp]]," - ")</f>
        <v>BFC Vendsyssel</v>
      </c>
      <c r="C1044" t="str">
        <f>_xlfn.TEXTAFTER(Table2[[#This Row],[Kamp]],"- ")</f>
        <v>Sunds Seahawks</v>
      </c>
      <c r="D1044">
        <v>44948</v>
      </c>
      <c r="E1044">
        <v>65704</v>
      </c>
      <c r="F1044">
        <v>20222023</v>
      </c>
      <c r="G1044" t="s">
        <v>418</v>
      </c>
      <c r="H1044" t="s">
        <v>664</v>
      </c>
      <c r="I1044" t="s">
        <v>678</v>
      </c>
      <c r="J1044">
        <v>2</v>
      </c>
      <c r="K1044">
        <v>29506</v>
      </c>
      <c r="L1044">
        <v>208</v>
      </c>
      <c r="M1044" t="s">
        <v>631</v>
      </c>
      <c r="N1044" t="s">
        <v>206</v>
      </c>
      <c r="O1044" t="s">
        <v>634</v>
      </c>
      <c r="P1044">
        <v>64</v>
      </c>
      <c r="Q1044" t="s">
        <v>634</v>
      </c>
      <c r="R1044">
        <f>SUMIFS(Table2[number],Table2[Event],"Goal",Table2[H/U],"HOME",Table2[GameID],Table2[[#This Row],[GameID]],Table2[GameTime],"&lt;="&amp;Table2[[#This Row],[GameTime]])</f>
        <v>1</v>
      </c>
      <c r="S1044">
        <f>SUMIFS(Table2[number],Table2[Event],"Goal",Table2[H/U],"AWAY",Table2[GameID],Table2[[#This Row],[GameID]],Table2[GameTime],"&lt;="&amp;Table2[[#This Row],[GameTime]])</f>
        <v>4</v>
      </c>
      <c r="T1044" t="str">
        <f>IF(Table2[[#This Row],[Event]]="Goal",Table2[[#This Row],[Hscore]]&amp;"-"&amp;Table2[[#This Row],[Uscore]],"")</f>
        <v/>
      </c>
      <c r="U1044">
        <v>1384</v>
      </c>
      <c r="V1044" s="1">
        <f>Table2[[#This Row],[GameTime]]-(Table2[[#This Row],[period]]-1)*1200</f>
        <v>184</v>
      </c>
      <c r="W1044" s="1">
        <f>ROUNDDOWN(Table2[[#This Row],[Time]]/60,0)</f>
        <v>3</v>
      </c>
      <c r="X1044" s="1">
        <f>ROUNDDOWN((Table2[[#This Row],[Time]]/60-Table2[[#This Row],[Time2]])*60,0)</f>
        <v>4</v>
      </c>
      <c r="Y1044" s="1" t="str">
        <f>IF(Table2[[#This Row],[Time2]]&lt;10,0&amp;Table2[[#This Row],[Time2]],Table2[[#This Row],[Time2]])</f>
        <v>03</v>
      </c>
      <c r="Z1044" s="1" t="str">
        <f>IF(Table2[[#This Row],[Time3]]&lt;10,0&amp;Table2[[#This Row],[Time3]],Table2[[#This Row],[Time3]])</f>
        <v>04</v>
      </c>
      <c r="AA1044" s="2" t="str">
        <f>Table2[[#This Row],[Time4]]&amp;":"&amp;Table2[[#This Row],[Time5]]</f>
        <v>03:04</v>
      </c>
      <c r="AB1044" s="1" cm="1">
        <f t="array" ref="AB1044">IFERROR(IF(Table2[[#This Row],[code]]="","",_xlfn.IFS(AND(Table2[[#This Row],[code]]&lt;400,Table2[[#This Row],[code]]&lt;&gt;""),2,Table2[[#This Row],[code]]&gt;500,4)),"")</f>
        <v>2</v>
      </c>
      <c r="AC1044" s="1">
        <f>IF(Table2[[#This Row],[Event]]="Penalty",Table2[[#This Row],[number]],IF(Table2[[#This Row],[Event]]="Time-Out",401,""))</f>
        <v>208</v>
      </c>
      <c r="AD1044" s="1">
        <f>ROW(A1043)</f>
        <v>1043</v>
      </c>
      <c r="AE1044" s="1">
        <f>COUNTIFS(Table2[GameID],Table2[[#This Row],[GameID]],Table2[Column1],"&lt;="&amp;Table2[[#This Row],[Column1]])-1</f>
        <v>6</v>
      </c>
    </row>
    <row r="1045" spans="1:31" x14ac:dyDescent="0.45">
      <c r="A1045" t="s">
        <v>194</v>
      </c>
      <c r="B1045" t="str">
        <f>_xlfn.TEXTBEFORE(Table2[[#This Row],[Kamp]]," - ")</f>
        <v>BFC Vendsyssel</v>
      </c>
      <c r="C1045" t="str">
        <f>_xlfn.TEXTAFTER(Table2[[#This Row],[Kamp]],"- ")</f>
        <v>Sunds Seahawks</v>
      </c>
      <c r="D1045">
        <v>44948</v>
      </c>
      <c r="E1045">
        <v>65704</v>
      </c>
      <c r="F1045">
        <v>20222023</v>
      </c>
      <c r="G1045" t="s">
        <v>418</v>
      </c>
      <c r="H1045" t="s">
        <v>668</v>
      </c>
      <c r="I1045" t="s">
        <v>677</v>
      </c>
      <c r="J1045">
        <v>2</v>
      </c>
      <c r="K1045">
        <v>29502</v>
      </c>
      <c r="L1045">
        <v>1</v>
      </c>
      <c r="M1045" t="s">
        <v>630</v>
      </c>
      <c r="N1045" t="s">
        <v>231</v>
      </c>
      <c r="O1045" t="s">
        <v>228</v>
      </c>
      <c r="P1045">
        <v>97</v>
      </c>
      <c r="Q1045">
        <v>77</v>
      </c>
      <c r="R1045">
        <f>SUMIFS(Table2[number],Table2[Event],"Goal",Table2[H/U],"HOME",Table2[GameID],Table2[[#This Row],[GameID]],Table2[GameTime],"&lt;="&amp;Table2[[#This Row],[GameTime]])</f>
        <v>1</v>
      </c>
      <c r="S1045">
        <f>SUMIFS(Table2[number],Table2[Event],"Goal",Table2[H/U],"AWAY",Table2[GameID],Table2[[#This Row],[GameID]],Table2[GameTime],"&lt;="&amp;Table2[[#This Row],[GameTime]])</f>
        <v>5</v>
      </c>
      <c r="T1045" t="str">
        <f>IF(Table2[[#This Row],[Event]]="Goal",Table2[[#This Row],[Hscore]]&amp;"-"&amp;Table2[[#This Row],[Uscore]],"")</f>
        <v>1-5</v>
      </c>
      <c r="U1045">
        <v>1467</v>
      </c>
      <c r="V1045" s="1">
        <f>Table2[[#This Row],[GameTime]]-(Table2[[#This Row],[period]]-1)*1200</f>
        <v>267</v>
      </c>
      <c r="W1045" s="1">
        <f>ROUNDDOWN(Table2[[#This Row],[Time]]/60,0)</f>
        <v>4</v>
      </c>
      <c r="X1045" s="1">
        <f>ROUNDDOWN((Table2[[#This Row],[Time]]/60-Table2[[#This Row],[Time2]])*60,0)</f>
        <v>27</v>
      </c>
      <c r="Y1045" s="1" t="str">
        <f>IF(Table2[[#This Row],[Time2]]&lt;10,0&amp;Table2[[#This Row],[Time2]],Table2[[#This Row],[Time2]])</f>
        <v>04</v>
      </c>
      <c r="Z1045" s="1">
        <f>IF(Table2[[#This Row],[Time3]]&lt;10,0&amp;Table2[[#This Row],[Time3]],Table2[[#This Row],[Time3]])</f>
        <v>27</v>
      </c>
      <c r="AA1045" s="2" t="str">
        <f>Table2[[#This Row],[Time4]]&amp;":"&amp;Table2[[#This Row],[Time5]]</f>
        <v>04:27</v>
      </c>
      <c r="AB1045" s="1" t="str" cm="1">
        <f t="array" ref="AB1045">IFERROR(IF(Table2[[#This Row],[code]]="","",_xlfn.IFS(AND(Table2[[#This Row],[code]]&lt;400,Table2[[#This Row],[code]]&lt;&gt;""),2,Table2[[#This Row],[code]]&gt;500,4)),"")</f>
        <v/>
      </c>
      <c r="AC1045" s="1" t="str">
        <f>IF(Table2[[#This Row],[Event]]="Penalty",Table2[[#This Row],[number]],IF(Table2[[#This Row],[Event]]="Time-Out",401,""))</f>
        <v/>
      </c>
      <c r="AD1045" s="1">
        <f>ROW(A1044)</f>
        <v>1044</v>
      </c>
      <c r="AE1045" s="1">
        <f>COUNTIFS(Table2[GameID],Table2[[#This Row],[GameID]],Table2[Column1],"&lt;="&amp;Table2[[#This Row],[Column1]])-1</f>
        <v>7</v>
      </c>
    </row>
    <row r="1046" spans="1:31" x14ac:dyDescent="0.45">
      <c r="A1046" t="s">
        <v>194</v>
      </c>
      <c r="B1046" t="str">
        <f>_xlfn.TEXTBEFORE(Table2[[#This Row],[Kamp]]," - ")</f>
        <v>BFC Vendsyssel</v>
      </c>
      <c r="C1046" t="str">
        <f>_xlfn.TEXTAFTER(Table2[[#This Row],[Kamp]],"- ")</f>
        <v>Sunds Seahawks</v>
      </c>
      <c r="D1046">
        <v>44948</v>
      </c>
      <c r="E1046">
        <v>65704</v>
      </c>
      <c r="F1046">
        <v>20222023</v>
      </c>
      <c r="G1046" t="s">
        <v>418</v>
      </c>
      <c r="H1046" t="s">
        <v>668</v>
      </c>
      <c r="I1046" t="s">
        <v>677</v>
      </c>
      <c r="J1046">
        <v>2</v>
      </c>
      <c r="K1046">
        <v>29502</v>
      </c>
      <c r="L1046">
        <v>201</v>
      </c>
      <c r="M1046" t="s">
        <v>631</v>
      </c>
      <c r="N1046" t="s">
        <v>221</v>
      </c>
      <c r="O1046" t="s">
        <v>634</v>
      </c>
      <c r="P1046">
        <v>25</v>
      </c>
      <c r="Q1046" t="s">
        <v>634</v>
      </c>
      <c r="R1046">
        <f>SUMIFS(Table2[number],Table2[Event],"Goal",Table2[H/U],"HOME",Table2[GameID],Table2[[#This Row],[GameID]],Table2[GameTime],"&lt;="&amp;Table2[[#This Row],[GameTime]])</f>
        <v>1</v>
      </c>
      <c r="S1046">
        <f>SUMIFS(Table2[number],Table2[Event],"Goal",Table2[H/U],"AWAY",Table2[GameID],Table2[[#This Row],[GameID]],Table2[GameTime],"&lt;="&amp;Table2[[#This Row],[GameTime]])</f>
        <v>5</v>
      </c>
      <c r="T1046" t="str">
        <f>IF(Table2[[#This Row],[Event]]="Goal",Table2[[#This Row],[Hscore]]&amp;"-"&amp;Table2[[#This Row],[Uscore]],"")</f>
        <v/>
      </c>
      <c r="U1046">
        <v>1732</v>
      </c>
      <c r="V1046" s="1">
        <f>Table2[[#This Row],[GameTime]]-(Table2[[#This Row],[period]]-1)*1200</f>
        <v>532</v>
      </c>
      <c r="W1046" s="1">
        <f>ROUNDDOWN(Table2[[#This Row],[Time]]/60,0)</f>
        <v>8</v>
      </c>
      <c r="X1046" s="1">
        <f>ROUNDDOWN((Table2[[#This Row],[Time]]/60-Table2[[#This Row],[Time2]])*60,0)</f>
        <v>52</v>
      </c>
      <c r="Y1046" s="1" t="str">
        <f>IF(Table2[[#This Row],[Time2]]&lt;10,0&amp;Table2[[#This Row],[Time2]],Table2[[#This Row],[Time2]])</f>
        <v>08</v>
      </c>
      <c r="Z1046" s="1">
        <f>IF(Table2[[#This Row],[Time3]]&lt;10,0&amp;Table2[[#This Row],[Time3]],Table2[[#This Row],[Time3]])</f>
        <v>52</v>
      </c>
      <c r="AA1046" s="2" t="str">
        <f>Table2[[#This Row],[Time4]]&amp;":"&amp;Table2[[#This Row],[Time5]]</f>
        <v>08:52</v>
      </c>
      <c r="AB1046" s="1" cm="1">
        <f t="array" ref="AB1046">IFERROR(IF(Table2[[#This Row],[code]]="","",_xlfn.IFS(AND(Table2[[#This Row],[code]]&lt;400,Table2[[#This Row],[code]]&lt;&gt;""),2,Table2[[#This Row],[code]]&gt;500,4)),"")</f>
        <v>2</v>
      </c>
      <c r="AC1046" s="1">
        <f>IF(Table2[[#This Row],[Event]]="Penalty",Table2[[#This Row],[number]],IF(Table2[[#This Row],[Event]]="Time-Out",401,""))</f>
        <v>201</v>
      </c>
      <c r="AD1046" s="1">
        <f>ROW(A1045)</f>
        <v>1045</v>
      </c>
      <c r="AE1046" s="1">
        <f>COUNTIFS(Table2[GameID],Table2[[#This Row],[GameID]],Table2[Column1],"&lt;="&amp;Table2[[#This Row],[Column1]])-1</f>
        <v>8</v>
      </c>
    </row>
    <row r="1047" spans="1:31" x14ac:dyDescent="0.45">
      <c r="A1047" t="s">
        <v>194</v>
      </c>
      <c r="B1047" t="str">
        <f>_xlfn.TEXTBEFORE(Table2[[#This Row],[Kamp]]," - ")</f>
        <v>BFC Vendsyssel</v>
      </c>
      <c r="C1047" t="str">
        <f>_xlfn.TEXTAFTER(Table2[[#This Row],[Kamp]],"- ")</f>
        <v>Sunds Seahawks</v>
      </c>
      <c r="D1047">
        <v>44948</v>
      </c>
      <c r="E1047">
        <v>65704</v>
      </c>
      <c r="F1047">
        <v>20222023</v>
      </c>
      <c r="G1047" t="s">
        <v>418</v>
      </c>
      <c r="H1047" t="s">
        <v>668</v>
      </c>
      <c r="I1047" t="s">
        <v>677</v>
      </c>
      <c r="J1047">
        <v>2</v>
      </c>
      <c r="K1047">
        <v>29502</v>
      </c>
      <c r="L1047">
        <v>1</v>
      </c>
      <c r="M1047" t="s">
        <v>630</v>
      </c>
      <c r="N1047" t="s">
        <v>231</v>
      </c>
      <c r="O1047" t="s">
        <v>221</v>
      </c>
      <c r="P1047">
        <v>97</v>
      </c>
      <c r="Q1047">
        <v>25</v>
      </c>
      <c r="R1047">
        <f>SUMIFS(Table2[number],Table2[Event],"Goal",Table2[H/U],"HOME",Table2[GameID],Table2[[#This Row],[GameID]],Table2[GameTime],"&lt;="&amp;Table2[[#This Row],[GameTime]])</f>
        <v>1</v>
      </c>
      <c r="S1047">
        <f>SUMIFS(Table2[number],Table2[Event],"Goal",Table2[H/U],"AWAY",Table2[GameID],Table2[[#This Row],[GameID]],Table2[GameTime],"&lt;="&amp;Table2[[#This Row],[GameTime]])</f>
        <v>6</v>
      </c>
      <c r="T1047" t="str">
        <f>IF(Table2[[#This Row],[Event]]="Goal",Table2[[#This Row],[Hscore]]&amp;"-"&amp;Table2[[#This Row],[Uscore]],"")</f>
        <v>1-6</v>
      </c>
      <c r="U1047">
        <v>1859</v>
      </c>
      <c r="V1047" s="1">
        <f>Table2[[#This Row],[GameTime]]-(Table2[[#This Row],[period]]-1)*1200</f>
        <v>659</v>
      </c>
      <c r="W1047" s="1">
        <f>ROUNDDOWN(Table2[[#This Row],[Time]]/60,0)</f>
        <v>10</v>
      </c>
      <c r="X1047" s="1">
        <f>ROUNDDOWN((Table2[[#This Row],[Time]]/60-Table2[[#This Row],[Time2]])*60,0)</f>
        <v>59</v>
      </c>
      <c r="Y1047" s="1">
        <f>IF(Table2[[#This Row],[Time2]]&lt;10,0&amp;Table2[[#This Row],[Time2]],Table2[[#This Row],[Time2]])</f>
        <v>10</v>
      </c>
      <c r="Z1047" s="1">
        <f>IF(Table2[[#This Row],[Time3]]&lt;10,0&amp;Table2[[#This Row],[Time3]],Table2[[#This Row],[Time3]])</f>
        <v>59</v>
      </c>
      <c r="AA1047" s="2" t="str">
        <f>Table2[[#This Row],[Time4]]&amp;":"&amp;Table2[[#This Row],[Time5]]</f>
        <v>10:59</v>
      </c>
      <c r="AB1047" s="1" t="str" cm="1">
        <f t="array" ref="AB1047">IFERROR(IF(Table2[[#This Row],[code]]="","",_xlfn.IFS(AND(Table2[[#This Row],[code]]&lt;400,Table2[[#This Row],[code]]&lt;&gt;""),2,Table2[[#This Row],[code]]&gt;500,4)),"")</f>
        <v/>
      </c>
      <c r="AC1047" s="1" t="str">
        <f>IF(Table2[[#This Row],[Event]]="Penalty",Table2[[#This Row],[number]],IF(Table2[[#This Row],[Event]]="Time-Out",401,""))</f>
        <v/>
      </c>
      <c r="AD1047" s="1">
        <f>ROW(A1046)</f>
        <v>1046</v>
      </c>
      <c r="AE1047" s="1">
        <f>COUNTIFS(Table2[GameID],Table2[[#This Row],[GameID]],Table2[Column1],"&lt;="&amp;Table2[[#This Row],[Column1]])-1</f>
        <v>9</v>
      </c>
    </row>
    <row r="1048" spans="1:31" x14ac:dyDescent="0.45">
      <c r="A1048" t="s">
        <v>194</v>
      </c>
      <c r="B1048" t="str">
        <f>_xlfn.TEXTBEFORE(Table2[[#This Row],[Kamp]]," - ")</f>
        <v>BFC Vendsyssel</v>
      </c>
      <c r="C1048" t="str">
        <f>_xlfn.TEXTAFTER(Table2[[#This Row],[Kamp]],"- ")</f>
        <v>Sunds Seahawks</v>
      </c>
      <c r="D1048">
        <v>44948</v>
      </c>
      <c r="E1048">
        <v>65704</v>
      </c>
      <c r="F1048">
        <v>20222023</v>
      </c>
      <c r="G1048" t="s">
        <v>418</v>
      </c>
      <c r="H1048" t="s">
        <v>668</v>
      </c>
      <c r="I1048" t="s">
        <v>677</v>
      </c>
      <c r="J1048">
        <v>2</v>
      </c>
      <c r="K1048">
        <v>29502</v>
      </c>
      <c r="L1048">
        <v>1</v>
      </c>
      <c r="M1048" t="s">
        <v>630</v>
      </c>
      <c r="N1048" t="s">
        <v>214</v>
      </c>
      <c r="O1048" t="s">
        <v>215</v>
      </c>
      <c r="P1048">
        <v>7</v>
      </c>
      <c r="Q1048">
        <v>9</v>
      </c>
      <c r="R1048">
        <f>SUMIFS(Table2[number],Table2[Event],"Goal",Table2[H/U],"HOME",Table2[GameID],Table2[[#This Row],[GameID]],Table2[GameTime],"&lt;="&amp;Table2[[#This Row],[GameTime]])</f>
        <v>1</v>
      </c>
      <c r="S1048">
        <f>SUMIFS(Table2[number],Table2[Event],"Goal",Table2[H/U],"AWAY",Table2[GameID],Table2[[#This Row],[GameID]],Table2[GameTime],"&lt;="&amp;Table2[[#This Row],[GameTime]])</f>
        <v>7</v>
      </c>
      <c r="T1048" t="str">
        <f>IF(Table2[[#This Row],[Event]]="Goal",Table2[[#This Row],[Hscore]]&amp;"-"&amp;Table2[[#This Row],[Uscore]],"")</f>
        <v>1-7</v>
      </c>
      <c r="U1048">
        <v>2020</v>
      </c>
      <c r="V1048" s="1">
        <f>Table2[[#This Row],[GameTime]]-(Table2[[#This Row],[period]]-1)*1200</f>
        <v>820</v>
      </c>
      <c r="W1048" s="1">
        <f>ROUNDDOWN(Table2[[#This Row],[Time]]/60,0)</f>
        <v>13</v>
      </c>
      <c r="X1048" s="1">
        <f>ROUNDDOWN((Table2[[#This Row],[Time]]/60-Table2[[#This Row],[Time2]])*60,0)</f>
        <v>40</v>
      </c>
      <c r="Y1048" s="1">
        <f>IF(Table2[[#This Row],[Time2]]&lt;10,0&amp;Table2[[#This Row],[Time2]],Table2[[#This Row],[Time2]])</f>
        <v>13</v>
      </c>
      <c r="Z1048" s="1">
        <f>IF(Table2[[#This Row],[Time3]]&lt;10,0&amp;Table2[[#This Row],[Time3]],Table2[[#This Row],[Time3]])</f>
        <v>40</v>
      </c>
      <c r="AA1048" s="2" t="str">
        <f>Table2[[#This Row],[Time4]]&amp;":"&amp;Table2[[#This Row],[Time5]]</f>
        <v>13:40</v>
      </c>
      <c r="AB1048" s="1" t="str" cm="1">
        <f t="array" ref="AB1048">IFERROR(IF(Table2[[#This Row],[code]]="","",_xlfn.IFS(AND(Table2[[#This Row],[code]]&lt;400,Table2[[#This Row],[code]]&lt;&gt;""),2,Table2[[#This Row],[code]]&gt;500,4)),"")</f>
        <v/>
      </c>
      <c r="AC1048" s="1" t="str">
        <f>IF(Table2[[#This Row],[Event]]="Penalty",Table2[[#This Row],[number]],IF(Table2[[#This Row],[Event]]="Time-Out",401,""))</f>
        <v/>
      </c>
      <c r="AD1048" s="1">
        <f>ROW(A1047)</f>
        <v>1047</v>
      </c>
      <c r="AE1048" s="1">
        <f>COUNTIFS(Table2[GameID],Table2[[#This Row],[GameID]],Table2[Column1],"&lt;="&amp;Table2[[#This Row],[Column1]])-1</f>
        <v>10</v>
      </c>
    </row>
    <row r="1049" spans="1:31" x14ac:dyDescent="0.45">
      <c r="A1049" t="s">
        <v>194</v>
      </c>
      <c r="B1049" t="str">
        <f>_xlfn.TEXTBEFORE(Table2[[#This Row],[Kamp]]," - ")</f>
        <v>BFC Vendsyssel</v>
      </c>
      <c r="C1049" t="str">
        <f>_xlfn.TEXTAFTER(Table2[[#This Row],[Kamp]],"- ")</f>
        <v>Sunds Seahawks</v>
      </c>
      <c r="D1049">
        <v>44948</v>
      </c>
      <c r="E1049">
        <v>65704</v>
      </c>
      <c r="F1049">
        <v>20222023</v>
      </c>
      <c r="G1049" t="s">
        <v>418</v>
      </c>
      <c r="H1049" t="s">
        <v>668</v>
      </c>
      <c r="I1049" t="s">
        <v>677</v>
      </c>
      <c r="J1049">
        <v>3</v>
      </c>
      <c r="K1049">
        <v>29502</v>
      </c>
      <c r="L1049">
        <v>1</v>
      </c>
      <c r="M1049" t="s">
        <v>630</v>
      </c>
      <c r="N1049" t="s">
        <v>227</v>
      </c>
      <c r="O1049" t="s">
        <v>216</v>
      </c>
      <c r="P1049">
        <v>74</v>
      </c>
      <c r="Q1049">
        <v>14</v>
      </c>
      <c r="R1049">
        <f>SUMIFS(Table2[number],Table2[Event],"Goal",Table2[H/U],"HOME",Table2[GameID],Table2[[#This Row],[GameID]],Table2[GameTime],"&lt;="&amp;Table2[[#This Row],[GameTime]])</f>
        <v>1</v>
      </c>
      <c r="S1049">
        <f>SUMIFS(Table2[number],Table2[Event],"Goal",Table2[H/U],"AWAY",Table2[GameID],Table2[[#This Row],[GameID]],Table2[GameTime],"&lt;="&amp;Table2[[#This Row],[GameTime]])</f>
        <v>8</v>
      </c>
      <c r="T1049" t="str">
        <f>IF(Table2[[#This Row],[Event]]="Goal",Table2[[#This Row],[Hscore]]&amp;"-"&amp;Table2[[#This Row],[Uscore]],"")</f>
        <v>1-8</v>
      </c>
      <c r="U1049">
        <v>2711</v>
      </c>
      <c r="V1049" s="1">
        <f>Table2[[#This Row],[GameTime]]-(Table2[[#This Row],[period]]-1)*1200</f>
        <v>311</v>
      </c>
      <c r="W1049" s="1">
        <f>ROUNDDOWN(Table2[[#This Row],[Time]]/60,0)</f>
        <v>5</v>
      </c>
      <c r="X1049" s="1">
        <f>ROUNDDOWN((Table2[[#This Row],[Time]]/60-Table2[[#This Row],[Time2]])*60,0)</f>
        <v>11</v>
      </c>
      <c r="Y1049" s="1" t="str">
        <f>IF(Table2[[#This Row],[Time2]]&lt;10,0&amp;Table2[[#This Row],[Time2]],Table2[[#This Row],[Time2]])</f>
        <v>05</v>
      </c>
      <c r="Z1049" s="1">
        <f>IF(Table2[[#This Row],[Time3]]&lt;10,0&amp;Table2[[#This Row],[Time3]],Table2[[#This Row],[Time3]])</f>
        <v>11</v>
      </c>
      <c r="AA1049" s="2" t="str">
        <f>Table2[[#This Row],[Time4]]&amp;":"&amp;Table2[[#This Row],[Time5]]</f>
        <v>05:11</v>
      </c>
      <c r="AB1049" s="1" t="str" cm="1">
        <f t="array" ref="AB1049">IFERROR(IF(Table2[[#This Row],[code]]="","",_xlfn.IFS(AND(Table2[[#This Row],[code]]&lt;400,Table2[[#This Row],[code]]&lt;&gt;""),2,Table2[[#This Row],[code]]&gt;500,4)),"")</f>
        <v/>
      </c>
      <c r="AC1049" s="1" t="str">
        <f>IF(Table2[[#This Row],[Event]]="Penalty",Table2[[#This Row],[number]],IF(Table2[[#This Row],[Event]]="Time-Out",401,""))</f>
        <v/>
      </c>
      <c r="AD1049" s="1">
        <f>ROW(A1048)</f>
        <v>1048</v>
      </c>
      <c r="AE1049" s="1">
        <f>COUNTIFS(Table2[GameID],Table2[[#This Row],[GameID]],Table2[Column1],"&lt;="&amp;Table2[[#This Row],[Column1]])-1</f>
        <v>11</v>
      </c>
    </row>
    <row r="1050" spans="1:31" x14ac:dyDescent="0.45">
      <c r="A1050" t="s">
        <v>194</v>
      </c>
      <c r="B1050" t="str">
        <f>_xlfn.TEXTBEFORE(Table2[[#This Row],[Kamp]]," - ")</f>
        <v>BFC Vendsyssel</v>
      </c>
      <c r="C1050" t="str">
        <f>_xlfn.TEXTAFTER(Table2[[#This Row],[Kamp]],"- ")</f>
        <v>Sunds Seahawks</v>
      </c>
      <c r="D1050">
        <v>44948</v>
      </c>
      <c r="E1050">
        <v>65704</v>
      </c>
      <c r="F1050">
        <v>20222023</v>
      </c>
      <c r="G1050" t="s">
        <v>418</v>
      </c>
      <c r="H1050" t="s">
        <v>664</v>
      </c>
      <c r="I1050" t="s">
        <v>678</v>
      </c>
      <c r="J1050">
        <v>3</v>
      </c>
      <c r="K1050">
        <v>29506</v>
      </c>
      <c r="L1050">
        <v>1</v>
      </c>
      <c r="M1050" t="s">
        <v>630</v>
      </c>
      <c r="N1050" t="s">
        <v>199</v>
      </c>
      <c r="O1050" t="s">
        <v>202</v>
      </c>
      <c r="P1050">
        <v>9</v>
      </c>
      <c r="Q1050">
        <v>36</v>
      </c>
      <c r="R1050">
        <f>SUMIFS(Table2[number],Table2[Event],"Goal",Table2[H/U],"HOME",Table2[GameID],Table2[[#This Row],[GameID]],Table2[GameTime],"&lt;="&amp;Table2[[#This Row],[GameTime]])</f>
        <v>2</v>
      </c>
      <c r="S1050">
        <f>SUMIFS(Table2[number],Table2[Event],"Goal",Table2[H/U],"AWAY",Table2[GameID],Table2[[#This Row],[GameID]],Table2[GameTime],"&lt;="&amp;Table2[[#This Row],[GameTime]])</f>
        <v>8</v>
      </c>
      <c r="T1050" t="str">
        <f>IF(Table2[[#This Row],[Event]]="Goal",Table2[[#This Row],[Hscore]]&amp;"-"&amp;Table2[[#This Row],[Uscore]],"")</f>
        <v>2-8</v>
      </c>
      <c r="U1050">
        <v>3196</v>
      </c>
      <c r="V1050" s="1">
        <f>Table2[[#This Row],[GameTime]]-(Table2[[#This Row],[period]]-1)*1200</f>
        <v>796</v>
      </c>
      <c r="W1050" s="1">
        <f>ROUNDDOWN(Table2[[#This Row],[Time]]/60,0)</f>
        <v>13</v>
      </c>
      <c r="X1050" s="1">
        <f>ROUNDDOWN((Table2[[#This Row],[Time]]/60-Table2[[#This Row],[Time2]])*60,0)</f>
        <v>16</v>
      </c>
      <c r="Y1050" s="1">
        <f>IF(Table2[[#This Row],[Time2]]&lt;10,0&amp;Table2[[#This Row],[Time2]],Table2[[#This Row],[Time2]])</f>
        <v>13</v>
      </c>
      <c r="Z1050" s="1">
        <f>IF(Table2[[#This Row],[Time3]]&lt;10,0&amp;Table2[[#This Row],[Time3]],Table2[[#This Row],[Time3]])</f>
        <v>16</v>
      </c>
      <c r="AA1050" s="2" t="str">
        <f>Table2[[#This Row],[Time4]]&amp;":"&amp;Table2[[#This Row],[Time5]]</f>
        <v>13:16</v>
      </c>
      <c r="AB1050" s="1" t="str" cm="1">
        <f t="array" ref="AB1050">IFERROR(IF(Table2[[#This Row],[code]]="","",_xlfn.IFS(AND(Table2[[#This Row],[code]]&lt;400,Table2[[#This Row],[code]]&lt;&gt;""),2,Table2[[#This Row],[code]]&gt;500,4)),"")</f>
        <v/>
      </c>
      <c r="AC1050" s="1" t="str">
        <f>IF(Table2[[#This Row],[Event]]="Penalty",Table2[[#This Row],[number]],IF(Table2[[#This Row],[Event]]="Time-Out",401,""))</f>
        <v/>
      </c>
      <c r="AD1050" s="1">
        <f>ROW(A1049)</f>
        <v>1049</v>
      </c>
      <c r="AE1050" s="1">
        <f>COUNTIFS(Table2[GameID],Table2[[#This Row],[GameID]],Table2[Column1],"&lt;="&amp;Table2[[#This Row],[Column1]])-1</f>
        <v>12</v>
      </c>
    </row>
    <row r="1051" spans="1:31" x14ac:dyDescent="0.45">
      <c r="A1051" t="s">
        <v>194</v>
      </c>
      <c r="B1051" t="str">
        <f>_xlfn.TEXTBEFORE(Table2[[#This Row],[Kamp]]," - ")</f>
        <v>BFC Vendsyssel</v>
      </c>
      <c r="C1051" t="str">
        <f>_xlfn.TEXTAFTER(Table2[[#This Row],[Kamp]],"- ")</f>
        <v>Sunds Seahawks</v>
      </c>
      <c r="D1051">
        <v>44948</v>
      </c>
      <c r="E1051">
        <v>65704</v>
      </c>
      <c r="F1051">
        <v>20222023</v>
      </c>
      <c r="G1051" t="s">
        <v>418</v>
      </c>
      <c r="H1051" t="s">
        <v>668</v>
      </c>
      <c r="I1051" t="s">
        <v>677</v>
      </c>
      <c r="J1051">
        <v>3</v>
      </c>
      <c r="K1051">
        <v>29502</v>
      </c>
      <c r="L1051">
        <v>1</v>
      </c>
      <c r="M1051" t="s">
        <v>630</v>
      </c>
      <c r="N1051" t="s">
        <v>219</v>
      </c>
      <c r="O1051" t="s">
        <v>223</v>
      </c>
      <c r="P1051">
        <v>23</v>
      </c>
      <c r="Q1051">
        <v>37</v>
      </c>
      <c r="R1051">
        <f>SUMIFS(Table2[number],Table2[Event],"Goal",Table2[H/U],"HOME",Table2[GameID],Table2[[#This Row],[GameID]],Table2[GameTime],"&lt;="&amp;Table2[[#This Row],[GameTime]])</f>
        <v>2</v>
      </c>
      <c r="S1051">
        <f>SUMIFS(Table2[number],Table2[Event],"Goal",Table2[H/U],"AWAY",Table2[GameID],Table2[[#This Row],[GameID]],Table2[GameTime],"&lt;="&amp;Table2[[#This Row],[GameTime]])</f>
        <v>9</v>
      </c>
      <c r="T1051" t="str">
        <f>IF(Table2[[#This Row],[Event]]="Goal",Table2[[#This Row],[Hscore]]&amp;"-"&amp;Table2[[#This Row],[Uscore]],"")</f>
        <v>2-9</v>
      </c>
      <c r="U1051">
        <v>3280</v>
      </c>
      <c r="V1051" s="1">
        <f>Table2[[#This Row],[GameTime]]-(Table2[[#This Row],[period]]-1)*1200</f>
        <v>880</v>
      </c>
      <c r="W1051" s="1">
        <f>ROUNDDOWN(Table2[[#This Row],[Time]]/60,0)</f>
        <v>14</v>
      </c>
      <c r="X1051" s="1">
        <f>ROUNDDOWN((Table2[[#This Row],[Time]]/60-Table2[[#This Row],[Time2]])*60,0)</f>
        <v>40</v>
      </c>
      <c r="Y1051" s="1">
        <f>IF(Table2[[#This Row],[Time2]]&lt;10,0&amp;Table2[[#This Row],[Time2]],Table2[[#This Row],[Time2]])</f>
        <v>14</v>
      </c>
      <c r="Z1051" s="1">
        <f>IF(Table2[[#This Row],[Time3]]&lt;10,0&amp;Table2[[#This Row],[Time3]],Table2[[#This Row],[Time3]])</f>
        <v>40</v>
      </c>
      <c r="AA1051" s="2" t="str">
        <f>Table2[[#This Row],[Time4]]&amp;":"&amp;Table2[[#This Row],[Time5]]</f>
        <v>14:40</v>
      </c>
      <c r="AB1051" s="1" t="str" cm="1">
        <f t="array" ref="AB1051">IFERROR(IF(Table2[[#This Row],[code]]="","",_xlfn.IFS(AND(Table2[[#This Row],[code]]&lt;400,Table2[[#This Row],[code]]&lt;&gt;""),2,Table2[[#This Row],[code]]&gt;500,4)),"")</f>
        <v/>
      </c>
      <c r="AC1051" s="1" t="str">
        <f>IF(Table2[[#This Row],[Event]]="Penalty",Table2[[#This Row],[number]],IF(Table2[[#This Row],[Event]]="Time-Out",401,""))</f>
        <v/>
      </c>
      <c r="AD1051" s="1">
        <f>ROW(A1050)</f>
        <v>1050</v>
      </c>
      <c r="AE1051" s="1">
        <f>COUNTIFS(Table2[GameID],Table2[[#This Row],[GameID]],Table2[Column1],"&lt;="&amp;Table2[[#This Row],[Column1]])-1</f>
        <v>13</v>
      </c>
    </row>
    <row r="1052" spans="1:31" x14ac:dyDescent="0.45">
      <c r="A1052" t="s">
        <v>194</v>
      </c>
      <c r="B1052" t="str">
        <f>_xlfn.TEXTBEFORE(Table2[[#This Row],[Kamp]]," - ")</f>
        <v>BFC Vendsyssel</v>
      </c>
      <c r="C1052" t="str">
        <f>_xlfn.TEXTAFTER(Table2[[#This Row],[Kamp]],"- ")</f>
        <v>Sunds Seahawks</v>
      </c>
      <c r="D1052">
        <v>44948</v>
      </c>
      <c r="E1052">
        <v>65704</v>
      </c>
      <c r="F1052">
        <v>20222023</v>
      </c>
      <c r="G1052" t="s">
        <v>418</v>
      </c>
      <c r="H1052" t="s">
        <v>668</v>
      </c>
      <c r="I1052" t="s">
        <v>677</v>
      </c>
      <c r="J1052">
        <v>3</v>
      </c>
      <c r="K1052">
        <v>29502</v>
      </c>
      <c r="L1052">
        <v>1</v>
      </c>
      <c r="M1052" t="s">
        <v>630</v>
      </c>
      <c r="N1052" t="s">
        <v>228</v>
      </c>
      <c r="O1052" t="s">
        <v>213</v>
      </c>
      <c r="P1052">
        <v>77</v>
      </c>
      <c r="Q1052">
        <v>5</v>
      </c>
      <c r="R1052">
        <f>SUMIFS(Table2[number],Table2[Event],"Goal",Table2[H/U],"HOME",Table2[GameID],Table2[[#This Row],[GameID]],Table2[GameTime],"&lt;="&amp;Table2[[#This Row],[GameTime]])</f>
        <v>2</v>
      </c>
      <c r="S1052">
        <f>SUMIFS(Table2[number],Table2[Event],"Goal",Table2[H/U],"AWAY",Table2[GameID],Table2[[#This Row],[GameID]],Table2[GameTime],"&lt;="&amp;Table2[[#This Row],[GameTime]])</f>
        <v>10</v>
      </c>
      <c r="T1052" t="str">
        <f>IF(Table2[[#This Row],[Event]]="Goal",Table2[[#This Row],[Hscore]]&amp;"-"&amp;Table2[[#This Row],[Uscore]],"")</f>
        <v>2-10</v>
      </c>
      <c r="U1052">
        <v>3508</v>
      </c>
      <c r="V1052" s="1">
        <f>Table2[[#This Row],[GameTime]]-(Table2[[#This Row],[period]]-1)*1200</f>
        <v>1108</v>
      </c>
      <c r="W1052" s="1">
        <f>ROUNDDOWN(Table2[[#This Row],[Time]]/60,0)</f>
        <v>18</v>
      </c>
      <c r="X1052" s="1">
        <f>ROUNDDOWN((Table2[[#This Row],[Time]]/60-Table2[[#This Row],[Time2]])*60,0)</f>
        <v>27</v>
      </c>
      <c r="Y1052" s="1">
        <f>IF(Table2[[#This Row],[Time2]]&lt;10,0&amp;Table2[[#This Row],[Time2]],Table2[[#This Row],[Time2]])</f>
        <v>18</v>
      </c>
      <c r="Z1052" s="1">
        <f>IF(Table2[[#This Row],[Time3]]&lt;10,0&amp;Table2[[#This Row],[Time3]],Table2[[#This Row],[Time3]])</f>
        <v>27</v>
      </c>
      <c r="AA1052" s="2" t="str">
        <f>Table2[[#This Row],[Time4]]&amp;":"&amp;Table2[[#This Row],[Time5]]</f>
        <v>18:27</v>
      </c>
      <c r="AB1052" s="1" t="str" cm="1">
        <f t="array" ref="AB1052">IFERROR(IF(Table2[[#This Row],[code]]="","",_xlfn.IFS(AND(Table2[[#This Row],[code]]&lt;400,Table2[[#This Row],[code]]&lt;&gt;""),2,Table2[[#This Row],[code]]&gt;500,4)),"")</f>
        <v/>
      </c>
      <c r="AC1052" s="1" t="str">
        <f>IF(Table2[[#This Row],[Event]]="Penalty",Table2[[#This Row],[number]],IF(Table2[[#This Row],[Event]]="Time-Out",401,""))</f>
        <v/>
      </c>
      <c r="AD1052" s="1">
        <f>ROW(A1051)</f>
        <v>1051</v>
      </c>
      <c r="AE1052" s="1">
        <f>COUNTIFS(Table2[GameID],Table2[[#This Row],[GameID]],Table2[Column1],"&lt;="&amp;Table2[[#This Row],[Column1]])-1</f>
        <v>14</v>
      </c>
    </row>
    <row r="1053" spans="1:31" x14ac:dyDescent="0.45">
      <c r="A1053" t="s">
        <v>194</v>
      </c>
      <c r="B1053" t="str">
        <f>_xlfn.TEXTBEFORE(Table2[[#This Row],[Kamp]]," - ")</f>
        <v>BFC Vendsyssel</v>
      </c>
      <c r="C1053" t="str">
        <f>_xlfn.TEXTAFTER(Table2[[#This Row],[Kamp]],"- ")</f>
        <v>Sunds Seahawks</v>
      </c>
      <c r="D1053">
        <v>44948</v>
      </c>
      <c r="E1053">
        <v>65704</v>
      </c>
      <c r="F1053">
        <v>20222023</v>
      </c>
      <c r="G1053" t="s">
        <v>418</v>
      </c>
      <c r="H1053" t="s">
        <v>668</v>
      </c>
      <c r="I1053" t="s">
        <v>677</v>
      </c>
      <c r="J1053">
        <v>3</v>
      </c>
      <c r="K1053">
        <v>29502</v>
      </c>
      <c r="L1053">
        <v>1</v>
      </c>
      <c r="M1053" t="s">
        <v>630</v>
      </c>
      <c r="N1053" t="s">
        <v>214</v>
      </c>
      <c r="O1053" t="s">
        <v>219</v>
      </c>
      <c r="P1053">
        <v>7</v>
      </c>
      <c r="Q1053">
        <v>23</v>
      </c>
      <c r="R1053">
        <f>SUMIFS(Table2[number],Table2[Event],"Goal",Table2[H/U],"HOME",Table2[GameID],Table2[[#This Row],[GameID]],Table2[GameTime],"&lt;="&amp;Table2[[#This Row],[GameTime]])</f>
        <v>2</v>
      </c>
      <c r="S1053">
        <f>SUMIFS(Table2[number],Table2[Event],"Goal",Table2[H/U],"AWAY",Table2[GameID],Table2[[#This Row],[GameID]],Table2[GameTime],"&lt;="&amp;Table2[[#This Row],[GameTime]])</f>
        <v>11</v>
      </c>
      <c r="T1053" t="str">
        <f>IF(Table2[[#This Row],[Event]]="Goal",Table2[[#This Row],[Hscore]]&amp;"-"&amp;Table2[[#This Row],[Uscore]],"")</f>
        <v>2-11</v>
      </c>
      <c r="U1053">
        <v>3583</v>
      </c>
      <c r="V1053" s="1">
        <f>Table2[[#This Row],[GameTime]]-(Table2[[#This Row],[period]]-1)*1200</f>
        <v>1183</v>
      </c>
      <c r="W1053" s="1">
        <f>ROUNDDOWN(Table2[[#This Row],[Time]]/60,0)</f>
        <v>19</v>
      </c>
      <c r="X1053" s="1">
        <f>ROUNDDOWN((Table2[[#This Row],[Time]]/60-Table2[[#This Row],[Time2]])*60,0)</f>
        <v>42</v>
      </c>
      <c r="Y1053" s="1">
        <f>IF(Table2[[#This Row],[Time2]]&lt;10,0&amp;Table2[[#This Row],[Time2]],Table2[[#This Row],[Time2]])</f>
        <v>19</v>
      </c>
      <c r="Z1053" s="1">
        <f>IF(Table2[[#This Row],[Time3]]&lt;10,0&amp;Table2[[#This Row],[Time3]],Table2[[#This Row],[Time3]])</f>
        <v>42</v>
      </c>
      <c r="AA1053" s="2" t="str">
        <f>Table2[[#This Row],[Time4]]&amp;":"&amp;Table2[[#This Row],[Time5]]</f>
        <v>19:42</v>
      </c>
      <c r="AB1053" s="1" t="str" cm="1">
        <f t="array" ref="AB1053">IFERROR(IF(Table2[[#This Row],[code]]="","",_xlfn.IFS(AND(Table2[[#This Row],[code]]&lt;400,Table2[[#This Row],[code]]&lt;&gt;""),2,Table2[[#This Row],[code]]&gt;500,4)),"")</f>
        <v/>
      </c>
      <c r="AC1053" s="1" t="str">
        <f>IF(Table2[[#This Row],[Event]]="Penalty",Table2[[#This Row],[number]],IF(Table2[[#This Row],[Event]]="Time-Out",401,""))</f>
        <v/>
      </c>
      <c r="AD1053" s="1">
        <f>ROW(A1052)</f>
        <v>1052</v>
      </c>
      <c r="AE1053" s="1">
        <f>COUNTIFS(Table2[GameID],Table2[[#This Row],[GameID]],Table2[Column1],"&lt;="&amp;Table2[[#This Row],[Column1]])-1</f>
        <v>15</v>
      </c>
    </row>
    <row r="1054" spans="1:31" x14ac:dyDescent="0.45">
      <c r="A1054" t="s">
        <v>125</v>
      </c>
      <c r="B1054" t="str">
        <f>_xlfn.TEXTBEFORE(Table2[[#This Row],[Kamp]]," - ")</f>
        <v>Hvidovre Attack</v>
      </c>
      <c r="C1054" t="str">
        <f>_xlfn.TEXTAFTER(Table2[[#This Row],[Kamp]],"- ")</f>
        <v>Rødovre FC</v>
      </c>
      <c r="D1054">
        <v>44993</v>
      </c>
      <c r="E1054">
        <v>65705</v>
      </c>
      <c r="F1054">
        <v>20222023</v>
      </c>
      <c r="G1054" t="s">
        <v>418</v>
      </c>
      <c r="H1054" t="s">
        <v>665</v>
      </c>
      <c r="I1054" t="s">
        <v>677</v>
      </c>
      <c r="J1054">
        <v>1</v>
      </c>
      <c r="K1054">
        <v>29512</v>
      </c>
      <c r="L1054">
        <v>1</v>
      </c>
      <c r="M1054" t="s">
        <v>630</v>
      </c>
      <c r="N1054" t="s">
        <v>41</v>
      </c>
      <c r="O1054" t="s">
        <v>56</v>
      </c>
      <c r="P1054">
        <v>3</v>
      </c>
      <c r="Q1054">
        <v>89</v>
      </c>
      <c r="R1054">
        <f>SUMIFS(Table2[number],Table2[Event],"Goal",Table2[H/U],"HOME",Table2[GameID],Table2[[#This Row],[GameID]],Table2[GameTime],"&lt;="&amp;Table2[[#This Row],[GameTime]])</f>
        <v>0</v>
      </c>
      <c r="S1054">
        <f>SUMIFS(Table2[number],Table2[Event],"Goal",Table2[H/U],"AWAY",Table2[GameID],Table2[[#This Row],[GameID]],Table2[GameTime],"&lt;="&amp;Table2[[#This Row],[GameTime]])</f>
        <v>1</v>
      </c>
      <c r="T1054" t="str">
        <f>IF(Table2[[#This Row],[Event]]="Goal",Table2[[#This Row],[Hscore]]&amp;"-"&amp;Table2[[#This Row],[Uscore]],"")</f>
        <v>0-1</v>
      </c>
      <c r="U1054">
        <v>55</v>
      </c>
      <c r="V1054" s="1">
        <f>Table2[[#This Row],[GameTime]]-(Table2[[#This Row],[period]]-1)*1200</f>
        <v>55</v>
      </c>
      <c r="W1054" s="1">
        <f>ROUNDDOWN(Table2[[#This Row],[Time]]/60,0)</f>
        <v>0</v>
      </c>
      <c r="X1054" s="1">
        <f>ROUNDDOWN((Table2[[#This Row],[Time]]/60-Table2[[#This Row],[Time2]])*60,0)</f>
        <v>55</v>
      </c>
      <c r="Y1054" s="1" t="str">
        <f>IF(Table2[[#This Row],[Time2]]&lt;10,0&amp;Table2[[#This Row],[Time2]],Table2[[#This Row],[Time2]])</f>
        <v>00</v>
      </c>
      <c r="Z1054" s="1">
        <f>IF(Table2[[#This Row],[Time3]]&lt;10,0&amp;Table2[[#This Row],[Time3]],Table2[[#This Row],[Time3]])</f>
        <v>55</v>
      </c>
      <c r="AA1054" s="2" t="str">
        <f>Table2[[#This Row],[Time4]]&amp;":"&amp;Table2[[#This Row],[Time5]]</f>
        <v>00:55</v>
      </c>
      <c r="AB1054" s="1" t="str" cm="1">
        <f t="array" ref="AB1054">IFERROR(IF(Table2[[#This Row],[code]]="","",_xlfn.IFS(AND(Table2[[#This Row],[code]]&lt;400,Table2[[#This Row],[code]]&lt;&gt;""),2,Table2[[#This Row],[code]]&gt;500,4)),"")</f>
        <v/>
      </c>
      <c r="AC1054" s="1" t="str">
        <f>IF(Table2[[#This Row],[Event]]="Penalty",Table2[[#This Row],[number]],IF(Table2[[#This Row],[Event]]="Time-Out",401,""))</f>
        <v/>
      </c>
      <c r="AD1054" s="1">
        <f>ROW(A1053)</f>
        <v>1053</v>
      </c>
      <c r="AE1054" s="1">
        <f>COUNTIFS(Table2[GameID],Table2[[#This Row],[GameID]],Table2[Column1],"&lt;="&amp;Table2[[#This Row],[Column1]])-1</f>
        <v>0</v>
      </c>
    </row>
    <row r="1055" spans="1:31" x14ac:dyDescent="0.45">
      <c r="A1055" t="s">
        <v>125</v>
      </c>
      <c r="B1055" t="str">
        <f>_xlfn.TEXTBEFORE(Table2[[#This Row],[Kamp]]," - ")</f>
        <v>Hvidovre Attack</v>
      </c>
      <c r="C1055" t="str">
        <f>_xlfn.TEXTAFTER(Table2[[#This Row],[Kamp]],"- ")</f>
        <v>Rødovre FC</v>
      </c>
      <c r="D1055">
        <v>44993</v>
      </c>
      <c r="E1055">
        <v>65705</v>
      </c>
      <c r="F1055">
        <v>20222023</v>
      </c>
      <c r="G1055" t="s">
        <v>418</v>
      </c>
      <c r="H1055" t="s">
        <v>665</v>
      </c>
      <c r="I1055" t="s">
        <v>677</v>
      </c>
      <c r="J1055">
        <v>1</v>
      </c>
      <c r="K1055">
        <v>29512</v>
      </c>
      <c r="L1055">
        <v>1</v>
      </c>
      <c r="M1055" t="s">
        <v>630</v>
      </c>
      <c r="N1055" t="s">
        <v>55</v>
      </c>
      <c r="O1055" t="s">
        <v>41</v>
      </c>
      <c r="P1055">
        <v>88</v>
      </c>
      <c r="Q1055">
        <v>3</v>
      </c>
      <c r="R1055">
        <f>SUMIFS(Table2[number],Table2[Event],"Goal",Table2[H/U],"HOME",Table2[GameID],Table2[[#This Row],[GameID]],Table2[GameTime],"&lt;="&amp;Table2[[#This Row],[GameTime]])</f>
        <v>0</v>
      </c>
      <c r="S1055">
        <f>SUMIFS(Table2[number],Table2[Event],"Goal",Table2[H/U],"AWAY",Table2[GameID],Table2[[#This Row],[GameID]],Table2[GameTime],"&lt;="&amp;Table2[[#This Row],[GameTime]])</f>
        <v>2</v>
      </c>
      <c r="T1055" t="str">
        <f>IF(Table2[[#This Row],[Event]]="Goal",Table2[[#This Row],[Hscore]]&amp;"-"&amp;Table2[[#This Row],[Uscore]],"")</f>
        <v>0-2</v>
      </c>
      <c r="U1055">
        <v>688</v>
      </c>
      <c r="V1055" s="1">
        <f>Table2[[#This Row],[GameTime]]-(Table2[[#This Row],[period]]-1)*1200</f>
        <v>688</v>
      </c>
      <c r="W1055" s="1">
        <f>ROUNDDOWN(Table2[[#This Row],[Time]]/60,0)</f>
        <v>11</v>
      </c>
      <c r="X1055" s="1">
        <f>ROUNDDOWN((Table2[[#This Row],[Time]]/60-Table2[[#This Row],[Time2]])*60,0)</f>
        <v>28</v>
      </c>
      <c r="Y1055" s="1">
        <f>IF(Table2[[#This Row],[Time2]]&lt;10,0&amp;Table2[[#This Row],[Time2]],Table2[[#This Row],[Time2]])</f>
        <v>11</v>
      </c>
      <c r="Z1055" s="1">
        <f>IF(Table2[[#This Row],[Time3]]&lt;10,0&amp;Table2[[#This Row],[Time3]],Table2[[#This Row],[Time3]])</f>
        <v>28</v>
      </c>
      <c r="AA1055" s="2" t="str">
        <f>Table2[[#This Row],[Time4]]&amp;":"&amp;Table2[[#This Row],[Time5]]</f>
        <v>11:28</v>
      </c>
      <c r="AB1055" s="1" t="str" cm="1">
        <f t="array" ref="AB1055">IFERROR(IF(Table2[[#This Row],[code]]="","",_xlfn.IFS(AND(Table2[[#This Row],[code]]&lt;400,Table2[[#This Row],[code]]&lt;&gt;""),2,Table2[[#This Row],[code]]&gt;500,4)),"")</f>
        <v/>
      </c>
      <c r="AC1055" s="1" t="str">
        <f>IF(Table2[[#This Row],[Event]]="Penalty",Table2[[#This Row],[number]],IF(Table2[[#This Row],[Event]]="Time-Out",401,""))</f>
        <v/>
      </c>
      <c r="AD1055" s="1">
        <f>ROW(A1054)</f>
        <v>1054</v>
      </c>
      <c r="AE1055" s="1">
        <f>COUNTIFS(Table2[GameID],Table2[[#This Row],[GameID]],Table2[Column1],"&lt;="&amp;Table2[[#This Row],[Column1]])-1</f>
        <v>1</v>
      </c>
    </row>
    <row r="1056" spans="1:31" x14ac:dyDescent="0.45">
      <c r="A1056" t="s">
        <v>125</v>
      </c>
      <c r="B1056" t="str">
        <f>_xlfn.TEXTBEFORE(Table2[[#This Row],[Kamp]]," - ")</f>
        <v>Hvidovre Attack</v>
      </c>
      <c r="C1056" t="str">
        <f>_xlfn.TEXTAFTER(Table2[[#This Row],[Kamp]],"- ")</f>
        <v>Rødovre FC</v>
      </c>
      <c r="D1056">
        <v>44993</v>
      </c>
      <c r="E1056">
        <v>65705</v>
      </c>
      <c r="F1056">
        <v>20222023</v>
      </c>
      <c r="G1056" t="s">
        <v>418</v>
      </c>
      <c r="H1056" t="s">
        <v>665</v>
      </c>
      <c r="I1056" t="s">
        <v>677</v>
      </c>
      <c r="J1056">
        <v>1</v>
      </c>
      <c r="K1056">
        <v>29512</v>
      </c>
      <c r="L1056">
        <v>1</v>
      </c>
      <c r="M1056" t="s">
        <v>630</v>
      </c>
      <c r="N1056" t="s">
        <v>42</v>
      </c>
      <c r="O1056" t="s">
        <v>634</v>
      </c>
      <c r="P1056">
        <v>8</v>
      </c>
      <c r="Q1056" t="s">
        <v>634</v>
      </c>
      <c r="R1056">
        <f>SUMIFS(Table2[number],Table2[Event],"Goal",Table2[H/U],"HOME",Table2[GameID],Table2[[#This Row],[GameID]],Table2[GameTime],"&lt;="&amp;Table2[[#This Row],[GameTime]])</f>
        <v>0</v>
      </c>
      <c r="S1056">
        <f>SUMIFS(Table2[number],Table2[Event],"Goal",Table2[H/U],"AWAY",Table2[GameID],Table2[[#This Row],[GameID]],Table2[GameTime],"&lt;="&amp;Table2[[#This Row],[GameTime]])</f>
        <v>3</v>
      </c>
      <c r="T1056" t="str">
        <f>IF(Table2[[#This Row],[Event]]="Goal",Table2[[#This Row],[Hscore]]&amp;"-"&amp;Table2[[#This Row],[Uscore]],"")</f>
        <v>0-3</v>
      </c>
      <c r="U1056">
        <v>896</v>
      </c>
      <c r="V1056" s="1">
        <f>Table2[[#This Row],[GameTime]]-(Table2[[#This Row],[period]]-1)*1200</f>
        <v>896</v>
      </c>
      <c r="W1056" s="1">
        <f>ROUNDDOWN(Table2[[#This Row],[Time]]/60,0)</f>
        <v>14</v>
      </c>
      <c r="X1056" s="1">
        <f>ROUNDDOWN((Table2[[#This Row],[Time]]/60-Table2[[#This Row],[Time2]])*60,0)</f>
        <v>56</v>
      </c>
      <c r="Y1056" s="1">
        <f>IF(Table2[[#This Row],[Time2]]&lt;10,0&amp;Table2[[#This Row],[Time2]],Table2[[#This Row],[Time2]])</f>
        <v>14</v>
      </c>
      <c r="Z1056" s="1">
        <f>IF(Table2[[#This Row],[Time3]]&lt;10,0&amp;Table2[[#This Row],[Time3]],Table2[[#This Row],[Time3]])</f>
        <v>56</v>
      </c>
      <c r="AA1056" s="2" t="str">
        <f>Table2[[#This Row],[Time4]]&amp;":"&amp;Table2[[#This Row],[Time5]]</f>
        <v>14:56</v>
      </c>
      <c r="AB1056" s="1" t="str" cm="1">
        <f t="array" ref="AB1056">IFERROR(IF(Table2[[#This Row],[code]]="","",_xlfn.IFS(AND(Table2[[#This Row],[code]]&lt;400,Table2[[#This Row],[code]]&lt;&gt;""),2,Table2[[#This Row],[code]]&gt;500,4)),"")</f>
        <v/>
      </c>
      <c r="AC1056" s="1" t="str">
        <f>IF(Table2[[#This Row],[Event]]="Penalty",Table2[[#This Row],[number]],IF(Table2[[#This Row],[Event]]="Time-Out",401,""))</f>
        <v/>
      </c>
      <c r="AD1056" s="1">
        <f>ROW(A1055)</f>
        <v>1055</v>
      </c>
      <c r="AE1056" s="1">
        <f>COUNTIFS(Table2[GameID],Table2[[#This Row],[GameID]],Table2[Column1],"&lt;="&amp;Table2[[#This Row],[Column1]])-1</f>
        <v>2</v>
      </c>
    </row>
    <row r="1057" spans="1:31" x14ac:dyDescent="0.45">
      <c r="A1057" t="s">
        <v>125</v>
      </c>
      <c r="B1057" t="str">
        <f>_xlfn.TEXTBEFORE(Table2[[#This Row],[Kamp]]," - ")</f>
        <v>Hvidovre Attack</v>
      </c>
      <c r="C1057" t="str">
        <f>_xlfn.TEXTAFTER(Table2[[#This Row],[Kamp]],"- ")</f>
        <v>Rødovre FC</v>
      </c>
      <c r="D1057">
        <v>44993</v>
      </c>
      <c r="E1057">
        <v>65705</v>
      </c>
      <c r="F1057">
        <v>20222023</v>
      </c>
      <c r="G1057" t="s">
        <v>418</v>
      </c>
      <c r="H1057" t="s">
        <v>659</v>
      </c>
      <c r="I1057" t="s">
        <v>678</v>
      </c>
      <c r="J1057">
        <v>2</v>
      </c>
      <c r="K1057">
        <v>29511</v>
      </c>
      <c r="L1057">
        <v>1</v>
      </c>
      <c r="M1057" t="s">
        <v>630</v>
      </c>
      <c r="N1057" t="s">
        <v>74</v>
      </c>
      <c r="O1057" t="s">
        <v>128</v>
      </c>
      <c r="P1057">
        <v>92</v>
      </c>
      <c r="Q1057">
        <v>12</v>
      </c>
      <c r="R1057">
        <f>SUMIFS(Table2[number],Table2[Event],"Goal",Table2[H/U],"HOME",Table2[GameID],Table2[[#This Row],[GameID]],Table2[GameTime],"&lt;="&amp;Table2[[#This Row],[GameTime]])</f>
        <v>1</v>
      </c>
      <c r="S1057">
        <f>SUMIFS(Table2[number],Table2[Event],"Goal",Table2[H/U],"AWAY",Table2[GameID],Table2[[#This Row],[GameID]],Table2[GameTime],"&lt;="&amp;Table2[[#This Row],[GameTime]])</f>
        <v>3</v>
      </c>
      <c r="T1057" t="str">
        <f>IF(Table2[[#This Row],[Event]]="Goal",Table2[[#This Row],[Hscore]]&amp;"-"&amp;Table2[[#This Row],[Uscore]],"")</f>
        <v>1-3</v>
      </c>
      <c r="U1057">
        <v>1391</v>
      </c>
      <c r="V1057" s="1">
        <f>Table2[[#This Row],[GameTime]]-(Table2[[#This Row],[period]]-1)*1200</f>
        <v>191</v>
      </c>
      <c r="W1057" s="1">
        <f>ROUNDDOWN(Table2[[#This Row],[Time]]/60,0)</f>
        <v>3</v>
      </c>
      <c r="X1057" s="1">
        <f>ROUNDDOWN((Table2[[#This Row],[Time]]/60-Table2[[#This Row],[Time2]])*60,0)</f>
        <v>11</v>
      </c>
      <c r="Y1057" s="1" t="str">
        <f>IF(Table2[[#This Row],[Time2]]&lt;10,0&amp;Table2[[#This Row],[Time2]],Table2[[#This Row],[Time2]])</f>
        <v>03</v>
      </c>
      <c r="Z1057" s="1">
        <f>IF(Table2[[#This Row],[Time3]]&lt;10,0&amp;Table2[[#This Row],[Time3]],Table2[[#This Row],[Time3]])</f>
        <v>11</v>
      </c>
      <c r="AA1057" s="2" t="str">
        <f>Table2[[#This Row],[Time4]]&amp;":"&amp;Table2[[#This Row],[Time5]]</f>
        <v>03:11</v>
      </c>
      <c r="AB1057" s="1" t="str" cm="1">
        <f t="array" ref="AB1057">IFERROR(IF(Table2[[#This Row],[code]]="","",_xlfn.IFS(AND(Table2[[#This Row],[code]]&lt;400,Table2[[#This Row],[code]]&lt;&gt;""),2,Table2[[#This Row],[code]]&gt;500,4)),"")</f>
        <v/>
      </c>
      <c r="AC1057" s="1" t="str">
        <f>IF(Table2[[#This Row],[Event]]="Penalty",Table2[[#This Row],[number]],IF(Table2[[#This Row],[Event]]="Time-Out",401,""))</f>
        <v/>
      </c>
      <c r="AD1057" s="1">
        <f>ROW(A1056)</f>
        <v>1056</v>
      </c>
      <c r="AE1057" s="1">
        <f>COUNTIFS(Table2[GameID],Table2[[#This Row],[GameID]],Table2[Column1],"&lt;="&amp;Table2[[#This Row],[Column1]])-1</f>
        <v>3</v>
      </c>
    </row>
    <row r="1058" spans="1:31" x14ac:dyDescent="0.45">
      <c r="A1058" t="s">
        <v>125</v>
      </c>
      <c r="B1058" t="str">
        <f>_xlfn.TEXTBEFORE(Table2[[#This Row],[Kamp]]," - ")</f>
        <v>Hvidovre Attack</v>
      </c>
      <c r="C1058" t="str">
        <f>_xlfn.TEXTAFTER(Table2[[#This Row],[Kamp]],"- ")</f>
        <v>Rødovre FC</v>
      </c>
      <c r="D1058">
        <v>44993</v>
      </c>
      <c r="E1058">
        <v>65705</v>
      </c>
      <c r="F1058">
        <v>20222023</v>
      </c>
      <c r="G1058" t="s">
        <v>418</v>
      </c>
      <c r="H1058" t="s">
        <v>659</v>
      </c>
      <c r="I1058" t="s">
        <v>678</v>
      </c>
      <c r="J1058">
        <v>2</v>
      </c>
      <c r="K1058">
        <v>29511</v>
      </c>
      <c r="L1058">
        <v>1</v>
      </c>
      <c r="M1058" t="s">
        <v>630</v>
      </c>
      <c r="N1058" t="s">
        <v>59</v>
      </c>
      <c r="O1058" t="s">
        <v>634</v>
      </c>
      <c r="P1058">
        <v>2</v>
      </c>
      <c r="Q1058" t="s">
        <v>634</v>
      </c>
      <c r="R1058">
        <f>SUMIFS(Table2[number],Table2[Event],"Goal",Table2[H/U],"HOME",Table2[GameID],Table2[[#This Row],[GameID]],Table2[GameTime],"&lt;="&amp;Table2[[#This Row],[GameTime]])</f>
        <v>2</v>
      </c>
      <c r="S1058">
        <f>SUMIFS(Table2[number],Table2[Event],"Goal",Table2[H/U],"AWAY",Table2[GameID],Table2[[#This Row],[GameID]],Table2[GameTime],"&lt;="&amp;Table2[[#This Row],[GameTime]])</f>
        <v>3</v>
      </c>
      <c r="T1058" t="str">
        <f>IF(Table2[[#This Row],[Event]]="Goal",Table2[[#This Row],[Hscore]]&amp;"-"&amp;Table2[[#This Row],[Uscore]],"")</f>
        <v>2-3</v>
      </c>
      <c r="U1058">
        <v>1756</v>
      </c>
      <c r="V1058" s="1">
        <f>Table2[[#This Row],[GameTime]]-(Table2[[#This Row],[period]]-1)*1200</f>
        <v>556</v>
      </c>
      <c r="W1058" s="1">
        <f>ROUNDDOWN(Table2[[#This Row],[Time]]/60,0)</f>
        <v>9</v>
      </c>
      <c r="X1058" s="1">
        <f>ROUNDDOWN((Table2[[#This Row],[Time]]/60-Table2[[#This Row],[Time2]])*60,0)</f>
        <v>16</v>
      </c>
      <c r="Y1058" s="1" t="str">
        <f>IF(Table2[[#This Row],[Time2]]&lt;10,0&amp;Table2[[#This Row],[Time2]],Table2[[#This Row],[Time2]])</f>
        <v>09</v>
      </c>
      <c r="Z1058" s="1">
        <f>IF(Table2[[#This Row],[Time3]]&lt;10,0&amp;Table2[[#This Row],[Time3]],Table2[[#This Row],[Time3]])</f>
        <v>16</v>
      </c>
      <c r="AA1058" s="2" t="str">
        <f>Table2[[#This Row],[Time4]]&amp;":"&amp;Table2[[#This Row],[Time5]]</f>
        <v>09:16</v>
      </c>
      <c r="AB1058" s="1" t="str" cm="1">
        <f t="array" ref="AB1058">IFERROR(IF(Table2[[#This Row],[code]]="","",_xlfn.IFS(AND(Table2[[#This Row],[code]]&lt;400,Table2[[#This Row],[code]]&lt;&gt;""),2,Table2[[#This Row],[code]]&gt;500,4)),"")</f>
        <v/>
      </c>
      <c r="AC1058" s="1" t="str">
        <f>IF(Table2[[#This Row],[Event]]="Penalty",Table2[[#This Row],[number]],IF(Table2[[#This Row],[Event]]="Time-Out",401,""))</f>
        <v/>
      </c>
      <c r="AD1058" s="1">
        <f>ROW(A1057)</f>
        <v>1057</v>
      </c>
      <c r="AE1058" s="1">
        <f>COUNTIFS(Table2[GameID],Table2[[#This Row],[GameID]],Table2[Column1],"&lt;="&amp;Table2[[#This Row],[Column1]])-1</f>
        <v>4</v>
      </c>
    </row>
    <row r="1059" spans="1:31" x14ac:dyDescent="0.45">
      <c r="A1059" t="s">
        <v>125</v>
      </c>
      <c r="B1059" t="str">
        <f>_xlfn.TEXTBEFORE(Table2[[#This Row],[Kamp]]," - ")</f>
        <v>Hvidovre Attack</v>
      </c>
      <c r="C1059" t="str">
        <f>_xlfn.TEXTAFTER(Table2[[#This Row],[Kamp]],"- ")</f>
        <v>Rødovre FC</v>
      </c>
      <c r="D1059">
        <v>44993</v>
      </c>
      <c r="E1059">
        <v>65705</v>
      </c>
      <c r="F1059">
        <v>20222023</v>
      </c>
      <c r="G1059" t="s">
        <v>418</v>
      </c>
      <c r="H1059" t="s">
        <v>659</v>
      </c>
      <c r="I1059" t="s">
        <v>678</v>
      </c>
      <c r="J1059">
        <v>2</v>
      </c>
      <c r="K1059">
        <v>29511</v>
      </c>
      <c r="L1059">
        <v>1</v>
      </c>
      <c r="M1059" t="s">
        <v>630</v>
      </c>
      <c r="N1059" t="s">
        <v>74</v>
      </c>
      <c r="O1059" t="s">
        <v>59</v>
      </c>
      <c r="P1059">
        <v>92</v>
      </c>
      <c r="Q1059">
        <v>2</v>
      </c>
      <c r="R1059">
        <f>SUMIFS(Table2[number],Table2[Event],"Goal",Table2[H/U],"HOME",Table2[GameID],Table2[[#This Row],[GameID]],Table2[GameTime],"&lt;="&amp;Table2[[#This Row],[GameTime]])</f>
        <v>3</v>
      </c>
      <c r="S1059">
        <f>SUMIFS(Table2[number],Table2[Event],"Goal",Table2[H/U],"AWAY",Table2[GameID],Table2[[#This Row],[GameID]],Table2[GameTime],"&lt;="&amp;Table2[[#This Row],[GameTime]])</f>
        <v>3</v>
      </c>
      <c r="T1059" t="str">
        <f>IF(Table2[[#This Row],[Event]]="Goal",Table2[[#This Row],[Hscore]]&amp;"-"&amp;Table2[[#This Row],[Uscore]],"")</f>
        <v>3-3</v>
      </c>
      <c r="U1059">
        <v>1792</v>
      </c>
      <c r="V1059" s="1">
        <f>Table2[[#This Row],[GameTime]]-(Table2[[#This Row],[period]]-1)*1200</f>
        <v>592</v>
      </c>
      <c r="W1059" s="1">
        <f>ROUNDDOWN(Table2[[#This Row],[Time]]/60,0)</f>
        <v>9</v>
      </c>
      <c r="X1059" s="1">
        <f>ROUNDDOWN((Table2[[#This Row],[Time]]/60-Table2[[#This Row],[Time2]])*60,0)</f>
        <v>52</v>
      </c>
      <c r="Y1059" s="1" t="str">
        <f>IF(Table2[[#This Row],[Time2]]&lt;10,0&amp;Table2[[#This Row],[Time2]],Table2[[#This Row],[Time2]])</f>
        <v>09</v>
      </c>
      <c r="Z1059" s="1">
        <f>IF(Table2[[#This Row],[Time3]]&lt;10,0&amp;Table2[[#This Row],[Time3]],Table2[[#This Row],[Time3]])</f>
        <v>52</v>
      </c>
      <c r="AA1059" s="2" t="str">
        <f>Table2[[#This Row],[Time4]]&amp;":"&amp;Table2[[#This Row],[Time5]]</f>
        <v>09:52</v>
      </c>
      <c r="AB1059" s="1" t="str" cm="1">
        <f t="array" ref="AB1059">IFERROR(IF(Table2[[#This Row],[code]]="","",_xlfn.IFS(AND(Table2[[#This Row],[code]]&lt;400,Table2[[#This Row],[code]]&lt;&gt;""),2,Table2[[#This Row],[code]]&gt;500,4)),"")</f>
        <v/>
      </c>
      <c r="AC1059" s="1" t="str">
        <f>IF(Table2[[#This Row],[Event]]="Penalty",Table2[[#This Row],[number]],IF(Table2[[#This Row],[Event]]="Time-Out",401,""))</f>
        <v/>
      </c>
      <c r="AD1059" s="1">
        <f>ROW(A1058)</f>
        <v>1058</v>
      </c>
      <c r="AE1059" s="1">
        <f>COUNTIFS(Table2[GameID],Table2[[#This Row],[GameID]],Table2[Column1],"&lt;="&amp;Table2[[#This Row],[Column1]])-1</f>
        <v>5</v>
      </c>
    </row>
    <row r="1060" spans="1:31" x14ac:dyDescent="0.45">
      <c r="A1060" t="s">
        <v>125</v>
      </c>
      <c r="B1060" t="str">
        <f>_xlfn.TEXTBEFORE(Table2[[#This Row],[Kamp]]," - ")</f>
        <v>Hvidovre Attack</v>
      </c>
      <c r="C1060" t="str">
        <f>_xlfn.TEXTAFTER(Table2[[#This Row],[Kamp]],"- ")</f>
        <v>Rødovre FC</v>
      </c>
      <c r="D1060">
        <v>44993</v>
      </c>
      <c r="E1060">
        <v>65705</v>
      </c>
      <c r="F1060">
        <v>20222023</v>
      </c>
      <c r="G1060" t="s">
        <v>418</v>
      </c>
      <c r="H1060" t="s">
        <v>659</v>
      </c>
      <c r="I1060" t="s">
        <v>678</v>
      </c>
      <c r="J1060">
        <v>2</v>
      </c>
      <c r="K1060">
        <v>29511</v>
      </c>
      <c r="L1060">
        <v>1</v>
      </c>
      <c r="M1060" t="s">
        <v>630</v>
      </c>
      <c r="N1060" t="s">
        <v>128</v>
      </c>
      <c r="O1060" t="s">
        <v>634</v>
      </c>
      <c r="P1060">
        <v>12</v>
      </c>
      <c r="Q1060" t="s">
        <v>634</v>
      </c>
      <c r="R1060">
        <f>SUMIFS(Table2[number],Table2[Event],"Goal",Table2[H/U],"HOME",Table2[GameID],Table2[[#This Row],[GameID]],Table2[GameTime],"&lt;="&amp;Table2[[#This Row],[GameTime]])</f>
        <v>4</v>
      </c>
      <c r="S1060">
        <f>SUMIFS(Table2[number],Table2[Event],"Goal",Table2[H/U],"AWAY",Table2[GameID],Table2[[#This Row],[GameID]],Table2[GameTime],"&lt;="&amp;Table2[[#This Row],[GameTime]])</f>
        <v>3</v>
      </c>
      <c r="T1060" t="str">
        <f>IF(Table2[[#This Row],[Event]]="Goal",Table2[[#This Row],[Hscore]]&amp;"-"&amp;Table2[[#This Row],[Uscore]],"")</f>
        <v>4-3</v>
      </c>
      <c r="U1060">
        <v>1827</v>
      </c>
      <c r="V1060" s="1">
        <f>Table2[[#This Row],[GameTime]]-(Table2[[#This Row],[period]]-1)*1200</f>
        <v>627</v>
      </c>
      <c r="W1060" s="1">
        <f>ROUNDDOWN(Table2[[#This Row],[Time]]/60,0)</f>
        <v>10</v>
      </c>
      <c r="X1060" s="1">
        <f>ROUNDDOWN((Table2[[#This Row],[Time]]/60-Table2[[#This Row],[Time2]])*60,0)</f>
        <v>27</v>
      </c>
      <c r="Y1060" s="1">
        <f>IF(Table2[[#This Row],[Time2]]&lt;10,0&amp;Table2[[#This Row],[Time2]],Table2[[#This Row],[Time2]])</f>
        <v>10</v>
      </c>
      <c r="Z1060" s="1">
        <f>IF(Table2[[#This Row],[Time3]]&lt;10,0&amp;Table2[[#This Row],[Time3]],Table2[[#This Row],[Time3]])</f>
        <v>27</v>
      </c>
      <c r="AA1060" s="2" t="str">
        <f>Table2[[#This Row],[Time4]]&amp;":"&amp;Table2[[#This Row],[Time5]]</f>
        <v>10:27</v>
      </c>
      <c r="AB1060" s="1" t="str" cm="1">
        <f t="array" ref="AB1060">IFERROR(IF(Table2[[#This Row],[code]]="","",_xlfn.IFS(AND(Table2[[#This Row],[code]]&lt;400,Table2[[#This Row],[code]]&lt;&gt;""),2,Table2[[#This Row],[code]]&gt;500,4)),"")</f>
        <v/>
      </c>
      <c r="AC1060" s="1" t="str">
        <f>IF(Table2[[#This Row],[Event]]="Penalty",Table2[[#This Row],[number]],IF(Table2[[#This Row],[Event]]="Time-Out",401,""))</f>
        <v/>
      </c>
      <c r="AD1060" s="1">
        <f>ROW(A1059)</f>
        <v>1059</v>
      </c>
      <c r="AE1060" s="1">
        <f>COUNTIFS(Table2[GameID],Table2[[#This Row],[GameID]],Table2[Column1],"&lt;="&amp;Table2[[#This Row],[Column1]])-1</f>
        <v>6</v>
      </c>
    </row>
    <row r="1061" spans="1:31" x14ac:dyDescent="0.45">
      <c r="A1061" t="s">
        <v>125</v>
      </c>
      <c r="B1061" t="str">
        <f>_xlfn.TEXTBEFORE(Table2[[#This Row],[Kamp]]," - ")</f>
        <v>Hvidovre Attack</v>
      </c>
      <c r="C1061" t="str">
        <f>_xlfn.TEXTAFTER(Table2[[#This Row],[Kamp]],"- ")</f>
        <v>Rødovre FC</v>
      </c>
      <c r="D1061">
        <v>44993</v>
      </c>
      <c r="E1061">
        <v>65705</v>
      </c>
      <c r="F1061">
        <v>20222023</v>
      </c>
      <c r="G1061" t="s">
        <v>418</v>
      </c>
      <c r="H1061" t="s">
        <v>659</v>
      </c>
      <c r="I1061" t="s">
        <v>678</v>
      </c>
      <c r="J1061">
        <v>2</v>
      </c>
      <c r="K1061">
        <v>29511</v>
      </c>
      <c r="L1061">
        <v>1</v>
      </c>
      <c r="M1061" t="s">
        <v>630</v>
      </c>
      <c r="N1061" t="s">
        <v>279</v>
      </c>
      <c r="O1061" t="s">
        <v>62</v>
      </c>
      <c r="P1061">
        <v>5</v>
      </c>
      <c r="Q1061">
        <v>7</v>
      </c>
      <c r="R1061">
        <f>SUMIFS(Table2[number],Table2[Event],"Goal",Table2[H/U],"HOME",Table2[GameID],Table2[[#This Row],[GameID]],Table2[GameTime],"&lt;="&amp;Table2[[#This Row],[GameTime]])</f>
        <v>5</v>
      </c>
      <c r="S1061">
        <f>SUMIFS(Table2[number],Table2[Event],"Goal",Table2[H/U],"AWAY",Table2[GameID],Table2[[#This Row],[GameID]],Table2[GameTime],"&lt;="&amp;Table2[[#This Row],[GameTime]])</f>
        <v>3</v>
      </c>
      <c r="T1061" t="str">
        <f>IF(Table2[[#This Row],[Event]]="Goal",Table2[[#This Row],[Hscore]]&amp;"-"&amp;Table2[[#This Row],[Uscore]],"")</f>
        <v>5-3</v>
      </c>
      <c r="U1061">
        <v>2013</v>
      </c>
      <c r="V1061" s="1">
        <f>Table2[[#This Row],[GameTime]]-(Table2[[#This Row],[period]]-1)*1200</f>
        <v>813</v>
      </c>
      <c r="W1061" s="1">
        <f>ROUNDDOWN(Table2[[#This Row],[Time]]/60,0)</f>
        <v>13</v>
      </c>
      <c r="X1061" s="1">
        <f>ROUNDDOWN((Table2[[#This Row],[Time]]/60-Table2[[#This Row],[Time2]])*60,0)</f>
        <v>33</v>
      </c>
      <c r="Y1061" s="1">
        <f>IF(Table2[[#This Row],[Time2]]&lt;10,0&amp;Table2[[#This Row],[Time2]],Table2[[#This Row],[Time2]])</f>
        <v>13</v>
      </c>
      <c r="Z1061" s="1">
        <f>IF(Table2[[#This Row],[Time3]]&lt;10,0&amp;Table2[[#This Row],[Time3]],Table2[[#This Row],[Time3]])</f>
        <v>33</v>
      </c>
      <c r="AA1061" s="2" t="str">
        <f>Table2[[#This Row],[Time4]]&amp;":"&amp;Table2[[#This Row],[Time5]]</f>
        <v>13:33</v>
      </c>
      <c r="AB1061" s="1" t="str" cm="1">
        <f t="array" ref="AB1061">IFERROR(IF(Table2[[#This Row],[code]]="","",_xlfn.IFS(AND(Table2[[#This Row],[code]]&lt;400,Table2[[#This Row],[code]]&lt;&gt;""),2,Table2[[#This Row],[code]]&gt;500,4)),"")</f>
        <v/>
      </c>
      <c r="AC1061" s="1" t="str">
        <f>IF(Table2[[#This Row],[Event]]="Penalty",Table2[[#This Row],[number]],IF(Table2[[#This Row],[Event]]="Time-Out",401,""))</f>
        <v/>
      </c>
      <c r="AD1061" s="1">
        <f>ROW(A1060)</f>
        <v>1060</v>
      </c>
      <c r="AE1061" s="1">
        <f>COUNTIFS(Table2[GameID],Table2[[#This Row],[GameID]],Table2[Column1],"&lt;="&amp;Table2[[#This Row],[Column1]])-1</f>
        <v>7</v>
      </c>
    </row>
    <row r="1062" spans="1:31" x14ac:dyDescent="0.45">
      <c r="A1062" t="s">
        <v>125</v>
      </c>
      <c r="B1062" t="str">
        <f>_xlfn.TEXTBEFORE(Table2[[#This Row],[Kamp]]," - ")</f>
        <v>Hvidovre Attack</v>
      </c>
      <c r="C1062" t="str">
        <f>_xlfn.TEXTAFTER(Table2[[#This Row],[Kamp]],"- ")</f>
        <v>Rødovre FC</v>
      </c>
      <c r="D1062">
        <v>44993</v>
      </c>
      <c r="E1062">
        <v>65705</v>
      </c>
      <c r="F1062">
        <v>20222023</v>
      </c>
      <c r="G1062" t="s">
        <v>418</v>
      </c>
      <c r="H1062" t="s">
        <v>665</v>
      </c>
      <c r="I1062" t="s">
        <v>677</v>
      </c>
      <c r="J1062">
        <v>2</v>
      </c>
      <c r="K1062">
        <v>29512</v>
      </c>
      <c r="L1062">
        <v>0</v>
      </c>
      <c r="M1062" t="s">
        <v>633</v>
      </c>
      <c r="N1062" t="s">
        <v>634</v>
      </c>
      <c r="O1062" t="s">
        <v>634</v>
      </c>
      <c r="P1062" t="s">
        <v>634</v>
      </c>
      <c r="Q1062" t="s">
        <v>634</v>
      </c>
      <c r="R1062">
        <f>SUMIFS(Table2[number],Table2[Event],"Goal",Table2[H/U],"HOME",Table2[GameID],Table2[[#This Row],[GameID]],Table2[GameTime],"&lt;="&amp;Table2[[#This Row],[GameTime]])</f>
        <v>5</v>
      </c>
      <c r="S1062">
        <f>SUMIFS(Table2[number],Table2[Event],"Goal",Table2[H/U],"AWAY",Table2[GameID],Table2[[#This Row],[GameID]],Table2[GameTime],"&lt;="&amp;Table2[[#This Row],[GameTime]])</f>
        <v>3</v>
      </c>
      <c r="T1062" t="str">
        <f>IF(Table2[[#This Row],[Event]]="Goal",Table2[[#This Row],[Hscore]]&amp;"-"&amp;Table2[[#This Row],[Uscore]],"")</f>
        <v/>
      </c>
      <c r="U1062">
        <v>2013</v>
      </c>
      <c r="V1062" s="1">
        <f>Table2[[#This Row],[GameTime]]-(Table2[[#This Row],[period]]-1)*1200</f>
        <v>813</v>
      </c>
      <c r="W1062" s="1">
        <f>ROUNDDOWN(Table2[[#This Row],[Time]]/60,0)</f>
        <v>13</v>
      </c>
      <c r="X1062" s="1">
        <f>ROUNDDOWN((Table2[[#This Row],[Time]]/60-Table2[[#This Row],[Time2]])*60,0)</f>
        <v>33</v>
      </c>
      <c r="Y1062" s="1">
        <f>IF(Table2[[#This Row],[Time2]]&lt;10,0&amp;Table2[[#This Row],[Time2]],Table2[[#This Row],[Time2]])</f>
        <v>13</v>
      </c>
      <c r="Z1062" s="1">
        <f>IF(Table2[[#This Row],[Time3]]&lt;10,0&amp;Table2[[#This Row],[Time3]],Table2[[#This Row],[Time3]])</f>
        <v>33</v>
      </c>
      <c r="AA1062" s="2" t="str">
        <f>Table2[[#This Row],[Time4]]&amp;":"&amp;Table2[[#This Row],[Time5]]</f>
        <v>13:33</v>
      </c>
      <c r="AB1062" s="1" t="str" cm="1">
        <f t="array" ref="AB1062">IFERROR(IF(Table2[[#This Row],[code]]="","",_xlfn.IFS(AND(Table2[[#This Row],[code]]&lt;400,Table2[[#This Row],[code]]&lt;&gt;""),2,Table2[[#This Row],[code]]&gt;500,4)),"")</f>
        <v/>
      </c>
      <c r="AC1062" s="1">
        <f>IF(Table2[[#This Row],[Event]]="Penalty",Table2[[#This Row],[number]],IF(Table2[[#This Row],[Event]]="Time-Out",401,""))</f>
        <v>401</v>
      </c>
      <c r="AD1062" s="1">
        <f>ROW(A1061)</f>
        <v>1061</v>
      </c>
      <c r="AE1062" s="1">
        <f>COUNTIFS(Table2[GameID],Table2[[#This Row],[GameID]],Table2[Column1],"&lt;="&amp;Table2[[#This Row],[Column1]])-1</f>
        <v>8</v>
      </c>
    </row>
    <row r="1063" spans="1:31" x14ac:dyDescent="0.45">
      <c r="A1063" t="s">
        <v>125</v>
      </c>
      <c r="B1063" t="str">
        <f>_xlfn.TEXTBEFORE(Table2[[#This Row],[Kamp]]," - ")</f>
        <v>Hvidovre Attack</v>
      </c>
      <c r="C1063" t="str">
        <f>_xlfn.TEXTAFTER(Table2[[#This Row],[Kamp]],"- ")</f>
        <v>Rødovre FC</v>
      </c>
      <c r="D1063">
        <v>44993</v>
      </c>
      <c r="E1063">
        <v>65705</v>
      </c>
      <c r="F1063">
        <v>20222023</v>
      </c>
      <c r="G1063" t="s">
        <v>418</v>
      </c>
      <c r="H1063" t="s">
        <v>659</v>
      </c>
      <c r="I1063" t="s">
        <v>678</v>
      </c>
      <c r="J1063">
        <v>2</v>
      </c>
      <c r="K1063">
        <v>29511</v>
      </c>
      <c r="L1063">
        <v>1</v>
      </c>
      <c r="M1063" t="s">
        <v>630</v>
      </c>
      <c r="N1063" t="s">
        <v>279</v>
      </c>
      <c r="O1063" t="s">
        <v>281</v>
      </c>
      <c r="P1063">
        <v>5</v>
      </c>
      <c r="Q1063">
        <v>13</v>
      </c>
      <c r="R1063">
        <f>SUMIFS(Table2[number],Table2[Event],"Goal",Table2[H/U],"HOME",Table2[GameID],Table2[[#This Row],[GameID]],Table2[GameTime],"&lt;="&amp;Table2[[#This Row],[GameTime]])</f>
        <v>6</v>
      </c>
      <c r="S1063">
        <f>SUMIFS(Table2[number],Table2[Event],"Goal",Table2[H/U],"AWAY",Table2[GameID],Table2[[#This Row],[GameID]],Table2[GameTime],"&lt;="&amp;Table2[[#This Row],[GameTime]])</f>
        <v>3</v>
      </c>
      <c r="T1063" t="str">
        <f>IF(Table2[[#This Row],[Event]]="Goal",Table2[[#This Row],[Hscore]]&amp;"-"&amp;Table2[[#This Row],[Uscore]],"")</f>
        <v>6-3</v>
      </c>
      <c r="U1063">
        <v>2198</v>
      </c>
      <c r="V1063" s="1">
        <f>Table2[[#This Row],[GameTime]]-(Table2[[#This Row],[period]]-1)*1200</f>
        <v>998</v>
      </c>
      <c r="W1063" s="1">
        <f>ROUNDDOWN(Table2[[#This Row],[Time]]/60,0)</f>
        <v>16</v>
      </c>
      <c r="X1063" s="1">
        <f>ROUNDDOWN((Table2[[#This Row],[Time]]/60-Table2[[#This Row],[Time2]])*60,0)</f>
        <v>38</v>
      </c>
      <c r="Y1063" s="1">
        <f>IF(Table2[[#This Row],[Time2]]&lt;10,0&amp;Table2[[#This Row],[Time2]],Table2[[#This Row],[Time2]])</f>
        <v>16</v>
      </c>
      <c r="Z1063" s="1">
        <f>IF(Table2[[#This Row],[Time3]]&lt;10,0&amp;Table2[[#This Row],[Time3]],Table2[[#This Row],[Time3]])</f>
        <v>38</v>
      </c>
      <c r="AA1063" s="2" t="str">
        <f>Table2[[#This Row],[Time4]]&amp;":"&amp;Table2[[#This Row],[Time5]]</f>
        <v>16:38</v>
      </c>
      <c r="AB1063" s="1" t="str" cm="1">
        <f t="array" ref="AB1063">IFERROR(IF(Table2[[#This Row],[code]]="","",_xlfn.IFS(AND(Table2[[#This Row],[code]]&lt;400,Table2[[#This Row],[code]]&lt;&gt;""),2,Table2[[#This Row],[code]]&gt;500,4)),"")</f>
        <v/>
      </c>
      <c r="AC1063" s="1" t="str">
        <f>IF(Table2[[#This Row],[Event]]="Penalty",Table2[[#This Row],[number]],IF(Table2[[#This Row],[Event]]="Time-Out",401,""))</f>
        <v/>
      </c>
      <c r="AD1063" s="1">
        <f>ROW(A1062)</f>
        <v>1062</v>
      </c>
      <c r="AE1063" s="1">
        <f>COUNTIFS(Table2[GameID],Table2[[#This Row],[GameID]],Table2[Column1],"&lt;="&amp;Table2[[#This Row],[Column1]])-1</f>
        <v>9</v>
      </c>
    </row>
    <row r="1064" spans="1:31" x14ac:dyDescent="0.45">
      <c r="A1064" t="s">
        <v>125</v>
      </c>
      <c r="B1064" t="str">
        <f>_xlfn.TEXTBEFORE(Table2[[#This Row],[Kamp]]," - ")</f>
        <v>Hvidovre Attack</v>
      </c>
      <c r="C1064" t="str">
        <f>_xlfn.TEXTAFTER(Table2[[#This Row],[Kamp]],"- ")</f>
        <v>Rødovre FC</v>
      </c>
      <c r="D1064">
        <v>44993</v>
      </c>
      <c r="E1064">
        <v>65705</v>
      </c>
      <c r="F1064">
        <v>20222023</v>
      </c>
      <c r="G1064" t="s">
        <v>418</v>
      </c>
      <c r="H1064" t="s">
        <v>659</v>
      </c>
      <c r="I1064" t="s">
        <v>678</v>
      </c>
      <c r="J1064">
        <v>3</v>
      </c>
      <c r="K1064">
        <v>29511</v>
      </c>
      <c r="L1064">
        <v>208</v>
      </c>
      <c r="M1064" t="s">
        <v>631</v>
      </c>
      <c r="N1064" t="s">
        <v>128</v>
      </c>
      <c r="O1064" t="s">
        <v>634</v>
      </c>
      <c r="P1064">
        <v>12</v>
      </c>
      <c r="Q1064" t="s">
        <v>634</v>
      </c>
      <c r="R1064">
        <f>SUMIFS(Table2[number],Table2[Event],"Goal",Table2[H/U],"HOME",Table2[GameID],Table2[[#This Row],[GameID]],Table2[GameTime],"&lt;="&amp;Table2[[#This Row],[GameTime]])</f>
        <v>6</v>
      </c>
      <c r="S1064">
        <f>SUMIFS(Table2[number],Table2[Event],"Goal",Table2[H/U],"AWAY",Table2[GameID],Table2[[#This Row],[GameID]],Table2[GameTime],"&lt;="&amp;Table2[[#This Row],[GameTime]])</f>
        <v>3</v>
      </c>
      <c r="T1064" t="str">
        <f>IF(Table2[[#This Row],[Event]]="Goal",Table2[[#This Row],[Hscore]]&amp;"-"&amp;Table2[[#This Row],[Uscore]],"")</f>
        <v/>
      </c>
      <c r="U1064">
        <v>2790</v>
      </c>
      <c r="V1064" s="1">
        <f>Table2[[#This Row],[GameTime]]-(Table2[[#This Row],[period]]-1)*1200</f>
        <v>390</v>
      </c>
      <c r="W1064" s="1">
        <f>ROUNDDOWN(Table2[[#This Row],[Time]]/60,0)</f>
        <v>6</v>
      </c>
      <c r="X1064" s="1">
        <f>ROUNDDOWN((Table2[[#This Row],[Time]]/60-Table2[[#This Row],[Time2]])*60,0)</f>
        <v>30</v>
      </c>
      <c r="Y1064" s="1" t="str">
        <f>IF(Table2[[#This Row],[Time2]]&lt;10,0&amp;Table2[[#This Row],[Time2]],Table2[[#This Row],[Time2]])</f>
        <v>06</v>
      </c>
      <c r="Z1064" s="1">
        <f>IF(Table2[[#This Row],[Time3]]&lt;10,0&amp;Table2[[#This Row],[Time3]],Table2[[#This Row],[Time3]])</f>
        <v>30</v>
      </c>
      <c r="AA1064" s="2" t="str">
        <f>Table2[[#This Row],[Time4]]&amp;":"&amp;Table2[[#This Row],[Time5]]</f>
        <v>06:30</v>
      </c>
      <c r="AB1064" s="1" cm="1">
        <f t="array" ref="AB1064">IFERROR(IF(Table2[[#This Row],[code]]="","",_xlfn.IFS(AND(Table2[[#This Row],[code]]&lt;400,Table2[[#This Row],[code]]&lt;&gt;""),2,Table2[[#This Row],[code]]&gt;500,4)),"")</f>
        <v>2</v>
      </c>
      <c r="AC1064" s="1">
        <f>IF(Table2[[#This Row],[Event]]="Penalty",Table2[[#This Row],[number]],IF(Table2[[#This Row],[Event]]="Time-Out",401,""))</f>
        <v>208</v>
      </c>
      <c r="AD1064" s="1">
        <f>ROW(A1063)</f>
        <v>1063</v>
      </c>
      <c r="AE1064" s="1">
        <f>COUNTIFS(Table2[GameID],Table2[[#This Row],[GameID]],Table2[Column1],"&lt;="&amp;Table2[[#This Row],[Column1]])-1</f>
        <v>10</v>
      </c>
    </row>
    <row r="1065" spans="1:31" x14ac:dyDescent="0.45">
      <c r="A1065" t="s">
        <v>125</v>
      </c>
      <c r="B1065" t="str">
        <f>_xlfn.TEXTBEFORE(Table2[[#This Row],[Kamp]]," - ")</f>
        <v>Hvidovre Attack</v>
      </c>
      <c r="C1065" t="str">
        <f>_xlfn.TEXTAFTER(Table2[[#This Row],[Kamp]],"- ")</f>
        <v>Rødovre FC</v>
      </c>
      <c r="D1065">
        <v>44993</v>
      </c>
      <c r="E1065">
        <v>65705</v>
      </c>
      <c r="F1065">
        <v>20222023</v>
      </c>
      <c r="G1065" t="s">
        <v>418</v>
      </c>
      <c r="H1065" t="s">
        <v>665</v>
      </c>
      <c r="I1065" t="s">
        <v>677</v>
      </c>
      <c r="J1065">
        <v>3</v>
      </c>
      <c r="K1065">
        <v>29512</v>
      </c>
      <c r="L1065">
        <v>208</v>
      </c>
      <c r="M1065" t="s">
        <v>631</v>
      </c>
      <c r="N1065" t="s">
        <v>39</v>
      </c>
      <c r="O1065" t="s">
        <v>634</v>
      </c>
      <c r="P1065">
        <v>2</v>
      </c>
      <c r="Q1065" t="s">
        <v>634</v>
      </c>
      <c r="R1065">
        <f>SUMIFS(Table2[number],Table2[Event],"Goal",Table2[H/U],"HOME",Table2[GameID],Table2[[#This Row],[GameID]],Table2[GameTime],"&lt;="&amp;Table2[[#This Row],[GameTime]])</f>
        <v>6</v>
      </c>
      <c r="S1065">
        <f>SUMIFS(Table2[number],Table2[Event],"Goal",Table2[H/U],"AWAY",Table2[GameID],Table2[[#This Row],[GameID]],Table2[GameTime],"&lt;="&amp;Table2[[#This Row],[GameTime]])</f>
        <v>3</v>
      </c>
      <c r="T1065" t="str">
        <f>IF(Table2[[#This Row],[Event]]="Goal",Table2[[#This Row],[Hscore]]&amp;"-"&amp;Table2[[#This Row],[Uscore]],"")</f>
        <v/>
      </c>
      <c r="U1065">
        <v>2989</v>
      </c>
      <c r="V1065" s="1">
        <f>Table2[[#This Row],[GameTime]]-(Table2[[#This Row],[period]]-1)*1200</f>
        <v>589</v>
      </c>
      <c r="W1065" s="1">
        <f>ROUNDDOWN(Table2[[#This Row],[Time]]/60,0)</f>
        <v>9</v>
      </c>
      <c r="X1065" s="1">
        <f>ROUNDDOWN((Table2[[#This Row],[Time]]/60-Table2[[#This Row],[Time2]])*60,0)</f>
        <v>49</v>
      </c>
      <c r="Y1065" s="1" t="str">
        <f>IF(Table2[[#This Row],[Time2]]&lt;10,0&amp;Table2[[#This Row],[Time2]],Table2[[#This Row],[Time2]])</f>
        <v>09</v>
      </c>
      <c r="Z1065" s="1">
        <f>IF(Table2[[#This Row],[Time3]]&lt;10,0&amp;Table2[[#This Row],[Time3]],Table2[[#This Row],[Time3]])</f>
        <v>49</v>
      </c>
      <c r="AA1065" s="2" t="str">
        <f>Table2[[#This Row],[Time4]]&amp;":"&amp;Table2[[#This Row],[Time5]]</f>
        <v>09:49</v>
      </c>
      <c r="AB1065" s="1" cm="1">
        <f t="array" ref="AB1065">IFERROR(IF(Table2[[#This Row],[code]]="","",_xlfn.IFS(AND(Table2[[#This Row],[code]]&lt;400,Table2[[#This Row],[code]]&lt;&gt;""),2,Table2[[#This Row],[code]]&gt;500,4)),"")</f>
        <v>2</v>
      </c>
      <c r="AC1065" s="1">
        <f>IF(Table2[[#This Row],[Event]]="Penalty",Table2[[#This Row],[number]],IF(Table2[[#This Row],[Event]]="Time-Out",401,""))</f>
        <v>208</v>
      </c>
      <c r="AD1065" s="1">
        <f>ROW(A1064)</f>
        <v>1064</v>
      </c>
      <c r="AE1065" s="1">
        <f>COUNTIFS(Table2[GameID],Table2[[#This Row],[GameID]],Table2[Column1],"&lt;="&amp;Table2[[#This Row],[Column1]])-1</f>
        <v>11</v>
      </c>
    </row>
    <row r="1066" spans="1:31" x14ac:dyDescent="0.45">
      <c r="A1066" t="s">
        <v>125</v>
      </c>
      <c r="B1066" t="str">
        <f>_xlfn.TEXTBEFORE(Table2[[#This Row],[Kamp]]," - ")</f>
        <v>Hvidovre Attack</v>
      </c>
      <c r="C1066" t="str">
        <f>_xlfn.TEXTAFTER(Table2[[#This Row],[Kamp]],"- ")</f>
        <v>Rødovre FC</v>
      </c>
      <c r="D1066">
        <v>44993</v>
      </c>
      <c r="E1066">
        <v>65705</v>
      </c>
      <c r="F1066">
        <v>20222023</v>
      </c>
      <c r="G1066" t="s">
        <v>418</v>
      </c>
      <c r="H1066" t="s">
        <v>659</v>
      </c>
      <c r="I1066" t="s">
        <v>678</v>
      </c>
      <c r="J1066">
        <v>3</v>
      </c>
      <c r="K1066">
        <v>29511</v>
      </c>
      <c r="L1066">
        <v>208</v>
      </c>
      <c r="M1066" t="s">
        <v>631</v>
      </c>
      <c r="N1066" t="s">
        <v>63</v>
      </c>
      <c r="O1066" t="s">
        <v>634</v>
      </c>
      <c r="P1066">
        <v>10</v>
      </c>
      <c r="Q1066" t="s">
        <v>634</v>
      </c>
      <c r="R1066">
        <f>SUMIFS(Table2[number],Table2[Event],"Goal",Table2[H/U],"HOME",Table2[GameID],Table2[[#This Row],[GameID]],Table2[GameTime],"&lt;="&amp;Table2[[#This Row],[GameTime]])</f>
        <v>6</v>
      </c>
      <c r="S1066">
        <f>SUMIFS(Table2[number],Table2[Event],"Goal",Table2[H/U],"AWAY",Table2[GameID],Table2[[#This Row],[GameID]],Table2[GameTime],"&lt;="&amp;Table2[[#This Row],[GameTime]])</f>
        <v>3</v>
      </c>
      <c r="T1066" t="str">
        <f>IF(Table2[[#This Row],[Event]]="Goal",Table2[[#This Row],[Hscore]]&amp;"-"&amp;Table2[[#This Row],[Uscore]],"")</f>
        <v/>
      </c>
      <c r="U1066">
        <v>2989</v>
      </c>
      <c r="V1066" s="1">
        <f>Table2[[#This Row],[GameTime]]-(Table2[[#This Row],[period]]-1)*1200</f>
        <v>589</v>
      </c>
      <c r="W1066" s="1">
        <f>ROUNDDOWN(Table2[[#This Row],[Time]]/60,0)</f>
        <v>9</v>
      </c>
      <c r="X1066" s="1">
        <f>ROUNDDOWN((Table2[[#This Row],[Time]]/60-Table2[[#This Row],[Time2]])*60,0)</f>
        <v>49</v>
      </c>
      <c r="Y1066" s="1" t="str">
        <f>IF(Table2[[#This Row],[Time2]]&lt;10,0&amp;Table2[[#This Row],[Time2]],Table2[[#This Row],[Time2]])</f>
        <v>09</v>
      </c>
      <c r="Z1066" s="1">
        <f>IF(Table2[[#This Row],[Time3]]&lt;10,0&amp;Table2[[#This Row],[Time3]],Table2[[#This Row],[Time3]])</f>
        <v>49</v>
      </c>
      <c r="AA1066" s="2" t="str">
        <f>Table2[[#This Row],[Time4]]&amp;":"&amp;Table2[[#This Row],[Time5]]</f>
        <v>09:49</v>
      </c>
      <c r="AB1066" s="1" cm="1">
        <f t="array" ref="AB1066">IFERROR(IF(Table2[[#This Row],[code]]="","",_xlfn.IFS(AND(Table2[[#This Row],[code]]&lt;400,Table2[[#This Row],[code]]&lt;&gt;""),2,Table2[[#This Row],[code]]&gt;500,4)),"")</f>
        <v>2</v>
      </c>
      <c r="AC1066" s="1">
        <f>IF(Table2[[#This Row],[Event]]="Penalty",Table2[[#This Row],[number]],IF(Table2[[#This Row],[Event]]="Time-Out",401,""))</f>
        <v>208</v>
      </c>
      <c r="AD1066" s="1">
        <f>ROW(A1065)</f>
        <v>1065</v>
      </c>
      <c r="AE1066" s="1">
        <f>COUNTIFS(Table2[GameID],Table2[[#This Row],[GameID]],Table2[Column1],"&lt;="&amp;Table2[[#This Row],[Column1]])-1</f>
        <v>12</v>
      </c>
    </row>
    <row r="1067" spans="1:31" x14ac:dyDescent="0.45">
      <c r="A1067" t="s">
        <v>125</v>
      </c>
      <c r="B1067" t="str">
        <f>_xlfn.TEXTBEFORE(Table2[[#This Row],[Kamp]]," - ")</f>
        <v>Hvidovre Attack</v>
      </c>
      <c r="C1067" t="str">
        <f>_xlfn.TEXTAFTER(Table2[[#This Row],[Kamp]],"- ")</f>
        <v>Rødovre FC</v>
      </c>
      <c r="D1067">
        <v>44993</v>
      </c>
      <c r="E1067">
        <v>65705</v>
      </c>
      <c r="F1067">
        <v>20222023</v>
      </c>
      <c r="G1067" t="s">
        <v>418</v>
      </c>
      <c r="H1067" t="s">
        <v>659</v>
      </c>
      <c r="I1067" t="s">
        <v>678</v>
      </c>
      <c r="J1067">
        <v>3</v>
      </c>
      <c r="K1067">
        <v>29511</v>
      </c>
      <c r="L1067">
        <v>208</v>
      </c>
      <c r="M1067" t="s">
        <v>631</v>
      </c>
      <c r="N1067" t="s">
        <v>128</v>
      </c>
      <c r="O1067" t="s">
        <v>634</v>
      </c>
      <c r="P1067">
        <v>12</v>
      </c>
      <c r="Q1067" t="s">
        <v>634</v>
      </c>
      <c r="R1067">
        <f>SUMIFS(Table2[number],Table2[Event],"Goal",Table2[H/U],"HOME",Table2[GameID],Table2[[#This Row],[GameID]],Table2[GameTime],"&lt;="&amp;Table2[[#This Row],[GameTime]])</f>
        <v>6</v>
      </c>
      <c r="S1067">
        <f>SUMIFS(Table2[number],Table2[Event],"Goal",Table2[H/U],"AWAY",Table2[GameID],Table2[[#This Row],[GameID]],Table2[GameTime],"&lt;="&amp;Table2[[#This Row],[GameTime]])</f>
        <v>3</v>
      </c>
      <c r="T1067" t="str">
        <f>IF(Table2[[#This Row],[Event]]="Goal",Table2[[#This Row],[Hscore]]&amp;"-"&amp;Table2[[#This Row],[Uscore]],"")</f>
        <v/>
      </c>
      <c r="U1067">
        <v>2989</v>
      </c>
      <c r="V1067" s="1">
        <f>Table2[[#This Row],[GameTime]]-(Table2[[#This Row],[period]]-1)*1200</f>
        <v>589</v>
      </c>
      <c r="W1067" s="1">
        <f>ROUNDDOWN(Table2[[#This Row],[Time]]/60,0)</f>
        <v>9</v>
      </c>
      <c r="X1067" s="1">
        <f>ROUNDDOWN((Table2[[#This Row],[Time]]/60-Table2[[#This Row],[Time2]])*60,0)</f>
        <v>49</v>
      </c>
      <c r="Y1067" s="1" t="str">
        <f>IF(Table2[[#This Row],[Time2]]&lt;10,0&amp;Table2[[#This Row],[Time2]],Table2[[#This Row],[Time2]])</f>
        <v>09</v>
      </c>
      <c r="Z1067" s="1">
        <f>IF(Table2[[#This Row],[Time3]]&lt;10,0&amp;Table2[[#This Row],[Time3]],Table2[[#This Row],[Time3]])</f>
        <v>49</v>
      </c>
      <c r="AA1067" s="2" t="str">
        <f>Table2[[#This Row],[Time4]]&amp;":"&amp;Table2[[#This Row],[Time5]]</f>
        <v>09:49</v>
      </c>
      <c r="AB1067" s="1" cm="1">
        <f t="array" ref="AB1067">IFERROR(IF(Table2[[#This Row],[code]]="","",_xlfn.IFS(AND(Table2[[#This Row],[code]]&lt;400,Table2[[#This Row],[code]]&lt;&gt;""),2,Table2[[#This Row],[code]]&gt;500,4)),"")</f>
        <v>2</v>
      </c>
      <c r="AC1067" s="1">
        <f>IF(Table2[[#This Row],[Event]]="Penalty",Table2[[#This Row],[number]],IF(Table2[[#This Row],[Event]]="Time-Out",401,""))</f>
        <v>208</v>
      </c>
      <c r="AD1067" s="1">
        <f>ROW(A1066)</f>
        <v>1066</v>
      </c>
      <c r="AE1067" s="1">
        <f>COUNTIFS(Table2[GameID],Table2[[#This Row],[GameID]],Table2[Column1],"&lt;="&amp;Table2[[#This Row],[Column1]])-1</f>
        <v>13</v>
      </c>
    </row>
    <row r="1068" spans="1:31" x14ac:dyDescent="0.45">
      <c r="A1068" t="s">
        <v>125</v>
      </c>
      <c r="B1068" t="str">
        <f>_xlfn.TEXTBEFORE(Table2[[#This Row],[Kamp]]," - ")</f>
        <v>Hvidovre Attack</v>
      </c>
      <c r="C1068" t="str">
        <f>_xlfn.TEXTAFTER(Table2[[#This Row],[Kamp]],"- ")</f>
        <v>Rødovre FC</v>
      </c>
      <c r="D1068">
        <v>44993</v>
      </c>
      <c r="E1068">
        <v>65705</v>
      </c>
      <c r="F1068">
        <v>20222023</v>
      </c>
      <c r="G1068" t="s">
        <v>418</v>
      </c>
      <c r="H1068" t="s">
        <v>659</v>
      </c>
      <c r="I1068" t="s">
        <v>678</v>
      </c>
      <c r="J1068">
        <v>3</v>
      </c>
      <c r="K1068">
        <v>29511</v>
      </c>
      <c r="L1068">
        <v>1</v>
      </c>
      <c r="M1068" t="s">
        <v>630</v>
      </c>
      <c r="N1068" t="s">
        <v>59</v>
      </c>
      <c r="O1068" t="s">
        <v>322</v>
      </c>
      <c r="P1068">
        <v>2</v>
      </c>
      <c r="Q1068">
        <v>40</v>
      </c>
      <c r="R1068">
        <f>SUMIFS(Table2[number],Table2[Event],"Goal",Table2[H/U],"HOME",Table2[GameID],Table2[[#This Row],[GameID]],Table2[GameTime],"&lt;="&amp;Table2[[#This Row],[GameTime]])</f>
        <v>7</v>
      </c>
      <c r="S1068">
        <f>SUMIFS(Table2[number],Table2[Event],"Goal",Table2[H/U],"AWAY",Table2[GameID],Table2[[#This Row],[GameID]],Table2[GameTime],"&lt;="&amp;Table2[[#This Row],[GameTime]])</f>
        <v>3</v>
      </c>
      <c r="T1068" t="str">
        <f>IF(Table2[[#This Row],[Event]]="Goal",Table2[[#This Row],[Hscore]]&amp;"-"&amp;Table2[[#This Row],[Uscore]],"")</f>
        <v>7-3</v>
      </c>
      <c r="U1068">
        <v>3254</v>
      </c>
      <c r="V1068" s="1">
        <f>Table2[[#This Row],[GameTime]]-(Table2[[#This Row],[period]]-1)*1200</f>
        <v>854</v>
      </c>
      <c r="W1068" s="1">
        <f>ROUNDDOWN(Table2[[#This Row],[Time]]/60,0)</f>
        <v>14</v>
      </c>
      <c r="X1068" s="1">
        <f>ROUNDDOWN((Table2[[#This Row],[Time]]/60-Table2[[#This Row],[Time2]])*60,0)</f>
        <v>14</v>
      </c>
      <c r="Y1068" s="1">
        <f>IF(Table2[[#This Row],[Time2]]&lt;10,0&amp;Table2[[#This Row],[Time2]],Table2[[#This Row],[Time2]])</f>
        <v>14</v>
      </c>
      <c r="Z1068" s="1">
        <f>IF(Table2[[#This Row],[Time3]]&lt;10,0&amp;Table2[[#This Row],[Time3]],Table2[[#This Row],[Time3]])</f>
        <v>14</v>
      </c>
      <c r="AA1068" s="2" t="str">
        <f>Table2[[#This Row],[Time4]]&amp;":"&amp;Table2[[#This Row],[Time5]]</f>
        <v>14:14</v>
      </c>
      <c r="AB1068" s="1" t="str" cm="1">
        <f t="array" ref="AB1068">IFERROR(IF(Table2[[#This Row],[code]]="","",_xlfn.IFS(AND(Table2[[#This Row],[code]]&lt;400,Table2[[#This Row],[code]]&lt;&gt;""),2,Table2[[#This Row],[code]]&gt;500,4)),"")</f>
        <v/>
      </c>
      <c r="AC1068" s="1" t="str">
        <f>IF(Table2[[#This Row],[Event]]="Penalty",Table2[[#This Row],[number]],IF(Table2[[#This Row],[Event]]="Time-Out",401,""))</f>
        <v/>
      </c>
      <c r="AD1068" s="1">
        <f>ROW(A1067)</f>
        <v>1067</v>
      </c>
      <c r="AE1068" s="1">
        <f>COUNTIFS(Table2[GameID],Table2[[#This Row],[GameID]],Table2[Column1],"&lt;="&amp;Table2[[#This Row],[Column1]])-1</f>
        <v>14</v>
      </c>
    </row>
    <row r="1069" spans="1:31" x14ac:dyDescent="0.45">
      <c r="A1069" t="s">
        <v>125</v>
      </c>
      <c r="B1069" t="str">
        <f>_xlfn.TEXTBEFORE(Table2[[#This Row],[Kamp]]," - ")</f>
        <v>Hvidovre Attack</v>
      </c>
      <c r="C1069" t="str">
        <f>_xlfn.TEXTAFTER(Table2[[#This Row],[Kamp]],"- ")</f>
        <v>Rødovre FC</v>
      </c>
      <c r="D1069">
        <v>44993</v>
      </c>
      <c r="E1069">
        <v>65705</v>
      </c>
      <c r="F1069">
        <v>20222023</v>
      </c>
      <c r="G1069" t="s">
        <v>418</v>
      </c>
      <c r="H1069" t="s">
        <v>665</v>
      </c>
      <c r="I1069" t="s">
        <v>677</v>
      </c>
      <c r="J1069">
        <v>3</v>
      </c>
      <c r="K1069">
        <v>29512</v>
      </c>
      <c r="L1069">
        <v>1</v>
      </c>
      <c r="M1069" t="s">
        <v>630</v>
      </c>
      <c r="N1069" t="s">
        <v>39</v>
      </c>
      <c r="O1069" t="s">
        <v>42</v>
      </c>
      <c r="P1069">
        <v>2</v>
      </c>
      <c r="Q1069">
        <v>8</v>
      </c>
      <c r="R1069">
        <f>SUMIFS(Table2[number],Table2[Event],"Goal",Table2[H/U],"HOME",Table2[GameID],Table2[[#This Row],[GameID]],Table2[GameTime],"&lt;="&amp;Table2[[#This Row],[GameTime]])</f>
        <v>7</v>
      </c>
      <c r="S1069">
        <f>SUMIFS(Table2[number],Table2[Event],"Goal",Table2[H/U],"AWAY",Table2[GameID],Table2[[#This Row],[GameID]],Table2[GameTime],"&lt;="&amp;Table2[[#This Row],[GameTime]])</f>
        <v>4</v>
      </c>
      <c r="T1069" t="str">
        <f>IF(Table2[[#This Row],[Event]]="Goal",Table2[[#This Row],[Hscore]]&amp;"-"&amp;Table2[[#This Row],[Uscore]],"")</f>
        <v>7-4</v>
      </c>
      <c r="U1069">
        <v>3398</v>
      </c>
      <c r="V1069" s="1">
        <f>Table2[[#This Row],[GameTime]]-(Table2[[#This Row],[period]]-1)*1200</f>
        <v>998</v>
      </c>
      <c r="W1069" s="1">
        <f>ROUNDDOWN(Table2[[#This Row],[Time]]/60,0)</f>
        <v>16</v>
      </c>
      <c r="X1069" s="1">
        <f>ROUNDDOWN((Table2[[#This Row],[Time]]/60-Table2[[#This Row],[Time2]])*60,0)</f>
        <v>38</v>
      </c>
      <c r="Y1069" s="1">
        <f>IF(Table2[[#This Row],[Time2]]&lt;10,0&amp;Table2[[#This Row],[Time2]],Table2[[#This Row],[Time2]])</f>
        <v>16</v>
      </c>
      <c r="Z1069" s="1">
        <f>IF(Table2[[#This Row],[Time3]]&lt;10,0&amp;Table2[[#This Row],[Time3]],Table2[[#This Row],[Time3]])</f>
        <v>38</v>
      </c>
      <c r="AA1069" s="2" t="str">
        <f>Table2[[#This Row],[Time4]]&amp;":"&amp;Table2[[#This Row],[Time5]]</f>
        <v>16:38</v>
      </c>
      <c r="AB1069" s="1" t="str" cm="1">
        <f t="array" ref="AB1069">IFERROR(IF(Table2[[#This Row],[code]]="","",_xlfn.IFS(AND(Table2[[#This Row],[code]]&lt;400,Table2[[#This Row],[code]]&lt;&gt;""),2,Table2[[#This Row],[code]]&gt;500,4)),"")</f>
        <v/>
      </c>
      <c r="AC1069" s="1" t="str">
        <f>IF(Table2[[#This Row],[Event]]="Penalty",Table2[[#This Row],[number]],IF(Table2[[#This Row],[Event]]="Time-Out",401,""))</f>
        <v/>
      </c>
      <c r="AD1069" s="1">
        <f>ROW(A1068)</f>
        <v>1068</v>
      </c>
      <c r="AE1069" s="1">
        <f>COUNTIFS(Table2[GameID],Table2[[#This Row],[GameID]],Table2[Column1],"&lt;="&amp;Table2[[#This Row],[Column1]])-1</f>
        <v>15</v>
      </c>
    </row>
    <row r="1070" spans="1:31" x14ac:dyDescent="0.45">
      <c r="A1070" t="s">
        <v>125</v>
      </c>
      <c r="B1070" t="str">
        <f>_xlfn.TEXTBEFORE(Table2[[#This Row],[Kamp]]," - ")</f>
        <v>Hvidovre Attack</v>
      </c>
      <c r="C1070" t="str">
        <f>_xlfn.TEXTAFTER(Table2[[#This Row],[Kamp]],"- ")</f>
        <v>Rødovre FC</v>
      </c>
      <c r="D1070">
        <v>44993</v>
      </c>
      <c r="E1070">
        <v>65705</v>
      </c>
      <c r="F1070">
        <v>20222023</v>
      </c>
      <c r="G1070" t="s">
        <v>418</v>
      </c>
      <c r="H1070" t="s">
        <v>665</v>
      </c>
      <c r="I1070" t="s">
        <v>677</v>
      </c>
      <c r="J1070">
        <v>3</v>
      </c>
      <c r="K1070">
        <v>29512</v>
      </c>
      <c r="L1070">
        <v>1</v>
      </c>
      <c r="M1070" t="s">
        <v>630</v>
      </c>
      <c r="N1070" t="s">
        <v>53</v>
      </c>
      <c r="O1070" t="s">
        <v>42</v>
      </c>
      <c r="P1070">
        <v>81</v>
      </c>
      <c r="Q1070">
        <v>8</v>
      </c>
      <c r="R1070">
        <f>SUMIFS(Table2[number],Table2[Event],"Goal",Table2[H/U],"HOME",Table2[GameID],Table2[[#This Row],[GameID]],Table2[GameTime],"&lt;="&amp;Table2[[#This Row],[GameTime]])</f>
        <v>7</v>
      </c>
      <c r="S1070">
        <f>SUMIFS(Table2[number],Table2[Event],"Goal",Table2[H/U],"AWAY",Table2[GameID],Table2[[#This Row],[GameID]],Table2[GameTime],"&lt;="&amp;Table2[[#This Row],[GameTime]])</f>
        <v>5</v>
      </c>
      <c r="T1070" t="str">
        <f>IF(Table2[[#This Row],[Event]]="Goal",Table2[[#This Row],[Hscore]]&amp;"-"&amp;Table2[[#This Row],[Uscore]],"")</f>
        <v>7-5</v>
      </c>
      <c r="U1070">
        <v>3552</v>
      </c>
      <c r="V1070" s="1">
        <f>Table2[[#This Row],[GameTime]]-(Table2[[#This Row],[period]]-1)*1200</f>
        <v>1152</v>
      </c>
      <c r="W1070" s="1">
        <f>ROUNDDOWN(Table2[[#This Row],[Time]]/60,0)</f>
        <v>19</v>
      </c>
      <c r="X1070" s="1">
        <f>ROUNDDOWN((Table2[[#This Row],[Time]]/60-Table2[[#This Row],[Time2]])*60,0)</f>
        <v>12</v>
      </c>
      <c r="Y1070" s="1">
        <f>IF(Table2[[#This Row],[Time2]]&lt;10,0&amp;Table2[[#This Row],[Time2]],Table2[[#This Row],[Time2]])</f>
        <v>19</v>
      </c>
      <c r="Z1070" s="1">
        <f>IF(Table2[[#This Row],[Time3]]&lt;10,0&amp;Table2[[#This Row],[Time3]],Table2[[#This Row],[Time3]])</f>
        <v>12</v>
      </c>
      <c r="AA1070" s="2" t="str">
        <f>Table2[[#This Row],[Time4]]&amp;":"&amp;Table2[[#This Row],[Time5]]</f>
        <v>19:12</v>
      </c>
      <c r="AB1070" s="1" t="str" cm="1">
        <f t="array" ref="AB1070">IFERROR(IF(Table2[[#This Row],[code]]="","",_xlfn.IFS(AND(Table2[[#This Row],[code]]&lt;400,Table2[[#This Row],[code]]&lt;&gt;""),2,Table2[[#This Row],[code]]&gt;500,4)),"")</f>
        <v/>
      </c>
      <c r="AC1070" s="1" t="str">
        <f>IF(Table2[[#This Row],[Event]]="Penalty",Table2[[#This Row],[number]],IF(Table2[[#This Row],[Event]]="Time-Out",401,""))</f>
        <v/>
      </c>
      <c r="AD1070" s="1">
        <f>ROW(A1069)</f>
        <v>1069</v>
      </c>
      <c r="AE1070" s="1">
        <f>COUNTIFS(Table2[GameID],Table2[[#This Row],[GameID]],Table2[Column1],"&lt;="&amp;Table2[[#This Row],[Column1]])-1</f>
        <v>16</v>
      </c>
    </row>
    <row r="1071" spans="1:31" x14ac:dyDescent="0.45">
      <c r="A1071" t="s">
        <v>449</v>
      </c>
      <c r="B1071" t="str">
        <f>_xlfn.TEXTBEFORE(Table2[[#This Row],[Kamp]]," - ")</f>
        <v>Blackhawks</v>
      </c>
      <c r="C1071" t="str">
        <f>_xlfn.TEXTAFTER(Table2[[#This Row],[Kamp]],"- ")</f>
        <v>Hvidovre Attack</v>
      </c>
      <c r="D1071">
        <v>44996</v>
      </c>
      <c r="E1071">
        <v>65706</v>
      </c>
      <c r="F1071">
        <v>20222023</v>
      </c>
      <c r="G1071" t="s">
        <v>418</v>
      </c>
      <c r="H1071" t="s">
        <v>661</v>
      </c>
      <c r="I1071" t="s">
        <v>678</v>
      </c>
      <c r="J1071">
        <v>1</v>
      </c>
      <c r="K1071">
        <v>29505</v>
      </c>
      <c r="L1071">
        <v>1</v>
      </c>
      <c r="M1071" t="s">
        <v>630</v>
      </c>
      <c r="N1071" t="s">
        <v>132</v>
      </c>
      <c r="O1071" t="s">
        <v>265</v>
      </c>
      <c r="P1071">
        <v>4</v>
      </c>
      <c r="Q1071">
        <v>14</v>
      </c>
      <c r="R1071">
        <f>SUMIFS(Table2[number],Table2[Event],"Goal",Table2[H/U],"HOME",Table2[GameID],Table2[[#This Row],[GameID]],Table2[GameTime],"&lt;="&amp;Table2[[#This Row],[GameTime]])</f>
        <v>1</v>
      </c>
      <c r="S1071">
        <f>SUMIFS(Table2[number],Table2[Event],"Goal",Table2[H/U],"AWAY",Table2[GameID],Table2[[#This Row],[GameID]],Table2[GameTime],"&lt;="&amp;Table2[[#This Row],[GameTime]])</f>
        <v>0</v>
      </c>
      <c r="T1071" t="str">
        <f>IF(Table2[[#This Row],[Event]]="Goal",Table2[[#This Row],[Hscore]]&amp;"-"&amp;Table2[[#This Row],[Uscore]],"")</f>
        <v>1-0</v>
      </c>
      <c r="U1071">
        <v>412</v>
      </c>
      <c r="V1071" s="1">
        <f>Table2[[#This Row],[GameTime]]-(Table2[[#This Row],[period]]-1)*1200</f>
        <v>412</v>
      </c>
      <c r="W1071" s="1">
        <f>ROUNDDOWN(Table2[[#This Row],[Time]]/60,0)</f>
        <v>6</v>
      </c>
      <c r="X1071" s="1">
        <f>ROUNDDOWN((Table2[[#This Row],[Time]]/60-Table2[[#This Row],[Time2]])*60,0)</f>
        <v>52</v>
      </c>
      <c r="Y1071" s="1" t="str">
        <f>IF(Table2[[#This Row],[Time2]]&lt;10,0&amp;Table2[[#This Row],[Time2]],Table2[[#This Row],[Time2]])</f>
        <v>06</v>
      </c>
      <c r="Z1071" s="1">
        <f>IF(Table2[[#This Row],[Time3]]&lt;10,0&amp;Table2[[#This Row],[Time3]],Table2[[#This Row],[Time3]])</f>
        <v>52</v>
      </c>
      <c r="AA1071" s="2" t="str">
        <f>Table2[[#This Row],[Time4]]&amp;":"&amp;Table2[[#This Row],[Time5]]</f>
        <v>06:52</v>
      </c>
      <c r="AB1071" s="1" t="str" cm="1">
        <f t="array" ref="AB1071">IFERROR(IF(Table2[[#This Row],[code]]="","",_xlfn.IFS(AND(Table2[[#This Row],[code]]&lt;400,Table2[[#This Row],[code]]&lt;&gt;""),2,Table2[[#This Row],[code]]&gt;500,4)),"")</f>
        <v/>
      </c>
      <c r="AC1071" s="1" t="str">
        <f>IF(Table2[[#This Row],[Event]]="Penalty",Table2[[#This Row],[number]],IF(Table2[[#This Row],[Event]]="Time-Out",401,""))</f>
        <v/>
      </c>
      <c r="AD1071" s="1">
        <f>ROW(A1070)</f>
        <v>1070</v>
      </c>
      <c r="AE1071" s="1">
        <f>COUNTIFS(Table2[GameID],Table2[[#This Row],[GameID]],Table2[Column1],"&lt;="&amp;Table2[[#This Row],[Column1]])-1</f>
        <v>0</v>
      </c>
    </row>
    <row r="1072" spans="1:31" x14ac:dyDescent="0.45">
      <c r="A1072" t="s">
        <v>449</v>
      </c>
      <c r="B1072" t="str">
        <f>_xlfn.TEXTBEFORE(Table2[[#This Row],[Kamp]]," - ")</f>
        <v>Blackhawks</v>
      </c>
      <c r="C1072" t="str">
        <f>_xlfn.TEXTAFTER(Table2[[#This Row],[Kamp]],"- ")</f>
        <v>Hvidovre Attack</v>
      </c>
      <c r="D1072">
        <v>44996</v>
      </c>
      <c r="E1072">
        <v>65706</v>
      </c>
      <c r="F1072">
        <v>20222023</v>
      </c>
      <c r="G1072" t="s">
        <v>418</v>
      </c>
      <c r="H1072" t="s">
        <v>659</v>
      </c>
      <c r="I1072" t="s">
        <v>677</v>
      </c>
      <c r="J1072">
        <v>1</v>
      </c>
      <c r="K1072">
        <v>29511</v>
      </c>
      <c r="L1072">
        <v>207</v>
      </c>
      <c r="M1072" t="s">
        <v>631</v>
      </c>
      <c r="N1072" t="s">
        <v>191</v>
      </c>
      <c r="O1072" t="s">
        <v>634</v>
      </c>
      <c r="P1072">
        <v>89</v>
      </c>
      <c r="Q1072" t="s">
        <v>634</v>
      </c>
      <c r="R1072">
        <f>SUMIFS(Table2[number],Table2[Event],"Goal",Table2[H/U],"HOME",Table2[GameID],Table2[[#This Row],[GameID]],Table2[GameTime],"&lt;="&amp;Table2[[#This Row],[GameTime]])</f>
        <v>1</v>
      </c>
      <c r="S1072">
        <f>SUMIFS(Table2[number],Table2[Event],"Goal",Table2[H/U],"AWAY",Table2[GameID],Table2[[#This Row],[GameID]],Table2[GameTime],"&lt;="&amp;Table2[[#This Row],[GameTime]])</f>
        <v>0</v>
      </c>
      <c r="T1072" t="str">
        <f>IF(Table2[[#This Row],[Event]]="Goal",Table2[[#This Row],[Hscore]]&amp;"-"&amp;Table2[[#This Row],[Uscore]],"")</f>
        <v/>
      </c>
      <c r="U1072">
        <v>610</v>
      </c>
      <c r="V1072" s="1">
        <f>Table2[[#This Row],[GameTime]]-(Table2[[#This Row],[period]]-1)*1200</f>
        <v>610</v>
      </c>
      <c r="W1072" s="1">
        <f>ROUNDDOWN(Table2[[#This Row],[Time]]/60,0)</f>
        <v>10</v>
      </c>
      <c r="X1072" s="1">
        <f>ROUNDDOWN((Table2[[#This Row],[Time]]/60-Table2[[#This Row],[Time2]])*60,0)</f>
        <v>9</v>
      </c>
      <c r="Y1072" s="1">
        <f>IF(Table2[[#This Row],[Time2]]&lt;10,0&amp;Table2[[#This Row],[Time2]],Table2[[#This Row],[Time2]])</f>
        <v>10</v>
      </c>
      <c r="Z1072" s="1" t="str">
        <f>IF(Table2[[#This Row],[Time3]]&lt;10,0&amp;Table2[[#This Row],[Time3]],Table2[[#This Row],[Time3]])</f>
        <v>09</v>
      </c>
      <c r="AA1072" s="2" t="str">
        <f>Table2[[#This Row],[Time4]]&amp;":"&amp;Table2[[#This Row],[Time5]]</f>
        <v>10:09</v>
      </c>
      <c r="AB1072" s="1" cm="1">
        <f t="array" ref="AB1072">IFERROR(IF(Table2[[#This Row],[code]]="","",_xlfn.IFS(AND(Table2[[#This Row],[code]]&lt;400,Table2[[#This Row],[code]]&lt;&gt;""),2,Table2[[#This Row],[code]]&gt;500,4)),"")</f>
        <v>2</v>
      </c>
      <c r="AC1072" s="1">
        <f>IF(Table2[[#This Row],[Event]]="Penalty",Table2[[#This Row],[number]],IF(Table2[[#This Row],[Event]]="Time-Out",401,""))</f>
        <v>207</v>
      </c>
      <c r="AD1072" s="1">
        <f>ROW(A1071)</f>
        <v>1071</v>
      </c>
      <c r="AE1072" s="1">
        <f>COUNTIFS(Table2[GameID],Table2[[#This Row],[GameID]],Table2[Column1],"&lt;="&amp;Table2[[#This Row],[Column1]])-1</f>
        <v>1</v>
      </c>
    </row>
    <row r="1073" spans="1:31" x14ac:dyDescent="0.45">
      <c r="A1073" t="s">
        <v>449</v>
      </c>
      <c r="B1073" t="str">
        <f>_xlfn.TEXTBEFORE(Table2[[#This Row],[Kamp]]," - ")</f>
        <v>Blackhawks</v>
      </c>
      <c r="C1073" t="str">
        <f>_xlfn.TEXTAFTER(Table2[[#This Row],[Kamp]],"- ")</f>
        <v>Hvidovre Attack</v>
      </c>
      <c r="D1073">
        <v>44996</v>
      </c>
      <c r="E1073">
        <v>65706</v>
      </c>
      <c r="F1073">
        <v>20222023</v>
      </c>
      <c r="G1073" t="s">
        <v>418</v>
      </c>
      <c r="H1073" t="s">
        <v>659</v>
      </c>
      <c r="I1073" t="s">
        <v>677</v>
      </c>
      <c r="J1073">
        <v>2</v>
      </c>
      <c r="K1073">
        <v>29511</v>
      </c>
      <c r="L1073">
        <v>1</v>
      </c>
      <c r="M1073" t="s">
        <v>630</v>
      </c>
      <c r="N1073" t="s">
        <v>60</v>
      </c>
      <c r="O1073" t="s">
        <v>191</v>
      </c>
      <c r="P1073">
        <v>4</v>
      </c>
      <c r="Q1073">
        <v>89</v>
      </c>
      <c r="R1073">
        <f>SUMIFS(Table2[number],Table2[Event],"Goal",Table2[H/U],"HOME",Table2[GameID],Table2[[#This Row],[GameID]],Table2[GameTime],"&lt;="&amp;Table2[[#This Row],[GameTime]])</f>
        <v>1</v>
      </c>
      <c r="S1073">
        <f>SUMIFS(Table2[number],Table2[Event],"Goal",Table2[H/U],"AWAY",Table2[GameID],Table2[[#This Row],[GameID]],Table2[GameTime],"&lt;="&amp;Table2[[#This Row],[GameTime]])</f>
        <v>1</v>
      </c>
      <c r="T1073" t="str">
        <f>IF(Table2[[#This Row],[Event]]="Goal",Table2[[#This Row],[Hscore]]&amp;"-"&amp;Table2[[#This Row],[Uscore]],"")</f>
        <v>1-1</v>
      </c>
      <c r="U1073">
        <v>1857</v>
      </c>
      <c r="V1073" s="1">
        <f>Table2[[#This Row],[GameTime]]-(Table2[[#This Row],[period]]-1)*1200</f>
        <v>657</v>
      </c>
      <c r="W1073" s="1">
        <f>ROUNDDOWN(Table2[[#This Row],[Time]]/60,0)</f>
        <v>10</v>
      </c>
      <c r="X1073" s="1">
        <f>ROUNDDOWN((Table2[[#This Row],[Time]]/60-Table2[[#This Row],[Time2]])*60,0)</f>
        <v>57</v>
      </c>
      <c r="Y1073" s="1">
        <f>IF(Table2[[#This Row],[Time2]]&lt;10,0&amp;Table2[[#This Row],[Time2]],Table2[[#This Row],[Time2]])</f>
        <v>10</v>
      </c>
      <c r="Z1073" s="1">
        <f>IF(Table2[[#This Row],[Time3]]&lt;10,0&amp;Table2[[#This Row],[Time3]],Table2[[#This Row],[Time3]])</f>
        <v>57</v>
      </c>
      <c r="AA1073" s="2" t="str">
        <f>Table2[[#This Row],[Time4]]&amp;":"&amp;Table2[[#This Row],[Time5]]</f>
        <v>10:57</v>
      </c>
      <c r="AB1073" s="1" t="str" cm="1">
        <f t="array" ref="AB1073">IFERROR(IF(Table2[[#This Row],[code]]="","",_xlfn.IFS(AND(Table2[[#This Row],[code]]&lt;400,Table2[[#This Row],[code]]&lt;&gt;""),2,Table2[[#This Row],[code]]&gt;500,4)),"")</f>
        <v/>
      </c>
      <c r="AC1073" s="1" t="str">
        <f>IF(Table2[[#This Row],[Event]]="Penalty",Table2[[#This Row],[number]],IF(Table2[[#This Row],[Event]]="Time-Out",401,""))</f>
        <v/>
      </c>
      <c r="AD1073" s="1">
        <f>ROW(A1072)</f>
        <v>1072</v>
      </c>
      <c r="AE1073" s="1">
        <f>COUNTIFS(Table2[GameID],Table2[[#This Row],[GameID]],Table2[Column1],"&lt;="&amp;Table2[[#This Row],[Column1]])-1</f>
        <v>2</v>
      </c>
    </row>
    <row r="1074" spans="1:31" x14ac:dyDescent="0.45">
      <c r="A1074" t="s">
        <v>449</v>
      </c>
      <c r="B1074" t="str">
        <f>_xlfn.TEXTBEFORE(Table2[[#This Row],[Kamp]]," - ")</f>
        <v>Blackhawks</v>
      </c>
      <c r="C1074" t="str">
        <f>_xlfn.TEXTAFTER(Table2[[#This Row],[Kamp]],"- ")</f>
        <v>Hvidovre Attack</v>
      </c>
      <c r="D1074">
        <v>44996</v>
      </c>
      <c r="E1074">
        <v>65706</v>
      </c>
      <c r="F1074">
        <v>20222023</v>
      </c>
      <c r="G1074" t="s">
        <v>418</v>
      </c>
      <c r="H1074" t="s">
        <v>661</v>
      </c>
      <c r="I1074" t="s">
        <v>678</v>
      </c>
      <c r="J1074">
        <v>2</v>
      </c>
      <c r="K1074">
        <v>29505</v>
      </c>
      <c r="L1074">
        <v>1</v>
      </c>
      <c r="M1074" t="s">
        <v>630</v>
      </c>
      <c r="N1074" t="s">
        <v>143</v>
      </c>
      <c r="O1074" t="s">
        <v>132</v>
      </c>
      <c r="P1074">
        <v>71</v>
      </c>
      <c r="Q1074">
        <v>4</v>
      </c>
      <c r="R1074">
        <f>SUMIFS(Table2[number],Table2[Event],"Goal",Table2[H/U],"HOME",Table2[GameID],Table2[[#This Row],[GameID]],Table2[GameTime],"&lt;="&amp;Table2[[#This Row],[GameTime]])</f>
        <v>2</v>
      </c>
      <c r="S1074">
        <f>SUMIFS(Table2[number],Table2[Event],"Goal",Table2[H/U],"AWAY",Table2[GameID],Table2[[#This Row],[GameID]],Table2[GameTime],"&lt;="&amp;Table2[[#This Row],[GameTime]])</f>
        <v>1</v>
      </c>
      <c r="T1074" t="str">
        <f>IF(Table2[[#This Row],[Event]]="Goal",Table2[[#This Row],[Hscore]]&amp;"-"&amp;Table2[[#This Row],[Uscore]],"")</f>
        <v>2-1</v>
      </c>
      <c r="U1074">
        <v>1876</v>
      </c>
      <c r="V1074" s="1">
        <f>Table2[[#This Row],[GameTime]]-(Table2[[#This Row],[period]]-1)*1200</f>
        <v>676</v>
      </c>
      <c r="W1074" s="1">
        <f>ROUNDDOWN(Table2[[#This Row],[Time]]/60,0)</f>
        <v>11</v>
      </c>
      <c r="X1074" s="1">
        <f>ROUNDDOWN((Table2[[#This Row],[Time]]/60-Table2[[#This Row],[Time2]])*60,0)</f>
        <v>16</v>
      </c>
      <c r="Y1074" s="1">
        <f>IF(Table2[[#This Row],[Time2]]&lt;10,0&amp;Table2[[#This Row],[Time2]],Table2[[#This Row],[Time2]])</f>
        <v>11</v>
      </c>
      <c r="Z1074" s="1">
        <f>IF(Table2[[#This Row],[Time3]]&lt;10,0&amp;Table2[[#This Row],[Time3]],Table2[[#This Row],[Time3]])</f>
        <v>16</v>
      </c>
      <c r="AA1074" s="2" t="str">
        <f>Table2[[#This Row],[Time4]]&amp;":"&amp;Table2[[#This Row],[Time5]]</f>
        <v>11:16</v>
      </c>
      <c r="AB1074" s="1" t="str" cm="1">
        <f t="array" ref="AB1074">IFERROR(IF(Table2[[#This Row],[code]]="","",_xlfn.IFS(AND(Table2[[#This Row],[code]]&lt;400,Table2[[#This Row],[code]]&lt;&gt;""),2,Table2[[#This Row],[code]]&gt;500,4)),"")</f>
        <v/>
      </c>
      <c r="AC1074" s="1" t="str">
        <f>IF(Table2[[#This Row],[Event]]="Penalty",Table2[[#This Row],[number]],IF(Table2[[#This Row],[Event]]="Time-Out",401,""))</f>
        <v/>
      </c>
      <c r="AD1074" s="1">
        <f>ROW(A1073)</f>
        <v>1073</v>
      </c>
      <c r="AE1074" s="1">
        <f>COUNTIFS(Table2[GameID],Table2[[#This Row],[GameID]],Table2[Column1],"&lt;="&amp;Table2[[#This Row],[Column1]])-1</f>
        <v>3</v>
      </c>
    </row>
    <row r="1075" spans="1:31" x14ac:dyDescent="0.45">
      <c r="A1075" t="s">
        <v>449</v>
      </c>
      <c r="B1075" t="str">
        <f>_xlfn.TEXTBEFORE(Table2[[#This Row],[Kamp]]," - ")</f>
        <v>Blackhawks</v>
      </c>
      <c r="C1075" t="str">
        <f>_xlfn.TEXTAFTER(Table2[[#This Row],[Kamp]],"- ")</f>
        <v>Hvidovre Attack</v>
      </c>
      <c r="D1075">
        <v>44996</v>
      </c>
      <c r="E1075">
        <v>65706</v>
      </c>
      <c r="F1075">
        <v>20222023</v>
      </c>
      <c r="G1075" t="s">
        <v>418</v>
      </c>
      <c r="H1075" t="s">
        <v>661</v>
      </c>
      <c r="I1075" t="s">
        <v>678</v>
      </c>
      <c r="J1075">
        <v>2</v>
      </c>
      <c r="K1075">
        <v>29505</v>
      </c>
      <c r="L1075">
        <v>101</v>
      </c>
      <c r="M1075" t="s">
        <v>631</v>
      </c>
      <c r="N1075" t="s">
        <v>132</v>
      </c>
      <c r="O1075" t="s">
        <v>634</v>
      </c>
      <c r="P1075">
        <v>4</v>
      </c>
      <c r="Q1075" t="s">
        <v>634</v>
      </c>
      <c r="R1075">
        <f>SUMIFS(Table2[number],Table2[Event],"Goal",Table2[H/U],"HOME",Table2[GameID],Table2[[#This Row],[GameID]],Table2[GameTime],"&lt;="&amp;Table2[[#This Row],[GameTime]])</f>
        <v>2</v>
      </c>
      <c r="S1075">
        <f>SUMIFS(Table2[number],Table2[Event],"Goal",Table2[H/U],"AWAY",Table2[GameID],Table2[[#This Row],[GameID]],Table2[GameTime],"&lt;="&amp;Table2[[#This Row],[GameTime]])</f>
        <v>1</v>
      </c>
      <c r="T1075" t="str">
        <f>IF(Table2[[#This Row],[Event]]="Goal",Table2[[#This Row],[Hscore]]&amp;"-"&amp;Table2[[#This Row],[Uscore]],"")</f>
        <v/>
      </c>
      <c r="U1075">
        <v>1876</v>
      </c>
      <c r="V1075" s="1">
        <f>Table2[[#This Row],[GameTime]]-(Table2[[#This Row],[period]]-1)*1200</f>
        <v>676</v>
      </c>
      <c r="W1075" s="1">
        <f>ROUNDDOWN(Table2[[#This Row],[Time]]/60,0)</f>
        <v>11</v>
      </c>
      <c r="X1075" s="1">
        <f>ROUNDDOWN((Table2[[#This Row],[Time]]/60-Table2[[#This Row],[Time2]])*60,0)</f>
        <v>16</v>
      </c>
      <c r="Y1075" s="1">
        <f>IF(Table2[[#This Row],[Time2]]&lt;10,0&amp;Table2[[#This Row],[Time2]],Table2[[#This Row],[Time2]])</f>
        <v>11</v>
      </c>
      <c r="Z1075" s="1">
        <f>IF(Table2[[#This Row],[Time3]]&lt;10,0&amp;Table2[[#This Row],[Time3]],Table2[[#This Row],[Time3]])</f>
        <v>16</v>
      </c>
      <c r="AA1075" s="2" t="str">
        <f>Table2[[#This Row],[Time4]]&amp;":"&amp;Table2[[#This Row],[Time5]]</f>
        <v>11:16</v>
      </c>
      <c r="AB1075" s="1" cm="1">
        <f t="array" ref="AB1075">IFERROR(IF(Table2[[#This Row],[code]]="","",_xlfn.IFS(AND(Table2[[#This Row],[code]]&lt;400,Table2[[#This Row],[code]]&lt;&gt;""),2,Table2[[#This Row],[code]]&gt;500,4)),"")</f>
        <v>2</v>
      </c>
      <c r="AC1075" s="1">
        <f>IF(Table2[[#This Row],[Event]]="Penalty",Table2[[#This Row],[number]],IF(Table2[[#This Row],[Event]]="Time-Out",401,""))</f>
        <v>101</v>
      </c>
      <c r="AD1075" s="1">
        <f>ROW(A1074)</f>
        <v>1074</v>
      </c>
      <c r="AE1075" s="1">
        <f>COUNTIFS(Table2[GameID],Table2[[#This Row],[GameID]],Table2[Column1],"&lt;="&amp;Table2[[#This Row],[Column1]])-1</f>
        <v>4</v>
      </c>
    </row>
    <row r="1076" spans="1:31" x14ac:dyDescent="0.45">
      <c r="A1076" t="s">
        <v>449</v>
      </c>
      <c r="B1076" t="str">
        <f>_xlfn.TEXTBEFORE(Table2[[#This Row],[Kamp]]," - ")</f>
        <v>Blackhawks</v>
      </c>
      <c r="C1076" t="str">
        <f>_xlfn.TEXTAFTER(Table2[[#This Row],[Kamp]],"- ")</f>
        <v>Hvidovre Attack</v>
      </c>
      <c r="D1076">
        <v>44996</v>
      </c>
      <c r="E1076">
        <v>65706</v>
      </c>
      <c r="F1076">
        <v>20222023</v>
      </c>
      <c r="G1076" t="s">
        <v>418</v>
      </c>
      <c r="H1076" t="s">
        <v>661</v>
      </c>
      <c r="I1076" t="s">
        <v>678</v>
      </c>
      <c r="J1076">
        <v>2</v>
      </c>
      <c r="K1076">
        <v>29505</v>
      </c>
      <c r="L1076">
        <v>1</v>
      </c>
      <c r="M1076" t="s">
        <v>630</v>
      </c>
      <c r="N1076" t="s">
        <v>134</v>
      </c>
      <c r="O1076" t="s">
        <v>147</v>
      </c>
      <c r="P1076">
        <v>15</v>
      </c>
      <c r="Q1076">
        <v>92</v>
      </c>
      <c r="R1076">
        <f>SUMIFS(Table2[number],Table2[Event],"Goal",Table2[H/U],"HOME",Table2[GameID],Table2[[#This Row],[GameID]],Table2[GameTime],"&lt;="&amp;Table2[[#This Row],[GameTime]])</f>
        <v>3</v>
      </c>
      <c r="S1076">
        <f>SUMIFS(Table2[number],Table2[Event],"Goal",Table2[H/U],"AWAY",Table2[GameID],Table2[[#This Row],[GameID]],Table2[GameTime],"&lt;="&amp;Table2[[#This Row],[GameTime]])</f>
        <v>1</v>
      </c>
      <c r="T1076" t="str">
        <f>IF(Table2[[#This Row],[Event]]="Goal",Table2[[#This Row],[Hscore]]&amp;"-"&amp;Table2[[#This Row],[Uscore]],"")</f>
        <v>3-1</v>
      </c>
      <c r="U1076">
        <v>2068</v>
      </c>
      <c r="V1076" s="1">
        <f>Table2[[#This Row],[GameTime]]-(Table2[[#This Row],[period]]-1)*1200</f>
        <v>868</v>
      </c>
      <c r="W1076" s="1">
        <f>ROUNDDOWN(Table2[[#This Row],[Time]]/60,0)</f>
        <v>14</v>
      </c>
      <c r="X1076" s="1">
        <f>ROUNDDOWN((Table2[[#This Row],[Time]]/60-Table2[[#This Row],[Time2]])*60,0)</f>
        <v>28</v>
      </c>
      <c r="Y1076" s="1">
        <f>IF(Table2[[#This Row],[Time2]]&lt;10,0&amp;Table2[[#This Row],[Time2]],Table2[[#This Row],[Time2]])</f>
        <v>14</v>
      </c>
      <c r="Z1076" s="1">
        <f>IF(Table2[[#This Row],[Time3]]&lt;10,0&amp;Table2[[#This Row],[Time3]],Table2[[#This Row],[Time3]])</f>
        <v>28</v>
      </c>
      <c r="AA1076" s="2" t="str">
        <f>Table2[[#This Row],[Time4]]&amp;":"&amp;Table2[[#This Row],[Time5]]</f>
        <v>14:28</v>
      </c>
      <c r="AB1076" s="1" t="str" cm="1">
        <f t="array" ref="AB1076">IFERROR(IF(Table2[[#This Row],[code]]="","",_xlfn.IFS(AND(Table2[[#This Row],[code]]&lt;400,Table2[[#This Row],[code]]&lt;&gt;""),2,Table2[[#This Row],[code]]&gt;500,4)),"")</f>
        <v/>
      </c>
      <c r="AC1076" s="1" t="str">
        <f>IF(Table2[[#This Row],[Event]]="Penalty",Table2[[#This Row],[number]],IF(Table2[[#This Row],[Event]]="Time-Out",401,""))</f>
        <v/>
      </c>
      <c r="AD1076" s="1">
        <f>ROW(A1075)</f>
        <v>1075</v>
      </c>
      <c r="AE1076" s="1">
        <f>COUNTIFS(Table2[GameID],Table2[[#This Row],[GameID]],Table2[Column1],"&lt;="&amp;Table2[[#This Row],[Column1]])-1</f>
        <v>5</v>
      </c>
    </row>
    <row r="1077" spans="1:31" x14ac:dyDescent="0.45">
      <c r="A1077" t="s">
        <v>449</v>
      </c>
      <c r="B1077" t="str">
        <f>_xlfn.TEXTBEFORE(Table2[[#This Row],[Kamp]]," - ")</f>
        <v>Blackhawks</v>
      </c>
      <c r="C1077" t="str">
        <f>_xlfn.TEXTAFTER(Table2[[#This Row],[Kamp]],"- ")</f>
        <v>Hvidovre Attack</v>
      </c>
      <c r="D1077">
        <v>44996</v>
      </c>
      <c r="E1077">
        <v>65706</v>
      </c>
      <c r="F1077">
        <v>20222023</v>
      </c>
      <c r="G1077" t="s">
        <v>418</v>
      </c>
      <c r="H1077" t="s">
        <v>661</v>
      </c>
      <c r="I1077" t="s">
        <v>678</v>
      </c>
      <c r="J1077">
        <v>2</v>
      </c>
      <c r="K1077">
        <v>29505</v>
      </c>
      <c r="L1077">
        <v>1</v>
      </c>
      <c r="M1077" t="s">
        <v>630</v>
      </c>
      <c r="N1077" t="s">
        <v>146</v>
      </c>
      <c r="O1077" t="s">
        <v>634</v>
      </c>
      <c r="P1077">
        <v>91</v>
      </c>
      <c r="Q1077" t="s">
        <v>634</v>
      </c>
      <c r="R1077">
        <f>SUMIFS(Table2[number],Table2[Event],"Goal",Table2[H/U],"HOME",Table2[GameID],Table2[[#This Row],[GameID]],Table2[GameTime],"&lt;="&amp;Table2[[#This Row],[GameTime]])</f>
        <v>4</v>
      </c>
      <c r="S1077">
        <f>SUMIFS(Table2[number],Table2[Event],"Goal",Table2[H/U],"AWAY",Table2[GameID],Table2[[#This Row],[GameID]],Table2[GameTime],"&lt;="&amp;Table2[[#This Row],[GameTime]])</f>
        <v>1</v>
      </c>
      <c r="T1077" t="str">
        <f>IF(Table2[[#This Row],[Event]]="Goal",Table2[[#This Row],[Hscore]]&amp;"-"&amp;Table2[[#This Row],[Uscore]],"")</f>
        <v>4-1</v>
      </c>
      <c r="U1077">
        <v>2075</v>
      </c>
      <c r="V1077" s="1">
        <f>Table2[[#This Row],[GameTime]]-(Table2[[#This Row],[period]]-1)*1200</f>
        <v>875</v>
      </c>
      <c r="W1077" s="1">
        <f>ROUNDDOWN(Table2[[#This Row],[Time]]/60,0)</f>
        <v>14</v>
      </c>
      <c r="X1077" s="1">
        <f>ROUNDDOWN((Table2[[#This Row],[Time]]/60-Table2[[#This Row],[Time2]])*60,0)</f>
        <v>35</v>
      </c>
      <c r="Y1077" s="1">
        <f>IF(Table2[[#This Row],[Time2]]&lt;10,0&amp;Table2[[#This Row],[Time2]],Table2[[#This Row],[Time2]])</f>
        <v>14</v>
      </c>
      <c r="Z1077" s="1">
        <f>IF(Table2[[#This Row],[Time3]]&lt;10,0&amp;Table2[[#This Row],[Time3]],Table2[[#This Row],[Time3]])</f>
        <v>35</v>
      </c>
      <c r="AA1077" s="2" t="str">
        <f>Table2[[#This Row],[Time4]]&amp;":"&amp;Table2[[#This Row],[Time5]]</f>
        <v>14:35</v>
      </c>
      <c r="AB1077" s="1" t="str" cm="1">
        <f t="array" ref="AB1077">IFERROR(IF(Table2[[#This Row],[code]]="","",_xlfn.IFS(AND(Table2[[#This Row],[code]]&lt;400,Table2[[#This Row],[code]]&lt;&gt;""),2,Table2[[#This Row],[code]]&gt;500,4)),"")</f>
        <v/>
      </c>
      <c r="AC1077" s="1" t="str">
        <f>IF(Table2[[#This Row],[Event]]="Penalty",Table2[[#This Row],[number]],IF(Table2[[#This Row],[Event]]="Time-Out",401,""))</f>
        <v/>
      </c>
      <c r="AD1077" s="1">
        <f>ROW(A1076)</f>
        <v>1076</v>
      </c>
      <c r="AE1077" s="1">
        <f>COUNTIFS(Table2[GameID],Table2[[#This Row],[GameID]],Table2[Column1],"&lt;="&amp;Table2[[#This Row],[Column1]])-1</f>
        <v>6</v>
      </c>
    </row>
    <row r="1078" spans="1:31" x14ac:dyDescent="0.45">
      <c r="A1078" t="s">
        <v>449</v>
      </c>
      <c r="B1078" t="str">
        <f>_xlfn.TEXTBEFORE(Table2[[#This Row],[Kamp]]," - ")</f>
        <v>Blackhawks</v>
      </c>
      <c r="C1078" t="str">
        <f>_xlfn.TEXTAFTER(Table2[[#This Row],[Kamp]],"- ")</f>
        <v>Hvidovre Attack</v>
      </c>
      <c r="D1078">
        <v>44996</v>
      </c>
      <c r="E1078">
        <v>65706</v>
      </c>
      <c r="F1078">
        <v>20222023</v>
      </c>
      <c r="G1078" t="s">
        <v>418</v>
      </c>
      <c r="H1078" t="s">
        <v>659</v>
      </c>
      <c r="I1078" t="s">
        <v>677</v>
      </c>
      <c r="J1078">
        <v>2</v>
      </c>
      <c r="K1078">
        <v>29511</v>
      </c>
      <c r="L1078">
        <v>0</v>
      </c>
      <c r="M1078" t="s">
        <v>633</v>
      </c>
      <c r="N1078" t="s">
        <v>634</v>
      </c>
      <c r="O1078" t="s">
        <v>634</v>
      </c>
      <c r="P1078" t="s">
        <v>634</v>
      </c>
      <c r="Q1078" t="s">
        <v>634</v>
      </c>
      <c r="R1078">
        <f>SUMIFS(Table2[number],Table2[Event],"Goal",Table2[H/U],"HOME",Table2[GameID],Table2[[#This Row],[GameID]],Table2[GameTime],"&lt;="&amp;Table2[[#This Row],[GameTime]])</f>
        <v>4</v>
      </c>
      <c r="S1078">
        <f>SUMIFS(Table2[number],Table2[Event],"Goal",Table2[H/U],"AWAY",Table2[GameID],Table2[[#This Row],[GameID]],Table2[GameTime],"&lt;="&amp;Table2[[#This Row],[GameTime]])</f>
        <v>1</v>
      </c>
      <c r="T1078" t="str">
        <f>IF(Table2[[#This Row],[Event]]="Goal",Table2[[#This Row],[Hscore]]&amp;"-"&amp;Table2[[#This Row],[Uscore]],"")</f>
        <v/>
      </c>
      <c r="U1078">
        <v>2075</v>
      </c>
      <c r="V1078" s="1">
        <f>Table2[[#This Row],[GameTime]]-(Table2[[#This Row],[period]]-1)*1200</f>
        <v>875</v>
      </c>
      <c r="W1078" s="1">
        <f>ROUNDDOWN(Table2[[#This Row],[Time]]/60,0)</f>
        <v>14</v>
      </c>
      <c r="X1078" s="1">
        <f>ROUNDDOWN((Table2[[#This Row],[Time]]/60-Table2[[#This Row],[Time2]])*60,0)</f>
        <v>35</v>
      </c>
      <c r="Y1078" s="1">
        <f>IF(Table2[[#This Row],[Time2]]&lt;10,0&amp;Table2[[#This Row],[Time2]],Table2[[#This Row],[Time2]])</f>
        <v>14</v>
      </c>
      <c r="Z1078" s="1">
        <f>IF(Table2[[#This Row],[Time3]]&lt;10,0&amp;Table2[[#This Row],[Time3]],Table2[[#This Row],[Time3]])</f>
        <v>35</v>
      </c>
      <c r="AA1078" s="2" t="str">
        <f>Table2[[#This Row],[Time4]]&amp;":"&amp;Table2[[#This Row],[Time5]]</f>
        <v>14:35</v>
      </c>
      <c r="AB1078" s="1" t="str" cm="1">
        <f t="array" ref="AB1078">IFERROR(IF(Table2[[#This Row],[code]]="","",_xlfn.IFS(AND(Table2[[#This Row],[code]]&lt;400,Table2[[#This Row],[code]]&lt;&gt;""),2,Table2[[#This Row],[code]]&gt;500,4)),"")</f>
        <v/>
      </c>
      <c r="AC1078" s="1">
        <f>IF(Table2[[#This Row],[Event]]="Penalty",Table2[[#This Row],[number]],IF(Table2[[#This Row],[Event]]="Time-Out",401,""))</f>
        <v>401</v>
      </c>
      <c r="AD1078" s="1">
        <f>ROW(A1077)</f>
        <v>1077</v>
      </c>
      <c r="AE1078" s="1">
        <f>COUNTIFS(Table2[GameID],Table2[[#This Row],[GameID]],Table2[Column1],"&lt;="&amp;Table2[[#This Row],[Column1]])-1</f>
        <v>7</v>
      </c>
    </row>
    <row r="1079" spans="1:31" x14ac:dyDescent="0.45">
      <c r="A1079" t="s">
        <v>449</v>
      </c>
      <c r="B1079" t="str">
        <f>_xlfn.TEXTBEFORE(Table2[[#This Row],[Kamp]]," - ")</f>
        <v>Blackhawks</v>
      </c>
      <c r="C1079" t="str">
        <f>_xlfn.TEXTAFTER(Table2[[#This Row],[Kamp]],"- ")</f>
        <v>Hvidovre Attack</v>
      </c>
      <c r="D1079">
        <v>44996</v>
      </c>
      <c r="E1079">
        <v>65706</v>
      </c>
      <c r="F1079">
        <v>20222023</v>
      </c>
      <c r="G1079" t="s">
        <v>418</v>
      </c>
      <c r="H1079" t="s">
        <v>659</v>
      </c>
      <c r="I1079" t="s">
        <v>677</v>
      </c>
      <c r="J1079">
        <v>2</v>
      </c>
      <c r="K1079">
        <v>29511</v>
      </c>
      <c r="L1079">
        <v>207</v>
      </c>
      <c r="M1079" t="s">
        <v>631</v>
      </c>
      <c r="N1079" t="s">
        <v>60</v>
      </c>
      <c r="O1079" t="s">
        <v>634</v>
      </c>
      <c r="P1079">
        <v>4</v>
      </c>
      <c r="Q1079" t="s">
        <v>634</v>
      </c>
      <c r="R1079">
        <f>SUMIFS(Table2[number],Table2[Event],"Goal",Table2[H/U],"HOME",Table2[GameID],Table2[[#This Row],[GameID]],Table2[GameTime],"&lt;="&amp;Table2[[#This Row],[GameTime]])</f>
        <v>4</v>
      </c>
      <c r="S1079">
        <f>SUMIFS(Table2[number],Table2[Event],"Goal",Table2[H/U],"AWAY",Table2[GameID],Table2[[#This Row],[GameID]],Table2[GameTime],"&lt;="&amp;Table2[[#This Row],[GameTime]])</f>
        <v>1</v>
      </c>
      <c r="T1079" t="str">
        <f>IF(Table2[[#This Row],[Event]]="Goal",Table2[[#This Row],[Hscore]]&amp;"-"&amp;Table2[[#This Row],[Uscore]],"")</f>
        <v/>
      </c>
      <c r="U1079">
        <v>2355</v>
      </c>
      <c r="V1079" s="1">
        <f>Table2[[#This Row],[GameTime]]-(Table2[[#This Row],[period]]-1)*1200</f>
        <v>1155</v>
      </c>
      <c r="W1079" s="1">
        <f>ROUNDDOWN(Table2[[#This Row],[Time]]/60,0)</f>
        <v>19</v>
      </c>
      <c r="X1079" s="1">
        <f>ROUNDDOWN((Table2[[#This Row],[Time]]/60-Table2[[#This Row],[Time2]])*60,0)</f>
        <v>15</v>
      </c>
      <c r="Y1079" s="1">
        <f>IF(Table2[[#This Row],[Time2]]&lt;10,0&amp;Table2[[#This Row],[Time2]],Table2[[#This Row],[Time2]])</f>
        <v>19</v>
      </c>
      <c r="Z1079" s="1">
        <f>IF(Table2[[#This Row],[Time3]]&lt;10,0&amp;Table2[[#This Row],[Time3]],Table2[[#This Row],[Time3]])</f>
        <v>15</v>
      </c>
      <c r="AA1079" s="2" t="str">
        <f>Table2[[#This Row],[Time4]]&amp;":"&amp;Table2[[#This Row],[Time5]]</f>
        <v>19:15</v>
      </c>
      <c r="AB1079" s="1" cm="1">
        <f t="array" ref="AB1079">IFERROR(IF(Table2[[#This Row],[code]]="","",_xlfn.IFS(AND(Table2[[#This Row],[code]]&lt;400,Table2[[#This Row],[code]]&lt;&gt;""),2,Table2[[#This Row],[code]]&gt;500,4)),"")</f>
        <v>2</v>
      </c>
      <c r="AC1079" s="1">
        <f>IF(Table2[[#This Row],[Event]]="Penalty",Table2[[#This Row],[number]],IF(Table2[[#This Row],[Event]]="Time-Out",401,""))</f>
        <v>207</v>
      </c>
      <c r="AD1079" s="1">
        <f>ROW(A1078)</f>
        <v>1078</v>
      </c>
      <c r="AE1079" s="1">
        <f>COUNTIFS(Table2[GameID],Table2[[#This Row],[GameID]],Table2[Column1],"&lt;="&amp;Table2[[#This Row],[Column1]])-1</f>
        <v>8</v>
      </c>
    </row>
    <row r="1080" spans="1:31" x14ac:dyDescent="0.45">
      <c r="A1080" t="s">
        <v>449</v>
      </c>
      <c r="B1080" t="str">
        <f>_xlfn.TEXTBEFORE(Table2[[#This Row],[Kamp]]," - ")</f>
        <v>Blackhawks</v>
      </c>
      <c r="C1080" t="str">
        <f>_xlfn.TEXTAFTER(Table2[[#This Row],[Kamp]],"- ")</f>
        <v>Hvidovre Attack</v>
      </c>
      <c r="D1080">
        <v>44996</v>
      </c>
      <c r="E1080">
        <v>65706</v>
      </c>
      <c r="F1080">
        <v>20222023</v>
      </c>
      <c r="G1080" t="s">
        <v>418</v>
      </c>
      <c r="H1080" t="s">
        <v>661</v>
      </c>
      <c r="I1080" t="s">
        <v>678</v>
      </c>
      <c r="J1080">
        <v>3</v>
      </c>
      <c r="K1080">
        <v>29505</v>
      </c>
      <c r="L1080">
        <v>1</v>
      </c>
      <c r="M1080" t="s">
        <v>630</v>
      </c>
      <c r="N1080" t="s">
        <v>149</v>
      </c>
      <c r="O1080" t="s">
        <v>334</v>
      </c>
      <c r="P1080">
        <v>98</v>
      </c>
      <c r="Q1080">
        <v>6</v>
      </c>
      <c r="R1080">
        <f>SUMIFS(Table2[number],Table2[Event],"Goal",Table2[H/U],"HOME",Table2[GameID],Table2[[#This Row],[GameID]],Table2[GameTime],"&lt;="&amp;Table2[[#This Row],[GameTime]])</f>
        <v>5</v>
      </c>
      <c r="S1080">
        <f>SUMIFS(Table2[number],Table2[Event],"Goal",Table2[H/U],"AWAY",Table2[GameID],Table2[[#This Row],[GameID]],Table2[GameTime],"&lt;="&amp;Table2[[#This Row],[GameTime]])</f>
        <v>1</v>
      </c>
      <c r="T1080" t="str">
        <f>IF(Table2[[#This Row],[Event]]="Goal",Table2[[#This Row],[Hscore]]&amp;"-"&amp;Table2[[#This Row],[Uscore]],"")</f>
        <v>5-1</v>
      </c>
      <c r="U1080">
        <v>2649</v>
      </c>
      <c r="V1080" s="1">
        <f>Table2[[#This Row],[GameTime]]-(Table2[[#This Row],[period]]-1)*1200</f>
        <v>249</v>
      </c>
      <c r="W1080" s="1">
        <f>ROUNDDOWN(Table2[[#This Row],[Time]]/60,0)</f>
        <v>4</v>
      </c>
      <c r="X1080" s="1">
        <f>ROUNDDOWN((Table2[[#This Row],[Time]]/60-Table2[[#This Row],[Time2]])*60,0)</f>
        <v>9</v>
      </c>
      <c r="Y1080" s="1" t="str">
        <f>IF(Table2[[#This Row],[Time2]]&lt;10,0&amp;Table2[[#This Row],[Time2]],Table2[[#This Row],[Time2]])</f>
        <v>04</v>
      </c>
      <c r="Z1080" s="1" t="str">
        <f>IF(Table2[[#This Row],[Time3]]&lt;10,0&amp;Table2[[#This Row],[Time3]],Table2[[#This Row],[Time3]])</f>
        <v>09</v>
      </c>
      <c r="AA1080" s="2" t="str">
        <f>Table2[[#This Row],[Time4]]&amp;":"&amp;Table2[[#This Row],[Time5]]</f>
        <v>04:09</v>
      </c>
      <c r="AB1080" s="1" t="str" cm="1">
        <f t="array" ref="AB1080">IFERROR(IF(Table2[[#This Row],[code]]="","",_xlfn.IFS(AND(Table2[[#This Row],[code]]&lt;400,Table2[[#This Row],[code]]&lt;&gt;""),2,Table2[[#This Row],[code]]&gt;500,4)),"")</f>
        <v/>
      </c>
      <c r="AC1080" s="1" t="str">
        <f>IF(Table2[[#This Row],[Event]]="Penalty",Table2[[#This Row],[number]],IF(Table2[[#This Row],[Event]]="Time-Out",401,""))</f>
        <v/>
      </c>
      <c r="AD1080" s="1">
        <f>ROW(A1079)</f>
        <v>1079</v>
      </c>
      <c r="AE1080" s="1">
        <f>COUNTIFS(Table2[GameID],Table2[[#This Row],[GameID]],Table2[Column1],"&lt;="&amp;Table2[[#This Row],[Column1]])-1</f>
        <v>9</v>
      </c>
    </row>
    <row r="1081" spans="1:31" x14ac:dyDescent="0.45">
      <c r="A1081" t="s">
        <v>449</v>
      </c>
      <c r="B1081" t="str">
        <f>_xlfn.TEXTBEFORE(Table2[[#This Row],[Kamp]]," - ")</f>
        <v>Blackhawks</v>
      </c>
      <c r="C1081" t="str">
        <f>_xlfn.TEXTAFTER(Table2[[#This Row],[Kamp]],"- ")</f>
        <v>Hvidovre Attack</v>
      </c>
      <c r="D1081">
        <v>44996</v>
      </c>
      <c r="E1081">
        <v>65706</v>
      </c>
      <c r="F1081">
        <v>20222023</v>
      </c>
      <c r="G1081" t="s">
        <v>418</v>
      </c>
      <c r="H1081" t="s">
        <v>661</v>
      </c>
      <c r="I1081" t="s">
        <v>678</v>
      </c>
      <c r="J1081">
        <v>3</v>
      </c>
      <c r="K1081">
        <v>29505</v>
      </c>
      <c r="L1081">
        <v>208</v>
      </c>
      <c r="M1081" t="s">
        <v>631</v>
      </c>
      <c r="N1081" t="s">
        <v>149</v>
      </c>
      <c r="O1081" t="s">
        <v>634</v>
      </c>
      <c r="P1081">
        <v>98</v>
      </c>
      <c r="Q1081" t="s">
        <v>634</v>
      </c>
      <c r="R1081">
        <f>SUMIFS(Table2[number],Table2[Event],"Goal",Table2[H/U],"HOME",Table2[GameID],Table2[[#This Row],[GameID]],Table2[GameTime],"&lt;="&amp;Table2[[#This Row],[GameTime]])</f>
        <v>5</v>
      </c>
      <c r="S1081">
        <f>SUMIFS(Table2[number],Table2[Event],"Goal",Table2[H/U],"AWAY",Table2[GameID],Table2[[#This Row],[GameID]],Table2[GameTime],"&lt;="&amp;Table2[[#This Row],[GameTime]])</f>
        <v>1</v>
      </c>
      <c r="T1081" t="str">
        <f>IF(Table2[[#This Row],[Event]]="Goal",Table2[[#This Row],[Hscore]]&amp;"-"&amp;Table2[[#This Row],[Uscore]],"")</f>
        <v/>
      </c>
      <c r="U1081">
        <v>2984</v>
      </c>
      <c r="V1081" s="1">
        <f>Table2[[#This Row],[GameTime]]-(Table2[[#This Row],[period]]-1)*1200</f>
        <v>584</v>
      </c>
      <c r="W1081" s="1">
        <f>ROUNDDOWN(Table2[[#This Row],[Time]]/60,0)</f>
        <v>9</v>
      </c>
      <c r="X1081" s="1">
        <f>ROUNDDOWN((Table2[[#This Row],[Time]]/60-Table2[[#This Row],[Time2]])*60,0)</f>
        <v>44</v>
      </c>
      <c r="Y1081" s="1" t="str">
        <f>IF(Table2[[#This Row],[Time2]]&lt;10,0&amp;Table2[[#This Row],[Time2]],Table2[[#This Row],[Time2]])</f>
        <v>09</v>
      </c>
      <c r="Z1081" s="1">
        <f>IF(Table2[[#This Row],[Time3]]&lt;10,0&amp;Table2[[#This Row],[Time3]],Table2[[#This Row],[Time3]])</f>
        <v>44</v>
      </c>
      <c r="AA1081" s="2" t="str">
        <f>Table2[[#This Row],[Time4]]&amp;":"&amp;Table2[[#This Row],[Time5]]</f>
        <v>09:44</v>
      </c>
      <c r="AB1081" s="1" cm="1">
        <f t="array" ref="AB1081">IFERROR(IF(Table2[[#This Row],[code]]="","",_xlfn.IFS(AND(Table2[[#This Row],[code]]&lt;400,Table2[[#This Row],[code]]&lt;&gt;""),2,Table2[[#This Row],[code]]&gt;500,4)),"")</f>
        <v>2</v>
      </c>
      <c r="AC1081" s="1">
        <f>IF(Table2[[#This Row],[Event]]="Penalty",Table2[[#This Row],[number]],IF(Table2[[#This Row],[Event]]="Time-Out",401,""))</f>
        <v>208</v>
      </c>
      <c r="AD1081" s="1">
        <f>ROW(A1080)</f>
        <v>1080</v>
      </c>
      <c r="AE1081" s="1">
        <f>COUNTIFS(Table2[GameID],Table2[[#This Row],[GameID]],Table2[Column1],"&lt;="&amp;Table2[[#This Row],[Column1]])-1</f>
        <v>10</v>
      </c>
    </row>
    <row r="1082" spans="1:31" x14ac:dyDescent="0.45">
      <c r="A1082" t="s">
        <v>449</v>
      </c>
      <c r="B1082" t="str">
        <f>_xlfn.TEXTBEFORE(Table2[[#This Row],[Kamp]]," - ")</f>
        <v>Blackhawks</v>
      </c>
      <c r="C1082" t="str">
        <f>_xlfn.TEXTAFTER(Table2[[#This Row],[Kamp]],"- ")</f>
        <v>Hvidovre Attack</v>
      </c>
      <c r="D1082">
        <v>44996</v>
      </c>
      <c r="E1082">
        <v>65706</v>
      </c>
      <c r="F1082">
        <v>20222023</v>
      </c>
      <c r="G1082" t="s">
        <v>418</v>
      </c>
      <c r="H1082" t="s">
        <v>661</v>
      </c>
      <c r="I1082" t="s">
        <v>678</v>
      </c>
      <c r="J1082">
        <v>3</v>
      </c>
      <c r="K1082">
        <v>29505</v>
      </c>
      <c r="L1082">
        <v>0</v>
      </c>
      <c r="M1082" t="s">
        <v>633</v>
      </c>
      <c r="N1082" t="s">
        <v>634</v>
      </c>
      <c r="O1082" t="s">
        <v>634</v>
      </c>
      <c r="P1082" t="s">
        <v>634</v>
      </c>
      <c r="Q1082" t="s">
        <v>634</v>
      </c>
      <c r="R1082">
        <f>SUMIFS(Table2[number],Table2[Event],"Goal",Table2[H/U],"HOME",Table2[GameID],Table2[[#This Row],[GameID]],Table2[GameTime],"&lt;="&amp;Table2[[#This Row],[GameTime]])</f>
        <v>5</v>
      </c>
      <c r="S1082">
        <f>SUMIFS(Table2[number],Table2[Event],"Goal",Table2[H/U],"AWAY",Table2[GameID],Table2[[#This Row],[GameID]],Table2[GameTime],"&lt;="&amp;Table2[[#This Row],[GameTime]])</f>
        <v>1</v>
      </c>
      <c r="T1082" t="str">
        <f>IF(Table2[[#This Row],[Event]]="Goal",Table2[[#This Row],[Hscore]]&amp;"-"&amp;Table2[[#This Row],[Uscore]],"")</f>
        <v/>
      </c>
      <c r="U1082">
        <v>3324</v>
      </c>
      <c r="V1082" s="1">
        <f>Table2[[#This Row],[GameTime]]-(Table2[[#This Row],[period]]-1)*1200</f>
        <v>924</v>
      </c>
      <c r="W1082" s="1">
        <f>ROUNDDOWN(Table2[[#This Row],[Time]]/60,0)</f>
        <v>15</v>
      </c>
      <c r="X1082" s="1">
        <f>ROUNDDOWN((Table2[[#This Row],[Time]]/60-Table2[[#This Row],[Time2]])*60,0)</f>
        <v>24</v>
      </c>
      <c r="Y1082" s="1">
        <f>IF(Table2[[#This Row],[Time2]]&lt;10,0&amp;Table2[[#This Row],[Time2]],Table2[[#This Row],[Time2]])</f>
        <v>15</v>
      </c>
      <c r="Z1082" s="1">
        <f>IF(Table2[[#This Row],[Time3]]&lt;10,0&amp;Table2[[#This Row],[Time3]],Table2[[#This Row],[Time3]])</f>
        <v>24</v>
      </c>
      <c r="AA1082" s="2" t="str">
        <f>Table2[[#This Row],[Time4]]&amp;":"&amp;Table2[[#This Row],[Time5]]</f>
        <v>15:24</v>
      </c>
      <c r="AB1082" s="1" t="str" cm="1">
        <f t="array" ref="AB1082">IFERROR(IF(Table2[[#This Row],[code]]="","",_xlfn.IFS(AND(Table2[[#This Row],[code]]&lt;400,Table2[[#This Row],[code]]&lt;&gt;""),2,Table2[[#This Row],[code]]&gt;500,4)),"")</f>
        <v/>
      </c>
      <c r="AC1082" s="1">
        <f>IF(Table2[[#This Row],[Event]]="Penalty",Table2[[#This Row],[number]],IF(Table2[[#This Row],[Event]]="Time-Out",401,""))</f>
        <v>401</v>
      </c>
      <c r="AD1082" s="1">
        <f>ROW(A1081)</f>
        <v>1081</v>
      </c>
      <c r="AE1082" s="1">
        <f>COUNTIFS(Table2[GameID],Table2[[#This Row],[GameID]],Table2[Column1],"&lt;="&amp;Table2[[#This Row],[Column1]])-1</f>
        <v>11</v>
      </c>
    </row>
    <row r="1083" spans="1:31" x14ac:dyDescent="0.45">
      <c r="A1083" t="s">
        <v>449</v>
      </c>
      <c r="B1083" t="str">
        <f>_xlfn.TEXTBEFORE(Table2[[#This Row],[Kamp]]," - ")</f>
        <v>Blackhawks</v>
      </c>
      <c r="C1083" t="str">
        <f>_xlfn.TEXTAFTER(Table2[[#This Row],[Kamp]],"- ")</f>
        <v>Hvidovre Attack</v>
      </c>
      <c r="D1083">
        <v>44996</v>
      </c>
      <c r="E1083">
        <v>65706</v>
      </c>
      <c r="F1083">
        <v>20222023</v>
      </c>
      <c r="G1083" t="s">
        <v>418</v>
      </c>
      <c r="H1083" t="s">
        <v>661</v>
      </c>
      <c r="I1083" t="s">
        <v>678</v>
      </c>
      <c r="J1083">
        <v>3</v>
      </c>
      <c r="K1083">
        <v>29505</v>
      </c>
      <c r="L1083">
        <v>1</v>
      </c>
      <c r="M1083" t="s">
        <v>630</v>
      </c>
      <c r="N1083" t="s">
        <v>149</v>
      </c>
      <c r="O1083" t="s">
        <v>263</v>
      </c>
      <c r="P1083">
        <v>98</v>
      </c>
      <c r="Q1083">
        <v>9</v>
      </c>
      <c r="R1083">
        <f>SUMIFS(Table2[number],Table2[Event],"Goal",Table2[H/U],"HOME",Table2[GameID],Table2[[#This Row],[GameID]],Table2[GameTime],"&lt;="&amp;Table2[[#This Row],[GameTime]])</f>
        <v>6</v>
      </c>
      <c r="S1083">
        <f>SUMIFS(Table2[number],Table2[Event],"Goal",Table2[H/U],"AWAY",Table2[GameID],Table2[[#This Row],[GameID]],Table2[GameTime],"&lt;="&amp;Table2[[#This Row],[GameTime]])</f>
        <v>1</v>
      </c>
      <c r="T1083" t="str">
        <f>IF(Table2[[#This Row],[Event]]="Goal",Table2[[#This Row],[Hscore]]&amp;"-"&amp;Table2[[#This Row],[Uscore]],"")</f>
        <v>6-1</v>
      </c>
      <c r="U1083">
        <v>3447</v>
      </c>
      <c r="V1083" s="1">
        <f>Table2[[#This Row],[GameTime]]-(Table2[[#This Row],[period]]-1)*1200</f>
        <v>1047</v>
      </c>
      <c r="W1083" s="1">
        <f>ROUNDDOWN(Table2[[#This Row],[Time]]/60,0)</f>
        <v>17</v>
      </c>
      <c r="X1083" s="1">
        <f>ROUNDDOWN((Table2[[#This Row],[Time]]/60-Table2[[#This Row],[Time2]])*60,0)</f>
        <v>27</v>
      </c>
      <c r="Y1083" s="1">
        <f>IF(Table2[[#This Row],[Time2]]&lt;10,0&amp;Table2[[#This Row],[Time2]],Table2[[#This Row],[Time2]])</f>
        <v>17</v>
      </c>
      <c r="Z1083" s="1">
        <f>IF(Table2[[#This Row],[Time3]]&lt;10,0&amp;Table2[[#This Row],[Time3]],Table2[[#This Row],[Time3]])</f>
        <v>27</v>
      </c>
      <c r="AA1083" s="2" t="str">
        <f>Table2[[#This Row],[Time4]]&amp;":"&amp;Table2[[#This Row],[Time5]]</f>
        <v>17:27</v>
      </c>
      <c r="AB1083" s="1" t="str" cm="1">
        <f t="array" ref="AB1083">IFERROR(IF(Table2[[#This Row],[code]]="","",_xlfn.IFS(AND(Table2[[#This Row],[code]]&lt;400,Table2[[#This Row],[code]]&lt;&gt;""),2,Table2[[#This Row],[code]]&gt;500,4)),"")</f>
        <v/>
      </c>
      <c r="AC1083" s="1" t="str">
        <f>IF(Table2[[#This Row],[Event]]="Penalty",Table2[[#This Row],[number]],IF(Table2[[#This Row],[Event]]="Time-Out",401,""))</f>
        <v/>
      </c>
      <c r="AD1083" s="1">
        <f>ROW(A1082)</f>
        <v>1082</v>
      </c>
      <c r="AE1083" s="1">
        <f>COUNTIFS(Table2[GameID],Table2[[#This Row],[GameID]],Table2[Column1],"&lt;="&amp;Table2[[#This Row],[Column1]])-1</f>
        <v>12</v>
      </c>
    </row>
    <row r="1084" spans="1:31" x14ac:dyDescent="0.45">
      <c r="A1084" t="s">
        <v>444</v>
      </c>
      <c r="B1084" t="str">
        <f>_xlfn.TEXTBEFORE(Table2[[#This Row],[Kamp]]," - ")</f>
        <v>Benløse IF</v>
      </c>
      <c r="C1084" t="str">
        <f>_xlfn.TEXTAFTER(Table2[[#This Row],[Kamp]],"- ")</f>
        <v>Sunds Seahawks</v>
      </c>
      <c r="D1084">
        <v>44990</v>
      </c>
      <c r="E1084">
        <v>65707</v>
      </c>
      <c r="F1084">
        <v>20222023</v>
      </c>
      <c r="G1084" t="s">
        <v>418</v>
      </c>
      <c r="H1084" t="s">
        <v>658</v>
      </c>
      <c r="I1084" t="s">
        <v>678</v>
      </c>
      <c r="J1084">
        <v>1</v>
      </c>
      <c r="K1084">
        <v>29507</v>
      </c>
      <c r="L1084">
        <v>1</v>
      </c>
      <c r="M1084" t="s">
        <v>630</v>
      </c>
      <c r="N1084" t="s">
        <v>37</v>
      </c>
      <c r="O1084" t="s">
        <v>38</v>
      </c>
      <c r="P1084">
        <v>90</v>
      </c>
      <c r="Q1084">
        <v>98</v>
      </c>
      <c r="R1084">
        <f>SUMIFS(Table2[number],Table2[Event],"Goal",Table2[H/U],"HOME",Table2[GameID],Table2[[#This Row],[GameID]],Table2[GameTime],"&lt;="&amp;Table2[[#This Row],[GameTime]])</f>
        <v>1</v>
      </c>
      <c r="S1084">
        <f>SUMIFS(Table2[number],Table2[Event],"Goal",Table2[H/U],"AWAY",Table2[GameID],Table2[[#This Row],[GameID]],Table2[GameTime],"&lt;="&amp;Table2[[#This Row],[GameTime]])</f>
        <v>0</v>
      </c>
      <c r="T1084" t="str">
        <f>IF(Table2[[#This Row],[Event]]="Goal",Table2[[#This Row],[Hscore]]&amp;"-"&amp;Table2[[#This Row],[Uscore]],"")</f>
        <v>1-0</v>
      </c>
      <c r="U1084">
        <v>31</v>
      </c>
      <c r="V1084" s="1">
        <f>Table2[[#This Row],[GameTime]]-(Table2[[#This Row],[period]]-1)*1200</f>
        <v>31</v>
      </c>
      <c r="W1084" s="1">
        <f>ROUNDDOWN(Table2[[#This Row],[Time]]/60,0)</f>
        <v>0</v>
      </c>
      <c r="X1084" s="1">
        <f>ROUNDDOWN((Table2[[#This Row],[Time]]/60-Table2[[#This Row],[Time2]])*60,0)</f>
        <v>31</v>
      </c>
      <c r="Y1084" s="1" t="str">
        <f>IF(Table2[[#This Row],[Time2]]&lt;10,0&amp;Table2[[#This Row],[Time2]],Table2[[#This Row],[Time2]])</f>
        <v>00</v>
      </c>
      <c r="Z1084" s="1">
        <f>IF(Table2[[#This Row],[Time3]]&lt;10,0&amp;Table2[[#This Row],[Time3]],Table2[[#This Row],[Time3]])</f>
        <v>31</v>
      </c>
      <c r="AA1084" s="2" t="str">
        <f>Table2[[#This Row],[Time4]]&amp;":"&amp;Table2[[#This Row],[Time5]]</f>
        <v>00:31</v>
      </c>
      <c r="AB1084" s="1" t="str" cm="1">
        <f t="array" ref="AB1084">IFERROR(IF(Table2[[#This Row],[code]]="","",_xlfn.IFS(AND(Table2[[#This Row],[code]]&lt;400,Table2[[#This Row],[code]]&lt;&gt;""),2,Table2[[#This Row],[code]]&gt;500,4)),"")</f>
        <v/>
      </c>
      <c r="AC1084" s="1" t="str">
        <f>IF(Table2[[#This Row],[Event]]="Penalty",Table2[[#This Row],[number]],IF(Table2[[#This Row],[Event]]="Time-Out",401,""))</f>
        <v/>
      </c>
      <c r="AD1084" s="1">
        <f>ROW(A1083)</f>
        <v>1083</v>
      </c>
      <c r="AE1084" s="1">
        <f>COUNTIFS(Table2[GameID],Table2[[#This Row],[GameID]],Table2[Column1],"&lt;="&amp;Table2[[#This Row],[Column1]])-1</f>
        <v>0</v>
      </c>
    </row>
    <row r="1085" spans="1:31" x14ac:dyDescent="0.45">
      <c r="A1085" t="s">
        <v>444</v>
      </c>
      <c r="B1085" t="str">
        <f>_xlfn.TEXTBEFORE(Table2[[#This Row],[Kamp]]," - ")</f>
        <v>Benløse IF</v>
      </c>
      <c r="C1085" t="str">
        <f>_xlfn.TEXTAFTER(Table2[[#This Row],[Kamp]],"- ")</f>
        <v>Sunds Seahawks</v>
      </c>
      <c r="D1085">
        <v>44990</v>
      </c>
      <c r="E1085">
        <v>65707</v>
      </c>
      <c r="F1085">
        <v>20222023</v>
      </c>
      <c r="G1085" t="s">
        <v>418</v>
      </c>
      <c r="H1085" t="s">
        <v>658</v>
      </c>
      <c r="I1085" t="s">
        <v>678</v>
      </c>
      <c r="J1085">
        <v>1</v>
      </c>
      <c r="K1085">
        <v>29507</v>
      </c>
      <c r="L1085">
        <v>1</v>
      </c>
      <c r="M1085" t="s">
        <v>630</v>
      </c>
      <c r="N1085" t="s">
        <v>192</v>
      </c>
      <c r="O1085" t="s">
        <v>29</v>
      </c>
      <c r="P1085">
        <v>32</v>
      </c>
      <c r="Q1085">
        <v>44</v>
      </c>
      <c r="R1085">
        <f>SUMIFS(Table2[number],Table2[Event],"Goal",Table2[H/U],"HOME",Table2[GameID],Table2[[#This Row],[GameID]],Table2[GameTime],"&lt;="&amp;Table2[[#This Row],[GameTime]])</f>
        <v>2</v>
      </c>
      <c r="S1085">
        <f>SUMIFS(Table2[number],Table2[Event],"Goal",Table2[H/U],"AWAY",Table2[GameID],Table2[[#This Row],[GameID]],Table2[GameTime],"&lt;="&amp;Table2[[#This Row],[GameTime]])</f>
        <v>0</v>
      </c>
      <c r="T1085" t="str">
        <f>IF(Table2[[#This Row],[Event]]="Goal",Table2[[#This Row],[Hscore]]&amp;"-"&amp;Table2[[#This Row],[Uscore]],"")</f>
        <v>2-0</v>
      </c>
      <c r="U1085">
        <v>446</v>
      </c>
      <c r="V1085" s="1">
        <f>Table2[[#This Row],[GameTime]]-(Table2[[#This Row],[period]]-1)*1200</f>
        <v>446</v>
      </c>
      <c r="W1085" s="1">
        <f>ROUNDDOWN(Table2[[#This Row],[Time]]/60,0)</f>
        <v>7</v>
      </c>
      <c r="X1085" s="1">
        <f>ROUNDDOWN((Table2[[#This Row],[Time]]/60-Table2[[#This Row],[Time2]])*60,0)</f>
        <v>26</v>
      </c>
      <c r="Y1085" s="1" t="str">
        <f>IF(Table2[[#This Row],[Time2]]&lt;10,0&amp;Table2[[#This Row],[Time2]],Table2[[#This Row],[Time2]])</f>
        <v>07</v>
      </c>
      <c r="Z1085" s="1">
        <f>IF(Table2[[#This Row],[Time3]]&lt;10,0&amp;Table2[[#This Row],[Time3]],Table2[[#This Row],[Time3]])</f>
        <v>26</v>
      </c>
      <c r="AA1085" s="2" t="str">
        <f>Table2[[#This Row],[Time4]]&amp;":"&amp;Table2[[#This Row],[Time5]]</f>
        <v>07:26</v>
      </c>
      <c r="AB1085" s="1" t="str" cm="1">
        <f t="array" ref="AB1085">IFERROR(IF(Table2[[#This Row],[code]]="","",_xlfn.IFS(AND(Table2[[#This Row],[code]]&lt;400,Table2[[#This Row],[code]]&lt;&gt;""),2,Table2[[#This Row],[code]]&gt;500,4)),"")</f>
        <v/>
      </c>
      <c r="AC1085" s="1" t="str">
        <f>IF(Table2[[#This Row],[Event]]="Penalty",Table2[[#This Row],[number]],IF(Table2[[#This Row],[Event]]="Time-Out",401,""))</f>
        <v/>
      </c>
      <c r="AD1085" s="1">
        <f>ROW(A1084)</f>
        <v>1084</v>
      </c>
      <c r="AE1085" s="1">
        <f>COUNTIFS(Table2[GameID],Table2[[#This Row],[GameID]],Table2[Column1],"&lt;="&amp;Table2[[#This Row],[Column1]])-1</f>
        <v>1</v>
      </c>
    </row>
    <row r="1086" spans="1:31" x14ac:dyDescent="0.45">
      <c r="A1086" t="s">
        <v>444</v>
      </c>
      <c r="B1086" t="str">
        <f>_xlfn.TEXTBEFORE(Table2[[#This Row],[Kamp]]," - ")</f>
        <v>Benløse IF</v>
      </c>
      <c r="C1086" t="str">
        <f>_xlfn.TEXTAFTER(Table2[[#This Row],[Kamp]],"- ")</f>
        <v>Sunds Seahawks</v>
      </c>
      <c r="D1086">
        <v>44990</v>
      </c>
      <c r="E1086">
        <v>65707</v>
      </c>
      <c r="F1086">
        <v>20222023</v>
      </c>
      <c r="G1086" t="s">
        <v>418</v>
      </c>
      <c r="H1086" t="s">
        <v>658</v>
      </c>
      <c r="I1086" t="s">
        <v>678</v>
      </c>
      <c r="J1086">
        <v>1</v>
      </c>
      <c r="K1086">
        <v>29507</v>
      </c>
      <c r="L1086">
        <v>1</v>
      </c>
      <c r="M1086" t="s">
        <v>630</v>
      </c>
      <c r="N1086" t="s">
        <v>192</v>
      </c>
      <c r="O1086" t="s">
        <v>28</v>
      </c>
      <c r="P1086">
        <v>32</v>
      </c>
      <c r="Q1086">
        <v>41</v>
      </c>
      <c r="R1086">
        <f>SUMIFS(Table2[number],Table2[Event],"Goal",Table2[H/U],"HOME",Table2[GameID],Table2[[#This Row],[GameID]],Table2[GameTime],"&lt;="&amp;Table2[[#This Row],[GameTime]])</f>
        <v>3</v>
      </c>
      <c r="S1086">
        <f>SUMIFS(Table2[number],Table2[Event],"Goal",Table2[H/U],"AWAY",Table2[GameID],Table2[[#This Row],[GameID]],Table2[GameTime],"&lt;="&amp;Table2[[#This Row],[GameTime]])</f>
        <v>0</v>
      </c>
      <c r="T1086" t="str">
        <f>IF(Table2[[#This Row],[Event]]="Goal",Table2[[#This Row],[Hscore]]&amp;"-"&amp;Table2[[#This Row],[Uscore]],"")</f>
        <v>3-0</v>
      </c>
      <c r="U1086">
        <v>565</v>
      </c>
      <c r="V1086" s="1">
        <f>Table2[[#This Row],[GameTime]]-(Table2[[#This Row],[period]]-1)*1200</f>
        <v>565</v>
      </c>
      <c r="W1086" s="1">
        <f>ROUNDDOWN(Table2[[#This Row],[Time]]/60,0)</f>
        <v>9</v>
      </c>
      <c r="X1086" s="1">
        <f>ROUNDDOWN((Table2[[#This Row],[Time]]/60-Table2[[#This Row],[Time2]])*60,0)</f>
        <v>25</v>
      </c>
      <c r="Y1086" s="1" t="str">
        <f>IF(Table2[[#This Row],[Time2]]&lt;10,0&amp;Table2[[#This Row],[Time2]],Table2[[#This Row],[Time2]])</f>
        <v>09</v>
      </c>
      <c r="Z1086" s="1">
        <f>IF(Table2[[#This Row],[Time3]]&lt;10,0&amp;Table2[[#This Row],[Time3]],Table2[[#This Row],[Time3]])</f>
        <v>25</v>
      </c>
      <c r="AA1086" s="2" t="str">
        <f>Table2[[#This Row],[Time4]]&amp;":"&amp;Table2[[#This Row],[Time5]]</f>
        <v>09:25</v>
      </c>
      <c r="AB1086" s="1" t="str" cm="1">
        <f t="array" ref="AB1086">IFERROR(IF(Table2[[#This Row],[code]]="","",_xlfn.IFS(AND(Table2[[#This Row],[code]]&lt;400,Table2[[#This Row],[code]]&lt;&gt;""),2,Table2[[#This Row],[code]]&gt;500,4)),"")</f>
        <v/>
      </c>
      <c r="AC1086" s="1" t="str">
        <f>IF(Table2[[#This Row],[Event]]="Penalty",Table2[[#This Row],[number]],IF(Table2[[#This Row],[Event]]="Time-Out",401,""))</f>
        <v/>
      </c>
      <c r="AD1086" s="1">
        <f>ROW(A1085)</f>
        <v>1085</v>
      </c>
      <c r="AE1086" s="1">
        <f>COUNTIFS(Table2[GameID],Table2[[#This Row],[GameID]],Table2[Column1],"&lt;="&amp;Table2[[#This Row],[Column1]])-1</f>
        <v>2</v>
      </c>
    </row>
    <row r="1087" spans="1:31" x14ac:dyDescent="0.45">
      <c r="A1087" t="s">
        <v>444</v>
      </c>
      <c r="B1087" t="str">
        <f>_xlfn.TEXTBEFORE(Table2[[#This Row],[Kamp]]," - ")</f>
        <v>Benløse IF</v>
      </c>
      <c r="C1087" t="str">
        <f>_xlfn.TEXTAFTER(Table2[[#This Row],[Kamp]],"- ")</f>
        <v>Sunds Seahawks</v>
      </c>
      <c r="D1087">
        <v>44990</v>
      </c>
      <c r="E1087">
        <v>65707</v>
      </c>
      <c r="F1087">
        <v>20222023</v>
      </c>
      <c r="G1087" t="s">
        <v>418</v>
      </c>
      <c r="H1087" t="s">
        <v>658</v>
      </c>
      <c r="I1087" t="s">
        <v>678</v>
      </c>
      <c r="J1087">
        <v>1</v>
      </c>
      <c r="K1087">
        <v>29507</v>
      </c>
      <c r="L1087">
        <v>1</v>
      </c>
      <c r="M1087" t="s">
        <v>630</v>
      </c>
      <c r="N1087" t="s">
        <v>419</v>
      </c>
      <c r="O1087" t="s">
        <v>192</v>
      </c>
      <c r="P1087">
        <v>7</v>
      </c>
      <c r="Q1087">
        <v>32</v>
      </c>
      <c r="R1087">
        <f>SUMIFS(Table2[number],Table2[Event],"Goal",Table2[H/U],"HOME",Table2[GameID],Table2[[#This Row],[GameID]],Table2[GameTime],"&lt;="&amp;Table2[[#This Row],[GameTime]])</f>
        <v>4</v>
      </c>
      <c r="S1087">
        <f>SUMIFS(Table2[number],Table2[Event],"Goal",Table2[H/U],"AWAY",Table2[GameID],Table2[[#This Row],[GameID]],Table2[GameTime],"&lt;="&amp;Table2[[#This Row],[GameTime]])</f>
        <v>0</v>
      </c>
      <c r="T1087" t="str">
        <f>IF(Table2[[#This Row],[Event]]="Goal",Table2[[#This Row],[Hscore]]&amp;"-"&amp;Table2[[#This Row],[Uscore]],"")</f>
        <v>4-0</v>
      </c>
      <c r="U1087">
        <v>1077</v>
      </c>
      <c r="V1087" s="1">
        <f>Table2[[#This Row],[GameTime]]-(Table2[[#This Row],[period]]-1)*1200</f>
        <v>1077</v>
      </c>
      <c r="W1087" s="1">
        <f>ROUNDDOWN(Table2[[#This Row],[Time]]/60,0)</f>
        <v>17</v>
      </c>
      <c r="X1087" s="1">
        <f>ROUNDDOWN((Table2[[#This Row],[Time]]/60-Table2[[#This Row],[Time2]])*60,0)</f>
        <v>57</v>
      </c>
      <c r="Y1087" s="1">
        <f>IF(Table2[[#This Row],[Time2]]&lt;10,0&amp;Table2[[#This Row],[Time2]],Table2[[#This Row],[Time2]])</f>
        <v>17</v>
      </c>
      <c r="Z1087" s="1">
        <f>IF(Table2[[#This Row],[Time3]]&lt;10,0&amp;Table2[[#This Row],[Time3]],Table2[[#This Row],[Time3]])</f>
        <v>57</v>
      </c>
      <c r="AA1087" s="2" t="str">
        <f>Table2[[#This Row],[Time4]]&amp;":"&amp;Table2[[#This Row],[Time5]]</f>
        <v>17:57</v>
      </c>
      <c r="AB1087" s="1" t="str" cm="1">
        <f t="array" ref="AB1087">IFERROR(IF(Table2[[#This Row],[code]]="","",_xlfn.IFS(AND(Table2[[#This Row],[code]]&lt;400,Table2[[#This Row],[code]]&lt;&gt;""),2,Table2[[#This Row],[code]]&gt;500,4)),"")</f>
        <v/>
      </c>
      <c r="AC1087" s="1" t="str">
        <f>IF(Table2[[#This Row],[Event]]="Penalty",Table2[[#This Row],[number]],IF(Table2[[#This Row],[Event]]="Time-Out",401,""))</f>
        <v/>
      </c>
      <c r="AD1087" s="1">
        <f>ROW(A1086)</f>
        <v>1086</v>
      </c>
      <c r="AE1087" s="1">
        <f>COUNTIFS(Table2[GameID],Table2[[#This Row],[GameID]],Table2[Column1],"&lt;="&amp;Table2[[#This Row],[Column1]])-1</f>
        <v>3</v>
      </c>
    </row>
    <row r="1088" spans="1:31" x14ac:dyDescent="0.45">
      <c r="A1088" t="s">
        <v>444</v>
      </c>
      <c r="B1088" t="str">
        <f>_xlfn.TEXTBEFORE(Table2[[#This Row],[Kamp]]," - ")</f>
        <v>Benløse IF</v>
      </c>
      <c r="C1088" t="str">
        <f>_xlfn.TEXTAFTER(Table2[[#This Row],[Kamp]],"- ")</f>
        <v>Sunds Seahawks</v>
      </c>
      <c r="D1088">
        <v>44990</v>
      </c>
      <c r="E1088">
        <v>65707</v>
      </c>
      <c r="F1088">
        <v>20222023</v>
      </c>
      <c r="G1088" t="s">
        <v>418</v>
      </c>
      <c r="H1088" t="s">
        <v>658</v>
      </c>
      <c r="I1088" t="s">
        <v>678</v>
      </c>
      <c r="J1088">
        <v>1</v>
      </c>
      <c r="K1088">
        <v>29507</v>
      </c>
      <c r="L1088">
        <v>213</v>
      </c>
      <c r="M1088" t="s">
        <v>631</v>
      </c>
      <c r="N1088" t="s">
        <v>37</v>
      </c>
      <c r="O1088" t="s">
        <v>634</v>
      </c>
      <c r="P1088">
        <v>90</v>
      </c>
      <c r="Q1088" t="s">
        <v>634</v>
      </c>
      <c r="R1088">
        <f>SUMIFS(Table2[number],Table2[Event],"Goal",Table2[H/U],"HOME",Table2[GameID],Table2[[#This Row],[GameID]],Table2[GameTime],"&lt;="&amp;Table2[[#This Row],[GameTime]])</f>
        <v>4</v>
      </c>
      <c r="S1088">
        <f>SUMIFS(Table2[number],Table2[Event],"Goal",Table2[H/U],"AWAY",Table2[GameID],Table2[[#This Row],[GameID]],Table2[GameTime],"&lt;="&amp;Table2[[#This Row],[GameTime]])</f>
        <v>0</v>
      </c>
      <c r="T1088" t="str">
        <f>IF(Table2[[#This Row],[Event]]="Goal",Table2[[#This Row],[Hscore]]&amp;"-"&amp;Table2[[#This Row],[Uscore]],"")</f>
        <v/>
      </c>
      <c r="U1088">
        <v>1133</v>
      </c>
      <c r="V1088" s="1">
        <f>Table2[[#This Row],[GameTime]]-(Table2[[#This Row],[period]]-1)*1200</f>
        <v>1133</v>
      </c>
      <c r="W1088" s="1">
        <f>ROUNDDOWN(Table2[[#This Row],[Time]]/60,0)</f>
        <v>18</v>
      </c>
      <c r="X1088" s="1">
        <f>ROUNDDOWN((Table2[[#This Row],[Time]]/60-Table2[[#This Row],[Time2]])*60,0)</f>
        <v>53</v>
      </c>
      <c r="Y1088" s="1">
        <f>IF(Table2[[#This Row],[Time2]]&lt;10,0&amp;Table2[[#This Row],[Time2]],Table2[[#This Row],[Time2]])</f>
        <v>18</v>
      </c>
      <c r="Z1088" s="1">
        <f>IF(Table2[[#This Row],[Time3]]&lt;10,0&amp;Table2[[#This Row],[Time3]],Table2[[#This Row],[Time3]])</f>
        <v>53</v>
      </c>
      <c r="AA1088" s="2" t="str">
        <f>Table2[[#This Row],[Time4]]&amp;":"&amp;Table2[[#This Row],[Time5]]</f>
        <v>18:53</v>
      </c>
      <c r="AB1088" s="1" cm="1">
        <f t="array" ref="AB1088">IFERROR(IF(Table2[[#This Row],[code]]="","",_xlfn.IFS(AND(Table2[[#This Row],[code]]&lt;400,Table2[[#This Row],[code]]&lt;&gt;""),2,Table2[[#This Row],[code]]&gt;500,4)),"")</f>
        <v>2</v>
      </c>
      <c r="AC1088" s="1">
        <f>IF(Table2[[#This Row],[Event]]="Penalty",Table2[[#This Row],[number]],IF(Table2[[#This Row],[Event]]="Time-Out",401,""))</f>
        <v>213</v>
      </c>
      <c r="AD1088" s="1">
        <f>ROW(A1087)</f>
        <v>1087</v>
      </c>
      <c r="AE1088" s="1">
        <f>COUNTIFS(Table2[GameID],Table2[[#This Row],[GameID]],Table2[Column1],"&lt;="&amp;Table2[[#This Row],[Column1]])-1</f>
        <v>4</v>
      </c>
    </row>
    <row r="1089" spans="1:31" x14ac:dyDescent="0.45">
      <c r="A1089" t="s">
        <v>444</v>
      </c>
      <c r="B1089" t="str">
        <f>_xlfn.TEXTBEFORE(Table2[[#This Row],[Kamp]]," - ")</f>
        <v>Benløse IF</v>
      </c>
      <c r="C1089" t="str">
        <f>_xlfn.TEXTAFTER(Table2[[#This Row],[Kamp]],"- ")</f>
        <v>Sunds Seahawks</v>
      </c>
      <c r="D1089">
        <v>44990</v>
      </c>
      <c r="E1089">
        <v>65707</v>
      </c>
      <c r="F1089">
        <v>20222023</v>
      </c>
      <c r="G1089" t="s">
        <v>418</v>
      </c>
      <c r="H1089" t="s">
        <v>668</v>
      </c>
      <c r="I1089" t="s">
        <v>677</v>
      </c>
      <c r="J1089">
        <v>2</v>
      </c>
      <c r="K1089">
        <v>29502</v>
      </c>
      <c r="L1089">
        <v>1</v>
      </c>
      <c r="M1089" t="s">
        <v>630</v>
      </c>
      <c r="N1089" t="s">
        <v>228</v>
      </c>
      <c r="O1089" t="s">
        <v>213</v>
      </c>
      <c r="P1089">
        <v>77</v>
      </c>
      <c r="Q1089">
        <v>5</v>
      </c>
      <c r="R1089">
        <f>SUMIFS(Table2[number],Table2[Event],"Goal",Table2[H/U],"HOME",Table2[GameID],Table2[[#This Row],[GameID]],Table2[GameTime],"&lt;="&amp;Table2[[#This Row],[GameTime]])</f>
        <v>4</v>
      </c>
      <c r="S1089">
        <f>SUMIFS(Table2[number],Table2[Event],"Goal",Table2[H/U],"AWAY",Table2[GameID],Table2[[#This Row],[GameID]],Table2[GameTime],"&lt;="&amp;Table2[[#This Row],[GameTime]])</f>
        <v>1</v>
      </c>
      <c r="T1089" t="str">
        <f>IF(Table2[[#This Row],[Event]]="Goal",Table2[[#This Row],[Hscore]]&amp;"-"&amp;Table2[[#This Row],[Uscore]],"")</f>
        <v>4-1</v>
      </c>
      <c r="U1089">
        <v>1369</v>
      </c>
      <c r="V1089" s="1">
        <f>Table2[[#This Row],[GameTime]]-(Table2[[#This Row],[period]]-1)*1200</f>
        <v>169</v>
      </c>
      <c r="W1089" s="1">
        <f>ROUNDDOWN(Table2[[#This Row],[Time]]/60,0)</f>
        <v>2</v>
      </c>
      <c r="X1089" s="1">
        <f>ROUNDDOWN((Table2[[#This Row],[Time]]/60-Table2[[#This Row],[Time2]])*60,0)</f>
        <v>49</v>
      </c>
      <c r="Y1089" s="1" t="str">
        <f>IF(Table2[[#This Row],[Time2]]&lt;10,0&amp;Table2[[#This Row],[Time2]],Table2[[#This Row],[Time2]])</f>
        <v>02</v>
      </c>
      <c r="Z1089" s="1">
        <f>IF(Table2[[#This Row],[Time3]]&lt;10,0&amp;Table2[[#This Row],[Time3]],Table2[[#This Row],[Time3]])</f>
        <v>49</v>
      </c>
      <c r="AA1089" s="2" t="str">
        <f>Table2[[#This Row],[Time4]]&amp;":"&amp;Table2[[#This Row],[Time5]]</f>
        <v>02:49</v>
      </c>
      <c r="AB1089" s="1" t="str" cm="1">
        <f t="array" ref="AB1089">IFERROR(IF(Table2[[#This Row],[code]]="","",_xlfn.IFS(AND(Table2[[#This Row],[code]]&lt;400,Table2[[#This Row],[code]]&lt;&gt;""),2,Table2[[#This Row],[code]]&gt;500,4)),"")</f>
        <v/>
      </c>
      <c r="AC1089" s="1" t="str">
        <f>IF(Table2[[#This Row],[Event]]="Penalty",Table2[[#This Row],[number]],IF(Table2[[#This Row],[Event]]="Time-Out",401,""))</f>
        <v/>
      </c>
      <c r="AD1089" s="1">
        <f>ROW(A1088)</f>
        <v>1088</v>
      </c>
      <c r="AE1089" s="1">
        <f>COUNTIFS(Table2[GameID],Table2[[#This Row],[GameID]],Table2[Column1],"&lt;="&amp;Table2[[#This Row],[Column1]])-1</f>
        <v>5</v>
      </c>
    </row>
    <row r="1090" spans="1:31" x14ac:dyDescent="0.45">
      <c r="A1090" t="s">
        <v>444</v>
      </c>
      <c r="B1090" t="str">
        <f>_xlfn.TEXTBEFORE(Table2[[#This Row],[Kamp]]," - ")</f>
        <v>Benløse IF</v>
      </c>
      <c r="C1090" t="str">
        <f>_xlfn.TEXTAFTER(Table2[[#This Row],[Kamp]],"- ")</f>
        <v>Sunds Seahawks</v>
      </c>
      <c r="D1090">
        <v>44990</v>
      </c>
      <c r="E1090">
        <v>65707</v>
      </c>
      <c r="F1090">
        <v>20222023</v>
      </c>
      <c r="G1090" t="s">
        <v>418</v>
      </c>
      <c r="H1090" t="s">
        <v>658</v>
      </c>
      <c r="I1090" t="s">
        <v>678</v>
      </c>
      <c r="J1090">
        <v>2</v>
      </c>
      <c r="K1090">
        <v>29507</v>
      </c>
      <c r="L1090">
        <v>201</v>
      </c>
      <c r="M1090" t="s">
        <v>631</v>
      </c>
      <c r="N1090" t="s">
        <v>37</v>
      </c>
      <c r="O1090" t="s">
        <v>634</v>
      </c>
      <c r="P1090">
        <v>90</v>
      </c>
      <c r="Q1090" t="s">
        <v>634</v>
      </c>
      <c r="R1090">
        <f>SUMIFS(Table2[number],Table2[Event],"Goal",Table2[H/U],"HOME",Table2[GameID],Table2[[#This Row],[GameID]],Table2[GameTime],"&lt;="&amp;Table2[[#This Row],[GameTime]])</f>
        <v>4</v>
      </c>
      <c r="S1090">
        <f>SUMIFS(Table2[number],Table2[Event],"Goal",Table2[H/U],"AWAY",Table2[GameID],Table2[[#This Row],[GameID]],Table2[GameTime],"&lt;="&amp;Table2[[#This Row],[GameTime]])</f>
        <v>1</v>
      </c>
      <c r="T1090" t="str">
        <f>IF(Table2[[#This Row],[Event]]="Goal",Table2[[#This Row],[Hscore]]&amp;"-"&amp;Table2[[#This Row],[Uscore]],"")</f>
        <v/>
      </c>
      <c r="U1090">
        <v>1703</v>
      </c>
      <c r="V1090" s="1">
        <f>Table2[[#This Row],[GameTime]]-(Table2[[#This Row],[period]]-1)*1200</f>
        <v>503</v>
      </c>
      <c r="W1090" s="1">
        <f>ROUNDDOWN(Table2[[#This Row],[Time]]/60,0)</f>
        <v>8</v>
      </c>
      <c r="X1090" s="1">
        <f>ROUNDDOWN((Table2[[#This Row],[Time]]/60-Table2[[#This Row],[Time2]])*60,0)</f>
        <v>23</v>
      </c>
      <c r="Y1090" s="1" t="str">
        <f>IF(Table2[[#This Row],[Time2]]&lt;10,0&amp;Table2[[#This Row],[Time2]],Table2[[#This Row],[Time2]])</f>
        <v>08</v>
      </c>
      <c r="Z1090" s="1">
        <f>IF(Table2[[#This Row],[Time3]]&lt;10,0&amp;Table2[[#This Row],[Time3]],Table2[[#This Row],[Time3]])</f>
        <v>23</v>
      </c>
      <c r="AA1090" s="2" t="str">
        <f>Table2[[#This Row],[Time4]]&amp;":"&amp;Table2[[#This Row],[Time5]]</f>
        <v>08:23</v>
      </c>
      <c r="AB1090" s="1" cm="1">
        <f t="array" ref="AB1090">IFERROR(IF(Table2[[#This Row],[code]]="","",_xlfn.IFS(AND(Table2[[#This Row],[code]]&lt;400,Table2[[#This Row],[code]]&lt;&gt;""),2,Table2[[#This Row],[code]]&gt;500,4)),"")</f>
        <v>2</v>
      </c>
      <c r="AC1090" s="1">
        <f>IF(Table2[[#This Row],[Event]]="Penalty",Table2[[#This Row],[number]],IF(Table2[[#This Row],[Event]]="Time-Out",401,""))</f>
        <v>201</v>
      </c>
      <c r="AD1090" s="1">
        <f>ROW(A1089)</f>
        <v>1089</v>
      </c>
      <c r="AE1090" s="1">
        <f>COUNTIFS(Table2[GameID],Table2[[#This Row],[GameID]],Table2[Column1],"&lt;="&amp;Table2[[#This Row],[Column1]])-1</f>
        <v>6</v>
      </c>
    </row>
    <row r="1091" spans="1:31" x14ac:dyDescent="0.45">
      <c r="A1091" t="s">
        <v>444</v>
      </c>
      <c r="B1091" t="str">
        <f>_xlfn.TEXTBEFORE(Table2[[#This Row],[Kamp]]," - ")</f>
        <v>Benløse IF</v>
      </c>
      <c r="C1091" t="str">
        <f>_xlfn.TEXTAFTER(Table2[[#This Row],[Kamp]],"- ")</f>
        <v>Sunds Seahawks</v>
      </c>
      <c r="D1091">
        <v>44990</v>
      </c>
      <c r="E1091">
        <v>65707</v>
      </c>
      <c r="F1091">
        <v>20222023</v>
      </c>
      <c r="G1091" t="s">
        <v>418</v>
      </c>
      <c r="H1091" t="s">
        <v>668</v>
      </c>
      <c r="I1091" t="s">
        <v>677</v>
      </c>
      <c r="J1091">
        <v>2</v>
      </c>
      <c r="K1091">
        <v>29502</v>
      </c>
      <c r="L1091">
        <v>1</v>
      </c>
      <c r="M1091" t="s">
        <v>630</v>
      </c>
      <c r="N1091" t="s">
        <v>228</v>
      </c>
      <c r="O1091" t="s">
        <v>231</v>
      </c>
      <c r="P1091">
        <v>77</v>
      </c>
      <c r="Q1091">
        <v>97</v>
      </c>
      <c r="R1091">
        <f>SUMIFS(Table2[number],Table2[Event],"Goal",Table2[H/U],"HOME",Table2[GameID],Table2[[#This Row],[GameID]],Table2[GameTime],"&lt;="&amp;Table2[[#This Row],[GameTime]])</f>
        <v>4</v>
      </c>
      <c r="S1091">
        <f>SUMIFS(Table2[number],Table2[Event],"Goal",Table2[H/U],"AWAY",Table2[GameID],Table2[[#This Row],[GameID]],Table2[GameTime],"&lt;="&amp;Table2[[#This Row],[GameTime]])</f>
        <v>2</v>
      </c>
      <c r="T1091" t="str">
        <f>IF(Table2[[#This Row],[Event]]="Goal",Table2[[#This Row],[Hscore]]&amp;"-"&amp;Table2[[#This Row],[Uscore]],"")</f>
        <v>4-2</v>
      </c>
      <c r="U1091">
        <v>1789</v>
      </c>
      <c r="V1091" s="1">
        <f>Table2[[#This Row],[GameTime]]-(Table2[[#This Row],[period]]-1)*1200</f>
        <v>589</v>
      </c>
      <c r="W1091" s="1">
        <f>ROUNDDOWN(Table2[[#This Row],[Time]]/60,0)</f>
        <v>9</v>
      </c>
      <c r="X1091" s="1">
        <f>ROUNDDOWN((Table2[[#This Row],[Time]]/60-Table2[[#This Row],[Time2]])*60,0)</f>
        <v>49</v>
      </c>
      <c r="Y1091" s="1" t="str">
        <f>IF(Table2[[#This Row],[Time2]]&lt;10,0&amp;Table2[[#This Row],[Time2]],Table2[[#This Row],[Time2]])</f>
        <v>09</v>
      </c>
      <c r="Z1091" s="1">
        <f>IF(Table2[[#This Row],[Time3]]&lt;10,0&amp;Table2[[#This Row],[Time3]],Table2[[#This Row],[Time3]])</f>
        <v>49</v>
      </c>
      <c r="AA1091" s="2" t="str">
        <f>Table2[[#This Row],[Time4]]&amp;":"&amp;Table2[[#This Row],[Time5]]</f>
        <v>09:49</v>
      </c>
      <c r="AB1091" s="1" t="str" cm="1">
        <f t="array" ref="AB1091">IFERROR(IF(Table2[[#This Row],[code]]="","",_xlfn.IFS(AND(Table2[[#This Row],[code]]&lt;400,Table2[[#This Row],[code]]&lt;&gt;""),2,Table2[[#This Row],[code]]&gt;500,4)),"")</f>
        <v/>
      </c>
      <c r="AC1091" s="1" t="str">
        <f>IF(Table2[[#This Row],[Event]]="Penalty",Table2[[#This Row],[number]],IF(Table2[[#This Row],[Event]]="Time-Out",401,""))</f>
        <v/>
      </c>
      <c r="AD1091" s="1">
        <f>ROW(A1090)</f>
        <v>1090</v>
      </c>
      <c r="AE1091" s="1">
        <f>COUNTIFS(Table2[GameID],Table2[[#This Row],[GameID]],Table2[Column1],"&lt;="&amp;Table2[[#This Row],[Column1]])-1</f>
        <v>7</v>
      </c>
    </row>
    <row r="1092" spans="1:31" x14ac:dyDescent="0.45">
      <c r="A1092" t="s">
        <v>444</v>
      </c>
      <c r="B1092" t="str">
        <f>_xlfn.TEXTBEFORE(Table2[[#This Row],[Kamp]]," - ")</f>
        <v>Benløse IF</v>
      </c>
      <c r="C1092" t="str">
        <f>_xlfn.TEXTAFTER(Table2[[#This Row],[Kamp]],"- ")</f>
        <v>Sunds Seahawks</v>
      </c>
      <c r="D1092">
        <v>44990</v>
      </c>
      <c r="E1092">
        <v>65707</v>
      </c>
      <c r="F1092">
        <v>20222023</v>
      </c>
      <c r="G1092" t="s">
        <v>418</v>
      </c>
      <c r="H1092" t="s">
        <v>668</v>
      </c>
      <c r="I1092" t="s">
        <v>677</v>
      </c>
      <c r="J1092">
        <v>2</v>
      </c>
      <c r="K1092">
        <v>29502</v>
      </c>
      <c r="L1092">
        <v>202</v>
      </c>
      <c r="M1092" t="s">
        <v>631</v>
      </c>
      <c r="N1092" t="s">
        <v>231</v>
      </c>
      <c r="O1092" t="s">
        <v>634</v>
      </c>
      <c r="P1092">
        <v>97</v>
      </c>
      <c r="Q1092" t="s">
        <v>634</v>
      </c>
      <c r="R1092">
        <f>SUMIFS(Table2[number],Table2[Event],"Goal",Table2[H/U],"HOME",Table2[GameID],Table2[[#This Row],[GameID]],Table2[GameTime],"&lt;="&amp;Table2[[#This Row],[GameTime]])</f>
        <v>4</v>
      </c>
      <c r="S1092">
        <f>SUMIFS(Table2[number],Table2[Event],"Goal",Table2[H/U],"AWAY",Table2[GameID],Table2[[#This Row],[GameID]],Table2[GameTime],"&lt;="&amp;Table2[[#This Row],[GameTime]])</f>
        <v>2</v>
      </c>
      <c r="T1092" t="str">
        <f>IF(Table2[[#This Row],[Event]]="Goal",Table2[[#This Row],[Hscore]]&amp;"-"&amp;Table2[[#This Row],[Uscore]],"")</f>
        <v/>
      </c>
      <c r="U1092">
        <v>1866</v>
      </c>
      <c r="V1092" s="1">
        <f>Table2[[#This Row],[GameTime]]-(Table2[[#This Row],[period]]-1)*1200</f>
        <v>666</v>
      </c>
      <c r="W1092" s="1">
        <f>ROUNDDOWN(Table2[[#This Row],[Time]]/60,0)</f>
        <v>11</v>
      </c>
      <c r="X1092" s="1">
        <f>ROUNDDOWN((Table2[[#This Row],[Time]]/60-Table2[[#This Row],[Time2]])*60,0)</f>
        <v>5</v>
      </c>
      <c r="Y1092" s="1">
        <f>IF(Table2[[#This Row],[Time2]]&lt;10,0&amp;Table2[[#This Row],[Time2]],Table2[[#This Row],[Time2]])</f>
        <v>11</v>
      </c>
      <c r="Z1092" s="1" t="str">
        <f>IF(Table2[[#This Row],[Time3]]&lt;10,0&amp;Table2[[#This Row],[Time3]],Table2[[#This Row],[Time3]])</f>
        <v>05</v>
      </c>
      <c r="AA1092" s="2" t="str">
        <f>Table2[[#This Row],[Time4]]&amp;":"&amp;Table2[[#This Row],[Time5]]</f>
        <v>11:05</v>
      </c>
      <c r="AB1092" s="1" cm="1">
        <f t="array" ref="AB1092">IFERROR(IF(Table2[[#This Row],[code]]="","",_xlfn.IFS(AND(Table2[[#This Row],[code]]&lt;400,Table2[[#This Row],[code]]&lt;&gt;""),2,Table2[[#This Row],[code]]&gt;500,4)),"")</f>
        <v>2</v>
      </c>
      <c r="AC1092" s="1">
        <f>IF(Table2[[#This Row],[Event]]="Penalty",Table2[[#This Row],[number]],IF(Table2[[#This Row],[Event]]="Time-Out",401,""))</f>
        <v>202</v>
      </c>
      <c r="AD1092" s="1">
        <f>ROW(A1091)</f>
        <v>1091</v>
      </c>
      <c r="AE1092" s="1">
        <f>COUNTIFS(Table2[GameID],Table2[[#This Row],[GameID]],Table2[Column1],"&lt;="&amp;Table2[[#This Row],[Column1]])-1</f>
        <v>8</v>
      </c>
    </row>
    <row r="1093" spans="1:31" x14ac:dyDescent="0.45">
      <c r="A1093" t="s">
        <v>444</v>
      </c>
      <c r="B1093" t="str">
        <f>_xlfn.TEXTBEFORE(Table2[[#This Row],[Kamp]]," - ")</f>
        <v>Benløse IF</v>
      </c>
      <c r="C1093" t="str">
        <f>_xlfn.TEXTAFTER(Table2[[#This Row],[Kamp]],"- ")</f>
        <v>Sunds Seahawks</v>
      </c>
      <c r="D1093">
        <v>44990</v>
      </c>
      <c r="E1093">
        <v>65707</v>
      </c>
      <c r="F1093">
        <v>20222023</v>
      </c>
      <c r="G1093" t="s">
        <v>418</v>
      </c>
      <c r="H1093" t="s">
        <v>658</v>
      </c>
      <c r="I1093" t="s">
        <v>678</v>
      </c>
      <c r="J1093">
        <v>2</v>
      </c>
      <c r="K1093">
        <v>29507</v>
      </c>
      <c r="L1093">
        <v>1</v>
      </c>
      <c r="M1093" t="s">
        <v>630</v>
      </c>
      <c r="N1093" t="s">
        <v>419</v>
      </c>
      <c r="O1093" t="s">
        <v>192</v>
      </c>
      <c r="P1093">
        <v>7</v>
      </c>
      <c r="Q1093">
        <v>32</v>
      </c>
      <c r="R1093">
        <f>SUMIFS(Table2[number],Table2[Event],"Goal",Table2[H/U],"HOME",Table2[GameID],Table2[[#This Row],[GameID]],Table2[GameTime],"&lt;="&amp;Table2[[#This Row],[GameTime]])</f>
        <v>5</v>
      </c>
      <c r="S1093">
        <f>SUMIFS(Table2[number],Table2[Event],"Goal",Table2[H/U],"AWAY",Table2[GameID],Table2[[#This Row],[GameID]],Table2[GameTime],"&lt;="&amp;Table2[[#This Row],[GameTime]])</f>
        <v>2</v>
      </c>
      <c r="T1093" t="str">
        <f>IF(Table2[[#This Row],[Event]]="Goal",Table2[[#This Row],[Hscore]]&amp;"-"&amp;Table2[[#This Row],[Uscore]],"")</f>
        <v>5-2</v>
      </c>
      <c r="U1093">
        <v>2285</v>
      </c>
      <c r="V1093" s="1">
        <f>Table2[[#This Row],[GameTime]]-(Table2[[#This Row],[period]]-1)*1200</f>
        <v>1085</v>
      </c>
      <c r="W1093" s="1">
        <f>ROUNDDOWN(Table2[[#This Row],[Time]]/60,0)</f>
        <v>18</v>
      </c>
      <c r="X1093" s="1">
        <f>ROUNDDOWN((Table2[[#This Row],[Time]]/60-Table2[[#This Row],[Time2]])*60,0)</f>
        <v>4</v>
      </c>
      <c r="Y1093" s="1">
        <f>IF(Table2[[#This Row],[Time2]]&lt;10,0&amp;Table2[[#This Row],[Time2]],Table2[[#This Row],[Time2]])</f>
        <v>18</v>
      </c>
      <c r="Z1093" s="1" t="str">
        <f>IF(Table2[[#This Row],[Time3]]&lt;10,0&amp;Table2[[#This Row],[Time3]],Table2[[#This Row],[Time3]])</f>
        <v>04</v>
      </c>
      <c r="AA1093" s="2" t="str">
        <f>Table2[[#This Row],[Time4]]&amp;":"&amp;Table2[[#This Row],[Time5]]</f>
        <v>18:04</v>
      </c>
      <c r="AB1093" s="1" t="str" cm="1">
        <f t="array" ref="AB1093">IFERROR(IF(Table2[[#This Row],[code]]="","",_xlfn.IFS(AND(Table2[[#This Row],[code]]&lt;400,Table2[[#This Row],[code]]&lt;&gt;""),2,Table2[[#This Row],[code]]&gt;500,4)),"")</f>
        <v/>
      </c>
      <c r="AC1093" s="1" t="str">
        <f>IF(Table2[[#This Row],[Event]]="Penalty",Table2[[#This Row],[number]],IF(Table2[[#This Row],[Event]]="Time-Out",401,""))</f>
        <v/>
      </c>
      <c r="AD1093" s="1">
        <f>ROW(A1092)</f>
        <v>1092</v>
      </c>
      <c r="AE1093" s="1">
        <f>COUNTIFS(Table2[GameID],Table2[[#This Row],[GameID]],Table2[Column1],"&lt;="&amp;Table2[[#This Row],[Column1]])-1</f>
        <v>9</v>
      </c>
    </row>
    <row r="1094" spans="1:31" x14ac:dyDescent="0.45">
      <c r="A1094" t="s">
        <v>444</v>
      </c>
      <c r="B1094" t="str">
        <f>_xlfn.TEXTBEFORE(Table2[[#This Row],[Kamp]]," - ")</f>
        <v>Benløse IF</v>
      </c>
      <c r="C1094" t="str">
        <f>_xlfn.TEXTAFTER(Table2[[#This Row],[Kamp]],"- ")</f>
        <v>Sunds Seahawks</v>
      </c>
      <c r="D1094">
        <v>44990</v>
      </c>
      <c r="E1094">
        <v>65707</v>
      </c>
      <c r="F1094">
        <v>20222023</v>
      </c>
      <c r="G1094" t="s">
        <v>418</v>
      </c>
      <c r="H1094" t="s">
        <v>658</v>
      </c>
      <c r="I1094" t="s">
        <v>678</v>
      </c>
      <c r="J1094">
        <v>3</v>
      </c>
      <c r="K1094">
        <v>29507</v>
      </c>
      <c r="L1094">
        <v>208</v>
      </c>
      <c r="M1094" t="s">
        <v>631</v>
      </c>
      <c r="N1094" t="s">
        <v>25</v>
      </c>
      <c r="O1094" t="s">
        <v>634</v>
      </c>
      <c r="P1094">
        <v>24</v>
      </c>
      <c r="Q1094" t="s">
        <v>634</v>
      </c>
      <c r="R1094">
        <f>SUMIFS(Table2[number],Table2[Event],"Goal",Table2[H/U],"HOME",Table2[GameID],Table2[[#This Row],[GameID]],Table2[GameTime],"&lt;="&amp;Table2[[#This Row],[GameTime]])</f>
        <v>5</v>
      </c>
      <c r="S1094">
        <f>SUMIFS(Table2[number],Table2[Event],"Goal",Table2[H/U],"AWAY",Table2[GameID],Table2[[#This Row],[GameID]],Table2[GameTime],"&lt;="&amp;Table2[[#This Row],[GameTime]])</f>
        <v>2</v>
      </c>
      <c r="T1094" t="str">
        <f>IF(Table2[[#This Row],[Event]]="Goal",Table2[[#This Row],[Hscore]]&amp;"-"&amp;Table2[[#This Row],[Uscore]],"")</f>
        <v/>
      </c>
      <c r="U1094">
        <v>2441</v>
      </c>
      <c r="V1094" s="1">
        <f>Table2[[#This Row],[GameTime]]-(Table2[[#This Row],[period]]-1)*1200</f>
        <v>41</v>
      </c>
      <c r="W1094" s="1">
        <f>ROUNDDOWN(Table2[[#This Row],[Time]]/60,0)</f>
        <v>0</v>
      </c>
      <c r="X1094" s="1">
        <f>ROUNDDOWN((Table2[[#This Row],[Time]]/60-Table2[[#This Row],[Time2]])*60,0)</f>
        <v>41</v>
      </c>
      <c r="Y1094" s="1" t="str">
        <f>IF(Table2[[#This Row],[Time2]]&lt;10,0&amp;Table2[[#This Row],[Time2]],Table2[[#This Row],[Time2]])</f>
        <v>00</v>
      </c>
      <c r="Z1094" s="1">
        <f>IF(Table2[[#This Row],[Time3]]&lt;10,0&amp;Table2[[#This Row],[Time3]],Table2[[#This Row],[Time3]])</f>
        <v>41</v>
      </c>
      <c r="AA1094" s="2" t="str">
        <f>Table2[[#This Row],[Time4]]&amp;":"&amp;Table2[[#This Row],[Time5]]</f>
        <v>00:41</v>
      </c>
      <c r="AB1094" s="1" cm="1">
        <f t="array" ref="AB1094">IFERROR(IF(Table2[[#This Row],[code]]="","",_xlfn.IFS(AND(Table2[[#This Row],[code]]&lt;400,Table2[[#This Row],[code]]&lt;&gt;""),2,Table2[[#This Row],[code]]&gt;500,4)),"")</f>
        <v>2</v>
      </c>
      <c r="AC1094" s="1">
        <f>IF(Table2[[#This Row],[Event]]="Penalty",Table2[[#This Row],[number]],IF(Table2[[#This Row],[Event]]="Time-Out",401,""))</f>
        <v>208</v>
      </c>
      <c r="AD1094" s="1">
        <f>ROW(A1093)</f>
        <v>1093</v>
      </c>
      <c r="AE1094" s="1">
        <f>COUNTIFS(Table2[GameID],Table2[[#This Row],[GameID]],Table2[Column1],"&lt;="&amp;Table2[[#This Row],[Column1]])-1</f>
        <v>10</v>
      </c>
    </row>
    <row r="1095" spans="1:31" x14ac:dyDescent="0.45">
      <c r="A1095" t="s">
        <v>444</v>
      </c>
      <c r="B1095" t="str">
        <f>_xlfn.TEXTBEFORE(Table2[[#This Row],[Kamp]]," - ")</f>
        <v>Benløse IF</v>
      </c>
      <c r="C1095" t="str">
        <f>_xlfn.TEXTAFTER(Table2[[#This Row],[Kamp]],"- ")</f>
        <v>Sunds Seahawks</v>
      </c>
      <c r="D1095">
        <v>44990</v>
      </c>
      <c r="E1095">
        <v>65707</v>
      </c>
      <c r="F1095">
        <v>20222023</v>
      </c>
      <c r="G1095" t="s">
        <v>418</v>
      </c>
      <c r="H1095" t="s">
        <v>668</v>
      </c>
      <c r="I1095" t="s">
        <v>677</v>
      </c>
      <c r="J1095">
        <v>3</v>
      </c>
      <c r="K1095">
        <v>29502</v>
      </c>
      <c r="L1095">
        <v>1</v>
      </c>
      <c r="M1095" t="s">
        <v>630</v>
      </c>
      <c r="N1095" t="s">
        <v>228</v>
      </c>
      <c r="O1095" t="s">
        <v>215</v>
      </c>
      <c r="P1095">
        <v>77</v>
      </c>
      <c r="Q1095">
        <v>9</v>
      </c>
      <c r="R1095">
        <f>SUMIFS(Table2[number],Table2[Event],"Goal",Table2[H/U],"HOME",Table2[GameID],Table2[[#This Row],[GameID]],Table2[GameTime],"&lt;="&amp;Table2[[#This Row],[GameTime]])</f>
        <v>5</v>
      </c>
      <c r="S1095">
        <f>SUMIFS(Table2[number],Table2[Event],"Goal",Table2[H/U],"AWAY",Table2[GameID],Table2[[#This Row],[GameID]],Table2[GameTime],"&lt;="&amp;Table2[[#This Row],[GameTime]])</f>
        <v>3</v>
      </c>
      <c r="T1095" t="str">
        <f>IF(Table2[[#This Row],[Event]]="Goal",Table2[[#This Row],[Hscore]]&amp;"-"&amp;Table2[[#This Row],[Uscore]],"")</f>
        <v>5-3</v>
      </c>
      <c r="U1095">
        <v>2537</v>
      </c>
      <c r="V1095" s="1">
        <f>Table2[[#This Row],[GameTime]]-(Table2[[#This Row],[period]]-1)*1200</f>
        <v>137</v>
      </c>
      <c r="W1095" s="1">
        <f>ROUNDDOWN(Table2[[#This Row],[Time]]/60,0)</f>
        <v>2</v>
      </c>
      <c r="X1095" s="1">
        <f>ROUNDDOWN((Table2[[#This Row],[Time]]/60-Table2[[#This Row],[Time2]])*60,0)</f>
        <v>17</v>
      </c>
      <c r="Y1095" s="1" t="str">
        <f>IF(Table2[[#This Row],[Time2]]&lt;10,0&amp;Table2[[#This Row],[Time2]],Table2[[#This Row],[Time2]])</f>
        <v>02</v>
      </c>
      <c r="Z1095" s="1">
        <f>IF(Table2[[#This Row],[Time3]]&lt;10,0&amp;Table2[[#This Row],[Time3]],Table2[[#This Row],[Time3]])</f>
        <v>17</v>
      </c>
      <c r="AA1095" s="2" t="str">
        <f>Table2[[#This Row],[Time4]]&amp;":"&amp;Table2[[#This Row],[Time5]]</f>
        <v>02:17</v>
      </c>
      <c r="AB1095" s="1" t="str" cm="1">
        <f t="array" ref="AB1095">IFERROR(IF(Table2[[#This Row],[code]]="","",_xlfn.IFS(AND(Table2[[#This Row],[code]]&lt;400,Table2[[#This Row],[code]]&lt;&gt;""),2,Table2[[#This Row],[code]]&gt;500,4)),"")</f>
        <v/>
      </c>
      <c r="AC1095" s="1" t="str">
        <f>IF(Table2[[#This Row],[Event]]="Penalty",Table2[[#This Row],[number]],IF(Table2[[#This Row],[Event]]="Time-Out",401,""))</f>
        <v/>
      </c>
      <c r="AD1095" s="1">
        <f>ROW(A1094)</f>
        <v>1094</v>
      </c>
      <c r="AE1095" s="1">
        <f>COUNTIFS(Table2[GameID],Table2[[#This Row],[GameID]],Table2[Column1],"&lt;="&amp;Table2[[#This Row],[Column1]])-1</f>
        <v>11</v>
      </c>
    </row>
    <row r="1096" spans="1:31" x14ac:dyDescent="0.45">
      <c r="A1096" t="s">
        <v>444</v>
      </c>
      <c r="B1096" t="str">
        <f>_xlfn.TEXTBEFORE(Table2[[#This Row],[Kamp]]," - ")</f>
        <v>Benløse IF</v>
      </c>
      <c r="C1096" t="str">
        <f>_xlfn.TEXTAFTER(Table2[[#This Row],[Kamp]],"- ")</f>
        <v>Sunds Seahawks</v>
      </c>
      <c r="D1096">
        <v>44990</v>
      </c>
      <c r="E1096">
        <v>65707</v>
      </c>
      <c r="F1096">
        <v>20222023</v>
      </c>
      <c r="G1096" t="s">
        <v>418</v>
      </c>
      <c r="H1096" t="s">
        <v>658</v>
      </c>
      <c r="I1096" t="s">
        <v>678</v>
      </c>
      <c r="J1096">
        <v>3</v>
      </c>
      <c r="K1096">
        <v>29507</v>
      </c>
      <c r="L1096">
        <v>1</v>
      </c>
      <c r="M1096" t="s">
        <v>630</v>
      </c>
      <c r="N1096" t="s">
        <v>419</v>
      </c>
      <c r="O1096" t="s">
        <v>29</v>
      </c>
      <c r="P1096">
        <v>7</v>
      </c>
      <c r="Q1096">
        <v>44</v>
      </c>
      <c r="R1096">
        <f>SUMIFS(Table2[number],Table2[Event],"Goal",Table2[H/U],"HOME",Table2[GameID],Table2[[#This Row],[GameID]],Table2[GameTime],"&lt;="&amp;Table2[[#This Row],[GameTime]])</f>
        <v>6</v>
      </c>
      <c r="S1096">
        <f>SUMIFS(Table2[number],Table2[Event],"Goal",Table2[H/U],"AWAY",Table2[GameID],Table2[[#This Row],[GameID]],Table2[GameTime],"&lt;="&amp;Table2[[#This Row],[GameTime]])</f>
        <v>3</v>
      </c>
      <c r="T1096" t="str">
        <f>IF(Table2[[#This Row],[Event]]="Goal",Table2[[#This Row],[Hscore]]&amp;"-"&amp;Table2[[#This Row],[Uscore]],"")</f>
        <v>6-3</v>
      </c>
      <c r="U1096">
        <v>2598</v>
      </c>
      <c r="V1096" s="1">
        <f>Table2[[#This Row],[GameTime]]-(Table2[[#This Row],[period]]-1)*1200</f>
        <v>198</v>
      </c>
      <c r="W1096" s="1">
        <f>ROUNDDOWN(Table2[[#This Row],[Time]]/60,0)</f>
        <v>3</v>
      </c>
      <c r="X1096" s="1">
        <f>ROUNDDOWN((Table2[[#This Row],[Time]]/60-Table2[[#This Row],[Time2]])*60,0)</f>
        <v>18</v>
      </c>
      <c r="Y1096" s="1" t="str">
        <f>IF(Table2[[#This Row],[Time2]]&lt;10,0&amp;Table2[[#This Row],[Time2]],Table2[[#This Row],[Time2]])</f>
        <v>03</v>
      </c>
      <c r="Z1096" s="1">
        <f>IF(Table2[[#This Row],[Time3]]&lt;10,0&amp;Table2[[#This Row],[Time3]],Table2[[#This Row],[Time3]])</f>
        <v>18</v>
      </c>
      <c r="AA1096" s="2" t="str">
        <f>Table2[[#This Row],[Time4]]&amp;":"&amp;Table2[[#This Row],[Time5]]</f>
        <v>03:18</v>
      </c>
      <c r="AB1096" s="1" t="str" cm="1">
        <f t="array" ref="AB1096">IFERROR(IF(Table2[[#This Row],[code]]="","",_xlfn.IFS(AND(Table2[[#This Row],[code]]&lt;400,Table2[[#This Row],[code]]&lt;&gt;""),2,Table2[[#This Row],[code]]&gt;500,4)),"")</f>
        <v/>
      </c>
      <c r="AC1096" s="1" t="str">
        <f>IF(Table2[[#This Row],[Event]]="Penalty",Table2[[#This Row],[number]],IF(Table2[[#This Row],[Event]]="Time-Out",401,""))</f>
        <v/>
      </c>
      <c r="AD1096" s="1">
        <f>ROW(A1095)</f>
        <v>1095</v>
      </c>
      <c r="AE1096" s="1">
        <f>COUNTIFS(Table2[GameID],Table2[[#This Row],[GameID]],Table2[Column1],"&lt;="&amp;Table2[[#This Row],[Column1]])-1</f>
        <v>12</v>
      </c>
    </row>
    <row r="1097" spans="1:31" x14ac:dyDescent="0.45">
      <c r="A1097" t="s">
        <v>444</v>
      </c>
      <c r="B1097" t="str">
        <f>_xlfn.TEXTBEFORE(Table2[[#This Row],[Kamp]]," - ")</f>
        <v>Benløse IF</v>
      </c>
      <c r="C1097" t="str">
        <f>_xlfn.TEXTAFTER(Table2[[#This Row],[Kamp]],"- ")</f>
        <v>Sunds Seahawks</v>
      </c>
      <c r="D1097">
        <v>44990</v>
      </c>
      <c r="E1097">
        <v>65707</v>
      </c>
      <c r="F1097">
        <v>20222023</v>
      </c>
      <c r="G1097" t="s">
        <v>418</v>
      </c>
      <c r="H1097" t="s">
        <v>658</v>
      </c>
      <c r="I1097" t="s">
        <v>678</v>
      </c>
      <c r="J1097">
        <v>3</v>
      </c>
      <c r="K1097">
        <v>29507</v>
      </c>
      <c r="L1097">
        <v>1</v>
      </c>
      <c r="M1097" t="s">
        <v>630</v>
      </c>
      <c r="N1097" t="s">
        <v>37</v>
      </c>
      <c r="O1097" t="s">
        <v>29</v>
      </c>
      <c r="P1097">
        <v>90</v>
      </c>
      <c r="Q1097">
        <v>44</v>
      </c>
      <c r="R1097">
        <f>SUMIFS(Table2[number],Table2[Event],"Goal",Table2[H/U],"HOME",Table2[GameID],Table2[[#This Row],[GameID]],Table2[GameTime],"&lt;="&amp;Table2[[#This Row],[GameTime]])</f>
        <v>7</v>
      </c>
      <c r="S1097">
        <f>SUMIFS(Table2[number],Table2[Event],"Goal",Table2[H/U],"AWAY",Table2[GameID],Table2[[#This Row],[GameID]],Table2[GameTime],"&lt;="&amp;Table2[[#This Row],[GameTime]])</f>
        <v>3</v>
      </c>
      <c r="T1097" t="str">
        <f>IF(Table2[[#This Row],[Event]]="Goal",Table2[[#This Row],[Hscore]]&amp;"-"&amp;Table2[[#This Row],[Uscore]],"")</f>
        <v>7-3</v>
      </c>
      <c r="U1097">
        <v>2841</v>
      </c>
      <c r="V1097" s="1">
        <f>Table2[[#This Row],[GameTime]]-(Table2[[#This Row],[period]]-1)*1200</f>
        <v>441</v>
      </c>
      <c r="W1097" s="1">
        <f>ROUNDDOWN(Table2[[#This Row],[Time]]/60,0)</f>
        <v>7</v>
      </c>
      <c r="X1097" s="1">
        <f>ROUNDDOWN((Table2[[#This Row],[Time]]/60-Table2[[#This Row],[Time2]])*60,0)</f>
        <v>21</v>
      </c>
      <c r="Y1097" s="1" t="str">
        <f>IF(Table2[[#This Row],[Time2]]&lt;10,0&amp;Table2[[#This Row],[Time2]],Table2[[#This Row],[Time2]])</f>
        <v>07</v>
      </c>
      <c r="Z1097" s="1">
        <f>IF(Table2[[#This Row],[Time3]]&lt;10,0&amp;Table2[[#This Row],[Time3]],Table2[[#This Row],[Time3]])</f>
        <v>21</v>
      </c>
      <c r="AA1097" s="2" t="str">
        <f>Table2[[#This Row],[Time4]]&amp;":"&amp;Table2[[#This Row],[Time5]]</f>
        <v>07:21</v>
      </c>
      <c r="AB1097" s="1" t="str" cm="1">
        <f t="array" ref="AB1097">IFERROR(IF(Table2[[#This Row],[code]]="","",_xlfn.IFS(AND(Table2[[#This Row],[code]]&lt;400,Table2[[#This Row],[code]]&lt;&gt;""),2,Table2[[#This Row],[code]]&gt;500,4)),"")</f>
        <v/>
      </c>
      <c r="AC1097" s="1" t="str">
        <f>IF(Table2[[#This Row],[Event]]="Penalty",Table2[[#This Row],[number]],IF(Table2[[#This Row],[Event]]="Time-Out",401,""))</f>
        <v/>
      </c>
      <c r="AD1097" s="1">
        <f>ROW(A1096)</f>
        <v>1096</v>
      </c>
      <c r="AE1097" s="1">
        <f>COUNTIFS(Table2[GameID],Table2[[#This Row],[GameID]],Table2[Column1],"&lt;="&amp;Table2[[#This Row],[Column1]])-1</f>
        <v>13</v>
      </c>
    </row>
    <row r="1098" spans="1:31" x14ac:dyDescent="0.45">
      <c r="A1098" t="s">
        <v>444</v>
      </c>
      <c r="B1098" t="str">
        <f>_xlfn.TEXTBEFORE(Table2[[#This Row],[Kamp]]," - ")</f>
        <v>Benløse IF</v>
      </c>
      <c r="C1098" t="str">
        <f>_xlfn.TEXTAFTER(Table2[[#This Row],[Kamp]],"- ")</f>
        <v>Sunds Seahawks</v>
      </c>
      <c r="D1098">
        <v>44990</v>
      </c>
      <c r="E1098">
        <v>65707</v>
      </c>
      <c r="F1098">
        <v>20222023</v>
      </c>
      <c r="G1098" t="s">
        <v>418</v>
      </c>
      <c r="H1098" t="s">
        <v>668</v>
      </c>
      <c r="I1098" t="s">
        <v>677</v>
      </c>
      <c r="J1098">
        <v>3</v>
      </c>
      <c r="K1098">
        <v>29502</v>
      </c>
      <c r="L1098">
        <v>0</v>
      </c>
      <c r="M1098" t="s">
        <v>633</v>
      </c>
      <c r="N1098" t="s">
        <v>634</v>
      </c>
      <c r="O1098" t="s">
        <v>634</v>
      </c>
      <c r="P1098" t="s">
        <v>634</v>
      </c>
      <c r="Q1098" t="s">
        <v>634</v>
      </c>
      <c r="R1098">
        <f>SUMIFS(Table2[number],Table2[Event],"Goal",Table2[H/U],"HOME",Table2[GameID],Table2[[#This Row],[GameID]],Table2[GameTime],"&lt;="&amp;Table2[[#This Row],[GameTime]])</f>
        <v>7</v>
      </c>
      <c r="S1098">
        <f>SUMIFS(Table2[number],Table2[Event],"Goal",Table2[H/U],"AWAY",Table2[GameID],Table2[[#This Row],[GameID]],Table2[GameTime],"&lt;="&amp;Table2[[#This Row],[GameTime]])</f>
        <v>3</v>
      </c>
      <c r="T1098" t="str">
        <f>IF(Table2[[#This Row],[Event]]="Goal",Table2[[#This Row],[Hscore]]&amp;"-"&amp;Table2[[#This Row],[Uscore]],"")</f>
        <v/>
      </c>
      <c r="U1098">
        <v>3276</v>
      </c>
      <c r="V1098" s="1">
        <f>Table2[[#This Row],[GameTime]]-(Table2[[#This Row],[period]]-1)*1200</f>
        <v>876</v>
      </c>
      <c r="W1098" s="1">
        <f>ROUNDDOWN(Table2[[#This Row],[Time]]/60,0)</f>
        <v>14</v>
      </c>
      <c r="X1098" s="1">
        <f>ROUNDDOWN((Table2[[#This Row],[Time]]/60-Table2[[#This Row],[Time2]])*60,0)</f>
        <v>36</v>
      </c>
      <c r="Y1098" s="1">
        <f>IF(Table2[[#This Row],[Time2]]&lt;10,0&amp;Table2[[#This Row],[Time2]],Table2[[#This Row],[Time2]])</f>
        <v>14</v>
      </c>
      <c r="Z1098" s="1">
        <f>IF(Table2[[#This Row],[Time3]]&lt;10,0&amp;Table2[[#This Row],[Time3]],Table2[[#This Row],[Time3]])</f>
        <v>36</v>
      </c>
      <c r="AA1098" s="2" t="str">
        <f>Table2[[#This Row],[Time4]]&amp;":"&amp;Table2[[#This Row],[Time5]]</f>
        <v>14:36</v>
      </c>
      <c r="AB1098" s="1" t="str" cm="1">
        <f t="array" ref="AB1098">IFERROR(IF(Table2[[#This Row],[code]]="","",_xlfn.IFS(AND(Table2[[#This Row],[code]]&lt;400,Table2[[#This Row],[code]]&lt;&gt;""),2,Table2[[#This Row],[code]]&gt;500,4)),"")</f>
        <v/>
      </c>
      <c r="AC1098" s="1">
        <f>IF(Table2[[#This Row],[Event]]="Penalty",Table2[[#This Row],[number]],IF(Table2[[#This Row],[Event]]="Time-Out",401,""))</f>
        <v>401</v>
      </c>
      <c r="AD1098" s="1">
        <f>ROW(A1097)</f>
        <v>1097</v>
      </c>
      <c r="AE1098" s="1">
        <f>COUNTIFS(Table2[GameID],Table2[[#This Row],[GameID]],Table2[Column1],"&lt;="&amp;Table2[[#This Row],[Column1]])-1</f>
        <v>14</v>
      </c>
    </row>
    <row r="1099" spans="1:31" x14ac:dyDescent="0.45">
      <c r="A1099" t="s">
        <v>444</v>
      </c>
      <c r="B1099" t="str">
        <f>_xlfn.TEXTBEFORE(Table2[[#This Row],[Kamp]]," - ")</f>
        <v>Benløse IF</v>
      </c>
      <c r="C1099" t="str">
        <f>_xlfn.TEXTAFTER(Table2[[#This Row],[Kamp]],"- ")</f>
        <v>Sunds Seahawks</v>
      </c>
      <c r="D1099">
        <v>44990</v>
      </c>
      <c r="E1099">
        <v>65707</v>
      </c>
      <c r="F1099">
        <v>20222023</v>
      </c>
      <c r="G1099" t="s">
        <v>418</v>
      </c>
      <c r="H1099" t="s">
        <v>668</v>
      </c>
      <c r="I1099" t="s">
        <v>677</v>
      </c>
      <c r="J1099">
        <v>3</v>
      </c>
      <c r="K1099">
        <v>29502</v>
      </c>
      <c r="L1099">
        <v>1</v>
      </c>
      <c r="M1099" t="s">
        <v>630</v>
      </c>
      <c r="N1099" t="s">
        <v>221</v>
      </c>
      <c r="O1099" t="s">
        <v>213</v>
      </c>
      <c r="P1099">
        <v>25</v>
      </c>
      <c r="Q1099">
        <v>5</v>
      </c>
      <c r="R1099">
        <f>SUMIFS(Table2[number],Table2[Event],"Goal",Table2[H/U],"HOME",Table2[GameID],Table2[[#This Row],[GameID]],Table2[GameTime],"&lt;="&amp;Table2[[#This Row],[GameTime]])</f>
        <v>7</v>
      </c>
      <c r="S1099">
        <f>SUMIFS(Table2[number],Table2[Event],"Goal",Table2[H/U],"AWAY",Table2[GameID],Table2[[#This Row],[GameID]],Table2[GameTime],"&lt;="&amp;Table2[[#This Row],[GameTime]])</f>
        <v>4</v>
      </c>
      <c r="T1099" t="str">
        <f>IF(Table2[[#This Row],[Event]]="Goal",Table2[[#This Row],[Hscore]]&amp;"-"&amp;Table2[[#This Row],[Uscore]],"")</f>
        <v>7-4</v>
      </c>
      <c r="U1099">
        <v>3438</v>
      </c>
      <c r="V1099" s="1">
        <f>Table2[[#This Row],[GameTime]]-(Table2[[#This Row],[period]]-1)*1200</f>
        <v>1038</v>
      </c>
      <c r="W1099" s="1">
        <f>ROUNDDOWN(Table2[[#This Row],[Time]]/60,0)</f>
        <v>17</v>
      </c>
      <c r="X1099" s="1">
        <f>ROUNDDOWN((Table2[[#This Row],[Time]]/60-Table2[[#This Row],[Time2]])*60,0)</f>
        <v>18</v>
      </c>
      <c r="Y1099" s="1">
        <f>IF(Table2[[#This Row],[Time2]]&lt;10,0&amp;Table2[[#This Row],[Time2]],Table2[[#This Row],[Time2]])</f>
        <v>17</v>
      </c>
      <c r="Z1099" s="1">
        <f>IF(Table2[[#This Row],[Time3]]&lt;10,0&amp;Table2[[#This Row],[Time3]],Table2[[#This Row],[Time3]])</f>
        <v>18</v>
      </c>
      <c r="AA1099" s="2" t="str">
        <f>Table2[[#This Row],[Time4]]&amp;":"&amp;Table2[[#This Row],[Time5]]</f>
        <v>17:18</v>
      </c>
      <c r="AB1099" s="1" t="str" cm="1">
        <f t="array" ref="AB1099">IFERROR(IF(Table2[[#This Row],[code]]="","",_xlfn.IFS(AND(Table2[[#This Row],[code]]&lt;400,Table2[[#This Row],[code]]&lt;&gt;""),2,Table2[[#This Row],[code]]&gt;500,4)),"")</f>
        <v/>
      </c>
      <c r="AC1099" s="1" t="str">
        <f>IF(Table2[[#This Row],[Event]]="Penalty",Table2[[#This Row],[number]],IF(Table2[[#This Row],[Event]]="Time-Out",401,""))</f>
        <v/>
      </c>
      <c r="AD1099" s="1">
        <f>ROW(A1098)</f>
        <v>1098</v>
      </c>
      <c r="AE1099" s="1">
        <f>COUNTIFS(Table2[GameID],Table2[[#This Row],[GameID]],Table2[Column1],"&lt;="&amp;Table2[[#This Row],[Column1]])-1</f>
        <v>15</v>
      </c>
    </row>
    <row r="1100" spans="1:31" x14ac:dyDescent="0.45">
      <c r="A1100" t="s">
        <v>444</v>
      </c>
      <c r="B1100" t="str">
        <f>_xlfn.TEXTBEFORE(Table2[[#This Row],[Kamp]]," - ")</f>
        <v>Benløse IF</v>
      </c>
      <c r="C1100" t="str">
        <f>_xlfn.TEXTAFTER(Table2[[#This Row],[Kamp]],"- ")</f>
        <v>Sunds Seahawks</v>
      </c>
      <c r="D1100">
        <v>44990</v>
      </c>
      <c r="E1100">
        <v>65707</v>
      </c>
      <c r="F1100">
        <v>20222023</v>
      </c>
      <c r="G1100" t="s">
        <v>418</v>
      </c>
      <c r="H1100" t="s">
        <v>658</v>
      </c>
      <c r="I1100" t="s">
        <v>678</v>
      </c>
      <c r="J1100">
        <v>3</v>
      </c>
      <c r="K1100">
        <v>29507</v>
      </c>
      <c r="L1100">
        <v>1</v>
      </c>
      <c r="M1100" t="s">
        <v>630</v>
      </c>
      <c r="N1100" t="s">
        <v>38</v>
      </c>
      <c r="O1100" t="s">
        <v>25</v>
      </c>
      <c r="P1100">
        <v>98</v>
      </c>
      <c r="Q1100">
        <v>24</v>
      </c>
      <c r="R1100">
        <f>SUMIFS(Table2[number],Table2[Event],"Goal",Table2[H/U],"HOME",Table2[GameID],Table2[[#This Row],[GameID]],Table2[GameTime],"&lt;="&amp;Table2[[#This Row],[GameTime]])</f>
        <v>8</v>
      </c>
      <c r="S1100">
        <f>SUMIFS(Table2[number],Table2[Event],"Goal",Table2[H/U],"AWAY",Table2[GameID],Table2[[#This Row],[GameID]],Table2[GameTime],"&lt;="&amp;Table2[[#This Row],[GameTime]])</f>
        <v>4</v>
      </c>
      <c r="T1100" t="str">
        <f>IF(Table2[[#This Row],[Event]]="Goal",Table2[[#This Row],[Hscore]]&amp;"-"&amp;Table2[[#This Row],[Uscore]],"")</f>
        <v>8-4</v>
      </c>
      <c r="U1100">
        <v>3446</v>
      </c>
      <c r="V1100" s="1">
        <f>Table2[[#This Row],[GameTime]]-(Table2[[#This Row],[period]]-1)*1200</f>
        <v>1046</v>
      </c>
      <c r="W1100" s="1">
        <f>ROUNDDOWN(Table2[[#This Row],[Time]]/60,0)</f>
        <v>17</v>
      </c>
      <c r="X1100" s="1">
        <f>ROUNDDOWN((Table2[[#This Row],[Time]]/60-Table2[[#This Row],[Time2]])*60,0)</f>
        <v>26</v>
      </c>
      <c r="Y1100" s="1">
        <f>IF(Table2[[#This Row],[Time2]]&lt;10,0&amp;Table2[[#This Row],[Time2]],Table2[[#This Row],[Time2]])</f>
        <v>17</v>
      </c>
      <c r="Z1100" s="1">
        <f>IF(Table2[[#This Row],[Time3]]&lt;10,0&amp;Table2[[#This Row],[Time3]],Table2[[#This Row],[Time3]])</f>
        <v>26</v>
      </c>
      <c r="AA1100" s="2" t="str">
        <f>Table2[[#This Row],[Time4]]&amp;":"&amp;Table2[[#This Row],[Time5]]</f>
        <v>17:26</v>
      </c>
      <c r="AB1100" s="1" t="str" cm="1">
        <f t="array" ref="AB1100">IFERROR(IF(Table2[[#This Row],[code]]="","",_xlfn.IFS(AND(Table2[[#This Row],[code]]&lt;400,Table2[[#This Row],[code]]&lt;&gt;""),2,Table2[[#This Row],[code]]&gt;500,4)),"")</f>
        <v/>
      </c>
      <c r="AC1100" s="1" t="str">
        <f>IF(Table2[[#This Row],[Event]]="Penalty",Table2[[#This Row],[number]],IF(Table2[[#This Row],[Event]]="Time-Out",401,""))</f>
        <v/>
      </c>
      <c r="AD1100" s="1">
        <f>ROW(A1099)</f>
        <v>1099</v>
      </c>
      <c r="AE1100" s="1">
        <f>COUNTIFS(Table2[GameID],Table2[[#This Row],[GameID]],Table2[Column1],"&lt;="&amp;Table2[[#This Row],[Column1]])-1</f>
        <v>16</v>
      </c>
    </row>
    <row r="1101" spans="1:31" x14ac:dyDescent="0.45">
      <c r="A1101" t="s">
        <v>444</v>
      </c>
      <c r="B1101" t="str">
        <f>_xlfn.TEXTBEFORE(Table2[[#This Row],[Kamp]]," - ")</f>
        <v>Benløse IF</v>
      </c>
      <c r="C1101" t="str">
        <f>_xlfn.TEXTAFTER(Table2[[#This Row],[Kamp]],"- ")</f>
        <v>Sunds Seahawks</v>
      </c>
      <c r="D1101">
        <v>44990</v>
      </c>
      <c r="E1101">
        <v>65707</v>
      </c>
      <c r="F1101">
        <v>20222023</v>
      </c>
      <c r="G1101" t="s">
        <v>418</v>
      </c>
      <c r="H1101" t="s">
        <v>658</v>
      </c>
      <c r="I1101" t="s">
        <v>678</v>
      </c>
      <c r="J1101">
        <v>3</v>
      </c>
      <c r="K1101">
        <v>29507</v>
      </c>
      <c r="L1101">
        <v>1</v>
      </c>
      <c r="M1101" t="s">
        <v>630</v>
      </c>
      <c r="N1101" t="s">
        <v>29</v>
      </c>
      <c r="O1101" t="s">
        <v>192</v>
      </c>
      <c r="P1101">
        <v>44</v>
      </c>
      <c r="Q1101">
        <v>32</v>
      </c>
      <c r="R1101">
        <f>SUMIFS(Table2[number],Table2[Event],"Goal",Table2[H/U],"HOME",Table2[GameID],Table2[[#This Row],[GameID]],Table2[GameTime],"&lt;="&amp;Table2[[#This Row],[GameTime]])</f>
        <v>9</v>
      </c>
      <c r="S1101">
        <f>SUMIFS(Table2[number],Table2[Event],"Goal",Table2[H/U],"AWAY",Table2[GameID],Table2[[#This Row],[GameID]],Table2[GameTime],"&lt;="&amp;Table2[[#This Row],[GameTime]])</f>
        <v>4</v>
      </c>
      <c r="T1101" t="str">
        <f>IF(Table2[[#This Row],[Event]]="Goal",Table2[[#This Row],[Hscore]]&amp;"-"&amp;Table2[[#This Row],[Uscore]],"")</f>
        <v>9-4</v>
      </c>
      <c r="U1101">
        <v>3463</v>
      </c>
      <c r="V1101" s="1">
        <f>Table2[[#This Row],[GameTime]]-(Table2[[#This Row],[period]]-1)*1200</f>
        <v>1063</v>
      </c>
      <c r="W1101" s="1">
        <f>ROUNDDOWN(Table2[[#This Row],[Time]]/60,0)</f>
        <v>17</v>
      </c>
      <c r="X1101" s="1">
        <f>ROUNDDOWN((Table2[[#This Row],[Time]]/60-Table2[[#This Row],[Time2]])*60,0)</f>
        <v>42</v>
      </c>
      <c r="Y1101" s="1">
        <f>IF(Table2[[#This Row],[Time2]]&lt;10,0&amp;Table2[[#This Row],[Time2]],Table2[[#This Row],[Time2]])</f>
        <v>17</v>
      </c>
      <c r="Z1101" s="1">
        <f>IF(Table2[[#This Row],[Time3]]&lt;10,0&amp;Table2[[#This Row],[Time3]],Table2[[#This Row],[Time3]])</f>
        <v>42</v>
      </c>
      <c r="AA1101" s="2" t="str">
        <f>Table2[[#This Row],[Time4]]&amp;":"&amp;Table2[[#This Row],[Time5]]</f>
        <v>17:42</v>
      </c>
      <c r="AB1101" s="1" t="str" cm="1">
        <f t="array" ref="AB1101">IFERROR(IF(Table2[[#This Row],[code]]="","",_xlfn.IFS(AND(Table2[[#This Row],[code]]&lt;400,Table2[[#This Row],[code]]&lt;&gt;""),2,Table2[[#This Row],[code]]&gt;500,4)),"")</f>
        <v/>
      </c>
      <c r="AC1101" s="1" t="str">
        <f>IF(Table2[[#This Row],[Event]]="Penalty",Table2[[#This Row],[number]],IF(Table2[[#This Row],[Event]]="Time-Out",401,""))</f>
        <v/>
      </c>
      <c r="AD1101" s="1">
        <f>ROW(A1100)</f>
        <v>1100</v>
      </c>
      <c r="AE1101" s="1">
        <f>COUNTIFS(Table2[GameID],Table2[[#This Row],[GameID]],Table2[Column1],"&lt;="&amp;Table2[[#This Row],[Column1]])-1</f>
        <v>17</v>
      </c>
    </row>
    <row r="1102" spans="1:31" x14ac:dyDescent="0.45">
      <c r="A1102" t="s">
        <v>446</v>
      </c>
      <c r="B1102" t="str">
        <f>_xlfn.TEXTBEFORE(Table2[[#This Row],[Kamp]]," - ")</f>
        <v>BFC Vendsyssel</v>
      </c>
      <c r="C1102" t="str">
        <f>_xlfn.TEXTAFTER(Table2[[#This Row],[Kamp]],"- ")</f>
        <v>Rødovre FC</v>
      </c>
      <c r="D1102">
        <v>44996</v>
      </c>
      <c r="E1102">
        <v>65708</v>
      </c>
      <c r="F1102">
        <v>20222023</v>
      </c>
      <c r="G1102" t="s">
        <v>418</v>
      </c>
      <c r="H1102" t="s">
        <v>664</v>
      </c>
      <c r="I1102" t="s">
        <v>678</v>
      </c>
      <c r="J1102">
        <v>1</v>
      </c>
      <c r="K1102">
        <v>29506</v>
      </c>
      <c r="L1102">
        <v>1</v>
      </c>
      <c r="M1102" t="s">
        <v>630</v>
      </c>
      <c r="N1102" t="s">
        <v>198</v>
      </c>
      <c r="O1102" t="s">
        <v>634</v>
      </c>
      <c r="P1102">
        <v>19</v>
      </c>
      <c r="Q1102" t="s">
        <v>634</v>
      </c>
      <c r="R1102">
        <f>SUMIFS(Table2[number],Table2[Event],"Goal",Table2[H/U],"HOME",Table2[GameID],Table2[[#This Row],[GameID]],Table2[GameTime],"&lt;="&amp;Table2[[#This Row],[GameTime]])</f>
        <v>1</v>
      </c>
      <c r="S1102">
        <f>SUMIFS(Table2[number],Table2[Event],"Goal",Table2[H/U],"AWAY",Table2[GameID],Table2[[#This Row],[GameID]],Table2[GameTime],"&lt;="&amp;Table2[[#This Row],[GameTime]])</f>
        <v>0</v>
      </c>
      <c r="T1102" t="str">
        <f>IF(Table2[[#This Row],[Event]]="Goal",Table2[[#This Row],[Hscore]]&amp;"-"&amp;Table2[[#This Row],[Uscore]],"")</f>
        <v>1-0</v>
      </c>
      <c r="U1102">
        <v>353</v>
      </c>
      <c r="V1102" s="1">
        <f>Table2[[#This Row],[GameTime]]-(Table2[[#This Row],[period]]-1)*1200</f>
        <v>353</v>
      </c>
      <c r="W1102" s="1">
        <f>ROUNDDOWN(Table2[[#This Row],[Time]]/60,0)</f>
        <v>5</v>
      </c>
      <c r="X1102" s="1">
        <f>ROUNDDOWN((Table2[[#This Row],[Time]]/60-Table2[[#This Row],[Time2]])*60,0)</f>
        <v>53</v>
      </c>
      <c r="Y1102" s="1" t="str">
        <f>IF(Table2[[#This Row],[Time2]]&lt;10,0&amp;Table2[[#This Row],[Time2]],Table2[[#This Row],[Time2]])</f>
        <v>05</v>
      </c>
      <c r="Z1102" s="1">
        <f>IF(Table2[[#This Row],[Time3]]&lt;10,0&amp;Table2[[#This Row],[Time3]],Table2[[#This Row],[Time3]])</f>
        <v>53</v>
      </c>
      <c r="AA1102" s="2" t="str">
        <f>Table2[[#This Row],[Time4]]&amp;":"&amp;Table2[[#This Row],[Time5]]</f>
        <v>05:53</v>
      </c>
      <c r="AB1102" s="1" t="str" cm="1">
        <f t="array" ref="AB1102">IFERROR(IF(Table2[[#This Row],[code]]="","",_xlfn.IFS(AND(Table2[[#This Row],[code]]&lt;400,Table2[[#This Row],[code]]&lt;&gt;""),2,Table2[[#This Row],[code]]&gt;500,4)),"")</f>
        <v/>
      </c>
      <c r="AC1102" s="1" t="str">
        <f>IF(Table2[[#This Row],[Event]]="Penalty",Table2[[#This Row],[number]],IF(Table2[[#This Row],[Event]]="Time-Out",401,""))</f>
        <v/>
      </c>
      <c r="AD1102" s="1">
        <f>ROW(A1101)</f>
        <v>1101</v>
      </c>
      <c r="AE1102" s="1">
        <f>COUNTIFS(Table2[GameID],Table2[[#This Row],[GameID]],Table2[Column1],"&lt;="&amp;Table2[[#This Row],[Column1]])-1</f>
        <v>0</v>
      </c>
    </row>
    <row r="1103" spans="1:31" x14ac:dyDescent="0.45">
      <c r="A1103" t="s">
        <v>446</v>
      </c>
      <c r="B1103" t="str">
        <f>_xlfn.TEXTBEFORE(Table2[[#This Row],[Kamp]]," - ")</f>
        <v>BFC Vendsyssel</v>
      </c>
      <c r="C1103" t="str">
        <f>_xlfn.TEXTAFTER(Table2[[#This Row],[Kamp]],"- ")</f>
        <v>Rødovre FC</v>
      </c>
      <c r="D1103">
        <v>44996</v>
      </c>
      <c r="E1103">
        <v>65708</v>
      </c>
      <c r="F1103">
        <v>20222023</v>
      </c>
      <c r="G1103" t="s">
        <v>418</v>
      </c>
      <c r="H1103" t="s">
        <v>665</v>
      </c>
      <c r="I1103" t="s">
        <v>677</v>
      </c>
      <c r="J1103">
        <v>1</v>
      </c>
      <c r="K1103">
        <v>29512</v>
      </c>
      <c r="L1103">
        <v>1</v>
      </c>
      <c r="M1103" t="s">
        <v>630</v>
      </c>
      <c r="N1103" t="s">
        <v>44</v>
      </c>
      <c r="O1103" t="s">
        <v>42</v>
      </c>
      <c r="P1103">
        <v>16</v>
      </c>
      <c r="Q1103">
        <v>8</v>
      </c>
      <c r="R1103">
        <f>SUMIFS(Table2[number],Table2[Event],"Goal",Table2[H/U],"HOME",Table2[GameID],Table2[[#This Row],[GameID]],Table2[GameTime],"&lt;="&amp;Table2[[#This Row],[GameTime]])</f>
        <v>1</v>
      </c>
      <c r="S1103">
        <f>SUMIFS(Table2[number],Table2[Event],"Goal",Table2[H/U],"AWAY",Table2[GameID],Table2[[#This Row],[GameID]],Table2[GameTime],"&lt;="&amp;Table2[[#This Row],[GameTime]])</f>
        <v>1</v>
      </c>
      <c r="T1103" t="str">
        <f>IF(Table2[[#This Row],[Event]]="Goal",Table2[[#This Row],[Hscore]]&amp;"-"&amp;Table2[[#This Row],[Uscore]],"")</f>
        <v>1-1</v>
      </c>
      <c r="U1103">
        <v>671</v>
      </c>
      <c r="V1103" s="1">
        <f>Table2[[#This Row],[GameTime]]-(Table2[[#This Row],[period]]-1)*1200</f>
        <v>671</v>
      </c>
      <c r="W1103" s="1">
        <f>ROUNDDOWN(Table2[[#This Row],[Time]]/60,0)</f>
        <v>11</v>
      </c>
      <c r="X1103" s="1">
        <f>ROUNDDOWN((Table2[[#This Row],[Time]]/60-Table2[[#This Row],[Time2]])*60,0)</f>
        <v>11</v>
      </c>
      <c r="Y1103" s="1">
        <f>IF(Table2[[#This Row],[Time2]]&lt;10,0&amp;Table2[[#This Row],[Time2]],Table2[[#This Row],[Time2]])</f>
        <v>11</v>
      </c>
      <c r="Z1103" s="1">
        <f>IF(Table2[[#This Row],[Time3]]&lt;10,0&amp;Table2[[#This Row],[Time3]],Table2[[#This Row],[Time3]])</f>
        <v>11</v>
      </c>
      <c r="AA1103" s="2" t="str">
        <f>Table2[[#This Row],[Time4]]&amp;":"&amp;Table2[[#This Row],[Time5]]</f>
        <v>11:11</v>
      </c>
      <c r="AB1103" s="1" t="str" cm="1">
        <f t="array" ref="AB1103">IFERROR(IF(Table2[[#This Row],[code]]="","",_xlfn.IFS(AND(Table2[[#This Row],[code]]&lt;400,Table2[[#This Row],[code]]&lt;&gt;""),2,Table2[[#This Row],[code]]&gt;500,4)),"")</f>
        <v/>
      </c>
      <c r="AC1103" s="1" t="str">
        <f>IF(Table2[[#This Row],[Event]]="Penalty",Table2[[#This Row],[number]],IF(Table2[[#This Row],[Event]]="Time-Out",401,""))</f>
        <v/>
      </c>
      <c r="AD1103" s="1">
        <f>ROW(A1102)</f>
        <v>1102</v>
      </c>
      <c r="AE1103" s="1">
        <f>COUNTIFS(Table2[GameID],Table2[[#This Row],[GameID]],Table2[Column1],"&lt;="&amp;Table2[[#This Row],[Column1]])-1</f>
        <v>1</v>
      </c>
    </row>
    <row r="1104" spans="1:31" x14ac:dyDescent="0.45">
      <c r="A1104" t="s">
        <v>446</v>
      </c>
      <c r="B1104" t="str">
        <f>_xlfn.TEXTBEFORE(Table2[[#This Row],[Kamp]]," - ")</f>
        <v>BFC Vendsyssel</v>
      </c>
      <c r="C1104" t="str">
        <f>_xlfn.TEXTAFTER(Table2[[#This Row],[Kamp]],"- ")</f>
        <v>Rødovre FC</v>
      </c>
      <c r="D1104">
        <v>44996</v>
      </c>
      <c r="E1104">
        <v>65708</v>
      </c>
      <c r="F1104">
        <v>20222023</v>
      </c>
      <c r="G1104" t="s">
        <v>418</v>
      </c>
      <c r="H1104" t="s">
        <v>665</v>
      </c>
      <c r="I1104" t="s">
        <v>677</v>
      </c>
      <c r="J1104">
        <v>1</v>
      </c>
      <c r="K1104">
        <v>29512</v>
      </c>
      <c r="L1104">
        <v>1</v>
      </c>
      <c r="M1104" t="s">
        <v>630</v>
      </c>
      <c r="N1104" t="s">
        <v>42</v>
      </c>
      <c r="O1104" t="s">
        <v>45</v>
      </c>
      <c r="P1104">
        <v>8</v>
      </c>
      <c r="Q1104">
        <v>17</v>
      </c>
      <c r="R1104">
        <f>SUMIFS(Table2[number],Table2[Event],"Goal",Table2[H/U],"HOME",Table2[GameID],Table2[[#This Row],[GameID]],Table2[GameTime],"&lt;="&amp;Table2[[#This Row],[GameTime]])</f>
        <v>1</v>
      </c>
      <c r="S1104">
        <f>SUMIFS(Table2[number],Table2[Event],"Goal",Table2[H/U],"AWAY",Table2[GameID],Table2[[#This Row],[GameID]],Table2[GameTime],"&lt;="&amp;Table2[[#This Row],[GameTime]])</f>
        <v>2</v>
      </c>
      <c r="T1104" t="str">
        <f>IF(Table2[[#This Row],[Event]]="Goal",Table2[[#This Row],[Hscore]]&amp;"-"&amp;Table2[[#This Row],[Uscore]],"")</f>
        <v>1-2</v>
      </c>
      <c r="U1104">
        <v>759</v>
      </c>
      <c r="V1104" s="1">
        <f>Table2[[#This Row],[GameTime]]-(Table2[[#This Row],[period]]-1)*1200</f>
        <v>759</v>
      </c>
      <c r="W1104" s="1">
        <f>ROUNDDOWN(Table2[[#This Row],[Time]]/60,0)</f>
        <v>12</v>
      </c>
      <c r="X1104" s="1">
        <f>ROUNDDOWN((Table2[[#This Row],[Time]]/60-Table2[[#This Row],[Time2]])*60,0)</f>
        <v>39</v>
      </c>
      <c r="Y1104" s="1">
        <f>IF(Table2[[#This Row],[Time2]]&lt;10,0&amp;Table2[[#This Row],[Time2]],Table2[[#This Row],[Time2]])</f>
        <v>12</v>
      </c>
      <c r="Z1104" s="1">
        <f>IF(Table2[[#This Row],[Time3]]&lt;10,0&amp;Table2[[#This Row],[Time3]],Table2[[#This Row],[Time3]])</f>
        <v>39</v>
      </c>
      <c r="AA1104" s="2" t="str">
        <f>Table2[[#This Row],[Time4]]&amp;":"&amp;Table2[[#This Row],[Time5]]</f>
        <v>12:39</v>
      </c>
      <c r="AB1104" s="1" t="str" cm="1">
        <f t="array" ref="AB1104">IFERROR(IF(Table2[[#This Row],[code]]="","",_xlfn.IFS(AND(Table2[[#This Row],[code]]&lt;400,Table2[[#This Row],[code]]&lt;&gt;""),2,Table2[[#This Row],[code]]&gt;500,4)),"")</f>
        <v/>
      </c>
      <c r="AC1104" s="1" t="str">
        <f>IF(Table2[[#This Row],[Event]]="Penalty",Table2[[#This Row],[number]],IF(Table2[[#This Row],[Event]]="Time-Out",401,""))</f>
        <v/>
      </c>
      <c r="AD1104" s="1">
        <f>ROW(A1103)</f>
        <v>1103</v>
      </c>
      <c r="AE1104" s="1">
        <f>COUNTIFS(Table2[GameID],Table2[[#This Row],[GameID]],Table2[Column1],"&lt;="&amp;Table2[[#This Row],[Column1]])-1</f>
        <v>2</v>
      </c>
    </row>
    <row r="1105" spans="1:31" x14ac:dyDescent="0.45">
      <c r="A1105" t="s">
        <v>446</v>
      </c>
      <c r="B1105" t="str">
        <f>_xlfn.TEXTBEFORE(Table2[[#This Row],[Kamp]]," - ")</f>
        <v>BFC Vendsyssel</v>
      </c>
      <c r="C1105" t="str">
        <f>_xlfn.TEXTAFTER(Table2[[#This Row],[Kamp]],"- ")</f>
        <v>Rødovre FC</v>
      </c>
      <c r="D1105">
        <v>44996</v>
      </c>
      <c r="E1105">
        <v>65708</v>
      </c>
      <c r="F1105">
        <v>20222023</v>
      </c>
      <c r="G1105" t="s">
        <v>418</v>
      </c>
      <c r="H1105" t="s">
        <v>665</v>
      </c>
      <c r="I1105" t="s">
        <v>677</v>
      </c>
      <c r="J1105">
        <v>1</v>
      </c>
      <c r="K1105">
        <v>29512</v>
      </c>
      <c r="L1105">
        <v>1</v>
      </c>
      <c r="M1105" t="s">
        <v>630</v>
      </c>
      <c r="N1105" t="s">
        <v>47</v>
      </c>
      <c r="O1105" t="s">
        <v>45</v>
      </c>
      <c r="P1105">
        <v>24</v>
      </c>
      <c r="Q1105">
        <v>17</v>
      </c>
      <c r="R1105">
        <f>SUMIFS(Table2[number],Table2[Event],"Goal",Table2[H/U],"HOME",Table2[GameID],Table2[[#This Row],[GameID]],Table2[GameTime],"&lt;="&amp;Table2[[#This Row],[GameTime]])</f>
        <v>1</v>
      </c>
      <c r="S1105">
        <f>SUMIFS(Table2[number],Table2[Event],"Goal",Table2[H/U],"AWAY",Table2[GameID],Table2[[#This Row],[GameID]],Table2[GameTime],"&lt;="&amp;Table2[[#This Row],[GameTime]])</f>
        <v>3</v>
      </c>
      <c r="T1105" t="str">
        <f>IF(Table2[[#This Row],[Event]]="Goal",Table2[[#This Row],[Hscore]]&amp;"-"&amp;Table2[[#This Row],[Uscore]],"")</f>
        <v>1-3</v>
      </c>
      <c r="U1105">
        <v>1090</v>
      </c>
      <c r="V1105" s="1">
        <f>Table2[[#This Row],[GameTime]]-(Table2[[#This Row],[period]]-1)*1200</f>
        <v>1090</v>
      </c>
      <c r="W1105" s="1">
        <f>ROUNDDOWN(Table2[[#This Row],[Time]]/60,0)</f>
        <v>18</v>
      </c>
      <c r="X1105" s="1">
        <f>ROUNDDOWN((Table2[[#This Row],[Time]]/60-Table2[[#This Row],[Time2]])*60,0)</f>
        <v>10</v>
      </c>
      <c r="Y1105" s="1">
        <f>IF(Table2[[#This Row],[Time2]]&lt;10,0&amp;Table2[[#This Row],[Time2]],Table2[[#This Row],[Time2]])</f>
        <v>18</v>
      </c>
      <c r="Z1105" s="1">
        <f>IF(Table2[[#This Row],[Time3]]&lt;10,0&amp;Table2[[#This Row],[Time3]],Table2[[#This Row],[Time3]])</f>
        <v>10</v>
      </c>
      <c r="AA1105" s="2" t="str">
        <f>Table2[[#This Row],[Time4]]&amp;":"&amp;Table2[[#This Row],[Time5]]</f>
        <v>18:10</v>
      </c>
      <c r="AB1105" s="1" t="str" cm="1">
        <f t="array" ref="AB1105">IFERROR(IF(Table2[[#This Row],[code]]="","",_xlfn.IFS(AND(Table2[[#This Row],[code]]&lt;400,Table2[[#This Row],[code]]&lt;&gt;""),2,Table2[[#This Row],[code]]&gt;500,4)),"")</f>
        <v/>
      </c>
      <c r="AC1105" s="1" t="str">
        <f>IF(Table2[[#This Row],[Event]]="Penalty",Table2[[#This Row],[number]],IF(Table2[[#This Row],[Event]]="Time-Out",401,""))</f>
        <v/>
      </c>
      <c r="AD1105" s="1">
        <f>ROW(A1104)</f>
        <v>1104</v>
      </c>
      <c r="AE1105" s="1">
        <f>COUNTIFS(Table2[GameID],Table2[[#This Row],[GameID]],Table2[Column1],"&lt;="&amp;Table2[[#This Row],[Column1]])-1</f>
        <v>3</v>
      </c>
    </row>
    <row r="1106" spans="1:31" x14ac:dyDescent="0.45">
      <c r="A1106" t="s">
        <v>446</v>
      </c>
      <c r="B1106" t="str">
        <f>_xlfn.TEXTBEFORE(Table2[[#This Row],[Kamp]]," - ")</f>
        <v>BFC Vendsyssel</v>
      </c>
      <c r="C1106" t="str">
        <f>_xlfn.TEXTAFTER(Table2[[#This Row],[Kamp]],"- ")</f>
        <v>Rødovre FC</v>
      </c>
      <c r="D1106">
        <v>44996</v>
      </c>
      <c r="E1106">
        <v>65708</v>
      </c>
      <c r="F1106">
        <v>20222023</v>
      </c>
      <c r="G1106" t="s">
        <v>418</v>
      </c>
      <c r="H1106" t="s">
        <v>665</v>
      </c>
      <c r="I1106" t="s">
        <v>677</v>
      </c>
      <c r="J1106">
        <v>2</v>
      </c>
      <c r="K1106">
        <v>29512</v>
      </c>
      <c r="L1106">
        <v>201</v>
      </c>
      <c r="M1106" t="s">
        <v>631</v>
      </c>
      <c r="N1106" t="s">
        <v>42</v>
      </c>
      <c r="O1106" t="s">
        <v>634</v>
      </c>
      <c r="P1106">
        <v>8</v>
      </c>
      <c r="Q1106" t="s">
        <v>634</v>
      </c>
      <c r="R1106">
        <f>SUMIFS(Table2[number],Table2[Event],"Goal",Table2[H/U],"HOME",Table2[GameID],Table2[[#This Row],[GameID]],Table2[GameTime],"&lt;="&amp;Table2[[#This Row],[GameTime]])</f>
        <v>1</v>
      </c>
      <c r="S1106">
        <f>SUMIFS(Table2[number],Table2[Event],"Goal",Table2[H/U],"AWAY",Table2[GameID],Table2[[#This Row],[GameID]],Table2[GameTime],"&lt;="&amp;Table2[[#This Row],[GameTime]])</f>
        <v>3</v>
      </c>
      <c r="T1106" t="str">
        <f>IF(Table2[[#This Row],[Event]]="Goal",Table2[[#This Row],[Hscore]]&amp;"-"&amp;Table2[[#This Row],[Uscore]],"")</f>
        <v/>
      </c>
      <c r="U1106">
        <v>1551</v>
      </c>
      <c r="V1106" s="1">
        <f>Table2[[#This Row],[GameTime]]-(Table2[[#This Row],[period]]-1)*1200</f>
        <v>351</v>
      </c>
      <c r="W1106" s="1">
        <f>ROUNDDOWN(Table2[[#This Row],[Time]]/60,0)</f>
        <v>5</v>
      </c>
      <c r="X1106" s="1">
        <f>ROUNDDOWN((Table2[[#This Row],[Time]]/60-Table2[[#This Row],[Time2]])*60,0)</f>
        <v>51</v>
      </c>
      <c r="Y1106" s="1" t="str">
        <f>IF(Table2[[#This Row],[Time2]]&lt;10,0&amp;Table2[[#This Row],[Time2]],Table2[[#This Row],[Time2]])</f>
        <v>05</v>
      </c>
      <c r="Z1106" s="1">
        <f>IF(Table2[[#This Row],[Time3]]&lt;10,0&amp;Table2[[#This Row],[Time3]],Table2[[#This Row],[Time3]])</f>
        <v>51</v>
      </c>
      <c r="AA1106" s="2" t="str">
        <f>Table2[[#This Row],[Time4]]&amp;":"&amp;Table2[[#This Row],[Time5]]</f>
        <v>05:51</v>
      </c>
      <c r="AB1106" s="1" cm="1">
        <f t="array" ref="AB1106">IFERROR(IF(Table2[[#This Row],[code]]="","",_xlfn.IFS(AND(Table2[[#This Row],[code]]&lt;400,Table2[[#This Row],[code]]&lt;&gt;""),2,Table2[[#This Row],[code]]&gt;500,4)),"")</f>
        <v>2</v>
      </c>
      <c r="AC1106" s="1">
        <f>IF(Table2[[#This Row],[Event]]="Penalty",Table2[[#This Row],[number]],IF(Table2[[#This Row],[Event]]="Time-Out",401,""))</f>
        <v>201</v>
      </c>
      <c r="AD1106" s="1">
        <f>ROW(A1105)</f>
        <v>1105</v>
      </c>
      <c r="AE1106" s="1">
        <f>COUNTIFS(Table2[GameID],Table2[[#This Row],[GameID]],Table2[Column1],"&lt;="&amp;Table2[[#This Row],[Column1]])-1</f>
        <v>4</v>
      </c>
    </row>
    <row r="1107" spans="1:31" x14ac:dyDescent="0.45">
      <c r="A1107" t="s">
        <v>446</v>
      </c>
      <c r="B1107" t="str">
        <f>_xlfn.TEXTBEFORE(Table2[[#This Row],[Kamp]]," - ")</f>
        <v>BFC Vendsyssel</v>
      </c>
      <c r="C1107" t="str">
        <f>_xlfn.TEXTAFTER(Table2[[#This Row],[Kamp]],"- ")</f>
        <v>Rødovre FC</v>
      </c>
      <c r="D1107">
        <v>44996</v>
      </c>
      <c r="E1107">
        <v>65708</v>
      </c>
      <c r="F1107">
        <v>20222023</v>
      </c>
      <c r="G1107" t="s">
        <v>418</v>
      </c>
      <c r="H1107" t="s">
        <v>664</v>
      </c>
      <c r="I1107" t="s">
        <v>678</v>
      </c>
      <c r="J1107">
        <v>2</v>
      </c>
      <c r="K1107">
        <v>29506</v>
      </c>
      <c r="L1107">
        <v>1</v>
      </c>
      <c r="M1107" t="s">
        <v>630</v>
      </c>
      <c r="N1107" t="s">
        <v>447</v>
      </c>
      <c r="O1107" t="s">
        <v>634</v>
      </c>
      <c r="P1107">
        <v>17</v>
      </c>
      <c r="Q1107" t="s">
        <v>634</v>
      </c>
      <c r="R1107">
        <f>SUMIFS(Table2[number],Table2[Event],"Goal",Table2[H/U],"HOME",Table2[GameID],Table2[[#This Row],[GameID]],Table2[GameTime],"&lt;="&amp;Table2[[#This Row],[GameTime]])</f>
        <v>2</v>
      </c>
      <c r="S1107">
        <f>SUMIFS(Table2[number],Table2[Event],"Goal",Table2[H/U],"AWAY",Table2[GameID],Table2[[#This Row],[GameID]],Table2[GameTime],"&lt;="&amp;Table2[[#This Row],[GameTime]])</f>
        <v>3</v>
      </c>
      <c r="T1107" t="str">
        <f>IF(Table2[[#This Row],[Event]]="Goal",Table2[[#This Row],[Hscore]]&amp;"-"&amp;Table2[[#This Row],[Uscore]],"")</f>
        <v>2-3</v>
      </c>
      <c r="U1107">
        <v>1837</v>
      </c>
      <c r="V1107" s="1">
        <f>Table2[[#This Row],[GameTime]]-(Table2[[#This Row],[period]]-1)*1200</f>
        <v>637</v>
      </c>
      <c r="W1107" s="1">
        <f>ROUNDDOWN(Table2[[#This Row],[Time]]/60,0)</f>
        <v>10</v>
      </c>
      <c r="X1107" s="1">
        <f>ROUNDDOWN((Table2[[#This Row],[Time]]/60-Table2[[#This Row],[Time2]])*60,0)</f>
        <v>37</v>
      </c>
      <c r="Y1107" s="1">
        <f>IF(Table2[[#This Row],[Time2]]&lt;10,0&amp;Table2[[#This Row],[Time2]],Table2[[#This Row],[Time2]])</f>
        <v>10</v>
      </c>
      <c r="Z1107" s="1">
        <f>IF(Table2[[#This Row],[Time3]]&lt;10,0&amp;Table2[[#This Row],[Time3]],Table2[[#This Row],[Time3]])</f>
        <v>37</v>
      </c>
      <c r="AA1107" s="2" t="str">
        <f>Table2[[#This Row],[Time4]]&amp;":"&amp;Table2[[#This Row],[Time5]]</f>
        <v>10:37</v>
      </c>
      <c r="AB1107" s="1" t="str" cm="1">
        <f t="array" ref="AB1107">IFERROR(IF(Table2[[#This Row],[code]]="","",_xlfn.IFS(AND(Table2[[#This Row],[code]]&lt;400,Table2[[#This Row],[code]]&lt;&gt;""),2,Table2[[#This Row],[code]]&gt;500,4)),"")</f>
        <v/>
      </c>
      <c r="AC1107" s="1" t="str">
        <f>IF(Table2[[#This Row],[Event]]="Penalty",Table2[[#This Row],[number]],IF(Table2[[#This Row],[Event]]="Time-Out",401,""))</f>
        <v/>
      </c>
      <c r="AD1107" s="1">
        <f>ROW(A1106)</f>
        <v>1106</v>
      </c>
      <c r="AE1107" s="1">
        <f>COUNTIFS(Table2[GameID],Table2[[#This Row],[GameID]],Table2[Column1],"&lt;="&amp;Table2[[#This Row],[Column1]])-1</f>
        <v>5</v>
      </c>
    </row>
    <row r="1108" spans="1:31" x14ac:dyDescent="0.45">
      <c r="A1108" t="s">
        <v>446</v>
      </c>
      <c r="B1108" t="str">
        <f>_xlfn.TEXTBEFORE(Table2[[#This Row],[Kamp]]," - ")</f>
        <v>BFC Vendsyssel</v>
      </c>
      <c r="C1108" t="str">
        <f>_xlfn.TEXTAFTER(Table2[[#This Row],[Kamp]],"- ")</f>
        <v>Rødovre FC</v>
      </c>
      <c r="D1108">
        <v>44996</v>
      </c>
      <c r="E1108">
        <v>65708</v>
      </c>
      <c r="F1108">
        <v>20222023</v>
      </c>
      <c r="G1108" t="s">
        <v>418</v>
      </c>
      <c r="H1108" t="s">
        <v>664</v>
      </c>
      <c r="I1108" t="s">
        <v>678</v>
      </c>
      <c r="J1108">
        <v>2</v>
      </c>
      <c r="K1108">
        <v>29506</v>
      </c>
      <c r="L1108">
        <v>1</v>
      </c>
      <c r="M1108" t="s">
        <v>630</v>
      </c>
      <c r="N1108" t="s">
        <v>198</v>
      </c>
      <c r="O1108" t="s">
        <v>199</v>
      </c>
      <c r="P1108">
        <v>19</v>
      </c>
      <c r="Q1108">
        <v>9</v>
      </c>
      <c r="R1108">
        <f>SUMIFS(Table2[number],Table2[Event],"Goal",Table2[H/U],"HOME",Table2[GameID],Table2[[#This Row],[GameID]],Table2[GameTime],"&lt;="&amp;Table2[[#This Row],[GameTime]])</f>
        <v>3</v>
      </c>
      <c r="S1108">
        <f>SUMIFS(Table2[number],Table2[Event],"Goal",Table2[H/U],"AWAY",Table2[GameID],Table2[[#This Row],[GameID]],Table2[GameTime],"&lt;="&amp;Table2[[#This Row],[GameTime]])</f>
        <v>3</v>
      </c>
      <c r="T1108" t="str">
        <f>IF(Table2[[#This Row],[Event]]="Goal",Table2[[#This Row],[Hscore]]&amp;"-"&amp;Table2[[#This Row],[Uscore]],"")</f>
        <v>3-3</v>
      </c>
      <c r="U1108">
        <v>2119</v>
      </c>
      <c r="V1108" s="1">
        <f>Table2[[#This Row],[GameTime]]-(Table2[[#This Row],[period]]-1)*1200</f>
        <v>919</v>
      </c>
      <c r="W1108" s="1">
        <f>ROUNDDOWN(Table2[[#This Row],[Time]]/60,0)</f>
        <v>15</v>
      </c>
      <c r="X1108" s="1">
        <f>ROUNDDOWN((Table2[[#This Row],[Time]]/60-Table2[[#This Row],[Time2]])*60,0)</f>
        <v>19</v>
      </c>
      <c r="Y1108" s="1">
        <f>IF(Table2[[#This Row],[Time2]]&lt;10,0&amp;Table2[[#This Row],[Time2]],Table2[[#This Row],[Time2]])</f>
        <v>15</v>
      </c>
      <c r="Z1108" s="1">
        <f>IF(Table2[[#This Row],[Time3]]&lt;10,0&amp;Table2[[#This Row],[Time3]],Table2[[#This Row],[Time3]])</f>
        <v>19</v>
      </c>
      <c r="AA1108" s="2" t="str">
        <f>Table2[[#This Row],[Time4]]&amp;":"&amp;Table2[[#This Row],[Time5]]</f>
        <v>15:19</v>
      </c>
      <c r="AB1108" s="1" t="str" cm="1">
        <f t="array" ref="AB1108">IFERROR(IF(Table2[[#This Row],[code]]="","",_xlfn.IFS(AND(Table2[[#This Row],[code]]&lt;400,Table2[[#This Row],[code]]&lt;&gt;""),2,Table2[[#This Row],[code]]&gt;500,4)),"")</f>
        <v/>
      </c>
      <c r="AC1108" s="1" t="str">
        <f>IF(Table2[[#This Row],[Event]]="Penalty",Table2[[#This Row],[number]],IF(Table2[[#This Row],[Event]]="Time-Out",401,""))</f>
        <v/>
      </c>
      <c r="AD1108" s="1">
        <f>ROW(A1107)</f>
        <v>1107</v>
      </c>
      <c r="AE1108" s="1">
        <f>COUNTIFS(Table2[GameID],Table2[[#This Row],[GameID]],Table2[Column1],"&lt;="&amp;Table2[[#This Row],[Column1]])-1</f>
        <v>6</v>
      </c>
    </row>
    <row r="1109" spans="1:31" x14ac:dyDescent="0.45">
      <c r="A1109" t="s">
        <v>446</v>
      </c>
      <c r="B1109" t="str">
        <f>_xlfn.TEXTBEFORE(Table2[[#This Row],[Kamp]]," - ")</f>
        <v>BFC Vendsyssel</v>
      </c>
      <c r="C1109" t="str">
        <f>_xlfn.TEXTAFTER(Table2[[#This Row],[Kamp]],"- ")</f>
        <v>Rødovre FC</v>
      </c>
      <c r="D1109">
        <v>44996</v>
      </c>
      <c r="E1109">
        <v>65708</v>
      </c>
      <c r="F1109">
        <v>20222023</v>
      </c>
      <c r="G1109" t="s">
        <v>418</v>
      </c>
      <c r="H1109" t="s">
        <v>665</v>
      </c>
      <c r="I1109" t="s">
        <v>677</v>
      </c>
      <c r="J1109">
        <v>2</v>
      </c>
      <c r="K1109">
        <v>29512</v>
      </c>
      <c r="L1109">
        <v>213</v>
      </c>
      <c r="M1109" t="s">
        <v>631</v>
      </c>
      <c r="N1109" t="s">
        <v>41</v>
      </c>
      <c r="O1109" t="s">
        <v>634</v>
      </c>
      <c r="P1109">
        <v>3</v>
      </c>
      <c r="Q1109" t="s">
        <v>634</v>
      </c>
      <c r="R1109">
        <f>SUMIFS(Table2[number],Table2[Event],"Goal",Table2[H/U],"HOME",Table2[GameID],Table2[[#This Row],[GameID]],Table2[GameTime],"&lt;="&amp;Table2[[#This Row],[GameTime]])</f>
        <v>3</v>
      </c>
      <c r="S1109">
        <f>SUMIFS(Table2[number],Table2[Event],"Goal",Table2[H/U],"AWAY",Table2[GameID],Table2[[#This Row],[GameID]],Table2[GameTime],"&lt;="&amp;Table2[[#This Row],[GameTime]])</f>
        <v>3</v>
      </c>
      <c r="T1109" t="str">
        <f>IF(Table2[[#This Row],[Event]]="Goal",Table2[[#This Row],[Hscore]]&amp;"-"&amp;Table2[[#This Row],[Uscore]],"")</f>
        <v/>
      </c>
      <c r="U1109">
        <v>2288</v>
      </c>
      <c r="V1109" s="1">
        <f>Table2[[#This Row],[GameTime]]-(Table2[[#This Row],[period]]-1)*1200</f>
        <v>1088</v>
      </c>
      <c r="W1109" s="1">
        <f>ROUNDDOWN(Table2[[#This Row],[Time]]/60,0)</f>
        <v>18</v>
      </c>
      <c r="X1109" s="1">
        <f>ROUNDDOWN((Table2[[#This Row],[Time]]/60-Table2[[#This Row],[Time2]])*60,0)</f>
        <v>7</v>
      </c>
      <c r="Y1109" s="1">
        <f>IF(Table2[[#This Row],[Time2]]&lt;10,0&amp;Table2[[#This Row],[Time2]],Table2[[#This Row],[Time2]])</f>
        <v>18</v>
      </c>
      <c r="Z1109" s="1" t="str">
        <f>IF(Table2[[#This Row],[Time3]]&lt;10,0&amp;Table2[[#This Row],[Time3]],Table2[[#This Row],[Time3]])</f>
        <v>07</v>
      </c>
      <c r="AA1109" s="2" t="str">
        <f>Table2[[#This Row],[Time4]]&amp;":"&amp;Table2[[#This Row],[Time5]]</f>
        <v>18:07</v>
      </c>
      <c r="AB1109" s="1" cm="1">
        <f t="array" ref="AB1109">IFERROR(IF(Table2[[#This Row],[code]]="","",_xlfn.IFS(AND(Table2[[#This Row],[code]]&lt;400,Table2[[#This Row],[code]]&lt;&gt;""),2,Table2[[#This Row],[code]]&gt;500,4)),"")</f>
        <v>2</v>
      </c>
      <c r="AC1109" s="1">
        <f>IF(Table2[[#This Row],[Event]]="Penalty",Table2[[#This Row],[number]],IF(Table2[[#This Row],[Event]]="Time-Out",401,""))</f>
        <v>213</v>
      </c>
      <c r="AD1109" s="1">
        <f>ROW(A1108)</f>
        <v>1108</v>
      </c>
      <c r="AE1109" s="1">
        <f>COUNTIFS(Table2[GameID],Table2[[#This Row],[GameID]],Table2[Column1],"&lt;="&amp;Table2[[#This Row],[Column1]])-1</f>
        <v>7</v>
      </c>
    </row>
    <row r="1110" spans="1:31" x14ac:dyDescent="0.45">
      <c r="A1110" t="s">
        <v>446</v>
      </c>
      <c r="B1110" t="str">
        <f>_xlfn.TEXTBEFORE(Table2[[#This Row],[Kamp]]," - ")</f>
        <v>BFC Vendsyssel</v>
      </c>
      <c r="C1110" t="str">
        <f>_xlfn.TEXTAFTER(Table2[[#This Row],[Kamp]],"- ")</f>
        <v>Rødovre FC</v>
      </c>
      <c r="D1110">
        <v>44996</v>
      </c>
      <c r="E1110">
        <v>65708</v>
      </c>
      <c r="F1110">
        <v>20222023</v>
      </c>
      <c r="G1110" t="s">
        <v>418</v>
      </c>
      <c r="H1110" t="s">
        <v>665</v>
      </c>
      <c r="I1110" t="s">
        <v>677</v>
      </c>
      <c r="J1110">
        <v>2</v>
      </c>
      <c r="K1110">
        <v>29512</v>
      </c>
      <c r="L1110">
        <v>1</v>
      </c>
      <c r="M1110" t="s">
        <v>630</v>
      </c>
      <c r="N1110" t="s">
        <v>42</v>
      </c>
      <c r="O1110" t="s">
        <v>634</v>
      </c>
      <c r="P1110">
        <v>8</v>
      </c>
      <c r="Q1110" t="s">
        <v>634</v>
      </c>
      <c r="R1110">
        <f>SUMIFS(Table2[number],Table2[Event],"Goal",Table2[H/U],"HOME",Table2[GameID],Table2[[#This Row],[GameID]],Table2[GameTime],"&lt;="&amp;Table2[[#This Row],[GameTime]])</f>
        <v>3</v>
      </c>
      <c r="S1110">
        <f>SUMIFS(Table2[number],Table2[Event],"Goal",Table2[H/U],"AWAY",Table2[GameID],Table2[[#This Row],[GameID]],Table2[GameTime],"&lt;="&amp;Table2[[#This Row],[GameTime]])</f>
        <v>4</v>
      </c>
      <c r="T1110" t="str">
        <f>IF(Table2[[#This Row],[Event]]="Goal",Table2[[#This Row],[Hscore]]&amp;"-"&amp;Table2[[#This Row],[Uscore]],"")</f>
        <v>3-4</v>
      </c>
      <c r="U1110">
        <v>2348</v>
      </c>
      <c r="V1110" s="1">
        <f>Table2[[#This Row],[GameTime]]-(Table2[[#This Row],[period]]-1)*1200</f>
        <v>1148</v>
      </c>
      <c r="W1110" s="1">
        <f>ROUNDDOWN(Table2[[#This Row],[Time]]/60,0)</f>
        <v>19</v>
      </c>
      <c r="X1110" s="1">
        <f>ROUNDDOWN((Table2[[#This Row],[Time]]/60-Table2[[#This Row],[Time2]])*60,0)</f>
        <v>7</v>
      </c>
      <c r="Y1110" s="1">
        <f>IF(Table2[[#This Row],[Time2]]&lt;10,0&amp;Table2[[#This Row],[Time2]],Table2[[#This Row],[Time2]])</f>
        <v>19</v>
      </c>
      <c r="Z1110" s="1" t="str">
        <f>IF(Table2[[#This Row],[Time3]]&lt;10,0&amp;Table2[[#This Row],[Time3]],Table2[[#This Row],[Time3]])</f>
        <v>07</v>
      </c>
      <c r="AA1110" s="2" t="str">
        <f>Table2[[#This Row],[Time4]]&amp;":"&amp;Table2[[#This Row],[Time5]]</f>
        <v>19:07</v>
      </c>
      <c r="AB1110" s="1" t="str" cm="1">
        <f t="array" ref="AB1110">IFERROR(IF(Table2[[#This Row],[code]]="","",_xlfn.IFS(AND(Table2[[#This Row],[code]]&lt;400,Table2[[#This Row],[code]]&lt;&gt;""),2,Table2[[#This Row],[code]]&gt;500,4)),"")</f>
        <v/>
      </c>
      <c r="AC1110" s="1" t="str">
        <f>IF(Table2[[#This Row],[Event]]="Penalty",Table2[[#This Row],[number]],IF(Table2[[#This Row],[Event]]="Time-Out",401,""))</f>
        <v/>
      </c>
      <c r="AD1110" s="1">
        <f>ROW(A1109)</f>
        <v>1109</v>
      </c>
      <c r="AE1110" s="1">
        <f>COUNTIFS(Table2[GameID],Table2[[#This Row],[GameID]],Table2[Column1],"&lt;="&amp;Table2[[#This Row],[Column1]])-1</f>
        <v>8</v>
      </c>
    </row>
    <row r="1111" spans="1:31" x14ac:dyDescent="0.45">
      <c r="A1111" t="s">
        <v>446</v>
      </c>
      <c r="B1111" t="str">
        <f>_xlfn.TEXTBEFORE(Table2[[#This Row],[Kamp]]," - ")</f>
        <v>BFC Vendsyssel</v>
      </c>
      <c r="C1111" t="str">
        <f>_xlfn.TEXTAFTER(Table2[[#This Row],[Kamp]],"- ")</f>
        <v>Rødovre FC</v>
      </c>
      <c r="D1111">
        <v>44996</v>
      </c>
      <c r="E1111">
        <v>65708</v>
      </c>
      <c r="F1111">
        <v>20222023</v>
      </c>
      <c r="G1111" t="s">
        <v>418</v>
      </c>
      <c r="H1111" t="s">
        <v>665</v>
      </c>
      <c r="I1111" t="s">
        <v>677</v>
      </c>
      <c r="J1111">
        <v>3</v>
      </c>
      <c r="K1111">
        <v>29512</v>
      </c>
      <c r="L1111">
        <v>215</v>
      </c>
      <c r="M1111" t="s">
        <v>631</v>
      </c>
      <c r="N1111" t="s">
        <v>56</v>
      </c>
      <c r="O1111" t="s">
        <v>634</v>
      </c>
      <c r="P1111">
        <v>89</v>
      </c>
      <c r="Q1111" t="s">
        <v>634</v>
      </c>
      <c r="R1111">
        <f>SUMIFS(Table2[number],Table2[Event],"Goal",Table2[H/U],"HOME",Table2[GameID],Table2[[#This Row],[GameID]],Table2[GameTime],"&lt;="&amp;Table2[[#This Row],[GameTime]])</f>
        <v>3</v>
      </c>
      <c r="S1111">
        <f>SUMIFS(Table2[number],Table2[Event],"Goal",Table2[H/U],"AWAY",Table2[GameID],Table2[[#This Row],[GameID]],Table2[GameTime],"&lt;="&amp;Table2[[#This Row],[GameTime]])</f>
        <v>4</v>
      </c>
      <c r="T1111" t="str">
        <f>IF(Table2[[#This Row],[Event]]="Goal",Table2[[#This Row],[Hscore]]&amp;"-"&amp;Table2[[#This Row],[Uscore]],"")</f>
        <v/>
      </c>
      <c r="U1111">
        <v>2721</v>
      </c>
      <c r="V1111" s="1">
        <f>Table2[[#This Row],[GameTime]]-(Table2[[#This Row],[period]]-1)*1200</f>
        <v>321</v>
      </c>
      <c r="W1111" s="1">
        <f>ROUNDDOWN(Table2[[#This Row],[Time]]/60,0)</f>
        <v>5</v>
      </c>
      <c r="X1111" s="1">
        <f>ROUNDDOWN((Table2[[#This Row],[Time]]/60-Table2[[#This Row],[Time2]])*60,0)</f>
        <v>21</v>
      </c>
      <c r="Y1111" s="1" t="str">
        <f>IF(Table2[[#This Row],[Time2]]&lt;10,0&amp;Table2[[#This Row],[Time2]],Table2[[#This Row],[Time2]])</f>
        <v>05</v>
      </c>
      <c r="Z1111" s="1">
        <f>IF(Table2[[#This Row],[Time3]]&lt;10,0&amp;Table2[[#This Row],[Time3]],Table2[[#This Row],[Time3]])</f>
        <v>21</v>
      </c>
      <c r="AA1111" s="2" t="str">
        <f>Table2[[#This Row],[Time4]]&amp;":"&amp;Table2[[#This Row],[Time5]]</f>
        <v>05:21</v>
      </c>
      <c r="AB1111" s="1" cm="1">
        <f t="array" ref="AB1111">IFERROR(IF(Table2[[#This Row],[code]]="","",_xlfn.IFS(AND(Table2[[#This Row],[code]]&lt;400,Table2[[#This Row],[code]]&lt;&gt;""),2,Table2[[#This Row],[code]]&gt;500,4)),"")</f>
        <v>2</v>
      </c>
      <c r="AC1111" s="1">
        <f>IF(Table2[[#This Row],[Event]]="Penalty",Table2[[#This Row],[number]],IF(Table2[[#This Row],[Event]]="Time-Out",401,""))</f>
        <v>215</v>
      </c>
      <c r="AD1111" s="1">
        <f>ROW(A1110)</f>
        <v>1110</v>
      </c>
      <c r="AE1111" s="1">
        <f>COUNTIFS(Table2[GameID],Table2[[#This Row],[GameID]],Table2[Column1],"&lt;="&amp;Table2[[#This Row],[Column1]])-1</f>
        <v>9</v>
      </c>
    </row>
    <row r="1112" spans="1:31" x14ac:dyDescent="0.45">
      <c r="A1112" t="s">
        <v>446</v>
      </c>
      <c r="B1112" t="str">
        <f>_xlfn.TEXTBEFORE(Table2[[#This Row],[Kamp]]," - ")</f>
        <v>BFC Vendsyssel</v>
      </c>
      <c r="C1112" t="str">
        <f>_xlfn.TEXTAFTER(Table2[[#This Row],[Kamp]],"- ")</f>
        <v>Rødovre FC</v>
      </c>
      <c r="D1112">
        <v>44996</v>
      </c>
      <c r="E1112">
        <v>65708</v>
      </c>
      <c r="F1112">
        <v>20222023</v>
      </c>
      <c r="G1112" t="s">
        <v>418</v>
      </c>
      <c r="H1112" t="s">
        <v>664</v>
      </c>
      <c r="I1112" t="s">
        <v>678</v>
      </c>
      <c r="J1112">
        <v>3</v>
      </c>
      <c r="K1112">
        <v>29506</v>
      </c>
      <c r="L1112">
        <v>1</v>
      </c>
      <c r="M1112" t="s">
        <v>630</v>
      </c>
      <c r="N1112" t="s">
        <v>211</v>
      </c>
      <c r="O1112" t="s">
        <v>210</v>
      </c>
      <c r="P1112">
        <v>92</v>
      </c>
      <c r="Q1112">
        <v>89</v>
      </c>
      <c r="R1112">
        <f>SUMIFS(Table2[number],Table2[Event],"Goal",Table2[H/U],"HOME",Table2[GameID],Table2[[#This Row],[GameID]],Table2[GameTime],"&lt;="&amp;Table2[[#This Row],[GameTime]])</f>
        <v>4</v>
      </c>
      <c r="S1112">
        <f>SUMIFS(Table2[number],Table2[Event],"Goal",Table2[H/U],"AWAY",Table2[GameID],Table2[[#This Row],[GameID]],Table2[GameTime],"&lt;="&amp;Table2[[#This Row],[GameTime]])</f>
        <v>4</v>
      </c>
      <c r="T1112" t="str">
        <f>IF(Table2[[#This Row],[Event]]="Goal",Table2[[#This Row],[Hscore]]&amp;"-"&amp;Table2[[#This Row],[Uscore]],"")</f>
        <v>4-4</v>
      </c>
      <c r="U1112">
        <v>2750</v>
      </c>
      <c r="V1112" s="1">
        <f>Table2[[#This Row],[GameTime]]-(Table2[[#This Row],[period]]-1)*1200</f>
        <v>350</v>
      </c>
      <c r="W1112" s="1">
        <f>ROUNDDOWN(Table2[[#This Row],[Time]]/60,0)</f>
        <v>5</v>
      </c>
      <c r="X1112" s="1">
        <f>ROUNDDOWN((Table2[[#This Row],[Time]]/60-Table2[[#This Row],[Time2]])*60,0)</f>
        <v>50</v>
      </c>
      <c r="Y1112" s="1" t="str">
        <f>IF(Table2[[#This Row],[Time2]]&lt;10,0&amp;Table2[[#This Row],[Time2]],Table2[[#This Row],[Time2]])</f>
        <v>05</v>
      </c>
      <c r="Z1112" s="1">
        <f>IF(Table2[[#This Row],[Time3]]&lt;10,0&amp;Table2[[#This Row],[Time3]],Table2[[#This Row],[Time3]])</f>
        <v>50</v>
      </c>
      <c r="AA1112" s="2" t="str">
        <f>Table2[[#This Row],[Time4]]&amp;":"&amp;Table2[[#This Row],[Time5]]</f>
        <v>05:50</v>
      </c>
      <c r="AB1112" s="1" t="str" cm="1">
        <f t="array" ref="AB1112">IFERROR(IF(Table2[[#This Row],[code]]="","",_xlfn.IFS(AND(Table2[[#This Row],[code]]&lt;400,Table2[[#This Row],[code]]&lt;&gt;""),2,Table2[[#This Row],[code]]&gt;500,4)),"")</f>
        <v/>
      </c>
      <c r="AC1112" s="1" t="str">
        <f>IF(Table2[[#This Row],[Event]]="Penalty",Table2[[#This Row],[number]],IF(Table2[[#This Row],[Event]]="Time-Out",401,""))</f>
        <v/>
      </c>
      <c r="AD1112" s="1">
        <f>ROW(A1111)</f>
        <v>1111</v>
      </c>
      <c r="AE1112" s="1">
        <f>COUNTIFS(Table2[GameID],Table2[[#This Row],[GameID]],Table2[Column1],"&lt;="&amp;Table2[[#This Row],[Column1]])-1</f>
        <v>10</v>
      </c>
    </row>
    <row r="1113" spans="1:31" x14ac:dyDescent="0.45">
      <c r="A1113" t="s">
        <v>446</v>
      </c>
      <c r="B1113" t="str">
        <f>_xlfn.TEXTBEFORE(Table2[[#This Row],[Kamp]]," - ")</f>
        <v>BFC Vendsyssel</v>
      </c>
      <c r="C1113" t="str">
        <f>_xlfn.TEXTAFTER(Table2[[#This Row],[Kamp]],"- ")</f>
        <v>Rødovre FC</v>
      </c>
      <c r="D1113">
        <v>44996</v>
      </c>
      <c r="E1113">
        <v>65708</v>
      </c>
      <c r="F1113">
        <v>20222023</v>
      </c>
      <c r="G1113" t="s">
        <v>418</v>
      </c>
      <c r="H1113" t="s">
        <v>665</v>
      </c>
      <c r="I1113" t="s">
        <v>677</v>
      </c>
      <c r="J1113">
        <v>3</v>
      </c>
      <c r="K1113">
        <v>29512</v>
      </c>
      <c r="L1113">
        <v>1</v>
      </c>
      <c r="M1113" t="s">
        <v>630</v>
      </c>
      <c r="N1113" t="s">
        <v>42</v>
      </c>
      <c r="O1113" t="s">
        <v>51</v>
      </c>
      <c r="P1113">
        <v>8</v>
      </c>
      <c r="Q1113">
        <v>77</v>
      </c>
      <c r="R1113">
        <f>SUMIFS(Table2[number],Table2[Event],"Goal",Table2[H/U],"HOME",Table2[GameID],Table2[[#This Row],[GameID]],Table2[GameTime],"&lt;="&amp;Table2[[#This Row],[GameTime]])</f>
        <v>4</v>
      </c>
      <c r="S1113">
        <f>SUMIFS(Table2[number],Table2[Event],"Goal",Table2[H/U],"AWAY",Table2[GameID],Table2[[#This Row],[GameID]],Table2[GameTime],"&lt;="&amp;Table2[[#This Row],[GameTime]])</f>
        <v>5</v>
      </c>
      <c r="T1113" t="str">
        <f>IF(Table2[[#This Row],[Event]]="Goal",Table2[[#This Row],[Hscore]]&amp;"-"&amp;Table2[[#This Row],[Uscore]],"")</f>
        <v>4-5</v>
      </c>
      <c r="U1113">
        <v>2811</v>
      </c>
      <c r="V1113" s="1">
        <f>Table2[[#This Row],[GameTime]]-(Table2[[#This Row],[period]]-1)*1200</f>
        <v>411</v>
      </c>
      <c r="W1113" s="1">
        <f>ROUNDDOWN(Table2[[#This Row],[Time]]/60,0)</f>
        <v>6</v>
      </c>
      <c r="X1113" s="1">
        <f>ROUNDDOWN((Table2[[#This Row],[Time]]/60-Table2[[#This Row],[Time2]])*60,0)</f>
        <v>51</v>
      </c>
      <c r="Y1113" s="1" t="str">
        <f>IF(Table2[[#This Row],[Time2]]&lt;10,0&amp;Table2[[#This Row],[Time2]],Table2[[#This Row],[Time2]])</f>
        <v>06</v>
      </c>
      <c r="Z1113" s="1">
        <f>IF(Table2[[#This Row],[Time3]]&lt;10,0&amp;Table2[[#This Row],[Time3]],Table2[[#This Row],[Time3]])</f>
        <v>51</v>
      </c>
      <c r="AA1113" s="2" t="str">
        <f>Table2[[#This Row],[Time4]]&amp;":"&amp;Table2[[#This Row],[Time5]]</f>
        <v>06:51</v>
      </c>
      <c r="AB1113" s="1" t="str" cm="1">
        <f t="array" ref="AB1113">IFERROR(IF(Table2[[#This Row],[code]]="","",_xlfn.IFS(AND(Table2[[#This Row],[code]]&lt;400,Table2[[#This Row],[code]]&lt;&gt;""),2,Table2[[#This Row],[code]]&gt;500,4)),"")</f>
        <v/>
      </c>
      <c r="AC1113" s="1" t="str">
        <f>IF(Table2[[#This Row],[Event]]="Penalty",Table2[[#This Row],[number]],IF(Table2[[#This Row],[Event]]="Time-Out",401,""))</f>
        <v/>
      </c>
      <c r="AD1113" s="1">
        <f>ROW(A1112)</f>
        <v>1112</v>
      </c>
      <c r="AE1113" s="1">
        <f>COUNTIFS(Table2[GameID],Table2[[#This Row],[GameID]],Table2[Column1],"&lt;="&amp;Table2[[#This Row],[Column1]])-1</f>
        <v>11</v>
      </c>
    </row>
    <row r="1114" spans="1:31" x14ac:dyDescent="0.45">
      <c r="A1114" t="s">
        <v>446</v>
      </c>
      <c r="B1114" t="str">
        <f>_xlfn.TEXTBEFORE(Table2[[#This Row],[Kamp]]," - ")</f>
        <v>BFC Vendsyssel</v>
      </c>
      <c r="C1114" t="str">
        <f>_xlfn.TEXTAFTER(Table2[[#This Row],[Kamp]],"- ")</f>
        <v>Rødovre FC</v>
      </c>
      <c r="D1114">
        <v>44996</v>
      </c>
      <c r="E1114">
        <v>65708</v>
      </c>
      <c r="F1114">
        <v>20222023</v>
      </c>
      <c r="G1114" t="s">
        <v>418</v>
      </c>
      <c r="H1114" t="s">
        <v>665</v>
      </c>
      <c r="I1114" t="s">
        <v>677</v>
      </c>
      <c r="J1114">
        <v>3</v>
      </c>
      <c r="K1114">
        <v>29512</v>
      </c>
      <c r="L1114">
        <v>1</v>
      </c>
      <c r="M1114" t="s">
        <v>630</v>
      </c>
      <c r="N1114" t="s">
        <v>42</v>
      </c>
      <c r="O1114" t="s">
        <v>51</v>
      </c>
      <c r="P1114">
        <v>8</v>
      </c>
      <c r="Q1114">
        <v>77</v>
      </c>
      <c r="R1114">
        <f>SUMIFS(Table2[number],Table2[Event],"Goal",Table2[H/U],"HOME",Table2[GameID],Table2[[#This Row],[GameID]],Table2[GameTime],"&lt;="&amp;Table2[[#This Row],[GameTime]])</f>
        <v>4</v>
      </c>
      <c r="S1114">
        <f>SUMIFS(Table2[number],Table2[Event],"Goal",Table2[H/U],"AWAY",Table2[GameID],Table2[[#This Row],[GameID]],Table2[GameTime],"&lt;="&amp;Table2[[#This Row],[GameTime]])</f>
        <v>6</v>
      </c>
      <c r="T1114" t="str">
        <f>IF(Table2[[#This Row],[Event]]="Goal",Table2[[#This Row],[Hscore]]&amp;"-"&amp;Table2[[#This Row],[Uscore]],"")</f>
        <v>4-6</v>
      </c>
      <c r="U1114">
        <v>2921</v>
      </c>
      <c r="V1114" s="1">
        <f>Table2[[#This Row],[GameTime]]-(Table2[[#This Row],[period]]-1)*1200</f>
        <v>521</v>
      </c>
      <c r="W1114" s="1">
        <f>ROUNDDOWN(Table2[[#This Row],[Time]]/60,0)</f>
        <v>8</v>
      </c>
      <c r="X1114" s="1">
        <f>ROUNDDOWN((Table2[[#This Row],[Time]]/60-Table2[[#This Row],[Time2]])*60,0)</f>
        <v>41</v>
      </c>
      <c r="Y1114" s="1" t="str">
        <f>IF(Table2[[#This Row],[Time2]]&lt;10,0&amp;Table2[[#This Row],[Time2]],Table2[[#This Row],[Time2]])</f>
        <v>08</v>
      </c>
      <c r="Z1114" s="1">
        <f>IF(Table2[[#This Row],[Time3]]&lt;10,0&amp;Table2[[#This Row],[Time3]],Table2[[#This Row],[Time3]])</f>
        <v>41</v>
      </c>
      <c r="AA1114" s="2" t="str">
        <f>Table2[[#This Row],[Time4]]&amp;":"&amp;Table2[[#This Row],[Time5]]</f>
        <v>08:41</v>
      </c>
      <c r="AB1114" s="1" t="str" cm="1">
        <f t="array" ref="AB1114">IFERROR(IF(Table2[[#This Row],[code]]="","",_xlfn.IFS(AND(Table2[[#This Row],[code]]&lt;400,Table2[[#This Row],[code]]&lt;&gt;""),2,Table2[[#This Row],[code]]&gt;500,4)),"")</f>
        <v/>
      </c>
      <c r="AC1114" s="1" t="str">
        <f>IF(Table2[[#This Row],[Event]]="Penalty",Table2[[#This Row],[number]],IF(Table2[[#This Row],[Event]]="Time-Out",401,""))</f>
        <v/>
      </c>
      <c r="AD1114" s="1">
        <f>ROW(A1113)</f>
        <v>1113</v>
      </c>
      <c r="AE1114" s="1">
        <f>COUNTIFS(Table2[GameID],Table2[[#This Row],[GameID]],Table2[Column1],"&lt;="&amp;Table2[[#This Row],[Column1]])-1</f>
        <v>12</v>
      </c>
    </row>
    <row r="1115" spans="1:31" x14ac:dyDescent="0.45">
      <c r="A1115" t="s">
        <v>446</v>
      </c>
      <c r="B1115" t="str">
        <f>_xlfn.TEXTBEFORE(Table2[[#This Row],[Kamp]]," - ")</f>
        <v>BFC Vendsyssel</v>
      </c>
      <c r="C1115" t="str">
        <f>_xlfn.TEXTAFTER(Table2[[#This Row],[Kamp]],"- ")</f>
        <v>Rødovre FC</v>
      </c>
      <c r="D1115">
        <v>44996</v>
      </c>
      <c r="E1115">
        <v>65708</v>
      </c>
      <c r="F1115">
        <v>20222023</v>
      </c>
      <c r="G1115" t="s">
        <v>418</v>
      </c>
      <c r="H1115" t="s">
        <v>664</v>
      </c>
      <c r="I1115" t="s">
        <v>678</v>
      </c>
      <c r="J1115">
        <v>3</v>
      </c>
      <c r="K1115">
        <v>29506</v>
      </c>
      <c r="L1115">
        <v>0</v>
      </c>
      <c r="M1115" t="s">
        <v>633</v>
      </c>
      <c r="N1115" t="s">
        <v>634</v>
      </c>
      <c r="O1115" t="s">
        <v>634</v>
      </c>
      <c r="P1115" t="s">
        <v>634</v>
      </c>
      <c r="Q1115" t="s">
        <v>634</v>
      </c>
      <c r="R1115">
        <f>SUMIFS(Table2[number],Table2[Event],"Goal",Table2[H/U],"HOME",Table2[GameID],Table2[[#This Row],[GameID]],Table2[GameTime],"&lt;="&amp;Table2[[#This Row],[GameTime]])</f>
        <v>4</v>
      </c>
      <c r="S1115">
        <f>SUMIFS(Table2[number],Table2[Event],"Goal",Table2[H/U],"AWAY",Table2[GameID],Table2[[#This Row],[GameID]],Table2[GameTime],"&lt;="&amp;Table2[[#This Row],[GameTime]])</f>
        <v>6</v>
      </c>
      <c r="T1115" t="str">
        <f>IF(Table2[[#This Row],[Event]]="Goal",Table2[[#This Row],[Hscore]]&amp;"-"&amp;Table2[[#This Row],[Uscore]],"")</f>
        <v/>
      </c>
      <c r="U1115">
        <v>2921</v>
      </c>
      <c r="V1115" s="1">
        <f>Table2[[#This Row],[GameTime]]-(Table2[[#This Row],[period]]-1)*1200</f>
        <v>521</v>
      </c>
      <c r="W1115" s="1">
        <f>ROUNDDOWN(Table2[[#This Row],[Time]]/60,0)</f>
        <v>8</v>
      </c>
      <c r="X1115" s="1">
        <f>ROUNDDOWN((Table2[[#This Row],[Time]]/60-Table2[[#This Row],[Time2]])*60,0)</f>
        <v>41</v>
      </c>
      <c r="Y1115" s="1" t="str">
        <f>IF(Table2[[#This Row],[Time2]]&lt;10,0&amp;Table2[[#This Row],[Time2]],Table2[[#This Row],[Time2]])</f>
        <v>08</v>
      </c>
      <c r="Z1115" s="1">
        <f>IF(Table2[[#This Row],[Time3]]&lt;10,0&amp;Table2[[#This Row],[Time3]],Table2[[#This Row],[Time3]])</f>
        <v>41</v>
      </c>
      <c r="AA1115" s="2" t="str">
        <f>Table2[[#This Row],[Time4]]&amp;":"&amp;Table2[[#This Row],[Time5]]</f>
        <v>08:41</v>
      </c>
      <c r="AB1115" s="1" t="str" cm="1">
        <f t="array" ref="AB1115">IFERROR(IF(Table2[[#This Row],[code]]="","",_xlfn.IFS(AND(Table2[[#This Row],[code]]&lt;400,Table2[[#This Row],[code]]&lt;&gt;""),2,Table2[[#This Row],[code]]&gt;500,4)),"")</f>
        <v/>
      </c>
      <c r="AC1115" s="1">
        <f>IF(Table2[[#This Row],[Event]]="Penalty",Table2[[#This Row],[number]],IF(Table2[[#This Row],[Event]]="Time-Out",401,""))</f>
        <v>401</v>
      </c>
      <c r="AD1115" s="1">
        <f>ROW(A1114)</f>
        <v>1114</v>
      </c>
      <c r="AE1115" s="1">
        <f>COUNTIFS(Table2[GameID],Table2[[#This Row],[GameID]],Table2[Column1],"&lt;="&amp;Table2[[#This Row],[Column1]])-1</f>
        <v>13</v>
      </c>
    </row>
    <row r="1116" spans="1:31" x14ac:dyDescent="0.45">
      <c r="A1116" t="s">
        <v>446</v>
      </c>
      <c r="B1116" t="str">
        <f>_xlfn.TEXTBEFORE(Table2[[#This Row],[Kamp]]," - ")</f>
        <v>BFC Vendsyssel</v>
      </c>
      <c r="C1116" t="str">
        <f>_xlfn.TEXTAFTER(Table2[[#This Row],[Kamp]],"- ")</f>
        <v>Rødovre FC</v>
      </c>
      <c r="D1116">
        <v>44996</v>
      </c>
      <c r="E1116">
        <v>65708</v>
      </c>
      <c r="F1116">
        <v>20222023</v>
      </c>
      <c r="G1116" t="s">
        <v>418</v>
      </c>
      <c r="H1116" t="s">
        <v>664</v>
      </c>
      <c r="I1116" t="s">
        <v>678</v>
      </c>
      <c r="J1116">
        <v>3</v>
      </c>
      <c r="K1116">
        <v>29506</v>
      </c>
      <c r="L1116">
        <v>213</v>
      </c>
      <c r="M1116" t="s">
        <v>631</v>
      </c>
      <c r="N1116" t="s">
        <v>197</v>
      </c>
      <c r="O1116" t="s">
        <v>634</v>
      </c>
      <c r="P1116">
        <v>15</v>
      </c>
      <c r="Q1116" t="s">
        <v>634</v>
      </c>
      <c r="R1116">
        <f>SUMIFS(Table2[number],Table2[Event],"Goal",Table2[H/U],"HOME",Table2[GameID],Table2[[#This Row],[GameID]],Table2[GameTime],"&lt;="&amp;Table2[[#This Row],[GameTime]])</f>
        <v>4</v>
      </c>
      <c r="S1116">
        <f>SUMIFS(Table2[number],Table2[Event],"Goal",Table2[H/U],"AWAY",Table2[GameID],Table2[[#This Row],[GameID]],Table2[GameTime],"&lt;="&amp;Table2[[#This Row],[GameTime]])</f>
        <v>6</v>
      </c>
      <c r="T1116" t="str">
        <f>IF(Table2[[#This Row],[Event]]="Goal",Table2[[#This Row],[Hscore]]&amp;"-"&amp;Table2[[#This Row],[Uscore]],"")</f>
        <v/>
      </c>
      <c r="U1116">
        <v>3020</v>
      </c>
      <c r="V1116" s="1">
        <f>Table2[[#This Row],[GameTime]]-(Table2[[#This Row],[period]]-1)*1200</f>
        <v>620</v>
      </c>
      <c r="W1116" s="1">
        <f>ROUNDDOWN(Table2[[#This Row],[Time]]/60,0)</f>
        <v>10</v>
      </c>
      <c r="X1116" s="1">
        <f>ROUNDDOWN((Table2[[#This Row],[Time]]/60-Table2[[#This Row],[Time2]])*60,0)</f>
        <v>20</v>
      </c>
      <c r="Y1116" s="1">
        <f>IF(Table2[[#This Row],[Time2]]&lt;10,0&amp;Table2[[#This Row],[Time2]],Table2[[#This Row],[Time2]])</f>
        <v>10</v>
      </c>
      <c r="Z1116" s="1">
        <f>IF(Table2[[#This Row],[Time3]]&lt;10,0&amp;Table2[[#This Row],[Time3]],Table2[[#This Row],[Time3]])</f>
        <v>20</v>
      </c>
      <c r="AA1116" s="2" t="str">
        <f>Table2[[#This Row],[Time4]]&amp;":"&amp;Table2[[#This Row],[Time5]]</f>
        <v>10:20</v>
      </c>
      <c r="AB1116" s="1" cm="1">
        <f t="array" ref="AB1116">IFERROR(IF(Table2[[#This Row],[code]]="","",_xlfn.IFS(AND(Table2[[#This Row],[code]]&lt;400,Table2[[#This Row],[code]]&lt;&gt;""),2,Table2[[#This Row],[code]]&gt;500,4)),"")</f>
        <v>2</v>
      </c>
      <c r="AC1116" s="1">
        <f>IF(Table2[[#This Row],[Event]]="Penalty",Table2[[#This Row],[number]],IF(Table2[[#This Row],[Event]]="Time-Out",401,""))</f>
        <v>213</v>
      </c>
      <c r="AD1116" s="1">
        <f>ROW(A1115)</f>
        <v>1115</v>
      </c>
      <c r="AE1116" s="1">
        <f>COUNTIFS(Table2[GameID],Table2[[#This Row],[GameID]],Table2[Column1],"&lt;="&amp;Table2[[#This Row],[Column1]])-1</f>
        <v>14</v>
      </c>
    </row>
    <row r="1117" spans="1:31" x14ac:dyDescent="0.45">
      <c r="A1117" t="s">
        <v>446</v>
      </c>
      <c r="B1117" t="str">
        <f>_xlfn.TEXTBEFORE(Table2[[#This Row],[Kamp]]," - ")</f>
        <v>BFC Vendsyssel</v>
      </c>
      <c r="C1117" t="str">
        <f>_xlfn.TEXTAFTER(Table2[[#This Row],[Kamp]],"- ")</f>
        <v>Rødovre FC</v>
      </c>
      <c r="D1117">
        <v>44996</v>
      </c>
      <c r="E1117">
        <v>65708</v>
      </c>
      <c r="F1117">
        <v>20222023</v>
      </c>
      <c r="G1117" t="s">
        <v>418</v>
      </c>
      <c r="H1117" t="s">
        <v>665</v>
      </c>
      <c r="I1117" t="s">
        <v>677</v>
      </c>
      <c r="J1117">
        <v>3</v>
      </c>
      <c r="K1117">
        <v>29512</v>
      </c>
      <c r="L1117">
        <v>1</v>
      </c>
      <c r="M1117" t="s">
        <v>630</v>
      </c>
      <c r="N1117" t="s">
        <v>51</v>
      </c>
      <c r="O1117" t="s">
        <v>45</v>
      </c>
      <c r="P1117">
        <v>77</v>
      </c>
      <c r="Q1117">
        <v>17</v>
      </c>
      <c r="R1117">
        <f>SUMIFS(Table2[number],Table2[Event],"Goal",Table2[H/U],"HOME",Table2[GameID],Table2[[#This Row],[GameID]],Table2[GameTime],"&lt;="&amp;Table2[[#This Row],[GameTime]])</f>
        <v>4</v>
      </c>
      <c r="S1117">
        <f>SUMIFS(Table2[number],Table2[Event],"Goal",Table2[H/U],"AWAY",Table2[GameID],Table2[[#This Row],[GameID]],Table2[GameTime],"&lt;="&amp;Table2[[#This Row],[GameTime]])</f>
        <v>7</v>
      </c>
      <c r="T1117" t="str">
        <f>IF(Table2[[#This Row],[Event]]="Goal",Table2[[#This Row],[Hscore]]&amp;"-"&amp;Table2[[#This Row],[Uscore]],"")</f>
        <v>4-7</v>
      </c>
      <c r="U1117">
        <v>3193</v>
      </c>
      <c r="V1117" s="1">
        <f>Table2[[#This Row],[GameTime]]-(Table2[[#This Row],[period]]-1)*1200</f>
        <v>793</v>
      </c>
      <c r="W1117" s="1">
        <f>ROUNDDOWN(Table2[[#This Row],[Time]]/60,0)</f>
        <v>13</v>
      </c>
      <c r="X1117" s="1">
        <f>ROUNDDOWN((Table2[[#This Row],[Time]]/60-Table2[[#This Row],[Time2]])*60,0)</f>
        <v>13</v>
      </c>
      <c r="Y1117" s="1">
        <f>IF(Table2[[#This Row],[Time2]]&lt;10,0&amp;Table2[[#This Row],[Time2]],Table2[[#This Row],[Time2]])</f>
        <v>13</v>
      </c>
      <c r="Z1117" s="1">
        <f>IF(Table2[[#This Row],[Time3]]&lt;10,0&amp;Table2[[#This Row],[Time3]],Table2[[#This Row],[Time3]])</f>
        <v>13</v>
      </c>
      <c r="AA1117" s="2" t="str">
        <f>Table2[[#This Row],[Time4]]&amp;":"&amp;Table2[[#This Row],[Time5]]</f>
        <v>13:13</v>
      </c>
      <c r="AB1117" s="1" t="str" cm="1">
        <f t="array" ref="AB1117">IFERROR(IF(Table2[[#This Row],[code]]="","",_xlfn.IFS(AND(Table2[[#This Row],[code]]&lt;400,Table2[[#This Row],[code]]&lt;&gt;""),2,Table2[[#This Row],[code]]&gt;500,4)),"")</f>
        <v/>
      </c>
      <c r="AC1117" s="1" t="str">
        <f>IF(Table2[[#This Row],[Event]]="Penalty",Table2[[#This Row],[number]],IF(Table2[[#This Row],[Event]]="Time-Out",401,""))</f>
        <v/>
      </c>
      <c r="AD1117" s="1">
        <f>ROW(A1116)</f>
        <v>1116</v>
      </c>
      <c r="AE1117" s="1">
        <f>COUNTIFS(Table2[GameID],Table2[[#This Row],[GameID]],Table2[Column1],"&lt;="&amp;Table2[[#This Row],[Column1]])-1</f>
        <v>15</v>
      </c>
    </row>
    <row r="1118" spans="1:31" x14ac:dyDescent="0.45">
      <c r="A1118" t="s">
        <v>446</v>
      </c>
      <c r="B1118" t="str">
        <f>_xlfn.TEXTBEFORE(Table2[[#This Row],[Kamp]]," - ")</f>
        <v>BFC Vendsyssel</v>
      </c>
      <c r="C1118" t="str">
        <f>_xlfn.TEXTAFTER(Table2[[#This Row],[Kamp]],"- ")</f>
        <v>Rødovre FC</v>
      </c>
      <c r="D1118">
        <v>44996</v>
      </c>
      <c r="E1118">
        <v>65708</v>
      </c>
      <c r="F1118">
        <v>20222023</v>
      </c>
      <c r="G1118" t="s">
        <v>418</v>
      </c>
      <c r="H1118" t="s">
        <v>665</v>
      </c>
      <c r="I1118" t="s">
        <v>677</v>
      </c>
      <c r="J1118">
        <v>3</v>
      </c>
      <c r="K1118">
        <v>29512</v>
      </c>
      <c r="L1118">
        <v>1</v>
      </c>
      <c r="M1118" t="s">
        <v>630</v>
      </c>
      <c r="N1118" t="s">
        <v>42</v>
      </c>
      <c r="O1118" t="s">
        <v>51</v>
      </c>
      <c r="P1118">
        <v>8</v>
      </c>
      <c r="Q1118">
        <v>77</v>
      </c>
      <c r="R1118">
        <f>SUMIFS(Table2[number],Table2[Event],"Goal",Table2[H/U],"HOME",Table2[GameID],Table2[[#This Row],[GameID]],Table2[GameTime],"&lt;="&amp;Table2[[#This Row],[GameTime]])</f>
        <v>4</v>
      </c>
      <c r="S1118">
        <f>SUMIFS(Table2[number],Table2[Event],"Goal",Table2[H/U],"AWAY",Table2[GameID],Table2[[#This Row],[GameID]],Table2[GameTime],"&lt;="&amp;Table2[[#This Row],[GameTime]])</f>
        <v>8</v>
      </c>
      <c r="T1118" t="str">
        <f>IF(Table2[[#This Row],[Event]]="Goal",Table2[[#This Row],[Hscore]]&amp;"-"&amp;Table2[[#This Row],[Uscore]],"")</f>
        <v>4-8</v>
      </c>
      <c r="U1118">
        <v>3211</v>
      </c>
      <c r="V1118" s="1">
        <f>Table2[[#This Row],[GameTime]]-(Table2[[#This Row],[period]]-1)*1200</f>
        <v>811</v>
      </c>
      <c r="W1118" s="1">
        <f>ROUNDDOWN(Table2[[#This Row],[Time]]/60,0)</f>
        <v>13</v>
      </c>
      <c r="X1118" s="1">
        <f>ROUNDDOWN((Table2[[#This Row],[Time]]/60-Table2[[#This Row],[Time2]])*60,0)</f>
        <v>31</v>
      </c>
      <c r="Y1118" s="1">
        <f>IF(Table2[[#This Row],[Time2]]&lt;10,0&amp;Table2[[#This Row],[Time2]],Table2[[#This Row],[Time2]])</f>
        <v>13</v>
      </c>
      <c r="Z1118" s="1">
        <f>IF(Table2[[#This Row],[Time3]]&lt;10,0&amp;Table2[[#This Row],[Time3]],Table2[[#This Row],[Time3]])</f>
        <v>31</v>
      </c>
      <c r="AA1118" s="2" t="str">
        <f>Table2[[#This Row],[Time4]]&amp;":"&amp;Table2[[#This Row],[Time5]]</f>
        <v>13:31</v>
      </c>
      <c r="AB1118" s="1" t="str" cm="1">
        <f t="array" ref="AB1118">IFERROR(IF(Table2[[#This Row],[code]]="","",_xlfn.IFS(AND(Table2[[#This Row],[code]]&lt;400,Table2[[#This Row],[code]]&lt;&gt;""),2,Table2[[#This Row],[code]]&gt;500,4)),"")</f>
        <v/>
      </c>
      <c r="AC1118" s="1" t="str">
        <f>IF(Table2[[#This Row],[Event]]="Penalty",Table2[[#This Row],[number]],IF(Table2[[#This Row],[Event]]="Time-Out",401,""))</f>
        <v/>
      </c>
      <c r="AD1118" s="1">
        <f>ROW(A1117)</f>
        <v>1117</v>
      </c>
      <c r="AE1118" s="1">
        <f>COUNTIFS(Table2[GameID],Table2[[#This Row],[GameID]],Table2[Column1],"&lt;="&amp;Table2[[#This Row],[Column1]])-1</f>
        <v>16</v>
      </c>
    </row>
    <row r="1119" spans="1:31" x14ac:dyDescent="0.45">
      <c r="A1119" t="s">
        <v>446</v>
      </c>
      <c r="B1119" t="str">
        <f>_xlfn.TEXTBEFORE(Table2[[#This Row],[Kamp]]," - ")</f>
        <v>BFC Vendsyssel</v>
      </c>
      <c r="C1119" t="str">
        <f>_xlfn.TEXTAFTER(Table2[[#This Row],[Kamp]],"- ")</f>
        <v>Rødovre FC</v>
      </c>
      <c r="D1119">
        <v>44996</v>
      </c>
      <c r="E1119">
        <v>65708</v>
      </c>
      <c r="F1119">
        <v>20222023</v>
      </c>
      <c r="G1119" t="s">
        <v>418</v>
      </c>
      <c r="H1119" t="s">
        <v>665</v>
      </c>
      <c r="I1119" t="s">
        <v>677</v>
      </c>
      <c r="J1119">
        <v>3</v>
      </c>
      <c r="K1119">
        <v>29512</v>
      </c>
      <c r="L1119">
        <v>1</v>
      </c>
      <c r="M1119" t="s">
        <v>630</v>
      </c>
      <c r="N1119" t="s">
        <v>55</v>
      </c>
      <c r="O1119" t="s">
        <v>634</v>
      </c>
      <c r="P1119">
        <v>88</v>
      </c>
      <c r="Q1119" t="s">
        <v>634</v>
      </c>
      <c r="R1119">
        <f>SUMIFS(Table2[number],Table2[Event],"Goal",Table2[H/U],"HOME",Table2[GameID],Table2[[#This Row],[GameID]],Table2[GameTime],"&lt;="&amp;Table2[[#This Row],[GameTime]])</f>
        <v>4</v>
      </c>
      <c r="S1119">
        <f>SUMIFS(Table2[number],Table2[Event],"Goal",Table2[H/U],"AWAY",Table2[GameID],Table2[[#This Row],[GameID]],Table2[GameTime],"&lt;="&amp;Table2[[#This Row],[GameTime]])</f>
        <v>9</v>
      </c>
      <c r="T1119" t="str">
        <f>IF(Table2[[#This Row],[Event]]="Goal",Table2[[#This Row],[Hscore]]&amp;"-"&amp;Table2[[#This Row],[Uscore]],"")</f>
        <v>4-9</v>
      </c>
      <c r="U1119">
        <v>3581</v>
      </c>
      <c r="V1119" s="1">
        <f>Table2[[#This Row],[GameTime]]-(Table2[[#This Row],[period]]-1)*1200</f>
        <v>1181</v>
      </c>
      <c r="W1119" s="1">
        <f>ROUNDDOWN(Table2[[#This Row],[Time]]/60,0)</f>
        <v>19</v>
      </c>
      <c r="X1119" s="1">
        <f>ROUNDDOWN((Table2[[#This Row],[Time]]/60-Table2[[#This Row],[Time2]])*60,0)</f>
        <v>41</v>
      </c>
      <c r="Y1119" s="1">
        <f>IF(Table2[[#This Row],[Time2]]&lt;10,0&amp;Table2[[#This Row],[Time2]],Table2[[#This Row],[Time2]])</f>
        <v>19</v>
      </c>
      <c r="Z1119" s="1">
        <f>IF(Table2[[#This Row],[Time3]]&lt;10,0&amp;Table2[[#This Row],[Time3]],Table2[[#This Row],[Time3]])</f>
        <v>41</v>
      </c>
      <c r="AA1119" s="2" t="str">
        <f>Table2[[#This Row],[Time4]]&amp;":"&amp;Table2[[#This Row],[Time5]]</f>
        <v>19:41</v>
      </c>
      <c r="AB1119" s="1" t="str" cm="1">
        <f t="array" ref="AB1119">IFERROR(IF(Table2[[#This Row],[code]]="","",_xlfn.IFS(AND(Table2[[#This Row],[code]]&lt;400,Table2[[#This Row],[code]]&lt;&gt;""),2,Table2[[#This Row],[code]]&gt;500,4)),"")</f>
        <v/>
      </c>
      <c r="AC1119" s="1" t="str">
        <f>IF(Table2[[#This Row],[Event]]="Penalty",Table2[[#This Row],[number]],IF(Table2[[#This Row],[Event]]="Time-Out",401,""))</f>
        <v/>
      </c>
      <c r="AD1119" s="1">
        <f>ROW(A1118)</f>
        <v>1118</v>
      </c>
      <c r="AE1119" s="1">
        <f>COUNTIFS(Table2[GameID],Table2[[#This Row],[GameID]],Table2[Column1],"&lt;="&amp;Table2[[#This Row],[Column1]])-1</f>
        <v>17</v>
      </c>
    </row>
    <row r="1120" spans="1:31" x14ac:dyDescent="0.45">
      <c r="A1120" t="s">
        <v>425</v>
      </c>
      <c r="B1120" t="str">
        <f>_xlfn.TEXTBEFORE(Table2[[#This Row],[Kamp]]," - ")</f>
        <v>Benløse IF</v>
      </c>
      <c r="C1120" t="str">
        <f>_xlfn.TEXTAFTER(Table2[[#This Row],[Kamp]],"- ")</f>
        <v>BFC Vendsyssel</v>
      </c>
      <c r="D1120">
        <v>44954</v>
      </c>
      <c r="E1120">
        <v>65709</v>
      </c>
      <c r="F1120">
        <v>20222023</v>
      </c>
      <c r="G1120" t="s">
        <v>418</v>
      </c>
      <c r="H1120" t="s">
        <v>658</v>
      </c>
      <c r="I1120" t="s">
        <v>678</v>
      </c>
      <c r="J1120">
        <v>1</v>
      </c>
      <c r="K1120">
        <v>29507</v>
      </c>
      <c r="L1120">
        <v>1</v>
      </c>
      <c r="M1120" t="s">
        <v>630</v>
      </c>
      <c r="N1120" t="s">
        <v>29</v>
      </c>
      <c r="O1120" t="s">
        <v>30</v>
      </c>
      <c r="P1120">
        <v>44</v>
      </c>
      <c r="Q1120">
        <v>55</v>
      </c>
      <c r="R1120">
        <f>SUMIFS(Table2[number],Table2[Event],"Goal",Table2[H/U],"HOME",Table2[GameID],Table2[[#This Row],[GameID]],Table2[GameTime],"&lt;="&amp;Table2[[#This Row],[GameTime]])</f>
        <v>1</v>
      </c>
      <c r="S1120">
        <f>SUMIFS(Table2[number],Table2[Event],"Goal",Table2[H/U],"AWAY",Table2[GameID],Table2[[#This Row],[GameID]],Table2[GameTime],"&lt;="&amp;Table2[[#This Row],[GameTime]])</f>
        <v>0</v>
      </c>
      <c r="T1120" t="str">
        <f>IF(Table2[[#This Row],[Event]]="Goal",Table2[[#This Row],[Hscore]]&amp;"-"&amp;Table2[[#This Row],[Uscore]],"")</f>
        <v>1-0</v>
      </c>
      <c r="U1120">
        <v>568</v>
      </c>
      <c r="V1120" s="1">
        <f>Table2[[#This Row],[GameTime]]-(Table2[[#This Row],[period]]-1)*1200</f>
        <v>568</v>
      </c>
      <c r="W1120" s="1">
        <f>ROUNDDOWN(Table2[[#This Row],[Time]]/60,0)</f>
        <v>9</v>
      </c>
      <c r="X1120" s="1">
        <f>ROUNDDOWN((Table2[[#This Row],[Time]]/60-Table2[[#This Row],[Time2]])*60,0)</f>
        <v>28</v>
      </c>
      <c r="Y1120" s="1" t="str">
        <f>IF(Table2[[#This Row],[Time2]]&lt;10,0&amp;Table2[[#This Row],[Time2]],Table2[[#This Row],[Time2]])</f>
        <v>09</v>
      </c>
      <c r="Z1120" s="1">
        <f>IF(Table2[[#This Row],[Time3]]&lt;10,0&amp;Table2[[#This Row],[Time3]],Table2[[#This Row],[Time3]])</f>
        <v>28</v>
      </c>
      <c r="AA1120" s="2" t="str">
        <f>Table2[[#This Row],[Time4]]&amp;":"&amp;Table2[[#This Row],[Time5]]</f>
        <v>09:28</v>
      </c>
      <c r="AB1120" s="1" t="str" cm="1">
        <f t="array" ref="AB1120">IFERROR(IF(Table2[[#This Row],[code]]="","",_xlfn.IFS(AND(Table2[[#This Row],[code]]&lt;400,Table2[[#This Row],[code]]&lt;&gt;""),2,Table2[[#This Row],[code]]&gt;500,4)),"")</f>
        <v/>
      </c>
      <c r="AC1120" s="1" t="str">
        <f>IF(Table2[[#This Row],[Event]]="Penalty",Table2[[#This Row],[number]],IF(Table2[[#This Row],[Event]]="Time-Out",401,""))</f>
        <v/>
      </c>
      <c r="AD1120" s="1">
        <f>ROW(A1119)</f>
        <v>1119</v>
      </c>
      <c r="AE1120" s="1">
        <f>COUNTIFS(Table2[GameID],Table2[[#This Row],[GameID]],Table2[Column1],"&lt;="&amp;Table2[[#This Row],[Column1]])-1</f>
        <v>0</v>
      </c>
    </row>
    <row r="1121" spans="1:31" x14ac:dyDescent="0.45">
      <c r="A1121" t="s">
        <v>425</v>
      </c>
      <c r="B1121" t="str">
        <f>_xlfn.TEXTBEFORE(Table2[[#This Row],[Kamp]]," - ")</f>
        <v>Benløse IF</v>
      </c>
      <c r="C1121" t="str">
        <f>_xlfn.TEXTAFTER(Table2[[#This Row],[Kamp]],"- ")</f>
        <v>BFC Vendsyssel</v>
      </c>
      <c r="D1121">
        <v>44954</v>
      </c>
      <c r="E1121">
        <v>65709</v>
      </c>
      <c r="F1121">
        <v>20222023</v>
      </c>
      <c r="G1121" t="s">
        <v>418</v>
      </c>
      <c r="H1121" t="s">
        <v>664</v>
      </c>
      <c r="I1121" t="s">
        <v>677</v>
      </c>
      <c r="J1121">
        <v>1</v>
      </c>
      <c r="K1121">
        <v>29506</v>
      </c>
      <c r="L1121">
        <v>1</v>
      </c>
      <c r="M1121" t="s">
        <v>630</v>
      </c>
      <c r="N1121" t="s">
        <v>199</v>
      </c>
      <c r="O1121" t="s">
        <v>634</v>
      </c>
      <c r="P1121">
        <v>9</v>
      </c>
      <c r="Q1121" t="s">
        <v>634</v>
      </c>
      <c r="R1121">
        <f>SUMIFS(Table2[number],Table2[Event],"Goal",Table2[H/U],"HOME",Table2[GameID],Table2[[#This Row],[GameID]],Table2[GameTime],"&lt;="&amp;Table2[[#This Row],[GameTime]])</f>
        <v>1</v>
      </c>
      <c r="S1121">
        <f>SUMIFS(Table2[number],Table2[Event],"Goal",Table2[H/U],"AWAY",Table2[GameID],Table2[[#This Row],[GameID]],Table2[GameTime],"&lt;="&amp;Table2[[#This Row],[GameTime]])</f>
        <v>1</v>
      </c>
      <c r="T1121" t="str">
        <f>IF(Table2[[#This Row],[Event]]="Goal",Table2[[#This Row],[Hscore]]&amp;"-"&amp;Table2[[#This Row],[Uscore]],"")</f>
        <v>1-1</v>
      </c>
      <c r="U1121">
        <v>820</v>
      </c>
      <c r="V1121" s="1">
        <f>Table2[[#This Row],[GameTime]]-(Table2[[#This Row],[period]]-1)*1200</f>
        <v>820</v>
      </c>
      <c r="W1121" s="1">
        <f>ROUNDDOWN(Table2[[#This Row],[Time]]/60,0)</f>
        <v>13</v>
      </c>
      <c r="X1121" s="1">
        <f>ROUNDDOWN((Table2[[#This Row],[Time]]/60-Table2[[#This Row],[Time2]])*60,0)</f>
        <v>40</v>
      </c>
      <c r="Y1121" s="1">
        <f>IF(Table2[[#This Row],[Time2]]&lt;10,0&amp;Table2[[#This Row],[Time2]],Table2[[#This Row],[Time2]])</f>
        <v>13</v>
      </c>
      <c r="Z1121" s="1">
        <f>IF(Table2[[#This Row],[Time3]]&lt;10,0&amp;Table2[[#This Row],[Time3]],Table2[[#This Row],[Time3]])</f>
        <v>40</v>
      </c>
      <c r="AA1121" s="2" t="str">
        <f>Table2[[#This Row],[Time4]]&amp;":"&amp;Table2[[#This Row],[Time5]]</f>
        <v>13:40</v>
      </c>
      <c r="AB1121" s="1" t="str" cm="1">
        <f t="array" ref="AB1121">IFERROR(IF(Table2[[#This Row],[code]]="","",_xlfn.IFS(AND(Table2[[#This Row],[code]]&lt;400,Table2[[#This Row],[code]]&lt;&gt;""),2,Table2[[#This Row],[code]]&gt;500,4)),"")</f>
        <v/>
      </c>
      <c r="AC1121" s="1" t="str">
        <f>IF(Table2[[#This Row],[Event]]="Penalty",Table2[[#This Row],[number]],IF(Table2[[#This Row],[Event]]="Time-Out",401,""))</f>
        <v/>
      </c>
      <c r="AD1121" s="1">
        <f>ROW(A1120)</f>
        <v>1120</v>
      </c>
      <c r="AE1121" s="1">
        <f>COUNTIFS(Table2[GameID],Table2[[#This Row],[GameID]],Table2[Column1],"&lt;="&amp;Table2[[#This Row],[Column1]])-1</f>
        <v>1</v>
      </c>
    </row>
    <row r="1122" spans="1:31" x14ac:dyDescent="0.45">
      <c r="A1122" t="s">
        <v>425</v>
      </c>
      <c r="B1122" t="str">
        <f>_xlfn.TEXTBEFORE(Table2[[#This Row],[Kamp]]," - ")</f>
        <v>Benløse IF</v>
      </c>
      <c r="C1122" t="str">
        <f>_xlfn.TEXTAFTER(Table2[[#This Row],[Kamp]],"- ")</f>
        <v>BFC Vendsyssel</v>
      </c>
      <c r="D1122">
        <v>44954</v>
      </c>
      <c r="E1122">
        <v>65709</v>
      </c>
      <c r="F1122">
        <v>20222023</v>
      </c>
      <c r="G1122" t="s">
        <v>418</v>
      </c>
      <c r="H1122" t="s">
        <v>658</v>
      </c>
      <c r="I1122" t="s">
        <v>678</v>
      </c>
      <c r="J1122">
        <v>1</v>
      </c>
      <c r="K1122">
        <v>29507</v>
      </c>
      <c r="L1122">
        <v>208</v>
      </c>
      <c r="M1122" t="s">
        <v>631</v>
      </c>
      <c r="N1122" t="s">
        <v>24</v>
      </c>
      <c r="O1122" t="s">
        <v>634</v>
      </c>
      <c r="P1122">
        <v>11</v>
      </c>
      <c r="Q1122" t="s">
        <v>634</v>
      </c>
      <c r="R1122">
        <f>SUMIFS(Table2[number],Table2[Event],"Goal",Table2[H/U],"HOME",Table2[GameID],Table2[[#This Row],[GameID]],Table2[GameTime],"&lt;="&amp;Table2[[#This Row],[GameTime]])</f>
        <v>1</v>
      </c>
      <c r="S1122">
        <f>SUMIFS(Table2[number],Table2[Event],"Goal",Table2[H/U],"AWAY",Table2[GameID],Table2[[#This Row],[GameID]],Table2[GameTime],"&lt;="&amp;Table2[[#This Row],[GameTime]])</f>
        <v>1</v>
      </c>
      <c r="T1122" t="str">
        <f>IF(Table2[[#This Row],[Event]]="Goal",Table2[[#This Row],[Hscore]]&amp;"-"&amp;Table2[[#This Row],[Uscore]],"")</f>
        <v/>
      </c>
      <c r="U1122">
        <v>930</v>
      </c>
      <c r="V1122" s="1">
        <f>Table2[[#This Row],[GameTime]]-(Table2[[#This Row],[period]]-1)*1200</f>
        <v>930</v>
      </c>
      <c r="W1122" s="1">
        <f>ROUNDDOWN(Table2[[#This Row],[Time]]/60,0)</f>
        <v>15</v>
      </c>
      <c r="X1122" s="1">
        <f>ROUNDDOWN((Table2[[#This Row],[Time]]/60-Table2[[#This Row],[Time2]])*60,0)</f>
        <v>30</v>
      </c>
      <c r="Y1122" s="1">
        <f>IF(Table2[[#This Row],[Time2]]&lt;10,0&amp;Table2[[#This Row],[Time2]],Table2[[#This Row],[Time2]])</f>
        <v>15</v>
      </c>
      <c r="Z1122" s="1">
        <f>IF(Table2[[#This Row],[Time3]]&lt;10,0&amp;Table2[[#This Row],[Time3]],Table2[[#This Row],[Time3]])</f>
        <v>30</v>
      </c>
      <c r="AA1122" s="2" t="str">
        <f>Table2[[#This Row],[Time4]]&amp;":"&amp;Table2[[#This Row],[Time5]]</f>
        <v>15:30</v>
      </c>
      <c r="AB1122" s="1" cm="1">
        <f t="array" ref="AB1122">IFERROR(IF(Table2[[#This Row],[code]]="","",_xlfn.IFS(AND(Table2[[#This Row],[code]]&lt;400,Table2[[#This Row],[code]]&lt;&gt;""),2,Table2[[#This Row],[code]]&gt;500,4)),"")</f>
        <v>2</v>
      </c>
      <c r="AC1122" s="1">
        <f>IF(Table2[[#This Row],[Event]]="Penalty",Table2[[#This Row],[number]],IF(Table2[[#This Row],[Event]]="Time-Out",401,""))</f>
        <v>208</v>
      </c>
      <c r="AD1122" s="1">
        <f>ROW(A1121)</f>
        <v>1121</v>
      </c>
      <c r="AE1122" s="1">
        <f>COUNTIFS(Table2[GameID],Table2[[#This Row],[GameID]],Table2[Column1],"&lt;="&amp;Table2[[#This Row],[Column1]])-1</f>
        <v>2</v>
      </c>
    </row>
    <row r="1123" spans="1:31" x14ac:dyDescent="0.45">
      <c r="A1123" t="s">
        <v>425</v>
      </c>
      <c r="B1123" t="str">
        <f>_xlfn.TEXTBEFORE(Table2[[#This Row],[Kamp]]," - ")</f>
        <v>Benløse IF</v>
      </c>
      <c r="C1123" t="str">
        <f>_xlfn.TEXTAFTER(Table2[[#This Row],[Kamp]],"- ")</f>
        <v>BFC Vendsyssel</v>
      </c>
      <c r="D1123">
        <v>44954</v>
      </c>
      <c r="E1123">
        <v>65709</v>
      </c>
      <c r="F1123">
        <v>20222023</v>
      </c>
      <c r="G1123" t="s">
        <v>418</v>
      </c>
      <c r="H1123" t="s">
        <v>658</v>
      </c>
      <c r="I1123" t="s">
        <v>678</v>
      </c>
      <c r="J1123">
        <v>2</v>
      </c>
      <c r="K1123">
        <v>29507</v>
      </c>
      <c r="L1123">
        <v>504</v>
      </c>
      <c r="M1123" t="s">
        <v>631</v>
      </c>
      <c r="N1123" t="s">
        <v>28</v>
      </c>
      <c r="O1123" t="s">
        <v>634</v>
      </c>
      <c r="P1123">
        <v>41</v>
      </c>
      <c r="Q1123" t="s">
        <v>634</v>
      </c>
      <c r="R1123">
        <f>SUMIFS(Table2[number],Table2[Event],"Goal",Table2[H/U],"HOME",Table2[GameID],Table2[[#This Row],[GameID]],Table2[GameTime],"&lt;="&amp;Table2[[#This Row],[GameTime]])</f>
        <v>1</v>
      </c>
      <c r="S1123">
        <f>SUMIFS(Table2[number],Table2[Event],"Goal",Table2[H/U],"AWAY",Table2[GameID],Table2[[#This Row],[GameID]],Table2[GameTime],"&lt;="&amp;Table2[[#This Row],[GameTime]])</f>
        <v>1</v>
      </c>
      <c r="T1123" t="str">
        <f>IF(Table2[[#This Row],[Event]]="Goal",Table2[[#This Row],[Hscore]]&amp;"-"&amp;Table2[[#This Row],[Uscore]],"")</f>
        <v/>
      </c>
      <c r="U1123">
        <v>1399</v>
      </c>
      <c r="V1123" s="1">
        <f>Table2[[#This Row],[GameTime]]-(Table2[[#This Row],[period]]-1)*1200</f>
        <v>199</v>
      </c>
      <c r="W1123" s="1">
        <f>ROUNDDOWN(Table2[[#This Row],[Time]]/60,0)</f>
        <v>3</v>
      </c>
      <c r="X1123" s="1">
        <f>ROUNDDOWN((Table2[[#This Row],[Time]]/60-Table2[[#This Row],[Time2]])*60,0)</f>
        <v>19</v>
      </c>
      <c r="Y1123" s="1" t="str">
        <f>IF(Table2[[#This Row],[Time2]]&lt;10,0&amp;Table2[[#This Row],[Time2]],Table2[[#This Row],[Time2]])</f>
        <v>03</v>
      </c>
      <c r="Z1123" s="1">
        <f>IF(Table2[[#This Row],[Time3]]&lt;10,0&amp;Table2[[#This Row],[Time3]],Table2[[#This Row],[Time3]])</f>
        <v>19</v>
      </c>
      <c r="AA1123" s="2" t="str">
        <f>Table2[[#This Row],[Time4]]&amp;":"&amp;Table2[[#This Row],[Time5]]</f>
        <v>03:19</v>
      </c>
      <c r="AB1123" s="1" cm="1">
        <f t="array" ref="AB1123">IFERROR(IF(Table2[[#This Row],[code]]="","",_xlfn.IFS(AND(Table2[[#This Row],[code]]&lt;400,Table2[[#This Row],[code]]&lt;&gt;""),2,Table2[[#This Row],[code]]&gt;500,4)),"")</f>
        <v>4</v>
      </c>
      <c r="AC1123" s="1">
        <f>IF(Table2[[#This Row],[Event]]="Penalty",Table2[[#This Row],[number]],IF(Table2[[#This Row],[Event]]="Time-Out",401,""))</f>
        <v>504</v>
      </c>
      <c r="AD1123" s="1">
        <f>ROW(A1122)</f>
        <v>1122</v>
      </c>
      <c r="AE1123" s="1">
        <f>COUNTIFS(Table2[GameID],Table2[[#This Row],[GameID]],Table2[Column1],"&lt;="&amp;Table2[[#This Row],[Column1]])-1</f>
        <v>3</v>
      </c>
    </row>
    <row r="1124" spans="1:31" x14ac:dyDescent="0.45">
      <c r="A1124" t="s">
        <v>425</v>
      </c>
      <c r="B1124" t="str">
        <f>_xlfn.TEXTBEFORE(Table2[[#This Row],[Kamp]]," - ")</f>
        <v>Benløse IF</v>
      </c>
      <c r="C1124" t="str">
        <f>_xlfn.TEXTAFTER(Table2[[#This Row],[Kamp]],"- ")</f>
        <v>BFC Vendsyssel</v>
      </c>
      <c r="D1124">
        <v>44954</v>
      </c>
      <c r="E1124">
        <v>65709</v>
      </c>
      <c r="F1124">
        <v>20222023</v>
      </c>
      <c r="G1124" t="s">
        <v>418</v>
      </c>
      <c r="H1124" t="s">
        <v>664</v>
      </c>
      <c r="I1124" t="s">
        <v>677</v>
      </c>
      <c r="J1124">
        <v>2</v>
      </c>
      <c r="K1124">
        <v>29506</v>
      </c>
      <c r="L1124">
        <v>1</v>
      </c>
      <c r="M1124" t="s">
        <v>630</v>
      </c>
      <c r="N1124" t="s">
        <v>206</v>
      </c>
      <c r="O1124" t="s">
        <v>202</v>
      </c>
      <c r="P1124">
        <v>64</v>
      </c>
      <c r="Q1124">
        <v>36</v>
      </c>
      <c r="R1124">
        <f>SUMIFS(Table2[number],Table2[Event],"Goal",Table2[H/U],"HOME",Table2[GameID],Table2[[#This Row],[GameID]],Table2[GameTime],"&lt;="&amp;Table2[[#This Row],[GameTime]])</f>
        <v>1</v>
      </c>
      <c r="S1124">
        <f>SUMIFS(Table2[number],Table2[Event],"Goal",Table2[H/U],"AWAY",Table2[GameID],Table2[[#This Row],[GameID]],Table2[GameTime],"&lt;="&amp;Table2[[#This Row],[GameTime]])</f>
        <v>2</v>
      </c>
      <c r="T1124" t="str">
        <f>IF(Table2[[#This Row],[Event]]="Goal",Table2[[#This Row],[Hscore]]&amp;"-"&amp;Table2[[#This Row],[Uscore]],"")</f>
        <v>1-2</v>
      </c>
      <c r="U1124">
        <v>1522</v>
      </c>
      <c r="V1124" s="1">
        <f>Table2[[#This Row],[GameTime]]-(Table2[[#This Row],[period]]-1)*1200</f>
        <v>322</v>
      </c>
      <c r="W1124" s="1">
        <f>ROUNDDOWN(Table2[[#This Row],[Time]]/60,0)</f>
        <v>5</v>
      </c>
      <c r="X1124" s="1">
        <f>ROUNDDOWN((Table2[[#This Row],[Time]]/60-Table2[[#This Row],[Time2]])*60,0)</f>
        <v>22</v>
      </c>
      <c r="Y1124" s="1" t="str">
        <f>IF(Table2[[#This Row],[Time2]]&lt;10,0&amp;Table2[[#This Row],[Time2]],Table2[[#This Row],[Time2]])</f>
        <v>05</v>
      </c>
      <c r="Z1124" s="1">
        <f>IF(Table2[[#This Row],[Time3]]&lt;10,0&amp;Table2[[#This Row],[Time3]],Table2[[#This Row],[Time3]])</f>
        <v>22</v>
      </c>
      <c r="AA1124" s="2" t="str">
        <f>Table2[[#This Row],[Time4]]&amp;":"&amp;Table2[[#This Row],[Time5]]</f>
        <v>05:22</v>
      </c>
      <c r="AB1124" s="1" t="str" cm="1">
        <f t="array" ref="AB1124">IFERROR(IF(Table2[[#This Row],[code]]="","",_xlfn.IFS(AND(Table2[[#This Row],[code]]&lt;400,Table2[[#This Row],[code]]&lt;&gt;""),2,Table2[[#This Row],[code]]&gt;500,4)),"")</f>
        <v/>
      </c>
      <c r="AC1124" s="1" t="str">
        <f>IF(Table2[[#This Row],[Event]]="Penalty",Table2[[#This Row],[number]],IF(Table2[[#This Row],[Event]]="Time-Out",401,""))</f>
        <v/>
      </c>
      <c r="AD1124" s="1">
        <f>ROW(A1123)</f>
        <v>1123</v>
      </c>
      <c r="AE1124" s="1">
        <f>COUNTIFS(Table2[GameID],Table2[[#This Row],[GameID]],Table2[Column1],"&lt;="&amp;Table2[[#This Row],[Column1]])-1</f>
        <v>4</v>
      </c>
    </row>
    <row r="1125" spans="1:31" x14ac:dyDescent="0.45">
      <c r="A1125" t="s">
        <v>425</v>
      </c>
      <c r="B1125" t="str">
        <f>_xlfn.TEXTBEFORE(Table2[[#This Row],[Kamp]]," - ")</f>
        <v>Benløse IF</v>
      </c>
      <c r="C1125" t="str">
        <f>_xlfn.TEXTAFTER(Table2[[#This Row],[Kamp]],"- ")</f>
        <v>BFC Vendsyssel</v>
      </c>
      <c r="D1125">
        <v>44954</v>
      </c>
      <c r="E1125">
        <v>65709</v>
      </c>
      <c r="F1125">
        <v>20222023</v>
      </c>
      <c r="G1125" t="s">
        <v>418</v>
      </c>
      <c r="H1125" t="s">
        <v>658</v>
      </c>
      <c r="I1125" t="s">
        <v>678</v>
      </c>
      <c r="J1125">
        <v>2</v>
      </c>
      <c r="K1125">
        <v>29507</v>
      </c>
      <c r="L1125">
        <v>1</v>
      </c>
      <c r="M1125" t="s">
        <v>630</v>
      </c>
      <c r="N1125" t="s">
        <v>38</v>
      </c>
      <c r="O1125" t="s">
        <v>645</v>
      </c>
      <c r="P1125">
        <v>98</v>
      </c>
      <c r="Q1125">
        <v>36</v>
      </c>
      <c r="R1125">
        <f>SUMIFS(Table2[number],Table2[Event],"Goal",Table2[H/U],"HOME",Table2[GameID],Table2[[#This Row],[GameID]],Table2[GameTime],"&lt;="&amp;Table2[[#This Row],[GameTime]])</f>
        <v>2</v>
      </c>
      <c r="S1125">
        <f>SUMIFS(Table2[number],Table2[Event],"Goal",Table2[H/U],"AWAY",Table2[GameID],Table2[[#This Row],[GameID]],Table2[GameTime],"&lt;="&amp;Table2[[#This Row],[GameTime]])</f>
        <v>2</v>
      </c>
      <c r="T1125" t="str">
        <f>IF(Table2[[#This Row],[Event]]="Goal",Table2[[#This Row],[Hscore]]&amp;"-"&amp;Table2[[#This Row],[Uscore]],"")</f>
        <v>2-2</v>
      </c>
      <c r="U1125">
        <v>1927</v>
      </c>
      <c r="V1125" s="1">
        <f>Table2[[#This Row],[GameTime]]-(Table2[[#This Row],[period]]-1)*1200</f>
        <v>727</v>
      </c>
      <c r="W1125" s="1">
        <f>ROUNDDOWN(Table2[[#This Row],[Time]]/60,0)</f>
        <v>12</v>
      </c>
      <c r="X1125" s="1">
        <f>ROUNDDOWN((Table2[[#This Row],[Time]]/60-Table2[[#This Row],[Time2]])*60,0)</f>
        <v>7</v>
      </c>
      <c r="Y1125" s="1">
        <f>IF(Table2[[#This Row],[Time2]]&lt;10,0&amp;Table2[[#This Row],[Time2]],Table2[[#This Row],[Time2]])</f>
        <v>12</v>
      </c>
      <c r="Z1125" s="1" t="str">
        <f>IF(Table2[[#This Row],[Time3]]&lt;10,0&amp;Table2[[#This Row],[Time3]],Table2[[#This Row],[Time3]])</f>
        <v>07</v>
      </c>
      <c r="AA1125" s="2" t="str">
        <f>Table2[[#This Row],[Time4]]&amp;":"&amp;Table2[[#This Row],[Time5]]</f>
        <v>12:07</v>
      </c>
      <c r="AB1125" s="1" t="str" cm="1">
        <f t="array" ref="AB1125">IFERROR(IF(Table2[[#This Row],[code]]="","",_xlfn.IFS(AND(Table2[[#This Row],[code]]&lt;400,Table2[[#This Row],[code]]&lt;&gt;""),2,Table2[[#This Row],[code]]&gt;500,4)),"")</f>
        <v/>
      </c>
      <c r="AC1125" s="1" t="str">
        <f>IF(Table2[[#This Row],[Event]]="Penalty",Table2[[#This Row],[number]],IF(Table2[[#This Row],[Event]]="Time-Out",401,""))</f>
        <v/>
      </c>
      <c r="AD1125" s="1">
        <f>ROW(A1124)</f>
        <v>1124</v>
      </c>
      <c r="AE1125" s="1">
        <f>COUNTIFS(Table2[GameID],Table2[[#This Row],[GameID]],Table2[Column1],"&lt;="&amp;Table2[[#This Row],[Column1]])-1</f>
        <v>5</v>
      </c>
    </row>
    <row r="1126" spans="1:31" x14ac:dyDescent="0.45">
      <c r="A1126" t="s">
        <v>425</v>
      </c>
      <c r="B1126" t="str">
        <f>_xlfn.TEXTBEFORE(Table2[[#This Row],[Kamp]]," - ")</f>
        <v>Benløse IF</v>
      </c>
      <c r="C1126" t="str">
        <f>_xlfn.TEXTAFTER(Table2[[#This Row],[Kamp]],"- ")</f>
        <v>BFC Vendsyssel</v>
      </c>
      <c r="D1126">
        <v>44954</v>
      </c>
      <c r="E1126">
        <v>65709</v>
      </c>
      <c r="F1126">
        <v>20222023</v>
      </c>
      <c r="G1126" t="s">
        <v>418</v>
      </c>
      <c r="H1126" t="s">
        <v>658</v>
      </c>
      <c r="I1126" t="s">
        <v>678</v>
      </c>
      <c r="J1126">
        <v>2</v>
      </c>
      <c r="K1126">
        <v>29507</v>
      </c>
      <c r="L1126">
        <v>1</v>
      </c>
      <c r="M1126" t="s">
        <v>630</v>
      </c>
      <c r="N1126" t="s">
        <v>192</v>
      </c>
      <c r="O1126" t="s">
        <v>36</v>
      </c>
      <c r="P1126">
        <v>32</v>
      </c>
      <c r="Q1126">
        <v>87</v>
      </c>
      <c r="R1126">
        <f>SUMIFS(Table2[number],Table2[Event],"Goal",Table2[H/U],"HOME",Table2[GameID],Table2[[#This Row],[GameID]],Table2[GameTime],"&lt;="&amp;Table2[[#This Row],[GameTime]])</f>
        <v>3</v>
      </c>
      <c r="S1126">
        <f>SUMIFS(Table2[number],Table2[Event],"Goal",Table2[H/U],"AWAY",Table2[GameID],Table2[[#This Row],[GameID]],Table2[GameTime],"&lt;="&amp;Table2[[#This Row],[GameTime]])</f>
        <v>2</v>
      </c>
      <c r="T1126" t="str">
        <f>IF(Table2[[#This Row],[Event]]="Goal",Table2[[#This Row],[Hscore]]&amp;"-"&amp;Table2[[#This Row],[Uscore]],"")</f>
        <v>3-2</v>
      </c>
      <c r="U1126">
        <v>2261</v>
      </c>
      <c r="V1126" s="1">
        <f>Table2[[#This Row],[GameTime]]-(Table2[[#This Row],[period]]-1)*1200</f>
        <v>1061</v>
      </c>
      <c r="W1126" s="1">
        <f>ROUNDDOWN(Table2[[#This Row],[Time]]/60,0)</f>
        <v>17</v>
      </c>
      <c r="X1126" s="1">
        <f>ROUNDDOWN((Table2[[#This Row],[Time]]/60-Table2[[#This Row],[Time2]])*60,0)</f>
        <v>41</v>
      </c>
      <c r="Y1126" s="1">
        <f>IF(Table2[[#This Row],[Time2]]&lt;10,0&amp;Table2[[#This Row],[Time2]],Table2[[#This Row],[Time2]])</f>
        <v>17</v>
      </c>
      <c r="Z1126" s="1">
        <f>IF(Table2[[#This Row],[Time3]]&lt;10,0&amp;Table2[[#This Row],[Time3]],Table2[[#This Row],[Time3]])</f>
        <v>41</v>
      </c>
      <c r="AA1126" s="2" t="str">
        <f>Table2[[#This Row],[Time4]]&amp;":"&amp;Table2[[#This Row],[Time5]]</f>
        <v>17:41</v>
      </c>
      <c r="AB1126" s="1" t="str" cm="1">
        <f t="array" ref="AB1126">IFERROR(IF(Table2[[#This Row],[code]]="","",_xlfn.IFS(AND(Table2[[#This Row],[code]]&lt;400,Table2[[#This Row],[code]]&lt;&gt;""),2,Table2[[#This Row],[code]]&gt;500,4)),"")</f>
        <v/>
      </c>
      <c r="AC1126" s="1" t="str">
        <f>IF(Table2[[#This Row],[Event]]="Penalty",Table2[[#This Row],[number]],IF(Table2[[#This Row],[Event]]="Time-Out",401,""))</f>
        <v/>
      </c>
      <c r="AD1126" s="1">
        <f>ROW(A1125)</f>
        <v>1125</v>
      </c>
      <c r="AE1126" s="1">
        <f>COUNTIFS(Table2[GameID],Table2[[#This Row],[GameID]],Table2[Column1],"&lt;="&amp;Table2[[#This Row],[Column1]])-1</f>
        <v>6</v>
      </c>
    </row>
    <row r="1127" spans="1:31" x14ac:dyDescent="0.45">
      <c r="A1127" t="s">
        <v>425</v>
      </c>
      <c r="B1127" t="str">
        <f>_xlfn.TEXTBEFORE(Table2[[#This Row],[Kamp]]," - ")</f>
        <v>Benløse IF</v>
      </c>
      <c r="C1127" t="str">
        <f>_xlfn.TEXTAFTER(Table2[[#This Row],[Kamp]],"- ")</f>
        <v>BFC Vendsyssel</v>
      </c>
      <c r="D1127">
        <v>44954</v>
      </c>
      <c r="E1127">
        <v>65709</v>
      </c>
      <c r="F1127">
        <v>20222023</v>
      </c>
      <c r="G1127" t="s">
        <v>418</v>
      </c>
      <c r="H1127" t="s">
        <v>658</v>
      </c>
      <c r="I1127" t="s">
        <v>678</v>
      </c>
      <c r="J1127">
        <v>2</v>
      </c>
      <c r="K1127">
        <v>29507</v>
      </c>
      <c r="L1127">
        <v>1</v>
      </c>
      <c r="M1127" t="s">
        <v>630</v>
      </c>
      <c r="N1127" t="s">
        <v>679</v>
      </c>
      <c r="O1127" t="s">
        <v>634</v>
      </c>
      <c r="P1127">
        <v>56</v>
      </c>
      <c r="Q1127" t="s">
        <v>634</v>
      </c>
      <c r="R1127">
        <f>SUMIFS(Table2[number],Table2[Event],"Goal",Table2[H/U],"HOME",Table2[GameID],Table2[[#This Row],[GameID]],Table2[GameTime],"&lt;="&amp;Table2[[#This Row],[GameTime]])</f>
        <v>4</v>
      </c>
      <c r="S1127">
        <f>SUMIFS(Table2[number],Table2[Event],"Goal",Table2[H/U],"AWAY",Table2[GameID],Table2[[#This Row],[GameID]],Table2[GameTime],"&lt;="&amp;Table2[[#This Row],[GameTime]])</f>
        <v>2</v>
      </c>
      <c r="T1127" t="str">
        <f>IF(Table2[[#This Row],[Event]]="Goal",Table2[[#This Row],[Hscore]]&amp;"-"&amp;Table2[[#This Row],[Uscore]],"")</f>
        <v>4-2</v>
      </c>
      <c r="U1127">
        <v>2311</v>
      </c>
      <c r="V1127" s="1">
        <f>Table2[[#This Row],[GameTime]]-(Table2[[#This Row],[period]]-1)*1200</f>
        <v>1111</v>
      </c>
      <c r="W1127" s="1">
        <f>ROUNDDOWN(Table2[[#This Row],[Time]]/60,0)</f>
        <v>18</v>
      </c>
      <c r="X1127" s="1">
        <f>ROUNDDOWN((Table2[[#This Row],[Time]]/60-Table2[[#This Row],[Time2]])*60,0)</f>
        <v>30</v>
      </c>
      <c r="Y1127" s="1">
        <f>IF(Table2[[#This Row],[Time2]]&lt;10,0&amp;Table2[[#This Row],[Time2]],Table2[[#This Row],[Time2]])</f>
        <v>18</v>
      </c>
      <c r="Z1127" s="1">
        <f>IF(Table2[[#This Row],[Time3]]&lt;10,0&amp;Table2[[#This Row],[Time3]],Table2[[#This Row],[Time3]])</f>
        <v>30</v>
      </c>
      <c r="AA1127" s="2" t="str">
        <f>Table2[[#This Row],[Time4]]&amp;":"&amp;Table2[[#This Row],[Time5]]</f>
        <v>18:30</v>
      </c>
      <c r="AB1127" s="1" t="str" cm="1">
        <f t="array" ref="AB1127">IFERROR(IF(Table2[[#This Row],[code]]="","",_xlfn.IFS(AND(Table2[[#This Row],[code]]&lt;400,Table2[[#This Row],[code]]&lt;&gt;""),2,Table2[[#This Row],[code]]&gt;500,4)),"")</f>
        <v/>
      </c>
      <c r="AC1127" s="1" t="str">
        <f>IF(Table2[[#This Row],[Event]]="Penalty",Table2[[#This Row],[number]],IF(Table2[[#This Row],[Event]]="Time-Out",401,""))</f>
        <v/>
      </c>
      <c r="AD1127" s="1">
        <f>ROW(A1126)</f>
        <v>1126</v>
      </c>
      <c r="AE1127" s="1">
        <f>COUNTIFS(Table2[GameID],Table2[[#This Row],[GameID]],Table2[Column1],"&lt;="&amp;Table2[[#This Row],[Column1]])-1</f>
        <v>7</v>
      </c>
    </row>
    <row r="1128" spans="1:31" x14ac:dyDescent="0.45">
      <c r="A1128" t="s">
        <v>425</v>
      </c>
      <c r="B1128" t="str">
        <f>_xlfn.TEXTBEFORE(Table2[[#This Row],[Kamp]]," - ")</f>
        <v>Benløse IF</v>
      </c>
      <c r="C1128" t="str">
        <f>_xlfn.TEXTAFTER(Table2[[#This Row],[Kamp]],"- ")</f>
        <v>BFC Vendsyssel</v>
      </c>
      <c r="D1128">
        <v>44954</v>
      </c>
      <c r="E1128">
        <v>65709</v>
      </c>
      <c r="F1128">
        <v>20222023</v>
      </c>
      <c r="G1128" t="s">
        <v>418</v>
      </c>
      <c r="H1128" t="s">
        <v>658</v>
      </c>
      <c r="I1128" t="s">
        <v>678</v>
      </c>
      <c r="J1128">
        <v>3</v>
      </c>
      <c r="K1128">
        <v>29507</v>
      </c>
      <c r="L1128">
        <v>1</v>
      </c>
      <c r="M1128" t="s">
        <v>630</v>
      </c>
      <c r="N1128" t="s">
        <v>679</v>
      </c>
      <c r="O1128" t="s">
        <v>38</v>
      </c>
      <c r="P1128">
        <v>56</v>
      </c>
      <c r="Q1128">
        <v>98</v>
      </c>
      <c r="R1128">
        <f>SUMIFS(Table2[number],Table2[Event],"Goal",Table2[H/U],"HOME",Table2[GameID],Table2[[#This Row],[GameID]],Table2[GameTime],"&lt;="&amp;Table2[[#This Row],[GameTime]])</f>
        <v>5</v>
      </c>
      <c r="S1128">
        <f>SUMIFS(Table2[number],Table2[Event],"Goal",Table2[H/U],"AWAY",Table2[GameID],Table2[[#This Row],[GameID]],Table2[GameTime],"&lt;="&amp;Table2[[#This Row],[GameTime]])</f>
        <v>2</v>
      </c>
      <c r="T1128" t="str">
        <f>IF(Table2[[#This Row],[Event]]="Goal",Table2[[#This Row],[Hscore]]&amp;"-"&amp;Table2[[#This Row],[Uscore]],"")</f>
        <v>5-2</v>
      </c>
      <c r="U1128">
        <v>2683</v>
      </c>
      <c r="V1128" s="1">
        <f>Table2[[#This Row],[GameTime]]-(Table2[[#This Row],[period]]-1)*1200</f>
        <v>283</v>
      </c>
      <c r="W1128" s="1">
        <f>ROUNDDOWN(Table2[[#This Row],[Time]]/60,0)</f>
        <v>4</v>
      </c>
      <c r="X1128" s="1">
        <f>ROUNDDOWN((Table2[[#This Row],[Time]]/60-Table2[[#This Row],[Time2]])*60,0)</f>
        <v>43</v>
      </c>
      <c r="Y1128" s="1" t="str">
        <f>IF(Table2[[#This Row],[Time2]]&lt;10,0&amp;Table2[[#This Row],[Time2]],Table2[[#This Row],[Time2]])</f>
        <v>04</v>
      </c>
      <c r="Z1128" s="1">
        <f>IF(Table2[[#This Row],[Time3]]&lt;10,0&amp;Table2[[#This Row],[Time3]],Table2[[#This Row],[Time3]])</f>
        <v>43</v>
      </c>
      <c r="AA1128" s="2" t="str">
        <f>Table2[[#This Row],[Time4]]&amp;":"&amp;Table2[[#This Row],[Time5]]</f>
        <v>04:43</v>
      </c>
      <c r="AB1128" s="1" t="str" cm="1">
        <f t="array" ref="AB1128">IFERROR(IF(Table2[[#This Row],[code]]="","",_xlfn.IFS(AND(Table2[[#This Row],[code]]&lt;400,Table2[[#This Row],[code]]&lt;&gt;""),2,Table2[[#This Row],[code]]&gt;500,4)),"")</f>
        <v/>
      </c>
      <c r="AC1128" s="1" t="str">
        <f>IF(Table2[[#This Row],[Event]]="Penalty",Table2[[#This Row],[number]],IF(Table2[[#This Row],[Event]]="Time-Out",401,""))</f>
        <v/>
      </c>
      <c r="AD1128" s="1">
        <f>ROW(A1127)</f>
        <v>1127</v>
      </c>
      <c r="AE1128" s="1">
        <f>COUNTIFS(Table2[GameID],Table2[[#This Row],[GameID]],Table2[Column1],"&lt;="&amp;Table2[[#This Row],[Column1]])-1</f>
        <v>8</v>
      </c>
    </row>
    <row r="1129" spans="1:31" x14ac:dyDescent="0.45">
      <c r="A1129" t="s">
        <v>425</v>
      </c>
      <c r="B1129" t="str">
        <f>_xlfn.TEXTBEFORE(Table2[[#This Row],[Kamp]]," - ")</f>
        <v>Benløse IF</v>
      </c>
      <c r="C1129" t="str">
        <f>_xlfn.TEXTAFTER(Table2[[#This Row],[Kamp]],"- ")</f>
        <v>BFC Vendsyssel</v>
      </c>
      <c r="D1129">
        <v>44954</v>
      </c>
      <c r="E1129">
        <v>65709</v>
      </c>
      <c r="F1129">
        <v>20222023</v>
      </c>
      <c r="G1129" t="s">
        <v>418</v>
      </c>
      <c r="H1129" t="s">
        <v>658</v>
      </c>
      <c r="I1129" t="s">
        <v>678</v>
      </c>
      <c r="J1129">
        <v>3</v>
      </c>
      <c r="K1129">
        <v>29507</v>
      </c>
      <c r="L1129">
        <v>1</v>
      </c>
      <c r="M1129" t="s">
        <v>630</v>
      </c>
      <c r="N1129" t="s">
        <v>37</v>
      </c>
      <c r="O1129" t="s">
        <v>29</v>
      </c>
      <c r="P1129">
        <v>90</v>
      </c>
      <c r="Q1129">
        <v>44</v>
      </c>
      <c r="R1129">
        <f>SUMIFS(Table2[number],Table2[Event],"Goal",Table2[H/U],"HOME",Table2[GameID],Table2[[#This Row],[GameID]],Table2[GameTime],"&lt;="&amp;Table2[[#This Row],[GameTime]])</f>
        <v>6</v>
      </c>
      <c r="S1129">
        <f>SUMIFS(Table2[number],Table2[Event],"Goal",Table2[H/U],"AWAY",Table2[GameID],Table2[[#This Row],[GameID]],Table2[GameTime],"&lt;="&amp;Table2[[#This Row],[GameTime]])</f>
        <v>2</v>
      </c>
      <c r="T1129" t="str">
        <f>IF(Table2[[#This Row],[Event]]="Goal",Table2[[#This Row],[Hscore]]&amp;"-"&amp;Table2[[#This Row],[Uscore]],"")</f>
        <v>6-2</v>
      </c>
      <c r="U1129">
        <v>2703</v>
      </c>
      <c r="V1129" s="1">
        <f>Table2[[#This Row],[GameTime]]-(Table2[[#This Row],[period]]-1)*1200</f>
        <v>303</v>
      </c>
      <c r="W1129" s="1">
        <f>ROUNDDOWN(Table2[[#This Row],[Time]]/60,0)</f>
        <v>5</v>
      </c>
      <c r="X1129" s="1">
        <f>ROUNDDOWN((Table2[[#This Row],[Time]]/60-Table2[[#This Row],[Time2]])*60,0)</f>
        <v>2</v>
      </c>
      <c r="Y1129" s="1" t="str">
        <f>IF(Table2[[#This Row],[Time2]]&lt;10,0&amp;Table2[[#This Row],[Time2]],Table2[[#This Row],[Time2]])</f>
        <v>05</v>
      </c>
      <c r="Z1129" s="1" t="str">
        <f>IF(Table2[[#This Row],[Time3]]&lt;10,0&amp;Table2[[#This Row],[Time3]],Table2[[#This Row],[Time3]])</f>
        <v>02</v>
      </c>
      <c r="AA1129" s="2" t="str">
        <f>Table2[[#This Row],[Time4]]&amp;":"&amp;Table2[[#This Row],[Time5]]</f>
        <v>05:02</v>
      </c>
      <c r="AB1129" s="1" t="str" cm="1">
        <f t="array" ref="AB1129">IFERROR(IF(Table2[[#This Row],[code]]="","",_xlfn.IFS(AND(Table2[[#This Row],[code]]&lt;400,Table2[[#This Row],[code]]&lt;&gt;""),2,Table2[[#This Row],[code]]&gt;500,4)),"")</f>
        <v/>
      </c>
      <c r="AC1129" s="1" t="str">
        <f>IF(Table2[[#This Row],[Event]]="Penalty",Table2[[#This Row],[number]],IF(Table2[[#This Row],[Event]]="Time-Out",401,""))</f>
        <v/>
      </c>
      <c r="AD1129" s="1">
        <f>ROW(A1128)</f>
        <v>1128</v>
      </c>
      <c r="AE1129" s="1">
        <f>COUNTIFS(Table2[GameID],Table2[[#This Row],[GameID]],Table2[Column1],"&lt;="&amp;Table2[[#This Row],[Column1]])-1</f>
        <v>9</v>
      </c>
    </row>
    <row r="1130" spans="1:31" x14ac:dyDescent="0.45">
      <c r="A1130" t="s">
        <v>425</v>
      </c>
      <c r="B1130" t="str">
        <f>_xlfn.TEXTBEFORE(Table2[[#This Row],[Kamp]]," - ")</f>
        <v>Benløse IF</v>
      </c>
      <c r="C1130" t="str">
        <f>_xlfn.TEXTAFTER(Table2[[#This Row],[Kamp]],"- ")</f>
        <v>BFC Vendsyssel</v>
      </c>
      <c r="D1130">
        <v>44954</v>
      </c>
      <c r="E1130">
        <v>65709</v>
      </c>
      <c r="F1130">
        <v>20222023</v>
      </c>
      <c r="G1130" t="s">
        <v>418</v>
      </c>
      <c r="H1130" t="s">
        <v>664</v>
      </c>
      <c r="I1130" t="s">
        <v>677</v>
      </c>
      <c r="J1130">
        <v>3</v>
      </c>
      <c r="K1130">
        <v>29506</v>
      </c>
      <c r="L1130">
        <v>0</v>
      </c>
      <c r="M1130" t="s">
        <v>633</v>
      </c>
      <c r="N1130" t="s">
        <v>634</v>
      </c>
      <c r="O1130" t="s">
        <v>634</v>
      </c>
      <c r="P1130" t="s">
        <v>634</v>
      </c>
      <c r="Q1130" t="s">
        <v>634</v>
      </c>
      <c r="R1130">
        <f>SUMIFS(Table2[number],Table2[Event],"Goal",Table2[H/U],"HOME",Table2[GameID],Table2[[#This Row],[GameID]],Table2[GameTime],"&lt;="&amp;Table2[[#This Row],[GameTime]])</f>
        <v>6</v>
      </c>
      <c r="S1130">
        <f>SUMIFS(Table2[number],Table2[Event],"Goal",Table2[H/U],"AWAY",Table2[GameID],Table2[[#This Row],[GameID]],Table2[GameTime],"&lt;="&amp;Table2[[#This Row],[GameTime]])</f>
        <v>2</v>
      </c>
      <c r="T1130" t="str">
        <f>IF(Table2[[#This Row],[Event]]="Goal",Table2[[#This Row],[Hscore]]&amp;"-"&amp;Table2[[#This Row],[Uscore]],"")</f>
        <v/>
      </c>
      <c r="U1130">
        <v>2703</v>
      </c>
      <c r="V1130" s="1">
        <f>Table2[[#This Row],[GameTime]]-(Table2[[#This Row],[period]]-1)*1200</f>
        <v>303</v>
      </c>
      <c r="W1130" s="1">
        <f>ROUNDDOWN(Table2[[#This Row],[Time]]/60,0)</f>
        <v>5</v>
      </c>
      <c r="X1130" s="1">
        <f>ROUNDDOWN((Table2[[#This Row],[Time]]/60-Table2[[#This Row],[Time2]])*60,0)</f>
        <v>2</v>
      </c>
      <c r="Y1130" s="1" t="str">
        <f>IF(Table2[[#This Row],[Time2]]&lt;10,0&amp;Table2[[#This Row],[Time2]],Table2[[#This Row],[Time2]])</f>
        <v>05</v>
      </c>
      <c r="Z1130" s="1" t="str">
        <f>IF(Table2[[#This Row],[Time3]]&lt;10,0&amp;Table2[[#This Row],[Time3]],Table2[[#This Row],[Time3]])</f>
        <v>02</v>
      </c>
      <c r="AA1130" s="2" t="str">
        <f>Table2[[#This Row],[Time4]]&amp;":"&amp;Table2[[#This Row],[Time5]]</f>
        <v>05:02</v>
      </c>
      <c r="AB1130" s="1" t="str" cm="1">
        <f t="array" ref="AB1130">IFERROR(IF(Table2[[#This Row],[code]]="","",_xlfn.IFS(AND(Table2[[#This Row],[code]]&lt;400,Table2[[#This Row],[code]]&lt;&gt;""),2,Table2[[#This Row],[code]]&gt;500,4)),"")</f>
        <v/>
      </c>
      <c r="AC1130" s="1">
        <f>IF(Table2[[#This Row],[Event]]="Penalty",Table2[[#This Row],[number]],IF(Table2[[#This Row],[Event]]="Time-Out",401,""))</f>
        <v>401</v>
      </c>
      <c r="AD1130" s="1">
        <f>ROW(A1129)</f>
        <v>1129</v>
      </c>
      <c r="AE1130" s="1">
        <f>COUNTIFS(Table2[GameID],Table2[[#This Row],[GameID]],Table2[Column1],"&lt;="&amp;Table2[[#This Row],[Column1]])-1</f>
        <v>10</v>
      </c>
    </row>
    <row r="1131" spans="1:31" x14ac:dyDescent="0.45">
      <c r="A1131" t="s">
        <v>425</v>
      </c>
      <c r="B1131" t="str">
        <f>_xlfn.TEXTBEFORE(Table2[[#This Row],[Kamp]]," - ")</f>
        <v>Benløse IF</v>
      </c>
      <c r="C1131" t="str">
        <f>_xlfn.TEXTAFTER(Table2[[#This Row],[Kamp]],"- ")</f>
        <v>BFC Vendsyssel</v>
      </c>
      <c r="D1131">
        <v>44954</v>
      </c>
      <c r="E1131">
        <v>65709</v>
      </c>
      <c r="F1131">
        <v>20222023</v>
      </c>
      <c r="G1131" t="s">
        <v>418</v>
      </c>
      <c r="H1131" t="s">
        <v>658</v>
      </c>
      <c r="I1131" t="s">
        <v>678</v>
      </c>
      <c r="J1131">
        <v>3</v>
      </c>
      <c r="K1131">
        <v>29507</v>
      </c>
      <c r="L1131">
        <v>0</v>
      </c>
      <c r="M1131" t="s">
        <v>631</v>
      </c>
      <c r="N1131" t="s">
        <v>192</v>
      </c>
      <c r="O1131" t="s">
        <v>634</v>
      </c>
      <c r="P1131">
        <v>32</v>
      </c>
      <c r="Q1131" t="s">
        <v>634</v>
      </c>
      <c r="R1131">
        <f>SUMIFS(Table2[number],Table2[Event],"Goal",Table2[H/U],"HOME",Table2[GameID],Table2[[#This Row],[GameID]],Table2[GameTime],"&lt;="&amp;Table2[[#This Row],[GameTime]])</f>
        <v>6</v>
      </c>
      <c r="S1131">
        <f>SUMIFS(Table2[number],Table2[Event],"Goal",Table2[H/U],"AWAY",Table2[GameID],Table2[[#This Row],[GameID]],Table2[GameTime],"&lt;="&amp;Table2[[#This Row],[GameTime]])</f>
        <v>2</v>
      </c>
      <c r="T1131" t="str">
        <f>IF(Table2[[#This Row],[Event]]="Goal",Table2[[#This Row],[Hscore]]&amp;"-"&amp;Table2[[#This Row],[Uscore]],"")</f>
        <v/>
      </c>
      <c r="U1131">
        <v>2786</v>
      </c>
      <c r="V1131" s="1">
        <f>Table2[[#This Row],[GameTime]]-(Table2[[#This Row],[period]]-1)*1200</f>
        <v>386</v>
      </c>
      <c r="W1131" s="1">
        <f>ROUNDDOWN(Table2[[#This Row],[Time]]/60,0)</f>
        <v>6</v>
      </c>
      <c r="X1131" s="1">
        <f>ROUNDDOWN((Table2[[#This Row],[Time]]/60-Table2[[#This Row],[Time2]])*60,0)</f>
        <v>26</v>
      </c>
      <c r="Y1131" s="1" t="str">
        <f>IF(Table2[[#This Row],[Time2]]&lt;10,0&amp;Table2[[#This Row],[Time2]],Table2[[#This Row],[Time2]])</f>
        <v>06</v>
      </c>
      <c r="Z1131" s="1">
        <f>IF(Table2[[#This Row],[Time3]]&lt;10,0&amp;Table2[[#This Row],[Time3]],Table2[[#This Row],[Time3]])</f>
        <v>26</v>
      </c>
      <c r="AA1131" s="2" t="str">
        <f>Table2[[#This Row],[Time4]]&amp;":"&amp;Table2[[#This Row],[Time5]]</f>
        <v>06:26</v>
      </c>
      <c r="AB1131" s="1" cm="1">
        <f t="array" ref="AB1131">IFERROR(IF(Table2[[#This Row],[code]]="","",_xlfn.IFS(AND(Table2[[#This Row],[code]]&lt;400,Table2[[#This Row],[code]]&lt;&gt;""),2,Table2[[#This Row],[code]]&gt;500,4)),"")</f>
        <v>2</v>
      </c>
      <c r="AC1131" s="1">
        <f>IF(Table2[[#This Row],[Event]]="Penalty",Table2[[#This Row],[number]],IF(Table2[[#This Row],[Event]]="Time-Out",401,""))</f>
        <v>0</v>
      </c>
      <c r="AD1131" s="1">
        <f>ROW(A1130)</f>
        <v>1130</v>
      </c>
      <c r="AE1131" s="1">
        <f>COUNTIFS(Table2[GameID],Table2[[#This Row],[GameID]],Table2[Column1],"&lt;="&amp;Table2[[#This Row],[Column1]])-1</f>
        <v>11</v>
      </c>
    </row>
    <row r="1132" spans="1:31" x14ac:dyDescent="0.45">
      <c r="A1132" t="s">
        <v>425</v>
      </c>
      <c r="B1132" t="str">
        <f>_xlfn.TEXTBEFORE(Table2[[#This Row],[Kamp]]," - ")</f>
        <v>Benløse IF</v>
      </c>
      <c r="C1132" t="str">
        <f>_xlfn.TEXTAFTER(Table2[[#This Row],[Kamp]],"- ")</f>
        <v>BFC Vendsyssel</v>
      </c>
      <c r="D1132">
        <v>44954</v>
      </c>
      <c r="E1132">
        <v>65709</v>
      </c>
      <c r="F1132">
        <v>20222023</v>
      </c>
      <c r="G1132" t="s">
        <v>418</v>
      </c>
      <c r="H1132" t="s">
        <v>658</v>
      </c>
      <c r="I1132" t="s">
        <v>678</v>
      </c>
      <c r="J1132">
        <v>3</v>
      </c>
      <c r="K1132">
        <v>29507</v>
      </c>
      <c r="L1132">
        <v>1</v>
      </c>
      <c r="M1132" t="s">
        <v>630</v>
      </c>
      <c r="N1132" t="s">
        <v>21</v>
      </c>
      <c r="O1132" t="s">
        <v>38</v>
      </c>
      <c r="P1132">
        <v>6</v>
      </c>
      <c r="Q1132">
        <v>98</v>
      </c>
      <c r="R1132">
        <f>SUMIFS(Table2[number],Table2[Event],"Goal",Table2[H/U],"HOME",Table2[GameID],Table2[[#This Row],[GameID]],Table2[GameTime],"&lt;="&amp;Table2[[#This Row],[GameTime]])</f>
        <v>7</v>
      </c>
      <c r="S1132">
        <f>SUMIFS(Table2[number],Table2[Event],"Goal",Table2[H/U],"AWAY",Table2[GameID],Table2[[#This Row],[GameID]],Table2[GameTime],"&lt;="&amp;Table2[[#This Row],[GameTime]])</f>
        <v>2</v>
      </c>
      <c r="T1132" t="str">
        <f>IF(Table2[[#This Row],[Event]]="Goal",Table2[[#This Row],[Hscore]]&amp;"-"&amp;Table2[[#This Row],[Uscore]],"")</f>
        <v>7-2</v>
      </c>
      <c r="U1132">
        <v>2861</v>
      </c>
      <c r="V1132" s="1">
        <f>Table2[[#This Row],[GameTime]]-(Table2[[#This Row],[period]]-1)*1200</f>
        <v>461</v>
      </c>
      <c r="W1132" s="1">
        <f>ROUNDDOWN(Table2[[#This Row],[Time]]/60,0)</f>
        <v>7</v>
      </c>
      <c r="X1132" s="1">
        <f>ROUNDDOWN((Table2[[#This Row],[Time]]/60-Table2[[#This Row],[Time2]])*60,0)</f>
        <v>41</v>
      </c>
      <c r="Y1132" s="1" t="str">
        <f>IF(Table2[[#This Row],[Time2]]&lt;10,0&amp;Table2[[#This Row],[Time2]],Table2[[#This Row],[Time2]])</f>
        <v>07</v>
      </c>
      <c r="Z1132" s="1">
        <f>IF(Table2[[#This Row],[Time3]]&lt;10,0&amp;Table2[[#This Row],[Time3]],Table2[[#This Row],[Time3]])</f>
        <v>41</v>
      </c>
      <c r="AA1132" s="2" t="str">
        <f>Table2[[#This Row],[Time4]]&amp;":"&amp;Table2[[#This Row],[Time5]]</f>
        <v>07:41</v>
      </c>
      <c r="AB1132" s="1" t="str" cm="1">
        <f t="array" ref="AB1132">IFERROR(IF(Table2[[#This Row],[code]]="","",_xlfn.IFS(AND(Table2[[#This Row],[code]]&lt;400,Table2[[#This Row],[code]]&lt;&gt;""),2,Table2[[#This Row],[code]]&gt;500,4)),"")</f>
        <v/>
      </c>
      <c r="AC1132" s="1" t="str">
        <f>IF(Table2[[#This Row],[Event]]="Penalty",Table2[[#This Row],[number]],IF(Table2[[#This Row],[Event]]="Time-Out",401,""))</f>
        <v/>
      </c>
      <c r="AD1132" s="1">
        <f>ROW(A1131)</f>
        <v>1131</v>
      </c>
      <c r="AE1132" s="1">
        <f>COUNTIFS(Table2[GameID],Table2[[#This Row],[GameID]],Table2[Column1],"&lt;="&amp;Table2[[#This Row],[Column1]])-1</f>
        <v>12</v>
      </c>
    </row>
    <row r="1133" spans="1:31" x14ac:dyDescent="0.45">
      <c r="A1133" t="s">
        <v>425</v>
      </c>
      <c r="B1133" t="str">
        <f>_xlfn.TEXTBEFORE(Table2[[#This Row],[Kamp]]," - ")</f>
        <v>Benløse IF</v>
      </c>
      <c r="C1133" t="str">
        <f>_xlfn.TEXTAFTER(Table2[[#This Row],[Kamp]],"- ")</f>
        <v>BFC Vendsyssel</v>
      </c>
      <c r="D1133">
        <v>44954</v>
      </c>
      <c r="E1133">
        <v>65709</v>
      </c>
      <c r="F1133">
        <v>20222023</v>
      </c>
      <c r="G1133" t="s">
        <v>418</v>
      </c>
      <c r="H1133" t="s">
        <v>658</v>
      </c>
      <c r="I1133" t="s">
        <v>678</v>
      </c>
      <c r="J1133">
        <v>3</v>
      </c>
      <c r="K1133">
        <v>29507</v>
      </c>
      <c r="L1133">
        <v>1</v>
      </c>
      <c r="M1133" t="s">
        <v>630</v>
      </c>
      <c r="N1133" t="s">
        <v>38</v>
      </c>
      <c r="O1133" t="s">
        <v>679</v>
      </c>
      <c r="P1133">
        <v>98</v>
      </c>
      <c r="Q1133">
        <v>56</v>
      </c>
      <c r="R1133">
        <f>SUMIFS(Table2[number],Table2[Event],"Goal",Table2[H/U],"HOME",Table2[GameID],Table2[[#This Row],[GameID]],Table2[GameTime],"&lt;="&amp;Table2[[#This Row],[GameTime]])</f>
        <v>8</v>
      </c>
      <c r="S1133">
        <f>SUMIFS(Table2[number],Table2[Event],"Goal",Table2[H/U],"AWAY",Table2[GameID],Table2[[#This Row],[GameID]],Table2[GameTime],"&lt;="&amp;Table2[[#This Row],[GameTime]])</f>
        <v>2</v>
      </c>
      <c r="T1133" t="str">
        <f>IF(Table2[[#This Row],[Event]]="Goal",Table2[[#This Row],[Hscore]]&amp;"-"&amp;Table2[[#This Row],[Uscore]],"")</f>
        <v>8-2</v>
      </c>
      <c r="U1133">
        <v>3009</v>
      </c>
      <c r="V1133" s="1">
        <f>Table2[[#This Row],[GameTime]]-(Table2[[#This Row],[period]]-1)*1200</f>
        <v>609</v>
      </c>
      <c r="W1133" s="1">
        <f>ROUNDDOWN(Table2[[#This Row],[Time]]/60,0)</f>
        <v>10</v>
      </c>
      <c r="X1133" s="1">
        <f>ROUNDDOWN((Table2[[#This Row],[Time]]/60-Table2[[#This Row],[Time2]])*60,0)</f>
        <v>9</v>
      </c>
      <c r="Y1133" s="1">
        <f>IF(Table2[[#This Row],[Time2]]&lt;10,0&amp;Table2[[#This Row],[Time2]],Table2[[#This Row],[Time2]])</f>
        <v>10</v>
      </c>
      <c r="Z1133" s="1" t="str">
        <f>IF(Table2[[#This Row],[Time3]]&lt;10,0&amp;Table2[[#This Row],[Time3]],Table2[[#This Row],[Time3]])</f>
        <v>09</v>
      </c>
      <c r="AA1133" s="2" t="str">
        <f>Table2[[#This Row],[Time4]]&amp;":"&amp;Table2[[#This Row],[Time5]]</f>
        <v>10:09</v>
      </c>
      <c r="AB1133" s="1" t="str" cm="1">
        <f t="array" ref="AB1133">IFERROR(IF(Table2[[#This Row],[code]]="","",_xlfn.IFS(AND(Table2[[#This Row],[code]]&lt;400,Table2[[#This Row],[code]]&lt;&gt;""),2,Table2[[#This Row],[code]]&gt;500,4)),"")</f>
        <v/>
      </c>
      <c r="AC1133" s="1" t="str">
        <f>IF(Table2[[#This Row],[Event]]="Penalty",Table2[[#This Row],[number]],IF(Table2[[#This Row],[Event]]="Time-Out",401,""))</f>
        <v/>
      </c>
      <c r="AD1133" s="1">
        <f>ROW(A1132)</f>
        <v>1132</v>
      </c>
      <c r="AE1133" s="1">
        <f>COUNTIFS(Table2[GameID],Table2[[#This Row],[GameID]],Table2[Column1],"&lt;="&amp;Table2[[#This Row],[Column1]])-1</f>
        <v>13</v>
      </c>
    </row>
    <row r="1134" spans="1:31" x14ac:dyDescent="0.45">
      <c r="A1134" t="s">
        <v>425</v>
      </c>
      <c r="B1134" t="str">
        <f>_xlfn.TEXTBEFORE(Table2[[#This Row],[Kamp]]," - ")</f>
        <v>Benløse IF</v>
      </c>
      <c r="C1134" t="str">
        <f>_xlfn.TEXTAFTER(Table2[[#This Row],[Kamp]],"- ")</f>
        <v>BFC Vendsyssel</v>
      </c>
      <c r="D1134">
        <v>44954</v>
      </c>
      <c r="E1134">
        <v>65709</v>
      </c>
      <c r="F1134">
        <v>20222023</v>
      </c>
      <c r="G1134" t="s">
        <v>418</v>
      </c>
      <c r="H1134" t="s">
        <v>658</v>
      </c>
      <c r="I1134" t="s">
        <v>678</v>
      </c>
      <c r="J1134">
        <v>3</v>
      </c>
      <c r="K1134">
        <v>29507</v>
      </c>
      <c r="L1134">
        <v>1</v>
      </c>
      <c r="M1134" t="s">
        <v>630</v>
      </c>
      <c r="N1134" t="s">
        <v>24</v>
      </c>
      <c r="O1134" t="s">
        <v>29</v>
      </c>
      <c r="P1134">
        <v>11</v>
      </c>
      <c r="Q1134">
        <v>44</v>
      </c>
      <c r="R1134">
        <f>SUMIFS(Table2[number],Table2[Event],"Goal",Table2[H/U],"HOME",Table2[GameID],Table2[[#This Row],[GameID]],Table2[GameTime],"&lt;="&amp;Table2[[#This Row],[GameTime]])</f>
        <v>9</v>
      </c>
      <c r="S1134">
        <f>SUMIFS(Table2[number],Table2[Event],"Goal",Table2[H/U],"AWAY",Table2[GameID],Table2[[#This Row],[GameID]],Table2[GameTime],"&lt;="&amp;Table2[[#This Row],[GameTime]])</f>
        <v>2</v>
      </c>
      <c r="T1134" t="str">
        <f>IF(Table2[[#This Row],[Event]]="Goal",Table2[[#This Row],[Hscore]]&amp;"-"&amp;Table2[[#This Row],[Uscore]],"")</f>
        <v>9-2</v>
      </c>
      <c r="U1134">
        <v>3045</v>
      </c>
      <c r="V1134" s="1">
        <f>Table2[[#This Row],[GameTime]]-(Table2[[#This Row],[period]]-1)*1200</f>
        <v>645</v>
      </c>
      <c r="W1134" s="1">
        <f>ROUNDDOWN(Table2[[#This Row],[Time]]/60,0)</f>
        <v>10</v>
      </c>
      <c r="X1134" s="1">
        <f>ROUNDDOWN((Table2[[#This Row],[Time]]/60-Table2[[#This Row],[Time2]])*60,0)</f>
        <v>45</v>
      </c>
      <c r="Y1134" s="1">
        <f>IF(Table2[[#This Row],[Time2]]&lt;10,0&amp;Table2[[#This Row],[Time2]],Table2[[#This Row],[Time2]])</f>
        <v>10</v>
      </c>
      <c r="Z1134" s="1">
        <f>IF(Table2[[#This Row],[Time3]]&lt;10,0&amp;Table2[[#This Row],[Time3]],Table2[[#This Row],[Time3]])</f>
        <v>45</v>
      </c>
      <c r="AA1134" s="2" t="str">
        <f>Table2[[#This Row],[Time4]]&amp;":"&amp;Table2[[#This Row],[Time5]]</f>
        <v>10:45</v>
      </c>
      <c r="AB1134" s="1" t="str" cm="1">
        <f t="array" ref="AB1134">IFERROR(IF(Table2[[#This Row],[code]]="","",_xlfn.IFS(AND(Table2[[#This Row],[code]]&lt;400,Table2[[#This Row],[code]]&lt;&gt;""),2,Table2[[#This Row],[code]]&gt;500,4)),"")</f>
        <v/>
      </c>
      <c r="AC1134" s="1" t="str">
        <f>IF(Table2[[#This Row],[Event]]="Penalty",Table2[[#This Row],[number]],IF(Table2[[#This Row],[Event]]="Time-Out",401,""))</f>
        <v/>
      </c>
      <c r="AD1134" s="1">
        <f>ROW(A1133)</f>
        <v>1133</v>
      </c>
      <c r="AE1134" s="1">
        <f>COUNTIFS(Table2[GameID],Table2[[#This Row],[GameID]],Table2[Column1],"&lt;="&amp;Table2[[#This Row],[Column1]])-1</f>
        <v>14</v>
      </c>
    </row>
    <row r="1135" spans="1:31" x14ac:dyDescent="0.45">
      <c r="A1135" t="s">
        <v>425</v>
      </c>
      <c r="B1135" t="str">
        <f>_xlfn.TEXTBEFORE(Table2[[#This Row],[Kamp]]," - ")</f>
        <v>Benløse IF</v>
      </c>
      <c r="C1135" t="str">
        <f>_xlfn.TEXTAFTER(Table2[[#This Row],[Kamp]],"- ")</f>
        <v>BFC Vendsyssel</v>
      </c>
      <c r="D1135">
        <v>44954</v>
      </c>
      <c r="E1135">
        <v>65709</v>
      </c>
      <c r="F1135">
        <v>20222023</v>
      </c>
      <c r="G1135" t="s">
        <v>418</v>
      </c>
      <c r="H1135" t="s">
        <v>664</v>
      </c>
      <c r="I1135" t="s">
        <v>677</v>
      </c>
      <c r="J1135">
        <v>3</v>
      </c>
      <c r="K1135">
        <v>29506</v>
      </c>
      <c r="L1135">
        <v>208</v>
      </c>
      <c r="M1135" t="s">
        <v>631</v>
      </c>
      <c r="N1135" t="s">
        <v>427</v>
      </c>
      <c r="O1135" t="s">
        <v>634</v>
      </c>
      <c r="P1135">
        <v>14</v>
      </c>
      <c r="Q1135" t="s">
        <v>634</v>
      </c>
      <c r="R1135">
        <f>SUMIFS(Table2[number],Table2[Event],"Goal",Table2[H/U],"HOME",Table2[GameID],Table2[[#This Row],[GameID]],Table2[GameTime],"&lt;="&amp;Table2[[#This Row],[GameTime]])</f>
        <v>9</v>
      </c>
      <c r="S1135">
        <f>SUMIFS(Table2[number],Table2[Event],"Goal",Table2[H/U],"AWAY",Table2[GameID],Table2[[#This Row],[GameID]],Table2[GameTime],"&lt;="&amp;Table2[[#This Row],[GameTime]])</f>
        <v>2</v>
      </c>
      <c r="T1135" t="str">
        <f>IF(Table2[[#This Row],[Event]]="Goal",Table2[[#This Row],[Hscore]]&amp;"-"&amp;Table2[[#This Row],[Uscore]],"")</f>
        <v/>
      </c>
      <c r="U1135">
        <v>3164</v>
      </c>
      <c r="V1135" s="1">
        <f>Table2[[#This Row],[GameTime]]-(Table2[[#This Row],[period]]-1)*1200</f>
        <v>764</v>
      </c>
      <c r="W1135" s="1">
        <f>ROUNDDOWN(Table2[[#This Row],[Time]]/60,0)</f>
        <v>12</v>
      </c>
      <c r="X1135" s="1">
        <f>ROUNDDOWN((Table2[[#This Row],[Time]]/60-Table2[[#This Row],[Time2]])*60,0)</f>
        <v>44</v>
      </c>
      <c r="Y1135" s="1">
        <f>IF(Table2[[#This Row],[Time2]]&lt;10,0&amp;Table2[[#This Row],[Time2]],Table2[[#This Row],[Time2]])</f>
        <v>12</v>
      </c>
      <c r="Z1135" s="1">
        <f>IF(Table2[[#This Row],[Time3]]&lt;10,0&amp;Table2[[#This Row],[Time3]],Table2[[#This Row],[Time3]])</f>
        <v>44</v>
      </c>
      <c r="AA1135" s="2" t="str">
        <f>Table2[[#This Row],[Time4]]&amp;":"&amp;Table2[[#This Row],[Time5]]</f>
        <v>12:44</v>
      </c>
      <c r="AB1135" s="1" cm="1">
        <f t="array" ref="AB1135">IFERROR(IF(Table2[[#This Row],[code]]="","",_xlfn.IFS(AND(Table2[[#This Row],[code]]&lt;400,Table2[[#This Row],[code]]&lt;&gt;""),2,Table2[[#This Row],[code]]&gt;500,4)),"")</f>
        <v>2</v>
      </c>
      <c r="AC1135" s="1">
        <f>IF(Table2[[#This Row],[Event]]="Penalty",Table2[[#This Row],[number]],IF(Table2[[#This Row],[Event]]="Time-Out",401,""))</f>
        <v>208</v>
      </c>
      <c r="AD1135" s="1">
        <f>ROW(A1134)</f>
        <v>1134</v>
      </c>
      <c r="AE1135" s="1">
        <f>COUNTIFS(Table2[GameID],Table2[[#This Row],[GameID]],Table2[Column1],"&lt;="&amp;Table2[[#This Row],[Column1]])-1</f>
        <v>15</v>
      </c>
    </row>
    <row r="1136" spans="1:31" x14ac:dyDescent="0.45">
      <c r="A1136" t="s">
        <v>425</v>
      </c>
      <c r="B1136" t="str">
        <f>_xlfn.TEXTBEFORE(Table2[[#This Row],[Kamp]]," - ")</f>
        <v>Benløse IF</v>
      </c>
      <c r="C1136" t="str">
        <f>_xlfn.TEXTAFTER(Table2[[#This Row],[Kamp]],"- ")</f>
        <v>BFC Vendsyssel</v>
      </c>
      <c r="D1136">
        <v>44954</v>
      </c>
      <c r="E1136">
        <v>65709</v>
      </c>
      <c r="F1136">
        <v>20222023</v>
      </c>
      <c r="G1136" t="s">
        <v>418</v>
      </c>
      <c r="H1136" t="s">
        <v>658</v>
      </c>
      <c r="I1136" t="s">
        <v>678</v>
      </c>
      <c r="J1136">
        <v>3</v>
      </c>
      <c r="K1136">
        <v>29507</v>
      </c>
      <c r="L1136">
        <v>1</v>
      </c>
      <c r="M1136" t="s">
        <v>630</v>
      </c>
      <c r="N1136" t="s">
        <v>29</v>
      </c>
      <c r="O1136" t="s">
        <v>37</v>
      </c>
      <c r="P1136">
        <v>44</v>
      </c>
      <c r="Q1136">
        <v>90</v>
      </c>
      <c r="R1136">
        <f>SUMIFS(Table2[number],Table2[Event],"Goal",Table2[H/U],"HOME",Table2[GameID],Table2[[#This Row],[GameID]],Table2[GameTime],"&lt;="&amp;Table2[[#This Row],[GameTime]])</f>
        <v>10</v>
      </c>
      <c r="S1136">
        <f>SUMIFS(Table2[number],Table2[Event],"Goal",Table2[H/U],"AWAY",Table2[GameID],Table2[[#This Row],[GameID]],Table2[GameTime],"&lt;="&amp;Table2[[#This Row],[GameTime]])</f>
        <v>2</v>
      </c>
      <c r="T1136" t="str">
        <f>IF(Table2[[#This Row],[Event]]="Goal",Table2[[#This Row],[Hscore]]&amp;"-"&amp;Table2[[#This Row],[Uscore]],"")</f>
        <v>10-2</v>
      </c>
      <c r="U1136">
        <v>3253</v>
      </c>
      <c r="V1136" s="1">
        <f>Table2[[#This Row],[GameTime]]-(Table2[[#This Row],[period]]-1)*1200</f>
        <v>853</v>
      </c>
      <c r="W1136" s="1">
        <f>ROUNDDOWN(Table2[[#This Row],[Time]]/60,0)</f>
        <v>14</v>
      </c>
      <c r="X1136" s="1">
        <f>ROUNDDOWN((Table2[[#This Row],[Time]]/60-Table2[[#This Row],[Time2]])*60,0)</f>
        <v>13</v>
      </c>
      <c r="Y1136" s="1">
        <f>IF(Table2[[#This Row],[Time2]]&lt;10,0&amp;Table2[[#This Row],[Time2]],Table2[[#This Row],[Time2]])</f>
        <v>14</v>
      </c>
      <c r="Z1136" s="1">
        <f>IF(Table2[[#This Row],[Time3]]&lt;10,0&amp;Table2[[#This Row],[Time3]],Table2[[#This Row],[Time3]])</f>
        <v>13</v>
      </c>
      <c r="AA1136" s="2" t="str">
        <f>Table2[[#This Row],[Time4]]&amp;":"&amp;Table2[[#This Row],[Time5]]</f>
        <v>14:13</v>
      </c>
      <c r="AB1136" s="1" t="str" cm="1">
        <f t="array" ref="AB1136">IFERROR(IF(Table2[[#This Row],[code]]="","",_xlfn.IFS(AND(Table2[[#This Row],[code]]&lt;400,Table2[[#This Row],[code]]&lt;&gt;""),2,Table2[[#This Row],[code]]&gt;500,4)),"")</f>
        <v/>
      </c>
      <c r="AC1136" s="1" t="str">
        <f>IF(Table2[[#This Row],[Event]]="Penalty",Table2[[#This Row],[number]],IF(Table2[[#This Row],[Event]]="Time-Out",401,""))</f>
        <v/>
      </c>
      <c r="AD1136" s="1">
        <f>ROW(A1135)</f>
        <v>1135</v>
      </c>
      <c r="AE1136" s="1">
        <f>COUNTIFS(Table2[GameID],Table2[[#This Row],[GameID]],Table2[Column1],"&lt;="&amp;Table2[[#This Row],[Column1]])-1</f>
        <v>16</v>
      </c>
    </row>
    <row r="1137" spans="1:31" x14ac:dyDescent="0.45">
      <c r="A1137" t="s">
        <v>425</v>
      </c>
      <c r="B1137" t="str">
        <f>_xlfn.TEXTBEFORE(Table2[[#This Row],[Kamp]]," - ")</f>
        <v>Benløse IF</v>
      </c>
      <c r="C1137" t="str">
        <f>_xlfn.TEXTAFTER(Table2[[#This Row],[Kamp]],"- ")</f>
        <v>BFC Vendsyssel</v>
      </c>
      <c r="D1137">
        <v>44954</v>
      </c>
      <c r="E1137">
        <v>65709</v>
      </c>
      <c r="F1137">
        <v>20222023</v>
      </c>
      <c r="G1137" t="s">
        <v>418</v>
      </c>
      <c r="H1137" t="s">
        <v>664</v>
      </c>
      <c r="I1137" t="s">
        <v>677</v>
      </c>
      <c r="J1137">
        <v>3</v>
      </c>
      <c r="K1137">
        <v>29506</v>
      </c>
      <c r="L1137">
        <v>205</v>
      </c>
      <c r="M1137" t="s">
        <v>631</v>
      </c>
      <c r="N1137" t="s">
        <v>233</v>
      </c>
      <c r="O1137" t="s">
        <v>634</v>
      </c>
      <c r="P1137">
        <v>11</v>
      </c>
      <c r="Q1137" t="s">
        <v>634</v>
      </c>
      <c r="R1137">
        <f>SUMIFS(Table2[number],Table2[Event],"Goal",Table2[H/U],"HOME",Table2[GameID],Table2[[#This Row],[GameID]],Table2[GameTime],"&lt;="&amp;Table2[[#This Row],[GameTime]])</f>
        <v>10</v>
      </c>
      <c r="S1137">
        <f>SUMIFS(Table2[number],Table2[Event],"Goal",Table2[H/U],"AWAY",Table2[GameID],Table2[[#This Row],[GameID]],Table2[GameTime],"&lt;="&amp;Table2[[#This Row],[GameTime]])</f>
        <v>2</v>
      </c>
      <c r="T1137" t="str">
        <f>IF(Table2[[#This Row],[Event]]="Goal",Table2[[#This Row],[Hscore]]&amp;"-"&amp;Table2[[#This Row],[Uscore]],"")</f>
        <v/>
      </c>
      <c r="U1137">
        <v>3265</v>
      </c>
      <c r="V1137" s="1">
        <f>Table2[[#This Row],[GameTime]]-(Table2[[#This Row],[period]]-1)*1200</f>
        <v>865</v>
      </c>
      <c r="W1137" s="1">
        <f>ROUNDDOWN(Table2[[#This Row],[Time]]/60,0)</f>
        <v>14</v>
      </c>
      <c r="X1137" s="1">
        <f>ROUNDDOWN((Table2[[#This Row],[Time]]/60-Table2[[#This Row],[Time2]])*60,0)</f>
        <v>25</v>
      </c>
      <c r="Y1137" s="1">
        <f>IF(Table2[[#This Row],[Time2]]&lt;10,0&amp;Table2[[#This Row],[Time2]],Table2[[#This Row],[Time2]])</f>
        <v>14</v>
      </c>
      <c r="Z1137" s="1">
        <f>IF(Table2[[#This Row],[Time3]]&lt;10,0&amp;Table2[[#This Row],[Time3]],Table2[[#This Row],[Time3]])</f>
        <v>25</v>
      </c>
      <c r="AA1137" s="2" t="str">
        <f>Table2[[#This Row],[Time4]]&amp;":"&amp;Table2[[#This Row],[Time5]]</f>
        <v>14:25</v>
      </c>
      <c r="AB1137" s="1" cm="1">
        <f t="array" ref="AB1137">IFERROR(IF(Table2[[#This Row],[code]]="","",_xlfn.IFS(AND(Table2[[#This Row],[code]]&lt;400,Table2[[#This Row],[code]]&lt;&gt;""),2,Table2[[#This Row],[code]]&gt;500,4)),"")</f>
        <v>2</v>
      </c>
      <c r="AC1137" s="1">
        <f>IF(Table2[[#This Row],[Event]]="Penalty",Table2[[#This Row],[number]],IF(Table2[[#This Row],[Event]]="Time-Out",401,""))</f>
        <v>205</v>
      </c>
      <c r="AD1137" s="1">
        <f>ROW(A1136)</f>
        <v>1136</v>
      </c>
      <c r="AE1137" s="1">
        <f>COUNTIFS(Table2[GameID],Table2[[#This Row],[GameID]],Table2[Column1],"&lt;="&amp;Table2[[#This Row],[Column1]])-1</f>
        <v>17</v>
      </c>
    </row>
    <row r="1138" spans="1:31" x14ac:dyDescent="0.45">
      <c r="A1138" t="s">
        <v>425</v>
      </c>
      <c r="B1138" t="str">
        <f>_xlfn.TEXTBEFORE(Table2[[#This Row],[Kamp]]," - ")</f>
        <v>Benløse IF</v>
      </c>
      <c r="C1138" t="str">
        <f>_xlfn.TEXTAFTER(Table2[[#This Row],[Kamp]],"- ")</f>
        <v>BFC Vendsyssel</v>
      </c>
      <c r="D1138">
        <v>44954</v>
      </c>
      <c r="E1138">
        <v>65709</v>
      </c>
      <c r="F1138">
        <v>20222023</v>
      </c>
      <c r="G1138" t="s">
        <v>418</v>
      </c>
      <c r="H1138" t="s">
        <v>664</v>
      </c>
      <c r="I1138" t="s">
        <v>678</v>
      </c>
      <c r="J1138">
        <v>3</v>
      </c>
      <c r="K1138">
        <v>29506</v>
      </c>
      <c r="L1138">
        <v>1</v>
      </c>
      <c r="M1138" t="s">
        <v>630</v>
      </c>
      <c r="N1138" t="s">
        <v>634</v>
      </c>
      <c r="O1138" t="s">
        <v>634</v>
      </c>
      <c r="P1138" t="s">
        <v>634</v>
      </c>
      <c r="Q1138" t="s">
        <v>634</v>
      </c>
      <c r="R1138">
        <f>SUMIFS(Table2[number],Table2[Event],"Goal",Table2[H/U],"HOME",Table2[GameID],Table2[[#This Row],[GameID]],Table2[GameTime],"&lt;="&amp;Table2[[#This Row],[GameTime]])</f>
        <v>11</v>
      </c>
      <c r="S1138">
        <f>SUMIFS(Table2[number],Table2[Event],"Goal",Table2[H/U],"AWAY",Table2[GameID],Table2[[#This Row],[GameID]],Table2[GameTime],"&lt;="&amp;Table2[[#This Row],[GameTime]])</f>
        <v>2</v>
      </c>
      <c r="T1138" t="str">
        <f>IF(Table2[[#This Row],[Event]]="Goal",Table2[[#This Row],[Hscore]]&amp;"-"&amp;Table2[[#This Row],[Uscore]],"")</f>
        <v>11-2</v>
      </c>
      <c r="U1138">
        <v>3300</v>
      </c>
      <c r="V1138" s="1">
        <f>Table2[[#This Row],[GameTime]]-(Table2[[#This Row],[period]]-1)*1200</f>
        <v>900</v>
      </c>
      <c r="W1138" s="1">
        <f>ROUNDDOWN(Table2[[#This Row],[Time]]/60,0)</f>
        <v>15</v>
      </c>
      <c r="X1138" s="1">
        <f>ROUNDDOWN((Table2[[#This Row],[Time]]/60-Table2[[#This Row],[Time2]])*60,0)</f>
        <v>0</v>
      </c>
      <c r="Y1138" s="1">
        <f>IF(Table2[[#This Row],[Time2]]&lt;10,0&amp;Table2[[#This Row],[Time2]],Table2[[#This Row],[Time2]])</f>
        <v>15</v>
      </c>
      <c r="Z1138" s="1" t="str">
        <f>IF(Table2[[#This Row],[Time3]]&lt;10,0&amp;Table2[[#This Row],[Time3]],Table2[[#This Row],[Time3]])</f>
        <v>00</v>
      </c>
      <c r="AA1138" s="2" t="str">
        <f>Table2[[#This Row],[Time4]]&amp;":"&amp;Table2[[#This Row],[Time5]]</f>
        <v>15:00</v>
      </c>
      <c r="AB1138" s="1" t="str" cm="1">
        <f t="array" ref="AB1138">IFERROR(IF(Table2[[#This Row],[code]]="","",_xlfn.IFS(AND(Table2[[#This Row],[code]]&lt;400,Table2[[#This Row],[code]]&lt;&gt;""),2,Table2[[#This Row],[code]]&gt;500,4)),"")</f>
        <v/>
      </c>
      <c r="AC1138" s="1" t="str">
        <f>IF(Table2[[#This Row],[Event]]="Penalty",Table2[[#This Row],[number]],IF(Table2[[#This Row],[Event]]="Time-Out",401,""))</f>
        <v/>
      </c>
      <c r="AD1138" s="1">
        <f>ROW(A1137)</f>
        <v>1137</v>
      </c>
      <c r="AE1138" s="1">
        <f>COUNTIFS(Table2[GameID],Table2[[#This Row],[GameID]],Table2[Column1],"&lt;="&amp;Table2[[#This Row],[Column1]])-1</f>
        <v>18</v>
      </c>
    </row>
    <row r="1139" spans="1:31" x14ac:dyDescent="0.45">
      <c r="A1139" t="s">
        <v>451</v>
      </c>
      <c r="B1139" t="str">
        <f>_xlfn.TEXTBEFORE(Table2[[#This Row],[Kamp]]," - ")</f>
        <v>Sunds Seahawks</v>
      </c>
      <c r="C1139" t="str">
        <f>_xlfn.TEXTAFTER(Table2[[#This Row],[Kamp]],"- ")</f>
        <v>Hvidovre Attack</v>
      </c>
      <c r="D1139">
        <v>45003</v>
      </c>
      <c r="E1139">
        <v>65710</v>
      </c>
      <c r="F1139">
        <v>20222023</v>
      </c>
      <c r="G1139" t="s">
        <v>418</v>
      </c>
      <c r="H1139" t="s">
        <v>668</v>
      </c>
      <c r="I1139" t="s">
        <v>678</v>
      </c>
      <c r="J1139">
        <v>1</v>
      </c>
      <c r="K1139">
        <v>29502</v>
      </c>
      <c r="L1139">
        <v>1</v>
      </c>
      <c r="M1139" t="s">
        <v>630</v>
      </c>
      <c r="N1139" t="s">
        <v>221</v>
      </c>
      <c r="O1139" t="s">
        <v>223</v>
      </c>
      <c r="P1139">
        <v>25</v>
      </c>
      <c r="Q1139">
        <v>37</v>
      </c>
      <c r="R1139">
        <f>SUMIFS(Table2[number],Table2[Event],"Goal",Table2[H/U],"HOME",Table2[GameID],Table2[[#This Row],[GameID]],Table2[GameTime],"&lt;="&amp;Table2[[#This Row],[GameTime]])</f>
        <v>1</v>
      </c>
      <c r="S1139">
        <f>SUMIFS(Table2[number],Table2[Event],"Goal",Table2[H/U],"AWAY",Table2[GameID],Table2[[#This Row],[GameID]],Table2[GameTime],"&lt;="&amp;Table2[[#This Row],[GameTime]])</f>
        <v>0</v>
      </c>
      <c r="T1139" t="str">
        <f>IF(Table2[[#This Row],[Event]]="Goal",Table2[[#This Row],[Hscore]]&amp;"-"&amp;Table2[[#This Row],[Uscore]],"")</f>
        <v>1-0</v>
      </c>
      <c r="U1139">
        <v>171</v>
      </c>
      <c r="V1139" s="1">
        <f>Table2[[#This Row],[GameTime]]-(Table2[[#This Row],[period]]-1)*1200</f>
        <v>171</v>
      </c>
      <c r="W1139" s="1">
        <f>ROUNDDOWN(Table2[[#This Row],[Time]]/60,0)</f>
        <v>2</v>
      </c>
      <c r="X1139" s="1">
        <f>ROUNDDOWN((Table2[[#This Row],[Time]]/60-Table2[[#This Row],[Time2]])*60,0)</f>
        <v>51</v>
      </c>
      <c r="Y1139" s="1" t="str">
        <f>IF(Table2[[#This Row],[Time2]]&lt;10,0&amp;Table2[[#This Row],[Time2]],Table2[[#This Row],[Time2]])</f>
        <v>02</v>
      </c>
      <c r="Z1139" s="1">
        <f>IF(Table2[[#This Row],[Time3]]&lt;10,0&amp;Table2[[#This Row],[Time3]],Table2[[#This Row],[Time3]])</f>
        <v>51</v>
      </c>
      <c r="AA1139" s="2" t="str">
        <f>Table2[[#This Row],[Time4]]&amp;":"&amp;Table2[[#This Row],[Time5]]</f>
        <v>02:51</v>
      </c>
      <c r="AB1139" s="1" t="str" cm="1">
        <f t="array" ref="AB1139">IFERROR(IF(Table2[[#This Row],[code]]="","",_xlfn.IFS(AND(Table2[[#This Row],[code]]&lt;400,Table2[[#This Row],[code]]&lt;&gt;""),2,Table2[[#This Row],[code]]&gt;500,4)),"")</f>
        <v/>
      </c>
      <c r="AC1139" s="1" t="str">
        <f>IF(Table2[[#This Row],[Event]]="Penalty",Table2[[#This Row],[number]],IF(Table2[[#This Row],[Event]]="Time-Out",401,""))</f>
        <v/>
      </c>
      <c r="AD1139" s="1">
        <f>ROW(A1138)</f>
        <v>1138</v>
      </c>
      <c r="AE1139" s="1">
        <f>COUNTIFS(Table2[GameID],Table2[[#This Row],[GameID]],Table2[Column1],"&lt;="&amp;Table2[[#This Row],[Column1]])-1</f>
        <v>0</v>
      </c>
    </row>
    <row r="1140" spans="1:31" x14ac:dyDescent="0.45">
      <c r="A1140" t="s">
        <v>451</v>
      </c>
      <c r="B1140" t="str">
        <f>_xlfn.TEXTBEFORE(Table2[[#This Row],[Kamp]]," - ")</f>
        <v>Sunds Seahawks</v>
      </c>
      <c r="C1140" t="str">
        <f>_xlfn.TEXTAFTER(Table2[[#This Row],[Kamp]],"- ")</f>
        <v>Hvidovre Attack</v>
      </c>
      <c r="D1140">
        <v>45003</v>
      </c>
      <c r="E1140">
        <v>65710</v>
      </c>
      <c r="F1140">
        <v>20222023</v>
      </c>
      <c r="G1140" t="s">
        <v>418</v>
      </c>
      <c r="H1140" t="s">
        <v>659</v>
      </c>
      <c r="I1140" t="s">
        <v>677</v>
      </c>
      <c r="J1140">
        <v>1</v>
      </c>
      <c r="K1140">
        <v>29511</v>
      </c>
      <c r="L1140">
        <v>1</v>
      </c>
      <c r="M1140" t="s">
        <v>630</v>
      </c>
      <c r="N1140" t="s">
        <v>60</v>
      </c>
      <c r="O1140" t="s">
        <v>71</v>
      </c>
      <c r="P1140">
        <v>4</v>
      </c>
      <c r="Q1140">
        <v>55</v>
      </c>
      <c r="R1140">
        <f>SUMIFS(Table2[number],Table2[Event],"Goal",Table2[H/U],"HOME",Table2[GameID],Table2[[#This Row],[GameID]],Table2[GameTime],"&lt;="&amp;Table2[[#This Row],[GameTime]])</f>
        <v>1</v>
      </c>
      <c r="S1140">
        <f>SUMIFS(Table2[number],Table2[Event],"Goal",Table2[H/U],"AWAY",Table2[GameID],Table2[[#This Row],[GameID]],Table2[GameTime],"&lt;="&amp;Table2[[#This Row],[GameTime]])</f>
        <v>1</v>
      </c>
      <c r="T1140" t="str">
        <f>IF(Table2[[#This Row],[Event]]="Goal",Table2[[#This Row],[Hscore]]&amp;"-"&amp;Table2[[#This Row],[Uscore]],"")</f>
        <v>1-1</v>
      </c>
      <c r="U1140">
        <v>405</v>
      </c>
      <c r="V1140" s="1">
        <f>Table2[[#This Row],[GameTime]]-(Table2[[#This Row],[period]]-1)*1200</f>
        <v>405</v>
      </c>
      <c r="W1140" s="1">
        <f>ROUNDDOWN(Table2[[#This Row],[Time]]/60,0)</f>
        <v>6</v>
      </c>
      <c r="X1140" s="1">
        <f>ROUNDDOWN((Table2[[#This Row],[Time]]/60-Table2[[#This Row],[Time2]])*60,0)</f>
        <v>45</v>
      </c>
      <c r="Y1140" s="1" t="str">
        <f>IF(Table2[[#This Row],[Time2]]&lt;10,0&amp;Table2[[#This Row],[Time2]],Table2[[#This Row],[Time2]])</f>
        <v>06</v>
      </c>
      <c r="Z1140" s="1">
        <f>IF(Table2[[#This Row],[Time3]]&lt;10,0&amp;Table2[[#This Row],[Time3]],Table2[[#This Row],[Time3]])</f>
        <v>45</v>
      </c>
      <c r="AA1140" s="2" t="str">
        <f>Table2[[#This Row],[Time4]]&amp;":"&amp;Table2[[#This Row],[Time5]]</f>
        <v>06:45</v>
      </c>
      <c r="AB1140" s="1" t="str" cm="1">
        <f t="array" ref="AB1140">IFERROR(IF(Table2[[#This Row],[code]]="","",_xlfn.IFS(AND(Table2[[#This Row],[code]]&lt;400,Table2[[#This Row],[code]]&lt;&gt;""),2,Table2[[#This Row],[code]]&gt;500,4)),"")</f>
        <v/>
      </c>
      <c r="AC1140" s="1" t="str">
        <f>IF(Table2[[#This Row],[Event]]="Penalty",Table2[[#This Row],[number]],IF(Table2[[#This Row],[Event]]="Time-Out",401,""))</f>
        <v/>
      </c>
      <c r="AD1140" s="1">
        <f>ROW(A1139)</f>
        <v>1139</v>
      </c>
      <c r="AE1140" s="1">
        <f>COUNTIFS(Table2[GameID],Table2[[#This Row],[GameID]],Table2[Column1],"&lt;="&amp;Table2[[#This Row],[Column1]])-1</f>
        <v>1</v>
      </c>
    </row>
    <row r="1141" spans="1:31" x14ac:dyDescent="0.45">
      <c r="A1141" t="s">
        <v>451</v>
      </c>
      <c r="B1141" t="str">
        <f>_xlfn.TEXTBEFORE(Table2[[#This Row],[Kamp]]," - ")</f>
        <v>Sunds Seahawks</v>
      </c>
      <c r="C1141" t="str">
        <f>_xlfn.TEXTAFTER(Table2[[#This Row],[Kamp]],"- ")</f>
        <v>Hvidovre Attack</v>
      </c>
      <c r="D1141">
        <v>45003</v>
      </c>
      <c r="E1141">
        <v>65710</v>
      </c>
      <c r="F1141">
        <v>20222023</v>
      </c>
      <c r="G1141" t="s">
        <v>418</v>
      </c>
      <c r="H1141" t="s">
        <v>668</v>
      </c>
      <c r="I1141" t="s">
        <v>678</v>
      </c>
      <c r="J1141">
        <v>2</v>
      </c>
      <c r="K1141">
        <v>29502</v>
      </c>
      <c r="L1141">
        <v>1</v>
      </c>
      <c r="M1141" t="s">
        <v>630</v>
      </c>
      <c r="N1141" t="s">
        <v>214</v>
      </c>
      <c r="O1141" t="s">
        <v>231</v>
      </c>
      <c r="P1141">
        <v>7</v>
      </c>
      <c r="Q1141">
        <v>97</v>
      </c>
      <c r="R1141">
        <f>SUMIFS(Table2[number],Table2[Event],"Goal",Table2[H/U],"HOME",Table2[GameID],Table2[[#This Row],[GameID]],Table2[GameTime],"&lt;="&amp;Table2[[#This Row],[GameTime]])</f>
        <v>2</v>
      </c>
      <c r="S1141">
        <f>SUMIFS(Table2[number],Table2[Event],"Goal",Table2[H/U],"AWAY",Table2[GameID],Table2[[#This Row],[GameID]],Table2[GameTime],"&lt;="&amp;Table2[[#This Row],[GameTime]])</f>
        <v>1</v>
      </c>
      <c r="T1141" t="str">
        <f>IF(Table2[[#This Row],[Event]]="Goal",Table2[[#This Row],[Hscore]]&amp;"-"&amp;Table2[[#This Row],[Uscore]],"")</f>
        <v>2-1</v>
      </c>
      <c r="U1141">
        <v>1283</v>
      </c>
      <c r="V1141" s="1">
        <f>Table2[[#This Row],[GameTime]]-(Table2[[#This Row],[period]]-1)*1200</f>
        <v>83</v>
      </c>
      <c r="W1141" s="1">
        <f>ROUNDDOWN(Table2[[#This Row],[Time]]/60,0)</f>
        <v>1</v>
      </c>
      <c r="X1141" s="1">
        <f>ROUNDDOWN((Table2[[#This Row],[Time]]/60-Table2[[#This Row],[Time2]])*60,0)</f>
        <v>23</v>
      </c>
      <c r="Y1141" s="1" t="str">
        <f>IF(Table2[[#This Row],[Time2]]&lt;10,0&amp;Table2[[#This Row],[Time2]],Table2[[#This Row],[Time2]])</f>
        <v>01</v>
      </c>
      <c r="Z1141" s="1">
        <f>IF(Table2[[#This Row],[Time3]]&lt;10,0&amp;Table2[[#This Row],[Time3]],Table2[[#This Row],[Time3]])</f>
        <v>23</v>
      </c>
      <c r="AA1141" s="2" t="str">
        <f>Table2[[#This Row],[Time4]]&amp;":"&amp;Table2[[#This Row],[Time5]]</f>
        <v>01:23</v>
      </c>
      <c r="AB1141" s="1" t="str" cm="1">
        <f t="array" ref="AB1141">IFERROR(IF(Table2[[#This Row],[code]]="","",_xlfn.IFS(AND(Table2[[#This Row],[code]]&lt;400,Table2[[#This Row],[code]]&lt;&gt;""),2,Table2[[#This Row],[code]]&gt;500,4)),"")</f>
        <v/>
      </c>
      <c r="AC1141" s="1" t="str">
        <f>IF(Table2[[#This Row],[Event]]="Penalty",Table2[[#This Row],[number]],IF(Table2[[#This Row],[Event]]="Time-Out",401,""))</f>
        <v/>
      </c>
      <c r="AD1141" s="1">
        <f>ROW(A1140)</f>
        <v>1140</v>
      </c>
      <c r="AE1141" s="1">
        <f>COUNTIFS(Table2[GameID],Table2[[#This Row],[GameID]],Table2[Column1],"&lt;="&amp;Table2[[#This Row],[Column1]])-1</f>
        <v>2</v>
      </c>
    </row>
    <row r="1142" spans="1:31" x14ac:dyDescent="0.45">
      <c r="A1142" t="s">
        <v>451</v>
      </c>
      <c r="B1142" t="str">
        <f>_xlfn.TEXTBEFORE(Table2[[#This Row],[Kamp]]," - ")</f>
        <v>Sunds Seahawks</v>
      </c>
      <c r="C1142" t="str">
        <f>_xlfn.TEXTAFTER(Table2[[#This Row],[Kamp]],"- ")</f>
        <v>Hvidovre Attack</v>
      </c>
      <c r="D1142">
        <v>45003</v>
      </c>
      <c r="E1142">
        <v>65710</v>
      </c>
      <c r="F1142">
        <v>20222023</v>
      </c>
      <c r="G1142" t="s">
        <v>418</v>
      </c>
      <c r="H1142" t="s">
        <v>659</v>
      </c>
      <c r="I1142" t="s">
        <v>677</v>
      </c>
      <c r="J1142">
        <v>2</v>
      </c>
      <c r="K1142">
        <v>29511</v>
      </c>
      <c r="L1142">
        <v>1</v>
      </c>
      <c r="M1142" t="s">
        <v>630</v>
      </c>
      <c r="N1142" t="s">
        <v>71</v>
      </c>
      <c r="O1142" t="s">
        <v>72</v>
      </c>
      <c r="P1142">
        <v>55</v>
      </c>
      <c r="Q1142">
        <v>86</v>
      </c>
      <c r="R1142">
        <f>SUMIFS(Table2[number],Table2[Event],"Goal",Table2[H/U],"HOME",Table2[GameID],Table2[[#This Row],[GameID]],Table2[GameTime],"&lt;="&amp;Table2[[#This Row],[GameTime]])</f>
        <v>2</v>
      </c>
      <c r="S1142">
        <f>SUMIFS(Table2[number],Table2[Event],"Goal",Table2[H/U],"AWAY",Table2[GameID],Table2[[#This Row],[GameID]],Table2[GameTime],"&lt;="&amp;Table2[[#This Row],[GameTime]])</f>
        <v>2</v>
      </c>
      <c r="T1142" t="str">
        <f>IF(Table2[[#This Row],[Event]]="Goal",Table2[[#This Row],[Hscore]]&amp;"-"&amp;Table2[[#This Row],[Uscore]],"")</f>
        <v>2-2</v>
      </c>
      <c r="U1142">
        <v>1403</v>
      </c>
      <c r="V1142" s="1">
        <f>Table2[[#This Row],[GameTime]]-(Table2[[#This Row],[period]]-1)*1200</f>
        <v>203</v>
      </c>
      <c r="W1142" s="1">
        <f>ROUNDDOWN(Table2[[#This Row],[Time]]/60,0)</f>
        <v>3</v>
      </c>
      <c r="X1142" s="1">
        <f>ROUNDDOWN((Table2[[#This Row],[Time]]/60-Table2[[#This Row],[Time2]])*60,0)</f>
        <v>23</v>
      </c>
      <c r="Y1142" s="1" t="str">
        <f>IF(Table2[[#This Row],[Time2]]&lt;10,0&amp;Table2[[#This Row],[Time2]],Table2[[#This Row],[Time2]])</f>
        <v>03</v>
      </c>
      <c r="Z1142" s="1">
        <f>IF(Table2[[#This Row],[Time3]]&lt;10,0&amp;Table2[[#This Row],[Time3]],Table2[[#This Row],[Time3]])</f>
        <v>23</v>
      </c>
      <c r="AA1142" s="2" t="str">
        <f>Table2[[#This Row],[Time4]]&amp;":"&amp;Table2[[#This Row],[Time5]]</f>
        <v>03:23</v>
      </c>
      <c r="AB1142" s="1" t="str" cm="1">
        <f t="array" ref="AB1142">IFERROR(IF(Table2[[#This Row],[code]]="","",_xlfn.IFS(AND(Table2[[#This Row],[code]]&lt;400,Table2[[#This Row],[code]]&lt;&gt;""),2,Table2[[#This Row],[code]]&gt;500,4)),"")</f>
        <v/>
      </c>
      <c r="AC1142" s="1" t="str">
        <f>IF(Table2[[#This Row],[Event]]="Penalty",Table2[[#This Row],[number]],IF(Table2[[#This Row],[Event]]="Time-Out",401,""))</f>
        <v/>
      </c>
      <c r="AD1142" s="1">
        <f>ROW(A1141)</f>
        <v>1141</v>
      </c>
      <c r="AE1142" s="1">
        <f>COUNTIFS(Table2[GameID],Table2[[#This Row],[GameID]],Table2[Column1],"&lt;="&amp;Table2[[#This Row],[Column1]])-1</f>
        <v>3</v>
      </c>
    </row>
    <row r="1143" spans="1:31" x14ac:dyDescent="0.45">
      <c r="A1143" t="s">
        <v>451</v>
      </c>
      <c r="B1143" t="str">
        <f>_xlfn.TEXTBEFORE(Table2[[#This Row],[Kamp]]," - ")</f>
        <v>Sunds Seahawks</v>
      </c>
      <c r="C1143" t="str">
        <f>_xlfn.TEXTAFTER(Table2[[#This Row],[Kamp]],"- ")</f>
        <v>Hvidovre Attack</v>
      </c>
      <c r="D1143">
        <v>45003</v>
      </c>
      <c r="E1143">
        <v>65710</v>
      </c>
      <c r="F1143">
        <v>20222023</v>
      </c>
      <c r="G1143" t="s">
        <v>418</v>
      </c>
      <c r="H1143" t="s">
        <v>659</v>
      </c>
      <c r="I1143" t="s">
        <v>677</v>
      </c>
      <c r="J1143">
        <v>2</v>
      </c>
      <c r="K1143">
        <v>29511</v>
      </c>
      <c r="L1143">
        <v>214</v>
      </c>
      <c r="M1143" t="s">
        <v>631</v>
      </c>
      <c r="N1143" t="s">
        <v>75</v>
      </c>
      <c r="O1143" t="s">
        <v>634</v>
      </c>
      <c r="P1143">
        <v>96</v>
      </c>
      <c r="Q1143" t="s">
        <v>634</v>
      </c>
      <c r="R1143">
        <f>SUMIFS(Table2[number],Table2[Event],"Goal",Table2[H/U],"HOME",Table2[GameID],Table2[[#This Row],[GameID]],Table2[GameTime],"&lt;="&amp;Table2[[#This Row],[GameTime]])</f>
        <v>2</v>
      </c>
      <c r="S1143">
        <f>SUMIFS(Table2[number],Table2[Event],"Goal",Table2[H/U],"AWAY",Table2[GameID],Table2[[#This Row],[GameID]],Table2[GameTime],"&lt;="&amp;Table2[[#This Row],[GameTime]])</f>
        <v>2</v>
      </c>
      <c r="T1143" t="str">
        <f>IF(Table2[[#This Row],[Event]]="Goal",Table2[[#This Row],[Hscore]]&amp;"-"&amp;Table2[[#This Row],[Uscore]],"")</f>
        <v/>
      </c>
      <c r="U1143">
        <v>1442</v>
      </c>
      <c r="V1143" s="1">
        <f>Table2[[#This Row],[GameTime]]-(Table2[[#This Row],[period]]-1)*1200</f>
        <v>242</v>
      </c>
      <c r="W1143" s="1">
        <f>ROUNDDOWN(Table2[[#This Row],[Time]]/60,0)</f>
        <v>4</v>
      </c>
      <c r="X1143" s="1">
        <f>ROUNDDOWN((Table2[[#This Row],[Time]]/60-Table2[[#This Row],[Time2]])*60,0)</f>
        <v>1</v>
      </c>
      <c r="Y1143" s="1" t="str">
        <f>IF(Table2[[#This Row],[Time2]]&lt;10,0&amp;Table2[[#This Row],[Time2]],Table2[[#This Row],[Time2]])</f>
        <v>04</v>
      </c>
      <c r="Z1143" s="1" t="str">
        <f>IF(Table2[[#This Row],[Time3]]&lt;10,0&amp;Table2[[#This Row],[Time3]],Table2[[#This Row],[Time3]])</f>
        <v>01</v>
      </c>
      <c r="AA1143" s="2" t="str">
        <f>Table2[[#This Row],[Time4]]&amp;":"&amp;Table2[[#This Row],[Time5]]</f>
        <v>04:01</v>
      </c>
      <c r="AB1143" s="1" cm="1">
        <f t="array" ref="AB1143">IFERROR(IF(Table2[[#This Row],[code]]="","",_xlfn.IFS(AND(Table2[[#This Row],[code]]&lt;400,Table2[[#This Row],[code]]&lt;&gt;""),2,Table2[[#This Row],[code]]&gt;500,4)),"")</f>
        <v>2</v>
      </c>
      <c r="AC1143" s="1">
        <f>IF(Table2[[#This Row],[Event]]="Penalty",Table2[[#This Row],[number]],IF(Table2[[#This Row],[Event]]="Time-Out",401,""))</f>
        <v>214</v>
      </c>
      <c r="AD1143" s="1">
        <f>ROW(A1142)</f>
        <v>1142</v>
      </c>
      <c r="AE1143" s="1">
        <f>COUNTIFS(Table2[GameID],Table2[[#This Row],[GameID]],Table2[Column1],"&lt;="&amp;Table2[[#This Row],[Column1]])-1</f>
        <v>4</v>
      </c>
    </row>
    <row r="1144" spans="1:31" x14ac:dyDescent="0.45">
      <c r="A1144" t="s">
        <v>451</v>
      </c>
      <c r="B1144" t="str">
        <f>_xlfn.TEXTBEFORE(Table2[[#This Row],[Kamp]]," - ")</f>
        <v>Sunds Seahawks</v>
      </c>
      <c r="C1144" t="str">
        <f>_xlfn.TEXTAFTER(Table2[[#This Row],[Kamp]],"- ")</f>
        <v>Hvidovre Attack</v>
      </c>
      <c r="D1144">
        <v>45003</v>
      </c>
      <c r="E1144">
        <v>65710</v>
      </c>
      <c r="F1144">
        <v>20222023</v>
      </c>
      <c r="G1144" t="s">
        <v>418</v>
      </c>
      <c r="H1144" t="s">
        <v>659</v>
      </c>
      <c r="I1144" t="s">
        <v>677</v>
      </c>
      <c r="J1144">
        <v>2</v>
      </c>
      <c r="K1144">
        <v>29511</v>
      </c>
      <c r="L1144">
        <v>207</v>
      </c>
      <c r="M1144" t="s">
        <v>631</v>
      </c>
      <c r="N1144" t="s">
        <v>60</v>
      </c>
      <c r="O1144" t="s">
        <v>634</v>
      </c>
      <c r="P1144">
        <v>4</v>
      </c>
      <c r="Q1144" t="s">
        <v>634</v>
      </c>
      <c r="R1144">
        <f>SUMIFS(Table2[number],Table2[Event],"Goal",Table2[H/U],"HOME",Table2[GameID],Table2[[#This Row],[GameID]],Table2[GameTime],"&lt;="&amp;Table2[[#This Row],[GameTime]])</f>
        <v>2</v>
      </c>
      <c r="S1144">
        <f>SUMIFS(Table2[number],Table2[Event],"Goal",Table2[H/U],"AWAY",Table2[GameID],Table2[[#This Row],[GameID]],Table2[GameTime],"&lt;="&amp;Table2[[#This Row],[GameTime]])</f>
        <v>2</v>
      </c>
      <c r="T1144" t="str">
        <f>IF(Table2[[#This Row],[Event]]="Goal",Table2[[#This Row],[Hscore]]&amp;"-"&amp;Table2[[#This Row],[Uscore]],"")</f>
        <v/>
      </c>
      <c r="U1144">
        <v>1835</v>
      </c>
      <c r="V1144" s="1">
        <f>Table2[[#This Row],[GameTime]]-(Table2[[#This Row],[period]]-1)*1200</f>
        <v>635</v>
      </c>
      <c r="W1144" s="1">
        <f>ROUNDDOWN(Table2[[#This Row],[Time]]/60,0)</f>
        <v>10</v>
      </c>
      <c r="X1144" s="1">
        <f>ROUNDDOWN((Table2[[#This Row],[Time]]/60-Table2[[#This Row],[Time2]])*60,0)</f>
        <v>35</v>
      </c>
      <c r="Y1144" s="1">
        <f>IF(Table2[[#This Row],[Time2]]&lt;10,0&amp;Table2[[#This Row],[Time2]],Table2[[#This Row],[Time2]])</f>
        <v>10</v>
      </c>
      <c r="Z1144" s="1">
        <f>IF(Table2[[#This Row],[Time3]]&lt;10,0&amp;Table2[[#This Row],[Time3]],Table2[[#This Row],[Time3]])</f>
        <v>35</v>
      </c>
      <c r="AA1144" s="2" t="str">
        <f>Table2[[#This Row],[Time4]]&amp;":"&amp;Table2[[#This Row],[Time5]]</f>
        <v>10:35</v>
      </c>
      <c r="AB1144" s="1" cm="1">
        <f t="array" ref="AB1144">IFERROR(IF(Table2[[#This Row],[code]]="","",_xlfn.IFS(AND(Table2[[#This Row],[code]]&lt;400,Table2[[#This Row],[code]]&lt;&gt;""),2,Table2[[#This Row],[code]]&gt;500,4)),"")</f>
        <v>2</v>
      </c>
      <c r="AC1144" s="1">
        <f>IF(Table2[[#This Row],[Event]]="Penalty",Table2[[#This Row],[number]],IF(Table2[[#This Row],[Event]]="Time-Out",401,""))</f>
        <v>207</v>
      </c>
      <c r="AD1144" s="1">
        <f>ROW(A1143)</f>
        <v>1143</v>
      </c>
      <c r="AE1144" s="1">
        <f>COUNTIFS(Table2[GameID],Table2[[#This Row],[GameID]],Table2[Column1],"&lt;="&amp;Table2[[#This Row],[Column1]])-1</f>
        <v>5</v>
      </c>
    </row>
    <row r="1145" spans="1:31" x14ac:dyDescent="0.45">
      <c r="A1145" t="s">
        <v>451</v>
      </c>
      <c r="B1145" t="str">
        <f>_xlfn.TEXTBEFORE(Table2[[#This Row],[Kamp]]," - ")</f>
        <v>Sunds Seahawks</v>
      </c>
      <c r="C1145" t="str">
        <f>_xlfn.TEXTAFTER(Table2[[#This Row],[Kamp]],"- ")</f>
        <v>Hvidovre Attack</v>
      </c>
      <c r="D1145">
        <v>45003</v>
      </c>
      <c r="E1145">
        <v>65710</v>
      </c>
      <c r="F1145">
        <v>20222023</v>
      </c>
      <c r="G1145" t="s">
        <v>418</v>
      </c>
      <c r="H1145" t="s">
        <v>668</v>
      </c>
      <c r="I1145" t="s">
        <v>678</v>
      </c>
      <c r="J1145">
        <v>2</v>
      </c>
      <c r="K1145">
        <v>29502</v>
      </c>
      <c r="L1145">
        <v>1</v>
      </c>
      <c r="M1145" t="s">
        <v>630</v>
      </c>
      <c r="N1145" t="s">
        <v>228</v>
      </c>
      <c r="O1145" t="s">
        <v>231</v>
      </c>
      <c r="P1145">
        <v>77</v>
      </c>
      <c r="Q1145">
        <v>97</v>
      </c>
      <c r="R1145">
        <f>SUMIFS(Table2[number],Table2[Event],"Goal",Table2[H/U],"HOME",Table2[GameID],Table2[[#This Row],[GameID]],Table2[GameTime],"&lt;="&amp;Table2[[#This Row],[GameTime]])</f>
        <v>3</v>
      </c>
      <c r="S1145">
        <f>SUMIFS(Table2[number],Table2[Event],"Goal",Table2[H/U],"AWAY",Table2[GameID],Table2[[#This Row],[GameID]],Table2[GameTime],"&lt;="&amp;Table2[[#This Row],[GameTime]])</f>
        <v>2</v>
      </c>
      <c r="T1145" t="str">
        <f>IF(Table2[[#This Row],[Event]]="Goal",Table2[[#This Row],[Hscore]]&amp;"-"&amp;Table2[[#This Row],[Uscore]],"")</f>
        <v>3-2</v>
      </c>
      <c r="U1145">
        <v>1837</v>
      </c>
      <c r="V1145" s="1">
        <f>Table2[[#This Row],[GameTime]]-(Table2[[#This Row],[period]]-1)*1200</f>
        <v>637</v>
      </c>
      <c r="W1145" s="1">
        <f>ROUNDDOWN(Table2[[#This Row],[Time]]/60,0)</f>
        <v>10</v>
      </c>
      <c r="X1145" s="1">
        <f>ROUNDDOWN((Table2[[#This Row],[Time]]/60-Table2[[#This Row],[Time2]])*60,0)</f>
        <v>37</v>
      </c>
      <c r="Y1145" s="1">
        <f>IF(Table2[[#This Row],[Time2]]&lt;10,0&amp;Table2[[#This Row],[Time2]],Table2[[#This Row],[Time2]])</f>
        <v>10</v>
      </c>
      <c r="Z1145" s="1">
        <f>IF(Table2[[#This Row],[Time3]]&lt;10,0&amp;Table2[[#This Row],[Time3]],Table2[[#This Row],[Time3]])</f>
        <v>37</v>
      </c>
      <c r="AA1145" s="2" t="str">
        <f>Table2[[#This Row],[Time4]]&amp;":"&amp;Table2[[#This Row],[Time5]]</f>
        <v>10:37</v>
      </c>
      <c r="AB1145" s="1" t="str" cm="1">
        <f t="array" ref="AB1145">IFERROR(IF(Table2[[#This Row],[code]]="","",_xlfn.IFS(AND(Table2[[#This Row],[code]]&lt;400,Table2[[#This Row],[code]]&lt;&gt;""),2,Table2[[#This Row],[code]]&gt;500,4)),"")</f>
        <v/>
      </c>
      <c r="AC1145" s="1" t="str">
        <f>IF(Table2[[#This Row],[Event]]="Penalty",Table2[[#This Row],[number]],IF(Table2[[#This Row],[Event]]="Time-Out",401,""))</f>
        <v/>
      </c>
      <c r="AD1145" s="1">
        <f>ROW(A1144)</f>
        <v>1144</v>
      </c>
      <c r="AE1145" s="1">
        <f>COUNTIFS(Table2[GameID],Table2[[#This Row],[GameID]],Table2[Column1],"&lt;="&amp;Table2[[#This Row],[Column1]])-1</f>
        <v>6</v>
      </c>
    </row>
    <row r="1146" spans="1:31" x14ac:dyDescent="0.45">
      <c r="A1146" t="s">
        <v>451</v>
      </c>
      <c r="B1146" t="str">
        <f>_xlfn.TEXTBEFORE(Table2[[#This Row],[Kamp]]," - ")</f>
        <v>Sunds Seahawks</v>
      </c>
      <c r="C1146" t="str">
        <f>_xlfn.TEXTAFTER(Table2[[#This Row],[Kamp]],"- ")</f>
        <v>Hvidovre Attack</v>
      </c>
      <c r="D1146">
        <v>45003</v>
      </c>
      <c r="E1146">
        <v>65710</v>
      </c>
      <c r="F1146">
        <v>20222023</v>
      </c>
      <c r="G1146" t="s">
        <v>418</v>
      </c>
      <c r="H1146" t="s">
        <v>659</v>
      </c>
      <c r="I1146" t="s">
        <v>677</v>
      </c>
      <c r="J1146">
        <v>2</v>
      </c>
      <c r="K1146">
        <v>29511</v>
      </c>
      <c r="L1146">
        <v>207</v>
      </c>
      <c r="M1146" t="s">
        <v>631</v>
      </c>
      <c r="N1146" t="s">
        <v>63</v>
      </c>
      <c r="O1146" t="s">
        <v>634</v>
      </c>
      <c r="P1146">
        <v>10</v>
      </c>
      <c r="Q1146" t="s">
        <v>634</v>
      </c>
      <c r="R1146">
        <f>SUMIFS(Table2[number],Table2[Event],"Goal",Table2[H/U],"HOME",Table2[GameID],Table2[[#This Row],[GameID]],Table2[GameTime],"&lt;="&amp;Table2[[#This Row],[GameTime]])</f>
        <v>3</v>
      </c>
      <c r="S1146">
        <f>SUMIFS(Table2[number],Table2[Event],"Goal",Table2[H/U],"AWAY",Table2[GameID],Table2[[#This Row],[GameID]],Table2[GameTime],"&lt;="&amp;Table2[[#This Row],[GameTime]])</f>
        <v>2</v>
      </c>
      <c r="T1146" t="str">
        <f>IF(Table2[[#This Row],[Event]]="Goal",Table2[[#This Row],[Hscore]]&amp;"-"&amp;Table2[[#This Row],[Uscore]],"")</f>
        <v/>
      </c>
      <c r="U1146">
        <v>1882</v>
      </c>
      <c r="V1146" s="1">
        <f>Table2[[#This Row],[GameTime]]-(Table2[[#This Row],[period]]-1)*1200</f>
        <v>682</v>
      </c>
      <c r="W1146" s="1">
        <f>ROUNDDOWN(Table2[[#This Row],[Time]]/60,0)</f>
        <v>11</v>
      </c>
      <c r="X1146" s="1">
        <f>ROUNDDOWN((Table2[[#This Row],[Time]]/60-Table2[[#This Row],[Time2]])*60,0)</f>
        <v>22</v>
      </c>
      <c r="Y1146" s="1">
        <f>IF(Table2[[#This Row],[Time2]]&lt;10,0&amp;Table2[[#This Row],[Time2]],Table2[[#This Row],[Time2]])</f>
        <v>11</v>
      </c>
      <c r="Z1146" s="1">
        <f>IF(Table2[[#This Row],[Time3]]&lt;10,0&amp;Table2[[#This Row],[Time3]],Table2[[#This Row],[Time3]])</f>
        <v>22</v>
      </c>
      <c r="AA1146" s="2" t="str">
        <f>Table2[[#This Row],[Time4]]&amp;":"&amp;Table2[[#This Row],[Time5]]</f>
        <v>11:22</v>
      </c>
      <c r="AB1146" s="1" cm="1">
        <f t="array" ref="AB1146">IFERROR(IF(Table2[[#This Row],[code]]="","",_xlfn.IFS(AND(Table2[[#This Row],[code]]&lt;400,Table2[[#This Row],[code]]&lt;&gt;""),2,Table2[[#This Row],[code]]&gt;500,4)),"")</f>
        <v>2</v>
      </c>
      <c r="AC1146" s="1">
        <f>IF(Table2[[#This Row],[Event]]="Penalty",Table2[[#This Row],[number]],IF(Table2[[#This Row],[Event]]="Time-Out",401,""))</f>
        <v>207</v>
      </c>
      <c r="AD1146" s="1">
        <f>ROW(A1145)</f>
        <v>1145</v>
      </c>
      <c r="AE1146" s="1">
        <f>COUNTIFS(Table2[GameID],Table2[[#This Row],[GameID]],Table2[Column1],"&lt;="&amp;Table2[[#This Row],[Column1]])-1</f>
        <v>7</v>
      </c>
    </row>
    <row r="1147" spans="1:31" x14ac:dyDescent="0.45">
      <c r="A1147" t="s">
        <v>451</v>
      </c>
      <c r="B1147" t="str">
        <f>_xlfn.TEXTBEFORE(Table2[[#This Row],[Kamp]]," - ")</f>
        <v>Sunds Seahawks</v>
      </c>
      <c r="C1147" t="str">
        <f>_xlfn.TEXTAFTER(Table2[[#This Row],[Kamp]],"- ")</f>
        <v>Hvidovre Attack</v>
      </c>
      <c r="D1147">
        <v>45003</v>
      </c>
      <c r="E1147">
        <v>65710</v>
      </c>
      <c r="F1147">
        <v>20222023</v>
      </c>
      <c r="G1147" t="s">
        <v>418</v>
      </c>
      <c r="H1147" t="s">
        <v>659</v>
      </c>
      <c r="I1147" t="s">
        <v>677</v>
      </c>
      <c r="J1147">
        <v>2</v>
      </c>
      <c r="K1147">
        <v>29511</v>
      </c>
      <c r="L1147">
        <v>205</v>
      </c>
      <c r="M1147" t="s">
        <v>631</v>
      </c>
      <c r="N1147" t="s">
        <v>74</v>
      </c>
      <c r="O1147" t="s">
        <v>634</v>
      </c>
      <c r="P1147">
        <v>92</v>
      </c>
      <c r="Q1147" t="s">
        <v>634</v>
      </c>
      <c r="R1147">
        <f>SUMIFS(Table2[number],Table2[Event],"Goal",Table2[H/U],"HOME",Table2[GameID],Table2[[#This Row],[GameID]],Table2[GameTime],"&lt;="&amp;Table2[[#This Row],[GameTime]])</f>
        <v>3</v>
      </c>
      <c r="S1147">
        <f>SUMIFS(Table2[number],Table2[Event],"Goal",Table2[H/U],"AWAY",Table2[GameID],Table2[[#This Row],[GameID]],Table2[GameTime],"&lt;="&amp;Table2[[#This Row],[GameTime]])</f>
        <v>2</v>
      </c>
      <c r="T1147" t="str">
        <f>IF(Table2[[#This Row],[Event]]="Goal",Table2[[#This Row],[Hscore]]&amp;"-"&amp;Table2[[#This Row],[Uscore]],"")</f>
        <v/>
      </c>
      <c r="U1147">
        <v>1946</v>
      </c>
      <c r="V1147" s="1">
        <f>Table2[[#This Row],[GameTime]]-(Table2[[#This Row],[period]]-1)*1200</f>
        <v>746</v>
      </c>
      <c r="W1147" s="1">
        <f>ROUNDDOWN(Table2[[#This Row],[Time]]/60,0)</f>
        <v>12</v>
      </c>
      <c r="X1147" s="1">
        <f>ROUNDDOWN((Table2[[#This Row],[Time]]/60-Table2[[#This Row],[Time2]])*60,0)</f>
        <v>26</v>
      </c>
      <c r="Y1147" s="1">
        <f>IF(Table2[[#This Row],[Time2]]&lt;10,0&amp;Table2[[#This Row],[Time2]],Table2[[#This Row],[Time2]])</f>
        <v>12</v>
      </c>
      <c r="Z1147" s="1">
        <f>IF(Table2[[#This Row],[Time3]]&lt;10,0&amp;Table2[[#This Row],[Time3]],Table2[[#This Row],[Time3]])</f>
        <v>26</v>
      </c>
      <c r="AA1147" s="2" t="str">
        <f>Table2[[#This Row],[Time4]]&amp;":"&amp;Table2[[#This Row],[Time5]]</f>
        <v>12:26</v>
      </c>
      <c r="AB1147" s="1" cm="1">
        <f t="array" ref="AB1147">IFERROR(IF(Table2[[#This Row],[code]]="","",_xlfn.IFS(AND(Table2[[#This Row],[code]]&lt;400,Table2[[#This Row],[code]]&lt;&gt;""),2,Table2[[#This Row],[code]]&gt;500,4)),"")</f>
        <v>2</v>
      </c>
      <c r="AC1147" s="1">
        <f>IF(Table2[[#This Row],[Event]]="Penalty",Table2[[#This Row],[number]],IF(Table2[[#This Row],[Event]]="Time-Out",401,""))</f>
        <v>205</v>
      </c>
      <c r="AD1147" s="1">
        <f>ROW(A1146)</f>
        <v>1146</v>
      </c>
      <c r="AE1147" s="1">
        <f>COUNTIFS(Table2[GameID],Table2[[#This Row],[GameID]],Table2[Column1],"&lt;="&amp;Table2[[#This Row],[Column1]])-1</f>
        <v>8</v>
      </c>
    </row>
    <row r="1148" spans="1:31" x14ac:dyDescent="0.45">
      <c r="A1148" t="s">
        <v>451</v>
      </c>
      <c r="B1148" t="str">
        <f>_xlfn.TEXTBEFORE(Table2[[#This Row],[Kamp]]," - ")</f>
        <v>Sunds Seahawks</v>
      </c>
      <c r="C1148" t="str">
        <f>_xlfn.TEXTAFTER(Table2[[#This Row],[Kamp]],"- ")</f>
        <v>Hvidovre Attack</v>
      </c>
      <c r="D1148">
        <v>45003</v>
      </c>
      <c r="E1148">
        <v>65710</v>
      </c>
      <c r="F1148">
        <v>20222023</v>
      </c>
      <c r="G1148" t="s">
        <v>418</v>
      </c>
      <c r="H1148" t="s">
        <v>668</v>
      </c>
      <c r="I1148" t="s">
        <v>678</v>
      </c>
      <c r="J1148">
        <v>2</v>
      </c>
      <c r="K1148">
        <v>29502</v>
      </c>
      <c r="L1148">
        <v>1</v>
      </c>
      <c r="M1148" t="s">
        <v>630</v>
      </c>
      <c r="N1148" t="s">
        <v>228</v>
      </c>
      <c r="O1148" t="s">
        <v>231</v>
      </c>
      <c r="P1148">
        <v>77</v>
      </c>
      <c r="Q1148">
        <v>97</v>
      </c>
      <c r="R1148">
        <f>SUMIFS(Table2[number],Table2[Event],"Goal",Table2[H/U],"HOME",Table2[GameID],Table2[[#This Row],[GameID]],Table2[GameTime],"&lt;="&amp;Table2[[#This Row],[GameTime]])</f>
        <v>4</v>
      </c>
      <c r="S1148">
        <f>SUMIFS(Table2[number],Table2[Event],"Goal",Table2[H/U],"AWAY",Table2[GameID],Table2[[#This Row],[GameID]],Table2[GameTime],"&lt;="&amp;Table2[[#This Row],[GameTime]])</f>
        <v>2</v>
      </c>
      <c r="T1148" t="str">
        <f>IF(Table2[[#This Row],[Event]]="Goal",Table2[[#This Row],[Hscore]]&amp;"-"&amp;Table2[[#This Row],[Uscore]],"")</f>
        <v>4-2</v>
      </c>
      <c r="U1148">
        <v>1957</v>
      </c>
      <c r="V1148" s="1">
        <f>Table2[[#This Row],[GameTime]]-(Table2[[#This Row],[period]]-1)*1200</f>
        <v>757</v>
      </c>
      <c r="W1148" s="1">
        <f>ROUNDDOWN(Table2[[#This Row],[Time]]/60,0)</f>
        <v>12</v>
      </c>
      <c r="X1148" s="1">
        <f>ROUNDDOWN((Table2[[#This Row],[Time]]/60-Table2[[#This Row],[Time2]])*60,0)</f>
        <v>37</v>
      </c>
      <c r="Y1148" s="1">
        <f>IF(Table2[[#This Row],[Time2]]&lt;10,0&amp;Table2[[#This Row],[Time2]],Table2[[#This Row],[Time2]])</f>
        <v>12</v>
      </c>
      <c r="Z1148" s="1">
        <f>IF(Table2[[#This Row],[Time3]]&lt;10,0&amp;Table2[[#This Row],[Time3]],Table2[[#This Row],[Time3]])</f>
        <v>37</v>
      </c>
      <c r="AA1148" s="2" t="str">
        <f>Table2[[#This Row],[Time4]]&amp;":"&amp;Table2[[#This Row],[Time5]]</f>
        <v>12:37</v>
      </c>
      <c r="AB1148" s="1" t="str" cm="1">
        <f t="array" ref="AB1148">IFERROR(IF(Table2[[#This Row],[code]]="","",_xlfn.IFS(AND(Table2[[#This Row],[code]]&lt;400,Table2[[#This Row],[code]]&lt;&gt;""),2,Table2[[#This Row],[code]]&gt;500,4)),"")</f>
        <v/>
      </c>
      <c r="AC1148" s="1" t="str">
        <f>IF(Table2[[#This Row],[Event]]="Penalty",Table2[[#This Row],[number]],IF(Table2[[#This Row],[Event]]="Time-Out",401,""))</f>
        <v/>
      </c>
      <c r="AD1148" s="1">
        <f>ROW(A1147)</f>
        <v>1147</v>
      </c>
      <c r="AE1148" s="1">
        <f>COUNTIFS(Table2[GameID],Table2[[#This Row],[GameID]],Table2[Column1],"&lt;="&amp;Table2[[#This Row],[Column1]])-1</f>
        <v>9</v>
      </c>
    </row>
    <row r="1149" spans="1:31" x14ac:dyDescent="0.45">
      <c r="A1149" t="s">
        <v>451</v>
      </c>
      <c r="B1149" t="str">
        <f>_xlfn.TEXTBEFORE(Table2[[#This Row],[Kamp]]," - ")</f>
        <v>Sunds Seahawks</v>
      </c>
      <c r="C1149" t="str">
        <f>_xlfn.TEXTAFTER(Table2[[#This Row],[Kamp]],"- ")</f>
        <v>Hvidovre Attack</v>
      </c>
      <c r="D1149">
        <v>45003</v>
      </c>
      <c r="E1149">
        <v>65710</v>
      </c>
      <c r="F1149">
        <v>20222023</v>
      </c>
      <c r="G1149" t="s">
        <v>418</v>
      </c>
      <c r="H1149" t="s">
        <v>668</v>
      </c>
      <c r="I1149" t="s">
        <v>678</v>
      </c>
      <c r="J1149">
        <v>2</v>
      </c>
      <c r="K1149">
        <v>29502</v>
      </c>
      <c r="L1149">
        <v>1</v>
      </c>
      <c r="M1149" t="s">
        <v>630</v>
      </c>
      <c r="N1149" t="s">
        <v>213</v>
      </c>
      <c r="O1149" t="s">
        <v>634</v>
      </c>
      <c r="P1149">
        <v>5</v>
      </c>
      <c r="Q1149" t="s">
        <v>634</v>
      </c>
      <c r="R1149">
        <f>SUMIFS(Table2[number],Table2[Event],"Goal",Table2[H/U],"HOME",Table2[GameID],Table2[[#This Row],[GameID]],Table2[GameTime],"&lt;="&amp;Table2[[#This Row],[GameTime]])</f>
        <v>5</v>
      </c>
      <c r="S1149">
        <f>SUMIFS(Table2[number],Table2[Event],"Goal",Table2[H/U],"AWAY",Table2[GameID],Table2[[#This Row],[GameID]],Table2[GameTime],"&lt;="&amp;Table2[[#This Row],[GameTime]])</f>
        <v>2</v>
      </c>
      <c r="T1149" t="str">
        <f>IF(Table2[[#This Row],[Event]]="Goal",Table2[[#This Row],[Hscore]]&amp;"-"&amp;Table2[[#This Row],[Uscore]],"")</f>
        <v>5-2</v>
      </c>
      <c r="U1149">
        <v>2008</v>
      </c>
      <c r="V1149" s="1">
        <f>Table2[[#This Row],[GameTime]]-(Table2[[#This Row],[period]]-1)*1200</f>
        <v>808</v>
      </c>
      <c r="W1149" s="1">
        <f>ROUNDDOWN(Table2[[#This Row],[Time]]/60,0)</f>
        <v>13</v>
      </c>
      <c r="X1149" s="1">
        <f>ROUNDDOWN((Table2[[#This Row],[Time]]/60-Table2[[#This Row],[Time2]])*60,0)</f>
        <v>28</v>
      </c>
      <c r="Y1149" s="1">
        <f>IF(Table2[[#This Row],[Time2]]&lt;10,0&amp;Table2[[#This Row],[Time2]],Table2[[#This Row],[Time2]])</f>
        <v>13</v>
      </c>
      <c r="Z1149" s="1">
        <f>IF(Table2[[#This Row],[Time3]]&lt;10,0&amp;Table2[[#This Row],[Time3]],Table2[[#This Row],[Time3]])</f>
        <v>28</v>
      </c>
      <c r="AA1149" s="2" t="str">
        <f>Table2[[#This Row],[Time4]]&amp;":"&amp;Table2[[#This Row],[Time5]]</f>
        <v>13:28</v>
      </c>
      <c r="AB1149" s="1" t="str" cm="1">
        <f t="array" ref="AB1149">IFERROR(IF(Table2[[#This Row],[code]]="","",_xlfn.IFS(AND(Table2[[#This Row],[code]]&lt;400,Table2[[#This Row],[code]]&lt;&gt;""),2,Table2[[#This Row],[code]]&gt;500,4)),"")</f>
        <v/>
      </c>
      <c r="AC1149" s="1" t="str">
        <f>IF(Table2[[#This Row],[Event]]="Penalty",Table2[[#This Row],[number]],IF(Table2[[#This Row],[Event]]="Time-Out",401,""))</f>
        <v/>
      </c>
      <c r="AD1149" s="1">
        <f>ROW(A1148)</f>
        <v>1148</v>
      </c>
      <c r="AE1149" s="1">
        <f>COUNTIFS(Table2[GameID],Table2[[#This Row],[GameID]],Table2[Column1],"&lt;="&amp;Table2[[#This Row],[Column1]])-1</f>
        <v>10</v>
      </c>
    </row>
    <row r="1150" spans="1:31" x14ac:dyDescent="0.45">
      <c r="A1150" t="s">
        <v>451</v>
      </c>
      <c r="B1150" t="str">
        <f>_xlfn.TEXTBEFORE(Table2[[#This Row],[Kamp]]," - ")</f>
        <v>Sunds Seahawks</v>
      </c>
      <c r="C1150" t="str">
        <f>_xlfn.TEXTAFTER(Table2[[#This Row],[Kamp]],"- ")</f>
        <v>Hvidovre Attack</v>
      </c>
      <c r="D1150">
        <v>45003</v>
      </c>
      <c r="E1150">
        <v>65710</v>
      </c>
      <c r="F1150">
        <v>20222023</v>
      </c>
      <c r="G1150" t="s">
        <v>418</v>
      </c>
      <c r="H1150" t="s">
        <v>668</v>
      </c>
      <c r="I1150" t="s">
        <v>678</v>
      </c>
      <c r="J1150">
        <v>3</v>
      </c>
      <c r="K1150">
        <v>29502</v>
      </c>
      <c r="L1150">
        <v>208</v>
      </c>
      <c r="M1150" t="s">
        <v>631</v>
      </c>
      <c r="N1150" t="s">
        <v>268</v>
      </c>
      <c r="O1150" t="s">
        <v>634</v>
      </c>
      <c r="P1150">
        <v>6</v>
      </c>
      <c r="Q1150" t="s">
        <v>634</v>
      </c>
      <c r="R1150">
        <f>SUMIFS(Table2[number],Table2[Event],"Goal",Table2[H/U],"HOME",Table2[GameID],Table2[[#This Row],[GameID]],Table2[GameTime],"&lt;="&amp;Table2[[#This Row],[GameTime]])</f>
        <v>5</v>
      </c>
      <c r="S1150">
        <f>SUMIFS(Table2[number],Table2[Event],"Goal",Table2[H/U],"AWAY",Table2[GameID],Table2[[#This Row],[GameID]],Table2[GameTime],"&lt;="&amp;Table2[[#This Row],[GameTime]])</f>
        <v>2</v>
      </c>
      <c r="T1150" t="str">
        <f>IF(Table2[[#This Row],[Event]]="Goal",Table2[[#This Row],[Hscore]]&amp;"-"&amp;Table2[[#This Row],[Uscore]],"")</f>
        <v/>
      </c>
      <c r="U1150">
        <v>2816</v>
      </c>
      <c r="V1150" s="1">
        <f>Table2[[#This Row],[GameTime]]-(Table2[[#This Row],[period]]-1)*1200</f>
        <v>416</v>
      </c>
      <c r="W1150" s="1">
        <f>ROUNDDOWN(Table2[[#This Row],[Time]]/60,0)</f>
        <v>6</v>
      </c>
      <c r="X1150" s="1">
        <f>ROUNDDOWN((Table2[[#This Row],[Time]]/60-Table2[[#This Row],[Time2]])*60,0)</f>
        <v>56</v>
      </c>
      <c r="Y1150" s="1" t="str">
        <f>IF(Table2[[#This Row],[Time2]]&lt;10,0&amp;Table2[[#This Row],[Time2]],Table2[[#This Row],[Time2]])</f>
        <v>06</v>
      </c>
      <c r="Z1150" s="1">
        <f>IF(Table2[[#This Row],[Time3]]&lt;10,0&amp;Table2[[#This Row],[Time3]],Table2[[#This Row],[Time3]])</f>
        <v>56</v>
      </c>
      <c r="AA1150" s="2" t="str">
        <f>Table2[[#This Row],[Time4]]&amp;":"&amp;Table2[[#This Row],[Time5]]</f>
        <v>06:56</v>
      </c>
      <c r="AB1150" s="1" cm="1">
        <f t="array" ref="AB1150">IFERROR(IF(Table2[[#This Row],[code]]="","",_xlfn.IFS(AND(Table2[[#This Row],[code]]&lt;400,Table2[[#This Row],[code]]&lt;&gt;""),2,Table2[[#This Row],[code]]&gt;500,4)),"")</f>
        <v>2</v>
      </c>
      <c r="AC1150" s="1">
        <f>IF(Table2[[#This Row],[Event]]="Penalty",Table2[[#This Row],[number]],IF(Table2[[#This Row],[Event]]="Time-Out",401,""))</f>
        <v>208</v>
      </c>
      <c r="AD1150" s="1">
        <f>ROW(A1149)</f>
        <v>1149</v>
      </c>
      <c r="AE1150" s="1">
        <f>COUNTIFS(Table2[GameID],Table2[[#This Row],[GameID]],Table2[Column1],"&lt;="&amp;Table2[[#This Row],[Column1]])-1</f>
        <v>11</v>
      </c>
    </row>
    <row r="1151" spans="1:31" x14ac:dyDescent="0.45">
      <c r="A1151" t="s">
        <v>451</v>
      </c>
      <c r="B1151" t="str">
        <f>_xlfn.TEXTBEFORE(Table2[[#This Row],[Kamp]]," - ")</f>
        <v>Sunds Seahawks</v>
      </c>
      <c r="C1151" t="str">
        <f>_xlfn.TEXTAFTER(Table2[[#This Row],[Kamp]],"- ")</f>
        <v>Hvidovre Attack</v>
      </c>
      <c r="D1151">
        <v>45003</v>
      </c>
      <c r="E1151">
        <v>65710</v>
      </c>
      <c r="F1151">
        <v>20222023</v>
      </c>
      <c r="G1151" t="s">
        <v>418</v>
      </c>
      <c r="H1151" t="s">
        <v>659</v>
      </c>
      <c r="I1151" t="s">
        <v>677</v>
      </c>
      <c r="J1151">
        <v>3</v>
      </c>
      <c r="K1151">
        <v>29511</v>
      </c>
      <c r="L1151">
        <v>504</v>
      </c>
      <c r="M1151" t="s">
        <v>631</v>
      </c>
      <c r="N1151" t="s">
        <v>59</v>
      </c>
      <c r="O1151" t="s">
        <v>634</v>
      </c>
      <c r="P1151">
        <v>2</v>
      </c>
      <c r="Q1151" t="s">
        <v>634</v>
      </c>
      <c r="R1151">
        <f>SUMIFS(Table2[number],Table2[Event],"Goal",Table2[H/U],"HOME",Table2[GameID],Table2[[#This Row],[GameID]],Table2[GameTime],"&lt;="&amp;Table2[[#This Row],[GameTime]])</f>
        <v>5</v>
      </c>
      <c r="S1151">
        <f>SUMIFS(Table2[number],Table2[Event],"Goal",Table2[H/U],"AWAY",Table2[GameID],Table2[[#This Row],[GameID]],Table2[GameTime],"&lt;="&amp;Table2[[#This Row],[GameTime]])</f>
        <v>2</v>
      </c>
      <c r="T1151" t="str">
        <f>IF(Table2[[#This Row],[Event]]="Goal",Table2[[#This Row],[Hscore]]&amp;"-"&amp;Table2[[#This Row],[Uscore]],"")</f>
        <v/>
      </c>
      <c r="U1151">
        <v>3161</v>
      </c>
      <c r="V1151" s="1">
        <f>Table2[[#This Row],[GameTime]]-(Table2[[#This Row],[period]]-1)*1200</f>
        <v>761</v>
      </c>
      <c r="W1151" s="1">
        <f>ROUNDDOWN(Table2[[#This Row],[Time]]/60,0)</f>
        <v>12</v>
      </c>
      <c r="X1151" s="1">
        <f>ROUNDDOWN((Table2[[#This Row],[Time]]/60-Table2[[#This Row],[Time2]])*60,0)</f>
        <v>41</v>
      </c>
      <c r="Y1151" s="1">
        <f>IF(Table2[[#This Row],[Time2]]&lt;10,0&amp;Table2[[#This Row],[Time2]],Table2[[#This Row],[Time2]])</f>
        <v>12</v>
      </c>
      <c r="Z1151" s="1">
        <f>IF(Table2[[#This Row],[Time3]]&lt;10,0&amp;Table2[[#This Row],[Time3]],Table2[[#This Row],[Time3]])</f>
        <v>41</v>
      </c>
      <c r="AA1151" s="2" t="str">
        <f>Table2[[#This Row],[Time4]]&amp;":"&amp;Table2[[#This Row],[Time5]]</f>
        <v>12:41</v>
      </c>
      <c r="AB1151" s="1" cm="1">
        <f t="array" ref="AB1151">IFERROR(IF(Table2[[#This Row],[code]]="","",_xlfn.IFS(AND(Table2[[#This Row],[code]]&lt;400,Table2[[#This Row],[code]]&lt;&gt;""),2,Table2[[#This Row],[code]]&gt;500,4)),"")</f>
        <v>4</v>
      </c>
      <c r="AC1151" s="1">
        <f>IF(Table2[[#This Row],[Event]]="Penalty",Table2[[#This Row],[number]],IF(Table2[[#This Row],[Event]]="Time-Out",401,""))</f>
        <v>504</v>
      </c>
      <c r="AD1151" s="1">
        <f>ROW(A1150)</f>
        <v>1150</v>
      </c>
      <c r="AE1151" s="1">
        <f>COUNTIFS(Table2[GameID],Table2[[#This Row],[GameID]],Table2[Column1],"&lt;="&amp;Table2[[#This Row],[Column1]])-1</f>
        <v>12</v>
      </c>
    </row>
    <row r="1152" spans="1:31" x14ac:dyDescent="0.45">
      <c r="A1152" t="s">
        <v>451</v>
      </c>
      <c r="B1152" t="str">
        <f>_xlfn.TEXTBEFORE(Table2[[#This Row],[Kamp]]," - ")</f>
        <v>Sunds Seahawks</v>
      </c>
      <c r="C1152" t="str">
        <f>_xlfn.TEXTAFTER(Table2[[#This Row],[Kamp]],"- ")</f>
        <v>Hvidovre Attack</v>
      </c>
      <c r="D1152">
        <v>45003</v>
      </c>
      <c r="E1152">
        <v>65710</v>
      </c>
      <c r="F1152">
        <v>20222023</v>
      </c>
      <c r="G1152" t="s">
        <v>418</v>
      </c>
      <c r="H1152" t="s">
        <v>668</v>
      </c>
      <c r="I1152" t="s">
        <v>678</v>
      </c>
      <c r="J1152">
        <v>3</v>
      </c>
      <c r="K1152">
        <v>29502</v>
      </c>
      <c r="L1152">
        <v>0</v>
      </c>
      <c r="M1152" t="s">
        <v>633</v>
      </c>
      <c r="N1152" t="s">
        <v>634</v>
      </c>
      <c r="O1152" t="s">
        <v>634</v>
      </c>
      <c r="P1152" t="s">
        <v>634</v>
      </c>
      <c r="Q1152" t="s">
        <v>634</v>
      </c>
      <c r="R1152">
        <f>SUMIFS(Table2[number],Table2[Event],"Goal",Table2[H/U],"HOME",Table2[GameID],Table2[[#This Row],[GameID]],Table2[GameTime],"&lt;="&amp;Table2[[#This Row],[GameTime]])</f>
        <v>5</v>
      </c>
      <c r="S1152">
        <f>SUMIFS(Table2[number],Table2[Event],"Goal",Table2[H/U],"AWAY",Table2[GameID],Table2[[#This Row],[GameID]],Table2[GameTime],"&lt;="&amp;Table2[[#This Row],[GameTime]])</f>
        <v>2</v>
      </c>
      <c r="T1152" t="str">
        <f>IF(Table2[[#This Row],[Event]]="Goal",Table2[[#This Row],[Hscore]]&amp;"-"&amp;Table2[[#This Row],[Uscore]],"")</f>
        <v/>
      </c>
      <c r="U1152">
        <v>3161</v>
      </c>
      <c r="V1152" s="1">
        <f>Table2[[#This Row],[GameTime]]-(Table2[[#This Row],[period]]-1)*1200</f>
        <v>761</v>
      </c>
      <c r="W1152" s="1">
        <f>ROUNDDOWN(Table2[[#This Row],[Time]]/60,0)</f>
        <v>12</v>
      </c>
      <c r="X1152" s="1">
        <f>ROUNDDOWN((Table2[[#This Row],[Time]]/60-Table2[[#This Row],[Time2]])*60,0)</f>
        <v>41</v>
      </c>
      <c r="Y1152" s="1">
        <f>IF(Table2[[#This Row],[Time2]]&lt;10,0&amp;Table2[[#This Row],[Time2]],Table2[[#This Row],[Time2]])</f>
        <v>12</v>
      </c>
      <c r="Z1152" s="1">
        <f>IF(Table2[[#This Row],[Time3]]&lt;10,0&amp;Table2[[#This Row],[Time3]],Table2[[#This Row],[Time3]])</f>
        <v>41</v>
      </c>
      <c r="AA1152" s="2" t="str">
        <f>Table2[[#This Row],[Time4]]&amp;":"&amp;Table2[[#This Row],[Time5]]</f>
        <v>12:41</v>
      </c>
      <c r="AB1152" s="1" t="str" cm="1">
        <f t="array" ref="AB1152">IFERROR(IF(Table2[[#This Row],[code]]="","",_xlfn.IFS(AND(Table2[[#This Row],[code]]&lt;400,Table2[[#This Row],[code]]&lt;&gt;""),2,Table2[[#This Row],[code]]&gt;500,4)),"")</f>
        <v/>
      </c>
      <c r="AC1152" s="1">
        <f>IF(Table2[[#This Row],[Event]]="Penalty",Table2[[#This Row],[number]],IF(Table2[[#This Row],[Event]]="Time-Out",401,""))</f>
        <v>401</v>
      </c>
      <c r="AD1152" s="1">
        <f>ROW(A1151)</f>
        <v>1151</v>
      </c>
      <c r="AE1152" s="1">
        <f>COUNTIFS(Table2[GameID],Table2[[#This Row],[GameID]],Table2[Column1],"&lt;="&amp;Table2[[#This Row],[Column1]])-1</f>
        <v>13</v>
      </c>
    </row>
    <row r="1153" spans="1:31" x14ac:dyDescent="0.45">
      <c r="A1153" t="s">
        <v>451</v>
      </c>
      <c r="B1153" t="str">
        <f>_xlfn.TEXTBEFORE(Table2[[#This Row],[Kamp]]," - ")</f>
        <v>Sunds Seahawks</v>
      </c>
      <c r="C1153" t="str">
        <f>_xlfn.TEXTAFTER(Table2[[#This Row],[Kamp]],"- ")</f>
        <v>Hvidovre Attack</v>
      </c>
      <c r="D1153">
        <v>45003</v>
      </c>
      <c r="E1153">
        <v>65710</v>
      </c>
      <c r="F1153">
        <v>20222023</v>
      </c>
      <c r="G1153" t="s">
        <v>418</v>
      </c>
      <c r="H1153" t="s">
        <v>668</v>
      </c>
      <c r="I1153" t="s">
        <v>678</v>
      </c>
      <c r="J1153">
        <v>3</v>
      </c>
      <c r="K1153">
        <v>29502</v>
      </c>
      <c r="L1153">
        <v>1</v>
      </c>
      <c r="M1153" t="s">
        <v>630</v>
      </c>
      <c r="N1153" t="s">
        <v>231</v>
      </c>
      <c r="O1153" t="s">
        <v>228</v>
      </c>
      <c r="P1153">
        <v>97</v>
      </c>
      <c r="Q1153">
        <v>77</v>
      </c>
      <c r="R1153">
        <f>SUMIFS(Table2[number],Table2[Event],"Goal",Table2[H/U],"HOME",Table2[GameID],Table2[[#This Row],[GameID]],Table2[GameTime],"&lt;="&amp;Table2[[#This Row],[GameTime]])</f>
        <v>6</v>
      </c>
      <c r="S1153">
        <f>SUMIFS(Table2[number],Table2[Event],"Goal",Table2[H/U],"AWAY",Table2[GameID],Table2[[#This Row],[GameID]],Table2[GameTime],"&lt;="&amp;Table2[[#This Row],[GameTime]])</f>
        <v>2</v>
      </c>
      <c r="T1153" t="str">
        <f>IF(Table2[[#This Row],[Event]]="Goal",Table2[[#This Row],[Hscore]]&amp;"-"&amp;Table2[[#This Row],[Uscore]],"")</f>
        <v>6-2</v>
      </c>
      <c r="U1153">
        <v>3265</v>
      </c>
      <c r="V1153" s="1">
        <f>Table2[[#This Row],[GameTime]]-(Table2[[#This Row],[period]]-1)*1200</f>
        <v>865</v>
      </c>
      <c r="W1153" s="1">
        <f>ROUNDDOWN(Table2[[#This Row],[Time]]/60,0)</f>
        <v>14</v>
      </c>
      <c r="X1153" s="1">
        <f>ROUNDDOWN((Table2[[#This Row],[Time]]/60-Table2[[#This Row],[Time2]])*60,0)</f>
        <v>25</v>
      </c>
      <c r="Y1153" s="1">
        <f>IF(Table2[[#This Row],[Time2]]&lt;10,0&amp;Table2[[#This Row],[Time2]],Table2[[#This Row],[Time2]])</f>
        <v>14</v>
      </c>
      <c r="Z1153" s="1">
        <f>IF(Table2[[#This Row],[Time3]]&lt;10,0&amp;Table2[[#This Row],[Time3]],Table2[[#This Row],[Time3]])</f>
        <v>25</v>
      </c>
      <c r="AA1153" s="2" t="str">
        <f>Table2[[#This Row],[Time4]]&amp;":"&amp;Table2[[#This Row],[Time5]]</f>
        <v>14:25</v>
      </c>
      <c r="AB1153" s="1" t="str" cm="1">
        <f t="array" ref="AB1153">IFERROR(IF(Table2[[#This Row],[code]]="","",_xlfn.IFS(AND(Table2[[#This Row],[code]]&lt;400,Table2[[#This Row],[code]]&lt;&gt;""),2,Table2[[#This Row],[code]]&gt;500,4)),"")</f>
        <v/>
      </c>
      <c r="AC1153" s="1" t="str">
        <f>IF(Table2[[#This Row],[Event]]="Penalty",Table2[[#This Row],[number]],IF(Table2[[#This Row],[Event]]="Time-Out",401,""))</f>
        <v/>
      </c>
      <c r="AD1153" s="1">
        <f>ROW(A1152)</f>
        <v>1152</v>
      </c>
      <c r="AE1153" s="1">
        <f>COUNTIFS(Table2[GameID],Table2[[#This Row],[GameID]],Table2[Column1],"&lt;="&amp;Table2[[#This Row],[Column1]])-1</f>
        <v>14</v>
      </c>
    </row>
    <row r="1154" spans="1:31" x14ac:dyDescent="0.45">
      <c r="A1154" t="s">
        <v>431</v>
      </c>
      <c r="B1154" t="str">
        <f>_xlfn.TEXTBEFORE(Table2[[#This Row],[Kamp]]," - ")</f>
        <v>Blackhawks</v>
      </c>
      <c r="C1154" t="str">
        <f>_xlfn.TEXTAFTER(Table2[[#This Row],[Kamp]],"- ")</f>
        <v>Rødovre FC</v>
      </c>
      <c r="D1154">
        <v>44968</v>
      </c>
      <c r="E1154">
        <v>65711</v>
      </c>
      <c r="F1154">
        <v>20222023</v>
      </c>
      <c r="G1154" t="s">
        <v>418</v>
      </c>
      <c r="H1154" t="s">
        <v>665</v>
      </c>
      <c r="I1154" t="s">
        <v>677</v>
      </c>
      <c r="J1154">
        <v>1</v>
      </c>
      <c r="K1154">
        <v>29512</v>
      </c>
      <c r="L1154">
        <v>1</v>
      </c>
      <c r="M1154" t="s">
        <v>630</v>
      </c>
      <c r="N1154" t="s">
        <v>56</v>
      </c>
      <c r="O1154" t="s">
        <v>42</v>
      </c>
      <c r="P1154">
        <v>89</v>
      </c>
      <c r="Q1154">
        <v>8</v>
      </c>
      <c r="R1154">
        <f>SUMIFS(Table2[number],Table2[Event],"Goal",Table2[H/U],"HOME",Table2[GameID],Table2[[#This Row],[GameID]],Table2[GameTime],"&lt;="&amp;Table2[[#This Row],[GameTime]])</f>
        <v>0</v>
      </c>
      <c r="S1154">
        <f>SUMIFS(Table2[number],Table2[Event],"Goal",Table2[H/U],"AWAY",Table2[GameID],Table2[[#This Row],[GameID]],Table2[GameTime],"&lt;="&amp;Table2[[#This Row],[GameTime]])</f>
        <v>1</v>
      </c>
      <c r="T1154" t="str">
        <f>IF(Table2[[#This Row],[Event]]="Goal",Table2[[#This Row],[Hscore]]&amp;"-"&amp;Table2[[#This Row],[Uscore]],"")</f>
        <v>0-1</v>
      </c>
      <c r="U1154">
        <v>465</v>
      </c>
      <c r="V1154" s="1">
        <f>Table2[[#This Row],[GameTime]]-(Table2[[#This Row],[period]]-1)*1200</f>
        <v>465</v>
      </c>
      <c r="W1154" s="1">
        <f>ROUNDDOWN(Table2[[#This Row],[Time]]/60,0)</f>
        <v>7</v>
      </c>
      <c r="X1154" s="1">
        <f>ROUNDDOWN((Table2[[#This Row],[Time]]/60-Table2[[#This Row],[Time2]])*60,0)</f>
        <v>45</v>
      </c>
      <c r="Y1154" s="1" t="str">
        <f>IF(Table2[[#This Row],[Time2]]&lt;10,0&amp;Table2[[#This Row],[Time2]],Table2[[#This Row],[Time2]])</f>
        <v>07</v>
      </c>
      <c r="Z1154" s="1">
        <f>IF(Table2[[#This Row],[Time3]]&lt;10,0&amp;Table2[[#This Row],[Time3]],Table2[[#This Row],[Time3]])</f>
        <v>45</v>
      </c>
      <c r="AA1154" s="2" t="str">
        <f>Table2[[#This Row],[Time4]]&amp;":"&amp;Table2[[#This Row],[Time5]]</f>
        <v>07:45</v>
      </c>
      <c r="AB1154" s="1" t="str" cm="1">
        <f t="array" ref="AB1154">IFERROR(IF(Table2[[#This Row],[code]]="","",_xlfn.IFS(AND(Table2[[#This Row],[code]]&lt;400,Table2[[#This Row],[code]]&lt;&gt;""),2,Table2[[#This Row],[code]]&gt;500,4)),"")</f>
        <v/>
      </c>
      <c r="AC1154" s="1" t="str">
        <f>IF(Table2[[#This Row],[Event]]="Penalty",Table2[[#This Row],[number]],IF(Table2[[#This Row],[Event]]="Time-Out",401,""))</f>
        <v/>
      </c>
      <c r="AD1154" s="1">
        <f>ROW(A1153)</f>
        <v>1153</v>
      </c>
      <c r="AE1154" s="1">
        <f>COUNTIFS(Table2[GameID],Table2[[#This Row],[GameID]],Table2[Column1],"&lt;="&amp;Table2[[#This Row],[Column1]])-1</f>
        <v>0</v>
      </c>
    </row>
    <row r="1155" spans="1:31" x14ac:dyDescent="0.45">
      <c r="A1155" t="s">
        <v>431</v>
      </c>
      <c r="B1155" t="str">
        <f>_xlfn.TEXTBEFORE(Table2[[#This Row],[Kamp]]," - ")</f>
        <v>Blackhawks</v>
      </c>
      <c r="C1155" t="str">
        <f>_xlfn.TEXTAFTER(Table2[[#This Row],[Kamp]],"- ")</f>
        <v>Rødovre FC</v>
      </c>
      <c r="D1155">
        <v>44968</v>
      </c>
      <c r="E1155">
        <v>65711</v>
      </c>
      <c r="F1155">
        <v>20222023</v>
      </c>
      <c r="G1155" t="s">
        <v>418</v>
      </c>
      <c r="H1155" t="s">
        <v>661</v>
      </c>
      <c r="I1155" t="s">
        <v>678</v>
      </c>
      <c r="J1155">
        <v>1</v>
      </c>
      <c r="K1155">
        <v>29505</v>
      </c>
      <c r="L1155">
        <v>1</v>
      </c>
      <c r="M1155" t="s">
        <v>630</v>
      </c>
      <c r="N1155" t="s">
        <v>264</v>
      </c>
      <c r="O1155" t="s">
        <v>149</v>
      </c>
      <c r="P1155">
        <v>10</v>
      </c>
      <c r="Q1155">
        <v>98</v>
      </c>
      <c r="R1155">
        <f>SUMIFS(Table2[number],Table2[Event],"Goal",Table2[H/U],"HOME",Table2[GameID],Table2[[#This Row],[GameID]],Table2[GameTime],"&lt;="&amp;Table2[[#This Row],[GameTime]])</f>
        <v>1</v>
      </c>
      <c r="S1155">
        <f>SUMIFS(Table2[number],Table2[Event],"Goal",Table2[H/U],"AWAY",Table2[GameID],Table2[[#This Row],[GameID]],Table2[GameTime],"&lt;="&amp;Table2[[#This Row],[GameTime]])</f>
        <v>1</v>
      </c>
      <c r="T1155" t="str">
        <f>IF(Table2[[#This Row],[Event]]="Goal",Table2[[#This Row],[Hscore]]&amp;"-"&amp;Table2[[#This Row],[Uscore]],"")</f>
        <v>1-1</v>
      </c>
      <c r="U1155">
        <v>676</v>
      </c>
      <c r="V1155" s="1">
        <f>Table2[[#This Row],[GameTime]]-(Table2[[#This Row],[period]]-1)*1200</f>
        <v>676</v>
      </c>
      <c r="W1155" s="1">
        <f>ROUNDDOWN(Table2[[#This Row],[Time]]/60,0)</f>
        <v>11</v>
      </c>
      <c r="X1155" s="1">
        <f>ROUNDDOWN((Table2[[#This Row],[Time]]/60-Table2[[#This Row],[Time2]])*60,0)</f>
        <v>16</v>
      </c>
      <c r="Y1155" s="1">
        <f>IF(Table2[[#This Row],[Time2]]&lt;10,0&amp;Table2[[#This Row],[Time2]],Table2[[#This Row],[Time2]])</f>
        <v>11</v>
      </c>
      <c r="Z1155" s="1">
        <f>IF(Table2[[#This Row],[Time3]]&lt;10,0&amp;Table2[[#This Row],[Time3]],Table2[[#This Row],[Time3]])</f>
        <v>16</v>
      </c>
      <c r="AA1155" s="2" t="str">
        <f>Table2[[#This Row],[Time4]]&amp;":"&amp;Table2[[#This Row],[Time5]]</f>
        <v>11:16</v>
      </c>
      <c r="AB1155" s="1" t="str" cm="1">
        <f t="array" ref="AB1155">IFERROR(IF(Table2[[#This Row],[code]]="","",_xlfn.IFS(AND(Table2[[#This Row],[code]]&lt;400,Table2[[#This Row],[code]]&lt;&gt;""),2,Table2[[#This Row],[code]]&gt;500,4)),"")</f>
        <v/>
      </c>
      <c r="AC1155" s="1" t="str">
        <f>IF(Table2[[#This Row],[Event]]="Penalty",Table2[[#This Row],[number]],IF(Table2[[#This Row],[Event]]="Time-Out",401,""))</f>
        <v/>
      </c>
      <c r="AD1155" s="1">
        <f>ROW(A1154)</f>
        <v>1154</v>
      </c>
      <c r="AE1155" s="1">
        <f>COUNTIFS(Table2[GameID],Table2[[#This Row],[GameID]],Table2[Column1],"&lt;="&amp;Table2[[#This Row],[Column1]])-1</f>
        <v>1</v>
      </c>
    </row>
    <row r="1156" spans="1:31" x14ac:dyDescent="0.45">
      <c r="A1156" t="s">
        <v>431</v>
      </c>
      <c r="B1156" t="str">
        <f>_xlfn.TEXTBEFORE(Table2[[#This Row],[Kamp]]," - ")</f>
        <v>Blackhawks</v>
      </c>
      <c r="C1156" t="str">
        <f>_xlfn.TEXTAFTER(Table2[[#This Row],[Kamp]],"- ")</f>
        <v>Rødovre FC</v>
      </c>
      <c r="D1156">
        <v>44968</v>
      </c>
      <c r="E1156">
        <v>65711</v>
      </c>
      <c r="F1156">
        <v>20222023</v>
      </c>
      <c r="G1156" t="s">
        <v>418</v>
      </c>
      <c r="H1156" t="s">
        <v>661</v>
      </c>
      <c r="I1156" t="s">
        <v>678</v>
      </c>
      <c r="J1156">
        <v>1</v>
      </c>
      <c r="K1156">
        <v>29505</v>
      </c>
      <c r="L1156">
        <v>201</v>
      </c>
      <c r="M1156" t="s">
        <v>631</v>
      </c>
      <c r="N1156" t="s">
        <v>149</v>
      </c>
      <c r="O1156" t="s">
        <v>634</v>
      </c>
      <c r="P1156">
        <v>98</v>
      </c>
      <c r="Q1156" t="s">
        <v>634</v>
      </c>
      <c r="R1156">
        <f>SUMIFS(Table2[number],Table2[Event],"Goal",Table2[H/U],"HOME",Table2[GameID],Table2[[#This Row],[GameID]],Table2[GameTime],"&lt;="&amp;Table2[[#This Row],[GameTime]])</f>
        <v>1</v>
      </c>
      <c r="S1156">
        <f>SUMIFS(Table2[number],Table2[Event],"Goal",Table2[H/U],"AWAY",Table2[GameID],Table2[[#This Row],[GameID]],Table2[GameTime],"&lt;="&amp;Table2[[#This Row],[GameTime]])</f>
        <v>1</v>
      </c>
      <c r="T1156" t="str">
        <f>IF(Table2[[#This Row],[Event]]="Goal",Table2[[#This Row],[Hscore]]&amp;"-"&amp;Table2[[#This Row],[Uscore]],"")</f>
        <v/>
      </c>
      <c r="U1156">
        <v>812</v>
      </c>
      <c r="V1156" s="1">
        <f>Table2[[#This Row],[GameTime]]-(Table2[[#This Row],[period]]-1)*1200</f>
        <v>812</v>
      </c>
      <c r="W1156" s="1">
        <f>ROUNDDOWN(Table2[[#This Row],[Time]]/60,0)</f>
        <v>13</v>
      </c>
      <c r="X1156" s="1">
        <f>ROUNDDOWN((Table2[[#This Row],[Time]]/60-Table2[[#This Row],[Time2]])*60,0)</f>
        <v>32</v>
      </c>
      <c r="Y1156" s="1">
        <f>IF(Table2[[#This Row],[Time2]]&lt;10,0&amp;Table2[[#This Row],[Time2]],Table2[[#This Row],[Time2]])</f>
        <v>13</v>
      </c>
      <c r="Z1156" s="1">
        <f>IF(Table2[[#This Row],[Time3]]&lt;10,0&amp;Table2[[#This Row],[Time3]],Table2[[#This Row],[Time3]])</f>
        <v>32</v>
      </c>
      <c r="AA1156" s="2" t="str">
        <f>Table2[[#This Row],[Time4]]&amp;":"&amp;Table2[[#This Row],[Time5]]</f>
        <v>13:32</v>
      </c>
      <c r="AB1156" s="1" cm="1">
        <f t="array" ref="AB1156">IFERROR(IF(Table2[[#This Row],[code]]="","",_xlfn.IFS(AND(Table2[[#This Row],[code]]&lt;400,Table2[[#This Row],[code]]&lt;&gt;""),2,Table2[[#This Row],[code]]&gt;500,4)),"")</f>
        <v>2</v>
      </c>
      <c r="AC1156" s="1">
        <f>IF(Table2[[#This Row],[Event]]="Penalty",Table2[[#This Row],[number]],IF(Table2[[#This Row],[Event]]="Time-Out",401,""))</f>
        <v>201</v>
      </c>
      <c r="AD1156" s="1">
        <f>ROW(A1155)</f>
        <v>1155</v>
      </c>
      <c r="AE1156" s="1">
        <f>COUNTIFS(Table2[GameID],Table2[[#This Row],[GameID]],Table2[Column1],"&lt;="&amp;Table2[[#This Row],[Column1]])-1</f>
        <v>2</v>
      </c>
    </row>
    <row r="1157" spans="1:31" x14ac:dyDescent="0.45">
      <c r="A1157" t="s">
        <v>431</v>
      </c>
      <c r="B1157" t="str">
        <f>_xlfn.TEXTBEFORE(Table2[[#This Row],[Kamp]]," - ")</f>
        <v>Blackhawks</v>
      </c>
      <c r="C1157" t="str">
        <f>_xlfn.TEXTAFTER(Table2[[#This Row],[Kamp]],"- ")</f>
        <v>Rødovre FC</v>
      </c>
      <c r="D1157">
        <v>44968</v>
      </c>
      <c r="E1157">
        <v>65711</v>
      </c>
      <c r="F1157">
        <v>20222023</v>
      </c>
      <c r="G1157" t="s">
        <v>418</v>
      </c>
      <c r="H1157" t="s">
        <v>661</v>
      </c>
      <c r="I1157" t="s">
        <v>678</v>
      </c>
      <c r="J1157">
        <v>1</v>
      </c>
      <c r="K1157">
        <v>29505</v>
      </c>
      <c r="L1157">
        <v>1</v>
      </c>
      <c r="M1157" t="s">
        <v>630</v>
      </c>
      <c r="N1157" t="s">
        <v>263</v>
      </c>
      <c r="O1157" t="s">
        <v>634</v>
      </c>
      <c r="P1157">
        <v>9</v>
      </c>
      <c r="Q1157" t="s">
        <v>634</v>
      </c>
      <c r="R1157">
        <f>SUMIFS(Table2[number],Table2[Event],"Goal",Table2[H/U],"HOME",Table2[GameID],Table2[[#This Row],[GameID]],Table2[GameTime],"&lt;="&amp;Table2[[#This Row],[GameTime]])</f>
        <v>2</v>
      </c>
      <c r="S1157">
        <f>SUMIFS(Table2[number],Table2[Event],"Goal",Table2[H/U],"AWAY",Table2[GameID],Table2[[#This Row],[GameID]],Table2[GameTime],"&lt;="&amp;Table2[[#This Row],[GameTime]])</f>
        <v>1</v>
      </c>
      <c r="T1157" t="str">
        <f>IF(Table2[[#This Row],[Event]]="Goal",Table2[[#This Row],[Hscore]]&amp;"-"&amp;Table2[[#This Row],[Uscore]],"")</f>
        <v>2-1</v>
      </c>
      <c r="U1157">
        <v>901</v>
      </c>
      <c r="V1157" s="1">
        <f>Table2[[#This Row],[GameTime]]-(Table2[[#This Row],[period]]-1)*1200</f>
        <v>901</v>
      </c>
      <c r="W1157" s="1">
        <f>ROUNDDOWN(Table2[[#This Row],[Time]]/60,0)</f>
        <v>15</v>
      </c>
      <c r="X1157" s="1">
        <f>ROUNDDOWN((Table2[[#This Row],[Time]]/60-Table2[[#This Row],[Time2]])*60,0)</f>
        <v>1</v>
      </c>
      <c r="Y1157" s="1">
        <f>IF(Table2[[#This Row],[Time2]]&lt;10,0&amp;Table2[[#This Row],[Time2]],Table2[[#This Row],[Time2]])</f>
        <v>15</v>
      </c>
      <c r="Z1157" s="1" t="str">
        <f>IF(Table2[[#This Row],[Time3]]&lt;10,0&amp;Table2[[#This Row],[Time3]],Table2[[#This Row],[Time3]])</f>
        <v>01</v>
      </c>
      <c r="AA1157" s="2" t="str">
        <f>Table2[[#This Row],[Time4]]&amp;":"&amp;Table2[[#This Row],[Time5]]</f>
        <v>15:01</v>
      </c>
      <c r="AB1157" s="1" t="str" cm="1">
        <f t="array" ref="AB1157">IFERROR(IF(Table2[[#This Row],[code]]="","",_xlfn.IFS(AND(Table2[[#This Row],[code]]&lt;400,Table2[[#This Row],[code]]&lt;&gt;""),2,Table2[[#This Row],[code]]&gt;500,4)),"")</f>
        <v/>
      </c>
      <c r="AC1157" s="1" t="str">
        <f>IF(Table2[[#This Row],[Event]]="Penalty",Table2[[#This Row],[number]],IF(Table2[[#This Row],[Event]]="Time-Out",401,""))</f>
        <v/>
      </c>
      <c r="AD1157" s="1">
        <f>ROW(A1156)</f>
        <v>1156</v>
      </c>
      <c r="AE1157" s="1">
        <f>COUNTIFS(Table2[GameID],Table2[[#This Row],[GameID]],Table2[Column1],"&lt;="&amp;Table2[[#This Row],[Column1]])-1</f>
        <v>3</v>
      </c>
    </row>
    <row r="1158" spans="1:31" x14ac:dyDescent="0.45">
      <c r="A1158" t="s">
        <v>431</v>
      </c>
      <c r="B1158" t="str">
        <f>_xlfn.TEXTBEFORE(Table2[[#This Row],[Kamp]]," - ")</f>
        <v>Blackhawks</v>
      </c>
      <c r="C1158" t="str">
        <f>_xlfn.TEXTAFTER(Table2[[#This Row],[Kamp]],"- ")</f>
        <v>Rødovre FC</v>
      </c>
      <c r="D1158">
        <v>44968</v>
      </c>
      <c r="E1158">
        <v>65711</v>
      </c>
      <c r="F1158">
        <v>20222023</v>
      </c>
      <c r="G1158" t="s">
        <v>418</v>
      </c>
      <c r="H1158" t="s">
        <v>661</v>
      </c>
      <c r="I1158" t="s">
        <v>678</v>
      </c>
      <c r="J1158">
        <v>1</v>
      </c>
      <c r="K1158">
        <v>29505</v>
      </c>
      <c r="L1158">
        <v>1</v>
      </c>
      <c r="M1158" t="s">
        <v>630</v>
      </c>
      <c r="N1158" t="s">
        <v>145</v>
      </c>
      <c r="O1158" t="s">
        <v>265</v>
      </c>
      <c r="P1158">
        <v>88</v>
      </c>
      <c r="Q1158">
        <v>14</v>
      </c>
      <c r="R1158">
        <f>SUMIFS(Table2[number],Table2[Event],"Goal",Table2[H/U],"HOME",Table2[GameID],Table2[[#This Row],[GameID]],Table2[GameTime],"&lt;="&amp;Table2[[#This Row],[GameTime]])</f>
        <v>3</v>
      </c>
      <c r="S1158">
        <f>SUMIFS(Table2[number],Table2[Event],"Goal",Table2[H/U],"AWAY",Table2[GameID],Table2[[#This Row],[GameID]],Table2[GameTime],"&lt;="&amp;Table2[[#This Row],[GameTime]])</f>
        <v>1</v>
      </c>
      <c r="T1158" t="str">
        <f>IF(Table2[[#This Row],[Event]]="Goal",Table2[[#This Row],[Hscore]]&amp;"-"&amp;Table2[[#This Row],[Uscore]],"")</f>
        <v>3-1</v>
      </c>
      <c r="U1158">
        <v>1107</v>
      </c>
      <c r="V1158" s="1">
        <f>Table2[[#This Row],[GameTime]]-(Table2[[#This Row],[period]]-1)*1200</f>
        <v>1107</v>
      </c>
      <c r="W1158" s="1">
        <f>ROUNDDOWN(Table2[[#This Row],[Time]]/60,0)</f>
        <v>18</v>
      </c>
      <c r="X1158" s="1">
        <f>ROUNDDOWN((Table2[[#This Row],[Time]]/60-Table2[[#This Row],[Time2]])*60,0)</f>
        <v>27</v>
      </c>
      <c r="Y1158" s="1">
        <f>IF(Table2[[#This Row],[Time2]]&lt;10,0&amp;Table2[[#This Row],[Time2]],Table2[[#This Row],[Time2]])</f>
        <v>18</v>
      </c>
      <c r="Z1158" s="1">
        <f>IF(Table2[[#This Row],[Time3]]&lt;10,0&amp;Table2[[#This Row],[Time3]],Table2[[#This Row],[Time3]])</f>
        <v>27</v>
      </c>
      <c r="AA1158" s="2" t="str">
        <f>Table2[[#This Row],[Time4]]&amp;":"&amp;Table2[[#This Row],[Time5]]</f>
        <v>18:27</v>
      </c>
      <c r="AB1158" s="1" t="str" cm="1">
        <f t="array" ref="AB1158">IFERROR(IF(Table2[[#This Row],[code]]="","",_xlfn.IFS(AND(Table2[[#This Row],[code]]&lt;400,Table2[[#This Row],[code]]&lt;&gt;""),2,Table2[[#This Row],[code]]&gt;500,4)),"")</f>
        <v/>
      </c>
      <c r="AC1158" s="1" t="str">
        <f>IF(Table2[[#This Row],[Event]]="Penalty",Table2[[#This Row],[number]],IF(Table2[[#This Row],[Event]]="Time-Out",401,""))</f>
        <v/>
      </c>
      <c r="AD1158" s="1">
        <f>ROW(A1157)</f>
        <v>1157</v>
      </c>
      <c r="AE1158" s="1">
        <f>COUNTIFS(Table2[GameID],Table2[[#This Row],[GameID]],Table2[Column1],"&lt;="&amp;Table2[[#This Row],[Column1]])-1</f>
        <v>4</v>
      </c>
    </row>
    <row r="1159" spans="1:31" x14ac:dyDescent="0.45">
      <c r="A1159" t="s">
        <v>431</v>
      </c>
      <c r="B1159" t="str">
        <f>_xlfn.TEXTBEFORE(Table2[[#This Row],[Kamp]]," - ")</f>
        <v>Blackhawks</v>
      </c>
      <c r="C1159" t="str">
        <f>_xlfn.TEXTAFTER(Table2[[#This Row],[Kamp]],"- ")</f>
        <v>Rødovre FC</v>
      </c>
      <c r="D1159">
        <v>44968</v>
      </c>
      <c r="E1159">
        <v>65711</v>
      </c>
      <c r="F1159">
        <v>20222023</v>
      </c>
      <c r="G1159" t="s">
        <v>418</v>
      </c>
      <c r="H1159" t="s">
        <v>661</v>
      </c>
      <c r="I1159" t="s">
        <v>678</v>
      </c>
      <c r="J1159">
        <v>1</v>
      </c>
      <c r="K1159">
        <v>29505</v>
      </c>
      <c r="L1159">
        <v>1</v>
      </c>
      <c r="M1159" t="s">
        <v>630</v>
      </c>
      <c r="N1159" t="s">
        <v>147</v>
      </c>
      <c r="O1159" t="s">
        <v>134</v>
      </c>
      <c r="P1159">
        <v>92</v>
      </c>
      <c r="Q1159">
        <v>15</v>
      </c>
      <c r="R1159">
        <f>SUMIFS(Table2[number],Table2[Event],"Goal",Table2[H/U],"HOME",Table2[GameID],Table2[[#This Row],[GameID]],Table2[GameTime],"&lt;="&amp;Table2[[#This Row],[GameTime]])</f>
        <v>4</v>
      </c>
      <c r="S1159">
        <f>SUMIFS(Table2[number],Table2[Event],"Goal",Table2[H/U],"AWAY",Table2[GameID],Table2[[#This Row],[GameID]],Table2[GameTime],"&lt;="&amp;Table2[[#This Row],[GameTime]])</f>
        <v>1</v>
      </c>
      <c r="T1159" t="str">
        <f>IF(Table2[[#This Row],[Event]]="Goal",Table2[[#This Row],[Hscore]]&amp;"-"&amp;Table2[[#This Row],[Uscore]],"")</f>
        <v>4-1</v>
      </c>
      <c r="U1159">
        <v>1120</v>
      </c>
      <c r="V1159" s="1">
        <f>Table2[[#This Row],[GameTime]]-(Table2[[#This Row],[period]]-1)*1200</f>
        <v>1120</v>
      </c>
      <c r="W1159" s="1">
        <f>ROUNDDOWN(Table2[[#This Row],[Time]]/60,0)</f>
        <v>18</v>
      </c>
      <c r="X1159" s="1">
        <f>ROUNDDOWN((Table2[[#This Row],[Time]]/60-Table2[[#This Row],[Time2]])*60,0)</f>
        <v>40</v>
      </c>
      <c r="Y1159" s="1">
        <f>IF(Table2[[#This Row],[Time2]]&lt;10,0&amp;Table2[[#This Row],[Time2]],Table2[[#This Row],[Time2]])</f>
        <v>18</v>
      </c>
      <c r="Z1159" s="1">
        <f>IF(Table2[[#This Row],[Time3]]&lt;10,0&amp;Table2[[#This Row],[Time3]],Table2[[#This Row],[Time3]])</f>
        <v>40</v>
      </c>
      <c r="AA1159" s="2" t="str">
        <f>Table2[[#This Row],[Time4]]&amp;":"&amp;Table2[[#This Row],[Time5]]</f>
        <v>18:40</v>
      </c>
      <c r="AB1159" s="1" t="str" cm="1">
        <f t="array" ref="AB1159">IFERROR(IF(Table2[[#This Row],[code]]="","",_xlfn.IFS(AND(Table2[[#This Row],[code]]&lt;400,Table2[[#This Row],[code]]&lt;&gt;""),2,Table2[[#This Row],[code]]&gt;500,4)),"")</f>
        <v/>
      </c>
      <c r="AC1159" s="1" t="str">
        <f>IF(Table2[[#This Row],[Event]]="Penalty",Table2[[#This Row],[number]],IF(Table2[[#This Row],[Event]]="Time-Out",401,""))</f>
        <v/>
      </c>
      <c r="AD1159" s="1">
        <f>ROW(A1158)</f>
        <v>1158</v>
      </c>
      <c r="AE1159" s="1">
        <f>COUNTIFS(Table2[GameID],Table2[[#This Row],[GameID]],Table2[Column1],"&lt;="&amp;Table2[[#This Row],[Column1]])-1</f>
        <v>5</v>
      </c>
    </row>
    <row r="1160" spans="1:31" x14ac:dyDescent="0.45">
      <c r="A1160" t="s">
        <v>431</v>
      </c>
      <c r="B1160" t="str">
        <f>_xlfn.TEXTBEFORE(Table2[[#This Row],[Kamp]]," - ")</f>
        <v>Blackhawks</v>
      </c>
      <c r="C1160" t="str">
        <f>_xlfn.TEXTAFTER(Table2[[#This Row],[Kamp]],"- ")</f>
        <v>Rødovre FC</v>
      </c>
      <c r="D1160">
        <v>44968</v>
      </c>
      <c r="E1160">
        <v>65711</v>
      </c>
      <c r="F1160">
        <v>20222023</v>
      </c>
      <c r="G1160" t="s">
        <v>418</v>
      </c>
      <c r="H1160" t="s">
        <v>661</v>
      </c>
      <c r="I1160" t="s">
        <v>678</v>
      </c>
      <c r="J1160">
        <v>1</v>
      </c>
      <c r="K1160">
        <v>29505</v>
      </c>
      <c r="L1160">
        <v>1</v>
      </c>
      <c r="M1160" t="s">
        <v>630</v>
      </c>
      <c r="N1160" t="s">
        <v>264</v>
      </c>
      <c r="O1160" t="s">
        <v>149</v>
      </c>
      <c r="P1160">
        <v>10</v>
      </c>
      <c r="Q1160">
        <v>98</v>
      </c>
      <c r="R1160">
        <f>SUMIFS(Table2[number],Table2[Event],"Goal",Table2[H/U],"HOME",Table2[GameID],Table2[[#This Row],[GameID]],Table2[GameTime],"&lt;="&amp;Table2[[#This Row],[GameTime]])</f>
        <v>5</v>
      </c>
      <c r="S1160">
        <f>SUMIFS(Table2[number],Table2[Event],"Goal",Table2[H/U],"AWAY",Table2[GameID],Table2[[#This Row],[GameID]],Table2[GameTime],"&lt;="&amp;Table2[[#This Row],[GameTime]])</f>
        <v>1</v>
      </c>
      <c r="T1160" t="str">
        <f>IF(Table2[[#This Row],[Event]]="Goal",Table2[[#This Row],[Hscore]]&amp;"-"&amp;Table2[[#This Row],[Uscore]],"")</f>
        <v>5-1</v>
      </c>
      <c r="U1160">
        <v>1125</v>
      </c>
      <c r="V1160" s="1">
        <f>Table2[[#This Row],[GameTime]]-(Table2[[#This Row],[period]]-1)*1200</f>
        <v>1125</v>
      </c>
      <c r="W1160" s="1">
        <f>ROUNDDOWN(Table2[[#This Row],[Time]]/60,0)</f>
        <v>18</v>
      </c>
      <c r="X1160" s="1">
        <f>ROUNDDOWN((Table2[[#This Row],[Time]]/60-Table2[[#This Row],[Time2]])*60,0)</f>
        <v>45</v>
      </c>
      <c r="Y1160" s="1">
        <f>IF(Table2[[#This Row],[Time2]]&lt;10,0&amp;Table2[[#This Row],[Time2]],Table2[[#This Row],[Time2]])</f>
        <v>18</v>
      </c>
      <c r="Z1160" s="1">
        <f>IF(Table2[[#This Row],[Time3]]&lt;10,0&amp;Table2[[#This Row],[Time3]],Table2[[#This Row],[Time3]])</f>
        <v>45</v>
      </c>
      <c r="AA1160" s="2" t="str">
        <f>Table2[[#This Row],[Time4]]&amp;":"&amp;Table2[[#This Row],[Time5]]</f>
        <v>18:45</v>
      </c>
      <c r="AB1160" s="1" t="str" cm="1">
        <f t="array" ref="AB1160">IFERROR(IF(Table2[[#This Row],[code]]="","",_xlfn.IFS(AND(Table2[[#This Row],[code]]&lt;400,Table2[[#This Row],[code]]&lt;&gt;""),2,Table2[[#This Row],[code]]&gt;500,4)),"")</f>
        <v/>
      </c>
      <c r="AC1160" s="1" t="str">
        <f>IF(Table2[[#This Row],[Event]]="Penalty",Table2[[#This Row],[number]],IF(Table2[[#This Row],[Event]]="Time-Out",401,""))</f>
        <v/>
      </c>
      <c r="AD1160" s="1">
        <f>ROW(A1159)</f>
        <v>1159</v>
      </c>
      <c r="AE1160" s="1">
        <f>COUNTIFS(Table2[GameID],Table2[[#This Row],[GameID]],Table2[Column1],"&lt;="&amp;Table2[[#This Row],[Column1]])-1</f>
        <v>6</v>
      </c>
    </row>
    <row r="1161" spans="1:31" x14ac:dyDescent="0.45">
      <c r="A1161" t="s">
        <v>431</v>
      </c>
      <c r="B1161" t="str">
        <f>_xlfn.TEXTBEFORE(Table2[[#This Row],[Kamp]]," - ")</f>
        <v>Blackhawks</v>
      </c>
      <c r="C1161" t="str">
        <f>_xlfn.TEXTAFTER(Table2[[#This Row],[Kamp]],"- ")</f>
        <v>Rødovre FC</v>
      </c>
      <c r="D1161">
        <v>44968</v>
      </c>
      <c r="E1161">
        <v>65711</v>
      </c>
      <c r="F1161">
        <v>20222023</v>
      </c>
      <c r="G1161" t="s">
        <v>418</v>
      </c>
      <c r="H1161" t="s">
        <v>661</v>
      </c>
      <c r="I1161" t="s">
        <v>678</v>
      </c>
      <c r="J1161">
        <v>2</v>
      </c>
      <c r="K1161">
        <v>29505</v>
      </c>
      <c r="L1161">
        <v>1</v>
      </c>
      <c r="M1161" t="s">
        <v>630</v>
      </c>
      <c r="N1161" t="s">
        <v>349</v>
      </c>
      <c r="O1161" t="s">
        <v>134</v>
      </c>
      <c r="P1161">
        <v>25</v>
      </c>
      <c r="Q1161">
        <v>15</v>
      </c>
      <c r="R1161">
        <f>SUMIFS(Table2[number],Table2[Event],"Goal",Table2[H/U],"HOME",Table2[GameID],Table2[[#This Row],[GameID]],Table2[GameTime],"&lt;="&amp;Table2[[#This Row],[GameTime]])</f>
        <v>6</v>
      </c>
      <c r="S1161">
        <f>SUMIFS(Table2[number],Table2[Event],"Goal",Table2[H/U],"AWAY",Table2[GameID],Table2[[#This Row],[GameID]],Table2[GameTime],"&lt;="&amp;Table2[[#This Row],[GameTime]])</f>
        <v>1</v>
      </c>
      <c r="T1161" t="str">
        <f>IF(Table2[[#This Row],[Event]]="Goal",Table2[[#This Row],[Hscore]]&amp;"-"&amp;Table2[[#This Row],[Uscore]],"")</f>
        <v>6-1</v>
      </c>
      <c r="U1161">
        <v>1564</v>
      </c>
      <c r="V1161" s="1">
        <f>Table2[[#This Row],[GameTime]]-(Table2[[#This Row],[period]]-1)*1200</f>
        <v>364</v>
      </c>
      <c r="W1161" s="1">
        <f>ROUNDDOWN(Table2[[#This Row],[Time]]/60,0)</f>
        <v>6</v>
      </c>
      <c r="X1161" s="1">
        <f>ROUNDDOWN((Table2[[#This Row],[Time]]/60-Table2[[#This Row],[Time2]])*60,0)</f>
        <v>3</v>
      </c>
      <c r="Y1161" s="1" t="str">
        <f>IF(Table2[[#This Row],[Time2]]&lt;10,0&amp;Table2[[#This Row],[Time2]],Table2[[#This Row],[Time2]])</f>
        <v>06</v>
      </c>
      <c r="Z1161" s="1" t="str">
        <f>IF(Table2[[#This Row],[Time3]]&lt;10,0&amp;Table2[[#This Row],[Time3]],Table2[[#This Row],[Time3]])</f>
        <v>03</v>
      </c>
      <c r="AA1161" s="2" t="str">
        <f>Table2[[#This Row],[Time4]]&amp;":"&amp;Table2[[#This Row],[Time5]]</f>
        <v>06:03</v>
      </c>
      <c r="AB1161" s="1" t="str" cm="1">
        <f t="array" ref="AB1161">IFERROR(IF(Table2[[#This Row],[code]]="","",_xlfn.IFS(AND(Table2[[#This Row],[code]]&lt;400,Table2[[#This Row],[code]]&lt;&gt;""),2,Table2[[#This Row],[code]]&gt;500,4)),"")</f>
        <v/>
      </c>
      <c r="AC1161" s="1" t="str">
        <f>IF(Table2[[#This Row],[Event]]="Penalty",Table2[[#This Row],[number]],IF(Table2[[#This Row],[Event]]="Time-Out",401,""))</f>
        <v/>
      </c>
      <c r="AD1161" s="1">
        <f>ROW(A1160)</f>
        <v>1160</v>
      </c>
      <c r="AE1161" s="1">
        <f>COUNTIFS(Table2[GameID],Table2[[#This Row],[GameID]],Table2[Column1],"&lt;="&amp;Table2[[#This Row],[Column1]])-1</f>
        <v>7</v>
      </c>
    </row>
    <row r="1162" spans="1:31" x14ac:dyDescent="0.45">
      <c r="A1162" t="s">
        <v>431</v>
      </c>
      <c r="B1162" t="str">
        <f>_xlfn.TEXTBEFORE(Table2[[#This Row],[Kamp]]," - ")</f>
        <v>Blackhawks</v>
      </c>
      <c r="C1162" t="str">
        <f>_xlfn.TEXTAFTER(Table2[[#This Row],[Kamp]],"- ")</f>
        <v>Rødovre FC</v>
      </c>
      <c r="D1162">
        <v>44968</v>
      </c>
      <c r="E1162">
        <v>65711</v>
      </c>
      <c r="F1162">
        <v>20222023</v>
      </c>
      <c r="G1162" t="s">
        <v>418</v>
      </c>
      <c r="H1162" t="s">
        <v>661</v>
      </c>
      <c r="I1162" t="s">
        <v>678</v>
      </c>
      <c r="J1162">
        <v>2</v>
      </c>
      <c r="K1162">
        <v>29505</v>
      </c>
      <c r="L1162">
        <v>1</v>
      </c>
      <c r="M1162" t="s">
        <v>630</v>
      </c>
      <c r="N1162" t="s">
        <v>263</v>
      </c>
      <c r="O1162" t="s">
        <v>264</v>
      </c>
      <c r="P1162">
        <v>9</v>
      </c>
      <c r="Q1162">
        <v>10</v>
      </c>
      <c r="R1162">
        <f>SUMIFS(Table2[number],Table2[Event],"Goal",Table2[H/U],"HOME",Table2[GameID],Table2[[#This Row],[GameID]],Table2[GameTime],"&lt;="&amp;Table2[[#This Row],[GameTime]])</f>
        <v>7</v>
      </c>
      <c r="S1162">
        <f>SUMIFS(Table2[number],Table2[Event],"Goal",Table2[H/U],"AWAY",Table2[GameID],Table2[[#This Row],[GameID]],Table2[GameTime],"&lt;="&amp;Table2[[#This Row],[GameTime]])</f>
        <v>1</v>
      </c>
      <c r="T1162" t="str">
        <f>IF(Table2[[#This Row],[Event]]="Goal",Table2[[#This Row],[Hscore]]&amp;"-"&amp;Table2[[#This Row],[Uscore]],"")</f>
        <v>7-1</v>
      </c>
      <c r="U1162">
        <v>1568</v>
      </c>
      <c r="V1162" s="1">
        <f>Table2[[#This Row],[GameTime]]-(Table2[[#This Row],[period]]-1)*1200</f>
        <v>368</v>
      </c>
      <c r="W1162" s="1">
        <f>ROUNDDOWN(Table2[[#This Row],[Time]]/60,0)</f>
        <v>6</v>
      </c>
      <c r="X1162" s="1">
        <f>ROUNDDOWN((Table2[[#This Row],[Time]]/60-Table2[[#This Row],[Time2]])*60,0)</f>
        <v>8</v>
      </c>
      <c r="Y1162" s="1" t="str">
        <f>IF(Table2[[#This Row],[Time2]]&lt;10,0&amp;Table2[[#This Row],[Time2]],Table2[[#This Row],[Time2]])</f>
        <v>06</v>
      </c>
      <c r="Z1162" s="1" t="str">
        <f>IF(Table2[[#This Row],[Time3]]&lt;10,0&amp;Table2[[#This Row],[Time3]],Table2[[#This Row],[Time3]])</f>
        <v>08</v>
      </c>
      <c r="AA1162" s="2" t="str">
        <f>Table2[[#This Row],[Time4]]&amp;":"&amp;Table2[[#This Row],[Time5]]</f>
        <v>06:08</v>
      </c>
      <c r="AB1162" s="1" t="str" cm="1">
        <f t="array" ref="AB1162">IFERROR(IF(Table2[[#This Row],[code]]="","",_xlfn.IFS(AND(Table2[[#This Row],[code]]&lt;400,Table2[[#This Row],[code]]&lt;&gt;""),2,Table2[[#This Row],[code]]&gt;500,4)),"")</f>
        <v/>
      </c>
      <c r="AC1162" s="1" t="str">
        <f>IF(Table2[[#This Row],[Event]]="Penalty",Table2[[#This Row],[number]],IF(Table2[[#This Row],[Event]]="Time-Out",401,""))</f>
        <v/>
      </c>
      <c r="AD1162" s="1">
        <f>ROW(A1161)</f>
        <v>1161</v>
      </c>
      <c r="AE1162" s="1">
        <f>COUNTIFS(Table2[GameID],Table2[[#This Row],[GameID]],Table2[Column1],"&lt;="&amp;Table2[[#This Row],[Column1]])-1</f>
        <v>8</v>
      </c>
    </row>
    <row r="1163" spans="1:31" x14ac:dyDescent="0.45">
      <c r="A1163" t="s">
        <v>431</v>
      </c>
      <c r="B1163" t="str">
        <f>_xlfn.TEXTBEFORE(Table2[[#This Row],[Kamp]]," - ")</f>
        <v>Blackhawks</v>
      </c>
      <c r="C1163" t="str">
        <f>_xlfn.TEXTAFTER(Table2[[#This Row],[Kamp]],"- ")</f>
        <v>Rødovre FC</v>
      </c>
      <c r="D1163">
        <v>44968</v>
      </c>
      <c r="E1163">
        <v>65711</v>
      </c>
      <c r="F1163">
        <v>20222023</v>
      </c>
      <c r="G1163" t="s">
        <v>418</v>
      </c>
      <c r="H1163" t="s">
        <v>661</v>
      </c>
      <c r="I1163" t="s">
        <v>678</v>
      </c>
      <c r="J1163">
        <v>2</v>
      </c>
      <c r="K1163">
        <v>29505</v>
      </c>
      <c r="L1163">
        <v>207</v>
      </c>
      <c r="M1163" t="s">
        <v>631</v>
      </c>
      <c r="N1163" t="s">
        <v>134</v>
      </c>
      <c r="O1163" t="s">
        <v>634</v>
      </c>
      <c r="P1163">
        <v>15</v>
      </c>
      <c r="Q1163" t="s">
        <v>634</v>
      </c>
      <c r="R1163">
        <f>SUMIFS(Table2[number],Table2[Event],"Goal",Table2[H/U],"HOME",Table2[GameID],Table2[[#This Row],[GameID]],Table2[GameTime],"&lt;="&amp;Table2[[#This Row],[GameTime]])</f>
        <v>7</v>
      </c>
      <c r="S1163">
        <f>SUMIFS(Table2[number],Table2[Event],"Goal",Table2[H/U],"AWAY",Table2[GameID],Table2[[#This Row],[GameID]],Table2[GameTime],"&lt;="&amp;Table2[[#This Row],[GameTime]])</f>
        <v>1</v>
      </c>
      <c r="T1163" t="str">
        <f>IF(Table2[[#This Row],[Event]]="Goal",Table2[[#This Row],[Hscore]]&amp;"-"&amp;Table2[[#This Row],[Uscore]],"")</f>
        <v/>
      </c>
      <c r="U1163">
        <v>1648</v>
      </c>
      <c r="V1163" s="1">
        <f>Table2[[#This Row],[GameTime]]-(Table2[[#This Row],[period]]-1)*1200</f>
        <v>448</v>
      </c>
      <c r="W1163" s="1">
        <f>ROUNDDOWN(Table2[[#This Row],[Time]]/60,0)</f>
        <v>7</v>
      </c>
      <c r="X1163" s="1">
        <f>ROUNDDOWN((Table2[[#This Row],[Time]]/60-Table2[[#This Row],[Time2]])*60,0)</f>
        <v>28</v>
      </c>
      <c r="Y1163" s="1" t="str">
        <f>IF(Table2[[#This Row],[Time2]]&lt;10,0&amp;Table2[[#This Row],[Time2]],Table2[[#This Row],[Time2]])</f>
        <v>07</v>
      </c>
      <c r="Z1163" s="1">
        <f>IF(Table2[[#This Row],[Time3]]&lt;10,0&amp;Table2[[#This Row],[Time3]],Table2[[#This Row],[Time3]])</f>
        <v>28</v>
      </c>
      <c r="AA1163" s="2" t="str">
        <f>Table2[[#This Row],[Time4]]&amp;":"&amp;Table2[[#This Row],[Time5]]</f>
        <v>07:28</v>
      </c>
      <c r="AB1163" s="1" cm="1">
        <f t="array" ref="AB1163">IFERROR(IF(Table2[[#This Row],[code]]="","",_xlfn.IFS(AND(Table2[[#This Row],[code]]&lt;400,Table2[[#This Row],[code]]&lt;&gt;""),2,Table2[[#This Row],[code]]&gt;500,4)),"")</f>
        <v>2</v>
      </c>
      <c r="AC1163" s="1">
        <f>IF(Table2[[#This Row],[Event]]="Penalty",Table2[[#This Row],[number]],IF(Table2[[#This Row],[Event]]="Time-Out",401,""))</f>
        <v>207</v>
      </c>
      <c r="AD1163" s="1">
        <f>ROW(A1162)</f>
        <v>1162</v>
      </c>
      <c r="AE1163" s="1">
        <f>COUNTIFS(Table2[GameID],Table2[[#This Row],[GameID]],Table2[Column1],"&lt;="&amp;Table2[[#This Row],[Column1]])-1</f>
        <v>9</v>
      </c>
    </row>
    <row r="1164" spans="1:31" x14ac:dyDescent="0.45">
      <c r="A1164" t="s">
        <v>431</v>
      </c>
      <c r="B1164" t="str">
        <f>_xlfn.TEXTBEFORE(Table2[[#This Row],[Kamp]]," - ")</f>
        <v>Blackhawks</v>
      </c>
      <c r="C1164" t="str">
        <f>_xlfn.TEXTAFTER(Table2[[#This Row],[Kamp]],"- ")</f>
        <v>Rødovre FC</v>
      </c>
      <c r="D1164">
        <v>44968</v>
      </c>
      <c r="E1164">
        <v>65711</v>
      </c>
      <c r="F1164">
        <v>20222023</v>
      </c>
      <c r="G1164" t="s">
        <v>418</v>
      </c>
      <c r="H1164" t="s">
        <v>661</v>
      </c>
      <c r="I1164" t="s">
        <v>678</v>
      </c>
      <c r="J1164">
        <v>2</v>
      </c>
      <c r="K1164">
        <v>29505</v>
      </c>
      <c r="L1164">
        <v>1</v>
      </c>
      <c r="M1164" t="s">
        <v>630</v>
      </c>
      <c r="N1164" t="s">
        <v>143</v>
      </c>
      <c r="O1164" t="s">
        <v>147</v>
      </c>
      <c r="P1164">
        <v>71</v>
      </c>
      <c r="Q1164">
        <v>92</v>
      </c>
      <c r="R1164">
        <f>SUMIFS(Table2[number],Table2[Event],"Goal",Table2[H/U],"HOME",Table2[GameID],Table2[[#This Row],[GameID]],Table2[GameTime],"&lt;="&amp;Table2[[#This Row],[GameTime]])</f>
        <v>8</v>
      </c>
      <c r="S1164">
        <f>SUMIFS(Table2[number],Table2[Event],"Goal",Table2[H/U],"AWAY",Table2[GameID],Table2[[#This Row],[GameID]],Table2[GameTime],"&lt;="&amp;Table2[[#This Row],[GameTime]])</f>
        <v>1</v>
      </c>
      <c r="T1164" t="str">
        <f>IF(Table2[[#This Row],[Event]]="Goal",Table2[[#This Row],[Hscore]]&amp;"-"&amp;Table2[[#This Row],[Uscore]],"")</f>
        <v>8-1</v>
      </c>
      <c r="U1164">
        <v>1729</v>
      </c>
      <c r="V1164" s="1">
        <f>Table2[[#This Row],[GameTime]]-(Table2[[#This Row],[period]]-1)*1200</f>
        <v>529</v>
      </c>
      <c r="W1164" s="1">
        <f>ROUNDDOWN(Table2[[#This Row],[Time]]/60,0)</f>
        <v>8</v>
      </c>
      <c r="X1164" s="1">
        <f>ROUNDDOWN((Table2[[#This Row],[Time]]/60-Table2[[#This Row],[Time2]])*60,0)</f>
        <v>49</v>
      </c>
      <c r="Y1164" s="1" t="str">
        <f>IF(Table2[[#This Row],[Time2]]&lt;10,0&amp;Table2[[#This Row],[Time2]],Table2[[#This Row],[Time2]])</f>
        <v>08</v>
      </c>
      <c r="Z1164" s="1">
        <f>IF(Table2[[#This Row],[Time3]]&lt;10,0&amp;Table2[[#This Row],[Time3]],Table2[[#This Row],[Time3]])</f>
        <v>49</v>
      </c>
      <c r="AA1164" s="2" t="str">
        <f>Table2[[#This Row],[Time4]]&amp;":"&amp;Table2[[#This Row],[Time5]]</f>
        <v>08:49</v>
      </c>
      <c r="AB1164" s="1" t="str" cm="1">
        <f t="array" ref="AB1164">IFERROR(IF(Table2[[#This Row],[code]]="","",_xlfn.IFS(AND(Table2[[#This Row],[code]]&lt;400,Table2[[#This Row],[code]]&lt;&gt;""),2,Table2[[#This Row],[code]]&gt;500,4)),"")</f>
        <v/>
      </c>
      <c r="AC1164" s="1" t="str">
        <f>IF(Table2[[#This Row],[Event]]="Penalty",Table2[[#This Row],[number]],IF(Table2[[#This Row],[Event]]="Time-Out",401,""))</f>
        <v/>
      </c>
      <c r="AD1164" s="1">
        <f>ROW(A1163)</f>
        <v>1163</v>
      </c>
      <c r="AE1164" s="1">
        <f>COUNTIFS(Table2[GameID],Table2[[#This Row],[GameID]],Table2[Column1],"&lt;="&amp;Table2[[#This Row],[Column1]])-1</f>
        <v>10</v>
      </c>
    </row>
    <row r="1165" spans="1:31" x14ac:dyDescent="0.45">
      <c r="A1165" t="s">
        <v>431</v>
      </c>
      <c r="B1165" t="str">
        <f>_xlfn.TEXTBEFORE(Table2[[#This Row],[Kamp]]," - ")</f>
        <v>Blackhawks</v>
      </c>
      <c r="C1165" t="str">
        <f>_xlfn.TEXTAFTER(Table2[[#This Row],[Kamp]],"- ")</f>
        <v>Rødovre FC</v>
      </c>
      <c r="D1165">
        <v>44968</v>
      </c>
      <c r="E1165">
        <v>65711</v>
      </c>
      <c r="F1165">
        <v>20222023</v>
      </c>
      <c r="G1165" t="s">
        <v>418</v>
      </c>
      <c r="H1165" t="s">
        <v>661</v>
      </c>
      <c r="I1165" t="s">
        <v>678</v>
      </c>
      <c r="J1165">
        <v>2</v>
      </c>
      <c r="K1165">
        <v>29505</v>
      </c>
      <c r="L1165">
        <v>1</v>
      </c>
      <c r="M1165" t="s">
        <v>630</v>
      </c>
      <c r="N1165" t="s">
        <v>147</v>
      </c>
      <c r="O1165" t="s">
        <v>134</v>
      </c>
      <c r="P1165">
        <v>92</v>
      </c>
      <c r="Q1165">
        <v>15</v>
      </c>
      <c r="R1165">
        <f>SUMIFS(Table2[number],Table2[Event],"Goal",Table2[H/U],"HOME",Table2[GameID],Table2[[#This Row],[GameID]],Table2[GameTime],"&lt;="&amp;Table2[[#This Row],[GameTime]])</f>
        <v>9</v>
      </c>
      <c r="S1165">
        <f>SUMIFS(Table2[number],Table2[Event],"Goal",Table2[H/U],"AWAY",Table2[GameID],Table2[[#This Row],[GameID]],Table2[GameTime],"&lt;="&amp;Table2[[#This Row],[GameTime]])</f>
        <v>1</v>
      </c>
      <c r="T1165" t="str">
        <f>IF(Table2[[#This Row],[Event]]="Goal",Table2[[#This Row],[Hscore]]&amp;"-"&amp;Table2[[#This Row],[Uscore]],"")</f>
        <v>9-1</v>
      </c>
      <c r="U1165">
        <v>1953</v>
      </c>
      <c r="V1165" s="1">
        <f>Table2[[#This Row],[GameTime]]-(Table2[[#This Row],[period]]-1)*1200</f>
        <v>753</v>
      </c>
      <c r="W1165" s="1">
        <f>ROUNDDOWN(Table2[[#This Row],[Time]]/60,0)</f>
        <v>12</v>
      </c>
      <c r="X1165" s="1">
        <f>ROUNDDOWN((Table2[[#This Row],[Time]]/60-Table2[[#This Row],[Time2]])*60,0)</f>
        <v>33</v>
      </c>
      <c r="Y1165" s="1">
        <f>IF(Table2[[#This Row],[Time2]]&lt;10,0&amp;Table2[[#This Row],[Time2]],Table2[[#This Row],[Time2]])</f>
        <v>12</v>
      </c>
      <c r="Z1165" s="1">
        <f>IF(Table2[[#This Row],[Time3]]&lt;10,0&amp;Table2[[#This Row],[Time3]],Table2[[#This Row],[Time3]])</f>
        <v>33</v>
      </c>
      <c r="AA1165" s="2" t="str">
        <f>Table2[[#This Row],[Time4]]&amp;":"&amp;Table2[[#This Row],[Time5]]</f>
        <v>12:33</v>
      </c>
      <c r="AB1165" s="1" t="str" cm="1">
        <f t="array" ref="AB1165">IFERROR(IF(Table2[[#This Row],[code]]="","",_xlfn.IFS(AND(Table2[[#This Row],[code]]&lt;400,Table2[[#This Row],[code]]&lt;&gt;""),2,Table2[[#This Row],[code]]&gt;500,4)),"")</f>
        <v/>
      </c>
      <c r="AC1165" s="1" t="str">
        <f>IF(Table2[[#This Row],[Event]]="Penalty",Table2[[#This Row],[number]],IF(Table2[[#This Row],[Event]]="Time-Out",401,""))</f>
        <v/>
      </c>
      <c r="AD1165" s="1">
        <f>ROW(A1164)</f>
        <v>1164</v>
      </c>
      <c r="AE1165" s="1">
        <f>COUNTIFS(Table2[GameID],Table2[[#This Row],[GameID]],Table2[Column1],"&lt;="&amp;Table2[[#This Row],[Column1]])-1</f>
        <v>11</v>
      </c>
    </row>
    <row r="1166" spans="1:31" x14ac:dyDescent="0.45">
      <c r="A1166" t="s">
        <v>431</v>
      </c>
      <c r="B1166" t="str">
        <f>_xlfn.TEXTBEFORE(Table2[[#This Row],[Kamp]]," - ")</f>
        <v>Blackhawks</v>
      </c>
      <c r="C1166" t="str">
        <f>_xlfn.TEXTAFTER(Table2[[#This Row],[Kamp]],"- ")</f>
        <v>Rødovre FC</v>
      </c>
      <c r="D1166">
        <v>44968</v>
      </c>
      <c r="E1166">
        <v>65711</v>
      </c>
      <c r="F1166">
        <v>20222023</v>
      </c>
      <c r="G1166" t="s">
        <v>418</v>
      </c>
      <c r="H1166" t="s">
        <v>661</v>
      </c>
      <c r="I1166" t="s">
        <v>678</v>
      </c>
      <c r="J1166">
        <v>2</v>
      </c>
      <c r="K1166">
        <v>29505</v>
      </c>
      <c r="L1166">
        <v>1</v>
      </c>
      <c r="M1166" t="s">
        <v>630</v>
      </c>
      <c r="N1166" t="s">
        <v>134</v>
      </c>
      <c r="O1166" t="s">
        <v>147</v>
      </c>
      <c r="P1166">
        <v>15</v>
      </c>
      <c r="Q1166">
        <v>92</v>
      </c>
      <c r="R1166">
        <f>SUMIFS(Table2[number],Table2[Event],"Goal",Table2[H/U],"HOME",Table2[GameID],Table2[[#This Row],[GameID]],Table2[GameTime],"&lt;="&amp;Table2[[#This Row],[GameTime]])</f>
        <v>10</v>
      </c>
      <c r="S1166">
        <f>SUMIFS(Table2[number],Table2[Event],"Goal",Table2[H/U],"AWAY",Table2[GameID],Table2[[#This Row],[GameID]],Table2[GameTime],"&lt;="&amp;Table2[[#This Row],[GameTime]])</f>
        <v>1</v>
      </c>
      <c r="T1166" t="str">
        <f>IF(Table2[[#This Row],[Event]]="Goal",Table2[[#This Row],[Hscore]]&amp;"-"&amp;Table2[[#This Row],[Uscore]],"")</f>
        <v>10-1</v>
      </c>
      <c r="U1166">
        <v>2111</v>
      </c>
      <c r="V1166" s="1">
        <f>Table2[[#This Row],[GameTime]]-(Table2[[#This Row],[period]]-1)*1200</f>
        <v>911</v>
      </c>
      <c r="W1166" s="1">
        <f>ROUNDDOWN(Table2[[#This Row],[Time]]/60,0)</f>
        <v>15</v>
      </c>
      <c r="X1166" s="1">
        <f>ROUNDDOWN((Table2[[#This Row],[Time]]/60-Table2[[#This Row],[Time2]])*60,0)</f>
        <v>11</v>
      </c>
      <c r="Y1166" s="1">
        <f>IF(Table2[[#This Row],[Time2]]&lt;10,0&amp;Table2[[#This Row],[Time2]],Table2[[#This Row],[Time2]])</f>
        <v>15</v>
      </c>
      <c r="Z1166" s="1">
        <f>IF(Table2[[#This Row],[Time3]]&lt;10,0&amp;Table2[[#This Row],[Time3]],Table2[[#This Row],[Time3]])</f>
        <v>11</v>
      </c>
      <c r="AA1166" s="2" t="str">
        <f>Table2[[#This Row],[Time4]]&amp;":"&amp;Table2[[#This Row],[Time5]]</f>
        <v>15:11</v>
      </c>
      <c r="AB1166" s="1" t="str" cm="1">
        <f t="array" ref="AB1166">IFERROR(IF(Table2[[#This Row],[code]]="","",_xlfn.IFS(AND(Table2[[#This Row],[code]]&lt;400,Table2[[#This Row],[code]]&lt;&gt;""),2,Table2[[#This Row],[code]]&gt;500,4)),"")</f>
        <v/>
      </c>
      <c r="AC1166" s="1" t="str">
        <f>IF(Table2[[#This Row],[Event]]="Penalty",Table2[[#This Row],[number]],IF(Table2[[#This Row],[Event]]="Time-Out",401,""))</f>
        <v/>
      </c>
      <c r="AD1166" s="1">
        <f>ROW(A1165)</f>
        <v>1165</v>
      </c>
      <c r="AE1166" s="1">
        <f>COUNTIFS(Table2[GameID],Table2[[#This Row],[GameID]],Table2[Column1],"&lt;="&amp;Table2[[#This Row],[Column1]])-1</f>
        <v>12</v>
      </c>
    </row>
    <row r="1167" spans="1:31" x14ac:dyDescent="0.45">
      <c r="A1167" t="s">
        <v>431</v>
      </c>
      <c r="B1167" t="str">
        <f>_xlfn.TEXTBEFORE(Table2[[#This Row],[Kamp]]," - ")</f>
        <v>Blackhawks</v>
      </c>
      <c r="C1167" t="str">
        <f>_xlfn.TEXTAFTER(Table2[[#This Row],[Kamp]],"- ")</f>
        <v>Rødovre FC</v>
      </c>
      <c r="D1167">
        <v>44968</v>
      </c>
      <c r="E1167">
        <v>65711</v>
      </c>
      <c r="F1167">
        <v>20222023</v>
      </c>
      <c r="G1167" t="s">
        <v>418</v>
      </c>
      <c r="H1167" t="s">
        <v>665</v>
      </c>
      <c r="I1167" t="s">
        <v>677</v>
      </c>
      <c r="J1167">
        <v>2</v>
      </c>
      <c r="K1167">
        <v>29512</v>
      </c>
      <c r="L1167">
        <v>207</v>
      </c>
      <c r="M1167" t="s">
        <v>631</v>
      </c>
      <c r="N1167" t="s">
        <v>45</v>
      </c>
      <c r="O1167" t="s">
        <v>634</v>
      </c>
      <c r="P1167">
        <v>17</v>
      </c>
      <c r="Q1167" t="s">
        <v>634</v>
      </c>
      <c r="R1167">
        <f>SUMIFS(Table2[number],Table2[Event],"Goal",Table2[H/U],"HOME",Table2[GameID],Table2[[#This Row],[GameID]],Table2[GameTime],"&lt;="&amp;Table2[[#This Row],[GameTime]])</f>
        <v>10</v>
      </c>
      <c r="S1167">
        <f>SUMIFS(Table2[number],Table2[Event],"Goal",Table2[H/U],"AWAY",Table2[GameID],Table2[[#This Row],[GameID]],Table2[GameTime],"&lt;="&amp;Table2[[#This Row],[GameTime]])</f>
        <v>1</v>
      </c>
      <c r="T1167" t="str">
        <f>IF(Table2[[#This Row],[Event]]="Goal",Table2[[#This Row],[Hscore]]&amp;"-"&amp;Table2[[#This Row],[Uscore]],"")</f>
        <v/>
      </c>
      <c r="U1167">
        <v>2238</v>
      </c>
      <c r="V1167" s="1">
        <f>Table2[[#This Row],[GameTime]]-(Table2[[#This Row],[period]]-1)*1200</f>
        <v>1038</v>
      </c>
      <c r="W1167" s="1">
        <f>ROUNDDOWN(Table2[[#This Row],[Time]]/60,0)</f>
        <v>17</v>
      </c>
      <c r="X1167" s="1">
        <f>ROUNDDOWN((Table2[[#This Row],[Time]]/60-Table2[[#This Row],[Time2]])*60,0)</f>
        <v>18</v>
      </c>
      <c r="Y1167" s="1">
        <f>IF(Table2[[#This Row],[Time2]]&lt;10,0&amp;Table2[[#This Row],[Time2]],Table2[[#This Row],[Time2]])</f>
        <v>17</v>
      </c>
      <c r="Z1167" s="1">
        <f>IF(Table2[[#This Row],[Time3]]&lt;10,0&amp;Table2[[#This Row],[Time3]],Table2[[#This Row],[Time3]])</f>
        <v>18</v>
      </c>
      <c r="AA1167" s="2" t="str">
        <f>Table2[[#This Row],[Time4]]&amp;":"&amp;Table2[[#This Row],[Time5]]</f>
        <v>17:18</v>
      </c>
      <c r="AB1167" s="1" cm="1">
        <f t="array" ref="AB1167">IFERROR(IF(Table2[[#This Row],[code]]="","",_xlfn.IFS(AND(Table2[[#This Row],[code]]&lt;400,Table2[[#This Row],[code]]&lt;&gt;""),2,Table2[[#This Row],[code]]&gt;500,4)),"")</f>
        <v>2</v>
      </c>
      <c r="AC1167" s="1">
        <f>IF(Table2[[#This Row],[Event]]="Penalty",Table2[[#This Row],[number]],IF(Table2[[#This Row],[Event]]="Time-Out",401,""))</f>
        <v>207</v>
      </c>
      <c r="AD1167" s="1">
        <f>ROW(A1166)</f>
        <v>1166</v>
      </c>
      <c r="AE1167" s="1">
        <f>COUNTIFS(Table2[GameID],Table2[[#This Row],[GameID]],Table2[Column1],"&lt;="&amp;Table2[[#This Row],[Column1]])-1</f>
        <v>13</v>
      </c>
    </row>
    <row r="1168" spans="1:31" x14ac:dyDescent="0.45">
      <c r="A1168" t="s">
        <v>431</v>
      </c>
      <c r="B1168" t="str">
        <f>_xlfn.TEXTBEFORE(Table2[[#This Row],[Kamp]]," - ")</f>
        <v>Blackhawks</v>
      </c>
      <c r="C1168" t="str">
        <f>_xlfn.TEXTAFTER(Table2[[#This Row],[Kamp]],"- ")</f>
        <v>Rødovre FC</v>
      </c>
      <c r="D1168">
        <v>44968</v>
      </c>
      <c r="E1168">
        <v>65711</v>
      </c>
      <c r="F1168">
        <v>20222023</v>
      </c>
      <c r="G1168" t="s">
        <v>418</v>
      </c>
      <c r="H1168" t="s">
        <v>661</v>
      </c>
      <c r="I1168" t="s">
        <v>678</v>
      </c>
      <c r="J1168">
        <v>2</v>
      </c>
      <c r="K1168">
        <v>29505</v>
      </c>
      <c r="L1168">
        <v>1</v>
      </c>
      <c r="M1168" t="s">
        <v>630</v>
      </c>
      <c r="N1168" t="s">
        <v>264</v>
      </c>
      <c r="O1168" t="s">
        <v>147</v>
      </c>
      <c r="P1168">
        <v>10</v>
      </c>
      <c r="Q1168">
        <v>92</v>
      </c>
      <c r="R1168">
        <f>SUMIFS(Table2[number],Table2[Event],"Goal",Table2[H/U],"HOME",Table2[GameID],Table2[[#This Row],[GameID]],Table2[GameTime],"&lt;="&amp;Table2[[#This Row],[GameTime]])</f>
        <v>11</v>
      </c>
      <c r="S1168">
        <f>SUMIFS(Table2[number],Table2[Event],"Goal",Table2[H/U],"AWAY",Table2[GameID],Table2[[#This Row],[GameID]],Table2[GameTime],"&lt;="&amp;Table2[[#This Row],[GameTime]])</f>
        <v>1</v>
      </c>
      <c r="T1168" t="str">
        <f>IF(Table2[[#This Row],[Event]]="Goal",Table2[[#This Row],[Hscore]]&amp;"-"&amp;Table2[[#This Row],[Uscore]],"")</f>
        <v>11-1</v>
      </c>
      <c r="U1168">
        <v>2353</v>
      </c>
      <c r="V1168" s="1">
        <f>Table2[[#This Row],[GameTime]]-(Table2[[#This Row],[period]]-1)*1200</f>
        <v>1153</v>
      </c>
      <c r="W1168" s="1">
        <f>ROUNDDOWN(Table2[[#This Row],[Time]]/60,0)</f>
        <v>19</v>
      </c>
      <c r="X1168" s="1">
        <f>ROUNDDOWN((Table2[[#This Row],[Time]]/60-Table2[[#This Row],[Time2]])*60,0)</f>
        <v>12</v>
      </c>
      <c r="Y1168" s="1">
        <f>IF(Table2[[#This Row],[Time2]]&lt;10,0&amp;Table2[[#This Row],[Time2]],Table2[[#This Row],[Time2]])</f>
        <v>19</v>
      </c>
      <c r="Z1168" s="1">
        <f>IF(Table2[[#This Row],[Time3]]&lt;10,0&amp;Table2[[#This Row],[Time3]],Table2[[#This Row],[Time3]])</f>
        <v>12</v>
      </c>
      <c r="AA1168" s="2" t="str">
        <f>Table2[[#This Row],[Time4]]&amp;":"&amp;Table2[[#This Row],[Time5]]</f>
        <v>19:12</v>
      </c>
      <c r="AB1168" s="1" t="str" cm="1">
        <f t="array" ref="AB1168">IFERROR(IF(Table2[[#This Row],[code]]="","",_xlfn.IFS(AND(Table2[[#This Row],[code]]&lt;400,Table2[[#This Row],[code]]&lt;&gt;""),2,Table2[[#This Row],[code]]&gt;500,4)),"")</f>
        <v/>
      </c>
      <c r="AC1168" s="1" t="str">
        <f>IF(Table2[[#This Row],[Event]]="Penalty",Table2[[#This Row],[number]],IF(Table2[[#This Row],[Event]]="Time-Out",401,""))</f>
        <v/>
      </c>
      <c r="AD1168" s="1">
        <f>ROW(A1167)</f>
        <v>1167</v>
      </c>
      <c r="AE1168" s="1">
        <f>COUNTIFS(Table2[GameID],Table2[[#This Row],[GameID]],Table2[Column1],"&lt;="&amp;Table2[[#This Row],[Column1]])-1</f>
        <v>14</v>
      </c>
    </row>
    <row r="1169" spans="1:31" x14ac:dyDescent="0.45">
      <c r="A1169" t="s">
        <v>431</v>
      </c>
      <c r="B1169" t="str">
        <f>_xlfn.TEXTBEFORE(Table2[[#This Row],[Kamp]]," - ")</f>
        <v>Blackhawks</v>
      </c>
      <c r="C1169" t="str">
        <f>_xlfn.TEXTAFTER(Table2[[#This Row],[Kamp]],"- ")</f>
        <v>Rødovre FC</v>
      </c>
      <c r="D1169">
        <v>44968</v>
      </c>
      <c r="E1169">
        <v>65711</v>
      </c>
      <c r="F1169">
        <v>20222023</v>
      </c>
      <c r="G1169" t="s">
        <v>418</v>
      </c>
      <c r="H1169" t="s">
        <v>661</v>
      </c>
      <c r="I1169" t="s">
        <v>678</v>
      </c>
      <c r="J1169">
        <v>2</v>
      </c>
      <c r="K1169">
        <v>29505</v>
      </c>
      <c r="L1169">
        <v>207</v>
      </c>
      <c r="M1169" t="s">
        <v>631</v>
      </c>
      <c r="N1169" t="s">
        <v>135</v>
      </c>
      <c r="O1169" t="s">
        <v>634</v>
      </c>
      <c r="P1169">
        <v>7</v>
      </c>
      <c r="Q1169" t="s">
        <v>634</v>
      </c>
      <c r="R1169">
        <f>SUMIFS(Table2[number],Table2[Event],"Goal",Table2[H/U],"HOME",Table2[GameID],Table2[[#This Row],[GameID]],Table2[GameTime],"&lt;="&amp;Table2[[#This Row],[GameTime]])</f>
        <v>11</v>
      </c>
      <c r="S1169">
        <f>SUMIFS(Table2[number],Table2[Event],"Goal",Table2[H/U],"AWAY",Table2[GameID],Table2[[#This Row],[GameID]],Table2[GameTime],"&lt;="&amp;Table2[[#This Row],[GameTime]])</f>
        <v>1</v>
      </c>
      <c r="T1169" t="str">
        <f>IF(Table2[[#This Row],[Event]]="Goal",Table2[[#This Row],[Hscore]]&amp;"-"&amp;Table2[[#This Row],[Uscore]],"")</f>
        <v/>
      </c>
      <c r="U1169">
        <v>2397</v>
      </c>
      <c r="V1169" s="1">
        <f>Table2[[#This Row],[GameTime]]-(Table2[[#This Row],[period]]-1)*1200</f>
        <v>1197</v>
      </c>
      <c r="W1169" s="1">
        <f>ROUNDDOWN(Table2[[#This Row],[Time]]/60,0)</f>
        <v>19</v>
      </c>
      <c r="X1169" s="1">
        <f>ROUNDDOWN((Table2[[#This Row],[Time]]/60-Table2[[#This Row],[Time2]])*60,0)</f>
        <v>57</v>
      </c>
      <c r="Y1169" s="1">
        <f>IF(Table2[[#This Row],[Time2]]&lt;10,0&amp;Table2[[#This Row],[Time2]],Table2[[#This Row],[Time2]])</f>
        <v>19</v>
      </c>
      <c r="Z1169" s="1">
        <f>IF(Table2[[#This Row],[Time3]]&lt;10,0&amp;Table2[[#This Row],[Time3]],Table2[[#This Row],[Time3]])</f>
        <v>57</v>
      </c>
      <c r="AA1169" s="2" t="str">
        <f>Table2[[#This Row],[Time4]]&amp;":"&amp;Table2[[#This Row],[Time5]]</f>
        <v>19:57</v>
      </c>
      <c r="AB1169" s="1" cm="1">
        <f t="array" ref="AB1169">IFERROR(IF(Table2[[#This Row],[code]]="","",_xlfn.IFS(AND(Table2[[#This Row],[code]]&lt;400,Table2[[#This Row],[code]]&lt;&gt;""),2,Table2[[#This Row],[code]]&gt;500,4)),"")</f>
        <v>2</v>
      </c>
      <c r="AC1169" s="1">
        <f>IF(Table2[[#This Row],[Event]]="Penalty",Table2[[#This Row],[number]],IF(Table2[[#This Row],[Event]]="Time-Out",401,""))</f>
        <v>207</v>
      </c>
      <c r="AD1169" s="1">
        <f>ROW(A1168)</f>
        <v>1168</v>
      </c>
      <c r="AE1169" s="1">
        <f>COUNTIFS(Table2[GameID],Table2[[#This Row],[GameID]],Table2[Column1],"&lt;="&amp;Table2[[#This Row],[Column1]])-1</f>
        <v>15</v>
      </c>
    </row>
    <row r="1170" spans="1:31" x14ac:dyDescent="0.45">
      <c r="A1170" t="s">
        <v>431</v>
      </c>
      <c r="B1170" t="str">
        <f>_xlfn.TEXTBEFORE(Table2[[#This Row],[Kamp]]," - ")</f>
        <v>Blackhawks</v>
      </c>
      <c r="C1170" t="str">
        <f>_xlfn.TEXTAFTER(Table2[[#This Row],[Kamp]],"- ")</f>
        <v>Rødovre FC</v>
      </c>
      <c r="D1170">
        <v>44968</v>
      </c>
      <c r="E1170">
        <v>65711</v>
      </c>
      <c r="F1170">
        <v>20222023</v>
      </c>
      <c r="G1170" t="s">
        <v>418</v>
      </c>
      <c r="H1170" t="s">
        <v>665</v>
      </c>
      <c r="I1170" t="s">
        <v>677</v>
      </c>
      <c r="J1170">
        <v>3</v>
      </c>
      <c r="K1170">
        <v>29512</v>
      </c>
      <c r="L1170">
        <v>1</v>
      </c>
      <c r="M1170" t="s">
        <v>630</v>
      </c>
      <c r="N1170" t="s">
        <v>45</v>
      </c>
      <c r="O1170" t="s">
        <v>55</v>
      </c>
      <c r="P1170">
        <v>17</v>
      </c>
      <c r="Q1170">
        <v>88</v>
      </c>
      <c r="R1170">
        <f>SUMIFS(Table2[number],Table2[Event],"Goal",Table2[H/U],"HOME",Table2[GameID],Table2[[#This Row],[GameID]],Table2[GameTime],"&lt;="&amp;Table2[[#This Row],[GameTime]])</f>
        <v>11</v>
      </c>
      <c r="S1170">
        <f>SUMIFS(Table2[number],Table2[Event],"Goal",Table2[H/U],"AWAY",Table2[GameID],Table2[[#This Row],[GameID]],Table2[GameTime],"&lt;="&amp;Table2[[#This Row],[GameTime]])</f>
        <v>2</v>
      </c>
      <c r="T1170" t="str">
        <f>IF(Table2[[#This Row],[Event]]="Goal",Table2[[#This Row],[Hscore]]&amp;"-"&amp;Table2[[#This Row],[Uscore]],"")</f>
        <v>11-2</v>
      </c>
      <c r="U1170">
        <v>2447</v>
      </c>
      <c r="V1170" s="1">
        <f>Table2[[#This Row],[GameTime]]-(Table2[[#This Row],[period]]-1)*1200</f>
        <v>47</v>
      </c>
      <c r="W1170" s="1">
        <f>ROUNDDOWN(Table2[[#This Row],[Time]]/60,0)</f>
        <v>0</v>
      </c>
      <c r="X1170" s="1">
        <f>ROUNDDOWN((Table2[[#This Row],[Time]]/60-Table2[[#This Row],[Time2]])*60,0)</f>
        <v>47</v>
      </c>
      <c r="Y1170" s="1" t="str">
        <f>IF(Table2[[#This Row],[Time2]]&lt;10,0&amp;Table2[[#This Row],[Time2]],Table2[[#This Row],[Time2]])</f>
        <v>00</v>
      </c>
      <c r="Z1170" s="1">
        <f>IF(Table2[[#This Row],[Time3]]&lt;10,0&amp;Table2[[#This Row],[Time3]],Table2[[#This Row],[Time3]])</f>
        <v>47</v>
      </c>
      <c r="AA1170" s="2" t="str">
        <f>Table2[[#This Row],[Time4]]&amp;":"&amp;Table2[[#This Row],[Time5]]</f>
        <v>00:47</v>
      </c>
      <c r="AB1170" s="1" t="str" cm="1">
        <f t="array" ref="AB1170">IFERROR(IF(Table2[[#This Row],[code]]="","",_xlfn.IFS(AND(Table2[[#This Row],[code]]&lt;400,Table2[[#This Row],[code]]&lt;&gt;""),2,Table2[[#This Row],[code]]&gt;500,4)),"")</f>
        <v/>
      </c>
      <c r="AC1170" s="1" t="str">
        <f>IF(Table2[[#This Row],[Event]]="Penalty",Table2[[#This Row],[number]],IF(Table2[[#This Row],[Event]]="Time-Out",401,""))</f>
        <v/>
      </c>
      <c r="AD1170" s="1">
        <f>ROW(A1169)</f>
        <v>1169</v>
      </c>
      <c r="AE1170" s="1">
        <f>COUNTIFS(Table2[GameID],Table2[[#This Row],[GameID]],Table2[Column1],"&lt;="&amp;Table2[[#This Row],[Column1]])-1</f>
        <v>16</v>
      </c>
    </row>
    <row r="1171" spans="1:31" x14ac:dyDescent="0.45">
      <c r="A1171" t="s">
        <v>431</v>
      </c>
      <c r="B1171" t="str">
        <f>_xlfn.TEXTBEFORE(Table2[[#This Row],[Kamp]]," - ")</f>
        <v>Blackhawks</v>
      </c>
      <c r="C1171" t="str">
        <f>_xlfn.TEXTAFTER(Table2[[#This Row],[Kamp]],"- ")</f>
        <v>Rødovre FC</v>
      </c>
      <c r="D1171">
        <v>44968</v>
      </c>
      <c r="E1171">
        <v>65711</v>
      </c>
      <c r="F1171">
        <v>20222023</v>
      </c>
      <c r="G1171" t="s">
        <v>418</v>
      </c>
      <c r="H1171" t="s">
        <v>661</v>
      </c>
      <c r="I1171" t="s">
        <v>678</v>
      </c>
      <c r="J1171">
        <v>3</v>
      </c>
      <c r="K1171">
        <v>29505</v>
      </c>
      <c r="L1171">
        <v>1</v>
      </c>
      <c r="M1171" t="s">
        <v>630</v>
      </c>
      <c r="N1171" t="s">
        <v>135</v>
      </c>
      <c r="O1171" t="s">
        <v>134</v>
      </c>
      <c r="P1171">
        <v>7</v>
      </c>
      <c r="Q1171">
        <v>15</v>
      </c>
      <c r="R1171">
        <f>SUMIFS(Table2[number],Table2[Event],"Goal",Table2[H/U],"HOME",Table2[GameID],Table2[[#This Row],[GameID]],Table2[GameTime],"&lt;="&amp;Table2[[#This Row],[GameTime]])</f>
        <v>12</v>
      </c>
      <c r="S1171">
        <f>SUMIFS(Table2[number],Table2[Event],"Goal",Table2[H/U],"AWAY",Table2[GameID],Table2[[#This Row],[GameID]],Table2[GameTime],"&lt;="&amp;Table2[[#This Row],[GameTime]])</f>
        <v>2</v>
      </c>
      <c r="T1171" t="str">
        <f>IF(Table2[[#This Row],[Event]]="Goal",Table2[[#This Row],[Hscore]]&amp;"-"&amp;Table2[[#This Row],[Uscore]],"")</f>
        <v>12-2</v>
      </c>
      <c r="U1171">
        <v>2533</v>
      </c>
      <c r="V1171" s="1">
        <f>Table2[[#This Row],[GameTime]]-(Table2[[#This Row],[period]]-1)*1200</f>
        <v>133</v>
      </c>
      <c r="W1171" s="1">
        <f>ROUNDDOWN(Table2[[#This Row],[Time]]/60,0)</f>
        <v>2</v>
      </c>
      <c r="X1171" s="1">
        <f>ROUNDDOWN((Table2[[#This Row],[Time]]/60-Table2[[#This Row],[Time2]])*60,0)</f>
        <v>13</v>
      </c>
      <c r="Y1171" s="1" t="str">
        <f>IF(Table2[[#This Row],[Time2]]&lt;10,0&amp;Table2[[#This Row],[Time2]],Table2[[#This Row],[Time2]])</f>
        <v>02</v>
      </c>
      <c r="Z1171" s="1">
        <f>IF(Table2[[#This Row],[Time3]]&lt;10,0&amp;Table2[[#This Row],[Time3]],Table2[[#This Row],[Time3]])</f>
        <v>13</v>
      </c>
      <c r="AA1171" s="2" t="str">
        <f>Table2[[#This Row],[Time4]]&amp;":"&amp;Table2[[#This Row],[Time5]]</f>
        <v>02:13</v>
      </c>
      <c r="AB1171" s="1" t="str" cm="1">
        <f t="array" ref="AB1171">IFERROR(IF(Table2[[#This Row],[code]]="","",_xlfn.IFS(AND(Table2[[#This Row],[code]]&lt;400,Table2[[#This Row],[code]]&lt;&gt;""),2,Table2[[#This Row],[code]]&gt;500,4)),"")</f>
        <v/>
      </c>
      <c r="AC1171" s="1" t="str">
        <f>IF(Table2[[#This Row],[Event]]="Penalty",Table2[[#This Row],[number]],IF(Table2[[#This Row],[Event]]="Time-Out",401,""))</f>
        <v/>
      </c>
      <c r="AD1171" s="1">
        <f>ROW(A1170)</f>
        <v>1170</v>
      </c>
      <c r="AE1171" s="1">
        <f>COUNTIFS(Table2[GameID],Table2[[#This Row],[GameID]],Table2[Column1],"&lt;="&amp;Table2[[#This Row],[Column1]])-1</f>
        <v>17</v>
      </c>
    </row>
    <row r="1172" spans="1:31" x14ac:dyDescent="0.45">
      <c r="A1172" t="s">
        <v>431</v>
      </c>
      <c r="B1172" t="str">
        <f>_xlfn.TEXTBEFORE(Table2[[#This Row],[Kamp]]," - ")</f>
        <v>Blackhawks</v>
      </c>
      <c r="C1172" t="str">
        <f>_xlfn.TEXTAFTER(Table2[[#This Row],[Kamp]],"- ")</f>
        <v>Rødovre FC</v>
      </c>
      <c r="D1172">
        <v>44968</v>
      </c>
      <c r="E1172">
        <v>65711</v>
      </c>
      <c r="F1172">
        <v>20222023</v>
      </c>
      <c r="G1172" t="s">
        <v>418</v>
      </c>
      <c r="H1172" t="s">
        <v>661</v>
      </c>
      <c r="I1172" t="s">
        <v>678</v>
      </c>
      <c r="J1172">
        <v>3</v>
      </c>
      <c r="K1172">
        <v>29505</v>
      </c>
      <c r="L1172">
        <v>1</v>
      </c>
      <c r="M1172" t="s">
        <v>630</v>
      </c>
      <c r="N1172" t="s">
        <v>146</v>
      </c>
      <c r="O1172" t="s">
        <v>145</v>
      </c>
      <c r="P1172">
        <v>91</v>
      </c>
      <c r="Q1172">
        <v>88</v>
      </c>
      <c r="R1172">
        <f>SUMIFS(Table2[number],Table2[Event],"Goal",Table2[H/U],"HOME",Table2[GameID],Table2[[#This Row],[GameID]],Table2[GameTime],"&lt;="&amp;Table2[[#This Row],[GameTime]])</f>
        <v>13</v>
      </c>
      <c r="S1172">
        <f>SUMIFS(Table2[number],Table2[Event],"Goal",Table2[H/U],"AWAY",Table2[GameID],Table2[[#This Row],[GameID]],Table2[GameTime],"&lt;="&amp;Table2[[#This Row],[GameTime]])</f>
        <v>2</v>
      </c>
      <c r="T1172" t="str">
        <f>IF(Table2[[#This Row],[Event]]="Goal",Table2[[#This Row],[Hscore]]&amp;"-"&amp;Table2[[#This Row],[Uscore]],"")</f>
        <v>13-2</v>
      </c>
      <c r="U1172">
        <v>2806</v>
      </c>
      <c r="V1172" s="1">
        <f>Table2[[#This Row],[GameTime]]-(Table2[[#This Row],[period]]-1)*1200</f>
        <v>406</v>
      </c>
      <c r="W1172" s="1">
        <f>ROUNDDOWN(Table2[[#This Row],[Time]]/60,0)</f>
        <v>6</v>
      </c>
      <c r="X1172" s="1">
        <f>ROUNDDOWN((Table2[[#This Row],[Time]]/60-Table2[[#This Row],[Time2]])*60,0)</f>
        <v>46</v>
      </c>
      <c r="Y1172" s="1" t="str">
        <f>IF(Table2[[#This Row],[Time2]]&lt;10,0&amp;Table2[[#This Row],[Time2]],Table2[[#This Row],[Time2]])</f>
        <v>06</v>
      </c>
      <c r="Z1172" s="1">
        <f>IF(Table2[[#This Row],[Time3]]&lt;10,0&amp;Table2[[#This Row],[Time3]],Table2[[#This Row],[Time3]])</f>
        <v>46</v>
      </c>
      <c r="AA1172" s="2" t="str">
        <f>Table2[[#This Row],[Time4]]&amp;":"&amp;Table2[[#This Row],[Time5]]</f>
        <v>06:46</v>
      </c>
      <c r="AB1172" s="1" t="str" cm="1">
        <f t="array" ref="AB1172">IFERROR(IF(Table2[[#This Row],[code]]="","",_xlfn.IFS(AND(Table2[[#This Row],[code]]&lt;400,Table2[[#This Row],[code]]&lt;&gt;""),2,Table2[[#This Row],[code]]&gt;500,4)),"")</f>
        <v/>
      </c>
      <c r="AC1172" s="1" t="str">
        <f>IF(Table2[[#This Row],[Event]]="Penalty",Table2[[#This Row],[number]],IF(Table2[[#This Row],[Event]]="Time-Out",401,""))</f>
        <v/>
      </c>
      <c r="AD1172" s="1">
        <f>ROW(A1171)</f>
        <v>1171</v>
      </c>
      <c r="AE1172" s="1">
        <f>COUNTIFS(Table2[GameID],Table2[[#This Row],[GameID]],Table2[Column1],"&lt;="&amp;Table2[[#This Row],[Column1]])-1</f>
        <v>18</v>
      </c>
    </row>
    <row r="1173" spans="1:31" x14ac:dyDescent="0.45">
      <c r="A1173" t="s">
        <v>431</v>
      </c>
      <c r="B1173" t="str">
        <f>_xlfn.TEXTBEFORE(Table2[[#This Row],[Kamp]]," - ")</f>
        <v>Blackhawks</v>
      </c>
      <c r="C1173" t="str">
        <f>_xlfn.TEXTAFTER(Table2[[#This Row],[Kamp]],"- ")</f>
        <v>Rødovre FC</v>
      </c>
      <c r="D1173">
        <v>44968</v>
      </c>
      <c r="E1173">
        <v>65711</v>
      </c>
      <c r="F1173">
        <v>20222023</v>
      </c>
      <c r="G1173" t="s">
        <v>418</v>
      </c>
      <c r="H1173" t="s">
        <v>665</v>
      </c>
      <c r="I1173" t="s">
        <v>677</v>
      </c>
      <c r="J1173">
        <v>3</v>
      </c>
      <c r="K1173">
        <v>29512</v>
      </c>
      <c r="L1173">
        <v>0</v>
      </c>
      <c r="M1173" t="s">
        <v>631</v>
      </c>
      <c r="N1173" t="s">
        <v>42</v>
      </c>
      <c r="O1173" t="s">
        <v>634</v>
      </c>
      <c r="P1173">
        <v>8</v>
      </c>
      <c r="Q1173" t="s">
        <v>634</v>
      </c>
      <c r="R1173">
        <f>SUMIFS(Table2[number],Table2[Event],"Goal",Table2[H/U],"HOME",Table2[GameID],Table2[[#This Row],[GameID]],Table2[GameTime],"&lt;="&amp;Table2[[#This Row],[GameTime]])</f>
        <v>13</v>
      </c>
      <c r="S1173">
        <f>SUMIFS(Table2[number],Table2[Event],"Goal",Table2[H/U],"AWAY",Table2[GameID],Table2[[#This Row],[GameID]],Table2[GameTime],"&lt;="&amp;Table2[[#This Row],[GameTime]])</f>
        <v>2</v>
      </c>
      <c r="T1173" t="str">
        <f>IF(Table2[[#This Row],[Event]]="Goal",Table2[[#This Row],[Hscore]]&amp;"-"&amp;Table2[[#This Row],[Uscore]],"")</f>
        <v/>
      </c>
      <c r="U1173">
        <v>2937</v>
      </c>
      <c r="V1173" s="1">
        <f>Table2[[#This Row],[GameTime]]-(Table2[[#This Row],[period]]-1)*1200</f>
        <v>537</v>
      </c>
      <c r="W1173" s="1">
        <f>ROUNDDOWN(Table2[[#This Row],[Time]]/60,0)</f>
        <v>8</v>
      </c>
      <c r="X1173" s="1">
        <f>ROUNDDOWN((Table2[[#This Row],[Time]]/60-Table2[[#This Row],[Time2]])*60,0)</f>
        <v>57</v>
      </c>
      <c r="Y1173" s="1" t="str">
        <f>IF(Table2[[#This Row],[Time2]]&lt;10,0&amp;Table2[[#This Row],[Time2]],Table2[[#This Row],[Time2]])</f>
        <v>08</v>
      </c>
      <c r="Z1173" s="1">
        <f>IF(Table2[[#This Row],[Time3]]&lt;10,0&amp;Table2[[#This Row],[Time3]],Table2[[#This Row],[Time3]])</f>
        <v>57</v>
      </c>
      <c r="AA1173" s="2" t="str">
        <f>Table2[[#This Row],[Time4]]&amp;":"&amp;Table2[[#This Row],[Time5]]</f>
        <v>08:57</v>
      </c>
      <c r="AB1173" s="1" cm="1">
        <f t="array" ref="AB1173">IFERROR(IF(Table2[[#This Row],[code]]="","",_xlfn.IFS(AND(Table2[[#This Row],[code]]&lt;400,Table2[[#This Row],[code]]&lt;&gt;""),2,Table2[[#This Row],[code]]&gt;500,4)),"")</f>
        <v>2</v>
      </c>
      <c r="AC1173" s="1">
        <f>IF(Table2[[#This Row],[Event]]="Penalty",Table2[[#This Row],[number]],IF(Table2[[#This Row],[Event]]="Time-Out",401,""))</f>
        <v>0</v>
      </c>
      <c r="AD1173" s="1">
        <f>ROW(A1172)</f>
        <v>1172</v>
      </c>
      <c r="AE1173" s="1">
        <f>COUNTIFS(Table2[GameID],Table2[[#This Row],[GameID]],Table2[Column1],"&lt;="&amp;Table2[[#This Row],[Column1]])-1</f>
        <v>19</v>
      </c>
    </row>
    <row r="1174" spans="1:31" x14ac:dyDescent="0.45">
      <c r="A1174" t="s">
        <v>431</v>
      </c>
      <c r="B1174" t="str">
        <f>_xlfn.TEXTBEFORE(Table2[[#This Row],[Kamp]]," - ")</f>
        <v>Blackhawks</v>
      </c>
      <c r="C1174" t="str">
        <f>_xlfn.TEXTAFTER(Table2[[#This Row],[Kamp]],"- ")</f>
        <v>Rødovre FC</v>
      </c>
      <c r="D1174">
        <v>44968</v>
      </c>
      <c r="E1174">
        <v>65711</v>
      </c>
      <c r="F1174">
        <v>20222023</v>
      </c>
      <c r="G1174" t="s">
        <v>418</v>
      </c>
      <c r="H1174" t="s">
        <v>661</v>
      </c>
      <c r="I1174" t="s">
        <v>678</v>
      </c>
      <c r="J1174">
        <v>3</v>
      </c>
      <c r="K1174">
        <v>29505</v>
      </c>
      <c r="L1174">
        <v>1</v>
      </c>
      <c r="M1174" t="s">
        <v>630</v>
      </c>
      <c r="N1174" t="s">
        <v>134</v>
      </c>
      <c r="O1174" t="s">
        <v>140</v>
      </c>
      <c r="P1174">
        <v>15</v>
      </c>
      <c r="Q1174">
        <v>60</v>
      </c>
      <c r="R1174">
        <f>SUMIFS(Table2[number],Table2[Event],"Goal",Table2[H/U],"HOME",Table2[GameID],Table2[[#This Row],[GameID]],Table2[GameTime],"&lt;="&amp;Table2[[#This Row],[GameTime]])</f>
        <v>14</v>
      </c>
      <c r="S1174">
        <f>SUMIFS(Table2[number],Table2[Event],"Goal",Table2[H/U],"AWAY",Table2[GameID],Table2[[#This Row],[GameID]],Table2[GameTime],"&lt;="&amp;Table2[[#This Row],[GameTime]])</f>
        <v>2</v>
      </c>
      <c r="T1174" t="str">
        <f>IF(Table2[[#This Row],[Event]]="Goal",Table2[[#This Row],[Hscore]]&amp;"-"&amp;Table2[[#This Row],[Uscore]],"")</f>
        <v>14-2</v>
      </c>
      <c r="U1174">
        <v>3175</v>
      </c>
      <c r="V1174" s="1">
        <f>Table2[[#This Row],[GameTime]]-(Table2[[#This Row],[period]]-1)*1200</f>
        <v>775</v>
      </c>
      <c r="W1174" s="1">
        <f>ROUNDDOWN(Table2[[#This Row],[Time]]/60,0)</f>
        <v>12</v>
      </c>
      <c r="X1174" s="1">
        <f>ROUNDDOWN((Table2[[#This Row],[Time]]/60-Table2[[#This Row],[Time2]])*60,0)</f>
        <v>55</v>
      </c>
      <c r="Y1174" s="1">
        <f>IF(Table2[[#This Row],[Time2]]&lt;10,0&amp;Table2[[#This Row],[Time2]],Table2[[#This Row],[Time2]])</f>
        <v>12</v>
      </c>
      <c r="Z1174" s="1">
        <f>IF(Table2[[#This Row],[Time3]]&lt;10,0&amp;Table2[[#This Row],[Time3]],Table2[[#This Row],[Time3]])</f>
        <v>55</v>
      </c>
      <c r="AA1174" s="2" t="str">
        <f>Table2[[#This Row],[Time4]]&amp;":"&amp;Table2[[#This Row],[Time5]]</f>
        <v>12:55</v>
      </c>
      <c r="AB1174" s="1" t="str" cm="1">
        <f t="array" ref="AB1174">IFERROR(IF(Table2[[#This Row],[code]]="","",_xlfn.IFS(AND(Table2[[#This Row],[code]]&lt;400,Table2[[#This Row],[code]]&lt;&gt;""),2,Table2[[#This Row],[code]]&gt;500,4)),"")</f>
        <v/>
      </c>
      <c r="AC1174" s="1" t="str">
        <f>IF(Table2[[#This Row],[Event]]="Penalty",Table2[[#This Row],[number]],IF(Table2[[#This Row],[Event]]="Time-Out",401,""))</f>
        <v/>
      </c>
      <c r="AD1174" s="1">
        <f>ROW(A1173)</f>
        <v>1173</v>
      </c>
      <c r="AE1174" s="1">
        <f>COUNTIFS(Table2[GameID],Table2[[#This Row],[GameID]],Table2[Column1],"&lt;="&amp;Table2[[#This Row],[Column1]])-1</f>
        <v>20</v>
      </c>
    </row>
    <row r="1175" spans="1:31" x14ac:dyDescent="0.45">
      <c r="A1175" t="s">
        <v>431</v>
      </c>
      <c r="B1175" t="str">
        <f>_xlfn.TEXTBEFORE(Table2[[#This Row],[Kamp]]," - ")</f>
        <v>Blackhawks</v>
      </c>
      <c r="C1175" t="str">
        <f>_xlfn.TEXTAFTER(Table2[[#This Row],[Kamp]],"- ")</f>
        <v>Rødovre FC</v>
      </c>
      <c r="D1175">
        <v>44968</v>
      </c>
      <c r="E1175">
        <v>65711</v>
      </c>
      <c r="F1175">
        <v>20222023</v>
      </c>
      <c r="G1175" t="s">
        <v>418</v>
      </c>
      <c r="H1175" t="s">
        <v>661</v>
      </c>
      <c r="I1175" t="s">
        <v>678</v>
      </c>
      <c r="J1175">
        <v>3</v>
      </c>
      <c r="K1175">
        <v>29505</v>
      </c>
      <c r="L1175">
        <v>1</v>
      </c>
      <c r="M1175" t="s">
        <v>630</v>
      </c>
      <c r="N1175" t="s">
        <v>265</v>
      </c>
      <c r="O1175" t="s">
        <v>143</v>
      </c>
      <c r="P1175">
        <v>14</v>
      </c>
      <c r="Q1175">
        <v>71</v>
      </c>
      <c r="R1175">
        <f>SUMIFS(Table2[number],Table2[Event],"Goal",Table2[H/U],"HOME",Table2[GameID],Table2[[#This Row],[GameID]],Table2[GameTime],"&lt;="&amp;Table2[[#This Row],[GameTime]])</f>
        <v>15</v>
      </c>
      <c r="S1175">
        <f>SUMIFS(Table2[number],Table2[Event],"Goal",Table2[H/U],"AWAY",Table2[GameID],Table2[[#This Row],[GameID]],Table2[GameTime],"&lt;="&amp;Table2[[#This Row],[GameTime]])</f>
        <v>2</v>
      </c>
      <c r="T1175" t="str">
        <f>IF(Table2[[#This Row],[Event]]="Goal",Table2[[#This Row],[Hscore]]&amp;"-"&amp;Table2[[#This Row],[Uscore]],"")</f>
        <v>15-2</v>
      </c>
      <c r="U1175">
        <v>3486</v>
      </c>
      <c r="V1175" s="1">
        <f>Table2[[#This Row],[GameTime]]-(Table2[[#This Row],[period]]-1)*1200</f>
        <v>1086</v>
      </c>
      <c r="W1175" s="1">
        <f>ROUNDDOWN(Table2[[#This Row],[Time]]/60,0)</f>
        <v>18</v>
      </c>
      <c r="X1175" s="1">
        <f>ROUNDDOWN((Table2[[#This Row],[Time]]/60-Table2[[#This Row],[Time2]])*60,0)</f>
        <v>6</v>
      </c>
      <c r="Y1175" s="1">
        <f>IF(Table2[[#This Row],[Time2]]&lt;10,0&amp;Table2[[#This Row],[Time2]],Table2[[#This Row],[Time2]])</f>
        <v>18</v>
      </c>
      <c r="Z1175" s="1" t="str">
        <f>IF(Table2[[#This Row],[Time3]]&lt;10,0&amp;Table2[[#This Row],[Time3]],Table2[[#This Row],[Time3]])</f>
        <v>06</v>
      </c>
      <c r="AA1175" s="2" t="str">
        <f>Table2[[#This Row],[Time4]]&amp;":"&amp;Table2[[#This Row],[Time5]]</f>
        <v>18:06</v>
      </c>
      <c r="AB1175" s="1" t="str" cm="1">
        <f t="array" ref="AB1175">IFERROR(IF(Table2[[#This Row],[code]]="","",_xlfn.IFS(AND(Table2[[#This Row],[code]]&lt;400,Table2[[#This Row],[code]]&lt;&gt;""),2,Table2[[#This Row],[code]]&gt;500,4)),"")</f>
        <v/>
      </c>
      <c r="AC1175" s="1" t="str">
        <f>IF(Table2[[#This Row],[Event]]="Penalty",Table2[[#This Row],[number]],IF(Table2[[#This Row],[Event]]="Time-Out",401,""))</f>
        <v/>
      </c>
      <c r="AD1175" s="1">
        <f>ROW(A1174)</f>
        <v>1174</v>
      </c>
      <c r="AE1175" s="1">
        <f>COUNTIFS(Table2[GameID],Table2[[#This Row],[GameID]],Table2[Column1],"&lt;="&amp;Table2[[#This Row],[Column1]])-1</f>
        <v>21</v>
      </c>
    </row>
    <row r="1176" spans="1:31" x14ac:dyDescent="0.45">
      <c r="A1176" t="s">
        <v>431</v>
      </c>
      <c r="B1176" t="str">
        <f>_xlfn.TEXTBEFORE(Table2[[#This Row],[Kamp]]," - ")</f>
        <v>Blackhawks</v>
      </c>
      <c r="C1176" t="str">
        <f>_xlfn.TEXTAFTER(Table2[[#This Row],[Kamp]],"- ")</f>
        <v>Rødovre FC</v>
      </c>
      <c r="D1176">
        <v>44968</v>
      </c>
      <c r="E1176">
        <v>65711</v>
      </c>
      <c r="F1176">
        <v>20222023</v>
      </c>
      <c r="G1176" t="s">
        <v>418</v>
      </c>
      <c r="H1176" t="s">
        <v>665</v>
      </c>
      <c r="I1176" t="s">
        <v>677</v>
      </c>
      <c r="J1176">
        <v>3</v>
      </c>
      <c r="K1176">
        <v>29512</v>
      </c>
      <c r="L1176">
        <v>1</v>
      </c>
      <c r="M1176" t="s">
        <v>630</v>
      </c>
      <c r="N1176" t="s">
        <v>56</v>
      </c>
      <c r="O1176" t="s">
        <v>54</v>
      </c>
      <c r="P1176">
        <v>89</v>
      </c>
      <c r="Q1176">
        <v>87</v>
      </c>
      <c r="R1176">
        <f>SUMIFS(Table2[number],Table2[Event],"Goal",Table2[H/U],"HOME",Table2[GameID],Table2[[#This Row],[GameID]],Table2[GameTime],"&lt;="&amp;Table2[[#This Row],[GameTime]])</f>
        <v>15</v>
      </c>
      <c r="S1176">
        <f>SUMIFS(Table2[number],Table2[Event],"Goal",Table2[H/U],"AWAY",Table2[GameID],Table2[[#This Row],[GameID]],Table2[GameTime],"&lt;="&amp;Table2[[#This Row],[GameTime]])</f>
        <v>3</v>
      </c>
      <c r="T1176" t="str">
        <f>IF(Table2[[#This Row],[Event]]="Goal",Table2[[#This Row],[Hscore]]&amp;"-"&amp;Table2[[#This Row],[Uscore]],"")</f>
        <v>15-3</v>
      </c>
      <c r="U1176">
        <v>3505</v>
      </c>
      <c r="V1176" s="1">
        <f>Table2[[#This Row],[GameTime]]-(Table2[[#This Row],[period]]-1)*1200</f>
        <v>1105</v>
      </c>
      <c r="W1176" s="1">
        <f>ROUNDDOWN(Table2[[#This Row],[Time]]/60,0)</f>
        <v>18</v>
      </c>
      <c r="X1176" s="1">
        <f>ROUNDDOWN((Table2[[#This Row],[Time]]/60-Table2[[#This Row],[Time2]])*60,0)</f>
        <v>25</v>
      </c>
      <c r="Y1176" s="1">
        <f>IF(Table2[[#This Row],[Time2]]&lt;10,0&amp;Table2[[#This Row],[Time2]],Table2[[#This Row],[Time2]])</f>
        <v>18</v>
      </c>
      <c r="Z1176" s="1">
        <f>IF(Table2[[#This Row],[Time3]]&lt;10,0&amp;Table2[[#This Row],[Time3]],Table2[[#This Row],[Time3]])</f>
        <v>25</v>
      </c>
      <c r="AA1176" s="2" t="str">
        <f>Table2[[#This Row],[Time4]]&amp;":"&amp;Table2[[#This Row],[Time5]]</f>
        <v>18:25</v>
      </c>
      <c r="AB1176" s="1" t="str" cm="1">
        <f t="array" ref="AB1176">IFERROR(IF(Table2[[#This Row],[code]]="","",_xlfn.IFS(AND(Table2[[#This Row],[code]]&lt;400,Table2[[#This Row],[code]]&lt;&gt;""),2,Table2[[#This Row],[code]]&gt;500,4)),"")</f>
        <v/>
      </c>
      <c r="AC1176" s="1" t="str">
        <f>IF(Table2[[#This Row],[Event]]="Penalty",Table2[[#This Row],[number]],IF(Table2[[#This Row],[Event]]="Time-Out",401,""))</f>
        <v/>
      </c>
      <c r="AD1176" s="1">
        <f>ROW(A1175)</f>
        <v>1175</v>
      </c>
      <c r="AE1176" s="1">
        <f>COUNTIFS(Table2[GameID],Table2[[#This Row],[GameID]],Table2[Column1],"&lt;="&amp;Table2[[#This Row],[Column1]])-1</f>
        <v>22</v>
      </c>
    </row>
    <row r="1177" spans="1:31" x14ac:dyDescent="0.45">
      <c r="A1177" t="s">
        <v>313</v>
      </c>
      <c r="B1177" t="str">
        <f>_xlfn.TEXTBEFORE(Table2[[#This Row],[Kamp]]," - ")</f>
        <v>Rødovre FC</v>
      </c>
      <c r="C1177" t="str">
        <f>_xlfn.TEXTAFTER(Table2[[#This Row],[Kamp]],"- ")</f>
        <v>Benløse IF</v>
      </c>
      <c r="D1177">
        <v>44965</v>
      </c>
      <c r="E1177">
        <v>65712</v>
      </c>
      <c r="F1177">
        <v>20222023</v>
      </c>
      <c r="G1177" t="s">
        <v>418</v>
      </c>
      <c r="H1177" t="s">
        <v>665</v>
      </c>
      <c r="I1177" t="s">
        <v>678</v>
      </c>
      <c r="J1177">
        <v>1</v>
      </c>
      <c r="K1177">
        <v>29512</v>
      </c>
      <c r="L1177">
        <v>1</v>
      </c>
      <c r="M1177" t="s">
        <v>630</v>
      </c>
      <c r="N1177" t="s">
        <v>51</v>
      </c>
      <c r="O1177" t="s">
        <v>55</v>
      </c>
      <c r="P1177">
        <v>77</v>
      </c>
      <c r="Q1177">
        <v>88</v>
      </c>
      <c r="R1177">
        <f>SUMIFS(Table2[number],Table2[Event],"Goal",Table2[H/U],"HOME",Table2[GameID],Table2[[#This Row],[GameID]],Table2[GameTime],"&lt;="&amp;Table2[[#This Row],[GameTime]])</f>
        <v>1</v>
      </c>
      <c r="S1177">
        <f>SUMIFS(Table2[number],Table2[Event],"Goal",Table2[H/U],"AWAY",Table2[GameID],Table2[[#This Row],[GameID]],Table2[GameTime],"&lt;="&amp;Table2[[#This Row],[GameTime]])</f>
        <v>0</v>
      </c>
      <c r="T1177" t="str">
        <f>IF(Table2[[#This Row],[Event]]="Goal",Table2[[#This Row],[Hscore]]&amp;"-"&amp;Table2[[#This Row],[Uscore]],"")</f>
        <v>1-0</v>
      </c>
      <c r="U1177">
        <v>144</v>
      </c>
      <c r="V1177" s="1">
        <f>Table2[[#This Row],[GameTime]]-(Table2[[#This Row],[period]]-1)*1200</f>
        <v>144</v>
      </c>
      <c r="W1177" s="1">
        <f>ROUNDDOWN(Table2[[#This Row],[Time]]/60,0)</f>
        <v>2</v>
      </c>
      <c r="X1177" s="1">
        <f>ROUNDDOWN((Table2[[#This Row],[Time]]/60-Table2[[#This Row],[Time2]])*60,0)</f>
        <v>24</v>
      </c>
      <c r="Y1177" s="1" t="str">
        <f>IF(Table2[[#This Row],[Time2]]&lt;10,0&amp;Table2[[#This Row],[Time2]],Table2[[#This Row],[Time2]])</f>
        <v>02</v>
      </c>
      <c r="Z1177" s="1">
        <f>IF(Table2[[#This Row],[Time3]]&lt;10,0&amp;Table2[[#This Row],[Time3]],Table2[[#This Row],[Time3]])</f>
        <v>24</v>
      </c>
      <c r="AA1177" s="2" t="str">
        <f>Table2[[#This Row],[Time4]]&amp;":"&amp;Table2[[#This Row],[Time5]]</f>
        <v>02:24</v>
      </c>
      <c r="AB1177" s="1" t="str" cm="1">
        <f t="array" ref="AB1177">IFERROR(IF(Table2[[#This Row],[code]]="","",_xlfn.IFS(AND(Table2[[#This Row],[code]]&lt;400,Table2[[#This Row],[code]]&lt;&gt;""),2,Table2[[#This Row],[code]]&gt;500,4)),"")</f>
        <v/>
      </c>
      <c r="AC1177" s="1" t="str">
        <f>IF(Table2[[#This Row],[Event]]="Penalty",Table2[[#This Row],[number]],IF(Table2[[#This Row],[Event]]="Time-Out",401,""))</f>
        <v/>
      </c>
      <c r="AD1177" s="1">
        <f>ROW(A1176)</f>
        <v>1176</v>
      </c>
      <c r="AE1177" s="1">
        <f>COUNTIFS(Table2[GameID],Table2[[#This Row],[GameID]],Table2[Column1],"&lt;="&amp;Table2[[#This Row],[Column1]])-1</f>
        <v>0</v>
      </c>
    </row>
    <row r="1178" spans="1:31" x14ac:dyDescent="0.45">
      <c r="A1178" t="s">
        <v>313</v>
      </c>
      <c r="B1178" t="str">
        <f>_xlfn.TEXTBEFORE(Table2[[#This Row],[Kamp]]," - ")</f>
        <v>Rødovre FC</v>
      </c>
      <c r="C1178" t="str">
        <f>_xlfn.TEXTAFTER(Table2[[#This Row],[Kamp]],"- ")</f>
        <v>Benløse IF</v>
      </c>
      <c r="D1178">
        <v>44965</v>
      </c>
      <c r="E1178">
        <v>65712</v>
      </c>
      <c r="F1178">
        <v>20222023</v>
      </c>
      <c r="G1178" t="s">
        <v>418</v>
      </c>
      <c r="H1178" t="s">
        <v>665</v>
      </c>
      <c r="I1178" t="s">
        <v>678</v>
      </c>
      <c r="J1178">
        <v>1</v>
      </c>
      <c r="K1178">
        <v>29512</v>
      </c>
      <c r="L1178">
        <v>1</v>
      </c>
      <c r="M1178" t="s">
        <v>630</v>
      </c>
      <c r="N1178" t="s">
        <v>55</v>
      </c>
      <c r="O1178" t="s">
        <v>51</v>
      </c>
      <c r="P1178">
        <v>88</v>
      </c>
      <c r="Q1178">
        <v>77</v>
      </c>
      <c r="R1178">
        <f>SUMIFS(Table2[number],Table2[Event],"Goal",Table2[H/U],"HOME",Table2[GameID],Table2[[#This Row],[GameID]],Table2[GameTime],"&lt;="&amp;Table2[[#This Row],[GameTime]])</f>
        <v>2</v>
      </c>
      <c r="S1178">
        <f>SUMIFS(Table2[number],Table2[Event],"Goal",Table2[H/U],"AWAY",Table2[GameID],Table2[[#This Row],[GameID]],Table2[GameTime],"&lt;="&amp;Table2[[#This Row],[GameTime]])</f>
        <v>0</v>
      </c>
      <c r="T1178" t="str">
        <f>IF(Table2[[#This Row],[Event]]="Goal",Table2[[#This Row],[Hscore]]&amp;"-"&amp;Table2[[#This Row],[Uscore]],"")</f>
        <v>2-0</v>
      </c>
      <c r="U1178">
        <v>421</v>
      </c>
      <c r="V1178" s="1">
        <f>Table2[[#This Row],[GameTime]]-(Table2[[#This Row],[period]]-1)*1200</f>
        <v>421</v>
      </c>
      <c r="W1178" s="1">
        <f>ROUNDDOWN(Table2[[#This Row],[Time]]/60,0)</f>
        <v>7</v>
      </c>
      <c r="X1178" s="1">
        <f>ROUNDDOWN((Table2[[#This Row],[Time]]/60-Table2[[#This Row],[Time2]])*60,0)</f>
        <v>0</v>
      </c>
      <c r="Y1178" s="1" t="str">
        <f>IF(Table2[[#This Row],[Time2]]&lt;10,0&amp;Table2[[#This Row],[Time2]],Table2[[#This Row],[Time2]])</f>
        <v>07</v>
      </c>
      <c r="Z1178" s="1" t="str">
        <f>IF(Table2[[#This Row],[Time3]]&lt;10,0&amp;Table2[[#This Row],[Time3]],Table2[[#This Row],[Time3]])</f>
        <v>00</v>
      </c>
      <c r="AA1178" s="2" t="str">
        <f>Table2[[#This Row],[Time4]]&amp;":"&amp;Table2[[#This Row],[Time5]]</f>
        <v>07:00</v>
      </c>
      <c r="AB1178" s="1" t="str" cm="1">
        <f t="array" ref="AB1178">IFERROR(IF(Table2[[#This Row],[code]]="","",_xlfn.IFS(AND(Table2[[#This Row],[code]]&lt;400,Table2[[#This Row],[code]]&lt;&gt;""),2,Table2[[#This Row],[code]]&gt;500,4)),"")</f>
        <v/>
      </c>
      <c r="AC1178" s="1" t="str">
        <f>IF(Table2[[#This Row],[Event]]="Penalty",Table2[[#This Row],[number]],IF(Table2[[#This Row],[Event]]="Time-Out",401,""))</f>
        <v/>
      </c>
      <c r="AD1178" s="1">
        <f>ROW(A1177)</f>
        <v>1177</v>
      </c>
      <c r="AE1178" s="1">
        <f>COUNTIFS(Table2[GameID],Table2[[#This Row],[GameID]],Table2[Column1],"&lt;="&amp;Table2[[#This Row],[Column1]])-1</f>
        <v>1</v>
      </c>
    </row>
    <row r="1179" spans="1:31" x14ac:dyDescent="0.45">
      <c r="A1179" t="s">
        <v>313</v>
      </c>
      <c r="B1179" t="str">
        <f>_xlfn.TEXTBEFORE(Table2[[#This Row],[Kamp]]," - ")</f>
        <v>Rødovre FC</v>
      </c>
      <c r="C1179" t="str">
        <f>_xlfn.TEXTAFTER(Table2[[#This Row],[Kamp]],"- ")</f>
        <v>Benløse IF</v>
      </c>
      <c r="D1179">
        <v>44965</v>
      </c>
      <c r="E1179">
        <v>65712</v>
      </c>
      <c r="F1179">
        <v>20222023</v>
      </c>
      <c r="G1179" t="s">
        <v>418</v>
      </c>
      <c r="H1179" t="s">
        <v>665</v>
      </c>
      <c r="I1179" t="s">
        <v>678</v>
      </c>
      <c r="J1179">
        <v>1</v>
      </c>
      <c r="K1179">
        <v>29512</v>
      </c>
      <c r="L1179">
        <v>1</v>
      </c>
      <c r="M1179" t="s">
        <v>630</v>
      </c>
      <c r="N1179" t="s">
        <v>55</v>
      </c>
      <c r="O1179" t="s">
        <v>42</v>
      </c>
      <c r="P1179">
        <v>88</v>
      </c>
      <c r="Q1179">
        <v>8</v>
      </c>
      <c r="R1179">
        <f>SUMIFS(Table2[number],Table2[Event],"Goal",Table2[H/U],"HOME",Table2[GameID],Table2[[#This Row],[GameID]],Table2[GameTime],"&lt;="&amp;Table2[[#This Row],[GameTime]])</f>
        <v>3</v>
      </c>
      <c r="S1179">
        <f>SUMIFS(Table2[number],Table2[Event],"Goal",Table2[H/U],"AWAY",Table2[GameID],Table2[[#This Row],[GameID]],Table2[GameTime],"&lt;="&amp;Table2[[#This Row],[GameTime]])</f>
        <v>0</v>
      </c>
      <c r="T1179" t="str">
        <f>IF(Table2[[#This Row],[Event]]="Goal",Table2[[#This Row],[Hscore]]&amp;"-"&amp;Table2[[#This Row],[Uscore]],"")</f>
        <v>3-0</v>
      </c>
      <c r="U1179">
        <v>901</v>
      </c>
      <c r="V1179" s="1">
        <f>Table2[[#This Row],[GameTime]]-(Table2[[#This Row],[period]]-1)*1200</f>
        <v>901</v>
      </c>
      <c r="W1179" s="1">
        <f>ROUNDDOWN(Table2[[#This Row],[Time]]/60,0)</f>
        <v>15</v>
      </c>
      <c r="X1179" s="1">
        <f>ROUNDDOWN((Table2[[#This Row],[Time]]/60-Table2[[#This Row],[Time2]])*60,0)</f>
        <v>1</v>
      </c>
      <c r="Y1179" s="1">
        <f>IF(Table2[[#This Row],[Time2]]&lt;10,0&amp;Table2[[#This Row],[Time2]],Table2[[#This Row],[Time2]])</f>
        <v>15</v>
      </c>
      <c r="Z1179" s="1" t="str">
        <f>IF(Table2[[#This Row],[Time3]]&lt;10,0&amp;Table2[[#This Row],[Time3]],Table2[[#This Row],[Time3]])</f>
        <v>01</v>
      </c>
      <c r="AA1179" s="2" t="str">
        <f>Table2[[#This Row],[Time4]]&amp;":"&amp;Table2[[#This Row],[Time5]]</f>
        <v>15:01</v>
      </c>
      <c r="AB1179" s="1" t="str" cm="1">
        <f t="array" ref="AB1179">IFERROR(IF(Table2[[#This Row],[code]]="","",_xlfn.IFS(AND(Table2[[#This Row],[code]]&lt;400,Table2[[#This Row],[code]]&lt;&gt;""),2,Table2[[#This Row],[code]]&gt;500,4)),"")</f>
        <v/>
      </c>
      <c r="AC1179" s="1" t="str">
        <f>IF(Table2[[#This Row],[Event]]="Penalty",Table2[[#This Row],[number]],IF(Table2[[#This Row],[Event]]="Time-Out",401,""))</f>
        <v/>
      </c>
      <c r="AD1179" s="1">
        <f>ROW(A1178)</f>
        <v>1178</v>
      </c>
      <c r="AE1179" s="1">
        <f>COUNTIFS(Table2[GameID],Table2[[#This Row],[GameID]],Table2[Column1],"&lt;="&amp;Table2[[#This Row],[Column1]])-1</f>
        <v>2</v>
      </c>
    </row>
    <row r="1180" spans="1:31" x14ac:dyDescent="0.45">
      <c r="A1180" t="s">
        <v>313</v>
      </c>
      <c r="B1180" t="str">
        <f>_xlfn.TEXTBEFORE(Table2[[#This Row],[Kamp]]," - ")</f>
        <v>Rødovre FC</v>
      </c>
      <c r="C1180" t="str">
        <f>_xlfn.TEXTAFTER(Table2[[#This Row],[Kamp]],"- ")</f>
        <v>Benløse IF</v>
      </c>
      <c r="D1180">
        <v>44965</v>
      </c>
      <c r="E1180">
        <v>65712</v>
      </c>
      <c r="F1180">
        <v>20222023</v>
      </c>
      <c r="G1180" t="s">
        <v>418</v>
      </c>
      <c r="H1180" t="s">
        <v>665</v>
      </c>
      <c r="I1180" t="s">
        <v>678</v>
      </c>
      <c r="J1180">
        <v>2</v>
      </c>
      <c r="K1180">
        <v>29512</v>
      </c>
      <c r="L1180">
        <v>208</v>
      </c>
      <c r="M1180" t="s">
        <v>631</v>
      </c>
      <c r="N1180" t="s">
        <v>54</v>
      </c>
      <c r="O1180" t="s">
        <v>634</v>
      </c>
      <c r="P1180">
        <v>87</v>
      </c>
      <c r="Q1180" t="s">
        <v>634</v>
      </c>
      <c r="R1180">
        <f>SUMIFS(Table2[number],Table2[Event],"Goal",Table2[H/U],"HOME",Table2[GameID],Table2[[#This Row],[GameID]],Table2[GameTime],"&lt;="&amp;Table2[[#This Row],[GameTime]])</f>
        <v>3</v>
      </c>
      <c r="S1180">
        <f>SUMIFS(Table2[number],Table2[Event],"Goal",Table2[H/U],"AWAY",Table2[GameID],Table2[[#This Row],[GameID]],Table2[GameTime],"&lt;="&amp;Table2[[#This Row],[GameTime]])</f>
        <v>0</v>
      </c>
      <c r="T1180" t="str">
        <f>IF(Table2[[#This Row],[Event]]="Goal",Table2[[#This Row],[Hscore]]&amp;"-"&amp;Table2[[#This Row],[Uscore]],"")</f>
        <v/>
      </c>
      <c r="U1180">
        <v>1579</v>
      </c>
      <c r="V1180" s="1">
        <f>Table2[[#This Row],[GameTime]]-(Table2[[#This Row],[period]]-1)*1200</f>
        <v>379</v>
      </c>
      <c r="W1180" s="1">
        <f>ROUNDDOWN(Table2[[#This Row],[Time]]/60,0)</f>
        <v>6</v>
      </c>
      <c r="X1180" s="1">
        <f>ROUNDDOWN((Table2[[#This Row],[Time]]/60-Table2[[#This Row],[Time2]])*60,0)</f>
        <v>19</v>
      </c>
      <c r="Y1180" s="1" t="str">
        <f>IF(Table2[[#This Row],[Time2]]&lt;10,0&amp;Table2[[#This Row],[Time2]],Table2[[#This Row],[Time2]])</f>
        <v>06</v>
      </c>
      <c r="Z1180" s="1">
        <f>IF(Table2[[#This Row],[Time3]]&lt;10,0&amp;Table2[[#This Row],[Time3]],Table2[[#This Row],[Time3]])</f>
        <v>19</v>
      </c>
      <c r="AA1180" s="2" t="str">
        <f>Table2[[#This Row],[Time4]]&amp;":"&amp;Table2[[#This Row],[Time5]]</f>
        <v>06:19</v>
      </c>
      <c r="AB1180" s="1" cm="1">
        <f t="array" ref="AB1180">IFERROR(IF(Table2[[#This Row],[code]]="","",_xlfn.IFS(AND(Table2[[#This Row],[code]]&lt;400,Table2[[#This Row],[code]]&lt;&gt;""),2,Table2[[#This Row],[code]]&gt;500,4)),"")</f>
        <v>2</v>
      </c>
      <c r="AC1180" s="1">
        <f>IF(Table2[[#This Row],[Event]]="Penalty",Table2[[#This Row],[number]],IF(Table2[[#This Row],[Event]]="Time-Out",401,""))</f>
        <v>208</v>
      </c>
      <c r="AD1180" s="1">
        <f>ROW(A1179)</f>
        <v>1179</v>
      </c>
      <c r="AE1180" s="1">
        <f>COUNTIFS(Table2[GameID],Table2[[#This Row],[GameID]],Table2[Column1],"&lt;="&amp;Table2[[#This Row],[Column1]])-1</f>
        <v>3</v>
      </c>
    </row>
    <row r="1181" spans="1:31" x14ac:dyDescent="0.45">
      <c r="A1181" t="s">
        <v>313</v>
      </c>
      <c r="B1181" t="str">
        <f>_xlfn.TEXTBEFORE(Table2[[#This Row],[Kamp]]," - ")</f>
        <v>Rødovre FC</v>
      </c>
      <c r="C1181" t="str">
        <f>_xlfn.TEXTAFTER(Table2[[#This Row],[Kamp]],"- ")</f>
        <v>Benløse IF</v>
      </c>
      <c r="D1181">
        <v>44965</v>
      </c>
      <c r="E1181">
        <v>65712</v>
      </c>
      <c r="F1181">
        <v>20222023</v>
      </c>
      <c r="G1181" t="s">
        <v>418</v>
      </c>
      <c r="H1181" t="s">
        <v>658</v>
      </c>
      <c r="I1181" t="s">
        <v>677</v>
      </c>
      <c r="J1181">
        <v>2</v>
      </c>
      <c r="K1181">
        <v>29507</v>
      </c>
      <c r="L1181">
        <v>1</v>
      </c>
      <c r="M1181" t="s">
        <v>630</v>
      </c>
      <c r="N1181" t="s">
        <v>645</v>
      </c>
      <c r="O1181" t="s">
        <v>25</v>
      </c>
      <c r="P1181">
        <v>36</v>
      </c>
      <c r="Q1181">
        <v>24</v>
      </c>
      <c r="R1181">
        <f>SUMIFS(Table2[number],Table2[Event],"Goal",Table2[H/U],"HOME",Table2[GameID],Table2[[#This Row],[GameID]],Table2[GameTime],"&lt;="&amp;Table2[[#This Row],[GameTime]])</f>
        <v>3</v>
      </c>
      <c r="S1181">
        <f>SUMIFS(Table2[number],Table2[Event],"Goal",Table2[H/U],"AWAY",Table2[GameID],Table2[[#This Row],[GameID]],Table2[GameTime],"&lt;="&amp;Table2[[#This Row],[GameTime]])</f>
        <v>1</v>
      </c>
      <c r="T1181" t="str">
        <f>IF(Table2[[#This Row],[Event]]="Goal",Table2[[#This Row],[Hscore]]&amp;"-"&amp;Table2[[#This Row],[Uscore]],"")</f>
        <v>3-1</v>
      </c>
      <c r="U1181">
        <v>1638</v>
      </c>
      <c r="V1181" s="1">
        <f>Table2[[#This Row],[GameTime]]-(Table2[[#This Row],[period]]-1)*1200</f>
        <v>438</v>
      </c>
      <c r="W1181" s="1">
        <f>ROUNDDOWN(Table2[[#This Row],[Time]]/60,0)</f>
        <v>7</v>
      </c>
      <c r="X1181" s="1">
        <f>ROUNDDOWN((Table2[[#This Row],[Time]]/60-Table2[[#This Row],[Time2]])*60,0)</f>
        <v>18</v>
      </c>
      <c r="Y1181" s="1" t="str">
        <f>IF(Table2[[#This Row],[Time2]]&lt;10,0&amp;Table2[[#This Row],[Time2]],Table2[[#This Row],[Time2]])</f>
        <v>07</v>
      </c>
      <c r="Z1181" s="1">
        <f>IF(Table2[[#This Row],[Time3]]&lt;10,0&amp;Table2[[#This Row],[Time3]],Table2[[#This Row],[Time3]])</f>
        <v>18</v>
      </c>
      <c r="AA1181" s="2" t="str">
        <f>Table2[[#This Row],[Time4]]&amp;":"&amp;Table2[[#This Row],[Time5]]</f>
        <v>07:18</v>
      </c>
      <c r="AB1181" s="1" t="str" cm="1">
        <f t="array" ref="AB1181">IFERROR(IF(Table2[[#This Row],[code]]="","",_xlfn.IFS(AND(Table2[[#This Row],[code]]&lt;400,Table2[[#This Row],[code]]&lt;&gt;""),2,Table2[[#This Row],[code]]&gt;500,4)),"")</f>
        <v/>
      </c>
      <c r="AC1181" s="1" t="str">
        <f>IF(Table2[[#This Row],[Event]]="Penalty",Table2[[#This Row],[number]],IF(Table2[[#This Row],[Event]]="Time-Out",401,""))</f>
        <v/>
      </c>
      <c r="AD1181" s="1">
        <f>ROW(A1180)</f>
        <v>1180</v>
      </c>
      <c r="AE1181" s="1">
        <f>COUNTIFS(Table2[GameID],Table2[[#This Row],[GameID]],Table2[Column1],"&lt;="&amp;Table2[[#This Row],[Column1]])-1</f>
        <v>4</v>
      </c>
    </row>
    <row r="1182" spans="1:31" x14ac:dyDescent="0.45">
      <c r="A1182" t="s">
        <v>313</v>
      </c>
      <c r="B1182" t="str">
        <f>_xlfn.TEXTBEFORE(Table2[[#This Row],[Kamp]]," - ")</f>
        <v>Rødovre FC</v>
      </c>
      <c r="C1182" t="str">
        <f>_xlfn.TEXTAFTER(Table2[[#This Row],[Kamp]],"- ")</f>
        <v>Benløse IF</v>
      </c>
      <c r="D1182">
        <v>44965</v>
      </c>
      <c r="E1182">
        <v>65712</v>
      </c>
      <c r="F1182">
        <v>20222023</v>
      </c>
      <c r="G1182" t="s">
        <v>418</v>
      </c>
      <c r="H1182" t="s">
        <v>665</v>
      </c>
      <c r="I1182" t="s">
        <v>678</v>
      </c>
      <c r="J1182">
        <v>2</v>
      </c>
      <c r="K1182">
        <v>29512</v>
      </c>
      <c r="L1182">
        <v>205</v>
      </c>
      <c r="M1182" t="s">
        <v>631</v>
      </c>
      <c r="N1182" t="s">
        <v>42</v>
      </c>
      <c r="O1182" t="s">
        <v>634</v>
      </c>
      <c r="P1182">
        <v>8</v>
      </c>
      <c r="Q1182" t="s">
        <v>634</v>
      </c>
      <c r="R1182">
        <f>SUMIFS(Table2[number],Table2[Event],"Goal",Table2[H/U],"HOME",Table2[GameID],Table2[[#This Row],[GameID]],Table2[GameTime],"&lt;="&amp;Table2[[#This Row],[GameTime]])</f>
        <v>3</v>
      </c>
      <c r="S1182">
        <f>SUMIFS(Table2[number],Table2[Event],"Goal",Table2[H/U],"AWAY",Table2[GameID],Table2[[#This Row],[GameID]],Table2[GameTime],"&lt;="&amp;Table2[[#This Row],[GameTime]])</f>
        <v>1</v>
      </c>
      <c r="T1182" t="str">
        <f>IF(Table2[[#This Row],[Event]]="Goal",Table2[[#This Row],[Hscore]]&amp;"-"&amp;Table2[[#This Row],[Uscore]],"")</f>
        <v/>
      </c>
      <c r="U1182">
        <v>1840</v>
      </c>
      <c r="V1182" s="1">
        <f>Table2[[#This Row],[GameTime]]-(Table2[[#This Row],[period]]-1)*1200</f>
        <v>640</v>
      </c>
      <c r="W1182" s="1">
        <f>ROUNDDOWN(Table2[[#This Row],[Time]]/60,0)</f>
        <v>10</v>
      </c>
      <c r="X1182" s="1">
        <f>ROUNDDOWN((Table2[[#This Row],[Time]]/60-Table2[[#This Row],[Time2]])*60,0)</f>
        <v>40</v>
      </c>
      <c r="Y1182" s="1">
        <f>IF(Table2[[#This Row],[Time2]]&lt;10,0&amp;Table2[[#This Row],[Time2]],Table2[[#This Row],[Time2]])</f>
        <v>10</v>
      </c>
      <c r="Z1182" s="1">
        <f>IF(Table2[[#This Row],[Time3]]&lt;10,0&amp;Table2[[#This Row],[Time3]],Table2[[#This Row],[Time3]])</f>
        <v>40</v>
      </c>
      <c r="AA1182" s="2" t="str">
        <f>Table2[[#This Row],[Time4]]&amp;":"&amp;Table2[[#This Row],[Time5]]</f>
        <v>10:40</v>
      </c>
      <c r="AB1182" s="1" cm="1">
        <f t="array" ref="AB1182">IFERROR(IF(Table2[[#This Row],[code]]="","",_xlfn.IFS(AND(Table2[[#This Row],[code]]&lt;400,Table2[[#This Row],[code]]&lt;&gt;""),2,Table2[[#This Row],[code]]&gt;500,4)),"")</f>
        <v>2</v>
      </c>
      <c r="AC1182" s="1">
        <f>IF(Table2[[#This Row],[Event]]="Penalty",Table2[[#This Row],[number]],IF(Table2[[#This Row],[Event]]="Time-Out",401,""))</f>
        <v>205</v>
      </c>
      <c r="AD1182" s="1">
        <f>ROW(A1181)</f>
        <v>1181</v>
      </c>
      <c r="AE1182" s="1">
        <f>COUNTIFS(Table2[GameID],Table2[[#This Row],[GameID]],Table2[Column1],"&lt;="&amp;Table2[[#This Row],[Column1]])-1</f>
        <v>5</v>
      </c>
    </row>
    <row r="1183" spans="1:31" x14ac:dyDescent="0.45">
      <c r="A1183" t="s">
        <v>313</v>
      </c>
      <c r="B1183" t="str">
        <f>_xlfn.TEXTBEFORE(Table2[[#This Row],[Kamp]]," - ")</f>
        <v>Rødovre FC</v>
      </c>
      <c r="C1183" t="str">
        <f>_xlfn.TEXTAFTER(Table2[[#This Row],[Kamp]],"- ")</f>
        <v>Benløse IF</v>
      </c>
      <c r="D1183">
        <v>44965</v>
      </c>
      <c r="E1183">
        <v>65712</v>
      </c>
      <c r="F1183">
        <v>20222023</v>
      </c>
      <c r="G1183" t="s">
        <v>418</v>
      </c>
      <c r="H1183" t="s">
        <v>658</v>
      </c>
      <c r="I1183" t="s">
        <v>677</v>
      </c>
      <c r="J1183">
        <v>2</v>
      </c>
      <c r="K1183">
        <v>29507</v>
      </c>
      <c r="L1183">
        <v>208</v>
      </c>
      <c r="M1183" t="s">
        <v>631</v>
      </c>
      <c r="N1183" t="s">
        <v>36</v>
      </c>
      <c r="O1183" t="s">
        <v>634</v>
      </c>
      <c r="P1183">
        <v>87</v>
      </c>
      <c r="Q1183" t="s">
        <v>634</v>
      </c>
      <c r="R1183">
        <f>SUMIFS(Table2[number],Table2[Event],"Goal",Table2[H/U],"HOME",Table2[GameID],Table2[[#This Row],[GameID]],Table2[GameTime],"&lt;="&amp;Table2[[#This Row],[GameTime]])</f>
        <v>3</v>
      </c>
      <c r="S1183">
        <f>SUMIFS(Table2[number],Table2[Event],"Goal",Table2[H/U],"AWAY",Table2[GameID],Table2[[#This Row],[GameID]],Table2[GameTime],"&lt;="&amp;Table2[[#This Row],[GameTime]])</f>
        <v>1</v>
      </c>
      <c r="T1183" t="str">
        <f>IF(Table2[[#This Row],[Event]]="Goal",Table2[[#This Row],[Hscore]]&amp;"-"&amp;Table2[[#This Row],[Uscore]],"")</f>
        <v/>
      </c>
      <c r="U1183">
        <v>1840</v>
      </c>
      <c r="V1183" s="1">
        <f>Table2[[#This Row],[GameTime]]-(Table2[[#This Row],[period]]-1)*1200</f>
        <v>640</v>
      </c>
      <c r="W1183" s="1">
        <f>ROUNDDOWN(Table2[[#This Row],[Time]]/60,0)</f>
        <v>10</v>
      </c>
      <c r="X1183" s="1">
        <f>ROUNDDOWN((Table2[[#This Row],[Time]]/60-Table2[[#This Row],[Time2]])*60,0)</f>
        <v>40</v>
      </c>
      <c r="Y1183" s="1">
        <f>IF(Table2[[#This Row],[Time2]]&lt;10,0&amp;Table2[[#This Row],[Time2]],Table2[[#This Row],[Time2]])</f>
        <v>10</v>
      </c>
      <c r="Z1183" s="1">
        <f>IF(Table2[[#This Row],[Time3]]&lt;10,0&amp;Table2[[#This Row],[Time3]],Table2[[#This Row],[Time3]])</f>
        <v>40</v>
      </c>
      <c r="AA1183" s="2" t="str">
        <f>Table2[[#This Row],[Time4]]&amp;":"&amp;Table2[[#This Row],[Time5]]</f>
        <v>10:40</v>
      </c>
      <c r="AB1183" s="1" cm="1">
        <f t="array" ref="AB1183">IFERROR(IF(Table2[[#This Row],[code]]="","",_xlfn.IFS(AND(Table2[[#This Row],[code]]&lt;400,Table2[[#This Row],[code]]&lt;&gt;""),2,Table2[[#This Row],[code]]&gt;500,4)),"")</f>
        <v>2</v>
      </c>
      <c r="AC1183" s="1">
        <f>IF(Table2[[#This Row],[Event]]="Penalty",Table2[[#This Row],[number]],IF(Table2[[#This Row],[Event]]="Time-Out",401,""))</f>
        <v>208</v>
      </c>
      <c r="AD1183" s="1">
        <f>ROW(A1182)</f>
        <v>1182</v>
      </c>
      <c r="AE1183" s="1">
        <f>COUNTIFS(Table2[GameID],Table2[[#This Row],[GameID]],Table2[Column1],"&lt;="&amp;Table2[[#This Row],[Column1]])-1</f>
        <v>6</v>
      </c>
    </row>
    <row r="1184" spans="1:31" x14ac:dyDescent="0.45">
      <c r="A1184" t="s">
        <v>313</v>
      </c>
      <c r="B1184" t="str">
        <f>_xlfn.TEXTBEFORE(Table2[[#This Row],[Kamp]]," - ")</f>
        <v>Rødovre FC</v>
      </c>
      <c r="C1184" t="str">
        <f>_xlfn.TEXTAFTER(Table2[[#This Row],[Kamp]],"- ")</f>
        <v>Benløse IF</v>
      </c>
      <c r="D1184">
        <v>44965</v>
      </c>
      <c r="E1184">
        <v>65712</v>
      </c>
      <c r="F1184">
        <v>20222023</v>
      </c>
      <c r="G1184" t="s">
        <v>418</v>
      </c>
      <c r="H1184" t="s">
        <v>658</v>
      </c>
      <c r="I1184" t="s">
        <v>677</v>
      </c>
      <c r="J1184">
        <v>2</v>
      </c>
      <c r="K1184">
        <v>29507</v>
      </c>
      <c r="L1184">
        <v>1</v>
      </c>
      <c r="M1184" t="s">
        <v>630</v>
      </c>
      <c r="N1184" t="s">
        <v>25</v>
      </c>
      <c r="O1184" t="s">
        <v>645</v>
      </c>
      <c r="P1184">
        <v>24</v>
      </c>
      <c r="Q1184">
        <v>36</v>
      </c>
      <c r="R1184">
        <f>SUMIFS(Table2[number],Table2[Event],"Goal",Table2[H/U],"HOME",Table2[GameID],Table2[[#This Row],[GameID]],Table2[GameTime],"&lt;="&amp;Table2[[#This Row],[GameTime]])</f>
        <v>3</v>
      </c>
      <c r="S1184">
        <f>SUMIFS(Table2[number],Table2[Event],"Goal",Table2[H/U],"AWAY",Table2[GameID],Table2[[#This Row],[GameID]],Table2[GameTime],"&lt;="&amp;Table2[[#This Row],[GameTime]])</f>
        <v>2</v>
      </c>
      <c r="T1184" t="str">
        <f>IF(Table2[[#This Row],[Event]]="Goal",Table2[[#This Row],[Hscore]]&amp;"-"&amp;Table2[[#This Row],[Uscore]],"")</f>
        <v>3-2</v>
      </c>
      <c r="U1184">
        <v>1875</v>
      </c>
      <c r="V1184" s="1">
        <f>Table2[[#This Row],[GameTime]]-(Table2[[#This Row],[period]]-1)*1200</f>
        <v>675</v>
      </c>
      <c r="W1184" s="1">
        <f>ROUNDDOWN(Table2[[#This Row],[Time]]/60,0)</f>
        <v>11</v>
      </c>
      <c r="X1184" s="1">
        <f>ROUNDDOWN((Table2[[#This Row],[Time]]/60-Table2[[#This Row],[Time2]])*60,0)</f>
        <v>15</v>
      </c>
      <c r="Y1184" s="1">
        <f>IF(Table2[[#This Row],[Time2]]&lt;10,0&amp;Table2[[#This Row],[Time2]],Table2[[#This Row],[Time2]])</f>
        <v>11</v>
      </c>
      <c r="Z1184" s="1">
        <f>IF(Table2[[#This Row],[Time3]]&lt;10,0&amp;Table2[[#This Row],[Time3]],Table2[[#This Row],[Time3]])</f>
        <v>15</v>
      </c>
      <c r="AA1184" s="2" t="str">
        <f>Table2[[#This Row],[Time4]]&amp;":"&amp;Table2[[#This Row],[Time5]]</f>
        <v>11:15</v>
      </c>
      <c r="AB1184" s="1" t="str" cm="1">
        <f t="array" ref="AB1184">IFERROR(IF(Table2[[#This Row],[code]]="","",_xlfn.IFS(AND(Table2[[#This Row],[code]]&lt;400,Table2[[#This Row],[code]]&lt;&gt;""),2,Table2[[#This Row],[code]]&gt;500,4)),"")</f>
        <v/>
      </c>
      <c r="AC1184" s="1" t="str">
        <f>IF(Table2[[#This Row],[Event]]="Penalty",Table2[[#This Row],[number]],IF(Table2[[#This Row],[Event]]="Time-Out",401,""))</f>
        <v/>
      </c>
      <c r="AD1184" s="1">
        <f>ROW(A1183)</f>
        <v>1183</v>
      </c>
      <c r="AE1184" s="1">
        <f>COUNTIFS(Table2[GameID],Table2[[#This Row],[GameID]],Table2[Column1],"&lt;="&amp;Table2[[#This Row],[Column1]])-1</f>
        <v>7</v>
      </c>
    </row>
    <row r="1185" spans="1:31" x14ac:dyDescent="0.45">
      <c r="A1185" t="s">
        <v>313</v>
      </c>
      <c r="B1185" t="str">
        <f>_xlfn.TEXTBEFORE(Table2[[#This Row],[Kamp]]," - ")</f>
        <v>Rødovre FC</v>
      </c>
      <c r="C1185" t="str">
        <f>_xlfn.TEXTAFTER(Table2[[#This Row],[Kamp]],"- ")</f>
        <v>Benløse IF</v>
      </c>
      <c r="D1185">
        <v>44965</v>
      </c>
      <c r="E1185">
        <v>65712</v>
      </c>
      <c r="F1185">
        <v>20222023</v>
      </c>
      <c r="G1185" t="s">
        <v>418</v>
      </c>
      <c r="H1185" t="s">
        <v>658</v>
      </c>
      <c r="I1185" t="s">
        <v>677</v>
      </c>
      <c r="J1185">
        <v>2</v>
      </c>
      <c r="K1185">
        <v>29507</v>
      </c>
      <c r="L1185">
        <v>1</v>
      </c>
      <c r="M1185" t="s">
        <v>630</v>
      </c>
      <c r="N1185" t="s">
        <v>20</v>
      </c>
      <c r="O1185" t="s">
        <v>37</v>
      </c>
      <c r="P1185">
        <v>5</v>
      </c>
      <c r="Q1185">
        <v>90</v>
      </c>
      <c r="R1185">
        <f>SUMIFS(Table2[number],Table2[Event],"Goal",Table2[H/U],"HOME",Table2[GameID],Table2[[#This Row],[GameID]],Table2[GameTime],"&lt;="&amp;Table2[[#This Row],[GameTime]])</f>
        <v>3</v>
      </c>
      <c r="S1185">
        <f>SUMIFS(Table2[number],Table2[Event],"Goal",Table2[H/U],"AWAY",Table2[GameID],Table2[[#This Row],[GameID]],Table2[GameTime],"&lt;="&amp;Table2[[#This Row],[GameTime]])</f>
        <v>3</v>
      </c>
      <c r="T1185" t="str">
        <f>IF(Table2[[#This Row],[Event]]="Goal",Table2[[#This Row],[Hscore]]&amp;"-"&amp;Table2[[#This Row],[Uscore]],"")</f>
        <v>3-3</v>
      </c>
      <c r="U1185">
        <v>1918</v>
      </c>
      <c r="V1185" s="1">
        <f>Table2[[#This Row],[GameTime]]-(Table2[[#This Row],[period]]-1)*1200</f>
        <v>718</v>
      </c>
      <c r="W1185" s="1">
        <f>ROUNDDOWN(Table2[[#This Row],[Time]]/60,0)</f>
        <v>11</v>
      </c>
      <c r="X1185" s="1">
        <f>ROUNDDOWN((Table2[[#This Row],[Time]]/60-Table2[[#This Row],[Time2]])*60,0)</f>
        <v>58</v>
      </c>
      <c r="Y1185" s="1">
        <f>IF(Table2[[#This Row],[Time2]]&lt;10,0&amp;Table2[[#This Row],[Time2]],Table2[[#This Row],[Time2]])</f>
        <v>11</v>
      </c>
      <c r="Z1185" s="1">
        <f>IF(Table2[[#This Row],[Time3]]&lt;10,0&amp;Table2[[#This Row],[Time3]],Table2[[#This Row],[Time3]])</f>
        <v>58</v>
      </c>
      <c r="AA1185" s="2" t="str">
        <f>Table2[[#This Row],[Time4]]&amp;":"&amp;Table2[[#This Row],[Time5]]</f>
        <v>11:58</v>
      </c>
      <c r="AB1185" s="1" t="str" cm="1">
        <f t="array" ref="AB1185">IFERROR(IF(Table2[[#This Row],[code]]="","",_xlfn.IFS(AND(Table2[[#This Row],[code]]&lt;400,Table2[[#This Row],[code]]&lt;&gt;""),2,Table2[[#This Row],[code]]&gt;500,4)),"")</f>
        <v/>
      </c>
      <c r="AC1185" s="1" t="str">
        <f>IF(Table2[[#This Row],[Event]]="Penalty",Table2[[#This Row],[number]],IF(Table2[[#This Row],[Event]]="Time-Out",401,""))</f>
        <v/>
      </c>
      <c r="AD1185" s="1">
        <f>ROW(A1184)</f>
        <v>1184</v>
      </c>
      <c r="AE1185" s="1">
        <f>COUNTIFS(Table2[GameID],Table2[[#This Row],[GameID]],Table2[Column1],"&lt;="&amp;Table2[[#This Row],[Column1]])-1</f>
        <v>8</v>
      </c>
    </row>
    <row r="1186" spans="1:31" x14ac:dyDescent="0.45">
      <c r="A1186" t="s">
        <v>313</v>
      </c>
      <c r="B1186" t="str">
        <f>_xlfn.TEXTBEFORE(Table2[[#This Row],[Kamp]]," - ")</f>
        <v>Rødovre FC</v>
      </c>
      <c r="C1186" t="str">
        <f>_xlfn.TEXTAFTER(Table2[[#This Row],[Kamp]],"- ")</f>
        <v>Benløse IF</v>
      </c>
      <c r="D1186">
        <v>44965</v>
      </c>
      <c r="E1186">
        <v>65712</v>
      </c>
      <c r="F1186">
        <v>20222023</v>
      </c>
      <c r="G1186" t="s">
        <v>418</v>
      </c>
      <c r="H1186" t="s">
        <v>658</v>
      </c>
      <c r="I1186" t="s">
        <v>677</v>
      </c>
      <c r="J1186">
        <v>2</v>
      </c>
      <c r="K1186">
        <v>29507</v>
      </c>
      <c r="L1186">
        <v>1</v>
      </c>
      <c r="M1186" t="s">
        <v>630</v>
      </c>
      <c r="N1186" t="s">
        <v>38</v>
      </c>
      <c r="O1186" t="s">
        <v>29</v>
      </c>
      <c r="P1186">
        <v>98</v>
      </c>
      <c r="Q1186">
        <v>44</v>
      </c>
      <c r="R1186">
        <f>SUMIFS(Table2[number],Table2[Event],"Goal",Table2[H/U],"HOME",Table2[GameID],Table2[[#This Row],[GameID]],Table2[GameTime],"&lt;="&amp;Table2[[#This Row],[GameTime]])</f>
        <v>3</v>
      </c>
      <c r="S1186">
        <f>SUMIFS(Table2[number],Table2[Event],"Goal",Table2[H/U],"AWAY",Table2[GameID],Table2[[#This Row],[GameID]],Table2[GameTime],"&lt;="&amp;Table2[[#This Row],[GameTime]])</f>
        <v>4</v>
      </c>
      <c r="T1186" t="str">
        <f>IF(Table2[[#This Row],[Event]]="Goal",Table2[[#This Row],[Hscore]]&amp;"-"&amp;Table2[[#This Row],[Uscore]],"")</f>
        <v>3-4</v>
      </c>
      <c r="U1186">
        <v>1957</v>
      </c>
      <c r="V1186" s="1">
        <f>Table2[[#This Row],[GameTime]]-(Table2[[#This Row],[period]]-1)*1200</f>
        <v>757</v>
      </c>
      <c r="W1186" s="1">
        <f>ROUNDDOWN(Table2[[#This Row],[Time]]/60,0)</f>
        <v>12</v>
      </c>
      <c r="X1186" s="1">
        <f>ROUNDDOWN((Table2[[#This Row],[Time]]/60-Table2[[#This Row],[Time2]])*60,0)</f>
        <v>37</v>
      </c>
      <c r="Y1186" s="1">
        <f>IF(Table2[[#This Row],[Time2]]&lt;10,0&amp;Table2[[#This Row],[Time2]],Table2[[#This Row],[Time2]])</f>
        <v>12</v>
      </c>
      <c r="Z1186" s="1">
        <f>IF(Table2[[#This Row],[Time3]]&lt;10,0&amp;Table2[[#This Row],[Time3]],Table2[[#This Row],[Time3]])</f>
        <v>37</v>
      </c>
      <c r="AA1186" s="2" t="str">
        <f>Table2[[#This Row],[Time4]]&amp;":"&amp;Table2[[#This Row],[Time5]]</f>
        <v>12:37</v>
      </c>
      <c r="AB1186" s="1" t="str" cm="1">
        <f t="array" ref="AB1186">IFERROR(IF(Table2[[#This Row],[code]]="","",_xlfn.IFS(AND(Table2[[#This Row],[code]]&lt;400,Table2[[#This Row],[code]]&lt;&gt;""),2,Table2[[#This Row],[code]]&gt;500,4)),"")</f>
        <v/>
      </c>
      <c r="AC1186" s="1" t="str">
        <f>IF(Table2[[#This Row],[Event]]="Penalty",Table2[[#This Row],[number]],IF(Table2[[#This Row],[Event]]="Time-Out",401,""))</f>
        <v/>
      </c>
      <c r="AD1186" s="1">
        <f>ROW(A1185)</f>
        <v>1185</v>
      </c>
      <c r="AE1186" s="1">
        <f>COUNTIFS(Table2[GameID],Table2[[#This Row],[GameID]],Table2[Column1],"&lt;="&amp;Table2[[#This Row],[Column1]])-1</f>
        <v>9</v>
      </c>
    </row>
    <row r="1187" spans="1:31" x14ac:dyDescent="0.45">
      <c r="A1187" t="s">
        <v>313</v>
      </c>
      <c r="B1187" t="str">
        <f>_xlfn.TEXTBEFORE(Table2[[#This Row],[Kamp]]," - ")</f>
        <v>Rødovre FC</v>
      </c>
      <c r="C1187" t="str">
        <f>_xlfn.TEXTAFTER(Table2[[#This Row],[Kamp]],"- ")</f>
        <v>Benløse IF</v>
      </c>
      <c r="D1187">
        <v>44965</v>
      </c>
      <c r="E1187">
        <v>65712</v>
      </c>
      <c r="F1187">
        <v>20222023</v>
      </c>
      <c r="G1187" t="s">
        <v>418</v>
      </c>
      <c r="H1187" t="s">
        <v>665</v>
      </c>
      <c r="I1187" t="s">
        <v>678</v>
      </c>
      <c r="J1187">
        <v>2</v>
      </c>
      <c r="K1187">
        <v>29512</v>
      </c>
      <c r="L1187">
        <v>1</v>
      </c>
      <c r="M1187" t="s">
        <v>630</v>
      </c>
      <c r="N1187" t="s">
        <v>55</v>
      </c>
      <c r="O1187" t="s">
        <v>45</v>
      </c>
      <c r="P1187">
        <v>88</v>
      </c>
      <c r="Q1187">
        <v>17</v>
      </c>
      <c r="R1187">
        <f>SUMIFS(Table2[number],Table2[Event],"Goal",Table2[H/U],"HOME",Table2[GameID],Table2[[#This Row],[GameID]],Table2[GameTime],"&lt;="&amp;Table2[[#This Row],[GameTime]])</f>
        <v>4</v>
      </c>
      <c r="S1187">
        <f>SUMIFS(Table2[number],Table2[Event],"Goal",Table2[H/U],"AWAY",Table2[GameID],Table2[[#This Row],[GameID]],Table2[GameTime],"&lt;="&amp;Table2[[#This Row],[GameTime]])</f>
        <v>4</v>
      </c>
      <c r="T1187" t="str">
        <f>IF(Table2[[#This Row],[Event]]="Goal",Table2[[#This Row],[Hscore]]&amp;"-"&amp;Table2[[#This Row],[Uscore]],"")</f>
        <v>4-4</v>
      </c>
      <c r="U1187">
        <v>2121</v>
      </c>
      <c r="V1187" s="1">
        <f>Table2[[#This Row],[GameTime]]-(Table2[[#This Row],[period]]-1)*1200</f>
        <v>921</v>
      </c>
      <c r="W1187" s="1">
        <f>ROUNDDOWN(Table2[[#This Row],[Time]]/60,0)</f>
        <v>15</v>
      </c>
      <c r="X1187" s="1">
        <f>ROUNDDOWN((Table2[[#This Row],[Time]]/60-Table2[[#This Row],[Time2]])*60,0)</f>
        <v>21</v>
      </c>
      <c r="Y1187" s="1">
        <f>IF(Table2[[#This Row],[Time2]]&lt;10,0&amp;Table2[[#This Row],[Time2]],Table2[[#This Row],[Time2]])</f>
        <v>15</v>
      </c>
      <c r="Z1187" s="1">
        <f>IF(Table2[[#This Row],[Time3]]&lt;10,0&amp;Table2[[#This Row],[Time3]],Table2[[#This Row],[Time3]])</f>
        <v>21</v>
      </c>
      <c r="AA1187" s="2" t="str">
        <f>Table2[[#This Row],[Time4]]&amp;":"&amp;Table2[[#This Row],[Time5]]</f>
        <v>15:21</v>
      </c>
      <c r="AB1187" s="1" t="str" cm="1">
        <f t="array" ref="AB1187">IFERROR(IF(Table2[[#This Row],[code]]="","",_xlfn.IFS(AND(Table2[[#This Row],[code]]&lt;400,Table2[[#This Row],[code]]&lt;&gt;""),2,Table2[[#This Row],[code]]&gt;500,4)),"")</f>
        <v/>
      </c>
      <c r="AC1187" s="1" t="str">
        <f>IF(Table2[[#This Row],[Event]]="Penalty",Table2[[#This Row],[number]],IF(Table2[[#This Row],[Event]]="Time-Out",401,""))</f>
        <v/>
      </c>
      <c r="AD1187" s="1">
        <f>ROW(A1186)</f>
        <v>1186</v>
      </c>
      <c r="AE1187" s="1">
        <f>COUNTIFS(Table2[GameID],Table2[[#This Row],[GameID]],Table2[Column1],"&lt;="&amp;Table2[[#This Row],[Column1]])-1</f>
        <v>10</v>
      </c>
    </row>
    <row r="1188" spans="1:31" x14ac:dyDescent="0.45">
      <c r="A1188" t="s">
        <v>313</v>
      </c>
      <c r="B1188" t="str">
        <f>_xlfn.TEXTBEFORE(Table2[[#This Row],[Kamp]]," - ")</f>
        <v>Rødovre FC</v>
      </c>
      <c r="C1188" t="str">
        <f>_xlfn.TEXTAFTER(Table2[[#This Row],[Kamp]],"- ")</f>
        <v>Benløse IF</v>
      </c>
      <c r="D1188">
        <v>44965</v>
      </c>
      <c r="E1188">
        <v>65712</v>
      </c>
      <c r="F1188">
        <v>20222023</v>
      </c>
      <c r="G1188" t="s">
        <v>418</v>
      </c>
      <c r="H1188" t="s">
        <v>665</v>
      </c>
      <c r="I1188" t="s">
        <v>678</v>
      </c>
      <c r="J1188">
        <v>3</v>
      </c>
      <c r="K1188">
        <v>29512</v>
      </c>
      <c r="L1188">
        <v>1</v>
      </c>
      <c r="M1188" t="s">
        <v>630</v>
      </c>
      <c r="N1188" t="s">
        <v>56</v>
      </c>
      <c r="O1188" t="s">
        <v>54</v>
      </c>
      <c r="P1188">
        <v>89</v>
      </c>
      <c r="Q1188">
        <v>87</v>
      </c>
      <c r="R1188">
        <f>SUMIFS(Table2[number],Table2[Event],"Goal",Table2[H/U],"HOME",Table2[GameID],Table2[[#This Row],[GameID]],Table2[GameTime],"&lt;="&amp;Table2[[#This Row],[GameTime]])</f>
        <v>5</v>
      </c>
      <c r="S1188">
        <f>SUMIFS(Table2[number],Table2[Event],"Goal",Table2[H/U],"AWAY",Table2[GameID],Table2[[#This Row],[GameID]],Table2[GameTime],"&lt;="&amp;Table2[[#This Row],[GameTime]])</f>
        <v>4</v>
      </c>
      <c r="T1188" t="str">
        <f>IF(Table2[[#This Row],[Event]]="Goal",Table2[[#This Row],[Hscore]]&amp;"-"&amp;Table2[[#This Row],[Uscore]],"")</f>
        <v>5-4</v>
      </c>
      <c r="U1188">
        <v>2623</v>
      </c>
      <c r="V1188" s="1">
        <f>Table2[[#This Row],[GameTime]]-(Table2[[#This Row],[period]]-1)*1200</f>
        <v>223</v>
      </c>
      <c r="W1188" s="1">
        <f>ROUNDDOWN(Table2[[#This Row],[Time]]/60,0)</f>
        <v>3</v>
      </c>
      <c r="X1188" s="1">
        <f>ROUNDDOWN((Table2[[#This Row],[Time]]/60-Table2[[#This Row],[Time2]])*60,0)</f>
        <v>43</v>
      </c>
      <c r="Y1188" s="1" t="str">
        <f>IF(Table2[[#This Row],[Time2]]&lt;10,0&amp;Table2[[#This Row],[Time2]],Table2[[#This Row],[Time2]])</f>
        <v>03</v>
      </c>
      <c r="Z1188" s="1">
        <f>IF(Table2[[#This Row],[Time3]]&lt;10,0&amp;Table2[[#This Row],[Time3]],Table2[[#This Row],[Time3]])</f>
        <v>43</v>
      </c>
      <c r="AA1188" s="2" t="str">
        <f>Table2[[#This Row],[Time4]]&amp;":"&amp;Table2[[#This Row],[Time5]]</f>
        <v>03:43</v>
      </c>
      <c r="AB1188" s="1" t="str" cm="1">
        <f t="array" ref="AB1188">IFERROR(IF(Table2[[#This Row],[code]]="","",_xlfn.IFS(AND(Table2[[#This Row],[code]]&lt;400,Table2[[#This Row],[code]]&lt;&gt;""),2,Table2[[#This Row],[code]]&gt;500,4)),"")</f>
        <v/>
      </c>
      <c r="AC1188" s="1" t="str">
        <f>IF(Table2[[#This Row],[Event]]="Penalty",Table2[[#This Row],[number]],IF(Table2[[#This Row],[Event]]="Time-Out",401,""))</f>
        <v/>
      </c>
      <c r="AD1188" s="1">
        <f>ROW(A1187)</f>
        <v>1187</v>
      </c>
      <c r="AE1188" s="1">
        <f>COUNTIFS(Table2[GameID],Table2[[#This Row],[GameID]],Table2[Column1],"&lt;="&amp;Table2[[#This Row],[Column1]])-1</f>
        <v>11</v>
      </c>
    </row>
    <row r="1189" spans="1:31" x14ac:dyDescent="0.45">
      <c r="A1189" t="s">
        <v>313</v>
      </c>
      <c r="B1189" t="str">
        <f>_xlfn.TEXTBEFORE(Table2[[#This Row],[Kamp]]," - ")</f>
        <v>Rødovre FC</v>
      </c>
      <c r="C1189" t="str">
        <f>_xlfn.TEXTAFTER(Table2[[#This Row],[Kamp]],"- ")</f>
        <v>Benløse IF</v>
      </c>
      <c r="D1189">
        <v>44965</v>
      </c>
      <c r="E1189">
        <v>65712</v>
      </c>
      <c r="F1189">
        <v>20222023</v>
      </c>
      <c r="G1189" t="s">
        <v>418</v>
      </c>
      <c r="H1189" t="s">
        <v>658</v>
      </c>
      <c r="I1189" t="s">
        <v>677</v>
      </c>
      <c r="J1189">
        <v>3</v>
      </c>
      <c r="K1189">
        <v>29507</v>
      </c>
      <c r="L1189">
        <v>1</v>
      </c>
      <c r="M1189" t="s">
        <v>630</v>
      </c>
      <c r="N1189" t="s">
        <v>645</v>
      </c>
      <c r="O1189" t="s">
        <v>29</v>
      </c>
      <c r="P1189">
        <v>36</v>
      </c>
      <c r="Q1189">
        <v>44</v>
      </c>
      <c r="R1189">
        <f>SUMIFS(Table2[number],Table2[Event],"Goal",Table2[H/U],"HOME",Table2[GameID],Table2[[#This Row],[GameID]],Table2[GameTime],"&lt;="&amp;Table2[[#This Row],[GameTime]])</f>
        <v>5</v>
      </c>
      <c r="S1189">
        <f>SUMIFS(Table2[number],Table2[Event],"Goal",Table2[H/U],"AWAY",Table2[GameID],Table2[[#This Row],[GameID]],Table2[GameTime],"&lt;="&amp;Table2[[#This Row],[GameTime]])</f>
        <v>5</v>
      </c>
      <c r="T1189" t="str">
        <f>IF(Table2[[#This Row],[Event]]="Goal",Table2[[#This Row],[Hscore]]&amp;"-"&amp;Table2[[#This Row],[Uscore]],"")</f>
        <v>5-5</v>
      </c>
      <c r="U1189">
        <v>2688</v>
      </c>
      <c r="V1189" s="1">
        <f>Table2[[#This Row],[GameTime]]-(Table2[[#This Row],[period]]-1)*1200</f>
        <v>288</v>
      </c>
      <c r="W1189" s="1">
        <f>ROUNDDOWN(Table2[[#This Row],[Time]]/60,0)</f>
        <v>4</v>
      </c>
      <c r="X1189" s="1">
        <f>ROUNDDOWN((Table2[[#This Row],[Time]]/60-Table2[[#This Row],[Time2]])*60,0)</f>
        <v>48</v>
      </c>
      <c r="Y1189" s="1" t="str">
        <f>IF(Table2[[#This Row],[Time2]]&lt;10,0&amp;Table2[[#This Row],[Time2]],Table2[[#This Row],[Time2]])</f>
        <v>04</v>
      </c>
      <c r="Z1189" s="1">
        <f>IF(Table2[[#This Row],[Time3]]&lt;10,0&amp;Table2[[#This Row],[Time3]],Table2[[#This Row],[Time3]])</f>
        <v>48</v>
      </c>
      <c r="AA1189" s="2" t="str">
        <f>Table2[[#This Row],[Time4]]&amp;":"&amp;Table2[[#This Row],[Time5]]</f>
        <v>04:48</v>
      </c>
      <c r="AB1189" s="1" t="str" cm="1">
        <f t="array" ref="AB1189">IFERROR(IF(Table2[[#This Row],[code]]="","",_xlfn.IFS(AND(Table2[[#This Row],[code]]&lt;400,Table2[[#This Row],[code]]&lt;&gt;""),2,Table2[[#This Row],[code]]&gt;500,4)),"")</f>
        <v/>
      </c>
      <c r="AC1189" s="1" t="str">
        <f>IF(Table2[[#This Row],[Event]]="Penalty",Table2[[#This Row],[number]],IF(Table2[[#This Row],[Event]]="Time-Out",401,""))</f>
        <v/>
      </c>
      <c r="AD1189" s="1">
        <f>ROW(A1188)</f>
        <v>1188</v>
      </c>
      <c r="AE1189" s="1">
        <f>COUNTIFS(Table2[GameID],Table2[[#This Row],[GameID]],Table2[Column1],"&lt;="&amp;Table2[[#This Row],[Column1]])-1</f>
        <v>12</v>
      </c>
    </row>
    <row r="1190" spans="1:31" x14ac:dyDescent="0.45">
      <c r="A1190" t="s">
        <v>313</v>
      </c>
      <c r="B1190" t="str">
        <f>_xlfn.TEXTBEFORE(Table2[[#This Row],[Kamp]]," - ")</f>
        <v>Rødovre FC</v>
      </c>
      <c r="C1190" t="str">
        <f>_xlfn.TEXTAFTER(Table2[[#This Row],[Kamp]],"- ")</f>
        <v>Benløse IF</v>
      </c>
      <c r="D1190">
        <v>44965</v>
      </c>
      <c r="E1190">
        <v>65712</v>
      </c>
      <c r="F1190">
        <v>20222023</v>
      </c>
      <c r="G1190" t="s">
        <v>418</v>
      </c>
      <c r="H1190" t="s">
        <v>665</v>
      </c>
      <c r="I1190" t="s">
        <v>678</v>
      </c>
      <c r="J1190">
        <v>3</v>
      </c>
      <c r="K1190">
        <v>29512</v>
      </c>
      <c r="L1190">
        <v>1</v>
      </c>
      <c r="M1190" t="s">
        <v>630</v>
      </c>
      <c r="N1190" t="s">
        <v>51</v>
      </c>
      <c r="O1190" t="s">
        <v>45</v>
      </c>
      <c r="P1190">
        <v>77</v>
      </c>
      <c r="Q1190">
        <v>17</v>
      </c>
      <c r="R1190">
        <f>SUMIFS(Table2[number],Table2[Event],"Goal",Table2[H/U],"HOME",Table2[GameID],Table2[[#This Row],[GameID]],Table2[GameTime],"&lt;="&amp;Table2[[#This Row],[GameTime]])</f>
        <v>6</v>
      </c>
      <c r="S1190">
        <f>SUMIFS(Table2[number],Table2[Event],"Goal",Table2[H/U],"AWAY",Table2[GameID],Table2[[#This Row],[GameID]],Table2[GameTime],"&lt;="&amp;Table2[[#This Row],[GameTime]])</f>
        <v>5</v>
      </c>
      <c r="T1190" t="str">
        <f>IF(Table2[[#This Row],[Event]]="Goal",Table2[[#This Row],[Hscore]]&amp;"-"&amp;Table2[[#This Row],[Uscore]],"")</f>
        <v>6-5</v>
      </c>
      <c r="U1190">
        <v>2849</v>
      </c>
      <c r="V1190" s="1">
        <f>Table2[[#This Row],[GameTime]]-(Table2[[#This Row],[period]]-1)*1200</f>
        <v>449</v>
      </c>
      <c r="W1190" s="1">
        <f>ROUNDDOWN(Table2[[#This Row],[Time]]/60,0)</f>
        <v>7</v>
      </c>
      <c r="X1190" s="1">
        <f>ROUNDDOWN((Table2[[#This Row],[Time]]/60-Table2[[#This Row],[Time2]])*60,0)</f>
        <v>29</v>
      </c>
      <c r="Y1190" s="1" t="str">
        <f>IF(Table2[[#This Row],[Time2]]&lt;10,0&amp;Table2[[#This Row],[Time2]],Table2[[#This Row],[Time2]])</f>
        <v>07</v>
      </c>
      <c r="Z1190" s="1">
        <f>IF(Table2[[#This Row],[Time3]]&lt;10,0&amp;Table2[[#This Row],[Time3]],Table2[[#This Row],[Time3]])</f>
        <v>29</v>
      </c>
      <c r="AA1190" s="2" t="str">
        <f>Table2[[#This Row],[Time4]]&amp;":"&amp;Table2[[#This Row],[Time5]]</f>
        <v>07:29</v>
      </c>
      <c r="AB1190" s="1" t="str" cm="1">
        <f t="array" ref="AB1190">IFERROR(IF(Table2[[#This Row],[code]]="","",_xlfn.IFS(AND(Table2[[#This Row],[code]]&lt;400,Table2[[#This Row],[code]]&lt;&gt;""),2,Table2[[#This Row],[code]]&gt;500,4)),"")</f>
        <v/>
      </c>
      <c r="AC1190" s="1" t="str">
        <f>IF(Table2[[#This Row],[Event]]="Penalty",Table2[[#This Row],[number]],IF(Table2[[#This Row],[Event]]="Time-Out",401,""))</f>
        <v/>
      </c>
      <c r="AD1190" s="1">
        <f>ROW(A1189)</f>
        <v>1189</v>
      </c>
      <c r="AE1190" s="1">
        <f>COUNTIFS(Table2[GameID],Table2[[#This Row],[GameID]],Table2[Column1],"&lt;="&amp;Table2[[#This Row],[Column1]])-1</f>
        <v>13</v>
      </c>
    </row>
    <row r="1191" spans="1:31" x14ac:dyDescent="0.45">
      <c r="A1191" t="s">
        <v>313</v>
      </c>
      <c r="B1191" t="str">
        <f>_xlfn.TEXTBEFORE(Table2[[#This Row],[Kamp]]," - ")</f>
        <v>Rødovre FC</v>
      </c>
      <c r="C1191" t="str">
        <f>_xlfn.TEXTAFTER(Table2[[#This Row],[Kamp]],"- ")</f>
        <v>Benløse IF</v>
      </c>
      <c r="D1191">
        <v>44965</v>
      </c>
      <c r="E1191">
        <v>65712</v>
      </c>
      <c r="F1191">
        <v>20222023</v>
      </c>
      <c r="G1191" t="s">
        <v>418</v>
      </c>
      <c r="H1191" t="s">
        <v>665</v>
      </c>
      <c r="I1191" t="s">
        <v>678</v>
      </c>
      <c r="J1191">
        <v>3</v>
      </c>
      <c r="K1191">
        <v>29512</v>
      </c>
      <c r="L1191">
        <v>208</v>
      </c>
      <c r="M1191" t="s">
        <v>631</v>
      </c>
      <c r="N1191" t="s">
        <v>53</v>
      </c>
      <c r="O1191" t="s">
        <v>634</v>
      </c>
      <c r="P1191">
        <v>81</v>
      </c>
      <c r="Q1191" t="s">
        <v>634</v>
      </c>
      <c r="R1191">
        <f>SUMIFS(Table2[number],Table2[Event],"Goal",Table2[H/U],"HOME",Table2[GameID],Table2[[#This Row],[GameID]],Table2[GameTime],"&lt;="&amp;Table2[[#This Row],[GameTime]])</f>
        <v>6</v>
      </c>
      <c r="S1191">
        <f>SUMIFS(Table2[number],Table2[Event],"Goal",Table2[H/U],"AWAY",Table2[GameID],Table2[[#This Row],[GameID]],Table2[GameTime],"&lt;="&amp;Table2[[#This Row],[GameTime]])</f>
        <v>5</v>
      </c>
      <c r="T1191" t="str">
        <f>IF(Table2[[#This Row],[Event]]="Goal",Table2[[#This Row],[Hscore]]&amp;"-"&amp;Table2[[#This Row],[Uscore]],"")</f>
        <v/>
      </c>
      <c r="U1191">
        <v>2979</v>
      </c>
      <c r="V1191" s="1">
        <f>Table2[[#This Row],[GameTime]]-(Table2[[#This Row],[period]]-1)*1200</f>
        <v>579</v>
      </c>
      <c r="W1191" s="1">
        <f>ROUNDDOWN(Table2[[#This Row],[Time]]/60,0)</f>
        <v>9</v>
      </c>
      <c r="X1191" s="1">
        <f>ROUNDDOWN((Table2[[#This Row],[Time]]/60-Table2[[#This Row],[Time2]])*60,0)</f>
        <v>39</v>
      </c>
      <c r="Y1191" s="1" t="str">
        <f>IF(Table2[[#This Row],[Time2]]&lt;10,0&amp;Table2[[#This Row],[Time2]],Table2[[#This Row],[Time2]])</f>
        <v>09</v>
      </c>
      <c r="Z1191" s="1">
        <f>IF(Table2[[#This Row],[Time3]]&lt;10,0&amp;Table2[[#This Row],[Time3]],Table2[[#This Row],[Time3]])</f>
        <v>39</v>
      </c>
      <c r="AA1191" s="2" t="str">
        <f>Table2[[#This Row],[Time4]]&amp;":"&amp;Table2[[#This Row],[Time5]]</f>
        <v>09:39</v>
      </c>
      <c r="AB1191" s="1" cm="1">
        <f t="array" ref="AB1191">IFERROR(IF(Table2[[#This Row],[code]]="","",_xlfn.IFS(AND(Table2[[#This Row],[code]]&lt;400,Table2[[#This Row],[code]]&lt;&gt;""),2,Table2[[#This Row],[code]]&gt;500,4)),"")</f>
        <v>2</v>
      </c>
      <c r="AC1191" s="1">
        <f>IF(Table2[[#This Row],[Event]]="Penalty",Table2[[#This Row],[number]],IF(Table2[[#This Row],[Event]]="Time-Out",401,""))</f>
        <v>208</v>
      </c>
      <c r="AD1191" s="1">
        <f>ROW(A1190)</f>
        <v>1190</v>
      </c>
      <c r="AE1191" s="1">
        <f>COUNTIFS(Table2[GameID],Table2[[#This Row],[GameID]],Table2[Column1],"&lt;="&amp;Table2[[#This Row],[Column1]])-1</f>
        <v>14</v>
      </c>
    </row>
    <row r="1192" spans="1:31" x14ac:dyDescent="0.45">
      <c r="A1192" t="s">
        <v>313</v>
      </c>
      <c r="B1192" t="str">
        <f>_xlfn.TEXTBEFORE(Table2[[#This Row],[Kamp]]," - ")</f>
        <v>Rødovre FC</v>
      </c>
      <c r="C1192" t="str">
        <f>_xlfn.TEXTAFTER(Table2[[#This Row],[Kamp]],"- ")</f>
        <v>Benløse IF</v>
      </c>
      <c r="D1192">
        <v>44965</v>
      </c>
      <c r="E1192">
        <v>65712</v>
      </c>
      <c r="F1192">
        <v>20222023</v>
      </c>
      <c r="G1192" t="s">
        <v>418</v>
      </c>
      <c r="H1192" t="s">
        <v>658</v>
      </c>
      <c r="I1192" t="s">
        <v>677</v>
      </c>
      <c r="J1192">
        <v>3</v>
      </c>
      <c r="K1192">
        <v>29507</v>
      </c>
      <c r="L1192">
        <v>1</v>
      </c>
      <c r="M1192" t="s">
        <v>630</v>
      </c>
      <c r="N1192" t="s">
        <v>29</v>
      </c>
      <c r="O1192" t="s">
        <v>38</v>
      </c>
      <c r="P1192">
        <v>44</v>
      </c>
      <c r="Q1192">
        <v>98</v>
      </c>
      <c r="R1192">
        <f>SUMIFS(Table2[number],Table2[Event],"Goal",Table2[H/U],"HOME",Table2[GameID],Table2[[#This Row],[GameID]],Table2[GameTime],"&lt;="&amp;Table2[[#This Row],[GameTime]])</f>
        <v>6</v>
      </c>
      <c r="S1192">
        <f>SUMIFS(Table2[number],Table2[Event],"Goal",Table2[H/U],"AWAY",Table2[GameID],Table2[[#This Row],[GameID]],Table2[GameTime],"&lt;="&amp;Table2[[#This Row],[GameTime]])</f>
        <v>6</v>
      </c>
      <c r="T1192" t="str">
        <f>IF(Table2[[#This Row],[Event]]="Goal",Table2[[#This Row],[Hscore]]&amp;"-"&amp;Table2[[#This Row],[Uscore]],"")</f>
        <v>6-6</v>
      </c>
      <c r="U1192">
        <v>3182</v>
      </c>
      <c r="V1192" s="1">
        <f>Table2[[#This Row],[GameTime]]-(Table2[[#This Row],[period]]-1)*1200</f>
        <v>782</v>
      </c>
      <c r="W1192" s="1">
        <f>ROUNDDOWN(Table2[[#This Row],[Time]]/60,0)</f>
        <v>13</v>
      </c>
      <c r="X1192" s="1">
        <f>ROUNDDOWN((Table2[[#This Row],[Time]]/60-Table2[[#This Row],[Time2]])*60,0)</f>
        <v>1</v>
      </c>
      <c r="Y1192" s="1">
        <f>IF(Table2[[#This Row],[Time2]]&lt;10,0&amp;Table2[[#This Row],[Time2]],Table2[[#This Row],[Time2]])</f>
        <v>13</v>
      </c>
      <c r="Z1192" s="1" t="str">
        <f>IF(Table2[[#This Row],[Time3]]&lt;10,0&amp;Table2[[#This Row],[Time3]],Table2[[#This Row],[Time3]])</f>
        <v>01</v>
      </c>
      <c r="AA1192" s="2" t="str">
        <f>Table2[[#This Row],[Time4]]&amp;":"&amp;Table2[[#This Row],[Time5]]</f>
        <v>13:01</v>
      </c>
      <c r="AB1192" s="1" t="str" cm="1">
        <f t="array" ref="AB1192">IFERROR(IF(Table2[[#This Row],[code]]="","",_xlfn.IFS(AND(Table2[[#This Row],[code]]&lt;400,Table2[[#This Row],[code]]&lt;&gt;""),2,Table2[[#This Row],[code]]&gt;500,4)),"")</f>
        <v/>
      </c>
      <c r="AC1192" s="1" t="str">
        <f>IF(Table2[[#This Row],[Event]]="Penalty",Table2[[#This Row],[number]],IF(Table2[[#This Row],[Event]]="Time-Out",401,""))</f>
        <v/>
      </c>
      <c r="AD1192" s="1">
        <f>ROW(A1191)</f>
        <v>1191</v>
      </c>
      <c r="AE1192" s="1">
        <f>COUNTIFS(Table2[GameID],Table2[[#This Row],[GameID]],Table2[Column1],"&lt;="&amp;Table2[[#This Row],[Column1]])-1</f>
        <v>15</v>
      </c>
    </row>
    <row r="1193" spans="1:31" x14ac:dyDescent="0.45">
      <c r="A1193" t="s">
        <v>313</v>
      </c>
      <c r="B1193" t="str">
        <f>_xlfn.TEXTBEFORE(Table2[[#This Row],[Kamp]]," - ")</f>
        <v>Rødovre FC</v>
      </c>
      <c r="C1193" t="str">
        <f>_xlfn.TEXTAFTER(Table2[[#This Row],[Kamp]],"- ")</f>
        <v>Benløse IF</v>
      </c>
      <c r="D1193">
        <v>44965</v>
      </c>
      <c r="E1193">
        <v>65712</v>
      </c>
      <c r="F1193">
        <v>20222023</v>
      </c>
      <c r="G1193" t="s">
        <v>418</v>
      </c>
      <c r="H1193" t="s">
        <v>658</v>
      </c>
      <c r="I1193" t="s">
        <v>677</v>
      </c>
      <c r="J1193">
        <v>3</v>
      </c>
      <c r="K1193">
        <v>29507</v>
      </c>
      <c r="L1193">
        <v>1</v>
      </c>
      <c r="M1193" t="s">
        <v>630</v>
      </c>
      <c r="N1193" t="s">
        <v>632</v>
      </c>
      <c r="O1193" t="s">
        <v>38</v>
      </c>
      <c r="P1193">
        <v>74</v>
      </c>
      <c r="Q1193">
        <v>98</v>
      </c>
      <c r="R1193">
        <f>SUMIFS(Table2[number],Table2[Event],"Goal",Table2[H/U],"HOME",Table2[GameID],Table2[[#This Row],[GameID]],Table2[GameTime],"&lt;="&amp;Table2[[#This Row],[GameTime]])</f>
        <v>6</v>
      </c>
      <c r="S1193">
        <f>SUMIFS(Table2[number],Table2[Event],"Goal",Table2[H/U],"AWAY",Table2[GameID],Table2[[#This Row],[GameID]],Table2[GameTime],"&lt;="&amp;Table2[[#This Row],[GameTime]])</f>
        <v>7</v>
      </c>
      <c r="T1193" t="str">
        <f>IF(Table2[[#This Row],[Event]]="Goal",Table2[[#This Row],[Hscore]]&amp;"-"&amp;Table2[[#This Row],[Uscore]],"")</f>
        <v>6-7</v>
      </c>
      <c r="U1193">
        <v>3424</v>
      </c>
      <c r="V1193" s="1">
        <f>Table2[[#This Row],[GameTime]]-(Table2[[#This Row],[period]]-1)*1200</f>
        <v>1024</v>
      </c>
      <c r="W1193" s="1">
        <f>ROUNDDOWN(Table2[[#This Row],[Time]]/60,0)</f>
        <v>17</v>
      </c>
      <c r="X1193" s="1">
        <f>ROUNDDOWN((Table2[[#This Row],[Time]]/60-Table2[[#This Row],[Time2]])*60,0)</f>
        <v>3</v>
      </c>
      <c r="Y1193" s="1">
        <f>IF(Table2[[#This Row],[Time2]]&lt;10,0&amp;Table2[[#This Row],[Time2]],Table2[[#This Row],[Time2]])</f>
        <v>17</v>
      </c>
      <c r="Z1193" s="1" t="str">
        <f>IF(Table2[[#This Row],[Time3]]&lt;10,0&amp;Table2[[#This Row],[Time3]],Table2[[#This Row],[Time3]])</f>
        <v>03</v>
      </c>
      <c r="AA1193" s="2" t="str">
        <f>Table2[[#This Row],[Time4]]&amp;":"&amp;Table2[[#This Row],[Time5]]</f>
        <v>17:03</v>
      </c>
      <c r="AB1193" s="1" t="str" cm="1">
        <f t="array" ref="AB1193">IFERROR(IF(Table2[[#This Row],[code]]="","",_xlfn.IFS(AND(Table2[[#This Row],[code]]&lt;400,Table2[[#This Row],[code]]&lt;&gt;""),2,Table2[[#This Row],[code]]&gt;500,4)),"")</f>
        <v/>
      </c>
      <c r="AC1193" s="1" t="str">
        <f>IF(Table2[[#This Row],[Event]]="Penalty",Table2[[#This Row],[number]],IF(Table2[[#This Row],[Event]]="Time-Out",401,""))</f>
        <v/>
      </c>
      <c r="AD1193" s="1">
        <f>ROW(A1192)</f>
        <v>1192</v>
      </c>
      <c r="AE1193" s="1">
        <f>COUNTIFS(Table2[GameID],Table2[[#This Row],[GameID]],Table2[Column1],"&lt;="&amp;Table2[[#This Row],[Column1]])-1</f>
        <v>16</v>
      </c>
    </row>
    <row r="1194" spans="1:31" x14ac:dyDescent="0.45">
      <c r="A1194" t="s">
        <v>313</v>
      </c>
      <c r="B1194" t="str">
        <f>_xlfn.TEXTBEFORE(Table2[[#This Row],[Kamp]]," - ")</f>
        <v>Rødovre FC</v>
      </c>
      <c r="C1194" t="str">
        <f>_xlfn.TEXTAFTER(Table2[[#This Row],[Kamp]],"- ")</f>
        <v>Benløse IF</v>
      </c>
      <c r="D1194">
        <v>44965</v>
      </c>
      <c r="E1194">
        <v>65712</v>
      </c>
      <c r="F1194">
        <v>20222023</v>
      </c>
      <c r="G1194" t="s">
        <v>418</v>
      </c>
      <c r="H1194" t="s">
        <v>665</v>
      </c>
      <c r="I1194" t="s">
        <v>678</v>
      </c>
      <c r="J1194">
        <v>3</v>
      </c>
      <c r="K1194">
        <v>29512</v>
      </c>
      <c r="L1194">
        <v>0</v>
      </c>
      <c r="M1194" t="s">
        <v>633</v>
      </c>
      <c r="N1194" t="s">
        <v>634</v>
      </c>
      <c r="O1194" t="s">
        <v>634</v>
      </c>
      <c r="P1194" t="s">
        <v>634</v>
      </c>
      <c r="Q1194" t="s">
        <v>634</v>
      </c>
      <c r="R1194">
        <f>SUMIFS(Table2[number],Table2[Event],"Goal",Table2[H/U],"HOME",Table2[GameID],Table2[[#This Row],[GameID]],Table2[GameTime],"&lt;="&amp;Table2[[#This Row],[GameTime]])</f>
        <v>6</v>
      </c>
      <c r="S1194">
        <f>SUMIFS(Table2[number],Table2[Event],"Goal",Table2[H/U],"AWAY",Table2[GameID],Table2[[#This Row],[GameID]],Table2[GameTime],"&lt;="&amp;Table2[[#This Row],[GameTime]])</f>
        <v>7</v>
      </c>
      <c r="T1194" t="str">
        <f>IF(Table2[[#This Row],[Event]]="Goal",Table2[[#This Row],[Hscore]]&amp;"-"&amp;Table2[[#This Row],[Uscore]],"")</f>
        <v/>
      </c>
      <c r="U1194">
        <v>3477</v>
      </c>
      <c r="V1194" s="1">
        <f>Table2[[#This Row],[GameTime]]-(Table2[[#This Row],[period]]-1)*1200</f>
        <v>1077</v>
      </c>
      <c r="W1194" s="1">
        <f>ROUNDDOWN(Table2[[#This Row],[Time]]/60,0)</f>
        <v>17</v>
      </c>
      <c r="X1194" s="1">
        <f>ROUNDDOWN((Table2[[#This Row],[Time]]/60-Table2[[#This Row],[Time2]])*60,0)</f>
        <v>57</v>
      </c>
      <c r="Y1194" s="1">
        <f>IF(Table2[[#This Row],[Time2]]&lt;10,0&amp;Table2[[#This Row],[Time2]],Table2[[#This Row],[Time2]])</f>
        <v>17</v>
      </c>
      <c r="Z1194" s="1">
        <f>IF(Table2[[#This Row],[Time3]]&lt;10,0&amp;Table2[[#This Row],[Time3]],Table2[[#This Row],[Time3]])</f>
        <v>57</v>
      </c>
      <c r="AA1194" s="2" t="str">
        <f>Table2[[#This Row],[Time4]]&amp;":"&amp;Table2[[#This Row],[Time5]]</f>
        <v>17:57</v>
      </c>
      <c r="AB1194" s="1" t="str" cm="1">
        <f t="array" ref="AB1194">IFERROR(IF(Table2[[#This Row],[code]]="","",_xlfn.IFS(AND(Table2[[#This Row],[code]]&lt;400,Table2[[#This Row],[code]]&lt;&gt;""),2,Table2[[#This Row],[code]]&gt;500,4)),"")</f>
        <v/>
      </c>
      <c r="AC1194" s="1">
        <f>IF(Table2[[#This Row],[Event]]="Penalty",Table2[[#This Row],[number]],IF(Table2[[#This Row],[Event]]="Time-Out",401,""))</f>
        <v>401</v>
      </c>
      <c r="AD1194" s="1">
        <f>ROW(A1193)</f>
        <v>1193</v>
      </c>
      <c r="AE1194" s="1">
        <f>COUNTIFS(Table2[GameID],Table2[[#This Row],[GameID]],Table2[Column1],"&lt;="&amp;Table2[[#This Row],[Column1]])-1</f>
        <v>17</v>
      </c>
    </row>
    <row r="1195" spans="1:31" x14ac:dyDescent="0.45">
      <c r="A1195" t="s">
        <v>313</v>
      </c>
      <c r="B1195" t="str">
        <f>_xlfn.TEXTBEFORE(Table2[[#This Row],[Kamp]]," - ")</f>
        <v>Rødovre FC</v>
      </c>
      <c r="C1195" t="str">
        <f>_xlfn.TEXTAFTER(Table2[[#This Row],[Kamp]],"- ")</f>
        <v>Benløse IF</v>
      </c>
      <c r="D1195">
        <v>44965</v>
      </c>
      <c r="E1195">
        <v>65712</v>
      </c>
      <c r="F1195">
        <v>20222023</v>
      </c>
      <c r="G1195" t="s">
        <v>418</v>
      </c>
      <c r="H1195" t="s">
        <v>658</v>
      </c>
      <c r="I1195" t="s">
        <v>677</v>
      </c>
      <c r="J1195">
        <v>3</v>
      </c>
      <c r="K1195">
        <v>29507</v>
      </c>
      <c r="L1195">
        <v>1</v>
      </c>
      <c r="M1195" t="s">
        <v>630</v>
      </c>
      <c r="N1195" t="s">
        <v>38</v>
      </c>
      <c r="O1195" t="s">
        <v>634</v>
      </c>
      <c r="P1195">
        <v>98</v>
      </c>
      <c r="Q1195" t="s">
        <v>634</v>
      </c>
      <c r="R1195">
        <f>SUMIFS(Table2[number],Table2[Event],"Goal",Table2[H/U],"HOME",Table2[GameID],Table2[[#This Row],[GameID]],Table2[GameTime],"&lt;="&amp;Table2[[#This Row],[GameTime]])</f>
        <v>6</v>
      </c>
      <c r="S1195">
        <f>SUMIFS(Table2[number],Table2[Event],"Goal",Table2[H/U],"AWAY",Table2[GameID],Table2[[#This Row],[GameID]],Table2[GameTime],"&lt;="&amp;Table2[[#This Row],[GameTime]])</f>
        <v>8</v>
      </c>
      <c r="T1195" t="str">
        <f>IF(Table2[[#This Row],[Event]]="Goal",Table2[[#This Row],[Hscore]]&amp;"-"&amp;Table2[[#This Row],[Uscore]],"")</f>
        <v>6-8</v>
      </c>
      <c r="U1195">
        <v>3562</v>
      </c>
      <c r="V1195" s="1">
        <f>Table2[[#This Row],[GameTime]]-(Table2[[#This Row],[period]]-1)*1200</f>
        <v>1162</v>
      </c>
      <c r="W1195" s="1">
        <f>ROUNDDOWN(Table2[[#This Row],[Time]]/60,0)</f>
        <v>19</v>
      </c>
      <c r="X1195" s="1">
        <f>ROUNDDOWN((Table2[[#This Row],[Time]]/60-Table2[[#This Row],[Time2]])*60,0)</f>
        <v>22</v>
      </c>
      <c r="Y1195" s="1">
        <f>IF(Table2[[#This Row],[Time2]]&lt;10,0&amp;Table2[[#This Row],[Time2]],Table2[[#This Row],[Time2]])</f>
        <v>19</v>
      </c>
      <c r="Z1195" s="1">
        <f>IF(Table2[[#This Row],[Time3]]&lt;10,0&amp;Table2[[#This Row],[Time3]],Table2[[#This Row],[Time3]])</f>
        <v>22</v>
      </c>
      <c r="AA1195" s="2" t="str">
        <f>Table2[[#This Row],[Time4]]&amp;":"&amp;Table2[[#This Row],[Time5]]</f>
        <v>19:22</v>
      </c>
      <c r="AB1195" s="1" t="str" cm="1">
        <f t="array" ref="AB1195">IFERROR(IF(Table2[[#This Row],[code]]="","",_xlfn.IFS(AND(Table2[[#This Row],[code]]&lt;400,Table2[[#This Row],[code]]&lt;&gt;""),2,Table2[[#This Row],[code]]&gt;500,4)),"")</f>
        <v/>
      </c>
      <c r="AC1195" s="1" t="str">
        <f>IF(Table2[[#This Row],[Event]]="Penalty",Table2[[#This Row],[number]],IF(Table2[[#This Row],[Event]]="Time-Out",401,""))</f>
        <v/>
      </c>
      <c r="AD1195" s="1">
        <f>ROW(A1194)</f>
        <v>1194</v>
      </c>
      <c r="AE1195" s="1">
        <f>COUNTIFS(Table2[GameID],Table2[[#This Row],[GameID]],Table2[Column1],"&lt;="&amp;Table2[[#This Row],[Column1]])-1</f>
        <v>18</v>
      </c>
    </row>
    <row r="1196" spans="1:31" x14ac:dyDescent="0.45">
      <c r="A1196" t="s">
        <v>313</v>
      </c>
      <c r="B1196" t="str">
        <f>_xlfn.TEXTBEFORE(Table2[[#This Row],[Kamp]]," - ")</f>
        <v>Rødovre FC</v>
      </c>
      <c r="C1196" t="str">
        <f>_xlfn.TEXTAFTER(Table2[[#This Row],[Kamp]],"- ")</f>
        <v>Benløse IF</v>
      </c>
      <c r="D1196">
        <v>44965</v>
      </c>
      <c r="E1196">
        <v>65712</v>
      </c>
      <c r="F1196">
        <v>20222023</v>
      </c>
      <c r="G1196" t="s">
        <v>418</v>
      </c>
      <c r="H1196" t="s">
        <v>658</v>
      </c>
      <c r="I1196" t="s">
        <v>677</v>
      </c>
      <c r="J1196">
        <v>3</v>
      </c>
      <c r="K1196">
        <v>29507</v>
      </c>
      <c r="L1196">
        <v>220</v>
      </c>
      <c r="M1196" t="s">
        <v>631</v>
      </c>
      <c r="N1196" t="s">
        <v>25</v>
      </c>
      <c r="O1196" t="s">
        <v>634</v>
      </c>
      <c r="P1196">
        <v>24</v>
      </c>
      <c r="Q1196" t="s">
        <v>634</v>
      </c>
      <c r="R1196">
        <f>SUMIFS(Table2[number],Table2[Event],"Goal",Table2[H/U],"HOME",Table2[GameID],Table2[[#This Row],[GameID]],Table2[GameTime],"&lt;="&amp;Table2[[#This Row],[GameTime]])</f>
        <v>6</v>
      </c>
      <c r="S1196">
        <f>SUMIFS(Table2[number],Table2[Event],"Goal",Table2[H/U],"AWAY",Table2[GameID],Table2[[#This Row],[GameID]],Table2[GameTime],"&lt;="&amp;Table2[[#This Row],[GameTime]])</f>
        <v>8</v>
      </c>
      <c r="T1196" t="str">
        <f>IF(Table2[[#This Row],[Event]]="Goal",Table2[[#This Row],[Hscore]]&amp;"-"&amp;Table2[[#This Row],[Uscore]],"")</f>
        <v/>
      </c>
      <c r="U1196">
        <v>3582</v>
      </c>
      <c r="V1196" s="1">
        <f>Table2[[#This Row],[GameTime]]-(Table2[[#This Row],[period]]-1)*1200</f>
        <v>1182</v>
      </c>
      <c r="W1196" s="1">
        <f>ROUNDDOWN(Table2[[#This Row],[Time]]/60,0)</f>
        <v>19</v>
      </c>
      <c r="X1196" s="1">
        <f>ROUNDDOWN((Table2[[#This Row],[Time]]/60-Table2[[#This Row],[Time2]])*60,0)</f>
        <v>42</v>
      </c>
      <c r="Y1196" s="1">
        <f>IF(Table2[[#This Row],[Time2]]&lt;10,0&amp;Table2[[#This Row],[Time2]],Table2[[#This Row],[Time2]])</f>
        <v>19</v>
      </c>
      <c r="Z1196" s="1">
        <f>IF(Table2[[#This Row],[Time3]]&lt;10,0&amp;Table2[[#This Row],[Time3]],Table2[[#This Row],[Time3]])</f>
        <v>42</v>
      </c>
      <c r="AA1196" s="2" t="str">
        <f>Table2[[#This Row],[Time4]]&amp;":"&amp;Table2[[#This Row],[Time5]]</f>
        <v>19:42</v>
      </c>
      <c r="AB1196" s="1" cm="1">
        <f t="array" ref="AB1196">IFERROR(IF(Table2[[#This Row],[code]]="","",_xlfn.IFS(AND(Table2[[#This Row],[code]]&lt;400,Table2[[#This Row],[code]]&lt;&gt;""),2,Table2[[#This Row],[code]]&gt;500,4)),"")</f>
        <v>2</v>
      </c>
      <c r="AC1196" s="1">
        <f>IF(Table2[[#This Row],[Event]]="Penalty",Table2[[#This Row],[number]],IF(Table2[[#This Row],[Event]]="Time-Out",401,""))</f>
        <v>220</v>
      </c>
      <c r="AD1196" s="1">
        <f>ROW(A1195)</f>
        <v>1195</v>
      </c>
      <c r="AE1196" s="1">
        <f>COUNTIFS(Table2[GameID],Table2[[#This Row],[GameID]],Table2[Column1],"&lt;="&amp;Table2[[#This Row],[Column1]])-1</f>
        <v>19</v>
      </c>
    </row>
    <row r="1197" spans="1:31" x14ac:dyDescent="0.45">
      <c r="A1197" t="s">
        <v>333</v>
      </c>
      <c r="B1197" t="str">
        <f>_xlfn.TEXTBEFORE(Table2[[#This Row],[Kamp]]," - ")</f>
        <v>Blackhawks</v>
      </c>
      <c r="C1197" t="str">
        <f>_xlfn.TEXTAFTER(Table2[[#This Row],[Kamp]],"- ")</f>
        <v>BFC Vendsyssel</v>
      </c>
      <c r="D1197">
        <v>44965</v>
      </c>
      <c r="E1197">
        <v>65713</v>
      </c>
      <c r="F1197">
        <v>20222023</v>
      </c>
      <c r="G1197" t="s">
        <v>418</v>
      </c>
      <c r="H1197" t="s">
        <v>661</v>
      </c>
      <c r="I1197" t="s">
        <v>678</v>
      </c>
      <c r="J1197">
        <v>1</v>
      </c>
      <c r="K1197">
        <v>29505</v>
      </c>
      <c r="L1197">
        <v>1</v>
      </c>
      <c r="M1197" t="s">
        <v>630</v>
      </c>
      <c r="N1197" t="s">
        <v>635</v>
      </c>
      <c r="O1197" t="s">
        <v>264</v>
      </c>
      <c r="P1197">
        <v>23</v>
      </c>
      <c r="Q1197">
        <v>10</v>
      </c>
      <c r="R1197">
        <f>SUMIFS(Table2[number],Table2[Event],"Goal",Table2[H/U],"HOME",Table2[GameID],Table2[[#This Row],[GameID]],Table2[GameTime],"&lt;="&amp;Table2[[#This Row],[GameTime]])</f>
        <v>1</v>
      </c>
      <c r="S1197">
        <f>SUMIFS(Table2[number],Table2[Event],"Goal",Table2[H/U],"AWAY",Table2[GameID],Table2[[#This Row],[GameID]],Table2[GameTime],"&lt;="&amp;Table2[[#This Row],[GameTime]])</f>
        <v>0</v>
      </c>
      <c r="T1197" t="str">
        <f>IF(Table2[[#This Row],[Event]]="Goal",Table2[[#This Row],[Hscore]]&amp;"-"&amp;Table2[[#This Row],[Uscore]],"")</f>
        <v>1-0</v>
      </c>
      <c r="U1197">
        <v>434</v>
      </c>
      <c r="V1197" s="1">
        <f>Table2[[#This Row],[GameTime]]-(Table2[[#This Row],[period]]-1)*1200</f>
        <v>434</v>
      </c>
      <c r="W1197" s="1">
        <f>ROUNDDOWN(Table2[[#This Row],[Time]]/60,0)</f>
        <v>7</v>
      </c>
      <c r="X1197" s="1">
        <f>ROUNDDOWN((Table2[[#This Row],[Time]]/60-Table2[[#This Row],[Time2]])*60,0)</f>
        <v>14</v>
      </c>
      <c r="Y1197" s="1" t="str">
        <f>IF(Table2[[#This Row],[Time2]]&lt;10,0&amp;Table2[[#This Row],[Time2]],Table2[[#This Row],[Time2]])</f>
        <v>07</v>
      </c>
      <c r="Z1197" s="1">
        <f>IF(Table2[[#This Row],[Time3]]&lt;10,0&amp;Table2[[#This Row],[Time3]],Table2[[#This Row],[Time3]])</f>
        <v>14</v>
      </c>
      <c r="AA1197" s="2" t="str">
        <f>Table2[[#This Row],[Time4]]&amp;":"&amp;Table2[[#This Row],[Time5]]</f>
        <v>07:14</v>
      </c>
      <c r="AB1197" s="1" t="str" cm="1">
        <f t="array" ref="AB1197">IFERROR(IF(Table2[[#This Row],[code]]="","",_xlfn.IFS(AND(Table2[[#This Row],[code]]&lt;400,Table2[[#This Row],[code]]&lt;&gt;""),2,Table2[[#This Row],[code]]&gt;500,4)),"")</f>
        <v/>
      </c>
      <c r="AC1197" s="1" t="str">
        <f>IF(Table2[[#This Row],[Event]]="Penalty",Table2[[#This Row],[number]],IF(Table2[[#This Row],[Event]]="Time-Out",401,""))</f>
        <v/>
      </c>
      <c r="AD1197" s="1">
        <f>ROW(A1196)</f>
        <v>1196</v>
      </c>
      <c r="AE1197" s="1">
        <f>COUNTIFS(Table2[GameID],Table2[[#This Row],[GameID]],Table2[Column1],"&lt;="&amp;Table2[[#This Row],[Column1]])-1</f>
        <v>0</v>
      </c>
    </row>
    <row r="1198" spans="1:31" x14ac:dyDescent="0.45">
      <c r="A1198" t="s">
        <v>333</v>
      </c>
      <c r="B1198" t="str">
        <f>_xlfn.TEXTBEFORE(Table2[[#This Row],[Kamp]]," - ")</f>
        <v>Blackhawks</v>
      </c>
      <c r="C1198" t="str">
        <f>_xlfn.TEXTAFTER(Table2[[#This Row],[Kamp]],"- ")</f>
        <v>BFC Vendsyssel</v>
      </c>
      <c r="D1198">
        <v>44965</v>
      </c>
      <c r="E1198">
        <v>65713</v>
      </c>
      <c r="F1198">
        <v>20222023</v>
      </c>
      <c r="G1198" t="s">
        <v>418</v>
      </c>
      <c r="H1198" t="s">
        <v>661</v>
      </c>
      <c r="I1198" t="s">
        <v>678</v>
      </c>
      <c r="J1198">
        <v>1</v>
      </c>
      <c r="K1198">
        <v>29505</v>
      </c>
      <c r="L1198">
        <v>1</v>
      </c>
      <c r="M1198" t="s">
        <v>630</v>
      </c>
      <c r="N1198" t="s">
        <v>349</v>
      </c>
      <c r="O1198" t="s">
        <v>635</v>
      </c>
      <c r="P1198">
        <v>25</v>
      </c>
      <c r="Q1198">
        <v>23</v>
      </c>
      <c r="R1198">
        <f>SUMIFS(Table2[number],Table2[Event],"Goal",Table2[H/U],"HOME",Table2[GameID],Table2[[#This Row],[GameID]],Table2[GameTime],"&lt;="&amp;Table2[[#This Row],[GameTime]])</f>
        <v>2</v>
      </c>
      <c r="S1198">
        <f>SUMIFS(Table2[number],Table2[Event],"Goal",Table2[H/U],"AWAY",Table2[GameID],Table2[[#This Row],[GameID]],Table2[GameTime],"&lt;="&amp;Table2[[#This Row],[GameTime]])</f>
        <v>0</v>
      </c>
      <c r="T1198" t="str">
        <f>IF(Table2[[#This Row],[Event]]="Goal",Table2[[#This Row],[Hscore]]&amp;"-"&amp;Table2[[#This Row],[Uscore]],"")</f>
        <v>2-0</v>
      </c>
      <c r="U1198">
        <v>581</v>
      </c>
      <c r="V1198" s="1">
        <f>Table2[[#This Row],[GameTime]]-(Table2[[#This Row],[period]]-1)*1200</f>
        <v>581</v>
      </c>
      <c r="W1198" s="1">
        <f>ROUNDDOWN(Table2[[#This Row],[Time]]/60,0)</f>
        <v>9</v>
      </c>
      <c r="X1198" s="1">
        <f>ROUNDDOWN((Table2[[#This Row],[Time]]/60-Table2[[#This Row],[Time2]])*60,0)</f>
        <v>41</v>
      </c>
      <c r="Y1198" s="1" t="str">
        <f>IF(Table2[[#This Row],[Time2]]&lt;10,0&amp;Table2[[#This Row],[Time2]],Table2[[#This Row],[Time2]])</f>
        <v>09</v>
      </c>
      <c r="Z1198" s="1">
        <f>IF(Table2[[#This Row],[Time3]]&lt;10,0&amp;Table2[[#This Row],[Time3]],Table2[[#This Row],[Time3]])</f>
        <v>41</v>
      </c>
      <c r="AA1198" s="2" t="str">
        <f>Table2[[#This Row],[Time4]]&amp;":"&amp;Table2[[#This Row],[Time5]]</f>
        <v>09:41</v>
      </c>
      <c r="AB1198" s="1" t="str" cm="1">
        <f t="array" ref="AB1198">IFERROR(IF(Table2[[#This Row],[code]]="","",_xlfn.IFS(AND(Table2[[#This Row],[code]]&lt;400,Table2[[#This Row],[code]]&lt;&gt;""),2,Table2[[#This Row],[code]]&gt;500,4)),"")</f>
        <v/>
      </c>
      <c r="AC1198" s="1" t="str">
        <f>IF(Table2[[#This Row],[Event]]="Penalty",Table2[[#This Row],[number]],IF(Table2[[#This Row],[Event]]="Time-Out",401,""))</f>
        <v/>
      </c>
      <c r="AD1198" s="1">
        <f>ROW(A1197)</f>
        <v>1197</v>
      </c>
      <c r="AE1198" s="1">
        <f>COUNTIFS(Table2[GameID],Table2[[#This Row],[GameID]],Table2[Column1],"&lt;="&amp;Table2[[#This Row],[Column1]])-1</f>
        <v>1</v>
      </c>
    </row>
    <row r="1199" spans="1:31" x14ac:dyDescent="0.45">
      <c r="A1199" t="s">
        <v>333</v>
      </c>
      <c r="B1199" t="str">
        <f>_xlfn.TEXTBEFORE(Table2[[#This Row],[Kamp]]," - ")</f>
        <v>Blackhawks</v>
      </c>
      <c r="C1199" t="str">
        <f>_xlfn.TEXTAFTER(Table2[[#This Row],[Kamp]],"- ")</f>
        <v>BFC Vendsyssel</v>
      </c>
      <c r="D1199">
        <v>44965</v>
      </c>
      <c r="E1199">
        <v>65713</v>
      </c>
      <c r="F1199">
        <v>20222023</v>
      </c>
      <c r="G1199" t="s">
        <v>418</v>
      </c>
      <c r="H1199" t="s">
        <v>664</v>
      </c>
      <c r="I1199" t="s">
        <v>677</v>
      </c>
      <c r="J1199">
        <v>1</v>
      </c>
      <c r="K1199">
        <v>29506</v>
      </c>
      <c r="L1199">
        <v>207</v>
      </c>
      <c r="M1199" t="s">
        <v>631</v>
      </c>
      <c r="N1199" t="s">
        <v>199</v>
      </c>
      <c r="O1199" t="s">
        <v>634</v>
      </c>
      <c r="P1199">
        <v>9</v>
      </c>
      <c r="Q1199" t="s">
        <v>634</v>
      </c>
      <c r="R1199">
        <f>SUMIFS(Table2[number],Table2[Event],"Goal",Table2[H/U],"HOME",Table2[GameID],Table2[[#This Row],[GameID]],Table2[GameTime],"&lt;="&amp;Table2[[#This Row],[GameTime]])</f>
        <v>2</v>
      </c>
      <c r="S1199">
        <f>SUMIFS(Table2[number],Table2[Event],"Goal",Table2[H/U],"AWAY",Table2[GameID],Table2[[#This Row],[GameID]],Table2[GameTime],"&lt;="&amp;Table2[[#This Row],[GameTime]])</f>
        <v>0</v>
      </c>
      <c r="T1199" t="str">
        <f>IF(Table2[[#This Row],[Event]]="Goal",Table2[[#This Row],[Hscore]]&amp;"-"&amp;Table2[[#This Row],[Uscore]],"")</f>
        <v/>
      </c>
      <c r="U1199">
        <v>858</v>
      </c>
      <c r="V1199" s="1">
        <f>Table2[[#This Row],[GameTime]]-(Table2[[#This Row],[period]]-1)*1200</f>
        <v>858</v>
      </c>
      <c r="W1199" s="1">
        <f>ROUNDDOWN(Table2[[#This Row],[Time]]/60,0)</f>
        <v>14</v>
      </c>
      <c r="X1199" s="1">
        <f>ROUNDDOWN((Table2[[#This Row],[Time]]/60-Table2[[#This Row],[Time2]])*60,0)</f>
        <v>18</v>
      </c>
      <c r="Y1199" s="1">
        <f>IF(Table2[[#This Row],[Time2]]&lt;10,0&amp;Table2[[#This Row],[Time2]],Table2[[#This Row],[Time2]])</f>
        <v>14</v>
      </c>
      <c r="Z1199" s="1">
        <f>IF(Table2[[#This Row],[Time3]]&lt;10,0&amp;Table2[[#This Row],[Time3]],Table2[[#This Row],[Time3]])</f>
        <v>18</v>
      </c>
      <c r="AA1199" s="2" t="str">
        <f>Table2[[#This Row],[Time4]]&amp;":"&amp;Table2[[#This Row],[Time5]]</f>
        <v>14:18</v>
      </c>
      <c r="AB1199" s="1" cm="1">
        <f t="array" ref="AB1199">IFERROR(IF(Table2[[#This Row],[code]]="","",_xlfn.IFS(AND(Table2[[#This Row],[code]]&lt;400,Table2[[#This Row],[code]]&lt;&gt;""),2,Table2[[#This Row],[code]]&gt;500,4)),"")</f>
        <v>2</v>
      </c>
      <c r="AC1199" s="1">
        <f>IF(Table2[[#This Row],[Event]]="Penalty",Table2[[#This Row],[number]],IF(Table2[[#This Row],[Event]]="Time-Out",401,""))</f>
        <v>207</v>
      </c>
      <c r="AD1199" s="1">
        <f>ROW(A1198)</f>
        <v>1198</v>
      </c>
      <c r="AE1199" s="1">
        <f>COUNTIFS(Table2[GameID],Table2[[#This Row],[GameID]],Table2[Column1],"&lt;="&amp;Table2[[#This Row],[Column1]])-1</f>
        <v>2</v>
      </c>
    </row>
    <row r="1200" spans="1:31" x14ac:dyDescent="0.45">
      <c r="A1200" t="s">
        <v>333</v>
      </c>
      <c r="B1200" t="str">
        <f>_xlfn.TEXTBEFORE(Table2[[#This Row],[Kamp]]," - ")</f>
        <v>Blackhawks</v>
      </c>
      <c r="C1200" t="str">
        <f>_xlfn.TEXTAFTER(Table2[[#This Row],[Kamp]],"- ")</f>
        <v>BFC Vendsyssel</v>
      </c>
      <c r="D1200">
        <v>44965</v>
      </c>
      <c r="E1200">
        <v>65713</v>
      </c>
      <c r="F1200">
        <v>20222023</v>
      </c>
      <c r="G1200" t="s">
        <v>418</v>
      </c>
      <c r="H1200" t="s">
        <v>661</v>
      </c>
      <c r="I1200" t="s">
        <v>678</v>
      </c>
      <c r="J1200">
        <v>1</v>
      </c>
      <c r="K1200">
        <v>29505</v>
      </c>
      <c r="L1200">
        <v>1</v>
      </c>
      <c r="M1200" t="s">
        <v>630</v>
      </c>
      <c r="N1200" t="s">
        <v>349</v>
      </c>
      <c r="O1200" t="s">
        <v>134</v>
      </c>
      <c r="P1200">
        <v>25</v>
      </c>
      <c r="Q1200">
        <v>15</v>
      </c>
      <c r="R1200">
        <f>SUMIFS(Table2[number],Table2[Event],"Goal",Table2[H/U],"HOME",Table2[GameID],Table2[[#This Row],[GameID]],Table2[GameTime],"&lt;="&amp;Table2[[#This Row],[GameTime]])</f>
        <v>3</v>
      </c>
      <c r="S1200">
        <f>SUMIFS(Table2[number],Table2[Event],"Goal",Table2[H/U],"AWAY",Table2[GameID],Table2[[#This Row],[GameID]],Table2[GameTime],"&lt;="&amp;Table2[[#This Row],[GameTime]])</f>
        <v>0</v>
      </c>
      <c r="T1200" t="str">
        <f>IF(Table2[[#This Row],[Event]]="Goal",Table2[[#This Row],[Hscore]]&amp;"-"&amp;Table2[[#This Row],[Uscore]],"")</f>
        <v>3-0</v>
      </c>
      <c r="U1200">
        <v>940</v>
      </c>
      <c r="V1200" s="1">
        <f>Table2[[#This Row],[GameTime]]-(Table2[[#This Row],[period]]-1)*1200</f>
        <v>940</v>
      </c>
      <c r="W1200" s="1">
        <f>ROUNDDOWN(Table2[[#This Row],[Time]]/60,0)</f>
        <v>15</v>
      </c>
      <c r="X1200" s="1">
        <f>ROUNDDOWN((Table2[[#This Row],[Time]]/60-Table2[[#This Row],[Time2]])*60,0)</f>
        <v>40</v>
      </c>
      <c r="Y1200" s="1">
        <f>IF(Table2[[#This Row],[Time2]]&lt;10,0&amp;Table2[[#This Row],[Time2]],Table2[[#This Row],[Time2]])</f>
        <v>15</v>
      </c>
      <c r="Z1200" s="1">
        <f>IF(Table2[[#This Row],[Time3]]&lt;10,0&amp;Table2[[#This Row],[Time3]],Table2[[#This Row],[Time3]])</f>
        <v>40</v>
      </c>
      <c r="AA1200" s="2" t="str">
        <f>Table2[[#This Row],[Time4]]&amp;":"&amp;Table2[[#This Row],[Time5]]</f>
        <v>15:40</v>
      </c>
      <c r="AB1200" s="1" t="str" cm="1">
        <f t="array" ref="AB1200">IFERROR(IF(Table2[[#This Row],[code]]="","",_xlfn.IFS(AND(Table2[[#This Row],[code]]&lt;400,Table2[[#This Row],[code]]&lt;&gt;""),2,Table2[[#This Row],[code]]&gt;500,4)),"")</f>
        <v/>
      </c>
      <c r="AC1200" s="1" t="str">
        <f>IF(Table2[[#This Row],[Event]]="Penalty",Table2[[#This Row],[number]],IF(Table2[[#This Row],[Event]]="Time-Out",401,""))</f>
        <v/>
      </c>
      <c r="AD1200" s="1">
        <f>ROW(A1199)</f>
        <v>1199</v>
      </c>
      <c r="AE1200" s="1">
        <f>COUNTIFS(Table2[GameID],Table2[[#This Row],[GameID]],Table2[Column1],"&lt;="&amp;Table2[[#This Row],[Column1]])-1</f>
        <v>3</v>
      </c>
    </row>
    <row r="1201" spans="1:31" x14ac:dyDescent="0.45">
      <c r="A1201" t="s">
        <v>333</v>
      </c>
      <c r="B1201" t="str">
        <f>_xlfn.TEXTBEFORE(Table2[[#This Row],[Kamp]]," - ")</f>
        <v>Blackhawks</v>
      </c>
      <c r="C1201" t="str">
        <f>_xlfn.TEXTAFTER(Table2[[#This Row],[Kamp]],"- ")</f>
        <v>BFC Vendsyssel</v>
      </c>
      <c r="D1201">
        <v>44965</v>
      </c>
      <c r="E1201">
        <v>65713</v>
      </c>
      <c r="F1201">
        <v>20222023</v>
      </c>
      <c r="G1201" t="s">
        <v>418</v>
      </c>
      <c r="H1201" t="s">
        <v>661</v>
      </c>
      <c r="I1201" t="s">
        <v>678</v>
      </c>
      <c r="J1201">
        <v>1</v>
      </c>
      <c r="K1201">
        <v>29505</v>
      </c>
      <c r="L1201">
        <v>1</v>
      </c>
      <c r="M1201" t="s">
        <v>630</v>
      </c>
      <c r="N1201" t="s">
        <v>145</v>
      </c>
      <c r="O1201" t="s">
        <v>135</v>
      </c>
      <c r="P1201">
        <v>88</v>
      </c>
      <c r="Q1201">
        <v>7</v>
      </c>
      <c r="R1201">
        <f>SUMIFS(Table2[number],Table2[Event],"Goal",Table2[H/U],"HOME",Table2[GameID],Table2[[#This Row],[GameID]],Table2[GameTime],"&lt;="&amp;Table2[[#This Row],[GameTime]])</f>
        <v>4</v>
      </c>
      <c r="S1201">
        <f>SUMIFS(Table2[number],Table2[Event],"Goal",Table2[H/U],"AWAY",Table2[GameID],Table2[[#This Row],[GameID]],Table2[GameTime],"&lt;="&amp;Table2[[#This Row],[GameTime]])</f>
        <v>0</v>
      </c>
      <c r="T1201" t="str">
        <f>IF(Table2[[#This Row],[Event]]="Goal",Table2[[#This Row],[Hscore]]&amp;"-"&amp;Table2[[#This Row],[Uscore]],"")</f>
        <v>4-0</v>
      </c>
      <c r="U1201">
        <v>963</v>
      </c>
      <c r="V1201" s="1">
        <f>Table2[[#This Row],[GameTime]]-(Table2[[#This Row],[period]]-1)*1200</f>
        <v>963</v>
      </c>
      <c r="W1201" s="1">
        <f>ROUNDDOWN(Table2[[#This Row],[Time]]/60,0)</f>
        <v>16</v>
      </c>
      <c r="X1201" s="1">
        <f>ROUNDDOWN((Table2[[#This Row],[Time]]/60-Table2[[#This Row],[Time2]])*60,0)</f>
        <v>3</v>
      </c>
      <c r="Y1201" s="1">
        <f>IF(Table2[[#This Row],[Time2]]&lt;10,0&amp;Table2[[#This Row],[Time2]],Table2[[#This Row],[Time2]])</f>
        <v>16</v>
      </c>
      <c r="Z1201" s="1" t="str">
        <f>IF(Table2[[#This Row],[Time3]]&lt;10,0&amp;Table2[[#This Row],[Time3]],Table2[[#This Row],[Time3]])</f>
        <v>03</v>
      </c>
      <c r="AA1201" s="2" t="str">
        <f>Table2[[#This Row],[Time4]]&amp;":"&amp;Table2[[#This Row],[Time5]]</f>
        <v>16:03</v>
      </c>
      <c r="AB1201" s="1" t="str" cm="1">
        <f t="array" ref="AB1201">IFERROR(IF(Table2[[#This Row],[code]]="","",_xlfn.IFS(AND(Table2[[#This Row],[code]]&lt;400,Table2[[#This Row],[code]]&lt;&gt;""),2,Table2[[#This Row],[code]]&gt;500,4)),"")</f>
        <v/>
      </c>
      <c r="AC1201" s="1" t="str">
        <f>IF(Table2[[#This Row],[Event]]="Penalty",Table2[[#This Row],[number]],IF(Table2[[#This Row],[Event]]="Time-Out",401,""))</f>
        <v/>
      </c>
      <c r="AD1201" s="1">
        <f>ROW(A1200)</f>
        <v>1200</v>
      </c>
      <c r="AE1201" s="1">
        <f>COUNTIFS(Table2[GameID],Table2[[#This Row],[GameID]],Table2[Column1],"&lt;="&amp;Table2[[#This Row],[Column1]])-1</f>
        <v>4</v>
      </c>
    </row>
    <row r="1202" spans="1:31" x14ac:dyDescent="0.45">
      <c r="A1202" t="s">
        <v>333</v>
      </c>
      <c r="B1202" t="str">
        <f>_xlfn.TEXTBEFORE(Table2[[#This Row],[Kamp]]," - ")</f>
        <v>Blackhawks</v>
      </c>
      <c r="C1202" t="str">
        <f>_xlfn.TEXTAFTER(Table2[[#This Row],[Kamp]],"- ")</f>
        <v>BFC Vendsyssel</v>
      </c>
      <c r="D1202">
        <v>44965</v>
      </c>
      <c r="E1202">
        <v>65713</v>
      </c>
      <c r="F1202">
        <v>20222023</v>
      </c>
      <c r="G1202" t="s">
        <v>418</v>
      </c>
      <c r="H1202" t="s">
        <v>661</v>
      </c>
      <c r="I1202" t="s">
        <v>678</v>
      </c>
      <c r="J1202">
        <v>1</v>
      </c>
      <c r="K1202">
        <v>29505</v>
      </c>
      <c r="L1202">
        <v>207</v>
      </c>
      <c r="M1202" t="s">
        <v>631</v>
      </c>
      <c r="N1202" t="s">
        <v>139</v>
      </c>
      <c r="O1202" t="s">
        <v>634</v>
      </c>
      <c r="P1202">
        <v>27</v>
      </c>
      <c r="Q1202" t="s">
        <v>634</v>
      </c>
      <c r="R1202">
        <f>SUMIFS(Table2[number],Table2[Event],"Goal",Table2[H/U],"HOME",Table2[GameID],Table2[[#This Row],[GameID]],Table2[GameTime],"&lt;="&amp;Table2[[#This Row],[GameTime]])</f>
        <v>4</v>
      </c>
      <c r="S1202">
        <f>SUMIFS(Table2[number],Table2[Event],"Goal",Table2[H/U],"AWAY",Table2[GameID],Table2[[#This Row],[GameID]],Table2[GameTime],"&lt;="&amp;Table2[[#This Row],[GameTime]])</f>
        <v>0</v>
      </c>
      <c r="T1202" t="str">
        <f>IF(Table2[[#This Row],[Event]]="Goal",Table2[[#This Row],[Hscore]]&amp;"-"&amp;Table2[[#This Row],[Uscore]],"")</f>
        <v/>
      </c>
      <c r="U1202">
        <v>1020</v>
      </c>
      <c r="V1202" s="1">
        <f>Table2[[#This Row],[GameTime]]-(Table2[[#This Row],[period]]-1)*1200</f>
        <v>1020</v>
      </c>
      <c r="W1202" s="1">
        <f>ROUNDDOWN(Table2[[#This Row],[Time]]/60,0)</f>
        <v>17</v>
      </c>
      <c r="X1202" s="1">
        <f>ROUNDDOWN((Table2[[#This Row],[Time]]/60-Table2[[#This Row],[Time2]])*60,0)</f>
        <v>0</v>
      </c>
      <c r="Y1202" s="1">
        <f>IF(Table2[[#This Row],[Time2]]&lt;10,0&amp;Table2[[#This Row],[Time2]],Table2[[#This Row],[Time2]])</f>
        <v>17</v>
      </c>
      <c r="Z1202" s="1" t="str">
        <f>IF(Table2[[#This Row],[Time3]]&lt;10,0&amp;Table2[[#This Row],[Time3]],Table2[[#This Row],[Time3]])</f>
        <v>00</v>
      </c>
      <c r="AA1202" s="2" t="str">
        <f>Table2[[#This Row],[Time4]]&amp;":"&amp;Table2[[#This Row],[Time5]]</f>
        <v>17:00</v>
      </c>
      <c r="AB1202" s="1" cm="1">
        <f t="array" ref="AB1202">IFERROR(IF(Table2[[#This Row],[code]]="","",_xlfn.IFS(AND(Table2[[#This Row],[code]]&lt;400,Table2[[#This Row],[code]]&lt;&gt;""),2,Table2[[#This Row],[code]]&gt;500,4)),"")</f>
        <v>2</v>
      </c>
      <c r="AC1202" s="1">
        <f>IF(Table2[[#This Row],[Event]]="Penalty",Table2[[#This Row],[number]],IF(Table2[[#This Row],[Event]]="Time-Out",401,""))</f>
        <v>207</v>
      </c>
      <c r="AD1202" s="1">
        <f>ROW(A1201)</f>
        <v>1201</v>
      </c>
      <c r="AE1202" s="1">
        <f>COUNTIFS(Table2[GameID],Table2[[#This Row],[GameID]],Table2[Column1],"&lt;="&amp;Table2[[#This Row],[Column1]])-1</f>
        <v>5</v>
      </c>
    </row>
    <row r="1203" spans="1:31" x14ac:dyDescent="0.45">
      <c r="A1203" t="s">
        <v>333</v>
      </c>
      <c r="B1203" t="str">
        <f>_xlfn.TEXTBEFORE(Table2[[#This Row],[Kamp]]," - ")</f>
        <v>Blackhawks</v>
      </c>
      <c r="C1203" t="str">
        <f>_xlfn.TEXTAFTER(Table2[[#This Row],[Kamp]],"- ")</f>
        <v>BFC Vendsyssel</v>
      </c>
      <c r="D1203">
        <v>44965</v>
      </c>
      <c r="E1203">
        <v>65713</v>
      </c>
      <c r="F1203">
        <v>20222023</v>
      </c>
      <c r="G1203" t="s">
        <v>418</v>
      </c>
      <c r="H1203" t="s">
        <v>664</v>
      </c>
      <c r="I1203" t="s">
        <v>677</v>
      </c>
      <c r="J1203">
        <v>1</v>
      </c>
      <c r="K1203">
        <v>29506</v>
      </c>
      <c r="L1203">
        <v>1</v>
      </c>
      <c r="M1203" t="s">
        <v>630</v>
      </c>
      <c r="N1203" t="s">
        <v>202</v>
      </c>
      <c r="O1203" t="s">
        <v>233</v>
      </c>
      <c r="P1203">
        <v>36</v>
      </c>
      <c r="Q1203">
        <v>11</v>
      </c>
      <c r="R1203">
        <f>SUMIFS(Table2[number],Table2[Event],"Goal",Table2[H/U],"HOME",Table2[GameID],Table2[[#This Row],[GameID]],Table2[GameTime],"&lt;="&amp;Table2[[#This Row],[GameTime]])</f>
        <v>4</v>
      </c>
      <c r="S1203">
        <f>SUMIFS(Table2[number],Table2[Event],"Goal",Table2[H/U],"AWAY",Table2[GameID],Table2[[#This Row],[GameID]],Table2[GameTime],"&lt;="&amp;Table2[[#This Row],[GameTime]])</f>
        <v>1</v>
      </c>
      <c r="T1203" t="str">
        <f>IF(Table2[[#This Row],[Event]]="Goal",Table2[[#This Row],[Hscore]]&amp;"-"&amp;Table2[[#This Row],[Uscore]],"")</f>
        <v>4-1</v>
      </c>
      <c r="U1203">
        <v>1099</v>
      </c>
      <c r="V1203" s="1">
        <f>Table2[[#This Row],[GameTime]]-(Table2[[#This Row],[period]]-1)*1200</f>
        <v>1099</v>
      </c>
      <c r="W1203" s="1">
        <f>ROUNDDOWN(Table2[[#This Row],[Time]]/60,0)</f>
        <v>18</v>
      </c>
      <c r="X1203" s="1">
        <f>ROUNDDOWN((Table2[[#This Row],[Time]]/60-Table2[[#This Row],[Time2]])*60,0)</f>
        <v>19</v>
      </c>
      <c r="Y1203" s="1">
        <f>IF(Table2[[#This Row],[Time2]]&lt;10,0&amp;Table2[[#This Row],[Time2]],Table2[[#This Row],[Time2]])</f>
        <v>18</v>
      </c>
      <c r="Z1203" s="1">
        <f>IF(Table2[[#This Row],[Time3]]&lt;10,0&amp;Table2[[#This Row],[Time3]],Table2[[#This Row],[Time3]])</f>
        <v>19</v>
      </c>
      <c r="AA1203" s="2" t="str">
        <f>Table2[[#This Row],[Time4]]&amp;":"&amp;Table2[[#This Row],[Time5]]</f>
        <v>18:19</v>
      </c>
      <c r="AB1203" s="1" t="str" cm="1">
        <f t="array" ref="AB1203">IFERROR(IF(Table2[[#This Row],[code]]="","",_xlfn.IFS(AND(Table2[[#This Row],[code]]&lt;400,Table2[[#This Row],[code]]&lt;&gt;""),2,Table2[[#This Row],[code]]&gt;500,4)),"")</f>
        <v/>
      </c>
      <c r="AC1203" s="1" t="str">
        <f>IF(Table2[[#This Row],[Event]]="Penalty",Table2[[#This Row],[number]],IF(Table2[[#This Row],[Event]]="Time-Out",401,""))</f>
        <v/>
      </c>
      <c r="AD1203" s="1">
        <f>ROW(A1202)</f>
        <v>1202</v>
      </c>
      <c r="AE1203" s="1">
        <f>COUNTIFS(Table2[GameID],Table2[[#This Row],[GameID]],Table2[Column1],"&lt;="&amp;Table2[[#This Row],[Column1]])-1</f>
        <v>6</v>
      </c>
    </row>
    <row r="1204" spans="1:31" x14ac:dyDescent="0.45">
      <c r="A1204" t="s">
        <v>333</v>
      </c>
      <c r="B1204" t="str">
        <f>_xlfn.TEXTBEFORE(Table2[[#This Row],[Kamp]]," - ")</f>
        <v>Blackhawks</v>
      </c>
      <c r="C1204" t="str">
        <f>_xlfn.TEXTAFTER(Table2[[#This Row],[Kamp]],"- ")</f>
        <v>BFC Vendsyssel</v>
      </c>
      <c r="D1204">
        <v>44965</v>
      </c>
      <c r="E1204">
        <v>65713</v>
      </c>
      <c r="F1204">
        <v>20222023</v>
      </c>
      <c r="G1204" t="s">
        <v>418</v>
      </c>
      <c r="H1204" t="s">
        <v>661</v>
      </c>
      <c r="I1204" t="s">
        <v>678</v>
      </c>
      <c r="J1204">
        <v>2</v>
      </c>
      <c r="K1204">
        <v>29505</v>
      </c>
      <c r="L1204">
        <v>1</v>
      </c>
      <c r="M1204" t="s">
        <v>630</v>
      </c>
      <c r="N1204" t="s">
        <v>263</v>
      </c>
      <c r="O1204" t="s">
        <v>635</v>
      </c>
      <c r="P1204">
        <v>9</v>
      </c>
      <c r="Q1204">
        <v>23</v>
      </c>
      <c r="R1204">
        <f>SUMIFS(Table2[number],Table2[Event],"Goal",Table2[H/U],"HOME",Table2[GameID],Table2[[#This Row],[GameID]],Table2[GameTime],"&lt;="&amp;Table2[[#This Row],[GameTime]])</f>
        <v>5</v>
      </c>
      <c r="S1204">
        <f>SUMIFS(Table2[number],Table2[Event],"Goal",Table2[H/U],"AWAY",Table2[GameID],Table2[[#This Row],[GameID]],Table2[GameTime],"&lt;="&amp;Table2[[#This Row],[GameTime]])</f>
        <v>1</v>
      </c>
      <c r="T1204" t="str">
        <f>IF(Table2[[#This Row],[Event]]="Goal",Table2[[#This Row],[Hscore]]&amp;"-"&amp;Table2[[#This Row],[Uscore]],"")</f>
        <v>5-1</v>
      </c>
      <c r="U1204">
        <v>1408</v>
      </c>
      <c r="V1204" s="1">
        <f>Table2[[#This Row],[GameTime]]-(Table2[[#This Row],[period]]-1)*1200</f>
        <v>208</v>
      </c>
      <c r="W1204" s="1">
        <f>ROUNDDOWN(Table2[[#This Row],[Time]]/60,0)</f>
        <v>3</v>
      </c>
      <c r="X1204" s="1">
        <f>ROUNDDOWN((Table2[[#This Row],[Time]]/60-Table2[[#This Row],[Time2]])*60,0)</f>
        <v>28</v>
      </c>
      <c r="Y1204" s="1" t="str">
        <f>IF(Table2[[#This Row],[Time2]]&lt;10,0&amp;Table2[[#This Row],[Time2]],Table2[[#This Row],[Time2]])</f>
        <v>03</v>
      </c>
      <c r="Z1204" s="1">
        <f>IF(Table2[[#This Row],[Time3]]&lt;10,0&amp;Table2[[#This Row],[Time3]],Table2[[#This Row],[Time3]])</f>
        <v>28</v>
      </c>
      <c r="AA1204" s="2" t="str">
        <f>Table2[[#This Row],[Time4]]&amp;":"&amp;Table2[[#This Row],[Time5]]</f>
        <v>03:28</v>
      </c>
      <c r="AB1204" s="1" t="str" cm="1">
        <f t="array" ref="AB1204">IFERROR(IF(Table2[[#This Row],[code]]="","",_xlfn.IFS(AND(Table2[[#This Row],[code]]&lt;400,Table2[[#This Row],[code]]&lt;&gt;""),2,Table2[[#This Row],[code]]&gt;500,4)),"")</f>
        <v/>
      </c>
      <c r="AC1204" s="1" t="str">
        <f>IF(Table2[[#This Row],[Event]]="Penalty",Table2[[#This Row],[number]],IF(Table2[[#This Row],[Event]]="Time-Out",401,""))</f>
        <v/>
      </c>
      <c r="AD1204" s="1">
        <f>ROW(A1203)</f>
        <v>1203</v>
      </c>
      <c r="AE1204" s="1">
        <f>COUNTIFS(Table2[GameID],Table2[[#This Row],[GameID]],Table2[Column1],"&lt;="&amp;Table2[[#This Row],[Column1]])-1</f>
        <v>7</v>
      </c>
    </row>
    <row r="1205" spans="1:31" x14ac:dyDescent="0.45">
      <c r="A1205" t="s">
        <v>333</v>
      </c>
      <c r="B1205" t="str">
        <f>_xlfn.TEXTBEFORE(Table2[[#This Row],[Kamp]]," - ")</f>
        <v>Blackhawks</v>
      </c>
      <c r="C1205" t="str">
        <f>_xlfn.TEXTAFTER(Table2[[#This Row],[Kamp]],"- ")</f>
        <v>BFC Vendsyssel</v>
      </c>
      <c r="D1205">
        <v>44965</v>
      </c>
      <c r="E1205">
        <v>65713</v>
      </c>
      <c r="F1205">
        <v>20222023</v>
      </c>
      <c r="G1205" t="s">
        <v>418</v>
      </c>
      <c r="H1205" t="s">
        <v>661</v>
      </c>
      <c r="I1205" t="s">
        <v>678</v>
      </c>
      <c r="J1205">
        <v>2</v>
      </c>
      <c r="K1205">
        <v>29505</v>
      </c>
      <c r="L1205">
        <v>1</v>
      </c>
      <c r="M1205" t="s">
        <v>630</v>
      </c>
      <c r="N1205" t="s">
        <v>149</v>
      </c>
      <c r="O1205" t="s">
        <v>139</v>
      </c>
      <c r="P1205">
        <v>98</v>
      </c>
      <c r="Q1205">
        <v>27</v>
      </c>
      <c r="R1205">
        <f>SUMIFS(Table2[number],Table2[Event],"Goal",Table2[H/U],"HOME",Table2[GameID],Table2[[#This Row],[GameID]],Table2[GameTime],"&lt;="&amp;Table2[[#This Row],[GameTime]])</f>
        <v>6</v>
      </c>
      <c r="S1205">
        <f>SUMIFS(Table2[number],Table2[Event],"Goal",Table2[H/U],"AWAY",Table2[GameID],Table2[[#This Row],[GameID]],Table2[GameTime],"&lt;="&amp;Table2[[#This Row],[GameTime]])</f>
        <v>1</v>
      </c>
      <c r="T1205" t="str">
        <f>IF(Table2[[#This Row],[Event]]="Goal",Table2[[#This Row],[Hscore]]&amp;"-"&amp;Table2[[#This Row],[Uscore]],"")</f>
        <v>6-1</v>
      </c>
      <c r="U1205">
        <v>1613</v>
      </c>
      <c r="V1205" s="1">
        <f>Table2[[#This Row],[GameTime]]-(Table2[[#This Row],[period]]-1)*1200</f>
        <v>413</v>
      </c>
      <c r="W1205" s="1">
        <f>ROUNDDOWN(Table2[[#This Row],[Time]]/60,0)</f>
        <v>6</v>
      </c>
      <c r="X1205" s="1">
        <f>ROUNDDOWN((Table2[[#This Row],[Time]]/60-Table2[[#This Row],[Time2]])*60,0)</f>
        <v>53</v>
      </c>
      <c r="Y1205" s="1" t="str">
        <f>IF(Table2[[#This Row],[Time2]]&lt;10,0&amp;Table2[[#This Row],[Time2]],Table2[[#This Row],[Time2]])</f>
        <v>06</v>
      </c>
      <c r="Z1205" s="1">
        <f>IF(Table2[[#This Row],[Time3]]&lt;10,0&amp;Table2[[#This Row],[Time3]],Table2[[#This Row],[Time3]])</f>
        <v>53</v>
      </c>
      <c r="AA1205" s="2" t="str">
        <f>Table2[[#This Row],[Time4]]&amp;":"&amp;Table2[[#This Row],[Time5]]</f>
        <v>06:53</v>
      </c>
      <c r="AB1205" s="1" t="str" cm="1">
        <f t="array" ref="AB1205">IFERROR(IF(Table2[[#This Row],[code]]="","",_xlfn.IFS(AND(Table2[[#This Row],[code]]&lt;400,Table2[[#This Row],[code]]&lt;&gt;""),2,Table2[[#This Row],[code]]&gt;500,4)),"")</f>
        <v/>
      </c>
      <c r="AC1205" s="1" t="str">
        <f>IF(Table2[[#This Row],[Event]]="Penalty",Table2[[#This Row],[number]],IF(Table2[[#This Row],[Event]]="Time-Out",401,""))</f>
        <v/>
      </c>
      <c r="AD1205" s="1">
        <f>ROW(A1204)</f>
        <v>1204</v>
      </c>
      <c r="AE1205" s="1">
        <f>COUNTIFS(Table2[GameID],Table2[[#This Row],[GameID]],Table2[Column1],"&lt;="&amp;Table2[[#This Row],[Column1]])-1</f>
        <v>8</v>
      </c>
    </row>
    <row r="1206" spans="1:31" x14ac:dyDescent="0.45">
      <c r="A1206" t="s">
        <v>333</v>
      </c>
      <c r="B1206" t="str">
        <f>_xlfn.TEXTBEFORE(Table2[[#This Row],[Kamp]]," - ")</f>
        <v>Blackhawks</v>
      </c>
      <c r="C1206" t="str">
        <f>_xlfn.TEXTAFTER(Table2[[#This Row],[Kamp]],"- ")</f>
        <v>BFC Vendsyssel</v>
      </c>
      <c r="D1206">
        <v>44965</v>
      </c>
      <c r="E1206">
        <v>65713</v>
      </c>
      <c r="F1206">
        <v>20222023</v>
      </c>
      <c r="G1206" t="s">
        <v>418</v>
      </c>
      <c r="H1206" t="s">
        <v>661</v>
      </c>
      <c r="I1206" t="s">
        <v>678</v>
      </c>
      <c r="J1206">
        <v>2</v>
      </c>
      <c r="K1206">
        <v>29505</v>
      </c>
      <c r="L1206">
        <v>0</v>
      </c>
      <c r="M1206" t="s">
        <v>633</v>
      </c>
      <c r="N1206" t="s">
        <v>634</v>
      </c>
      <c r="O1206" t="s">
        <v>634</v>
      </c>
      <c r="P1206" t="s">
        <v>634</v>
      </c>
      <c r="Q1206" t="s">
        <v>634</v>
      </c>
      <c r="R1206">
        <f>SUMIFS(Table2[number],Table2[Event],"Goal",Table2[H/U],"HOME",Table2[GameID],Table2[[#This Row],[GameID]],Table2[GameTime],"&lt;="&amp;Table2[[#This Row],[GameTime]])</f>
        <v>6</v>
      </c>
      <c r="S1206">
        <f>SUMIFS(Table2[number],Table2[Event],"Goal",Table2[H/U],"AWAY",Table2[GameID],Table2[[#This Row],[GameID]],Table2[GameTime],"&lt;="&amp;Table2[[#This Row],[GameTime]])</f>
        <v>1</v>
      </c>
      <c r="T1206" t="str">
        <f>IF(Table2[[#This Row],[Event]]="Goal",Table2[[#This Row],[Hscore]]&amp;"-"&amp;Table2[[#This Row],[Uscore]],"")</f>
        <v/>
      </c>
      <c r="U1206">
        <v>1782</v>
      </c>
      <c r="V1206" s="1">
        <f>Table2[[#This Row],[GameTime]]-(Table2[[#This Row],[period]]-1)*1200</f>
        <v>582</v>
      </c>
      <c r="W1206" s="1">
        <f>ROUNDDOWN(Table2[[#This Row],[Time]]/60,0)</f>
        <v>9</v>
      </c>
      <c r="X1206" s="1">
        <f>ROUNDDOWN((Table2[[#This Row],[Time]]/60-Table2[[#This Row],[Time2]])*60,0)</f>
        <v>42</v>
      </c>
      <c r="Y1206" s="1" t="str">
        <f>IF(Table2[[#This Row],[Time2]]&lt;10,0&amp;Table2[[#This Row],[Time2]],Table2[[#This Row],[Time2]])</f>
        <v>09</v>
      </c>
      <c r="Z1206" s="1">
        <f>IF(Table2[[#This Row],[Time3]]&lt;10,0&amp;Table2[[#This Row],[Time3]],Table2[[#This Row],[Time3]])</f>
        <v>42</v>
      </c>
      <c r="AA1206" s="2" t="str">
        <f>Table2[[#This Row],[Time4]]&amp;":"&amp;Table2[[#This Row],[Time5]]</f>
        <v>09:42</v>
      </c>
      <c r="AB1206" s="1" t="str" cm="1">
        <f t="array" ref="AB1206">IFERROR(IF(Table2[[#This Row],[code]]="","",_xlfn.IFS(AND(Table2[[#This Row],[code]]&lt;400,Table2[[#This Row],[code]]&lt;&gt;""),2,Table2[[#This Row],[code]]&gt;500,4)),"")</f>
        <v/>
      </c>
      <c r="AC1206" s="1">
        <f>IF(Table2[[#This Row],[Event]]="Penalty",Table2[[#This Row],[number]],IF(Table2[[#This Row],[Event]]="Time-Out",401,""))</f>
        <v>401</v>
      </c>
      <c r="AD1206" s="1">
        <f>ROW(A1205)</f>
        <v>1205</v>
      </c>
      <c r="AE1206" s="1">
        <f>COUNTIFS(Table2[GameID],Table2[[#This Row],[GameID]],Table2[Column1],"&lt;="&amp;Table2[[#This Row],[Column1]])-1</f>
        <v>9</v>
      </c>
    </row>
    <row r="1207" spans="1:31" x14ac:dyDescent="0.45">
      <c r="A1207" t="s">
        <v>333</v>
      </c>
      <c r="B1207" t="str">
        <f>_xlfn.TEXTBEFORE(Table2[[#This Row],[Kamp]]," - ")</f>
        <v>Blackhawks</v>
      </c>
      <c r="C1207" t="str">
        <f>_xlfn.TEXTAFTER(Table2[[#This Row],[Kamp]],"- ")</f>
        <v>BFC Vendsyssel</v>
      </c>
      <c r="D1207">
        <v>44965</v>
      </c>
      <c r="E1207">
        <v>65713</v>
      </c>
      <c r="F1207">
        <v>20222023</v>
      </c>
      <c r="G1207" t="s">
        <v>418</v>
      </c>
      <c r="H1207" t="s">
        <v>661</v>
      </c>
      <c r="I1207" t="s">
        <v>678</v>
      </c>
      <c r="J1207">
        <v>2</v>
      </c>
      <c r="K1207">
        <v>29505</v>
      </c>
      <c r="L1207">
        <v>1</v>
      </c>
      <c r="M1207" t="s">
        <v>630</v>
      </c>
      <c r="N1207" t="s">
        <v>134</v>
      </c>
      <c r="O1207" t="s">
        <v>147</v>
      </c>
      <c r="P1207">
        <v>15</v>
      </c>
      <c r="Q1207">
        <v>92</v>
      </c>
      <c r="R1207">
        <f>SUMIFS(Table2[number],Table2[Event],"Goal",Table2[H/U],"HOME",Table2[GameID],Table2[[#This Row],[GameID]],Table2[GameTime],"&lt;="&amp;Table2[[#This Row],[GameTime]])</f>
        <v>7</v>
      </c>
      <c r="S1207">
        <f>SUMIFS(Table2[number],Table2[Event],"Goal",Table2[H/U],"AWAY",Table2[GameID],Table2[[#This Row],[GameID]],Table2[GameTime],"&lt;="&amp;Table2[[#This Row],[GameTime]])</f>
        <v>1</v>
      </c>
      <c r="T1207" t="str">
        <f>IF(Table2[[#This Row],[Event]]="Goal",Table2[[#This Row],[Hscore]]&amp;"-"&amp;Table2[[#This Row],[Uscore]],"")</f>
        <v>7-1</v>
      </c>
      <c r="U1207">
        <v>1809</v>
      </c>
      <c r="V1207" s="1">
        <f>Table2[[#This Row],[GameTime]]-(Table2[[#This Row],[period]]-1)*1200</f>
        <v>609</v>
      </c>
      <c r="W1207" s="1">
        <f>ROUNDDOWN(Table2[[#This Row],[Time]]/60,0)</f>
        <v>10</v>
      </c>
      <c r="X1207" s="1">
        <f>ROUNDDOWN((Table2[[#This Row],[Time]]/60-Table2[[#This Row],[Time2]])*60,0)</f>
        <v>9</v>
      </c>
      <c r="Y1207" s="1">
        <f>IF(Table2[[#This Row],[Time2]]&lt;10,0&amp;Table2[[#This Row],[Time2]],Table2[[#This Row],[Time2]])</f>
        <v>10</v>
      </c>
      <c r="Z1207" s="1" t="str">
        <f>IF(Table2[[#This Row],[Time3]]&lt;10,0&amp;Table2[[#This Row],[Time3]],Table2[[#This Row],[Time3]])</f>
        <v>09</v>
      </c>
      <c r="AA1207" s="2" t="str">
        <f>Table2[[#This Row],[Time4]]&amp;":"&amp;Table2[[#This Row],[Time5]]</f>
        <v>10:09</v>
      </c>
      <c r="AB1207" s="1" t="str" cm="1">
        <f t="array" ref="AB1207">IFERROR(IF(Table2[[#This Row],[code]]="","",_xlfn.IFS(AND(Table2[[#This Row],[code]]&lt;400,Table2[[#This Row],[code]]&lt;&gt;""),2,Table2[[#This Row],[code]]&gt;500,4)),"")</f>
        <v/>
      </c>
      <c r="AC1207" s="1" t="str">
        <f>IF(Table2[[#This Row],[Event]]="Penalty",Table2[[#This Row],[number]],IF(Table2[[#This Row],[Event]]="Time-Out",401,""))</f>
        <v/>
      </c>
      <c r="AD1207" s="1">
        <f>ROW(A1206)</f>
        <v>1206</v>
      </c>
      <c r="AE1207" s="1">
        <f>COUNTIFS(Table2[GameID],Table2[[#This Row],[GameID]],Table2[Column1],"&lt;="&amp;Table2[[#This Row],[Column1]])-1</f>
        <v>10</v>
      </c>
    </row>
    <row r="1208" spans="1:31" x14ac:dyDescent="0.45">
      <c r="A1208" t="s">
        <v>333</v>
      </c>
      <c r="B1208" t="str">
        <f>_xlfn.TEXTBEFORE(Table2[[#This Row],[Kamp]]," - ")</f>
        <v>Blackhawks</v>
      </c>
      <c r="C1208" t="str">
        <f>_xlfn.TEXTAFTER(Table2[[#This Row],[Kamp]],"- ")</f>
        <v>BFC Vendsyssel</v>
      </c>
      <c r="D1208">
        <v>44965</v>
      </c>
      <c r="E1208">
        <v>65713</v>
      </c>
      <c r="F1208">
        <v>20222023</v>
      </c>
      <c r="G1208" t="s">
        <v>418</v>
      </c>
      <c r="H1208" t="s">
        <v>661</v>
      </c>
      <c r="I1208" t="s">
        <v>678</v>
      </c>
      <c r="J1208">
        <v>2</v>
      </c>
      <c r="K1208">
        <v>29505</v>
      </c>
      <c r="L1208">
        <v>1</v>
      </c>
      <c r="M1208" t="s">
        <v>630</v>
      </c>
      <c r="N1208" t="s">
        <v>139</v>
      </c>
      <c r="O1208" t="s">
        <v>635</v>
      </c>
      <c r="P1208">
        <v>27</v>
      </c>
      <c r="Q1208">
        <v>23</v>
      </c>
      <c r="R1208">
        <f>SUMIFS(Table2[number],Table2[Event],"Goal",Table2[H/U],"HOME",Table2[GameID],Table2[[#This Row],[GameID]],Table2[GameTime],"&lt;="&amp;Table2[[#This Row],[GameTime]])</f>
        <v>8</v>
      </c>
      <c r="S1208">
        <f>SUMIFS(Table2[number],Table2[Event],"Goal",Table2[H/U],"AWAY",Table2[GameID],Table2[[#This Row],[GameID]],Table2[GameTime],"&lt;="&amp;Table2[[#This Row],[GameTime]])</f>
        <v>1</v>
      </c>
      <c r="T1208" t="str">
        <f>IF(Table2[[#This Row],[Event]]="Goal",Table2[[#This Row],[Hscore]]&amp;"-"&amp;Table2[[#This Row],[Uscore]],"")</f>
        <v>8-1</v>
      </c>
      <c r="U1208">
        <v>2351</v>
      </c>
      <c r="V1208" s="1">
        <f>Table2[[#This Row],[GameTime]]-(Table2[[#This Row],[period]]-1)*1200</f>
        <v>1151</v>
      </c>
      <c r="W1208" s="1">
        <f>ROUNDDOWN(Table2[[#This Row],[Time]]/60,0)</f>
        <v>19</v>
      </c>
      <c r="X1208" s="1">
        <f>ROUNDDOWN((Table2[[#This Row],[Time]]/60-Table2[[#This Row],[Time2]])*60,0)</f>
        <v>11</v>
      </c>
      <c r="Y1208" s="1">
        <f>IF(Table2[[#This Row],[Time2]]&lt;10,0&amp;Table2[[#This Row],[Time2]],Table2[[#This Row],[Time2]])</f>
        <v>19</v>
      </c>
      <c r="Z1208" s="1">
        <f>IF(Table2[[#This Row],[Time3]]&lt;10,0&amp;Table2[[#This Row],[Time3]],Table2[[#This Row],[Time3]])</f>
        <v>11</v>
      </c>
      <c r="AA1208" s="2" t="str">
        <f>Table2[[#This Row],[Time4]]&amp;":"&amp;Table2[[#This Row],[Time5]]</f>
        <v>19:11</v>
      </c>
      <c r="AB1208" s="1" t="str" cm="1">
        <f t="array" ref="AB1208">IFERROR(IF(Table2[[#This Row],[code]]="","",_xlfn.IFS(AND(Table2[[#This Row],[code]]&lt;400,Table2[[#This Row],[code]]&lt;&gt;""),2,Table2[[#This Row],[code]]&gt;500,4)),"")</f>
        <v/>
      </c>
      <c r="AC1208" s="1" t="str">
        <f>IF(Table2[[#This Row],[Event]]="Penalty",Table2[[#This Row],[number]],IF(Table2[[#This Row],[Event]]="Time-Out",401,""))</f>
        <v/>
      </c>
      <c r="AD1208" s="1">
        <f>ROW(A1207)</f>
        <v>1207</v>
      </c>
      <c r="AE1208" s="1">
        <f>COUNTIFS(Table2[GameID],Table2[[#This Row],[GameID]],Table2[Column1],"&lt;="&amp;Table2[[#This Row],[Column1]])-1</f>
        <v>11</v>
      </c>
    </row>
    <row r="1209" spans="1:31" x14ac:dyDescent="0.45">
      <c r="A1209" t="s">
        <v>333</v>
      </c>
      <c r="B1209" t="str">
        <f>_xlfn.TEXTBEFORE(Table2[[#This Row],[Kamp]]," - ")</f>
        <v>Blackhawks</v>
      </c>
      <c r="C1209" t="str">
        <f>_xlfn.TEXTAFTER(Table2[[#This Row],[Kamp]],"- ")</f>
        <v>BFC Vendsyssel</v>
      </c>
      <c r="D1209">
        <v>44965</v>
      </c>
      <c r="E1209">
        <v>65713</v>
      </c>
      <c r="F1209">
        <v>20222023</v>
      </c>
      <c r="G1209" t="s">
        <v>418</v>
      </c>
      <c r="H1209" t="s">
        <v>664</v>
      </c>
      <c r="I1209" t="s">
        <v>677</v>
      </c>
      <c r="J1209">
        <v>3</v>
      </c>
      <c r="K1209">
        <v>29506</v>
      </c>
      <c r="L1209">
        <v>201</v>
      </c>
      <c r="M1209" t="s">
        <v>631</v>
      </c>
      <c r="N1209" t="s">
        <v>197</v>
      </c>
      <c r="O1209" t="s">
        <v>634</v>
      </c>
      <c r="P1209">
        <v>15</v>
      </c>
      <c r="Q1209" t="s">
        <v>634</v>
      </c>
      <c r="R1209">
        <f>SUMIFS(Table2[number],Table2[Event],"Goal",Table2[H/U],"HOME",Table2[GameID],Table2[[#This Row],[GameID]],Table2[GameTime],"&lt;="&amp;Table2[[#This Row],[GameTime]])</f>
        <v>8</v>
      </c>
      <c r="S1209">
        <f>SUMIFS(Table2[number],Table2[Event],"Goal",Table2[H/U],"AWAY",Table2[GameID],Table2[[#This Row],[GameID]],Table2[GameTime],"&lt;="&amp;Table2[[#This Row],[GameTime]])</f>
        <v>1</v>
      </c>
      <c r="T1209" t="str">
        <f>IF(Table2[[#This Row],[Event]]="Goal",Table2[[#This Row],[Hscore]]&amp;"-"&amp;Table2[[#This Row],[Uscore]],"")</f>
        <v/>
      </c>
      <c r="U1209">
        <v>2675</v>
      </c>
      <c r="V1209" s="1">
        <f>Table2[[#This Row],[GameTime]]-(Table2[[#This Row],[period]]-1)*1200</f>
        <v>275</v>
      </c>
      <c r="W1209" s="1">
        <f>ROUNDDOWN(Table2[[#This Row],[Time]]/60,0)</f>
        <v>4</v>
      </c>
      <c r="X1209" s="1">
        <f>ROUNDDOWN((Table2[[#This Row],[Time]]/60-Table2[[#This Row],[Time2]])*60,0)</f>
        <v>35</v>
      </c>
      <c r="Y1209" s="1" t="str">
        <f>IF(Table2[[#This Row],[Time2]]&lt;10,0&amp;Table2[[#This Row],[Time2]],Table2[[#This Row],[Time2]])</f>
        <v>04</v>
      </c>
      <c r="Z1209" s="1">
        <f>IF(Table2[[#This Row],[Time3]]&lt;10,0&amp;Table2[[#This Row],[Time3]],Table2[[#This Row],[Time3]])</f>
        <v>35</v>
      </c>
      <c r="AA1209" s="2" t="str">
        <f>Table2[[#This Row],[Time4]]&amp;":"&amp;Table2[[#This Row],[Time5]]</f>
        <v>04:35</v>
      </c>
      <c r="AB1209" s="1" cm="1">
        <f t="array" ref="AB1209">IFERROR(IF(Table2[[#This Row],[code]]="","",_xlfn.IFS(AND(Table2[[#This Row],[code]]&lt;400,Table2[[#This Row],[code]]&lt;&gt;""),2,Table2[[#This Row],[code]]&gt;500,4)),"")</f>
        <v>2</v>
      </c>
      <c r="AC1209" s="1">
        <f>IF(Table2[[#This Row],[Event]]="Penalty",Table2[[#This Row],[number]],IF(Table2[[#This Row],[Event]]="Time-Out",401,""))</f>
        <v>201</v>
      </c>
      <c r="AD1209" s="1">
        <f>ROW(A1208)</f>
        <v>1208</v>
      </c>
      <c r="AE1209" s="1">
        <f>COUNTIFS(Table2[GameID],Table2[[#This Row],[GameID]],Table2[Column1],"&lt;="&amp;Table2[[#This Row],[Column1]])-1</f>
        <v>12</v>
      </c>
    </row>
    <row r="1210" spans="1:31" x14ac:dyDescent="0.45">
      <c r="A1210" t="s">
        <v>333</v>
      </c>
      <c r="B1210" t="str">
        <f>_xlfn.TEXTBEFORE(Table2[[#This Row],[Kamp]]," - ")</f>
        <v>Blackhawks</v>
      </c>
      <c r="C1210" t="str">
        <f>_xlfn.TEXTAFTER(Table2[[#This Row],[Kamp]],"- ")</f>
        <v>BFC Vendsyssel</v>
      </c>
      <c r="D1210">
        <v>44965</v>
      </c>
      <c r="E1210">
        <v>65713</v>
      </c>
      <c r="F1210">
        <v>20222023</v>
      </c>
      <c r="G1210" t="s">
        <v>418</v>
      </c>
      <c r="H1210" t="s">
        <v>661</v>
      </c>
      <c r="I1210" t="s">
        <v>678</v>
      </c>
      <c r="J1210">
        <v>3</v>
      </c>
      <c r="K1210">
        <v>29505</v>
      </c>
      <c r="L1210">
        <v>1</v>
      </c>
      <c r="M1210" t="s">
        <v>630</v>
      </c>
      <c r="N1210" t="s">
        <v>147</v>
      </c>
      <c r="O1210" t="s">
        <v>264</v>
      </c>
      <c r="P1210">
        <v>92</v>
      </c>
      <c r="Q1210">
        <v>10</v>
      </c>
      <c r="R1210">
        <f>SUMIFS(Table2[number],Table2[Event],"Goal",Table2[H/U],"HOME",Table2[GameID],Table2[[#This Row],[GameID]],Table2[GameTime],"&lt;="&amp;Table2[[#This Row],[GameTime]])</f>
        <v>9</v>
      </c>
      <c r="S1210">
        <f>SUMIFS(Table2[number],Table2[Event],"Goal",Table2[H/U],"AWAY",Table2[GameID],Table2[[#This Row],[GameID]],Table2[GameTime],"&lt;="&amp;Table2[[#This Row],[GameTime]])</f>
        <v>1</v>
      </c>
      <c r="T1210" t="str">
        <f>IF(Table2[[#This Row],[Event]]="Goal",Table2[[#This Row],[Hscore]]&amp;"-"&amp;Table2[[#This Row],[Uscore]],"")</f>
        <v>9-1</v>
      </c>
      <c r="U1210">
        <v>2737</v>
      </c>
      <c r="V1210" s="1">
        <f>Table2[[#This Row],[GameTime]]-(Table2[[#This Row],[period]]-1)*1200</f>
        <v>337</v>
      </c>
      <c r="W1210" s="1">
        <f>ROUNDDOWN(Table2[[#This Row],[Time]]/60,0)</f>
        <v>5</v>
      </c>
      <c r="X1210" s="1">
        <f>ROUNDDOWN((Table2[[#This Row],[Time]]/60-Table2[[#This Row],[Time2]])*60,0)</f>
        <v>37</v>
      </c>
      <c r="Y1210" s="1" t="str">
        <f>IF(Table2[[#This Row],[Time2]]&lt;10,0&amp;Table2[[#This Row],[Time2]],Table2[[#This Row],[Time2]])</f>
        <v>05</v>
      </c>
      <c r="Z1210" s="1">
        <f>IF(Table2[[#This Row],[Time3]]&lt;10,0&amp;Table2[[#This Row],[Time3]],Table2[[#This Row],[Time3]])</f>
        <v>37</v>
      </c>
      <c r="AA1210" s="2" t="str">
        <f>Table2[[#This Row],[Time4]]&amp;":"&amp;Table2[[#This Row],[Time5]]</f>
        <v>05:37</v>
      </c>
      <c r="AB1210" s="1" t="str" cm="1">
        <f t="array" ref="AB1210">IFERROR(IF(Table2[[#This Row],[code]]="","",_xlfn.IFS(AND(Table2[[#This Row],[code]]&lt;400,Table2[[#This Row],[code]]&lt;&gt;""),2,Table2[[#This Row],[code]]&gt;500,4)),"")</f>
        <v/>
      </c>
      <c r="AC1210" s="1" t="str">
        <f>IF(Table2[[#This Row],[Event]]="Penalty",Table2[[#This Row],[number]],IF(Table2[[#This Row],[Event]]="Time-Out",401,""))</f>
        <v/>
      </c>
      <c r="AD1210" s="1">
        <f>ROW(A1209)</f>
        <v>1209</v>
      </c>
      <c r="AE1210" s="1">
        <f>COUNTIFS(Table2[GameID],Table2[[#This Row],[GameID]],Table2[Column1],"&lt;="&amp;Table2[[#This Row],[Column1]])-1</f>
        <v>13</v>
      </c>
    </row>
    <row r="1211" spans="1:31" x14ac:dyDescent="0.45">
      <c r="A1211" t="s">
        <v>333</v>
      </c>
      <c r="B1211" t="str">
        <f>_xlfn.TEXTBEFORE(Table2[[#This Row],[Kamp]]," - ")</f>
        <v>Blackhawks</v>
      </c>
      <c r="C1211" t="str">
        <f>_xlfn.TEXTAFTER(Table2[[#This Row],[Kamp]],"- ")</f>
        <v>BFC Vendsyssel</v>
      </c>
      <c r="D1211">
        <v>44965</v>
      </c>
      <c r="E1211">
        <v>65713</v>
      </c>
      <c r="F1211">
        <v>20222023</v>
      </c>
      <c r="G1211" t="s">
        <v>418</v>
      </c>
      <c r="H1211" t="s">
        <v>661</v>
      </c>
      <c r="I1211" t="s">
        <v>678</v>
      </c>
      <c r="J1211">
        <v>3</v>
      </c>
      <c r="K1211">
        <v>29505</v>
      </c>
      <c r="L1211">
        <v>207</v>
      </c>
      <c r="M1211" t="s">
        <v>631</v>
      </c>
      <c r="N1211" t="s">
        <v>265</v>
      </c>
      <c r="O1211" t="s">
        <v>634</v>
      </c>
      <c r="P1211">
        <v>14</v>
      </c>
      <c r="Q1211" t="s">
        <v>634</v>
      </c>
      <c r="R1211">
        <f>SUMIFS(Table2[number],Table2[Event],"Goal",Table2[H/U],"HOME",Table2[GameID],Table2[[#This Row],[GameID]],Table2[GameTime],"&lt;="&amp;Table2[[#This Row],[GameTime]])</f>
        <v>9</v>
      </c>
      <c r="S1211">
        <f>SUMIFS(Table2[number],Table2[Event],"Goal",Table2[H/U],"AWAY",Table2[GameID],Table2[[#This Row],[GameID]],Table2[GameTime],"&lt;="&amp;Table2[[#This Row],[GameTime]])</f>
        <v>1</v>
      </c>
      <c r="T1211" t="str">
        <f>IF(Table2[[#This Row],[Event]]="Goal",Table2[[#This Row],[Hscore]]&amp;"-"&amp;Table2[[#This Row],[Uscore]],"")</f>
        <v/>
      </c>
      <c r="U1211">
        <v>2797</v>
      </c>
      <c r="V1211" s="1">
        <f>Table2[[#This Row],[GameTime]]-(Table2[[#This Row],[period]]-1)*1200</f>
        <v>397</v>
      </c>
      <c r="W1211" s="1">
        <f>ROUNDDOWN(Table2[[#This Row],[Time]]/60,0)</f>
        <v>6</v>
      </c>
      <c r="X1211" s="1">
        <f>ROUNDDOWN((Table2[[#This Row],[Time]]/60-Table2[[#This Row],[Time2]])*60,0)</f>
        <v>37</v>
      </c>
      <c r="Y1211" s="1" t="str">
        <f>IF(Table2[[#This Row],[Time2]]&lt;10,0&amp;Table2[[#This Row],[Time2]],Table2[[#This Row],[Time2]])</f>
        <v>06</v>
      </c>
      <c r="Z1211" s="1">
        <f>IF(Table2[[#This Row],[Time3]]&lt;10,0&amp;Table2[[#This Row],[Time3]],Table2[[#This Row],[Time3]])</f>
        <v>37</v>
      </c>
      <c r="AA1211" s="2" t="str">
        <f>Table2[[#This Row],[Time4]]&amp;":"&amp;Table2[[#This Row],[Time5]]</f>
        <v>06:37</v>
      </c>
      <c r="AB1211" s="1" cm="1">
        <f t="array" ref="AB1211">IFERROR(IF(Table2[[#This Row],[code]]="","",_xlfn.IFS(AND(Table2[[#This Row],[code]]&lt;400,Table2[[#This Row],[code]]&lt;&gt;""),2,Table2[[#This Row],[code]]&gt;500,4)),"")</f>
        <v>2</v>
      </c>
      <c r="AC1211" s="1">
        <f>IF(Table2[[#This Row],[Event]]="Penalty",Table2[[#This Row],[number]],IF(Table2[[#This Row],[Event]]="Time-Out",401,""))</f>
        <v>207</v>
      </c>
      <c r="AD1211" s="1">
        <f>ROW(A1210)</f>
        <v>1210</v>
      </c>
      <c r="AE1211" s="1">
        <f>COUNTIFS(Table2[GameID],Table2[[#This Row],[GameID]],Table2[Column1],"&lt;="&amp;Table2[[#This Row],[Column1]])-1</f>
        <v>14</v>
      </c>
    </row>
    <row r="1212" spans="1:31" x14ac:dyDescent="0.45">
      <c r="A1212" t="s">
        <v>333</v>
      </c>
      <c r="B1212" t="str">
        <f>_xlfn.TEXTBEFORE(Table2[[#This Row],[Kamp]]," - ")</f>
        <v>Blackhawks</v>
      </c>
      <c r="C1212" t="str">
        <f>_xlfn.TEXTAFTER(Table2[[#This Row],[Kamp]],"- ")</f>
        <v>BFC Vendsyssel</v>
      </c>
      <c r="D1212">
        <v>44965</v>
      </c>
      <c r="E1212">
        <v>65713</v>
      </c>
      <c r="F1212">
        <v>20222023</v>
      </c>
      <c r="G1212" t="s">
        <v>418</v>
      </c>
      <c r="H1212" t="s">
        <v>664</v>
      </c>
      <c r="I1212" t="s">
        <v>677</v>
      </c>
      <c r="J1212">
        <v>3</v>
      </c>
      <c r="K1212">
        <v>29506</v>
      </c>
      <c r="L1212">
        <v>1</v>
      </c>
      <c r="M1212" t="s">
        <v>630</v>
      </c>
      <c r="N1212" t="s">
        <v>206</v>
      </c>
      <c r="O1212" t="s">
        <v>233</v>
      </c>
      <c r="P1212">
        <v>64</v>
      </c>
      <c r="Q1212">
        <v>11</v>
      </c>
      <c r="R1212">
        <f>SUMIFS(Table2[number],Table2[Event],"Goal",Table2[H/U],"HOME",Table2[GameID],Table2[[#This Row],[GameID]],Table2[GameTime],"&lt;="&amp;Table2[[#This Row],[GameTime]])</f>
        <v>9</v>
      </c>
      <c r="S1212">
        <f>SUMIFS(Table2[number],Table2[Event],"Goal",Table2[H/U],"AWAY",Table2[GameID],Table2[[#This Row],[GameID]],Table2[GameTime],"&lt;="&amp;Table2[[#This Row],[GameTime]])</f>
        <v>2</v>
      </c>
      <c r="T1212" t="str">
        <f>IF(Table2[[#This Row],[Event]]="Goal",Table2[[#This Row],[Hscore]]&amp;"-"&amp;Table2[[#This Row],[Uscore]],"")</f>
        <v>9-2</v>
      </c>
      <c r="U1212">
        <v>2851</v>
      </c>
      <c r="V1212" s="1">
        <f>Table2[[#This Row],[GameTime]]-(Table2[[#This Row],[period]]-1)*1200</f>
        <v>451</v>
      </c>
      <c r="W1212" s="1">
        <f>ROUNDDOWN(Table2[[#This Row],[Time]]/60,0)</f>
        <v>7</v>
      </c>
      <c r="X1212" s="1">
        <f>ROUNDDOWN((Table2[[#This Row],[Time]]/60-Table2[[#This Row],[Time2]])*60,0)</f>
        <v>31</v>
      </c>
      <c r="Y1212" s="1" t="str">
        <f>IF(Table2[[#This Row],[Time2]]&lt;10,0&amp;Table2[[#This Row],[Time2]],Table2[[#This Row],[Time2]])</f>
        <v>07</v>
      </c>
      <c r="Z1212" s="1">
        <f>IF(Table2[[#This Row],[Time3]]&lt;10,0&amp;Table2[[#This Row],[Time3]],Table2[[#This Row],[Time3]])</f>
        <v>31</v>
      </c>
      <c r="AA1212" s="2" t="str">
        <f>Table2[[#This Row],[Time4]]&amp;":"&amp;Table2[[#This Row],[Time5]]</f>
        <v>07:31</v>
      </c>
      <c r="AB1212" s="1" t="str" cm="1">
        <f t="array" ref="AB1212">IFERROR(IF(Table2[[#This Row],[code]]="","",_xlfn.IFS(AND(Table2[[#This Row],[code]]&lt;400,Table2[[#This Row],[code]]&lt;&gt;""),2,Table2[[#This Row],[code]]&gt;500,4)),"")</f>
        <v/>
      </c>
      <c r="AC1212" s="1" t="str">
        <f>IF(Table2[[#This Row],[Event]]="Penalty",Table2[[#This Row],[number]],IF(Table2[[#This Row],[Event]]="Time-Out",401,""))</f>
        <v/>
      </c>
      <c r="AD1212" s="1">
        <f>ROW(A1211)</f>
        <v>1211</v>
      </c>
      <c r="AE1212" s="1">
        <f>COUNTIFS(Table2[GameID],Table2[[#This Row],[GameID]],Table2[Column1],"&lt;="&amp;Table2[[#This Row],[Column1]])-1</f>
        <v>15</v>
      </c>
    </row>
    <row r="1213" spans="1:31" x14ac:dyDescent="0.45">
      <c r="A1213" t="s">
        <v>333</v>
      </c>
      <c r="B1213" t="str">
        <f>_xlfn.TEXTBEFORE(Table2[[#This Row],[Kamp]]," - ")</f>
        <v>Blackhawks</v>
      </c>
      <c r="C1213" t="str">
        <f>_xlfn.TEXTAFTER(Table2[[#This Row],[Kamp]],"- ")</f>
        <v>BFC Vendsyssel</v>
      </c>
      <c r="D1213">
        <v>44965</v>
      </c>
      <c r="E1213">
        <v>65713</v>
      </c>
      <c r="F1213">
        <v>20222023</v>
      </c>
      <c r="G1213" t="s">
        <v>418</v>
      </c>
      <c r="H1213" t="s">
        <v>664</v>
      </c>
      <c r="I1213" t="s">
        <v>678</v>
      </c>
      <c r="J1213">
        <v>3</v>
      </c>
      <c r="K1213">
        <v>29506</v>
      </c>
      <c r="L1213">
        <v>1</v>
      </c>
      <c r="M1213" t="s">
        <v>630</v>
      </c>
      <c r="N1213" t="s">
        <v>634</v>
      </c>
      <c r="O1213" t="s">
        <v>634</v>
      </c>
      <c r="P1213" t="s">
        <v>634</v>
      </c>
      <c r="Q1213" t="s">
        <v>634</v>
      </c>
      <c r="R1213">
        <f>SUMIFS(Table2[number],Table2[Event],"Goal",Table2[H/U],"HOME",Table2[GameID],Table2[[#This Row],[GameID]],Table2[GameTime],"&lt;="&amp;Table2[[#This Row],[GameTime]])</f>
        <v>10</v>
      </c>
      <c r="S1213">
        <f>SUMIFS(Table2[number],Table2[Event],"Goal",Table2[H/U],"AWAY",Table2[GameID],Table2[[#This Row],[GameID]],Table2[GameTime],"&lt;="&amp;Table2[[#This Row],[GameTime]])</f>
        <v>2</v>
      </c>
      <c r="T1213" t="str">
        <f>IF(Table2[[#This Row],[Event]]="Goal",Table2[[#This Row],[Hscore]]&amp;"-"&amp;Table2[[#This Row],[Uscore]],"")</f>
        <v>10-2</v>
      </c>
      <c r="U1213">
        <v>2945</v>
      </c>
      <c r="V1213" s="1">
        <f>Table2[[#This Row],[GameTime]]-(Table2[[#This Row],[period]]-1)*1200</f>
        <v>545</v>
      </c>
      <c r="W1213" s="1">
        <f>ROUNDDOWN(Table2[[#This Row],[Time]]/60,0)</f>
        <v>9</v>
      </c>
      <c r="X1213" s="1">
        <f>ROUNDDOWN((Table2[[#This Row],[Time]]/60-Table2[[#This Row],[Time2]])*60,0)</f>
        <v>5</v>
      </c>
      <c r="Y1213" s="1" t="str">
        <f>IF(Table2[[#This Row],[Time2]]&lt;10,0&amp;Table2[[#This Row],[Time2]],Table2[[#This Row],[Time2]])</f>
        <v>09</v>
      </c>
      <c r="Z1213" s="1" t="str">
        <f>IF(Table2[[#This Row],[Time3]]&lt;10,0&amp;Table2[[#This Row],[Time3]],Table2[[#This Row],[Time3]])</f>
        <v>05</v>
      </c>
      <c r="AA1213" s="2" t="str">
        <f>Table2[[#This Row],[Time4]]&amp;":"&amp;Table2[[#This Row],[Time5]]</f>
        <v>09:05</v>
      </c>
      <c r="AB1213" s="1" t="str" cm="1">
        <f t="array" ref="AB1213">IFERROR(IF(Table2[[#This Row],[code]]="","",_xlfn.IFS(AND(Table2[[#This Row],[code]]&lt;400,Table2[[#This Row],[code]]&lt;&gt;""),2,Table2[[#This Row],[code]]&gt;500,4)),"")</f>
        <v/>
      </c>
      <c r="AC1213" s="1" t="str">
        <f>IF(Table2[[#This Row],[Event]]="Penalty",Table2[[#This Row],[number]],IF(Table2[[#This Row],[Event]]="Time-Out",401,""))</f>
        <v/>
      </c>
      <c r="AD1213" s="1">
        <f>ROW(A1212)</f>
        <v>1212</v>
      </c>
      <c r="AE1213" s="1">
        <f>COUNTIFS(Table2[GameID],Table2[[#This Row],[GameID]],Table2[Column1],"&lt;="&amp;Table2[[#This Row],[Column1]])-1</f>
        <v>16</v>
      </c>
    </row>
    <row r="1214" spans="1:31" x14ac:dyDescent="0.45">
      <c r="A1214" t="s">
        <v>333</v>
      </c>
      <c r="B1214" t="str">
        <f>_xlfn.TEXTBEFORE(Table2[[#This Row],[Kamp]]," - ")</f>
        <v>Blackhawks</v>
      </c>
      <c r="C1214" t="str">
        <f>_xlfn.TEXTAFTER(Table2[[#This Row],[Kamp]],"- ")</f>
        <v>BFC Vendsyssel</v>
      </c>
      <c r="D1214">
        <v>44965</v>
      </c>
      <c r="E1214">
        <v>65713</v>
      </c>
      <c r="F1214">
        <v>20222023</v>
      </c>
      <c r="G1214" t="s">
        <v>418</v>
      </c>
      <c r="H1214" t="s">
        <v>661</v>
      </c>
      <c r="I1214" t="s">
        <v>678</v>
      </c>
      <c r="J1214">
        <v>3</v>
      </c>
      <c r="K1214">
        <v>29505</v>
      </c>
      <c r="L1214">
        <v>208</v>
      </c>
      <c r="M1214" t="s">
        <v>631</v>
      </c>
      <c r="N1214" t="s">
        <v>139</v>
      </c>
      <c r="O1214" t="s">
        <v>634</v>
      </c>
      <c r="P1214">
        <v>27</v>
      </c>
      <c r="Q1214" t="s">
        <v>634</v>
      </c>
      <c r="R1214">
        <f>SUMIFS(Table2[number],Table2[Event],"Goal",Table2[H/U],"HOME",Table2[GameID],Table2[[#This Row],[GameID]],Table2[GameTime],"&lt;="&amp;Table2[[#This Row],[GameTime]])</f>
        <v>10</v>
      </c>
      <c r="S1214">
        <f>SUMIFS(Table2[number],Table2[Event],"Goal",Table2[H/U],"AWAY",Table2[GameID],Table2[[#This Row],[GameID]],Table2[GameTime],"&lt;="&amp;Table2[[#This Row],[GameTime]])</f>
        <v>2</v>
      </c>
      <c r="T1214" t="str">
        <f>IF(Table2[[#This Row],[Event]]="Goal",Table2[[#This Row],[Hscore]]&amp;"-"&amp;Table2[[#This Row],[Uscore]],"")</f>
        <v/>
      </c>
      <c r="U1214">
        <v>3089</v>
      </c>
      <c r="V1214" s="1">
        <f>Table2[[#This Row],[GameTime]]-(Table2[[#This Row],[period]]-1)*1200</f>
        <v>689</v>
      </c>
      <c r="W1214" s="1">
        <f>ROUNDDOWN(Table2[[#This Row],[Time]]/60,0)</f>
        <v>11</v>
      </c>
      <c r="X1214" s="1">
        <f>ROUNDDOWN((Table2[[#This Row],[Time]]/60-Table2[[#This Row],[Time2]])*60,0)</f>
        <v>29</v>
      </c>
      <c r="Y1214" s="1">
        <f>IF(Table2[[#This Row],[Time2]]&lt;10,0&amp;Table2[[#This Row],[Time2]],Table2[[#This Row],[Time2]])</f>
        <v>11</v>
      </c>
      <c r="Z1214" s="1">
        <f>IF(Table2[[#This Row],[Time3]]&lt;10,0&amp;Table2[[#This Row],[Time3]],Table2[[#This Row],[Time3]])</f>
        <v>29</v>
      </c>
      <c r="AA1214" s="2" t="str">
        <f>Table2[[#This Row],[Time4]]&amp;":"&amp;Table2[[#This Row],[Time5]]</f>
        <v>11:29</v>
      </c>
      <c r="AB1214" s="1" cm="1">
        <f t="array" ref="AB1214">IFERROR(IF(Table2[[#This Row],[code]]="","",_xlfn.IFS(AND(Table2[[#This Row],[code]]&lt;400,Table2[[#This Row],[code]]&lt;&gt;""),2,Table2[[#This Row],[code]]&gt;500,4)),"")</f>
        <v>2</v>
      </c>
      <c r="AC1214" s="1">
        <f>IF(Table2[[#This Row],[Event]]="Penalty",Table2[[#This Row],[number]],IF(Table2[[#This Row],[Event]]="Time-Out",401,""))</f>
        <v>208</v>
      </c>
      <c r="AD1214" s="1">
        <f>ROW(A1213)</f>
        <v>1213</v>
      </c>
      <c r="AE1214" s="1">
        <f>COUNTIFS(Table2[GameID],Table2[[#This Row],[GameID]],Table2[Column1],"&lt;="&amp;Table2[[#This Row],[Column1]])-1</f>
        <v>17</v>
      </c>
    </row>
    <row r="1215" spans="1:31" x14ac:dyDescent="0.45">
      <c r="A1215" t="s">
        <v>333</v>
      </c>
      <c r="B1215" t="str">
        <f>_xlfn.TEXTBEFORE(Table2[[#This Row],[Kamp]]," - ")</f>
        <v>Blackhawks</v>
      </c>
      <c r="C1215" t="str">
        <f>_xlfn.TEXTAFTER(Table2[[#This Row],[Kamp]],"- ")</f>
        <v>BFC Vendsyssel</v>
      </c>
      <c r="D1215">
        <v>44965</v>
      </c>
      <c r="E1215">
        <v>65713</v>
      </c>
      <c r="F1215">
        <v>20222023</v>
      </c>
      <c r="G1215" t="s">
        <v>418</v>
      </c>
      <c r="H1215" t="s">
        <v>661</v>
      </c>
      <c r="I1215" t="s">
        <v>678</v>
      </c>
      <c r="J1215">
        <v>3</v>
      </c>
      <c r="K1215">
        <v>29505</v>
      </c>
      <c r="L1215">
        <v>1</v>
      </c>
      <c r="M1215" t="s">
        <v>630</v>
      </c>
      <c r="N1215" t="s">
        <v>264</v>
      </c>
      <c r="O1215" t="s">
        <v>263</v>
      </c>
      <c r="P1215">
        <v>10</v>
      </c>
      <c r="Q1215">
        <v>9</v>
      </c>
      <c r="R1215">
        <f>SUMIFS(Table2[number],Table2[Event],"Goal",Table2[H/U],"HOME",Table2[GameID],Table2[[#This Row],[GameID]],Table2[GameTime],"&lt;="&amp;Table2[[#This Row],[GameTime]])</f>
        <v>11</v>
      </c>
      <c r="S1215">
        <f>SUMIFS(Table2[number],Table2[Event],"Goal",Table2[H/U],"AWAY",Table2[GameID],Table2[[#This Row],[GameID]],Table2[GameTime],"&lt;="&amp;Table2[[#This Row],[GameTime]])</f>
        <v>2</v>
      </c>
      <c r="T1215" t="str">
        <f>IF(Table2[[#This Row],[Event]]="Goal",Table2[[#This Row],[Hscore]]&amp;"-"&amp;Table2[[#This Row],[Uscore]],"")</f>
        <v>11-2</v>
      </c>
      <c r="U1215">
        <v>3167</v>
      </c>
      <c r="V1215" s="1">
        <f>Table2[[#This Row],[GameTime]]-(Table2[[#This Row],[period]]-1)*1200</f>
        <v>767</v>
      </c>
      <c r="W1215" s="1">
        <f>ROUNDDOWN(Table2[[#This Row],[Time]]/60,0)</f>
        <v>12</v>
      </c>
      <c r="X1215" s="1">
        <f>ROUNDDOWN((Table2[[#This Row],[Time]]/60-Table2[[#This Row],[Time2]])*60,0)</f>
        <v>47</v>
      </c>
      <c r="Y1215" s="1">
        <f>IF(Table2[[#This Row],[Time2]]&lt;10,0&amp;Table2[[#This Row],[Time2]],Table2[[#This Row],[Time2]])</f>
        <v>12</v>
      </c>
      <c r="Z1215" s="1">
        <f>IF(Table2[[#This Row],[Time3]]&lt;10,0&amp;Table2[[#This Row],[Time3]],Table2[[#This Row],[Time3]])</f>
        <v>47</v>
      </c>
      <c r="AA1215" s="2" t="str">
        <f>Table2[[#This Row],[Time4]]&amp;":"&amp;Table2[[#This Row],[Time5]]</f>
        <v>12:47</v>
      </c>
      <c r="AB1215" s="1" t="str" cm="1">
        <f t="array" ref="AB1215">IFERROR(IF(Table2[[#This Row],[code]]="","",_xlfn.IFS(AND(Table2[[#This Row],[code]]&lt;400,Table2[[#This Row],[code]]&lt;&gt;""),2,Table2[[#This Row],[code]]&gt;500,4)),"")</f>
        <v/>
      </c>
      <c r="AC1215" s="1" t="str">
        <f>IF(Table2[[#This Row],[Event]]="Penalty",Table2[[#This Row],[number]],IF(Table2[[#This Row],[Event]]="Time-Out",401,""))</f>
        <v/>
      </c>
      <c r="AD1215" s="1">
        <f>ROW(A1214)</f>
        <v>1214</v>
      </c>
      <c r="AE1215" s="1">
        <f>COUNTIFS(Table2[GameID],Table2[[#This Row],[GameID]],Table2[Column1],"&lt;="&amp;Table2[[#This Row],[Column1]])-1</f>
        <v>18</v>
      </c>
    </row>
    <row r="1216" spans="1:31" x14ac:dyDescent="0.45">
      <c r="A1216" t="s">
        <v>333</v>
      </c>
      <c r="B1216" t="str">
        <f>_xlfn.TEXTBEFORE(Table2[[#This Row],[Kamp]]," - ")</f>
        <v>Blackhawks</v>
      </c>
      <c r="C1216" t="str">
        <f>_xlfn.TEXTAFTER(Table2[[#This Row],[Kamp]],"- ")</f>
        <v>BFC Vendsyssel</v>
      </c>
      <c r="D1216">
        <v>44965</v>
      </c>
      <c r="E1216">
        <v>65713</v>
      </c>
      <c r="F1216">
        <v>20222023</v>
      </c>
      <c r="G1216" t="s">
        <v>418</v>
      </c>
      <c r="H1216" t="s">
        <v>664</v>
      </c>
      <c r="I1216" t="s">
        <v>677</v>
      </c>
      <c r="J1216">
        <v>3</v>
      </c>
      <c r="K1216">
        <v>29506</v>
      </c>
      <c r="L1216">
        <v>201</v>
      </c>
      <c r="M1216" t="s">
        <v>631</v>
      </c>
      <c r="N1216" t="s">
        <v>199</v>
      </c>
      <c r="O1216" t="s">
        <v>634</v>
      </c>
      <c r="P1216">
        <v>9</v>
      </c>
      <c r="Q1216" t="s">
        <v>634</v>
      </c>
      <c r="R1216">
        <f>SUMIFS(Table2[number],Table2[Event],"Goal",Table2[H/U],"HOME",Table2[GameID],Table2[[#This Row],[GameID]],Table2[GameTime],"&lt;="&amp;Table2[[#This Row],[GameTime]])</f>
        <v>11</v>
      </c>
      <c r="S1216">
        <f>SUMIFS(Table2[number],Table2[Event],"Goal",Table2[H/U],"AWAY",Table2[GameID],Table2[[#This Row],[GameID]],Table2[GameTime],"&lt;="&amp;Table2[[#This Row],[GameTime]])</f>
        <v>2</v>
      </c>
      <c r="T1216" t="str">
        <f>IF(Table2[[#This Row],[Event]]="Goal",Table2[[#This Row],[Hscore]]&amp;"-"&amp;Table2[[#This Row],[Uscore]],"")</f>
        <v/>
      </c>
      <c r="U1216">
        <v>3237</v>
      </c>
      <c r="V1216" s="1">
        <f>Table2[[#This Row],[GameTime]]-(Table2[[#This Row],[period]]-1)*1200</f>
        <v>837</v>
      </c>
      <c r="W1216" s="1">
        <f>ROUNDDOWN(Table2[[#This Row],[Time]]/60,0)</f>
        <v>13</v>
      </c>
      <c r="X1216" s="1">
        <f>ROUNDDOWN((Table2[[#This Row],[Time]]/60-Table2[[#This Row],[Time2]])*60,0)</f>
        <v>57</v>
      </c>
      <c r="Y1216" s="1">
        <f>IF(Table2[[#This Row],[Time2]]&lt;10,0&amp;Table2[[#This Row],[Time2]],Table2[[#This Row],[Time2]])</f>
        <v>13</v>
      </c>
      <c r="Z1216" s="1">
        <f>IF(Table2[[#This Row],[Time3]]&lt;10,0&amp;Table2[[#This Row],[Time3]],Table2[[#This Row],[Time3]])</f>
        <v>57</v>
      </c>
      <c r="AA1216" s="2" t="str">
        <f>Table2[[#This Row],[Time4]]&amp;":"&amp;Table2[[#This Row],[Time5]]</f>
        <v>13:57</v>
      </c>
      <c r="AB1216" s="1" cm="1">
        <f t="array" ref="AB1216">IFERROR(IF(Table2[[#This Row],[code]]="","",_xlfn.IFS(AND(Table2[[#This Row],[code]]&lt;400,Table2[[#This Row],[code]]&lt;&gt;""),2,Table2[[#This Row],[code]]&gt;500,4)),"")</f>
        <v>2</v>
      </c>
      <c r="AC1216" s="1">
        <f>IF(Table2[[#This Row],[Event]]="Penalty",Table2[[#This Row],[number]],IF(Table2[[#This Row],[Event]]="Time-Out",401,""))</f>
        <v>201</v>
      </c>
      <c r="AD1216" s="1">
        <f>ROW(A1215)</f>
        <v>1215</v>
      </c>
      <c r="AE1216" s="1">
        <f>COUNTIFS(Table2[GameID],Table2[[#This Row],[GameID]],Table2[Column1],"&lt;="&amp;Table2[[#This Row],[Column1]])-1</f>
        <v>19</v>
      </c>
    </row>
    <row r="1217" spans="1:31" x14ac:dyDescent="0.45">
      <c r="A1217" t="s">
        <v>333</v>
      </c>
      <c r="B1217" t="str">
        <f>_xlfn.TEXTBEFORE(Table2[[#This Row],[Kamp]]," - ")</f>
        <v>Blackhawks</v>
      </c>
      <c r="C1217" t="str">
        <f>_xlfn.TEXTAFTER(Table2[[#This Row],[Kamp]],"- ")</f>
        <v>BFC Vendsyssel</v>
      </c>
      <c r="D1217">
        <v>44965</v>
      </c>
      <c r="E1217">
        <v>65713</v>
      </c>
      <c r="F1217">
        <v>20222023</v>
      </c>
      <c r="G1217" t="s">
        <v>418</v>
      </c>
      <c r="H1217" t="s">
        <v>664</v>
      </c>
      <c r="I1217" t="s">
        <v>677</v>
      </c>
      <c r="J1217">
        <v>3</v>
      </c>
      <c r="K1217">
        <v>29506</v>
      </c>
      <c r="L1217">
        <v>0</v>
      </c>
      <c r="M1217" t="s">
        <v>633</v>
      </c>
      <c r="N1217" t="s">
        <v>634</v>
      </c>
      <c r="O1217" t="s">
        <v>634</v>
      </c>
      <c r="P1217" t="s">
        <v>634</v>
      </c>
      <c r="Q1217" t="s">
        <v>634</v>
      </c>
      <c r="R1217">
        <f>SUMIFS(Table2[number],Table2[Event],"Goal",Table2[H/U],"HOME",Table2[GameID],Table2[[#This Row],[GameID]],Table2[GameTime],"&lt;="&amp;Table2[[#This Row],[GameTime]])</f>
        <v>11</v>
      </c>
      <c r="S1217">
        <f>SUMIFS(Table2[number],Table2[Event],"Goal",Table2[H/U],"AWAY",Table2[GameID],Table2[[#This Row],[GameID]],Table2[GameTime],"&lt;="&amp;Table2[[#This Row],[GameTime]])</f>
        <v>2</v>
      </c>
      <c r="T1217" t="str">
        <f>IF(Table2[[#This Row],[Event]]="Goal",Table2[[#This Row],[Hscore]]&amp;"-"&amp;Table2[[#This Row],[Uscore]],"")</f>
        <v/>
      </c>
      <c r="U1217">
        <v>3237</v>
      </c>
      <c r="V1217" s="1">
        <f>Table2[[#This Row],[GameTime]]-(Table2[[#This Row],[period]]-1)*1200</f>
        <v>837</v>
      </c>
      <c r="W1217" s="1">
        <f>ROUNDDOWN(Table2[[#This Row],[Time]]/60,0)</f>
        <v>13</v>
      </c>
      <c r="X1217" s="1">
        <f>ROUNDDOWN((Table2[[#This Row],[Time]]/60-Table2[[#This Row],[Time2]])*60,0)</f>
        <v>57</v>
      </c>
      <c r="Y1217" s="1">
        <f>IF(Table2[[#This Row],[Time2]]&lt;10,0&amp;Table2[[#This Row],[Time2]],Table2[[#This Row],[Time2]])</f>
        <v>13</v>
      </c>
      <c r="Z1217" s="1">
        <f>IF(Table2[[#This Row],[Time3]]&lt;10,0&amp;Table2[[#This Row],[Time3]],Table2[[#This Row],[Time3]])</f>
        <v>57</v>
      </c>
      <c r="AA1217" s="2" t="str">
        <f>Table2[[#This Row],[Time4]]&amp;":"&amp;Table2[[#This Row],[Time5]]</f>
        <v>13:57</v>
      </c>
      <c r="AB1217" s="1" t="str" cm="1">
        <f t="array" ref="AB1217">IFERROR(IF(Table2[[#This Row],[code]]="","",_xlfn.IFS(AND(Table2[[#This Row],[code]]&lt;400,Table2[[#This Row],[code]]&lt;&gt;""),2,Table2[[#This Row],[code]]&gt;500,4)),"")</f>
        <v/>
      </c>
      <c r="AC1217" s="1">
        <f>IF(Table2[[#This Row],[Event]]="Penalty",Table2[[#This Row],[number]],IF(Table2[[#This Row],[Event]]="Time-Out",401,""))</f>
        <v>401</v>
      </c>
      <c r="AD1217" s="1">
        <f>ROW(A1216)</f>
        <v>1216</v>
      </c>
      <c r="AE1217" s="1">
        <f>COUNTIFS(Table2[GameID],Table2[[#This Row],[GameID]],Table2[Column1],"&lt;="&amp;Table2[[#This Row],[Column1]])-1</f>
        <v>20</v>
      </c>
    </row>
    <row r="1218" spans="1:31" x14ac:dyDescent="0.45">
      <c r="A1218" t="s">
        <v>333</v>
      </c>
      <c r="B1218" t="str">
        <f>_xlfn.TEXTBEFORE(Table2[[#This Row],[Kamp]]," - ")</f>
        <v>Blackhawks</v>
      </c>
      <c r="C1218" t="str">
        <f>_xlfn.TEXTAFTER(Table2[[#This Row],[Kamp]],"- ")</f>
        <v>BFC Vendsyssel</v>
      </c>
      <c r="D1218">
        <v>44965</v>
      </c>
      <c r="E1218">
        <v>65713</v>
      </c>
      <c r="F1218">
        <v>20222023</v>
      </c>
      <c r="G1218" t="s">
        <v>418</v>
      </c>
      <c r="H1218" t="s">
        <v>661</v>
      </c>
      <c r="I1218" t="s">
        <v>678</v>
      </c>
      <c r="J1218">
        <v>3</v>
      </c>
      <c r="K1218">
        <v>29505</v>
      </c>
      <c r="L1218">
        <v>1</v>
      </c>
      <c r="M1218" t="s">
        <v>630</v>
      </c>
      <c r="N1218" t="s">
        <v>349</v>
      </c>
      <c r="O1218" t="s">
        <v>134</v>
      </c>
      <c r="P1218">
        <v>25</v>
      </c>
      <c r="Q1218">
        <v>15</v>
      </c>
      <c r="R1218">
        <f>SUMIFS(Table2[number],Table2[Event],"Goal",Table2[H/U],"HOME",Table2[GameID],Table2[[#This Row],[GameID]],Table2[GameTime],"&lt;="&amp;Table2[[#This Row],[GameTime]])</f>
        <v>12</v>
      </c>
      <c r="S1218">
        <f>SUMIFS(Table2[number],Table2[Event],"Goal",Table2[H/U],"AWAY",Table2[GameID],Table2[[#This Row],[GameID]],Table2[GameTime],"&lt;="&amp;Table2[[#This Row],[GameTime]])</f>
        <v>2</v>
      </c>
      <c r="T1218" t="str">
        <f>IF(Table2[[#This Row],[Event]]="Goal",Table2[[#This Row],[Hscore]]&amp;"-"&amp;Table2[[#This Row],[Uscore]],"")</f>
        <v>12-2</v>
      </c>
      <c r="U1218">
        <v>3318</v>
      </c>
      <c r="V1218" s="1">
        <f>Table2[[#This Row],[GameTime]]-(Table2[[#This Row],[period]]-1)*1200</f>
        <v>918</v>
      </c>
      <c r="W1218" s="1">
        <f>ROUNDDOWN(Table2[[#This Row],[Time]]/60,0)</f>
        <v>15</v>
      </c>
      <c r="X1218" s="1">
        <f>ROUNDDOWN((Table2[[#This Row],[Time]]/60-Table2[[#This Row],[Time2]])*60,0)</f>
        <v>18</v>
      </c>
      <c r="Y1218" s="1">
        <f>IF(Table2[[#This Row],[Time2]]&lt;10,0&amp;Table2[[#This Row],[Time2]],Table2[[#This Row],[Time2]])</f>
        <v>15</v>
      </c>
      <c r="Z1218" s="1">
        <f>IF(Table2[[#This Row],[Time3]]&lt;10,0&amp;Table2[[#This Row],[Time3]],Table2[[#This Row],[Time3]])</f>
        <v>18</v>
      </c>
      <c r="AA1218" s="2" t="str">
        <f>Table2[[#This Row],[Time4]]&amp;":"&amp;Table2[[#This Row],[Time5]]</f>
        <v>15:18</v>
      </c>
      <c r="AB1218" s="1" t="str" cm="1">
        <f t="array" ref="AB1218">IFERROR(IF(Table2[[#This Row],[code]]="","",_xlfn.IFS(AND(Table2[[#This Row],[code]]&lt;400,Table2[[#This Row],[code]]&lt;&gt;""),2,Table2[[#This Row],[code]]&gt;500,4)),"")</f>
        <v/>
      </c>
      <c r="AC1218" s="1" t="str">
        <f>IF(Table2[[#This Row],[Event]]="Penalty",Table2[[#This Row],[number]],IF(Table2[[#This Row],[Event]]="Time-Out",401,""))</f>
        <v/>
      </c>
      <c r="AD1218" s="1">
        <f>ROW(A1217)</f>
        <v>1217</v>
      </c>
      <c r="AE1218" s="1">
        <f>COUNTIFS(Table2[GameID],Table2[[#This Row],[GameID]],Table2[Column1],"&lt;="&amp;Table2[[#This Row],[Column1]])-1</f>
        <v>21</v>
      </c>
    </row>
    <row r="1219" spans="1:31" x14ac:dyDescent="0.45">
      <c r="A1219" t="s">
        <v>333</v>
      </c>
      <c r="B1219" t="str">
        <f>_xlfn.TEXTBEFORE(Table2[[#This Row],[Kamp]]," - ")</f>
        <v>Blackhawks</v>
      </c>
      <c r="C1219" t="str">
        <f>_xlfn.TEXTAFTER(Table2[[#This Row],[Kamp]],"- ")</f>
        <v>BFC Vendsyssel</v>
      </c>
      <c r="D1219">
        <v>44965</v>
      </c>
      <c r="E1219">
        <v>65713</v>
      </c>
      <c r="F1219">
        <v>20222023</v>
      </c>
      <c r="G1219" t="s">
        <v>418</v>
      </c>
      <c r="H1219" t="s">
        <v>661</v>
      </c>
      <c r="I1219" t="s">
        <v>678</v>
      </c>
      <c r="J1219">
        <v>3</v>
      </c>
      <c r="K1219">
        <v>29505</v>
      </c>
      <c r="L1219">
        <v>1</v>
      </c>
      <c r="M1219" t="s">
        <v>630</v>
      </c>
      <c r="N1219" t="s">
        <v>146</v>
      </c>
      <c r="O1219" t="s">
        <v>135</v>
      </c>
      <c r="P1219">
        <v>91</v>
      </c>
      <c r="Q1219">
        <v>7</v>
      </c>
      <c r="R1219">
        <f>SUMIFS(Table2[number],Table2[Event],"Goal",Table2[H/U],"HOME",Table2[GameID],Table2[[#This Row],[GameID]],Table2[GameTime],"&lt;="&amp;Table2[[#This Row],[GameTime]])</f>
        <v>13</v>
      </c>
      <c r="S1219">
        <f>SUMIFS(Table2[number],Table2[Event],"Goal",Table2[H/U],"AWAY",Table2[GameID],Table2[[#This Row],[GameID]],Table2[GameTime],"&lt;="&amp;Table2[[#This Row],[GameTime]])</f>
        <v>2</v>
      </c>
      <c r="T1219" t="str">
        <f>IF(Table2[[#This Row],[Event]]="Goal",Table2[[#This Row],[Hscore]]&amp;"-"&amp;Table2[[#This Row],[Uscore]],"")</f>
        <v>13-2</v>
      </c>
      <c r="U1219">
        <v>3355</v>
      </c>
      <c r="V1219" s="1">
        <f>Table2[[#This Row],[GameTime]]-(Table2[[#This Row],[period]]-1)*1200</f>
        <v>955</v>
      </c>
      <c r="W1219" s="1">
        <f>ROUNDDOWN(Table2[[#This Row],[Time]]/60,0)</f>
        <v>15</v>
      </c>
      <c r="X1219" s="1">
        <f>ROUNDDOWN((Table2[[#This Row],[Time]]/60-Table2[[#This Row],[Time2]])*60,0)</f>
        <v>55</v>
      </c>
      <c r="Y1219" s="1">
        <f>IF(Table2[[#This Row],[Time2]]&lt;10,0&amp;Table2[[#This Row],[Time2]],Table2[[#This Row],[Time2]])</f>
        <v>15</v>
      </c>
      <c r="Z1219" s="1">
        <f>IF(Table2[[#This Row],[Time3]]&lt;10,0&amp;Table2[[#This Row],[Time3]],Table2[[#This Row],[Time3]])</f>
        <v>55</v>
      </c>
      <c r="AA1219" s="2" t="str">
        <f>Table2[[#This Row],[Time4]]&amp;":"&amp;Table2[[#This Row],[Time5]]</f>
        <v>15:55</v>
      </c>
      <c r="AB1219" s="1" t="str" cm="1">
        <f t="array" ref="AB1219">IFERROR(IF(Table2[[#This Row],[code]]="","",_xlfn.IFS(AND(Table2[[#This Row],[code]]&lt;400,Table2[[#This Row],[code]]&lt;&gt;""),2,Table2[[#This Row],[code]]&gt;500,4)),"")</f>
        <v/>
      </c>
      <c r="AC1219" s="1" t="str">
        <f>IF(Table2[[#This Row],[Event]]="Penalty",Table2[[#This Row],[number]],IF(Table2[[#This Row],[Event]]="Time-Out",401,""))</f>
        <v/>
      </c>
      <c r="AD1219" s="1">
        <f>ROW(A1218)</f>
        <v>1218</v>
      </c>
      <c r="AE1219" s="1">
        <f>COUNTIFS(Table2[GameID],Table2[[#This Row],[GameID]],Table2[Column1],"&lt;="&amp;Table2[[#This Row],[Column1]])-1</f>
        <v>22</v>
      </c>
    </row>
    <row r="1220" spans="1:31" x14ac:dyDescent="0.45">
      <c r="A1220" t="s">
        <v>333</v>
      </c>
      <c r="B1220" t="str">
        <f>_xlfn.TEXTBEFORE(Table2[[#This Row],[Kamp]]," - ")</f>
        <v>Blackhawks</v>
      </c>
      <c r="C1220" t="str">
        <f>_xlfn.TEXTAFTER(Table2[[#This Row],[Kamp]],"- ")</f>
        <v>BFC Vendsyssel</v>
      </c>
      <c r="D1220">
        <v>44965</v>
      </c>
      <c r="E1220">
        <v>65713</v>
      </c>
      <c r="F1220">
        <v>20222023</v>
      </c>
      <c r="G1220" t="s">
        <v>418</v>
      </c>
      <c r="H1220" t="s">
        <v>661</v>
      </c>
      <c r="I1220" t="s">
        <v>678</v>
      </c>
      <c r="J1220">
        <v>3</v>
      </c>
      <c r="K1220">
        <v>29505</v>
      </c>
      <c r="L1220">
        <v>1</v>
      </c>
      <c r="M1220" t="s">
        <v>630</v>
      </c>
      <c r="N1220" t="s">
        <v>149</v>
      </c>
      <c r="O1220" t="s">
        <v>263</v>
      </c>
      <c r="P1220">
        <v>98</v>
      </c>
      <c r="Q1220">
        <v>9</v>
      </c>
      <c r="R1220">
        <f>SUMIFS(Table2[number],Table2[Event],"Goal",Table2[H/U],"HOME",Table2[GameID],Table2[[#This Row],[GameID]],Table2[GameTime],"&lt;="&amp;Table2[[#This Row],[GameTime]])</f>
        <v>14</v>
      </c>
      <c r="S1220">
        <f>SUMIFS(Table2[number],Table2[Event],"Goal",Table2[H/U],"AWAY",Table2[GameID],Table2[[#This Row],[GameID]],Table2[GameTime],"&lt;="&amp;Table2[[#This Row],[GameTime]])</f>
        <v>2</v>
      </c>
      <c r="T1220" t="str">
        <f>IF(Table2[[#This Row],[Event]]="Goal",Table2[[#This Row],[Hscore]]&amp;"-"&amp;Table2[[#This Row],[Uscore]],"")</f>
        <v>14-2</v>
      </c>
      <c r="U1220">
        <v>3466</v>
      </c>
      <c r="V1220" s="1">
        <f>Table2[[#This Row],[GameTime]]-(Table2[[#This Row],[period]]-1)*1200</f>
        <v>1066</v>
      </c>
      <c r="W1220" s="1">
        <f>ROUNDDOWN(Table2[[#This Row],[Time]]/60,0)</f>
        <v>17</v>
      </c>
      <c r="X1220" s="1">
        <f>ROUNDDOWN((Table2[[#This Row],[Time]]/60-Table2[[#This Row],[Time2]])*60,0)</f>
        <v>45</v>
      </c>
      <c r="Y1220" s="1">
        <f>IF(Table2[[#This Row],[Time2]]&lt;10,0&amp;Table2[[#This Row],[Time2]],Table2[[#This Row],[Time2]])</f>
        <v>17</v>
      </c>
      <c r="Z1220" s="1">
        <f>IF(Table2[[#This Row],[Time3]]&lt;10,0&amp;Table2[[#This Row],[Time3]],Table2[[#This Row],[Time3]])</f>
        <v>45</v>
      </c>
      <c r="AA1220" s="2" t="str">
        <f>Table2[[#This Row],[Time4]]&amp;":"&amp;Table2[[#This Row],[Time5]]</f>
        <v>17:45</v>
      </c>
      <c r="AB1220" s="1" t="str" cm="1">
        <f t="array" ref="AB1220">IFERROR(IF(Table2[[#This Row],[code]]="","",_xlfn.IFS(AND(Table2[[#This Row],[code]]&lt;400,Table2[[#This Row],[code]]&lt;&gt;""),2,Table2[[#This Row],[code]]&gt;500,4)),"")</f>
        <v/>
      </c>
      <c r="AC1220" s="1" t="str">
        <f>IF(Table2[[#This Row],[Event]]="Penalty",Table2[[#This Row],[number]],IF(Table2[[#This Row],[Event]]="Time-Out",401,""))</f>
        <v/>
      </c>
      <c r="AD1220" s="1">
        <f>ROW(A1219)</f>
        <v>1219</v>
      </c>
      <c r="AE1220" s="1">
        <f>COUNTIFS(Table2[GameID],Table2[[#This Row],[GameID]],Table2[Column1],"&lt;="&amp;Table2[[#This Row],[Column1]])-1</f>
        <v>23</v>
      </c>
    </row>
    <row r="1221" spans="1:31" x14ac:dyDescent="0.45">
      <c r="A1221" t="s">
        <v>452</v>
      </c>
      <c r="B1221" t="str">
        <f>_xlfn.TEXTBEFORE(Table2[[#This Row],[Kamp]]," - ")</f>
        <v>Blackhawks</v>
      </c>
      <c r="C1221" t="str">
        <f>_xlfn.TEXTAFTER(Table2[[#This Row],[Kamp]],"- ")</f>
        <v>Benløse IF</v>
      </c>
      <c r="D1221">
        <v>45003</v>
      </c>
      <c r="E1221">
        <v>65714</v>
      </c>
      <c r="F1221">
        <v>20222023</v>
      </c>
      <c r="G1221" t="s">
        <v>418</v>
      </c>
      <c r="H1221" t="s">
        <v>661</v>
      </c>
      <c r="I1221" t="s">
        <v>678</v>
      </c>
      <c r="J1221">
        <v>1</v>
      </c>
      <c r="K1221">
        <v>29505</v>
      </c>
      <c r="L1221">
        <v>1</v>
      </c>
      <c r="M1221" t="s">
        <v>630</v>
      </c>
      <c r="N1221" t="s">
        <v>132</v>
      </c>
      <c r="O1221" t="s">
        <v>135</v>
      </c>
      <c r="P1221">
        <v>4</v>
      </c>
      <c r="Q1221">
        <v>7</v>
      </c>
      <c r="R1221">
        <f>SUMIFS(Table2[number],Table2[Event],"Goal",Table2[H/U],"HOME",Table2[GameID],Table2[[#This Row],[GameID]],Table2[GameTime],"&lt;="&amp;Table2[[#This Row],[GameTime]])</f>
        <v>1</v>
      </c>
      <c r="S1221">
        <f>SUMIFS(Table2[number],Table2[Event],"Goal",Table2[H/U],"AWAY",Table2[GameID],Table2[[#This Row],[GameID]],Table2[GameTime],"&lt;="&amp;Table2[[#This Row],[GameTime]])</f>
        <v>0</v>
      </c>
      <c r="T1221" t="str">
        <f>IF(Table2[[#This Row],[Event]]="Goal",Table2[[#This Row],[Hscore]]&amp;"-"&amp;Table2[[#This Row],[Uscore]],"")</f>
        <v>1-0</v>
      </c>
      <c r="U1221">
        <v>153</v>
      </c>
      <c r="V1221" s="1">
        <f>Table2[[#This Row],[GameTime]]-(Table2[[#This Row],[period]]-1)*1200</f>
        <v>153</v>
      </c>
      <c r="W1221" s="1">
        <f>ROUNDDOWN(Table2[[#This Row],[Time]]/60,0)</f>
        <v>2</v>
      </c>
      <c r="X1221" s="1">
        <f>ROUNDDOWN((Table2[[#This Row],[Time]]/60-Table2[[#This Row],[Time2]])*60,0)</f>
        <v>33</v>
      </c>
      <c r="Y1221" s="1" t="str">
        <f>IF(Table2[[#This Row],[Time2]]&lt;10,0&amp;Table2[[#This Row],[Time2]],Table2[[#This Row],[Time2]])</f>
        <v>02</v>
      </c>
      <c r="Z1221" s="1">
        <f>IF(Table2[[#This Row],[Time3]]&lt;10,0&amp;Table2[[#This Row],[Time3]],Table2[[#This Row],[Time3]])</f>
        <v>33</v>
      </c>
      <c r="AA1221" s="2" t="str">
        <f>Table2[[#This Row],[Time4]]&amp;":"&amp;Table2[[#This Row],[Time5]]</f>
        <v>02:33</v>
      </c>
      <c r="AB1221" s="1" t="str" cm="1">
        <f t="array" ref="AB1221">IFERROR(IF(Table2[[#This Row],[code]]="","",_xlfn.IFS(AND(Table2[[#This Row],[code]]&lt;400,Table2[[#This Row],[code]]&lt;&gt;""),2,Table2[[#This Row],[code]]&gt;500,4)),"")</f>
        <v/>
      </c>
      <c r="AC1221" s="1" t="str">
        <f>IF(Table2[[#This Row],[Event]]="Penalty",Table2[[#This Row],[number]],IF(Table2[[#This Row],[Event]]="Time-Out",401,""))</f>
        <v/>
      </c>
      <c r="AD1221" s="1">
        <f>ROW(A1220)</f>
        <v>1220</v>
      </c>
      <c r="AE1221" s="1">
        <f>COUNTIFS(Table2[GameID],Table2[[#This Row],[GameID]],Table2[Column1],"&lt;="&amp;Table2[[#This Row],[Column1]])-1</f>
        <v>0</v>
      </c>
    </row>
    <row r="1222" spans="1:31" x14ac:dyDescent="0.45">
      <c r="A1222" t="s">
        <v>452</v>
      </c>
      <c r="B1222" t="str">
        <f>_xlfn.TEXTBEFORE(Table2[[#This Row],[Kamp]]," - ")</f>
        <v>Blackhawks</v>
      </c>
      <c r="C1222" t="str">
        <f>_xlfn.TEXTAFTER(Table2[[#This Row],[Kamp]],"- ")</f>
        <v>Benløse IF</v>
      </c>
      <c r="D1222">
        <v>45003</v>
      </c>
      <c r="E1222">
        <v>65714</v>
      </c>
      <c r="F1222">
        <v>20222023</v>
      </c>
      <c r="G1222" t="s">
        <v>418</v>
      </c>
      <c r="H1222" t="s">
        <v>661</v>
      </c>
      <c r="I1222" t="s">
        <v>678</v>
      </c>
      <c r="J1222">
        <v>1</v>
      </c>
      <c r="K1222">
        <v>29505</v>
      </c>
      <c r="L1222">
        <v>201</v>
      </c>
      <c r="M1222" t="s">
        <v>631</v>
      </c>
      <c r="N1222" t="s">
        <v>146</v>
      </c>
      <c r="O1222" t="s">
        <v>634</v>
      </c>
      <c r="P1222">
        <v>91</v>
      </c>
      <c r="Q1222" t="s">
        <v>634</v>
      </c>
      <c r="R1222">
        <f>SUMIFS(Table2[number],Table2[Event],"Goal",Table2[H/U],"HOME",Table2[GameID],Table2[[#This Row],[GameID]],Table2[GameTime],"&lt;="&amp;Table2[[#This Row],[GameTime]])</f>
        <v>1</v>
      </c>
      <c r="S1222">
        <f>SUMIFS(Table2[number],Table2[Event],"Goal",Table2[H/U],"AWAY",Table2[GameID],Table2[[#This Row],[GameID]],Table2[GameTime],"&lt;="&amp;Table2[[#This Row],[GameTime]])</f>
        <v>0</v>
      </c>
      <c r="T1222" t="str">
        <f>IF(Table2[[#This Row],[Event]]="Goal",Table2[[#This Row],[Hscore]]&amp;"-"&amp;Table2[[#This Row],[Uscore]],"")</f>
        <v/>
      </c>
      <c r="U1222">
        <v>163</v>
      </c>
      <c r="V1222" s="1">
        <f>Table2[[#This Row],[GameTime]]-(Table2[[#This Row],[period]]-1)*1200</f>
        <v>163</v>
      </c>
      <c r="W1222" s="1">
        <f>ROUNDDOWN(Table2[[#This Row],[Time]]/60,0)</f>
        <v>2</v>
      </c>
      <c r="X1222" s="1">
        <f>ROUNDDOWN((Table2[[#This Row],[Time]]/60-Table2[[#This Row],[Time2]])*60,0)</f>
        <v>43</v>
      </c>
      <c r="Y1222" s="1" t="str">
        <f>IF(Table2[[#This Row],[Time2]]&lt;10,0&amp;Table2[[#This Row],[Time2]],Table2[[#This Row],[Time2]])</f>
        <v>02</v>
      </c>
      <c r="Z1222" s="1">
        <f>IF(Table2[[#This Row],[Time3]]&lt;10,0&amp;Table2[[#This Row],[Time3]],Table2[[#This Row],[Time3]])</f>
        <v>43</v>
      </c>
      <c r="AA1222" s="2" t="str">
        <f>Table2[[#This Row],[Time4]]&amp;":"&amp;Table2[[#This Row],[Time5]]</f>
        <v>02:43</v>
      </c>
      <c r="AB1222" s="1" cm="1">
        <f t="array" ref="AB1222">IFERROR(IF(Table2[[#This Row],[code]]="","",_xlfn.IFS(AND(Table2[[#This Row],[code]]&lt;400,Table2[[#This Row],[code]]&lt;&gt;""),2,Table2[[#This Row],[code]]&gt;500,4)),"")</f>
        <v>2</v>
      </c>
      <c r="AC1222" s="1">
        <f>IF(Table2[[#This Row],[Event]]="Penalty",Table2[[#This Row],[number]],IF(Table2[[#This Row],[Event]]="Time-Out",401,""))</f>
        <v>201</v>
      </c>
      <c r="AD1222" s="1">
        <f>ROW(A1221)</f>
        <v>1221</v>
      </c>
      <c r="AE1222" s="1">
        <f>COUNTIFS(Table2[GameID],Table2[[#This Row],[GameID]],Table2[Column1],"&lt;="&amp;Table2[[#This Row],[Column1]])-1</f>
        <v>1</v>
      </c>
    </row>
    <row r="1223" spans="1:31" x14ac:dyDescent="0.45">
      <c r="A1223" t="s">
        <v>452</v>
      </c>
      <c r="B1223" t="str">
        <f>_xlfn.TEXTBEFORE(Table2[[#This Row],[Kamp]]," - ")</f>
        <v>Blackhawks</v>
      </c>
      <c r="C1223" t="str">
        <f>_xlfn.TEXTAFTER(Table2[[#This Row],[Kamp]],"- ")</f>
        <v>Benløse IF</v>
      </c>
      <c r="D1223">
        <v>45003</v>
      </c>
      <c r="E1223">
        <v>65714</v>
      </c>
      <c r="F1223">
        <v>20222023</v>
      </c>
      <c r="G1223" t="s">
        <v>418</v>
      </c>
      <c r="H1223" t="s">
        <v>658</v>
      </c>
      <c r="I1223" t="s">
        <v>677</v>
      </c>
      <c r="J1223">
        <v>1</v>
      </c>
      <c r="K1223">
        <v>29507</v>
      </c>
      <c r="L1223">
        <v>1</v>
      </c>
      <c r="M1223" t="s">
        <v>630</v>
      </c>
      <c r="N1223" t="s">
        <v>38</v>
      </c>
      <c r="O1223" t="s">
        <v>645</v>
      </c>
      <c r="P1223">
        <v>98</v>
      </c>
      <c r="Q1223">
        <v>36</v>
      </c>
      <c r="R1223">
        <f>SUMIFS(Table2[number],Table2[Event],"Goal",Table2[H/U],"HOME",Table2[GameID],Table2[[#This Row],[GameID]],Table2[GameTime],"&lt;="&amp;Table2[[#This Row],[GameTime]])</f>
        <v>1</v>
      </c>
      <c r="S1223">
        <f>SUMIFS(Table2[number],Table2[Event],"Goal",Table2[H/U],"AWAY",Table2[GameID],Table2[[#This Row],[GameID]],Table2[GameTime],"&lt;="&amp;Table2[[#This Row],[GameTime]])</f>
        <v>1</v>
      </c>
      <c r="T1223" t="str">
        <f>IF(Table2[[#This Row],[Event]]="Goal",Table2[[#This Row],[Hscore]]&amp;"-"&amp;Table2[[#This Row],[Uscore]],"")</f>
        <v>1-1</v>
      </c>
      <c r="U1223">
        <v>201</v>
      </c>
      <c r="V1223" s="1">
        <f>Table2[[#This Row],[GameTime]]-(Table2[[#This Row],[period]]-1)*1200</f>
        <v>201</v>
      </c>
      <c r="W1223" s="1">
        <f>ROUNDDOWN(Table2[[#This Row],[Time]]/60,0)</f>
        <v>3</v>
      </c>
      <c r="X1223" s="1">
        <f>ROUNDDOWN((Table2[[#This Row],[Time]]/60-Table2[[#This Row],[Time2]])*60,0)</f>
        <v>21</v>
      </c>
      <c r="Y1223" s="1" t="str">
        <f>IF(Table2[[#This Row],[Time2]]&lt;10,0&amp;Table2[[#This Row],[Time2]],Table2[[#This Row],[Time2]])</f>
        <v>03</v>
      </c>
      <c r="Z1223" s="1">
        <f>IF(Table2[[#This Row],[Time3]]&lt;10,0&amp;Table2[[#This Row],[Time3]],Table2[[#This Row],[Time3]])</f>
        <v>21</v>
      </c>
      <c r="AA1223" s="2" t="str">
        <f>Table2[[#This Row],[Time4]]&amp;":"&amp;Table2[[#This Row],[Time5]]</f>
        <v>03:21</v>
      </c>
      <c r="AB1223" s="1" t="str" cm="1">
        <f t="array" ref="AB1223">IFERROR(IF(Table2[[#This Row],[code]]="","",_xlfn.IFS(AND(Table2[[#This Row],[code]]&lt;400,Table2[[#This Row],[code]]&lt;&gt;""),2,Table2[[#This Row],[code]]&gt;500,4)),"")</f>
        <v/>
      </c>
      <c r="AC1223" s="1" t="str">
        <f>IF(Table2[[#This Row],[Event]]="Penalty",Table2[[#This Row],[number]],IF(Table2[[#This Row],[Event]]="Time-Out",401,""))</f>
        <v/>
      </c>
      <c r="AD1223" s="1">
        <f>ROW(A1222)</f>
        <v>1222</v>
      </c>
      <c r="AE1223" s="1">
        <f>COUNTIFS(Table2[GameID],Table2[[#This Row],[GameID]],Table2[Column1],"&lt;="&amp;Table2[[#This Row],[Column1]])-1</f>
        <v>2</v>
      </c>
    </row>
    <row r="1224" spans="1:31" x14ac:dyDescent="0.45">
      <c r="A1224" t="s">
        <v>452</v>
      </c>
      <c r="B1224" t="str">
        <f>_xlfn.TEXTBEFORE(Table2[[#This Row],[Kamp]]," - ")</f>
        <v>Blackhawks</v>
      </c>
      <c r="C1224" t="str">
        <f>_xlfn.TEXTAFTER(Table2[[#This Row],[Kamp]],"- ")</f>
        <v>Benløse IF</v>
      </c>
      <c r="D1224">
        <v>45003</v>
      </c>
      <c r="E1224">
        <v>65714</v>
      </c>
      <c r="F1224">
        <v>20222023</v>
      </c>
      <c r="G1224" t="s">
        <v>418</v>
      </c>
      <c r="H1224" t="s">
        <v>661</v>
      </c>
      <c r="I1224" t="s">
        <v>678</v>
      </c>
      <c r="J1224">
        <v>1</v>
      </c>
      <c r="K1224">
        <v>29505</v>
      </c>
      <c r="L1224">
        <v>1</v>
      </c>
      <c r="M1224" t="s">
        <v>630</v>
      </c>
      <c r="N1224" t="s">
        <v>264</v>
      </c>
      <c r="O1224" t="s">
        <v>634</v>
      </c>
      <c r="P1224">
        <v>10</v>
      </c>
      <c r="Q1224" t="s">
        <v>634</v>
      </c>
      <c r="R1224">
        <f>SUMIFS(Table2[number],Table2[Event],"Goal",Table2[H/U],"HOME",Table2[GameID],Table2[[#This Row],[GameID]],Table2[GameTime],"&lt;="&amp;Table2[[#This Row],[GameTime]])</f>
        <v>2</v>
      </c>
      <c r="S1224">
        <f>SUMIFS(Table2[number],Table2[Event],"Goal",Table2[H/U],"AWAY",Table2[GameID],Table2[[#This Row],[GameID]],Table2[GameTime],"&lt;="&amp;Table2[[#This Row],[GameTime]])</f>
        <v>1</v>
      </c>
      <c r="T1224" t="str">
        <f>IF(Table2[[#This Row],[Event]]="Goal",Table2[[#This Row],[Hscore]]&amp;"-"&amp;Table2[[#This Row],[Uscore]],"")</f>
        <v>2-1</v>
      </c>
      <c r="U1224">
        <v>587</v>
      </c>
      <c r="V1224" s="1">
        <f>Table2[[#This Row],[GameTime]]-(Table2[[#This Row],[period]]-1)*1200</f>
        <v>587</v>
      </c>
      <c r="W1224" s="1">
        <f>ROUNDDOWN(Table2[[#This Row],[Time]]/60,0)</f>
        <v>9</v>
      </c>
      <c r="X1224" s="1">
        <f>ROUNDDOWN((Table2[[#This Row],[Time]]/60-Table2[[#This Row],[Time2]])*60,0)</f>
        <v>47</v>
      </c>
      <c r="Y1224" s="1" t="str">
        <f>IF(Table2[[#This Row],[Time2]]&lt;10,0&amp;Table2[[#This Row],[Time2]],Table2[[#This Row],[Time2]])</f>
        <v>09</v>
      </c>
      <c r="Z1224" s="1">
        <f>IF(Table2[[#This Row],[Time3]]&lt;10,0&amp;Table2[[#This Row],[Time3]],Table2[[#This Row],[Time3]])</f>
        <v>47</v>
      </c>
      <c r="AA1224" s="2" t="str">
        <f>Table2[[#This Row],[Time4]]&amp;":"&amp;Table2[[#This Row],[Time5]]</f>
        <v>09:47</v>
      </c>
      <c r="AB1224" s="1" t="str" cm="1">
        <f t="array" ref="AB1224">IFERROR(IF(Table2[[#This Row],[code]]="","",_xlfn.IFS(AND(Table2[[#This Row],[code]]&lt;400,Table2[[#This Row],[code]]&lt;&gt;""),2,Table2[[#This Row],[code]]&gt;500,4)),"")</f>
        <v/>
      </c>
      <c r="AC1224" s="1" t="str">
        <f>IF(Table2[[#This Row],[Event]]="Penalty",Table2[[#This Row],[number]],IF(Table2[[#This Row],[Event]]="Time-Out",401,""))</f>
        <v/>
      </c>
      <c r="AD1224" s="1">
        <f>ROW(A1223)</f>
        <v>1223</v>
      </c>
      <c r="AE1224" s="1">
        <f>COUNTIFS(Table2[GameID],Table2[[#This Row],[GameID]],Table2[Column1],"&lt;="&amp;Table2[[#This Row],[Column1]])-1</f>
        <v>3</v>
      </c>
    </row>
    <row r="1225" spans="1:31" x14ac:dyDescent="0.45">
      <c r="A1225" t="s">
        <v>452</v>
      </c>
      <c r="B1225" t="str">
        <f>_xlfn.TEXTBEFORE(Table2[[#This Row],[Kamp]]," - ")</f>
        <v>Blackhawks</v>
      </c>
      <c r="C1225" t="str">
        <f>_xlfn.TEXTAFTER(Table2[[#This Row],[Kamp]],"- ")</f>
        <v>Benløse IF</v>
      </c>
      <c r="D1225">
        <v>45003</v>
      </c>
      <c r="E1225">
        <v>65714</v>
      </c>
      <c r="F1225">
        <v>20222023</v>
      </c>
      <c r="G1225" t="s">
        <v>418</v>
      </c>
      <c r="H1225" t="s">
        <v>661</v>
      </c>
      <c r="I1225" t="s">
        <v>678</v>
      </c>
      <c r="J1225">
        <v>1</v>
      </c>
      <c r="K1225">
        <v>29505</v>
      </c>
      <c r="L1225">
        <v>1</v>
      </c>
      <c r="M1225" t="s">
        <v>630</v>
      </c>
      <c r="N1225" t="s">
        <v>147</v>
      </c>
      <c r="O1225" t="s">
        <v>349</v>
      </c>
      <c r="P1225">
        <v>92</v>
      </c>
      <c r="Q1225">
        <v>25</v>
      </c>
      <c r="R1225">
        <f>SUMIFS(Table2[number],Table2[Event],"Goal",Table2[H/U],"HOME",Table2[GameID],Table2[[#This Row],[GameID]],Table2[GameTime],"&lt;="&amp;Table2[[#This Row],[GameTime]])</f>
        <v>3</v>
      </c>
      <c r="S1225">
        <f>SUMIFS(Table2[number],Table2[Event],"Goal",Table2[H/U],"AWAY",Table2[GameID],Table2[[#This Row],[GameID]],Table2[GameTime],"&lt;="&amp;Table2[[#This Row],[GameTime]])</f>
        <v>1</v>
      </c>
      <c r="T1225" t="str">
        <f>IF(Table2[[#This Row],[Event]]="Goal",Table2[[#This Row],[Hscore]]&amp;"-"&amp;Table2[[#This Row],[Uscore]],"")</f>
        <v>3-1</v>
      </c>
      <c r="U1225">
        <v>878</v>
      </c>
      <c r="V1225" s="1">
        <f>Table2[[#This Row],[GameTime]]-(Table2[[#This Row],[period]]-1)*1200</f>
        <v>878</v>
      </c>
      <c r="W1225" s="1">
        <f>ROUNDDOWN(Table2[[#This Row],[Time]]/60,0)</f>
        <v>14</v>
      </c>
      <c r="X1225" s="1">
        <f>ROUNDDOWN((Table2[[#This Row],[Time]]/60-Table2[[#This Row],[Time2]])*60,0)</f>
        <v>38</v>
      </c>
      <c r="Y1225" s="1">
        <f>IF(Table2[[#This Row],[Time2]]&lt;10,0&amp;Table2[[#This Row],[Time2]],Table2[[#This Row],[Time2]])</f>
        <v>14</v>
      </c>
      <c r="Z1225" s="1">
        <f>IF(Table2[[#This Row],[Time3]]&lt;10,0&amp;Table2[[#This Row],[Time3]],Table2[[#This Row],[Time3]])</f>
        <v>38</v>
      </c>
      <c r="AA1225" s="2" t="str">
        <f>Table2[[#This Row],[Time4]]&amp;":"&amp;Table2[[#This Row],[Time5]]</f>
        <v>14:38</v>
      </c>
      <c r="AB1225" s="1" t="str" cm="1">
        <f t="array" ref="AB1225">IFERROR(IF(Table2[[#This Row],[code]]="","",_xlfn.IFS(AND(Table2[[#This Row],[code]]&lt;400,Table2[[#This Row],[code]]&lt;&gt;""),2,Table2[[#This Row],[code]]&gt;500,4)),"")</f>
        <v/>
      </c>
      <c r="AC1225" s="1" t="str">
        <f>IF(Table2[[#This Row],[Event]]="Penalty",Table2[[#This Row],[number]],IF(Table2[[#This Row],[Event]]="Time-Out",401,""))</f>
        <v/>
      </c>
      <c r="AD1225" s="1">
        <f>ROW(A1224)</f>
        <v>1224</v>
      </c>
      <c r="AE1225" s="1">
        <f>COUNTIFS(Table2[GameID],Table2[[#This Row],[GameID]],Table2[Column1],"&lt;="&amp;Table2[[#This Row],[Column1]])-1</f>
        <v>4</v>
      </c>
    </row>
    <row r="1226" spans="1:31" x14ac:dyDescent="0.45">
      <c r="A1226" t="s">
        <v>452</v>
      </c>
      <c r="B1226" t="str">
        <f>_xlfn.TEXTBEFORE(Table2[[#This Row],[Kamp]]," - ")</f>
        <v>Blackhawks</v>
      </c>
      <c r="C1226" t="str">
        <f>_xlfn.TEXTAFTER(Table2[[#This Row],[Kamp]],"- ")</f>
        <v>Benløse IF</v>
      </c>
      <c r="D1226">
        <v>45003</v>
      </c>
      <c r="E1226">
        <v>65714</v>
      </c>
      <c r="F1226">
        <v>20222023</v>
      </c>
      <c r="G1226" t="s">
        <v>418</v>
      </c>
      <c r="H1226" t="s">
        <v>658</v>
      </c>
      <c r="I1226" t="s">
        <v>677</v>
      </c>
      <c r="J1226">
        <v>1</v>
      </c>
      <c r="K1226">
        <v>29507</v>
      </c>
      <c r="L1226">
        <v>1</v>
      </c>
      <c r="M1226" t="s">
        <v>630</v>
      </c>
      <c r="N1226" t="s">
        <v>38</v>
      </c>
      <c r="O1226" t="s">
        <v>634</v>
      </c>
      <c r="P1226">
        <v>98</v>
      </c>
      <c r="Q1226" t="s">
        <v>634</v>
      </c>
      <c r="R1226">
        <f>SUMIFS(Table2[number],Table2[Event],"Goal",Table2[H/U],"HOME",Table2[GameID],Table2[[#This Row],[GameID]],Table2[GameTime],"&lt;="&amp;Table2[[#This Row],[GameTime]])</f>
        <v>3</v>
      </c>
      <c r="S1226">
        <f>SUMIFS(Table2[number],Table2[Event],"Goal",Table2[H/U],"AWAY",Table2[GameID],Table2[[#This Row],[GameID]],Table2[GameTime],"&lt;="&amp;Table2[[#This Row],[GameTime]])</f>
        <v>2</v>
      </c>
      <c r="T1226" t="str">
        <f>IF(Table2[[#This Row],[Event]]="Goal",Table2[[#This Row],[Hscore]]&amp;"-"&amp;Table2[[#This Row],[Uscore]],"")</f>
        <v>3-2</v>
      </c>
      <c r="U1226">
        <v>1152</v>
      </c>
      <c r="V1226" s="1">
        <f>Table2[[#This Row],[GameTime]]-(Table2[[#This Row],[period]]-1)*1200</f>
        <v>1152</v>
      </c>
      <c r="W1226" s="1">
        <f>ROUNDDOWN(Table2[[#This Row],[Time]]/60,0)</f>
        <v>19</v>
      </c>
      <c r="X1226" s="1">
        <f>ROUNDDOWN((Table2[[#This Row],[Time]]/60-Table2[[#This Row],[Time2]])*60,0)</f>
        <v>12</v>
      </c>
      <c r="Y1226" s="1">
        <f>IF(Table2[[#This Row],[Time2]]&lt;10,0&amp;Table2[[#This Row],[Time2]],Table2[[#This Row],[Time2]])</f>
        <v>19</v>
      </c>
      <c r="Z1226" s="1">
        <f>IF(Table2[[#This Row],[Time3]]&lt;10,0&amp;Table2[[#This Row],[Time3]],Table2[[#This Row],[Time3]])</f>
        <v>12</v>
      </c>
      <c r="AA1226" s="2" t="str">
        <f>Table2[[#This Row],[Time4]]&amp;":"&amp;Table2[[#This Row],[Time5]]</f>
        <v>19:12</v>
      </c>
      <c r="AB1226" s="1" t="str" cm="1">
        <f t="array" ref="AB1226">IFERROR(IF(Table2[[#This Row],[code]]="","",_xlfn.IFS(AND(Table2[[#This Row],[code]]&lt;400,Table2[[#This Row],[code]]&lt;&gt;""),2,Table2[[#This Row],[code]]&gt;500,4)),"")</f>
        <v/>
      </c>
      <c r="AC1226" s="1" t="str">
        <f>IF(Table2[[#This Row],[Event]]="Penalty",Table2[[#This Row],[number]],IF(Table2[[#This Row],[Event]]="Time-Out",401,""))</f>
        <v/>
      </c>
      <c r="AD1226" s="1">
        <f>ROW(A1225)</f>
        <v>1225</v>
      </c>
      <c r="AE1226" s="1">
        <f>COUNTIFS(Table2[GameID],Table2[[#This Row],[GameID]],Table2[Column1],"&lt;="&amp;Table2[[#This Row],[Column1]])-1</f>
        <v>5</v>
      </c>
    </row>
    <row r="1227" spans="1:31" x14ac:dyDescent="0.45">
      <c r="A1227" t="s">
        <v>452</v>
      </c>
      <c r="B1227" t="str">
        <f>_xlfn.TEXTBEFORE(Table2[[#This Row],[Kamp]]," - ")</f>
        <v>Blackhawks</v>
      </c>
      <c r="C1227" t="str">
        <f>_xlfn.TEXTAFTER(Table2[[#This Row],[Kamp]],"- ")</f>
        <v>Benløse IF</v>
      </c>
      <c r="D1227">
        <v>45003</v>
      </c>
      <c r="E1227">
        <v>65714</v>
      </c>
      <c r="F1227">
        <v>20222023</v>
      </c>
      <c r="G1227" t="s">
        <v>418</v>
      </c>
      <c r="H1227" t="s">
        <v>658</v>
      </c>
      <c r="I1227" t="s">
        <v>677</v>
      </c>
      <c r="J1227">
        <v>2</v>
      </c>
      <c r="K1227">
        <v>29507</v>
      </c>
      <c r="L1227">
        <v>220</v>
      </c>
      <c r="M1227" t="s">
        <v>631</v>
      </c>
      <c r="N1227" t="s">
        <v>645</v>
      </c>
      <c r="O1227" t="s">
        <v>634</v>
      </c>
      <c r="P1227">
        <v>36</v>
      </c>
      <c r="Q1227" t="s">
        <v>634</v>
      </c>
      <c r="R1227">
        <f>SUMIFS(Table2[number],Table2[Event],"Goal",Table2[H/U],"HOME",Table2[GameID],Table2[[#This Row],[GameID]],Table2[GameTime],"&lt;="&amp;Table2[[#This Row],[GameTime]])</f>
        <v>3</v>
      </c>
      <c r="S1227">
        <f>SUMIFS(Table2[number],Table2[Event],"Goal",Table2[H/U],"AWAY",Table2[GameID],Table2[[#This Row],[GameID]],Table2[GameTime],"&lt;="&amp;Table2[[#This Row],[GameTime]])</f>
        <v>2</v>
      </c>
      <c r="T1227" t="str">
        <f>IF(Table2[[#This Row],[Event]]="Goal",Table2[[#This Row],[Hscore]]&amp;"-"&amp;Table2[[#This Row],[Uscore]],"")</f>
        <v/>
      </c>
      <c r="U1227">
        <v>1200</v>
      </c>
      <c r="V1227" s="1">
        <f>Table2[[#This Row],[GameTime]]-(Table2[[#This Row],[period]]-1)*1200</f>
        <v>0</v>
      </c>
      <c r="W1227" s="1">
        <f>ROUNDDOWN(Table2[[#This Row],[Time]]/60,0)</f>
        <v>0</v>
      </c>
      <c r="X1227" s="1">
        <f>ROUNDDOWN((Table2[[#This Row],[Time]]/60-Table2[[#This Row],[Time2]])*60,0)</f>
        <v>0</v>
      </c>
      <c r="Y1227" s="1" t="str">
        <f>IF(Table2[[#This Row],[Time2]]&lt;10,0&amp;Table2[[#This Row],[Time2]],Table2[[#This Row],[Time2]])</f>
        <v>00</v>
      </c>
      <c r="Z1227" s="1" t="str">
        <f>IF(Table2[[#This Row],[Time3]]&lt;10,0&amp;Table2[[#This Row],[Time3]],Table2[[#This Row],[Time3]])</f>
        <v>00</v>
      </c>
      <c r="AA1227" s="2" t="str">
        <f>Table2[[#This Row],[Time4]]&amp;":"&amp;Table2[[#This Row],[Time5]]</f>
        <v>00:00</v>
      </c>
      <c r="AB1227" s="1" cm="1">
        <f t="array" ref="AB1227">IFERROR(IF(Table2[[#This Row],[code]]="","",_xlfn.IFS(AND(Table2[[#This Row],[code]]&lt;400,Table2[[#This Row],[code]]&lt;&gt;""),2,Table2[[#This Row],[code]]&gt;500,4)),"")</f>
        <v>2</v>
      </c>
      <c r="AC1227" s="1">
        <f>IF(Table2[[#This Row],[Event]]="Penalty",Table2[[#This Row],[number]],IF(Table2[[#This Row],[Event]]="Time-Out",401,""))</f>
        <v>220</v>
      </c>
      <c r="AD1227" s="1">
        <f>ROW(A1226)</f>
        <v>1226</v>
      </c>
      <c r="AE1227" s="1">
        <f>COUNTIFS(Table2[GameID],Table2[[#This Row],[GameID]],Table2[Column1],"&lt;="&amp;Table2[[#This Row],[Column1]])-1</f>
        <v>6</v>
      </c>
    </row>
    <row r="1228" spans="1:31" x14ac:dyDescent="0.45">
      <c r="A1228" t="s">
        <v>452</v>
      </c>
      <c r="B1228" t="str">
        <f>_xlfn.TEXTBEFORE(Table2[[#This Row],[Kamp]]," - ")</f>
        <v>Blackhawks</v>
      </c>
      <c r="C1228" t="str">
        <f>_xlfn.TEXTAFTER(Table2[[#This Row],[Kamp]],"- ")</f>
        <v>Benløse IF</v>
      </c>
      <c r="D1228">
        <v>45003</v>
      </c>
      <c r="E1228">
        <v>65714</v>
      </c>
      <c r="F1228">
        <v>20222023</v>
      </c>
      <c r="G1228" t="s">
        <v>418</v>
      </c>
      <c r="H1228" t="s">
        <v>661</v>
      </c>
      <c r="I1228" t="s">
        <v>678</v>
      </c>
      <c r="J1228">
        <v>2</v>
      </c>
      <c r="K1228">
        <v>29505</v>
      </c>
      <c r="L1228">
        <v>1</v>
      </c>
      <c r="M1228" t="s">
        <v>630</v>
      </c>
      <c r="N1228" t="s">
        <v>132</v>
      </c>
      <c r="O1228" t="s">
        <v>634</v>
      </c>
      <c r="P1228">
        <v>4</v>
      </c>
      <c r="Q1228" t="s">
        <v>634</v>
      </c>
      <c r="R1228">
        <f>SUMIFS(Table2[number],Table2[Event],"Goal",Table2[H/U],"HOME",Table2[GameID],Table2[[#This Row],[GameID]],Table2[GameTime],"&lt;="&amp;Table2[[#This Row],[GameTime]])</f>
        <v>4</v>
      </c>
      <c r="S1228">
        <f>SUMIFS(Table2[number],Table2[Event],"Goal",Table2[H/U],"AWAY",Table2[GameID],Table2[[#This Row],[GameID]],Table2[GameTime],"&lt;="&amp;Table2[[#This Row],[GameTime]])</f>
        <v>2</v>
      </c>
      <c r="T1228" t="str">
        <f>IF(Table2[[#This Row],[Event]]="Goal",Table2[[#This Row],[Hscore]]&amp;"-"&amp;Table2[[#This Row],[Uscore]],"")</f>
        <v>4-2</v>
      </c>
      <c r="U1228">
        <v>1875</v>
      </c>
      <c r="V1228" s="1">
        <f>Table2[[#This Row],[GameTime]]-(Table2[[#This Row],[period]]-1)*1200</f>
        <v>675</v>
      </c>
      <c r="W1228" s="1">
        <f>ROUNDDOWN(Table2[[#This Row],[Time]]/60,0)</f>
        <v>11</v>
      </c>
      <c r="X1228" s="1">
        <f>ROUNDDOWN((Table2[[#This Row],[Time]]/60-Table2[[#This Row],[Time2]])*60,0)</f>
        <v>15</v>
      </c>
      <c r="Y1228" s="1">
        <f>IF(Table2[[#This Row],[Time2]]&lt;10,0&amp;Table2[[#This Row],[Time2]],Table2[[#This Row],[Time2]])</f>
        <v>11</v>
      </c>
      <c r="Z1228" s="1">
        <f>IF(Table2[[#This Row],[Time3]]&lt;10,0&amp;Table2[[#This Row],[Time3]],Table2[[#This Row],[Time3]])</f>
        <v>15</v>
      </c>
      <c r="AA1228" s="2" t="str">
        <f>Table2[[#This Row],[Time4]]&amp;":"&amp;Table2[[#This Row],[Time5]]</f>
        <v>11:15</v>
      </c>
      <c r="AB1228" s="1" t="str" cm="1">
        <f t="array" ref="AB1228">IFERROR(IF(Table2[[#This Row],[code]]="","",_xlfn.IFS(AND(Table2[[#This Row],[code]]&lt;400,Table2[[#This Row],[code]]&lt;&gt;""),2,Table2[[#This Row],[code]]&gt;500,4)),"")</f>
        <v/>
      </c>
      <c r="AC1228" s="1" t="str">
        <f>IF(Table2[[#This Row],[Event]]="Penalty",Table2[[#This Row],[number]],IF(Table2[[#This Row],[Event]]="Time-Out",401,""))</f>
        <v/>
      </c>
      <c r="AD1228" s="1">
        <f>ROW(A1227)</f>
        <v>1227</v>
      </c>
      <c r="AE1228" s="1">
        <f>COUNTIFS(Table2[GameID],Table2[[#This Row],[GameID]],Table2[Column1],"&lt;="&amp;Table2[[#This Row],[Column1]])-1</f>
        <v>7</v>
      </c>
    </row>
    <row r="1229" spans="1:31" x14ac:dyDescent="0.45">
      <c r="A1229" t="s">
        <v>452</v>
      </c>
      <c r="B1229" t="str">
        <f>_xlfn.TEXTBEFORE(Table2[[#This Row],[Kamp]]," - ")</f>
        <v>Blackhawks</v>
      </c>
      <c r="C1229" t="str">
        <f>_xlfn.TEXTAFTER(Table2[[#This Row],[Kamp]],"- ")</f>
        <v>Benløse IF</v>
      </c>
      <c r="D1229">
        <v>45003</v>
      </c>
      <c r="E1229">
        <v>65714</v>
      </c>
      <c r="F1229">
        <v>20222023</v>
      </c>
      <c r="G1229" t="s">
        <v>418</v>
      </c>
      <c r="H1229" t="s">
        <v>661</v>
      </c>
      <c r="I1229" t="s">
        <v>678</v>
      </c>
      <c r="J1229">
        <v>2</v>
      </c>
      <c r="K1229">
        <v>29505</v>
      </c>
      <c r="L1229">
        <v>1</v>
      </c>
      <c r="M1229" t="s">
        <v>630</v>
      </c>
      <c r="N1229" t="s">
        <v>145</v>
      </c>
      <c r="O1229" t="s">
        <v>146</v>
      </c>
      <c r="P1229">
        <v>88</v>
      </c>
      <c r="Q1229">
        <v>91</v>
      </c>
      <c r="R1229">
        <f>SUMIFS(Table2[number],Table2[Event],"Goal",Table2[H/U],"HOME",Table2[GameID],Table2[[#This Row],[GameID]],Table2[GameTime],"&lt;="&amp;Table2[[#This Row],[GameTime]])</f>
        <v>5</v>
      </c>
      <c r="S1229">
        <f>SUMIFS(Table2[number],Table2[Event],"Goal",Table2[H/U],"AWAY",Table2[GameID],Table2[[#This Row],[GameID]],Table2[GameTime],"&lt;="&amp;Table2[[#This Row],[GameTime]])</f>
        <v>2</v>
      </c>
      <c r="T1229" t="str">
        <f>IF(Table2[[#This Row],[Event]]="Goal",Table2[[#This Row],[Hscore]]&amp;"-"&amp;Table2[[#This Row],[Uscore]],"")</f>
        <v>5-2</v>
      </c>
      <c r="U1229">
        <v>2145</v>
      </c>
      <c r="V1229" s="1">
        <f>Table2[[#This Row],[GameTime]]-(Table2[[#This Row],[period]]-1)*1200</f>
        <v>945</v>
      </c>
      <c r="W1229" s="1">
        <f>ROUNDDOWN(Table2[[#This Row],[Time]]/60,0)</f>
        <v>15</v>
      </c>
      <c r="X1229" s="1">
        <f>ROUNDDOWN((Table2[[#This Row],[Time]]/60-Table2[[#This Row],[Time2]])*60,0)</f>
        <v>45</v>
      </c>
      <c r="Y1229" s="1">
        <f>IF(Table2[[#This Row],[Time2]]&lt;10,0&amp;Table2[[#This Row],[Time2]],Table2[[#This Row],[Time2]])</f>
        <v>15</v>
      </c>
      <c r="Z1229" s="1">
        <f>IF(Table2[[#This Row],[Time3]]&lt;10,0&amp;Table2[[#This Row],[Time3]],Table2[[#This Row],[Time3]])</f>
        <v>45</v>
      </c>
      <c r="AA1229" s="2" t="str">
        <f>Table2[[#This Row],[Time4]]&amp;":"&amp;Table2[[#This Row],[Time5]]</f>
        <v>15:45</v>
      </c>
      <c r="AB1229" s="1" t="str" cm="1">
        <f t="array" ref="AB1229">IFERROR(IF(Table2[[#This Row],[code]]="","",_xlfn.IFS(AND(Table2[[#This Row],[code]]&lt;400,Table2[[#This Row],[code]]&lt;&gt;""),2,Table2[[#This Row],[code]]&gt;500,4)),"")</f>
        <v/>
      </c>
      <c r="AC1229" s="1" t="str">
        <f>IF(Table2[[#This Row],[Event]]="Penalty",Table2[[#This Row],[number]],IF(Table2[[#This Row],[Event]]="Time-Out",401,""))</f>
        <v/>
      </c>
      <c r="AD1229" s="1">
        <f>ROW(A1228)</f>
        <v>1228</v>
      </c>
      <c r="AE1229" s="1">
        <f>COUNTIFS(Table2[GameID],Table2[[#This Row],[GameID]],Table2[Column1],"&lt;="&amp;Table2[[#This Row],[Column1]])-1</f>
        <v>8</v>
      </c>
    </row>
    <row r="1230" spans="1:31" x14ac:dyDescent="0.45">
      <c r="A1230" t="s">
        <v>452</v>
      </c>
      <c r="B1230" t="str">
        <f>_xlfn.TEXTBEFORE(Table2[[#This Row],[Kamp]]," - ")</f>
        <v>Blackhawks</v>
      </c>
      <c r="C1230" t="str">
        <f>_xlfn.TEXTAFTER(Table2[[#This Row],[Kamp]],"- ")</f>
        <v>Benløse IF</v>
      </c>
      <c r="D1230">
        <v>45003</v>
      </c>
      <c r="E1230">
        <v>65714</v>
      </c>
      <c r="F1230">
        <v>20222023</v>
      </c>
      <c r="G1230" t="s">
        <v>418</v>
      </c>
      <c r="H1230" t="s">
        <v>661</v>
      </c>
      <c r="I1230" t="s">
        <v>678</v>
      </c>
      <c r="J1230">
        <v>3</v>
      </c>
      <c r="K1230">
        <v>29505</v>
      </c>
      <c r="L1230">
        <v>220</v>
      </c>
      <c r="M1230" t="s">
        <v>631</v>
      </c>
      <c r="N1230" t="s">
        <v>635</v>
      </c>
      <c r="O1230" t="s">
        <v>634</v>
      </c>
      <c r="P1230">
        <v>23</v>
      </c>
      <c r="Q1230" t="s">
        <v>634</v>
      </c>
      <c r="R1230">
        <f>SUMIFS(Table2[number],Table2[Event],"Goal",Table2[H/U],"HOME",Table2[GameID],Table2[[#This Row],[GameID]],Table2[GameTime],"&lt;="&amp;Table2[[#This Row],[GameTime]])</f>
        <v>5</v>
      </c>
      <c r="S1230">
        <f>SUMIFS(Table2[number],Table2[Event],"Goal",Table2[H/U],"AWAY",Table2[GameID],Table2[[#This Row],[GameID]],Table2[GameTime],"&lt;="&amp;Table2[[#This Row],[GameTime]])</f>
        <v>2</v>
      </c>
      <c r="T1230" t="str">
        <f>IF(Table2[[#This Row],[Event]]="Goal",Table2[[#This Row],[Hscore]]&amp;"-"&amp;Table2[[#This Row],[Uscore]],"")</f>
        <v/>
      </c>
      <c r="U1230">
        <v>2984</v>
      </c>
      <c r="V1230" s="1">
        <f>Table2[[#This Row],[GameTime]]-(Table2[[#This Row],[period]]-1)*1200</f>
        <v>584</v>
      </c>
      <c r="W1230" s="1">
        <f>ROUNDDOWN(Table2[[#This Row],[Time]]/60,0)</f>
        <v>9</v>
      </c>
      <c r="X1230" s="1">
        <f>ROUNDDOWN((Table2[[#This Row],[Time]]/60-Table2[[#This Row],[Time2]])*60,0)</f>
        <v>44</v>
      </c>
      <c r="Y1230" s="1" t="str">
        <f>IF(Table2[[#This Row],[Time2]]&lt;10,0&amp;Table2[[#This Row],[Time2]],Table2[[#This Row],[Time2]])</f>
        <v>09</v>
      </c>
      <c r="Z1230" s="1">
        <f>IF(Table2[[#This Row],[Time3]]&lt;10,0&amp;Table2[[#This Row],[Time3]],Table2[[#This Row],[Time3]])</f>
        <v>44</v>
      </c>
      <c r="AA1230" s="2" t="str">
        <f>Table2[[#This Row],[Time4]]&amp;":"&amp;Table2[[#This Row],[Time5]]</f>
        <v>09:44</v>
      </c>
      <c r="AB1230" s="1" cm="1">
        <f t="array" ref="AB1230">IFERROR(IF(Table2[[#This Row],[code]]="","",_xlfn.IFS(AND(Table2[[#This Row],[code]]&lt;400,Table2[[#This Row],[code]]&lt;&gt;""),2,Table2[[#This Row],[code]]&gt;500,4)),"")</f>
        <v>2</v>
      </c>
      <c r="AC1230" s="1">
        <f>IF(Table2[[#This Row],[Event]]="Penalty",Table2[[#This Row],[number]],IF(Table2[[#This Row],[Event]]="Time-Out",401,""))</f>
        <v>220</v>
      </c>
      <c r="AD1230" s="1">
        <f>ROW(A1229)</f>
        <v>1229</v>
      </c>
      <c r="AE1230" s="1">
        <f>COUNTIFS(Table2[GameID],Table2[[#This Row],[GameID]],Table2[Column1],"&lt;="&amp;Table2[[#This Row],[Column1]])-1</f>
        <v>9</v>
      </c>
    </row>
    <row r="1231" spans="1:31" x14ac:dyDescent="0.45">
      <c r="A1231" t="s">
        <v>452</v>
      </c>
      <c r="B1231" t="str">
        <f>_xlfn.TEXTBEFORE(Table2[[#This Row],[Kamp]]," - ")</f>
        <v>Blackhawks</v>
      </c>
      <c r="C1231" t="str">
        <f>_xlfn.TEXTAFTER(Table2[[#This Row],[Kamp]],"- ")</f>
        <v>Benløse IF</v>
      </c>
      <c r="D1231">
        <v>45003</v>
      </c>
      <c r="E1231">
        <v>65714</v>
      </c>
      <c r="F1231">
        <v>20222023</v>
      </c>
      <c r="G1231" t="s">
        <v>418</v>
      </c>
      <c r="H1231" t="s">
        <v>661</v>
      </c>
      <c r="I1231" t="s">
        <v>678</v>
      </c>
      <c r="J1231">
        <v>3</v>
      </c>
      <c r="K1231">
        <v>29505</v>
      </c>
      <c r="L1231">
        <v>1</v>
      </c>
      <c r="M1231" t="s">
        <v>630</v>
      </c>
      <c r="N1231" t="s">
        <v>264</v>
      </c>
      <c r="O1231" t="s">
        <v>136</v>
      </c>
      <c r="P1231">
        <v>10</v>
      </c>
      <c r="Q1231">
        <v>17</v>
      </c>
      <c r="R1231">
        <f>SUMIFS(Table2[number],Table2[Event],"Goal",Table2[H/U],"HOME",Table2[GameID],Table2[[#This Row],[GameID]],Table2[GameTime],"&lt;="&amp;Table2[[#This Row],[GameTime]])</f>
        <v>6</v>
      </c>
      <c r="S1231">
        <f>SUMIFS(Table2[number],Table2[Event],"Goal",Table2[H/U],"AWAY",Table2[GameID],Table2[[#This Row],[GameID]],Table2[GameTime],"&lt;="&amp;Table2[[#This Row],[GameTime]])</f>
        <v>2</v>
      </c>
      <c r="T1231" t="str">
        <f>IF(Table2[[#This Row],[Event]]="Goal",Table2[[#This Row],[Hscore]]&amp;"-"&amp;Table2[[#This Row],[Uscore]],"")</f>
        <v>6-2</v>
      </c>
      <c r="U1231">
        <v>3340</v>
      </c>
      <c r="V1231" s="1">
        <f>Table2[[#This Row],[GameTime]]-(Table2[[#This Row],[period]]-1)*1200</f>
        <v>940</v>
      </c>
      <c r="W1231" s="1">
        <f>ROUNDDOWN(Table2[[#This Row],[Time]]/60,0)</f>
        <v>15</v>
      </c>
      <c r="X1231" s="1">
        <f>ROUNDDOWN((Table2[[#This Row],[Time]]/60-Table2[[#This Row],[Time2]])*60,0)</f>
        <v>40</v>
      </c>
      <c r="Y1231" s="1">
        <f>IF(Table2[[#This Row],[Time2]]&lt;10,0&amp;Table2[[#This Row],[Time2]],Table2[[#This Row],[Time2]])</f>
        <v>15</v>
      </c>
      <c r="Z1231" s="1">
        <f>IF(Table2[[#This Row],[Time3]]&lt;10,0&amp;Table2[[#This Row],[Time3]],Table2[[#This Row],[Time3]])</f>
        <v>40</v>
      </c>
      <c r="AA1231" s="2" t="str">
        <f>Table2[[#This Row],[Time4]]&amp;":"&amp;Table2[[#This Row],[Time5]]</f>
        <v>15:40</v>
      </c>
      <c r="AB1231" s="1" t="str" cm="1">
        <f t="array" ref="AB1231">IFERROR(IF(Table2[[#This Row],[code]]="","",_xlfn.IFS(AND(Table2[[#This Row],[code]]&lt;400,Table2[[#This Row],[code]]&lt;&gt;""),2,Table2[[#This Row],[code]]&gt;500,4)),"")</f>
        <v/>
      </c>
      <c r="AC1231" s="1" t="str">
        <f>IF(Table2[[#This Row],[Event]]="Penalty",Table2[[#This Row],[number]],IF(Table2[[#This Row],[Event]]="Time-Out",401,""))</f>
        <v/>
      </c>
      <c r="AD1231" s="1">
        <f>ROW(A1230)</f>
        <v>1230</v>
      </c>
      <c r="AE1231" s="1">
        <f>COUNTIFS(Table2[GameID],Table2[[#This Row],[GameID]],Table2[Column1],"&lt;="&amp;Table2[[#This Row],[Column1]])-1</f>
        <v>10</v>
      </c>
    </row>
    <row r="1232" spans="1:31" x14ac:dyDescent="0.45">
      <c r="A1232" t="s">
        <v>452</v>
      </c>
      <c r="B1232" t="str">
        <f>_xlfn.TEXTBEFORE(Table2[[#This Row],[Kamp]]," - ")</f>
        <v>Blackhawks</v>
      </c>
      <c r="C1232" t="str">
        <f>_xlfn.TEXTAFTER(Table2[[#This Row],[Kamp]],"- ")</f>
        <v>Benløse IF</v>
      </c>
      <c r="D1232">
        <v>45003</v>
      </c>
      <c r="E1232">
        <v>65714</v>
      </c>
      <c r="F1232">
        <v>20222023</v>
      </c>
      <c r="G1232" t="s">
        <v>418</v>
      </c>
      <c r="H1232" t="s">
        <v>658</v>
      </c>
      <c r="I1232" t="s">
        <v>677</v>
      </c>
      <c r="J1232">
        <v>3</v>
      </c>
      <c r="K1232">
        <v>29507</v>
      </c>
      <c r="L1232">
        <v>0</v>
      </c>
      <c r="M1232" t="s">
        <v>633</v>
      </c>
      <c r="N1232" t="s">
        <v>634</v>
      </c>
      <c r="O1232" t="s">
        <v>634</v>
      </c>
      <c r="P1232" t="s">
        <v>634</v>
      </c>
      <c r="Q1232" t="s">
        <v>634</v>
      </c>
      <c r="R1232">
        <f>SUMIFS(Table2[number],Table2[Event],"Goal",Table2[H/U],"HOME",Table2[GameID],Table2[[#This Row],[GameID]],Table2[GameTime],"&lt;="&amp;Table2[[#This Row],[GameTime]])</f>
        <v>6</v>
      </c>
      <c r="S1232">
        <f>SUMIFS(Table2[number],Table2[Event],"Goal",Table2[H/U],"AWAY",Table2[GameID],Table2[[#This Row],[GameID]],Table2[GameTime],"&lt;="&amp;Table2[[#This Row],[GameTime]])</f>
        <v>2</v>
      </c>
      <c r="T1232" t="str">
        <f>IF(Table2[[#This Row],[Event]]="Goal",Table2[[#This Row],[Hscore]]&amp;"-"&amp;Table2[[#This Row],[Uscore]],"")</f>
        <v/>
      </c>
      <c r="U1232">
        <v>3397</v>
      </c>
      <c r="V1232" s="1">
        <f>Table2[[#This Row],[GameTime]]-(Table2[[#This Row],[period]]-1)*1200</f>
        <v>997</v>
      </c>
      <c r="W1232" s="1">
        <f>ROUNDDOWN(Table2[[#This Row],[Time]]/60,0)</f>
        <v>16</v>
      </c>
      <c r="X1232" s="1">
        <f>ROUNDDOWN((Table2[[#This Row],[Time]]/60-Table2[[#This Row],[Time2]])*60,0)</f>
        <v>37</v>
      </c>
      <c r="Y1232" s="1">
        <f>IF(Table2[[#This Row],[Time2]]&lt;10,0&amp;Table2[[#This Row],[Time2]],Table2[[#This Row],[Time2]])</f>
        <v>16</v>
      </c>
      <c r="Z1232" s="1">
        <f>IF(Table2[[#This Row],[Time3]]&lt;10,0&amp;Table2[[#This Row],[Time3]],Table2[[#This Row],[Time3]])</f>
        <v>37</v>
      </c>
      <c r="AA1232" s="2" t="str">
        <f>Table2[[#This Row],[Time4]]&amp;":"&amp;Table2[[#This Row],[Time5]]</f>
        <v>16:37</v>
      </c>
      <c r="AB1232" s="1" t="str" cm="1">
        <f t="array" ref="AB1232">IFERROR(IF(Table2[[#This Row],[code]]="","",_xlfn.IFS(AND(Table2[[#This Row],[code]]&lt;400,Table2[[#This Row],[code]]&lt;&gt;""),2,Table2[[#This Row],[code]]&gt;500,4)),"")</f>
        <v/>
      </c>
      <c r="AC1232" s="1">
        <f>IF(Table2[[#This Row],[Event]]="Penalty",Table2[[#This Row],[number]],IF(Table2[[#This Row],[Event]]="Time-Out",401,""))</f>
        <v>401</v>
      </c>
      <c r="AD1232" s="1">
        <f>ROW(A1231)</f>
        <v>1231</v>
      </c>
      <c r="AE1232" s="1">
        <f>COUNTIFS(Table2[GameID],Table2[[#This Row],[GameID]],Table2[Column1],"&lt;="&amp;Table2[[#This Row],[Column1]])-1</f>
        <v>11</v>
      </c>
    </row>
    <row r="1233" spans="1:31" x14ac:dyDescent="0.45">
      <c r="A1233" t="s">
        <v>452</v>
      </c>
      <c r="B1233" t="str">
        <f>_xlfn.TEXTBEFORE(Table2[[#This Row],[Kamp]]," - ")</f>
        <v>Blackhawks</v>
      </c>
      <c r="C1233" t="str">
        <f>_xlfn.TEXTAFTER(Table2[[#This Row],[Kamp]],"- ")</f>
        <v>Benløse IF</v>
      </c>
      <c r="D1233">
        <v>45003</v>
      </c>
      <c r="E1233">
        <v>65714</v>
      </c>
      <c r="F1233">
        <v>20222023</v>
      </c>
      <c r="G1233" t="s">
        <v>418</v>
      </c>
      <c r="H1233" t="s">
        <v>661</v>
      </c>
      <c r="I1233" t="s">
        <v>678</v>
      </c>
      <c r="J1233">
        <v>3</v>
      </c>
      <c r="K1233">
        <v>29505</v>
      </c>
      <c r="L1233">
        <v>1</v>
      </c>
      <c r="M1233" t="s">
        <v>630</v>
      </c>
      <c r="N1233" t="s">
        <v>146</v>
      </c>
      <c r="O1233" t="s">
        <v>634</v>
      </c>
      <c r="P1233">
        <v>91</v>
      </c>
      <c r="Q1233" t="s">
        <v>634</v>
      </c>
      <c r="R1233">
        <f>SUMIFS(Table2[number],Table2[Event],"Goal",Table2[H/U],"HOME",Table2[GameID],Table2[[#This Row],[GameID]],Table2[GameTime],"&lt;="&amp;Table2[[#This Row],[GameTime]])</f>
        <v>7</v>
      </c>
      <c r="S1233">
        <f>SUMIFS(Table2[number],Table2[Event],"Goal",Table2[H/U],"AWAY",Table2[GameID],Table2[[#This Row],[GameID]],Table2[GameTime],"&lt;="&amp;Table2[[#This Row],[GameTime]])</f>
        <v>2</v>
      </c>
      <c r="T1233" t="str">
        <f>IF(Table2[[#This Row],[Event]]="Goal",Table2[[#This Row],[Hscore]]&amp;"-"&amp;Table2[[#This Row],[Uscore]],"")</f>
        <v>7-2</v>
      </c>
      <c r="U1233">
        <v>3499</v>
      </c>
      <c r="V1233" s="1">
        <f>Table2[[#This Row],[GameTime]]-(Table2[[#This Row],[period]]-1)*1200</f>
        <v>1099</v>
      </c>
      <c r="W1233" s="1">
        <f>ROUNDDOWN(Table2[[#This Row],[Time]]/60,0)</f>
        <v>18</v>
      </c>
      <c r="X1233" s="1">
        <f>ROUNDDOWN((Table2[[#This Row],[Time]]/60-Table2[[#This Row],[Time2]])*60,0)</f>
        <v>19</v>
      </c>
      <c r="Y1233" s="1">
        <f>IF(Table2[[#This Row],[Time2]]&lt;10,0&amp;Table2[[#This Row],[Time2]],Table2[[#This Row],[Time2]])</f>
        <v>18</v>
      </c>
      <c r="Z1233" s="1">
        <f>IF(Table2[[#This Row],[Time3]]&lt;10,0&amp;Table2[[#This Row],[Time3]],Table2[[#This Row],[Time3]])</f>
        <v>19</v>
      </c>
      <c r="AA1233" s="2" t="str">
        <f>Table2[[#This Row],[Time4]]&amp;":"&amp;Table2[[#This Row],[Time5]]</f>
        <v>18:19</v>
      </c>
      <c r="AB1233" s="1" t="str" cm="1">
        <f t="array" ref="AB1233">IFERROR(IF(Table2[[#This Row],[code]]="","",_xlfn.IFS(AND(Table2[[#This Row],[code]]&lt;400,Table2[[#This Row],[code]]&lt;&gt;""),2,Table2[[#This Row],[code]]&gt;500,4)),"")</f>
        <v/>
      </c>
      <c r="AC1233" s="1" t="str">
        <f>IF(Table2[[#This Row],[Event]]="Penalty",Table2[[#This Row],[number]],IF(Table2[[#This Row],[Event]]="Time-Out",401,""))</f>
        <v/>
      </c>
      <c r="AD1233" s="1">
        <f>ROW(A1232)</f>
        <v>1232</v>
      </c>
      <c r="AE1233" s="1">
        <f>COUNTIFS(Table2[GameID],Table2[[#This Row],[GameID]],Table2[Column1],"&lt;="&amp;Table2[[#This Row],[Column1]])-1</f>
        <v>12</v>
      </c>
    </row>
    <row r="1234" spans="1:31" x14ac:dyDescent="0.45">
      <c r="A1234" t="s">
        <v>452</v>
      </c>
      <c r="B1234" t="str">
        <f>_xlfn.TEXTBEFORE(Table2[[#This Row],[Kamp]]," - ")</f>
        <v>Blackhawks</v>
      </c>
      <c r="C1234" t="str">
        <f>_xlfn.TEXTAFTER(Table2[[#This Row],[Kamp]],"- ")</f>
        <v>Benløse IF</v>
      </c>
      <c r="D1234">
        <v>45003</v>
      </c>
      <c r="E1234">
        <v>65714</v>
      </c>
      <c r="F1234">
        <v>20222023</v>
      </c>
      <c r="G1234" t="s">
        <v>418</v>
      </c>
      <c r="H1234" t="s">
        <v>658</v>
      </c>
      <c r="I1234" t="s">
        <v>677</v>
      </c>
      <c r="J1234">
        <v>3</v>
      </c>
      <c r="K1234">
        <v>29507</v>
      </c>
      <c r="L1234">
        <v>220</v>
      </c>
      <c r="M1234" t="s">
        <v>631</v>
      </c>
      <c r="N1234" t="s">
        <v>38</v>
      </c>
      <c r="O1234" t="s">
        <v>634</v>
      </c>
      <c r="P1234">
        <v>98</v>
      </c>
      <c r="Q1234" t="s">
        <v>634</v>
      </c>
      <c r="R1234">
        <f>SUMIFS(Table2[number],Table2[Event],"Goal",Table2[H/U],"HOME",Table2[GameID],Table2[[#This Row],[GameID]],Table2[GameTime],"&lt;="&amp;Table2[[#This Row],[GameTime]])</f>
        <v>7</v>
      </c>
      <c r="S1234">
        <f>SUMIFS(Table2[number],Table2[Event],"Goal",Table2[H/U],"AWAY",Table2[GameID],Table2[[#This Row],[GameID]],Table2[GameTime],"&lt;="&amp;Table2[[#This Row],[GameTime]])</f>
        <v>2</v>
      </c>
      <c r="T1234" t="str">
        <f>IF(Table2[[#This Row],[Event]]="Goal",Table2[[#This Row],[Hscore]]&amp;"-"&amp;Table2[[#This Row],[Uscore]],"")</f>
        <v/>
      </c>
      <c r="U1234">
        <v>3547</v>
      </c>
      <c r="V1234" s="1">
        <f>Table2[[#This Row],[GameTime]]-(Table2[[#This Row],[period]]-1)*1200</f>
        <v>1147</v>
      </c>
      <c r="W1234" s="1">
        <f>ROUNDDOWN(Table2[[#This Row],[Time]]/60,0)</f>
        <v>19</v>
      </c>
      <c r="X1234" s="1">
        <f>ROUNDDOWN((Table2[[#This Row],[Time]]/60-Table2[[#This Row],[Time2]])*60,0)</f>
        <v>7</v>
      </c>
      <c r="Y1234" s="1">
        <f>IF(Table2[[#This Row],[Time2]]&lt;10,0&amp;Table2[[#This Row],[Time2]],Table2[[#This Row],[Time2]])</f>
        <v>19</v>
      </c>
      <c r="Z1234" s="1" t="str">
        <f>IF(Table2[[#This Row],[Time3]]&lt;10,0&amp;Table2[[#This Row],[Time3]],Table2[[#This Row],[Time3]])</f>
        <v>07</v>
      </c>
      <c r="AA1234" s="2" t="str">
        <f>Table2[[#This Row],[Time4]]&amp;":"&amp;Table2[[#This Row],[Time5]]</f>
        <v>19:07</v>
      </c>
      <c r="AB1234" s="1" cm="1">
        <f t="array" ref="AB1234">IFERROR(IF(Table2[[#This Row],[code]]="","",_xlfn.IFS(AND(Table2[[#This Row],[code]]&lt;400,Table2[[#This Row],[code]]&lt;&gt;""),2,Table2[[#This Row],[code]]&gt;500,4)),"")</f>
        <v>2</v>
      </c>
      <c r="AC1234" s="1">
        <f>IF(Table2[[#This Row],[Event]]="Penalty",Table2[[#This Row],[number]],IF(Table2[[#This Row],[Event]]="Time-Out",401,""))</f>
        <v>220</v>
      </c>
      <c r="AD1234" s="1">
        <f>ROW(A1233)</f>
        <v>1233</v>
      </c>
      <c r="AE1234" s="1">
        <f>COUNTIFS(Table2[GameID],Table2[[#This Row],[GameID]],Table2[Column1],"&lt;="&amp;Table2[[#This Row],[Column1]])-1</f>
        <v>13</v>
      </c>
    </row>
    <row r="1235" spans="1:31" x14ac:dyDescent="0.45">
      <c r="A1235" t="s">
        <v>452</v>
      </c>
      <c r="B1235" t="str">
        <f>_xlfn.TEXTBEFORE(Table2[[#This Row],[Kamp]]," - ")</f>
        <v>Blackhawks</v>
      </c>
      <c r="C1235" t="str">
        <f>_xlfn.TEXTAFTER(Table2[[#This Row],[Kamp]],"- ")</f>
        <v>Benløse IF</v>
      </c>
      <c r="D1235">
        <v>45003</v>
      </c>
      <c r="E1235">
        <v>65714</v>
      </c>
      <c r="F1235">
        <v>20222023</v>
      </c>
      <c r="G1235" t="s">
        <v>418</v>
      </c>
      <c r="H1235" t="s">
        <v>661</v>
      </c>
      <c r="I1235" t="s">
        <v>678</v>
      </c>
      <c r="J1235">
        <v>3</v>
      </c>
      <c r="K1235">
        <v>29505</v>
      </c>
      <c r="L1235">
        <v>0</v>
      </c>
      <c r="M1235" t="s">
        <v>633</v>
      </c>
      <c r="N1235" t="s">
        <v>634</v>
      </c>
      <c r="O1235" t="s">
        <v>634</v>
      </c>
      <c r="P1235" t="s">
        <v>634</v>
      </c>
      <c r="Q1235" t="s">
        <v>634</v>
      </c>
      <c r="R1235">
        <f>SUMIFS(Table2[number],Table2[Event],"Goal",Table2[H/U],"HOME",Table2[GameID],Table2[[#This Row],[GameID]],Table2[GameTime],"&lt;="&amp;Table2[[#This Row],[GameTime]])</f>
        <v>7</v>
      </c>
      <c r="S1235">
        <f>SUMIFS(Table2[number],Table2[Event],"Goal",Table2[H/U],"AWAY",Table2[GameID],Table2[[#This Row],[GameID]],Table2[GameTime],"&lt;="&amp;Table2[[#This Row],[GameTime]])</f>
        <v>2</v>
      </c>
      <c r="T1235" t="str">
        <f>IF(Table2[[#This Row],[Event]]="Goal",Table2[[#This Row],[Hscore]]&amp;"-"&amp;Table2[[#This Row],[Uscore]],"")</f>
        <v/>
      </c>
      <c r="U1235">
        <v>3547</v>
      </c>
      <c r="V1235" s="1">
        <f>Table2[[#This Row],[GameTime]]-(Table2[[#This Row],[period]]-1)*1200</f>
        <v>1147</v>
      </c>
      <c r="W1235" s="1">
        <f>ROUNDDOWN(Table2[[#This Row],[Time]]/60,0)</f>
        <v>19</v>
      </c>
      <c r="X1235" s="1">
        <f>ROUNDDOWN((Table2[[#This Row],[Time]]/60-Table2[[#This Row],[Time2]])*60,0)</f>
        <v>7</v>
      </c>
      <c r="Y1235" s="1">
        <f>IF(Table2[[#This Row],[Time2]]&lt;10,0&amp;Table2[[#This Row],[Time2]],Table2[[#This Row],[Time2]])</f>
        <v>19</v>
      </c>
      <c r="Z1235" s="1" t="str">
        <f>IF(Table2[[#This Row],[Time3]]&lt;10,0&amp;Table2[[#This Row],[Time3]],Table2[[#This Row],[Time3]])</f>
        <v>07</v>
      </c>
      <c r="AA1235" s="2" t="str">
        <f>Table2[[#This Row],[Time4]]&amp;":"&amp;Table2[[#This Row],[Time5]]</f>
        <v>19:07</v>
      </c>
      <c r="AB1235" s="1" t="str" cm="1">
        <f t="array" ref="AB1235">IFERROR(IF(Table2[[#This Row],[code]]="","",_xlfn.IFS(AND(Table2[[#This Row],[code]]&lt;400,Table2[[#This Row],[code]]&lt;&gt;""),2,Table2[[#This Row],[code]]&gt;500,4)),"")</f>
        <v/>
      </c>
      <c r="AC1235" s="1">
        <f>IF(Table2[[#This Row],[Event]]="Penalty",Table2[[#This Row],[number]],IF(Table2[[#This Row],[Event]]="Time-Out",401,""))</f>
        <v>401</v>
      </c>
      <c r="AD1235" s="1">
        <f>ROW(A1234)</f>
        <v>1234</v>
      </c>
      <c r="AE1235" s="1">
        <f>COUNTIFS(Table2[GameID],Table2[[#This Row],[GameID]],Table2[Column1],"&lt;="&amp;Table2[[#This Row],[Column1]])-1</f>
        <v>14</v>
      </c>
    </row>
    <row r="1236" spans="1:31" x14ac:dyDescent="0.45">
      <c r="A1236" t="s">
        <v>364</v>
      </c>
      <c r="B1236" t="str">
        <f>_xlfn.TEXTBEFORE(Table2[[#This Row],[Kamp]]," - ")</f>
        <v>Sunds Seahawks</v>
      </c>
      <c r="C1236" t="str">
        <f>_xlfn.TEXTAFTER(Table2[[#This Row],[Kamp]],"- ")</f>
        <v>Blackhawks</v>
      </c>
      <c r="D1236">
        <v>45001</v>
      </c>
      <c r="E1236">
        <v>65715</v>
      </c>
      <c r="F1236">
        <v>20222023</v>
      </c>
      <c r="G1236" t="s">
        <v>418</v>
      </c>
      <c r="H1236" t="s">
        <v>661</v>
      </c>
      <c r="I1236" t="s">
        <v>677</v>
      </c>
      <c r="J1236">
        <v>1</v>
      </c>
      <c r="K1236">
        <v>29505</v>
      </c>
      <c r="L1236">
        <v>208</v>
      </c>
      <c r="M1236" t="s">
        <v>631</v>
      </c>
      <c r="N1236" t="s">
        <v>334</v>
      </c>
      <c r="O1236" t="s">
        <v>634</v>
      </c>
      <c r="P1236">
        <v>6</v>
      </c>
      <c r="Q1236" t="s">
        <v>634</v>
      </c>
      <c r="R1236">
        <f>SUMIFS(Table2[number],Table2[Event],"Goal",Table2[H/U],"HOME",Table2[GameID],Table2[[#This Row],[GameID]],Table2[GameTime],"&lt;="&amp;Table2[[#This Row],[GameTime]])</f>
        <v>0</v>
      </c>
      <c r="S1236">
        <f>SUMIFS(Table2[number],Table2[Event],"Goal",Table2[H/U],"AWAY",Table2[GameID],Table2[[#This Row],[GameID]],Table2[GameTime],"&lt;="&amp;Table2[[#This Row],[GameTime]])</f>
        <v>0</v>
      </c>
      <c r="T1236" t="str">
        <f>IF(Table2[[#This Row],[Event]]="Goal",Table2[[#This Row],[Hscore]]&amp;"-"&amp;Table2[[#This Row],[Uscore]],"")</f>
        <v/>
      </c>
      <c r="U1236">
        <v>402</v>
      </c>
      <c r="V1236" s="1">
        <f>Table2[[#This Row],[GameTime]]-(Table2[[#This Row],[period]]-1)*1200</f>
        <v>402</v>
      </c>
      <c r="W1236" s="1">
        <f>ROUNDDOWN(Table2[[#This Row],[Time]]/60,0)</f>
        <v>6</v>
      </c>
      <c r="X1236" s="1">
        <f>ROUNDDOWN((Table2[[#This Row],[Time]]/60-Table2[[#This Row],[Time2]])*60,0)</f>
        <v>42</v>
      </c>
      <c r="Y1236" s="1" t="str">
        <f>IF(Table2[[#This Row],[Time2]]&lt;10,0&amp;Table2[[#This Row],[Time2]],Table2[[#This Row],[Time2]])</f>
        <v>06</v>
      </c>
      <c r="Z1236" s="1">
        <f>IF(Table2[[#This Row],[Time3]]&lt;10,0&amp;Table2[[#This Row],[Time3]],Table2[[#This Row],[Time3]])</f>
        <v>42</v>
      </c>
      <c r="AA1236" s="2" t="str">
        <f>Table2[[#This Row],[Time4]]&amp;":"&amp;Table2[[#This Row],[Time5]]</f>
        <v>06:42</v>
      </c>
      <c r="AB1236" s="1" cm="1">
        <f t="array" ref="AB1236">IFERROR(IF(Table2[[#This Row],[code]]="","",_xlfn.IFS(AND(Table2[[#This Row],[code]]&lt;400,Table2[[#This Row],[code]]&lt;&gt;""),2,Table2[[#This Row],[code]]&gt;500,4)),"")</f>
        <v>2</v>
      </c>
      <c r="AC1236" s="1">
        <f>IF(Table2[[#This Row],[Event]]="Penalty",Table2[[#This Row],[number]],IF(Table2[[#This Row],[Event]]="Time-Out",401,""))</f>
        <v>208</v>
      </c>
      <c r="AD1236" s="1">
        <f>ROW(A1235)</f>
        <v>1235</v>
      </c>
      <c r="AE1236" s="1">
        <f>COUNTIFS(Table2[GameID],Table2[[#This Row],[GameID]],Table2[Column1],"&lt;="&amp;Table2[[#This Row],[Column1]])-1</f>
        <v>0</v>
      </c>
    </row>
    <row r="1237" spans="1:31" x14ac:dyDescent="0.45">
      <c r="A1237" t="s">
        <v>364</v>
      </c>
      <c r="B1237" t="str">
        <f>_xlfn.TEXTBEFORE(Table2[[#This Row],[Kamp]]," - ")</f>
        <v>Sunds Seahawks</v>
      </c>
      <c r="C1237" t="str">
        <f>_xlfn.TEXTAFTER(Table2[[#This Row],[Kamp]],"- ")</f>
        <v>Blackhawks</v>
      </c>
      <c r="D1237">
        <v>45001</v>
      </c>
      <c r="E1237">
        <v>65715</v>
      </c>
      <c r="F1237">
        <v>20222023</v>
      </c>
      <c r="G1237" t="s">
        <v>418</v>
      </c>
      <c r="H1237" t="s">
        <v>668</v>
      </c>
      <c r="I1237" t="s">
        <v>678</v>
      </c>
      <c r="J1237">
        <v>1</v>
      </c>
      <c r="K1237">
        <v>29502</v>
      </c>
      <c r="L1237">
        <v>1</v>
      </c>
      <c r="M1237" t="s">
        <v>630</v>
      </c>
      <c r="N1237" t="s">
        <v>213</v>
      </c>
      <c r="O1237" t="s">
        <v>228</v>
      </c>
      <c r="P1237">
        <v>5</v>
      </c>
      <c r="Q1237">
        <v>77</v>
      </c>
      <c r="R1237">
        <f>SUMIFS(Table2[number],Table2[Event],"Goal",Table2[H/U],"HOME",Table2[GameID],Table2[[#This Row],[GameID]],Table2[GameTime],"&lt;="&amp;Table2[[#This Row],[GameTime]])</f>
        <v>1</v>
      </c>
      <c r="S1237">
        <f>SUMIFS(Table2[number],Table2[Event],"Goal",Table2[H/U],"AWAY",Table2[GameID],Table2[[#This Row],[GameID]],Table2[GameTime],"&lt;="&amp;Table2[[#This Row],[GameTime]])</f>
        <v>0</v>
      </c>
      <c r="T1237" t="str">
        <f>IF(Table2[[#This Row],[Event]]="Goal",Table2[[#This Row],[Hscore]]&amp;"-"&amp;Table2[[#This Row],[Uscore]],"")</f>
        <v>1-0</v>
      </c>
      <c r="U1237">
        <v>490</v>
      </c>
      <c r="V1237" s="1">
        <f>Table2[[#This Row],[GameTime]]-(Table2[[#This Row],[period]]-1)*1200</f>
        <v>490</v>
      </c>
      <c r="W1237" s="1">
        <f>ROUNDDOWN(Table2[[#This Row],[Time]]/60,0)</f>
        <v>8</v>
      </c>
      <c r="X1237" s="1">
        <f>ROUNDDOWN((Table2[[#This Row],[Time]]/60-Table2[[#This Row],[Time2]])*60,0)</f>
        <v>9</v>
      </c>
      <c r="Y1237" s="1" t="str">
        <f>IF(Table2[[#This Row],[Time2]]&lt;10,0&amp;Table2[[#This Row],[Time2]],Table2[[#This Row],[Time2]])</f>
        <v>08</v>
      </c>
      <c r="Z1237" s="1" t="str">
        <f>IF(Table2[[#This Row],[Time3]]&lt;10,0&amp;Table2[[#This Row],[Time3]],Table2[[#This Row],[Time3]])</f>
        <v>09</v>
      </c>
      <c r="AA1237" s="2" t="str">
        <f>Table2[[#This Row],[Time4]]&amp;":"&amp;Table2[[#This Row],[Time5]]</f>
        <v>08:09</v>
      </c>
      <c r="AB1237" s="1" t="str" cm="1">
        <f t="array" ref="AB1237">IFERROR(IF(Table2[[#This Row],[code]]="","",_xlfn.IFS(AND(Table2[[#This Row],[code]]&lt;400,Table2[[#This Row],[code]]&lt;&gt;""),2,Table2[[#This Row],[code]]&gt;500,4)),"")</f>
        <v/>
      </c>
      <c r="AC1237" s="1" t="str">
        <f>IF(Table2[[#This Row],[Event]]="Penalty",Table2[[#This Row],[number]],IF(Table2[[#This Row],[Event]]="Time-Out",401,""))</f>
        <v/>
      </c>
      <c r="AD1237" s="1">
        <f>ROW(A1236)</f>
        <v>1236</v>
      </c>
      <c r="AE1237" s="1">
        <f>COUNTIFS(Table2[GameID],Table2[[#This Row],[GameID]],Table2[Column1],"&lt;="&amp;Table2[[#This Row],[Column1]])-1</f>
        <v>1</v>
      </c>
    </row>
    <row r="1238" spans="1:31" x14ac:dyDescent="0.45">
      <c r="A1238" t="s">
        <v>364</v>
      </c>
      <c r="B1238" t="str">
        <f>_xlfn.TEXTBEFORE(Table2[[#This Row],[Kamp]]," - ")</f>
        <v>Sunds Seahawks</v>
      </c>
      <c r="C1238" t="str">
        <f>_xlfn.TEXTAFTER(Table2[[#This Row],[Kamp]],"- ")</f>
        <v>Blackhawks</v>
      </c>
      <c r="D1238">
        <v>45001</v>
      </c>
      <c r="E1238">
        <v>65715</v>
      </c>
      <c r="F1238">
        <v>20222023</v>
      </c>
      <c r="G1238" t="s">
        <v>418</v>
      </c>
      <c r="H1238" t="s">
        <v>668</v>
      </c>
      <c r="I1238" t="s">
        <v>678</v>
      </c>
      <c r="J1238">
        <v>1</v>
      </c>
      <c r="K1238">
        <v>29502</v>
      </c>
      <c r="L1238">
        <v>201</v>
      </c>
      <c r="M1238" t="s">
        <v>631</v>
      </c>
      <c r="N1238" t="s">
        <v>223</v>
      </c>
      <c r="O1238" t="s">
        <v>634</v>
      </c>
      <c r="P1238">
        <v>37</v>
      </c>
      <c r="Q1238" t="s">
        <v>634</v>
      </c>
      <c r="R1238">
        <f>SUMIFS(Table2[number],Table2[Event],"Goal",Table2[H/U],"HOME",Table2[GameID],Table2[[#This Row],[GameID]],Table2[GameTime],"&lt;="&amp;Table2[[#This Row],[GameTime]])</f>
        <v>1</v>
      </c>
      <c r="S1238">
        <f>SUMIFS(Table2[number],Table2[Event],"Goal",Table2[H/U],"AWAY",Table2[GameID],Table2[[#This Row],[GameID]],Table2[GameTime],"&lt;="&amp;Table2[[#This Row],[GameTime]])</f>
        <v>0</v>
      </c>
      <c r="T1238" t="str">
        <f>IF(Table2[[#This Row],[Event]]="Goal",Table2[[#This Row],[Hscore]]&amp;"-"&amp;Table2[[#This Row],[Uscore]],"")</f>
        <v/>
      </c>
      <c r="U1238">
        <v>614</v>
      </c>
      <c r="V1238" s="1">
        <f>Table2[[#This Row],[GameTime]]-(Table2[[#This Row],[period]]-1)*1200</f>
        <v>614</v>
      </c>
      <c r="W1238" s="1">
        <f>ROUNDDOWN(Table2[[#This Row],[Time]]/60,0)</f>
        <v>10</v>
      </c>
      <c r="X1238" s="1">
        <f>ROUNDDOWN((Table2[[#This Row],[Time]]/60-Table2[[#This Row],[Time2]])*60,0)</f>
        <v>14</v>
      </c>
      <c r="Y1238" s="1">
        <f>IF(Table2[[#This Row],[Time2]]&lt;10,0&amp;Table2[[#This Row],[Time2]],Table2[[#This Row],[Time2]])</f>
        <v>10</v>
      </c>
      <c r="Z1238" s="1">
        <f>IF(Table2[[#This Row],[Time3]]&lt;10,0&amp;Table2[[#This Row],[Time3]],Table2[[#This Row],[Time3]])</f>
        <v>14</v>
      </c>
      <c r="AA1238" s="2" t="str">
        <f>Table2[[#This Row],[Time4]]&amp;":"&amp;Table2[[#This Row],[Time5]]</f>
        <v>10:14</v>
      </c>
      <c r="AB1238" s="1" cm="1">
        <f t="array" ref="AB1238">IFERROR(IF(Table2[[#This Row],[code]]="","",_xlfn.IFS(AND(Table2[[#This Row],[code]]&lt;400,Table2[[#This Row],[code]]&lt;&gt;""),2,Table2[[#This Row],[code]]&gt;500,4)),"")</f>
        <v>2</v>
      </c>
      <c r="AC1238" s="1">
        <f>IF(Table2[[#This Row],[Event]]="Penalty",Table2[[#This Row],[number]],IF(Table2[[#This Row],[Event]]="Time-Out",401,""))</f>
        <v>201</v>
      </c>
      <c r="AD1238" s="1">
        <f>ROW(A1237)</f>
        <v>1237</v>
      </c>
      <c r="AE1238" s="1">
        <f>COUNTIFS(Table2[GameID],Table2[[#This Row],[GameID]],Table2[Column1],"&lt;="&amp;Table2[[#This Row],[Column1]])-1</f>
        <v>2</v>
      </c>
    </row>
    <row r="1239" spans="1:31" x14ac:dyDescent="0.45">
      <c r="A1239" t="s">
        <v>364</v>
      </c>
      <c r="B1239" t="str">
        <f>_xlfn.TEXTBEFORE(Table2[[#This Row],[Kamp]]," - ")</f>
        <v>Sunds Seahawks</v>
      </c>
      <c r="C1239" t="str">
        <f>_xlfn.TEXTAFTER(Table2[[#This Row],[Kamp]],"- ")</f>
        <v>Blackhawks</v>
      </c>
      <c r="D1239">
        <v>45001</v>
      </c>
      <c r="E1239">
        <v>65715</v>
      </c>
      <c r="F1239">
        <v>20222023</v>
      </c>
      <c r="G1239" t="s">
        <v>418</v>
      </c>
      <c r="H1239" t="s">
        <v>661</v>
      </c>
      <c r="I1239" t="s">
        <v>677</v>
      </c>
      <c r="J1239">
        <v>1</v>
      </c>
      <c r="K1239">
        <v>29505</v>
      </c>
      <c r="L1239">
        <v>1</v>
      </c>
      <c r="M1239" t="s">
        <v>630</v>
      </c>
      <c r="N1239" t="s">
        <v>135</v>
      </c>
      <c r="O1239" t="s">
        <v>132</v>
      </c>
      <c r="P1239">
        <v>7</v>
      </c>
      <c r="Q1239">
        <v>4</v>
      </c>
      <c r="R1239">
        <f>SUMIFS(Table2[number],Table2[Event],"Goal",Table2[H/U],"HOME",Table2[GameID],Table2[[#This Row],[GameID]],Table2[GameTime],"&lt;="&amp;Table2[[#This Row],[GameTime]])</f>
        <v>1</v>
      </c>
      <c r="S1239">
        <f>SUMIFS(Table2[number],Table2[Event],"Goal",Table2[H/U],"AWAY",Table2[GameID],Table2[[#This Row],[GameID]],Table2[GameTime],"&lt;="&amp;Table2[[#This Row],[GameTime]])</f>
        <v>1</v>
      </c>
      <c r="T1239" t="str">
        <f>IF(Table2[[#This Row],[Event]]="Goal",Table2[[#This Row],[Hscore]]&amp;"-"&amp;Table2[[#This Row],[Uscore]],"")</f>
        <v>1-1</v>
      </c>
      <c r="U1239">
        <v>744</v>
      </c>
      <c r="V1239" s="1">
        <f>Table2[[#This Row],[GameTime]]-(Table2[[#This Row],[period]]-1)*1200</f>
        <v>744</v>
      </c>
      <c r="W1239" s="1">
        <f>ROUNDDOWN(Table2[[#This Row],[Time]]/60,0)</f>
        <v>12</v>
      </c>
      <c r="X1239" s="1">
        <f>ROUNDDOWN((Table2[[#This Row],[Time]]/60-Table2[[#This Row],[Time2]])*60,0)</f>
        <v>24</v>
      </c>
      <c r="Y1239" s="1">
        <f>IF(Table2[[#This Row],[Time2]]&lt;10,0&amp;Table2[[#This Row],[Time2]],Table2[[#This Row],[Time2]])</f>
        <v>12</v>
      </c>
      <c r="Z1239" s="1">
        <f>IF(Table2[[#This Row],[Time3]]&lt;10,0&amp;Table2[[#This Row],[Time3]],Table2[[#This Row],[Time3]])</f>
        <v>24</v>
      </c>
      <c r="AA1239" s="2" t="str">
        <f>Table2[[#This Row],[Time4]]&amp;":"&amp;Table2[[#This Row],[Time5]]</f>
        <v>12:24</v>
      </c>
      <c r="AB1239" s="1" t="str" cm="1">
        <f t="array" ref="AB1239">IFERROR(IF(Table2[[#This Row],[code]]="","",_xlfn.IFS(AND(Table2[[#This Row],[code]]&lt;400,Table2[[#This Row],[code]]&lt;&gt;""),2,Table2[[#This Row],[code]]&gt;500,4)),"")</f>
        <v/>
      </c>
      <c r="AC1239" s="1" t="str">
        <f>IF(Table2[[#This Row],[Event]]="Penalty",Table2[[#This Row],[number]],IF(Table2[[#This Row],[Event]]="Time-Out",401,""))</f>
        <v/>
      </c>
      <c r="AD1239" s="1">
        <f>ROW(A1238)</f>
        <v>1238</v>
      </c>
      <c r="AE1239" s="1">
        <f>COUNTIFS(Table2[GameID],Table2[[#This Row],[GameID]],Table2[Column1],"&lt;="&amp;Table2[[#This Row],[Column1]])-1</f>
        <v>3</v>
      </c>
    </row>
    <row r="1240" spans="1:31" x14ac:dyDescent="0.45">
      <c r="A1240" t="s">
        <v>364</v>
      </c>
      <c r="B1240" t="str">
        <f>_xlfn.TEXTBEFORE(Table2[[#This Row],[Kamp]]," - ")</f>
        <v>Sunds Seahawks</v>
      </c>
      <c r="C1240" t="str">
        <f>_xlfn.TEXTAFTER(Table2[[#This Row],[Kamp]],"- ")</f>
        <v>Blackhawks</v>
      </c>
      <c r="D1240">
        <v>45001</v>
      </c>
      <c r="E1240">
        <v>65715</v>
      </c>
      <c r="F1240">
        <v>20222023</v>
      </c>
      <c r="G1240" t="s">
        <v>418</v>
      </c>
      <c r="H1240" t="s">
        <v>661</v>
      </c>
      <c r="I1240" t="s">
        <v>677</v>
      </c>
      <c r="J1240">
        <v>1</v>
      </c>
      <c r="K1240">
        <v>29505</v>
      </c>
      <c r="L1240">
        <v>201</v>
      </c>
      <c r="M1240" t="s">
        <v>631</v>
      </c>
      <c r="N1240" t="s">
        <v>132</v>
      </c>
      <c r="O1240" t="s">
        <v>634</v>
      </c>
      <c r="P1240">
        <v>4</v>
      </c>
      <c r="Q1240" t="s">
        <v>634</v>
      </c>
      <c r="R1240">
        <f>SUMIFS(Table2[number],Table2[Event],"Goal",Table2[H/U],"HOME",Table2[GameID],Table2[[#This Row],[GameID]],Table2[GameTime],"&lt;="&amp;Table2[[#This Row],[GameTime]])</f>
        <v>1</v>
      </c>
      <c r="S1240">
        <f>SUMIFS(Table2[number],Table2[Event],"Goal",Table2[H/U],"AWAY",Table2[GameID],Table2[[#This Row],[GameID]],Table2[GameTime],"&lt;="&amp;Table2[[#This Row],[GameTime]])</f>
        <v>1</v>
      </c>
      <c r="T1240" t="str">
        <f>IF(Table2[[#This Row],[Event]]="Goal",Table2[[#This Row],[Hscore]]&amp;"-"&amp;Table2[[#This Row],[Uscore]],"")</f>
        <v/>
      </c>
      <c r="U1240">
        <v>1171</v>
      </c>
      <c r="V1240" s="1">
        <f>Table2[[#This Row],[GameTime]]-(Table2[[#This Row],[period]]-1)*1200</f>
        <v>1171</v>
      </c>
      <c r="W1240" s="1">
        <f>ROUNDDOWN(Table2[[#This Row],[Time]]/60,0)</f>
        <v>19</v>
      </c>
      <c r="X1240" s="1">
        <f>ROUNDDOWN((Table2[[#This Row],[Time]]/60-Table2[[#This Row],[Time2]])*60,0)</f>
        <v>30</v>
      </c>
      <c r="Y1240" s="1">
        <f>IF(Table2[[#This Row],[Time2]]&lt;10,0&amp;Table2[[#This Row],[Time2]],Table2[[#This Row],[Time2]])</f>
        <v>19</v>
      </c>
      <c r="Z1240" s="1">
        <f>IF(Table2[[#This Row],[Time3]]&lt;10,0&amp;Table2[[#This Row],[Time3]],Table2[[#This Row],[Time3]])</f>
        <v>30</v>
      </c>
      <c r="AA1240" s="2" t="str">
        <f>Table2[[#This Row],[Time4]]&amp;":"&amp;Table2[[#This Row],[Time5]]</f>
        <v>19:30</v>
      </c>
      <c r="AB1240" s="1" cm="1">
        <f t="array" ref="AB1240">IFERROR(IF(Table2[[#This Row],[code]]="","",_xlfn.IFS(AND(Table2[[#This Row],[code]]&lt;400,Table2[[#This Row],[code]]&lt;&gt;""),2,Table2[[#This Row],[code]]&gt;500,4)),"")</f>
        <v>2</v>
      </c>
      <c r="AC1240" s="1">
        <f>IF(Table2[[#This Row],[Event]]="Penalty",Table2[[#This Row],[number]],IF(Table2[[#This Row],[Event]]="Time-Out",401,""))</f>
        <v>201</v>
      </c>
      <c r="AD1240" s="1">
        <f>ROW(A1239)</f>
        <v>1239</v>
      </c>
      <c r="AE1240" s="1">
        <f>COUNTIFS(Table2[GameID],Table2[[#This Row],[GameID]],Table2[Column1],"&lt;="&amp;Table2[[#This Row],[Column1]])-1</f>
        <v>4</v>
      </c>
    </row>
    <row r="1241" spans="1:31" x14ac:dyDescent="0.45">
      <c r="A1241" t="s">
        <v>364</v>
      </c>
      <c r="B1241" t="str">
        <f>_xlfn.TEXTBEFORE(Table2[[#This Row],[Kamp]]," - ")</f>
        <v>Sunds Seahawks</v>
      </c>
      <c r="C1241" t="str">
        <f>_xlfn.TEXTAFTER(Table2[[#This Row],[Kamp]],"- ")</f>
        <v>Blackhawks</v>
      </c>
      <c r="D1241">
        <v>45001</v>
      </c>
      <c r="E1241">
        <v>65715</v>
      </c>
      <c r="F1241">
        <v>20222023</v>
      </c>
      <c r="G1241" t="s">
        <v>418</v>
      </c>
      <c r="H1241" t="s">
        <v>661</v>
      </c>
      <c r="I1241" t="s">
        <v>677</v>
      </c>
      <c r="J1241">
        <v>2</v>
      </c>
      <c r="K1241">
        <v>29505</v>
      </c>
      <c r="L1241">
        <v>1</v>
      </c>
      <c r="M1241" t="s">
        <v>630</v>
      </c>
      <c r="N1241" t="s">
        <v>334</v>
      </c>
      <c r="O1241" t="s">
        <v>634</v>
      </c>
      <c r="P1241">
        <v>6</v>
      </c>
      <c r="Q1241" t="s">
        <v>634</v>
      </c>
      <c r="R1241">
        <f>SUMIFS(Table2[number],Table2[Event],"Goal",Table2[H/U],"HOME",Table2[GameID],Table2[[#This Row],[GameID]],Table2[GameTime],"&lt;="&amp;Table2[[#This Row],[GameTime]])</f>
        <v>1</v>
      </c>
      <c r="S1241">
        <f>SUMIFS(Table2[number],Table2[Event],"Goal",Table2[H/U],"AWAY",Table2[GameID],Table2[[#This Row],[GameID]],Table2[GameTime],"&lt;="&amp;Table2[[#This Row],[GameTime]])</f>
        <v>2</v>
      </c>
      <c r="T1241" t="str">
        <f>IF(Table2[[#This Row],[Event]]="Goal",Table2[[#This Row],[Hscore]]&amp;"-"&amp;Table2[[#This Row],[Uscore]],"")</f>
        <v>1-2</v>
      </c>
      <c r="U1241">
        <v>1404</v>
      </c>
      <c r="V1241" s="1">
        <f>Table2[[#This Row],[GameTime]]-(Table2[[#This Row],[period]]-1)*1200</f>
        <v>204</v>
      </c>
      <c r="W1241" s="1">
        <f>ROUNDDOWN(Table2[[#This Row],[Time]]/60,0)</f>
        <v>3</v>
      </c>
      <c r="X1241" s="1">
        <f>ROUNDDOWN((Table2[[#This Row],[Time]]/60-Table2[[#This Row],[Time2]])*60,0)</f>
        <v>24</v>
      </c>
      <c r="Y1241" s="1" t="str">
        <f>IF(Table2[[#This Row],[Time2]]&lt;10,0&amp;Table2[[#This Row],[Time2]],Table2[[#This Row],[Time2]])</f>
        <v>03</v>
      </c>
      <c r="Z1241" s="1">
        <f>IF(Table2[[#This Row],[Time3]]&lt;10,0&amp;Table2[[#This Row],[Time3]],Table2[[#This Row],[Time3]])</f>
        <v>24</v>
      </c>
      <c r="AA1241" s="2" t="str">
        <f>Table2[[#This Row],[Time4]]&amp;":"&amp;Table2[[#This Row],[Time5]]</f>
        <v>03:24</v>
      </c>
      <c r="AB1241" s="1" t="str" cm="1">
        <f t="array" ref="AB1241">IFERROR(IF(Table2[[#This Row],[code]]="","",_xlfn.IFS(AND(Table2[[#This Row],[code]]&lt;400,Table2[[#This Row],[code]]&lt;&gt;""),2,Table2[[#This Row],[code]]&gt;500,4)),"")</f>
        <v/>
      </c>
      <c r="AC1241" s="1" t="str">
        <f>IF(Table2[[#This Row],[Event]]="Penalty",Table2[[#This Row],[number]],IF(Table2[[#This Row],[Event]]="Time-Out",401,""))</f>
        <v/>
      </c>
      <c r="AD1241" s="1">
        <f>ROW(A1240)</f>
        <v>1240</v>
      </c>
      <c r="AE1241" s="1">
        <f>COUNTIFS(Table2[GameID],Table2[[#This Row],[GameID]],Table2[Column1],"&lt;="&amp;Table2[[#This Row],[Column1]])-1</f>
        <v>5</v>
      </c>
    </row>
    <row r="1242" spans="1:31" x14ac:dyDescent="0.45">
      <c r="A1242" t="s">
        <v>364</v>
      </c>
      <c r="B1242" t="str">
        <f>_xlfn.TEXTBEFORE(Table2[[#This Row],[Kamp]]," - ")</f>
        <v>Sunds Seahawks</v>
      </c>
      <c r="C1242" t="str">
        <f>_xlfn.TEXTAFTER(Table2[[#This Row],[Kamp]],"- ")</f>
        <v>Blackhawks</v>
      </c>
      <c r="D1242">
        <v>45001</v>
      </c>
      <c r="E1242">
        <v>65715</v>
      </c>
      <c r="F1242">
        <v>20222023</v>
      </c>
      <c r="G1242" t="s">
        <v>418</v>
      </c>
      <c r="H1242" t="s">
        <v>668</v>
      </c>
      <c r="I1242" t="s">
        <v>678</v>
      </c>
      <c r="J1242">
        <v>2</v>
      </c>
      <c r="K1242">
        <v>29502</v>
      </c>
      <c r="L1242">
        <v>1</v>
      </c>
      <c r="M1242" t="s">
        <v>630</v>
      </c>
      <c r="N1242" t="s">
        <v>221</v>
      </c>
      <c r="O1242" t="s">
        <v>223</v>
      </c>
      <c r="P1242">
        <v>25</v>
      </c>
      <c r="Q1242">
        <v>37</v>
      </c>
      <c r="R1242">
        <f>SUMIFS(Table2[number],Table2[Event],"Goal",Table2[H/U],"HOME",Table2[GameID],Table2[[#This Row],[GameID]],Table2[GameTime],"&lt;="&amp;Table2[[#This Row],[GameTime]])</f>
        <v>2</v>
      </c>
      <c r="S1242">
        <f>SUMIFS(Table2[number],Table2[Event],"Goal",Table2[H/U],"AWAY",Table2[GameID],Table2[[#This Row],[GameID]],Table2[GameTime],"&lt;="&amp;Table2[[#This Row],[GameTime]])</f>
        <v>2</v>
      </c>
      <c r="T1242" t="str">
        <f>IF(Table2[[#This Row],[Event]]="Goal",Table2[[#This Row],[Hscore]]&amp;"-"&amp;Table2[[#This Row],[Uscore]],"")</f>
        <v>2-2</v>
      </c>
      <c r="U1242">
        <v>1701</v>
      </c>
      <c r="V1242" s="1">
        <f>Table2[[#This Row],[GameTime]]-(Table2[[#This Row],[period]]-1)*1200</f>
        <v>501</v>
      </c>
      <c r="W1242" s="1">
        <f>ROUNDDOWN(Table2[[#This Row],[Time]]/60,0)</f>
        <v>8</v>
      </c>
      <c r="X1242" s="1">
        <f>ROUNDDOWN((Table2[[#This Row],[Time]]/60-Table2[[#This Row],[Time2]])*60,0)</f>
        <v>21</v>
      </c>
      <c r="Y1242" s="1" t="str">
        <f>IF(Table2[[#This Row],[Time2]]&lt;10,0&amp;Table2[[#This Row],[Time2]],Table2[[#This Row],[Time2]])</f>
        <v>08</v>
      </c>
      <c r="Z1242" s="1">
        <f>IF(Table2[[#This Row],[Time3]]&lt;10,0&amp;Table2[[#This Row],[Time3]],Table2[[#This Row],[Time3]])</f>
        <v>21</v>
      </c>
      <c r="AA1242" s="2" t="str">
        <f>Table2[[#This Row],[Time4]]&amp;":"&amp;Table2[[#This Row],[Time5]]</f>
        <v>08:21</v>
      </c>
      <c r="AB1242" s="1" t="str" cm="1">
        <f t="array" ref="AB1242">IFERROR(IF(Table2[[#This Row],[code]]="","",_xlfn.IFS(AND(Table2[[#This Row],[code]]&lt;400,Table2[[#This Row],[code]]&lt;&gt;""),2,Table2[[#This Row],[code]]&gt;500,4)),"")</f>
        <v/>
      </c>
      <c r="AC1242" s="1" t="str">
        <f>IF(Table2[[#This Row],[Event]]="Penalty",Table2[[#This Row],[number]],IF(Table2[[#This Row],[Event]]="Time-Out",401,""))</f>
        <v/>
      </c>
      <c r="AD1242" s="1">
        <f>ROW(A1241)</f>
        <v>1241</v>
      </c>
      <c r="AE1242" s="1">
        <f>COUNTIFS(Table2[GameID],Table2[[#This Row],[GameID]],Table2[Column1],"&lt;="&amp;Table2[[#This Row],[Column1]])-1</f>
        <v>6</v>
      </c>
    </row>
    <row r="1243" spans="1:31" x14ac:dyDescent="0.45">
      <c r="A1243" t="s">
        <v>364</v>
      </c>
      <c r="B1243" t="str">
        <f>_xlfn.TEXTBEFORE(Table2[[#This Row],[Kamp]]," - ")</f>
        <v>Sunds Seahawks</v>
      </c>
      <c r="C1243" t="str">
        <f>_xlfn.TEXTAFTER(Table2[[#This Row],[Kamp]],"- ")</f>
        <v>Blackhawks</v>
      </c>
      <c r="D1243">
        <v>45001</v>
      </c>
      <c r="E1243">
        <v>65715</v>
      </c>
      <c r="F1243">
        <v>20222023</v>
      </c>
      <c r="G1243" t="s">
        <v>418</v>
      </c>
      <c r="H1243" t="s">
        <v>661</v>
      </c>
      <c r="I1243" t="s">
        <v>677</v>
      </c>
      <c r="J1243">
        <v>2</v>
      </c>
      <c r="K1243">
        <v>29505</v>
      </c>
      <c r="L1243">
        <v>1</v>
      </c>
      <c r="M1243" t="s">
        <v>630</v>
      </c>
      <c r="N1243" t="s">
        <v>147</v>
      </c>
      <c r="O1243" t="s">
        <v>134</v>
      </c>
      <c r="P1243">
        <v>92</v>
      </c>
      <c r="Q1243">
        <v>15</v>
      </c>
      <c r="R1243">
        <f>SUMIFS(Table2[number],Table2[Event],"Goal",Table2[H/U],"HOME",Table2[GameID],Table2[[#This Row],[GameID]],Table2[GameTime],"&lt;="&amp;Table2[[#This Row],[GameTime]])</f>
        <v>2</v>
      </c>
      <c r="S1243">
        <f>SUMIFS(Table2[number],Table2[Event],"Goal",Table2[H/U],"AWAY",Table2[GameID],Table2[[#This Row],[GameID]],Table2[GameTime],"&lt;="&amp;Table2[[#This Row],[GameTime]])</f>
        <v>3</v>
      </c>
      <c r="T1243" t="str">
        <f>IF(Table2[[#This Row],[Event]]="Goal",Table2[[#This Row],[Hscore]]&amp;"-"&amp;Table2[[#This Row],[Uscore]],"")</f>
        <v>2-3</v>
      </c>
      <c r="U1243">
        <v>2014</v>
      </c>
      <c r="V1243" s="1">
        <f>Table2[[#This Row],[GameTime]]-(Table2[[#This Row],[period]]-1)*1200</f>
        <v>814</v>
      </c>
      <c r="W1243" s="1">
        <f>ROUNDDOWN(Table2[[#This Row],[Time]]/60,0)</f>
        <v>13</v>
      </c>
      <c r="X1243" s="1">
        <f>ROUNDDOWN((Table2[[#This Row],[Time]]/60-Table2[[#This Row],[Time2]])*60,0)</f>
        <v>34</v>
      </c>
      <c r="Y1243" s="1">
        <f>IF(Table2[[#This Row],[Time2]]&lt;10,0&amp;Table2[[#This Row],[Time2]],Table2[[#This Row],[Time2]])</f>
        <v>13</v>
      </c>
      <c r="Z1243" s="1">
        <f>IF(Table2[[#This Row],[Time3]]&lt;10,0&amp;Table2[[#This Row],[Time3]],Table2[[#This Row],[Time3]])</f>
        <v>34</v>
      </c>
      <c r="AA1243" s="2" t="str">
        <f>Table2[[#This Row],[Time4]]&amp;":"&amp;Table2[[#This Row],[Time5]]</f>
        <v>13:34</v>
      </c>
      <c r="AB1243" s="1" t="str" cm="1">
        <f t="array" ref="AB1243">IFERROR(IF(Table2[[#This Row],[code]]="","",_xlfn.IFS(AND(Table2[[#This Row],[code]]&lt;400,Table2[[#This Row],[code]]&lt;&gt;""),2,Table2[[#This Row],[code]]&gt;500,4)),"")</f>
        <v/>
      </c>
      <c r="AC1243" s="1" t="str">
        <f>IF(Table2[[#This Row],[Event]]="Penalty",Table2[[#This Row],[number]],IF(Table2[[#This Row],[Event]]="Time-Out",401,""))</f>
        <v/>
      </c>
      <c r="AD1243" s="1">
        <f>ROW(A1242)</f>
        <v>1242</v>
      </c>
      <c r="AE1243" s="1">
        <f>COUNTIFS(Table2[GameID],Table2[[#This Row],[GameID]],Table2[Column1],"&lt;="&amp;Table2[[#This Row],[Column1]])-1</f>
        <v>7</v>
      </c>
    </row>
    <row r="1244" spans="1:31" x14ac:dyDescent="0.45">
      <c r="A1244" t="s">
        <v>364</v>
      </c>
      <c r="B1244" t="str">
        <f>_xlfn.TEXTBEFORE(Table2[[#This Row],[Kamp]]," - ")</f>
        <v>Sunds Seahawks</v>
      </c>
      <c r="C1244" t="str">
        <f>_xlfn.TEXTAFTER(Table2[[#This Row],[Kamp]],"- ")</f>
        <v>Blackhawks</v>
      </c>
      <c r="D1244">
        <v>45001</v>
      </c>
      <c r="E1244">
        <v>65715</v>
      </c>
      <c r="F1244">
        <v>20222023</v>
      </c>
      <c r="G1244" t="s">
        <v>418</v>
      </c>
      <c r="H1244" t="s">
        <v>668</v>
      </c>
      <c r="I1244" t="s">
        <v>678</v>
      </c>
      <c r="J1244">
        <v>2</v>
      </c>
      <c r="K1244">
        <v>29502</v>
      </c>
      <c r="L1244">
        <v>1</v>
      </c>
      <c r="M1244" t="s">
        <v>630</v>
      </c>
      <c r="N1244" t="s">
        <v>216</v>
      </c>
      <c r="O1244" t="s">
        <v>213</v>
      </c>
      <c r="P1244">
        <v>14</v>
      </c>
      <c r="Q1244">
        <v>5</v>
      </c>
      <c r="R1244">
        <f>SUMIFS(Table2[number],Table2[Event],"Goal",Table2[H/U],"HOME",Table2[GameID],Table2[[#This Row],[GameID]],Table2[GameTime],"&lt;="&amp;Table2[[#This Row],[GameTime]])</f>
        <v>3</v>
      </c>
      <c r="S1244">
        <f>SUMIFS(Table2[number],Table2[Event],"Goal",Table2[H/U],"AWAY",Table2[GameID],Table2[[#This Row],[GameID]],Table2[GameTime],"&lt;="&amp;Table2[[#This Row],[GameTime]])</f>
        <v>3</v>
      </c>
      <c r="T1244" t="str">
        <f>IF(Table2[[#This Row],[Event]]="Goal",Table2[[#This Row],[Hscore]]&amp;"-"&amp;Table2[[#This Row],[Uscore]],"")</f>
        <v>3-3</v>
      </c>
      <c r="U1244">
        <v>2027</v>
      </c>
      <c r="V1244" s="1">
        <f>Table2[[#This Row],[GameTime]]-(Table2[[#This Row],[period]]-1)*1200</f>
        <v>827</v>
      </c>
      <c r="W1244" s="1">
        <f>ROUNDDOWN(Table2[[#This Row],[Time]]/60,0)</f>
        <v>13</v>
      </c>
      <c r="X1244" s="1">
        <f>ROUNDDOWN((Table2[[#This Row],[Time]]/60-Table2[[#This Row],[Time2]])*60,0)</f>
        <v>47</v>
      </c>
      <c r="Y1244" s="1">
        <f>IF(Table2[[#This Row],[Time2]]&lt;10,0&amp;Table2[[#This Row],[Time2]],Table2[[#This Row],[Time2]])</f>
        <v>13</v>
      </c>
      <c r="Z1244" s="1">
        <f>IF(Table2[[#This Row],[Time3]]&lt;10,0&amp;Table2[[#This Row],[Time3]],Table2[[#This Row],[Time3]])</f>
        <v>47</v>
      </c>
      <c r="AA1244" s="2" t="str">
        <f>Table2[[#This Row],[Time4]]&amp;":"&amp;Table2[[#This Row],[Time5]]</f>
        <v>13:47</v>
      </c>
      <c r="AB1244" s="1" t="str" cm="1">
        <f t="array" ref="AB1244">IFERROR(IF(Table2[[#This Row],[code]]="","",_xlfn.IFS(AND(Table2[[#This Row],[code]]&lt;400,Table2[[#This Row],[code]]&lt;&gt;""),2,Table2[[#This Row],[code]]&gt;500,4)),"")</f>
        <v/>
      </c>
      <c r="AC1244" s="1" t="str">
        <f>IF(Table2[[#This Row],[Event]]="Penalty",Table2[[#This Row],[number]],IF(Table2[[#This Row],[Event]]="Time-Out",401,""))</f>
        <v/>
      </c>
      <c r="AD1244" s="1">
        <f>ROW(A1243)</f>
        <v>1243</v>
      </c>
      <c r="AE1244" s="1">
        <f>COUNTIFS(Table2[GameID],Table2[[#This Row],[GameID]],Table2[Column1],"&lt;="&amp;Table2[[#This Row],[Column1]])-1</f>
        <v>8</v>
      </c>
    </row>
    <row r="1245" spans="1:31" x14ac:dyDescent="0.45">
      <c r="A1245" t="s">
        <v>364</v>
      </c>
      <c r="B1245" t="str">
        <f>_xlfn.TEXTBEFORE(Table2[[#This Row],[Kamp]]," - ")</f>
        <v>Sunds Seahawks</v>
      </c>
      <c r="C1245" t="str">
        <f>_xlfn.TEXTAFTER(Table2[[#This Row],[Kamp]],"- ")</f>
        <v>Blackhawks</v>
      </c>
      <c r="D1245">
        <v>45001</v>
      </c>
      <c r="E1245">
        <v>65715</v>
      </c>
      <c r="F1245">
        <v>20222023</v>
      </c>
      <c r="G1245" t="s">
        <v>418</v>
      </c>
      <c r="H1245" t="s">
        <v>661</v>
      </c>
      <c r="I1245" t="s">
        <v>677</v>
      </c>
      <c r="J1245">
        <v>2</v>
      </c>
      <c r="K1245">
        <v>29505</v>
      </c>
      <c r="L1245">
        <v>212</v>
      </c>
      <c r="M1245" t="s">
        <v>631</v>
      </c>
      <c r="N1245" t="s">
        <v>135</v>
      </c>
      <c r="O1245" t="s">
        <v>634</v>
      </c>
      <c r="P1245">
        <v>7</v>
      </c>
      <c r="Q1245" t="s">
        <v>634</v>
      </c>
      <c r="R1245">
        <f>SUMIFS(Table2[number],Table2[Event],"Goal",Table2[H/U],"HOME",Table2[GameID],Table2[[#This Row],[GameID]],Table2[GameTime],"&lt;="&amp;Table2[[#This Row],[GameTime]])</f>
        <v>3</v>
      </c>
      <c r="S1245">
        <f>SUMIFS(Table2[number],Table2[Event],"Goal",Table2[H/U],"AWAY",Table2[GameID],Table2[[#This Row],[GameID]],Table2[GameTime],"&lt;="&amp;Table2[[#This Row],[GameTime]])</f>
        <v>3</v>
      </c>
      <c r="T1245" t="str">
        <f>IF(Table2[[#This Row],[Event]]="Goal",Table2[[#This Row],[Hscore]]&amp;"-"&amp;Table2[[#This Row],[Uscore]],"")</f>
        <v/>
      </c>
      <c r="U1245">
        <v>2254</v>
      </c>
      <c r="V1245" s="1">
        <f>Table2[[#This Row],[GameTime]]-(Table2[[#This Row],[period]]-1)*1200</f>
        <v>1054</v>
      </c>
      <c r="W1245" s="1">
        <f>ROUNDDOWN(Table2[[#This Row],[Time]]/60,0)</f>
        <v>17</v>
      </c>
      <c r="X1245" s="1">
        <f>ROUNDDOWN((Table2[[#This Row],[Time]]/60-Table2[[#This Row],[Time2]])*60,0)</f>
        <v>34</v>
      </c>
      <c r="Y1245" s="1">
        <f>IF(Table2[[#This Row],[Time2]]&lt;10,0&amp;Table2[[#This Row],[Time2]],Table2[[#This Row],[Time2]])</f>
        <v>17</v>
      </c>
      <c r="Z1245" s="1">
        <f>IF(Table2[[#This Row],[Time3]]&lt;10,0&amp;Table2[[#This Row],[Time3]],Table2[[#This Row],[Time3]])</f>
        <v>34</v>
      </c>
      <c r="AA1245" s="2" t="str">
        <f>Table2[[#This Row],[Time4]]&amp;":"&amp;Table2[[#This Row],[Time5]]</f>
        <v>17:34</v>
      </c>
      <c r="AB1245" s="1" cm="1">
        <f t="array" ref="AB1245">IFERROR(IF(Table2[[#This Row],[code]]="","",_xlfn.IFS(AND(Table2[[#This Row],[code]]&lt;400,Table2[[#This Row],[code]]&lt;&gt;""),2,Table2[[#This Row],[code]]&gt;500,4)),"")</f>
        <v>2</v>
      </c>
      <c r="AC1245" s="1">
        <f>IF(Table2[[#This Row],[Event]]="Penalty",Table2[[#This Row],[number]],IF(Table2[[#This Row],[Event]]="Time-Out",401,""))</f>
        <v>212</v>
      </c>
      <c r="AD1245" s="1">
        <f>ROW(A1244)</f>
        <v>1244</v>
      </c>
      <c r="AE1245" s="1">
        <f>COUNTIFS(Table2[GameID],Table2[[#This Row],[GameID]],Table2[Column1],"&lt;="&amp;Table2[[#This Row],[Column1]])-1</f>
        <v>9</v>
      </c>
    </row>
    <row r="1246" spans="1:31" x14ac:dyDescent="0.45">
      <c r="A1246" t="s">
        <v>364</v>
      </c>
      <c r="B1246" t="str">
        <f>_xlfn.TEXTBEFORE(Table2[[#This Row],[Kamp]]," - ")</f>
        <v>Sunds Seahawks</v>
      </c>
      <c r="C1246" t="str">
        <f>_xlfn.TEXTAFTER(Table2[[#This Row],[Kamp]],"- ")</f>
        <v>Blackhawks</v>
      </c>
      <c r="D1246">
        <v>45001</v>
      </c>
      <c r="E1246">
        <v>65715</v>
      </c>
      <c r="F1246">
        <v>20222023</v>
      </c>
      <c r="G1246" t="s">
        <v>418</v>
      </c>
      <c r="H1246" t="s">
        <v>668</v>
      </c>
      <c r="I1246" t="s">
        <v>678</v>
      </c>
      <c r="J1246">
        <v>2</v>
      </c>
      <c r="K1246">
        <v>29502</v>
      </c>
      <c r="L1246">
        <v>1</v>
      </c>
      <c r="M1246" t="s">
        <v>630</v>
      </c>
      <c r="N1246" t="s">
        <v>221</v>
      </c>
      <c r="O1246" t="s">
        <v>231</v>
      </c>
      <c r="P1246">
        <v>25</v>
      </c>
      <c r="Q1246">
        <v>97</v>
      </c>
      <c r="R1246">
        <f>SUMIFS(Table2[number],Table2[Event],"Goal",Table2[H/U],"HOME",Table2[GameID],Table2[[#This Row],[GameID]],Table2[GameTime],"&lt;="&amp;Table2[[#This Row],[GameTime]])</f>
        <v>4</v>
      </c>
      <c r="S1246">
        <f>SUMIFS(Table2[number],Table2[Event],"Goal",Table2[H/U],"AWAY",Table2[GameID],Table2[[#This Row],[GameID]],Table2[GameTime],"&lt;="&amp;Table2[[#This Row],[GameTime]])</f>
        <v>3</v>
      </c>
      <c r="T1246" t="str">
        <f>IF(Table2[[#This Row],[Event]]="Goal",Table2[[#This Row],[Hscore]]&amp;"-"&amp;Table2[[#This Row],[Uscore]],"")</f>
        <v>4-3</v>
      </c>
      <c r="U1246">
        <v>2355</v>
      </c>
      <c r="V1246" s="1">
        <f>Table2[[#This Row],[GameTime]]-(Table2[[#This Row],[period]]-1)*1200</f>
        <v>1155</v>
      </c>
      <c r="W1246" s="1">
        <f>ROUNDDOWN(Table2[[#This Row],[Time]]/60,0)</f>
        <v>19</v>
      </c>
      <c r="X1246" s="1">
        <f>ROUNDDOWN((Table2[[#This Row],[Time]]/60-Table2[[#This Row],[Time2]])*60,0)</f>
        <v>15</v>
      </c>
      <c r="Y1246" s="1">
        <f>IF(Table2[[#This Row],[Time2]]&lt;10,0&amp;Table2[[#This Row],[Time2]],Table2[[#This Row],[Time2]])</f>
        <v>19</v>
      </c>
      <c r="Z1246" s="1">
        <f>IF(Table2[[#This Row],[Time3]]&lt;10,0&amp;Table2[[#This Row],[Time3]],Table2[[#This Row],[Time3]])</f>
        <v>15</v>
      </c>
      <c r="AA1246" s="2" t="str">
        <f>Table2[[#This Row],[Time4]]&amp;":"&amp;Table2[[#This Row],[Time5]]</f>
        <v>19:15</v>
      </c>
      <c r="AB1246" s="1" t="str" cm="1">
        <f t="array" ref="AB1246">IFERROR(IF(Table2[[#This Row],[code]]="","",_xlfn.IFS(AND(Table2[[#This Row],[code]]&lt;400,Table2[[#This Row],[code]]&lt;&gt;""),2,Table2[[#This Row],[code]]&gt;500,4)),"")</f>
        <v/>
      </c>
      <c r="AC1246" s="1" t="str">
        <f>IF(Table2[[#This Row],[Event]]="Penalty",Table2[[#This Row],[number]],IF(Table2[[#This Row],[Event]]="Time-Out",401,""))</f>
        <v/>
      </c>
      <c r="AD1246" s="1">
        <f>ROW(A1245)</f>
        <v>1245</v>
      </c>
      <c r="AE1246" s="1">
        <f>COUNTIFS(Table2[GameID],Table2[[#This Row],[GameID]],Table2[Column1],"&lt;="&amp;Table2[[#This Row],[Column1]])-1</f>
        <v>10</v>
      </c>
    </row>
    <row r="1247" spans="1:31" x14ac:dyDescent="0.45">
      <c r="A1247" t="s">
        <v>364</v>
      </c>
      <c r="B1247" t="str">
        <f>_xlfn.TEXTBEFORE(Table2[[#This Row],[Kamp]]," - ")</f>
        <v>Sunds Seahawks</v>
      </c>
      <c r="C1247" t="str">
        <f>_xlfn.TEXTAFTER(Table2[[#This Row],[Kamp]],"- ")</f>
        <v>Blackhawks</v>
      </c>
      <c r="D1247">
        <v>45001</v>
      </c>
      <c r="E1247">
        <v>65715</v>
      </c>
      <c r="F1247">
        <v>20222023</v>
      </c>
      <c r="G1247" t="s">
        <v>418</v>
      </c>
      <c r="H1247" t="s">
        <v>668</v>
      </c>
      <c r="I1247" t="s">
        <v>678</v>
      </c>
      <c r="J1247">
        <v>3</v>
      </c>
      <c r="K1247">
        <v>29502</v>
      </c>
      <c r="L1247">
        <v>201</v>
      </c>
      <c r="M1247" t="s">
        <v>631</v>
      </c>
      <c r="N1247" t="s">
        <v>220</v>
      </c>
      <c r="O1247" t="s">
        <v>634</v>
      </c>
      <c r="P1247">
        <v>24</v>
      </c>
      <c r="Q1247" t="s">
        <v>634</v>
      </c>
      <c r="R1247">
        <f>SUMIFS(Table2[number],Table2[Event],"Goal",Table2[H/U],"HOME",Table2[GameID],Table2[[#This Row],[GameID]],Table2[GameTime],"&lt;="&amp;Table2[[#This Row],[GameTime]])</f>
        <v>4</v>
      </c>
      <c r="S1247">
        <f>SUMIFS(Table2[number],Table2[Event],"Goal",Table2[H/U],"AWAY",Table2[GameID],Table2[[#This Row],[GameID]],Table2[GameTime],"&lt;="&amp;Table2[[#This Row],[GameTime]])</f>
        <v>3</v>
      </c>
      <c r="T1247" t="str">
        <f>IF(Table2[[#This Row],[Event]]="Goal",Table2[[#This Row],[Hscore]]&amp;"-"&amp;Table2[[#This Row],[Uscore]],"")</f>
        <v/>
      </c>
      <c r="U1247">
        <v>2442</v>
      </c>
      <c r="V1247" s="1">
        <f>Table2[[#This Row],[GameTime]]-(Table2[[#This Row],[period]]-1)*1200</f>
        <v>42</v>
      </c>
      <c r="W1247" s="1">
        <f>ROUNDDOWN(Table2[[#This Row],[Time]]/60,0)</f>
        <v>0</v>
      </c>
      <c r="X1247" s="1">
        <f>ROUNDDOWN((Table2[[#This Row],[Time]]/60-Table2[[#This Row],[Time2]])*60,0)</f>
        <v>42</v>
      </c>
      <c r="Y1247" s="1" t="str">
        <f>IF(Table2[[#This Row],[Time2]]&lt;10,0&amp;Table2[[#This Row],[Time2]],Table2[[#This Row],[Time2]])</f>
        <v>00</v>
      </c>
      <c r="Z1247" s="1">
        <f>IF(Table2[[#This Row],[Time3]]&lt;10,0&amp;Table2[[#This Row],[Time3]],Table2[[#This Row],[Time3]])</f>
        <v>42</v>
      </c>
      <c r="AA1247" s="2" t="str">
        <f>Table2[[#This Row],[Time4]]&amp;":"&amp;Table2[[#This Row],[Time5]]</f>
        <v>00:42</v>
      </c>
      <c r="AB1247" s="1" cm="1">
        <f t="array" ref="AB1247">IFERROR(IF(Table2[[#This Row],[code]]="","",_xlfn.IFS(AND(Table2[[#This Row],[code]]&lt;400,Table2[[#This Row],[code]]&lt;&gt;""),2,Table2[[#This Row],[code]]&gt;500,4)),"")</f>
        <v>2</v>
      </c>
      <c r="AC1247" s="1">
        <f>IF(Table2[[#This Row],[Event]]="Penalty",Table2[[#This Row],[number]],IF(Table2[[#This Row],[Event]]="Time-Out",401,""))</f>
        <v>201</v>
      </c>
      <c r="AD1247" s="1">
        <f>ROW(A1246)</f>
        <v>1246</v>
      </c>
      <c r="AE1247" s="1">
        <f>COUNTIFS(Table2[GameID],Table2[[#This Row],[GameID]],Table2[Column1],"&lt;="&amp;Table2[[#This Row],[Column1]])-1</f>
        <v>11</v>
      </c>
    </row>
    <row r="1248" spans="1:31" x14ac:dyDescent="0.45">
      <c r="A1248" t="s">
        <v>364</v>
      </c>
      <c r="B1248" t="str">
        <f>_xlfn.TEXTBEFORE(Table2[[#This Row],[Kamp]]," - ")</f>
        <v>Sunds Seahawks</v>
      </c>
      <c r="C1248" t="str">
        <f>_xlfn.TEXTAFTER(Table2[[#This Row],[Kamp]],"- ")</f>
        <v>Blackhawks</v>
      </c>
      <c r="D1248">
        <v>45001</v>
      </c>
      <c r="E1248">
        <v>65715</v>
      </c>
      <c r="F1248">
        <v>20222023</v>
      </c>
      <c r="G1248" t="s">
        <v>418</v>
      </c>
      <c r="H1248" t="s">
        <v>668</v>
      </c>
      <c r="I1248" t="s">
        <v>678</v>
      </c>
      <c r="J1248">
        <v>3</v>
      </c>
      <c r="K1248">
        <v>29502</v>
      </c>
      <c r="L1248">
        <v>1</v>
      </c>
      <c r="M1248" t="s">
        <v>630</v>
      </c>
      <c r="N1248" t="s">
        <v>220</v>
      </c>
      <c r="O1248" t="s">
        <v>215</v>
      </c>
      <c r="P1248">
        <v>24</v>
      </c>
      <c r="Q1248">
        <v>9</v>
      </c>
      <c r="R1248">
        <f>SUMIFS(Table2[number],Table2[Event],"Goal",Table2[H/U],"HOME",Table2[GameID],Table2[[#This Row],[GameID]],Table2[GameTime],"&lt;="&amp;Table2[[#This Row],[GameTime]])</f>
        <v>5</v>
      </c>
      <c r="S1248">
        <f>SUMIFS(Table2[number],Table2[Event],"Goal",Table2[H/U],"AWAY",Table2[GameID],Table2[[#This Row],[GameID]],Table2[GameTime],"&lt;="&amp;Table2[[#This Row],[GameTime]])</f>
        <v>3</v>
      </c>
      <c r="T1248" t="str">
        <f>IF(Table2[[#This Row],[Event]]="Goal",Table2[[#This Row],[Hscore]]&amp;"-"&amp;Table2[[#This Row],[Uscore]],"")</f>
        <v>5-3</v>
      </c>
      <c r="U1248">
        <v>2815</v>
      </c>
      <c r="V1248" s="1">
        <f>Table2[[#This Row],[GameTime]]-(Table2[[#This Row],[period]]-1)*1200</f>
        <v>415</v>
      </c>
      <c r="W1248" s="1">
        <f>ROUNDDOWN(Table2[[#This Row],[Time]]/60,0)</f>
        <v>6</v>
      </c>
      <c r="X1248" s="1">
        <f>ROUNDDOWN((Table2[[#This Row],[Time]]/60-Table2[[#This Row],[Time2]])*60,0)</f>
        <v>55</v>
      </c>
      <c r="Y1248" s="1" t="str">
        <f>IF(Table2[[#This Row],[Time2]]&lt;10,0&amp;Table2[[#This Row],[Time2]],Table2[[#This Row],[Time2]])</f>
        <v>06</v>
      </c>
      <c r="Z1248" s="1">
        <f>IF(Table2[[#This Row],[Time3]]&lt;10,0&amp;Table2[[#This Row],[Time3]],Table2[[#This Row],[Time3]])</f>
        <v>55</v>
      </c>
      <c r="AA1248" s="2" t="str">
        <f>Table2[[#This Row],[Time4]]&amp;":"&amp;Table2[[#This Row],[Time5]]</f>
        <v>06:55</v>
      </c>
      <c r="AB1248" s="1" t="str" cm="1">
        <f t="array" ref="AB1248">IFERROR(IF(Table2[[#This Row],[code]]="","",_xlfn.IFS(AND(Table2[[#This Row],[code]]&lt;400,Table2[[#This Row],[code]]&lt;&gt;""),2,Table2[[#This Row],[code]]&gt;500,4)),"")</f>
        <v/>
      </c>
      <c r="AC1248" s="1" t="str">
        <f>IF(Table2[[#This Row],[Event]]="Penalty",Table2[[#This Row],[number]],IF(Table2[[#This Row],[Event]]="Time-Out",401,""))</f>
        <v/>
      </c>
      <c r="AD1248" s="1">
        <f>ROW(A1247)</f>
        <v>1247</v>
      </c>
      <c r="AE1248" s="1">
        <f>COUNTIFS(Table2[GameID],Table2[[#This Row],[GameID]],Table2[Column1],"&lt;="&amp;Table2[[#This Row],[Column1]])-1</f>
        <v>12</v>
      </c>
    </row>
    <row r="1249" spans="1:31" x14ac:dyDescent="0.45">
      <c r="A1249" t="s">
        <v>364</v>
      </c>
      <c r="B1249" t="str">
        <f>_xlfn.TEXTBEFORE(Table2[[#This Row],[Kamp]]," - ")</f>
        <v>Sunds Seahawks</v>
      </c>
      <c r="C1249" t="str">
        <f>_xlfn.TEXTAFTER(Table2[[#This Row],[Kamp]],"- ")</f>
        <v>Blackhawks</v>
      </c>
      <c r="D1249">
        <v>45001</v>
      </c>
      <c r="E1249">
        <v>65715</v>
      </c>
      <c r="F1249">
        <v>20222023</v>
      </c>
      <c r="G1249" t="s">
        <v>418</v>
      </c>
      <c r="H1249" t="s">
        <v>668</v>
      </c>
      <c r="I1249" t="s">
        <v>678</v>
      </c>
      <c r="J1249">
        <v>3</v>
      </c>
      <c r="K1249">
        <v>29502</v>
      </c>
      <c r="L1249">
        <v>1</v>
      </c>
      <c r="M1249" t="s">
        <v>630</v>
      </c>
      <c r="N1249" t="s">
        <v>218</v>
      </c>
      <c r="O1249" t="s">
        <v>228</v>
      </c>
      <c r="P1249">
        <v>17</v>
      </c>
      <c r="Q1249">
        <v>77</v>
      </c>
      <c r="R1249">
        <f>SUMIFS(Table2[number],Table2[Event],"Goal",Table2[H/U],"HOME",Table2[GameID],Table2[[#This Row],[GameID]],Table2[GameTime],"&lt;="&amp;Table2[[#This Row],[GameTime]])</f>
        <v>6</v>
      </c>
      <c r="S1249">
        <f>SUMIFS(Table2[number],Table2[Event],"Goal",Table2[H/U],"AWAY",Table2[GameID],Table2[[#This Row],[GameID]],Table2[GameTime],"&lt;="&amp;Table2[[#This Row],[GameTime]])</f>
        <v>3</v>
      </c>
      <c r="T1249" t="str">
        <f>IF(Table2[[#This Row],[Event]]="Goal",Table2[[#This Row],[Hscore]]&amp;"-"&amp;Table2[[#This Row],[Uscore]],"")</f>
        <v>6-3</v>
      </c>
      <c r="U1249">
        <v>3307</v>
      </c>
      <c r="V1249" s="1">
        <f>Table2[[#This Row],[GameTime]]-(Table2[[#This Row],[period]]-1)*1200</f>
        <v>907</v>
      </c>
      <c r="W1249" s="1">
        <f>ROUNDDOWN(Table2[[#This Row],[Time]]/60,0)</f>
        <v>15</v>
      </c>
      <c r="X1249" s="1">
        <f>ROUNDDOWN((Table2[[#This Row],[Time]]/60-Table2[[#This Row],[Time2]])*60,0)</f>
        <v>7</v>
      </c>
      <c r="Y1249" s="1">
        <f>IF(Table2[[#This Row],[Time2]]&lt;10,0&amp;Table2[[#This Row],[Time2]],Table2[[#This Row],[Time2]])</f>
        <v>15</v>
      </c>
      <c r="Z1249" s="1" t="str">
        <f>IF(Table2[[#This Row],[Time3]]&lt;10,0&amp;Table2[[#This Row],[Time3]],Table2[[#This Row],[Time3]])</f>
        <v>07</v>
      </c>
      <c r="AA1249" s="2" t="str">
        <f>Table2[[#This Row],[Time4]]&amp;":"&amp;Table2[[#This Row],[Time5]]</f>
        <v>15:07</v>
      </c>
      <c r="AB1249" s="1" t="str" cm="1">
        <f t="array" ref="AB1249">IFERROR(IF(Table2[[#This Row],[code]]="","",_xlfn.IFS(AND(Table2[[#This Row],[code]]&lt;400,Table2[[#This Row],[code]]&lt;&gt;""),2,Table2[[#This Row],[code]]&gt;500,4)),"")</f>
        <v/>
      </c>
      <c r="AC1249" s="1" t="str">
        <f>IF(Table2[[#This Row],[Event]]="Penalty",Table2[[#This Row],[number]],IF(Table2[[#This Row],[Event]]="Time-Out",401,""))</f>
        <v/>
      </c>
      <c r="AD1249" s="1">
        <f>ROW(A1248)</f>
        <v>1248</v>
      </c>
      <c r="AE1249" s="1">
        <f>COUNTIFS(Table2[GameID],Table2[[#This Row],[GameID]],Table2[Column1],"&lt;="&amp;Table2[[#This Row],[Column1]])-1</f>
        <v>13</v>
      </c>
    </row>
    <row r="1250" spans="1:31" x14ac:dyDescent="0.45">
      <c r="A1250" t="s">
        <v>364</v>
      </c>
      <c r="B1250" t="str">
        <f>_xlfn.TEXTBEFORE(Table2[[#This Row],[Kamp]]," - ")</f>
        <v>Sunds Seahawks</v>
      </c>
      <c r="C1250" t="str">
        <f>_xlfn.TEXTAFTER(Table2[[#This Row],[Kamp]],"- ")</f>
        <v>Blackhawks</v>
      </c>
      <c r="D1250">
        <v>45001</v>
      </c>
      <c r="E1250">
        <v>65715</v>
      </c>
      <c r="F1250">
        <v>20222023</v>
      </c>
      <c r="G1250" t="s">
        <v>418</v>
      </c>
      <c r="H1250" t="s">
        <v>661</v>
      </c>
      <c r="I1250" t="s">
        <v>677</v>
      </c>
      <c r="J1250">
        <v>3</v>
      </c>
      <c r="K1250">
        <v>29505</v>
      </c>
      <c r="L1250">
        <v>0</v>
      </c>
      <c r="M1250" t="s">
        <v>633</v>
      </c>
      <c r="N1250" t="s">
        <v>634</v>
      </c>
      <c r="O1250" t="s">
        <v>634</v>
      </c>
      <c r="P1250" t="s">
        <v>634</v>
      </c>
      <c r="Q1250" t="s">
        <v>634</v>
      </c>
      <c r="R1250">
        <f>SUMIFS(Table2[number],Table2[Event],"Goal",Table2[H/U],"HOME",Table2[GameID],Table2[[#This Row],[GameID]],Table2[GameTime],"&lt;="&amp;Table2[[#This Row],[GameTime]])</f>
        <v>6</v>
      </c>
      <c r="S1250">
        <f>SUMIFS(Table2[number],Table2[Event],"Goal",Table2[H/U],"AWAY",Table2[GameID],Table2[[#This Row],[GameID]],Table2[GameTime],"&lt;="&amp;Table2[[#This Row],[GameTime]])</f>
        <v>3</v>
      </c>
      <c r="T1250" t="str">
        <f>IF(Table2[[#This Row],[Event]]="Goal",Table2[[#This Row],[Hscore]]&amp;"-"&amp;Table2[[#This Row],[Uscore]],"")</f>
        <v/>
      </c>
      <c r="U1250">
        <v>3307</v>
      </c>
      <c r="V1250" s="1">
        <f>Table2[[#This Row],[GameTime]]-(Table2[[#This Row],[period]]-1)*1200</f>
        <v>907</v>
      </c>
      <c r="W1250" s="1">
        <f>ROUNDDOWN(Table2[[#This Row],[Time]]/60,0)</f>
        <v>15</v>
      </c>
      <c r="X1250" s="1">
        <f>ROUNDDOWN((Table2[[#This Row],[Time]]/60-Table2[[#This Row],[Time2]])*60,0)</f>
        <v>7</v>
      </c>
      <c r="Y1250" s="1">
        <f>IF(Table2[[#This Row],[Time2]]&lt;10,0&amp;Table2[[#This Row],[Time2]],Table2[[#This Row],[Time2]])</f>
        <v>15</v>
      </c>
      <c r="Z1250" s="1" t="str">
        <f>IF(Table2[[#This Row],[Time3]]&lt;10,0&amp;Table2[[#This Row],[Time3]],Table2[[#This Row],[Time3]])</f>
        <v>07</v>
      </c>
      <c r="AA1250" s="2" t="str">
        <f>Table2[[#This Row],[Time4]]&amp;":"&amp;Table2[[#This Row],[Time5]]</f>
        <v>15:07</v>
      </c>
      <c r="AB1250" s="1" t="str" cm="1">
        <f t="array" ref="AB1250">IFERROR(IF(Table2[[#This Row],[code]]="","",_xlfn.IFS(AND(Table2[[#This Row],[code]]&lt;400,Table2[[#This Row],[code]]&lt;&gt;""),2,Table2[[#This Row],[code]]&gt;500,4)),"")</f>
        <v/>
      </c>
      <c r="AC1250" s="1">
        <f>IF(Table2[[#This Row],[Event]]="Penalty",Table2[[#This Row],[number]],IF(Table2[[#This Row],[Event]]="Time-Out",401,""))</f>
        <v>401</v>
      </c>
      <c r="AD1250" s="1">
        <f>ROW(A1249)</f>
        <v>1249</v>
      </c>
      <c r="AE1250" s="1">
        <f>COUNTIFS(Table2[GameID],Table2[[#This Row],[GameID]],Table2[Column1],"&lt;="&amp;Table2[[#This Row],[Column1]])-1</f>
        <v>14</v>
      </c>
    </row>
    <row r="1251" spans="1:31" x14ac:dyDescent="0.45">
      <c r="A1251" t="s">
        <v>364</v>
      </c>
      <c r="B1251" t="str">
        <f>_xlfn.TEXTBEFORE(Table2[[#This Row],[Kamp]]," - ")</f>
        <v>Sunds Seahawks</v>
      </c>
      <c r="C1251" t="str">
        <f>_xlfn.TEXTAFTER(Table2[[#This Row],[Kamp]],"- ")</f>
        <v>Blackhawks</v>
      </c>
      <c r="D1251">
        <v>45001</v>
      </c>
      <c r="E1251">
        <v>65715</v>
      </c>
      <c r="F1251">
        <v>20222023</v>
      </c>
      <c r="G1251" t="s">
        <v>418</v>
      </c>
      <c r="H1251" t="s">
        <v>668</v>
      </c>
      <c r="I1251" t="s">
        <v>678</v>
      </c>
      <c r="J1251">
        <v>3</v>
      </c>
      <c r="K1251">
        <v>29502</v>
      </c>
      <c r="L1251">
        <v>1</v>
      </c>
      <c r="M1251" t="s">
        <v>630</v>
      </c>
      <c r="N1251" t="s">
        <v>216</v>
      </c>
      <c r="O1251" t="s">
        <v>213</v>
      </c>
      <c r="P1251">
        <v>14</v>
      </c>
      <c r="Q1251">
        <v>5</v>
      </c>
      <c r="R1251">
        <f>SUMIFS(Table2[number],Table2[Event],"Goal",Table2[H/U],"HOME",Table2[GameID],Table2[[#This Row],[GameID]],Table2[GameTime],"&lt;="&amp;Table2[[#This Row],[GameTime]])</f>
        <v>7</v>
      </c>
      <c r="S1251">
        <f>SUMIFS(Table2[number],Table2[Event],"Goal",Table2[H/U],"AWAY",Table2[GameID],Table2[[#This Row],[GameID]],Table2[GameTime],"&lt;="&amp;Table2[[#This Row],[GameTime]])</f>
        <v>3</v>
      </c>
      <c r="T1251" t="str">
        <f>IF(Table2[[#This Row],[Event]]="Goal",Table2[[#This Row],[Hscore]]&amp;"-"&amp;Table2[[#This Row],[Uscore]],"")</f>
        <v>7-3</v>
      </c>
      <c r="U1251">
        <v>3368</v>
      </c>
      <c r="V1251" s="1">
        <f>Table2[[#This Row],[GameTime]]-(Table2[[#This Row],[period]]-1)*1200</f>
        <v>968</v>
      </c>
      <c r="W1251" s="1">
        <f>ROUNDDOWN(Table2[[#This Row],[Time]]/60,0)</f>
        <v>16</v>
      </c>
      <c r="X1251" s="1">
        <f>ROUNDDOWN((Table2[[#This Row],[Time]]/60-Table2[[#This Row],[Time2]])*60,0)</f>
        <v>7</v>
      </c>
      <c r="Y1251" s="1">
        <f>IF(Table2[[#This Row],[Time2]]&lt;10,0&amp;Table2[[#This Row],[Time2]],Table2[[#This Row],[Time2]])</f>
        <v>16</v>
      </c>
      <c r="Z1251" s="1" t="str">
        <f>IF(Table2[[#This Row],[Time3]]&lt;10,0&amp;Table2[[#This Row],[Time3]],Table2[[#This Row],[Time3]])</f>
        <v>07</v>
      </c>
      <c r="AA1251" s="2" t="str">
        <f>Table2[[#This Row],[Time4]]&amp;":"&amp;Table2[[#This Row],[Time5]]</f>
        <v>16:07</v>
      </c>
      <c r="AB1251" s="1" t="str" cm="1">
        <f t="array" ref="AB1251">IFERROR(IF(Table2[[#This Row],[code]]="","",_xlfn.IFS(AND(Table2[[#This Row],[code]]&lt;400,Table2[[#This Row],[code]]&lt;&gt;""),2,Table2[[#This Row],[code]]&gt;500,4)),"")</f>
        <v/>
      </c>
      <c r="AC1251" s="1" t="str">
        <f>IF(Table2[[#This Row],[Event]]="Penalty",Table2[[#This Row],[number]],IF(Table2[[#This Row],[Event]]="Time-Out",401,""))</f>
        <v/>
      </c>
      <c r="AD1251" s="1">
        <f>ROW(A1250)</f>
        <v>1250</v>
      </c>
      <c r="AE1251" s="1">
        <f>COUNTIFS(Table2[GameID],Table2[[#This Row],[GameID]],Table2[Column1],"&lt;="&amp;Table2[[#This Row],[Column1]])-1</f>
        <v>15</v>
      </c>
    </row>
    <row r="1252" spans="1:31" x14ac:dyDescent="0.45">
      <c r="A1252" t="s">
        <v>364</v>
      </c>
      <c r="B1252" t="str">
        <f>_xlfn.TEXTBEFORE(Table2[[#This Row],[Kamp]]," - ")</f>
        <v>Sunds Seahawks</v>
      </c>
      <c r="C1252" t="str">
        <f>_xlfn.TEXTAFTER(Table2[[#This Row],[Kamp]],"- ")</f>
        <v>Blackhawks</v>
      </c>
      <c r="D1252">
        <v>45001</v>
      </c>
      <c r="E1252">
        <v>65715</v>
      </c>
      <c r="F1252">
        <v>20222023</v>
      </c>
      <c r="G1252" t="s">
        <v>418</v>
      </c>
      <c r="H1252" t="s">
        <v>668</v>
      </c>
      <c r="I1252" t="s">
        <v>678</v>
      </c>
      <c r="J1252">
        <v>3</v>
      </c>
      <c r="K1252">
        <v>29502</v>
      </c>
      <c r="L1252">
        <v>1</v>
      </c>
      <c r="M1252" t="s">
        <v>630</v>
      </c>
      <c r="N1252" t="s">
        <v>213</v>
      </c>
      <c r="O1252" t="s">
        <v>228</v>
      </c>
      <c r="P1252">
        <v>5</v>
      </c>
      <c r="Q1252">
        <v>77</v>
      </c>
      <c r="R1252">
        <f>SUMIFS(Table2[number],Table2[Event],"Goal",Table2[H/U],"HOME",Table2[GameID],Table2[[#This Row],[GameID]],Table2[GameTime],"&lt;="&amp;Table2[[#This Row],[GameTime]])</f>
        <v>8</v>
      </c>
      <c r="S1252">
        <f>SUMIFS(Table2[number],Table2[Event],"Goal",Table2[H/U],"AWAY",Table2[GameID],Table2[[#This Row],[GameID]],Table2[GameTime],"&lt;="&amp;Table2[[#This Row],[GameTime]])</f>
        <v>3</v>
      </c>
      <c r="T1252" t="str">
        <f>IF(Table2[[#This Row],[Event]]="Goal",Table2[[#This Row],[Hscore]]&amp;"-"&amp;Table2[[#This Row],[Uscore]],"")</f>
        <v>8-3</v>
      </c>
      <c r="U1252">
        <v>3540</v>
      </c>
      <c r="V1252" s="1">
        <f>Table2[[#This Row],[GameTime]]-(Table2[[#This Row],[period]]-1)*1200</f>
        <v>1140</v>
      </c>
      <c r="W1252" s="1">
        <f>ROUNDDOWN(Table2[[#This Row],[Time]]/60,0)</f>
        <v>19</v>
      </c>
      <c r="X1252" s="1">
        <f>ROUNDDOWN((Table2[[#This Row],[Time]]/60-Table2[[#This Row],[Time2]])*60,0)</f>
        <v>0</v>
      </c>
      <c r="Y1252" s="1">
        <f>IF(Table2[[#This Row],[Time2]]&lt;10,0&amp;Table2[[#This Row],[Time2]],Table2[[#This Row],[Time2]])</f>
        <v>19</v>
      </c>
      <c r="Z1252" s="1" t="str">
        <f>IF(Table2[[#This Row],[Time3]]&lt;10,0&amp;Table2[[#This Row],[Time3]],Table2[[#This Row],[Time3]])</f>
        <v>00</v>
      </c>
      <c r="AA1252" s="2" t="str">
        <f>Table2[[#This Row],[Time4]]&amp;":"&amp;Table2[[#This Row],[Time5]]</f>
        <v>19:00</v>
      </c>
      <c r="AB1252" s="1" t="str" cm="1">
        <f t="array" ref="AB1252">IFERROR(IF(Table2[[#This Row],[code]]="","",_xlfn.IFS(AND(Table2[[#This Row],[code]]&lt;400,Table2[[#This Row],[code]]&lt;&gt;""),2,Table2[[#This Row],[code]]&gt;500,4)),"")</f>
        <v/>
      </c>
      <c r="AC1252" s="1" t="str">
        <f>IF(Table2[[#This Row],[Event]]="Penalty",Table2[[#This Row],[number]],IF(Table2[[#This Row],[Event]]="Time-Out",401,""))</f>
        <v/>
      </c>
      <c r="AD1252" s="1">
        <f>ROW(A1251)</f>
        <v>1251</v>
      </c>
      <c r="AE1252" s="1">
        <f>COUNTIFS(Table2[GameID],Table2[[#This Row],[GameID]],Table2[Column1],"&lt;="&amp;Table2[[#This Row],[Column1]])-1</f>
        <v>16</v>
      </c>
    </row>
    <row r="1253" spans="1:31" x14ac:dyDescent="0.45">
      <c r="A1253" t="s">
        <v>16</v>
      </c>
      <c r="B1253" t="str">
        <f>_xlfn.TEXTBEFORE(Table2[[#This Row],[Kamp]]," - ")</f>
        <v>Benløse IF</v>
      </c>
      <c r="C1253" t="str">
        <f>_xlfn.TEXTAFTER(Table2[[#This Row],[Kamp]],"- ")</f>
        <v>Rødovre FC</v>
      </c>
      <c r="D1253">
        <v>44972</v>
      </c>
      <c r="E1253">
        <v>65716</v>
      </c>
      <c r="F1253">
        <v>20222023</v>
      </c>
      <c r="G1253" t="s">
        <v>418</v>
      </c>
      <c r="H1253" t="s">
        <v>658</v>
      </c>
      <c r="I1253" t="s">
        <v>677</v>
      </c>
      <c r="J1253">
        <v>1</v>
      </c>
      <c r="K1253">
        <v>29507</v>
      </c>
      <c r="L1253">
        <v>1</v>
      </c>
      <c r="M1253" t="s">
        <v>630</v>
      </c>
      <c r="N1253" t="s">
        <v>634</v>
      </c>
      <c r="O1253" t="s">
        <v>634</v>
      </c>
      <c r="P1253" t="s">
        <v>634</v>
      </c>
      <c r="Q1253" t="s">
        <v>634</v>
      </c>
      <c r="R1253">
        <f>SUMIFS(Table2[number],Table2[Event],"Goal",Table2[H/U],"HOME",Table2[GameID],Table2[[#This Row],[GameID]],Table2[GameTime],"&lt;="&amp;Table2[[#This Row],[GameTime]])</f>
        <v>0</v>
      </c>
      <c r="S1253">
        <f>SUMIFS(Table2[number],Table2[Event],"Goal",Table2[H/U],"AWAY",Table2[GameID],Table2[[#This Row],[GameID]],Table2[GameTime],"&lt;="&amp;Table2[[#This Row],[GameTime]])</f>
        <v>1</v>
      </c>
      <c r="T1253" t="str">
        <f>IF(Table2[[#This Row],[Event]]="Goal",Table2[[#This Row],[Hscore]]&amp;"-"&amp;Table2[[#This Row],[Uscore]],"")</f>
        <v>0-1</v>
      </c>
      <c r="U1253">
        <v>233</v>
      </c>
      <c r="V1253" s="1">
        <f>Table2[[#This Row],[GameTime]]-(Table2[[#This Row],[period]]-1)*1200</f>
        <v>233</v>
      </c>
      <c r="W1253" s="1">
        <f>ROUNDDOWN(Table2[[#This Row],[Time]]/60,0)</f>
        <v>3</v>
      </c>
      <c r="X1253" s="1">
        <f>ROUNDDOWN((Table2[[#This Row],[Time]]/60-Table2[[#This Row],[Time2]])*60,0)</f>
        <v>53</v>
      </c>
      <c r="Y1253" s="1" t="str">
        <f>IF(Table2[[#This Row],[Time2]]&lt;10,0&amp;Table2[[#This Row],[Time2]],Table2[[#This Row],[Time2]])</f>
        <v>03</v>
      </c>
      <c r="Z1253" s="1">
        <f>IF(Table2[[#This Row],[Time3]]&lt;10,0&amp;Table2[[#This Row],[Time3]],Table2[[#This Row],[Time3]])</f>
        <v>53</v>
      </c>
      <c r="AA1253" s="2" t="str">
        <f>Table2[[#This Row],[Time4]]&amp;":"&amp;Table2[[#This Row],[Time5]]</f>
        <v>03:53</v>
      </c>
      <c r="AB1253" s="1" t="str" cm="1">
        <f t="array" ref="AB1253">IFERROR(IF(Table2[[#This Row],[code]]="","",_xlfn.IFS(AND(Table2[[#This Row],[code]]&lt;400,Table2[[#This Row],[code]]&lt;&gt;""),2,Table2[[#This Row],[code]]&gt;500,4)),"")</f>
        <v/>
      </c>
      <c r="AC1253" s="1" t="str">
        <f>IF(Table2[[#This Row],[Event]]="Penalty",Table2[[#This Row],[number]],IF(Table2[[#This Row],[Event]]="Time-Out",401,""))</f>
        <v/>
      </c>
      <c r="AD1253" s="1">
        <f>ROW(A1252)</f>
        <v>1252</v>
      </c>
      <c r="AE1253" s="1">
        <f>COUNTIFS(Table2[GameID],Table2[[#This Row],[GameID]],Table2[Column1],"&lt;="&amp;Table2[[#This Row],[Column1]])-1</f>
        <v>0</v>
      </c>
    </row>
    <row r="1254" spans="1:31" x14ac:dyDescent="0.45">
      <c r="A1254" t="s">
        <v>16</v>
      </c>
      <c r="B1254" t="str">
        <f>_xlfn.TEXTBEFORE(Table2[[#This Row],[Kamp]]," - ")</f>
        <v>Benløse IF</v>
      </c>
      <c r="C1254" t="str">
        <f>_xlfn.TEXTAFTER(Table2[[#This Row],[Kamp]],"- ")</f>
        <v>Rødovre FC</v>
      </c>
      <c r="D1254">
        <v>44972</v>
      </c>
      <c r="E1254">
        <v>65716</v>
      </c>
      <c r="F1254">
        <v>20222023</v>
      </c>
      <c r="G1254" t="s">
        <v>418</v>
      </c>
      <c r="H1254" t="s">
        <v>658</v>
      </c>
      <c r="I1254" t="s">
        <v>678</v>
      </c>
      <c r="J1254">
        <v>1</v>
      </c>
      <c r="K1254">
        <v>29507</v>
      </c>
      <c r="L1254">
        <v>1</v>
      </c>
      <c r="M1254" t="s">
        <v>630</v>
      </c>
      <c r="N1254" t="s">
        <v>192</v>
      </c>
      <c r="O1254" t="s">
        <v>30</v>
      </c>
      <c r="P1254">
        <v>32</v>
      </c>
      <c r="Q1254">
        <v>55</v>
      </c>
      <c r="R1254">
        <f>SUMIFS(Table2[number],Table2[Event],"Goal",Table2[H/U],"HOME",Table2[GameID],Table2[[#This Row],[GameID]],Table2[GameTime],"&lt;="&amp;Table2[[#This Row],[GameTime]])</f>
        <v>1</v>
      </c>
      <c r="S1254">
        <f>SUMIFS(Table2[number],Table2[Event],"Goal",Table2[H/U],"AWAY",Table2[GameID],Table2[[#This Row],[GameID]],Table2[GameTime],"&lt;="&amp;Table2[[#This Row],[GameTime]])</f>
        <v>1</v>
      </c>
      <c r="T1254" t="str">
        <f>IF(Table2[[#This Row],[Event]]="Goal",Table2[[#This Row],[Hscore]]&amp;"-"&amp;Table2[[#This Row],[Uscore]],"")</f>
        <v>1-1</v>
      </c>
      <c r="U1254">
        <v>454</v>
      </c>
      <c r="V1254" s="1">
        <f>Table2[[#This Row],[GameTime]]-(Table2[[#This Row],[period]]-1)*1200</f>
        <v>454</v>
      </c>
      <c r="W1254" s="1">
        <f>ROUNDDOWN(Table2[[#This Row],[Time]]/60,0)</f>
        <v>7</v>
      </c>
      <c r="X1254" s="1">
        <f>ROUNDDOWN((Table2[[#This Row],[Time]]/60-Table2[[#This Row],[Time2]])*60,0)</f>
        <v>34</v>
      </c>
      <c r="Y1254" s="1" t="str">
        <f>IF(Table2[[#This Row],[Time2]]&lt;10,0&amp;Table2[[#This Row],[Time2]],Table2[[#This Row],[Time2]])</f>
        <v>07</v>
      </c>
      <c r="Z1254" s="1">
        <f>IF(Table2[[#This Row],[Time3]]&lt;10,0&amp;Table2[[#This Row],[Time3]],Table2[[#This Row],[Time3]])</f>
        <v>34</v>
      </c>
      <c r="AA1254" s="2" t="str">
        <f>Table2[[#This Row],[Time4]]&amp;":"&amp;Table2[[#This Row],[Time5]]</f>
        <v>07:34</v>
      </c>
      <c r="AB1254" s="1" t="str" cm="1">
        <f t="array" ref="AB1254">IFERROR(IF(Table2[[#This Row],[code]]="","",_xlfn.IFS(AND(Table2[[#This Row],[code]]&lt;400,Table2[[#This Row],[code]]&lt;&gt;""),2,Table2[[#This Row],[code]]&gt;500,4)),"")</f>
        <v/>
      </c>
      <c r="AC1254" s="1" t="str">
        <f>IF(Table2[[#This Row],[Event]]="Penalty",Table2[[#This Row],[number]],IF(Table2[[#This Row],[Event]]="Time-Out",401,""))</f>
        <v/>
      </c>
      <c r="AD1254" s="1">
        <f>ROW(A1253)</f>
        <v>1253</v>
      </c>
      <c r="AE1254" s="1">
        <f>COUNTIFS(Table2[GameID],Table2[[#This Row],[GameID]],Table2[Column1],"&lt;="&amp;Table2[[#This Row],[Column1]])-1</f>
        <v>1</v>
      </c>
    </row>
    <row r="1255" spans="1:31" x14ac:dyDescent="0.45">
      <c r="A1255" t="s">
        <v>16</v>
      </c>
      <c r="B1255" t="str">
        <f>_xlfn.TEXTBEFORE(Table2[[#This Row],[Kamp]]," - ")</f>
        <v>Benløse IF</v>
      </c>
      <c r="C1255" t="str">
        <f>_xlfn.TEXTAFTER(Table2[[#This Row],[Kamp]],"- ")</f>
        <v>Rødovre FC</v>
      </c>
      <c r="D1255">
        <v>44972</v>
      </c>
      <c r="E1255">
        <v>65716</v>
      </c>
      <c r="F1255">
        <v>20222023</v>
      </c>
      <c r="G1255" t="s">
        <v>418</v>
      </c>
      <c r="H1255" t="s">
        <v>665</v>
      </c>
      <c r="I1255" t="s">
        <v>677</v>
      </c>
      <c r="J1255">
        <v>1</v>
      </c>
      <c r="K1255">
        <v>29512</v>
      </c>
      <c r="L1255">
        <v>1</v>
      </c>
      <c r="M1255" t="s">
        <v>630</v>
      </c>
      <c r="N1255" t="s">
        <v>56</v>
      </c>
      <c r="O1255" t="s">
        <v>54</v>
      </c>
      <c r="P1255">
        <v>89</v>
      </c>
      <c r="Q1255">
        <v>87</v>
      </c>
      <c r="R1255">
        <f>SUMIFS(Table2[number],Table2[Event],"Goal",Table2[H/U],"HOME",Table2[GameID],Table2[[#This Row],[GameID]],Table2[GameTime],"&lt;="&amp;Table2[[#This Row],[GameTime]])</f>
        <v>1</v>
      </c>
      <c r="S1255">
        <f>SUMIFS(Table2[number],Table2[Event],"Goal",Table2[H/U],"AWAY",Table2[GameID],Table2[[#This Row],[GameID]],Table2[GameTime],"&lt;="&amp;Table2[[#This Row],[GameTime]])</f>
        <v>2</v>
      </c>
      <c r="T1255" t="str">
        <f>IF(Table2[[#This Row],[Event]]="Goal",Table2[[#This Row],[Hscore]]&amp;"-"&amp;Table2[[#This Row],[Uscore]],"")</f>
        <v>1-2</v>
      </c>
      <c r="U1255">
        <v>593</v>
      </c>
      <c r="V1255" s="1">
        <f>Table2[[#This Row],[GameTime]]-(Table2[[#This Row],[period]]-1)*1200</f>
        <v>593</v>
      </c>
      <c r="W1255" s="1">
        <f>ROUNDDOWN(Table2[[#This Row],[Time]]/60,0)</f>
        <v>9</v>
      </c>
      <c r="X1255" s="1">
        <f>ROUNDDOWN((Table2[[#This Row],[Time]]/60-Table2[[#This Row],[Time2]])*60,0)</f>
        <v>53</v>
      </c>
      <c r="Y1255" s="1" t="str">
        <f>IF(Table2[[#This Row],[Time2]]&lt;10,0&amp;Table2[[#This Row],[Time2]],Table2[[#This Row],[Time2]])</f>
        <v>09</v>
      </c>
      <c r="Z1255" s="1">
        <f>IF(Table2[[#This Row],[Time3]]&lt;10,0&amp;Table2[[#This Row],[Time3]],Table2[[#This Row],[Time3]])</f>
        <v>53</v>
      </c>
      <c r="AA1255" s="2" t="str">
        <f>Table2[[#This Row],[Time4]]&amp;":"&amp;Table2[[#This Row],[Time5]]</f>
        <v>09:53</v>
      </c>
      <c r="AB1255" s="1" t="str" cm="1">
        <f t="array" ref="AB1255">IFERROR(IF(Table2[[#This Row],[code]]="","",_xlfn.IFS(AND(Table2[[#This Row],[code]]&lt;400,Table2[[#This Row],[code]]&lt;&gt;""),2,Table2[[#This Row],[code]]&gt;500,4)),"")</f>
        <v/>
      </c>
      <c r="AC1255" s="1" t="str">
        <f>IF(Table2[[#This Row],[Event]]="Penalty",Table2[[#This Row],[number]],IF(Table2[[#This Row],[Event]]="Time-Out",401,""))</f>
        <v/>
      </c>
      <c r="AD1255" s="1">
        <f>ROW(A1254)</f>
        <v>1254</v>
      </c>
      <c r="AE1255" s="1">
        <f>COUNTIFS(Table2[GameID],Table2[[#This Row],[GameID]],Table2[Column1],"&lt;="&amp;Table2[[#This Row],[Column1]])-1</f>
        <v>2</v>
      </c>
    </row>
    <row r="1256" spans="1:31" x14ac:dyDescent="0.45">
      <c r="A1256" t="s">
        <v>16</v>
      </c>
      <c r="B1256" t="str">
        <f>_xlfn.TEXTBEFORE(Table2[[#This Row],[Kamp]]," - ")</f>
        <v>Benløse IF</v>
      </c>
      <c r="C1256" t="str">
        <f>_xlfn.TEXTAFTER(Table2[[#This Row],[Kamp]],"- ")</f>
        <v>Rødovre FC</v>
      </c>
      <c r="D1256">
        <v>44972</v>
      </c>
      <c r="E1256">
        <v>65716</v>
      </c>
      <c r="F1256">
        <v>20222023</v>
      </c>
      <c r="G1256" t="s">
        <v>418</v>
      </c>
      <c r="H1256" t="s">
        <v>665</v>
      </c>
      <c r="I1256" t="s">
        <v>678</v>
      </c>
      <c r="J1256">
        <v>2</v>
      </c>
      <c r="K1256">
        <v>29512</v>
      </c>
      <c r="L1256">
        <v>1</v>
      </c>
      <c r="M1256" t="s">
        <v>630</v>
      </c>
      <c r="N1256" t="s">
        <v>634</v>
      </c>
      <c r="O1256" t="s">
        <v>634</v>
      </c>
      <c r="P1256" t="s">
        <v>634</v>
      </c>
      <c r="Q1256" t="s">
        <v>634</v>
      </c>
      <c r="R1256">
        <f>SUMIFS(Table2[number],Table2[Event],"Goal",Table2[H/U],"HOME",Table2[GameID],Table2[[#This Row],[GameID]],Table2[GameTime],"&lt;="&amp;Table2[[#This Row],[GameTime]])</f>
        <v>2</v>
      </c>
      <c r="S1256">
        <f>SUMIFS(Table2[number],Table2[Event],"Goal",Table2[H/U],"AWAY",Table2[GameID],Table2[[#This Row],[GameID]],Table2[GameTime],"&lt;="&amp;Table2[[#This Row],[GameTime]])</f>
        <v>2</v>
      </c>
      <c r="T1256" t="str">
        <f>IF(Table2[[#This Row],[Event]]="Goal",Table2[[#This Row],[Hscore]]&amp;"-"&amp;Table2[[#This Row],[Uscore]],"")</f>
        <v>2-2</v>
      </c>
      <c r="U1256">
        <v>1300</v>
      </c>
      <c r="V1256" s="1">
        <f>Table2[[#This Row],[GameTime]]-(Table2[[#This Row],[period]]-1)*1200</f>
        <v>100</v>
      </c>
      <c r="W1256" s="1">
        <f>ROUNDDOWN(Table2[[#This Row],[Time]]/60,0)</f>
        <v>1</v>
      </c>
      <c r="X1256" s="1">
        <f>ROUNDDOWN((Table2[[#This Row],[Time]]/60-Table2[[#This Row],[Time2]])*60,0)</f>
        <v>40</v>
      </c>
      <c r="Y1256" s="1" t="str">
        <f>IF(Table2[[#This Row],[Time2]]&lt;10,0&amp;Table2[[#This Row],[Time2]],Table2[[#This Row],[Time2]])</f>
        <v>01</v>
      </c>
      <c r="Z1256" s="1">
        <f>IF(Table2[[#This Row],[Time3]]&lt;10,0&amp;Table2[[#This Row],[Time3]],Table2[[#This Row],[Time3]])</f>
        <v>40</v>
      </c>
      <c r="AA1256" s="2" t="str">
        <f>Table2[[#This Row],[Time4]]&amp;":"&amp;Table2[[#This Row],[Time5]]</f>
        <v>01:40</v>
      </c>
      <c r="AB1256" s="1" t="str" cm="1">
        <f t="array" ref="AB1256">IFERROR(IF(Table2[[#This Row],[code]]="","",_xlfn.IFS(AND(Table2[[#This Row],[code]]&lt;400,Table2[[#This Row],[code]]&lt;&gt;""),2,Table2[[#This Row],[code]]&gt;500,4)),"")</f>
        <v/>
      </c>
      <c r="AC1256" s="1" t="str">
        <f>IF(Table2[[#This Row],[Event]]="Penalty",Table2[[#This Row],[number]],IF(Table2[[#This Row],[Event]]="Time-Out",401,""))</f>
        <v/>
      </c>
      <c r="AD1256" s="1">
        <f>ROW(A1255)</f>
        <v>1255</v>
      </c>
      <c r="AE1256" s="1">
        <f>COUNTIFS(Table2[GameID],Table2[[#This Row],[GameID]],Table2[Column1],"&lt;="&amp;Table2[[#This Row],[Column1]])-1</f>
        <v>3</v>
      </c>
    </row>
    <row r="1257" spans="1:31" x14ac:dyDescent="0.45">
      <c r="A1257" t="s">
        <v>16</v>
      </c>
      <c r="B1257" t="str">
        <f>_xlfn.TEXTBEFORE(Table2[[#This Row],[Kamp]]," - ")</f>
        <v>Benløse IF</v>
      </c>
      <c r="C1257" t="str">
        <f>_xlfn.TEXTAFTER(Table2[[#This Row],[Kamp]],"- ")</f>
        <v>Rødovre FC</v>
      </c>
      <c r="D1257">
        <v>44972</v>
      </c>
      <c r="E1257">
        <v>65716</v>
      </c>
      <c r="F1257">
        <v>20222023</v>
      </c>
      <c r="G1257" t="s">
        <v>418</v>
      </c>
      <c r="H1257" t="s">
        <v>658</v>
      </c>
      <c r="I1257" t="s">
        <v>678</v>
      </c>
      <c r="J1257">
        <v>2</v>
      </c>
      <c r="K1257">
        <v>29507</v>
      </c>
      <c r="L1257">
        <v>0</v>
      </c>
      <c r="M1257" t="s">
        <v>631</v>
      </c>
      <c r="N1257" t="s">
        <v>420</v>
      </c>
      <c r="O1257" t="s">
        <v>634</v>
      </c>
      <c r="P1257">
        <v>68</v>
      </c>
      <c r="Q1257" t="s">
        <v>634</v>
      </c>
      <c r="R1257">
        <f>SUMIFS(Table2[number],Table2[Event],"Goal",Table2[H/U],"HOME",Table2[GameID],Table2[[#This Row],[GameID]],Table2[GameTime],"&lt;="&amp;Table2[[#This Row],[GameTime]])</f>
        <v>2</v>
      </c>
      <c r="S1257">
        <f>SUMIFS(Table2[number],Table2[Event],"Goal",Table2[H/U],"AWAY",Table2[GameID],Table2[[#This Row],[GameID]],Table2[GameTime],"&lt;="&amp;Table2[[#This Row],[GameTime]])</f>
        <v>2</v>
      </c>
      <c r="T1257" t="str">
        <f>IF(Table2[[#This Row],[Event]]="Goal",Table2[[#This Row],[Hscore]]&amp;"-"&amp;Table2[[#This Row],[Uscore]],"")</f>
        <v/>
      </c>
      <c r="U1257">
        <v>1796</v>
      </c>
      <c r="V1257" s="1">
        <f>Table2[[#This Row],[GameTime]]-(Table2[[#This Row],[period]]-1)*1200</f>
        <v>596</v>
      </c>
      <c r="W1257" s="1">
        <f>ROUNDDOWN(Table2[[#This Row],[Time]]/60,0)</f>
        <v>9</v>
      </c>
      <c r="X1257" s="1">
        <f>ROUNDDOWN((Table2[[#This Row],[Time]]/60-Table2[[#This Row],[Time2]])*60,0)</f>
        <v>56</v>
      </c>
      <c r="Y1257" s="1" t="str">
        <f>IF(Table2[[#This Row],[Time2]]&lt;10,0&amp;Table2[[#This Row],[Time2]],Table2[[#This Row],[Time2]])</f>
        <v>09</v>
      </c>
      <c r="Z1257" s="1">
        <f>IF(Table2[[#This Row],[Time3]]&lt;10,0&amp;Table2[[#This Row],[Time3]],Table2[[#This Row],[Time3]])</f>
        <v>56</v>
      </c>
      <c r="AA1257" s="2" t="str">
        <f>Table2[[#This Row],[Time4]]&amp;":"&amp;Table2[[#This Row],[Time5]]</f>
        <v>09:56</v>
      </c>
      <c r="AB1257" s="1" cm="1">
        <f t="array" ref="AB1257">IFERROR(IF(Table2[[#This Row],[code]]="","",_xlfn.IFS(AND(Table2[[#This Row],[code]]&lt;400,Table2[[#This Row],[code]]&lt;&gt;""),2,Table2[[#This Row],[code]]&gt;500,4)),"")</f>
        <v>2</v>
      </c>
      <c r="AC1257" s="1">
        <f>IF(Table2[[#This Row],[Event]]="Penalty",Table2[[#This Row],[number]],IF(Table2[[#This Row],[Event]]="Time-Out",401,""))</f>
        <v>0</v>
      </c>
      <c r="AD1257" s="1">
        <f>ROW(A1256)</f>
        <v>1256</v>
      </c>
      <c r="AE1257" s="1">
        <f>COUNTIFS(Table2[GameID],Table2[[#This Row],[GameID]],Table2[Column1],"&lt;="&amp;Table2[[#This Row],[Column1]])-1</f>
        <v>4</v>
      </c>
    </row>
    <row r="1258" spans="1:31" x14ac:dyDescent="0.45">
      <c r="A1258" t="s">
        <v>16</v>
      </c>
      <c r="B1258" t="str">
        <f>_xlfn.TEXTBEFORE(Table2[[#This Row],[Kamp]]," - ")</f>
        <v>Benløse IF</v>
      </c>
      <c r="C1258" t="str">
        <f>_xlfn.TEXTAFTER(Table2[[#This Row],[Kamp]],"- ")</f>
        <v>Rødovre FC</v>
      </c>
      <c r="D1258">
        <v>44972</v>
      </c>
      <c r="E1258">
        <v>65716</v>
      </c>
      <c r="F1258">
        <v>20222023</v>
      </c>
      <c r="G1258" t="s">
        <v>418</v>
      </c>
      <c r="H1258" t="s">
        <v>665</v>
      </c>
      <c r="I1258" t="s">
        <v>677</v>
      </c>
      <c r="J1258">
        <v>2</v>
      </c>
      <c r="K1258">
        <v>29512</v>
      </c>
      <c r="L1258">
        <v>1</v>
      </c>
      <c r="M1258" t="s">
        <v>630</v>
      </c>
      <c r="N1258" t="s">
        <v>51</v>
      </c>
      <c r="O1258" t="s">
        <v>45</v>
      </c>
      <c r="P1258">
        <v>77</v>
      </c>
      <c r="Q1258">
        <v>17</v>
      </c>
      <c r="R1258">
        <f>SUMIFS(Table2[number],Table2[Event],"Goal",Table2[H/U],"HOME",Table2[GameID],Table2[[#This Row],[GameID]],Table2[GameTime],"&lt;="&amp;Table2[[#This Row],[GameTime]])</f>
        <v>2</v>
      </c>
      <c r="S1258">
        <f>SUMIFS(Table2[number],Table2[Event],"Goal",Table2[H/U],"AWAY",Table2[GameID],Table2[[#This Row],[GameID]],Table2[GameTime],"&lt;="&amp;Table2[[#This Row],[GameTime]])</f>
        <v>3</v>
      </c>
      <c r="T1258" t="str">
        <f>IF(Table2[[#This Row],[Event]]="Goal",Table2[[#This Row],[Hscore]]&amp;"-"&amp;Table2[[#This Row],[Uscore]],"")</f>
        <v>2-3</v>
      </c>
      <c r="U1258">
        <v>1942</v>
      </c>
      <c r="V1258" s="1">
        <f>Table2[[#This Row],[GameTime]]-(Table2[[#This Row],[period]]-1)*1200</f>
        <v>742</v>
      </c>
      <c r="W1258" s="1">
        <f>ROUNDDOWN(Table2[[#This Row],[Time]]/60,0)</f>
        <v>12</v>
      </c>
      <c r="X1258" s="1">
        <f>ROUNDDOWN((Table2[[#This Row],[Time]]/60-Table2[[#This Row],[Time2]])*60,0)</f>
        <v>22</v>
      </c>
      <c r="Y1258" s="1">
        <f>IF(Table2[[#This Row],[Time2]]&lt;10,0&amp;Table2[[#This Row],[Time2]],Table2[[#This Row],[Time2]])</f>
        <v>12</v>
      </c>
      <c r="Z1258" s="1">
        <f>IF(Table2[[#This Row],[Time3]]&lt;10,0&amp;Table2[[#This Row],[Time3]],Table2[[#This Row],[Time3]])</f>
        <v>22</v>
      </c>
      <c r="AA1258" s="2" t="str">
        <f>Table2[[#This Row],[Time4]]&amp;":"&amp;Table2[[#This Row],[Time5]]</f>
        <v>12:22</v>
      </c>
      <c r="AB1258" s="1" t="str" cm="1">
        <f t="array" ref="AB1258">IFERROR(IF(Table2[[#This Row],[code]]="","",_xlfn.IFS(AND(Table2[[#This Row],[code]]&lt;400,Table2[[#This Row],[code]]&lt;&gt;""),2,Table2[[#This Row],[code]]&gt;500,4)),"")</f>
        <v/>
      </c>
      <c r="AC1258" s="1" t="str">
        <f>IF(Table2[[#This Row],[Event]]="Penalty",Table2[[#This Row],[number]],IF(Table2[[#This Row],[Event]]="Time-Out",401,""))</f>
        <v/>
      </c>
      <c r="AD1258" s="1">
        <f>ROW(A1257)</f>
        <v>1257</v>
      </c>
      <c r="AE1258" s="1">
        <f>COUNTIFS(Table2[GameID],Table2[[#This Row],[GameID]],Table2[Column1],"&lt;="&amp;Table2[[#This Row],[Column1]])-1</f>
        <v>5</v>
      </c>
    </row>
    <row r="1259" spans="1:31" x14ac:dyDescent="0.45">
      <c r="A1259" t="s">
        <v>16</v>
      </c>
      <c r="B1259" t="str">
        <f>_xlfn.TEXTBEFORE(Table2[[#This Row],[Kamp]]," - ")</f>
        <v>Benløse IF</v>
      </c>
      <c r="C1259" t="str">
        <f>_xlfn.TEXTAFTER(Table2[[#This Row],[Kamp]],"- ")</f>
        <v>Rødovre FC</v>
      </c>
      <c r="D1259">
        <v>44972</v>
      </c>
      <c r="E1259">
        <v>65716</v>
      </c>
      <c r="F1259">
        <v>20222023</v>
      </c>
      <c r="G1259" t="s">
        <v>418</v>
      </c>
      <c r="H1259" t="s">
        <v>665</v>
      </c>
      <c r="I1259" t="s">
        <v>677</v>
      </c>
      <c r="J1259">
        <v>2</v>
      </c>
      <c r="K1259">
        <v>29512</v>
      </c>
      <c r="L1259">
        <v>0</v>
      </c>
      <c r="M1259" t="s">
        <v>631</v>
      </c>
      <c r="N1259" t="s">
        <v>55</v>
      </c>
      <c r="O1259" t="s">
        <v>634</v>
      </c>
      <c r="P1259">
        <v>88</v>
      </c>
      <c r="Q1259" t="s">
        <v>634</v>
      </c>
      <c r="R1259">
        <f>SUMIFS(Table2[number],Table2[Event],"Goal",Table2[H/U],"HOME",Table2[GameID],Table2[[#This Row],[GameID]],Table2[GameTime],"&lt;="&amp;Table2[[#This Row],[GameTime]])</f>
        <v>2</v>
      </c>
      <c r="S1259">
        <f>SUMIFS(Table2[number],Table2[Event],"Goal",Table2[H/U],"AWAY",Table2[GameID],Table2[[#This Row],[GameID]],Table2[GameTime],"&lt;="&amp;Table2[[#This Row],[GameTime]])</f>
        <v>3</v>
      </c>
      <c r="T1259" t="str">
        <f>IF(Table2[[#This Row],[Event]]="Goal",Table2[[#This Row],[Hscore]]&amp;"-"&amp;Table2[[#This Row],[Uscore]],"")</f>
        <v/>
      </c>
      <c r="U1259">
        <v>2021</v>
      </c>
      <c r="V1259" s="1">
        <f>Table2[[#This Row],[GameTime]]-(Table2[[#This Row],[period]]-1)*1200</f>
        <v>821</v>
      </c>
      <c r="W1259" s="1">
        <f>ROUNDDOWN(Table2[[#This Row],[Time]]/60,0)</f>
        <v>13</v>
      </c>
      <c r="X1259" s="1">
        <f>ROUNDDOWN((Table2[[#This Row],[Time]]/60-Table2[[#This Row],[Time2]])*60,0)</f>
        <v>41</v>
      </c>
      <c r="Y1259" s="1">
        <f>IF(Table2[[#This Row],[Time2]]&lt;10,0&amp;Table2[[#This Row],[Time2]],Table2[[#This Row],[Time2]])</f>
        <v>13</v>
      </c>
      <c r="Z1259" s="1">
        <f>IF(Table2[[#This Row],[Time3]]&lt;10,0&amp;Table2[[#This Row],[Time3]],Table2[[#This Row],[Time3]])</f>
        <v>41</v>
      </c>
      <c r="AA1259" s="2" t="str">
        <f>Table2[[#This Row],[Time4]]&amp;":"&amp;Table2[[#This Row],[Time5]]</f>
        <v>13:41</v>
      </c>
      <c r="AB1259" s="1" cm="1">
        <f t="array" ref="AB1259">IFERROR(IF(Table2[[#This Row],[code]]="","",_xlfn.IFS(AND(Table2[[#This Row],[code]]&lt;400,Table2[[#This Row],[code]]&lt;&gt;""),2,Table2[[#This Row],[code]]&gt;500,4)),"")</f>
        <v>2</v>
      </c>
      <c r="AC1259" s="1">
        <f>IF(Table2[[#This Row],[Event]]="Penalty",Table2[[#This Row],[number]],IF(Table2[[#This Row],[Event]]="Time-Out",401,""))</f>
        <v>0</v>
      </c>
      <c r="AD1259" s="1">
        <f>ROW(A1258)</f>
        <v>1258</v>
      </c>
      <c r="AE1259" s="1">
        <f>COUNTIFS(Table2[GameID],Table2[[#This Row],[GameID]],Table2[Column1],"&lt;="&amp;Table2[[#This Row],[Column1]])-1</f>
        <v>6</v>
      </c>
    </row>
    <row r="1260" spans="1:31" x14ac:dyDescent="0.45">
      <c r="A1260" t="s">
        <v>16</v>
      </c>
      <c r="B1260" t="str">
        <f>_xlfn.TEXTBEFORE(Table2[[#This Row],[Kamp]]," - ")</f>
        <v>Benløse IF</v>
      </c>
      <c r="C1260" t="str">
        <f>_xlfn.TEXTAFTER(Table2[[#This Row],[Kamp]],"- ")</f>
        <v>Rødovre FC</v>
      </c>
      <c r="D1260">
        <v>44972</v>
      </c>
      <c r="E1260">
        <v>65716</v>
      </c>
      <c r="F1260">
        <v>20222023</v>
      </c>
      <c r="G1260" t="s">
        <v>418</v>
      </c>
      <c r="H1260" t="s">
        <v>658</v>
      </c>
      <c r="I1260" t="s">
        <v>678</v>
      </c>
      <c r="J1260">
        <v>3</v>
      </c>
      <c r="K1260">
        <v>29507</v>
      </c>
      <c r="L1260">
        <v>1</v>
      </c>
      <c r="M1260" t="s">
        <v>630</v>
      </c>
      <c r="N1260" t="s">
        <v>38</v>
      </c>
      <c r="O1260" t="s">
        <v>645</v>
      </c>
      <c r="P1260">
        <v>98</v>
      </c>
      <c r="Q1260">
        <v>36</v>
      </c>
      <c r="R1260">
        <f>SUMIFS(Table2[number],Table2[Event],"Goal",Table2[H/U],"HOME",Table2[GameID],Table2[[#This Row],[GameID]],Table2[GameTime],"&lt;="&amp;Table2[[#This Row],[GameTime]])</f>
        <v>3</v>
      </c>
      <c r="S1260">
        <f>SUMIFS(Table2[number],Table2[Event],"Goal",Table2[H/U],"AWAY",Table2[GameID],Table2[[#This Row],[GameID]],Table2[GameTime],"&lt;="&amp;Table2[[#This Row],[GameTime]])</f>
        <v>3</v>
      </c>
      <c r="T1260" t="str">
        <f>IF(Table2[[#This Row],[Event]]="Goal",Table2[[#This Row],[Hscore]]&amp;"-"&amp;Table2[[#This Row],[Uscore]],"")</f>
        <v>3-3</v>
      </c>
      <c r="U1260">
        <v>2447</v>
      </c>
      <c r="V1260" s="1">
        <f>Table2[[#This Row],[GameTime]]-(Table2[[#This Row],[period]]-1)*1200</f>
        <v>47</v>
      </c>
      <c r="W1260" s="1">
        <f>ROUNDDOWN(Table2[[#This Row],[Time]]/60,0)</f>
        <v>0</v>
      </c>
      <c r="X1260" s="1">
        <f>ROUNDDOWN((Table2[[#This Row],[Time]]/60-Table2[[#This Row],[Time2]])*60,0)</f>
        <v>47</v>
      </c>
      <c r="Y1260" s="1" t="str">
        <f>IF(Table2[[#This Row],[Time2]]&lt;10,0&amp;Table2[[#This Row],[Time2]],Table2[[#This Row],[Time2]])</f>
        <v>00</v>
      </c>
      <c r="Z1260" s="1">
        <f>IF(Table2[[#This Row],[Time3]]&lt;10,0&amp;Table2[[#This Row],[Time3]],Table2[[#This Row],[Time3]])</f>
        <v>47</v>
      </c>
      <c r="AA1260" s="2" t="str">
        <f>Table2[[#This Row],[Time4]]&amp;":"&amp;Table2[[#This Row],[Time5]]</f>
        <v>00:47</v>
      </c>
      <c r="AB1260" s="1" t="str" cm="1">
        <f t="array" ref="AB1260">IFERROR(IF(Table2[[#This Row],[code]]="","",_xlfn.IFS(AND(Table2[[#This Row],[code]]&lt;400,Table2[[#This Row],[code]]&lt;&gt;""),2,Table2[[#This Row],[code]]&gt;500,4)),"")</f>
        <v/>
      </c>
      <c r="AC1260" s="1" t="str">
        <f>IF(Table2[[#This Row],[Event]]="Penalty",Table2[[#This Row],[number]],IF(Table2[[#This Row],[Event]]="Time-Out",401,""))</f>
        <v/>
      </c>
      <c r="AD1260" s="1">
        <f>ROW(A1259)</f>
        <v>1259</v>
      </c>
      <c r="AE1260" s="1">
        <f>COUNTIFS(Table2[GameID],Table2[[#This Row],[GameID]],Table2[Column1],"&lt;="&amp;Table2[[#This Row],[Column1]])-1</f>
        <v>7</v>
      </c>
    </row>
    <row r="1261" spans="1:31" x14ac:dyDescent="0.45">
      <c r="A1261" t="s">
        <v>16</v>
      </c>
      <c r="B1261" t="str">
        <f>_xlfn.TEXTBEFORE(Table2[[#This Row],[Kamp]]," - ")</f>
        <v>Benløse IF</v>
      </c>
      <c r="C1261" t="str">
        <f>_xlfn.TEXTAFTER(Table2[[#This Row],[Kamp]],"- ")</f>
        <v>Rødovre FC</v>
      </c>
      <c r="D1261">
        <v>44972</v>
      </c>
      <c r="E1261">
        <v>65716</v>
      </c>
      <c r="F1261">
        <v>20222023</v>
      </c>
      <c r="G1261" t="s">
        <v>418</v>
      </c>
      <c r="H1261" t="s">
        <v>658</v>
      </c>
      <c r="I1261" t="s">
        <v>678</v>
      </c>
      <c r="J1261">
        <v>3</v>
      </c>
      <c r="K1261">
        <v>29507</v>
      </c>
      <c r="L1261">
        <v>1</v>
      </c>
      <c r="M1261" t="s">
        <v>630</v>
      </c>
      <c r="N1261" t="s">
        <v>645</v>
      </c>
      <c r="O1261" t="s">
        <v>632</v>
      </c>
      <c r="P1261">
        <v>36</v>
      </c>
      <c r="Q1261">
        <v>74</v>
      </c>
      <c r="R1261">
        <f>SUMIFS(Table2[number],Table2[Event],"Goal",Table2[H/U],"HOME",Table2[GameID],Table2[[#This Row],[GameID]],Table2[GameTime],"&lt;="&amp;Table2[[#This Row],[GameTime]])</f>
        <v>4</v>
      </c>
      <c r="S1261">
        <f>SUMIFS(Table2[number],Table2[Event],"Goal",Table2[H/U],"AWAY",Table2[GameID],Table2[[#This Row],[GameID]],Table2[GameTime],"&lt;="&amp;Table2[[#This Row],[GameTime]])</f>
        <v>3</v>
      </c>
      <c r="T1261" t="str">
        <f>IF(Table2[[#This Row],[Event]]="Goal",Table2[[#This Row],[Hscore]]&amp;"-"&amp;Table2[[#This Row],[Uscore]],"")</f>
        <v>4-3</v>
      </c>
      <c r="U1261">
        <v>2989</v>
      </c>
      <c r="V1261" s="1">
        <f>Table2[[#This Row],[GameTime]]-(Table2[[#This Row],[period]]-1)*1200</f>
        <v>589</v>
      </c>
      <c r="W1261" s="1">
        <f>ROUNDDOWN(Table2[[#This Row],[Time]]/60,0)</f>
        <v>9</v>
      </c>
      <c r="X1261" s="1">
        <f>ROUNDDOWN((Table2[[#This Row],[Time]]/60-Table2[[#This Row],[Time2]])*60,0)</f>
        <v>49</v>
      </c>
      <c r="Y1261" s="1" t="str">
        <f>IF(Table2[[#This Row],[Time2]]&lt;10,0&amp;Table2[[#This Row],[Time2]],Table2[[#This Row],[Time2]])</f>
        <v>09</v>
      </c>
      <c r="Z1261" s="1">
        <f>IF(Table2[[#This Row],[Time3]]&lt;10,0&amp;Table2[[#This Row],[Time3]],Table2[[#This Row],[Time3]])</f>
        <v>49</v>
      </c>
      <c r="AA1261" s="2" t="str">
        <f>Table2[[#This Row],[Time4]]&amp;":"&amp;Table2[[#This Row],[Time5]]</f>
        <v>09:49</v>
      </c>
      <c r="AB1261" s="1" t="str" cm="1">
        <f t="array" ref="AB1261">IFERROR(IF(Table2[[#This Row],[code]]="","",_xlfn.IFS(AND(Table2[[#This Row],[code]]&lt;400,Table2[[#This Row],[code]]&lt;&gt;""),2,Table2[[#This Row],[code]]&gt;500,4)),"")</f>
        <v/>
      </c>
      <c r="AC1261" s="1" t="str">
        <f>IF(Table2[[#This Row],[Event]]="Penalty",Table2[[#This Row],[number]],IF(Table2[[#This Row],[Event]]="Time-Out",401,""))</f>
        <v/>
      </c>
      <c r="AD1261" s="1">
        <f>ROW(A1260)</f>
        <v>1260</v>
      </c>
      <c r="AE1261" s="1">
        <f>COUNTIFS(Table2[GameID],Table2[[#This Row],[GameID]],Table2[Column1],"&lt;="&amp;Table2[[#This Row],[Column1]])-1</f>
        <v>8</v>
      </c>
    </row>
    <row r="1262" spans="1:31" x14ac:dyDescent="0.45">
      <c r="A1262" t="s">
        <v>16</v>
      </c>
      <c r="B1262" t="str">
        <f>_xlfn.TEXTBEFORE(Table2[[#This Row],[Kamp]]," - ")</f>
        <v>Benløse IF</v>
      </c>
      <c r="C1262" t="str">
        <f>_xlfn.TEXTAFTER(Table2[[#This Row],[Kamp]],"- ")</f>
        <v>Rødovre FC</v>
      </c>
      <c r="D1262">
        <v>44972</v>
      </c>
      <c r="E1262">
        <v>65716</v>
      </c>
      <c r="F1262">
        <v>20222023</v>
      </c>
      <c r="G1262" t="s">
        <v>418</v>
      </c>
      <c r="H1262" t="s">
        <v>665</v>
      </c>
      <c r="I1262" t="s">
        <v>677</v>
      </c>
      <c r="J1262">
        <v>3</v>
      </c>
      <c r="K1262">
        <v>29512</v>
      </c>
      <c r="L1262">
        <v>0</v>
      </c>
      <c r="M1262" t="s">
        <v>633</v>
      </c>
      <c r="N1262" t="s">
        <v>634</v>
      </c>
      <c r="O1262" t="s">
        <v>634</v>
      </c>
      <c r="P1262" t="s">
        <v>634</v>
      </c>
      <c r="Q1262" t="s">
        <v>634</v>
      </c>
      <c r="R1262">
        <f>SUMIFS(Table2[number],Table2[Event],"Goal",Table2[H/U],"HOME",Table2[GameID],Table2[[#This Row],[GameID]],Table2[GameTime],"&lt;="&amp;Table2[[#This Row],[GameTime]])</f>
        <v>4</v>
      </c>
      <c r="S1262">
        <f>SUMIFS(Table2[number],Table2[Event],"Goal",Table2[H/U],"AWAY",Table2[GameID],Table2[[#This Row],[GameID]],Table2[GameTime],"&lt;="&amp;Table2[[#This Row],[GameTime]])</f>
        <v>3</v>
      </c>
      <c r="T1262" t="str">
        <f>IF(Table2[[#This Row],[Event]]="Goal",Table2[[#This Row],[Hscore]]&amp;"-"&amp;Table2[[#This Row],[Uscore]],"")</f>
        <v/>
      </c>
      <c r="U1262">
        <v>3486</v>
      </c>
      <c r="V1262" s="1">
        <f>Table2[[#This Row],[GameTime]]-(Table2[[#This Row],[period]]-1)*1200</f>
        <v>1086</v>
      </c>
      <c r="W1262" s="1">
        <f>ROUNDDOWN(Table2[[#This Row],[Time]]/60,0)</f>
        <v>18</v>
      </c>
      <c r="X1262" s="1">
        <f>ROUNDDOWN((Table2[[#This Row],[Time]]/60-Table2[[#This Row],[Time2]])*60,0)</f>
        <v>6</v>
      </c>
      <c r="Y1262" s="1">
        <f>IF(Table2[[#This Row],[Time2]]&lt;10,0&amp;Table2[[#This Row],[Time2]],Table2[[#This Row],[Time2]])</f>
        <v>18</v>
      </c>
      <c r="Z1262" s="1" t="str">
        <f>IF(Table2[[#This Row],[Time3]]&lt;10,0&amp;Table2[[#This Row],[Time3]],Table2[[#This Row],[Time3]])</f>
        <v>06</v>
      </c>
      <c r="AA1262" s="2" t="str">
        <f>Table2[[#This Row],[Time4]]&amp;":"&amp;Table2[[#This Row],[Time5]]</f>
        <v>18:06</v>
      </c>
      <c r="AB1262" s="1" t="str" cm="1">
        <f t="array" ref="AB1262">IFERROR(IF(Table2[[#This Row],[code]]="","",_xlfn.IFS(AND(Table2[[#This Row],[code]]&lt;400,Table2[[#This Row],[code]]&lt;&gt;""),2,Table2[[#This Row],[code]]&gt;500,4)),"")</f>
        <v/>
      </c>
      <c r="AC1262" s="1">
        <f>IF(Table2[[#This Row],[Event]]="Penalty",Table2[[#This Row],[number]],IF(Table2[[#This Row],[Event]]="Time-Out",401,""))</f>
        <v>401</v>
      </c>
      <c r="AD1262" s="1">
        <f>ROW(A1261)</f>
        <v>1261</v>
      </c>
      <c r="AE1262" s="1">
        <f>COUNTIFS(Table2[GameID],Table2[[#This Row],[GameID]],Table2[Column1],"&lt;="&amp;Table2[[#This Row],[Column1]])-1</f>
        <v>9</v>
      </c>
    </row>
    <row r="1263" spans="1:31" x14ac:dyDescent="0.45">
      <c r="A1263" t="s">
        <v>16</v>
      </c>
      <c r="B1263" t="str">
        <f>_xlfn.TEXTBEFORE(Table2[[#This Row],[Kamp]]," - ")</f>
        <v>Benløse IF</v>
      </c>
      <c r="C1263" t="str">
        <f>_xlfn.TEXTAFTER(Table2[[#This Row],[Kamp]],"- ")</f>
        <v>Rødovre FC</v>
      </c>
      <c r="D1263">
        <v>44972</v>
      </c>
      <c r="E1263">
        <v>65716</v>
      </c>
      <c r="F1263">
        <v>20222023</v>
      </c>
      <c r="G1263" t="s">
        <v>418</v>
      </c>
      <c r="H1263" t="s">
        <v>658</v>
      </c>
      <c r="I1263" t="s">
        <v>678</v>
      </c>
      <c r="J1263">
        <v>3</v>
      </c>
      <c r="K1263">
        <v>29507</v>
      </c>
      <c r="L1263">
        <v>1</v>
      </c>
      <c r="M1263" t="s">
        <v>630</v>
      </c>
      <c r="N1263" t="s">
        <v>38</v>
      </c>
      <c r="O1263" t="s">
        <v>29</v>
      </c>
      <c r="P1263">
        <v>98</v>
      </c>
      <c r="Q1263">
        <v>44</v>
      </c>
      <c r="R1263">
        <f>SUMIFS(Table2[number],Table2[Event],"Goal",Table2[H/U],"HOME",Table2[GameID],Table2[[#This Row],[GameID]],Table2[GameTime],"&lt;="&amp;Table2[[#This Row],[GameTime]])</f>
        <v>5</v>
      </c>
      <c r="S1263">
        <f>SUMIFS(Table2[number],Table2[Event],"Goal",Table2[H/U],"AWAY",Table2[GameID],Table2[[#This Row],[GameID]],Table2[GameTime],"&lt;="&amp;Table2[[#This Row],[GameTime]])</f>
        <v>3</v>
      </c>
      <c r="T1263" t="str">
        <f>IF(Table2[[#This Row],[Event]]="Goal",Table2[[#This Row],[Hscore]]&amp;"-"&amp;Table2[[#This Row],[Uscore]],"")</f>
        <v>5-3</v>
      </c>
      <c r="U1263">
        <v>3516</v>
      </c>
      <c r="V1263" s="1">
        <f>Table2[[#This Row],[GameTime]]-(Table2[[#This Row],[period]]-1)*1200</f>
        <v>1116</v>
      </c>
      <c r="W1263" s="1">
        <f>ROUNDDOWN(Table2[[#This Row],[Time]]/60,0)</f>
        <v>18</v>
      </c>
      <c r="X1263" s="1">
        <f>ROUNDDOWN((Table2[[#This Row],[Time]]/60-Table2[[#This Row],[Time2]])*60,0)</f>
        <v>36</v>
      </c>
      <c r="Y1263" s="1">
        <f>IF(Table2[[#This Row],[Time2]]&lt;10,0&amp;Table2[[#This Row],[Time2]],Table2[[#This Row],[Time2]])</f>
        <v>18</v>
      </c>
      <c r="Z1263" s="1">
        <f>IF(Table2[[#This Row],[Time3]]&lt;10,0&amp;Table2[[#This Row],[Time3]],Table2[[#This Row],[Time3]])</f>
        <v>36</v>
      </c>
      <c r="AA1263" s="2" t="str">
        <f>Table2[[#This Row],[Time4]]&amp;":"&amp;Table2[[#This Row],[Time5]]</f>
        <v>18:36</v>
      </c>
      <c r="AB1263" s="1" t="str" cm="1">
        <f t="array" ref="AB1263">IFERROR(IF(Table2[[#This Row],[code]]="","",_xlfn.IFS(AND(Table2[[#This Row],[code]]&lt;400,Table2[[#This Row],[code]]&lt;&gt;""),2,Table2[[#This Row],[code]]&gt;500,4)),"")</f>
        <v/>
      </c>
      <c r="AC1263" s="1" t="str">
        <f>IF(Table2[[#This Row],[Event]]="Penalty",Table2[[#This Row],[number]],IF(Table2[[#This Row],[Event]]="Time-Out",401,""))</f>
        <v/>
      </c>
      <c r="AD1263" s="1">
        <f>ROW(A1262)</f>
        <v>1262</v>
      </c>
      <c r="AE1263" s="1">
        <f>COUNTIFS(Table2[GameID],Table2[[#This Row],[GameID]],Table2[Column1],"&lt;="&amp;Table2[[#This Row],[Column1]])-1</f>
        <v>10</v>
      </c>
    </row>
    <row r="1264" spans="1:31" x14ac:dyDescent="0.45">
      <c r="A1264" t="s">
        <v>16</v>
      </c>
      <c r="B1264" t="str">
        <f>_xlfn.TEXTBEFORE(Table2[[#This Row],[Kamp]]," - ")</f>
        <v>Benløse IF</v>
      </c>
      <c r="C1264" t="str">
        <f>_xlfn.TEXTAFTER(Table2[[#This Row],[Kamp]],"- ")</f>
        <v>Rødovre FC</v>
      </c>
      <c r="D1264">
        <v>44972</v>
      </c>
      <c r="E1264">
        <v>65716</v>
      </c>
      <c r="F1264">
        <v>20222023</v>
      </c>
      <c r="G1264" t="s">
        <v>418</v>
      </c>
      <c r="H1264" t="s">
        <v>658</v>
      </c>
      <c r="I1264" t="s">
        <v>678</v>
      </c>
      <c r="J1264">
        <v>3</v>
      </c>
      <c r="K1264">
        <v>29507</v>
      </c>
      <c r="L1264">
        <v>208</v>
      </c>
      <c r="M1264" t="s">
        <v>631</v>
      </c>
      <c r="N1264" t="s">
        <v>645</v>
      </c>
      <c r="O1264" t="s">
        <v>634</v>
      </c>
      <c r="P1264">
        <v>36</v>
      </c>
      <c r="Q1264" t="s">
        <v>634</v>
      </c>
      <c r="R1264">
        <f>SUMIFS(Table2[number],Table2[Event],"Goal",Table2[H/U],"HOME",Table2[GameID],Table2[[#This Row],[GameID]],Table2[GameTime],"&lt;="&amp;Table2[[#This Row],[GameTime]])</f>
        <v>5</v>
      </c>
      <c r="S1264">
        <f>SUMIFS(Table2[number],Table2[Event],"Goal",Table2[H/U],"AWAY",Table2[GameID],Table2[[#This Row],[GameID]],Table2[GameTime],"&lt;="&amp;Table2[[#This Row],[GameTime]])</f>
        <v>3</v>
      </c>
      <c r="T1264" t="str">
        <f>IF(Table2[[#This Row],[Event]]="Goal",Table2[[#This Row],[Hscore]]&amp;"-"&amp;Table2[[#This Row],[Uscore]],"")</f>
        <v/>
      </c>
      <c r="U1264">
        <v>3549</v>
      </c>
      <c r="V1264" s="1">
        <f>Table2[[#This Row],[GameTime]]-(Table2[[#This Row],[period]]-1)*1200</f>
        <v>1149</v>
      </c>
      <c r="W1264" s="1">
        <f>ROUNDDOWN(Table2[[#This Row],[Time]]/60,0)</f>
        <v>19</v>
      </c>
      <c r="X1264" s="1">
        <f>ROUNDDOWN((Table2[[#This Row],[Time]]/60-Table2[[#This Row],[Time2]])*60,0)</f>
        <v>8</v>
      </c>
      <c r="Y1264" s="1">
        <f>IF(Table2[[#This Row],[Time2]]&lt;10,0&amp;Table2[[#This Row],[Time2]],Table2[[#This Row],[Time2]])</f>
        <v>19</v>
      </c>
      <c r="Z1264" s="1" t="str">
        <f>IF(Table2[[#This Row],[Time3]]&lt;10,0&amp;Table2[[#This Row],[Time3]],Table2[[#This Row],[Time3]])</f>
        <v>08</v>
      </c>
      <c r="AA1264" s="2" t="str">
        <f>Table2[[#This Row],[Time4]]&amp;":"&amp;Table2[[#This Row],[Time5]]</f>
        <v>19:08</v>
      </c>
      <c r="AB1264" s="1" cm="1">
        <f t="array" ref="AB1264">IFERROR(IF(Table2[[#This Row],[code]]="","",_xlfn.IFS(AND(Table2[[#This Row],[code]]&lt;400,Table2[[#This Row],[code]]&lt;&gt;""),2,Table2[[#This Row],[code]]&gt;500,4)),"")</f>
        <v>2</v>
      </c>
      <c r="AC1264" s="1">
        <f>IF(Table2[[#This Row],[Event]]="Penalty",Table2[[#This Row],[number]],IF(Table2[[#This Row],[Event]]="Time-Out",401,""))</f>
        <v>208</v>
      </c>
      <c r="AD1264" s="1">
        <f>ROW(A1263)</f>
        <v>1263</v>
      </c>
      <c r="AE1264" s="1">
        <f>COUNTIFS(Table2[GameID],Table2[[#This Row],[GameID]],Table2[Column1],"&lt;="&amp;Table2[[#This Row],[Column1]])-1</f>
        <v>11</v>
      </c>
    </row>
    <row r="1265" spans="1:31" x14ac:dyDescent="0.45">
      <c r="A1265" t="s">
        <v>16</v>
      </c>
      <c r="B1265" t="str">
        <f>_xlfn.TEXTBEFORE(Table2[[#This Row],[Kamp]]," - ")</f>
        <v>Benløse IF</v>
      </c>
      <c r="C1265" t="str">
        <f>_xlfn.TEXTAFTER(Table2[[#This Row],[Kamp]],"- ")</f>
        <v>Rødovre FC</v>
      </c>
      <c r="D1265">
        <v>44972</v>
      </c>
      <c r="E1265">
        <v>65716</v>
      </c>
      <c r="F1265">
        <v>20222023</v>
      </c>
      <c r="G1265" t="s">
        <v>418</v>
      </c>
      <c r="H1265" t="s">
        <v>658</v>
      </c>
      <c r="I1265" t="s">
        <v>678</v>
      </c>
      <c r="J1265">
        <v>3</v>
      </c>
      <c r="K1265">
        <v>29507</v>
      </c>
      <c r="L1265">
        <v>207</v>
      </c>
      <c r="M1265" t="s">
        <v>631</v>
      </c>
      <c r="N1265" t="s">
        <v>645</v>
      </c>
      <c r="O1265" t="s">
        <v>634</v>
      </c>
      <c r="P1265">
        <v>36</v>
      </c>
      <c r="Q1265" t="s">
        <v>634</v>
      </c>
      <c r="R1265">
        <f>SUMIFS(Table2[number],Table2[Event],"Goal",Table2[H/U],"HOME",Table2[GameID],Table2[[#This Row],[GameID]],Table2[GameTime],"&lt;="&amp;Table2[[#This Row],[GameTime]])</f>
        <v>5</v>
      </c>
      <c r="S1265">
        <f>SUMIFS(Table2[number],Table2[Event],"Goal",Table2[H/U],"AWAY",Table2[GameID],Table2[[#This Row],[GameID]],Table2[GameTime],"&lt;="&amp;Table2[[#This Row],[GameTime]])</f>
        <v>3</v>
      </c>
      <c r="T1265" t="str">
        <f>IF(Table2[[#This Row],[Event]]="Goal",Table2[[#This Row],[Hscore]]&amp;"-"&amp;Table2[[#This Row],[Uscore]],"")</f>
        <v/>
      </c>
      <c r="U1265">
        <v>3549</v>
      </c>
      <c r="V1265" s="1">
        <f>Table2[[#This Row],[GameTime]]-(Table2[[#This Row],[period]]-1)*1200</f>
        <v>1149</v>
      </c>
      <c r="W1265" s="1">
        <f>ROUNDDOWN(Table2[[#This Row],[Time]]/60,0)</f>
        <v>19</v>
      </c>
      <c r="X1265" s="1">
        <f>ROUNDDOWN((Table2[[#This Row],[Time]]/60-Table2[[#This Row],[Time2]])*60,0)</f>
        <v>8</v>
      </c>
      <c r="Y1265" s="1">
        <f>IF(Table2[[#This Row],[Time2]]&lt;10,0&amp;Table2[[#This Row],[Time2]],Table2[[#This Row],[Time2]])</f>
        <v>19</v>
      </c>
      <c r="Z1265" s="1" t="str">
        <f>IF(Table2[[#This Row],[Time3]]&lt;10,0&amp;Table2[[#This Row],[Time3]],Table2[[#This Row],[Time3]])</f>
        <v>08</v>
      </c>
      <c r="AA1265" s="2" t="str">
        <f>Table2[[#This Row],[Time4]]&amp;":"&amp;Table2[[#This Row],[Time5]]</f>
        <v>19:08</v>
      </c>
      <c r="AB1265" s="1" cm="1">
        <f t="array" ref="AB1265">IFERROR(IF(Table2[[#This Row],[code]]="","",_xlfn.IFS(AND(Table2[[#This Row],[code]]&lt;400,Table2[[#This Row],[code]]&lt;&gt;""),2,Table2[[#This Row],[code]]&gt;500,4)),"")</f>
        <v>2</v>
      </c>
      <c r="AC1265" s="1">
        <f>IF(Table2[[#This Row],[Event]]="Penalty",Table2[[#This Row],[number]],IF(Table2[[#This Row],[Event]]="Time-Out",401,""))</f>
        <v>207</v>
      </c>
      <c r="AD1265" s="1">
        <f>ROW(A1264)</f>
        <v>1264</v>
      </c>
      <c r="AE1265" s="1">
        <f>COUNTIFS(Table2[GameID],Table2[[#This Row],[GameID]],Table2[Column1],"&lt;="&amp;Table2[[#This Row],[Column1]])-1</f>
        <v>12</v>
      </c>
    </row>
    <row r="1266" spans="1:31" x14ac:dyDescent="0.45">
      <c r="A1266" t="s">
        <v>432</v>
      </c>
      <c r="B1266" t="str">
        <f>_xlfn.TEXTBEFORE(Table2[[#This Row],[Kamp]]," - ")</f>
        <v>BFC Vendsyssel</v>
      </c>
      <c r="C1266" t="str">
        <f>_xlfn.TEXTAFTER(Table2[[#This Row],[Kamp]],"- ")</f>
        <v>Hvidovre Attack</v>
      </c>
      <c r="D1266">
        <v>44969</v>
      </c>
      <c r="E1266">
        <v>65717</v>
      </c>
      <c r="F1266">
        <v>20222023</v>
      </c>
      <c r="G1266" t="s">
        <v>418</v>
      </c>
      <c r="H1266" t="s">
        <v>659</v>
      </c>
      <c r="I1266" t="s">
        <v>677</v>
      </c>
      <c r="J1266">
        <v>1</v>
      </c>
      <c r="K1266">
        <v>29511</v>
      </c>
      <c r="L1266">
        <v>1</v>
      </c>
      <c r="M1266" t="s">
        <v>630</v>
      </c>
      <c r="N1266" t="s">
        <v>61</v>
      </c>
      <c r="O1266" t="s">
        <v>75</v>
      </c>
      <c r="P1266">
        <v>6</v>
      </c>
      <c r="Q1266">
        <v>96</v>
      </c>
      <c r="R1266">
        <f>SUMIFS(Table2[number],Table2[Event],"Goal",Table2[H/U],"HOME",Table2[GameID],Table2[[#This Row],[GameID]],Table2[GameTime],"&lt;="&amp;Table2[[#This Row],[GameTime]])</f>
        <v>0</v>
      </c>
      <c r="S1266">
        <f>SUMIFS(Table2[number],Table2[Event],"Goal",Table2[H/U],"AWAY",Table2[GameID],Table2[[#This Row],[GameID]],Table2[GameTime],"&lt;="&amp;Table2[[#This Row],[GameTime]])</f>
        <v>1</v>
      </c>
      <c r="T1266" t="str">
        <f>IF(Table2[[#This Row],[Event]]="Goal",Table2[[#This Row],[Hscore]]&amp;"-"&amp;Table2[[#This Row],[Uscore]],"")</f>
        <v>0-1</v>
      </c>
      <c r="U1266">
        <v>104</v>
      </c>
      <c r="V1266" s="1">
        <f>Table2[[#This Row],[GameTime]]-(Table2[[#This Row],[period]]-1)*1200</f>
        <v>104</v>
      </c>
      <c r="W1266" s="1">
        <f>ROUNDDOWN(Table2[[#This Row],[Time]]/60,0)</f>
        <v>1</v>
      </c>
      <c r="X1266" s="1">
        <f>ROUNDDOWN((Table2[[#This Row],[Time]]/60-Table2[[#This Row],[Time2]])*60,0)</f>
        <v>44</v>
      </c>
      <c r="Y1266" s="1" t="str">
        <f>IF(Table2[[#This Row],[Time2]]&lt;10,0&amp;Table2[[#This Row],[Time2]],Table2[[#This Row],[Time2]])</f>
        <v>01</v>
      </c>
      <c r="Z1266" s="1">
        <f>IF(Table2[[#This Row],[Time3]]&lt;10,0&amp;Table2[[#This Row],[Time3]],Table2[[#This Row],[Time3]])</f>
        <v>44</v>
      </c>
      <c r="AA1266" s="2" t="str">
        <f>Table2[[#This Row],[Time4]]&amp;":"&amp;Table2[[#This Row],[Time5]]</f>
        <v>01:44</v>
      </c>
      <c r="AB1266" s="1" t="str" cm="1">
        <f t="array" ref="AB1266">IFERROR(IF(Table2[[#This Row],[code]]="","",_xlfn.IFS(AND(Table2[[#This Row],[code]]&lt;400,Table2[[#This Row],[code]]&lt;&gt;""),2,Table2[[#This Row],[code]]&gt;500,4)),"")</f>
        <v/>
      </c>
      <c r="AC1266" s="1" t="str">
        <f>IF(Table2[[#This Row],[Event]]="Penalty",Table2[[#This Row],[number]],IF(Table2[[#This Row],[Event]]="Time-Out",401,""))</f>
        <v/>
      </c>
      <c r="AD1266" s="1">
        <f>ROW(A1265)</f>
        <v>1265</v>
      </c>
      <c r="AE1266" s="1">
        <f>COUNTIFS(Table2[GameID],Table2[[#This Row],[GameID]],Table2[Column1],"&lt;="&amp;Table2[[#This Row],[Column1]])-1</f>
        <v>0</v>
      </c>
    </row>
    <row r="1267" spans="1:31" x14ac:dyDescent="0.45">
      <c r="A1267" t="s">
        <v>432</v>
      </c>
      <c r="B1267" t="str">
        <f>_xlfn.TEXTBEFORE(Table2[[#This Row],[Kamp]]," - ")</f>
        <v>BFC Vendsyssel</v>
      </c>
      <c r="C1267" t="str">
        <f>_xlfn.TEXTAFTER(Table2[[#This Row],[Kamp]],"- ")</f>
        <v>Hvidovre Attack</v>
      </c>
      <c r="D1267">
        <v>44969</v>
      </c>
      <c r="E1267">
        <v>65717</v>
      </c>
      <c r="F1267">
        <v>20222023</v>
      </c>
      <c r="G1267" t="s">
        <v>418</v>
      </c>
      <c r="H1267" t="s">
        <v>664</v>
      </c>
      <c r="I1267" t="s">
        <v>678</v>
      </c>
      <c r="J1267">
        <v>1</v>
      </c>
      <c r="K1267">
        <v>29506</v>
      </c>
      <c r="L1267">
        <v>1</v>
      </c>
      <c r="M1267" t="s">
        <v>630</v>
      </c>
      <c r="N1267" t="s">
        <v>287</v>
      </c>
      <c r="O1267" t="s">
        <v>207</v>
      </c>
      <c r="P1267">
        <v>22</v>
      </c>
      <c r="Q1267">
        <v>71</v>
      </c>
      <c r="R1267">
        <f>SUMIFS(Table2[number],Table2[Event],"Goal",Table2[H/U],"HOME",Table2[GameID],Table2[[#This Row],[GameID]],Table2[GameTime],"&lt;="&amp;Table2[[#This Row],[GameTime]])</f>
        <v>1</v>
      </c>
      <c r="S1267">
        <f>SUMIFS(Table2[number],Table2[Event],"Goal",Table2[H/U],"AWAY",Table2[GameID],Table2[[#This Row],[GameID]],Table2[GameTime],"&lt;="&amp;Table2[[#This Row],[GameTime]])</f>
        <v>1</v>
      </c>
      <c r="T1267" t="str">
        <f>IF(Table2[[#This Row],[Event]]="Goal",Table2[[#This Row],[Hscore]]&amp;"-"&amp;Table2[[#This Row],[Uscore]],"")</f>
        <v>1-1</v>
      </c>
      <c r="U1267">
        <v>421</v>
      </c>
      <c r="V1267" s="1">
        <f>Table2[[#This Row],[GameTime]]-(Table2[[#This Row],[period]]-1)*1200</f>
        <v>421</v>
      </c>
      <c r="W1267" s="1">
        <f>ROUNDDOWN(Table2[[#This Row],[Time]]/60,0)</f>
        <v>7</v>
      </c>
      <c r="X1267" s="1">
        <f>ROUNDDOWN((Table2[[#This Row],[Time]]/60-Table2[[#This Row],[Time2]])*60,0)</f>
        <v>0</v>
      </c>
      <c r="Y1267" s="1" t="str">
        <f>IF(Table2[[#This Row],[Time2]]&lt;10,0&amp;Table2[[#This Row],[Time2]],Table2[[#This Row],[Time2]])</f>
        <v>07</v>
      </c>
      <c r="Z1267" s="1" t="str">
        <f>IF(Table2[[#This Row],[Time3]]&lt;10,0&amp;Table2[[#This Row],[Time3]],Table2[[#This Row],[Time3]])</f>
        <v>00</v>
      </c>
      <c r="AA1267" s="2" t="str">
        <f>Table2[[#This Row],[Time4]]&amp;":"&amp;Table2[[#This Row],[Time5]]</f>
        <v>07:00</v>
      </c>
      <c r="AB1267" s="1" t="str" cm="1">
        <f t="array" ref="AB1267">IFERROR(IF(Table2[[#This Row],[code]]="","",_xlfn.IFS(AND(Table2[[#This Row],[code]]&lt;400,Table2[[#This Row],[code]]&lt;&gt;""),2,Table2[[#This Row],[code]]&gt;500,4)),"")</f>
        <v/>
      </c>
      <c r="AC1267" s="1" t="str">
        <f>IF(Table2[[#This Row],[Event]]="Penalty",Table2[[#This Row],[number]],IF(Table2[[#This Row],[Event]]="Time-Out",401,""))</f>
        <v/>
      </c>
      <c r="AD1267" s="1">
        <f>ROW(A1266)</f>
        <v>1266</v>
      </c>
      <c r="AE1267" s="1">
        <f>COUNTIFS(Table2[GameID],Table2[[#This Row],[GameID]],Table2[Column1],"&lt;="&amp;Table2[[#This Row],[Column1]])-1</f>
        <v>1</v>
      </c>
    </row>
    <row r="1268" spans="1:31" x14ac:dyDescent="0.45">
      <c r="A1268" t="s">
        <v>432</v>
      </c>
      <c r="B1268" t="str">
        <f>_xlfn.TEXTBEFORE(Table2[[#This Row],[Kamp]]," - ")</f>
        <v>BFC Vendsyssel</v>
      </c>
      <c r="C1268" t="str">
        <f>_xlfn.TEXTAFTER(Table2[[#This Row],[Kamp]],"- ")</f>
        <v>Hvidovre Attack</v>
      </c>
      <c r="D1268">
        <v>44969</v>
      </c>
      <c r="E1268">
        <v>65717</v>
      </c>
      <c r="F1268">
        <v>20222023</v>
      </c>
      <c r="G1268" t="s">
        <v>418</v>
      </c>
      <c r="H1268" t="s">
        <v>659</v>
      </c>
      <c r="I1268" t="s">
        <v>677</v>
      </c>
      <c r="J1268">
        <v>1</v>
      </c>
      <c r="K1268">
        <v>29511</v>
      </c>
      <c r="L1268">
        <v>1</v>
      </c>
      <c r="M1268" t="s">
        <v>630</v>
      </c>
      <c r="N1268" t="s">
        <v>69</v>
      </c>
      <c r="O1268" t="s">
        <v>634</v>
      </c>
      <c r="P1268">
        <v>45</v>
      </c>
      <c r="Q1268" t="s">
        <v>634</v>
      </c>
      <c r="R1268">
        <f>SUMIFS(Table2[number],Table2[Event],"Goal",Table2[H/U],"HOME",Table2[GameID],Table2[[#This Row],[GameID]],Table2[GameTime],"&lt;="&amp;Table2[[#This Row],[GameTime]])</f>
        <v>1</v>
      </c>
      <c r="S1268">
        <f>SUMIFS(Table2[number],Table2[Event],"Goal",Table2[H/U],"AWAY",Table2[GameID],Table2[[#This Row],[GameID]],Table2[GameTime],"&lt;="&amp;Table2[[#This Row],[GameTime]])</f>
        <v>2</v>
      </c>
      <c r="T1268" t="str">
        <f>IF(Table2[[#This Row],[Event]]="Goal",Table2[[#This Row],[Hscore]]&amp;"-"&amp;Table2[[#This Row],[Uscore]],"")</f>
        <v>1-2</v>
      </c>
      <c r="U1268">
        <v>571</v>
      </c>
      <c r="V1268" s="1">
        <f>Table2[[#This Row],[GameTime]]-(Table2[[#This Row],[period]]-1)*1200</f>
        <v>571</v>
      </c>
      <c r="W1268" s="1">
        <f>ROUNDDOWN(Table2[[#This Row],[Time]]/60,0)</f>
        <v>9</v>
      </c>
      <c r="X1268" s="1">
        <f>ROUNDDOWN((Table2[[#This Row],[Time]]/60-Table2[[#This Row],[Time2]])*60,0)</f>
        <v>31</v>
      </c>
      <c r="Y1268" s="1" t="str">
        <f>IF(Table2[[#This Row],[Time2]]&lt;10,0&amp;Table2[[#This Row],[Time2]],Table2[[#This Row],[Time2]])</f>
        <v>09</v>
      </c>
      <c r="Z1268" s="1">
        <f>IF(Table2[[#This Row],[Time3]]&lt;10,0&amp;Table2[[#This Row],[Time3]],Table2[[#This Row],[Time3]])</f>
        <v>31</v>
      </c>
      <c r="AA1268" s="2" t="str">
        <f>Table2[[#This Row],[Time4]]&amp;":"&amp;Table2[[#This Row],[Time5]]</f>
        <v>09:31</v>
      </c>
      <c r="AB1268" s="1" t="str" cm="1">
        <f t="array" ref="AB1268">IFERROR(IF(Table2[[#This Row],[code]]="","",_xlfn.IFS(AND(Table2[[#This Row],[code]]&lt;400,Table2[[#This Row],[code]]&lt;&gt;""),2,Table2[[#This Row],[code]]&gt;500,4)),"")</f>
        <v/>
      </c>
      <c r="AC1268" s="1" t="str">
        <f>IF(Table2[[#This Row],[Event]]="Penalty",Table2[[#This Row],[number]],IF(Table2[[#This Row],[Event]]="Time-Out",401,""))</f>
        <v/>
      </c>
      <c r="AD1268" s="1">
        <f>ROW(A1267)</f>
        <v>1267</v>
      </c>
      <c r="AE1268" s="1">
        <f>COUNTIFS(Table2[GameID],Table2[[#This Row],[GameID]],Table2[Column1],"&lt;="&amp;Table2[[#This Row],[Column1]])-1</f>
        <v>2</v>
      </c>
    </row>
    <row r="1269" spans="1:31" x14ac:dyDescent="0.45">
      <c r="A1269" t="s">
        <v>432</v>
      </c>
      <c r="B1269" t="str">
        <f>_xlfn.TEXTBEFORE(Table2[[#This Row],[Kamp]]," - ")</f>
        <v>BFC Vendsyssel</v>
      </c>
      <c r="C1269" t="str">
        <f>_xlfn.TEXTAFTER(Table2[[#This Row],[Kamp]],"- ")</f>
        <v>Hvidovre Attack</v>
      </c>
      <c r="D1269">
        <v>44969</v>
      </c>
      <c r="E1269">
        <v>65717</v>
      </c>
      <c r="F1269">
        <v>20222023</v>
      </c>
      <c r="G1269" t="s">
        <v>418</v>
      </c>
      <c r="H1269" t="s">
        <v>659</v>
      </c>
      <c r="I1269" t="s">
        <v>677</v>
      </c>
      <c r="J1269">
        <v>1</v>
      </c>
      <c r="K1269">
        <v>29511</v>
      </c>
      <c r="L1269">
        <v>201</v>
      </c>
      <c r="M1269" t="s">
        <v>631</v>
      </c>
      <c r="N1269" t="s">
        <v>128</v>
      </c>
      <c r="O1269" t="s">
        <v>634</v>
      </c>
      <c r="P1269">
        <v>12</v>
      </c>
      <c r="Q1269" t="s">
        <v>634</v>
      </c>
      <c r="R1269">
        <f>SUMIFS(Table2[number],Table2[Event],"Goal",Table2[H/U],"HOME",Table2[GameID],Table2[[#This Row],[GameID]],Table2[GameTime],"&lt;="&amp;Table2[[#This Row],[GameTime]])</f>
        <v>1</v>
      </c>
      <c r="S1269">
        <f>SUMIFS(Table2[number],Table2[Event],"Goal",Table2[H/U],"AWAY",Table2[GameID],Table2[[#This Row],[GameID]],Table2[GameTime],"&lt;="&amp;Table2[[#This Row],[GameTime]])</f>
        <v>2</v>
      </c>
      <c r="T1269" t="str">
        <f>IF(Table2[[#This Row],[Event]]="Goal",Table2[[#This Row],[Hscore]]&amp;"-"&amp;Table2[[#This Row],[Uscore]],"")</f>
        <v/>
      </c>
      <c r="U1269">
        <v>675</v>
      </c>
      <c r="V1269" s="1">
        <f>Table2[[#This Row],[GameTime]]-(Table2[[#This Row],[period]]-1)*1200</f>
        <v>675</v>
      </c>
      <c r="W1269" s="1">
        <f>ROUNDDOWN(Table2[[#This Row],[Time]]/60,0)</f>
        <v>11</v>
      </c>
      <c r="X1269" s="1">
        <f>ROUNDDOWN((Table2[[#This Row],[Time]]/60-Table2[[#This Row],[Time2]])*60,0)</f>
        <v>15</v>
      </c>
      <c r="Y1269" s="1">
        <f>IF(Table2[[#This Row],[Time2]]&lt;10,0&amp;Table2[[#This Row],[Time2]],Table2[[#This Row],[Time2]])</f>
        <v>11</v>
      </c>
      <c r="Z1269" s="1">
        <f>IF(Table2[[#This Row],[Time3]]&lt;10,0&amp;Table2[[#This Row],[Time3]],Table2[[#This Row],[Time3]])</f>
        <v>15</v>
      </c>
      <c r="AA1269" s="2" t="str">
        <f>Table2[[#This Row],[Time4]]&amp;":"&amp;Table2[[#This Row],[Time5]]</f>
        <v>11:15</v>
      </c>
      <c r="AB1269" s="1" cm="1">
        <f t="array" ref="AB1269">IFERROR(IF(Table2[[#This Row],[code]]="","",_xlfn.IFS(AND(Table2[[#This Row],[code]]&lt;400,Table2[[#This Row],[code]]&lt;&gt;""),2,Table2[[#This Row],[code]]&gt;500,4)),"")</f>
        <v>2</v>
      </c>
      <c r="AC1269" s="1">
        <f>IF(Table2[[#This Row],[Event]]="Penalty",Table2[[#This Row],[number]],IF(Table2[[#This Row],[Event]]="Time-Out",401,""))</f>
        <v>201</v>
      </c>
      <c r="AD1269" s="1">
        <f>ROW(A1268)</f>
        <v>1268</v>
      </c>
      <c r="AE1269" s="1">
        <f>COUNTIFS(Table2[GameID],Table2[[#This Row],[GameID]],Table2[Column1],"&lt;="&amp;Table2[[#This Row],[Column1]])-1</f>
        <v>3</v>
      </c>
    </row>
    <row r="1270" spans="1:31" x14ac:dyDescent="0.45">
      <c r="A1270" t="s">
        <v>432</v>
      </c>
      <c r="B1270" t="str">
        <f>_xlfn.TEXTBEFORE(Table2[[#This Row],[Kamp]]," - ")</f>
        <v>BFC Vendsyssel</v>
      </c>
      <c r="C1270" t="str">
        <f>_xlfn.TEXTAFTER(Table2[[#This Row],[Kamp]],"- ")</f>
        <v>Hvidovre Attack</v>
      </c>
      <c r="D1270">
        <v>44969</v>
      </c>
      <c r="E1270">
        <v>65717</v>
      </c>
      <c r="F1270">
        <v>20222023</v>
      </c>
      <c r="G1270" t="s">
        <v>418</v>
      </c>
      <c r="H1270" t="s">
        <v>664</v>
      </c>
      <c r="I1270" t="s">
        <v>678</v>
      </c>
      <c r="J1270">
        <v>1</v>
      </c>
      <c r="K1270">
        <v>29506</v>
      </c>
      <c r="L1270">
        <v>201</v>
      </c>
      <c r="M1270" t="s">
        <v>631</v>
      </c>
      <c r="N1270" t="s">
        <v>233</v>
      </c>
      <c r="O1270" t="s">
        <v>634</v>
      </c>
      <c r="P1270">
        <v>11</v>
      </c>
      <c r="Q1270" t="s">
        <v>634</v>
      </c>
      <c r="R1270">
        <f>SUMIFS(Table2[number],Table2[Event],"Goal",Table2[H/U],"HOME",Table2[GameID],Table2[[#This Row],[GameID]],Table2[GameTime],"&lt;="&amp;Table2[[#This Row],[GameTime]])</f>
        <v>1</v>
      </c>
      <c r="S1270">
        <f>SUMIFS(Table2[number],Table2[Event],"Goal",Table2[H/U],"AWAY",Table2[GameID],Table2[[#This Row],[GameID]],Table2[GameTime],"&lt;="&amp;Table2[[#This Row],[GameTime]])</f>
        <v>2</v>
      </c>
      <c r="T1270" t="str">
        <f>IF(Table2[[#This Row],[Event]]="Goal",Table2[[#This Row],[Hscore]]&amp;"-"&amp;Table2[[#This Row],[Uscore]],"")</f>
        <v/>
      </c>
      <c r="U1270">
        <v>820</v>
      </c>
      <c r="V1270" s="1">
        <f>Table2[[#This Row],[GameTime]]-(Table2[[#This Row],[period]]-1)*1200</f>
        <v>820</v>
      </c>
      <c r="W1270" s="1">
        <f>ROUNDDOWN(Table2[[#This Row],[Time]]/60,0)</f>
        <v>13</v>
      </c>
      <c r="X1270" s="1">
        <f>ROUNDDOWN((Table2[[#This Row],[Time]]/60-Table2[[#This Row],[Time2]])*60,0)</f>
        <v>40</v>
      </c>
      <c r="Y1270" s="1">
        <f>IF(Table2[[#This Row],[Time2]]&lt;10,0&amp;Table2[[#This Row],[Time2]],Table2[[#This Row],[Time2]])</f>
        <v>13</v>
      </c>
      <c r="Z1270" s="1">
        <f>IF(Table2[[#This Row],[Time3]]&lt;10,0&amp;Table2[[#This Row],[Time3]],Table2[[#This Row],[Time3]])</f>
        <v>40</v>
      </c>
      <c r="AA1270" s="2" t="str">
        <f>Table2[[#This Row],[Time4]]&amp;":"&amp;Table2[[#This Row],[Time5]]</f>
        <v>13:40</v>
      </c>
      <c r="AB1270" s="1" cm="1">
        <f t="array" ref="AB1270">IFERROR(IF(Table2[[#This Row],[code]]="","",_xlfn.IFS(AND(Table2[[#This Row],[code]]&lt;400,Table2[[#This Row],[code]]&lt;&gt;""),2,Table2[[#This Row],[code]]&gt;500,4)),"")</f>
        <v>2</v>
      </c>
      <c r="AC1270" s="1">
        <f>IF(Table2[[#This Row],[Event]]="Penalty",Table2[[#This Row],[number]],IF(Table2[[#This Row],[Event]]="Time-Out",401,""))</f>
        <v>201</v>
      </c>
      <c r="AD1270" s="1">
        <f>ROW(A1269)</f>
        <v>1269</v>
      </c>
      <c r="AE1270" s="1">
        <f>COUNTIFS(Table2[GameID],Table2[[#This Row],[GameID]],Table2[Column1],"&lt;="&amp;Table2[[#This Row],[Column1]])-1</f>
        <v>4</v>
      </c>
    </row>
    <row r="1271" spans="1:31" x14ac:dyDescent="0.45">
      <c r="A1271" t="s">
        <v>432</v>
      </c>
      <c r="B1271" t="str">
        <f>_xlfn.TEXTBEFORE(Table2[[#This Row],[Kamp]]," - ")</f>
        <v>BFC Vendsyssel</v>
      </c>
      <c r="C1271" t="str">
        <f>_xlfn.TEXTAFTER(Table2[[#This Row],[Kamp]],"- ")</f>
        <v>Hvidovre Attack</v>
      </c>
      <c r="D1271">
        <v>44969</v>
      </c>
      <c r="E1271">
        <v>65717</v>
      </c>
      <c r="F1271">
        <v>20222023</v>
      </c>
      <c r="G1271" t="s">
        <v>418</v>
      </c>
      <c r="H1271" t="s">
        <v>659</v>
      </c>
      <c r="I1271" t="s">
        <v>677</v>
      </c>
      <c r="J1271">
        <v>1</v>
      </c>
      <c r="K1271">
        <v>29511</v>
      </c>
      <c r="L1271">
        <v>1</v>
      </c>
      <c r="M1271" t="s">
        <v>630</v>
      </c>
      <c r="N1271" t="s">
        <v>279</v>
      </c>
      <c r="O1271" t="s">
        <v>128</v>
      </c>
      <c r="P1271">
        <v>5</v>
      </c>
      <c r="Q1271">
        <v>12</v>
      </c>
      <c r="R1271">
        <f>SUMIFS(Table2[number],Table2[Event],"Goal",Table2[H/U],"HOME",Table2[GameID],Table2[[#This Row],[GameID]],Table2[GameTime],"&lt;="&amp;Table2[[#This Row],[GameTime]])</f>
        <v>1</v>
      </c>
      <c r="S1271">
        <f>SUMIFS(Table2[number],Table2[Event],"Goal",Table2[H/U],"AWAY",Table2[GameID],Table2[[#This Row],[GameID]],Table2[GameTime],"&lt;="&amp;Table2[[#This Row],[GameTime]])</f>
        <v>3</v>
      </c>
      <c r="T1271" t="str">
        <f>IF(Table2[[#This Row],[Event]]="Goal",Table2[[#This Row],[Hscore]]&amp;"-"&amp;Table2[[#This Row],[Uscore]],"")</f>
        <v>1-3</v>
      </c>
      <c r="U1271">
        <v>1009</v>
      </c>
      <c r="V1271" s="1">
        <f>Table2[[#This Row],[GameTime]]-(Table2[[#This Row],[period]]-1)*1200</f>
        <v>1009</v>
      </c>
      <c r="W1271" s="1">
        <f>ROUNDDOWN(Table2[[#This Row],[Time]]/60,0)</f>
        <v>16</v>
      </c>
      <c r="X1271" s="1">
        <f>ROUNDDOWN((Table2[[#This Row],[Time]]/60-Table2[[#This Row],[Time2]])*60,0)</f>
        <v>49</v>
      </c>
      <c r="Y1271" s="1">
        <f>IF(Table2[[#This Row],[Time2]]&lt;10,0&amp;Table2[[#This Row],[Time2]],Table2[[#This Row],[Time2]])</f>
        <v>16</v>
      </c>
      <c r="Z1271" s="1">
        <f>IF(Table2[[#This Row],[Time3]]&lt;10,0&amp;Table2[[#This Row],[Time3]],Table2[[#This Row],[Time3]])</f>
        <v>49</v>
      </c>
      <c r="AA1271" s="2" t="str">
        <f>Table2[[#This Row],[Time4]]&amp;":"&amp;Table2[[#This Row],[Time5]]</f>
        <v>16:49</v>
      </c>
      <c r="AB1271" s="1" t="str" cm="1">
        <f t="array" ref="AB1271">IFERROR(IF(Table2[[#This Row],[code]]="","",_xlfn.IFS(AND(Table2[[#This Row],[code]]&lt;400,Table2[[#This Row],[code]]&lt;&gt;""),2,Table2[[#This Row],[code]]&gt;500,4)),"")</f>
        <v/>
      </c>
      <c r="AC1271" s="1" t="str">
        <f>IF(Table2[[#This Row],[Event]]="Penalty",Table2[[#This Row],[number]],IF(Table2[[#This Row],[Event]]="Time-Out",401,""))</f>
        <v/>
      </c>
      <c r="AD1271" s="1">
        <f>ROW(A1270)</f>
        <v>1270</v>
      </c>
      <c r="AE1271" s="1">
        <f>COUNTIFS(Table2[GameID],Table2[[#This Row],[GameID]],Table2[Column1],"&lt;="&amp;Table2[[#This Row],[Column1]])-1</f>
        <v>5</v>
      </c>
    </row>
    <row r="1272" spans="1:31" x14ac:dyDescent="0.45">
      <c r="A1272" t="s">
        <v>432</v>
      </c>
      <c r="B1272" t="str">
        <f>_xlfn.TEXTBEFORE(Table2[[#This Row],[Kamp]]," - ")</f>
        <v>BFC Vendsyssel</v>
      </c>
      <c r="C1272" t="str">
        <f>_xlfn.TEXTAFTER(Table2[[#This Row],[Kamp]],"- ")</f>
        <v>Hvidovre Attack</v>
      </c>
      <c r="D1272">
        <v>44969</v>
      </c>
      <c r="E1272">
        <v>65717</v>
      </c>
      <c r="F1272">
        <v>20222023</v>
      </c>
      <c r="G1272" t="s">
        <v>418</v>
      </c>
      <c r="H1272" t="s">
        <v>659</v>
      </c>
      <c r="I1272" t="s">
        <v>677</v>
      </c>
      <c r="J1272">
        <v>1</v>
      </c>
      <c r="K1272">
        <v>29511</v>
      </c>
      <c r="L1272">
        <v>1</v>
      </c>
      <c r="M1272" t="s">
        <v>630</v>
      </c>
      <c r="N1272" t="s">
        <v>69</v>
      </c>
      <c r="O1272" t="s">
        <v>59</v>
      </c>
      <c r="P1272">
        <v>45</v>
      </c>
      <c r="Q1272">
        <v>2</v>
      </c>
      <c r="R1272">
        <f>SUMIFS(Table2[number],Table2[Event],"Goal",Table2[H/U],"HOME",Table2[GameID],Table2[[#This Row],[GameID]],Table2[GameTime],"&lt;="&amp;Table2[[#This Row],[GameTime]])</f>
        <v>1</v>
      </c>
      <c r="S1272">
        <f>SUMIFS(Table2[number],Table2[Event],"Goal",Table2[H/U],"AWAY",Table2[GameID],Table2[[#This Row],[GameID]],Table2[GameTime],"&lt;="&amp;Table2[[#This Row],[GameTime]])</f>
        <v>4</v>
      </c>
      <c r="T1272" t="str">
        <f>IF(Table2[[#This Row],[Event]]="Goal",Table2[[#This Row],[Hscore]]&amp;"-"&amp;Table2[[#This Row],[Uscore]],"")</f>
        <v>1-4</v>
      </c>
      <c r="U1272">
        <v>1048</v>
      </c>
      <c r="V1272" s="1">
        <f>Table2[[#This Row],[GameTime]]-(Table2[[#This Row],[period]]-1)*1200</f>
        <v>1048</v>
      </c>
      <c r="W1272" s="1">
        <f>ROUNDDOWN(Table2[[#This Row],[Time]]/60,0)</f>
        <v>17</v>
      </c>
      <c r="X1272" s="1">
        <f>ROUNDDOWN((Table2[[#This Row],[Time]]/60-Table2[[#This Row],[Time2]])*60,0)</f>
        <v>27</v>
      </c>
      <c r="Y1272" s="1">
        <f>IF(Table2[[#This Row],[Time2]]&lt;10,0&amp;Table2[[#This Row],[Time2]],Table2[[#This Row],[Time2]])</f>
        <v>17</v>
      </c>
      <c r="Z1272" s="1">
        <f>IF(Table2[[#This Row],[Time3]]&lt;10,0&amp;Table2[[#This Row],[Time3]],Table2[[#This Row],[Time3]])</f>
        <v>27</v>
      </c>
      <c r="AA1272" s="2" t="str">
        <f>Table2[[#This Row],[Time4]]&amp;":"&amp;Table2[[#This Row],[Time5]]</f>
        <v>17:27</v>
      </c>
      <c r="AB1272" s="1" t="str" cm="1">
        <f t="array" ref="AB1272">IFERROR(IF(Table2[[#This Row],[code]]="","",_xlfn.IFS(AND(Table2[[#This Row],[code]]&lt;400,Table2[[#This Row],[code]]&lt;&gt;""),2,Table2[[#This Row],[code]]&gt;500,4)),"")</f>
        <v/>
      </c>
      <c r="AC1272" s="1" t="str">
        <f>IF(Table2[[#This Row],[Event]]="Penalty",Table2[[#This Row],[number]],IF(Table2[[#This Row],[Event]]="Time-Out",401,""))</f>
        <v/>
      </c>
      <c r="AD1272" s="1">
        <f>ROW(A1271)</f>
        <v>1271</v>
      </c>
      <c r="AE1272" s="1">
        <f>COUNTIFS(Table2[GameID],Table2[[#This Row],[GameID]],Table2[Column1],"&lt;="&amp;Table2[[#This Row],[Column1]])-1</f>
        <v>6</v>
      </c>
    </row>
    <row r="1273" spans="1:31" x14ac:dyDescent="0.45">
      <c r="A1273" t="s">
        <v>432</v>
      </c>
      <c r="B1273" t="str">
        <f>_xlfn.TEXTBEFORE(Table2[[#This Row],[Kamp]]," - ")</f>
        <v>BFC Vendsyssel</v>
      </c>
      <c r="C1273" t="str">
        <f>_xlfn.TEXTAFTER(Table2[[#This Row],[Kamp]],"- ")</f>
        <v>Hvidovre Attack</v>
      </c>
      <c r="D1273">
        <v>44969</v>
      </c>
      <c r="E1273">
        <v>65717</v>
      </c>
      <c r="F1273">
        <v>20222023</v>
      </c>
      <c r="G1273" t="s">
        <v>418</v>
      </c>
      <c r="H1273" t="s">
        <v>664</v>
      </c>
      <c r="I1273" t="s">
        <v>678</v>
      </c>
      <c r="J1273">
        <v>2</v>
      </c>
      <c r="K1273">
        <v>29506</v>
      </c>
      <c r="L1273">
        <v>1</v>
      </c>
      <c r="M1273" t="s">
        <v>630</v>
      </c>
      <c r="N1273" t="s">
        <v>198</v>
      </c>
      <c r="O1273" t="s">
        <v>206</v>
      </c>
      <c r="P1273">
        <v>19</v>
      </c>
      <c r="Q1273">
        <v>64</v>
      </c>
      <c r="R1273">
        <f>SUMIFS(Table2[number],Table2[Event],"Goal",Table2[H/U],"HOME",Table2[GameID],Table2[[#This Row],[GameID]],Table2[GameTime],"&lt;="&amp;Table2[[#This Row],[GameTime]])</f>
        <v>2</v>
      </c>
      <c r="S1273">
        <f>SUMIFS(Table2[number],Table2[Event],"Goal",Table2[H/U],"AWAY",Table2[GameID],Table2[[#This Row],[GameID]],Table2[GameTime],"&lt;="&amp;Table2[[#This Row],[GameTime]])</f>
        <v>4</v>
      </c>
      <c r="T1273" t="str">
        <f>IF(Table2[[#This Row],[Event]]="Goal",Table2[[#This Row],[Hscore]]&amp;"-"&amp;Table2[[#This Row],[Uscore]],"")</f>
        <v>2-4</v>
      </c>
      <c r="U1273">
        <v>1575</v>
      </c>
      <c r="V1273" s="1">
        <f>Table2[[#This Row],[GameTime]]-(Table2[[#This Row],[period]]-1)*1200</f>
        <v>375</v>
      </c>
      <c r="W1273" s="1">
        <f>ROUNDDOWN(Table2[[#This Row],[Time]]/60,0)</f>
        <v>6</v>
      </c>
      <c r="X1273" s="1">
        <f>ROUNDDOWN((Table2[[#This Row],[Time]]/60-Table2[[#This Row],[Time2]])*60,0)</f>
        <v>15</v>
      </c>
      <c r="Y1273" s="1" t="str">
        <f>IF(Table2[[#This Row],[Time2]]&lt;10,0&amp;Table2[[#This Row],[Time2]],Table2[[#This Row],[Time2]])</f>
        <v>06</v>
      </c>
      <c r="Z1273" s="1">
        <f>IF(Table2[[#This Row],[Time3]]&lt;10,0&amp;Table2[[#This Row],[Time3]],Table2[[#This Row],[Time3]])</f>
        <v>15</v>
      </c>
      <c r="AA1273" s="2" t="str">
        <f>Table2[[#This Row],[Time4]]&amp;":"&amp;Table2[[#This Row],[Time5]]</f>
        <v>06:15</v>
      </c>
      <c r="AB1273" s="1" t="str" cm="1">
        <f t="array" ref="AB1273">IFERROR(IF(Table2[[#This Row],[code]]="","",_xlfn.IFS(AND(Table2[[#This Row],[code]]&lt;400,Table2[[#This Row],[code]]&lt;&gt;""),2,Table2[[#This Row],[code]]&gt;500,4)),"")</f>
        <v/>
      </c>
      <c r="AC1273" s="1" t="str">
        <f>IF(Table2[[#This Row],[Event]]="Penalty",Table2[[#This Row],[number]],IF(Table2[[#This Row],[Event]]="Time-Out",401,""))</f>
        <v/>
      </c>
      <c r="AD1273" s="1">
        <f>ROW(A1272)</f>
        <v>1272</v>
      </c>
      <c r="AE1273" s="1">
        <f>COUNTIFS(Table2[GameID],Table2[[#This Row],[GameID]],Table2[Column1],"&lt;="&amp;Table2[[#This Row],[Column1]])-1</f>
        <v>7</v>
      </c>
    </row>
    <row r="1274" spans="1:31" x14ac:dyDescent="0.45">
      <c r="A1274" t="s">
        <v>432</v>
      </c>
      <c r="B1274" t="str">
        <f>_xlfn.TEXTBEFORE(Table2[[#This Row],[Kamp]]," - ")</f>
        <v>BFC Vendsyssel</v>
      </c>
      <c r="C1274" t="str">
        <f>_xlfn.TEXTAFTER(Table2[[#This Row],[Kamp]],"- ")</f>
        <v>Hvidovre Attack</v>
      </c>
      <c r="D1274">
        <v>44969</v>
      </c>
      <c r="E1274">
        <v>65717</v>
      </c>
      <c r="F1274">
        <v>20222023</v>
      </c>
      <c r="G1274" t="s">
        <v>418</v>
      </c>
      <c r="H1274" t="s">
        <v>659</v>
      </c>
      <c r="I1274" t="s">
        <v>677</v>
      </c>
      <c r="J1274">
        <v>2</v>
      </c>
      <c r="K1274">
        <v>29511</v>
      </c>
      <c r="L1274">
        <v>208</v>
      </c>
      <c r="M1274" t="s">
        <v>631</v>
      </c>
      <c r="N1274" t="s">
        <v>60</v>
      </c>
      <c r="O1274" t="s">
        <v>634</v>
      </c>
      <c r="P1274">
        <v>4</v>
      </c>
      <c r="Q1274" t="s">
        <v>634</v>
      </c>
      <c r="R1274">
        <f>SUMIFS(Table2[number],Table2[Event],"Goal",Table2[H/U],"HOME",Table2[GameID],Table2[[#This Row],[GameID]],Table2[GameTime],"&lt;="&amp;Table2[[#This Row],[GameTime]])</f>
        <v>2</v>
      </c>
      <c r="S1274">
        <f>SUMIFS(Table2[number],Table2[Event],"Goal",Table2[H/U],"AWAY",Table2[GameID],Table2[[#This Row],[GameID]],Table2[GameTime],"&lt;="&amp;Table2[[#This Row],[GameTime]])</f>
        <v>4</v>
      </c>
      <c r="T1274" t="str">
        <f>IF(Table2[[#This Row],[Event]]="Goal",Table2[[#This Row],[Hscore]]&amp;"-"&amp;Table2[[#This Row],[Uscore]],"")</f>
        <v/>
      </c>
      <c r="U1274">
        <v>1607</v>
      </c>
      <c r="V1274" s="1">
        <f>Table2[[#This Row],[GameTime]]-(Table2[[#This Row],[period]]-1)*1200</f>
        <v>407</v>
      </c>
      <c r="W1274" s="1">
        <f>ROUNDDOWN(Table2[[#This Row],[Time]]/60,0)</f>
        <v>6</v>
      </c>
      <c r="X1274" s="1">
        <f>ROUNDDOWN((Table2[[#This Row],[Time]]/60-Table2[[#This Row],[Time2]])*60,0)</f>
        <v>47</v>
      </c>
      <c r="Y1274" s="1" t="str">
        <f>IF(Table2[[#This Row],[Time2]]&lt;10,0&amp;Table2[[#This Row],[Time2]],Table2[[#This Row],[Time2]])</f>
        <v>06</v>
      </c>
      <c r="Z1274" s="1">
        <f>IF(Table2[[#This Row],[Time3]]&lt;10,0&amp;Table2[[#This Row],[Time3]],Table2[[#This Row],[Time3]])</f>
        <v>47</v>
      </c>
      <c r="AA1274" s="2" t="str">
        <f>Table2[[#This Row],[Time4]]&amp;":"&amp;Table2[[#This Row],[Time5]]</f>
        <v>06:47</v>
      </c>
      <c r="AB1274" s="1" cm="1">
        <f t="array" ref="AB1274">IFERROR(IF(Table2[[#This Row],[code]]="","",_xlfn.IFS(AND(Table2[[#This Row],[code]]&lt;400,Table2[[#This Row],[code]]&lt;&gt;""),2,Table2[[#This Row],[code]]&gt;500,4)),"")</f>
        <v>2</v>
      </c>
      <c r="AC1274" s="1">
        <f>IF(Table2[[#This Row],[Event]]="Penalty",Table2[[#This Row],[number]],IF(Table2[[#This Row],[Event]]="Time-Out",401,""))</f>
        <v>208</v>
      </c>
      <c r="AD1274" s="1">
        <f>ROW(A1273)</f>
        <v>1273</v>
      </c>
      <c r="AE1274" s="1">
        <f>COUNTIFS(Table2[GameID],Table2[[#This Row],[GameID]],Table2[Column1],"&lt;="&amp;Table2[[#This Row],[Column1]])-1</f>
        <v>8</v>
      </c>
    </row>
    <row r="1275" spans="1:31" x14ac:dyDescent="0.45">
      <c r="A1275" t="s">
        <v>432</v>
      </c>
      <c r="B1275" t="str">
        <f>_xlfn.TEXTBEFORE(Table2[[#This Row],[Kamp]]," - ")</f>
        <v>BFC Vendsyssel</v>
      </c>
      <c r="C1275" t="str">
        <f>_xlfn.TEXTAFTER(Table2[[#This Row],[Kamp]],"- ")</f>
        <v>Hvidovre Attack</v>
      </c>
      <c r="D1275">
        <v>44969</v>
      </c>
      <c r="E1275">
        <v>65717</v>
      </c>
      <c r="F1275">
        <v>20222023</v>
      </c>
      <c r="G1275" t="s">
        <v>418</v>
      </c>
      <c r="H1275" t="s">
        <v>659</v>
      </c>
      <c r="I1275" t="s">
        <v>677</v>
      </c>
      <c r="J1275">
        <v>2</v>
      </c>
      <c r="K1275">
        <v>29511</v>
      </c>
      <c r="L1275">
        <v>208</v>
      </c>
      <c r="M1275" t="s">
        <v>631</v>
      </c>
      <c r="N1275" t="s">
        <v>60</v>
      </c>
      <c r="O1275" t="s">
        <v>634</v>
      </c>
      <c r="P1275">
        <v>4</v>
      </c>
      <c r="Q1275" t="s">
        <v>634</v>
      </c>
      <c r="R1275">
        <f>SUMIFS(Table2[number],Table2[Event],"Goal",Table2[H/U],"HOME",Table2[GameID],Table2[[#This Row],[GameID]],Table2[GameTime],"&lt;="&amp;Table2[[#This Row],[GameTime]])</f>
        <v>2</v>
      </c>
      <c r="S1275">
        <f>SUMIFS(Table2[number],Table2[Event],"Goal",Table2[H/U],"AWAY",Table2[GameID],Table2[[#This Row],[GameID]],Table2[GameTime],"&lt;="&amp;Table2[[#This Row],[GameTime]])</f>
        <v>4</v>
      </c>
      <c r="T1275" t="str">
        <f>IF(Table2[[#This Row],[Event]]="Goal",Table2[[#This Row],[Hscore]]&amp;"-"&amp;Table2[[#This Row],[Uscore]],"")</f>
        <v/>
      </c>
      <c r="U1275">
        <v>1607</v>
      </c>
      <c r="V1275" s="1">
        <f>Table2[[#This Row],[GameTime]]-(Table2[[#This Row],[period]]-1)*1200</f>
        <v>407</v>
      </c>
      <c r="W1275" s="1">
        <f>ROUNDDOWN(Table2[[#This Row],[Time]]/60,0)</f>
        <v>6</v>
      </c>
      <c r="X1275" s="1">
        <f>ROUNDDOWN((Table2[[#This Row],[Time]]/60-Table2[[#This Row],[Time2]])*60,0)</f>
        <v>47</v>
      </c>
      <c r="Y1275" s="1" t="str">
        <f>IF(Table2[[#This Row],[Time2]]&lt;10,0&amp;Table2[[#This Row],[Time2]],Table2[[#This Row],[Time2]])</f>
        <v>06</v>
      </c>
      <c r="Z1275" s="1">
        <f>IF(Table2[[#This Row],[Time3]]&lt;10,0&amp;Table2[[#This Row],[Time3]],Table2[[#This Row],[Time3]])</f>
        <v>47</v>
      </c>
      <c r="AA1275" s="2" t="str">
        <f>Table2[[#This Row],[Time4]]&amp;":"&amp;Table2[[#This Row],[Time5]]</f>
        <v>06:47</v>
      </c>
      <c r="AB1275" s="1" cm="1">
        <f t="array" ref="AB1275">IFERROR(IF(Table2[[#This Row],[code]]="","",_xlfn.IFS(AND(Table2[[#This Row],[code]]&lt;400,Table2[[#This Row],[code]]&lt;&gt;""),2,Table2[[#This Row],[code]]&gt;500,4)),"")</f>
        <v>2</v>
      </c>
      <c r="AC1275" s="1">
        <f>IF(Table2[[#This Row],[Event]]="Penalty",Table2[[#This Row],[number]],IF(Table2[[#This Row],[Event]]="Time-Out",401,""))</f>
        <v>208</v>
      </c>
      <c r="AD1275" s="1">
        <f>ROW(A1274)</f>
        <v>1274</v>
      </c>
      <c r="AE1275" s="1">
        <f>COUNTIFS(Table2[GameID],Table2[[#This Row],[GameID]],Table2[Column1],"&lt;="&amp;Table2[[#This Row],[Column1]])-1</f>
        <v>9</v>
      </c>
    </row>
    <row r="1276" spans="1:31" x14ac:dyDescent="0.45">
      <c r="A1276" t="s">
        <v>432</v>
      </c>
      <c r="B1276" t="str">
        <f>_xlfn.TEXTBEFORE(Table2[[#This Row],[Kamp]]," - ")</f>
        <v>BFC Vendsyssel</v>
      </c>
      <c r="C1276" t="str">
        <f>_xlfn.TEXTAFTER(Table2[[#This Row],[Kamp]],"- ")</f>
        <v>Hvidovre Attack</v>
      </c>
      <c r="D1276">
        <v>44969</v>
      </c>
      <c r="E1276">
        <v>65717</v>
      </c>
      <c r="F1276">
        <v>20222023</v>
      </c>
      <c r="G1276" t="s">
        <v>418</v>
      </c>
      <c r="H1276" t="s">
        <v>659</v>
      </c>
      <c r="I1276" t="s">
        <v>677</v>
      </c>
      <c r="J1276">
        <v>2</v>
      </c>
      <c r="K1276">
        <v>29511</v>
      </c>
      <c r="L1276">
        <v>1</v>
      </c>
      <c r="M1276" t="s">
        <v>630</v>
      </c>
      <c r="N1276" t="s">
        <v>191</v>
      </c>
      <c r="O1276" t="s">
        <v>634</v>
      </c>
      <c r="P1276">
        <v>89</v>
      </c>
      <c r="Q1276" t="s">
        <v>634</v>
      </c>
      <c r="R1276">
        <f>SUMIFS(Table2[number],Table2[Event],"Goal",Table2[H/U],"HOME",Table2[GameID],Table2[[#This Row],[GameID]],Table2[GameTime],"&lt;="&amp;Table2[[#This Row],[GameTime]])</f>
        <v>2</v>
      </c>
      <c r="S1276">
        <f>SUMIFS(Table2[number],Table2[Event],"Goal",Table2[H/U],"AWAY",Table2[GameID],Table2[[#This Row],[GameID]],Table2[GameTime],"&lt;="&amp;Table2[[#This Row],[GameTime]])</f>
        <v>5</v>
      </c>
      <c r="T1276" t="str">
        <f>IF(Table2[[#This Row],[Event]]="Goal",Table2[[#This Row],[Hscore]]&amp;"-"&amp;Table2[[#This Row],[Uscore]],"")</f>
        <v>2-5</v>
      </c>
      <c r="U1276">
        <v>1849</v>
      </c>
      <c r="V1276" s="1">
        <f>Table2[[#This Row],[GameTime]]-(Table2[[#This Row],[period]]-1)*1200</f>
        <v>649</v>
      </c>
      <c r="W1276" s="1">
        <f>ROUNDDOWN(Table2[[#This Row],[Time]]/60,0)</f>
        <v>10</v>
      </c>
      <c r="X1276" s="1">
        <f>ROUNDDOWN((Table2[[#This Row],[Time]]/60-Table2[[#This Row],[Time2]])*60,0)</f>
        <v>49</v>
      </c>
      <c r="Y1276" s="1">
        <f>IF(Table2[[#This Row],[Time2]]&lt;10,0&amp;Table2[[#This Row],[Time2]],Table2[[#This Row],[Time2]])</f>
        <v>10</v>
      </c>
      <c r="Z1276" s="1">
        <f>IF(Table2[[#This Row],[Time3]]&lt;10,0&amp;Table2[[#This Row],[Time3]],Table2[[#This Row],[Time3]])</f>
        <v>49</v>
      </c>
      <c r="AA1276" s="2" t="str">
        <f>Table2[[#This Row],[Time4]]&amp;":"&amp;Table2[[#This Row],[Time5]]</f>
        <v>10:49</v>
      </c>
      <c r="AB1276" s="1" t="str" cm="1">
        <f t="array" ref="AB1276">IFERROR(IF(Table2[[#This Row],[code]]="","",_xlfn.IFS(AND(Table2[[#This Row],[code]]&lt;400,Table2[[#This Row],[code]]&lt;&gt;""),2,Table2[[#This Row],[code]]&gt;500,4)),"")</f>
        <v/>
      </c>
      <c r="AC1276" s="1" t="str">
        <f>IF(Table2[[#This Row],[Event]]="Penalty",Table2[[#This Row],[number]],IF(Table2[[#This Row],[Event]]="Time-Out",401,""))</f>
        <v/>
      </c>
      <c r="AD1276" s="1">
        <f>ROW(A1275)</f>
        <v>1275</v>
      </c>
      <c r="AE1276" s="1">
        <f>COUNTIFS(Table2[GameID],Table2[[#This Row],[GameID]],Table2[Column1],"&lt;="&amp;Table2[[#This Row],[Column1]])-1</f>
        <v>10</v>
      </c>
    </row>
    <row r="1277" spans="1:31" x14ac:dyDescent="0.45">
      <c r="A1277" t="s">
        <v>432</v>
      </c>
      <c r="B1277" t="str">
        <f>_xlfn.TEXTBEFORE(Table2[[#This Row],[Kamp]]," - ")</f>
        <v>BFC Vendsyssel</v>
      </c>
      <c r="C1277" t="str">
        <f>_xlfn.TEXTAFTER(Table2[[#This Row],[Kamp]],"- ")</f>
        <v>Hvidovre Attack</v>
      </c>
      <c r="D1277">
        <v>44969</v>
      </c>
      <c r="E1277">
        <v>65717</v>
      </c>
      <c r="F1277">
        <v>20222023</v>
      </c>
      <c r="G1277" t="s">
        <v>418</v>
      </c>
      <c r="H1277" t="s">
        <v>664</v>
      </c>
      <c r="I1277" t="s">
        <v>678</v>
      </c>
      <c r="J1277">
        <v>2</v>
      </c>
      <c r="K1277">
        <v>29506</v>
      </c>
      <c r="L1277">
        <v>201</v>
      </c>
      <c r="M1277" t="s">
        <v>631</v>
      </c>
      <c r="N1277" t="s">
        <v>206</v>
      </c>
      <c r="O1277" t="s">
        <v>634</v>
      </c>
      <c r="P1277">
        <v>64</v>
      </c>
      <c r="Q1277" t="s">
        <v>634</v>
      </c>
      <c r="R1277">
        <f>SUMIFS(Table2[number],Table2[Event],"Goal",Table2[H/U],"HOME",Table2[GameID],Table2[[#This Row],[GameID]],Table2[GameTime],"&lt;="&amp;Table2[[#This Row],[GameTime]])</f>
        <v>2</v>
      </c>
      <c r="S1277">
        <f>SUMIFS(Table2[number],Table2[Event],"Goal",Table2[H/U],"AWAY",Table2[GameID],Table2[[#This Row],[GameID]],Table2[GameTime],"&lt;="&amp;Table2[[#This Row],[GameTime]])</f>
        <v>5</v>
      </c>
      <c r="T1277" t="str">
        <f>IF(Table2[[#This Row],[Event]]="Goal",Table2[[#This Row],[Hscore]]&amp;"-"&amp;Table2[[#This Row],[Uscore]],"")</f>
        <v/>
      </c>
      <c r="U1277">
        <v>1881</v>
      </c>
      <c r="V1277" s="1">
        <f>Table2[[#This Row],[GameTime]]-(Table2[[#This Row],[period]]-1)*1200</f>
        <v>681</v>
      </c>
      <c r="W1277" s="1">
        <f>ROUNDDOWN(Table2[[#This Row],[Time]]/60,0)</f>
        <v>11</v>
      </c>
      <c r="X1277" s="1">
        <f>ROUNDDOWN((Table2[[#This Row],[Time]]/60-Table2[[#This Row],[Time2]])*60,0)</f>
        <v>21</v>
      </c>
      <c r="Y1277" s="1">
        <f>IF(Table2[[#This Row],[Time2]]&lt;10,0&amp;Table2[[#This Row],[Time2]],Table2[[#This Row],[Time2]])</f>
        <v>11</v>
      </c>
      <c r="Z1277" s="1">
        <f>IF(Table2[[#This Row],[Time3]]&lt;10,0&amp;Table2[[#This Row],[Time3]],Table2[[#This Row],[Time3]])</f>
        <v>21</v>
      </c>
      <c r="AA1277" s="2" t="str">
        <f>Table2[[#This Row],[Time4]]&amp;":"&amp;Table2[[#This Row],[Time5]]</f>
        <v>11:21</v>
      </c>
      <c r="AB1277" s="1" cm="1">
        <f t="array" ref="AB1277">IFERROR(IF(Table2[[#This Row],[code]]="","",_xlfn.IFS(AND(Table2[[#This Row],[code]]&lt;400,Table2[[#This Row],[code]]&lt;&gt;""),2,Table2[[#This Row],[code]]&gt;500,4)),"")</f>
        <v>2</v>
      </c>
      <c r="AC1277" s="1">
        <f>IF(Table2[[#This Row],[Event]]="Penalty",Table2[[#This Row],[number]],IF(Table2[[#This Row],[Event]]="Time-Out",401,""))</f>
        <v>201</v>
      </c>
      <c r="AD1277" s="1">
        <f>ROW(A1276)</f>
        <v>1276</v>
      </c>
      <c r="AE1277" s="1">
        <f>COUNTIFS(Table2[GameID],Table2[[#This Row],[GameID]],Table2[Column1],"&lt;="&amp;Table2[[#This Row],[Column1]])-1</f>
        <v>11</v>
      </c>
    </row>
    <row r="1278" spans="1:31" x14ac:dyDescent="0.45">
      <c r="A1278" t="s">
        <v>432</v>
      </c>
      <c r="B1278" t="str">
        <f>_xlfn.TEXTBEFORE(Table2[[#This Row],[Kamp]]," - ")</f>
        <v>BFC Vendsyssel</v>
      </c>
      <c r="C1278" t="str">
        <f>_xlfn.TEXTAFTER(Table2[[#This Row],[Kamp]],"- ")</f>
        <v>Hvidovre Attack</v>
      </c>
      <c r="D1278">
        <v>44969</v>
      </c>
      <c r="E1278">
        <v>65717</v>
      </c>
      <c r="F1278">
        <v>20222023</v>
      </c>
      <c r="G1278" t="s">
        <v>418</v>
      </c>
      <c r="H1278" t="s">
        <v>664</v>
      </c>
      <c r="I1278" t="s">
        <v>678</v>
      </c>
      <c r="J1278">
        <v>3</v>
      </c>
      <c r="K1278">
        <v>29506</v>
      </c>
      <c r="L1278">
        <v>201</v>
      </c>
      <c r="M1278" t="s">
        <v>631</v>
      </c>
      <c r="N1278" t="s">
        <v>211</v>
      </c>
      <c r="O1278" t="s">
        <v>634</v>
      </c>
      <c r="P1278">
        <v>92</v>
      </c>
      <c r="Q1278" t="s">
        <v>634</v>
      </c>
      <c r="R1278">
        <f>SUMIFS(Table2[number],Table2[Event],"Goal",Table2[H/U],"HOME",Table2[GameID],Table2[[#This Row],[GameID]],Table2[GameTime],"&lt;="&amp;Table2[[#This Row],[GameTime]])</f>
        <v>2</v>
      </c>
      <c r="S1278">
        <f>SUMIFS(Table2[number],Table2[Event],"Goal",Table2[H/U],"AWAY",Table2[GameID],Table2[[#This Row],[GameID]],Table2[GameTime],"&lt;="&amp;Table2[[#This Row],[GameTime]])</f>
        <v>5</v>
      </c>
      <c r="T1278" t="str">
        <f>IF(Table2[[#This Row],[Event]]="Goal",Table2[[#This Row],[Hscore]]&amp;"-"&amp;Table2[[#This Row],[Uscore]],"")</f>
        <v/>
      </c>
      <c r="U1278">
        <v>2481</v>
      </c>
      <c r="V1278" s="1">
        <f>Table2[[#This Row],[GameTime]]-(Table2[[#This Row],[period]]-1)*1200</f>
        <v>81</v>
      </c>
      <c r="W1278" s="1">
        <f>ROUNDDOWN(Table2[[#This Row],[Time]]/60,0)</f>
        <v>1</v>
      </c>
      <c r="X1278" s="1">
        <f>ROUNDDOWN((Table2[[#This Row],[Time]]/60-Table2[[#This Row],[Time2]])*60,0)</f>
        <v>21</v>
      </c>
      <c r="Y1278" s="1" t="str">
        <f>IF(Table2[[#This Row],[Time2]]&lt;10,0&amp;Table2[[#This Row],[Time2]],Table2[[#This Row],[Time2]])</f>
        <v>01</v>
      </c>
      <c r="Z1278" s="1">
        <f>IF(Table2[[#This Row],[Time3]]&lt;10,0&amp;Table2[[#This Row],[Time3]],Table2[[#This Row],[Time3]])</f>
        <v>21</v>
      </c>
      <c r="AA1278" s="2" t="str">
        <f>Table2[[#This Row],[Time4]]&amp;":"&amp;Table2[[#This Row],[Time5]]</f>
        <v>01:21</v>
      </c>
      <c r="AB1278" s="1" cm="1">
        <f t="array" ref="AB1278">IFERROR(IF(Table2[[#This Row],[code]]="","",_xlfn.IFS(AND(Table2[[#This Row],[code]]&lt;400,Table2[[#This Row],[code]]&lt;&gt;""),2,Table2[[#This Row],[code]]&gt;500,4)),"")</f>
        <v>2</v>
      </c>
      <c r="AC1278" s="1">
        <f>IF(Table2[[#This Row],[Event]]="Penalty",Table2[[#This Row],[number]],IF(Table2[[#This Row],[Event]]="Time-Out",401,""))</f>
        <v>201</v>
      </c>
      <c r="AD1278" s="1">
        <f>ROW(A1277)</f>
        <v>1277</v>
      </c>
      <c r="AE1278" s="1">
        <f>COUNTIFS(Table2[GameID],Table2[[#This Row],[GameID]],Table2[Column1],"&lt;="&amp;Table2[[#This Row],[Column1]])-1</f>
        <v>12</v>
      </c>
    </row>
    <row r="1279" spans="1:31" x14ac:dyDescent="0.45">
      <c r="A1279" t="s">
        <v>432</v>
      </c>
      <c r="B1279" t="str">
        <f>_xlfn.TEXTBEFORE(Table2[[#This Row],[Kamp]]," - ")</f>
        <v>BFC Vendsyssel</v>
      </c>
      <c r="C1279" t="str">
        <f>_xlfn.TEXTAFTER(Table2[[#This Row],[Kamp]],"- ")</f>
        <v>Hvidovre Attack</v>
      </c>
      <c r="D1279">
        <v>44969</v>
      </c>
      <c r="E1279">
        <v>65717</v>
      </c>
      <c r="F1279">
        <v>20222023</v>
      </c>
      <c r="G1279" t="s">
        <v>418</v>
      </c>
      <c r="H1279" t="s">
        <v>664</v>
      </c>
      <c r="I1279" t="s">
        <v>678</v>
      </c>
      <c r="J1279">
        <v>3</v>
      </c>
      <c r="K1279">
        <v>29506</v>
      </c>
      <c r="L1279">
        <v>1</v>
      </c>
      <c r="M1279" t="s">
        <v>630</v>
      </c>
      <c r="N1279" t="s">
        <v>211</v>
      </c>
      <c r="O1279" t="s">
        <v>634</v>
      </c>
      <c r="P1279">
        <v>92</v>
      </c>
      <c r="Q1279" t="s">
        <v>634</v>
      </c>
      <c r="R1279">
        <f>SUMIFS(Table2[number],Table2[Event],"Goal",Table2[H/U],"HOME",Table2[GameID],Table2[[#This Row],[GameID]],Table2[GameTime],"&lt;="&amp;Table2[[#This Row],[GameTime]])</f>
        <v>3</v>
      </c>
      <c r="S1279">
        <f>SUMIFS(Table2[number],Table2[Event],"Goal",Table2[H/U],"AWAY",Table2[GameID],Table2[[#This Row],[GameID]],Table2[GameTime],"&lt;="&amp;Table2[[#This Row],[GameTime]])</f>
        <v>5</v>
      </c>
      <c r="T1279" t="str">
        <f>IF(Table2[[#This Row],[Event]]="Goal",Table2[[#This Row],[Hscore]]&amp;"-"&amp;Table2[[#This Row],[Uscore]],"")</f>
        <v>3-5</v>
      </c>
      <c r="U1279">
        <v>2607</v>
      </c>
      <c r="V1279" s="1">
        <f>Table2[[#This Row],[GameTime]]-(Table2[[#This Row],[period]]-1)*1200</f>
        <v>207</v>
      </c>
      <c r="W1279" s="1">
        <f>ROUNDDOWN(Table2[[#This Row],[Time]]/60,0)</f>
        <v>3</v>
      </c>
      <c r="X1279" s="1">
        <f>ROUNDDOWN((Table2[[#This Row],[Time]]/60-Table2[[#This Row],[Time2]])*60,0)</f>
        <v>27</v>
      </c>
      <c r="Y1279" s="1" t="str">
        <f>IF(Table2[[#This Row],[Time2]]&lt;10,0&amp;Table2[[#This Row],[Time2]],Table2[[#This Row],[Time2]])</f>
        <v>03</v>
      </c>
      <c r="Z1279" s="1">
        <f>IF(Table2[[#This Row],[Time3]]&lt;10,0&amp;Table2[[#This Row],[Time3]],Table2[[#This Row],[Time3]])</f>
        <v>27</v>
      </c>
      <c r="AA1279" s="2" t="str">
        <f>Table2[[#This Row],[Time4]]&amp;":"&amp;Table2[[#This Row],[Time5]]</f>
        <v>03:27</v>
      </c>
      <c r="AB1279" s="1" t="str" cm="1">
        <f t="array" ref="AB1279">IFERROR(IF(Table2[[#This Row],[code]]="","",_xlfn.IFS(AND(Table2[[#This Row],[code]]&lt;400,Table2[[#This Row],[code]]&lt;&gt;""),2,Table2[[#This Row],[code]]&gt;500,4)),"")</f>
        <v/>
      </c>
      <c r="AC1279" s="1" t="str">
        <f>IF(Table2[[#This Row],[Event]]="Penalty",Table2[[#This Row],[number]],IF(Table2[[#This Row],[Event]]="Time-Out",401,""))</f>
        <v/>
      </c>
      <c r="AD1279" s="1">
        <f>ROW(A1278)</f>
        <v>1278</v>
      </c>
      <c r="AE1279" s="1">
        <f>COUNTIFS(Table2[GameID],Table2[[#This Row],[GameID]],Table2[Column1],"&lt;="&amp;Table2[[#This Row],[Column1]])-1</f>
        <v>13</v>
      </c>
    </row>
    <row r="1280" spans="1:31" x14ac:dyDescent="0.45">
      <c r="A1280" t="s">
        <v>432</v>
      </c>
      <c r="B1280" t="str">
        <f>_xlfn.TEXTBEFORE(Table2[[#This Row],[Kamp]]," - ")</f>
        <v>BFC Vendsyssel</v>
      </c>
      <c r="C1280" t="str">
        <f>_xlfn.TEXTAFTER(Table2[[#This Row],[Kamp]],"- ")</f>
        <v>Hvidovre Attack</v>
      </c>
      <c r="D1280">
        <v>44969</v>
      </c>
      <c r="E1280">
        <v>65717</v>
      </c>
      <c r="F1280">
        <v>20222023</v>
      </c>
      <c r="G1280" t="s">
        <v>418</v>
      </c>
      <c r="H1280" t="s">
        <v>659</v>
      </c>
      <c r="I1280" t="s">
        <v>677</v>
      </c>
      <c r="J1280">
        <v>3</v>
      </c>
      <c r="K1280">
        <v>29511</v>
      </c>
      <c r="L1280">
        <v>1</v>
      </c>
      <c r="M1280" t="s">
        <v>630</v>
      </c>
      <c r="N1280" t="s">
        <v>69</v>
      </c>
      <c r="O1280" t="s">
        <v>128</v>
      </c>
      <c r="P1280">
        <v>45</v>
      </c>
      <c r="Q1280">
        <v>12</v>
      </c>
      <c r="R1280">
        <f>SUMIFS(Table2[number],Table2[Event],"Goal",Table2[H/U],"HOME",Table2[GameID],Table2[[#This Row],[GameID]],Table2[GameTime],"&lt;="&amp;Table2[[#This Row],[GameTime]])</f>
        <v>3</v>
      </c>
      <c r="S1280">
        <f>SUMIFS(Table2[number],Table2[Event],"Goal",Table2[H/U],"AWAY",Table2[GameID],Table2[[#This Row],[GameID]],Table2[GameTime],"&lt;="&amp;Table2[[#This Row],[GameTime]])</f>
        <v>6</v>
      </c>
      <c r="T1280" t="str">
        <f>IF(Table2[[#This Row],[Event]]="Goal",Table2[[#This Row],[Hscore]]&amp;"-"&amp;Table2[[#This Row],[Uscore]],"")</f>
        <v>3-6</v>
      </c>
      <c r="U1280">
        <v>2697</v>
      </c>
      <c r="V1280" s="1">
        <f>Table2[[#This Row],[GameTime]]-(Table2[[#This Row],[period]]-1)*1200</f>
        <v>297</v>
      </c>
      <c r="W1280" s="1">
        <f>ROUNDDOWN(Table2[[#This Row],[Time]]/60,0)</f>
        <v>4</v>
      </c>
      <c r="X1280" s="1">
        <f>ROUNDDOWN((Table2[[#This Row],[Time]]/60-Table2[[#This Row],[Time2]])*60,0)</f>
        <v>57</v>
      </c>
      <c r="Y1280" s="1" t="str">
        <f>IF(Table2[[#This Row],[Time2]]&lt;10,0&amp;Table2[[#This Row],[Time2]],Table2[[#This Row],[Time2]])</f>
        <v>04</v>
      </c>
      <c r="Z1280" s="1">
        <f>IF(Table2[[#This Row],[Time3]]&lt;10,0&amp;Table2[[#This Row],[Time3]],Table2[[#This Row],[Time3]])</f>
        <v>57</v>
      </c>
      <c r="AA1280" s="2" t="str">
        <f>Table2[[#This Row],[Time4]]&amp;":"&amp;Table2[[#This Row],[Time5]]</f>
        <v>04:57</v>
      </c>
      <c r="AB1280" s="1" t="str" cm="1">
        <f t="array" ref="AB1280">IFERROR(IF(Table2[[#This Row],[code]]="","",_xlfn.IFS(AND(Table2[[#This Row],[code]]&lt;400,Table2[[#This Row],[code]]&lt;&gt;""),2,Table2[[#This Row],[code]]&gt;500,4)),"")</f>
        <v/>
      </c>
      <c r="AC1280" s="1" t="str">
        <f>IF(Table2[[#This Row],[Event]]="Penalty",Table2[[#This Row],[number]],IF(Table2[[#This Row],[Event]]="Time-Out",401,""))</f>
        <v/>
      </c>
      <c r="AD1280" s="1">
        <f>ROW(A1279)</f>
        <v>1279</v>
      </c>
      <c r="AE1280" s="1">
        <f>COUNTIFS(Table2[GameID],Table2[[#This Row],[GameID]],Table2[Column1],"&lt;="&amp;Table2[[#This Row],[Column1]])-1</f>
        <v>14</v>
      </c>
    </row>
    <row r="1281" spans="1:31" x14ac:dyDescent="0.45">
      <c r="A1281" t="s">
        <v>432</v>
      </c>
      <c r="B1281" t="str">
        <f>_xlfn.TEXTBEFORE(Table2[[#This Row],[Kamp]]," - ")</f>
        <v>BFC Vendsyssel</v>
      </c>
      <c r="C1281" t="str">
        <f>_xlfn.TEXTAFTER(Table2[[#This Row],[Kamp]],"- ")</f>
        <v>Hvidovre Attack</v>
      </c>
      <c r="D1281">
        <v>44969</v>
      </c>
      <c r="E1281">
        <v>65717</v>
      </c>
      <c r="F1281">
        <v>20222023</v>
      </c>
      <c r="G1281" t="s">
        <v>418</v>
      </c>
      <c r="H1281" t="s">
        <v>664</v>
      </c>
      <c r="I1281" t="s">
        <v>678</v>
      </c>
      <c r="J1281">
        <v>3</v>
      </c>
      <c r="K1281">
        <v>29506</v>
      </c>
      <c r="L1281">
        <v>0</v>
      </c>
      <c r="M1281" t="s">
        <v>633</v>
      </c>
      <c r="N1281" t="s">
        <v>634</v>
      </c>
      <c r="O1281" t="s">
        <v>634</v>
      </c>
      <c r="P1281" t="s">
        <v>634</v>
      </c>
      <c r="Q1281" t="s">
        <v>634</v>
      </c>
      <c r="R1281">
        <f>SUMIFS(Table2[number],Table2[Event],"Goal",Table2[H/U],"HOME",Table2[GameID],Table2[[#This Row],[GameID]],Table2[GameTime],"&lt;="&amp;Table2[[#This Row],[GameTime]])</f>
        <v>3</v>
      </c>
      <c r="S1281">
        <f>SUMIFS(Table2[number],Table2[Event],"Goal",Table2[H/U],"AWAY",Table2[GameID],Table2[[#This Row],[GameID]],Table2[GameTime],"&lt;="&amp;Table2[[#This Row],[GameTime]])</f>
        <v>6</v>
      </c>
      <c r="T1281" t="str">
        <f>IF(Table2[[#This Row],[Event]]="Goal",Table2[[#This Row],[Hscore]]&amp;"-"&amp;Table2[[#This Row],[Uscore]],"")</f>
        <v/>
      </c>
      <c r="U1281">
        <v>2697</v>
      </c>
      <c r="V1281" s="1">
        <f>Table2[[#This Row],[GameTime]]-(Table2[[#This Row],[period]]-1)*1200</f>
        <v>297</v>
      </c>
      <c r="W1281" s="1">
        <f>ROUNDDOWN(Table2[[#This Row],[Time]]/60,0)</f>
        <v>4</v>
      </c>
      <c r="X1281" s="1">
        <f>ROUNDDOWN((Table2[[#This Row],[Time]]/60-Table2[[#This Row],[Time2]])*60,0)</f>
        <v>57</v>
      </c>
      <c r="Y1281" s="1" t="str">
        <f>IF(Table2[[#This Row],[Time2]]&lt;10,0&amp;Table2[[#This Row],[Time2]],Table2[[#This Row],[Time2]])</f>
        <v>04</v>
      </c>
      <c r="Z1281" s="1">
        <f>IF(Table2[[#This Row],[Time3]]&lt;10,0&amp;Table2[[#This Row],[Time3]],Table2[[#This Row],[Time3]])</f>
        <v>57</v>
      </c>
      <c r="AA1281" s="2" t="str">
        <f>Table2[[#This Row],[Time4]]&amp;":"&amp;Table2[[#This Row],[Time5]]</f>
        <v>04:57</v>
      </c>
      <c r="AB1281" s="1" t="str" cm="1">
        <f t="array" ref="AB1281">IFERROR(IF(Table2[[#This Row],[code]]="","",_xlfn.IFS(AND(Table2[[#This Row],[code]]&lt;400,Table2[[#This Row],[code]]&lt;&gt;""),2,Table2[[#This Row],[code]]&gt;500,4)),"")</f>
        <v/>
      </c>
      <c r="AC1281" s="1">
        <f>IF(Table2[[#This Row],[Event]]="Penalty",Table2[[#This Row],[number]],IF(Table2[[#This Row],[Event]]="Time-Out",401,""))</f>
        <v>401</v>
      </c>
      <c r="AD1281" s="1">
        <f>ROW(A1280)</f>
        <v>1280</v>
      </c>
      <c r="AE1281" s="1">
        <f>COUNTIFS(Table2[GameID],Table2[[#This Row],[GameID]],Table2[Column1],"&lt;="&amp;Table2[[#This Row],[Column1]])-1</f>
        <v>15</v>
      </c>
    </row>
    <row r="1282" spans="1:31" x14ac:dyDescent="0.45">
      <c r="A1282" t="s">
        <v>432</v>
      </c>
      <c r="B1282" t="str">
        <f>_xlfn.TEXTBEFORE(Table2[[#This Row],[Kamp]]," - ")</f>
        <v>BFC Vendsyssel</v>
      </c>
      <c r="C1282" t="str">
        <f>_xlfn.TEXTAFTER(Table2[[#This Row],[Kamp]],"- ")</f>
        <v>Hvidovre Attack</v>
      </c>
      <c r="D1282">
        <v>44969</v>
      </c>
      <c r="E1282">
        <v>65717</v>
      </c>
      <c r="F1282">
        <v>20222023</v>
      </c>
      <c r="G1282" t="s">
        <v>418</v>
      </c>
      <c r="H1282" t="s">
        <v>659</v>
      </c>
      <c r="I1282" t="s">
        <v>677</v>
      </c>
      <c r="J1282">
        <v>3</v>
      </c>
      <c r="K1282">
        <v>29511</v>
      </c>
      <c r="L1282">
        <v>201</v>
      </c>
      <c r="M1282" t="s">
        <v>631</v>
      </c>
      <c r="N1282" t="s">
        <v>69</v>
      </c>
      <c r="O1282" t="s">
        <v>634</v>
      </c>
      <c r="P1282">
        <v>45</v>
      </c>
      <c r="Q1282" t="s">
        <v>634</v>
      </c>
      <c r="R1282">
        <f>SUMIFS(Table2[number],Table2[Event],"Goal",Table2[H/U],"HOME",Table2[GameID],Table2[[#This Row],[GameID]],Table2[GameTime],"&lt;="&amp;Table2[[#This Row],[GameTime]])</f>
        <v>3</v>
      </c>
      <c r="S1282">
        <f>SUMIFS(Table2[number],Table2[Event],"Goal",Table2[H/U],"AWAY",Table2[GameID],Table2[[#This Row],[GameID]],Table2[GameTime],"&lt;="&amp;Table2[[#This Row],[GameTime]])</f>
        <v>6</v>
      </c>
      <c r="T1282" t="str">
        <f>IF(Table2[[#This Row],[Event]]="Goal",Table2[[#This Row],[Hscore]]&amp;"-"&amp;Table2[[#This Row],[Uscore]],"")</f>
        <v/>
      </c>
      <c r="U1282">
        <v>3140</v>
      </c>
      <c r="V1282" s="1">
        <f>Table2[[#This Row],[GameTime]]-(Table2[[#This Row],[period]]-1)*1200</f>
        <v>740</v>
      </c>
      <c r="W1282" s="1">
        <f>ROUNDDOWN(Table2[[#This Row],[Time]]/60,0)</f>
        <v>12</v>
      </c>
      <c r="X1282" s="1">
        <f>ROUNDDOWN((Table2[[#This Row],[Time]]/60-Table2[[#This Row],[Time2]])*60,0)</f>
        <v>20</v>
      </c>
      <c r="Y1282" s="1">
        <f>IF(Table2[[#This Row],[Time2]]&lt;10,0&amp;Table2[[#This Row],[Time2]],Table2[[#This Row],[Time2]])</f>
        <v>12</v>
      </c>
      <c r="Z1282" s="1">
        <f>IF(Table2[[#This Row],[Time3]]&lt;10,0&amp;Table2[[#This Row],[Time3]],Table2[[#This Row],[Time3]])</f>
        <v>20</v>
      </c>
      <c r="AA1282" s="2" t="str">
        <f>Table2[[#This Row],[Time4]]&amp;":"&amp;Table2[[#This Row],[Time5]]</f>
        <v>12:20</v>
      </c>
      <c r="AB1282" s="1" cm="1">
        <f t="array" ref="AB1282">IFERROR(IF(Table2[[#This Row],[code]]="","",_xlfn.IFS(AND(Table2[[#This Row],[code]]&lt;400,Table2[[#This Row],[code]]&lt;&gt;""),2,Table2[[#This Row],[code]]&gt;500,4)),"")</f>
        <v>2</v>
      </c>
      <c r="AC1282" s="1">
        <f>IF(Table2[[#This Row],[Event]]="Penalty",Table2[[#This Row],[number]],IF(Table2[[#This Row],[Event]]="Time-Out",401,""))</f>
        <v>201</v>
      </c>
      <c r="AD1282" s="1">
        <f>ROW(A1281)</f>
        <v>1281</v>
      </c>
      <c r="AE1282" s="1">
        <f>COUNTIFS(Table2[GameID],Table2[[#This Row],[GameID]],Table2[Column1],"&lt;="&amp;Table2[[#This Row],[Column1]])-1</f>
        <v>16</v>
      </c>
    </row>
    <row r="1283" spans="1:31" x14ac:dyDescent="0.45">
      <c r="A1283" t="s">
        <v>432</v>
      </c>
      <c r="B1283" t="str">
        <f>_xlfn.TEXTBEFORE(Table2[[#This Row],[Kamp]]," - ")</f>
        <v>BFC Vendsyssel</v>
      </c>
      <c r="C1283" t="str">
        <f>_xlfn.TEXTAFTER(Table2[[#This Row],[Kamp]],"- ")</f>
        <v>Hvidovre Attack</v>
      </c>
      <c r="D1283">
        <v>44969</v>
      </c>
      <c r="E1283">
        <v>65717</v>
      </c>
      <c r="F1283">
        <v>20222023</v>
      </c>
      <c r="G1283" t="s">
        <v>418</v>
      </c>
      <c r="H1283" t="s">
        <v>664</v>
      </c>
      <c r="I1283" t="s">
        <v>678</v>
      </c>
      <c r="J1283">
        <v>3</v>
      </c>
      <c r="K1283">
        <v>29506</v>
      </c>
      <c r="L1283">
        <v>207</v>
      </c>
      <c r="M1283" t="s">
        <v>631</v>
      </c>
      <c r="N1283" t="s">
        <v>206</v>
      </c>
      <c r="O1283" t="s">
        <v>634</v>
      </c>
      <c r="P1283">
        <v>64</v>
      </c>
      <c r="Q1283" t="s">
        <v>634</v>
      </c>
      <c r="R1283">
        <f>SUMIFS(Table2[number],Table2[Event],"Goal",Table2[H/U],"HOME",Table2[GameID],Table2[[#This Row],[GameID]],Table2[GameTime],"&lt;="&amp;Table2[[#This Row],[GameTime]])</f>
        <v>3</v>
      </c>
      <c r="S1283">
        <f>SUMIFS(Table2[number],Table2[Event],"Goal",Table2[H/U],"AWAY",Table2[GameID],Table2[[#This Row],[GameID]],Table2[GameTime],"&lt;="&amp;Table2[[#This Row],[GameTime]])</f>
        <v>6</v>
      </c>
      <c r="T1283" t="str">
        <f>IF(Table2[[#This Row],[Event]]="Goal",Table2[[#This Row],[Hscore]]&amp;"-"&amp;Table2[[#This Row],[Uscore]],"")</f>
        <v/>
      </c>
      <c r="U1283">
        <v>3195</v>
      </c>
      <c r="V1283" s="1">
        <f>Table2[[#This Row],[GameTime]]-(Table2[[#This Row],[period]]-1)*1200</f>
        <v>795</v>
      </c>
      <c r="W1283" s="1">
        <f>ROUNDDOWN(Table2[[#This Row],[Time]]/60,0)</f>
        <v>13</v>
      </c>
      <c r="X1283" s="1">
        <f>ROUNDDOWN((Table2[[#This Row],[Time]]/60-Table2[[#This Row],[Time2]])*60,0)</f>
        <v>15</v>
      </c>
      <c r="Y1283" s="1">
        <f>IF(Table2[[#This Row],[Time2]]&lt;10,0&amp;Table2[[#This Row],[Time2]],Table2[[#This Row],[Time2]])</f>
        <v>13</v>
      </c>
      <c r="Z1283" s="1">
        <f>IF(Table2[[#This Row],[Time3]]&lt;10,0&amp;Table2[[#This Row],[Time3]],Table2[[#This Row],[Time3]])</f>
        <v>15</v>
      </c>
      <c r="AA1283" s="2" t="str">
        <f>Table2[[#This Row],[Time4]]&amp;":"&amp;Table2[[#This Row],[Time5]]</f>
        <v>13:15</v>
      </c>
      <c r="AB1283" s="1" cm="1">
        <f t="array" ref="AB1283">IFERROR(IF(Table2[[#This Row],[code]]="","",_xlfn.IFS(AND(Table2[[#This Row],[code]]&lt;400,Table2[[#This Row],[code]]&lt;&gt;""),2,Table2[[#This Row],[code]]&gt;500,4)),"")</f>
        <v>2</v>
      </c>
      <c r="AC1283" s="1">
        <f>IF(Table2[[#This Row],[Event]]="Penalty",Table2[[#This Row],[number]],IF(Table2[[#This Row],[Event]]="Time-Out",401,""))</f>
        <v>207</v>
      </c>
      <c r="AD1283" s="1">
        <f>ROW(A1282)</f>
        <v>1282</v>
      </c>
      <c r="AE1283" s="1">
        <f>COUNTIFS(Table2[GameID],Table2[[#This Row],[GameID]],Table2[Column1],"&lt;="&amp;Table2[[#This Row],[Column1]])-1</f>
        <v>17</v>
      </c>
    </row>
    <row r="1284" spans="1:31" x14ac:dyDescent="0.45">
      <c r="A1284" t="s">
        <v>432</v>
      </c>
      <c r="B1284" t="str">
        <f>_xlfn.TEXTBEFORE(Table2[[#This Row],[Kamp]]," - ")</f>
        <v>BFC Vendsyssel</v>
      </c>
      <c r="C1284" t="str">
        <f>_xlfn.TEXTAFTER(Table2[[#This Row],[Kamp]],"- ")</f>
        <v>Hvidovre Attack</v>
      </c>
      <c r="D1284">
        <v>44969</v>
      </c>
      <c r="E1284">
        <v>65717</v>
      </c>
      <c r="F1284">
        <v>20222023</v>
      </c>
      <c r="G1284" t="s">
        <v>418</v>
      </c>
      <c r="H1284" t="s">
        <v>659</v>
      </c>
      <c r="I1284" t="s">
        <v>677</v>
      </c>
      <c r="J1284">
        <v>3</v>
      </c>
      <c r="K1284">
        <v>29511</v>
      </c>
      <c r="L1284">
        <v>201</v>
      </c>
      <c r="M1284" t="s">
        <v>631</v>
      </c>
      <c r="N1284" t="s">
        <v>60</v>
      </c>
      <c r="O1284" t="s">
        <v>634</v>
      </c>
      <c r="P1284">
        <v>4</v>
      </c>
      <c r="Q1284" t="s">
        <v>634</v>
      </c>
      <c r="R1284">
        <f>SUMIFS(Table2[number],Table2[Event],"Goal",Table2[H/U],"HOME",Table2[GameID],Table2[[#This Row],[GameID]],Table2[GameTime],"&lt;="&amp;Table2[[#This Row],[GameTime]])</f>
        <v>3</v>
      </c>
      <c r="S1284">
        <f>SUMIFS(Table2[number],Table2[Event],"Goal",Table2[H/U],"AWAY",Table2[GameID],Table2[[#This Row],[GameID]],Table2[GameTime],"&lt;="&amp;Table2[[#This Row],[GameTime]])</f>
        <v>6</v>
      </c>
      <c r="T1284" t="str">
        <f>IF(Table2[[#This Row],[Event]]="Goal",Table2[[#This Row],[Hscore]]&amp;"-"&amp;Table2[[#This Row],[Uscore]],"")</f>
        <v/>
      </c>
      <c r="U1284">
        <v>3370</v>
      </c>
      <c r="V1284" s="1">
        <f>Table2[[#This Row],[GameTime]]-(Table2[[#This Row],[period]]-1)*1200</f>
        <v>970</v>
      </c>
      <c r="W1284" s="1">
        <f>ROUNDDOWN(Table2[[#This Row],[Time]]/60,0)</f>
        <v>16</v>
      </c>
      <c r="X1284" s="1">
        <f>ROUNDDOWN((Table2[[#This Row],[Time]]/60-Table2[[#This Row],[Time2]])*60,0)</f>
        <v>10</v>
      </c>
      <c r="Y1284" s="1">
        <f>IF(Table2[[#This Row],[Time2]]&lt;10,0&amp;Table2[[#This Row],[Time2]],Table2[[#This Row],[Time2]])</f>
        <v>16</v>
      </c>
      <c r="Z1284" s="1">
        <f>IF(Table2[[#This Row],[Time3]]&lt;10,0&amp;Table2[[#This Row],[Time3]],Table2[[#This Row],[Time3]])</f>
        <v>10</v>
      </c>
      <c r="AA1284" s="2" t="str">
        <f>Table2[[#This Row],[Time4]]&amp;":"&amp;Table2[[#This Row],[Time5]]</f>
        <v>16:10</v>
      </c>
      <c r="AB1284" s="1" cm="1">
        <f t="array" ref="AB1284">IFERROR(IF(Table2[[#This Row],[code]]="","",_xlfn.IFS(AND(Table2[[#This Row],[code]]&lt;400,Table2[[#This Row],[code]]&lt;&gt;""),2,Table2[[#This Row],[code]]&gt;500,4)),"")</f>
        <v>2</v>
      </c>
      <c r="AC1284" s="1">
        <f>IF(Table2[[#This Row],[Event]]="Penalty",Table2[[#This Row],[number]],IF(Table2[[#This Row],[Event]]="Time-Out",401,""))</f>
        <v>201</v>
      </c>
      <c r="AD1284" s="1">
        <f>ROW(A1283)</f>
        <v>1283</v>
      </c>
      <c r="AE1284" s="1">
        <f>COUNTIFS(Table2[GameID],Table2[[#This Row],[GameID]],Table2[Column1],"&lt;="&amp;Table2[[#This Row],[Column1]])-1</f>
        <v>18</v>
      </c>
    </row>
    <row r="1285" spans="1:31" x14ac:dyDescent="0.45">
      <c r="A1285" t="s">
        <v>432</v>
      </c>
      <c r="B1285" t="str">
        <f>_xlfn.TEXTBEFORE(Table2[[#This Row],[Kamp]]," - ")</f>
        <v>BFC Vendsyssel</v>
      </c>
      <c r="C1285" t="str">
        <f>_xlfn.TEXTAFTER(Table2[[#This Row],[Kamp]],"- ")</f>
        <v>Hvidovre Attack</v>
      </c>
      <c r="D1285">
        <v>44969</v>
      </c>
      <c r="E1285">
        <v>65717</v>
      </c>
      <c r="F1285">
        <v>20222023</v>
      </c>
      <c r="G1285" t="s">
        <v>418</v>
      </c>
      <c r="H1285" t="s">
        <v>659</v>
      </c>
      <c r="I1285" t="s">
        <v>677</v>
      </c>
      <c r="J1285">
        <v>3</v>
      </c>
      <c r="K1285">
        <v>29511</v>
      </c>
      <c r="L1285">
        <v>1</v>
      </c>
      <c r="M1285" t="s">
        <v>630</v>
      </c>
      <c r="N1285" t="s">
        <v>69</v>
      </c>
      <c r="O1285" t="s">
        <v>128</v>
      </c>
      <c r="P1285">
        <v>45</v>
      </c>
      <c r="Q1285">
        <v>12</v>
      </c>
      <c r="R1285">
        <f>SUMIFS(Table2[number],Table2[Event],"Goal",Table2[H/U],"HOME",Table2[GameID],Table2[[#This Row],[GameID]],Table2[GameTime],"&lt;="&amp;Table2[[#This Row],[GameTime]])</f>
        <v>3</v>
      </c>
      <c r="S1285">
        <f>SUMIFS(Table2[number],Table2[Event],"Goal",Table2[H/U],"AWAY",Table2[GameID],Table2[[#This Row],[GameID]],Table2[GameTime],"&lt;="&amp;Table2[[#This Row],[GameTime]])</f>
        <v>7</v>
      </c>
      <c r="T1285" t="str">
        <f>IF(Table2[[#This Row],[Event]]="Goal",Table2[[#This Row],[Hscore]]&amp;"-"&amp;Table2[[#This Row],[Uscore]],"")</f>
        <v>3-7</v>
      </c>
      <c r="U1285">
        <v>3443</v>
      </c>
      <c r="V1285" s="1">
        <f>Table2[[#This Row],[GameTime]]-(Table2[[#This Row],[period]]-1)*1200</f>
        <v>1043</v>
      </c>
      <c r="W1285" s="1">
        <f>ROUNDDOWN(Table2[[#This Row],[Time]]/60,0)</f>
        <v>17</v>
      </c>
      <c r="X1285" s="1">
        <f>ROUNDDOWN((Table2[[#This Row],[Time]]/60-Table2[[#This Row],[Time2]])*60,0)</f>
        <v>23</v>
      </c>
      <c r="Y1285" s="1">
        <f>IF(Table2[[#This Row],[Time2]]&lt;10,0&amp;Table2[[#This Row],[Time2]],Table2[[#This Row],[Time2]])</f>
        <v>17</v>
      </c>
      <c r="Z1285" s="1">
        <f>IF(Table2[[#This Row],[Time3]]&lt;10,0&amp;Table2[[#This Row],[Time3]],Table2[[#This Row],[Time3]])</f>
        <v>23</v>
      </c>
      <c r="AA1285" s="2" t="str">
        <f>Table2[[#This Row],[Time4]]&amp;":"&amp;Table2[[#This Row],[Time5]]</f>
        <v>17:23</v>
      </c>
      <c r="AB1285" s="1" t="str" cm="1">
        <f t="array" ref="AB1285">IFERROR(IF(Table2[[#This Row],[code]]="","",_xlfn.IFS(AND(Table2[[#This Row],[code]]&lt;400,Table2[[#This Row],[code]]&lt;&gt;""),2,Table2[[#This Row],[code]]&gt;500,4)),"")</f>
        <v/>
      </c>
      <c r="AC1285" s="1" t="str">
        <f>IF(Table2[[#This Row],[Event]]="Penalty",Table2[[#This Row],[number]],IF(Table2[[#This Row],[Event]]="Time-Out",401,""))</f>
        <v/>
      </c>
      <c r="AD1285" s="1">
        <f>ROW(A1284)</f>
        <v>1284</v>
      </c>
      <c r="AE1285" s="1">
        <f>COUNTIFS(Table2[GameID],Table2[[#This Row],[GameID]],Table2[Column1],"&lt;="&amp;Table2[[#This Row],[Column1]])-1</f>
        <v>19</v>
      </c>
    </row>
    <row r="1286" spans="1:31" x14ac:dyDescent="0.45">
      <c r="A1286" t="s">
        <v>439</v>
      </c>
      <c r="B1286" t="str">
        <f>_xlfn.TEXTBEFORE(Table2[[#This Row],[Kamp]]," - ")</f>
        <v>Rødovre FC</v>
      </c>
      <c r="C1286" t="str">
        <f>_xlfn.TEXTAFTER(Table2[[#This Row],[Kamp]],"- ")</f>
        <v>Sunds Seahawks</v>
      </c>
      <c r="D1286">
        <v>44982</v>
      </c>
      <c r="E1286">
        <v>65718</v>
      </c>
      <c r="F1286">
        <v>20222023</v>
      </c>
      <c r="G1286" t="s">
        <v>418</v>
      </c>
      <c r="H1286" t="s">
        <v>665</v>
      </c>
      <c r="I1286" t="s">
        <v>678</v>
      </c>
      <c r="J1286">
        <v>1</v>
      </c>
      <c r="K1286">
        <v>29512</v>
      </c>
      <c r="L1286">
        <v>1</v>
      </c>
      <c r="M1286" t="s">
        <v>630</v>
      </c>
      <c r="N1286" t="s">
        <v>42</v>
      </c>
      <c r="O1286" t="s">
        <v>53</v>
      </c>
      <c r="P1286">
        <v>8</v>
      </c>
      <c r="Q1286">
        <v>81</v>
      </c>
      <c r="R1286">
        <f>SUMIFS(Table2[number],Table2[Event],"Goal",Table2[H/U],"HOME",Table2[GameID],Table2[[#This Row],[GameID]],Table2[GameTime],"&lt;="&amp;Table2[[#This Row],[GameTime]])</f>
        <v>1</v>
      </c>
      <c r="S1286">
        <f>SUMIFS(Table2[number],Table2[Event],"Goal",Table2[H/U],"AWAY",Table2[GameID],Table2[[#This Row],[GameID]],Table2[GameTime],"&lt;="&amp;Table2[[#This Row],[GameTime]])</f>
        <v>0</v>
      </c>
      <c r="T1286" t="str">
        <f>IF(Table2[[#This Row],[Event]]="Goal",Table2[[#This Row],[Hscore]]&amp;"-"&amp;Table2[[#This Row],[Uscore]],"")</f>
        <v>1-0</v>
      </c>
      <c r="U1286">
        <v>399</v>
      </c>
      <c r="V1286" s="1">
        <f>Table2[[#This Row],[GameTime]]-(Table2[[#This Row],[period]]-1)*1200</f>
        <v>399</v>
      </c>
      <c r="W1286" s="1">
        <f>ROUNDDOWN(Table2[[#This Row],[Time]]/60,0)</f>
        <v>6</v>
      </c>
      <c r="X1286" s="1">
        <f>ROUNDDOWN((Table2[[#This Row],[Time]]/60-Table2[[#This Row],[Time2]])*60,0)</f>
        <v>39</v>
      </c>
      <c r="Y1286" s="1" t="str">
        <f>IF(Table2[[#This Row],[Time2]]&lt;10,0&amp;Table2[[#This Row],[Time2]],Table2[[#This Row],[Time2]])</f>
        <v>06</v>
      </c>
      <c r="Z1286" s="1">
        <f>IF(Table2[[#This Row],[Time3]]&lt;10,0&amp;Table2[[#This Row],[Time3]],Table2[[#This Row],[Time3]])</f>
        <v>39</v>
      </c>
      <c r="AA1286" s="2" t="str">
        <f>Table2[[#This Row],[Time4]]&amp;":"&amp;Table2[[#This Row],[Time5]]</f>
        <v>06:39</v>
      </c>
      <c r="AB1286" s="1" t="str" cm="1">
        <f t="array" ref="AB1286">IFERROR(IF(Table2[[#This Row],[code]]="","",_xlfn.IFS(AND(Table2[[#This Row],[code]]&lt;400,Table2[[#This Row],[code]]&lt;&gt;""),2,Table2[[#This Row],[code]]&gt;500,4)),"")</f>
        <v/>
      </c>
      <c r="AC1286" s="1" t="str">
        <f>IF(Table2[[#This Row],[Event]]="Penalty",Table2[[#This Row],[number]],IF(Table2[[#This Row],[Event]]="Time-Out",401,""))</f>
        <v/>
      </c>
      <c r="AD1286" s="1">
        <f>ROW(A1285)</f>
        <v>1285</v>
      </c>
      <c r="AE1286" s="1">
        <f>COUNTIFS(Table2[GameID],Table2[[#This Row],[GameID]],Table2[Column1],"&lt;="&amp;Table2[[#This Row],[Column1]])-1</f>
        <v>0</v>
      </c>
    </row>
    <row r="1287" spans="1:31" x14ac:dyDescent="0.45">
      <c r="A1287" t="s">
        <v>439</v>
      </c>
      <c r="B1287" t="str">
        <f>_xlfn.TEXTBEFORE(Table2[[#This Row],[Kamp]]," - ")</f>
        <v>Rødovre FC</v>
      </c>
      <c r="C1287" t="str">
        <f>_xlfn.TEXTAFTER(Table2[[#This Row],[Kamp]],"- ")</f>
        <v>Sunds Seahawks</v>
      </c>
      <c r="D1287">
        <v>44982</v>
      </c>
      <c r="E1287">
        <v>65718</v>
      </c>
      <c r="F1287">
        <v>20222023</v>
      </c>
      <c r="G1287" t="s">
        <v>418</v>
      </c>
      <c r="H1287" t="s">
        <v>665</v>
      </c>
      <c r="I1287" t="s">
        <v>678</v>
      </c>
      <c r="J1287">
        <v>1</v>
      </c>
      <c r="K1287">
        <v>29512</v>
      </c>
      <c r="L1287">
        <v>504</v>
      </c>
      <c r="M1287" t="s">
        <v>631</v>
      </c>
      <c r="N1287" t="s">
        <v>53</v>
      </c>
      <c r="O1287" t="s">
        <v>634</v>
      </c>
      <c r="P1287">
        <v>81</v>
      </c>
      <c r="Q1287" t="s">
        <v>634</v>
      </c>
      <c r="R1287">
        <f>SUMIFS(Table2[number],Table2[Event],"Goal",Table2[H/U],"HOME",Table2[GameID],Table2[[#This Row],[GameID]],Table2[GameTime],"&lt;="&amp;Table2[[#This Row],[GameTime]])</f>
        <v>1</v>
      </c>
      <c r="S1287">
        <f>SUMIFS(Table2[number],Table2[Event],"Goal",Table2[H/U],"AWAY",Table2[GameID],Table2[[#This Row],[GameID]],Table2[GameTime],"&lt;="&amp;Table2[[#This Row],[GameTime]])</f>
        <v>0</v>
      </c>
      <c r="T1287" t="str">
        <f>IF(Table2[[#This Row],[Event]]="Goal",Table2[[#This Row],[Hscore]]&amp;"-"&amp;Table2[[#This Row],[Uscore]],"")</f>
        <v/>
      </c>
      <c r="U1287">
        <v>759</v>
      </c>
      <c r="V1287" s="1">
        <f>Table2[[#This Row],[GameTime]]-(Table2[[#This Row],[period]]-1)*1200</f>
        <v>759</v>
      </c>
      <c r="W1287" s="1">
        <f>ROUNDDOWN(Table2[[#This Row],[Time]]/60,0)</f>
        <v>12</v>
      </c>
      <c r="X1287" s="1">
        <f>ROUNDDOWN((Table2[[#This Row],[Time]]/60-Table2[[#This Row],[Time2]])*60,0)</f>
        <v>39</v>
      </c>
      <c r="Y1287" s="1">
        <f>IF(Table2[[#This Row],[Time2]]&lt;10,0&amp;Table2[[#This Row],[Time2]],Table2[[#This Row],[Time2]])</f>
        <v>12</v>
      </c>
      <c r="Z1287" s="1">
        <f>IF(Table2[[#This Row],[Time3]]&lt;10,0&amp;Table2[[#This Row],[Time3]],Table2[[#This Row],[Time3]])</f>
        <v>39</v>
      </c>
      <c r="AA1287" s="2" t="str">
        <f>Table2[[#This Row],[Time4]]&amp;":"&amp;Table2[[#This Row],[Time5]]</f>
        <v>12:39</v>
      </c>
      <c r="AB1287" s="1" cm="1">
        <f t="array" ref="AB1287">IFERROR(IF(Table2[[#This Row],[code]]="","",_xlfn.IFS(AND(Table2[[#This Row],[code]]&lt;400,Table2[[#This Row],[code]]&lt;&gt;""),2,Table2[[#This Row],[code]]&gt;500,4)),"")</f>
        <v>4</v>
      </c>
      <c r="AC1287" s="1">
        <f>IF(Table2[[#This Row],[Event]]="Penalty",Table2[[#This Row],[number]],IF(Table2[[#This Row],[Event]]="Time-Out",401,""))</f>
        <v>504</v>
      </c>
      <c r="AD1287" s="1">
        <f>ROW(A1286)</f>
        <v>1286</v>
      </c>
      <c r="AE1287" s="1">
        <f>COUNTIFS(Table2[GameID],Table2[[#This Row],[GameID]],Table2[Column1],"&lt;="&amp;Table2[[#This Row],[Column1]])-1</f>
        <v>1</v>
      </c>
    </row>
    <row r="1288" spans="1:31" x14ac:dyDescent="0.45">
      <c r="A1288" t="s">
        <v>439</v>
      </c>
      <c r="B1288" t="str">
        <f>_xlfn.TEXTBEFORE(Table2[[#This Row],[Kamp]]," - ")</f>
        <v>Rødovre FC</v>
      </c>
      <c r="C1288" t="str">
        <f>_xlfn.TEXTAFTER(Table2[[#This Row],[Kamp]],"- ")</f>
        <v>Sunds Seahawks</v>
      </c>
      <c r="D1288">
        <v>44982</v>
      </c>
      <c r="E1288">
        <v>65718</v>
      </c>
      <c r="F1288">
        <v>20222023</v>
      </c>
      <c r="G1288" t="s">
        <v>418</v>
      </c>
      <c r="H1288" t="s">
        <v>668</v>
      </c>
      <c r="I1288" t="s">
        <v>677</v>
      </c>
      <c r="J1288">
        <v>1</v>
      </c>
      <c r="K1288">
        <v>29502</v>
      </c>
      <c r="L1288">
        <v>1</v>
      </c>
      <c r="M1288" t="s">
        <v>630</v>
      </c>
      <c r="N1288" t="s">
        <v>213</v>
      </c>
      <c r="O1288" t="s">
        <v>228</v>
      </c>
      <c r="P1288">
        <v>5</v>
      </c>
      <c r="Q1288">
        <v>77</v>
      </c>
      <c r="R1288">
        <f>SUMIFS(Table2[number],Table2[Event],"Goal",Table2[H/U],"HOME",Table2[GameID],Table2[[#This Row],[GameID]],Table2[GameTime],"&lt;="&amp;Table2[[#This Row],[GameTime]])</f>
        <v>1</v>
      </c>
      <c r="S1288">
        <f>SUMIFS(Table2[number],Table2[Event],"Goal",Table2[H/U],"AWAY",Table2[GameID],Table2[[#This Row],[GameID]],Table2[GameTime],"&lt;="&amp;Table2[[#This Row],[GameTime]])</f>
        <v>1</v>
      </c>
      <c r="T1288" t="str">
        <f>IF(Table2[[#This Row],[Event]]="Goal",Table2[[#This Row],[Hscore]]&amp;"-"&amp;Table2[[#This Row],[Uscore]],"")</f>
        <v>1-1</v>
      </c>
      <c r="U1288">
        <v>860</v>
      </c>
      <c r="V1288" s="1">
        <f>Table2[[#This Row],[GameTime]]-(Table2[[#This Row],[period]]-1)*1200</f>
        <v>860</v>
      </c>
      <c r="W1288" s="1">
        <f>ROUNDDOWN(Table2[[#This Row],[Time]]/60,0)</f>
        <v>14</v>
      </c>
      <c r="X1288" s="1">
        <f>ROUNDDOWN((Table2[[#This Row],[Time]]/60-Table2[[#This Row],[Time2]])*60,0)</f>
        <v>20</v>
      </c>
      <c r="Y1288" s="1">
        <f>IF(Table2[[#This Row],[Time2]]&lt;10,0&amp;Table2[[#This Row],[Time2]],Table2[[#This Row],[Time2]])</f>
        <v>14</v>
      </c>
      <c r="Z1288" s="1">
        <f>IF(Table2[[#This Row],[Time3]]&lt;10,0&amp;Table2[[#This Row],[Time3]],Table2[[#This Row],[Time3]])</f>
        <v>20</v>
      </c>
      <c r="AA1288" s="2" t="str">
        <f>Table2[[#This Row],[Time4]]&amp;":"&amp;Table2[[#This Row],[Time5]]</f>
        <v>14:20</v>
      </c>
      <c r="AB1288" s="1" t="str" cm="1">
        <f t="array" ref="AB1288">IFERROR(IF(Table2[[#This Row],[code]]="","",_xlfn.IFS(AND(Table2[[#This Row],[code]]&lt;400,Table2[[#This Row],[code]]&lt;&gt;""),2,Table2[[#This Row],[code]]&gt;500,4)),"")</f>
        <v/>
      </c>
      <c r="AC1288" s="1" t="str">
        <f>IF(Table2[[#This Row],[Event]]="Penalty",Table2[[#This Row],[number]],IF(Table2[[#This Row],[Event]]="Time-Out",401,""))</f>
        <v/>
      </c>
      <c r="AD1288" s="1">
        <f>ROW(A1287)</f>
        <v>1287</v>
      </c>
      <c r="AE1288" s="1">
        <f>COUNTIFS(Table2[GameID],Table2[[#This Row],[GameID]],Table2[Column1],"&lt;="&amp;Table2[[#This Row],[Column1]])-1</f>
        <v>2</v>
      </c>
    </row>
    <row r="1289" spans="1:31" x14ac:dyDescent="0.45">
      <c r="A1289" t="s">
        <v>439</v>
      </c>
      <c r="B1289" t="str">
        <f>_xlfn.TEXTBEFORE(Table2[[#This Row],[Kamp]]," - ")</f>
        <v>Rødovre FC</v>
      </c>
      <c r="C1289" t="str">
        <f>_xlfn.TEXTAFTER(Table2[[#This Row],[Kamp]],"- ")</f>
        <v>Sunds Seahawks</v>
      </c>
      <c r="D1289">
        <v>44982</v>
      </c>
      <c r="E1289">
        <v>65718</v>
      </c>
      <c r="F1289">
        <v>20222023</v>
      </c>
      <c r="G1289" t="s">
        <v>418</v>
      </c>
      <c r="H1289" t="s">
        <v>668</v>
      </c>
      <c r="I1289" t="s">
        <v>677</v>
      </c>
      <c r="J1289">
        <v>1</v>
      </c>
      <c r="K1289">
        <v>29502</v>
      </c>
      <c r="L1289">
        <v>1</v>
      </c>
      <c r="M1289" t="s">
        <v>630</v>
      </c>
      <c r="N1289" t="s">
        <v>228</v>
      </c>
      <c r="O1289" t="s">
        <v>213</v>
      </c>
      <c r="P1289">
        <v>77</v>
      </c>
      <c r="Q1289">
        <v>5</v>
      </c>
      <c r="R1289">
        <f>SUMIFS(Table2[number],Table2[Event],"Goal",Table2[H/U],"HOME",Table2[GameID],Table2[[#This Row],[GameID]],Table2[GameTime],"&lt;="&amp;Table2[[#This Row],[GameTime]])</f>
        <v>1</v>
      </c>
      <c r="S1289">
        <f>SUMIFS(Table2[number],Table2[Event],"Goal",Table2[H/U],"AWAY",Table2[GameID],Table2[[#This Row],[GameID]],Table2[GameTime],"&lt;="&amp;Table2[[#This Row],[GameTime]])</f>
        <v>2</v>
      </c>
      <c r="T1289" t="str">
        <f>IF(Table2[[#This Row],[Event]]="Goal",Table2[[#This Row],[Hscore]]&amp;"-"&amp;Table2[[#This Row],[Uscore]],"")</f>
        <v>1-2</v>
      </c>
      <c r="U1289">
        <v>897</v>
      </c>
      <c r="V1289" s="1">
        <f>Table2[[#This Row],[GameTime]]-(Table2[[#This Row],[period]]-1)*1200</f>
        <v>897</v>
      </c>
      <c r="W1289" s="1">
        <f>ROUNDDOWN(Table2[[#This Row],[Time]]/60,0)</f>
        <v>14</v>
      </c>
      <c r="X1289" s="1">
        <f>ROUNDDOWN((Table2[[#This Row],[Time]]/60-Table2[[#This Row],[Time2]])*60,0)</f>
        <v>57</v>
      </c>
      <c r="Y1289" s="1">
        <f>IF(Table2[[#This Row],[Time2]]&lt;10,0&amp;Table2[[#This Row],[Time2]],Table2[[#This Row],[Time2]])</f>
        <v>14</v>
      </c>
      <c r="Z1289" s="1">
        <f>IF(Table2[[#This Row],[Time3]]&lt;10,0&amp;Table2[[#This Row],[Time3]],Table2[[#This Row],[Time3]])</f>
        <v>57</v>
      </c>
      <c r="AA1289" s="2" t="str">
        <f>Table2[[#This Row],[Time4]]&amp;":"&amp;Table2[[#This Row],[Time5]]</f>
        <v>14:57</v>
      </c>
      <c r="AB1289" s="1" t="str" cm="1">
        <f t="array" ref="AB1289">IFERROR(IF(Table2[[#This Row],[code]]="","",_xlfn.IFS(AND(Table2[[#This Row],[code]]&lt;400,Table2[[#This Row],[code]]&lt;&gt;""),2,Table2[[#This Row],[code]]&gt;500,4)),"")</f>
        <v/>
      </c>
      <c r="AC1289" s="1" t="str">
        <f>IF(Table2[[#This Row],[Event]]="Penalty",Table2[[#This Row],[number]],IF(Table2[[#This Row],[Event]]="Time-Out",401,""))</f>
        <v/>
      </c>
      <c r="AD1289" s="1">
        <f>ROW(A1288)</f>
        <v>1288</v>
      </c>
      <c r="AE1289" s="1">
        <f>COUNTIFS(Table2[GameID],Table2[[#This Row],[GameID]],Table2[Column1],"&lt;="&amp;Table2[[#This Row],[Column1]])-1</f>
        <v>3</v>
      </c>
    </row>
    <row r="1290" spans="1:31" x14ac:dyDescent="0.45">
      <c r="A1290" t="s">
        <v>439</v>
      </c>
      <c r="B1290" t="str">
        <f>_xlfn.TEXTBEFORE(Table2[[#This Row],[Kamp]]," - ")</f>
        <v>Rødovre FC</v>
      </c>
      <c r="C1290" t="str">
        <f>_xlfn.TEXTAFTER(Table2[[#This Row],[Kamp]],"- ")</f>
        <v>Sunds Seahawks</v>
      </c>
      <c r="D1290">
        <v>44982</v>
      </c>
      <c r="E1290">
        <v>65718</v>
      </c>
      <c r="F1290">
        <v>20222023</v>
      </c>
      <c r="G1290" t="s">
        <v>418</v>
      </c>
      <c r="H1290" t="s">
        <v>665</v>
      </c>
      <c r="I1290" t="s">
        <v>678</v>
      </c>
      <c r="J1290">
        <v>1</v>
      </c>
      <c r="K1290">
        <v>29512</v>
      </c>
      <c r="L1290">
        <v>1</v>
      </c>
      <c r="M1290" t="s">
        <v>630</v>
      </c>
      <c r="N1290" t="s">
        <v>41</v>
      </c>
      <c r="O1290" t="s">
        <v>45</v>
      </c>
      <c r="P1290">
        <v>3</v>
      </c>
      <c r="Q1290">
        <v>17</v>
      </c>
      <c r="R1290">
        <f>SUMIFS(Table2[number],Table2[Event],"Goal",Table2[H/U],"HOME",Table2[GameID],Table2[[#This Row],[GameID]],Table2[GameTime],"&lt;="&amp;Table2[[#This Row],[GameTime]])</f>
        <v>2</v>
      </c>
      <c r="S1290">
        <f>SUMIFS(Table2[number],Table2[Event],"Goal",Table2[H/U],"AWAY",Table2[GameID],Table2[[#This Row],[GameID]],Table2[GameTime],"&lt;="&amp;Table2[[#This Row],[GameTime]])</f>
        <v>2</v>
      </c>
      <c r="T1290" t="str">
        <f>IF(Table2[[#This Row],[Event]]="Goal",Table2[[#This Row],[Hscore]]&amp;"-"&amp;Table2[[#This Row],[Uscore]],"")</f>
        <v>2-2</v>
      </c>
      <c r="U1290">
        <v>1015</v>
      </c>
      <c r="V1290" s="1">
        <f>Table2[[#This Row],[GameTime]]-(Table2[[#This Row],[period]]-1)*1200</f>
        <v>1015</v>
      </c>
      <c r="W1290" s="1">
        <f>ROUNDDOWN(Table2[[#This Row],[Time]]/60,0)</f>
        <v>16</v>
      </c>
      <c r="X1290" s="1">
        <f>ROUNDDOWN((Table2[[#This Row],[Time]]/60-Table2[[#This Row],[Time2]])*60,0)</f>
        <v>55</v>
      </c>
      <c r="Y1290" s="1">
        <f>IF(Table2[[#This Row],[Time2]]&lt;10,0&amp;Table2[[#This Row],[Time2]],Table2[[#This Row],[Time2]])</f>
        <v>16</v>
      </c>
      <c r="Z1290" s="1">
        <f>IF(Table2[[#This Row],[Time3]]&lt;10,0&amp;Table2[[#This Row],[Time3]],Table2[[#This Row],[Time3]])</f>
        <v>55</v>
      </c>
      <c r="AA1290" s="2" t="str">
        <f>Table2[[#This Row],[Time4]]&amp;":"&amp;Table2[[#This Row],[Time5]]</f>
        <v>16:55</v>
      </c>
      <c r="AB1290" s="1" t="str" cm="1">
        <f t="array" ref="AB1290">IFERROR(IF(Table2[[#This Row],[code]]="","",_xlfn.IFS(AND(Table2[[#This Row],[code]]&lt;400,Table2[[#This Row],[code]]&lt;&gt;""),2,Table2[[#This Row],[code]]&gt;500,4)),"")</f>
        <v/>
      </c>
      <c r="AC1290" s="1" t="str">
        <f>IF(Table2[[#This Row],[Event]]="Penalty",Table2[[#This Row],[number]],IF(Table2[[#This Row],[Event]]="Time-Out",401,""))</f>
        <v/>
      </c>
      <c r="AD1290" s="1">
        <f>ROW(A1289)</f>
        <v>1289</v>
      </c>
      <c r="AE1290" s="1">
        <f>COUNTIFS(Table2[GameID],Table2[[#This Row],[GameID]],Table2[Column1],"&lt;="&amp;Table2[[#This Row],[Column1]])-1</f>
        <v>4</v>
      </c>
    </row>
    <row r="1291" spans="1:31" x14ac:dyDescent="0.45">
      <c r="A1291" t="s">
        <v>439</v>
      </c>
      <c r="B1291" t="str">
        <f>_xlfn.TEXTBEFORE(Table2[[#This Row],[Kamp]]," - ")</f>
        <v>Rødovre FC</v>
      </c>
      <c r="C1291" t="str">
        <f>_xlfn.TEXTAFTER(Table2[[#This Row],[Kamp]],"- ")</f>
        <v>Sunds Seahawks</v>
      </c>
      <c r="D1291">
        <v>44982</v>
      </c>
      <c r="E1291">
        <v>65718</v>
      </c>
      <c r="F1291">
        <v>20222023</v>
      </c>
      <c r="G1291" t="s">
        <v>418</v>
      </c>
      <c r="H1291" t="s">
        <v>665</v>
      </c>
      <c r="I1291" t="s">
        <v>678</v>
      </c>
      <c r="J1291">
        <v>1</v>
      </c>
      <c r="K1291">
        <v>29512</v>
      </c>
      <c r="L1291">
        <v>203</v>
      </c>
      <c r="M1291" t="s">
        <v>631</v>
      </c>
      <c r="N1291" t="s">
        <v>44</v>
      </c>
      <c r="O1291" t="s">
        <v>634</v>
      </c>
      <c r="P1291">
        <v>16</v>
      </c>
      <c r="Q1291" t="s">
        <v>634</v>
      </c>
      <c r="R1291">
        <f>SUMIFS(Table2[number],Table2[Event],"Goal",Table2[H/U],"HOME",Table2[GameID],Table2[[#This Row],[GameID]],Table2[GameTime],"&lt;="&amp;Table2[[#This Row],[GameTime]])</f>
        <v>2</v>
      </c>
      <c r="S1291">
        <f>SUMIFS(Table2[number],Table2[Event],"Goal",Table2[H/U],"AWAY",Table2[GameID],Table2[[#This Row],[GameID]],Table2[GameTime],"&lt;="&amp;Table2[[#This Row],[GameTime]])</f>
        <v>2</v>
      </c>
      <c r="T1291" t="str">
        <f>IF(Table2[[#This Row],[Event]]="Goal",Table2[[#This Row],[Hscore]]&amp;"-"&amp;Table2[[#This Row],[Uscore]],"")</f>
        <v/>
      </c>
      <c r="U1291">
        <v>1171</v>
      </c>
      <c r="V1291" s="1">
        <f>Table2[[#This Row],[GameTime]]-(Table2[[#This Row],[period]]-1)*1200</f>
        <v>1171</v>
      </c>
      <c r="W1291" s="1">
        <f>ROUNDDOWN(Table2[[#This Row],[Time]]/60,0)</f>
        <v>19</v>
      </c>
      <c r="X1291" s="1">
        <f>ROUNDDOWN((Table2[[#This Row],[Time]]/60-Table2[[#This Row],[Time2]])*60,0)</f>
        <v>30</v>
      </c>
      <c r="Y1291" s="1">
        <f>IF(Table2[[#This Row],[Time2]]&lt;10,0&amp;Table2[[#This Row],[Time2]],Table2[[#This Row],[Time2]])</f>
        <v>19</v>
      </c>
      <c r="Z1291" s="1">
        <f>IF(Table2[[#This Row],[Time3]]&lt;10,0&amp;Table2[[#This Row],[Time3]],Table2[[#This Row],[Time3]])</f>
        <v>30</v>
      </c>
      <c r="AA1291" s="2" t="str">
        <f>Table2[[#This Row],[Time4]]&amp;":"&amp;Table2[[#This Row],[Time5]]</f>
        <v>19:30</v>
      </c>
      <c r="AB1291" s="1" cm="1">
        <f t="array" ref="AB1291">IFERROR(IF(Table2[[#This Row],[code]]="","",_xlfn.IFS(AND(Table2[[#This Row],[code]]&lt;400,Table2[[#This Row],[code]]&lt;&gt;""),2,Table2[[#This Row],[code]]&gt;500,4)),"")</f>
        <v>2</v>
      </c>
      <c r="AC1291" s="1">
        <f>IF(Table2[[#This Row],[Event]]="Penalty",Table2[[#This Row],[number]],IF(Table2[[#This Row],[Event]]="Time-Out",401,""))</f>
        <v>203</v>
      </c>
      <c r="AD1291" s="1">
        <f>ROW(A1290)</f>
        <v>1290</v>
      </c>
      <c r="AE1291" s="1">
        <f>COUNTIFS(Table2[GameID],Table2[[#This Row],[GameID]],Table2[Column1],"&lt;="&amp;Table2[[#This Row],[Column1]])-1</f>
        <v>5</v>
      </c>
    </row>
    <row r="1292" spans="1:31" x14ac:dyDescent="0.45">
      <c r="A1292" t="s">
        <v>439</v>
      </c>
      <c r="B1292" t="str">
        <f>_xlfn.TEXTBEFORE(Table2[[#This Row],[Kamp]]," - ")</f>
        <v>Rødovre FC</v>
      </c>
      <c r="C1292" t="str">
        <f>_xlfn.TEXTAFTER(Table2[[#This Row],[Kamp]],"- ")</f>
        <v>Sunds Seahawks</v>
      </c>
      <c r="D1292">
        <v>44982</v>
      </c>
      <c r="E1292">
        <v>65718</v>
      </c>
      <c r="F1292">
        <v>20222023</v>
      </c>
      <c r="G1292" t="s">
        <v>418</v>
      </c>
      <c r="H1292" t="s">
        <v>668</v>
      </c>
      <c r="I1292" t="s">
        <v>677</v>
      </c>
      <c r="J1292">
        <v>2</v>
      </c>
      <c r="K1292">
        <v>29502</v>
      </c>
      <c r="L1292">
        <v>1</v>
      </c>
      <c r="M1292" t="s">
        <v>630</v>
      </c>
      <c r="N1292" t="s">
        <v>221</v>
      </c>
      <c r="O1292" t="s">
        <v>228</v>
      </c>
      <c r="P1292">
        <v>25</v>
      </c>
      <c r="Q1292">
        <v>77</v>
      </c>
      <c r="R1292">
        <f>SUMIFS(Table2[number],Table2[Event],"Goal",Table2[H/U],"HOME",Table2[GameID],Table2[[#This Row],[GameID]],Table2[GameTime],"&lt;="&amp;Table2[[#This Row],[GameTime]])</f>
        <v>2</v>
      </c>
      <c r="S1292">
        <f>SUMIFS(Table2[number],Table2[Event],"Goal",Table2[H/U],"AWAY",Table2[GameID],Table2[[#This Row],[GameID]],Table2[GameTime],"&lt;="&amp;Table2[[#This Row],[GameTime]])</f>
        <v>3</v>
      </c>
      <c r="T1292" t="str">
        <f>IF(Table2[[#This Row],[Event]]="Goal",Table2[[#This Row],[Hscore]]&amp;"-"&amp;Table2[[#This Row],[Uscore]],"")</f>
        <v>2-3</v>
      </c>
      <c r="U1292">
        <v>1287</v>
      </c>
      <c r="V1292" s="1">
        <f>Table2[[#This Row],[GameTime]]-(Table2[[#This Row],[period]]-1)*1200</f>
        <v>87</v>
      </c>
      <c r="W1292" s="1">
        <f>ROUNDDOWN(Table2[[#This Row],[Time]]/60,0)</f>
        <v>1</v>
      </c>
      <c r="X1292" s="1">
        <f>ROUNDDOWN((Table2[[#This Row],[Time]]/60-Table2[[#This Row],[Time2]])*60,0)</f>
        <v>27</v>
      </c>
      <c r="Y1292" s="1" t="str">
        <f>IF(Table2[[#This Row],[Time2]]&lt;10,0&amp;Table2[[#This Row],[Time2]],Table2[[#This Row],[Time2]])</f>
        <v>01</v>
      </c>
      <c r="Z1292" s="1">
        <f>IF(Table2[[#This Row],[Time3]]&lt;10,0&amp;Table2[[#This Row],[Time3]],Table2[[#This Row],[Time3]])</f>
        <v>27</v>
      </c>
      <c r="AA1292" s="2" t="str">
        <f>Table2[[#This Row],[Time4]]&amp;":"&amp;Table2[[#This Row],[Time5]]</f>
        <v>01:27</v>
      </c>
      <c r="AB1292" s="1" t="str" cm="1">
        <f t="array" ref="AB1292">IFERROR(IF(Table2[[#This Row],[code]]="","",_xlfn.IFS(AND(Table2[[#This Row],[code]]&lt;400,Table2[[#This Row],[code]]&lt;&gt;""),2,Table2[[#This Row],[code]]&gt;500,4)),"")</f>
        <v/>
      </c>
      <c r="AC1292" s="1" t="str">
        <f>IF(Table2[[#This Row],[Event]]="Penalty",Table2[[#This Row],[number]],IF(Table2[[#This Row],[Event]]="Time-Out",401,""))</f>
        <v/>
      </c>
      <c r="AD1292" s="1">
        <f>ROW(A1291)</f>
        <v>1291</v>
      </c>
      <c r="AE1292" s="1">
        <f>COUNTIFS(Table2[GameID],Table2[[#This Row],[GameID]],Table2[Column1],"&lt;="&amp;Table2[[#This Row],[Column1]])-1</f>
        <v>6</v>
      </c>
    </row>
    <row r="1293" spans="1:31" x14ac:dyDescent="0.45">
      <c r="A1293" t="s">
        <v>439</v>
      </c>
      <c r="B1293" t="str">
        <f>_xlfn.TEXTBEFORE(Table2[[#This Row],[Kamp]]," - ")</f>
        <v>Rødovre FC</v>
      </c>
      <c r="C1293" t="str">
        <f>_xlfn.TEXTAFTER(Table2[[#This Row],[Kamp]],"- ")</f>
        <v>Sunds Seahawks</v>
      </c>
      <c r="D1293">
        <v>44982</v>
      </c>
      <c r="E1293">
        <v>65718</v>
      </c>
      <c r="F1293">
        <v>20222023</v>
      </c>
      <c r="G1293" t="s">
        <v>418</v>
      </c>
      <c r="H1293" t="s">
        <v>668</v>
      </c>
      <c r="I1293" t="s">
        <v>677</v>
      </c>
      <c r="J1293">
        <v>2</v>
      </c>
      <c r="K1293">
        <v>29502</v>
      </c>
      <c r="L1293">
        <v>1</v>
      </c>
      <c r="M1293" t="s">
        <v>630</v>
      </c>
      <c r="N1293" t="s">
        <v>228</v>
      </c>
      <c r="O1293" t="s">
        <v>213</v>
      </c>
      <c r="P1293">
        <v>77</v>
      </c>
      <c r="Q1293">
        <v>5</v>
      </c>
      <c r="R1293">
        <f>SUMIFS(Table2[number],Table2[Event],"Goal",Table2[H/U],"HOME",Table2[GameID],Table2[[#This Row],[GameID]],Table2[GameTime],"&lt;="&amp;Table2[[#This Row],[GameTime]])</f>
        <v>2</v>
      </c>
      <c r="S1293">
        <f>SUMIFS(Table2[number],Table2[Event],"Goal",Table2[H/U],"AWAY",Table2[GameID],Table2[[#This Row],[GameID]],Table2[GameTime],"&lt;="&amp;Table2[[#This Row],[GameTime]])</f>
        <v>4</v>
      </c>
      <c r="T1293" t="str">
        <f>IF(Table2[[#This Row],[Event]]="Goal",Table2[[#This Row],[Hscore]]&amp;"-"&amp;Table2[[#This Row],[Uscore]],"")</f>
        <v>2-4</v>
      </c>
      <c r="U1293">
        <v>1388</v>
      </c>
      <c r="V1293" s="1">
        <f>Table2[[#This Row],[GameTime]]-(Table2[[#This Row],[period]]-1)*1200</f>
        <v>188</v>
      </c>
      <c r="W1293" s="1">
        <f>ROUNDDOWN(Table2[[#This Row],[Time]]/60,0)</f>
        <v>3</v>
      </c>
      <c r="X1293" s="1">
        <f>ROUNDDOWN((Table2[[#This Row],[Time]]/60-Table2[[#This Row],[Time2]])*60,0)</f>
        <v>8</v>
      </c>
      <c r="Y1293" s="1" t="str">
        <f>IF(Table2[[#This Row],[Time2]]&lt;10,0&amp;Table2[[#This Row],[Time2]],Table2[[#This Row],[Time2]])</f>
        <v>03</v>
      </c>
      <c r="Z1293" s="1" t="str">
        <f>IF(Table2[[#This Row],[Time3]]&lt;10,0&amp;Table2[[#This Row],[Time3]],Table2[[#This Row],[Time3]])</f>
        <v>08</v>
      </c>
      <c r="AA1293" s="2" t="str">
        <f>Table2[[#This Row],[Time4]]&amp;":"&amp;Table2[[#This Row],[Time5]]</f>
        <v>03:08</v>
      </c>
      <c r="AB1293" s="1" t="str" cm="1">
        <f t="array" ref="AB1293">IFERROR(IF(Table2[[#This Row],[code]]="","",_xlfn.IFS(AND(Table2[[#This Row],[code]]&lt;400,Table2[[#This Row],[code]]&lt;&gt;""),2,Table2[[#This Row],[code]]&gt;500,4)),"")</f>
        <v/>
      </c>
      <c r="AC1293" s="1" t="str">
        <f>IF(Table2[[#This Row],[Event]]="Penalty",Table2[[#This Row],[number]],IF(Table2[[#This Row],[Event]]="Time-Out",401,""))</f>
        <v/>
      </c>
      <c r="AD1293" s="1">
        <f>ROW(A1292)</f>
        <v>1292</v>
      </c>
      <c r="AE1293" s="1">
        <f>COUNTIFS(Table2[GameID],Table2[[#This Row],[GameID]],Table2[Column1],"&lt;="&amp;Table2[[#This Row],[Column1]])-1</f>
        <v>7</v>
      </c>
    </row>
    <row r="1294" spans="1:31" x14ac:dyDescent="0.45">
      <c r="A1294" t="s">
        <v>439</v>
      </c>
      <c r="B1294" t="str">
        <f>_xlfn.TEXTBEFORE(Table2[[#This Row],[Kamp]]," - ")</f>
        <v>Rødovre FC</v>
      </c>
      <c r="C1294" t="str">
        <f>_xlfn.TEXTAFTER(Table2[[#This Row],[Kamp]],"- ")</f>
        <v>Sunds Seahawks</v>
      </c>
      <c r="D1294">
        <v>44982</v>
      </c>
      <c r="E1294">
        <v>65718</v>
      </c>
      <c r="F1294">
        <v>20222023</v>
      </c>
      <c r="G1294" t="s">
        <v>418</v>
      </c>
      <c r="H1294" t="s">
        <v>668</v>
      </c>
      <c r="I1294" t="s">
        <v>677</v>
      </c>
      <c r="J1294">
        <v>2</v>
      </c>
      <c r="K1294">
        <v>29502</v>
      </c>
      <c r="L1294">
        <v>208</v>
      </c>
      <c r="M1294" t="s">
        <v>631</v>
      </c>
      <c r="N1294" t="s">
        <v>219</v>
      </c>
      <c r="O1294" t="s">
        <v>634</v>
      </c>
      <c r="P1294">
        <v>23</v>
      </c>
      <c r="Q1294" t="s">
        <v>634</v>
      </c>
      <c r="R1294">
        <f>SUMIFS(Table2[number],Table2[Event],"Goal",Table2[H/U],"HOME",Table2[GameID],Table2[[#This Row],[GameID]],Table2[GameTime],"&lt;="&amp;Table2[[#This Row],[GameTime]])</f>
        <v>2</v>
      </c>
      <c r="S1294">
        <f>SUMIFS(Table2[number],Table2[Event],"Goal",Table2[H/U],"AWAY",Table2[GameID],Table2[[#This Row],[GameID]],Table2[GameTime],"&lt;="&amp;Table2[[#This Row],[GameTime]])</f>
        <v>4</v>
      </c>
      <c r="T1294" t="str">
        <f>IF(Table2[[#This Row],[Event]]="Goal",Table2[[#This Row],[Hscore]]&amp;"-"&amp;Table2[[#This Row],[Uscore]],"")</f>
        <v/>
      </c>
      <c r="U1294">
        <v>1463</v>
      </c>
      <c r="V1294" s="1">
        <f>Table2[[#This Row],[GameTime]]-(Table2[[#This Row],[period]]-1)*1200</f>
        <v>263</v>
      </c>
      <c r="W1294" s="1">
        <f>ROUNDDOWN(Table2[[#This Row],[Time]]/60,0)</f>
        <v>4</v>
      </c>
      <c r="X1294" s="1">
        <f>ROUNDDOWN((Table2[[#This Row],[Time]]/60-Table2[[#This Row],[Time2]])*60,0)</f>
        <v>23</v>
      </c>
      <c r="Y1294" s="1" t="str">
        <f>IF(Table2[[#This Row],[Time2]]&lt;10,0&amp;Table2[[#This Row],[Time2]],Table2[[#This Row],[Time2]])</f>
        <v>04</v>
      </c>
      <c r="Z1294" s="1">
        <f>IF(Table2[[#This Row],[Time3]]&lt;10,0&amp;Table2[[#This Row],[Time3]],Table2[[#This Row],[Time3]])</f>
        <v>23</v>
      </c>
      <c r="AA1294" s="2" t="str">
        <f>Table2[[#This Row],[Time4]]&amp;":"&amp;Table2[[#This Row],[Time5]]</f>
        <v>04:23</v>
      </c>
      <c r="AB1294" s="1" cm="1">
        <f t="array" ref="AB1294">IFERROR(IF(Table2[[#This Row],[code]]="","",_xlfn.IFS(AND(Table2[[#This Row],[code]]&lt;400,Table2[[#This Row],[code]]&lt;&gt;""),2,Table2[[#This Row],[code]]&gt;500,4)),"")</f>
        <v>2</v>
      </c>
      <c r="AC1294" s="1">
        <f>IF(Table2[[#This Row],[Event]]="Penalty",Table2[[#This Row],[number]],IF(Table2[[#This Row],[Event]]="Time-Out",401,""))</f>
        <v>208</v>
      </c>
      <c r="AD1294" s="1">
        <f>ROW(A1293)</f>
        <v>1293</v>
      </c>
      <c r="AE1294" s="1">
        <f>COUNTIFS(Table2[GameID],Table2[[#This Row],[GameID]],Table2[Column1],"&lt;="&amp;Table2[[#This Row],[Column1]])-1</f>
        <v>8</v>
      </c>
    </row>
    <row r="1295" spans="1:31" x14ac:dyDescent="0.45">
      <c r="A1295" t="s">
        <v>439</v>
      </c>
      <c r="B1295" t="str">
        <f>_xlfn.TEXTBEFORE(Table2[[#This Row],[Kamp]]," - ")</f>
        <v>Rødovre FC</v>
      </c>
      <c r="C1295" t="str">
        <f>_xlfn.TEXTAFTER(Table2[[#This Row],[Kamp]],"- ")</f>
        <v>Sunds Seahawks</v>
      </c>
      <c r="D1295">
        <v>44982</v>
      </c>
      <c r="E1295">
        <v>65718</v>
      </c>
      <c r="F1295">
        <v>20222023</v>
      </c>
      <c r="G1295" t="s">
        <v>418</v>
      </c>
      <c r="H1295" t="s">
        <v>665</v>
      </c>
      <c r="I1295" t="s">
        <v>678</v>
      </c>
      <c r="J1295">
        <v>2</v>
      </c>
      <c r="K1295">
        <v>29512</v>
      </c>
      <c r="L1295">
        <v>207</v>
      </c>
      <c r="M1295" t="s">
        <v>631</v>
      </c>
      <c r="N1295" t="s">
        <v>56</v>
      </c>
      <c r="O1295" t="s">
        <v>634</v>
      </c>
      <c r="P1295">
        <v>89</v>
      </c>
      <c r="Q1295" t="s">
        <v>634</v>
      </c>
      <c r="R1295">
        <f>SUMIFS(Table2[number],Table2[Event],"Goal",Table2[H/U],"HOME",Table2[GameID],Table2[[#This Row],[GameID]],Table2[GameTime],"&lt;="&amp;Table2[[#This Row],[GameTime]])</f>
        <v>2</v>
      </c>
      <c r="S1295">
        <f>SUMIFS(Table2[number],Table2[Event],"Goal",Table2[H/U],"AWAY",Table2[GameID],Table2[[#This Row],[GameID]],Table2[GameTime],"&lt;="&amp;Table2[[#This Row],[GameTime]])</f>
        <v>4</v>
      </c>
      <c r="T1295" t="str">
        <f>IF(Table2[[#This Row],[Event]]="Goal",Table2[[#This Row],[Hscore]]&amp;"-"&amp;Table2[[#This Row],[Uscore]],"")</f>
        <v/>
      </c>
      <c r="U1295">
        <v>1618</v>
      </c>
      <c r="V1295" s="1">
        <f>Table2[[#This Row],[GameTime]]-(Table2[[#This Row],[period]]-1)*1200</f>
        <v>418</v>
      </c>
      <c r="W1295" s="1">
        <f>ROUNDDOWN(Table2[[#This Row],[Time]]/60,0)</f>
        <v>6</v>
      </c>
      <c r="X1295" s="1">
        <f>ROUNDDOWN((Table2[[#This Row],[Time]]/60-Table2[[#This Row],[Time2]])*60,0)</f>
        <v>58</v>
      </c>
      <c r="Y1295" s="1" t="str">
        <f>IF(Table2[[#This Row],[Time2]]&lt;10,0&amp;Table2[[#This Row],[Time2]],Table2[[#This Row],[Time2]])</f>
        <v>06</v>
      </c>
      <c r="Z1295" s="1">
        <f>IF(Table2[[#This Row],[Time3]]&lt;10,0&amp;Table2[[#This Row],[Time3]],Table2[[#This Row],[Time3]])</f>
        <v>58</v>
      </c>
      <c r="AA1295" s="2" t="str">
        <f>Table2[[#This Row],[Time4]]&amp;":"&amp;Table2[[#This Row],[Time5]]</f>
        <v>06:58</v>
      </c>
      <c r="AB1295" s="1" cm="1">
        <f t="array" ref="AB1295">IFERROR(IF(Table2[[#This Row],[code]]="","",_xlfn.IFS(AND(Table2[[#This Row],[code]]&lt;400,Table2[[#This Row],[code]]&lt;&gt;""),2,Table2[[#This Row],[code]]&gt;500,4)),"")</f>
        <v>2</v>
      </c>
      <c r="AC1295" s="1">
        <f>IF(Table2[[#This Row],[Event]]="Penalty",Table2[[#This Row],[number]],IF(Table2[[#This Row],[Event]]="Time-Out",401,""))</f>
        <v>207</v>
      </c>
      <c r="AD1295" s="1">
        <f>ROW(A1294)</f>
        <v>1294</v>
      </c>
      <c r="AE1295" s="1">
        <f>COUNTIFS(Table2[GameID],Table2[[#This Row],[GameID]],Table2[Column1],"&lt;="&amp;Table2[[#This Row],[Column1]])-1</f>
        <v>9</v>
      </c>
    </row>
    <row r="1296" spans="1:31" x14ac:dyDescent="0.45">
      <c r="A1296" t="s">
        <v>439</v>
      </c>
      <c r="B1296" t="str">
        <f>_xlfn.TEXTBEFORE(Table2[[#This Row],[Kamp]]," - ")</f>
        <v>Rødovre FC</v>
      </c>
      <c r="C1296" t="str">
        <f>_xlfn.TEXTAFTER(Table2[[#This Row],[Kamp]],"- ")</f>
        <v>Sunds Seahawks</v>
      </c>
      <c r="D1296">
        <v>44982</v>
      </c>
      <c r="E1296">
        <v>65718</v>
      </c>
      <c r="F1296">
        <v>20222023</v>
      </c>
      <c r="G1296" t="s">
        <v>418</v>
      </c>
      <c r="H1296" t="s">
        <v>668</v>
      </c>
      <c r="I1296" t="s">
        <v>677</v>
      </c>
      <c r="J1296">
        <v>2</v>
      </c>
      <c r="K1296">
        <v>29502</v>
      </c>
      <c r="L1296">
        <v>203</v>
      </c>
      <c r="M1296" t="s">
        <v>631</v>
      </c>
      <c r="N1296" t="s">
        <v>228</v>
      </c>
      <c r="O1296" t="s">
        <v>634</v>
      </c>
      <c r="P1296">
        <v>77</v>
      </c>
      <c r="Q1296" t="s">
        <v>634</v>
      </c>
      <c r="R1296">
        <f>SUMIFS(Table2[number],Table2[Event],"Goal",Table2[H/U],"HOME",Table2[GameID],Table2[[#This Row],[GameID]],Table2[GameTime],"&lt;="&amp;Table2[[#This Row],[GameTime]])</f>
        <v>2</v>
      </c>
      <c r="S1296">
        <f>SUMIFS(Table2[number],Table2[Event],"Goal",Table2[H/U],"AWAY",Table2[GameID],Table2[[#This Row],[GameID]],Table2[GameTime],"&lt;="&amp;Table2[[#This Row],[GameTime]])</f>
        <v>4</v>
      </c>
      <c r="T1296" t="str">
        <f>IF(Table2[[#This Row],[Event]]="Goal",Table2[[#This Row],[Hscore]]&amp;"-"&amp;Table2[[#This Row],[Uscore]],"")</f>
        <v/>
      </c>
      <c r="U1296">
        <v>1823</v>
      </c>
      <c r="V1296" s="1">
        <f>Table2[[#This Row],[GameTime]]-(Table2[[#This Row],[period]]-1)*1200</f>
        <v>623</v>
      </c>
      <c r="W1296" s="1">
        <f>ROUNDDOWN(Table2[[#This Row],[Time]]/60,0)</f>
        <v>10</v>
      </c>
      <c r="X1296" s="1">
        <f>ROUNDDOWN((Table2[[#This Row],[Time]]/60-Table2[[#This Row],[Time2]])*60,0)</f>
        <v>23</v>
      </c>
      <c r="Y1296" s="1">
        <f>IF(Table2[[#This Row],[Time2]]&lt;10,0&amp;Table2[[#This Row],[Time2]],Table2[[#This Row],[Time2]])</f>
        <v>10</v>
      </c>
      <c r="Z1296" s="1">
        <f>IF(Table2[[#This Row],[Time3]]&lt;10,0&amp;Table2[[#This Row],[Time3]],Table2[[#This Row],[Time3]])</f>
        <v>23</v>
      </c>
      <c r="AA1296" s="2" t="str">
        <f>Table2[[#This Row],[Time4]]&amp;":"&amp;Table2[[#This Row],[Time5]]</f>
        <v>10:23</v>
      </c>
      <c r="AB1296" s="1" cm="1">
        <f t="array" ref="AB1296">IFERROR(IF(Table2[[#This Row],[code]]="","",_xlfn.IFS(AND(Table2[[#This Row],[code]]&lt;400,Table2[[#This Row],[code]]&lt;&gt;""),2,Table2[[#This Row],[code]]&gt;500,4)),"")</f>
        <v>2</v>
      </c>
      <c r="AC1296" s="1">
        <f>IF(Table2[[#This Row],[Event]]="Penalty",Table2[[#This Row],[number]],IF(Table2[[#This Row],[Event]]="Time-Out",401,""))</f>
        <v>203</v>
      </c>
      <c r="AD1296" s="1">
        <f>ROW(A1295)</f>
        <v>1295</v>
      </c>
      <c r="AE1296" s="1">
        <f>COUNTIFS(Table2[GameID],Table2[[#This Row],[GameID]],Table2[Column1],"&lt;="&amp;Table2[[#This Row],[Column1]])-1</f>
        <v>10</v>
      </c>
    </row>
    <row r="1297" spans="1:31" x14ac:dyDescent="0.45">
      <c r="A1297" t="s">
        <v>439</v>
      </c>
      <c r="B1297" t="str">
        <f>_xlfn.TEXTBEFORE(Table2[[#This Row],[Kamp]]," - ")</f>
        <v>Rødovre FC</v>
      </c>
      <c r="C1297" t="str">
        <f>_xlfn.TEXTAFTER(Table2[[#This Row],[Kamp]],"- ")</f>
        <v>Sunds Seahawks</v>
      </c>
      <c r="D1297">
        <v>44982</v>
      </c>
      <c r="E1297">
        <v>65718</v>
      </c>
      <c r="F1297">
        <v>20222023</v>
      </c>
      <c r="G1297" t="s">
        <v>418</v>
      </c>
      <c r="H1297" t="s">
        <v>665</v>
      </c>
      <c r="I1297" t="s">
        <v>678</v>
      </c>
      <c r="J1297">
        <v>2</v>
      </c>
      <c r="K1297">
        <v>29512</v>
      </c>
      <c r="L1297">
        <v>208</v>
      </c>
      <c r="M1297" t="s">
        <v>631</v>
      </c>
      <c r="N1297" t="s">
        <v>56</v>
      </c>
      <c r="O1297" t="s">
        <v>634</v>
      </c>
      <c r="P1297">
        <v>89</v>
      </c>
      <c r="Q1297" t="s">
        <v>634</v>
      </c>
      <c r="R1297">
        <f>SUMIFS(Table2[number],Table2[Event],"Goal",Table2[H/U],"HOME",Table2[GameID],Table2[[#This Row],[GameID]],Table2[GameTime],"&lt;="&amp;Table2[[#This Row],[GameTime]])</f>
        <v>2</v>
      </c>
      <c r="S1297">
        <f>SUMIFS(Table2[number],Table2[Event],"Goal",Table2[H/U],"AWAY",Table2[GameID],Table2[[#This Row],[GameID]],Table2[GameTime],"&lt;="&amp;Table2[[#This Row],[GameTime]])</f>
        <v>4</v>
      </c>
      <c r="T1297" t="str">
        <f>IF(Table2[[#This Row],[Event]]="Goal",Table2[[#This Row],[Hscore]]&amp;"-"&amp;Table2[[#This Row],[Uscore]],"")</f>
        <v/>
      </c>
      <c r="U1297">
        <v>2140</v>
      </c>
      <c r="V1297" s="1">
        <f>Table2[[#This Row],[GameTime]]-(Table2[[#This Row],[period]]-1)*1200</f>
        <v>940</v>
      </c>
      <c r="W1297" s="1">
        <f>ROUNDDOWN(Table2[[#This Row],[Time]]/60,0)</f>
        <v>15</v>
      </c>
      <c r="X1297" s="1">
        <f>ROUNDDOWN((Table2[[#This Row],[Time]]/60-Table2[[#This Row],[Time2]])*60,0)</f>
        <v>40</v>
      </c>
      <c r="Y1297" s="1">
        <f>IF(Table2[[#This Row],[Time2]]&lt;10,0&amp;Table2[[#This Row],[Time2]],Table2[[#This Row],[Time2]])</f>
        <v>15</v>
      </c>
      <c r="Z1297" s="1">
        <f>IF(Table2[[#This Row],[Time3]]&lt;10,0&amp;Table2[[#This Row],[Time3]],Table2[[#This Row],[Time3]])</f>
        <v>40</v>
      </c>
      <c r="AA1297" s="2" t="str">
        <f>Table2[[#This Row],[Time4]]&amp;":"&amp;Table2[[#This Row],[Time5]]</f>
        <v>15:40</v>
      </c>
      <c r="AB1297" s="1" cm="1">
        <f t="array" ref="AB1297">IFERROR(IF(Table2[[#This Row],[code]]="","",_xlfn.IFS(AND(Table2[[#This Row],[code]]&lt;400,Table2[[#This Row],[code]]&lt;&gt;""),2,Table2[[#This Row],[code]]&gt;500,4)),"")</f>
        <v>2</v>
      </c>
      <c r="AC1297" s="1">
        <f>IF(Table2[[#This Row],[Event]]="Penalty",Table2[[#This Row],[number]],IF(Table2[[#This Row],[Event]]="Time-Out",401,""))</f>
        <v>208</v>
      </c>
      <c r="AD1297" s="1">
        <f>ROW(A1296)</f>
        <v>1296</v>
      </c>
      <c r="AE1297" s="1">
        <f>COUNTIFS(Table2[GameID],Table2[[#This Row],[GameID]],Table2[Column1],"&lt;="&amp;Table2[[#This Row],[Column1]])-1</f>
        <v>11</v>
      </c>
    </row>
    <row r="1298" spans="1:31" x14ac:dyDescent="0.45">
      <c r="A1298" t="s">
        <v>439</v>
      </c>
      <c r="B1298" t="str">
        <f>_xlfn.TEXTBEFORE(Table2[[#This Row],[Kamp]]," - ")</f>
        <v>Rødovre FC</v>
      </c>
      <c r="C1298" t="str">
        <f>_xlfn.TEXTAFTER(Table2[[#This Row],[Kamp]],"- ")</f>
        <v>Sunds Seahawks</v>
      </c>
      <c r="D1298">
        <v>44982</v>
      </c>
      <c r="E1298">
        <v>65718</v>
      </c>
      <c r="F1298">
        <v>20222023</v>
      </c>
      <c r="G1298" t="s">
        <v>418</v>
      </c>
      <c r="H1298" t="s">
        <v>668</v>
      </c>
      <c r="I1298" t="s">
        <v>677</v>
      </c>
      <c r="J1298">
        <v>2</v>
      </c>
      <c r="K1298">
        <v>29502</v>
      </c>
      <c r="L1298">
        <v>214</v>
      </c>
      <c r="M1298" t="s">
        <v>631</v>
      </c>
      <c r="N1298" t="s">
        <v>215</v>
      </c>
      <c r="O1298" t="s">
        <v>634</v>
      </c>
      <c r="P1298">
        <v>9</v>
      </c>
      <c r="Q1298" t="s">
        <v>634</v>
      </c>
      <c r="R1298">
        <f>SUMIFS(Table2[number],Table2[Event],"Goal",Table2[H/U],"HOME",Table2[GameID],Table2[[#This Row],[GameID]],Table2[GameTime],"&lt;="&amp;Table2[[#This Row],[GameTime]])</f>
        <v>2</v>
      </c>
      <c r="S1298">
        <f>SUMIFS(Table2[number],Table2[Event],"Goal",Table2[H/U],"AWAY",Table2[GameID],Table2[[#This Row],[GameID]],Table2[GameTime],"&lt;="&amp;Table2[[#This Row],[GameTime]])</f>
        <v>4</v>
      </c>
      <c r="T1298" t="str">
        <f>IF(Table2[[#This Row],[Event]]="Goal",Table2[[#This Row],[Hscore]]&amp;"-"&amp;Table2[[#This Row],[Uscore]],"")</f>
        <v/>
      </c>
      <c r="U1298">
        <v>2323</v>
      </c>
      <c r="V1298" s="1">
        <f>Table2[[#This Row],[GameTime]]-(Table2[[#This Row],[period]]-1)*1200</f>
        <v>1123</v>
      </c>
      <c r="W1298" s="1">
        <f>ROUNDDOWN(Table2[[#This Row],[Time]]/60,0)</f>
        <v>18</v>
      </c>
      <c r="X1298" s="1">
        <f>ROUNDDOWN((Table2[[#This Row],[Time]]/60-Table2[[#This Row],[Time2]])*60,0)</f>
        <v>42</v>
      </c>
      <c r="Y1298" s="1">
        <f>IF(Table2[[#This Row],[Time2]]&lt;10,0&amp;Table2[[#This Row],[Time2]],Table2[[#This Row],[Time2]])</f>
        <v>18</v>
      </c>
      <c r="Z1298" s="1">
        <f>IF(Table2[[#This Row],[Time3]]&lt;10,0&amp;Table2[[#This Row],[Time3]],Table2[[#This Row],[Time3]])</f>
        <v>42</v>
      </c>
      <c r="AA1298" s="2" t="str">
        <f>Table2[[#This Row],[Time4]]&amp;":"&amp;Table2[[#This Row],[Time5]]</f>
        <v>18:42</v>
      </c>
      <c r="AB1298" s="1" cm="1">
        <f t="array" ref="AB1298">IFERROR(IF(Table2[[#This Row],[code]]="","",_xlfn.IFS(AND(Table2[[#This Row],[code]]&lt;400,Table2[[#This Row],[code]]&lt;&gt;""),2,Table2[[#This Row],[code]]&gt;500,4)),"")</f>
        <v>2</v>
      </c>
      <c r="AC1298" s="1">
        <f>IF(Table2[[#This Row],[Event]]="Penalty",Table2[[#This Row],[number]],IF(Table2[[#This Row],[Event]]="Time-Out",401,""))</f>
        <v>214</v>
      </c>
      <c r="AD1298" s="1">
        <f>ROW(A1297)</f>
        <v>1297</v>
      </c>
      <c r="AE1298" s="1">
        <f>COUNTIFS(Table2[GameID],Table2[[#This Row],[GameID]],Table2[Column1],"&lt;="&amp;Table2[[#This Row],[Column1]])-1</f>
        <v>12</v>
      </c>
    </row>
    <row r="1299" spans="1:31" x14ac:dyDescent="0.45">
      <c r="A1299" t="s">
        <v>439</v>
      </c>
      <c r="B1299" t="str">
        <f>_xlfn.TEXTBEFORE(Table2[[#This Row],[Kamp]]," - ")</f>
        <v>Rødovre FC</v>
      </c>
      <c r="C1299" t="str">
        <f>_xlfn.TEXTAFTER(Table2[[#This Row],[Kamp]],"- ")</f>
        <v>Sunds Seahawks</v>
      </c>
      <c r="D1299">
        <v>44982</v>
      </c>
      <c r="E1299">
        <v>65718</v>
      </c>
      <c r="F1299">
        <v>20222023</v>
      </c>
      <c r="G1299" t="s">
        <v>418</v>
      </c>
      <c r="H1299" t="s">
        <v>668</v>
      </c>
      <c r="I1299" t="s">
        <v>677</v>
      </c>
      <c r="J1299">
        <v>3</v>
      </c>
      <c r="K1299">
        <v>29502</v>
      </c>
      <c r="L1299">
        <v>1</v>
      </c>
      <c r="M1299" t="s">
        <v>630</v>
      </c>
      <c r="N1299" t="s">
        <v>231</v>
      </c>
      <c r="O1299" t="s">
        <v>213</v>
      </c>
      <c r="P1299">
        <v>97</v>
      </c>
      <c r="Q1299">
        <v>5</v>
      </c>
      <c r="R1299">
        <f>SUMIFS(Table2[number],Table2[Event],"Goal",Table2[H/U],"HOME",Table2[GameID],Table2[[#This Row],[GameID]],Table2[GameTime],"&lt;="&amp;Table2[[#This Row],[GameTime]])</f>
        <v>2</v>
      </c>
      <c r="S1299">
        <f>SUMIFS(Table2[number],Table2[Event],"Goal",Table2[H/U],"AWAY",Table2[GameID],Table2[[#This Row],[GameID]],Table2[GameTime],"&lt;="&amp;Table2[[#This Row],[GameTime]])</f>
        <v>5</v>
      </c>
      <c r="T1299" t="str">
        <f>IF(Table2[[#This Row],[Event]]="Goal",Table2[[#This Row],[Hscore]]&amp;"-"&amp;Table2[[#This Row],[Uscore]],"")</f>
        <v>2-5</v>
      </c>
      <c r="U1299">
        <v>2790</v>
      </c>
      <c r="V1299" s="1">
        <f>Table2[[#This Row],[GameTime]]-(Table2[[#This Row],[period]]-1)*1200</f>
        <v>390</v>
      </c>
      <c r="W1299" s="1">
        <f>ROUNDDOWN(Table2[[#This Row],[Time]]/60,0)</f>
        <v>6</v>
      </c>
      <c r="X1299" s="1">
        <f>ROUNDDOWN((Table2[[#This Row],[Time]]/60-Table2[[#This Row],[Time2]])*60,0)</f>
        <v>30</v>
      </c>
      <c r="Y1299" s="1" t="str">
        <f>IF(Table2[[#This Row],[Time2]]&lt;10,0&amp;Table2[[#This Row],[Time2]],Table2[[#This Row],[Time2]])</f>
        <v>06</v>
      </c>
      <c r="Z1299" s="1">
        <f>IF(Table2[[#This Row],[Time3]]&lt;10,0&amp;Table2[[#This Row],[Time3]],Table2[[#This Row],[Time3]])</f>
        <v>30</v>
      </c>
      <c r="AA1299" s="2" t="str">
        <f>Table2[[#This Row],[Time4]]&amp;":"&amp;Table2[[#This Row],[Time5]]</f>
        <v>06:30</v>
      </c>
      <c r="AB1299" s="1" t="str" cm="1">
        <f t="array" ref="AB1299">IFERROR(IF(Table2[[#This Row],[code]]="","",_xlfn.IFS(AND(Table2[[#This Row],[code]]&lt;400,Table2[[#This Row],[code]]&lt;&gt;""),2,Table2[[#This Row],[code]]&gt;500,4)),"")</f>
        <v/>
      </c>
      <c r="AC1299" s="1" t="str">
        <f>IF(Table2[[#This Row],[Event]]="Penalty",Table2[[#This Row],[number]],IF(Table2[[#This Row],[Event]]="Time-Out",401,""))</f>
        <v/>
      </c>
      <c r="AD1299" s="1">
        <f>ROW(A1298)</f>
        <v>1298</v>
      </c>
      <c r="AE1299" s="1">
        <f>COUNTIFS(Table2[GameID],Table2[[#This Row],[GameID]],Table2[Column1],"&lt;="&amp;Table2[[#This Row],[Column1]])-1</f>
        <v>13</v>
      </c>
    </row>
    <row r="1300" spans="1:31" x14ac:dyDescent="0.45">
      <c r="A1300" t="s">
        <v>439</v>
      </c>
      <c r="B1300" t="str">
        <f>_xlfn.TEXTBEFORE(Table2[[#This Row],[Kamp]]," - ")</f>
        <v>Rødovre FC</v>
      </c>
      <c r="C1300" t="str">
        <f>_xlfn.TEXTAFTER(Table2[[#This Row],[Kamp]],"- ")</f>
        <v>Sunds Seahawks</v>
      </c>
      <c r="D1300">
        <v>44982</v>
      </c>
      <c r="E1300">
        <v>65718</v>
      </c>
      <c r="F1300">
        <v>20222023</v>
      </c>
      <c r="G1300" t="s">
        <v>418</v>
      </c>
      <c r="H1300" t="s">
        <v>665</v>
      </c>
      <c r="I1300" t="s">
        <v>678</v>
      </c>
      <c r="J1300">
        <v>3</v>
      </c>
      <c r="K1300">
        <v>29512</v>
      </c>
      <c r="L1300">
        <v>1</v>
      </c>
      <c r="M1300" t="s">
        <v>630</v>
      </c>
      <c r="N1300" t="s">
        <v>48</v>
      </c>
      <c r="O1300" t="s">
        <v>56</v>
      </c>
      <c r="P1300">
        <v>28</v>
      </c>
      <c r="Q1300">
        <v>89</v>
      </c>
      <c r="R1300">
        <f>SUMIFS(Table2[number],Table2[Event],"Goal",Table2[H/U],"HOME",Table2[GameID],Table2[[#This Row],[GameID]],Table2[GameTime],"&lt;="&amp;Table2[[#This Row],[GameTime]])</f>
        <v>3</v>
      </c>
      <c r="S1300">
        <f>SUMIFS(Table2[number],Table2[Event],"Goal",Table2[H/U],"AWAY",Table2[GameID],Table2[[#This Row],[GameID]],Table2[GameTime],"&lt;="&amp;Table2[[#This Row],[GameTime]])</f>
        <v>5</v>
      </c>
      <c r="T1300" t="str">
        <f>IF(Table2[[#This Row],[Event]]="Goal",Table2[[#This Row],[Hscore]]&amp;"-"&amp;Table2[[#This Row],[Uscore]],"")</f>
        <v>3-5</v>
      </c>
      <c r="U1300">
        <v>2818</v>
      </c>
      <c r="V1300" s="1">
        <f>Table2[[#This Row],[GameTime]]-(Table2[[#This Row],[period]]-1)*1200</f>
        <v>418</v>
      </c>
      <c r="W1300" s="1">
        <f>ROUNDDOWN(Table2[[#This Row],[Time]]/60,0)</f>
        <v>6</v>
      </c>
      <c r="X1300" s="1">
        <f>ROUNDDOWN((Table2[[#This Row],[Time]]/60-Table2[[#This Row],[Time2]])*60,0)</f>
        <v>58</v>
      </c>
      <c r="Y1300" s="1" t="str">
        <f>IF(Table2[[#This Row],[Time2]]&lt;10,0&amp;Table2[[#This Row],[Time2]],Table2[[#This Row],[Time2]])</f>
        <v>06</v>
      </c>
      <c r="Z1300" s="1">
        <f>IF(Table2[[#This Row],[Time3]]&lt;10,0&amp;Table2[[#This Row],[Time3]],Table2[[#This Row],[Time3]])</f>
        <v>58</v>
      </c>
      <c r="AA1300" s="2" t="str">
        <f>Table2[[#This Row],[Time4]]&amp;":"&amp;Table2[[#This Row],[Time5]]</f>
        <v>06:58</v>
      </c>
      <c r="AB1300" s="1" t="str" cm="1">
        <f t="array" ref="AB1300">IFERROR(IF(Table2[[#This Row],[code]]="","",_xlfn.IFS(AND(Table2[[#This Row],[code]]&lt;400,Table2[[#This Row],[code]]&lt;&gt;""),2,Table2[[#This Row],[code]]&gt;500,4)),"")</f>
        <v/>
      </c>
      <c r="AC1300" s="1" t="str">
        <f>IF(Table2[[#This Row],[Event]]="Penalty",Table2[[#This Row],[number]],IF(Table2[[#This Row],[Event]]="Time-Out",401,""))</f>
        <v/>
      </c>
      <c r="AD1300" s="1">
        <f>ROW(A1299)</f>
        <v>1299</v>
      </c>
      <c r="AE1300" s="1">
        <f>COUNTIFS(Table2[GameID],Table2[[#This Row],[GameID]],Table2[Column1],"&lt;="&amp;Table2[[#This Row],[Column1]])-1</f>
        <v>14</v>
      </c>
    </row>
    <row r="1301" spans="1:31" x14ac:dyDescent="0.45">
      <c r="A1301" t="s">
        <v>439</v>
      </c>
      <c r="B1301" t="str">
        <f>_xlfn.TEXTBEFORE(Table2[[#This Row],[Kamp]]," - ")</f>
        <v>Rødovre FC</v>
      </c>
      <c r="C1301" t="str">
        <f>_xlfn.TEXTAFTER(Table2[[#This Row],[Kamp]],"- ")</f>
        <v>Sunds Seahawks</v>
      </c>
      <c r="D1301">
        <v>44982</v>
      </c>
      <c r="E1301">
        <v>65718</v>
      </c>
      <c r="F1301">
        <v>20222023</v>
      </c>
      <c r="G1301" t="s">
        <v>418</v>
      </c>
      <c r="H1301" t="s">
        <v>668</v>
      </c>
      <c r="I1301" t="s">
        <v>677</v>
      </c>
      <c r="J1301">
        <v>3</v>
      </c>
      <c r="K1301">
        <v>29502</v>
      </c>
      <c r="L1301">
        <v>205</v>
      </c>
      <c r="M1301" t="s">
        <v>631</v>
      </c>
      <c r="N1301" t="s">
        <v>219</v>
      </c>
      <c r="O1301" t="s">
        <v>634</v>
      </c>
      <c r="P1301">
        <v>23</v>
      </c>
      <c r="Q1301" t="s">
        <v>634</v>
      </c>
      <c r="R1301">
        <f>SUMIFS(Table2[number],Table2[Event],"Goal",Table2[H/U],"HOME",Table2[GameID],Table2[[#This Row],[GameID]],Table2[GameTime],"&lt;="&amp;Table2[[#This Row],[GameTime]])</f>
        <v>3</v>
      </c>
      <c r="S1301">
        <f>SUMIFS(Table2[number],Table2[Event],"Goal",Table2[H/U],"AWAY",Table2[GameID],Table2[[#This Row],[GameID]],Table2[GameTime],"&lt;="&amp;Table2[[#This Row],[GameTime]])</f>
        <v>5</v>
      </c>
      <c r="T1301" t="str">
        <f>IF(Table2[[#This Row],[Event]]="Goal",Table2[[#This Row],[Hscore]]&amp;"-"&amp;Table2[[#This Row],[Uscore]],"")</f>
        <v/>
      </c>
      <c r="U1301">
        <v>3002</v>
      </c>
      <c r="V1301" s="1">
        <f>Table2[[#This Row],[GameTime]]-(Table2[[#This Row],[period]]-1)*1200</f>
        <v>602</v>
      </c>
      <c r="W1301" s="1">
        <f>ROUNDDOWN(Table2[[#This Row],[Time]]/60,0)</f>
        <v>10</v>
      </c>
      <c r="X1301" s="1">
        <f>ROUNDDOWN((Table2[[#This Row],[Time]]/60-Table2[[#This Row],[Time2]])*60,0)</f>
        <v>1</v>
      </c>
      <c r="Y1301" s="1">
        <f>IF(Table2[[#This Row],[Time2]]&lt;10,0&amp;Table2[[#This Row],[Time2]],Table2[[#This Row],[Time2]])</f>
        <v>10</v>
      </c>
      <c r="Z1301" s="1" t="str">
        <f>IF(Table2[[#This Row],[Time3]]&lt;10,0&amp;Table2[[#This Row],[Time3]],Table2[[#This Row],[Time3]])</f>
        <v>01</v>
      </c>
      <c r="AA1301" s="2" t="str">
        <f>Table2[[#This Row],[Time4]]&amp;":"&amp;Table2[[#This Row],[Time5]]</f>
        <v>10:01</v>
      </c>
      <c r="AB1301" s="1" cm="1">
        <f t="array" ref="AB1301">IFERROR(IF(Table2[[#This Row],[code]]="","",_xlfn.IFS(AND(Table2[[#This Row],[code]]&lt;400,Table2[[#This Row],[code]]&lt;&gt;""),2,Table2[[#This Row],[code]]&gt;500,4)),"")</f>
        <v>2</v>
      </c>
      <c r="AC1301" s="1">
        <f>IF(Table2[[#This Row],[Event]]="Penalty",Table2[[#This Row],[number]],IF(Table2[[#This Row],[Event]]="Time-Out",401,""))</f>
        <v>205</v>
      </c>
      <c r="AD1301" s="1">
        <f>ROW(A1300)</f>
        <v>1300</v>
      </c>
      <c r="AE1301" s="1">
        <f>COUNTIFS(Table2[GameID],Table2[[#This Row],[GameID]],Table2[Column1],"&lt;="&amp;Table2[[#This Row],[Column1]])-1</f>
        <v>15</v>
      </c>
    </row>
    <row r="1302" spans="1:31" x14ac:dyDescent="0.45">
      <c r="A1302" t="s">
        <v>439</v>
      </c>
      <c r="B1302" t="str">
        <f>_xlfn.TEXTBEFORE(Table2[[#This Row],[Kamp]]," - ")</f>
        <v>Rødovre FC</v>
      </c>
      <c r="C1302" t="str">
        <f>_xlfn.TEXTAFTER(Table2[[#This Row],[Kamp]],"- ")</f>
        <v>Sunds Seahawks</v>
      </c>
      <c r="D1302">
        <v>44982</v>
      </c>
      <c r="E1302">
        <v>65718</v>
      </c>
      <c r="F1302">
        <v>20222023</v>
      </c>
      <c r="G1302" t="s">
        <v>418</v>
      </c>
      <c r="H1302" t="s">
        <v>668</v>
      </c>
      <c r="I1302" t="s">
        <v>677</v>
      </c>
      <c r="J1302">
        <v>3</v>
      </c>
      <c r="K1302">
        <v>29502</v>
      </c>
      <c r="L1302">
        <v>208</v>
      </c>
      <c r="M1302" t="s">
        <v>631</v>
      </c>
      <c r="N1302" t="s">
        <v>221</v>
      </c>
      <c r="O1302" t="s">
        <v>634</v>
      </c>
      <c r="P1302">
        <v>25</v>
      </c>
      <c r="Q1302" t="s">
        <v>634</v>
      </c>
      <c r="R1302">
        <f>SUMIFS(Table2[number],Table2[Event],"Goal",Table2[H/U],"HOME",Table2[GameID],Table2[[#This Row],[GameID]],Table2[GameTime],"&lt;="&amp;Table2[[#This Row],[GameTime]])</f>
        <v>3</v>
      </c>
      <c r="S1302">
        <f>SUMIFS(Table2[number],Table2[Event],"Goal",Table2[H/U],"AWAY",Table2[GameID],Table2[[#This Row],[GameID]],Table2[GameTime],"&lt;="&amp;Table2[[#This Row],[GameTime]])</f>
        <v>5</v>
      </c>
      <c r="T1302" t="str">
        <f>IF(Table2[[#This Row],[Event]]="Goal",Table2[[#This Row],[Hscore]]&amp;"-"&amp;Table2[[#This Row],[Uscore]],"")</f>
        <v/>
      </c>
      <c r="U1302">
        <v>3083</v>
      </c>
      <c r="V1302" s="1">
        <f>Table2[[#This Row],[GameTime]]-(Table2[[#This Row],[period]]-1)*1200</f>
        <v>683</v>
      </c>
      <c r="W1302" s="1">
        <f>ROUNDDOWN(Table2[[#This Row],[Time]]/60,0)</f>
        <v>11</v>
      </c>
      <c r="X1302" s="1">
        <f>ROUNDDOWN((Table2[[#This Row],[Time]]/60-Table2[[#This Row],[Time2]])*60,0)</f>
        <v>23</v>
      </c>
      <c r="Y1302" s="1">
        <f>IF(Table2[[#This Row],[Time2]]&lt;10,0&amp;Table2[[#This Row],[Time2]],Table2[[#This Row],[Time2]])</f>
        <v>11</v>
      </c>
      <c r="Z1302" s="1">
        <f>IF(Table2[[#This Row],[Time3]]&lt;10,0&amp;Table2[[#This Row],[Time3]],Table2[[#This Row],[Time3]])</f>
        <v>23</v>
      </c>
      <c r="AA1302" s="2" t="str">
        <f>Table2[[#This Row],[Time4]]&amp;":"&amp;Table2[[#This Row],[Time5]]</f>
        <v>11:23</v>
      </c>
      <c r="AB1302" s="1" cm="1">
        <f t="array" ref="AB1302">IFERROR(IF(Table2[[#This Row],[code]]="","",_xlfn.IFS(AND(Table2[[#This Row],[code]]&lt;400,Table2[[#This Row],[code]]&lt;&gt;""),2,Table2[[#This Row],[code]]&gt;500,4)),"")</f>
        <v>2</v>
      </c>
      <c r="AC1302" s="1">
        <f>IF(Table2[[#This Row],[Event]]="Penalty",Table2[[#This Row],[number]],IF(Table2[[#This Row],[Event]]="Time-Out",401,""))</f>
        <v>208</v>
      </c>
      <c r="AD1302" s="1">
        <f>ROW(A1301)</f>
        <v>1301</v>
      </c>
      <c r="AE1302" s="1">
        <f>COUNTIFS(Table2[GameID],Table2[[#This Row],[GameID]],Table2[Column1],"&lt;="&amp;Table2[[#This Row],[Column1]])-1</f>
        <v>16</v>
      </c>
    </row>
    <row r="1303" spans="1:31" x14ac:dyDescent="0.45">
      <c r="A1303" t="s">
        <v>439</v>
      </c>
      <c r="B1303" t="str">
        <f>_xlfn.TEXTBEFORE(Table2[[#This Row],[Kamp]]," - ")</f>
        <v>Rødovre FC</v>
      </c>
      <c r="C1303" t="str">
        <f>_xlfn.TEXTAFTER(Table2[[#This Row],[Kamp]],"- ")</f>
        <v>Sunds Seahawks</v>
      </c>
      <c r="D1303">
        <v>44982</v>
      </c>
      <c r="E1303">
        <v>65718</v>
      </c>
      <c r="F1303">
        <v>20222023</v>
      </c>
      <c r="G1303" t="s">
        <v>418</v>
      </c>
      <c r="H1303" t="s">
        <v>665</v>
      </c>
      <c r="I1303" t="s">
        <v>678</v>
      </c>
      <c r="J1303">
        <v>3</v>
      </c>
      <c r="K1303">
        <v>29512</v>
      </c>
      <c r="L1303">
        <v>1</v>
      </c>
      <c r="M1303" t="s">
        <v>630</v>
      </c>
      <c r="N1303" t="s">
        <v>42</v>
      </c>
      <c r="O1303" t="s">
        <v>51</v>
      </c>
      <c r="P1303">
        <v>8</v>
      </c>
      <c r="Q1303">
        <v>77</v>
      </c>
      <c r="R1303">
        <f>SUMIFS(Table2[number],Table2[Event],"Goal",Table2[H/U],"HOME",Table2[GameID],Table2[[#This Row],[GameID]],Table2[GameTime],"&lt;="&amp;Table2[[#This Row],[GameTime]])</f>
        <v>4</v>
      </c>
      <c r="S1303">
        <f>SUMIFS(Table2[number],Table2[Event],"Goal",Table2[H/U],"AWAY",Table2[GameID],Table2[[#This Row],[GameID]],Table2[GameTime],"&lt;="&amp;Table2[[#This Row],[GameTime]])</f>
        <v>5</v>
      </c>
      <c r="T1303" t="str">
        <f>IF(Table2[[#This Row],[Event]]="Goal",Table2[[#This Row],[Hscore]]&amp;"-"&amp;Table2[[#This Row],[Uscore]],"")</f>
        <v>4-5</v>
      </c>
      <c r="U1303">
        <v>3102</v>
      </c>
      <c r="V1303" s="1">
        <f>Table2[[#This Row],[GameTime]]-(Table2[[#This Row],[period]]-1)*1200</f>
        <v>702</v>
      </c>
      <c r="W1303" s="1">
        <f>ROUNDDOWN(Table2[[#This Row],[Time]]/60,0)</f>
        <v>11</v>
      </c>
      <c r="X1303" s="1">
        <f>ROUNDDOWN((Table2[[#This Row],[Time]]/60-Table2[[#This Row],[Time2]])*60,0)</f>
        <v>42</v>
      </c>
      <c r="Y1303" s="1">
        <f>IF(Table2[[#This Row],[Time2]]&lt;10,0&amp;Table2[[#This Row],[Time2]],Table2[[#This Row],[Time2]])</f>
        <v>11</v>
      </c>
      <c r="Z1303" s="1">
        <f>IF(Table2[[#This Row],[Time3]]&lt;10,0&amp;Table2[[#This Row],[Time3]],Table2[[#This Row],[Time3]])</f>
        <v>42</v>
      </c>
      <c r="AA1303" s="2" t="str">
        <f>Table2[[#This Row],[Time4]]&amp;":"&amp;Table2[[#This Row],[Time5]]</f>
        <v>11:42</v>
      </c>
      <c r="AB1303" s="1" t="str" cm="1">
        <f t="array" ref="AB1303">IFERROR(IF(Table2[[#This Row],[code]]="","",_xlfn.IFS(AND(Table2[[#This Row],[code]]&lt;400,Table2[[#This Row],[code]]&lt;&gt;""),2,Table2[[#This Row],[code]]&gt;500,4)),"")</f>
        <v/>
      </c>
      <c r="AC1303" s="1" t="str">
        <f>IF(Table2[[#This Row],[Event]]="Penalty",Table2[[#This Row],[number]],IF(Table2[[#This Row],[Event]]="Time-Out",401,""))</f>
        <v/>
      </c>
      <c r="AD1303" s="1">
        <f>ROW(A1302)</f>
        <v>1302</v>
      </c>
      <c r="AE1303" s="1">
        <f>COUNTIFS(Table2[GameID],Table2[[#This Row],[GameID]],Table2[Column1],"&lt;="&amp;Table2[[#This Row],[Column1]])-1</f>
        <v>17</v>
      </c>
    </row>
    <row r="1304" spans="1:31" x14ac:dyDescent="0.45">
      <c r="A1304" t="s">
        <v>439</v>
      </c>
      <c r="B1304" t="str">
        <f>_xlfn.TEXTBEFORE(Table2[[#This Row],[Kamp]]," - ")</f>
        <v>Rødovre FC</v>
      </c>
      <c r="C1304" t="str">
        <f>_xlfn.TEXTAFTER(Table2[[#This Row],[Kamp]],"- ")</f>
        <v>Sunds Seahawks</v>
      </c>
      <c r="D1304">
        <v>44982</v>
      </c>
      <c r="E1304">
        <v>65718</v>
      </c>
      <c r="F1304">
        <v>20222023</v>
      </c>
      <c r="G1304" t="s">
        <v>418</v>
      </c>
      <c r="H1304" t="s">
        <v>665</v>
      </c>
      <c r="I1304" t="s">
        <v>678</v>
      </c>
      <c r="J1304">
        <v>3</v>
      </c>
      <c r="K1304">
        <v>29512</v>
      </c>
      <c r="L1304">
        <v>205</v>
      </c>
      <c r="M1304" t="s">
        <v>631</v>
      </c>
      <c r="N1304" t="s">
        <v>53</v>
      </c>
      <c r="O1304" t="s">
        <v>634</v>
      </c>
      <c r="P1304">
        <v>81</v>
      </c>
      <c r="Q1304" t="s">
        <v>634</v>
      </c>
      <c r="R1304">
        <f>SUMIFS(Table2[number],Table2[Event],"Goal",Table2[H/U],"HOME",Table2[GameID],Table2[[#This Row],[GameID]],Table2[GameTime],"&lt;="&amp;Table2[[#This Row],[GameTime]])</f>
        <v>4</v>
      </c>
      <c r="S1304">
        <f>SUMIFS(Table2[number],Table2[Event],"Goal",Table2[H/U],"AWAY",Table2[GameID],Table2[[#This Row],[GameID]],Table2[GameTime],"&lt;="&amp;Table2[[#This Row],[GameTime]])</f>
        <v>5</v>
      </c>
      <c r="T1304" t="str">
        <f>IF(Table2[[#This Row],[Event]]="Goal",Table2[[#This Row],[Hscore]]&amp;"-"&amp;Table2[[#This Row],[Uscore]],"")</f>
        <v/>
      </c>
      <c r="U1304">
        <v>3172</v>
      </c>
      <c r="V1304" s="1">
        <f>Table2[[#This Row],[GameTime]]-(Table2[[#This Row],[period]]-1)*1200</f>
        <v>772</v>
      </c>
      <c r="W1304" s="1">
        <f>ROUNDDOWN(Table2[[#This Row],[Time]]/60,0)</f>
        <v>12</v>
      </c>
      <c r="X1304" s="1">
        <f>ROUNDDOWN((Table2[[#This Row],[Time]]/60-Table2[[#This Row],[Time2]])*60,0)</f>
        <v>52</v>
      </c>
      <c r="Y1304" s="1">
        <f>IF(Table2[[#This Row],[Time2]]&lt;10,0&amp;Table2[[#This Row],[Time2]],Table2[[#This Row],[Time2]])</f>
        <v>12</v>
      </c>
      <c r="Z1304" s="1">
        <f>IF(Table2[[#This Row],[Time3]]&lt;10,0&amp;Table2[[#This Row],[Time3]],Table2[[#This Row],[Time3]])</f>
        <v>52</v>
      </c>
      <c r="AA1304" s="2" t="str">
        <f>Table2[[#This Row],[Time4]]&amp;":"&amp;Table2[[#This Row],[Time5]]</f>
        <v>12:52</v>
      </c>
      <c r="AB1304" s="1" cm="1">
        <f t="array" ref="AB1304">IFERROR(IF(Table2[[#This Row],[code]]="","",_xlfn.IFS(AND(Table2[[#This Row],[code]]&lt;400,Table2[[#This Row],[code]]&lt;&gt;""),2,Table2[[#This Row],[code]]&gt;500,4)),"")</f>
        <v>2</v>
      </c>
      <c r="AC1304" s="1">
        <f>IF(Table2[[#This Row],[Event]]="Penalty",Table2[[#This Row],[number]],IF(Table2[[#This Row],[Event]]="Time-Out",401,""))</f>
        <v>205</v>
      </c>
      <c r="AD1304" s="1">
        <f>ROW(A1303)</f>
        <v>1303</v>
      </c>
      <c r="AE1304" s="1">
        <f>COUNTIFS(Table2[GameID],Table2[[#This Row],[GameID]],Table2[Column1],"&lt;="&amp;Table2[[#This Row],[Column1]])-1</f>
        <v>18</v>
      </c>
    </row>
    <row r="1305" spans="1:31" x14ac:dyDescent="0.45">
      <c r="A1305" t="s">
        <v>439</v>
      </c>
      <c r="B1305" t="str">
        <f>_xlfn.TEXTBEFORE(Table2[[#This Row],[Kamp]]," - ")</f>
        <v>Rødovre FC</v>
      </c>
      <c r="C1305" t="str">
        <f>_xlfn.TEXTAFTER(Table2[[#This Row],[Kamp]],"- ")</f>
        <v>Sunds Seahawks</v>
      </c>
      <c r="D1305">
        <v>44982</v>
      </c>
      <c r="E1305">
        <v>65718</v>
      </c>
      <c r="F1305">
        <v>20222023</v>
      </c>
      <c r="G1305" t="s">
        <v>418</v>
      </c>
      <c r="H1305" t="s">
        <v>665</v>
      </c>
      <c r="I1305" t="s">
        <v>678</v>
      </c>
      <c r="J1305">
        <v>3</v>
      </c>
      <c r="K1305">
        <v>29512</v>
      </c>
      <c r="L1305">
        <v>0</v>
      </c>
      <c r="M1305" t="s">
        <v>633</v>
      </c>
      <c r="N1305" t="s">
        <v>634</v>
      </c>
      <c r="O1305" t="s">
        <v>634</v>
      </c>
      <c r="P1305" t="s">
        <v>634</v>
      </c>
      <c r="Q1305" t="s">
        <v>634</v>
      </c>
      <c r="R1305">
        <f>SUMIFS(Table2[number],Table2[Event],"Goal",Table2[H/U],"HOME",Table2[GameID],Table2[[#This Row],[GameID]],Table2[GameTime],"&lt;="&amp;Table2[[#This Row],[GameTime]])</f>
        <v>4</v>
      </c>
      <c r="S1305">
        <f>SUMIFS(Table2[number],Table2[Event],"Goal",Table2[H/U],"AWAY",Table2[GameID],Table2[[#This Row],[GameID]],Table2[GameTime],"&lt;="&amp;Table2[[#This Row],[GameTime]])</f>
        <v>5</v>
      </c>
      <c r="T1305" t="str">
        <f>IF(Table2[[#This Row],[Event]]="Goal",Table2[[#This Row],[Hscore]]&amp;"-"&amp;Table2[[#This Row],[Uscore]],"")</f>
        <v/>
      </c>
      <c r="U1305">
        <v>3573</v>
      </c>
      <c r="V1305" s="1">
        <f>Table2[[#This Row],[GameTime]]-(Table2[[#This Row],[period]]-1)*1200</f>
        <v>1173</v>
      </c>
      <c r="W1305" s="1">
        <f>ROUNDDOWN(Table2[[#This Row],[Time]]/60,0)</f>
        <v>19</v>
      </c>
      <c r="X1305" s="1">
        <f>ROUNDDOWN((Table2[[#This Row],[Time]]/60-Table2[[#This Row],[Time2]])*60,0)</f>
        <v>33</v>
      </c>
      <c r="Y1305" s="1">
        <f>IF(Table2[[#This Row],[Time2]]&lt;10,0&amp;Table2[[#This Row],[Time2]],Table2[[#This Row],[Time2]])</f>
        <v>19</v>
      </c>
      <c r="Z1305" s="1">
        <f>IF(Table2[[#This Row],[Time3]]&lt;10,0&amp;Table2[[#This Row],[Time3]],Table2[[#This Row],[Time3]])</f>
        <v>33</v>
      </c>
      <c r="AA1305" s="2" t="str">
        <f>Table2[[#This Row],[Time4]]&amp;":"&amp;Table2[[#This Row],[Time5]]</f>
        <v>19:33</v>
      </c>
      <c r="AB1305" s="1" t="str" cm="1">
        <f t="array" ref="AB1305">IFERROR(IF(Table2[[#This Row],[code]]="","",_xlfn.IFS(AND(Table2[[#This Row],[code]]&lt;400,Table2[[#This Row],[code]]&lt;&gt;""),2,Table2[[#This Row],[code]]&gt;500,4)),"")</f>
        <v/>
      </c>
      <c r="AC1305" s="1">
        <f>IF(Table2[[#This Row],[Event]]="Penalty",Table2[[#This Row],[number]],IF(Table2[[#This Row],[Event]]="Time-Out",401,""))</f>
        <v>401</v>
      </c>
      <c r="AD1305" s="1">
        <f>ROW(A1304)</f>
        <v>1304</v>
      </c>
      <c r="AE1305" s="1">
        <f>COUNTIFS(Table2[GameID],Table2[[#This Row],[GameID]],Table2[Column1],"&lt;="&amp;Table2[[#This Row],[Column1]])-1</f>
        <v>19</v>
      </c>
    </row>
    <row r="1306" spans="1:31" x14ac:dyDescent="0.45">
      <c r="A1306" t="s">
        <v>435</v>
      </c>
      <c r="B1306" t="str">
        <f>_xlfn.TEXTBEFORE(Table2[[#This Row],[Kamp]]," - ")</f>
        <v>BFC Vendsyssel</v>
      </c>
      <c r="C1306" t="str">
        <f>_xlfn.TEXTAFTER(Table2[[#This Row],[Kamp]],"- ")</f>
        <v>Benløse IF</v>
      </c>
      <c r="D1306">
        <v>44976</v>
      </c>
      <c r="E1306">
        <v>65719</v>
      </c>
      <c r="F1306">
        <v>20222023</v>
      </c>
      <c r="G1306" t="s">
        <v>418</v>
      </c>
      <c r="H1306" t="s">
        <v>658</v>
      </c>
      <c r="I1306" t="s">
        <v>677</v>
      </c>
      <c r="J1306">
        <v>1</v>
      </c>
      <c r="K1306">
        <v>29507</v>
      </c>
      <c r="L1306">
        <v>1</v>
      </c>
      <c r="M1306" t="s">
        <v>630</v>
      </c>
      <c r="N1306" t="s">
        <v>679</v>
      </c>
      <c r="O1306" t="s">
        <v>24</v>
      </c>
      <c r="P1306">
        <v>56</v>
      </c>
      <c r="Q1306">
        <v>11</v>
      </c>
      <c r="R1306">
        <f>SUMIFS(Table2[number],Table2[Event],"Goal",Table2[H/U],"HOME",Table2[GameID],Table2[[#This Row],[GameID]],Table2[GameTime],"&lt;="&amp;Table2[[#This Row],[GameTime]])</f>
        <v>0</v>
      </c>
      <c r="S1306">
        <f>SUMIFS(Table2[number],Table2[Event],"Goal",Table2[H/U],"AWAY",Table2[GameID],Table2[[#This Row],[GameID]],Table2[GameTime],"&lt;="&amp;Table2[[#This Row],[GameTime]])</f>
        <v>1</v>
      </c>
      <c r="T1306" t="str">
        <f>IF(Table2[[#This Row],[Event]]="Goal",Table2[[#This Row],[Hscore]]&amp;"-"&amp;Table2[[#This Row],[Uscore]],"")</f>
        <v>0-1</v>
      </c>
      <c r="U1306">
        <v>423</v>
      </c>
      <c r="V1306" s="1">
        <f>Table2[[#This Row],[GameTime]]-(Table2[[#This Row],[period]]-1)*1200</f>
        <v>423</v>
      </c>
      <c r="W1306" s="1">
        <f>ROUNDDOWN(Table2[[#This Row],[Time]]/60,0)</f>
        <v>7</v>
      </c>
      <c r="X1306" s="1">
        <f>ROUNDDOWN((Table2[[#This Row],[Time]]/60-Table2[[#This Row],[Time2]])*60,0)</f>
        <v>2</v>
      </c>
      <c r="Y1306" s="1" t="str">
        <f>IF(Table2[[#This Row],[Time2]]&lt;10,0&amp;Table2[[#This Row],[Time2]],Table2[[#This Row],[Time2]])</f>
        <v>07</v>
      </c>
      <c r="Z1306" s="1" t="str">
        <f>IF(Table2[[#This Row],[Time3]]&lt;10,0&amp;Table2[[#This Row],[Time3]],Table2[[#This Row],[Time3]])</f>
        <v>02</v>
      </c>
      <c r="AA1306" s="2" t="str">
        <f>Table2[[#This Row],[Time4]]&amp;":"&amp;Table2[[#This Row],[Time5]]</f>
        <v>07:02</v>
      </c>
      <c r="AB1306" s="1" t="str" cm="1">
        <f t="array" ref="AB1306">IFERROR(IF(Table2[[#This Row],[code]]="","",_xlfn.IFS(AND(Table2[[#This Row],[code]]&lt;400,Table2[[#This Row],[code]]&lt;&gt;""),2,Table2[[#This Row],[code]]&gt;500,4)),"")</f>
        <v/>
      </c>
      <c r="AC1306" s="1" t="str">
        <f>IF(Table2[[#This Row],[Event]]="Penalty",Table2[[#This Row],[number]],IF(Table2[[#This Row],[Event]]="Time-Out",401,""))</f>
        <v/>
      </c>
      <c r="AD1306" s="1">
        <f>ROW(A1305)</f>
        <v>1305</v>
      </c>
      <c r="AE1306" s="1">
        <f>COUNTIFS(Table2[GameID],Table2[[#This Row],[GameID]],Table2[Column1],"&lt;="&amp;Table2[[#This Row],[Column1]])-1</f>
        <v>0</v>
      </c>
    </row>
    <row r="1307" spans="1:31" x14ac:dyDescent="0.45">
      <c r="A1307" t="s">
        <v>435</v>
      </c>
      <c r="B1307" t="str">
        <f>_xlfn.TEXTBEFORE(Table2[[#This Row],[Kamp]]," - ")</f>
        <v>BFC Vendsyssel</v>
      </c>
      <c r="C1307" t="str">
        <f>_xlfn.TEXTAFTER(Table2[[#This Row],[Kamp]],"- ")</f>
        <v>Benløse IF</v>
      </c>
      <c r="D1307">
        <v>44976</v>
      </c>
      <c r="E1307">
        <v>65719</v>
      </c>
      <c r="F1307">
        <v>20222023</v>
      </c>
      <c r="G1307" t="s">
        <v>418</v>
      </c>
      <c r="H1307" t="s">
        <v>658</v>
      </c>
      <c r="I1307" t="s">
        <v>677</v>
      </c>
      <c r="J1307">
        <v>1</v>
      </c>
      <c r="K1307">
        <v>29507</v>
      </c>
      <c r="L1307">
        <v>1</v>
      </c>
      <c r="M1307" t="s">
        <v>630</v>
      </c>
      <c r="N1307" t="s">
        <v>38</v>
      </c>
      <c r="O1307" t="s">
        <v>645</v>
      </c>
      <c r="P1307">
        <v>98</v>
      </c>
      <c r="Q1307">
        <v>36</v>
      </c>
      <c r="R1307">
        <f>SUMIFS(Table2[number],Table2[Event],"Goal",Table2[H/U],"HOME",Table2[GameID],Table2[[#This Row],[GameID]],Table2[GameTime],"&lt;="&amp;Table2[[#This Row],[GameTime]])</f>
        <v>0</v>
      </c>
      <c r="S1307">
        <f>SUMIFS(Table2[number],Table2[Event],"Goal",Table2[H/U],"AWAY",Table2[GameID],Table2[[#This Row],[GameID]],Table2[GameTime],"&lt;="&amp;Table2[[#This Row],[GameTime]])</f>
        <v>2</v>
      </c>
      <c r="T1307" t="str">
        <f>IF(Table2[[#This Row],[Event]]="Goal",Table2[[#This Row],[Hscore]]&amp;"-"&amp;Table2[[#This Row],[Uscore]],"")</f>
        <v>0-2</v>
      </c>
      <c r="U1307">
        <v>554</v>
      </c>
      <c r="V1307" s="1">
        <f>Table2[[#This Row],[GameTime]]-(Table2[[#This Row],[period]]-1)*1200</f>
        <v>554</v>
      </c>
      <c r="W1307" s="1">
        <f>ROUNDDOWN(Table2[[#This Row],[Time]]/60,0)</f>
        <v>9</v>
      </c>
      <c r="X1307" s="1">
        <f>ROUNDDOWN((Table2[[#This Row],[Time]]/60-Table2[[#This Row],[Time2]])*60,0)</f>
        <v>14</v>
      </c>
      <c r="Y1307" s="1" t="str">
        <f>IF(Table2[[#This Row],[Time2]]&lt;10,0&amp;Table2[[#This Row],[Time2]],Table2[[#This Row],[Time2]])</f>
        <v>09</v>
      </c>
      <c r="Z1307" s="1">
        <f>IF(Table2[[#This Row],[Time3]]&lt;10,0&amp;Table2[[#This Row],[Time3]],Table2[[#This Row],[Time3]])</f>
        <v>14</v>
      </c>
      <c r="AA1307" s="2" t="str">
        <f>Table2[[#This Row],[Time4]]&amp;":"&amp;Table2[[#This Row],[Time5]]</f>
        <v>09:14</v>
      </c>
      <c r="AB1307" s="1" t="str" cm="1">
        <f t="array" ref="AB1307">IFERROR(IF(Table2[[#This Row],[code]]="","",_xlfn.IFS(AND(Table2[[#This Row],[code]]&lt;400,Table2[[#This Row],[code]]&lt;&gt;""),2,Table2[[#This Row],[code]]&gt;500,4)),"")</f>
        <v/>
      </c>
      <c r="AC1307" s="1" t="str">
        <f>IF(Table2[[#This Row],[Event]]="Penalty",Table2[[#This Row],[number]],IF(Table2[[#This Row],[Event]]="Time-Out",401,""))</f>
        <v/>
      </c>
      <c r="AD1307" s="1">
        <f>ROW(A1306)</f>
        <v>1306</v>
      </c>
      <c r="AE1307" s="1">
        <f>COUNTIFS(Table2[GameID],Table2[[#This Row],[GameID]],Table2[Column1],"&lt;="&amp;Table2[[#This Row],[Column1]])-1</f>
        <v>1</v>
      </c>
    </row>
    <row r="1308" spans="1:31" x14ac:dyDescent="0.45">
      <c r="A1308" t="s">
        <v>435</v>
      </c>
      <c r="B1308" t="str">
        <f>_xlfn.TEXTBEFORE(Table2[[#This Row],[Kamp]]," - ")</f>
        <v>BFC Vendsyssel</v>
      </c>
      <c r="C1308" t="str">
        <f>_xlfn.TEXTAFTER(Table2[[#This Row],[Kamp]],"- ")</f>
        <v>Benløse IF</v>
      </c>
      <c r="D1308">
        <v>44976</v>
      </c>
      <c r="E1308">
        <v>65719</v>
      </c>
      <c r="F1308">
        <v>20222023</v>
      </c>
      <c r="G1308" t="s">
        <v>418</v>
      </c>
      <c r="H1308" t="s">
        <v>658</v>
      </c>
      <c r="I1308" t="s">
        <v>677</v>
      </c>
      <c r="J1308">
        <v>1</v>
      </c>
      <c r="K1308">
        <v>29507</v>
      </c>
      <c r="L1308">
        <v>1</v>
      </c>
      <c r="M1308" t="s">
        <v>630</v>
      </c>
      <c r="N1308" t="s">
        <v>27</v>
      </c>
      <c r="O1308" t="s">
        <v>419</v>
      </c>
      <c r="P1308">
        <v>40</v>
      </c>
      <c r="Q1308">
        <v>7</v>
      </c>
      <c r="R1308">
        <f>SUMIFS(Table2[number],Table2[Event],"Goal",Table2[H/U],"HOME",Table2[GameID],Table2[[#This Row],[GameID]],Table2[GameTime],"&lt;="&amp;Table2[[#This Row],[GameTime]])</f>
        <v>0</v>
      </c>
      <c r="S1308">
        <f>SUMIFS(Table2[number],Table2[Event],"Goal",Table2[H/U],"AWAY",Table2[GameID],Table2[[#This Row],[GameID]],Table2[GameTime],"&lt;="&amp;Table2[[#This Row],[GameTime]])</f>
        <v>3</v>
      </c>
      <c r="T1308" t="str">
        <f>IF(Table2[[#This Row],[Event]]="Goal",Table2[[#This Row],[Hscore]]&amp;"-"&amp;Table2[[#This Row],[Uscore]],"")</f>
        <v>0-3</v>
      </c>
      <c r="U1308">
        <v>708</v>
      </c>
      <c r="V1308" s="1">
        <f>Table2[[#This Row],[GameTime]]-(Table2[[#This Row],[period]]-1)*1200</f>
        <v>708</v>
      </c>
      <c r="W1308" s="1">
        <f>ROUNDDOWN(Table2[[#This Row],[Time]]/60,0)</f>
        <v>11</v>
      </c>
      <c r="X1308" s="1">
        <f>ROUNDDOWN((Table2[[#This Row],[Time]]/60-Table2[[#This Row],[Time2]])*60,0)</f>
        <v>48</v>
      </c>
      <c r="Y1308" s="1">
        <f>IF(Table2[[#This Row],[Time2]]&lt;10,0&amp;Table2[[#This Row],[Time2]],Table2[[#This Row],[Time2]])</f>
        <v>11</v>
      </c>
      <c r="Z1308" s="1">
        <f>IF(Table2[[#This Row],[Time3]]&lt;10,0&amp;Table2[[#This Row],[Time3]],Table2[[#This Row],[Time3]])</f>
        <v>48</v>
      </c>
      <c r="AA1308" s="2" t="str">
        <f>Table2[[#This Row],[Time4]]&amp;":"&amp;Table2[[#This Row],[Time5]]</f>
        <v>11:48</v>
      </c>
      <c r="AB1308" s="1" t="str" cm="1">
        <f t="array" ref="AB1308">IFERROR(IF(Table2[[#This Row],[code]]="","",_xlfn.IFS(AND(Table2[[#This Row],[code]]&lt;400,Table2[[#This Row],[code]]&lt;&gt;""),2,Table2[[#This Row],[code]]&gt;500,4)),"")</f>
        <v/>
      </c>
      <c r="AC1308" s="1" t="str">
        <f>IF(Table2[[#This Row],[Event]]="Penalty",Table2[[#This Row],[number]],IF(Table2[[#This Row],[Event]]="Time-Out",401,""))</f>
        <v/>
      </c>
      <c r="AD1308" s="1">
        <f>ROW(A1307)</f>
        <v>1307</v>
      </c>
      <c r="AE1308" s="1">
        <f>COUNTIFS(Table2[GameID],Table2[[#This Row],[GameID]],Table2[Column1],"&lt;="&amp;Table2[[#This Row],[Column1]])-1</f>
        <v>2</v>
      </c>
    </row>
    <row r="1309" spans="1:31" x14ac:dyDescent="0.45">
      <c r="A1309" t="s">
        <v>435</v>
      </c>
      <c r="B1309" t="str">
        <f>_xlfn.TEXTBEFORE(Table2[[#This Row],[Kamp]]," - ")</f>
        <v>BFC Vendsyssel</v>
      </c>
      <c r="C1309" t="str">
        <f>_xlfn.TEXTAFTER(Table2[[#This Row],[Kamp]],"- ")</f>
        <v>Benløse IF</v>
      </c>
      <c r="D1309">
        <v>44976</v>
      </c>
      <c r="E1309">
        <v>65719</v>
      </c>
      <c r="F1309">
        <v>20222023</v>
      </c>
      <c r="G1309" t="s">
        <v>418</v>
      </c>
      <c r="H1309" t="s">
        <v>658</v>
      </c>
      <c r="I1309" t="s">
        <v>677</v>
      </c>
      <c r="J1309">
        <v>1</v>
      </c>
      <c r="K1309">
        <v>29507</v>
      </c>
      <c r="L1309">
        <v>1</v>
      </c>
      <c r="M1309" t="s">
        <v>630</v>
      </c>
      <c r="N1309" t="s">
        <v>25</v>
      </c>
      <c r="O1309" t="s">
        <v>38</v>
      </c>
      <c r="P1309">
        <v>24</v>
      </c>
      <c r="Q1309">
        <v>98</v>
      </c>
      <c r="R1309">
        <f>SUMIFS(Table2[number],Table2[Event],"Goal",Table2[H/U],"HOME",Table2[GameID],Table2[[#This Row],[GameID]],Table2[GameTime],"&lt;="&amp;Table2[[#This Row],[GameTime]])</f>
        <v>0</v>
      </c>
      <c r="S1309">
        <f>SUMIFS(Table2[number],Table2[Event],"Goal",Table2[H/U],"AWAY",Table2[GameID],Table2[[#This Row],[GameID]],Table2[GameTime],"&lt;="&amp;Table2[[#This Row],[GameTime]])</f>
        <v>4</v>
      </c>
      <c r="T1309" t="str">
        <f>IF(Table2[[#This Row],[Event]]="Goal",Table2[[#This Row],[Hscore]]&amp;"-"&amp;Table2[[#This Row],[Uscore]],"")</f>
        <v>0-4</v>
      </c>
      <c r="U1309">
        <v>772</v>
      </c>
      <c r="V1309" s="1">
        <f>Table2[[#This Row],[GameTime]]-(Table2[[#This Row],[period]]-1)*1200</f>
        <v>772</v>
      </c>
      <c r="W1309" s="1">
        <f>ROUNDDOWN(Table2[[#This Row],[Time]]/60,0)</f>
        <v>12</v>
      </c>
      <c r="X1309" s="1">
        <f>ROUNDDOWN((Table2[[#This Row],[Time]]/60-Table2[[#This Row],[Time2]])*60,0)</f>
        <v>52</v>
      </c>
      <c r="Y1309" s="1">
        <f>IF(Table2[[#This Row],[Time2]]&lt;10,0&amp;Table2[[#This Row],[Time2]],Table2[[#This Row],[Time2]])</f>
        <v>12</v>
      </c>
      <c r="Z1309" s="1">
        <f>IF(Table2[[#This Row],[Time3]]&lt;10,0&amp;Table2[[#This Row],[Time3]],Table2[[#This Row],[Time3]])</f>
        <v>52</v>
      </c>
      <c r="AA1309" s="2" t="str">
        <f>Table2[[#This Row],[Time4]]&amp;":"&amp;Table2[[#This Row],[Time5]]</f>
        <v>12:52</v>
      </c>
      <c r="AB1309" s="1" t="str" cm="1">
        <f t="array" ref="AB1309">IFERROR(IF(Table2[[#This Row],[code]]="","",_xlfn.IFS(AND(Table2[[#This Row],[code]]&lt;400,Table2[[#This Row],[code]]&lt;&gt;""),2,Table2[[#This Row],[code]]&gt;500,4)),"")</f>
        <v/>
      </c>
      <c r="AC1309" s="1" t="str">
        <f>IF(Table2[[#This Row],[Event]]="Penalty",Table2[[#This Row],[number]],IF(Table2[[#This Row],[Event]]="Time-Out",401,""))</f>
        <v/>
      </c>
      <c r="AD1309" s="1">
        <f>ROW(A1308)</f>
        <v>1308</v>
      </c>
      <c r="AE1309" s="1">
        <f>COUNTIFS(Table2[GameID],Table2[[#This Row],[GameID]],Table2[Column1],"&lt;="&amp;Table2[[#This Row],[Column1]])-1</f>
        <v>3</v>
      </c>
    </row>
    <row r="1310" spans="1:31" x14ac:dyDescent="0.45">
      <c r="A1310" t="s">
        <v>435</v>
      </c>
      <c r="B1310" t="str">
        <f>_xlfn.TEXTBEFORE(Table2[[#This Row],[Kamp]]," - ")</f>
        <v>BFC Vendsyssel</v>
      </c>
      <c r="C1310" t="str">
        <f>_xlfn.TEXTAFTER(Table2[[#This Row],[Kamp]],"- ")</f>
        <v>Benløse IF</v>
      </c>
      <c r="D1310">
        <v>44976</v>
      </c>
      <c r="E1310">
        <v>65719</v>
      </c>
      <c r="F1310">
        <v>20222023</v>
      </c>
      <c r="G1310" t="s">
        <v>418</v>
      </c>
      <c r="H1310" t="s">
        <v>658</v>
      </c>
      <c r="I1310" t="s">
        <v>677</v>
      </c>
      <c r="J1310">
        <v>1</v>
      </c>
      <c r="K1310">
        <v>29507</v>
      </c>
      <c r="L1310">
        <v>212</v>
      </c>
      <c r="M1310" t="s">
        <v>631</v>
      </c>
      <c r="N1310" t="s">
        <v>25</v>
      </c>
      <c r="O1310" t="s">
        <v>634</v>
      </c>
      <c r="P1310">
        <v>24</v>
      </c>
      <c r="Q1310" t="s">
        <v>634</v>
      </c>
      <c r="R1310">
        <f>SUMIFS(Table2[number],Table2[Event],"Goal",Table2[H/U],"HOME",Table2[GameID],Table2[[#This Row],[GameID]],Table2[GameTime],"&lt;="&amp;Table2[[#This Row],[GameTime]])</f>
        <v>0</v>
      </c>
      <c r="S1310">
        <f>SUMIFS(Table2[number],Table2[Event],"Goal",Table2[H/U],"AWAY",Table2[GameID],Table2[[#This Row],[GameID]],Table2[GameTime],"&lt;="&amp;Table2[[#This Row],[GameTime]])</f>
        <v>4</v>
      </c>
      <c r="T1310" t="str">
        <f>IF(Table2[[#This Row],[Event]]="Goal",Table2[[#This Row],[Hscore]]&amp;"-"&amp;Table2[[#This Row],[Uscore]],"")</f>
        <v/>
      </c>
      <c r="U1310">
        <v>927</v>
      </c>
      <c r="V1310" s="1">
        <f>Table2[[#This Row],[GameTime]]-(Table2[[#This Row],[period]]-1)*1200</f>
        <v>927</v>
      </c>
      <c r="W1310" s="1">
        <f>ROUNDDOWN(Table2[[#This Row],[Time]]/60,0)</f>
        <v>15</v>
      </c>
      <c r="X1310" s="1">
        <f>ROUNDDOWN((Table2[[#This Row],[Time]]/60-Table2[[#This Row],[Time2]])*60,0)</f>
        <v>27</v>
      </c>
      <c r="Y1310" s="1">
        <f>IF(Table2[[#This Row],[Time2]]&lt;10,0&amp;Table2[[#This Row],[Time2]],Table2[[#This Row],[Time2]])</f>
        <v>15</v>
      </c>
      <c r="Z1310" s="1">
        <f>IF(Table2[[#This Row],[Time3]]&lt;10,0&amp;Table2[[#This Row],[Time3]],Table2[[#This Row],[Time3]])</f>
        <v>27</v>
      </c>
      <c r="AA1310" s="2" t="str">
        <f>Table2[[#This Row],[Time4]]&amp;":"&amp;Table2[[#This Row],[Time5]]</f>
        <v>15:27</v>
      </c>
      <c r="AB1310" s="1" cm="1">
        <f t="array" ref="AB1310">IFERROR(IF(Table2[[#This Row],[code]]="","",_xlfn.IFS(AND(Table2[[#This Row],[code]]&lt;400,Table2[[#This Row],[code]]&lt;&gt;""),2,Table2[[#This Row],[code]]&gt;500,4)),"")</f>
        <v>2</v>
      </c>
      <c r="AC1310" s="1">
        <f>IF(Table2[[#This Row],[Event]]="Penalty",Table2[[#This Row],[number]],IF(Table2[[#This Row],[Event]]="Time-Out",401,""))</f>
        <v>212</v>
      </c>
      <c r="AD1310" s="1">
        <f>ROW(A1309)</f>
        <v>1309</v>
      </c>
      <c r="AE1310" s="1">
        <f>COUNTIFS(Table2[GameID],Table2[[#This Row],[GameID]],Table2[Column1],"&lt;="&amp;Table2[[#This Row],[Column1]])-1</f>
        <v>4</v>
      </c>
    </row>
    <row r="1311" spans="1:31" x14ac:dyDescent="0.45">
      <c r="A1311" t="s">
        <v>435</v>
      </c>
      <c r="B1311" t="str">
        <f>_xlfn.TEXTBEFORE(Table2[[#This Row],[Kamp]]," - ")</f>
        <v>BFC Vendsyssel</v>
      </c>
      <c r="C1311" t="str">
        <f>_xlfn.TEXTAFTER(Table2[[#This Row],[Kamp]],"- ")</f>
        <v>Benløse IF</v>
      </c>
      <c r="D1311">
        <v>44976</v>
      </c>
      <c r="E1311">
        <v>65719</v>
      </c>
      <c r="F1311">
        <v>20222023</v>
      </c>
      <c r="G1311" t="s">
        <v>418</v>
      </c>
      <c r="H1311" t="s">
        <v>664</v>
      </c>
      <c r="I1311" t="s">
        <v>678</v>
      </c>
      <c r="J1311">
        <v>1</v>
      </c>
      <c r="K1311">
        <v>29506</v>
      </c>
      <c r="L1311">
        <v>207</v>
      </c>
      <c r="M1311" t="s">
        <v>631</v>
      </c>
      <c r="N1311" t="s">
        <v>206</v>
      </c>
      <c r="O1311" t="s">
        <v>634</v>
      </c>
      <c r="P1311">
        <v>64</v>
      </c>
      <c r="Q1311" t="s">
        <v>634</v>
      </c>
      <c r="R1311">
        <f>SUMIFS(Table2[number],Table2[Event],"Goal",Table2[H/U],"HOME",Table2[GameID],Table2[[#This Row],[GameID]],Table2[GameTime],"&lt;="&amp;Table2[[#This Row],[GameTime]])</f>
        <v>0</v>
      </c>
      <c r="S1311">
        <f>SUMIFS(Table2[number],Table2[Event],"Goal",Table2[H/U],"AWAY",Table2[GameID],Table2[[#This Row],[GameID]],Table2[GameTime],"&lt;="&amp;Table2[[#This Row],[GameTime]])</f>
        <v>4</v>
      </c>
      <c r="T1311" t="str">
        <f>IF(Table2[[#This Row],[Event]]="Goal",Table2[[#This Row],[Hscore]]&amp;"-"&amp;Table2[[#This Row],[Uscore]],"")</f>
        <v/>
      </c>
      <c r="U1311">
        <v>1019</v>
      </c>
      <c r="V1311" s="1">
        <f>Table2[[#This Row],[GameTime]]-(Table2[[#This Row],[period]]-1)*1200</f>
        <v>1019</v>
      </c>
      <c r="W1311" s="1">
        <f>ROUNDDOWN(Table2[[#This Row],[Time]]/60,0)</f>
        <v>16</v>
      </c>
      <c r="X1311" s="1">
        <f>ROUNDDOWN((Table2[[#This Row],[Time]]/60-Table2[[#This Row],[Time2]])*60,0)</f>
        <v>59</v>
      </c>
      <c r="Y1311" s="1">
        <f>IF(Table2[[#This Row],[Time2]]&lt;10,0&amp;Table2[[#This Row],[Time2]],Table2[[#This Row],[Time2]])</f>
        <v>16</v>
      </c>
      <c r="Z1311" s="1">
        <f>IF(Table2[[#This Row],[Time3]]&lt;10,0&amp;Table2[[#This Row],[Time3]],Table2[[#This Row],[Time3]])</f>
        <v>59</v>
      </c>
      <c r="AA1311" s="2" t="str">
        <f>Table2[[#This Row],[Time4]]&amp;":"&amp;Table2[[#This Row],[Time5]]</f>
        <v>16:59</v>
      </c>
      <c r="AB1311" s="1" cm="1">
        <f t="array" ref="AB1311">IFERROR(IF(Table2[[#This Row],[code]]="","",_xlfn.IFS(AND(Table2[[#This Row],[code]]&lt;400,Table2[[#This Row],[code]]&lt;&gt;""),2,Table2[[#This Row],[code]]&gt;500,4)),"")</f>
        <v>2</v>
      </c>
      <c r="AC1311" s="1">
        <f>IF(Table2[[#This Row],[Event]]="Penalty",Table2[[#This Row],[number]],IF(Table2[[#This Row],[Event]]="Time-Out",401,""))</f>
        <v>207</v>
      </c>
      <c r="AD1311" s="1">
        <f>ROW(A1310)</f>
        <v>1310</v>
      </c>
      <c r="AE1311" s="1">
        <f>COUNTIFS(Table2[GameID],Table2[[#This Row],[GameID]],Table2[Column1],"&lt;="&amp;Table2[[#This Row],[Column1]])-1</f>
        <v>5</v>
      </c>
    </row>
    <row r="1312" spans="1:31" x14ac:dyDescent="0.45">
      <c r="A1312" t="s">
        <v>435</v>
      </c>
      <c r="B1312" t="str">
        <f>_xlfn.TEXTBEFORE(Table2[[#This Row],[Kamp]]," - ")</f>
        <v>BFC Vendsyssel</v>
      </c>
      <c r="C1312" t="str">
        <f>_xlfn.TEXTAFTER(Table2[[#This Row],[Kamp]],"- ")</f>
        <v>Benløse IF</v>
      </c>
      <c r="D1312">
        <v>44976</v>
      </c>
      <c r="E1312">
        <v>65719</v>
      </c>
      <c r="F1312">
        <v>20222023</v>
      </c>
      <c r="G1312" t="s">
        <v>418</v>
      </c>
      <c r="H1312" t="s">
        <v>658</v>
      </c>
      <c r="I1312" t="s">
        <v>677</v>
      </c>
      <c r="J1312">
        <v>2</v>
      </c>
      <c r="K1312">
        <v>29507</v>
      </c>
      <c r="L1312">
        <v>1</v>
      </c>
      <c r="M1312" t="s">
        <v>630</v>
      </c>
      <c r="N1312" t="s">
        <v>25</v>
      </c>
      <c r="O1312" t="s">
        <v>36</v>
      </c>
      <c r="P1312">
        <v>24</v>
      </c>
      <c r="Q1312">
        <v>87</v>
      </c>
      <c r="R1312">
        <f>SUMIFS(Table2[number],Table2[Event],"Goal",Table2[H/U],"HOME",Table2[GameID],Table2[[#This Row],[GameID]],Table2[GameTime],"&lt;="&amp;Table2[[#This Row],[GameTime]])</f>
        <v>0</v>
      </c>
      <c r="S1312">
        <f>SUMIFS(Table2[number],Table2[Event],"Goal",Table2[H/U],"AWAY",Table2[GameID],Table2[[#This Row],[GameID]],Table2[GameTime],"&lt;="&amp;Table2[[#This Row],[GameTime]])</f>
        <v>5</v>
      </c>
      <c r="T1312" t="str">
        <f>IF(Table2[[#This Row],[Event]]="Goal",Table2[[#This Row],[Hscore]]&amp;"-"&amp;Table2[[#This Row],[Uscore]],"")</f>
        <v>0-5</v>
      </c>
      <c r="U1312">
        <v>1237</v>
      </c>
      <c r="V1312" s="1">
        <f>Table2[[#This Row],[GameTime]]-(Table2[[#This Row],[period]]-1)*1200</f>
        <v>37</v>
      </c>
      <c r="W1312" s="1">
        <f>ROUNDDOWN(Table2[[#This Row],[Time]]/60,0)</f>
        <v>0</v>
      </c>
      <c r="X1312" s="1">
        <f>ROUNDDOWN((Table2[[#This Row],[Time]]/60-Table2[[#This Row],[Time2]])*60,0)</f>
        <v>37</v>
      </c>
      <c r="Y1312" s="1" t="str">
        <f>IF(Table2[[#This Row],[Time2]]&lt;10,0&amp;Table2[[#This Row],[Time2]],Table2[[#This Row],[Time2]])</f>
        <v>00</v>
      </c>
      <c r="Z1312" s="1">
        <f>IF(Table2[[#This Row],[Time3]]&lt;10,0&amp;Table2[[#This Row],[Time3]],Table2[[#This Row],[Time3]])</f>
        <v>37</v>
      </c>
      <c r="AA1312" s="2" t="str">
        <f>Table2[[#This Row],[Time4]]&amp;":"&amp;Table2[[#This Row],[Time5]]</f>
        <v>00:37</v>
      </c>
      <c r="AB1312" s="1" t="str" cm="1">
        <f t="array" ref="AB1312">IFERROR(IF(Table2[[#This Row],[code]]="","",_xlfn.IFS(AND(Table2[[#This Row],[code]]&lt;400,Table2[[#This Row],[code]]&lt;&gt;""),2,Table2[[#This Row],[code]]&gt;500,4)),"")</f>
        <v/>
      </c>
      <c r="AC1312" s="1" t="str">
        <f>IF(Table2[[#This Row],[Event]]="Penalty",Table2[[#This Row],[number]],IF(Table2[[#This Row],[Event]]="Time-Out",401,""))</f>
        <v/>
      </c>
      <c r="AD1312" s="1">
        <f>ROW(A1311)</f>
        <v>1311</v>
      </c>
      <c r="AE1312" s="1">
        <f>COUNTIFS(Table2[GameID],Table2[[#This Row],[GameID]],Table2[Column1],"&lt;="&amp;Table2[[#This Row],[Column1]])-1</f>
        <v>6</v>
      </c>
    </row>
    <row r="1313" spans="1:31" x14ac:dyDescent="0.45">
      <c r="A1313" t="s">
        <v>435</v>
      </c>
      <c r="B1313" t="str">
        <f>_xlfn.TEXTBEFORE(Table2[[#This Row],[Kamp]]," - ")</f>
        <v>BFC Vendsyssel</v>
      </c>
      <c r="C1313" t="str">
        <f>_xlfn.TEXTAFTER(Table2[[#This Row],[Kamp]],"- ")</f>
        <v>Benløse IF</v>
      </c>
      <c r="D1313">
        <v>44976</v>
      </c>
      <c r="E1313">
        <v>65719</v>
      </c>
      <c r="F1313">
        <v>20222023</v>
      </c>
      <c r="G1313" t="s">
        <v>418</v>
      </c>
      <c r="H1313" t="s">
        <v>658</v>
      </c>
      <c r="I1313" t="s">
        <v>677</v>
      </c>
      <c r="J1313">
        <v>2</v>
      </c>
      <c r="K1313">
        <v>29507</v>
      </c>
      <c r="L1313">
        <v>1</v>
      </c>
      <c r="M1313" t="s">
        <v>630</v>
      </c>
      <c r="N1313" t="s">
        <v>192</v>
      </c>
      <c r="O1313" t="s">
        <v>21</v>
      </c>
      <c r="P1313">
        <v>32</v>
      </c>
      <c r="Q1313">
        <v>6</v>
      </c>
      <c r="R1313">
        <f>SUMIFS(Table2[number],Table2[Event],"Goal",Table2[H/U],"HOME",Table2[GameID],Table2[[#This Row],[GameID]],Table2[GameTime],"&lt;="&amp;Table2[[#This Row],[GameTime]])</f>
        <v>0</v>
      </c>
      <c r="S1313">
        <f>SUMIFS(Table2[number],Table2[Event],"Goal",Table2[H/U],"AWAY",Table2[GameID],Table2[[#This Row],[GameID]],Table2[GameTime],"&lt;="&amp;Table2[[#This Row],[GameTime]])</f>
        <v>6</v>
      </c>
      <c r="T1313" t="str">
        <f>IF(Table2[[#This Row],[Event]]="Goal",Table2[[#This Row],[Hscore]]&amp;"-"&amp;Table2[[#This Row],[Uscore]],"")</f>
        <v>0-6</v>
      </c>
      <c r="U1313">
        <v>1942</v>
      </c>
      <c r="V1313" s="1">
        <f>Table2[[#This Row],[GameTime]]-(Table2[[#This Row],[period]]-1)*1200</f>
        <v>742</v>
      </c>
      <c r="W1313" s="1">
        <f>ROUNDDOWN(Table2[[#This Row],[Time]]/60,0)</f>
        <v>12</v>
      </c>
      <c r="X1313" s="1">
        <f>ROUNDDOWN((Table2[[#This Row],[Time]]/60-Table2[[#This Row],[Time2]])*60,0)</f>
        <v>22</v>
      </c>
      <c r="Y1313" s="1">
        <f>IF(Table2[[#This Row],[Time2]]&lt;10,0&amp;Table2[[#This Row],[Time2]],Table2[[#This Row],[Time2]])</f>
        <v>12</v>
      </c>
      <c r="Z1313" s="1">
        <f>IF(Table2[[#This Row],[Time3]]&lt;10,0&amp;Table2[[#This Row],[Time3]],Table2[[#This Row],[Time3]])</f>
        <v>22</v>
      </c>
      <c r="AA1313" s="2" t="str">
        <f>Table2[[#This Row],[Time4]]&amp;":"&amp;Table2[[#This Row],[Time5]]</f>
        <v>12:22</v>
      </c>
      <c r="AB1313" s="1" t="str" cm="1">
        <f t="array" ref="AB1313">IFERROR(IF(Table2[[#This Row],[code]]="","",_xlfn.IFS(AND(Table2[[#This Row],[code]]&lt;400,Table2[[#This Row],[code]]&lt;&gt;""),2,Table2[[#This Row],[code]]&gt;500,4)),"")</f>
        <v/>
      </c>
      <c r="AC1313" s="1" t="str">
        <f>IF(Table2[[#This Row],[Event]]="Penalty",Table2[[#This Row],[number]],IF(Table2[[#This Row],[Event]]="Time-Out",401,""))</f>
        <v/>
      </c>
      <c r="AD1313" s="1">
        <f>ROW(A1312)</f>
        <v>1312</v>
      </c>
      <c r="AE1313" s="1">
        <f>COUNTIFS(Table2[GameID],Table2[[#This Row],[GameID]],Table2[Column1],"&lt;="&amp;Table2[[#This Row],[Column1]])-1</f>
        <v>7</v>
      </c>
    </row>
    <row r="1314" spans="1:31" x14ac:dyDescent="0.45">
      <c r="A1314" t="s">
        <v>435</v>
      </c>
      <c r="B1314" t="str">
        <f>_xlfn.TEXTBEFORE(Table2[[#This Row],[Kamp]]," - ")</f>
        <v>BFC Vendsyssel</v>
      </c>
      <c r="C1314" t="str">
        <f>_xlfn.TEXTAFTER(Table2[[#This Row],[Kamp]],"- ")</f>
        <v>Benløse IF</v>
      </c>
      <c r="D1314">
        <v>44976</v>
      </c>
      <c r="E1314">
        <v>65719</v>
      </c>
      <c r="F1314">
        <v>20222023</v>
      </c>
      <c r="G1314" t="s">
        <v>418</v>
      </c>
      <c r="H1314" t="s">
        <v>664</v>
      </c>
      <c r="I1314" t="s">
        <v>678</v>
      </c>
      <c r="J1314">
        <v>2</v>
      </c>
      <c r="K1314">
        <v>29506</v>
      </c>
      <c r="L1314">
        <v>504</v>
      </c>
      <c r="M1314" t="s">
        <v>631</v>
      </c>
      <c r="N1314" t="s">
        <v>206</v>
      </c>
      <c r="O1314" t="s">
        <v>634</v>
      </c>
      <c r="P1314">
        <v>64</v>
      </c>
      <c r="Q1314" t="s">
        <v>634</v>
      </c>
      <c r="R1314">
        <f>SUMIFS(Table2[number],Table2[Event],"Goal",Table2[H/U],"HOME",Table2[GameID],Table2[[#This Row],[GameID]],Table2[GameTime],"&lt;="&amp;Table2[[#This Row],[GameTime]])</f>
        <v>0</v>
      </c>
      <c r="S1314">
        <f>SUMIFS(Table2[number],Table2[Event],"Goal",Table2[H/U],"AWAY",Table2[GameID],Table2[[#This Row],[GameID]],Table2[GameTime],"&lt;="&amp;Table2[[#This Row],[GameTime]])</f>
        <v>6</v>
      </c>
      <c r="T1314" t="str">
        <f>IF(Table2[[#This Row],[Event]]="Goal",Table2[[#This Row],[Hscore]]&amp;"-"&amp;Table2[[#This Row],[Uscore]],"")</f>
        <v/>
      </c>
      <c r="U1314">
        <v>1976</v>
      </c>
      <c r="V1314" s="1">
        <f>Table2[[#This Row],[GameTime]]-(Table2[[#This Row],[period]]-1)*1200</f>
        <v>776</v>
      </c>
      <c r="W1314" s="1">
        <f>ROUNDDOWN(Table2[[#This Row],[Time]]/60,0)</f>
        <v>12</v>
      </c>
      <c r="X1314" s="1">
        <f>ROUNDDOWN((Table2[[#This Row],[Time]]/60-Table2[[#This Row],[Time2]])*60,0)</f>
        <v>56</v>
      </c>
      <c r="Y1314" s="1">
        <f>IF(Table2[[#This Row],[Time2]]&lt;10,0&amp;Table2[[#This Row],[Time2]],Table2[[#This Row],[Time2]])</f>
        <v>12</v>
      </c>
      <c r="Z1314" s="1">
        <f>IF(Table2[[#This Row],[Time3]]&lt;10,0&amp;Table2[[#This Row],[Time3]],Table2[[#This Row],[Time3]])</f>
        <v>56</v>
      </c>
      <c r="AA1314" s="2" t="str">
        <f>Table2[[#This Row],[Time4]]&amp;":"&amp;Table2[[#This Row],[Time5]]</f>
        <v>12:56</v>
      </c>
      <c r="AB1314" s="1" cm="1">
        <f t="array" ref="AB1314">IFERROR(IF(Table2[[#This Row],[code]]="","",_xlfn.IFS(AND(Table2[[#This Row],[code]]&lt;400,Table2[[#This Row],[code]]&lt;&gt;""),2,Table2[[#This Row],[code]]&gt;500,4)),"")</f>
        <v>4</v>
      </c>
      <c r="AC1314" s="1">
        <f>IF(Table2[[#This Row],[Event]]="Penalty",Table2[[#This Row],[number]],IF(Table2[[#This Row],[Event]]="Time-Out",401,""))</f>
        <v>504</v>
      </c>
      <c r="AD1314" s="1">
        <f>ROW(A1313)</f>
        <v>1313</v>
      </c>
      <c r="AE1314" s="1">
        <f>COUNTIFS(Table2[GameID],Table2[[#This Row],[GameID]],Table2[Column1],"&lt;="&amp;Table2[[#This Row],[Column1]])-1</f>
        <v>8</v>
      </c>
    </row>
    <row r="1315" spans="1:31" x14ac:dyDescent="0.45">
      <c r="A1315" t="s">
        <v>435</v>
      </c>
      <c r="B1315" t="str">
        <f>_xlfn.TEXTBEFORE(Table2[[#This Row],[Kamp]]," - ")</f>
        <v>BFC Vendsyssel</v>
      </c>
      <c r="C1315" t="str">
        <f>_xlfn.TEXTAFTER(Table2[[#This Row],[Kamp]],"- ")</f>
        <v>Benløse IF</v>
      </c>
      <c r="D1315">
        <v>44976</v>
      </c>
      <c r="E1315">
        <v>65719</v>
      </c>
      <c r="F1315">
        <v>20222023</v>
      </c>
      <c r="G1315" t="s">
        <v>418</v>
      </c>
      <c r="H1315" t="s">
        <v>658</v>
      </c>
      <c r="I1315" t="s">
        <v>677</v>
      </c>
      <c r="J1315">
        <v>2</v>
      </c>
      <c r="K1315">
        <v>29507</v>
      </c>
      <c r="L1315">
        <v>1</v>
      </c>
      <c r="M1315" t="s">
        <v>630</v>
      </c>
      <c r="N1315" t="s">
        <v>645</v>
      </c>
      <c r="O1315" t="s">
        <v>634</v>
      </c>
      <c r="P1315">
        <v>36</v>
      </c>
      <c r="Q1315" t="s">
        <v>634</v>
      </c>
      <c r="R1315">
        <f>SUMIFS(Table2[number],Table2[Event],"Goal",Table2[H/U],"HOME",Table2[GameID],Table2[[#This Row],[GameID]],Table2[GameTime],"&lt;="&amp;Table2[[#This Row],[GameTime]])</f>
        <v>0</v>
      </c>
      <c r="S1315">
        <f>SUMIFS(Table2[number],Table2[Event],"Goal",Table2[H/U],"AWAY",Table2[GameID],Table2[[#This Row],[GameID]],Table2[GameTime],"&lt;="&amp;Table2[[#This Row],[GameTime]])</f>
        <v>7</v>
      </c>
      <c r="T1315" t="str">
        <f>IF(Table2[[#This Row],[Event]]="Goal",Table2[[#This Row],[Hscore]]&amp;"-"&amp;Table2[[#This Row],[Uscore]],"")</f>
        <v>0-7</v>
      </c>
      <c r="U1315">
        <v>2052</v>
      </c>
      <c r="V1315" s="1">
        <f>Table2[[#This Row],[GameTime]]-(Table2[[#This Row],[period]]-1)*1200</f>
        <v>852</v>
      </c>
      <c r="W1315" s="1">
        <f>ROUNDDOWN(Table2[[#This Row],[Time]]/60,0)</f>
        <v>14</v>
      </c>
      <c r="X1315" s="1">
        <f>ROUNDDOWN((Table2[[#This Row],[Time]]/60-Table2[[#This Row],[Time2]])*60,0)</f>
        <v>12</v>
      </c>
      <c r="Y1315" s="1">
        <f>IF(Table2[[#This Row],[Time2]]&lt;10,0&amp;Table2[[#This Row],[Time2]],Table2[[#This Row],[Time2]])</f>
        <v>14</v>
      </c>
      <c r="Z1315" s="1">
        <f>IF(Table2[[#This Row],[Time3]]&lt;10,0&amp;Table2[[#This Row],[Time3]],Table2[[#This Row],[Time3]])</f>
        <v>12</v>
      </c>
      <c r="AA1315" s="2" t="str">
        <f>Table2[[#This Row],[Time4]]&amp;":"&amp;Table2[[#This Row],[Time5]]</f>
        <v>14:12</v>
      </c>
      <c r="AB1315" s="1" t="str" cm="1">
        <f t="array" ref="AB1315">IFERROR(IF(Table2[[#This Row],[code]]="","",_xlfn.IFS(AND(Table2[[#This Row],[code]]&lt;400,Table2[[#This Row],[code]]&lt;&gt;""),2,Table2[[#This Row],[code]]&gt;500,4)),"")</f>
        <v/>
      </c>
      <c r="AC1315" s="1" t="str">
        <f>IF(Table2[[#This Row],[Event]]="Penalty",Table2[[#This Row],[number]],IF(Table2[[#This Row],[Event]]="Time-Out",401,""))</f>
        <v/>
      </c>
      <c r="AD1315" s="1">
        <f>ROW(A1314)</f>
        <v>1314</v>
      </c>
      <c r="AE1315" s="1">
        <f>COUNTIFS(Table2[GameID],Table2[[#This Row],[GameID]],Table2[Column1],"&lt;="&amp;Table2[[#This Row],[Column1]])-1</f>
        <v>9</v>
      </c>
    </row>
    <row r="1316" spans="1:31" x14ac:dyDescent="0.45">
      <c r="A1316" t="s">
        <v>435</v>
      </c>
      <c r="B1316" t="str">
        <f>_xlfn.TEXTBEFORE(Table2[[#This Row],[Kamp]]," - ")</f>
        <v>BFC Vendsyssel</v>
      </c>
      <c r="C1316" t="str">
        <f>_xlfn.TEXTAFTER(Table2[[#This Row],[Kamp]],"- ")</f>
        <v>Benløse IF</v>
      </c>
      <c r="D1316">
        <v>44976</v>
      </c>
      <c r="E1316">
        <v>65719</v>
      </c>
      <c r="F1316">
        <v>20222023</v>
      </c>
      <c r="G1316" t="s">
        <v>418</v>
      </c>
      <c r="H1316" t="s">
        <v>658</v>
      </c>
      <c r="I1316" t="s">
        <v>677</v>
      </c>
      <c r="J1316">
        <v>2</v>
      </c>
      <c r="K1316">
        <v>29507</v>
      </c>
      <c r="L1316">
        <v>1</v>
      </c>
      <c r="M1316" t="s">
        <v>630</v>
      </c>
      <c r="N1316" t="s">
        <v>29</v>
      </c>
      <c r="O1316" t="s">
        <v>25</v>
      </c>
      <c r="P1316">
        <v>44</v>
      </c>
      <c r="Q1316">
        <v>24</v>
      </c>
      <c r="R1316">
        <f>SUMIFS(Table2[number],Table2[Event],"Goal",Table2[H/U],"HOME",Table2[GameID],Table2[[#This Row],[GameID]],Table2[GameTime],"&lt;="&amp;Table2[[#This Row],[GameTime]])</f>
        <v>0</v>
      </c>
      <c r="S1316">
        <f>SUMIFS(Table2[number],Table2[Event],"Goal",Table2[H/U],"AWAY",Table2[GameID],Table2[[#This Row],[GameID]],Table2[GameTime],"&lt;="&amp;Table2[[#This Row],[GameTime]])</f>
        <v>8</v>
      </c>
      <c r="T1316" t="str">
        <f>IF(Table2[[#This Row],[Event]]="Goal",Table2[[#This Row],[Hscore]]&amp;"-"&amp;Table2[[#This Row],[Uscore]],"")</f>
        <v>0-8</v>
      </c>
      <c r="U1316">
        <v>2084</v>
      </c>
      <c r="V1316" s="1">
        <f>Table2[[#This Row],[GameTime]]-(Table2[[#This Row],[period]]-1)*1200</f>
        <v>884</v>
      </c>
      <c r="W1316" s="1">
        <f>ROUNDDOWN(Table2[[#This Row],[Time]]/60,0)</f>
        <v>14</v>
      </c>
      <c r="X1316" s="1">
        <f>ROUNDDOWN((Table2[[#This Row],[Time]]/60-Table2[[#This Row],[Time2]])*60,0)</f>
        <v>44</v>
      </c>
      <c r="Y1316" s="1">
        <f>IF(Table2[[#This Row],[Time2]]&lt;10,0&amp;Table2[[#This Row],[Time2]],Table2[[#This Row],[Time2]])</f>
        <v>14</v>
      </c>
      <c r="Z1316" s="1">
        <f>IF(Table2[[#This Row],[Time3]]&lt;10,0&amp;Table2[[#This Row],[Time3]],Table2[[#This Row],[Time3]])</f>
        <v>44</v>
      </c>
      <c r="AA1316" s="2" t="str">
        <f>Table2[[#This Row],[Time4]]&amp;":"&amp;Table2[[#This Row],[Time5]]</f>
        <v>14:44</v>
      </c>
      <c r="AB1316" s="1" t="str" cm="1">
        <f t="array" ref="AB1316">IFERROR(IF(Table2[[#This Row],[code]]="","",_xlfn.IFS(AND(Table2[[#This Row],[code]]&lt;400,Table2[[#This Row],[code]]&lt;&gt;""),2,Table2[[#This Row],[code]]&gt;500,4)),"")</f>
        <v/>
      </c>
      <c r="AC1316" s="1" t="str">
        <f>IF(Table2[[#This Row],[Event]]="Penalty",Table2[[#This Row],[number]],IF(Table2[[#This Row],[Event]]="Time-Out",401,""))</f>
        <v/>
      </c>
      <c r="AD1316" s="1">
        <f>ROW(A1315)</f>
        <v>1315</v>
      </c>
      <c r="AE1316" s="1">
        <f>COUNTIFS(Table2[GameID],Table2[[#This Row],[GameID]],Table2[Column1],"&lt;="&amp;Table2[[#This Row],[Column1]])-1</f>
        <v>10</v>
      </c>
    </row>
    <row r="1317" spans="1:31" x14ac:dyDescent="0.45">
      <c r="A1317" t="s">
        <v>435</v>
      </c>
      <c r="B1317" t="str">
        <f>_xlfn.TEXTBEFORE(Table2[[#This Row],[Kamp]]," - ")</f>
        <v>BFC Vendsyssel</v>
      </c>
      <c r="C1317" t="str">
        <f>_xlfn.TEXTAFTER(Table2[[#This Row],[Kamp]],"- ")</f>
        <v>Benløse IF</v>
      </c>
      <c r="D1317">
        <v>44976</v>
      </c>
      <c r="E1317">
        <v>65719</v>
      </c>
      <c r="F1317">
        <v>20222023</v>
      </c>
      <c r="G1317" t="s">
        <v>418</v>
      </c>
      <c r="H1317" t="s">
        <v>658</v>
      </c>
      <c r="I1317" t="s">
        <v>677</v>
      </c>
      <c r="J1317">
        <v>2</v>
      </c>
      <c r="K1317">
        <v>29507</v>
      </c>
      <c r="L1317">
        <v>1</v>
      </c>
      <c r="M1317" t="s">
        <v>630</v>
      </c>
      <c r="N1317" t="s">
        <v>18</v>
      </c>
      <c r="O1317" t="s">
        <v>419</v>
      </c>
      <c r="P1317">
        <v>4</v>
      </c>
      <c r="Q1317">
        <v>7</v>
      </c>
      <c r="R1317">
        <f>SUMIFS(Table2[number],Table2[Event],"Goal",Table2[H/U],"HOME",Table2[GameID],Table2[[#This Row],[GameID]],Table2[GameTime],"&lt;="&amp;Table2[[#This Row],[GameTime]])</f>
        <v>0</v>
      </c>
      <c r="S1317">
        <f>SUMIFS(Table2[number],Table2[Event],"Goal",Table2[H/U],"AWAY",Table2[GameID],Table2[[#This Row],[GameID]],Table2[GameTime],"&lt;="&amp;Table2[[#This Row],[GameTime]])</f>
        <v>9</v>
      </c>
      <c r="T1317" t="str">
        <f>IF(Table2[[#This Row],[Event]]="Goal",Table2[[#This Row],[Hscore]]&amp;"-"&amp;Table2[[#This Row],[Uscore]],"")</f>
        <v>0-9</v>
      </c>
      <c r="U1317">
        <v>2151</v>
      </c>
      <c r="V1317" s="1">
        <f>Table2[[#This Row],[GameTime]]-(Table2[[#This Row],[period]]-1)*1200</f>
        <v>951</v>
      </c>
      <c r="W1317" s="1">
        <f>ROUNDDOWN(Table2[[#This Row],[Time]]/60,0)</f>
        <v>15</v>
      </c>
      <c r="X1317" s="1">
        <f>ROUNDDOWN((Table2[[#This Row],[Time]]/60-Table2[[#This Row],[Time2]])*60,0)</f>
        <v>51</v>
      </c>
      <c r="Y1317" s="1">
        <f>IF(Table2[[#This Row],[Time2]]&lt;10,0&amp;Table2[[#This Row],[Time2]],Table2[[#This Row],[Time2]])</f>
        <v>15</v>
      </c>
      <c r="Z1317" s="1">
        <f>IF(Table2[[#This Row],[Time3]]&lt;10,0&amp;Table2[[#This Row],[Time3]],Table2[[#This Row],[Time3]])</f>
        <v>51</v>
      </c>
      <c r="AA1317" s="2" t="str">
        <f>Table2[[#This Row],[Time4]]&amp;":"&amp;Table2[[#This Row],[Time5]]</f>
        <v>15:51</v>
      </c>
      <c r="AB1317" s="1" t="str" cm="1">
        <f t="array" ref="AB1317">IFERROR(IF(Table2[[#This Row],[code]]="","",_xlfn.IFS(AND(Table2[[#This Row],[code]]&lt;400,Table2[[#This Row],[code]]&lt;&gt;""),2,Table2[[#This Row],[code]]&gt;500,4)),"")</f>
        <v/>
      </c>
      <c r="AC1317" s="1" t="str">
        <f>IF(Table2[[#This Row],[Event]]="Penalty",Table2[[#This Row],[number]],IF(Table2[[#This Row],[Event]]="Time-Out",401,""))</f>
        <v/>
      </c>
      <c r="AD1317" s="1">
        <f>ROW(A1316)</f>
        <v>1316</v>
      </c>
      <c r="AE1317" s="1">
        <f>COUNTIFS(Table2[GameID],Table2[[#This Row],[GameID]],Table2[Column1],"&lt;="&amp;Table2[[#This Row],[Column1]])-1</f>
        <v>11</v>
      </c>
    </row>
    <row r="1318" spans="1:31" x14ac:dyDescent="0.45">
      <c r="A1318" t="s">
        <v>435</v>
      </c>
      <c r="B1318" t="str">
        <f>_xlfn.TEXTBEFORE(Table2[[#This Row],[Kamp]]," - ")</f>
        <v>BFC Vendsyssel</v>
      </c>
      <c r="C1318" t="str">
        <f>_xlfn.TEXTAFTER(Table2[[#This Row],[Kamp]],"- ")</f>
        <v>Benløse IF</v>
      </c>
      <c r="D1318">
        <v>44976</v>
      </c>
      <c r="E1318">
        <v>65719</v>
      </c>
      <c r="F1318">
        <v>20222023</v>
      </c>
      <c r="G1318" t="s">
        <v>418</v>
      </c>
      <c r="H1318" t="s">
        <v>658</v>
      </c>
      <c r="I1318" t="s">
        <v>677</v>
      </c>
      <c r="J1318">
        <v>2</v>
      </c>
      <c r="K1318">
        <v>29507</v>
      </c>
      <c r="L1318">
        <v>1</v>
      </c>
      <c r="M1318" t="s">
        <v>630</v>
      </c>
      <c r="N1318" t="s">
        <v>37</v>
      </c>
      <c r="O1318" t="s">
        <v>679</v>
      </c>
      <c r="P1318">
        <v>90</v>
      </c>
      <c r="Q1318">
        <v>56</v>
      </c>
      <c r="R1318">
        <f>SUMIFS(Table2[number],Table2[Event],"Goal",Table2[H/U],"HOME",Table2[GameID],Table2[[#This Row],[GameID]],Table2[GameTime],"&lt;="&amp;Table2[[#This Row],[GameTime]])</f>
        <v>0</v>
      </c>
      <c r="S1318">
        <f>SUMIFS(Table2[number],Table2[Event],"Goal",Table2[H/U],"AWAY",Table2[GameID],Table2[[#This Row],[GameID]],Table2[GameTime],"&lt;="&amp;Table2[[#This Row],[GameTime]])</f>
        <v>10</v>
      </c>
      <c r="T1318" t="str">
        <f>IF(Table2[[#This Row],[Event]]="Goal",Table2[[#This Row],[Hscore]]&amp;"-"&amp;Table2[[#This Row],[Uscore]],"")</f>
        <v>0-10</v>
      </c>
      <c r="U1318">
        <v>2222</v>
      </c>
      <c r="V1318" s="1">
        <f>Table2[[#This Row],[GameTime]]-(Table2[[#This Row],[period]]-1)*1200</f>
        <v>1022</v>
      </c>
      <c r="W1318" s="1">
        <f>ROUNDDOWN(Table2[[#This Row],[Time]]/60,0)</f>
        <v>17</v>
      </c>
      <c r="X1318" s="1">
        <f>ROUNDDOWN((Table2[[#This Row],[Time]]/60-Table2[[#This Row],[Time2]])*60,0)</f>
        <v>2</v>
      </c>
      <c r="Y1318" s="1">
        <f>IF(Table2[[#This Row],[Time2]]&lt;10,0&amp;Table2[[#This Row],[Time2]],Table2[[#This Row],[Time2]])</f>
        <v>17</v>
      </c>
      <c r="Z1318" s="1" t="str">
        <f>IF(Table2[[#This Row],[Time3]]&lt;10,0&amp;Table2[[#This Row],[Time3]],Table2[[#This Row],[Time3]])</f>
        <v>02</v>
      </c>
      <c r="AA1318" s="2" t="str">
        <f>Table2[[#This Row],[Time4]]&amp;":"&amp;Table2[[#This Row],[Time5]]</f>
        <v>17:02</v>
      </c>
      <c r="AB1318" s="1" t="str" cm="1">
        <f t="array" ref="AB1318">IFERROR(IF(Table2[[#This Row],[code]]="","",_xlfn.IFS(AND(Table2[[#This Row],[code]]&lt;400,Table2[[#This Row],[code]]&lt;&gt;""),2,Table2[[#This Row],[code]]&gt;500,4)),"")</f>
        <v/>
      </c>
      <c r="AC1318" s="1" t="str">
        <f>IF(Table2[[#This Row],[Event]]="Penalty",Table2[[#This Row],[number]],IF(Table2[[#This Row],[Event]]="Time-Out",401,""))</f>
        <v/>
      </c>
      <c r="AD1318" s="1">
        <f>ROW(A1317)</f>
        <v>1317</v>
      </c>
      <c r="AE1318" s="1">
        <f>COUNTIFS(Table2[GameID],Table2[[#This Row],[GameID]],Table2[Column1],"&lt;="&amp;Table2[[#This Row],[Column1]])-1</f>
        <v>12</v>
      </c>
    </row>
    <row r="1319" spans="1:31" x14ac:dyDescent="0.45">
      <c r="A1319" t="s">
        <v>435</v>
      </c>
      <c r="B1319" t="str">
        <f>_xlfn.TEXTBEFORE(Table2[[#This Row],[Kamp]]," - ")</f>
        <v>BFC Vendsyssel</v>
      </c>
      <c r="C1319" t="str">
        <f>_xlfn.TEXTAFTER(Table2[[#This Row],[Kamp]],"- ")</f>
        <v>Benløse IF</v>
      </c>
      <c r="D1319">
        <v>44976</v>
      </c>
      <c r="E1319">
        <v>65719</v>
      </c>
      <c r="F1319">
        <v>20222023</v>
      </c>
      <c r="G1319" t="s">
        <v>418</v>
      </c>
      <c r="H1319" t="s">
        <v>658</v>
      </c>
      <c r="I1319" t="s">
        <v>677</v>
      </c>
      <c r="J1319">
        <v>3</v>
      </c>
      <c r="K1319">
        <v>29507</v>
      </c>
      <c r="L1319">
        <v>1</v>
      </c>
      <c r="M1319" t="s">
        <v>630</v>
      </c>
      <c r="N1319" t="s">
        <v>37</v>
      </c>
      <c r="O1319" t="s">
        <v>20</v>
      </c>
      <c r="P1319">
        <v>90</v>
      </c>
      <c r="Q1319">
        <v>5</v>
      </c>
      <c r="R1319">
        <f>SUMIFS(Table2[number],Table2[Event],"Goal",Table2[H/U],"HOME",Table2[GameID],Table2[[#This Row],[GameID]],Table2[GameTime],"&lt;="&amp;Table2[[#This Row],[GameTime]])</f>
        <v>0</v>
      </c>
      <c r="S1319">
        <f>SUMIFS(Table2[number],Table2[Event],"Goal",Table2[H/U],"AWAY",Table2[GameID],Table2[[#This Row],[GameID]],Table2[GameTime],"&lt;="&amp;Table2[[#This Row],[GameTime]])</f>
        <v>11</v>
      </c>
      <c r="T1319" t="str">
        <f>IF(Table2[[#This Row],[Event]]="Goal",Table2[[#This Row],[Hscore]]&amp;"-"&amp;Table2[[#This Row],[Uscore]],"")</f>
        <v>0-11</v>
      </c>
      <c r="U1319">
        <v>2685</v>
      </c>
      <c r="V1319" s="1">
        <f>Table2[[#This Row],[GameTime]]-(Table2[[#This Row],[period]]-1)*1200</f>
        <v>285</v>
      </c>
      <c r="W1319" s="1">
        <f>ROUNDDOWN(Table2[[#This Row],[Time]]/60,0)</f>
        <v>4</v>
      </c>
      <c r="X1319" s="1">
        <f>ROUNDDOWN((Table2[[#This Row],[Time]]/60-Table2[[#This Row],[Time2]])*60,0)</f>
        <v>45</v>
      </c>
      <c r="Y1319" s="1" t="str">
        <f>IF(Table2[[#This Row],[Time2]]&lt;10,0&amp;Table2[[#This Row],[Time2]],Table2[[#This Row],[Time2]])</f>
        <v>04</v>
      </c>
      <c r="Z1319" s="1">
        <f>IF(Table2[[#This Row],[Time3]]&lt;10,0&amp;Table2[[#This Row],[Time3]],Table2[[#This Row],[Time3]])</f>
        <v>45</v>
      </c>
      <c r="AA1319" s="2" t="str">
        <f>Table2[[#This Row],[Time4]]&amp;":"&amp;Table2[[#This Row],[Time5]]</f>
        <v>04:45</v>
      </c>
      <c r="AB1319" s="1" t="str" cm="1">
        <f t="array" ref="AB1319">IFERROR(IF(Table2[[#This Row],[code]]="","",_xlfn.IFS(AND(Table2[[#This Row],[code]]&lt;400,Table2[[#This Row],[code]]&lt;&gt;""),2,Table2[[#This Row],[code]]&gt;500,4)),"")</f>
        <v/>
      </c>
      <c r="AC1319" s="1" t="str">
        <f>IF(Table2[[#This Row],[Event]]="Penalty",Table2[[#This Row],[number]],IF(Table2[[#This Row],[Event]]="Time-Out",401,""))</f>
        <v/>
      </c>
      <c r="AD1319" s="1">
        <f>ROW(A1318)</f>
        <v>1318</v>
      </c>
      <c r="AE1319" s="1">
        <f>COUNTIFS(Table2[GameID],Table2[[#This Row],[GameID]],Table2[Column1],"&lt;="&amp;Table2[[#This Row],[Column1]])-1</f>
        <v>13</v>
      </c>
    </row>
    <row r="1320" spans="1:31" x14ac:dyDescent="0.45">
      <c r="A1320" t="s">
        <v>435</v>
      </c>
      <c r="B1320" t="str">
        <f>_xlfn.TEXTBEFORE(Table2[[#This Row],[Kamp]]," - ")</f>
        <v>BFC Vendsyssel</v>
      </c>
      <c r="C1320" t="str">
        <f>_xlfn.TEXTAFTER(Table2[[#This Row],[Kamp]],"- ")</f>
        <v>Benløse IF</v>
      </c>
      <c r="D1320">
        <v>44976</v>
      </c>
      <c r="E1320">
        <v>65719</v>
      </c>
      <c r="F1320">
        <v>20222023</v>
      </c>
      <c r="G1320" t="s">
        <v>418</v>
      </c>
      <c r="H1320" t="s">
        <v>658</v>
      </c>
      <c r="I1320" t="s">
        <v>677</v>
      </c>
      <c r="J1320">
        <v>3</v>
      </c>
      <c r="K1320">
        <v>29507</v>
      </c>
      <c r="L1320">
        <v>1</v>
      </c>
      <c r="M1320" t="s">
        <v>630</v>
      </c>
      <c r="N1320" t="s">
        <v>29</v>
      </c>
      <c r="O1320" t="s">
        <v>20</v>
      </c>
      <c r="P1320">
        <v>44</v>
      </c>
      <c r="Q1320">
        <v>5</v>
      </c>
      <c r="R1320">
        <f>SUMIFS(Table2[number],Table2[Event],"Goal",Table2[H/U],"HOME",Table2[GameID],Table2[[#This Row],[GameID]],Table2[GameTime],"&lt;="&amp;Table2[[#This Row],[GameTime]])</f>
        <v>0</v>
      </c>
      <c r="S1320">
        <f>SUMIFS(Table2[number],Table2[Event],"Goal",Table2[H/U],"AWAY",Table2[GameID],Table2[[#This Row],[GameID]],Table2[GameTime],"&lt;="&amp;Table2[[#This Row],[GameTime]])</f>
        <v>12</v>
      </c>
      <c r="T1320" t="str">
        <f>IF(Table2[[#This Row],[Event]]="Goal",Table2[[#This Row],[Hscore]]&amp;"-"&amp;Table2[[#This Row],[Uscore]],"")</f>
        <v>0-12</v>
      </c>
      <c r="U1320">
        <v>2975</v>
      </c>
      <c r="V1320" s="1">
        <f>Table2[[#This Row],[GameTime]]-(Table2[[#This Row],[period]]-1)*1200</f>
        <v>575</v>
      </c>
      <c r="W1320" s="1">
        <f>ROUNDDOWN(Table2[[#This Row],[Time]]/60,0)</f>
        <v>9</v>
      </c>
      <c r="X1320" s="1">
        <f>ROUNDDOWN((Table2[[#This Row],[Time]]/60-Table2[[#This Row],[Time2]])*60,0)</f>
        <v>35</v>
      </c>
      <c r="Y1320" s="1" t="str">
        <f>IF(Table2[[#This Row],[Time2]]&lt;10,0&amp;Table2[[#This Row],[Time2]],Table2[[#This Row],[Time2]])</f>
        <v>09</v>
      </c>
      <c r="Z1320" s="1">
        <f>IF(Table2[[#This Row],[Time3]]&lt;10,0&amp;Table2[[#This Row],[Time3]],Table2[[#This Row],[Time3]])</f>
        <v>35</v>
      </c>
      <c r="AA1320" s="2" t="str">
        <f>Table2[[#This Row],[Time4]]&amp;":"&amp;Table2[[#This Row],[Time5]]</f>
        <v>09:35</v>
      </c>
      <c r="AB1320" s="1" t="str" cm="1">
        <f t="array" ref="AB1320">IFERROR(IF(Table2[[#This Row],[code]]="","",_xlfn.IFS(AND(Table2[[#This Row],[code]]&lt;400,Table2[[#This Row],[code]]&lt;&gt;""),2,Table2[[#This Row],[code]]&gt;500,4)),"")</f>
        <v/>
      </c>
      <c r="AC1320" s="1" t="str">
        <f>IF(Table2[[#This Row],[Event]]="Penalty",Table2[[#This Row],[number]],IF(Table2[[#This Row],[Event]]="Time-Out",401,""))</f>
        <v/>
      </c>
      <c r="AD1320" s="1">
        <f>ROW(A1319)</f>
        <v>1319</v>
      </c>
      <c r="AE1320" s="1">
        <f>COUNTIFS(Table2[GameID],Table2[[#This Row],[GameID]],Table2[Column1],"&lt;="&amp;Table2[[#This Row],[Column1]])-1</f>
        <v>14</v>
      </c>
    </row>
    <row r="1321" spans="1:31" x14ac:dyDescent="0.45">
      <c r="A1321" t="s">
        <v>435</v>
      </c>
      <c r="B1321" t="str">
        <f>_xlfn.TEXTBEFORE(Table2[[#This Row],[Kamp]]," - ")</f>
        <v>BFC Vendsyssel</v>
      </c>
      <c r="C1321" t="str">
        <f>_xlfn.TEXTAFTER(Table2[[#This Row],[Kamp]],"- ")</f>
        <v>Benløse IF</v>
      </c>
      <c r="D1321">
        <v>44976</v>
      </c>
      <c r="E1321">
        <v>65719</v>
      </c>
      <c r="F1321">
        <v>20222023</v>
      </c>
      <c r="G1321" t="s">
        <v>418</v>
      </c>
      <c r="H1321" t="s">
        <v>658</v>
      </c>
      <c r="I1321" t="s">
        <v>677</v>
      </c>
      <c r="J1321">
        <v>3</v>
      </c>
      <c r="K1321">
        <v>29507</v>
      </c>
      <c r="L1321">
        <v>1</v>
      </c>
      <c r="M1321" t="s">
        <v>630</v>
      </c>
      <c r="N1321" t="s">
        <v>38</v>
      </c>
      <c r="O1321" t="s">
        <v>634</v>
      </c>
      <c r="P1321">
        <v>98</v>
      </c>
      <c r="Q1321" t="s">
        <v>634</v>
      </c>
      <c r="R1321">
        <f>SUMIFS(Table2[number],Table2[Event],"Goal",Table2[H/U],"HOME",Table2[GameID],Table2[[#This Row],[GameID]],Table2[GameTime],"&lt;="&amp;Table2[[#This Row],[GameTime]])</f>
        <v>0</v>
      </c>
      <c r="S1321">
        <f>SUMIFS(Table2[number],Table2[Event],"Goal",Table2[H/U],"AWAY",Table2[GameID],Table2[[#This Row],[GameID]],Table2[GameTime],"&lt;="&amp;Table2[[#This Row],[GameTime]])</f>
        <v>13</v>
      </c>
      <c r="T1321" t="str">
        <f>IF(Table2[[#This Row],[Event]]="Goal",Table2[[#This Row],[Hscore]]&amp;"-"&amp;Table2[[#This Row],[Uscore]],"")</f>
        <v>0-13</v>
      </c>
      <c r="U1321">
        <v>3103</v>
      </c>
      <c r="V1321" s="1">
        <f>Table2[[#This Row],[GameTime]]-(Table2[[#This Row],[period]]-1)*1200</f>
        <v>703</v>
      </c>
      <c r="W1321" s="1">
        <f>ROUNDDOWN(Table2[[#This Row],[Time]]/60,0)</f>
        <v>11</v>
      </c>
      <c r="X1321" s="1">
        <f>ROUNDDOWN((Table2[[#This Row],[Time]]/60-Table2[[#This Row],[Time2]])*60,0)</f>
        <v>43</v>
      </c>
      <c r="Y1321" s="1">
        <f>IF(Table2[[#This Row],[Time2]]&lt;10,0&amp;Table2[[#This Row],[Time2]],Table2[[#This Row],[Time2]])</f>
        <v>11</v>
      </c>
      <c r="Z1321" s="1">
        <f>IF(Table2[[#This Row],[Time3]]&lt;10,0&amp;Table2[[#This Row],[Time3]],Table2[[#This Row],[Time3]])</f>
        <v>43</v>
      </c>
      <c r="AA1321" s="2" t="str">
        <f>Table2[[#This Row],[Time4]]&amp;":"&amp;Table2[[#This Row],[Time5]]</f>
        <v>11:43</v>
      </c>
      <c r="AB1321" s="1" t="str" cm="1">
        <f t="array" ref="AB1321">IFERROR(IF(Table2[[#This Row],[code]]="","",_xlfn.IFS(AND(Table2[[#This Row],[code]]&lt;400,Table2[[#This Row],[code]]&lt;&gt;""),2,Table2[[#This Row],[code]]&gt;500,4)),"")</f>
        <v/>
      </c>
      <c r="AC1321" s="1" t="str">
        <f>IF(Table2[[#This Row],[Event]]="Penalty",Table2[[#This Row],[number]],IF(Table2[[#This Row],[Event]]="Time-Out",401,""))</f>
        <v/>
      </c>
      <c r="AD1321" s="1">
        <f>ROW(A1320)</f>
        <v>1320</v>
      </c>
      <c r="AE1321" s="1">
        <f>COUNTIFS(Table2[GameID],Table2[[#This Row],[GameID]],Table2[Column1],"&lt;="&amp;Table2[[#This Row],[Column1]])-1</f>
        <v>15</v>
      </c>
    </row>
    <row r="1322" spans="1:31" x14ac:dyDescent="0.45">
      <c r="A1322" t="s">
        <v>435</v>
      </c>
      <c r="B1322" t="str">
        <f>_xlfn.TEXTBEFORE(Table2[[#This Row],[Kamp]]," - ")</f>
        <v>BFC Vendsyssel</v>
      </c>
      <c r="C1322" t="str">
        <f>_xlfn.TEXTAFTER(Table2[[#This Row],[Kamp]],"- ")</f>
        <v>Benløse IF</v>
      </c>
      <c r="D1322">
        <v>44976</v>
      </c>
      <c r="E1322">
        <v>65719</v>
      </c>
      <c r="F1322">
        <v>20222023</v>
      </c>
      <c r="G1322" t="s">
        <v>418</v>
      </c>
      <c r="H1322" t="s">
        <v>658</v>
      </c>
      <c r="I1322" t="s">
        <v>677</v>
      </c>
      <c r="J1322">
        <v>3</v>
      </c>
      <c r="K1322">
        <v>29507</v>
      </c>
      <c r="L1322">
        <v>217</v>
      </c>
      <c r="M1322" t="s">
        <v>631</v>
      </c>
      <c r="N1322" t="s">
        <v>27</v>
      </c>
      <c r="O1322" t="s">
        <v>634</v>
      </c>
      <c r="P1322">
        <v>40</v>
      </c>
      <c r="Q1322" t="s">
        <v>634</v>
      </c>
      <c r="R1322">
        <f>SUMIFS(Table2[number],Table2[Event],"Goal",Table2[H/U],"HOME",Table2[GameID],Table2[[#This Row],[GameID]],Table2[GameTime],"&lt;="&amp;Table2[[#This Row],[GameTime]])</f>
        <v>0</v>
      </c>
      <c r="S1322">
        <f>SUMIFS(Table2[number],Table2[Event],"Goal",Table2[H/U],"AWAY",Table2[GameID],Table2[[#This Row],[GameID]],Table2[GameTime],"&lt;="&amp;Table2[[#This Row],[GameTime]])</f>
        <v>13</v>
      </c>
      <c r="T1322" t="str">
        <f>IF(Table2[[#This Row],[Event]]="Goal",Table2[[#This Row],[Hscore]]&amp;"-"&amp;Table2[[#This Row],[Uscore]],"")</f>
        <v/>
      </c>
      <c r="U1322">
        <v>3200</v>
      </c>
      <c r="V1322" s="1">
        <f>Table2[[#This Row],[GameTime]]-(Table2[[#This Row],[period]]-1)*1200</f>
        <v>800</v>
      </c>
      <c r="W1322" s="1">
        <f>ROUNDDOWN(Table2[[#This Row],[Time]]/60,0)</f>
        <v>13</v>
      </c>
      <c r="X1322" s="1">
        <f>ROUNDDOWN((Table2[[#This Row],[Time]]/60-Table2[[#This Row],[Time2]])*60,0)</f>
        <v>20</v>
      </c>
      <c r="Y1322" s="1">
        <f>IF(Table2[[#This Row],[Time2]]&lt;10,0&amp;Table2[[#This Row],[Time2]],Table2[[#This Row],[Time2]])</f>
        <v>13</v>
      </c>
      <c r="Z1322" s="1">
        <f>IF(Table2[[#This Row],[Time3]]&lt;10,0&amp;Table2[[#This Row],[Time3]],Table2[[#This Row],[Time3]])</f>
        <v>20</v>
      </c>
      <c r="AA1322" s="2" t="str">
        <f>Table2[[#This Row],[Time4]]&amp;":"&amp;Table2[[#This Row],[Time5]]</f>
        <v>13:20</v>
      </c>
      <c r="AB1322" s="1" cm="1">
        <f t="array" ref="AB1322">IFERROR(IF(Table2[[#This Row],[code]]="","",_xlfn.IFS(AND(Table2[[#This Row],[code]]&lt;400,Table2[[#This Row],[code]]&lt;&gt;""),2,Table2[[#This Row],[code]]&gt;500,4)),"")</f>
        <v>2</v>
      </c>
      <c r="AC1322" s="1">
        <f>IF(Table2[[#This Row],[Event]]="Penalty",Table2[[#This Row],[number]],IF(Table2[[#This Row],[Event]]="Time-Out",401,""))</f>
        <v>217</v>
      </c>
      <c r="AD1322" s="1">
        <f>ROW(A1321)</f>
        <v>1321</v>
      </c>
      <c r="AE1322" s="1">
        <f>COUNTIFS(Table2[GameID],Table2[[#This Row],[GameID]],Table2[Column1],"&lt;="&amp;Table2[[#This Row],[Column1]])-1</f>
        <v>16</v>
      </c>
    </row>
    <row r="1323" spans="1:31" x14ac:dyDescent="0.45">
      <c r="A1323" t="s">
        <v>435</v>
      </c>
      <c r="B1323" t="str">
        <f>_xlfn.TEXTBEFORE(Table2[[#This Row],[Kamp]]," - ")</f>
        <v>BFC Vendsyssel</v>
      </c>
      <c r="C1323" t="str">
        <f>_xlfn.TEXTAFTER(Table2[[#This Row],[Kamp]],"- ")</f>
        <v>Benløse IF</v>
      </c>
      <c r="D1323">
        <v>44976</v>
      </c>
      <c r="E1323">
        <v>65719</v>
      </c>
      <c r="F1323">
        <v>20222023</v>
      </c>
      <c r="G1323" t="s">
        <v>418</v>
      </c>
      <c r="H1323" t="s">
        <v>658</v>
      </c>
      <c r="I1323" t="s">
        <v>677</v>
      </c>
      <c r="J1323">
        <v>3</v>
      </c>
      <c r="K1323">
        <v>29507</v>
      </c>
      <c r="L1323">
        <v>1</v>
      </c>
      <c r="M1323" t="s">
        <v>630</v>
      </c>
      <c r="N1323" t="s">
        <v>25</v>
      </c>
      <c r="O1323" t="s">
        <v>38</v>
      </c>
      <c r="P1323">
        <v>24</v>
      </c>
      <c r="Q1323">
        <v>98</v>
      </c>
      <c r="R1323">
        <f>SUMIFS(Table2[number],Table2[Event],"Goal",Table2[H/U],"HOME",Table2[GameID],Table2[[#This Row],[GameID]],Table2[GameTime],"&lt;="&amp;Table2[[#This Row],[GameTime]])</f>
        <v>0</v>
      </c>
      <c r="S1323">
        <f>SUMIFS(Table2[number],Table2[Event],"Goal",Table2[H/U],"AWAY",Table2[GameID],Table2[[#This Row],[GameID]],Table2[GameTime],"&lt;="&amp;Table2[[#This Row],[GameTime]])</f>
        <v>14</v>
      </c>
      <c r="T1323" t="str">
        <f>IF(Table2[[#This Row],[Event]]="Goal",Table2[[#This Row],[Hscore]]&amp;"-"&amp;Table2[[#This Row],[Uscore]],"")</f>
        <v>0-14</v>
      </c>
      <c r="U1323">
        <v>3295</v>
      </c>
      <c r="V1323" s="1">
        <f>Table2[[#This Row],[GameTime]]-(Table2[[#This Row],[period]]-1)*1200</f>
        <v>895</v>
      </c>
      <c r="W1323" s="1">
        <f>ROUNDDOWN(Table2[[#This Row],[Time]]/60,0)</f>
        <v>14</v>
      </c>
      <c r="X1323" s="1">
        <f>ROUNDDOWN((Table2[[#This Row],[Time]]/60-Table2[[#This Row],[Time2]])*60,0)</f>
        <v>55</v>
      </c>
      <c r="Y1323" s="1">
        <f>IF(Table2[[#This Row],[Time2]]&lt;10,0&amp;Table2[[#This Row],[Time2]],Table2[[#This Row],[Time2]])</f>
        <v>14</v>
      </c>
      <c r="Z1323" s="1">
        <f>IF(Table2[[#This Row],[Time3]]&lt;10,0&amp;Table2[[#This Row],[Time3]],Table2[[#This Row],[Time3]])</f>
        <v>55</v>
      </c>
      <c r="AA1323" s="2" t="str">
        <f>Table2[[#This Row],[Time4]]&amp;":"&amp;Table2[[#This Row],[Time5]]</f>
        <v>14:55</v>
      </c>
      <c r="AB1323" s="1" t="str" cm="1">
        <f t="array" ref="AB1323">IFERROR(IF(Table2[[#This Row],[code]]="","",_xlfn.IFS(AND(Table2[[#This Row],[code]]&lt;400,Table2[[#This Row],[code]]&lt;&gt;""),2,Table2[[#This Row],[code]]&gt;500,4)),"")</f>
        <v/>
      </c>
      <c r="AC1323" s="1" t="str">
        <f>IF(Table2[[#This Row],[Event]]="Penalty",Table2[[#This Row],[number]],IF(Table2[[#This Row],[Event]]="Time-Out",401,""))</f>
        <v/>
      </c>
      <c r="AD1323" s="1">
        <f>ROW(A1322)</f>
        <v>1322</v>
      </c>
      <c r="AE1323" s="1">
        <f>COUNTIFS(Table2[GameID],Table2[[#This Row],[GameID]],Table2[Column1],"&lt;="&amp;Table2[[#This Row],[Column1]])-1</f>
        <v>17</v>
      </c>
    </row>
    <row r="1324" spans="1:31" x14ac:dyDescent="0.45">
      <c r="A1324" t="s">
        <v>435</v>
      </c>
      <c r="B1324" t="str">
        <f>_xlfn.TEXTBEFORE(Table2[[#This Row],[Kamp]]," - ")</f>
        <v>BFC Vendsyssel</v>
      </c>
      <c r="C1324" t="str">
        <f>_xlfn.TEXTAFTER(Table2[[#This Row],[Kamp]],"- ")</f>
        <v>Benløse IF</v>
      </c>
      <c r="D1324">
        <v>44976</v>
      </c>
      <c r="E1324">
        <v>65719</v>
      </c>
      <c r="F1324">
        <v>20222023</v>
      </c>
      <c r="G1324" t="s">
        <v>418</v>
      </c>
      <c r="H1324" t="s">
        <v>664</v>
      </c>
      <c r="I1324" t="s">
        <v>678</v>
      </c>
      <c r="J1324">
        <v>3</v>
      </c>
      <c r="K1324">
        <v>29506</v>
      </c>
      <c r="L1324">
        <v>217</v>
      </c>
      <c r="M1324" t="s">
        <v>631</v>
      </c>
      <c r="N1324" t="s">
        <v>436</v>
      </c>
      <c r="O1324" t="s">
        <v>634</v>
      </c>
      <c r="P1324">
        <v>44</v>
      </c>
      <c r="Q1324" t="s">
        <v>634</v>
      </c>
      <c r="R1324">
        <f>SUMIFS(Table2[number],Table2[Event],"Goal",Table2[H/U],"HOME",Table2[GameID],Table2[[#This Row],[GameID]],Table2[GameTime],"&lt;="&amp;Table2[[#This Row],[GameTime]])</f>
        <v>0</v>
      </c>
      <c r="S1324">
        <f>SUMIFS(Table2[number],Table2[Event],"Goal",Table2[H/U],"AWAY",Table2[GameID],Table2[[#This Row],[GameID]],Table2[GameTime],"&lt;="&amp;Table2[[#This Row],[GameTime]])</f>
        <v>14</v>
      </c>
      <c r="T1324" t="str">
        <f>IF(Table2[[#This Row],[Event]]="Goal",Table2[[#This Row],[Hscore]]&amp;"-"&amp;Table2[[#This Row],[Uscore]],"")</f>
        <v/>
      </c>
      <c r="U1324">
        <v>3397</v>
      </c>
      <c r="V1324" s="1">
        <f>Table2[[#This Row],[GameTime]]-(Table2[[#This Row],[period]]-1)*1200</f>
        <v>997</v>
      </c>
      <c r="W1324" s="1">
        <f>ROUNDDOWN(Table2[[#This Row],[Time]]/60,0)</f>
        <v>16</v>
      </c>
      <c r="X1324" s="1">
        <f>ROUNDDOWN((Table2[[#This Row],[Time]]/60-Table2[[#This Row],[Time2]])*60,0)</f>
        <v>37</v>
      </c>
      <c r="Y1324" s="1">
        <f>IF(Table2[[#This Row],[Time2]]&lt;10,0&amp;Table2[[#This Row],[Time2]],Table2[[#This Row],[Time2]])</f>
        <v>16</v>
      </c>
      <c r="Z1324" s="1">
        <f>IF(Table2[[#This Row],[Time3]]&lt;10,0&amp;Table2[[#This Row],[Time3]],Table2[[#This Row],[Time3]])</f>
        <v>37</v>
      </c>
      <c r="AA1324" s="2" t="str">
        <f>Table2[[#This Row],[Time4]]&amp;":"&amp;Table2[[#This Row],[Time5]]</f>
        <v>16:37</v>
      </c>
      <c r="AB1324" s="1" cm="1">
        <f t="array" ref="AB1324">IFERROR(IF(Table2[[#This Row],[code]]="","",_xlfn.IFS(AND(Table2[[#This Row],[code]]&lt;400,Table2[[#This Row],[code]]&lt;&gt;""),2,Table2[[#This Row],[code]]&gt;500,4)),"")</f>
        <v>2</v>
      </c>
      <c r="AC1324" s="1">
        <f>IF(Table2[[#This Row],[Event]]="Penalty",Table2[[#This Row],[number]],IF(Table2[[#This Row],[Event]]="Time-Out",401,""))</f>
        <v>217</v>
      </c>
      <c r="AD1324" s="1">
        <f>ROW(A1323)</f>
        <v>1323</v>
      </c>
      <c r="AE1324" s="1">
        <f>COUNTIFS(Table2[GameID],Table2[[#This Row],[GameID]],Table2[Column1],"&lt;="&amp;Table2[[#This Row],[Column1]])-1</f>
        <v>18</v>
      </c>
    </row>
    <row r="1325" spans="1:31" x14ac:dyDescent="0.45">
      <c r="A1325" t="s">
        <v>435</v>
      </c>
      <c r="B1325" t="str">
        <f>_xlfn.TEXTBEFORE(Table2[[#This Row],[Kamp]]," - ")</f>
        <v>BFC Vendsyssel</v>
      </c>
      <c r="C1325" t="str">
        <f>_xlfn.TEXTAFTER(Table2[[#This Row],[Kamp]],"- ")</f>
        <v>Benløse IF</v>
      </c>
      <c r="D1325">
        <v>44976</v>
      </c>
      <c r="E1325">
        <v>65719</v>
      </c>
      <c r="F1325">
        <v>20222023</v>
      </c>
      <c r="G1325" t="s">
        <v>418</v>
      </c>
      <c r="H1325" t="s">
        <v>658</v>
      </c>
      <c r="I1325" t="s">
        <v>677</v>
      </c>
      <c r="J1325">
        <v>3</v>
      </c>
      <c r="K1325">
        <v>29507</v>
      </c>
      <c r="L1325">
        <v>1</v>
      </c>
      <c r="M1325" t="s">
        <v>630</v>
      </c>
      <c r="N1325" t="s">
        <v>38</v>
      </c>
      <c r="O1325" t="s">
        <v>37</v>
      </c>
      <c r="P1325">
        <v>98</v>
      </c>
      <c r="Q1325">
        <v>90</v>
      </c>
      <c r="R1325">
        <f>SUMIFS(Table2[number],Table2[Event],"Goal",Table2[H/U],"HOME",Table2[GameID],Table2[[#This Row],[GameID]],Table2[GameTime],"&lt;="&amp;Table2[[#This Row],[GameTime]])</f>
        <v>0</v>
      </c>
      <c r="S1325">
        <f>SUMIFS(Table2[number],Table2[Event],"Goal",Table2[H/U],"AWAY",Table2[GameID],Table2[[#This Row],[GameID]],Table2[GameTime],"&lt;="&amp;Table2[[#This Row],[GameTime]])</f>
        <v>15</v>
      </c>
      <c r="T1325" t="str">
        <f>IF(Table2[[#This Row],[Event]]="Goal",Table2[[#This Row],[Hscore]]&amp;"-"&amp;Table2[[#This Row],[Uscore]],"")</f>
        <v>0-15</v>
      </c>
      <c r="U1325">
        <v>3421</v>
      </c>
      <c r="V1325" s="1">
        <f>Table2[[#This Row],[GameTime]]-(Table2[[#This Row],[period]]-1)*1200</f>
        <v>1021</v>
      </c>
      <c r="W1325" s="1">
        <f>ROUNDDOWN(Table2[[#This Row],[Time]]/60,0)</f>
        <v>17</v>
      </c>
      <c r="X1325" s="1">
        <f>ROUNDDOWN((Table2[[#This Row],[Time]]/60-Table2[[#This Row],[Time2]])*60,0)</f>
        <v>0</v>
      </c>
      <c r="Y1325" s="1">
        <f>IF(Table2[[#This Row],[Time2]]&lt;10,0&amp;Table2[[#This Row],[Time2]],Table2[[#This Row],[Time2]])</f>
        <v>17</v>
      </c>
      <c r="Z1325" s="1" t="str">
        <f>IF(Table2[[#This Row],[Time3]]&lt;10,0&amp;Table2[[#This Row],[Time3]],Table2[[#This Row],[Time3]])</f>
        <v>00</v>
      </c>
      <c r="AA1325" s="2" t="str">
        <f>Table2[[#This Row],[Time4]]&amp;":"&amp;Table2[[#This Row],[Time5]]</f>
        <v>17:00</v>
      </c>
      <c r="AB1325" s="1" t="str" cm="1">
        <f t="array" ref="AB1325">IFERROR(IF(Table2[[#This Row],[code]]="","",_xlfn.IFS(AND(Table2[[#This Row],[code]]&lt;400,Table2[[#This Row],[code]]&lt;&gt;""),2,Table2[[#This Row],[code]]&gt;500,4)),"")</f>
        <v/>
      </c>
      <c r="AC1325" s="1" t="str">
        <f>IF(Table2[[#This Row],[Event]]="Penalty",Table2[[#This Row],[number]],IF(Table2[[#This Row],[Event]]="Time-Out",401,""))</f>
        <v/>
      </c>
      <c r="AD1325" s="1">
        <f>ROW(A1324)</f>
        <v>1324</v>
      </c>
      <c r="AE1325" s="1">
        <f>COUNTIFS(Table2[GameID],Table2[[#This Row],[GameID]],Table2[Column1],"&lt;="&amp;Table2[[#This Row],[Column1]])-1</f>
        <v>19</v>
      </c>
    </row>
    <row r="1326" spans="1:31" x14ac:dyDescent="0.45">
      <c r="A1326" t="s">
        <v>435</v>
      </c>
      <c r="B1326" t="str">
        <f>_xlfn.TEXTBEFORE(Table2[[#This Row],[Kamp]]," - ")</f>
        <v>BFC Vendsyssel</v>
      </c>
      <c r="C1326" t="str">
        <f>_xlfn.TEXTAFTER(Table2[[#This Row],[Kamp]],"- ")</f>
        <v>Benløse IF</v>
      </c>
      <c r="D1326">
        <v>44976</v>
      </c>
      <c r="E1326">
        <v>65719</v>
      </c>
      <c r="F1326">
        <v>20222023</v>
      </c>
      <c r="G1326" t="s">
        <v>418</v>
      </c>
      <c r="H1326" t="s">
        <v>658</v>
      </c>
      <c r="I1326" t="s">
        <v>677</v>
      </c>
      <c r="J1326">
        <v>3</v>
      </c>
      <c r="K1326">
        <v>29507</v>
      </c>
      <c r="L1326">
        <v>1</v>
      </c>
      <c r="M1326" t="s">
        <v>630</v>
      </c>
      <c r="N1326" t="s">
        <v>37</v>
      </c>
      <c r="O1326" t="s">
        <v>29</v>
      </c>
      <c r="P1326">
        <v>90</v>
      </c>
      <c r="Q1326">
        <v>44</v>
      </c>
      <c r="R1326">
        <f>SUMIFS(Table2[number],Table2[Event],"Goal",Table2[H/U],"HOME",Table2[GameID],Table2[[#This Row],[GameID]],Table2[GameTime],"&lt;="&amp;Table2[[#This Row],[GameTime]])</f>
        <v>0</v>
      </c>
      <c r="S1326">
        <f>SUMIFS(Table2[number],Table2[Event],"Goal",Table2[H/U],"AWAY",Table2[GameID],Table2[[#This Row],[GameID]],Table2[GameTime],"&lt;="&amp;Table2[[#This Row],[GameTime]])</f>
        <v>16</v>
      </c>
      <c r="T1326" t="str">
        <f>IF(Table2[[#This Row],[Event]]="Goal",Table2[[#This Row],[Hscore]]&amp;"-"&amp;Table2[[#This Row],[Uscore]],"")</f>
        <v>0-16</v>
      </c>
      <c r="U1326">
        <v>3437</v>
      </c>
      <c r="V1326" s="1">
        <f>Table2[[#This Row],[GameTime]]-(Table2[[#This Row],[period]]-1)*1200</f>
        <v>1037</v>
      </c>
      <c r="W1326" s="1">
        <f>ROUNDDOWN(Table2[[#This Row],[Time]]/60,0)</f>
        <v>17</v>
      </c>
      <c r="X1326" s="1">
        <f>ROUNDDOWN((Table2[[#This Row],[Time]]/60-Table2[[#This Row],[Time2]])*60,0)</f>
        <v>17</v>
      </c>
      <c r="Y1326" s="1">
        <f>IF(Table2[[#This Row],[Time2]]&lt;10,0&amp;Table2[[#This Row],[Time2]],Table2[[#This Row],[Time2]])</f>
        <v>17</v>
      </c>
      <c r="Z1326" s="1">
        <f>IF(Table2[[#This Row],[Time3]]&lt;10,0&amp;Table2[[#This Row],[Time3]],Table2[[#This Row],[Time3]])</f>
        <v>17</v>
      </c>
      <c r="AA1326" s="2" t="str">
        <f>Table2[[#This Row],[Time4]]&amp;":"&amp;Table2[[#This Row],[Time5]]</f>
        <v>17:17</v>
      </c>
      <c r="AB1326" s="1" t="str" cm="1">
        <f t="array" ref="AB1326">IFERROR(IF(Table2[[#This Row],[code]]="","",_xlfn.IFS(AND(Table2[[#This Row],[code]]&lt;400,Table2[[#This Row],[code]]&lt;&gt;""),2,Table2[[#This Row],[code]]&gt;500,4)),"")</f>
        <v/>
      </c>
      <c r="AC1326" s="1" t="str">
        <f>IF(Table2[[#This Row],[Event]]="Penalty",Table2[[#This Row],[number]],IF(Table2[[#This Row],[Event]]="Time-Out",401,""))</f>
        <v/>
      </c>
      <c r="AD1326" s="1">
        <f>ROW(A1325)</f>
        <v>1325</v>
      </c>
      <c r="AE1326" s="1">
        <f>COUNTIFS(Table2[GameID],Table2[[#This Row],[GameID]],Table2[Column1],"&lt;="&amp;Table2[[#This Row],[Column1]])-1</f>
        <v>20</v>
      </c>
    </row>
    <row r="1327" spans="1:31" x14ac:dyDescent="0.45">
      <c r="A1327" t="s">
        <v>435</v>
      </c>
      <c r="B1327" t="str">
        <f>_xlfn.TEXTBEFORE(Table2[[#This Row],[Kamp]]," - ")</f>
        <v>BFC Vendsyssel</v>
      </c>
      <c r="C1327" t="str">
        <f>_xlfn.TEXTAFTER(Table2[[#This Row],[Kamp]],"- ")</f>
        <v>Benløse IF</v>
      </c>
      <c r="D1327">
        <v>44976</v>
      </c>
      <c r="E1327">
        <v>65719</v>
      </c>
      <c r="F1327">
        <v>20222023</v>
      </c>
      <c r="G1327" t="s">
        <v>418</v>
      </c>
      <c r="H1327" t="s">
        <v>658</v>
      </c>
      <c r="I1327" t="s">
        <v>677</v>
      </c>
      <c r="J1327">
        <v>3</v>
      </c>
      <c r="K1327">
        <v>29507</v>
      </c>
      <c r="L1327">
        <v>1</v>
      </c>
      <c r="M1327" t="s">
        <v>630</v>
      </c>
      <c r="N1327" t="s">
        <v>419</v>
      </c>
      <c r="O1327" t="s">
        <v>25</v>
      </c>
      <c r="P1327">
        <v>7</v>
      </c>
      <c r="Q1327">
        <v>24</v>
      </c>
      <c r="R1327">
        <f>SUMIFS(Table2[number],Table2[Event],"Goal",Table2[H/U],"HOME",Table2[GameID],Table2[[#This Row],[GameID]],Table2[GameTime],"&lt;="&amp;Table2[[#This Row],[GameTime]])</f>
        <v>0</v>
      </c>
      <c r="S1327">
        <f>SUMIFS(Table2[number],Table2[Event],"Goal",Table2[H/U],"AWAY",Table2[GameID],Table2[[#This Row],[GameID]],Table2[GameTime],"&lt;="&amp;Table2[[#This Row],[GameTime]])</f>
        <v>17</v>
      </c>
      <c r="T1327" t="str">
        <f>IF(Table2[[#This Row],[Event]]="Goal",Table2[[#This Row],[Hscore]]&amp;"-"&amp;Table2[[#This Row],[Uscore]],"")</f>
        <v>0-17</v>
      </c>
      <c r="U1327">
        <v>3561</v>
      </c>
      <c r="V1327" s="1">
        <f>Table2[[#This Row],[GameTime]]-(Table2[[#This Row],[period]]-1)*1200</f>
        <v>1161</v>
      </c>
      <c r="W1327" s="1">
        <f>ROUNDDOWN(Table2[[#This Row],[Time]]/60,0)</f>
        <v>19</v>
      </c>
      <c r="X1327" s="1">
        <f>ROUNDDOWN((Table2[[#This Row],[Time]]/60-Table2[[#This Row],[Time2]])*60,0)</f>
        <v>21</v>
      </c>
      <c r="Y1327" s="1">
        <f>IF(Table2[[#This Row],[Time2]]&lt;10,0&amp;Table2[[#This Row],[Time2]],Table2[[#This Row],[Time2]])</f>
        <v>19</v>
      </c>
      <c r="Z1327" s="1">
        <f>IF(Table2[[#This Row],[Time3]]&lt;10,0&amp;Table2[[#This Row],[Time3]],Table2[[#This Row],[Time3]])</f>
        <v>21</v>
      </c>
      <c r="AA1327" s="2" t="str">
        <f>Table2[[#This Row],[Time4]]&amp;":"&amp;Table2[[#This Row],[Time5]]</f>
        <v>19:21</v>
      </c>
      <c r="AB1327" s="1" t="str" cm="1">
        <f t="array" ref="AB1327">IFERROR(IF(Table2[[#This Row],[code]]="","",_xlfn.IFS(AND(Table2[[#This Row],[code]]&lt;400,Table2[[#This Row],[code]]&lt;&gt;""),2,Table2[[#This Row],[code]]&gt;500,4)),"")</f>
        <v/>
      </c>
      <c r="AC1327" s="1" t="str">
        <f>IF(Table2[[#This Row],[Event]]="Penalty",Table2[[#This Row],[number]],IF(Table2[[#This Row],[Event]]="Time-Out",401,""))</f>
        <v/>
      </c>
      <c r="AD1327" s="1">
        <f>ROW(A1326)</f>
        <v>1326</v>
      </c>
      <c r="AE1327" s="1">
        <f>COUNTIFS(Table2[GameID],Table2[[#This Row],[GameID]],Table2[Column1],"&lt;="&amp;Table2[[#This Row],[Column1]])-1</f>
        <v>21</v>
      </c>
    </row>
    <row r="1328" spans="1:31" x14ac:dyDescent="0.45">
      <c r="A1328" t="s">
        <v>435</v>
      </c>
      <c r="B1328" t="str">
        <f>_xlfn.TEXTBEFORE(Table2[[#This Row],[Kamp]]," - ")</f>
        <v>BFC Vendsyssel</v>
      </c>
      <c r="C1328" t="str">
        <f>_xlfn.TEXTAFTER(Table2[[#This Row],[Kamp]],"- ")</f>
        <v>Benløse IF</v>
      </c>
      <c r="D1328">
        <v>44976</v>
      </c>
      <c r="E1328">
        <v>65719</v>
      </c>
      <c r="F1328">
        <v>20222023</v>
      </c>
      <c r="G1328" t="s">
        <v>418</v>
      </c>
      <c r="H1328" t="s">
        <v>658</v>
      </c>
      <c r="I1328" t="s">
        <v>677</v>
      </c>
      <c r="J1328">
        <v>3</v>
      </c>
      <c r="K1328">
        <v>29507</v>
      </c>
      <c r="L1328">
        <v>1</v>
      </c>
      <c r="M1328" t="s">
        <v>630</v>
      </c>
      <c r="N1328" t="s">
        <v>679</v>
      </c>
      <c r="O1328" t="s">
        <v>29</v>
      </c>
      <c r="P1328">
        <v>56</v>
      </c>
      <c r="Q1328">
        <v>44</v>
      </c>
      <c r="R1328">
        <f>SUMIFS(Table2[number],Table2[Event],"Goal",Table2[H/U],"HOME",Table2[GameID],Table2[[#This Row],[GameID]],Table2[GameTime],"&lt;="&amp;Table2[[#This Row],[GameTime]])</f>
        <v>0</v>
      </c>
      <c r="S1328">
        <f>SUMIFS(Table2[number],Table2[Event],"Goal",Table2[H/U],"AWAY",Table2[GameID],Table2[[#This Row],[GameID]],Table2[GameTime],"&lt;="&amp;Table2[[#This Row],[GameTime]])</f>
        <v>18</v>
      </c>
      <c r="T1328" t="str">
        <f>IF(Table2[[#This Row],[Event]]="Goal",Table2[[#This Row],[Hscore]]&amp;"-"&amp;Table2[[#This Row],[Uscore]],"")</f>
        <v>0-18</v>
      </c>
      <c r="U1328">
        <v>3592</v>
      </c>
      <c r="V1328" s="1">
        <f>Table2[[#This Row],[GameTime]]-(Table2[[#This Row],[period]]-1)*1200</f>
        <v>1192</v>
      </c>
      <c r="W1328" s="1">
        <f>ROUNDDOWN(Table2[[#This Row],[Time]]/60,0)</f>
        <v>19</v>
      </c>
      <c r="X1328" s="1">
        <f>ROUNDDOWN((Table2[[#This Row],[Time]]/60-Table2[[#This Row],[Time2]])*60,0)</f>
        <v>52</v>
      </c>
      <c r="Y1328" s="1">
        <f>IF(Table2[[#This Row],[Time2]]&lt;10,0&amp;Table2[[#This Row],[Time2]],Table2[[#This Row],[Time2]])</f>
        <v>19</v>
      </c>
      <c r="Z1328" s="1">
        <f>IF(Table2[[#This Row],[Time3]]&lt;10,0&amp;Table2[[#This Row],[Time3]],Table2[[#This Row],[Time3]])</f>
        <v>52</v>
      </c>
      <c r="AA1328" s="2" t="str">
        <f>Table2[[#This Row],[Time4]]&amp;":"&amp;Table2[[#This Row],[Time5]]</f>
        <v>19:52</v>
      </c>
      <c r="AB1328" s="1" t="str" cm="1">
        <f t="array" ref="AB1328">IFERROR(IF(Table2[[#This Row],[code]]="","",_xlfn.IFS(AND(Table2[[#This Row],[code]]&lt;400,Table2[[#This Row],[code]]&lt;&gt;""),2,Table2[[#This Row],[code]]&gt;500,4)),"")</f>
        <v/>
      </c>
      <c r="AC1328" s="1" t="str">
        <f>IF(Table2[[#This Row],[Event]]="Penalty",Table2[[#This Row],[number]],IF(Table2[[#This Row],[Event]]="Time-Out",401,""))</f>
        <v/>
      </c>
      <c r="AD1328" s="1">
        <f>ROW(A1327)</f>
        <v>1327</v>
      </c>
      <c r="AE1328" s="1">
        <f>COUNTIFS(Table2[GameID],Table2[[#This Row],[GameID]],Table2[Column1],"&lt;="&amp;Table2[[#This Row],[Column1]])-1</f>
        <v>22</v>
      </c>
    </row>
    <row r="1329" spans="1:31" x14ac:dyDescent="0.45">
      <c r="A1329" t="s">
        <v>434</v>
      </c>
      <c r="B1329" t="str">
        <f>_xlfn.TEXTBEFORE(Table2[[#This Row],[Kamp]]," - ")</f>
        <v>Hvidovre Attack</v>
      </c>
      <c r="C1329" t="str">
        <f>_xlfn.TEXTAFTER(Table2[[#This Row],[Kamp]],"- ")</f>
        <v>Blackhawks</v>
      </c>
      <c r="D1329">
        <v>44975</v>
      </c>
      <c r="E1329">
        <v>65720</v>
      </c>
      <c r="F1329">
        <v>20222023</v>
      </c>
      <c r="G1329" t="s">
        <v>418</v>
      </c>
      <c r="H1329" t="s">
        <v>661</v>
      </c>
      <c r="I1329" t="s">
        <v>677</v>
      </c>
      <c r="J1329">
        <v>1</v>
      </c>
      <c r="K1329">
        <v>29505</v>
      </c>
      <c r="L1329">
        <v>1</v>
      </c>
      <c r="M1329" t="s">
        <v>630</v>
      </c>
      <c r="N1329" t="s">
        <v>147</v>
      </c>
      <c r="O1329" t="s">
        <v>634</v>
      </c>
      <c r="P1329">
        <v>92</v>
      </c>
      <c r="Q1329" t="s">
        <v>634</v>
      </c>
      <c r="R1329">
        <f>SUMIFS(Table2[number],Table2[Event],"Goal",Table2[H/U],"HOME",Table2[GameID],Table2[[#This Row],[GameID]],Table2[GameTime],"&lt;="&amp;Table2[[#This Row],[GameTime]])</f>
        <v>0</v>
      </c>
      <c r="S1329">
        <f>SUMIFS(Table2[number],Table2[Event],"Goal",Table2[H/U],"AWAY",Table2[GameID],Table2[[#This Row],[GameID]],Table2[GameTime],"&lt;="&amp;Table2[[#This Row],[GameTime]])</f>
        <v>1</v>
      </c>
      <c r="T1329" t="str">
        <f>IF(Table2[[#This Row],[Event]]="Goal",Table2[[#This Row],[Hscore]]&amp;"-"&amp;Table2[[#This Row],[Uscore]],"")</f>
        <v>0-1</v>
      </c>
      <c r="U1329">
        <v>281</v>
      </c>
      <c r="V1329" s="1">
        <f>Table2[[#This Row],[GameTime]]-(Table2[[#This Row],[period]]-1)*1200</f>
        <v>281</v>
      </c>
      <c r="W1329" s="1">
        <f>ROUNDDOWN(Table2[[#This Row],[Time]]/60,0)</f>
        <v>4</v>
      </c>
      <c r="X1329" s="1">
        <f>ROUNDDOWN((Table2[[#This Row],[Time]]/60-Table2[[#This Row],[Time2]])*60,0)</f>
        <v>41</v>
      </c>
      <c r="Y1329" s="1" t="str">
        <f>IF(Table2[[#This Row],[Time2]]&lt;10,0&amp;Table2[[#This Row],[Time2]],Table2[[#This Row],[Time2]])</f>
        <v>04</v>
      </c>
      <c r="Z1329" s="1">
        <f>IF(Table2[[#This Row],[Time3]]&lt;10,0&amp;Table2[[#This Row],[Time3]],Table2[[#This Row],[Time3]])</f>
        <v>41</v>
      </c>
      <c r="AA1329" s="2" t="str">
        <f>Table2[[#This Row],[Time4]]&amp;":"&amp;Table2[[#This Row],[Time5]]</f>
        <v>04:41</v>
      </c>
      <c r="AB1329" s="1" t="str" cm="1">
        <f t="array" ref="AB1329">IFERROR(IF(Table2[[#This Row],[code]]="","",_xlfn.IFS(AND(Table2[[#This Row],[code]]&lt;400,Table2[[#This Row],[code]]&lt;&gt;""),2,Table2[[#This Row],[code]]&gt;500,4)),"")</f>
        <v/>
      </c>
      <c r="AC1329" s="1" t="str">
        <f>IF(Table2[[#This Row],[Event]]="Penalty",Table2[[#This Row],[number]],IF(Table2[[#This Row],[Event]]="Time-Out",401,""))</f>
        <v/>
      </c>
      <c r="AD1329" s="1">
        <f>ROW(A1328)</f>
        <v>1328</v>
      </c>
      <c r="AE1329" s="1">
        <f>COUNTIFS(Table2[GameID],Table2[[#This Row],[GameID]],Table2[Column1],"&lt;="&amp;Table2[[#This Row],[Column1]])-1</f>
        <v>0</v>
      </c>
    </row>
    <row r="1330" spans="1:31" x14ac:dyDescent="0.45">
      <c r="A1330" t="s">
        <v>434</v>
      </c>
      <c r="B1330" t="str">
        <f>_xlfn.TEXTBEFORE(Table2[[#This Row],[Kamp]]," - ")</f>
        <v>Hvidovre Attack</v>
      </c>
      <c r="C1330" t="str">
        <f>_xlfn.TEXTAFTER(Table2[[#This Row],[Kamp]],"- ")</f>
        <v>Blackhawks</v>
      </c>
      <c r="D1330">
        <v>44975</v>
      </c>
      <c r="E1330">
        <v>65720</v>
      </c>
      <c r="F1330">
        <v>20222023</v>
      </c>
      <c r="G1330" t="s">
        <v>418</v>
      </c>
      <c r="H1330" t="s">
        <v>659</v>
      </c>
      <c r="I1330" t="s">
        <v>678</v>
      </c>
      <c r="J1330">
        <v>1</v>
      </c>
      <c r="K1330">
        <v>29511</v>
      </c>
      <c r="L1330">
        <v>1</v>
      </c>
      <c r="M1330" t="s">
        <v>630</v>
      </c>
      <c r="N1330" t="s">
        <v>60</v>
      </c>
      <c r="O1330" t="s">
        <v>191</v>
      </c>
      <c r="P1330">
        <v>4</v>
      </c>
      <c r="Q1330">
        <v>89</v>
      </c>
      <c r="R1330">
        <f>SUMIFS(Table2[number],Table2[Event],"Goal",Table2[H/U],"HOME",Table2[GameID],Table2[[#This Row],[GameID]],Table2[GameTime],"&lt;="&amp;Table2[[#This Row],[GameTime]])</f>
        <v>1</v>
      </c>
      <c r="S1330">
        <f>SUMIFS(Table2[number],Table2[Event],"Goal",Table2[H/U],"AWAY",Table2[GameID],Table2[[#This Row],[GameID]],Table2[GameTime],"&lt;="&amp;Table2[[#This Row],[GameTime]])</f>
        <v>1</v>
      </c>
      <c r="T1330" t="str">
        <f>IF(Table2[[#This Row],[Event]]="Goal",Table2[[#This Row],[Hscore]]&amp;"-"&amp;Table2[[#This Row],[Uscore]],"")</f>
        <v>1-1</v>
      </c>
      <c r="U1330">
        <v>879</v>
      </c>
      <c r="V1330" s="1">
        <f>Table2[[#This Row],[GameTime]]-(Table2[[#This Row],[period]]-1)*1200</f>
        <v>879</v>
      </c>
      <c r="W1330" s="1">
        <f>ROUNDDOWN(Table2[[#This Row],[Time]]/60,0)</f>
        <v>14</v>
      </c>
      <c r="X1330" s="1">
        <f>ROUNDDOWN((Table2[[#This Row],[Time]]/60-Table2[[#This Row],[Time2]])*60,0)</f>
        <v>39</v>
      </c>
      <c r="Y1330" s="1">
        <f>IF(Table2[[#This Row],[Time2]]&lt;10,0&amp;Table2[[#This Row],[Time2]],Table2[[#This Row],[Time2]])</f>
        <v>14</v>
      </c>
      <c r="Z1330" s="1">
        <f>IF(Table2[[#This Row],[Time3]]&lt;10,0&amp;Table2[[#This Row],[Time3]],Table2[[#This Row],[Time3]])</f>
        <v>39</v>
      </c>
      <c r="AA1330" s="2" t="str">
        <f>Table2[[#This Row],[Time4]]&amp;":"&amp;Table2[[#This Row],[Time5]]</f>
        <v>14:39</v>
      </c>
      <c r="AB1330" s="1" t="str" cm="1">
        <f t="array" ref="AB1330">IFERROR(IF(Table2[[#This Row],[code]]="","",_xlfn.IFS(AND(Table2[[#This Row],[code]]&lt;400,Table2[[#This Row],[code]]&lt;&gt;""),2,Table2[[#This Row],[code]]&gt;500,4)),"")</f>
        <v/>
      </c>
      <c r="AC1330" s="1" t="str">
        <f>IF(Table2[[#This Row],[Event]]="Penalty",Table2[[#This Row],[number]],IF(Table2[[#This Row],[Event]]="Time-Out",401,""))</f>
        <v/>
      </c>
      <c r="AD1330" s="1">
        <f>ROW(A1329)</f>
        <v>1329</v>
      </c>
      <c r="AE1330" s="1">
        <f>COUNTIFS(Table2[GameID],Table2[[#This Row],[GameID]],Table2[Column1],"&lt;="&amp;Table2[[#This Row],[Column1]])-1</f>
        <v>1</v>
      </c>
    </row>
    <row r="1331" spans="1:31" x14ac:dyDescent="0.45">
      <c r="A1331" t="s">
        <v>434</v>
      </c>
      <c r="B1331" t="str">
        <f>_xlfn.TEXTBEFORE(Table2[[#This Row],[Kamp]]," - ")</f>
        <v>Hvidovre Attack</v>
      </c>
      <c r="C1331" t="str">
        <f>_xlfn.TEXTAFTER(Table2[[#This Row],[Kamp]],"- ")</f>
        <v>Blackhawks</v>
      </c>
      <c r="D1331">
        <v>44975</v>
      </c>
      <c r="E1331">
        <v>65720</v>
      </c>
      <c r="F1331">
        <v>20222023</v>
      </c>
      <c r="G1331" t="s">
        <v>418</v>
      </c>
      <c r="H1331" t="s">
        <v>659</v>
      </c>
      <c r="I1331" t="s">
        <v>678</v>
      </c>
      <c r="J1331">
        <v>1</v>
      </c>
      <c r="K1331">
        <v>29511</v>
      </c>
      <c r="L1331">
        <v>1</v>
      </c>
      <c r="M1331" t="s">
        <v>630</v>
      </c>
      <c r="N1331" t="s">
        <v>191</v>
      </c>
      <c r="O1331" t="s">
        <v>128</v>
      </c>
      <c r="P1331">
        <v>89</v>
      </c>
      <c r="Q1331">
        <v>12</v>
      </c>
      <c r="R1331">
        <f>SUMIFS(Table2[number],Table2[Event],"Goal",Table2[H/U],"HOME",Table2[GameID],Table2[[#This Row],[GameID]],Table2[GameTime],"&lt;="&amp;Table2[[#This Row],[GameTime]])</f>
        <v>2</v>
      </c>
      <c r="S1331">
        <f>SUMIFS(Table2[number],Table2[Event],"Goal",Table2[H/U],"AWAY",Table2[GameID],Table2[[#This Row],[GameID]],Table2[GameTime],"&lt;="&amp;Table2[[#This Row],[GameTime]])</f>
        <v>1</v>
      </c>
      <c r="T1331" t="str">
        <f>IF(Table2[[#This Row],[Event]]="Goal",Table2[[#This Row],[Hscore]]&amp;"-"&amp;Table2[[#This Row],[Uscore]],"")</f>
        <v>2-1</v>
      </c>
      <c r="U1331">
        <v>986</v>
      </c>
      <c r="V1331" s="1">
        <f>Table2[[#This Row],[GameTime]]-(Table2[[#This Row],[period]]-1)*1200</f>
        <v>986</v>
      </c>
      <c r="W1331" s="1">
        <f>ROUNDDOWN(Table2[[#This Row],[Time]]/60,0)</f>
        <v>16</v>
      </c>
      <c r="X1331" s="1">
        <f>ROUNDDOWN((Table2[[#This Row],[Time]]/60-Table2[[#This Row],[Time2]])*60,0)</f>
        <v>26</v>
      </c>
      <c r="Y1331" s="1">
        <f>IF(Table2[[#This Row],[Time2]]&lt;10,0&amp;Table2[[#This Row],[Time2]],Table2[[#This Row],[Time2]])</f>
        <v>16</v>
      </c>
      <c r="Z1331" s="1">
        <f>IF(Table2[[#This Row],[Time3]]&lt;10,0&amp;Table2[[#This Row],[Time3]],Table2[[#This Row],[Time3]])</f>
        <v>26</v>
      </c>
      <c r="AA1331" s="2" t="str">
        <f>Table2[[#This Row],[Time4]]&amp;":"&amp;Table2[[#This Row],[Time5]]</f>
        <v>16:26</v>
      </c>
      <c r="AB1331" s="1" t="str" cm="1">
        <f t="array" ref="AB1331">IFERROR(IF(Table2[[#This Row],[code]]="","",_xlfn.IFS(AND(Table2[[#This Row],[code]]&lt;400,Table2[[#This Row],[code]]&lt;&gt;""),2,Table2[[#This Row],[code]]&gt;500,4)),"")</f>
        <v/>
      </c>
      <c r="AC1331" s="1" t="str">
        <f>IF(Table2[[#This Row],[Event]]="Penalty",Table2[[#This Row],[number]],IF(Table2[[#This Row],[Event]]="Time-Out",401,""))</f>
        <v/>
      </c>
      <c r="AD1331" s="1">
        <f>ROW(A1330)</f>
        <v>1330</v>
      </c>
      <c r="AE1331" s="1">
        <f>COUNTIFS(Table2[GameID],Table2[[#This Row],[GameID]],Table2[Column1],"&lt;="&amp;Table2[[#This Row],[Column1]])-1</f>
        <v>2</v>
      </c>
    </row>
    <row r="1332" spans="1:31" x14ac:dyDescent="0.45">
      <c r="A1332" t="s">
        <v>434</v>
      </c>
      <c r="B1332" t="str">
        <f>_xlfn.TEXTBEFORE(Table2[[#This Row],[Kamp]]," - ")</f>
        <v>Hvidovre Attack</v>
      </c>
      <c r="C1332" t="str">
        <f>_xlfn.TEXTAFTER(Table2[[#This Row],[Kamp]],"- ")</f>
        <v>Blackhawks</v>
      </c>
      <c r="D1332">
        <v>44975</v>
      </c>
      <c r="E1332">
        <v>65720</v>
      </c>
      <c r="F1332">
        <v>20222023</v>
      </c>
      <c r="G1332" t="s">
        <v>418</v>
      </c>
      <c r="H1332" t="s">
        <v>659</v>
      </c>
      <c r="I1332" t="s">
        <v>678</v>
      </c>
      <c r="J1332">
        <v>2</v>
      </c>
      <c r="K1332">
        <v>29511</v>
      </c>
      <c r="L1332">
        <v>201</v>
      </c>
      <c r="M1332" t="s">
        <v>631</v>
      </c>
      <c r="N1332" t="s">
        <v>128</v>
      </c>
      <c r="O1332" t="s">
        <v>634</v>
      </c>
      <c r="P1332">
        <v>12</v>
      </c>
      <c r="Q1332" t="s">
        <v>634</v>
      </c>
      <c r="R1332">
        <f>SUMIFS(Table2[number],Table2[Event],"Goal",Table2[H/U],"HOME",Table2[GameID],Table2[[#This Row],[GameID]],Table2[GameTime],"&lt;="&amp;Table2[[#This Row],[GameTime]])</f>
        <v>2</v>
      </c>
      <c r="S1332">
        <f>SUMIFS(Table2[number],Table2[Event],"Goal",Table2[H/U],"AWAY",Table2[GameID],Table2[[#This Row],[GameID]],Table2[GameTime],"&lt;="&amp;Table2[[#This Row],[GameTime]])</f>
        <v>1</v>
      </c>
      <c r="T1332" t="str">
        <f>IF(Table2[[#This Row],[Event]]="Goal",Table2[[#This Row],[Hscore]]&amp;"-"&amp;Table2[[#This Row],[Uscore]],"")</f>
        <v/>
      </c>
      <c r="U1332">
        <v>1607</v>
      </c>
      <c r="V1332" s="1">
        <f>Table2[[#This Row],[GameTime]]-(Table2[[#This Row],[period]]-1)*1200</f>
        <v>407</v>
      </c>
      <c r="W1332" s="1">
        <f>ROUNDDOWN(Table2[[#This Row],[Time]]/60,0)</f>
        <v>6</v>
      </c>
      <c r="X1332" s="1">
        <f>ROUNDDOWN((Table2[[#This Row],[Time]]/60-Table2[[#This Row],[Time2]])*60,0)</f>
        <v>47</v>
      </c>
      <c r="Y1332" s="1" t="str">
        <f>IF(Table2[[#This Row],[Time2]]&lt;10,0&amp;Table2[[#This Row],[Time2]],Table2[[#This Row],[Time2]])</f>
        <v>06</v>
      </c>
      <c r="Z1332" s="1">
        <f>IF(Table2[[#This Row],[Time3]]&lt;10,0&amp;Table2[[#This Row],[Time3]],Table2[[#This Row],[Time3]])</f>
        <v>47</v>
      </c>
      <c r="AA1332" s="2" t="str">
        <f>Table2[[#This Row],[Time4]]&amp;":"&amp;Table2[[#This Row],[Time5]]</f>
        <v>06:47</v>
      </c>
      <c r="AB1332" s="1" cm="1">
        <f t="array" ref="AB1332">IFERROR(IF(Table2[[#This Row],[code]]="","",_xlfn.IFS(AND(Table2[[#This Row],[code]]&lt;400,Table2[[#This Row],[code]]&lt;&gt;""),2,Table2[[#This Row],[code]]&gt;500,4)),"")</f>
        <v>2</v>
      </c>
      <c r="AC1332" s="1">
        <f>IF(Table2[[#This Row],[Event]]="Penalty",Table2[[#This Row],[number]],IF(Table2[[#This Row],[Event]]="Time-Out",401,""))</f>
        <v>201</v>
      </c>
      <c r="AD1332" s="1">
        <f>ROW(A1331)</f>
        <v>1331</v>
      </c>
      <c r="AE1332" s="1">
        <f>COUNTIFS(Table2[GameID],Table2[[#This Row],[GameID]],Table2[Column1],"&lt;="&amp;Table2[[#This Row],[Column1]])-1</f>
        <v>3</v>
      </c>
    </row>
    <row r="1333" spans="1:31" x14ac:dyDescent="0.45">
      <c r="A1333" t="s">
        <v>434</v>
      </c>
      <c r="B1333" t="str">
        <f>_xlfn.TEXTBEFORE(Table2[[#This Row],[Kamp]]," - ")</f>
        <v>Hvidovre Attack</v>
      </c>
      <c r="C1333" t="str">
        <f>_xlfn.TEXTAFTER(Table2[[#This Row],[Kamp]],"- ")</f>
        <v>Blackhawks</v>
      </c>
      <c r="D1333">
        <v>44975</v>
      </c>
      <c r="E1333">
        <v>65720</v>
      </c>
      <c r="F1333">
        <v>20222023</v>
      </c>
      <c r="G1333" t="s">
        <v>418</v>
      </c>
      <c r="H1333" t="s">
        <v>661</v>
      </c>
      <c r="I1333" t="s">
        <v>677</v>
      </c>
      <c r="J1333">
        <v>2</v>
      </c>
      <c r="K1333">
        <v>29505</v>
      </c>
      <c r="L1333">
        <v>1</v>
      </c>
      <c r="M1333" t="s">
        <v>630</v>
      </c>
      <c r="N1333" t="s">
        <v>263</v>
      </c>
      <c r="O1333" t="s">
        <v>134</v>
      </c>
      <c r="P1333">
        <v>9</v>
      </c>
      <c r="Q1333">
        <v>15</v>
      </c>
      <c r="R1333">
        <f>SUMIFS(Table2[number],Table2[Event],"Goal",Table2[H/U],"HOME",Table2[GameID],Table2[[#This Row],[GameID]],Table2[GameTime],"&lt;="&amp;Table2[[#This Row],[GameTime]])</f>
        <v>2</v>
      </c>
      <c r="S1333">
        <f>SUMIFS(Table2[number],Table2[Event],"Goal",Table2[H/U],"AWAY",Table2[GameID],Table2[[#This Row],[GameID]],Table2[GameTime],"&lt;="&amp;Table2[[#This Row],[GameTime]])</f>
        <v>2</v>
      </c>
      <c r="T1333" t="str">
        <f>IF(Table2[[#This Row],[Event]]="Goal",Table2[[#This Row],[Hscore]]&amp;"-"&amp;Table2[[#This Row],[Uscore]],"")</f>
        <v>2-2</v>
      </c>
      <c r="U1333">
        <v>1734</v>
      </c>
      <c r="V1333" s="1">
        <f>Table2[[#This Row],[GameTime]]-(Table2[[#This Row],[period]]-1)*1200</f>
        <v>534</v>
      </c>
      <c r="W1333" s="1">
        <f>ROUNDDOWN(Table2[[#This Row],[Time]]/60,0)</f>
        <v>8</v>
      </c>
      <c r="X1333" s="1">
        <f>ROUNDDOWN((Table2[[#This Row],[Time]]/60-Table2[[#This Row],[Time2]])*60,0)</f>
        <v>54</v>
      </c>
      <c r="Y1333" s="1" t="str">
        <f>IF(Table2[[#This Row],[Time2]]&lt;10,0&amp;Table2[[#This Row],[Time2]],Table2[[#This Row],[Time2]])</f>
        <v>08</v>
      </c>
      <c r="Z1333" s="1">
        <f>IF(Table2[[#This Row],[Time3]]&lt;10,0&amp;Table2[[#This Row],[Time3]],Table2[[#This Row],[Time3]])</f>
        <v>54</v>
      </c>
      <c r="AA1333" s="2" t="str">
        <f>Table2[[#This Row],[Time4]]&amp;":"&amp;Table2[[#This Row],[Time5]]</f>
        <v>08:54</v>
      </c>
      <c r="AB1333" s="1" t="str" cm="1">
        <f t="array" ref="AB1333">IFERROR(IF(Table2[[#This Row],[code]]="","",_xlfn.IFS(AND(Table2[[#This Row],[code]]&lt;400,Table2[[#This Row],[code]]&lt;&gt;""),2,Table2[[#This Row],[code]]&gt;500,4)),"")</f>
        <v/>
      </c>
      <c r="AC1333" s="1" t="str">
        <f>IF(Table2[[#This Row],[Event]]="Penalty",Table2[[#This Row],[number]],IF(Table2[[#This Row],[Event]]="Time-Out",401,""))</f>
        <v/>
      </c>
      <c r="AD1333" s="1">
        <f>ROW(A1332)</f>
        <v>1332</v>
      </c>
      <c r="AE1333" s="1">
        <f>COUNTIFS(Table2[GameID],Table2[[#This Row],[GameID]],Table2[Column1],"&lt;="&amp;Table2[[#This Row],[Column1]])-1</f>
        <v>4</v>
      </c>
    </row>
    <row r="1334" spans="1:31" x14ac:dyDescent="0.45">
      <c r="A1334" t="s">
        <v>434</v>
      </c>
      <c r="B1334" t="str">
        <f>_xlfn.TEXTBEFORE(Table2[[#This Row],[Kamp]]," - ")</f>
        <v>Hvidovre Attack</v>
      </c>
      <c r="C1334" t="str">
        <f>_xlfn.TEXTAFTER(Table2[[#This Row],[Kamp]],"- ")</f>
        <v>Blackhawks</v>
      </c>
      <c r="D1334">
        <v>44975</v>
      </c>
      <c r="E1334">
        <v>65720</v>
      </c>
      <c r="F1334">
        <v>20222023</v>
      </c>
      <c r="G1334" t="s">
        <v>418</v>
      </c>
      <c r="H1334" t="s">
        <v>661</v>
      </c>
      <c r="I1334" t="s">
        <v>677</v>
      </c>
      <c r="J1334">
        <v>2</v>
      </c>
      <c r="K1334">
        <v>29505</v>
      </c>
      <c r="L1334">
        <v>212</v>
      </c>
      <c r="M1334" t="s">
        <v>631</v>
      </c>
      <c r="N1334" t="s">
        <v>140</v>
      </c>
      <c r="O1334" t="s">
        <v>634</v>
      </c>
      <c r="P1334">
        <v>60</v>
      </c>
      <c r="Q1334" t="s">
        <v>634</v>
      </c>
      <c r="R1334">
        <f>SUMIFS(Table2[number],Table2[Event],"Goal",Table2[H/U],"HOME",Table2[GameID],Table2[[#This Row],[GameID]],Table2[GameTime],"&lt;="&amp;Table2[[#This Row],[GameTime]])</f>
        <v>2</v>
      </c>
      <c r="S1334">
        <f>SUMIFS(Table2[number],Table2[Event],"Goal",Table2[H/U],"AWAY",Table2[GameID],Table2[[#This Row],[GameID]],Table2[GameTime],"&lt;="&amp;Table2[[#This Row],[GameTime]])</f>
        <v>2</v>
      </c>
      <c r="T1334" t="str">
        <f>IF(Table2[[#This Row],[Event]]="Goal",Table2[[#This Row],[Hscore]]&amp;"-"&amp;Table2[[#This Row],[Uscore]],"")</f>
        <v/>
      </c>
      <c r="U1334">
        <v>1838</v>
      </c>
      <c r="V1334" s="1">
        <f>Table2[[#This Row],[GameTime]]-(Table2[[#This Row],[period]]-1)*1200</f>
        <v>638</v>
      </c>
      <c r="W1334" s="1">
        <f>ROUNDDOWN(Table2[[#This Row],[Time]]/60,0)</f>
        <v>10</v>
      </c>
      <c r="X1334" s="1">
        <f>ROUNDDOWN((Table2[[#This Row],[Time]]/60-Table2[[#This Row],[Time2]])*60,0)</f>
        <v>38</v>
      </c>
      <c r="Y1334" s="1">
        <f>IF(Table2[[#This Row],[Time2]]&lt;10,0&amp;Table2[[#This Row],[Time2]],Table2[[#This Row],[Time2]])</f>
        <v>10</v>
      </c>
      <c r="Z1334" s="1">
        <f>IF(Table2[[#This Row],[Time3]]&lt;10,0&amp;Table2[[#This Row],[Time3]],Table2[[#This Row],[Time3]])</f>
        <v>38</v>
      </c>
      <c r="AA1334" s="2" t="str">
        <f>Table2[[#This Row],[Time4]]&amp;":"&amp;Table2[[#This Row],[Time5]]</f>
        <v>10:38</v>
      </c>
      <c r="AB1334" s="1" cm="1">
        <f t="array" ref="AB1334">IFERROR(IF(Table2[[#This Row],[code]]="","",_xlfn.IFS(AND(Table2[[#This Row],[code]]&lt;400,Table2[[#This Row],[code]]&lt;&gt;""),2,Table2[[#This Row],[code]]&gt;500,4)),"")</f>
        <v>2</v>
      </c>
      <c r="AC1334" s="1">
        <f>IF(Table2[[#This Row],[Event]]="Penalty",Table2[[#This Row],[number]],IF(Table2[[#This Row],[Event]]="Time-Out",401,""))</f>
        <v>212</v>
      </c>
      <c r="AD1334" s="1">
        <f>ROW(A1333)</f>
        <v>1333</v>
      </c>
      <c r="AE1334" s="1">
        <f>COUNTIFS(Table2[GameID],Table2[[#This Row],[GameID]],Table2[Column1],"&lt;="&amp;Table2[[#This Row],[Column1]])-1</f>
        <v>5</v>
      </c>
    </row>
    <row r="1335" spans="1:31" x14ac:dyDescent="0.45">
      <c r="A1335" t="s">
        <v>434</v>
      </c>
      <c r="B1335" t="str">
        <f>_xlfn.TEXTBEFORE(Table2[[#This Row],[Kamp]]," - ")</f>
        <v>Hvidovre Attack</v>
      </c>
      <c r="C1335" t="str">
        <f>_xlfn.TEXTAFTER(Table2[[#This Row],[Kamp]],"- ")</f>
        <v>Blackhawks</v>
      </c>
      <c r="D1335">
        <v>44975</v>
      </c>
      <c r="E1335">
        <v>65720</v>
      </c>
      <c r="F1335">
        <v>20222023</v>
      </c>
      <c r="G1335" t="s">
        <v>418</v>
      </c>
      <c r="H1335" t="s">
        <v>661</v>
      </c>
      <c r="I1335" t="s">
        <v>677</v>
      </c>
      <c r="J1335">
        <v>2</v>
      </c>
      <c r="K1335">
        <v>29505</v>
      </c>
      <c r="L1335">
        <v>1</v>
      </c>
      <c r="M1335" t="s">
        <v>630</v>
      </c>
      <c r="N1335" t="s">
        <v>147</v>
      </c>
      <c r="O1335" t="s">
        <v>140</v>
      </c>
      <c r="P1335">
        <v>92</v>
      </c>
      <c r="Q1335">
        <v>60</v>
      </c>
      <c r="R1335">
        <f>SUMIFS(Table2[number],Table2[Event],"Goal",Table2[H/U],"HOME",Table2[GameID],Table2[[#This Row],[GameID]],Table2[GameTime],"&lt;="&amp;Table2[[#This Row],[GameTime]])</f>
        <v>2</v>
      </c>
      <c r="S1335">
        <f>SUMIFS(Table2[number],Table2[Event],"Goal",Table2[H/U],"AWAY",Table2[GameID],Table2[[#This Row],[GameID]],Table2[GameTime],"&lt;="&amp;Table2[[#This Row],[GameTime]])</f>
        <v>3</v>
      </c>
      <c r="T1335" t="str">
        <f>IF(Table2[[#This Row],[Event]]="Goal",Table2[[#This Row],[Hscore]]&amp;"-"&amp;Table2[[#This Row],[Uscore]],"")</f>
        <v>2-3</v>
      </c>
      <c r="U1335">
        <v>2089</v>
      </c>
      <c r="V1335" s="1">
        <f>Table2[[#This Row],[GameTime]]-(Table2[[#This Row],[period]]-1)*1200</f>
        <v>889</v>
      </c>
      <c r="W1335" s="1">
        <f>ROUNDDOWN(Table2[[#This Row],[Time]]/60,0)</f>
        <v>14</v>
      </c>
      <c r="X1335" s="1">
        <f>ROUNDDOWN((Table2[[#This Row],[Time]]/60-Table2[[#This Row],[Time2]])*60,0)</f>
        <v>49</v>
      </c>
      <c r="Y1335" s="1">
        <f>IF(Table2[[#This Row],[Time2]]&lt;10,0&amp;Table2[[#This Row],[Time2]],Table2[[#This Row],[Time2]])</f>
        <v>14</v>
      </c>
      <c r="Z1335" s="1">
        <f>IF(Table2[[#This Row],[Time3]]&lt;10,0&amp;Table2[[#This Row],[Time3]],Table2[[#This Row],[Time3]])</f>
        <v>49</v>
      </c>
      <c r="AA1335" s="2" t="str">
        <f>Table2[[#This Row],[Time4]]&amp;":"&amp;Table2[[#This Row],[Time5]]</f>
        <v>14:49</v>
      </c>
      <c r="AB1335" s="1" t="str" cm="1">
        <f t="array" ref="AB1335">IFERROR(IF(Table2[[#This Row],[code]]="","",_xlfn.IFS(AND(Table2[[#This Row],[code]]&lt;400,Table2[[#This Row],[code]]&lt;&gt;""),2,Table2[[#This Row],[code]]&gt;500,4)),"")</f>
        <v/>
      </c>
      <c r="AC1335" s="1" t="str">
        <f>IF(Table2[[#This Row],[Event]]="Penalty",Table2[[#This Row],[number]],IF(Table2[[#This Row],[Event]]="Time-Out",401,""))</f>
        <v/>
      </c>
      <c r="AD1335" s="1">
        <f>ROW(A1334)</f>
        <v>1334</v>
      </c>
      <c r="AE1335" s="1">
        <f>COUNTIFS(Table2[GameID],Table2[[#This Row],[GameID]],Table2[Column1],"&lt;="&amp;Table2[[#This Row],[Column1]])-1</f>
        <v>6</v>
      </c>
    </row>
    <row r="1336" spans="1:31" x14ac:dyDescent="0.45">
      <c r="A1336" t="s">
        <v>434</v>
      </c>
      <c r="B1336" t="str">
        <f>_xlfn.TEXTBEFORE(Table2[[#This Row],[Kamp]]," - ")</f>
        <v>Hvidovre Attack</v>
      </c>
      <c r="C1336" t="str">
        <f>_xlfn.TEXTAFTER(Table2[[#This Row],[Kamp]],"- ")</f>
        <v>Blackhawks</v>
      </c>
      <c r="D1336">
        <v>44975</v>
      </c>
      <c r="E1336">
        <v>65720</v>
      </c>
      <c r="F1336">
        <v>20222023</v>
      </c>
      <c r="G1336" t="s">
        <v>418</v>
      </c>
      <c r="H1336" t="s">
        <v>661</v>
      </c>
      <c r="I1336" t="s">
        <v>677</v>
      </c>
      <c r="J1336">
        <v>2</v>
      </c>
      <c r="K1336">
        <v>29505</v>
      </c>
      <c r="L1336">
        <v>201</v>
      </c>
      <c r="M1336" t="s">
        <v>631</v>
      </c>
      <c r="N1336" t="s">
        <v>136</v>
      </c>
      <c r="O1336" t="s">
        <v>634</v>
      </c>
      <c r="P1336">
        <v>17</v>
      </c>
      <c r="Q1336" t="s">
        <v>634</v>
      </c>
      <c r="R1336">
        <f>SUMIFS(Table2[number],Table2[Event],"Goal",Table2[H/U],"HOME",Table2[GameID],Table2[[#This Row],[GameID]],Table2[GameTime],"&lt;="&amp;Table2[[#This Row],[GameTime]])</f>
        <v>2</v>
      </c>
      <c r="S1336">
        <f>SUMIFS(Table2[number],Table2[Event],"Goal",Table2[H/U],"AWAY",Table2[GameID],Table2[[#This Row],[GameID]],Table2[GameTime],"&lt;="&amp;Table2[[#This Row],[GameTime]])</f>
        <v>3</v>
      </c>
      <c r="T1336" t="str">
        <f>IF(Table2[[#This Row],[Event]]="Goal",Table2[[#This Row],[Hscore]]&amp;"-"&amp;Table2[[#This Row],[Uscore]],"")</f>
        <v/>
      </c>
      <c r="U1336">
        <v>2107</v>
      </c>
      <c r="V1336" s="1">
        <f>Table2[[#This Row],[GameTime]]-(Table2[[#This Row],[period]]-1)*1200</f>
        <v>907</v>
      </c>
      <c r="W1336" s="1">
        <f>ROUNDDOWN(Table2[[#This Row],[Time]]/60,0)</f>
        <v>15</v>
      </c>
      <c r="X1336" s="1">
        <f>ROUNDDOWN((Table2[[#This Row],[Time]]/60-Table2[[#This Row],[Time2]])*60,0)</f>
        <v>7</v>
      </c>
      <c r="Y1336" s="1">
        <f>IF(Table2[[#This Row],[Time2]]&lt;10,0&amp;Table2[[#This Row],[Time2]],Table2[[#This Row],[Time2]])</f>
        <v>15</v>
      </c>
      <c r="Z1336" s="1" t="str">
        <f>IF(Table2[[#This Row],[Time3]]&lt;10,0&amp;Table2[[#This Row],[Time3]],Table2[[#This Row],[Time3]])</f>
        <v>07</v>
      </c>
      <c r="AA1336" s="2" t="str">
        <f>Table2[[#This Row],[Time4]]&amp;":"&amp;Table2[[#This Row],[Time5]]</f>
        <v>15:07</v>
      </c>
      <c r="AB1336" s="1" cm="1">
        <f t="array" ref="AB1336">IFERROR(IF(Table2[[#This Row],[code]]="","",_xlfn.IFS(AND(Table2[[#This Row],[code]]&lt;400,Table2[[#This Row],[code]]&lt;&gt;""),2,Table2[[#This Row],[code]]&gt;500,4)),"")</f>
        <v>2</v>
      </c>
      <c r="AC1336" s="1">
        <f>IF(Table2[[#This Row],[Event]]="Penalty",Table2[[#This Row],[number]],IF(Table2[[#This Row],[Event]]="Time-Out",401,""))</f>
        <v>201</v>
      </c>
      <c r="AD1336" s="1">
        <f>ROW(A1335)</f>
        <v>1335</v>
      </c>
      <c r="AE1336" s="1">
        <f>COUNTIFS(Table2[GameID],Table2[[#This Row],[GameID]],Table2[Column1],"&lt;="&amp;Table2[[#This Row],[Column1]])-1</f>
        <v>7</v>
      </c>
    </row>
    <row r="1337" spans="1:31" x14ac:dyDescent="0.45">
      <c r="A1337" t="s">
        <v>434</v>
      </c>
      <c r="B1337" t="str">
        <f>_xlfn.TEXTBEFORE(Table2[[#This Row],[Kamp]]," - ")</f>
        <v>Hvidovre Attack</v>
      </c>
      <c r="C1337" t="str">
        <f>_xlfn.TEXTAFTER(Table2[[#This Row],[Kamp]],"- ")</f>
        <v>Blackhawks</v>
      </c>
      <c r="D1337">
        <v>44975</v>
      </c>
      <c r="E1337">
        <v>65720</v>
      </c>
      <c r="F1337">
        <v>20222023</v>
      </c>
      <c r="G1337" t="s">
        <v>418</v>
      </c>
      <c r="H1337" t="s">
        <v>659</v>
      </c>
      <c r="I1337" t="s">
        <v>678</v>
      </c>
      <c r="J1337">
        <v>2</v>
      </c>
      <c r="K1337">
        <v>29511</v>
      </c>
      <c r="L1337">
        <v>1</v>
      </c>
      <c r="M1337" t="s">
        <v>630</v>
      </c>
      <c r="N1337" t="s">
        <v>69</v>
      </c>
      <c r="O1337" t="s">
        <v>128</v>
      </c>
      <c r="P1337">
        <v>45</v>
      </c>
      <c r="Q1337">
        <v>12</v>
      </c>
      <c r="R1337">
        <f>SUMIFS(Table2[number],Table2[Event],"Goal",Table2[H/U],"HOME",Table2[GameID],Table2[[#This Row],[GameID]],Table2[GameTime],"&lt;="&amp;Table2[[#This Row],[GameTime]])</f>
        <v>3</v>
      </c>
      <c r="S1337">
        <f>SUMIFS(Table2[number],Table2[Event],"Goal",Table2[H/U],"AWAY",Table2[GameID],Table2[[#This Row],[GameID]],Table2[GameTime],"&lt;="&amp;Table2[[#This Row],[GameTime]])</f>
        <v>3</v>
      </c>
      <c r="T1337" t="str">
        <f>IF(Table2[[#This Row],[Event]]="Goal",Table2[[#This Row],[Hscore]]&amp;"-"&amp;Table2[[#This Row],[Uscore]],"")</f>
        <v>3-3</v>
      </c>
      <c r="U1337">
        <v>2221</v>
      </c>
      <c r="V1337" s="1">
        <f>Table2[[#This Row],[GameTime]]-(Table2[[#This Row],[period]]-1)*1200</f>
        <v>1021</v>
      </c>
      <c r="W1337" s="1">
        <f>ROUNDDOWN(Table2[[#This Row],[Time]]/60,0)</f>
        <v>17</v>
      </c>
      <c r="X1337" s="1">
        <f>ROUNDDOWN((Table2[[#This Row],[Time]]/60-Table2[[#This Row],[Time2]])*60,0)</f>
        <v>0</v>
      </c>
      <c r="Y1337" s="1">
        <f>IF(Table2[[#This Row],[Time2]]&lt;10,0&amp;Table2[[#This Row],[Time2]],Table2[[#This Row],[Time2]])</f>
        <v>17</v>
      </c>
      <c r="Z1337" s="1" t="str">
        <f>IF(Table2[[#This Row],[Time3]]&lt;10,0&amp;Table2[[#This Row],[Time3]],Table2[[#This Row],[Time3]])</f>
        <v>00</v>
      </c>
      <c r="AA1337" s="2" t="str">
        <f>Table2[[#This Row],[Time4]]&amp;":"&amp;Table2[[#This Row],[Time5]]</f>
        <v>17:00</v>
      </c>
      <c r="AB1337" s="1" t="str" cm="1">
        <f t="array" ref="AB1337">IFERROR(IF(Table2[[#This Row],[code]]="","",_xlfn.IFS(AND(Table2[[#This Row],[code]]&lt;400,Table2[[#This Row],[code]]&lt;&gt;""),2,Table2[[#This Row],[code]]&gt;500,4)),"")</f>
        <v/>
      </c>
      <c r="AC1337" s="1" t="str">
        <f>IF(Table2[[#This Row],[Event]]="Penalty",Table2[[#This Row],[number]],IF(Table2[[#This Row],[Event]]="Time-Out",401,""))</f>
        <v/>
      </c>
      <c r="AD1337" s="1">
        <f>ROW(A1336)</f>
        <v>1336</v>
      </c>
      <c r="AE1337" s="1">
        <f>COUNTIFS(Table2[GameID],Table2[[#This Row],[GameID]],Table2[Column1],"&lt;="&amp;Table2[[#This Row],[Column1]])-1</f>
        <v>8</v>
      </c>
    </row>
    <row r="1338" spans="1:31" x14ac:dyDescent="0.45">
      <c r="A1338" t="s">
        <v>434</v>
      </c>
      <c r="B1338" t="str">
        <f>_xlfn.TEXTBEFORE(Table2[[#This Row],[Kamp]]," - ")</f>
        <v>Hvidovre Attack</v>
      </c>
      <c r="C1338" t="str">
        <f>_xlfn.TEXTAFTER(Table2[[#This Row],[Kamp]],"- ")</f>
        <v>Blackhawks</v>
      </c>
      <c r="D1338">
        <v>44975</v>
      </c>
      <c r="E1338">
        <v>65720</v>
      </c>
      <c r="F1338">
        <v>20222023</v>
      </c>
      <c r="G1338" t="s">
        <v>418</v>
      </c>
      <c r="H1338" t="s">
        <v>659</v>
      </c>
      <c r="I1338" t="s">
        <v>678</v>
      </c>
      <c r="J1338">
        <v>3</v>
      </c>
      <c r="K1338">
        <v>29511</v>
      </c>
      <c r="L1338">
        <v>1</v>
      </c>
      <c r="M1338" t="s">
        <v>630</v>
      </c>
      <c r="N1338" t="s">
        <v>59</v>
      </c>
      <c r="O1338" t="s">
        <v>634</v>
      </c>
      <c r="P1338">
        <v>2</v>
      </c>
      <c r="Q1338" t="s">
        <v>634</v>
      </c>
      <c r="R1338">
        <f>SUMIFS(Table2[number],Table2[Event],"Goal",Table2[H/U],"HOME",Table2[GameID],Table2[[#This Row],[GameID]],Table2[GameTime],"&lt;="&amp;Table2[[#This Row],[GameTime]])</f>
        <v>4</v>
      </c>
      <c r="S1338">
        <f>SUMIFS(Table2[number],Table2[Event],"Goal",Table2[H/U],"AWAY",Table2[GameID],Table2[[#This Row],[GameID]],Table2[GameTime],"&lt;="&amp;Table2[[#This Row],[GameTime]])</f>
        <v>3</v>
      </c>
      <c r="T1338" t="str">
        <f>IF(Table2[[#This Row],[Event]]="Goal",Table2[[#This Row],[Hscore]]&amp;"-"&amp;Table2[[#This Row],[Uscore]],"")</f>
        <v>4-3</v>
      </c>
      <c r="U1338">
        <v>2467</v>
      </c>
      <c r="V1338" s="1">
        <f>Table2[[#This Row],[GameTime]]-(Table2[[#This Row],[period]]-1)*1200</f>
        <v>67</v>
      </c>
      <c r="W1338" s="1">
        <f>ROUNDDOWN(Table2[[#This Row],[Time]]/60,0)</f>
        <v>1</v>
      </c>
      <c r="X1338" s="1">
        <f>ROUNDDOWN((Table2[[#This Row],[Time]]/60-Table2[[#This Row],[Time2]])*60,0)</f>
        <v>7</v>
      </c>
      <c r="Y1338" s="1" t="str">
        <f>IF(Table2[[#This Row],[Time2]]&lt;10,0&amp;Table2[[#This Row],[Time2]],Table2[[#This Row],[Time2]])</f>
        <v>01</v>
      </c>
      <c r="Z1338" s="1" t="str">
        <f>IF(Table2[[#This Row],[Time3]]&lt;10,0&amp;Table2[[#This Row],[Time3]],Table2[[#This Row],[Time3]])</f>
        <v>07</v>
      </c>
      <c r="AA1338" s="2" t="str">
        <f>Table2[[#This Row],[Time4]]&amp;":"&amp;Table2[[#This Row],[Time5]]</f>
        <v>01:07</v>
      </c>
      <c r="AB1338" s="1" t="str" cm="1">
        <f t="array" ref="AB1338">IFERROR(IF(Table2[[#This Row],[code]]="","",_xlfn.IFS(AND(Table2[[#This Row],[code]]&lt;400,Table2[[#This Row],[code]]&lt;&gt;""),2,Table2[[#This Row],[code]]&gt;500,4)),"")</f>
        <v/>
      </c>
      <c r="AC1338" s="1" t="str">
        <f>IF(Table2[[#This Row],[Event]]="Penalty",Table2[[#This Row],[number]],IF(Table2[[#This Row],[Event]]="Time-Out",401,""))</f>
        <v/>
      </c>
      <c r="AD1338" s="1">
        <f>ROW(A1337)</f>
        <v>1337</v>
      </c>
      <c r="AE1338" s="1">
        <f>COUNTIFS(Table2[GameID],Table2[[#This Row],[GameID]],Table2[Column1],"&lt;="&amp;Table2[[#This Row],[Column1]])-1</f>
        <v>9</v>
      </c>
    </row>
    <row r="1339" spans="1:31" x14ac:dyDescent="0.45">
      <c r="A1339" t="s">
        <v>434</v>
      </c>
      <c r="B1339" t="str">
        <f>_xlfn.TEXTBEFORE(Table2[[#This Row],[Kamp]]," - ")</f>
        <v>Hvidovre Attack</v>
      </c>
      <c r="C1339" t="str">
        <f>_xlfn.TEXTAFTER(Table2[[#This Row],[Kamp]],"- ")</f>
        <v>Blackhawks</v>
      </c>
      <c r="D1339">
        <v>44975</v>
      </c>
      <c r="E1339">
        <v>65720</v>
      </c>
      <c r="F1339">
        <v>20222023</v>
      </c>
      <c r="G1339" t="s">
        <v>418</v>
      </c>
      <c r="H1339" t="s">
        <v>661</v>
      </c>
      <c r="I1339" t="s">
        <v>677</v>
      </c>
      <c r="J1339">
        <v>3</v>
      </c>
      <c r="K1339">
        <v>29505</v>
      </c>
      <c r="L1339">
        <v>1</v>
      </c>
      <c r="M1339" t="s">
        <v>630</v>
      </c>
      <c r="N1339" t="s">
        <v>136</v>
      </c>
      <c r="O1339" t="s">
        <v>263</v>
      </c>
      <c r="P1339">
        <v>17</v>
      </c>
      <c r="Q1339">
        <v>9</v>
      </c>
      <c r="R1339">
        <f>SUMIFS(Table2[number],Table2[Event],"Goal",Table2[H/U],"HOME",Table2[GameID],Table2[[#This Row],[GameID]],Table2[GameTime],"&lt;="&amp;Table2[[#This Row],[GameTime]])</f>
        <v>4</v>
      </c>
      <c r="S1339">
        <f>SUMIFS(Table2[number],Table2[Event],"Goal",Table2[H/U],"AWAY",Table2[GameID],Table2[[#This Row],[GameID]],Table2[GameTime],"&lt;="&amp;Table2[[#This Row],[GameTime]])</f>
        <v>4</v>
      </c>
      <c r="T1339" t="str">
        <f>IF(Table2[[#This Row],[Event]]="Goal",Table2[[#This Row],[Hscore]]&amp;"-"&amp;Table2[[#This Row],[Uscore]],"")</f>
        <v>4-4</v>
      </c>
      <c r="U1339">
        <v>2511</v>
      </c>
      <c r="V1339" s="1">
        <f>Table2[[#This Row],[GameTime]]-(Table2[[#This Row],[period]]-1)*1200</f>
        <v>111</v>
      </c>
      <c r="W1339" s="1">
        <f>ROUNDDOWN(Table2[[#This Row],[Time]]/60,0)</f>
        <v>1</v>
      </c>
      <c r="X1339" s="1">
        <f>ROUNDDOWN((Table2[[#This Row],[Time]]/60-Table2[[#This Row],[Time2]])*60,0)</f>
        <v>51</v>
      </c>
      <c r="Y1339" s="1" t="str">
        <f>IF(Table2[[#This Row],[Time2]]&lt;10,0&amp;Table2[[#This Row],[Time2]],Table2[[#This Row],[Time2]])</f>
        <v>01</v>
      </c>
      <c r="Z1339" s="1">
        <f>IF(Table2[[#This Row],[Time3]]&lt;10,0&amp;Table2[[#This Row],[Time3]],Table2[[#This Row],[Time3]])</f>
        <v>51</v>
      </c>
      <c r="AA1339" s="2" t="str">
        <f>Table2[[#This Row],[Time4]]&amp;":"&amp;Table2[[#This Row],[Time5]]</f>
        <v>01:51</v>
      </c>
      <c r="AB1339" s="1" t="str" cm="1">
        <f t="array" ref="AB1339">IFERROR(IF(Table2[[#This Row],[code]]="","",_xlfn.IFS(AND(Table2[[#This Row],[code]]&lt;400,Table2[[#This Row],[code]]&lt;&gt;""),2,Table2[[#This Row],[code]]&gt;500,4)),"")</f>
        <v/>
      </c>
      <c r="AC1339" s="1" t="str">
        <f>IF(Table2[[#This Row],[Event]]="Penalty",Table2[[#This Row],[number]],IF(Table2[[#This Row],[Event]]="Time-Out",401,""))</f>
        <v/>
      </c>
      <c r="AD1339" s="1">
        <f>ROW(A1338)</f>
        <v>1338</v>
      </c>
      <c r="AE1339" s="1">
        <f>COUNTIFS(Table2[GameID],Table2[[#This Row],[GameID]],Table2[Column1],"&lt;="&amp;Table2[[#This Row],[Column1]])-1</f>
        <v>10</v>
      </c>
    </row>
    <row r="1340" spans="1:31" x14ac:dyDescent="0.45">
      <c r="A1340" t="s">
        <v>434</v>
      </c>
      <c r="B1340" t="str">
        <f>_xlfn.TEXTBEFORE(Table2[[#This Row],[Kamp]]," - ")</f>
        <v>Hvidovre Attack</v>
      </c>
      <c r="C1340" t="str">
        <f>_xlfn.TEXTAFTER(Table2[[#This Row],[Kamp]],"- ")</f>
        <v>Blackhawks</v>
      </c>
      <c r="D1340">
        <v>44975</v>
      </c>
      <c r="E1340">
        <v>65720</v>
      </c>
      <c r="F1340">
        <v>20222023</v>
      </c>
      <c r="G1340" t="s">
        <v>418</v>
      </c>
      <c r="H1340" t="s">
        <v>661</v>
      </c>
      <c r="I1340" t="s">
        <v>677</v>
      </c>
      <c r="J1340">
        <v>3</v>
      </c>
      <c r="K1340">
        <v>29505</v>
      </c>
      <c r="L1340">
        <v>1</v>
      </c>
      <c r="M1340" t="s">
        <v>630</v>
      </c>
      <c r="N1340" t="s">
        <v>132</v>
      </c>
      <c r="O1340" t="s">
        <v>134</v>
      </c>
      <c r="P1340">
        <v>4</v>
      </c>
      <c r="Q1340">
        <v>15</v>
      </c>
      <c r="R1340">
        <f>SUMIFS(Table2[number],Table2[Event],"Goal",Table2[H/U],"HOME",Table2[GameID],Table2[[#This Row],[GameID]],Table2[GameTime],"&lt;="&amp;Table2[[#This Row],[GameTime]])</f>
        <v>4</v>
      </c>
      <c r="S1340">
        <f>SUMIFS(Table2[number],Table2[Event],"Goal",Table2[H/U],"AWAY",Table2[GameID],Table2[[#This Row],[GameID]],Table2[GameTime],"&lt;="&amp;Table2[[#This Row],[GameTime]])</f>
        <v>5</v>
      </c>
      <c r="T1340" t="str">
        <f>IF(Table2[[#This Row],[Event]]="Goal",Table2[[#This Row],[Hscore]]&amp;"-"&amp;Table2[[#This Row],[Uscore]],"")</f>
        <v>4-5</v>
      </c>
      <c r="U1340">
        <v>2756</v>
      </c>
      <c r="V1340" s="1">
        <f>Table2[[#This Row],[GameTime]]-(Table2[[#This Row],[period]]-1)*1200</f>
        <v>356</v>
      </c>
      <c r="W1340" s="1">
        <f>ROUNDDOWN(Table2[[#This Row],[Time]]/60,0)</f>
        <v>5</v>
      </c>
      <c r="X1340" s="1">
        <f>ROUNDDOWN((Table2[[#This Row],[Time]]/60-Table2[[#This Row],[Time2]])*60,0)</f>
        <v>56</v>
      </c>
      <c r="Y1340" s="1" t="str">
        <f>IF(Table2[[#This Row],[Time2]]&lt;10,0&amp;Table2[[#This Row],[Time2]],Table2[[#This Row],[Time2]])</f>
        <v>05</v>
      </c>
      <c r="Z1340" s="1">
        <f>IF(Table2[[#This Row],[Time3]]&lt;10,0&amp;Table2[[#This Row],[Time3]],Table2[[#This Row],[Time3]])</f>
        <v>56</v>
      </c>
      <c r="AA1340" s="2" t="str">
        <f>Table2[[#This Row],[Time4]]&amp;":"&amp;Table2[[#This Row],[Time5]]</f>
        <v>05:56</v>
      </c>
      <c r="AB1340" s="1" t="str" cm="1">
        <f t="array" ref="AB1340">IFERROR(IF(Table2[[#This Row],[code]]="","",_xlfn.IFS(AND(Table2[[#This Row],[code]]&lt;400,Table2[[#This Row],[code]]&lt;&gt;""),2,Table2[[#This Row],[code]]&gt;500,4)),"")</f>
        <v/>
      </c>
      <c r="AC1340" s="1" t="str">
        <f>IF(Table2[[#This Row],[Event]]="Penalty",Table2[[#This Row],[number]],IF(Table2[[#This Row],[Event]]="Time-Out",401,""))</f>
        <v/>
      </c>
      <c r="AD1340" s="1">
        <f>ROW(A1339)</f>
        <v>1339</v>
      </c>
      <c r="AE1340" s="1">
        <f>COUNTIFS(Table2[GameID],Table2[[#This Row],[GameID]],Table2[Column1],"&lt;="&amp;Table2[[#This Row],[Column1]])-1</f>
        <v>11</v>
      </c>
    </row>
    <row r="1341" spans="1:31" x14ac:dyDescent="0.45">
      <c r="A1341" t="s">
        <v>434</v>
      </c>
      <c r="B1341" t="str">
        <f>_xlfn.TEXTBEFORE(Table2[[#This Row],[Kamp]]," - ")</f>
        <v>Hvidovre Attack</v>
      </c>
      <c r="C1341" t="str">
        <f>_xlfn.TEXTAFTER(Table2[[#This Row],[Kamp]],"- ")</f>
        <v>Blackhawks</v>
      </c>
      <c r="D1341">
        <v>44975</v>
      </c>
      <c r="E1341">
        <v>65720</v>
      </c>
      <c r="F1341">
        <v>20222023</v>
      </c>
      <c r="G1341" t="s">
        <v>418</v>
      </c>
      <c r="H1341" t="s">
        <v>661</v>
      </c>
      <c r="I1341" t="s">
        <v>677</v>
      </c>
      <c r="J1341">
        <v>3</v>
      </c>
      <c r="K1341">
        <v>29505</v>
      </c>
      <c r="L1341">
        <v>1</v>
      </c>
      <c r="M1341" t="s">
        <v>630</v>
      </c>
      <c r="N1341" t="s">
        <v>264</v>
      </c>
      <c r="O1341" t="s">
        <v>263</v>
      </c>
      <c r="P1341">
        <v>10</v>
      </c>
      <c r="Q1341">
        <v>9</v>
      </c>
      <c r="R1341">
        <f>SUMIFS(Table2[number],Table2[Event],"Goal",Table2[H/U],"HOME",Table2[GameID],Table2[[#This Row],[GameID]],Table2[GameTime],"&lt;="&amp;Table2[[#This Row],[GameTime]])</f>
        <v>4</v>
      </c>
      <c r="S1341">
        <f>SUMIFS(Table2[number],Table2[Event],"Goal",Table2[H/U],"AWAY",Table2[GameID],Table2[[#This Row],[GameID]],Table2[GameTime],"&lt;="&amp;Table2[[#This Row],[GameTime]])</f>
        <v>6</v>
      </c>
      <c r="T1341" t="str">
        <f>IF(Table2[[#This Row],[Event]]="Goal",Table2[[#This Row],[Hscore]]&amp;"-"&amp;Table2[[#This Row],[Uscore]],"")</f>
        <v>4-6</v>
      </c>
      <c r="U1341">
        <v>2964</v>
      </c>
      <c r="V1341" s="1">
        <f>Table2[[#This Row],[GameTime]]-(Table2[[#This Row],[period]]-1)*1200</f>
        <v>564</v>
      </c>
      <c r="W1341" s="1">
        <f>ROUNDDOWN(Table2[[#This Row],[Time]]/60,0)</f>
        <v>9</v>
      </c>
      <c r="X1341" s="1">
        <f>ROUNDDOWN((Table2[[#This Row],[Time]]/60-Table2[[#This Row],[Time2]])*60,0)</f>
        <v>24</v>
      </c>
      <c r="Y1341" s="1" t="str">
        <f>IF(Table2[[#This Row],[Time2]]&lt;10,0&amp;Table2[[#This Row],[Time2]],Table2[[#This Row],[Time2]])</f>
        <v>09</v>
      </c>
      <c r="Z1341" s="1">
        <f>IF(Table2[[#This Row],[Time3]]&lt;10,0&amp;Table2[[#This Row],[Time3]],Table2[[#This Row],[Time3]])</f>
        <v>24</v>
      </c>
      <c r="AA1341" s="2" t="str">
        <f>Table2[[#This Row],[Time4]]&amp;":"&amp;Table2[[#This Row],[Time5]]</f>
        <v>09:24</v>
      </c>
      <c r="AB1341" s="1" t="str" cm="1">
        <f t="array" ref="AB1341">IFERROR(IF(Table2[[#This Row],[code]]="","",_xlfn.IFS(AND(Table2[[#This Row],[code]]&lt;400,Table2[[#This Row],[code]]&lt;&gt;""),2,Table2[[#This Row],[code]]&gt;500,4)),"")</f>
        <v/>
      </c>
      <c r="AC1341" s="1" t="str">
        <f>IF(Table2[[#This Row],[Event]]="Penalty",Table2[[#This Row],[number]],IF(Table2[[#This Row],[Event]]="Time-Out",401,""))</f>
        <v/>
      </c>
      <c r="AD1341" s="1">
        <f>ROW(A1340)</f>
        <v>1340</v>
      </c>
      <c r="AE1341" s="1">
        <f>COUNTIFS(Table2[GameID],Table2[[#This Row],[GameID]],Table2[Column1],"&lt;="&amp;Table2[[#This Row],[Column1]])-1</f>
        <v>12</v>
      </c>
    </row>
    <row r="1342" spans="1:31" x14ac:dyDescent="0.45">
      <c r="A1342" t="s">
        <v>434</v>
      </c>
      <c r="B1342" t="str">
        <f>_xlfn.TEXTBEFORE(Table2[[#This Row],[Kamp]]," - ")</f>
        <v>Hvidovre Attack</v>
      </c>
      <c r="C1342" t="str">
        <f>_xlfn.TEXTAFTER(Table2[[#This Row],[Kamp]],"- ")</f>
        <v>Blackhawks</v>
      </c>
      <c r="D1342">
        <v>44975</v>
      </c>
      <c r="E1342">
        <v>65720</v>
      </c>
      <c r="F1342">
        <v>20222023</v>
      </c>
      <c r="G1342" t="s">
        <v>418</v>
      </c>
      <c r="H1342" t="s">
        <v>659</v>
      </c>
      <c r="I1342" t="s">
        <v>678</v>
      </c>
      <c r="J1342">
        <v>3</v>
      </c>
      <c r="K1342">
        <v>29511</v>
      </c>
      <c r="L1342">
        <v>1</v>
      </c>
      <c r="M1342" t="s">
        <v>630</v>
      </c>
      <c r="N1342" t="s">
        <v>128</v>
      </c>
      <c r="O1342" t="s">
        <v>74</v>
      </c>
      <c r="P1342">
        <v>12</v>
      </c>
      <c r="Q1342">
        <v>92</v>
      </c>
      <c r="R1342">
        <f>SUMIFS(Table2[number],Table2[Event],"Goal",Table2[H/U],"HOME",Table2[GameID],Table2[[#This Row],[GameID]],Table2[GameTime],"&lt;="&amp;Table2[[#This Row],[GameTime]])</f>
        <v>5</v>
      </c>
      <c r="S1342">
        <f>SUMIFS(Table2[number],Table2[Event],"Goal",Table2[H/U],"AWAY",Table2[GameID],Table2[[#This Row],[GameID]],Table2[GameTime],"&lt;="&amp;Table2[[#This Row],[GameTime]])</f>
        <v>6</v>
      </c>
      <c r="T1342" t="str">
        <f>IF(Table2[[#This Row],[Event]]="Goal",Table2[[#This Row],[Hscore]]&amp;"-"&amp;Table2[[#This Row],[Uscore]],"")</f>
        <v>5-6</v>
      </c>
      <c r="U1342">
        <v>3038</v>
      </c>
      <c r="V1342" s="1">
        <f>Table2[[#This Row],[GameTime]]-(Table2[[#This Row],[period]]-1)*1200</f>
        <v>638</v>
      </c>
      <c r="W1342" s="1">
        <f>ROUNDDOWN(Table2[[#This Row],[Time]]/60,0)</f>
        <v>10</v>
      </c>
      <c r="X1342" s="1">
        <f>ROUNDDOWN((Table2[[#This Row],[Time]]/60-Table2[[#This Row],[Time2]])*60,0)</f>
        <v>38</v>
      </c>
      <c r="Y1342" s="1">
        <f>IF(Table2[[#This Row],[Time2]]&lt;10,0&amp;Table2[[#This Row],[Time2]],Table2[[#This Row],[Time2]])</f>
        <v>10</v>
      </c>
      <c r="Z1342" s="1">
        <f>IF(Table2[[#This Row],[Time3]]&lt;10,0&amp;Table2[[#This Row],[Time3]],Table2[[#This Row],[Time3]])</f>
        <v>38</v>
      </c>
      <c r="AA1342" s="2" t="str">
        <f>Table2[[#This Row],[Time4]]&amp;":"&amp;Table2[[#This Row],[Time5]]</f>
        <v>10:38</v>
      </c>
      <c r="AB1342" s="1" t="str" cm="1">
        <f t="array" ref="AB1342">IFERROR(IF(Table2[[#This Row],[code]]="","",_xlfn.IFS(AND(Table2[[#This Row],[code]]&lt;400,Table2[[#This Row],[code]]&lt;&gt;""),2,Table2[[#This Row],[code]]&gt;500,4)),"")</f>
        <v/>
      </c>
      <c r="AC1342" s="1" t="str">
        <f>IF(Table2[[#This Row],[Event]]="Penalty",Table2[[#This Row],[number]],IF(Table2[[#This Row],[Event]]="Time-Out",401,""))</f>
        <v/>
      </c>
      <c r="AD1342" s="1">
        <f>ROW(A1341)</f>
        <v>1341</v>
      </c>
      <c r="AE1342" s="1">
        <f>COUNTIFS(Table2[GameID],Table2[[#This Row],[GameID]],Table2[Column1],"&lt;="&amp;Table2[[#This Row],[Column1]])-1</f>
        <v>13</v>
      </c>
    </row>
    <row r="1343" spans="1:31" x14ac:dyDescent="0.45">
      <c r="A1343" t="s">
        <v>434</v>
      </c>
      <c r="B1343" t="str">
        <f>_xlfn.TEXTBEFORE(Table2[[#This Row],[Kamp]]," - ")</f>
        <v>Hvidovre Attack</v>
      </c>
      <c r="C1343" t="str">
        <f>_xlfn.TEXTAFTER(Table2[[#This Row],[Kamp]],"- ")</f>
        <v>Blackhawks</v>
      </c>
      <c r="D1343">
        <v>44975</v>
      </c>
      <c r="E1343">
        <v>65720</v>
      </c>
      <c r="F1343">
        <v>20222023</v>
      </c>
      <c r="G1343" t="s">
        <v>418</v>
      </c>
      <c r="H1343" t="s">
        <v>661</v>
      </c>
      <c r="I1343" t="s">
        <v>677</v>
      </c>
      <c r="J1343">
        <v>3</v>
      </c>
      <c r="K1343">
        <v>29505</v>
      </c>
      <c r="L1343">
        <v>1</v>
      </c>
      <c r="M1343" t="s">
        <v>630</v>
      </c>
      <c r="N1343" t="s">
        <v>264</v>
      </c>
      <c r="O1343" t="s">
        <v>149</v>
      </c>
      <c r="P1343">
        <v>10</v>
      </c>
      <c r="Q1343">
        <v>98</v>
      </c>
      <c r="R1343">
        <f>SUMIFS(Table2[number],Table2[Event],"Goal",Table2[H/U],"HOME",Table2[GameID],Table2[[#This Row],[GameID]],Table2[GameTime],"&lt;="&amp;Table2[[#This Row],[GameTime]])</f>
        <v>5</v>
      </c>
      <c r="S1343">
        <f>SUMIFS(Table2[number],Table2[Event],"Goal",Table2[H/U],"AWAY",Table2[GameID],Table2[[#This Row],[GameID]],Table2[GameTime],"&lt;="&amp;Table2[[#This Row],[GameTime]])</f>
        <v>7</v>
      </c>
      <c r="T1343" t="str">
        <f>IF(Table2[[#This Row],[Event]]="Goal",Table2[[#This Row],[Hscore]]&amp;"-"&amp;Table2[[#This Row],[Uscore]],"")</f>
        <v>5-7</v>
      </c>
      <c r="U1343">
        <v>3287</v>
      </c>
      <c r="V1343" s="1">
        <f>Table2[[#This Row],[GameTime]]-(Table2[[#This Row],[period]]-1)*1200</f>
        <v>887</v>
      </c>
      <c r="W1343" s="1">
        <f>ROUNDDOWN(Table2[[#This Row],[Time]]/60,0)</f>
        <v>14</v>
      </c>
      <c r="X1343" s="1">
        <f>ROUNDDOWN((Table2[[#This Row],[Time]]/60-Table2[[#This Row],[Time2]])*60,0)</f>
        <v>47</v>
      </c>
      <c r="Y1343" s="1">
        <f>IF(Table2[[#This Row],[Time2]]&lt;10,0&amp;Table2[[#This Row],[Time2]],Table2[[#This Row],[Time2]])</f>
        <v>14</v>
      </c>
      <c r="Z1343" s="1">
        <f>IF(Table2[[#This Row],[Time3]]&lt;10,0&amp;Table2[[#This Row],[Time3]],Table2[[#This Row],[Time3]])</f>
        <v>47</v>
      </c>
      <c r="AA1343" s="2" t="str">
        <f>Table2[[#This Row],[Time4]]&amp;":"&amp;Table2[[#This Row],[Time5]]</f>
        <v>14:47</v>
      </c>
      <c r="AB1343" s="1" t="str" cm="1">
        <f t="array" ref="AB1343">IFERROR(IF(Table2[[#This Row],[code]]="","",_xlfn.IFS(AND(Table2[[#This Row],[code]]&lt;400,Table2[[#This Row],[code]]&lt;&gt;""),2,Table2[[#This Row],[code]]&gt;500,4)),"")</f>
        <v/>
      </c>
      <c r="AC1343" s="1" t="str">
        <f>IF(Table2[[#This Row],[Event]]="Penalty",Table2[[#This Row],[number]],IF(Table2[[#This Row],[Event]]="Time-Out",401,""))</f>
        <v/>
      </c>
      <c r="AD1343" s="1">
        <f>ROW(A1342)</f>
        <v>1342</v>
      </c>
      <c r="AE1343" s="1">
        <f>COUNTIFS(Table2[GameID],Table2[[#This Row],[GameID]],Table2[Column1],"&lt;="&amp;Table2[[#This Row],[Column1]])-1</f>
        <v>14</v>
      </c>
    </row>
    <row r="1344" spans="1:31" x14ac:dyDescent="0.45">
      <c r="A1344" t="s">
        <v>434</v>
      </c>
      <c r="B1344" t="str">
        <f>_xlfn.TEXTBEFORE(Table2[[#This Row],[Kamp]]," - ")</f>
        <v>Hvidovre Attack</v>
      </c>
      <c r="C1344" t="str">
        <f>_xlfn.TEXTAFTER(Table2[[#This Row],[Kamp]],"- ")</f>
        <v>Blackhawks</v>
      </c>
      <c r="D1344">
        <v>44975</v>
      </c>
      <c r="E1344">
        <v>65720</v>
      </c>
      <c r="F1344">
        <v>20222023</v>
      </c>
      <c r="G1344" t="s">
        <v>418</v>
      </c>
      <c r="H1344" t="s">
        <v>661</v>
      </c>
      <c r="I1344" t="s">
        <v>677</v>
      </c>
      <c r="J1344">
        <v>3</v>
      </c>
      <c r="K1344">
        <v>29505</v>
      </c>
      <c r="L1344">
        <v>101</v>
      </c>
      <c r="M1344" t="s">
        <v>631</v>
      </c>
      <c r="N1344" t="s">
        <v>264</v>
      </c>
      <c r="O1344" t="s">
        <v>634</v>
      </c>
      <c r="P1344">
        <v>10</v>
      </c>
      <c r="Q1344" t="s">
        <v>634</v>
      </c>
      <c r="R1344">
        <f>SUMIFS(Table2[number],Table2[Event],"Goal",Table2[H/U],"HOME",Table2[GameID],Table2[[#This Row],[GameID]],Table2[GameTime],"&lt;="&amp;Table2[[#This Row],[GameTime]])</f>
        <v>5</v>
      </c>
      <c r="S1344">
        <f>SUMIFS(Table2[number],Table2[Event],"Goal",Table2[H/U],"AWAY",Table2[GameID],Table2[[#This Row],[GameID]],Table2[GameTime],"&lt;="&amp;Table2[[#This Row],[GameTime]])</f>
        <v>7</v>
      </c>
      <c r="T1344" t="str">
        <f>IF(Table2[[#This Row],[Event]]="Goal",Table2[[#This Row],[Hscore]]&amp;"-"&amp;Table2[[#This Row],[Uscore]],"")</f>
        <v/>
      </c>
      <c r="U1344">
        <v>3287</v>
      </c>
      <c r="V1344" s="1">
        <f>Table2[[#This Row],[GameTime]]-(Table2[[#This Row],[period]]-1)*1200</f>
        <v>887</v>
      </c>
      <c r="W1344" s="1">
        <f>ROUNDDOWN(Table2[[#This Row],[Time]]/60,0)</f>
        <v>14</v>
      </c>
      <c r="X1344" s="1">
        <f>ROUNDDOWN((Table2[[#This Row],[Time]]/60-Table2[[#This Row],[Time2]])*60,0)</f>
        <v>47</v>
      </c>
      <c r="Y1344" s="1">
        <f>IF(Table2[[#This Row],[Time2]]&lt;10,0&amp;Table2[[#This Row],[Time2]],Table2[[#This Row],[Time2]])</f>
        <v>14</v>
      </c>
      <c r="Z1344" s="1">
        <f>IF(Table2[[#This Row],[Time3]]&lt;10,0&amp;Table2[[#This Row],[Time3]],Table2[[#This Row],[Time3]])</f>
        <v>47</v>
      </c>
      <c r="AA1344" s="2" t="str">
        <f>Table2[[#This Row],[Time4]]&amp;":"&amp;Table2[[#This Row],[Time5]]</f>
        <v>14:47</v>
      </c>
      <c r="AB1344" s="1" cm="1">
        <f t="array" ref="AB1344">IFERROR(IF(Table2[[#This Row],[code]]="","",_xlfn.IFS(AND(Table2[[#This Row],[code]]&lt;400,Table2[[#This Row],[code]]&lt;&gt;""),2,Table2[[#This Row],[code]]&gt;500,4)),"")</f>
        <v>2</v>
      </c>
      <c r="AC1344" s="1">
        <f>IF(Table2[[#This Row],[Event]]="Penalty",Table2[[#This Row],[number]],IF(Table2[[#This Row],[Event]]="Time-Out",401,""))</f>
        <v>101</v>
      </c>
      <c r="AD1344" s="1">
        <f>ROW(A1343)</f>
        <v>1343</v>
      </c>
      <c r="AE1344" s="1">
        <f>COUNTIFS(Table2[GameID],Table2[[#This Row],[GameID]],Table2[Column1],"&lt;="&amp;Table2[[#This Row],[Column1]])-1</f>
        <v>15</v>
      </c>
    </row>
    <row r="1345" spans="1:31" x14ac:dyDescent="0.45">
      <c r="A1345" t="s">
        <v>340</v>
      </c>
      <c r="B1345" t="str">
        <f>_xlfn.TEXTBEFORE(Table2[[#This Row],[Kamp]]," - ")</f>
        <v>Rødovre FC</v>
      </c>
      <c r="C1345" t="str">
        <f>_xlfn.TEXTAFTER(Table2[[#This Row],[Kamp]],"- ")</f>
        <v>Hvidovre Attack</v>
      </c>
      <c r="D1345">
        <v>44979</v>
      </c>
      <c r="E1345">
        <v>65722</v>
      </c>
      <c r="F1345">
        <v>20222023</v>
      </c>
      <c r="G1345" t="s">
        <v>418</v>
      </c>
      <c r="H1345" t="s">
        <v>659</v>
      </c>
      <c r="I1345" t="s">
        <v>677</v>
      </c>
      <c r="J1345">
        <v>1</v>
      </c>
      <c r="K1345">
        <v>29511</v>
      </c>
      <c r="L1345">
        <v>1</v>
      </c>
      <c r="M1345" t="s">
        <v>630</v>
      </c>
      <c r="N1345" t="s">
        <v>191</v>
      </c>
      <c r="O1345" t="s">
        <v>128</v>
      </c>
      <c r="P1345">
        <v>89</v>
      </c>
      <c r="Q1345">
        <v>12</v>
      </c>
      <c r="R1345">
        <f>SUMIFS(Table2[number],Table2[Event],"Goal",Table2[H/U],"HOME",Table2[GameID],Table2[[#This Row],[GameID]],Table2[GameTime],"&lt;="&amp;Table2[[#This Row],[GameTime]])</f>
        <v>0</v>
      </c>
      <c r="S1345">
        <f>SUMIFS(Table2[number],Table2[Event],"Goal",Table2[H/U],"AWAY",Table2[GameID],Table2[[#This Row],[GameID]],Table2[GameTime],"&lt;="&amp;Table2[[#This Row],[GameTime]])</f>
        <v>1</v>
      </c>
      <c r="T1345" t="str">
        <f>IF(Table2[[#This Row],[Event]]="Goal",Table2[[#This Row],[Hscore]]&amp;"-"&amp;Table2[[#This Row],[Uscore]],"")</f>
        <v>0-1</v>
      </c>
      <c r="U1345">
        <v>211</v>
      </c>
      <c r="V1345" s="1">
        <f>Table2[[#This Row],[GameTime]]-(Table2[[#This Row],[period]]-1)*1200</f>
        <v>211</v>
      </c>
      <c r="W1345" s="1">
        <f>ROUNDDOWN(Table2[[#This Row],[Time]]/60,0)</f>
        <v>3</v>
      </c>
      <c r="X1345" s="1">
        <f>ROUNDDOWN((Table2[[#This Row],[Time]]/60-Table2[[#This Row],[Time2]])*60,0)</f>
        <v>31</v>
      </c>
      <c r="Y1345" s="1" t="str">
        <f>IF(Table2[[#This Row],[Time2]]&lt;10,0&amp;Table2[[#This Row],[Time2]],Table2[[#This Row],[Time2]])</f>
        <v>03</v>
      </c>
      <c r="Z1345" s="1">
        <f>IF(Table2[[#This Row],[Time3]]&lt;10,0&amp;Table2[[#This Row],[Time3]],Table2[[#This Row],[Time3]])</f>
        <v>31</v>
      </c>
      <c r="AA1345" s="2" t="str">
        <f>Table2[[#This Row],[Time4]]&amp;":"&amp;Table2[[#This Row],[Time5]]</f>
        <v>03:31</v>
      </c>
      <c r="AB1345" s="1" t="str" cm="1">
        <f t="array" ref="AB1345">IFERROR(IF(Table2[[#This Row],[code]]="","",_xlfn.IFS(AND(Table2[[#This Row],[code]]&lt;400,Table2[[#This Row],[code]]&lt;&gt;""),2,Table2[[#This Row],[code]]&gt;500,4)),"")</f>
        <v/>
      </c>
      <c r="AC1345" s="1" t="str">
        <f>IF(Table2[[#This Row],[Event]]="Penalty",Table2[[#This Row],[number]],IF(Table2[[#This Row],[Event]]="Time-Out",401,""))</f>
        <v/>
      </c>
      <c r="AD1345" s="1">
        <f>ROW(A1344)</f>
        <v>1344</v>
      </c>
      <c r="AE1345" s="1">
        <f>COUNTIFS(Table2[GameID],Table2[[#This Row],[GameID]],Table2[Column1],"&lt;="&amp;Table2[[#This Row],[Column1]])-1</f>
        <v>0</v>
      </c>
    </row>
    <row r="1346" spans="1:31" x14ac:dyDescent="0.45">
      <c r="A1346" t="s">
        <v>340</v>
      </c>
      <c r="B1346" t="str">
        <f>_xlfn.TEXTBEFORE(Table2[[#This Row],[Kamp]]," - ")</f>
        <v>Rødovre FC</v>
      </c>
      <c r="C1346" t="str">
        <f>_xlfn.TEXTAFTER(Table2[[#This Row],[Kamp]],"- ")</f>
        <v>Hvidovre Attack</v>
      </c>
      <c r="D1346">
        <v>44979</v>
      </c>
      <c r="E1346">
        <v>65722</v>
      </c>
      <c r="F1346">
        <v>20222023</v>
      </c>
      <c r="G1346" t="s">
        <v>418</v>
      </c>
      <c r="H1346" t="s">
        <v>659</v>
      </c>
      <c r="I1346" t="s">
        <v>677</v>
      </c>
      <c r="J1346">
        <v>1</v>
      </c>
      <c r="K1346">
        <v>29511</v>
      </c>
      <c r="L1346">
        <v>202</v>
      </c>
      <c r="M1346" t="s">
        <v>631</v>
      </c>
      <c r="N1346" t="s">
        <v>63</v>
      </c>
      <c r="O1346" t="s">
        <v>634</v>
      </c>
      <c r="P1346">
        <v>10</v>
      </c>
      <c r="Q1346" t="s">
        <v>634</v>
      </c>
      <c r="R1346">
        <f>SUMIFS(Table2[number],Table2[Event],"Goal",Table2[H/U],"HOME",Table2[GameID],Table2[[#This Row],[GameID]],Table2[GameTime],"&lt;="&amp;Table2[[#This Row],[GameTime]])</f>
        <v>0</v>
      </c>
      <c r="S1346">
        <f>SUMIFS(Table2[number],Table2[Event],"Goal",Table2[H/U],"AWAY",Table2[GameID],Table2[[#This Row],[GameID]],Table2[GameTime],"&lt;="&amp;Table2[[#This Row],[GameTime]])</f>
        <v>1</v>
      </c>
      <c r="T1346" t="str">
        <f>IF(Table2[[#This Row],[Event]]="Goal",Table2[[#This Row],[Hscore]]&amp;"-"&amp;Table2[[#This Row],[Uscore]],"")</f>
        <v/>
      </c>
      <c r="U1346">
        <v>214</v>
      </c>
      <c r="V1346" s="1">
        <f>Table2[[#This Row],[GameTime]]-(Table2[[#This Row],[period]]-1)*1200</f>
        <v>214</v>
      </c>
      <c r="W1346" s="1">
        <f>ROUNDDOWN(Table2[[#This Row],[Time]]/60,0)</f>
        <v>3</v>
      </c>
      <c r="X1346" s="1">
        <f>ROUNDDOWN((Table2[[#This Row],[Time]]/60-Table2[[#This Row],[Time2]])*60,0)</f>
        <v>34</v>
      </c>
      <c r="Y1346" s="1" t="str">
        <f>IF(Table2[[#This Row],[Time2]]&lt;10,0&amp;Table2[[#This Row],[Time2]],Table2[[#This Row],[Time2]])</f>
        <v>03</v>
      </c>
      <c r="Z1346" s="1">
        <f>IF(Table2[[#This Row],[Time3]]&lt;10,0&amp;Table2[[#This Row],[Time3]],Table2[[#This Row],[Time3]])</f>
        <v>34</v>
      </c>
      <c r="AA1346" s="2" t="str">
        <f>Table2[[#This Row],[Time4]]&amp;":"&amp;Table2[[#This Row],[Time5]]</f>
        <v>03:34</v>
      </c>
      <c r="AB1346" s="1" cm="1">
        <f t="array" ref="AB1346">IFERROR(IF(Table2[[#This Row],[code]]="","",_xlfn.IFS(AND(Table2[[#This Row],[code]]&lt;400,Table2[[#This Row],[code]]&lt;&gt;""),2,Table2[[#This Row],[code]]&gt;500,4)),"")</f>
        <v>2</v>
      </c>
      <c r="AC1346" s="1">
        <f>IF(Table2[[#This Row],[Event]]="Penalty",Table2[[#This Row],[number]],IF(Table2[[#This Row],[Event]]="Time-Out",401,""))</f>
        <v>202</v>
      </c>
      <c r="AD1346" s="1">
        <f>ROW(A1345)</f>
        <v>1345</v>
      </c>
      <c r="AE1346" s="1">
        <f>COUNTIFS(Table2[GameID],Table2[[#This Row],[GameID]],Table2[Column1],"&lt;="&amp;Table2[[#This Row],[Column1]])-1</f>
        <v>1</v>
      </c>
    </row>
    <row r="1347" spans="1:31" x14ac:dyDescent="0.45">
      <c r="A1347" t="s">
        <v>340</v>
      </c>
      <c r="B1347" t="str">
        <f>_xlfn.TEXTBEFORE(Table2[[#This Row],[Kamp]]," - ")</f>
        <v>Rødovre FC</v>
      </c>
      <c r="C1347" t="str">
        <f>_xlfn.TEXTAFTER(Table2[[#This Row],[Kamp]],"- ")</f>
        <v>Hvidovre Attack</v>
      </c>
      <c r="D1347">
        <v>44979</v>
      </c>
      <c r="E1347">
        <v>65722</v>
      </c>
      <c r="F1347">
        <v>20222023</v>
      </c>
      <c r="G1347" t="s">
        <v>418</v>
      </c>
      <c r="H1347" t="s">
        <v>659</v>
      </c>
      <c r="I1347" t="s">
        <v>677</v>
      </c>
      <c r="J1347">
        <v>1</v>
      </c>
      <c r="K1347">
        <v>29511</v>
      </c>
      <c r="L1347">
        <v>1</v>
      </c>
      <c r="M1347" t="s">
        <v>630</v>
      </c>
      <c r="N1347" t="s">
        <v>60</v>
      </c>
      <c r="O1347" t="s">
        <v>69</v>
      </c>
      <c r="P1347">
        <v>4</v>
      </c>
      <c r="Q1347">
        <v>45</v>
      </c>
      <c r="R1347">
        <f>SUMIFS(Table2[number],Table2[Event],"Goal",Table2[H/U],"HOME",Table2[GameID],Table2[[#This Row],[GameID]],Table2[GameTime],"&lt;="&amp;Table2[[#This Row],[GameTime]])</f>
        <v>0</v>
      </c>
      <c r="S1347">
        <f>SUMIFS(Table2[number],Table2[Event],"Goal",Table2[H/U],"AWAY",Table2[GameID],Table2[[#This Row],[GameID]],Table2[GameTime],"&lt;="&amp;Table2[[#This Row],[GameTime]])</f>
        <v>2</v>
      </c>
      <c r="T1347" t="str">
        <f>IF(Table2[[#This Row],[Event]]="Goal",Table2[[#This Row],[Hscore]]&amp;"-"&amp;Table2[[#This Row],[Uscore]],"")</f>
        <v>0-2</v>
      </c>
      <c r="U1347">
        <v>263</v>
      </c>
      <c r="V1347" s="1">
        <f>Table2[[#This Row],[GameTime]]-(Table2[[#This Row],[period]]-1)*1200</f>
        <v>263</v>
      </c>
      <c r="W1347" s="1">
        <f>ROUNDDOWN(Table2[[#This Row],[Time]]/60,0)</f>
        <v>4</v>
      </c>
      <c r="X1347" s="1">
        <f>ROUNDDOWN((Table2[[#This Row],[Time]]/60-Table2[[#This Row],[Time2]])*60,0)</f>
        <v>23</v>
      </c>
      <c r="Y1347" s="1" t="str">
        <f>IF(Table2[[#This Row],[Time2]]&lt;10,0&amp;Table2[[#This Row],[Time2]],Table2[[#This Row],[Time2]])</f>
        <v>04</v>
      </c>
      <c r="Z1347" s="1">
        <f>IF(Table2[[#This Row],[Time3]]&lt;10,0&amp;Table2[[#This Row],[Time3]],Table2[[#This Row],[Time3]])</f>
        <v>23</v>
      </c>
      <c r="AA1347" s="2" t="str">
        <f>Table2[[#This Row],[Time4]]&amp;":"&amp;Table2[[#This Row],[Time5]]</f>
        <v>04:23</v>
      </c>
      <c r="AB1347" s="1" t="str" cm="1">
        <f t="array" ref="AB1347">IFERROR(IF(Table2[[#This Row],[code]]="","",_xlfn.IFS(AND(Table2[[#This Row],[code]]&lt;400,Table2[[#This Row],[code]]&lt;&gt;""),2,Table2[[#This Row],[code]]&gt;500,4)),"")</f>
        <v/>
      </c>
      <c r="AC1347" s="1" t="str">
        <f>IF(Table2[[#This Row],[Event]]="Penalty",Table2[[#This Row],[number]],IF(Table2[[#This Row],[Event]]="Time-Out",401,""))</f>
        <v/>
      </c>
      <c r="AD1347" s="1">
        <f>ROW(A1346)</f>
        <v>1346</v>
      </c>
      <c r="AE1347" s="1">
        <f>COUNTIFS(Table2[GameID],Table2[[#This Row],[GameID]],Table2[Column1],"&lt;="&amp;Table2[[#This Row],[Column1]])-1</f>
        <v>2</v>
      </c>
    </row>
    <row r="1348" spans="1:31" x14ac:dyDescent="0.45">
      <c r="A1348" t="s">
        <v>340</v>
      </c>
      <c r="B1348" t="str">
        <f>_xlfn.TEXTBEFORE(Table2[[#This Row],[Kamp]]," - ")</f>
        <v>Rødovre FC</v>
      </c>
      <c r="C1348" t="str">
        <f>_xlfn.TEXTAFTER(Table2[[#This Row],[Kamp]],"- ")</f>
        <v>Hvidovre Attack</v>
      </c>
      <c r="D1348">
        <v>44979</v>
      </c>
      <c r="E1348">
        <v>65722</v>
      </c>
      <c r="F1348">
        <v>20222023</v>
      </c>
      <c r="G1348" t="s">
        <v>418</v>
      </c>
      <c r="H1348" t="s">
        <v>665</v>
      </c>
      <c r="I1348" t="s">
        <v>678</v>
      </c>
      <c r="J1348">
        <v>1</v>
      </c>
      <c r="K1348">
        <v>29512</v>
      </c>
      <c r="L1348">
        <v>1</v>
      </c>
      <c r="M1348" t="s">
        <v>630</v>
      </c>
      <c r="N1348" t="s">
        <v>42</v>
      </c>
      <c r="O1348" t="s">
        <v>51</v>
      </c>
      <c r="P1348">
        <v>8</v>
      </c>
      <c r="Q1348">
        <v>77</v>
      </c>
      <c r="R1348">
        <f>SUMIFS(Table2[number],Table2[Event],"Goal",Table2[H/U],"HOME",Table2[GameID],Table2[[#This Row],[GameID]],Table2[GameTime],"&lt;="&amp;Table2[[#This Row],[GameTime]])</f>
        <v>1</v>
      </c>
      <c r="S1348">
        <f>SUMIFS(Table2[number],Table2[Event],"Goal",Table2[H/U],"AWAY",Table2[GameID],Table2[[#This Row],[GameID]],Table2[GameTime],"&lt;="&amp;Table2[[#This Row],[GameTime]])</f>
        <v>2</v>
      </c>
      <c r="T1348" t="str">
        <f>IF(Table2[[#This Row],[Event]]="Goal",Table2[[#This Row],[Hscore]]&amp;"-"&amp;Table2[[#This Row],[Uscore]],"")</f>
        <v>1-2</v>
      </c>
      <c r="U1348">
        <v>302</v>
      </c>
      <c r="V1348" s="1">
        <f>Table2[[#This Row],[GameTime]]-(Table2[[#This Row],[period]]-1)*1200</f>
        <v>302</v>
      </c>
      <c r="W1348" s="1">
        <f>ROUNDDOWN(Table2[[#This Row],[Time]]/60,0)</f>
        <v>5</v>
      </c>
      <c r="X1348" s="1">
        <f>ROUNDDOWN((Table2[[#This Row],[Time]]/60-Table2[[#This Row],[Time2]])*60,0)</f>
        <v>1</v>
      </c>
      <c r="Y1348" s="1" t="str">
        <f>IF(Table2[[#This Row],[Time2]]&lt;10,0&amp;Table2[[#This Row],[Time2]],Table2[[#This Row],[Time2]])</f>
        <v>05</v>
      </c>
      <c r="Z1348" s="1" t="str">
        <f>IF(Table2[[#This Row],[Time3]]&lt;10,0&amp;Table2[[#This Row],[Time3]],Table2[[#This Row],[Time3]])</f>
        <v>01</v>
      </c>
      <c r="AA1348" s="2" t="str">
        <f>Table2[[#This Row],[Time4]]&amp;":"&amp;Table2[[#This Row],[Time5]]</f>
        <v>05:01</v>
      </c>
      <c r="AB1348" s="1" t="str" cm="1">
        <f t="array" ref="AB1348">IFERROR(IF(Table2[[#This Row],[code]]="","",_xlfn.IFS(AND(Table2[[#This Row],[code]]&lt;400,Table2[[#This Row],[code]]&lt;&gt;""),2,Table2[[#This Row],[code]]&gt;500,4)),"")</f>
        <v/>
      </c>
      <c r="AC1348" s="1" t="str">
        <f>IF(Table2[[#This Row],[Event]]="Penalty",Table2[[#This Row],[number]],IF(Table2[[#This Row],[Event]]="Time-Out",401,""))</f>
        <v/>
      </c>
      <c r="AD1348" s="1">
        <f>ROW(A1347)</f>
        <v>1347</v>
      </c>
      <c r="AE1348" s="1">
        <f>COUNTIFS(Table2[GameID],Table2[[#This Row],[GameID]],Table2[Column1],"&lt;="&amp;Table2[[#This Row],[Column1]])-1</f>
        <v>3</v>
      </c>
    </row>
    <row r="1349" spans="1:31" x14ac:dyDescent="0.45">
      <c r="A1349" t="s">
        <v>340</v>
      </c>
      <c r="B1349" t="str">
        <f>_xlfn.TEXTBEFORE(Table2[[#This Row],[Kamp]]," - ")</f>
        <v>Rødovre FC</v>
      </c>
      <c r="C1349" t="str">
        <f>_xlfn.TEXTAFTER(Table2[[#This Row],[Kamp]],"- ")</f>
        <v>Hvidovre Attack</v>
      </c>
      <c r="D1349">
        <v>44979</v>
      </c>
      <c r="E1349">
        <v>65722</v>
      </c>
      <c r="F1349">
        <v>20222023</v>
      </c>
      <c r="G1349" t="s">
        <v>418</v>
      </c>
      <c r="H1349" t="s">
        <v>659</v>
      </c>
      <c r="I1349" t="s">
        <v>677</v>
      </c>
      <c r="J1349">
        <v>1</v>
      </c>
      <c r="K1349">
        <v>29511</v>
      </c>
      <c r="L1349">
        <v>1</v>
      </c>
      <c r="M1349" t="s">
        <v>630</v>
      </c>
      <c r="N1349" t="s">
        <v>128</v>
      </c>
      <c r="O1349" t="s">
        <v>74</v>
      </c>
      <c r="P1349">
        <v>12</v>
      </c>
      <c r="Q1349">
        <v>92</v>
      </c>
      <c r="R1349">
        <f>SUMIFS(Table2[number],Table2[Event],"Goal",Table2[H/U],"HOME",Table2[GameID],Table2[[#This Row],[GameID]],Table2[GameTime],"&lt;="&amp;Table2[[#This Row],[GameTime]])</f>
        <v>1</v>
      </c>
      <c r="S1349">
        <f>SUMIFS(Table2[number],Table2[Event],"Goal",Table2[H/U],"AWAY",Table2[GameID],Table2[[#This Row],[GameID]],Table2[GameTime],"&lt;="&amp;Table2[[#This Row],[GameTime]])</f>
        <v>3</v>
      </c>
      <c r="T1349" t="str">
        <f>IF(Table2[[#This Row],[Event]]="Goal",Table2[[#This Row],[Hscore]]&amp;"-"&amp;Table2[[#This Row],[Uscore]],"")</f>
        <v>1-3</v>
      </c>
      <c r="U1349">
        <v>649</v>
      </c>
      <c r="V1349" s="1">
        <f>Table2[[#This Row],[GameTime]]-(Table2[[#This Row],[period]]-1)*1200</f>
        <v>649</v>
      </c>
      <c r="W1349" s="1">
        <f>ROUNDDOWN(Table2[[#This Row],[Time]]/60,0)</f>
        <v>10</v>
      </c>
      <c r="X1349" s="1">
        <f>ROUNDDOWN((Table2[[#This Row],[Time]]/60-Table2[[#This Row],[Time2]])*60,0)</f>
        <v>49</v>
      </c>
      <c r="Y1349" s="1">
        <f>IF(Table2[[#This Row],[Time2]]&lt;10,0&amp;Table2[[#This Row],[Time2]],Table2[[#This Row],[Time2]])</f>
        <v>10</v>
      </c>
      <c r="Z1349" s="1">
        <f>IF(Table2[[#This Row],[Time3]]&lt;10,0&amp;Table2[[#This Row],[Time3]],Table2[[#This Row],[Time3]])</f>
        <v>49</v>
      </c>
      <c r="AA1349" s="2" t="str">
        <f>Table2[[#This Row],[Time4]]&amp;":"&amp;Table2[[#This Row],[Time5]]</f>
        <v>10:49</v>
      </c>
      <c r="AB1349" s="1" t="str" cm="1">
        <f t="array" ref="AB1349">IFERROR(IF(Table2[[#This Row],[code]]="","",_xlfn.IFS(AND(Table2[[#This Row],[code]]&lt;400,Table2[[#This Row],[code]]&lt;&gt;""),2,Table2[[#This Row],[code]]&gt;500,4)),"")</f>
        <v/>
      </c>
      <c r="AC1349" s="1" t="str">
        <f>IF(Table2[[#This Row],[Event]]="Penalty",Table2[[#This Row],[number]],IF(Table2[[#This Row],[Event]]="Time-Out",401,""))</f>
        <v/>
      </c>
      <c r="AD1349" s="1">
        <f>ROW(A1348)</f>
        <v>1348</v>
      </c>
      <c r="AE1349" s="1">
        <f>COUNTIFS(Table2[GameID],Table2[[#This Row],[GameID]],Table2[Column1],"&lt;="&amp;Table2[[#This Row],[Column1]])-1</f>
        <v>4</v>
      </c>
    </row>
    <row r="1350" spans="1:31" x14ac:dyDescent="0.45">
      <c r="A1350" t="s">
        <v>340</v>
      </c>
      <c r="B1350" t="str">
        <f>_xlfn.TEXTBEFORE(Table2[[#This Row],[Kamp]]," - ")</f>
        <v>Rødovre FC</v>
      </c>
      <c r="C1350" t="str">
        <f>_xlfn.TEXTAFTER(Table2[[#This Row],[Kamp]],"- ")</f>
        <v>Hvidovre Attack</v>
      </c>
      <c r="D1350">
        <v>44979</v>
      </c>
      <c r="E1350">
        <v>65722</v>
      </c>
      <c r="F1350">
        <v>20222023</v>
      </c>
      <c r="G1350" t="s">
        <v>418</v>
      </c>
      <c r="H1350" t="s">
        <v>665</v>
      </c>
      <c r="I1350" t="s">
        <v>678</v>
      </c>
      <c r="J1350">
        <v>1</v>
      </c>
      <c r="K1350">
        <v>29512</v>
      </c>
      <c r="L1350">
        <v>1</v>
      </c>
      <c r="M1350" t="s">
        <v>630</v>
      </c>
      <c r="N1350" t="s">
        <v>43</v>
      </c>
      <c r="O1350" t="s">
        <v>51</v>
      </c>
      <c r="P1350">
        <v>15</v>
      </c>
      <c r="Q1350">
        <v>77</v>
      </c>
      <c r="R1350">
        <f>SUMIFS(Table2[number],Table2[Event],"Goal",Table2[H/U],"HOME",Table2[GameID],Table2[[#This Row],[GameID]],Table2[GameTime],"&lt;="&amp;Table2[[#This Row],[GameTime]])</f>
        <v>2</v>
      </c>
      <c r="S1350">
        <f>SUMIFS(Table2[number],Table2[Event],"Goal",Table2[H/U],"AWAY",Table2[GameID],Table2[[#This Row],[GameID]],Table2[GameTime],"&lt;="&amp;Table2[[#This Row],[GameTime]])</f>
        <v>3</v>
      </c>
      <c r="T1350" t="str">
        <f>IF(Table2[[#This Row],[Event]]="Goal",Table2[[#This Row],[Hscore]]&amp;"-"&amp;Table2[[#This Row],[Uscore]],"")</f>
        <v>2-3</v>
      </c>
      <c r="U1350">
        <v>788</v>
      </c>
      <c r="V1350" s="1">
        <f>Table2[[#This Row],[GameTime]]-(Table2[[#This Row],[period]]-1)*1200</f>
        <v>788</v>
      </c>
      <c r="W1350" s="1">
        <f>ROUNDDOWN(Table2[[#This Row],[Time]]/60,0)</f>
        <v>13</v>
      </c>
      <c r="X1350" s="1">
        <f>ROUNDDOWN((Table2[[#This Row],[Time]]/60-Table2[[#This Row],[Time2]])*60,0)</f>
        <v>7</v>
      </c>
      <c r="Y1350" s="1">
        <f>IF(Table2[[#This Row],[Time2]]&lt;10,0&amp;Table2[[#This Row],[Time2]],Table2[[#This Row],[Time2]])</f>
        <v>13</v>
      </c>
      <c r="Z1350" s="1" t="str">
        <f>IF(Table2[[#This Row],[Time3]]&lt;10,0&amp;Table2[[#This Row],[Time3]],Table2[[#This Row],[Time3]])</f>
        <v>07</v>
      </c>
      <c r="AA1350" s="2" t="str">
        <f>Table2[[#This Row],[Time4]]&amp;":"&amp;Table2[[#This Row],[Time5]]</f>
        <v>13:07</v>
      </c>
      <c r="AB1350" s="1" t="str" cm="1">
        <f t="array" ref="AB1350">IFERROR(IF(Table2[[#This Row],[code]]="","",_xlfn.IFS(AND(Table2[[#This Row],[code]]&lt;400,Table2[[#This Row],[code]]&lt;&gt;""),2,Table2[[#This Row],[code]]&gt;500,4)),"")</f>
        <v/>
      </c>
      <c r="AC1350" s="1" t="str">
        <f>IF(Table2[[#This Row],[Event]]="Penalty",Table2[[#This Row],[number]],IF(Table2[[#This Row],[Event]]="Time-Out",401,""))</f>
        <v/>
      </c>
      <c r="AD1350" s="1">
        <f>ROW(A1349)</f>
        <v>1349</v>
      </c>
      <c r="AE1350" s="1">
        <f>COUNTIFS(Table2[GameID],Table2[[#This Row],[GameID]],Table2[Column1],"&lt;="&amp;Table2[[#This Row],[Column1]])-1</f>
        <v>5</v>
      </c>
    </row>
    <row r="1351" spans="1:31" x14ac:dyDescent="0.45">
      <c r="A1351" t="s">
        <v>340</v>
      </c>
      <c r="B1351" t="str">
        <f>_xlfn.TEXTBEFORE(Table2[[#This Row],[Kamp]]," - ")</f>
        <v>Rødovre FC</v>
      </c>
      <c r="C1351" t="str">
        <f>_xlfn.TEXTAFTER(Table2[[#This Row],[Kamp]],"- ")</f>
        <v>Hvidovre Attack</v>
      </c>
      <c r="D1351">
        <v>44979</v>
      </c>
      <c r="E1351">
        <v>65722</v>
      </c>
      <c r="F1351">
        <v>20222023</v>
      </c>
      <c r="G1351" t="s">
        <v>418</v>
      </c>
      <c r="H1351" t="s">
        <v>665</v>
      </c>
      <c r="I1351" t="s">
        <v>678</v>
      </c>
      <c r="J1351">
        <v>1</v>
      </c>
      <c r="K1351">
        <v>29512</v>
      </c>
      <c r="L1351">
        <v>201</v>
      </c>
      <c r="M1351" t="s">
        <v>631</v>
      </c>
      <c r="N1351" t="s">
        <v>56</v>
      </c>
      <c r="O1351" t="s">
        <v>634</v>
      </c>
      <c r="P1351">
        <v>89</v>
      </c>
      <c r="Q1351" t="s">
        <v>634</v>
      </c>
      <c r="R1351">
        <f>SUMIFS(Table2[number],Table2[Event],"Goal",Table2[H/U],"HOME",Table2[GameID],Table2[[#This Row],[GameID]],Table2[GameTime],"&lt;="&amp;Table2[[#This Row],[GameTime]])</f>
        <v>2</v>
      </c>
      <c r="S1351">
        <f>SUMIFS(Table2[number],Table2[Event],"Goal",Table2[H/U],"AWAY",Table2[GameID],Table2[[#This Row],[GameID]],Table2[GameTime],"&lt;="&amp;Table2[[#This Row],[GameTime]])</f>
        <v>3</v>
      </c>
      <c r="T1351" t="str">
        <f>IF(Table2[[#This Row],[Event]]="Goal",Table2[[#This Row],[Hscore]]&amp;"-"&amp;Table2[[#This Row],[Uscore]],"")</f>
        <v/>
      </c>
      <c r="U1351">
        <v>889</v>
      </c>
      <c r="V1351" s="1">
        <f>Table2[[#This Row],[GameTime]]-(Table2[[#This Row],[period]]-1)*1200</f>
        <v>889</v>
      </c>
      <c r="W1351" s="1">
        <f>ROUNDDOWN(Table2[[#This Row],[Time]]/60,0)</f>
        <v>14</v>
      </c>
      <c r="X1351" s="1">
        <f>ROUNDDOWN((Table2[[#This Row],[Time]]/60-Table2[[#This Row],[Time2]])*60,0)</f>
        <v>49</v>
      </c>
      <c r="Y1351" s="1">
        <f>IF(Table2[[#This Row],[Time2]]&lt;10,0&amp;Table2[[#This Row],[Time2]],Table2[[#This Row],[Time2]])</f>
        <v>14</v>
      </c>
      <c r="Z1351" s="1">
        <f>IF(Table2[[#This Row],[Time3]]&lt;10,0&amp;Table2[[#This Row],[Time3]],Table2[[#This Row],[Time3]])</f>
        <v>49</v>
      </c>
      <c r="AA1351" s="2" t="str">
        <f>Table2[[#This Row],[Time4]]&amp;":"&amp;Table2[[#This Row],[Time5]]</f>
        <v>14:49</v>
      </c>
      <c r="AB1351" s="1" cm="1">
        <f t="array" ref="AB1351">IFERROR(IF(Table2[[#This Row],[code]]="","",_xlfn.IFS(AND(Table2[[#This Row],[code]]&lt;400,Table2[[#This Row],[code]]&lt;&gt;""),2,Table2[[#This Row],[code]]&gt;500,4)),"")</f>
        <v>2</v>
      </c>
      <c r="AC1351" s="1">
        <f>IF(Table2[[#This Row],[Event]]="Penalty",Table2[[#This Row],[number]],IF(Table2[[#This Row],[Event]]="Time-Out",401,""))</f>
        <v>201</v>
      </c>
      <c r="AD1351" s="1">
        <f>ROW(A1350)</f>
        <v>1350</v>
      </c>
      <c r="AE1351" s="1">
        <f>COUNTIFS(Table2[GameID],Table2[[#This Row],[GameID]],Table2[Column1],"&lt;="&amp;Table2[[#This Row],[Column1]])-1</f>
        <v>6</v>
      </c>
    </row>
    <row r="1352" spans="1:31" x14ac:dyDescent="0.45">
      <c r="A1352" t="s">
        <v>340</v>
      </c>
      <c r="B1352" t="str">
        <f>_xlfn.TEXTBEFORE(Table2[[#This Row],[Kamp]]," - ")</f>
        <v>Rødovre FC</v>
      </c>
      <c r="C1352" t="str">
        <f>_xlfn.TEXTAFTER(Table2[[#This Row],[Kamp]],"- ")</f>
        <v>Hvidovre Attack</v>
      </c>
      <c r="D1352">
        <v>44979</v>
      </c>
      <c r="E1352">
        <v>65722</v>
      </c>
      <c r="F1352">
        <v>20222023</v>
      </c>
      <c r="G1352" t="s">
        <v>418</v>
      </c>
      <c r="H1352" t="s">
        <v>659</v>
      </c>
      <c r="I1352" t="s">
        <v>677</v>
      </c>
      <c r="J1352">
        <v>1</v>
      </c>
      <c r="K1352">
        <v>29511</v>
      </c>
      <c r="L1352">
        <v>1</v>
      </c>
      <c r="M1352" t="s">
        <v>630</v>
      </c>
      <c r="N1352" t="s">
        <v>69</v>
      </c>
      <c r="O1352" t="s">
        <v>128</v>
      </c>
      <c r="P1352">
        <v>45</v>
      </c>
      <c r="Q1352">
        <v>12</v>
      </c>
      <c r="R1352">
        <f>SUMIFS(Table2[number],Table2[Event],"Goal",Table2[H/U],"HOME",Table2[GameID],Table2[[#This Row],[GameID]],Table2[GameTime],"&lt;="&amp;Table2[[#This Row],[GameTime]])</f>
        <v>2</v>
      </c>
      <c r="S1352">
        <f>SUMIFS(Table2[number],Table2[Event],"Goal",Table2[H/U],"AWAY",Table2[GameID],Table2[[#This Row],[GameID]],Table2[GameTime],"&lt;="&amp;Table2[[#This Row],[GameTime]])</f>
        <v>4</v>
      </c>
      <c r="T1352" t="str">
        <f>IF(Table2[[#This Row],[Event]]="Goal",Table2[[#This Row],[Hscore]]&amp;"-"&amp;Table2[[#This Row],[Uscore]],"")</f>
        <v>2-4</v>
      </c>
      <c r="U1352">
        <v>1181</v>
      </c>
      <c r="V1352" s="1">
        <f>Table2[[#This Row],[GameTime]]-(Table2[[#This Row],[period]]-1)*1200</f>
        <v>1181</v>
      </c>
      <c r="W1352" s="1">
        <f>ROUNDDOWN(Table2[[#This Row],[Time]]/60,0)</f>
        <v>19</v>
      </c>
      <c r="X1352" s="1">
        <f>ROUNDDOWN((Table2[[#This Row],[Time]]/60-Table2[[#This Row],[Time2]])*60,0)</f>
        <v>41</v>
      </c>
      <c r="Y1352" s="1">
        <f>IF(Table2[[#This Row],[Time2]]&lt;10,0&amp;Table2[[#This Row],[Time2]],Table2[[#This Row],[Time2]])</f>
        <v>19</v>
      </c>
      <c r="Z1352" s="1">
        <f>IF(Table2[[#This Row],[Time3]]&lt;10,0&amp;Table2[[#This Row],[Time3]],Table2[[#This Row],[Time3]])</f>
        <v>41</v>
      </c>
      <c r="AA1352" s="2" t="str">
        <f>Table2[[#This Row],[Time4]]&amp;":"&amp;Table2[[#This Row],[Time5]]</f>
        <v>19:41</v>
      </c>
      <c r="AB1352" s="1" t="str" cm="1">
        <f t="array" ref="AB1352">IFERROR(IF(Table2[[#This Row],[code]]="","",_xlfn.IFS(AND(Table2[[#This Row],[code]]&lt;400,Table2[[#This Row],[code]]&lt;&gt;""),2,Table2[[#This Row],[code]]&gt;500,4)),"")</f>
        <v/>
      </c>
      <c r="AC1352" s="1" t="str">
        <f>IF(Table2[[#This Row],[Event]]="Penalty",Table2[[#This Row],[number]],IF(Table2[[#This Row],[Event]]="Time-Out",401,""))</f>
        <v/>
      </c>
      <c r="AD1352" s="1">
        <f>ROW(A1351)</f>
        <v>1351</v>
      </c>
      <c r="AE1352" s="1">
        <f>COUNTIFS(Table2[GameID],Table2[[#This Row],[GameID]],Table2[Column1],"&lt;="&amp;Table2[[#This Row],[Column1]])-1</f>
        <v>7</v>
      </c>
    </row>
    <row r="1353" spans="1:31" x14ac:dyDescent="0.45">
      <c r="A1353" t="s">
        <v>340</v>
      </c>
      <c r="B1353" t="str">
        <f>_xlfn.TEXTBEFORE(Table2[[#This Row],[Kamp]]," - ")</f>
        <v>Rødovre FC</v>
      </c>
      <c r="C1353" t="str">
        <f>_xlfn.TEXTAFTER(Table2[[#This Row],[Kamp]],"- ")</f>
        <v>Hvidovre Attack</v>
      </c>
      <c r="D1353">
        <v>44979</v>
      </c>
      <c r="E1353">
        <v>65722</v>
      </c>
      <c r="F1353">
        <v>20222023</v>
      </c>
      <c r="G1353" t="s">
        <v>418</v>
      </c>
      <c r="H1353" t="s">
        <v>659</v>
      </c>
      <c r="I1353" t="s">
        <v>677</v>
      </c>
      <c r="J1353">
        <v>2</v>
      </c>
      <c r="K1353">
        <v>29511</v>
      </c>
      <c r="L1353">
        <v>208</v>
      </c>
      <c r="M1353" t="s">
        <v>631</v>
      </c>
      <c r="N1353" t="s">
        <v>128</v>
      </c>
      <c r="O1353" t="s">
        <v>634</v>
      </c>
      <c r="P1353">
        <v>12</v>
      </c>
      <c r="Q1353" t="s">
        <v>634</v>
      </c>
      <c r="R1353">
        <f>SUMIFS(Table2[number],Table2[Event],"Goal",Table2[H/U],"HOME",Table2[GameID],Table2[[#This Row],[GameID]],Table2[GameTime],"&lt;="&amp;Table2[[#This Row],[GameTime]])</f>
        <v>2</v>
      </c>
      <c r="S1353">
        <f>SUMIFS(Table2[number],Table2[Event],"Goal",Table2[H/U],"AWAY",Table2[GameID],Table2[[#This Row],[GameID]],Table2[GameTime],"&lt;="&amp;Table2[[#This Row],[GameTime]])</f>
        <v>4</v>
      </c>
      <c r="T1353" t="str">
        <f>IF(Table2[[#This Row],[Event]]="Goal",Table2[[#This Row],[Hscore]]&amp;"-"&amp;Table2[[#This Row],[Uscore]],"")</f>
        <v/>
      </c>
      <c r="U1353">
        <v>1785</v>
      </c>
      <c r="V1353" s="1">
        <f>Table2[[#This Row],[GameTime]]-(Table2[[#This Row],[period]]-1)*1200</f>
        <v>585</v>
      </c>
      <c r="W1353" s="1">
        <f>ROUNDDOWN(Table2[[#This Row],[Time]]/60,0)</f>
        <v>9</v>
      </c>
      <c r="X1353" s="1">
        <f>ROUNDDOWN((Table2[[#This Row],[Time]]/60-Table2[[#This Row],[Time2]])*60,0)</f>
        <v>45</v>
      </c>
      <c r="Y1353" s="1" t="str">
        <f>IF(Table2[[#This Row],[Time2]]&lt;10,0&amp;Table2[[#This Row],[Time2]],Table2[[#This Row],[Time2]])</f>
        <v>09</v>
      </c>
      <c r="Z1353" s="1">
        <f>IF(Table2[[#This Row],[Time3]]&lt;10,0&amp;Table2[[#This Row],[Time3]],Table2[[#This Row],[Time3]])</f>
        <v>45</v>
      </c>
      <c r="AA1353" s="2" t="str">
        <f>Table2[[#This Row],[Time4]]&amp;":"&amp;Table2[[#This Row],[Time5]]</f>
        <v>09:45</v>
      </c>
      <c r="AB1353" s="1" cm="1">
        <f t="array" ref="AB1353">IFERROR(IF(Table2[[#This Row],[code]]="","",_xlfn.IFS(AND(Table2[[#This Row],[code]]&lt;400,Table2[[#This Row],[code]]&lt;&gt;""),2,Table2[[#This Row],[code]]&gt;500,4)),"")</f>
        <v>2</v>
      </c>
      <c r="AC1353" s="1">
        <f>IF(Table2[[#This Row],[Event]]="Penalty",Table2[[#This Row],[number]],IF(Table2[[#This Row],[Event]]="Time-Out",401,""))</f>
        <v>208</v>
      </c>
      <c r="AD1353" s="1">
        <f>ROW(A1352)</f>
        <v>1352</v>
      </c>
      <c r="AE1353" s="1">
        <f>COUNTIFS(Table2[GameID],Table2[[#This Row],[GameID]],Table2[Column1],"&lt;="&amp;Table2[[#This Row],[Column1]])-1</f>
        <v>8</v>
      </c>
    </row>
    <row r="1354" spans="1:31" x14ac:dyDescent="0.45">
      <c r="A1354" t="s">
        <v>340</v>
      </c>
      <c r="B1354" t="str">
        <f>_xlfn.TEXTBEFORE(Table2[[#This Row],[Kamp]]," - ")</f>
        <v>Rødovre FC</v>
      </c>
      <c r="C1354" t="str">
        <f>_xlfn.TEXTAFTER(Table2[[#This Row],[Kamp]],"- ")</f>
        <v>Hvidovre Attack</v>
      </c>
      <c r="D1354">
        <v>44979</v>
      </c>
      <c r="E1354">
        <v>65722</v>
      </c>
      <c r="F1354">
        <v>20222023</v>
      </c>
      <c r="G1354" t="s">
        <v>418</v>
      </c>
      <c r="H1354" t="s">
        <v>665</v>
      </c>
      <c r="I1354" t="s">
        <v>678</v>
      </c>
      <c r="J1354">
        <v>2</v>
      </c>
      <c r="K1354">
        <v>29512</v>
      </c>
      <c r="L1354">
        <v>208</v>
      </c>
      <c r="M1354" t="s">
        <v>631</v>
      </c>
      <c r="N1354" t="s">
        <v>43</v>
      </c>
      <c r="O1354" t="s">
        <v>634</v>
      </c>
      <c r="P1354">
        <v>15</v>
      </c>
      <c r="Q1354" t="s">
        <v>634</v>
      </c>
      <c r="R1354">
        <f>SUMIFS(Table2[number],Table2[Event],"Goal",Table2[H/U],"HOME",Table2[GameID],Table2[[#This Row],[GameID]],Table2[GameTime],"&lt;="&amp;Table2[[#This Row],[GameTime]])</f>
        <v>2</v>
      </c>
      <c r="S1354">
        <f>SUMIFS(Table2[number],Table2[Event],"Goal",Table2[H/U],"AWAY",Table2[GameID],Table2[[#This Row],[GameID]],Table2[GameTime],"&lt;="&amp;Table2[[#This Row],[GameTime]])</f>
        <v>4</v>
      </c>
      <c r="T1354" t="str">
        <f>IF(Table2[[#This Row],[Event]]="Goal",Table2[[#This Row],[Hscore]]&amp;"-"&amp;Table2[[#This Row],[Uscore]],"")</f>
        <v/>
      </c>
      <c r="U1354">
        <v>1860</v>
      </c>
      <c r="V1354" s="1">
        <f>Table2[[#This Row],[GameTime]]-(Table2[[#This Row],[period]]-1)*1200</f>
        <v>660</v>
      </c>
      <c r="W1354" s="1">
        <f>ROUNDDOWN(Table2[[#This Row],[Time]]/60,0)</f>
        <v>11</v>
      </c>
      <c r="X1354" s="1">
        <f>ROUNDDOWN((Table2[[#This Row],[Time]]/60-Table2[[#This Row],[Time2]])*60,0)</f>
        <v>0</v>
      </c>
      <c r="Y1354" s="1">
        <f>IF(Table2[[#This Row],[Time2]]&lt;10,0&amp;Table2[[#This Row],[Time2]],Table2[[#This Row],[Time2]])</f>
        <v>11</v>
      </c>
      <c r="Z1354" s="1" t="str">
        <f>IF(Table2[[#This Row],[Time3]]&lt;10,0&amp;Table2[[#This Row],[Time3]],Table2[[#This Row],[Time3]])</f>
        <v>00</v>
      </c>
      <c r="AA1354" s="2" t="str">
        <f>Table2[[#This Row],[Time4]]&amp;":"&amp;Table2[[#This Row],[Time5]]</f>
        <v>11:00</v>
      </c>
      <c r="AB1354" s="1" cm="1">
        <f t="array" ref="AB1354">IFERROR(IF(Table2[[#This Row],[code]]="","",_xlfn.IFS(AND(Table2[[#This Row],[code]]&lt;400,Table2[[#This Row],[code]]&lt;&gt;""),2,Table2[[#This Row],[code]]&gt;500,4)),"")</f>
        <v>2</v>
      </c>
      <c r="AC1354" s="1">
        <f>IF(Table2[[#This Row],[Event]]="Penalty",Table2[[#This Row],[number]],IF(Table2[[#This Row],[Event]]="Time-Out",401,""))</f>
        <v>208</v>
      </c>
      <c r="AD1354" s="1">
        <f>ROW(A1353)</f>
        <v>1353</v>
      </c>
      <c r="AE1354" s="1">
        <f>COUNTIFS(Table2[GameID],Table2[[#This Row],[GameID]],Table2[Column1],"&lt;="&amp;Table2[[#This Row],[Column1]])-1</f>
        <v>9</v>
      </c>
    </row>
    <row r="1355" spans="1:31" x14ac:dyDescent="0.45">
      <c r="A1355" t="s">
        <v>340</v>
      </c>
      <c r="B1355" t="str">
        <f>_xlfn.TEXTBEFORE(Table2[[#This Row],[Kamp]]," - ")</f>
        <v>Rødovre FC</v>
      </c>
      <c r="C1355" t="str">
        <f>_xlfn.TEXTAFTER(Table2[[#This Row],[Kamp]],"- ")</f>
        <v>Hvidovre Attack</v>
      </c>
      <c r="D1355">
        <v>44979</v>
      </c>
      <c r="E1355">
        <v>65722</v>
      </c>
      <c r="F1355">
        <v>20222023</v>
      </c>
      <c r="G1355" t="s">
        <v>418</v>
      </c>
      <c r="H1355" t="s">
        <v>659</v>
      </c>
      <c r="I1355" t="s">
        <v>677</v>
      </c>
      <c r="J1355">
        <v>2</v>
      </c>
      <c r="K1355">
        <v>29511</v>
      </c>
      <c r="L1355">
        <v>1</v>
      </c>
      <c r="M1355" t="s">
        <v>630</v>
      </c>
      <c r="N1355" t="s">
        <v>59</v>
      </c>
      <c r="O1355" t="s">
        <v>191</v>
      </c>
      <c r="P1355">
        <v>90</v>
      </c>
      <c r="Q1355">
        <v>89</v>
      </c>
      <c r="R1355">
        <f>SUMIFS(Table2[number],Table2[Event],"Goal",Table2[H/U],"HOME",Table2[GameID],Table2[[#This Row],[GameID]],Table2[GameTime],"&lt;="&amp;Table2[[#This Row],[GameTime]])</f>
        <v>2</v>
      </c>
      <c r="S1355">
        <f>SUMIFS(Table2[number],Table2[Event],"Goal",Table2[H/U],"AWAY",Table2[GameID],Table2[[#This Row],[GameID]],Table2[GameTime],"&lt;="&amp;Table2[[#This Row],[GameTime]])</f>
        <v>5</v>
      </c>
      <c r="T1355" t="str">
        <f>IF(Table2[[#This Row],[Event]]="Goal",Table2[[#This Row],[Hscore]]&amp;"-"&amp;Table2[[#This Row],[Uscore]],"")</f>
        <v>2-5</v>
      </c>
      <c r="U1355">
        <v>1983</v>
      </c>
      <c r="V1355" s="1">
        <f>Table2[[#This Row],[GameTime]]-(Table2[[#This Row],[period]]-1)*1200</f>
        <v>783</v>
      </c>
      <c r="W1355" s="1">
        <f>ROUNDDOWN(Table2[[#This Row],[Time]]/60,0)</f>
        <v>13</v>
      </c>
      <c r="X1355" s="1">
        <f>ROUNDDOWN((Table2[[#This Row],[Time]]/60-Table2[[#This Row],[Time2]])*60,0)</f>
        <v>3</v>
      </c>
      <c r="Y1355" s="1">
        <f>IF(Table2[[#This Row],[Time2]]&lt;10,0&amp;Table2[[#This Row],[Time2]],Table2[[#This Row],[Time2]])</f>
        <v>13</v>
      </c>
      <c r="Z1355" s="1" t="str">
        <f>IF(Table2[[#This Row],[Time3]]&lt;10,0&amp;Table2[[#This Row],[Time3]],Table2[[#This Row],[Time3]])</f>
        <v>03</v>
      </c>
      <c r="AA1355" s="2" t="str">
        <f>Table2[[#This Row],[Time4]]&amp;":"&amp;Table2[[#This Row],[Time5]]</f>
        <v>13:03</v>
      </c>
      <c r="AB1355" s="1" t="str" cm="1">
        <f t="array" ref="AB1355">IFERROR(IF(Table2[[#This Row],[code]]="","",_xlfn.IFS(AND(Table2[[#This Row],[code]]&lt;400,Table2[[#This Row],[code]]&lt;&gt;""),2,Table2[[#This Row],[code]]&gt;500,4)),"")</f>
        <v/>
      </c>
      <c r="AC1355" s="1" t="str">
        <f>IF(Table2[[#This Row],[Event]]="Penalty",Table2[[#This Row],[number]],IF(Table2[[#This Row],[Event]]="Time-Out",401,""))</f>
        <v/>
      </c>
      <c r="AD1355" s="1">
        <f>ROW(A1354)</f>
        <v>1354</v>
      </c>
      <c r="AE1355" s="1">
        <f>COUNTIFS(Table2[GameID],Table2[[#This Row],[GameID]],Table2[Column1],"&lt;="&amp;Table2[[#This Row],[Column1]])-1</f>
        <v>10</v>
      </c>
    </row>
    <row r="1356" spans="1:31" x14ac:dyDescent="0.45">
      <c r="A1356" t="s">
        <v>340</v>
      </c>
      <c r="B1356" t="str">
        <f>_xlfn.TEXTBEFORE(Table2[[#This Row],[Kamp]]," - ")</f>
        <v>Rødovre FC</v>
      </c>
      <c r="C1356" t="str">
        <f>_xlfn.TEXTAFTER(Table2[[#This Row],[Kamp]],"- ")</f>
        <v>Hvidovre Attack</v>
      </c>
      <c r="D1356">
        <v>44979</v>
      </c>
      <c r="E1356">
        <v>65722</v>
      </c>
      <c r="F1356">
        <v>20222023</v>
      </c>
      <c r="G1356" t="s">
        <v>418</v>
      </c>
      <c r="H1356" t="s">
        <v>665</v>
      </c>
      <c r="I1356" t="s">
        <v>678</v>
      </c>
      <c r="J1356">
        <v>2</v>
      </c>
      <c r="K1356">
        <v>29512</v>
      </c>
      <c r="L1356">
        <v>201</v>
      </c>
      <c r="M1356" t="s">
        <v>631</v>
      </c>
      <c r="N1356" t="s">
        <v>55</v>
      </c>
      <c r="O1356" t="s">
        <v>634</v>
      </c>
      <c r="P1356">
        <v>88</v>
      </c>
      <c r="Q1356" t="s">
        <v>634</v>
      </c>
      <c r="R1356">
        <f>SUMIFS(Table2[number],Table2[Event],"Goal",Table2[H/U],"HOME",Table2[GameID],Table2[[#This Row],[GameID]],Table2[GameTime],"&lt;="&amp;Table2[[#This Row],[GameTime]])</f>
        <v>2</v>
      </c>
      <c r="S1356">
        <f>SUMIFS(Table2[number],Table2[Event],"Goal",Table2[H/U],"AWAY",Table2[GameID],Table2[[#This Row],[GameID]],Table2[GameTime],"&lt;="&amp;Table2[[#This Row],[GameTime]])</f>
        <v>5</v>
      </c>
      <c r="T1356" t="str">
        <f>IF(Table2[[#This Row],[Event]]="Goal",Table2[[#This Row],[Hscore]]&amp;"-"&amp;Table2[[#This Row],[Uscore]],"")</f>
        <v/>
      </c>
      <c r="U1356">
        <v>2105</v>
      </c>
      <c r="V1356" s="1">
        <f>Table2[[#This Row],[GameTime]]-(Table2[[#This Row],[period]]-1)*1200</f>
        <v>905</v>
      </c>
      <c r="W1356" s="1">
        <f>ROUNDDOWN(Table2[[#This Row],[Time]]/60,0)</f>
        <v>15</v>
      </c>
      <c r="X1356" s="1">
        <f>ROUNDDOWN((Table2[[#This Row],[Time]]/60-Table2[[#This Row],[Time2]])*60,0)</f>
        <v>5</v>
      </c>
      <c r="Y1356" s="1">
        <f>IF(Table2[[#This Row],[Time2]]&lt;10,0&amp;Table2[[#This Row],[Time2]],Table2[[#This Row],[Time2]])</f>
        <v>15</v>
      </c>
      <c r="Z1356" s="1" t="str">
        <f>IF(Table2[[#This Row],[Time3]]&lt;10,0&amp;Table2[[#This Row],[Time3]],Table2[[#This Row],[Time3]])</f>
        <v>05</v>
      </c>
      <c r="AA1356" s="2" t="str">
        <f>Table2[[#This Row],[Time4]]&amp;":"&amp;Table2[[#This Row],[Time5]]</f>
        <v>15:05</v>
      </c>
      <c r="AB1356" s="1" cm="1">
        <f t="array" ref="AB1356">IFERROR(IF(Table2[[#This Row],[code]]="","",_xlfn.IFS(AND(Table2[[#This Row],[code]]&lt;400,Table2[[#This Row],[code]]&lt;&gt;""),2,Table2[[#This Row],[code]]&gt;500,4)),"")</f>
        <v>2</v>
      </c>
      <c r="AC1356" s="1">
        <f>IF(Table2[[#This Row],[Event]]="Penalty",Table2[[#This Row],[number]],IF(Table2[[#This Row],[Event]]="Time-Out",401,""))</f>
        <v>201</v>
      </c>
      <c r="AD1356" s="1">
        <f>ROW(A1355)</f>
        <v>1355</v>
      </c>
      <c r="AE1356" s="1">
        <f>COUNTIFS(Table2[GameID],Table2[[#This Row],[GameID]],Table2[Column1],"&lt;="&amp;Table2[[#This Row],[Column1]])-1</f>
        <v>11</v>
      </c>
    </row>
    <row r="1357" spans="1:31" x14ac:dyDescent="0.45">
      <c r="A1357" t="s">
        <v>340</v>
      </c>
      <c r="B1357" t="str">
        <f>_xlfn.TEXTBEFORE(Table2[[#This Row],[Kamp]]," - ")</f>
        <v>Rødovre FC</v>
      </c>
      <c r="C1357" t="str">
        <f>_xlfn.TEXTAFTER(Table2[[#This Row],[Kamp]],"- ")</f>
        <v>Hvidovre Attack</v>
      </c>
      <c r="D1357">
        <v>44979</v>
      </c>
      <c r="E1357">
        <v>65722</v>
      </c>
      <c r="F1357">
        <v>20222023</v>
      </c>
      <c r="G1357" t="s">
        <v>418</v>
      </c>
      <c r="H1357" t="s">
        <v>659</v>
      </c>
      <c r="I1357" t="s">
        <v>677</v>
      </c>
      <c r="J1357">
        <v>2</v>
      </c>
      <c r="K1357">
        <v>29511</v>
      </c>
      <c r="L1357">
        <v>202</v>
      </c>
      <c r="M1357" t="s">
        <v>631</v>
      </c>
      <c r="N1357" t="s">
        <v>322</v>
      </c>
      <c r="O1357" t="s">
        <v>634</v>
      </c>
      <c r="P1357">
        <v>40</v>
      </c>
      <c r="Q1357" t="s">
        <v>634</v>
      </c>
      <c r="R1357">
        <f>SUMIFS(Table2[number],Table2[Event],"Goal",Table2[H/U],"HOME",Table2[GameID],Table2[[#This Row],[GameID]],Table2[GameTime],"&lt;="&amp;Table2[[#This Row],[GameTime]])</f>
        <v>2</v>
      </c>
      <c r="S1357">
        <f>SUMIFS(Table2[number],Table2[Event],"Goal",Table2[H/U],"AWAY",Table2[GameID],Table2[[#This Row],[GameID]],Table2[GameTime],"&lt;="&amp;Table2[[#This Row],[GameTime]])</f>
        <v>5</v>
      </c>
      <c r="T1357" t="str">
        <f>IF(Table2[[#This Row],[Event]]="Goal",Table2[[#This Row],[Hscore]]&amp;"-"&amp;Table2[[#This Row],[Uscore]],"")</f>
        <v/>
      </c>
      <c r="U1357">
        <v>2306</v>
      </c>
      <c r="V1357" s="1">
        <f>Table2[[#This Row],[GameTime]]-(Table2[[#This Row],[period]]-1)*1200</f>
        <v>1106</v>
      </c>
      <c r="W1357" s="1">
        <f>ROUNDDOWN(Table2[[#This Row],[Time]]/60,0)</f>
        <v>18</v>
      </c>
      <c r="X1357" s="1">
        <f>ROUNDDOWN((Table2[[#This Row],[Time]]/60-Table2[[#This Row],[Time2]])*60,0)</f>
        <v>26</v>
      </c>
      <c r="Y1357" s="1">
        <f>IF(Table2[[#This Row],[Time2]]&lt;10,0&amp;Table2[[#This Row],[Time2]],Table2[[#This Row],[Time2]])</f>
        <v>18</v>
      </c>
      <c r="Z1357" s="1">
        <f>IF(Table2[[#This Row],[Time3]]&lt;10,0&amp;Table2[[#This Row],[Time3]],Table2[[#This Row],[Time3]])</f>
        <v>26</v>
      </c>
      <c r="AA1357" s="2" t="str">
        <f>Table2[[#This Row],[Time4]]&amp;":"&amp;Table2[[#This Row],[Time5]]</f>
        <v>18:26</v>
      </c>
      <c r="AB1357" s="1" cm="1">
        <f t="array" ref="AB1357">IFERROR(IF(Table2[[#This Row],[code]]="","",_xlfn.IFS(AND(Table2[[#This Row],[code]]&lt;400,Table2[[#This Row],[code]]&lt;&gt;""),2,Table2[[#This Row],[code]]&gt;500,4)),"")</f>
        <v>2</v>
      </c>
      <c r="AC1357" s="1">
        <f>IF(Table2[[#This Row],[Event]]="Penalty",Table2[[#This Row],[number]],IF(Table2[[#This Row],[Event]]="Time-Out",401,""))</f>
        <v>202</v>
      </c>
      <c r="AD1357" s="1">
        <f>ROW(A1356)</f>
        <v>1356</v>
      </c>
      <c r="AE1357" s="1">
        <f>COUNTIFS(Table2[GameID],Table2[[#This Row],[GameID]],Table2[Column1],"&lt;="&amp;Table2[[#This Row],[Column1]])-1</f>
        <v>12</v>
      </c>
    </row>
    <row r="1358" spans="1:31" x14ac:dyDescent="0.45">
      <c r="A1358" t="s">
        <v>340</v>
      </c>
      <c r="B1358" t="str">
        <f>_xlfn.TEXTBEFORE(Table2[[#This Row],[Kamp]]," - ")</f>
        <v>Rødovre FC</v>
      </c>
      <c r="C1358" t="str">
        <f>_xlfn.TEXTAFTER(Table2[[#This Row],[Kamp]],"- ")</f>
        <v>Hvidovre Attack</v>
      </c>
      <c r="D1358">
        <v>44979</v>
      </c>
      <c r="E1358">
        <v>65722</v>
      </c>
      <c r="F1358">
        <v>20222023</v>
      </c>
      <c r="G1358" t="s">
        <v>418</v>
      </c>
      <c r="H1358" t="s">
        <v>659</v>
      </c>
      <c r="I1358" t="s">
        <v>677</v>
      </c>
      <c r="J1358">
        <v>2</v>
      </c>
      <c r="K1358">
        <v>29511</v>
      </c>
      <c r="L1358">
        <v>1</v>
      </c>
      <c r="M1358" t="s">
        <v>630</v>
      </c>
      <c r="N1358" t="s">
        <v>69</v>
      </c>
      <c r="O1358" t="s">
        <v>190</v>
      </c>
      <c r="P1358">
        <v>45</v>
      </c>
      <c r="Q1358">
        <v>1</v>
      </c>
      <c r="R1358">
        <f>SUMIFS(Table2[number],Table2[Event],"Goal",Table2[H/U],"HOME",Table2[GameID],Table2[[#This Row],[GameID]],Table2[GameTime],"&lt;="&amp;Table2[[#This Row],[GameTime]])</f>
        <v>2</v>
      </c>
      <c r="S1358">
        <f>SUMIFS(Table2[number],Table2[Event],"Goal",Table2[H/U],"AWAY",Table2[GameID],Table2[[#This Row],[GameID]],Table2[GameTime],"&lt;="&amp;Table2[[#This Row],[GameTime]])</f>
        <v>6</v>
      </c>
      <c r="T1358" t="str">
        <f>IF(Table2[[#This Row],[Event]]="Goal",Table2[[#This Row],[Hscore]]&amp;"-"&amp;Table2[[#This Row],[Uscore]],"")</f>
        <v>2-6</v>
      </c>
      <c r="U1358">
        <v>2357</v>
      </c>
      <c r="V1358" s="1">
        <f>Table2[[#This Row],[GameTime]]-(Table2[[#This Row],[period]]-1)*1200</f>
        <v>1157</v>
      </c>
      <c r="W1358" s="1">
        <f>ROUNDDOWN(Table2[[#This Row],[Time]]/60,0)</f>
        <v>19</v>
      </c>
      <c r="X1358" s="1">
        <f>ROUNDDOWN((Table2[[#This Row],[Time]]/60-Table2[[#This Row],[Time2]])*60,0)</f>
        <v>17</v>
      </c>
      <c r="Y1358" s="1">
        <f>IF(Table2[[#This Row],[Time2]]&lt;10,0&amp;Table2[[#This Row],[Time2]],Table2[[#This Row],[Time2]])</f>
        <v>19</v>
      </c>
      <c r="Z1358" s="1">
        <f>IF(Table2[[#This Row],[Time3]]&lt;10,0&amp;Table2[[#This Row],[Time3]],Table2[[#This Row],[Time3]])</f>
        <v>17</v>
      </c>
      <c r="AA1358" s="2" t="str">
        <f>Table2[[#This Row],[Time4]]&amp;":"&amp;Table2[[#This Row],[Time5]]</f>
        <v>19:17</v>
      </c>
      <c r="AB1358" s="1" t="str" cm="1">
        <f t="array" ref="AB1358">IFERROR(IF(Table2[[#This Row],[code]]="","",_xlfn.IFS(AND(Table2[[#This Row],[code]]&lt;400,Table2[[#This Row],[code]]&lt;&gt;""),2,Table2[[#This Row],[code]]&gt;500,4)),"")</f>
        <v/>
      </c>
      <c r="AC1358" s="1" t="str">
        <f>IF(Table2[[#This Row],[Event]]="Penalty",Table2[[#This Row],[number]],IF(Table2[[#This Row],[Event]]="Time-Out",401,""))</f>
        <v/>
      </c>
      <c r="AD1358" s="1">
        <f>ROW(A1357)</f>
        <v>1357</v>
      </c>
      <c r="AE1358" s="1">
        <f>COUNTIFS(Table2[GameID],Table2[[#This Row],[GameID]],Table2[Column1],"&lt;="&amp;Table2[[#This Row],[Column1]])-1</f>
        <v>13</v>
      </c>
    </row>
    <row r="1359" spans="1:31" x14ac:dyDescent="0.45">
      <c r="A1359" t="s">
        <v>340</v>
      </c>
      <c r="B1359" t="str">
        <f>_xlfn.TEXTBEFORE(Table2[[#This Row],[Kamp]]," - ")</f>
        <v>Rødovre FC</v>
      </c>
      <c r="C1359" t="str">
        <f>_xlfn.TEXTAFTER(Table2[[#This Row],[Kamp]],"- ")</f>
        <v>Hvidovre Attack</v>
      </c>
      <c r="D1359">
        <v>44979</v>
      </c>
      <c r="E1359">
        <v>65722</v>
      </c>
      <c r="F1359">
        <v>20222023</v>
      </c>
      <c r="G1359" t="s">
        <v>418</v>
      </c>
      <c r="H1359" t="s">
        <v>665</v>
      </c>
      <c r="I1359" t="s">
        <v>678</v>
      </c>
      <c r="J1359">
        <v>3</v>
      </c>
      <c r="K1359">
        <v>29512</v>
      </c>
      <c r="L1359">
        <v>208</v>
      </c>
      <c r="M1359" t="s">
        <v>631</v>
      </c>
      <c r="N1359" t="s">
        <v>51</v>
      </c>
      <c r="O1359" t="s">
        <v>634</v>
      </c>
      <c r="P1359">
        <v>77</v>
      </c>
      <c r="Q1359" t="s">
        <v>634</v>
      </c>
      <c r="R1359">
        <f>SUMIFS(Table2[number],Table2[Event],"Goal",Table2[H/U],"HOME",Table2[GameID],Table2[[#This Row],[GameID]],Table2[GameTime],"&lt;="&amp;Table2[[#This Row],[GameTime]])</f>
        <v>2</v>
      </c>
      <c r="S1359">
        <f>SUMIFS(Table2[number],Table2[Event],"Goal",Table2[H/U],"AWAY",Table2[GameID],Table2[[#This Row],[GameID]],Table2[GameTime],"&lt;="&amp;Table2[[#This Row],[GameTime]])</f>
        <v>6</v>
      </c>
      <c r="T1359" t="str">
        <f>IF(Table2[[#This Row],[Event]]="Goal",Table2[[#This Row],[Hscore]]&amp;"-"&amp;Table2[[#This Row],[Uscore]],"")</f>
        <v/>
      </c>
      <c r="U1359">
        <v>2585</v>
      </c>
      <c r="V1359" s="1">
        <f>Table2[[#This Row],[GameTime]]-(Table2[[#This Row],[period]]-1)*1200</f>
        <v>185</v>
      </c>
      <c r="W1359" s="1">
        <f>ROUNDDOWN(Table2[[#This Row],[Time]]/60,0)</f>
        <v>3</v>
      </c>
      <c r="X1359" s="1">
        <f>ROUNDDOWN((Table2[[#This Row],[Time]]/60-Table2[[#This Row],[Time2]])*60,0)</f>
        <v>5</v>
      </c>
      <c r="Y1359" s="1" t="str">
        <f>IF(Table2[[#This Row],[Time2]]&lt;10,0&amp;Table2[[#This Row],[Time2]],Table2[[#This Row],[Time2]])</f>
        <v>03</v>
      </c>
      <c r="Z1359" s="1" t="str">
        <f>IF(Table2[[#This Row],[Time3]]&lt;10,0&amp;Table2[[#This Row],[Time3]],Table2[[#This Row],[Time3]])</f>
        <v>05</v>
      </c>
      <c r="AA1359" s="2" t="str">
        <f>Table2[[#This Row],[Time4]]&amp;":"&amp;Table2[[#This Row],[Time5]]</f>
        <v>03:05</v>
      </c>
      <c r="AB1359" s="1" cm="1">
        <f t="array" ref="AB1359">IFERROR(IF(Table2[[#This Row],[code]]="","",_xlfn.IFS(AND(Table2[[#This Row],[code]]&lt;400,Table2[[#This Row],[code]]&lt;&gt;""),2,Table2[[#This Row],[code]]&gt;500,4)),"")</f>
        <v>2</v>
      </c>
      <c r="AC1359" s="1">
        <f>IF(Table2[[#This Row],[Event]]="Penalty",Table2[[#This Row],[number]],IF(Table2[[#This Row],[Event]]="Time-Out",401,""))</f>
        <v>208</v>
      </c>
      <c r="AD1359" s="1">
        <f>ROW(A1358)</f>
        <v>1358</v>
      </c>
      <c r="AE1359" s="1">
        <f>COUNTIFS(Table2[GameID],Table2[[#This Row],[GameID]],Table2[Column1],"&lt;="&amp;Table2[[#This Row],[Column1]])-1</f>
        <v>14</v>
      </c>
    </row>
    <row r="1360" spans="1:31" x14ac:dyDescent="0.45">
      <c r="A1360" t="s">
        <v>340</v>
      </c>
      <c r="B1360" t="str">
        <f>_xlfn.TEXTBEFORE(Table2[[#This Row],[Kamp]]," - ")</f>
        <v>Rødovre FC</v>
      </c>
      <c r="C1360" t="str">
        <f>_xlfn.TEXTAFTER(Table2[[#This Row],[Kamp]],"- ")</f>
        <v>Hvidovre Attack</v>
      </c>
      <c r="D1360">
        <v>44979</v>
      </c>
      <c r="E1360">
        <v>65722</v>
      </c>
      <c r="F1360">
        <v>20222023</v>
      </c>
      <c r="G1360" t="s">
        <v>418</v>
      </c>
      <c r="H1360" t="s">
        <v>659</v>
      </c>
      <c r="I1360" t="s">
        <v>677</v>
      </c>
      <c r="J1360">
        <v>3</v>
      </c>
      <c r="K1360">
        <v>29511</v>
      </c>
      <c r="L1360">
        <v>1</v>
      </c>
      <c r="M1360" t="s">
        <v>630</v>
      </c>
      <c r="N1360" t="s">
        <v>68</v>
      </c>
      <c r="O1360" t="s">
        <v>128</v>
      </c>
      <c r="P1360">
        <v>25</v>
      </c>
      <c r="Q1360">
        <v>12</v>
      </c>
      <c r="R1360">
        <f>SUMIFS(Table2[number],Table2[Event],"Goal",Table2[H/U],"HOME",Table2[GameID],Table2[[#This Row],[GameID]],Table2[GameTime],"&lt;="&amp;Table2[[#This Row],[GameTime]])</f>
        <v>2</v>
      </c>
      <c r="S1360">
        <f>SUMIFS(Table2[number],Table2[Event],"Goal",Table2[H/U],"AWAY",Table2[GameID],Table2[[#This Row],[GameID]],Table2[GameTime],"&lt;="&amp;Table2[[#This Row],[GameTime]])</f>
        <v>7</v>
      </c>
      <c r="T1360" t="str">
        <f>IF(Table2[[#This Row],[Event]]="Goal",Table2[[#This Row],[Hscore]]&amp;"-"&amp;Table2[[#This Row],[Uscore]],"")</f>
        <v>2-7</v>
      </c>
      <c r="U1360">
        <v>2678</v>
      </c>
      <c r="V1360" s="1">
        <f>Table2[[#This Row],[GameTime]]-(Table2[[#This Row],[period]]-1)*1200</f>
        <v>278</v>
      </c>
      <c r="W1360" s="1">
        <f>ROUNDDOWN(Table2[[#This Row],[Time]]/60,0)</f>
        <v>4</v>
      </c>
      <c r="X1360" s="1">
        <f>ROUNDDOWN((Table2[[#This Row],[Time]]/60-Table2[[#This Row],[Time2]])*60,0)</f>
        <v>38</v>
      </c>
      <c r="Y1360" s="1" t="str">
        <f>IF(Table2[[#This Row],[Time2]]&lt;10,0&amp;Table2[[#This Row],[Time2]],Table2[[#This Row],[Time2]])</f>
        <v>04</v>
      </c>
      <c r="Z1360" s="1">
        <f>IF(Table2[[#This Row],[Time3]]&lt;10,0&amp;Table2[[#This Row],[Time3]],Table2[[#This Row],[Time3]])</f>
        <v>38</v>
      </c>
      <c r="AA1360" s="2" t="str">
        <f>Table2[[#This Row],[Time4]]&amp;":"&amp;Table2[[#This Row],[Time5]]</f>
        <v>04:38</v>
      </c>
      <c r="AB1360" s="1" t="str" cm="1">
        <f t="array" ref="AB1360">IFERROR(IF(Table2[[#This Row],[code]]="","",_xlfn.IFS(AND(Table2[[#This Row],[code]]&lt;400,Table2[[#This Row],[code]]&lt;&gt;""),2,Table2[[#This Row],[code]]&gt;500,4)),"")</f>
        <v/>
      </c>
      <c r="AC1360" s="1" t="str">
        <f>IF(Table2[[#This Row],[Event]]="Penalty",Table2[[#This Row],[number]],IF(Table2[[#This Row],[Event]]="Time-Out",401,""))</f>
        <v/>
      </c>
      <c r="AD1360" s="1">
        <f>ROW(A1359)</f>
        <v>1359</v>
      </c>
      <c r="AE1360" s="1">
        <f>COUNTIFS(Table2[GameID],Table2[[#This Row],[GameID]],Table2[Column1],"&lt;="&amp;Table2[[#This Row],[Column1]])-1</f>
        <v>15</v>
      </c>
    </row>
    <row r="1361" spans="1:31" x14ac:dyDescent="0.45">
      <c r="A1361" t="s">
        <v>340</v>
      </c>
      <c r="B1361" t="str">
        <f>_xlfn.TEXTBEFORE(Table2[[#This Row],[Kamp]]," - ")</f>
        <v>Rødovre FC</v>
      </c>
      <c r="C1361" t="str">
        <f>_xlfn.TEXTAFTER(Table2[[#This Row],[Kamp]],"- ")</f>
        <v>Hvidovre Attack</v>
      </c>
      <c r="D1361">
        <v>44979</v>
      </c>
      <c r="E1361">
        <v>65722</v>
      </c>
      <c r="F1361">
        <v>20222023</v>
      </c>
      <c r="G1361" t="s">
        <v>418</v>
      </c>
      <c r="H1361" t="s">
        <v>659</v>
      </c>
      <c r="I1361" t="s">
        <v>677</v>
      </c>
      <c r="J1361">
        <v>3</v>
      </c>
      <c r="K1361">
        <v>29511</v>
      </c>
      <c r="L1361">
        <v>1</v>
      </c>
      <c r="M1361" t="s">
        <v>630</v>
      </c>
      <c r="N1361" t="s">
        <v>61</v>
      </c>
      <c r="O1361" t="s">
        <v>634</v>
      </c>
      <c r="P1361">
        <v>6</v>
      </c>
      <c r="Q1361" t="s">
        <v>634</v>
      </c>
      <c r="R1361">
        <f>SUMIFS(Table2[number],Table2[Event],"Goal",Table2[H/U],"HOME",Table2[GameID],Table2[[#This Row],[GameID]],Table2[GameTime],"&lt;="&amp;Table2[[#This Row],[GameTime]])</f>
        <v>2</v>
      </c>
      <c r="S1361">
        <f>SUMIFS(Table2[number],Table2[Event],"Goal",Table2[H/U],"AWAY",Table2[GameID],Table2[[#This Row],[GameID]],Table2[GameTime],"&lt;="&amp;Table2[[#This Row],[GameTime]])</f>
        <v>8</v>
      </c>
      <c r="T1361" t="str">
        <f>IF(Table2[[#This Row],[Event]]="Goal",Table2[[#This Row],[Hscore]]&amp;"-"&amp;Table2[[#This Row],[Uscore]],"")</f>
        <v>2-8</v>
      </c>
      <c r="U1361">
        <v>3051</v>
      </c>
      <c r="V1361" s="1">
        <f>Table2[[#This Row],[GameTime]]-(Table2[[#This Row],[period]]-1)*1200</f>
        <v>651</v>
      </c>
      <c r="W1361" s="1">
        <f>ROUNDDOWN(Table2[[#This Row],[Time]]/60,0)</f>
        <v>10</v>
      </c>
      <c r="X1361" s="1">
        <f>ROUNDDOWN((Table2[[#This Row],[Time]]/60-Table2[[#This Row],[Time2]])*60,0)</f>
        <v>51</v>
      </c>
      <c r="Y1361" s="1">
        <f>IF(Table2[[#This Row],[Time2]]&lt;10,0&amp;Table2[[#This Row],[Time2]],Table2[[#This Row],[Time2]])</f>
        <v>10</v>
      </c>
      <c r="Z1361" s="1">
        <f>IF(Table2[[#This Row],[Time3]]&lt;10,0&amp;Table2[[#This Row],[Time3]],Table2[[#This Row],[Time3]])</f>
        <v>51</v>
      </c>
      <c r="AA1361" s="2" t="str">
        <f>Table2[[#This Row],[Time4]]&amp;":"&amp;Table2[[#This Row],[Time5]]</f>
        <v>10:51</v>
      </c>
      <c r="AB1361" s="1" t="str" cm="1">
        <f t="array" ref="AB1361">IFERROR(IF(Table2[[#This Row],[code]]="","",_xlfn.IFS(AND(Table2[[#This Row],[code]]&lt;400,Table2[[#This Row],[code]]&lt;&gt;""),2,Table2[[#This Row],[code]]&gt;500,4)),"")</f>
        <v/>
      </c>
      <c r="AC1361" s="1" t="str">
        <f>IF(Table2[[#This Row],[Event]]="Penalty",Table2[[#This Row],[number]],IF(Table2[[#This Row],[Event]]="Time-Out",401,""))</f>
        <v/>
      </c>
      <c r="AD1361" s="1">
        <f>ROW(A1360)</f>
        <v>1360</v>
      </c>
      <c r="AE1361" s="1">
        <f>COUNTIFS(Table2[GameID],Table2[[#This Row],[GameID]],Table2[Column1],"&lt;="&amp;Table2[[#This Row],[Column1]])-1</f>
        <v>16</v>
      </c>
    </row>
    <row r="1362" spans="1:31" x14ac:dyDescent="0.45">
      <c r="A1362" t="s">
        <v>340</v>
      </c>
      <c r="B1362" t="str">
        <f>_xlfn.TEXTBEFORE(Table2[[#This Row],[Kamp]]," - ")</f>
        <v>Rødovre FC</v>
      </c>
      <c r="C1362" t="str">
        <f>_xlfn.TEXTAFTER(Table2[[#This Row],[Kamp]],"- ")</f>
        <v>Hvidovre Attack</v>
      </c>
      <c r="D1362">
        <v>44979</v>
      </c>
      <c r="E1362">
        <v>65722</v>
      </c>
      <c r="F1362">
        <v>20222023</v>
      </c>
      <c r="G1362" t="s">
        <v>418</v>
      </c>
      <c r="H1362" t="s">
        <v>659</v>
      </c>
      <c r="I1362" t="s">
        <v>677</v>
      </c>
      <c r="J1362">
        <v>3</v>
      </c>
      <c r="K1362">
        <v>29511</v>
      </c>
      <c r="L1362">
        <v>214</v>
      </c>
      <c r="M1362" t="s">
        <v>631</v>
      </c>
      <c r="N1362" t="s">
        <v>429</v>
      </c>
      <c r="O1362" t="s">
        <v>634</v>
      </c>
      <c r="P1362">
        <v>44</v>
      </c>
      <c r="Q1362" t="s">
        <v>634</v>
      </c>
      <c r="R1362">
        <f>SUMIFS(Table2[number],Table2[Event],"Goal",Table2[H/U],"HOME",Table2[GameID],Table2[[#This Row],[GameID]],Table2[GameTime],"&lt;="&amp;Table2[[#This Row],[GameTime]])</f>
        <v>2</v>
      </c>
      <c r="S1362">
        <f>SUMIFS(Table2[number],Table2[Event],"Goal",Table2[H/U],"AWAY",Table2[GameID],Table2[[#This Row],[GameID]],Table2[GameTime],"&lt;="&amp;Table2[[#This Row],[GameTime]])</f>
        <v>8</v>
      </c>
      <c r="T1362" t="str">
        <f>IF(Table2[[#This Row],[Event]]="Goal",Table2[[#This Row],[Hscore]]&amp;"-"&amp;Table2[[#This Row],[Uscore]],"")</f>
        <v/>
      </c>
      <c r="U1362">
        <v>3100</v>
      </c>
      <c r="V1362" s="1">
        <f>Table2[[#This Row],[GameTime]]-(Table2[[#This Row],[period]]-1)*1200</f>
        <v>700</v>
      </c>
      <c r="W1362" s="1">
        <f>ROUNDDOWN(Table2[[#This Row],[Time]]/60,0)</f>
        <v>11</v>
      </c>
      <c r="X1362" s="1">
        <f>ROUNDDOWN((Table2[[#This Row],[Time]]/60-Table2[[#This Row],[Time2]])*60,0)</f>
        <v>40</v>
      </c>
      <c r="Y1362" s="1">
        <f>IF(Table2[[#This Row],[Time2]]&lt;10,0&amp;Table2[[#This Row],[Time2]],Table2[[#This Row],[Time2]])</f>
        <v>11</v>
      </c>
      <c r="Z1362" s="1">
        <f>IF(Table2[[#This Row],[Time3]]&lt;10,0&amp;Table2[[#This Row],[Time3]],Table2[[#This Row],[Time3]])</f>
        <v>40</v>
      </c>
      <c r="AA1362" s="2" t="str">
        <f>Table2[[#This Row],[Time4]]&amp;":"&amp;Table2[[#This Row],[Time5]]</f>
        <v>11:40</v>
      </c>
      <c r="AB1362" s="1" cm="1">
        <f t="array" ref="AB1362">IFERROR(IF(Table2[[#This Row],[code]]="","",_xlfn.IFS(AND(Table2[[#This Row],[code]]&lt;400,Table2[[#This Row],[code]]&lt;&gt;""),2,Table2[[#This Row],[code]]&gt;500,4)),"")</f>
        <v>2</v>
      </c>
      <c r="AC1362" s="1">
        <f>IF(Table2[[#This Row],[Event]]="Penalty",Table2[[#This Row],[number]],IF(Table2[[#This Row],[Event]]="Time-Out",401,""))</f>
        <v>214</v>
      </c>
      <c r="AD1362" s="1">
        <f>ROW(A1361)</f>
        <v>1361</v>
      </c>
      <c r="AE1362" s="1">
        <f>COUNTIFS(Table2[GameID],Table2[[#This Row],[GameID]],Table2[Column1],"&lt;="&amp;Table2[[#This Row],[Column1]])-1</f>
        <v>17</v>
      </c>
    </row>
    <row r="1363" spans="1:31" x14ac:dyDescent="0.45">
      <c r="A1363" t="s">
        <v>340</v>
      </c>
      <c r="B1363" t="str">
        <f>_xlfn.TEXTBEFORE(Table2[[#This Row],[Kamp]]," - ")</f>
        <v>Rødovre FC</v>
      </c>
      <c r="C1363" t="str">
        <f>_xlfn.TEXTAFTER(Table2[[#This Row],[Kamp]],"- ")</f>
        <v>Hvidovre Attack</v>
      </c>
      <c r="D1363">
        <v>44979</v>
      </c>
      <c r="E1363">
        <v>65722</v>
      </c>
      <c r="F1363">
        <v>20222023</v>
      </c>
      <c r="G1363" t="s">
        <v>418</v>
      </c>
      <c r="H1363" t="s">
        <v>659</v>
      </c>
      <c r="I1363" t="s">
        <v>677</v>
      </c>
      <c r="J1363">
        <v>3</v>
      </c>
      <c r="K1363">
        <v>29511</v>
      </c>
      <c r="L1363">
        <v>0</v>
      </c>
      <c r="M1363" t="s">
        <v>633</v>
      </c>
      <c r="N1363" t="s">
        <v>634</v>
      </c>
      <c r="O1363" t="s">
        <v>634</v>
      </c>
      <c r="P1363" t="s">
        <v>634</v>
      </c>
      <c r="Q1363" t="s">
        <v>634</v>
      </c>
      <c r="R1363">
        <f>SUMIFS(Table2[number],Table2[Event],"Goal",Table2[H/U],"HOME",Table2[GameID],Table2[[#This Row],[GameID]],Table2[GameTime],"&lt;="&amp;Table2[[#This Row],[GameTime]])</f>
        <v>2</v>
      </c>
      <c r="S1363">
        <f>SUMIFS(Table2[number],Table2[Event],"Goal",Table2[H/U],"AWAY",Table2[GameID],Table2[[#This Row],[GameID]],Table2[GameTime],"&lt;="&amp;Table2[[#This Row],[GameTime]])</f>
        <v>8</v>
      </c>
      <c r="T1363" t="str">
        <f>IF(Table2[[#This Row],[Event]]="Goal",Table2[[#This Row],[Hscore]]&amp;"-"&amp;Table2[[#This Row],[Uscore]],"")</f>
        <v/>
      </c>
      <c r="U1363">
        <v>3272</v>
      </c>
      <c r="V1363" s="1">
        <f>Table2[[#This Row],[GameTime]]-(Table2[[#This Row],[period]]-1)*1200</f>
        <v>872</v>
      </c>
      <c r="W1363" s="1">
        <f>ROUNDDOWN(Table2[[#This Row],[Time]]/60,0)</f>
        <v>14</v>
      </c>
      <c r="X1363" s="1">
        <f>ROUNDDOWN((Table2[[#This Row],[Time]]/60-Table2[[#This Row],[Time2]])*60,0)</f>
        <v>32</v>
      </c>
      <c r="Y1363" s="1">
        <f>IF(Table2[[#This Row],[Time2]]&lt;10,0&amp;Table2[[#This Row],[Time2]],Table2[[#This Row],[Time2]])</f>
        <v>14</v>
      </c>
      <c r="Z1363" s="1">
        <f>IF(Table2[[#This Row],[Time3]]&lt;10,0&amp;Table2[[#This Row],[Time3]],Table2[[#This Row],[Time3]])</f>
        <v>32</v>
      </c>
      <c r="AA1363" s="2" t="str">
        <f>Table2[[#This Row],[Time4]]&amp;":"&amp;Table2[[#This Row],[Time5]]</f>
        <v>14:32</v>
      </c>
      <c r="AB1363" s="1" t="str" cm="1">
        <f t="array" ref="AB1363">IFERROR(IF(Table2[[#This Row],[code]]="","",_xlfn.IFS(AND(Table2[[#This Row],[code]]&lt;400,Table2[[#This Row],[code]]&lt;&gt;""),2,Table2[[#This Row],[code]]&gt;500,4)),"")</f>
        <v/>
      </c>
      <c r="AC1363" s="1">
        <f>IF(Table2[[#This Row],[Event]]="Penalty",Table2[[#This Row],[number]],IF(Table2[[#This Row],[Event]]="Time-Out",401,""))</f>
        <v>401</v>
      </c>
      <c r="AD1363" s="1">
        <f>ROW(A1362)</f>
        <v>1362</v>
      </c>
      <c r="AE1363" s="1">
        <f>COUNTIFS(Table2[GameID],Table2[[#This Row],[GameID]],Table2[Column1],"&lt;="&amp;Table2[[#This Row],[Column1]])-1</f>
        <v>18</v>
      </c>
    </row>
    <row r="1364" spans="1:31" x14ac:dyDescent="0.45">
      <c r="A1364" t="s">
        <v>428</v>
      </c>
      <c r="B1364" t="str">
        <f>_xlfn.TEXTBEFORE(Table2[[#This Row],[Kamp]]," - ")</f>
        <v>Hvidovre Attack</v>
      </c>
      <c r="C1364" t="str">
        <f>_xlfn.TEXTAFTER(Table2[[#This Row],[Kamp]],"- ")</f>
        <v>Sunds Seahawks</v>
      </c>
      <c r="D1364">
        <v>44955</v>
      </c>
      <c r="E1364">
        <v>65723</v>
      </c>
      <c r="F1364">
        <v>20222023</v>
      </c>
      <c r="G1364" t="s">
        <v>418</v>
      </c>
      <c r="H1364" t="s">
        <v>668</v>
      </c>
      <c r="I1364" t="s">
        <v>677</v>
      </c>
      <c r="J1364">
        <v>1</v>
      </c>
      <c r="K1364">
        <v>29502</v>
      </c>
      <c r="L1364">
        <v>1</v>
      </c>
      <c r="M1364" t="s">
        <v>630</v>
      </c>
      <c r="N1364" t="s">
        <v>213</v>
      </c>
      <c r="O1364" t="s">
        <v>231</v>
      </c>
      <c r="P1364">
        <v>5</v>
      </c>
      <c r="Q1364">
        <v>97</v>
      </c>
      <c r="R1364">
        <f>SUMIFS(Table2[number],Table2[Event],"Goal",Table2[H/U],"HOME",Table2[GameID],Table2[[#This Row],[GameID]],Table2[GameTime],"&lt;="&amp;Table2[[#This Row],[GameTime]])</f>
        <v>0</v>
      </c>
      <c r="S1364">
        <f>SUMIFS(Table2[number],Table2[Event],"Goal",Table2[H/U],"AWAY",Table2[GameID],Table2[[#This Row],[GameID]],Table2[GameTime],"&lt;="&amp;Table2[[#This Row],[GameTime]])</f>
        <v>1</v>
      </c>
      <c r="T1364" t="str">
        <f>IF(Table2[[#This Row],[Event]]="Goal",Table2[[#This Row],[Hscore]]&amp;"-"&amp;Table2[[#This Row],[Uscore]],"")</f>
        <v>0-1</v>
      </c>
      <c r="U1364">
        <v>15</v>
      </c>
      <c r="V1364" s="1">
        <f>Table2[[#This Row],[GameTime]]-(Table2[[#This Row],[period]]-1)*1200</f>
        <v>15</v>
      </c>
      <c r="W1364" s="1">
        <f>ROUNDDOWN(Table2[[#This Row],[Time]]/60,0)</f>
        <v>0</v>
      </c>
      <c r="X1364" s="1">
        <f>ROUNDDOWN((Table2[[#This Row],[Time]]/60-Table2[[#This Row],[Time2]])*60,0)</f>
        <v>15</v>
      </c>
      <c r="Y1364" s="1" t="str">
        <f>IF(Table2[[#This Row],[Time2]]&lt;10,0&amp;Table2[[#This Row],[Time2]],Table2[[#This Row],[Time2]])</f>
        <v>00</v>
      </c>
      <c r="Z1364" s="1">
        <f>IF(Table2[[#This Row],[Time3]]&lt;10,0&amp;Table2[[#This Row],[Time3]],Table2[[#This Row],[Time3]])</f>
        <v>15</v>
      </c>
      <c r="AA1364" s="2" t="str">
        <f>Table2[[#This Row],[Time4]]&amp;":"&amp;Table2[[#This Row],[Time5]]</f>
        <v>00:15</v>
      </c>
      <c r="AB1364" s="1" t="str" cm="1">
        <f t="array" ref="AB1364">IFERROR(IF(Table2[[#This Row],[code]]="","",_xlfn.IFS(AND(Table2[[#This Row],[code]]&lt;400,Table2[[#This Row],[code]]&lt;&gt;""),2,Table2[[#This Row],[code]]&gt;500,4)),"")</f>
        <v/>
      </c>
      <c r="AC1364" s="1" t="str">
        <f>IF(Table2[[#This Row],[Event]]="Penalty",Table2[[#This Row],[number]],IF(Table2[[#This Row],[Event]]="Time-Out",401,""))</f>
        <v/>
      </c>
      <c r="AD1364" s="1">
        <f>ROW(A1363)</f>
        <v>1363</v>
      </c>
      <c r="AE1364" s="1">
        <f>COUNTIFS(Table2[GameID],Table2[[#This Row],[GameID]],Table2[Column1],"&lt;="&amp;Table2[[#This Row],[Column1]])-1</f>
        <v>0</v>
      </c>
    </row>
    <row r="1365" spans="1:31" x14ac:dyDescent="0.45">
      <c r="A1365" t="s">
        <v>428</v>
      </c>
      <c r="B1365" t="str">
        <f>_xlfn.TEXTBEFORE(Table2[[#This Row],[Kamp]]," - ")</f>
        <v>Hvidovre Attack</v>
      </c>
      <c r="C1365" t="str">
        <f>_xlfn.TEXTAFTER(Table2[[#This Row],[Kamp]],"- ")</f>
        <v>Sunds Seahawks</v>
      </c>
      <c r="D1365">
        <v>44955</v>
      </c>
      <c r="E1365">
        <v>65723</v>
      </c>
      <c r="F1365">
        <v>20222023</v>
      </c>
      <c r="G1365" t="s">
        <v>418</v>
      </c>
      <c r="H1365" t="s">
        <v>659</v>
      </c>
      <c r="I1365" t="s">
        <v>678</v>
      </c>
      <c r="J1365">
        <v>1</v>
      </c>
      <c r="K1365">
        <v>29511</v>
      </c>
      <c r="L1365">
        <v>201</v>
      </c>
      <c r="M1365" t="s">
        <v>631</v>
      </c>
      <c r="N1365" t="s">
        <v>68</v>
      </c>
      <c r="O1365" t="s">
        <v>634</v>
      </c>
      <c r="P1365">
        <v>25</v>
      </c>
      <c r="Q1365" t="s">
        <v>634</v>
      </c>
      <c r="R1365">
        <f>SUMIFS(Table2[number],Table2[Event],"Goal",Table2[H/U],"HOME",Table2[GameID],Table2[[#This Row],[GameID]],Table2[GameTime],"&lt;="&amp;Table2[[#This Row],[GameTime]])</f>
        <v>0</v>
      </c>
      <c r="S1365">
        <f>SUMIFS(Table2[number],Table2[Event],"Goal",Table2[H/U],"AWAY",Table2[GameID],Table2[[#This Row],[GameID]],Table2[GameTime],"&lt;="&amp;Table2[[#This Row],[GameTime]])</f>
        <v>1</v>
      </c>
      <c r="T1365" t="str">
        <f>IF(Table2[[#This Row],[Event]]="Goal",Table2[[#This Row],[Hscore]]&amp;"-"&amp;Table2[[#This Row],[Uscore]],"")</f>
        <v/>
      </c>
      <c r="U1365">
        <v>588</v>
      </c>
      <c r="V1365" s="1">
        <f>Table2[[#This Row],[GameTime]]-(Table2[[#This Row],[period]]-1)*1200</f>
        <v>588</v>
      </c>
      <c r="W1365" s="1">
        <f>ROUNDDOWN(Table2[[#This Row],[Time]]/60,0)</f>
        <v>9</v>
      </c>
      <c r="X1365" s="1">
        <f>ROUNDDOWN((Table2[[#This Row],[Time]]/60-Table2[[#This Row],[Time2]])*60,0)</f>
        <v>48</v>
      </c>
      <c r="Y1365" s="1" t="str">
        <f>IF(Table2[[#This Row],[Time2]]&lt;10,0&amp;Table2[[#This Row],[Time2]],Table2[[#This Row],[Time2]])</f>
        <v>09</v>
      </c>
      <c r="Z1365" s="1">
        <f>IF(Table2[[#This Row],[Time3]]&lt;10,0&amp;Table2[[#This Row],[Time3]],Table2[[#This Row],[Time3]])</f>
        <v>48</v>
      </c>
      <c r="AA1365" s="2" t="str">
        <f>Table2[[#This Row],[Time4]]&amp;":"&amp;Table2[[#This Row],[Time5]]</f>
        <v>09:48</v>
      </c>
      <c r="AB1365" s="1" cm="1">
        <f t="array" ref="AB1365">IFERROR(IF(Table2[[#This Row],[code]]="","",_xlfn.IFS(AND(Table2[[#This Row],[code]]&lt;400,Table2[[#This Row],[code]]&lt;&gt;""),2,Table2[[#This Row],[code]]&gt;500,4)),"")</f>
        <v>2</v>
      </c>
      <c r="AC1365" s="1">
        <f>IF(Table2[[#This Row],[Event]]="Penalty",Table2[[#This Row],[number]],IF(Table2[[#This Row],[Event]]="Time-Out",401,""))</f>
        <v>201</v>
      </c>
      <c r="AD1365" s="1">
        <f>ROW(A1364)</f>
        <v>1364</v>
      </c>
      <c r="AE1365" s="1">
        <f>COUNTIFS(Table2[GameID],Table2[[#This Row],[GameID]],Table2[Column1],"&lt;="&amp;Table2[[#This Row],[Column1]])-1</f>
        <v>1</v>
      </c>
    </row>
    <row r="1366" spans="1:31" x14ac:dyDescent="0.45">
      <c r="A1366" t="s">
        <v>428</v>
      </c>
      <c r="B1366" t="str">
        <f>_xlfn.TEXTBEFORE(Table2[[#This Row],[Kamp]]," - ")</f>
        <v>Hvidovre Attack</v>
      </c>
      <c r="C1366" t="str">
        <f>_xlfn.TEXTAFTER(Table2[[#This Row],[Kamp]],"- ")</f>
        <v>Sunds Seahawks</v>
      </c>
      <c r="D1366">
        <v>44955</v>
      </c>
      <c r="E1366">
        <v>65723</v>
      </c>
      <c r="F1366">
        <v>20222023</v>
      </c>
      <c r="G1366" t="s">
        <v>418</v>
      </c>
      <c r="H1366" t="s">
        <v>659</v>
      </c>
      <c r="I1366" t="s">
        <v>678</v>
      </c>
      <c r="J1366">
        <v>1</v>
      </c>
      <c r="K1366">
        <v>29511</v>
      </c>
      <c r="L1366">
        <v>1</v>
      </c>
      <c r="M1366" t="s">
        <v>630</v>
      </c>
      <c r="N1366" t="s">
        <v>322</v>
      </c>
      <c r="O1366" t="s">
        <v>69</v>
      </c>
      <c r="P1366">
        <v>40</v>
      </c>
      <c r="Q1366">
        <v>45</v>
      </c>
      <c r="R1366">
        <f>SUMIFS(Table2[number],Table2[Event],"Goal",Table2[H/U],"HOME",Table2[GameID],Table2[[#This Row],[GameID]],Table2[GameTime],"&lt;="&amp;Table2[[#This Row],[GameTime]])</f>
        <v>1</v>
      </c>
      <c r="S1366">
        <f>SUMIFS(Table2[number],Table2[Event],"Goal",Table2[H/U],"AWAY",Table2[GameID],Table2[[#This Row],[GameID]],Table2[GameTime],"&lt;="&amp;Table2[[#This Row],[GameTime]])</f>
        <v>1</v>
      </c>
      <c r="T1366" t="str">
        <f>IF(Table2[[#This Row],[Event]]="Goal",Table2[[#This Row],[Hscore]]&amp;"-"&amp;Table2[[#This Row],[Uscore]],"")</f>
        <v>1-1</v>
      </c>
      <c r="U1366">
        <v>975</v>
      </c>
      <c r="V1366" s="1">
        <f>Table2[[#This Row],[GameTime]]-(Table2[[#This Row],[period]]-1)*1200</f>
        <v>975</v>
      </c>
      <c r="W1366" s="1">
        <f>ROUNDDOWN(Table2[[#This Row],[Time]]/60,0)</f>
        <v>16</v>
      </c>
      <c r="X1366" s="1">
        <f>ROUNDDOWN((Table2[[#This Row],[Time]]/60-Table2[[#This Row],[Time2]])*60,0)</f>
        <v>15</v>
      </c>
      <c r="Y1366" s="1">
        <f>IF(Table2[[#This Row],[Time2]]&lt;10,0&amp;Table2[[#This Row],[Time2]],Table2[[#This Row],[Time2]])</f>
        <v>16</v>
      </c>
      <c r="Z1366" s="1">
        <f>IF(Table2[[#This Row],[Time3]]&lt;10,0&amp;Table2[[#This Row],[Time3]],Table2[[#This Row],[Time3]])</f>
        <v>15</v>
      </c>
      <c r="AA1366" s="2" t="str">
        <f>Table2[[#This Row],[Time4]]&amp;":"&amp;Table2[[#This Row],[Time5]]</f>
        <v>16:15</v>
      </c>
      <c r="AB1366" s="1" t="str" cm="1">
        <f t="array" ref="AB1366">IFERROR(IF(Table2[[#This Row],[code]]="","",_xlfn.IFS(AND(Table2[[#This Row],[code]]&lt;400,Table2[[#This Row],[code]]&lt;&gt;""),2,Table2[[#This Row],[code]]&gt;500,4)),"")</f>
        <v/>
      </c>
      <c r="AC1366" s="1" t="str">
        <f>IF(Table2[[#This Row],[Event]]="Penalty",Table2[[#This Row],[number]],IF(Table2[[#This Row],[Event]]="Time-Out",401,""))</f>
        <v/>
      </c>
      <c r="AD1366" s="1">
        <f>ROW(A1365)</f>
        <v>1365</v>
      </c>
      <c r="AE1366" s="1">
        <f>COUNTIFS(Table2[GameID],Table2[[#This Row],[GameID]],Table2[Column1],"&lt;="&amp;Table2[[#This Row],[Column1]])-1</f>
        <v>2</v>
      </c>
    </row>
    <row r="1367" spans="1:31" x14ac:dyDescent="0.45">
      <c r="A1367" t="s">
        <v>428</v>
      </c>
      <c r="B1367" t="str">
        <f>_xlfn.TEXTBEFORE(Table2[[#This Row],[Kamp]]," - ")</f>
        <v>Hvidovre Attack</v>
      </c>
      <c r="C1367" t="str">
        <f>_xlfn.TEXTAFTER(Table2[[#This Row],[Kamp]],"- ")</f>
        <v>Sunds Seahawks</v>
      </c>
      <c r="D1367">
        <v>44955</v>
      </c>
      <c r="E1367">
        <v>65723</v>
      </c>
      <c r="F1367">
        <v>20222023</v>
      </c>
      <c r="G1367" t="s">
        <v>418</v>
      </c>
      <c r="H1367" t="s">
        <v>668</v>
      </c>
      <c r="I1367" t="s">
        <v>677</v>
      </c>
      <c r="J1367">
        <v>1</v>
      </c>
      <c r="K1367">
        <v>29502</v>
      </c>
      <c r="L1367">
        <v>1</v>
      </c>
      <c r="M1367" t="s">
        <v>630</v>
      </c>
      <c r="N1367" t="s">
        <v>231</v>
      </c>
      <c r="O1367" t="s">
        <v>213</v>
      </c>
      <c r="P1367">
        <v>97</v>
      </c>
      <c r="Q1367">
        <v>5</v>
      </c>
      <c r="R1367">
        <f>SUMIFS(Table2[number],Table2[Event],"Goal",Table2[H/U],"HOME",Table2[GameID],Table2[[#This Row],[GameID]],Table2[GameTime],"&lt;="&amp;Table2[[#This Row],[GameTime]])</f>
        <v>1</v>
      </c>
      <c r="S1367">
        <f>SUMIFS(Table2[number],Table2[Event],"Goal",Table2[H/U],"AWAY",Table2[GameID],Table2[[#This Row],[GameID]],Table2[GameTime],"&lt;="&amp;Table2[[#This Row],[GameTime]])</f>
        <v>2</v>
      </c>
      <c r="T1367" t="str">
        <f>IF(Table2[[#This Row],[Event]]="Goal",Table2[[#This Row],[Hscore]]&amp;"-"&amp;Table2[[#This Row],[Uscore]],"")</f>
        <v>1-2</v>
      </c>
      <c r="U1367">
        <v>1128</v>
      </c>
      <c r="V1367" s="1">
        <f>Table2[[#This Row],[GameTime]]-(Table2[[#This Row],[period]]-1)*1200</f>
        <v>1128</v>
      </c>
      <c r="W1367" s="1">
        <f>ROUNDDOWN(Table2[[#This Row],[Time]]/60,0)</f>
        <v>18</v>
      </c>
      <c r="X1367" s="1">
        <f>ROUNDDOWN((Table2[[#This Row],[Time]]/60-Table2[[#This Row],[Time2]])*60,0)</f>
        <v>48</v>
      </c>
      <c r="Y1367" s="1">
        <f>IF(Table2[[#This Row],[Time2]]&lt;10,0&amp;Table2[[#This Row],[Time2]],Table2[[#This Row],[Time2]])</f>
        <v>18</v>
      </c>
      <c r="Z1367" s="1">
        <f>IF(Table2[[#This Row],[Time3]]&lt;10,0&amp;Table2[[#This Row],[Time3]],Table2[[#This Row],[Time3]])</f>
        <v>48</v>
      </c>
      <c r="AA1367" s="2" t="str">
        <f>Table2[[#This Row],[Time4]]&amp;":"&amp;Table2[[#This Row],[Time5]]</f>
        <v>18:48</v>
      </c>
      <c r="AB1367" s="1" t="str" cm="1">
        <f t="array" ref="AB1367">IFERROR(IF(Table2[[#This Row],[code]]="","",_xlfn.IFS(AND(Table2[[#This Row],[code]]&lt;400,Table2[[#This Row],[code]]&lt;&gt;""),2,Table2[[#This Row],[code]]&gt;500,4)),"")</f>
        <v/>
      </c>
      <c r="AC1367" s="1" t="str">
        <f>IF(Table2[[#This Row],[Event]]="Penalty",Table2[[#This Row],[number]],IF(Table2[[#This Row],[Event]]="Time-Out",401,""))</f>
        <v/>
      </c>
      <c r="AD1367" s="1">
        <f>ROW(A1366)</f>
        <v>1366</v>
      </c>
      <c r="AE1367" s="1">
        <f>COUNTIFS(Table2[GameID],Table2[[#This Row],[GameID]],Table2[Column1],"&lt;="&amp;Table2[[#This Row],[Column1]])-1</f>
        <v>3</v>
      </c>
    </row>
    <row r="1368" spans="1:31" x14ac:dyDescent="0.45">
      <c r="A1368" t="s">
        <v>428</v>
      </c>
      <c r="B1368" t="str">
        <f>_xlfn.TEXTBEFORE(Table2[[#This Row],[Kamp]]," - ")</f>
        <v>Hvidovre Attack</v>
      </c>
      <c r="C1368" t="str">
        <f>_xlfn.TEXTAFTER(Table2[[#This Row],[Kamp]],"- ")</f>
        <v>Sunds Seahawks</v>
      </c>
      <c r="D1368">
        <v>44955</v>
      </c>
      <c r="E1368">
        <v>65723</v>
      </c>
      <c r="F1368">
        <v>20222023</v>
      </c>
      <c r="G1368" t="s">
        <v>418</v>
      </c>
      <c r="H1368" t="s">
        <v>668</v>
      </c>
      <c r="I1368" t="s">
        <v>677</v>
      </c>
      <c r="J1368">
        <v>2</v>
      </c>
      <c r="K1368">
        <v>29502</v>
      </c>
      <c r="L1368">
        <v>207</v>
      </c>
      <c r="M1368" t="s">
        <v>631</v>
      </c>
      <c r="N1368" t="s">
        <v>216</v>
      </c>
      <c r="O1368" t="s">
        <v>634</v>
      </c>
      <c r="P1368">
        <v>14</v>
      </c>
      <c r="Q1368" t="s">
        <v>634</v>
      </c>
      <c r="R1368">
        <f>SUMIFS(Table2[number],Table2[Event],"Goal",Table2[H/U],"HOME",Table2[GameID],Table2[[#This Row],[GameID]],Table2[GameTime],"&lt;="&amp;Table2[[#This Row],[GameTime]])</f>
        <v>1</v>
      </c>
      <c r="S1368">
        <f>SUMIFS(Table2[number],Table2[Event],"Goal",Table2[H/U],"AWAY",Table2[GameID],Table2[[#This Row],[GameID]],Table2[GameTime],"&lt;="&amp;Table2[[#This Row],[GameTime]])</f>
        <v>2</v>
      </c>
      <c r="T1368" t="str">
        <f>IF(Table2[[#This Row],[Event]]="Goal",Table2[[#This Row],[Hscore]]&amp;"-"&amp;Table2[[#This Row],[Uscore]],"")</f>
        <v/>
      </c>
      <c r="U1368">
        <v>1715</v>
      </c>
      <c r="V1368" s="1">
        <f>Table2[[#This Row],[GameTime]]-(Table2[[#This Row],[period]]-1)*1200</f>
        <v>515</v>
      </c>
      <c r="W1368" s="1">
        <f>ROUNDDOWN(Table2[[#This Row],[Time]]/60,0)</f>
        <v>8</v>
      </c>
      <c r="X1368" s="1">
        <f>ROUNDDOWN((Table2[[#This Row],[Time]]/60-Table2[[#This Row],[Time2]])*60,0)</f>
        <v>35</v>
      </c>
      <c r="Y1368" s="1" t="str">
        <f>IF(Table2[[#This Row],[Time2]]&lt;10,0&amp;Table2[[#This Row],[Time2]],Table2[[#This Row],[Time2]])</f>
        <v>08</v>
      </c>
      <c r="Z1368" s="1">
        <f>IF(Table2[[#This Row],[Time3]]&lt;10,0&amp;Table2[[#This Row],[Time3]],Table2[[#This Row],[Time3]])</f>
        <v>35</v>
      </c>
      <c r="AA1368" s="2" t="str">
        <f>Table2[[#This Row],[Time4]]&amp;":"&amp;Table2[[#This Row],[Time5]]</f>
        <v>08:35</v>
      </c>
      <c r="AB1368" s="1" cm="1">
        <f t="array" ref="AB1368">IFERROR(IF(Table2[[#This Row],[code]]="","",_xlfn.IFS(AND(Table2[[#This Row],[code]]&lt;400,Table2[[#This Row],[code]]&lt;&gt;""),2,Table2[[#This Row],[code]]&gt;500,4)),"")</f>
        <v>2</v>
      </c>
      <c r="AC1368" s="1">
        <f>IF(Table2[[#This Row],[Event]]="Penalty",Table2[[#This Row],[number]],IF(Table2[[#This Row],[Event]]="Time-Out",401,""))</f>
        <v>207</v>
      </c>
      <c r="AD1368" s="1">
        <f>ROW(A1367)</f>
        <v>1367</v>
      </c>
      <c r="AE1368" s="1">
        <f>COUNTIFS(Table2[GameID],Table2[[#This Row],[GameID]],Table2[Column1],"&lt;="&amp;Table2[[#This Row],[Column1]])-1</f>
        <v>4</v>
      </c>
    </row>
    <row r="1369" spans="1:31" x14ac:dyDescent="0.45">
      <c r="A1369" t="s">
        <v>428</v>
      </c>
      <c r="B1369" t="str">
        <f>_xlfn.TEXTBEFORE(Table2[[#This Row],[Kamp]]," - ")</f>
        <v>Hvidovre Attack</v>
      </c>
      <c r="C1369" t="str">
        <f>_xlfn.TEXTAFTER(Table2[[#This Row],[Kamp]],"- ")</f>
        <v>Sunds Seahawks</v>
      </c>
      <c r="D1369">
        <v>44955</v>
      </c>
      <c r="E1369">
        <v>65723</v>
      </c>
      <c r="F1369">
        <v>20222023</v>
      </c>
      <c r="G1369" t="s">
        <v>418</v>
      </c>
      <c r="H1369" t="s">
        <v>659</v>
      </c>
      <c r="I1369" t="s">
        <v>678</v>
      </c>
      <c r="J1369">
        <v>2</v>
      </c>
      <c r="K1369">
        <v>29511</v>
      </c>
      <c r="L1369">
        <v>1</v>
      </c>
      <c r="M1369" t="s">
        <v>630</v>
      </c>
      <c r="N1369" t="s">
        <v>74</v>
      </c>
      <c r="O1369" t="s">
        <v>69</v>
      </c>
      <c r="P1369">
        <v>92</v>
      </c>
      <c r="Q1369">
        <v>45</v>
      </c>
      <c r="R1369">
        <f>SUMIFS(Table2[number],Table2[Event],"Goal",Table2[H/U],"HOME",Table2[GameID],Table2[[#This Row],[GameID]],Table2[GameTime],"&lt;="&amp;Table2[[#This Row],[GameTime]])</f>
        <v>2</v>
      </c>
      <c r="S1369">
        <f>SUMIFS(Table2[number],Table2[Event],"Goal",Table2[H/U],"AWAY",Table2[GameID],Table2[[#This Row],[GameID]],Table2[GameTime],"&lt;="&amp;Table2[[#This Row],[GameTime]])</f>
        <v>2</v>
      </c>
      <c r="T1369" t="str">
        <f>IF(Table2[[#This Row],[Event]]="Goal",Table2[[#This Row],[Hscore]]&amp;"-"&amp;Table2[[#This Row],[Uscore]],"")</f>
        <v>2-2</v>
      </c>
      <c r="U1369">
        <v>1787</v>
      </c>
      <c r="V1369" s="1">
        <f>Table2[[#This Row],[GameTime]]-(Table2[[#This Row],[period]]-1)*1200</f>
        <v>587</v>
      </c>
      <c r="W1369" s="1">
        <f>ROUNDDOWN(Table2[[#This Row],[Time]]/60,0)</f>
        <v>9</v>
      </c>
      <c r="X1369" s="1">
        <f>ROUNDDOWN((Table2[[#This Row],[Time]]/60-Table2[[#This Row],[Time2]])*60,0)</f>
        <v>47</v>
      </c>
      <c r="Y1369" s="1" t="str">
        <f>IF(Table2[[#This Row],[Time2]]&lt;10,0&amp;Table2[[#This Row],[Time2]],Table2[[#This Row],[Time2]])</f>
        <v>09</v>
      </c>
      <c r="Z1369" s="1">
        <f>IF(Table2[[#This Row],[Time3]]&lt;10,0&amp;Table2[[#This Row],[Time3]],Table2[[#This Row],[Time3]])</f>
        <v>47</v>
      </c>
      <c r="AA1369" s="2" t="str">
        <f>Table2[[#This Row],[Time4]]&amp;":"&amp;Table2[[#This Row],[Time5]]</f>
        <v>09:47</v>
      </c>
      <c r="AB1369" s="1" t="str" cm="1">
        <f t="array" ref="AB1369">IFERROR(IF(Table2[[#This Row],[code]]="","",_xlfn.IFS(AND(Table2[[#This Row],[code]]&lt;400,Table2[[#This Row],[code]]&lt;&gt;""),2,Table2[[#This Row],[code]]&gt;500,4)),"")</f>
        <v/>
      </c>
      <c r="AC1369" s="1" t="str">
        <f>IF(Table2[[#This Row],[Event]]="Penalty",Table2[[#This Row],[number]],IF(Table2[[#This Row],[Event]]="Time-Out",401,""))</f>
        <v/>
      </c>
      <c r="AD1369" s="1">
        <f>ROW(A1368)</f>
        <v>1368</v>
      </c>
      <c r="AE1369" s="1">
        <f>COUNTIFS(Table2[GameID],Table2[[#This Row],[GameID]],Table2[Column1],"&lt;="&amp;Table2[[#This Row],[Column1]])-1</f>
        <v>5</v>
      </c>
    </row>
    <row r="1370" spans="1:31" x14ac:dyDescent="0.45">
      <c r="A1370" t="s">
        <v>428</v>
      </c>
      <c r="B1370" t="str">
        <f>_xlfn.TEXTBEFORE(Table2[[#This Row],[Kamp]]," - ")</f>
        <v>Hvidovre Attack</v>
      </c>
      <c r="C1370" t="str">
        <f>_xlfn.TEXTAFTER(Table2[[#This Row],[Kamp]],"- ")</f>
        <v>Sunds Seahawks</v>
      </c>
      <c r="D1370">
        <v>44955</v>
      </c>
      <c r="E1370">
        <v>65723</v>
      </c>
      <c r="F1370">
        <v>20222023</v>
      </c>
      <c r="G1370" t="s">
        <v>418</v>
      </c>
      <c r="H1370" t="s">
        <v>659</v>
      </c>
      <c r="I1370" t="s">
        <v>678</v>
      </c>
      <c r="J1370">
        <v>2</v>
      </c>
      <c r="K1370">
        <v>29511</v>
      </c>
      <c r="L1370">
        <v>1</v>
      </c>
      <c r="M1370" t="s">
        <v>630</v>
      </c>
      <c r="N1370" t="s">
        <v>59</v>
      </c>
      <c r="O1370" t="s">
        <v>634</v>
      </c>
      <c r="P1370">
        <v>2</v>
      </c>
      <c r="Q1370" t="s">
        <v>634</v>
      </c>
      <c r="R1370">
        <f>SUMIFS(Table2[number],Table2[Event],"Goal",Table2[H/U],"HOME",Table2[GameID],Table2[[#This Row],[GameID]],Table2[GameTime],"&lt;="&amp;Table2[[#This Row],[GameTime]])</f>
        <v>3</v>
      </c>
      <c r="S1370">
        <f>SUMIFS(Table2[number],Table2[Event],"Goal",Table2[H/U],"AWAY",Table2[GameID],Table2[[#This Row],[GameID]],Table2[GameTime],"&lt;="&amp;Table2[[#This Row],[GameTime]])</f>
        <v>2</v>
      </c>
      <c r="T1370" t="str">
        <f>IF(Table2[[#This Row],[Event]]="Goal",Table2[[#This Row],[Hscore]]&amp;"-"&amp;Table2[[#This Row],[Uscore]],"")</f>
        <v>3-2</v>
      </c>
      <c r="U1370">
        <v>1904</v>
      </c>
      <c r="V1370" s="1">
        <f>Table2[[#This Row],[GameTime]]-(Table2[[#This Row],[period]]-1)*1200</f>
        <v>704</v>
      </c>
      <c r="W1370" s="1">
        <f>ROUNDDOWN(Table2[[#This Row],[Time]]/60,0)</f>
        <v>11</v>
      </c>
      <c r="X1370" s="1">
        <f>ROUNDDOWN((Table2[[#This Row],[Time]]/60-Table2[[#This Row],[Time2]])*60,0)</f>
        <v>44</v>
      </c>
      <c r="Y1370" s="1">
        <f>IF(Table2[[#This Row],[Time2]]&lt;10,0&amp;Table2[[#This Row],[Time2]],Table2[[#This Row],[Time2]])</f>
        <v>11</v>
      </c>
      <c r="Z1370" s="1">
        <f>IF(Table2[[#This Row],[Time3]]&lt;10,0&amp;Table2[[#This Row],[Time3]],Table2[[#This Row],[Time3]])</f>
        <v>44</v>
      </c>
      <c r="AA1370" s="2" t="str">
        <f>Table2[[#This Row],[Time4]]&amp;":"&amp;Table2[[#This Row],[Time5]]</f>
        <v>11:44</v>
      </c>
      <c r="AB1370" s="1" t="str" cm="1">
        <f t="array" ref="AB1370">IFERROR(IF(Table2[[#This Row],[code]]="","",_xlfn.IFS(AND(Table2[[#This Row],[code]]&lt;400,Table2[[#This Row],[code]]&lt;&gt;""),2,Table2[[#This Row],[code]]&gt;500,4)),"")</f>
        <v/>
      </c>
      <c r="AC1370" s="1" t="str">
        <f>IF(Table2[[#This Row],[Event]]="Penalty",Table2[[#This Row],[number]],IF(Table2[[#This Row],[Event]]="Time-Out",401,""))</f>
        <v/>
      </c>
      <c r="AD1370" s="1">
        <f>ROW(A1369)</f>
        <v>1369</v>
      </c>
      <c r="AE1370" s="1">
        <f>COUNTIFS(Table2[GameID],Table2[[#This Row],[GameID]],Table2[Column1],"&lt;="&amp;Table2[[#This Row],[Column1]])-1</f>
        <v>6</v>
      </c>
    </row>
    <row r="1371" spans="1:31" x14ac:dyDescent="0.45">
      <c r="A1371" t="s">
        <v>428</v>
      </c>
      <c r="B1371" t="str">
        <f>_xlfn.TEXTBEFORE(Table2[[#This Row],[Kamp]]," - ")</f>
        <v>Hvidovre Attack</v>
      </c>
      <c r="C1371" t="str">
        <f>_xlfn.TEXTAFTER(Table2[[#This Row],[Kamp]],"- ")</f>
        <v>Sunds Seahawks</v>
      </c>
      <c r="D1371">
        <v>44955</v>
      </c>
      <c r="E1371">
        <v>65723</v>
      </c>
      <c r="F1371">
        <v>20222023</v>
      </c>
      <c r="G1371" t="s">
        <v>418</v>
      </c>
      <c r="H1371" t="s">
        <v>659</v>
      </c>
      <c r="I1371" t="s">
        <v>678</v>
      </c>
      <c r="J1371">
        <v>2</v>
      </c>
      <c r="K1371">
        <v>29511</v>
      </c>
      <c r="L1371">
        <v>201</v>
      </c>
      <c r="M1371" t="s">
        <v>631</v>
      </c>
      <c r="N1371" t="s">
        <v>60</v>
      </c>
      <c r="O1371" t="s">
        <v>634</v>
      </c>
      <c r="P1371">
        <v>4</v>
      </c>
      <c r="Q1371" t="s">
        <v>634</v>
      </c>
      <c r="R1371">
        <f>SUMIFS(Table2[number],Table2[Event],"Goal",Table2[H/U],"HOME",Table2[GameID],Table2[[#This Row],[GameID]],Table2[GameTime],"&lt;="&amp;Table2[[#This Row],[GameTime]])</f>
        <v>3</v>
      </c>
      <c r="S1371">
        <f>SUMIFS(Table2[number],Table2[Event],"Goal",Table2[H/U],"AWAY",Table2[GameID],Table2[[#This Row],[GameID]],Table2[GameTime],"&lt;="&amp;Table2[[#This Row],[GameTime]])</f>
        <v>2</v>
      </c>
      <c r="T1371" t="str">
        <f>IF(Table2[[#This Row],[Event]]="Goal",Table2[[#This Row],[Hscore]]&amp;"-"&amp;Table2[[#This Row],[Uscore]],"")</f>
        <v/>
      </c>
      <c r="U1371">
        <v>1977</v>
      </c>
      <c r="V1371" s="1">
        <f>Table2[[#This Row],[GameTime]]-(Table2[[#This Row],[period]]-1)*1200</f>
        <v>777</v>
      </c>
      <c r="W1371" s="1">
        <f>ROUNDDOWN(Table2[[#This Row],[Time]]/60,0)</f>
        <v>12</v>
      </c>
      <c r="X1371" s="1">
        <f>ROUNDDOWN((Table2[[#This Row],[Time]]/60-Table2[[#This Row],[Time2]])*60,0)</f>
        <v>57</v>
      </c>
      <c r="Y1371" s="1">
        <f>IF(Table2[[#This Row],[Time2]]&lt;10,0&amp;Table2[[#This Row],[Time2]],Table2[[#This Row],[Time2]])</f>
        <v>12</v>
      </c>
      <c r="Z1371" s="1">
        <f>IF(Table2[[#This Row],[Time3]]&lt;10,0&amp;Table2[[#This Row],[Time3]],Table2[[#This Row],[Time3]])</f>
        <v>57</v>
      </c>
      <c r="AA1371" s="2" t="str">
        <f>Table2[[#This Row],[Time4]]&amp;":"&amp;Table2[[#This Row],[Time5]]</f>
        <v>12:57</v>
      </c>
      <c r="AB1371" s="1" cm="1">
        <f t="array" ref="AB1371">IFERROR(IF(Table2[[#This Row],[code]]="","",_xlfn.IFS(AND(Table2[[#This Row],[code]]&lt;400,Table2[[#This Row],[code]]&lt;&gt;""),2,Table2[[#This Row],[code]]&gt;500,4)),"")</f>
        <v>2</v>
      </c>
      <c r="AC1371" s="1">
        <f>IF(Table2[[#This Row],[Event]]="Penalty",Table2[[#This Row],[number]],IF(Table2[[#This Row],[Event]]="Time-Out",401,""))</f>
        <v>201</v>
      </c>
      <c r="AD1371" s="1">
        <f>ROW(A1370)</f>
        <v>1370</v>
      </c>
      <c r="AE1371" s="1">
        <f>COUNTIFS(Table2[GameID],Table2[[#This Row],[GameID]],Table2[Column1],"&lt;="&amp;Table2[[#This Row],[Column1]])-1</f>
        <v>7</v>
      </c>
    </row>
    <row r="1372" spans="1:31" x14ac:dyDescent="0.45">
      <c r="A1372" t="s">
        <v>428</v>
      </c>
      <c r="B1372" t="str">
        <f>_xlfn.TEXTBEFORE(Table2[[#This Row],[Kamp]]," - ")</f>
        <v>Hvidovre Attack</v>
      </c>
      <c r="C1372" t="str">
        <f>_xlfn.TEXTAFTER(Table2[[#This Row],[Kamp]],"- ")</f>
        <v>Sunds Seahawks</v>
      </c>
      <c r="D1372">
        <v>44955</v>
      </c>
      <c r="E1372">
        <v>65723</v>
      </c>
      <c r="F1372">
        <v>20222023</v>
      </c>
      <c r="G1372" t="s">
        <v>418</v>
      </c>
      <c r="H1372" t="s">
        <v>668</v>
      </c>
      <c r="I1372" t="s">
        <v>677</v>
      </c>
      <c r="J1372">
        <v>2</v>
      </c>
      <c r="K1372">
        <v>29502</v>
      </c>
      <c r="L1372">
        <v>1</v>
      </c>
      <c r="M1372" t="s">
        <v>630</v>
      </c>
      <c r="N1372" t="s">
        <v>213</v>
      </c>
      <c r="O1372" t="s">
        <v>634</v>
      </c>
      <c r="P1372">
        <v>5</v>
      </c>
      <c r="Q1372" t="s">
        <v>634</v>
      </c>
      <c r="R1372">
        <f>SUMIFS(Table2[number],Table2[Event],"Goal",Table2[H/U],"HOME",Table2[GameID],Table2[[#This Row],[GameID]],Table2[GameTime],"&lt;="&amp;Table2[[#This Row],[GameTime]])</f>
        <v>3</v>
      </c>
      <c r="S1372">
        <f>SUMIFS(Table2[number],Table2[Event],"Goal",Table2[H/U],"AWAY",Table2[GameID],Table2[[#This Row],[GameID]],Table2[GameTime],"&lt;="&amp;Table2[[#This Row],[GameTime]])</f>
        <v>3</v>
      </c>
      <c r="T1372" t="str">
        <f>IF(Table2[[#This Row],[Event]]="Goal",Table2[[#This Row],[Hscore]]&amp;"-"&amp;Table2[[#This Row],[Uscore]],"")</f>
        <v>3-3</v>
      </c>
      <c r="U1372">
        <v>2034</v>
      </c>
      <c r="V1372" s="1">
        <f>Table2[[#This Row],[GameTime]]-(Table2[[#This Row],[period]]-1)*1200</f>
        <v>834</v>
      </c>
      <c r="W1372" s="1">
        <f>ROUNDDOWN(Table2[[#This Row],[Time]]/60,0)</f>
        <v>13</v>
      </c>
      <c r="X1372" s="1">
        <f>ROUNDDOWN((Table2[[#This Row],[Time]]/60-Table2[[#This Row],[Time2]])*60,0)</f>
        <v>54</v>
      </c>
      <c r="Y1372" s="1">
        <f>IF(Table2[[#This Row],[Time2]]&lt;10,0&amp;Table2[[#This Row],[Time2]],Table2[[#This Row],[Time2]])</f>
        <v>13</v>
      </c>
      <c r="Z1372" s="1">
        <f>IF(Table2[[#This Row],[Time3]]&lt;10,0&amp;Table2[[#This Row],[Time3]],Table2[[#This Row],[Time3]])</f>
        <v>54</v>
      </c>
      <c r="AA1372" s="2" t="str">
        <f>Table2[[#This Row],[Time4]]&amp;":"&amp;Table2[[#This Row],[Time5]]</f>
        <v>13:54</v>
      </c>
      <c r="AB1372" s="1" t="str" cm="1">
        <f t="array" ref="AB1372">IFERROR(IF(Table2[[#This Row],[code]]="","",_xlfn.IFS(AND(Table2[[#This Row],[code]]&lt;400,Table2[[#This Row],[code]]&lt;&gt;""),2,Table2[[#This Row],[code]]&gt;500,4)),"")</f>
        <v/>
      </c>
      <c r="AC1372" s="1" t="str">
        <f>IF(Table2[[#This Row],[Event]]="Penalty",Table2[[#This Row],[number]],IF(Table2[[#This Row],[Event]]="Time-Out",401,""))</f>
        <v/>
      </c>
      <c r="AD1372" s="1">
        <f>ROW(A1371)</f>
        <v>1371</v>
      </c>
      <c r="AE1372" s="1">
        <f>COUNTIFS(Table2[GameID],Table2[[#This Row],[GameID]],Table2[Column1],"&lt;="&amp;Table2[[#This Row],[Column1]])-1</f>
        <v>8</v>
      </c>
    </row>
    <row r="1373" spans="1:31" x14ac:dyDescent="0.45">
      <c r="A1373" t="s">
        <v>428</v>
      </c>
      <c r="B1373" t="str">
        <f>_xlfn.TEXTBEFORE(Table2[[#This Row],[Kamp]]," - ")</f>
        <v>Hvidovre Attack</v>
      </c>
      <c r="C1373" t="str">
        <f>_xlfn.TEXTAFTER(Table2[[#This Row],[Kamp]],"- ")</f>
        <v>Sunds Seahawks</v>
      </c>
      <c r="D1373">
        <v>44955</v>
      </c>
      <c r="E1373">
        <v>65723</v>
      </c>
      <c r="F1373">
        <v>20222023</v>
      </c>
      <c r="G1373" t="s">
        <v>418</v>
      </c>
      <c r="H1373" t="s">
        <v>659</v>
      </c>
      <c r="I1373" t="s">
        <v>678</v>
      </c>
      <c r="J1373">
        <v>2</v>
      </c>
      <c r="K1373">
        <v>29511</v>
      </c>
      <c r="L1373">
        <v>220</v>
      </c>
      <c r="M1373" t="s">
        <v>631</v>
      </c>
      <c r="N1373" t="s">
        <v>68</v>
      </c>
      <c r="O1373" t="s">
        <v>634</v>
      </c>
      <c r="P1373">
        <v>25</v>
      </c>
      <c r="Q1373" t="s">
        <v>634</v>
      </c>
      <c r="R1373">
        <f>SUMIFS(Table2[number],Table2[Event],"Goal",Table2[H/U],"HOME",Table2[GameID],Table2[[#This Row],[GameID]],Table2[GameTime],"&lt;="&amp;Table2[[#This Row],[GameTime]])</f>
        <v>3</v>
      </c>
      <c r="S1373">
        <f>SUMIFS(Table2[number],Table2[Event],"Goal",Table2[H/U],"AWAY",Table2[GameID],Table2[[#This Row],[GameID]],Table2[GameTime],"&lt;="&amp;Table2[[#This Row],[GameTime]])</f>
        <v>3</v>
      </c>
      <c r="T1373" t="str">
        <f>IF(Table2[[#This Row],[Event]]="Goal",Table2[[#This Row],[Hscore]]&amp;"-"&amp;Table2[[#This Row],[Uscore]],"")</f>
        <v/>
      </c>
      <c r="U1373">
        <v>2034</v>
      </c>
      <c r="V1373" s="1">
        <f>Table2[[#This Row],[GameTime]]-(Table2[[#This Row],[period]]-1)*1200</f>
        <v>834</v>
      </c>
      <c r="W1373" s="1">
        <f>ROUNDDOWN(Table2[[#This Row],[Time]]/60,0)</f>
        <v>13</v>
      </c>
      <c r="X1373" s="1">
        <f>ROUNDDOWN((Table2[[#This Row],[Time]]/60-Table2[[#This Row],[Time2]])*60,0)</f>
        <v>54</v>
      </c>
      <c r="Y1373" s="1">
        <f>IF(Table2[[#This Row],[Time2]]&lt;10,0&amp;Table2[[#This Row],[Time2]],Table2[[#This Row],[Time2]])</f>
        <v>13</v>
      </c>
      <c r="Z1373" s="1">
        <f>IF(Table2[[#This Row],[Time3]]&lt;10,0&amp;Table2[[#This Row],[Time3]],Table2[[#This Row],[Time3]])</f>
        <v>54</v>
      </c>
      <c r="AA1373" s="2" t="str">
        <f>Table2[[#This Row],[Time4]]&amp;":"&amp;Table2[[#This Row],[Time5]]</f>
        <v>13:54</v>
      </c>
      <c r="AB1373" s="1" cm="1">
        <f t="array" ref="AB1373">IFERROR(IF(Table2[[#This Row],[code]]="","",_xlfn.IFS(AND(Table2[[#This Row],[code]]&lt;400,Table2[[#This Row],[code]]&lt;&gt;""),2,Table2[[#This Row],[code]]&gt;500,4)),"")</f>
        <v>2</v>
      </c>
      <c r="AC1373" s="1">
        <f>IF(Table2[[#This Row],[Event]]="Penalty",Table2[[#This Row],[number]],IF(Table2[[#This Row],[Event]]="Time-Out",401,""))</f>
        <v>220</v>
      </c>
      <c r="AD1373" s="1">
        <f>ROW(A1372)</f>
        <v>1372</v>
      </c>
      <c r="AE1373" s="1">
        <f>COUNTIFS(Table2[GameID],Table2[[#This Row],[GameID]],Table2[Column1],"&lt;="&amp;Table2[[#This Row],[Column1]])-1</f>
        <v>9</v>
      </c>
    </row>
    <row r="1374" spans="1:31" x14ac:dyDescent="0.45">
      <c r="A1374" t="s">
        <v>428</v>
      </c>
      <c r="B1374" t="str">
        <f>_xlfn.TEXTBEFORE(Table2[[#This Row],[Kamp]]," - ")</f>
        <v>Hvidovre Attack</v>
      </c>
      <c r="C1374" t="str">
        <f>_xlfn.TEXTAFTER(Table2[[#This Row],[Kamp]],"- ")</f>
        <v>Sunds Seahawks</v>
      </c>
      <c r="D1374">
        <v>44955</v>
      </c>
      <c r="E1374">
        <v>65723</v>
      </c>
      <c r="F1374">
        <v>20222023</v>
      </c>
      <c r="G1374" t="s">
        <v>418</v>
      </c>
      <c r="H1374" t="s">
        <v>668</v>
      </c>
      <c r="I1374" t="s">
        <v>677</v>
      </c>
      <c r="J1374">
        <v>2</v>
      </c>
      <c r="K1374">
        <v>29502</v>
      </c>
      <c r="L1374">
        <v>1</v>
      </c>
      <c r="M1374" t="s">
        <v>630</v>
      </c>
      <c r="N1374" t="s">
        <v>221</v>
      </c>
      <c r="O1374" t="s">
        <v>231</v>
      </c>
      <c r="P1374">
        <v>25</v>
      </c>
      <c r="Q1374">
        <v>97</v>
      </c>
      <c r="R1374">
        <f>SUMIFS(Table2[number],Table2[Event],"Goal",Table2[H/U],"HOME",Table2[GameID],Table2[[#This Row],[GameID]],Table2[GameTime],"&lt;="&amp;Table2[[#This Row],[GameTime]])</f>
        <v>3</v>
      </c>
      <c r="S1374">
        <f>SUMIFS(Table2[number],Table2[Event],"Goal",Table2[H/U],"AWAY",Table2[GameID],Table2[[#This Row],[GameID]],Table2[GameTime],"&lt;="&amp;Table2[[#This Row],[GameTime]])</f>
        <v>4</v>
      </c>
      <c r="T1374" t="str">
        <f>IF(Table2[[#This Row],[Event]]="Goal",Table2[[#This Row],[Hscore]]&amp;"-"&amp;Table2[[#This Row],[Uscore]],"")</f>
        <v>3-4</v>
      </c>
      <c r="U1374">
        <v>2103</v>
      </c>
      <c r="V1374" s="1">
        <f>Table2[[#This Row],[GameTime]]-(Table2[[#This Row],[period]]-1)*1200</f>
        <v>903</v>
      </c>
      <c r="W1374" s="1">
        <f>ROUNDDOWN(Table2[[#This Row],[Time]]/60,0)</f>
        <v>15</v>
      </c>
      <c r="X1374" s="1">
        <f>ROUNDDOWN((Table2[[#This Row],[Time]]/60-Table2[[#This Row],[Time2]])*60,0)</f>
        <v>3</v>
      </c>
      <c r="Y1374" s="1">
        <f>IF(Table2[[#This Row],[Time2]]&lt;10,0&amp;Table2[[#This Row],[Time2]],Table2[[#This Row],[Time2]])</f>
        <v>15</v>
      </c>
      <c r="Z1374" s="1" t="str">
        <f>IF(Table2[[#This Row],[Time3]]&lt;10,0&amp;Table2[[#This Row],[Time3]],Table2[[#This Row],[Time3]])</f>
        <v>03</v>
      </c>
      <c r="AA1374" s="2" t="str">
        <f>Table2[[#This Row],[Time4]]&amp;":"&amp;Table2[[#This Row],[Time5]]</f>
        <v>15:03</v>
      </c>
      <c r="AB1374" s="1" t="str" cm="1">
        <f t="array" ref="AB1374">IFERROR(IF(Table2[[#This Row],[code]]="","",_xlfn.IFS(AND(Table2[[#This Row],[code]]&lt;400,Table2[[#This Row],[code]]&lt;&gt;""),2,Table2[[#This Row],[code]]&gt;500,4)),"")</f>
        <v/>
      </c>
      <c r="AC1374" s="1" t="str">
        <f>IF(Table2[[#This Row],[Event]]="Penalty",Table2[[#This Row],[number]],IF(Table2[[#This Row],[Event]]="Time-Out",401,""))</f>
        <v/>
      </c>
      <c r="AD1374" s="1">
        <f>ROW(A1373)</f>
        <v>1373</v>
      </c>
      <c r="AE1374" s="1">
        <f>COUNTIFS(Table2[GameID],Table2[[#This Row],[GameID]],Table2[Column1],"&lt;="&amp;Table2[[#This Row],[Column1]])-1</f>
        <v>10</v>
      </c>
    </row>
    <row r="1375" spans="1:31" x14ac:dyDescent="0.45">
      <c r="A1375" t="s">
        <v>428</v>
      </c>
      <c r="B1375" t="str">
        <f>_xlfn.TEXTBEFORE(Table2[[#This Row],[Kamp]]," - ")</f>
        <v>Hvidovre Attack</v>
      </c>
      <c r="C1375" t="str">
        <f>_xlfn.TEXTAFTER(Table2[[#This Row],[Kamp]],"- ")</f>
        <v>Sunds Seahawks</v>
      </c>
      <c r="D1375">
        <v>44955</v>
      </c>
      <c r="E1375">
        <v>65723</v>
      </c>
      <c r="F1375">
        <v>20222023</v>
      </c>
      <c r="G1375" t="s">
        <v>418</v>
      </c>
      <c r="H1375" t="s">
        <v>659</v>
      </c>
      <c r="I1375" t="s">
        <v>678</v>
      </c>
      <c r="J1375">
        <v>3</v>
      </c>
      <c r="K1375">
        <v>29511</v>
      </c>
      <c r="L1375">
        <v>1</v>
      </c>
      <c r="M1375" t="s">
        <v>630</v>
      </c>
      <c r="N1375" t="s">
        <v>60</v>
      </c>
      <c r="O1375" t="s">
        <v>634</v>
      </c>
      <c r="P1375">
        <v>4</v>
      </c>
      <c r="Q1375" t="s">
        <v>634</v>
      </c>
      <c r="R1375">
        <f>SUMIFS(Table2[number],Table2[Event],"Goal",Table2[H/U],"HOME",Table2[GameID],Table2[[#This Row],[GameID]],Table2[GameTime],"&lt;="&amp;Table2[[#This Row],[GameTime]])</f>
        <v>4</v>
      </c>
      <c r="S1375">
        <f>SUMIFS(Table2[number],Table2[Event],"Goal",Table2[H/U],"AWAY",Table2[GameID],Table2[[#This Row],[GameID]],Table2[GameTime],"&lt;="&amp;Table2[[#This Row],[GameTime]])</f>
        <v>4</v>
      </c>
      <c r="T1375" t="str">
        <f>IF(Table2[[#This Row],[Event]]="Goal",Table2[[#This Row],[Hscore]]&amp;"-"&amp;Table2[[#This Row],[Uscore]],"")</f>
        <v>4-4</v>
      </c>
      <c r="U1375">
        <v>2711</v>
      </c>
      <c r="V1375" s="1">
        <f>Table2[[#This Row],[GameTime]]-(Table2[[#This Row],[period]]-1)*1200</f>
        <v>311</v>
      </c>
      <c r="W1375" s="1">
        <f>ROUNDDOWN(Table2[[#This Row],[Time]]/60,0)</f>
        <v>5</v>
      </c>
      <c r="X1375" s="1">
        <f>ROUNDDOWN((Table2[[#This Row],[Time]]/60-Table2[[#This Row],[Time2]])*60,0)</f>
        <v>11</v>
      </c>
      <c r="Y1375" s="1" t="str">
        <f>IF(Table2[[#This Row],[Time2]]&lt;10,0&amp;Table2[[#This Row],[Time2]],Table2[[#This Row],[Time2]])</f>
        <v>05</v>
      </c>
      <c r="Z1375" s="1">
        <f>IF(Table2[[#This Row],[Time3]]&lt;10,0&amp;Table2[[#This Row],[Time3]],Table2[[#This Row],[Time3]])</f>
        <v>11</v>
      </c>
      <c r="AA1375" s="2" t="str">
        <f>Table2[[#This Row],[Time4]]&amp;":"&amp;Table2[[#This Row],[Time5]]</f>
        <v>05:11</v>
      </c>
      <c r="AB1375" s="1" t="str" cm="1">
        <f t="array" ref="AB1375">IFERROR(IF(Table2[[#This Row],[code]]="","",_xlfn.IFS(AND(Table2[[#This Row],[code]]&lt;400,Table2[[#This Row],[code]]&lt;&gt;""),2,Table2[[#This Row],[code]]&gt;500,4)),"")</f>
        <v/>
      </c>
      <c r="AC1375" s="1" t="str">
        <f>IF(Table2[[#This Row],[Event]]="Penalty",Table2[[#This Row],[number]],IF(Table2[[#This Row],[Event]]="Time-Out",401,""))</f>
        <v/>
      </c>
      <c r="AD1375" s="1">
        <f>ROW(A1374)</f>
        <v>1374</v>
      </c>
      <c r="AE1375" s="1">
        <f>COUNTIFS(Table2[GameID],Table2[[#This Row],[GameID]],Table2[Column1],"&lt;="&amp;Table2[[#This Row],[Column1]])-1</f>
        <v>11</v>
      </c>
    </row>
    <row r="1376" spans="1:31" x14ac:dyDescent="0.45">
      <c r="A1376" t="s">
        <v>428</v>
      </c>
      <c r="B1376" t="str">
        <f>_xlfn.TEXTBEFORE(Table2[[#This Row],[Kamp]]," - ")</f>
        <v>Hvidovre Attack</v>
      </c>
      <c r="C1376" t="str">
        <f>_xlfn.TEXTAFTER(Table2[[#This Row],[Kamp]],"- ")</f>
        <v>Sunds Seahawks</v>
      </c>
      <c r="D1376">
        <v>44955</v>
      </c>
      <c r="E1376">
        <v>65723</v>
      </c>
      <c r="F1376">
        <v>20222023</v>
      </c>
      <c r="G1376" t="s">
        <v>418</v>
      </c>
      <c r="H1376" t="s">
        <v>668</v>
      </c>
      <c r="I1376" t="s">
        <v>677</v>
      </c>
      <c r="J1376">
        <v>3</v>
      </c>
      <c r="K1376">
        <v>29502</v>
      </c>
      <c r="L1376">
        <v>1</v>
      </c>
      <c r="M1376" t="s">
        <v>630</v>
      </c>
      <c r="N1376" t="s">
        <v>221</v>
      </c>
      <c r="O1376" t="s">
        <v>634</v>
      </c>
      <c r="P1376">
        <v>25</v>
      </c>
      <c r="Q1376" t="s">
        <v>634</v>
      </c>
      <c r="R1376">
        <f>SUMIFS(Table2[number],Table2[Event],"Goal",Table2[H/U],"HOME",Table2[GameID],Table2[[#This Row],[GameID]],Table2[GameTime],"&lt;="&amp;Table2[[#This Row],[GameTime]])</f>
        <v>4</v>
      </c>
      <c r="S1376">
        <f>SUMIFS(Table2[number],Table2[Event],"Goal",Table2[H/U],"AWAY",Table2[GameID],Table2[[#This Row],[GameID]],Table2[GameTime],"&lt;="&amp;Table2[[#This Row],[GameTime]])</f>
        <v>5</v>
      </c>
      <c r="T1376" t="str">
        <f>IF(Table2[[#This Row],[Event]]="Goal",Table2[[#This Row],[Hscore]]&amp;"-"&amp;Table2[[#This Row],[Uscore]],"")</f>
        <v>4-5</v>
      </c>
      <c r="U1376">
        <v>2899</v>
      </c>
      <c r="V1376" s="1">
        <f>Table2[[#This Row],[GameTime]]-(Table2[[#This Row],[period]]-1)*1200</f>
        <v>499</v>
      </c>
      <c r="W1376" s="1">
        <f>ROUNDDOWN(Table2[[#This Row],[Time]]/60,0)</f>
        <v>8</v>
      </c>
      <c r="X1376" s="1">
        <f>ROUNDDOWN((Table2[[#This Row],[Time]]/60-Table2[[#This Row],[Time2]])*60,0)</f>
        <v>19</v>
      </c>
      <c r="Y1376" s="1" t="str">
        <f>IF(Table2[[#This Row],[Time2]]&lt;10,0&amp;Table2[[#This Row],[Time2]],Table2[[#This Row],[Time2]])</f>
        <v>08</v>
      </c>
      <c r="Z1376" s="1">
        <f>IF(Table2[[#This Row],[Time3]]&lt;10,0&amp;Table2[[#This Row],[Time3]],Table2[[#This Row],[Time3]])</f>
        <v>19</v>
      </c>
      <c r="AA1376" s="2" t="str">
        <f>Table2[[#This Row],[Time4]]&amp;":"&amp;Table2[[#This Row],[Time5]]</f>
        <v>08:19</v>
      </c>
      <c r="AB1376" s="1" t="str" cm="1">
        <f t="array" ref="AB1376">IFERROR(IF(Table2[[#This Row],[code]]="","",_xlfn.IFS(AND(Table2[[#This Row],[code]]&lt;400,Table2[[#This Row],[code]]&lt;&gt;""),2,Table2[[#This Row],[code]]&gt;500,4)),"")</f>
        <v/>
      </c>
      <c r="AC1376" s="1" t="str">
        <f>IF(Table2[[#This Row],[Event]]="Penalty",Table2[[#This Row],[number]],IF(Table2[[#This Row],[Event]]="Time-Out",401,""))</f>
        <v/>
      </c>
      <c r="AD1376" s="1">
        <f>ROW(A1375)</f>
        <v>1375</v>
      </c>
      <c r="AE1376" s="1">
        <f>COUNTIFS(Table2[GameID],Table2[[#This Row],[GameID]],Table2[Column1],"&lt;="&amp;Table2[[#This Row],[Column1]])-1</f>
        <v>12</v>
      </c>
    </row>
    <row r="1377" spans="1:31" x14ac:dyDescent="0.45">
      <c r="A1377" t="s">
        <v>428</v>
      </c>
      <c r="B1377" t="str">
        <f>_xlfn.TEXTBEFORE(Table2[[#This Row],[Kamp]]," - ")</f>
        <v>Hvidovre Attack</v>
      </c>
      <c r="C1377" t="str">
        <f>_xlfn.TEXTAFTER(Table2[[#This Row],[Kamp]],"- ")</f>
        <v>Sunds Seahawks</v>
      </c>
      <c r="D1377">
        <v>44955</v>
      </c>
      <c r="E1377">
        <v>65723</v>
      </c>
      <c r="F1377">
        <v>20222023</v>
      </c>
      <c r="G1377" t="s">
        <v>418</v>
      </c>
      <c r="H1377" t="s">
        <v>668</v>
      </c>
      <c r="I1377" t="s">
        <v>677</v>
      </c>
      <c r="J1377">
        <v>3</v>
      </c>
      <c r="K1377">
        <v>29502</v>
      </c>
      <c r="L1377">
        <v>201</v>
      </c>
      <c r="M1377" t="s">
        <v>631</v>
      </c>
      <c r="N1377" t="s">
        <v>217</v>
      </c>
      <c r="O1377" t="s">
        <v>634</v>
      </c>
      <c r="P1377">
        <v>15</v>
      </c>
      <c r="Q1377" t="s">
        <v>634</v>
      </c>
      <c r="R1377">
        <f>SUMIFS(Table2[number],Table2[Event],"Goal",Table2[H/U],"HOME",Table2[GameID],Table2[[#This Row],[GameID]],Table2[GameTime],"&lt;="&amp;Table2[[#This Row],[GameTime]])</f>
        <v>4</v>
      </c>
      <c r="S1377">
        <f>SUMIFS(Table2[number],Table2[Event],"Goal",Table2[H/U],"AWAY",Table2[GameID],Table2[[#This Row],[GameID]],Table2[GameTime],"&lt;="&amp;Table2[[#This Row],[GameTime]])</f>
        <v>5</v>
      </c>
      <c r="T1377" t="str">
        <f>IF(Table2[[#This Row],[Event]]="Goal",Table2[[#This Row],[Hscore]]&amp;"-"&amp;Table2[[#This Row],[Uscore]],"")</f>
        <v/>
      </c>
      <c r="U1377">
        <v>2940</v>
      </c>
      <c r="V1377" s="1">
        <f>Table2[[#This Row],[GameTime]]-(Table2[[#This Row],[period]]-1)*1200</f>
        <v>540</v>
      </c>
      <c r="W1377" s="1">
        <f>ROUNDDOWN(Table2[[#This Row],[Time]]/60,0)</f>
        <v>9</v>
      </c>
      <c r="X1377" s="1">
        <f>ROUNDDOWN((Table2[[#This Row],[Time]]/60-Table2[[#This Row],[Time2]])*60,0)</f>
        <v>0</v>
      </c>
      <c r="Y1377" s="1" t="str">
        <f>IF(Table2[[#This Row],[Time2]]&lt;10,0&amp;Table2[[#This Row],[Time2]],Table2[[#This Row],[Time2]])</f>
        <v>09</v>
      </c>
      <c r="Z1377" s="1" t="str">
        <f>IF(Table2[[#This Row],[Time3]]&lt;10,0&amp;Table2[[#This Row],[Time3]],Table2[[#This Row],[Time3]])</f>
        <v>00</v>
      </c>
      <c r="AA1377" s="2" t="str">
        <f>Table2[[#This Row],[Time4]]&amp;":"&amp;Table2[[#This Row],[Time5]]</f>
        <v>09:00</v>
      </c>
      <c r="AB1377" s="1" cm="1">
        <f t="array" ref="AB1377">IFERROR(IF(Table2[[#This Row],[code]]="","",_xlfn.IFS(AND(Table2[[#This Row],[code]]&lt;400,Table2[[#This Row],[code]]&lt;&gt;""),2,Table2[[#This Row],[code]]&gt;500,4)),"")</f>
        <v>2</v>
      </c>
      <c r="AC1377" s="1">
        <f>IF(Table2[[#This Row],[Event]]="Penalty",Table2[[#This Row],[number]],IF(Table2[[#This Row],[Event]]="Time-Out",401,""))</f>
        <v>201</v>
      </c>
      <c r="AD1377" s="1">
        <f>ROW(A1376)</f>
        <v>1376</v>
      </c>
      <c r="AE1377" s="1">
        <f>COUNTIFS(Table2[GameID],Table2[[#This Row],[GameID]],Table2[Column1],"&lt;="&amp;Table2[[#This Row],[Column1]])-1</f>
        <v>13</v>
      </c>
    </row>
    <row r="1378" spans="1:31" x14ac:dyDescent="0.45">
      <c r="A1378" t="s">
        <v>428</v>
      </c>
      <c r="B1378" t="str">
        <f>_xlfn.TEXTBEFORE(Table2[[#This Row],[Kamp]]," - ")</f>
        <v>Hvidovre Attack</v>
      </c>
      <c r="C1378" t="str">
        <f>_xlfn.TEXTAFTER(Table2[[#This Row],[Kamp]],"- ")</f>
        <v>Sunds Seahawks</v>
      </c>
      <c r="D1378">
        <v>44955</v>
      </c>
      <c r="E1378">
        <v>65723</v>
      </c>
      <c r="F1378">
        <v>20222023</v>
      </c>
      <c r="G1378" t="s">
        <v>418</v>
      </c>
      <c r="H1378" t="s">
        <v>668</v>
      </c>
      <c r="I1378" t="s">
        <v>677</v>
      </c>
      <c r="J1378">
        <v>3</v>
      </c>
      <c r="K1378">
        <v>29502</v>
      </c>
      <c r="L1378">
        <v>1</v>
      </c>
      <c r="M1378" t="s">
        <v>630</v>
      </c>
      <c r="N1378" t="s">
        <v>218</v>
      </c>
      <c r="O1378" t="s">
        <v>216</v>
      </c>
      <c r="P1378">
        <v>17</v>
      </c>
      <c r="Q1378">
        <v>14</v>
      </c>
      <c r="R1378">
        <f>SUMIFS(Table2[number],Table2[Event],"Goal",Table2[H/U],"HOME",Table2[GameID],Table2[[#This Row],[GameID]],Table2[GameTime],"&lt;="&amp;Table2[[#This Row],[GameTime]])</f>
        <v>4</v>
      </c>
      <c r="S1378">
        <f>SUMIFS(Table2[number],Table2[Event],"Goal",Table2[H/U],"AWAY",Table2[GameID],Table2[[#This Row],[GameID]],Table2[GameTime],"&lt;="&amp;Table2[[#This Row],[GameTime]])</f>
        <v>6</v>
      </c>
      <c r="T1378" t="str">
        <f>IF(Table2[[#This Row],[Event]]="Goal",Table2[[#This Row],[Hscore]]&amp;"-"&amp;Table2[[#This Row],[Uscore]],"")</f>
        <v>4-6</v>
      </c>
      <c r="U1378">
        <v>3120</v>
      </c>
      <c r="V1378" s="1">
        <f>Table2[[#This Row],[GameTime]]-(Table2[[#This Row],[period]]-1)*1200</f>
        <v>720</v>
      </c>
      <c r="W1378" s="1">
        <f>ROUNDDOWN(Table2[[#This Row],[Time]]/60,0)</f>
        <v>12</v>
      </c>
      <c r="X1378" s="1">
        <f>ROUNDDOWN((Table2[[#This Row],[Time]]/60-Table2[[#This Row],[Time2]])*60,0)</f>
        <v>0</v>
      </c>
      <c r="Y1378" s="1">
        <f>IF(Table2[[#This Row],[Time2]]&lt;10,0&amp;Table2[[#This Row],[Time2]],Table2[[#This Row],[Time2]])</f>
        <v>12</v>
      </c>
      <c r="Z1378" s="1" t="str">
        <f>IF(Table2[[#This Row],[Time3]]&lt;10,0&amp;Table2[[#This Row],[Time3]],Table2[[#This Row],[Time3]])</f>
        <v>00</v>
      </c>
      <c r="AA1378" s="2" t="str">
        <f>Table2[[#This Row],[Time4]]&amp;":"&amp;Table2[[#This Row],[Time5]]</f>
        <v>12:00</v>
      </c>
      <c r="AB1378" s="1" t="str" cm="1">
        <f t="array" ref="AB1378">IFERROR(IF(Table2[[#This Row],[code]]="","",_xlfn.IFS(AND(Table2[[#This Row],[code]]&lt;400,Table2[[#This Row],[code]]&lt;&gt;""),2,Table2[[#This Row],[code]]&gt;500,4)),"")</f>
        <v/>
      </c>
      <c r="AC1378" s="1" t="str">
        <f>IF(Table2[[#This Row],[Event]]="Penalty",Table2[[#This Row],[number]],IF(Table2[[#This Row],[Event]]="Time-Out",401,""))</f>
        <v/>
      </c>
      <c r="AD1378" s="1">
        <f>ROW(A1377)</f>
        <v>1377</v>
      </c>
      <c r="AE1378" s="1">
        <f>COUNTIFS(Table2[GameID],Table2[[#This Row],[GameID]],Table2[Column1],"&lt;="&amp;Table2[[#This Row],[Column1]])-1</f>
        <v>14</v>
      </c>
    </row>
    <row r="1379" spans="1:31" x14ac:dyDescent="0.45">
      <c r="A1379" t="s">
        <v>428</v>
      </c>
      <c r="B1379" t="str">
        <f>_xlfn.TEXTBEFORE(Table2[[#This Row],[Kamp]]," - ")</f>
        <v>Hvidovre Attack</v>
      </c>
      <c r="C1379" t="str">
        <f>_xlfn.TEXTAFTER(Table2[[#This Row],[Kamp]],"- ")</f>
        <v>Sunds Seahawks</v>
      </c>
      <c r="D1379">
        <v>44955</v>
      </c>
      <c r="E1379">
        <v>65723</v>
      </c>
      <c r="F1379">
        <v>20222023</v>
      </c>
      <c r="G1379" t="s">
        <v>418</v>
      </c>
      <c r="H1379" t="s">
        <v>668</v>
      </c>
      <c r="I1379" t="s">
        <v>677</v>
      </c>
      <c r="J1379">
        <v>3</v>
      </c>
      <c r="K1379">
        <v>29502</v>
      </c>
      <c r="L1379">
        <v>208</v>
      </c>
      <c r="M1379" t="s">
        <v>631</v>
      </c>
      <c r="N1379" t="s">
        <v>223</v>
      </c>
      <c r="O1379" t="s">
        <v>634</v>
      </c>
      <c r="P1379">
        <v>37</v>
      </c>
      <c r="Q1379" t="s">
        <v>634</v>
      </c>
      <c r="R1379">
        <f>SUMIFS(Table2[number],Table2[Event],"Goal",Table2[H/U],"HOME",Table2[GameID],Table2[[#This Row],[GameID]],Table2[GameTime],"&lt;="&amp;Table2[[#This Row],[GameTime]])</f>
        <v>4</v>
      </c>
      <c r="S1379">
        <f>SUMIFS(Table2[number],Table2[Event],"Goal",Table2[H/U],"AWAY",Table2[GameID],Table2[[#This Row],[GameID]],Table2[GameTime],"&lt;="&amp;Table2[[#This Row],[GameTime]])</f>
        <v>6</v>
      </c>
      <c r="T1379" t="str">
        <f>IF(Table2[[#This Row],[Event]]="Goal",Table2[[#This Row],[Hscore]]&amp;"-"&amp;Table2[[#This Row],[Uscore]],"")</f>
        <v/>
      </c>
      <c r="U1379">
        <v>3270</v>
      </c>
      <c r="V1379" s="1">
        <f>Table2[[#This Row],[GameTime]]-(Table2[[#This Row],[period]]-1)*1200</f>
        <v>870</v>
      </c>
      <c r="W1379" s="1">
        <f>ROUNDDOWN(Table2[[#This Row],[Time]]/60,0)</f>
        <v>14</v>
      </c>
      <c r="X1379" s="1">
        <f>ROUNDDOWN((Table2[[#This Row],[Time]]/60-Table2[[#This Row],[Time2]])*60,0)</f>
        <v>30</v>
      </c>
      <c r="Y1379" s="1">
        <f>IF(Table2[[#This Row],[Time2]]&lt;10,0&amp;Table2[[#This Row],[Time2]],Table2[[#This Row],[Time2]])</f>
        <v>14</v>
      </c>
      <c r="Z1379" s="1">
        <f>IF(Table2[[#This Row],[Time3]]&lt;10,0&amp;Table2[[#This Row],[Time3]],Table2[[#This Row],[Time3]])</f>
        <v>30</v>
      </c>
      <c r="AA1379" s="2" t="str">
        <f>Table2[[#This Row],[Time4]]&amp;":"&amp;Table2[[#This Row],[Time5]]</f>
        <v>14:30</v>
      </c>
      <c r="AB1379" s="1" cm="1">
        <f t="array" ref="AB1379">IFERROR(IF(Table2[[#This Row],[code]]="","",_xlfn.IFS(AND(Table2[[#This Row],[code]]&lt;400,Table2[[#This Row],[code]]&lt;&gt;""),2,Table2[[#This Row],[code]]&gt;500,4)),"")</f>
        <v>2</v>
      </c>
      <c r="AC1379" s="1">
        <f>IF(Table2[[#This Row],[Event]]="Penalty",Table2[[#This Row],[number]],IF(Table2[[#This Row],[Event]]="Time-Out",401,""))</f>
        <v>208</v>
      </c>
      <c r="AD1379" s="1">
        <f>ROW(A1378)</f>
        <v>1378</v>
      </c>
      <c r="AE1379" s="1">
        <f>COUNTIFS(Table2[GameID],Table2[[#This Row],[GameID]],Table2[Column1],"&lt;="&amp;Table2[[#This Row],[Column1]])-1</f>
        <v>15</v>
      </c>
    </row>
    <row r="1380" spans="1:31" x14ac:dyDescent="0.45">
      <c r="A1380" t="s">
        <v>428</v>
      </c>
      <c r="B1380" t="str">
        <f>_xlfn.TEXTBEFORE(Table2[[#This Row],[Kamp]]," - ")</f>
        <v>Hvidovre Attack</v>
      </c>
      <c r="C1380" t="str">
        <f>_xlfn.TEXTAFTER(Table2[[#This Row],[Kamp]],"- ")</f>
        <v>Sunds Seahawks</v>
      </c>
      <c r="D1380">
        <v>44955</v>
      </c>
      <c r="E1380">
        <v>65723</v>
      </c>
      <c r="F1380">
        <v>20222023</v>
      </c>
      <c r="G1380" t="s">
        <v>418</v>
      </c>
      <c r="H1380" t="s">
        <v>659</v>
      </c>
      <c r="I1380" t="s">
        <v>678</v>
      </c>
      <c r="J1380">
        <v>3</v>
      </c>
      <c r="K1380">
        <v>29511</v>
      </c>
      <c r="L1380">
        <v>0</v>
      </c>
      <c r="M1380" t="s">
        <v>633</v>
      </c>
      <c r="N1380" t="s">
        <v>634</v>
      </c>
      <c r="O1380" t="s">
        <v>634</v>
      </c>
      <c r="P1380" t="s">
        <v>634</v>
      </c>
      <c r="Q1380" t="s">
        <v>634</v>
      </c>
      <c r="R1380">
        <f>SUMIFS(Table2[number],Table2[Event],"Goal",Table2[H/U],"HOME",Table2[GameID],Table2[[#This Row],[GameID]],Table2[GameTime],"&lt;="&amp;Table2[[#This Row],[GameTime]])</f>
        <v>4</v>
      </c>
      <c r="S1380">
        <f>SUMIFS(Table2[number],Table2[Event],"Goal",Table2[H/U],"AWAY",Table2[GameID],Table2[[#This Row],[GameID]],Table2[GameTime],"&lt;="&amp;Table2[[#This Row],[GameTime]])</f>
        <v>6</v>
      </c>
      <c r="T1380" t="str">
        <f>IF(Table2[[#This Row],[Event]]="Goal",Table2[[#This Row],[Hscore]]&amp;"-"&amp;Table2[[#This Row],[Uscore]],"")</f>
        <v/>
      </c>
      <c r="U1380">
        <v>3439</v>
      </c>
      <c r="V1380" s="1">
        <f>Table2[[#This Row],[GameTime]]-(Table2[[#This Row],[period]]-1)*1200</f>
        <v>1039</v>
      </c>
      <c r="W1380" s="1">
        <f>ROUNDDOWN(Table2[[#This Row],[Time]]/60,0)</f>
        <v>17</v>
      </c>
      <c r="X1380" s="1">
        <f>ROUNDDOWN((Table2[[#This Row],[Time]]/60-Table2[[#This Row],[Time2]])*60,0)</f>
        <v>19</v>
      </c>
      <c r="Y1380" s="1">
        <f>IF(Table2[[#This Row],[Time2]]&lt;10,0&amp;Table2[[#This Row],[Time2]],Table2[[#This Row],[Time2]])</f>
        <v>17</v>
      </c>
      <c r="Z1380" s="1">
        <f>IF(Table2[[#This Row],[Time3]]&lt;10,0&amp;Table2[[#This Row],[Time3]],Table2[[#This Row],[Time3]])</f>
        <v>19</v>
      </c>
      <c r="AA1380" s="2" t="str">
        <f>Table2[[#This Row],[Time4]]&amp;":"&amp;Table2[[#This Row],[Time5]]</f>
        <v>17:19</v>
      </c>
      <c r="AB1380" s="1" t="str" cm="1">
        <f t="array" ref="AB1380">IFERROR(IF(Table2[[#This Row],[code]]="","",_xlfn.IFS(AND(Table2[[#This Row],[code]]&lt;400,Table2[[#This Row],[code]]&lt;&gt;""),2,Table2[[#This Row],[code]]&gt;500,4)),"")</f>
        <v/>
      </c>
      <c r="AC1380" s="1">
        <f>IF(Table2[[#This Row],[Event]]="Penalty",Table2[[#This Row],[number]],IF(Table2[[#This Row],[Event]]="Time-Out",401,""))</f>
        <v>401</v>
      </c>
      <c r="AD1380" s="1">
        <f>ROW(A1379)</f>
        <v>1379</v>
      </c>
      <c r="AE1380" s="1">
        <f>COUNTIFS(Table2[GameID],Table2[[#This Row],[GameID]],Table2[Column1],"&lt;="&amp;Table2[[#This Row],[Column1]])-1</f>
        <v>16</v>
      </c>
    </row>
    <row r="1381" spans="1:31" x14ac:dyDescent="0.45">
      <c r="A1381" t="s">
        <v>428</v>
      </c>
      <c r="B1381" t="str">
        <f>_xlfn.TEXTBEFORE(Table2[[#This Row],[Kamp]]," - ")</f>
        <v>Hvidovre Attack</v>
      </c>
      <c r="C1381" t="str">
        <f>_xlfn.TEXTAFTER(Table2[[#This Row],[Kamp]],"- ")</f>
        <v>Sunds Seahawks</v>
      </c>
      <c r="D1381">
        <v>44955</v>
      </c>
      <c r="E1381">
        <v>65723</v>
      </c>
      <c r="F1381">
        <v>20222023</v>
      </c>
      <c r="G1381" t="s">
        <v>418</v>
      </c>
      <c r="H1381" t="s">
        <v>659</v>
      </c>
      <c r="I1381" t="s">
        <v>678</v>
      </c>
      <c r="J1381">
        <v>3</v>
      </c>
      <c r="K1381">
        <v>29511</v>
      </c>
      <c r="L1381">
        <v>208</v>
      </c>
      <c r="M1381" t="s">
        <v>631</v>
      </c>
      <c r="N1381" t="s">
        <v>61</v>
      </c>
      <c r="O1381" t="s">
        <v>634</v>
      </c>
      <c r="P1381">
        <v>6</v>
      </c>
      <c r="Q1381" t="s">
        <v>634</v>
      </c>
      <c r="R1381">
        <f>SUMIFS(Table2[number],Table2[Event],"Goal",Table2[H/U],"HOME",Table2[GameID],Table2[[#This Row],[GameID]],Table2[GameTime],"&lt;="&amp;Table2[[#This Row],[GameTime]])</f>
        <v>4</v>
      </c>
      <c r="S1381">
        <f>SUMIFS(Table2[number],Table2[Event],"Goal",Table2[H/U],"AWAY",Table2[GameID],Table2[[#This Row],[GameID]],Table2[GameTime],"&lt;="&amp;Table2[[#This Row],[GameTime]])</f>
        <v>6</v>
      </c>
      <c r="T1381" t="str">
        <f>IF(Table2[[#This Row],[Event]]="Goal",Table2[[#This Row],[Hscore]]&amp;"-"&amp;Table2[[#This Row],[Uscore]],"")</f>
        <v/>
      </c>
      <c r="U1381">
        <v>3597</v>
      </c>
      <c r="V1381" s="1">
        <f>Table2[[#This Row],[GameTime]]-(Table2[[#This Row],[period]]-1)*1200</f>
        <v>1197</v>
      </c>
      <c r="W1381" s="1">
        <f>ROUNDDOWN(Table2[[#This Row],[Time]]/60,0)</f>
        <v>19</v>
      </c>
      <c r="X1381" s="1">
        <f>ROUNDDOWN((Table2[[#This Row],[Time]]/60-Table2[[#This Row],[Time2]])*60,0)</f>
        <v>57</v>
      </c>
      <c r="Y1381" s="1">
        <f>IF(Table2[[#This Row],[Time2]]&lt;10,0&amp;Table2[[#This Row],[Time2]],Table2[[#This Row],[Time2]])</f>
        <v>19</v>
      </c>
      <c r="Z1381" s="1">
        <f>IF(Table2[[#This Row],[Time3]]&lt;10,0&amp;Table2[[#This Row],[Time3]],Table2[[#This Row],[Time3]])</f>
        <v>57</v>
      </c>
      <c r="AA1381" s="2" t="str">
        <f>Table2[[#This Row],[Time4]]&amp;":"&amp;Table2[[#This Row],[Time5]]</f>
        <v>19:57</v>
      </c>
      <c r="AB1381" s="1" cm="1">
        <f t="array" ref="AB1381">IFERROR(IF(Table2[[#This Row],[code]]="","",_xlfn.IFS(AND(Table2[[#This Row],[code]]&lt;400,Table2[[#This Row],[code]]&lt;&gt;""),2,Table2[[#This Row],[code]]&gt;500,4)),"")</f>
        <v>2</v>
      </c>
      <c r="AC1381" s="1">
        <f>IF(Table2[[#This Row],[Event]]="Penalty",Table2[[#This Row],[number]],IF(Table2[[#This Row],[Event]]="Time-Out",401,""))</f>
        <v>208</v>
      </c>
      <c r="AD1381" s="1">
        <f>ROW(A1380)</f>
        <v>1380</v>
      </c>
      <c r="AE1381" s="1">
        <f>COUNTIFS(Table2[GameID],Table2[[#This Row],[GameID]],Table2[Column1],"&lt;="&amp;Table2[[#This Row],[Column1]])-1</f>
        <v>17</v>
      </c>
    </row>
    <row r="1382" spans="1:31" x14ac:dyDescent="0.45">
      <c r="A1382" t="s">
        <v>438</v>
      </c>
      <c r="B1382" t="str">
        <f>_xlfn.TEXTBEFORE(Table2[[#This Row],[Kamp]]," - ")</f>
        <v>Sunds Seahawks</v>
      </c>
      <c r="C1382" t="str">
        <f>_xlfn.TEXTAFTER(Table2[[#This Row],[Kamp]],"- ")</f>
        <v>Rødovre FC</v>
      </c>
      <c r="D1382">
        <v>44976</v>
      </c>
      <c r="E1382">
        <v>65724</v>
      </c>
      <c r="F1382">
        <v>20222023</v>
      </c>
      <c r="G1382" t="s">
        <v>418</v>
      </c>
      <c r="H1382" t="s">
        <v>668</v>
      </c>
      <c r="I1382" t="s">
        <v>678</v>
      </c>
      <c r="J1382">
        <v>1</v>
      </c>
      <c r="K1382">
        <v>29502</v>
      </c>
      <c r="L1382">
        <v>1</v>
      </c>
      <c r="M1382" t="s">
        <v>630</v>
      </c>
      <c r="N1382" t="s">
        <v>213</v>
      </c>
      <c r="O1382" t="s">
        <v>231</v>
      </c>
      <c r="P1382">
        <v>5</v>
      </c>
      <c r="Q1382">
        <v>97</v>
      </c>
      <c r="R1382">
        <f>SUMIFS(Table2[number],Table2[Event],"Goal",Table2[H/U],"HOME",Table2[GameID],Table2[[#This Row],[GameID]],Table2[GameTime],"&lt;="&amp;Table2[[#This Row],[GameTime]])</f>
        <v>1</v>
      </c>
      <c r="S1382">
        <f>SUMIFS(Table2[number],Table2[Event],"Goal",Table2[H/U],"AWAY",Table2[GameID],Table2[[#This Row],[GameID]],Table2[GameTime],"&lt;="&amp;Table2[[#This Row],[GameTime]])</f>
        <v>0</v>
      </c>
      <c r="T1382" t="str">
        <f>IF(Table2[[#This Row],[Event]]="Goal",Table2[[#This Row],[Hscore]]&amp;"-"&amp;Table2[[#This Row],[Uscore]],"")</f>
        <v>1-0</v>
      </c>
      <c r="U1382">
        <v>120</v>
      </c>
      <c r="V1382" s="1">
        <f>Table2[[#This Row],[GameTime]]-(Table2[[#This Row],[period]]-1)*1200</f>
        <v>120</v>
      </c>
      <c r="W1382" s="1">
        <f>ROUNDDOWN(Table2[[#This Row],[Time]]/60,0)</f>
        <v>2</v>
      </c>
      <c r="X1382" s="1">
        <f>ROUNDDOWN((Table2[[#This Row],[Time]]/60-Table2[[#This Row],[Time2]])*60,0)</f>
        <v>0</v>
      </c>
      <c r="Y1382" s="1" t="str">
        <f>IF(Table2[[#This Row],[Time2]]&lt;10,0&amp;Table2[[#This Row],[Time2]],Table2[[#This Row],[Time2]])</f>
        <v>02</v>
      </c>
      <c r="Z1382" s="1" t="str">
        <f>IF(Table2[[#This Row],[Time3]]&lt;10,0&amp;Table2[[#This Row],[Time3]],Table2[[#This Row],[Time3]])</f>
        <v>00</v>
      </c>
      <c r="AA1382" s="2" t="str">
        <f>Table2[[#This Row],[Time4]]&amp;":"&amp;Table2[[#This Row],[Time5]]</f>
        <v>02:00</v>
      </c>
      <c r="AB1382" s="1" t="str" cm="1">
        <f t="array" ref="AB1382">IFERROR(IF(Table2[[#This Row],[code]]="","",_xlfn.IFS(AND(Table2[[#This Row],[code]]&lt;400,Table2[[#This Row],[code]]&lt;&gt;""),2,Table2[[#This Row],[code]]&gt;500,4)),"")</f>
        <v/>
      </c>
      <c r="AC1382" s="1" t="str">
        <f>IF(Table2[[#This Row],[Event]]="Penalty",Table2[[#This Row],[number]],IF(Table2[[#This Row],[Event]]="Time-Out",401,""))</f>
        <v/>
      </c>
      <c r="AD1382" s="1">
        <f>ROW(A1381)</f>
        <v>1381</v>
      </c>
      <c r="AE1382" s="1">
        <f>COUNTIFS(Table2[GameID],Table2[[#This Row],[GameID]],Table2[Column1],"&lt;="&amp;Table2[[#This Row],[Column1]])-1</f>
        <v>0</v>
      </c>
    </row>
    <row r="1383" spans="1:31" x14ac:dyDescent="0.45">
      <c r="A1383" t="s">
        <v>438</v>
      </c>
      <c r="B1383" t="str">
        <f>_xlfn.TEXTBEFORE(Table2[[#This Row],[Kamp]]," - ")</f>
        <v>Sunds Seahawks</v>
      </c>
      <c r="C1383" t="str">
        <f>_xlfn.TEXTAFTER(Table2[[#This Row],[Kamp]],"- ")</f>
        <v>Rødovre FC</v>
      </c>
      <c r="D1383">
        <v>44976</v>
      </c>
      <c r="E1383">
        <v>65724</v>
      </c>
      <c r="F1383">
        <v>20222023</v>
      </c>
      <c r="G1383" t="s">
        <v>418</v>
      </c>
      <c r="H1383" t="s">
        <v>665</v>
      </c>
      <c r="I1383" t="s">
        <v>677</v>
      </c>
      <c r="J1383">
        <v>1</v>
      </c>
      <c r="K1383">
        <v>29512</v>
      </c>
      <c r="L1383">
        <v>207</v>
      </c>
      <c r="M1383" t="s">
        <v>631</v>
      </c>
      <c r="N1383" t="s">
        <v>48</v>
      </c>
      <c r="O1383" t="s">
        <v>634</v>
      </c>
      <c r="P1383">
        <v>28</v>
      </c>
      <c r="Q1383" t="s">
        <v>634</v>
      </c>
      <c r="R1383">
        <f>SUMIFS(Table2[number],Table2[Event],"Goal",Table2[H/U],"HOME",Table2[GameID],Table2[[#This Row],[GameID]],Table2[GameTime],"&lt;="&amp;Table2[[#This Row],[GameTime]])</f>
        <v>1</v>
      </c>
      <c r="S1383">
        <f>SUMIFS(Table2[number],Table2[Event],"Goal",Table2[H/U],"AWAY",Table2[GameID],Table2[[#This Row],[GameID]],Table2[GameTime],"&lt;="&amp;Table2[[#This Row],[GameTime]])</f>
        <v>0</v>
      </c>
      <c r="T1383" t="str">
        <f>IF(Table2[[#This Row],[Event]]="Goal",Table2[[#This Row],[Hscore]]&amp;"-"&amp;Table2[[#This Row],[Uscore]],"")</f>
        <v/>
      </c>
      <c r="U1383">
        <v>120</v>
      </c>
      <c r="V1383" s="1">
        <f>Table2[[#This Row],[GameTime]]-(Table2[[#This Row],[period]]-1)*1200</f>
        <v>120</v>
      </c>
      <c r="W1383" s="1">
        <f>ROUNDDOWN(Table2[[#This Row],[Time]]/60,0)</f>
        <v>2</v>
      </c>
      <c r="X1383" s="1">
        <f>ROUNDDOWN((Table2[[#This Row],[Time]]/60-Table2[[#This Row],[Time2]])*60,0)</f>
        <v>0</v>
      </c>
      <c r="Y1383" s="1" t="str">
        <f>IF(Table2[[#This Row],[Time2]]&lt;10,0&amp;Table2[[#This Row],[Time2]],Table2[[#This Row],[Time2]])</f>
        <v>02</v>
      </c>
      <c r="Z1383" s="1" t="str">
        <f>IF(Table2[[#This Row],[Time3]]&lt;10,0&amp;Table2[[#This Row],[Time3]],Table2[[#This Row],[Time3]])</f>
        <v>00</v>
      </c>
      <c r="AA1383" s="2" t="str">
        <f>Table2[[#This Row],[Time4]]&amp;":"&amp;Table2[[#This Row],[Time5]]</f>
        <v>02:00</v>
      </c>
      <c r="AB1383" s="1" cm="1">
        <f t="array" ref="AB1383">IFERROR(IF(Table2[[#This Row],[code]]="","",_xlfn.IFS(AND(Table2[[#This Row],[code]]&lt;400,Table2[[#This Row],[code]]&lt;&gt;""),2,Table2[[#This Row],[code]]&gt;500,4)),"")</f>
        <v>2</v>
      </c>
      <c r="AC1383" s="1">
        <f>IF(Table2[[#This Row],[Event]]="Penalty",Table2[[#This Row],[number]],IF(Table2[[#This Row],[Event]]="Time-Out",401,""))</f>
        <v>207</v>
      </c>
      <c r="AD1383" s="1">
        <f>ROW(A1382)</f>
        <v>1382</v>
      </c>
      <c r="AE1383" s="1">
        <f>COUNTIFS(Table2[GameID],Table2[[#This Row],[GameID]],Table2[Column1],"&lt;="&amp;Table2[[#This Row],[Column1]])-1</f>
        <v>1</v>
      </c>
    </row>
    <row r="1384" spans="1:31" x14ac:dyDescent="0.45">
      <c r="A1384" t="s">
        <v>438</v>
      </c>
      <c r="B1384" t="str">
        <f>_xlfn.TEXTBEFORE(Table2[[#This Row],[Kamp]]," - ")</f>
        <v>Sunds Seahawks</v>
      </c>
      <c r="C1384" t="str">
        <f>_xlfn.TEXTAFTER(Table2[[#This Row],[Kamp]],"- ")</f>
        <v>Rødovre FC</v>
      </c>
      <c r="D1384">
        <v>44976</v>
      </c>
      <c r="E1384">
        <v>65724</v>
      </c>
      <c r="F1384">
        <v>20222023</v>
      </c>
      <c r="G1384" t="s">
        <v>418</v>
      </c>
      <c r="H1384" t="s">
        <v>665</v>
      </c>
      <c r="I1384" t="s">
        <v>677</v>
      </c>
      <c r="J1384">
        <v>1</v>
      </c>
      <c r="K1384">
        <v>29512</v>
      </c>
      <c r="L1384">
        <v>208</v>
      </c>
      <c r="M1384" t="s">
        <v>631</v>
      </c>
      <c r="N1384" t="s">
        <v>56</v>
      </c>
      <c r="O1384" t="s">
        <v>634</v>
      </c>
      <c r="P1384">
        <v>89</v>
      </c>
      <c r="Q1384" t="s">
        <v>634</v>
      </c>
      <c r="R1384">
        <f>SUMIFS(Table2[number],Table2[Event],"Goal",Table2[H/U],"HOME",Table2[GameID],Table2[[#This Row],[GameID]],Table2[GameTime],"&lt;="&amp;Table2[[#This Row],[GameTime]])</f>
        <v>1</v>
      </c>
      <c r="S1384">
        <f>SUMIFS(Table2[number],Table2[Event],"Goal",Table2[H/U],"AWAY",Table2[GameID],Table2[[#This Row],[GameID]],Table2[GameTime],"&lt;="&amp;Table2[[#This Row],[GameTime]])</f>
        <v>0</v>
      </c>
      <c r="T1384" t="str">
        <f>IF(Table2[[#This Row],[Event]]="Goal",Table2[[#This Row],[Hscore]]&amp;"-"&amp;Table2[[#This Row],[Uscore]],"")</f>
        <v/>
      </c>
      <c r="U1384">
        <v>120</v>
      </c>
      <c r="V1384" s="1">
        <f>Table2[[#This Row],[GameTime]]-(Table2[[#This Row],[period]]-1)*1200</f>
        <v>120</v>
      </c>
      <c r="W1384" s="1">
        <f>ROUNDDOWN(Table2[[#This Row],[Time]]/60,0)</f>
        <v>2</v>
      </c>
      <c r="X1384" s="1">
        <f>ROUNDDOWN((Table2[[#This Row],[Time]]/60-Table2[[#This Row],[Time2]])*60,0)</f>
        <v>0</v>
      </c>
      <c r="Y1384" s="1" t="str">
        <f>IF(Table2[[#This Row],[Time2]]&lt;10,0&amp;Table2[[#This Row],[Time2]],Table2[[#This Row],[Time2]])</f>
        <v>02</v>
      </c>
      <c r="Z1384" s="1" t="str">
        <f>IF(Table2[[#This Row],[Time3]]&lt;10,0&amp;Table2[[#This Row],[Time3]],Table2[[#This Row],[Time3]])</f>
        <v>00</v>
      </c>
      <c r="AA1384" s="2" t="str">
        <f>Table2[[#This Row],[Time4]]&amp;":"&amp;Table2[[#This Row],[Time5]]</f>
        <v>02:00</v>
      </c>
      <c r="AB1384" s="1" cm="1">
        <f t="array" ref="AB1384">IFERROR(IF(Table2[[#This Row],[code]]="","",_xlfn.IFS(AND(Table2[[#This Row],[code]]&lt;400,Table2[[#This Row],[code]]&lt;&gt;""),2,Table2[[#This Row],[code]]&gt;500,4)),"")</f>
        <v>2</v>
      </c>
      <c r="AC1384" s="1">
        <f>IF(Table2[[#This Row],[Event]]="Penalty",Table2[[#This Row],[number]],IF(Table2[[#This Row],[Event]]="Time-Out",401,""))</f>
        <v>208</v>
      </c>
      <c r="AD1384" s="1">
        <f>ROW(A1383)</f>
        <v>1383</v>
      </c>
      <c r="AE1384" s="1">
        <f>COUNTIFS(Table2[GameID],Table2[[#This Row],[GameID]],Table2[Column1],"&lt;="&amp;Table2[[#This Row],[Column1]])-1</f>
        <v>2</v>
      </c>
    </row>
    <row r="1385" spans="1:31" x14ac:dyDescent="0.45">
      <c r="A1385" t="s">
        <v>438</v>
      </c>
      <c r="B1385" t="str">
        <f>_xlfn.TEXTBEFORE(Table2[[#This Row],[Kamp]]," - ")</f>
        <v>Sunds Seahawks</v>
      </c>
      <c r="C1385" t="str">
        <f>_xlfn.TEXTAFTER(Table2[[#This Row],[Kamp]],"- ")</f>
        <v>Rødovre FC</v>
      </c>
      <c r="D1385">
        <v>44976</v>
      </c>
      <c r="E1385">
        <v>65724</v>
      </c>
      <c r="F1385">
        <v>20222023</v>
      </c>
      <c r="G1385" t="s">
        <v>418</v>
      </c>
      <c r="H1385" t="s">
        <v>665</v>
      </c>
      <c r="I1385" t="s">
        <v>677</v>
      </c>
      <c r="J1385">
        <v>1</v>
      </c>
      <c r="K1385">
        <v>29512</v>
      </c>
      <c r="L1385">
        <v>1</v>
      </c>
      <c r="M1385" t="s">
        <v>630</v>
      </c>
      <c r="N1385" t="s">
        <v>56</v>
      </c>
      <c r="O1385" t="s">
        <v>634</v>
      </c>
      <c r="P1385">
        <v>89</v>
      </c>
      <c r="Q1385" t="s">
        <v>634</v>
      </c>
      <c r="R1385">
        <f>SUMIFS(Table2[number],Table2[Event],"Goal",Table2[H/U],"HOME",Table2[GameID],Table2[[#This Row],[GameID]],Table2[GameTime],"&lt;="&amp;Table2[[#This Row],[GameTime]])</f>
        <v>1</v>
      </c>
      <c r="S1385">
        <f>SUMIFS(Table2[number],Table2[Event],"Goal",Table2[H/U],"AWAY",Table2[GameID],Table2[[#This Row],[GameID]],Table2[GameTime],"&lt;="&amp;Table2[[#This Row],[GameTime]])</f>
        <v>1</v>
      </c>
      <c r="T1385" t="str">
        <f>IF(Table2[[#This Row],[Event]]="Goal",Table2[[#This Row],[Hscore]]&amp;"-"&amp;Table2[[#This Row],[Uscore]],"")</f>
        <v>1-1</v>
      </c>
      <c r="U1385">
        <v>300</v>
      </c>
      <c r="V1385" s="1">
        <f>Table2[[#This Row],[GameTime]]-(Table2[[#This Row],[period]]-1)*1200</f>
        <v>300</v>
      </c>
      <c r="W1385" s="1">
        <f>ROUNDDOWN(Table2[[#This Row],[Time]]/60,0)</f>
        <v>5</v>
      </c>
      <c r="X1385" s="1">
        <f>ROUNDDOWN((Table2[[#This Row],[Time]]/60-Table2[[#This Row],[Time2]])*60,0)</f>
        <v>0</v>
      </c>
      <c r="Y1385" s="1" t="str">
        <f>IF(Table2[[#This Row],[Time2]]&lt;10,0&amp;Table2[[#This Row],[Time2]],Table2[[#This Row],[Time2]])</f>
        <v>05</v>
      </c>
      <c r="Z1385" s="1" t="str">
        <f>IF(Table2[[#This Row],[Time3]]&lt;10,0&amp;Table2[[#This Row],[Time3]],Table2[[#This Row],[Time3]])</f>
        <v>00</v>
      </c>
      <c r="AA1385" s="2" t="str">
        <f>Table2[[#This Row],[Time4]]&amp;":"&amp;Table2[[#This Row],[Time5]]</f>
        <v>05:00</v>
      </c>
      <c r="AB1385" s="1" t="str" cm="1">
        <f t="array" ref="AB1385">IFERROR(IF(Table2[[#This Row],[code]]="","",_xlfn.IFS(AND(Table2[[#This Row],[code]]&lt;400,Table2[[#This Row],[code]]&lt;&gt;""),2,Table2[[#This Row],[code]]&gt;500,4)),"")</f>
        <v/>
      </c>
      <c r="AC1385" s="1" t="str">
        <f>IF(Table2[[#This Row],[Event]]="Penalty",Table2[[#This Row],[number]],IF(Table2[[#This Row],[Event]]="Time-Out",401,""))</f>
        <v/>
      </c>
      <c r="AD1385" s="1">
        <f>ROW(A1384)</f>
        <v>1384</v>
      </c>
      <c r="AE1385" s="1">
        <f>COUNTIFS(Table2[GameID],Table2[[#This Row],[GameID]],Table2[Column1],"&lt;="&amp;Table2[[#This Row],[Column1]])-1</f>
        <v>3</v>
      </c>
    </row>
    <row r="1386" spans="1:31" x14ac:dyDescent="0.45">
      <c r="A1386" t="s">
        <v>438</v>
      </c>
      <c r="B1386" t="str">
        <f>_xlfn.TEXTBEFORE(Table2[[#This Row],[Kamp]]," - ")</f>
        <v>Sunds Seahawks</v>
      </c>
      <c r="C1386" t="str">
        <f>_xlfn.TEXTAFTER(Table2[[#This Row],[Kamp]],"- ")</f>
        <v>Rødovre FC</v>
      </c>
      <c r="D1386">
        <v>44976</v>
      </c>
      <c r="E1386">
        <v>65724</v>
      </c>
      <c r="F1386">
        <v>20222023</v>
      </c>
      <c r="G1386" t="s">
        <v>418</v>
      </c>
      <c r="H1386" t="s">
        <v>665</v>
      </c>
      <c r="I1386" t="s">
        <v>677</v>
      </c>
      <c r="J1386">
        <v>1</v>
      </c>
      <c r="K1386">
        <v>29512</v>
      </c>
      <c r="L1386">
        <v>1</v>
      </c>
      <c r="M1386" t="s">
        <v>630</v>
      </c>
      <c r="N1386" t="s">
        <v>54</v>
      </c>
      <c r="O1386" t="s">
        <v>44</v>
      </c>
      <c r="P1386">
        <v>87</v>
      </c>
      <c r="Q1386">
        <v>16</v>
      </c>
      <c r="R1386">
        <f>SUMIFS(Table2[number],Table2[Event],"Goal",Table2[H/U],"HOME",Table2[GameID],Table2[[#This Row],[GameID]],Table2[GameTime],"&lt;="&amp;Table2[[#This Row],[GameTime]])</f>
        <v>1</v>
      </c>
      <c r="S1386">
        <f>SUMIFS(Table2[number],Table2[Event],"Goal",Table2[H/U],"AWAY",Table2[GameID],Table2[[#This Row],[GameID]],Table2[GameTime],"&lt;="&amp;Table2[[#This Row],[GameTime]])</f>
        <v>2</v>
      </c>
      <c r="T1386" t="str">
        <f>IF(Table2[[#This Row],[Event]]="Goal",Table2[[#This Row],[Hscore]]&amp;"-"&amp;Table2[[#This Row],[Uscore]],"")</f>
        <v>1-2</v>
      </c>
      <c r="U1386">
        <v>512</v>
      </c>
      <c r="V1386" s="1">
        <f>Table2[[#This Row],[GameTime]]-(Table2[[#This Row],[period]]-1)*1200</f>
        <v>512</v>
      </c>
      <c r="W1386" s="1">
        <f>ROUNDDOWN(Table2[[#This Row],[Time]]/60,0)</f>
        <v>8</v>
      </c>
      <c r="X1386" s="1">
        <f>ROUNDDOWN((Table2[[#This Row],[Time]]/60-Table2[[#This Row],[Time2]])*60,0)</f>
        <v>32</v>
      </c>
      <c r="Y1386" s="1" t="str">
        <f>IF(Table2[[#This Row],[Time2]]&lt;10,0&amp;Table2[[#This Row],[Time2]],Table2[[#This Row],[Time2]])</f>
        <v>08</v>
      </c>
      <c r="Z1386" s="1">
        <f>IF(Table2[[#This Row],[Time3]]&lt;10,0&amp;Table2[[#This Row],[Time3]],Table2[[#This Row],[Time3]])</f>
        <v>32</v>
      </c>
      <c r="AA1386" s="2" t="str">
        <f>Table2[[#This Row],[Time4]]&amp;":"&amp;Table2[[#This Row],[Time5]]</f>
        <v>08:32</v>
      </c>
      <c r="AB1386" s="1" t="str" cm="1">
        <f t="array" ref="AB1386">IFERROR(IF(Table2[[#This Row],[code]]="","",_xlfn.IFS(AND(Table2[[#This Row],[code]]&lt;400,Table2[[#This Row],[code]]&lt;&gt;""),2,Table2[[#This Row],[code]]&gt;500,4)),"")</f>
        <v/>
      </c>
      <c r="AC1386" s="1" t="str">
        <f>IF(Table2[[#This Row],[Event]]="Penalty",Table2[[#This Row],[number]],IF(Table2[[#This Row],[Event]]="Time-Out",401,""))</f>
        <v/>
      </c>
      <c r="AD1386" s="1">
        <f>ROW(A1385)</f>
        <v>1385</v>
      </c>
      <c r="AE1386" s="1">
        <f>COUNTIFS(Table2[GameID],Table2[[#This Row],[GameID]],Table2[Column1],"&lt;="&amp;Table2[[#This Row],[Column1]])-1</f>
        <v>4</v>
      </c>
    </row>
    <row r="1387" spans="1:31" x14ac:dyDescent="0.45">
      <c r="A1387" t="s">
        <v>438</v>
      </c>
      <c r="B1387" t="str">
        <f>_xlfn.TEXTBEFORE(Table2[[#This Row],[Kamp]]," - ")</f>
        <v>Sunds Seahawks</v>
      </c>
      <c r="C1387" t="str">
        <f>_xlfn.TEXTAFTER(Table2[[#This Row],[Kamp]],"- ")</f>
        <v>Rødovre FC</v>
      </c>
      <c r="D1387">
        <v>44976</v>
      </c>
      <c r="E1387">
        <v>65724</v>
      </c>
      <c r="F1387">
        <v>20222023</v>
      </c>
      <c r="G1387" t="s">
        <v>418</v>
      </c>
      <c r="H1387" t="s">
        <v>668</v>
      </c>
      <c r="I1387" t="s">
        <v>678</v>
      </c>
      <c r="J1387">
        <v>1</v>
      </c>
      <c r="K1387">
        <v>29502</v>
      </c>
      <c r="L1387">
        <v>1</v>
      </c>
      <c r="M1387" t="s">
        <v>630</v>
      </c>
      <c r="N1387" t="s">
        <v>228</v>
      </c>
      <c r="O1387" t="s">
        <v>221</v>
      </c>
      <c r="P1387">
        <v>77</v>
      </c>
      <c r="Q1387">
        <v>25</v>
      </c>
      <c r="R1387">
        <f>SUMIFS(Table2[number],Table2[Event],"Goal",Table2[H/U],"HOME",Table2[GameID],Table2[[#This Row],[GameID]],Table2[GameTime],"&lt;="&amp;Table2[[#This Row],[GameTime]])</f>
        <v>2</v>
      </c>
      <c r="S1387">
        <f>SUMIFS(Table2[number],Table2[Event],"Goal",Table2[H/U],"AWAY",Table2[GameID],Table2[[#This Row],[GameID]],Table2[GameTime],"&lt;="&amp;Table2[[#This Row],[GameTime]])</f>
        <v>2</v>
      </c>
      <c r="T1387" t="str">
        <f>IF(Table2[[#This Row],[Event]]="Goal",Table2[[#This Row],[Hscore]]&amp;"-"&amp;Table2[[#This Row],[Uscore]],"")</f>
        <v>2-2</v>
      </c>
      <c r="U1387">
        <v>997</v>
      </c>
      <c r="V1387" s="1">
        <f>Table2[[#This Row],[GameTime]]-(Table2[[#This Row],[period]]-1)*1200</f>
        <v>997</v>
      </c>
      <c r="W1387" s="1">
        <f>ROUNDDOWN(Table2[[#This Row],[Time]]/60,0)</f>
        <v>16</v>
      </c>
      <c r="X1387" s="1">
        <f>ROUNDDOWN((Table2[[#This Row],[Time]]/60-Table2[[#This Row],[Time2]])*60,0)</f>
        <v>37</v>
      </c>
      <c r="Y1387" s="1">
        <f>IF(Table2[[#This Row],[Time2]]&lt;10,0&amp;Table2[[#This Row],[Time2]],Table2[[#This Row],[Time2]])</f>
        <v>16</v>
      </c>
      <c r="Z1387" s="1">
        <f>IF(Table2[[#This Row],[Time3]]&lt;10,0&amp;Table2[[#This Row],[Time3]],Table2[[#This Row],[Time3]])</f>
        <v>37</v>
      </c>
      <c r="AA1387" s="2" t="str">
        <f>Table2[[#This Row],[Time4]]&amp;":"&amp;Table2[[#This Row],[Time5]]</f>
        <v>16:37</v>
      </c>
      <c r="AB1387" s="1" t="str" cm="1">
        <f t="array" ref="AB1387">IFERROR(IF(Table2[[#This Row],[code]]="","",_xlfn.IFS(AND(Table2[[#This Row],[code]]&lt;400,Table2[[#This Row],[code]]&lt;&gt;""),2,Table2[[#This Row],[code]]&gt;500,4)),"")</f>
        <v/>
      </c>
      <c r="AC1387" s="1" t="str">
        <f>IF(Table2[[#This Row],[Event]]="Penalty",Table2[[#This Row],[number]],IF(Table2[[#This Row],[Event]]="Time-Out",401,""))</f>
        <v/>
      </c>
      <c r="AD1387" s="1">
        <f>ROW(A1386)</f>
        <v>1386</v>
      </c>
      <c r="AE1387" s="1">
        <f>COUNTIFS(Table2[GameID],Table2[[#This Row],[GameID]],Table2[Column1],"&lt;="&amp;Table2[[#This Row],[Column1]])-1</f>
        <v>5</v>
      </c>
    </row>
    <row r="1388" spans="1:31" x14ac:dyDescent="0.45">
      <c r="A1388" t="s">
        <v>438</v>
      </c>
      <c r="B1388" t="str">
        <f>_xlfn.TEXTBEFORE(Table2[[#This Row],[Kamp]]," - ")</f>
        <v>Sunds Seahawks</v>
      </c>
      <c r="C1388" t="str">
        <f>_xlfn.TEXTAFTER(Table2[[#This Row],[Kamp]],"- ")</f>
        <v>Rødovre FC</v>
      </c>
      <c r="D1388">
        <v>44976</v>
      </c>
      <c r="E1388">
        <v>65724</v>
      </c>
      <c r="F1388">
        <v>20222023</v>
      </c>
      <c r="G1388" t="s">
        <v>418</v>
      </c>
      <c r="H1388" t="s">
        <v>668</v>
      </c>
      <c r="I1388" t="s">
        <v>678</v>
      </c>
      <c r="J1388">
        <v>1</v>
      </c>
      <c r="K1388">
        <v>29502</v>
      </c>
      <c r="L1388">
        <v>1</v>
      </c>
      <c r="M1388" t="s">
        <v>630</v>
      </c>
      <c r="N1388" t="s">
        <v>214</v>
      </c>
      <c r="O1388" t="s">
        <v>219</v>
      </c>
      <c r="P1388">
        <v>7</v>
      </c>
      <c r="Q1388">
        <v>23</v>
      </c>
      <c r="R1388">
        <f>SUMIFS(Table2[number],Table2[Event],"Goal",Table2[H/U],"HOME",Table2[GameID],Table2[[#This Row],[GameID]],Table2[GameTime],"&lt;="&amp;Table2[[#This Row],[GameTime]])</f>
        <v>3</v>
      </c>
      <c r="S1388">
        <f>SUMIFS(Table2[number],Table2[Event],"Goal",Table2[H/U],"AWAY",Table2[GameID],Table2[[#This Row],[GameID]],Table2[GameTime],"&lt;="&amp;Table2[[#This Row],[GameTime]])</f>
        <v>2</v>
      </c>
      <c r="T1388" t="str">
        <f>IF(Table2[[#This Row],[Event]]="Goal",Table2[[#This Row],[Hscore]]&amp;"-"&amp;Table2[[#This Row],[Uscore]],"")</f>
        <v>3-2</v>
      </c>
      <c r="U1388">
        <v>1026</v>
      </c>
      <c r="V1388" s="1">
        <f>Table2[[#This Row],[GameTime]]-(Table2[[#This Row],[period]]-1)*1200</f>
        <v>1026</v>
      </c>
      <c r="W1388" s="1">
        <f>ROUNDDOWN(Table2[[#This Row],[Time]]/60,0)</f>
        <v>17</v>
      </c>
      <c r="X1388" s="1">
        <f>ROUNDDOWN((Table2[[#This Row],[Time]]/60-Table2[[#This Row],[Time2]])*60,0)</f>
        <v>6</v>
      </c>
      <c r="Y1388" s="1">
        <f>IF(Table2[[#This Row],[Time2]]&lt;10,0&amp;Table2[[#This Row],[Time2]],Table2[[#This Row],[Time2]])</f>
        <v>17</v>
      </c>
      <c r="Z1388" s="1" t="str">
        <f>IF(Table2[[#This Row],[Time3]]&lt;10,0&amp;Table2[[#This Row],[Time3]],Table2[[#This Row],[Time3]])</f>
        <v>06</v>
      </c>
      <c r="AA1388" s="2" t="str">
        <f>Table2[[#This Row],[Time4]]&amp;":"&amp;Table2[[#This Row],[Time5]]</f>
        <v>17:06</v>
      </c>
      <c r="AB1388" s="1" t="str" cm="1">
        <f t="array" ref="AB1388">IFERROR(IF(Table2[[#This Row],[code]]="","",_xlfn.IFS(AND(Table2[[#This Row],[code]]&lt;400,Table2[[#This Row],[code]]&lt;&gt;""),2,Table2[[#This Row],[code]]&gt;500,4)),"")</f>
        <v/>
      </c>
      <c r="AC1388" s="1" t="str">
        <f>IF(Table2[[#This Row],[Event]]="Penalty",Table2[[#This Row],[number]],IF(Table2[[#This Row],[Event]]="Time-Out",401,""))</f>
        <v/>
      </c>
      <c r="AD1388" s="1">
        <f>ROW(A1387)</f>
        <v>1387</v>
      </c>
      <c r="AE1388" s="1">
        <f>COUNTIFS(Table2[GameID],Table2[[#This Row],[GameID]],Table2[Column1],"&lt;="&amp;Table2[[#This Row],[Column1]])-1</f>
        <v>6</v>
      </c>
    </row>
    <row r="1389" spans="1:31" x14ac:dyDescent="0.45">
      <c r="A1389" t="s">
        <v>438</v>
      </c>
      <c r="B1389" t="str">
        <f>_xlfn.TEXTBEFORE(Table2[[#This Row],[Kamp]]," - ")</f>
        <v>Sunds Seahawks</v>
      </c>
      <c r="C1389" t="str">
        <f>_xlfn.TEXTAFTER(Table2[[#This Row],[Kamp]],"- ")</f>
        <v>Rødovre FC</v>
      </c>
      <c r="D1389">
        <v>44976</v>
      </c>
      <c r="E1389">
        <v>65724</v>
      </c>
      <c r="F1389">
        <v>20222023</v>
      </c>
      <c r="G1389" t="s">
        <v>418</v>
      </c>
      <c r="H1389" t="s">
        <v>665</v>
      </c>
      <c r="I1389" t="s">
        <v>677</v>
      </c>
      <c r="J1389">
        <v>2</v>
      </c>
      <c r="K1389">
        <v>29512</v>
      </c>
      <c r="L1389">
        <v>207</v>
      </c>
      <c r="M1389" t="s">
        <v>631</v>
      </c>
      <c r="N1389" t="s">
        <v>56</v>
      </c>
      <c r="O1389" t="s">
        <v>634</v>
      </c>
      <c r="P1389">
        <v>89</v>
      </c>
      <c r="Q1389" t="s">
        <v>634</v>
      </c>
      <c r="R1389">
        <f>SUMIFS(Table2[number],Table2[Event],"Goal",Table2[H/U],"HOME",Table2[GameID],Table2[[#This Row],[GameID]],Table2[GameTime],"&lt;="&amp;Table2[[#This Row],[GameTime]])</f>
        <v>3</v>
      </c>
      <c r="S1389">
        <f>SUMIFS(Table2[number],Table2[Event],"Goal",Table2[H/U],"AWAY",Table2[GameID],Table2[[#This Row],[GameID]],Table2[GameTime],"&lt;="&amp;Table2[[#This Row],[GameTime]])</f>
        <v>2</v>
      </c>
      <c r="T1389" t="str">
        <f>IF(Table2[[#This Row],[Event]]="Goal",Table2[[#This Row],[Hscore]]&amp;"-"&amp;Table2[[#This Row],[Uscore]],"")</f>
        <v/>
      </c>
      <c r="U1389">
        <v>1320</v>
      </c>
      <c r="V1389" s="1">
        <f>Table2[[#This Row],[GameTime]]-(Table2[[#This Row],[period]]-1)*1200</f>
        <v>120</v>
      </c>
      <c r="W1389" s="1">
        <f>ROUNDDOWN(Table2[[#This Row],[Time]]/60,0)</f>
        <v>2</v>
      </c>
      <c r="X1389" s="1">
        <f>ROUNDDOWN((Table2[[#This Row],[Time]]/60-Table2[[#This Row],[Time2]])*60,0)</f>
        <v>0</v>
      </c>
      <c r="Y1389" s="1" t="str">
        <f>IF(Table2[[#This Row],[Time2]]&lt;10,0&amp;Table2[[#This Row],[Time2]],Table2[[#This Row],[Time2]])</f>
        <v>02</v>
      </c>
      <c r="Z1389" s="1" t="str">
        <f>IF(Table2[[#This Row],[Time3]]&lt;10,0&amp;Table2[[#This Row],[Time3]],Table2[[#This Row],[Time3]])</f>
        <v>00</v>
      </c>
      <c r="AA1389" s="2" t="str">
        <f>Table2[[#This Row],[Time4]]&amp;":"&amp;Table2[[#This Row],[Time5]]</f>
        <v>02:00</v>
      </c>
      <c r="AB1389" s="1" cm="1">
        <f t="array" ref="AB1389">IFERROR(IF(Table2[[#This Row],[code]]="","",_xlfn.IFS(AND(Table2[[#This Row],[code]]&lt;400,Table2[[#This Row],[code]]&lt;&gt;""),2,Table2[[#This Row],[code]]&gt;500,4)),"")</f>
        <v>2</v>
      </c>
      <c r="AC1389" s="1">
        <f>IF(Table2[[#This Row],[Event]]="Penalty",Table2[[#This Row],[number]],IF(Table2[[#This Row],[Event]]="Time-Out",401,""))</f>
        <v>207</v>
      </c>
      <c r="AD1389" s="1">
        <f>ROW(A1388)</f>
        <v>1388</v>
      </c>
      <c r="AE1389" s="1">
        <f>COUNTIFS(Table2[GameID],Table2[[#This Row],[GameID]],Table2[Column1],"&lt;="&amp;Table2[[#This Row],[Column1]])-1</f>
        <v>7</v>
      </c>
    </row>
    <row r="1390" spans="1:31" x14ac:dyDescent="0.45">
      <c r="A1390" t="s">
        <v>438</v>
      </c>
      <c r="B1390" t="str">
        <f>_xlfn.TEXTBEFORE(Table2[[#This Row],[Kamp]]," - ")</f>
        <v>Sunds Seahawks</v>
      </c>
      <c r="C1390" t="str">
        <f>_xlfn.TEXTAFTER(Table2[[#This Row],[Kamp]],"- ")</f>
        <v>Rødovre FC</v>
      </c>
      <c r="D1390">
        <v>44976</v>
      </c>
      <c r="E1390">
        <v>65724</v>
      </c>
      <c r="F1390">
        <v>20222023</v>
      </c>
      <c r="G1390" t="s">
        <v>418</v>
      </c>
      <c r="H1390" t="s">
        <v>668</v>
      </c>
      <c r="I1390" t="s">
        <v>678</v>
      </c>
      <c r="J1390">
        <v>2</v>
      </c>
      <c r="K1390">
        <v>29502</v>
      </c>
      <c r="L1390">
        <v>215</v>
      </c>
      <c r="M1390" t="s">
        <v>631</v>
      </c>
      <c r="N1390" t="s">
        <v>214</v>
      </c>
      <c r="O1390" t="s">
        <v>634</v>
      </c>
      <c r="P1390">
        <v>7</v>
      </c>
      <c r="Q1390" t="s">
        <v>634</v>
      </c>
      <c r="R1390">
        <f>SUMIFS(Table2[number],Table2[Event],"Goal",Table2[H/U],"HOME",Table2[GameID],Table2[[#This Row],[GameID]],Table2[GameTime],"&lt;="&amp;Table2[[#This Row],[GameTime]])</f>
        <v>3</v>
      </c>
      <c r="S1390">
        <f>SUMIFS(Table2[number],Table2[Event],"Goal",Table2[H/U],"AWAY",Table2[GameID],Table2[[#This Row],[GameID]],Table2[GameTime],"&lt;="&amp;Table2[[#This Row],[GameTime]])</f>
        <v>2</v>
      </c>
      <c r="T1390" t="str">
        <f>IF(Table2[[#This Row],[Event]]="Goal",Table2[[#This Row],[Hscore]]&amp;"-"&amp;Table2[[#This Row],[Uscore]],"")</f>
        <v/>
      </c>
      <c r="U1390">
        <v>1320</v>
      </c>
      <c r="V1390" s="1">
        <f>Table2[[#This Row],[GameTime]]-(Table2[[#This Row],[period]]-1)*1200</f>
        <v>120</v>
      </c>
      <c r="W1390" s="1">
        <f>ROUNDDOWN(Table2[[#This Row],[Time]]/60,0)</f>
        <v>2</v>
      </c>
      <c r="X1390" s="1">
        <f>ROUNDDOWN((Table2[[#This Row],[Time]]/60-Table2[[#This Row],[Time2]])*60,0)</f>
        <v>0</v>
      </c>
      <c r="Y1390" s="1" t="str">
        <f>IF(Table2[[#This Row],[Time2]]&lt;10,0&amp;Table2[[#This Row],[Time2]],Table2[[#This Row],[Time2]])</f>
        <v>02</v>
      </c>
      <c r="Z1390" s="1" t="str">
        <f>IF(Table2[[#This Row],[Time3]]&lt;10,0&amp;Table2[[#This Row],[Time3]],Table2[[#This Row],[Time3]])</f>
        <v>00</v>
      </c>
      <c r="AA1390" s="2" t="str">
        <f>Table2[[#This Row],[Time4]]&amp;":"&amp;Table2[[#This Row],[Time5]]</f>
        <v>02:00</v>
      </c>
      <c r="AB1390" s="1" cm="1">
        <f t="array" ref="AB1390">IFERROR(IF(Table2[[#This Row],[code]]="","",_xlfn.IFS(AND(Table2[[#This Row],[code]]&lt;400,Table2[[#This Row],[code]]&lt;&gt;""),2,Table2[[#This Row],[code]]&gt;500,4)),"")</f>
        <v>2</v>
      </c>
      <c r="AC1390" s="1">
        <f>IF(Table2[[#This Row],[Event]]="Penalty",Table2[[#This Row],[number]],IF(Table2[[#This Row],[Event]]="Time-Out",401,""))</f>
        <v>215</v>
      </c>
      <c r="AD1390" s="1">
        <f>ROW(A1389)</f>
        <v>1389</v>
      </c>
      <c r="AE1390" s="1">
        <f>COUNTIFS(Table2[GameID],Table2[[#This Row],[GameID]],Table2[Column1],"&lt;="&amp;Table2[[#This Row],[Column1]])-1</f>
        <v>8</v>
      </c>
    </row>
    <row r="1391" spans="1:31" x14ac:dyDescent="0.45">
      <c r="A1391" t="s">
        <v>438</v>
      </c>
      <c r="B1391" t="str">
        <f>_xlfn.TEXTBEFORE(Table2[[#This Row],[Kamp]]," - ")</f>
        <v>Sunds Seahawks</v>
      </c>
      <c r="C1391" t="str">
        <f>_xlfn.TEXTAFTER(Table2[[#This Row],[Kamp]],"- ")</f>
        <v>Rødovre FC</v>
      </c>
      <c r="D1391">
        <v>44976</v>
      </c>
      <c r="E1391">
        <v>65724</v>
      </c>
      <c r="F1391">
        <v>20222023</v>
      </c>
      <c r="G1391" t="s">
        <v>418</v>
      </c>
      <c r="H1391" t="s">
        <v>665</v>
      </c>
      <c r="I1391" t="s">
        <v>677</v>
      </c>
      <c r="J1391">
        <v>2</v>
      </c>
      <c r="K1391">
        <v>29512</v>
      </c>
      <c r="L1391">
        <v>1</v>
      </c>
      <c r="M1391" t="s">
        <v>630</v>
      </c>
      <c r="N1391" t="s">
        <v>44</v>
      </c>
      <c r="O1391" t="s">
        <v>45</v>
      </c>
      <c r="P1391">
        <v>16</v>
      </c>
      <c r="Q1391">
        <v>17</v>
      </c>
      <c r="R1391">
        <f>SUMIFS(Table2[number],Table2[Event],"Goal",Table2[H/U],"HOME",Table2[GameID],Table2[[#This Row],[GameID]],Table2[GameTime],"&lt;="&amp;Table2[[#This Row],[GameTime]])</f>
        <v>3</v>
      </c>
      <c r="S1391">
        <f>SUMIFS(Table2[number],Table2[Event],"Goal",Table2[H/U],"AWAY",Table2[GameID],Table2[[#This Row],[GameID]],Table2[GameTime],"&lt;="&amp;Table2[[#This Row],[GameTime]])</f>
        <v>3</v>
      </c>
      <c r="T1391" t="str">
        <f>IF(Table2[[#This Row],[Event]]="Goal",Table2[[#This Row],[Hscore]]&amp;"-"&amp;Table2[[#This Row],[Uscore]],"")</f>
        <v>3-3</v>
      </c>
      <c r="U1391">
        <v>1346</v>
      </c>
      <c r="V1391" s="1">
        <f>Table2[[#This Row],[GameTime]]-(Table2[[#This Row],[period]]-1)*1200</f>
        <v>146</v>
      </c>
      <c r="W1391" s="1">
        <f>ROUNDDOWN(Table2[[#This Row],[Time]]/60,0)</f>
        <v>2</v>
      </c>
      <c r="X1391" s="1">
        <f>ROUNDDOWN((Table2[[#This Row],[Time]]/60-Table2[[#This Row],[Time2]])*60,0)</f>
        <v>26</v>
      </c>
      <c r="Y1391" s="1" t="str">
        <f>IF(Table2[[#This Row],[Time2]]&lt;10,0&amp;Table2[[#This Row],[Time2]],Table2[[#This Row],[Time2]])</f>
        <v>02</v>
      </c>
      <c r="Z1391" s="1">
        <f>IF(Table2[[#This Row],[Time3]]&lt;10,0&amp;Table2[[#This Row],[Time3]],Table2[[#This Row],[Time3]])</f>
        <v>26</v>
      </c>
      <c r="AA1391" s="2" t="str">
        <f>Table2[[#This Row],[Time4]]&amp;":"&amp;Table2[[#This Row],[Time5]]</f>
        <v>02:26</v>
      </c>
      <c r="AB1391" s="1" t="str" cm="1">
        <f t="array" ref="AB1391">IFERROR(IF(Table2[[#This Row],[code]]="","",_xlfn.IFS(AND(Table2[[#This Row],[code]]&lt;400,Table2[[#This Row],[code]]&lt;&gt;""),2,Table2[[#This Row],[code]]&gt;500,4)),"")</f>
        <v/>
      </c>
      <c r="AC1391" s="1" t="str">
        <f>IF(Table2[[#This Row],[Event]]="Penalty",Table2[[#This Row],[number]],IF(Table2[[#This Row],[Event]]="Time-Out",401,""))</f>
        <v/>
      </c>
      <c r="AD1391" s="1">
        <f>ROW(A1390)</f>
        <v>1390</v>
      </c>
      <c r="AE1391" s="1">
        <f>COUNTIFS(Table2[GameID],Table2[[#This Row],[GameID]],Table2[Column1],"&lt;="&amp;Table2[[#This Row],[Column1]])-1</f>
        <v>9</v>
      </c>
    </row>
    <row r="1392" spans="1:31" x14ac:dyDescent="0.45">
      <c r="A1392" t="s">
        <v>438</v>
      </c>
      <c r="B1392" t="str">
        <f>_xlfn.TEXTBEFORE(Table2[[#This Row],[Kamp]]," - ")</f>
        <v>Sunds Seahawks</v>
      </c>
      <c r="C1392" t="str">
        <f>_xlfn.TEXTAFTER(Table2[[#This Row],[Kamp]],"- ")</f>
        <v>Rødovre FC</v>
      </c>
      <c r="D1392">
        <v>44976</v>
      </c>
      <c r="E1392">
        <v>65724</v>
      </c>
      <c r="F1392">
        <v>20222023</v>
      </c>
      <c r="G1392" t="s">
        <v>418</v>
      </c>
      <c r="H1392" t="s">
        <v>668</v>
      </c>
      <c r="I1392" t="s">
        <v>678</v>
      </c>
      <c r="J1392">
        <v>2</v>
      </c>
      <c r="K1392">
        <v>29502</v>
      </c>
      <c r="L1392">
        <v>1</v>
      </c>
      <c r="M1392" t="s">
        <v>630</v>
      </c>
      <c r="N1392" t="s">
        <v>213</v>
      </c>
      <c r="O1392" t="s">
        <v>231</v>
      </c>
      <c r="P1392">
        <v>5</v>
      </c>
      <c r="Q1392">
        <v>97</v>
      </c>
      <c r="R1392">
        <f>SUMIFS(Table2[number],Table2[Event],"Goal",Table2[H/U],"HOME",Table2[GameID],Table2[[#This Row],[GameID]],Table2[GameTime],"&lt;="&amp;Table2[[#This Row],[GameTime]])</f>
        <v>4</v>
      </c>
      <c r="S1392">
        <f>SUMIFS(Table2[number],Table2[Event],"Goal",Table2[H/U],"AWAY",Table2[GameID],Table2[[#This Row],[GameID]],Table2[GameTime],"&lt;="&amp;Table2[[#This Row],[GameTime]])</f>
        <v>3</v>
      </c>
      <c r="T1392" t="str">
        <f>IF(Table2[[#This Row],[Event]]="Goal",Table2[[#This Row],[Hscore]]&amp;"-"&amp;Table2[[#This Row],[Uscore]],"")</f>
        <v>4-3</v>
      </c>
      <c r="U1392">
        <v>1524</v>
      </c>
      <c r="V1392" s="1">
        <f>Table2[[#This Row],[GameTime]]-(Table2[[#This Row],[period]]-1)*1200</f>
        <v>324</v>
      </c>
      <c r="W1392" s="1">
        <f>ROUNDDOWN(Table2[[#This Row],[Time]]/60,0)</f>
        <v>5</v>
      </c>
      <c r="X1392" s="1">
        <f>ROUNDDOWN((Table2[[#This Row],[Time]]/60-Table2[[#This Row],[Time2]])*60,0)</f>
        <v>24</v>
      </c>
      <c r="Y1392" s="1" t="str">
        <f>IF(Table2[[#This Row],[Time2]]&lt;10,0&amp;Table2[[#This Row],[Time2]],Table2[[#This Row],[Time2]])</f>
        <v>05</v>
      </c>
      <c r="Z1392" s="1">
        <f>IF(Table2[[#This Row],[Time3]]&lt;10,0&amp;Table2[[#This Row],[Time3]],Table2[[#This Row],[Time3]])</f>
        <v>24</v>
      </c>
      <c r="AA1392" s="2" t="str">
        <f>Table2[[#This Row],[Time4]]&amp;":"&amp;Table2[[#This Row],[Time5]]</f>
        <v>05:24</v>
      </c>
      <c r="AB1392" s="1" t="str" cm="1">
        <f t="array" ref="AB1392">IFERROR(IF(Table2[[#This Row],[code]]="","",_xlfn.IFS(AND(Table2[[#This Row],[code]]&lt;400,Table2[[#This Row],[code]]&lt;&gt;""),2,Table2[[#This Row],[code]]&gt;500,4)),"")</f>
        <v/>
      </c>
      <c r="AC1392" s="1" t="str">
        <f>IF(Table2[[#This Row],[Event]]="Penalty",Table2[[#This Row],[number]],IF(Table2[[#This Row],[Event]]="Time-Out",401,""))</f>
        <v/>
      </c>
      <c r="AD1392" s="1">
        <f>ROW(A1391)</f>
        <v>1391</v>
      </c>
      <c r="AE1392" s="1">
        <f>COUNTIFS(Table2[GameID],Table2[[#This Row],[GameID]],Table2[Column1],"&lt;="&amp;Table2[[#This Row],[Column1]])-1</f>
        <v>10</v>
      </c>
    </row>
    <row r="1393" spans="1:31" x14ac:dyDescent="0.45">
      <c r="A1393" t="s">
        <v>438</v>
      </c>
      <c r="B1393" t="str">
        <f>_xlfn.TEXTBEFORE(Table2[[#This Row],[Kamp]]," - ")</f>
        <v>Sunds Seahawks</v>
      </c>
      <c r="C1393" t="str">
        <f>_xlfn.TEXTAFTER(Table2[[#This Row],[Kamp]],"- ")</f>
        <v>Rødovre FC</v>
      </c>
      <c r="D1393">
        <v>44976</v>
      </c>
      <c r="E1393">
        <v>65724</v>
      </c>
      <c r="F1393">
        <v>20222023</v>
      </c>
      <c r="G1393" t="s">
        <v>418</v>
      </c>
      <c r="H1393" t="s">
        <v>668</v>
      </c>
      <c r="I1393" t="s">
        <v>678</v>
      </c>
      <c r="J1393">
        <v>2</v>
      </c>
      <c r="K1393">
        <v>29502</v>
      </c>
      <c r="L1393">
        <v>1</v>
      </c>
      <c r="M1393" t="s">
        <v>630</v>
      </c>
      <c r="N1393" t="s">
        <v>230</v>
      </c>
      <c r="O1393" t="s">
        <v>224</v>
      </c>
      <c r="P1393">
        <v>61</v>
      </c>
      <c r="Q1393">
        <v>18</v>
      </c>
      <c r="R1393">
        <f>SUMIFS(Table2[number],Table2[Event],"Goal",Table2[H/U],"HOME",Table2[GameID],Table2[[#This Row],[GameID]],Table2[GameTime],"&lt;="&amp;Table2[[#This Row],[GameTime]])</f>
        <v>5</v>
      </c>
      <c r="S1393">
        <f>SUMIFS(Table2[number],Table2[Event],"Goal",Table2[H/U],"AWAY",Table2[GameID],Table2[[#This Row],[GameID]],Table2[GameTime],"&lt;="&amp;Table2[[#This Row],[GameTime]])</f>
        <v>3</v>
      </c>
      <c r="T1393" t="str">
        <f>IF(Table2[[#This Row],[Event]]="Goal",Table2[[#This Row],[Hscore]]&amp;"-"&amp;Table2[[#This Row],[Uscore]],"")</f>
        <v>5-3</v>
      </c>
      <c r="U1393">
        <v>1773</v>
      </c>
      <c r="V1393" s="1">
        <f>Table2[[#This Row],[GameTime]]-(Table2[[#This Row],[period]]-1)*1200</f>
        <v>573</v>
      </c>
      <c r="W1393" s="1">
        <f>ROUNDDOWN(Table2[[#This Row],[Time]]/60,0)</f>
        <v>9</v>
      </c>
      <c r="X1393" s="1">
        <f>ROUNDDOWN((Table2[[#This Row],[Time]]/60-Table2[[#This Row],[Time2]])*60,0)</f>
        <v>33</v>
      </c>
      <c r="Y1393" s="1" t="str">
        <f>IF(Table2[[#This Row],[Time2]]&lt;10,0&amp;Table2[[#This Row],[Time2]],Table2[[#This Row],[Time2]])</f>
        <v>09</v>
      </c>
      <c r="Z1393" s="1">
        <f>IF(Table2[[#This Row],[Time3]]&lt;10,0&amp;Table2[[#This Row],[Time3]],Table2[[#This Row],[Time3]])</f>
        <v>33</v>
      </c>
      <c r="AA1393" s="2" t="str">
        <f>Table2[[#This Row],[Time4]]&amp;":"&amp;Table2[[#This Row],[Time5]]</f>
        <v>09:33</v>
      </c>
      <c r="AB1393" s="1" t="str" cm="1">
        <f t="array" ref="AB1393">IFERROR(IF(Table2[[#This Row],[code]]="","",_xlfn.IFS(AND(Table2[[#This Row],[code]]&lt;400,Table2[[#This Row],[code]]&lt;&gt;""),2,Table2[[#This Row],[code]]&gt;500,4)),"")</f>
        <v/>
      </c>
      <c r="AC1393" s="1" t="str">
        <f>IF(Table2[[#This Row],[Event]]="Penalty",Table2[[#This Row],[number]],IF(Table2[[#This Row],[Event]]="Time-Out",401,""))</f>
        <v/>
      </c>
      <c r="AD1393" s="1">
        <f>ROW(A1392)</f>
        <v>1392</v>
      </c>
      <c r="AE1393" s="1">
        <f>COUNTIFS(Table2[GameID],Table2[[#This Row],[GameID]],Table2[Column1],"&lt;="&amp;Table2[[#This Row],[Column1]])-1</f>
        <v>11</v>
      </c>
    </row>
    <row r="1394" spans="1:31" x14ac:dyDescent="0.45">
      <c r="A1394" t="s">
        <v>438</v>
      </c>
      <c r="B1394" t="str">
        <f>_xlfn.TEXTBEFORE(Table2[[#This Row],[Kamp]]," - ")</f>
        <v>Sunds Seahawks</v>
      </c>
      <c r="C1394" t="str">
        <f>_xlfn.TEXTAFTER(Table2[[#This Row],[Kamp]],"- ")</f>
        <v>Rødovre FC</v>
      </c>
      <c r="D1394">
        <v>44976</v>
      </c>
      <c r="E1394">
        <v>65724</v>
      </c>
      <c r="F1394">
        <v>20222023</v>
      </c>
      <c r="G1394" t="s">
        <v>418</v>
      </c>
      <c r="H1394" t="s">
        <v>665</v>
      </c>
      <c r="I1394" t="s">
        <v>677</v>
      </c>
      <c r="J1394">
        <v>2</v>
      </c>
      <c r="K1394">
        <v>29512</v>
      </c>
      <c r="L1394">
        <v>1</v>
      </c>
      <c r="M1394" t="s">
        <v>630</v>
      </c>
      <c r="N1394" t="s">
        <v>48</v>
      </c>
      <c r="O1394" t="s">
        <v>56</v>
      </c>
      <c r="P1394">
        <v>28</v>
      </c>
      <c r="Q1394">
        <v>89</v>
      </c>
      <c r="R1394">
        <f>SUMIFS(Table2[number],Table2[Event],"Goal",Table2[H/U],"HOME",Table2[GameID],Table2[[#This Row],[GameID]],Table2[GameTime],"&lt;="&amp;Table2[[#This Row],[GameTime]])</f>
        <v>5</v>
      </c>
      <c r="S1394">
        <f>SUMIFS(Table2[number],Table2[Event],"Goal",Table2[H/U],"AWAY",Table2[GameID],Table2[[#This Row],[GameID]],Table2[GameTime],"&lt;="&amp;Table2[[#This Row],[GameTime]])</f>
        <v>4</v>
      </c>
      <c r="T1394" t="str">
        <f>IF(Table2[[#This Row],[Event]]="Goal",Table2[[#This Row],[Hscore]]&amp;"-"&amp;Table2[[#This Row],[Uscore]],"")</f>
        <v>5-4</v>
      </c>
      <c r="U1394">
        <v>1818</v>
      </c>
      <c r="V1394" s="1">
        <f>Table2[[#This Row],[GameTime]]-(Table2[[#This Row],[period]]-1)*1200</f>
        <v>618</v>
      </c>
      <c r="W1394" s="1">
        <f>ROUNDDOWN(Table2[[#This Row],[Time]]/60,0)</f>
        <v>10</v>
      </c>
      <c r="X1394" s="1">
        <f>ROUNDDOWN((Table2[[#This Row],[Time]]/60-Table2[[#This Row],[Time2]])*60,0)</f>
        <v>18</v>
      </c>
      <c r="Y1394" s="1">
        <f>IF(Table2[[#This Row],[Time2]]&lt;10,0&amp;Table2[[#This Row],[Time2]],Table2[[#This Row],[Time2]])</f>
        <v>10</v>
      </c>
      <c r="Z1394" s="1">
        <f>IF(Table2[[#This Row],[Time3]]&lt;10,0&amp;Table2[[#This Row],[Time3]],Table2[[#This Row],[Time3]])</f>
        <v>18</v>
      </c>
      <c r="AA1394" s="2" t="str">
        <f>Table2[[#This Row],[Time4]]&amp;":"&amp;Table2[[#This Row],[Time5]]</f>
        <v>10:18</v>
      </c>
      <c r="AB1394" s="1" t="str" cm="1">
        <f t="array" ref="AB1394">IFERROR(IF(Table2[[#This Row],[code]]="","",_xlfn.IFS(AND(Table2[[#This Row],[code]]&lt;400,Table2[[#This Row],[code]]&lt;&gt;""),2,Table2[[#This Row],[code]]&gt;500,4)),"")</f>
        <v/>
      </c>
      <c r="AC1394" s="1" t="str">
        <f>IF(Table2[[#This Row],[Event]]="Penalty",Table2[[#This Row],[number]],IF(Table2[[#This Row],[Event]]="Time-Out",401,""))</f>
        <v/>
      </c>
      <c r="AD1394" s="1">
        <f>ROW(A1393)</f>
        <v>1393</v>
      </c>
      <c r="AE1394" s="1">
        <f>COUNTIFS(Table2[GameID],Table2[[#This Row],[GameID]],Table2[Column1],"&lt;="&amp;Table2[[#This Row],[Column1]])-1</f>
        <v>12</v>
      </c>
    </row>
    <row r="1395" spans="1:31" x14ac:dyDescent="0.45">
      <c r="A1395" t="s">
        <v>438</v>
      </c>
      <c r="B1395" t="str">
        <f>_xlfn.TEXTBEFORE(Table2[[#This Row],[Kamp]]," - ")</f>
        <v>Sunds Seahawks</v>
      </c>
      <c r="C1395" t="str">
        <f>_xlfn.TEXTAFTER(Table2[[#This Row],[Kamp]],"- ")</f>
        <v>Rødovre FC</v>
      </c>
      <c r="D1395">
        <v>44976</v>
      </c>
      <c r="E1395">
        <v>65724</v>
      </c>
      <c r="F1395">
        <v>20222023</v>
      </c>
      <c r="G1395" t="s">
        <v>418</v>
      </c>
      <c r="H1395" t="s">
        <v>665</v>
      </c>
      <c r="I1395" t="s">
        <v>677</v>
      </c>
      <c r="J1395">
        <v>2</v>
      </c>
      <c r="K1395">
        <v>29512</v>
      </c>
      <c r="L1395">
        <v>207</v>
      </c>
      <c r="M1395" t="s">
        <v>631</v>
      </c>
      <c r="N1395" t="s">
        <v>44</v>
      </c>
      <c r="O1395" t="s">
        <v>634</v>
      </c>
      <c r="P1395">
        <v>16</v>
      </c>
      <c r="Q1395" t="s">
        <v>634</v>
      </c>
      <c r="R1395">
        <f>SUMIFS(Table2[number],Table2[Event],"Goal",Table2[H/U],"HOME",Table2[GameID],Table2[[#This Row],[GameID]],Table2[GameTime],"&lt;="&amp;Table2[[#This Row],[GameTime]])</f>
        <v>5</v>
      </c>
      <c r="S1395">
        <f>SUMIFS(Table2[number],Table2[Event],"Goal",Table2[H/U],"AWAY",Table2[GameID],Table2[[#This Row],[GameID]],Table2[GameTime],"&lt;="&amp;Table2[[#This Row],[GameTime]])</f>
        <v>4</v>
      </c>
      <c r="T1395" t="str">
        <f>IF(Table2[[#This Row],[Event]]="Goal",Table2[[#This Row],[Hscore]]&amp;"-"&amp;Table2[[#This Row],[Uscore]],"")</f>
        <v/>
      </c>
      <c r="U1395">
        <v>2247</v>
      </c>
      <c r="V1395" s="1">
        <f>Table2[[#This Row],[GameTime]]-(Table2[[#This Row],[period]]-1)*1200</f>
        <v>1047</v>
      </c>
      <c r="W1395" s="1">
        <f>ROUNDDOWN(Table2[[#This Row],[Time]]/60,0)</f>
        <v>17</v>
      </c>
      <c r="X1395" s="1">
        <f>ROUNDDOWN((Table2[[#This Row],[Time]]/60-Table2[[#This Row],[Time2]])*60,0)</f>
        <v>27</v>
      </c>
      <c r="Y1395" s="1">
        <f>IF(Table2[[#This Row],[Time2]]&lt;10,0&amp;Table2[[#This Row],[Time2]],Table2[[#This Row],[Time2]])</f>
        <v>17</v>
      </c>
      <c r="Z1395" s="1">
        <f>IF(Table2[[#This Row],[Time3]]&lt;10,0&amp;Table2[[#This Row],[Time3]],Table2[[#This Row],[Time3]])</f>
        <v>27</v>
      </c>
      <c r="AA1395" s="2" t="str">
        <f>Table2[[#This Row],[Time4]]&amp;":"&amp;Table2[[#This Row],[Time5]]</f>
        <v>17:27</v>
      </c>
      <c r="AB1395" s="1" cm="1">
        <f t="array" ref="AB1395">IFERROR(IF(Table2[[#This Row],[code]]="","",_xlfn.IFS(AND(Table2[[#This Row],[code]]&lt;400,Table2[[#This Row],[code]]&lt;&gt;""),2,Table2[[#This Row],[code]]&gt;500,4)),"")</f>
        <v>2</v>
      </c>
      <c r="AC1395" s="1">
        <f>IF(Table2[[#This Row],[Event]]="Penalty",Table2[[#This Row],[number]],IF(Table2[[#This Row],[Event]]="Time-Out",401,""))</f>
        <v>207</v>
      </c>
      <c r="AD1395" s="1">
        <f>ROW(A1394)</f>
        <v>1394</v>
      </c>
      <c r="AE1395" s="1">
        <f>COUNTIFS(Table2[GameID],Table2[[#This Row],[GameID]],Table2[Column1],"&lt;="&amp;Table2[[#This Row],[Column1]])-1</f>
        <v>13</v>
      </c>
    </row>
    <row r="1396" spans="1:31" x14ac:dyDescent="0.45">
      <c r="A1396" t="s">
        <v>438</v>
      </c>
      <c r="B1396" t="str">
        <f>_xlfn.TEXTBEFORE(Table2[[#This Row],[Kamp]]," - ")</f>
        <v>Sunds Seahawks</v>
      </c>
      <c r="C1396" t="str">
        <f>_xlfn.TEXTAFTER(Table2[[#This Row],[Kamp]],"- ")</f>
        <v>Rødovre FC</v>
      </c>
      <c r="D1396">
        <v>44976</v>
      </c>
      <c r="E1396">
        <v>65724</v>
      </c>
      <c r="F1396">
        <v>20222023</v>
      </c>
      <c r="G1396" t="s">
        <v>418</v>
      </c>
      <c r="H1396" t="s">
        <v>668</v>
      </c>
      <c r="I1396" t="s">
        <v>678</v>
      </c>
      <c r="J1396">
        <v>2</v>
      </c>
      <c r="K1396">
        <v>29502</v>
      </c>
      <c r="L1396">
        <v>1</v>
      </c>
      <c r="M1396" t="s">
        <v>630</v>
      </c>
      <c r="N1396" t="s">
        <v>228</v>
      </c>
      <c r="O1396" t="s">
        <v>213</v>
      </c>
      <c r="P1396">
        <v>77</v>
      </c>
      <c r="Q1396">
        <v>5</v>
      </c>
      <c r="R1396">
        <f>SUMIFS(Table2[number],Table2[Event],"Goal",Table2[H/U],"HOME",Table2[GameID],Table2[[#This Row],[GameID]],Table2[GameTime],"&lt;="&amp;Table2[[#This Row],[GameTime]])</f>
        <v>6</v>
      </c>
      <c r="S1396">
        <f>SUMIFS(Table2[number],Table2[Event],"Goal",Table2[H/U],"AWAY",Table2[GameID],Table2[[#This Row],[GameID]],Table2[GameTime],"&lt;="&amp;Table2[[#This Row],[GameTime]])</f>
        <v>4</v>
      </c>
      <c r="T1396" t="str">
        <f>IF(Table2[[#This Row],[Event]]="Goal",Table2[[#This Row],[Hscore]]&amp;"-"&amp;Table2[[#This Row],[Uscore]],"")</f>
        <v>6-4</v>
      </c>
      <c r="U1396">
        <v>2394</v>
      </c>
      <c r="V1396" s="1">
        <f>Table2[[#This Row],[GameTime]]-(Table2[[#This Row],[period]]-1)*1200</f>
        <v>1194</v>
      </c>
      <c r="W1396" s="1">
        <f>ROUNDDOWN(Table2[[#This Row],[Time]]/60,0)</f>
        <v>19</v>
      </c>
      <c r="X1396" s="1">
        <f>ROUNDDOWN((Table2[[#This Row],[Time]]/60-Table2[[#This Row],[Time2]])*60,0)</f>
        <v>53</v>
      </c>
      <c r="Y1396" s="1">
        <f>IF(Table2[[#This Row],[Time2]]&lt;10,0&amp;Table2[[#This Row],[Time2]],Table2[[#This Row],[Time2]])</f>
        <v>19</v>
      </c>
      <c r="Z1396" s="1">
        <f>IF(Table2[[#This Row],[Time3]]&lt;10,0&amp;Table2[[#This Row],[Time3]],Table2[[#This Row],[Time3]])</f>
        <v>53</v>
      </c>
      <c r="AA1396" s="2" t="str">
        <f>Table2[[#This Row],[Time4]]&amp;":"&amp;Table2[[#This Row],[Time5]]</f>
        <v>19:53</v>
      </c>
      <c r="AB1396" s="1" t="str" cm="1">
        <f t="array" ref="AB1396">IFERROR(IF(Table2[[#This Row],[code]]="","",_xlfn.IFS(AND(Table2[[#This Row],[code]]&lt;400,Table2[[#This Row],[code]]&lt;&gt;""),2,Table2[[#This Row],[code]]&gt;500,4)),"")</f>
        <v/>
      </c>
      <c r="AC1396" s="1" t="str">
        <f>IF(Table2[[#This Row],[Event]]="Penalty",Table2[[#This Row],[number]],IF(Table2[[#This Row],[Event]]="Time-Out",401,""))</f>
        <v/>
      </c>
      <c r="AD1396" s="1">
        <f>ROW(A1395)</f>
        <v>1395</v>
      </c>
      <c r="AE1396" s="1">
        <f>COUNTIFS(Table2[GameID],Table2[[#This Row],[GameID]],Table2[Column1],"&lt;="&amp;Table2[[#This Row],[Column1]])-1</f>
        <v>14</v>
      </c>
    </row>
    <row r="1397" spans="1:31" x14ac:dyDescent="0.45">
      <c r="A1397" t="s">
        <v>438</v>
      </c>
      <c r="B1397" t="str">
        <f>_xlfn.TEXTBEFORE(Table2[[#This Row],[Kamp]]," - ")</f>
        <v>Sunds Seahawks</v>
      </c>
      <c r="C1397" t="str">
        <f>_xlfn.TEXTAFTER(Table2[[#This Row],[Kamp]],"- ")</f>
        <v>Rødovre FC</v>
      </c>
      <c r="D1397">
        <v>44976</v>
      </c>
      <c r="E1397">
        <v>65724</v>
      </c>
      <c r="F1397">
        <v>20222023</v>
      </c>
      <c r="G1397" t="s">
        <v>418</v>
      </c>
      <c r="H1397" t="s">
        <v>665</v>
      </c>
      <c r="I1397" t="s">
        <v>677</v>
      </c>
      <c r="J1397">
        <v>3</v>
      </c>
      <c r="K1397">
        <v>29512</v>
      </c>
      <c r="L1397">
        <v>207</v>
      </c>
      <c r="M1397" t="s">
        <v>631</v>
      </c>
      <c r="N1397" t="s">
        <v>42</v>
      </c>
      <c r="O1397" t="s">
        <v>634</v>
      </c>
      <c r="P1397">
        <v>8</v>
      </c>
      <c r="Q1397" t="s">
        <v>634</v>
      </c>
      <c r="R1397">
        <f>SUMIFS(Table2[number],Table2[Event],"Goal",Table2[H/U],"HOME",Table2[GameID],Table2[[#This Row],[GameID]],Table2[GameTime],"&lt;="&amp;Table2[[#This Row],[GameTime]])</f>
        <v>6</v>
      </c>
      <c r="S1397">
        <f>SUMIFS(Table2[number],Table2[Event],"Goal",Table2[H/U],"AWAY",Table2[GameID],Table2[[#This Row],[GameID]],Table2[GameTime],"&lt;="&amp;Table2[[#This Row],[GameTime]])</f>
        <v>4</v>
      </c>
      <c r="T1397" t="str">
        <f>IF(Table2[[#This Row],[Event]]="Goal",Table2[[#This Row],[Hscore]]&amp;"-"&amp;Table2[[#This Row],[Uscore]],"")</f>
        <v/>
      </c>
      <c r="U1397">
        <v>3185</v>
      </c>
      <c r="V1397" s="1">
        <f>Table2[[#This Row],[GameTime]]-(Table2[[#This Row],[period]]-1)*1200</f>
        <v>785</v>
      </c>
      <c r="W1397" s="1">
        <f>ROUNDDOWN(Table2[[#This Row],[Time]]/60,0)</f>
        <v>13</v>
      </c>
      <c r="X1397" s="1">
        <f>ROUNDDOWN((Table2[[#This Row],[Time]]/60-Table2[[#This Row],[Time2]])*60,0)</f>
        <v>5</v>
      </c>
      <c r="Y1397" s="1">
        <f>IF(Table2[[#This Row],[Time2]]&lt;10,0&amp;Table2[[#This Row],[Time2]],Table2[[#This Row],[Time2]])</f>
        <v>13</v>
      </c>
      <c r="Z1397" s="1" t="str">
        <f>IF(Table2[[#This Row],[Time3]]&lt;10,0&amp;Table2[[#This Row],[Time3]],Table2[[#This Row],[Time3]])</f>
        <v>05</v>
      </c>
      <c r="AA1397" s="2" t="str">
        <f>Table2[[#This Row],[Time4]]&amp;":"&amp;Table2[[#This Row],[Time5]]</f>
        <v>13:05</v>
      </c>
      <c r="AB1397" s="1" cm="1">
        <f t="array" ref="AB1397">IFERROR(IF(Table2[[#This Row],[code]]="","",_xlfn.IFS(AND(Table2[[#This Row],[code]]&lt;400,Table2[[#This Row],[code]]&lt;&gt;""),2,Table2[[#This Row],[code]]&gt;500,4)),"")</f>
        <v>2</v>
      </c>
      <c r="AC1397" s="1">
        <f>IF(Table2[[#This Row],[Event]]="Penalty",Table2[[#This Row],[number]],IF(Table2[[#This Row],[Event]]="Time-Out",401,""))</f>
        <v>207</v>
      </c>
      <c r="AD1397" s="1">
        <f>ROW(A1396)</f>
        <v>1396</v>
      </c>
      <c r="AE1397" s="1">
        <f>COUNTIFS(Table2[GameID],Table2[[#This Row],[GameID]],Table2[Column1],"&lt;="&amp;Table2[[#This Row],[Column1]])-1</f>
        <v>15</v>
      </c>
    </row>
    <row r="1398" spans="1:31" x14ac:dyDescent="0.45">
      <c r="A1398" t="s">
        <v>438</v>
      </c>
      <c r="B1398" t="str">
        <f>_xlfn.TEXTBEFORE(Table2[[#This Row],[Kamp]]," - ")</f>
        <v>Sunds Seahawks</v>
      </c>
      <c r="C1398" t="str">
        <f>_xlfn.TEXTAFTER(Table2[[#This Row],[Kamp]],"- ")</f>
        <v>Rødovre FC</v>
      </c>
      <c r="D1398">
        <v>44976</v>
      </c>
      <c r="E1398">
        <v>65724</v>
      </c>
      <c r="F1398">
        <v>20222023</v>
      </c>
      <c r="G1398" t="s">
        <v>418</v>
      </c>
      <c r="H1398" t="s">
        <v>665</v>
      </c>
      <c r="I1398" t="s">
        <v>677</v>
      </c>
      <c r="J1398">
        <v>3</v>
      </c>
      <c r="K1398">
        <v>29512</v>
      </c>
      <c r="L1398">
        <v>0</v>
      </c>
      <c r="M1398" t="s">
        <v>633</v>
      </c>
      <c r="N1398" t="s">
        <v>634</v>
      </c>
      <c r="O1398" t="s">
        <v>634</v>
      </c>
      <c r="P1398" t="s">
        <v>634</v>
      </c>
      <c r="Q1398" t="s">
        <v>634</v>
      </c>
      <c r="R1398">
        <f>SUMIFS(Table2[number],Table2[Event],"Goal",Table2[H/U],"HOME",Table2[GameID],Table2[[#This Row],[GameID]],Table2[GameTime],"&lt;="&amp;Table2[[#This Row],[GameTime]])</f>
        <v>6</v>
      </c>
      <c r="S1398">
        <f>SUMIFS(Table2[number],Table2[Event],"Goal",Table2[H/U],"AWAY",Table2[GameID],Table2[[#This Row],[GameID]],Table2[GameTime],"&lt;="&amp;Table2[[#This Row],[GameTime]])</f>
        <v>4</v>
      </c>
      <c r="T1398" t="str">
        <f>IF(Table2[[#This Row],[Event]]="Goal",Table2[[#This Row],[Hscore]]&amp;"-"&amp;Table2[[#This Row],[Uscore]],"")</f>
        <v/>
      </c>
      <c r="U1398">
        <v>3352</v>
      </c>
      <c r="V1398" s="1">
        <f>Table2[[#This Row],[GameTime]]-(Table2[[#This Row],[period]]-1)*1200</f>
        <v>952</v>
      </c>
      <c r="W1398" s="1">
        <f>ROUNDDOWN(Table2[[#This Row],[Time]]/60,0)</f>
        <v>15</v>
      </c>
      <c r="X1398" s="1">
        <f>ROUNDDOWN((Table2[[#This Row],[Time]]/60-Table2[[#This Row],[Time2]])*60,0)</f>
        <v>52</v>
      </c>
      <c r="Y1398" s="1">
        <f>IF(Table2[[#This Row],[Time2]]&lt;10,0&amp;Table2[[#This Row],[Time2]],Table2[[#This Row],[Time2]])</f>
        <v>15</v>
      </c>
      <c r="Z1398" s="1">
        <f>IF(Table2[[#This Row],[Time3]]&lt;10,0&amp;Table2[[#This Row],[Time3]],Table2[[#This Row],[Time3]])</f>
        <v>52</v>
      </c>
      <c r="AA1398" s="2" t="str">
        <f>Table2[[#This Row],[Time4]]&amp;":"&amp;Table2[[#This Row],[Time5]]</f>
        <v>15:52</v>
      </c>
      <c r="AB1398" s="1" t="str" cm="1">
        <f t="array" ref="AB1398">IFERROR(IF(Table2[[#This Row],[code]]="","",_xlfn.IFS(AND(Table2[[#This Row],[code]]&lt;400,Table2[[#This Row],[code]]&lt;&gt;""),2,Table2[[#This Row],[code]]&gt;500,4)),"")</f>
        <v/>
      </c>
      <c r="AC1398" s="1">
        <f>IF(Table2[[#This Row],[Event]]="Penalty",Table2[[#This Row],[number]],IF(Table2[[#This Row],[Event]]="Time-Out",401,""))</f>
        <v>401</v>
      </c>
      <c r="AD1398" s="1">
        <f>ROW(A1397)</f>
        <v>1397</v>
      </c>
      <c r="AE1398" s="1">
        <f>COUNTIFS(Table2[GameID],Table2[[#This Row],[GameID]],Table2[Column1],"&lt;="&amp;Table2[[#This Row],[Column1]])-1</f>
        <v>16</v>
      </c>
    </row>
    <row r="1399" spans="1:31" x14ac:dyDescent="0.45">
      <c r="A1399" t="s">
        <v>438</v>
      </c>
      <c r="B1399" t="str">
        <f>_xlfn.TEXTBEFORE(Table2[[#This Row],[Kamp]]," - ")</f>
        <v>Sunds Seahawks</v>
      </c>
      <c r="C1399" t="str">
        <f>_xlfn.TEXTAFTER(Table2[[#This Row],[Kamp]],"- ")</f>
        <v>Rødovre FC</v>
      </c>
      <c r="D1399">
        <v>44976</v>
      </c>
      <c r="E1399">
        <v>65724</v>
      </c>
      <c r="F1399">
        <v>20222023</v>
      </c>
      <c r="G1399" t="s">
        <v>418</v>
      </c>
      <c r="H1399" t="s">
        <v>665</v>
      </c>
      <c r="I1399" t="s">
        <v>677</v>
      </c>
      <c r="J1399">
        <v>3</v>
      </c>
      <c r="K1399">
        <v>29512</v>
      </c>
      <c r="L1399">
        <v>1</v>
      </c>
      <c r="M1399" t="s">
        <v>630</v>
      </c>
      <c r="N1399" t="s">
        <v>44</v>
      </c>
      <c r="O1399" t="s">
        <v>42</v>
      </c>
      <c r="P1399">
        <v>16</v>
      </c>
      <c r="Q1399">
        <v>8</v>
      </c>
      <c r="R1399">
        <f>SUMIFS(Table2[number],Table2[Event],"Goal",Table2[H/U],"HOME",Table2[GameID],Table2[[#This Row],[GameID]],Table2[GameTime],"&lt;="&amp;Table2[[#This Row],[GameTime]])</f>
        <v>6</v>
      </c>
      <c r="S1399">
        <f>SUMIFS(Table2[number],Table2[Event],"Goal",Table2[H/U],"AWAY",Table2[GameID],Table2[[#This Row],[GameID]],Table2[GameTime],"&lt;="&amp;Table2[[#This Row],[GameTime]])</f>
        <v>5</v>
      </c>
      <c r="T1399" t="str">
        <f>IF(Table2[[#This Row],[Event]]="Goal",Table2[[#This Row],[Hscore]]&amp;"-"&amp;Table2[[#This Row],[Uscore]],"")</f>
        <v>6-5</v>
      </c>
      <c r="U1399">
        <v>3555</v>
      </c>
      <c r="V1399" s="1">
        <f>Table2[[#This Row],[GameTime]]-(Table2[[#This Row],[period]]-1)*1200</f>
        <v>1155</v>
      </c>
      <c r="W1399" s="1">
        <f>ROUNDDOWN(Table2[[#This Row],[Time]]/60,0)</f>
        <v>19</v>
      </c>
      <c r="X1399" s="1">
        <f>ROUNDDOWN((Table2[[#This Row],[Time]]/60-Table2[[#This Row],[Time2]])*60,0)</f>
        <v>15</v>
      </c>
      <c r="Y1399" s="1">
        <f>IF(Table2[[#This Row],[Time2]]&lt;10,0&amp;Table2[[#This Row],[Time2]],Table2[[#This Row],[Time2]])</f>
        <v>19</v>
      </c>
      <c r="Z1399" s="1">
        <f>IF(Table2[[#This Row],[Time3]]&lt;10,0&amp;Table2[[#This Row],[Time3]],Table2[[#This Row],[Time3]])</f>
        <v>15</v>
      </c>
      <c r="AA1399" s="2" t="str">
        <f>Table2[[#This Row],[Time4]]&amp;":"&amp;Table2[[#This Row],[Time5]]</f>
        <v>19:15</v>
      </c>
      <c r="AB1399" s="1" t="str" cm="1">
        <f t="array" ref="AB1399">IFERROR(IF(Table2[[#This Row],[code]]="","",_xlfn.IFS(AND(Table2[[#This Row],[code]]&lt;400,Table2[[#This Row],[code]]&lt;&gt;""),2,Table2[[#This Row],[code]]&gt;500,4)),"")</f>
        <v/>
      </c>
      <c r="AC1399" s="1" t="str">
        <f>IF(Table2[[#This Row],[Event]]="Penalty",Table2[[#This Row],[number]],IF(Table2[[#This Row],[Event]]="Time-Out",401,""))</f>
        <v/>
      </c>
      <c r="AD1399" s="1">
        <f>ROW(A1398)</f>
        <v>1398</v>
      </c>
      <c r="AE1399" s="1">
        <f>COUNTIFS(Table2[GameID],Table2[[#This Row],[GameID]],Table2[Column1],"&lt;="&amp;Table2[[#This Row],[Column1]])-1</f>
        <v>17</v>
      </c>
    </row>
    <row r="1400" spans="1:31" x14ac:dyDescent="0.45">
      <c r="A1400" t="s">
        <v>189</v>
      </c>
      <c r="B1400" t="str">
        <f>_xlfn.TEXTBEFORE(Table2[[#This Row],[Kamp]]," - ")</f>
        <v>Hvidovre Attack</v>
      </c>
      <c r="C1400" t="str">
        <f>_xlfn.TEXTAFTER(Table2[[#This Row],[Kamp]],"- ")</f>
        <v>Benløse IF</v>
      </c>
      <c r="D1400">
        <v>44982</v>
      </c>
      <c r="E1400">
        <v>65725</v>
      </c>
      <c r="F1400">
        <v>20222023</v>
      </c>
      <c r="G1400" t="s">
        <v>418</v>
      </c>
      <c r="H1400" t="s">
        <v>658</v>
      </c>
      <c r="I1400" t="s">
        <v>677</v>
      </c>
      <c r="J1400">
        <v>1</v>
      </c>
      <c r="K1400">
        <v>29507</v>
      </c>
      <c r="L1400">
        <v>222</v>
      </c>
      <c r="M1400" t="s">
        <v>631</v>
      </c>
      <c r="N1400" t="s">
        <v>25</v>
      </c>
      <c r="O1400" t="s">
        <v>634</v>
      </c>
      <c r="P1400">
        <v>24</v>
      </c>
      <c r="Q1400" t="s">
        <v>634</v>
      </c>
      <c r="R1400">
        <f>SUMIFS(Table2[number],Table2[Event],"Goal",Table2[H/U],"HOME",Table2[GameID],Table2[[#This Row],[GameID]],Table2[GameTime],"&lt;="&amp;Table2[[#This Row],[GameTime]])</f>
        <v>0</v>
      </c>
      <c r="S1400">
        <f>SUMIFS(Table2[number],Table2[Event],"Goal",Table2[H/U],"AWAY",Table2[GameID],Table2[[#This Row],[GameID]],Table2[GameTime],"&lt;="&amp;Table2[[#This Row],[GameTime]])</f>
        <v>0</v>
      </c>
      <c r="T1400" t="str">
        <f>IF(Table2[[#This Row],[Event]]="Goal",Table2[[#This Row],[Hscore]]&amp;"-"&amp;Table2[[#This Row],[Uscore]],"")</f>
        <v/>
      </c>
      <c r="U1400">
        <v>433</v>
      </c>
      <c r="V1400" s="1">
        <f>Table2[[#This Row],[GameTime]]-(Table2[[#This Row],[period]]-1)*1200</f>
        <v>433</v>
      </c>
      <c r="W1400" s="1">
        <f>ROUNDDOWN(Table2[[#This Row],[Time]]/60,0)</f>
        <v>7</v>
      </c>
      <c r="X1400" s="1">
        <f>ROUNDDOWN((Table2[[#This Row],[Time]]/60-Table2[[#This Row],[Time2]])*60,0)</f>
        <v>13</v>
      </c>
      <c r="Y1400" s="1" t="str">
        <f>IF(Table2[[#This Row],[Time2]]&lt;10,0&amp;Table2[[#This Row],[Time2]],Table2[[#This Row],[Time2]])</f>
        <v>07</v>
      </c>
      <c r="Z1400" s="1">
        <f>IF(Table2[[#This Row],[Time3]]&lt;10,0&amp;Table2[[#This Row],[Time3]],Table2[[#This Row],[Time3]])</f>
        <v>13</v>
      </c>
      <c r="AA1400" s="2" t="str">
        <f>Table2[[#This Row],[Time4]]&amp;":"&amp;Table2[[#This Row],[Time5]]</f>
        <v>07:13</v>
      </c>
      <c r="AB1400" s="1" cm="1">
        <f t="array" ref="AB1400">IFERROR(IF(Table2[[#This Row],[code]]="","",_xlfn.IFS(AND(Table2[[#This Row],[code]]&lt;400,Table2[[#This Row],[code]]&lt;&gt;""),2,Table2[[#This Row],[code]]&gt;500,4)),"")</f>
        <v>2</v>
      </c>
      <c r="AC1400" s="1">
        <f>IF(Table2[[#This Row],[Event]]="Penalty",Table2[[#This Row],[number]],IF(Table2[[#This Row],[Event]]="Time-Out",401,""))</f>
        <v>222</v>
      </c>
      <c r="AD1400" s="1">
        <f>ROW(A1399)</f>
        <v>1399</v>
      </c>
      <c r="AE1400" s="1">
        <f>COUNTIFS(Table2[GameID],Table2[[#This Row],[GameID]],Table2[Column1],"&lt;="&amp;Table2[[#This Row],[Column1]])-1</f>
        <v>0</v>
      </c>
    </row>
    <row r="1401" spans="1:31" x14ac:dyDescent="0.45">
      <c r="A1401" t="s">
        <v>189</v>
      </c>
      <c r="B1401" t="str">
        <f>_xlfn.TEXTBEFORE(Table2[[#This Row],[Kamp]]," - ")</f>
        <v>Hvidovre Attack</v>
      </c>
      <c r="C1401" t="str">
        <f>_xlfn.TEXTAFTER(Table2[[#This Row],[Kamp]],"- ")</f>
        <v>Benløse IF</v>
      </c>
      <c r="D1401">
        <v>44982</v>
      </c>
      <c r="E1401">
        <v>65725</v>
      </c>
      <c r="F1401">
        <v>20222023</v>
      </c>
      <c r="G1401" t="s">
        <v>418</v>
      </c>
      <c r="H1401" t="s">
        <v>659</v>
      </c>
      <c r="I1401" t="s">
        <v>678</v>
      </c>
      <c r="J1401">
        <v>1</v>
      </c>
      <c r="K1401">
        <v>29511</v>
      </c>
      <c r="L1401">
        <v>1</v>
      </c>
      <c r="M1401" t="s">
        <v>630</v>
      </c>
      <c r="N1401" t="s">
        <v>59</v>
      </c>
      <c r="O1401" t="s">
        <v>68</v>
      </c>
      <c r="P1401">
        <v>2</v>
      </c>
      <c r="Q1401">
        <v>25</v>
      </c>
      <c r="R1401">
        <f>SUMIFS(Table2[number],Table2[Event],"Goal",Table2[H/U],"HOME",Table2[GameID],Table2[[#This Row],[GameID]],Table2[GameTime],"&lt;="&amp;Table2[[#This Row],[GameTime]])</f>
        <v>1</v>
      </c>
      <c r="S1401">
        <f>SUMIFS(Table2[number],Table2[Event],"Goal",Table2[H/U],"AWAY",Table2[GameID],Table2[[#This Row],[GameID]],Table2[GameTime],"&lt;="&amp;Table2[[#This Row],[GameTime]])</f>
        <v>0</v>
      </c>
      <c r="T1401" t="str">
        <f>IF(Table2[[#This Row],[Event]]="Goal",Table2[[#This Row],[Hscore]]&amp;"-"&amp;Table2[[#This Row],[Uscore]],"")</f>
        <v>1-0</v>
      </c>
      <c r="U1401">
        <v>530</v>
      </c>
      <c r="V1401" s="1">
        <f>Table2[[#This Row],[GameTime]]-(Table2[[#This Row],[period]]-1)*1200</f>
        <v>530</v>
      </c>
      <c r="W1401" s="1">
        <f>ROUNDDOWN(Table2[[#This Row],[Time]]/60,0)</f>
        <v>8</v>
      </c>
      <c r="X1401" s="1">
        <f>ROUNDDOWN((Table2[[#This Row],[Time]]/60-Table2[[#This Row],[Time2]])*60,0)</f>
        <v>50</v>
      </c>
      <c r="Y1401" s="1" t="str">
        <f>IF(Table2[[#This Row],[Time2]]&lt;10,0&amp;Table2[[#This Row],[Time2]],Table2[[#This Row],[Time2]])</f>
        <v>08</v>
      </c>
      <c r="Z1401" s="1">
        <f>IF(Table2[[#This Row],[Time3]]&lt;10,0&amp;Table2[[#This Row],[Time3]],Table2[[#This Row],[Time3]])</f>
        <v>50</v>
      </c>
      <c r="AA1401" s="2" t="str">
        <f>Table2[[#This Row],[Time4]]&amp;":"&amp;Table2[[#This Row],[Time5]]</f>
        <v>08:50</v>
      </c>
      <c r="AB1401" s="1" t="str" cm="1">
        <f t="array" ref="AB1401">IFERROR(IF(Table2[[#This Row],[code]]="","",_xlfn.IFS(AND(Table2[[#This Row],[code]]&lt;400,Table2[[#This Row],[code]]&lt;&gt;""),2,Table2[[#This Row],[code]]&gt;500,4)),"")</f>
        <v/>
      </c>
      <c r="AC1401" s="1" t="str">
        <f>IF(Table2[[#This Row],[Event]]="Penalty",Table2[[#This Row],[number]],IF(Table2[[#This Row],[Event]]="Time-Out",401,""))</f>
        <v/>
      </c>
      <c r="AD1401" s="1">
        <f>ROW(A1400)</f>
        <v>1400</v>
      </c>
      <c r="AE1401" s="1">
        <f>COUNTIFS(Table2[GameID],Table2[[#This Row],[GameID]],Table2[Column1],"&lt;="&amp;Table2[[#This Row],[Column1]])-1</f>
        <v>1</v>
      </c>
    </row>
    <row r="1402" spans="1:31" x14ac:dyDescent="0.45">
      <c r="A1402" t="s">
        <v>189</v>
      </c>
      <c r="B1402" t="str">
        <f>_xlfn.TEXTBEFORE(Table2[[#This Row],[Kamp]]," - ")</f>
        <v>Hvidovre Attack</v>
      </c>
      <c r="C1402" t="str">
        <f>_xlfn.TEXTAFTER(Table2[[#This Row],[Kamp]],"- ")</f>
        <v>Benløse IF</v>
      </c>
      <c r="D1402">
        <v>44982</v>
      </c>
      <c r="E1402">
        <v>65725</v>
      </c>
      <c r="F1402">
        <v>20222023</v>
      </c>
      <c r="G1402" t="s">
        <v>418</v>
      </c>
      <c r="H1402" t="s">
        <v>659</v>
      </c>
      <c r="I1402" t="s">
        <v>678</v>
      </c>
      <c r="J1402">
        <v>1</v>
      </c>
      <c r="K1402">
        <v>29511</v>
      </c>
      <c r="L1402">
        <v>222</v>
      </c>
      <c r="M1402" t="s">
        <v>631</v>
      </c>
      <c r="N1402" t="s">
        <v>71</v>
      </c>
      <c r="O1402" t="s">
        <v>634</v>
      </c>
      <c r="P1402">
        <v>55</v>
      </c>
      <c r="Q1402" t="s">
        <v>634</v>
      </c>
      <c r="R1402">
        <f>SUMIFS(Table2[number],Table2[Event],"Goal",Table2[H/U],"HOME",Table2[GameID],Table2[[#This Row],[GameID]],Table2[GameTime],"&lt;="&amp;Table2[[#This Row],[GameTime]])</f>
        <v>1</v>
      </c>
      <c r="S1402">
        <f>SUMIFS(Table2[number],Table2[Event],"Goal",Table2[H/U],"AWAY",Table2[GameID],Table2[[#This Row],[GameID]],Table2[GameTime],"&lt;="&amp;Table2[[#This Row],[GameTime]])</f>
        <v>0</v>
      </c>
      <c r="T1402" t="str">
        <f>IF(Table2[[#This Row],[Event]]="Goal",Table2[[#This Row],[Hscore]]&amp;"-"&amp;Table2[[#This Row],[Uscore]],"")</f>
        <v/>
      </c>
      <c r="U1402">
        <v>688</v>
      </c>
      <c r="V1402" s="1">
        <f>Table2[[#This Row],[GameTime]]-(Table2[[#This Row],[period]]-1)*1200</f>
        <v>688</v>
      </c>
      <c r="W1402" s="1">
        <f>ROUNDDOWN(Table2[[#This Row],[Time]]/60,0)</f>
        <v>11</v>
      </c>
      <c r="X1402" s="1">
        <f>ROUNDDOWN((Table2[[#This Row],[Time]]/60-Table2[[#This Row],[Time2]])*60,0)</f>
        <v>28</v>
      </c>
      <c r="Y1402" s="1">
        <f>IF(Table2[[#This Row],[Time2]]&lt;10,0&amp;Table2[[#This Row],[Time2]],Table2[[#This Row],[Time2]])</f>
        <v>11</v>
      </c>
      <c r="Z1402" s="1">
        <f>IF(Table2[[#This Row],[Time3]]&lt;10,0&amp;Table2[[#This Row],[Time3]],Table2[[#This Row],[Time3]])</f>
        <v>28</v>
      </c>
      <c r="AA1402" s="2" t="str">
        <f>Table2[[#This Row],[Time4]]&amp;":"&amp;Table2[[#This Row],[Time5]]</f>
        <v>11:28</v>
      </c>
      <c r="AB1402" s="1" cm="1">
        <f t="array" ref="AB1402">IFERROR(IF(Table2[[#This Row],[code]]="","",_xlfn.IFS(AND(Table2[[#This Row],[code]]&lt;400,Table2[[#This Row],[code]]&lt;&gt;""),2,Table2[[#This Row],[code]]&gt;500,4)),"")</f>
        <v>2</v>
      </c>
      <c r="AC1402" s="1">
        <f>IF(Table2[[#This Row],[Event]]="Penalty",Table2[[#This Row],[number]],IF(Table2[[#This Row],[Event]]="Time-Out",401,""))</f>
        <v>222</v>
      </c>
      <c r="AD1402" s="1">
        <f>ROW(A1401)</f>
        <v>1401</v>
      </c>
      <c r="AE1402" s="1">
        <f>COUNTIFS(Table2[GameID],Table2[[#This Row],[GameID]],Table2[Column1],"&lt;="&amp;Table2[[#This Row],[Column1]])-1</f>
        <v>2</v>
      </c>
    </row>
    <row r="1403" spans="1:31" x14ac:dyDescent="0.45">
      <c r="A1403" t="s">
        <v>189</v>
      </c>
      <c r="B1403" t="str">
        <f>_xlfn.TEXTBEFORE(Table2[[#This Row],[Kamp]]," - ")</f>
        <v>Hvidovre Attack</v>
      </c>
      <c r="C1403" t="str">
        <f>_xlfn.TEXTAFTER(Table2[[#This Row],[Kamp]],"- ")</f>
        <v>Benløse IF</v>
      </c>
      <c r="D1403">
        <v>44982</v>
      </c>
      <c r="E1403">
        <v>65725</v>
      </c>
      <c r="F1403">
        <v>20222023</v>
      </c>
      <c r="G1403" t="s">
        <v>418</v>
      </c>
      <c r="H1403" t="s">
        <v>659</v>
      </c>
      <c r="I1403" t="s">
        <v>678</v>
      </c>
      <c r="J1403">
        <v>1</v>
      </c>
      <c r="K1403">
        <v>29511</v>
      </c>
      <c r="L1403">
        <v>1</v>
      </c>
      <c r="M1403" t="s">
        <v>630</v>
      </c>
      <c r="N1403" t="s">
        <v>68</v>
      </c>
      <c r="O1403" t="s">
        <v>25</v>
      </c>
      <c r="P1403">
        <v>25</v>
      </c>
      <c r="Q1403">
        <v>24</v>
      </c>
      <c r="R1403">
        <f>SUMIFS(Table2[number],Table2[Event],"Goal",Table2[H/U],"HOME",Table2[GameID],Table2[[#This Row],[GameID]],Table2[GameTime],"&lt;="&amp;Table2[[#This Row],[GameTime]])</f>
        <v>2</v>
      </c>
      <c r="S1403">
        <f>SUMIFS(Table2[number],Table2[Event],"Goal",Table2[H/U],"AWAY",Table2[GameID],Table2[[#This Row],[GameID]],Table2[GameTime],"&lt;="&amp;Table2[[#This Row],[GameTime]])</f>
        <v>1</v>
      </c>
      <c r="T1403" t="str">
        <f>IF(Table2[[#This Row],[Event]]="Goal",Table2[[#This Row],[Hscore]]&amp;"-"&amp;Table2[[#This Row],[Uscore]],"")</f>
        <v>2-1</v>
      </c>
      <c r="U1403">
        <v>728</v>
      </c>
      <c r="V1403" s="1">
        <f>Table2[[#This Row],[GameTime]]-(Table2[[#This Row],[period]]-1)*1200</f>
        <v>728</v>
      </c>
      <c r="W1403" s="1">
        <f>ROUNDDOWN(Table2[[#This Row],[Time]]/60,0)</f>
        <v>12</v>
      </c>
      <c r="X1403" s="1">
        <f>ROUNDDOWN((Table2[[#This Row],[Time]]/60-Table2[[#This Row],[Time2]])*60,0)</f>
        <v>7</v>
      </c>
      <c r="Y1403" s="1">
        <f>IF(Table2[[#This Row],[Time2]]&lt;10,0&amp;Table2[[#This Row],[Time2]],Table2[[#This Row],[Time2]])</f>
        <v>12</v>
      </c>
      <c r="Z1403" s="1" t="str">
        <f>IF(Table2[[#This Row],[Time3]]&lt;10,0&amp;Table2[[#This Row],[Time3]],Table2[[#This Row],[Time3]])</f>
        <v>07</v>
      </c>
      <c r="AA1403" s="2" t="str">
        <f>Table2[[#This Row],[Time4]]&amp;":"&amp;Table2[[#This Row],[Time5]]</f>
        <v>12:07</v>
      </c>
      <c r="AB1403" s="1" t="str" cm="1">
        <f t="array" ref="AB1403">IFERROR(IF(Table2[[#This Row],[code]]="","",_xlfn.IFS(AND(Table2[[#This Row],[code]]&lt;400,Table2[[#This Row],[code]]&lt;&gt;""),2,Table2[[#This Row],[code]]&gt;500,4)),"")</f>
        <v/>
      </c>
      <c r="AC1403" s="1" t="str">
        <f>IF(Table2[[#This Row],[Event]]="Penalty",Table2[[#This Row],[number]],IF(Table2[[#This Row],[Event]]="Time-Out",401,""))</f>
        <v/>
      </c>
      <c r="AD1403" s="1">
        <f>ROW(A1402)</f>
        <v>1402</v>
      </c>
      <c r="AE1403" s="1">
        <f>COUNTIFS(Table2[GameID],Table2[[#This Row],[GameID]],Table2[Column1],"&lt;="&amp;Table2[[#This Row],[Column1]])-1</f>
        <v>3</v>
      </c>
    </row>
    <row r="1404" spans="1:31" x14ac:dyDescent="0.45">
      <c r="A1404" t="s">
        <v>189</v>
      </c>
      <c r="B1404" t="str">
        <f>_xlfn.TEXTBEFORE(Table2[[#This Row],[Kamp]]," - ")</f>
        <v>Hvidovre Attack</v>
      </c>
      <c r="C1404" t="str">
        <f>_xlfn.TEXTAFTER(Table2[[#This Row],[Kamp]],"- ")</f>
        <v>Benløse IF</v>
      </c>
      <c r="D1404">
        <v>44982</v>
      </c>
      <c r="E1404">
        <v>65725</v>
      </c>
      <c r="F1404">
        <v>20222023</v>
      </c>
      <c r="G1404" t="s">
        <v>418</v>
      </c>
      <c r="H1404" t="s">
        <v>658</v>
      </c>
      <c r="I1404" t="s">
        <v>677</v>
      </c>
      <c r="J1404">
        <v>1</v>
      </c>
      <c r="K1404">
        <v>29507</v>
      </c>
      <c r="L1404">
        <v>1</v>
      </c>
      <c r="M1404" t="s">
        <v>630</v>
      </c>
      <c r="N1404" t="s">
        <v>38</v>
      </c>
      <c r="O1404" t="s">
        <v>634</v>
      </c>
      <c r="P1404">
        <v>98</v>
      </c>
      <c r="Q1404" t="s">
        <v>634</v>
      </c>
      <c r="R1404">
        <f>SUMIFS(Table2[number],Table2[Event],"Goal",Table2[H/U],"HOME",Table2[GameID],Table2[[#This Row],[GameID]],Table2[GameTime],"&lt;="&amp;Table2[[#This Row],[GameTime]])</f>
        <v>2</v>
      </c>
      <c r="S1404">
        <f>SUMIFS(Table2[number],Table2[Event],"Goal",Table2[H/U],"AWAY",Table2[GameID],Table2[[#This Row],[GameID]],Table2[GameTime],"&lt;="&amp;Table2[[#This Row],[GameTime]])</f>
        <v>1</v>
      </c>
      <c r="T1404" t="str">
        <f>IF(Table2[[#This Row],[Event]]="Goal",Table2[[#This Row],[Hscore]]&amp;"-"&amp;Table2[[#This Row],[Uscore]],"")</f>
        <v>2-1</v>
      </c>
      <c r="U1404">
        <v>728</v>
      </c>
      <c r="V1404" s="1">
        <f>Table2[[#This Row],[GameTime]]-(Table2[[#This Row],[period]]-1)*1200</f>
        <v>728</v>
      </c>
      <c r="W1404" s="1">
        <f>ROUNDDOWN(Table2[[#This Row],[Time]]/60,0)</f>
        <v>12</v>
      </c>
      <c r="X1404" s="1">
        <f>ROUNDDOWN((Table2[[#This Row],[Time]]/60-Table2[[#This Row],[Time2]])*60,0)</f>
        <v>7</v>
      </c>
      <c r="Y1404" s="1">
        <f>IF(Table2[[#This Row],[Time2]]&lt;10,0&amp;Table2[[#This Row],[Time2]],Table2[[#This Row],[Time2]])</f>
        <v>12</v>
      </c>
      <c r="Z1404" s="1" t="str">
        <f>IF(Table2[[#This Row],[Time3]]&lt;10,0&amp;Table2[[#This Row],[Time3]],Table2[[#This Row],[Time3]])</f>
        <v>07</v>
      </c>
      <c r="AA1404" s="2" t="str">
        <f>Table2[[#This Row],[Time4]]&amp;":"&amp;Table2[[#This Row],[Time5]]</f>
        <v>12:07</v>
      </c>
      <c r="AB1404" s="1" t="str" cm="1">
        <f t="array" ref="AB1404">IFERROR(IF(Table2[[#This Row],[code]]="","",_xlfn.IFS(AND(Table2[[#This Row],[code]]&lt;400,Table2[[#This Row],[code]]&lt;&gt;""),2,Table2[[#This Row],[code]]&gt;500,4)),"")</f>
        <v/>
      </c>
      <c r="AC1404" s="1" t="str">
        <f>IF(Table2[[#This Row],[Event]]="Penalty",Table2[[#This Row],[number]],IF(Table2[[#This Row],[Event]]="Time-Out",401,""))</f>
        <v/>
      </c>
      <c r="AD1404" s="1">
        <f>ROW(A1403)</f>
        <v>1403</v>
      </c>
      <c r="AE1404" s="1">
        <f>COUNTIFS(Table2[GameID],Table2[[#This Row],[GameID]],Table2[Column1],"&lt;="&amp;Table2[[#This Row],[Column1]])-1</f>
        <v>4</v>
      </c>
    </row>
    <row r="1405" spans="1:31" x14ac:dyDescent="0.45">
      <c r="A1405" t="s">
        <v>189</v>
      </c>
      <c r="B1405" t="str">
        <f>_xlfn.TEXTBEFORE(Table2[[#This Row],[Kamp]]," - ")</f>
        <v>Hvidovre Attack</v>
      </c>
      <c r="C1405" t="str">
        <f>_xlfn.TEXTAFTER(Table2[[#This Row],[Kamp]],"- ")</f>
        <v>Benløse IF</v>
      </c>
      <c r="D1405">
        <v>44982</v>
      </c>
      <c r="E1405">
        <v>65725</v>
      </c>
      <c r="F1405">
        <v>20222023</v>
      </c>
      <c r="G1405" t="s">
        <v>418</v>
      </c>
      <c r="H1405" t="s">
        <v>659</v>
      </c>
      <c r="I1405" t="s">
        <v>678</v>
      </c>
      <c r="J1405">
        <v>1</v>
      </c>
      <c r="K1405">
        <v>29511</v>
      </c>
      <c r="L1405">
        <v>208</v>
      </c>
      <c r="M1405" t="s">
        <v>631</v>
      </c>
      <c r="N1405" t="s">
        <v>191</v>
      </c>
      <c r="O1405" t="s">
        <v>634</v>
      </c>
      <c r="P1405">
        <v>89</v>
      </c>
      <c r="Q1405" t="s">
        <v>634</v>
      </c>
      <c r="R1405">
        <f>SUMIFS(Table2[number],Table2[Event],"Goal",Table2[H/U],"HOME",Table2[GameID],Table2[[#This Row],[GameID]],Table2[GameTime],"&lt;="&amp;Table2[[#This Row],[GameTime]])</f>
        <v>2</v>
      </c>
      <c r="S1405">
        <f>SUMIFS(Table2[number],Table2[Event],"Goal",Table2[H/U],"AWAY",Table2[GameID],Table2[[#This Row],[GameID]],Table2[GameTime],"&lt;="&amp;Table2[[#This Row],[GameTime]])</f>
        <v>1</v>
      </c>
      <c r="T1405" t="str">
        <f>IF(Table2[[#This Row],[Event]]="Goal",Table2[[#This Row],[Hscore]]&amp;"-"&amp;Table2[[#This Row],[Uscore]],"")</f>
        <v/>
      </c>
      <c r="U1405">
        <v>1132</v>
      </c>
      <c r="V1405" s="1">
        <f>Table2[[#This Row],[GameTime]]-(Table2[[#This Row],[period]]-1)*1200</f>
        <v>1132</v>
      </c>
      <c r="W1405" s="1">
        <f>ROUNDDOWN(Table2[[#This Row],[Time]]/60,0)</f>
        <v>18</v>
      </c>
      <c r="X1405" s="1">
        <f>ROUNDDOWN((Table2[[#This Row],[Time]]/60-Table2[[#This Row],[Time2]])*60,0)</f>
        <v>52</v>
      </c>
      <c r="Y1405" s="1">
        <f>IF(Table2[[#This Row],[Time2]]&lt;10,0&amp;Table2[[#This Row],[Time2]],Table2[[#This Row],[Time2]])</f>
        <v>18</v>
      </c>
      <c r="Z1405" s="1">
        <f>IF(Table2[[#This Row],[Time3]]&lt;10,0&amp;Table2[[#This Row],[Time3]],Table2[[#This Row],[Time3]])</f>
        <v>52</v>
      </c>
      <c r="AA1405" s="2" t="str">
        <f>Table2[[#This Row],[Time4]]&amp;":"&amp;Table2[[#This Row],[Time5]]</f>
        <v>18:52</v>
      </c>
      <c r="AB1405" s="1" cm="1">
        <f t="array" ref="AB1405">IFERROR(IF(Table2[[#This Row],[code]]="","",_xlfn.IFS(AND(Table2[[#This Row],[code]]&lt;400,Table2[[#This Row],[code]]&lt;&gt;""),2,Table2[[#This Row],[code]]&gt;500,4)),"")</f>
        <v>2</v>
      </c>
      <c r="AC1405" s="1">
        <f>IF(Table2[[#This Row],[Event]]="Penalty",Table2[[#This Row],[number]],IF(Table2[[#This Row],[Event]]="Time-Out",401,""))</f>
        <v>208</v>
      </c>
      <c r="AD1405" s="1">
        <f>ROW(A1404)</f>
        <v>1404</v>
      </c>
      <c r="AE1405" s="1">
        <f>COUNTIFS(Table2[GameID],Table2[[#This Row],[GameID]],Table2[Column1],"&lt;="&amp;Table2[[#This Row],[Column1]])-1</f>
        <v>5</v>
      </c>
    </row>
    <row r="1406" spans="1:31" x14ac:dyDescent="0.45">
      <c r="A1406" t="s">
        <v>189</v>
      </c>
      <c r="B1406" t="str">
        <f>_xlfn.TEXTBEFORE(Table2[[#This Row],[Kamp]]," - ")</f>
        <v>Hvidovre Attack</v>
      </c>
      <c r="C1406" t="str">
        <f>_xlfn.TEXTAFTER(Table2[[#This Row],[Kamp]],"- ")</f>
        <v>Benløse IF</v>
      </c>
      <c r="D1406">
        <v>44982</v>
      </c>
      <c r="E1406">
        <v>65725</v>
      </c>
      <c r="F1406">
        <v>20222023</v>
      </c>
      <c r="G1406" t="s">
        <v>418</v>
      </c>
      <c r="H1406" t="s">
        <v>659</v>
      </c>
      <c r="I1406" t="s">
        <v>678</v>
      </c>
      <c r="J1406">
        <v>2</v>
      </c>
      <c r="K1406">
        <v>29511</v>
      </c>
      <c r="L1406">
        <v>1</v>
      </c>
      <c r="M1406" t="s">
        <v>630</v>
      </c>
      <c r="N1406" t="s">
        <v>68</v>
      </c>
      <c r="O1406" t="s">
        <v>74</v>
      </c>
      <c r="P1406">
        <v>25</v>
      </c>
      <c r="Q1406">
        <v>92</v>
      </c>
      <c r="R1406">
        <f>SUMIFS(Table2[number],Table2[Event],"Goal",Table2[H/U],"HOME",Table2[GameID],Table2[[#This Row],[GameID]],Table2[GameTime],"&lt;="&amp;Table2[[#This Row],[GameTime]])</f>
        <v>3</v>
      </c>
      <c r="S1406">
        <f>SUMIFS(Table2[number],Table2[Event],"Goal",Table2[H/U],"AWAY",Table2[GameID],Table2[[#This Row],[GameID]],Table2[GameTime],"&lt;="&amp;Table2[[#This Row],[GameTime]])</f>
        <v>1</v>
      </c>
      <c r="T1406" t="str">
        <f>IF(Table2[[#This Row],[Event]]="Goal",Table2[[#This Row],[Hscore]]&amp;"-"&amp;Table2[[#This Row],[Uscore]],"")</f>
        <v>3-1</v>
      </c>
      <c r="U1406">
        <v>1444</v>
      </c>
      <c r="V1406" s="1">
        <f>Table2[[#This Row],[GameTime]]-(Table2[[#This Row],[period]]-1)*1200</f>
        <v>244</v>
      </c>
      <c r="W1406" s="1">
        <f>ROUNDDOWN(Table2[[#This Row],[Time]]/60,0)</f>
        <v>4</v>
      </c>
      <c r="X1406" s="1">
        <f>ROUNDDOWN((Table2[[#This Row],[Time]]/60-Table2[[#This Row],[Time2]])*60,0)</f>
        <v>3</v>
      </c>
      <c r="Y1406" s="1" t="str">
        <f>IF(Table2[[#This Row],[Time2]]&lt;10,0&amp;Table2[[#This Row],[Time2]],Table2[[#This Row],[Time2]])</f>
        <v>04</v>
      </c>
      <c r="Z1406" s="1" t="str">
        <f>IF(Table2[[#This Row],[Time3]]&lt;10,0&amp;Table2[[#This Row],[Time3]],Table2[[#This Row],[Time3]])</f>
        <v>03</v>
      </c>
      <c r="AA1406" s="2" t="str">
        <f>Table2[[#This Row],[Time4]]&amp;":"&amp;Table2[[#This Row],[Time5]]</f>
        <v>04:03</v>
      </c>
      <c r="AB1406" s="1" t="str" cm="1">
        <f t="array" ref="AB1406">IFERROR(IF(Table2[[#This Row],[code]]="","",_xlfn.IFS(AND(Table2[[#This Row],[code]]&lt;400,Table2[[#This Row],[code]]&lt;&gt;""),2,Table2[[#This Row],[code]]&gt;500,4)),"")</f>
        <v/>
      </c>
      <c r="AC1406" s="1" t="str">
        <f>IF(Table2[[#This Row],[Event]]="Penalty",Table2[[#This Row],[number]],IF(Table2[[#This Row],[Event]]="Time-Out",401,""))</f>
        <v/>
      </c>
      <c r="AD1406" s="1">
        <f>ROW(A1405)</f>
        <v>1405</v>
      </c>
      <c r="AE1406" s="1">
        <f>COUNTIFS(Table2[GameID],Table2[[#This Row],[GameID]],Table2[Column1],"&lt;="&amp;Table2[[#This Row],[Column1]])-1</f>
        <v>6</v>
      </c>
    </row>
    <row r="1407" spans="1:31" x14ac:dyDescent="0.45">
      <c r="A1407" t="s">
        <v>189</v>
      </c>
      <c r="B1407" t="str">
        <f>_xlfn.TEXTBEFORE(Table2[[#This Row],[Kamp]]," - ")</f>
        <v>Hvidovre Attack</v>
      </c>
      <c r="C1407" t="str">
        <f>_xlfn.TEXTAFTER(Table2[[#This Row],[Kamp]],"- ")</f>
        <v>Benløse IF</v>
      </c>
      <c r="D1407">
        <v>44982</v>
      </c>
      <c r="E1407">
        <v>65725</v>
      </c>
      <c r="F1407">
        <v>20222023</v>
      </c>
      <c r="G1407" t="s">
        <v>418</v>
      </c>
      <c r="H1407" t="s">
        <v>659</v>
      </c>
      <c r="I1407" t="s">
        <v>678</v>
      </c>
      <c r="J1407">
        <v>2</v>
      </c>
      <c r="K1407">
        <v>29511</v>
      </c>
      <c r="L1407">
        <v>201</v>
      </c>
      <c r="M1407" t="s">
        <v>631</v>
      </c>
      <c r="N1407" t="s">
        <v>74</v>
      </c>
      <c r="O1407" t="s">
        <v>634</v>
      </c>
      <c r="P1407">
        <v>92</v>
      </c>
      <c r="Q1407" t="s">
        <v>634</v>
      </c>
      <c r="R1407">
        <f>SUMIFS(Table2[number],Table2[Event],"Goal",Table2[H/U],"HOME",Table2[GameID],Table2[[#This Row],[GameID]],Table2[GameTime],"&lt;="&amp;Table2[[#This Row],[GameTime]])</f>
        <v>3</v>
      </c>
      <c r="S1407">
        <f>SUMIFS(Table2[number],Table2[Event],"Goal",Table2[H/U],"AWAY",Table2[GameID],Table2[[#This Row],[GameID]],Table2[GameTime],"&lt;="&amp;Table2[[#This Row],[GameTime]])</f>
        <v>1</v>
      </c>
      <c r="T1407" t="str">
        <f>IF(Table2[[#This Row],[Event]]="Goal",Table2[[#This Row],[Hscore]]&amp;"-"&amp;Table2[[#This Row],[Uscore]],"")</f>
        <v/>
      </c>
      <c r="U1407">
        <v>1666</v>
      </c>
      <c r="V1407" s="1">
        <f>Table2[[#This Row],[GameTime]]-(Table2[[#This Row],[period]]-1)*1200</f>
        <v>466</v>
      </c>
      <c r="W1407" s="1">
        <f>ROUNDDOWN(Table2[[#This Row],[Time]]/60,0)</f>
        <v>7</v>
      </c>
      <c r="X1407" s="1">
        <f>ROUNDDOWN((Table2[[#This Row],[Time]]/60-Table2[[#This Row],[Time2]])*60,0)</f>
        <v>46</v>
      </c>
      <c r="Y1407" s="1" t="str">
        <f>IF(Table2[[#This Row],[Time2]]&lt;10,0&amp;Table2[[#This Row],[Time2]],Table2[[#This Row],[Time2]])</f>
        <v>07</v>
      </c>
      <c r="Z1407" s="1">
        <f>IF(Table2[[#This Row],[Time3]]&lt;10,0&amp;Table2[[#This Row],[Time3]],Table2[[#This Row],[Time3]])</f>
        <v>46</v>
      </c>
      <c r="AA1407" s="2" t="str">
        <f>Table2[[#This Row],[Time4]]&amp;":"&amp;Table2[[#This Row],[Time5]]</f>
        <v>07:46</v>
      </c>
      <c r="AB1407" s="1" cm="1">
        <f t="array" ref="AB1407">IFERROR(IF(Table2[[#This Row],[code]]="","",_xlfn.IFS(AND(Table2[[#This Row],[code]]&lt;400,Table2[[#This Row],[code]]&lt;&gt;""),2,Table2[[#This Row],[code]]&gt;500,4)),"")</f>
        <v>2</v>
      </c>
      <c r="AC1407" s="1">
        <f>IF(Table2[[#This Row],[Event]]="Penalty",Table2[[#This Row],[number]],IF(Table2[[#This Row],[Event]]="Time-Out",401,""))</f>
        <v>201</v>
      </c>
      <c r="AD1407" s="1">
        <f>ROW(A1406)</f>
        <v>1406</v>
      </c>
      <c r="AE1407" s="1">
        <f>COUNTIFS(Table2[GameID],Table2[[#This Row],[GameID]],Table2[Column1],"&lt;="&amp;Table2[[#This Row],[Column1]])-1</f>
        <v>7</v>
      </c>
    </row>
    <row r="1408" spans="1:31" x14ac:dyDescent="0.45">
      <c r="A1408" t="s">
        <v>189</v>
      </c>
      <c r="B1408" t="str">
        <f>_xlfn.TEXTBEFORE(Table2[[#This Row],[Kamp]]," - ")</f>
        <v>Hvidovre Attack</v>
      </c>
      <c r="C1408" t="str">
        <f>_xlfn.TEXTAFTER(Table2[[#This Row],[Kamp]],"- ")</f>
        <v>Benløse IF</v>
      </c>
      <c r="D1408">
        <v>44982</v>
      </c>
      <c r="E1408">
        <v>65725</v>
      </c>
      <c r="F1408">
        <v>20222023</v>
      </c>
      <c r="G1408" t="s">
        <v>418</v>
      </c>
      <c r="H1408" t="s">
        <v>658</v>
      </c>
      <c r="I1408" t="s">
        <v>677</v>
      </c>
      <c r="J1408">
        <v>2</v>
      </c>
      <c r="K1408">
        <v>29507</v>
      </c>
      <c r="L1408">
        <v>1</v>
      </c>
      <c r="M1408" t="s">
        <v>630</v>
      </c>
      <c r="N1408" t="s">
        <v>679</v>
      </c>
      <c r="O1408" t="s">
        <v>30</v>
      </c>
      <c r="P1408">
        <v>56</v>
      </c>
      <c r="Q1408">
        <v>55</v>
      </c>
      <c r="R1408">
        <f>SUMIFS(Table2[number],Table2[Event],"Goal",Table2[H/U],"HOME",Table2[GameID],Table2[[#This Row],[GameID]],Table2[GameTime],"&lt;="&amp;Table2[[#This Row],[GameTime]])</f>
        <v>3</v>
      </c>
      <c r="S1408">
        <f>SUMIFS(Table2[number],Table2[Event],"Goal",Table2[H/U],"AWAY",Table2[GameID],Table2[[#This Row],[GameID]],Table2[GameTime],"&lt;="&amp;Table2[[#This Row],[GameTime]])</f>
        <v>2</v>
      </c>
      <c r="T1408" t="str">
        <f>IF(Table2[[#This Row],[Event]]="Goal",Table2[[#This Row],[Hscore]]&amp;"-"&amp;Table2[[#This Row],[Uscore]],"")</f>
        <v>3-2</v>
      </c>
      <c r="U1408">
        <v>1859</v>
      </c>
      <c r="V1408" s="1">
        <f>Table2[[#This Row],[GameTime]]-(Table2[[#This Row],[period]]-1)*1200</f>
        <v>659</v>
      </c>
      <c r="W1408" s="1">
        <f>ROUNDDOWN(Table2[[#This Row],[Time]]/60,0)</f>
        <v>10</v>
      </c>
      <c r="X1408" s="1">
        <f>ROUNDDOWN((Table2[[#This Row],[Time]]/60-Table2[[#This Row],[Time2]])*60,0)</f>
        <v>59</v>
      </c>
      <c r="Y1408" s="1">
        <f>IF(Table2[[#This Row],[Time2]]&lt;10,0&amp;Table2[[#This Row],[Time2]],Table2[[#This Row],[Time2]])</f>
        <v>10</v>
      </c>
      <c r="Z1408" s="1">
        <f>IF(Table2[[#This Row],[Time3]]&lt;10,0&amp;Table2[[#This Row],[Time3]],Table2[[#This Row],[Time3]])</f>
        <v>59</v>
      </c>
      <c r="AA1408" s="2" t="str">
        <f>Table2[[#This Row],[Time4]]&amp;":"&amp;Table2[[#This Row],[Time5]]</f>
        <v>10:59</v>
      </c>
      <c r="AB1408" s="1" t="str" cm="1">
        <f t="array" ref="AB1408">IFERROR(IF(Table2[[#This Row],[code]]="","",_xlfn.IFS(AND(Table2[[#This Row],[code]]&lt;400,Table2[[#This Row],[code]]&lt;&gt;""),2,Table2[[#This Row],[code]]&gt;500,4)),"")</f>
        <v/>
      </c>
      <c r="AC1408" s="1" t="str">
        <f>IF(Table2[[#This Row],[Event]]="Penalty",Table2[[#This Row],[number]],IF(Table2[[#This Row],[Event]]="Time-Out",401,""))</f>
        <v/>
      </c>
      <c r="AD1408" s="1">
        <f>ROW(A1407)</f>
        <v>1407</v>
      </c>
      <c r="AE1408" s="1">
        <f>COUNTIFS(Table2[GameID],Table2[[#This Row],[GameID]],Table2[Column1],"&lt;="&amp;Table2[[#This Row],[Column1]])-1</f>
        <v>8</v>
      </c>
    </row>
    <row r="1409" spans="1:31" x14ac:dyDescent="0.45">
      <c r="A1409" t="s">
        <v>189</v>
      </c>
      <c r="B1409" t="str">
        <f>_xlfn.TEXTBEFORE(Table2[[#This Row],[Kamp]]," - ")</f>
        <v>Hvidovre Attack</v>
      </c>
      <c r="C1409" t="str">
        <f>_xlfn.TEXTAFTER(Table2[[#This Row],[Kamp]],"- ")</f>
        <v>Benløse IF</v>
      </c>
      <c r="D1409">
        <v>44982</v>
      </c>
      <c r="E1409">
        <v>65725</v>
      </c>
      <c r="F1409">
        <v>20222023</v>
      </c>
      <c r="G1409" t="s">
        <v>418</v>
      </c>
      <c r="H1409" t="s">
        <v>658</v>
      </c>
      <c r="I1409" t="s">
        <v>677</v>
      </c>
      <c r="J1409">
        <v>2</v>
      </c>
      <c r="K1409">
        <v>29507</v>
      </c>
      <c r="L1409">
        <v>1</v>
      </c>
      <c r="M1409" t="s">
        <v>630</v>
      </c>
      <c r="N1409" t="s">
        <v>192</v>
      </c>
      <c r="O1409" t="s">
        <v>419</v>
      </c>
      <c r="P1409">
        <v>32</v>
      </c>
      <c r="Q1409">
        <v>7</v>
      </c>
      <c r="R1409">
        <f>SUMIFS(Table2[number],Table2[Event],"Goal",Table2[H/U],"HOME",Table2[GameID],Table2[[#This Row],[GameID]],Table2[GameTime],"&lt;="&amp;Table2[[#This Row],[GameTime]])</f>
        <v>3</v>
      </c>
      <c r="S1409">
        <f>SUMIFS(Table2[number],Table2[Event],"Goal",Table2[H/U],"AWAY",Table2[GameID],Table2[[#This Row],[GameID]],Table2[GameTime],"&lt;="&amp;Table2[[#This Row],[GameTime]])</f>
        <v>3</v>
      </c>
      <c r="T1409" t="str">
        <f>IF(Table2[[#This Row],[Event]]="Goal",Table2[[#This Row],[Hscore]]&amp;"-"&amp;Table2[[#This Row],[Uscore]],"")</f>
        <v>3-3</v>
      </c>
      <c r="U1409">
        <v>2015</v>
      </c>
      <c r="V1409" s="1">
        <f>Table2[[#This Row],[GameTime]]-(Table2[[#This Row],[period]]-1)*1200</f>
        <v>815</v>
      </c>
      <c r="W1409" s="1">
        <f>ROUNDDOWN(Table2[[#This Row],[Time]]/60,0)</f>
        <v>13</v>
      </c>
      <c r="X1409" s="1">
        <f>ROUNDDOWN((Table2[[#This Row],[Time]]/60-Table2[[#This Row],[Time2]])*60,0)</f>
        <v>35</v>
      </c>
      <c r="Y1409" s="1">
        <f>IF(Table2[[#This Row],[Time2]]&lt;10,0&amp;Table2[[#This Row],[Time2]],Table2[[#This Row],[Time2]])</f>
        <v>13</v>
      </c>
      <c r="Z1409" s="1">
        <f>IF(Table2[[#This Row],[Time3]]&lt;10,0&amp;Table2[[#This Row],[Time3]],Table2[[#This Row],[Time3]])</f>
        <v>35</v>
      </c>
      <c r="AA1409" s="2" t="str">
        <f>Table2[[#This Row],[Time4]]&amp;":"&amp;Table2[[#This Row],[Time5]]</f>
        <v>13:35</v>
      </c>
      <c r="AB1409" s="1" t="str" cm="1">
        <f t="array" ref="AB1409">IFERROR(IF(Table2[[#This Row],[code]]="","",_xlfn.IFS(AND(Table2[[#This Row],[code]]&lt;400,Table2[[#This Row],[code]]&lt;&gt;""),2,Table2[[#This Row],[code]]&gt;500,4)),"")</f>
        <v/>
      </c>
      <c r="AC1409" s="1" t="str">
        <f>IF(Table2[[#This Row],[Event]]="Penalty",Table2[[#This Row],[number]],IF(Table2[[#This Row],[Event]]="Time-Out",401,""))</f>
        <v/>
      </c>
      <c r="AD1409" s="1">
        <f>ROW(A1408)</f>
        <v>1408</v>
      </c>
      <c r="AE1409" s="1">
        <f>COUNTIFS(Table2[GameID],Table2[[#This Row],[GameID]],Table2[Column1],"&lt;="&amp;Table2[[#This Row],[Column1]])-1</f>
        <v>9</v>
      </c>
    </row>
    <row r="1410" spans="1:31" x14ac:dyDescent="0.45">
      <c r="A1410" t="s">
        <v>189</v>
      </c>
      <c r="B1410" t="str">
        <f>_xlfn.TEXTBEFORE(Table2[[#This Row],[Kamp]]," - ")</f>
        <v>Hvidovre Attack</v>
      </c>
      <c r="C1410" t="str">
        <f>_xlfn.TEXTAFTER(Table2[[#This Row],[Kamp]],"- ")</f>
        <v>Benløse IF</v>
      </c>
      <c r="D1410">
        <v>44982</v>
      </c>
      <c r="E1410">
        <v>65725</v>
      </c>
      <c r="F1410">
        <v>20222023</v>
      </c>
      <c r="G1410" t="s">
        <v>418</v>
      </c>
      <c r="H1410" t="s">
        <v>658</v>
      </c>
      <c r="I1410" t="s">
        <v>677</v>
      </c>
      <c r="J1410">
        <v>2</v>
      </c>
      <c r="K1410">
        <v>29507</v>
      </c>
      <c r="L1410">
        <v>201</v>
      </c>
      <c r="M1410" t="s">
        <v>631</v>
      </c>
      <c r="N1410" t="s">
        <v>30</v>
      </c>
      <c r="O1410" t="s">
        <v>634</v>
      </c>
      <c r="P1410">
        <v>55</v>
      </c>
      <c r="Q1410" t="s">
        <v>634</v>
      </c>
      <c r="R1410">
        <f>SUMIFS(Table2[number],Table2[Event],"Goal",Table2[H/U],"HOME",Table2[GameID],Table2[[#This Row],[GameID]],Table2[GameTime],"&lt;="&amp;Table2[[#This Row],[GameTime]])</f>
        <v>3</v>
      </c>
      <c r="S1410">
        <f>SUMIFS(Table2[number],Table2[Event],"Goal",Table2[H/U],"AWAY",Table2[GameID],Table2[[#This Row],[GameID]],Table2[GameTime],"&lt;="&amp;Table2[[#This Row],[GameTime]])</f>
        <v>3</v>
      </c>
      <c r="T1410" t="str">
        <f>IF(Table2[[#This Row],[Event]]="Goal",Table2[[#This Row],[Hscore]]&amp;"-"&amp;Table2[[#This Row],[Uscore]],"")</f>
        <v/>
      </c>
      <c r="U1410">
        <v>2252</v>
      </c>
      <c r="V1410" s="1">
        <f>Table2[[#This Row],[GameTime]]-(Table2[[#This Row],[period]]-1)*1200</f>
        <v>1052</v>
      </c>
      <c r="W1410" s="1">
        <f>ROUNDDOWN(Table2[[#This Row],[Time]]/60,0)</f>
        <v>17</v>
      </c>
      <c r="X1410" s="1">
        <f>ROUNDDOWN((Table2[[#This Row],[Time]]/60-Table2[[#This Row],[Time2]])*60,0)</f>
        <v>32</v>
      </c>
      <c r="Y1410" s="1">
        <f>IF(Table2[[#This Row],[Time2]]&lt;10,0&amp;Table2[[#This Row],[Time2]],Table2[[#This Row],[Time2]])</f>
        <v>17</v>
      </c>
      <c r="Z1410" s="1">
        <f>IF(Table2[[#This Row],[Time3]]&lt;10,0&amp;Table2[[#This Row],[Time3]],Table2[[#This Row],[Time3]])</f>
        <v>32</v>
      </c>
      <c r="AA1410" s="2" t="str">
        <f>Table2[[#This Row],[Time4]]&amp;":"&amp;Table2[[#This Row],[Time5]]</f>
        <v>17:32</v>
      </c>
      <c r="AB1410" s="1" cm="1">
        <f t="array" ref="AB1410">IFERROR(IF(Table2[[#This Row],[code]]="","",_xlfn.IFS(AND(Table2[[#This Row],[code]]&lt;400,Table2[[#This Row],[code]]&lt;&gt;""),2,Table2[[#This Row],[code]]&gt;500,4)),"")</f>
        <v>2</v>
      </c>
      <c r="AC1410" s="1">
        <f>IF(Table2[[#This Row],[Event]]="Penalty",Table2[[#This Row],[number]],IF(Table2[[#This Row],[Event]]="Time-Out",401,""))</f>
        <v>201</v>
      </c>
      <c r="AD1410" s="1">
        <f>ROW(A1409)</f>
        <v>1409</v>
      </c>
      <c r="AE1410" s="1">
        <f>COUNTIFS(Table2[GameID],Table2[[#This Row],[GameID]],Table2[Column1],"&lt;="&amp;Table2[[#This Row],[Column1]])-1</f>
        <v>10</v>
      </c>
    </row>
    <row r="1411" spans="1:31" x14ac:dyDescent="0.45">
      <c r="A1411" t="s">
        <v>189</v>
      </c>
      <c r="B1411" t="str">
        <f>_xlfn.TEXTBEFORE(Table2[[#This Row],[Kamp]]," - ")</f>
        <v>Hvidovre Attack</v>
      </c>
      <c r="C1411" t="str">
        <f>_xlfn.TEXTAFTER(Table2[[#This Row],[Kamp]],"- ")</f>
        <v>Benløse IF</v>
      </c>
      <c r="D1411">
        <v>44982</v>
      </c>
      <c r="E1411">
        <v>65725</v>
      </c>
      <c r="F1411">
        <v>20222023</v>
      </c>
      <c r="G1411" t="s">
        <v>418</v>
      </c>
      <c r="H1411" t="s">
        <v>659</v>
      </c>
      <c r="I1411" t="s">
        <v>678</v>
      </c>
      <c r="J1411">
        <v>3</v>
      </c>
      <c r="K1411">
        <v>29511</v>
      </c>
      <c r="L1411">
        <v>1</v>
      </c>
      <c r="M1411" t="s">
        <v>630</v>
      </c>
      <c r="N1411" t="s">
        <v>128</v>
      </c>
      <c r="O1411" t="s">
        <v>74</v>
      </c>
      <c r="P1411">
        <v>12</v>
      </c>
      <c r="Q1411">
        <v>92</v>
      </c>
      <c r="R1411">
        <f>SUMIFS(Table2[number],Table2[Event],"Goal",Table2[H/U],"HOME",Table2[GameID],Table2[[#This Row],[GameID]],Table2[GameTime],"&lt;="&amp;Table2[[#This Row],[GameTime]])</f>
        <v>4</v>
      </c>
      <c r="S1411">
        <f>SUMIFS(Table2[number],Table2[Event],"Goal",Table2[H/U],"AWAY",Table2[GameID],Table2[[#This Row],[GameID]],Table2[GameTime],"&lt;="&amp;Table2[[#This Row],[GameTime]])</f>
        <v>3</v>
      </c>
      <c r="T1411" t="str">
        <f>IF(Table2[[#This Row],[Event]]="Goal",Table2[[#This Row],[Hscore]]&amp;"-"&amp;Table2[[#This Row],[Uscore]],"")</f>
        <v>4-3</v>
      </c>
      <c r="U1411">
        <v>2580</v>
      </c>
      <c r="V1411" s="1">
        <f>Table2[[#This Row],[GameTime]]-(Table2[[#This Row],[period]]-1)*1200</f>
        <v>180</v>
      </c>
      <c r="W1411" s="1">
        <f>ROUNDDOWN(Table2[[#This Row],[Time]]/60,0)</f>
        <v>3</v>
      </c>
      <c r="X1411" s="1">
        <f>ROUNDDOWN((Table2[[#This Row],[Time]]/60-Table2[[#This Row],[Time2]])*60,0)</f>
        <v>0</v>
      </c>
      <c r="Y1411" s="1" t="str">
        <f>IF(Table2[[#This Row],[Time2]]&lt;10,0&amp;Table2[[#This Row],[Time2]],Table2[[#This Row],[Time2]])</f>
        <v>03</v>
      </c>
      <c r="Z1411" s="1" t="str">
        <f>IF(Table2[[#This Row],[Time3]]&lt;10,0&amp;Table2[[#This Row],[Time3]],Table2[[#This Row],[Time3]])</f>
        <v>00</v>
      </c>
      <c r="AA1411" s="2" t="str">
        <f>Table2[[#This Row],[Time4]]&amp;":"&amp;Table2[[#This Row],[Time5]]</f>
        <v>03:00</v>
      </c>
      <c r="AB1411" s="1" t="str" cm="1">
        <f t="array" ref="AB1411">IFERROR(IF(Table2[[#This Row],[code]]="","",_xlfn.IFS(AND(Table2[[#This Row],[code]]&lt;400,Table2[[#This Row],[code]]&lt;&gt;""),2,Table2[[#This Row],[code]]&gt;500,4)),"")</f>
        <v/>
      </c>
      <c r="AC1411" s="1" t="str">
        <f>IF(Table2[[#This Row],[Event]]="Penalty",Table2[[#This Row],[number]],IF(Table2[[#This Row],[Event]]="Time-Out",401,""))</f>
        <v/>
      </c>
      <c r="AD1411" s="1">
        <f>ROW(A1410)</f>
        <v>1410</v>
      </c>
      <c r="AE1411" s="1">
        <f>COUNTIFS(Table2[GameID],Table2[[#This Row],[GameID]],Table2[Column1],"&lt;="&amp;Table2[[#This Row],[Column1]])-1</f>
        <v>11</v>
      </c>
    </row>
    <row r="1412" spans="1:31" x14ac:dyDescent="0.45">
      <c r="A1412" t="s">
        <v>189</v>
      </c>
      <c r="B1412" t="str">
        <f>_xlfn.TEXTBEFORE(Table2[[#This Row],[Kamp]]," - ")</f>
        <v>Hvidovre Attack</v>
      </c>
      <c r="C1412" t="str">
        <f>_xlfn.TEXTAFTER(Table2[[#This Row],[Kamp]],"- ")</f>
        <v>Benløse IF</v>
      </c>
      <c r="D1412">
        <v>44982</v>
      </c>
      <c r="E1412">
        <v>65725</v>
      </c>
      <c r="F1412">
        <v>20222023</v>
      </c>
      <c r="G1412" t="s">
        <v>418</v>
      </c>
      <c r="H1412" t="s">
        <v>659</v>
      </c>
      <c r="I1412" t="s">
        <v>678</v>
      </c>
      <c r="J1412">
        <v>3</v>
      </c>
      <c r="K1412">
        <v>29511</v>
      </c>
      <c r="L1412">
        <v>302</v>
      </c>
      <c r="M1412" t="s">
        <v>631</v>
      </c>
      <c r="N1412" t="s">
        <v>279</v>
      </c>
      <c r="O1412" t="s">
        <v>634</v>
      </c>
      <c r="P1412">
        <v>5</v>
      </c>
      <c r="Q1412" t="s">
        <v>634</v>
      </c>
      <c r="R1412">
        <f>SUMIFS(Table2[number],Table2[Event],"Goal",Table2[H/U],"HOME",Table2[GameID],Table2[[#This Row],[GameID]],Table2[GameTime],"&lt;="&amp;Table2[[#This Row],[GameTime]])</f>
        <v>4</v>
      </c>
      <c r="S1412">
        <f>SUMIFS(Table2[number],Table2[Event],"Goal",Table2[H/U],"AWAY",Table2[GameID],Table2[[#This Row],[GameID]],Table2[GameTime],"&lt;="&amp;Table2[[#This Row],[GameTime]])</f>
        <v>3</v>
      </c>
      <c r="T1412" t="str">
        <f>IF(Table2[[#This Row],[Event]]="Goal",Table2[[#This Row],[Hscore]]&amp;"-"&amp;Table2[[#This Row],[Uscore]],"")</f>
        <v/>
      </c>
      <c r="U1412">
        <v>2730</v>
      </c>
      <c r="V1412" s="1">
        <f>Table2[[#This Row],[GameTime]]-(Table2[[#This Row],[period]]-1)*1200</f>
        <v>330</v>
      </c>
      <c r="W1412" s="1">
        <f>ROUNDDOWN(Table2[[#This Row],[Time]]/60,0)</f>
        <v>5</v>
      </c>
      <c r="X1412" s="1">
        <f>ROUNDDOWN((Table2[[#This Row],[Time]]/60-Table2[[#This Row],[Time2]])*60,0)</f>
        <v>30</v>
      </c>
      <c r="Y1412" s="1" t="str">
        <f>IF(Table2[[#This Row],[Time2]]&lt;10,0&amp;Table2[[#This Row],[Time2]],Table2[[#This Row],[Time2]])</f>
        <v>05</v>
      </c>
      <c r="Z1412" s="1">
        <f>IF(Table2[[#This Row],[Time3]]&lt;10,0&amp;Table2[[#This Row],[Time3]],Table2[[#This Row],[Time3]])</f>
        <v>30</v>
      </c>
      <c r="AA1412" s="2" t="str">
        <f>Table2[[#This Row],[Time4]]&amp;":"&amp;Table2[[#This Row],[Time5]]</f>
        <v>05:30</v>
      </c>
      <c r="AB1412" s="1" cm="1">
        <f t="array" ref="AB1412">IFERROR(IF(Table2[[#This Row],[code]]="","",_xlfn.IFS(AND(Table2[[#This Row],[code]]&lt;400,Table2[[#This Row],[code]]&lt;&gt;""),2,Table2[[#This Row],[code]]&gt;500,4)),"")</f>
        <v>2</v>
      </c>
      <c r="AC1412" s="1">
        <f>IF(Table2[[#This Row],[Event]]="Penalty",Table2[[#This Row],[number]],IF(Table2[[#This Row],[Event]]="Time-Out",401,""))</f>
        <v>302</v>
      </c>
      <c r="AD1412" s="1">
        <f>ROW(A1411)</f>
        <v>1411</v>
      </c>
      <c r="AE1412" s="1">
        <f>COUNTIFS(Table2[GameID],Table2[[#This Row],[GameID]],Table2[Column1],"&lt;="&amp;Table2[[#This Row],[Column1]])-1</f>
        <v>12</v>
      </c>
    </row>
    <row r="1413" spans="1:31" x14ac:dyDescent="0.45">
      <c r="A1413" t="s">
        <v>189</v>
      </c>
      <c r="B1413" t="str">
        <f>_xlfn.TEXTBEFORE(Table2[[#This Row],[Kamp]]," - ")</f>
        <v>Hvidovre Attack</v>
      </c>
      <c r="C1413" t="str">
        <f>_xlfn.TEXTAFTER(Table2[[#This Row],[Kamp]],"- ")</f>
        <v>Benløse IF</v>
      </c>
      <c r="D1413">
        <v>44982</v>
      </c>
      <c r="E1413">
        <v>65725</v>
      </c>
      <c r="F1413">
        <v>20222023</v>
      </c>
      <c r="G1413" t="s">
        <v>418</v>
      </c>
      <c r="H1413" t="s">
        <v>658</v>
      </c>
      <c r="I1413" t="s">
        <v>677</v>
      </c>
      <c r="J1413">
        <v>3</v>
      </c>
      <c r="K1413">
        <v>29507</v>
      </c>
      <c r="L1413">
        <v>1</v>
      </c>
      <c r="M1413" t="s">
        <v>630</v>
      </c>
      <c r="N1413" t="s">
        <v>25</v>
      </c>
      <c r="O1413" t="s">
        <v>29</v>
      </c>
      <c r="P1413">
        <v>24</v>
      </c>
      <c r="Q1413">
        <v>44</v>
      </c>
      <c r="R1413">
        <f>SUMIFS(Table2[number],Table2[Event],"Goal",Table2[H/U],"HOME",Table2[GameID],Table2[[#This Row],[GameID]],Table2[GameTime],"&lt;="&amp;Table2[[#This Row],[GameTime]])</f>
        <v>4</v>
      </c>
      <c r="S1413">
        <f>SUMIFS(Table2[number],Table2[Event],"Goal",Table2[H/U],"AWAY",Table2[GameID],Table2[[#This Row],[GameID]],Table2[GameTime],"&lt;="&amp;Table2[[#This Row],[GameTime]])</f>
        <v>4</v>
      </c>
      <c r="T1413" t="str">
        <f>IF(Table2[[#This Row],[Event]]="Goal",Table2[[#This Row],[Hscore]]&amp;"-"&amp;Table2[[#This Row],[Uscore]],"")</f>
        <v>4-4</v>
      </c>
      <c r="U1413">
        <v>2962</v>
      </c>
      <c r="V1413" s="1">
        <f>Table2[[#This Row],[GameTime]]-(Table2[[#This Row],[period]]-1)*1200</f>
        <v>562</v>
      </c>
      <c r="W1413" s="1">
        <f>ROUNDDOWN(Table2[[#This Row],[Time]]/60,0)</f>
        <v>9</v>
      </c>
      <c r="X1413" s="1">
        <f>ROUNDDOWN((Table2[[#This Row],[Time]]/60-Table2[[#This Row],[Time2]])*60,0)</f>
        <v>22</v>
      </c>
      <c r="Y1413" s="1" t="str">
        <f>IF(Table2[[#This Row],[Time2]]&lt;10,0&amp;Table2[[#This Row],[Time2]],Table2[[#This Row],[Time2]])</f>
        <v>09</v>
      </c>
      <c r="Z1413" s="1">
        <f>IF(Table2[[#This Row],[Time3]]&lt;10,0&amp;Table2[[#This Row],[Time3]],Table2[[#This Row],[Time3]])</f>
        <v>22</v>
      </c>
      <c r="AA1413" s="2" t="str">
        <f>Table2[[#This Row],[Time4]]&amp;":"&amp;Table2[[#This Row],[Time5]]</f>
        <v>09:22</v>
      </c>
      <c r="AB1413" s="1" t="str" cm="1">
        <f t="array" ref="AB1413">IFERROR(IF(Table2[[#This Row],[code]]="","",_xlfn.IFS(AND(Table2[[#This Row],[code]]&lt;400,Table2[[#This Row],[code]]&lt;&gt;""),2,Table2[[#This Row],[code]]&gt;500,4)),"")</f>
        <v/>
      </c>
      <c r="AC1413" s="1" t="str">
        <f>IF(Table2[[#This Row],[Event]]="Penalty",Table2[[#This Row],[number]],IF(Table2[[#This Row],[Event]]="Time-Out",401,""))</f>
        <v/>
      </c>
      <c r="AD1413" s="1">
        <f>ROW(A1412)</f>
        <v>1412</v>
      </c>
      <c r="AE1413" s="1">
        <f>COUNTIFS(Table2[GameID],Table2[[#This Row],[GameID]],Table2[Column1],"&lt;="&amp;Table2[[#This Row],[Column1]])-1</f>
        <v>13</v>
      </c>
    </row>
    <row r="1414" spans="1:31" x14ac:dyDescent="0.45">
      <c r="A1414" t="s">
        <v>189</v>
      </c>
      <c r="B1414" t="str">
        <f>_xlfn.TEXTBEFORE(Table2[[#This Row],[Kamp]]," - ")</f>
        <v>Hvidovre Attack</v>
      </c>
      <c r="C1414" t="str">
        <f>_xlfn.TEXTAFTER(Table2[[#This Row],[Kamp]],"- ")</f>
        <v>Benløse IF</v>
      </c>
      <c r="D1414">
        <v>44982</v>
      </c>
      <c r="E1414">
        <v>65725</v>
      </c>
      <c r="F1414">
        <v>20222023</v>
      </c>
      <c r="G1414" t="s">
        <v>418</v>
      </c>
      <c r="H1414" t="s">
        <v>659</v>
      </c>
      <c r="I1414" t="s">
        <v>678</v>
      </c>
      <c r="J1414">
        <v>3</v>
      </c>
      <c r="K1414">
        <v>29511</v>
      </c>
      <c r="L1414">
        <v>222</v>
      </c>
      <c r="M1414" t="s">
        <v>631</v>
      </c>
      <c r="N1414" t="s">
        <v>74</v>
      </c>
      <c r="O1414" t="s">
        <v>634</v>
      </c>
      <c r="P1414">
        <v>92</v>
      </c>
      <c r="Q1414" t="s">
        <v>634</v>
      </c>
      <c r="R1414">
        <f>SUMIFS(Table2[number],Table2[Event],"Goal",Table2[H/U],"HOME",Table2[GameID],Table2[[#This Row],[GameID]],Table2[GameTime],"&lt;="&amp;Table2[[#This Row],[GameTime]])</f>
        <v>4</v>
      </c>
      <c r="S1414">
        <f>SUMIFS(Table2[number],Table2[Event],"Goal",Table2[H/U],"AWAY",Table2[GameID],Table2[[#This Row],[GameID]],Table2[GameTime],"&lt;="&amp;Table2[[#This Row],[GameTime]])</f>
        <v>4</v>
      </c>
      <c r="T1414" t="str">
        <f>IF(Table2[[#This Row],[Event]]="Goal",Table2[[#This Row],[Hscore]]&amp;"-"&amp;Table2[[#This Row],[Uscore]],"")</f>
        <v/>
      </c>
      <c r="U1414">
        <v>3222</v>
      </c>
      <c r="V1414" s="1">
        <f>Table2[[#This Row],[GameTime]]-(Table2[[#This Row],[period]]-1)*1200</f>
        <v>822</v>
      </c>
      <c r="W1414" s="1">
        <f>ROUNDDOWN(Table2[[#This Row],[Time]]/60,0)</f>
        <v>13</v>
      </c>
      <c r="X1414" s="1">
        <f>ROUNDDOWN((Table2[[#This Row],[Time]]/60-Table2[[#This Row],[Time2]])*60,0)</f>
        <v>42</v>
      </c>
      <c r="Y1414" s="1">
        <f>IF(Table2[[#This Row],[Time2]]&lt;10,0&amp;Table2[[#This Row],[Time2]],Table2[[#This Row],[Time2]])</f>
        <v>13</v>
      </c>
      <c r="Z1414" s="1">
        <f>IF(Table2[[#This Row],[Time3]]&lt;10,0&amp;Table2[[#This Row],[Time3]],Table2[[#This Row],[Time3]])</f>
        <v>42</v>
      </c>
      <c r="AA1414" s="2" t="str">
        <f>Table2[[#This Row],[Time4]]&amp;":"&amp;Table2[[#This Row],[Time5]]</f>
        <v>13:42</v>
      </c>
      <c r="AB1414" s="1" cm="1">
        <f t="array" ref="AB1414">IFERROR(IF(Table2[[#This Row],[code]]="","",_xlfn.IFS(AND(Table2[[#This Row],[code]]&lt;400,Table2[[#This Row],[code]]&lt;&gt;""),2,Table2[[#This Row],[code]]&gt;500,4)),"")</f>
        <v>2</v>
      </c>
      <c r="AC1414" s="1">
        <f>IF(Table2[[#This Row],[Event]]="Penalty",Table2[[#This Row],[number]],IF(Table2[[#This Row],[Event]]="Time-Out",401,""))</f>
        <v>222</v>
      </c>
      <c r="AD1414" s="1">
        <f>ROW(A1413)</f>
        <v>1413</v>
      </c>
      <c r="AE1414" s="1">
        <f>COUNTIFS(Table2[GameID],Table2[[#This Row],[GameID]],Table2[Column1],"&lt;="&amp;Table2[[#This Row],[Column1]])-1</f>
        <v>14</v>
      </c>
    </row>
    <row r="1415" spans="1:31" x14ac:dyDescent="0.45">
      <c r="A1415" t="s">
        <v>189</v>
      </c>
      <c r="B1415" t="str">
        <f>_xlfn.TEXTBEFORE(Table2[[#This Row],[Kamp]]," - ")</f>
        <v>Hvidovre Attack</v>
      </c>
      <c r="C1415" t="str">
        <f>_xlfn.TEXTAFTER(Table2[[#This Row],[Kamp]],"- ")</f>
        <v>Benløse IF</v>
      </c>
      <c r="D1415">
        <v>44982</v>
      </c>
      <c r="E1415">
        <v>65725</v>
      </c>
      <c r="F1415">
        <v>20222023</v>
      </c>
      <c r="G1415" t="s">
        <v>418</v>
      </c>
      <c r="H1415" t="s">
        <v>658</v>
      </c>
      <c r="I1415" t="s">
        <v>677</v>
      </c>
      <c r="J1415">
        <v>4</v>
      </c>
      <c r="K1415">
        <v>29507</v>
      </c>
      <c r="L1415">
        <v>202</v>
      </c>
      <c r="M1415" t="s">
        <v>631</v>
      </c>
      <c r="N1415" t="s">
        <v>25</v>
      </c>
      <c r="O1415" t="s">
        <v>634</v>
      </c>
      <c r="P1415">
        <v>24</v>
      </c>
      <c r="Q1415" t="s">
        <v>634</v>
      </c>
      <c r="R1415">
        <f>SUMIFS(Table2[number],Table2[Event],"Goal",Table2[H/U],"HOME",Table2[GameID],Table2[[#This Row],[GameID]],Table2[GameTime],"&lt;="&amp;Table2[[#This Row],[GameTime]])</f>
        <v>4</v>
      </c>
      <c r="S1415">
        <f>SUMIFS(Table2[number],Table2[Event],"Goal",Table2[H/U],"AWAY",Table2[GameID],Table2[[#This Row],[GameID]],Table2[GameTime],"&lt;="&amp;Table2[[#This Row],[GameTime]])</f>
        <v>4</v>
      </c>
      <c r="T1415" t="str">
        <f>IF(Table2[[#This Row],[Event]]="Goal",Table2[[#This Row],[Hscore]]&amp;"-"&amp;Table2[[#This Row],[Uscore]],"")</f>
        <v/>
      </c>
      <c r="U1415">
        <v>3932</v>
      </c>
      <c r="V1415" s="1">
        <f>Table2[[#This Row],[GameTime]]-(Table2[[#This Row],[period]]-1)*1200</f>
        <v>332</v>
      </c>
      <c r="W1415" s="1">
        <f>ROUNDDOWN(Table2[[#This Row],[Time]]/60,0)</f>
        <v>5</v>
      </c>
      <c r="X1415" s="1">
        <f>ROUNDDOWN((Table2[[#This Row],[Time]]/60-Table2[[#This Row],[Time2]])*60,0)</f>
        <v>32</v>
      </c>
      <c r="Y1415" s="1" t="str">
        <f>IF(Table2[[#This Row],[Time2]]&lt;10,0&amp;Table2[[#This Row],[Time2]],Table2[[#This Row],[Time2]])</f>
        <v>05</v>
      </c>
      <c r="Z1415" s="1">
        <f>IF(Table2[[#This Row],[Time3]]&lt;10,0&amp;Table2[[#This Row],[Time3]],Table2[[#This Row],[Time3]])</f>
        <v>32</v>
      </c>
      <c r="AA1415" s="2" t="str">
        <f>Table2[[#This Row],[Time4]]&amp;":"&amp;Table2[[#This Row],[Time5]]</f>
        <v>05:32</v>
      </c>
      <c r="AB1415" s="1" cm="1">
        <f t="array" ref="AB1415">IFERROR(IF(Table2[[#This Row],[code]]="","",_xlfn.IFS(AND(Table2[[#This Row],[code]]&lt;400,Table2[[#This Row],[code]]&lt;&gt;""),2,Table2[[#This Row],[code]]&gt;500,4)),"")</f>
        <v>2</v>
      </c>
      <c r="AC1415" s="1">
        <f>IF(Table2[[#This Row],[Event]]="Penalty",Table2[[#This Row],[number]],IF(Table2[[#This Row],[Event]]="Time-Out",401,""))</f>
        <v>202</v>
      </c>
      <c r="AD1415" s="1">
        <f>ROW(A1414)</f>
        <v>1414</v>
      </c>
      <c r="AE1415" s="1">
        <f>COUNTIFS(Table2[GameID],Table2[[#This Row],[GameID]],Table2[Column1],"&lt;="&amp;Table2[[#This Row],[Column1]])-1</f>
        <v>15</v>
      </c>
    </row>
    <row r="1416" spans="1:31" x14ac:dyDescent="0.45">
      <c r="A1416" t="s">
        <v>189</v>
      </c>
      <c r="B1416" t="str">
        <f>_xlfn.TEXTBEFORE(Table2[[#This Row],[Kamp]]," - ")</f>
        <v>Hvidovre Attack</v>
      </c>
      <c r="C1416" t="str">
        <f>_xlfn.TEXTAFTER(Table2[[#This Row],[Kamp]],"- ")</f>
        <v>Benløse IF</v>
      </c>
      <c r="D1416">
        <v>44982</v>
      </c>
      <c r="E1416">
        <v>65725</v>
      </c>
      <c r="F1416">
        <v>20222023</v>
      </c>
      <c r="G1416" t="s">
        <v>418</v>
      </c>
      <c r="H1416" t="s">
        <v>659</v>
      </c>
      <c r="I1416" t="s">
        <v>678</v>
      </c>
      <c r="J1416">
        <v>4</v>
      </c>
      <c r="K1416">
        <v>29511</v>
      </c>
      <c r="L1416">
        <v>1</v>
      </c>
      <c r="M1416" t="s">
        <v>630</v>
      </c>
      <c r="N1416" t="s">
        <v>69</v>
      </c>
      <c r="O1416" t="s">
        <v>128</v>
      </c>
      <c r="P1416">
        <v>45</v>
      </c>
      <c r="Q1416">
        <v>12</v>
      </c>
      <c r="R1416">
        <f>SUMIFS(Table2[number],Table2[Event],"Goal",Table2[H/U],"HOME",Table2[GameID],Table2[[#This Row],[GameID]],Table2[GameTime],"&lt;="&amp;Table2[[#This Row],[GameTime]])</f>
        <v>5</v>
      </c>
      <c r="S1416">
        <f>SUMIFS(Table2[number],Table2[Event],"Goal",Table2[H/U],"AWAY",Table2[GameID],Table2[[#This Row],[GameID]],Table2[GameTime],"&lt;="&amp;Table2[[#This Row],[GameTime]])</f>
        <v>4</v>
      </c>
      <c r="T1416" t="str">
        <f>IF(Table2[[#This Row],[Event]]="Goal",Table2[[#This Row],[Hscore]]&amp;"-"&amp;Table2[[#This Row],[Uscore]],"")</f>
        <v>5-4</v>
      </c>
      <c r="U1416">
        <v>3988</v>
      </c>
      <c r="V1416" s="1">
        <f>Table2[[#This Row],[GameTime]]-(Table2[[#This Row],[period]]-1)*1200</f>
        <v>388</v>
      </c>
      <c r="W1416" s="1">
        <f>ROUNDDOWN(Table2[[#This Row],[Time]]/60,0)</f>
        <v>6</v>
      </c>
      <c r="X1416" s="1">
        <f>ROUNDDOWN((Table2[[#This Row],[Time]]/60-Table2[[#This Row],[Time2]])*60,0)</f>
        <v>28</v>
      </c>
      <c r="Y1416" s="1" t="str">
        <f>IF(Table2[[#This Row],[Time2]]&lt;10,0&amp;Table2[[#This Row],[Time2]],Table2[[#This Row],[Time2]])</f>
        <v>06</v>
      </c>
      <c r="Z1416" s="1">
        <f>IF(Table2[[#This Row],[Time3]]&lt;10,0&amp;Table2[[#This Row],[Time3]],Table2[[#This Row],[Time3]])</f>
        <v>28</v>
      </c>
      <c r="AA1416" s="2" t="str">
        <f>Table2[[#This Row],[Time4]]&amp;":"&amp;Table2[[#This Row],[Time5]]</f>
        <v>06:28</v>
      </c>
      <c r="AB1416" s="1" t="str" cm="1">
        <f t="array" ref="AB1416">IFERROR(IF(Table2[[#This Row],[code]]="","",_xlfn.IFS(AND(Table2[[#This Row],[code]]&lt;400,Table2[[#This Row],[code]]&lt;&gt;""),2,Table2[[#This Row],[code]]&gt;500,4)),"")</f>
        <v/>
      </c>
      <c r="AC1416" s="1" t="str">
        <f>IF(Table2[[#This Row],[Event]]="Penalty",Table2[[#This Row],[number]],IF(Table2[[#This Row],[Event]]="Time-Out",401,""))</f>
        <v/>
      </c>
      <c r="AD1416" s="1">
        <f>ROW(A1415)</f>
        <v>1415</v>
      </c>
      <c r="AE1416" s="1">
        <f>COUNTIFS(Table2[GameID],Table2[[#This Row],[GameID]],Table2[Column1],"&lt;="&amp;Table2[[#This Row],[Column1]])-1</f>
        <v>16</v>
      </c>
    </row>
    <row r="1417" spans="1:31" x14ac:dyDescent="0.45">
      <c r="A1417" t="s">
        <v>259</v>
      </c>
      <c r="B1417" t="str">
        <f>_xlfn.TEXTBEFORE(Table2[[#This Row],[Kamp]]," - ")</f>
        <v>BFC Vendsyssel</v>
      </c>
      <c r="C1417" t="str">
        <f>_xlfn.TEXTAFTER(Table2[[#This Row],[Kamp]],"- ")</f>
        <v>Blackhawks</v>
      </c>
      <c r="D1417">
        <v>44983</v>
      </c>
      <c r="E1417">
        <v>65726</v>
      </c>
      <c r="F1417">
        <v>20222023</v>
      </c>
      <c r="G1417" t="s">
        <v>418</v>
      </c>
      <c r="H1417" t="s">
        <v>661</v>
      </c>
      <c r="I1417" t="s">
        <v>677</v>
      </c>
      <c r="J1417">
        <v>1</v>
      </c>
      <c r="K1417">
        <v>29505</v>
      </c>
      <c r="L1417">
        <v>1</v>
      </c>
      <c r="M1417" t="s">
        <v>630</v>
      </c>
      <c r="N1417" t="s">
        <v>149</v>
      </c>
      <c r="O1417" t="s">
        <v>136</v>
      </c>
      <c r="P1417">
        <v>98</v>
      </c>
      <c r="Q1417">
        <v>17</v>
      </c>
      <c r="R1417">
        <f>SUMIFS(Table2[number],Table2[Event],"Goal",Table2[H/U],"HOME",Table2[GameID],Table2[[#This Row],[GameID]],Table2[GameTime],"&lt;="&amp;Table2[[#This Row],[GameTime]])</f>
        <v>0</v>
      </c>
      <c r="S1417">
        <f>SUMIFS(Table2[number],Table2[Event],"Goal",Table2[H/U],"AWAY",Table2[GameID],Table2[[#This Row],[GameID]],Table2[GameTime],"&lt;="&amp;Table2[[#This Row],[GameTime]])</f>
        <v>1</v>
      </c>
      <c r="T1417" t="str">
        <f>IF(Table2[[#This Row],[Event]]="Goal",Table2[[#This Row],[Hscore]]&amp;"-"&amp;Table2[[#This Row],[Uscore]],"")</f>
        <v>0-1</v>
      </c>
      <c r="U1417">
        <v>331</v>
      </c>
      <c r="V1417" s="1">
        <f>Table2[[#This Row],[GameTime]]-(Table2[[#This Row],[period]]-1)*1200</f>
        <v>331</v>
      </c>
      <c r="W1417" s="1">
        <f>ROUNDDOWN(Table2[[#This Row],[Time]]/60,0)</f>
        <v>5</v>
      </c>
      <c r="X1417" s="1">
        <f>ROUNDDOWN((Table2[[#This Row],[Time]]/60-Table2[[#This Row],[Time2]])*60,0)</f>
        <v>31</v>
      </c>
      <c r="Y1417" s="1" t="str">
        <f>IF(Table2[[#This Row],[Time2]]&lt;10,0&amp;Table2[[#This Row],[Time2]],Table2[[#This Row],[Time2]])</f>
        <v>05</v>
      </c>
      <c r="Z1417" s="1">
        <f>IF(Table2[[#This Row],[Time3]]&lt;10,0&amp;Table2[[#This Row],[Time3]],Table2[[#This Row],[Time3]])</f>
        <v>31</v>
      </c>
      <c r="AA1417" s="2" t="str">
        <f>Table2[[#This Row],[Time4]]&amp;":"&amp;Table2[[#This Row],[Time5]]</f>
        <v>05:31</v>
      </c>
      <c r="AB1417" s="1" t="str" cm="1">
        <f t="array" ref="AB1417">IFERROR(IF(Table2[[#This Row],[code]]="","",_xlfn.IFS(AND(Table2[[#This Row],[code]]&lt;400,Table2[[#This Row],[code]]&lt;&gt;""),2,Table2[[#This Row],[code]]&gt;500,4)),"")</f>
        <v/>
      </c>
      <c r="AC1417" s="1" t="str">
        <f>IF(Table2[[#This Row],[Event]]="Penalty",Table2[[#This Row],[number]],IF(Table2[[#This Row],[Event]]="Time-Out",401,""))</f>
        <v/>
      </c>
      <c r="AD1417" s="1">
        <f>ROW(A1416)</f>
        <v>1416</v>
      </c>
      <c r="AE1417" s="1">
        <f>COUNTIFS(Table2[GameID],Table2[[#This Row],[GameID]],Table2[Column1],"&lt;="&amp;Table2[[#This Row],[Column1]])-1</f>
        <v>0</v>
      </c>
    </row>
    <row r="1418" spans="1:31" x14ac:dyDescent="0.45">
      <c r="A1418" t="s">
        <v>259</v>
      </c>
      <c r="B1418" t="str">
        <f>_xlfn.TEXTBEFORE(Table2[[#This Row],[Kamp]]," - ")</f>
        <v>BFC Vendsyssel</v>
      </c>
      <c r="C1418" t="str">
        <f>_xlfn.TEXTAFTER(Table2[[#This Row],[Kamp]],"- ")</f>
        <v>Blackhawks</v>
      </c>
      <c r="D1418">
        <v>44983</v>
      </c>
      <c r="E1418">
        <v>65726</v>
      </c>
      <c r="F1418">
        <v>20222023</v>
      </c>
      <c r="G1418" t="s">
        <v>418</v>
      </c>
      <c r="H1418" t="s">
        <v>661</v>
      </c>
      <c r="I1418" t="s">
        <v>677</v>
      </c>
      <c r="J1418">
        <v>1</v>
      </c>
      <c r="K1418">
        <v>29505</v>
      </c>
      <c r="L1418">
        <v>1</v>
      </c>
      <c r="M1418" t="s">
        <v>630</v>
      </c>
      <c r="N1418" t="s">
        <v>147</v>
      </c>
      <c r="O1418" t="s">
        <v>349</v>
      </c>
      <c r="P1418">
        <v>92</v>
      </c>
      <c r="Q1418">
        <v>25</v>
      </c>
      <c r="R1418">
        <f>SUMIFS(Table2[number],Table2[Event],"Goal",Table2[H/U],"HOME",Table2[GameID],Table2[[#This Row],[GameID]],Table2[GameTime],"&lt;="&amp;Table2[[#This Row],[GameTime]])</f>
        <v>0</v>
      </c>
      <c r="S1418">
        <f>SUMIFS(Table2[number],Table2[Event],"Goal",Table2[H/U],"AWAY",Table2[GameID],Table2[[#This Row],[GameID]],Table2[GameTime],"&lt;="&amp;Table2[[#This Row],[GameTime]])</f>
        <v>2</v>
      </c>
      <c r="T1418" t="str">
        <f>IF(Table2[[#This Row],[Event]]="Goal",Table2[[#This Row],[Hscore]]&amp;"-"&amp;Table2[[#This Row],[Uscore]],"")</f>
        <v>0-2</v>
      </c>
      <c r="U1418">
        <v>431</v>
      </c>
      <c r="V1418" s="1">
        <f>Table2[[#This Row],[GameTime]]-(Table2[[#This Row],[period]]-1)*1200</f>
        <v>431</v>
      </c>
      <c r="W1418" s="1">
        <f>ROUNDDOWN(Table2[[#This Row],[Time]]/60,0)</f>
        <v>7</v>
      </c>
      <c r="X1418" s="1">
        <f>ROUNDDOWN((Table2[[#This Row],[Time]]/60-Table2[[#This Row],[Time2]])*60,0)</f>
        <v>11</v>
      </c>
      <c r="Y1418" s="1" t="str">
        <f>IF(Table2[[#This Row],[Time2]]&lt;10,0&amp;Table2[[#This Row],[Time2]],Table2[[#This Row],[Time2]])</f>
        <v>07</v>
      </c>
      <c r="Z1418" s="1">
        <f>IF(Table2[[#This Row],[Time3]]&lt;10,0&amp;Table2[[#This Row],[Time3]],Table2[[#This Row],[Time3]])</f>
        <v>11</v>
      </c>
      <c r="AA1418" s="2" t="str">
        <f>Table2[[#This Row],[Time4]]&amp;":"&amp;Table2[[#This Row],[Time5]]</f>
        <v>07:11</v>
      </c>
      <c r="AB1418" s="1" t="str" cm="1">
        <f t="array" ref="AB1418">IFERROR(IF(Table2[[#This Row],[code]]="","",_xlfn.IFS(AND(Table2[[#This Row],[code]]&lt;400,Table2[[#This Row],[code]]&lt;&gt;""),2,Table2[[#This Row],[code]]&gt;500,4)),"")</f>
        <v/>
      </c>
      <c r="AC1418" s="1" t="str">
        <f>IF(Table2[[#This Row],[Event]]="Penalty",Table2[[#This Row],[number]],IF(Table2[[#This Row],[Event]]="Time-Out",401,""))</f>
        <v/>
      </c>
      <c r="AD1418" s="1">
        <f>ROW(A1417)</f>
        <v>1417</v>
      </c>
      <c r="AE1418" s="1">
        <f>COUNTIFS(Table2[GameID],Table2[[#This Row],[GameID]],Table2[Column1],"&lt;="&amp;Table2[[#This Row],[Column1]])-1</f>
        <v>1</v>
      </c>
    </row>
    <row r="1419" spans="1:31" x14ac:dyDescent="0.45">
      <c r="A1419" t="s">
        <v>259</v>
      </c>
      <c r="B1419" t="str">
        <f>_xlfn.TEXTBEFORE(Table2[[#This Row],[Kamp]]," - ")</f>
        <v>BFC Vendsyssel</v>
      </c>
      <c r="C1419" t="str">
        <f>_xlfn.TEXTAFTER(Table2[[#This Row],[Kamp]],"- ")</f>
        <v>Blackhawks</v>
      </c>
      <c r="D1419">
        <v>44983</v>
      </c>
      <c r="E1419">
        <v>65726</v>
      </c>
      <c r="F1419">
        <v>20222023</v>
      </c>
      <c r="G1419" t="s">
        <v>418</v>
      </c>
      <c r="H1419" t="s">
        <v>661</v>
      </c>
      <c r="I1419" t="s">
        <v>677</v>
      </c>
      <c r="J1419">
        <v>1</v>
      </c>
      <c r="K1419">
        <v>29505</v>
      </c>
      <c r="L1419">
        <v>1</v>
      </c>
      <c r="M1419" t="s">
        <v>630</v>
      </c>
      <c r="N1419" t="s">
        <v>349</v>
      </c>
      <c r="O1419" t="s">
        <v>134</v>
      </c>
      <c r="P1419">
        <v>25</v>
      </c>
      <c r="Q1419">
        <v>15</v>
      </c>
      <c r="R1419">
        <f>SUMIFS(Table2[number],Table2[Event],"Goal",Table2[H/U],"HOME",Table2[GameID],Table2[[#This Row],[GameID]],Table2[GameTime],"&lt;="&amp;Table2[[#This Row],[GameTime]])</f>
        <v>0</v>
      </c>
      <c r="S1419">
        <f>SUMIFS(Table2[number],Table2[Event],"Goal",Table2[H/U],"AWAY",Table2[GameID],Table2[[#This Row],[GameID]],Table2[GameTime],"&lt;="&amp;Table2[[#This Row],[GameTime]])</f>
        <v>3</v>
      </c>
      <c r="T1419" t="str">
        <f>IF(Table2[[#This Row],[Event]]="Goal",Table2[[#This Row],[Hscore]]&amp;"-"&amp;Table2[[#This Row],[Uscore]],"")</f>
        <v>0-3</v>
      </c>
      <c r="U1419">
        <v>583</v>
      </c>
      <c r="V1419" s="1">
        <f>Table2[[#This Row],[GameTime]]-(Table2[[#This Row],[period]]-1)*1200</f>
        <v>583</v>
      </c>
      <c r="W1419" s="1">
        <f>ROUNDDOWN(Table2[[#This Row],[Time]]/60,0)</f>
        <v>9</v>
      </c>
      <c r="X1419" s="1">
        <f>ROUNDDOWN((Table2[[#This Row],[Time]]/60-Table2[[#This Row],[Time2]])*60,0)</f>
        <v>43</v>
      </c>
      <c r="Y1419" s="1" t="str">
        <f>IF(Table2[[#This Row],[Time2]]&lt;10,0&amp;Table2[[#This Row],[Time2]],Table2[[#This Row],[Time2]])</f>
        <v>09</v>
      </c>
      <c r="Z1419" s="1">
        <f>IF(Table2[[#This Row],[Time3]]&lt;10,0&amp;Table2[[#This Row],[Time3]],Table2[[#This Row],[Time3]])</f>
        <v>43</v>
      </c>
      <c r="AA1419" s="2" t="str">
        <f>Table2[[#This Row],[Time4]]&amp;":"&amp;Table2[[#This Row],[Time5]]</f>
        <v>09:43</v>
      </c>
      <c r="AB1419" s="1" t="str" cm="1">
        <f t="array" ref="AB1419">IFERROR(IF(Table2[[#This Row],[code]]="","",_xlfn.IFS(AND(Table2[[#This Row],[code]]&lt;400,Table2[[#This Row],[code]]&lt;&gt;""),2,Table2[[#This Row],[code]]&gt;500,4)),"")</f>
        <v/>
      </c>
      <c r="AC1419" s="1" t="str">
        <f>IF(Table2[[#This Row],[Event]]="Penalty",Table2[[#This Row],[number]],IF(Table2[[#This Row],[Event]]="Time-Out",401,""))</f>
        <v/>
      </c>
      <c r="AD1419" s="1">
        <f>ROW(A1418)</f>
        <v>1418</v>
      </c>
      <c r="AE1419" s="1">
        <f>COUNTIFS(Table2[GameID],Table2[[#This Row],[GameID]],Table2[Column1],"&lt;="&amp;Table2[[#This Row],[Column1]])-1</f>
        <v>2</v>
      </c>
    </row>
    <row r="1420" spans="1:31" x14ac:dyDescent="0.45">
      <c r="A1420" t="s">
        <v>259</v>
      </c>
      <c r="B1420" t="str">
        <f>_xlfn.TEXTBEFORE(Table2[[#This Row],[Kamp]]," - ")</f>
        <v>BFC Vendsyssel</v>
      </c>
      <c r="C1420" t="str">
        <f>_xlfn.TEXTAFTER(Table2[[#This Row],[Kamp]],"- ")</f>
        <v>Blackhawks</v>
      </c>
      <c r="D1420">
        <v>44983</v>
      </c>
      <c r="E1420">
        <v>65726</v>
      </c>
      <c r="F1420">
        <v>20222023</v>
      </c>
      <c r="G1420" t="s">
        <v>418</v>
      </c>
      <c r="H1420" t="s">
        <v>664</v>
      </c>
      <c r="I1420" t="s">
        <v>678</v>
      </c>
      <c r="J1420">
        <v>1</v>
      </c>
      <c r="K1420">
        <v>29506</v>
      </c>
      <c r="L1420">
        <v>1</v>
      </c>
      <c r="M1420" t="s">
        <v>630</v>
      </c>
      <c r="N1420" t="s">
        <v>197</v>
      </c>
      <c r="O1420" t="s">
        <v>198</v>
      </c>
      <c r="P1420">
        <v>15</v>
      </c>
      <c r="Q1420">
        <v>19</v>
      </c>
      <c r="R1420">
        <f>SUMIFS(Table2[number],Table2[Event],"Goal",Table2[H/U],"HOME",Table2[GameID],Table2[[#This Row],[GameID]],Table2[GameTime],"&lt;="&amp;Table2[[#This Row],[GameTime]])</f>
        <v>1</v>
      </c>
      <c r="S1420">
        <f>SUMIFS(Table2[number],Table2[Event],"Goal",Table2[H/U],"AWAY",Table2[GameID],Table2[[#This Row],[GameID]],Table2[GameTime],"&lt;="&amp;Table2[[#This Row],[GameTime]])</f>
        <v>3</v>
      </c>
      <c r="T1420" t="str">
        <f>IF(Table2[[#This Row],[Event]]="Goal",Table2[[#This Row],[Hscore]]&amp;"-"&amp;Table2[[#This Row],[Uscore]],"")</f>
        <v>1-3</v>
      </c>
      <c r="U1420">
        <v>716</v>
      </c>
      <c r="V1420" s="1">
        <f>Table2[[#This Row],[GameTime]]-(Table2[[#This Row],[period]]-1)*1200</f>
        <v>716</v>
      </c>
      <c r="W1420" s="1">
        <f>ROUNDDOWN(Table2[[#This Row],[Time]]/60,0)</f>
        <v>11</v>
      </c>
      <c r="X1420" s="1">
        <f>ROUNDDOWN((Table2[[#This Row],[Time]]/60-Table2[[#This Row],[Time2]])*60,0)</f>
        <v>56</v>
      </c>
      <c r="Y1420" s="1">
        <f>IF(Table2[[#This Row],[Time2]]&lt;10,0&amp;Table2[[#This Row],[Time2]],Table2[[#This Row],[Time2]])</f>
        <v>11</v>
      </c>
      <c r="Z1420" s="1">
        <f>IF(Table2[[#This Row],[Time3]]&lt;10,0&amp;Table2[[#This Row],[Time3]],Table2[[#This Row],[Time3]])</f>
        <v>56</v>
      </c>
      <c r="AA1420" s="2" t="str">
        <f>Table2[[#This Row],[Time4]]&amp;":"&amp;Table2[[#This Row],[Time5]]</f>
        <v>11:56</v>
      </c>
      <c r="AB1420" s="1" t="str" cm="1">
        <f t="array" ref="AB1420">IFERROR(IF(Table2[[#This Row],[code]]="","",_xlfn.IFS(AND(Table2[[#This Row],[code]]&lt;400,Table2[[#This Row],[code]]&lt;&gt;""),2,Table2[[#This Row],[code]]&gt;500,4)),"")</f>
        <v/>
      </c>
      <c r="AC1420" s="1" t="str">
        <f>IF(Table2[[#This Row],[Event]]="Penalty",Table2[[#This Row],[number]],IF(Table2[[#This Row],[Event]]="Time-Out",401,""))</f>
        <v/>
      </c>
      <c r="AD1420" s="1">
        <f>ROW(A1419)</f>
        <v>1419</v>
      </c>
      <c r="AE1420" s="1">
        <f>COUNTIFS(Table2[GameID],Table2[[#This Row],[GameID]],Table2[Column1],"&lt;="&amp;Table2[[#This Row],[Column1]])-1</f>
        <v>3</v>
      </c>
    </row>
    <row r="1421" spans="1:31" x14ac:dyDescent="0.45">
      <c r="A1421" t="s">
        <v>259</v>
      </c>
      <c r="B1421" t="str">
        <f>_xlfn.TEXTBEFORE(Table2[[#This Row],[Kamp]]," - ")</f>
        <v>BFC Vendsyssel</v>
      </c>
      <c r="C1421" t="str">
        <f>_xlfn.TEXTAFTER(Table2[[#This Row],[Kamp]],"- ")</f>
        <v>Blackhawks</v>
      </c>
      <c r="D1421">
        <v>44983</v>
      </c>
      <c r="E1421">
        <v>65726</v>
      </c>
      <c r="F1421">
        <v>20222023</v>
      </c>
      <c r="G1421" t="s">
        <v>418</v>
      </c>
      <c r="H1421" t="s">
        <v>661</v>
      </c>
      <c r="I1421" t="s">
        <v>677</v>
      </c>
      <c r="J1421">
        <v>1</v>
      </c>
      <c r="K1421">
        <v>29505</v>
      </c>
      <c r="L1421">
        <v>1</v>
      </c>
      <c r="M1421" t="s">
        <v>630</v>
      </c>
      <c r="N1421" t="s">
        <v>265</v>
      </c>
      <c r="O1421" t="s">
        <v>141</v>
      </c>
      <c r="P1421">
        <v>14</v>
      </c>
      <c r="Q1421">
        <v>68</v>
      </c>
      <c r="R1421">
        <f>SUMIFS(Table2[number],Table2[Event],"Goal",Table2[H/U],"HOME",Table2[GameID],Table2[[#This Row],[GameID]],Table2[GameTime],"&lt;="&amp;Table2[[#This Row],[GameTime]])</f>
        <v>1</v>
      </c>
      <c r="S1421">
        <f>SUMIFS(Table2[number],Table2[Event],"Goal",Table2[H/U],"AWAY",Table2[GameID],Table2[[#This Row],[GameID]],Table2[GameTime],"&lt;="&amp;Table2[[#This Row],[GameTime]])</f>
        <v>4</v>
      </c>
      <c r="T1421" t="str">
        <f>IF(Table2[[#This Row],[Event]]="Goal",Table2[[#This Row],[Hscore]]&amp;"-"&amp;Table2[[#This Row],[Uscore]],"")</f>
        <v>1-4</v>
      </c>
      <c r="U1421">
        <v>944</v>
      </c>
      <c r="V1421" s="1">
        <f>Table2[[#This Row],[GameTime]]-(Table2[[#This Row],[period]]-1)*1200</f>
        <v>944</v>
      </c>
      <c r="W1421" s="1">
        <f>ROUNDDOWN(Table2[[#This Row],[Time]]/60,0)</f>
        <v>15</v>
      </c>
      <c r="X1421" s="1">
        <f>ROUNDDOWN((Table2[[#This Row],[Time]]/60-Table2[[#This Row],[Time2]])*60,0)</f>
        <v>44</v>
      </c>
      <c r="Y1421" s="1">
        <f>IF(Table2[[#This Row],[Time2]]&lt;10,0&amp;Table2[[#This Row],[Time2]],Table2[[#This Row],[Time2]])</f>
        <v>15</v>
      </c>
      <c r="Z1421" s="1">
        <f>IF(Table2[[#This Row],[Time3]]&lt;10,0&amp;Table2[[#This Row],[Time3]],Table2[[#This Row],[Time3]])</f>
        <v>44</v>
      </c>
      <c r="AA1421" s="2" t="str">
        <f>Table2[[#This Row],[Time4]]&amp;":"&amp;Table2[[#This Row],[Time5]]</f>
        <v>15:44</v>
      </c>
      <c r="AB1421" s="1" t="str" cm="1">
        <f t="array" ref="AB1421">IFERROR(IF(Table2[[#This Row],[code]]="","",_xlfn.IFS(AND(Table2[[#This Row],[code]]&lt;400,Table2[[#This Row],[code]]&lt;&gt;""),2,Table2[[#This Row],[code]]&gt;500,4)),"")</f>
        <v/>
      </c>
      <c r="AC1421" s="1" t="str">
        <f>IF(Table2[[#This Row],[Event]]="Penalty",Table2[[#This Row],[number]],IF(Table2[[#This Row],[Event]]="Time-Out",401,""))</f>
        <v/>
      </c>
      <c r="AD1421" s="1">
        <f>ROW(A1420)</f>
        <v>1420</v>
      </c>
      <c r="AE1421" s="1">
        <f>COUNTIFS(Table2[GameID],Table2[[#This Row],[GameID]],Table2[Column1],"&lt;="&amp;Table2[[#This Row],[Column1]])-1</f>
        <v>4</v>
      </c>
    </row>
    <row r="1422" spans="1:31" x14ac:dyDescent="0.45">
      <c r="A1422" t="s">
        <v>259</v>
      </c>
      <c r="B1422" t="str">
        <f>_xlfn.TEXTBEFORE(Table2[[#This Row],[Kamp]]," - ")</f>
        <v>BFC Vendsyssel</v>
      </c>
      <c r="C1422" t="str">
        <f>_xlfn.TEXTAFTER(Table2[[#This Row],[Kamp]],"- ")</f>
        <v>Blackhawks</v>
      </c>
      <c r="D1422">
        <v>44983</v>
      </c>
      <c r="E1422">
        <v>65726</v>
      </c>
      <c r="F1422">
        <v>20222023</v>
      </c>
      <c r="G1422" t="s">
        <v>418</v>
      </c>
      <c r="H1422" t="s">
        <v>661</v>
      </c>
      <c r="I1422" t="s">
        <v>677</v>
      </c>
      <c r="J1422">
        <v>1</v>
      </c>
      <c r="K1422">
        <v>29505</v>
      </c>
      <c r="L1422">
        <v>1</v>
      </c>
      <c r="M1422" t="s">
        <v>630</v>
      </c>
      <c r="N1422" t="s">
        <v>147</v>
      </c>
      <c r="O1422" t="s">
        <v>133</v>
      </c>
      <c r="P1422">
        <v>92</v>
      </c>
      <c r="Q1422">
        <v>5</v>
      </c>
      <c r="R1422">
        <f>SUMIFS(Table2[number],Table2[Event],"Goal",Table2[H/U],"HOME",Table2[GameID],Table2[[#This Row],[GameID]],Table2[GameTime],"&lt;="&amp;Table2[[#This Row],[GameTime]])</f>
        <v>1</v>
      </c>
      <c r="S1422">
        <f>SUMIFS(Table2[number],Table2[Event],"Goal",Table2[H/U],"AWAY",Table2[GameID],Table2[[#This Row],[GameID]],Table2[GameTime],"&lt;="&amp;Table2[[#This Row],[GameTime]])</f>
        <v>5</v>
      </c>
      <c r="T1422" t="str">
        <f>IF(Table2[[#This Row],[Event]]="Goal",Table2[[#This Row],[Hscore]]&amp;"-"&amp;Table2[[#This Row],[Uscore]],"")</f>
        <v>1-5</v>
      </c>
      <c r="U1422">
        <v>1144</v>
      </c>
      <c r="V1422" s="1">
        <f>Table2[[#This Row],[GameTime]]-(Table2[[#This Row],[period]]-1)*1200</f>
        <v>1144</v>
      </c>
      <c r="W1422" s="1">
        <f>ROUNDDOWN(Table2[[#This Row],[Time]]/60,0)</f>
        <v>19</v>
      </c>
      <c r="X1422" s="1">
        <f>ROUNDDOWN((Table2[[#This Row],[Time]]/60-Table2[[#This Row],[Time2]])*60,0)</f>
        <v>3</v>
      </c>
      <c r="Y1422" s="1">
        <f>IF(Table2[[#This Row],[Time2]]&lt;10,0&amp;Table2[[#This Row],[Time2]],Table2[[#This Row],[Time2]])</f>
        <v>19</v>
      </c>
      <c r="Z1422" s="1" t="str">
        <f>IF(Table2[[#This Row],[Time3]]&lt;10,0&amp;Table2[[#This Row],[Time3]],Table2[[#This Row],[Time3]])</f>
        <v>03</v>
      </c>
      <c r="AA1422" s="2" t="str">
        <f>Table2[[#This Row],[Time4]]&amp;":"&amp;Table2[[#This Row],[Time5]]</f>
        <v>19:03</v>
      </c>
      <c r="AB1422" s="1" t="str" cm="1">
        <f t="array" ref="AB1422">IFERROR(IF(Table2[[#This Row],[code]]="","",_xlfn.IFS(AND(Table2[[#This Row],[code]]&lt;400,Table2[[#This Row],[code]]&lt;&gt;""),2,Table2[[#This Row],[code]]&gt;500,4)),"")</f>
        <v/>
      </c>
      <c r="AC1422" s="1" t="str">
        <f>IF(Table2[[#This Row],[Event]]="Penalty",Table2[[#This Row],[number]],IF(Table2[[#This Row],[Event]]="Time-Out",401,""))</f>
        <v/>
      </c>
      <c r="AD1422" s="1">
        <f>ROW(A1421)</f>
        <v>1421</v>
      </c>
      <c r="AE1422" s="1">
        <f>COUNTIFS(Table2[GameID],Table2[[#This Row],[GameID]],Table2[Column1],"&lt;="&amp;Table2[[#This Row],[Column1]])-1</f>
        <v>5</v>
      </c>
    </row>
    <row r="1423" spans="1:31" x14ac:dyDescent="0.45">
      <c r="A1423" t="s">
        <v>259</v>
      </c>
      <c r="B1423" t="str">
        <f>_xlfn.TEXTBEFORE(Table2[[#This Row],[Kamp]]," - ")</f>
        <v>BFC Vendsyssel</v>
      </c>
      <c r="C1423" t="str">
        <f>_xlfn.TEXTAFTER(Table2[[#This Row],[Kamp]],"- ")</f>
        <v>Blackhawks</v>
      </c>
      <c r="D1423">
        <v>44983</v>
      </c>
      <c r="E1423">
        <v>65726</v>
      </c>
      <c r="F1423">
        <v>20222023</v>
      </c>
      <c r="G1423" t="s">
        <v>418</v>
      </c>
      <c r="H1423" t="s">
        <v>661</v>
      </c>
      <c r="I1423" t="s">
        <v>677</v>
      </c>
      <c r="J1423">
        <v>2</v>
      </c>
      <c r="K1423">
        <v>29505</v>
      </c>
      <c r="L1423">
        <v>1</v>
      </c>
      <c r="M1423" t="s">
        <v>630</v>
      </c>
      <c r="N1423" t="s">
        <v>146</v>
      </c>
      <c r="O1423" t="s">
        <v>634</v>
      </c>
      <c r="P1423">
        <v>91</v>
      </c>
      <c r="Q1423" t="s">
        <v>634</v>
      </c>
      <c r="R1423">
        <f>SUMIFS(Table2[number],Table2[Event],"Goal",Table2[H/U],"HOME",Table2[GameID],Table2[[#This Row],[GameID]],Table2[GameTime],"&lt;="&amp;Table2[[#This Row],[GameTime]])</f>
        <v>1</v>
      </c>
      <c r="S1423">
        <f>SUMIFS(Table2[number],Table2[Event],"Goal",Table2[H/U],"AWAY",Table2[GameID],Table2[[#This Row],[GameID]],Table2[GameTime],"&lt;="&amp;Table2[[#This Row],[GameTime]])</f>
        <v>6</v>
      </c>
      <c r="T1423" t="str">
        <f>IF(Table2[[#This Row],[Event]]="Goal",Table2[[#This Row],[Hscore]]&amp;"-"&amp;Table2[[#This Row],[Uscore]],"")</f>
        <v>1-6</v>
      </c>
      <c r="U1423">
        <v>1239</v>
      </c>
      <c r="V1423" s="1">
        <f>Table2[[#This Row],[GameTime]]-(Table2[[#This Row],[period]]-1)*1200</f>
        <v>39</v>
      </c>
      <c r="W1423" s="1">
        <f>ROUNDDOWN(Table2[[#This Row],[Time]]/60,0)</f>
        <v>0</v>
      </c>
      <c r="X1423" s="1">
        <f>ROUNDDOWN((Table2[[#This Row],[Time]]/60-Table2[[#This Row],[Time2]])*60,0)</f>
        <v>39</v>
      </c>
      <c r="Y1423" s="1" t="str">
        <f>IF(Table2[[#This Row],[Time2]]&lt;10,0&amp;Table2[[#This Row],[Time2]],Table2[[#This Row],[Time2]])</f>
        <v>00</v>
      </c>
      <c r="Z1423" s="1">
        <f>IF(Table2[[#This Row],[Time3]]&lt;10,0&amp;Table2[[#This Row],[Time3]],Table2[[#This Row],[Time3]])</f>
        <v>39</v>
      </c>
      <c r="AA1423" s="2" t="str">
        <f>Table2[[#This Row],[Time4]]&amp;":"&amp;Table2[[#This Row],[Time5]]</f>
        <v>00:39</v>
      </c>
      <c r="AB1423" s="1" t="str" cm="1">
        <f t="array" ref="AB1423">IFERROR(IF(Table2[[#This Row],[code]]="","",_xlfn.IFS(AND(Table2[[#This Row],[code]]&lt;400,Table2[[#This Row],[code]]&lt;&gt;""),2,Table2[[#This Row],[code]]&gt;500,4)),"")</f>
        <v/>
      </c>
      <c r="AC1423" s="1" t="str">
        <f>IF(Table2[[#This Row],[Event]]="Penalty",Table2[[#This Row],[number]],IF(Table2[[#This Row],[Event]]="Time-Out",401,""))</f>
        <v/>
      </c>
      <c r="AD1423" s="1">
        <f>ROW(A1422)</f>
        <v>1422</v>
      </c>
      <c r="AE1423" s="1">
        <f>COUNTIFS(Table2[GameID],Table2[[#This Row],[GameID]],Table2[Column1],"&lt;="&amp;Table2[[#This Row],[Column1]])-1</f>
        <v>6</v>
      </c>
    </row>
    <row r="1424" spans="1:31" x14ac:dyDescent="0.45">
      <c r="A1424" t="s">
        <v>259</v>
      </c>
      <c r="B1424" t="str">
        <f>_xlfn.TEXTBEFORE(Table2[[#This Row],[Kamp]]," - ")</f>
        <v>BFC Vendsyssel</v>
      </c>
      <c r="C1424" t="str">
        <f>_xlfn.TEXTAFTER(Table2[[#This Row],[Kamp]],"- ")</f>
        <v>Blackhawks</v>
      </c>
      <c r="D1424">
        <v>44983</v>
      </c>
      <c r="E1424">
        <v>65726</v>
      </c>
      <c r="F1424">
        <v>20222023</v>
      </c>
      <c r="G1424" t="s">
        <v>418</v>
      </c>
      <c r="H1424" t="s">
        <v>661</v>
      </c>
      <c r="I1424" t="s">
        <v>677</v>
      </c>
      <c r="J1424">
        <v>2</v>
      </c>
      <c r="K1424">
        <v>29505</v>
      </c>
      <c r="L1424">
        <v>1</v>
      </c>
      <c r="M1424" t="s">
        <v>630</v>
      </c>
      <c r="N1424" t="s">
        <v>132</v>
      </c>
      <c r="O1424" t="s">
        <v>265</v>
      </c>
      <c r="P1424">
        <v>4</v>
      </c>
      <c r="Q1424">
        <v>14</v>
      </c>
      <c r="R1424">
        <f>SUMIFS(Table2[number],Table2[Event],"Goal",Table2[H/U],"HOME",Table2[GameID],Table2[[#This Row],[GameID]],Table2[GameTime],"&lt;="&amp;Table2[[#This Row],[GameTime]])</f>
        <v>1</v>
      </c>
      <c r="S1424">
        <f>SUMIFS(Table2[number],Table2[Event],"Goal",Table2[H/U],"AWAY",Table2[GameID],Table2[[#This Row],[GameID]],Table2[GameTime],"&lt;="&amp;Table2[[#This Row],[GameTime]])</f>
        <v>7</v>
      </c>
      <c r="T1424" t="str">
        <f>IF(Table2[[#This Row],[Event]]="Goal",Table2[[#This Row],[Hscore]]&amp;"-"&amp;Table2[[#This Row],[Uscore]],"")</f>
        <v>1-7</v>
      </c>
      <c r="U1424">
        <v>1627</v>
      </c>
      <c r="V1424" s="1">
        <f>Table2[[#This Row],[GameTime]]-(Table2[[#This Row],[period]]-1)*1200</f>
        <v>427</v>
      </c>
      <c r="W1424" s="1">
        <f>ROUNDDOWN(Table2[[#This Row],[Time]]/60,0)</f>
        <v>7</v>
      </c>
      <c r="X1424" s="1">
        <f>ROUNDDOWN((Table2[[#This Row],[Time]]/60-Table2[[#This Row],[Time2]])*60,0)</f>
        <v>6</v>
      </c>
      <c r="Y1424" s="1" t="str">
        <f>IF(Table2[[#This Row],[Time2]]&lt;10,0&amp;Table2[[#This Row],[Time2]],Table2[[#This Row],[Time2]])</f>
        <v>07</v>
      </c>
      <c r="Z1424" s="1" t="str">
        <f>IF(Table2[[#This Row],[Time3]]&lt;10,0&amp;Table2[[#This Row],[Time3]],Table2[[#This Row],[Time3]])</f>
        <v>06</v>
      </c>
      <c r="AA1424" s="2" t="str">
        <f>Table2[[#This Row],[Time4]]&amp;":"&amp;Table2[[#This Row],[Time5]]</f>
        <v>07:06</v>
      </c>
      <c r="AB1424" s="1" t="str" cm="1">
        <f t="array" ref="AB1424">IFERROR(IF(Table2[[#This Row],[code]]="","",_xlfn.IFS(AND(Table2[[#This Row],[code]]&lt;400,Table2[[#This Row],[code]]&lt;&gt;""),2,Table2[[#This Row],[code]]&gt;500,4)),"")</f>
        <v/>
      </c>
      <c r="AC1424" s="1" t="str">
        <f>IF(Table2[[#This Row],[Event]]="Penalty",Table2[[#This Row],[number]],IF(Table2[[#This Row],[Event]]="Time-Out",401,""))</f>
        <v/>
      </c>
      <c r="AD1424" s="1">
        <f>ROW(A1423)</f>
        <v>1423</v>
      </c>
      <c r="AE1424" s="1">
        <f>COUNTIFS(Table2[GameID],Table2[[#This Row],[GameID]],Table2[Column1],"&lt;="&amp;Table2[[#This Row],[Column1]])-1</f>
        <v>7</v>
      </c>
    </row>
    <row r="1425" spans="1:31" x14ac:dyDescent="0.45">
      <c r="A1425" t="s">
        <v>259</v>
      </c>
      <c r="B1425" t="str">
        <f>_xlfn.TEXTBEFORE(Table2[[#This Row],[Kamp]]," - ")</f>
        <v>BFC Vendsyssel</v>
      </c>
      <c r="C1425" t="str">
        <f>_xlfn.TEXTAFTER(Table2[[#This Row],[Kamp]],"- ")</f>
        <v>Blackhawks</v>
      </c>
      <c r="D1425">
        <v>44983</v>
      </c>
      <c r="E1425">
        <v>65726</v>
      </c>
      <c r="F1425">
        <v>20222023</v>
      </c>
      <c r="G1425" t="s">
        <v>418</v>
      </c>
      <c r="H1425" t="s">
        <v>664</v>
      </c>
      <c r="I1425" t="s">
        <v>678</v>
      </c>
      <c r="J1425">
        <v>2</v>
      </c>
      <c r="K1425">
        <v>29506</v>
      </c>
      <c r="L1425">
        <v>201</v>
      </c>
      <c r="M1425" t="s">
        <v>631</v>
      </c>
      <c r="N1425" t="s">
        <v>233</v>
      </c>
      <c r="O1425" t="s">
        <v>634</v>
      </c>
      <c r="P1425">
        <v>11</v>
      </c>
      <c r="Q1425" t="s">
        <v>634</v>
      </c>
      <c r="R1425">
        <f>SUMIFS(Table2[number],Table2[Event],"Goal",Table2[H/U],"HOME",Table2[GameID],Table2[[#This Row],[GameID]],Table2[GameTime],"&lt;="&amp;Table2[[#This Row],[GameTime]])</f>
        <v>1</v>
      </c>
      <c r="S1425">
        <f>SUMIFS(Table2[number],Table2[Event],"Goal",Table2[H/U],"AWAY",Table2[GameID],Table2[[#This Row],[GameID]],Table2[GameTime],"&lt;="&amp;Table2[[#This Row],[GameTime]])</f>
        <v>7</v>
      </c>
      <c r="T1425" t="str">
        <f>IF(Table2[[#This Row],[Event]]="Goal",Table2[[#This Row],[Hscore]]&amp;"-"&amp;Table2[[#This Row],[Uscore]],"")</f>
        <v/>
      </c>
      <c r="U1425">
        <v>1647</v>
      </c>
      <c r="V1425" s="1">
        <f>Table2[[#This Row],[GameTime]]-(Table2[[#This Row],[period]]-1)*1200</f>
        <v>447</v>
      </c>
      <c r="W1425" s="1">
        <f>ROUNDDOWN(Table2[[#This Row],[Time]]/60,0)</f>
        <v>7</v>
      </c>
      <c r="X1425" s="1">
        <f>ROUNDDOWN((Table2[[#This Row],[Time]]/60-Table2[[#This Row],[Time2]])*60,0)</f>
        <v>27</v>
      </c>
      <c r="Y1425" s="1" t="str">
        <f>IF(Table2[[#This Row],[Time2]]&lt;10,0&amp;Table2[[#This Row],[Time2]],Table2[[#This Row],[Time2]])</f>
        <v>07</v>
      </c>
      <c r="Z1425" s="1">
        <f>IF(Table2[[#This Row],[Time3]]&lt;10,0&amp;Table2[[#This Row],[Time3]],Table2[[#This Row],[Time3]])</f>
        <v>27</v>
      </c>
      <c r="AA1425" s="2" t="str">
        <f>Table2[[#This Row],[Time4]]&amp;":"&amp;Table2[[#This Row],[Time5]]</f>
        <v>07:27</v>
      </c>
      <c r="AB1425" s="1" cm="1">
        <f t="array" ref="AB1425">IFERROR(IF(Table2[[#This Row],[code]]="","",_xlfn.IFS(AND(Table2[[#This Row],[code]]&lt;400,Table2[[#This Row],[code]]&lt;&gt;""),2,Table2[[#This Row],[code]]&gt;500,4)),"")</f>
        <v>2</v>
      </c>
      <c r="AC1425" s="1">
        <f>IF(Table2[[#This Row],[Event]]="Penalty",Table2[[#This Row],[number]],IF(Table2[[#This Row],[Event]]="Time-Out",401,""))</f>
        <v>201</v>
      </c>
      <c r="AD1425" s="1">
        <f>ROW(A1424)</f>
        <v>1424</v>
      </c>
      <c r="AE1425" s="1">
        <f>COUNTIFS(Table2[GameID],Table2[[#This Row],[GameID]],Table2[Column1],"&lt;="&amp;Table2[[#This Row],[Column1]])-1</f>
        <v>8</v>
      </c>
    </row>
    <row r="1426" spans="1:31" x14ac:dyDescent="0.45">
      <c r="A1426" t="s">
        <v>259</v>
      </c>
      <c r="B1426" t="str">
        <f>_xlfn.TEXTBEFORE(Table2[[#This Row],[Kamp]]," - ")</f>
        <v>BFC Vendsyssel</v>
      </c>
      <c r="C1426" t="str">
        <f>_xlfn.TEXTAFTER(Table2[[#This Row],[Kamp]],"- ")</f>
        <v>Blackhawks</v>
      </c>
      <c r="D1426">
        <v>44983</v>
      </c>
      <c r="E1426">
        <v>65726</v>
      </c>
      <c r="F1426">
        <v>20222023</v>
      </c>
      <c r="G1426" t="s">
        <v>418</v>
      </c>
      <c r="H1426" t="s">
        <v>661</v>
      </c>
      <c r="I1426" t="s">
        <v>677</v>
      </c>
      <c r="J1426">
        <v>2</v>
      </c>
      <c r="K1426">
        <v>29505</v>
      </c>
      <c r="L1426">
        <v>1</v>
      </c>
      <c r="M1426" t="s">
        <v>630</v>
      </c>
      <c r="N1426" t="s">
        <v>349</v>
      </c>
      <c r="O1426" t="s">
        <v>134</v>
      </c>
      <c r="P1426">
        <v>25</v>
      </c>
      <c r="Q1426">
        <v>15</v>
      </c>
      <c r="R1426">
        <f>SUMIFS(Table2[number],Table2[Event],"Goal",Table2[H/U],"HOME",Table2[GameID],Table2[[#This Row],[GameID]],Table2[GameTime],"&lt;="&amp;Table2[[#This Row],[GameTime]])</f>
        <v>1</v>
      </c>
      <c r="S1426">
        <f>SUMIFS(Table2[number],Table2[Event],"Goal",Table2[H/U],"AWAY",Table2[GameID],Table2[[#This Row],[GameID]],Table2[GameTime],"&lt;="&amp;Table2[[#This Row],[GameTime]])</f>
        <v>8</v>
      </c>
      <c r="T1426" t="str">
        <f>IF(Table2[[#This Row],[Event]]="Goal",Table2[[#This Row],[Hscore]]&amp;"-"&amp;Table2[[#This Row],[Uscore]],"")</f>
        <v>1-8</v>
      </c>
      <c r="U1426">
        <v>1666</v>
      </c>
      <c r="V1426" s="1">
        <f>Table2[[#This Row],[GameTime]]-(Table2[[#This Row],[period]]-1)*1200</f>
        <v>466</v>
      </c>
      <c r="W1426" s="1">
        <f>ROUNDDOWN(Table2[[#This Row],[Time]]/60,0)</f>
        <v>7</v>
      </c>
      <c r="X1426" s="1">
        <f>ROUNDDOWN((Table2[[#This Row],[Time]]/60-Table2[[#This Row],[Time2]])*60,0)</f>
        <v>46</v>
      </c>
      <c r="Y1426" s="1" t="str">
        <f>IF(Table2[[#This Row],[Time2]]&lt;10,0&amp;Table2[[#This Row],[Time2]],Table2[[#This Row],[Time2]])</f>
        <v>07</v>
      </c>
      <c r="Z1426" s="1">
        <f>IF(Table2[[#This Row],[Time3]]&lt;10,0&amp;Table2[[#This Row],[Time3]],Table2[[#This Row],[Time3]])</f>
        <v>46</v>
      </c>
      <c r="AA1426" s="2" t="str">
        <f>Table2[[#This Row],[Time4]]&amp;":"&amp;Table2[[#This Row],[Time5]]</f>
        <v>07:46</v>
      </c>
      <c r="AB1426" s="1" t="str" cm="1">
        <f t="array" ref="AB1426">IFERROR(IF(Table2[[#This Row],[code]]="","",_xlfn.IFS(AND(Table2[[#This Row],[code]]&lt;400,Table2[[#This Row],[code]]&lt;&gt;""),2,Table2[[#This Row],[code]]&gt;500,4)),"")</f>
        <v/>
      </c>
      <c r="AC1426" s="1" t="str">
        <f>IF(Table2[[#This Row],[Event]]="Penalty",Table2[[#This Row],[number]],IF(Table2[[#This Row],[Event]]="Time-Out",401,""))</f>
        <v/>
      </c>
      <c r="AD1426" s="1">
        <f>ROW(A1425)</f>
        <v>1425</v>
      </c>
      <c r="AE1426" s="1">
        <f>COUNTIFS(Table2[GameID],Table2[[#This Row],[GameID]],Table2[Column1],"&lt;="&amp;Table2[[#This Row],[Column1]])-1</f>
        <v>9</v>
      </c>
    </row>
    <row r="1427" spans="1:31" x14ac:dyDescent="0.45">
      <c r="A1427" t="s">
        <v>259</v>
      </c>
      <c r="B1427" t="str">
        <f>_xlfn.TEXTBEFORE(Table2[[#This Row],[Kamp]]," - ")</f>
        <v>BFC Vendsyssel</v>
      </c>
      <c r="C1427" t="str">
        <f>_xlfn.TEXTAFTER(Table2[[#This Row],[Kamp]],"- ")</f>
        <v>Blackhawks</v>
      </c>
      <c r="D1427">
        <v>44983</v>
      </c>
      <c r="E1427">
        <v>65726</v>
      </c>
      <c r="F1427">
        <v>20222023</v>
      </c>
      <c r="G1427" t="s">
        <v>418</v>
      </c>
      <c r="H1427" t="s">
        <v>661</v>
      </c>
      <c r="I1427" t="s">
        <v>677</v>
      </c>
      <c r="J1427">
        <v>2</v>
      </c>
      <c r="K1427">
        <v>29505</v>
      </c>
      <c r="L1427">
        <v>1</v>
      </c>
      <c r="M1427" t="s">
        <v>630</v>
      </c>
      <c r="N1427" t="s">
        <v>147</v>
      </c>
      <c r="O1427" t="s">
        <v>134</v>
      </c>
      <c r="P1427">
        <v>92</v>
      </c>
      <c r="Q1427">
        <v>15</v>
      </c>
      <c r="R1427">
        <f>SUMIFS(Table2[number],Table2[Event],"Goal",Table2[H/U],"HOME",Table2[GameID],Table2[[#This Row],[GameID]],Table2[GameTime],"&lt;="&amp;Table2[[#This Row],[GameTime]])</f>
        <v>1</v>
      </c>
      <c r="S1427">
        <f>SUMIFS(Table2[number],Table2[Event],"Goal",Table2[H/U],"AWAY",Table2[GameID],Table2[[#This Row],[GameID]],Table2[GameTime],"&lt;="&amp;Table2[[#This Row],[GameTime]])</f>
        <v>9</v>
      </c>
      <c r="T1427" t="str">
        <f>IF(Table2[[#This Row],[Event]]="Goal",Table2[[#This Row],[Hscore]]&amp;"-"&amp;Table2[[#This Row],[Uscore]],"")</f>
        <v>1-9</v>
      </c>
      <c r="U1427">
        <v>1782</v>
      </c>
      <c r="V1427" s="1">
        <f>Table2[[#This Row],[GameTime]]-(Table2[[#This Row],[period]]-1)*1200</f>
        <v>582</v>
      </c>
      <c r="W1427" s="1">
        <f>ROUNDDOWN(Table2[[#This Row],[Time]]/60,0)</f>
        <v>9</v>
      </c>
      <c r="X1427" s="1">
        <f>ROUNDDOWN((Table2[[#This Row],[Time]]/60-Table2[[#This Row],[Time2]])*60,0)</f>
        <v>42</v>
      </c>
      <c r="Y1427" s="1" t="str">
        <f>IF(Table2[[#This Row],[Time2]]&lt;10,0&amp;Table2[[#This Row],[Time2]],Table2[[#This Row],[Time2]])</f>
        <v>09</v>
      </c>
      <c r="Z1427" s="1">
        <f>IF(Table2[[#This Row],[Time3]]&lt;10,0&amp;Table2[[#This Row],[Time3]],Table2[[#This Row],[Time3]])</f>
        <v>42</v>
      </c>
      <c r="AA1427" s="2" t="str">
        <f>Table2[[#This Row],[Time4]]&amp;":"&amp;Table2[[#This Row],[Time5]]</f>
        <v>09:42</v>
      </c>
      <c r="AB1427" s="1" t="str" cm="1">
        <f t="array" ref="AB1427">IFERROR(IF(Table2[[#This Row],[code]]="","",_xlfn.IFS(AND(Table2[[#This Row],[code]]&lt;400,Table2[[#This Row],[code]]&lt;&gt;""),2,Table2[[#This Row],[code]]&gt;500,4)),"")</f>
        <v/>
      </c>
      <c r="AC1427" s="1" t="str">
        <f>IF(Table2[[#This Row],[Event]]="Penalty",Table2[[#This Row],[number]],IF(Table2[[#This Row],[Event]]="Time-Out",401,""))</f>
        <v/>
      </c>
      <c r="AD1427" s="1">
        <f>ROW(A1426)</f>
        <v>1426</v>
      </c>
      <c r="AE1427" s="1">
        <f>COUNTIFS(Table2[GameID],Table2[[#This Row],[GameID]],Table2[Column1],"&lt;="&amp;Table2[[#This Row],[Column1]])-1</f>
        <v>10</v>
      </c>
    </row>
    <row r="1428" spans="1:31" x14ac:dyDescent="0.45">
      <c r="A1428" t="s">
        <v>259</v>
      </c>
      <c r="B1428" t="str">
        <f>_xlfn.TEXTBEFORE(Table2[[#This Row],[Kamp]]," - ")</f>
        <v>BFC Vendsyssel</v>
      </c>
      <c r="C1428" t="str">
        <f>_xlfn.TEXTAFTER(Table2[[#This Row],[Kamp]],"- ")</f>
        <v>Blackhawks</v>
      </c>
      <c r="D1428">
        <v>44983</v>
      </c>
      <c r="E1428">
        <v>65726</v>
      </c>
      <c r="F1428">
        <v>20222023</v>
      </c>
      <c r="G1428" t="s">
        <v>418</v>
      </c>
      <c r="H1428" t="s">
        <v>661</v>
      </c>
      <c r="I1428" t="s">
        <v>677</v>
      </c>
      <c r="J1428">
        <v>2</v>
      </c>
      <c r="K1428">
        <v>29505</v>
      </c>
      <c r="L1428">
        <v>1</v>
      </c>
      <c r="M1428" t="s">
        <v>630</v>
      </c>
      <c r="N1428" t="s">
        <v>264</v>
      </c>
      <c r="O1428" t="s">
        <v>146</v>
      </c>
      <c r="P1428">
        <v>10</v>
      </c>
      <c r="Q1428">
        <v>91</v>
      </c>
      <c r="R1428">
        <f>SUMIFS(Table2[number],Table2[Event],"Goal",Table2[H/U],"HOME",Table2[GameID],Table2[[#This Row],[GameID]],Table2[GameTime],"&lt;="&amp;Table2[[#This Row],[GameTime]])</f>
        <v>1</v>
      </c>
      <c r="S1428">
        <f>SUMIFS(Table2[number],Table2[Event],"Goal",Table2[H/U],"AWAY",Table2[GameID],Table2[[#This Row],[GameID]],Table2[GameTime],"&lt;="&amp;Table2[[#This Row],[GameTime]])</f>
        <v>10</v>
      </c>
      <c r="T1428" t="str">
        <f>IF(Table2[[#This Row],[Event]]="Goal",Table2[[#This Row],[Hscore]]&amp;"-"&amp;Table2[[#This Row],[Uscore]],"")</f>
        <v>1-10</v>
      </c>
      <c r="U1428">
        <v>1829</v>
      </c>
      <c r="V1428" s="1">
        <f>Table2[[#This Row],[GameTime]]-(Table2[[#This Row],[period]]-1)*1200</f>
        <v>629</v>
      </c>
      <c r="W1428" s="1">
        <f>ROUNDDOWN(Table2[[#This Row],[Time]]/60,0)</f>
        <v>10</v>
      </c>
      <c r="X1428" s="1">
        <f>ROUNDDOWN((Table2[[#This Row],[Time]]/60-Table2[[#This Row],[Time2]])*60,0)</f>
        <v>29</v>
      </c>
      <c r="Y1428" s="1">
        <f>IF(Table2[[#This Row],[Time2]]&lt;10,0&amp;Table2[[#This Row],[Time2]],Table2[[#This Row],[Time2]])</f>
        <v>10</v>
      </c>
      <c r="Z1428" s="1">
        <f>IF(Table2[[#This Row],[Time3]]&lt;10,0&amp;Table2[[#This Row],[Time3]],Table2[[#This Row],[Time3]])</f>
        <v>29</v>
      </c>
      <c r="AA1428" s="2" t="str">
        <f>Table2[[#This Row],[Time4]]&amp;":"&amp;Table2[[#This Row],[Time5]]</f>
        <v>10:29</v>
      </c>
      <c r="AB1428" s="1" t="str" cm="1">
        <f t="array" ref="AB1428">IFERROR(IF(Table2[[#This Row],[code]]="","",_xlfn.IFS(AND(Table2[[#This Row],[code]]&lt;400,Table2[[#This Row],[code]]&lt;&gt;""),2,Table2[[#This Row],[code]]&gt;500,4)),"")</f>
        <v/>
      </c>
      <c r="AC1428" s="1" t="str">
        <f>IF(Table2[[#This Row],[Event]]="Penalty",Table2[[#This Row],[number]],IF(Table2[[#This Row],[Event]]="Time-Out",401,""))</f>
        <v/>
      </c>
      <c r="AD1428" s="1">
        <f>ROW(A1427)</f>
        <v>1427</v>
      </c>
      <c r="AE1428" s="1">
        <f>COUNTIFS(Table2[GameID],Table2[[#This Row],[GameID]],Table2[Column1],"&lt;="&amp;Table2[[#This Row],[Column1]])-1</f>
        <v>11</v>
      </c>
    </row>
    <row r="1429" spans="1:31" x14ac:dyDescent="0.45">
      <c r="A1429" t="s">
        <v>259</v>
      </c>
      <c r="B1429" t="str">
        <f>_xlfn.TEXTBEFORE(Table2[[#This Row],[Kamp]]," - ")</f>
        <v>BFC Vendsyssel</v>
      </c>
      <c r="C1429" t="str">
        <f>_xlfn.TEXTAFTER(Table2[[#This Row],[Kamp]],"- ")</f>
        <v>Blackhawks</v>
      </c>
      <c r="D1429">
        <v>44983</v>
      </c>
      <c r="E1429">
        <v>65726</v>
      </c>
      <c r="F1429">
        <v>20222023</v>
      </c>
      <c r="G1429" t="s">
        <v>418</v>
      </c>
      <c r="H1429" t="s">
        <v>664</v>
      </c>
      <c r="I1429" t="s">
        <v>678</v>
      </c>
      <c r="J1429">
        <v>2</v>
      </c>
      <c r="K1429">
        <v>29506</v>
      </c>
      <c r="L1429">
        <v>207</v>
      </c>
      <c r="M1429" t="s">
        <v>631</v>
      </c>
      <c r="N1429" t="s">
        <v>433</v>
      </c>
      <c r="O1429" t="s">
        <v>634</v>
      </c>
      <c r="P1429">
        <v>13</v>
      </c>
      <c r="Q1429" t="s">
        <v>634</v>
      </c>
      <c r="R1429">
        <f>SUMIFS(Table2[number],Table2[Event],"Goal",Table2[H/U],"HOME",Table2[GameID],Table2[[#This Row],[GameID]],Table2[GameTime],"&lt;="&amp;Table2[[#This Row],[GameTime]])</f>
        <v>1</v>
      </c>
      <c r="S1429">
        <f>SUMIFS(Table2[number],Table2[Event],"Goal",Table2[H/U],"AWAY",Table2[GameID],Table2[[#This Row],[GameID]],Table2[GameTime],"&lt;="&amp;Table2[[#This Row],[GameTime]])</f>
        <v>10</v>
      </c>
      <c r="T1429" t="str">
        <f>IF(Table2[[#This Row],[Event]]="Goal",Table2[[#This Row],[Hscore]]&amp;"-"&amp;Table2[[#This Row],[Uscore]],"")</f>
        <v/>
      </c>
      <c r="U1429">
        <v>1988</v>
      </c>
      <c r="V1429" s="1">
        <f>Table2[[#This Row],[GameTime]]-(Table2[[#This Row],[period]]-1)*1200</f>
        <v>788</v>
      </c>
      <c r="W1429" s="1">
        <f>ROUNDDOWN(Table2[[#This Row],[Time]]/60,0)</f>
        <v>13</v>
      </c>
      <c r="X1429" s="1">
        <f>ROUNDDOWN((Table2[[#This Row],[Time]]/60-Table2[[#This Row],[Time2]])*60,0)</f>
        <v>7</v>
      </c>
      <c r="Y1429" s="1">
        <f>IF(Table2[[#This Row],[Time2]]&lt;10,0&amp;Table2[[#This Row],[Time2]],Table2[[#This Row],[Time2]])</f>
        <v>13</v>
      </c>
      <c r="Z1429" s="1" t="str">
        <f>IF(Table2[[#This Row],[Time3]]&lt;10,0&amp;Table2[[#This Row],[Time3]],Table2[[#This Row],[Time3]])</f>
        <v>07</v>
      </c>
      <c r="AA1429" s="2" t="str">
        <f>Table2[[#This Row],[Time4]]&amp;":"&amp;Table2[[#This Row],[Time5]]</f>
        <v>13:07</v>
      </c>
      <c r="AB1429" s="1" cm="1">
        <f t="array" ref="AB1429">IFERROR(IF(Table2[[#This Row],[code]]="","",_xlfn.IFS(AND(Table2[[#This Row],[code]]&lt;400,Table2[[#This Row],[code]]&lt;&gt;""),2,Table2[[#This Row],[code]]&gt;500,4)),"")</f>
        <v>2</v>
      </c>
      <c r="AC1429" s="1">
        <f>IF(Table2[[#This Row],[Event]]="Penalty",Table2[[#This Row],[number]],IF(Table2[[#This Row],[Event]]="Time-Out",401,""))</f>
        <v>207</v>
      </c>
      <c r="AD1429" s="1">
        <f>ROW(A1428)</f>
        <v>1428</v>
      </c>
      <c r="AE1429" s="1">
        <f>COUNTIFS(Table2[GameID],Table2[[#This Row],[GameID]],Table2[Column1],"&lt;="&amp;Table2[[#This Row],[Column1]])-1</f>
        <v>12</v>
      </c>
    </row>
    <row r="1430" spans="1:31" x14ac:dyDescent="0.45">
      <c r="A1430" t="s">
        <v>259</v>
      </c>
      <c r="B1430" t="str">
        <f>_xlfn.TEXTBEFORE(Table2[[#This Row],[Kamp]]," - ")</f>
        <v>BFC Vendsyssel</v>
      </c>
      <c r="C1430" t="str">
        <f>_xlfn.TEXTAFTER(Table2[[#This Row],[Kamp]],"- ")</f>
        <v>Blackhawks</v>
      </c>
      <c r="D1430">
        <v>44983</v>
      </c>
      <c r="E1430">
        <v>65726</v>
      </c>
      <c r="F1430">
        <v>20222023</v>
      </c>
      <c r="G1430" t="s">
        <v>418</v>
      </c>
      <c r="H1430" t="s">
        <v>664</v>
      </c>
      <c r="I1430" t="s">
        <v>678</v>
      </c>
      <c r="J1430">
        <v>2</v>
      </c>
      <c r="K1430">
        <v>29506</v>
      </c>
      <c r="L1430">
        <v>1</v>
      </c>
      <c r="M1430" t="s">
        <v>630</v>
      </c>
      <c r="N1430" t="s">
        <v>211</v>
      </c>
      <c r="O1430" t="s">
        <v>634</v>
      </c>
      <c r="P1430">
        <v>92</v>
      </c>
      <c r="Q1430" t="s">
        <v>634</v>
      </c>
      <c r="R1430">
        <f>SUMIFS(Table2[number],Table2[Event],"Goal",Table2[H/U],"HOME",Table2[GameID],Table2[[#This Row],[GameID]],Table2[GameTime],"&lt;="&amp;Table2[[#This Row],[GameTime]])</f>
        <v>2</v>
      </c>
      <c r="S1430">
        <f>SUMIFS(Table2[number],Table2[Event],"Goal",Table2[H/U],"AWAY",Table2[GameID],Table2[[#This Row],[GameID]],Table2[GameTime],"&lt;="&amp;Table2[[#This Row],[GameTime]])</f>
        <v>10</v>
      </c>
      <c r="T1430" t="str">
        <f>IF(Table2[[#This Row],[Event]]="Goal",Table2[[#This Row],[Hscore]]&amp;"-"&amp;Table2[[#This Row],[Uscore]],"")</f>
        <v>2-10</v>
      </c>
      <c r="U1430">
        <v>2281</v>
      </c>
      <c r="V1430" s="1">
        <f>Table2[[#This Row],[GameTime]]-(Table2[[#This Row],[period]]-1)*1200</f>
        <v>1081</v>
      </c>
      <c r="W1430" s="1">
        <f>ROUNDDOWN(Table2[[#This Row],[Time]]/60,0)</f>
        <v>18</v>
      </c>
      <c r="X1430" s="1">
        <f>ROUNDDOWN((Table2[[#This Row],[Time]]/60-Table2[[#This Row],[Time2]])*60,0)</f>
        <v>0</v>
      </c>
      <c r="Y1430" s="1">
        <f>IF(Table2[[#This Row],[Time2]]&lt;10,0&amp;Table2[[#This Row],[Time2]],Table2[[#This Row],[Time2]])</f>
        <v>18</v>
      </c>
      <c r="Z1430" s="1" t="str">
        <f>IF(Table2[[#This Row],[Time3]]&lt;10,0&amp;Table2[[#This Row],[Time3]],Table2[[#This Row],[Time3]])</f>
        <v>00</v>
      </c>
      <c r="AA1430" s="2" t="str">
        <f>Table2[[#This Row],[Time4]]&amp;":"&amp;Table2[[#This Row],[Time5]]</f>
        <v>18:00</v>
      </c>
      <c r="AB1430" s="1" t="str" cm="1">
        <f t="array" ref="AB1430">IFERROR(IF(Table2[[#This Row],[code]]="","",_xlfn.IFS(AND(Table2[[#This Row],[code]]&lt;400,Table2[[#This Row],[code]]&lt;&gt;""),2,Table2[[#This Row],[code]]&gt;500,4)),"")</f>
        <v/>
      </c>
      <c r="AC1430" s="1" t="str">
        <f>IF(Table2[[#This Row],[Event]]="Penalty",Table2[[#This Row],[number]],IF(Table2[[#This Row],[Event]]="Time-Out",401,""))</f>
        <v/>
      </c>
      <c r="AD1430" s="1">
        <f>ROW(A1429)</f>
        <v>1429</v>
      </c>
      <c r="AE1430" s="1">
        <f>COUNTIFS(Table2[GameID],Table2[[#This Row],[GameID]],Table2[Column1],"&lt;="&amp;Table2[[#This Row],[Column1]])-1</f>
        <v>13</v>
      </c>
    </row>
    <row r="1431" spans="1:31" x14ac:dyDescent="0.45">
      <c r="A1431" t="s">
        <v>259</v>
      </c>
      <c r="B1431" t="str">
        <f>_xlfn.TEXTBEFORE(Table2[[#This Row],[Kamp]]," - ")</f>
        <v>BFC Vendsyssel</v>
      </c>
      <c r="C1431" t="str">
        <f>_xlfn.TEXTAFTER(Table2[[#This Row],[Kamp]],"- ")</f>
        <v>Blackhawks</v>
      </c>
      <c r="D1431">
        <v>44983</v>
      </c>
      <c r="E1431">
        <v>65726</v>
      </c>
      <c r="F1431">
        <v>20222023</v>
      </c>
      <c r="G1431" t="s">
        <v>418</v>
      </c>
      <c r="H1431" t="s">
        <v>661</v>
      </c>
      <c r="I1431" t="s">
        <v>677</v>
      </c>
      <c r="J1431">
        <v>3</v>
      </c>
      <c r="K1431">
        <v>29505</v>
      </c>
      <c r="L1431">
        <v>1</v>
      </c>
      <c r="M1431" t="s">
        <v>630</v>
      </c>
      <c r="N1431" t="s">
        <v>264</v>
      </c>
      <c r="O1431" t="s">
        <v>146</v>
      </c>
      <c r="P1431">
        <v>10</v>
      </c>
      <c r="Q1431">
        <v>91</v>
      </c>
      <c r="R1431">
        <f>SUMIFS(Table2[number],Table2[Event],"Goal",Table2[H/U],"HOME",Table2[GameID],Table2[[#This Row],[GameID]],Table2[GameTime],"&lt;="&amp;Table2[[#This Row],[GameTime]])</f>
        <v>2</v>
      </c>
      <c r="S1431">
        <f>SUMIFS(Table2[number],Table2[Event],"Goal",Table2[H/U],"AWAY",Table2[GameID],Table2[[#This Row],[GameID]],Table2[GameTime],"&lt;="&amp;Table2[[#This Row],[GameTime]])</f>
        <v>11</v>
      </c>
      <c r="T1431" t="str">
        <f>IF(Table2[[#This Row],[Event]]="Goal",Table2[[#This Row],[Hscore]]&amp;"-"&amp;Table2[[#This Row],[Uscore]],"")</f>
        <v>2-11</v>
      </c>
      <c r="U1431">
        <v>2529</v>
      </c>
      <c r="V1431" s="1">
        <f>Table2[[#This Row],[GameTime]]-(Table2[[#This Row],[period]]-1)*1200</f>
        <v>129</v>
      </c>
      <c r="W1431" s="1">
        <f>ROUNDDOWN(Table2[[#This Row],[Time]]/60,0)</f>
        <v>2</v>
      </c>
      <c r="X1431" s="1">
        <f>ROUNDDOWN((Table2[[#This Row],[Time]]/60-Table2[[#This Row],[Time2]])*60,0)</f>
        <v>8</v>
      </c>
      <c r="Y1431" s="1" t="str">
        <f>IF(Table2[[#This Row],[Time2]]&lt;10,0&amp;Table2[[#This Row],[Time2]],Table2[[#This Row],[Time2]])</f>
        <v>02</v>
      </c>
      <c r="Z1431" s="1" t="str">
        <f>IF(Table2[[#This Row],[Time3]]&lt;10,0&amp;Table2[[#This Row],[Time3]],Table2[[#This Row],[Time3]])</f>
        <v>08</v>
      </c>
      <c r="AA1431" s="2" t="str">
        <f>Table2[[#This Row],[Time4]]&amp;":"&amp;Table2[[#This Row],[Time5]]</f>
        <v>02:08</v>
      </c>
      <c r="AB1431" s="1" t="str" cm="1">
        <f t="array" ref="AB1431">IFERROR(IF(Table2[[#This Row],[code]]="","",_xlfn.IFS(AND(Table2[[#This Row],[code]]&lt;400,Table2[[#This Row],[code]]&lt;&gt;""),2,Table2[[#This Row],[code]]&gt;500,4)),"")</f>
        <v/>
      </c>
      <c r="AC1431" s="1" t="str">
        <f>IF(Table2[[#This Row],[Event]]="Penalty",Table2[[#This Row],[number]],IF(Table2[[#This Row],[Event]]="Time-Out",401,""))</f>
        <v/>
      </c>
      <c r="AD1431" s="1">
        <f>ROW(A1430)</f>
        <v>1430</v>
      </c>
      <c r="AE1431" s="1">
        <f>COUNTIFS(Table2[GameID],Table2[[#This Row],[GameID]],Table2[Column1],"&lt;="&amp;Table2[[#This Row],[Column1]])-1</f>
        <v>14</v>
      </c>
    </row>
    <row r="1432" spans="1:31" x14ac:dyDescent="0.45">
      <c r="A1432" t="s">
        <v>259</v>
      </c>
      <c r="B1432" t="str">
        <f>_xlfn.TEXTBEFORE(Table2[[#This Row],[Kamp]]," - ")</f>
        <v>BFC Vendsyssel</v>
      </c>
      <c r="C1432" t="str">
        <f>_xlfn.TEXTAFTER(Table2[[#This Row],[Kamp]],"- ")</f>
        <v>Blackhawks</v>
      </c>
      <c r="D1432">
        <v>44983</v>
      </c>
      <c r="E1432">
        <v>65726</v>
      </c>
      <c r="F1432">
        <v>20222023</v>
      </c>
      <c r="G1432" t="s">
        <v>418</v>
      </c>
      <c r="H1432" t="s">
        <v>661</v>
      </c>
      <c r="I1432" t="s">
        <v>677</v>
      </c>
      <c r="J1432">
        <v>3</v>
      </c>
      <c r="K1432">
        <v>29505</v>
      </c>
      <c r="L1432">
        <v>1</v>
      </c>
      <c r="M1432" t="s">
        <v>630</v>
      </c>
      <c r="N1432" t="s">
        <v>139</v>
      </c>
      <c r="O1432" t="s">
        <v>135</v>
      </c>
      <c r="P1432">
        <v>27</v>
      </c>
      <c r="Q1432">
        <v>7</v>
      </c>
      <c r="R1432">
        <f>SUMIFS(Table2[number],Table2[Event],"Goal",Table2[H/U],"HOME",Table2[GameID],Table2[[#This Row],[GameID]],Table2[GameTime],"&lt;="&amp;Table2[[#This Row],[GameTime]])</f>
        <v>2</v>
      </c>
      <c r="S1432">
        <f>SUMIFS(Table2[number],Table2[Event],"Goal",Table2[H/U],"AWAY",Table2[GameID],Table2[[#This Row],[GameID]],Table2[GameTime],"&lt;="&amp;Table2[[#This Row],[GameTime]])</f>
        <v>12</v>
      </c>
      <c r="T1432" t="str">
        <f>IF(Table2[[#This Row],[Event]]="Goal",Table2[[#This Row],[Hscore]]&amp;"-"&amp;Table2[[#This Row],[Uscore]],"")</f>
        <v>2-12</v>
      </c>
      <c r="U1432">
        <v>2592</v>
      </c>
      <c r="V1432" s="1">
        <f>Table2[[#This Row],[GameTime]]-(Table2[[#This Row],[period]]-1)*1200</f>
        <v>192</v>
      </c>
      <c r="W1432" s="1">
        <f>ROUNDDOWN(Table2[[#This Row],[Time]]/60,0)</f>
        <v>3</v>
      </c>
      <c r="X1432" s="1">
        <f>ROUNDDOWN((Table2[[#This Row],[Time]]/60-Table2[[#This Row],[Time2]])*60,0)</f>
        <v>12</v>
      </c>
      <c r="Y1432" s="1" t="str">
        <f>IF(Table2[[#This Row],[Time2]]&lt;10,0&amp;Table2[[#This Row],[Time2]],Table2[[#This Row],[Time2]])</f>
        <v>03</v>
      </c>
      <c r="Z1432" s="1">
        <f>IF(Table2[[#This Row],[Time3]]&lt;10,0&amp;Table2[[#This Row],[Time3]],Table2[[#This Row],[Time3]])</f>
        <v>12</v>
      </c>
      <c r="AA1432" s="2" t="str">
        <f>Table2[[#This Row],[Time4]]&amp;":"&amp;Table2[[#This Row],[Time5]]</f>
        <v>03:12</v>
      </c>
      <c r="AB1432" s="1" t="str" cm="1">
        <f t="array" ref="AB1432">IFERROR(IF(Table2[[#This Row],[code]]="","",_xlfn.IFS(AND(Table2[[#This Row],[code]]&lt;400,Table2[[#This Row],[code]]&lt;&gt;""),2,Table2[[#This Row],[code]]&gt;500,4)),"")</f>
        <v/>
      </c>
      <c r="AC1432" s="1" t="str">
        <f>IF(Table2[[#This Row],[Event]]="Penalty",Table2[[#This Row],[number]],IF(Table2[[#This Row],[Event]]="Time-Out",401,""))</f>
        <v/>
      </c>
      <c r="AD1432" s="1">
        <f>ROW(A1431)</f>
        <v>1431</v>
      </c>
      <c r="AE1432" s="1">
        <f>COUNTIFS(Table2[GameID],Table2[[#This Row],[GameID]],Table2[Column1],"&lt;="&amp;Table2[[#This Row],[Column1]])-1</f>
        <v>15</v>
      </c>
    </row>
    <row r="1433" spans="1:31" x14ac:dyDescent="0.45">
      <c r="A1433" t="s">
        <v>259</v>
      </c>
      <c r="B1433" t="str">
        <f>_xlfn.TEXTBEFORE(Table2[[#This Row],[Kamp]]," - ")</f>
        <v>BFC Vendsyssel</v>
      </c>
      <c r="C1433" t="str">
        <f>_xlfn.TEXTAFTER(Table2[[#This Row],[Kamp]],"- ")</f>
        <v>Blackhawks</v>
      </c>
      <c r="D1433">
        <v>44983</v>
      </c>
      <c r="E1433">
        <v>65726</v>
      </c>
      <c r="F1433">
        <v>20222023</v>
      </c>
      <c r="G1433" t="s">
        <v>418</v>
      </c>
      <c r="H1433" t="s">
        <v>661</v>
      </c>
      <c r="I1433" t="s">
        <v>677</v>
      </c>
      <c r="J1433">
        <v>3</v>
      </c>
      <c r="K1433">
        <v>29505</v>
      </c>
      <c r="L1433">
        <v>1</v>
      </c>
      <c r="M1433" t="s">
        <v>630</v>
      </c>
      <c r="N1433" t="s">
        <v>147</v>
      </c>
      <c r="O1433" t="s">
        <v>134</v>
      </c>
      <c r="P1433">
        <v>92</v>
      </c>
      <c r="Q1433">
        <v>15</v>
      </c>
      <c r="R1433">
        <f>SUMIFS(Table2[number],Table2[Event],"Goal",Table2[H/U],"HOME",Table2[GameID],Table2[[#This Row],[GameID]],Table2[GameTime],"&lt;="&amp;Table2[[#This Row],[GameTime]])</f>
        <v>2</v>
      </c>
      <c r="S1433">
        <f>SUMIFS(Table2[number],Table2[Event],"Goal",Table2[H/U],"AWAY",Table2[GameID],Table2[[#This Row],[GameID]],Table2[GameTime],"&lt;="&amp;Table2[[#This Row],[GameTime]])</f>
        <v>13</v>
      </c>
      <c r="T1433" t="str">
        <f>IF(Table2[[#This Row],[Event]]="Goal",Table2[[#This Row],[Hscore]]&amp;"-"&amp;Table2[[#This Row],[Uscore]],"")</f>
        <v>2-13</v>
      </c>
      <c r="U1433">
        <v>2657</v>
      </c>
      <c r="V1433" s="1">
        <f>Table2[[#This Row],[GameTime]]-(Table2[[#This Row],[period]]-1)*1200</f>
        <v>257</v>
      </c>
      <c r="W1433" s="1">
        <f>ROUNDDOWN(Table2[[#This Row],[Time]]/60,0)</f>
        <v>4</v>
      </c>
      <c r="X1433" s="1">
        <f>ROUNDDOWN((Table2[[#This Row],[Time]]/60-Table2[[#This Row],[Time2]])*60,0)</f>
        <v>17</v>
      </c>
      <c r="Y1433" s="1" t="str">
        <f>IF(Table2[[#This Row],[Time2]]&lt;10,0&amp;Table2[[#This Row],[Time2]],Table2[[#This Row],[Time2]])</f>
        <v>04</v>
      </c>
      <c r="Z1433" s="1">
        <f>IF(Table2[[#This Row],[Time3]]&lt;10,0&amp;Table2[[#This Row],[Time3]],Table2[[#This Row],[Time3]])</f>
        <v>17</v>
      </c>
      <c r="AA1433" s="2" t="str">
        <f>Table2[[#This Row],[Time4]]&amp;":"&amp;Table2[[#This Row],[Time5]]</f>
        <v>04:17</v>
      </c>
      <c r="AB1433" s="1" t="str" cm="1">
        <f t="array" ref="AB1433">IFERROR(IF(Table2[[#This Row],[code]]="","",_xlfn.IFS(AND(Table2[[#This Row],[code]]&lt;400,Table2[[#This Row],[code]]&lt;&gt;""),2,Table2[[#This Row],[code]]&gt;500,4)),"")</f>
        <v/>
      </c>
      <c r="AC1433" s="1" t="str">
        <f>IF(Table2[[#This Row],[Event]]="Penalty",Table2[[#This Row],[number]],IF(Table2[[#This Row],[Event]]="Time-Out",401,""))</f>
        <v/>
      </c>
      <c r="AD1433" s="1">
        <f>ROW(A1432)</f>
        <v>1432</v>
      </c>
      <c r="AE1433" s="1">
        <f>COUNTIFS(Table2[GameID],Table2[[#This Row],[GameID]],Table2[Column1],"&lt;="&amp;Table2[[#This Row],[Column1]])-1</f>
        <v>16</v>
      </c>
    </row>
    <row r="1434" spans="1:31" x14ac:dyDescent="0.45">
      <c r="A1434" t="s">
        <v>259</v>
      </c>
      <c r="B1434" t="str">
        <f>_xlfn.TEXTBEFORE(Table2[[#This Row],[Kamp]]," - ")</f>
        <v>BFC Vendsyssel</v>
      </c>
      <c r="C1434" t="str">
        <f>_xlfn.TEXTAFTER(Table2[[#This Row],[Kamp]],"- ")</f>
        <v>Blackhawks</v>
      </c>
      <c r="D1434">
        <v>44983</v>
      </c>
      <c r="E1434">
        <v>65726</v>
      </c>
      <c r="F1434">
        <v>20222023</v>
      </c>
      <c r="G1434" t="s">
        <v>418</v>
      </c>
      <c r="H1434" t="s">
        <v>664</v>
      </c>
      <c r="I1434" t="s">
        <v>678</v>
      </c>
      <c r="J1434">
        <v>3</v>
      </c>
      <c r="K1434">
        <v>29506</v>
      </c>
      <c r="L1434">
        <v>0</v>
      </c>
      <c r="M1434" t="s">
        <v>633</v>
      </c>
      <c r="N1434" t="s">
        <v>634</v>
      </c>
      <c r="O1434" t="s">
        <v>634</v>
      </c>
      <c r="P1434" t="s">
        <v>634</v>
      </c>
      <c r="Q1434" t="s">
        <v>634</v>
      </c>
      <c r="R1434">
        <f>SUMIFS(Table2[number],Table2[Event],"Goal",Table2[H/U],"HOME",Table2[GameID],Table2[[#This Row],[GameID]],Table2[GameTime],"&lt;="&amp;Table2[[#This Row],[GameTime]])</f>
        <v>2</v>
      </c>
      <c r="S1434">
        <f>SUMIFS(Table2[number],Table2[Event],"Goal",Table2[H/U],"AWAY",Table2[GameID],Table2[[#This Row],[GameID]],Table2[GameTime],"&lt;="&amp;Table2[[#This Row],[GameTime]])</f>
        <v>13</v>
      </c>
      <c r="T1434" t="str">
        <f>IF(Table2[[#This Row],[Event]]="Goal",Table2[[#This Row],[Hscore]]&amp;"-"&amp;Table2[[#This Row],[Uscore]],"")</f>
        <v/>
      </c>
      <c r="U1434">
        <v>2657</v>
      </c>
      <c r="V1434" s="1">
        <f>Table2[[#This Row],[GameTime]]-(Table2[[#This Row],[period]]-1)*1200</f>
        <v>257</v>
      </c>
      <c r="W1434" s="1">
        <f>ROUNDDOWN(Table2[[#This Row],[Time]]/60,0)</f>
        <v>4</v>
      </c>
      <c r="X1434" s="1">
        <f>ROUNDDOWN((Table2[[#This Row],[Time]]/60-Table2[[#This Row],[Time2]])*60,0)</f>
        <v>17</v>
      </c>
      <c r="Y1434" s="1" t="str">
        <f>IF(Table2[[#This Row],[Time2]]&lt;10,0&amp;Table2[[#This Row],[Time2]],Table2[[#This Row],[Time2]])</f>
        <v>04</v>
      </c>
      <c r="Z1434" s="1">
        <f>IF(Table2[[#This Row],[Time3]]&lt;10,0&amp;Table2[[#This Row],[Time3]],Table2[[#This Row],[Time3]])</f>
        <v>17</v>
      </c>
      <c r="AA1434" s="2" t="str">
        <f>Table2[[#This Row],[Time4]]&amp;":"&amp;Table2[[#This Row],[Time5]]</f>
        <v>04:17</v>
      </c>
      <c r="AB1434" s="1" t="str" cm="1">
        <f t="array" ref="AB1434">IFERROR(IF(Table2[[#This Row],[code]]="","",_xlfn.IFS(AND(Table2[[#This Row],[code]]&lt;400,Table2[[#This Row],[code]]&lt;&gt;""),2,Table2[[#This Row],[code]]&gt;500,4)),"")</f>
        <v/>
      </c>
      <c r="AC1434" s="1">
        <f>IF(Table2[[#This Row],[Event]]="Penalty",Table2[[#This Row],[number]],IF(Table2[[#This Row],[Event]]="Time-Out",401,""))</f>
        <v>401</v>
      </c>
      <c r="AD1434" s="1">
        <f>ROW(A1433)</f>
        <v>1433</v>
      </c>
      <c r="AE1434" s="1">
        <f>COUNTIFS(Table2[GameID],Table2[[#This Row],[GameID]],Table2[Column1],"&lt;="&amp;Table2[[#This Row],[Column1]])-1</f>
        <v>17</v>
      </c>
    </row>
    <row r="1435" spans="1:31" x14ac:dyDescent="0.45">
      <c r="A1435" t="s">
        <v>259</v>
      </c>
      <c r="B1435" t="str">
        <f>_xlfn.TEXTBEFORE(Table2[[#This Row],[Kamp]]," - ")</f>
        <v>BFC Vendsyssel</v>
      </c>
      <c r="C1435" t="str">
        <f>_xlfn.TEXTAFTER(Table2[[#This Row],[Kamp]],"- ")</f>
        <v>Blackhawks</v>
      </c>
      <c r="D1435">
        <v>44983</v>
      </c>
      <c r="E1435">
        <v>65726</v>
      </c>
      <c r="F1435">
        <v>20222023</v>
      </c>
      <c r="G1435" t="s">
        <v>418</v>
      </c>
      <c r="H1435" t="s">
        <v>664</v>
      </c>
      <c r="I1435" t="s">
        <v>678</v>
      </c>
      <c r="J1435">
        <v>3</v>
      </c>
      <c r="K1435">
        <v>29506</v>
      </c>
      <c r="L1435">
        <v>1</v>
      </c>
      <c r="M1435" t="s">
        <v>630</v>
      </c>
      <c r="N1435" t="s">
        <v>287</v>
      </c>
      <c r="O1435" t="s">
        <v>211</v>
      </c>
      <c r="P1435">
        <v>22</v>
      </c>
      <c r="Q1435">
        <v>92</v>
      </c>
      <c r="R1435">
        <f>SUMIFS(Table2[number],Table2[Event],"Goal",Table2[H/U],"HOME",Table2[GameID],Table2[[#This Row],[GameID]],Table2[GameTime],"&lt;="&amp;Table2[[#This Row],[GameTime]])</f>
        <v>3</v>
      </c>
      <c r="S1435">
        <f>SUMIFS(Table2[number],Table2[Event],"Goal",Table2[H/U],"AWAY",Table2[GameID],Table2[[#This Row],[GameID]],Table2[GameTime],"&lt;="&amp;Table2[[#This Row],[GameTime]])</f>
        <v>13</v>
      </c>
      <c r="T1435" t="str">
        <f>IF(Table2[[#This Row],[Event]]="Goal",Table2[[#This Row],[Hscore]]&amp;"-"&amp;Table2[[#This Row],[Uscore]],"")</f>
        <v>3-13</v>
      </c>
      <c r="U1435">
        <v>2942</v>
      </c>
      <c r="V1435" s="1">
        <f>Table2[[#This Row],[GameTime]]-(Table2[[#This Row],[period]]-1)*1200</f>
        <v>542</v>
      </c>
      <c r="W1435" s="1">
        <f>ROUNDDOWN(Table2[[#This Row],[Time]]/60,0)</f>
        <v>9</v>
      </c>
      <c r="X1435" s="1">
        <f>ROUNDDOWN((Table2[[#This Row],[Time]]/60-Table2[[#This Row],[Time2]])*60,0)</f>
        <v>1</v>
      </c>
      <c r="Y1435" s="1" t="str">
        <f>IF(Table2[[#This Row],[Time2]]&lt;10,0&amp;Table2[[#This Row],[Time2]],Table2[[#This Row],[Time2]])</f>
        <v>09</v>
      </c>
      <c r="Z1435" s="1" t="str">
        <f>IF(Table2[[#This Row],[Time3]]&lt;10,0&amp;Table2[[#This Row],[Time3]],Table2[[#This Row],[Time3]])</f>
        <v>01</v>
      </c>
      <c r="AA1435" s="2" t="str">
        <f>Table2[[#This Row],[Time4]]&amp;":"&amp;Table2[[#This Row],[Time5]]</f>
        <v>09:01</v>
      </c>
      <c r="AB1435" s="1" t="str" cm="1">
        <f t="array" ref="AB1435">IFERROR(IF(Table2[[#This Row],[code]]="","",_xlfn.IFS(AND(Table2[[#This Row],[code]]&lt;400,Table2[[#This Row],[code]]&lt;&gt;""),2,Table2[[#This Row],[code]]&gt;500,4)),"")</f>
        <v/>
      </c>
      <c r="AC1435" s="1" t="str">
        <f>IF(Table2[[#This Row],[Event]]="Penalty",Table2[[#This Row],[number]],IF(Table2[[#This Row],[Event]]="Time-Out",401,""))</f>
        <v/>
      </c>
      <c r="AD1435" s="1">
        <f>ROW(A1434)</f>
        <v>1434</v>
      </c>
      <c r="AE1435" s="1">
        <f>COUNTIFS(Table2[GameID],Table2[[#This Row],[GameID]],Table2[Column1],"&lt;="&amp;Table2[[#This Row],[Column1]])-1</f>
        <v>18</v>
      </c>
    </row>
    <row r="1436" spans="1:31" x14ac:dyDescent="0.45">
      <c r="A1436" t="s">
        <v>259</v>
      </c>
      <c r="B1436" t="str">
        <f>_xlfn.TEXTBEFORE(Table2[[#This Row],[Kamp]]," - ")</f>
        <v>BFC Vendsyssel</v>
      </c>
      <c r="C1436" t="str">
        <f>_xlfn.TEXTAFTER(Table2[[#This Row],[Kamp]],"- ")</f>
        <v>Blackhawks</v>
      </c>
      <c r="D1436">
        <v>44983</v>
      </c>
      <c r="E1436">
        <v>65726</v>
      </c>
      <c r="F1436">
        <v>20222023</v>
      </c>
      <c r="G1436" t="s">
        <v>418</v>
      </c>
      <c r="H1436" t="s">
        <v>661</v>
      </c>
      <c r="I1436" t="s">
        <v>677</v>
      </c>
      <c r="J1436">
        <v>3</v>
      </c>
      <c r="K1436">
        <v>29505</v>
      </c>
      <c r="L1436">
        <v>208</v>
      </c>
      <c r="M1436" t="s">
        <v>631</v>
      </c>
      <c r="N1436" t="s">
        <v>139</v>
      </c>
      <c r="O1436" t="s">
        <v>634</v>
      </c>
      <c r="P1436">
        <v>27</v>
      </c>
      <c r="Q1436" t="s">
        <v>634</v>
      </c>
      <c r="R1436">
        <f>SUMIFS(Table2[number],Table2[Event],"Goal",Table2[H/U],"HOME",Table2[GameID],Table2[[#This Row],[GameID]],Table2[GameTime],"&lt;="&amp;Table2[[#This Row],[GameTime]])</f>
        <v>3</v>
      </c>
      <c r="S1436">
        <f>SUMIFS(Table2[number],Table2[Event],"Goal",Table2[H/U],"AWAY",Table2[GameID],Table2[[#This Row],[GameID]],Table2[GameTime],"&lt;="&amp;Table2[[#This Row],[GameTime]])</f>
        <v>13</v>
      </c>
      <c r="T1436" t="str">
        <f>IF(Table2[[#This Row],[Event]]="Goal",Table2[[#This Row],[Hscore]]&amp;"-"&amp;Table2[[#This Row],[Uscore]],"")</f>
        <v/>
      </c>
      <c r="U1436">
        <v>2948</v>
      </c>
      <c r="V1436" s="1">
        <f>Table2[[#This Row],[GameTime]]-(Table2[[#This Row],[period]]-1)*1200</f>
        <v>548</v>
      </c>
      <c r="W1436" s="1">
        <f>ROUNDDOWN(Table2[[#This Row],[Time]]/60,0)</f>
        <v>9</v>
      </c>
      <c r="X1436" s="1">
        <f>ROUNDDOWN((Table2[[#This Row],[Time]]/60-Table2[[#This Row],[Time2]])*60,0)</f>
        <v>7</v>
      </c>
      <c r="Y1436" s="1" t="str">
        <f>IF(Table2[[#This Row],[Time2]]&lt;10,0&amp;Table2[[#This Row],[Time2]],Table2[[#This Row],[Time2]])</f>
        <v>09</v>
      </c>
      <c r="Z1436" s="1" t="str">
        <f>IF(Table2[[#This Row],[Time3]]&lt;10,0&amp;Table2[[#This Row],[Time3]],Table2[[#This Row],[Time3]])</f>
        <v>07</v>
      </c>
      <c r="AA1436" s="2" t="str">
        <f>Table2[[#This Row],[Time4]]&amp;":"&amp;Table2[[#This Row],[Time5]]</f>
        <v>09:07</v>
      </c>
      <c r="AB1436" s="1" cm="1">
        <f t="array" ref="AB1436">IFERROR(IF(Table2[[#This Row],[code]]="","",_xlfn.IFS(AND(Table2[[#This Row],[code]]&lt;400,Table2[[#This Row],[code]]&lt;&gt;""),2,Table2[[#This Row],[code]]&gt;500,4)),"")</f>
        <v>2</v>
      </c>
      <c r="AC1436" s="1">
        <f>IF(Table2[[#This Row],[Event]]="Penalty",Table2[[#This Row],[number]],IF(Table2[[#This Row],[Event]]="Time-Out",401,""))</f>
        <v>208</v>
      </c>
      <c r="AD1436" s="1">
        <f>ROW(A1435)</f>
        <v>1435</v>
      </c>
      <c r="AE1436" s="1">
        <f>COUNTIFS(Table2[GameID],Table2[[#This Row],[GameID]],Table2[Column1],"&lt;="&amp;Table2[[#This Row],[Column1]])-1</f>
        <v>19</v>
      </c>
    </row>
    <row r="1437" spans="1:31" x14ac:dyDescent="0.45">
      <c r="A1437" t="s">
        <v>259</v>
      </c>
      <c r="B1437" t="str">
        <f>_xlfn.TEXTBEFORE(Table2[[#This Row],[Kamp]]," - ")</f>
        <v>BFC Vendsyssel</v>
      </c>
      <c r="C1437" t="str">
        <f>_xlfn.TEXTAFTER(Table2[[#This Row],[Kamp]],"- ")</f>
        <v>Blackhawks</v>
      </c>
      <c r="D1437">
        <v>44983</v>
      </c>
      <c r="E1437">
        <v>65726</v>
      </c>
      <c r="F1437">
        <v>20222023</v>
      </c>
      <c r="G1437" t="s">
        <v>418</v>
      </c>
      <c r="H1437" t="s">
        <v>664</v>
      </c>
      <c r="I1437" t="s">
        <v>678</v>
      </c>
      <c r="J1437">
        <v>3</v>
      </c>
      <c r="K1437">
        <v>29506</v>
      </c>
      <c r="L1437">
        <v>1</v>
      </c>
      <c r="M1437" t="s">
        <v>630</v>
      </c>
      <c r="N1437" t="s">
        <v>197</v>
      </c>
      <c r="O1437" t="s">
        <v>211</v>
      </c>
      <c r="P1437">
        <v>15</v>
      </c>
      <c r="Q1437">
        <v>92</v>
      </c>
      <c r="R1437">
        <f>SUMIFS(Table2[number],Table2[Event],"Goal",Table2[H/U],"HOME",Table2[GameID],Table2[[#This Row],[GameID]],Table2[GameTime],"&lt;="&amp;Table2[[#This Row],[GameTime]])</f>
        <v>4</v>
      </c>
      <c r="S1437">
        <f>SUMIFS(Table2[number],Table2[Event],"Goal",Table2[H/U],"AWAY",Table2[GameID],Table2[[#This Row],[GameID]],Table2[GameTime],"&lt;="&amp;Table2[[#This Row],[GameTime]])</f>
        <v>13</v>
      </c>
      <c r="T1437" t="str">
        <f>IF(Table2[[#This Row],[Event]]="Goal",Table2[[#This Row],[Hscore]]&amp;"-"&amp;Table2[[#This Row],[Uscore]],"")</f>
        <v>4-13</v>
      </c>
      <c r="U1437">
        <v>2963</v>
      </c>
      <c r="V1437" s="1">
        <f>Table2[[#This Row],[GameTime]]-(Table2[[#This Row],[period]]-1)*1200</f>
        <v>563</v>
      </c>
      <c r="W1437" s="1">
        <f>ROUNDDOWN(Table2[[#This Row],[Time]]/60,0)</f>
        <v>9</v>
      </c>
      <c r="X1437" s="1">
        <f>ROUNDDOWN((Table2[[#This Row],[Time]]/60-Table2[[#This Row],[Time2]])*60,0)</f>
        <v>23</v>
      </c>
      <c r="Y1437" s="1" t="str">
        <f>IF(Table2[[#This Row],[Time2]]&lt;10,0&amp;Table2[[#This Row],[Time2]],Table2[[#This Row],[Time2]])</f>
        <v>09</v>
      </c>
      <c r="Z1437" s="1">
        <f>IF(Table2[[#This Row],[Time3]]&lt;10,0&amp;Table2[[#This Row],[Time3]],Table2[[#This Row],[Time3]])</f>
        <v>23</v>
      </c>
      <c r="AA1437" s="2" t="str">
        <f>Table2[[#This Row],[Time4]]&amp;":"&amp;Table2[[#This Row],[Time5]]</f>
        <v>09:23</v>
      </c>
      <c r="AB1437" s="1" t="str" cm="1">
        <f t="array" ref="AB1437">IFERROR(IF(Table2[[#This Row],[code]]="","",_xlfn.IFS(AND(Table2[[#This Row],[code]]&lt;400,Table2[[#This Row],[code]]&lt;&gt;""),2,Table2[[#This Row],[code]]&gt;500,4)),"")</f>
        <v/>
      </c>
      <c r="AC1437" s="1" t="str">
        <f>IF(Table2[[#This Row],[Event]]="Penalty",Table2[[#This Row],[number]],IF(Table2[[#This Row],[Event]]="Time-Out",401,""))</f>
        <v/>
      </c>
      <c r="AD1437" s="1">
        <f>ROW(A1436)</f>
        <v>1436</v>
      </c>
      <c r="AE1437" s="1">
        <f>COUNTIFS(Table2[GameID],Table2[[#This Row],[GameID]],Table2[Column1],"&lt;="&amp;Table2[[#This Row],[Column1]])-1</f>
        <v>20</v>
      </c>
    </row>
    <row r="1438" spans="1:31" x14ac:dyDescent="0.45">
      <c r="A1438" t="s">
        <v>259</v>
      </c>
      <c r="B1438" t="str">
        <f>_xlfn.TEXTBEFORE(Table2[[#This Row],[Kamp]]," - ")</f>
        <v>BFC Vendsyssel</v>
      </c>
      <c r="C1438" t="str">
        <f>_xlfn.TEXTAFTER(Table2[[#This Row],[Kamp]],"- ")</f>
        <v>Blackhawks</v>
      </c>
      <c r="D1438">
        <v>44983</v>
      </c>
      <c r="E1438">
        <v>65726</v>
      </c>
      <c r="F1438">
        <v>20222023</v>
      </c>
      <c r="G1438" t="s">
        <v>418</v>
      </c>
      <c r="H1438" t="s">
        <v>661</v>
      </c>
      <c r="I1438" t="s">
        <v>677</v>
      </c>
      <c r="J1438">
        <v>3</v>
      </c>
      <c r="K1438">
        <v>29505</v>
      </c>
      <c r="L1438">
        <v>0</v>
      </c>
      <c r="M1438" t="s">
        <v>633</v>
      </c>
      <c r="N1438" t="s">
        <v>634</v>
      </c>
      <c r="O1438" t="s">
        <v>634</v>
      </c>
      <c r="P1438" t="s">
        <v>634</v>
      </c>
      <c r="Q1438" t="s">
        <v>634</v>
      </c>
      <c r="R1438">
        <f>SUMIFS(Table2[number],Table2[Event],"Goal",Table2[H/U],"HOME",Table2[GameID],Table2[[#This Row],[GameID]],Table2[GameTime],"&lt;="&amp;Table2[[#This Row],[GameTime]])</f>
        <v>4</v>
      </c>
      <c r="S1438">
        <f>SUMIFS(Table2[number],Table2[Event],"Goal",Table2[H/U],"AWAY",Table2[GameID],Table2[[#This Row],[GameID]],Table2[GameTime],"&lt;="&amp;Table2[[#This Row],[GameTime]])</f>
        <v>13</v>
      </c>
      <c r="T1438" t="str">
        <f>IF(Table2[[#This Row],[Event]]="Goal",Table2[[#This Row],[Hscore]]&amp;"-"&amp;Table2[[#This Row],[Uscore]],"")</f>
        <v/>
      </c>
      <c r="U1438">
        <v>3333</v>
      </c>
      <c r="V1438" s="1">
        <f>Table2[[#This Row],[GameTime]]-(Table2[[#This Row],[period]]-1)*1200</f>
        <v>933</v>
      </c>
      <c r="W1438" s="1">
        <f>ROUNDDOWN(Table2[[#This Row],[Time]]/60,0)</f>
        <v>15</v>
      </c>
      <c r="X1438" s="1">
        <f>ROUNDDOWN((Table2[[#This Row],[Time]]/60-Table2[[#This Row],[Time2]])*60,0)</f>
        <v>33</v>
      </c>
      <c r="Y1438" s="1">
        <f>IF(Table2[[#This Row],[Time2]]&lt;10,0&amp;Table2[[#This Row],[Time2]],Table2[[#This Row],[Time2]])</f>
        <v>15</v>
      </c>
      <c r="Z1438" s="1">
        <f>IF(Table2[[#This Row],[Time3]]&lt;10,0&amp;Table2[[#This Row],[Time3]],Table2[[#This Row],[Time3]])</f>
        <v>33</v>
      </c>
      <c r="AA1438" s="2" t="str">
        <f>Table2[[#This Row],[Time4]]&amp;":"&amp;Table2[[#This Row],[Time5]]</f>
        <v>15:33</v>
      </c>
      <c r="AB1438" s="1" t="str" cm="1">
        <f t="array" ref="AB1438">IFERROR(IF(Table2[[#This Row],[code]]="","",_xlfn.IFS(AND(Table2[[#This Row],[code]]&lt;400,Table2[[#This Row],[code]]&lt;&gt;""),2,Table2[[#This Row],[code]]&gt;500,4)),"")</f>
        <v/>
      </c>
      <c r="AC1438" s="1">
        <f>IF(Table2[[#This Row],[Event]]="Penalty",Table2[[#This Row],[number]],IF(Table2[[#This Row],[Event]]="Time-Out",401,""))</f>
        <v>401</v>
      </c>
      <c r="AD1438" s="1">
        <f>ROW(A1437)</f>
        <v>1437</v>
      </c>
      <c r="AE1438" s="1">
        <f>COUNTIFS(Table2[GameID],Table2[[#This Row],[GameID]],Table2[Column1],"&lt;="&amp;Table2[[#This Row],[Column1]])-1</f>
        <v>21</v>
      </c>
    </row>
    <row r="1439" spans="1:31" x14ac:dyDescent="0.45">
      <c r="A1439" t="s">
        <v>259</v>
      </c>
      <c r="B1439" t="str">
        <f>_xlfn.TEXTBEFORE(Table2[[#This Row],[Kamp]]," - ")</f>
        <v>BFC Vendsyssel</v>
      </c>
      <c r="C1439" t="str">
        <f>_xlfn.TEXTAFTER(Table2[[#This Row],[Kamp]],"- ")</f>
        <v>Blackhawks</v>
      </c>
      <c r="D1439">
        <v>44983</v>
      </c>
      <c r="E1439">
        <v>65726</v>
      </c>
      <c r="F1439">
        <v>20222023</v>
      </c>
      <c r="G1439" t="s">
        <v>418</v>
      </c>
      <c r="H1439" t="s">
        <v>661</v>
      </c>
      <c r="I1439" t="s">
        <v>677</v>
      </c>
      <c r="J1439">
        <v>3</v>
      </c>
      <c r="K1439">
        <v>29505</v>
      </c>
      <c r="L1439">
        <v>1</v>
      </c>
      <c r="M1439" t="s">
        <v>630</v>
      </c>
      <c r="N1439" t="s">
        <v>144</v>
      </c>
      <c r="O1439" t="s">
        <v>634</v>
      </c>
      <c r="P1439">
        <v>81</v>
      </c>
      <c r="Q1439" t="s">
        <v>634</v>
      </c>
      <c r="R1439">
        <f>SUMIFS(Table2[number],Table2[Event],"Goal",Table2[H/U],"HOME",Table2[GameID],Table2[[#This Row],[GameID]],Table2[GameTime],"&lt;="&amp;Table2[[#This Row],[GameTime]])</f>
        <v>4</v>
      </c>
      <c r="S1439">
        <f>SUMIFS(Table2[number],Table2[Event],"Goal",Table2[H/U],"AWAY",Table2[GameID],Table2[[#This Row],[GameID]],Table2[GameTime],"&lt;="&amp;Table2[[#This Row],[GameTime]])</f>
        <v>14</v>
      </c>
      <c r="T1439" t="str">
        <f>IF(Table2[[#This Row],[Event]]="Goal",Table2[[#This Row],[Hscore]]&amp;"-"&amp;Table2[[#This Row],[Uscore]],"")</f>
        <v>4-14</v>
      </c>
      <c r="U1439">
        <v>3356</v>
      </c>
      <c r="V1439" s="1">
        <f>Table2[[#This Row],[GameTime]]-(Table2[[#This Row],[period]]-1)*1200</f>
        <v>956</v>
      </c>
      <c r="W1439" s="1">
        <f>ROUNDDOWN(Table2[[#This Row],[Time]]/60,0)</f>
        <v>15</v>
      </c>
      <c r="X1439" s="1">
        <f>ROUNDDOWN((Table2[[#This Row],[Time]]/60-Table2[[#This Row],[Time2]])*60,0)</f>
        <v>56</v>
      </c>
      <c r="Y1439" s="1">
        <f>IF(Table2[[#This Row],[Time2]]&lt;10,0&amp;Table2[[#This Row],[Time2]],Table2[[#This Row],[Time2]])</f>
        <v>15</v>
      </c>
      <c r="Z1439" s="1">
        <f>IF(Table2[[#This Row],[Time3]]&lt;10,0&amp;Table2[[#This Row],[Time3]],Table2[[#This Row],[Time3]])</f>
        <v>56</v>
      </c>
      <c r="AA1439" s="2" t="str">
        <f>Table2[[#This Row],[Time4]]&amp;":"&amp;Table2[[#This Row],[Time5]]</f>
        <v>15:56</v>
      </c>
      <c r="AB1439" s="1" t="str" cm="1">
        <f t="array" ref="AB1439">IFERROR(IF(Table2[[#This Row],[code]]="","",_xlfn.IFS(AND(Table2[[#This Row],[code]]&lt;400,Table2[[#This Row],[code]]&lt;&gt;""),2,Table2[[#This Row],[code]]&gt;500,4)),"")</f>
        <v/>
      </c>
      <c r="AC1439" s="1" t="str">
        <f>IF(Table2[[#This Row],[Event]]="Penalty",Table2[[#This Row],[number]],IF(Table2[[#This Row],[Event]]="Time-Out",401,""))</f>
        <v/>
      </c>
      <c r="AD1439" s="1">
        <f>ROW(A1438)</f>
        <v>1438</v>
      </c>
      <c r="AE1439" s="1">
        <f>COUNTIFS(Table2[GameID],Table2[[#This Row],[GameID]],Table2[Column1],"&lt;="&amp;Table2[[#This Row],[Column1]])-1</f>
        <v>22</v>
      </c>
    </row>
    <row r="1440" spans="1:31" x14ac:dyDescent="0.45">
      <c r="A1440" t="s">
        <v>259</v>
      </c>
      <c r="B1440" t="str">
        <f>_xlfn.TEXTBEFORE(Table2[[#This Row],[Kamp]]," - ")</f>
        <v>BFC Vendsyssel</v>
      </c>
      <c r="C1440" t="str">
        <f>_xlfn.TEXTAFTER(Table2[[#This Row],[Kamp]],"- ")</f>
        <v>Blackhawks</v>
      </c>
      <c r="D1440">
        <v>44983</v>
      </c>
      <c r="E1440">
        <v>65726</v>
      </c>
      <c r="F1440">
        <v>20222023</v>
      </c>
      <c r="G1440" t="s">
        <v>418</v>
      </c>
      <c r="H1440" t="s">
        <v>661</v>
      </c>
      <c r="I1440" t="s">
        <v>677</v>
      </c>
      <c r="J1440">
        <v>3</v>
      </c>
      <c r="K1440">
        <v>29505</v>
      </c>
      <c r="L1440">
        <v>1</v>
      </c>
      <c r="M1440" t="s">
        <v>630</v>
      </c>
      <c r="N1440" t="s">
        <v>349</v>
      </c>
      <c r="O1440" t="s">
        <v>147</v>
      </c>
      <c r="P1440">
        <v>25</v>
      </c>
      <c r="Q1440">
        <v>92</v>
      </c>
      <c r="R1440">
        <f>SUMIFS(Table2[number],Table2[Event],"Goal",Table2[H/U],"HOME",Table2[GameID],Table2[[#This Row],[GameID]],Table2[GameTime],"&lt;="&amp;Table2[[#This Row],[GameTime]])</f>
        <v>4</v>
      </c>
      <c r="S1440">
        <f>SUMIFS(Table2[number],Table2[Event],"Goal",Table2[H/U],"AWAY",Table2[GameID],Table2[[#This Row],[GameID]],Table2[GameTime],"&lt;="&amp;Table2[[#This Row],[GameTime]])</f>
        <v>15</v>
      </c>
      <c r="T1440" t="str">
        <f>IF(Table2[[#This Row],[Event]]="Goal",Table2[[#This Row],[Hscore]]&amp;"-"&amp;Table2[[#This Row],[Uscore]],"")</f>
        <v>4-15</v>
      </c>
      <c r="U1440">
        <v>3451</v>
      </c>
      <c r="V1440" s="1">
        <f>Table2[[#This Row],[GameTime]]-(Table2[[#This Row],[period]]-1)*1200</f>
        <v>1051</v>
      </c>
      <c r="W1440" s="1">
        <f>ROUNDDOWN(Table2[[#This Row],[Time]]/60,0)</f>
        <v>17</v>
      </c>
      <c r="X1440" s="1">
        <f>ROUNDDOWN((Table2[[#This Row],[Time]]/60-Table2[[#This Row],[Time2]])*60,0)</f>
        <v>30</v>
      </c>
      <c r="Y1440" s="1">
        <f>IF(Table2[[#This Row],[Time2]]&lt;10,0&amp;Table2[[#This Row],[Time2]],Table2[[#This Row],[Time2]])</f>
        <v>17</v>
      </c>
      <c r="Z1440" s="1">
        <f>IF(Table2[[#This Row],[Time3]]&lt;10,0&amp;Table2[[#This Row],[Time3]],Table2[[#This Row],[Time3]])</f>
        <v>30</v>
      </c>
      <c r="AA1440" s="2" t="str">
        <f>Table2[[#This Row],[Time4]]&amp;":"&amp;Table2[[#This Row],[Time5]]</f>
        <v>17:30</v>
      </c>
      <c r="AB1440" s="1" t="str" cm="1">
        <f t="array" ref="AB1440">IFERROR(IF(Table2[[#This Row],[code]]="","",_xlfn.IFS(AND(Table2[[#This Row],[code]]&lt;400,Table2[[#This Row],[code]]&lt;&gt;""),2,Table2[[#This Row],[code]]&gt;500,4)),"")</f>
        <v/>
      </c>
      <c r="AC1440" s="1" t="str">
        <f>IF(Table2[[#This Row],[Event]]="Penalty",Table2[[#This Row],[number]],IF(Table2[[#This Row],[Event]]="Time-Out",401,""))</f>
        <v/>
      </c>
      <c r="AD1440" s="1">
        <f>ROW(A1439)</f>
        <v>1439</v>
      </c>
      <c r="AE1440" s="1">
        <f>COUNTIFS(Table2[GameID],Table2[[#This Row],[GameID]],Table2[Column1],"&lt;="&amp;Table2[[#This Row],[Column1]])-1</f>
        <v>23</v>
      </c>
    </row>
    <row r="1441" spans="1:31" x14ac:dyDescent="0.45">
      <c r="A1441" t="s">
        <v>259</v>
      </c>
      <c r="B1441" t="str">
        <f>_xlfn.TEXTBEFORE(Table2[[#This Row],[Kamp]]," - ")</f>
        <v>BFC Vendsyssel</v>
      </c>
      <c r="C1441" t="str">
        <f>_xlfn.TEXTAFTER(Table2[[#This Row],[Kamp]],"- ")</f>
        <v>Blackhawks</v>
      </c>
      <c r="D1441">
        <v>44983</v>
      </c>
      <c r="E1441">
        <v>65726</v>
      </c>
      <c r="F1441">
        <v>20222023</v>
      </c>
      <c r="G1441" t="s">
        <v>418</v>
      </c>
      <c r="H1441" t="s">
        <v>661</v>
      </c>
      <c r="I1441" t="s">
        <v>677</v>
      </c>
      <c r="J1441">
        <v>3</v>
      </c>
      <c r="K1441">
        <v>29505</v>
      </c>
      <c r="L1441">
        <v>1</v>
      </c>
      <c r="M1441" t="s">
        <v>630</v>
      </c>
      <c r="N1441" t="s">
        <v>141</v>
      </c>
      <c r="O1441" t="s">
        <v>265</v>
      </c>
      <c r="P1441">
        <v>68</v>
      </c>
      <c r="Q1441">
        <v>14</v>
      </c>
      <c r="R1441">
        <f>SUMIFS(Table2[number],Table2[Event],"Goal",Table2[H/U],"HOME",Table2[GameID],Table2[[#This Row],[GameID]],Table2[GameTime],"&lt;="&amp;Table2[[#This Row],[GameTime]])</f>
        <v>4</v>
      </c>
      <c r="S1441">
        <f>SUMIFS(Table2[number],Table2[Event],"Goal",Table2[H/U],"AWAY",Table2[GameID],Table2[[#This Row],[GameID]],Table2[GameTime],"&lt;="&amp;Table2[[#This Row],[GameTime]])</f>
        <v>16</v>
      </c>
      <c r="T1441" t="str">
        <f>IF(Table2[[#This Row],[Event]]="Goal",Table2[[#This Row],[Hscore]]&amp;"-"&amp;Table2[[#This Row],[Uscore]],"")</f>
        <v>4-16</v>
      </c>
      <c r="U1441">
        <v>3591</v>
      </c>
      <c r="V1441" s="1">
        <f>Table2[[#This Row],[GameTime]]-(Table2[[#This Row],[period]]-1)*1200</f>
        <v>1191</v>
      </c>
      <c r="W1441" s="1">
        <f>ROUNDDOWN(Table2[[#This Row],[Time]]/60,0)</f>
        <v>19</v>
      </c>
      <c r="X1441" s="1">
        <f>ROUNDDOWN((Table2[[#This Row],[Time]]/60-Table2[[#This Row],[Time2]])*60,0)</f>
        <v>51</v>
      </c>
      <c r="Y1441" s="1">
        <f>IF(Table2[[#This Row],[Time2]]&lt;10,0&amp;Table2[[#This Row],[Time2]],Table2[[#This Row],[Time2]])</f>
        <v>19</v>
      </c>
      <c r="Z1441" s="1">
        <f>IF(Table2[[#This Row],[Time3]]&lt;10,0&amp;Table2[[#This Row],[Time3]],Table2[[#This Row],[Time3]])</f>
        <v>51</v>
      </c>
      <c r="AA1441" s="2" t="str">
        <f>Table2[[#This Row],[Time4]]&amp;":"&amp;Table2[[#This Row],[Time5]]</f>
        <v>19:51</v>
      </c>
      <c r="AB1441" s="1" t="str" cm="1">
        <f t="array" ref="AB1441">IFERROR(IF(Table2[[#This Row],[code]]="","",_xlfn.IFS(AND(Table2[[#This Row],[code]]&lt;400,Table2[[#This Row],[code]]&lt;&gt;""),2,Table2[[#This Row],[code]]&gt;500,4)),"")</f>
        <v/>
      </c>
      <c r="AC1441" s="1" t="str">
        <f>IF(Table2[[#This Row],[Event]]="Penalty",Table2[[#This Row],[number]],IF(Table2[[#This Row],[Event]]="Time-Out",401,""))</f>
        <v/>
      </c>
      <c r="AD1441" s="1">
        <f>ROW(A1440)</f>
        <v>1440</v>
      </c>
      <c r="AE1441" s="1">
        <f>COUNTIFS(Table2[GameID],Table2[[#This Row],[GameID]],Table2[Column1],"&lt;="&amp;Table2[[#This Row],[Column1]])-1</f>
        <v>24</v>
      </c>
    </row>
    <row r="1442" spans="1:31" x14ac:dyDescent="0.45">
      <c r="A1442" t="s">
        <v>259</v>
      </c>
      <c r="B1442" t="str">
        <f>_xlfn.TEXTBEFORE(Table2[[#This Row],[Kamp]]," - ")</f>
        <v>BFC Vendsyssel</v>
      </c>
      <c r="C1442" t="str">
        <f>_xlfn.TEXTAFTER(Table2[[#This Row],[Kamp]],"- ")</f>
        <v>Blackhawks</v>
      </c>
      <c r="D1442">
        <v>44983</v>
      </c>
      <c r="E1442">
        <v>65726</v>
      </c>
      <c r="F1442">
        <v>20222023</v>
      </c>
      <c r="G1442" t="s">
        <v>418</v>
      </c>
      <c r="H1442" t="s">
        <v>661</v>
      </c>
      <c r="I1442" t="s">
        <v>677</v>
      </c>
      <c r="J1442">
        <v>3</v>
      </c>
      <c r="K1442">
        <v>29505</v>
      </c>
      <c r="L1442">
        <v>1</v>
      </c>
      <c r="M1442" t="s">
        <v>630</v>
      </c>
      <c r="N1442" t="s">
        <v>349</v>
      </c>
      <c r="O1442" t="s">
        <v>147</v>
      </c>
      <c r="P1442">
        <v>25</v>
      </c>
      <c r="Q1442">
        <v>92</v>
      </c>
      <c r="R1442">
        <f>SUMIFS(Table2[number],Table2[Event],"Goal",Table2[H/U],"HOME",Table2[GameID],Table2[[#This Row],[GameID]],Table2[GameTime],"&lt;="&amp;Table2[[#This Row],[GameTime]])</f>
        <v>4</v>
      </c>
      <c r="S1442">
        <f>SUMIFS(Table2[number],Table2[Event],"Goal",Table2[H/U],"AWAY",Table2[GameID],Table2[[#This Row],[GameID]],Table2[GameTime],"&lt;="&amp;Table2[[#This Row],[GameTime]])</f>
        <v>17</v>
      </c>
      <c r="T1442" t="str">
        <f>IF(Table2[[#This Row],[Event]]="Goal",Table2[[#This Row],[Hscore]]&amp;"-"&amp;Table2[[#This Row],[Uscore]],"")</f>
        <v>4-17</v>
      </c>
      <c r="U1442">
        <v>3598</v>
      </c>
      <c r="V1442" s="1">
        <f>Table2[[#This Row],[GameTime]]-(Table2[[#This Row],[period]]-1)*1200</f>
        <v>1198</v>
      </c>
      <c r="W1442" s="1">
        <f>ROUNDDOWN(Table2[[#This Row],[Time]]/60,0)</f>
        <v>19</v>
      </c>
      <c r="X1442" s="1">
        <f>ROUNDDOWN((Table2[[#This Row],[Time]]/60-Table2[[#This Row],[Time2]])*60,0)</f>
        <v>57</v>
      </c>
      <c r="Y1442" s="1">
        <f>IF(Table2[[#This Row],[Time2]]&lt;10,0&amp;Table2[[#This Row],[Time2]],Table2[[#This Row],[Time2]])</f>
        <v>19</v>
      </c>
      <c r="Z1442" s="1">
        <f>IF(Table2[[#This Row],[Time3]]&lt;10,0&amp;Table2[[#This Row],[Time3]],Table2[[#This Row],[Time3]])</f>
        <v>57</v>
      </c>
      <c r="AA1442" s="2" t="str">
        <f>Table2[[#This Row],[Time4]]&amp;":"&amp;Table2[[#This Row],[Time5]]</f>
        <v>19:57</v>
      </c>
      <c r="AB1442" s="1" t="str" cm="1">
        <f t="array" ref="AB1442">IFERROR(IF(Table2[[#This Row],[code]]="","",_xlfn.IFS(AND(Table2[[#This Row],[code]]&lt;400,Table2[[#This Row],[code]]&lt;&gt;""),2,Table2[[#This Row],[code]]&gt;500,4)),"")</f>
        <v/>
      </c>
      <c r="AC1442" s="1" t="str">
        <f>IF(Table2[[#This Row],[Event]]="Penalty",Table2[[#This Row],[number]],IF(Table2[[#This Row],[Event]]="Time-Out",401,""))</f>
        <v/>
      </c>
      <c r="AD1442" s="1">
        <f>ROW(A1441)</f>
        <v>1441</v>
      </c>
      <c r="AE1442" s="1">
        <f>COUNTIFS(Table2[GameID],Table2[[#This Row],[GameID]],Table2[Column1],"&lt;="&amp;Table2[[#This Row],[Column1]])-1</f>
        <v>25</v>
      </c>
    </row>
    <row r="1443" spans="1:31" x14ac:dyDescent="0.45">
      <c r="A1443" t="s">
        <v>300</v>
      </c>
      <c r="B1443" t="str">
        <f>_xlfn.TEXTBEFORE(Table2[[#This Row],[Kamp]]," - ")</f>
        <v>Blackhawks</v>
      </c>
      <c r="C1443" t="str">
        <f>_xlfn.TEXTAFTER(Table2[[#This Row],[Kamp]],"- ")</f>
        <v>Sunds Seahawks</v>
      </c>
      <c r="D1443">
        <v>44986</v>
      </c>
      <c r="E1443">
        <v>65727</v>
      </c>
      <c r="F1443">
        <v>20222023</v>
      </c>
      <c r="G1443" t="s">
        <v>418</v>
      </c>
      <c r="H1443" t="s">
        <v>661</v>
      </c>
      <c r="I1443" t="s">
        <v>678</v>
      </c>
      <c r="J1443">
        <v>1</v>
      </c>
      <c r="K1443">
        <v>29505</v>
      </c>
      <c r="L1443">
        <v>1</v>
      </c>
      <c r="M1443" t="s">
        <v>630</v>
      </c>
      <c r="N1443" t="s">
        <v>143</v>
      </c>
      <c r="O1443" t="s">
        <v>132</v>
      </c>
      <c r="P1443">
        <v>71</v>
      </c>
      <c r="Q1443">
        <v>4</v>
      </c>
      <c r="R1443">
        <f>SUMIFS(Table2[number],Table2[Event],"Goal",Table2[H/U],"HOME",Table2[GameID],Table2[[#This Row],[GameID]],Table2[GameTime],"&lt;="&amp;Table2[[#This Row],[GameTime]])</f>
        <v>1</v>
      </c>
      <c r="S1443">
        <f>SUMIFS(Table2[number],Table2[Event],"Goal",Table2[H/U],"AWAY",Table2[GameID],Table2[[#This Row],[GameID]],Table2[GameTime],"&lt;="&amp;Table2[[#This Row],[GameTime]])</f>
        <v>0</v>
      </c>
      <c r="T1443" t="str">
        <f>IF(Table2[[#This Row],[Event]]="Goal",Table2[[#This Row],[Hscore]]&amp;"-"&amp;Table2[[#This Row],[Uscore]],"")</f>
        <v>1-0</v>
      </c>
      <c r="U1443">
        <v>132</v>
      </c>
      <c r="V1443" s="1">
        <f>Table2[[#This Row],[GameTime]]-(Table2[[#This Row],[period]]-1)*1200</f>
        <v>132</v>
      </c>
      <c r="W1443" s="1">
        <f>ROUNDDOWN(Table2[[#This Row],[Time]]/60,0)</f>
        <v>2</v>
      </c>
      <c r="X1443" s="1">
        <f>ROUNDDOWN((Table2[[#This Row],[Time]]/60-Table2[[#This Row],[Time2]])*60,0)</f>
        <v>12</v>
      </c>
      <c r="Y1443" s="1" t="str">
        <f>IF(Table2[[#This Row],[Time2]]&lt;10,0&amp;Table2[[#This Row],[Time2]],Table2[[#This Row],[Time2]])</f>
        <v>02</v>
      </c>
      <c r="Z1443" s="1">
        <f>IF(Table2[[#This Row],[Time3]]&lt;10,0&amp;Table2[[#This Row],[Time3]],Table2[[#This Row],[Time3]])</f>
        <v>12</v>
      </c>
      <c r="AA1443" s="2" t="str">
        <f>Table2[[#This Row],[Time4]]&amp;":"&amp;Table2[[#This Row],[Time5]]</f>
        <v>02:12</v>
      </c>
      <c r="AB1443" s="1" t="str" cm="1">
        <f t="array" ref="AB1443">IFERROR(IF(Table2[[#This Row],[code]]="","",_xlfn.IFS(AND(Table2[[#This Row],[code]]&lt;400,Table2[[#This Row],[code]]&lt;&gt;""),2,Table2[[#This Row],[code]]&gt;500,4)),"")</f>
        <v/>
      </c>
      <c r="AC1443" s="1" t="str">
        <f>IF(Table2[[#This Row],[Event]]="Penalty",Table2[[#This Row],[number]],IF(Table2[[#This Row],[Event]]="Time-Out",401,""))</f>
        <v/>
      </c>
      <c r="AD1443" s="1">
        <f>ROW(A1442)</f>
        <v>1442</v>
      </c>
      <c r="AE1443" s="1">
        <f>COUNTIFS(Table2[GameID],Table2[[#This Row],[GameID]],Table2[Column1],"&lt;="&amp;Table2[[#This Row],[Column1]])-1</f>
        <v>0</v>
      </c>
    </row>
    <row r="1444" spans="1:31" x14ac:dyDescent="0.45">
      <c r="A1444" t="s">
        <v>300</v>
      </c>
      <c r="B1444" t="str">
        <f>_xlfn.TEXTBEFORE(Table2[[#This Row],[Kamp]]," - ")</f>
        <v>Blackhawks</v>
      </c>
      <c r="C1444" t="str">
        <f>_xlfn.TEXTAFTER(Table2[[#This Row],[Kamp]],"- ")</f>
        <v>Sunds Seahawks</v>
      </c>
      <c r="D1444">
        <v>44986</v>
      </c>
      <c r="E1444">
        <v>65727</v>
      </c>
      <c r="F1444">
        <v>20222023</v>
      </c>
      <c r="G1444" t="s">
        <v>418</v>
      </c>
      <c r="H1444" t="s">
        <v>661</v>
      </c>
      <c r="I1444" t="s">
        <v>678</v>
      </c>
      <c r="J1444">
        <v>1</v>
      </c>
      <c r="K1444">
        <v>29505</v>
      </c>
      <c r="L1444">
        <v>1</v>
      </c>
      <c r="M1444" t="s">
        <v>630</v>
      </c>
      <c r="N1444" t="s">
        <v>136</v>
      </c>
      <c r="O1444" t="s">
        <v>149</v>
      </c>
      <c r="P1444">
        <v>17</v>
      </c>
      <c r="Q1444">
        <v>98</v>
      </c>
      <c r="R1444">
        <f>SUMIFS(Table2[number],Table2[Event],"Goal",Table2[H/U],"HOME",Table2[GameID],Table2[[#This Row],[GameID]],Table2[GameTime],"&lt;="&amp;Table2[[#This Row],[GameTime]])</f>
        <v>2</v>
      </c>
      <c r="S1444">
        <f>SUMIFS(Table2[number],Table2[Event],"Goal",Table2[H/U],"AWAY",Table2[GameID],Table2[[#This Row],[GameID]],Table2[GameTime],"&lt;="&amp;Table2[[#This Row],[GameTime]])</f>
        <v>0</v>
      </c>
      <c r="T1444" t="str">
        <f>IF(Table2[[#This Row],[Event]]="Goal",Table2[[#This Row],[Hscore]]&amp;"-"&amp;Table2[[#This Row],[Uscore]],"")</f>
        <v>2-0</v>
      </c>
      <c r="U1444">
        <v>399</v>
      </c>
      <c r="V1444" s="1">
        <f>Table2[[#This Row],[GameTime]]-(Table2[[#This Row],[period]]-1)*1200</f>
        <v>399</v>
      </c>
      <c r="W1444" s="1">
        <f>ROUNDDOWN(Table2[[#This Row],[Time]]/60,0)</f>
        <v>6</v>
      </c>
      <c r="X1444" s="1">
        <f>ROUNDDOWN((Table2[[#This Row],[Time]]/60-Table2[[#This Row],[Time2]])*60,0)</f>
        <v>39</v>
      </c>
      <c r="Y1444" s="1" t="str">
        <f>IF(Table2[[#This Row],[Time2]]&lt;10,0&amp;Table2[[#This Row],[Time2]],Table2[[#This Row],[Time2]])</f>
        <v>06</v>
      </c>
      <c r="Z1444" s="1">
        <f>IF(Table2[[#This Row],[Time3]]&lt;10,0&amp;Table2[[#This Row],[Time3]],Table2[[#This Row],[Time3]])</f>
        <v>39</v>
      </c>
      <c r="AA1444" s="2" t="str">
        <f>Table2[[#This Row],[Time4]]&amp;":"&amp;Table2[[#This Row],[Time5]]</f>
        <v>06:39</v>
      </c>
      <c r="AB1444" s="1" t="str" cm="1">
        <f t="array" ref="AB1444">IFERROR(IF(Table2[[#This Row],[code]]="","",_xlfn.IFS(AND(Table2[[#This Row],[code]]&lt;400,Table2[[#This Row],[code]]&lt;&gt;""),2,Table2[[#This Row],[code]]&gt;500,4)),"")</f>
        <v/>
      </c>
      <c r="AC1444" s="1" t="str">
        <f>IF(Table2[[#This Row],[Event]]="Penalty",Table2[[#This Row],[number]],IF(Table2[[#This Row],[Event]]="Time-Out",401,""))</f>
        <v/>
      </c>
      <c r="AD1444" s="1">
        <f>ROW(A1443)</f>
        <v>1443</v>
      </c>
      <c r="AE1444" s="1">
        <f>COUNTIFS(Table2[GameID],Table2[[#This Row],[GameID]],Table2[Column1],"&lt;="&amp;Table2[[#This Row],[Column1]])-1</f>
        <v>1</v>
      </c>
    </row>
    <row r="1445" spans="1:31" x14ac:dyDescent="0.45">
      <c r="A1445" t="s">
        <v>300</v>
      </c>
      <c r="B1445" t="str">
        <f>_xlfn.TEXTBEFORE(Table2[[#This Row],[Kamp]]," - ")</f>
        <v>Blackhawks</v>
      </c>
      <c r="C1445" t="str">
        <f>_xlfn.TEXTAFTER(Table2[[#This Row],[Kamp]],"- ")</f>
        <v>Sunds Seahawks</v>
      </c>
      <c r="D1445">
        <v>44986</v>
      </c>
      <c r="E1445">
        <v>65727</v>
      </c>
      <c r="F1445">
        <v>20222023</v>
      </c>
      <c r="G1445" t="s">
        <v>418</v>
      </c>
      <c r="H1445" t="s">
        <v>661</v>
      </c>
      <c r="I1445" t="s">
        <v>678</v>
      </c>
      <c r="J1445">
        <v>1</v>
      </c>
      <c r="K1445">
        <v>29505</v>
      </c>
      <c r="L1445">
        <v>1</v>
      </c>
      <c r="M1445" t="s">
        <v>630</v>
      </c>
      <c r="N1445" t="s">
        <v>148</v>
      </c>
      <c r="O1445" t="s">
        <v>146</v>
      </c>
      <c r="P1445">
        <v>95</v>
      </c>
      <c r="Q1445">
        <v>91</v>
      </c>
      <c r="R1445">
        <f>SUMIFS(Table2[number],Table2[Event],"Goal",Table2[H/U],"HOME",Table2[GameID],Table2[[#This Row],[GameID]],Table2[GameTime],"&lt;="&amp;Table2[[#This Row],[GameTime]])</f>
        <v>3</v>
      </c>
      <c r="S1445">
        <f>SUMIFS(Table2[number],Table2[Event],"Goal",Table2[H/U],"AWAY",Table2[GameID],Table2[[#This Row],[GameID]],Table2[GameTime],"&lt;="&amp;Table2[[#This Row],[GameTime]])</f>
        <v>0</v>
      </c>
      <c r="T1445" t="str">
        <f>IF(Table2[[#This Row],[Event]]="Goal",Table2[[#This Row],[Hscore]]&amp;"-"&amp;Table2[[#This Row],[Uscore]],"")</f>
        <v>3-0</v>
      </c>
      <c r="U1445">
        <v>680</v>
      </c>
      <c r="V1445" s="1">
        <f>Table2[[#This Row],[GameTime]]-(Table2[[#This Row],[period]]-1)*1200</f>
        <v>680</v>
      </c>
      <c r="W1445" s="1">
        <f>ROUNDDOWN(Table2[[#This Row],[Time]]/60,0)</f>
        <v>11</v>
      </c>
      <c r="X1445" s="1">
        <f>ROUNDDOWN((Table2[[#This Row],[Time]]/60-Table2[[#This Row],[Time2]])*60,0)</f>
        <v>20</v>
      </c>
      <c r="Y1445" s="1">
        <f>IF(Table2[[#This Row],[Time2]]&lt;10,0&amp;Table2[[#This Row],[Time2]],Table2[[#This Row],[Time2]])</f>
        <v>11</v>
      </c>
      <c r="Z1445" s="1">
        <f>IF(Table2[[#This Row],[Time3]]&lt;10,0&amp;Table2[[#This Row],[Time3]],Table2[[#This Row],[Time3]])</f>
        <v>20</v>
      </c>
      <c r="AA1445" s="2" t="str">
        <f>Table2[[#This Row],[Time4]]&amp;":"&amp;Table2[[#This Row],[Time5]]</f>
        <v>11:20</v>
      </c>
      <c r="AB1445" s="1" t="str" cm="1">
        <f t="array" ref="AB1445">IFERROR(IF(Table2[[#This Row],[code]]="","",_xlfn.IFS(AND(Table2[[#This Row],[code]]&lt;400,Table2[[#This Row],[code]]&lt;&gt;""),2,Table2[[#This Row],[code]]&gt;500,4)),"")</f>
        <v/>
      </c>
      <c r="AC1445" s="1" t="str">
        <f>IF(Table2[[#This Row],[Event]]="Penalty",Table2[[#This Row],[number]],IF(Table2[[#This Row],[Event]]="Time-Out",401,""))</f>
        <v/>
      </c>
      <c r="AD1445" s="1">
        <f>ROW(A1444)</f>
        <v>1444</v>
      </c>
      <c r="AE1445" s="1">
        <f>COUNTIFS(Table2[GameID],Table2[[#This Row],[GameID]],Table2[Column1],"&lt;="&amp;Table2[[#This Row],[Column1]])-1</f>
        <v>2</v>
      </c>
    </row>
    <row r="1446" spans="1:31" x14ac:dyDescent="0.45">
      <c r="A1446" t="s">
        <v>300</v>
      </c>
      <c r="B1446" t="str">
        <f>_xlfn.TEXTBEFORE(Table2[[#This Row],[Kamp]]," - ")</f>
        <v>Blackhawks</v>
      </c>
      <c r="C1446" t="str">
        <f>_xlfn.TEXTAFTER(Table2[[#This Row],[Kamp]],"- ")</f>
        <v>Sunds Seahawks</v>
      </c>
      <c r="D1446">
        <v>44986</v>
      </c>
      <c r="E1446">
        <v>65727</v>
      </c>
      <c r="F1446">
        <v>20222023</v>
      </c>
      <c r="G1446" t="s">
        <v>418</v>
      </c>
      <c r="H1446" t="s">
        <v>668</v>
      </c>
      <c r="I1446" t="s">
        <v>677</v>
      </c>
      <c r="J1446">
        <v>1</v>
      </c>
      <c r="K1446">
        <v>29502</v>
      </c>
      <c r="L1446">
        <v>201</v>
      </c>
      <c r="M1446" t="s">
        <v>631</v>
      </c>
      <c r="N1446" t="s">
        <v>219</v>
      </c>
      <c r="O1446" t="s">
        <v>634</v>
      </c>
      <c r="P1446">
        <v>23</v>
      </c>
      <c r="Q1446" t="s">
        <v>634</v>
      </c>
      <c r="R1446">
        <f>SUMIFS(Table2[number],Table2[Event],"Goal",Table2[H/U],"HOME",Table2[GameID],Table2[[#This Row],[GameID]],Table2[GameTime],"&lt;="&amp;Table2[[#This Row],[GameTime]])</f>
        <v>3</v>
      </c>
      <c r="S1446">
        <f>SUMIFS(Table2[number],Table2[Event],"Goal",Table2[H/U],"AWAY",Table2[GameID],Table2[[#This Row],[GameID]],Table2[GameTime],"&lt;="&amp;Table2[[#This Row],[GameTime]])</f>
        <v>0</v>
      </c>
      <c r="T1446" t="str">
        <f>IF(Table2[[#This Row],[Event]]="Goal",Table2[[#This Row],[Hscore]]&amp;"-"&amp;Table2[[#This Row],[Uscore]],"")</f>
        <v/>
      </c>
      <c r="U1446">
        <v>1195</v>
      </c>
      <c r="V1446" s="1">
        <f>Table2[[#This Row],[GameTime]]-(Table2[[#This Row],[period]]-1)*1200</f>
        <v>1195</v>
      </c>
      <c r="W1446" s="1">
        <f>ROUNDDOWN(Table2[[#This Row],[Time]]/60,0)</f>
        <v>19</v>
      </c>
      <c r="X1446" s="1">
        <f>ROUNDDOWN((Table2[[#This Row],[Time]]/60-Table2[[#This Row],[Time2]])*60,0)</f>
        <v>55</v>
      </c>
      <c r="Y1446" s="1">
        <f>IF(Table2[[#This Row],[Time2]]&lt;10,0&amp;Table2[[#This Row],[Time2]],Table2[[#This Row],[Time2]])</f>
        <v>19</v>
      </c>
      <c r="Z1446" s="1">
        <f>IF(Table2[[#This Row],[Time3]]&lt;10,0&amp;Table2[[#This Row],[Time3]],Table2[[#This Row],[Time3]])</f>
        <v>55</v>
      </c>
      <c r="AA1446" s="2" t="str">
        <f>Table2[[#This Row],[Time4]]&amp;":"&amp;Table2[[#This Row],[Time5]]</f>
        <v>19:55</v>
      </c>
      <c r="AB1446" s="1" cm="1">
        <f t="array" ref="AB1446">IFERROR(IF(Table2[[#This Row],[code]]="","",_xlfn.IFS(AND(Table2[[#This Row],[code]]&lt;400,Table2[[#This Row],[code]]&lt;&gt;""),2,Table2[[#This Row],[code]]&gt;500,4)),"")</f>
        <v>2</v>
      </c>
      <c r="AC1446" s="1">
        <f>IF(Table2[[#This Row],[Event]]="Penalty",Table2[[#This Row],[number]],IF(Table2[[#This Row],[Event]]="Time-Out",401,""))</f>
        <v>201</v>
      </c>
      <c r="AD1446" s="1">
        <f>ROW(A1445)</f>
        <v>1445</v>
      </c>
      <c r="AE1446" s="1">
        <f>COUNTIFS(Table2[GameID],Table2[[#This Row],[GameID]],Table2[Column1],"&lt;="&amp;Table2[[#This Row],[Column1]])-1</f>
        <v>3</v>
      </c>
    </row>
    <row r="1447" spans="1:31" x14ac:dyDescent="0.45">
      <c r="A1447" t="s">
        <v>300</v>
      </c>
      <c r="B1447" t="str">
        <f>_xlfn.TEXTBEFORE(Table2[[#This Row],[Kamp]]," - ")</f>
        <v>Blackhawks</v>
      </c>
      <c r="C1447" t="str">
        <f>_xlfn.TEXTAFTER(Table2[[#This Row],[Kamp]],"- ")</f>
        <v>Sunds Seahawks</v>
      </c>
      <c r="D1447">
        <v>44986</v>
      </c>
      <c r="E1447">
        <v>65727</v>
      </c>
      <c r="F1447">
        <v>20222023</v>
      </c>
      <c r="G1447" t="s">
        <v>418</v>
      </c>
      <c r="H1447" t="s">
        <v>661</v>
      </c>
      <c r="I1447" t="s">
        <v>678</v>
      </c>
      <c r="J1447">
        <v>2</v>
      </c>
      <c r="K1447">
        <v>29505</v>
      </c>
      <c r="L1447">
        <v>207</v>
      </c>
      <c r="M1447" t="s">
        <v>631</v>
      </c>
      <c r="N1447" t="s">
        <v>349</v>
      </c>
      <c r="O1447" t="s">
        <v>634</v>
      </c>
      <c r="P1447">
        <v>25</v>
      </c>
      <c r="Q1447" t="s">
        <v>634</v>
      </c>
      <c r="R1447">
        <f>SUMIFS(Table2[number],Table2[Event],"Goal",Table2[H/U],"HOME",Table2[GameID],Table2[[#This Row],[GameID]],Table2[GameTime],"&lt;="&amp;Table2[[#This Row],[GameTime]])</f>
        <v>3</v>
      </c>
      <c r="S1447">
        <f>SUMIFS(Table2[number],Table2[Event],"Goal",Table2[H/U],"AWAY",Table2[GameID],Table2[[#This Row],[GameID]],Table2[GameTime],"&lt;="&amp;Table2[[#This Row],[GameTime]])</f>
        <v>0</v>
      </c>
      <c r="T1447" t="str">
        <f>IF(Table2[[#This Row],[Event]]="Goal",Table2[[#This Row],[Hscore]]&amp;"-"&amp;Table2[[#This Row],[Uscore]],"")</f>
        <v/>
      </c>
      <c r="U1447">
        <v>1206</v>
      </c>
      <c r="V1447" s="1">
        <f>Table2[[#This Row],[GameTime]]-(Table2[[#This Row],[period]]-1)*1200</f>
        <v>6</v>
      </c>
      <c r="W1447" s="1">
        <f>ROUNDDOWN(Table2[[#This Row],[Time]]/60,0)</f>
        <v>0</v>
      </c>
      <c r="X1447" s="1">
        <f>ROUNDDOWN((Table2[[#This Row],[Time]]/60-Table2[[#This Row],[Time2]])*60,0)</f>
        <v>6</v>
      </c>
      <c r="Y1447" s="1" t="str">
        <f>IF(Table2[[#This Row],[Time2]]&lt;10,0&amp;Table2[[#This Row],[Time2]],Table2[[#This Row],[Time2]])</f>
        <v>00</v>
      </c>
      <c r="Z1447" s="1" t="str">
        <f>IF(Table2[[#This Row],[Time3]]&lt;10,0&amp;Table2[[#This Row],[Time3]],Table2[[#This Row],[Time3]])</f>
        <v>06</v>
      </c>
      <c r="AA1447" s="2" t="str">
        <f>Table2[[#This Row],[Time4]]&amp;":"&amp;Table2[[#This Row],[Time5]]</f>
        <v>00:06</v>
      </c>
      <c r="AB1447" s="1" cm="1">
        <f t="array" ref="AB1447">IFERROR(IF(Table2[[#This Row],[code]]="","",_xlfn.IFS(AND(Table2[[#This Row],[code]]&lt;400,Table2[[#This Row],[code]]&lt;&gt;""),2,Table2[[#This Row],[code]]&gt;500,4)),"")</f>
        <v>2</v>
      </c>
      <c r="AC1447" s="1">
        <f>IF(Table2[[#This Row],[Event]]="Penalty",Table2[[#This Row],[number]],IF(Table2[[#This Row],[Event]]="Time-Out",401,""))</f>
        <v>207</v>
      </c>
      <c r="AD1447" s="1">
        <f>ROW(A1446)</f>
        <v>1446</v>
      </c>
      <c r="AE1447" s="1">
        <f>COUNTIFS(Table2[GameID],Table2[[#This Row],[GameID]],Table2[Column1],"&lt;="&amp;Table2[[#This Row],[Column1]])-1</f>
        <v>4</v>
      </c>
    </row>
    <row r="1448" spans="1:31" x14ac:dyDescent="0.45">
      <c r="A1448" t="s">
        <v>300</v>
      </c>
      <c r="B1448" t="str">
        <f>_xlfn.TEXTBEFORE(Table2[[#This Row],[Kamp]]," - ")</f>
        <v>Blackhawks</v>
      </c>
      <c r="C1448" t="str">
        <f>_xlfn.TEXTAFTER(Table2[[#This Row],[Kamp]],"- ")</f>
        <v>Sunds Seahawks</v>
      </c>
      <c r="D1448">
        <v>44986</v>
      </c>
      <c r="E1448">
        <v>65727</v>
      </c>
      <c r="F1448">
        <v>20222023</v>
      </c>
      <c r="G1448" t="s">
        <v>418</v>
      </c>
      <c r="H1448" t="s">
        <v>661</v>
      </c>
      <c r="I1448" t="s">
        <v>678</v>
      </c>
      <c r="J1448">
        <v>2</v>
      </c>
      <c r="K1448">
        <v>29505</v>
      </c>
      <c r="L1448">
        <v>1</v>
      </c>
      <c r="M1448" t="s">
        <v>630</v>
      </c>
      <c r="N1448" t="s">
        <v>147</v>
      </c>
      <c r="O1448" t="s">
        <v>635</v>
      </c>
      <c r="P1448">
        <v>92</v>
      </c>
      <c r="Q1448">
        <v>23</v>
      </c>
      <c r="R1448">
        <f>SUMIFS(Table2[number],Table2[Event],"Goal",Table2[H/U],"HOME",Table2[GameID],Table2[[#This Row],[GameID]],Table2[GameTime],"&lt;="&amp;Table2[[#This Row],[GameTime]])</f>
        <v>4</v>
      </c>
      <c r="S1448">
        <f>SUMIFS(Table2[number],Table2[Event],"Goal",Table2[H/U],"AWAY",Table2[GameID],Table2[[#This Row],[GameID]],Table2[GameTime],"&lt;="&amp;Table2[[#This Row],[GameTime]])</f>
        <v>0</v>
      </c>
      <c r="T1448" t="str">
        <f>IF(Table2[[#This Row],[Event]]="Goal",Table2[[#This Row],[Hscore]]&amp;"-"&amp;Table2[[#This Row],[Uscore]],"")</f>
        <v>4-0</v>
      </c>
      <c r="U1448">
        <v>1445</v>
      </c>
      <c r="V1448" s="1">
        <f>Table2[[#This Row],[GameTime]]-(Table2[[#This Row],[period]]-1)*1200</f>
        <v>245</v>
      </c>
      <c r="W1448" s="1">
        <f>ROUNDDOWN(Table2[[#This Row],[Time]]/60,0)</f>
        <v>4</v>
      </c>
      <c r="X1448" s="1">
        <f>ROUNDDOWN((Table2[[#This Row],[Time]]/60-Table2[[#This Row],[Time2]])*60,0)</f>
        <v>4</v>
      </c>
      <c r="Y1448" s="1" t="str">
        <f>IF(Table2[[#This Row],[Time2]]&lt;10,0&amp;Table2[[#This Row],[Time2]],Table2[[#This Row],[Time2]])</f>
        <v>04</v>
      </c>
      <c r="Z1448" s="1" t="str">
        <f>IF(Table2[[#This Row],[Time3]]&lt;10,0&amp;Table2[[#This Row],[Time3]],Table2[[#This Row],[Time3]])</f>
        <v>04</v>
      </c>
      <c r="AA1448" s="2" t="str">
        <f>Table2[[#This Row],[Time4]]&amp;":"&amp;Table2[[#This Row],[Time5]]</f>
        <v>04:04</v>
      </c>
      <c r="AB1448" s="1" t="str" cm="1">
        <f t="array" ref="AB1448">IFERROR(IF(Table2[[#This Row],[code]]="","",_xlfn.IFS(AND(Table2[[#This Row],[code]]&lt;400,Table2[[#This Row],[code]]&lt;&gt;""),2,Table2[[#This Row],[code]]&gt;500,4)),"")</f>
        <v/>
      </c>
      <c r="AC1448" s="1" t="str">
        <f>IF(Table2[[#This Row],[Event]]="Penalty",Table2[[#This Row],[number]],IF(Table2[[#This Row],[Event]]="Time-Out",401,""))</f>
        <v/>
      </c>
      <c r="AD1448" s="1">
        <f>ROW(A1447)</f>
        <v>1447</v>
      </c>
      <c r="AE1448" s="1">
        <f>COUNTIFS(Table2[GameID],Table2[[#This Row],[GameID]],Table2[Column1],"&lt;="&amp;Table2[[#This Row],[Column1]])-1</f>
        <v>5</v>
      </c>
    </row>
    <row r="1449" spans="1:31" x14ac:dyDescent="0.45">
      <c r="A1449" t="s">
        <v>300</v>
      </c>
      <c r="B1449" t="str">
        <f>_xlfn.TEXTBEFORE(Table2[[#This Row],[Kamp]]," - ")</f>
        <v>Blackhawks</v>
      </c>
      <c r="C1449" t="str">
        <f>_xlfn.TEXTAFTER(Table2[[#This Row],[Kamp]],"- ")</f>
        <v>Sunds Seahawks</v>
      </c>
      <c r="D1449">
        <v>44986</v>
      </c>
      <c r="E1449">
        <v>65727</v>
      </c>
      <c r="F1449">
        <v>20222023</v>
      </c>
      <c r="G1449" t="s">
        <v>418</v>
      </c>
      <c r="H1449" t="s">
        <v>668</v>
      </c>
      <c r="I1449" t="s">
        <v>677</v>
      </c>
      <c r="J1449">
        <v>2</v>
      </c>
      <c r="K1449">
        <v>29502</v>
      </c>
      <c r="L1449">
        <v>207</v>
      </c>
      <c r="M1449" t="s">
        <v>631</v>
      </c>
      <c r="N1449" t="s">
        <v>216</v>
      </c>
      <c r="O1449" t="s">
        <v>634</v>
      </c>
      <c r="P1449">
        <v>14</v>
      </c>
      <c r="Q1449" t="s">
        <v>634</v>
      </c>
      <c r="R1449">
        <f>SUMIFS(Table2[number],Table2[Event],"Goal",Table2[H/U],"HOME",Table2[GameID],Table2[[#This Row],[GameID]],Table2[GameTime],"&lt;="&amp;Table2[[#This Row],[GameTime]])</f>
        <v>4</v>
      </c>
      <c r="S1449">
        <f>SUMIFS(Table2[number],Table2[Event],"Goal",Table2[H/U],"AWAY",Table2[GameID],Table2[[#This Row],[GameID]],Table2[GameTime],"&lt;="&amp;Table2[[#This Row],[GameTime]])</f>
        <v>0</v>
      </c>
      <c r="T1449" t="str">
        <f>IF(Table2[[#This Row],[Event]]="Goal",Table2[[#This Row],[Hscore]]&amp;"-"&amp;Table2[[#This Row],[Uscore]],"")</f>
        <v/>
      </c>
      <c r="U1449">
        <v>1661</v>
      </c>
      <c r="V1449" s="1">
        <f>Table2[[#This Row],[GameTime]]-(Table2[[#This Row],[period]]-1)*1200</f>
        <v>461</v>
      </c>
      <c r="W1449" s="1">
        <f>ROUNDDOWN(Table2[[#This Row],[Time]]/60,0)</f>
        <v>7</v>
      </c>
      <c r="X1449" s="1">
        <f>ROUNDDOWN((Table2[[#This Row],[Time]]/60-Table2[[#This Row],[Time2]])*60,0)</f>
        <v>41</v>
      </c>
      <c r="Y1449" s="1" t="str">
        <f>IF(Table2[[#This Row],[Time2]]&lt;10,0&amp;Table2[[#This Row],[Time2]],Table2[[#This Row],[Time2]])</f>
        <v>07</v>
      </c>
      <c r="Z1449" s="1">
        <f>IF(Table2[[#This Row],[Time3]]&lt;10,0&amp;Table2[[#This Row],[Time3]],Table2[[#This Row],[Time3]])</f>
        <v>41</v>
      </c>
      <c r="AA1449" s="2" t="str">
        <f>Table2[[#This Row],[Time4]]&amp;":"&amp;Table2[[#This Row],[Time5]]</f>
        <v>07:41</v>
      </c>
      <c r="AB1449" s="1" cm="1">
        <f t="array" ref="AB1449">IFERROR(IF(Table2[[#This Row],[code]]="","",_xlfn.IFS(AND(Table2[[#This Row],[code]]&lt;400,Table2[[#This Row],[code]]&lt;&gt;""),2,Table2[[#This Row],[code]]&gt;500,4)),"")</f>
        <v>2</v>
      </c>
      <c r="AC1449" s="1">
        <f>IF(Table2[[#This Row],[Event]]="Penalty",Table2[[#This Row],[number]],IF(Table2[[#This Row],[Event]]="Time-Out",401,""))</f>
        <v>207</v>
      </c>
      <c r="AD1449" s="1">
        <f>ROW(A1448)</f>
        <v>1448</v>
      </c>
      <c r="AE1449" s="1">
        <f>COUNTIFS(Table2[GameID],Table2[[#This Row],[GameID]],Table2[Column1],"&lt;="&amp;Table2[[#This Row],[Column1]])-1</f>
        <v>6</v>
      </c>
    </row>
    <row r="1450" spans="1:31" x14ac:dyDescent="0.45">
      <c r="A1450" t="s">
        <v>300</v>
      </c>
      <c r="B1450" t="str">
        <f>_xlfn.TEXTBEFORE(Table2[[#This Row],[Kamp]]," - ")</f>
        <v>Blackhawks</v>
      </c>
      <c r="C1450" t="str">
        <f>_xlfn.TEXTAFTER(Table2[[#This Row],[Kamp]],"- ")</f>
        <v>Sunds Seahawks</v>
      </c>
      <c r="D1450">
        <v>44986</v>
      </c>
      <c r="E1450">
        <v>65727</v>
      </c>
      <c r="F1450">
        <v>20222023</v>
      </c>
      <c r="G1450" t="s">
        <v>418</v>
      </c>
      <c r="H1450" t="s">
        <v>661</v>
      </c>
      <c r="I1450" t="s">
        <v>678</v>
      </c>
      <c r="J1450">
        <v>2</v>
      </c>
      <c r="K1450">
        <v>29505</v>
      </c>
      <c r="L1450">
        <v>220</v>
      </c>
      <c r="M1450" t="s">
        <v>631</v>
      </c>
      <c r="N1450" t="s">
        <v>134</v>
      </c>
      <c r="O1450" t="s">
        <v>634</v>
      </c>
      <c r="P1450">
        <v>15</v>
      </c>
      <c r="Q1450" t="s">
        <v>634</v>
      </c>
      <c r="R1450">
        <f>SUMIFS(Table2[number],Table2[Event],"Goal",Table2[H/U],"HOME",Table2[GameID],Table2[[#This Row],[GameID]],Table2[GameTime],"&lt;="&amp;Table2[[#This Row],[GameTime]])</f>
        <v>4</v>
      </c>
      <c r="S1450">
        <f>SUMIFS(Table2[number],Table2[Event],"Goal",Table2[H/U],"AWAY",Table2[GameID],Table2[[#This Row],[GameID]],Table2[GameTime],"&lt;="&amp;Table2[[#This Row],[GameTime]])</f>
        <v>0</v>
      </c>
      <c r="T1450" t="str">
        <f>IF(Table2[[#This Row],[Event]]="Goal",Table2[[#This Row],[Hscore]]&amp;"-"&amp;Table2[[#This Row],[Uscore]],"")</f>
        <v/>
      </c>
      <c r="U1450">
        <v>1731</v>
      </c>
      <c r="V1450" s="1">
        <f>Table2[[#This Row],[GameTime]]-(Table2[[#This Row],[period]]-1)*1200</f>
        <v>531</v>
      </c>
      <c r="W1450" s="1">
        <f>ROUNDDOWN(Table2[[#This Row],[Time]]/60,0)</f>
        <v>8</v>
      </c>
      <c r="X1450" s="1">
        <f>ROUNDDOWN((Table2[[#This Row],[Time]]/60-Table2[[#This Row],[Time2]])*60,0)</f>
        <v>51</v>
      </c>
      <c r="Y1450" s="1" t="str">
        <f>IF(Table2[[#This Row],[Time2]]&lt;10,0&amp;Table2[[#This Row],[Time2]],Table2[[#This Row],[Time2]])</f>
        <v>08</v>
      </c>
      <c r="Z1450" s="1">
        <f>IF(Table2[[#This Row],[Time3]]&lt;10,0&amp;Table2[[#This Row],[Time3]],Table2[[#This Row],[Time3]])</f>
        <v>51</v>
      </c>
      <c r="AA1450" s="2" t="str">
        <f>Table2[[#This Row],[Time4]]&amp;":"&amp;Table2[[#This Row],[Time5]]</f>
        <v>08:51</v>
      </c>
      <c r="AB1450" s="1" cm="1">
        <f t="array" ref="AB1450">IFERROR(IF(Table2[[#This Row],[code]]="","",_xlfn.IFS(AND(Table2[[#This Row],[code]]&lt;400,Table2[[#This Row],[code]]&lt;&gt;""),2,Table2[[#This Row],[code]]&gt;500,4)),"")</f>
        <v>2</v>
      </c>
      <c r="AC1450" s="1">
        <f>IF(Table2[[#This Row],[Event]]="Penalty",Table2[[#This Row],[number]],IF(Table2[[#This Row],[Event]]="Time-Out",401,""))</f>
        <v>220</v>
      </c>
      <c r="AD1450" s="1">
        <f>ROW(A1449)</f>
        <v>1449</v>
      </c>
      <c r="AE1450" s="1">
        <f>COUNTIFS(Table2[GameID],Table2[[#This Row],[GameID]],Table2[Column1],"&lt;="&amp;Table2[[#This Row],[Column1]])-1</f>
        <v>7</v>
      </c>
    </row>
    <row r="1451" spans="1:31" x14ac:dyDescent="0.45">
      <c r="A1451" t="s">
        <v>300</v>
      </c>
      <c r="B1451" t="str">
        <f>_xlfn.TEXTBEFORE(Table2[[#This Row],[Kamp]]," - ")</f>
        <v>Blackhawks</v>
      </c>
      <c r="C1451" t="str">
        <f>_xlfn.TEXTAFTER(Table2[[#This Row],[Kamp]],"- ")</f>
        <v>Sunds Seahawks</v>
      </c>
      <c r="D1451">
        <v>44986</v>
      </c>
      <c r="E1451">
        <v>65727</v>
      </c>
      <c r="F1451">
        <v>20222023</v>
      </c>
      <c r="G1451" t="s">
        <v>418</v>
      </c>
      <c r="H1451" t="s">
        <v>661</v>
      </c>
      <c r="I1451" t="s">
        <v>678</v>
      </c>
      <c r="J1451">
        <v>2</v>
      </c>
      <c r="K1451">
        <v>29505</v>
      </c>
      <c r="L1451">
        <v>1</v>
      </c>
      <c r="M1451" t="s">
        <v>630</v>
      </c>
      <c r="N1451" t="s">
        <v>349</v>
      </c>
      <c r="O1451" t="s">
        <v>635</v>
      </c>
      <c r="P1451">
        <v>25</v>
      </c>
      <c r="Q1451">
        <v>23</v>
      </c>
      <c r="R1451">
        <f>SUMIFS(Table2[number],Table2[Event],"Goal",Table2[H/U],"HOME",Table2[GameID],Table2[[#This Row],[GameID]],Table2[GameTime],"&lt;="&amp;Table2[[#This Row],[GameTime]])</f>
        <v>5</v>
      </c>
      <c r="S1451">
        <f>SUMIFS(Table2[number],Table2[Event],"Goal",Table2[H/U],"AWAY",Table2[GameID],Table2[[#This Row],[GameID]],Table2[GameTime],"&lt;="&amp;Table2[[#This Row],[GameTime]])</f>
        <v>0</v>
      </c>
      <c r="T1451" t="str">
        <f>IF(Table2[[#This Row],[Event]]="Goal",Table2[[#This Row],[Hscore]]&amp;"-"&amp;Table2[[#This Row],[Uscore]],"")</f>
        <v>5-0</v>
      </c>
      <c r="U1451">
        <v>1782</v>
      </c>
      <c r="V1451" s="1">
        <f>Table2[[#This Row],[GameTime]]-(Table2[[#This Row],[period]]-1)*1200</f>
        <v>582</v>
      </c>
      <c r="W1451" s="1">
        <f>ROUNDDOWN(Table2[[#This Row],[Time]]/60,0)</f>
        <v>9</v>
      </c>
      <c r="X1451" s="1">
        <f>ROUNDDOWN((Table2[[#This Row],[Time]]/60-Table2[[#This Row],[Time2]])*60,0)</f>
        <v>42</v>
      </c>
      <c r="Y1451" s="1" t="str">
        <f>IF(Table2[[#This Row],[Time2]]&lt;10,0&amp;Table2[[#This Row],[Time2]],Table2[[#This Row],[Time2]])</f>
        <v>09</v>
      </c>
      <c r="Z1451" s="1">
        <f>IF(Table2[[#This Row],[Time3]]&lt;10,0&amp;Table2[[#This Row],[Time3]],Table2[[#This Row],[Time3]])</f>
        <v>42</v>
      </c>
      <c r="AA1451" s="2" t="str">
        <f>Table2[[#This Row],[Time4]]&amp;":"&amp;Table2[[#This Row],[Time5]]</f>
        <v>09:42</v>
      </c>
      <c r="AB1451" s="1" t="str" cm="1">
        <f t="array" ref="AB1451">IFERROR(IF(Table2[[#This Row],[code]]="","",_xlfn.IFS(AND(Table2[[#This Row],[code]]&lt;400,Table2[[#This Row],[code]]&lt;&gt;""),2,Table2[[#This Row],[code]]&gt;500,4)),"")</f>
        <v/>
      </c>
      <c r="AC1451" s="1" t="str">
        <f>IF(Table2[[#This Row],[Event]]="Penalty",Table2[[#This Row],[number]],IF(Table2[[#This Row],[Event]]="Time-Out",401,""))</f>
        <v/>
      </c>
      <c r="AD1451" s="1">
        <f>ROW(A1450)</f>
        <v>1450</v>
      </c>
      <c r="AE1451" s="1">
        <f>COUNTIFS(Table2[GameID],Table2[[#This Row],[GameID]],Table2[Column1],"&lt;="&amp;Table2[[#This Row],[Column1]])-1</f>
        <v>8</v>
      </c>
    </row>
    <row r="1452" spans="1:31" x14ac:dyDescent="0.45">
      <c r="A1452" t="s">
        <v>300</v>
      </c>
      <c r="B1452" t="str">
        <f>_xlfn.TEXTBEFORE(Table2[[#This Row],[Kamp]]," - ")</f>
        <v>Blackhawks</v>
      </c>
      <c r="C1452" t="str">
        <f>_xlfn.TEXTAFTER(Table2[[#This Row],[Kamp]],"- ")</f>
        <v>Sunds Seahawks</v>
      </c>
      <c r="D1452">
        <v>44986</v>
      </c>
      <c r="E1452">
        <v>65727</v>
      </c>
      <c r="F1452">
        <v>20222023</v>
      </c>
      <c r="G1452" t="s">
        <v>418</v>
      </c>
      <c r="H1452" t="s">
        <v>661</v>
      </c>
      <c r="I1452" t="s">
        <v>678</v>
      </c>
      <c r="J1452">
        <v>2</v>
      </c>
      <c r="K1452">
        <v>29505</v>
      </c>
      <c r="L1452">
        <v>1</v>
      </c>
      <c r="M1452" t="s">
        <v>630</v>
      </c>
      <c r="N1452" t="s">
        <v>133</v>
      </c>
      <c r="O1452" t="s">
        <v>635</v>
      </c>
      <c r="P1452">
        <v>5</v>
      </c>
      <c r="Q1452">
        <v>23</v>
      </c>
      <c r="R1452">
        <f>SUMIFS(Table2[number],Table2[Event],"Goal",Table2[H/U],"HOME",Table2[GameID],Table2[[#This Row],[GameID]],Table2[GameTime],"&lt;="&amp;Table2[[#This Row],[GameTime]])</f>
        <v>6</v>
      </c>
      <c r="S1452">
        <f>SUMIFS(Table2[number],Table2[Event],"Goal",Table2[H/U],"AWAY",Table2[GameID],Table2[[#This Row],[GameID]],Table2[GameTime],"&lt;="&amp;Table2[[#This Row],[GameTime]])</f>
        <v>0</v>
      </c>
      <c r="T1452" t="str">
        <f>IF(Table2[[#This Row],[Event]]="Goal",Table2[[#This Row],[Hscore]]&amp;"-"&amp;Table2[[#This Row],[Uscore]],"")</f>
        <v>6-0</v>
      </c>
      <c r="U1452">
        <v>1955</v>
      </c>
      <c r="V1452" s="1">
        <f>Table2[[#This Row],[GameTime]]-(Table2[[#This Row],[period]]-1)*1200</f>
        <v>755</v>
      </c>
      <c r="W1452" s="1">
        <f>ROUNDDOWN(Table2[[#This Row],[Time]]/60,0)</f>
        <v>12</v>
      </c>
      <c r="X1452" s="1">
        <f>ROUNDDOWN((Table2[[#This Row],[Time]]/60-Table2[[#This Row],[Time2]])*60,0)</f>
        <v>35</v>
      </c>
      <c r="Y1452" s="1">
        <f>IF(Table2[[#This Row],[Time2]]&lt;10,0&amp;Table2[[#This Row],[Time2]],Table2[[#This Row],[Time2]])</f>
        <v>12</v>
      </c>
      <c r="Z1452" s="1">
        <f>IF(Table2[[#This Row],[Time3]]&lt;10,0&amp;Table2[[#This Row],[Time3]],Table2[[#This Row],[Time3]])</f>
        <v>35</v>
      </c>
      <c r="AA1452" s="2" t="str">
        <f>Table2[[#This Row],[Time4]]&amp;":"&amp;Table2[[#This Row],[Time5]]</f>
        <v>12:35</v>
      </c>
      <c r="AB1452" s="1" t="str" cm="1">
        <f t="array" ref="AB1452">IFERROR(IF(Table2[[#This Row],[code]]="","",_xlfn.IFS(AND(Table2[[#This Row],[code]]&lt;400,Table2[[#This Row],[code]]&lt;&gt;""),2,Table2[[#This Row],[code]]&gt;500,4)),"")</f>
        <v/>
      </c>
      <c r="AC1452" s="1" t="str">
        <f>IF(Table2[[#This Row],[Event]]="Penalty",Table2[[#This Row],[number]],IF(Table2[[#This Row],[Event]]="Time-Out",401,""))</f>
        <v/>
      </c>
      <c r="AD1452" s="1">
        <f>ROW(A1451)</f>
        <v>1451</v>
      </c>
      <c r="AE1452" s="1">
        <f>COUNTIFS(Table2[GameID],Table2[[#This Row],[GameID]],Table2[Column1],"&lt;="&amp;Table2[[#This Row],[Column1]])-1</f>
        <v>9</v>
      </c>
    </row>
    <row r="1453" spans="1:31" x14ac:dyDescent="0.45">
      <c r="A1453" t="s">
        <v>300</v>
      </c>
      <c r="B1453" t="str">
        <f>_xlfn.TEXTBEFORE(Table2[[#This Row],[Kamp]]," - ")</f>
        <v>Blackhawks</v>
      </c>
      <c r="C1453" t="str">
        <f>_xlfn.TEXTAFTER(Table2[[#This Row],[Kamp]],"- ")</f>
        <v>Sunds Seahawks</v>
      </c>
      <c r="D1453">
        <v>44986</v>
      </c>
      <c r="E1453">
        <v>65727</v>
      </c>
      <c r="F1453">
        <v>20222023</v>
      </c>
      <c r="G1453" t="s">
        <v>418</v>
      </c>
      <c r="H1453" t="s">
        <v>661</v>
      </c>
      <c r="I1453" t="s">
        <v>678</v>
      </c>
      <c r="J1453">
        <v>2</v>
      </c>
      <c r="K1453">
        <v>29505</v>
      </c>
      <c r="L1453">
        <v>1</v>
      </c>
      <c r="M1453" t="s">
        <v>630</v>
      </c>
      <c r="N1453" t="s">
        <v>146</v>
      </c>
      <c r="O1453" t="s">
        <v>264</v>
      </c>
      <c r="P1453">
        <v>91</v>
      </c>
      <c r="Q1453">
        <v>10</v>
      </c>
      <c r="R1453">
        <f>SUMIFS(Table2[number],Table2[Event],"Goal",Table2[H/U],"HOME",Table2[GameID],Table2[[#This Row],[GameID]],Table2[GameTime],"&lt;="&amp;Table2[[#This Row],[GameTime]])</f>
        <v>7</v>
      </c>
      <c r="S1453">
        <f>SUMIFS(Table2[number],Table2[Event],"Goal",Table2[H/U],"AWAY",Table2[GameID],Table2[[#This Row],[GameID]],Table2[GameTime],"&lt;="&amp;Table2[[#This Row],[GameTime]])</f>
        <v>0</v>
      </c>
      <c r="T1453" t="str">
        <f>IF(Table2[[#This Row],[Event]]="Goal",Table2[[#This Row],[Hscore]]&amp;"-"&amp;Table2[[#This Row],[Uscore]],"")</f>
        <v>7-0</v>
      </c>
      <c r="U1453">
        <v>1969</v>
      </c>
      <c r="V1453" s="1">
        <f>Table2[[#This Row],[GameTime]]-(Table2[[#This Row],[period]]-1)*1200</f>
        <v>769</v>
      </c>
      <c r="W1453" s="1">
        <f>ROUNDDOWN(Table2[[#This Row],[Time]]/60,0)</f>
        <v>12</v>
      </c>
      <c r="X1453" s="1">
        <f>ROUNDDOWN((Table2[[#This Row],[Time]]/60-Table2[[#This Row],[Time2]])*60,0)</f>
        <v>49</v>
      </c>
      <c r="Y1453" s="1">
        <f>IF(Table2[[#This Row],[Time2]]&lt;10,0&amp;Table2[[#This Row],[Time2]],Table2[[#This Row],[Time2]])</f>
        <v>12</v>
      </c>
      <c r="Z1453" s="1">
        <f>IF(Table2[[#This Row],[Time3]]&lt;10,0&amp;Table2[[#This Row],[Time3]],Table2[[#This Row],[Time3]])</f>
        <v>49</v>
      </c>
      <c r="AA1453" s="2" t="str">
        <f>Table2[[#This Row],[Time4]]&amp;":"&amp;Table2[[#This Row],[Time5]]</f>
        <v>12:49</v>
      </c>
      <c r="AB1453" s="1" t="str" cm="1">
        <f t="array" ref="AB1453">IFERROR(IF(Table2[[#This Row],[code]]="","",_xlfn.IFS(AND(Table2[[#This Row],[code]]&lt;400,Table2[[#This Row],[code]]&lt;&gt;""),2,Table2[[#This Row],[code]]&gt;500,4)),"")</f>
        <v/>
      </c>
      <c r="AC1453" s="1" t="str">
        <f>IF(Table2[[#This Row],[Event]]="Penalty",Table2[[#This Row],[number]],IF(Table2[[#This Row],[Event]]="Time-Out",401,""))</f>
        <v/>
      </c>
      <c r="AD1453" s="1">
        <f>ROW(A1452)</f>
        <v>1452</v>
      </c>
      <c r="AE1453" s="1">
        <f>COUNTIFS(Table2[GameID],Table2[[#This Row],[GameID]],Table2[Column1],"&lt;="&amp;Table2[[#This Row],[Column1]])-1</f>
        <v>10</v>
      </c>
    </row>
    <row r="1454" spans="1:31" x14ac:dyDescent="0.45">
      <c r="A1454" t="s">
        <v>300</v>
      </c>
      <c r="B1454" t="str">
        <f>_xlfn.TEXTBEFORE(Table2[[#This Row],[Kamp]]," - ")</f>
        <v>Blackhawks</v>
      </c>
      <c r="C1454" t="str">
        <f>_xlfn.TEXTAFTER(Table2[[#This Row],[Kamp]],"- ")</f>
        <v>Sunds Seahawks</v>
      </c>
      <c r="D1454">
        <v>44986</v>
      </c>
      <c r="E1454">
        <v>65727</v>
      </c>
      <c r="F1454">
        <v>20222023</v>
      </c>
      <c r="G1454" t="s">
        <v>418</v>
      </c>
      <c r="H1454" t="s">
        <v>661</v>
      </c>
      <c r="I1454" t="s">
        <v>678</v>
      </c>
      <c r="J1454">
        <v>2</v>
      </c>
      <c r="K1454">
        <v>29505</v>
      </c>
      <c r="L1454">
        <v>1</v>
      </c>
      <c r="M1454" t="s">
        <v>630</v>
      </c>
      <c r="N1454" t="s">
        <v>147</v>
      </c>
      <c r="O1454" t="s">
        <v>133</v>
      </c>
      <c r="P1454">
        <v>92</v>
      </c>
      <c r="Q1454">
        <v>5</v>
      </c>
      <c r="R1454">
        <f>SUMIFS(Table2[number],Table2[Event],"Goal",Table2[H/U],"HOME",Table2[GameID],Table2[[#This Row],[GameID]],Table2[GameTime],"&lt;="&amp;Table2[[#This Row],[GameTime]])</f>
        <v>8</v>
      </c>
      <c r="S1454">
        <f>SUMIFS(Table2[number],Table2[Event],"Goal",Table2[H/U],"AWAY",Table2[GameID],Table2[[#This Row],[GameID]],Table2[GameTime],"&lt;="&amp;Table2[[#This Row],[GameTime]])</f>
        <v>0</v>
      </c>
      <c r="T1454" t="str">
        <f>IF(Table2[[#This Row],[Event]]="Goal",Table2[[#This Row],[Hscore]]&amp;"-"&amp;Table2[[#This Row],[Uscore]],"")</f>
        <v>8-0</v>
      </c>
      <c r="U1454">
        <v>2055</v>
      </c>
      <c r="V1454" s="1">
        <f>Table2[[#This Row],[GameTime]]-(Table2[[#This Row],[period]]-1)*1200</f>
        <v>855</v>
      </c>
      <c r="W1454" s="1">
        <f>ROUNDDOWN(Table2[[#This Row],[Time]]/60,0)</f>
        <v>14</v>
      </c>
      <c r="X1454" s="1">
        <f>ROUNDDOWN((Table2[[#This Row],[Time]]/60-Table2[[#This Row],[Time2]])*60,0)</f>
        <v>15</v>
      </c>
      <c r="Y1454" s="1">
        <f>IF(Table2[[#This Row],[Time2]]&lt;10,0&amp;Table2[[#This Row],[Time2]],Table2[[#This Row],[Time2]])</f>
        <v>14</v>
      </c>
      <c r="Z1454" s="1">
        <f>IF(Table2[[#This Row],[Time3]]&lt;10,0&amp;Table2[[#This Row],[Time3]],Table2[[#This Row],[Time3]])</f>
        <v>15</v>
      </c>
      <c r="AA1454" s="2" t="str">
        <f>Table2[[#This Row],[Time4]]&amp;":"&amp;Table2[[#This Row],[Time5]]</f>
        <v>14:15</v>
      </c>
      <c r="AB1454" s="1" t="str" cm="1">
        <f t="array" ref="AB1454">IFERROR(IF(Table2[[#This Row],[code]]="","",_xlfn.IFS(AND(Table2[[#This Row],[code]]&lt;400,Table2[[#This Row],[code]]&lt;&gt;""),2,Table2[[#This Row],[code]]&gt;500,4)),"")</f>
        <v/>
      </c>
      <c r="AC1454" s="1" t="str">
        <f>IF(Table2[[#This Row],[Event]]="Penalty",Table2[[#This Row],[number]],IF(Table2[[#This Row],[Event]]="Time-Out",401,""))</f>
        <v/>
      </c>
      <c r="AD1454" s="1">
        <f>ROW(A1453)</f>
        <v>1453</v>
      </c>
      <c r="AE1454" s="1">
        <f>COUNTIFS(Table2[GameID],Table2[[#This Row],[GameID]],Table2[Column1],"&lt;="&amp;Table2[[#This Row],[Column1]])-1</f>
        <v>11</v>
      </c>
    </row>
    <row r="1455" spans="1:31" x14ac:dyDescent="0.45">
      <c r="A1455" t="s">
        <v>300</v>
      </c>
      <c r="B1455" t="str">
        <f>_xlfn.TEXTBEFORE(Table2[[#This Row],[Kamp]]," - ")</f>
        <v>Blackhawks</v>
      </c>
      <c r="C1455" t="str">
        <f>_xlfn.TEXTAFTER(Table2[[#This Row],[Kamp]],"- ")</f>
        <v>Sunds Seahawks</v>
      </c>
      <c r="D1455">
        <v>44986</v>
      </c>
      <c r="E1455">
        <v>65727</v>
      </c>
      <c r="F1455">
        <v>20222023</v>
      </c>
      <c r="G1455" t="s">
        <v>418</v>
      </c>
      <c r="H1455" t="s">
        <v>661</v>
      </c>
      <c r="I1455" t="s">
        <v>678</v>
      </c>
      <c r="J1455">
        <v>2</v>
      </c>
      <c r="K1455">
        <v>29505</v>
      </c>
      <c r="L1455">
        <v>208</v>
      </c>
      <c r="M1455" t="s">
        <v>631</v>
      </c>
      <c r="N1455" t="s">
        <v>147</v>
      </c>
      <c r="O1455" t="s">
        <v>634</v>
      </c>
      <c r="P1455">
        <v>92</v>
      </c>
      <c r="Q1455" t="s">
        <v>634</v>
      </c>
      <c r="R1455">
        <f>SUMIFS(Table2[number],Table2[Event],"Goal",Table2[H/U],"HOME",Table2[GameID],Table2[[#This Row],[GameID]],Table2[GameTime],"&lt;="&amp;Table2[[#This Row],[GameTime]])</f>
        <v>8</v>
      </c>
      <c r="S1455">
        <f>SUMIFS(Table2[number],Table2[Event],"Goal",Table2[H/U],"AWAY",Table2[GameID],Table2[[#This Row],[GameID]],Table2[GameTime],"&lt;="&amp;Table2[[#This Row],[GameTime]])</f>
        <v>0</v>
      </c>
      <c r="T1455" t="str">
        <f>IF(Table2[[#This Row],[Event]]="Goal",Table2[[#This Row],[Hscore]]&amp;"-"&amp;Table2[[#This Row],[Uscore]],"")</f>
        <v/>
      </c>
      <c r="U1455">
        <v>2168</v>
      </c>
      <c r="V1455" s="1">
        <f>Table2[[#This Row],[GameTime]]-(Table2[[#This Row],[period]]-1)*1200</f>
        <v>968</v>
      </c>
      <c r="W1455" s="1">
        <f>ROUNDDOWN(Table2[[#This Row],[Time]]/60,0)</f>
        <v>16</v>
      </c>
      <c r="X1455" s="1">
        <f>ROUNDDOWN((Table2[[#This Row],[Time]]/60-Table2[[#This Row],[Time2]])*60,0)</f>
        <v>7</v>
      </c>
      <c r="Y1455" s="1">
        <f>IF(Table2[[#This Row],[Time2]]&lt;10,0&amp;Table2[[#This Row],[Time2]],Table2[[#This Row],[Time2]])</f>
        <v>16</v>
      </c>
      <c r="Z1455" s="1" t="str">
        <f>IF(Table2[[#This Row],[Time3]]&lt;10,0&amp;Table2[[#This Row],[Time3]],Table2[[#This Row],[Time3]])</f>
        <v>07</v>
      </c>
      <c r="AA1455" s="2" t="str">
        <f>Table2[[#This Row],[Time4]]&amp;":"&amp;Table2[[#This Row],[Time5]]</f>
        <v>16:07</v>
      </c>
      <c r="AB1455" s="1" cm="1">
        <f t="array" ref="AB1455">IFERROR(IF(Table2[[#This Row],[code]]="","",_xlfn.IFS(AND(Table2[[#This Row],[code]]&lt;400,Table2[[#This Row],[code]]&lt;&gt;""),2,Table2[[#This Row],[code]]&gt;500,4)),"")</f>
        <v>2</v>
      </c>
      <c r="AC1455" s="1">
        <f>IF(Table2[[#This Row],[Event]]="Penalty",Table2[[#This Row],[number]],IF(Table2[[#This Row],[Event]]="Time-Out",401,""))</f>
        <v>208</v>
      </c>
      <c r="AD1455" s="1">
        <f>ROW(A1454)</f>
        <v>1454</v>
      </c>
      <c r="AE1455" s="1">
        <f>COUNTIFS(Table2[GameID],Table2[[#This Row],[GameID]],Table2[Column1],"&lt;="&amp;Table2[[#This Row],[Column1]])-1</f>
        <v>12</v>
      </c>
    </row>
    <row r="1456" spans="1:31" x14ac:dyDescent="0.45">
      <c r="A1456" t="s">
        <v>300</v>
      </c>
      <c r="B1456" t="str">
        <f>_xlfn.TEXTBEFORE(Table2[[#This Row],[Kamp]]," - ")</f>
        <v>Blackhawks</v>
      </c>
      <c r="C1456" t="str">
        <f>_xlfn.TEXTAFTER(Table2[[#This Row],[Kamp]],"- ")</f>
        <v>Sunds Seahawks</v>
      </c>
      <c r="D1456">
        <v>44986</v>
      </c>
      <c r="E1456">
        <v>65727</v>
      </c>
      <c r="F1456">
        <v>20222023</v>
      </c>
      <c r="G1456" t="s">
        <v>418</v>
      </c>
      <c r="H1456" t="s">
        <v>668</v>
      </c>
      <c r="I1456" t="s">
        <v>677</v>
      </c>
      <c r="J1456">
        <v>3</v>
      </c>
      <c r="K1456">
        <v>29502</v>
      </c>
      <c r="L1456">
        <v>220</v>
      </c>
      <c r="M1456" t="s">
        <v>631</v>
      </c>
      <c r="N1456" t="s">
        <v>216</v>
      </c>
      <c r="O1456" t="s">
        <v>634</v>
      </c>
      <c r="P1456">
        <v>14</v>
      </c>
      <c r="Q1456" t="s">
        <v>634</v>
      </c>
      <c r="R1456">
        <f>SUMIFS(Table2[number],Table2[Event],"Goal",Table2[H/U],"HOME",Table2[GameID],Table2[[#This Row],[GameID]],Table2[GameTime],"&lt;="&amp;Table2[[#This Row],[GameTime]])</f>
        <v>8</v>
      </c>
      <c r="S1456">
        <f>SUMIFS(Table2[number],Table2[Event],"Goal",Table2[H/U],"AWAY",Table2[GameID],Table2[[#This Row],[GameID]],Table2[GameTime],"&lt;="&amp;Table2[[#This Row],[GameTime]])</f>
        <v>0</v>
      </c>
      <c r="T1456" t="str">
        <f>IF(Table2[[#This Row],[Event]]="Goal",Table2[[#This Row],[Hscore]]&amp;"-"&amp;Table2[[#This Row],[Uscore]],"")</f>
        <v/>
      </c>
      <c r="U1456">
        <v>2839</v>
      </c>
      <c r="V1456" s="1">
        <f>Table2[[#This Row],[GameTime]]-(Table2[[#This Row],[period]]-1)*1200</f>
        <v>439</v>
      </c>
      <c r="W1456" s="1">
        <f>ROUNDDOWN(Table2[[#This Row],[Time]]/60,0)</f>
        <v>7</v>
      </c>
      <c r="X1456" s="1">
        <f>ROUNDDOWN((Table2[[#This Row],[Time]]/60-Table2[[#This Row],[Time2]])*60,0)</f>
        <v>19</v>
      </c>
      <c r="Y1456" s="1" t="str">
        <f>IF(Table2[[#This Row],[Time2]]&lt;10,0&amp;Table2[[#This Row],[Time2]],Table2[[#This Row],[Time2]])</f>
        <v>07</v>
      </c>
      <c r="Z1456" s="1">
        <f>IF(Table2[[#This Row],[Time3]]&lt;10,0&amp;Table2[[#This Row],[Time3]],Table2[[#This Row],[Time3]])</f>
        <v>19</v>
      </c>
      <c r="AA1456" s="2" t="str">
        <f>Table2[[#This Row],[Time4]]&amp;":"&amp;Table2[[#This Row],[Time5]]</f>
        <v>07:19</v>
      </c>
      <c r="AB1456" s="1" cm="1">
        <f t="array" ref="AB1456">IFERROR(IF(Table2[[#This Row],[code]]="","",_xlfn.IFS(AND(Table2[[#This Row],[code]]&lt;400,Table2[[#This Row],[code]]&lt;&gt;""),2,Table2[[#This Row],[code]]&gt;500,4)),"")</f>
        <v>2</v>
      </c>
      <c r="AC1456" s="1">
        <f>IF(Table2[[#This Row],[Event]]="Penalty",Table2[[#This Row],[number]],IF(Table2[[#This Row],[Event]]="Time-Out",401,""))</f>
        <v>220</v>
      </c>
      <c r="AD1456" s="1">
        <f>ROW(A1455)</f>
        <v>1455</v>
      </c>
      <c r="AE1456" s="1">
        <f>COUNTIFS(Table2[GameID],Table2[[#This Row],[GameID]],Table2[Column1],"&lt;="&amp;Table2[[#This Row],[Column1]])-1</f>
        <v>13</v>
      </c>
    </row>
    <row r="1457" spans="1:31" x14ac:dyDescent="0.45">
      <c r="A1457" t="s">
        <v>300</v>
      </c>
      <c r="B1457" t="str">
        <f>_xlfn.TEXTBEFORE(Table2[[#This Row],[Kamp]]," - ")</f>
        <v>Blackhawks</v>
      </c>
      <c r="C1457" t="str">
        <f>_xlfn.TEXTAFTER(Table2[[#This Row],[Kamp]],"- ")</f>
        <v>Sunds Seahawks</v>
      </c>
      <c r="D1457">
        <v>44986</v>
      </c>
      <c r="E1457">
        <v>65727</v>
      </c>
      <c r="F1457">
        <v>20222023</v>
      </c>
      <c r="G1457" t="s">
        <v>418</v>
      </c>
      <c r="H1457" t="s">
        <v>661</v>
      </c>
      <c r="I1457" t="s">
        <v>678</v>
      </c>
      <c r="J1457">
        <v>3</v>
      </c>
      <c r="K1457">
        <v>29505</v>
      </c>
      <c r="L1457">
        <v>220</v>
      </c>
      <c r="M1457" t="s">
        <v>631</v>
      </c>
      <c r="N1457" t="s">
        <v>136</v>
      </c>
      <c r="O1457" t="s">
        <v>634</v>
      </c>
      <c r="P1457">
        <v>17</v>
      </c>
      <c r="Q1457" t="s">
        <v>634</v>
      </c>
      <c r="R1457">
        <f>SUMIFS(Table2[number],Table2[Event],"Goal",Table2[H/U],"HOME",Table2[GameID],Table2[[#This Row],[GameID]],Table2[GameTime],"&lt;="&amp;Table2[[#This Row],[GameTime]])</f>
        <v>8</v>
      </c>
      <c r="S1457">
        <f>SUMIFS(Table2[number],Table2[Event],"Goal",Table2[H/U],"AWAY",Table2[GameID],Table2[[#This Row],[GameID]],Table2[GameTime],"&lt;="&amp;Table2[[#This Row],[GameTime]])</f>
        <v>0</v>
      </c>
      <c r="T1457" t="str">
        <f>IF(Table2[[#This Row],[Event]]="Goal",Table2[[#This Row],[Hscore]]&amp;"-"&amp;Table2[[#This Row],[Uscore]],"")</f>
        <v/>
      </c>
      <c r="U1457">
        <v>2839</v>
      </c>
      <c r="V1457" s="1">
        <f>Table2[[#This Row],[GameTime]]-(Table2[[#This Row],[period]]-1)*1200</f>
        <v>439</v>
      </c>
      <c r="W1457" s="1">
        <f>ROUNDDOWN(Table2[[#This Row],[Time]]/60,0)</f>
        <v>7</v>
      </c>
      <c r="X1457" s="1">
        <f>ROUNDDOWN((Table2[[#This Row],[Time]]/60-Table2[[#This Row],[Time2]])*60,0)</f>
        <v>19</v>
      </c>
      <c r="Y1457" s="1" t="str">
        <f>IF(Table2[[#This Row],[Time2]]&lt;10,0&amp;Table2[[#This Row],[Time2]],Table2[[#This Row],[Time2]])</f>
        <v>07</v>
      </c>
      <c r="Z1457" s="1">
        <f>IF(Table2[[#This Row],[Time3]]&lt;10,0&amp;Table2[[#This Row],[Time3]],Table2[[#This Row],[Time3]])</f>
        <v>19</v>
      </c>
      <c r="AA1457" s="2" t="str">
        <f>Table2[[#This Row],[Time4]]&amp;":"&amp;Table2[[#This Row],[Time5]]</f>
        <v>07:19</v>
      </c>
      <c r="AB1457" s="1" cm="1">
        <f t="array" ref="AB1457">IFERROR(IF(Table2[[#This Row],[code]]="","",_xlfn.IFS(AND(Table2[[#This Row],[code]]&lt;400,Table2[[#This Row],[code]]&lt;&gt;""),2,Table2[[#This Row],[code]]&gt;500,4)),"")</f>
        <v>2</v>
      </c>
      <c r="AC1457" s="1">
        <f>IF(Table2[[#This Row],[Event]]="Penalty",Table2[[#This Row],[number]],IF(Table2[[#This Row],[Event]]="Time-Out",401,""))</f>
        <v>220</v>
      </c>
      <c r="AD1457" s="1">
        <f>ROW(A1456)</f>
        <v>1456</v>
      </c>
      <c r="AE1457" s="1">
        <f>COUNTIFS(Table2[GameID],Table2[[#This Row],[GameID]],Table2[Column1],"&lt;="&amp;Table2[[#This Row],[Column1]])-1</f>
        <v>14</v>
      </c>
    </row>
    <row r="1458" spans="1:31" x14ac:dyDescent="0.45">
      <c r="A1458" t="s">
        <v>300</v>
      </c>
      <c r="B1458" t="str">
        <f>_xlfn.TEXTBEFORE(Table2[[#This Row],[Kamp]]," - ")</f>
        <v>Blackhawks</v>
      </c>
      <c r="C1458" t="str">
        <f>_xlfn.TEXTAFTER(Table2[[#This Row],[Kamp]],"- ")</f>
        <v>Sunds Seahawks</v>
      </c>
      <c r="D1458">
        <v>44986</v>
      </c>
      <c r="E1458">
        <v>65727</v>
      </c>
      <c r="F1458">
        <v>20222023</v>
      </c>
      <c r="G1458" t="s">
        <v>418</v>
      </c>
      <c r="H1458" t="s">
        <v>668</v>
      </c>
      <c r="I1458" t="s">
        <v>677</v>
      </c>
      <c r="J1458">
        <v>3</v>
      </c>
      <c r="K1458">
        <v>29502</v>
      </c>
      <c r="L1458">
        <v>1</v>
      </c>
      <c r="M1458" t="s">
        <v>630</v>
      </c>
      <c r="N1458" t="s">
        <v>231</v>
      </c>
      <c r="O1458" t="s">
        <v>221</v>
      </c>
      <c r="P1458">
        <v>97</v>
      </c>
      <c r="Q1458">
        <v>25</v>
      </c>
      <c r="R1458">
        <f>SUMIFS(Table2[number],Table2[Event],"Goal",Table2[H/U],"HOME",Table2[GameID],Table2[[#This Row],[GameID]],Table2[GameTime],"&lt;="&amp;Table2[[#This Row],[GameTime]])</f>
        <v>8</v>
      </c>
      <c r="S1458">
        <f>SUMIFS(Table2[number],Table2[Event],"Goal",Table2[H/U],"AWAY",Table2[GameID],Table2[[#This Row],[GameID]],Table2[GameTime],"&lt;="&amp;Table2[[#This Row],[GameTime]])</f>
        <v>1</v>
      </c>
      <c r="T1458" t="str">
        <f>IF(Table2[[#This Row],[Event]]="Goal",Table2[[#This Row],[Hscore]]&amp;"-"&amp;Table2[[#This Row],[Uscore]],"")</f>
        <v>8-1</v>
      </c>
      <c r="U1458">
        <v>2887</v>
      </c>
      <c r="V1458" s="1">
        <f>Table2[[#This Row],[GameTime]]-(Table2[[#This Row],[period]]-1)*1200</f>
        <v>487</v>
      </c>
      <c r="W1458" s="1">
        <f>ROUNDDOWN(Table2[[#This Row],[Time]]/60,0)</f>
        <v>8</v>
      </c>
      <c r="X1458" s="1">
        <f>ROUNDDOWN((Table2[[#This Row],[Time]]/60-Table2[[#This Row],[Time2]])*60,0)</f>
        <v>7</v>
      </c>
      <c r="Y1458" s="1" t="str">
        <f>IF(Table2[[#This Row],[Time2]]&lt;10,0&amp;Table2[[#This Row],[Time2]],Table2[[#This Row],[Time2]])</f>
        <v>08</v>
      </c>
      <c r="Z1458" s="1" t="str">
        <f>IF(Table2[[#This Row],[Time3]]&lt;10,0&amp;Table2[[#This Row],[Time3]],Table2[[#This Row],[Time3]])</f>
        <v>07</v>
      </c>
      <c r="AA1458" s="2" t="str">
        <f>Table2[[#This Row],[Time4]]&amp;":"&amp;Table2[[#This Row],[Time5]]</f>
        <v>08:07</v>
      </c>
      <c r="AB1458" s="1" t="str" cm="1">
        <f t="array" ref="AB1458">IFERROR(IF(Table2[[#This Row],[code]]="","",_xlfn.IFS(AND(Table2[[#This Row],[code]]&lt;400,Table2[[#This Row],[code]]&lt;&gt;""),2,Table2[[#This Row],[code]]&gt;500,4)),"")</f>
        <v/>
      </c>
      <c r="AC1458" s="1" t="str">
        <f>IF(Table2[[#This Row],[Event]]="Penalty",Table2[[#This Row],[number]],IF(Table2[[#This Row],[Event]]="Time-Out",401,""))</f>
        <v/>
      </c>
      <c r="AD1458" s="1">
        <f>ROW(A1457)</f>
        <v>1457</v>
      </c>
      <c r="AE1458" s="1">
        <f>COUNTIFS(Table2[GameID],Table2[[#This Row],[GameID]],Table2[Column1],"&lt;="&amp;Table2[[#This Row],[Column1]])-1</f>
        <v>15</v>
      </c>
    </row>
    <row r="1459" spans="1:31" x14ac:dyDescent="0.45">
      <c r="A1459" t="s">
        <v>300</v>
      </c>
      <c r="B1459" t="str">
        <f>_xlfn.TEXTBEFORE(Table2[[#This Row],[Kamp]]," - ")</f>
        <v>Blackhawks</v>
      </c>
      <c r="C1459" t="str">
        <f>_xlfn.TEXTAFTER(Table2[[#This Row],[Kamp]],"- ")</f>
        <v>Sunds Seahawks</v>
      </c>
      <c r="D1459">
        <v>44986</v>
      </c>
      <c r="E1459">
        <v>65727</v>
      </c>
      <c r="F1459">
        <v>20222023</v>
      </c>
      <c r="G1459" t="s">
        <v>418</v>
      </c>
      <c r="H1459" t="s">
        <v>661</v>
      </c>
      <c r="I1459" t="s">
        <v>678</v>
      </c>
      <c r="J1459">
        <v>3</v>
      </c>
      <c r="K1459">
        <v>29505</v>
      </c>
      <c r="L1459">
        <v>201</v>
      </c>
      <c r="M1459" t="s">
        <v>631</v>
      </c>
      <c r="N1459" t="s">
        <v>137</v>
      </c>
      <c r="O1459" t="s">
        <v>634</v>
      </c>
      <c r="P1459">
        <v>22</v>
      </c>
      <c r="Q1459" t="s">
        <v>634</v>
      </c>
      <c r="R1459">
        <f>SUMIFS(Table2[number],Table2[Event],"Goal",Table2[H/U],"HOME",Table2[GameID],Table2[[#This Row],[GameID]],Table2[GameTime],"&lt;="&amp;Table2[[#This Row],[GameTime]])</f>
        <v>8</v>
      </c>
      <c r="S1459">
        <f>SUMIFS(Table2[number],Table2[Event],"Goal",Table2[H/U],"AWAY",Table2[GameID],Table2[[#This Row],[GameID]],Table2[GameTime],"&lt;="&amp;Table2[[#This Row],[GameTime]])</f>
        <v>1</v>
      </c>
      <c r="T1459" t="str">
        <f>IF(Table2[[#This Row],[Event]]="Goal",Table2[[#This Row],[Hscore]]&amp;"-"&amp;Table2[[#This Row],[Uscore]],"")</f>
        <v/>
      </c>
      <c r="U1459">
        <v>3015</v>
      </c>
      <c r="V1459" s="1">
        <f>Table2[[#This Row],[GameTime]]-(Table2[[#This Row],[period]]-1)*1200</f>
        <v>615</v>
      </c>
      <c r="W1459" s="1">
        <f>ROUNDDOWN(Table2[[#This Row],[Time]]/60,0)</f>
        <v>10</v>
      </c>
      <c r="X1459" s="1">
        <f>ROUNDDOWN((Table2[[#This Row],[Time]]/60-Table2[[#This Row],[Time2]])*60,0)</f>
        <v>15</v>
      </c>
      <c r="Y1459" s="1">
        <f>IF(Table2[[#This Row],[Time2]]&lt;10,0&amp;Table2[[#This Row],[Time2]],Table2[[#This Row],[Time2]])</f>
        <v>10</v>
      </c>
      <c r="Z1459" s="1">
        <f>IF(Table2[[#This Row],[Time3]]&lt;10,0&amp;Table2[[#This Row],[Time3]],Table2[[#This Row],[Time3]])</f>
        <v>15</v>
      </c>
      <c r="AA1459" s="2" t="str">
        <f>Table2[[#This Row],[Time4]]&amp;":"&amp;Table2[[#This Row],[Time5]]</f>
        <v>10:15</v>
      </c>
      <c r="AB1459" s="1" cm="1">
        <f t="array" ref="AB1459">IFERROR(IF(Table2[[#This Row],[code]]="","",_xlfn.IFS(AND(Table2[[#This Row],[code]]&lt;400,Table2[[#This Row],[code]]&lt;&gt;""),2,Table2[[#This Row],[code]]&gt;500,4)),"")</f>
        <v>2</v>
      </c>
      <c r="AC1459" s="1">
        <f>IF(Table2[[#This Row],[Event]]="Penalty",Table2[[#This Row],[number]],IF(Table2[[#This Row],[Event]]="Time-Out",401,""))</f>
        <v>201</v>
      </c>
      <c r="AD1459" s="1">
        <f>ROW(A1458)</f>
        <v>1458</v>
      </c>
      <c r="AE1459" s="1">
        <f>COUNTIFS(Table2[GameID],Table2[[#This Row],[GameID]],Table2[Column1],"&lt;="&amp;Table2[[#This Row],[Column1]])-1</f>
        <v>16</v>
      </c>
    </row>
    <row r="1460" spans="1:31" x14ac:dyDescent="0.45">
      <c r="A1460" t="s">
        <v>300</v>
      </c>
      <c r="B1460" t="str">
        <f>_xlfn.TEXTBEFORE(Table2[[#This Row],[Kamp]]," - ")</f>
        <v>Blackhawks</v>
      </c>
      <c r="C1460" t="str">
        <f>_xlfn.TEXTAFTER(Table2[[#This Row],[Kamp]],"- ")</f>
        <v>Sunds Seahawks</v>
      </c>
      <c r="D1460">
        <v>44986</v>
      </c>
      <c r="E1460">
        <v>65727</v>
      </c>
      <c r="F1460">
        <v>20222023</v>
      </c>
      <c r="G1460" t="s">
        <v>418</v>
      </c>
      <c r="H1460" t="s">
        <v>668</v>
      </c>
      <c r="I1460" t="s">
        <v>677</v>
      </c>
      <c r="J1460">
        <v>3</v>
      </c>
      <c r="K1460">
        <v>29502</v>
      </c>
      <c r="L1460">
        <v>1</v>
      </c>
      <c r="M1460" t="s">
        <v>630</v>
      </c>
      <c r="N1460" t="s">
        <v>228</v>
      </c>
      <c r="O1460" t="s">
        <v>218</v>
      </c>
      <c r="P1460">
        <v>77</v>
      </c>
      <c r="Q1460">
        <v>17</v>
      </c>
      <c r="R1460">
        <f>SUMIFS(Table2[number],Table2[Event],"Goal",Table2[H/U],"HOME",Table2[GameID],Table2[[#This Row],[GameID]],Table2[GameTime],"&lt;="&amp;Table2[[#This Row],[GameTime]])</f>
        <v>8</v>
      </c>
      <c r="S1460">
        <f>SUMIFS(Table2[number],Table2[Event],"Goal",Table2[H/U],"AWAY",Table2[GameID],Table2[[#This Row],[GameID]],Table2[GameTime],"&lt;="&amp;Table2[[#This Row],[GameTime]])</f>
        <v>2</v>
      </c>
      <c r="T1460" t="str">
        <f>IF(Table2[[#This Row],[Event]]="Goal",Table2[[#This Row],[Hscore]]&amp;"-"&amp;Table2[[#This Row],[Uscore]],"")</f>
        <v>8-2</v>
      </c>
      <c r="U1460">
        <v>3132</v>
      </c>
      <c r="V1460" s="1">
        <f>Table2[[#This Row],[GameTime]]-(Table2[[#This Row],[period]]-1)*1200</f>
        <v>732</v>
      </c>
      <c r="W1460" s="1">
        <f>ROUNDDOWN(Table2[[#This Row],[Time]]/60,0)</f>
        <v>12</v>
      </c>
      <c r="X1460" s="1">
        <f>ROUNDDOWN((Table2[[#This Row],[Time]]/60-Table2[[#This Row],[Time2]])*60,0)</f>
        <v>12</v>
      </c>
      <c r="Y1460" s="1">
        <f>IF(Table2[[#This Row],[Time2]]&lt;10,0&amp;Table2[[#This Row],[Time2]],Table2[[#This Row],[Time2]])</f>
        <v>12</v>
      </c>
      <c r="Z1460" s="1">
        <f>IF(Table2[[#This Row],[Time3]]&lt;10,0&amp;Table2[[#This Row],[Time3]],Table2[[#This Row],[Time3]])</f>
        <v>12</v>
      </c>
      <c r="AA1460" s="2" t="str">
        <f>Table2[[#This Row],[Time4]]&amp;":"&amp;Table2[[#This Row],[Time5]]</f>
        <v>12:12</v>
      </c>
      <c r="AB1460" s="1" t="str" cm="1">
        <f t="array" ref="AB1460">IFERROR(IF(Table2[[#This Row],[code]]="","",_xlfn.IFS(AND(Table2[[#This Row],[code]]&lt;400,Table2[[#This Row],[code]]&lt;&gt;""),2,Table2[[#This Row],[code]]&gt;500,4)),"")</f>
        <v/>
      </c>
      <c r="AC1460" s="1" t="str">
        <f>IF(Table2[[#This Row],[Event]]="Penalty",Table2[[#This Row],[number]],IF(Table2[[#This Row],[Event]]="Time-Out",401,""))</f>
        <v/>
      </c>
      <c r="AD1460" s="1">
        <f>ROW(A1459)</f>
        <v>1459</v>
      </c>
      <c r="AE1460" s="1">
        <f>COUNTIFS(Table2[GameID],Table2[[#This Row],[GameID]],Table2[Column1],"&lt;="&amp;Table2[[#This Row],[Column1]])-1</f>
        <v>17</v>
      </c>
    </row>
    <row r="1461" spans="1:31" x14ac:dyDescent="0.45">
      <c r="A1461" t="s">
        <v>300</v>
      </c>
      <c r="B1461" t="str">
        <f>_xlfn.TEXTBEFORE(Table2[[#This Row],[Kamp]]," - ")</f>
        <v>Blackhawks</v>
      </c>
      <c r="C1461" t="str">
        <f>_xlfn.TEXTAFTER(Table2[[#This Row],[Kamp]],"- ")</f>
        <v>Sunds Seahawks</v>
      </c>
      <c r="D1461">
        <v>44986</v>
      </c>
      <c r="E1461">
        <v>65727</v>
      </c>
      <c r="F1461">
        <v>20222023</v>
      </c>
      <c r="G1461" t="s">
        <v>418</v>
      </c>
      <c r="H1461" t="s">
        <v>661</v>
      </c>
      <c r="I1461" t="s">
        <v>678</v>
      </c>
      <c r="J1461">
        <v>3</v>
      </c>
      <c r="K1461">
        <v>29505</v>
      </c>
      <c r="L1461">
        <v>0</v>
      </c>
      <c r="M1461" t="s">
        <v>633</v>
      </c>
      <c r="N1461" t="s">
        <v>634</v>
      </c>
      <c r="O1461" t="s">
        <v>634</v>
      </c>
      <c r="P1461" t="s">
        <v>634</v>
      </c>
      <c r="Q1461" t="s">
        <v>634</v>
      </c>
      <c r="R1461">
        <f>SUMIFS(Table2[number],Table2[Event],"Goal",Table2[H/U],"HOME",Table2[GameID],Table2[[#This Row],[GameID]],Table2[GameTime],"&lt;="&amp;Table2[[#This Row],[GameTime]])</f>
        <v>8</v>
      </c>
      <c r="S1461">
        <f>SUMIFS(Table2[number],Table2[Event],"Goal",Table2[H/U],"AWAY",Table2[GameID],Table2[[#This Row],[GameID]],Table2[GameTime],"&lt;="&amp;Table2[[#This Row],[GameTime]])</f>
        <v>2</v>
      </c>
      <c r="T1461" t="str">
        <f>IF(Table2[[#This Row],[Event]]="Goal",Table2[[#This Row],[Hscore]]&amp;"-"&amp;Table2[[#This Row],[Uscore]],"")</f>
        <v/>
      </c>
      <c r="U1461">
        <v>3214</v>
      </c>
      <c r="V1461" s="1">
        <f>Table2[[#This Row],[GameTime]]-(Table2[[#This Row],[period]]-1)*1200</f>
        <v>814</v>
      </c>
      <c r="W1461" s="1">
        <f>ROUNDDOWN(Table2[[#This Row],[Time]]/60,0)</f>
        <v>13</v>
      </c>
      <c r="X1461" s="1">
        <f>ROUNDDOWN((Table2[[#This Row],[Time]]/60-Table2[[#This Row],[Time2]])*60,0)</f>
        <v>34</v>
      </c>
      <c r="Y1461" s="1">
        <f>IF(Table2[[#This Row],[Time2]]&lt;10,0&amp;Table2[[#This Row],[Time2]],Table2[[#This Row],[Time2]])</f>
        <v>13</v>
      </c>
      <c r="Z1461" s="1">
        <f>IF(Table2[[#This Row],[Time3]]&lt;10,0&amp;Table2[[#This Row],[Time3]],Table2[[#This Row],[Time3]])</f>
        <v>34</v>
      </c>
      <c r="AA1461" s="2" t="str">
        <f>Table2[[#This Row],[Time4]]&amp;":"&amp;Table2[[#This Row],[Time5]]</f>
        <v>13:34</v>
      </c>
      <c r="AB1461" s="1" t="str" cm="1">
        <f t="array" ref="AB1461">IFERROR(IF(Table2[[#This Row],[code]]="","",_xlfn.IFS(AND(Table2[[#This Row],[code]]&lt;400,Table2[[#This Row],[code]]&lt;&gt;""),2,Table2[[#This Row],[code]]&gt;500,4)),"")</f>
        <v/>
      </c>
      <c r="AC1461" s="1">
        <f>IF(Table2[[#This Row],[Event]]="Penalty",Table2[[#This Row],[number]],IF(Table2[[#This Row],[Event]]="Time-Out",401,""))</f>
        <v>401</v>
      </c>
      <c r="AD1461" s="1">
        <f>ROW(A1460)</f>
        <v>1460</v>
      </c>
      <c r="AE1461" s="1">
        <f>COUNTIFS(Table2[GameID],Table2[[#This Row],[GameID]],Table2[Column1],"&lt;="&amp;Table2[[#This Row],[Column1]])-1</f>
        <v>18</v>
      </c>
    </row>
    <row r="1462" spans="1:31" x14ac:dyDescent="0.45">
      <c r="A1462" t="s">
        <v>300</v>
      </c>
      <c r="B1462" t="str">
        <f>_xlfn.TEXTBEFORE(Table2[[#This Row],[Kamp]]," - ")</f>
        <v>Blackhawks</v>
      </c>
      <c r="C1462" t="str">
        <f>_xlfn.TEXTAFTER(Table2[[#This Row],[Kamp]],"- ")</f>
        <v>Sunds Seahawks</v>
      </c>
      <c r="D1462">
        <v>44986</v>
      </c>
      <c r="E1462">
        <v>65727</v>
      </c>
      <c r="F1462">
        <v>20222023</v>
      </c>
      <c r="G1462" t="s">
        <v>418</v>
      </c>
      <c r="H1462" t="s">
        <v>661</v>
      </c>
      <c r="I1462" t="s">
        <v>678</v>
      </c>
      <c r="J1462">
        <v>3</v>
      </c>
      <c r="K1462">
        <v>29505</v>
      </c>
      <c r="L1462">
        <v>1</v>
      </c>
      <c r="M1462" t="s">
        <v>630</v>
      </c>
      <c r="N1462" t="s">
        <v>635</v>
      </c>
      <c r="O1462" t="s">
        <v>634</v>
      </c>
      <c r="P1462">
        <v>23</v>
      </c>
      <c r="Q1462" t="s">
        <v>634</v>
      </c>
      <c r="R1462">
        <f>SUMIFS(Table2[number],Table2[Event],"Goal",Table2[H/U],"HOME",Table2[GameID],Table2[[#This Row],[GameID]],Table2[GameTime],"&lt;="&amp;Table2[[#This Row],[GameTime]])</f>
        <v>9</v>
      </c>
      <c r="S1462">
        <f>SUMIFS(Table2[number],Table2[Event],"Goal",Table2[H/U],"AWAY",Table2[GameID],Table2[[#This Row],[GameID]],Table2[GameTime],"&lt;="&amp;Table2[[#This Row],[GameTime]])</f>
        <v>2</v>
      </c>
      <c r="T1462" t="str">
        <f>IF(Table2[[#This Row],[Event]]="Goal",Table2[[#This Row],[Hscore]]&amp;"-"&amp;Table2[[#This Row],[Uscore]],"")</f>
        <v>9-2</v>
      </c>
      <c r="U1462">
        <v>3217</v>
      </c>
      <c r="V1462" s="1">
        <f>Table2[[#This Row],[GameTime]]-(Table2[[#This Row],[period]]-1)*1200</f>
        <v>817</v>
      </c>
      <c r="W1462" s="1">
        <f>ROUNDDOWN(Table2[[#This Row],[Time]]/60,0)</f>
        <v>13</v>
      </c>
      <c r="X1462" s="1">
        <f>ROUNDDOWN((Table2[[#This Row],[Time]]/60-Table2[[#This Row],[Time2]])*60,0)</f>
        <v>37</v>
      </c>
      <c r="Y1462" s="1">
        <f>IF(Table2[[#This Row],[Time2]]&lt;10,0&amp;Table2[[#This Row],[Time2]],Table2[[#This Row],[Time2]])</f>
        <v>13</v>
      </c>
      <c r="Z1462" s="1">
        <f>IF(Table2[[#This Row],[Time3]]&lt;10,0&amp;Table2[[#This Row],[Time3]],Table2[[#This Row],[Time3]])</f>
        <v>37</v>
      </c>
      <c r="AA1462" s="2" t="str">
        <f>Table2[[#This Row],[Time4]]&amp;":"&amp;Table2[[#This Row],[Time5]]</f>
        <v>13:37</v>
      </c>
      <c r="AB1462" s="1" t="str" cm="1">
        <f t="array" ref="AB1462">IFERROR(IF(Table2[[#This Row],[code]]="","",_xlfn.IFS(AND(Table2[[#This Row],[code]]&lt;400,Table2[[#This Row],[code]]&lt;&gt;""),2,Table2[[#This Row],[code]]&gt;500,4)),"")</f>
        <v/>
      </c>
      <c r="AC1462" s="1" t="str">
        <f>IF(Table2[[#This Row],[Event]]="Penalty",Table2[[#This Row],[number]],IF(Table2[[#This Row],[Event]]="Time-Out",401,""))</f>
        <v/>
      </c>
      <c r="AD1462" s="1">
        <f>ROW(A1461)</f>
        <v>1461</v>
      </c>
      <c r="AE1462" s="1">
        <f>COUNTIFS(Table2[GameID],Table2[[#This Row],[GameID]],Table2[Column1],"&lt;="&amp;Table2[[#This Row],[Column1]])-1</f>
        <v>19</v>
      </c>
    </row>
    <row r="1463" spans="1:31" x14ac:dyDescent="0.45">
      <c r="A1463" t="s">
        <v>300</v>
      </c>
      <c r="B1463" t="str">
        <f>_xlfn.TEXTBEFORE(Table2[[#This Row],[Kamp]]," - ")</f>
        <v>Blackhawks</v>
      </c>
      <c r="C1463" t="str">
        <f>_xlfn.TEXTAFTER(Table2[[#This Row],[Kamp]],"- ")</f>
        <v>Sunds Seahawks</v>
      </c>
      <c r="D1463">
        <v>44986</v>
      </c>
      <c r="E1463">
        <v>65727</v>
      </c>
      <c r="F1463">
        <v>20222023</v>
      </c>
      <c r="G1463" t="s">
        <v>418</v>
      </c>
      <c r="H1463" t="s">
        <v>668</v>
      </c>
      <c r="I1463" t="s">
        <v>677</v>
      </c>
      <c r="J1463">
        <v>3</v>
      </c>
      <c r="K1463">
        <v>29502</v>
      </c>
      <c r="L1463">
        <v>201</v>
      </c>
      <c r="M1463" t="s">
        <v>631</v>
      </c>
      <c r="N1463" t="s">
        <v>268</v>
      </c>
      <c r="O1463" t="s">
        <v>634</v>
      </c>
      <c r="P1463">
        <v>6</v>
      </c>
      <c r="Q1463" t="s">
        <v>634</v>
      </c>
      <c r="R1463">
        <f>SUMIFS(Table2[number],Table2[Event],"Goal",Table2[H/U],"HOME",Table2[GameID],Table2[[#This Row],[GameID]],Table2[GameTime],"&lt;="&amp;Table2[[#This Row],[GameTime]])</f>
        <v>9</v>
      </c>
      <c r="S1463">
        <f>SUMIFS(Table2[number],Table2[Event],"Goal",Table2[H/U],"AWAY",Table2[GameID],Table2[[#This Row],[GameID]],Table2[GameTime],"&lt;="&amp;Table2[[#This Row],[GameTime]])</f>
        <v>2</v>
      </c>
      <c r="T1463" t="str">
        <f>IF(Table2[[#This Row],[Event]]="Goal",Table2[[#This Row],[Hscore]]&amp;"-"&amp;Table2[[#This Row],[Uscore]],"")</f>
        <v/>
      </c>
      <c r="U1463">
        <v>3383</v>
      </c>
      <c r="V1463" s="1">
        <f>Table2[[#This Row],[GameTime]]-(Table2[[#This Row],[period]]-1)*1200</f>
        <v>983</v>
      </c>
      <c r="W1463" s="1">
        <f>ROUNDDOWN(Table2[[#This Row],[Time]]/60,0)</f>
        <v>16</v>
      </c>
      <c r="X1463" s="1">
        <f>ROUNDDOWN((Table2[[#This Row],[Time]]/60-Table2[[#This Row],[Time2]])*60,0)</f>
        <v>23</v>
      </c>
      <c r="Y1463" s="1">
        <f>IF(Table2[[#This Row],[Time2]]&lt;10,0&amp;Table2[[#This Row],[Time2]],Table2[[#This Row],[Time2]])</f>
        <v>16</v>
      </c>
      <c r="Z1463" s="1">
        <f>IF(Table2[[#This Row],[Time3]]&lt;10,0&amp;Table2[[#This Row],[Time3]],Table2[[#This Row],[Time3]])</f>
        <v>23</v>
      </c>
      <c r="AA1463" s="2" t="str">
        <f>Table2[[#This Row],[Time4]]&amp;":"&amp;Table2[[#This Row],[Time5]]</f>
        <v>16:23</v>
      </c>
      <c r="AB1463" s="1" cm="1">
        <f t="array" ref="AB1463">IFERROR(IF(Table2[[#This Row],[code]]="","",_xlfn.IFS(AND(Table2[[#This Row],[code]]&lt;400,Table2[[#This Row],[code]]&lt;&gt;""),2,Table2[[#This Row],[code]]&gt;500,4)),"")</f>
        <v>2</v>
      </c>
      <c r="AC1463" s="1">
        <f>IF(Table2[[#This Row],[Event]]="Penalty",Table2[[#This Row],[number]],IF(Table2[[#This Row],[Event]]="Time-Out",401,""))</f>
        <v>201</v>
      </c>
      <c r="AD1463" s="1">
        <f>ROW(A1462)</f>
        <v>1462</v>
      </c>
      <c r="AE1463" s="1">
        <f>COUNTIFS(Table2[GameID],Table2[[#This Row],[GameID]],Table2[Column1],"&lt;="&amp;Table2[[#This Row],[Column1]])-1</f>
        <v>20</v>
      </c>
    </row>
    <row r="1464" spans="1:31" x14ac:dyDescent="0.45">
      <c r="A1464" t="s">
        <v>300</v>
      </c>
      <c r="B1464" t="str">
        <f>_xlfn.TEXTBEFORE(Table2[[#This Row],[Kamp]]," - ")</f>
        <v>Blackhawks</v>
      </c>
      <c r="C1464" t="str">
        <f>_xlfn.TEXTAFTER(Table2[[#This Row],[Kamp]],"- ")</f>
        <v>Sunds Seahawks</v>
      </c>
      <c r="D1464">
        <v>44986</v>
      </c>
      <c r="E1464">
        <v>65727</v>
      </c>
      <c r="F1464">
        <v>20222023</v>
      </c>
      <c r="G1464" t="s">
        <v>418</v>
      </c>
      <c r="H1464" t="s">
        <v>661</v>
      </c>
      <c r="I1464" t="s">
        <v>678</v>
      </c>
      <c r="J1464">
        <v>3</v>
      </c>
      <c r="K1464">
        <v>29505</v>
      </c>
      <c r="L1464">
        <v>1</v>
      </c>
      <c r="M1464" t="s">
        <v>630</v>
      </c>
      <c r="N1464" t="s">
        <v>265</v>
      </c>
      <c r="O1464" t="s">
        <v>132</v>
      </c>
      <c r="P1464">
        <v>14</v>
      </c>
      <c r="Q1464">
        <v>4</v>
      </c>
      <c r="R1464">
        <f>SUMIFS(Table2[number],Table2[Event],"Goal",Table2[H/U],"HOME",Table2[GameID],Table2[[#This Row],[GameID]],Table2[GameTime],"&lt;="&amp;Table2[[#This Row],[GameTime]])</f>
        <v>10</v>
      </c>
      <c r="S1464">
        <f>SUMIFS(Table2[number],Table2[Event],"Goal",Table2[H/U],"AWAY",Table2[GameID],Table2[[#This Row],[GameID]],Table2[GameTime],"&lt;="&amp;Table2[[#This Row],[GameTime]])</f>
        <v>2</v>
      </c>
      <c r="T1464" t="str">
        <f>IF(Table2[[#This Row],[Event]]="Goal",Table2[[#This Row],[Hscore]]&amp;"-"&amp;Table2[[#This Row],[Uscore]],"")</f>
        <v>10-2</v>
      </c>
      <c r="U1464">
        <v>3530</v>
      </c>
      <c r="V1464" s="1">
        <f>Table2[[#This Row],[GameTime]]-(Table2[[#This Row],[period]]-1)*1200</f>
        <v>1130</v>
      </c>
      <c r="W1464" s="1">
        <f>ROUNDDOWN(Table2[[#This Row],[Time]]/60,0)</f>
        <v>18</v>
      </c>
      <c r="X1464" s="1">
        <f>ROUNDDOWN((Table2[[#This Row],[Time]]/60-Table2[[#This Row],[Time2]])*60,0)</f>
        <v>49</v>
      </c>
      <c r="Y1464" s="1">
        <f>IF(Table2[[#This Row],[Time2]]&lt;10,0&amp;Table2[[#This Row],[Time2]],Table2[[#This Row],[Time2]])</f>
        <v>18</v>
      </c>
      <c r="Z1464" s="1">
        <f>IF(Table2[[#This Row],[Time3]]&lt;10,0&amp;Table2[[#This Row],[Time3]],Table2[[#This Row],[Time3]])</f>
        <v>49</v>
      </c>
      <c r="AA1464" s="2" t="str">
        <f>Table2[[#This Row],[Time4]]&amp;":"&amp;Table2[[#This Row],[Time5]]</f>
        <v>18:49</v>
      </c>
      <c r="AB1464" s="1" t="str" cm="1">
        <f t="array" ref="AB1464">IFERROR(IF(Table2[[#This Row],[code]]="","",_xlfn.IFS(AND(Table2[[#This Row],[code]]&lt;400,Table2[[#This Row],[code]]&lt;&gt;""),2,Table2[[#This Row],[code]]&gt;500,4)),"")</f>
        <v/>
      </c>
      <c r="AC1464" s="1" t="str">
        <f>IF(Table2[[#This Row],[Event]]="Penalty",Table2[[#This Row],[number]],IF(Table2[[#This Row],[Event]]="Time-Out",401,""))</f>
        <v/>
      </c>
      <c r="AD1464" s="1">
        <f>ROW(A1463)</f>
        <v>1463</v>
      </c>
      <c r="AE1464" s="1">
        <f>COUNTIFS(Table2[GameID],Table2[[#This Row],[GameID]],Table2[Column1],"&lt;="&amp;Table2[[#This Row],[Column1]])-1</f>
        <v>21</v>
      </c>
    </row>
    <row r="1465" spans="1:31" x14ac:dyDescent="0.45">
      <c r="A1465" t="s">
        <v>328</v>
      </c>
      <c r="B1465" t="str">
        <f>_xlfn.TEXTBEFORE(Table2[[#This Row],[Kamp]]," - ")</f>
        <v>Benløse IF</v>
      </c>
      <c r="C1465" t="str">
        <f>_xlfn.TEXTAFTER(Table2[[#This Row],[Kamp]],"- ")</f>
        <v>Hvidovre Attack</v>
      </c>
      <c r="D1465">
        <v>44986</v>
      </c>
      <c r="E1465">
        <v>65728</v>
      </c>
      <c r="F1465">
        <v>20222023</v>
      </c>
      <c r="G1465" t="s">
        <v>418</v>
      </c>
      <c r="H1465" t="s">
        <v>659</v>
      </c>
      <c r="I1465" t="s">
        <v>677</v>
      </c>
      <c r="J1465">
        <v>2</v>
      </c>
      <c r="K1465">
        <v>29511</v>
      </c>
      <c r="L1465">
        <v>212</v>
      </c>
      <c r="M1465" t="s">
        <v>631</v>
      </c>
      <c r="N1465" t="s">
        <v>71</v>
      </c>
      <c r="O1465" t="s">
        <v>634</v>
      </c>
      <c r="P1465">
        <v>55</v>
      </c>
      <c r="Q1465" t="s">
        <v>634</v>
      </c>
      <c r="R1465">
        <f>SUMIFS(Table2[number],Table2[Event],"Goal",Table2[H/U],"HOME",Table2[GameID],Table2[[#This Row],[GameID]],Table2[GameTime],"&lt;="&amp;Table2[[#This Row],[GameTime]])</f>
        <v>0</v>
      </c>
      <c r="S1465">
        <f>SUMIFS(Table2[number],Table2[Event],"Goal",Table2[H/U],"AWAY",Table2[GameID],Table2[[#This Row],[GameID]],Table2[GameTime],"&lt;="&amp;Table2[[#This Row],[GameTime]])</f>
        <v>0</v>
      </c>
      <c r="T1465" t="str">
        <f>IF(Table2[[#This Row],[Event]]="Goal",Table2[[#This Row],[Hscore]]&amp;"-"&amp;Table2[[#This Row],[Uscore]],"")</f>
        <v/>
      </c>
      <c r="U1465">
        <v>2155</v>
      </c>
      <c r="V1465" s="1">
        <f>Table2[[#This Row],[GameTime]]-(Table2[[#This Row],[period]]-1)*1200</f>
        <v>955</v>
      </c>
      <c r="W1465" s="1">
        <f>ROUNDDOWN(Table2[[#This Row],[Time]]/60,0)</f>
        <v>15</v>
      </c>
      <c r="X1465" s="1">
        <f>ROUNDDOWN((Table2[[#This Row],[Time]]/60-Table2[[#This Row],[Time2]])*60,0)</f>
        <v>55</v>
      </c>
      <c r="Y1465" s="1">
        <f>IF(Table2[[#This Row],[Time2]]&lt;10,0&amp;Table2[[#This Row],[Time2]],Table2[[#This Row],[Time2]])</f>
        <v>15</v>
      </c>
      <c r="Z1465" s="1">
        <f>IF(Table2[[#This Row],[Time3]]&lt;10,0&amp;Table2[[#This Row],[Time3]],Table2[[#This Row],[Time3]])</f>
        <v>55</v>
      </c>
      <c r="AA1465" s="2" t="str">
        <f>Table2[[#This Row],[Time4]]&amp;":"&amp;Table2[[#This Row],[Time5]]</f>
        <v>15:55</v>
      </c>
      <c r="AB1465" s="1" cm="1">
        <f t="array" ref="AB1465">IFERROR(IF(Table2[[#This Row],[code]]="","",_xlfn.IFS(AND(Table2[[#This Row],[code]]&lt;400,Table2[[#This Row],[code]]&lt;&gt;""),2,Table2[[#This Row],[code]]&gt;500,4)),"")</f>
        <v>2</v>
      </c>
      <c r="AC1465" s="1">
        <f>IF(Table2[[#This Row],[Event]]="Penalty",Table2[[#This Row],[number]],IF(Table2[[#This Row],[Event]]="Time-Out",401,""))</f>
        <v>212</v>
      </c>
      <c r="AD1465" s="1">
        <f>ROW(A1464)</f>
        <v>1464</v>
      </c>
      <c r="AE1465" s="1">
        <f>COUNTIFS(Table2[GameID],Table2[[#This Row],[GameID]],Table2[Column1],"&lt;="&amp;Table2[[#This Row],[Column1]])-1</f>
        <v>0</v>
      </c>
    </row>
    <row r="1466" spans="1:31" x14ac:dyDescent="0.45">
      <c r="A1466" t="s">
        <v>328</v>
      </c>
      <c r="B1466" t="str">
        <f>_xlfn.TEXTBEFORE(Table2[[#This Row],[Kamp]]," - ")</f>
        <v>Benløse IF</v>
      </c>
      <c r="C1466" t="str">
        <f>_xlfn.TEXTAFTER(Table2[[#This Row],[Kamp]],"- ")</f>
        <v>Hvidovre Attack</v>
      </c>
      <c r="D1466">
        <v>44986</v>
      </c>
      <c r="E1466">
        <v>65728</v>
      </c>
      <c r="F1466">
        <v>20222023</v>
      </c>
      <c r="G1466" t="s">
        <v>418</v>
      </c>
      <c r="H1466" t="s">
        <v>658</v>
      </c>
      <c r="I1466" t="s">
        <v>678</v>
      </c>
      <c r="J1466">
        <v>3</v>
      </c>
      <c r="K1466">
        <v>29507</v>
      </c>
      <c r="L1466">
        <v>1</v>
      </c>
      <c r="M1466" t="s">
        <v>630</v>
      </c>
      <c r="N1466" t="s">
        <v>36</v>
      </c>
      <c r="O1466" t="s">
        <v>192</v>
      </c>
      <c r="P1466">
        <v>87</v>
      </c>
      <c r="Q1466">
        <v>32</v>
      </c>
      <c r="R1466">
        <f>SUMIFS(Table2[number],Table2[Event],"Goal",Table2[H/U],"HOME",Table2[GameID],Table2[[#This Row],[GameID]],Table2[GameTime],"&lt;="&amp;Table2[[#This Row],[GameTime]])</f>
        <v>1</v>
      </c>
      <c r="S1466">
        <f>SUMIFS(Table2[number],Table2[Event],"Goal",Table2[H/U],"AWAY",Table2[GameID],Table2[[#This Row],[GameID]],Table2[GameTime],"&lt;="&amp;Table2[[#This Row],[GameTime]])</f>
        <v>0</v>
      </c>
      <c r="T1466" t="str">
        <f>IF(Table2[[#This Row],[Event]]="Goal",Table2[[#This Row],[Hscore]]&amp;"-"&amp;Table2[[#This Row],[Uscore]],"")</f>
        <v>1-0</v>
      </c>
      <c r="U1466">
        <v>3086</v>
      </c>
      <c r="V1466" s="1">
        <f>Table2[[#This Row],[GameTime]]-(Table2[[#This Row],[period]]-1)*1200</f>
        <v>686</v>
      </c>
      <c r="W1466" s="1">
        <f>ROUNDDOWN(Table2[[#This Row],[Time]]/60,0)</f>
        <v>11</v>
      </c>
      <c r="X1466" s="1">
        <f>ROUNDDOWN((Table2[[#This Row],[Time]]/60-Table2[[#This Row],[Time2]])*60,0)</f>
        <v>26</v>
      </c>
      <c r="Y1466" s="1">
        <f>IF(Table2[[#This Row],[Time2]]&lt;10,0&amp;Table2[[#This Row],[Time2]],Table2[[#This Row],[Time2]])</f>
        <v>11</v>
      </c>
      <c r="Z1466" s="1">
        <f>IF(Table2[[#This Row],[Time3]]&lt;10,0&amp;Table2[[#This Row],[Time3]],Table2[[#This Row],[Time3]])</f>
        <v>26</v>
      </c>
      <c r="AA1466" s="2" t="str">
        <f>Table2[[#This Row],[Time4]]&amp;":"&amp;Table2[[#This Row],[Time5]]</f>
        <v>11:26</v>
      </c>
      <c r="AB1466" s="1" t="str" cm="1">
        <f t="array" ref="AB1466">IFERROR(IF(Table2[[#This Row],[code]]="","",_xlfn.IFS(AND(Table2[[#This Row],[code]]&lt;400,Table2[[#This Row],[code]]&lt;&gt;""),2,Table2[[#This Row],[code]]&gt;500,4)),"")</f>
        <v/>
      </c>
      <c r="AC1466" s="1" t="str">
        <f>IF(Table2[[#This Row],[Event]]="Penalty",Table2[[#This Row],[number]],IF(Table2[[#This Row],[Event]]="Time-Out",401,""))</f>
        <v/>
      </c>
      <c r="AD1466" s="1">
        <f>ROW(A1465)</f>
        <v>1465</v>
      </c>
      <c r="AE1466" s="1">
        <f>COUNTIFS(Table2[GameID],Table2[[#This Row],[GameID]],Table2[Column1],"&lt;="&amp;Table2[[#This Row],[Column1]])-1</f>
        <v>1</v>
      </c>
    </row>
    <row r="1467" spans="1:31" x14ac:dyDescent="0.45">
      <c r="A1467" t="s">
        <v>328</v>
      </c>
      <c r="B1467" t="str">
        <f>_xlfn.TEXTBEFORE(Table2[[#This Row],[Kamp]]," - ")</f>
        <v>Benløse IF</v>
      </c>
      <c r="C1467" t="str">
        <f>_xlfn.TEXTAFTER(Table2[[#This Row],[Kamp]],"- ")</f>
        <v>Hvidovre Attack</v>
      </c>
      <c r="D1467">
        <v>44986</v>
      </c>
      <c r="E1467">
        <v>65728</v>
      </c>
      <c r="F1467">
        <v>20222023</v>
      </c>
      <c r="G1467" t="s">
        <v>418</v>
      </c>
      <c r="H1467" t="s">
        <v>659</v>
      </c>
      <c r="I1467" t="s">
        <v>677</v>
      </c>
      <c r="J1467">
        <v>3</v>
      </c>
      <c r="K1467">
        <v>29511</v>
      </c>
      <c r="L1467">
        <v>0</v>
      </c>
      <c r="M1467" t="s">
        <v>633</v>
      </c>
      <c r="N1467" t="s">
        <v>634</v>
      </c>
      <c r="O1467" t="s">
        <v>634</v>
      </c>
      <c r="P1467" t="s">
        <v>634</v>
      </c>
      <c r="Q1467" t="s">
        <v>634</v>
      </c>
      <c r="R1467">
        <f>SUMIFS(Table2[number],Table2[Event],"Goal",Table2[H/U],"HOME",Table2[GameID],Table2[[#This Row],[GameID]],Table2[GameTime],"&lt;="&amp;Table2[[#This Row],[GameTime]])</f>
        <v>1</v>
      </c>
      <c r="S1467">
        <f>SUMIFS(Table2[number],Table2[Event],"Goal",Table2[H/U],"AWAY",Table2[GameID],Table2[[#This Row],[GameID]],Table2[GameTime],"&lt;="&amp;Table2[[#This Row],[GameTime]])</f>
        <v>0</v>
      </c>
      <c r="T1467" t="str">
        <f>IF(Table2[[#This Row],[Event]]="Goal",Table2[[#This Row],[Hscore]]&amp;"-"&amp;Table2[[#This Row],[Uscore]],"")</f>
        <v/>
      </c>
      <c r="U1467">
        <v>3405</v>
      </c>
      <c r="V1467" s="1">
        <f>Table2[[#This Row],[GameTime]]-(Table2[[#This Row],[period]]-1)*1200</f>
        <v>1005</v>
      </c>
      <c r="W1467" s="1">
        <f>ROUNDDOWN(Table2[[#This Row],[Time]]/60,0)</f>
        <v>16</v>
      </c>
      <c r="X1467" s="1">
        <f>ROUNDDOWN((Table2[[#This Row],[Time]]/60-Table2[[#This Row],[Time2]])*60,0)</f>
        <v>45</v>
      </c>
      <c r="Y1467" s="1">
        <f>IF(Table2[[#This Row],[Time2]]&lt;10,0&amp;Table2[[#This Row],[Time2]],Table2[[#This Row],[Time2]])</f>
        <v>16</v>
      </c>
      <c r="Z1467" s="1">
        <f>IF(Table2[[#This Row],[Time3]]&lt;10,0&amp;Table2[[#This Row],[Time3]],Table2[[#This Row],[Time3]])</f>
        <v>45</v>
      </c>
      <c r="AA1467" s="2" t="str">
        <f>Table2[[#This Row],[Time4]]&amp;":"&amp;Table2[[#This Row],[Time5]]</f>
        <v>16:45</v>
      </c>
      <c r="AB1467" s="1" t="str" cm="1">
        <f t="array" ref="AB1467">IFERROR(IF(Table2[[#This Row],[code]]="","",_xlfn.IFS(AND(Table2[[#This Row],[code]]&lt;400,Table2[[#This Row],[code]]&lt;&gt;""),2,Table2[[#This Row],[code]]&gt;500,4)),"")</f>
        <v/>
      </c>
      <c r="AC1467" s="1">
        <f>IF(Table2[[#This Row],[Event]]="Penalty",Table2[[#This Row],[number]],IF(Table2[[#This Row],[Event]]="Time-Out",401,""))</f>
        <v>401</v>
      </c>
      <c r="AD1467" s="1">
        <f>ROW(A1466)</f>
        <v>1466</v>
      </c>
      <c r="AE1467" s="1">
        <f>COUNTIFS(Table2[GameID],Table2[[#This Row],[GameID]],Table2[Column1],"&lt;="&amp;Table2[[#This Row],[Column1]])-1</f>
        <v>2</v>
      </c>
    </row>
    <row r="1468" spans="1:31" x14ac:dyDescent="0.45">
      <c r="A1468" t="s">
        <v>328</v>
      </c>
      <c r="B1468" t="str">
        <f>_xlfn.TEXTBEFORE(Table2[[#This Row],[Kamp]]," - ")</f>
        <v>Benløse IF</v>
      </c>
      <c r="C1468" t="str">
        <f>_xlfn.TEXTAFTER(Table2[[#This Row],[Kamp]],"- ")</f>
        <v>Hvidovre Attack</v>
      </c>
      <c r="D1468">
        <v>44986</v>
      </c>
      <c r="E1468">
        <v>65728</v>
      </c>
      <c r="F1468">
        <v>20222023</v>
      </c>
      <c r="G1468" t="s">
        <v>418</v>
      </c>
      <c r="H1468" t="s">
        <v>658</v>
      </c>
      <c r="I1468" t="s">
        <v>678</v>
      </c>
      <c r="J1468">
        <v>3</v>
      </c>
      <c r="K1468">
        <v>29507</v>
      </c>
      <c r="L1468">
        <v>1</v>
      </c>
      <c r="M1468" t="s">
        <v>630</v>
      </c>
      <c r="N1468" t="s">
        <v>38</v>
      </c>
      <c r="O1468" t="s">
        <v>29</v>
      </c>
      <c r="P1468">
        <v>98</v>
      </c>
      <c r="Q1468">
        <v>44</v>
      </c>
      <c r="R1468">
        <f>SUMIFS(Table2[number],Table2[Event],"Goal",Table2[H/U],"HOME",Table2[GameID],Table2[[#This Row],[GameID]],Table2[GameTime],"&lt;="&amp;Table2[[#This Row],[GameTime]])</f>
        <v>2</v>
      </c>
      <c r="S1468">
        <f>SUMIFS(Table2[number],Table2[Event],"Goal",Table2[H/U],"AWAY",Table2[GameID],Table2[[#This Row],[GameID]],Table2[GameTime],"&lt;="&amp;Table2[[#This Row],[GameTime]])</f>
        <v>0</v>
      </c>
      <c r="T1468" t="str">
        <f>IF(Table2[[#This Row],[Event]]="Goal",Table2[[#This Row],[Hscore]]&amp;"-"&amp;Table2[[#This Row],[Uscore]],"")</f>
        <v>2-0</v>
      </c>
      <c r="U1468">
        <v>3494</v>
      </c>
      <c r="V1468" s="1">
        <f>Table2[[#This Row],[GameTime]]-(Table2[[#This Row],[period]]-1)*1200</f>
        <v>1094</v>
      </c>
      <c r="W1468" s="1">
        <f>ROUNDDOWN(Table2[[#This Row],[Time]]/60,0)</f>
        <v>18</v>
      </c>
      <c r="X1468" s="1">
        <f>ROUNDDOWN((Table2[[#This Row],[Time]]/60-Table2[[#This Row],[Time2]])*60,0)</f>
        <v>14</v>
      </c>
      <c r="Y1468" s="1">
        <f>IF(Table2[[#This Row],[Time2]]&lt;10,0&amp;Table2[[#This Row],[Time2]],Table2[[#This Row],[Time2]])</f>
        <v>18</v>
      </c>
      <c r="Z1468" s="1">
        <f>IF(Table2[[#This Row],[Time3]]&lt;10,0&amp;Table2[[#This Row],[Time3]],Table2[[#This Row],[Time3]])</f>
        <v>14</v>
      </c>
      <c r="AA1468" s="2" t="str">
        <f>Table2[[#This Row],[Time4]]&amp;":"&amp;Table2[[#This Row],[Time5]]</f>
        <v>18:14</v>
      </c>
      <c r="AB1468" s="1" t="str" cm="1">
        <f t="array" ref="AB1468">IFERROR(IF(Table2[[#This Row],[code]]="","",_xlfn.IFS(AND(Table2[[#This Row],[code]]&lt;400,Table2[[#This Row],[code]]&lt;&gt;""),2,Table2[[#This Row],[code]]&gt;500,4)),"")</f>
        <v/>
      </c>
      <c r="AC1468" s="1" t="str">
        <f>IF(Table2[[#This Row],[Event]]="Penalty",Table2[[#This Row],[number]],IF(Table2[[#This Row],[Event]]="Time-Out",401,""))</f>
        <v/>
      </c>
      <c r="AD1468" s="1">
        <f>ROW(A1467)</f>
        <v>1467</v>
      </c>
      <c r="AE1468" s="1">
        <f>COUNTIFS(Table2[GameID],Table2[[#This Row],[GameID]],Table2[Column1],"&lt;="&amp;Table2[[#This Row],[Column1]])-1</f>
        <v>3</v>
      </c>
    </row>
    <row r="1469" spans="1:31" x14ac:dyDescent="0.45">
      <c r="A1469" t="s">
        <v>328</v>
      </c>
      <c r="B1469" t="str">
        <f>_xlfn.TEXTBEFORE(Table2[[#This Row],[Kamp]]," - ")</f>
        <v>Benløse IF</v>
      </c>
      <c r="C1469" t="str">
        <f>_xlfn.TEXTAFTER(Table2[[#This Row],[Kamp]],"- ")</f>
        <v>Hvidovre Attack</v>
      </c>
      <c r="D1469">
        <v>44986</v>
      </c>
      <c r="E1469">
        <v>65728</v>
      </c>
      <c r="F1469">
        <v>20222023</v>
      </c>
      <c r="G1469" t="s">
        <v>418</v>
      </c>
      <c r="H1469" t="s">
        <v>659</v>
      </c>
      <c r="I1469" t="s">
        <v>677</v>
      </c>
      <c r="J1469">
        <v>3</v>
      </c>
      <c r="K1469">
        <v>29511</v>
      </c>
      <c r="L1469">
        <v>208</v>
      </c>
      <c r="M1469" t="s">
        <v>631</v>
      </c>
      <c r="N1469" t="s">
        <v>128</v>
      </c>
      <c r="O1469" t="s">
        <v>634</v>
      </c>
      <c r="P1469">
        <v>12</v>
      </c>
      <c r="Q1469" t="s">
        <v>634</v>
      </c>
      <c r="R1469">
        <f>SUMIFS(Table2[number],Table2[Event],"Goal",Table2[H/U],"HOME",Table2[GameID],Table2[[#This Row],[GameID]],Table2[GameTime],"&lt;="&amp;Table2[[#This Row],[GameTime]])</f>
        <v>2</v>
      </c>
      <c r="S1469">
        <f>SUMIFS(Table2[number],Table2[Event],"Goal",Table2[H/U],"AWAY",Table2[GameID],Table2[[#This Row],[GameID]],Table2[GameTime],"&lt;="&amp;Table2[[#This Row],[GameTime]])</f>
        <v>0</v>
      </c>
      <c r="T1469" t="str">
        <f>IF(Table2[[#This Row],[Event]]="Goal",Table2[[#This Row],[Hscore]]&amp;"-"&amp;Table2[[#This Row],[Uscore]],"")</f>
        <v/>
      </c>
      <c r="U1469">
        <v>3568</v>
      </c>
      <c r="V1469" s="1">
        <f>Table2[[#This Row],[GameTime]]-(Table2[[#This Row],[period]]-1)*1200</f>
        <v>1168</v>
      </c>
      <c r="W1469" s="1">
        <f>ROUNDDOWN(Table2[[#This Row],[Time]]/60,0)</f>
        <v>19</v>
      </c>
      <c r="X1469" s="1">
        <f>ROUNDDOWN((Table2[[#This Row],[Time]]/60-Table2[[#This Row],[Time2]])*60,0)</f>
        <v>27</v>
      </c>
      <c r="Y1469" s="1">
        <f>IF(Table2[[#This Row],[Time2]]&lt;10,0&amp;Table2[[#This Row],[Time2]],Table2[[#This Row],[Time2]])</f>
        <v>19</v>
      </c>
      <c r="Z1469" s="1">
        <f>IF(Table2[[#This Row],[Time3]]&lt;10,0&amp;Table2[[#This Row],[Time3]],Table2[[#This Row],[Time3]])</f>
        <v>27</v>
      </c>
      <c r="AA1469" s="2" t="str">
        <f>Table2[[#This Row],[Time4]]&amp;":"&amp;Table2[[#This Row],[Time5]]</f>
        <v>19:27</v>
      </c>
      <c r="AB1469" s="1" cm="1">
        <f t="array" ref="AB1469">IFERROR(IF(Table2[[#This Row],[code]]="","",_xlfn.IFS(AND(Table2[[#This Row],[code]]&lt;400,Table2[[#This Row],[code]]&lt;&gt;""),2,Table2[[#This Row],[code]]&gt;500,4)),"")</f>
        <v>2</v>
      </c>
      <c r="AC1469" s="1">
        <f>IF(Table2[[#This Row],[Event]]="Penalty",Table2[[#This Row],[number]],IF(Table2[[#This Row],[Event]]="Time-Out",401,""))</f>
        <v>208</v>
      </c>
      <c r="AD1469" s="1">
        <f>ROW(A1468)</f>
        <v>1468</v>
      </c>
      <c r="AE1469" s="1">
        <f>COUNTIFS(Table2[GameID],Table2[[#This Row],[GameID]],Table2[Column1],"&lt;="&amp;Table2[[#This Row],[Column1]])-1</f>
        <v>4</v>
      </c>
    </row>
    <row r="1470" spans="1:31" x14ac:dyDescent="0.45">
      <c r="A1470" t="s">
        <v>328</v>
      </c>
      <c r="B1470" t="str">
        <f>_xlfn.TEXTBEFORE(Table2[[#This Row],[Kamp]]," - ")</f>
        <v>Benløse IF</v>
      </c>
      <c r="C1470" t="str">
        <f>_xlfn.TEXTAFTER(Table2[[#This Row],[Kamp]],"- ")</f>
        <v>Hvidovre Attack</v>
      </c>
      <c r="D1470">
        <v>44986</v>
      </c>
      <c r="E1470">
        <v>65728</v>
      </c>
      <c r="F1470">
        <v>20222023</v>
      </c>
      <c r="G1470" t="s">
        <v>418</v>
      </c>
      <c r="H1470" t="s">
        <v>658</v>
      </c>
      <c r="I1470" t="s">
        <v>678</v>
      </c>
      <c r="J1470">
        <v>3</v>
      </c>
      <c r="K1470">
        <v>29507</v>
      </c>
      <c r="L1470">
        <v>0</v>
      </c>
      <c r="M1470" t="s">
        <v>633</v>
      </c>
      <c r="N1470" t="s">
        <v>634</v>
      </c>
      <c r="O1470" t="s">
        <v>634</v>
      </c>
      <c r="P1470" t="s">
        <v>634</v>
      </c>
      <c r="Q1470" t="s">
        <v>634</v>
      </c>
      <c r="R1470">
        <f>SUMIFS(Table2[number],Table2[Event],"Goal",Table2[H/U],"HOME",Table2[GameID],Table2[[#This Row],[GameID]],Table2[GameTime],"&lt;="&amp;Table2[[#This Row],[GameTime]])</f>
        <v>2</v>
      </c>
      <c r="S1470">
        <f>SUMIFS(Table2[number],Table2[Event],"Goal",Table2[H/U],"AWAY",Table2[GameID],Table2[[#This Row],[GameID]],Table2[GameTime],"&lt;="&amp;Table2[[#This Row],[GameTime]])</f>
        <v>0</v>
      </c>
      <c r="T1470" t="str">
        <f>IF(Table2[[#This Row],[Event]]="Goal",Table2[[#This Row],[Hscore]]&amp;"-"&amp;Table2[[#This Row],[Uscore]],"")</f>
        <v/>
      </c>
      <c r="U1470">
        <v>3568</v>
      </c>
      <c r="V1470" s="1">
        <f>Table2[[#This Row],[GameTime]]-(Table2[[#This Row],[period]]-1)*1200</f>
        <v>1168</v>
      </c>
      <c r="W1470" s="1">
        <f>ROUNDDOWN(Table2[[#This Row],[Time]]/60,0)</f>
        <v>19</v>
      </c>
      <c r="X1470" s="1">
        <f>ROUNDDOWN((Table2[[#This Row],[Time]]/60-Table2[[#This Row],[Time2]])*60,0)</f>
        <v>27</v>
      </c>
      <c r="Y1470" s="1">
        <f>IF(Table2[[#This Row],[Time2]]&lt;10,0&amp;Table2[[#This Row],[Time2]],Table2[[#This Row],[Time2]])</f>
        <v>19</v>
      </c>
      <c r="Z1470" s="1">
        <f>IF(Table2[[#This Row],[Time3]]&lt;10,0&amp;Table2[[#This Row],[Time3]],Table2[[#This Row],[Time3]])</f>
        <v>27</v>
      </c>
      <c r="AA1470" s="2" t="str">
        <f>Table2[[#This Row],[Time4]]&amp;":"&amp;Table2[[#This Row],[Time5]]</f>
        <v>19:27</v>
      </c>
      <c r="AB1470" s="1" t="str" cm="1">
        <f t="array" ref="AB1470">IFERROR(IF(Table2[[#This Row],[code]]="","",_xlfn.IFS(AND(Table2[[#This Row],[code]]&lt;400,Table2[[#This Row],[code]]&lt;&gt;""),2,Table2[[#This Row],[code]]&gt;500,4)),"")</f>
        <v/>
      </c>
      <c r="AC1470" s="1">
        <f>IF(Table2[[#This Row],[Event]]="Penalty",Table2[[#This Row],[number]],IF(Table2[[#This Row],[Event]]="Time-Out",401,""))</f>
        <v>401</v>
      </c>
      <c r="AD1470" s="1">
        <f>ROW(A1469)</f>
        <v>1469</v>
      </c>
      <c r="AE1470" s="1">
        <f>COUNTIFS(Table2[GameID],Table2[[#This Row],[GameID]],Table2[Column1],"&lt;="&amp;Table2[[#This Row],[Column1]])-1</f>
        <v>5</v>
      </c>
    </row>
    <row r="1471" spans="1:31" x14ac:dyDescent="0.45">
      <c r="A1471" t="s">
        <v>450</v>
      </c>
      <c r="B1471" t="str">
        <f>_xlfn.TEXTBEFORE(Table2[[#This Row],[Kamp]]," - ")</f>
        <v>Rødovre FC</v>
      </c>
      <c r="C1471" t="str">
        <f>_xlfn.TEXTAFTER(Table2[[#This Row],[Kamp]],"- ")</f>
        <v>BFC Vendsyssel</v>
      </c>
      <c r="D1471">
        <v>45003</v>
      </c>
      <c r="E1471">
        <v>65729</v>
      </c>
      <c r="F1471">
        <v>20222023</v>
      </c>
      <c r="G1471" t="s">
        <v>418</v>
      </c>
      <c r="H1471" t="s">
        <v>664</v>
      </c>
      <c r="I1471" t="s">
        <v>677</v>
      </c>
      <c r="J1471">
        <v>1</v>
      </c>
      <c r="K1471">
        <v>29506</v>
      </c>
      <c r="L1471">
        <v>207</v>
      </c>
      <c r="M1471" t="s">
        <v>631</v>
      </c>
      <c r="N1471" t="s">
        <v>233</v>
      </c>
      <c r="O1471" t="s">
        <v>634</v>
      </c>
      <c r="P1471">
        <v>11</v>
      </c>
      <c r="Q1471" t="s">
        <v>634</v>
      </c>
      <c r="R1471">
        <f>SUMIFS(Table2[number],Table2[Event],"Goal",Table2[H/U],"HOME",Table2[GameID],Table2[[#This Row],[GameID]],Table2[GameTime],"&lt;="&amp;Table2[[#This Row],[GameTime]])</f>
        <v>0</v>
      </c>
      <c r="S1471">
        <f>SUMIFS(Table2[number],Table2[Event],"Goal",Table2[H/U],"AWAY",Table2[GameID],Table2[[#This Row],[GameID]],Table2[GameTime],"&lt;="&amp;Table2[[#This Row],[GameTime]])</f>
        <v>0</v>
      </c>
      <c r="T1471" t="str">
        <f>IF(Table2[[#This Row],[Event]]="Goal",Table2[[#This Row],[Hscore]]&amp;"-"&amp;Table2[[#This Row],[Uscore]],"")</f>
        <v/>
      </c>
      <c r="U1471">
        <v>95</v>
      </c>
      <c r="V1471" s="1">
        <f>Table2[[#This Row],[GameTime]]-(Table2[[#This Row],[period]]-1)*1200</f>
        <v>95</v>
      </c>
      <c r="W1471" s="1">
        <f>ROUNDDOWN(Table2[[#This Row],[Time]]/60,0)</f>
        <v>1</v>
      </c>
      <c r="X1471" s="1">
        <f>ROUNDDOWN((Table2[[#This Row],[Time]]/60-Table2[[#This Row],[Time2]])*60,0)</f>
        <v>35</v>
      </c>
      <c r="Y1471" s="1" t="str">
        <f>IF(Table2[[#This Row],[Time2]]&lt;10,0&amp;Table2[[#This Row],[Time2]],Table2[[#This Row],[Time2]])</f>
        <v>01</v>
      </c>
      <c r="Z1471" s="1">
        <f>IF(Table2[[#This Row],[Time3]]&lt;10,0&amp;Table2[[#This Row],[Time3]],Table2[[#This Row],[Time3]])</f>
        <v>35</v>
      </c>
      <c r="AA1471" s="2" t="str">
        <f>Table2[[#This Row],[Time4]]&amp;":"&amp;Table2[[#This Row],[Time5]]</f>
        <v>01:35</v>
      </c>
      <c r="AB1471" s="1" cm="1">
        <f t="array" ref="AB1471">IFERROR(IF(Table2[[#This Row],[code]]="","",_xlfn.IFS(AND(Table2[[#This Row],[code]]&lt;400,Table2[[#This Row],[code]]&lt;&gt;""),2,Table2[[#This Row],[code]]&gt;500,4)),"")</f>
        <v>2</v>
      </c>
      <c r="AC1471" s="1">
        <f>IF(Table2[[#This Row],[Event]]="Penalty",Table2[[#This Row],[number]],IF(Table2[[#This Row],[Event]]="Time-Out",401,""))</f>
        <v>207</v>
      </c>
      <c r="AD1471" s="1">
        <f>ROW(A1470)</f>
        <v>1470</v>
      </c>
      <c r="AE1471" s="1">
        <f>COUNTIFS(Table2[GameID],Table2[[#This Row],[GameID]],Table2[Column1],"&lt;="&amp;Table2[[#This Row],[Column1]])-1</f>
        <v>0</v>
      </c>
    </row>
    <row r="1472" spans="1:31" x14ac:dyDescent="0.45">
      <c r="A1472" t="s">
        <v>450</v>
      </c>
      <c r="B1472" t="str">
        <f>_xlfn.TEXTBEFORE(Table2[[#This Row],[Kamp]]," - ")</f>
        <v>Rødovre FC</v>
      </c>
      <c r="C1472" t="str">
        <f>_xlfn.TEXTAFTER(Table2[[#This Row],[Kamp]],"- ")</f>
        <v>BFC Vendsyssel</v>
      </c>
      <c r="D1472">
        <v>45003</v>
      </c>
      <c r="E1472">
        <v>65729</v>
      </c>
      <c r="F1472">
        <v>20222023</v>
      </c>
      <c r="G1472" t="s">
        <v>418</v>
      </c>
      <c r="H1472" t="s">
        <v>665</v>
      </c>
      <c r="I1472" t="s">
        <v>678</v>
      </c>
      <c r="J1472">
        <v>1</v>
      </c>
      <c r="K1472">
        <v>29512</v>
      </c>
      <c r="L1472">
        <v>1</v>
      </c>
      <c r="M1472" t="s">
        <v>630</v>
      </c>
      <c r="N1472" t="s">
        <v>49</v>
      </c>
      <c r="O1472" t="s">
        <v>47</v>
      </c>
      <c r="P1472">
        <v>31</v>
      </c>
      <c r="Q1472">
        <v>24</v>
      </c>
      <c r="R1472">
        <f>SUMIFS(Table2[number],Table2[Event],"Goal",Table2[H/U],"HOME",Table2[GameID],Table2[[#This Row],[GameID]],Table2[GameTime],"&lt;="&amp;Table2[[#This Row],[GameTime]])</f>
        <v>1</v>
      </c>
      <c r="S1472">
        <f>SUMIFS(Table2[number],Table2[Event],"Goal",Table2[H/U],"AWAY",Table2[GameID],Table2[[#This Row],[GameID]],Table2[GameTime],"&lt;="&amp;Table2[[#This Row],[GameTime]])</f>
        <v>0</v>
      </c>
      <c r="T1472" t="str">
        <f>IF(Table2[[#This Row],[Event]]="Goal",Table2[[#This Row],[Hscore]]&amp;"-"&amp;Table2[[#This Row],[Uscore]],"")</f>
        <v>1-0</v>
      </c>
      <c r="U1472">
        <v>250</v>
      </c>
      <c r="V1472" s="1">
        <f>Table2[[#This Row],[GameTime]]-(Table2[[#This Row],[period]]-1)*1200</f>
        <v>250</v>
      </c>
      <c r="W1472" s="1">
        <f>ROUNDDOWN(Table2[[#This Row],[Time]]/60,0)</f>
        <v>4</v>
      </c>
      <c r="X1472" s="1">
        <f>ROUNDDOWN((Table2[[#This Row],[Time]]/60-Table2[[#This Row],[Time2]])*60,0)</f>
        <v>10</v>
      </c>
      <c r="Y1472" s="1" t="str">
        <f>IF(Table2[[#This Row],[Time2]]&lt;10,0&amp;Table2[[#This Row],[Time2]],Table2[[#This Row],[Time2]])</f>
        <v>04</v>
      </c>
      <c r="Z1472" s="1">
        <f>IF(Table2[[#This Row],[Time3]]&lt;10,0&amp;Table2[[#This Row],[Time3]],Table2[[#This Row],[Time3]])</f>
        <v>10</v>
      </c>
      <c r="AA1472" s="2" t="str">
        <f>Table2[[#This Row],[Time4]]&amp;":"&amp;Table2[[#This Row],[Time5]]</f>
        <v>04:10</v>
      </c>
      <c r="AB1472" s="1" t="str" cm="1">
        <f t="array" ref="AB1472">IFERROR(IF(Table2[[#This Row],[code]]="","",_xlfn.IFS(AND(Table2[[#This Row],[code]]&lt;400,Table2[[#This Row],[code]]&lt;&gt;""),2,Table2[[#This Row],[code]]&gt;500,4)),"")</f>
        <v/>
      </c>
      <c r="AC1472" s="1" t="str">
        <f>IF(Table2[[#This Row],[Event]]="Penalty",Table2[[#This Row],[number]],IF(Table2[[#This Row],[Event]]="Time-Out",401,""))</f>
        <v/>
      </c>
      <c r="AD1472" s="1">
        <f>ROW(A1471)</f>
        <v>1471</v>
      </c>
      <c r="AE1472" s="1">
        <f>COUNTIFS(Table2[GameID],Table2[[#This Row],[GameID]],Table2[Column1],"&lt;="&amp;Table2[[#This Row],[Column1]])-1</f>
        <v>1</v>
      </c>
    </row>
    <row r="1473" spans="1:31" x14ac:dyDescent="0.45">
      <c r="A1473" t="s">
        <v>450</v>
      </c>
      <c r="B1473" t="str">
        <f>_xlfn.TEXTBEFORE(Table2[[#This Row],[Kamp]]," - ")</f>
        <v>Rødovre FC</v>
      </c>
      <c r="C1473" t="str">
        <f>_xlfn.TEXTAFTER(Table2[[#This Row],[Kamp]],"- ")</f>
        <v>BFC Vendsyssel</v>
      </c>
      <c r="D1473">
        <v>45003</v>
      </c>
      <c r="E1473">
        <v>65729</v>
      </c>
      <c r="F1473">
        <v>20222023</v>
      </c>
      <c r="G1473" t="s">
        <v>418</v>
      </c>
      <c r="H1473" t="s">
        <v>665</v>
      </c>
      <c r="I1473" t="s">
        <v>678</v>
      </c>
      <c r="J1473">
        <v>1</v>
      </c>
      <c r="K1473">
        <v>29512</v>
      </c>
      <c r="L1473">
        <v>1</v>
      </c>
      <c r="M1473" t="s">
        <v>630</v>
      </c>
      <c r="N1473" t="s">
        <v>53</v>
      </c>
      <c r="O1473" t="s">
        <v>48</v>
      </c>
      <c r="P1473">
        <v>81</v>
      </c>
      <c r="Q1473">
        <v>28</v>
      </c>
      <c r="R1473">
        <f>SUMIFS(Table2[number],Table2[Event],"Goal",Table2[H/U],"HOME",Table2[GameID],Table2[[#This Row],[GameID]],Table2[GameTime],"&lt;="&amp;Table2[[#This Row],[GameTime]])</f>
        <v>2</v>
      </c>
      <c r="S1473">
        <f>SUMIFS(Table2[number],Table2[Event],"Goal",Table2[H/U],"AWAY",Table2[GameID],Table2[[#This Row],[GameID]],Table2[GameTime],"&lt;="&amp;Table2[[#This Row],[GameTime]])</f>
        <v>0</v>
      </c>
      <c r="T1473" t="str">
        <f>IF(Table2[[#This Row],[Event]]="Goal",Table2[[#This Row],[Hscore]]&amp;"-"&amp;Table2[[#This Row],[Uscore]],"")</f>
        <v>2-0</v>
      </c>
      <c r="U1473">
        <v>774</v>
      </c>
      <c r="V1473" s="1">
        <f>Table2[[#This Row],[GameTime]]-(Table2[[#This Row],[period]]-1)*1200</f>
        <v>774</v>
      </c>
      <c r="W1473" s="1">
        <f>ROUNDDOWN(Table2[[#This Row],[Time]]/60,0)</f>
        <v>12</v>
      </c>
      <c r="X1473" s="1">
        <f>ROUNDDOWN((Table2[[#This Row],[Time]]/60-Table2[[#This Row],[Time2]])*60,0)</f>
        <v>54</v>
      </c>
      <c r="Y1473" s="1">
        <f>IF(Table2[[#This Row],[Time2]]&lt;10,0&amp;Table2[[#This Row],[Time2]],Table2[[#This Row],[Time2]])</f>
        <v>12</v>
      </c>
      <c r="Z1473" s="1">
        <f>IF(Table2[[#This Row],[Time3]]&lt;10,0&amp;Table2[[#This Row],[Time3]],Table2[[#This Row],[Time3]])</f>
        <v>54</v>
      </c>
      <c r="AA1473" s="2" t="str">
        <f>Table2[[#This Row],[Time4]]&amp;":"&amp;Table2[[#This Row],[Time5]]</f>
        <v>12:54</v>
      </c>
      <c r="AB1473" s="1" t="str" cm="1">
        <f t="array" ref="AB1473">IFERROR(IF(Table2[[#This Row],[code]]="","",_xlfn.IFS(AND(Table2[[#This Row],[code]]&lt;400,Table2[[#This Row],[code]]&lt;&gt;""),2,Table2[[#This Row],[code]]&gt;500,4)),"")</f>
        <v/>
      </c>
      <c r="AC1473" s="1" t="str">
        <f>IF(Table2[[#This Row],[Event]]="Penalty",Table2[[#This Row],[number]],IF(Table2[[#This Row],[Event]]="Time-Out",401,""))</f>
        <v/>
      </c>
      <c r="AD1473" s="1">
        <f>ROW(A1472)</f>
        <v>1472</v>
      </c>
      <c r="AE1473" s="1">
        <f>COUNTIFS(Table2[GameID],Table2[[#This Row],[GameID]],Table2[Column1],"&lt;="&amp;Table2[[#This Row],[Column1]])-1</f>
        <v>2</v>
      </c>
    </row>
    <row r="1474" spans="1:31" x14ac:dyDescent="0.45">
      <c r="A1474" t="s">
        <v>450</v>
      </c>
      <c r="B1474" t="str">
        <f>_xlfn.TEXTBEFORE(Table2[[#This Row],[Kamp]]," - ")</f>
        <v>Rødovre FC</v>
      </c>
      <c r="C1474" t="str">
        <f>_xlfn.TEXTAFTER(Table2[[#This Row],[Kamp]],"- ")</f>
        <v>BFC Vendsyssel</v>
      </c>
      <c r="D1474">
        <v>45003</v>
      </c>
      <c r="E1474">
        <v>65729</v>
      </c>
      <c r="F1474">
        <v>20222023</v>
      </c>
      <c r="G1474" t="s">
        <v>418</v>
      </c>
      <c r="H1474" t="s">
        <v>664</v>
      </c>
      <c r="I1474" t="s">
        <v>677</v>
      </c>
      <c r="J1474">
        <v>1</v>
      </c>
      <c r="K1474">
        <v>29506</v>
      </c>
      <c r="L1474">
        <v>1</v>
      </c>
      <c r="M1474" t="s">
        <v>630</v>
      </c>
      <c r="N1474" t="s">
        <v>202</v>
      </c>
      <c r="O1474" t="s">
        <v>634</v>
      </c>
      <c r="P1474">
        <v>36</v>
      </c>
      <c r="Q1474" t="s">
        <v>634</v>
      </c>
      <c r="R1474">
        <f>SUMIFS(Table2[number],Table2[Event],"Goal",Table2[H/U],"HOME",Table2[GameID],Table2[[#This Row],[GameID]],Table2[GameTime],"&lt;="&amp;Table2[[#This Row],[GameTime]])</f>
        <v>2</v>
      </c>
      <c r="S1474">
        <f>SUMIFS(Table2[number],Table2[Event],"Goal",Table2[H/U],"AWAY",Table2[GameID],Table2[[#This Row],[GameID]],Table2[GameTime],"&lt;="&amp;Table2[[#This Row],[GameTime]])</f>
        <v>1</v>
      </c>
      <c r="T1474" t="str">
        <f>IF(Table2[[#This Row],[Event]]="Goal",Table2[[#This Row],[Hscore]]&amp;"-"&amp;Table2[[#This Row],[Uscore]],"")</f>
        <v>2-1</v>
      </c>
      <c r="U1474">
        <v>898</v>
      </c>
      <c r="V1474" s="1">
        <f>Table2[[#This Row],[GameTime]]-(Table2[[#This Row],[period]]-1)*1200</f>
        <v>898</v>
      </c>
      <c r="W1474" s="1">
        <f>ROUNDDOWN(Table2[[#This Row],[Time]]/60,0)</f>
        <v>14</v>
      </c>
      <c r="X1474" s="1">
        <f>ROUNDDOWN((Table2[[#This Row],[Time]]/60-Table2[[#This Row],[Time2]])*60,0)</f>
        <v>58</v>
      </c>
      <c r="Y1474" s="1">
        <f>IF(Table2[[#This Row],[Time2]]&lt;10,0&amp;Table2[[#This Row],[Time2]],Table2[[#This Row],[Time2]])</f>
        <v>14</v>
      </c>
      <c r="Z1474" s="1">
        <f>IF(Table2[[#This Row],[Time3]]&lt;10,0&amp;Table2[[#This Row],[Time3]],Table2[[#This Row],[Time3]])</f>
        <v>58</v>
      </c>
      <c r="AA1474" s="2" t="str">
        <f>Table2[[#This Row],[Time4]]&amp;":"&amp;Table2[[#This Row],[Time5]]</f>
        <v>14:58</v>
      </c>
      <c r="AB1474" s="1" t="str" cm="1">
        <f t="array" ref="AB1474">IFERROR(IF(Table2[[#This Row],[code]]="","",_xlfn.IFS(AND(Table2[[#This Row],[code]]&lt;400,Table2[[#This Row],[code]]&lt;&gt;""),2,Table2[[#This Row],[code]]&gt;500,4)),"")</f>
        <v/>
      </c>
      <c r="AC1474" s="1" t="str">
        <f>IF(Table2[[#This Row],[Event]]="Penalty",Table2[[#This Row],[number]],IF(Table2[[#This Row],[Event]]="Time-Out",401,""))</f>
        <v/>
      </c>
      <c r="AD1474" s="1">
        <f>ROW(A1473)</f>
        <v>1473</v>
      </c>
      <c r="AE1474" s="1">
        <f>COUNTIFS(Table2[GameID],Table2[[#This Row],[GameID]],Table2[Column1],"&lt;="&amp;Table2[[#This Row],[Column1]])-1</f>
        <v>3</v>
      </c>
    </row>
    <row r="1475" spans="1:31" x14ac:dyDescent="0.45">
      <c r="A1475" t="s">
        <v>450</v>
      </c>
      <c r="B1475" t="str">
        <f>_xlfn.TEXTBEFORE(Table2[[#This Row],[Kamp]]," - ")</f>
        <v>Rødovre FC</v>
      </c>
      <c r="C1475" t="str">
        <f>_xlfn.TEXTAFTER(Table2[[#This Row],[Kamp]],"- ")</f>
        <v>BFC Vendsyssel</v>
      </c>
      <c r="D1475">
        <v>45003</v>
      </c>
      <c r="E1475">
        <v>65729</v>
      </c>
      <c r="F1475">
        <v>20222023</v>
      </c>
      <c r="G1475" t="s">
        <v>418</v>
      </c>
      <c r="H1475" t="s">
        <v>665</v>
      </c>
      <c r="I1475" t="s">
        <v>678</v>
      </c>
      <c r="J1475">
        <v>1</v>
      </c>
      <c r="K1475">
        <v>29512</v>
      </c>
      <c r="L1475">
        <v>1</v>
      </c>
      <c r="M1475" t="s">
        <v>630</v>
      </c>
      <c r="N1475" t="s">
        <v>42</v>
      </c>
      <c r="O1475" t="s">
        <v>53</v>
      </c>
      <c r="P1475">
        <v>8</v>
      </c>
      <c r="Q1475">
        <v>81</v>
      </c>
      <c r="R1475">
        <f>SUMIFS(Table2[number],Table2[Event],"Goal",Table2[H/U],"HOME",Table2[GameID],Table2[[#This Row],[GameID]],Table2[GameTime],"&lt;="&amp;Table2[[#This Row],[GameTime]])</f>
        <v>3</v>
      </c>
      <c r="S1475">
        <f>SUMIFS(Table2[number],Table2[Event],"Goal",Table2[H/U],"AWAY",Table2[GameID],Table2[[#This Row],[GameID]],Table2[GameTime],"&lt;="&amp;Table2[[#This Row],[GameTime]])</f>
        <v>1</v>
      </c>
      <c r="T1475" t="str">
        <f>IF(Table2[[#This Row],[Event]]="Goal",Table2[[#This Row],[Hscore]]&amp;"-"&amp;Table2[[#This Row],[Uscore]],"")</f>
        <v>3-1</v>
      </c>
      <c r="U1475">
        <v>929</v>
      </c>
      <c r="V1475" s="1">
        <f>Table2[[#This Row],[GameTime]]-(Table2[[#This Row],[period]]-1)*1200</f>
        <v>929</v>
      </c>
      <c r="W1475" s="1">
        <f>ROUNDDOWN(Table2[[#This Row],[Time]]/60,0)</f>
        <v>15</v>
      </c>
      <c r="X1475" s="1">
        <f>ROUNDDOWN((Table2[[#This Row],[Time]]/60-Table2[[#This Row],[Time2]])*60,0)</f>
        <v>29</v>
      </c>
      <c r="Y1475" s="1">
        <f>IF(Table2[[#This Row],[Time2]]&lt;10,0&amp;Table2[[#This Row],[Time2]],Table2[[#This Row],[Time2]])</f>
        <v>15</v>
      </c>
      <c r="Z1475" s="1">
        <f>IF(Table2[[#This Row],[Time3]]&lt;10,0&amp;Table2[[#This Row],[Time3]],Table2[[#This Row],[Time3]])</f>
        <v>29</v>
      </c>
      <c r="AA1475" s="2" t="str">
        <f>Table2[[#This Row],[Time4]]&amp;":"&amp;Table2[[#This Row],[Time5]]</f>
        <v>15:29</v>
      </c>
      <c r="AB1475" s="1" t="str" cm="1">
        <f t="array" ref="AB1475">IFERROR(IF(Table2[[#This Row],[code]]="","",_xlfn.IFS(AND(Table2[[#This Row],[code]]&lt;400,Table2[[#This Row],[code]]&lt;&gt;""),2,Table2[[#This Row],[code]]&gt;500,4)),"")</f>
        <v/>
      </c>
      <c r="AC1475" s="1" t="str">
        <f>IF(Table2[[#This Row],[Event]]="Penalty",Table2[[#This Row],[number]],IF(Table2[[#This Row],[Event]]="Time-Out",401,""))</f>
        <v/>
      </c>
      <c r="AD1475" s="1">
        <f>ROW(A1474)</f>
        <v>1474</v>
      </c>
      <c r="AE1475" s="1">
        <f>COUNTIFS(Table2[GameID],Table2[[#This Row],[GameID]],Table2[Column1],"&lt;="&amp;Table2[[#This Row],[Column1]])-1</f>
        <v>4</v>
      </c>
    </row>
    <row r="1476" spans="1:31" x14ac:dyDescent="0.45">
      <c r="A1476" t="s">
        <v>450</v>
      </c>
      <c r="B1476" t="str">
        <f>_xlfn.TEXTBEFORE(Table2[[#This Row],[Kamp]]," - ")</f>
        <v>Rødovre FC</v>
      </c>
      <c r="C1476" t="str">
        <f>_xlfn.TEXTAFTER(Table2[[#This Row],[Kamp]],"- ")</f>
        <v>BFC Vendsyssel</v>
      </c>
      <c r="D1476">
        <v>45003</v>
      </c>
      <c r="E1476">
        <v>65729</v>
      </c>
      <c r="F1476">
        <v>20222023</v>
      </c>
      <c r="G1476" t="s">
        <v>418</v>
      </c>
      <c r="H1476" t="s">
        <v>665</v>
      </c>
      <c r="I1476" t="s">
        <v>678</v>
      </c>
      <c r="J1476">
        <v>1</v>
      </c>
      <c r="K1476">
        <v>29512</v>
      </c>
      <c r="L1476">
        <v>1</v>
      </c>
      <c r="M1476" t="s">
        <v>630</v>
      </c>
      <c r="N1476" t="s">
        <v>55</v>
      </c>
      <c r="O1476" t="s">
        <v>42</v>
      </c>
      <c r="P1476">
        <v>88</v>
      </c>
      <c r="Q1476">
        <v>8</v>
      </c>
      <c r="R1476">
        <f>SUMIFS(Table2[number],Table2[Event],"Goal",Table2[H/U],"HOME",Table2[GameID],Table2[[#This Row],[GameID]],Table2[GameTime],"&lt;="&amp;Table2[[#This Row],[GameTime]])</f>
        <v>4</v>
      </c>
      <c r="S1476">
        <f>SUMIFS(Table2[number],Table2[Event],"Goal",Table2[H/U],"AWAY",Table2[GameID],Table2[[#This Row],[GameID]],Table2[GameTime],"&lt;="&amp;Table2[[#This Row],[GameTime]])</f>
        <v>1</v>
      </c>
      <c r="T1476" t="str">
        <f>IF(Table2[[#This Row],[Event]]="Goal",Table2[[#This Row],[Hscore]]&amp;"-"&amp;Table2[[#This Row],[Uscore]],"")</f>
        <v>4-1</v>
      </c>
      <c r="U1476">
        <v>1138</v>
      </c>
      <c r="V1476" s="1">
        <f>Table2[[#This Row],[GameTime]]-(Table2[[#This Row],[period]]-1)*1200</f>
        <v>1138</v>
      </c>
      <c r="W1476" s="1">
        <f>ROUNDDOWN(Table2[[#This Row],[Time]]/60,0)</f>
        <v>18</v>
      </c>
      <c r="X1476" s="1">
        <f>ROUNDDOWN((Table2[[#This Row],[Time]]/60-Table2[[#This Row],[Time2]])*60,0)</f>
        <v>57</v>
      </c>
      <c r="Y1476" s="1">
        <f>IF(Table2[[#This Row],[Time2]]&lt;10,0&amp;Table2[[#This Row],[Time2]],Table2[[#This Row],[Time2]])</f>
        <v>18</v>
      </c>
      <c r="Z1476" s="1">
        <f>IF(Table2[[#This Row],[Time3]]&lt;10,0&amp;Table2[[#This Row],[Time3]],Table2[[#This Row],[Time3]])</f>
        <v>57</v>
      </c>
      <c r="AA1476" s="2" t="str">
        <f>Table2[[#This Row],[Time4]]&amp;":"&amp;Table2[[#This Row],[Time5]]</f>
        <v>18:57</v>
      </c>
      <c r="AB1476" s="1" t="str" cm="1">
        <f t="array" ref="AB1476">IFERROR(IF(Table2[[#This Row],[code]]="","",_xlfn.IFS(AND(Table2[[#This Row],[code]]&lt;400,Table2[[#This Row],[code]]&lt;&gt;""),2,Table2[[#This Row],[code]]&gt;500,4)),"")</f>
        <v/>
      </c>
      <c r="AC1476" s="1" t="str">
        <f>IF(Table2[[#This Row],[Event]]="Penalty",Table2[[#This Row],[number]],IF(Table2[[#This Row],[Event]]="Time-Out",401,""))</f>
        <v/>
      </c>
      <c r="AD1476" s="1">
        <f>ROW(A1475)</f>
        <v>1475</v>
      </c>
      <c r="AE1476" s="1">
        <f>COUNTIFS(Table2[GameID],Table2[[#This Row],[GameID]],Table2[Column1],"&lt;="&amp;Table2[[#This Row],[Column1]])-1</f>
        <v>5</v>
      </c>
    </row>
    <row r="1477" spans="1:31" x14ac:dyDescent="0.45">
      <c r="A1477" t="s">
        <v>450</v>
      </c>
      <c r="B1477" t="str">
        <f>_xlfn.TEXTBEFORE(Table2[[#This Row],[Kamp]]," - ")</f>
        <v>Rødovre FC</v>
      </c>
      <c r="C1477" t="str">
        <f>_xlfn.TEXTAFTER(Table2[[#This Row],[Kamp]],"- ")</f>
        <v>BFC Vendsyssel</v>
      </c>
      <c r="D1477">
        <v>45003</v>
      </c>
      <c r="E1477">
        <v>65729</v>
      </c>
      <c r="F1477">
        <v>20222023</v>
      </c>
      <c r="G1477" t="s">
        <v>418</v>
      </c>
      <c r="H1477" t="s">
        <v>664</v>
      </c>
      <c r="I1477" t="s">
        <v>677</v>
      </c>
      <c r="J1477">
        <v>2</v>
      </c>
      <c r="K1477">
        <v>29506</v>
      </c>
      <c r="L1477">
        <v>1</v>
      </c>
      <c r="M1477" t="s">
        <v>630</v>
      </c>
      <c r="N1477" t="s">
        <v>436</v>
      </c>
      <c r="O1477" t="s">
        <v>199</v>
      </c>
      <c r="P1477">
        <v>75</v>
      </c>
      <c r="Q1477">
        <v>9</v>
      </c>
      <c r="R1477">
        <f>SUMIFS(Table2[number],Table2[Event],"Goal",Table2[H/U],"HOME",Table2[GameID],Table2[[#This Row],[GameID]],Table2[GameTime],"&lt;="&amp;Table2[[#This Row],[GameTime]])</f>
        <v>4</v>
      </c>
      <c r="S1477">
        <f>SUMIFS(Table2[number],Table2[Event],"Goal",Table2[H/U],"AWAY",Table2[GameID],Table2[[#This Row],[GameID]],Table2[GameTime],"&lt;="&amp;Table2[[#This Row],[GameTime]])</f>
        <v>2</v>
      </c>
      <c r="T1477" t="str">
        <f>IF(Table2[[#This Row],[Event]]="Goal",Table2[[#This Row],[Hscore]]&amp;"-"&amp;Table2[[#This Row],[Uscore]],"")</f>
        <v>4-2</v>
      </c>
      <c r="U1477">
        <v>1300</v>
      </c>
      <c r="V1477" s="1">
        <f>Table2[[#This Row],[GameTime]]-(Table2[[#This Row],[period]]-1)*1200</f>
        <v>100</v>
      </c>
      <c r="W1477" s="1">
        <f>ROUNDDOWN(Table2[[#This Row],[Time]]/60,0)</f>
        <v>1</v>
      </c>
      <c r="X1477" s="1">
        <f>ROUNDDOWN((Table2[[#This Row],[Time]]/60-Table2[[#This Row],[Time2]])*60,0)</f>
        <v>40</v>
      </c>
      <c r="Y1477" s="1" t="str">
        <f>IF(Table2[[#This Row],[Time2]]&lt;10,0&amp;Table2[[#This Row],[Time2]],Table2[[#This Row],[Time2]])</f>
        <v>01</v>
      </c>
      <c r="Z1477" s="1">
        <f>IF(Table2[[#This Row],[Time3]]&lt;10,0&amp;Table2[[#This Row],[Time3]],Table2[[#This Row],[Time3]])</f>
        <v>40</v>
      </c>
      <c r="AA1477" s="2" t="str">
        <f>Table2[[#This Row],[Time4]]&amp;":"&amp;Table2[[#This Row],[Time5]]</f>
        <v>01:40</v>
      </c>
      <c r="AB1477" s="1" t="str" cm="1">
        <f t="array" ref="AB1477">IFERROR(IF(Table2[[#This Row],[code]]="","",_xlfn.IFS(AND(Table2[[#This Row],[code]]&lt;400,Table2[[#This Row],[code]]&lt;&gt;""),2,Table2[[#This Row],[code]]&gt;500,4)),"")</f>
        <v/>
      </c>
      <c r="AC1477" s="1" t="str">
        <f>IF(Table2[[#This Row],[Event]]="Penalty",Table2[[#This Row],[number]],IF(Table2[[#This Row],[Event]]="Time-Out",401,""))</f>
        <v/>
      </c>
      <c r="AD1477" s="1">
        <f>ROW(A1476)</f>
        <v>1476</v>
      </c>
      <c r="AE1477" s="1">
        <f>COUNTIFS(Table2[GameID],Table2[[#This Row],[GameID]],Table2[Column1],"&lt;="&amp;Table2[[#This Row],[Column1]])-1</f>
        <v>6</v>
      </c>
    </row>
    <row r="1478" spans="1:31" x14ac:dyDescent="0.45">
      <c r="A1478" t="s">
        <v>450</v>
      </c>
      <c r="B1478" t="str">
        <f>_xlfn.TEXTBEFORE(Table2[[#This Row],[Kamp]]," - ")</f>
        <v>Rødovre FC</v>
      </c>
      <c r="C1478" t="str">
        <f>_xlfn.TEXTAFTER(Table2[[#This Row],[Kamp]],"- ")</f>
        <v>BFC Vendsyssel</v>
      </c>
      <c r="D1478">
        <v>45003</v>
      </c>
      <c r="E1478">
        <v>65729</v>
      </c>
      <c r="F1478">
        <v>20222023</v>
      </c>
      <c r="G1478" t="s">
        <v>418</v>
      </c>
      <c r="H1478" t="s">
        <v>664</v>
      </c>
      <c r="I1478" t="s">
        <v>677</v>
      </c>
      <c r="J1478">
        <v>2</v>
      </c>
      <c r="K1478">
        <v>29506</v>
      </c>
      <c r="L1478">
        <v>1</v>
      </c>
      <c r="M1478" t="s">
        <v>630</v>
      </c>
      <c r="N1478" t="s">
        <v>207</v>
      </c>
      <c r="O1478" t="s">
        <v>634</v>
      </c>
      <c r="P1478">
        <v>71</v>
      </c>
      <c r="Q1478" t="s">
        <v>634</v>
      </c>
      <c r="R1478">
        <f>SUMIFS(Table2[number],Table2[Event],"Goal",Table2[H/U],"HOME",Table2[GameID],Table2[[#This Row],[GameID]],Table2[GameTime],"&lt;="&amp;Table2[[#This Row],[GameTime]])</f>
        <v>4</v>
      </c>
      <c r="S1478">
        <f>SUMIFS(Table2[number],Table2[Event],"Goal",Table2[H/U],"AWAY",Table2[GameID],Table2[[#This Row],[GameID]],Table2[GameTime],"&lt;="&amp;Table2[[#This Row],[GameTime]])</f>
        <v>3</v>
      </c>
      <c r="T1478" t="str">
        <f>IF(Table2[[#This Row],[Event]]="Goal",Table2[[#This Row],[Hscore]]&amp;"-"&amp;Table2[[#This Row],[Uscore]],"")</f>
        <v>4-3</v>
      </c>
      <c r="U1478">
        <v>1340</v>
      </c>
      <c r="V1478" s="1">
        <f>Table2[[#This Row],[GameTime]]-(Table2[[#This Row],[period]]-1)*1200</f>
        <v>140</v>
      </c>
      <c r="W1478" s="1">
        <f>ROUNDDOWN(Table2[[#This Row],[Time]]/60,0)</f>
        <v>2</v>
      </c>
      <c r="X1478" s="1">
        <f>ROUNDDOWN((Table2[[#This Row],[Time]]/60-Table2[[#This Row],[Time2]])*60,0)</f>
        <v>20</v>
      </c>
      <c r="Y1478" s="1" t="str">
        <f>IF(Table2[[#This Row],[Time2]]&lt;10,0&amp;Table2[[#This Row],[Time2]],Table2[[#This Row],[Time2]])</f>
        <v>02</v>
      </c>
      <c r="Z1478" s="1">
        <f>IF(Table2[[#This Row],[Time3]]&lt;10,0&amp;Table2[[#This Row],[Time3]],Table2[[#This Row],[Time3]])</f>
        <v>20</v>
      </c>
      <c r="AA1478" s="2" t="str">
        <f>Table2[[#This Row],[Time4]]&amp;":"&amp;Table2[[#This Row],[Time5]]</f>
        <v>02:20</v>
      </c>
      <c r="AB1478" s="1" t="str" cm="1">
        <f t="array" ref="AB1478">IFERROR(IF(Table2[[#This Row],[code]]="","",_xlfn.IFS(AND(Table2[[#This Row],[code]]&lt;400,Table2[[#This Row],[code]]&lt;&gt;""),2,Table2[[#This Row],[code]]&gt;500,4)),"")</f>
        <v/>
      </c>
      <c r="AC1478" s="1" t="str">
        <f>IF(Table2[[#This Row],[Event]]="Penalty",Table2[[#This Row],[number]],IF(Table2[[#This Row],[Event]]="Time-Out",401,""))</f>
        <v/>
      </c>
      <c r="AD1478" s="1">
        <f>ROW(A1477)</f>
        <v>1477</v>
      </c>
      <c r="AE1478" s="1">
        <f>COUNTIFS(Table2[GameID],Table2[[#This Row],[GameID]],Table2[Column1],"&lt;="&amp;Table2[[#This Row],[Column1]])-1</f>
        <v>7</v>
      </c>
    </row>
    <row r="1479" spans="1:31" x14ac:dyDescent="0.45">
      <c r="A1479" t="s">
        <v>450</v>
      </c>
      <c r="B1479" t="str">
        <f>_xlfn.TEXTBEFORE(Table2[[#This Row],[Kamp]]," - ")</f>
        <v>Rødovre FC</v>
      </c>
      <c r="C1479" t="str">
        <f>_xlfn.TEXTAFTER(Table2[[#This Row],[Kamp]],"- ")</f>
        <v>BFC Vendsyssel</v>
      </c>
      <c r="D1479">
        <v>45003</v>
      </c>
      <c r="E1479">
        <v>65729</v>
      </c>
      <c r="F1479">
        <v>20222023</v>
      </c>
      <c r="G1479" t="s">
        <v>418</v>
      </c>
      <c r="H1479" t="s">
        <v>665</v>
      </c>
      <c r="I1479" t="s">
        <v>678</v>
      </c>
      <c r="J1479">
        <v>2</v>
      </c>
      <c r="K1479">
        <v>29512</v>
      </c>
      <c r="L1479">
        <v>201</v>
      </c>
      <c r="M1479" t="s">
        <v>631</v>
      </c>
      <c r="N1479" t="s">
        <v>430</v>
      </c>
      <c r="O1479" t="s">
        <v>634</v>
      </c>
      <c r="P1479">
        <v>25</v>
      </c>
      <c r="Q1479" t="s">
        <v>634</v>
      </c>
      <c r="R1479">
        <f>SUMIFS(Table2[number],Table2[Event],"Goal",Table2[H/U],"HOME",Table2[GameID],Table2[[#This Row],[GameID]],Table2[GameTime],"&lt;="&amp;Table2[[#This Row],[GameTime]])</f>
        <v>4</v>
      </c>
      <c r="S1479">
        <f>SUMIFS(Table2[number],Table2[Event],"Goal",Table2[H/U],"AWAY",Table2[GameID],Table2[[#This Row],[GameID]],Table2[GameTime],"&lt;="&amp;Table2[[#This Row],[GameTime]])</f>
        <v>3</v>
      </c>
      <c r="T1479" t="str">
        <f>IF(Table2[[#This Row],[Event]]="Goal",Table2[[#This Row],[Hscore]]&amp;"-"&amp;Table2[[#This Row],[Uscore]],"")</f>
        <v/>
      </c>
      <c r="U1479">
        <v>1766</v>
      </c>
      <c r="V1479" s="1">
        <f>Table2[[#This Row],[GameTime]]-(Table2[[#This Row],[period]]-1)*1200</f>
        <v>566</v>
      </c>
      <c r="W1479" s="1">
        <f>ROUNDDOWN(Table2[[#This Row],[Time]]/60,0)</f>
        <v>9</v>
      </c>
      <c r="X1479" s="1">
        <f>ROUNDDOWN((Table2[[#This Row],[Time]]/60-Table2[[#This Row],[Time2]])*60,0)</f>
        <v>26</v>
      </c>
      <c r="Y1479" s="1" t="str">
        <f>IF(Table2[[#This Row],[Time2]]&lt;10,0&amp;Table2[[#This Row],[Time2]],Table2[[#This Row],[Time2]])</f>
        <v>09</v>
      </c>
      <c r="Z1479" s="1">
        <f>IF(Table2[[#This Row],[Time3]]&lt;10,0&amp;Table2[[#This Row],[Time3]],Table2[[#This Row],[Time3]])</f>
        <v>26</v>
      </c>
      <c r="AA1479" s="2" t="str">
        <f>Table2[[#This Row],[Time4]]&amp;":"&amp;Table2[[#This Row],[Time5]]</f>
        <v>09:26</v>
      </c>
      <c r="AB1479" s="1" cm="1">
        <f t="array" ref="AB1479">IFERROR(IF(Table2[[#This Row],[code]]="","",_xlfn.IFS(AND(Table2[[#This Row],[code]]&lt;400,Table2[[#This Row],[code]]&lt;&gt;""),2,Table2[[#This Row],[code]]&gt;500,4)),"")</f>
        <v>2</v>
      </c>
      <c r="AC1479" s="1">
        <f>IF(Table2[[#This Row],[Event]]="Penalty",Table2[[#This Row],[number]],IF(Table2[[#This Row],[Event]]="Time-Out",401,""))</f>
        <v>201</v>
      </c>
      <c r="AD1479" s="1">
        <f>ROW(A1478)</f>
        <v>1478</v>
      </c>
      <c r="AE1479" s="1">
        <f>COUNTIFS(Table2[GameID],Table2[[#This Row],[GameID]],Table2[Column1],"&lt;="&amp;Table2[[#This Row],[Column1]])-1</f>
        <v>8</v>
      </c>
    </row>
    <row r="1480" spans="1:31" x14ac:dyDescent="0.45">
      <c r="A1480" t="s">
        <v>450</v>
      </c>
      <c r="B1480" t="str">
        <f>_xlfn.TEXTBEFORE(Table2[[#This Row],[Kamp]]," - ")</f>
        <v>Rødovre FC</v>
      </c>
      <c r="C1480" t="str">
        <f>_xlfn.TEXTAFTER(Table2[[#This Row],[Kamp]],"- ")</f>
        <v>BFC Vendsyssel</v>
      </c>
      <c r="D1480">
        <v>45003</v>
      </c>
      <c r="E1480">
        <v>65729</v>
      </c>
      <c r="F1480">
        <v>20222023</v>
      </c>
      <c r="G1480" t="s">
        <v>418</v>
      </c>
      <c r="H1480" t="s">
        <v>664</v>
      </c>
      <c r="I1480" t="s">
        <v>677</v>
      </c>
      <c r="J1480">
        <v>2</v>
      </c>
      <c r="K1480">
        <v>29506</v>
      </c>
      <c r="L1480">
        <v>1</v>
      </c>
      <c r="M1480" t="s">
        <v>630</v>
      </c>
      <c r="N1480" t="s">
        <v>202</v>
      </c>
      <c r="O1480" t="s">
        <v>233</v>
      </c>
      <c r="P1480">
        <v>36</v>
      </c>
      <c r="Q1480">
        <v>11</v>
      </c>
      <c r="R1480">
        <f>SUMIFS(Table2[number],Table2[Event],"Goal",Table2[H/U],"HOME",Table2[GameID],Table2[[#This Row],[GameID]],Table2[GameTime],"&lt;="&amp;Table2[[#This Row],[GameTime]])</f>
        <v>4</v>
      </c>
      <c r="S1480">
        <f>SUMIFS(Table2[number],Table2[Event],"Goal",Table2[H/U],"AWAY",Table2[GameID],Table2[[#This Row],[GameID]],Table2[GameTime],"&lt;="&amp;Table2[[#This Row],[GameTime]])</f>
        <v>4</v>
      </c>
      <c r="T1480" t="str">
        <f>IF(Table2[[#This Row],[Event]]="Goal",Table2[[#This Row],[Hscore]]&amp;"-"&amp;Table2[[#This Row],[Uscore]],"")</f>
        <v>4-4</v>
      </c>
      <c r="U1480">
        <v>1800</v>
      </c>
      <c r="V1480" s="1">
        <f>Table2[[#This Row],[GameTime]]-(Table2[[#This Row],[period]]-1)*1200</f>
        <v>600</v>
      </c>
      <c r="W1480" s="1">
        <f>ROUNDDOWN(Table2[[#This Row],[Time]]/60,0)</f>
        <v>10</v>
      </c>
      <c r="X1480" s="1">
        <f>ROUNDDOWN((Table2[[#This Row],[Time]]/60-Table2[[#This Row],[Time2]])*60,0)</f>
        <v>0</v>
      </c>
      <c r="Y1480" s="1">
        <f>IF(Table2[[#This Row],[Time2]]&lt;10,0&amp;Table2[[#This Row],[Time2]],Table2[[#This Row],[Time2]])</f>
        <v>10</v>
      </c>
      <c r="Z1480" s="1" t="str">
        <f>IF(Table2[[#This Row],[Time3]]&lt;10,0&amp;Table2[[#This Row],[Time3]],Table2[[#This Row],[Time3]])</f>
        <v>00</v>
      </c>
      <c r="AA1480" s="2" t="str">
        <f>Table2[[#This Row],[Time4]]&amp;":"&amp;Table2[[#This Row],[Time5]]</f>
        <v>10:00</v>
      </c>
      <c r="AB1480" s="1" t="str" cm="1">
        <f t="array" ref="AB1480">IFERROR(IF(Table2[[#This Row],[code]]="","",_xlfn.IFS(AND(Table2[[#This Row],[code]]&lt;400,Table2[[#This Row],[code]]&lt;&gt;""),2,Table2[[#This Row],[code]]&gt;500,4)),"")</f>
        <v/>
      </c>
      <c r="AC1480" s="1" t="str">
        <f>IF(Table2[[#This Row],[Event]]="Penalty",Table2[[#This Row],[number]],IF(Table2[[#This Row],[Event]]="Time-Out",401,""))</f>
        <v/>
      </c>
      <c r="AD1480" s="1">
        <f>ROW(A1479)</f>
        <v>1479</v>
      </c>
      <c r="AE1480" s="1">
        <f>COUNTIFS(Table2[GameID],Table2[[#This Row],[GameID]],Table2[Column1],"&lt;="&amp;Table2[[#This Row],[Column1]])-1</f>
        <v>9</v>
      </c>
    </row>
    <row r="1481" spans="1:31" x14ac:dyDescent="0.45">
      <c r="A1481" t="s">
        <v>450</v>
      </c>
      <c r="B1481" t="str">
        <f>_xlfn.TEXTBEFORE(Table2[[#This Row],[Kamp]]," - ")</f>
        <v>Rødovre FC</v>
      </c>
      <c r="C1481" t="str">
        <f>_xlfn.TEXTAFTER(Table2[[#This Row],[Kamp]],"- ")</f>
        <v>BFC Vendsyssel</v>
      </c>
      <c r="D1481">
        <v>45003</v>
      </c>
      <c r="E1481">
        <v>65729</v>
      </c>
      <c r="F1481">
        <v>20222023</v>
      </c>
      <c r="G1481" t="s">
        <v>418</v>
      </c>
      <c r="H1481" t="s">
        <v>665</v>
      </c>
      <c r="I1481" t="s">
        <v>678</v>
      </c>
      <c r="J1481">
        <v>2</v>
      </c>
      <c r="K1481">
        <v>29512</v>
      </c>
      <c r="L1481">
        <v>1</v>
      </c>
      <c r="M1481" t="s">
        <v>630</v>
      </c>
      <c r="N1481" t="s">
        <v>42</v>
      </c>
      <c r="O1481" t="s">
        <v>55</v>
      </c>
      <c r="P1481">
        <v>8</v>
      </c>
      <c r="Q1481">
        <v>88</v>
      </c>
      <c r="R1481">
        <f>SUMIFS(Table2[number],Table2[Event],"Goal",Table2[H/U],"HOME",Table2[GameID],Table2[[#This Row],[GameID]],Table2[GameTime],"&lt;="&amp;Table2[[#This Row],[GameTime]])</f>
        <v>5</v>
      </c>
      <c r="S1481">
        <f>SUMIFS(Table2[number],Table2[Event],"Goal",Table2[H/U],"AWAY",Table2[GameID],Table2[[#This Row],[GameID]],Table2[GameTime],"&lt;="&amp;Table2[[#This Row],[GameTime]])</f>
        <v>4</v>
      </c>
      <c r="T1481" t="str">
        <f>IF(Table2[[#This Row],[Event]]="Goal",Table2[[#This Row],[Hscore]]&amp;"-"&amp;Table2[[#This Row],[Uscore]],"")</f>
        <v>5-4</v>
      </c>
      <c r="U1481">
        <v>1998</v>
      </c>
      <c r="V1481" s="1">
        <f>Table2[[#This Row],[GameTime]]-(Table2[[#This Row],[period]]-1)*1200</f>
        <v>798</v>
      </c>
      <c r="W1481" s="1">
        <f>ROUNDDOWN(Table2[[#This Row],[Time]]/60,0)</f>
        <v>13</v>
      </c>
      <c r="X1481" s="1">
        <f>ROUNDDOWN((Table2[[#This Row],[Time]]/60-Table2[[#This Row],[Time2]])*60,0)</f>
        <v>18</v>
      </c>
      <c r="Y1481" s="1">
        <f>IF(Table2[[#This Row],[Time2]]&lt;10,0&amp;Table2[[#This Row],[Time2]],Table2[[#This Row],[Time2]])</f>
        <v>13</v>
      </c>
      <c r="Z1481" s="1">
        <f>IF(Table2[[#This Row],[Time3]]&lt;10,0&amp;Table2[[#This Row],[Time3]],Table2[[#This Row],[Time3]])</f>
        <v>18</v>
      </c>
      <c r="AA1481" s="2" t="str">
        <f>Table2[[#This Row],[Time4]]&amp;":"&amp;Table2[[#This Row],[Time5]]</f>
        <v>13:18</v>
      </c>
      <c r="AB1481" s="1" t="str" cm="1">
        <f t="array" ref="AB1481">IFERROR(IF(Table2[[#This Row],[code]]="","",_xlfn.IFS(AND(Table2[[#This Row],[code]]&lt;400,Table2[[#This Row],[code]]&lt;&gt;""),2,Table2[[#This Row],[code]]&gt;500,4)),"")</f>
        <v/>
      </c>
      <c r="AC1481" s="1" t="str">
        <f>IF(Table2[[#This Row],[Event]]="Penalty",Table2[[#This Row],[number]],IF(Table2[[#This Row],[Event]]="Time-Out",401,""))</f>
        <v/>
      </c>
      <c r="AD1481" s="1">
        <f>ROW(A1480)</f>
        <v>1480</v>
      </c>
      <c r="AE1481" s="1">
        <f>COUNTIFS(Table2[GameID],Table2[[#This Row],[GameID]],Table2[Column1],"&lt;="&amp;Table2[[#This Row],[Column1]])-1</f>
        <v>10</v>
      </c>
    </row>
    <row r="1482" spans="1:31" x14ac:dyDescent="0.45">
      <c r="A1482" t="s">
        <v>450</v>
      </c>
      <c r="B1482" t="str">
        <f>_xlfn.TEXTBEFORE(Table2[[#This Row],[Kamp]]," - ")</f>
        <v>Rødovre FC</v>
      </c>
      <c r="C1482" t="str">
        <f>_xlfn.TEXTAFTER(Table2[[#This Row],[Kamp]],"- ")</f>
        <v>BFC Vendsyssel</v>
      </c>
      <c r="D1482">
        <v>45003</v>
      </c>
      <c r="E1482">
        <v>65729</v>
      </c>
      <c r="F1482">
        <v>20222023</v>
      </c>
      <c r="G1482" t="s">
        <v>418</v>
      </c>
      <c r="H1482" t="s">
        <v>664</v>
      </c>
      <c r="I1482" t="s">
        <v>677</v>
      </c>
      <c r="J1482">
        <v>2</v>
      </c>
      <c r="K1482">
        <v>29506</v>
      </c>
      <c r="L1482">
        <v>1</v>
      </c>
      <c r="M1482" t="s">
        <v>630</v>
      </c>
      <c r="N1482" t="s">
        <v>197</v>
      </c>
      <c r="O1482" t="s">
        <v>634</v>
      </c>
      <c r="P1482">
        <v>15</v>
      </c>
      <c r="Q1482" t="s">
        <v>634</v>
      </c>
      <c r="R1482">
        <f>SUMIFS(Table2[number],Table2[Event],"Goal",Table2[H/U],"HOME",Table2[GameID],Table2[[#This Row],[GameID]],Table2[GameTime],"&lt;="&amp;Table2[[#This Row],[GameTime]])</f>
        <v>5</v>
      </c>
      <c r="S1482">
        <f>SUMIFS(Table2[number],Table2[Event],"Goal",Table2[H/U],"AWAY",Table2[GameID],Table2[[#This Row],[GameID]],Table2[GameTime],"&lt;="&amp;Table2[[#This Row],[GameTime]])</f>
        <v>5</v>
      </c>
      <c r="T1482" t="str">
        <f>IF(Table2[[#This Row],[Event]]="Goal",Table2[[#This Row],[Hscore]]&amp;"-"&amp;Table2[[#This Row],[Uscore]],"")</f>
        <v>5-5</v>
      </c>
      <c r="U1482">
        <v>2013</v>
      </c>
      <c r="V1482" s="1">
        <f>Table2[[#This Row],[GameTime]]-(Table2[[#This Row],[period]]-1)*1200</f>
        <v>813</v>
      </c>
      <c r="W1482" s="1">
        <f>ROUNDDOWN(Table2[[#This Row],[Time]]/60,0)</f>
        <v>13</v>
      </c>
      <c r="X1482" s="1">
        <f>ROUNDDOWN((Table2[[#This Row],[Time]]/60-Table2[[#This Row],[Time2]])*60,0)</f>
        <v>33</v>
      </c>
      <c r="Y1482" s="1">
        <f>IF(Table2[[#This Row],[Time2]]&lt;10,0&amp;Table2[[#This Row],[Time2]],Table2[[#This Row],[Time2]])</f>
        <v>13</v>
      </c>
      <c r="Z1482" s="1">
        <f>IF(Table2[[#This Row],[Time3]]&lt;10,0&amp;Table2[[#This Row],[Time3]],Table2[[#This Row],[Time3]])</f>
        <v>33</v>
      </c>
      <c r="AA1482" s="2" t="str">
        <f>Table2[[#This Row],[Time4]]&amp;":"&amp;Table2[[#This Row],[Time5]]</f>
        <v>13:33</v>
      </c>
      <c r="AB1482" s="1" t="str" cm="1">
        <f t="array" ref="AB1482">IFERROR(IF(Table2[[#This Row],[code]]="","",_xlfn.IFS(AND(Table2[[#This Row],[code]]&lt;400,Table2[[#This Row],[code]]&lt;&gt;""),2,Table2[[#This Row],[code]]&gt;500,4)),"")</f>
        <v/>
      </c>
      <c r="AC1482" s="1" t="str">
        <f>IF(Table2[[#This Row],[Event]]="Penalty",Table2[[#This Row],[number]],IF(Table2[[#This Row],[Event]]="Time-Out",401,""))</f>
        <v/>
      </c>
      <c r="AD1482" s="1">
        <f>ROW(A1481)</f>
        <v>1481</v>
      </c>
      <c r="AE1482" s="1">
        <f>COUNTIFS(Table2[GameID],Table2[[#This Row],[GameID]],Table2[Column1],"&lt;="&amp;Table2[[#This Row],[Column1]])-1</f>
        <v>11</v>
      </c>
    </row>
    <row r="1483" spans="1:31" x14ac:dyDescent="0.45">
      <c r="A1483" t="s">
        <v>450</v>
      </c>
      <c r="B1483" t="str">
        <f>_xlfn.TEXTBEFORE(Table2[[#This Row],[Kamp]]," - ")</f>
        <v>Rødovre FC</v>
      </c>
      <c r="C1483" t="str">
        <f>_xlfn.TEXTAFTER(Table2[[#This Row],[Kamp]],"- ")</f>
        <v>BFC Vendsyssel</v>
      </c>
      <c r="D1483">
        <v>45003</v>
      </c>
      <c r="E1483">
        <v>65729</v>
      </c>
      <c r="F1483">
        <v>20222023</v>
      </c>
      <c r="G1483" t="s">
        <v>418</v>
      </c>
      <c r="H1483" t="s">
        <v>664</v>
      </c>
      <c r="I1483" t="s">
        <v>677</v>
      </c>
      <c r="J1483">
        <v>2</v>
      </c>
      <c r="K1483">
        <v>29506</v>
      </c>
      <c r="L1483">
        <v>1</v>
      </c>
      <c r="M1483" t="s">
        <v>630</v>
      </c>
      <c r="N1483" t="s">
        <v>202</v>
      </c>
      <c r="O1483" t="s">
        <v>211</v>
      </c>
      <c r="P1483">
        <v>36</v>
      </c>
      <c r="Q1483">
        <v>92</v>
      </c>
      <c r="R1483">
        <f>SUMIFS(Table2[number],Table2[Event],"Goal",Table2[H/U],"HOME",Table2[GameID],Table2[[#This Row],[GameID]],Table2[GameTime],"&lt;="&amp;Table2[[#This Row],[GameTime]])</f>
        <v>5</v>
      </c>
      <c r="S1483">
        <f>SUMIFS(Table2[number],Table2[Event],"Goal",Table2[H/U],"AWAY",Table2[GameID],Table2[[#This Row],[GameID]],Table2[GameTime],"&lt;="&amp;Table2[[#This Row],[GameTime]])</f>
        <v>6</v>
      </c>
      <c r="T1483" t="str">
        <f>IF(Table2[[#This Row],[Event]]="Goal",Table2[[#This Row],[Hscore]]&amp;"-"&amp;Table2[[#This Row],[Uscore]],"")</f>
        <v>5-6</v>
      </c>
      <c r="U1483">
        <v>2030</v>
      </c>
      <c r="V1483" s="1">
        <f>Table2[[#This Row],[GameTime]]-(Table2[[#This Row],[period]]-1)*1200</f>
        <v>830</v>
      </c>
      <c r="W1483" s="1">
        <f>ROUNDDOWN(Table2[[#This Row],[Time]]/60,0)</f>
        <v>13</v>
      </c>
      <c r="X1483" s="1">
        <f>ROUNDDOWN((Table2[[#This Row],[Time]]/60-Table2[[#This Row],[Time2]])*60,0)</f>
        <v>50</v>
      </c>
      <c r="Y1483" s="1">
        <f>IF(Table2[[#This Row],[Time2]]&lt;10,0&amp;Table2[[#This Row],[Time2]],Table2[[#This Row],[Time2]])</f>
        <v>13</v>
      </c>
      <c r="Z1483" s="1">
        <f>IF(Table2[[#This Row],[Time3]]&lt;10,0&amp;Table2[[#This Row],[Time3]],Table2[[#This Row],[Time3]])</f>
        <v>50</v>
      </c>
      <c r="AA1483" s="2" t="str">
        <f>Table2[[#This Row],[Time4]]&amp;":"&amp;Table2[[#This Row],[Time5]]</f>
        <v>13:50</v>
      </c>
      <c r="AB1483" s="1" t="str" cm="1">
        <f t="array" ref="AB1483">IFERROR(IF(Table2[[#This Row],[code]]="","",_xlfn.IFS(AND(Table2[[#This Row],[code]]&lt;400,Table2[[#This Row],[code]]&lt;&gt;""),2,Table2[[#This Row],[code]]&gt;500,4)),"")</f>
        <v/>
      </c>
      <c r="AC1483" s="1" t="str">
        <f>IF(Table2[[#This Row],[Event]]="Penalty",Table2[[#This Row],[number]],IF(Table2[[#This Row],[Event]]="Time-Out",401,""))</f>
        <v/>
      </c>
      <c r="AD1483" s="1">
        <f>ROW(A1482)</f>
        <v>1482</v>
      </c>
      <c r="AE1483" s="1">
        <f>COUNTIFS(Table2[GameID],Table2[[#This Row],[GameID]],Table2[Column1],"&lt;="&amp;Table2[[#This Row],[Column1]])-1</f>
        <v>12</v>
      </c>
    </row>
    <row r="1484" spans="1:31" x14ac:dyDescent="0.45">
      <c r="A1484" t="s">
        <v>450</v>
      </c>
      <c r="B1484" t="str">
        <f>_xlfn.TEXTBEFORE(Table2[[#This Row],[Kamp]]," - ")</f>
        <v>Rødovre FC</v>
      </c>
      <c r="C1484" t="str">
        <f>_xlfn.TEXTAFTER(Table2[[#This Row],[Kamp]],"- ")</f>
        <v>BFC Vendsyssel</v>
      </c>
      <c r="D1484">
        <v>45003</v>
      </c>
      <c r="E1484">
        <v>65729</v>
      </c>
      <c r="F1484">
        <v>20222023</v>
      </c>
      <c r="G1484" t="s">
        <v>418</v>
      </c>
      <c r="H1484" t="s">
        <v>665</v>
      </c>
      <c r="I1484" t="s">
        <v>678</v>
      </c>
      <c r="J1484">
        <v>2</v>
      </c>
      <c r="K1484">
        <v>29512</v>
      </c>
      <c r="L1484">
        <v>0</v>
      </c>
      <c r="M1484" t="s">
        <v>633</v>
      </c>
      <c r="N1484" t="s">
        <v>634</v>
      </c>
      <c r="O1484" t="s">
        <v>634</v>
      </c>
      <c r="P1484" t="s">
        <v>634</v>
      </c>
      <c r="Q1484" t="s">
        <v>634</v>
      </c>
      <c r="R1484">
        <f>SUMIFS(Table2[number],Table2[Event],"Goal",Table2[H/U],"HOME",Table2[GameID],Table2[[#This Row],[GameID]],Table2[GameTime],"&lt;="&amp;Table2[[#This Row],[GameTime]])</f>
        <v>5</v>
      </c>
      <c r="S1484">
        <f>SUMIFS(Table2[number],Table2[Event],"Goal",Table2[H/U],"AWAY",Table2[GameID],Table2[[#This Row],[GameID]],Table2[GameTime],"&lt;="&amp;Table2[[#This Row],[GameTime]])</f>
        <v>6</v>
      </c>
      <c r="T1484" t="str">
        <f>IF(Table2[[#This Row],[Event]]="Goal",Table2[[#This Row],[Hscore]]&amp;"-"&amp;Table2[[#This Row],[Uscore]],"")</f>
        <v/>
      </c>
      <c r="U1484">
        <v>2030</v>
      </c>
      <c r="V1484" s="1">
        <f>Table2[[#This Row],[GameTime]]-(Table2[[#This Row],[period]]-1)*1200</f>
        <v>830</v>
      </c>
      <c r="W1484" s="1">
        <f>ROUNDDOWN(Table2[[#This Row],[Time]]/60,0)</f>
        <v>13</v>
      </c>
      <c r="X1484" s="1">
        <f>ROUNDDOWN((Table2[[#This Row],[Time]]/60-Table2[[#This Row],[Time2]])*60,0)</f>
        <v>50</v>
      </c>
      <c r="Y1484" s="1">
        <f>IF(Table2[[#This Row],[Time2]]&lt;10,0&amp;Table2[[#This Row],[Time2]],Table2[[#This Row],[Time2]])</f>
        <v>13</v>
      </c>
      <c r="Z1484" s="1">
        <f>IF(Table2[[#This Row],[Time3]]&lt;10,0&amp;Table2[[#This Row],[Time3]],Table2[[#This Row],[Time3]])</f>
        <v>50</v>
      </c>
      <c r="AA1484" s="2" t="str">
        <f>Table2[[#This Row],[Time4]]&amp;":"&amp;Table2[[#This Row],[Time5]]</f>
        <v>13:50</v>
      </c>
      <c r="AB1484" s="1" t="str" cm="1">
        <f t="array" ref="AB1484">IFERROR(IF(Table2[[#This Row],[code]]="","",_xlfn.IFS(AND(Table2[[#This Row],[code]]&lt;400,Table2[[#This Row],[code]]&lt;&gt;""),2,Table2[[#This Row],[code]]&gt;500,4)),"")</f>
        <v/>
      </c>
      <c r="AC1484" s="1">
        <f>IF(Table2[[#This Row],[Event]]="Penalty",Table2[[#This Row],[number]],IF(Table2[[#This Row],[Event]]="Time-Out",401,""))</f>
        <v>401</v>
      </c>
      <c r="AD1484" s="1">
        <f>ROW(A1483)</f>
        <v>1483</v>
      </c>
      <c r="AE1484" s="1">
        <f>COUNTIFS(Table2[GameID],Table2[[#This Row],[GameID]],Table2[Column1],"&lt;="&amp;Table2[[#This Row],[Column1]])-1</f>
        <v>13</v>
      </c>
    </row>
    <row r="1485" spans="1:31" x14ac:dyDescent="0.45">
      <c r="A1485" t="s">
        <v>450</v>
      </c>
      <c r="B1485" t="str">
        <f>_xlfn.TEXTBEFORE(Table2[[#This Row],[Kamp]]," - ")</f>
        <v>Rødovre FC</v>
      </c>
      <c r="C1485" t="str">
        <f>_xlfn.TEXTAFTER(Table2[[#This Row],[Kamp]],"- ")</f>
        <v>BFC Vendsyssel</v>
      </c>
      <c r="D1485">
        <v>45003</v>
      </c>
      <c r="E1485">
        <v>65729</v>
      </c>
      <c r="F1485">
        <v>20222023</v>
      </c>
      <c r="G1485" t="s">
        <v>418</v>
      </c>
      <c r="H1485" t="s">
        <v>664</v>
      </c>
      <c r="I1485" t="s">
        <v>677</v>
      </c>
      <c r="J1485">
        <v>2</v>
      </c>
      <c r="K1485">
        <v>29506</v>
      </c>
      <c r="L1485">
        <v>201</v>
      </c>
      <c r="M1485" t="s">
        <v>631</v>
      </c>
      <c r="N1485" t="s">
        <v>199</v>
      </c>
      <c r="O1485" t="s">
        <v>634</v>
      </c>
      <c r="P1485">
        <v>9</v>
      </c>
      <c r="Q1485" t="s">
        <v>634</v>
      </c>
      <c r="R1485">
        <f>SUMIFS(Table2[number],Table2[Event],"Goal",Table2[H/U],"HOME",Table2[GameID],Table2[[#This Row],[GameID]],Table2[GameTime],"&lt;="&amp;Table2[[#This Row],[GameTime]])</f>
        <v>5</v>
      </c>
      <c r="S1485">
        <f>SUMIFS(Table2[number],Table2[Event],"Goal",Table2[H/U],"AWAY",Table2[GameID],Table2[[#This Row],[GameID]],Table2[GameTime],"&lt;="&amp;Table2[[#This Row],[GameTime]])</f>
        <v>6</v>
      </c>
      <c r="T1485" t="str">
        <f>IF(Table2[[#This Row],[Event]]="Goal",Table2[[#This Row],[Hscore]]&amp;"-"&amp;Table2[[#This Row],[Uscore]],"")</f>
        <v/>
      </c>
      <c r="U1485">
        <v>2169</v>
      </c>
      <c r="V1485" s="1">
        <f>Table2[[#This Row],[GameTime]]-(Table2[[#This Row],[period]]-1)*1200</f>
        <v>969</v>
      </c>
      <c r="W1485" s="1">
        <f>ROUNDDOWN(Table2[[#This Row],[Time]]/60,0)</f>
        <v>16</v>
      </c>
      <c r="X1485" s="1">
        <f>ROUNDDOWN((Table2[[#This Row],[Time]]/60-Table2[[#This Row],[Time2]])*60,0)</f>
        <v>8</v>
      </c>
      <c r="Y1485" s="1">
        <f>IF(Table2[[#This Row],[Time2]]&lt;10,0&amp;Table2[[#This Row],[Time2]],Table2[[#This Row],[Time2]])</f>
        <v>16</v>
      </c>
      <c r="Z1485" s="1" t="str">
        <f>IF(Table2[[#This Row],[Time3]]&lt;10,0&amp;Table2[[#This Row],[Time3]],Table2[[#This Row],[Time3]])</f>
        <v>08</v>
      </c>
      <c r="AA1485" s="2" t="str">
        <f>Table2[[#This Row],[Time4]]&amp;":"&amp;Table2[[#This Row],[Time5]]</f>
        <v>16:08</v>
      </c>
      <c r="AB1485" s="1" cm="1">
        <f t="array" ref="AB1485">IFERROR(IF(Table2[[#This Row],[code]]="","",_xlfn.IFS(AND(Table2[[#This Row],[code]]&lt;400,Table2[[#This Row],[code]]&lt;&gt;""),2,Table2[[#This Row],[code]]&gt;500,4)),"")</f>
        <v>2</v>
      </c>
      <c r="AC1485" s="1">
        <f>IF(Table2[[#This Row],[Event]]="Penalty",Table2[[#This Row],[number]],IF(Table2[[#This Row],[Event]]="Time-Out",401,""))</f>
        <v>201</v>
      </c>
      <c r="AD1485" s="1">
        <f>ROW(A1484)</f>
        <v>1484</v>
      </c>
      <c r="AE1485" s="1">
        <f>COUNTIFS(Table2[GameID],Table2[[#This Row],[GameID]],Table2[Column1],"&lt;="&amp;Table2[[#This Row],[Column1]])-1</f>
        <v>14</v>
      </c>
    </row>
    <row r="1486" spans="1:31" x14ac:dyDescent="0.45">
      <c r="A1486" t="s">
        <v>450</v>
      </c>
      <c r="B1486" t="str">
        <f>_xlfn.TEXTBEFORE(Table2[[#This Row],[Kamp]]," - ")</f>
        <v>Rødovre FC</v>
      </c>
      <c r="C1486" t="str">
        <f>_xlfn.TEXTAFTER(Table2[[#This Row],[Kamp]],"- ")</f>
        <v>BFC Vendsyssel</v>
      </c>
      <c r="D1486">
        <v>45003</v>
      </c>
      <c r="E1486">
        <v>65729</v>
      </c>
      <c r="F1486">
        <v>20222023</v>
      </c>
      <c r="G1486" t="s">
        <v>418</v>
      </c>
      <c r="H1486" t="s">
        <v>665</v>
      </c>
      <c r="I1486" t="s">
        <v>678</v>
      </c>
      <c r="J1486">
        <v>2</v>
      </c>
      <c r="K1486">
        <v>29512</v>
      </c>
      <c r="L1486">
        <v>1</v>
      </c>
      <c r="M1486" t="s">
        <v>630</v>
      </c>
      <c r="N1486" t="s">
        <v>45</v>
      </c>
      <c r="O1486" t="s">
        <v>55</v>
      </c>
      <c r="P1486">
        <v>17</v>
      </c>
      <c r="Q1486">
        <v>88</v>
      </c>
      <c r="R1486">
        <f>SUMIFS(Table2[number],Table2[Event],"Goal",Table2[H/U],"HOME",Table2[GameID],Table2[[#This Row],[GameID]],Table2[GameTime],"&lt;="&amp;Table2[[#This Row],[GameTime]])</f>
        <v>6</v>
      </c>
      <c r="S1486">
        <f>SUMIFS(Table2[number],Table2[Event],"Goal",Table2[H/U],"AWAY",Table2[GameID],Table2[[#This Row],[GameID]],Table2[GameTime],"&lt;="&amp;Table2[[#This Row],[GameTime]])</f>
        <v>6</v>
      </c>
      <c r="T1486" t="str">
        <f>IF(Table2[[#This Row],[Event]]="Goal",Table2[[#This Row],[Hscore]]&amp;"-"&amp;Table2[[#This Row],[Uscore]],"")</f>
        <v>6-6</v>
      </c>
      <c r="U1486">
        <v>2183</v>
      </c>
      <c r="V1486" s="1">
        <f>Table2[[#This Row],[GameTime]]-(Table2[[#This Row],[period]]-1)*1200</f>
        <v>983</v>
      </c>
      <c r="W1486" s="1">
        <f>ROUNDDOWN(Table2[[#This Row],[Time]]/60,0)</f>
        <v>16</v>
      </c>
      <c r="X1486" s="1">
        <f>ROUNDDOWN((Table2[[#This Row],[Time]]/60-Table2[[#This Row],[Time2]])*60,0)</f>
        <v>23</v>
      </c>
      <c r="Y1486" s="1">
        <f>IF(Table2[[#This Row],[Time2]]&lt;10,0&amp;Table2[[#This Row],[Time2]],Table2[[#This Row],[Time2]])</f>
        <v>16</v>
      </c>
      <c r="Z1486" s="1">
        <f>IF(Table2[[#This Row],[Time3]]&lt;10,0&amp;Table2[[#This Row],[Time3]],Table2[[#This Row],[Time3]])</f>
        <v>23</v>
      </c>
      <c r="AA1486" s="2" t="str">
        <f>Table2[[#This Row],[Time4]]&amp;":"&amp;Table2[[#This Row],[Time5]]</f>
        <v>16:23</v>
      </c>
      <c r="AB1486" s="1" t="str" cm="1">
        <f t="array" ref="AB1486">IFERROR(IF(Table2[[#This Row],[code]]="","",_xlfn.IFS(AND(Table2[[#This Row],[code]]&lt;400,Table2[[#This Row],[code]]&lt;&gt;""),2,Table2[[#This Row],[code]]&gt;500,4)),"")</f>
        <v/>
      </c>
      <c r="AC1486" s="1" t="str">
        <f>IF(Table2[[#This Row],[Event]]="Penalty",Table2[[#This Row],[number]],IF(Table2[[#This Row],[Event]]="Time-Out",401,""))</f>
        <v/>
      </c>
      <c r="AD1486" s="1">
        <f>ROW(A1485)</f>
        <v>1485</v>
      </c>
      <c r="AE1486" s="1">
        <f>COUNTIFS(Table2[GameID],Table2[[#This Row],[GameID]],Table2[Column1],"&lt;="&amp;Table2[[#This Row],[Column1]])-1</f>
        <v>15</v>
      </c>
    </row>
    <row r="1487" spans="1:31" x14ac:dyDescent="0.45">
      <c r="A1487" t="s">
        <v>450</v>
      </c>
      <c r="B1487" t="str">
        <f>_xlfn.TEXTBEFORE(Table2[[#This Row],[Kamp]]," - ")</f>
        <v>Rødovre FC</v>
      </c>
      <c r="C1487" t="str">
        <f>_xlfn.TEXTAFTER(Table2[[#This Row],[Kamp]],"- ")</f>
        <v>BFC Vendsyssel</v>
      </c>
      <c r="D1487">
        <v>45003</v>
      </c>
      <c r="E1487">
        <v>65729</v>
      </c>
      <c r="F1487">
        <v>20222023</v>
      </c>
      <c r="G1487" t="s">
        <v>418</v>
      </c>
      <c r="H1487" t="s">
        <v>664</v>
      </c>
      <c r="I1487" t="s">
        <v>677</v>
      </c>
      <c r="J1487">
        <v>2</v>
      </c>
      <c r="K1487">
        <v>29506</v>
      </c>
      <c r="L1487">
        <v>217</v>
      </c>
      <c r="M1487" t="s">
        <v>631</v>
      </c>
      <c r="N1487" t="s">
        <v>427</v>
      </c>
      <c r="O1487" t="s">
        <v>634</v>
      </c>
      <c r="P1487">
        <v>14</v>
      </c>
      <c r="Q1487" t="s">
        <v>634</v>
      </c>
      <c r="R1487">
        <f>SUMIFS(Table2[number],Table2[Event],"Goal",Table2[H/U],"HOME",Table2[GameID],Table2[[#This Row],[GameID]],Table2[GameTime],"&lt;="&amp;Table2[[#This Row],[GameTime]])</f>
        <v>6</v>
      </c>
      <c r="S1487">
        <f>SUMIFS(Table2[number],Table2[Event],"Goal",Table2[H/U],"AWAY",Table2[GameID],Table2[[#This Row],[GameID]],Table2[GameTime],"&lt;="&amp;Table2[[#This Row],[GameTime]])</f>
        <v>6</v>
      </c>
      <c r="T1487" t="str">
        <f>IF(Table2[[#This Row],[Event]]="Goal",Table2[[#This Row],[Hscore]]&amp;"-"&amp;Table2[[#This Row],[Uscore]],"")</f>
        <v/>
      </c>
      <c r="U1487">
        <v>2396</v>
      </c>
      <c r="V1487" s="1">
        <f>Table2[[#This Row],[GameTime]]-(Table2[[#This Row],[period]]-1)*1200</f>
        <v>1196</v>
      </c>
      <c r="W1487" s="1">
        <f>ROUNDDOWN(Table2[[#This Row],[Time]]/60,0)</f>
        <v>19</v>
      </c>
      <c r="X1487" s="1">
        <f>ROUNDDOWN((Table2[[#This Row],[Time]]/60-Table2[[#This Row],[Time2]])*60,0)</f>
        <v>56</v>
      </c>
      <c r="Y1487" s="1">
        <f>IF(Table2[[#This Row],[Time2]]&lt;10,0&amp;Table2[[#This Row],[Time2]],Table2[[#This Row],[Time2]])</f>
        <v>19</v>
      </c>
      <c r="Z1487" s="1">
        <f>IF(Table2[[#This Row],[Time3]]&lt;10,0&amp;Table2[[#This Row],[Time3]],Table2[[#This Row],[Time3]])</f>
        <v>56</v>
      </c>
      <c r="AA1487" s="2" t="str">
        <f>Table2[[#This Row],[Time4]]&amp;":"&amp;Table2[[#This Row],[Time5]]</f>
        <v>19:56</v>
      </c>
      <c r="AB1487" s="1" cm="1">
        <f t="array" ref="AB1487">IFERROR(IF(Table2[[#This Row],[code]]="","",_xlfn.IFS(AND(Table2[[#This Row],[code]]&lt;400,Table2[[#This Row],[code]]&lt;&gt;""),2,Table2[[#This Row],[code]]&gt;500,4)),"")</f>
        <v>2</v>
      </c>
      <c r="AC1487" s="1">
        <f>IF(Table2[[#This Row],[Event]]="Penalty",Table2[[#This Row],[number]],IF(Table2[[#This Row],[Event]]="Time-Out",401,""))</f>
        <v>217</v>
      </c>
      <c r="AD1487" s="1">
        <f>ROW(A1486)</f>
        <v>1486</v>
      </c>
      <c r="AE1487" s="1">
        <f>COUNTIFS(Table2[GameID],Table2[[#This Row],[GameID]],Table2[Column1],"&lt;="&amp;Table2[[#This Row],[Column1]])-1</f>
        <v>16</v>
      </c>
    </row>
    <row r="1488" spans="1:31" x14ac:dyDescent="0.45">
      <c r="A1488" t="s">
        <v>450</v>
      </c>
      <c r="B1488" t="str">
        <f>_xlfn.TEXTBEFORE(Table2[[#This Row],[Kamp]]," - ")</f>
        <v>Rødovre FC</v>
      </c>
      <c r="C1488" t="str">
        <f>_xlfn.TEXTAFTER(Table2[[#This Row],[Kamp]],"- ")</f>
        <v>BFC Vendsyssel</v>
      </c>
      <c r="D1488">
        <v>45003</v>
      </c>
      <c r="E1488">
        <v>65729</v>
      </c>
      <c r="F1488">
        <v>20222023</v>
      </c>
      <c r="G1488" t="s">
        <v>418</v>
      </c>
      <c r="H1488" t="s">
        <v>665</v>
      </c>
      <c r="I1488" t="s">
        <v>678</v>
      </c>
      <c r="J1488">
        <v>3</v>
      </c>
      <c r="K1488">
        <v>29512</v>
      </c>
      <c r="L1488">
        <v>208</v>
      </c>
      <c r="M1488" t="s">
        <v>631</v>
      </c>
      <c r="N1488" t="s">
        <v>42</v>
      </c>
      <c r="O1488" t="s">
        <v>634</v>
      </c>
      <c r="P1488">
        <v>8</v>
      </c>
      <c r="Q1488" t="s">
        <v>634</v>
      </c>
      <c r="R1488">
        <f>SUMIFS(Table2[number],Table2[Event],"Goal",Table2[H/U],"HOME",Table2[GameID],Table2[[#This Row],[GameID]],Table2[GameTime],"&lt;="&amp;Table2[[#This Row],[GameTime]])</f>
        <v>6</v>
      </c>
      <c r="S1488">
        <f>SUMIFS(Table2[number],Table2[Event],"Goal",Table2[H/U],"AWAY",Table2[GameID],Table2[[#This Row],[GameID]],Table2[GameTime],"&lt;="&amp;Table2[[#This Row],[GameTime]])</f>
        <v>6</v>
      </c>
      <c r="T1488" t="str">
        <f>IF(Table2[[#This Row],[Event]]="Goal",Table2[[#This Row],[Hscore]]&amp;"-"&amp;Table2[[#This Row],[Uscore]],"")</f>
        <v/>
      </c>
      <c r="U1488">
        <v>2817</v>
      </c>
      <c r="V1488" s="1">
        <f>Table2[[#This Row],[GameTime]]-(Table2[[#This Row],[period]]-1)*1200</f>
        <v>417</v>
      </c>
      <c r="W1488" s="1">
        <f>ROUNDDOWN(Table2[[#This Row],[Time]]/60,0)</f>
        <v>6</v>
      </c>
      <c r="X1488" s="1">
        <f>ROUNDDOWN((Table2[[#This Row],[Time]]/60-Table2[[#This Row],[Time2]])*60,0)</f>
        <v>57</v>
      </c>
      <c r="Y1488" s="1" t="str">
        <f>IF(Table2[[#This Row],[Time2]]&lt;10,0&amp;Table2[[#This Row],[Time2]],Table2[[#This Row],[Time2]])</f>
        <v>06</v>
      </c>
      <c r="Z1488" s="1">
        <f>IF(Table2[[#This Row],[Time3]]&lt;10,0&amp;Table2[[#This Row],[Time3]],Table2[[#This Row],[Time3]])</f>
        <v>57</v>
      </c>
      <c r="AA1488" s="2" t="str">
        <f>Table2[[#This Row],[Time4]]&amp;":"&amp;Table2[[#This Row],[Time5]]</f>
        <v>06:57</v>
      </c>
      <c r="AB1488" s="1" cm="1">
        <f t="array" ref="AB1488">IFERROR(IF(Table2[[#This Row],[code]]="","",_xlfn.IFS(AND(Table2[[#This Row],[code]]&lt;400,Table2[[#This Row],[code]]&lt;&gt;""),2,Table2[[#This Row],[code]]&gt;500,4)),"")</f>
        <v>2</v>
      </c>
      <c r="AC1488" s="1">
        <f>IF(Table2[[#This Row],[Event]]="Penalty",Table2[[#This Row],[number]],IF(Table2[[#This Row],[Event]]="Time-Out",401,""))</f>
        <v>208</v>
      </c>
      <c r="AD1488" s="1">
        <f>ROW(A1487)</f>
        <v>1487</v>
      </c>
      <c r="AE1488" s="1">
        <f>COUNTIFS(Table2[GameID],Table2[[#This Row],[GameID]],Table2[Column1],"&lt;="&amp;Table2[[#This Row],[Column1]])-1</f>
        <v>17</v>
      </c>
    </row>
    <row r="1489" spans="1:31" x14ac:dyDescent="0.45">
      <c r="A1489" t="s">
        <v>450</v>
      </c>
      <c r="B1489" t="str">
        <f>_xlfn.TEXTBEFORE(Table2[[#This Row],[Kamp]]," - ")</f>
        <v>Rødovre FC</v>
      </c>
      <c r="C1489" t="str">
        <f>_xlfn.TEXTAFTER(Table2[[#This Row],[Kamp]],"- ")</f>
        <v>BFC Vendsyssel</v>
      </c>
      <c r="D1489">
        <v>45003</v>
      </c>
      <c r="E1489">
        <v>65729</v>
      </c>
      <c r="F1489">
        <v>20222023</v>
      </c>
      <c r="G1489" t="s">
        <v>418</v>
      </c>
      <c r="H1489" t="s">
        <v>664</v>
      </c>
      <c r="I1489" t="s">
        <v>677</v>
      </c>
      <c r="J1489">
        <v>3</v>
      </c>
      <c r="K1489">
        <v>29506</v>
      </c>
      <c r="L1489">
        <v>1</v>
      </c>
      <c r="M1489" t="s">
        <v>630</v>
      </c>
      <c r="N1489" t="s">
        <v>199</v>
      </c>
      <c r="O1489" t="s">
        <v>634</v>
      </c>
      <c r="P1489">
        <v>9</v>
      </c>
      <c r="Q1489" t="s">
        <v>634</v>
      </c>
      <c r="R1489">
        <f>SUMIFS(Table2[number],Table2[Event],"Goal",Table2[H/U],"HOME",Table2[GameID],Table2[[#This Row],[GameID]],Table2[GameTime],"&lt;="&amp;Table2[[#This Row],[GameTime]])</f>
        <v>6</v>
      </c>
      <c r="S1489">
        <f>SUMIFS(Table2[number],Table2[Event],"Goal",Table2[H/U],"AWAY",Table2[GameID],Table2[[#This Row],[GameID]],Table2[GameTime],"&lt;="&amp;Table2[[#This Row],[GameTime]])</f>
        <v>7</v>
      </c>
      <c r="T1489" t="str">
        <f>IF(Table2[[#This Row],[Event]]="Goal",Table2[[#This Row],[Hscore]]&amp;"-"&amp;Table2[[#This Row],[Uscore]],"")</f>
        <v>6-7</v>
      </c>
      <c r="U1489">
        <v>2883</v>
      </c>
      <c r="V1489" s="1">
        <f>Table2[[#This Row],[GameTime]]-(Table2[[#This Row],[period]]-1)*1200</f>
        <v>483</v>
      </c>
      <c r="W1489" s="1">
        <f>ROUNDDOWN(Table2[[#This Row],[Time]]/60,0)</f>
        <v>8</v>
      </c>
      <c r="X1489" s="1">
        <f>ROUNDDOWN((Table2[[#This Row],[Time]]/60-Table2[[#This Row],[Time2]])*60,0)</f>
        <v>3</v>
      </c>
      <c r="Y1489" s="1" t="str">
        <f>IF(Table2[[#This Row],[Time2]]&lt;10,0&amp;Table2[[#This Row],[Time2]],Table2[[#This Row],[Time2]])</f>
        <v>08</v>
      </c>
      <c r="Z1489" s="1" t="str">
        <f>IF(Table2[[#This Row],[Time3]]&lt;10,0&amp;Table2[[#This Row],[Time3]],Table2[[#This Row],[Time3]])</f>
        <v>03</v>
      </c>
      <c r="AA1489" s="2" t="str">
        <f>Table2[[#This Row],[Time4]]&amp;":"&amp;Table2[[#This Row],[Time5]]</f>
        <v>08:03</v>
      </c>
      <c r="AB1489" s="1" t="str" cm="1">
        <f t="array" ref="AB1489">IFERROR(IF(Table2[[#This Row],[code]]="","",_xlfn.IFS(AND(Table2[[#This Row],[code]]&lt;400,Table2[[#This Row],[code]]&lt;&gt;""),2,Table2[[#This Row],[code]]&gt;500,4)),"")</f>
        <v/>
      </c>
      <c r="AC1489" s="1" t="str">
        <f>IF(Table2[[#This Row],[Event]]="Penalty",Table2[[#This Row],[number]],IF(Table2[[#This Row],[Event]]="Time-Out",401,""))</f>
        <v/>
      </c>
      <c r="AD1489" s="1">
        <f>ROW(A1488)</f>
        <v>1488</v>
      </c>
      <c r="AE1489" s="1">
        <f>COUNTIFS(Table2[GameID],Table2[[#This Row],[GameID]],Table2[Column1],"&lt;="&amp;Table2[[#This Row],[Column1]])-1</f>
        <v>18</v>
      </c>
    </row>
    <row r="1490" spans="1:31" x14ac:dyDescent="0.45">
      <c r="A1490" t="s">
        <v>450</v>
      </c>
      <c r="B1490" t="str">
        <f>_xlfn.TEXTBEFORE(Table2[[#This Row],[Kamp]]," - ")</f>
        <v>Rødovre FC</v>
      </c>
      <c r="C1490" t="str">
        <f>_xlfn.TEXTAFTER(Table2[[#This Row],[Kamp]],"- ")</f>
        <v>BFC Vendsyssel</v>
      </c>
      <c r="D1490">
        <v>45003</v>
      </c>
      <c r="E1490">
        <v>65729</v>
      </c>
      <c r="F1490">
        <v>20222023</v>
      </c>
      <c r="G1490" t="s">
        <v>418</v>
      </c>
      <c r="H1490" t="s">
        <v>665</v>
      </c>
      <c r="I1490" t="s">
        <v>678</v>
      </c>
      <c r="J1490">
        <v>3</v>
      </c>
      <c r="K1490">
        <v>29512</v>
      </c>
      <c r="L1490">
        <v>1</v>
      </c>
      <c r="M1490" t="s">
        <v>630</v>
      </c>
      <c r="N1490" t="s">
        <v>51</v>
      </c>
      <c r="O1490" t="s">
        <v>41</v>
      </c>
      <c r="P1490">
        <v>77</v>
      </c>
      <c r="Q1490">
        <v>3</v>
      </c>
      <c r="R1490">
        <f>SUMIFS(Table2[number],Table2[Event],"Goal",Table2[H/U],"HOME",Table2[GameID],Table2[[#This Row],[GameID]],Table2[GameTime],"&lt;="&amp;Table2[[#This Row],[GameTime]])</f>
        <v>7</v>
      </c>
      <c r="S1490">
        <f>SUMIFS(Table2[number],Table2[Event],"Goal",Table2[H/U],"AWAY",Table2[GameID],Table2[[#This Row],[GameID]],Table2[GameTime],"&lt;="&amp;Table2[[#This Row],[GameTime]])</f>
        <v>7</v>
      </c>
      <c r="T1490" t="str">
        <f>IF(Table2[[#This Row],[Event]]="Goal",Table2[[#This Row],[Hscore]]&amp;"-"&amp;Table2[[#This Row],[Uscore]],"")</f>
        <v>7-7</v>
      </c>
      <c r="U1490">
        <v>2963</v>
      </c>
      <c r="V1490" s="1">
        <f>Table2[[#This Row],[GameTime]]-(Table2[[#This Row],[period]]-1)*1200</f>
        <v>563</v>
      </c>
      <c r="W1490" s="1">
        <f>ROUNDDOWN(Table2[[#This Row],[Time]]/60,0)</f>
        <v>9</v>
      </c>
      <c r="X1490" s="1">
        <f>ROUNDDOWN((Table2[[#This Row],[Time]]/60-Table2[[#This Row],[Time2]])*60,0)</f>
        <v>23</v>
      </c>
      <c r="Y1490" s="1" t="str">
        <f>IF(Table2[[#This Row],[Time2]]&lt;10,0&amp;Table2[[#This Row],[Time2]],Table2[[#This Row],[Time2]])</f>
        <v>09</v>
      </c>
      <c r="Z1490" s="1">
        <f>IF(Table2[[#This Row],[Time3]]&lt;10,0&amp;Table2[[#This Row],[Time3]],Table2[[#This Row],[Time3]])</f>
        <v>23</v>
      </c>
      <c r="AA1490" s="2" t="str">
        <f>Table2[[#This Row],[Time4]]&amp;":"&amp;Table2[[#This Row],[Time5]]</f>
        <v>09:23</v>
      </c>
      <c r="AB1490" s="1" t="str" cm="1">
        <f t="array" ref="AB1490">IFERROR(IF(Table2[[#This Row],[code]]="","",_xlfn.IFS(AND(Table2[[#This Row],[code]]&lt;400,Table2[[#This Row],[code]]&lt;&gt;""),2,Table2[[#This Row],[code]]&gt;500,4)),"")</f>
        <v/>
      </c>
      <c r="AC1490" s="1" t="str">
        <f>IF(Table2[[#This Row],[Event]]="Penalty",Table2[[#This Row],[number]],IF(Table2[[#This Row],[Event]]="Time-Out",401,""))</f>
        <v/>
      </c>
      <c r="AD1490" s="1">
        <f>ROW(A1489)</f>
        <v>1489</v>
      </c>
      <c r="AE1490" s="1">
        <f>COUNTIFS(Table2[GameID],Table2[[#This Row],[GameID]],Table2[Column1],"&lt;="&amp;Table2[[#This Row],[Column1]])-1</f>
        <v>19</v>
      </c>
    </row>
    <row r="1491" spans="1:31" x14ac:dyDescent="0.45">
      <c r="A1491" t="s">
        <v>450</v>
      </c>
      <c r="B1491" t="str">
        <f>_xlfn.TEXTBEFORE(Table2[[#This Row],[Kamp]]," - ")</f>
        <v>Rødovre FC</v>
      </c>
      <c r="C1491" t="str">
        <f>_xlfn.TEXTAFTER(Table2[[#This Row],[Kamp]],"- ")</f>
        <v>BFC Vendsyssel</v>
      </c>
      <c r="D1491">
        <v>45003</v>
      </c>
      <c r="E1491">
        <v>65729</v>
      </c>
      <c r="F1491">
        <v>20222023</v>
      </c>
      <c r="G1491" t="s">
        <v>418</v>
      </c>
      <c r="H1491" t="s">
        <v>665</v>
      </c>
      <c r="I1491" t="s">
        <v>678</v>
      </c>
      <c r="J1491">
        <v>3</v>
      </c>
      <c r="K1491">
        <v>29512</v>
      </c>
      <c r="L1491">
        <v>1</v>
      </c>
      <c r="M1491" t="s">
        <v>630</v>
      </c>
      <c r="N1491" t="s">
        <v>42</v>
      </c>
      <c r="O1491" t="s">
        <v>51</v>
      </c>
      <c r="P1491">
        <v>8</v>
      </c>
      <c r="Q1491">
        <v>77</v>
      </c>
      <c r="R1491">
        <f>SUMIFS(Table2[number],Table2[Event],"Goal",Table2[H/U],"HOME",Table2[GameID],Table2[[#This Row],[GameID]],Table2[GameTime],"&lt;="&amp;Table2[[#This Row],[GameTime]])</f>
        <v>8</v>
      </c>
      <c r="S1491">
        <f>SUMIFS(Table2[number],Table2[Event],"Goal",Table2[H/U],"AWAY",Table2[GameID],Table2[[#This Row],[GameID]],Table2[GameTime],"&lt;="&amp;Table2[[#This Row],[GameTime]])</f>
        <v>7</v>
      </c>
      <c r="T1491" t="str">
        <f>IF(Table2[[#This Row],[Event]]="Goal",Table2[[#This Row],[Hscore]]&amp;"-"&amp;Table2[[#This Row],[Uscore]],"")</f>
        <v>8-7</v>
      </c>
      <c r="U1491">
        <v>3072</v>
      </c>
      <c r="V1491" s="1">
        <f>Table2[[#This Row],[GameTime]]-(Table2[[#This Row],[period]]-1)*1200</f>
        <v>672</v>
      </c>
      <c r="W1491" s="1">
        <f>ROUNDDOWN(Table2[[#This Row],[Time]]/60,0)</f>
        <v>11</v>
      </c>
      <c r="X1491" s="1">
        <f>ROUNDDOWN((Table2[[#This Row],[Time]]/60-Table2[[#This Row],[Time2]])*60,0)</f>
        <v>12</v>
      </c>
      <c r="Y1491" s="1">
        <f>IF(Table2[[#This Row],[Time2]]&lt;10,0&amp;Table2[[#This Row],[Time2]],Table2[[#This Row],[Time2]])</f>
        <v>11</v>
      </c>
      <c r="Z1491" s="1">
        <f>IF(Table2[[#This Row],[Time3]]&lt;10,0&amp;Table2[[#This Row],[Time3]],Table2[[#This Row],[Time3]])</f>
        <v>12</v>
      </c>
      <c r="AA1491" s="2" t="str">
        <f>Table2[[#This Row],[Time4]]&amp;":"&amp;Table2[[#This Row],[Time5]]</f>
        <v>11:12</v>
      </c>
      <c r="AB1491" s="1" t="str" cm="1">
        <f t="array" ref="AB1491">IFERROR(IF(Table2[[#This Row],[code]]="","",_xlfn.IFS(AND(Table2[[#This Row],[code]]&lt;400,Table2[[#This Row],[code]]&lt;&gt;""),2,Table2[[#This Row],[code]]&gt;500,4)),"")</f>
        <v/>
      </c>
      <c r="AC1491" s="1" t="str">
        <f>IF(Table2[[#This Row],[Event]]="Penalty",Table2[[#This Row],[number]],IF(Table2[[#This Row],[Event]]="Time-Out",401,""))</f>
        <v/>
      </c>
      <c r="AD1491" s="1">
        <f>ROW(A1490)</f>
        <v>1490</v>
      </c>
      <c r="AE1491" s="1">
        <f>COUNTIFS(Table2[GameID],Table2[[#This Row],[GameID]],Table2[Column1],"&lt;="&amp;Table2[[#This Row],[Column1]])-1</f>
        <v>20</v>
      </c>
    </row>
    <row r="1492" spans="1:31" x14ac:dyDescent="0.45">
      <c r="A1492" t="s">
        <v>450</v>
      </c>
      <c r="B1492" t="str">
        <f>_xlfn.TEXTBEFORE(Table2[[#This Row],[Kamp]]," - ")</f>
        <v>Rødovre FC</v>
      </c>
      <c r="C1492" t="str">
        <f>_xlfn.TEXTAFTER(Table2[[#This Row],[Kamp]],"- ")</f>
        <v>BFC Vendsyssel</v>
      </c>
      <c r="D1492">
        <v>45003</v>
      </c>
      <c r="E1492">
        <v>65729</v>
      </c>
      <c r="F1492">
        <v>20222023</v>
      </c>
      <c r="G1492" t="s">
        <v>418</v>
      </c>
      <c r="H1492" t="s">
        <v>665</v>
      </c>
      <c r="I1492" t="s">
        <v>678</v>
      </c>
      <c r="J1492">
        <v>3</v>
      </c>
      <c r="K1492">
        <v>29512</v>
      </c>
      <c r="L1492">
        <v>1</v>
      </c>
      <c r="M1492" t="s">
        <v>630</v>
      </c>
      <c r="N1492" t="s">
        <v>44</v>
      </c>
      <c r="O1492" t="s">
        <v>53</v>
      </c>
      <c r="P1492">
        <v>16</v>
      </c>
      <c r="Q1492">
        <v>81</v>
      </c>
      <c r="R1492">
        <f>SUMIFS(Table2[number],Table2[Event],"Goal",Table2[H/U],"HOME",Table2[GameID],Table2[[#This Row],[GameID]],Table2[GameTime],"&lt;="&amp;Table2[[#This Row],[GameTime]])</f>
        <v>9</v>
      </c>
      <c r="S1492">
        <f>SUMIFS(Table2[number],Table2[Event],"Goal",Table2[H/U],"AWAY",Table2[GameID],Table2[[#This Row],[GameID]],Table2[GameTime],"&lt;="&amp;Table2[[#This Row],[GameTime]])</f>
        <v>7</v>
      </c>
      <c r="T1492" t="str">
        <f>IF(Table2[[#This Row],[Event]]="Goal",Table2[[#This Row],[Hscore]]&amp;"-"&amp;Table2[[#This Row],[Uscore]],"")</f>
        <v>9-7</v>
      </c>
      <c r="U1492">
        <v>3084</v>
      </c>
      <c r="V1492" s="1">
        <f>Table2[[#This Row],[GameTime]]-(Table2[[#This Row],[period]]-1)*1200</f>
        <v>684</v>
      </c>
      <c r="W1492" s="1">
        <f>ROUNDDOWN(Table2[[#This Row],[Time]]/60,0)</f>
        <v>11</v>
      </c>
      <c r="X1492" s="1">
        <f>ROUNDDOWN((Table2[[#This Row],[Time]]/60-Table2[[#This Row],[Time2]])*60,0)</f>
        <v>24</v>
      </c>
      <c r="Y1492" s="1">
        <f>IF(Table2[[#This Row],[Time2]]&lt;10,0&amp;Table2[[#This Row],[Time2]],Table2[[#This Row],[Time2]])</f>
        <v>11</v>
      </c>
      <c r="Z1492" s="1">
        <f>IF(Table2[[#This Row],[Time3]]&lt;10,0&amp;Table2[[#This Row],[Time3]],Table2[[#This Row],[Time3]])</f>
        <v>24</v>
      </c>
      <c r="AA1492" s="2" t="str">
        <f>Table2[[#This Row],[Time4]]&amp;":"&amp;Table2[[#This Row],[Time5]]</f>
        <v>11:24</v>
      </c>
      <c r="AB1492" s="1" t="str" cm="1">
        <f t="array" ref="AB1492">IFERROR(IF(Table2[[#This Row],[code]]="","",_xlfn.IFS(AND(Table2[[#This Row],[code]]&lt;400,Table2[[#This Row],[code]]&lt;&gt;""),2,Table2[[#This Row],[code]]&gt;500,4)),"")</f>
        <v/>
      </c>
      <c r="AC1492" s="1" t="str">
        <f>IF(Table2[[#This Row],[Event]]="Penalty",Table2[[#This Row],[number]],IF(Table2[[#This Row],[Event]]="Time-Out",401,""))</f>
        <v/>
      </c>
      <c r="AD1492" s="1">
        <f>ROW(A1491)</f>
        <v>1491</v>
      </c>
      <c r="AE1492" s="1">
        <f>COUNTIFS(Table2[GameID],Table2[[#This Row],[GameID]],Table2[Column1],"&lt;="&amp;Table2[[#This Row],[Column1]])-1</f>
        <v>21</v>
      </c>
    </row>
    <row r="1493" spans="1:31" x14ac:dyDescent="0.45">
      <c r="A1493" t="s">
        <v>450</v>
      </c>
      <c r="B1493" t="str">
        <f>_xlfn.TEXTBEFORE(Table2[[#This Row],[Kamp]]," - ")</f>
        <v>Rødovre FC</v>
      </c>
      <c r="C1493" t="str">
        <f>_xlfn.TEXTAFTER(Table2[[#This Row],[Kamp]],"- ")</f>
        <v>BFC Vendsyssel</v>
      </c>
      <c r="D1493">
        <v>45003</v>
      </c>
      <c r="E1493">
        <v>65729</v>
      </c>
      <c r="F1493">
        <v>20222023</v>
      </c>
      <c r="G1493" t="s">
        <v>418</v>
      </c>
      <c r="H1493" t="s">
        <v>664</v>
      </c>
      <c r="I1493" t="s">
        <v>677</v>
      </c>
      <c r="J1493">
        <v>3</v>
      </c>
      <c r="K1493">
        <v>29506</v>
      </c>
      <c r="L1493">
        <v>202</v>
      </c>
      <c r="M1493" t="s">
        <v>631</v>
      </c>
      <c r="N1493" t="s">
        <v>197</v>
      </c>
      <c r="O1493" t="s">
        <v>634</v>
      </c>
      <c r="P1493">
        <v>15</v>
      </c>
      <c r="Q1493" t="s">
        <v>634</v>
      </c>
      <c r="R1493">
        <f>SUMIFS(Table2[number],Table2[Event],"Goal",Table2[H/U],"HOME",Table2[GameID],Table2[[#This Row],[GameID]],Table2[GameTime],"&lt;="&amp;Table2[[#This Row],[GameTime]])</f>
        <v>9</v>
      </c>
      <c r="S1493">
        <f>SUMIFS(Table2[number],Table2[Event],"Goal",Table2[H/U],"AWAY",Table2[GameID],Table2[[#This Row],[GameID]],Table2[GameTime],"&lt;="&amp;Table2[[#This Row],[GameTime]])</f>
        <v>7</v>
      </c>
      <c r="T1493" t="str">
        <f>IF(Table2[[#This Row],[Event]]="Goal",Table2[[#This Row],[Hscore]]&amp;"-"&amp;Table2[[#This Row],[Uscore]],"")</f>
        <v/>
      </c>
      <c r="U1493">
        <v>3218</v>
      </c>
      <c r="V1493" s="1">
        <f>Table2[[#This Row],[GameTime]]-(Table2[[#This Row],[period]]-1)*1200</f>
        <v>818</v>
      </c>
      <c r="W1493" s="1">
        <f>ROUNDDOWN(Table2[[#This Row],[Time]]/60,0)</f>
        <v>13</v>
      </c>
      <c r="X1493" s="1">
        <f>ROUNDDOWN((Table2[[#This Row],[Time]]/60-Table2[[#This Row],[Time2]])*60,0)</f>
        <v>38</v>
      </c>
      <c r="Y1493" s="1">
        <f>IF(Table2[[#This Row],[Time2]]&lt;10,0&amp;Table2[[#This Row],[Time2]],Table2[[#This Row],[Time2]])</f>
        <v>13</v>
      </c>
      <c r="Z1493" s="1">
        <f>IF(Table2[[#This Row],[Time3]]&lt;10,0&amp;Table2[[#This Row],[Time3]],Table2[[#This Row],[Time3]])</f>
        <v>38</v>
      </c>
      <c r="AA1493" s="2" t="str">
        <f>Table2[[#This Row],[Time4]]&amp;":"&amp;Table2[[#This Row],[Time5]]</f>
        <v>13:38</v>
      </c>
      <c r="AB1493" s="1" cm="1">
        <f t="array" ref="AB1493">IFERROR(IF(Table2[[#This Row],[code]]="","",_xlfn.IFS(AND(Table2[[#This Row],[code]]&lt;400,Table2[[#This Row],[code]]&lt;&gt;""),2,Table2[[#This Row],[code]]&gt;500,4)),"")</f>
        <v>2</v>
      </c>
      <c r="AC1493" s="1">
        <f>IF(Table2[[#This Row],[Event]]="Penalty",Table2[[#This Row],[number]],IF(Table2[[#This Row],[Event]]="Time-Out",401,""))</f>
        <v>202</v>
      </c>
      <c r="AD1493" s="1">
        <f>ROW(A1492)</f>
        <v>1492</v>
      </c>
      <c r="AE1493" s="1">
        <f>COUNTIFS(Table2[GameID],Table2[[#This Row],[GameID]],Table2[Column1],"&lt;="&amp;Table2[[#This Row],[Column1]])-1</f>
        <v>22</v>
      </c>
    </row>
    <row r="1494" spans="1:31" x14ac:dyDescent="0.45">
      <c r="A1494" t="s">
        <v>450</v>
      </c>
      <c r="B1494" t="str">
        <f>_xlfn.TEXTBEFORE(Table2[[#This Row],[Kamp]]," - ")</f>
        <v>Rødovre FC</v>
      </c>
      <c r="C1494" t="str">
        <f>_xlfn.TEXTAFTER(Table2[[#This Row],[Kamp]],"- ")</f>
        <v>BFC Vendsyssel</v>
      </c>
      <c r="D1494">
        <v>45003</v>
      </c>
      <c r="E1494">
        <v>65729</v>
      </c>
      <c r="F1494">
        <v>20222023</v>
      </c>
      <c r="G1494" t="s">
        <v>418</v>
      </c>
      <c r="H1494" t="s">
        <v>664</v>
      </c>
      <c r="I1494" t="s">
        <v>677</v>
      </c>
      <c r="J1494">
        <v>3</v>
      </c>
      <c r="K1494">
        <v>29506</v>
      </c>
      <c r="L1494">
        <v>1</v>
      </c>
      <c r="M1494" t="s">
        <v>630</v>
      </c>
      <c r="N1494" t="s">
        <v>210</v>
      </c>
      <c r="O1494" t="s">
        <v>634</v>
      </c>
      <c r="P1494">
        <v>89</v>
      </c>
      <c r="Q1494" t="s">
        <v>634</v>
      </c>
      <c r="R1494">
        <f>SUMIFS(Table2[number],Table2[Event],"Goal",Table2[H/U],"HOME",Table2[GameID],Table2[[#This Row],[GameID]],Table2[GameTime],"&lt;="&amp;Table2[[#This Row],[GameTime]])</f>
        <v>9</v>
      </c>
      <c r="S1494">
        <f>SUMIFS(Table2[number],Table2[Event],"Goal",Table2[H/U],"AWAY",Table2[GameID],Table2[[#This Row],[GameID]],Table2[GameTime],"&lt;="&amp;Table2[[#This Row],[GameTime]])</f>
        <v>8</v>
      </c>
      <c r="T1494" t="str">
        <f>IF(Table2[[#This Row],[Event]]="Goal",Table2[[#This Row],[Hscore]]&amp;"-"&amp;Table2[[#This Row],[Uscore]],"")</f>
        <v>9-8</v>
      </c>
      <c r="U1494">
        <v>3225</v>
      </c>
      <c r="V1494" s="1">
        <f>Table2[[#This Row],[GameTime]]-(Table2[[#This Row],[period]]-1)*1200</f>
        <v>825</v>
      </c>
      <c r="W1494" s="1">
        <f>ROUNDDOWN(Table2[[#This Row],[Time]]/60,0)</f>
        <v>13</v>
      </c>
      <c r="X1494" s="1">
        <f>ROUNDDOWN((Table2[[#This Row],[Time]]/60-Table2[[#This Row],[Time2]])*60,0)</f>
        <v>45</v>
      </c>
      <c r="Y1494" s="1">
        <f>IF(Table2[[#This Row],[Time2]]&lt;10,0&amp;Table2[[#This Row],[Time2]],Table2[[#This Row],[Time2]])</f>
        <v>13</v>
      </c>
      <c r="Z1494" s="1">
        <f>IF(Table2[[#This Row],[Time3]]&lt;10,0&amp;Table2[[#This Row],[Time3]],Table2[[#This Row],[Time3]])</f>
        <v>45</v>
      </c>
      <c r="AA1494" s="2" t="str">
        <f>Table2[[#This Row],[Time4]]&amp;":"&amp;Table2[[#This Row],[Time5]]</f>
        <v>13:45</v>
      </c>
      <c r="AB1494" s="1" t="str" cm="1">
        <f t="array" ref="AB1494">IFERROR(IF(Table2[[#This Row],[code]]="","",_xlfn.IFS(AND(Table2[[#This Row],[code]]&lt;400,Table2[[#This Row],[code]]&lt;&gt;""),2,Table2[[#This Row],[code]]&gt;500,4)),"")</f>
        <v/>
      </c>
      <c r="AC1494" s="1" t="str">
        <f>IF(Table2[[#This Row],[Event]]="Penalty",Table2[[#This Row],[number]],IF(Table2[[#This Row],[Event]]="Time-Out",401,""))</f>
        <v/>
      </c>
      <c r="AD1494" s="1">
        <f>ROW(A1493)</f>
        <v>1493</v>
      </c>
      <c r="AE1494" s="1">
        <f>COUNTIFS(Table2[GameID],Table2[[#This Row],[GameID]],Table2[Column1],"&lt;="&amp;Table2[[#This Row],[Column1]])-1</f>
        <v>23</v>
      </c>
    </row>
    <row r="1495" spans="1:31" x14ac:dyDescent="0.45">
      <c r="A1495" t="s">
        <v>450</v>
      </c>
      <c r="B1495" t="str">
        <f>_xlfn.TEXTBEFORE(Table2[[#This Row],[Kamp]]," - ")</f>
        <v>Rødovre FC</v>
      </c>
      <c r="C1495" t="str">
        <f>_xlfn.TEXTAFTER(Table2[[#This Row],[Kamp]],"- ")</f>
        <v>BFC Vendsyssel</v>
      </c>
      <c r="D1495">
        <v>45003</v>
      </c>
      <c r="E1495">
        <v>65729</v>
      </c>
      <c r="F1495">
        <v>20222023</v>
      </c>
      <c r="G1495" t="s">
        <v>418</v>
      </c>
      <c r="H1495" t="s">
        <v>665</v>
      </c>
      <c r="I1495" t="s">
        <v>678</v>
      </c>
      <c r="J1495">
        <v>3</v>
      </c>
      <c r="K1495">
        <v>29512</v>
      </c>
      <c r="L1495">
        <v>1</v>
      </c>
      <c r="M1495" t="s">
        <v>630</v>
      </c>
      <c r="N1495" t="s">
        <v>44</v>
      </c>
      <c r="O1495" t="s">
        <v>42</v>
      </c>
      <c r="P1495">
        <v>16</v>
      </c>
      <c r="Q1495">
        <v>8</v>
      </c>
      <c r="R1495">
        <f>SUMIFS(Table2[number],Table2[Event],"Goal",Table2[H/U],"HOME",Table2[GameID],Table2[[#This Row],[GameID]],Table2[GameTime],"&lt;="&amp;Table2[[#This Row],[GameTime]])</f>
        <v>10</v>
      </c>
      <c r="S1495">
        <f>SUMIFS(Table2[number],Table2[Event],"Goal",Table2[H/U],"AWAY",Table2[GameID],Table2[[#This Row],[GameID]],Table2[GameTime],"&lt;="&amp;Table2[[#This Row],[GameTime]])</f>
        <v>8</v>
      </c>
      <c r="T1495" t="str">
        <f>IF(Table2[[#This Row],[Event]]="Goal",Table2[[#This Row],[Hscore]]&amp;"-"&amp;Table2[[#This Row],[Uscore]],"")</f>
        <v>10-8</v>
      </c>
      <c r="U1495">
        <v>3271</v>
      </c>
      <c r="V1495" s="1">
        <f>Table2[[#This Row],[GameTime]]-(Table2[[#This Row],[period]]-1)*1200</f>
        <v>871</v>
      </c>
      <c r="W1495" s="1">
        <f>ROUNDDOWN(Table2[[#This Row],[Time]]/60,0)</f>
        <v>14</v>
      </c>
      <c r="X1495" s="1">
        <f>ROUNDDOWN((Table2[[#This Row],[Time]]/60-Table2[[#This Row],[Time2]])*60,0)</f>
        <v>31</v>
      </c>
      <c r="Y1495" s="1">
        <f>IF(Table2[[#This Row],[Time2]]&lt;10,0&amp;Table2[[#This Row],[Time2]],Table2[[#This Row],[Time2]])</f>
        <v>14</v>
      </c>
      <c r="Z1495" s="1">
        <f>IF(Table2[[#This Row],[Time3]]&lt;10,0&amp;Table2[[#This Row],[Time3]],Table2[[#This Row],[Time3]])</f>
        <v>31</v>
      </c>
      <c r="AA1495" s="2" t="str">
        <f>Table2[[#This Row],[Time4]]&amp;":"&amp;Table2[[#This Row],[Time5]]</f>
        <v>14:31</v>
      </c>
      <c r="AB1495" s="1" t="str" cm="1">
        <f t="array" ref="AB1495">IFERROR(IF(Table2[[#This Row],[code]]="","",_xlfn.IFS(AND(Table2[[#This Row],[code]]&lt;400,Table2[[#This Row],[code]]&lt;&gt;""),2,Table2[[#This Row],[code]]&gt;500,4)),"")</f>
        <v/>
      </c>
      <c r="AC1495" s="1" t="str">
        <f>IF(Table2[[#This Row],[Event]]="Penalty",Table2[[#This Row],[number]],IF(Table2[[#This Row],[Event]]="Time-Out",401,""))</f>
        <v/>
      </c>
      <c r="AD1495" s="1">
        <f>ROW(A1494)</f>
        <v>1494</v>
      </c>
      <c r="AE1495" s="1">
        <f>COUNTIFS(Table2[GameID],Table2[[#This Row],[GameID]],Table2[Column1],"&lt;="&amp;Table2[[#This Row],[Column1]])-1</f>
        <v>24</v>
      </c>
    </row>
    <row r="1496" spans="1:31" x14ac:dyDescent="0.45">
      <c r="A1496" t="s">
        <v>450</v>
      </c>
      <c r="B1496" t="str">
        <f>_xlfn.TEXTBEFORE(Table2[[#This Row],[Kamp]]," - ")</f>
        <v>Rødovre FC</v>
      </c>
      <c r="C1496" t="str">
        <f>_xlfn.TEXTAFTER(Table2[[#This Row],[Kamp]],"- ")</f>
        <v>BFC Vendsyssel</v>
      </c>
      <c r="D1496">
        <v>45003</v>
      </c>
      <c r="E1496">
        <v>65729</v>
      </c>
      <c r="F1496">
        <v>20222023</v>
      </c>
      <c r="G1496" t="s">
        <v>418</v>
      </c>
      <c r="H1496" t="s">
        <v>665</v>
      </c>
      <c r="I1496" t="s">
        <v>678</v>
      </c>
      <c r="J1496">
        <v>3</v>
      </c>
      <c r="K1496">
        <v>29512</v>
      </c>
      <c r="L1496">
        <v>208</v>
      </c>
      <c r="M1496" t="s">
        <v>631</v>
      </c>
      <c r="N1496" t="s">
        <v>44</v>
      </c>
      <c r="O1496" t="s">
        <v>634</v>
      </c>
      <c r="P1496">
        <v>16</v>
      </c>
      <c r="Q1496" t="s">
        <v>634</v>
      </c>
      <c r="R1496">
        <f>SUMIFS(Table2[number],Table2[Event],"Goal",Table2[H/U],"HOME",Table2[GameID],Table2[[#This Row],[GameID]],Table2[GameTime],"&lt;="&amp;Table2[[#This Row],[GameTime]])</f>
        <v>10</v>
      </c>
      <c r="S1496">
        <f>SUMIFS(Table2[number],Table2[Event],"Goal",Table2[H/U],"AWAY",Table2[GameID],Table2[[#This Row],[GameID]],Table2[GameTime],"&lt;="&amp;Table2[[#This Row],[GameTime]])</f>
        <v>8</v>
      </c>
      <c r="T1496" t="str">
        <f>IF(Table2[[#This Row],[Event]]="Goal",Table2[[#This Row],[Hscore]]&amp;"-"&amp;Table2[[#This Row],[Uscore]],"")</f>
        <v/>
      </c>
      <c r="U1496">
        <v>3367</v>
      </c>
      <c r="V1496" s="1">
        <f>Table2[[#This Row],[GameTime]]-(Table2[[#This Row],[period]]-1)*1200</f>
        <v>967</v>
      </c>
      <c r="W1496" s="1">
        <f>ROUNDDOWN(Table2[[#This Row],[Time]]/60,0)</f>
        <v>16</v>
      </c>
      <c r="X1496" s="1">
        <f>ROUNDDOWN((Table2[[#This Row],[Time]]/60-Table2[[#This Row],[Time2]])*60,0)</f>
        <v>7</v>
      </c>
      <c r="Y1496" s="1">
        <f>IF(Table2[[#This Row],[Time2]]&lt;10,0&amp;Table2[[#This Row],[Time2]],Table2[[#This Row],[Time2]])</f>
        <v>16</v>
      </c>
      <c r="Z1496" s="1" t="str">
        <f>IF(Table2[[#This Row],[Time3]]&lt;10,0&amp;Table2[[#This Row],[Time3]],Table2[[#This Row],[Time3]])</f>
        <v>07</v>
      </c>
      <c r="AA1496" s="2" t="str">
        <f>Table2[[#This Row],[Time4]]&amp;":"&amp;Table2[[#This Row],[Time5]]</f>
        <v>16:07</v>
      </c>
      <c r="AB1496" s="1" cm="1">
        <f t="array" ref="AB1496">IFERROR(IF(Table2[[#This Row],[code]]="","",_xlfn.IFS(AND(Table2[[#This Row],[code]]&lt;400,Table2[[#This Row],[code]]&lt;&gt;""),2,Table2[[#This Row],[code]]&gt;500,4)),"")</f>
        <v>2</v>
      </c>
      <c r="AC1496" s="1">
        <f>IF(Table2[[#This Row],[Event]]="Penalty",Table2[[#This Row],[number]],IF(Table2[[#This Row],[Event]]="Time-Out",401,""))</f>
        <v>208</v>
      </c>
      <c r="AD1496" s="1">
        <f>ROW(A1495)</f>
        <v>1495</v>
      </c>
      <c r="AE1496" s="1">
        <f>COUNTIFS(Table2[GameID],Table2[[#This Row],[GameID]],Table2[Column1],"&lt;="&amp;Table2[[#This Row],[Column1]])-1</f>
        <v>25</v>
      </c>
    </row>
    <row r="1497" spans="1:31" x14ac:dyDescent="0.45">
      <c r="A1497" t="s">
        <v>450</v>
      </c>
      <c r="B1497" t="str">
        <f>_xlfn.TEXTBEFORE(Table2[[#This Row],[Kamp]]," - ")</f>
        <v>Rødovre FC</v>
      </c>
      <c r="C1497" t="str">
        <f>_xlfn.TEXTAFTER(Table2[[#This Row],[Kamp]],"- ")</f>
        <v>BFC Vendsyssel</v>
      </c>
      <c r="D1497">
        <v>45003</v>
      </c>
      <c r="E1497">
        <v>65729</v>
      </c>
      <c r="F1497">
        <v>20222023</v>
      </c>
      <c r="G1497" t="s">
        <v>418</v>
      </c>
      <c r="H1497" t="s">
        <v>664</v>
      </c>
      <c r="I1497" t="s">
        <v>677</v>
      </c>
      <c r="J1497">
        <v>3</v>
      </c>
      <c r="K1497">
        <v>29506</v>
      </c>
      <c r="L1497">
        <v>1</v>
      </c>
      <c r="M1497" t="s">
        <v>630</v>
      </c>
      <c r="N1497" t="s">
        <v>197</v>
      </c>
      <c r="O1497" t="s">
        <v>634</v>
      </c>
      <c r="P1497">
        <v>15</v>
      </c>
      <c r="Q1497" t="s">
        <v>634</v>
      </c>
      <c r="R1497">
        <f>SUMIFS(Table2[number],Table2[Event],"Goal",Table2[H/U],"HOME",Table2[GameID],Table2[[#This Row],[GameID]],Table2[GameTime],"&lt;="&amp;Table2[[#This Row],[GameTime]])</f>
        <v>10</v>
      </c>
      <c r="S1497">
        <f>SUMIFS(Table2[number],Table2[Event],"Goal",Table2[H/U],"AWAY",Table2[GameID],Table2[[#This Row],[GameID]],Table2[GameTime],"&lt;="&amp;Table2[[#This Row],[GameTime]])</f>
        <v>9</v>
      </c>
      <c r="T1497" t="str">
        <f>IF(Table2[[#This Row],[Event]]="Goal",Table2[[#This Row],[Hscore]]&amp;"-"&amp;Table2[[#This Row],[Uscore]],"")</f>
        <v>10-9</v>
      </c>
      <c r="U1497">
        <v>3593</v>
      </c>
      <c r="V1497" s="1">
        <f>Table2[[#This Row],[GameTime]]-(Table2[[#This Row],[period]]-1)*1200</f>
        <v>1193</v>
      </c>
      <c r="W1497" s="1">
        <f>ROUNDDOWN(Table2[[#This Row],[Time]]/60,0)</f>
        <v>19</v>
      </c>
      <c r="X1497" s="1">
        <f>ROUNDDOWN((Table2[[#This Row],[Time]]/60-Table2[[#This Row],[Time2]])*60,0)</f>
        <v>53</v>
      </c>
      <c r="Y1497" s="1">
        <f>IF(Table2[[#This Row],[Time2]]&lt;10,0&amp;Table2[[#This Row],[Time2]],Table2[[#This Row],[Time2]])</f>
        <v>19</v>
      </c>
      <c r="Z1497" s="1">
        <f>IF(Table2[[#This Row],[Time3]]&lt;10,0&amp;Table2[[#This Row],[Time3]],Table2[[#This Row],[Time3]])</f>
        <v>53</v>
      </c>
      <c r="AA1497" s="2" t="str">
        <f>Table2[[#This Row],[Time4]]&amp;":"&amp;Table2[[#This Row],[Time5]]</f>
        <v>19:53</v>
      </c>
      <c r="AB1497" s="1" t="str" cm="1">
        <f t="array" ref="AB1497">IFERROR(IF(Table2[[#This Row],[code]]="","",_xlfn.IFS(AND(Table2[[#This Row],[code]]&lt;400,Table2[[#This Row],[code]]&lt;&gt;""),2,Table2[[#This Row],[code]]&gt;500,4)),"")</f>
        <v/>
      </c>
      <c r="AC1497" s="1" t="str">
        <f>IF(Table2[[#This Row],[Event]]="Penalty",Table2[[#This Row],[number]],IF(Table2[[#This Row],[Event]]="Time-Out",401,""))</f>
        <v/>
      </c>
      <c r="AD1497" s="1">
        <f>ROW(A1496)</f>
        <v>1496</v>
      </c>
      <c r="AE1497" s="1">
        <f>COUNTIFS(Table2[GameID],Table2[[#This Row],[GameID]],Table2[Column1],"&lt;="&amp;Table2[[#This Row],[Column1]])-1</f>
        <v>26</v>
      </c>
    </row>
    <row r="1498" spans="1:31" x14ac:dyDescent="0.45">
      <c r="A1498" t="s">
        <v>448</v>
      </c>
      <c r="B1498" t="str">
        <f>_xlfn.TEXTBEFORE(Table2[[#This Row],[Kamp]]," - ")</f>
        <v>Sunds Seahawks</v>
      </c>
      <c r="C1498" t="str">
        <f>_xlfn.TEXTAFTER(Table2[[#This Row],[Kamp]],"- ")</f>
        <v>Benløse IF</v>
      </c>
      <c r="D1498">
        <v>44996</v>
      </c>
      <c r="E1498">
        <v>65730</v>
      </c>
      <c r="F1498">
        <v>20222023</v>
      </c>
      <c r="G1498" t="s">
        <v>418</v>
      </c>
      <c r="H1498" t="s">
        <v>668</v>
      </c>
      <c r="I1498" t="s">
        <v>678</v>
      </c>
      <c r="J1498">
        <v>1</v>
      </c>
      <c r="K1498">
        <v>29502</v>
      </c>
      <c r="L1498">
        <v>1</v>
      </c>
      <c r="M1498" t="s">
        <v>630</v>
      </c>
      <c r="N1498" t="s">
        <v>215</v>
      </c>
      <c r="O1498" t="s">
        <v>219</v>
      </c>
      <c r="P1498">
        <v>9</v>
      </c>
      <c r="Q1498">
        <v>23</v>
      </c>
      <c r="R1498">
        <f>SUMIFS(Table2[number],Table2[Event],"Goal",Table2[H/U],"HOME",Table2[GameID],Table2[[#This Row],[GameID]],Table2[GameTime],"&lt;="&amp;Table2[[#This Row],[GameTime]])</f>
        <v>1</v>
      </c>
      <c r="S1498">
        <f>SUMIFS(Table2[number],Table2[Event],"Goal",Table2[H/U],"AWAY",Table2[GameID],Table2[[#This Row],[GameID]],Table2[GameTime],"&lt;="&amp;Table2[[#This Row],[GameTime]])</f>
        <v>0</v>
      </c>
      <c r="T1498" t="str">
        <f>IF(Table2[[#This Row],[Event]]="Goal",Table2[[#This Row],[Hscore]]&amp;"-"&amp;Table2[[#This Row],[Uscore]],"")</f>
        <v>1-0</v>
      </c>
      <c r="U1498">
        <v>379</v>
      </c>
      <c r="V1498" s="1">
        <f>Table2[[#This Row],[GameTime]]-(Table2[[#This Row],[period]]-1)*1200</f>
        <v>379</v>
      </c>
      <c r="W1498" s="1">
        <f>ROUNDDOWN(Table2[[#This Row],[Time]]/60,0)</f>
        <v>6</v>
      </c>
      <c r="X1498" s="1">
        <f>ROUNDDOWN((Table2[[#This Row],[Time]]/60-Table2[[#This Row],[Time2]])*60,0)</f>
        <v>19</v>
      </c>
      <c r="Y1498" s="1" t="str">
        <f>IF(Table2[[#This Row],[Time2]]&lt;10,0&amp;Table2[[#This Row],[Time2]],Table2[[#This Row],[Time2]])</f>
        <v>06</v>
      </c>
      <c r="Z1498" s="1">
        <f>IF(Table2[[#This Row],[Time3]]&lt;10,0&amp;Table2[[#This Row],[Time3]],Table2[[#This Row],[Time3]])</f>
        <v>19</v>
      </c>
      <c r="AA1498" s="2" t="str">
        <f>Table2[[#This Row],[Time4]]&amp;":"&amp;Table2[[#This Row],[Time5]]</f>
        <v>06:19</v>
      </c>
      <c r="AB1498" s="1" t="str" cm="1">
        <f t="array" ref="AB1498">IFERROR(IF(Table2[[#This Row],[code]]="","",_xlfn.IFS(AND(Table2[[#This Row],[code]]&lt;400,Table2[[#This Row],[code]]&lt;&gt;""),2,Table2[[#This Row],[code]]&gt;500,4)),"")</f>
        <v/>
      </c>
      <c r="AC1498" s="1" t="str">
        <f>IF(Table2[[#This Row],[Event]]="Penalty",Table2[[#This Row],[number]],IF(Table2[[#This Row],[Event]]="Time-Out",401,""))</f>
        <v/>
      </c>
      <c r="AD1498" s="1">
        <f>ROW(A1497)</f>
        <v>1497</v>
      </c>
      <c r="AE1498" s="1">
        <f>COUNTIFS(Table2[GameID],Table2[[#This Row],[GameID]],Table2[Column1],"&lt;="&amp;Table2[[#This Row],[Column1]])-1</f>
        <v>0</v>
      </c>
    </row>
    <row r="1499" spans="1:31" x14ac:dyDescent="0.45">
      <c r="A1499" t="s">
        <v>448</v>
      </c>
      <c r="B1499" t="str">
        <f>_xlfn.TEXTBEFORE(Table2[[#This Row],[Kamp]]," - ")</f>
        <v>Sunds Seahawks</v>
      </c>
      <c r="C1499" t="str">
        <f>_xlfn.TEXTAFTER(Table2[[#This Row],[Kamp]],"- ")</f>
        <v>Benløse IF</v>
      </c>
      <c r="D1499">
        <v>44996</v>
      </c>
      <c r="E1499">
        <v>65730</v>
      </c>
      <c r="F1499">
        <v>20222023</v>
      </c>
      <c r="G1499" t="s">
        <v>418</v>
      </c>
      <c r="H1499" t="s">
        <v>668</v>
      </c>
      <c r="I1499" t="s">
        <v>678</v>
      </c>
      <c r="J1499">
        <v>1</v>
      </c>
      <c r="K1499">
        <v>29502</v>
      </c>
      <c r="L1499">
        <v>1</v>
      </c>
      <c r="M1499" t="s">
        <v>630</v>
      </c>
      <c r="N1499" t="s">
        <v>228</v>
      </c>
      <c r="O1499" t="s">
        <v>217</v>
      </c>
      <c r="P1499">
        <v>77</v>
      </c>
      <c r="Q1499">
        <v>15</v>
      </c>
      <c r="R1499">
        <f>SUMIFS(Table2[number],Table2[Event],"Goal",Table2[H/U],"HOME",Table2[GameID],Table2[[#This Row],[GameID]],Table2[GameTime],"&lt;="&amp;Table2[[#This Row],[GameTime]])</f>
        <v>2</v>
      </c>
      <c r="S1499">
        <f>SUMIFS(Table2[number],Table2[Event],"Goal",Table2[H/U],"AWAY",Table2[GameID],Table2[[#This Row],[GameID]],Table2[GameTime],"&lt;="&amp;Table2[[#This Row],[GameTime]])</f>
        <v>0</v>
      </c>
      <c r="T1499" t="str">
        <f>IF(Table2[[#This Row],[Event]]="Goal",Table2[[#This Row],[Hscore]]&amp;"-"&amp;Table2[[#This Row],[Uscore]],"")</f>
        <v>2-0</v>
      </c>
      <c r="U1499">
        <v>503</v>
      </c>
      <c r="V1499" s="1">
        <f>Table2[[#This Row],[GameTime]]-(Table2[[#This Row],[period]]-1)*1200</f>
        <v>503</v>
      </c>
      <c r="W1499" s="1">
        <f>ROUNDDOWN(Table2[[#This Row],[Time]]/60,0)</f>
        <v>8</v>
      </c>
      <c r="X1499" s="1">
        <f>ROUNDDOWN((Table2[[#This Row],[Time]]/60-Table2[[#This Row],[Time2]])*60,0)</f>
        <v>23</v>
      </c>
      <c r="Y1499" s="1" t="str">
        <f>IF(Table2[[#This Row],[Time2]]&lt;10,0&amp;Table2[[#This Row],[Time2]],Table2[[#This Row],[Time2]])</f>
        <v>08</v>
      </c>
      <c r="Z1499" s="1">
        <f>IF(Table2[[#This Row],[Time3]]&lt;10,0&amp;Table2[[#This Row],[Time3]],Table2[[#This Row],[Time3]])</f>
        <v>23</v>
      </c>
      <c r="AA1499" s="2" t="str">
        <f>Table2[[#This Row],[Time4]]&amp;":"&amp;Table2[[#This Row],[Time5]]</f>
        <v>08:23</v>
      </c>
      <c r="AB1499" s="1" t="str" cm="1">
        <f t="array" ref="AB1499">IFERROR(IF(Table2[[#This Row],[code]]="","",_xlfn.IFS(AND(Table2[[#This Row],[code]]&lt;400,Table2[[#This Row],[code]]&lt;&gt;""),2,Table2[[#This Row],[code]]&gt;500,4)),"")</f>
        <v/>
      </c>
      <c r="AC1499" s="1" t="str">
        <f>IF(Table2[[#This Row],[Event]]="Penalty",Table2[[#This Row],[number]],IF(Table2[[#This Row],[Event]]="Time-Out",401,""))</f>
        <v/>
      </c>
      <c r="AD1499" s="1">
        <f>ROW(A1498)</f>
        <v>1498</v>
      </c>
      <c r="AE1499" s="1">
        <f>COUNTIFS(Table2[GameID],Table2[[#This Row],[GameID]],Table2[Column1],"&lt;="&amp;Table2[[#This Row],[Column1]])-1</f>
        <v>1</v>
      </c>
    </row>
    <row r="1500" spans="1:31" x14ac:dyDescent="0.45">
      <c r="A1500" t="s">
        <v>448</v>
      </c>
      <c r="B1500" t="str">
        <f>_xlfn.TEXTBEFORE(Table2[[#This Row],[Kamp]]," - ")</f>
        <v>Sunds Seahawks</v>
      </c>
      <c r="C1500" t="str">
        <f>_xlfn.TEXTAFTER(Table2[[#This Row],[Kamp]],"- ")</f>
        <v>Benløse IF</v>
      </c>
      <c r="D1500">
        <v>44996</v>
      </c>
      <c r="E1500">
        <v>65730</v>
      </c>
      <c r="F1500">
        <v>20222023</v>
      </c>
      <c r="G1500" t="s">
        <v>418</v>
      </c>
      <c r="H1500" t="s">
        <v>668</v>
      </c>
      <c r="I1500" t="s">
        <v>678</v>
      </c>
      <c r="J1500">
        <v>1</v>
      </c>
      <c r="K1500">
        <v>29502</v>
      </c>
      <c r="L1500">
        <v>1</v>
      </c>
      <c r="M1500" t="s">
        <v>630</v>
      </c>
      <c r="N1500" t="s">
        <v>214</v>
      </c>
      <c r="O1500" t="s">
        <v>231</v>
      </c>
      <c r="P1500">
        <v>7</v>
      </c>
      <c r="Q1500">
        <v>97</v>
      </c>
      <c r="R1500">
        <f>SUMIFS(Table2[number],Table2[Event],"Goal",Table2[H/U],"HOME",Table2[GameID],Table2[[#This Row],[GameID]],Table2[GameTime],"&lt;="&amp;Table2[[#This Row],[GameTime]])</f>
        <v>3</v>
      </c>
      <c r="S1500">
        <f>SUMIFS(Table2[number],Table2[Event],"Goal",Table2[H/U],"AWAY",Table2[GameID],Table2[[#This Row],[GameID]],Table2[GameTime],"&lt;="&amp;Table2[[#This Row],[GameTime]])</f>
        <v>0</v>
      </c>
      <c r="T1500" t="str">
        <f>IF(Table2[[#This Row],[Event]]="Goal",Table2[[#This Row],[Hscore]]&amp;"-"&amp;Table2[[#This Row],[Uscore]],"")</f>
        <v>3-0</v>
      </c>
      <c r="U1500">
        <v>1121</v>
      </c>
      <c r="V1500" s="1">
        <f>Table2[[#This Row],[GameTime]]-(Table2[[#This Row],[period]]-1)*1200</f>
        <v>1121</v>
      </c>
      <c r="W1500" s="1">
        <f>ROUNDDOWN(Table2[[#This Row],[Time]]/60,0)</f>
        <v>18</v>
      </c>
      <c r="X1500" s="1">
        <f>ROUNDDOWN((Table2[[#This Row],[Time]]/60-Table2[[#This Row],[Time2]])*60,0)</f>
        <v>41</v>
      </c>
      <c r="Y1500" s="1">
        <f>IF(Table2[[#This Row],[Time2]]&lt;10,0&amp;Table2[[#This Row],[Time2]],Table2[[#This Row],[Time2]])</f>
        <v>18</v>
      </c>
      <c r="Z1500" s="1">
        <f>IF(Table2[[#This Row],[Time3]]&lt;10,0&amp;Table2[[#This Row],[Time3]],Table2[[#This Row],[Time3]])</f>
        <v>41</v>
      </c>
      <c r="AA1500" s="2" t="str">
        <f>Table2[[#This Row],[Time4]]&amp;":"&amp;Table2[[#This Row],[Time5]]</f>
        <v>18:41</v>
      </c>
      <c r="AB1500" s="1" t="str" cm="1">
        <f t="array" ref="AB1500">IFERROR(IF(Table2[[#This Row],[code]]="","",_xlfn.IFS(AND(Table2[[#This Row],[code]]&lt;400,Table2[[#This Row],[code]]&lt;&gt;""),2,Table2[[#This Row],[code]]&gt;500,4)),"")</f>
        <v/>
      </c>
      <c r="AC1500" s="1" t="str">
        <f>IF(Table2[[#This Row],[Event]]="Penalty",Table2[[#This Row],[number]],IF(Table2[[#This Row],[Event]]="Time-Out",401,""))</f>
        <v/>
      </c>
      <c r="AD1500" s="1">
        <f>ROW(A1499)</f>
        <v>1499</v>
      </c>
      <c r="AE1500" s="1">
        <f>COUNTIFS(Table2[GameID],Table2[[#This Row],[GameID]],Table2[Column1],"&lt;="&amp;Table2[[#This Row],[Column1]])-1</f>
        <v>2</v>
      </c>
    </row>
    <row r="1501" spans="1:31" x14ac:dyDescent="0.45">
      <c r="A1501" t="s">
        <v>448</v>
      </c>
      <c r="B1501" t="str">
        <f>_xlfn.TEXTBEFORE(Table2[[#This Row],[Kamp]]," - ")</f>
        <v>Sunds Seahawks</v>
      </c>
      <c r="C1501" t="str">
        <f>_xlfn.TEXTAFTER(Table2[[#This Row],[Kamp]],"- ")</f>
        <v>Benløse IF</v>
      </c>
      <c r="D1501">
        <v>44996</v>
      </c>
      <c r="E1501">
        <v>65730</v>
      </c>
      <c r="F1501">
        <v>20222023</v>
      </c>
      <c r="G1501" t="s">
        <v>418</v>
      </c>
      <c r="H1501" t="s">
        <v>668</v>
      </c>
      <c r="I1501" t="s">
        <v>678</v>
      </c>
      <c r="J1501">
        <v>2</v>
      </c>
      <c r="K1501">
        <v>29502</v>
      </c>
      <c r="L1501">
        <v>1</v>
      </c>
      <c r="M1501" t="s">
        <v>630</v>
      </c>
      <c r="N1501" t="s">
        <v>218</v>
      </c>
      <c r="O1501" t="s">
        <v>228</v>
      </c>
      <c r="P1501">
        <v>17</v>
      </c>
      <c r="Q1501">
        <v>77</v>
      </c>
      <c r="R1501">
        <f>SUMIFS(Table2[number],Table2[Event],"Goal",Table2[H/U],"HOME",Table2[GameID],Table2[[#This Row],[GameID]],Table2[GameTime],"&lt;="&amp;Table2[[#This Row],[GameTime]])</f>
        <v>4</v>
      </c>
      <c r="S1501">
        <f>SUMIFS(Table2[number],Table2[Event],"Goal",Table2[H/U],"AWAY",Table2[GameID],Table2[[#This Row],[GameID]],Table2[GameTime],"&lt;="&amp;Table2[[#This Row],[GameTime]])</f>
        <v>0</v>
      </c>
      <c r="T1501" t="str">
        <f>IF(Table2[[#This Row],[Event]]="Goal",Table2[[#This Row],[Hscore]]&amp;"-"&amp;Table2[[#This Row],[Uscore]],"")</f>
        <v>4-0</v>
      </c>
      <c r="U1501">
        <v>1534</v>
      </c>
      <c r="V1501" s="1">
        <f>Table2[[#This Row],[GameTime]]-(Table2[[#This Row],[period]]-1)*1200</f>
        <v>334</v>
      </c>
      <c r="W1501" s="1">
        <f>ROUNDDOWN(Table2[[#This Row],[Time]]/60,0)</f>
        <v>5</v>
      </c>
      <c r="X1501" s="1">
        <f>ROUNDDOWN((Table2[[#This Row],[Time]]/60-Table2[[#This Row],[Time2]])*60,0)</f>
        <v>34</v>
      </c>
      <c r="Y1501" s="1" t="str">
        <f>IF(Table2[[#This Row],[Time2]]&lt;10,0&amp;Table2[[#This Row],[Time2]],Table2[[#This Row],[Time2]])</f>
        <v>05</v>
      </c>
      <c r="Z1501" s="1">
        <f>IF(Table2[[#This Row],[Time3]]&lt;10,0&amp;Table2[[#This Row],[Time3]],Table2[[#This Row],[Time3]])</f>
        <v>34</v>
      </c>
      <c r="AA1501" s="2" t="str">
        <f>Table2[[#This Row],[Time4]]&amp;":"&amp;Table2[[#This Row],[Time5]]</f>
        <v>05:34</v>
      </c>
      <c r="AB1501" s="1" t="str" cm="1">
        <f t="array" ref="AB1501">IFERROR(IF(Table2[[#This Row],[code]]="","",_xlfn.IFS(AND(Table2[[#This Row],[code]]&lt;400,Table2[[#This Row],[code]]&lt;&gt;""),2,Table2[[#This Row],[code]]&gt;500,4)),"")</f>
        <v/>
      </c>
      <c r="AC1501" s="1" t="str">
        <f>IF(Table2[[#This Row],[Event]]="Penalty",Table2[[#This Row],[number]],IF(Table2[[#This Row],[Event]]="Time-Out",401,""))</f>
        <v/>
      </c>
      <c r="AD1501" s="1">
        <f>ROW(A1500)</f>
        <v>1500</v>
      </c>
      <c r="AE1501" s="1">
        <f>COUNTIFS(Table2[GameID],Table2[[#This Row],[GameID]],Table2[Column1],"&lt;="&amp;Table2[[#This Row],[Column1]])-1</f>
        <v>3</v>
      </c>
    </row>
    <row r="1502" spans="1:31" x14ac:dyDescent="0.45">
      <c r="A1502" t="s">
        <v>448</v>
      </c>
      <c r="B1502" t="str">
        <f>_xlfn.TEXTBEFORE(Table2[[#This Row],[Kamp]]," - ")</f>
        <v>Sunds Seahawks</v>
      </c>
      <c r="C1502" t="str">
        <f>_xlfn.TEXTAFTER(Table2[[#This Row],[Kamp]],"- ")</f>
        <v>Benløse IF</v>
      </c>
      <c r="D1502">
        <v>44996</v>
      </c>
      <c r="E1502">
        <v>65730</v>
      </c>
      <c r="F1502">
        <v>20222023</v>
      </c>
      <c r="G1502" t="s">
        <v>418</v>
      </c>
      <c r="H1502" t="s">
        <v>658</v>
      </c>
      <c r="I1502" t="s">
        <v>677</v>
      </c>
      <c r="J1502">
        <v>2</v>
      </c>
      <c r="K1502">
        <v>29507</v>
      </c>
      <c r="L1502">
        <v>1</v>
      </c>
      <c r="M1502" t="s">
        <v>630</v>
      </c>
      <c r="N1502" t="s">
        <v>419</v>
      </c>
      <c r="O1502" t="s">
        <v>20</v>
      </c>
      <c r="P1502">
        <v>7</v>
      </c>
      <c r="Q1502">
        <v>5</v>
      </c>
      <c r="R1502">
        <f>SUMIFS(Table2[number],Table2[Event],"Goal",Table2[H/U],"HOME",Table2[GameID],Table2[[#This Row],[GameID]],Table2[GameTime],"&lt;="&amp;Table2[[#This Row],[GameTime]])</f>
        <v>4</v>
      </c>
      <c r="S1502">
        <f>SUMIFS(Table2[number],Table2[Event],"Goal",Table2[H/U],"AWAY",Table2[GameID],Table2[[#This Row],[GameID]],Table2[GameTime],"&lt;="&amp;Table2[[#This Row],[GameTime]])</f>
        <v>1</v>
      </c>
      <c r="T1502" t="str">
        <f>IF(Table2[[#This Row],[Event]]="Goal",Table2[[#This Row],[Hscore]]&amp;"-"&amp;Table2[[#This Row],[Uscore]],"")</f>
        <v>4-1</v>
      </c>
      <c r="U1502">
        <v>1841</v>
      </c>
      <c r="V1502" s="1">
        <f>Table2[[#This Row],[GameTime]]-(Table2[[#This Row],[period]]-1)*1200</f>
        <v>641</v>
      </c>
      <c r="W1502" s="1">
        <f>ROUNDDOWN(Table2[[#This Row],[Time]]/60,0)</f>
        <v>10</v>
      </c>
      <c r="X1502" s="1">
        <f>ROUNDDOWN((Table2[[#This Row],[Time]]/60-Table2[[#This Row],[Time2]])*60,0)</f>
        <v>41</v>
      </c>
      <c r="Y1502" s="1">
        <f>IF(Table2[[#This Row],[Time2]]&lt;10,0&amp;Table2[[#This Row],[Time2]],Table2[[#This Row],[Time2]])</f>
        <v>10</v>
      </c>
      <c r="Z1502" s="1">
        <f>IF(Table2[[#This Row],[Time3]]&lt;10,0&amp;Table2[[#This Row],[Time3]],Table2[[#This Row],[Time3]])</f>
        <v>41</v>
      </c>
      <c r="AA1502" s="2" t="str">
        <f>Table2[[#This Row],[Time4]]&amp;":"&amp;Table2[[#This Row],[Time5]]</f>
        <v>10:41</v>
      </c>
      <c r="AB1502" s="1" t="str" cm="1">
        <f t="array" ref="AB1502">IFERROR(IF(Table2[[#This Row],[code]]="","",_xlfn.IFS(AND(Table2[[#This Row],[code]]&lt;400,Table2[[#This Row],[code]]&lt;&gt;""),2,Table2[[#This Row],[code]]&gt;500,4)),"")</f>
        <v/>
      </c>
      <c r="AC1502" s="1" t="str">
        <f>IF(Table2[[#This Row],[Event]]="Penalty",Table2[[#This Row],[number]],IF(Table2[[#This Row],[Event]]="Time-Out",401,""))</f>
        <v/>
      </c>
      <c r="AD1502" s="1">
        <f>ROW(A1501)</f>
        <v>1501</v>
      </c>
      <c r="AE1502" s="1">
        <f>COUNTIFS(Table2[GameID],Table2[[#This Row],[GameID]],Table2[Column1],"&lt;="&amp;Table2[[#This Row],[Column1]])-1</f>
        <v>4</v>
      </c>
    </row>
    <row r="1503" spans="1:31" x14ac:dyDescent="0.45">
      <c r="A1503" t="s">
        <v>448</v>
      </c>
      <c r="B1503" t="str">
        <f>_xlfn.TEXTBEFORE(Table2[[#This Row],[Kamp]]," - ")</f>
        <v>Sunds Seahawks</v>
      </c>
      <c r="C1503" t="str">
        <f>_xlfn.TEXTAFTER(Table2[[#This Row],[Kamp]],"- ")</f>
        <v>Benløse IF</v>
      </c>
      <c r="D1503">
        <v>44996</v>
      </c>
      <c r="E1503">
        <v>65730</v>
      </c>
      <c r="F1503">
        <v>20222023</v>
      </c>
      <c r="G1503" t="s">
        <v>418</v>
      </c>
      <c r="H1503" t="s">
        <v>658</v>
      </c>
      <c r="I1503" t="s">
        <v>677</v>
      </c>
      <c r="J1503">
        <v>2</v>
      </c>
      <c r="K1503">
        <v>29507</v>
      </c>
      <c r="L1503">
        <v>1</v>
      </c>
      <c r="M1503" t="s">
        <v>630</v>
      </c>
      <c r="N1503" t="s">
        <v>192</v>
      </c>
      <c r="O1503" t="s">
        <v>29</v>
      </c>
      <c r="P1503">
        <v>32</v>
      </c>
      <c r="Q1503">
        <v>44</v>
      </c>
      <c r="R1503">
        <f>SUMIFS(Table2[number],Table2[Event],"Goal",Table2[H/U],"HOME",Table2[GameID],Table2[[#This Row],[GameID]],Table2[GameTime],"&lt;="&amp;Table2[[#This Row],[GameTime]])</f>
        <v>4</v>
      </c>
      <c r="S1503">
        <f>SUMIFS(Table2[number],Table2[Event],"Goal",Table2[H/U],"AWAY",Table2[GameID],Table2[[#This Row],[GameID]],Table2[GameTime],"&lt;="&amp;Table2[[#This Row],[GameTime]])</f>
        <v>2</v>
      </c>
      <c r="T1503" t="str">
        <f>IF(Table2[[#This Row],[Event]]="Goal",Table2[[#This Row],[Hscore]]&amp;"-"&amp;Table2[[#This Row],[Uscore]],"")</f>
        <v>4-2</v>
      </c>
      <c r="U1503">
        <v>2298</v>
      </c>
      <c r="V1503" s="1">
        <f>Table2[[#This Row],[GameTime]]-(Table2[[#This Row],[period]]-1)*1200</f>
        <v>1098</v>
      </c>
      <c r="W1503" s="1">
        <f>ROUNDDOWN(Table2[[#This Row],[Time]]/60,0)</f>
        <v>18</v>
      </c>
      <c r="X1503" s="1">
        <f>ROUNDDOWN((Table2[[#This Row],[Time]]/60-Table2[[#This Row],[Time2]])*60,0)</f>
        <v>18</v>
      </c>
      <c r="Y1503" s="1">
        <f>IF(Table2[[#This Row],[Time2]]&lt;10,0&amp;Table2[[#This Row],[Time2]],Table2[[#This Row],[Time2]])</f>
        <v>18</v>
      </c>
      <c r="Z1503" s="1">
        <f>IF(Table2[[#This Row],[Time3]]&lt;10,0&amp;Table2[[#This Row],[Time3]],Table2[[#This Row],[Time3]])</f>
        <v>18</v>
      </c>
      <c r="AA1503" s="2" t="str">
        <f>Table2[[#This Row],[Time4]]&amp;":"&amp;Table2[[#This Row],[Time5]]</f>
        <v>18:18</v>
      </c>
      <c r="AB1503" s="1" t="str" cm="1">
        <f t="array" ref="AB1503">IFERROR(IF(Table2[[#This Row],[code]]="","",_xlfn.IFS(AND(Table2[[#This Row],[code]]&lt;400,Table2[[#This Row],[code]]&lt;&gt;""),2,Table2[[#This Row],[code]]&gt;500,4)),"")</f>
        <v/>
      </c>
      <c r="AC1503" s="1" t="str">
        <f>IF(Table2[[#This Row],[Event]]="Penalty",Table2[[#This Row],[number]],IF(Table2[[#This Row],[Event]]="Time-Out",401,""))</f>
        <v/>
      </c>
      <c r="AD1503" s="1">
        <f>ROW(A1502)</f>
        <v>1502</v>
      </c>
      <c r="AE1503" s="1">
        <f>COUNTIFS(Table2[GameID],Table2[[#This Row],[GameID]],Table2[Column1],"&lt;="&amp;Table2[[#This Row],[Column1]])-1</f>
        <v>5</v>
      </c>
    </row>
    <row r="1504" spans="1:31" x14ac:dyDescent="0.45">
      <c r="A1504" t="s">
        <v>448</v>
      </c>
      <c r="B1504" t="str">
        <f>_xlfn.TEXTBEFORE(Table2[[#This Row],[Kamp]]," - ")</f>
        <v>Sunds Seahawks</v>
      </c>
      <c r="C1504" t="str">
        <f>_xlfn.TEXTAFTER(Table2[[#This Row],[Kamp]],"- ")</f>
        <v>Benløse IF</v>
      </c>
      <c r="D1504">
        <v>44996</v>
      </c>
      <c r="E1504">
        <v>65730</v>
      </c>
      <c r="F1504">
        <v>20222023</v>
      </c>
      <c r="G1504" t="s">
        <v>418</v>
      </c>
      <c r="H1504" t="s">
        <v>668</v>
      </c>
      <c r="I1504" t="s">
        <v>678</v>
      </c>
      <c r="J1504">
        <v>3</v>
      </c>
      <c r="K1504">
        <v>29502</v>
      </c>
      <c r="L1504">
        <v>1</v>
      </c>
      <c r="M1504" t="s">
        <v>630</v>
      </c>
      <c r="N1504" t="s">
        <v>213</v>
      </c>
      <c r="O1504" t="s">
        <v>634</v>
      </c>
      <c r="P1504">
        <v>5</v>
      </c>
      <c r="Q1504" t="s">
        <v>634</v>
      </c>
      <c r="R1504">
        <f>SUMIFS(Table2[number],Table2[Event],"Goal",Table2[H/U],"HOME",Table2[GameID],Table2[[#This Row],[GameID]],Table2[GameTime],"&lt;="&amp;Table2[[#This Row],[GameTime]])</f>
        <v>5</v>
      </c>
      <c r="S1504">
        <f>SUMIFS(Table2[number],Table2[Event],"Goal",Table2[H/U],"AWAY",Table2[GameID],Table2[[#This Row],[GameID]],Table2[GameTime],"&lt;="&amp;Table2[[#This Row],[GameTime]])</f>
        <v>2</v>
      </c>
      <c r="T1504" t="str">
        <f>IF(Table2[[#This Row],[Event]]="Goal",Table2[[#This Row],[Hscore]]&amp;"-"&amp;Table2[[#This Row],[Uscore]],"")</f>
        <v>5-2</v>
      </c>
      <c r="U1504">
        <v>2637</v>
      </c>
      <c r="V1504" s="1">
        <f>Table2[[#This Row],[GameTime]]-(Table2[[#This Row],[period]]-1)*1200</f>
        <v>237</v>
      </c>
      <c r="W1504" s="1">
        <f>ROUNDDOWN(Table2[[#This Row],[Time]]/60,0)</f>
        <v>3</v>
      </c>
      <c r="X1504" s="1">
        <f>ROUNDDOWN((Table2[[#This Row],[Time]]/60-Table2[[#This Row],[Time2]])*60,0)</f>
        <v>57</v>
      </c>
      <c r="Y1504" s="1" t="str">
        <f>IF(Table2[[#This Row],[Time2]]&lt;10,0&amp;Table2[[#This Row],[Time2]],Table2[[#This Row],[Time2]])</f>
        <v>03</v>
      </c>
      <c r="Z1504" s="1">
        <f>IF(Table2[[#This Row],[Time3]]&lt;10,0&amp;Table2[[#This Row],[Time3]],Table2[[#This Row],[Time3]])</f>
        <v>57</v>
      </c>
      <c r="AA1504" s="2" t="str">
        <f>Table2[[#This Row],[Time4]]&amp;":"&amp;Table2[[#This Row],[Time5]]</f>
        <v>03:57</v>
      </c>
      <c r="AB1504" s="1" t="str" cm="1">
        <f t="array" ref="AB1504">IFERROR(IF(Table2[[#This Row],[code]]="","",_xlfn.IFS(AND(Table2[[#This Row],[code]]&lt;400,Table2[[#This Row],[code]]&lt;&gt;""),2,Table2[[#This Row],[code]]&gt;500,4)),"")</f>
        <v/>
      </c>
      <c r="AC1504" s="1" t="str">
        <f>IF(Table2[[#This Row],[Event]]="Penalty",Table2[[#This Row],[number]],IF(Table2[[#This Row],[Event]]="Time-Out",401,""))</f>
        <v/>
      </c>
      <c r="AD1504" s="1">
        <f>ROW(A1503)</f>
        <v>1503</v>
      </c>
      <c r="AE1504" s="1">
        <f>COUNTIFS(Table2[GameID],Table2[[#This Row],[GameID]],Table2[Column1],"&lt;="&amp;Table2[[#This Row],[Column1]])-1</f>
        <v>6</v>
      </c>
    </row>
    <row r="1505" spans="1:31" x14ac:dyDescent="0.45">
      <c r="A1505" t="s">
        <v>448</v>
      </c>
      <c r="B1505" t="str">
        <f>_xlfn.TEXTBEFORE(Table2[[#This Row],[Kamp]]," - ")</f>
        <v>Sunds Seahawks</v>
      </c>
      <c r="C1505" t="str">
        <f>_xlfn.TEXTAFTER(Table2[[#This Row],[Kamp]],"- ")</f>
        <v>Benløse IF</v>
      </c>
      <c r="D1505">
        <v>44996</v>
      </c>
      <c r="E1505">
        <v>65730</v>
      </c>
      <c r="F1505">
        <v>20222023</v>
      </c>
      <c r="G1505" t="s">
        <v>418</v>
      </c>
      <c r="H1505" t="s">
        <v>668</v>
      </c>
      <c r="I1505" t="s">
        <v>678</v>
      </c>
      <c r="J1505">
        <v>3</v>
      </c>
      <c r="K1505">
        <v>29502</v>
      </c>
      <c r="L1505">
        <v>205</v>
      </c>
      <c r="M1505" t="s">
        <v>631</v>
      </c>
      <c r="N1505" t="s">
        <v>227</v>
      </c>
      <c r="O1505" t="s">
        <v>634</v>
      </c>
      <c r="P1505">
        <v>74</v>
      </c>
      <c r="Q1505" t="s">
        <v>634</v>
      </c>
      <c r="R1505">
        <f>SUMIFS(Table2[number],Table2[Event],"Goal",Table2[H/U],"HOME",Table2[GameID],Table2[[#This Row],[GameID]],Table2[GameTime],"&lt;="&amp;Table2[[#This Row],[GameTime]])</f>
        <v>5</v>
      </c>
      <c r="S1505">
        <f>SUMIFS(Table2[number],Table2[Event],"Goal",Table2[H/U],"AWAY",Table2[GameID],Table2[[#This Row],[GameID]],Table2[GameTime],"&lt;="&amp;Table2[[#This Row],[GameTime]])</f>
        <v>2</v>
      </c>
      <c r="T1505" t="str">
        <f>IF(Table2[[#This Row],[Event]]="Goal",Table2[[#This Row],[Hscore]]&amp;"-"&amp;Table2[[#This Row],[Uscore]],"")</f>
        <v/>
      </c>
      <c r="U1505">
        <v>3092</v>
      </c>
      <c r="V1505" s="1">
        <f>Table2[[#This Row],[GameTime]]-(Table2[[#This Row],[period]]-1)*1200</f>
        <v>692</v>
      </c>
      <c r="W1505" s="1">
        <f>ROUNDDOWN(Table2[[#This Row],[Time]]/60,0)</f>
        <v>11</v>
      </c>
      <c r="X1505" s="1">
        <f>ROUNDDOWN((Table2[[#This Row],[Time]]/60-Table2[[#This Row],[Time2]])*60,0)</f>
        <v>32</v>
      </c>
      <c r="Y1505" s="1">
        <f>IF(Table2[[#This Row],[Time2]]&lt;10,0&amp;Table2[[#This Row],[Time2]],Table2[[#This Row],[Time2]])</f>
        <v>11</v>
      </c>
      <c r="Z1505" s="1">
        <f>IF(Table2[[#This Row],[Time3]]&lt;10,0&amp;Table2[[#This Row],[Time3]],Table2[[#This Row],[Time3]])</f>
        <v>32</v>
      </c>
      <c r="AA1505" s="2" t="str">
        <f>Table2[[#This Row],[Time4]]&amp;":"&amp;Table2[[#This Row],[Time5]]</f>
        <v>11:32</v>
      </c>
      <c r="AB1505" s="1" cm="1">
        <f t="array" ref="AB1505">IFERROR(IF(Table2[[#This Row],[code]]="","",_xlfn.IFS(AND(Table2[[#This Row],[code]]&lt;400,Table2[[#This Row],[code]]&lt;&gt;""),2,Table2[[#This Row],[code]]&gt;500,4)),"")</f>
        <v>2</v>
      </c>
      <c r="AC1505" s="1">
        <f>IF(Table2[[#This Row],[Event]]="Penalty",Table2[[#This Row],[number]],IF(Table2[[#This Row],[Event]]="Time-Out",401,""))</f>
        <v>205</v>
      </c>
      <c r="AD1505" s="1">
        <f>ROW(A1504)</f>
        <v>1504</v>
      </c>
      <c r="AE1505" s="1">
        <f>COUNTIFS(Table2[GameID],Table2[[#This Row],[GameID]],Table2[Column1],"&lt;="&amp;Table2[[#This Row],[Column1]])-1</f>
        <v>7</v>
      </c>
    </row>
    <row r="1506" spans="1:31" x14ac:dyDescent="0.45">
      <c r="A1506" t="s">
        <v>448</v>
      </c>
      <c r="B1506" t="str">
        <f>_xlfn.TEXTBEFORE(Table2[[#This Row],[Kamp]]," - ")</f>
        <v>Sunds Seahawks</v>
      </c>
      <c r="C1506" t="str">
        <f>_xlfn.TEXTAFTER(Table2[[#This Row],[Kamp]],"- ")</f>
        <v>Benløse IF</v>
      </c>
      <c r="D1506">
        <v>44996</v>
      </c>
      <c r="E1506">
        <v>65730</v>
      </c>
      <c r="F1506">
        <v>20222023</v>
      </c>
      <c r="G1506" t="s">
        <v>418</v>
      </c>
      <c r="H1506" t="s">
        <v>658</v>
      </c>
      <c r="I1506" t="s">
        <v>677</v>
      </c>
      <c r="J1506">
        <v>3</v>
      </c>
      <c r="K1506">
        <v>29507</v>
      </c>
      <c r="L1506">
        <v>1</v>
      </c>
      <c r="M1506" t="s">
        <v>630</v>
      </c>
      <c r="N1506" t="s">
        <v>419</v>
      </c>
      <c r="O1506" t="s">
        <v>192</v>
      </c>
      <c r="P1506">
        <v>7</v>
      </c>
      <c r="Q1506">
        <v>32</v>
      </c>
      <c r="R1506">
        <f>SUMIFS(Table2[number],Table2[Event],"Goal",Table2[H/U],"HOME",Table2[GameID],Table2[[#This Row],[GameID]],Table2[GameTime],"&lt;="&amp;Table2[[#This Row],[GameTime]])</f>
        <v>5</v>
      </c>
      <c r="S1506">
        <f>SUMIFS(Table2[number],Table2[Event],"Goal",Table2[H/U],"AWAY",Table2[GameID],Table2[[#This Row],[GameID]],Table2[GameTime],"&lt;="&amp;Table2[[#This Row],[GameTime]])</f>
        <v>3</v>
      </c>
      <c r="T1506" t="str">
        <f>IF(Table2[[#This Row],[Event]]="Goal",Table2[[#This Row],[Hscore]]&amp;"-"&amp;Table2[[#This Row],[Uscore]],"")</f>
        <v>5-3</v>
      </c>
      <c r="U1506">
        <v>3249</v>
      </c>
      <c r="V1506" s="1">
        <f>Table2[[#This Row],[GameTime]]-(Table2[[#This Row],[period]]-1)*1200</f>
        <v>849</v>
      </c>
      <c r="W1506" s="1">
        <f>ROUNDDOWN(Table2[[#This Row],[Time]]/60,0)</f>
        <v>14</v>
      </c>
      <c r="X1506" s="1">
        <f>ROUNDDOWN((Table2[[#This Row],[Time]]/60-Table2[[#This Row],[Time2]])*60,0)</f>
        <v>9</v>
      </c>
      <c r="Y1506" s="1">
        <f>IF(Table2[[#This Row],[Time2]]&lt;10,0&amp;Table2[[#This Row],[Time2]],Table2[[#This Row],[Time2]])</f>
        <v>14</v>
      </c>
      <c r="Z1506" s="1" t="str">
        <f>IF(Table2[[#This Row],[Time3]]&lt;10,0&amp;Table2[[#This Row],[Time3]],Table2[[#This Row],[Time3]])</f>
        <v>09</v>
      </c>
      <c r="AA1506" s="2" t="str">
        <f>Table2[[#This Row],[Time4]]&amp;":"&amp;Table2[[#This Row],[Time5]]</f>
        <v>14:09</v>
      </c>
      <c r="AB1506" s="1" t="str" cm="1">
        <f t="array" ref="AB1506">IFERROR(IF(Table2[[#This Row],[code]]="","",_xlfn.IFS(AND(Table2[[#This Row],[code]]&lt;400,Table2[[#This Row],[code]]&lt;&gt;""),2,Table2[[#This Row],[code]]&gt;500,4)),"")</f>
        <v/>
      </c>
      <c r="AC1506" s="1" t="str">
        <f>IF(Table2[[#This Row],[Event]]="Penalty",Table2[[#This Row],[number]],IF(Table2[[#This Row],[Event]]="Time-Out",401,""))</f>
        <v/>
      </c>
      <c r="AD1506" s="1">
        <f>ROW(A1505)</f>
        <v>1505</v>
      </c>
      <c r="AE1506" s="1">
        <f>COUNTIFS(Table2[GameID],Table2[[#This Row],[GameID]],Table2[Column1],"&lt;="&amp;Table2[[#This Row],[Column1]])-1</f>
        <v>8</v>
      </c>
    </row>
    <row r="1507" spans="1:31" x14ac:dyDescent="0.45">
      <c r="A1507" t="s">
        <v>448</v>
      </c>
      <c r="B1507" t="str">
        <f>_xlfn.TEXTBEFORE(Table2[[#This Row],[Kamp]]," - ")</f>
        <v>Sunds Seahawks</v>
      </c>
      <c r="C1507" t="str">
        <f>_xlfn.TEXTAFTER(Table2[[#This Row],[Kamp]],"- ")</f>
        <v>Benløse IF</v>
      </c>
      <c r="D1507">
        <v>44996</v>
      </c>
      <c r="E1507">
        <v>65730</v>
      </c>
      <c r="F1507">
        <v>20222023</v>
      </c>
      <c r="G1507" t="s">
        <v>418</v>
      </c>
      <c r="H1507" t="s">
        <v>658</v>
      </c>
      <c r="I1507" t="s">
        <v>677</v>
      </c>
      <c r="J1507">
        <v>3</v>
      </c>
      <c r="K1507">
        <v>29507</v>
      </c>
      <c r="L1507">
        <v>0</v>
      </c>
      <c r="M1507" t="s">
        <v>633</v>
      </c>
      <c r="N1507" t="s">
        <v>634</v>
      </c>
      <c r="O1507" t="s">
        <v>634</v>
      </c>
      <c r="P1507" t="s">
        <v>634</v>
      </c>
      <c r="Q1507" t="s">
        <v>634</v>
      </c>
      <c r="R1507">
        <f>SUMIFS(Table2[number],Table2[Event],"Goal",Table2[H/U],"HOME",Table2[GameID],Table2[[#This Row],[GameID]],Table2[GameTime],"&lt;="&amp;Table2[[#This Row],[GameTime]])</f>
        <v>5</v>
      </c>
      <c r="S1507">
        <f>SUMIFS(Table2[number],Table2[Event],"Goal",Table2[H/U],"AWAY",Table2[GameID],Table2[[#This Row],[GameID]],Table2[GameTime],"&lt;="&amp;Table2[[#This Row],[GameTime]])</f>
        <v>3</v>
      </c>
      <c r="T1507" t="str">
        <f>IF(Table2[[#This Row],[Event]]="Goal",Table2[[#This Row],[Hscore]]&amp;"-"&amp;Table2[[#This Row],[Uscore]],"")</f>
        <v/>
      </c>
      <c r="U1507">
        <v>3471</v>
      </c>
      <c r="V1507" s="1">
        <f>Table2[[#This Row],[GameTime]]-(Table2[[#This Row],[period]]-1)*1200</f>
        <v>1071</v>
      </c>
      <c r="W1507" s="1">
        <f>ROUNDDOWN(Table2[[#This Row],[Time]]/60,0)</f>
        <v>17</v>
      </c>
      <c r="X1507" s="1">
        <f>ROUNDDOWN((Table2[[#This Row],[Time]]/60-Table2[[#This Row],[Time2]])*60,0)</f>
        <v>51</v>
      </c>
      <c r="Y1507" s="1">
        <f>IF(Table2[[#This Row],[Time2]]&lt;10,0&amp;Table2[[#This Row],[Time2]],Table2[[#This Row],[Time2]])</f>
        <v>17</v>
      </c>
      <c r="Z1507" s="1">
        <f>IF(Table2[[#This Row],[Time3]]&lt;10,0&amp;Table2[[#This Row],[Time3]],Table2[[#This Row],[Time3]])</f>
        <v>51</v>
      </c>
      <c r="AA1507" s="2" t="str">
        <f>Table2[[#This Row],[Time4]]&amp;":"&amp;Table2[[#This Row],[Time5]]</f>
        <v>17:51</v>
      </c>
      <c r="AB1507" s="1" t="str" cm="1">
        <f t="array" ref="AB1507">IFERROR(IF(Table2[[#This Row],[code]]="","",_xlfn.IFS(AND(Table2[[#This Row],[code]]&lt;400,Table2[[#This Row],[code]]&lt;&gt;""),2,Table2[[#This Row],[code]]&gt;500,4)),"")</f>
        <v/>
      </c>
      <c r="AC1507" s="1">
        <f>IF(Table2[[#This Row],[Event]]="Penalty",Table2[[#This Row],[number]],IF(Table2[[#This Row],[Event]]="Time-Out",401,""))</f>
        <v>401</v>
      </c>
      <c r="AD1507" s="1">
        <f>ROW(A1506)</f>
        <v>1506</v>
      </c>
      <c r="AE1507" s="1">
        <f>COUNTIFS(Table2[GameID],Table2[[#This Row],[GameID]],Table2[Column1],"&lt;="&amp;Table2[[#This Row],[Column1]])-1</f>
        <v>9</v>
      </c>
    </row>
    <row r="1508" spans="1:31" x14ac:dyDescent="0.45">
      <c r="A1508" t="s">
        <v>445</v>
      </c>
      <c r="B1508" t="str">
        <f>_xlfn.TEXTBEFORE(Table2[[#This Row],[Kamp]]," - ")</f>
        <v>Hvidovre Attack</v>
      </c>
      <c r="C1508" t="str">
        <f>_xlfn.TEXTAFTER(Table2[[#This Row],[Kamp]],"- ")</f>
        <v>BFC Vendsyssel</v>
      </c>
      <c r="D1508">
        <v>44990</v>
      </c>
      <c r="E1508">
        <v>65731</v>
      </c>
      <c r="F1508">
        <v>20222023</v>
      </c>
      <c r="G1508" t="s">
        <v>418</v>
      </c>
      <c r="H1508" t="s">
        <v>659</v>
      </c>
      <c r="I1508" t="s">
        <v>678</v>
      </c>
      <c r="J1508">
        <v>1</v>
      </c>
      <c r="K1508">
        <v>29511</v>
      </c>
      <c r="L1508">
        <v>1</v>
      </c>
      <c r="M1508" t="s">
        <v>630</v>
      </c>
      <c r="N1508" t="s">
        <v>63</v>
      </c>
      <c r="O1508" t="s">
        <v>72</v>
      </c>
      <c r="P1508">
        <v>10</v>
      </c>
      <c r="Q1508">
        <v>86</v>
      </c>
      <c r="R1508">
        <f>SUMIFS(Table2[number],Table2[Event],"Goal",Table2[H/U],"HOME",Table2[GameID],Table2[[#This Row],[GameID]],Table2[GameTime],"&lt;="&amp;Table2[[#This Row],[GameTime]])</f>
        <v>1</v>
      </c>
      <c r="S1508">
        <f>SUMIFS(Table2[number],Table2[Event],"Goal",Table2[H/U],"AWAY",Table2[GameID],Table2[[#This Row],[GameID]],Table2[GameTime],"&lt;="&amp;Table2[[#This Row],[GameTime]])</f>
        <v>0</v>
      </c>
      <c r="T1508" t="str">
        <f>IF(Table2[[#This Row],[Event]]="Goal",Table2[[#This Row],[Hscore]]&amp;"-"&amp;Table2[[#This Row],[Uscore]],"")</f>
        <v>1-0</v>
      </c>
      <c r="U1508">
        <v>457</v>
      </c>
      <c r="V1508" s="1">
        <f>Table2[[#This Row],[GameTime]]-(Table2[[#This Row],[period]]-1)*1200</f>
        <v>457</v>
      </c>
      <c r="W1508" s="1">
        <f>ROUNDDOWN(Table2[[#This Row],[Time]]/60,0)</f>
        <v>7</v>
      </c>
      <c r="X1508" s="1">
        <f>ROUNDDOWN((Table2[[#This Row],[Time]]/60-Table2[[#This Row],[Time2]])*60,0)</f>
        <v>37</v>
      </c>
      <c r="Y1508" s="1" t="str">
        <f>IF(Table2[[#This Row],[Time2]]&lt;10,0&amp;Table2[[#This Row],[Time2]],Table2[[#This Row],[Time2]])</f>
        <v>07</v>
      </c>
      <c r="Z1508" s="1">
        <f>IF(Table2[[#This Row],[Time3]]&lt;10,0&amp;Table2[[#This Row],[Time3]],Table2[[#This Row],[Time3]])</f>
        <v>37</v>
      </c>
      <c r="AA1508" s="2" t="str">
        <f>Table2[[#This Row],[Time4]]&amp;":"&amp;Table2[[#This Row],[Time5]]</f>
        <v>07:37</v>
      </c>
      <c r="AB1508" s="1" t="str" cm="1">
        <f t="array" ref="AB1508">IFERROR(IF(Table2[[#This Row],[code]]="","",_xlfn.IFS(AND(Table2[[#This Row],[code]]&lt;400,Table2[[#This Row],[code]]&lt;&gt;""),2,Table2[[#This Row],[code]]&gt;500,4)),"")</f>
        <v/>
      </c>
      <c r="AC1508" s="1" t="str">
        <f>IF(Table2[[#This Row],[Event]]="Penalty",Table2[[#This Row],[number]],IF(Table2[[#This Row],[Event]]="Time-Out",401,""))</f>
        <v/>
      </c>
      <c r="AD1508" s="1">
        <f>ROW(A1507)</f>
        <v>1507</v>
      </c>
      <c r="AE1508" s="1">
        <f>COUNTIFS(Table2[GameID],Table2[[#This Row],[GameID]],Table2[Column1],"&lt;="&amp;Table2[[#This Row],[Column1]])-1</f>
        <v>0</v>
      </c>
    </row>
    <row r="1509" spans="1:31" x14ac:dyDescent="0.45">
      <c r="A1509" t="s">
        <v>445</v>
      </c>
      <c r="B1509" t="str">
        <f>_xlfn.TEXTBEFORE(Table2[[#This Row],[Kamp]]," - ")</f>
        <v>Hvidovre Attack</v>
      </c>
      <c r="C1509" t="str">
        <f>_xlfn.TEXTAFTER(Table2[[#This Row],[Kamp]],"- ")</f>
        <v>BFC Vendsyssel</v>
      </c>
      <c r="D1509">
        <v>44990</v>
      </c>
      <c r="E1509">
        <v>65731</v>
      </c>
      <c r="F1509">
        <v>20222023</v>
      </c>
      <c r="G1509" t="s">
        <v>418</v>
      </c>
      <c r="H1509" t="s">
        <v>659</v>
      </c>
      <c r="I1509" t="s">
        <v>678</v>
      </c>
      <c r="J1509">
        <v>1</v>
      </c>
      <c r="K1509">
        <v>29511</v>
      </c>
      <c r="L1509">
        <v>1</v>
      </c>
      <c r="M1509" t="s">
        <v>630</v>
      </c>
      <c r="N1509" t="s">
        <v>61</v>
      </c>
      <c r="O1509" t="s">
        <v>128</v>
      </c>
      <c r="P1509">
        <v>6</v>
      </c>
      <c r="Q1509">
        <v>12</v>
      </c>
      <c r="R1509">
        <f>SUMIFS(Table2[number],Table2[Event],"Goal",Table2[H/U],"HOME",Table2[GameID],Table2[[#This Row],[GameID]],Table2[GameTime],"&lt;="&amp;Table2[[#This Row],[GameTime]])</f>
        <v>2</v>
      </c>
      <c r="S1509">
        <f>SUMIFS(Table2[number],Table2[Event],"Goal",Table2[H/U],"AWAY",Table2[GameID],Table2[[#This Row],[GameID]],Table2[GameTime],"&lt;="&amp;Table2[[#This Row],[GameTime]])</f>
        <v>0</v>
      </c>
      <c r="T1509" t="str">
        <f>IF(Table2[[#This Row],[Event]]="Goal",Table2[[#This Row],[Hscore]]&amp;"-"&amp;Table2[[#This Row],[Uscore]],"")</f>
        <v>2-0</v>
      </c>
      <c r="U1509">
        <v>507</v>
      </c>
      <c r="V1509" s="1">
        <f>Table2[[#This Row],[GameTime]]-(Table2[[#This Row],[period]]-1)*1200</f>
        <v>507</v>
      </c>
      <c r="W1509" s="1">
        <f>ROUNDDOWN(Table2[[#This Row],[Time]]/60,0)</f>
        <v>8</v>
      </c>
      <c r="X1509" s="1">
        <f>ROUNDDOWN((Table2[[#This Row],[Time]]/60-Table2[[#This Row],[Time2]])*60,0)</f>
        <v>27</v>
      </c>
      <c r="Y1509" s="1" t="str">
        <f>IF(Table2[[#This Row],[Time2]]&lt;10,0&amp;Table2[[#This Row],[Time2]],Table2[[#This Row],[Time2]])</f>
        <v>08</v>
      </c>
      <c r="Z1509" s="1">
        <f>IF(Table2[[#This Row],[Time3]]&lt;10,0&amp;Table2[[#This Row],[Time3]],Table2[[#This Row],[Time3]])</f>
        <v>27</v>
      </c>
      <c r="AA1509" s="2" t="str">
        <f>Table2[[#This Row],[Time4]]&amp;":"&amp;Table2[[#This Row],[Time5]]</f>
        <v>08:27</v>
      </c>
      <c r="AB1509" s="1" t="str" cm="1">
        <f t="array" ref="AB1509">IFERROR(IF(Table2[[#This Row],[code]]="","",_xlfn.IFS(AND(Table2[[#This Row],[code]]&lt;400,Table2[[#This Row],[code]]&lt;&gt;""),2,Table2[[#This Row],[code]]&gt;500,4)),"")</f>
        <v/>
      </c>
      <c r="AC1509" s="1" t="str">
        <f>IF(Table2[[#This Row],[Event]]="Penalty",Table2[[#This Row],[number]],IF(Table2[[#This Row],[Event]]="Time-Out",401,""))</f>
        <v/>
      </c>
      <c r="AD1509" s="1">
        <f>ROW(A1508)</f>
        <v>1508</v>
      </c>
      <c r="AE1509" s="1">
        <f>COUNTIFS(Table2[GameID],Table2[[#This Row],[GameID]],Table2[Column1],"&lt;="&amp;Table2[[#This Row],[Column1]])-1</f>
        <v>1</v>
      </c>
    </row>
    <row r="1510" spans="1:31" x14ac:dyDescent="0.45">
      <c r="A1510" t="s">
        <v>445</v>
      </c>
      <c r="B1510" t="str">
        <f>_xlfn.TEXTBEFORE(Table2[[#This Row],[Kamp]]," - ")</f>
        <v>Hvidovre Attack</v>
      </c>
      <c r="C1510" t="str">
        <f>_xlfn.TEXTAFTER(Table2[[#This Row],[Kamp]],"- ")</f>
        <v>BFC Vendsyssel</v>
      </c>
      <c r="D1510">
        <v>44990</v>
      </c>
      <c r="E1510">
        <v>65731</v>
      </c>
      <c r="F1510">
        <v>20222023</v>
      </c>
      <c r="G1510" t="s">
        <v>418</v>
      </c>
      <c r="H1510" t="s">
        <v>659</v>
      </c>
      <c r="I1510" t="s">
        <v>678</v>
      </c>
      <c r="J1510">
        <v>1</v>
      </c>
      <c r="K1510">
        <v>29511</v>
      </c>
      <c r="L1510">
        <v>1</v>
      </c>
      <c r="M1510" t="s">
        <v>630</v>
      </c>
      <c r="N1510" t="s">
        <v>60</v>
      </c>
      <c r="O1510" t="s">
        <v>74</v>
      </c>
      <c r="P1510">
        <v>4</v>
      </c>
      <c r="Q1510">
        <v>92</v>
      </c>
      <c r="R1510">
        <f>SUMIFS(Table2[number],Table2[Event],"Goal",Table2[H/U],"HOME",Table2[GameID],Table2[[#This Row],[GameID]],Table2[GameTime],"&lt;="&amp;Table2[[#This Row],[GameTime]])</f>
        <v>3</v>
      </c>
      <c r="S1510">
        <f>SUMIFS(Table2[number],Table2[Event],"Goal",Table2[H/U],"AWAY",Table2[GameID],Table2[[#This Row],[GameID]],Table2[GameTime],"&lt;="&amp;Table2[[#This Row],[GameTime]])</f>
        <v>0</v>
      </c>
      <c r="T1510" t="str">
        <f>IF(Table2[[#This Row],[Event]]="Goal",Table2[[#This Row],[Hscore]]&amp;"-"&amp;Table2[[#This Row],[Uscore]],"")</f>
        <v>3-0</v>
      </c>
      <c r="U1510">
        <v>626</v>
      </c>
      <c r="V1510" s="1">
        <f>Table2[[#This Row],[GameTime]]-(Table2[[#This Row],[period]]-1)*1200</f>
        <v>626</v>
      </c>
      <c r="W1510" s="1">
        <f>ROUNDDOWN(Table2[[#This Row],[Time]]/60,0)</f>
        <v>10</v>
      </c>
      <c r="X1510" s="1">
        <f>ROUNDDOWN((Table2[[#This Row],[Time]]/60-Table2[[#This Row],[Time2]])*60,0)</f>
        <v>26</v>
      </c>
      <c r="Y1510" s="1">
        <f>IF(Table2[[#This Row],[Time2]]&lt;10,0&amp;Table2[[#This Row],[Time2]],Table2[[#This Row],[Time2]])</f>
        <v>10</v>
      </c>
      <c r="Z1510" s="1">
        <f>IF(Table2[[#This Row],[Time3]]&lt;10,0&amp;Table2[[#This Row],[Time3]],Table2[[#This Row],[Time3]])</f>
        <v>26</v>
      </c>
      <c r="AA1510" s="2" t="str">
        <f>Table2[[#This Row],[Time4]]&amp;":"&amp;Table2[[#This Row],[Time5]]</f>
        <v>10:26</v>
      </c>
      <c r="AB1510" s="1" t="str" cm="1">
        <f t="array" ref="AB1510">IFERROR(IF(Table2[[#This Row],[code]]="","",_xlfn.IFS(AND(Table2[[#This Row],[code]]&lt;400,Table2[[#This Row],[code]]&lt;&gt;""),2,Table2[[#This Row],[code]]&gt;500,4)),"")</f>
        <v/>
      </c>
      <c r="AC1510" s="1" t="str">
        <f>IF(Table2[[#This Row],[Event]]="Penalty",Table2[[#This Row],[number]],IF(Table2[[#This Row],[Event]]="Time-Out",401,""))</f>
        <v/>
      </c>
      <c r="AD1510" s="1">
        <f>ROW(A1509)</f>
        <v>1509</v>
      </c>
      <c r="AE1510" s="1">
        <f>COUNTIFS(Table2[GameID],Table2[[#This Row],[GameID]],Table2[Column1],"&lt;="&amp;Table2[[#This Row],[Column1]])-1</f>
        <v>2</v>
      </c>
    </row>
    <row r="1511" spans="1:31" x14ac:dyDescent="0.45">
      <c r="A1511" t="s">
        <v>445</v>
      </c>
      <c r="B1511" t="str">
        <f>_xlfn.TEXTBEFORE(Table2[[#This Row],[Kamp]]," - ")</f>
        <v>Hvidovre Attack</v>
      </c>
      <c r="C1511" t="str">
        <f>_xlfn.TEXTAFTER(Table2[[#This Row],[Kamp]],"- ")</f>
        <v>BFC Vendsyssel</v>
      </c>
      <c r="D1511">
        <v>44990</v>
      </c>
      <c r="E1511">
        <v>65731</v>
      </c>
      <c r="F1511">
        <v>20222023</v>
      </c>
      <c r="G1511" t="s">
        <v>418</v>
      </c>
      <c r="H1511" t="s">
        <v>659</v>
      </c>
      <c r="I1511" t="s">
        <v>678</v>
      </c>
      <c r="J1511">
        <v>1</v>
      </c>
      <c r="K1511">
        <v>29511</v>
      </c>
      <c r="L1511">
        <v>220</v>
      </c>
      <c r="M1511" t="s">
        <v>631</v>
      </c>
      <c r="N1511" t="s">
        <v>128</v>
      </c>
      <c r="O1511" t="s">
        <v>634</v>
      </c>
      <c r="P1511">
        <v>12</v>
      </c>
      <c r="Q1511" t="s">
        <v>634</v>
      </c>
      <c r="R1511">
        <f>SUMIFS(Table2[number],Table2[Event],"Goal",Table2[H/U],"HOME",Table2[GameID],Table2[[#This Row],[GameID]],Table2[GameTime],"&lt;="&amp;Table2[[#This Row],[GameTime]])</f>
        <v>3</v>
      </c>
      <c r="S1511">
        <f>SUMIFS(Table2[number],Table2[Event],"Goal",Table2[H/U],"AWAY",Table2[GameID],Table2[[#This Row],[GameID]],Table2[GameTime],"&lt;="&amp;Table2[[#This Row],[GameTime]])</f>
        <v>0</v>
      </c>
      <c r="T1511" t="str">
        <f>IF(Table2[[#This Row],[Event]]="Goal",Table2[[#This Row],[Hscore]]&amp;"-"&amp;Table2[[#This Row],[Uscore]],"")</f>
        <v/>
      </c>
      <c r="U1511">
        <v>626</v>
      </c>
      <c r="V1511" s="1">
        <f>Table2[[#This Row],[GameTime]]-(Table2[[#This Row],[period]]-1)*1200</f>
        <v>626</v>
      </c>
      <c r="W1511" s="1">
        <f>ROUNDDOWN(Table2[[#This Row],[Time]]/60,0)</f>
        <v>10</v>
      </c>
      <c r="X1511" s="1">
        <f>ROUNDDOWN((Table2[[#This Row],[Time]]/60-Table2[[#This Row],[Time2]])*60,0)</f>
        <v>26</v>
      </c>
      <c r="Y1511" s="1">
        <f>IF(Table2[[#This Row],[Time2]]&lt;10,0&amp;Table2[[#This Row],[Time2]],Table2[[#This Row],[Time2]])</f>
        <v>10</v>
      </c>
      <c r="Z1511" s="1">
        <f>IF(Table2[[#This Row],[Time3]]&lt;10,0&amp;Table2[[#This Row],[Time3]],Table2[[#This Row],[Time3]])</f>
        <v>26</v>
      </c>
      <c r="AA1511" s="2" t="str">
        <f>Table2[[#This Row],[Time4]]&amp;":"&amp;Table2[[#This Row],[Time5]]</f>
        <v>10:26</v>
      </c>
      <c r="AB1511" s="1" cm="1">
        <f t="array" ref="AB1511">IFERROR(IF(Table2[[#This Row],[code]]="","",_xlfn.IFS(AND(Table2[[#This Row],[code]]&lt;400,Table2[[#This Row],[code]]&lt;&gt;""),2,Table2[[#This Row],[code]]&gt;500,4)),"")</f>
        <v>2</v>
      </c>
      <c r="AC1511" s="1">
        <f>IF(Table2[[#This Row],[Event]]="Penalty",Table2[[#This Row],[number]],IF(Table2[[#This Row],[Event]]="Time-Out",401,""))</f>
        <v>220</v>
      </c>
      <c r="AD1511" s="1">
        <f>ROW(A1510)</f>
        <v>1510</v>
      </c>
      <c r="AE1511" s="1">
        <f>COUNTIFS(Table2[GameID],Table2[[#This Row],[GameID]],Table2[Column1],"&lt;="&amp;Table2[[#This Row],[Column1]])-1</f>
        <v>3</v>
      </c>
    </row>
    <row r="1512" spans="1:31" x14ac:dyDescent="0.45">
      <c r="A1512" t="s">
        <v>445</v>
      </c>
      <c r="B1512" t="str">
        <f>_xlfn.TEXTBEFORE(Table2[[#This Row],[Kamp]]," - ")</f>
        <v>Hvidovre Attack</v>
      </c>
      <c r="C1512" t="str">
        <f>_xlfn.TEXTAFTER(Table2[[#This Row],[Kamp]],"- ")</f>
        <v>BFC Vendsyssel</v>
      </c>
      <c r="D1512">
        <v>44990</v>
      </c>
      <c r="E1512">
        <v>65731</v>
      </c>
      <c r="F1512">
        <v>20222023</v>
      </c>
      <c r="G1512" t="s">
        <v>418</v>
      </c>
      <c r="H1512" t="s">
        <v>659</v>
      </c>
      <c r="I1512" t="s">
        <v>678</v>
      </c>
      <c r="J1512">
        <v>1</v>
      </c>
      <c r="K1512">
        <v>29511</v>
      </c>
      <c r="L1512">
        <v>208</v>
      </c>
      <c r="M1512" t="s">
        <v>631</v>
      </c>
      <c r="N1512" t="s">
        <v>128</v>
      </c>
      <c r="O1512" t="s">
        <v>634</v>
      </c>
      <c r="P1512">
        <v>12</v>
      </c>
      <c r="Q1512" t="s">
        <v>634</v>
      </c>
      <c r="R1512">
        <f>SUMIFS(Table2[number],Table2[Event],"Goal",Table2[H/U],"HOME",Table2[GameID],Table2[[#This Row],[GameID]],Table2[GameTime],"&lt;="&amp;Table2[[#This Row],[GameTime]])</f>
        <v>3</v>
      </c>
      <c r="S1512">
        <f>SUMIFS(Table2[number],Table2[Event],"Goal",Table2[H/U],"AWAY",Table2[GameID],Table2[[#This Row],[GameID]],Table2[GameTime],"&lt;="&amp;Table2[[#This Row],[GameTime]])</f>
        <v>0</v>
      </c>
      <c r="T1512" t="str">
        <f>IF(Table2[[#This Row],[Event]]="Goal",Table2[[#This Row],[Hscore]]&amp;"-"&amp;Table2[[#This Row],[Uscore]],"")</f>
        <v/>
      </c>
      <c r="U1512">
        <v>626</v>
      </c>
      <c r="V1512" s="1">
        <f>Table2[[#This Row],[GameTime]]-(Table2[[#This Row],[period]]-1)*1200</f>
        <v>626</v>
      </c>
      <c r="W1512" s="1">
        <f>ROUNDDOWN(Table2[[#This Row],[Time]]/60,0)</f>
        <v>10</v>
      </c>
      <c r="X1512" s="1">
        <f>ROUNDDOWN((Table2[[#This Row],[Time]]/60-Table2[[#This Row],[Time2]])*60,0)</f>
        <v>26</v>
      </c>
      <c r="Y1512" s="1">
        <f>IF(Table2[[#This Row],[Time2]]&lt;10,0&amp;Table2[[#This Row],[Time2]],Table2[[#This Row],[Time2]])</f>
        <v>10</v>
      </c>
      <c r="Z1512" s="1">
        <f>IF(Table2[[#This Row],[Time3]]&lt;10,0&amp;Table2[[#This Row],[Time3]],Table2[[#This Row],[Time3]])</f>
        <v>26</v>
      </c>
      <c r="AA1512" s="2" t="str">
        <f>Table2[[#This Row],[Time4]]&amp;":"&amp;Table2[[#This Row],[Time5]]</f>
        <v>10:26</v>
      </c>
      <c r="AB1512" s="1" cm="1">
        <f t="array" ref="AB1512">IFERROR(IF(Table2[[#This Row],[code]]="","",_xlfn.IFS(AND(Table2[[#This Row],[code]]&lt;400,Table2[[#This Row],[code]]&lt;&gt;""),2,Table2[[#This Row],[code]]&gt;500,4)),"")</f>
        <v>2</v>
      </c>
      <c r="AC1512" s="1">
        <f>IF(Table2[[#This Row],[Event]]="Penalty",Table2[[#This Row],[number]],IF(Table2[[#This Row],[Event]]="Time-Out",401,""))</f>
        <v>208</v>
      </c>
      <c r="AD1512" s="1">
        <f>ROW(A1511)</f>
        <v>1511</v>
      </c>
      <c r="AE1512" s="1">
        <f>COUNTIFS(Table2[GameID],Table2[[#This Row],[GameID]],Table2[Column1],"&lt;="&amp;Table2[[#This Row],[Column1]])-1</f>
        <v>4</v>
      </c>
    </row>
    <row r="1513" spans="1:31" x14ac:dyDescent="0.45">
      <c r="A1513" t="s">
        <v>445</v>
      </c>
      <c r="B1513" t="str">
        <f>_xlfn.TEXTBEFORE(Table2[[#This Row],[Kamp]]," - ")</f>
        <v>Hvidovre Attack</v>
      </c>
      <c r="C1513" t="str">
        <f>_xlfn.TEXTAFTER(Table2[[#This Row],[Kamp]],"- ")</f>
        <v>BFC Vendsyssel</v>
      </c>
      <c r="D1513">
        <v>44990</v>
      </c>
      <c r="E1513">
        <v>65731</v>
      </c>
      <c r="F1513">
        <v>20222023</v>
      </c>
      <c r="G1513" t="s">
        <v>418</v>
      </c>
      <c r="H1513" t="s">
        <v>659</v>
      </c>
      <c r="I1513" t="s">
        <v>678</v>
      </c>
      <c r="J1513">
        <v>1</v>
      </c>
      <c r="K1513">
        <v>29511</v>
      </c>
      <c r="L1513">
        <v>1</v>
      </c>
      <c r="M1513" t="s">
        <v>630</v>
      </c>
      <c r="N1513" t="s">
        <v>62</v>
      </c>
      <c r="O1513" t="s">
        <v>74</v>
      </c>
      <c r="P1513">
        <v>7</v>
      </c>
      <c r="Q1513">
        <v>92</v>
      </c>
      <c r="R1513">
        <f>SUMIFS(Table2[number],Table2[Event],"Goal",Table2[H/U],"HOME",Table2[GameID],Table2[[#This Row],[GameID]],Table2[GameTime],"&lt;="&amp;Table2[[#This Row],[GameTime]])</f>
        <v>4</v>
      </c>
      <c r="S1513">
        <f>SUMIFS(Table2[number],Table2[Event],"Goal",Table2[H/U],"AWAY",Table2[GameID],Table2[[#This Row],[GameID]],Table2[GameTime],"&lt;="&amp;Table2[[#This Row],[GameTime]])</f>
        <v>0</v>
      </c>
      <c r="T1513" t="str">
        <f>IF(Table2[[#This Row],[Event]]="Goal",Table2[[#This Row],[Hscore]]&amp;"-"&amp;Table2[[#This Row],[Uscore]],"")</f>
        <v>4-0</v>
      </c>
      <c r="U1513">
        <v>901</v>
      </c>
      <c r="V1513" s="1">
        <f>Table2[[#This Row],[GameTime]]-(Table2[[#This Row],[period]]-1)*1200</f>
        <v>901</v>
      </c>
      <c r="W1513" s="1">
        <f>ROUNDDOWN(Table2[[#This Row],[Time]]/60,0)</f>
        <v>15</v>
      </c>
      <c r="X1513" s="1">
        <f>ROUNDDOWN((Table2[[#This Row],[Time]]/60-Table2[[#This Row],[Time2]])*60,0)</f>
        <v>1</v>
      </c>
      <c r="Y1513" s="1">
        <f>IF(Table2[[#This Row],[Time2]]&lt;10,0&amp;Table2[[#This Row],[Time2]],Table2[[#This Row],[Time2]])</f>
        <v>15</v>
      </c>
      <c r="Z1513" s="1" t="str">
        <f>IF(Table2[[#This Row],[Time3]]&lt;10,0&amp;Table2[[#This Row],[Time3]],Table2[[#This Row],[Time3]])</f>
        <v>01</v>
      </c>
      <c r="AA1513" s="2" t="str">
        <f>Table2[[#This Row],[Time4]]&amp;":"&amp;Table2[[#This Row],[Time5]]</f>
        <v>15:01</v>
      </c>
      <c r="AB1513" s="1" t="str" cm="1">
        <f t="array" ref="AB1513">IFERROR(IF(Table2[[#This Row],[code]]="","",_xlfn.IFS(AND(Table2[[#This Row],[code]]&lt;400,Table2[[#This Row],[code]]&lt;&gt;""),2,Table2[[#This Row],[code]]&gt;500,4)),"")</f>
        <v/>
      </c>
      <c r="AC1513" s="1" t="str">
        <f>IF(Table2[[#This Row],[Event]]="Penalty",Table2[[#This Row],[number]],IF(Table2[[#This Row],[Event]]="Time-Out",401,""))</f>
        <v/>
      </c>
      <c r="AD1513" s="1">
        <f>ROW(A1512)</f>
        <v>1512</v>
      </c>
      <c r="AE1513" s="1">
        <f>COUNTIFS(Table2[GameID],Table2[[#This Row],[GameID]],Table2[Column1],"&lt;="&amp;Table2[[#This Row],[Column1]])-1</f>
        <v>5</v>
      </c>
    </row>
    <row r="1514" spans="1:31" x14ac:dyDescent="0.45">
      <c r="A1514" t="s">
        <v>445</v>
      </c>
      <c r="B1514" t="str">
        <f>_xlfn.TEXTBEFORE(Table2[[#This Row],[Kamp]]," - ")</f>
        <v>Hvidovre Attack</v>
      </c>
      <c r="C1514" t="str">
        <f>_xlfn.TEXTAFTER(Table2[[#This Row],[Kamp]],"- ")</f>
        <v>BFC Vendsyssel</v>
      </c>
      <c r="D1514">
        <v>44990</v>
      </c>
      <c r="E1514">
        <v>65731</v>
      </c>
      <c r="F1514">
        <v>20222023</v>
      </c>
      <c r="G1514" t="s">
        <v>418</v>
      </c>
      <c r="H1514" t="s">
        <v>659</v>
      </c>
      <c r="I1514" t="s">
        <v>678</v>
      </c>
      <c r="J1514">
        <v>2</v>
      </c>
      <c r="K1514">
        <v>29511</v>
      </c>
      <c r="L1514">
        <v>1</v>
      </c>
      <c r="M1514" t="s">
        <v>630</v>
      </c>
      <c r="N1514" t="s">
        <v>74</v>
      </c>
      <c r="O1514" t="s">
        <v>71</v>
      </c>
      <c r="P1514">
        <v>92</v>
      </c>
      <c r="Q1514">
        <v>55</v>
      </c>
      <c r="R1514">
        <f>SUMIFS(Table2[number],Table2[Event],"Goal",Table2[H/U],"HOME",Table2[GameID],Table2[[#This Row],[GameID]],Table2[GameTime],"&lt;="&amp;Table2[[#This Row],[GameTime]])</f>
        <v>5</v>
      </c>
      <c r="S1514">
        <f>SUMIFS(Table2[number],Table2[Event],"Goal",Table2[H/U],"AWAY",Table2[GameID],Table2[[#This Row],[GameID]],Table2[GameTime],"&lt;="&amp;Table2[[#This Row],[GameTime]])</f>
        <v>0</v>
      </c>
      <c r="T1514" t="str">
        <f>IF(Table2[[#This Row],[Event]]="Goal",Table2[[#This Row],[Hscore]]&amp;"-"&amp;Table2[[#This Row],[Uscore]],"")</f>
        <v>5-0</v>
      </c>
      <c r="U1514">
        <v>1319</v>
      </c>
      <c r="V1514" s="1">
        <f>Table2[[#This Row],[GameTime]]-(Table2[[#This Row],[period]]-1)*1200</f>
        <v>119</v>
      </c>
      <c r="W1514" s="1">
        <f>ROUNDDOWN(Table2[[#This Row],[Time]]/60,0)</f>
        <v>1</v>
      </c>
      <c r="X1514" s="1">
        <f>ROUNDDOWN((Table2[[#This Row],[Time]]/60-Table2[[#This Row],[Time2]])*60,0)</f>
        <v>59</v>
      </c>
      <c r="Y1514" s="1" t="str">
        <f>IF(Table2[[#This Row],[Time2]]&lt;10,0&amp;Table2[[#This Row],[Time2]],Table2[[#This Row],[Time2]])</f>
        <v>01</v>
      </c>
      <c r="Z1514" s="1">
        <f>IF(Table2[[#This Row],[Time3]]&lt;10,0&amp;Table2[[#This Row],[Time3]],Table2[[#This Row],[Time3]])</f>
        <v>59</v>
      </c>
      <c r="AA1514" s="2" t="str">
        <f>Table2[[#This Row],[Time4]]&amp;":"&amp;Table2[[#This Row],[Time5]]</f>
        <v>01:59</v>
      </c>
      <c r="AB1514" s="1" t="str" cm="1">
        <f t="array" ref="AB1514">IFERROR(IF(Table2[[#This Row],[code]]="","",_xlfn.IFS(AND(Table2[[#This Row],[code]]&lt;400,Table2[[#This Row],[code]]&lt;&gt;""),2,Table2[[#This Row],[code]]&gt;500,4)),"")</f>
        <v/>
      </c>
      <c r="AC1514" s="1" t="str">
        <f>IF(Table2[[#This Row],[Event]]="Penalty",Table2[[#This Row],[number]],IF(Table2[[#This Row],[Event]]="Time-Out",401,""))</f>
        <v/>
      </c>
      <c r="AD1514" s="1">
        <f>ROW(A1513)</f>
        <v>1513</v>
      </c>
      <c r="AE1514" s="1">
        <f>COUNTIFS(Table2[GameID],Table2[[#This Row],[GameID]],Table2[Column1],"&lt;="&amp;Table2[[#This Row],[Column1]])-1</f>
        <v>6</v>
      </c>
    </row>
    <row r="1515" spans="1:31" x14ac:dyDescent="0.45">
      <c r="A1515" t="s">
        <v>445</v>
      </c>
      <c r="B1515" t="str">
        <f>_xlfn.TEXTBEFORE(Table2[[#This Row],[Kamp]]," - ")</f>
        <v>Hvidovre Attack</v>
      </c>
      <c r="C1515" t="str">
        <f>_xlfn.TEXTAFTER(Table2[[#This Row],[Kamp]],"- ")</f>
        <v>BFC Vendsyssel</v>
      </c>
      <c r="D1515">
        <v>44990</v>
      </c>
      <c r="E1515">
        <v>65731</v>
      </c>
      <c r="F1515">
        <v>20222023</v>
      </c>
      <c r="G1515" t="s">
        <v>418</v>
      </c>
      <c r="H1515" t="s">
        <v>659</v>
      </c>
      <c r="I1515" t="s">
        <v>678</v>
      </c>
      <c r="J1515">
        <v>2</v>
      </c>
      <c r="K1515">
        <v>29511</v>
      </c>
      <c r="L1515">
        <v>0</v>
      </c>
      <c r="M1515" t="s">
        <v>631</v>
      </c>
      <c r="N1515" t="s">
        <v>75</v>
      </c>
      <c r="O1515" t="s">
        <v>634</v>
      </c>
      <c r="P1515">
        <v>96</v>
      </c>
      <c r="Q1515" t="s">
        <v>634</v>
      </c>
      <c r="R1515">
        <f>SUMIFS(Table2[number],Table2[Event],"Goal",Table2[H/U],"HOME",Table2[GameID],Table2[[#This Row],[GameID]],Table2[GameTime],"&lt;="&amp;Table2[[#This Row],[GameTime]])</f>
        <v>5</v>
      </c>
      <c r="S1515">
        <f>SUMIFS(Table2[number],Table2[Event],"Goal",Table2[H/U],"AWAY",Table2[GameID],Table2[[#This Row],[GameID]],Table2[GameTime],"&lt;="&amp;Table2[[#This Row],[GameTime]])</f>
        <v>0</v>
      </c>
      <c r="T1515" t="str">
        <f>IF(Table2[[#This Row],[Event]]="Goal",Table2[[#This Row],[Hscore]]&amp;"-"&amp;Table2[[#This Row],[Uscore]],"")</f>
        <v/>
      </c>
      <c r="U1515">
        <v>1592</v>
      </c>
      <c r="V1515" s="1">
        <f>Table2[[#This Row],[GameTime]]-(Table2[[#This Row],[period]]-1)*1200</f>
        <v>392</v>
      </c>
      <c r="W1515" s="1">
        <f>ROUNDDOWN(Table2[[#This Row],[Time]]/60,0)</f>
        <v>6</v>
      </c>
      <c r="X1515" s="1">
        <f>ROUNDDOWN((Table2[[#This Row],[Time]]/60-Table2[[#This Row],[Time2]])*60,0)</f>
        <v>32</v>
      </c>
      <c r="Y1515" s="1" t="str">
        <f>IF(Table2[[#This Row],[Time2]]&lt;10,0&amp;Table2[[#This Row],[Time2]],Table2[[#This Row],[Time2]])</f>
        <v>06</v>
      </c>
      <c r="Z1515" s="1">
        <f>IF(Table2[[#This Row],[Time3]]&lt;10,0&amp;Table2[[#This Row],[Time3]],Table2[[#This Row],[Time3]])</f>
        <v>32</v>
      </c>
      <c r="AA1515" s="2" t="str">
        <f>Table2[[#This Row],[Time4]]&amp;":"&amp;Table2[[#This Row],[Time5]]</f>
        <v>06:32</v>
      </c>
      <c r="AB1515" s="1" cm="1">
        <f t="array" ref="AB1515">IFERROR(IF(Table2[[#This Row],[code]]="","",_xlfn.IFS(AND(Table2[[#This Row],[code]]&lt;400,Table2[[#This Row],[code]]&lt;&gt;""),2,Table2[[#This Row],[code]]&gt;500,4)),"")</f>
        <v>2</v>
      </c>
      <c r="AC1515" s="1">
        <f>IF(Table2[[#This Row],[Event]]="Penalty",Table2[[#This Row],[number]],IF(Table2[[#This Row],[Event]]="Time-Out",401,""))</f>
        <v>0</v>
      </c>
      <c r="AD1515" s="1">
        <f>ROW(A1514)</f>
        <v>1514</v>
      </c>
      <c r="AE1515" s="1">
        <f>COUNTIFS(Table2[GameID],Table2[[#This Row],[GameID]],Table2[Column1],"&lt;="&amp;Table2[[#This Row],[Column1]])-1</f>
        <v>7</v>
      </c>
    </row>
    <row r="1516" spans="1:31" x14ac:dyDescent="0.45">
      <c r="A1516" t="s">
        <v>445</v>
      </c>
      <c r="B1516" t="str">
        <f>_xlfn.TEXTBEFORE(Table2[[#This Row],[Kamp]]," - ")</f>
        <v>Hvidovre Attack</v>
      </c>
      <c r="C1516" t="str">
        <f>_xlfn.TEXTAFTER(Table2[[#This Row],[Kamp]],"- ")</f>
        <v>BFC Vendsyssel</v>
      </c>
      <c r="D1516">
        <v>44990</v>
      </c>
      <c r="E1516">
        <v>65731</v>
      </c>
      <c r="F1516">
        <v>20222023</v>
      </c>
      <c r="G1516" t="s">
        <v>418</v>
      </c>
      <c r="H1516" t="s">
        <v>659</v>
      </c>
      <c r="I1516" t="s">
        <v>678</v>
      </c>
      <c r="J1516">
        <v>2</v>
      </c>
      <c r="K1516">
        <v>29511</v>
      </c>
      <c r="L1516">
        <v>1</v>
      </c>
      <c r="M1516" t="s">
        <v>630</v>
      </c>
      <c r="N1516" t="s">
        <v>74</v>
      </c>
      <c r="O1516" t="s">
        <v>69</v>
      </c>
      <c r="P1516">
        <v>92</v>
      </c>
      <c r="Q1516">
        <v>45</v>
      </c>
      <c r="R1516">
        <f>SUMIFS(Table2[number],Table2[Event],"Goal",Table2[H/U],"HOME",Table2[GameID],Table2[[#This Row],[GameID]],Table2[GameTime],"&lt;="&amp;Table2[[#This Row],[GameTime]])</f>
        <v>6</v>
      </c>
      <c r="S1516">
        <f>SUMIFS(Table2[number],Table2[Event],"Goal",Table2[H/U],"AWAY",Table2[GameID],Table2[[#This Row],[GameID]],Table2[GameTime],"&lt;="&amp;Table2[[#This Row],[GameTime]])</f>
        <v>0</v>
      </c>
      <c r="T1516" t="str">
        <f>IF(Table2[[#This Row],[Event]]="Goal",Table2[[#This Row],[Hscore]]&amp;"-"&amp;Table2[[#This Row],[Uscore]],"")</f>
        <v>6-0</v>
      </c>
      <c r="U1516">
        <v>1715</v>
      </c>
      <c r="V1516" s="1">
        <f>Table2[[#This Row],[GameTime]]-(Table2[[#This Row],[period]]-1)*1200</f>
        <v>515</v>
      </c>
      <c r="W1516" s="1">
        <f>ROUNDDOWN(Table2[[#This Row],[Time]]/60,0)</f>
        <v>8</v>
      </c>
      <c r="X1516" s="1">
        <f>ROUNDDOWN((Table2[[#This Row],[Time]]/60-Table2[[#This Row],[Time2]])*60,0)</f>
        <v>35</v>
      </c>
      <c r="Y1516" s="1" t="str">
        <f>IF(Table2[[#This Row],[Time2]]&lt;10,0&amp;Table2[[#This Row],[Time2]],Table2[[#This Row],[Time2]])</f>
        <v>08</v>
      </c>
      <c r="Z1516" s="1">
        <f>IF(Table2[[#This Row],[Time3]]&lt;10,0&amp;Table2[[#This Row],[Time3]],Table2[[#This Row],[Time3]])</f>
        <v>35</v>
      </c>
      <c r="AA1516" s="2" t="str">
        <f>Table2[[#This Row],[Time4]]&amp;":"&amp;Table2[[#This Row],[Time5]]</f>
        <v>08:35</v>
      </c>
      <c r="AB1516" s="1" t="str" cm="1">
        <f t="array" ref="AB1516">IFERROR(IF(Table2[[#This Row],[code]]="","",_xlfn.IFS(AND(Table2[[#This Row],[code]]&lt;400,Table2[[#This Row],[code]]&lt;&gt;""),2,Table2[[#This Row],[code]]&gt;500,4)),"")</f>
        <v/>
      </c>
      <c r="AC1516" s="1" t="str">
        <f>IF(Table2[[#This Row],[Event]]="Penalty",Table2[[#This Row],[number]],IF(Table2[[#This Row],[Event]]="Time-Out",401,""))</f>
        <v/>
      </c>
      <c r="AD1516" s="1">
        <f>ROW(A1515)</f>
        <v>1515</v>
      </c>
      <c r="AE1516" s="1">
        <f>COUNTIFS(Table2[GameID],Table2[[#This Row],[GameID]],Table2[Column1],"&lt;="&amp;Table2[[#This Row],[Column1]])-1</f>
        <v>8</v>
      </c>
    </row>
    <row r="1517" spans="1:31" x14ac:dyDescent="0.45">
      <c r="A1517" t="s">
        <v>445</v>
      </c>
      <c r="B1517" t="str">
        <f>_xlfn.TEXTBEFORE(Table2[[#This Row],[Kamp]]," - ")</f>
        <v>Hvidovre Attack</v>
      </c>
      <c r="C1517" t="str">
        <f>_xlfn.TEXTAFTER(Table2[[#This Row],[Kamp]],"- ")</f>
        <v>BFC Vendsyssel</v>
      </c>
      <c r="D1517">
        <v>44990</v>
      </c>
      <c r="E1517">
        <v>65731</v>
      </c>
      <c r="F1517">
        <v>20222023</v>
      </c>
      <c r="G1517" t="s">
        <v>418</v>
      </c>
      <c r="H1517" t="s">
        <v>659</v>
      </c>
      <c r="I1517" t="s">
        <v>678</v>
      </c>
      <c r="J1517">
        <v>2</v>
      </c>
      <c r="K1517">
        <v>29511</v>
      </c>
      <c r="L1517">
        <v>220</v>
      </c>
      <c r="M1517" t="s">
        <v>631</v>
      </c>
      <c r="N1517" t="s">
        <v>63</v>
      </c>
      <c r="O1517" t="s">
        <v>634</v>
      </c>
      <c r="P1517">
        <v>10</v>
      </c>
      <c r="Q1517" t="s">
        <v>634</v>
      </c>
      <c r="R1517">
        <f>SUMIFS(Table2[number],Table2[Event],"Goal",Table2[H/U],"HOME",Table2[GameID],Table2[[#This Row],[GameID]],Table2[GameTime],"&lt;="&amp;Table2[[#This Row],[GameTime]])</f>
        <v>6</v>
      </c>
      <c r="S1517">
        <f>SUMIFS(Table2[number],Table2[Event],"Goal",Table2[H/U],"AWAY",Table2[GameID],Table2[[#This Row],[GameID]],Table2[GameTime],"&lt;="&amp;Table2[[#This Row],[GameTime]])</f>
        <v>0</v>
      </c>
      <c r="T1517" t="str">
        <f>IF(Table2[[#This Row],[Event]]="Goal",Table2[[#This Row],[Hscore]]&amp;"-"&amp;Table2[[#This Row],[Uscore]],"")</f>
        <v/>
      </c>
      <c r="U1517">
        <v>1715</v>
      </c>
      <c r="V1517" s="1">
        <f>Table2[[#This Row],[GameTime]]-(Table2[[#This Row],[period]]-1)*1200</f>
        <v>515</v>
      </c>
      <c r="W1517" s="1">
        <f>ROUNDDOWN(Table2[[#This Row],[Time]]/60,0)</f>
        <v>8</v>
      </c>
      <c r="X1517" s="1">
        <f>ROUNDDOWN((Table2[[#This Row],[Time]]/60-Table2[[#This Row],[Time2]])*60,0)</f>
        <v>35</v>
      </c>
      <c r="Y1517" s="1" t="str">
        <f>IF(Table2[[#This Row],[Time2]]&lt;10,0&amp;Table2[[#This Row],[Time2]],Table2[[#This Row],[Time2]])</f>
        <v>08</v>
      </c>
      <c r="Z1517" s="1">
        <f>IF(Table2[[#This Row],[Time3]]&lt;10,0&amp;Table2[[#This Row],[Time3]],Table2[[#This Row],[Time3]])</f>
        <v>35</v>
      </c>
      <c r="AA1517" s="2" t="str">
        <f>Table2[[#This Row],[Time4]]&amp;":"&amp;Table2[[#This Row],[Time5]]</f>
        <v>08:35</v>
      </c>
      <c r="AB1517" s="1" cm="1">
        <f t="array" ref="AB1517">IFERROR(IF(Table2[[#This Row],[code]]="","",_xlfn.IFS(AND(Table2[[#This Row],[code]]&lt;400,Table2[[#This Row],[code]]&lt;&gt;""),2,Table2[[#This Row],[code]]&gt;500,4)),"")</f>
        <v>2</v>
      </c>
      <c r="AC1517" s="1">
        <f>IF(Table2[[#This Row],[Event]]="Penalty",Table2[[#This Row],[number]],IF(Table2[[#This Row],[Event]]="Time-Out",401,""))</f>
        <v>220</v>
      </c>
      <c r="AD1517" s="1">
        <f>ROW(A1516)</f>
        <v>1516</v>
      </c>
      <c r="AE1517" s="1">
        <f>COUNTIFS(Table2[GameID],Table2[[#This Row],[GameID]],Table2[Column1],"&lt;="&amp;Table2[[#This Row],[Column1]])-1</f>
        <v>9</v>
      </c>
    </row>
    <row r="1518" spans="1:31" x14ac:dyDescent="0.45">
      <c r="A1518" t="s">
        <v>445</v>
      </c>
      <c r="B1518" t="str">
        <f>_xlfn.TEXTBEFORE(Table2[[#This Row],[Kamp]]," - ")</f>
        <v>Hvidovre Attack</v>
      </c>
      <c r="C1518" t="str">
        <f>_xlfn.TEXTAFTER(Table2[[#This Row],[Kamp]],"- ")</f>
        <v>BFC Vendsyssel</v>
      </c>
      <c r="D1518">
        <v>44990</v>
      </c>
      <c r="E1518">
        <v>65731</v>
      </c>
      <c r="F1518">
        <v>20222023</v>
      </c>
      <c r="G1518" t="s">
        <v>418</v>
      </c>
      <c r="H1518" t="s">
        <v>659</v>
      </c>
      <c r="I1518" t="s">
        <v>678</v>
      </c>
      <c r="J1518">
        <v>2</v>
      </c>
      <c r="K1518">
        <v>29511</v>
      </c>
      <c r="L1518">
        <v>1</v>
      </c>
      <c r="M1518" t="s">
        <v>630</v>
      </c>
      <c r="N1518" t="s">
        <v>69</v>
      </c>
      <c r="O1518" t="s">
        <v>59</v>
      </c>
      <c r="P1518">
        <v>45</v>
      </c>
      <c r="Q1518">
        <v>2</v>
      </c>
      <c r="R1518">
        <f>SUMIFS(Table2[number],Table2[Event],"Goal",Table2[H/U],"HOME",Table2[GameID],Table2[[#This Row],[GameID]],Table2[GameTime],"&lt;="&amp;Table2[[#This Row],[GameTime]])</f>
        <v>7</v>
      </c>
      <c r="S1518">
        <f>SUMIFS(Table2[number],Table2[Event],"Goal",Table2[H/U],"AWAY",Table2[GameID],Table2[[#This Row],[GameID]],Table2[GameTime],"&lt;="&amp;Table2[[#This Row],[GameTime]])</f>
        <v>0</v>
      </c>
      <c r="T1518" t="str">
        <f>IF(Table2[[#This Row],[Event]]="Goal",Table2[[#This Row],[Hscore]]&amp;"-"&amp;Table2[[#This Row],[Uscore]],"")</f>
        <v>7-0</v>
      </c>
      <c r="U1518">
        <v>2025</v>
      </c>
      <c r="V1518" s="1">
        <f>Table2[[#This Row],[GameTime]]-(Table2[[#This Row],[period]]-1)*1200</f>
        <v>825</v>
      </c>
      <c r="W1518" s="1">
        <f>ROUNDDOWN(Table2[[#This Row],[Time]]/60,0)</f>
        <v>13</v>
      </c>
      <c r="X1518" s="1">
        <f>ROUNDDOWN((Table2[[#This Row],[Time]]/60-Table2[[#This Row],[Time2]])*60,0)</f>
        <v>45</v>
      </c>
      <c r="Y1518" s="1">
        <f>IF(Table2[[#This Row],[Time2]]&lt;10,0&amp;Table2[[#This Row],[Time2]],Table2[[#This Row],[Time2]])</f>
        <v>13</v>
      </c>
      <c r="Z1518" s="1">
        <f>IF(Table2[[#This Row],[Time3]]&lt;10,0&amp;Table2[[#This Row],[Time3]],Table2[[#This Row],[Time3]])</f>
        <v>45</v>
      </c>
      <c r="AA1518" s="2" t="str">
        <f>Table2[[#This Row],[Time4]]&amp;":"&amp;Table2[[#This Row],[Time5]]</f>
        <v>13:45</v>
      </c>
      <c r="AB1518" s="1" t="str" cm="1">
        <f t="array" ref="AB1518">IFERROR(IF(Table2[[#This Row],[code]]="","",_xlfn.IFS(AND(Table2[[#This Row],[code]]&lt;400,Table2[[#This Row],[code]]&lt;&gt;""),2,Table2[[#This Row],[code]]&gt;500,4)),"")</f>
        <v/>
      </c>
      <c r="AC1518" s="1" t="str">
        <f>IF(Table2[[#This Row],[Event]]="Penalty",Table2[[#This Row],[number]],IF(Table2[[#This Row],[Event]]="Time-Out",401,""))</f>
        <v/>
      </c>
      <c r="AD1518" s="1">
        <f>ROW(A1517)</f>
        <v>1517</v>
      </c>
      <c r="AE1518" s="1">
        <f>COUNTIFS(Table2[GameID],Table2[[#This Row],[GameID]],Table2[Column1],"&lt;="&amp;Table2[[#This Row],[Column1]])-1</f>
        <v>10</v>
      </c>
    </row>
    <row r="1519" spans="1:31" x14ac:dyDescent="0.45">
      <c r="A1519" t="s">
        <v>445</v>
      </c>
      <c r="B1519" t="str">
        <f>_xlfn.TEXTBEFORE(Table2[[#This Row],[Kamp]]," - ")</f>
        <v>Hvidovre Attack</v>
      </c>
      <c r="C1519" t="str">
        <f>_xlfn.TEXTAFTER(Table2[[#This Row],[Kamp]],"- ")</f>
        <v>BFC Vendsyssel</v>
      </c>
      <c r="D1519">
        <v>44990</v>
      </c>
      <c r="E1519">
        <v>65731</v>
      </c>
      <c r="F1519">
        <v>20222023</v>
      </c>
      <c r="G1519" t="s">
        <v>418</v>
      </c>
      <c r="H1519" t="s">
        <v>664</v>
      </c>
      <c r="I1519" t="s">
        <v>677</v>
      </c>
      <c r="J1519">
        <v>2</v>
      </c>
      <c r="K1519">
        <v>29506</v>
      </c>
      <c r="L1519">
        <v>201</v>
      </c>
      <c r="M1519" t="s">
        <v>631</v>
      </c>
      <c r="N1519" t="s">
        <v>197</v>
      </c>
      <c r="O1519" t="s">
        <v>634</v>
      </c>
      <c r="P1519">
        <v>15</v>
      </c>
      <c r="Q1519" t="s">
        <v>634</v>
      </c>
      <c r="R1519">
        <f>SUMIFS(Table2[number],Table2[Event],"Goal",Table2[H/U],"HOME",Table2[GameID],Table2[[#This Row],[GameID]],Table2[GameTime],"&lt;="&amp;Table2[[#This Row],[GameTime]])</f>
        <v>7</v>
      </c>
      <c r="S1519">
        <f>SUMIFS(Table2[number],Table2[Event],"Goal",Table2[H/U],"AWAY",Table2[GameID],Table2[[#This Row],[GameID]],Table2[GameTime],"&lt;="&amp;Table2[[#This Row],[GameTime]])</f>
        <v>0</v>
      </c>
      <c r="T1519" t="str">
        <f>IF(Table2[[#This Row],[Event]]="Goal",Table2[[#This Row],[Hscore]]&amp;"-"&amp;Table2[[#This Row],[Uscore]],"")</f>
        <v/>
      </c>
      <c r="U1519">
        <v>2136</v>
      </c>
      <c r="V1519" s="1">
        <f>Table2[[#This Row],[GameTime]]-(Table2[[#This Row],[period]]-1)*1200</f>
        <v>936</v>
      </c>
      <c r="W1519" s="1">
        <f>ROUNDDOWN(Table2[[#This Row],[Time]]/60,0)</f>
        <v>15</v>
      </c>
      <c r="X1519" s="1">
        <f>ROUNDDOWN((Table2[[#This Row],[Time]]/60-Table2[[#This Row],[Time2]])*60,0)</f>
        <v>36</v>
      </c>
      <c r="Y1519" s="1">
        <f>IF(Table2[[#This Row],[Time2]]&lt;10,0&amp;Table2[[#This Row],[Time2]],Table2[[#This Row],[Time2]])</f>
        <v>15</v>
      </c>
      <c r="Z1519" s="1">
        <f>IF(Table2[[#This Row],[Time3]]&lt;10,0&amp;Table2[[#This Row],[Time3]],Table2[[#This Row],[Time3]])</f>
        <v>36</v>
      </c>
      <c r="AA1519" s="2" t="str">
        <f>Table2[[#This Row],[Time4]]&amp;":"&amp;Table2[[#This Row],[Time5]]</f>
        <v>15:36</v>
      </c>
      <c r="AB1519" s="1" cm="1">
        <f t="array" ref="AB1519">IFERROR(IF(Table2[[#This Row],[code]]="","",_xlfn.IFS(AND(Table2[[#This Row],[code]]&lt;400,Table2[[#This Row],[code]]&lt;&gt;""),2,Table2[[#This Row],[code]]&gt;500,4)),"")</f>
        <v>2</v>
      </c>
      <c r="AC1519" s="1">
        <f>IF(Table2[[#This Row],[Event]]="Penalty",Table2[[#This Row],[number]],IF(Table2[[#This Row],[Event]]="Time-Out",401,""))</f>
        <v>201</v>
      </c>
      <c r="AD1519" s="1">
        <f>ROW(A1518)</f>
        <v>1518</v>
      </c>
      <c r="AE1519" s="1">
        <f>COUNTIFS(Table2[GameID],Table2[[#This Row],[GameID]],Table2[Column1],"&lt;="&amp;Table2[[#This Row],[Column1]])-1</f>
        <v>11</v>
      </c>
    </row>
    <row r="1520" spans="1:31" x14ac:dyDescent="0.45">
      <c r="A1520" t="s">
        <v>445</v>
      </c>
      <c r="B1520" t="str">
        <f>_xlfn.TEXTBEFORE(Table2[[#This Row],[Kamp]]," - ")</f>
        <v>Hvidovre Attack</v>
      </c>
      <c r="C1520" t="str">
        <f>_xlfn.TEXTAFTER(Table2[[#This Row],[Kamp]],"- ")</f>
        <v>BFC Vendsyssel</v>
      </c>
      <c r="D1520">
        <v>44990</v>
      </c>
      <c r="E1520">
        <v>65731</v>
      </c>
      <c r="F1520">
        <v>20222023</v>
      </c>
      <c r="G1520" t="s">
        <v>418</v>
      </c>
      <c r="H1520" t="s">
        <v>659</v>
      </c>
      <c r="I1520" t="s">
        <v>678</v>
      </c>
      <c r="J1520">
        <v>3</v>
      </c>
      <c r="K1520">
        <v>29511</v>
      </c>
      <c r="L1520">
        <v>1</v>
      </c>
      <c r="M1520" t="s">
        <v>630</v>
      </c>
      <c r="N1520" t="s">
        <v>63</v>
      </c>
      <c r="O1520" t="s">
        <v>62</v>
      </c>
      <c r="P1520">
        <v>10</v>
      </c>
      <c r="Q1520">
        <v>7</v>
      </c>
      <c r="R1520">
        <f>SUMIFS(Table2[number],Table2[Event],"Goal",Table2[H/U],"HOME",Table2[GameID],Table2[[#This Row],[GameID]],Table2[GameTime],"&lt;="&amp;Table2[[#This Row],[GameTime]])</f>
        <v>8</v>
      </c>
      <c r="S1520">
        <f>SUMIFS(Table2[number],Table2[Event],"Goal",Table2[H/U],"AWAY",Table2[GameID],Table2[[#This Row],[GameID]],Table2[GameTime],"&lt;="&amp;Table2[[#This Row],[GameTime]])</f>
        <v>0</v>
      </c>
      <c r="T1520" t="str">
        <f>IF(Table2[[#This Row],[Event]]="Goal",Table2[[#This Row],[Hscore]]&amp;"-"&amp;Table2[[#This Row],[Uscore]],"")</f>
        <v>8-0</v>
      </c>
      <c r="U1520">
        <v>2786</v>
      </c>
      <c r="V1520" s="1">
        <f>Table2[[#This Row],[GameTime]]-(Table2[[#This Row],[period]]-1)*1200</f>
        <v>386</v>
      </c>
      <c r="W1520" s="1">
        <f>ROUNDDOWN(Table2[[#This Row],[Time]]/60,0)</f>
        <v>6</v>
      </c>
      <c r="X1520" s="1">
        <f>ROUNDDOWN((Table2[[#This Row],[Time]]/60-Table2[[#This Row],[Time2]])*60,0)</f>
        <v>26</v>
      </c>
      <c r="Y1520" s="1" t="str">
        <f>IF(Table2[[#This Row],[Time2]]&lt;10,0&amp;Table2[[#This Row],[Time2]],Table2[[#This Row],[Time2]])</f>
        <v>06</v>
      </c>
      <c r="Z1520" s="1">
        <f>IF(Table2[[#This Row],[Time3]]&lt;10,0&amp;Table2[[#This Row],[Time3]],Table2[[#This Row],[Time3]])</f>
        <v>26</v>
      </c>
      <c r="AA1520" s="2" t="str">
        <f>Table2[[#This Row],[Time4]]&amp;":"&amp;Table2[[#This Row],[Time5]]</f>
        <v>06:26</v>
      </c>
      <c r="AB1520" s="1" t="str" cm="1">
        <f t="array" ref="AB1520">IFERROR(IF(Table2[[#This Row],[code]]="","",_xlfn.IFS(AND(Table2[[#This Row],[code]]&lt;400,Table2[[#This Row],[code]]&lt;&gt;""),2,Table2[[#This Row],[code]]&gt;500,4)),"")</f>
        <v/>
      </c>
      <c r="AC1520" s="1" t="str">
        <f>IF(Table2[[#This Row],[Event]]="Penalty",Table2[[#This Row],[number]],IF(Table2[[#This Row],[Event]]="Time-Out",401,""))</f>
        <v/>
      </c>
      <c r="AD1520" s="1">
        <f>ROW(A1519)</f>
        <v>1519</v>
      </c>
      <c r="AE1520" s="1">
        <f>COUNTIFS(Table2[GameID],Table2[[#This Row],[GameID]],Table2[Column1],"&lt;="&amp;Table2[[#This Row],[Column1]])-1</f>
        <v>12</v>
      </c>
    </row>
    <row r="1521" spans="1:31" x14ac:dyDescent="0.45">
      <c r="A1521" t="s">
        <v>445</v>
      </c>
      <c r="B1521" t="str">
        <f>_xlfn.TEXTBEFORE(Table2[[#This Row],[Kamp]]," - ")</f>
        <v>Hvidovre Attack</v>
      </c>
      <c r="C1521" t="str">
        <f>_xlfn.TEXTAFTER(Table2[[#This Row],[Kamp]],"- ")</f>
        <v>BFC Vendsyssel</v>
      </c>
      <c r="D1521">
        <v>44990</v>
      </c>
      <c r="E1521">
        <v>65731</v>
      </c>
      <c r="F1521">
        <v>20222023</v>
      </c>
      <c r="G1521" t="s">
        <v>418</v>
      </c>
      <c r="H1521" t="s">
        <v>659</v>
      </c>
      <c r="I1521" t="s">
        <v>678</v>
      </c>
      <c r="J1521">
        <v>3</v>
      </c>
      <c r="K1521">
        <v>29511</v>
      </c>
      <c r="L1521">
        <v>1</v>
      </c>
      <c r="M1521" t="s">
        <v>630</v>
      </c>
      <c r="N1521" t="s">
        <v>60</v>
      </c>
      <c r="O1521" t="s">
        <v>279</v>
      </c>
      <c r="P1521">
        <v>4</v>
      </c>
      <c r="Q1521">
        <v>5</v>
      </c>
      <c r="R1521">
        <f>SUMIFS(Table2[number],Table2[Event],"Goal",Table2[H/U],"HOME",Table2[GameID],Table2[[#This Row],[GameID]],Table2[GameTime],"&lt;="&amp;Table2[[#This Row],[GameTime]])</f>
        <v>9</v>
      </c>
      <c r="S1521">
        <f>SUMIFS(Table2[number],Table2[Event],"Goal",Table2[H/U],"AWAY",Table2[GameID],Table2[[#This Row],[GameID]],Table2[GameTime],"&lt;="&amp;Table2[[#This Row],[GameTime]])</f>
        <v>0</v>
      </c>
      <c r="T1521" t="str">
        <f>IF(Table2[[#This Row],[Event]]="Goal",Table2[[#This Row],[Hscore]]&amp;"-"&amp;Table2[[#This Row],[Uscore]],"")</f>
        <v>9-0</v>
      </c>
      <c r="U1521">
        <v>2831</v>
      </c>
      <c r="V1521" s="1">
        <f>Table2[[#This Row],[GameTime]]-(Table2[[#This Row],[period]]-1)*1200</f>
        <v>431</v>
      </c>
      <c r="W1521" s="1">
        <f>ROUNDDOWN(Table2[[#This Row],[Time]]/60,0)</f>
        <v>7</v>
      </c>
      <c r="X1521" s="1">
        <f>ROUNDDOWN((Table2[[#This Row],[Time]]/60-Table2[[#This Row],[Time2]])*60,0)</f>
        <v>11</v>
      </c>
      <c r="Y1521" s="1" t="str">
        <f>IF(Table2[[#This Row],[Time2]]&lt;10,0&amp;Table2[[#This Row],[Time2]],Table2[[#This Row],[Time2]])</f>
        <v>07</v>
      </c>
      <c r="Z1521" s="1">
        <f>IF(Table2[[#This Row],[Time3]]&lt;10,0&amp;Table2[[#This Row],[Time3]],Table2[[#This Row],[Time3]])</f>
        <v>11</v>
      </c>
      <c r="AA1521" s="2" t="str">
        <f>Table2[[#This Row],[Time4]]&amp;":"&amp;Table2[[#This Row],[Time5]]</f>
        <v>07:11</v>
      </c>
      <c r="AB1521" s="1" t="str" cm="1">
        <f t="array" ref="AB1521">IFERROR(IF(Table2[[#This Row],[code]]="","",_xlfn.IFS(AND(Table2[[#This Row],[code]]&lt;400,Table2[[#This Row],[code]]&lt;&gt;""),2,Table2[[#This Row],[code]]&gt;500,4)),"")</f>
        <v/>
      </c>
      <c r="AC1521" s="1" t="str">
        <f>IF(Table2[[#This Row],[Event]]="Penalty",Table2[[#This Row],[number]],IF(Table2[[#This Row],[Event]]="Time-Out",401,""))</f>
        <v/>
      </c>
      <c r="AD1521" s="1">
        <f>ROW(A1520)</f>
        <v>1520</v>
      </c>
      <c r="AE1521" s="1">
        <f>COUNTIFS(Table2[GameID],Table2[[#This Row],[GameID]],Table2[Column1],"&lt;="&amp;Table2[[#This Row],[Column1]])-1</f>
        <v>13</v>
      </c>
    </row>
    <row r="1522" spans="1:31" x14ac:dyDescent="0.45">
      <c r="A1522" t="s">
        <v>445</v>
      </c>
      <c r="B1522" t="str">
        <f>_xlfn.TEXTBEFORE(Table2[[#This Row],[Kamp]]," - ")</f>
        <v>Hvidovre Attack</v>
      </c>
      <c r="C1522" t="str">
        <f>_xlfn.TEXTAFTER(Table2[[#This Row],[Kamp]],"- ")</f>
        <v>BFC Vendsyssel</v>
      </c>
      <c r="D1522">
        <v>44990</v>
      </c>
      <c r="E1522">
        <v>65731</v>
      </c>
      <c r="F1522">
        <v>20222023</v>
      </c>
      <c r="G1522" t="s">
        <v>418</v>
      </c>
      <c r="H1522" t="s">
        <v>659</v>
      </c>
      <c r="I1522" t="s">
        <v>678</v>
      </c>
      <c r="J1522">
        <v>3</v>
      </c>
      <c r="K1522">
        <v>29511</v>
      </c>
      <c r="L1522">
        <v>1</v>
      </c>
      <c r="M1522" t="s">
        <v>630</v>
      </c>
      <c r="N1522" t="s">
        <v>76</v>
      </c>
      <c r="O1522" t="s">
        <v>72</v>
      </c>
      <c r="P1522">
        <v>99</v>
      </c>
      <c r="Q1522">
        <v>86</v>
      </c>
      <c r="R1522">
        <f>SUMIFS(Table2[number],Table2[Event],"Goal",Table2[H/U],"HOME",Table2[GameID],Table2[[#This Row],[GameID]],Table2[GameTime],"&lt;="&amp;Table2[[#This Row],[GameTime]])</f>
        <v>10</v>
      </c>
      <c r="S1522">
        <f>SUMIFS(Table2[number],Table2[Event],"Goal",Table2[H/U],"AWAY",Table2[GameID],Table2[[#This Row],[GameID]],Table2[GameTime],"&lt;="&amp;Table2[[#This Row],[GameTime]])</f>
        <v>0</v>
      </c>
      <c r="T1522" t="str">
        <f>IF(Table2[[#This Row],[Event]]="Goal",Table2[[#This Row],[Hscore]]&amp;"-"&amp;Table2[[#This Row],[Uscore]],"")</f>
        <v>10-0</v>
      </c>
      <c r="U1522">
        <v>2951</v>
      </c>
      <c r="V1522" s="1">
        <f>Table2[[#This Row],[GameTime]]-(Table2[[#This Row],[period]]-1)*1200</f>
        <v>551</v>
      </c>
      <c r="W1522" s="1">
        <f>ROUNDDOWN(Table2[[#This Row],[Time]]/60,0)</f>
        <v>9</v>
      </c>
      <c r="X1522" s="1">
        <f>ROUNDDOWN((Table2[[#This Row],[Time]]/60-Table2[[#This Row],[Time2]])*60,0)</f>
        <v>11</v>
      </c>
      <c r="Y1522" s="1" t="str">
        <f>IF(Table2[[#This Row],[Time2]]&lt;10,0&amp;Table2[[#This Row],[Time2]],Table2[[#This Row],[Time2]])</f>
        <v>09</v>
      </c>
      <c r="Z1522" s="1">
        <f>IF(Table2[[#This Row],[Time3]]&lt;10,0&amp;Table2[[#This Row],[Time3]],Table2[[#This Row],[Time3]])</f>
        <v>11</v>
      </c>
      <c r="AA1522" s="2" t="str">
        <f>Table2[[#This Row],[Time4]]&amp;":"&amp;Table2[[#This Row],[Time5]]</f>
        <v>09:11</v>
      </c>
      <c r="AB1522" s="1" t="str" cm="1">
        <f t="array" ref="AB1522">IFERROR(IF(Table2[[#This Row],[code]]="","",_xlfn.IFS(AND(Table2[[#This Row],[code]]&lt;400,Table2[[#This Row],[code]]&lt;&gt;""),2,Table2[[#This Row],[code]]&gt;500,4)),"")</f>
        <v/>
      </c>
      <c r="AC1522" s="1" t="str">
        <f>IF(Table2[[#This Row],[Event]]="Penalty",Table2[[#This Row],[number]],IF(Table2[[#This Row],[Event]]="Time-Out",401,""))</f>
        <v/>
      </c>
      <c r="AD1522" s="1">
        <f>ROW(A1521)</f>
        <v>1521</v>
      </c>
      <c r="AE1522" s="1">
        <f>COUNTIFS(Table2[GameID],Table2[[#This Row],[GameID]],Table2[Column1],"&lt;="&amp;Table2[[#This Row],[Column1]])-1</f>
        <v>14</v>
      </c>
    </row>
    <row r="1523" spans="1:31" x14ac:dyDescent="0.45">
      <c r="A1523" t="s">
        <v>445</v>
      </c>
      <c r="B1523" t="str">
        <f>_xlfn.TEXTBEFORE(Table2[[#This Row],[Kamp]]," - ")</f>
        <v>Hvidovre Attack</v>
      </c>
      <c r="C1523" t="str">
        <f>_xlfn.TEXTAFTER(Table2[[#This Row],[Kamp]],"- ")</f>
        <v>BFC Vendsyssel</v>
      </c>
      <c r="D1523">
        <v>44990</v>
      </c>
      <c r="E1523">
        <v>65731</v>
      </c>
      <c r="F1523">
        <v>20222023</v>
      </c>
      <c r="G1523" t="s">
        <v>418</v>
      </c>
      <c r="H1523" t="s">
        <v>664</v>
      </c>
      <c r="I1523" t="s">
        <v>677</v>
      </c>
      <c r="J1523">
        <v>3</v>
      </c>
      <c r="K1523">
        <v>29506</v>
      </c>
      <c r="L1523">
        <v>0</v>
      </c>
      <c r="M1523" t="s">
        <v>633</v>
      </c>
      <c r="N1523" t="s">
        <v>634</v>
      </c>
      <c r="O1523" t="s">
        <v>634</v>
      </c>
      <c r="P1523" t="s">
        <v>634</v>
      </c>
      <c r="Q1523" t="s">
        <v>634</v>
      </c>
      <c r="R1523">
        <f>SUMIFS(Table2[number],Table2[Event],"Goal",Table2[H/U],"HOME",Table2[GameID],Table2[[#This Row],[GameID]],Table2[GameTime],"&lt;="&amp;Table2[[#This Row],[GameTime]])</f>
        <v>10</v>
      </c>
      <c r="S1523">
        <f>SUMIFS(Table2[number],Table2[Event],"Goal",Table2[H/U],"AWAY",Table2[GameID],Table2[[#This Row],[GameID]],Table2[GameTime],"&lt;="&amp;Table2[[#This Row],[GameTime]])</f>
        <v>0</v>
      </c>
      <c r="T1523" t="str">
        <f>IF(Table2[[#This Row],[Event]]="Goal",Table2[[#This Row],[Hscore]]&amp;"-"&amp;Table2[[#This Row],[Uscore]],"")</f>
        <v/>
      </c>
      <c r="U1523">
        <v>2951</v>
      </c>
      <c r="V1523" s="1">
        <f>Table2[[#This Row],[GameTime]]-(Table2[[#This Row],[period]]-1)*1200</f>
        <v>551</v>
      </c>
      <c r="W1523" s="1">
        <f>ROUNDDOWN(Table2[[#This Row],[Time]]/60,0)</f>
        <v>9</v>
      </c>
      <c r="X1523" s="1">
        <f>ROUNDDOWN((Table2[[#This Row],[Time]]/60-Table2[[#This Row],[Time2]])*60,0)</f>
        <v>11</v>
      </c>
      <c r="Y1523" s="1" t="str">
        <f>IF(Table2[[#This Row],[Time2]]&lt;10,0&amp;Table2[[#This Row],[Time2]],Table2[[#This Row],[Time2]])</f>
        <v>09</v>
      </c>
      <c r="Z1523" s="1">
        <f>IF(Table2[[#This Row],[Time3]]&lt;10,0&amp;Table2[[#This Row],[Time3]],Table2[[#This Row],[Time3]])</f>
        <v>11</v>
      </c>
      <c r="AA1523" s="2" t="str">
        <f>Table2[[#This Row],[Time4]]&amp;":"&amp;Table2[[#This Row],[Time5]]</f>
        <v>09:11</v>
      </c>
      <c r="AB1523" s="1" t="str" cm="1">
        <f t="array" ref="AB1523">IFERROR(IF(Table2[[#This Row],[code]]="","",_xlfn.IFS(AND(Table2[[#This Row],[code]]&lt;400,Table2[[#This Row],[code]]&lt;&gt;""),2,Table2[[#This Row],[code]]&gt;500,4)),"")</f>
        <v/>
      </c>
      <c r="AC1523" s="1">
        <f>IF(Table2[[#This Row],[Event]]="Penalty",Table2[[#This Row],[number]],IF(Table2[[#This Row],[Event]]="Time-Out",401,""))</f>
        <v>401</v>
      </c>
      <c r="AD1523" s="1">
        <f>ROW(A1522)</f>
        <v>1522</v>
      </c>
      <c r="AE1523" s="1">
        <f>COUNTIFS(Table2[GameID],Table2[[#This Row],[GameID]],Table2[Column1],"&lt;="&amp;Table2[[#This Row],[Column1]])-1</f>
        <v>15</v>
      </c>
    </row>
    <row r="1524" spans="1:31" x14ac:dyDescent="0.45">
      <c r="A1524" t="s">
        <v>445</v>
      </c>
      <c r="B1524" t="str">
        <f>_xlfn.TEXTBEFORE(Table2[[#This Row],[Kamp]]," - ")</f>
        <v>Hvidovre Attack</v>
      </c>
      <c r="C1524" t="str">
        <f>_xlfn.TEXTAFTER(Table2[[#This Row],[Kamp]],"- ")</f>
        <v>BFC Vendsyssel</v>
      </c>
      <c r="D1524">
        <v>44990</v>
      </c>
      <c r="E1524">
        <v>65731</v>
      </c>
      <c r="F1524">
        <v>20222023</v>
      </c>
      <c r="G1524" t="s">
        <v>418</v>
      </c>
      <c r="H1524" t="s">
        <v>659</v>
      </c>
      <c r="I1524" t="s">
        <v>678</v>
      </c>
      <c r="J1524">
        <v>3</v>
      </c>
      <c r="K1524">
        <v>29511</v>
      </c>
      <c r="L1524">
        <v>1</v>
      </c>
      <c r="M1524" t="s">
        <v>630</v>
      </c>
      <c r="N1524" t="s">
        <v>74</v>
      </c>
      <c r="O1524" t="s">
        <v>634</v>
      </c>
      <c r="P1524">
        <v>92</v>
      </c>
      <c r="Q1524" t="s">
        <v>634</v>
      </c>
      <c r="R1524">
        <f>SUMIFS(Table2[number],Table2[Event],"Goal",Table2[H/U],"HOME",Table2[GameID],Table2[[#This Row],[GameID]],Table2[GameTime],"&lt;="&amp;Table2[[#This Row],[GameTime]])</f>
        <v>11</v>
      </c>
      <c r="S1524">
        <f>SUMIFS(Table2[number],Table2[Event],"Goal",Table2[H/U],"AWAY",Table2[GameID],Table2[[#This Row],[GameID]],Table2[GameTime],"&lt;="&amp;Table2[[#This Row],[GameTime]])</f>
        <v>0</v>
      </c>
      <c r="T1524" t="str">
        <f>IF(Table2[[#This Row],[Event]]="Goal",Table2[[#This Row],[Hscore]]&amp;"-"&amp;Table2[[#This Row],[Uscore]],"")</f>
        <v>11-0</v>
      </c>
      <c r="U1524">
        <v>3255</v>
      </c>
      <c r="V1524" s="1">
        <f>Table2[[#This Row],[GameTime]]-(Table2[[#This Row],[period]]-1)*1200</f>
        <v>855</v>
      </c>
      <c r="W1524" s="1">
        <f>ROUNDDOWN(Table2[[#This Row],[Time]]/60,0)</f>
        <v>14</v>
      </c>
      <c r="X1524" s="1">
        <f>ROUNDDOWN((Table2[[#This Row],[Time]]/60-Table2[[#This Row],[Time2]])*60,0)</f>
        <v>15</v>
      </c>
      <c r="Y1524" s="1">
        <f>IF(Table2[[#This Row],[Time2]]&lt;10,0&amp;Table2[[#This Row],[Time2]],Table2[[#This Row],[Time2]])</f>
        <v>14</v>
      </c>
      <c r="Z1524" s="1">
        <f>IF(Table2[[#This Row],[Time3]]&lt;10,0&amp;Table2[[#This Row],[Time3]],Table2[[#This Row],[Time3]])</f>
        <v>15</v>
      </c>
      <c r="AA1524" s="2" t="str">
        <f>Table2[[#This Row],[Time4]]&amp;":"&amp;Table2[[#This Row],[Time5]]</f>
        <v>14:15</v>
      </c>
      <c r="AB1524" s="1" t="str" cm="1">
        <f t="array" ref="AB1524">IFERROR(IF(Table2[[#This Row],[code]]="","",_xlfn.IFS(AND(Table2[[#This Row],[code]]&lt;400,Table2[[#This Row],[code]]&lt;&gt;""),2,Table2[[#This Row],[code]]&gt;500,4)),"")</f>
        <v/>
      </c>
      <c r="AC1524" s="1" t="str">
        <f>IF(Table2[[#This Row],[Event]]="Penalty",Table2[[#This Row],[number]],IF(Table2[[#This Row],[Event]]="Time-Out",401,""))</f>
        <v/>
      </c>
      <c r="AD1524" s="1">
        <f>ROW(A1523)</f>
        <v>1523</v>
      </c>
      <c r="AE1524" s="1">
        <f>COUNTIFS(Table2[GameID],Table2[[#This Row],[GameID]],Table2[Column1],"&lt;="&amp;Table2[[#This Row],[Column1]])-1</f>
        <v>16</v>
      </c>
    </row>
    <row r="1525" spans="1:31" x14ac:dyDescent="0.45">
      <c r="A1525" t="s">
        <v>445</v>
      </c>
      <c r="B1525" t="str">
        <f>_xlfn.TEXTBEFORE(Table2[[#This Row],[Kamp]]," - ")</f>
        <v>Hvidovre Attack</v>
      </c>
      <c r="C1525" t="str">
        <f>_xlfn.TEXTAFTER(Table2[[#This Row],[Kamp]],"- ")</f>
        <v>BFC Vendsyssel</v>
      </c>
      <c r="D1525">
        <v>44990</v>
      </c>
      <c r="E1525">
        <v>65731</v>
      </c>
      <c r="F1525">
        <v>20222023</v>
      </c>
      <c r="G1525" t="s">
        <v>418</v>
      </c>
      <c r="H1525" t="s">
        <v>659</v>
      </c>
      <c r="I1525" t="s">
        <v>678</v>
      </c>
      <c r="J1525">
        <v>3</v>
      </c>
      <c r="K1525">
        <v>29511</v>
      </c>
      <c r="L1525">
        <v>1</v>
      </c>
      <c r="M1525" t="s">
        <v>630</v>
      </c>
      <c r="N1525" t="s">
        <v>127</v>
      </c>
      <c r="O1525" t="s">
        <v>62</v>
      </c>
      <c r="P1525">
        <v>11</v>
      </c>
      <c r="Q1525">
        <v>7</v>
      </c>
      <c r="R1525">
        <f>SUMIFS(Table2[number],Table2[Event],"Goal",Table2[H/U],"HOME",Table2[GameID],Table2[[#This Row],[GameID]],Table2[GameTime],"&lt;="&amp;Table2[[#This Row],[GameTime]])</f>
        <v>12</v>
      </c>
      <c r="S1525">
        <f>SUMIFS(Table2[number],Table2[Event],"Goal",Table2[H/U],"AWAY",Table2[GameID],Table2[[#This Row],[GameID]],Table2[GameTime],"&lt;="&amp;Table2[[#This Row],[GameTime]])</f>
        <v>0</v>
      </c>
      <c r="T1525" t="str">
        <f>IF(Table2[[#This Row],[Event]]="Goal",Table2[[#This Row],[Hscore]]&amp;"-"&amp;Table2[[#This Row],[Uscore]],"")</f>
        <v>12-0</v>
      </c>
      <c r="U1525">
        <v>3341</v>
      </c>
      <c r="V1525" s="1">
        <f>Table2[[#This Row],[GameTime]]-(Table2[[#This Row],[period]]-1)*1200</f>
        <v>941</v>
      </c>
      <c r="W1525" s="1">
        <f>ROUNDDOWN(Table2[[#This Row],[Time]]/60,0)</f>
        <v>15</v>
      </c>
      <c r="X1525" s="1">
        <f>ROUNDDOWN((Table2[[#This Row],[Time]]/60-Table2[[#This Row],[Time2]])*60,0)</f>
        <v>41</v>
      </c>
      <c r="Y1525" s="1">
        <f>IF(Table2[[#This Row],[Time2]]&lt;10,0&amp;Table2[[#This Row],[Time2]],Table2[[#This Row],[Time2]])</f>
        <v>15</v>
      </c>
      <c r="Z1525" s="1">
        <f>IF(Table2[[#This Row],[Time3]]&lt;10,0&amp;Table2[[#This Row],[Time3]],Table2[[#This Row],[Time3]])</f>
        <v>41</v>
      </c>
      <c r="AA1525" s="2" t="str">
        <f>Table2[[#This Row],[Time4]]&amp;":"&amp;Table2[[#This Row],[Time5]]</f>
        <v>15:41</v>
      </c>
      <c r="AB1525" s="1" t="str" cm="1">
        <f t="array" ref="AB1525">IFERROR(IF(Table2[[#This Row],[code]]="","",_xlfn.IFS(AND(Table2[[#This Row],[code]]&lt;400,Table2[[#This Row],[code]]&lt;&gt;""),2,Table2[[#This Row],[code]]&gt;500,4)),"")</f>
        <v/>
      </c>
      <c r="AC1525" s="1" t="str">
        <f>IF(Table2[[#This Row],[Event]]="Penalty",Table2[[#This Row],[number]],IF(Table2[[#This Row],[Event]]="Time-Out",401,""))</f>
        <v/>
      </c>
      <c r="AD1525" s="1">
        <f>ROW(A1524)</f>
        <v>1524</v>
      </c>
      <c r="AE1525" s="1">
        <f>COUNTIFS(Table2[GameID],Table2[[#This Row],[GameID]],Table2[Column1],"&lt;="&amp;Table2[[#This Row],[Column1]])-1</f>
        <v>17</v>
      </c>
    </row>
    <row r="1526" spans="1:31" x14ac:dyDescent="0.45">
      <c r="A1526" t="s">
        <v>445</v>
      </c>
      <c r="B1526" t="str">
        <f>_xlfn.TEXTBEFORE(Table2[[#This Row],[Kamp]]," - ")</f>
        <v>Hvidovre Attack</v>
      </c>
      <c r="C1526" t="str">
        <f>_xlfn.TEXTAFTER(Table2[[#This Row],[Kamp]],"- ")</f>
        <v>BFC Vendsyssel</v>
      </c>
      <c r="D1526">
        <v>44990</v>
      </c>
      <c r="E1526">
        <v>65731</v>
      </c>
      <c r="F1526">
        <v>20222023</v>
      </c>
      <c r="G1526" t="s">
        <v>418</v>
      </c>
      <c r="H1526" t="s">
        <v>659</v>
      </c>
      <c r="I1526" t="s">
        <v>678</v>
      </c>
      <c r="J1526">
        <v>3</v>
      </c>
      <c r="K1526">
        <v>29511</v>
      </c>
      <c r="L1526">
        <v>1</v>
      </c>
      <c r="M1526" t="s">
        <v>630</v>
      </c>
      <c r="N1526" t="s">
        <v>61</v>
      </c>
      <c r="O1526" t="s">
        <v>191</v>
      </c>
      <c r="P1526">
        <v>6</v>
      </c>
      <c r="Q1526">
        <v>89</v>
      </c>
      <c r="R1526">
        <f>SUMIFS(Table2[number],Table2[Event],"Goal",Table2[H/U],"HOME",Table2[GameID],Table2[[#This Row],[GameID]],Table2[GameTime],"&lt;="&amp;Table2[[#This Row],[GameTime]])</f>
        <v>13</v>
      </c>
      <c r="S1526">
        <f>SUMIFS(Table2[number],Table2[Event],"Goal",Table2[H/U],"AWAY",Table2[GameID],Table2[[#This Row],[GameID]],Table2[GameTime],"&lt;="&amp;Table2[[#This Row],[GameTime]])</f>
        <v>0</v>
      </c>
      <c r="T1526" t="str">
        <f>IF(Table2[[#This Row],[Event]]="Goal",Table2[[#This Row],[Hscore]]&amp;"-"&amp;Table2[[#This Row],[Uscore]],"")</f>
        <v>13-0</v>
      </c>
      <c r="U1526">
        <v>3394</v>
      </c>
      <c r="V1526" s="1">
        <f>Table2[[#This Row],[GameTime]]-(Table2[[#This Row],[period]]-1)*1200</f>
        <v>994</v>
      </c>
      <c r="W1526" s="1">
        <f>ROUNDDOWN(Table2[[#This Row],[Time]]/60,0)</f>
        <v>16</v>
      </c>
      <c r="X1526" s="1">
        <f>ROUNDDOWN((Table2[[#This Row],[Time]]/60-Table2[[#This Row],[Time2]])*60,0)</f>
        <v>34</v>
      </c>
      <c r="Y1526" s="1">
        <f>IF(Table2[[#This Row],[Time2]]&lt;10,0&amp;Table2[[#This Row],[Time2]],Table2[[#This Row],[Time2]])</f>
        <v>16</v>
      </c>
      <c r="Z1526" s="1">
        <f>IF(Table2[[#This Row],[Time3]]&lt;10,0&amp;Table2[[#This Row],[Time3]],Table2[[#This Row],[Time3]])</f>
        <v>34</v>
      </c>
      <c r="AA1526" s="2" t="str">
        <f>Table2[[#This Row],[Time4]]&amp;":"&amp;Table2[[#This Row],[Time5]]</f>
        <v>16:34</v>
      </c>
      <c r="AB1526" s="1" t="str" cm="1">
        <f t="array" ref="AB1526">IFERROR(IF(Table2[[#This Row],[code]]="","",_xlfn.IFS(AND(Table2[[#This Row],[code]]&lt;400,Table2[[#This Row],[code]]&lt;&gt;""),2,Table2[[#This Row],[code]]&gt;500,4)),"")</f>
        <v/>
      </c>
      <c r="AC1526" s="1" t="str">
        <f>IF(Table2[[#This Row],[Event]]="Penalty",Table2[[#This Row],[number]],IF(Table2[[#This Row],[Event]]="Time-Out",401,""))</f>
        <v/>
      </c>
      <c r="AD1526" s="1">
        <f>ROW(A1525)</f>
        <v>1525</v>
      </c>
      <c r="AE1526" s="1">
        <f>COUNTIFS(Table2[GameID],Table2[[#This Row],[GameID]],Table2[Column1],"&lt;="&amp;Table2[[#This Row],[Column1]])-1</f>
        <v>18</v>
      </c>
    </row>
    <row r="1527" spans="1:31" x14ac:dyDescent="0.45">
      <c r="A1527" t="s">
        <v>445</v>
      </c>
      <c r="B1527" t="str">
        <f>_xlfn.TEXTBEFORE(Table2[[#This Row],[Kamp]]," - ")</f>
        <v>Hvidovre Attack</v>
      </c>
      <c r="C1527" t="str">
        <f>_xlfn.TEXTAFTER(Table2[[#This Row],[Kamp]],"- ")</f>
        <v>BFC Vendsyssel</v>
      </c>
      <c r="D1527">
        <v>44990</v>
      </c>
      <c r="E1527">
        <v>65731</v>
      </c>
      <c r="F1527">
        <v>20222023</v>
      </c>
      <c r="G1527" t="s">
        <v>418</v>
      </c>
      <c r="H1527" t="s">
        <v>659</v>
      </c>
      <c r="I1527" t="s">
        <v>678</v>
      </c>
      <c r="J1527">
        <v>3</v>
      </c>
      <c r="K1527">
        <v>29511</v>
      </c>
      <c r="L1527">
        <v>1</v>
      </c>
      <c r="M1527" t="s">
        <v>630</v>
      </c>
      <c r="N1527" t="s">
        <v>69</v>
      </c>
      <c r="O1527" t="s">
        <v>59</v>
      </c>
      <c r="P1527">
        <v>45</v>
      </c>
      <c r="Q1527">
        <v>2</v>
      </c>
      <c r="R1527">
        <f>SUMIFS(Table2[number],Table2[Event],"Goal",Table2[H/U],"HOME",Table2[GameID],Table2[[#This Row],[GameID]],Table2[GameTime],"&lt;="&amp;Table2[[#This Row],[GameTime]])</f>
        <v>14</v>
      </c>
      <c r="S1527">
        <f>SUMIFS(Table2[number],Table2[Event],"Goal",Table2[H/U],"AWAY",Table2[GameID],Table2[[#This Row],[GameID]],Table2[GameTime],"&lt;="&amp;Table2[[#This Row],[GameTime]])</f>
        <v>0</v>
      </c>
      <c r="T1527" t="str">
        <f>IF(Table2[[#This Row],[Event]]="Goal",Table2[[#This Row],[Hscore]]&amp;"-"&amp;Table2[[#This Row],[Uscore]],"")</f>
        <v>14-0</v>
      </c>
      <c r="U1527">
        <v>3458</v>
      </c>
      <c r="V1527" s="1">
        <f>Table2[[#This Row],[GameTime]]-(Table2[[#This Row],[period]]-1)*1200</f>
        <v>1058</v>
      </c>
      <c r="W1527" s="1">
        <f>ROUNDDOWN(Table2[[#This Row],[Time]]/60,0)</f>
        <v>17</v>
      </c>
      <c r="X1527" s="1">
        <f>ROUNDDOWN((Table2[[#This Row],[Time]]/60-Table2[[#This Row],[Time2]])*60,0)</f>
        <v>38</v>
      </c>
      <c r="Y1527" s="1">
        <f>IF(Table2[[#This Row],[Time2]]&lt;10,0&amp;Table2[[#This Row],[Time2]],Table2[[#This Row],[Time2]])</f>
        <v>17</v>
      </c>
      <c r="Z1527" s="1">
        <f>IF(Table2[[#This Row],[Time3]]&lt;10,0&amp;Table2[[#This Row],[Time3]],Table2[[#This Row],[Time3]])</f>
        <v>38</v>
      </c>
      <c r="AA1527" s="2" t="str">
        <f>Table2[[#This Row],[Time4]]&amp;":"&amp;Table2[[#This Row],[Time5]]</f>
        <v>17:38</v>
      </c>
      <c r="AB1527" s="1" t="str" cm="1">
        <f t="array" ref="AB1527">IFERROR(IF(Table2[[#This Row],[code]]="","",_xlfn.IFS(AND(Table2[[#This Row],[code]]&lt;400,Table2[[#This Row],[code]]&lt;&gt;""),2,Table2[[#This Row],[code]]&gt;500,4)),"")</f>
        <v/>
      </c>
      <c r="AC1527" s="1" t="str">
        <f>IF(Table2[[#This Row],[Event]]="Penalty",Table2[[#This Row],[number]],IF(Table2[[#This Row],[Event]]="Time-Out",401,""))</f>
        <v/>
      </c>
      <c r="AD1527" s="1">
        <f>ROW(A1526)</f>
        <v>1526</v>
      </c>
      <c r="AE1527" s="1">
        <f>COUNTIFS(Table2[GameID],Table2[[#This Row],[GameID]],Table2[Column1],"&lt;="&amp;Table2[[#This Row],[Column1]])-1</f>
        <v>19</v>
      </c>
    </row>
    <row r="1528" spans="1:31" x14ac:dyDescent="0.45">
      <c r="A1528" t="s">
        <v>443</v>
      </c>
      <c r="B1528" t="str">
        <f>_xlfn.TEXTBEFORE(Table2[[#This Row],[Kamp]]," - ")</f>
        <v>Rødovre FC</v>
      </c>
      <c r="C1528" t="str">
        <f>_xlfn.TEXTAFTER(Table2[[#This Row],[Kamp]],"- ")</f>
        <v>Blackhawks</v>
      </c>
      <c r="D1528">
        <v>44989</v>
      </c>
      <c r="E1528">
        <v>65732</v>
      </c>
      <c r="F1528">
        <v>20222023</v>
      </c>
      <c r="G1528" t="s">
        <v>418</v>
      </c>
      <c r="H1528" t="s">
        <v>661</v>
      </c>
      <c r="I1528" t="s">
        <v>677</v>
      </c>
      <c r="J1528">
        <v>1</v>
      </c>
      <c r="K1528">
        <v>29505</v>
      </c>
      <c r="L1528">
        <v>1</v>
      </c>
      <c r="M1528" t="s">
        <v>630</v>
      </c>
      <c r="N1528" t="s">
        <v>139</v>
      </c>
      <c r="O1528" t="s">
        <v>132</v>
      </c>
      <c r="P1528">
        <v>27</v>
      </c>
      <c r="Q1528">
        <v>4</v>
      </c>
      <c r="R1528">
        <f>SUMIFS(Table2[number],Table2[Event],"Goal",Table2[H/U],"HOME",Table2[GameID],Table2[[#This Row],[GameID]],Table2[GameTime],"&lt;="&amp;Table2[[#This Row],[GameTime]])</f>
        <v>0</v>
      </c>
      <c r="S1528">
        <f>SUMIFS(Table2[number],Table2[Event],"Goal",Table2[H/U],"AWAY",Table2[GameID],Table2[[#This Row],[GameID]],Table2[GameTime],"&lt;="&amp;Table2[[#This Row],[GameTime]])</f>
        <v>1</v>
      </c>
      <c r="T1528" t="str">
        <f>IF(Table2[[#This Row],[Event]]="Goal",Table2[[#This Row],[Hscore]]&amp;"-"&amp;Table2[[#This Row],[Uscore]],"")</f>
        <v>0-1</v>
      </c>
      <c r="U1528">
        <v>554</v>
      </c>
      <c r="V1528" s="1">
        <f>Table2[[#This Row],[GameTime]]-(Table2[[#This Row],[period]]-1)*1200</f>
        <v>554</v>
      </c>
      <c r="W1528" s="1">
        <f>ROUNDDOWN(Table2[[#This Row],[Time]]/60,0)</f>
        <v>9</v>
      </c>
      <c r="X1528" s="1">
        <f>ROUNDDOWN((Table2[[#This Row],[Time]]/60-Table2[[#This Row],[Time2]])*60,0)</f>
        <v>14</v>
      </c>
      <c r="Y1528" s="1" t="str">
        <f>IF(Table2[[#This Row],[Time2]]&lt;10,0&amp;Table2[[#This Row],[Time2]],Table2[[#This Row],[Time2]])</f>
        <v>09</v>
      </c>
      <c r="Z1528" s="1">
        <f>IF(Table2[[#This Row],[Time3]]&lt;10,0&amp;Table2[[#This Row],[Time3]],Table2[[#This Row],[Time3]])</f>
        <v>14</v>
      </c>
      <c r="AA1528" s="2" t="str">
        <f>Table2[[#This Row],[Time4]]&amp;":"&amp;Table2[[#This Row],[Time5]]</f>
        <v>09:14</v>
      </c>
      <c r="AB1528" s="1" t="str" cm="1">
        <f t="array" ref="AB1528">IFERROR(IF(Table2[[#This Row],[code]]="","",_xlfn.IFS(AND(Table2[[#This Row],[code]]&lt;400,Table2[[#This Row],[code]]&lt;&gt;""),2,Table2[[#This Row],[code]]&gt;500,4)),"")</f>
        <v/>
      </c>
      <c r="AC1528" s="1" t="str">
        <f>IF(Table2[[#This Row],[Event]]="Penalty",Table2[[#This Row],[number]],IF(Table2[[#This Row],[Event]]="Time-Out",401,""))</f>
        <v/>
      </c>
      <c r="AD1528" s="1">
        <f>ROW(A1527)</f>
        <v>1527</v>
      </c>
      <c r="AE1528" s="1">
        <f>COUNTIFS(Table2[GameID],Table2[[#This Row],[GameID]],Table2[Column1],"&lt;="&amp;Table2[[#This Row],[Column1]])-1</f>
        <v>0</v>
      </c>
    </row>
    <row r="1529" spans="1:31" x14ac:dyDescent="0.45">
      <c r="A1529" t="s">
        <v>443</v>
      </c>
      <c r="B1529" t="str">
        <f>_xlfn.TEXTBEFORE(Table2[[#This Row],[Kamp]]," - ")</f>
        <v>Rødovre FC</v>
      </c>
      <c r="C1529" t="str">
        <f>_xlfn.TEXTAFTER(Table2[[#This Row],[Kamp]],"- ")</f>
        <v>Blackhawks</v>
      </c>
      <c r="D1529">
        <v>44989</v>
      </c>
      <c r="E1529">
        <v>65732</v>
      </c>
      <c r="F1529">
        <v>20222023</v>
      </c>
      <c r="G1529" t="s">
        <v>418</v>
      </c>
      <c r="H1529" t="s">
        <v>661</v>
      </c>
      <c r="I1529" t="s">
        <v>677</v>
      </c>
      <c r="J1529">
        <v>1</v>
      </c>
      <c r="K1529">
        <v>29505</v>
      </c>
      <c r="L1529">
        <v>1</v>
      </c>
      <c r="M1529" t="s">
        <v>630</v>
      </c>
      <c r="N1529" t="s">
        <v>134</v>
      </c>
      <c r="O1529" t="s">
        <v>147</v>
      </c>
      <c r="P1529">
        <v>15</v>
      </c>
      <c r="Q1529">
        <v>92</v>
      </c>
      <c r="R1529">
        <f>SUMIFS(Table2[number],Table2[Event],"Goal",Table2[H/U],"HOME",Table2[GameID],Table2[[#This Row],[GameID]],Table2[GameTime],"&lt;="&amp;Table2[[#This Row],[GameTime]])</f>
        <v>0</v>
      </c>
      <c r="S1529">
        <f>SUMIFS(Table2[number],Table2[Event],"Goal",Table2[H/U],"AWAY",Table2[GameID],Table2[[#This Row],[GameID]],Table2[GameTime],"&lt;="&amp;Table2[[#This Row],[GameTime]])</f>
        <v>2</v>
      </c>
      <c r="T1529" t="str">
        <f>IF(Table2[[#This Row],[Event]]="Goal",Table2[[#This Row],[Hscore]]&amp;"-"&amp;Table2[[#This Row],[Uscore]],"")</f>
        <v>0-2</v>
      </c>
      <c r="U1529">
        <v>565</v>
      </c>
      <c r="V1529" s="1">
        <f>Table2[[#This Row],[GameTime]]-(Table2[[#This Row],[period]]-1)*1200</f>
        <v>565</v>
      </c>
      <c r="W1529" s="1">
        <f>ROUNDDOWN(Table2[[#This Row],[Time]]/60,0)</f>
        <v>9</v>
      </c>
      <c r="X1529" s="1">
        <f>ROUNDDOWN((Table2[[#This Row],[Time]]/60-Table2[[#This Row],[Time2]])*60,0)</f>
        <v>25</v>
      </c>
      <c r="Y1529" s="1" t="str">
        <f>IF(Table2[[#This Row],[Time2]]&lt;10,0&amp;Table2[[#This Row],[Time2]],Table2[[#This Row],[Time2]])</f>
        <v>09</v>
      </c>
      <c r="Z1529" s="1">
        <f>IF(Table2[[#This Row],[Time3]]&lt;10,0&amp;Table2[[#This Row],[Time3]],Table2[[#This Row],[Time3]])</f>
        <v>25</v>
      </c>
      <c r="AA1529" s="2" t="str">
        <f>Table2[[#This Row],[Time4]]&amp;":"&amp;Table2[[#This Row],[Time5]]</f>
        <v>09:25</v>
      </c>
      <c r="AB1529" s="1" t="str" cm="1">
        <f t="array" ref="AB1529">IFERROR(IF(Table2[[#This Row],[code]]="","",_xlfn.IFS(AND(Table2[[#This Row],[code]]&lt;400,Table2[[#This Row],[code]]&lt;&gt;""),2,Table2[[#This Row],[code]]&gt;500,4)),"")</f>
        <v/>
      </c>
      <c r="AC1529" s="1" t="str">
        <f>IF(Table2[[#This Row],[Event]]="Penalty",Table2[[#This Row],[number]],IF(Table2[[#This Row],[Event]]="Time-Out",401,""))</f>
        <v/>
      </c>
      <c r="AD1529" s="1">
        <f>ROW(A1528)</f>
        <v>1528</v>
      </c>
      <c r="AE1529" s="1">
        <f>COUNTIFS(Table2[GameID],Table2[[#This Row],[GameID]],Table2[Column1],"&lt;="&amp;Table2[[#This Row],[Column1]])-1</f>
        <v>1</v>
      </c>
    </row>
    <row r="1530" spans="1:31" x14ac:dyDescent="0.45">
      <c r="A1530" t="s">
        <v>443</v>
      </c>
      <c r="B1530" t="str">
        <f>_xlfn.TEXTBEFORE(Table2[[#This Row],[Kamp]]," - ")</f>
        <v>Rødovre FC</v>
      </c>
      <c r="C1530" t="str">
        <f>_xlfn.TEXTAFTER(Table2[[#This Row],[Kamp]],"- ")</f>
        <v>Blackhawks</v>
      </c>
      <c r="D1530">
        <v>44989</v>
      </c>
      <c r="E1530">
        <v>65732</v>
      </c>
      <c r="F1530">
        <v>20222023</v>
      </c>
      <c r="G1530" t="s">
        <v>418</v>
      </c>
      <c r="H1530" t="s">
        <v>661</v>
      </c>
      <c r="I1530" t="s">
        <v>677</v>
      </c>
      <c r="J1530">
        <v>1</v>
      </c>
      <c r="K1530">
        <v>29505</v>
      </c>
      <c r="L1530">
        <v>1</v>
      </c>
      <c r="M1530" t="s">
        <v>630</v>
      </c>
      <c r="N1530" t="s">
        <v>264</v>
      </c>
      <c r="O1530" t="s">
        <v>136</v>
      </c>
      <c r="P1530">
        <v>10</v>
      </c>
      <c r="Q1530">
        <v>17</v>
      </c>
      <c r="R1530">
        <f>SUMIFS(Table2[number],Table2[Event],"Goal",Table2[H/U],"HOME",Table2[GameID],Table2[[#This Row],[GameID]],Table2[GameTime],"&lt;="&amp;Table2[[#This Row],[GameTime]])</f>
        <v>0</v>
      </c>
      <c r="S1530">
        <f>SUMIFS(Table2[number],Table2[Event],"Goal",Table2[H/U],"AWAY",Table2[GameID],Table2[[#This Row],[GameID]],Table2[GameTime],"&lt;="&amp;Table2[[#This Row],[GameTime]])</f>
        <v>3</v>
      </c>
      <c r="T1530" t="str">
        <f>IF(Table2[[#This Row],[Event]]="Goal",Table2[[#This Row],[Hscore]]&amp;"-"&amp;Table2[[#This Row],[Uscore]],"")</f>
        <v>0-3</v>
      </c>
      <c r="U1530">
        <v>602</v>
      </c>
      <c r="V1530" s="1">
        <f>Table2[[#This Row],[GameTime]]-(Table2[[#This Row],[period]]-1)*1200</f>
        <v>602</v>
      </c>
      <c r="W1530" s="1">
        <f>ROUNDDOWN(Table2[[#This Row],[Time]]/60,0)</f>
        <v>10</v>
      </c>
      <c r="X1530" s="1">
        <f>ROUNDDOWN((Table2[[#This Row],[Time]]/60-Table2[[#This Row],[Time2]])*60,0)</f>
        <v>1</v>
      </c>
      <c r="Y1530" s="1">
        <f>IF(Table2[[#This Row],[Time2]]&lt;10,0&amp;Table2[[#This Row],[Time2]],Table2[[#This Row],[Time2]])</f>
        <v>10</v>
      </c>
      <c r="Z1530" s="1" t="str">
        <f>IF(Table2[[#This Row],[Time3]]&lt;10,0&amp;Table2[[#This Row],[Time3]],Table2[[#This Row],[Time3]])</f>
        <v>01</v>
      </c>
      <c r="AA1530" s="2" t="str">
        <f>Table2[[#This Row],[Time4]]&amp;":"&amp;Table2[[#This Row],[Time5]]</f>
        <v>10:01</v>
      </c>
      <c r="AB1530" s="1" t="str" cm="1">
        <f t="array" ref="AB1530">IFERROR(IF(Table2[[#This Row],[code]]="","",_xlfn.IFS(AND(Table2[[#This Row],[code]]&lt;400,Table2[[#This Row],[code]]&lt;&gt;""),2,Table2[[#This Row],[code]]&gt;500,4)),"")</f>
        <v/>
      </c>
      <c r="AC1530" s="1" t="str">
        <f>IF(Table2[[#This Row],[Event]]="Penalty",Table2[[#This Row],[number]],IF(Table2[[#This Row],[Event]]="Time-Out",401,""))</f>
        <v/>
      </c>
      <c r="AD1530" s="1">
        <f>ROW(A1529)</f>
        <v>1529</v>
      </c>
      <c r="AE1530" s="1">
        <f>COUNTIFS(Table2[GameID],Table2[[#This Row],[GameID]],Table2[Column1],"&lt;="&amp;Table2[[#This Row],[Column1]])-1</f>
        <v>2</v>
      </c>
    </row>
    <row r="1531" spans="1:31" x14ac:dyDescent="0.45">
      <c r="A1531" t="s">
        <v>443</v>
      </c>
      <c r="B1531" t="str">
        <f>_xlfn.TEXTBEFORE(Table2[[#This Row],[Kamp]]," - ")</f>
        <v>Rødovre FC</v>
      </c>
      <c r="C1531" t="str">
        <f>_xlfn.TEXTAFTER(Table2[[#This Row],[Kamp]],"- ")</f>
        <v>Blackhawks</v>
      </c>
      <c r="D1531">
        <v>44989</v>
      </c>
      <c r="E1531">
        <v>65732</v>
      </c>
      <c r="F1531">
        <v>20222023</v>
      </c>
      <c r="G1531" t="s">
        <v>418</v>
      </c>
      <c r="H1531" t="s">
        <v>661</v>
      </c>
      <c r="I1531" t="s">
        <v>677</v>
      </c>
      <c r="J1531">
        <v>1</v>
      </c>
      <c r="K1531">
        <v>29505</v>
      </c>
      <c r="L1531">
        <v>1</v>
      </c>
      <c r="M1531" t="s">
        <v>630</v>
      </c>
      <c r="N1531" t="s">
        <v>139</v>
      </c>
      <c r="O1531" t="s">
        <v>265</v>
      </c>
      <c r="P1531">
        <v>27</v>
      </c>
      <c r="Q1531">
        <v>14</v>
      </c>
      <c r="R1531">
        <f>SUMIFS(Table2[number],Table2[Event],"Goal",Table2[H/U],"HOME",Table2[GameID],Table2[[#This Row],[GameID]],Table2[GameTime],"&lt;="&amp;Table2[[#This Row],[GameTime]])</f>
        <v>0</v>
      </c>
      <c r="S1531">
        <f>SUMIFS(Table2[number],Table2[Event],"Goal",Table2[H/U],"AWAY",Table2[GameID],Table2[[#This Row],[GameID]],Table2[GameTime],"&lt;="&amp;Table2[[#This Row],[GameTime]])</f>
        <v>4</v>
      </c>
      <c r="T1531" t="str">
        <f>IF(Table2[[#This Row],[Event]]="Goal",Table2[[#This Row],[Hscore]]&amp;"-"&amp;Table2[[#This Row],[Uscore]],"")</f>
        <v>0-4</v>
      </c>
      <c r="U1531">
        <v>641</v>
      </c>
      <c r="V1531" s="1">
        <f>Table2[[#This Row],[GameTime]]-(Table2[[#This Row],[period]]-1)*1200</f>
        <v>641</v>
      </c>
      <c r="W1531" s="1">
        <f>ROUNDDOWN(Table2[[#This Row],[Time]]/60,0)</f>
        <v>10</v>
      </c>
      <c r="X1531" s="1">
        <f>ROUNDDOWN((Table2[[#This Row],[Time]]/60-Table2[[#This Row],[Time2]])*60,0)</f>
        <v>41</v>
      </c>
      <c r="Y1531" s="1">
        <f>IF(Table2[[#This Row],[Time2]]&lt;10,0&amp;Table2[[#This Row],[Time2]],Table2[[#This Row],[Time2]])</f>
        <v>10</v>
      </c>
      <c r="Z1531" s="1">
        <f>IF(Table2[[#This Row],[Time3]]&lt;10,0&amp;Table2[[#This Row],[Time3]],Table2[[#This Row],[Time3]])</f>
        <v>41</v>
      </c>
      <c r="AA1531" s="2" t="str">
        <f>Table2[[#This Row],[Time4]]&amp;":"&amp;Table2[[#This Row],[Time5]]</f>
        <v>10:41</v>
      </c>
      <c r="AB1531" s="1" t="str" cm="1">
        <f t="array" ref="AB1531">IFERROR(IF(Table2[[#This Row],[code]]="","",_xlfn.IFS(AND(Table2[[#This Row],[code]]&lt;400,Table2[[#This Row],[code]]&lt;&gt;""),2,Table2[[#This Row],[code]]&gt;500,4)),"")</f>
        <v/>
      </c>
      <c r="AC1531" s="1" t="str">
        <f>IF(Table2[[#This Row],[Event]]="Penalty",Table2[[#This Row],[number]],IF(Table2[[#This Row],[Event]]="Time-Out",401,""))</f>
        <v/>
      </c>
      <c r="AD1531" s="1">
        <f>ROW(A1530)</f>
        <v>1530</v>
      </c>
      <c r="AE1531" s="1">
        <f>COUNTIFS(Table2[GameID],Table2[[#This Row],[GameID]],Table2[Column1],"&lt;="&amp;Table2[[#This Row],[Column1]])-1</f>
        <v>3</v>
      </c>
    </row>
    <row r="1532" spans="1:31" x14ac:dyDescent="0.45">
      <c r="A1532" t="s">
        <v>443</v>
      </c>
      <c r="B1532" t="str">
        <f>_xlfn.TEXTBEFORE(Table2[[#This Row],[Kamp]]," - ")</f>
        <v>Rødovre FC</v>
      </c>
      <c r="C1532" t="str">
        <f>_xlfn.TEXTAFTER(Table2[[#This Row],[Kamp]],"- ")</f>
        <v>Blackhawks</v>
      </c>
      <c r="D1532">
        <v>44989</v>
      </c>
      <c r="E1532">
        <v>65732</v>
      </c>
      <c r="F1532">
        <v>20222023</v>
      </c>
      <c r="G1532" t="s">
        <v>418</v>
      </c>
      <c r="H1532" t="s">
        <v>665</v>
      </c>
      <c r="I1532" t="s">
        <v>678</v>
      </c>
      <c r="J1532">
        <v>1</v>
      </c>
      <c r="K1532">
        <v>29512</v>
      </c>
      <c r="L1532">
        <v>1</v>
      </c>
      <c r="M1532" t="s">
        <v>630</v>
      </c>
      <c r="N1532" t="s">
        <v>42</v>
      </c>
      <c r="O1532" t="s">
        <v>634</v>
      </c>
      <c r="P1532">
        <v>8</v>
      </c>
      <c r="Q1532" t="s">
        <v>634</v>
      </c>
      <c r="R1532">
        <f>SUMIFS(Table2[number],Table2[Event],"Goal",Table2[H/U],"HOME",Table2[GameID],Table2[[#This Row],[GameID]],Table2[GameTime],"&lt;="&amp;Table2[[#This Row],[GameTime]])</f>
        <v>1</v>
      </c>
      <c r="S1532">
        <f>SUMIFS(Table2[number],Table2[Event],"Goal",Table2[H/U],"AWAY",Table2[GameID],Table2[[#This Row],[GameID]],Table2[GameTime],"&lt;="&amp;Table2[[#This Row],[GameTime]])</f>
        <v>4</v>
      </c>
      <c r="T1532" t="str">
        <f>IF(Table2[[#This Row],[Event]]="Goal",Table2[[#This Row],[Hscore]]&amp;"-"&amp;Table2[[#This Row],[Uscore]],"")</f>
        <v>1-4</v>
      </c>
      <c r="U1532">
        <v>867</v>
      </c>
      <c r="V1532" s="1">
        <f>Table2[[#This Row],[GameTime]]-(Table2[[#This Row],[period]]-1)*1200</f>
        <v>867</v>
      </c>
      <c r="W1532" s="1">
        <f>ROUNDDOWN(Table2[[#This Row],[Time]]/60,0)</f>
        <v>14</v>
      </c>
      <c r="X1532" s="1">
        <f>ROUNDDOWN((Table2[[#This Row],[Time]]/60-Table2[[#This Row],[Time2]])*60,0)</f>
        <v>27</v>
      </c>
      <c r="Y1532" s="1">
        <f>IF(Table2[[#This Row],[Time2]]&lt;10,0&amp;Table2[[#This Row],[Time2]],Table2[[#This Row],[Time2]])</f>
        <v>14</v>
      </c>
      <c r="Z1532" s="1">
        <f>IF(Table2[[#This Row],[Time3]]&lt;10,0&amp;Table2[[#This Row],[Time3]],Table2[[#This Row],[Time3]])</f>
        <v>27</v>
      </c>
      <c r="AA1532" s="2" t="str">
        <f>Table2[[#This Row],[Time4]]&amp;":"&amp;Table2[[#This Row],[Time5]]</f>
        <v>14:27</v>
      </c>
      <c r="AB1532" s="1" t="str" cm="1">
        <f t="array" ref="AB1532">IFERROR(IF(Table2[[#This Row],[code]]="","",_xlfn.IFS(AND(Table2[[#This Row],[code]]&lt;400,Table2[[#This Row],[code]]&lt;&gt;""),2,Table2[[#This Row],[code]]&gt;500,4)),"")</f>
        <v/>
      </c>
      <c r="AC1532" s="1" t="str">
        <f>IF(Table2[[#This Row],[Event]]="Penalty",Table2[[#This Row],[number]],IF(Table2[[#This Row],[Event]]="Time-Out",401,""))</f>
        <v/>
      </c>
      <c r="AD1532" s="1">
        <f>ROW(A1531)</f>
        <v>1531</v>
      </c>
      <c r="AE1532" s="1">
        <f>COUNTIFS(Table2[GameID],Table2[[#This Row],[GameID]],Table2[Column1],"&lt;="&amp;Table2[[#This Row],[Column1]])-1</f>
        <v>4</v>
      </c>
    </row>
    <row r="1533" spans="1:31" x14ac:dyDescent="0.45">
      <c r="A1533" t="s">
        <v>443</v>
      </c>
      <c r="B1533" t="str">
        <f>_xlfn.TEXTBEFORE(Table2[[#This Row],[Kamp]]," - ")</f>
        <v>Rødovre FC</v>
      </c>
      <c r="C1533" t="str">
        <f>_xlfn.TEXTAFTER(Table2[[#This Row],[Kamp]],"- ")</f>
        <v>Blackhawks</v>
      </c>
      <c r="D1533">
        <v>44989</v>
      </c>
      <c r="E1533">
        <v>65732</v>
      </c>
      <c r="F1533">
        <v>20222023</v>
      </c>
      <c r="G1533" t="s">
        <v>418</v>
      </c>
      <c r="H1533" t="s">
        <v>661</v>
      </c>
      <c r="I1533" t="s">
        <v>677</v>
      </c>
      <c r="J1533">
        <v>1</v>
      </c>
      <c r="K1533">
        <v>29505</v>
      </c>
      <c r="L1533">
        <v>1</v>
      </c>
      <c r="M1533" t="s">
        <v>630</v>
      </c>
      <c r="N1533" t="s">
        <v>264</v>
      </c>
      <c r="O1533" t="s">
        <v>146</v>
      </c>
      <c r="P1533">
        <v>10</v>
      </c>
      <c r="Q1533">
        <v>91</v>
      </c>
      <c r="R1533">
        <f>SUMIFS(Table2[number],Table2[Event],"Goal",Table2[H/U],"HOME",Table2[GameID],Table2[[#This Row],[GameID]],Table2[GameTime],"&lt;="&amp;Table2[[#This Row],[GameTime]])</f>
        <v>1</v>
      </c>
      <c r="S1533">
        <f>SUMIFS(Table2[number],Table2[Event],"Goal",Table2[H/U],"AWAY",Table2[GameID],Table2[[#This Row],[GameID]],Table2[GameTime],"&lt;="&amp;Table2[[#This Row],[GameTime]])</f>
        <v>5</v>
      </c>
      <c r="T1533" t="str">
        <f>IF(Table2[[#This Row],[Event]]="Goal",Table2[[#This Row],[Hscore]]&amp;"-"&amp;Table2[[#This Row],[Uscore]],"")</f>
        <v>1-5</v>
      </c>
      <c r="U1533">
        <v>983</v>
      </c>
      <c r="V1533" s="1">
        <f>Table2[[#This Row],[GameTime]]-(Table2[[#This Row],[period]]-1)*1200</f>
        <v>983</v>
      </c>
      <c r="W1533" s="1">
        <f>ROUNDDOWN(Table2[[#This Row],[Time]]/60,0)</f>
        <v>16</v>
      </c>
      <c r="X1533" s="1">
        <f>ROUNDDOWN((Table2[[#This Row],[Time]]/60-Table2[[#This Row],[Time2]])*60,0)</f>
        <v>23</v>
      </c>
      <c r="Y1533" s="1">
        <f>IF(Table2[[#This Row],[Time2]]&lt;10,0&amp;Table2[[#This Row],[Time2]],Table2[[#This Row],[Time2]])</f>
        <v>16</v>
      </c>
      <c r="Z1533" s="1">
        <f>IF(Table2[[#This Row],[Time3]]&lt;10,0&amp;Table2[[#This Row],[Time3]],Table2[[#This Row],[Time3]])</f>
        <v>23</v>
      </c>
      <c r="AA1533" s="2" t="str">
        <f>Table2[[#This Row],[Time4]]&amp;":"&amp;Table2[[#This Row],[Time5]]</f>
        <v>16:23</v>
      </c>
      <c r="AB1533" s="1" t="str" cm="1">
        <f t="array" ref="AB1533">IFERROR(IF(Table2[[#This Row],[code]]="","",_xlfn.IFS(AND(Table2[[#This Row],[code]]&lt;400,Table2[[#This Row],[code]]&lt;&gt;""),2,Table2[[#This Row],[code]]&gt;500,4)),"")</f>
        <v/>
      </c>
      <c r="AC1533" s="1" t="str">
        <f>IF(Table2[[#This Row],[Event]]="Penalty",Table2[[#This Row],[number]],IF(Table2[[#This Row],[Event]]="Time-Out",401,""))</f>
        <v/>
      </c>
      <c r="AD1533" s="1">
        <f>ROW(A1532)</f>
        <v>1532</v>
      </c>
      <c r="AE1533" s="1">
        <f>COUNTIFS(Table2[GameID],Table2[[#This Row],[GameID]],Table2[Column1],"&lt;="&amp;Table2[[#This Row],[Column1]])-1</f>
        <v>5</v>
      </c>
    </row>
    <row r="1534" spans="1:31" x14ac:dyDescent="0.45">
      <c r="A1534" t="s">
        <v>443</v>
      </c>
      <c r="B1534" t="str">
        <f>_xlfn.TEXTBEFORE(Table2[[#This Row],[Kamp]]," - ")</f>
        <v>Rødovre FC</v>
      </c>
      <c r="C1534" t="str">
        <f>_xlfn.TEXTAFTER(Table2[[#This Row],[Kamp]],"- ")</f>
        <v>Blackhawks</v>
      </c>
      <c r="D1534">
        <v>44989</v>
      </c>
      <c r="E1534">
        <v>65732</v>
      </c>
      <c r="F1534">
        <v>20222023</v>
      </c>
      <c r="G1534" t="s">
        <v>418</v>
      </c>
      <c r="H1534" t="s">
        <v>661</v>
      </c>
      <c r="I1534" t="s">
        <v>677</v>
      </c>
      <c r="J1534">
        <v>1</v>
      </c>
      <c r="K1534">
        <v>29505</v>
      </c>
      <c r="L1534">
        <v>1</v>
      </c>
      <c r="M1534" t="s">
        <v>630</v>
      </c>
      <c r="N1534" t="s">
        <v>139</v>
      </c>
      <c r="O1534" t="s">
        <v>132</v>
      </c>
      <c r="P1534">
        <v>27</v>
      </c>
      <c r="Q1534">
        <v>4</v>
      </c>
      <c r="R1534">
        <f>SUMIFS(Table2[number],Table2[Event],"Goal",Table2[H/U],"HOME",Table2[GameID],Table2[[#This Row],[GameID]],Table2[GameTime],"&lt;="&amp;Table2[[#This Row],[GameTime]])</f>
        <v>1</v>
      </c>
      <c r="S1534">
        <f>SUMIFS(Table2[number],Table2[Event],"Goal",Table2[H/U],"AWAY",Table2[GameID],Table2[[#This Row],[GameID]],Table2[GameTime],"&lt;="&amp;Table2[[#This Row],[GameTime]])</f>
        <v>6</v>
      </c>
      <c r="T1534" t="str">
        <f>IF(Table2[[#This Row],[Event]]="Goal",Table2[[#This Row],[Hscore]]&amp;"-"&amp;Table2[[#This Row],[Uscore]],"")</f>
        <v>1-6</v>
      </c>
      <c r="U1534">
        <v>1037</v>
      </c>
      <c r="V1534" s="1">
        <f>Table2[[#This Row],[GameTime]]-(Table2[[#This Row],[period]]-1)*1200</f>
        <v>1037</v>
      </c>
      <c r="W1534" s="1">
        <f>ROUNDDOWN(Table2[[#This Row],[Time]]/60,0)</f>
        <v>17</v>
      </c>
      <c r="X1534" s="1">
        <f>ROUNDDOWN((Table2[[#This Row],[Time]]/60-Table2[[#This Row],[Time2]])*60,0)</f>
        <v>17</v>
      </c>
      <c r="Y1534" s="1">
        <f>IF(Table2[[#This Row],[Time2]]&lt;10,0&amp;Table2[[#This Row],[Time2]],Table2[[#This Row],[Time2]])</f>
        <v>17</v>
      </c>
      <c r="Z1534" s="1">
        <f>IF(Table2[[#This Row],[Time3]]&lt;10,0&amp;Table2[[#This Row],[Time3]],Table2[[#This Row],[Time3]])</f>
        <v>17</v>
      </c>
      <c r="AA1534" s="2" t="str">
        <f>Table2[[#This Row],[Time4]]&amp;":"&amp;Table2[[#This Row],[Time5]]</f>
        <v>17:17</v>
      </c>
      <c r="AB1534" s="1" t="str" cm="1">
        <f t="array" ref="AB1534">IFERROR(IF(Table2[[#This Row],[code]]="","",_xlfn.IFS(AND(Table2[[#This Row],[code]]&lt;400,Table2[[#This Row],[code]]&lt;&gt;""),2,Table2[[#This Row],[code]]&gt;500,4)),"")</f>
        <v/>
      </c>
      <c r="AC1534" s="1" t="str">
        <f>IF(Table2[[#This Row],[Event]]="Penalty",Table2[[#This Row],[number]],IF(Table2[[#This Row],[Event]]="Time-Out",401,""))</f>
        <v/>
      </c>
      <c r="AD1534" s="1">
        <f>ROW(A1533)</f>
        <v>1533</v>
      </c>
      <c r="AE1534" s="1">
        <f>COUNTIFS(Table2[GameID],Table2[[#This Row],[GameID]],Table2[Column1],"&lt;="&amp;Table2[[#This Row],[Column1]])-1</f>
        <v>6</v>
      </c>
    </row>
    <row r="1535" spans="1:31" x14ac:dyDescent="0.45">
      <c r="A1535" t="s">
        <v>443</v>
      </c>
      <c r="B1535" t="str">
        <f>_xlfn.TEXTBEFORE(Table2[[#This Row],[Kamp]]," - ")</f>
        <v>Rødovre FC</v>
      </c>
      <c r="C1535" t="str">
        <f>_xlfn.TEXTAFTER(Table2[[#This Row],[Kamp]],"- ")</f>
        <v>Blackhawks</v>
      </c>
      <c r="D1535">
        <v>44989</v>
      </c>
      <c r="E1535">
        <v>65732</v>
      </c>
      <c r="F1535">
        <v>20222023</v>
      </c>
      <c r="G1535" t="s">
        <v>418</v>
      </c>
      <c r="H1535" t="s">
        <v>661</v>
      </c>
      <c r="I1535" t="s">
        <v>677</v>
      </c>
      <c r="J1535">
        <v>2</v>
      </c>
      <c r="K1535">
        <v>29505</v>
      </c>
      <c r="L1535">
        <v>1</v>
      </c>
      <c r="M1535" t="s">
        <v>630</v>
      </c>
      <c r="N1535" t="s">
        <v>264</v>
      </c>
      <c r="O1535" t="s">
        <v>146</v>
      </c>
      <c r="P1535">
        <v>10</v>
      </c>
      <c r="Q1535">
        <v>91</v>
      </c>
      <c r="R1535">
        <f>SUMIFS(Table2[number],Table2[Event],"Goal",Table2[H/U],"HOME",Table2[GameID],Table2[[#This Row],[GameID]],Table2[GameTime],"&lt;="&amp;Table2[[#This Row],[GameTime]])</f>
        <v>1</v>
      </c>
      <c r="S1535">
        <f>SUMIFS(Table2[number],Table2[Event],"Goal",Table2[H/U],"AWAY",Table2[GameID],Table2[[#This Row],[GameID]],Table2[GameTime],"&lt;="&amp;Table2[[#This Row],[GameTime]])</f>
        <v>7</v>
      </c>
      <c r="T1535" t="str">
        <f>IF(Table2[[#This Row],[Event]]="Goal",Table2[[#This Row],[Hscore]]&amp;"-"&amp;Table2[[#This Row],[Uscore]],"")</f>
        <v>1-7</v>
      </c>
      <c r="U1535">
        <v>1263</v>
      </c>
      <c r="V1535" s="1">
        <f>Table2[[#This Row],[GameTime]]-(Table2[[#This Row],[period]]-1)*1200</f>
        <v>63</v>
      </c>
      <c r="W1535" s="1">
        <f>ROUNDDOWN(Table2[[#This Row],[Time]]/60,0)</f>
        <v>1</v>
      </c>
      <c r="X1535" s="1">
        <f>ROUNDDOWN((Table2[[#This Row],[Time]]/60-Table2[[#This Row],[Time2]])*60,0)</f>
        <v>3</v>
      </c>
      <c r="Y1535" s="1" t="str">
        <f>IF(Table2[[#This Row],[Time2]]&lt;10,0&amp;Table2[[#This Row],[Time2]],Table2[[#This Row],[Time2]])</f>
        <v>01</v>
      </c>
      <c r="Z1535" s="1" t="str">
        <f>IF(Table2[[#This Row],[Time3]]&lt;10,0&amp;Table2[[#This Row],[Time3]],Table2[[#This Row],[Time3]])</f>
        <v>03</v>
      </c>
      <c r="AA1535" s="2" t="str">
        <f>Table2[[#This Row],[Time4]]&amp;":"&amp;Table2[[#This Row],[Time5]]</f>
        <v>01:03</v>
      </c>
      <c r="AB1535" s="1" t="str" cm="1">
        <f t="array" ref="AB1535">IFERROR(IF(Table2[[#This Row],[code]]="","",_xlfn.IFS(AND(Table2[[#This Row],[code]]&lt;400,Table2[[#This Row],[code]]&lt;&gt;""),2,Table2[[#This Row],[code]]&gt;500,4)),"")</f>
        <v/>
      </c>
      <c r="AC1535" s="1" t="str">
        <f>IF(Table2[[#This Row],[Event]]="Penalty",Table2[[#This Row],[number]],IF(Table2[[#This Row],[Event]]="Time-Out",401,""))</f>
        <v/>
      </c>
      <c r="AD1535" s="1">
        <f>ROW(A1534)</f>
        <v>1534</v>
      </c>
      <c r="AE1535" s="1">
        <f>COUNTIFS(Table2[GameID],Table2[[#This Row],[GameID]],Table2[Column1],"&lt;="&amp;Table2[[#This Row],[Column1]])-1</f>
        <v>7</v>
      </c>
    </row>
    <row r="1536" spans="1:31" x14ac:dyDescent="0.45">
      <c r="A1536" t="s">
        <v>443</v>
      </c>
      <c r="B1536" t="str">
        <f>_xlfn.TEXTBEFORE(Table2[[#This Row],[Kamp]]," - ")</f>
        <v>Rødovre FC</v>
      </c>
      <c r="C1536" t="str">
        <f>_xlfn.TEXTAFTER(Table2[[#This Row],[Kamp]],"- ")</f>
        <v>Blackhawks</v>
      </c>
      <c r="D1536">
        <v>44989</v>
      </c>
      <c r="E1536">
        <v>65732</v>
      </c>
      <c r="F1536">
        <v>20222023</v>
      </c>
      <c r="G1536" t="s">
        <v>418</v>
      </c>
      <c r="H1536" t="s">
        <v>661</v>
      </c>
      <c r="I1536" t="s">
        <v>677</v>
      </c>
      <c r="J1536">
        <v>2</v>
      </c>
      <c r="K1536">
        <v>29505</v>
      </c>
      <c r="L1536">
        <v>1</v>
      </c>
      <c r="M1536" t="s">
        <v>630</v>
      </c>
      <c r="N1536" t="s">
        <v>264</v>
      </c>
      <c r="O1536" t="s">
        <v>634</v>
      </c>
      <c r="P1536">
        <v>10</v>
      </c>
      <c r="Q1536" t="s">
        <v>634</v>
      </c>
      <c r="R1536">
        <f>SUMIFS(Table2[number],Table2[Event],"Goal",Table2[H/U],"HOME",Table2[GameID],Table2[[#This Row],[GameID]],Table2[GameTime],"&lt;="&amp;Table2[[#This Row],[GameTime]])</f>
        <v>1</v>
      </c>
      <c r="S1536">
        <f>SUMIFS(Table2[number],Table2[Event],"Goal",Table2[H/U],"AWAY",Table2[GameID],Table2[[#This Row],[GameID]],Table2[GameTime],"&lt;="&amp;Table2[[#This Row],[GameTime]])</f>
        <v>8</v>
      </c>
      <c r="T1536" t="str">
        <f>IF(Table2[[#This Row],[Event]]="Goal",Table2[[#This Row],[Hscore]]&amp;"-"&amp;Table2[[#This Row],[Uscore]],"")</f>
        <v>1-8</v>
      </c>
      <c r="U1536">
        <v>1389</v>
      </c>
      <c r="V1536" s="1">
        <f>Table2[[#This Row],[GameTime]]-(Table2[[#This Row],[period]]-1)*1200</f>
        <v>189</v>
      </c>
      <c r="W1536" s="1">
        <f>ROUNDDOWN(Table2[[#This Row],[Time]]/60,0)</f>
        <v>3</v>
      </c>
      <c r="X1536" s="1">
        <f>ROUNDDOWN((Table2[[#This Row],[Time]]/60-Table2[[#This Row],[Time2]])*60,0)</f>
        <v>8</v>
      </c>
      <c r="Y1536" s="1" t="str">
        <f>IF(Table2[[#This Row],[Time2]]&lt;10,0&amp;Table2[[#This Row],[Time2]],Table2[[#This Row],[Time2]])</f>
        <v>03</v>
      </c>
      <c r="Z1536" s="1" t="str">
        <f>IF(Table2[[#This Row],[Time3]]&lt;10,0&amp;Table2[[#This Row],[Time3]],Table2[[#This Row],[Time3]])</f>
        <v>08</v>
      </c>
      <c r="AA1536" s="2" t="str">
        <f>Table2[[#This Row],[Time4]]&amp;":"&amp;Table2[[#This Row],[Time5]]</f>
        <v>03:08</v>
      </c>
      <c r="AB1536" s="1" t="str" cm="1">
        <f t="array" ref="AB1536">IFERROR(IF(Table2[[#This Row],[code]]="","",_xlfn.IFS(AND(Table2[[#This Row],[code]]&lt;400,Table2[[#This Row],[code]]&lt;&gt;""),2,Table2[[#This Row],[code]]&gt;500,4)),"")</f>
        <v/>
      </c>
      <c r="AC1536" s="1" t="str">
        <f>IF(Table2[[#This Row],[Event]]="Penalty",Table2[[#This Row],[number]],IF(Table2[[#This Row],[Event]]="Time-Out",401,""))</f>
        <v/>
      </c>
      <c r="AD1536" s="1">
        <f>ROW(A1535)</f>
        <v>1535</v>
      </c>
      <c r="AE1536" s="1">
        <f>COUNTIFS(Table2[GameID],Table2[[#This Row],[GameID]],Table2[Column1],"&lt;="&amp;Table2[[#This Row],[Column1]])-1</f>
        <v>8</v>
      </c>
    </row>
    <row r="1537" spans="1:31" x14ac:dyDescent="0.45">
      <c r="A1537" t="s">
        <v>443</v>
      </c>
      <c r="B1537" t="str">
        <f>_xlfn.TEXTBEFORE(Table2[[#This Row],[Kamp]]," - ")</f>
        <v>Rødovre FC</v>
      </c>
      <c r="C1537" t="str">
        <f>_xlfn.TEXTAFTER(Table2[[#This Row],[Kamp]],"- ")</f>
        <v>Blackhawks</v>
      </c>
      <c r="D1537">
        <v>44989</v>
      </c>
      <c r="E1537">
        <v>65732</v>
      </c>
      <c r="F1537">
        <v>20222023</v>
      </c>
      <c r="G1537" t="s">
        <v>418</v>
      </c>
      <c r="H1537" t="s">
        <v>661</v>
      </c>
      <c r="I1537" t="s">
        <v>677</v>
      </c>
      <c r="J1537">
        <v>2</v>
      </c>
      <c r="K1537">
        <v>29505</v>
      </c>
      <c r="L1537">
        <v>208</v>
      </c>
      <c r="M1537" t="s">
        <v>631</v>
      </c>
      <c r="N1537" t="s">
        <v>136</v>
      </c>
      <c r="O1537" t="s">
        <v>634</v>
      </c>
      <c r="P1537">
        <v>17</v>
      </c>
      <c r="Q1537" t="s">
        <v>634</v>
      </c>
      <c r="R1537">
        <f>SUMIFS(Table2[number],Table2[Event],"Goal",Table2[H/U],"HOME",Table2[GameID],Table2[[#This Row],[GameID]],Table2[GameTime],"&lt;="&amp;Table2[[#This Row],[GameTime]])</f>
        <v>1</v>
      </c>
      <c r="S1537">
        <f>SUMIFS(Table2[number],Table2[Event],"Goal",Table2[H/U],"AWAY",Table2[GameID],Table2[[#This Row],[GameID]],Table2[GameTime],"&lt;="&amp;Table2[[#This Row],[GameTime]])</f>
        <v>8</v>
      </c>
      <c r="T1537" t="str">
        <f>IF(Table2[[#This Row],[Event]]="Goal",Table2[[#This Row],[Hscore]]&amp;"-"&amp;Table2[[#This Row],[Uscore]],"")</f>
        <v/>
      </c>
      <c r="U1537">
        <v>1575</v>
      </c>
      <c r="V1537" s="1">
        <f>Table2[[#This Row],[GameTime]]-(Table2[[#This Row],[period]]-1)*1200</f>
        <v>375</v>
      </c>
      <c r="W1537" s="1">
        <f>ROUNDDOWN(Table2[[#This Row],[Time]]/60,0)</f>
        <v>6</v>
      </c>
      <c r="X1537" s="1">
        <f>ROUNDDOWN((Table2[[#This Row],[Time]]/60-Table2[[#This Row],[Time2]])*60,0)</f>
        <v>15</v>
      </c>
      <c r="Y1537" s="1" t="str">
        <f>IF(Table2[[#This Row],[Time2]]&lt;10,0&amp;Table2[[#This Row],[Time2]],Table2[[#This Row],[Time2]])</f>
        <v>06</v>
      </c>
      <c r="Z1537" s="1">
        <f>IF(Table2[[#This Row],[Time3]]&lt;10,0&amp;Table2[[#This Row],[Time3]],Table2[[#This Row],[Time3]])</f>
        <v>15</v>
      </c>
      <c r="AA1537" s="2" t="str">
        <f>Table2[[#This Row],[Time4]]&amp;":"&amp;Table2[[#This Row],[Time5]]</f>
        <v>06:15</v>
      </c>
      <c r="AB1537" s="1" cm="1">
        <f t="array" ref="AB1537">IFERROR(IF(Table2[[#This Row],[code]]="","",_xlfn.IFS(AND(Table2[[#This Row],[code]]&lt;400,Table2[[#This Row],[code]]&lt;&gt;""),2,Table2[[#This Row],[code]]&gt;500,4)),"")</f>
        <v>2</v>
      </c>
      <c r="AC1537" s="1">
        <f>IF(Table2[[#This Row],[Event]]="Penalty",Table2[[#This Row],[number]],IF(Table2[[#This Row],[Event]]="Time-Out",401,""))</f>
        <v>208</v>
      </c>
      <c r="AD1537" s="1">
        <f>ROW(A1536)</f>
        <v>1536</v>
      </c>
      <c r="AE1537" s="1">
        <f>COUNTIFS(Table2[GameID],Table2[[#This Row],[GameID]],Table2[Column1],"&lt;="&amp;Table2[[#This Row],[Column1]])-1</f>
        <v>9</v>
      </c>
    </row>
    <row r="1538" spans="1:31" x14ac:dyDescent="0.45">
      <c r="A1538" t="s">
        <v>443</v>
      </c>
      <c r="B1538" t="str">
        <f>_xlfn.TEXTBEFORE(Table2[[#This Row],[Kamp]]," - ")</f>
        <v>Rødovre FC</v>
      </c>
      <c r="C1538" t="str">
        <f>_xlfn.TEXTAFTER(Table2[[#This Row],[Kamp]],"- ")</f>
        <v>Blackhawks</v>
      </c>
      <c r="D1538">
        <v>44989</v>
      </c>
      <c r="E1538">
        <v>65732</v>
      </c>
      <c r="F1538">
        <v>20222023</v>
      </c>
      <c r="G1538" t="s">
        <v>418</v>
      </c>
      <c r="H1538" t="s">
        <v>661</v>
      </c>
      <c r="I1538" t="s">
        <v>677</v>
      </c>
      <c r="J1538">
        <v>2</v>
      </c>
      <c r="K1538">
        <v>29505</v>
      </c>
      <c r="L1538">
        <v>1</v>
      </c>
      <c r="M1538" t="s">
        <v>630</v>
      </c>
      <c r="N1538" t="s">
        <v>635</v>
      </c>
      <c r="O1538" t="s">
        <v>634</v>
      </c>
      <c r="P1538">
        <v>23</v>
      </c>
      <c r="Q1538" t="s">
        <v>634</v>
      </c>
      <c r="R1538">
        <f>SUMIFS(Table2[number],Table2[Event],"Goal",Table2[H/U],"HOME",Table2[GameID],Table2[[#This Row],[GameID]],Table2[GameTime],"&lt;="&amp;Table2[[#This Row],[GameTime]])</f>
        <v>1</v>
      </c>
      <c r="S1538">
        <f>SUMIFS(Table2[number],Table2[Event],"Goal",Table2[H/U],"AWAY",Table2[GameID],Table2[[#This Row],[GameID]],Table2[GameTime],"&lt;="&amp;Table2[[#This Row],[GameTime]])</f>
        <v>9</v>
      </c>
      <c r="T1538" t="str">
        <f>IF(Table2[[#This Row],[Event]]="Goal",Table2[[#This Row],[Hscore]]&amp;"-"&amp;Table2[[#This Row],[Uscore]],"")</f>
        <v>1-9</v>
      </c>
      <c r="U1538">
        <v>1926</v>
      </c>
      <c r="V1538" s="1">
        <f>Table2[[#This Row],[GameTime]]-(Table2[[#This Row],[period]]-1)*1200</f>
        <v>726</v>
      </c>
      <c r="W1538" s="1">
        <f>ROUNDDOWN(Table2[[#This Row],[Time]]/60,0)</f>
        <v>12</v>
      </c>
      <c r="X1538" s="1">
        <f>ROUNDDOWN((Table2[[#This Row],[Time]]/60-Table2[[#This Row],[Time2]])*60,0)</f>
        <v>5</v>
      </c>
      <c r="Y1538" s="1">
        <f>IF(Table2[[#This Row],[Time2]]&lt;10,0&amp;Table2[[#This Row],[Time2]],Table2[[#This Row],[Time2]])</f>
        <v>12</v>
      </c>
      <c r="Z1538" s="1" t="str">
        <f>IF(Table2[[#This Row],[Time3]]&lt;10,0&amp;Table2[[#This Row],[Time3]],Table2[[#This Row],[Time3]])</f>
        <v>05</v>
      </c>
      <c r="AA1538" s="2" t="str">
        <f>Table2[[#This Row],[Time4]]&amp;":"&amp;Table2[[#This Row],[Time5]]</f>
        <v>12:05</v>
      </c>
      <c r="AB1538" s="1" t="str" cm="1">
        <f t="array" ref="AB1538">IFERROR(IF(Table2[[#This Row],[code]]="","",_xlfn.IFS(AND(Table2[[#This Row],[code]]&lt;400,Table2[[#This Row],[code]]&lt;&gt;""),2,Table2[[#This Row],[code]]&gt;500,4)),"")</f>
        <v/>
      </c>
      <c r="AC1538" s="1" t="str">
        <f>IF(Table2[[#This Row],[Event]]="Penalty",Table2[[#This Row],[number]],IF(Table2[[#This Row],[Event]]="Time-Out",401,""))</f>
        <v/>
      </c>
      <c r="AD1538" s="1">
        <f>ROW(A1537)</f>
        <v>1537</v>
      </c>
      <c r="AE1538" s="1">
        <f>COUNTIFS(Table2[GameID],Table2[[#This Row],[GameID]],Table2[Column1],"&lt;="&amp;Table2[[#This Row],[Column1]])-1</f>
        <v>10</v>
      </c>
    </row>
    <row r="1539" spans="1:31" x14ac:dyDescent="0.45">
      <c r="A1539" t="s">
        <v>443</v>
      </c>
      <c r="B1539" t="str">
        <f>_xlfn.TEXTBEFORE(Table2[[#This Row],[Kamp]]," - ")</f>
        <v>Rødovre FC</v>
      </c>
      <c r="C1539" t="str">
        <f>_xlfn.TEXTAFTER(Table2[[#This Row],[Kamp]],"- ")</f>
        <v>Blackhawks</v>
      </c>
      <c r="D1539">
        <v>44989</v>
      </c>
      <c r="E1539">
        <v>65732</v>
      </c>
      <c r="F1539">
        <v>20222023</v>
      </c>
      <c r="G1539" t="s">
        <v>418</v>
      </c>
      <c r="H1539" t="s">
        <v>661</v>
      </c>
      <c r="I1539" t="s">
        <v>677</v>
      </c>
      <c r="J1539">
        <v>2</v>
      </c>
      <c r="K1539">
        <v>29505</v>
      </c>
      <c r="L1539">
        <v>1</v>
      </c>
      <c r="M1539" t="s">
        <v>630</v>
      </c>
      <c r="N1539" t="s">
        <v>135</v>
      </c>
      <c r="O1539" t="s">
        <v>264</v>
      </c>
      <c r="P1539">
        <v>7</v>
      </c>
      <c r="Q1539">
        <v>10</v>
      </c>
      <c r="R1539">
        <f>SUMIFS(Table2[number],Table2[Event],"Goal",Table2[H/U],"HOME",Table2[GameID],Table2[[#This Row],[GameID]],Table2[GameTime],"&lt;="&amp;Table2[[#This Row],[GameTime]])</f>
        <v>1</v>
      </c>
      <c r="S1539">
        <f>SUMIFS(Table2[number],Table2[Event],"Goal",Table2[H/U],"AWAY",Table2[GameID],Table2[[#This Row],[GameID]],Table2[GameTime],"&lt;="&amp;Table2[[#This Row],[GameTime]])</f>
        <v>10</v>
      </c>
      <c r="T1539" t="str">
        <f>IF(Table2[[#This Row],[Event]]="Goal",Table2[[#This Row],[Hscore]]&amp;"-"&amp;Table2[[#This Row],[Uscore]],"")</f>
        <v>1-10</v>
      </c>
      <c r="U1539">
        <v>2283</v>
      </c>
      <c r="V1539" s="1">
        <f>Table2[[#This Row],[GameTime]]-(Table2[[#This Row],[period]]-1)*1200</f>
        <v>1083</v>
      </c>
      <c r="W1539" s="1">
        <f>ROUNDDOWN(Table2[[#This Row],[Time]]/60,0)</f>
        <v>18</v>
      </c>
      <c r="X1539" s="1">
        <f>ROUNDDOWN((Table2[[#This Row],[Time]]/60-Table2[[#This Row],[Time2]])*60,0)</f>
        <v>3</v>
      </c>
      <c r="Y1539" s="1">
        <f>IF(Table2[[#This Row],[Time2]]&lt;10,0&amp;Table2[[#This Row],[Time2]],Table2[[#This Row],[Time2]])</f>
        <v>18</v>
      </c>
      <c r="Z1539" s="1" t="str">
        <f>IF(Table2[[#This Row],[Time3]]&lt;10,0&amp;Table2[[#This Row],[Time3]],Table2[[#This Row],[Time3]])</f>
        <v>03</v>
      </c>
      <c r="AA1539" s="2" t="str">
        <f>Table2[[#This Row],[Time4]]&amp;":"&amp;Table2[[#This Row],[Time5]]</f>
        <v>18:03</v>
      </c>
      <c r="AB1539" s="1" t="str" cm="1">
        <f t="array" ref="AB1539">IFERROR(IF(Table2[[#This Row],[code]]="","",_xlfn.IFS(AND(Table2[[#This Row],[code]]&lt;400,Table2[[#This Row],[code]]&lt;&gt;""),2,Table2[[#This Row],[code]]&gt;500,4)),"")</f>
        <v/>
      </c>
      <c r="AC1539" s="1" t="str">
        <f>IF(Table2[[#This Row],[Event]]="Penalty",Table2[[#This Row],[number]],IF(Table2[[#This Row],[Event]]="Time-Out",401,""))</f>
        <v/>
      </c>
      <c r="AD1539" s="1">
        <f>ROW(A1538)</f>
        <v>1538</v>
      </c>
      <c r="AE1539" s="1">
        <f>COUNTIFS(Table2[GameID],Table2[[#This Row],[GameID]],Table2[Column1],"&lt;="&amp;Table2[[#This Row],[Column1]])-1</f>
        <v>11</v>
      </c>
    </row>
    <row r="1540" spans="1:31" x14ac:dyDescent="0.45">
      <c r="A1540" t="s">
        <v>443</v>
      </c>
      <c r="B1540" t="str">
        <f>_xlfn.TEXTBEFORE(Table2[[#This Row],[Kamp]]," - ")</f>
        <v>Rødovre FC</v>
      </c>
      <c r="C1540" t="str">
        <f>_xlfn.TEXTAFTER(Table2[[#This Row],[Kamp]],"- ")</f>
        <v>Blackhawks</v>
      </c>
      <c r="D1540">
        <v>44989</v>
      </c>
      <c r="E1540">
        <v>65732</v>
      </c>
      <c r="F1540">
        <v>20222023</v>
      </c>
      <c r="G1540" t="s">
        <v>418</v>
      </c>
      <c r="H1540" t="s">
        <v>661</v>
      </c>
      <c r="I1540" t="s">
        <v>677</v>
      </c>
      <c r="J1540">
        <v>3</v>
      </c>
      <c r="K1540">
        <v>29505</v>
      </c>
      <c r="L1540">
        <v>0</v>
      </c>
      <c r="M1540" t="s">
        <v>633</v>
      </c>
      <c r="N1540" t="s">
        <v>634</v>
      </c>
      <c r="O1540" t="s">
        <v>634</v>
      </c>
      <c r="P1540" t="s">
        <v>634</v>
      </c>
      <c r="Q1540" t="s">
        <v>634</v>
      </c>
      <c r="R1540">
        <f>SUMIFS(Table2[number],Table2[Event],"Goal",Table2[H/U],"HOME",Table2[GameID],Table2[[#This Row],[GameID]],Table2[GameTime],"&lt;="&amp;Table2[[#This Row],[GameTime]])</f>
        <v>1</v>
      </c>
      <c r="S1540">
        <f>SUMIFS(Table2[number],Table2[Event],"Goal",Table2[H/U],"AWAY",Table2[GameID],Table2[[#This Row],[GameID]],Table2[GameTime],"&lt;="&amp;Table2[[#This Row],[GameTime]])</f>
        <v>10</v>
      </c>
      <c r="T1540" t="str">
        <f>IF(Table2[[#This Row],[Event]]="Goal",Table2[[#This Row],[Hscore]]&amp;"-"&amp;Table2[[#This Row],[Uscore]],"")</f>
        <v/>
      </c>
      <c r="U1540">
        <v>2744</v>
      </c>
      <c r="V1540" s="1">
        <f>Table2[[#This Row],[GameTime]]-(Table2[[#This Row],[period]]-1)*1200</f>
        <v>344</v>
      </c>
      <c r="W1540" s="1">
        <f>ROUNDDOWN(Table2[[#This Row],[Time]]/60,0)</f>
        <v>5</v>
      </c>
      <c r="X1540" s="1">
        <f>ROUNDDOWN((Table2[[#This Row],[Time]]/60-Table2[[#This Row],[Time2]])*60,0)</f>
        <v>44</v>
      </c>
      <c r="Y1540" s="1" t="str">
        <f>IF(Table2[[#This Row],[Time2]]&lt;10,0&amp;Table2[[#This Row],[Time2]],Table2[[#This Row],[Time2]])</f>
        <v>05</v>
      </c>
      <c r="Z1540" s="1">
        <f>IF(Table2[[#This Row],[Time3]]&lt;10,0&amp;Table2[[#This Row],[Time3]],Table2[[#This Row],[Time3]])</f>
        <v>44</v>
      </c>
      <c r="AA1540" s="2" t="str">
        <f>Table2[[#This Row],[Time4]]&amp;":"&amp;Table2[[#This Row],[Time5]]</f>
        <v>05:44</v>
      </c>
      <c r="AB1540" s="1" t="str" cm="1">
        <f t="array" ref="AB1540">IFERROR(IF(Table2[[#This Row],[code]]="","",_xlfn.IFS(AND(Table2[[#This Row],[code]]&lt;400,Table2[[#This Row],[code]]&lt;&gt;""),2,Table2[[#This Row],[code]]&gt;500,4)),"")</f>
        <v/>
      </c>
      <c r="AC1540" s="1">
        <f>IF(Table2[[#This Row],[Event]]="Penalty",Table2[[#This Row],[number]],IF(Table2[[#This Row],[Event]]="Time-Out",401,""))</f>
        <v>401</v>
      </c>
      <c r="AD1540" s="1">
        <f>ROW(A1539)</f>
        <v>1539</v>
      </c>
      <c r="AE1540" s="1">
        <f>COUNTIFS(Table2[GameID],Table2[[#This Row],[GameID]],Table2[Column1],"&lt;="&amp;Table2[[#This Row],[Column1]])-1</f>
        <v>12</v>
      </c>
    </row>
    <row r="1541" spans="1:31" x14ac:dyDescent="0.45">
      <c r="A1541" t="s">
        <v>443</v>
      </c>
      <c r="B1541" t="str">
        <f>_xlfn.TEXTBEFORE(Table2[[#This Row],[Kamp]]," - ")</f>
        <v>Rødovre FC</v>
      </c>
      <c r="C1541" t="str">
        <f>_xlfn.TEXTAFTER(Table2[[#This Row],[Kamp]],"- ")</f>
        <v>Blackhawks</v>
      </c>
      <c r="D1541">
        <v>44989</v>
      </c>
      <c r="E1541">
        <v>65732</v>
      </c>
      <c r="F1541">
        <v>20222023</v>
      </c>
      <c r="G1541" t="s">
        <v>418</v>
      </c>
      <c r="H1541" t="s">
        <v>661</v>
      </c>
      <c r="I1541" t="s">
        <v>677</v>
      </c>
      <c r="J1541">
        <v>3</v>
      </c>
      <c r="K1541">
        <v>29505</v>
      </c>
      <c r="L1541">
        <v>1</v>
      </c>
      <c r="M1541" t="s">
        <v>630</v>
      </c>
      <c r="N1541" t="s">
        <v>135</v>
      </c>
      <c r="O1541" t="s">
        <v>634</v>
      </c>
      <c r="P1541">
        <v>7</v>
      </c>
      <c r="Q1541" t="s">
        <v>634</v>
      </c>
      <c r="R1541">
        <f>SUMIFS(Table2[number],Table2[Event],"Goal",Table2[H/U],"HOME",Table2[GameID],Table2[[#This Row],[GameID]],Table2[GameTime],"&lt;="&amp;Table2[[#This Row],[GameTime]])</f>
        <v>1</v>
      </c>
      <c r="S1541">
        <f>SUMIFS(Table2[number],Table2[Event],"Goal",Table2[H/U],"AWAY",Table2[GameID],Table2[[#This Row],[GameID]],Table2[GameTime],"&lt;="&amp;Table2[[#This Row],[GameTime]])</f>
        <v>11</v>
      </c>
      <c r="T1541" t="str">
        <f>IF(Table2[[#This Row],[Event]]="Goal",Table2[[#This Row],[Hscore]]&amp;"-"&amp;Table2[[#This Row],[Uscore]],"")</f>
        <v>1-11</v>
      </c>
      <c r="U1541">
        <v>3220</v>
      </c>
      <c r="V1541" s="1">
        <f>Table2[[#This Row],[GameTime]]-(Table2[[#This Row],[period]]-1)*1200</f>
        <v>820</v>
      </c>
      <c r="W1541" s="1">
        <f>ROUNDDOWN(Table2[[#This Row],[Time]]/60,0)</f>
        <v>13</v>
      </c>
      <c r="X1541" s="1">
        <f>ROUNDDOWN((Table2[[#This Row],[Time]]/60-Table2[[#This Row],[Time2]])*60,0)</f>
        <v>40</v>
      </c>
      <c r="Y1541" s="1">
        <f>IF(Table2[[#This Row],[Time2]]&lt;10,0&amp;Table2[[#This Row],[Time2]],Table2[[#This Row],[Time2]])</f>
        <v>13</v>
      </c>
      <c r="Z1541" s="1">
        <f>IF(Table2[[#This Row],[Time3]]&lt;10,0&amp;Table2[[#This Row],[Time3]],Table2[[#This Row],[Time3]])</f>
        <v>40</v>
      </c>
      <c r="AA1541" s="2" t="str">
        <f>Table2[[#This Row],[Time4]]&amp;":"&amp;Table2[[#This Row],[Time5]]</f>
        <v>13:40</v>
      </c>
      <c r="AB1541" s="1" t="str" cm="1">
        <f t="array" ref="AB1541">IFERROR(IF(Table2[[#This Row],[code]]="","",_xlfn.IFS(AND(Table2[[#This Row],[code]]&lt;400,Table2[[#This Row],[code]]&lt;&gt;""),2,Table2[[#This Row],[code]]&gt;500,4)),"")</f>
        <v/>
      </c>
      <c r="AC1541" s="1" t="str">
        <f>IF(Table2[[#This Row],[Event]]="Penalty",Table2[[#This Row],[number]],IF(Table2[[#This Row],[Event]]="Time-Out",401,""))</f>
        <v/>
      </c>
      <c r="AD1541" s="1">
        <f>ROW(A1540)</f>
        <v>1540</v>
      </c>
      <c r="AE1541" s="1">
        <f>COUNTIFS(Table2[GameID],Table2[[#This Row],[GameID]],Table2[Column1],"&lt;="&amp;Table2[[#This Row],[Column1]])-1</f>
        <v>13</v>
      </c>
    </row>
    <row r="1542" spans="1:31" x14ac:dyDescent="0.45">
      <c r="A1542" t="s">
        <v>443</v>
      </c>
      <c r="B1542" t="str">
        <f>_xlfn.TEXTBEFORE(Table2[[#This Row],[Kamp]]," - ")</f>
        <v>Rødovre FC</v>
      </c>
      <c r="C1542" t="str">
        <f>_xlfn.TEXTAFTER(Table2[[#This Row],[Kamp]],"- ")</f>
        <v>Blackhawks</v>
      </c>
      <c r="D1542">
        <v>44989</v>
      </c>
      <c r="E1542">
        <v>65732</v>
      </c>
      <c r="F1542">
        <v>20222023</v>
      </c>
      <c r="G1542" t="s">
        <v>418</v>
      </c>
      <c r="H1542" t="s">
        <v>661</v>
      </c>
      <c r="I1542" t="s">
        <v>677</v>
      </c>
      <c r="J1542">
        <v>3</v>
      </c>
      <c r="K1542">
        <v>29505</v>
      </c>
      <c r="L1542">
        <v>1</v>
      </c>
      <c r="M1542" t="s">
        <v>630</v>
      </c>
      <c r="N1542" t="s">
        <v>635</v>
      </c>
      <c r="O1542" t="s">
        <v>334</v>
      </c>
      <c r="P1542">
        <v>23</v>
      </c>
      <c r="Q1542">
        <v>6</v>
      </c>
      <c r="R1542">
        <f>SUMIFS(Table2[number],Table2[Event],"Goal",Table2[H/U],"HOME",Table2[GameID],Table2[[#This Row],[GameID]],Table2[GameTime],"&lt;="&amp;Table2[[#This Row],[GameTime]])</f>
        <v>1</v>
      </c>
      <c r="S1542">
        <f>SUMIFS(Table2[number],Table2[Event],"Goal",Table2[H/U],"AWAY",Table2[GameID],Table2[[#This Row],[GameID]],Table2[GameTime],"&lt;="&amp;Table2[[#This Row],[GameTime]])</f>
        <v>12</v>
      </c>
      <c r="T1542" t="str">
        <f>IF(Table2[[#This Row],[Event]]="Goal",Table2[[#This Row],[Hscore]]&amp;"-"&amp;Table2[[#This Row],[Uscore]],"")</f>
        <v>1-12</v>
      </c>
      <c r="U1542">
        <v>3241</v>
      </c>
      <c r="V1542" s="1">
        <f>Table2[[#This Row],[GameTime]]-(Table2[[#This Row],[period]]-1)*1200</f>
        <v>841</v>
      </c>
      <c r="W1542" s="1">
        <f>ROUNDDOWN(Table2[[#This Row],[Time]]/60,0)</f>
        <v>14</v>
      </c>
      <c r="X1542" s="1">
        <f>ROUNDDOWN((Table2[[#This Row],[Time]]/60-Table2[[#This Row],[Time2]])*60,0)</f>
        <v>1</v>
      </c>
      <c r="Y1542" s="1">
        <f>IF(Table2[[#This Row],[Time2]]&lt;10,0&amp;Table2[[#This Row],[Time2]],Table2[[#This Row],[Time2]])</f>
        <v>14</v>
      </c>
      <c r="Z1542" s="1" t="str">
        <f>IF(Table2[[#This Row],[Time3]]&lt;10,0&amp;Table2[[#This Row],[Time3]],Table2[[#This Row],[Time3]])</f>
        <v>01</v>
      </c>
      <c r="AA1542" s="2" t="str">
        <f>Table2[[#This Row],[Time4]]&amp;":"&amp;Table2[[#This Row],[Time5]]</f>
        <v>14:01</v>
      </c>
      <c r="AB1542" s="1" t="str" cm="1">
        <f t="array" ref="AB1542">IFERROR(IF(Table2[[#This Row],[code]]="","",_xlfn.IFS(AND(Table2[[#This Row],[code]]&lt;400,Table2[[#This Row],[code]]&lt;&gt;""),2,Table2[[#This Row],[code]]&gt;500,4)),"")</f>
        <v/>
      </c>
      <c r="AC1542" s="1" t="str">
        <f>IF(Table2[[#This Row],[Event]]="Penalty",Table2[[#This Row],[number]],IF(Table2[[#This Row],[Event]]="Time-Out",401,""))</f>
        <v/>
      </c>
      <c r="AD1542" s="1">
        <f>ROW(A1541)</f>
        <v>1541</v>
      </c>
      <c r="AE1542" s="1">
        <f>COUNTIFS(Table2[GameID],Table2[[#This Row],[GameID]],Table2[Column1],"&lt;="&amp;Table2[[#This Row],[Column1]])-1</f>
        <v>14</v>
      </c>
    </row>
    <row r="1543" spans="1:31" x14ac:dyDescent="0.45">
      <c r="A1543" t="s">
        <v>443</v>
      </c>
      <c r="B1543" t="str">
        <f>_xlfn.TEXTBEFORE(Table2[[#This Row],[Kamp]]," - ")</f>
        <v>Rødovre FC</v>
      </c>
      <c r="C1543" t="str">
        <f>_xlfn.TEXTAFTER(Table2[[#This Row],[Kamp]],"- ")</f>
        <v>Blackhawks</v>
      </c>
      <c r="D1543">
        <v>44989</v>
      </c>
      <c r="E1543">
        <v>65732</v>
      </c>
      <c r="F1543">
        <v>20222023</v>
      </c>
      <c r="G1543" t="s">
        <v>418</v>
      </c>
      <c r="H1543" t="s">
        <v>665</v>
      </c>
      <c r="I1543" t="s">
        <v>678</v>
      </c>
      <c r="J1543">
        <v>3</v>
      </c>
      <c r="K1543">
        <v>29512</v>
      </c>
      <c r="L1543">
        <v>201</v>
      </c>
      <c r="M1543" t="s">
        <v>631</v>
      </c>
      <c r="N1543" t="s">
        <v>39</v>
      </c>
      <c r="O1543" t="s">
        <v>634</v>
      </c>
      <c r="P1543">
        <v>2</v>
      </c>
      <c r="Q1543" t="s">
        <v>634</v>
      </c>
      <c r="R1543">
        <f>SUMIFS(Table2[number],Table2[Event],"Goal",Table2[H/U],"HOME",Table2[GameID],Table2[[#This Row],[GameID]],Table2[GameTime],"&lt;="&amp;Table2[[#This Row],[GameTime]])</f>
        <v>1</v>
      </c>
      <c r="S1543">
        <f>SUMIFS(Table2[number],Table2[Event],"Goal",Table2[H/U],"AWAY",Table2[GameID],Table2[[#This Row],[GameID]],Table2[GameTime],"&lt;="&amp;Table2[[#This Row],[GameTime]])</f>
        <v>12</v>
      </c>
      <c r="T1543" t="str">
        <f>IF(Table2[[#This Row],[Event]]="Goal",Table2[[#This Row],[Hscore]]&amp;"-"&amp;Table2[[#This Row],[Uscore]],"")</f>
        <v/>
      </c>
      <c r="U1543">
        <v>3434</v>
      </c>
      <c r="V1543" s="1">
        <f>Table2[[#This Row],[GameTime]]-(Table2[[#This Row],[period]]-1)*1200</f>
        <v>1034</v>
      </c>
      <c r="W1543" s="1">
        <f>ROUNDDOWN(Table2[[#This Row],[Time]]/60,0)</f>
        <v>17</v>
      </c>
      <c r="X1543" s="1">
        <f>ROUNDDOWN((Table2[[#This Row],[Time]]/60-Table2[[#This Row],[Time2]])*60,0)</f>
        <v>14</v>
      </c>
      <c r="Y1543" s="1">
        <f>IF(Table2[[#This Row],[Time2]]&lt;10,0&amp;Table2[[#This Row],[Time2]],Table2[[#This Row],[Time2]])</f>
        <v>17</v>
      </c>
      <c r="Z1543" s="1">
        <f>IF(Table2[[#This Row],[Time3]]&lt;10,0&amp;Table2[[#This Row],[Time3]],Table2[[#This Row],[Time3]])</f>
        <v>14</v>
      </c>
      <c r="AA1543" s="2" t="str">
        <f>Table2[[#This Row],[Time4]]&amp;":"&amp;Table2[[#This Row],[Time5]]</f>
        <v>17:14</v>
      </c>
      <c r="AB1543" s="1" cm="1">
        <f t="array" ref="AB1543">IFERROR(IF(Table2[[#This Row],[code]]="","",_xlfn.IFS(AND(Table2[[#This Row],[code]]&lt;400,Table2[[#This Row],[code]]&lt;&gt;""),2,Table2[[#This Row],[code]]&gt;500,4)),"")</f>
        <v>2</v>
      </c>
      <c r="AC1543" s="1">
        <f>IF(Table2[[#This Row],[Event]]="Penalty",Table2[[#This Row],[number]],IF(Table2[[#This Row],[Event]]="Time-Out",401,""))</f>
        <v>201</v>
      </c>
      <c r="AD1543" s="1">
        <f>ROW(A1542)</f>
        <v>1542</v>
      </c>
      <c r="AE1543" s="1">
        <f>COUNTIFS(Table2[GameID],Table2[[#This Row],[GameID]],Table2[Column1],"&lt;="&amp;Table2[[#This Row],[Column1]])-1</f>
        <v>15</v>
      </c>
    </row>
    <row r="1544" spans="1:31" x14ac:dyDescent="0.45">
      <c r="A1544" t="s">
        <v>94</v>
      </c>
      <c r="B1544" t="str">
        <f>_xlfn.TEXTBEFORE(Table2[[#This Row],[Kamp]]," - ")</f>
        <v>Vanløse Floorball</v>
      </c>
      <c r="C1544" t="str">
        <f>_xlfn.TEXTAFTER(Table2[[#This Row],[Kamp]],"- ")</f>
        <v>Hafnia FC</v>
      </c>
      <c r="D1544">
        <v>44990</v>
      </c>
      <c r="E1544">
        <v>69177</v>
      </c>
      <c r="F1544">
        <v>20222023</v>
      </c>
      <c r="G1544" t="s">
        <v>372</v>
      </c>
      <c r="H1544" t="s">
        <v>663</v>
      </c>
      <c r="I1544" t="s">
        <v>677</v>
      </c>
      <c r="J1544">
        <v>1</v>
      </c>
      <c r="K1544">
        <v>29510</v>
      </c>
      <c r="L1544">
        <v>1</v>
      </c>
      <c r="M1544" t="s">
        <v>630</v>
      </c>
      <c r="N1544" t="s">
        <v>124</v>
      </c>
      <c r="O1544" t="s">
        <v>122</v>
      </c>
      <c r="P1544">
        <v>97</v>
      </c>
      <c r="Q1544">
        <v>81</v>
      </c>
      <c r="R1544">
        <f>SUMIFS(Table2[number],Table2[Event],"Goal",Table2[H/U],"HOME",Table2[GameID],Table2[[#This Row],[GameID]],Table2[GameTime],"&lt;="&amp;Table2[[#This Row],[GameTime]])</f>
        <v>0</v>
      </c>
      <c r="S1544">
        <f>SUMIFS(Table2[number],Table2[Event],"Goal",Table2[H/U],"AWAY",Table2[GameID],Table2[[#This Row],[GameID]],Table2[GameTime],"&lt;="&amp;Table2[[#This Row],[GameTime]])</f>
        <v>1</v>
      </c>
      <c r="T1544" t="str">
        <f>IF(Table2[[#This Row],[Event]]="Goal",Table2[[#This Row],[Hscore]]&amp;"-"&amp;Table2[[#This Row],[Uscore]],"")</f>
        <v>0-1</v>
      </c>
      <c r="U1544">
        <v>515</v>
      </c>
      <c r="V1544" s="1">
        <f>Table2[[#This Row],[GameTime]]-(Table2[[#This Row],[period]]-1)*1200</f>
        <v>515</v>
      </c>
      <c r="W1544" s="1">
        <f>ROUNDDOWN(Table2[[#This Row],[Time]]/60,0)</f>
        <v>8</v>
      </c>
      <c r="X1544" s="1">
        <f>ROUNDDOWN((Table2[[#This Row],[Time]]/60-Table2[[#This Row],[Time2]])*60,0)</f>
        <v>35</v>
      </c>
      <c r="Y1544" s="1" t="str">
        <f>IF(Table2[[#This Row],[Time2]]&lt;10,0&amp;Table2[[#This Row],[Time2]],Table2[[#This Row],[Time2]])</f>
        <v>08</v>
      </c>
      <c r="Z1544" s="1">
        <f>IF(Table2[[#This Row],[Time3]]&lt;10,0&amp;Table2[[#This Row],[Time3]],Table2[[#This Row],[Time3]])</f>
        <v>35</v>
      </c>
      <c r="AA1544" s="2" t="str">
        <f>Table2[[#This Row],[Time4]]&amp;":"&amp;Table2[[#This Row],[Time5]]</f>
        <v>08:35</v>
      </c>
      <c r="AB1544" s="1" t="str" cm="1">
        <f t="array" ref="AB1544">IFERROR(IF(Table2[[#This Row],[code]]="","",_xlfn.IFS(AND(Table2[[#This Row],[code]]&lt;400,Table2[[#This Row],[code]]&lt;&gt;""),2,Table2[[#This Row],[code]]&gt;500,4)),"")</f>
        <v/>
      </c>
      <c r="AC1544" s="1" t="str">
        <f>IF(Table2[[#This Row],[Event]]="Penalty",Table2[[#This Row],[number]],IF(Table2[[#This Row],[Event]]="Time-Out",401,""))</f>
        <v/>
      </c>
      <c r="AD1544" s="1">
        <f>ROW(A1543)</f>
        <v>1543</v>
      </c>
      <c r="AE1544" s="1">
        <f>COUNTIFS(Table2[GameID],Table2[[#This Row],[GameID]],Table2[Column1],"&lt;="&amp;Table2[[#This Row],[Column1]])-1</f>
        <v>0</v>
      </c>
    </row>
    <row r="1545" spans="1:31" x14ac:dyDescent="0.45">
      <c r="A1545" t="s">
        <v>94</v>
      </c>
      <c r="B1545" t="str">
        <f>_xlfn.TEXTBEFORE(Table2[[#This Row],[Kamp]]," - ")</f>
        <v>Vanløse Floorball</v>
      </c>
      <c r="C1545" t="str">
        <f>_xlfn.TEXTAFTER(Table2[[#This Row],[Kamp]],"- ")</f>
        <v>Hafnia FC</v>
      </c>
      <c r="D1545">
        <v>44990</v>
      </c>
      <c r="E1545">
        <v>69177</v>
      </c>
      <c r="F1545">
        <v>20222023</v>
      </c>
      <c r="G1545" t="s">
        <v>372</v>
      </c>
      <c r="H1545" t="s">
        <v>660</v>
      </c>
      <c r="I1545" t="s">
        <v>678</v>
      </c>
      <c r="J1545">
        <v>1</v>
      </c>
      <c r="K1545">
        <v>29509</v>
      </c>
      <c r="L1545">
        <v>1</v>
      </c>
      <c r="M1545" t="s">
        <v>630</v>
      </c>
      <c r="N1545" t="s">
        <v>95</v>
      </c>
      <c r="O1545" t="s">
        <v>108</v>
      </c>
      <c r="P1545">
        <v>20</v>
      </c>
      <c r="Q1545">
        <v>88</v>
      </c>
      <c r="R1545">
        <f>SUMIFS(Table2[number],Table2[Event],"Goal",Table2[H/U],"HOME",Table2[GameID],Table2[[#This Row],[GameID]],Table2[GameTime],"&lt;="&amp;Table2[[#This Row],[GameTime]])</f>
        <v>1</v>
      </c>
      <c r="S1545">
        <f>SUMIFS(Table2[number],Table2[Event],"Goal",Table2[H/U],"AWAY",Table2[GameID],Table2[[#This Row],[GameID]],Table2[GameTime],"&lt;="&amp;Table2[[#This Row],[GameTime]])</f>
        <v>1</v>
      </c>
      <c r="T1545" t="str">
        <f>IF(Table2[[#This Row],[Event]]="Goal",Table2[[#This Row],[Hscore]]&amp;"-"&amp;Table2[[#This Row],[Uscore]],"")</f>
        <v>1-1</v>
      </c>
      <c r="U1545">
        <v>618</v>
      </c>
      <c r="V1545" s="1">
        <f>Table2[[#This Row],[GameTime]]-(Table2[[#This Row],[period]]-1)*1200</f>
        <v>618</v>
      </c>
      <c r="W1545" s="1">
        <f>ROUNDDOWN(Table2[[#This Row],[Time]]/60,0)</f>
        <v>10</v>
      </c>
      <c r="X1545" s="1">
        <f>ROUNDDOWN((Table2[[#This Row],[Time]]/60-Table2[[#This Row],[Time2]])*60,0)</f>
        <v>18</v>
      </c>
      <c r="Y1545" s="1">
        <f>IF(Table2[[#This Row],[Time2]]&lt;10,0&amp;Table2[[#This Row],[Time2]],Table2[[#This Row],[Time2]])</f>
        <v>10</v>
      </c>
      <c r="Z1545" s="1">
        <f>IF(Table2[[#This Row],[Time3]]&lt;10,0&amp;Table2[[#This Row],[Time3]],Table2[[#This Row],[Time3]])</f>
        <v>18</v>
      </c>
      <c r="AA1545" s="2" t="str">
        <f>Table2[[#This Row],[Time4]]&amp;":"&amp;Table2[[#This Row],[Time5]]</f>
        <v>10:18</v>
      </c>
      <c r="AB1545" s="1" t="str" cm="1">
        <f t="array" ref="AB1545">IFERROR(IF(Table2[[#This Row],[code]]="","",_xlfn.IFS(AND(Table2[[#This Row],[code]]&lt;400,Table2[[#This Row],[code]]&lt;&gt;""),2,Table2[[#This Row],[code]]&gt;500,4)),"")</f>
        <v/>
      </c>
      <c r="AC1545" s="1" t="str">
        <f>IF(Table2[[#This Row],[Event]]="Penalty",Table2[[#This Row],[number]],IF(Table2[[#This Row],[Event]]="Time-Out",401,""))</f>
        <v/>
      </c>
      <c r="AD1545" s="1">
        <f>ROW(A1544)</f>
        <v>1544</v>
      </c>
      <c r="AE1545" s="1">
        <f>COUNTIFS(Table2[GameID],Table2[[#This Row],[GameID]],Table2[Column1],"&lt;="&amp;Table2[[#This Row],[Column1]])-1</f>
        <v>1</v>
      </c>
    </row>
    <row r="1546" spans="1:31" x14ac:dyDescent="0.45">
      <c r="A1546" t="s">
        <v>94</v>
      </c>
      <c r="B1546" t="str">
        <f>_xlfn.TEXTBEFORE(Table2[[#This Row],[Kamp]]," - ")</f>
        <v>Vanløse Floorball</v>
      </c>
      <c r="C1546" t="str">
        <f>_xlfn.TEXTAFTER(Table2[[#This Row],[Kamp]],"- ")</f>
        <v>Hafnia FC</v>
      </c>
      <c r="D1546">
        <v>44990</v>
      </c>
      <c r="E1546">
        <v>69177</v>
      </c>
      <c r="F1546">
        <v>20222023</v>
      </c>
      <c r="G1546" t="s">
        <v>372</v>
      </c>
      <c r="H1546" t="s">
        <v>663</v>
      </c>
      <c r="I1546" t="s">
        <v>677</v>
      </c>
      <c r="J1546">
        <v>1</v>
      </c>
      <c r="K1546">
        <v>29510</v>
      </c>
      <c r="L1546">
        <v>1</v>
      </c>
      <c r="M1546" t="s">
        <v>630</v>
      </c>
      <c r="N1546" t="s">
        <v>122</v>
      </c>
      <c r="O1546" t="s">
        <v>634</v>
      </c>
      <c r="P1546">
        <v>81</v>
      </c>
      <c r="Q1546" t="s">
        <v>634</v>
      </c>
      <c r="R1546">
        <f>SUMIFS(Table2[number],Table2[Event],"Goal",Table2[H/U],"HOME",Table2[GameID],Table2[[#This Row],[GameID]],Table2[GameTime],"&lt;="&amp;Table2[[#This Row],[GameTime]])</f>
        <v>1</v>
      </c>
      <c r="S1546">
        <f>SUMIFS(Table2[number],Table2[Event],"Goal",Table2[H/U],"AWAY",Table2[GameID],Table2[[#This Row],[GameID]],Table2[GameTime],"&lt;="&amp;Table2[[#This Row],[GameTime]])</f>
        <v>2</v>
      </c>
      <c r="T1546" t="str">
        <f>IF(Table2[[#This Row],[Event]]="Goal",Table2[[#This Row],[Hscore]]&amp;"-"&amp;Table2[[#This Row],[Uscore]],"")</f>
        <v>1-2</v>
      </c>
      <c r="U1546">
        <v>780</v>
      </c>
      <c r="V1546" s="1">
        <f>Table2[[#This Row],[GameTime]]-(Table2[[#This Row],[period]]-1)*1200</f>
        <v>780</v>
      </c>
      <c r="W1546" s="1">
        <f>ROUNDDOWN(Table2[[#This Row],[Time]]/60,0)</f>
        <v>13</v>
      </c>
      <c r="X1546" s="1">
        <f>ROUNDDOWN((Table2[[#This Row],[Time]]/60-Table2[[#This Row],[Time2]])*60,0)</f>
        <v>0</v>
      </c>
      <c r="Y1546" s="1">
        <f>IF(Table2[[#This Row],[Time2]]&lt;10,0&amp;Table2[[#This Row],[Time2]],Table2[[#This Row],[Time2]])</f>
        <v>13</v>
      </c>
      <c r="Z1546" s="1" t="str">
        <f>IF(Table2[[#This Row],[Time3]]&lt;10,0&amp;Table2[[#This Row],[Time3]],Table2[[#This Row],[Time3]])</f>
        <v>00</v>
      </c>
      <c r="AA1546" s="2" t="str">
        <f>Table2[[#This Row],[Time4]]&amp;":"&amp;Table2[[#This Row],[Time5]]</f>
        <v>13:00</v>
      </c>
      <c r="AB1546" s="1" t="str" cm="1">
        <f t="array" ref="AB1546">IFERROR(IF(Table2[[#This Row],[code]]="","",_xlfn.IFS(AND(Table2[[#This Row],[code]]&lt;400,Table2[[#This Row],[code]]&lt;&gt;""),2,Table2[[#This Row],[code]]&gt;500,4)),"")</f>
        <v/>
      </c>
      <c r="AC1546" s="1" t="str">
        <f>IF(Table2[[#This Row],[Event]]="Penalty",Table2[[#This Row],[number]],IF(Table2[[#This Row],[Event]]="Time-Out",401,""))</f>
        <v/>
      </c>
      <c r="AD1546" s="1">
        <f>ROW(A1545)</f>
        <v>1545</v>
      </c>
      <c r="AE1546" s="1">
        <f>COUNTIFS(Table2[GameID],Table2[[#This Row],[GameID]],Table2[Column1],"&lt;="&amp;Table2[[#This Row],[Column1]])-1</f>
        <v>2</v>
      </c>
    </row>
    <row r="1547" spans="1:31" x14ac:dyDescent="0.45">
      <c r="A1547" t="s">
        <v>94</v>
      </c>
      <c r="B1547" t="str">
        <f>_xlfn.TEXTBEFORE(Table2[[#This Row],[Kamp]]," - ")</f>
        <v>Vanløse Floorball</v>
      </c>
      <c r="C1547" t="str">
        <f>_xlfn.TEXTAFTER(Table2[[#This Row],[Kamp]],"- ")</f>
        <v>Hafnia FC</v>
      </c>
      <c r="D1547">
        <v>44990</v>
      </c>
      <c r="E1547">
        <v>69177</v>
      </c>
      <c r="F1547">
        <v>20222023</v>
      </c>
      <c r="G1547" t="s">
        <v>372</v>
      </c>
      <c r="H1547" t="s">
        <v>660</v>
      </c>
      <c r="I1547" t="s">
        <v>678</v>
      </c>
      <c r="J1547">
        <v>1</v>
      </c>
      <c r="K1547">
        <v>29509</v>
      </c>
      <c r="L1547">
        <v>1</v>
      </c>
      <c r="M1547" t="s">
        <v>630</v>
      </c>
      <c r="N1547" t="s">
        <v>95</v>
      </c>
      <c r="O1547" t="s">
        <v>99</v>
      </c>
      <c r="P1547">
        <v>20</v>
      </c>
      <c r="Q1547">
        <v>18</v>
      </c>
      <c r="R1547">
        <f>SUMIFS(Table2[number],Table2[Event],"Goal",Table2[H/U],"HOME",Table2[GameID],Table2[[#This Row],[GameID]],Table2[GameTime],"&lt;="&amp;Table2[[#This Row],[GameTime]])</f>
        <v>2</v>
      </c>
      <c r="S1547">
        <f>SUMIFS(Table2[number],Table2[Event],"Goal",Table2[H/U],"AWAY",Table2[GameID],Table2[[#This Row],[GameID]],Table2[GameTime],"&lt;="&amp;Table2[[#This Row],[GameTime]])</f>
        <v>2</v>
      </c>
      <c r="T1547" t="str">
        <f>IF(Table2[[#This Row],[Event]]="Goal",Table2[[#This Row],[Hscore]]&amp;"-"&amp;Table2[[#This Row],[Uscore]],"")</f>
        <v>2-2</v>
      </c>
      <c r="U1547">
        <v>1122</v>
      </c>
      <c r="V1547" s="1">
        <f>Table2[[#This Row],[GameTime]]-(Table2[[#This Row],[period]]-1)*1200</f>
        <v>1122</v>
      </c>
      <c r="W1547" s="1">
        <f>ROUNDDOWN(Table2[[#This Row],[Time]]/60,0)</f>
        <v>18</v>
      </c>
      <c r="X1547" s="1">
        <f>ROUNDDOWN((Table2[[#This Row],[Time]]/60-Table2[[#This Row],[Time2]])*60,0)</f>
        <v>42</v>
      </c>
      <c r="Y1547" s="1">
        <f>IF(Table2[[#This Row],[Time2]]&lt;10,0&amp;Table2[[#This Row],[Time2]],Table2[[#This Row],[Time2]])</f>
        <v>18</v>
      </c>
      <c r="Z1547" s="1">
        <f>IF(Table2[[#This Row],[Time3]]&lt;10,0&amp;Table2[[#This Row],[Time3]],Table2[[#This Row],[Time3]])</f>
        <v>42</v>
      </c>
      <c r="AA1547" s="2" t="str">
        <f>Table2[[#This Row],[Time4]]&amp;":"&amp;Table2[[#This Row],[Time5]]</f>
        <v>18:42</v>
      </c>
      <c r="AB1547" s="1" t="str" cm="1">
        <f t="array" ref="AB1547">IFERROR(IF(Table2[[#This Row],[code]]="","",_xlfn.IFS(AND(Table2[[#This Row],[code]]&lt;400,Table2[[#This Row],[code]]&lt;&gt;""),2,Table2[[#This Row],[code]]&gt;500,4)),"")</f>
        <v/>
      </c>
      <c r="AC1547" s="1" t="str">
        <f>IF(Table2[[#This Row],[Event]]="Penalty",Table2[[#This Row],[number]],IF(Table2[[#This Row],[Event]]="Time-Out",401,""))</f>
        <v/>
      </c>
      <c r="AD1547" s="1">
        <f>ROW(A1546)</f>
        <v>1546</v>
      </c>
      <c r="AE1547" s="1">
        <f>COUNTIFS(Table2[GameID],Table2[[#This Row],[GameID]],Table2[Column1],"&lt;="&amp;Table2[[#This Row],[Column1]])-1</f>
        <v>3</v>
      </c>
    </row>
    <row r="1548" spans="1:31" x14ac:dyDescent="0.45">
      <c r="A1548" t="s">
        <v>94</v>
      </c>
      <c r="B1548" t="str">
        <f>_xlfn.TEXTBEFORE(Table2[[#This Row],[Kamp]]," - ")</f>
        <v>Vanløse Floorball</v>
      </c>
      <c r="C1548" t="str">
        <f>_xlfn.TEXTAFTER(Table2[[#This Row],[Kamp]],"- ")</f>
        <v>Hafnia FC</v>
      </c>
      <c r="D1548">
        <v>44990</v>
      </c>
      <c r="E1548">
        <v>69177</v>
      </c>
      <c r="F1548">
        <v>20222023</v>
      </c>
      <c r="G1548" t="s">
        <v>372</v>
      </c>
      <c r="H1548" t="s">
        <v>663</v>
      </c>
      <c r="I1548" t="s">
        <v>677</v>
      </c>
      <c r="J1548">
        <v>1</v>
      </c>
      <c r="K1548">
        <v>29510</v>
      </c>
      <c r="L1548">
        <v>222</v>
      </c>
      <c r="M1548" t="s">
        <v>631</v>
      </c>
      <c r="N1548" t="s">
        <v>119</v>
      </c>
      <c r="O1548" t="s">
        <v>634</v>
      </c>
      <c r="P1548">
        <v>59</v>
      </c>
      <c r="Q1548" t="s">
        <v>634</v>
      </c>
      <c r="R1548">
        <f>SUMIFS(Table2[number],Table2[Event],"Goal",Table2[H/U],"HOME",Table2[GameID],Table2[[#This Row],[GameID]],Table2[GameTime],"&lt;="&amp;Table2[[#This Row],[GameTime]])</f>
        <v>2</v>
      </c>
      <c r="S1548">
        <f>SUMIFS(Table2[number],Table2[Event],"Goal",Table2[H/U],"AWAY",Table2[GameID],Table2[[#This Row],[GameID]],Table2[GameTime],"&lt;="&amp;Table2[[#This Row],[GameTime]])</f>
        <v>2</v>
      </c>
      <c r="T1548" t="str">
        <f>IF(Table2[[#This Row],[Event]]="Goal",Table2[[#This Row],[Hscore]]&amp;"-"&amp;Table2[[#This Row],[Uscore]],"")</f>
        <v/>
      </c>
      <c r="U1548">
        <v>1153</v>
      </c>
      <c r="V1548" s="1">
        <f>Table2[[#This Row],[GameTime]]-(Table2[[#This Row],[period]]-1)*1200</f>
        <v>1153</v>
      </c>
      <c r="W1548" s="1">
        <f>ROUNDDOWN(Table2[[#This Row],[Time]]/60,0)</f>
        <v>19</v>
      </c>
      <c r="X1548" s="1">
        <f>ROUNDDOWN((Table2[[#This Row],[Time]]/60-Table2[[#This Row],[Time2]])*60,0)</f>
        <v>12</v>
      </c>
      <c r="Y1548" s="1">
        <f>IF(Table2[[#This Row],[Time2]]&lt;10,0&amp;Table2[[#This Row],[Time2]],Table2[[#This Row],[Time2]])</f>
        <v>19</v>
      </c>
      <c r="Z1548" s="1">
        <f>IF(Table2[[#This Row],[Time3]]&lt;10,0&amp;Table2[[#This Row],[Time3]],Table2[[#This Row],[Time3]])</f>
        <v>12</v>
      </c>
      <c r="AA1548" s="2" t="str">
        <f>Table2[[#This Row],[Time4]]&amp;":"&amp;Table2[[#This Row],[Time5]]</f>
        <v>19:12</v>
      </c>
      <c r="AB1548" s="1" cm="1">
        <f t="array" ref="AB1548">IFERROR(IF(Table2[[#This Row],[code]]="","",_xlfn.IFS(AND(Table2[[#This Row],[code]]&lt;400,Table2[[#This Row],[code]]&lt;&gt;""),2,Table2[[#This Row],[code]]&gt;500,4)),"")</f>
        <v>2</v>
      </c>
      <c r="AC1548" s="1">
        <f>IF(Table2[[#This Row],[Event]]="Penalty",Table2[[#This Row],[number]],IF(Table2[[#This Row],[Event]]="Time-Out",401,""))</f>
        <v>222</v>
      </c>
      <c r="AD1548" s="1">
        <f>ROW(A1547)</f>
        <v>1547</v>
      </c>
      <c r="AE1548" s="1">
        <f>COUNTIFS(Table2[GameID],Table2[[#This Row],[GameID]],Table2[Column1],"&lt;="&amp;Table2[[#This Row],[Column1]])-1</f>
        <v>4</v>
      </c>
    </row>
    <row r="1549" spans="1:31" x14ac:dyDescent="0.45">
      <c r="A1549" t="s">
        <v>94</v>
      </c>
      <c r="B1549" t="str">
        <f>_xlfn.TEXTBEFORE(Table2[[#This Row],[Kamp]]," - ")</f>
        <v>Vanløse Floorball</v>
      </c>
      <c r="C1549" t="str">
        <f>_xlfn.TEXTAFTER(Table2[[#This Row],[Kamp]],"- ")</f>
        <v>Hafnia FC</v>
      </c>
      <c r="D1549">
        <v>44990</v>
      </c>
      <c r="E1549">
        <v>69177</v>
      </c>
      <c r="F1549">
        <v>20222023</v>
      </c>
      <c r="G1549" t="s">
        <v>372</v>
      </c>
      <c r="H1549" t="s">
        <v>660</v>
      </c>
      <c r="I1549" t="s">
        <v>678</v>
      </c>
      <c r="J1549">
        <v>2</v>
      </c>
      <c r="K1549">
        <v>29509</v>
      </c>
      <c r="L1549">
        <v>1</v>
      </c>
      <c r="M1549" t="s">
        <v>630</v>
      </c>
      <c r="N1549" t="s">
        <v>99</v>
      </c>
      <c r="O1549" t="s">
        <v>105</v>
      </c>
      <c r="P1549">
        <v>18</v>
      </c>
      <c r="Q1549">
        <v>97</v>
      </c>
      <c r="R1549">
        <f>SUMIFS(Table2[number],Table2[Event],"Goal",Table2[H/U],"HOME",Table2[GameID],Table2[[#This Row],[GameID]],Table2[GameTime],"&lt;="&amp;Table2[[#This Row],[GameTime]])</f>
        <v>3</v>
      </c>
      <c r="S1549">
        <f>SUMIFS(Table2[number],Table2[Event],"Goal",Table2[H/U],"AWAY",Table2[GameID],Table2[[#This Row],[GameID]],Table2[GameTime],"&lt;="&amp;Table2[[#This Row],[GameTime]])</f>
        <v>2</v>
      </c>
      <c r="T1549" t="str">
        <f>IF(Table2[[#This Row],[Event]]="Goal",Table2[[#This Row],[Hscore]]&amp;"-"&amp;Table2[[#This Row],[Uscore]],"")</f>
        <v>3-2</v>
      </c>
      <c r="U1549">
        <v>1243</v>
      </c>
      <c r="V1549" s="1">
        <f>Table2[[#This Row],[GameTime]]-(Table2[[#This Row],[period]]-1)*1200</f>
        <v>43</v>
      </c>
      <c r="W1549" s="1">
        <f>ROUNDDOWN(Table2[[#This Row],[Time]]/60,0)</f>
        <v>0</v>
      </c>
      <c r="X1549" s="1">
        <f>ROUNDDOWN((Table2[[#This Row],[Time]]/60-Table2[[#This Row],[Time2]])*60,0)</f>
        <v>43</v>
      </c>
      <c r="Y1549" s="1" t="str">
        <f>IF(Table2[[#This Row],[Time2]]&lt;10,0&amp;Table2[[#This Row],[Time2]],Table2[[#This Row],[Time2]])</f>
        <v>00</v>
      </c>
      <c r="Z1549" s="1">
        <f>IF(Table2[[#This Row],[Time3]]&lt;10,0&amp;Table2[[#This Row],[Time3]],Table2[[#This Row],[Time3]])</f>
        <v>43</v>
      </c>
      <c r="AA1549" s="2" t="str">
        <f>Table2[[#This Row],[Time4]]&amp;":"&amp;Table2[[#This Row],[Time5]]</f>
        <v>00:43</v>
      </c>
      <c r="AB1549" s="1" t="str" cm="1">
        <f t="array" ref="AB1549">IFERROR(IF(Table2[[#This Row],[code]]="","",_xlfn.IFS(AND(Table2[[#This Row],[code]]&lt;400,Table2[[#This Row],[code]]&lt;&gt;""),2,Table2[[#This Row],[code]]&gt;500,4)),"")</f>
        <v/>
      </c>
      <c r="AC1549" s="1" t="str">
        <f>IF(Table2[[#This Row],[Event]]="Penalty",Table2[[#This Row],[number]],IF(Table2[[#This Row],[Event]]="Time-Out",401,""))</f>
        <v/>
      </c>
      <c r="AD1549" s="1">
        <f>ROW(A1548)</f>
        <v>1548</v>
      </c>
      <c r="AE1549" s="1">
        <f>COUNTIFS(Table2[GameID],Table2[[#This Row],[GameID]],Table2[Column1],"&lt;="&amp;Table2[[#This Row],[Column1]])-1</f>
        <v>5</v>
      </c>
    </row>
    <row r="1550" spans="1:31" x14ac:dyDescent="0.45">
      <c r="A1550" t="s">
        <v>94</v>
      </c>
      <c r="B1550" t="str">
        <f>_xlfn.TEXTBEFORE(Table2[[#This Row],[Kamp]]," - ")</f>
        <v>Vanløse Floorball</v>
      </c>
      <c r="C1550" t="str">
        <f>_xlfn.TEXTAFTER(Table2[[#This Row],[Kamp]],"- ")</f>
        <v>Hafnia FC</v>
      </c>
      <c r="D1550">
        <v>44990</v>
      </c>
      <c r="E1550">
        <v>69177</v>
      </c>
      <c r="F1550">
        <v>20222023</v>
      </c>
      <c r="G1550" t="s">
        <v>372</v>
      </c>
      <c r="H1550" t="s">
        <v>660</v>
      </c>
      <c r="I1550" t="s">
        <v>678</v>
      </c>
      <c r="J1550">
        <v>2</v>
      </c>
      <c r="K1550">
        <v>29509</v>
      </c>
      <c r="L1550">
        <v>1</v>
      </c>
      <c r="M1550" t="s">
        <v>630</v>
      </c>
      <c r="N1550" t="s">
        <v>105</v>
      </c>
      <c r="O1550" t="s">
        <v>97</v>
      </c>
      <c r="P1550">
        <v>97</v>
      </c>
      <c r="Q1550">
        <v>24</v>
      </c>
      <c r="R1550">
        <f>SUMIFS(Table2[number],Table2[Event],"Goal",Table2[H/U],"HOME",Table2[GameID],Table2[[#This Row],[GameID]],Table2[GameTime],"&lt;="&amp;Table2[[#This Row],[GameTime]])</f>
        <v>4</v>
      </c>
      <c r="S1550">
        <f>SUMIFS(Table2[number],Table2[Event],"Goal",Table2[H/U],"AWAY",Table2[GameID],Table2[[#This Row],[GameID]],Table2[GameTime],"&lt;="&amp;Table2[[#This Row],[GameTime]])</f>
        <v>2</v>
      </c>
      <c r="T1550" t="str">
        <f>IF(Table2[[#This Row],[Event]]="Goal",Table2[[#This Row],[Hscore]]&amp;"-"&amp;Table2[[#This Row],[Uscore]],"")</f>
        <v>4-2</v>
      </c>
      <c r="U1550">
        <v>1319</v>
      </c>
      <c r="V1550" s="1">
        <f>Table2[[#This Row],[GameTime]]-(Table2[[#This Row],[period]]-1)*1200</f>
        <v>119</v>
      </c>
      <c r="W1550" s="1">
        <f>ROUNDDOWN(Table2[[#This Row],[Time]]/60,0)</f>
        <v>1</v>
      </c>
      <c r="X1550" s="1">
        <f>ROUNDDOWN((Table2[[#This Row],[Time]]/60-Table2[[#This Row],[Time2]])*60,0)</f>
        <v>59</v>
      </c>
      <c r="Y1550" s="1" t="str">
        <f>IF(Table2[[#This Row],[Time2]]&lt;10,0&amp;Table2[[#This Row],[Time2]],Table2[[#This Row],[Time2]])</f>
        <v>01</v>
      </c>
      <c r="Z1550" s="1">
        <f>IF(Table2[[#This Row],[Time3]]&lt;10,0&amp;Table2[[#This Row],[Time3]],Table2[[#This Row],[Time3]])</f>
        <v>59</v>
      </c>
      <c r="AA1550" s="2" t="str">
        <f>Table2[[#This Row],[Time4]]&amp;":"&amp;Table2[[#This Row],[Time5]]</f>
        <v>01:59</v>
      </c>
      <c r="AB1550" s="1" t="str" cm="1">
        <f t="array" ref="AB1550">IFERROR(IF(Table2[[#This Row],[code]]="","",_xlfn.IFS(AND(Table2[[#This Row],[code]]&lt;400,Table2[[#This Row],[code]]&lt;&gt;""),2,Table2[[#This Row],[code]]&gt;500,4)),"")</f>
        <v/>
      </c>
      <c r="AC1550" s="1" t="str">
        <f>IF(Table2[[#This Row],[Event]]="Penalty",Table2[[#This Row],[number]],IF(Table2[[#This Row],[Event]]="Time-Out",401,""))</f>
        <v/>
      </c>
      <c r="AD1550" s="1">
        <f>ROW(A1549)</f>
        <v>1549</v>
      </c>
      <c r="AE1550" s="1">
        <f>COUNTIFS(Table2[GameID],Table2[[#This Row],[GameID]],Table2[Column1],"&lt;="&amp;Table2[[#This Row],[Column1]])-1</f>
        <v>6</v>
      </c>
    </row>
    <row r="1551" spans="1:31" x14ac:dyDescent="0.45">
      <c r="A1551" t="s">
        <v>94</v>
      </c>
      <c r="B1551" t="str">
        <f>_xlfn.TEXTBEFORE(Table2[[#This Row],[Kamp]]," - ")</f>
        <v>Vanløse Floorball</v>
      </c>
      <c r="C1551" t="str">
        <f>_xlfn.TEXTAFTER(Table2[[#This Row],[Kamp]],"- ")</f>
        <v>Hafnia FC</v>
      </c>
      <c r="D1551">
        <v>44990</v>
      </c>
      <c r="E1551">
        <v>69177</v>
      </c>
      <c r="F1551">
        <v>20222023</v>
      </c>
      <c r="G1551" t="s">
        <v>372</v>
      </c>
      <c r="H1551" t="s">
        <v>663</v>
      </c>
      <c r="I1551" t="s">
        <v>677</v>
      </c>
      <c r="J1551">
        <v>2</v>
      </c>
      <c r="K1551">
        <v>29510</v>
      </c>
      <c r="L1551">
        <v>1</v>
      </c>
      <c r="M1551" t="s">
        <v>630</v>
      </c>
      <c r="N1551" t="s">
        <v>122</v>
      </c>
      <c r="O1551" t="s">
        <v>115</v>
      </c>
      <c r="P1551">
        <v>81</v>
      </c>
      <c r="Q1551">
        <v>28</v>
      </c>
      <c r="R1551">
        <f>SUMIFS(Table2[number],Table2[Event],"Goal",Table2[H/U],"HOME",Table2[GameID],Table2[[#This Row],[GameID]],Table2[GameTime],"&lt;="&amp;Table2[[#This Row],[GameTime]])</f>
        <v>4</v>
      </c>
      <c r="S1551">
        <f>SUMIFS(Table2[number],Table2[Event],"Goal",Table2[H/U],"AWAY",Table2[GameID],Table2[[#This Row],[GameID]],Table2[GameTime],"&lt;="&amp;Table2[[#This Row],[GameTime]])</f>
        <v>3</v>
      </c>
      <c r="T1551" t="str">
        <f>IF(Table2[[#This Row],[Event]]="Goal",Table2[[#This Row],[Hscore]]&amp;"-"&amp;Table2[[#This Row],[Uscore]],"")</f>
        <v>4-3</v>
      </c>
      <c r="U1551">
        <v>1414</v>
      </c>
      <c r="V1551" s="1">
        <f>Table2[[#This Row],[GameTime]]-(Table2[[#This Row],[period]]-1)*1200</f>
        <v>214</v>
      </c>
      <c r="W1551" s="1">
        <f>ROUNDDOWN(Table2[[#This Row],[Time]]/60,0)</f>
        <v>3</v>
      </c>
      <c r="X1551" s="1">
        <f>ROUNDDOWN((Table2[[#This Row],[Time]]/60-Table2[[#This Row],[Time2]])*60,0)</f>
        <v>34</v>
      </c>
      <c r="Y1551" s="1" t="str">
        <f>IF(Table2[[#This Row],[Time2]]&lt;10,0&amp;Table2[[#This Row],[Time2]],Table2[[#This Row],[Time2]])</f>
        <v>03</v>
      </c>
      <c r="Z1551" s="1">
        <f>IF(Table2[[#This Row],[Time3]]&lt;10,0&amp;Table2[[#This Row],[Time3]],Table2[[#This Row],[Time3]])</f>
        <v>34</v>
      </c>
      <c r="AA1551" s="2" t="str">
        <f>Table2[[#This Row],[Time4]]&amp;":"&amp;Table2[[#This Row],[Time5]]</f>
        <v>03:34</v>
      </c>
      <c r="AB1551" s="1" t="str" cm="1">
        <f t="array" ref="AB1551">IFERROR(IF(Table2[[#This Row],[code]]="","",_xlfn.IFS(AND(Table2[[#This Row],[code]]&lt;400,Table2[[#This Row],[code]]&lt;&gt;""),2,Table2[[#This Row],[code]]&gt;500,4)),"")</f>
        <v/>
      </c>
      <c r="AC1551" s="1" t="str">
        <f>IF(Table2[[#This Row],[Event]]="Penalty",Table2[[#This Row],[number]],IF(Table2[[#This Row],[Event]]="Time-Out",401,""))</f>
        <v/>
      </c>
      <c r="AD1551" s="1">
        <f>ROW(A1550)</f>
        <v>1550</v>
      </c>
      <c r="AE1551" s="1">
        <f>COUNTIFS(Table2[GameID],Table2[[#This Row],[GameID]],Table2[Column1],"&lt;="&amp;Table2[[#This Row],[Column1]])-1</f>
        <v>7</v>
      </c>
    </row>
    <row r="1552" spans="1:31" x14ac:dyDescent="0.45">
      <c r="A1552" t="s">
        <v>94</v>
      </c>
      <c r="B1552" t="str">
        <f>_xlfn.TEXTBEFORE(Table2[[#This Row],[Kamp]]," - ")</f>
        <v>Vanløse Floorball</v>
      </c>
      <c r="C1552" t="str">
        <f>_xlfn.TEXTAFTER(Table2[[#This Row],[Kamp]],"- ")</f>
        <v>Hafnia FC</v>
      </c>
      <c r="D1552">
        <v>44990</v>
      </c>
      <c r="E1552">
        <v>69177</v>
      </c>
      <c r="F1552">
        <v>20222023</v>
      </c>
      <c r="G1552" t="s">
        <v>372</v>
      </c>
      <c r="H1552" t="s">
        <v>660</v>
      </c>
      <c r="I1552" t="s">
        <v>678</v>
      </c>
      <c r="J1552">
        <v>2</v>
      </c>
      <c r="K1552">
        <v>29509</v>
      </c>
      <c r="L1552">
        <v>1</v>
      </c>
      <c r="M1552" t="s">
        <v>630</v>
      </c>
      <c r="N1552" t="s">
        <v>108</v>
      </c>
      <c r="O1552" t="s">
        <v>99</v>
      </c>
      <c r="P1552">
        <v>88</v>
      </c>
      <c r="Q1552">
        <v>18</v>
      </c>
      <c r="R1552">
        <f>SUMIFS(Table2[number],Table2[Event],"Goal",Table2[H/U],"HOME",Table2[GameID],Table2[[#This Row],[GameID]],Table2[GameTime],"&lt;="&amp;Table2[[#This Row],[GameTime]])</f>
        <v>5</v>
      </c>
      <c r="S1552">
        <f>SUMIFS(Table2[number],Table2[Event],"Goal",Table2[H/U],"AWAY",Table2[GameID],Table2[[#This Row],[GameID]],Table2[GameTime],"&lt;="&amp;Table2[[#This Row],[GameTime]])</f>
        <v>3</v>
      </c>
      <c r="T1552" t="str">
        <f>IF(Table2[[#This Row],[Event]]="Goal",Table2[[#This Row],[Hscore]]&amp;"-"&amp;Table2[[#This Row],[Uscore]],"")</f>
        <v>5-3</v>
      </c>
      <c r="U1552">
        <v>1688</v>
      </c>
      <c r="V1552" s="1">
        <f>Table2[[#This Row],[GameTime]]-(Table2[[#This Row],[period]]-1)*1200</f>
        <v>488</v>
      </c>
      <c r="W1552" s="1">
        <f>ROUNDDOWN(Table2[[#This Row],[Time]]/60,0)</f>
        <v>8</v>
      </c>
      <c r="X1552" s="1">
        <f>ROUNDDOWN((Table2[[#This Row],[Time]]/60-Table2[[#This Row],[Time2]])*60,0)</f>
        <v>7</v>
      </c>
      <c r="Y1552" s="1" t="str">
        <f>IF(Table2[[#This Row],[Time2]]&lt;10,0&amp;Table2[[#This Row],[Time2]],Table2[[#This Row],[Time2]])</f>
        <v>08</v>
      </c>
      <c r="Z1552" s="1" t="str">
        <f>IF(Table2[[#This Row],[Time3]]&lt;10,0&amp;Table2[[#This Row],[Time3]],Table2[[#This Row],[Time3]])</f>
        <v>07</v>
      </c>
      <c r="AA1552" s="2" t="str">
        <f>Table2[[#This Row],[Time4]]&amp;":"&amp;Table2[[#This Row],[Time5]]</f>
        <v>08:07</v>
      </c>
      <c r="AB1552" s="1" t="str" cm="1">
        <f t="array" ref="AB1552">IFERROR(IF(Table2[[#This Row],[code]]="","",_xlfn.IFS(AND(Table2[[#This Row],[code]]&lt;400,Table2[[#This Row],[code]]&lt;&gt;""),2,Table2[[#This Row],[code]]&gt;500,4)),"")</f>
        <v/>
      </c>
      <c r="AC1552" s="1" t="str">
        <f>IF(Table2[[#This Row],[Event]]="Penalty",Table2[[#This Row],[number]],IF(Table2[[#This Row],[Event]]="Time-Out",401,""))</f>
        <v/>
      </c>
      <c r="AD1552" s="1">
        <f>ROW(A1551)</f>
        <v>1551</v>
      </c>
      <c r="AE1552" s="1">
        <f>COUNTIFS(Table2[GameID],Table2[[#This Row],[GameID]],Table2[Column1],"&lt;="&amp;Table2[[#This Row],[Column1]])-1</f>
        <v>8</v>
      </c>
    </row>
    <row r="1553" spans="1:31" x14ac:dyDescent="0.45">
      <c r="A1553" t="s">
        <v>94</v>
      </c>
      <c r="B1553" t="str">
        <f>_xlfn.TEXTBEFORE(Table2[[#This Row],[Kamp]]," - ")</f>
        <v>Vanløse Floorball</v>
      </c>
      <c r="C1553" t="str">
        <f>_xlfn.TEXTAFTER(Table2[[#This Row],[Kamp]],"- ")</f>
        <v>Hafnia FC</v>
      </c>
      <c r="D1553">
        <v>44990</v>
      </c>
      <c r="E1553">
        <v>69177</v>
      </c>
      <c r="F1553">
        <v>20222023</v>
      </c>
      <c r="G1553" t="s">
        <v>372</v>
      </c>
      <c r="H1553" t="s">
        <v>663</v>
      </c>
      <c r="I1553" t="s">
        <v>677</v>
      </c>
      <c r="J1553">
        <v>2</v>
      </c>
      <c r="K1553">
        <v>29510</v>
      </c>
      <c r="L1553">
        <v>1</v>
      </c>
      <c r="M1553" t="s">
        <v>630</v>
      </c>
      <c r="N1553" t="s">
        <v>343</v>
      </c>
      <c r="O1553" t="s">
        <v>119</v>
      </c>
      <c r="P1553">
        <v>11</v>
      </c>
      <c r="Q1553">
        <v>59</v>
      </c>
      <c r="R1553">
        <f>SUMIFS(Table2[number],Table2[Event],"Goal",Table2[H/U],"HOME",Table2[GameID],Table2[[#This Row],[GameID]],Table2[GameTime],"&lt;="&amp;Table2[[#This Row],[GameTime]])</f>
        <v>5</v>
      </c>
      <c r="S1553">
        <f>SUMIFS(Table2[number],Table2[Event],"Goal",Table2[H/U],"AWAY",Table2[GameID],Table2[[#This Row],[GameID]],Table2[GameTime],"&lt;="&amp;Table2[[#This Row],[GameTime]])</f>
        <v>4</v>
      </c>
      <c r="T1553" t="str">
        <f>IF(Table2[[#This Row],[Event]]="Goal",Table2[[#This Row],[Hscore]]&amp;"-"&amp;Table2[[#This Row],[Uscore]],"")</f>
        <v>5-4</v>
      </c>
      <c r="U1553">
        <v>1810</v>
      </c>
      <c r="V1553" s="1">
        <f>Table2[[#This Row],[GameTime]]-(Table2[[#This Row],[period]]-1)*1200</f>
        <v>610</v>
      </c>
      <c r="W1553" s="1">
        <f>ROUNDDOWN(Table2[[#This Row],[Time]]/60,0)</f>
        <v>10</v>
      </c>
      <c r="X1553" s="1">
        <f>ROUNDDOWN((Table2[[#This Row],[Time]]/60-Table2[[#This Row],[Time2]])*60,0)</f>
        <v>9</v>
      </c>
      <c r="Y1553" s="1">
        <f>IF(Table2[[#This Row],[Time2]]&lt;10,0&amp;Table2[[#This Row],[Time2]],Table2[[#This Row],[Time2]])</f>
        <v>10</v>
      </c>
      <c r="Z1553" s="1" t="str">
        <f>IF(Table2[[#This Row],[Time3]]&lt;10,0&amp;Table2[[#This Row],[Time3]],Table2[[#This Row],[Time3]])</f>
        <v>09</v>
      </c>
      <c r="AA1553" s="2" t="str">
        <f>Table2[[#This Row],[Time4]]&amp;":"&amp;Table2[[#This Row],[Time5]]</f>
        <v>10:09</v>
      </c>
      <c r="AB1553" s="1" t="str" cm="1">
        <f t="array" ref="AB1553">IFERROR(IF(Table2[[#This Row],[code]]="","",_xlfn.IFS(AND(Table2[[#This Row],[code]]&lt;400,Table2[[#This Row],[code]]&lt;&gt;""),2,Table2[[#This Row],[code]]&gt;500,4)),"")</f>
        <v/>
      </c>
      <c r="AC1553" s="1" t="str">
        <f>IF(Table2[[#This Row],[Event]]="Penalty",Table2[[#This Row],[number]],IF(Table2[[#This Row],[Event]]="Time-Out",401,""))</f>
        <v/>
      </c>
      <c r="AD1553" s="1">
        <f>ROW(A1552)</f>
        <v>1552</v>
      </c>
      <c r="AE1553" s="1">
        <f>COUNTIFS(Table2[GameID],Table2[[#This Row],[GameID]],Table2[Column1],"&lt;="&amp;Table2[[#This Row],[Column1]])-1</f>
        <v>9</v>
      </c>
    </row>
    <row r="1554" spans="1:31" x14ac:dyDescent="0.45">
      <c r="A1554" t="s">
        <v>94</v>
      </c>
      <c r="B1554" t="str">
        <f>_xlfn.TEXTBEFORE(Table2[[#This Row],[Kamp]]," - ")</f>
        <v>Vanløse Floorball</v>
      </c>
      <c r="C1554" t="str">
        <f>_xlfn.TEXTAFTER(Table2[[#This Row],[Kamp]],"- ")</f>
        <v>Hafnia FC</v>
      </c>
      <c r="D1554">
        <v>44990</v>
      </c>
      <c r="E1554">
        <v>69177</v>
      </c>
      <c r="F1554">
        <v>20222023</v>
      </c>
      <c r="G1554" t="s">
        <v>372</v>
      </c>
      <c r="H1554" t="s">
        <v>660</v>
      </c>
      <c r="I1554" t="s">
        <v>678</v>
      </c>
      <c r="J1554">
        <v>2</v>
      </c>
      <c r="K1554">
        <v>29509</v>
      </c>
      <c r="L1554">
        <v>1</v>
      </c>
      <c r="M1554" t="s">
        <v>630</v>
      </c>
      <c r="N1554" t="s">
        <v>99</v>
      </c>
      <c r="O1554" t="s">
        <v>108</v>
      </c>
      <c r="P1554">
        <v>18</v>
      </c>
      <c r="Q1554">
        <v>88</v>
      </c>
      <c r="R1554">
        <f>SUMIFS(Table2[number],Table2[Event],"Goal",Table2[H/U],"HOME",Table2[GameID],Table2[[#This Row],[GameID]],Table2[GameTime],"&lt;="&amp;Table2[[#This Row],[GameTime]])</f>
        <v>6</v>
      </c>
      <c r="S1554">
        <f>SUMIFS(Table2[number],Table2[Event],"Goal",Table2[H/U],"AWAY",Table2[GameID],Table2[[#This Row],[GameID]],Table2[GameTime],"&lt;="&amp;Table2[[#This Row],[GameTime]])</f>
        <v>4</v>
      </c>
      <c r="T1554" t="str">
        <f>IF(Table2[[#This Row],[Event]]="Goal",Table2[[#This Row],[Hscore]]&amp;"-"&amp;Table2[[#This Row],[Uscore]],"")</f>
        <v>6-4</v>
      </c>
      <c r="U1554">
        <v>1879</v>
      </c>
      <c r="V1554" s="1">
        <f>Table2[[#This Row],[GameTime]]-(Table2[[#This Row],[period]]-1)*1200</f>
        <v>679</v>
      </c>
      <c r="W1554" s="1">
        <f>ROUNDDOWN(Table2[[#This Row],[Time]]/60,0)</f>
        <v>11</v>
      </c>
      <c r="X1554" s="1">
        <f>ROUNDDOWN((Table2[[#This Row],[Time]]/60-Table2[[#This Row],[Time2]])*60,0)</f>
        <v>19</v>
      </c>
      <c r="Y1554" s="1">
        <f>IF(Table2[[#This Row],[Time2]]&lt;10,0&amp;Table2[[#This Row],[Time2]],Table2[[#This Row],[Time2]])</f>
        <v>11</v>
      </c>
      <c r="Z1554" s="1">
        <f>IF(Table2[[#This Row],[Time3]]&lt;10,0&amp;Table2[[#This Row],[Time3]],Table2[[#This Row],[Time3]])</f>
        <v>19</v>
      </c>
      <c r="AA1554" s="2" t="str">
        <f>Table2[[#This Row],[Time4]]&amp;":"&amp;Table2[[#This Row],[Time5]]</f>
        <v>11:19</v>
      </c>
      <c r="AB1554" s="1" t="str" cm="1">
        <f t="array" ref="AB1554">IFERROR(IF(Table2[[#This Row],[code]]="","",_xlfn.IFS(AND(Table2[[#This Row],[code]]&lt;400,Table2[[#This Row],[code]]&lt;&gt;""),2,Table2[[#This Row],[code]]&gt;500,4)),"")</f>
        <v/>
      </c>
      <c r="AC1554" s="1" t="str">
        <f>IF(Table2[[#This Row],[Event]]="Penalty",Table2[[#This Row],[number]],IF(Table2[[#This Row],[Event]]="Time-Out",401,""))</f>
        <v/>
      </c>
      <c r="AD1554" s="1">
        <f>ROW(A1553)</f>
        <v>1553</v>
      </c>
      <c r="AE1554" s="1">
        <f>COUNTIFS(Table2[GameID],Table2[[#This Row],[GameID]],Table2[Column1],"&lt;="&amp;Table2[[#This Row],[Column1]])-1</f>
        <v>10</v>
      </c>
    </row>
    <row r="1555" spans="1:31" x14ac:dyDescent="0.45">
      <c r="A1555" t="s">
        <v>94</v>
      </c>
      <c r="B1555" t="str">
        <f>_xlfn.TEXTBEFORE(Table2[[#This Row],[Kamp]]," - ")</f>
        <v>Vanløse Floorball</v>
      </c>
      <c r="C1555" t="str">
        <f>_xlfn.TEXTAFTER(Table2[[#This Row],[Kamp]],"- ")</f>
        <v>Hafnia FC</v>
      </c>
      <c r="D1555">
        <v>44990</v>
      </c>
      <c r="E1555">
        <v>69177</v>
      </c>
      <c r="F1555">
        <v>20222023</v>
      </c>
      <c r="G1555" t="s">
        <v>372</v>
      </c>
      <c r="H1555" t="s">
        <v>660</v>
      </c>
      <c r="I1555" t="s">
        <v>678</v>
      </c>
      <c r="J1555">
        <v>2</v>
      </c>
      <c r="K1555">
        <v>29509</v>
      </c>
      <c r="L1555">
        <v>1</v>
      </c>
      <c r="M1555" t="s">
        <v>630</v>
      </c>
      <c r="N1555" t="s">
        <v>100</v>
      </c>
      <c r="O1555" t="s">
        <v>106</v>
      </c>
      <c r="P1555">
        <v>19</v>
      </c>
      <c r="Q1555">
        <v>67</v>
      </c>
      <c r="R1555">
        <f>SUMIFS(Table2[number],Table2[Event],"Goal",Table2[H/U],"HOME",Table2[GameID],Table2[[#This Row],[GameID]],Table2[GameTime],"&lt;="&amp;Table2[[#This Row],[GameTime]])</f>
        <v>7</v>
      </c>
      <c r="S1555">
        <f>SUMIFS(Table2[number],Table2[Event],"Goal",Table2[H/U],"AWAY",Table2[GameID],Table2[[#This Row],[GameID]],Table2[GameTime],"&lt;="&amp;Table2[[#This Row],[GameTime]])</f>
        <v>4</v>
      </c>
      <c r="T1555" t="str">
        <f>IF(Table2[[#This Row],[Event]]="Goal",Table2[[#This Row],[Hscore]]&amp;"-"&amp;Table2[[#This Row],[Uscore]],"")</f>
        <v>7-4</v>
      </c>
      <c r="U1555">
        <v>1952</v>
      </c>
      <c r="V1555" s="1">
        <f>Table2[[#This Row],[GameTime]]-(Table2[[#This Row],[period]]-1)*1200</f>
        <v>752</v>
      </c>
      <c r="W1555" s="1">
        <f>ROUNDDOWN(Table2[[#This Row],[Time]]/60,0)</f>
        <v>12</v>
      </c>
      <c r="X1555" s="1">
        <f>ROUNDDOWN((Table2[[#This Row],[Time]]/60-Table2[[#This Row],[Time2]])*60,0)</f>
        <v>32</v>
      </c>
      <c r="Y1555" s="1">
        <f>IF(Table2[[#This Row],[Time2]]&lt;10,0&amp;Table2[[#This Row],[Time2]],Table2[[#This Row],[Time2]])</f>
        <v>12</v>
      </c>
      <c r="Z1555" s="1">
        <f>IF(Table2[[#This Row],[Time3]]&lt;10,0&amp;Table2[[#This Row],[Time3]],Table2[[#This Row],[Time3]])</f>
        <v>32</v>
      </c>
      <c r="AA1555" s="2" t="str">
        <f>Table2[[#This Row],[Time4]]&amp;":"&amp;Table2[[#This Row],[Time5]]</f>
        <v>12:32</v>
      </c>
      <c r="AB1555" s="1" t="str" cm="1">
        <f t="array" ref="AB1555">IFERROR(IF(Table2[[#This Row],[code]]="","",_xlfn.IFS(AND(Table2[[#This Row],[code]]&lt;400,Table2[[#This Row],[code]]&lt;&gt;""),2,Table2[[#This Row],[code]]&gt;500,4)),"")</f>
        <v/>
      </c>
      <c r="AC1555" s="1" t="str">
        <f>IF(Table2[[#This Row],[Event]]="Penalty",Table2[[#This Row],[number]],IF(Table2[[#This Row],[Event]]="Time-Out",401,""))</f>
        <v/>
      </c>
      <c r="AD1555" s="1">
        <f>ROW(A1554)</f>
        <v>1554</v>
      </c>
      <c r="AE1555" s="1">
        <f>COUNTIFS(Table2[GameID],Table2[[#This Row],[GameID]],Table2[Column1],"&lt;="&amp;Table2[[#This Row],[Column1]])-1</f>
        <v>11</v>
      </c>
    </row>
    <row r="1556" spans="1:31" x14ac:dyDescent="0.45">
      <c r="A1556" t="s">
        <v>94</v>
      </c>
      <c r="B1556" t="str">
        <f>_xlfn.TEXTBEFORE(Table2[[#This Row],[Kamp]]," - ")</f>
        <v>Vanløse Floorball</v>
      </c>
      <c r="C1556" t="str">
        <f>_xlfn.TEXTAFTER(Table2[[#This Row],[Kamp]],"- ")</f>
        <v>Hafnia FC</v>
      </c>
      <c r="D1556">
        <v>44990</v>
      </c>
      <c r="E1556">
        <v>69177</v>
      </c>
      <c r="F1556">
        <v>20222023</v>
      </c>
      <c r="G1556" t="s">
        <v>372</v>
      </c>
      <c r="H1556" t="s">
        <v>660</v>
      </c>
      <c r="I1556" t="s">
        <v>678</v>
      </c>
      <c r="J1556">
        <v>2</v>
      </c>
      <c r="K1556">
        <v>29509</v>
      </c>
      <c r="L1556">
        <v>1</v>
      </c>
      <c r="M1556" t="s">
        <v>630</v>
      </c>
      <c r="N1556" t="s">
        <v>324</v>
      </c>
      <c r="O1556" t="s">
        <v>106</v>
      </c>
      <c r="P1556">
        <v>7</v>
      </c>
      <c r="Q1556">
        <v>67</v>
      </c>
      <c r="R1556">
        <f>SUMIFS(Table2[number],Table2[Event],"Goal",Table2[H/U],"HOME",Table2[GameID],Table2[[#This Row],[GameID]],Table2[GameTime],"&lt;="&amp;Table2[[#This Row],[GameTime]])</f>
        <v>8</v>
      </c>
      <c r="S1556">
        <f>SUMIFS(Table2[number],Table2[Event],"Goal",Table2[H/U],"AWAY",Table2[GameID],Table2[[#This Row],[GameID]],Table2[GameTime],"&lt;="&amp;Table2[[#This Row],[GameTime]])</f>
        <v>4</v>
      </c>
      <c r="T1556" t="str">
        <f>IF(Table2[[#This Row],[Event]]="Goal",Table2[[#This Row],[Hscore]]&amp;"-"&amp;Table2[[#This Row],[Uscore]],"")</f>
        <v>8-4</v>
      </c>
      <c r="U1556">
        <v>1996</v>
      </c>
      <c r="V1556" s="1">
        <f>Table2[[#This Row],[GameTime]]-(Table2[[#This Row],[period]]-1)*1200</f>
        <v>796</v>
      </c>
      <c r="W1556" s="1">
        <f>ROUNDDOWN(Table2[[#This Row],[Time]]/60,0)</f>
        <v>13</v>
      </c>
      <c r="X1556" s="1">
        <f>ROUNDDOWN((Table2[[#This Row],[Time]]/60-Table2[[#This Row],[Time2]])*60,0)</f>
        <v>16</v>
      </c>
      <c r="Y1556" s="1">
        <f>IF(Table2[[#This Row],[Time2]]&lt;10,0&amp;Table2[[#This Row],[Time2]],Table2[[#This Row],[Time2]])</f>
        <v>13</v>
      </c>
      <c r="Z1556" s="1">
        <f>IF(Table2[[#This Row],[Time3]]&lt;10,0&amp;Table2[[#This Row],[Time3]],Table2[[#This Row],[Time3]])</f>
        <v>16</v>
      </c>
      <c r="AA1556" s="2" t="str">
        <f>Table2[[#This Row],[Time4]]&amp;":"&amp;Table2[[#This Row],[Time5]]</f>
        <v>13:16</v>
      </c>
      <c r="AB1556" s="1" t="str" cm="1">
        <f t="array" ref="AB1556">IFERROR(IF(Table2[[#This Row],[code]]="","",_xlfn.IFS(AND(Table2[[#This Row],[code]]&lt;400,Table2[[#This Row],[code]]&lt;&gt;""),2,Table2[[#This Row],[code]]&gt;500,4)),"")</f>
        <v/>
      </c>
      <c r="AC1556" s="1" t="str">
        <f>IF(Table2[[#This Row],[Event]]="Penalty",Table2[[#This Row],[number]],IF(Table2[[#This Row],[Event]]="Time-Out",401,""))</f>
        <v/>
      </c>
      <c r="AD1556" s="1">
        <f>ROW(A1555)</f>
        <v>1555</v>
      </c>
      <c r="AE1556" s="1">
        <f>COUNTIFS(Table2[GameID],Table2[[#This Row],[GameID]],Table2[Column1],"&lt;="&amp;Table2[[#This Row],[Column1]])-1</f>
        <v>12</v>
      </c>
    </row>
    <row r="1557" spans="1:31" x14ac:dyDescent="0.45">
      <c r="A1557" t="s">
        <v>94</v>
      </c>
      <c r="B1557" t="str">
        <f>_xlfn.TEXTBEFORE(Table2[[#This Row],[Kamp]]," - ")</f>
        <v>Vanløse Floorball</v>
      </c>
      <c r="C1557" t="str">
        <f>_xlfn.TEXTAFTER(Table2[[#This Row],[Kamp]],"- ")</f>
        <v>Hafnia FC</v>
      </c>
      <c r="D1557">
        <v>44990</v>
      </c>
      <c r="E1557">
        <v>69177</v>
      </c>
      <c r="F1557">
        <v>20222023</v>
      </c>
      <c r="G1557" t="s">
        <v>372</v>
      </c>
      <c r="H1557" t="s">
        <v>660</v>
      </c>
      <c r="I1557" t="s">
        <v>678</v>
      </c>
      <c r="J1557">
        <v>2</v>
      </c>
      <c r="K1557">
        <v>29509</v>
      </c>
      <c r="L1557">
        <v>1</v>
      </c>
      <c r="M1557" t="s">
        <v>630</v>
      </c>
      <c r="N1557" t="s">
        <v>97</v>
      </c>
      <c r="O1557" t="s">
        <v>324</v>
      </c>
      <c r="P1557">
        <v>24</v>
      </c>
      <c r="Q1557">
        <v>7</v>
      </c>
      <c r="R1557">
        <f>SUMIFS(Table2[number],Table2[Event],"Goal",Table2[H/U],"HOME",Table2[GameID],Table2[[#This Row],[GameID]],Table2[GameTime],"&lt;="&amp;Table2[[#This Row],[GameTime]])</f>
        <v>9</v>
      </c>
      <c r="S1557">
        <f>SUMIFS(Table2[number],Table2[Event],"Goal",Table2[H/U],"AWAY",Table2[GameID],Table2[[#This Row],[GameID]],Table2[GameTime],"&lt;="&amp;Table2[[#This Row],[GameTime]])</f>
        <v>4</v>
      </c>
      <c r="T1557" t="str">
        <f>IF(Table2[[#This Row],[Event]]="Goal",Table2[[#This Row],[Hscore]]&amp;"-"&amp;Table2[[#This Row],[Uscore]],"")</f>
        <v>9-4</v>
      </c>
      <c r="U1557">
        <v>2335</v>
      </c>
      <c r="V1557" s="1">
        <f>Table2[[#This Row],[GameTime]]-(Table2[[#This Row],[period]]-1)*1200</f>
        <v>1135</v>
      </c>
      <c r="W1557" s="1">
        <f>ROUNDDOWN(Table2[[#This Row],[Time]]/60,0)</f>
        <v>18</v>
      </c>
      <c r="X1557" s="1">
        <f>ROUNDDOWN((Table2[[#This Row],[Time]]/60-Table2[[#This Row],[Time2]])*60,0)</f>
        <v>55</v>
      </c>
      <c r="Y1557" s="1">
        <f>IF(Table2[[#This Row],[Time2]]&lt;10,0&amp;Table2[[#This Row],[Time2]],Table2[[#This Row],[Time2]])</f>
        <v>18</v>
      </c>
      <c r="Z1557" s="1">
        <f>IF(Table2[[#This Row],[Time3]]&lt;10,0&amp;Table2[[#This Row],[Time3]],Table2[[#This Row],[Time3]])</f>
        <v>55</v>
      </c>
      <c r="AA1557" s="2" t="str">
        <f>Table2[[#This Row],[Time4]]&amp;":"&amp;Table2[[#This Row],[Time5]]</f>
        <v>18:55</v>
      </c>
      <c r="AB1557" s="1" t="str" cm="1">
        <f t="array" ref="AB1557">IFERROR(IF(Table2[[#This Row],[code]]="","",_xlfn.IFS(AND(Table2[[#This Row],[code]]&lt;400,Table2[[#This Row],[code]]&lt;&gt;""),2,Table2[[#This Row],[code]]&gt;500,4)),"")</f>
        <v/>
      </c>
      <c r="AC1557" s="1" t="str">
        <f>IF(Table2[[#This Row],[Event]]="Penalty",Table2[[#This Row],[number]],IF(Table2[[#This Row],[Event]]="Time-Out",401,""))</f>
        <v/>
      </c>
      <c r="AD1557" s="1">
        <f>ROW(A1556)</f>
        <v>1556</v>
      </c>
      <c r="AE1557" s="1">
        <f>COUNTIFS(Table2[GameID],Table2[[#This Row],[GameID]],Table2[Column1],"&lt;="&amp;Table2[[#This Row],[Column1]])-1</f>
        <v>13</v>
      </c>
    </row>
    <row r="1558" spans="1:31" x14ac:dyDescent="0.45">
      <c r="A1558" t="s">
        <v>94</v>
      </c>
      <c r="B1558" t="str">
        <f>_xlfn.TEXTBEFORE(Table2[[#This Row],[Kamp]]," - ")</f>
        <v>Vanløse Floorball</v>
      </c>
      <c r="C1558" t="str">
        <f>_xlfn.TEXTAFTER(Table2[[#This Row],[Kamp]],"- ")</f>
        <v>Hafnia FC</v>
      </c>
      <c r="D1558">
        <v>44990</v>
      </c>
      <c r="E1558">
        <v>69177</v>
      </c>
      <c r="F1558">
        <v>20222023</v>
      </c>
      <c r="G1558" t="s">
        <v>372</v>
      </c>
      <c r="H1558" t="s">
        <v>660</v>
      </c>
      <c r="I1558" t="s">
        <v>678</v>
      </c>
      <c r="J1558">
        <v>3</v>
      </c>
      <c r="K1558">
        <v>29509</v>
      </c>
      <c r="L1558">
        <v>1</v>
      </c>
      <c r="M1558" t="s">
        <v>630</v>
      </c>
      <c r="N1558" t="s">
        <v>99</v>
      </c>
      <c r="O1558" t="s">
        <v>104</v>
      </c>
      <c r="P1558">
        <v>18</v>
      </c>
      <c r="Q1558">
        <v>48</v>
      </c>
      <c r="R1558">
        <f>SUMIFS(Table2[number],Table2[Event],"Goal",Table2[H/U],"HOME",Table2[GameID],Table2[[#This Row],[GameID]],Table2[GameTime],"&lt;="&amp;Table2[[#This Row],[GameTime]])</f>
        <v>10</v>
      </c>
      <c r="S1558">
        <f>SUMIFS(Table2[number],Table2[Event],"Goal",Table2[H/U],"AWAY",Table2[GameID],Table2[[#This Row],[GameID]],Table2[GameTime],"&lt;="&amp;Table2[[#This Row],[GameTime]])</f>
        <v>4</v>
      </c>
      <c r="T1558" t="str">
        <f>IF(Table2[[#This Row],[Event]]="Goal",Table2[[#This Row],[Hscore]]&amp;"-"&amp;Table2[[#This Row],[Uscore]],"")</f>
        <v>10-4</v>
      </c>
      <c r="U1558">
        <v>2570</v>
      </c>
      <c r="V1558" s="1">
        <f>Table2[[#This Row],[GameTime]]-(Table2[[#This Row],[period]]-1)*1200</f>
        <v>170</v>
      </c>
      <c r="W1558" s="1">
        <f>ROUNDDOWN(Table2[[#This Row],[Time]]/60,0)</f>
        <v>2</v>
      </c>
      <c r="X1558" s="1">
        <f>ROUNDDOWN((Table2[[#This Row],[Time]]/60-Table2[[#This Row],[Time2]])*60,0)</f>
        <v>50</v>
      </c>
      <c r="Y1558" s="1" t="str">
        <f>IF(Table2[[#This Row],[Time2]]&lt;10,0&amp;Table2[[#This Row],[Time2]],Table2[[#This Row],[Time2]])</f>
        <v>02</v>
      </c>
      <c r="Z1558" s="1">
        <f>IF(Table2[[#This Row],[Time3]]&lt;10,0&amp;Table2[[#This Row],[Time3]],Table2[[#This Row],[Time3]])</f>
        <v>50</v>
      </c>
      <c r="AA1558" s="2" t="str">
        <f>Table2[[#This Row],[Time4]]&amp;":"&amp;Table2[[#This Row],[Time5]]</f>
        <v>02:50</v>
      </c>
      <c r="AB1558" s="1" t="str" cm="1">
        <f t="array" ref="AB1558">IFERROR(IF(Table2[[#This Row],[code]]="","",_xlfn.IFS(AND(Table2[[#This Row],[code]]&lt;400,Table2[[#This Row],[code]]&lt;&gt;""),2,Table2[[#This Row],[code]]&gt;500,4)),"")</f>
        <v/>
      </c>
      <c r="AC1558" s="1" t="str">
        <f>IF(Table2[[#This Row],[Event]]="Penalty",Table2[[#This Row],[number]],IF(Table2[[#This Row],[Event]]="Time-Out",401,""))</f>
        <v/>
      </c>
      <c r="AD1558" s="1">
        <f>ROW(A1557)</f>
        <v>1557</v>
      </c>
      <c r="AE1558" s="1">
        <f>COUNTIFS(Table2[GameID],Table2[[#This Row],[GameID]],Table2[Column1],"&lt;="&amp;Table2[[#This Row],[Column1]])-1</f>
        <v>14</v>
      </c>
    </row>
    <row r="1559" spans="1:31" x14ac:dyDescent="0.45">
      <c r="A1559" t="s">
        <v>94</v>
      </c>
      <c r="B1559" t="str">
        <f>_xlfn.TEXTBEFORE(Table2[[#This Row],[Kamp]]," - ")</f>
        <v>Vanløse Floorball</v>
      </c>
      <c r="C1559" t="str">
        <f>_xlfn.TEXTAFTER(Table2[[#This Row],[Kamp]],"- ")</f>
        <v>Hafnia FC</v>
      </c>
      <c r="D1559">
        <v>44990</v>
      </c>
      <c r="E1559">
        <v>69177</v>
      </c>
      <c r="F1559">
        <v>20222023</v>
      </c>
      <c r="G1559" t="s">
        <v>372</v>
      </c>
      <c r="H1559" t="s">
        <v>663</v>
      </c>
      <c r="I1559" t="s">
        <v>677</v>
      </c>
      <c r="J1559">
        <v>3</v>
      </c>
      <c r="K1559">
        <v>29510</v>
      </c>
      <c r="L1559">
        <v>201</v>
      </c>
      <c r="M1559" t="s">
        <v>631</v>
      </c>
      <c r="N1559" t="s">
        <v>165</v>
      </c>
      <c r="O1559" t="s">
        <v>634</v>
      </c>
      <c r="P1559">
        <v>44</v>
      </c>
      <c r="Q1559" t="s">
        <v>634</v>
      </c>
      <c r="R1559">
        <f>SUMIFS(Table2[number],Table2[Event],"Goal",Table2[H/U],"HOME",Table2[GameID],Table2[[#This Row],[GameID]],Table2[GameTime],"&lt;="&amp;Table2[[#This Row],[GameTime]])</f>
        <v>10</v>
      </c>
      <c r="S1559">
        <f>SUMIFS(Table2[number],Table2[Event],"Goal",Table2[H/U],"AWAY",Table2[GameID],Table2[[#This Row],[GameID]],Table2[GameTime],"&lt;="&amp;Table2[[#This Row],[GameTime]])</f>
        <v>4</v>
      </c>
      <c r="T1559" t="str">
        <f>IF(Table2[[#This Row],[Event]]="Goal",Table2[[#This Row],[Hscore]]&amp;"-"&amp;Table2[[#This Row],[Uscore]],"")</f>
        <v/>
      </c>
      <c r="U1559">
        <v>2596</v>
      </c>
      <c r="V1559" s="1">
        <f>Table2[[#This Row],[GameTime]]-(Table2[[#This Row],[period]]-1)*1200</f>
        <v>196</v>
      </c>
      <c r="W1559" s="1">
        <f>ROUNDDOWN(Table2[[#This Row],[Time]]/60,0)</f>
        <v>3</v>
      </c>
      <c r="X1559" s="1">
        <f>ROUNDDOWN((Table2[[#This Row],[Time]]/60-Table2[[#This Row],[Time2]])*60,0)</f>
        <v>16</v>
      </c>
      <c r="Y1559" s="1" t="str">
        <f>IF(Table2[[#This Row],[Time2]]&lt;10,0&amp;Table2[[#This Row],[Time2]],Table2[[#This Row],[Time2]])</f>
        <v>03</v>
      </c>
      <c r="Z1559" s="1">
        <f>IF(Table2[[#This Row],[Time3]]&lt;10,0&amp;Table2[[#This Row],[Time3]],Table2[[#This Row],[Time3]])</f>
        <v>16</v>
      </c>
      <c r="AA1559" s="2" t="str">
        <f>Table2[[#This Row],[Time4]]&amp;":"&amp;Table2[[#This Row],[Time5]]</f>
        <v>03:16</v>
      </c>
      <c r="AB1559" s="1" cm="1">
        <f t="array" ref="AB1559">IFERROR(IF(Table2[[#This Row],[code]]="","",_xlfn.IFS(AND(Table2[[#This Row],[code]]&lt;400,Table2[[#This Row],[code]]&lt;&gt;""),2,Table2[[#This Row],[code]]&gt;500,4)),"")</f>
        <v>2</v>
      </c>
      <c r="AC1559" s="1">
        <f>IF(Table2[[#This Row],[Event]]="Penalty",Table2[[#This Row],[number]],IF(Table2[[#This Row],[Event]]="Time-Out",401,""))</f>
        <v>201</v>
      </c>
      <c r="AD1559" s="1">
        <f>ROW(A1558)</f>
        <v>1558</v>
      </c>
      <c r="AE1559" s="1">
        <f>COUNTIFS(Table2[GameID],Table2[[#This Row],[GameID]],Table2[Column1],"&lt;="&amp;Table2[[#This Row],[Column1]])-1</f>
        <v>15</v>
      </c>
    </row>
    <row r="1560" spans="1:31" x14ac:dyDescent="0.45">
      <c r="A1560" t="s">
        <v>94</v>
      </c>
      <c r="B1560" t="str">
        <f>_xlfn.TEXTBEFORE(Table2[[#This Row],[Kamp]]," - ")</f>
        <v>Vanløse Floorball</v>
      </c>
      <c r="C1560" t="str">
        <f>_xlfn.TEXTAFTER(Table2[[#This Row],[Kamp]],"- ")</f>
        <v>Hafnia FC</v>
      </c>
      <c r="D1560">
        <v>44990</v>
      </c>
      <c r="E1560">
        <v>69177</v>
      </c>
      <c r="F1560">
        <v>20222023</v>
      </c>
      <c r="G1560" t="s">
        <v>372</v>
      </c>
      <c r="H1560" t="s">
        <v>660</v>
      </c>
      <c r="I1560" t="s">
        <v>678</v>
      </c>
      <c r="J1560">
        <v>3</v>
      </c>
      <c r="K1560">
        <v>29509</v>
      </c>
      <c r="L1560">
        <v>1</v>
      </c>
      <c r="M1560" t="s">
        <v>630</v>
      </c>
      <c r="N1560" t="s">
        <v>324</v>
      </c>
      <c r="O1560" t="s">
        <v>634</v>
      </c>
      <c r="P1560">
        <v>7</v>
      </c>
      <c r="Q1560" t="s">
        <v>634</v>
      </c>
      <c r="R1560">
        <f>SUMIFS(Table2[number],Table2[Event],"Goal",Table2[H/U],"HOME",Table2[GameID],Table2[[#This Row],[GameID]],Table2[GameTime],"&lt;="&amp;Table2[[#This Row],[GameTime]])</f>
        <v>11</v>
      </c>
      <c r="S1560">
        <f>SUMIFS(Table2[number],Table2[Event],"Goal",Table2[H/U],"AWAY",Table2[GameID],Table2[[#This Row],[GameID]],Table2[GameTime],"&lt;="&amp;Table2[[#This Row],[GameTime]])</f>
        <v>4</v>
      </c>
      <c r="T1560" t="str">
        <f>IF(Table2[[#This Row],[Event]]="Goal",Table2[[#This Row],[Hscore]]&amp;"-"&amp;Table2[[#This Row],[Uscore]],"")</f>
        <v>11-4</v>
      </c>
      <c r="U1560">
        <v>2702</v>
      </c>
      <c r="V1560" s="1">
        <f>Table2[[#This Row],[GameTime]]-(Table2[[#This Row],[period]]-1)*1200</f>
        <v>302</v>
      </c>
      <c r="W1560" s="1">
        <f>ROUNDDOWN(Table2[[#This Row],[Time]]/60,0)</f>
        <v>5</v>
      </c>
      <c r="X1560" s="1">
        <f>ROUNDDOWN((Table2[[#This Row],[Time]]/60-Table2[[#This Row],[Time2]])*60,0)</f>
        <v>1</v>
      </c>
      <c r="Y1560" s="1" t="str">
        <f>IF(Table2[[#This Row],[Time2]]&lt;10,0&amp;Table2[[#This Row],[Time2]],Table2[[#This Row],[Time2]])</f>
        <v>05</v>
      </c>
      <c r="Z1560" s="1" t="str">
        <f>IF(Table2[[#This Row],[Time3]]&lt;10,0&amp;Table2[[#This Row],[Time3]],Table2[[#This Row],[Time3]])</f>
        <v>01</v>
      </c>
      <c r="AA1560" s="2" t="str">
        <f>Table2[[#This Row],[Time4]]&amp;":"&amp;Table2[[#This Row],[Time5]]</f>
        <v>05:01</v>
      </c>
      <c r="AB1560" s="1" t="str" cm="1">
        <f t="array" ref="AB1560">IFERROR(IF(Table2[[#This Row],[code]]="","",_xlfn.IFS(AND(Table2[[#This Row],[code]]&lt;400,Table2[[#This Row],[code]]&lt;&gt;""),2,Table2[[#This Row],[code]]&gt;500,4)),"")</f>
        <v/>
      </c>
      <c r="AC1560" s="1" t="str">
        <f>IF(Table2[[#This Row],[Event]]="Penalty",Table2[[#This Row],[number]],IF(Table2[[#This Row],[Event]]="Time-Out",401,""))</f>
        <v/>
      </c>
      <c r="AD1560" s="1">
        <f>ROW(A1559)</f>
        <v>1559</v>
      </c>
      <c r="AE1560" s="1">
        <f>COUNTIFS(Table2[GameID],Table2[[#This Row],[GameID]],Table2[Column1],"&lt;="&amp;Table2[[#This Row],[Column1]])-1</f>
        <v>16</v>
      </c>
    </row>
    <row r="1561" spans="1:31" x14ac:dyDescent="0.45">
      <c r="A1561" t="s">
        <v>94</v>
      </c>
      <c r="B1561" t="str">
        <f>_xlfn.TEXTBEFORE(Table2[[#This Row],[Kamp]]," - ")</f>
        <v>Vanløse Floorball</v>
      </c>
      <c r="C1561" t="str">
        <f>_xlfn.TEXTAFTER(Table2[[#This Row],[Kamp]],"- ")</f>
        <v>Hafnia FC</v>
      </c>
      <c r="D1561">
        <v>44990</v>
      </c>
      <c r="E1561">
        <v>69177</v>
      </c>
      <c r="F1561">
        <v>20222023</v>
      </c>
      <c r="G1561" t="s">
        <v>372</v>
      </c>
      <c r="H1561" t="s">
        <v>660</v>
      </c>
      <c r="I1561" t="s">
        <v>678</v>
      </c>
      <c r="J1561">
        <v>3</v>
      </c>
      <c r="K1561">
        <v>29509</v>
      </c>
      <c r="L1561">
        <v>1</v>
      </c>
      <c r="M1561" t="s">
        <v>630</v>
      </c>
      <c r="N1561" t="s">
        <v>105</v>
      </c>
      <c r="O1561" t="s">
        <v>324</v>
      </c>
      <c r="P1561">
        <v>97</v>
      </c>
      <c r="Q1561">
        <v>7</v>
      </c>
      <c r="R1561">
        <f>SUMIFS(Table2[number],Table2[Event],"Goal",Table2[H/U],"HOME",Table2[GameID],Table2[[#This Row],[GameID]],Table2[GameTime],"&lt;="&amp;Table2[[#This Row],[GameTime]])</f>
        <v>12</v>
      </c>
      <c r="S1561">
        <f>SUMIFS(Table2[number],Table2[Event],"Goal",Table2[H/U],"AWAY",Table2[GameID],Table2[[#This Row],[GameID]],Table2[GameTime],"&lt;="&amp;Table2[[#This Row],[GameTime]])</f>
        <v>4</v>
      </c>
      <c r="T1561" t="str">
        <f>IF(Table2[[#This Row],[Event]]="Goal",Table2[[#This Row],[Hscore]]&amp;"-"&amp;Table2[[#This Row],[Uscore]],"")</f>
        <v>12-4</v>
      </c>
      <c r="U1561">
        <v>2850</v>
      </c>
      <c r="V1561" s="1">
        <f>Table2[[#This Row],[GameTime]]-(Table2[[#This Row],[period]]-1)*1200</f>
        <v>450</v>
      </c>
      <c r="W1561" s="1">
        <f>ROUNDDOWN(Table2[[#This Row],[Time]]/60,0)</f>
        <v>7</v>
      </c>
      <c r="X1561" s="1">
        <f>ROUNDDOWN((Table2[[#This Row],[Time]]/60-Table2[[#This Row],[Time2]])*60,0)</f>
        <v>30</v>
      </c>
      <c r="Y1561" s="1" t="str">
        <f>IF(Table2[[#This Row],[Time2]]&lt;10,0&amp;Table2[[#This Row],[Time2]],Table2[[#This Row],[Time2]])</f>
        <v>07</v>
      </c>
      <c r="Z1561" s="1">
        <f>IF(Table2[[#This Row],[Time3]]&lt;10,0&amp;Table2[[#This Row],[Time3]],Table2[[#This Row],[Time3]])</f>
        <v>30</v>
      </c>
      <c r="AA1561" s="2" t="str">
        <f>Table2[[#This Row],[Time4]]&amp;":"&amp;Table2[[#This Row],[Time5]]</f>
        <v>07:30</v>
      </c>
      <c r="AB1561" s="1" t="str" cm="1">
        <f t="array" ref="AB1561">IFERROR(IF(Table2[[#This Row],[code]]="","",_xlfn.IFS(AND(Table2[[#This Row],[code]]&lt;400,Table2[[#This Row],[code]]&lt;&gt;""),2,Table2[[#This Row],[code]]&gt;500,4)),"")</f>
        <v/>
      </c>
      <c r="AC1561" s="1" t="str">
        <f>IF(Table2[[#This Row],[Event]]="Penalty",Table2[[#This Row],[number]],IF(Table2[[#This Row],[Event]]="Time-Out",401,""))</f>
        <v/>
      </c>
      <c r="AD1561" s="1">
        <f>ROW(A1560)</f>
        <v>1560</v>
      </c>
      <c r="AE1561" s="1">
        <f>COUNTIFS(Table2[GameID],Table2[[#This Row],[GameID]],Table2[Column1],"&lt;="&amp;Table2[[#This Row],[Column1]])-1</f>
        <v>17</v>
      </c>
    </row>
    <row r="1562" spans="1:31" x14ac:dyDescent="0.45">
      <c r="A1562" t="s">
        <v>94</v>
      </c>
      <c r="B1562" t="str">
        <f>_xlfn.TEXTBEFORE(Table2[[#This Row],[Kamp]]," - ")</f>
        <v>Vanløse Floorball</v>
      </c>
      <c r="C1562" t="str">
        <f>_xlfn.TEXTAFTER(Table2[[#This Row],[Kamp]],"- ")</f>
        <v>Hafnia FC</v>
      </c>
      <c r="D1562">
        <v>44990</v>
      </c>
      <c r="E1562">
        <v>69177</v>
      </c>
      <c r="F1562">
        <v>20222023</v>
      </c>
      <c r="G1562" t="s">
        <v>372</v>
      </c>
      <c r="H1562" t="s">
        <v>663</v>
      </c>
      <c r="I1562" t="s">
        <v>677</v>
      </c>
      <c r="J1562">
        <v>3</v>
      </c>
      <c r="K1562">
        <v>29510</v>
      </c>
      <c r="L1562">
        <v>0</v>
      </c>
      <c r="M1562" t="s">
        <v>633</v>
      </c>
      <c r="N1562" t="s">
        <v>634</v>
      </c>
      <c r="O1562" t="s">
        <v>634</v>
      </c>
      <c r="P1562" t="s">
        <v>634</v>
      </c>
      <c r="Q1562" t="s">
        <v>634</v>
      </c>
      <c r="R1562">
        <f>SUMIFS(Table2[number],Table2[Event],"Goal",Table2[H/U],"HOME",Table2[GameID],Table2[[#This Row],[GameID]],Table2[GameTime],"&lt;="&amp;Table2[[#This Row],[GameTime]])</f>
        <v>12</v>
      </c>
      <c r="S1562">
        <f>SUMIFS(Table2[number],Table2[Event],"Goal",Table2[H/U],"AWAY",Table2[GameID],Table2[[#This Row],[GameID]],Table2[GameTime],"&lt;="&amp;Table2[[#This Row],[GameTime]])</f>
        <v>4</v>
      </c>
      <c r="T1562" t="str">
        <f>IF(Table2[[#This Row],[Event]]="Goal",Table2[[#This Row],[Hscore]]&amp;"-"&amp;Table2[[#This Row],[Uscore]],"")</f>
        <v/>
      </c>
      <c r="U1562">
        <v>2911</v>
      </c>
      <c r="V1562" s="1">
        <f>Table2[[#This Row],[GameTime]]-(Table2[[#This Row],[period]]-1)*1200</f>
        <v>511</v>
      </c>
      <c r="W1562" s="1">
        <f>ROUNDDOWN(Table2[[#This Row],[Time]]/60,0)</f>
        <v>8</v>
      </c>
      <c r="X1562" s="1">
        <f>ROUNDDOWN((Table2[[#This Row],[Time]]/60-Table2[[#This Row],[Time2]])*60,0)</f>
        <v>31</v>
      </c>
      <c r="Y1562" s="1" t="str">
        <f>IF(Table2[[#This Row],[Time2]]&lt;10,0&amp;Table2[[#This Row],[Time2]],Table2[[#This Row],[Time2]])</f>
        <v>08</v>
      </c>
      <c r="Z1562" s="1">
        <f>IF(Table2[[#This Row],[Time3]]&lt;10,0&amp;Table2[[#This Row],[Time3]],Table2[[#This Row],[Time3]])</f>
        <v>31</v>
      </c>
      <c r="AA1562" s="2" t="str">
        <f>Table2[[#This Row],[Time4]]&amp;":"&amp;Table2[[#This Row],[Time5]]</f>
        <v>08:31</v>
      </c>
      <c r="AB1562" s="1" t="str" cm="1">
        <f t="array" ref="AB1562">IFERROR(IF(Table2[[#This Row],[code]]="","",_xlfn.IFS(AND(Table2[[#This Row],[code]]&lt;400,Table2[[#This Row],[code]]&lt;&gt;""),2,Table2[[#This Row],[code]]&gt;500,4)),"")</f>
        <v/>
      </c>
      <c r="AC1562" s="1">
        <f>IF(Table2[[#This Row],[Event]]="Penalty",Table2[[#This Row],[number]],IF(Table2[[#This Row],[Event]]="Time-Out",401,""))</f>
        <v>401</v>
      </c>
      <c r="AD1562" s="1">
        <f>ROW(A1561)</f>
        <v>1561</v>
      </c>
      <c r="AE1562" s="1">
        <f>COUNTIFS(Table2[GameID],Table2[[#This Row],[GameID]],Table2[Column1],"&lt;="&amp;Table2[[#This Row],[Column1]])-1</f>
        <v>18</v>
      </c>
    </row>
    <row r="1563" spans="1:31" x14ac:dyDescent="0.45">
      <c r="A1563" t="s">
        <v>94</v>
      </c>
      <c r="B1563" t="str">
        <f>_xlfn.TEXTBEFORE(Table2[[#This Row],[Kamp]]," - ")</f>
        <v>Vanløse Floorball</v>
      </c>
      <c r="C1563" t="str">
        <f>_xlfn.TEXTAFTER(Table2[[#This Row],[Kamp]],"- ")</f>
        <v>Hafnia FC</v>
      </c>
      <c r="D1563">
        <v>44990</v>
      </c>
      <c r="E1563">
        <v>69177</v>
      </c>
      <c r="F1563">
        <v>20222023</v>
      </c>
      <c r="G1563" t="s">
        <v>372</v>
      </c>
      <c r="H1563" t="s">
        <v>660</v>
      </c>
      <c r="I1563" t="s">
        <v>678</v>
      </c>
      <c r="J1563">
        <v>3</v>
      </c>
      <c r="K1563">
        <v>29509</v>
      </c>
      <c r="L1563">
        <v>1</v>
      </c>
      <c r="M1563" t="s">
        <v>630</v>
      </c>
      <c r="N1563" t="s">
        <v>102</v>
      </c>
      <c r="O1563" t="s">
        <v>634</v>
      </c>
      <c r="P1563">
        <v>27</v>
      </c>
      <c r="Q1563" t="s">
        <v>634</v>
      </c>
      <c r="R1563">
        <f>SUMIFS(Table2[number],Table2[Event],"Goal",Table2[H/U],"HOME",Table2[GameID],Table2[[#This Row],[GameID]],Table2[GameTime],"&lt;="&amp;Table2[[#This Row],[GameTime]])</f>
        <v>13</v>
      </c>
      <c r="S1563">
        <f>SUMIFS(Table2[number],Table2[Event],"Goal",Table2[H/U],"AWAY",Table2[GameID],Table2[[#This Row],[GameID]],Table2[GameTime],"&lt;="&amp;Table2[[#This Row],[GameTime]])</f>
        <v>4</v>
      </c>
      <c r="T1563" t="str">
        <f>IF(Table2[[#This Row],[Event]]="Goal",Table2[[#This Row],[Hscore]]&amp;"-"&amp;Table2[[#This Row],[Uscore]],"")</f>
        <v>13-4</v>
      </c>
      <c r="U1563">
        <v>2921</v>
      </c>
      <c r="V1563" s="1">
        <f>Table2[[#This Row],[GameTime]]-(Table2[[#This Row],[period]]-1)*1200</f>
        <v>521</v>
      </c>
      <c r="W1563" s="1">
        <f>ROUNDDOWN(Table2[[#This Row],[Time]]/60,0)</f>
        <v>8</v>
      </c>
      <c r="X1563" s="1">
        <f>ROUNDDOWN((Table2[[#This Row],[Time]]/60-Table2[[#This Row],[Time2]])*60,0)</f>
        <v>41</v>
      </c>
      <c r="Y1563" s="1" t="str">
        <f>IF(Table2[[#This Row],[Time2]]&lt;10,0&amp;Table2[[#This Row],[Time2]],Table2[[#This Row],[Time2]])</f>
        <v>08</v>
      </c>
      <c r="Z1563" s="1">
        <f>IF(Table2[[#This Row],[Time3]]&lt;10,0&amp;Table2[[#This Row],[Time3]],Table2[[#This Row],[Time3]])</f>
        <v>41</v>
      </c>
      <c r="AA1563" s="2" t="str">
        <f>Table2[[#This Row],[Time4]]&amp;":"&amp;Table2[[#This Row],[Time5]]</f>
        <v>08:41</v>
      </c>
      <c r="AB1563" s="1" t="str" cm="1">
        <f t="array" ref="AB1563">IFERROR(IF(Table2[[#This Row],[code]]="","",_xlfn.IFS(AND(Table2[[#This Row],[code]]&lt;400,Table2[[#This Row],[code]]&lt;&gt;""),2,Table2[[#This Row],[code]]&gt;500,4)),"")</f>
        <v/>
      </c>
      <c r="AC1563" s="1" t="str">
        <f>IF(Table2[[#This Row],[Event]]="Penalty",Table2[[#This Row],[number]],IF(Table2[[#This Row],[Event]]="Time-Out",401,""))</f>
        <v/>
      </c>
      <c r="AD1563" s="1">
        <f>ROW(A1562)</f>
        <v>1562</v>
      </c>
      <c r="AE1563" s="1">
        <f>COUNTIFS(Table2[GameID],Table2[[#This Row],[GameID]],Table2[Column1],"&lt;="&amp;Table2[[#This Row],[Column1]])-1</f>
        <v>19</v>
      </c>
    </row>
    <row r="1564" spans="1:31" x14ac:dyDescent="0.45">
      <c r="A1564" t="s">
        <v>94</v>
      </c>
      <c r="B1564" t="str">
        <f>_xlfn.TEXTBEFORE(Table2[[#This Row],[Kamp]]," - ")</f>
        <v>Vanløse Floorball</v>
      </c>
      <c r="C1564" t="str">
        <f>_xlfn.TEXTAFTER(Table2[[#This Row],[Kamp]],"- ")</f>
        <v>Hafnia FC</v>
      </c>
      <c r="D1564">
        <v>44990</v>
      </c>
      <c r="E1564">
        <v>69177</v>
      </c>
      <c r="F1564">
        <v>20222023</v>
      </c>
      <c r="G1564" t="s">
        <v>372</v>
      </c>
      <c r="H1564" t="s">
        <v>660</v>
      </c>
      <c r="I1564" t="s">
        <v>678</v>
      </c>
      <c r="J1564">
        <v>3</v>
      </c>
      <c r="K1564">
        <v>29509</v>
      </c>
      <c r="L1564">
        <v>1</v>
      </c>
      <c r="M1564" t="s">
        <v>630</v>
      </c>
      <c r="N1564" t="s">
        <v>105</v>
      </c>
      <c r="O1564" t="s">
        <v>324</v>
      </c>
      <c r="P1564">
        <v>97</v>
      </c>
      <c r="Q1564">
        <v>7</v>
      </c>
      <c r="R1564">
        <f>SUMIFS(Table2[number],Table2[Event],"Goal",Table2[H/U],"HOME",Table2[GameID],Table2[[#This Row],[GameID]],Table2[GameTime],"&lt;="&amp;Table2[[#This Row],[GameTime]])</f>
        <v>14</v>
      </c>
      <c r="S1564">
        <f>SUMIFS(Table2[number],Table2[Event],"Goal",Table2[H/U],"AWAY",Table2[GameID],Table2[[#This Row],[GameID]],Table2[GameTime],"&lt;="&amp;Table2[[#This Row],[GameTime]])</f>
        <v>4</v>
      </c>
      <c r="T1564" t="str">
        <f>IF(Table2[[#This Row],[Event]]="Goal",Table2[[#This Row],[Hscore]]&amp;"-"&amp;Table2[[#This Row],[Uscore]],"")</f>
        <v>14-4</v>
      </c>
      <c r="U1564">
        <v>2961</v>
      </c>
      <c r="V1564" s="1">
        <f>Table2[[#This Row],[GameTime]]-(Table2[[#This Row],[period]]-1)*1200</f>
        <v>561</v>
      </c>
      <c r="W1564" s="1">
        <f>ROUNDDOWN(Table2[[#This Row],[Time]]/60,0)</f>
        <v>9</v>
      </c>
      <c r="X1564" s="1">
        <f>ROUNDDOWN((Table2[[#This Row],[Time]]/60-Table2[[#This Row],[Time2]])*60,0)</f>
        <v>21</v>
      </c>
      <c r="Y1564" s="1" t="str">
        <f>IF(Table2[[#This Row],[Time2]]&lt;10,0&amp;Table2[[#This Row],[Time2]],Table2[[#This Row],[Time2]])</f>
        <v>09</v>
      </c>
      <c r="Z1564" s="1">
        <f>IF(Table2[[#This Row],[Time3]]&lt;10,0&amp;Table2[[#This Row],[Time3]],Table2[[#This Row],[Time3]])</f>
        <v>21</v>
      </c>
      <c r="AA1564" s="2" t="str">
        <f>Table2[[#This Row],[Time4]]&amp;":"&amp;Table2[[#This Row],[Time5]]</f>
        <v>09:21</v>
      </c>
      <c r="AB1564" s="1" t="str" cm="1">
        <f t="array" ref="AB1564">IFERROR(IF(Table2[[#This Row],[code]]="","",_xlfn.IFS(AND(Table2[[#This Row],[code]]&lt;400,Table2[[#This Row],[code]]&lt;&gt;""),2,Table2[[#This Row],[code]]&gt;500,4)),"")</f>
        <v/>
      </c>
      <c r="AC1564" s="1" t="str">
        <f>IF(Table2[[#This Row],[Event]]="Penalty",Table2[[#This Row],[number]],IF(Table2[[#This Row],[Event]]="Time-Out",401,""))</f>
        <v/>
      </c>
      <c r="AD1564" s="1">
        <f>ROW(A1563)</f>
        <v>1563</v>
      </c>
      <c r="AE1564" s="1">
        <f>COUNTIFS(Table2[GameID],Table2[[#This Row],[GameID]],Table2[Column1],"&lt;="&amp;Table2[[#This Row],[Column1]])-1</f>
        <v>20</v>
      </c>
    </row>
    <row r="1565" spans="1:31" x14ac:dyDescent="0.45">
      <c r="A1565" t="s">
        <v>94</v>
      </c>
      <c r="B1565" t="str">
        <f>_xlfn.TEXTBEFORE(Table2[[#This Row],[Kamp]]," - ")</f>
        <v>Vanløse Floorball</v>
      </c>
      <c r="C1565" t="str">
        <f>_xlfn.TEXTAFTER(Table2[[#This Row],[Kamp]],"- ")</f>
        <v>Hafnia FC</v>
      </c>
      <c r="D1565">
        <v>44990</v>
      </c>
      <c r="E1565">
        <v>69177</v>
      </c>
      <c r="F1565">
        <v>20222023</v>
      </c>
      <c r="G1565" t="s">
        <v>372</v>
      </c>
      <c r="H1565" t="s">
        <v>663</v>
      </c>
      <c r="I1565" t="s">
        <v>677</v>
      </c>
      <c r="J1565">
        <v>3</v>
      </c>
      <c r="K1565">
        <v>29510</v>
      </c>
      <c r="L1565">
        <v>1</v>
      </c>
      <c r="M1565" t="s">
        <v>630</v>
      </c>
      <c r="N1565" t="s">
        <v>120</v>
      </c>
      <c r="O1565" t="s">
        <v>119</v>
      </c>
      <c r="P1565">
        <v>64</v>
      </c>
      <c r="Q1565">
        <v>59</v>
      </c>
      <c r="R1565">
        <f>SUMIFS(Table2[number],Table2[Event],"Goal",Table2[H/U],"HOME",Table2[GameID],Table2[[#This Row],[GameID]],Table2[GameTime],"&lt;="&amp;Table2[[#This Row],[GameTime]])</f>
        <v>14</v>
      </c>
      <c r="S1565">
        <f>SUMIFS(Table2[number],Table2[Event],"Goal",Table2[H/U],"AWAY",Table2[GameID],Table2[[#This Row],[GameID]],Table2[GameTime],"&lt;="&amp;Table2[[#This Row],[GameTime]])</f>
        <v>5</v>
      </c>
      <c r="T1565" t="str">
        <f>IF(Table2[[#This Row],[Event]]="Goal",Table2[[#This Row],[Hscore]]&amp;"-"&amp;Table2[[#This Row],[Uscore]],"")</f>
        <v>14-5</v>
      </c>
      <c r="U1565">
        <v>2983</v>
      </c>
      <c r="V1565" s="1">
        <f>Table2[[#This Row],[GameTime]]-(Table2[[#This Row],[period]]-1)*1200</f>
        <v>583</v>
      </c>
      <c r="W1565" s="1">
        <f>ROUNDDOWN(Table2[[#This Row],[Time]]/60,0)</f>
        <v>9</v>
      </c>
      <c r="X1565" s="1">
        <f>ROUNDDOWN((Table2[[#This Row],[Time]]/60-Table2[[#This Row],[Time2]])*60,0)</f>
        <v>43</v>
      </c>
      <c r="Y1565" s="1" t="str">
        <f>IF(Table2[[#This Row],[Time2]]&lt;10,0&amp;Table2[[#This Row],[Time2]],Table2[[#This Row],[Time2]])</f>
        <v>09</v>
      </c>
      <c r="Z1565" s="1">
        <f>IF(Table2[[#This Row],[Time3]]&lt;10,0&amp;Table2[[#This Row],[Time3]],Table2[[#This Row],[Time3]])</f>
        <v>43</v>
      </c>
      <c r="AA1565" s="2" t="str">
        <f>Table2[[#This Row],[Time4]]&amp;":"&amp;Table2[[#This Row],[Time5]]</f>
        <v>09:43</v>
      </c>
      <c r="AB1565" s="1" t="str" cm="1">
        <f t="array" ref="AB1565">IFERROR(IF(Table2[[#This Row],[code]]="","",_xlfn.IFS(AND(Table2[[#This Row],[code]]&lt;400,Table2[[#This Row],[code]]&lt;&gt;""),2,Table2[[#This Row],[code]]&gt;500,4)),"")</f>
        <v/>
      </c>
      <c r="AC1565" s="1" t="str">
        <f>IF(Table2[[#This Row],[Event]]="Penalty",Table2[[#This Row],[number]],IF(Table2[[#This Row],[Event]]="Time-Out",401,""))</f>
        <v/>
      </c>
      <c r="AD1565" s="1">
        <f>ROW(A1564)</f>
        <v>1564</v>
      </c>
      <c r="AE1565" s="1">
        <f>COUNTIFS(Table2[GameID],Table2[[#This Row],[GameID]],Table2[Column1],"&lt;="&amp;Table2[[#This Row],[Column1]])-1</f>
        <v>21</v>
      </c>
    </row>
    <row r="1566" spans="1:31" x14ac:dyDescent="0.45">
      <c r="A1566" t="s">
        <v>94</v>
      </c>
      <c r="B1566" t="str">
        <f>_xlfn.TEXTBEFORE(Table2[[#This Row],[Kamp]]," - ")</f>
        <v>Vanløse Floorball</v>
      </c>
      <c r="C1566" t="str">
        <f>_xlfn.TEXTAFTER(Table2[[#This Row],[Kamp]],"- ")</f>
        <v>Hafnia FC</v>
      </c>
      <c r="D1566">
        <v>44990</v>
      </c>
      <c r="E1566">
        <v>69177</v>
      </c>
      <c r="F1566">
        <v>20222023</v>
      </c>
      <c r="G1566" t="s">
        <v>372</v>
      </c>
      <c r="H1566" t="s">
        <v>660</v>
      </c>
      <c r="I1566" t="s">
        <v>678</v>
      </c>
      <c r="J1566">
        <v>3</v>
      </c>
      <c r="K1566">
        <v>29509</v>
      </c>
      <c r="L1566">
        <v>1</v>
      </c>
      <c r="M1566" t="s">
        <v>630</v>
      </c>
      <c r="N1566" t="s">
        <v>105</v>
      </c>
      <c r="O1566" t="s">
        <v>106</v>
      </c>
      <c r="P1566">
        <v>97</v>
      </c>
      <c r="Q1566">
        <v>67</v>
      </c>
      <c r="R1566">
        <f>SUMIFS(Table2[number],Table2[Event],"Goal",Table2[H/U],"HOME",Table2[GameID],Table2[[#This Row],[GameID]],Table2[GameTime],"&lt;="&amp;Table2[[#This Row],[GameTime]])</f>
        <v>15</v>
      </c>
      <c r="S1566">
        <f>SUMIFS(Table2[number],Table2[Event],"Goal",Table2[H/U],"AWAY",Table2[GameID],Table2[[#This Row],[GameID]],Table2[GameTime],"&lt;="&amp;Table2[[#This Row],[GameTime]])</f>
        <v>5</v>
      </c>
      <c r="T1566" t="str">
        <f>IF(Table2[[#This Row],[Event]]="Goal",Table2[[#This Row],[Hscore]]&amp;"-"&amp;Table2[[#This Row],[Uscore]],"")</f>
        <v>15-5</v>
      </c>
      <c r="U1566">
        <v>3070</v>
      </c>
      <c r="V1566" s="1">
        <f>Table2[[#This Row],[GameTime]]-(Table2[[#This Row],[period]]-1)*1200</f>
        <v>670</v>
      </c>
      <c r="W1566" s="1">
        <f>ROUNDDOWN(Table2[[#This Row],[Time]]/60,0)</f>
        <v>11</v>
      </c>
      <c r="X1566" s="1">
        <f>ROUNDDOWN((Table2[[#This Row],[Time]]/60-Table2[[#This Row],[Time2]])*60,0)</f>
        <v>9</v>
      </c>
      <c r="Y1566" s="1">
        <f>IF(Table2[[#This Row],[Time2]]&lt;10,0&amp;Table2[[#This Row],[Time2]],Table2[[#This Row],[Time2]])</f>
        <v>11</v>
      </c>
      <c r="Z1566" s="1" t="str">
        <f>IF(Table2[[#This Row],[Time3]]&lt;10,0&amp;Table2[[#This Row],[Time3]],Table2[[#This Row],[Time3]])</f>
        <v>09</v>
      </c>
      <c r="AA1566" s="2" t="str">
        <f>Table2[[#This Row],[Time4]]&amp;":"&amp;Table2[[#This Row],[Time5]]</f>
        <v>11:09</v>
      </c>
      <c r="AB1566" s="1" t="str" cm="1">
        <f t="array" ref="AB1566">IFERROR(IF(Table2[[#This Row],[code]]="","",_xlfn.IFS(AND(Table2[[#This Row],[code]]&lt;400,Table2[[#This Row],[code]]&lt;&gt;""),2,Table2[[#This Row],[code]]&gt;500,4)),"")</f>
        <v/>
      </c>
      <c r="AC1566" s="1" t="str">
        <f>IF(Table2[[#This Row],[Event]]="Penalty",Table2[[#This Row],[number]],IF(Table2[[#This Row],[Event]]="Time-Out",401,""))</f>
        <v/>
      </c>
      <c r="AD1566" s="1">
        <f>ROW(A1565)</f>
        <v>1565</v>
      </c>
      <c r="AE1566" s="1">
        <f>COUNTIFS(Table2[GameID],Table2[[#This Row],[GameID]],Table2[Column1],"&lt;="&amp;Table2[[#This Row],[Column1]])-1</f>
        <v>22</v>
      </c>
    </row>
    <row r="1567" spans="1:31" x14ac:dyDescent="0.45">
      <c r="A1567" t="s">
        <v>94</v>
      </c>
      <c r="B1567" t="str">
        <f>_xlfn.TEXTBEFORE(Table2[[#This Row],[Kamp]]," - ")</f>
        <v>Vanløse Floorball</v>
      </c>
      <c r="C1567" t="str">
        <f>_xlfn.TEXTAFTER(Table2[[#This Row],[Kamp]],"- ")</f>
        <v>Hafnia FC</v>
      </c>
      <c r="D1567">
        <v>44990</v>
      </c>
      <c r="E1567">
        <v>69177</v>
      </c>
      <c r="F1567">
        <v>20222023</v>
      </c>
      <c r="G1567" t="s">
        <v>372</v>
      </c>
      <c r="H1567" t="s">
        <v>660</v>
      </c>
      <c r="I1567" t="s">
        <v>678</v>
      </c>
      <c r="J1567">
        <v>3</v>
      </c>
      <c r="K1567">
        <v>29509</v>
      </c>
      <c r="L1567">
        <v>1</v>
      </c>
      <c r="M1567" t="s">
        <v>630</v>
      </c>
      <c r="N1567" t="s">
        <v>107</v>
      </c>
      <c r="O1567" t="s">
        <v>284</v>
      </c>
      <c r="P1567">
        <v>77</v>
      </c>
      <c r="Q1567">
        <v>14</v>
      </c>
      <c r="R1567">
        <f>SUMIFS(Table2[number],Table2[Event],"Goal",Table2[H/U],"HOME",Table2[GameID],Table2[[#This Row],[GameID]],Table2[GameTime],"&lt;="&amp;Table2[[#This Row],[GameTime]])</f>
        <v>16</v>
      </c>
      <c r="S1567">
        <f>SUMIFS(Table2[number],Table2[Event],"Goal",Table2[H/U],"AWAY",Table2[GameID],Table2[[#This Row],[GameID]],Table2[GameTime],"&lt;="&amp;Table2[[#This Row],[GameTime]])</f>
        <v>5</v>
      </c>
      <c r="T1567" t="str">
        <f>IF(Table2[[#This Row],[Event]]="Goal",Table2[[#This Row],[Hscore]]&amp;"-"&amp;Table2[[#This Row],[Uscore]],"")</f>
        <v>16-5</v>
      </c>
      <c r="U1567">
        <v>3190</v>
      </c>
      <c r="V1567" s="1">
        <f>Table2[[#This Row],[GameTime]]-(Table2[[#This Row],[period]]-1)*1200</f>
        <v>790</v>
      </c>
      <c r="W1567" s="1">
        <f>ROUNDDOWN(Table2[[#This Row],[Time]]/60,0)</f>
        <v>13</v>
      </c>
      <c r="X1567" s="1">
        <f>ROUNDDOWN((Table2[[#This Row],[Time]]/60-Table2[[#This Row],[Time2]])*60,0)</f>
        <v>9</v>
      </c>
      <c r="Y1567" s="1">
        <f>IF(Table2[[#This Row],[Time2]]&lt;10,0&amp;Table2[[#This Row],[Time2]],Table2[[#This Row],[Time2]])</f>
        <v>13</v>
      </c>
      <c r="Z1567" s="1" t="str">
        <f>IF(Table2[[#This Row],[Time3]]&lt;10,0&amp;Table2[[#This Row],[Time3]],Table2[[#This Row],[Time3]])</f>
        <v>09</v>
      </c>
      <c r="AA1567" s="2" t="str">
        <f>Table2[[#This Row],[Time4]]&amp;":"&amp;Table2[[#This Row],[Time5]]</f>
        <v>13:09</v>
      </c>
      <c r="AB1567" s="1" t="str" cm="1">
        <f t="array" ref="AB1567">IFERROR(IF(Table2[[#This Row],[code]]="","",_xlfn.IFS(AND(Table2[[#This Row],[code]]&lt;400,Table2[[#This Row],[code]]&lt;&gt;""),2,Table2[[#This Row],[code]]&gt;500,4)),"")</f>
        <v/>
      </c>
      <c r="AC1567" s="1" t="str">
        <f>IF(Table2[[#This Row],[Event]]="Penalty",Table2[[#This Row],[number]],IF(Table2[[#This Row],[Event]]="Time-Out",401,""))</f>
        <v/>
      </c>
      <c r="AD1567" s="1">
        <f>ROW(A1566)</f>
        <v>1566</v>
      </c>
      <c r="AE1567" s="1">
        <f>COUNTIFS(Table2[GameID],Table2[[#This Row],[GameID]],Table2[Column1],"&lt;="&amp;Table2[[#This Row],[Column1]])-1</f>
        <v>23</v>
      </c>
    </row>
    <row r="1568" spans="1:31" x14ac:dyDescent="0.45">
      <c r="A1568" t="s">
        <v>94</v>
      </c>
      <c r="B1568" t="str">
        <f>_xlfn.TEXTBEFORE(Table2[[#This Row],[Kamp]]," - ")</f>
        <v>Vanløse Floorball</v>
      </c>
      <c r="C1568" t="str">
        <f>_xlfn.TEXTAFTER(Table2[[#This Row],[Kamp]],"- ")</f>
        <v>Hafnia FC</v>
      </c>
      <c r="D1568">
        <v>44990</v>
      </c>
      <c r="E1568">
        <v>69177</v>
      </c>
      <c r="F1568">
        <v>20222023</v>
      </c>
      <c r="G1568" t="s">
        <v>372</v>
      </c>
      <c r="H1568" t="s">
        <v>663</v>
      </c>
      <c r="I1568" t="s">
        <v>677</v>
      </c>
      <c r="J1568">
        <v>3</v>
      </c>
      <c r="K1568">
        <v>29510</v>
      </c>
      <c r="L1568">
        <v>201</v>
      </c>
      <c r="M1568" t="s">
        <v>631</v>
      </c>
      <c r="N1568" t="s">
        <v>165</v>
      </c>
      <c r="O1568" t="s">
        <v>634</v>
      </c>
      <c r="P1568">
        <v>44</v>
      </c>
      <c r="Q1568" t="s">
        <v>634</v>
      </c>
      <c r="R1568">
        <f>SUMIFS(Table2[number],Table2[Event],"Goal",Table2[H/U],"HOME",Table2[GameID],Table2[[#This Row],[GameID]],Table2[GameTime],"&lt;="&amp;Table2[[#This Row],[GameTime]])</f>
        <v>16</v>
      </c>
      <c r="S1568">
        <f>SUMIFS(Table2[number],Table2[Event],"Goal",Table2[H/U],"AWAY",Table2[GameID],Table2[[#This Row],[GameID]],Table2[GameTime],"&lt;="&amp;Table2[[#This Row],[GameTime]])</f>
        <v>5</v>
      </c>
      <c r="T1568" t="str">
        <f>IF(Table2[[#This Row],[Event]]="Goal",Table2[[#This Row],[Hscore]]&amp;"-"&amp;Table2[[#This Row],[Uscore]],"")</f>
        <v/>
      </c>
      <c r="U1568">
        <v>3248</v>
      </c>
      <c r="V1568" s="1">
        <f>Table2[[#This Row],[GameTime]]-(Table2[[#This Row],[period]]-1)*1200</f>
        <v>848</v>
      </c>
      <c r="W1568" s="1">
        <f>ROUNDDOWN(Table2[[#This Row],[Time]]/60,0)</f>
        <v>14</v>
      </c>
      <c r="X1568" s="1">
        <f>ROUNDDOWN((Table2[[#This Row],[Time]]/60-Table2[[#This Row],[Time2]])*60,0)</f>
        <v>7</v>
      </c>
      <c r="Y1568" s="1">
        <f>IF(Table2[[#This Row],[Time2]]&lt;10,0&amp;Table2[[#This Row],[Time2]],Table2[[#This Row],[Time2]])</f>
        <v>14</v>
      </c>
      <c r="Z1568" s="1" t="str">
        <f>IF(Table2[[#This Row],[Time3]]&lt;10,0&amp;Table2[[#This Row],[Time3]],Table2[[#This Row],[Time3]])</f>
        <v>07</v>
      </c>
      <c r="AA1568" s="2" t="str">
        <f>Table2[[#This Row],[Time4]]&amp;":"&amp;Table2[[#This Row],[Time5]]</f>
        <v>14:07</v>
      </c>
      <c r="AB1568" s="1" cm="1">
        <f t="array" ref="AB1568">IFERROR(IF(Table2[[#This Row],[code]]="","",_xlfn.IFS(AND(Table2[[#This Row],[code]]&lt;400,Table2[[#This Row],[code]]&lt;&gt;""),2,Table2[[#This Row],[code]]&gt;500,4)),"")</f>
        <v>2</v>
      </c>
      <c r="AC1568" s="1">
        <f>IF(Table2[[#This Row],[Event]]="Penalty",Table2[[#This Row],[number]],IF(Table2[[#This Row],[Event]]="Time-Out",401,""))</f>
        <v>201</v>
      </c>
      <c r="AD1568" s="1">
        <f>ROW(A1567)</f>
        <v>1567</v>
      </c>
      <c r="AE1568" s="1">
        <f>COUNTIFS(Table2[GameID],Table2[[#This Row],[GameID]],Table2[Column1],"&lt;="&amp;Table2[[#This Row],[Column1]])-1</f>
        <v>24</v>
      </c>
    </row>
    <row r="1569" spans="1:31" x14ac:dyDescent="0.45">
      <c r="A1569" t="s">
        <v>94</v>
      </c>
      <c r="B1569" t="str">
        <f>_xlfn.TEXTBEFORE(Table2[[#This Row],[Kamp]]," - ")</f>
        <v>Vanløse Floorball</v>
      </c>
      <c r="C1569" t="str">
        <f>_xlfn.TEXTAFTER(Table2[[#This Row],[Kamp]],"- ")</f>
        <v>Hafnia FC</v>
      </c>
      <c r="D1569">
        <v>44990</v>
      </c>
      <c r="E1569">
        <v>69177</v>
      </c>
      <c r="F1569">
        <v>20222023</v>
      </c>
      <c r="G1569" t="s">
        <v>372</v>
      </c>
      <c r="H1569" t="s">
        <v>660</v>
      </c>
      <c r="I1569" t="s">
        <v>678</v>
      </c>
      <c r="J1569">
        <v>3</v>
      </c>
      <c r="K1569">
        <v>29509</v>
      </c>
      <c r="L1569">
        <v>1</v>
      </c>
      <c r="M1569" t="s">
        <v>630</v>
      </c>
      <c r="N1569" t="s">
        <v>284</v>
      </c>
      <c r="O1569" t="s">
        <v>109</v>
      </c>
      <c r="P1569">
        <v>14</v>
      </c>
      <c r="Q1569">
        <v>91</v>
      </c>
      <c r="R1569">
        <f>SUMIFS(Table2[number],Table2[Event],"Goal",Table2[H/U],"HOME",Table2[GameID],Table2[[#This Row],[GameID]],Table2[GameTime],"&lt;="&amp;Table2[[#This Row],[GameTime]])</f>
        <v>17</v>
      </c>
      <c r="S1569">
        <f>SUMIFS(Table2[number],Table2[Event],"Goal",Table2[H/U],"AWAY",Table2[GameID],Table2[[#This Row],[GameID]],Table2[GameTime],"&lt;="&amp;Table2[[#This Row],[GameTime]])</f>
        <v>5</v>
      </c>
      <c r="T1569" t="str">
        <f>IF(Table2[[#This Row],[Event]]="Goal",Table2[[#This Row],[Hscore]]&amp;"-"&amp;Table2[[#This Row],[Uscore]],"")</f>
        <v>17-5</v>
      </c>
      <c r="U1569">
        <v>3442</v>
      </c>
      <c r="V1569" s="1">
        <f>Table2[[#This Row],[GameTime]]-(Table2[[#This Row],[period]]-1)*1200</f>
        <v>1042</v>
      </c>
      <c r="W1569" s="1">
        <f>ROUNDDOWN(Table2[[#This Row],[Time]]/60,0)</f>
        <v>17</v>
      </c>
      <c r="X1569" s="1">
        <f>ROUNDDOWN((Table2[[#This Row],[Time]]/60-Table2[[#This Row],[Time2]])*60,0)</f>
        <v>22</v>
      </c>
      <c r="Y1569" s="1">
        <f>IF(Table2[[#This Row],[Time2]]&lt;10,0&amp;Table2[[#This Row],[Time2]],Table2[[#This Row],[Time2]])</f>
        <v>17</v>
      </c>
      <c r="Z1569" s="1">
        <f>IF(Table2[[#This Row],[Time3]]&lt;10,0&amp;Table2[[#This Row],[Time3]],Table2[[#This Row],[Time3]])</f>
        <v>22</v>
      </c>
      <c r="AA1569" s="2" t="str">
        <f>Table2[[#This Row],[Time4]]&amp;":"&amp;Table2[[#This Row],[Time5]]</f>
        <v>17:22</v>
      </c>
      <c r="AB1569" s="1" t="str" cm="1">
        <f t="array" ref="AB1569">IFERROR(IF(Table2[[#This Row],[code]]="","",_xlfn.IFS(AND(Table2[[#This Row],[code]]&lt;400,Table2[[#This Row],[code]]&lt;&gt;""),2,Table2[[#This Row],[code]]&gt;500,4)),"")</f>
        <v/>
      </c>
      <c r="AC1569" s="1" t="str">
        <f>IF(Table2[[#This Row],[Event]]="Penalty",Table2[[#This Row],[number]],IF(Table2[[#This Row],[Event]]="Time-Out",401,""))</f>
        <v/>
      </c>
      <c r="AD1569" s="1">
        <f>ROW(A1568)</f>
        <v>1568</v>
      </c>
      <c r="AE1569" s="1">
        <f>COUNTIFS(Table2[GameID],Table2[[#This Row],[GameID]],Table2[Column1],"&lt;="&amp;Table2[[#This Row],[Column1]])-1</f>
        <v>25</v>
      </c>
    </row>
    <row r="1570" spans="1:31" x14ac:dyDescent="0.45">
      <c r="A1570" t="s">
        <v>94</v>
      </c>
      <c r="B1570" t="str">
        <f>_xlfn.TEXTBEFORE(Table2[[#This Row],[Kamp]]," - ")</f>
        <v>Vanløse Floorball</v>
      </c>
      <c r="C1570" t="str">
        <f>_xlfn.TEXTAFTER(Table2[[#This Row],[Kamp]],"- ")</f>
        <v>Hafnia FC</v>
      </c>
      <c r="D1570">
        <v>44990</v>
      </c>
      <c r="E1570">
        <v>69177</v>
      </c>
      <c r="F1570">
        <v>20222023</v>
      </c>
      <c r="G1570" t="s">
        <v>372</v>
      </c>
      <c r="H1570" t="s">
        <v>660</v>
      </c>
      <c r="I1570" t="s">
        <v>678</v>
      </c>
      <c r="J1570">
        <v>3</v>
      </c>
      <c r="K1570">
        <v>29509</v>
      </c>
      <c r="L1570">
        <v>1</v>
      </c>
      <c r="M1570" t="s">
        <v>630</v>
      </c>
      <c r="N1570" t="s">
        <v>108</v>
      </c>
      <c r="O1570" t="s">
        <v>99</v>
      </c>
      <c r="P1570">
        <v>88</v>
      </c>
      <c r="Q1570">
        <v>18</v>
      </c>
      <c r="R1570">
        <f>SUMIFS(Table2[number],Table2[Event],"Goal",Table2[H/U],"HOME",Table2[GameID],Table2[[#This Row],[GameID]],Table2[GameTime],"&lt;="&amp;Table2[[#This Row],[GameTime]])</f>
        <v>18</v>
      </c>
      <c r="S1570">
        <f>SUMIFS(Table2[number],Table2[Event],"Goal",Table2[H/U],"AWAY",Table2[GameID],Table2[[#This Row],[GameID]],Table2[GameTime],"&lt;="&amp;Table2[[#This Row],[GameTime]])</f>
        <v>5</v>
      </c>
      <c r="T1570" t="str">
        <f>IF(Table2[[#This Row],[Event]]="Goal",Table2[[#This Row],[Hscore]]&amp;"-"&amp;Table2[[#This Row],[Uscore]],"")</f>
        <v>18-5</v>
      </c>
      <c r="U1570">
        <v>3529</v>
      </c>
      <c r="V1570" s="1">
        <f>Table2[[#This Row],[GameTime]]-(Table2[[#This Row],[period]]-1)*1200</f>
        <v>1129</v>
      </c>
      <c r="W1570" s="1">
        <f>ROUNDDOWN(Table2[[#This Row],[Time]]/60,0)</f>
        <v>18</v>
      </c>
      <c r="X1570" s="1">
        <f>ROUNDDOWN((Table2[[#This Row],[Time]]/60-Table2[[#This Row],[Time2]])*60,0)</f>
        <v>49</v>
      </c>
      <c r="Y1570" s="1">
        <f>IF(Table2[[#This Row],[Time2]]&lt;10,0&amp;Table2[[#This Row],[Time2]],Table2[[#This Row],[Time2]])</f>
        <v>18</v>
      </c>
      <c r="Z1570" s="1">
        <f>IF(Table2[[#This Row],[Time3]]&lt;10,0&amp;Table2[[#This Row],[Time3]],Table2[[#This Row],[Time3]])</f>
        <v>49</v>
      </c>
      <c r="AA1570" s="2" t="str">
        <f>Table2[[#This Row],[Time4]]&amp;":"&amp;Table2[[#This Row],[Time5]]</f>
        <v>18:49</v>
      </c>
      <c r="AB1570" s="1" t="str" cm="1">
        <f t="array" ref="AB1570">IFERROR(IF(Table2[[#This Row],[code]]="","",_xlfn.IFS(AND(Table2[[#This Row],[code]]&lt;400,Table2[[#This Row],[code]]&lt;&gt;""),2,Table2[[#This Row],[code]]&gt;500,4)),"")</f>
        <v/>
      </c>
      <c r="AC1570" s="1" t="str">
        <f>IF(Table2[[#This Row],[Event]]="Penalty",Table2[[#This Row],[number]],IF(Table2[[#This Row],[Event]]="Time-Out",401,""))</f>
        <v/>
      </c>
      <c r="AD1570" s="1">
        <f>ROW(A1569)</f>
        <v>1569</v>
      </c>
      <c r="AE1570" s="1">
        <f>COUNTIFS(Table2[GameID],Table2[[#This Row],[GameID]],Table2[Column1],"&lt;="&amp;Table2[[#This Row],[Column1]])-1</f>
        <v>26</v>
      </c>
    </row>
    <row r="1571" spans="1:31" x14ac:dyDescent="0.45">
      <c r="A1571" t="s">
        <v>306</v>
      </c>
      <c r="B1571" t="str">
        <f>_xlfn.TEXTBEFORE(Table2[[#This Row],[Kamp]]," - ")</f>
        <v>Copenhagen FC</v>
      </c>
      <c r="C1571" t="str">
        <f>_xlfn.TEXTAFTER(Table2[[#This Row],[Kamp]],"- ")</f>
        <v>RungstedHørsholm</v>
      </c>
      <c r="D1571">
        <v>44948</v>
      </c>
      <c r="E1571">
        <v>69178</v>
      </c>
      <c r="F1571">
        <v>20222023</v>
      </c>
      <c r="G1571" t="s">
        <v>372</v>
      </c>
      <c r="H1571" t="s">
        <v>662</v>
      </c>
      <c r="I1571" t="s">
        <v>677</v>
      </c>
      <c r="J1571">
        <v>1</v>
      </c>
      <c r="K1571">
        <v>29508</v>
      </c>
      <c r="L1571">
        <v>1</v>
      </c>
      <c r="M1571" t="s">
        <v>630</v>
      </c>
      <c r="N1571" t="s">
        <v>87</v>
      </c>
      <c r="O1571" t="s">
        <v>83</v>
      </c>
      <c r="P1571">
        <v>27</v>
      </c>
      <c r="Q1571">
        <v>17</v>
      </c>
      <c r="R1571">
        <f>SUMIFS(Table2[number],Table2[Event],"Goal",Table2[H/U],"HOME",Table2[GameID],Table2[[#This Row],[GameID]],Table2[GameTime],"&lt;="&amp;Table2[[#This Row],[GameTime]])</f>
        <v>0</v>
      </c>
      <c r="S1571">
        <f>SUMIFS(Table2[number],Table2[Event],"Goal",Table2[H/U],"AWAY",Table2[GameID],Table2[[#This Row],[GameID]],Table2[GameTime],"&lt;="&amp;Table2[[#This Row],[GameTime]])</f>
        <v>1</v>
      </c>
      <c r="T1571" t="str">
        <f>IF(Table2[[#This Row],[Event]]="Goal",Table2[[#This Row],[Hscore]]&amp;"-"&amp;Table2[[#This Row],[Uscore]],"")</f>
        <v>0-1</v>
      </c>
      <c r="U1571">
        <v>576</v>
      </c>
      <c r="V1571" s="1">
        <f>Table2[[#This Row],[GameTime]]-(Table2[[#This Row],[period]]-1)*1200</f>
        <v>576</v>
      </c>
      <c r="W1571" s="1">
        <f>ROUNDDOWN(Table2[[#This Row],[Time]]/60,0)</f>
        <v>9</v>
      </c>
      <c r="X1571" s="1">
        <f>ROUNDDOWN((Table2[[#This Row],[Time]]/60-Table2[[#This Row],[Time2]])*60,0)</f>
        <v>36</v>
      </c>
      <c r="Y1571" s="1" t="str">
        <f>IF(Table2[[#This Row],[Time2]]&lt;10,0&amp;Table2[[#This Row],[Time2]],Table2[[#This Row],[Time2]])</f>
        <v>09</v>
      </c>
      <c r="Z1571" s="1">
        <f>IF(Table2[[#This Row],[Time3]]&lt;10,0&amp;Table2[[#This Row],[Time3]],Table2[[#This Row],[Time3]])</f>
        <v>36</v>
      </c>
      <c r="AA1571" s="2" t="str">
        <f>Table2[[#This Row],[Time4]]&amp;":"&amp;Table2[[#This Row],[Time5]]</f>
        <v>09:36</v>
      </c>
      <c r="AB1571" s="1" t="str" cm="1">
        <f t="array" ref="AB1571">IFERROR(IF(Table2[[#This Row],[code]]="","",_xlfn.IFS(AND(Table2[[#This Row],[code]]&lt;400,Table2[[#This Row],[code]]&lt;&gt;""),2,Table2[[#This Row],[code]]&gt;500,4)),"")</f>
        <v/>
      </c>
      <c r="AC1571" s="1" t="str">
        <f>IF(Table2[[#This Row],[Event]]="Penalty",Table2[[#This Row],[number]],IF(Table2[[#This Row],[Event]]="Time-Out",401,""))</f>
        <v/>
      </c>
      <c r="AD1571" s="1">
        <f>ROW(A1570)</f>
        <v>1570</v>
      </c>
      <c r="AE1571" s="1">
        <f>COUNTIFS(Table2[GameID],Table2[[#This Row],[GameID]],Table2[Column1],"&lt;="&amp;Table2[[#This Row],[Column1]])-1</f>
        <v>0</v>
      </c>
    </row>
    <row r="1572" spans="1:31" x14ac:dyDescent="0.45">
      <c r="A1572" t="s">
        <v>306</v>
      </c>
      <c r="B1572" t="str">
        <f>_xlfn.TEXTBEFORE(Table2[[#This Row],[Kamp]]," - ")</f>
        <v>Copenhagen FC</v>
      </c>
      <c r="C1572" t="str">
        <f>_xlfn.TEXTAFTER(Table2[[#This Row],[Kamp]],"- ")</f>
        <v>RungstedHørsholm</v>
      </c>
      <c r="D1572">
        <v>44948</v>
      </c>
      <c r="E1572">
        <v>69178</v>
      </c>
      <c r="F1572">
        <v>20222023</v>
      </c>
      <c r="G1572" t="s">
        <v>372</v>
      </c>
      <c r="H1572" t="s">
        <v>667</v>
      </c>
      <c r="I1572" t="s">
        <v>678</v>
      </c>
      <c r="J1572">
        <v>1</v>
      </c>
      <c r="K1572">
        <v>29513</v>
      </c>
      <c r="L1572">
        <v>205</v>
      </c>
      <c r="M1572" t="s">
        <v>631</v>
      </c>
      <c r="N1572" t="s">
        <v>253</v>
      </c>
      <c r="O1572" t="s">
        <v>634</v>
      </c>
      <c r="P1572">
        <v>69</v>
      </c>
      <c r="Q1572" t="s">
        <v>634</v>
      </c>
      <c r="R1572">
        <f>SUMIFS(Table2[number],Table2[Event],"Goal",Table2[H/U],"HOME",Table2[GameID],Table2[[#This Row],[GameID]],Table2[GameTime],"&lt;="&amp;Table2[[#This Row],[GameTime]])</f>
        <v>0</v>
      </c>
      <c r="S1572">
        <f>SUMIFS(Table2[number],Table2[Event],"Goal",Table2[H/U],"AWAY",Table2[GameID],Table2[[#This Row],[GameID]],Table2[GameTime],"&lt;="&amp;Table2[[#This Row],[GameTime]])</f>
        <v>1</v>
      </c>
      <c r="T1572" t="str">
        <f>IF(Table2[[#This Row],[Event]]="Goal",Table2[[#This Row],[Hscore]]&amp;"-"&amp;Table2[[#This Row],[Uscore]],"")</f>
        <v/>
      </c>
      <c r="U1572">
        <v>1141</v>
      </c>
      <c r="V1572" s="1">
        <f>Table2[[#This Row],[GameTime]]-(Table2[[#This Row],[period]]-1)*1200</f>
        <v>1141</v>
      </c>
      <c r="W1572" s="1">
        <f>ROUNDDOWN(Table2[[#This Row],[Time]]/60,0)</f>
        <v>19</v>
      </c>
      <c r="X1572" s="1">
        <f>ROUNDDOWN((Table2[[#This Row],[Time]]/60-Table2[[#This Row],[Time2]])*60,0)</f>
        <v>0</v>
      </c>
      <c r="Y1572" s="1">
        <f>IF(Table2[[#This Row],[Time2]]&lt;10,0&amp;Table2[[#This Row],[Time2]],Table2[[#This Row],[Time2]])</f>
        <v>19</v>
      </c>
      <c r="Z1572" s="1" t="str">
        <f>IF(Table2[[#This Row],[Time3]]&lt;10,0&amp;Table2[[#This Row],[Time3]],Table2[[#This Row],[Time3]])</f>
        <v>00</v>
      </c>
      <c r="AA1572" s="2" t="str">
        <f>Table2[[#This Row],[Time4]]&amp;":"&amp;Table2[[#This Row],[Time5]]</f>
        <v>19:00</v>
      </c>
      <c r="AB1572" s="1" cm="1">
        <f t="array" ref="AB1572">IFERROR(IF(Table2[[#This Row],[code]]="","",_xlfn.IFS(AND(Table2[[#This Row],[code]]&lt;400,Table2[[#This Row],[code]]&lt;&gt;""),2,Table2[[#This Row],[code]]&gt;500,4)),"")</f>
        <v>2</v>
      </c>
      <c r="AC1572" s="1">
        <f>IF(Table2[[#This Row],[Event]]="Penalty",Table2[[#This Row],[number]],IF(Table2[[#This Row],[Event]]="Time-Out",401,""))</f>
        <v>205</v>
      </c>
      <c r="AD1572" s="1">
        <f>ROW(A1571)</f>
        <v>1571</v>
      </c>
      <c r="AE1572" s="1">
        <f>COUNTIFS(Table2[GameID],Table2[[#This Row],[GameID]],Table2[Column1],"&lt;="&amp;Table2[[#This Row],[Column1]])-1</f>
        <v>1</v>
      </c>
    </row>
    <row r="1573" spans="1:31" x14ac:dyDescent="0.45">
      <c r="A1573" t="s">
        <v>306</v>
      </c>
      <c r="B1573" t="str">
        <f>_xlfn.TEXTBEFORE(Table2[[#This Row],[Kamp]]," - ")</f>
        <v>Copenhagen FC</v>
      </c>
      <c r="C1573" t="str">
        <f>_xlfn.TEXTAFTER(Table2[[#This Row],[Kamp]],"- ")</f>
        <v>RungstedHørsholm</v>
      </c>
      <c r="D1573">
        <v>44948</v>
      </c>
      <c r="E1573">
        <v>69178</v>
      </c>
      <c r="F1573">
        <v>20222023</v>
      </c>
      <c r="G1573" t="s">
        <v>372</v>
      </c>
      <c r="H1573" t="s">
        <v>667</v>
      </c>
      <c r="I1573" t="s">
        <v>678</v>
      </c>
      <c r="J1573">
        <v>2</v>
      </c>
      <c r="K1573">
        <v>29513</v>
      </c>
      <c r="L1573">
        <v>1</v>
      </c>
      <c r="M1573" t="s">
        <v>630</v>
      </c>
      <c r="N1573" t="s">
        <v>240</v>
      </c>
      <c r="O1573" t="s">
        <v>252</v>
      </c>
      <c r="P1573">
        <v>3</v>
      </c>
      <c r="Q1573">
        <v>63</v>
      </c>
      <c r="R1573">
        <f>SUMIFS(Table2[number],Table2[Event],"Goal",Table2[H/U],"HOME",Table2[GameID],Table2[[#This Row],[GameID]],Table2[GameTime],"&lt;="&amp;Table2[[#This Row],[GameTime]])</f>
        <v>1</v>
      </c>
      <c r="S1573">
        <f>SUMIFS(Table2[number],Table2[Event],"Goal",Table2[H/U],"AWAY",Table2[GameID],Table2[[#This Row],[GameID]],Table2[GameTime],"&lt;="&amp;Table2[[#This Row],[GameTime]])</f>
        <v>1</v>
      </c>
      <c r="T1573" t="str">
        <f>IF(Table2[[#This Row],[Event]]="Goal",Table2[[#This Row],[Hscore]]&amp;"-"&amp;Table2[[#This Row],[Uscore]],"")</f>
        <v>1-1</v>
      </c>
      <c r="U1573">
        <v>1720</v>
      </c>
      <c r="V1573" s="1">
        <f>Table2[[#This Row],[GameTime]]-(Table2[[#This Row],[period]]-1)*1200</f>
        <v>520</v>
      </c>
      <c r="W1573" s="1">
        <f>ROUNDDOWN(Table2[[#This Row],[Time]]/60,0)</f>
        <v>8</v>
      </c>
      <c r="X1573" s="1">
        <f>ROUNDDOWN((Table2[[#This Row],[Time]]/60-Table2[[#This Row],[Time2]])*60,0)</f>
        <v>40</v>
      </c>
      <c r="Y1573" s="1" t="str">
        <f>IF(Table2[[#This Row],[Time2]]&lt;10,0&amp;Table2[[#This Row],[Time2]],Table2[[#This Row],[Time2]])</f>
        <v>08</v>
      </c>
      <c r="Z1573" s="1">
        <f>IF(Table2[[#This Row],[Time3]]&lt;10,0&amp;Table2[[#This Row],[Time3]],Table2[[#This Row],[Time3]])</f>
        <v>40</v>
      </c>
      <c r="AA1573" s="2" t="str">
        <f>Table2[[#This Row],[Time4]]&amp;":"&amp;Table2[[#This Row],[Time5]]</f>
        <v>08:40</v>
      </c>
      <c r="AB1573" s="1" t="str" cm="1">
        <f t="array" ref="AB1573">IFERROR(IF(Table2[[#This Row],[code]]="","",_xlfn.IFS(AND(Table2[[#This Row],[code]]&lt;400,Table2[[#This Row],[code]]&lt;&gt;""),2,Table2[[#This Row],[code]]&gt;500,4)),"")</f>
        <v/>
      </c>
      <c r="AC1573" s="1" t="str">
        <f>IF(Table2[[#This Row],[Event]]="Penalty",Table2[[#This Row],[number]],IF(Table2[[#This Row],[Event]]="Time-Out",401,""))</f>
        <v/>
      </c>
      <c r="AD1573" s="1">
        <f>ROW(A1572)</f>
        <v>1572</v>
      </c>
      <c r="AE1573" s="1">
        <f>COUNTIFS(Table2[GameID],Table2[[#This Row],[GameID]],Table2[Column1],"&lt;="&amp;Table2[[#This Row],[Column1]])-1</f>
        <v>2</v>
      </c>
    </row>
    <row r="1574" spans="1:31" x14ac:dyDescent="0.45">
      <c r="A1574" t="s">
        <v>306</v>
      </c>
      <c r="B1574" t="str">
        <f>_xlfn.TEXTBEFORE(Table2[[#This Row],[Kamp]]," - ")</f>
        <v>Copenhagen FC</v>
      </c>
      <c r="C1574" t="str">
        <f>_xlfn.TEXTAFTER(Table2[[#This Row],[Kamp]],"- ")</f>
        <v>RungstedHørsholm</v>
      </c>
      <c r="D1574">
        <v>44948</v>
      </c>
      <c r="E1574">
        <v>69178</v>
      </c>
      <c r="F1574">
        <v>20222023</v>
      </c>
      <c r="G1574" t="s">
        <v>372</v>
      </c>
      <c r="H1574" t="s">
        <v>662</v>
      </c>
      <c r="I1574" t="s">
        <v>677</v>
      </c>
      <c r="J1574">
        <v>2</v>
      </c>
      <c r="K1574">
        <v>29508</v>
      </c>
      <c r="L1574">
        <v>1</v>
      </c>
      <c r="M1574" t="s">
        <v>630</v>
      </c>
      <c r="N1574" t="s">
        <v>91</v>
      </c>
      <c r="O1574" t="s">
        <v>84</v>
      </c>
      <c r="P1574">
        <v>11</v>
      </c>
      <c r="Q1574">
        <v>18</v>
      </c>
      <c r="R1574">
        <f>SUMIFS(Table2[number],Table2[Event],"Goal",Table2[H/U],"HOME",Table2[GameID],Table2[[#This Row],[GameID]],Table2[GameTime],"&lt;="&amp;Table2[[#This Row],[GameTime]])</f>
        <v>1</v>
      </c>
      <c r="S1574">
        <f>SUMIFS(Table2[number],Table2[Event],"Goal",Table2[H/U],"AWAY",Table2[GameID],Table2[[#This Row],[GameID]],Table2[GameTime],"&lt;="&amp;Table2[[#This Row],[GameTime]])</f>
        <v>2</v>
      </c>
      <c r="T1574" t="str">
        <f>IF(Table2[[#This Row],[Event]]="Goal",Table2[[#This Row],[Hscore]]&amp;"-"&amp;Table2[[#This Row],[Uscore]],"")</f>
        <v>1-2</v>
      </c>
      <c r="U1574">
        <v>1900</v>
      </c>
      <c r="V1574" s="1">
        <f>Table2[[#This Row],[GameTime]]-(Table2[[#This Row],[period]]-1)*1200</f>
        <v>700</v>
      </c>
      <c r="W1574" s="1">
        <f>ROUNDDOWN(Table2[[#This Row],[Time]]/60,0)</f>
        <v>11</v>
      </c>
      <c r="X1574" s="1">
        <f>ROUNDDOWN((Table2[[#This Row],[Time]]/60-Table2[[#This Row],[Time2]])*60,0)</f>
        <v>40</v>
      </c>
      <c r="Y1574" s="1">
        <f>IF(Table2[[#This Row],[Time2]]&lt;10,0&amp;Table2[[#This Row],[Time2]],Table2[[#This Row],[Time2]])</f>
        <v>11</v>
      </c>
      <c r="Z1574" s="1">
        <f>IF(Table2[[#This Row],[Time3]]&lt;10,0&amp;Table2[[#This Row],[Time3]],Table2[[#This Row],[Time3]])</f>
        <v>40</v>
      </c>
      <c r="AA1574" s="2" t="str">
        <f>Table2[[#This Row],[Time4]]&amp;":"&amp;Table2[[#This Row],[Time5]]</f>
        <v>11:40</v>
      </c>
      <c r="AB1574" s="1" t="str" cm="1">
        <f t="array" ref="AB1574">IFERROR(IF(Table2[[#This Row],[code]]="","",_xlfn.IFS(AND(Table2[[#This Row],[code]]&lt;400,Table2[[#This Row],[code]]&lt;&gt;""),2,Table2[[#This Row],[code]]&gt;500,4)),"")</f>
        <v/>
      </c>
      <c r="AC1574" s="1" t="str">
        <f>IF(Table2[[#This Row],[Event]]="Penalty",Table2[[#This Row],[number]],IF(Table2[[#This Row],[Event]]="Time-Out",401,""))</f>
        <v/>
      </c>
      <c r="AD1574" s="1">
        <f>ROW(A1573)</f>
        <v>1573</v>
      </c>
      <c r="AE1574" s="1">
        <f>COUNTIFS(Table2[GameID],Table2[[#This Row],[GameID]],Table2[Column1],"&lt;="&amp;Table2[[#This Row],[Column1]])-1</f>
        <v>3</v>
      </c>
    </row>
    <row r="1575" spans="1:31" x14ac:dyDescent="0.45">
      <c r="A1575" t="s">
        <v>306</v>
      </c>
      <c r="B1575" t="str">
        <f>_xlfn.TEXTBEFORE(Table2[[#This Row],[Kamp]]," - ")</f>
        <v>Copenhagen FC</v>
      </c>
      <c r="C1575" t="str">
        <f>_xlfn.TEXTAFTER(Table2[[#This Row],[Kamp]],"- ")</f>
        <v>RungstedHørsholm</v>
      </c>
      <c r="D1575">
        <v>44948</v>
      </c>
      <c r="E1575">
        <v>69178</v>
      </c>
      <c r="F1575">
        <v>20222023</v>
      </c>
      <c r="G1575" t="s">
        <v>372</v>
      </c>
      <c r="H1575" t="s">
        <v>667</v>
      </c>
      <c r="I1575" t="s">
        <v>678</v>
      </c>
      <c r="J1575">
        <v>2</v>
      </c>
      <c r="K1575">
        <v>29513</v>
      </c>
      <c r="L1575">
        <v>1</v>
      </c>
      <c r="M1575" t="s">
        <v>630</v>
      </c>
      <c r="N1575" t="s">
        <v>254</v>
      </c>
      <c r="O1575" t="s">
        <v>245</v>
      </c>
      <c r="P1575">
        <v>77</v>
      </c>
      <c r="Q1575">
        <v>22</v>
      </c>
      <c r="R1575">
        <f>SUMIFS(Table2[number],Table2[Event],"Goal",Table2[H/U],"HOME",Table2[GameID],Table2[[#This Row],[GameID]],Table2[GameTime],"&lt;="&amp;Table2[[#This Row],[GameTime]])</f>
        <v>2</v>
      </c>
      <c r="S1575">
        <f>SUMIFS(Table2[number],Table2[Event],"Goal",Table2[H/U],"AWAY",Table2[GameID],Table2[[#This Row],[GameID]],Table2[GameTime],"&lt;="&amp;Table2[[#This Row],[GameTime]])</f>
        <v>2</v>
      </c>
      <c r="T1575" t="str">
        <f>IF(Table2[[#This Row],[Event]]="Goal",Table2[[#This Row],[Hscore]]&amp;"-"&amp;Table2[[#This Row],[Uscore]],"")</f>
        <v>2-2</v>
      </c>
      <c r="U1575">
        <v>2040</v>
      </c>
      <c r="V1575" s="1">
        <f>Table2[[#This Row],[GameTime]]-(Table2[[#This Row],[period]]-1)*1200</f>
        <v>840</v>
      </c>
      <c r="W1575" s="1">
        <f>ROUNDDOWN(Table2[[#This Row],[Time]]/60,0)</f>
        <v>14</v>
      </c>
      <c r="X1575" s="1">
        <f>ROUNDDOWN((Table2[[#This Row],[Time]]/60-Table2[[#This Row],[Time2]])*60,0)</f>
        <v>0</v>
      </c>
      <c r="Y1575" s="1">
        <f>IF(Table2[[#This Row],[Time2]]&lt;10,0&amp;Table2[[#This Row],[Time2]],Table2[[#This Row],[Time2]])</f>
        <v>14</v>
      </c>
      <c r="Z1575" s="1" t="str">
        <f>IF(Table2[[#This Row],[Time3]]&lt;10,0&amp;Table2[[#This Row],[Time3]],Table2[[#This Row],[Time3]])</f>
        <v>00</v>
      </c>
      <c r="AA1575" s="2" t="str">
        <f>Table2[[#This Row],[Time4]]&amp;":"&amp;Table2[[#This Row],[Time5]]</f>
        <v>14:00</v>
      </c>
      <c r="AB1575" s="1" t="str" cm="1">
        <f t="array" ref="AB1575">IFERROR(IF(Table2[[#This Row],[code]]="","",_xlfn.IFS(AND(Table2[[#This Row],[code]]&lt;400,Table2[[#This Row],[code]]&lt;&gt;""),2,Table2[[#This Row],[code]]&gt;500,4)),"")</f>
        <v/>
      </c>
      <c r="AC1575" s="1" t="str">
        <f>IF(Table2[[#This Row],[Event]]="Penalty",Table2[[#This Row],[number]],IF(Table2[[#This Row],[Event]]="Time-Out",401,""))</f>
        <v/>
      </c>
      <c r="AD1575" s="1">
        <f>ROW(A1574)</f>
        <v>1574</v>
      </c>
      <c r="AE1575" s="1">
        <f>COUNTIFS(Table2[GameID],Table2[[#This Row],[GameID]],Table2[Column1],"&lt;="&amp;Table2[[#This Row],[Column1]])-1</f>
        <v>4</v>
      </c>
    </row>
    <row r="1576" spans="1:31" x14ac:dyDescent="0.45">
      <c r="A1576" t="s">
        <v>306</v>
      </c>
      <c r="B1576" t="str">
        <f>_xlfn.TEXTBEFORE(Table2[[#This Row],[Kamp]]," - ")</f>
        <v>Copenhagen FC</v>
      </c>
      <c r="C1576" t="str">
        <f>_xlfn.TEXTAFTER(Table2[[#This Row],[Kamp]],"- ")</f>
        <v>RungstedHørsholm</v>
      </c>
      <c r="D1576">
        <v>44948</v>
      </c>
      <c r="E1576">
        <v>69178</v>
      </c>
      <c r="F1576">
        <v>20222023</v>
      </c>
      <c r="G1576" t="s">
        <v>372</v>
      </c>
      <c r="H1576" t="s">
        <v>662</v>
      </c>
      <c r="I1576" t="s">
        <v>677</v>
      </c>
      <c r="J1576">
        <v>2</v>
      </c>
      <c r="K1576">
        <v>29508</v>
      </c>
      <c r="L1576">
        <v>1</v>
      </c>
      <c r="M1576" t="s">
        <v>630</v>
      </c>
      <c r="N1576" t="s">
        <v>84</v>
      </c>
      <c r="O1576" t="s">
        <v>83</v>
      </c>
      <c r="P1576">
        <v>18</v>
      </c>
      <c r="Q1576">
        <v>17</v>
      </c>
      <c r="R1576">
        <f>SUMIFS(Table2[number],Table2[Event],"Goal",Table2[H/U],"HOME",Table2[GameID],Table2[[#This Row],[GameID]],Table2[GameTime],"&lt;="&amp;Table2[[#This Row],[GameTime]])</f>
        <v>2</v>
      </c>
      <c r="S1576">
        <f>SUMIFS(Table2[number],Table2[Event],"Goal",Table2[H/U],"AWAY",Table2[GameID],Table2[[#This Row],[GameID]],Table2[GameTime],"&lt;="&amp;Table2[[#This Row],[GameTime]])</f>
        <v>3</v>
      </c>
      <c r="T1576" t="str">
        <f>IF(Table2[[#This Row],[Event]]="Goal",Table2[[#This Row],[Hscore]]&amp;"-"&amp;Table2[[#This Row],[Uscore]],"")</f>
        <v>2-3</v>
      </c>
      <c r="U1576">
        <v>2081</v>
      </c>
      <c r="V1576" s="1">
        <f>Table2[[#This Row],[GameTime]]-(Table2[[#This Row],[period]]-1)*1200</f>
        <v>881</v>
      </c>
      <c r="W1576" s="1">
        <f>ROUNDDOWN(Table2[[#This Row],[Time]]/60,0)</f>
        <v>14</v>
      </c>
      <c r="X1576" s="1">
        <f>ROUNDDOWN((Table2[[#This Row],[Time]]/60-Table2[[#This Row],[Time2]])*60,0)</f>
        <v>41</v>
      </c>
      <c r="Y1576" s="1">
        <f>IF(Table2[[#This Row],[Time2]]&lt;10,0&amp;Table2[[#This Row],[Time2]],Table2[[#This Row],[Time2]])</f>
        <v>14</v>
      </c>
      <c r="Z1576" s="1">
        <f>IF(Table2[[#This Row],[Time3]]&lt;10,0&amp;Table2[[#This Row],[Time3]],Table2[[#This Row],[Time3]])</f>
        <v>41</v>
      </c>
      <c r="AA1576" s="2" t="str">
        <f>Table2[[#This Row],[Time4]]&amp;":"&amp;Table2[[#This Row],[Time5]]</f>
        <v>14:41</v>
      </c>
      <c r="AB1576" s="1" t="str" cm="1">
        <f t="array" ref="AB1576">IFERROR(IF(Table2[[#This Row],[code]]="","",_xlfn.IFS(AND(Table2[[#This Row],[code]]&lt;400,Table2[[#This Row],[code]]&lt;&gt;""),2,Table2[[#This Row],[code]]&gt;500,4)),"")</f>
        <v/>
      </c>
      <c r="AC1576" s="1" t="str">
        <f>IF(Table2[[#This Row],[Event]]="Penalty",Table2[[#This Row],[number]],IF(Table2[[#This Row],[Event]]="Time-Out",401,""))</f>
        <v/>
      </c>
      <c r="AD1576" s="1">
        <f>ROW(A1575)</f>
        <v>1575</v>
      </c>
      <c r="AE1576" s="1">
        <f>COUNTIFS(Table2[GameID],Table2[[#This Row],[GameID]],Table2[Column1],"&lt;="&amp;Table2[[#This Row],[Column1]])-1</f>
        <v>5</v>
      </c>
    </row>
    <row r="1577" spans="1:31" x14ac:dyDescent="0.45">
      <c r="A1577" t="s">
        <v>306</v>
      </c>
      <c r="B1577" t="str">
        <f>_xlfn.TEXTBEFORE(Table2[[#This Row],[Kamp]]," - ")</f>
        <v>Copenhagen FC</v>
      </c>
      <c r="C1577" t="str">
        <f>_xlfn.TEXTAFTER(Table2[[#This Row],[Kamp]],"- ")</f>
        <v>RungstedHørsholm</v>
      </c>
      <c r="D1577">
        <v>44948</v>
      </c>
      <c r="E1577">
        <v>69178</v>
      </c>
      <c r="F1577">
        <v>20222023</v>
      </c>
      <c r="G1577" t="s">
        <v>372</v>
      </c>
      <c r="H1577" t="s">
        <v>662</v>
      </c>
      <c r="I1577" t="s">
        <v>678</v>
      </c>
      <c r="J1577">
        <v>2</v>
      </c>
      <c r="K1577">
        <v>29508</v>
      </c>
      <c r="L1577">
        <v>1</v>
      </c>
      <c r="M1577" t="s">
        <v>630</v>
      </c>
      <c r="N1577" t="s">
        <v>634</v>
      </c>
      <c r="O1577" t="s">
        <v>634</v>
      </c>
      <c r="P1577" t="s">
        <v>634</v>
      </c>
      <c r="Q1577" t="s">
        <v>634</v>
      </c>
      <c r="R1577">
        <f>SUMIFS(Table2[number],Table2[Event],"Goal",Table2[H/U],"HOME",Table2[GameID],Table2[[#This Row],[GameID]],Table2[GameTime],"&lt;="&amp;Table2[[#This Row],[GameTime]])</f>
        <v>3</v>
      </c>
      <c r="S1577">
        <f>SUMIFS(Table2[number],Table2[Event],"Goal",Table2[H/U],"AWAY",Table2[GameID],Table2[[#This Row],[GameID]],Table2[GameTime],"&lt;="&amp;Table2[[#This Row],[GameTime]])</f>
        <v>3</v>
      </c>
      <c r="T1577" t="str">
        <f>IF(Table2[[#This Row],[Event]]="Goal",Table2[[#This Row],[Hscore]]&amp;"-"&amp;Table2[[#This Row],[Uscore]],"")</f>
        <v>3-3</v>
      </c>
      <c r="U1577">
        <v>2202</v>
      </c>
      <c r="V1577" s="1">
        <f>Table2[[#This Row],[GameTime]]-(Table2[[#This Row],[period]]-1)*1200</f>
        <v>1002</v>
      </c>
      <c r="W1577" s="1">
        <f>ROUNDDOWN(Table2[[#This Row],[Time]]/60,0)</f>
        <v>16</v>
      </c>
      <c r="X1577" s="1">
        <f>ROUNDDOWN((Table2[[#This Row],[Time]]/60-Table2[[#This Row],[Time2]])*60,0)</f>
        <v>42</v>
      </c>
      <c r="Y1577" s="1">
        <f>IF(Table2[[#This Row],[Time2]]&lt;10,0&amp;Table2[[#This Row],[Time2]],Table2[[#This Row],[Time2]])</f>
        <v>16</v>
      </c>
      <c r="Z1577" s="1">
        <f>IF(Table2[[#This Row],[Time3]]&lt;10,0&amp;Table2[[#This Row],[Time3]],Table2[[#This Row],[Time3]])</f>
        <v>42</v>
      </c>
      <c r="AA1577" s="2" t="str">
        <f>Table2[[#This Row],[Time4]]&amp;":"&amp;Table2[[#This Row],[Time5]]</f>
        <v>16:42</v>
      </c>
      <c r="AB1577" s="1" t="str" cm="1">
        <f t="array" ref="AB1577">IFERROR(IF(Table2[[#This Row],[code]]="","",_xlfn.IFS(AND(Table2[[#This Row],[code]]&lt;400,Table2[[#This Row],[code]]&lt;&gt;""),2,Table2[[#This Row],[code]]&gt;500,4)),"")</f>
        <v/>
      </c>
      <c r="AC1577" s="1" t="str">
        <f>IF(Table2[[#This Row],[Event]]="Penalty",Table2[[#This Row],[number]],IF(Table2[[#This Row],[Event]]="Time-Out",401,""))</f>
        <v/>
      </c>
      <c r="AD1577" s="1">
        <f>ROW(A1576)</f>
        <v>1576</v>
      </c>
      <c r="AE1577" s="1">
        <f>COUNTIFS(Table2[GameID],Table2[[#This Row],[GameID]],Table2[Column1],"&lt;="&amp;Table2[[#This Row],[Column1]])-1</f>
        <v>6</v>
      </c>
    </row>
    <row r="1578" spans="1:31" x14ac:dyDescent="0.45">
      <c r="A1578" t="s">
        <v>306</v>
      </c>
      <c r="B1578" t="str">
        <f>_xlfn.TEXTBEFORE(Table2[[#This Row],[Kamp]]," - ")</f>
        <v>Copenhagen FC</v>
      </c>
      <c r="C1578" t="str">
        <f>_xlfn.TEXTAFTER(Table2[[#This Row],[Kamp]],"- ")</f>
        <v>RungstedHørsholm</v>
      </c>
      <c r="D1578">
        <v>44948</v>
      </c>
      <c r="E1578">
        <v>69178</v>
      </c>
      <c r="F1578">
        <v>20222023</v>
      </c>
      <c r="G1578" t="s">
        <v>372</v>
      </c>
      <c r="H1578" t="s">
        <v>662</v>
      </c>
      <c r="I1578" t="s">
        <v>677</v>
      </c>
      <c r="J1578">
        <v>2</v>
      </c>
      <c r="K1578">
        <v>29508</v>
      </c>
      <c r="L1578">
        <v>207</v>
      </c>
      <c r="M1578" t="s">
        <v>631</v>
      </c>
      <c r="N1578" t="s">
        <v>88</v>
      </c>
      <c r="O1578" t="s">
        <v>634</v>
      </c>
      <c r="P1578">
        <v>30</v>
      </c>
      <c r="Q1578" t="s">
        <v>634</v>
      </c>
      <c r="R1578">
        <f>SUMIFS(Table2[number],Table2[Event],"Goal",Table2[H/U],"HOME",Table2[GameID],Table2[[#This Row],[GameID]],Table2[GameTime],"&lt;="&amp;Table2[[#This Row],[GameTime]])</f>
        <v>3</v>
      </c>
      <c r="S1578">
        <f>SUMIFS(Table2[number],Table2[Event],"Goal",Table2[H/U],"AWAY",Table2[GameID],Table2[[#This Row],[GameID]],Table2[GameTime],"&lt;="&amp;Table2[[#This Row],[GameTime]])</f>
        <v>3</v>
      </c>
      <c r="T1578" t="str">
        <f>IF(Table2[[#This Row],[Event]]="Goal",Table2[[#This Row],[Hscore]]&amp;"-"&amp;Table2[[#This Row],[Uscore]],"")</f>
        <v/>
      </c>
      <c r="U1578">
        <v>2331</v>
      </c>
      <c r="V1578" s="1">
        <f>Table2[[#This Row],[GameTime]]-(Table2[[#This Row],[period]]-1)*1200</f>
        <v>1131</v>
      </c>
      <c r="W1578" s="1">
        <f>ROUNDDOWN(Table2[[#This Row],[Time]]/60,0)</f>
        <v>18</v>
      </c>
      <c r="X1578" s="1">
        <f>ROUNDDOWN((Table2[[#This Row],[Time]]/60-Table2[[#This Row],[Time2]])*60,0)</f>
        <v>51</v>
      </c>
      <c r="Y1578" s="1">
        <f>IF(Table2[[#This Row],[Time2]]&lt;10,0&amp;Table2[[#This Row],[Time2]],Table2[[#This Row],[Time2]])</f>
        <v>18</v>
      </c>
      <c r="Z1578" s="1">
        <f>IF(Table2[[#This Row],[Time3]]&lt;10,0&amp;Table2[[#This Row],[Time3]],Table2[[#This Row],[Time3]])</f>
        <v>51</v>
      </c>
      <c r="AA1578" s="2" t="str">
        <f>Table2[[#This Row],[Time4]]&amp;":"&amp;Table2[[#This Row],[Time5]]</f>
        <v>18:51</v>
      </c>
      <c r="AB1578" s="1" cm="1">
        <f t="array" ref="AB1578">IFERROR(IF(Table2[[#This Row],[code]]="","",_xlfn.IFS(AND(Table2[[#This Row],[code]]&lt;400,Table2[[#This Row],[code]]&lt;&gt;""),2,Table2[[#This Row],[code]]&gt;500,4)),"")</f>
        <v>2</v>
      </c>
      <c r="AC1578" s="1">
        <f>IF(Table2[[#This Row],[Event]]="Penalty",Table2[[#This Row],[number]],IF(Table2[[#This Row],[Event]]="Time-Out",401,""))</f>
        <v>207</v>
      </c>
      <c r="AD1578" s="1">
        <f>ROW(A1577)</f>
        <v>1577</v>
      </c>
      <c r="AE1578" s="1">
        <f>COUNTIFS(Table2[GameID],Table2[[#This Row],[GameID]],Table2[Column1],"&lt;="&amp;Table2[[#This Row],[Column1]])-1</f>
        <v>7</v>
      </c>
    </row>
    <row r="1579" spans="1:31" x14ac:dyDescent="0.45">
      <c r="A1579" t="s">
        <v>306</v>
      </c>
      <c r="B1579" t="str">
        <f>_xlfn.TEXTBEFORE(Table2[[#This Row],[Kamp]]," - ")</f>
        <v>Copenhagen FC</v>
      </c>
      <c r="C1579" t="str">
        <f>_xlfn.TEXTAFTER(Table2[[#This Row],[Kamp]],"- ")</f>
        <v>RungstedHørsholm</v>
      </c>
      <c r="D1579">
        <v>44948</v>
      </c>
      <c r="E1579">
        <v>69178</v>
      </c>
      <c r="F1579">
        <v>20222023</v>
      </c>
      <c r="G1579" t="s">
        <v>372</v>
      </c>
      <c r="H1579" t="s">
        <v>667</v>
      </c>
      <c r="I1579" t="s">
        <v>678</v>
      </c>
      <c r="J1579">
        <v>2</v>
      </c>
      <c r="K1579">
        <v>29513</v>
      </c>
      <c r="L1579">
        <v>1</v>
      </c>
      <c r="M1579" t="s">
        <v>630</v>
      </c>
      <c r="N1579" t="s">
        <v>240</v>
      </c>
      <c r="O1579" t="s">
        <v>248</v>
      </c>
      <c r="P1579">
        <v>3</v>
      </c>
      <c r="Q1579">
        <v>31</v>
      </c>
      <c r="R1579">
        <f>SUMIFS(Table2[number],Table2[Event],"Goal",Table2[H/U],"HOME",Table2[GameID],Table2[[#This Row],[GameID]],Table2[GameTime],"&lt;="&amp;Table2[[#This Row],[GameTime]])</f>
        <v>4</v>
      </c>
      <c r="S1579">
        <f>SUMIFS(Table2[number],Table2[Event],"Goal",Table2[H/U],"AWAY",Table2[GameID],Table2[[#This Row],[GameID]],Table2[GameTime],"&lt;="&amp;Table2[[#This Row],[GameTime]])</f>
        <v>3</v>
      </c>
      <c r="T1579" t="str">
        <f>IF(Table2[[#This Row],[Event]]="Goal",Table2[[#This Row],[Hscore]]&amp;"-"&amp;Table2[[#This Row],[Uscore]],"")</f>
        <v>4-3</v>
      </c>
      <c r="U1579">
        <v>2387</v>
      </c>
      <c r="V1579" s="1">
        <f>Table2[[#This Row],[GameTime]]-(Table2[[#This Row],[period]]-1)*1200</f>
        <v>1187</v>
      </c>
      <c r="W1579" s="1">
        <f>ROUNDDOWN(Table2[[#This Row],[Time]]/60,0)</f>
        <v>19</v>
      </c>
      <c r="X1579" s="1">
        <f>ROUNDDOWN((Table2[[#This Row],[Time]]/60-Table2[[#This Row],[Time2]])*60,0)</f>
        <v>47</v>
      </c>
      <c r="Y1579" s="1">
        <f>IF(Table2[[#This Row],[Time2]]&lt;10,0&amp;Table2[[#This Row],[Time2]],Table2[[#This Row],[Time2]])</f>
        <v>19</v>
      </c>
      <c r="Z1579" s="1">
        <f>IF(Table2[[#This Row],[Time3]]&lt;10,0&amp;Table2[[#This Row],[Time3]],Table2[[#This Row],[Time3]])</f>
        <v>47</v>
      </c>
      <c r="AA1579" s="2" t="str">
        <f>Table2[[#This Row],[Time4]]&amp;":"&amp;Table2[[#This Row],[Time5]]</f>
        <v>19:47</v>
      </c>
      <c r="AB1579" s="1" t="str" cm="1">
        <f t="array" ref="AB1579">IFERROR(IF(Table2[[#This Row],[code]]="","",_xlfn.IFS(AND(Table2[[#This Row],[code]]&lt;400,Table2[[#This Row],[code]]&lt;&gt;""),2,Table2[[#This Row],[code]]&gt;500,4)),"")</f>
        <v/>
      </c>
      <c r="AC1579" s="1" t="str">
        <f>IF(Table2[[#This Row],[Event]]="Penalty",Table2[[#This Row],[number]],IF(Table2[[#This Row],[Event]]="Time-Out",401,""))</f>
        <v/>
      </c>
      <c r="AD1579" s="1">
        <f>ROW(A1578)</f>
        <v>1578</v>
      </c>
      <c r="AE1579" s="1">
        <f>COUNTIFS(Table2[GameID],Table2[[#This Row],[GameID]],Table2[Column1],"&lt;="&amp;Table2[[#This Row],[Column1]])-1</f>
        <v>8</v>
      </c>
    </row>
    <row r="1580" spans="1:31" x14ac:dyDescent="0.45">
      <c r="A1580" t="s">
        <v>306</v>
      </c>
      <c r="B1580" t="str">
        <f>_xlfn.TEXTBEFORE(Table2[[#This Row],[Kamp]]," - ")</f>
        <v>Copenhagen FC</v>
      </c>
      <c r="C1580" t="str">
        <f>_xlfn.TEXTAFTER(Table2[[#This Row],[Kamp]],"- ")</f>
        <v>RungstedHørsholm</v>
      </c>
      <c r="D1580">
        <v>44948</v>
      </c>
      <c r="E1580">
        <v>69178</v>
      </c>
      <c r="F1580">
        <v>20222023</v>
      </c>
      <c r="G1580" t="s">
        <v>372</v>
      </c>
      <c r="H1580" t="s">
        <v>662</v>
      </c>
      <c r="I1580" t="s">
        <v>677</v>
      </c>
      <c r="J1580">
        <v>3</v>
      </c>
      <c r="K1580">
        <v>29508</v>
      </c>
      <c r="L1580">
        <v>1</v>
      </c>
      <c r="M1580" t="s">
        <v>630</v>
      </c>
      <c r="N1580" t="s">
        <v>87</v>
      </c>
      <c r="O1580" t="s">
        <v>91</v>
      </c>
      <c r="P1580">
        <v>27</v>
      </c>
      <c r="Q1580">
        <v>11</v>
      </c>
      <c r="R1580">
        <f>SUMIFS(Table2[number],Table2[Event],"Goal",Table2[H/U],"HOME",Table2[GameID],Table2[[#This Row],[GameID]],Table2[GameTime],"&lt;="&amp;Table2[[#This Row],[GameTime]])</f>
        <v>4</v>
      </c>
      <c r="S1580">
        <f>SUMIFS(Table2[number],Table2[Event],"Goal",Table2[H/U],"AWAY",Table2[GameID],Table2[[#This Row],[GameID]],Table2[GameTime],"&lt;="&amp;Table2[[#This Row],[GameTime]])</f>
        <v>4</v>
      </c>
      <c r="T1580" t="str">
        <f>IF(Table2[[#This Row],[Event]]="Goal",Table2[[#This Row],[Hscore]]&amp;"-"&amp;Table2[[#This Row],[Uscore]],"")</f>
        <v>4-4</v>
      </c>
      <c r="U1580">
        <v>2589</v>
      </c>
      <c r="V1580" s="1">
        <f>Table2[[#This Row],[GameTime]]-(Table2[[#This Row],[period]]-1)*1200</f>
        <v>189</v>
      </c>
      <c r="W1580" s="1">
        <f>ROUNDDOWN(Table2[[#This Row],[Time]]/60,0)</f>
        <v>3</v>
      </c>
      <c r="X1580" s="1">
        <f>ROUNDDOWN((Table2[[#This Row],[Time]]/60-Table2[[#This Row],[Time2]])*60,0)</f>
        <v>8</v>
      </c>
      <c r="Y1580" s="1" t="str">
        <f>IF(Table2[[#This Row],[Time2]]&lt;10,0&amp;Table2[[#This Row],[Time2]],Table2[[#This Row],[Time2]])</f>
        <v>03</v>
      </c>
      <c r="Z1580" s="1" t="str">
        <f>IF(Table2[[#This Row],[Time3]]&lt;10,0&amp;Table2[[#This Row],[Time3]],Table2[[#This Row],[Time3]])</f>
        <v>08</v>
      </c>
      <c r="AA1580" s="2" t="str">
        <f>Table2[[#This Row],[Time4]]&amp;":"&amp;Table2[[#This Row],[Time5]]</f>
        <v>03:08</v>
      </c>
      <c r="AB1580" s="1" t="str" cm="1">
        <f t="array" ref="AB1580">IFERROR(IF(Table2[[#This Row],[code]]="","",_xlfn.IFS(AND(Table2[[#This Row],[code]]&lt;400,Table2[[#This Row],[code]]&lt;&gt;""),2,Table2[[#This Row],[code]]&gt;500,4)),"")</f>
        <v/>
      </c>
      <c r="AC1580" s="1" t="str">
        <f>IF(Table2[[#This Row],[Event]]="Penalty",Table2[[#This Row],[number]],IF(Table2[[#This Row],[Event]]="Time-Out",401,""))</f>
        <v/>
      </c>
      <c r="AD1580" s="1">
        <f>ROW(A1579)</f>
        <v>1579</v>
      </c>
      <c r="AE1580" s="1">
        <f>COUNTIFS(Table2[GameID],Table2[[#This Row],[GameID]],Table2[Column1],"&lt;="&amp;Table2[[#This Row],[Column1]])-1</f>
        <v>9</v>
      </c>
    </row>
    <row r="1581" spans="1:31" x14ac:dyDescent="0.45">
      <c r="A1581" t="s">
        <v>306</v>
      </c>
      <c r="B1581" t="str">
        <f>_xlfn.TEXTBEFORE(Table2[[#This Row],[Kamp]]," - ")</f>
        <v>Copenhagen FC</v>
      </c>
      <c r="C1581" t="str">
        <f>_xlfn.TEXTAFTER(Table2[[#This Row],[Kamp]],"- ")</f>
        <v>RungstedHørsholm</v>
      </c>
      <c r="D1581">
        <v>44948</v>
      </c>
      <c r="E1581">
        <v>69178</v>
      </c>
      <c r="F1581">
        <v>20222023</v>
      </c>
      <c r="G1581" t="s">
        <v>372</v>
      </c>
      <c r="H1581" t="s">
        <v>667</v>
      </c>
      <c r="I1581" t="s">
        <v>678</v>
      </c>
      <c r="J1581">
        <v>3</v>
      </c>
      <c r="K1581">
        <v>29513</v>
      </c>
      <c r="L1581">
        <v>1</v>
      </c>
      <c r="M1581" t="s">
        <v>630</v>
      </c>
      <c r="N1581" t="s">
        <v>253</v>
      </c>
      <c r="O1581" t="s">
        <v>240</v>
      </c>
      <c r="P1581">
        <v>69</v>
      </c>
      <c r="Q1581">
        <v>3</v>
      </c>
      <c r="R1581">
        <f>SUMIFS(Table2[number],Table2[Event],"Goal",Table2[H/U],"HOME",Table2[GameID],Table2[[#This Row],[GameID]],Table2[GameTime],"&lt;="&amp;Table2[[#This Row],[GameTime]])</f>
        <v>5</v>
      </c>
      <c r="S1581">
        <f>SUMIFS(Table2[number],Table2[Event],"Goal",Table2[H/U],"AWAY",Table2[GameID],Table2[[#This Row],[GameID]],Table2[GameTime],"&lt;="&amp;Table2[[#This Row],[GameTime]])</f>
        <v>4</v>
      </c>
      <c r="T1581" t="str">
        <f>IF(Table2[[#This Row],[Event]]="Goal",Table2[[#This Row],[Hscore]]&amp;"-"&amp;Table2[[#This Row],[Uscore]],"")</f>
        <v>5-4</v>
      </c>
      <c r="U1581">
        <v>2671</v>
      </c>
      <c r="V1581" s="1">
        <f>Table2[[#This Row],[GameTime]]-(Table2[[#This Row],[period]]-1)*1200</f>
        <v>271</v>
      </c>
      <c r="W1581" s="1">
        <f>ROUNDDOWN(Table2[[#This Row],[Time]]/60,0)</f>
        <v>4</v>
      </c>
      <c r="X1581" s="1">
        <f>ROUNDDOWN((Table2[[#This Row],[Time]]/60-Table2[[#This Row],[Time2]])*60,0)</f>
        <v>31</v>
      </c>
      <c r="Y1581" s="1" t="str">
        <f>IF(Table2[[#This Row],[Time2]]&lt;10,0&amp;Table2[[#This Row],[Time2]],Table2[[#This Row],[Time2]])</f>
        <v>04</v>
      </c>
      <c r="Z1581" s="1">
        <f>IF(Table2[[#This Row],[Time3]]&lt;10,0&amp;Table2[[#This Row],[Time3]],Table2[[#This Row],[Time3]])</f>
        <v>31</v>
      </c>
      <c r="AA1581" s="2" t="str">
        <f>Table2[[#This Row],[Time4]]&amp;":"&amp;Table2[[#This Row],[Time5]]</f>
        <v>04:31</v>
      </c>
      <c r="AB1581" s="1" t="str" cm="1">
        <f t="array" ref="AB1581">IFERROR(IF(Table2[[#This Row],[code]]="","",_xlfn.IFS(AND(Table2[[#This Row],[code]]&lt;400,Table2[[#This Row],[code]]&lt;&gt;""),2,Table2[[#This Row],[code]]&gt;500,4)),"")</f>
        <v/>
      </c>
      <c r="AC1581" s="1" t="str">
        <f>IF(Table2[[#This Row],[Event]]="Penalty",Table2[[#This Row],[number]],IF(Table2[[#This Row],[Event]]="Time-Out",401,""))</f>
        <v/>
      </c>
      <c r="AD1581" s="1">
        <f>ROW(A1580)</f>
        <v>1580</v>
      </c>
      <c r="AE1581" s="1">
        <f>COUNTIFS(Table2[GameID],Table2[[#This Row],[GameID]],Table2[Column1],"&lt;="&amp;Table2[[#This Row],[Column1]])-1</f>
        <v>10</v>
      </c>
    </row>
    <row r="1582" spans="1:31" x14ac:dyDescent="0.45">
      <c r="A1582" t="s">
        <v>306</v>
      </c>
      <c r="B1582" t="str">
        <f>_xlfn.TEXTBEFORE(Table2[[#This Row],[Kamp]]," - ")</f>
        <v>Copenhagen FC</v>
      </c>
      <c r="C1582" t="str">
        <f>_xlfn.TEXTAFTER(Table2[[#This Row],[Kamp]],"- ")</f>
        <v>RungstedHørsholm</v>
      </c>
      <c r="D1582">
        <v>44948</v>
      </c>
      <c r="E1582">
        <v>69178</v>
      </c>
      <c r="F1582">
        <v>20222023</v>
      </c>
      <c r="G1582" t="s">
        <v>372</v>
      </c>
      <c r="H1582" t="s">
        <v>662</v>
      </c>
      <c r="I1582" t="s">
        <v>677</v>
      </c>
      <c r="J1582">
        <v>3</v>
      </c>
      <c r="K1582">
        <v>29508</v>
      </c>
      <c r="L1582">
        <v>201</v>
      </c>
      <c r="M1582" t="s">
        <v>631</v>
      </c>
      <c r="N1582" t="s">
        <v>83</v>
      </c>
      <c r="O1582" t="s">
        <v>634</v>
      </c>
      <c r="P1582">
        <v>17</v>
      </c>
      <c r="Q1582" t="s">
        <v>634</v>
      </c>
      <c r="R1582">
        <f>SUMIFS(Table2[number],Table2[Event],"Goal",Table2[H/U],"HOME",Table2[GameID],Table2[[#This Row],[GameID]],Table2[GameTime],"&lt;="&amp;Table2[[#This Row],[GameTime]])</f>
        <v>5</v>
      </c>
      <c r="S1582">
        <f>SUMIFS(Table2[number],Table2[Event],"Goal",Table2[H/U],"AWAY",Table2[GameID],Table2[[#This Row],[GameID]],Table2[GameTime],"&lt;="&amp;Table2[[#This Row],[GameTime]])</f>
        <v>4</v>
      </c>
      <c r="T1582" t="str">
        <f>IF(Table2[[#This Row],[Event]]="Goal",Table2[[#This Row],[Hscore]]&amp;"-"&amp;Table2[[#This Row],[Uscore]],"")</f>
        <v/>
      </c>
      <c r="U1582">
        <v>3028</v>
      </c>
      <c r="V1582" s="1">
        <f>Table2[[#This Row],[GameTime]]-(Table2[[#This Row],[period]]-1)*1200</f>
        <v>628</v>
      </c>
      <c r="W1582" s="1">
        <f>ROUNDDOWN(Table2[[#This Row],[Time]]/60,0)</f>
        <v>10</v>
      </c>
      <c r="X1582" s="1">
        <f>ROUNDDOWN((Table2[[#This Row],[Time]]/60-Table2[[#This Row],[Time2]])*60,0)</f>
        <v>28</v>
      </c>
      <c r="Y1582" s="1">
        <f>IF(Table2[[#This Row],[Time2]]&lt;10,0&amp;Table2[[#This Row],[Time2]],Table2[[#This Row],[Time2]])</f>
        <v>10</v>
      </c>
      <c r="Z1582" s="1">
        <f>IF(Table2[[#This Row],[Time3]]&lt;10,0&amp;Table2[[#This Row],[Time3]],Table2[[#This Row],[Time3]])</f>
        <v>28</v>
      </c>
      <c r="AA1582" s="2" t="str">
        <f>Table2[[#This Row],[Time4]]&amp;":"&amp;Table2[[#This Row],[Time5]]</f>
        <v>10:28</v>
      </c>
      <c r="AB1582" s="1" cm="1">
        <f t="array" ref="AB1582">IFERROR(IF(Table2[[#This Row],[code]]="","",_xlfn.IFS(AND(Table2[[#This Row],[code]]&lt;400,Table2[[#This Row],[code]]&lt;&gt;""),2,Table2[[#This Row],[code]]&gt;500,4)),"")</f>
        <v>2</v>
      </c>
      <c r="AC1582" s="1">
        <f>IF(Table2[[#This Row],[Event]]="Penalty",Table2[[#This Row],[number]],IF(Table2[[#This Row],[Event]]="Time-Out",401,""))</f>
        <v>201</v>
      </c>
      <c r="AD1582" s="1">
        <f>ROW(A1581)</f>
        <v>1581</v>
      </c>
      <c r="AE1582" s="1">
        <f>COUNTIFS(Table2[GameID],Table2[[#This Row],[GameID]],Table2[Column1],"&lt;="&amp;Table2[[#This Row],[Column1]])-1</f>
        <v>11</v>
      </c>
    </row>
    <row r="1583" spans="1:31" x14ac:dyDescent="0.45">
      <c r="A1583" t="s">
        <v>306</v>
      </c>
      <c r="B1583" t="str">
        <f>_xlfn.TEXTBEFORE(Table2[[#This Row],[Kamp]]," - ")</f>
        <v>Copenhagen FC</v>
      </c>
      <c r="C1583" t="str">
        <f>_xlfn.TEXTAFTER(Table2[[#This Row],[Kamp]],"- ")</f>
        <v>RungstedHørsholm</v>
      </c>
      <c r="D1583">
        <v>44948</v>
      </c>
      <c r="E1583">
        <v>69178</v>
      </c>
      <c r="F1583">
        <v>20222023</v>
      </c>
      <c r="G1583" t="s">
        <v>372</v>
      </c>
      <c r="H1583" t="s">
        <v>667</v>
      </c>
      <c r="I1583" t="s">
        <v>678</v>
      </c>
      <c r="J1583">
        <v>3</v>
      </c>
      <c r="K1583">
        <v>29513</v>
      </c>
      <c r="L1583">
        <v>1</v>
      </c>
      <c r="M1583" t="s">
        <v>630</v>
      </c>
      <c r="N1583" t="s">
        <v>253</v>
      </c>
      <c r="O1583" t="s">
        <v>252</v>
      </c>
      <c r="P1583">
        <v>69</v>
      </c>
      <c r="Q1583">
        <v>63</v>
      </c>
      <c r="R1583">
        <f>SUMIFS(Table2[number],Table2[Event],"Goal",Table2[H/U],"HOME",Table2[GameID],Table2[[#This Row],[GameID]],Table2[GameTime],"&lt;="&amp;Table2[[#This Row],[GameTime]])</f>
        <v>6</v>
      </c>
      <c r="S1583">
        <f>SUMIFS(Table2[number],Table2[Event],"Goal",Table2[H/U],"AWAY",Table2[GameID],Table2[[#This Row],[GameID]],Table2[GameTime],"&lt;="&amp;Table2[[#This Row],[GameTime]])</f>
        <v>4</v>
      </c>
      <c r="T1583" t="str">
        <f>IF(Table2[[#This Row],[Event]]="Goal",Table2[[#This Row],[Hscore]]&amp;"-"&amp;Table2[[#This Row],[Uscore]],"")</f>
        <v>6-4</v>
      </c>
      <c r="U1583">
        <v>3138</v>
      </c>
      <c r="V1583" s="1">
        <f>Table2[[#This Row],[GameTime]]-(Table2[[#This Row],[period]]-1)*1200</f>
        <v>738</v>
      </c>
      <c r="W1583" s="1">
        <f>ROUNDDOWN(Table2[[#This Row],[Time]]/60,0)</f>
        <v>12</v>
      </c>
      <c r="X1583" s="1">
        <f>ROUNDDOWN((Table2[[#This Row],[Time]]/60-Table2[[#This Row],[Time2]])*60,0)</f>
        <v>18</v>
      </c>
      <c r="Y1583" s="1">
        <f>IF(Table2[[#This Row],[Time2]]&lt;10,0&amp;Table2[[#This Row],[Time2]],Table2[[#This Row],[Time2]])</f>
        <v>12</v>
      </c>
      <c r="Z1583" s="1">
        <f>IF(Table2[[#This Row],[Time3]]&lt;10,0&amp;Table2[[#This Row],[Time3]],Table2[[#This Row],[Time3]])</f>
        <v>18</v>
      </c>
      <c r="AA1583" s="2" t="str">
        <f>Table2[[#This Row],[Time4]]&amp;":"&amp;Table2[[#This Row],[Time5]]</f>
        <v>12:18</v>
      </c>
      <c r="AB1583" s="1" t="str" cm="1">
        <f t="array" ref="AB1583">IFERROR(IF(Table2[[#This Row],[code]]="","",_xlfn.IFS(AND(Table2[[#This Row],[code]]&lt;400,Table2[[#This Row],[code]]&lt;&gt;""),2,Table2[[#This Row],[code]]&gt;500,4)),"")</f>
        <v/>
      </c>
      <c r="AC1583" s="1" t="str">
        <f>IF(Table2[[#This Row],[Event]]="Penalty",Table2[[#This Row],[number]],IF(Table2[[#This Row],[Event]]="Time-Out",401,""))</f>
        <v/>
      </c>
      <c r="AD1583" s="1">
        <f>ROW(A1582)</f>
        <v>1582</v>
      </c>
      <c r="AE1583" s="1">
        <f>COUNTIFS(Table2[GameID],Table2[[#This Row],[GameID]],Table2[Column1],"&lt;="&amp;Table2[[#This Row],[Column1]])-1</f>
        <v>12</v>
      </c>
    </row>
    <row r="1584" spans="1:31" x14ac:dyDescent="0.45">
      <c r="A1584" t="s">
        <v>306</v>
      </c>
      <c r="B1584" t="str">
        <f>_xlfn.TEXTBEFORE(Table2[[#This Row],[Kamp]]," - ")</f>
        <v>Copenhagen FC</v>
      </c>
      <c r="C1584" t="str">
        <f>_xlfn.TEXTAFTER(Table2[[#This Row],[Kamp]],"- ")</f>
        <v>RungstedHørsholm</v>
      </c>
      <c r="D1584">
        <v>44948</v>
      </c>
      <c r="E1584">
        <v>69178</v>
      </c>
      <c r="F1584">
        <v>20222023</v>
      </c>
      <c r="G1584" t="s">
        <v>372</v>
      </c>
      <c r="H1584" t="s">
        <v>662</v>
      </c>
      <c r="I1584" t="s">
        <v>677</v>
      </c>
      <c r="J1584">
        <v>3</v>
      </c>
      <c r="K1584">
        <v>29508</v>
      </c>
      <c r="L1584">
        <v>1</v>
      </c>
      <c r="M1584" t="s">
        <v>630</v>
      </c>
      <c r="N1584" t="s">
        <v>87</v>
      </c>
      <c r="O1584" t="s">
        <v>161</v>
      </c>
      <c r="P1584">
        <v>27</v>
      </c>
      <c r="Q1584">
        <v>2</v>
      </c>
      <c r="R1584">
        <f>SUMIFS(Table2[number],Table2[Event],"Goal",Table2[H/U],"HOME",Table2[GameID],Table2[[#This Row],[GameID]],Table2[GameTime],"&lt;="&amp;Table2[[#This Row],[GameTime]])</f>
        <v>6</v>
      </c>
      <c r="S1584">
        <f>SUMIFS(Table2[number],Table2[Event],"Goal",Table2[H/U],"AWAY",Table2[GameID],Table2[[#This Row],[GameID]],Table2[GameTime],"&lt;="&amp;Table2[[#This Row],[GameTime]])</f>
        <v>5</v>
      </c>
      <c r="T1584" t="str">
        <f>IF(Table2[[#This Row],[Event]]="Goal",Table2[[#This Row],[Hscore]]&amp;"-"&amp;Table2[[#This Row],[Uscore]],"")</f>
        <v>6-5</v>
      </c>
      <c r="U1584">
        <v>3156</v>
      </c>
      <c r="V1584" s="1">
        <f>Table2[[#This Row],[GameTime]]-(Table2[[#This Row],[period]]-1)*1200</f>
        <v>756</v>
      </c>
      <c r="W1584" s="1">
        <f>ROUNDDOWN(Table2[[#This Row],[Time]]/60,0)</f>
        <v>12</v>
      </c>
      <c r="X1584" s="1">
        <f>ROUNDDOWN((Table2[[#This Row],[Time]]/60-Table2[[#This Row],[Time2]])*60,0)</f>
        <v>36</v>
      </c>
      <c r="Y1584" s="1">
        <f>IF(Table2[[#This Row],[Time2]]&lt;10,0&amp;Table2[[#This Row],[Time2]],Table2[[#This Row],[Time2]])</f>
        <v>12</v>
      </c>
      <c r="Z1584" s="1">
        <f>IF(Table2[[#This Row],[Time3]]&lt;10,0&amp;Table2[[#This Row],[Time3]],Table2[[#This Row],[Time3]])</f>
        <v>36</v>
      </c>
      <c r="AA1584" s="2" t="str">
        <f>Table2[[#This Row],[Time4]]&amp;":"&amp;Table2[[#This Row],[Time5]]</f>
        <v>12:36</v>
      </c>
      <c r="AB1584" s="1" t="str" cm="1">
        <f t="array" ref="AB1584">IFERROR(IF(Table2[[#This Row],[code]]="","",_xlfn.IFS(AND(Table2[[#This Row],[code]]&lt;400,Table2[[#This Row],[code]]&lt;&gt;""),2,Table2[[#This Row],[code]]&gt;500,4)),"")</f>
        <v/>
      </c>
      <c r="AC1584" s="1" t="str">
        <f>IF(Table2[[#This Row],[Event]]="Penalty",Table2[[#This Row],[number]],IF(Table2[[#This Row],[Event]]="Time-Out",401,""))</f>
        <v/>
      </c>
      <c r="AD1584" s="1">
        <f>ROW(A1583)</f>
        <v>1583</v>
      </c>
      <c r="AE1584" s="1">
        <f>COUNTIFS(Table2[GameID],Table2[[#This Row],[GameID]],Table2[Column1],"&lt;="&amp;Table2[[#This Row],[Column1]])-1</f>
        <v>13</v>
      </c>
    </row>
    <row r="1585" spans="1:31" x14ac:dyDescent="0.45">
      <c r="A1585" t="s">
        <v>306</v>
      </c>
      <c r="B1585" t="str">
        <f>_xlfn.TEXTBEFORE(Table2[[#This Row],[Kamp]]," - ")</f>
        <v>Copenhagen FC</v>
      </c>
      <c r="C1585" t="str">
        <f>_xlfn.TEXTAFTER(Table2[[#This Row],[Kamp]],"- ")</f>
        <v>RungstedHørsholm</v>
      </c>
      <c r="D1585">
        <v>44948</v>
      </c>
      <c r="E1585">
        <v>69178</v>
      </c>
      <c r="F1585">
        <v>20222023</v>
      </c>
      <c r="G1585" t="s">
        <v>372</v>
      </c>
      <c r="H1585" t="s">
        <v>662</v>
      </c>
      <c r="I1585" t="s">
        <v>677</v>
      </c>
      <c r="J1585">
        <v>3</v>
      </c>
      <c r="K1585">
        <v>29508</v>
      </c>
      <c r="L1585">
        <v>0</v>
      </c>
      <c r="M1585" t="s">
        <v>633</v>
      </c>
      <c r="N1585" t="s">
        <v>634</v>
      </c>
      <c r="O1585" t="s">
        <v>634</v>
      </c>
      <c r="P1585" t="s">
        <v>634</v>
      </c>
      <c r="Q1585" t="s">
        <v>634</v>
      </c>
      <c r="R1585">
        <f>SUMIFS(Table2[number],Table2[Event],"Goal",Table2[H/U],"HOME",Table2[GameID],Table2[[#This Row],[GameID]],Table2[GameTime],"&lt;="&amp;Table2[[#This Row],[GameTime]])</f>
        <v>6</v>
      </c>
      <c r="S1585">
        <f>SUMIFS(Table2[number],Table2[Event],"Goal",Table2[H/U],"AWAY",Table2[GameID],Table2[[#This Row],[GameID]],Table2[GameTime],"&lt;="&amp;Table2[[#This Row],[GameTime]])</f>
        <v>5</v>
      </c>
      <c r="T1585" t="str">
        <f>IF(Table2[[#This Row],[Event]]="Goal",Table2[[#This Row],[Hscore]]&amp;"-"&amp;Table2[[#This Row],[Uscore]],"")</f>
        <v/>
      </c>
      <c r="U1585">
        <v>3156</v>
      </c>
      <c r="V1585" s="1">
        <f>Table2[[#This Row],[GameTime]]-(Table2[[#This Row],[period]]-1)*1200</f>
        <v>756</v>
      </c>
      <c r="W1585" s="1">
        <f>ROUNDDOWN(Table2[[#This Row],[Time]]/60,0)</f>
        <v>12</v>
      </c>
      <c r="X1585" s="1">
        <f>ROUNDDOWN((Table2[[#This Row],[Time]]/60-Table2[[#This Row],[Time2]])*60,0)</f>
        <v>36</v>
      </c>
      <c r="Y1585" s="1">
        <f>IF(Table2[[#This Row],[Time2]]&lt;10,0&amp;Table2[[#This Row],[Time2]],Table2[[#This Row],[Time2]])</f>
        <v>12</v>
      </c>
      <c r="Z1585" s="1">
        <f>IF(Table2[[#This Row],[Time3]]&lt;10,0&amp;Table2[[#This Row],[Time3]],Table2[[#This Row],[Time3]])</f>
        <v>36</v>
      </c>
      <c r="AA1585" s="2" t="str">
        <f>Table2[[#This Row],[Time4]]&amp;":"&amp;Table2[[#This Row],[Time5]]</f>
        <v>12:36</v>
      </c>
      <c r="AB1585" s="1" t="str" cm="1">
        <f t="array" ref="AB1585">IFERROR(IF(Table2[[#This Row],[code]]="","",_xlfn.IFS(AND(Table2[[#This Row],[code]]&lt;400,Table2[[#This Row],[code]]&lt;&gt;""),2,Table2[[#This Row],[code]]&gt;500,4)),"")</f>
        <v/>
      </c>
      <c r="AC1585" s="1">
        <f>IF(Table2[[#This Row],[Event]]="Penalty",Table2[[#This Row],[number]],IF(Table2[[#This Row],[Event]]="Time-Out",401,""))</f>
        <v>401</v>
      </c>
      <c r="AD1585" s="1">
        <f>ROW(A1584)</f>
        <v>1584</v>
      </c>
      <c r="AE1585" s="1">
        <f>COUNTIFS(Table2[GameID],Table2[[#This Row],[GameID]],Table2[Column1],"&lt;="&amp;Table2[[#This Row],[Column1]])-1</f>
        <v>14</v>
      </c>
    </row>
    <row r="1586" spans="1:31" x14ac:dyDescent="0.45">
      <c r="A1586" t="s">
        <v>306</v>
      </c>
      <c r="B1586" t="str">
        <f>_xlfn.TEXTBEFORE(Table2[[#This Row],[Kamp]]," - ")</f>
        <v>Copenhagen FC</v>
      </c>
      <c r="C1586" t="str">
        <f>_xlfn.TEXTAFTER(Table2[[#This Row],[Kamp]],"- ")</f>
        <v>RungstedHørsholm</v>
      </c>
      <c r="D1586">
        <v>44948</v>
      </c>
      <c r="E1586">
        <v>69178</v>
      </c>
      <c r="F1586">
        <v>20222023</v>
      </c>
      <c r="G1586" t="s">
        <v>372</v>
      </c>
      <c r="H1586" t="s">
        <v>667</v>
      </c>
      <c r="I1586" t="s">
        <v>678</v>
      </c>
      <c r="J1586">
        <v>3</v>
      </c>
      <c r="K1586">
        <v>29513</v>
      </c>
      <c r="L1586">
        <v>1</v>
      </c>
      <c r="M1586" t="s">
        <v>630</v>
      </c>
      <c r="N1586" t="s">
        <v>252</v>
      </c>
      <c r="O1586" t="s">
        <v>247</v>
      </c>
      <c r="P1586">
        <v>63</v>
      </c>
      <c r="Q1586">
        <v>27</v>
      </c>
      <c r="R1586">
        <f>SUMIFS(Table2[number],Table2[Event],"Goal",Table2[H/U],"HOME",Table2[GameID],Table2[[#This Row],[GameID]],Table2[GameTime],"&lt;="&amp;Table2[[#This Row],[GameTime]])</f>
        <v>7</v>
      </c>
      <c r="S1586">
        <f>SUMIFS(Table2[number],Table2[Event],"Goal",Table2[H/U],"AWAY",Table2[GameID],Table2[[#This Row],[GameID]],Table2[GameTime],"&lt;="&amp;Table2[[#This Row],[GameTime]])</f>
        <v>5</v>
      </c>
      <c r="T1586" t="str">
        <f>IF(Table2[[#This Row],[Event]]="Goal",Table2[[#This Row],[Hscore]]&amp;"-"&amp;Table2[[#This Row],[Uscore]],"")</f>
        <v>7-5</v>
      </c>
      <c r="U1586">
        <v>3402</v>
      </c>
      <c r="V1586" s="1">
        <f>Table2[[#This Row],[GameTime]]-(Table2[[#This Row],[period]]-1)*1200</f>
        <v>1002</v>
      </c>
      <c r="W1586" s="1">
        <f>ROUNDDOWN(Table2[[#This Row],[Time]]/60,0)</f>
        <v>16</v>
      </c>
      <c r="X1586" s="1">
        <f>ROUNDDOWN((Table2[[#This Row],[Time]]/60-Table2[[#This Row],[Time2]])*60,0)</f>
        <v>42</v>
      </c>
      <c r="Y1586" s="1">
        <f>IF(Table2[[#This Row],[Time2]]&lt;10,0&amp;Table2[[#This Row],[Time2]],Table2[[#This Row],[Time2]])</f>
        <v>16</v>
      </c>
      <c r="Z1586" s="1">
        <f>IF(Table2[[#This Row],[Time3]]&lt;10,0&amp;Table2[[#This Row],[Time3]],Table2[[#This Row],[Time3]])</f>
        <v>42</v>
      </c>
      <c r="AA1586" s="2" t="str">
        <f>Table2[[#This Row],[Time4]]&amp;":"&amp;Table2[[#This Row],[Time5]]</f>
        <v>16:42</v>
      </c>
      <c r="AB1586" s="1" t="str" cm="1">
        <f t="array" ref="AB1586">IFERROR(IF(Table2[[#This Row],[code]]="","",_xlfn.IFS(AND(Table2[[#This Row],[code]]&lt;400,Table2[[#This Row],[code]]&lt;&gt;""),2,Table2[[#This Row],[code]]&gt;500,4)),"")</f>
        <v/>
      </c>
      <c r="AC1586" s="1" t="str">
        <f>IF(Table2[[#This Row],[Event]]="Penalty",Table2[[#This Row],[number]],IF(Table2[[#This Row],[Event]]="Time-Out",401,""))</f>
        <v/>
      </c>
      <c r="AD1586" s="1">
        <f>ROW(A1585)</f>
        <v>1585</v>
      </c>
      <c r="AE1586" s="1">
        <f>COUNTIFS(Table2[GameID],Table2[[#This Row],[GameID]],Table2[Column1],"&lt;="&amp;Table2[[#This Row],[Column1]])-1</f>
        <v>15</v>
      </c>
    </row>
    <row r="1587" spans="1:31" x14ac:dyDescent="0.45">
      <c r="A1587" t="s">
        <v>306</v>
      </c>
      <c r="B1587" t="str">
        <f>_xlfn.TEXTBEFORE(Table2[[#This Row],[Kamp]]," - ")</f>
        <v>Copenhagen FC</v>
      </c>
      <c r="C1587" t="str">
        <f>_xlfn.TEXTAFTER(Table2[[#This Row],[Kamp]],"- ")</f>
        <v>RungstedHørsholm</v>
      </c>
      <c r="D1587">
        <v>44948</v>
      </c>
      <c r="E1587">
        <v>69178</v>
      </c>
      <c r="F1587">
        <v>20222023</v>
      </c>
      <c r="G1587" t="s">
        <v>372</v>
      </c>
      <c r="H1587" t="s">
        <v>667</v>
      </c>
      <c r="I1587" t="s">
        <v>678</v>
      </c>
      <c r="J1587">
        <v>3</v>
      </c>
      <c r="K1587">
        <v>29513</v>
      </c>
      <c r="L1587">
        <v>1</v>
      </c>
      <c r="M1587" t="s">
        <v>630</v>
      </c>
      <c r="N1587" t="s">
        <v>240</v>
      </c>
      <c r="O1587" t="s">
        <v>252</v>
      </c>
      <c r="P1587">
        <v>3</v>
      </c>
      <c r="Q1587">
        <v>63</v>
      </c>
      <c r="R1587">
        <f>SUMIFS(Table2[number],Table2[Event],"Goal",Table2[H/U],"HOME",Table2[GameID],Table2[[#This Row],[GameID]],Table2[GameTime],"&lt;="&amp;Table2[[#This Row],[GameTime]])</f>
        <v>8</v>
      </c>
      <c r="S1587">
        <f>SUMIFS(Table2[number],Table2[Event],"Goal",Table2[H/U],"AWAY",Table2[GameID],Table2[[#This Row],[GameID]],Table2[GameTime],"&lt;="&amp;Table2[[#This Row],[GameTime]])</f>
        <v>5</v>
      </c>
      <c r="T1587" t="str">
        <f>IF(Table2[[#This Row],[Event]]="Goal",Table2[[#This Row],[Hscore]]&amp;"-"&amp;Table2[[#This Row],[Uscore]],"")</f>
        <v>8-5</v>
      </c>
      <c r="U1587">
        <v>3495</v>
      </c>
      <c r="V1587" s="1">
        <f>Table2[[#This Row],[GameTime]]-(Table2[[#This Row],[period]]-1)*1200</f>
        <v>1095</v>
      </c>
      <c r="W1587" s="1">
        <f>ROUNDDOWN(Table2[[#This Row],[Time]]/60,0)</f>
        <v>18</v>
      </c>
      <c r="X1587" s="1">
        <f>ROUNDDOWN((Table2[[#This Row],[Time]]/60-Table2[[#This Row],[Time2]])*60,0)</f>
        <v>15</v>
      </c>
      <c r="Y1587" s="1">
        <f>IF(Table2[[#This Row],[Time2]]&lt;10,0&amp;Table2[[#This Row],[Time2]],Table2[[#This Row],[Time2]])</f>
        <v>18</v>
      </c>
      <c r="Z1587" s="1">
        <f>IF(Table2[[#This Row],[Time3]]&lt;10,0&amp;Table2[[#This Row],[Time3]],Table2[[#This Row],[Time3]])</f>
        <v>15</v>
      </c>
      <c r="AA1587" s="2" t="str">
        <f>Table2[[#This Row],[Time4]]&amp;":"&amp;Table2[[#This Row],[Time5]]</f>
        <v>18:15</v>
      </c>
      <c r="AB1587" s="1" t="str" cm="1">
        <f t="array" ref="AB1587">IFERROR(IF(Table2[[#This Row],[code]]="","",_xlfn.IFS(AND(Table2[[#This Row],[code]]&lt;400,Table2[[#This Row],[code]]&lt;&gt;""),2,Table2[[#This Row],[code]]&gt;500,4)),"")</f>
        <v/>
      </c>
      <c r="AC1587" s="1" t="str">
        <f>IF(Table2[[#This Row],[Event]]="Penalty",Table2[[#This Row],[number]],IF(Table2[[#This Row],[Event]]="Time-Out",401,""))</f>
        <v/>
      </c>
      <c r="AD1587" s="1">
        <f>ROW(A1586)</f>
        <v>1586</v>
      </c>
      <c r="AE1587" s="1">
        <f>COUNTIFS(Table2[GameID],Table2[[#This Row],[GameID]],Table2[Column1],"&lt;="&amp;Table2[[#This Row],[Column1]])-1</f>
        <v>16</v>
      </c>
    </row>
    <row r="1588" spans="1:31" x14ac:dyDescent="0.45">
      <c r="A1588" t="s">
        <v>306</v>
      </c>
      <c r="B1588" t="str">
        <f>_xlfn.TEXTBEFORE(Table2[[#This Row],[Kamp]]," - ")</f>
        <v>Copenhagen FC</v>
      </c>
      <c r="C1588" t="str">
        <f>_xlfn.TEXTAFTER(Table2[[#This Row],[Kamp]],"- ")</f>
        <v>RungstedHørsholm</v>
      </c>
      <c r="D1588">
        <v>44948</v>
      </c>
      <c r="E1588">
        <v>69178</v>
      </c>
      <c r="F1588">
        <v>20222023</v>
      </c>
      <c r="G1588" t="s">
        <v>372</v>
      </c>
      <c r="H1588" t="s">
        <v>667</v>
      </c>
      <c r="I1588" t="s">
        <v>678</v>
      </c>
      <c r="J1588">
        <v>3</v>
      </c>
      <c r="K1588">
        <v>29513</v>
      </c>
      <c r="L1588">
        <v>207</v>
      </c>
      <c r="M1588" t="s">
        <v>631</v>
      </c>
      <c r="N1588" t="s">
        <v>253</v>
      </c>
      <c r="O1588" t="s">
        <v>634</v>
      </c>
      <c r="P1588">
        <v>69</v>
      </c>
      <c r="Q1588" t="s">
        <v>634</v>
      </c>
      <c r="R1588">
        <f>SUMIFS(Table2[number],Table2[Event],"Goal",Table2[H/U],"HOME",Table2[GameID],Table2[[#This Row],[GameID]],Table2[GameTime],"&lt;="&amp;Table2[[#This Row],[GameTime]])</f>
        <v>8</v>
      </c>
      <c r="S1588">
        <f>SUMIFS(Table2[number],Table2[Event],"Goal",Table2[H/U],"AWAY",Table2[GameID],Table2[[#This Row],[GameID]],Table2[GameTime],"&lt;="&amp;Table2[[#This Row],[GameTime]])</f>
        <v>5</v>
      </c>
      <c r="T1588" t="str">
        <f>IF(Table2[[#This Row],[Event]]="Goal",Table2[[#This Row],[Hscore]]&amp;"-"&amp;Table2[[#This Row],[Uscore]],"")</f>
        <v/>
      </c>
      <c r="U1588">
        <v>3515</v>
      </c>
      <c r="V1588" s="1">
        <f>Table2[[#This Row],[GameTime]]-(Table2[[#This Row],[period]]-1)*1200</f>
        <v>1115</v>
      </c>
      <c r="W1588" s="1">
        <f>ROUNDDOWN(Table2[[#This Row],[Time]]/60,0)</f>
        <v>18</v>
      </c>
      <c r="X1588" s="1">
        <f>ROUNDDOWN((Table2[[#This Row],[Time]]/60-Table2[[#This Row],[Time2]])*60,0)</f>
        <v>34</v>
      </c>
      <c r="Y1588" s="1">
        <f>IF(Table2[[#This Row],[Time2]]&lt;10,0&amp;Table2[[#This Row],[Time2]],Table2[[#This Row],[Time2]])</f>
        <v>18</v>
      </c>
      <c r="Z1588" s="1">
        <f>IF(Table2[[#This Row],[Time3]]&lt;10,0&amp;Table2[[#This Row],[Time3]],Table2[[#This Row],[Time3]])</f>
        <v>34</v>
      </c>
      <c r="AA1588" s="2" t="str">
        <f>Table2[[#This Row],[Time4]]&amp;":"&amp;Table2[[#This Row],[Time5]]</f>
        <v>18:34</v>
      </c>
      <c r="AB1588" s="1" cm="1">
        <f t="array" ref="AB1588">IFERROR(IF(Table2[[#This Row],[code]]="","",_xlfn.IFS(AND(Table2[[#This Row],[code]]&lt;400,Table2[[#This Row],[code]]&lt;&gt;""),2,Table2[[#This Row],[code]]&gt;500,4)),"")</f>
        <v>2</v>
      </c>
      <c r="AC1588" s="1">
        <f>IF(Table2[[#This Row],[Event]]="Penalty",Table2[[#This Row],[number]],IF(Table2[[#This Row],[Event]]="Time-Out",401,""))</f>
        <v>207</v>
      </c>
      <c r="AD1588" s="1">
        <f>ROW(A1587)</f>
        <v>1587</v>
      </c>
      <c r="AE1588" s="1">
        <f>COUNTIFS(Table2[GameID],Table2[[#This Row],[GameID]],Table2[Column1],"&lt;="&amp;Table2[[#This Row],[Column1]])-1</f>
        <v>17</v>
      </c>
    </row>
    <row r="1589" spans="1:31" x14ac:dyDescent="0.45">
      <c r="A1589" t="s">
        <v>306</v>
      </c>
      <c r="B1589" t="str">
        <f>_xlfn.TEXTBEFORE(Table2[[#This Row],[Kamp]]," - ")</f>
        <v>Copenhagen FC</v>
      </c>
      <c r="C1589" t="str">
        <f>_xlfn.TEXTAFTER(Table2[[#This Row],[Kamp]],"- ")</f>
        <v>RungstedHørsholm</v>
      </c>
      <c r="D1589">
        <v>44948</v>
      </c>
      <c r="E1589">
        <v>69178</v>
      </c>
      <c r="F1589">
        <v>20222023</v>
      </c>
      <c r="G1589" t="s">
        <v>372</v>
      </c>
      <c r="H1589" t="s">
        <v>667</v>
      </c>
      <c r="I1589" t="s">
        <v>677</v>
      </c>
      <c r="J1589">
        <v>3</v>
      </c>
      <c r="K1589">
        <v>29513</v>
      </c>
      <c r="L1589">
        <v>1</v>
      </c>
      <c r="M1589" t="s">
        <v>630</v>
      </c>
      <c r="N1589" t="s">
        <v>634</v>
      </c>
      <c r="O1589" t="s">
        <v>634</v>
      </c>
      <c r="P1589" t="s">
        <v>634</v>
      </c>
      <c r="Q1589" t="s">
        <v>634</v>
      </c>
      <c r="R1589">
        <f>SUMIFS(Table2[number],Table2[Event],"Goal",Table2[H/U],"HOME",Table2[GameID],Table2[[#This Row],[GameID]],Table2[GameTime],"&lt;="&amp;Table2[[#This Row],[GameTime]])</f>
        <v>8</v>
      </c>
      <c r="S1589">
        <f>SUMIFS(Table2[number],Table2[Event],"Goal",Table2[H/U],"AWAY",Table2[GameID],Table2[[#This Row],[GameID]],Table2[GameTime],"&lt;="&amp;Table2[[#This Row],[GameTime]])</f>
        <v>6</v>
      </c>
      <c r="T1589" t="str">
        <f>IF(Table2[[#This Row],[Event]]="Goal",Table2[[#This Row],[Hscore]]&amp;"-"&amp;Table2[[#This Row],[Uscore]],"")</f>
        <v>8-6</v>
      </c>
      <c r="U1589">
        <v>3563</v>
      </c>
      <c r="V1589" s="1">
        <f>Table2[[#This Row],[GameTime]]-(Table2[[#This Row],[period]]-1)*1200</f>
        <v>1163</v>
      </c>
      <c r="W1589" s="1">
        <f>ROUNDDOWN(Table2[[#This Row],[Time]]/60,0)</f>
        <v>19</v>
      </c>
      <c r="X1589" s="1">
        <f>ROUNDDOWN((Table2[[#This Row],[Time]]/60-Table2[[#This Row],[Time2]])*60,0)</f>
        <v>23</v>
      </c>
      <c r="Y1589" s="1">
        <f>IF(Table2[[#This Row],[Time2]]&lt;10,0&amp;Table2[[#This Row],[Time2]],Table2[[#This Row],[Time2]])</f>
        <v>19</v>
      </c>
      <c r="Z1589" s="1">
        <f>IF(Table2[[#This Row],[Time3]]&lt;10,0&amp;Table2[[#This Row],[Time3]],Table2[[#This Row],[Time3]])</f>
        <v>23</v>
      </c>
      <c r="AA1589" s="2" t="str">
        <f>Table2[[#This Row],[Time4]]&amp;":"&amp;Table2[[#This Row],[Time5]]</f>
        <v>19:23</v>
      </c>
      <c r="AB1589" s="1" t="str" cm="1">
        <f t="array" ref="AB1589">IFERROR(IF(Table2[[#This Row],[code]]="","",_xlfn.IFS(AND(Table2[[#This Row],[code]]&lt;400,Table2[[#This Row],[code]]&lt;&gt;""),2,Table2[[#This Row],[code]]&gt;500,4)),"")</f>
        <v/>
      </c>
      <c r="AC1589" s="1" t="str">
        <f>IF(Table2[[#This Row],[Event]]="Penalty",Table2[[#This Row],[number]],IF(Table2[[#This Row],[Event]]="Time-Out",401,""))</f>
        <v/>
      </c>
      <c r="AD1589" s="1">
        <f>ROW(A1588)</f>
        <v>1588</v>
      </c>
      <c r="AE1589" s="1">
        <f>COUNTIFS(Table2[GameID],Table2[[#This Row],[GameID]],Table2[Column1],"&lt;="&amp;Table2[[#This Row],[Column1]])-1</f>
        <v>18</v>
      </c>
    </row>
    <row r="1590" spans="1:31" x14ac:dyDescent="0.45">
      <c r="A1590" t="s">
        <v>342</v>
      </c>
      <c r="B1590" t="str">
        <f>_xlfn.TEXTBEFORE(Table2[[#This Row],[Kamp]]," - ")</f>
        <v>Hafnia FC</v>
      </c>
      <c r="C1590" t="str">
        <f>_xlfn.TEXTAFTER(Table2[[#This Row],[Kamp]],"- ")</f>
        <v>Copenhagen FC</v>
      </c>
      <c r="D1590">
        <v>44962</v>
      </c>
      <c r="E1590">
        <v>69179</v>
      </c>
      <c r="F1590">
        <v>20222023</v>
      </c>
      <c r="G1590" t="s">
        <v>372</v>
      </c>
      <c r="H1590" t="s">
        <v>667</v>
      </c>
      <c r="I1590" t="s">
        <v>677</v>
      </c>
      <c r="J1590">
        <v>1</v>
      </c>
      <c r="K1590">
        <v>29513</v>
      </c>
      <c r="L1590">
        <v>1</v>
      </c>
      <c r="M1590" t="s">
        <v>630</v>
      </c>
      <c r="N1590" t="s">
        <v>248</v>
      </c>
      <c r="O1590" t="s">
        <v>249</v>
      </c>
      <c r="P1590">
        <v>31</v>
      </c>
      <c r="Q1590">
        <v>41</v>
      </c>
      <c r="R1590">
        <f>SUMIFS(Table2[number],Table2[Event],"Goal",Table2[H/U],"HOME",Table2[GameID],Table2[[#This Row],[GameID]],Table2[GameTime],"&lt;="&amp;Table2[[#This Row],[GameTime]])</f>
        <v>0</v>
      </c>
      <c r="S1590">
        <f>SUMIFS(Table2[number],Table2[Event],"Goal",Table2[H/U],"AWAY",Table2[GameID],Table2[[#This Row],[GameID]],Table2[GameTime],"&lt;="&amp;Table2[[#This Row],[GameTime]])</f>
        <v>1</v>
      </c>
      <c r="T1590" t="str">
        <f>IF(Table2[[#This Row],[Event]]="Goal",Table2[[#This Row],[Hscore]]&amp;"-"&amp;Table2[[#This Row],[Uscore]],"")</f>
        <v>0-1</v>
      </c>
      <c r="U1590">
        <v>84</v>
      </c>
      <c r="V1590" s="1">
        <f>Table2[[#This Row],[GameTime]]-(Table2[[#This Row],[period]]-1)*1200</f>
        <v>84</v>
      </c>
      <c r="W1590" s="1">
        <f>ROUNDDOWN(Table2[[#This Row],[Time]]/60,0)</f>
        <v>1</v>
      </c>
      <c r="X1590" s="1">
        <f>ROUNDDOWN((Table2[[#This Row],[Time]]/60-Table2[[#This Row],[Time2]])*60,0)</f>
        <v>24</v>
      </c>
      <c r="Y1590" s="1" t="str">
        <f>IF(Table2[[#This Row],[Time2]]&lt;10,0&amp;Table2[[#This Row],[Time2]],Table2[[#This Row],[Time2]])</f>
        <v>01</v>
      </c>
      <c r="Z1590" s="1">
        <f>IF(Table2[[#This Row],[Time3]]&lt;10,0&amp;Table2[[#This Row],[Time3]],Table2[[#This Row],[Time3]])</f>
        <v>24</v>
      </c>
      <c r="AA1590" s="2" t="str">
        <f>Table2[[#This Row],[Time4]]&amp;":"&amp;Table2[[#This Row],[Time5]]</f>
        <v>01:24</v>
      </c>
      <c r="AB1590" s="1" t="str" cm="1">
        <f t="array" ref="AB1590">IFERROR(IF(Table2[[#This Row],[code]]="","",_xlfn.IFS(AND(Table2[[#This Row],[code]]&lt;400,Table2[[#This Row],[code]]&lt;&gt;""),2,Table2[[#This Row],[code]]&gt;500,4)),"")</f>
        <v/>
      </c>
      <c r="AC1590" s="1" t="str">
        <f>IF(Table2[[#This Row],[Event]]="Penalty",Table2[[#This Row],[number]],IF(Table2[[#This Row],[Event]]="Time-Out",401,""))</f>
        <v/>
      </c>
      <c r="AD1590" s="1">
        <f>ROW(A1589)</f>
        <v>1589</v>
      </c>
      <c r="AE1590" s="1">
        <f>COUNTIFS(Table2[GameID],Table2[[#This Row],[GameID]],Table2[Column1],"&lt;="&amp;Table2[[#This Row],[Column1]])-1</f>
        <v>0</v>
      </c>
    </row>
    <row r="1591" spans="1:31" x14ac:dyDescent="0.45">
      <c r="A1591" t="s">
        <v>342</v>
      </c>
      <c r="B1591" t="str">
        <f>_xlfn.TEXTBEFORE(Table2[[#This Row],[Kamp]]," - ")</f>
        <v>Hafnia FC</v>
      </c>
      <c r="C1591" t="str">
        <f>_xlfn.TEXTAFTER(Table2[[#This Row],[Kamp]],"- ")</f>
        <v>Copenhagen FC</v>
      </c>
      <c r="D1591">
        <v>44962</v>
      </c>
      <c r="E1591">
        <v>69179</v>
      </c>
      <c r="F1591">
        <v>20222023</v>
      </c>
      <c r="G1591" t="s">
        <v>372</v>
      </c>
      <c r="H1591" t="s">
        <v>667</v>
      </c>
      <c r="I1591" t="s">
        <v>677</v>
      </c>
      <c r="J1591">
        <v>1</v>
      </c>
      <c r="K1591">
        <v>29513</v>
      </c>
      <c r="L1591">
        <v>1</v>
      </c>
      <c r="M1591" t="s">
        <v>630</v>
      </c>
      <c r="N1591" t="s">
        <v>240</v>
      </c>
      <c r="O1591" t="s">
        <v>252</v>
      </c>
      <c r="P1591">
        <v>3</v>
      </c>
      <c r="Q1591">
        <v>63</v>
      </c>
      <c r="R1591">
        <f>SUMIFS(Table2[number],Table2[Event],"Goal",Table2[H/U],"HOME",Table2[GameID],Table2[[#This Row],[GameID]],Table2[GameTime],"&lt;="&amp;Table2[[#This Row],[GameTime]])</f>
        <v>0</v>
      </c>
      <c r="S1591">
        <f>SUMIFS(Table2[number],Table2[Event],"Goal",Table2[H/U],"AWAY",Table2[GameID],Table2[[#This Row],[GameID]],Table2[GameTime],"&lt;="&amp;Table2[[#This Row],[GameTime]])</f>
        <v>2</v>
      </c>
      <c r="T1591" t="str">
        <f>IF(Table2[[#This Row],[Event]]="Goal",Table2[[#This Row],[Hscore]]&amp;"-"&amp;Table2[[#This Row],[Uscore]],"")</f>
        <v>0-2</v>
      </c>
      <c r="U1591">
        <v>404</v>
      </c>
      <c r="V1591" s="1">
        <f>Table2[[#This Row],[GameTime]]-(Table2[[#This Row],[period]]-1)*1200</f>
        <v>404</v>
      </c>
      <c r="W1591" s="1">
        <f>ROUNDDOWN(Table2[[#This Row],[Time]]/60,0)</f>
        <v>6</v>
      </c>
      <c r="X1591" s="1">
        <f>ROUNDDOWN((Table2[[#This Row],[Time]]/60-Table2[[#This Row],[Time2]])*60,0)</f>
        <v>44</v>
      </c>
      <c r="Y1591" s="1" t="str">
        <f>IF(Table2[[#This Row],[Time2]]&lt;10,0&amp;Table2[[#This Row],[Time2]],Table2[[#This Row],[Time2]])</f>
        <v>06</v>
      </c>
      <c r="Z1591" s="1">
        <f>IF(Table2[[#This Row],[Time3]]&lt;10,0&amp;Table2[[#This Row],[Time3]],Table2[[#This Row],[Time3]])</f>
        <v>44</v>
      </c>
      <c r="AA1591" s="2" t="str">
        <f>Table2[[#This Row],[Time4]]&amp;":"&amp;Table2[[#This Row],[Time5]]</f>
        <v>06:44</v>
      </c>
      <c r="AB1591" s="1" t="str" cm="1">
        <f t="array" ref="AB1591">IFERROR(IF(Table2[[#This Row],[code]]="","",_xlfn.IFS(AND(Table2[[#This Row],[code]]&lt;400,Table2[[#This Row],[code]]&lt;&gt;""),2,Table2[[#This Row],[code]]&gt;500,4)),"")</f>
        <v/>
      </c>
      <c r="AC1591" s="1" t="str">
        <f>IF(Table2[[#This Row],[Event]]="Penalty",Table2[[#This Row],[number]],IF(Table2[[#This Row],[Event]]="Time-Out",401,""))</f>
        <v/>
      </c>
      <c r="AD1591" s="1">
        <f>ROW(A1590)</f>
        <v>1590</v>
      </c>
      <c r="AE1591" s="1">
        <f>COUNTIFS(Table2[GameID],Table2[[#This Row],[GameID]],Table2[Column1],"&lt;="&amp;Table2[[#This Row],[Column1]])-1</f>
        <v>1</v>
      </c>
    </row>
    <row r="1592" spans="1:31" x14ac:dyDescent="0.45">
      <c r="A1592" t="s">
        <v>342</v>
      </c>
      <c r="B1592" t="str">
        <f>_xlfn.TEXTBEFORE(Table2[[#This Row],[Kamp]]," - ")</f>
        <v>Hafnia FC</v>
      </c>
      <c r="C1592" t="str">
        <f>_xlfn.TEXTAFTER(Table2[[#This Row],[Kamp]],"- ")</f>
        <v>Copenhagen FC</v>
      </c>
      <c r="D1592">
        <v>44962</v>
      </c>
      <c r="E1592">
        <v>69179</v>
      </c>
      <c r="F1592">
        <v>20222023</v>
      </c>
      <c r="G1592" t="s">
        <v>372</v>
      </c>
      <c r="H1592" t="s">
        <v>667</v>
      </c>
      <c r="I1592" t="s">
        <v>677</v>
      </c>
      <c r="J1592">
        <v>1</v>
      </c>
      <c r="K1592">
        <v>29513</v>
      </c>
      <c r="L1592">
        <v>1</v>
      </c>
      <c r="M1592" t="s">
        <v>630</v>
      </c>
      <c r="N1592" t="s">
        <v>240</v>
      </c>
      <c r="O1592" t="s">
        <v>252</v>
      </c>
      <c r="P1592">
        <v>3</v>
      </c>
      <c r="Q1592">
        <v>63</v>
      </c>
      <c r="R1592">
        <f>SUMIFS(Table2[number],Table2[Event],"Goal",Table2[H/U],"HOME",Table2[GameID],Table2[[#This Row],[GameID]],Table2[GameTime],"&lt;="&amp;Table2[[#This Row],[GameTime]])</f>
        <v>0</v>
      </c>
      <c r="S1592">
        <f>SUMIFS(Table2[number],Table2[Event],"Goal",Table2[H/U],"AWAY",Table2[GameID],Table2[[#This Row],[GameID]],Table2[GameTime],"&lt;="&amp;Table2[[#This Row],[GameTime]])</f>
        <v>3</v>
      </c>
      <c r="T1592" t="str">
        <f>IF(Table2[[#This Row],[Event]]="Goal",Table2[[#This Row],[Hscore]]&amp;"-"&amp;Table2[[#This Row],[Uscore]],"")</f>
        <v>0-3</v>
      </c>
      <c r="U1592">
        <v>589</v>
      </c>
      <c r="V1592" s="1">
        <f>Table2[[#This Row],[GameTime]]-(Table2[[#This Row],[period]]-1)*1200</f>
        <v>589</v>
      </c>
      <c r="W1592" s="1">
        <f>ROUNDDOWN(Table2[[#This Row],[Time]]/60,0)</f>
        <v>9</v>
      </c>
      <c r="X1592" s="1">
        <f>ROUNDDOWN((Table2[[#This Row],[Time]]/60-Table2[[#This Row],[Time2]])*60,0)</f>
        <v>49</v>
      </c>
      <c r="Y1592" s="1" t="str">
        <f>IF(Table2[[#This Row],[Time2]]&lt;10,0&amp;Table2[[#This Row],[Time2]],Table2[[#This Row],[Time2]])</f>
        <v>09</v>
      </c>
      <c r="Z1592" s="1">
        <f>IF(Table2[[#This Row],[Time3]]&lt;10,0&amp;Table2[[#This Row],[Time3]],Table2[[#This Row],[Time3]])</f>
        <v>49</v>
      </c>
      <c r="AA1592" s="2" t="str">
        <f>Table2[[#This Row],[Time4]]&amp;":"&amp;Table2[[#This Row],[Time5]]</f>
        <v>09:49</v>
      </c>
      <c r="AB1592" s="1" t="str" cm="1">
        <f t="array" ref="AB1592">IFERROR(IF(Table2[[#This Row],[code]]="","",_xlfn.IFS(AND(Table2[[#This Row],[code]]&lt;400,Table2[[#This Row],[code]]&lt;&gt;""),2,Table2[[#This Row],[code]]&gt;500,4)),"")</f>
        <v/>
      </c>
      <c r="AC1592" s="1" t="str">
        <f>IF(Table2[[#This Row],[Event]]="Penalty",Table2[[#This Row],[number]],IF(Table2[[#This Row],[Event]]="Time-Out",401,""))</f>
        <v/>
      </c>
      <c r="AD1592" s="1">
        <f>ROW(A1591)</f>
        <v>1591</v>
      </c>
      <c r="AE1592" s="1">
        <f>COUNTIFS(Table2[GameID],Table2[[#This Row],[GameID]],Table2[Column1],"&lt;="&amp;Table2[[#This Row],[Column1]])-1</f>
        <v>2</v>
      </c>
    </row>
    <row r="1593" spans="1:31" x14ac:dyDescent="0.45">
      <c r="A1593" t="s">
        <v>342</v>
      </c>
      <c r="B1593" t="str">
        <f>_xlfn.TEXTBEFORE(Table2[[#This Row],[Kamp]]," - ")</f>
        <v>Hafnia FC</v>
      </c>
      <c r="C1593" t="str">
        <f>_xlfn.TEXTAFTER(Table2[[#This Row],[Kamp]],"- ")</f>
        <v>Copenhagen FC</v>
      </c>
      <c r="D1593">
        <v>44962</v>
      </c>
      <c r="E1593">
        <v>69179</v>
      </c>
      <c r="F1593">
        <v>20222023</v>
      </c>
      <c r="G1593" t="s">
        <v>372</v>
      </c>
      <c r="H1593" t="s">
        <v>667</v>
      </c>
      <c r="I1593" t="s">
        <v>677</v>
      </c>
      <c r="J1593">
        <v>1</v>
      </c>
      <c r="K1593">
        <v>29513</v>
      </c>
      <c r="L1593">
        <v>1</v>
      </c>
      <c r="M1593" t="s">
        <v>630</v>
      </c>
      <c r="N1593" t="s">
        <v>240</v>
      </c>
      <c r="O1593" t="s">
        <v>252</v>
      </c>
      <c r="P1593">
        <v>3</v>
      </c>
      <c r="Q1593">
        <v>63</v>
      </c>
      <c r="R1593">
        <f>SUMIFS(Table2[number],Table2[Event],"Goal",Table2[H/U],"HOME",Table2[GameID],Table2[[#This Row],[GameID]],Table2[GameTime],"&lt;="&amp;Table2[[#This Row],[GameTime]])</f>
        <v>0</v>
      </c>
      <c r="S1593">
        <f>SUMIFS(Table2[number],Table2[Event],"Goal",Table2[H/U],"AWAY",Table2[GameID],Table2[[#This Row],[GameID]],Table2[GameTime],"&lt;="&amp;Table2[[#This Row],[GameTime]])</f>
        <v>4</v>
      </c>
      <c r="T1593" t="str">
        <f>IF(Table2[[#This Row],[Event]]="Goal",Table2[[#This Row],[Hscore]]&amp;"-"&amp;Table2[[#This Row],[Uscore]],"")</f>
        <v>0-4</v>
      </c>
      <c r="U1593">
        <v>656</v>
      </c>
      <c r="V1593" s="1">
        <f>Table2[[#This Row],[GameTime]]-(Table2[[#This Row],[period]]-1)*1200</f>
        <v>656</v>
      </c>
      <c r="W1593" s="1">
        <f>ROUNDDOWN(Table2[[#This Row],[Time]]/60,0)</f>
        <v>10</v>
      </c>
      <c r="X1593" s="1">
        <f>ROUNDDOWN((Table2[[#This Row],[Time]]/60-Table2[[#This Row],[Time2]])*60,0)</f>
        <v>56</v>
      </c>
      <c r="Y1593" s="1">
        <f>IF(Table2[[#This Row],[Time2]]&lt;10,0&amp;Table2[[#This Row],[Time2]],Table2[[#This Row],[Time2]])</f>
        <v>10</v>
      </c>
      <c r="Z1593" s="1">
        <f>IF(Table2[[#This Row],[Time3]]&lt;10,0&amp;Table2[[#This Row],[Time3]],Table2[[#This Row],[Time3]])</f>
        <v>56</v>
      </c>
      <c r="AA1593" s="2" t="str">
        <f>Table2[[#This Row],[Time4]]&amp;":"&amp;Table2[[#This Row],[Time5]]</f>
        <v>10:56</v>
      </c>
      <c r="AB1593" s="1" t="str" cm="1">
        <f t="array" ref="AB1593">IFERROR(IF(Table2[[#This Row],[code]]="","",_xlfn.IFS(AND(Table2[[#This Row],[code]]&lt;400,Table2[[#This Row],[code]]&lt;&gt;""),2,Table2[[#This Row],[code]]&gt;500,4)),"")</f>
        <v/>
      </c>
      <c r="AC1593" s="1" t="str">
        <f>IF(Table2[[#This Row],[Event]]="Penalty",Table2[[#This Row],[number]],IF(Table2[[#This Row],[Event]]="Time-Out",401,""))</f>
        <v/>
      </c>
      <c r="AD1593" s="1">
        <f>ROW(A1592)</f>
        <v>1592</v>
      </c>
      <c r="AE1593" s="1">
        <f>COUNTIFS(Table2[GameID],Table2[[#This Row],[GameID]],Table2[Column1],"&lt;="&amp;Table2[[#This Row],[Column1]])-1</f>
        <v>3</v>
      </c>
    </row>
    <row r="1594" spans="1:31" x14ac:dyDescent="0.45">
      <c r="A1594" t="s">
        <v>342</v>
      </c>
      <c r="B1594" t="str">
        <f>_xlfn.TEXTBEFORE(Table2[[#This Row],[Kamp]]," - ")</f>
        <v>Hafnia FC</v>
      </c>
      <c r="C1594" t="str">
        <f>_xlfn.TEXTAFTER(Table2[[#This Row],[Kamp]],"- ")</f>
        <v>Copenhagen FC</v>
      </c>
      <c r="D1594">
        <v>44962</v>
      </c>
      <c r="E1594">
        <v>69179</v>
      </c>
      <c r="F1594">
        <v>20222023</v>
      </c>
      <c r="G1594" t="s">
        <v>372</v>
      </c>
      <c r="H1594" t="s">
        <v>663</v>
      </c>
      <c r="I1594" t="s">
        <v>678</v>
      </c>
      <c r="J1594">
        <v>1</v>
      </c>
      <c r="K1594">
        <v>29510</v>
      </c>
      <c r="L1594">
        <v>1</v>
      </c>
      <c r="M1594" t="s">
        <v>630</v>
      </c>
      <c r="N1594" t="s">
        <v>122</v>
      </c>
      <c r="O1594" t="s">
        <v>309</v>
      </c>
      <c r="P1594">
        <v>81</v>
      </c>
      <c r="Q1594">
        <v>20</v>
      </c>
      <c r="R1594">
        <f>SUMIFS(Table2[number],Table2[Event],"Goal",Table2[H/U],"HOME",Table2[GameID],Table2[[#This Row],[GameID]],Table2[GameTime],"&lt;="&amp;Table2[[#This Row],[GameTime]])</f>
        <v>1</v>
      </c>
      <c r="S1594">
        <f>SUMIFS(Table2[number],Table2[Event],"Goal",Table2[H/U],"AWAY",Table2[GameID],Table2[[#This Row],[GameID]],Table2[GameTime],"&lt;="&amp;Table2[[#This Row],[GameTime]])</f>
        <v>4</v>
      </c>
      <c r="T1594" t="str">
        <f>IF(Table2[[#This Row],[Event]]="Goal",Table2[[#This Row],[Hscore]]&amp;"-"&amp;Table2[[#This Row],[Uscore]],"")</f>
        <v>1-4</v>
      </c>
      <c r="U1594">
        <v>785</v>
      </c>
      <c r="V1594" s="1">
        <f>Table2[[#This Row],[GameTime]]-(Table2[[#This Row],[period]]-1)*1200</f>
        <v>785</v>
      </c>
      <c r="W1594" s="1">
        <f>ROUNDDOWN(Table2[[#This Row],[Time]]/60,0)</f>
        <v>13</v>
      </c>
      <c r="X1594" s="1">
        <f>ROUNDDOWN((Table2[[#This Row],[Time]]/60-Table2[[#This Row],[Time2]])*60,0)</f>
        <v>5</v>
      </c>
      <c r="Y1594" s="1">
        <f>IF(Table2[[#This Row],[Time2]]&lt;10,0&amp;Table2[[#This Row],[Time2]],Table2[[#This Row],[Time2]])</f>
        <v>13</v>
      </c>
      <c r="Z1594" s="1" t="str">
        <f>IF(Table2[[#This Row],[Time3]]&lt;10,0&amp;Table2[[#This Row],[Time3]],Table2[[#This Row],[Time3]])</f>
        <v>05</v>
      </c>
      <c r="AA1594" s="2" t="str">
        <f>Table2[[#This Row],[Time4]]&amp;":"&amp;Table2[[#This Row],[Time5]]</f>
        <v>13:05</v>
      </c>
      <c r="AB1594" s="1" t="str" cm="1">
        <f t="array" ref="AB1594">IFERROR(IF(Table2[[#This Row],[code]]="","",_xlfn.IFS(AND(Table2[[#This Row],[code]]&lt;400,Table2[[#This Row],[code]]&lt;&gt;""),2,Table2[[#This Row],[code]]&gt;500,4)),"")</f>
        <v/>
      </c>
      <c r="AC1594" s="1" t="str">
        <f>IF(Table2[[#This Row],[Event]]="Penalty",Table2[[#This Row],[number]],IF(Table2[[#This Row],[Event]]="Time-Out",401,""))</f>
        <v/>
      </c>
      <c r="AD1594" s="1">
        <f>ROW(A1593)</f>
        <v>1593</v>
      </c>
      <c r="AE1594" s="1">
        <f>COUNTIFS(Table2[GameID],Table2[[#This Row],[GameID]],Table2[Column1],"&lt;="&amp;Table2[[#This Row],[Column1]])-1</f>
        <v>4</v>
      </c>
    </row>
    <row r="1595" spans="1:31" x14ac:dyDescent="0.45">
      <c r="A1595" t="s">
        <v>342</v>
      </c>
      <c r="B1595" t="str">
        <f>_xlfn.TEXTBEFORE(Table2[[#This Row],[Kamp]]," - ")</f>
        <v>Hafnia FC</v>
      </c>
      <c r="C1595" t="str">
        <f>_xlfn.TEXTAFTER(Table2[[#This Row],[Kamp]],"- ")</f>
        <v>Copenhagen FC</v>
      </c>
      <c r="D1595">
        <v>44962</v>
      </c>
      <c r="E1595">
        <v>69179</v>
      </c>
      <c r="F1595">
        <v>20222023</v>
      </c>
      <c r="G1595" t="s">
        <v>372</v>
      </c>
      <c r="H1595" t="s">
        <v>667</v>
      </c>
      <c r="I1595" t="s">
        <v>677</v>
      </c>
      <c r="J1595">
        <v>1</v>
      </c>
      <c r="K1595">
        <v>29513</v>
      </c>
      <c r="L1595">
        <v>1</v>
      </c>
      <c r="M1595" t="s">
        <v>630</v>
      </c>
      <c r="N1595" t="s">
        <v>240</v>
      </c>
      <c r="O1595" t="s">
        <v>252</v>
      </c>
      <c r="P1595">
        <v>3</v>
      </c>
      <c r="Q1595">
        <v>63</v>
      </c>
      <c r="R1595">
        <f>SUMIFS(Table2[number],Table2[Event],"Goal",Table2[H/U],"HOME",Table2[GameID],Table2[[#This Row],[GameID]],Table2[GameTime],"&lt;="&amp;Table2[[#This Row],[GameTime]])</f>
        <v>1</v>
      </c>
      <c r="S1595">
        <f>SUMIFS(Table2[number],Table2[Event],"Goal",Table2[H/U],"AWAY",Table2[GameID],Table2[[#This Row],[GameID]],Table2[GameTime],"&lt;="&amp;Table2[[#This Row],[GameTime]])</f>
        <v>5</v>
      </c>
      <c r="T1595" t="str">
        <f>IF(Table2[[#This Row],[Event]]="Goal",Table2[[#This Row],[Hscore]]&amp;"-"&amp;Table2[[#This Row],[Uscore]],"")</f>
        <v>1-5</v>
      </c>
      <c r="U1595">
        <v>814</v>
      </c>
      <c r="V1595" s="1">
        <f>Table2[[#This Row],[GameTime]]-(Table2[[#This Row],[period]]-1)*1200</f>
        <v>814</v>
      </c>
      <c r="W1595" s="1">
        <f>ROUNDDOWN(Table2[[#This Row],[Time]]/60,0)</f>
        <v>13</v>
      </c>
      <c r="X1595" s="1">
        <f>ROUNDDOWN((Table2[[#This Row],[Time]]/60-Table2[[#This Row],[Time2]])*60,0)</f>
        <v>34</v>
      </c>
      <c r="Y1595" s="1">
        <f>IF(Table2[[#This Row],[Time2]]&lt;10,0&amp;Table2[[#This Row],[Time2]],Table2[[#This Row],[Time2]])</f>
        <v>13</v>
      </c>
      <c r="Z1595" s="1">
        <f>IF(Table2[[#This Row],[Time3]]&lt;10,0&amp;Table2[[#This Row],[Time3]],Table2[[#This Row],[Time3]])</f>
        <v>34</v>
      </c>
      <c r="AA1595" s="2" t="str">
        <f>Table2[[#This Row],[Time4]]&amp;":"&amp;Table2[[#This Row],[Time5]]</f>
        <v>13:34</v>
      </c>
      <c r="AB1595" s="1" t="str" cm="1">
        <f t="array" ref="AB1595">IFERROR(IF(Table2[[#This Row],[code]]="","",_xlfn.IFS(AND(Table2[[#This Row],[code]]&lt;400,Table2[[#This Row],[code]]&lt;&gt;""),2,Table2[[#This Row],[code]]&gt;500,4)),"")</f>
        <v/>
      </c>
      <c r="AC1595" s="1" t="str">
        <f>IF(Table2[[#This Row],[Event]]="Penalty",Table2[[#This Row],[number]],IF(Table2[[#This Row],[Event]]="Time-Out",401,""))</f>
        <v/>
      </c>
      <c r="AD1595" s="1">
        <f>ROW(A1594)</f>
        <v>1594</v>
      </c>
      <c r="AE1595" s="1">
        <f>COUNTIFS(Table2[GameID],Table2[[#This Row],[GameID]],Table2[Column1],"&lt;="&amp;Table2[[#This Row],[Column1]])-1</f>
        <v>5</v>
      </c>
    </row>
    <row r="1596" spans="1:31" x14ac:dyDescent="0.45">
      <c r="A1596" t="s">
        <v>342</v>
      </c>
      <c r="B1596" t="str">
        <f>_xlfn.TEXTBEFORE(Table2[[#This Row],[Kamp]]," - ")</f>
        <v>Hafnia FC</v>
      </c>
      <c r="C1596" t="str">
        <f>_xlfn.TEXTAFTER(Table2[[#This Row],[Kamp]],"- ")</f>
        <v>Copenhagen FC</v>
      </c>
      <c r="D1596">
        <v>44962</v>
      </c>
      <c r="E1596">
        <v>69179</v>
      </c>
      <c r="F1596">
        <v>20222023</v>
      </c>
      <c r="G1596" t="s">
        <v>372</v>
      </c>
      <c r="H1596" t="s">
        <v>663</v>
      </c>
      <c r="I1596" t="s">
        <v>678</v>
      </c>
      <c r="J1596">
        <v>1</v>
      </c>
      <c r="K1596">
        <v>29510</v>
      </c>
      <c r="L1596">
        <v>1</v>
      </c>
      <c r="M1596" t="s">
        <v>630</v>
      </c>
      <c r="N1596" t="s">
        <v>122</v>
      </c>
      <c r="O1596" t="s">
        <v>163</v>
      </c>
      <c r="P1596">
        <v>81</v>
      </c>
      <c r="Q1596">
        <v>66</v>
      </c>
      <c r="R1596">
        <f>SUMIFS(Table2[number],Table2[Event],"Goal",Table2[H/U],"HOME",Table2[GameID],Table2[[#This Row],[GameID]],Table2[GameTime],"&lt;="&amp;Table2[[#This Row],[GameTime]])</f>
        <v>2</v>
      </c>
      <c r="S1596">
        <f>SUMIFS(Table2[number],Table2[Event],"Goal",Table2[H/U],"AWAY",Table2[GameID],Table2[[#This Row],[GameID]],Table2[GameTime],"&lt;="&amp;Table2[[#This Row],[GameTime]])</f>
        <v>5</v>
      </c>
      <c r="T1596" t="str">
        <f>IF(Table2[[#This Row],[Event]]="Goal",Table2[[#This Row],[Hscore]]&amp;"-"&amp;Table2[[#This Row],[Uscore]],"")</f>
        <v>2-5</v>
      </c>
      <c r="U1596">
        <v>841</v>
      </c>
      <c r="V1596" s="1">
        <f>Table2[[#This Row],[GameTime]]-(Table2[[#This Row],[period]]-1)*1200</f>
        <v>841</v>
      </c>
      <c r="W1596" s="1">
        <f>ROUNDDOWN(Table2[[#This Row],[Time]]/60,0)</f>
        <v>14</v>
      </c>
      <c r="X1596" s="1">
        <f>ROUNDDOWN((Table2[[#This Row],[Time]]/60-Table2[[#This Row],[Time2]])*60,0)</f>
        <v>1</v>
      </c>
      <c r="Y1596" s="1">
        <f>IF(Table2[[#This Row],[Time2]]&lt;10,0&amp;Table2[[#This Row],[Time2]],Table2[[#This Row],[Time2]])</f>
        <v>14</v>
      </c>
      <c r="Z1596" s="1" t="str">
        <f>IF(Table2[[#This Row],[Time3]]&lt;10,0&amp;Table2[[#This Row],[Time3]],Table2[[#This Row],[Time3]])</f>
        <v>01</v>
      </c>
      <c r="AA1596" s="2" t="str">
        <f>Table2[[#This Row],[Time4]]&amp;":"&amp;Table2[[#This Row],[Time5]]</f>
        <v>14:01</v>
      </c>
      <c r="AB1596" s="1" t="str" cm="1">
        <f t="array" ref="AB1596">IFERROR(IF(Table2[[#This Row],[code]]="","",_xlfn.IFS(AND(Table2[[#This Row],[code]]&lt;400,Table2[[#This Row],[code]]&lt;&gt;""),2,Table2[[#This Row],[code]]&gt;500,4)),"")</f>
        <v/>
      </c>
      <c r="AC1596" s="1" t="str">
        <f>IF(Table2[[#This Row],[Event]]="Penalty",Table2[[#This Row],[number]],IF(Table2[[#This Row],[Event]]="Time-Out",401,""))</f>
        <v/>
      </c>
      <c r="AD1596" s="1">
        <f>ROW(A1595)</f>
        <v>1595</v>
      </c>
      <c r="AE1596" s="1">
        <f>COUNTIFS(Table2[GameID],Table2[[#This Row],[GameID]],Table2[Column1],"&lt;="&amp;Table2[[#This Row],[Column1]])-1</f>
        <v>6</v>
      </c>
    </row>
    <row r="1597" spans="1:31" x14ac:dyDescent="0.45">
      <c r="A1597" t="s">
        <v>342</v>
      </c>
      <c r="B1597" t="str">
        <f>_xlfn.TEXTBEFORE(Table2[[#This Row],[Kamp]]," - ")</f>
        <v>Hafnia FC</v>
      </c>
      <c r="C1597" t="str">
        <f>_xlfn.TEXTAFTER(Table2[[#This Row],[Kamp]],"- ")</f>
        <v>Copenhagen FC</v>
      </c>
      <c r="D1597">
        <v>44962</v>
      </c>
      <c r="E1597">
        <v>69179</v>
      </c>
      <c r="F1597">
        <v>20222023</v>
      </c>
      <c r="G1597" t="s">
        <v>372</v>
      </c>
      <c r="H1597" t="s">
        <v>667</v>
      </c>
      <c r="I1597" t="s">
        <v>677</v>
      </c>
      <c r="J1597">
        <v>1</v>
      </c>
      <c r="K1597">
        <v>29513</v>
      </c>
      <c r="L1597">
        <v>1</v>
      </c>
      <c r="M1597" t="s">
        <v>630</v>
      </c>
      <c r="N1597" t="s">
        <v>247</v>
      </c>
      <c r="O1597" t="s">
        <v>253</v>
      </c>
      <c r="P1597">
        <v>27</v>
      </c>
      <c r="Q1597">
        <v>69</v>
      </c>
      <c r="R1597">
        <f>SUMIFS(Table2[number],Table2[Event],"Goal",Table2[H/U],"HOME",Table2[GameID],Table2[[#This Row],[GameID]],Table2[GameTime],"&lt;="&amp;Table2[[#This Row],[GameTime]])</f>
        <v>2</v>
      </c>
      <c r="S1597">
        <f>SUMIFS(Table2[number],Table2[Event],"Goal",Table2[H/U],"AWAY",Table2[GameID],Table2[[#This Row],[GameID]],Table2[GameTime],"&lt;="&amp;Table2[[#This Row],[GameTime]])</f>
        <v>6</v>
      </c>
      <c r="T1597" t="str">
        <f>IF(Table2[[#This Row],[Event]]="Goal",Table2[[#This Row],[Hscore]]&amp;"-"&amp;Table2[[#This Row],[Uscore]],"")</f>
        <v>2-6</v>
      </c>
      <c r="U1597">
        <v>966</v>
      </c>
      <c r="V1597" s="1">
        <f>Table2[[#This Row],[GameTime]]-(Table2[[#This Row],[period]]-1)*1200</f>
        <v>966</v>
      </c>
      <c r="W1597" s="1">
        <f>ROUNDDOWN(Table2[[#This Row],[Time]]/60,0)</f>
        <v>16</v>
      </c>
      <c r="X1597" s="1">
        <f>ROUNDDOWN((Table2[[#This Row],[Time]]/60-Table2[[#This Row],[Time2]])*60,0)</f>
        <v>6</v>
      </c>
      <c r="Y1597" s="1">
        <f>IF(Table2[[#This Row],[Time2]]&lt;10,0&amp;Table2[[#This Row],[Time2]],Table2[[#This Row],[Time2]])</f>
        <v>16</v>
      </c>
      <c r="Z1597" s="1" t="str">
        <f>IF(Table2[[#This Row],[Time3]]&lt;10,0&amp;Table2[[#This Row],[Time3]],Table2[[#This Row],[Time3]])</f>
        <v>06</v>
      </c>
      <c r="AA1597" s="2" t="str">
        <f>Table2[[#This Row],[Time4]]&amp;":"&amp;Table2[[#This Row],[Time5]]</f>
        <v>16:06</v>
      </c>
      <c r="AB1597" s="1" t="str" cm="1">
        <f t="array" ref="AB1597">IFERROR(IF(Table2[[#This Row],[code]]="","",_xlfn.IFS(AND(Table2[[#This Row],[code]]&lt;400,Table2[[#This Row],[code]]&lt;&gt;""),2,Table2[[#This Row],[code]]&gt;500,4)),"")</f>
        <v/>
      </c>
      <c r="AC1597" s="1" t="str">
        <f>IF(Table2[[#This Row],[Event]]="Penalty",Table2[[#This Row],[number]],IF(Table2[[#This Row],[Event]]="Time-Out",401,""))</f>
        <v/>
      </c>
      <c r="AD1597" s="1">
        <f>ROW(A1596)</f>
        <v>1596</v>
      </c>
      <c r="AE1597" s="1">
        <f>COUNTIFS(Table2[GameID],Table2[[#This Row],[GameID]],Table2[Column1],"&lt;="&amp;Table2[[#This Row],[Column1]])-1</f>
        <v>7</v>
      </c>
    </row>
    <row r="1598" spans="1:31" x14ac:dyDescent="0.45">
      <c r="A1598" t="s">
        <v>342</v>
      </c>
      <c r="B1598" t="str">
        <f>_xlfn.TEXTBEFORE(Table2[[#This Row],[Kamp]]," - ")</f>
        <v>Hafnia FC</v>
      </c>
      <c r="C1598" t="str">
        <f>_xlfn.TEXTAFTER(Table2[[#This Row],[Kamp]],"- ")</f>
        <v>Copenhagen FC</v>
      </c>
      <c r="D1598">
        <v>44962</v>
      </c>
      <c r="E1598">
        <v>69179</v>
      </c>
      <c r="F1598">
        <v>20222023</v>
      </c>
      <c r="G1598" t="s">
        <v>372</v>
      </c>
      <c r="H1598" t="s">
        <v>667</v>
      </c>
      <c r="I1598" t="s">
        <v>677</v>
      </c>
      <c r="J1598">
        <v>2</v>
      </c>
      <c r="K1598">
        <v>29513</v>
      </c>
      <c r="L1598">
        <v>1</v>
      </c>
      <c r="M1598" t="s">
        <v>630</v>
      </c>
      <c r="N1598" t="s">
        <v>252</v>
      </c>
      <c r="O1598" t="s">
        <v>634</v>
      </c>
      <c r="P1598">
        <v>63</v>
      </c>
      <c r="Q1598" t="s">
        <v>634</v>
      </c>
      <c r="R1598">
        <f>SUMIFS(Table2[number],Table2[Event],"Goal",Table2[H/U],"HOME",Table2[GameID],Table2[[#This Row],[GameID]],Table2[GameTime],"&lt;="&amp;Table2[[#This Row],[GameTime]])</f>
        <v>2</v>
      </c>
      <c r="S1598">
        <f>SUMIFS(Table2[number],Table2[Event],"Goal",Table2[H/U],"AWAY",Table2[GameID],Table2[[#This Row],[GameID]],Table2[GameTime],"&lt;="&amp;Table2[[#This Row],[GameTime]])</f>
        <v>7</v>
      </c>
      <c r="T1598" t="str">
        <f>IF(Table2[[#This Row],[Event]]="Goal",Table2[[#This Row],[Hscore]]&amp;"-"&amp;Table2[[#This Row],[Uscore]],"")</f>
        <v>2-7</v>
      </c>
      <c r="U1598">
        <v>1233</v>
      </c>
      <c r="V1598" s="1">
        <f>Table2[[#This Row],[GameTime]]-(Table2[[#This Row],[period]]-1)*1200</f>
        <v>33</v>
      </c>
      <c r="W1598" s="1">
        <f>ROUNDDOWN(Table2[[#This Row],[Time]]/60,0)</f>
        <v>0</v>
      </c>
      <c r="X1598" s="1">
        <f>ROUNDDOWN((Table2[[#This Row],[Time]]/60-Table2[[#This Row],[Time2]])*60,0)</f>
        <v>33</v>
      </c>
      <c r="Y1598" s="1" t="str">
        <f>IF(Table2[[#This Row],[Time2]]&lt;10,0&amp;Table2[[#This Row],[Time2]],Table2[[#This Row],[Time2]])</f>
        <v>00</v>
      </c>
      <c r="Z1598" s="1">
        <f>IF(Table2[[#This Row],[Time3]]&lt;10,0&amp;Table2[[#This Row],[Time3]],Table2[[#This Row],[Time3]])</f>
        <v>33</v>
      </c>
      <c r="AA1598" s="2" t="str">
        <f>Table2[[#This Row],[Time4]]&amp;":"&amp;Table2[[#This Row],[Time5]]</f>
        <v>00:33</v>
      </c>
      <c r="AB1598" s="1" t="str" cm="1">
        <f t="array" ref="AB1598">IFERROR(IF(Table2[[#This Row],[code]]="","",_xlfn.IFS(AND(Table2[[#This Row],[code]]&lt;400,Table2[[#This Row],[code]]&lt;&gt;""),2,Table2[[#This Row],[code]]&gt;500,4)),"")</f>
        <v/>
      </c>
      <c r="AC1598" s="1" t="str">
        <f>IF(Table2[[#This Row],[Event]]="Penalty",Table2[[#This Row],[number]],IF(Table2[[#This Row],[Event]]="Time-Out",401,""))</f>
        <v/>
      </c>
      <c r="AD1598" s="1">
        <f>ROW(A1597)</f>
        <v>1597</v>
      </c>
      <c r="AE1598" s="1">
        <f>COUNTIFS(Table2[GameID],Table2[[#This Row],[GameID]],Table2[Column1],"&lt;="&amp;Table2[[#This Row],[Column1]])-1</f>
        <v>8</v>
      </c>
    </row>
    <row r="1599" spans="1:31" x14ac:dyDescent="0.45">
      <c r="A1599" t="s">
        <v>342</v>
      </c>
      <c r="B1599" t="str">
        <f>_xlfn.TEXTBEFORE(Table2[[#This Row],[Kamp]]," - ")</f>
        <v>Hafnia FC</v>
      </c>
      <c r="C1599" t="str">
        <f>_xlfn.TEXTAFTER(Table2[[#This Row],[Kamp]],"- ")</f>
        <v>Copenhagen FC</v>
      </c>
      <c r="D1599">
        <v>44962</v>
      </c>
      <c r="E1599">
        <v>69179</v>
      </c>
      <c r="F1599">
        <v>20222023</v>
      </c>
      <c r="G1599" t="s">
        <v>372</v>
      </c>
      <c r="H1599" t="s">
        <v>667</v>
      </c>
      <c r="I1599" t="s">
        <v>677</v>
      </c>
      <c r="J1599">
        <v>2</v>
      </c>
      <c r="K1599">
        <v>29513</v>
      </c>
      <c r="L1599">
        <v>1</v>
      </c>
      <c r="M1599" t="s">
        <v>630</v>
      </c>
      <c r="N1599" t="s">
        <v>240</v>
      </c>
      <c r="O1599" t="s">
        <v>252</v>
      </c>
      <c r="P1599">
        <v>3</v>
      </c>
      <c r="Q1599">
        <v>63</v>
      </c>
      <c r="R1599">
        <f>SUMIFS(Table2[number],Table2[Event],"Goal",Table2[H/U],"HOME",Table2[GameID],Table2[[#This Row],[GameID]],Table2[GameTime],"&lt;="&amp;Table2[[#This Row],[GameTime]])</f>
        <v>2</v>
      </c>
      <c r="S1599">
        <f>SUMIFS(Table2[number],Table2[Event],"Goal",Table2[H/U],"AWAY",Table2[GameID],Table2[[#This Row],[GameID]],Table2[GameTime],"&lt;="&amp;Table2[[#This Row],[GameTime]])</f>
        <v>8</v>
      </c>
      <c r="T1599" t="str">
        <f>IF(Table2[[#This Row],[Event]]="Goal",Table2[[#This Row],[Hscore]]&amp;"-"&amp;Table2[[#This Row],[Uscore]],"")</f>
        <v>2-8</v>
      </c>
      <c r="U1599">
        <v>1315</v>
      </c>
      <c r="V1599" s="1">
        <f>Table2[[#This Row],[GameTime]]-(Table2[[#This Row],[period]]-1)*1200</f>
        <v>115</v>
      </c>
      <c r="W1599" s="1">
        <f>ROUNDDOWN(Table2[[#This Row],[Time]]/60,0)</f>
        <v>1</v>
      </c>
      <c r="X1599" s="1">
        <f>ROUNDDOWN((Table2[[#This Row],[Time]]/60-Table2[[#This Row],[Time2]])*60,0)</f>
        <v>55</v>
      </c>
      <c r="Y1599" s="1" t="str">
        <f>IF(Table2[[#This Row],[Time2]]&lt;10,0&amp;Table2[[#This Row],[Time2]],Table2[[#This Row],[Time2]])</f>
        <v>01</v>
      </c>
      <c r="Z1599" s="1">
        <f>IF(Table2[[#This Row],[Time3]]&lt;10,0&amp;Table2[[#This Row],[Time3]],Table2[[#This Row],[Time3]])</f>
        <v>55</v>
      </c>
      <c r="AA1599" s="2" t="str">
        <f>Table2[[#This Row],[Time4]]&amp;":"&amp;Table2[[#This Row],[Time5]]</f>
        <v>01:55</v>
      </c>
      <c r="AB1599" s="1" t="str" cm="1">
        <f t="array" ref="AB1599">IFERROR(IF(Table2[[#This Row],[code]]="","",_xlfn.IFS(AND(Table2[[#This Row],[code]]&lt;400,Table2[[#This Row],[code]]&lt;&gt;""),2,Table2[[#This Row],[code]]&gt;500,4)),"")</f>
        <v/>
      </c>
      <c r="AC1599" s="1" t="str">
        <f>IF(Table2[[#This Row],[Event]]="Penalty",Table2[[#This Row],[number]],IF(Table2[[#This Row],[Event]]="Time-Out",401,""))</f>
        <v/>
      </c>
      <c r="AD1599" s="1">
        <f>ROW(A1598)</f>
        <v>1598</v>
      </c>
      <c r="AE1599" s="1">
        <f>COUNTIFS(Table2[GameID],Table2[[#This Row],[GameID]],Table2[Column1],"&lt;="&amp;Table2[[#This Row],[Column1]])-1</f>
        <v>9</v>
      </c>
    </row>
    <row r="1600" spans="1:31" x14ac:dyDescent="0.45">
      <c r="A1600" t="s">
        <v>342</v>
      </c>
      <c r="B1600" t="str">
        <f>_xlfn.TEXTBEFORE(Table2[[#This Row],[Kamp]]," - ")</f>
        <v>Hafnia FC</v>
      </c>
      <c r="C1600" t="str">
        <f>_xlfn.TEXTAFTER(Table2[[#This Row],[Kamp]],"- ")</f>
        <v>Copenhagen FC</v>
      </c>
      <c r="D1600">
        <v>44962</v>
      </c>
      <c r="E1600">
        <v>69179</v>
      </c>
      <c r="F1600">
        <v>20222023</v>
      </c>
      <c r="G1600" t="s">
        <v>372</v>
      </c>
      <c r="H1600" t="s">
        <v>663</v>
      </c>
      <c r="I1600" t="s">
        <v>678</v>
      </c>
      <c r="J1600">
        <v>2</v>
      </c>
      <c r="K1600">
        <v>29510</v>
      </c>
      <c r="L1600">
        <v>201</v>
      </c>
      <c r="M1600" t="s">
        <v>631</v>
      </c>
      <c r="N1600" t="s">
        <v>122</v>
      </c>
      <c r="O1600" t="s">
        <v>634</v>
      </c>
      <c r="P1600">
        <v>81</v>
      </c>
      <c r="Q1600" t="s">
        <v>634</v>
      </c>
      <c r="R1600">
        <f>SUMIFS(Table2[number],Table2[Event],"Goal",Table2[H/U],"HOME",Table2[GameID],Table2[[#This Row],[GameID]],Table2[GameTime],"&lt;="&amp;Table2[[#This Row],[GameTime]])</f>
        <v>2</v>
      </c>
      <c r="S1600">
        <f>SUMIFS(Table2[number],Table2[Event],"Goal",Table2[H/U],"AWAY",Table2[GameID],Table2[[#This Row],[GameID]],Table2[GameTime],"&lt;="&amp;Table2[[#This Row],[GameTime]])</f>
        <v>8</v>
      </c>
      <c r="T1600" t="str">
        <f>IF(Table2[[#This Row],[Event]]="Goal",Table2[[#This Row],[Hscore]]&amp;"-"&amp;Table2[[#This Row],[Uscore]],"")</f>
        <v/>
      </c>
      <c r="U1600">
        <v>1363</v>
      </c>
      <c r="V1600" s="1">
        <f>Table2[[#This Row],[GameTime]]-(Table2[[#This Row],[period]]-1)*1200</f>
        <v>163</v>
      </c>
      <c r="W1600" s="1">
        <f>ROUNDDOWN(Table2[[#This Row],[Time]]/60,0)</f>
        <v>2</v>
      </c>
      <c r="X1600" s="1">
        <f>ROUNDDOWN((Table2[[#This Row],[Time]]/60-Table2[[#This Row],[Time2]])*60,0)</f>
        <v>43</v>
      </c>
      <c r="Y1600" s="1" t="str">
        <f>IF(Table2[[#This Row],[Time2]]&lt;10,0&amp;Table2[[#This Row],[Time2]],Table2[[#This Row],[Time2]])</f>
        <v>02</v>
      </c>
      <c r="Z1600" s="1">
        <f>IF(Table2[[#This Row],[Time3]]&lt;10,0&amp;Table2[[#This Row],[Time3]],Table2[[#This Row],[Time3]])</f>
        <v>43</v>
      </c>
      <c r="AA1600" s="2" t="str">
        <f>Table2[[#This Row],[Time4]]&amp;":"&amp;Table2[[#This Row],[Time5]]</f>
        <v>02:43</v>
      </c>
      <c r="AB1600" s="1" cm="1">
        <f t="array" ref="AB1600">IFERROR(IF(Table2[[#This Row],[code]]="","",_xlfn.IFS(AND(Table2[[#This Row],[code]]&lt;400,Table2[[#This Row],[code]]&lt;&gt;""),2,Table2[[#This Row],[code]]&gt;500,4)),"")</f>
        <v>2</v>
      </c>
      <c r="AC1600" s="1">
        <f>IF(Table2[[#This Row],[Event]]="Penalty",Table2[[#This Row],[number]],IF(Table2[[#This Row],[Event]]="Time-Out",401,""))</f>
        <v>201</v>
      </c>
      <c r="AD1600" s="1">
        <f>ROW(A1599)</f>
        <v>1599</v>
      </c>
      <c r="AE1600" s="1">
        <f>COUNTIFS(Table2[GameID],Table2[[#This Row],[GameID]],Table2[Column1],"&lt;="&amp;Table2[[#This Row],[Column1]])-1</f>
        <v>10</v>
      </c>
    </row>
    <row r="1601" spans="1:31" x14ac:dyDescent="0.45">
      <c r="A1601" t="s">
        <v>342</v>
      </c>
      <c r="B1601" t="str">
        <f>_xlfn.TEXTBEFORE(Table2[[#This Row],[Kamp]]," - ")</f>
        <v>Hafnia FC</v>
      </c>
      <c r="C1601" t="str">
        <f>_xlfn.TEXTAFTER(Table2[[#This Row],[Kamp]],"- ")</f>
        <v>Copenhagen FC</v>
      </c>
      <c r="D1601">
        <v>44962</v>
      </c>
      <c r="E1601">
        <v>69179</v>
      </c>
      <c r="F1601">
        <v>20222023</v>
      </c>
      <c r="G1601" t="s">
        <v>372</v>
      </c>
      <c r="H1601" t="s">
        <v>667</v>
      </c>
      <c r="I1601" t="s">
        <v>677</v>
      </c>
      <c r="J1601">
        <v>2</v>
      </c>
      <c r="K1601">
        <v>29513</v>
      </c>
      <c r="L1601">
        <v>1</v>
      </c>
      <c r="M1601" t="s">
        <v>630</v>
      </c>
      <c r="N1601" t="s">
        <v>253</v>
      </c>
      <c r="O1601" t="s">
        <v>240</v>
      </c>
      <c r="P1601">
        <v>69</v>
      </c>
      <c r="Q1601">
        <v>3</v>
      </c>
      <c r="R1601">
        <f>SUMIFS(Table2[number],Table2[Event],"Goal",Table2[H/U],"HOME",Table2[GameID],Table2[[#This Row],[GameID]],Table2[GameTime],"&lt;="&amp;Table2[[#This Row],[GameTime]])</f>
        <v>2</v>
      </c>
      <c r="S1601">
        <f>SUMIFS(Table2[number],Table2[Event],"Goal",Table2[H/U],"AWAY",Table2[GameID],Table2[[#This Row],[GameID]],Table2[GameTime],"&lt;="&amp;Table2[[#This Row],[GameTime]])</f>
        <v>9</v>
      </c>
      <c r="T1601" t="str">
        <f>IF(Table2[[#This Row],[Event]]="Goal",Table2[[#This Row],[Hscore]]&amp;"-"&amp;Table2[[#This Row],[Uscore]],"")</f>
        <v>2-9</v>
      </c>
      <c r="U1601">
        <v>1376</v>
      </c>
      <c r="V1601" s="1">
        <f>Table2[[#This Row],[GameTime]]-(Table2[[#This Row],[period]]-1)*1200</f>
        <v>176</v>
      </c>
      <c r="W1601" s="1">
        <f>ROUNDDOWN(Table2[[#This Row],[Time]]/60,0)</f>
        <v>2</v>
      </c>
      <c r="X1601" s="1">
        <f>ROUNDDOWN((Table2[[#This Row],[Time]]/60-Table2[[#This Row],[Time2]])*60,0)</f>
        <v>56</v>
      </c>
      <c r="Y1601" s="1" t="str">
        <f>IF(Table2[[#This Row],[Time2]]&lt;10,0&amp;Table2[[#This Row],[Time2]],Table2[[#This Row],[Time2]])</f>
        <v>02</v>
      </c>
      <c r="Z1601" s="1">
        <f>IF(Table2[[#This Row],[Time3]]&lt;10,0&amp;Table2[[#This Row],[Time3]],Table2[[#This Row],[Time3]])</f>
        <v>56</v>
      </c>
      <c r="AA1601" s="2" t="str">
        <f>Table2[[#This Row],[Time4]]&amp;":"&amp;Table2[[#This Row],[Time5]]</f>
        <v>02:56</v>
      </c>
      <c r="AB1601" s="1" t="str" cm="1">
        <f t="array" ref="AB1601">IFERROR(IF(Table2[[#This Row],[code]]="","",_xlfn.IFS(AND(Table2[[#This Row],[code]]&lt;400,Table2[[#This Row],[code]]&lt;&gt;""),2,Table2[[#This Row],[code]]&gt;500,4)),"")</f>
        <v/>
      </c>
      <c r="AC1601" s="1" t="str">
        <f>IF(Table2[[#This Row],[Event]]="Penalty",Table2[[#This Row],[number]],IF(Table2[[#This Row],[Event]]="Time-Out",401,""))</f>
        <v/>
      </c>
      <c r="AD1601" s="1">
        <f>ROW(A1600)</f>
        <v>1600</v>
      </c>
      <c r="AE1601" s="1">
        <f>COUNTIFS(Table2[GameID],Table2[[#This Row],[GameID]],Table2[Column1],"&lt;="&amp;Table2[[#This Row],[Column1]])-1</f>
        <v>11</v>
      </c>
    </row>
    <row r="1602" spans="1:31" x14ac:dyDescent="0.45">
      <c r="A1602" t="s">
        <v>342</v>
      </c>
      <c r="B1602" t="str">
        <f>_xlfn.TEXTBEFORE(Table2[[#This Row],[Kamp]]," - ")</f>
        <v>Hafnia FC</v>
      </c>
      <c r="C1602" t="str">
        <f>_xlfn.TEXTAFTER(Table2[[#This Row],[Kamp]],"- ")</f>
        <v>Copenhagen FC</v>
      </c>
      <c r="D1602">
        <v>44962</v>
      </c>
      <c r="E1602">
        <v>69179</v>
      </c>
      <c r="F1602">
        <v>20222023</v>
      </c>
      <c r="G1602" t="s">
        <v>372</v>
      </c>
      <c r="H1602" t="s">
        <v>667</v>
      </c>
      <c r="I1602" t="s">
        <v>677</v>
      </c>
      <c r="J1602">
        <v>2</v>
      </c>
      <c r="K1602">
        <v>29513</v>
      </c>
      <c r="L1602">
        <v>1</v>
      </c>
      <c r="M1602" t="s">
        <v>630</v>
      </c>
      <c r="N1602" t="s">
        <v>252</v>
      </c>
      <c r="O1602" t="s">
        <v>634</v>
      </c>
      <c r="P1602">
        <v>63</v>
      </c>
      <c r="Q1602" t="s">
        <v>634</v>
      </c>
      <c r="R1602">
        <f>SUMIFS(Table2[number],Table2[Event],"Goal",Table2[H/U],"HOME",Table2[GameID],Table2[[#This Row],[GameID]],Table2[GameTime],"&lt;="&amp;Table2[[#This Row],[GameTime]])</f>
        <v>2</v>
      </c>
      <c r="S1602">
        <f>SUMIFS(Table2[number],Table2[Event],"Goal",Table2[H/U],"AWAY",Table2[GameID],Table2[[#This Row],[GameID]],Table2[GameTime],"&lt;="&amp;Table2[[#This Row],[GameTime]])</f>
        <v>10</v>
      </c>
      <c r="T1602" t="str">
        <f>IF(Table2[[#This Row],[Event]]="Goal",Table2[[#This Row],[Hscore]]&amp;"-"&amp;Table2[[#This Row],[Uscore]],"")</f>
        <v>2-10</v>
      </c>
      <c r="U1602">
        <v>2069</v>
      </c>
      <c r="V1602" s="1">
        <f>Table2[[#This Row],[GameTime]]-(Table2[[#This Row],[period]]-1)*1200</f>
        <v>869</v>
      </c>
      <c r="W1602" s="1">
        <f>ROUNDDOWN(Table2[[#This Row],[Time]]/60,0)</f>
        <v>14</v>
      </c>
      <c r="X1602" s="1">
        <f>ROUNDDOWN((Table2[[#This Row],[Time]]/60-Table2[[#This Row],[Time2]])*60,0)</f>
        <v>29</v>
      </c>
      <c r="Y1602" s="1">
        <f>IF(Table2[[#This Row],[Time2]]&lt;10,0&amp;Table2[[#This Row],[Time2]],Table2[[#This Row],[Time2]])</f>
        <v>14</v>
      </c>
      <c r="Z1602" s="1">
        <f>IF(Table2[[#This Row],[Time3]]&lt;10,0&amp;Table2[[#This Row],[Time3]],Table2[[#This Row],[Time3]])</f>
        <v>29</v>
      </c>
      <c r="AA1602" s="2" t="str">
        <f>Table2[[#This Row],[Time4]]&amp;":"&amp;Table2[[#This Row],[Time5]]</f>
        <v>14:29</v>
      </c>
      <c r="AB1602" s="1" t="str" cm="1">
        <f t="array" ref="AB1602">IFERROR(IF(Table2[[#This Row],[code]]="","",_xlfn.IFS(AND(Table2[[#This Row],[code]]&lt;400,Table2[[#This Row],[code]]&lt;&gt;""),2,Table2[[#This Row],[code]]&gt;500,4)),"")</f>
        <v/>
      </c>
      <c r="AC1602" s="1" t="str">
        <f>IF(Table2[[#This Row],[Event]]="Penalty",Table2[[#This Row],[number]],IF(Table2[[#This Row],[Event]]="Time-Out",401,""))</f>
        <v/>
      </c>
      <c r="AD1602" s="1">
        <f>ROW(A1601)</f>
        <v>1601</v>
      </c>
      <c r="AE1602" s="1">
        <f>COUNTIFS(Table2[GameID],Table2[[#This Row],[GameID]],Table2[Column1],"&lt;="&amp;Table2[[#This Row],[Column1]])-1</f>
        <v>12</v>
      </c>
    </row>
    <row r="1603" spans="1:31" x14ac:dyDescent="0.45">
      <c r="A1603" t="s">
        <v>342</v>
      </c>
      <c r="B1603" t="str">
        <f>_xlfn.TEXTBEFORE(Table2[[#This Row],[Kamp]]," - ")</f>
        <v>Hafnia FC</v>
      </c>
      <c r="C1603" t="str">
        <f>_xlfn.TEXTAFTER(Table2[[#This Row],[Kamp]],"- ")</f>
        <v>Copenhagen FC</v>
      </c>
      <c r="D1603">
        <v>44962</v>
      </c>
      <c r="E1603">
        <v>69179</v>
      </c>
      <c r="F1603">
        <v>20222023</v>
      </c>
      <c r="G1603" t="s">
        <v>372</v>
      </c>
      <c r="H1603" t="s">
        <v>667</v>
      </c>
      <c r="I1603" t="s">
        <v>677</v>
      </c>
      <c r="J1603">
        <v>2</v>
      </c>
      <c r="K1603">
        <v>29513</v>
      </c>
      <c r="L1603">
        <v>1</v>
      </c>
      <c r="M1603" t="s">
        <v>630</v>
      </c>
      <c r="N1603" t="s">
        <v>245</v>
      </c>
      <c r="O1603" t="s">
        <v>254</v>
      </c>
      <c r="P1603">
        <v>22</v>
      </c>
      <c r="Q1603">
        <v>77</v>
      </c>
      <c r="R1603">
        <f>SUMIFS(Table2[number],Table2[Event],"Goal",Table2[H/U],"HOME",Table2[GameID],Table2[[#This Row],[GameID]],Table2[GameTime],"&lt;="&amp;Table2[[#This Row],[GameTime]])</f>
        <v>2</v>
      </c>
      <c r="S1603">
        <f>SUMIFS(Table2[number],Table2[Event],"Goal",Table2[H/U],"AWAY",Table2[GameID],Table2[[#This Row],[GameID]],Table2[GameTime],"&lt;="&amp;Table2[[#This Row],[GameTime]])</f>
        <v>11</v>
      </c>
      <c r="T1603" t="str">
        <f>IF(Table2[[#This Row],[Event]]="Goal",Table2[[#This Row],[Hscore]]&amp;"-"&amp;Table2[[#This Row],[Uscore]],"")</f>
        <v>2-11</v>
      </c>
      <c r="U1603">
        <v>2103</v>
      </c>
      <c r="V1603" s="1">
        <f>Table2[[#This Row],[GameTime]]-(Table2[[#This Row],[period]]-1)*1200</f>
        <v>903</v>
      </c>
      <c r="W1603" s="1">
        <f>ROUNDDOWN(Table2[[#This Row],[Time]]/60,0)</f>
        <v>15</v>
      </c>
      <c r="X1603" s="1">
        <f>ROUNDDOWN((Table2[[#This Row],[Time]]/60-Table2[[#This Row],[Time2]])*60,0)</f>
        <v>3</v>
      </c>
      <c r="Y1603" s="1">
        <f>IF(Table2[[#This Row],[Time2]]&lt;10,0&amp;Table2[[#This Row],[Time2]],Table2[[#This Row],[Time2]])</f>
        <v>15</v>
      </c>
      <c r="Z1603" s="1" t="str">
        <f>IF(Table2[[#This Row],[Time3]]&lt;10,0&amp;Table2[[#This Row],[Time3]],Table2[[#This Row],[Time3]])</f>
        <v>03</v>
      </c>
      <c r="AA1603" s="2" t="str">
        <f>Table2[[#This Row],[Time4]]&amp;":"&amp;Table2[[#This Row],[Time5]]</f>
        <v>15:03</v>
      </c>
      <c r="AB1603" s="1" t="str" cm="1">
        <f t="array" ref="AB1603">IFERROR(IF(Table2[[#This Row],[code]]="","",_xlfn.IFS(AND(Table2[[#This Row],[code]]&lt;400,Table2[[#This Row],[code]]&lt;&gt;""),2,Table2[[#This Row],[code]]&gt;500,4)),"")</f>
        <v/>
      </c>
      <c r="AC1603" s="1" t="str">
        <f>IF(Table2[[#This Row],[Event]]="Penalty",Table2[[#This Row],[number]],IF(Table2[[#This Row],[Event]]="Time-Out",401,""))</f>
        <v/>
      </c>
      <c r="AD1603" s="1">
        <f>ROW(A1602)</f>
        <v>1602</v>
      </c>
      <c r="AE1603" s="1">
        <f>COUNTIFS(Table2[GameID],Table2[[#This Row],[GameID]],Table2[Column1],"&lt;="&amp;Table2[[#This Row],[Column1]])-1</f>
        <v>13</v>
      </c>
    </row>
    <row r="1604" spans="1:31" x14ac:dyDescent="0.45">
      <c r="A1604" t="s">
        <v>342</v>
      </c>
      <c r="B1604" t="str">
        <f>_xlfn.TEXTBEFORE(Table2[[#This Row],[Kamp]]," - ")</f>
        <v>Hafnia FC</v>
      </c>
      <c r="C1604" t="str">
        <f>_xlfn.TEXTAFTER(Table2[[#This Row],[Kamp]],"- ")</f>
        <v>Copenhagen FC</v>
      </c>
      <c r="D1604">
        <v>44962</v>
      </c>
      <c r="E1604">
        <v>69179</v>
      </c>
      <c r="F1604">
        <v>20222023</v>
      </c>
      <c r="G1604" t="s">
        <v>372</v>
      </c>
      <c r="H1604" t="s">
        <v>667</v>
      </c>
      <c r="I1604" t="s">
        <v>677</v>
      </c>
      <c r="J1604">
        <v>2</v>
      </c>
      <c r="K1604">
        <v>29513</v>
      </c>
      <c r="L1604">
        <v>1</v>
      </c>
      <c r="M1604" t="s">
        <v>630</v>
      </c>
      <c r="N1604" t="s">
        <v>248</v>
      </c>
      <c r="O1604" t="s">
        <v>634</v>
      </c>
      <c r="P1604">
        <v>31</v>
      </c>
      <c r="Q1604" t="s">
        <v>634</v>
      </c>
      <c r="R1604">
        <f>SUMIFS(Table2[number],Table2[Event],"Goal",Table2[H/U],"HOME",Table2[GameID],Table2[[#This Row],[GameID]],Table2[GameTime],"&lt;="&amp;Table2[[#This Row],[GameTime]])</f>
        <v>2</v>
      </c>
      <c r="S1604">
        <f>SUMIFS(Table2[number],Table2[Event],"Goal",Table2[H/U],"AWAY",Table2[GameID],Table2[[#This Row],[GameID]],Table2[GameTime],"&lt;="&amp;Table2[[#This Row],[GameTime]])</f>
        <v>12</v>
      </c>
      <c r="T1604" t="str">
        <f>IF(Table2[[#This Row],[Event]]="Goal",Table2[[#This Row],[Hscore]]&amp;"-"&amp;Table2[[#This Row],[Uscore]],"")</f>
        <v>2-12</v>
      </c>
      <c r="U1604">
        <v>2108</v>
      </c>
      <c r="V1604" s="1">
        <f>Table2[[#This Row],[GameTime]]-(Table2[[#This Row],[period]]-1)*1200</f>
        <v>908</v>
      </c>
      <c r="W1604" s="1">
        <f>ROUNDDOWN(Table2[[#This Row],[Time]]/60,0)</f>
        <v>15</v>
      </c>
      <c r="X1604" s="1">
        <f>ROUNDDOWN((Table2[[#This Row],[Time]]/60-Table2[[#This Row],[Time2]])*60,0)</f>
        <v>7</v>
      </c>
      <c r="Y1604" s="1">
        <f>IF(Table2[[#This Row],[Time2]]&lt;10,0&amp;Table2[[#This Row],[Time2]],Table2[[#This Row],[Time2]])</f>
        <v>15</v>
      </c>
      <c r="Z1604" s="1" t="str">
        <f>IF(Table2[[#This Row],[Time3]]&lt;10,0&amp;Table2[[#This Row],[Time3]],Table2[[#This Row],[Time3]])</f>
        <v>07</v>
      </c>
      <c r="AA1604" s="2" t="str">
        <f>Table2[[#This Row],[Time4]]&amp;":"&amp;Table2[[#This Row],[Time5]]</f>
        <v>15:07</v>
      </c>
      <c r="AB1604" s="1" t="str" cm="1">
        <f t="array" ref="AB1604">IFERROR(IF(Table2[[#This Row],[code]]="","",_xlfn.IFS(AND(Table2[[#This Row],[code]]&lt;400,Table2[[#This Row],[code]]&lt;&gt;""),2,Table2[[#This Row],[code]]&gt;500,4)),"")</f>
        <v/>
      </c>
      <c r="AC1604" s="1" t="str">
        <f>IF(Table2[[#This Row],[Event]]="Penalty",Table2[[#This Row],[number]],IF(Table2[[#This Row],[Event]]="Time-Out",401,""))</f>
        <v/>
      </c>
      <c r="AD1604" s="1">
        <f>ROW(A1603)</f>
        <v>1603</v>
      </c>
      <c r="AE1604" s="1">
        <f>COUNTIFS(Table2[GameID],Table2[[#This Row],[GameID]],Table2[Column1],"&lt;="&amp;Table2[[#This Row],[Column1]])-1</f>
        <v>14</v>
      </c>
    </row>
    <row r="1605" spans="1:31" x14ac:dyDescent="0.45">
      <c r="A1605" t="s">
        <v>342</v>
      </c>
      <c r="B1605" t="str">
        <f>_xlfn.TEXTBEFORE(Table2[[#This Row],[Kamp]]," - ")</f>
        <v>Hafnia FC</v>
      </c>
      <c r="C1605" t="str">
        <f>_xlfn.TEXTAFTER(Table2[[#This Row],[Kamp]],"- ")</f>
        <v>Copenhagen FC</v>
      </c>
      <c r="D1605">
        <v>44962</v>
      </c>
      <c r="E1605">
        <v>69179</v>
      </c>
      <c r="F1605">
        <v>20222023</v>
      </c>
      <c r="G1605" t="s">
        <v>372</v>
      </c>
      <c r="H1605" t="s">
        <v>667</v>
      </c>
      <c r="I1605" t="s">
        <v>677</v>
      </c>
      <c r="J1605">
        <v>3</v>
      </c>
      <c r="K1605">
        <v>29513</v>
      </c>
      <c r="L1605">
        <v>1</v>
      </c>
      <c r="M1605" t="s">
        <v>630</v>
      </c>
      <c r="N1605" t="s">
        <v>253</v>
      </c>
      <c r="O1605" t="s">
        <v>242</v>
      </c>
      <c r="P1605">
        <v>69</v>
      </c>
      <c r="Q1605">
        <v>14</v>
      </c>
      <c r="R1605">
        <f>SUMIFS(Table2[number],Table2[Event],"Goal",Table2[H/U],"HOME",Table2[GameID],Table2[[#This Row],[GameID]],Table2[GameTime],"&lt;="&amp;Table2[[#This Row],[GameTime]])</f>
        <v>2</v>
      </c>
      <c r="S1605">
        <f>SUMIFS(Table2[number],Table2[Event],"Goal",Table2[H/U],"AWAY",Table2[GameID],Table2[[#This Row],[GameID]],Table2[GameTime],"&lt;="&amp;Table2[[#This Row],[GameTime]])</f>
        <v>13</v>
      </c>
      <c r="T1605" t="str">
        <f>IF(Table2[[#This Row],[Event]]="Goal",Table2[[#This Row],[Hscore]]&amp;"-"&amp;Table2[[#This Row],[Uscore]],"")</f>
        <v>2-13</v>
      </c>
      <c r="U1605">
        <v>2711</v>
      </c>
      <c r="V1605" s="1">
        <f>Table2[[#This Row],[GameTime]]-(Table2[[#This Row],[period]]-1)*1200</f>
        <v>311</v>
      </c>
      <c r="W1605" s="1">
        <f>ROUNDDOWN(Table2[[#This Row],[Time]]/60,0)</f>
        <v>5</v>
      </c>
      <c r="X1605" s="1">
        <f>ROUNDDOWN((Table2[[#This Row],[Time]]/60-Table2[[#This Row],[Time2]])*60,0)</f>
        <v>11</v>
      </c>
      <c r="Y1605" s="1" t="str">
        <f>IF(Table2[[#This Row],[Time2]]&lt;10,0&amp;Table2[[#This Row],[Time2]],Table2[[#This Row],[Time2]])</f>
        <v>05</v>
      </c>
      <c r="Z1605" s="1">
        <f>IF(Table2[[#This Row],[Time3]]&lt;10,0&amp;Table2[[#This Row],[Time3]],Table2[[#This Row],[Time3]])</f>
        <v>11</v>
      </c>
      <c r="AA1605" s="2" t="str">
        <f>Table2[[#This Row],[Time4]]&amp;":"&amp;Table2[[#This Row],[Time5]]</f>
        <v>05:11</v>
      </c>
      <c r="AB1605" s="1" t="str" cm="1">
        <f t="array" ref="AB1605">IFERROR(IF(Table2[[#This Row],[code]]="","",_xlfn.IFS(AND(Table2[[#This Row],[code]]&lt;400,Table2[[#This Row],[code]]&lt;&gt;""),2,Table2[[#This Row],[code]]&gt;500,4)),"")</f>
        <v/>
      </c>
      <c r="AC1605" s="1" t="str">
        <f>IF(Table2[[#This Row],[Event]]="Penalty",Table2[[#This Row],[number]],IF(Table2[[#This Row],[Event]]="Time-Out",401,""))</f>
        <v/>
      </c>
      <c r="AD1605" s="1">
        <f>ROW(A1604)</f>
        <v>1604</v>
      </c>
      <c r="AE1605" s="1">
        <f>COUNTIFS(Table2[GameID],Table2[[#This Row],[GameID]],Table2[Column1],"&lt;="&amp;Table2[[#This Row],[Column1]])-1</f>
        <v>15</v>
      </c>
    </row>
    <row r="1606" spans="1:31" x14ac:dyDescent="0.45">
      <c r="A1606" t="s">
        <v>342</v>
      </c>
      <c r="B1606" t="str">
        <f>_xlfn.TEXTBEFORE(Table2[[#This Row],[Kamp]]," - ")</f>
        <v>Hafnia FC</v>
      </c>
      <c r="C1606" t="str">
        <f>_xlfn.TEXTAFTER(Table2[[#This Row],[Kamp]],"- ")</f>
        <v>Copenhagen FC</v>
      </c>
      <c r="D1606">
        <v>44962</v>
      </c>
      <c r="E1606">
        <v>69179</v>
      </c>
      <c r="F1606">
        <v>20222023</v>
      </c>
      <c r="G1606" t="s">
        <v>372</v>
      </c>
      <c r="H1606" t="s">
        <v>663</v>
      </c>
      <c r="I1606" t="s">
        <v>678</v>
      </c>
      <c r="J1606">
        <v>3</v>
      </c>
      <c r="K1606">
        <v>29510</v>
      </c>
      <c r="L1606">
        <v>1</v>
      </c>
      <c r="M1606" t="s">
        <v>630</v>
      </c>
      <c r="N1606" t="s">
        <v>112</v>
      </c>
      <c r="O1606" t="s">
        <v>343</v>
      </c>
      <c r="P1606">
        <v>10</v>
      </c>
      <c r="Q1606">
        <v>11</v>
      </c>
      <c r="R1606">
        <f>SUMIFS(Table2[number],Table2[Event],"Goal",Table2[H/U],"HOME",Table2[GameID],Table2[[#This Row],[GameID]],Table2[GameTime],"&lt;="&amp;Table2[[#This Row],[GameTime]])</f>
        <v>3</v>
      </c>
      <c r="S1606">
        <f>SUMIFS(Table2[number],Table2[Event],"Goal",Table2[H/U],"AWAY",Table2[GameID],Table2[[#This Row],[GameID]],Table2[GameTime],"&lt;="&amp;Table2[[#This Row],[GameTime]])</f>
        <v>13</v>
      </c>
      <c r="T1606" t="str">
        <f>IF(Table2[[#This Row],[Event]]="Goal",Table2[[#This Row],[Hscore]]&amp;"-"&amp;Table2[[#This Row],[Uscore]],"")</f>
        <v>3-13</v>
      </c>
      <c r="U1606">
        <v>2794</v>
      </c>
      <c r="V1606" s="1">
        <f>Table2[[#This Row],[GameTime]]-(Table2[[#This Row],[period]]-1)*1200</f>
        <v>394</v>
      </c>
      <c r="W1606" s="1">
        <f>ROUNDDOWN(Table2[[#This Row],[Time]]/60,0)</f>
        <v>6</v>
      </c>
      <c r="X1606" s="1">
        <f>ROUNDDOWN((Table2[[#This Row],[Time]]/60-Table2[[#This Row],[Time2]])*60,0)</f>
        <v>34</v>
      </c>
      <c r="Y1606" s="1" t="str">
        <f>IF(Table2[[#This Row],[Time2]]&lt;10,0&amp;Table2[[#This Row],[Time2]],Table2[[#This Row],[Time2]])</f>
        <v>06</v>
      </c>
      <c r="Z1606" s="1">
        <f>IF(Table2[[#This Row],[Time3]]&lt;10,0&amp;Table2[[#This Row],[Time3]],Table2[[#This Row],[Time3]])</f>
        <v>34</v>
      </c>
      <c r="AA1606" s="2" t="str">
        <f>Table2[[#This Row],[Time4]]&amp;":"&amp;Table2[[#This Row],[Time5]]</f>
        <v>06:34</v>
      </c>
      <c r="AB1606" s="1" t="str" cm="1">
        <f t="array" ref="AB1606">IFERROR(IF(Table2[[#This Row],[code]]="","",_xlfn.IFS(AND(Table2[[#This Row],[code]]&lt;400,Table2[[#This Row],[code]]&lt;&gt;""),2,Table2[[#This Row],[code]]&gt;500,4)),"")</f>
        <v/>
      </c>
      <c r="AC1606" s="1" t="str">
        <f>IF(Table2[[#This Row],[Event]]="Penalty",Table2[[#This Row],[number]],IF(Table2[[#This Row],[Event]]="Time-Out",401,""))</f>
        <v/>
      </c>
      <c r="AD1606" s="1">
        <f>ROW(A1605)</f>
        <v>1605</v>
      </c>
      <c r="AE1606" s="1">
        <f>COUNTIFS(Table2[GameID],Table2[[#This Row],[GameID]],Table2[Column1],"&lt;="&amp;Table2[[#This Row],[Column1]])-1</f>
        <v>16</v>
      </c>
    </row>
    <row r="1607" spans="1:31" x14ac:dyDescent="0.45">
      <c r="A1607" t="s">
        <v>342</v>
      </c>
      <c r="B1607" t="str">
        <f>_xlfn.TEXTBEFORE(Table2[[#This Row],[Kamp]]," - ")</f>
        <v>Hafnia FC</v>
      </c>
      <c r="C1607" t="str">
        <f>_xlfn.TEXTAFTER(Table2[[#This Row],[Kamp]],"- ")</f>
        <v>Copenhagen FC</v>
      </c>
      <c r="D1607">
        <v>44962</v>
      </c>
      <c r="E1607">
        <v>69179</v>
      </c>
      <c r="F1607">
        <v>20222023</v>
      </c>
      <c r="G1607" t="s">
        <v>372</v>
      </c>
      <c r="H1607" t="s">
        <v>663</v>
      </c>
      <c r="I1607" t="s">
        <v>678</v>
      </c>
      <c r="J1607">
        <v>3</v>
      </c>
      <c r="K1607">
        <v>29510</v>
      </c>
      <c r="L1607">
        <v>1</v>
      </c>
      <c r="M1607" t="s">
        <v>630</v>
      </c>
      <c r="N1607" t="s">
        <v>163</v>
      </c>
      <c r="O1607" t="s">
        <v>112</v>
      </c>
      <c r="P1607">
        <v>66</v>
      </c>
      <c r="Q1607">
        <v>10</v>
      </c>
      <c r="R1607">
        <f>SUMIFS(Table2[number],Table2[Event],"Goal",Table2[H/U],"HOME",Table2[GameID],Table2[[#This Row],[GameID]],Table2[GameTime],"&lt;="&amp;Table2[[#This Row],[GameTime]])</f>
        <v>4</v>
      </c>
      <c r="S1607">
        <f>SUMIFS(Table2[number],Table2[Event],"Goal",Table2[H/U],"AWAY",Table2[GameID],Table2[[#This Row],[GameID]],Table2[GameTime],"&lt;="&amp;Table2[[#This Row],[GameTime]])</f>
        <v>13</v>
      </c>
      <c r="T1607" t="str">
        <f>IF(Table2[[#This Row],[Event]]="Goal",Table2[[#This Row],[Hscore]]&amp;"-"&amp;Table2[[#This Row],[Uscore]],"")</f>
        <v>4-13</v>
      </c>
      <c r="U1607">
        <v>3295</v>
      </c>
      <c r="V1607" s="1">
        <f>Table2[[#This Row],[GameTime]]-(Table2[[#This Row],[period]]-1)*1200</f>
        <v>895</v>
      </c>
      <c r="W1607" s="1">
        <f>ROUNDDOWN(Table2[[#This Row],[Time]]/60,0)</f>
        <v>14</v>
      </c>
      <c r="X1607" s="1">
        <f>ROUNDDOWN((Table2[[#This Row],[Time]]/60-Table2[[#This Row],[Time2]])*60,0)</f>
        <v>55</v>
      </c>
      <c r="Y1607" s="1">
        <f>IF(Table2[[#This Row],[Time2]]&lt;10,0&amp;Table2[[#This Row],[Time2]],Table2[[#This Row],[Time2]])</f>
        <v>14</v>
      </c>
      <c r="Z1607" s="1">
        <f>IF(Table2[[#This Row],[Time3]]&lt;10,0&amp;Table2[[#This Row],[Time3]],Table2[[#This Row],[Time3]])</f>
        <v>55</v>
      </c>
      <c r="AA1607" s="2" t="str">
        <f>Table2[[#This Row],[Time4]]&amp;":"&amp;Table2[[#This Row],[Time5]]</f>
        <v>14:55</v>
      </c>
      <c r="AB1607" s="1" t="str" cm="1">
        <f t="array" ref="AB1607">IFERROR(IF(Table2[[#This Row],[code]]="","",_xlfn.IFS(AND(Table2[[#This Row],[code]]&lt;400,Table2[[#This Row],[code]]&lt;&gt;""),2,Table2[[#This Row],[code]]&gt;500,4)),"")</f>
        <v/>
      </c>
      <c r="AC1607" s="1" t="str">
        <f>IF(Table2[[#This Row],[Event]]="Penalty",Table2[[#This Row],[number]],IF(Table2[[#This Row],[Event]]="Time-Out",401,""))</f>
        <v/>
      </c>
      <c r="AD1607" s="1">
        <f>ROW(A1606)</f>
        <v>1606</v>
      </c>
      <c r="AE1607" s="1">
        <f>COUNTIFS(Table2[GameID],Table2[[#This Row],[GameID]],Table2[Column1],"&lt;="&amp;Table2[[#This Row],[Column1]])-1</f>
        <v>17</v>
      </c>
    </row>
    <row r="1608" spans="1:31" x14ac:dyDescent="0.45">
      <c r="A1608" t="s">
        <v>342</v>
      </c>
      <c r="B1608" t="str">
        <f>_xlfn.TEXTBEFORE(Table2[[#This Row],[Kamp]]," - ")</f>
        <v>Hafnia FC</v>
      </c>
      <c r="C1608" t="str">
        <f>_xlfn.TEXTAFTER(Table2[[#This Row],[Kamp]],"- ")</f>
        <v>Copenhagen FC</v>
      </c>
      <c r="D1608">
        <v>44962</v>
      </c>
      <c r="E1608">
        <v>69179</v>
      </c>
      <c r="F1608">
        <v>20222023</v>
      </c>
      <c r="G1608" t="s">
        <v>372</v>
      </c>
      <c r="H1608" t="s">
        <v>667</v>
      </c>
      <c r="I1608" t="s">
        <v>677</v>
      </c>
      <c r="J1608">
        <v>3</v>
      </c>
      <c r="K1608">
        <v>29513</v>
      </c>
      <c r="L1608">
        <v>1</v>
      </c>
      <c r="M1608" t="s">
        <v>630</v>
      </c>
      <c r="N1608" t="s">
        <v>255</v>
      </c>
      <c r="O1608" t="s">
        <v>252</v>
      </c>
      <c r="P1608">
        <v>88</v>
      </c>
      <c r="Q1608">
        <v>63</v>
      </c>
      <c r="R1608">
        <f>SUMIFS(Table2[number],Table2[Event],"Goal",Table2[H/U],"HOME",Table2[GameID],Table2[[#This Row],[GameID]],Table2[GameTime],"&lt;="&amp;Table2[[#This Row],[GameTime]])</f>
        <v>4</v>
      </c>
      <c r="S1608">
        <f>SUMIFS(Table2[number],Table2[Event],"Goal",Table2[H/U],"AWAY",Table2[GameID],Table2[[#This Row],[GameID]],Table2[GameTime],"&lt;="&amp;Table2[[#This Row],[GameTime]])</f>
        <v>14</v>
      </c>
      <c r="T1608" t="str">
        <f>IF(Table2[[#This Row],[Event]]="Goal",Table2[[#This Row],[Hscore]]&amp;"-"&amp;Table2[[#This Row],[Uscore]],"")</f>
        <v>4-14</v>
      </c>
      <c r="U1608">
        <v>3458</v>
      </c>
      <c r="V1608" s="1">
        <f>Table2[[#This Row],[GameTime]]-(Table2[[#This Row],[period]]-1)*1200</f>
        <v>1058</v>
      </c>
      <c r="W1608" s="1">
        <f>ROUNDDOWN(Table2[[#This Row],[Time]]/60,0)</f>
        <v>17</v>
      </c>
      <c r="X1608" s="1">
        <f>ROUNDDOWN((Table2[[#This Row],[Time]]/60-Table2[[#This Row],[Time2]])*60,0)</f>
        <v>38</v>
      </c>
      <c r="Y1608" s="1">
        <f>IF(Table2[[#This Row],[Time2]]&lt;10,0&amp;Table2[[#This Row],[Time2]],Table2[[#This Row],[Time2]])</f>
        <v>17</v>
      </c>
      <c r="Z1608" s="1">
        <f>IF(Table2[[#This Row],[Time3]]&lt;10,0&amp;Table2[[#This Row],[Time3]],Table2[[#This Row],[Time3]])</f>
        <v>38</v>
      </c>
      <c r="AA1608" s="2" t="str">
        <f>Table2[[#This Row],[Time4]]&amp;":"&amp;Table2[[#This Row],[Time5]]</f>
        <v>17:38</v>
      </c>
      <c r="AB1608" s="1" t="str" cm="1">
        <f t="array" ref="AB1608">IFERROR(IF(Table2[[#This Row],[code]]="","",_xlfn.IFS(AND(Table2[[#This Row],[code]]&lt;400,Table2[[#This Row],[code]]&lt;&gt;""),2,Table2[[#This Row],[code]]&gt;500,4)),"")</f>
        <v/>
      </c>
      <c r="AC1608" s="1" t="str">
        <f>IF(Table2[[#This Row],[Event]]="Penalty",Table2[[#This Row],[number]],IF(Table2[[#This Row],[Event]]="Time-Out",401,""))</f>
        <v/>
      </c>
      <c r="AD1608" s="1">
        <f>ROW(A1607)</f>
        <v>1607</v>
      </c>
      <c r="AE1608" s="1">
        <f>COUNTIFS(Table2[GameID],Table2[[#This Row],[GameID]],Table2[Column1],"&lt;="&amp;Table2[[#This Row],[Column1]])-1</f>
        <v>18</v>
      </c>
    </row>
    <row r="1609" spans="1:31" x14ac:dyDescent="0.45">
      <c r="A1609" t="s">
        <v>350</v>
      </c>
      <c r="B1609" t="str">
        <f>_xlfn.TEXTBEFORE(Table2[[#This Row],[Kamp]]," - ")</f>
        <v>RungstedHørsholm</v>
      </c>
      <c r="C1609" t="str">
        <f>_xlfn.TEXTAFTER(Table2[[#This Row],[Kamp]],"- ")</f>
        <v>Vanløse Floorball</v>
      </c>
      <c r="D1609">
        <v>44994</v>
      </c>
      <c r="E1609">
        <v>69180</v>
      </c>
      <c r="F1609">
        <v>20222023</v>
      </c>
      <c r="G1609" t="s">
        <v>372</v>
      </c>
      <c r="H1609" t="s">
        <v>662</v>
      </c>
      <c r="I1609" t="s">
        <v>678</v>
      </c>
      <c r="J1609">
        <v>1</v>
      </c>
      <c r="K1609">
        <v>29508</v>
      </c>
      <c r="L1609">
        <v>1</v>
      </c>
      <c r="M1609" t="s">
        <v>630</v>
      </c>
      <c r="N1609" t="s">
        <v>78</v>
      </c>
      <c r="O1609" t="s">
        <v>87</v>
      </c>
      <c r="P1609">
        <v>8</v>
      </c>
      <c r="Q1609">
        <v>27</v>
      </c>
      <c r="R1609">
        <f>SUMIFS(Table2[number],Table2[Event],"Goal",Table2[H/U],"HOME",Table2[GameID],Table2[[#This Row],[GameID]],Table2[GameTime],"&lt;="&amp;Table2[[#This Row],[GameTime]])</f>
        <v>1</v>
      </c>
      <c r="S1609">
        <f>SUMIFS(Table2[number],Table2[Event],"Goal",Table2[H/U],"AWAY",Table2[GameID],Table2[[#This Row],[GameID]],Table2[GameTime],"&lt;="&amp;Table2[[#This Row],[GameTime]])</f>
        <v>0</v>
      </c>
      <c r="T1609" t="str">
        <f>IF(Table2[[#This Row],[Event]]="Goal",Table2[[#This Row],[Hscore]]&amp;"-"&amp;Table2[[#This Row],[Uscore]],"")</f>
        <v>1-0</v>
      </c>
      <c r="U1609">
        <v>276</v>
      </c>
      <c r="V1609" s="1">
        <f>Table2[[#This Row],[GameTime]]-(Table2[[#This Row],[period]]-1)*1200</f>
        <v>276</v>
      </c>
      <c r="W1609" s="1">
        <f>ROUNDDOWN(Table2[[#This Row],[Time]]/60,0)</f>
        <v>4</v>
      </c>
      <c r="X1609" s="1">
        <f>ROUNDDOWN((Table2[[#This Row],[Time]]/60-Table2[[#This Row],[Time2]])*60,0)</f>
        <v>36</v>
      </c>
      <c r="Y1609" s="1" t="str">
        <f>IF(Table2[[#This Row],[Time2]]&lt;10,0&amp;Table2[[#This Row],[Time2]],Table2[[#This Row],[Time2]])</f>
        <v>04</v>
      </c>
      <c r="Z1609" s="1">
        <f>IF(Table2[[#This Row],[Time3]]&lt;10,0&amp;Table2[[#This Row],[Time3]],Table2[[#This Row],[Time3]])</f>
        <v>36</v>
      </c>
      <c r="AA1609" s="2" t="str">
        <f>Table2[[#This Row],[Time4]]&amp;":"&amp;Table2[[#This Row],[Time5]]</f>
        <v>04:36</v>
      </c>
      <c r="AB1609" s="1" t="str" cm="1">
        <f t="array" ref="AB1609">IFERROR(IF(Table2[[#This Row],[code]]="","",_xlfn.IFS(AND(Table2[[#This Row],[code]]&lt;400,Table2[[#This Row],[code]]&lt;&gt;""),2,Table2[[#This Row],[code]]&gt;500,4)),"")</f>
        <v/>
      </c>
      <c r="AC1609" s="1" t="str">
        <f>IF(Table2[[#This Row],[Event]]="Penalty",Table2[[#This Row],[number]],IF(Table2[[#This Row],[Event]]="Time-Out",401,""))</f>
        <v/>
      </c>
      <c r="AD1609" s="1">
        <f>ROW(A1608)</f>
        <v>1608</v>
      </c>
      <c r="AE1609" s="1">
        <f>COUNTIFS(Table2[GameID],Table2[[#This Row],[GameID]],Table2[Column1],"&lt;="&amp;Table2[[#This Row],[Column1]])-1</f>
        <v>0</v>
      </c>
    </row>
    <row r="1610" spans="1:31" x14ac:dyDescent="0.45">
      <c r="A1610" t="s">
        <v>350</v>
      </c>
      <c r="B1610" t="str">
        <f>_xlfn.TEXTBEFORE(Table2[[#This Row],[Kamp]]," - ")</f>
        <v>RungstedHørsholm</v>
      </c>
      <c r="C1610" t="str">
        <f>_xlfn.TEXTAFTER(Table2[[#This Row],[Kamp]],"- ")</f>
        <v>Vanløse Floorball</v>
      </c>
      <c r="D1610">
        <v>44994</v>
      </c>
      <c r="E1610">
        <v>69180</v>
      </c>
      <c r="F1610">
        <v>20222023</v>
      </c>
      <c r="G1610" t="s">
        <v>372</v>
      </c>
      <c r="H1610" t="s">
        <v>662</v>
      </c>
      <c r="I1610" t="s">
        <v>678</v>
      </c>
      <c r="J1610">
        <v>1</v>
      </c>
      <c r="K1610">
        <v>29508</v>
      </c>
      <c r="L1610">
        <v>1</v>
      </c>
      <c r="M1610" t="s">
        <v>630</v>
      </c>
      <c r="N1610" t="s">
        <v>78</v>
      </c>
      <c r="O1610" t="s">
        <v>634</v>
      </c>
      <c r="P1610">
        <v>8</v>
      </c>
      <c r="Q1610" t="s">
        <v>634</v>
      </c>
      <c r="R1610">
        <f>SUMIFS(Table2[number],Table2[Event],"Goal",Table2[H/U],"HOME",Table2[GameID],Table2[[#This Row],[GameID]],Table2[GameTime],"&lt;="&amp;Table2[[#This Row],[GameTime]])</f>
        <v>2</v>
      </c>
      <c r="S1610">
        <f>SUMIFS(Table2[number],Table2[Event],"Goal",Table2[H/U],"AWAY",Table2[GameID],Table2[[#This Row],[GameID]],Table2[GameTime],"&lt;="&amp;Table2[[#This Row],[GameTime]])</f>
        <v>0</v>
      </c>
      <c r="T1610" t="str">
        <f>IF(Table2[[#This Row],[Event]]="Goal",Table2[[#This Row],[Hscore]]&amp;"-"&amp;Table2[[#This Row],[Uscore]],"")</f>
        <v>2-0</v>
      </c>
      <c r="U1610">
        <v>377</v>
      </c>
      <c r="V1610" s="1">
        <f>Table2[[#This Row],[GameTime]]-(Table2[[#This Row],[period]]-1)*1200</f>
        <v>377</v>
      </c>
      <c r="W1610" s="1">
        <f>ROUNDDOWN(Table2[[#This Row],[Time]]/60,0)</f>
        <v>6</v>
      </c>
      <c r="X1610" s="1">
        <f>ROUNDDOWN((Table2[[#This Row],[Time]]/60-Table2[[#This Row],[Time2]])*60,0)</f>
        <v>17</v>
      </c>
      <c r="Y1610" s="1" t="str">
        <f>IF(Table2[[#This Row],[Time2]]&lt;10,0&amp;Table2[[#This Row],[Time2]],Table2[[#This Row],[Time2]])</f>
        <v>06</v>
      </c>
      <c r="Z1610" s="1">
        <f>IF(Table2[[#This Row],[Time3]]&lt;10,0&amp;Table2[[#This Row],[Time3]],Table2[[#This Row],[Time3]])</f>
        <v>17</v>
      </c>
      <c r="AA1610" s="2" t="str">
        <f>Table2[[#This Row],[Time4]]&amp;":"&amp;Table2[[#This Row],[Time5]]</f>
        <v>06:17</v>
      </c>
      <c r="AB1610" s="1" t="str" cm="1">
        <f t="array" ref="AB1610">IFERROR(IF(Table2[[#This Row],[code]]="","",_xlfn.IFS(AND(Table2[[#This Row],[code]]&lt;400,Table2[[#This Row],[code]]&lt;&gt;""),2,Table2[[#This Row],[code]]&gt;500,4)),"")</f>
        <v/>
      </c>
      <c r="AC1610" s="1" t="str">
        <f>IF(Table2[[#This Row],[Event]]="Penalty",Table2[[#This Row],[number]],IF(Table2[[#This Row],[Event]]="Time-Out",401,""))</f>
        <v/>
      </c>
      <c r="AD1610" s="1">
        <f>ROW(A1609)</f>
        <v>1609</v>
      </c>
      <c r="AE1610" s="1">
        <f>COUNTIFS(Table2[GameID],Table2[[#This Row],[GameID]],Table2[Column1],"&lt;="&amp;Table2[[#This Row],[Column1]])-1</f>
        <v>1</v>
      </c>
    </row>
    <row r="1611" spans="1:31" x14ac:dyDescent="0.45">
      <c r="A1611" t="s">
        <v>350</v>
      </c>
      <c r="B1611" t="str">
        <f>_xlfn.TEXTBEFORE(Table2[[#This Row],[Kamp]]," - ")</f>
        <v>RungstedHørsholm</v>
      </c>
      <c r="C1611" t="str">
        <f>_xlfn.TEXTAFTER(Table2[[#This Row],[Kamp]],"- ")</f>
        <v>Vanløse Floorball</v>
      </c>
      <c r="D1611">
        <v>44994</v>
      </c>
      <c r="E1611">
        <v>69180</v>
      </c>
      <c r="F1611">
        <v>20222023</v>
      </c>
      <c r="G1611" t="s">
        <v>372</v>
      </c>
      <c r="H1611" t="s">
        <v>660</v>
      </c>
      <c r="I1611" t="s">
        <v>677</v>
      </c>
      <c r="J1611">
        <v>2</v>
      </c>
      <c r="K1611">
        <v>29509</v>
      </c>
      <c r="L1611">
        <v>1</v>
      </c>
      <c r="M1611" t="s">
        <v>630</v>
      </c>
      <c r="N1611" t="s">
        <v>109</v>
      </c>
      <c r="O1611" t="s">
        <v>97</v>
      </c>
      <c r="P1611">
        <v>91</v>
      </c>
      <c r="Q1611">
        <v>24</v>
      </c>
      <c r="R1611">
        <f>SUMIFS(Table2[number],Table2[Event],"Goal",Table2[H/U],"HOME",Table2[GameID],Table2[[#This Row],[GameID]],Table2[GameTime],"&lt;="&amp;Table2[[#This Row],[GameTime]])</f>
        <v>2</v>
      </c>
      <c r="S1611">
        <f>SUMIFS(Table2[number],Table2[Event],"Goal",Table2[H/U],"AWAY",Table2[GameID],Table2[[#This Row],[GameID]],Table2[GameTime],"&lt;="&amp;Table2[[#This Row],[GameTime]])</f>
        <v>1</v>
      </c>
      <c r="T1611" t="str">
        <f>IF(Table2[[#This Row],[Event]]="Goal",Table2[[#This Row],[Hscore]]&amp;"-"&amp;Table2[[#This Row],[Uscore]],"")</f>
        <v>2-1</v>
      </c>
      <c r="U1611">
        <v>1646</v>
      </c>
      <c r="V1611" s="1">
        <f>Table2[[#This Row],[GameTime]]-(Table2[[#This Row],[period]]-1)*1200</f>
        <v>446</v>
      </c>
      <c r="W1611" s="1">
        <f>ROUNDDOWN(Table2[[#This Row],[Time]]/60,0)</f>
        <v>7</v>
      </c>
      <c r="X1611" s="1">
        <f>ROUNDDOWN((Table2[[#This Row],[Time]]/60-Table2[[#This Row],[Time2]])*60,0)</f>
        <v>26</v>
      </c>
      <c r="Y1611" s="1" t="str">
        <f>IF(Table2[[#This Row],[Time2]]&lt;10,0&amp;Table2[[#This Row],[Time2]],Table2[[#This Row],[Time2]])</f>
        <v>07</v>
      </c>
      <c r="Z1611" s="1">
        <f>IF(Table2[[#This Row],[Time3]]&lt;10,0&amp;Table2[[#This Row],[Time3]],Table2[[#This Row],[Time3]])</f>
        <v>26</v>
      </c>
      <c r="AA1611" s="2" t="str">
        <f>Table2[[#This Row],[Time4]]&amp;":"&amp;Table2[[#This Row],[Time5]]</f>
        <v>07:26</v>
      </c>
      <c r="AB1611" s="1" t="str" cm="1">
        <f t="array" ref="AB1611">IFERROR(IF(Table2[[#This Row],[code]]="","",_xlfn.IFS(AND(Table2[[#This Row],[code]]&lt;400,Table2[[#This Row],[code]]&lt;&gt;""),2,Table2[[#This Row],[code]]&gt;500,4)),"")</f>
        <v/>
      </c>
      <c r="AC1611" s="1" t="str">
        <f>IF(Table2[[#This Row],[Event]]="Penalty",Table2[[#This Row],[number]],IF(Table2[[#This Row],[Event]]="Time-Out",401,""))</f>
        <v/>
      </c>
      <c r="AD1611" s="1">
        <f>ROW(A1610)</f>
        <v>1610</v>
      </c>
      <c r="AE1611" s="1">
        <f>COUNTIFS(Table2[GameID],Table2[[#This Row],[GameID]],Table2[Column1],"&lt;="&amp;Table2[[#This Row],[Column1]])-1</f>
        <v>2</v>
      </c>
    </row>
    <row r="1612" spans="1:31" x14ac:dyDescent="0.45">
      <c r="A1612" t="s">
        <v>350</v>
      </c>
      <c r="B1612" t="str">
        <f>_xlfn.TEXTBEFORE(Table2[[#This Row],[Kamp]]," - ")</f>
        <v>RungstedHørsholm</v>
      </c>
      <c r="C1612" t="str">
        <f>_xlfn.TEXTAFTER(Table2[[#This Row],[Kamp]],"- ")</f>
        <v>Vanløse Floorball</v>
      </c>
      <c r="D1612">
        <v>44994</v>
      </c>
      <c r="E1612">
        <v>69180</v>
      </c>
      <c r="F1612">
        <v>20222023</v>
      </c>
      <c r="G1612" t="s">
        <v>372</v>
      </c>
      <c r="H1612" t="s">
        <v>660</v>
      </c>
      <c r="I1612" t="s">
        <v>677</v>
      </c>
      <c r="J1612">
        <v>2</v>
      </c>
      <c r="K1612">
        <v>29509</v>
      </c>
      <c r="L1612">
        <v>1</v>
      </c>
      <c r="M1612" t="s">
        <v>630</v>
      </c>
      <c r="N1612" t="s">
        <v>99</v>
      </c>
      <c r="O1612" t="s">
        <v>100</v>
      </c>
      <c r="P1612">
        <v>18</v>
      </c>
      <c r="Q1612">
        <v>19</v>
      </c>
      <c r="R1612">
        <f>SUMIFS(Table2[number],Table2[Event],"Goal",Table2[H/U],"HOME",Table2[GameID],Table2[[#This Row],[GameID]],Table2[GameTime],"&lt;="&amp;Table2[[#This Row],[GameTime]])</f>
        <v>2</v>
      </c>
      <c r="S1612">
        <f>SUMIFS(Table2[number],Table2[Event],"Goal",Table2[H/U],"AWAY",Table2[GameID],Table2[[#This Row],[GameID]],Table2[GameTime],"&lt;="&amp;Table2[[#This Row],[GameTime]])</f>
        <v>2</v>
      </c>
      <c r="T1612" t="str">
        <f>IF(Table2[[#This Row],[Event]]="Goal",Table2[[#This Row],[Hscore]]&amp;"-"&amp;Table2[[#This Row],[Uscore]],"")</f>
        <v>2-2</v>
      </c>
      <c r="U1612">
        <v>1740</v>
      </c>
      <c r="V1612" s="1">
        <f>Table2[[#This Row],[GameTime]]-(Table2[[#This Row],[period]]-1)*1200</f>
        <v>540</v>
      </c>
      <c r="W1612" s="1">
        <f>ROUNDDOWN(Table2[[#This Row],[Time]]/60,0)</f>
        <v>9</v>
      </c>
      <c r="X1612" s="1">
        <f>ROUNDDOWN((Table2[[#This Row],[Time]]/60-Table2[[#This Row],[Time2]])*60,0)</f>
        <v>0</v>
      </c>
      <c r="Y1612" s="1" t="str">
        <f>IF(Table2[[#This Row],[Time2]]&lt;10,0&amp;Table2[[#This Row],[Time2]],Table2[[#This Row],[Time2]])</f>
        <v>09</v>
      </c>
      <c r="Z1612" s="1" t="str">
        <f>IF(Table2[[#This Row],[Time3]]&lt;10,0&amp;Table2[[#This Row],[Time3]],Table2[[#This Row],[Time3]])</f>
        <v>00</v>
      </c>
      <c r="AA1612" s="2" t="str">
        <f>Table2[[#This Row],[Time4]]&amp;":"&amp;Table2[[#This Row],[Time5]]</f>
        <v>09:00</v>
      </c>
      <c r="AB1612" s="1" t="str" cm="1">
        <f t="array" ref="AB1612">IFERROR(IF(Table2[[#This Row],[code]]="","",_xlfn.IFS(AND(Table2[[#This Row],[code]]&lt;400,Table2[[#This Row],[code]]&lt;&gt;""),2,Table2[[#This Row],[code]]&gt;500,4)),"")</f>
        <v/>
      </c>
      <c r="AC1612" s="1" t="str">
        <f>IF(Table2[[#This Row],[Event]]="Penalty",Table2[[#This Row],[number]],IF(Table2[[#This Row],[Event]]="Time-Out",401,""))</f>
        <v/>
      </c>
      <c r="AD1612" s="1">
        <f>ROW(A1611)</f>
        <v>1611</v>
      </c>
      <c r="AE1612" s="1">
        <f>COUNTIFS(Table2[GameID],Table2[[#This Row],[GameID]],Table2[Column1],"&lt;="&amp;Table2[[#This Row],[Column1]])-1</f>
        <v>3</v>
      </c>
    </row>
    <row r="1613" spans="1:31" x14ac:dyDescent="0.45">
      <c r="A1613" t="s">
        <v>350</v>
      </c>
      <c r="B1613" t="str">
        <f>_xlfn.TEXTBEFORE(Table2[[#This Row],[Kamp]]," - ")</f>
        <v>RungstedHørsholm</v>
      </c>
      <c r="C1613" t="str">
        <f>_xlfn.TEXTAFTER(Table2[[#This Row],[Kamp]],"- ")</f>
        <v>Vanløse Floorball</v>
      </c>
      <c r="D1613">
        <v>44994</v>
      </c>
      <c r="E1613">
        <v>69180</v>
      </c>
      <c r="F1613">
        <v>20222023</v>
      </c>
      <c r="G1613" t="s">
        <v>372</v>
      </c>
      <c r="H1613" t="s">
        <v>660</v>
      </c>
      <c r="I1613" t="s">
        <v>677</v>
      </c>
      <c r="J1613">
        <v>2</v>
      </c>
      <c r="K1613">
        <v>29509</v>
      </c>
      <c r="L1613">
        <v>1</v>
      </c>
      <c r="M1613" t="s">
        <v>630</v>
      </c>
      <c r="N1613" t="s">
        <v>108</v>
      </c>
      <c r="O1613" t="s">
        <v>285</v>
      </c>
      <c r="P1613">
        <v>88</v>
      </c>
      <c r="Q1613">
        <v>25</v>
      </c>
      <c r="R1613">
        <f>SUMIFS(Table2[number],Table2[Event],"Goal",Table2[H/U],"HOME",Table2[GameID],Table2[[#This Row],[GameID]],Table2[GameTime],"&lt;="&amp;Table2[[#This Row],[GameTime]])</f>
        <v>2</v>
      </c>
      <c r="S1613">
        <f>SUMIFS(Table2[number],Table2[Event],"Goal",Table2[H/U],"AWAY",Table2[GameID],Table2[[#This Row],[GameID]],Table2[GameTime],"&lt;="&amp;Table2[[#This Row],[GameTime]])</f>
        <v>3</v>
      </c>
      <c r="T1613" t="str">
        <f>IF(Table2[[#This Row],[Event]]="Goal",Table2[[#This Row],[Hscore]]&amp;"-"&amp;Table2[[#This Row],[Uscore]],"")</f>
        <v>2-3</v>
      </c>
      <c r="U1613">
        <v>1823</v>
      </c>
      <c r="V1613" s="1">
        <f>Table2[[#This Row],[GameTime]]-(Table2[[#This Row],[period]]-1)*1200</f>
        <v>623</v>
      </c>
      <c r="W1613" s="1">
        <f>ROUNDDOWN(Table2[[#This Row],[Time]]/60,0)</f>
        <v>10</v>
      </c>
      <c r="X1613" s="1">
        <f>ROUNDDOWN((Table2[[#This Row],[Time]]/60-Table2[[#This Row],[Time2]])*60,0)</f>
        <v>23</v>
      </c>
      <c r="Y1613" s="1">
        <f>IF(Table2[[#This Row],[Time2]]&lt;10,0&amp;Table2[[#This Row],[Time2]],Table2[[#This Row],[Time2]])</f>
        <v>10</v>
      </c>
      <c r="Z1613" s="1">
        <f>IF(Table2[[#This Row],[Time3]]&lt;10,0&amp;Table2[[#This Row],[Time3]],Table2[[#This Row],[Time3]])</f>
        <v>23</v>
      </c>
      <c r="AA1613" s="2" t="str">
        <f>Table2[[#This Row],[Time4]]&amp;":"&amp;Table2[[#This Row],[Time5]]</f>
        <v>10:23</v>
      </c>
      <c r="AB1613" s="1" t="str" cm="1">
        <f t="array" ref="AB1613">IFERROR(IF(Table2[[#This Row],[code]]="","",_xlfn.IFS(AND(Table2[[#This Row],[code]]&lt;400,Table2[[#This Row],[code]]&lt;&gt;""),2,Table2[[#This Row],[code]]&gt;500,4)),"")</f>
        <v/>
      </c>
      <c r="AC1613" s="1" t="str">
        <f>IF(Table2[[#This Row],[Event]]="Penalty",Table2[[#This Row],[number]],IF(Table2[[#This Row],[Event]]="Time-Out",401,""))</f>
        <v/>
      </c>
      <c r="AD1613" s="1">
        <f>ROW(A1612)</f>
        <v>1612</v>
      </c>
      <c r="AE1613" s="1">
        <f>COUNTIFS(Table2[GameID],Table2[[#This Row],[GameID]],Table2[Column1],"&lt;="&amp;Table2[[#This Row],[Column1]])-1</f>
        <v>4</v>
      </c>
    </row>
    <row r="1614" spans="1:31" x14ac:dyDescent="0.45">
      <c r="A1614" t="s">
        <v>350</v>
      </c>
      <c r="B1614" t="str">
        <f>_xlfn.TEXTBEFORE(Table2[[#This Row],[Kamp]]," - ")</f>
        <v>RungstedHørsholm</v>
      </c>
      <c r="C1614" t="str">
        <f>_xlfn.TEXTAFTER(Table2[[#This Row],[Kamp]],"- ")</f>
        <v>Vanløse Floorball</v>
      </c>
      <c r="D1614">
        <v>44994</v>
      </c>
      <c r="E1614">
        <v>69180</v>
      </c>
      <c r="F1614">
        <v>20222023</v>
      </c>
      <c r="G1614" t="s">
        <v>372</v>
      </c>
      <c r="H1614" t="s">
        <v>662</v>
      </c>
      <c r="I1614" t="s">
        <v>678</v>
      </c>
      <c r="J1614">
        <v>2</v>
      </c>
      <c r="K1614">
        <v>29508</v>
      </c>
      <c r="L1614">
        <v>1</v>
      </c>
      <c r="M1614" t="s">
        <v>630</v>
      </c>
      <c r="N1614" t="s">
        <v>87</v>
      </c>
      <c r="O1614" t="s">
        <v>93</v>
      </c>
      <c r="P1614">
        <v>27</v>
      </c>
      <c r="Q1614">
        <v>98</v>
      </c>
      <c r="R1614">
        <f>SUMIFS(Table2[number],Table2[Event],"Goal",Table2[H/U],"HOME",Table2[GameID],Table2[[#This Row],[GameID]],Table2[GameTime],"&lt;="&amp;Table2[[#This Row],[GameTime]])</f>
        <v>3</v>
      </c>
      <c r="S1614">
        <f>SUMIFS(Table2[number],Table2[Event],"Goal",Table2[H/U],"AWAY",Table2[GameID],Table2[[#This Row],[GameID]],Table2[GameTime],"&lt;="&amp;Table2[[#This Row],[GameTime]])</f>
        <v>3</v>
      </c>
      <c r="T1614" t="str">
        <f>IF(Table2[[#This Row],[Event]]="Goal",Table2[[#This Row],[Hscore]]&amp;"-"&amp;Table2[[#This Row],[Uscore]],"")</f>
        <v>3-3</v>
      </c>
      <c r="U1614">
        <v>2118</v>
      </c>
      <c r="V1614" s="1">
        <f>Table2[[#This Row],[GameTime]]-(Table2[[#This Row],[period]]-1)*1200</f>
        <v>918</v>
      </c>
      <c r="W1614" s="1">
        <f>ROUNDDOWN(Table2[[#This Row],[Time]]/60,0)</f>
        <v>15</v>
      </c>
      <c r="X1614" s="1">
        <f>ROUNDDOWN((Table2[[#This Row],[Time]]/60-Table2[[#This Row],[Time2]])*60,0)</f>
        <v>18</v>
      </c>
      <c r="Y1614" s="1">
        <f>IF(Table2[[#This Row],[Time2]]&lt;10,0&amp;Table2[[#This Row],[Time2]],Table2[[#This Row],[Time2]])</f>
        <v>15</v>
      </c>
      <c r="Z1614" s="1">
        <f>IF(Table2[[#This Row],[Time3]]&lt;10,0&amp;Table2[[#This Row],[Time3]],Table2[[#This Row],[Time3]])</f>
        <v>18</v>
      </c>
      <c r="AA1614" s="2" t="str">
        <f>Table2[[#This Row],[Time4]]&amp;":"&amp;Table2[[#This Row],[Time5]]</f>
        <v>15:18</v>
      </c>
      <c r="AB1614" s="1" t="str" cm="1">
        <f t="array" ref="AB1614">IFERROR(IF(Table2[[#This Row],[code]]="","",_xlfn.IFS(AND(Table2[[#This Row],[code]]&lt;400,Table2[[#This Row],[code]]&lt;&gt;""),2,Table2[[#This Row],[code]]&gt;500,4)),"")</f>
        <v/>
      </c>
      <c r="AC1614" s="1" t="str">
        <f>IF(Table2[[#This Row],[Event]]="Penalty",Table2[[#This Row],[number]],IF(Table2[[#This Row],[Event]]="Time-Out",401,""))</f>
        <v/>
      </c>
      <c r="AD1614" s="1">
        <f>ROW(A1613)</f>
        <v>1613</v>
      </c>
      <c r="AE1614" s="1">
        <f>COUNTIFS(Table2[GameID],Table2[[#This Row],[GameID]],Table2[Column1],"&lt;="&amp;Table2[[#This Row],[Column1]])-1</f>
        <v>5</v>
      </c>
    </row>
    <row r="1615" spans="1:31" x14ac:dyDescent="0.45">
      <c r="A1615" t="s">
        <v>350</v>
      </c>
      <c r="B1615" t="str">
        <f>_xlfn.TEXTBEFORE(Table2[[#This Row],[Kamp]]," - ")</f>
        <v>RungstedHørsholm</v>
      </c>
      <c r="C1615" t="str">
        <f>_xlfn.TEXTAFTER(Table2[[#This Row],[Kamp]],"- ")</f>
        <v>Vanløse Floorball</v>
      </c>
      <c r="D1615">
        <v>44994</v>
      </c>
      <c r="E1615">
        <v>69180</v>
      </c>
      <c r="F1615">
        <v>20222023</v>
      </c>
      <c r="G1615" t="s">
        <v>372</v>
      </c>
      <c r="H1615" t="s">
        <v>660</v>
      </c>
      <c r="I1615" t="s">
        <v>677</v>
      </c>
      <c r="J1615">
        <v>2</v>
      </c>
      <c r="K1615">
        <v>29509</v>
      </c>
      <c r="L1615">
        <v>1</v>
      </c>
      <c r="M1615" t="s">
        <v>630</v>
      </c>
      <c r="N1615" t="s">
        <v>98</v>
      </c>
      <c r="O1615" t="s">
        <v>285</v>
      </c>
      <c r="P1615">
        <v>16</v>
      </c>
      <c r="Q1615">
        <v>25</v>
      </c>
      <c r="R1615">
        <f>SUMIFS(Table2[number],Table2[Event],"Goal",Table2[H/U],"HOME",Table2[GameID],Table2[[#This Row],[GameID]],Table2[GameTime],"&lt;="&amp;Table2[[#This Row],[GameTime]])</f>
        <v>3</v>
      </c>
      <c r="S1615">
        <f>SUMIFS(Table2[number],Table2[Event],"Goal",Table2[H/U],"AWAY",Table2[GameID],Table2[[#This Row],[GameID]],Table2[GameTime],"&lt;="&amp;Table2[[#This Row],[GameTime]])</f>
        <v>4</v>
      </c>
      <c r="T1615" t="str">
        <f>IF(Table2[[#This Row],[Event]]="Goal",Table2[[#This Row],[Hscore]]&amp;"-"&amp;Table2[[#This Row],[Uscore]],"")</f>
        <v>3-4</v>
      </c>
      <c r="U1615">
        <v>2188</v>
      </c>
      <c r="V1615" s="1">
        <f>Table2[[#This Row],[GameTime]]-(Table2[[#This Row],[period]]-1)*1200</f>
        <v>988</v>
      </c>
      <c r="W1615" s="1">
        <f>ROUNDDOWN(Table2[[#This Row],[Time]]/60,0)</f>
        <v>16</v>
      </c>
      <c r="X1615" s="1">
        <f>ROUNDDOWN((Table2[[#This Row],[Time]]/60-Table2[[#This Row],[Time2]])*60,0)</f>
        <v>27</v>
      </c>
      <c r="Y1615" s="1">
        <f>IF(Table2[[#This Row],[Time2]]&lt;10,0&amp;Table2[[#This Row],[Time2]],Table2[[#This Row],[Time2]])</f>
        <v>16</v>
      </c>
      <c r="Z1615" s="1">
        <f>IF(Table2[[#This Row],[Time3]]&lt;10,0&amp;Table2[[#This Row],[Time3]],Table2[[#This Row],[Time3]])</f>
        <v>27</v>
      </c>
      <c r="AA1615" s="2" t="str">
        <f>Table2[[#This Row],[Time4]]&amp;":"&amp;Table2[[#This Row],[Time5]]</f>
        <v>16:27</v>
      </c>
      <c r="AB1615" s="1" t="str" cm="1">
        <f t="array" ref="AB1615">IFERROR(IF(Table2[[#This Row],[code]]="","",_xlfn.IFS(AND(Table2[[#This Row],[code]]&lt;400,Table2[[#This Row],[code]]&lt;&gt;""),2,Table2[[#This Row],[code]]&gt;500,4)),"")</f>
        <v/>
      </c>
      <c r="AC1615" s="1" t="str">
        <f>IF(Table2[[#This Row],[Event]]="Penalty",Table2[[#This Row],[number]],IF(Table2[[#This Row],[Event]]="Time-Out",401,""))</f>
        <v/>
      </c>
      <c r="AD1615" s="1">
        <f>ROW(A1614)</f>
        <v>1614</v>
      </c>
      <c r="AE1615" s="1">
        <f>COUNTIFS(Table2[GameID],Table2[[#This Row],[GameID]],Table2[Column1],"&lt;="&amp;Table2[[#This Row],[Column1]])-1</f>
        <v>6</v>
      </c>
    </row>
    <row r="1616" spans="1:31" x14ac:dyDescent="0.45">
      <c r="A1616" t="s">
        <v>350</v>
      </c>
      <c r="B1616" t="str">
        <f>_xlfn.TEXTBEFORE(Table2[[#This Row],[Kamp]]," - ")</f>
        <v>RungstedHørsholm</v>
      </c>
      <c r="C1616" t="str">
        <f>_xlfn.TEXTAFTER(Table2[[#This Row],[Kamp]],"- ")</f>
        <v>Vanløse Floorball</v>
      </c>
      <c r="D1616">
        <v>44994</v>
      </c>
      <c r="E1616">
        <v>69180</v>
      </c>
      <c r="F1616">
        <v>20222023</v>
      </c>
      <c r="G1616" t="s">
        <v>372</v>
      </c>
      <c r="H1616" t="s">
        <v>660</v>
      </c>
      <c r="I1616" t="s">
        <v>677</v>
      </c>
      <c r="J1616">
        <v>2</v>
      </c>
      <c r="K1616">
        <v>29509</v>
      </c>
      <c r="L1616">
        <v>208</v>
      </c>
      <c r="M1616" t="s">
        <v>631</v>
      </c>
      <c r="N1616" t="s">
        <v>95</v>
      </c>
      <c r="O1616" t="s">
        <v>634</v>
      </c>
      <c r="P1616">
        <v>20</v>
      </c>
      <c r="Q1616" t="s">
        <v>634</v>
      </c>
      <c r="R1616">
        <f>SUMIFS(Table2[number],Table2[Event],"Goal",Table2[H/U],"HOME",Table2[GameID],Table2[[#This Row],[GameID]],Table2[GameTime],"&lt;="&amp;Table2[[#This Row],[GameTime]])</f>
        <v>3</v>
      </c>
      <c r="S1616">
        <f>SUMIFS(Table2[number],Table2[Event],"Goal",Table2[H/U],"AWAY",Table2[GameID],Table2[[#This Row],[GameID]],Table2[GameTime],"&lt;="&amp;Table2[[#This Row],[GameTime]])</f>
        <v>4</v>
      </c>
      <c r="T1616" t="str">
        <f>IF(Table2[[#This Row],[Event]]="Goal",Table2[[#This Row],[Hscore]]&amp;"-"&amp;Table2[[#This Row],[Uscore]],"")</f>
        <v/>
      </c>
      <c r="U1616">
        <v>2330</v>
      </c>
      <c r="V1616" s="1">
        <f>Table2[[#This Row],[GameTime]]-(Table2[[#This Row],[period]]-1)*1200</f>
        <v>1130</v>
      </c>
      <c r="W1616" s="1">
        <f>ROUNDDOWN(Table2[[#This Row],[Time]]/60,0)</f>
        <v>18</v>
      </c>
      <c r="X1616" s="1">
        <f>ROUNDDOWN((Table2[[#This Row],[Time]]/60-Table2[[#This Row],[Time2]])*60,0)</f>
        <v>49</v>
      </c>
      <c r="Y1616" s="1">
        <f>IF(Table2[[#This Row],[Time2]]&lt;10,0&amp;Table2[[#This Row],[Time2]],Table2[[#This Row],[Time2]])</f>
        <v>18</v>
      </c>
      <c r="Z1616" s="1">
        <f>IF(Table2[[#This Row],[Time3]]&lt;10,0&amp;Table2[[#This Row],[Time3]],Table2[[#This Row],[Time3]])</f>
        <v>49</v>
      </c>
      <c r="AA1616" s="2" t="str">
        <f>Table2[[#This Row],[Time4]]&amp;":"&amp;Table2[[#This Row],[Time5]]</f>
        <v>18:49</v>
      </c>
      <c r="AB1616" s="1" cm="1">
        <f t="array" ref="AB1616">IFERROR(IF(Table2[[#This Row],[code]]="","",_xlfn.IFS(AND(Table2[[#This Row],[code]]&lt;400,Table2[[#This Row],[code]]&lt;&gt;""),2,Table2[[#This Row],[code]]&gt;500,4)),"")</f>
        <v>2</v>
      </c>
      <c r="AC1616" s="1">
        <f>IF(Table2[[#This Row],[Event]]="Penalty",Table2[[#This Row],[number]],IF(Table2[[#This Row],[Event]]="Time-Out",401,""))</f>
        <v>208</v>
      </c>
      <c r="AD1616" s="1">
        <f>ROW(A1615)</f>
        <v>1615</v>
      </c>
      <c r="AE1616" s="1">
        <f>COUNTIFS(Table2[GameID],Table2[[#This Row],[GameID]],Table2[Column1],"&lt;="&amp;Table2[[#This Row],[Column1]])-1</f>
        <v>7</v>
      </c>
    </row>
    <row r="1617" spans="1:31" x14ac:dyDescent="0.45">
      <c r="A1617" t="s">
        <v>350</v>
      </c>
      <c r="B1617" t="str">
        <f>_xlfn.TEXTBEFORE(Table2[[#This Row],[Kamp]]," - ")</f>
        <v>RungstedHørsholm</v>
      </c>
      <c r="C1617" t="str">
        <f>_xlfn.TEXTAFTER(Table2[[#This Row],[Kamp]],"- ")</f>
        <v>Vanløse Floorball</v>
      </c>
      <c r="D1617">
        <v>44994</v>
      </c>
      <c r="E1617">
        <v>69180</v>
      </c>
      <c r="F1617">
        <v>20222023</v>
      </c>
      <c r="G1617" t="s">
        <v>372</v>
      </c>
      <c r="H1617" t="s">
        <v>662</v>
      </c>
      <c r="I1617" t="s">
        <v>678</v>
      </c>
      <c r="J1617">
        <v>3</v>
      </c>
      <c r="K1617">
        <v>29508</v>
      </c>
      <c r="L1617">
        <v>1</v>
      </c>
      <c r="M1617" t="s">
        <v>630</v>
      </c>
      <c r="N1617" t="s">
        <v>78</v>
      </c>
      <c r="O1617" t="s">
        <v>91</v>
      </c>
      <c r="P1617">
        <v>8</v>
      </c>
      <c r="Q1617">
        <v>11</v>
      </c>
      <c r="R1617">
        <f>SUMIFS(Table2[number],Table2[Event],"Goal",Table2[H/U],"HOME",Table2[GameID],Table2[[#This Row],[GameID]],Table2[GameTime],"&lt;="&amp;Table2[[#This Row],[GameTime]])</f>
        <v>4</v>
      </c>
      <c r="S1617">
        <f>SUMIFS(Table2[number],Table2[Event],"Goal",Table2[H/U],"AWAY",Table2[GameID],Table2[[#This Row],[GameID]],Table2[GameTime],"&lt;="&amp;Table2[[#This Row],[GameTime]])</f>
        <v>4</v>
      </c>
      <c r="T1617" t="str">
        <f>IF(Table2[[#This Row],[Event]]="Goal",Table2[[#This Row],[Hscore]]&amp;"-"&amp;Table2[[#This Row],[Uscore]],"")</f>
        <v>4-4</v>
      </c>
      <c r="U1617">
        <v>2473</v>
      </c>
      <c r="V1617" s="1">
        <f>Table2[[#This Row],[GameTime]]-(Table2[[#This Row],[period]]-1)*1200</f>
        <v>73</v>
      </c>
      <c r="W1617" s="1">
        <f>ROUNDDOWN(Table2[[#This Row],[Time]]/60,0)</f>
        <v>1</v>
      </c>
      <c r="X1617" s="1">
        <f>ROUNDDOWN((Table2[[#This Row],[Time]]/60-Table2[[#This Row],[Time2]])*60,0)</f>
        <v>13</v>
      </c>
      <c r="Y1617" s="1" t="str">
        <f>IF(Table2[[#This Row],[Time2]]&lt;10,0&amp;Table2[[#This Row],[Time2]],Table2[[#This Row],[Time2]])</f>
        <v>01</v>
      </c>
      <c r="Z1617" s="1">
        <f>IF(Table2[[#This Row],[Time3]]&lt;10,0&amp;Table2[[#This Row],[Time3]],Table2[[#This Row],[Time3]])</f>
        <v>13</v>
      </c>
      <c r="AA1617" s="2" t="str">
        <f>Table2[[#This Row],[Time4]]&amp;":"&amp;Table2[[#This Row],[Time5]]</f>
        <v>01:13</v>
      </c>
      <c r="AB1617" s="1" t="str" cm="1">
        <f t="array" ref="AB1617">IFERROR(IF(Table2[[#This Row],[code]]="","",_xlfn.IFS(AND(Table2[[#This Row],[code]]&lt;400,Table2[[#This Row],[code]]&lt;&gt;""),2,Table2[[#This Row],[code]]&gt;500,4)),"")</f>
        <v/>
      </c>
      <c r="AC1617" s="1" t="str">
        <f>IF(Table2[[#This Row],[Event]]="Penalty",Table2[[#This Row],[number]],IF(Table2[[#This Row],[Event]]="Time-Out",401,""))</f>
        <v/>
      </c>
      <c r="AD1617" s="1">
        <f>ROW(A1616)</f>
        <v>1616</v>
      </c>
      <c r="AE1617" s="1">
        <f>COUNTIFS(Table2[GameID],Table2[[#This Row],[GameID]],Table2[Column1],"&lt;="&amp;Table2[[#This Row],[Column1]])-1</f>
        <v>8</v>
      </c>
    </row>
    <row r="1618" spans="1:31" x14ac:dyDescent="0.45">
      <c r="A1618" t="s">
        <v>350</v>
      </c>
      <c r="B1618" t="str">
        <f>_xlfn.TEXTBEFORE(Table2[[#This Row],[Kamp]]," - ")</f>
        <v>RungstedHørsholm</v>
      </c>
      <c r="C1618" t="str">
        <f>_xlfn.TEXTAFTER(Table2[[#This Row],[Kamp]],"- ")</f>
        <v>Vanløse Floorball</v>
      </c>
      <c r="D1618">
        <v>44994</v>
      </c>
      <c r="E1618">
        <v>69180</v>
      </c>
      <c r="F1618">
        <v>20222023</v>
      </c>
      <c r="G1618" t="s">
        <v>372</v>
      </c>
      <c r="H1618" t="s">
        <v>660</v>
      </c>
      <c r="I1618" t="s">
        <v>677</v>
      </c>
      <c r="J1618">
        <v>3</v>
      </c>
      <c r="K1618">
        <v>29509</v>
      </c>
      <c r="L1618">
        <v>1</v>
      </c>
      <c r="M1618" t="s">
        <v>630</v>
      </c>
      <c r="N1618" t="s">
        <v>96</v>
      </c>
      <c r="O1618" t="s">
        <v>104</v>
      </c>
      <c r="P1618">
        <v>10</v>
      </c>
      <c r="Q1618">
        <v>48</v>
      </c>
      <c r="R1618">
        <f>SUMIFS(Table2[number],Table2[Event],"Goal",Table2[H/U],"HOME",Table2[GameID],Table2[[#This Row],[GameID]],Table2[GameTime],"&lt;="&amp;Table2[[#This Row],[GameTime]])</f>
        <v>4</v>
      </c>
      <c r="S1618">
        <f>SUMIFS(Table2[number],Table2[Event],"Goal",Table2[H/U],"AWAY",Table2[GameID],Table2[[#This Row],[GameID]],Table2[GameTime],"&lt;="&amp;Table2[[#This Row],[GameTime]])</f>
        <v>5</v>
      </c>
      <c r="T1618" t="str">
        <f>IF(Table2[[#This Row],[Event]]="Goal",Table2[[#This Row],[Hscore]]&amp;"-"&amp;Table2[[#This Row],[Uscore]],"")</f>
        <v>4-5</v>
      </c>
      <c r="U1618">
        <v>2659</v>
      </c>
      <c r="V1618" s="1">
        <f>Table2[[#This Row],[GameTime]]-(Table2[[#This Row],[period]]-1)*1200</f>
        <v>259</v>
      </c>
      <c r="W1618" s="1">
        <f>ROUNDDOWN(Table2[[#This Row],[Time]]/60,0)</f>
        <v>4</v>
      </c>
      <c r="X1618" s="1">
        <f>ROUNDDOWN((Table2[[#This Row],[Time]]/60-Table2[[#This Row],[Time2]])*60,0)</f>
        <v>19</v>
      </c>
      <c r="Y1618" s="1" t="str">
        <f>IF(Table2[[#This Row],[Time2]]&lt;10,0&amp;Table2[[#This Row],[Time2]],Table2[[#This Row],[Time2]])</f>
        <v>04</v>
      </c>
      <c r="Z1618" s="1">
        <f>IF(Table2[[#This Row],[Time3]]&lt;10,0&amp;Table2[[#This Row],[Time3]],Table2[[#This Row],[Time3]])</f>
        <v>19</v>
      </c>
      <c r="AA1618" s="2" t="str">
        <f>Table2[[#This Row],[Time4]]&amp;":"&amp;Table2[[#This Row],[Time5]]</f>
        <v>04:19</v>
      </c>
      <c r="AB1618" s="1" t="str" cm="1">
        <f t="array" ref="AB1618">IFERROR(IF(Table2[[#This Row],[code]]="","",_xlfn.IFS(AND(Table2[[#This Row],[code]]&lt;400,Table2[[#This Row],[code]]&lt;&gt;""),2,Table2[[#This Row],[code]]&gt;500,4)),"")</f>
        <v/>
      </c>
      <c r="AC1618" s="1" t="str">
        <f>IF(Table2[[#This Row],[Event]]="Penalty",Table2[[#This Row],[number]],IF(Table2[[#This Row],[Event]]="Time-Out",401,""))</f>
        <v/>
      </c>
      <c r="AD1618" s="1">
        <f>ROW(A1617)</f>
        <v>1617</v>
      </c>
      <c r="AE1618" s="1">
        <f>COUNTIFS(Table2[GameID],Table2[[#This Row],[GameID]],Table2[Column1],"&lt;="&amp;Table2[[#This Row],[Column1]])-1</f>
        <v>9</v>
      </c>
    </row>
    <row r="1619" spans="1:31" x14ac:dyDescent="0.45">
      <c r="A1619" t="s">
        <v>350</v>
      </c>
      <c r="B1619" t="str">
        <f>_xlfn.TEXTBEFORE(Table2[[#This Row],[Kamp]]," - ")</f>
        <v>RungstedHørsholm</v>
      </c>
      <c r="C1619" t="str">
        <f>_xlfn.TEXTAFTER(Table2[[#This Row],[Kamp]],"- ")</f>
        <v>Vanløse Floorball</v>
      </c>
      <c r="D1619">
        <v>44994</v>
      </c>
      <c r="E1619">
        <v>69180</v>
      </c>
      <c r="F1619">
        <v>20222023</v>
      </c>
      <c r="G1619" t="s">
        <v>372</v>
      </c>
      <c r="H1619" t="s">
        <v>662</v>
      </c>
      <c r="I1619" t="s">
        <v>678</v>
      </c>
      <c r="J1619">
        <v>3</v>
      </c>
      <c r="K1619">
        <v>29508</v>
      </c>
      <c r="L1619">
        <v>202</v>
      </c>
      <c r="M1619" t="s">
        <v>631</v>
      </c>
      <c r="N1619" t="s">
        <v>90</v>
      </c>
      <c r="O1619" t="s">
        <v>634</v>
      </c>
      <c r="P1619">
        <v>87</v>
      </c>
      <c r="Q1619" t="s">
        <v>634</v>
      </c>
      <c r="R1619">
        <f>SUMIFS(Table2[number],Table2[Event],"Goal",Table2[H/U],"HOME",Table2[GameID],Table2[[#This Row],[GameID]],Table2[GameTime],"&lt;="&amp;Table2[[#This Row],[GameTime]])</f>
        <v>4</v>
      </c>
      <c r="S1619">
        <f>SUMIFS(Table2[number],Table2[Event],"Goal",Table2[H/U],"AWAY",Table2[GameID],Table2[[#This Row],[GameID]],Table2[GameTime],"&lt;="&amp;Table2[[#This Row],[GameTime]])</f>
        <v>5</v>
      </c>
      <c r="T1619" t="str">
        <f>IF(Table2[[#This Row],[Event]]="Goal",Table2[[#This Row],[Hscore]]&amp;"-"&amp;Table2[[#This Row],[Uscore]],"")</f>
        <v/>
      </c>
      <c r="U1619">
        <v>2796</v>
      </c>
      <c r="V1619" s="1">
        <f>Table2[[#This Row],[GameTime]]-(Table2[[#This Row],[period]]-1)*1200</f>
        <v>396</v>
      </c>
      <c r="W1619" s="1">
        <f>ROUNDDOWN(Table2[[#This Row],[Time]]/60,0)</f>
        <v>6</v>
      </c>
      <c r="X1619" s="1">
        <f>ROUNDDOWN((Table2[[#This Row],[Time]]/60-Table2[[#This Row],[Time2]])*60,0)</f>
        <v>36</v>
      </c>
      <c r="Y1619" s="1" t="str">
        <f>IF(Table2[[#This Row],[Time2]]&lt;10,0&amp;Table2[[#This Row],[Time2]],Table2[[#This Row],[Time2]])</f>
        <v>06</v>
      </c>
      <c r="Z1619" s="1">
        <f>IF(Table2[[#This Row],[Time3]]&lt;10,0&amp;Table2[[#This Row],[Time3]],Table2[[#This Row],[Time3]])</f>
        <v>36</v>
      </c>
      <c r="AA1619" s="2" t="str">
        <f>Table2[[#This Row],[Time4]]&amp;":"&amp;Table2[[#This Row],[Time5]]</f>
        <v>06:36</v>
      </c>
      <c r="AB1619" s="1" cm="1">
        <f t="array" ref="AB1619">IFERROR(IF(Table2[[#This Row],[code]]="","",_xlfn.IFS(AND(Table2[[#This Row],[code]]&lt;400,Table2[[#This Row],[code]]&lt;&gt;""),2,Table2[[#This Row],[code]]&gt;500,4)),"")</f>
        <v>2</v>
      </c>
      <c r="AC1619" s="1">
        <f>IF(Table2[[#This Row],[Event]]="Penalty",Table2[[#This Row],[number]],IF(Table2[[#This Row],[Event]]="Time-Out",401,""))</f>
        <v>202</v>
      </c>
      <c r="AD1619" s="1">
        <f>ROW(A1618)</f>
        <v>1618</v>
      </c>
      <c r="AE1619" s="1">
        <f>COUNTIFS(Table2[GameID],Table2[[#This Row],[GameID]],Table2[Column1],"&lt;="&amp;Table2[[#This Row],[Column1]])-1</f>
        <v>10</v>
      </c>
    </row>
    <row r="1620" spans="1:31" x14ac:dyDescent="0.45">
      <c r="A1620" t="s">
        <v>350</v>
      </c>
      <c r="B1620" t="str">
        <f>_xlfn.TEXTBEFORE(Table2[[#This Row],[Kamp]]," - ")</f>
        <v>RungstedHørsholm</v>
      </c>
      <c r="C1620" t="str">
        <f>_xlfn.TEXTAFTER(Table2[[#This Row],[Kamp]],"- ")</f>
        <v>Vanløse Floorball</v>
      </c>
      <c r="D1620">
        <v>44994</v>
      </c>
      <c r="E1620">
        <v>69180</v>
      </c>
      <c r="F1620">
        <v>20222023</v>
      </c>
      <c r="G1620" t="s">
        <v>372</v>
      </c>
      <c r="H1620" t="s">
        <v>662</v>
      </c>
      <c r="I1620" t="s">
        <v>678</v>
      </c>
      <c r="J1620">
        <v>3</v>
      </c>
      <c r="K1620">
        <v>29508</v>
      </c>
      <c r="L1620">
        <v>1</v>
      </c>
      <c r="M1620" t="s">
        <v>630</v>
      </c>
      <c r="N1620" t="s">
        <v>90</v>
      </c>
      <c r="O1620" t="s">
        <v>83</v>
      </c>
      <c r="P1620">
        <v>87</v>
      </c>
      <c r="Q1620">
        <v>17</v>
      </c>
      <c r="R1620">
        <f>SUMIFS(Table2[number],Table2[Event],"Goal",Table2[H/U],"HOME",Table2[GameID],Table2[[#This Row],[GameID]],Table2[GameTime],"&lt;="&amp;Table2[[#This Row],[GameTime]])</f>
        <v>5</v>
      </c>
      <c r="S1620">
        <f>SUMIFS(Table2[number],Table2[Event],"Goal",Table2[H/U],"AWAY",Table2[GameID],Table2[[#This Row],[GameID]],Table2[GameTime],"&lt;="&amp;Table2[[#This Row],[GameTime]])</f>
        <v>5</v>
      </c>
      <c r="T1620" t="str">
        <f>IF(Table2[[#This Row],[Event]]="Goal",Table2[[#This Row],[Hscore]]&amp;"-"&amp;Table2[[#This Row],[Uscore]],"")</f>
        <v>5-5</v>
      </c>
      <c r="U1620">
        <v>2924</v>
      </c>
      <c r="V1620" s="1">
        <f>Table2[[#This Row],[GameTime]]-(Table2[[#This Row],[period]]-1)*1200</f>
        <v>524</v>
      </c>
      <c r="W1620" s="1">
        <f>ROUNDDOWN(Table2[[#This Row],[Time]]/60,0)</f>
        <v>8</v>
      </c>
      <c r="X1620" s="1">
        <f>ROUNDDOWN((Table2[[#This Row],[Time]]/60-Table2[[#This Row],[Time2]])*60,0)</f>
        <v>44</v>
      </c>
      <c r="Y1620" s="1" t="str">
        <f>IF(Table2[[#This Row],[Time2]]&lt;10,0&amp;Table2[[#This Row],[Time2]],Table2[[#This Row],[Time2]])</f>
        <v>08</v>
      </c>
      <c r="Z1620" s="1">
        <f>IF(Table2[[#This Row],[Time3]]&lt;10,0&amp;Table2[[#This Row],[Time3]],Table2[[#This Row],[Time3]])</f>
        <v>44</v>
      </c>
      <c r="AA1620" s="2" t="str">
        <f>Table2[[#This Row],[Time4]]&amp;":"&amp;Table2[[#This Row],[Time5]]</f>
        <v>08:44</v>
      </c>
      <c r="AB1620" s="1" t="str" cm="1">
        <f t="array" ref="AB1620">IFERROR(IF(Table2[[#This Row],[code]]="","",_xlfn.IFS(AND(Table2[[#This Row],[code]]&lt;400,Table2[[#This Row],[code]]&lt;&gt;""),2,Table2[[#This Row],[code]]&gt;500,4)),"")</f>
        <v/>
      </c>
      <c r="AC1620" s="1" t="str">
        <f>IF(Table2[[#This Row],[Event]]="Penalty",Table2[[#This Row],[number]],IF(Table2[[#This Row],[Event]]="Time-Out",401,""))</f>
        <v/>
      </c>
      <c r="AD1620" s="1">
        <f>ROW(A1619)</f>
        <v>1619</v>
      </c>
      <c r="AE1620" s="1">
        <f>COUNTIFS(Table2[GameID],Table2[[#This Row],[GameID]],Table2[Column1],"&lt;="&amp;Table2[[#This Row],[Column1]])-1</f>
        <v>11</v>
      </c>
    </row>
    <row r="1621" spans="1:31" x14ac:dyDescent="0.45">
      <c r="A1621" t="s">
        <v>350</v>
      </c>
      <c r="B1621" t="str">
        <f>_xlfn.TEXTBEFORE(Table2[[#This Row],[Kamp]]," - ")</f>
        <v>RungstedHørsholm</v>
      </c>
      <c r="C1621" t="str">
        <f>_xlfn.TEXTAFTER(Table2[[#This Row],[Kamp]],"- ")</f>
        <v>Vanløse Floorball</v>
      </c>
      <c r="D1621">
        <v>44994</v>
      </c>
      <c r="E1621">
        <v>69180</v>
      </c>
      <c r="F1621">
        <v>20222023</v>
      </c>
      <c r="G1621" t="s">
        <v>372</v>
      </c>
      <c r="H1621" t="s">
        <v>662</v>
      </c>
      <c r="I1621" t="s">
        <v>678</v>
      </c>
      <c r="J1621">
        <v>3</v>
      </c>
      <c r="K1621">
        <v>29508</v>
      </c>
      <c r="L1621">
        <v>0</v>
      </c>
      <c r="M1621" t="s">
        <v>633</v>
      </c>
      <c r="N1621" t="s">
        <v>634</v>
      </c>
      <c r="O1621" t="s">
        <v>634</v>
      </c>
      <c r="P1621" t="s">
        <v>634</v>
      </c>
      <c r="Q1621" t="s">
        <v>634</v>
      </c>
      <c r="R1621">
        <f>SUMIFS(Table2[number],Table2[Event],"Goal",Table2[H/U],"HOME",Table2[GameID],Table2[[#This Row],[GameID]],Table2[GameTime],"&lt;="&amp;Table2[[#This Row],[GameTime]])</f>
        <v>5</v>
      </c>
      <c r="S1621">
        <f>SUMIFS(Table2[number],Table2[Event],"Goal",Table2[H/U],"AWAY",Table2[GameID],Table2[[#This Row],[GameID]],Table2[GameTime],"&lt;="&amp;Table2[[#This Row],[GameTime]])</f>
        <v>5</v>
      </c>
      <c r="T1621" t="str">
        <f>IF(Table2[[#This Row],[Event]]="Goal",Table2[[#This Row],[Hscore]]&amp;"-"&amp;Table2[[#This Row],[Uscore]],"")</f>
        <v/>
      </c>
      <c r="U1621">
        <v>3259</v>
      </c>
      <c r="V1621" s="1">
        <f>Table2[[#This Row],[GameTime]]-(Table2[[#This Row],[period]]-1)*1200</f>
        <v>859</v>
      </c>
      <c r="W1621" s="1">
        <f>ROUNDDOWN(Table2[[#This Row],[Time]]/60,0)</f>
        <v>14</v>
      </c>
      <c r="X1621" s="1">
        <f>ROUNDDOWN((Table2[[#This Row],[Time]]/60-Table2[[#This Row],[Time2]])*60,0)</f>
        <v>19</v>
      </c>
      <c r="Y1621" s="1">
        <f>IF(Table2[[#This Row],[Time2]]&lt;10,0&amp;Table2[[#This Row],[Time2]],Table2[[#This Row],[Time2]])</f>
        <v>14</v>
      </c>
      <c r="Z1621" s="1">
        <f>IF(Table2[[#This Row],[Time3]]&lt;10,0&amp;Table2[[#This Row],[Time3]],Table2[[#This Row],[Time3]])</f>
        <v>19</v>
      </c>
      <c r="AA1621" s="2" t="str">
        <f>Table2[[#This Row],[Time4]]&amp;":"&amp;Table2[[#This Row],[Time5]]</f>
        <v>14:19</v>
      </c>
      <c r="AB1621" s="1" t="str" cm="1">
        <f t="array" ref="AB1621">IFERROR(IF(Table2[[#This Row],[code]]="","",_xlfn.IFS(AND(Table2[[#This Row],[code]]&lt;400,Table2[[#This Row],[code]]&lt;&gt;""),2,Table2[[#This Row],[code]]&gt;500,4)),"")</f>
        <v/>
      </c>
      <c r="AC1621" s="1">
        <f>IF(Table2[[#This Row],[Event]]="Penalty",Table2[[#This Row],[number]],IF(Table2[[#This Row],[Event]]="Time-Out",401,""))</f>
        <v>401</v>
      </c>
      <c r="AD1621" s="1">
        <f>ROW(A1620)</f>
        <v>1620</v>
      </c>
      <c r="AE1621" s="1">
        <f>COUNTIFS(Table2[GameID],Table2[[#This Row],[GameID]],Table2[Column1],"&lt;="&amp;Table2[[#This Row],[Column1]])-1</f>
        <v>12</v>
      </c>
    </row>
    <row r="1622" spans="1:31" x14ac:dyDescent="0.45">
      <c r="A1622" t="s">
        <v>350</v>
      </c>
      <c r="B1622" t="str">
        <f>_xlfn.TEXTBEFORE(Table2[[#This Row],[Kamp]]," - ")</f>
        <v>RungstedHørsholm</v>
      </c>
      <c r="C1622" t="str">
        <f>_xlfn.TEXTAFTER(Table2[[#This Row],[Kamp]],"- ")</f>
        <v>Vanløse Floorball</v>
      </c>
      <c r="D1622">
        <v>44994</v>
      </c>
      <c r="E1622">
        <v>69180</v>
      </c>
      <c r="F1622">
        <v>20222023</v>
      </c>
      <c r="G1622" t="s">
        <v>372</v>
      </c>
      <c r="H1622" t="s">
        <v>660</v>
      </c>
      <c r="I1622" t="s">
        <v>677</v>
      </c>
      <c r="J1622">
        <v>3</v>
      </c>
      <c r="K1622">
        <v>29509</v>
      </c>
      <c r="L1622">
        <v>1</v>
      </c>
      <c r="M1622" t="s">
        <v>630</v>
      </c>
      <c r="N1622" t="s">
        <v>109</v>
      </c>
      <c r="O1622" t="s">
        <v>105</v>
      </c>
      <c r="P1622">
        <v>91</v>
      </c>
      <c r="Q1622">
        <v>97</v>
      </c>
      <c r="R1622">
        <f>SUMIFS(Table2[number],Table2[Event],"Goal",Table2[H/U],"HOME",Table2[GameID],Table2[[#This Row],[GameID]],Table2[GameTime],"&lt;="&amp;Table2[[#This Row],[GameTime]])</f>
        <v>5</v>
      </c>
      <c r="S1622">
        <f>SUMIFS(Table2[number],Table2[Event],"Goal",Table2[H/U],"AWAY",Table2[GameID],Table2[[#This Row],[GameID]],Table2[GameTime],"&lt;="&amp;Table2[[#This Row],[GameTime]])</f>
        <v>6</v>
      </c>
      <c r="T1622" t="str">
        <f>IF(Table2[[#This Row],[Event]]="Goal",Table2[[#This Row],[Hscore]]&amp;"-"&amp;Table2[[#This Row],[Uscore]],"")</f>
        <v>5-6</v>
      </c>
      <c r="U1622">
        <v>3404</v>
      </c>
      <c r="V1622" s="1">
        <f>Table2[[#This Row],[GameTime]]-(Table2[[#This Row],[period]]-1)*1200</f>
        <v>1004</v>
      </c>
      <c r="W1622" s="1">
        <f>ROUNDDOWN(Table2[[#This Row],[Time]]/60,0)</f>
        <v>16</v>
      </c>
      <c r="X1622" s="1">
        <f>ROUNDDOWN((Table2[[#This Row],[Time]]/60-Table2[[#This Row],[Time2]])*60,0)</f>
        <v>44</v>
      </c>
      <c r="Y1622" s="1">
        <f>IF(Table2[[#This Row],[Time2]]&lt;10,0&amp;Table2[[#This Row],[Time2]],Table2[[#This Row],[Time2]])</f>
        <v>16</v>
      </c>
      <c r="Z1622" s="1">
        <f>IF(Table2[[#This Row],[Time3]]&lt;10,0&amp;Table2[[#This Row],[Time3]],Table2[[#This Row],[Time3]])</f>
        <v>44</v>
      </c>
      <c r="AA1622" s="2" t="str">
        <f>Table2[[#This Row],[Time4]]&amp;":"&amp;Table2[[#This Row],[Time5]]</f>
        <v>16:44</v>
      </c>
      <c r="AB1622" s="1" t="str" cm="1">
        <f t="array" ref="AB1622">IFERROR(IF(Table2[[#This Row],[code]]="","",_xlfn.IFS(AND(Table2[[#This Row],[code]]&lt;400,Table2[[#This Row],[code]]&lt;&gt;""),2,Table2[[#This Row],[code]]&gt;500,4)),"")</f>
        <v/>
      </c>
      <c r="AC1622" s="1" t="str">
        <f>IF(Table2[[#This Row],[Event]]="Penalty",Table2[[#This Row],[number]],IF(Table2[[#This Row],[Event]]="Time-Out",401,""))</f>
        <v/>
      </c>
      <c r="AD1622" s="1">
        <f>ROW(A1621)</f>
        <v>1621</v>
      </c>
      <c r="AE1622" s="1">
        <f>COUNTIFS(Table2[GameID],Table2[[#This Row],[GameID]],Table2[Column1],"&lt;="&amp;Table2[[#This Row],[Column1]])-1</f>
        <v>13</v>
      </c>
    </row>
    <row r="1623" spans="1:31" x14ac:dyDescent="0.45">
      <c r="A1623" t="s">
        <v>350</v>
      </c>
      <c r="B1623" t="str">
        <f>_xlfn.TEXTBEFORE(Table2[[#This Row],[Kamp]]," - ")</f>
        <v>RungstedHørsholm</v>
      </c>
      <c r="C1623" t="str">
        <f>_xlfn.TEXTAFTER(Table2[[#This Row],[Kamp]],"- ")</f>
        <v>Vanløse Floorball</v>
      </c>
      <c r="D1623">
        <v>44994</v>
      </c>
      <c r="E1623">
        <v>69180</v>
      </c>
      <c r="F1623">
        <v>20222023</v>
      </c>
      <c r="G1623" t="s">
        <v>372</v>
      </c>
      <c r="H1623" t="s">
        <v>660</v>
      </c>
      <c r="I1623" t="s">
        <v>677</v>
      </c>
      <c r="J1623">
        <v>3</v>
      </c>
      <c r="K1623">
        <v>29509</v>
      </c>
      <c r="L1623">
        <v>1</v>
      </c>
      <c r="M1623" t="s">
        <v>630</v>
      </c>
      <c r="N1623" t="s">
        <v>105</v>
      </c>
      <c r="O1623" t="s">
        <v>108</v>
      </c>
      <c r="P1623">
        <v>97</v>
      </c>
      <c r="Q1623">
        <v>88</v>
      </c>
      <c r="R1623">
        <f>SUMIFS(Table2[number],Table2[Event],"Goal",Table2[H/U],"HOME",Table2[GameID],Table2[[#This Row],[GameID]],Table2[GameTime],"&lt;="&amp;Table2[[#This Row],[GameTime]])</f>
        <v>5</v>
      </c>
      <c r="S1623">
        <f>SUMIFS(Table2[number],Table2[Event],"Goal",Table2[H/U],"AWAY",Table2[GameID],Table2[[#This Row],[GameID]],Table2[GameTime],"&lt;="&amp;Table2[[#This Row],[GameTime]])</f>
        <v>7</v>
      </c>
      <c r="T1623" t="str">
        <f>IF(Table2[[#This Row],[Event]]="Goal",Table2[[#This Row],[Hscore]]&amp;"-"&amp;Table2[[#This Row],[Uscore]],"")</f>
        <v>5-7</v>
      </c>
      <c r="U1623">
        <v>3440</v>
      </c>
      <c r="V1623" s="1">
        <f>Table2[[#This Row],[GameTime]]-(Table2[[#This Row],[period]]-1)*1200</f>
        <v>1040</v>
      </c>
      <c r="W1623" s="1">
        <f>ROUNDDOWN(Table2[[#This Row],[Time]]/60,0)</f>
        <v>17</v>
      </c>
      <c r="X1623" s="1">
        <f>ROUNDDOWN((Table2[[#This Row],[Time]]/60-Table2[[#This Row],[Time2]])*60,0)</f>
        <v>19</v>
      </c>
      <c r="Y1623" s="1">
        <f>IF(Table2[[#This Row],[Time2]]&lt;10,0&amp;Table2[[#This Row],[Time2]],Table2[[#This Row],[Time2]])</f>
        <v>17</v>
      </c>
      <c r="Z1623" s="1">
        <f>IF(Table2[[#This Row],[Time3]]&lt;10,0&amp;Table2[[#This Row],[Time3]],Table2[[#This Row],[Time3]])</f>
        <v>19</v>
      </c>
      <c r="AA1623" s="2" t="str">
        <f>Table2[[#This Row],[Time4]]&amp;":"&amp;Table2[[#This Row],[Time5]]</f>
        <v>17:19</v>
      </c>
      <c r="AB1623" s="1" t="str" cm="1">
        <f t="array" ref="AB1623">IFERROR(IF(Table2[[#This Row],[code]]="","",_xlfn.IFS(AND(Table2[[#This Row],[code]]&lt;400,Table2[[#This Row],[code]]&lt;&gt;""),2,Table2[[#This Row],[code]]&gt;500,4)),"")</f>
        <v/>
      </c>
      <c r="AC1623" s="1" t="str">
        <f>IF(Table2[[#This Row],[Event]]="Penalty",Table2[[#This Row],[number]],IF(Table2[[#This Row],[Event]]="Time-Out",401,""))</f>
        <v/>
      </c>
      <c r="AD1623" s="1">
        <f>ROW(A1622)</f>
        <v>1622</v>
      </c>
      <c r="AE1623" s="1">
        <f>COUNTIFS(Table2[GameID],Table2[[#This Row],[GameID]],Table2[Column1],"&lt;="&amp;Table2[[#This Row],[Column1]])-1</f>
        <v>14</v>
      </c>
    </row>
    <row r="1624" spans="1:31" x14ac:dyDescent="0.45">
      <c r="A1624" t="s">
        <v>350</v>
      </c>
      <c r="B1624" t="str">
        <f>_xlfn.TEXTBEFORE(Table2[[#This Row],[Kamp]]," - ")</f>
        <v>RungstedHørsholm</v>
      </c>
      <c r="C1624" t="str">
        <f>_xlfn.TEXTAFTER(Table2[[#This Row],[Kamp]],"- ")</f>
        <v>Vanløse Floorball</v>
      </c>
      <c r="D1624">
        <v>44994</v>
      </c>
      <c r="E1624">
        <v>69180</v>
      </c>
      <c r="F1624">
        <v>20222023</v>
      </c>
      <c r="G1624" t="s">
        <v>372</v>
      </c>
      <c r="H1624" t="s">
        <v>660</v>
      </c>
      <c r="I1624" t="s">
        <v>677</v>
      </c>
      <c r="J1624">
        <v>3</v>
      </c>
      <c r="K1624">
        <v>29509</v>
      </c>
      <c r="L1624">
        <v>0</v>
      </c>
      <c r="M1624" t="s">
        <v>631</v>
      </c>
      <c r="N1624" t="s">
        <v>96</v>
      </c>
      <c r="O1624" t="s">
        <v>634</v>
      </c>
      <c r="P1624">
        <v>10</v>
      </c>
      <c r="Q1624" t="s">
        <v>634</v>
      </c>
      <c r="R1624">
        <f>SUMIFS(Table2[number],Table2[Event],"Goal",Table2[H/U],"HOME",Table2[GameID],Table2[[#This Row],[GameID]],Table2[GameTime],"&lt;="&amp;Table2[[#This Row],[GameTime]])</f>
        <v>5</v>
      </c>
      <c r="S1624">
        <f>SUMIFS(Table2[number],Table2[Event],"Goal",Table2[H/U],"AWAY",Table2[GameID],Table2[[#This Row],[GameID]],Table2[GameTime],"&lt;="&amp;Table2[[#This Row],[GameTime]])</f>
        <v>7</v>
      </c>
      <c r="T1624" t="str">
        <f>IF(Table2[[#This Row],[Event]]="Goal",Table2[[#This Row],[Hscore]]&amp;"-"&amp;Table2[[#This Row],[Uscore]],"")</f>
        <v/>
      </c>
      <c r="U1624">
        <v>3462</v>
      </c>
      <c r="V1624" s="1">
        <f>Table2[[#This Row],[GameTime]]-(Table2[[#This Row],[period]]-1)*1200</f>
        <v>1062</v>
      </c>
      <c r="W1624" s="1">
        <f>ROUNDDOWN(Table2[[#This Row],[Time]]/60,0)</f>
        <v>17</v>
      </c>
      <c r="X1624" s="1">
        <f>ROUNDDOWN((Table2[[#This Row],[Time]]/60-Table2[[#This Row],[Time2]])*60,0)</f>
        <v>42</v>
      </c>
      <c r="Y1624" s="1">
        <f>IF(Table2[[#This Row],[Time2]]&lt;10,0&amp;Table2[[#This Row],[Time2]],Table2[[#This Row],[Time2]])</f>
        <v>17</v>
      </c>
      <c r="Z1624" s="1">
        <f>IF(Table2[[#This Row],[Time3]]&lt;10,0&amp;Table2[[#This Row],[Time3]],Table2[[#This Row],[Time3]])</f>
        <v>42</v>
      </c>
      <c r="AA1624" s="2" t="str">
        <f>Table2[[#This Row],[Time4]]&amp;":"&amp;Table2[[#This Row],[Time5]]</f>
        <v>17:42</v>
      </c>
      <c r="AB1624" s="1" cm="1">
        <f t="array" ref="AB1624">IFERROR(IF(Table2[[#This Row],[code]]="","",_xlfn.IFS(AND(Table2[[#This Row],[code]]&lt;400,Table2[[#This Row],[code]]&lt;&gt;""),2,Table2[[#This Row],[code]]&gt;500,4)),"")</f>
        <v>2</v>
      </c>
      <c r="AC1624" s="1">
        <f>IF(Table2[[#This Row],[Event]]="Penalty",Table2[[#This Row],[number]],IF(Table2[[#This Row],[Event]]="Time-Out",401,""))</f>
        <v>0</v>
      </c>
      <c r="AD1624" s="1">
        <f>ROW(A1623)</f>
        <v>1623</v>
      </c>
      <c r="AE1624" s="1">
        <f>COUNTIFS(Table2[GameID],Table2[[#This Row],[GameID]],Table2[Column1],"&lt;="&amp;Table2[[#This Row],[Column1]])-1</f>
        <v>15</v>
      </c>
    </row>
    <row r="1625" spans="1:31" x14ac:dyDescent="0.45">
      <c r="A1625" t="s">
        <v>350</v>
      </c>
      <c r="B1625" t="str">
        <f>_xlfn.TEXTBEFORE(Table2[[#This Row],[Kamp]]," - ")</f>
        <v>RungstedHørsholm</v>
      </c>
      <c r="C1625" t="str">
        <f>_xlfn.TEXTAFTER(Table2[[#This Row],[Kamp]],"- ")</f>
        <v>Vanløse Floorball</v>
      </c>
      <c r="D1625">
        <v>44994</v>
      </c>
      <c r="E1625">
        <v>69180</v>
      </c>
      <c r="F1625">
        <v>20222023</v>
      </c>
      <c r="G1625" t="s">
        <v>372</v>
      </c>
      <c r="H1625" t="s">
        <v>660</v>
      </c>
      <c r="I1625" t="s">
        <v>677</v>
      </c>
      <c r="J1625">
        <v>3</v>
      </c>
      <c r="K1625">
        <v>29509</v>
      </c>
      <c r="L1625">
        <v>1</v>
      </c>
      <c r="M1625" t="s">
        <v>630</v>
      </c>
      <c r="N1625" t="s">
        <v>109</v>
      </c>
      <c r="O1625" t="s">
        <v>105</v>
      </c>
      <c r="P1625">
        <v>91</v>
      </c>
      <c r="Q1625">
        <v>97</v>
      </c>
      <c r="R1625">
        <f>SUMIFS(Table2[number],Table2[Event],"Goal",Table2[H/U],"HOME",Table2[GameID],Table2[[#This Row],[GameID]],Table2[GameTime],"&lt;="&amp;Table2[[#This Row],[GameTime]])</f>
        <v>5</v>
      </c>
      <c r="S1625">
        <f>SUMIFS(Table2[number],Table2[Event],"Goal",Table2[H/U],"AWAY",Table2[GameID],Table2[[#This Row],[GameID]],Table2[GameTime],"&lt;="&amp;Table2[[#This Row],[GameTime]])</f>
        <v>8</v>
      </c>
      <c r="T1625" t="str">
        <f>IF(Table2[[#This Row],[Event]]="Goal",Table2[[#This Row],[Hscore]]&amp;"-"&amp;Table2[[#This Row],[Uscore]],"")</f>
        <v>5-8</v>
      </c>
      <c r="U1625">
        <v>3503</v>
      </c>
      <c r="V1625" s="1">
        <f>Table2[[#This Row],[GameTime]]-(Table2[[#This Row],[period]]-1)*1200</f>
        <v>1103</v>
      </c>
      <c r="W1625" s="1">
        <f>ROUNDDOWN(Table2[[#This Row],[Time]]/60,0)</f>
        <v>18</v>
      </c>
      <c r="X1625" s="1">
        <f>ROUNDDOWN((Table2[[#This Row],[Time]]/60-Table2[[#This Row],[Time2]])*60,0)</f>
        <v>23</v>
      </c>
      <c r="Y1625" s="1">
        <f>IF(Table2[[#This Row],[Time2]]&lt;10,0&amp;Table2[[#This Row],[Time2]],Table2[[#This Row],[Time2]])</f>
        <v>18</v>
      </c>
      <c r="Z1625" s="1">
        <f>IF(Table2[[#This Row],[Time3]]&lt;10,0&amp;Table2[[#This Row],[Time3]],Table2[[#This Row],[Time3]])</f>
        <v>23</v>
      </c>
      <c r="AA1625" s="2" t="str">
        <f>Table2[[#This Row],[Time4]]&amp;":"&amp;Table2[[#This Row],[Time5]]</f>
        <v>18:23</v>
      </c>
      <c r="AB1625" s="1" t="str" cm="1">
        <f t="array" ref="AB1625">IFERROR(IF(Table2[[#This Row],[code]]="","",_xlfn.IFS(AND(Table2[[#This Row],[code]]&lt;400,Table2[[#This Row],[code]]&lt;&gt;""),2,Table2[[#This Row],[code]]&gt;500,4)),"")</f>
        <v/>
      </c>
      <c r="AC1625" s="1" t="str">
        <f>IF(Table2[[#This Row],[Event]]="Penalty",Table2[[#This Row],[number]],IF(Table2[[#This Row],[Event]]="Time-Out",401,""))</f>
        <v/>
      </c>
      <c r="AD1625" s="1">
        <f>ROW(A1624)</f>
        <v>1624</v>
      </c>
      <c r="AE1625" s="1">
        <f>COUNTIFS(Table2[GameID],Table2[[#This Row],[GameID]],Table2[Column1],"&lt;="&amp;Table2[[#This Row],[Column1]])-1</f>
        <v>16</v>
      </c>
    </row>
    <row r="1626" spans="1:31" x14ac:dyDescent="0.45">
      <c r="A1626" t="s">
        <v>160</v>
      </c>
      <c r="B1626" t="str">
        <f>_xlfn.TEXTBEFORE(Table2[[#This Row],[Kamp]]," - ")</f>
        <v>RungstedHørsholm</v>
      </c>
      <c r="C1626" t="str">
        <f>_xlfn.TEXTAFTER(Table2[[#This Row],[Kamp]],"- ")</f>
        <v>Hafnia FC</v>
      </c>
      <c r="D1626">
        <v>44983</v>
      </c>
      <c r="E1626">
        <v>69181</v>
      </c>
      <c r="F1626">
        <v>20222023</v>
      </c>
      <c r="G1626" t="s">
        <v>372</v>
      </c>
      <c r="H1626" t="s">
        <v>662</v>
      </c>
      <c r="I1626" t="s">
        <v>678</v>
      </c>
      <c r="J1626">
        <v>1</v>
      </c>
      <c r="K1626">
        <v>29508</v>
      </c>
      <c r="L1626">
        <v>1</v>
      </c>
      <c r="M1626" t="s">
        <v>630</v>
      </c>
      <c r="N1626" t="s">
        <v>81</v>
      </c>
      <c r="O1626" t="s">
        <v>92</v>
      </c>
      <c r="P1626">
        <v>13</v>
      </c>
      <c r="Q1626">
        <v>96</v>
      </c>
      <c r="R1626">
        <f>SUMIFS(Table2[number],Table2[Event],"Goal",Table2[H/U],"HOME",Table2[GameID],Table2[[#This Row],[GameID]],Table2[GameTime],"&lt;="&amp;Table2[[#This Row],[GameTime]])</f>
        <v>1</v>
      </c>
      <c r="S1626">
        <f>SUMIFS(Table2[number],Table2[Event],"Goal",Table2[H/U],"AWAY",Table2[GameID],Table2[[#This Row],[GameID]],Table2[GameTime],"&lt;="&amp;Table2[[#This Row],[GameTime]])</f>
        <v>0</v>
      </c>
      <c r="T1626" t="str">
        <f>IF(Table2[[#This Row],[Event]]="Goal",Table2[[#This Row],[Hscore]]&amp;"-"&amp;Table2[[#This Row],[Uscore]],"")</f>
        <v>1-0</v>
      </c>
      <c r="U1626">
        <v>111</v>
      </c>
      <c r="V1626" s="1">
        <f>Table2[[#This Row],[GameTime]]-(Table2[[#This Row],[period]]-1)*1200</f>
        <v>111</v>
      </c>
      <c r="W1626" s="1">
        <f>ROUNDDOWN(Table2[[#This Row],[Time]]/60,0)</f>
        <v>1</v>
      </c>
      <c r="X1626" s="1">
        <f>ROUNDDOWN((Table2[[#This Row],[Time]]/60-Table2[[#This Row],[Time2]])*60,0)</f>
        <v>51</v>
      </c>
      <c r="Y1626" s="1" t="str">
        <f>IF(Table2[[#This Row],[Time2]]&lt;10,0&amp;Table2[[#This Row],[Time2]],Table2[[#This Row],[Time2]])</f>
        <v>01</v>
      </c>
      <c r="Z1626" s="1">
        <f>IF(Table2[[#This Row],[Time3]]&lt;10,0&amp;Table2[[#This Row],[Time3]],Table2[[#This Row],[Time3]])</f>
        <v>51</v>
      </c>
      <c r="AA1626" s="2" t="str">
        <f>Table2[[#This Row],[Time4]]&amp;":"&amp;Table2[[#This Row],[Time5]]</f>
        <v>01:51</v>
      </c>
      <c r="AB1626" s="1" t="str" cm="1">
        <f t="array" ref="AB1626">IFERROR(IF(Table2[[#This Row],[code]]="","",_xlfn.IFS(AND(Table2[[#This Row],[code]]&lt;400,Table2[[#This Row],[code]]&lt;&gt;""),2,Table2[[#This Row],[code]]&gt;500,4)),"")</f>
        <v/>
      </c>
      <c r="AC1626" s="1" t="str">
        <f>IF(Table2[[#This Row],[Event]]="Penalty",Table2[[#This Row],[number]],IF(Table2[[#This Row],[Event]]="Time-Out",401,""))</f>
        <v/>
      </c>
      <c r="AD1626" s="1">
        <f>ROW(A1625)</f>
        <v>1625</v>
      </c>
      <c r="AE1626" s="1">
        <f>COUNTIFS(Table2[GameID],Table2[[#This Row],[GameID]],Table2[Column1],"&lt;="&amp;Table2[[#This Row],[Column1]])-1</f>
        <v>0</v>
      </c>
    </row>
    <row r="1627" spans="1:31" x14ac:dyDescent="0.45">
      <c r="A1627" t="s">
        <v>160</v>
      </c>
      <c r="B1627" t="str">
        <f>_xlfn.TEXTBEFORE(Table2[[#This Row],[Kamp]]," - ")</f>
        <v>RungstedHørsholm</v>
      </c>
      <c r="C1627" t="str">
        <f>_xlfn.TEXTAFTER(Table2[[#This Row],[Kamp]],"- ")</f>
        <v>Hafnia FC</v>
      </c>
      <c r="D1627">
        <v>44983</v>
      </c>
      <c r="E1627">
        <v>69181</v>
      </c>
      <c r="F1627">
        <v>20222023</v>
      </c>
      <c r="G1627" t="s">
        <v>372</v>
      </c>
      <c r="H1627" t="s">
        <v>662</v>
      </c>
      <c r="I1627" t="s">
        <v>678</v>
      </c>
      <c r="J1627">
        <v>1</v>
      </c>
      <c r="K1627">
        <v>29508</v>
      </c>
      <c r="L1627">
        <v>1</v>
      </c>
      <c r="M1627" t="s">
        <v>630</v>
      </c>
      <c r="N1627" t="s">
        <v>87</v>
      </c>
      <c r="O1627" t="s">
        <v>78</v>
      </c>
      <c r="P1627">
        <v>27</v>
      </c>
      <c r="Q1627">
        <v>8</v>
      </c>
      <c r="R1627">
        <f>SUMIFS(Table2[number],Table2[Event],"Goal",Table2[H/U],"HOME",Table2[GameID],Table2[[#This Row],[GameID]],Table2[GameTime],"&lt;="&amp;Table2[[#This Row],[GameTime]])</f>
        <v>2</v>
      </c>
      <c r="S1627">
        <f>SUMIFS(Table2[number],Table2[Event],"Goal",Table2[H/U],"AWAY",Table2[GameID],Table2[[#This Row],[GameID]],Table2[GameTime],"&lt;="&amp;Table2[[#This Row],[GameTime]])</f>
        <v>0</v>
      </c>
      <c r="T1627" t="str">
        <f>IF(Table2[[#This Row],[Event]]="Goal",Table2[[#This Row],[Hscore]]&amp;"-"&amp;Table2[[#This Row],[Uscore]],"")</f>
        <v>2-0</v>
      </c>
      <c r="U1627">
        <v>386</v>
      </c>
      <c r="V1627" s="1">
        <f>Table2[[#This Row],[GameTime]]-(Table2[[#This Row],[period]]-1)*1200</f>
        <v>386</v>
      </c>
      <c r="W1627" s="1">
        <f>ROUNDDOWN(Table2[[#This Row],[Time]]/60,0)</f>
        <v>6</v>
      </c>
      <c r="X1627" s="1">
        <f>ROUNDDOWN((Table2[[#This Row],[Time]]/60-Table2[[#This Row],[Time2]])*60,0)</f>
        <v>26</v>
      </c>
      <c r="Y1627" s="1" t="str">
        <f>IF(Table2[[#This Row],[Time2]]&lt;10,0&amp;Table2[[#This Row],[Time2]],Table2[[#This Row],[Time2]])</f>
        <v>06</v>
      </c>
      <c r="Z1627" s="1">
        <f>IF(Table2[[#This Row],[Time3]]&lt;10,0&amp;Table2[[#This Row],[Time3]],Table2[[#This Row],[Time3]])</f>
        <v>26</v>
      </c>
      <c r="AA1627" s="2" t="str">
        <f>Table2[[#This Row],[Time4]]&amp;":"&amp;Table2[[#This Row],[Time5]]</f>
        <v>06:26</v>
      </c>
      <c r="AB1627" s="1" t="str" cm="1">
        <f t="array" ref="AB1627">IFERROR(IF(Table2[[#This Row],[code]]="","",_xlfn.IFS(AND(Table2[[#This Row],[code]]&lt;400,Table2[[#This Row],[code]]&lt;&gt;""),2,Table2[[#This Row],[code]]&gt;500,4)),"")</f>
        <v/>
      </c>
      <c r="AC1627" s="1" t="str">
        <f>IF(Table2[[#This Row],[Event]]="Penalty",Table2[[#This Row],[number]],IF(Table2[[#This Row],[Event]]="Time-Out",401,""))</f>
        <v/>
      </c>
      <c r="AD1627" s="1">
        <f>ROW(A1626)</f>
        <v>1626</v>
      </c>
      <c r="AE1627" s="1">
        <f>COUNTIFS(Table2[GameID],Table2[[#This Row],[GameID]],Table2[Column1],"&lt;="&amp;Table2[[#This Row],[Column1]])-1</f>
        <v>1</v>
      </c>
    </row>
    <row r="1628" spans="1:31" x14ac:dyDescent="0.45">
      <c r="A1628" t="s">
        <v>160</v>
      </c>
      <c r="B1628" t="str">
        <f>_xlfn.TEXTBEFORE(Table2[[#This Row],[Kamp]]," - ")</f>
        <v>RungstedHørsholm</v>
      </c>
      <c r="C1628" t="str">
        <f>_xlfn.TEXTAFTER(Table2[[#This Row],[Kamp]],"- ")</f>
        <v>Hafnia FC</v>
      </c>
      <c r="D1628">
        <v>44983</v>
      </c>
      <c r="E1628">
        <v>69181</v>
      </c>
      <c r="F1628">
        <v>20222023</v>
      </c>
      <c r="G1628" t="s">
        <v>372</v>
      </c>
      <c r="H1628" t="s">
        <v>662</v>
      </c>
      <c r="I1628" t="s">
        <v>678</v>
      </c>
      <c r="J1628">
        <v>1</v>
      </c>
      <c r="K1628">
        <v>29508</v>
      </c>
      <c r="L1628">
        <v>1</v>
      </c>
      <c r="M1628" t="s">
        <v>630</v>
      </c>
      <c r="N1628" t="s">
        <v>91</v>
      </c>
      <c r="O1628" t="s">
        <v>402</v>
      </c>
      <c r="P1628">
        <v>11</v>
      </c>
      <c r="Q1628">
        <v>84</v>
      </c>
      <c r="R1628">
        <f>SUMIFS(Table2[number],Table2[Event],"Goal",Table2[H/U],"HOME",Table2[GameID],Table2[[#This Row],[GameID]],Table2[GameTime],"&lt;="&amp;Table2[[#This Row],[GameTime]])</f>
        <v>3</v>
      </c>
      <c r="S1628">
        <f>SUMIFS(Table2[number],Table2[Event],"Goal",Table2[H/U],"AWAY",Table2[GameID],Table2[[#This Row],[GameID]],Table2[GameTime],"&lt;="&amp;Table2[[#This Row],[GameTime]])</f>
        <v>0</v>
      </c>
      <c r="T1628" t="str">
        <f>IF(Table2[[#This Row],[Event]]="Goal",Table2[[#This Row],[Hscore]]&amp;"-"&amp;Table2[[#This Row],[Uscore]],"")</f>
        <v>3-0</v>
      </c>
      <c r="U1628">
        <v>482</v>
      </c>
      <c r="V1628" s="1">
        <f>Table2[[#This Row],[GameTime]]-(Table2[[#This Row],[period]]-1)*1200</f>
        <v>482</v>
      </c>
      <c r="W1628" s="1">
        <f>ROUNDDOWN(Table2[[#This Row],[Time]]/60,0)</f>
        <v>8</v>
      </c>
      <c r="X1628" s="1">
        <f>ROUNDDOWN((Table2[[#This Row],[Time]]/60-Table2[[#This Row],[Time2]])*60,0)</f>
        <v>1</v>
      </c>
      <c r="Y1628" s="1" t="str">
        <f>IF(Table2[[#This Row],[Time2]]&lt;10,0&amp;Table2[[#This Row],[Time2]],Table2[[#This Row],[Time2]])</f>
        <v>08</v>
      </c>
      <c r="Z1628" s="1" t="str">
        <f>IF(Table2[[#This Row],[Time3]]&lt;10,0&amp;Table2[[#This Row],[Time3]],Table2[[#This Row],[Time3]])</f>
        <v>01</v>
      </c>
      <c r="AA1628" s="2" t="str">
        <f>Table2[[#This Row],[Time4]]&amp;":"&amp;Table2[[#This Row],[Time5]]</f>
        <v>08:01</v>
      </c>
      <c r="AB1628" s="1" t="str" cm="1">
        <f t="array" ref="AB1628">IFERROR(IF(Table2[[#This Row],[code]]="","",_xlfn.IFS(AND(Table2[[#This Row],[code]]&lt;400,Table2[[#This Row],[code]]&lt;&gt;""),2,Table2[[#This Row],[code]]&gt;500,4)),"")</f>
        <v/>
      </c>
      <c r="AC1628" s="1" t="str">
        <f>IF(Table2[[#This Row],[Event]]="Penalty",Table2[[#This Row],[number]],IF(Table2[[#This Row],[Event]]="Time-Out",401,""))</f>
        <v/>
      </c>
      <c r="AD1628" s="1">
        <f>ROW(A1627)</f>
        <v>1627</v>
      </c>
      <c r="AE1628" s="1">
        <f>COUNTIFS(Table2[GameID],Table2[[#This Row],[GameID]],Table2[Column1],"&lt;="&amp;Table2[[#This Row],[Column1]])-1</f>
        <v>2</v>
      </c>
    </row>
    <row r="1629" spans="1:31" x14ac:dyDescent="0.45">
      <c r="A1629" t="s">
        <v>160</v>
      </c>
      <c r="B1629" t="str">
        <f>_xlfn.TEXTBEFORE(Table2[[#This Row],[Kamp]]," - ")</f>
        <v>RungstedHørsholm</v>
      </c>
      <c r="C1629" t="str">
        <f>_xlfn.TEXTAFTER(Table2[[#This Row],[Kamp]],"- ")</f>
        <v>Hafnia FC</v>
      </c>
      <c r="D1629">
        <v>44983</v>
      </c>
      <c r="E1629">
        <v>69181</v>
      </c>
      <c r="F1629">
        <v>20222023</v>
      </c>
      <c r="G1629" t="s">
        <v>372</v>
      </c>
      <c r="H1629" t="s">
        <v>662</v>
      </c>
      <c r="I1629" t="s">
        <v>678</v>
      </c>
      <c r="J1629">
        <v>1</v>
      </c>
      <c r="K1629">
        <v>29508</v>
      </c>
      <c r="L1629">
        <v>1</v>
      </c>
      <c r="M1629" t="s">
        <v>630</v>
      </c>
      <c r="N1629" t="s">
        <v>81</v>
      </c>
      <c r="O1629" t="s">
        <v>78</v>
      </c>
      <c r="P1629">
        <v>13</v>
      </c>
      <c r="Q1629">
        <v>8</v>
      </c>
      <c r="R1629">
        <f>SUMIFS(Table2[number],Table2[Event],"Goal",Table2[H/U],"HOME",Table2[GameID],Table2[[#This Row],[GameID]],Table2[GameTime],"&lt;="&amp;Table2[[#This Row],[GameTime]])</f>
        <v>4</v>
      </c>
      <c r="S1629">
        <f>SUMIFS(Table2[number],Table2[Event],"Goal",Table2[H/U],"AWAY",Table2[GameID],Table2[[#This Row],[GameID]],Table2[GameTime],"&lt;="&amp;Table2[[#This Row],[GameTime]])</f>
        <v>0</v>
      </c>
      <c r="T1629" t="str">
        <f>IF(Table2[[#This Row],[Event]]="Goal",Table2[[#This Row],[Hscore]]&amp;"-"&amp;Table2[[#This Row],[Uscore]],"")</f>
        <v>4-0</v>
      </c>
      <c r="U1629">
        <v>735</v>
      </c>
      <c r="V1629" s="1">
        <f>Table2[[#This Row],[GameTime]]-(Table2[[#This Row],[period]]-1)*1200</f>
        <v>735</v>
      </c>
      <c r="W1629" s="1">
        <f>ROUNDDOWN(Table2[[#This Row],[Time]]/60,0)</f>
        <v>12</v>
      </c>
      <c r="X1629" s="1">
        <f>ROUNDDOWN((Table2[[#This Row],[Time]]/60-Table2[[#This Row],[Time2]])*60,0)</f>
        <v>15</v>
      </c>
      <c r="Y1629" s="1">
        <f>IF(Table2[[#This Row],[Time2]]&lt;10,0&amp;Table2[[#This Row],[Time2]],Table2[[#This Row],[Time2]])</f>
        <v>12</v>
      </c>
      <c r="Z1629" s="1">
        <f>IF(Table2[[#This Row],[Time3]]&lt;10,0&amp;Table2[[#This Row],[Time3]],Table2[[#This Row],[Time3]])</f>
        <v>15</v>
      </c>
      <c r="AA1629" s="2" t="str">
        <f>Table2[[#This Row],[Time4]]&amp;":"&amp;Table2[[#This Row],[Time5]]</f>
        <v>12:15</v>
      </c>
      <c r="AB1629" s="1" t="str" cm="1">
        <f t="array" ref="AB1629">IFERROR(IF(Table2[[#This Row],[code]]="","",_xlfn.IFS(AND(Table2[[#This Row],[code]]&lt;400,Table2[[#This Row],[code]]&lt;&gt;""),2,Table2[[#This Row],[code]]&gt;500,4)),"")</f>
        <v/>
      </c>
      <c r="AC1629" s="1" t="str">
        <f>IF(Table2[[#This Row],[Event]]="Penalty",Table2[[#This Row],[number]],IF(Table2[[#This Row],[Event]]="Time-Out",401,""))</f>
        <v/>
      </c>
      <c r="AD1629" s="1">
        <f>ROW(A1628)</f>
        <v>1628</v>
      </c>
      <c r="AE1629" s="1">
        <f>COUNTIFS(Table2[GameID],Table2[[#This Row],[GameID]],Table2[Column1],"&lt;="&amp;Table2[[#This Row],[Column1]])-1</f>
        <v>3</v>
      </c>
    </row>
    <row r="1630" spans="1:31" x14ac:dyDescent="0.45">
      <c r="A1630" t="s">
        <v>160</v>
      </c>
      <c r="B1630" t="str">
        <f>_xlfn.TEXTBEFORE(Table2[[#This Row],[Kamp]]," - ")</f>
        <v>RungstedHørsholm</v>
      </c>
      <c r="C1630" t="str">
        <f>_xlfn.TEXTAFTER(Table2[[#This Row],[Kamp]],"- ")</f>
        <v>Hafnia FC</v>
      </c>
      <c r="D1630">
        <v>44983</v>
      </c>
      <c r="E1630">
        <v>69181</v>
      </c>
      <c r="F1630">
        <v>20222023</v>
      </c>
      <c r="G1630" t="s">
        <v>372</v>
      </c>
      <c r="H1630" t="s">
        <v>663</v>
      </c>
      <c r="I1630" t="s">
        <v>677</v>
      </c>
      <c r="J1630">
        <v>1</v>
      </c>
      <c r="K1630">
        <v>29510</v>
      </c>
      <c r="L1630">
        <v>1</v>
      </c>
      <c r="M1630" t="s">
        <v>630</v>
      </c>
      <c r="N1630" t="s">
        <v>163</v>
      </c>
      <c r="O1630" t="s">
        <v>114</v>
      </c>
      <c r="P1630">
        <v>66</v>
      </c>
      <c r="Q1630">
        <v>22</v>
      </c>
      <c r="R1630">
        <f>SUMIFS(Table2[number],Table2[Event],"Goal",Table2[H/U],"HOME",Table2[GameID],Table2[[#This Row],[GameID]],Table2[GameTime],"&lt;="&amp;Table2[[#This Row],[GameTime]])</f>
        <v>4</v>
      </c>
      <c r="S1630">
        <f>SUMIFS(Table2[number],Table2[Event],"Goal",Table2[H/U],"AWAY",Table2[GameID],Table2[[#This Row],[GameID]],Table2[GameTime],"&lt;="&amp;Table2[[#This Row],[GameTime]])</f>
        <v>1</v>
      </c>
      <c r="T1630" t="str">
        <f>IF(Table2[[#This Row],[Event]]="Goal",Table2[[#This Row],[Hscore]]&amp;"-"&amp;Table2[[#This Row],[Uscore]],"")</f>
        <v>4-1</v>
      </c>
      <c r="U1630">
        <v>921</v>
      </c>
      <c r="V1630" s="1">
        <f>Table2[[#This Row],[GameTime]]-(Table2[[#This Row],[period]]-1)*1200</f>
        <v>921</v>
      </c>
      <c r="W1630" s="1">
        <f>ROUNDDOWN(Table2[[#This Row],[Time]]/60,0)</f>
        <v>15</v>
      </c>
      <c r="X1630" s="1">
        <f>ROUNDDOWN((Table2[[#This Row],[Time]]/60-Table2[[#This Row],[Time2]])*60,0)</f>
        <v>21</v>
      </c>
      <c r="Y1630" s="1">
        <f>IF(Table2[[#This Row],[Time2]]&lt;10,0&amp;Table2[[#This Row],[Time2]],Table2[[#This Row],[Time2]])</f>
        <v>15</v>
      </c>
      <c r="Z1630" s="1">
        <f>IF(Table2[[#This Row],[Time3]]&lt;10,0&amp;Table2[[#This Row],[Time3]],Table2[[#This Row],[Time3]])</f>
        <v>21</v>
      </c>
      <c r="AA1630" s="2" t="str">
        <f>Table2[[#This Row],[Time4]]&amp;":"&amp;Table2[[#This Row],[Time5]]</f>
        <v>15:21</v>
      </c>
      <c r="AB1630" s="1" t="str" cm="1">
        <f t="array" ref="AB1630">IFERROR(IF(Table2[[#This Row],[code]]="","",_xlfn.IFS(AND(Table2[[#This Row],[code]]&lt;400,Table2[[#This Row],[code]]&lt;&gt;""),2,Table2[[#This Row],[code]]&gt;500,4)),"")</f>
        <v/>
      </c>
      <c r="AC1630" s="1" t="str">
        <f>IF(Table2[[#This Row],[Event]]="Penalty",Table2[[#This Row],[number]],IF(Table2[[#This Row],[Event]]="Time-Out",401,""))</f>
        <v/>
      </c>
      <c r="AD1630" s="1">
        <f>ROW(A1629)</f>
        <v>1629</v>
      </c>
      <c r="AE1630" s="1">
        <f>COUNTIFS(Table2[GameID],Table2[[#This Row],[GameID]],Table2[Column1],"&lt;="&amp;Table2[[#This Row],[Column1]])-1</f>
        <v>4</v>
      </c>
    </row>
    <row r="1631" spans="1:31" x14ac:dyDescent="0.45">
      <c r="A1631" t="s">
        <v>160</v>
      </c>
      <c r="B1631" t="str">
        <f>_xlfn.TEXTBEFORE(Table2[[#This Row],[Kamp]]," - ")</f>
        <v>RungstedHørsholm</v>
      </c>
      <c r="C1631" t="str">
        <f>_xlfn.TEXTAFTER(Table2[[#This Row],[Kamp]],"- ")</f>
        <v>Hafnia FC</v>
      </c>
      <c r="D1631">
        <v>44983</v>
      </c>
      <c r="E1631">
        <v>69181</v>
      </c>
      <c r="F1631">
        <v>20222023</v>
      </c>
      <c r="G1631" t="s">
        <v>372</v>
      </c>
      <c r="H1631" t="s">
        <v>662</v>
      </c>
      <c r="I1631" t="s">
        <v>678</v>
      </c>
      <c r="J1631">
        <v>1</v>
      </c>
      <c r="K1631">
        <v>29508</v>
      </c>
      <c r="L1631">
        <v>1</v>
      </c>
      <c r="M1631" t="s">
        <v>630</v>
      </c>
      <c r="N1631" t="s">
        <v>402</v>
      </c>
      <c r="O1631" t="s">
        <v>91</v>
      </c>
      <c r="P1631">
        <v>84</v>
      </c>
      <c r="Q1631">
        <v>11</v>
      </c>
      <c r="R1631">
        <f>SUMIFS(Table2[number],Table2[Event],"Goal",Table2[H/U],"HOME",Table2[GameID],Table2[[#This Row],[GameID]],Table2[GameTime],"&lt;="&amp;Table2[[#This Row],[GameTime]])</f>
        <v>5</v>
      </c>
      <c r="S1631">
        <f>SUMIFS(Table2[number],Table2[Event],"Goal",Table2[H/U],"AWAY",Table2[GameID],Table2[[#This Row],[GameID]],Table2[GameTime],"&lt;="&amp;Table2[[#This Row],[GameTime]])</f>
        <v>1</v>
      </c>
      <c r="T1631" t="str">
        <f>IF(Table2[[#This Row],[Event]]="Goal",Table2[[#This Row],[Hscore]]&amp;"-"&amp;Table2[[#This Row],[Uscore]],"")</f>
        <v>5-1</v>
      </c>
      <c r="U1631">
        <v>1053</v>
      </c>
      <c r="V1631" s="1">
        <f>Table2[[#This Row],[GameTime]]-(Table2[[#This Row],[period]]-1)*1200</f>
        <v>1053</v>
      </c>
      <c r="W1631" s="1">
        <f>ROUNDDOWN(Table2[[#This Row],[Time]]/60,0)</f>
        <v>17</v>
      </c>
      <c r="X1631" s="1">
        <f>ROUNDDOWN((Table2[[#This Row],[Time]]/60-Table2[[#This Row],[Time2]])*60,0)</f>
        <v>33</v>
      </c>
      <c r="Y1631" s="1">
        <f>IF(Table2[[#This Row],[Time2]]&lt;10,0&amp;Table2[[#This Row],[Time2]],Table2[[#This Row],[Time2]])</f>
        <v>17</v>
      </c>
      <c r="Z1631" s="1">
        <f>IF(Table2[[#This Row],[Time3]]&lt;10,0&amp;Table2[[#This Row],[Time3]],Table2[[#This Row],[Time3]])</f>
        <v>33</v>
      </c>
      <c r="AA1631" s="2" t="str">
        <f>Table2[[#This Row],[Time4]]&amp;":"&amp;Table2[[#This Row],[Time5]]</f>
        <v>17:33</v>
      </c>
      <c r="AB1631" s="1" t="str" cm="1">
        <f t="array" ref="AB1631">IFERROR(IF(Table2[[#This Row],[code]]="","",_xlfn.IFS(AND(Table2[[#This Row],[code]]&lt;400,Table2[[#This Row],[code]]&lt;&gt;""),2,Table2[[#This Row],[code]]&gt;500,4)),"")</f>
        <v/>
      </c>
      <c r="AC1631" s="1" t="str">
        <f>IF(Table2[[#This Row],[Event]]="Penalty",Table2[[#This Row],[number]],IF(Table2[[#This Row],[Event]]="Time-Out",401,""))</f>
        <v/>
      </c>
      <c r="AD1631" s="1">
        <f>ROW(A1630)</f>
        <v>1630</v>
      </c>
      <c r="AE1631" s="1">
        <f>COUNTIFS(Table2[GameID],Table2[[#This Row],[GameID]],Table2[Column1],"&lt;="&amp;Table2[[#This Row],[Column1]])-1</f>
        <v>5</v>
      </c>
    </row>
    <row r="1632" spans="1:31" x14ac:dyDescent="0.45">
      <c r="A1632" t="s">
        <v>160</v>
      </c>
      <c r="B1632" t="str">
        <f>_xlfn.TEXTBEFORE(Table2[[#This Row],[Kamp]]," - ")</f>
        <v>RungstedHørsholm</v>
      </c>
      <c r="C1632" t="str">
        <f>_xlfn.TEXTAFTER(Table2[[#This Row],[Kamp]],"- ")</f>
        <v>Hafnia FC</v>
      </c>
      <c r="D1632">
        <v>44983</v>
      </c>
      <c r="E1632">
        <v>69181</v>
      </c>
      <c r="F1632">
        <v>20222023</v>
      </c>
      <c r="G1632" t="s">
        <v>372</v>
      </c>
      <c r="H1632" t="s">
        <v>662</v>
      </c>
      <c r="I1632" t="s">
        <v>678</v>
      </c>
      <c r="J1632">
        <v>1</v>
      </c>
      <c r="K1632">
        <v>29508</v>
      </c>
      <c r="L1632">
        <v>1</v>
      </c>
      <c r="M1632" t="s">
        <v>630</v>
      </c>
      <c r="N1632" t="s">
        <v>81</v>
      </c>
      <c r="O1632" t="s">
        <v>78</v>
      </c>
      <c r="P1632">
        <v>13</v>
      </c>
      <c r="Q1632">
        <v>8</v>
      </c>
      <c r="R1632">
        <f>SUMIFS(Table2[number],Table2[Event],"Goal",Table2[H/U],"HOME",Table2[GameID],Table2[[#This Row],[GameID]],Table2[GameTime],"&lt;="&amp;Table2[[#This Row],[GameTime]])</f>
        <v>6</v>
      </c>
      <c r="S1632">
        <f>SUMIFS(Table2[number],Table2[Event],"Goal",Table2[H/U],"AWAY",Table2[GameID],Table2[[#This Row],[GameID]],Table2[GameTime],"&lt;="&amp;Table2[[#This Row],[GameTime]])</f>
        <v>1</v>
      </c>
      <c r="T1632" t="str">
        <f>IF(Table2[[#This Row],[Event]]="Goal",Table2[[#This Row],[Hscore]]&amp;"-"&amp;Table2[[#This Row],[Uscore]],"")</f>
        <v>6-1</v>
      </c>
      <c r="U1632">
        <v>1121</v>
      </c>
      <c r="V1632" s="1">
        <f>Table2[[#This Row],[GameTime]]-(Table2[[#This Row],[period]]-1)*1200</f>
        <v>1121</v>
      </c>
      <c r="W1632" s="1">
        <f>ROUNDDOWN(Table2[[#This Row],[Time]]/60,0)</f>
        <v>18</v>
      </c>
      <c r="X1632" s="1">
        <f>ROUNDDOWN((Table2[[#This Row],[Time]]/60-Table2[[#This Row],[Time2]])*60,0)</f>
        <v>41</v>
      </c>
      <c r="Y1632" s="1">
        <f>IF(Table2[[#This Row],[Time2]]&lt;10,0&amp;Table2[[#This Row],[Time2]],Table2[[#This Row],[Time2]])</f>
        <v>18</v>
      </c>
      <c r="Z1632" s="1">
        <f>IF(Table2[[#This Row],[Time3]]&lt;10,0&amp;Table2[[#This Row],[Time3]],Table2[[#This Row],[Time3]])</f>
        <v>41</v>
      </c>
      <c r="AA1632" s="2" t="str">
        <f>Table2[[#This Row],[Time4]]&amp;":"&amp;Table2[[#This Row],[Time5]]</f>
        <v>18:41</v>
      </c>
      <c r="AB1632" s="1" t="str" cm="1">
        <f t="array" ref="AB1632">IFERROR(IF(Table2[[#This Row],[code]]="","",_xlfn.IFS(AND(Table2[[#This Row],[code]]&lt;400,Table2[[#This Row],[code]]&lt;&gt;""),2,Table2[[#This Row],[code]]&gt;500,4)),"")</f>
        <v/>
      </c>
      <c r="AC1632" s="1" t="str">
        <f>IF(Table2[[#This Row],[Event]]="Penalty",Table2[[#This Row],[number]],IF(Table2[[#This Row],[Event]]="Time-Out",401,""))</f>
        <v/>
      </c>
      <c r="AD1632" s="1">
        <f>ROW(A1631)</f>
        <v>1631</v>
      </c>
      <c r="AE1632" s="1">
        <f>COUNTIFS(Table2[GameID],Table2[[#This Row],[GameID]],Table2[Column1],"&lt;="&amp;Table2[[#This Row],[Column1]])-1</f>
        <v>6</v>
      </c>
    </row>
    <row r="1633" spans="1:31" x14ac:dyDescent="0.45">
      <c r="A1633" t="s">
        <v>160</v>
      </c>
      <c r="B1633" t="str">
        <f>_xlfn.TEXTBEFORE(Table2[[#This Row],[Kamp]]," - ")</f>
        <v>RungstedHørsholm</v>
      </c>
      <c r="C1633" t="str">
        <f>_xlfn.TEXTAFTER(Table2[[#This Row],[Kamp]],"- ")</f>
        <v>Hafnia FC</v>
      </c>
      <c r="D1633">
        <v>44983</v>
      </c>
      <c r="E1633">
        <v>69181</v>
      </c>
      <c r="F1633">
        <v>20222023</v>
      </c>
      <c r="G1633" t="s">
        <v>372</v>
      </c>
      <c r="H1633" t="s">
        <v>662</v>
      </c>
      <c r="I1633" t="s">
        <v>678</v>
      </c>
      <c r="J1633">
        <v>1</v>
      </c>
      <c r="K1633">
        <v>29508</v>
      </c>
      <c r="L1633">
        <v>1</v>
      </c>
      <c r="M1633" t="s">
        <v>630</v>
      </c>
      <c r="N1633" t="s">
        <v>403</v>
      </c>
      <c r="O1633" t="s">
        <v>88</v>
      </c>
      <c r="P1633">
        <v>88</v>
      </c>
      <c r="Q1633">
        <v>30</v>
      </c>
      <c r="R1633">
        <f>SUMIFS(Table2[number],Table2[Event],"Goal",Table2[H/U],"HOME",Table2[GameID],Table2[[#This Row],[GameID]],Table2[GameTime],"&lt;="&amp;Table2[[#This Row],[GameTime]])</f>
        <v>7</v>
      </c>
      <c r="S1633">
        <f>SUMIFS(Table2[number],Table2[Event],"Goal",Table2[H/U],"AWAY",Table2[GameID],Table2[[#This Row],[GameID]],Table2[GameTime],"&lt;="&amp;Table2[[#This Row],[GameTime]])</f>
        <v>1</v>
      </c>
      <c r="T1633" t="str">
        <f>IF(Table2[[#This Row],[Event]]="Goal",Table2[[#This Row],[Hscore]]&amp;"-"&amp;Table2[[#This Row],[Uscore]],"")</f>
        <v>7-1</v>
      </c>
      <c r="U1633">
        <v>1153</v>
      </c>
      <c r="V1633" s="1">
        <f>Table2[[#This Row],[GameTime]]-(Table2[[#This Row],[period]]-1)*1200</f>
        <v>1153</v>
      </c>
      <c r="W1633" s="1">
        <f>ROUNDDOWN(Table2[[#This Row],[Time]]/60,0)</f>
        <v>19</v>
      </c>
      <c r="X1633" s="1">
        <f>ROUNDDOWN((Table2[[#This Row],[Time]]/60-Table2[[#This Row],[Time2]])*60,0)</f>
        <v>12</v>
      </c>
      <c r="Y1633" s="1">
        <f>IF(Table2[[#This Row],[Time2]]&lt;10,0&amp;Table2[[#This Row],[Time2]],Table2[[#This Row],[Time2]])</f>
        <v>19</v>
      </c>
      <c r="Z1633" s="1">
        <f>IF(Table2[[#This Row],[Time3]]&lt;10,0&amp;Table2[[#This Row],[Time3]],Table2[[#This Row],[Time3]])</f>
        <v>12</v>
      </c>
      <c r="AA1633" s="2" t="str">
        <f>Table2[[#This Row],[Time4]]&amp;":"&amp;Table2[[#This Row],[Time5]]</f>
        <v>19:12</v>
      </c>
      <c r="AB1633" s="1" t="str" cm="1">
        <f t="array" ref="AB1633">IFERROR(IF(Table2[[#This Row],[code]]="","",_xlfn.IFS(AND(Table2[[#This Row],[code]]&lt;400,Table2[[#This Row],[code]]&lt;&gt;""),2,Table2[[#This Row],[code]]&gt;500,4)),"")</f>
        <v/>
      </c>
      <c r="AC1633" s="1" t="str">
        <f>IF(Table2[[#This Row],[Event]]="Penalty",Table2[[#This Row],[number]],IF(Table2[[#This Row],[Event]]="Time-Out",401,""))</f>
        <v/>
      </c>
      <c r="AD1633" s="1">
        <f>ROW(A1632)</f>
        <v>1632</v>
      </c>
      <c r="AE1633" s="1">
        <f>COUNTIFS(Table2[GameID],Table2[[#This Row],[GameID]],Table2[Column1],"&lt;="&amp;Table2[[#This Row],[Column1]])-1</f>
        <v>7</v>
      </c>
    </row>
    <row r="1634" spans="1:31" x14ac:dyDescent="0.45">
      <c r="A1634" t="s">
        <v>160</v>
      </c>
      <c r="B1634" t="str">
        <f>_xlfn.TEXTBEFORE(Table2[[#This Row],[Kamp]]," - ")</f>
        <v>RungstedHørsholm</v>
      </c>
      <c r="C1634" t="str">
        <f>_xlfn.TEXTAFTER(Table2[[#This Row],[Kamp]],"- ")</f>
        <v>Hafnia FC</v>
      </c>
      <c r="D1634">
        <v>44983</v>
      </c>
      <c r="E1634">
        <v>69181</v>
      </c>
      <c r="F1634">
        <v>20222023</v>
      </c>
      <c r="G1634" t="s">
        <v>372</v>
      </c>
      <c r="H1634" t="s">
        <v>662</v>
      </c>
      <c r="I1634" t="s">
        <v>678</v>
      </c>
      <c r="J1634">
        <v>2</v>
      </c>
      <c r="K1634">
        <v>29508</v>
      </c>
      <c r="L1634">
        <v>1</v>
      </c>
      <c r="M1634" t="s">
        <v>630</v>
      </c>
      <c r="N1634" t="s">
        <v>82</v>
      </c>
      <c r="O1634" t="s">
        <v>81</v>
      </c>
      <c r="P1634">
        <v>15</v>
      </c>
      <c r="Q1634">
        <v>13</v>
      </c>
      <c r="R1634">
        <f>SUMIFS(Table2[number],Table2[Event],"Goal",Table2[H/U],"HOME",Table2[GameID],Table2[[#This Row],[GameID]],Table2[GameTime],"&lt;="&amp;Table2[[#This Row],[GameTime]])</f>
        <v>8</v>
      </c>
      <c r="S1634">
        <f>SUMIFS(Table2[number],Table2[Event],"Goal",Table2[H/U],"AWAY",Table2[GameID],Table2[[#This Row],[GameID]],Table2[GameTime],"&lt;="&amp;Table2[[#This Row],[GameTime]])</f>
        <v>1</v>
      </c>
      <c r="T1634" t="str">
        <f>IF(Table2[[#This Row],[Event]]="Goal",Table2[[#This Row],[Hscore]]&amp;"-"&amp;Table2[[#This Row],[Uscore]],"")</f>
        <v>8-1</v>
      </c>
      <c r="U1634">
        <v>1532</v>
      </c>
      <c r="V1634" s="1">
        <f>Table2[[#This Row],[GameTime]]-(Table2[[#This Row],[period]]-1)*1200</f>
        <v>332</v>
      </c>
      <c r="W1634" s="1">
        <f>ROUNDDOWN(Table2[[#This Row],[Time]]/60,0)</f>
        <v>5</v>
      </c>
      <c r="X1634" s="1">
        <f>ROUNDDOWN((Table2[[#This Row],[Time]]/60-Table2[[#This Row],[Time2]])*60,0)</f>
        <v>32</v>
      </c>
      <c r="Y1634" s="1" t="str">
        <f>IF(Table2[[#This Row],[Time2]]&lt;10,0&amp;Table2[[#This Row],[Time2]],Table2[[#This Row],[Time2]])</f>
        <v>05</v>
      </c>
      <c r="Z1634" s="1">
        <f>IF(Table2[[#This Row],[Time3]]&lt;10,0&amp;Table2[[#This Row],[Time3]],Table2[[#This Row],[Time3]])</f>
        <v>32</v>
      </c>
      <c r="AA1634" s="2" t="str">
        <f>Table2[[#This Row],[Time4]]&amp;":"&amp;Table2[[#This Row],[Time5]]</f>
        <v>05:32</v>
      </c>
      <c r="AB1634" s="1" t="str" cm="1">
        <f t="array" ref="AB1634">IFERROR(IF(Table2[[#This Row],[code]]="","",_xlfn.IFS(AND(Table2[[#This Row],[code]]&lt;400,Table2[[#This Row],[code]]&lt;&gt;""),2,Table2[[#This Row],[code]]&gt;500,4)),"")</f>
        <v/>
      </c>
      <c r="AC1634" s="1" t="str">
        <f>IF(Table2[[#This Row],[Event]]="Penalty",Table2[[#This Row],[number]],IF(Table2[[#This Row],[Event]]="Time-Out",401,""))</f>
        <v/>
      </c>
      <c r="AD1634" s="1">
        <f>ROW(A1633)</f>
        <v>1633</v>
      </c>
      <c r="AE1634" s="1">
        <f>COUNTIFS(Table2[GameID],Table2[[#This Row],[GameID]],Table2[Column1],"&lt;="&amp;Table2[[#This Row],[Column1]])-1</f>
        <v>8</v>
      </c>
    </row>
    <row r="1635" spans="1:31" x14ac:dyDescent="0.45">
      <c r="A1635" t="s">
        <v>160</v>
      </c>
      <c r="B1635" t="str">
        <f>_xlfn.TEXTBEFORE(Table2[[#This Row],[Kamp]]," - ")</f>
        <v>RungstedHørsholm</v>
      </c>
      <c r="C1635" t="str">
        <f>_xlfn.TEXTAFTER(Table2[[#This Row],[Kamp]],"- ")</f>
        <v>Hafnia FC</v>
      </c>
      <c r="D1635">
        <v>44983</v>
      </c>
      <c r="E1635">
        <v>69181</v>
      </c>
      <c r="F1635">
        <v>20222023</v>
      </c>
      <c r="G1635" t="s">
        <v>372</v>
      </c>
      <c r="H1635" t="s">
        <v>662</v>
      </c>
      <c r="I1635" t="s">
        <v>678</v>
      </c>
      <c r="J1635">
        <v>2</v>
      </c>
      <c r="K1635">
        <v>29508</v>
      </c>
      <c r="L1635">
        <v>1</v>
      </c>
      <c r="M1635" t="s">
        <v>630</v>
      </c>
      <c r="N1635" t="s">
        <v>87</v>
      </c>
      <c r="O1635" t="s">
        <v>78</v>
      </c>
      <c r="P1635">
        <v>27</v>
      </c>
      <c r="Q1635">
        <v>8</v>
      </c>
      <c r="R1635">
        <f>SUMIFS(Table2[number],Table2[Event],"Goal",Table2[H/U],"HOME",Table2[GameID],Table2[[#This Row],[GameID]],Table2[GameTime],"&lt;="&amp;Table2[[#This Row],[GameTime]])</f>
        <v>9</v>
      </c>
      <c r="S1635">
        <f>SUMIFS(Table2[number],Table2[Event],"Goal",Table2[H/U],"AWAY",Table2[GameID],Table2[[#This Row],[GameID]],Table2[GameTime],"&lt;="&amp;Table2[[#This Row],[GameTime]])</f>
        <v>1</v>
      </c>
      <c r="T1635" t="str">
        <f>IF(Table2[[#This Row],[Event]]="Goal",Table2[[#This Row],[Hscore]]&amp;"-"&amp;Table2[[#This Row],[Uscore]],"")</f>
        <v>9-1</v>
      </c>
      <c r="U1635">
        <v>1750</v>
      </c>
      <c r="V1635" s="1">
        <f>Table2[[#This Row],[GameTime]]-(Table2[[#This Row],[period]]-1)*1200</f>
        <v>550</v>
      </c>
      <c r="W1635" s="1">
        <f>ROUNDDOWN(Table2[[#This Row],[Time]]/60,0)</f>
        <v>9</v>
      </c>
      <c r="X1635" s="1">
        <f>ROUNDDOWN((Table2[[#This Row],[Time]]/60-Table2[[#This Row],[Time2]])*60,0)</f>
        <v>9</v>
      </c>
      <c r="Y1635" s="1" t="str">
        <f>IF(Table2[[#This Row],[Time2]]&lt;10,0&amp;Table2[[#This Row],[Time2]],Table2[[#This Row],[Time2]])</f>
        <v>09</v>
      </c>
      <c r="Z1635" s="1" t="str">
        <f>IF(Table2[[#This Row],[Time3]]&lt;10,0&amp;Table2[[#This Row],[Time3]],Table2[[#This Row],[Time3]])</f>
        <v>09</v>
      </c>
      <c r="AA1635" s="2" t="str">
        <f>Table2[[#This Row],[Time4]]&amp;":"&amp;Table2[[#This Row],[Time5]]</f>
        <v>09:09</v>
      </c>
      <c r="AB1635" s="1" t="str" cm="1">
        <f t="array" ref="AB1635">IFERROR(IF(Table2[[#This Row],[code]]="","",_xlfn.IFS(AND(Table2[[#This Row],[code]]&lt;400,Table2[[#This Row],[code]]&lt;&gt;""),2,Table2[[#This Row],[code]]&gt;500,4)),"")</f>
        <v/>
      </c>
      <c r="AC1635" s="1" t="str">
        <f>IF(Table2[[#This Row],[Event]]="Penalty",Table2[[#This Row],[number]],IF(Table2[[#This Row],[Event]]="Time-Out",401,""))</f>
        <v/>
      </c>
      <c r="AD1635" s="1">
        <f>ROW(A1634)</f>
        <v>1634</v>
      </c>
      <c r="AE1635" s="1">
        <f>COUNTIFS(Table2[GameID],Table2[[#This Row],[GameID]],Table2[Column1],"&lt;="&amp;Table2[[#This Row],[Column1]])-1</f>
        <v>9</v>
      </c>
    </row>
    <row r="1636" spans="1:31" x14ac:dyDescent="0.45">
      <c r="A1636" t="s">
        <v>160</v>
      </c>
      <c r="B1636" t="str">
        <f>_xlfn.TEXTBEFORE(Table2[[#This Row],[Kamp]]," - ")</f>
        <v>RungstedHørsholm</v>
      </c>
      <c r="C1636" t="str">
        <f>_xlfn.TEXTAFTER(Table2[[#This Row],[Kamp]],"- ")</f>
        <v>Hafnia FC</v>
      </c>
      <c r="D1636">
        <v>44983</v>
      </c>
      <c r="E1636">
        <v>69181</v>
      </c>
      <c r="F1636">
        <v>20222023</v>
      </c>
      <c r="G1636" t="s">
        <v>372</v>
      </c>
      <c r="H1636" t="s">
        <v>662</v>
      </c>
      <c r="I1636" t="s">
        <v>678</v>
      </c>
      <c r="J1636">
        <v>2</v>
      </c>
      <c r="K1636">
        <v>29508</v>
      </c>
      <c r="L1636">
        <v>1</v>
      </c>
      <c r="M1636" t="s">
        <v>630</v>
      </c>
      <c r="N1636" t="s">
        <v>368</v>
      </c>
      <c r="O1636" t="s">
        <v>634</v>
      </c>
      <c r="P1636">
        <v>50</v>
      </c>
      <c r="Q1636" t="s">
        <v>634</v>
      </c>
      <c r="R1636">
        <f>SUMIFS(Table2[number],Table2[Event],"Goal",Table2[H/U],"HOME",Table2[GameID],Table2[[#This Row],[GameID]],Table2[GameTime],"&lt;="&amp;Table2[[#This Row],[GameTime]])</f>
        <v>10</v>
      </c>
      <c r="S1636">
        <f>SUMIFS(Table2[number],Table2[Event],"Goal",Table2[H/U],"AWAY",Table2[GameID],Table2[[#This Row],[GameID]],Table2[GameTime],"&lt;="&amp;Table2[[#This Row],[GameTime]])</f>
        <v>1</v>
      </c>
      <c r="T1636" t="str">
        <f>IF(Table2[[#This Row],[Event]]="Goal",Table2[[#This Row],[Hscore]]&amp;"-"&amp;Table2[[#This Row],[Uscore]],"")</f>
        <v>10-1</v>
      </c>
      <c r="U1636">
        <v>2279</v>
      </c>
      <c r="V1636" s="1">
        <f>Table2[[#This Row],[GameTime]]-(Table2[[#This Row],[period]]-1)*1200</f>
        <v>1079</v>
      </c>
      <c r="W1636" s="1">
        <f>ROUNDDOWN(Table2[[#This Row],[Time]]/60,0)</f>
        <v>17</v>
      </c>
      <c r="X1636" s="1">
        <f>ROUNDDOWN((Table2[[#This Row],[Time]]/60-Table2[[#This Row],[Time2]])*60,0)</f>
        <v>59</v>
      </c>
      <c r="Y1636" s="1">
        <f>IF(Table2[[#This Row],[Time2]]&lt;10,0&amp;Table2[[#This Row],[Time2]],Table2[[#This Row],[Time2]])</f>
        <v>17</v>
      </c>
      <c r="Z1636" s="1">
        <f>IF(Table2[[#This Row],[Time3]]&lt;10,0&amp;Table2[[#This Row],[Time3]],Table2[[#This Row],[Time3]])</f>
        <v>59</v>
      </c>
      <c r="AA1636" s="2" t="str">
        <f>Table2[[#This Row],[Time4]]&amp;":"&amp;Table2[[#This Row],[Time5]]</f>
        <v>17:59</v>
      </c>
      <c r="AB1636" s="1" t="str" cm="1">
        <f t="array" ref="AB1636">IFERROR(IF(Table2[[#This Row],[code]]="","",_xlfn.IFS(AND(Table2[[#This Row],[code]]&lt;400,Table2[[#This Row],[code]]&lt;&gt;""),2,Table2[[#This Row],[code]]&gt;500,4)),"")</f>
        <v/>
      </c>
      <c r="AC1636" s="1" t="str">
        <f>IF(Table2[[#This Row],[Event]]="Penalty",Table2[[#This Row],[number]],IF(Table2[[#This Row],[Event]]="Time-Out",401,""))</f>
        <v/>
      </c>
      <c r="AD1636" s="1">
        <f>ROW(A1635)</f>
        <v>1635</v>
      </c>
      <c r="AE1636" s="1">
        <f>COUNTIFS(Table2[GameID],Table2[[#This Row],[GameID]],Table2[Column1],"&lt;="&amp;Table2[[#This Row],[Column1]])-1</f>
        <v>10</v>
      </c>
    </row>
    <row r="1637" spans="1:31" x14ac:dyDescent="0.45">
      <c r="A1637" t="s">
        <v>160</v>
      </c>
      <c r="B1637" t="str">
        <f>_xlfn.TEXTBEFORE(Table2[[#This Row],[Kamp]]," - ")</f>
        <v>RungstedHørsholm</v>
      </c>
      <c r="C1637" t="str">
        <f>_xlfn.TEXTAFTER(Table2[[#This Row],[Kamp]],"- ")</f>
        <v>Hafnia FC</v>
      </c>
      <c r="D1637">
        <v>44983</v>
      </c>
      <c r="E1637">
        <v>69181</v>
      </c>
      <c r="F1637">
        <v>20222023</v>
      </c>
      <c r="G1637" t="s">
        <v>372</v>
      </c>
      <c r="H1637" t="s">
        <v>662</v>
      </c>
      <c r="I1637" t="s">
        <v>678</v>
      </c>
      <c r="J1637">
        <v>2</v>
      </c>
      <c r="K1637">
        <v>29508</v>
      </c>
      <c r="L1637">
        <v>1</v>
      </c>
      <c r="M1637" t="s">
        <v>630</v>
      </c>
      <c r="N1637" t="s">
        <v>91</v>
      </c>
      <c r="O1637" t="s">
        <v>80</v>
      </c>
      <c r="P1637">
        <v>11</v>
      </c>
      <c r="Q1637">
        <v>10</v>
      </c>
      <c r="R1637">
        <f>SUMIFS(Table2[number],Table2[Event],"Goal",Table2[H/U],"HOME",Table2[GameID],Table2[[#This Row],[GameID]],Table2[GameTime],"&lt;="&amp;Table2[[#This Row],[GameTime]])</f>
        <v>11</v>
      </c>
      <c r="S1637">
        <f>SUMIFS(Table2[number],Table2[Event],"Goal",Table2[H/U],"AWAY",Table2[GameID],Table2[[#This Row],[GameID]],Table2[GameTime],"&lt;="&amp;Table2[[#This Row],[GameTime]])</f>
        <v>1</v>
      </c>
      <c r="T1637" t="str">
        <f>IF(Table2[[#This Row],[Event]]="Goal",Table2[[#This Row],[Hscore]]&amp;"-"&amp;Table2[[#This Row],[Uscore]],"")</f>
        <v>11-1</v>
      </c>
      <c r="U1637">
        <v>2375</v>
      </c>
      <c r="V1637" s="1">
        <f>Table2[[#This Row],[GameTime]]-(Table2[[#This Row],[period]]-1)*1200</f>
        <v>1175</v>
      </c>
      <c r="W1637" s="1">
        <f>ROUNDDOWN(Table2[[#This Row],[Time]]/60,0)</f>
        <v>19</v>
      </c>
      <c r="X1637" s="1">
        <f>ROUNDDOWN((Table2[[#This Row],[Time]]/60-Table2[[#This Row],[Time2]])*60,0)</f>
        <v>34</v>
      </c>
      <c r="Y1637" s="1">
        <f>IF(Table2[[#This Row],[Time2]]&lt;10,0&amp;Table2[[#This Row],[Time2]],Table2[[#This Row],[Time2]])</f>
        <v>19</v>
      </c>
      <c r="Z1637" s="1">
        <f>IF(Table2[[#This Row],[Time3]]&lt;10,0&amp;Table2[[#This Row],[Time3]],Table2[[#This Row],[Time3]])</f>
        <v>34</v>
      </c>
      <c r="AA1637" s="2" t="str">
        <f>Table2[[#This Row],[Time4]]&amp;":"&amp;Table2[[#This Row],[Time5]]</f>
        <v>19:34</v>
      </c>
      <c r="AB1637" s="1" t="str" cm="1">
        <f t="array" ref="AB1637">IFERROR(IF(Table2[[#This Row],[code]]="","",_xlfn.IFS(AND(Table2[[#This Row],[code]]&lt;400,Table2[[#This Row],[code]]&lt;&gt;""),2,Table2[[#This Row],[code]]&gt;500,4)),"")</f>
        <v/>
      </c>
      <c r="AC1637" s="1" t="str">
        <f>IF(Table2[[#This Row],[Event]]="Penalty",Table2[[#This Row],[number]],IF(Table2[[#This Row],[Event]]="Time-Out",401,""))</f>
        <v/>
      </c>
      <c r="AD1637" s="1">
        <f>ROW(A1636)</f>
        <v>1636</v>
      </c>
      <c r="AE1637" s="1">
        <f>COUNTIFS(Table2[GameID],Table2[[#This Row],[GameID]],Table2[Column1],"&lt;="&amp;Table2[[#This Row],[Column1]])-1</f>
        <v>11</v>
      </c>
    </row>
    <row r="1638" spans="1:31" x14ac:dyDescent="0.45">
      <c r="A1638" t="s">
        <v>160</v>
      </c>
      <c r="B1638" t="str">
        <f>_xlfn.TEXTBEFORE(Table2[[#This Row],[Kamp]]," - ")</f>
        <v>RungstedHørsholm</v>
      </c>
      <c r="C1638" t="str">
        <f>_xlfn.TEXTAFTER(Table2[[#This Row],[Kamp]],"- ")</f>
        <v>Hafnia FC</v>
      </c>
      <c r="D1638">
        <v>44983</v>
      </c>
      <c r="E1638">
        <v>69181</v>
      </c>
      <c r="F1638">
        <v>20222023</v>
      </c>
      <c r="G1638" t="s">
        <v>372</v>
      </c>
      <c r="H1638" t="s">
        <v>662</v>
      </c>
      <c r="I1638" t="s">
        <v>678</v>
      </c>
      <c r="J1638">
        <v>3</v>
      </c>
      <c r="K1638">
        <v>29508</v>
      </c>
      <c r="L1638">
        <v>1</v>
      </c>
      <c r="M1638" t="s">
        <v>630</v>
      </c>
      <c r="N1638" t="s">
        <v>81</v>
      </c>
      <c r="O1638" t="s">
        <v>87</v>
      </c>
      <c r="P1638">
        <v>13</v>
      </c>
      <c r="Q1638">
        <v>27</v>
      </c>
      <c r="R1638">
        <f>SUMIFS(Table2[number],Table2[Event],"Goal",Table2[H/U],"HOME",Table2[GameID],Table2[[#This Row],[GameID]],Table2[GameTime],"&lt;="&amp;Table2[[#This Row],[GameTime]])</f>
        <v>12</v>
      </c>
      <c r="S1638">
        <f>SUMIFS(Table2[number],Table2[Event],"Goal",Table2[H/U],"AWAY",Table2[GameID],Table2[[#This Row],[GameID]],Table2[GameTime],"&lt;="&amp;Table2[[#This Row],[GameTime]])</f>
        <v>1</v>
      </c>
      <c r="T1638" t="str">
        <f>IF(Table2[[#This Row],[Event]]="Goal",Table2[[#This Row],[Hscore]]&amp;"-"&amp;Table2[[#This Row],[Uscore]],"")</f>
        <v>12-1</v>
      </c>
      <c r="U1638">
        <v>2488</v>
      </c>
      <c r="V1638" s="1">
        <f>Table2[[#This Row],[GameTime]]-(Table2[[#This Row],[period]]-1)*1200</f>
        <v>88</v>
      </c>
      <c r="W1638" s="1">
        <f>ROUNDDOWN(Table2[[#This Row],[Time]]/60,0)</f>
        <v>1</v>
      </c>
      <c r="X1638" s="1">
        <f>ROUNDDOWN((Table2[[#This Row],[Time]]/60-Table2[[#This Row],[Time2]])*60,0)</f>
        <v>28</v>
      </c>
      <c r="Y1638" s="1" t="str">
        <f>IF(Table2[[#This Row],[Time2]]&lt;10,0&amp;Table2[[#This Row],[Time2]],Table2[[#This Row],[Time2]])</f>
        <v>01</v>
      </c>
      <c r="Z1638" s="1">
        <f>IF(Table2[[#This Row],[Time3]]&lt;10,0&amp;Table2[[#This Row],[Time3]],Table2[[#This Row],[Time3]])</f>
        <v>28</v>
      </c>
      <c r="AA1638" s="2" t="str">
        <f>Table2[[#This Row],[Time4]]&amp;":"&amp;Table2[[#This Row],[Time5]]</f>
        <v>01:28</v>
      </c>
      <c r="AB1638" s="1" t="str" cm="1">
        <f t="array" ref="AB1638">IFERROR(IF(Table2[[#This Row],[code]]="","",_xlfn.IFS(AND(Table2[[#This Row],[code]]&lt;400,Table2[[#This Row],[code]]&lt;&gt;""),2,Table2[[#This Row],[code]]&gt;500,4)),"")</f>
        <v/>
      </c>
      <c r="AC1638" s="1" t="str">
        <f>IF(Table2[[#This Row],[Event]]="Penalty",Table2[[#This Row],[number]],IF(Table2[[#This Row],[Event]]="Time-Out",401,""))</f>
        <v/>
      </c>
      <c r="AD1638" s="1">
        <f>ROW(A1637)</f>
        <v>1637</v>
      </c>
      <c r="AE1638" s="1">
        <f>COUNTIFS(Table2[GameID],Table2[[#This Row],[GameID]],Table2[Column1],"&lt;="&amp;Table2[[#This Row],[Column1]])-1</f>
        <v>12</v>
      </c>
    </row>
    <row r="1639" spans="1:31" x14ac:dyDescent="0.45">
      <c r="A1639" t="s">
        <v>160</v>
      </c>
      <c r="B1639" t="str">
        <f>_xlfn.TEXTBEFORE(Table2[[#This Row],[Kamp]]," - ")</f>
        <v>RungstedHørsholm</v>
      </c>
      <c r="C1639" t="str">
        <f>_xlfn.TEXTAFTER(Table2[[#This Row],[Kamp]],"- ")</f>
        <v>Hafnia FC</v>
      </c>
      <c r="D1639">
        <v>44983</v>
      </c>
      <c r="E1639">
        <v>69181</v>
      </c>
      <c r="F1639">
        <v>20222023</v>
      </c>
      <c r="G1639" t="s">
        <v>372</v>
      </c>
      <c r="H1639" t="s">
        <v>663</v>
      </c>
      <c r="I1639" t="s">
        <v>677</v>
      </c>
      <c r="J1639">
        <v>3</v>
      </c>
      <c r="K1639">
        <v>29510</v>
      </c>
      <c r="L1639">
        <v>1</v>
      </c>
      <c r="M1639" t="s">
        <v>630</v>
      </c>
      <c r="N1639" t="s">
        <v>278</v>
      </c>
      <c r="O1639" t="s">
        <v>114</v>
      </c>
      <c r="P1639">
        <v>26</v>
      </c>
      <c r="Q1639">
        <v>22</v>
      </c>
      <c r="R1639">
        <f>SUMIFS(Table2[number],Table2[Event],"Goal",Table2[H/U],"HOME",Table2[GameID],Table2[[#This Row],[GameID]],Table2[GameTime],"&lt;="&amp;Table2[[#This Row],[GameTime]])</f>
        <v>12</v>
      </c>
      <c r="S1639">
        <f>SUMIFS(Table2[number],Table2[Event],"Goal",Table2[H/U],"AWAY",Table2[GameID],Table2[[#This Row],[GameID]],Table2[GameTime],"&lt;="&amp;Table2[[#This Row],[GameTime]])</f>
        <v>2</v>
      </c>
      <c r="T1639" t="str">
        <f>IF(Table2[[#This Row],[Event]]="Goal",Table2[[#This Row],[Hscore]]&amp;"-"&amp;Table2[[#This Row],[Uscore]],"")</f>
        <v>12-2</v>
      </c>
      <c r="U1639">
        <v>2655</v>
      </c>
      <c r="V1639" s="1">
        <f>Table2[[#This Row],[GameTime]]-(Table2[[#This Row],[period]]-1)*1200</f>
        <v>255</v>
      </c>
      <c r="W1639" s="1">
        <f>ROUNDDOWN(Table2[[#This Row],[Time]]/60,0)</f>
        <v>4</v>
      </c>
      <c r="X1639" s="1">
        <f>ROUNDDOWN((Table2[[#This Row],[Time]]/60-Table2[[#This Row],[Time2]])*60,0)</f>
        <v>15</v>
      </c>
      <c r="Y1639" s="1" t="str">
        <f>IF(Table2[[#This Row],[Time2]]&lt;10,0&amp;Table2[[#This Row],[Time2]],Table2[[#This Row],[Time2]])</f>
        <v>04</v>
      </c>
      <c r="Z1639" s="1">
        <f>IF(Table2[[#This Row],[Time3]]&lt;10,0&amp;Table2[[#This Row],[Time3]],Table2[[#This Row],[Time3]])</f>
        <v>15</v>
      </c>
      <c r="AA1639" s="2" t="str">
        <f>Table2[[#This Row],[Time4]]&amp;":"&amp;Table2[[#This Row],[Time5]]</f>
        <v>04:15</v>
      </c>
      <c r="AB1639" s="1" t="str" cm="1">
        <f t="array" ref="AB1639">IFERROR(IF(Table2[[#This Row],[code]]="","",_xlfn.IFS(AND(Table2[[#This Row],[code]]&lt;400,Table2[[#This Row],[code]]&lt;&gt;""),2,Table2[[#This Row],[code]]&gt;500,4)),"")</f>
        <v/>
      </c>
      <c r="AC1639" s="1" t="str">
        <f>IF(Table2[[#This Row],[Event]]="Penalty",Table2[[#This Row],[number]],IF(Table2[[#This Row],[Event]]="Time-Out",401,""))</f>
        <v/>
      </c>
      <c r="AD1639" s="1">
        <f>ROW(A1638)</f>
        <v>1638</v>
      </c>
      <c r="AE1639" s="1">
        <f>COUNTIFS(Table2[GameID],Table2[[#This Row],[GameID]],Table2[Column1],"&lt;="&amp;Table2[[#This Row],[Column1]])-1</f>
        <v>13</v>
      </c>
    </row>
    <row r="1640" spans="1:31" x14ac:dyDescent="0.45">
      <c r="A1640" t="s">
        <v>160</v>
      </c>
      <c r="B1640" t="str">
        <f>_xlfn.TEXTBEFORE(Table2[[#This Row],[Kamp]]," - ")</f>
        <v>RungstedHørsholm</v>
      </c>
      <c r="C1640" t="str">
        <f>_xlfn.TEXTAFTER(Table2[[#This Row],[Kamp]],"- ")</f>
        <v>Hafnia FC</v>
      </c>
      <c r="D1640">
        <v>44983</v>
      </c>
      <c r="E1640">
        <v>69181</v>
      </c>
      <c r="F1640">
        <v>20222023</v>
      </c>
      <c r="G1640" t="s">
        <v>372</v>
      </c>
      <c r="H1640" t="s">
        <v>663</v>
      </c>
      <c r="I1640" t="s">
        <v>677</v>
      </c>
      <c r="J1640">
        <v>3</v>
      </c>
      <c r="K1640">
        <v>29510</v>
      </c>
      <c r="L1640">
        <v>1</v>
      </c>
      <c r="M1640" t="s">
        <v>630</v>
      </c>
      <c r="N1640" t="s">
        <v>112</v>
      </c>
      <c r="O1640" t="s">
        <v>119</v>
      </c>
      <c r="P1640">
        <v>10</v>
      </c>
      <c r="Q1640">
        <v>59</v>
      </c>
      <c r="R1640">
        <f>SUMIFS(Table2[number],Table2[Event],"Goal",Table2[H/U],"HOME",Table2[GameID],Table2[[#This Row],[GameID]],Table2[GameTime],"&lt;="&amp;Table2[[#This Row],[GameTime]])</f>
        <v>12</v>
      </c>
      <c r="S1640">
        <f>SUMIFS(Table2[number],Table2[Event],"Goal",Table2[H/U],"AWAY",Table2[GameID],Table2[[#This Row],[GameID]],Table2[GameTime],"&lt;="&amp;Table2[[#This Row],[GameTime]])</f>
        <v>3</v>
      </c>
      <c r="T1640" t="str">
        <f>IF(Table2[[#This Row],[Event]]="Goal",Table2[[#This Row],[Hscore]]&amp;"-"&amp;Table2[[#This Row],[Uscore]],"")</f>
        <v>12-3</v>
      </c>
      <c r="U1640">
        <v>2818</v>
      </c>
      <c r="V1640" s="1">
        <f>Table2[[#This Row],[GameTime]]-(Table2[[#This Row],[period]]-1)*1200</f>
        <v>418</v>
      </c>
      <c r="W1640" s="1">
        <f>ROUNDDOWN(Table2[[#This Row],[Time]]/60,0)</f>
        <v>6</v>
      </c>
      <c r="X1640" s="1">
        <f>ROUNDDOWN((Table2[[#This Row],[Time]]/60-Table2[[#This Row],[Time2]])*60,0)</f>
        <v>58</v>
      </c>
      <c r="Y1640" s="1" t="str">
        <f>IF(Table2[[#This Row],[Time2]]&lt;10,0&amp;Table2[[#This Row],[Time2]],Table2[[#This Row],[Time2]])</f>
        <v>06</v>
      </c>
      <c r="Z1640" s="1">
        <f>IF(Table2[[#This Row],[Time3]]&lt;10,0&amp;Table2[[#This Row],[Time3]],Table2[[#This Row],[Time3]])</f>
        <v>58</v>
      </c>
      <c r="AA1640" s="2" t="str">
        <f>Table2[[#This Row],[Time4]]&amp;":"&amp;Table2[[#This Row],[Time5]]</f>
        <v>06:58</v>
      </c>
      <c r="AB1640" s="1" t="str" cm="1">
        <f t="array" ref="AB1640">IFERROR(IF(Table2[[#This Row],[code]]="","",_xlfn.IFS(AND(Table2[[#This Row],[code]]&lt;400,Table2[[#This Row],[code]]&lt;&gt;""),2,Table2[[#This Row],[code]]&gt;500,4)),"")</f>
        <v/>
      </c>
      <c r="AC1640" s="1" t="str">
        <f>IF(Table2[[#This Row],[Event]]="Penalty",Table2[[#This Row],[number]],IF(Table2[[#This Row],[Event]]="Time-Out",401,""))</f>
        <v/>
      </c>
      <c r="AD1640" s="1">
        <f>ROW(A1639)</f>
        <v>1639</v>
      </c>
      <c r="AE1640" s="1">
        <f>COUNTIFS(Table2[GameID],Table2[[#This Row],[GameID]],Table2[Column1],"&lt;="&amp;Table2[[#This Row],[Column1]])-1</f>
        <v>14</v>
      </c>
    </row>
    <row r="1641" spans="1:31" x14ac:dyDescent="0.45">
      <c r="A1641" t="s">
        <v>160</v>
      </c>
      <c r="B1641" t="str">
        <f>_xlfn.TEXTBEFORE(Table2[[#This Row],[Kamp]]," - ")</f>
        <v>RungstedHørsholm</v>
      </c>
      <c r="C1641" t="str">
        <f>_xlfn.TEXTAFTER(Table2[[#This Row],[Kamp]],"- ")</f>
        <v>Hafnia FC</v>
      </c>
      <c r="D1641">
        <v>44983</v>
      </c>
      <c r="E1641">
        <v>69181</v>
      </c>
      <c r="F1641">
        <v>20222023</v>
      </c>
      <c r="G1641" t="s">
        <v>372</v>
      </c>
      <c r="H1641" t="s">
        <v>663</v>
      </c>
      <c r="I1641" t="s">
        <v>677</v>
      </c>
      <c r="J1641">
        <v>3</v>
      </c>
      <c r="K1641">
        <v>29510</v>
      </c>
      <c r="L1641">
        <v>0</v>
      </c>
      <c r="M1641" t="s">
        <v>633</v>
      </c>
      <c r="N1641" t="s">
        <v>634</v>
      </c>
      <c r="O1641" t="s">
        <v>634</v>
      </c>
      <c r="P1641" t="s">
        <v>634</v>
      </c>
      <c r="Q1641" t="s">
        <v>634</v>
      </c>
      <c r="R1641">
        <f>SUMIFS(Table2[number],Table2[Event],"Goal",Table2[H/U],"HOME",Table2[GameID],Table2[[#This Row],[GameID]],Table2[GameTime],"&lt;="&amp;Table2[[#This Row],[GameTime]])</f>
        <v>12</v>
      </c>
      <c r="S1641">
        <f>SUMIFS(Table2[number],Table2[Event],"Goal",Table2[H/U],"AWAY",Table2[GameID],Table2[[#This Row],[GameID]],Table2[GameTime],"&lt;="&amp;Table2[[#This Row],[GameTime]])</f>
        <v>3</v>
      </c>
      <c r="T1641" t="str">
        <f>IF(Table2[[#This Row],[Event]]="Goal",Table2[[#This Row],[Hscore]]&amp;"-"&amp;Table2[[#This Row],[Uscore]],"")</f>
        <v/>
      </c>
      <c r="U1641">
        <v>2818</v>
      </c>
      <c r="V1641" s="1">
        <f>Table2[[#This Row],[GameTime]]-(Table2[[#This Row],[period]]-1)*1200</f>
        <v>418</v>
      </c>
      <c r="W1641" s="1">
        <f>ROUNDDOWN(Table2[[#This Row],[Time]]/60,0)</f>
        <v>6</v>
      </c>
      <c r="X1641" s="1">
        <f>ROUNDDOWN((Table2[[#This Row],[Time]]/60-Table2[[#This Row],[Time2]])*60,0)</f>
        <v>58</v>
      </c>
      <c r="Y1641" s="1" t="str">
        <f>IF(Table2[[#This Row],[Time2]]&lt;10,0&amp;Table2[[#This Row],[Time2]],Table2[[#This Row],[Time2]])</f>
        <v>06</v>
      </c>
      <c r="Z1641" s="1">
        <f>IF(Table2[[#This Row],[Time3]]&lt;10,0&amp;Table2[[#This Row],[Time3]],Table2[[#This Row],[Time3]])</f>
        <v>58</v>
      </c>
      <c r="AA1641" s="2" t="str">
        <f>Table2[[#This Row],[Time4]]&amp;":"&amp;Table2[[#This Row],[Time5]]</f>
        <v>06:58</v>
      </c>
      <c r="AB1641" s="1" t="str" cm="1">
        <f t="array" ref="AB1641">IFERROR(IF(Table2[[#This Row],[code]]="","",_xlfn.IFS(AND(Table2[[#This Row],[code]]&lt;400,Table2[[#This Row],[code]]&lt;&gt;""),2,Table2[[#This Row],[code]]&gt;500,4)),"")</f>
        <v/>
      </c>
      <c r="AC1641" s="1">
        <f>IF(Table2[[#This Row],[Event]]="Penalty",Table2[[#This Row],[number]],IF(Table2[[#This Row],[Event]]="Time-Out",401,""))</f>
        <v>401</v>
      </c>
      <c r="AD1641" s="1">
        <f>ROW(A1640)</f>
        <v>1640</v>
      </c>
      <c r="AE1641" s="1">
        <f>COUNTIFS(Table2[GameID],Table2[[#This Row],[GameID]],Table2[Column1],"&lt;="&amp;Table2[[#This Row],[Column1]])-1</f>
        <v>15</v>
      </c>
    </row>
    <row r="1642" spans="1:31" x14ac:dyDescent="0.45">
      <c r="A1642" t="s">
        <v>160</v>
      </c>
      <c r="B1642" t="str">
        <f>_xlfn.TEXTBEFORE(Table2[[#This Row],[Kamp]]," - ")</f>
        <v>RungstedHørsholm</v>
      </c>
      <c r="C1642" t="str">
        <f>_xlfn.TEXTAFTER(Table2[[#This Row],[Kamp]],"- ")</f>
        <v>Hafnia FC</v>
      </c>
      <c r="D1642">
        <v>44983</v>
      </c>
      <c r="E1642">
        <v>69181</v>
      </c>
      <c r="F1642">
        <v>20222023</v>
      </c>
      <c r="G1642" t="s">
        <v>372</v>
      </c>
      <c r="H1642" t="s">
        <v>662</v>
      </c>
      <c r="I1642" t="s">
        <v>678</v>
      </c>
      <c r="J1642">
        <v>3</v>
      </c>
      <c r="K1642">
        <v>29508</v>
      </c>
      <c r="L1642">
        <v>1</v>
      </c>
      <c r="M1642" t="s">
        <v>630</v>
      </c>
      <c r="N1642" t="s">
        <v>403</v>
      </c>
      <c r="O1642" t="s">
        <v>368</v>
      </c>
      <c r="P1642">
        <v>88</v>
      </c>
      <c r="Q1642">
        <v>50</v>
      </c>
      <c r="R1642">
        <f>SUMIFS(Table2[number],Table2[Event],"Goal",Table2[H/U],"HOME",Table2[GameID],Table2[[#This Row],[GameID]],Table2[GameTime],"&lt;="&amp;Table2[[#This Row],[GameTime]])</f>
        <v>13</v>
      </c>
      <c r="S1642">
        <f>SUMIFS(Table2[number],Table2[Event],"Goal",Table2[H/U],"AWAY",Table2[GameID],Table2[[#This Row],[GameID]],Table2[GameTime],"&lt;="&amp;Table2[[#This Row],[GameTime]])</f>
        <v>3</v>
      </c>
      <c r="T1642" t="str">
        <f>IF(Table2[[#This Row],[Event]]="Goal",Table2[[#This Row],[Hscore]]&amp;"-"&amp;Table2[[#This Row],[Uscore]],"")</f>
        <v>13-3</v>
      </c>
      <c r="U1642">
        <v>3012</v>
      </c>
      <c r="V1642" s="1">
        <f>Table2[[#This Row],[GameTime]]-(Table2[[#This Row],[period]]-1)*1200</f>
        <v>612</v>
      </c>
      <c r="W1642" s="1">
        <f>ROUNDDOWN(Table2[[#This Row],[Time]]/60,0)</f>
        <v>10</v>
      </c>
      <c r="X1642" s="1">
        <f>ROUNDDOWN((Table2[[#This Row],[Time]]/60-Table2[[#This Row],[Time2]])*60,0)</f>
        <v>12</v>
      </c>
      <c r="Y1642" s="1">
        <f>IF(Table2[[#This Row],[Time2]]&lt;10,0&amp;Table2[[#This Row],[Time2]],Table2[[#This Row],[Time2]])</f>
        <v>10</v>
      </c>
      <c r="Z1642" s="1">
        <f>IF(Table2[[#This Row],[Time3]]&lt;10,0&amp;Table2[[#This Row],[Time3]],Table2[[#This Row],[Time3]])</f>
        <v>12</v>
      </c>
      <c r="AA1642" s="2" t="str">
        <f>Table2[[#This Row],[Time4]]&amp;":"&amp;Table2[[#This Row],[Time5]]</f>
        <v>10:12</v>
      </c>
      <c r="AB1642" s="1" t="str" cm="1">
        <f t="array" ref="AB1642">IFERROR(IF(Table2[[#This Row],[code]]="","",_xlfn.IFS(AND(Table2[[#This Row],[code]]&lt;400,Table2[[#This Row],[code]]&lt;&gt;""),2,Table2[[#This Row],[code]]&gt;500,4)),"")</f>
        <v/>
      </c>
      <c r="AC1642" s="1" t="str">
        <f>IF(Table2[[#This Row],[Event]]="Penalty",Table2[[#This Row],[number]],IF(Table2[[#This Row],[Event]]="Time-Out",401,""))</f>
        <v/>
      </c>
      <c r="AD1642" s="1">
        <f>ROW(A1641)</f>
        <v>1641</v>
      </c>
      <c r="AE1642" s="1">
        <f>COUNTIFS(Table2[GameID],Table2[[#This Row],[GameID]],Table2[Column1],"&lt;="&amp;Table2[[#This Row],[Column1]])-1</f>
        <v>16</v>
      </c>
    </row>
    <row r="1643" spans="1:31" x14ac:dyDescent="0.45">
      <c r="A1643" t="s">
        <v>160</v>
      </c>
      <c r="B1643" t="str">
        <f>_xlfn.TEXTBEFORE(Table2[[#This Row],[Kamp]]," - ")</f>
        <v>RungstedHørsholm</v>
      </c>
      <c r="C1643" t="str">
        <f>_xlfn.TEXTAFTER(Table2[[#This Row],[Kamp]],"- ")</f>
        <v>Hafnia FC</v>
      </c>
      <c r="D1643">
        <v>44983</v>
      </c>
      <c r="E1643">
        <v>69181</v>
      </c>
      <c r="F1643">
        <v>20222023</v>
      </c>
      <c r="G1643" t="s">
        <v>372</v>
      </c>
      <c r="H1643" t="s">
        <v>663</v>
      </c>
      <c r="I1643" t="s">
        <v>677</v>
      </c>
      <c r="J1643">
        <v>3</v>
      </c>
      <c r="K1643">
        <v>29510</v>
      </c>
      <c r="L1643">
        <v>1</v>
      </c>
      <c r="M1643" t="s">
        <v>630</v>
      </c>
      <c r="N1643" t="s">
        <v>163</v>
      </c>
      <c r="O1643" t="s">
        <v>119</v>
      </c>
      <c r="P1643">
        <v>66</v>
      </c>
      <c r="Q1643">
        <v>59</v>
      </c>
      <c r="R1643">
        <f>SUMIFS(Table2[number],Table2[Event],"Goal",Table2[H/U],"HOME",Table2[GameID],Table2[[#This Row],[GameID]],Table2[GameTime],"&lt;="&amp;Table2[[#This Row],[GameTime]])</f>
        <v>13</v>
      </c>
      <c r="S1643">
        <f>SUMIFS(Table2[number],Table2[Event],"Goal",Table2[H/U],"AWAY",Table2[GameID],Table2[[#This Row],[GameID]],Table2[GameTime],"&lt;="&amp;Table2[[#This Row],[GameTime]])</f>
        <v>4</v>
      </c>
      <c r="T1643" t="str">
        <f>IF(Table2[[#This Row],[Event]]="Goal",Table2[[#This Row],[Hscore]]&amp;"-"&amp;Table2[[#This Row],[Uscore]],"")</f>
        <v>13-4</v>
      </c>
      <c r="U1643">
        <v>3019</v>
      </c>
      <c r="V1643" s="1">
        <f>Table2[[#This Row],[GameTime]]-(Table2[[#This Row],[period]]-1)*1200</f>
        <v>619</v>
      </c>
      <c r="W1643" s="1">
        <f>ROUNDDOWN(Table2[[#This Row],[Time]]/60,0)</f>
        <v>10</v>
      </c>
      <c r="X1643" s="1">
        <f>ROUNDDOWN((Table2[[#This Row],[Time]]/60-Table2[[#This Row],[Time2]])*60,0)</f>
        <v>19</v>
      </c>
      <c r="Y1643" s="1">
        <f>IF(Table2[[#This Row],[Time2]]&lt;10,0&amp;Table2[[#This Row],[Time2]],Table2[[#This Row],[Time2]])</f>
        <v>10</v>
      </c>
      <c r="Z1643" s="1">
        <f>IF(Table2[[#This Row],[Time3]]&lt;10,0&amp;Table2[[#This Row],[Time3]],Table2[[#This Row],[Time3]])</f>
        <v>19</v>
      </c>
      <c r="AA1643" s="2" t="str">
        <f>Table2[[#This Row],[Time4]]&amp;":"&amp;Table2[[#This Row],[Time5]]</f>
        <v>10:19</v>
      </c>
      <c r="AB1643" s="1" t="str" cm="1">
        <f t="array" ref="AB1643">IFERROR(IF(Table2[[#This Row],[code]]="","",_xlfn.IFS(AND(Table2[[#This Row],[code]]&lt;400,Table2[[#This Row],[code]]&lt;&gt;""),2,Table2[[#This Row],[code]]&gt;500,4)),"")</f>
        <v/>
      </c>
      <c r="AC1643" s="1" t="str">
        <f>IF(Table2[[#This Row],[Event]]="Penalty",Table2[[#This Row],[number]],IF(Table2[[#This Row],[Event]]="Time-Out",401,""))</f>
        <v/>
      </c>
      <c r="AD1643" s="1">
        <f>ROW(A1642)</f>
        <v>1642</v>
      </c>
      <c r="AE1643" s="1">
        <f>COUNTIFS(Table2[GameID],Table2[[#This Row],[GameID]],Table2[Column1],"&lt;="&amp;Table2[[#This Row],[Column1]])-1</f>
        <v>17</v>
      </c>
    </row>
    <row r="1644" spans="1:31" x14ac:dyDescent="0.45">
      <c r="A1644" t="s">
        <v>160</v>
      </c>
      <c r="B1644" t="str">
        <f>_xlfn.TEXTBEFORE(Table2[[#This Row],[Kamp]]," - ")</f>
        <v>RungstedHørsholm</v>
      </c>
      <c r="C1644" t="str">
        <f>_xlfn.TEXTAFTER(Table2[[#This Row],[Kamp]],"- ")</f>
        <v>Hafnia FC</v>
      </c>
      <c r="D1644">
        <v>44983</v>
      </c>
      <c r="E1644">
        <v>69181</v>
      </c>
      <c r="F1644">
        <v>20222023</v>
      </c>
      <c r="G1644" t="s">
        <v>372</v>
      </c>
      <c r="H1644" t="s">
        <v>662</v>
      </c>
      <c r="I1644" t="s">
        <v>678</v>
      </c>
      <c r="J1644">
        <v>3</v>
      </c>
      <c r="K1644">
        <v>29508</v>
      </c>
      <c r="L1644">
        <v>1</v>
      </c>
      <c r="M1644" t="s">
        <v>630</v>
      </c>
      <c r="N1644" t="s">
        <v>91</v>
      </c>
      <c r="O1644" t="s">
        <v>402</v>
      </c>
      <c r="P1644">
        <v>11</v>
      </c>
      <c r="Q1644">
        <v>84</v>
      </c>
      <c r="R1644">
        <f>SUMIFS(Table2[number],Table2[Event],"Goal",Table2[H/U],"HOME",Table2[GameID],Table2[[#This Row],[GameID]],Table2[GameTime],"&lt;="&amp;Table2[[#This Row],[GameTime]])</f>
        <v>14</v>
      </c>
      <c r="S1644">
        <f>SUMIFS(Table2[number],Table2[Event],"Goal",Table2[H/U],"AWAY",Table2[GameID],Table2[[#This Row],[GameID]],Table2[GameTime],"&lt;="&amp;Table2[[#This Row],[GameTime]])</f>
        <v>4</v>
      </c>
      <c r="T1644" t="str">
        <f>IF(Table2[[#This Row],[Event]]="Goal",Table2[[#This Row],[Hscore]]&amp;"-"&amp;Table2[[#This Row],[Uscore]],"")</f>
        <v>14-4</v>
      </c>
      <c r="U1644">
        <v>3101</v>
      </c>
      <c r="V1644" s="1">
        <f>Table2[[#This Row],[GameTime]]-(Table2[[#This Row],[period]]-1)*1200</f>
        <v>701</v>
      </c>
      <c r="W1644" s="1">
        <f>ROUNDDOWN(Table2[[#This Row],[Time]]/60,0)</f>
        <v>11</v>
      </c>
      <c r="X1644" s="1">
        <f>ROUNDDOWN((Table2[[#This Row],[Time]]/60-Table2[[#This Row],[Time2]])*60,0)</f>
        <v>41</v>
      </c>
      <c r="Y1644" s="1">
        <f>IF(Table2[[#This Row],[Time2]]&lt;10,0&amp;Table2[[#This Row],[Time2]],Table2[[#This Row],[Time2]])</f>
        <v>11</v>
      </c>
      <c r="Z1644" s="1">
        <f>IF(Table2[[#This Row],[Time3]]&lt;10,0&amp;Table2[[#This Row],[Time3]],Table2[[#This Row],[Time3]])</f>
        <v>41</v>
      </c>
      <c r="AA1644" s="2" t="str">
        <f>Table2[[#This Row],[Time4]]&amp;":"&amp;Table2[[#This Row],[Time5]]</f>
        <v>11:41</v>
      </c>
      <c r="AB1644" s="1" t="str" cm="1">
        <f t="array" ref="AB1644">IFERROR(IF(Table2[[#This Row],[code]]="","",_xlfn.IFS(AND(Table2[[#This Row],[code]]&lt;400,Table2[[#This Row],[code]]&lt;&gt;""),2,Table2[[#This Row],[code]]&gt;500,4)),"")</f>
        <v/>
      </c>
      <c r="AC1644" s="1" t="str">
        <f>IF(Table2[[#This Row],[Event]]="Penalty",Table2[[#This Row],[number]],IF(Table2[[#This Row],[Event]]="Time-Out",401,""))</f>
        <v/>
      </c>
      <c r="AD1644" s="1">
        <f>ROW(A1643)</f>
        <v>1643</v>
      </c>
      <c r="AE1644" s="1">
        <f>COUNTIFS(Table2[GameID],Table2[[#This Row],[GameID]],Table2[Column1],"&lt;="&amp;Table2[[#This Row],[Column1]])-1</f>
        <v>18</v>
      </c>
    </row>
    <row r="1645" spans="1:31" x14ac:dyDescent="0.45">
      <c r="A1645" t="s">
        <v>160</v>
      </c>
      <c r="B1645" t="str">
        <f>_xlfn.TEXTBEFORE(Table2[[#This Row],[Kamp]]," - ")</f>
        <v>RungstedHørsholm</v>
      </c>
      <c r="C1645" t="str">
        <f>_xlfn.TEXTAFTER(Table2[[#This Row],[Kamp]],"- ")</f>
        <v>Hafnia FC</v>
      </c>
      <c r="D1645">
        <v>44983</v>
      </c>
      <c r="E1645">
        <v>69181</v>
      </c>
      <c r="F1645">
        <v>20222023</v>
      </c>
      <c r="G1645" t="s">
        <v>372</v>
      </c>
      <c r="H1645" t="s">
        <v>662</v>
      </c>
      <c r="I1645" t="s">
        <v>678</v>
      </c>
      <c r="J1645">
        <v>3</v>
      </c>
      <c r="K1645">
        <v>29508</v>
      </c>
      <c r="L1645">
        <v>1</v>
      </c>
      <c r="M1645" t="s">
        <v>630</v>
      </c>
      <c r="N1645" t="s">
        <v>87</v>
      </c>
      <c r="O1645" t="s">
        <v>78</v>
      </c>
      <c r="P1645">
        <v>27</v>
      </c>
      <c r="Q1645">
        <v>8</v>
      </c>
      <c r="R1645">
        <f>SUMIFS(Table2[number],Table2[Event],"Goal",Table2[H/U],"HOME",Table2[GameID],Table2[[#This Row],[GameID]],Table2[GameTime],"&lt;="&amp;Table2[[#This Row],[GameTime]])</f>
        <v>15</v>
      </c>
      <c r="S1645">
        <f>SUMIFS(Table2[number],Table2[Event],"Goal",Table2[H/U],"AWAY",Table2[GameID],Table2[[#This Row],[GameID]],Table2[GameTime],"&lt;="&amp;Table2[[#This Row],[GameTime]])</f>
        <v>4</v>
      </c>
      <c r="T1645" t="str">
        <f>IF(Table2[[#This Row],[Event]]="Goal",Table2[[#This Row],[Hscore]]&amp;"-"&amp;Table2[[#This Row],[Uscore]],"")</f>
        <v>15-4</v>
      </c>
      <c r="U1645">
        <v>3554</v>
      </c>
      <c r="V1645" s="1">
        <f>Table2[[#This Row],[GameTime]]-(Table2[[#This Row],[period]]-1)*1200</f>
        <v>1154</v>
      </c>
      <c r="W1645" s="1">
        <f>ROUNDDOWN(Table2[[#This Row],[Time]]/60,0)</f>
        <v>19</v>
      </c>
      <c r="X1645" s="1">
        <f>ROUNDDOWN((Table2[[#This Row],[Time]]/60-Table2[[#This Row],[Time2]])*60,0)</f>
        <v>14</v>
      </c>
      <c r="Y1645" s="1">
        <f>IF(Table2[[#This Row],[Time2]]&lt;10,0&amp;Table2[[#This Row],[Time2]],Table2[[#This Row],[Time2]])</f>
        <v>19</v>
      </c>
      <c r="Z1645" s="1">
        <f>IF(Table2[[#This Row],[Time3]]&lt;10,0&amp;Table2[[#This Row],[Time3]],Table2[[#This Row],[Time3]])</f>
        <v>14</v>
      </c>
      <c r="AA1645" s="2" t="str">
        <f>Table2[[#This Row],[Time4]]&amp;":"&amp;Table2[[#This Row],[Time5]]</f>
        <v>19:14</v>
      </c>
      <c r="AB1645" s="1" t="str" cm="1">
        <f t="array" ref="AB1645">IFERROR(IF(Table2[[#This Row],[code]]="","",_xlfn.IFS(AND(Table2[[#This Row],[code]]&lt;400,Table2[[#This Row],[code]]&lt;&gt;""),2,Table2[[#This Row],[code]]&gt;500,4)),"")</f>
        <v/>
      </c>
      <c r="AC1645" s="1" t="str">
        <f>IF(Table2[[#This Row],[Event]]="Penalty",Table2[[#This Row],[number]],IF(Table2[[#This Row],[Event]]="Time-Out",401,""))</f>
        <v/>
      </c>
      <c r="AD1645" s="1">
        <f>ROW(A1644)</f>
        <v>1644</v>
      </c>
      <c r="AE1645" s="1">
        <f>COUNTIFS(Table2[GameID],Table2[[#This Row],[GameID]],Table2[Column1],"&lt;="&amp;Table2[[#This Row],[Column1]])-1</f>
        <v>19</v>
      </c>
    </row>
    <row r="1646" spans="1:31" x14ac:dyDescent="0.45">
      <c r="A1646" t="s">
        <v>160</v>
      </c>
      <c r="B1646" t="str">
        <f>_xlfn.TEXTBEFORE(Table2[[#This Row],[Kamp]]," - ")</f>
        <v>RungstedHørsholm</v>
      </c>
      <c r="C1646" t="str">
        <f>_xlfn.TEXTAFTER(Table2[[#This Row],[Kamp]],"- ")</f>
        <v>Hafnia FC</v>
      </c>
      <c r="D1646">
        <v>44983</v>
      </c>
      <c r="E1646">
        <v>69181</v>
      </c>
      <c r="F1646">
        <v>20222023</v>
      </c>
      <c r="G1646" t="s">
        <v>372</v>
      </c>
      <c r="H1646" t="s">
        <v>662</v>
      </c>
      <c r="I1646" t="s">
        <v>678</v>
      </c>
      <c r="J1646">
        <v>3</v>
      </c>
      <c r="K1646">
        <v>29508</v>
      </c>
      <c r="L1646">
        <v>1</v>
      </c>
      <c r="M1646" t="s">
        <v>630</v>
      </c>
      <c r="N1646" t="s">
        <v>78</v>
      </c>
      <c r="O1646" t="s">
        <v>87</v>
      </c>
      <c r="P1646">
        <v>8</v>
      </c>
      <c r="Q1646">
        <v>27</v>
      </c>
      <c r="R1646">
        <f>SUMIFS(Table2[number],Table2[Event],"Goal",Table2[H/U],"HOME",Table2[GameID],Table2[[#This Row],[GameID]],Table2[GameTime],"&lt;="&amp;Table2[[#This Row],[GameTime]])</f>
        <v>16</v>
      </c>
      <c r="S1646">
        <f>SUMIFS(Table2[number],Table2[Event],"Goal",Table2[H/U],"AWAY",Table2[GameID],Table2[[#This Row],[GameID]],Table2[GameTime],"&lt;="&amp;Table2[[#This Row],[GameTime]])</f>
        <v>4</v>
      </c>
      <c r="T1646" t="str">
        <f>IF(Table2[[#This Row],[Event]]="Goal",Table2[[#This Row],[Hscore]]&amp;"-"&amp;Table2[[#This Row],[Uscore]],"")</f>
        <v>16-4</v>
      </c>
      <c r="U1646">
        <v>3564</v>
      </c>
      <c r="V1646" s="1">
        <f>Table2[[#This Row],[GameTime]]-(Table2[[#This Row],[period]]-1)*1200</f>
        <v>1164</v>
      </c>
      <c r="W1646" s="1">
        <f>ROUNDDOWN(Table2[[#This Row],[Time]]/60,0)</f>
        <v>19</v>
      </c>
      <c r="X1646" s="1">
        <f>ROUNDDOWN((Table2[[#This Row],[Time]]/60-Table2[[#This Row],[Time2]])*60,0)</f>
        <v>23</v>
      </c>
      <c r="Y1646" s="1">
        <f>IF(Table2[[#This Row],[Time2]]&lt;10,0&amp;Table2[[#This Row],[Time2]],Table2[[#This Row],[Time2]])</f>
        <v>19</v>
      </c>
      <c r="Z1646" s="1">
        <f>IF(Table2[[#This Row],[Time3]]&lt;10,0&amp;Table2[[#This Row],[Time3]],Table2[[#This Row],[Time3]])</f>
        <v>23</v>
      </c>
      <c r="AA1646" s="2" t="str">
        <f>Table2[[#This Row],[Time4]]&amp;":"&amp;Table2[[#This Row],[Time5]]</f>
        <v>19:23</v>
      </c>
      <c r="AB1646" s="1" t="str" cm="1">
        <f t="array" ref="AB1646">IFERROR(IF(Table2[[#This Row],[code]]="","",_xlfn.IFS(AND(Table2[[#This Row],[code]]&lt;400,Table2[[#This Row],[code]]&lt;&gt;""),2,Table2[[#This Row],[code]]&gt;500,4)),"")</f>
        <v/>
      </c>
      <c r="AC1646" s="1" t="str">
        <f>IF(Table2[[#This Row],[Event]]="Penalty",Table2[[#This Row],[number]],IF(Table2[[#This Row],[Event]]="Time-Out",401,""))</f>
        <v/>
      </c>
      <c r="AD1646" s="1">
        <f>ROW(A1645)</f>
        <v>1645</v>
      </c>
      <c r="AE1646" s="1">
        <f>COUNTIFS(Table2[GameID],Table2[[#This Row],[GameID]],Table2[Column1],"&lt;="&amp;Table2[[#This Row],[Column1]])-1</f>
        <v>20</v>
      </c>
    </row>
    <row r="1647" spans="1:31" x14ac:dyDescent="0.45">
      <c r="A1647" t="s">
        <v>323</v>
      </c>
      <c r="B1647" t="str">
        <f>_xlfn.TEXTBEFORE(Table2[[#This Row],[Kamp]]," - ")</f>
        <v>Copenhagen FC</v>
      </c>
      <c r="C1647" t="str">
        <f>_xlfn.TEXTAFTER(Table2[[#This Row],[Kamp]],"- ")</f>
        <v>Vanløse Floorball</v>
      </c>
      <c r="D1647">
        <v>44997</v>
      </c>
      <c r="E1647">
        <v>69182</v>
      </c>
      <c r="F1647">
        <v>20222023</v>
      </c>
      <c r="G1647" t="s">
        <v>372</v>
      </c>
      <c r="H1647" t="s">
        <v>660</v>
      </c>
      <c r="I1647" t="s">
        <v>677</v>
      </c>
      <c r="J1647">
        <v>1</v>
      </c>
      <c r="K1647">
        <v>29509</v>
      </c>
      <c r="L1647">
        <v>1</v>
      </c>
      <c r="M1647" t="s">
        <v>630</v>
      </c>
      <c r="N1647" t="s">
        <v>100</v>
      </c>
      <c r="O1647" t="s">
        <v>97</v>
      </c>
      <c r="P1647">
        <v>19</v>
      </c>
      <c r="Q1647">
        <v>24</v>
      </c>
      <c r="R1647">
        <f>SUMIFS(Table2[number],Table2[Event],"Goal",Table2[H/U],"HOME",Table2[GameID],Table2[[#This Row],[GameID]],Table2[GameTime],"&lt;="&amp;Table2[[#This Row],[GameTime]])</f>
        <v>0</v>
      </c>
      <c r="S1647">
        <f>SUMIFS(Table2[number],Table2[Event],"Goal",Table2[H/U],"AWAY",Table2[GameID],Table2[[#This Row],[GameID]],Table2[GameTime],"&lt;="&amp;Table2[[#This Row],[GameTime]])</f>
        <v>1</v>
      </c>
      <c r="T1647" t="str">
        <f>IF(Table2[[#This Row],[Event]]="Goal",Table2[[#This Row],[Hscore]]&amp;"-"&amp;Table2[[#This Row],[Uscore]],"")</f>
        <v>0-1</v>
      </c>
      <c r="U1647">
        <v>659</v>
      </c>
      <c r="V1647" s="1">
        <f>Table2[[#This Row],[GameTime]]-(Table2[[#This Row],[period]]-1)*1200</f>
        <v>659</v>
      </c>
      <c r="W1647" s="1">
        <f>ROUNDDOWN(Table2[[#This Row],[Time]]/60,0)</f>
        <v>10</v>
      </c>
      <c r="X1647" s="1">
        <f>ROUNDDOWN((Table2[[#This Row],[Time]]/60-Table2[[#This Row],[Time2]])*60,0)</f>
        <v>59</v>
      </c>
      <c r="Y1647" s="1">
        <f>IF(Table2[[#This Row],[Time2]]&lt;10,0&amp;Table2[[#This Row],[Time2]],Table2[[#This Row],[Time2]])</f>
        <v>10</v>
      </c>
      <c r="Z1647" s="1">
        <f>IF(Table2[[#This Row],[Time3]]&lt;10,0&amp;Table2[[#This Row],[Time3]],Table2[[#This Row],[Time3]])</f>
        <v>59</v>
      </c>
      <c r="AA1647" s="2" t="str">
        <f>Table2[[#This Row],[Time4]]&amp;":"&amp;Table2[[#This Row],[Time5]]</f>
        <v>10:59</v>
      </c>
      <c r="AB1647" s="1" t="str" cm="1">
        <f t="array" ref="AB1647">IFERROR(IF(Table2[[#This Row],[code]]="","",_xlfn.IFS(AND(Table2[[#This Row],[code]]&lt;400,Table2[[#This Row],[code]]&lt;&gt;""),2,Table2[[#This Row],[code]]&gt;500,4)),"")</f>
        <v/>
      </c>
      <c r="AC1647" s="1" t="str">
        <f>IF(Table2[[#This Row],[Event]]="Penalty",Table2[[#This Row],[number]],IF(Table2[[#This Row],[Event]]="Time-Out",401,""))</f>
        <v/>
      </c>
      <c r="AD1647" s="1">
        <f>ROW(A1646)</f>
        <v>1646</v>
      </c>
      <c r="AE1647" s="1">
        <f>COUNTIFS(Table2[GameID],Table2[[#This Row],[GameID]],Table2[Column1],"&lt;="&amp;Table2[[#This Row],[Column1]])-1</f>
        <v>0</v>
      </c>
    </row>
    <row r="1648" spans="1:31" x14ac:dyDescent="0.45">
      <c r="A1648" t="s">
        <v>323</v>
      </c>
      <c r="B1648" t="str">
        <f>_xlfn.TEXTBEFORE(Table2[[#This Row],[Kamp]]," - ")</f>
        <v>Copenhagen FC</v>
      </c>
      <c r="C1648" t="str">
        <f>_xlfn.TEXTAFTER(Table2[[#This Row],[Kamp]],"- ")</f>
        <v>Vanløse Floorball</v>
      </c>
      <c r="D1648">
        <v>44997</v>
      </c>
      <c r="E1648">
        <v>69182</v>
      </c>
      <c r="F1648">
        <v>20222023</v>
      </c>
      <c r="G1648" t="s">
        <v>372</v>
      </c>
      <c r="H1648" t="s">
        <v>667</v>
      </c>
      <c r="I1648" t="s">
        <v>678</v>
      </c>
      <c r="J1648">
        <v>1</v>
      </c>
      <c r="K1648">
        <v>29513</v>
      </c>
      <c r="L1648">
        <v>1</v>
      </c>
      <c r="M1648" t="s">
        <v>630</v>
      </c>
      <c r="N1648" t="s">
        <v>240</v>
      </c>
      <c r="O1648" t="s">
        <v>240</v>
      </c>
      <c r="P1648">
        <v>3</v>
      </c>
      <c r="Q1648">
        <v>3</v>
      </c>
      <c r="R1648">
        <f>SUMIFS(Table2[number],Table2[Event],"Goal",Table2[H/U],"HOME",Table2[GameID],Table2[[#This Row],[GameID]],Table2[GameTime],"&lt;="&amp;Table2[[#This Row],[GameTime]])</f>
        <v>1</v>
      </c>
      <c r="S1648">
        <f>SUMIFS(Table2[number],Table2[Event],"Goal",Table2[H/U],"AWAY",Table2[GameID],Table2[[#This Row],[GameID]],Table2[GameTime],"&lt;="&amp;Table2[[#This Row],[GameTime]])</f>
        <v>1</v>
      </c>
      <c r="T1648" t="str">
        <f>IF(Table2[[#This Row],[Event]]="Goal",Table2[[#This Row],[Hscore]]&amp;"-"&amp;Table2[[#This Row],[Uscore]],"")</f>
        <v>1-1</v>
      </c>
      <c r="U1648">
        <v>880</v>
      </c>
      <c r="V1648" s="1">
        <f>Table2[[#This Row],[GameTime]]-(Table2[[#This Row],[period]]-1)*1200</f>
        <v>880</v>
      </c>
      <c r="W1648" s="1">
        <f>ROUNDDOWN(Table2[[#This Row],[Time]]/60,0)</f>
        <v>14</v>
      </c>
      <c r="X1648" s="1">
        <f>ROUNDDOWN((Table2[[#This Row],[Time]]/60-Table2[[#This Row],[Time2]])*60,0)</f>
        <v>40</v>
      </c>
      <c r="Y1648" s="1">
        <f>IF(Table2[[#This Row],[Time2]]&lt;10,0&amp;Table2[[#This Row],[Time2]],Table2[[#This Row],[Time2]])</f>
        <v>14</v>
      </c>
      <c r="Z1648" s="1">
        <f>IF(Table2[[#This Row],[Time3]]&lt;10,0&amp;Table2[[#This Row],[Time3]],Table2[[#This Row],[Time3]])</f>
        <v>40</v>
      </c>
      <c r="AA1648" s="2" t="str">
        <f>Table2[[#This Row],[Time4]]&amp;":"&amp;Table2[[#This Row],[Time5]]</f>
        <v>14:40</v>
      </c>
      <c r="AB1648" s="1" t="str" cm="1">
        <f t="array" ref="AB1648">IFERROR(IF(Table2[[#This Row],[code]]="","",_xlfn.IFS(AND(Table2[[#This Row],[code]]&lt;400,Table2[[#This Row],[code]]&lt;&gt;""),2,Table2[[#This Row],[code]]&gt;500,4)),"")</f>
        <v/>
      </c>
      <c r="AC1648" s="1" t="str">
        <f>IF(Table2[[#This Row],[Event]]="Penalty",Table2[[#This Row],[number]],IF(Table2[[#This Row],[Event]]="Time-Out",401,""))</f>
        <v/>
      </c>
      <c r="AD1648" s="1">
        <f>ROW(A1647)</f>
        <v>1647</v>
      </c>
      <c r="AE1648" s="1">
        <f>COUNTIFS(Table2[GameID],Table2[[#This Row],[GameID]],Table2[Column1],"&lt;="&amp;Table2[[#This Row],[Column1]])-1</f>
        <v>1</v>
      </c>
    </row>
    <row r="1649" spans="1:31" x14ac:dyDescent="0.45">
      <c r="A1649" t="s">
        <v>323</v>
      </c>
      <c r="B1649" t="str">
        <f>_xlfn.TEXTBEFORE(Table2[[#This Row],[Kamp]]," - ")</f>
        <v>Copenhagen FC</v>
      </c>
      <c r="C1649" t="str">
        <f>_xlfn.TEXTAFTER(Table2[[#This Row],[Kamp]],"- ")</f>
        <v>Vanløse Floorball</v>
      </c>
      <c r="D1649">
        <v>44997</v>
      </c>
      <c r="E1649">
        <v>69182</v>
      </c>
      <c r="F1649">
        <v>20222023</v>
      </c>
      <c r="G1649" t="s">
        <v>372</v>
      </c>
      <c r="H1649" t="s">
        <v>660</v>
      </c>
      <c r="I1649" t="s">
        <v>677</v>
      </c>
      <c r="J1649">
        <v>2</v>
      </c>
      <c r="K1649">
        <v>29509</v>
      </c>
      <c r="L1649">
        <v>1</v>
      </c>
      <c r="M1649" t="s">
        <v>630</v>
      </c>
      <c r="N1649" t="s">
        <v>284</v>
      </c>
      <c r="O1649" t="s">
        <v>100</v>
      </c>
      <c r="P1649">
        <v>14</v>
      </c>
      <c r="Q1649">
        <v>19</v>
      </c>
      <c r="R1649">
        <f>SUMIFS(Table2[number],Table2[Event],"Goal",Table2[H/U],"HOME",Table2[GameID],Table2[[#This Row],[GameID]],Table2[GameTime],"&lt;="&amp;Table2[[#This Row],[GameTime]])</f>
        <v>1</v>
      </c>
      <c r="S1649">
        <f>SUMIFS(Table2[number],Table2[Event],"Goal",Table2[H/U],"AWAY",Table2[GameID],Table2[[#This Row],[GameID]],Table2[GameTime],"&lt;="&amp;Table2[[#This Row],[GameTime]])</f>
        <v>2</v>
      </c>
      <c r="T1649" t="str">
        <f>IF(Table2[[#This Row],[Event]]="Goal",Table2[[#This Row],[Hscore]]&amp;"-"&amp;Table2[[#This Row],[Uscore]],"")</f>
        <v>1-2</v>
      </c>
      <c r="U1649">
        <v>1215</v>
      </c>
      <c r="V1649" s="1">
        <f>Table2[[#This Row],[GameTime]]-(Table2[[#This Row],[period]]-1)*1200</f>
        <v>15</v>
      </c>
      <c r="W1649" s="1">
        <f>ROUNDDOWN(Table2[[#This Row],[Time]]/60,0)</f>
        <v>0</v>
      </c>
      <c r="X1649" s="1">
        <f>ROUNDDOWN((Table2[[#This Row],[Time]]/60-Table2[[#This Row],[Time2]])*60,0)</f>
        <v>15</v>
      </c>
      <c r="Y1649" s="1" t="str">
        <f>IF(Table2[[#This Row],[Time2]]&lt;10,0&amp;Table2[[#This Row],[Time2]],Table2[[#This Row],[Time2]])</f>
        <v>00</v>
      </c>
      <c r="Z1649" s="1">
        <f>IF(Table2[[#This Row],[Time3]]&lt;10,0&amp;Table2[[#This Row],[Time3]],Table2[[#This Row],[Time3]])</f>
        <v>15</v>
      </c>
      <c r="AA1649" s="2" t="str">
        <f>Table2[[#This Row],[Time4]]&amp;":"&amp;Table2[[#This Row],[Time5]]</f>
        <v>00:15</v>
      </c>
      <c r="AB1649" s="1" t="str" cm="1">
        <f t="array" ref="AB1649">IFERROR(IF(Table2[[#This Row],[code]]="","",_xlfn.IFS(AND(Table2[[#This Row],[code]]&lt;400,Table2[[#This Row],[code]]&lt;&gt;""),2,Table2[[#This Row],[code]]&gt;500,4)),"")</f>
        <v/>
      </c>
      <c r="AC1649" s="1" t="str">
        <f>IF(Table2[[#This Row],[Event]]="Penalty",Table2[[#This Row],[number]],IF(Table2[[#This Row],[Event]]="Time-Out",401,""))</f>
        <v/>
      </c>
      <c r="AD1649" s="1">
        <f>ROW(A1648)</f>
        <v>1648</v>
      </c>
      <c r="AE1649" s="1">
        <f>COUNTIFS(Table2[GameID],Table2[[#This Row],[GameID]],Table2[Column1],"&lt;="&amp;Table2[[#This Row],[Column1]])-1</f>
        <v>2</v>
      </c>
    </row>
    <row r="1650" spans="1:31" x14ac:dyDescent="0.45">
      <c r="A1650" t="s">
        <v>323</v>
      </c>
      <c r="B1650" t="str">
        <f>_xlfn.TEXTBEFORE(Table2[[#This Row],[Kamp]]," - ")</f>
        <v>Copenhagen FC</v>
      </c>
      <c r="C1650" t="str">
        <f>_xlfn.TEXTAFTER(Table2[[#This Row],[Kamp]],"- ")</f>
        <v>Vanløse Floorball</v>
      </c>
      <c r="D1650">
        <v>44997</v>
      </c>
      <c r="E1650">
        <v>69182</v>
      </c>
      <c r="F1650">
        <v>20222023</v>
      </c>
      <c r="G1650" t="s">
        <v>372</v>
      </c>
      <c r="H1650" t="s">
        <v>660</v>
      </c>
      <c r="I1650" t="s">
        <v>677</v>
      </c>
      <c r="J1650">
        <v>2</v>
      </c>
      <c r="K1650">
        <v>29509</v>
      </c>
      <c r="L1650">
        <v>206</v>
      </c>
      <c r="M1650" t="s">
        <v>631</v>
      </c>
      <c r="N1650" t="s">
        <v>108</v>
      </c>
      <c r="O1650" t="s">
        <v>634</v>
      </c>
      <c r="P1650">
        <v>88</v>
      </c>
      <c r="Q1650" t="s">
        <v>634</v>
      </c>
      <c r="R1650">
        <f>SUMIFS(Table2[number],Table2[Event],"Goal",Table2[H/U],"HOME",Table2[GameID],Table2[[#This Row],[GameID]],Table2[GameTime],"&lt;="&amp;Table2[[#This Row],[GameTime]])</f>
        <v>1</v>
      </c>
      <c r="S1650">
        <f>SUMIFS(Table2[number],Table2[Event],"Goal",Table2[H/U],"AWAY",Table2[GameID],Table2[[#This Row],[GameID]],Table2[GameTime],"&lt;="&amp;Table2[[#This Row],[GameTime]])</f>
        <v>2</v>
      </c>
      <c r="T1650" t="str">
        <f>IF(Table2[[#This Row],[Event]]="Goal",Table2[[#This Row],[Hscore]]&amp;"-"&amp;Table2[[#This Row],[Uscore]],"")</f>
        <v/>
      </c>
      <c r="U1650">
        <v>1625</v>
      </c>
      <c r="V1650" s="1">
        <f>Table2[[#This Row],[GameTime]]-(Table2[[#This Row],[period]]-1)*1200</f>
        <v>425</v>
      </c>
      <c r="W1650" s="1">
        <f>ROUNDDOWN(Table2[[#This Row],[Time]]/60,0)</f>
        <v>7</v>
      </c>
      <c r="X1650" s="1">
        <f>ROUNDDOWN((Table2[[#This Row],[Time]]/60-Table2[[#This Row],[Time2]])*60,0)</f>
        <v>4</v>
      </c>
      <c r="Y1650" s="1" t="str">
        <f>IF(Table2[[#This Row],[Time2]]&lt;10,0&amp;Table2[[#This Row],[Time2]],Table2[[#This Row],[Time2]])</f>
        <v>07</v>
      </c>
      <c r="Z1650" s="1" t="str">
        <f>IF(Table2[[#This Row],[Time3]]&lt;10,0&amp;Table2[[#This Row],[Time3]],Table2[[#This Row],[Time3]])</f>
        <v>04</v>
      </c>
      <c r="AA1650" s="2" t="str">
        <f>Table2[[#This Row],[Time4]]&amp;":"&amp;Table2[[#This Row],[Time5]]</f>
        <v>07:04</v>
      </c>
      <c r="AB1650" s="1" cm="1">
        <f t="array" ref="AB1650">IFERROR(IF(Table2[[#This Row],[code]]="","",_xlfn.IFS(AND(Table2[[#This Row],[code]]&lt;400,Table2[[#This Row],[code]]&lt;&gt;""),2,Table2[[#This Row],[code]]&gt;500,4)),"")</f>
        <v>2</v>
      </c>
      <c r="AC1650" s="1">
        <f>IF(Table2[[#This Row],[Event]]="Penalty",Table2[[#This Row],[number]],IF(Table2[[#This Row],[Event]]="Time-Out",401,""))</f>
        <v>206</v>
      </c>
      <c r="AD1650" s="1">
        <f>ROW(A1649)</f>
        <v>1649</v>
      </c>
      <c r="AE1650" s="1">
        <f>COUNTIFS(Table2[GameID],Table2[[#This Row],[GameID]],Table2[Column1],"&lt;="&amp;Table2[[#This Row],[Column1]])-1</f>
        <v>3</v>
      </c>
    </row>
    <row r="1651" spans="1:31" x14ac:dyDescent="0.45">
      <c r="A1651" t="s">
        <v>323</v>
      </c>
      <c r="B1651" t="str">
        <f>_xlfn.TEXTBEFORE(Table2[[#This Row],[Kamp]]," - ")</f>
        <v>Copenhagen FC</v>
      </c>
      <c r="C1651" t="str">
        <f>_xlfn.TEXTAFTER(Table2[[#This Row],[Kamp]],"- ")</f>
        <v>Vanløse Floorball</v>
      </c>
      <c r="D1651">
        <v>44997</v>
      </c>
      <c r="E1651">
        <v>69182</v>
      </c>
      <c r="F1651">
        <v>20222023</v>
      </c>
      <c r="G1651" t="s">
        <v>372</v>
      </c>
      <c r="H1651" t="s">
        <v>667</v>
      </c>
      <c r="I1651" t="s">
        <v>678</v>
      </c>
      <c r="J1651">
        <v>2</v>
      </c>
      <c r="K1651">
        <v>29513</v>
      </c>
      <c r="L1651">
        <v>1</v>
      </c>
      <c r="M1651" t="s">
        <v>630</v>
      </c>
      <c r="N1651" t="s">
        <v>245</v>
      </c>
      <c r="O1651" t="s">
        <v>276</v>
      </c>
      <c r="P1651">
        <v>22</v>
      </c>
      <c r="Q1651">
        <v>9</v>
      </c>
      <c r="R1651">
        <f>SUMIFS(Table2[number],Table2[Event],"Goal",Table2[H/U],"HOME",Table2[GameID],Table2[[#This Row],[GameID]],Table2[GameTime],"&lt;="&amp;Table2[[#This Row],[GameTime]])</f>
        <v>2</v>
      </c>
      <c r="S1651">
        <f>SUMIFS(Table2[number],Table2[Event],"Goal",Table2[H/U],"AWAY",Table2[GameID],Table2[[#This Row],[GameID]],Table2[GameTime],"&lt;="&amp;Table2[[#This Row],[GameTime]])</f>
        <v>2</v>
      </c>
      <c r="T1651" t="str">
        <f>IF(Table2[[#This Row],[Event]]="Goal",Table2[[#This Row],[Hscore]]&amp;"-"&amp;Table2[[#This Row],[Uscore]],"")</f>
        <v>2-2</v>
      </c>
      <c r="U1651">
        <v>1723</v>
      </c>
      <c r="V1651" s="1">
        <f>Table2[[#This Row],[GameTime]]-(Table2[[#This Row],[period]]-1)*1200</f>
        <v>523</v>
      </c>
      <c r="W1651" s="1">
        <f>ROUNDDOWN(Table2[[#This Row],[Time]]/60,0)</f>
        <v>8</v>
      </c>
      <c r="X1651" s="1">
        <f>ROUNDDOWN((Table2[[#This Row],[Time]]/60-Table2[[#This Row],[Time2]])*60,0)</f>
        <v>43</v>
      </c>
      <c r="Y1651" s="1" t="str">
        <f>IF(Table2[[#This Row],[Time2]]&lt;10,0&amp;Table2[[#This Row],[Time2]],Table2[[#This Row],[Time2]])</f>
        <v>08</v>
      </c>
      <c r="Z1651" s="1">
        <f>IF(Table2[[#This Row],[Time3]]&lt;10,0&amp;Table2[[#This Row],[Time3]],Table2[[#This Row],[Time3]])</f>
        <v>43</v>
      </c>
      <c r="AA1651" s="2" t="str">
        <f>Table2[[#This Row],[Time4]]&amp;":"&amp;Table2[[#This Row],[Time5]]</f>
        <v>08:43</v>
      </c>
      <c r="AB1651" s="1" t="str" cm="1">
        <f t="array" ref="AB1651">IFERROR(IF(Table2[[#This Row],[code]]="","",_xlfn.IFS(AND(Table2[[#This Row],[code]]&lt;400,Table2[[#This Row],[code]]&lt;&gt;""),2,Table2[[#This Row],[code]]&gt;500,4)),"")</f>
        <v/>
      </c>
      <c r="AC1651" s="1" t="str">
        <f>IF(Table2[[#This Row],[Event]]="Penalty",Table2[[#This Row],[number]],IF(Table2[[#This Row],[Event]]="Time-Out",401,""))</f>
        <v/>
      </c>
      <c r="AD1651" s="1">
        <f>ROW(A1650)</f>
        <v>1650</v>
      </c>
      <c r="AE1651" s="1">
        <f>COUNTIFS(Table2[GameID],Table2[[#This Row],[GameID]],Table2[Column1],"&lt;="&amp;Table2[[#This Row],[Column1]])-1</f>
        <v>4</v>
      </c>
    </row>
    <row r="1652" spans="1:31" x14ac:dyDescent="0.45">
      <c r="A1652" t="s">
        <v>323</v>
      </c>
      <c r="B1652" t="str">
        <f>_xlfn.TEXTBEFORE(Table2[[#This Row],[Kamp]]," - ")</f>
        <v>Copenhagen FC</v>
      </c>
      <c r="C1652" t="str">
        <f>_xlfn.TEXTAFTER(Table2[[#This Row],[Kamp]],"- ")</f>
        <v>Vanløse Floorball</v>
      </c>
      <c r="D1652">
        <v>44997</v>
      </c>
      <c r="E1652">
        <v>69182</v>
      </c>
      <c r="F1652">
        <v>20222023</v>
      </c>
      <c r="G1652" t="s">
        <v>372</v>
      </c>
      <c r="H1652" t="s">
        <v>660</v>
      </c>
      <c r="I1652" t="s">
        <v>677</v>
      </c>
      <c r="J1652">
        <v>2</v>
      </c>
      <c r="K1652">
        <v>29509</v>
      </c>
      <c r="L1652">
        <v>208</v>
      </c>
      <c r="M1652" t="s">
        <v>631</v>
      </c>
      <c r="N1652" t="s">
        <v>98</v>
      </c>
      <c r="O1652" t="s">
        <v>634</v>
      </c>
      <c r="P1652">
        <v>16</v>
      </c>
      <c r="Q1652" t="s">
        <v>634</v>
      </c>
      <c r="R1652">
        <f>SUMIFS(Table2[number],Table2[Event],"Goal",Table2[H/U],"HOME",Table2[GameID],Table2[[#This Row],[GameID]],Table2[GameTime],"&lt;="&amp;Table2[[#This Row],[GameTime]])</f>
        <v>2</v>
      </c>
      <c r="S1652">
        <f>SUMIFS(Table2[number],Table2[Event],"Goal",Table2[H/U],"AWAY",Table2[GameID],Table2[[#This Row],[GameID]],Table2[GameTime],"&lt;="&amp;Table2[[#This Row],[GameTime]])</f>
        <v>2</v>
      </c>
      <c r="T1652" t="str">
        <f>IF(Table2[[#This Row],[Event]]="Goal",Table2[[#This Row],[Hscore]]&amp;"-"&amp;Table2[[#This Row],[Uscore]],"")</f>
        <v/>
      </c>
      <c r="U1652">
        <v>1741</v>
      </c>
      <c r="V1652" s="1">
        <f>Table2[[#This Row],[GameTime]]-(Table2[[#This Row],[period]]-1)*1200</f>
        <v>541</v>
      </c>
      <c r="W1652" s="1">
        <f>ROUNDDOWN(Table2[[#This Row],[Time]]/60,0)</f>
        <v>9</v>
      </c>
      <c r="X1652" s="1">
        <f>ROUNDDOWN((Table2[[#This Row],[Time]]/60-Table2[[#This Row],[Time2]])*60,0)</f>
        <v>1</v>
      </c>
      <c r="Y1652" s="1" t="str">
        <f>IF(Table2[[#This Row],[Time2]]&lt;10,0&amp;Table2[[#This Row],[Time2]],Table2[[#This Row],[Time2]])</f>
        <v>09</v>
      </c>
      <c r="Z1652" s="1" t="str">
        <f>IF(Table2[[#This Row],[Time3]]&lt;10,0&amp;Table2[[#This Row],[Time3]],Table2[[#This Row],[Time3]])</f>
        <v>01</v>
      </c>
      <c r="AA1652" s="2" t="str">
        <f>Table2[[#This Row],[Time4]]&amp;":"&amp;Table2[[#This Row],[Time5]]</f>
        <v>09:01</v>
      </c>
      <c r="AB1652" s="1" cm="1">
        <f t="array" ref="AB1652">IFERROR(IF(Table2[[#This Row],[code]]="","",_xlfn.IFS(AND(Table2[[#This Row],[code]]&lt;400,Table2[[#This Row],[code]]&lt;&gt;""),2,Table2[[#This Row],[code]]&gt;500,4)),"")</f>
        <v>2</v>
      </c>
      <c r="AC1652" s="1">
        <f>IF(Table2[[#This Row],[Event]]="Penalty",Table2[[#This Row],[number]],IF(Table2[[#This Row],[Event]]="Time-Out",401,""))</f>
        <v>208</v>
      </c>
      <c r="AD1652" s="1">
        <f>ROW(A1651)</f>
        <v>1651</v>
      </c>
      <c r="AE1652" s="1">
        <f>COUNTIFS(Table2[GameID],Table2[[#This Row],[GameID]],Table2[Column1],"&lt;="&amp;Table2[[#This Row],[Column1]])-1</f>
        <v>5</v>
      </c>
    </row>
    <row r="1653" spans="1:31" x14ac:dyDescent="0.45">
      <c r="A1653" t="s">
        <v>323</v>
      </c>
      <c r="B1653" t="str">
        <f>_xlfn.TEXTBEFORE(Table2[[#This Row],[Kamp]]," - ")</f>
        <v>Copenhagen FC</v>
      </c>
      <c r="C1653" t="str">
        <f>_xlfn.TEXTAFTER(Table2[[#This Row],[Kamp]],"- ")</f>
        <v>Vanløse Floorball</v>
      </c>
      <c r="D1653">
        <v>44997</v>
      </c>
      <c r="E1653">
        <v>69182</v>
      </c>
      <c r="F1653">
        <v>20222023</v>
      </c>
      <c r="G1653" t="s">
        <v>372</v>
      </c>
      <c r="H1653" t="s">
        <v>667</v>
      </c>
      <c r="I1653" t="s">
        <v>678</v>
      </c>
      <c r="J1653">
        <v>2</v>
      </c>
      <c r="K1653">
        <v>29513</v>
      </c>
      <c r="L1653">
        <v>1</v>
      </c>
      <c r="M1653" t="s">
        <v>630</v>
      </c>
      <c r="N1653" t="s">
        <v>276</v>
      </c>
      <c r="O1653" t="s">
        <v>252</v>
      </c>
      <c r="P1653">
        <v>9</v>
      </c>
      <c r="Q1653">
        <v>63</v>
      </c>
      <c r="R1653">
        <f>SUMIFS(Table2[number],Table2[Event],"Goal",Table2[H/U],"HOME",Table2[GameID],Table2[[#This Row],[GameID]],Table2[GameTime],"&lt;="&amp;Table2[[#This Row],[GameTime]])</f>
        <v>3</v>
      </c>
      <c r="S1653">
        <f>SUMIFS(Table2[number],Table2[Event],"Goal",Table2[H/U],"AWAY",Table2[GameID],Table2[[#This Row],[GameID]],Table2[GameTime],"&lt;="&amp;Table2[[#This Row],[GameTime]])</f>
        <v>2</v>
      </c>
      <c r="T1653" t="str">
        <f>IF(Table2[[#This Row],[Event]]="Goal",Table2[[#This Row],[Hscore]]&amp;"-"&amp;Table2[[#This Row],[Uscore]],"")</f>
        <v>3-2</v>
      </c>
      <c r="U1653">
        <v>1860</v>
      </c>
      <c r="V1653" s="1">
        <f>Table2[[#This Row],[GameTime]]-(Table2[[#This Row],[period]]-1)*1200</f>
        <v>660</v>
      </c>
      <c r="W1653" s="1">
        <f>ROUNDDOWN(Table2[[#This Row],[Time]]/60,0)</f>
        <v>11</v>
      </c>
      <c r="X1653" s="1">
        <f>ROUNDDOWN((Table2[[#This Row],[Time]]/60-Table2[[#This Row],[Time2]])*60,0)</f>
        <v>0</v>
      </c>
      <c r="Y1653" s="1">
        <f>IF(Table2[[#This Row],[Time2]]&lt;10,0&amp;Table2[[#This Row],[Time2]],Table2[[#This Row],[Time2]])</f>
        <v>11</v>
      </c>
      <c r="Z1653" s="1" t="str">
        <f>IF(Table2[[#This Row],[Time3]]&lt;10,0&amp;Table2[[#This Row],[Time3]],Table2[[#This Row],[Time3]])</f>
        <v>00</v>
      </c>
      <c r="AA1653" s="2" t="str">
        <f>Table2[[#This Row],[Time4]]&amp;":"&amp;Table2[[#This Row],[Time5]]</f>
        <v>11:00</v>
      </c>
      <c r="AB1653" s="1" t="str" cm="1">
        <f t="array" ref="AB1653">IFERROR(IF(Table2[[#This Row],[code]]="","",_xlfn.IFS(AND(Table2[[#This Row],[code]]&lt;400,Table2[[#This Row],[code]]&lt;&gt;""),2,Table2[[#This Row],[code]]&gt;500,4)),"")</f>
        <v/>
      </c>
      <c r="AC1653" s="1" t="str">
        <f>IF(Table2[[#This Row],[Event]]="Penalty",Table2[[#This Row],[number]],IF(Table2[[#This Row],[Event]]="Time-Out",401,""))</f>
        <v/>
      </c>
      <c r="AD1653" s="1">
        <f>ROW(A1652)</f>
        <v>1652</v>
      </c>
      <c r="AE1653" s="1">
        <f>COUNTIFS(Table2[GameID],Table2[[#This Row],[GameID]],Table2[Column1],"&lt;="&amp;Table2[[#This Row],[Column1]])-1</f>
        <v>6</v>
      </c>
    </row>
    <row r="1654" spans="1:31" x14ac:dyDescent="0.45">
      <c r="A1654" t="s">
        <v>323</v>
      </c>
      <c r="B1654" t="str">
        <f>_xlfn.TEXTBEFORE(Table2[[#This Row],[Kamp]]," - ")</f>
        <v>Copenhagen FC</v>
      </c>
      <c r="C1654" t="str">
        <f>_xlfn.TEXTAFTER(Table2[[#This Row],[Kamp]],"- ")</f>
        <v>Vanløse Floorball</v>
      </c>
      <c r="D1654">
        <v>44997</v>
      </c>
      <c r="E1654">
        <v>69182</v>
      </c>
      <c r="F1654">
        <v>20222023</v>
      </c>
      <c r="G1654" t="s">
        <v>372</v>
      </c>
      <c r="H1654" t="s">
        <v>667</v>
      </c>
      <c r="I1654" t="s">
        <v>678</v>
      </c>
      <c r="J1654">
        <v>2</v>
      </c>
      <c r="K1654">
        <v>29513</v>
      </c>
      <c r="L1654">
        <v>207</v>
      </c>
      <c r="M1654" t="s">
        <v>631</v>
      </c>
      <c r="N1654" t="s">
        <v>250</v>
      </c>
      <c r="O1654" t="s">
        <v>634</v>
      </c>
      <c r="P1654">
        <v>42</v>
      </c>
      <c r="Q1654" t="s">
        <v>634</v>
      </c>
      <c r="R1654">
        <f>SUMIFS(Table2[number],Table2[Event],"Goal",Table2[H/U],"HOME",Table2[GameID],Table2[[#This Row],[GameID]],Table2[GameTime],"&lt;="&amp;Table2[[#This Row],[GameTime]])</f>
        <v>3</v>
      </c>
      <c r="S1654">
        <f>SUMIFS(Table2[number],Table2[Event],"Goal",Table2[H/U],"AWAY",Table2[GameID],Table2[[#This Row],[GameID]],Table2[GameTime],"&lt;="&amp;Table2[[#This Row],[GameTime]])</f>
        <v>2</v>
      </c>
      <c r="T1654" t="str">
        <f>IF(Table2[[#This Row],[Event]]="Goal",Table2[[#This Row],[Hscore]]&amp;"-"&amp;Table2[[#This Row],[Uscore]],"")</f>
        <v/>
      </c>
      <c r="U1654">
        <v>1899</v>
      </c>
      <c r="V1654" s="1">
        <f>Table2[[#This Row],[GameTime]]-(Table2[[#This Row],[period]]-1)*1200</f>
        <v>699</v>
      </c>
      <c r="W1654" s="1">
        <f>ROUNDDOWN(Table2[[#This Row],[Time]]/60,0)</f>
        <v>11</v>
      </c>
      <c r="X1654" s="1">
        <f>ROUNDDOWN((Table2[[#This Row],[Time]]/60-Table2[[#This Row],[Time2]])*60,0)</f>
        <v>39</v>
      </c>
      <c r="Y1654" s="1">
        <f>IF(Table2[[#This Row],[Time2]]&lt;10,0&amp;Table2[[#This Row],[Time2]],Table2[[#This Row],[Time2]])</f>
        <v>11</v>
      </c>
      <c r="Z1654" s="1">
        <f>IF(Table2[[#This Row],[Time3]]&lt;10,0&amp;Table2[[#This Row],[Time3]],Table2[[#This Row],[Time3]])</f>
        <v>39</v>
      </c>
      <c r="AA1654" s="2" t="str">
        <f>Table2[[#This Row],[Time4]]&amp;":"&amp;Table2[[#This Row],[Time5]]</f>
        <v>11:39</v>
      </c>
      <c r="AB1654" s="1" cm="1">
        <f t="array" ref="AB1654">IFERROR(IF(Table2[[#This Row],[code]]="","",_xlfn.IFS(AND(Table2[[#This Row],[code]]&lt;400,Table2[[#This Row],[code]]&lt;&gt;""),2,Table2[[#This Row],[code]]&gt;500,4)),"")</f>
        <v>2</v>
      </c>
      <c r="AC1654" s="1">
        <f>IF(Table2[[#This Row],[Event]]="Penalty",Table2[[#This Row],[number]],IF(Table2[[#This Row],[Event]]="Time-Out",401,""))</f>
        <v>207</v>
      </c>
      <c r="AD1654" s="1">
        <f>ROW(A1653)</f>
        <v>1653</v>
      </c>
      <c r="AE1654" s="1">
        <f>COUNTIFS(Table2[GameID],Table2[[#This Row],[GameID]],Table2[Column1],"&lt;="&amp;Table2[[#This Row],[Column1]])-1</f>
        <v>7</v>
      </c>
    </row>
    <row r="1655" spans="1:31" x14ac:dyDescent="0.45">
      <c r="A1655" t="s">
        <v>323</v>
      </c>
      <c r="B1655" t="str">
        <f>_xlfn.TEXTBEFORE(Table2[[#This Row],[Kamp]]," - ")</f>
        <v>Copenhagen FC</v>
      </c>
      <c r="C1655" t="str">
        <f>_xlfn.TEXTAFTER(Table2[[#This Row],[Kamp]],"- ")</f>
        <v>Vanløse Floorball</v>
      </c>
      <c r="D1655">
        <v>44997</v>
      </c>
      <c r="E1655">
        <v>69182</v>
      </c>
      <c r="F1655">
        <v>20222023</v>
      </c>
      <c r="G1655" t="s">
        <v>372</v>
      </c>
      <c r="H1655" t="s">
        <v>667</v>
      </c>
      <c r="I1655" t="s">
        <v>678</v>
      </c>
      <c r="J1655">
        <v>2</v>
      </c>
      <c r="K1655">
        <v>29513</v>
      </c>
      <c r="L1655">
        <v>1</v>
      </c>
      <c r="M1655" t="s">
        <v>630</v>
      </c>
      <c r="N1655" t="s">
        <v>245</v>
      </c>
      <c r="O1655" t="s">
        <v>634</v>
      </c>
      <c r="P1655">
        <v>22</v>
      </c>
      <c r="Q1655" t="s">
        <v>634</v>
      </c>
      <c r="R1655">
        <f>SUMIFS(Table2[number],Table2[Event],"Goal",Table2[H/U],"HOME",Table2[GameID],Table2[[#This Row],[GameID]],Table2[GameTime],"&lt;="&amp;Table2[[#This Row],[GameTime]])</f>
        <v>4</v>
      </c>
      <c r="S1655">
        <f>SUMIFS(Table2[number],Table2[Event],"Goal",Table2[H/U],"AWAY",Table2[GameID],Table2[[#This Row],[GameID]],Table2[GameTime],"&lt;="&amp;Table2[[#This Row],[GameTime]])</f>
        <v>2</v>
      </c>
      <c r="T1655" t="str">
        <f>IF(Table2[[#This Row],[Event]]="Goal",Table2[[#This Row],[Hscore]]&amp;"-"&amp;Table2[[#This Row],[Uscore]],"")</f>
        <v>4-2</v>
      </c>
      <c r="U1655">
        <v>2017</v>
      </c>
      <c r="V1655" s="1">
        <f>Table2[[#This Row],[GameTime]]-(Table2[[#This Row],[period]]-1)*1200</f>
        <v>817</v>
      </c>
      <c r="W1655" s="1">
        <f>ROUNDDOWN(Table2[[#This Row],[Time]]/60,0)</f>
        <v>13</v>
      </c>
      <c r="X1655" s="1">
        <f>ROUNDDOWN((Table2[[#This Row],[Time]]/60-Table2[[#This Row],[Time2]])*60,0)</f>
        <v>37</v>
      </c>
      <c r="Y1655" s="1">
        <f>IF(Table2[[#This Row],[Time2]]&lt;10,0&amp;Table2[[#This Row],[Time2]],Table2[[#This Row],[Time2]])</f>
        <v>13</v>
      </c>
      <c r="Z1655" s="1">
        <f>IF(Table2[[#This Row],[Time3]]&lt;10,0&amp;Table2[[#This Row],[Time3]],Table2[[#This Row],[Time3]])</f>
        <v>37</v>
      </c>
      <c r="AA1655" s="2" t="str">
        <f>Table2[[#This Row],[Time4]]&amp;":"&amp;Table2[[#This Row],[Time5]]</f>
        <v>13:37</v>
      </c>
      <c r="AB1655" s="1" t="str" cm="1">
        <f t="array" ref="AB1655">IFERROR(IF(Table2[[#This Row],[code]]="","",_xlfn.IFS(AND(Table2[[#This Row],[code]]&lt;400,Table2[[#This Row],[code]]&lt;&gt;""),2,Table2[[#This Row],[code]]&gt;500,4)),"")</f>
        <v/>
      </c>
      <c r="AC1655" s="1" t="str">
        <f>IF(Table2[[#This Row],[Event]]="Penalty",Table2[[#This Row],[number]],IF(Table2[[#This Row],[Event]]="Time-Out",401,""))</f>
        <v/>
      </c>
      <c r="AD1655" s="1">
        <f>ROW(A1654)</f>
        <v>1654</v>
      </c>
      <c r="AE1655" s="1">
        <f>COUNTIFS(Table2[GameID],Table2[[#This Row],[GameID]],Table2[Column1],"&lt;="&amp;Table2[[#This Row],[Column1]])-1</f>
        <v>8</v>
      </c>
    </row>
    <row r="1656" spans="1:31" x14ac:dyDescent="0.45">
      <c r="A1656" t="s">
        <v>323</v>
      </c>
      <c r="B1656" t="str">
        <f>_xlfn.TEXTBEFORE(Table2[[#This Row],[Kamp]]," - ")</f>
        <v>Copenhagen FC</v>
      </c>
      <c r="C1656" t="str">
        <f>_xlfn.TEXTAFTER(Table2[[#This Row],[Kamp]],"- ")</f>
        <v>Vanløse Floorball</v>
      </c>
      <c r="D1656">
        <v>44997</v>
      </c>
      <c r="E1656">
        <v>69182</v>
      </c>
      <c r="F1656">
        <v>20222023</v>
      </c>
      <c r="G1656" t="s">
        <v>372</v>
      </c>
      <c r="H1656" t="s">
        <v>667</v>
      </c>
      <c r="I1656" t="s">
        <v>678</v>
      </c>
      <c r="J1656">
        <v>2</v>
      </c>
      <c r="K1656">
        <v>29513</v>
      </c>
      <c r="L1656">
        <v>205</v>
      </c>
      <c r="M1656" t="s">
        <v>631</v>
      </c>
      <c r="N1656" t="s">
        <v>254</v>
      </c>
      <c r="O1656" t="s">
        <v>634</v>
      </c>
      <c r="P1656">
        <v>77</v>
      </c>
      <c r="Q1656" t="s">
        <v>634</v>
      </c>
      <c r="R1656">
        <f>SUMIFS(Table2[number],Table2[Event],"Goal",Table2[H/U],"HOME",Table2[GameID],Table2[[#This Row],[GameID]],Table2[GameTime],"&lt;="&amp;Table2[[#This Row],[GameTime]])</f>
        <v>4</v>
      </c>
      <c r="S1656">
        <f>SUMIFS(Table2[number],Table2[Event],"Goal",Table2[H/U],"AWAY",Table2[GameID],Table2[[#This Row],[GameID]],Table2[GameTime],"&lt;="&amp;Table2[[#This Row],[GameTime]])</f>
        <v>2</v>
      </c>
      <c r="T1656" t="str">
        <f>IF(Table2[[#This Row],[Event]]="Goal",Table2[[#This Row],[Hscore]]&amp;"-"&amp;Table2[[#This Row],[Uscore]],"")</f>
        <v/>
      </c>
      <c r="U1656">
        <v>2042</v>
      </c>
      <c r="V1656" s="1">
        <f>Table2[[#This Row],[GameTime]]-(Table2[[#This Row],[period]]-1)*1200</f>
        <v>842</v>
      </c>
      <c r="W1656" s="1">
        <f>ROUNDDOWN(Table2[[#This Row],[Time]]/60,0)</f>
        <v>14</v>
      </c>
      <c r="X1656" s="1">
        <f>ROUNDDOWN((Table2[[#This Row],[Time]]/60-Table2[[#This Row],[Time2]])*60,0)</f>
        <v>1</v>
      </c>
      <c r="Y1656" s="1">
        <f>IF(Table2[[#This Row],[Time2]]&lt;10,0&amp;Table2[[#This Row],[Time2]],Table2[[#This Row],[Time2]])</f>
        <v>14</v>
      </c>
      <c r="Z1656" s="1" t="str">
        <f>IF(Table2[[#This Row],[Time3]]&lt;10,0&amp;Table2[[#This Row],[Time3]],Table2[[#This Row],[Time3]])</f>
        <v>01</v>
      </c>
      <c r="AA1656" s="2" t="str">
        <f>Table2[[#This Row],[Time4]]&amp;":"&amp;Table2[[#This Row],[Time5]]</f>
        <v>14:01</v>
      </c>
      <c r="AB1656" s="1" cm="1">
        <f t="array" ref="AB1656">IFERROR(IF(Table2[[#This Row],[code]]="","",_xlfn.IFS(AND(Table2[[#This Row],[code]]&lt;400,Table2[[#This Row],[code]]&lt;&gt;""),2,Table2[[#This Row],[code]]&gt;500,4)),"")</f>
        <v>2</v>
      </c>
      <c r="AC1656" s="1">
        <f>IF(Table2[[#This Row],[Event]]="Penalty",Table2[[#This Row],[number]],IF(Table2[[#This Row],[Event]]="Time-Out",401,""))</f>
        <v>205</v>
      </c>
      <c r="AD1656" s="1">
        <f>ROW(A1655)</f>
        <v>1655</v>
      </c>
      <c r="AE1656" s="1">
        <f>COUNTIFS(Table2[GameID],Table2[[#This Row],[GameID]],Table2[Column1],"&lt;="&amp;Table2[[#This Row],[Column1]])-1</f>
        <v>9</v>
      </c>
    </row>
    <row r="1657" spans="1:31" x14ac:dyDescent="0.45">
      <c r="A1657" t="s">
        <v>323</v>
      </c>
      <c r="B1657" t="str">
        <f>_xlfn.TEXTBEFORE(Table2[[#This Row],[Kamp]]," - ")</f>
        <v>Copenhagen FC</v>
      </c>
      <c r="C1657" t="str">
        <f>_xlfn.TEXTAFTER(Table2[[#This Row],[Kamp]],"- ")</f>
        <v>Vanløse Floorball</v>
      </c>
      <c r="D1657">
        <v>44997</v>
      </c>
      <c r="E1657">
        <v>69182</v>
      </c>
      <c r="F1657">
        <v>20222023</v>
      </c>
      <c r="G1657" t="s">
        <v>372</v>
      </c>
      <c r="H1657" t="s">
        <v>667</v>
      </c>
      <c r="I1657" t="s">
        <v>678</v>
      </c>
      <c r="J1657">
        <v>2</v>
      </c>
      <c r="K1657">
        <v>29513</v>
      </c>
      <c r="L1657">
        <v>214</v>
      </c>
      <c r="M1657" t="s">
        <v>631</v>
      </c>
      <c r="N1657" t="s">
        <v>240</v>
      </c>
      <c r="O1657" t="s">
        <v>634</v>
      </c>
      <c r="P1657">
        <v>3</v>
      </c>
      <c r="Q1657" t="s">
        <v>634</v>
      </c>
      <c r="R1657">
        <f>SUMIFS(Table2[number],Table2[Event],"Goal",Table2[H/U],"HOME",Table2[GameID],Table2[[#This Row],[GameID]],Table2[GameTime],"&lt;="&amp;Table2[[#This Row],[GameTime]])</f>
        <v>4</v>
      </c>
      <c r="S1657">
        <f>SUMIFS(Table2[number],Table2[Event],"Goal",Table2[H/U],"AWAY",Table2[GameID],Table2[[#This Row],[GameID]],Table2[GameTime],"&lt;="&amp;Table2[[#This Row],[GameTime]])</f>
        <v>2</v>
      </c>
      <c r="T1657" t="str">
        <f>IF(Table2[[#This Row],[Event]]="Goal",Table2[[#This Row],[Hscore]]&amp;"-"&amp;Table2[[#This Row],[Uscore]],"")</f>
        <v/>
      </c>
      <c r="U1657">
        <v>2166</v>
      </c>
      <c r="V1657" s="1">
        <f>Table2[[#This Row],[GameTime]]-(Table2[[#This Row],[period]]-1)*1200</f>
        <v>966</v>
      </c>
      <c r="W1657" s="1">
        <f>ROUNDDOWN(Table2[[#This Row],[Time]]/60,0)</f>
        <v>16</v>
      </c>
      <c r="X1657" s="1">
        <f>ROUNDDOWN((Table2[[#This Row],[Time]]/60-Table2[[#This Row],[Time2]])*60,0)</f>
        <v>6</v>
      </c>
      <c r="Y1657" s="1">
        <f>IF(Table2[[#This Row],[Time2]]&lt;10,0&amp;Table2[[#This Row],[Time2]],Table2[[#This Row],[Time2]])</f>
        <v>16</v>
      </c>
      <c r="Z1657" s="1" t="str">
        <f>IF(Table2[[#This Row],[Time3]]&lt;10,0&amp;Table2[[#This Row],[Time3]],Table2[[#This Row],[Time3]])</f>
        <v>06</v>
      </c>
      <c r="AA1657" s="2" t="str">
        <f>Table2[[#This Row],[Time4]]&amp;":"&amp;Table2[[#This Row],[Time5]]</f>
        <v>16:06</v>
      </c>
      <c r="AB1657" s="1" cm="1">
        <f t="array" ref="AB1657">IFERROR(IF(Table2[[#This Row],[code]]="","",_xlfn.IFS(AND(Table2[[#This Row],[code]]&lt;400,Table2[[#This Row],[code]]&lt;&gt;""),2,Table2[[#This Row],[code]]&gt;500,4)),"")</f>
        <v>2</v>
      </c>
      <c r="AC1657" s="1">
        <f>IF(Table2[[#This Row],[Event]]="Penalty",Table2[[#This Row],[number]],IF(Table2[[#This Row],[Event]]="Time-Out",401,""))</f>
        <v>214</v>
      </c>
      <c r="AD1657" s="1">
        <f>ROW(A1656)</f>
        <v>1656</v>
      </c>
      <c r="AE1657" s="1">
        <f>COUNTIFS(Table2[GameID],Table2[[#This Row],[GameID]],Table2[Column1],"&lt;="&amp;Table2[[#This Row],[Column1]])-1</f>
        <v>10</v>
      </c>
    </row>
    <row r="1658" spans="1:31" x14ac:dyDescent="0.45">
      <c r="A1658" t="s">
        <v>323</v>
      </c>
      <c r="B1658" t="str">
        <f>_xlfn.TEXTBEFORE(Table2[[#This Row],[Kamp]]," - ")</f>
        <v>Copenhagen FC</v>
      </c>
      <c r="C1658" t="str">
        <f>_xlfn.TEXTAFTER(Table2[[#This Row],[Kamp]],"- ")</f>
        <v>Vanløse Floorball</v>
      </c>
      <c r="D1658">
        <v>44997</v>
      </c>
      <c r="E1658">
        <v>69182</v>
      </c>
      <c r="F1658">
        <v>20222023</v>
      </c>
      <c r="G1658" t="s">
        <v>372</v>
      </c>
      <c r="H1658" t="s">
        <v>660</v>
      </c>
      <c r="I1658" t="s">
        <v>677</v>
      </c>
      <c r="J1658">
        <v>2</v>
      </c>
      <c r="K1658">
        <v>29509</v>
      </c>
      <c r="L1658">
        <v>0</v>
      </c>
      <c r="M1658" t="s">
        <v>633</v>
      </c>
      <c r="N1658" t="s">
        <v>634</v>
      </c>
      <c r="O1658" t="s">
        <v>634</v>
      </c>
      <c r="P1658" t="s">
        <v>634</v>
      </c>
      <c r="Q1658" t="s">
        <v>634</v>
      </c>
      <c r="R1658">
        <f>SUMIFS(Table2[number],Table2[Event],"Goal",Table2[H/U],"HOME",Table2[GameID],Table2[[#This Row],[GameID]],Table2[GameTime],"&lt;="&amp;Table2[[#This Row],[GameTime]])</f>
        <v>4</v>
      </c>
      <c r="S1658">
        <f>SUMIFS(Table2[number],Table2[Event],"Goal",Table2[H/U],"AWAY",Table2[GameID],Table2[[#This Row],[GameID]],Table2[GameTime],"&lt;="&amp;Table2[[#This Row],[GameTime]])</f>
        <v>2</v>
      </c>
      <c r="T1658" t="str">
        <f>IF(Table2[[#This Row],[Event]]="Goal",Table2[[#This Row],[Hscore]]&amp;"-"&amp;Table2[[#This Row],[Uscore]],"")</f>
        <v/>
      </c>
      <c r="U1658">
        <v>2166</v>
      </c>
      <c r="V1658" s="1">
        <f>Table2[[#This Row],[GameTime]]-(Table2[[#This Row],[period]]-1)*1200</f>
        <v>966</v>
      </c>
      <c r="W1658" s="1">
        <f>ROUNDDOWN(Table2[[#This Row],[Time]]/60,0)</f>
        <v>16</v>
      </c>
      <c r="X1658" s="1">
        <f>ROUNDDOWN((Table2[[#This Row],[Time]]/60-Table2[[#This Row],[Time2]])*60,0)</f>
        <v>6</v>
      </c>
      <c r="Y1658" s="1">
        <f>IF(Table2[[#This Row],[Time2]]&lt;10,0&amp;Table2[[#This Row],[Time2]],Table2[[#This Row],[Time2]])</f>
        <v>16</v>
      </c>
      <c r="Z1658" s="1" t="str">
        <f>IF(Table2[[#This Row],[Time3]]&lt;10,0&amp;Table2[[#This Row],[Time3]],Table2[[#This Row],[Time3]])</f>
        <v>06</v>
      </c>
      <c r="AA1658" s="2" t="str">
        <f>Table2[[#This Row],[Time4]]&amp;":"&amp;Table2[[#This Row],[Time5]]</f>
        <v>16:06</v>
      </c>
      <c r="AB1658" s="1" t="str" cm="1">
        <f t="array" ref="AB1658">IFERROR(IF(Table2[[#This Row],[code]]="","",_xlfn.IFS(AND(Table2[[#This Row],[code]]&lt;400,Table2[[#This Row],[code]]&lt;&gt;""),2,Table2[[#This Row],[code]]&gt;500,4)),"")</f>
        <v/>
      </c>
      <c r="AC1658" s="1">
        <f>IF(Table2[[#This Row],[Event]]="Penalty",Table2[[#This Row],[number]],IF(Table2[[#This Row],[Event]]="Time-Out",401,""))</f>
        <v>401</v>
      </c>
      <c r="AD1658" s="1">
        <f>ROW(A1657)</f>
        <v>1657</v>
      </c>
      <c r="AE1658" s="1">
        <f>COUNTIFS(Table2[GameID],Table2[[#This Row],[GameID]],Table2[Column1],"&lt;="&amp;Table2[[#This Row],[Column1]])-1</f>
        <v>11</v>
      </c>
    </row>
    <row r="1659" spans="1:31" x14ac:dyDescent="0.45">
      <c r="A1659" t="s">
        <v>323</v>
      </c>
      <c r="B1659" t="str">
        <f>_xlfn.TEXTBEFORE(Table2[[#This Row],[Kamp]]," - ")</f>
        <v>Copenhagen FC</v>
      </c>
      <c r="C1659" t="str">
        <f>_xlfn.TEXTAFTER(Table2[[#This Row],[Kamp]],"- ")</f>
        <v>Vanløse Floorball</v>
      </c>
      <c r="D1659">
        <v>44997</v>
      </c>
      <c r="E1659">
        <v>69182</v>
      </c>
      <c r="F1659">
        <v>20222023</v>
      </c>
      <c r="G1659" t="s">
        <v>372</v>
      </c>
      <c r="H1659" t="s">
        <v>660</v>
      </c>
      <c r="I1659" t="s">
        <v>677</v>
      </c>
      <c r="J1659">
        <v>2</v>
      </c>
      <c r="K1659">
        <v>29509</v>
      </c>
      <c r="L1659">
        <v>1</v>
      </c>
      <c r="M1659" t="s">
        <v>630</v>
      </c>
      <c r="N1659" t="s">
        <v>105</v>
      </c>
      <c r="O1659" t="s">
        <v>104</v>
      </c>
      <c r="P1659">
        <v>97</v>
      </c>
      <c r="Q1659">
        <v>48</v>
      </c>
      <c r="R1659">
        <f>SUMIFS(Table2[number],Table2[Event],"Goal",Table2[H/U],"HOME",Table2[GameID],Table2[[#This Row],[GameID]],Table2[GameTime],"&lt;="&amp;Table2[[#This Row],[GameTime]])</f>
        <v>4</v>
      </c>
      <c r="S1659">
        <f>SUMIFS(Table2[number],Table2[Event],"Goal",Table2[H/U],"AWAY",Table2[GameID],Table2[[#This Row],[GameID]],Table2[GameTime],"&lt;="&amp;Table2[[#This Row],[GameTime]])</f>
        <v>3</v>
      </c>
      <c r="T1659" t="str">
        <f>IF(Table2[[#This Row],[Event]]="Goal",Table2[[#This Row],[Hscore]]&amp;"-"&amp;Table2[[#This Row],[Uscore]],"")</f>
        <v>4-3</v>
      </c>
      <c r="U1659">
        <v>2211</v>
      </c>
      <c r="V1659" s="1">
        <f>Table2[[#This Row],[GameTime]]-(Table2[[#This Row],[period]]-1)*1200</f>
        <v>1011</v>
      </c>
      <c r="W1659" s="1">
        <f>ROUNDDOWN(Table2[[#This Row],[Time]]/60,0)</f>
        <v>16</v>
      </c>
      <c r="X1659" s="1">
        <f>ROUNDDOWN((Table2[[#This Row],[Time]]/60-Table2[[#This Row],[Time2]])*60,0)</f>
        <v>51</v>
      </c>
      <c r="Y1659" s="1">
        <f>IF(Table2[[#This Row],[Time2]]&lt;10,0&amp;Table2[[#This Row],[Time2]],Table2[[#This Row],[Time2]])</f>
        <v>16</v>
      </c>
      <c r="Z1659" s="1">
        <f>IF(Table2[[#This Row],[Time3]]&lt;10,0&amp;Table2[[#This Row],[Time3]],Table2[[#This Row],[Time3]])</f>
        <v>51</v>
      </c>
      <c r="AA1659" s="2" t="str">
        <f>Table2[[#This Row],[Time4]]&amp;":"&amp;Table2[[#This Row],[Time5]]</f>
        <v>16:51</v>
      </c>
      <c r="AB1659" s="1" t="str" cm="1">
        <f t="array" ref="AB1659">IFERROR(IF(Table2[[#This Row],[code]]="","",_xlfn.IFS(AND(Table2[[#This Row],[code]]&lt;400,Table2[[#This Row],[code]]&lt;&gt;""),2,Table2[[#This Row],[code]]&gt;500,4)),"")</f>
        <v/>
      </c>
      <c r="AC1659" s="1" t="str">
        <f>IF(Table2[[#This Row],[Event]]="Penalty",Table2[[#This Row],[number]],IF(Table2[[#This Row],[Event]]="Time-Out",401,""))</f>
        <v/>
      </c>
      <c r="AD1659" s="1">
        <f>ROW(A1658)</f>
        <v>1658</v>
      </c>
      <c r="AE1659" s="1">
        <f>COUNTIFS(Table2[GameID],Table2[[#This Row],[GameID]],Table2[Column1],"&lt;="&amp;Table2[[#This Row],[Column1]])-1</f>
        <v>12</v>
      </c>
    </row>
    <row r="1660" spans="1:31" x14ac:dyDescent="0.45">
      <c r="A1660" t="s">
        <v>323</v>
      </c>
      <c r="B1660" t="str">
        <f>_xlfn.TEXTBEFORE(Table2[[#This Row],[Kamp]]," - ")</f>
        <v>Copenhagen FC</v>
      </c>
      <c r="C1660" t="str">
        <f>_xlfn.TEXTAFTER(Table2[[#This Row],[Kamp]],"- ")</f>
        <v>Vanløse Floorball</v>
      </c>
      <c r="D1660">
        <v>44997</v>
      </c>
      <c r="E1660">
        <v>69182</v>
      </c>
      <c r="F1660">
        <v>20222023</v>
      </c>
      <c r="G1660" t="s">
        <v>372</v>
      </c>
      <c r="H1660" t="s">
        <v>660</v>
      </c>
      <c r="I1660" t="s">
        <v>677</v>
      </c>
      <c r="J1660">
        <v>2</v>
      </c>
      <c r="K1660">
        <v>29509</v>
      </c>
      <c r="L1660">
        <v>1</v>
      </c>
      <c r="M1660" t="s">
        <v>630</v>
      </c>
      <c r="N1660" t="s">
        <v>100</v>
      </c>
      <c r="O1660" t="s">
        <v>634</v>
      </c>
      <c r="P1660">
        <v>19</v>
      </c>
      <c r="Q1660" t="s">
        <v>634</v>
      </c>
      <c r="R1660">
        <f>SUMIFS(Table2[number],Table2[Event],"Goal",Table2[H/U],"HOME",Table2[GameID],Table2[[#This Row],[GameID]],Table2[GameTime],"&lt;="&amp;Table2[[#This Row],[GameTime]])</f>
        <v>4</v>
      </c>
      <c r="S1660">
        <f>SUMIFS(Table2[number],Table2[Event],"Goal",Table2[H/U],"AWAY",Table2[GameID],Table2[[#This Row],[GameID]],Table2[GameTime],"&lt;="&amp;Table2[[#This Row],[GameTime]])</f>
        <v>4</v>
      </c>
      <c r="T1660" t="str">
        <f>IF(Table2[[#This Row],[Event]]="Goal",Table2[[#This Row],[Hscore]]&amp;"-"&amp;Table2[[#This Row],[Uscore]],"")</f>
        <v>4-4</v>
      </c>
      <c r="U1660">
        <v>2275</v>
      </c>
      <c r="V1660" s="1">
        <f>Table2[[#This Row],[GameTime]]-(Table2[[#This Row],[period]]-1)*1200</f>
        <v>1075</v>
      </c>
      <c r="W1660" s="1">
        <f>ROUNDDOWN(Table2[[#This Row],[Time]]/60,0)</f>
        <v>17</v>
      </c>
      <c r="X1660" s="1">
        <f>ROUNDDOWN((Table2[[#This Row],[Time]]/60-Table2[[#This Row],[Time2]])*60,0)</f>
        <v>55</v>
      </c>
      <c r="Y1660" s="1">
        <f>IF(Table2[[#This Row],[Time2]]&lt;10,0&amp;Table2[[#This Row],[Time2]],Table2[[#This Row],[Time2]])</f>
        <v>17</v>
      </c>
      <c r="Z1660" s="1">
        <f>IF(Table2[[#This Row],[Time3]]&lt;10,0&amp;Table2[[#This Row],[Time3]],Table2[[#This Row],[Time3]])</f>
        <v>55</v>
      </c>
      <c r="AA1660" s="2" t="str">
        <f>Table2[[#This Row],[Time4]]&amp;":"&amp;Table2[[#This Row],[Time5]]</f>
        <v>17:55</v>
      </c>
      <c r="AB1660" s="1" t="str" cm="1">
        <f t="array" ref="AB1660">IFERROR(IF(Table2[[#This Row],[code]]="","",_xlfn.IFS(AND(Table2[[#This Row],[code]]&lt;400,Table2[[#This Row],[code]]&lt;&gt;""),2,Table2[[#This Row],[code]]&gt;500,4)),"")</f>
        <v/>
      </c>
      <c r="AC1660" s="1" t="str">
        <f>IF(Table2[[#This Row],[Event]]="Penalty",Table2[[#This Row],[number]],IF(Table2[[#This Row],[Event]]="Time-Out",401,""))</f>
        <v/>
      </c>
      <c r="AD1660" s="1">
        <f>ROW(A1659)</f>
        <v>1659</v>
      </c>
      <c r="AE1660" s="1">
        <f>COUNTIFS(Table2[GameID],Table2[[#This Row],[GameID]],Table2[Column1],"&lt;="&amp;Table2[[#This Row],[Column1]])-1</f>
        <v>13</v>
      </c>
    </row>
    <row r="1661" spans="1:31" x14ac:dyDescent="0.45">
      <c r="A1661" t="s">
        <v>323</v>
      </c>
      <c r="B1661" t="str">
        <f>_xlfn.TEXTBEFORE(Table2[[#This Row],[Kamp]]," - ")</f>
        <v>Copenhagen FC</v>
      </c>
      <c r="C1661" t="str">
        <f>_xlfn.TEXTAFTER(Table2[[#This Row],[Kamp]],"- ")</f>
        <v>Vanløse Floorball</v>
      </c>
      <c r="D1661">
        <v>44997</v>
      </c>
      <c r="E1661">
        <v>69182</v>
      </c>
      <c r="F1661">
        <v>20222023</v>
      </c>
      <c r="G1661" t="s">
        <v>372</v>
      </c>
      <c r="H1661" t="s">
        <v>667</v>
      </c>
      <c r="I1661" t="s">
        <v>678</v>
      </c>
      <c r="J1661">
        <v>3</v>
      </c>
      <c r="K1661">
        <v>29513</v>
      </c>
      <c r="L1661">
        <v>1</v>
      </c>
      <c r="M1661" t="s">
        <v>630</v>
      </c>
      <c r="N1661" t="s">
        <v>245</v>
      </c>
      <c r="O1661" t="s">
        <v>251</v>
      </c>
      <c r="P1661">
        <v>22</v>
      </c>
      <c r="Q1661">
        <v>50</v>
      </c>
      <c r="R1661">
        <f>SUMIFS(Table2[number],Table2[Event],"Goal",Table2[H/U],"HOME",Table2[GameID],Table2[[#This Row],[GameID]],Table2[GameTime],"&lt;="&amp;Table2[[#This Row],[GameTime]])</f>
        <v>5</v>
      </c>
      <c r="S1661">
        <f>SUMIFS(Table2[number],Table2[Event],"Goal",Table2[H/U],"AWAY",Table2[GameID],Table2[[#This Row],[GameID]],Table2[GameTime],"&lt;="&amp;Table2[[#This Row],[GameTime]])</f>
        <v>4</v>
      </c>
      <c r="T1661" t="str">
        <f>IF(Table2[[#This Row],[Event]]="Goal",Table2[[#This Row],[Hscore]]&amp;"-"&amp;Table2[[#This Row],[Uscore]],"")</f>
        <v>5-4</v>
      </c>
      <c r="U1661">
        <v>2837</v>
      </c>
      <c r="V1661" s="1">
        <f>Table2[[#This Row],[GameTime]]-(Table2[[#This Row],[period]]-1)*1200</f>
        <v>437</v>
      </c>
      <c r="W1661" s="1">
        <f>ROUNDDOWN(Table2[[#This Row],[Time]]/60,0)</f>
        <v>7</v>
      </c>
      <c r="X1661" s="1">
        <f>ROUNDDOWN((Table2[[#This Row],[Time]]/60-Table2[[#This Row],[Time2]])*60,0)</f>
        <v>17</v>
      </c>
      <c r="Y1661" s="1" t="str">
        <f>IF(Table2[[#This Row],[Time2]]&lt;10,0&amp;Table2[[#This Row],[Time2]],Table2[[#This Row],[Time2]])</f>
        <v>07</v>
      </c>
      <c r="Z1661" s="1">
        <f>IF(Table2[[#This Row],[Time3]]&lt;10,0&amp;Table2[[#This Row],[Time3]],Table2[[#This Row],[Time3]])</f>
        <v>17</v>
      </c>
      <c r="AA1661" s="2" t="str">
        <f>Table2[[#This Row],[Time4]]&amp;":"&amp;Table2[[#This Row],[Time5]]</f>
        <v>07:17</v>
      </c>
      <c r="AB1661" s="1" t="str" cm="1">
        <f t="array" ref="AB1661">IFERROR(IF(Table2[[#This Row],[code]]="","",_xlfn.IFS(AND(Table2[[#This Row],[code]]&lt;400,Table2[[#This Row],[code]]&lt;&gt;""),2,Table2[[#This Row],[code]]&gt;500,4)),"")</f>
        <v/>
      </c>
      <c r="AC1661" s="1" t="str">
        <f>IF(Table2[[#This Row],[Event]]="Penalty",Table2[[#This Row],[number]],IF(Table2[[#This Row],[Event]]="Time-Out",401,""))</f>
        <v/>
      </c>
      <c r="AD1661" s="1">
        <f>ROW(A1660)</f>
        <v>1660</v>
      </c>
      <c r="AE1661" s="1">
        <f>COUNTIFS(Table2[GameID],Table2[[#This Row],[GameID]],Table2[Column1],"&lt;="&amp;Table2[[#This Row],[Column1]])-1</f>
        <v>14</v>
      </c>
    </row>
    <row r="1662" spans="1:31" x14ac:dyDescent="0.45">
      <c r="A1662" t="s">
        <v>323</v>
      </c>
      <c r="B1662" t="str">
        <f>_xlfn.TEXTBEFORE(Table2[[#This Row],[Kamp]]," - ")</f>
        <v>Copenhagen FC</v>
      </c>
      <c r="C1662" t="str">
        <f>_xlfn.TEXTAFTER(Table2[[#This Row],[Kamp]],"- ")</f>
        <v>Vanløse Floorball</v>
      </c>
      <c r="D1662">
        <v>44997</v>
      </c>
      <c r="E1662">
        <v>69182</v>
      </c>
      <c r="F1662">
        <v>20222023</v>
      </c>
      <c r="G1662" t="s">
        <v>372</v>
      </c>
      <c r="H1662" t="s">
        <v>667</v>
      </c>
      <c r="I1662" t="s">
        <v>678</v>
      </c>
      <c r="J1662">
        <v>3</v>
      </c>
      <c r="K1662">
        <v>29513</v>
      </c>
      <c r="L1662">
        <v>0</v>
      </c>
      <c r="M1662" t="s">
        <v>631</v>
      </c>
      <c r="N1662" t="s">
        <v>248</v>
      </c>
      <c r="O1662" t="s">
        <v>634</v>
      </c>
      <c r="P1662">
        <v>31</v>
      </c>
      <c r="Q1662" t="s">
        <v>634</v>
      </c>
      <c r="R1662">
        <f>SUMIFS(Table2[number],Table2[Event],"Goal",Table2[H/U],"HOME",Table2[GameID],Table2[[#This Row],[GameID]],Table2[GameTime],"&lt;="&amp;Table2[[#This Row],[GameTime]])</f>
        <v>5</v>
      </c>
      <c r="S1662">
        <f>SUMIFS(Table2[number],Table2[Event],"Goal",Table2[H/U],"AWAY",Table2[GameID],Table2[[#This Row],[GameID]],Table2[GameTime],"&lt;="&amp;Table2[[#This Row],[GameTime]])</f>
        <v>4</v>
      </c>
      <c r="T1662" t="str">
        <f>IF(Table2[[#This Row],[Event]]="Goal",Table2[[#This Row],[Hscore]]&amp;"-"&amp;Table2[[#This Row],[Uscore]],"")</f>
        <v/>
      </c>
      <c r="U1662">
        <v>3382</v>
      </c>
      <c r="V1662" s="1">
        <f>Table2[[#This Row],[GameTime]]-(Table2[[#This Row],[period]]-1)*1200</f>
        <v>982</v>
      </c>
      <c r="W1662" s="1">
        <f>ROUNDDOWN(Table2[[#This Row],[Time]]/60,0)</f>
        <v>16</v>
      </c>
      <c r="X1662" s="1">
        <f>ROUNDDOWN((Table2[[#This Row],[Time]]/60-Table2[[#This Row],[Time2]])*60,0)</f>
        <v>22</v>
      </c>
      <c r="Y1662" s="1">
        <f>IF(Table2[[#This Row],[Time2]]&lt;10,0&amp;Table2[[#This Row],[Time2]],Table2[[#This Row],[Time2]])</f>
        <v>16</v>
      </c>
      <c r="Z1662" s="1">
        <f>IF(Table2[[#This Row],[Time3]]&lt;10,0&amp;Table2[[#This Row],[Time3]],Table2[[#This Row],[Time3]])</f>
        <v>22</v>
      </c>
      <c r="AA1662" s="2" t="str">
        <f>Table2[[#This Row],[Time4]]&amp;":"&amp;Table2[[#This Row],[Time5]]</f>
        <v>16:22</v>
      </c>
      <c r="AB1662" s="1" cm="1">
        <f t="array" ref="AB1662">IFERROR(IF(Table2[[#This Row],[code]]="","",_xlfn.IFS(AND(Table2[[#This Row],[code]]&lt;400,Table2[[#This Row],[code]]&lt;&gt;""),2,Table2[[#This Row],[code]]&gt;500,4)),"")</f>
        <v>2</v>
      </c>
      <c r="AC1662" s="1">
        <f>IF(Table2[[#This Row],[Event]]="Penalty",Table2[[#This Row],[number]],IF(Table2[[#This Row],[Event]]="Time-Out",401,""))</f>
        <v>0</v>
      </c>
      <c r="AD1662" s="1">
        <f>ROW(A1661)</f>
        <v>1661</v>
      </c>
      <c r="AE1662" s="1">
        <f>COUNTIFS(Table2[GameID],Table2[[#This Row],[GameID]],Table2[Column1],"&lt;="&amp;Table2[[#This Row],[Column1]])-1</f>
        <v>15</v>
      </c>
    </row>
    <row r="1663" spans="1:31" x14ac:dyDescent="0.45">
      <c r="A1663" t="s">
        <v>323</v>
      </c>
      <c r="B1663" t="str">
        <f>_xlfn.TEXTBEFORE(Table2[[#This Row],[Kamp]]," - ")</f>
        <v>Copenhagen FC</v>
      </c>
      <c r="C1663" t="str">
        <f>_xlfn.TEXTAFTER(Table2[[#This Row],[Kamp]],"- ")</f>
        <v>Vanløse Floorball</v>
      </c>
      <c r="D1663">
        <v>44997</v>
      </c>
      <c r="E1663">
        <v>69182</v>
      </c>
      <c r="F1663">
        <v>20222023</v>
      </c>
      <c r="G1663" t="s">
        <v>372</v>
      </c>
      <c r="H1663" t="s">
        <v>660</v>
      </c>
      <c r="I1663" t="s">
        <v>677</v>
      </c>
      <c r="J1663">
        <v>3</v>
      </c>
      <c r="K1663">
        <v>29509</v>
      </c>
      <c r="L1663">
        <v>1</v>
      </c>
      <c r="M1663" t="s">
        <v>630</v>
      </c>
      <c r="N1663" t="s">
        <v>100</v>
      </c>
      <c r="O1663" t="s">
        <v>634</v>
      </c>
      <c r="P1663">
        <v>19</v>
      </c>
      <c r="Q1663" t="s">
        <v>634</v>
      </c>
      <c r="R1663">
        <f>SUMIFS(Table2[number],Table2[Event],"Goal",Table2[H/U],"HOME",Table2[GameID],Table2[[#This Row],[GameID]],Table2[GameTime],"&lt;="&amp;Table2[[#This Row],[GameTime]])</f>
        <v>5</v>
      </c>
      <c r="S1663">
        <f>SUMIFS(Table2[number],Table2[Event],"Goal",Table2[H/U],"AWAY",Table2[GameID],Table2[[#This Row],[GameID]],Table2[GameTime],"&lt;="&amp;Table2[[#This Row],[GameTime]])</f>
        <v>5</v>
      </c>
      <c r="T1663" t="str">
        <f>IF(Table2[[#This Row],[Event]]="Goal",Table2[[#This Row],[Hscore]]&amp;"-"&amp;Table2[[#This Row],[Uscore]],"")</f>
        <v>5-5</v>
      </c>
      <c r="U1663">
        <v>3514</v>
      </c>
      <c r="V1663" s="1">
        <f>Table2[[#This Row],[GameTime]]-(Table2[[#This Row],[period]]-1)*1200</f>
        <v>1114</v>
      </c>
      <c r="W1663" s="1">
        <f>ROUNDDOWN(Table2[[#This Row],[Time]]/60,0)</f>
        <v>18</v>
      </c>
      <c r="X1663" s="1">
        <f>ROUNDDOWN((Table2[[#This Row],[Time]]/60-Table2[[#This Row],[Time2]])*60,0)</f>
        <v>34</v>
      </c>
      <c r="Y1663" s="1">
        <f>IF(Table2[[#This Row],[Time2]]&lt;10,0&amp;Table2[[#This Row],[Time2]],Table2[[#This Row],[Time2]])</f>
        <v>18</v>
      </c>
      <c r="Z1663" s="1">
        <f>IF(Table2[[#This Row],[Time3]]&lt;10,0&amp;Table2[[#This Row],[Time3]],Table2[[#This Row],[Time3]])</f>
        <v>34</v>
      </c>
      <c r="AA1663" s="2" t="str">
        <f>Table2[[#This Row],[Time4]]&amp;":"&amp;Table2[[#This Row],[Time5]]</f>
        <v>18:34</v>
      </c>
      <c r="AB1663" s="1" t="str" cm="1">
        <f t="array" ref="AB1663">IFERROR(IF(Table2[[#This Row],[code]]="","",_xlfn.IFS(AND(Table2[[#This Row],[code]]&lt;400,Table2[[#This Row],[code]]&lt;&gt;""),2,Table2[[#This Row],[code]]&gt;500,4)),"")</f>
        <v/>
      </c>
      <c r="AC1663" s="1" t="str">
        <f>IF(Table2[[#This Row],[Event]]="Penalty",Table2[[#This Row],[number]],IF(Table2[[#This Row],[Event]]="Time-Out",401,""))</f>
        <v/>
      </c>
      <c r="AD1663" s="1">
        <f>ROW(A1662)</f>
        <v>1662</v>
      </c>
      <c r="AE1663" s="1">
        <f>COUNTIFS(Table2[GameID],Table2[[#This Row],[GameID]],Table2[Column1],"&lt;="&amp;Table2[[#This Row],[Column1]])-1</f>
        <v>16</v>
      </c>
    </row>
    <row r="1664" spans="1:31" x14ac:dyDescent="0.45">
      <c r="A1664" t="s">
        <v>323</v>
      </c>
      <c r="B1664" t="str">
        <f>_xlfn.TEXTBEFORE(Table2[[#This Row],[Kamp]]," - ")</f>
        <v>Copenhagen FC</v>
      </c>
      <c r="C1664" t="str">
        <f>_xlfn.TEXTAFTER(Table2[[#This Row],[Kamp]],"- ")</f>
        <v>Vanløse Floorball</v>
      </c>
      <c r="D1664">
        <v>44997</v>
      </c>
      <c r="E1664">
        <v>69182</v>
      </c>
      <c r="F1664">
        <v>20222023</v>
      </c>
      <c r="G1664" t="s">
        <v>372</v>
      </c>
      <c r="H1664" t="s">
        <v>667</v>
      </c>
      <c r="I1664" t="s">
        <v>678</v>
      </c>
      <c r="J1664">
        <v>4</v>
      </c>
      <c r="K1664">
        <v>29513</v>
      </c>
      <c r="L1664">
        <v>1</v>
      </c>
      <c r="M1664" t="s">
        <v>630</v>
      </c>
      <c r="N1664" t="s">
        <v>247</v>
      </c>
      <c r="O1664" t="s">
        <v>250</v>
      </c>
      <c r="P1664">
        <v>27</v>
      </c>
      <c r="Q1664">
        <v>42</v>
      </c>
      <c r="R1664">
        <f>SUMIFS(Table2[number],Table2[Event],"Goal",Table2[H/U],"HOME",Table2[GameID],Table2[[#This Row],[GameID]],Table2[GameTime],"&lt;="&amp;Table2[[#This Row],[GameTime]])</f>
        <v>6</v>
      </c>
      <c r="S1664">
        <f>SUMIFS(Table2[number],Table2[Event],"Goal",Table2[H/U],"AWAY",Table2[GameID],Table2[[#This Row],[GameID]],Table2[GameTime],"&lt;="&amp;Table2[[#This Row],[GameTime]])</f>
        <v>5</v>
      </c>
      <c r="T1664" t="str">
        <f>IF(Table2[[#This Row],[Event]]="Goal",Table2[[#This Row],[Hscore]]&amp;"-"&amp;Table2[[#This Row],[Uscore]],"")</f>
        <v>6-5</v>
      </c>
      <c r="U1664">
        <v>3670</v>
      </c>
      <c r="V1664" s="1">
        <f>Table2[[#This Row],[GameTime]]-(Table2[[#This Row],[period]]-1)*1200</f>
        <v>70</v>
      </c>
      <c r="W1664" s="1">
        <f>ROUNDDOWN(Table2[[#This Row],[Time]]/60,0)</f>
        <v>1</v>
      </c>
      <c r="X1664" s="1">
        <f>ROUNDDOWN((Table2[[#This Row],[Time]]/60-Table2[[#This Row],[Time2]])*60,0)</f>
        <v>10</v>
      </c>
      <c r="Y1664" s="1" t="str">
        <f>IF(Table2[[#This Row],[Time2]]&lt;10,0&amp;Table2[[#This Row],[Time2]],Table2[[#This Row],[Time2]])</f>
        <v>01</v>
      </c>
      <c r="Z1664" s="1">
        <f>IF(Table2[[#This Row],[Time3]]&lt;10,0&amp;Table2[[#This Row],[Time3]],Table2[[#This Row],[Time3]])</f>
        <v>10</v>
      </c>
      <c r="AA1664" s="2" t="str">
        <f>Table2[[#This Row],[Time4]]&amp;":"&amp;Table2[[#This Row],[Time5]]</f>
        <v>01:10</v>
      </c>
      <c r="AB1664" s="1" t="str" cm="1">
        <f t="array" ref="AB1664">IFERROR(IF(Table2[[#This Row],[code]]="","",_xlfn.IFS(AND(Table2[[#This Row],[code]]&lt;400,Table2[[#This Row],[code]]&lt;&gt;""),2,Table2[[#This Row],[code]]&gt;500,4)),"")</f>
        <v/>
      </c>
      <c r="AC1664" s="1" t="str">
        <f>IF(Table2[[#This Row],[Event]]="Penalty",Table2[[#This Row],[number]],IF(Table2[[#This Row],[Event]]="Time-Out",401,""))</f>
        <v/>
      </c>
      <c r="AD1664" s="1">
        <f>ROW(A1663)</f>
        <v>1663</v>
      </c>
      <c r="AE1664" s="1">
        <f>COUNTIFS(Table2[GameID],Table2[[#This Row],[GameID]],Table2[Column1],"&lt;="&amp;Table2[[#This Row],[Column1]])-1</f>
        <v>17</v>
      </c>
    </row>
    <row r="1665" spans="1:31" x14ac:dyDescent="0.45">
      <c r="A1665" t="s">
        <v>410</v>
      </c>
      <c r="B1665" t="str">
        <f>_xlfn.TEXTBEFORE(Table2[[#This Row],[Kamp]]," - ")</f>
        <v>Vanløse Floorball</v>
      </c>
      <c r="C1665" t="str">
        <f>_xlfn.TEXTAFTER(Table2[[#This Row],[Kamp]],"- ")</f>
        <v>RungstedHørsholm</v>
      </c>
      <c r="D1665">
        <v>45002</v>
      </c>
      <c r="E1665">
        <v>69184</v>
      </c>
      <c r="F1665">
        <v>20222023</v>
      </c>
      <c r="G1665" t="s">
        <v>372</v>
      </c>
      <c r="H1665" t="s">
        <v>660</v>
      </c>
      <c r="I1665" t="s">
        <v>678</v>
      </c>
      <c r="J1665">
        <v>1</v>
      </c>
      <c r="K1665">
        <v>29509</v>
      </c>
      <c r="L1665">
        <v>1</v>
      </c>
      <c r="M1665" t="s">
        <v>630</v>
      </c>
      <c r="N1665" t="s">
        <v>107</v>
      </c>
      <c r="O1665" t="s">
        <v>324</v>
      </c>
      <c r="P1665">
        <v>77</v>
      </c>
      <c r="Q1665">
        <v>7</v>
      </c>
      <c r="R1665">
        <f>SUMIFS(Table2[number],Table2[Event],"Goal",Table2[H/U],"HOME",Table2[GameID],Table2[[#This Row],[GameID]],Table2[GameTime],"&lt;="&amp;Table2[[#This Row],[GameTime]])</f>
        <v>1</v>
      </c>
      <c r="S1665">
        <f>SUMIFS(Table2[number],Table2[Event],"Goal",Table2[H/U],"AWAY",Table2[GameID],Table2[[#This Row],[GameID]],Table2[GameTime],"&lt;="&amp;Table2[[#This Row],[GameTime]])</f>
        <v>0</v>
      </c>
      <c r="T1665" t="str">
        <f>IF(Table2[[#This Row],[Event]]="Goal",Table2[[#This Row],[Hscore]]&amp;"-"&amp;Table2[[#This Row],[Uscore]],"")</f>
        <v>1-0</v>
      </c>
      <c r="U1665">
        <v>1159</v>
      </c>
      <c r="V1665" s="1">
        <f>Table2[[#This Row],[GameTime]]-(Table2[[#This Row],[period]]-1)*1200</f>
        <v>1159</v>
      </c>
      <c r="W1665" s="1">
        <f>ROUNDDOWN(Table2[[#This Row],[Time]]/60,0)</f>
        <v>19</v>
      </c>
      <c r="X1665" s="1">
        <f>ROUNDDOWN((Table2[[#This Row],[Time]]/60-Table2[[#This Row],[Time2]])*60,0)</f>
        <v>19</v>
      </c>
      <c r="Y1665" s="1">
        <f>IF(Table2[[#This Row],[Time2]]&lt;10,0&amp;Table2[[#This Row],[Time2]],Table2[[#This Row],[Time2]])</f>
        <v>19</v>
      </c>
      <c r="Z1665" s="1">
        <f>IF(Table2[[#This Row],[Time3]]&lt;10,0&amp;Table2[[#This Row],[Time3]],Table2[[#This Row],[Time3]])</f>
        <v>19</v>
      </c>
      <c r="AA1665" s="2" t="str">
        <f>Table2[[#This Row],[Time4]]&amp;":"&amp;Table2[[#This Row],[Time5]]</f>
        <v>19:19</v>
      </c>
      <c r="AB1665" s="1" t="str" cm="1">
        <f t="array" ref="AB1665">IFERROR(IF(Table2[[#This Row],[code]]="","",_xlfn.IFS(AND(Table2[[#This Row],[code]]&lt;400,Table2[[#This Row],[code]]&lt;&gt;""),2,Table2[[#This Row],[code]]&gt;500,4)),"")</f>
        <v/>
      </c>
      <c r="AC1665" s="1" t="str">
        <f>IF(Table2[[#This Row],[Event]]="Penalty",Table2[[#This Row],[number]],IF(Table2[[#This Row],[Event]]="Time-Out",401,""))</f>
        <v/>
      </c>
      <c r="AD1665" s="1">
        <f>ROW(A1664)</f>
        <v>1664</v>
      </c>
      <c r="AE1665" s="1">
        <f>COUNTIFS(Table2[GameID],Table2[[#This Row],[GameID]],Table2[Column1],"&lt;="&amp;Table2[[#This Row],[Column1]])-1</f>
        <v>0</v>
      </c>
    </row>
    <row r="1666" spans="1:31" x14ac:dyDescent="0.45">
      <c r="A1666" t="s">
        <v>410</v>
      </c>
      <c r="B1666" t="str">
        <f>_xlfn.TEXTBEFORE(Table2[[#This Row],[Kamp]]," - ")</f>
        <v>Vanløse Floorball</v>
      </c>
      <c r="C1666" t="str">
        <f>_xlfn.TEXTAFTER(Table2[[#This Row],[Kamp]],"- ")</f>
        <v>RungstedHørsholm</v>
      </c>
      <c r="D1666">
        <v>45002</v>
      </c>
      <c r="E1666">
        <v>69184</v>
      </c>
      <c r="F1666">
        <v>20222023</v>
      </c>
      <c r="G1666" t="s">
        <v>372</v>
      </c>
      <c r="H1666" t="s">
        <v>662</v>
      </c>
      <c r="I1666" t="s">
        <v>677</v>
      </c>
      <c r="J1666">
        <v>2</v>
      </c>
      <c r="K1666">
        <v>29508</v>
      </c>
      <c r="L1666">
        <v>1</v>
      </c>
      <c r="M1666" t="s">
        <v>630</v>
      </c>
      <c r="N1666" t="s">
        <v>91</v>
      </c>
      <c r="O1666" t="s">
        <v>83</v>
      </c>
      <c r="P1666">
        <v>11</v>
      </c>
      <c r="Q1666">
        <v>17</v>
      </c>
      <c r="R1666">
        <f>SUMIFS(Table2[number],Table2[Event],"Goal",Table2[H/U],"HOME",Table2[GameID],Table2[[#This Row],[GameID]],Table2[GameTime],"&lt;="&amp;Table2[[#This Row],[GameTime]])</f>
        <v>1</v>
      </c>
      <c r="S1666">
        <f>SUMIFS(Table2[number],Table2[Event],"Goal",Table2[H/U],"AWAY",Table2[GameID],Table2[[#This Row],[GameID]],Table2[GameTime],"&lt;="&amp;Table2[[#This Row],[GameTime]])</f>
        <v>1</v>
      </c>
      <c r="T1666" t="str">
        <f>IF(Table2[[#This Row],[Event]]="Goal",Table2[[#This Row],[Hscore]]&amp;"-"&amp;Table2[[#This Row],[Uscore]],"")</f>
        <v>1-1</v>
      </c>
      <c r="U1666">
        <v>1245</v>
      </c>
      <c r="V1666" s="1">
        <f>Table2[[#This Row],[GameTime]]-(Table2[[#This Row],[period]]-1)*1200</f>
        <v>45</v>
      </c>
      <c r="W1666" s="1">
        <f>ROUNDDOWN(Table2[[#This Row],[Time]]/60,0)</f>
        <v>0</v>
      </c>
      <c r="X1666" s="1">
        <f>ROUNDDOWN((Table2[[#This Row],[Time]]/60-Table2[[#This Row],[Time2]])*60,0)</f>
        <v>45</v>
      </c>
      <c r="Y1666" s="1" t="str">
        <f>IF(Table2[[#This Row],[Time2]]&lt;10,0&amp;Table2[[#This Row],[Time2]],Table2[[#This Row],[Time2]])</f>
        <v>00</v>
      </c>
      <c r="Z1666" s="1">
        <f>IF(Table2[[#This Row],[Time3]]&lt;10,0&amp;Table2[[#This Row],[Time3]],Table2[[#This Row],[Time3]])</f>
        <v>45</v>
      </c>
      <c r="AA1666" s="2" t="str">
        <f>Table2[[#This Row],[Time4]]&amp;":"&amp;Table2[[#This Row],[Time5]]</f>
        <v>00:45</v>
      </c>
      <c r="AB1666" s="1" t="str" cm="1">
        <f t="array" ref="AB1666">IFERROR(IF(Table2[[#This Row],[code]]="","",_xlfn.IFS(AND(Table2[[#This Row],[code]]&lt;400,Table2[[#This Row],[code]]&lt;&gt;""),2,Table2[[#This Row],[code]]&gt;500,4)),"")</f>
        <v/>
      </c>
      <c r="AC1666" s="1" t="str">
        <f>IF(Table2[[#This Row],[Event]]="Penalty",Table2[[#This Row],[number]],IF(Table2[[#This Row],[Event]]="Time-Out",401,""))</f>
        <v/>
      </c>
      <c r="AD1666" s="1">
        <f>ROW(A1665)</f>
        <v>1665</v>
      </c>
      <c r="AE1666" s="1">
        <f>COUNTIFS(Table2[GameID],Table2[[#This Row],[GameID]],Table2[Column1],"&lt;="&amp;Table2[[#This Row],[Column1]])-1</f>
        <v>1</v>
      </c>
    </row>
    <row r="1667" spans="1:31" x14ac:dyDescent="0.45">
      <c r="A1667" t="s">
        <v>410</v>
      </c>
      <c r="B1667" t="str">
        <f>_xlfn.TEXTBEFORE(Table2[[#This Row],[Kamp]]," - ")</f>
        <v>Vanløse Floorball</v>
      </c>
      <c r="C1667" t="str">
        <f>_xlfn.TEXTAFTER(Table2[[#This Row],[Kamp]],"- ")</f>
        <v>RungstedHørsholm</v>
      </c>
      <c r="D1667">
        <v>45002</v>
      </c>
      <c r="E1667">
        <v>69184</v>
      </c>
      <c r="F1667">
        <v>20222023</v>
      </c>
      <c r="G1667" t="s">
        <v>372</v>
      </c>
      <c r="H1667" t="s">
        <v>662</v>
      </c>
      <c r="I1667" t="s">
        <v>677</v>
      </c>
      <c r="J1667">
        <v>2</v>
      </c>
      <c r="K1667">
        <v>29508</v>
      </c>
      <c r="L1667">
        <v>1</v>
      </c>
      <c r="M1667" t="s">
        <v>630</v>
      </c>
      <c r="N1667" t="s">
        <v>402</v>
      </c>
      <c r="O1667" t="s">
        <v>83</v>
      </c>
      <c r="P1667">
        <v>84</v>
      </c>
      <c r="Q1667">
        <v>17</v>
      </c>
      <c r="R1667">
        <f>SUMIFS(Table2[number],Table2[Event],"Goal",Table2[H/U],"HOME",Table2[GameID],Table2[[#This Row],[GameID]],Table2[GameTime],"&lt;="&amp;Table2[[#This Row],[GameTime]])</f>
        <v>1</v>
      </c>
      <c r="S1667">
        <f>SUMIFS(Table2[number],Table2[Event],"Goal",Table2[H/U],"AWAY",Table2[GameID],Table2[[#This Row],[GameID]],Table2[GameTime],"&lt;="&amp;Table2[[#This Row],[GameTime]])</f>
        <v>2</v>
      </c>
      <c r="T1667" t="str">
        <f>IF(Table2[[#This Row],[Event]]="Goal",Table2[[#This Row],[Hscore]]&amp;"-"&amp;Table2[[#This Row],[Uscore]],"")</f>
        <v>1-2</v>
      </c>
      <c r="U1667">
        <v>1456</v>
      </c>
      <c r="V1667" s="1">
        <f>Table2[[#This Row],[GameTime]]-(Table2[[#This Row],[period]]-1)*1200</f>
        <v>256</v>
      </c>
      <c r="W1667" s="1">
        <f>ROUNDDOWN(Table2[[#This Row],[Time]]/60,0)</f>
        <v>4</v>
      </c>
      <c r="X1667" s="1">
        <f>ROUNDDOWN((Table2[[#This Row],[Time]]/60-Table2[[#This Row],[Time2]])*60,0)</f>
        <v>16</v>
      </c>
      <c r="Y1667" s="1" t="str">
        <f>IF(Table2[[#This Row],[Time2]]&lt;10,0&amp;Table2[[#This Row],[Time2]],Table2[[#This Row],[Time2]])</f>
        <v>04</v>
      </c>
      <c r="Z1667" s="1">
        <f>IF(Table2[[#This Row],[Time3]]&lt;10,0&amp;Table2[[#This Row],[Time3]],Table2[[#This Row],[Time3]])</f>
        <v>16</v>
      </c>
      <c r="AA1667" s="2" t="str">
        <f>Table2[[#This Row],[Time4]]&amp;":"&amp;Table2[[#This Row],[Time5]]</f>
        <v>04:16</v>
      </c>
      <c r="AB1667" s="1" t="str" cm="1">
        <f t="array" ref="AB1667">IFERROR(IF(Table2[[#This Row],[code]]="","",_xlfn.IFS(AND(Table2[[#This Row],[code]]&lt;400,Table2[[#This Row],[code]]&lt;&gt;""),2,Table2[[#This Row],[code]]&gt;500,4)),"")</f>
        <v/>
      </c>
      <c r="AC1667" s="1" t="str">
        <f>IF(Table2[[#This Row],[Event]]="Penalty",Table2[[#This Row],[number]],IF(Table2[[#This Row],[Event]]="Time-Out",401,""))</f>
        <v/>
      </c>
      <c r="AD1667" s="1">
        <f>ROW(A1666)</f>
        <v>1666</v>
      </c>
      <c r="AE1667" s="1">
        <f>COUNTIFS(Table2[GameID],Table2[[#This Row],[GameID]],Table2[Column1],"&lt;="&amp;Table2[[#This Row],[Column1]])-1</f>
        <v>2</v>
      </c>
    </row>
    <row r="1668" spans="1:31" x14ac:dyDescent="0.45">
      <c r="A1668" t="s">
        <v>410</v>
      </c>
      <c r="B1668" t="str">
        <f>_xlfn.TEXTBEFORE(Table2[[#This Row],[Kamp]]," - ")</f>
        <v>Vanløse Floorball</v>
      </c>
      <c r="C1668" t="str">
        <f>_xlfn.TEXTAFTER(Table2[[#This Row],[Kamp]],"- ")</f>
        <v>RungstedHørsholm</v>
      </c>
      <c r="D1668">
        <v>45002</v>
      </c>
      <c r="E1668">
        <v>69184</v>
      </c>
      <c r="F1668">
        <v>20222023</v>
      </c>
      <c r="G1668" t="s">
        <v>372</v>
      </c>
      <c r="H1668" t="s">
        <v>660</v>
      </c>
      <c r="I1668" t="s">
        <v>678</v>
      </c>
      <c r="J1668">
        <v>2</v>
      </c>
      <c r="K1668">
        <v>29509</v>
      </c>
      <c r="L1668">
        <v>201</v>
      </c>
      <c r="M1668" t="s">
        <v>631</v>
      </c>
      <c r="N1668" t="s">
        <v>99</v>
      </c>
      <c r="O1668" t="s">
        <v>634</v>
      </c>
      <c r="P1668">
        <v>18</v>
      </c>
      <c r="Q1668" t="s">
        <v>634</v>
      </c>
      <c r="R1668">
        <f>SUMIFS(Table2[number],Table2[Event],"Goal",Table2[H/U],"HOME",Table2[GameID],Table2[[#This Row],[GameID]],Table2[GameTime],"&lt;="&amp;Table2[[#This Row],[GameTime]])</f>
        <v>1</v>
      </c>
      <c r="S1668">
        <f>SUMIFS(Table2[number],Table2[Event],"Goal",Table2[H/U],"AWAY",Table2[GameID],Table2[[#This Row],[GameID]],Table2[GameTime],"&lt;="&amp;Table2[[#This Row],[GameTime]])</f>
        <v>2</v>
      </c>
      <c r="T1668" t="str">
        <f>IF(Table2[[#This Row],[Event]]="Goal",Table2[[#This Row],[Hscore]]&amp;"-"&amp;Table2[[#This Row],[Uscore]],"")</f>
        <v/>
      </c>
      <c r="U1668">
        <v>1609</v>
      </c>
      <c r="V1668" s="1">
        <f>Table2[[#This Row],[GameTime]]-(Table2[[#This Row],[period]]-1)*1200</f>
        <v>409</v>
      </c>
      <c r="W1668" s="1">
        <f>ROUNDDOWN(Table2[[#This Row],[Time]]/60,0)</f>
        <v>6</v>
      </c>
      <c r="X1668" s="1">
        <f>ROUNDDOWN((Table2[[#This Row],[Time]]/60-Table2[[#This Row],[Time2]])*60,0)</f>
        <v>49</v>
      </c>
      <c r="Y1668" s="1" t="str">
        <f>IF(Table2[[#This Row],[Time2]]&lt;10,0&amp;Table2[[#This Row],[Time2]],Table2[[#This Row],[Time2]])</f>
        <v>06</v>
      </c>
      <c r="Z1668" s="1">
        <f>IF(Table2[[#This Row],[Time3]]&lt;10,0&amp;Table2[[#This Row],[Time3]],Table2[[#This Row],[Time3]])</f>
        <v>49</v>
      </c>
      <c r="AA1668" s="2" t="str">
        <f>Table2[[#This Row],[Time4]]&amp;":"&amp;Table2[[#This Row],[Time5]]</f>
        <v>06:49</v>
      </c>
      <c r="AB1668" s="1" cm="1">
        <f t="array" ref="AB1668">IFERROR(IF(Table2[[#This Row],[code]]="","",_xlfn.IFS(AND(Table2[[#This Row],[code]]&lt;400,Table2[[#This Row],[code]]&lt;&gt;""),2,Table2[[#This Row],[code]]&gt;500,4)),"")</f>
        <v>2</v>
      </c>
      <c r="AC1668" s="1">
        <f>IF(Table2[[#This Row],[Event]]="Penalty",Table2[[#This Row],[number]],IF(Table2[[#This Row],[Event]]="Time-Out",401,""))</f>
        <v>201</v>
      </c>
      <c r="AD1668" s="1">
        <f>ROW(A1667)</f>
        <v>1667</v>
      </c>
      <c r="AE1668" s="1">
        <f>COUNTIFS(Table2[GameID],Table2[[#This Row],[GameID]],Table2[Column1],"&lt;="&amp;Table2[[#This Row],[Column1]])-1</f>
        <v>3</v>
      </c>
    </row>
    <row r="1669" spans="1:31" x14ac:dyDescent="0.45">
      <c r="A1669" t="s">
        <v>410</v>
      </c>
      <c r="B1669" t="str">
        <f>_xlfn.TEXTBEFORE(Table2[[#This Row],[Kamp]]," - ")</f>
        <v>Vanløse Floorball</v>
      </c>
      <c r="C1669" t="str">
        <f>_xlfn.TEXTAFTER(Table2[[#This Row],[Kamp]],"- ")</f>
        <v>RungstedHørsholm</v>
      </c>
      <c r="D1669">
        <v>45002</v>
      </c>
      <c r="E1669">
        <v>69184</v>
      </c>
      <c r="F1669">
        <v>20222023</v>
      </c>
      <c r="G1669" t="s">
        <v>372</v>
      </c>
      <c r="H1669" t="s">
        <v>662</v>
      </c>
      <c r="I1669" t="s">
        <v>677</v>
      </c>
      <c r="J1669">
        <v>2</v>
      </c>
      <c r="K1669">
        <v>29508</v>
      </c>
      <c r="L1669">
        <v>1</v>
      </c>
      <c r="M1669" t="s">
        <v>630</v>
      </c>
      <c r="N1669" t="s">
        <v>81</v>
      </c>
      <c r="O1669" t="s">
        <v>78</v>
      </c>
      <c r="P1669">
        <v>13</v>
      </c>
      <c r="Q1669">
        <v>8</v>
      </c>
      <c r="R1669">
        <f>SUMIFS(Table2[number],Table2[Event],"Goal",Table2[H/U],"HOME",Table2[GameID],Table2[[#This Row],[GameID]],Table2[GameTime],"&lt;="&amp;Table2[[#This Row],[GameTime]])</f>
        <v>1</v>
      </c>
      <c r="S1669">
        <f>SUMIFS(Table2[number],Table2[Event],"Goal",Table2[H/U],"AWAY",Table2[GameID],Table2[[#This Row],[GameID]],Table2[GameTime],"&lt;="&amp;Table2[[#This Row],[GameTime]])</f>
        <v>3</v>
      </c>
      <c r="T1669" t="str">
        <f>IF(Table2[[#This Row],[Event]]="Goal",Table2[[#This Row],[Hscore]]&amp;"-"&amp;Table2[[#This Row],[Uscore]],"")</f>
        <v>1-3</v>
      </c>
      <c r="U1669">
        <v>1627</v>
      </c>
      <c r="V1669" s="1">
        <f>Table2[[#This Row],[GameTime]]-(Table2[[#This Row],[period]]-1)*1200</f>
        <v>427</v>
      </c>
      <c r="W1669" s="1">
        <f>ROUNDDOWN(Table2[[#This Row],[Time]]/60,0)</f>
        <v>7</v>
      </c>
      <c r="X1669" s="1">
        <f>ROUNDDOWN((Table2[[#This Row],[Time]]/60-Table2[[#This Row],[Time2]])*60,0)</f>
        <v>6</v>
      </c>
      <c r="Y1669" s="1" t="str">
        <f>IF(Table2[[#This Row],[Time2]]&lt;10,0&amp;Table2[[#This Row],[Time2]],Table2[[#This Row],[Time2]])</f>
        <v>07</v>
      </c>
      <c r="Z1669" s="1" t="str">
        <f>IF(Table2[[#This Row],[Time3]]&lt;10,0&amp;Table2[[#This Row],[Time3]],Table2[[#This Row],[Time3]])</f>
        <v>06</v>
      </c>
      <c r="AA1669" s="2" t="str">
        <f>Table2[[#This Row],[Time4]]&amp;":"&amp;Table2[[#This Row],[Time5]]</f>
        <v>07:06</v>
      </c>
      <c r="AB1669" s="1" t="str" cm="1">
        <f t="array" ref="AB1669">IFERROR(IF(Table2[[#This Row],[code]]="","",_xlfn.IFS(AND(Table2[[#This Row],[code]]&lt;400,Table2[[#This Row],[code]]&lt;&gt;""),2,Table2[[#This Row],[code]]&gt;500,4)),"")</f>
        <v/>
      </c>
      <c r="AC1669" s="1" t="str">
        <f>IF(Table2[[#This Row],[Event]]="Penalty",Table2[[#This Row],[number]],IF(Table2[[#This Row],[Event]]="Time-Out",401,""))</f>
        <v/>
      </c>
      <c r="AD1669" s="1">
        <f>ROW(A1668)</f>
        <v>1668</v>
      </c>
      <c r="AE1669" s="1">
        <f>COUNTIFS(Table2[GameID],Table2[[#This Row],[GameID]],Table2[Column1],"&lt;="&amp;Table2[[#This Row],[Column1]])-1</f>
        <v>4</v>
      </c>
    </row>
    <row r="1670" spans="1:31" x14ac:dyDescent="0.45">
      <c r="A1670" t="s">
        <v>410</v>
      </c>
      <c r="B1670" t="str">
        <f>_xlfn.TEXTBEFORE(Table2[[#This Row],[Kamp]]," - ")</f>
        <v>Vanløse Floorball</v>
      </c>
      <c r="C1670" t="str">
        <f>_xlfn.TEXTAFTER(Table2[[#This Row],[Kamp]],"- ")</f>
        <v>RungstedHørsholm</v>
      </c>
      <c r="D1670">
        <v>45002</v>
      </c>
      <c r="E1670">
        <v>69184</v>
      </c>
      <c r="F1670">
        <v>20222023</v>
      </c>
      <c r="G1670" t="s">
        <v>372</v>
      </c>
      <c r="H1670" t="s">
        <v>662</v>
      </c>
      <c r="I1670" t="s">
        <v>677</v>
      </c>
      <c r="J1670">
        <v>2</v>
      </c>
      <c r="K1670">
        <v>29508</v>
      </c>
      <c r="L1670">
        <v>0</v>
      </c>
      <c r="M1670" t="s">
        <v>631</v>
      </c>
      <c r="N1670" t="s">
        <v>78</v>
      </c>
      <c r="O1670" t="s">
        <v>634</v>
      </c>
      <c r="P1670">
        <v>8</v>
      </c>
      <c r="Q1670" t="s">
        <v>634</v>
      </c>
      <c r="R1670">
        <f>SUMIFS(Table2[number],Table2[Event],"Goal",Table2[H/U],"HOME",Table2[GameID],Table2[[#This Row],[GameID]],Table2[GameTime],"&lt;="&amp;Table2[[#This Row],[GameTime]])</f>
        <v>1</v>
      </c>
      <c r="S1670">
        <f>SUMIFS(Table2[number],Table2[Event],"Goal",Table2[H/U],"AWAY",Table2[GameID],Table2[[#This Row],[GameID]],Table2[GameTime],"&lt;="&amp;Table2[[#This Row],[GameTime]])</f>
        <v>3</v>
      </c>
      <c r="T1670" t="str">
        <f>IF(Table2[[#This Row],[Event]]="Goal",Table2[[#This Row],[Hscore]]&amp;"-"&amp;Table2[[#This Row],[Uscore]],"")</f>
        <v/>
      </c>
      <c r="U1670">
        <v>1911</v>
      </c>
      <c r="V1670" s="1">
        <f>Table2[[#This Row],[GameTime]]-(Table2[[#This Row],[period]]-1)*1200</f>
        <v>711</v>
      </c>
      <c r="W1670" s="1">
        <f>ROUNDDOWN(Table2[[#This Row],[Time]]/60,0)</f>
        <v>11</v>
      </c>
      <c r="X1670" s="1">
        <f>ROUNDDOWN((Table2[[#This Row],[Time]]/60-Table2[[#This Row],[Time2]])*60,0)</f>
        <v>51</v>
      </c>
      <c r="Y1670" s="1">
        <f>IF(Table2[[#This Row],[Time2]]&lt;10,0&amp;Table2[[#This Row],[Time2]],Table2[[#This Row],[Time2]])</f>
        <v>11</v>
      </c>
      <c r="Z1670" s="1">
        <f>IF(Table2[[#This Row],[Time3]]&lt;10,0&amp;Table2[[#This Row],[Time3]],Table2[[#This Row],[Time3]])</f>
        <v>51</v>
      </c>
      <c r="AA1670" s="2" t="str">
        <f>Table2[[#This Row],[Time4]]&amp;":"&amp;Table2[[#This Row],[Time5]]</f>
        <v>11:51</v>
      </c>
      <c r="AB1670" s="1" cm="1">
        <f t="array" ref="AB1670">IFERROR(IF(Table2[[#This Row],[code]]="","",_xlfn.IFS(AND(Table2[[#This Row],[code]]&lt;400,Table2[[#This Row],[code]]&lt;&gt;""),2,Table2[[#This Row],[code]]&gt;500,4)),"")</f>
        <v>2</v>
      </c>
      <c r="AC1670" s="1">
        <f>IF(Table2[[#This Row],[Event]]="Penalty",Table2[[#This Row],[number]],IF(Table2[[#This Row],[Event]]="Time-Out",401,""))</f>
        <v>0</v>
      </c>
      <c r="AD1670" s="1">
        <f>ROW(A1669)</f>
        <v>1669</v>
      </c>
      <c r="AE1670" s="1">
        <f>COUNTIFS(Table2[GameID],Table2[[#This Row],[GameID]],Table2[Column1],"&lt;="&amp;Table2[[#This Row],[Column1]])-1</f>
        <v>5</v>
      </c>
    </row>
    <row r="1671" spans="1:31" x14ac:dyDescent="0.45">
      <c r="A1671" t="s">
        <v>410</v>
      </c>
      <c r="B1671" t="str">
        <f>_xlfn.TEXTBEFORE(Table2[[#This Row],[Kamp]]," - ")</f>
        <v>Vanløse Floorball</v>
      </c>
      <c r="C1671" t="str">
        <f>_xlfn.TEXTAFTER(Table2[[#This Row],[Kamp]],"- ")</f>
        <v>RungstedHørsholm</v>
      </c>
      <c r="D1671">
        <v>45002</v>
      </c>
      <c r="E1671">
        <v>69184</v>
      </c>
      <c r="F1671">
        <v>20222023</v>
      </c>
      <c r="G1671" t="s">
        <v>372</v>
      </c>
      <c r="H1671" t="s">
        <v>662</v>
      </c>
      <c r="I1671" t="s">
        <v>677</v>
      </c>
      <c r="J1671">
        <v>2</v>
      </c>
      <c r="K1671">
        <v>29508</v>
      </c>
      <c r="L1671">
        <v>1</v>
      </c>
      <c r="M1671" t="s">
        <v>630</v>
      </c>
      <c r="N1671" t="s">
        <v>81</v>
      </c>
      <c r="O1671" t="s">
        <v>87</v>
      </c>
      <c r="P1671">
        <v>13</v>
      </c>
      <c r="Q1671">
        <v>27</v>
      </c>
      <c r="R1671">
        <f>SUMIFS(Table2[number],Table2[Event],"Goal",Table2[H/U],"HOME",Table2[GameID],Table2[[#This Row],[GameID]],Table2[GameTime],"&lt;="&amp;Table2[[#This Row],[GameTime]])</f>
        <v>1</v>
      </c>
      <c r="S1671">
        <f>SUMIFS(Table2[number],Table2[Event],"Goal",Table2[H/U],"AWAY",Table2[GameID],Table2[[#This Row],[GameID]],Table2[GameTime],"&lt;="&amp;Table2[[#This Row],[GameTime]])</f>
        <v>4</v>
      </c>
      <c r="T1671" t="str">
        <f>IF(Table2[[#This Row],[Event]]="Goal",Table2[[#This Row],[Hscore]]&amp;"-"&amp;Table2[[#This Row],[Uscore]],"")</f>
        <v>1-4</v>
      </c>
      <c r="U1671">
        <v>2245</v>
      </c>
      <c r="V1671" s="1">
        <f>Table2[[#This Row],[GameTime]]-(Table2[[#This Row],[period]]-1)*1200</f>
        <v>1045</v>
      </c>
      <c r="W1671" s="1">
        <f>ROUNDDOWN(Table2[[#This Row],[Time]]/60,0)</f>
        <v>17</v>
      </c>
      <c r="X1671" s="1">
        <f>ROUNDDOWN((Table2[[#This Row],[Time]]/60-Table2[[#This Row],[Time2]])*60,0)</f>
        <v>25</v>
      </c>
      <c r="Y1671" s="1">
        <f>IF(Table2[[#This Row],[Time2]]&lt;10,0&amp;Table2[[#This Row],[Time2]],Table2[[#This Row],[Time2]])</f>
        <v>17</v>
      </c>
      <c r="Z1671" s="1">
        <f>IF(Table2[[#This Row],[Time3]]&lt;10,0&amp;Table2[[#This Row],[Time3]],Table2[[#This Row],[Time3]])</f>
        <v>25</v>
      </c>
      <c r="AA1671" s="2" t="str">
        <f>Table2[[#This Row],[Time4]]&amp;":"&amp;Table2[[#This Row],[Time5]]</f>
        <v>17:25</v>
      </c>
      <c r="AB1671" s="1" t="str" cm="1">
        <f t="array" ref="AB1671">IFERROR(IF(Table2[[#This Row],[code]]="","",_xlfn.IFS(AND(Table2[[#This Row],[code]]&lt;400,Table2[[#This Row],[code]]&lt;&gt;""),2,Table2[[#This Row],[code]]&gt;500,4)),"")</f>
        <v/>
      </c>
      <c r="AC1671" s="1" t="str">
        <f>IF(Table2[[#This Row],[Event]]="Penalty",Table2[[#This Row],[number]],IF(Table2[[#This Row],[Event]]="Time-Out",401,""))</f>
        <v/>
      </c>
      <c r="AD1671" s="1">
        <f>ROW(A1670)</f>
        <v>1670</v>
      </c>
      <c r="AE1671" s="1">
        <f>COUNTIFS(Table2[GameID],Table2[[#This Row],[GameID]],Table2[Column1],"&lt;="&amp;Table2[[#This Row],[Column1]])-1</f>
        <v>6</v>
      </c>
    </row>
    <row r="1672" spans="1:31" x14ac:dyDescent="0.45">
      <c r="A1672" t="s">
        <v>410</v>
      </c>
      <c r="B1672" t="str">
        <f>_xlfn.TEXTBEFORE(Table2[[#This Row],[Kamp]]," - ")</f>
        <v>Vanløse Floorball</v>
      </c>
      <c r="C1672" t="str">
        <f>_xlfn.TEXTAFTER(Table2[[#This Row],[Kamp]],"- ")</f>
        <v>RungstedHørsholm</v>
      </c>
      <c r="D1672">
        <v>45002</v>
      </c>
      <c r="E1672">
        <v>69184</v>
      </c>
      <c r="F1672">
        <v>20222023</v>
      </c>
      <c r="G1672" t="s">
        <v>372</v>
      </c>
      <c r="H1672" t="s">
        <v>662</v>
      </c>
      <c r="I1672" t="s">
        <v>677</v>
      </c>
      <c r="J1672">
        <v>2</v>
      </c>
      <c r="K1672">
        <v>29508</v>
      </c>
      <c r="L1672">
        <v>202</v>
      </c>
      <c r="M1672" t="s">
        <v>631</v>
      </c>
      <c r="N1672" t="s">
        <v>91</v>
      </c>
      <c r="O1672" t="s">
        <v>634</v>
      </c>
      <c r="P1672">
        <v>11</v>
      </c>
      <c r="Q1672" t="s">
        <v>634</v>
      </c>
      <c r="R1672">
        <f>SUMIFS(Table2[number],Table2[Event],"Goal",Table2[H/U],"HOME",Table2[GameID],Table2[[#This Row],[GameID]],Table2[GameTime],"&lt;="&amp;Table2[[#This Row],[GameTime]])</f>
        <v>1</v>
      </c>
      <c r="S1672">
        <f>SUMIFS(Table2[number],Table2[Event],"Goal",Table2[H/U],"AWAY",Table2[GameID],Table2[[#This Row],[GameID]],Table2[GameTime],"&lt;="&amp;Table2[[#This Row],[GameTime]])</f>
        <v>4</v>
      </c>
      <c r="T1672" t="str">
        <f>IF(Table2[[#This Row],[Event]]="Goal",Table2[[#This Row],[Hscore]]&amp;"-"&amp;Table2[[#This Row],[Uscore]],"")</f>
        <v/>
      </c>
      <c r="U1672">
        <v>2289</v>
      </c>
      <c r="V1672" s="1">
        <f>Table2[[#This Row],[GameTime]]-(Table2[[#This Row],[period]]-1)*1200</f>
        <v>1089</v>
      </c>
      <c r="W1672" s="1">
        <f>ROUNDDOWN(Table2[[#This Row],[Time]]/60,0)</f>
        <v>18</v>
      </c>
      <c r="X1672" s="1">
        <f>ROUNDDOWN((Table2[[#This Row],[Time]]/60-Table2[[#This Row],[Time2]])*60,0)</f>
        <v>8</v>
      </c>
      <c r="Y1672" s="1">
        <f>IF(Table2[[#This Row],[Time2]]&lt;10,0&amp;Table2[[#This Row],[Time2]],Table2[[#This Row],[Time2]])</f>
        <v>18</v>
      </c>
      <c r="Z1672" s="1" t="str">
        <f>IF(Table2[[#This Row],[Time3]]&lt;10,0&amp;Table2[[#This Row],[Time3]],Table2[[#This Row],[Time3]])</f>
        <v>08</v>
      </c>
      <c r="AA1672" s="2" t="str">
        <f>Table2[[#This Row],[Time4]]&amp;":"&amp;Table2[[#This Row],[Time5]]</f>
        <v>18:08</v>
      </c>
      <c r="AB1672" s="1" cm="1">
        <f t="array" ref="AB1672">IFERROR(IF(Table2[[#This Row],[code]]="","",_xlfn.IFS(AND(Table2[[#This Row],[code]]&lt;400,Table2[[#This Row],[code]]&lt;&gt;""),2,Table2[[#This Row],[code]]&gt;500,4)),"")</f>
        <v>2</v>
      </c>
      <c r="AC1672" s="1">
        <f>IF(Table2[[#This Row],[Event]]="Penalty",Table2[[#This Row],[number]],IF(Table2[[#This Row],[Event]]="Time-Out",401,""))</f>
        <v>202</v>
      </c>
      <c r="AD1672" s="1">
        <f>ROW(A1671)</f>
        <v>1671</v>
      </c>
      <c r="AE1672" s="1">
        <f>COUNTIFS(Table2[GameID],Table2[[#This Row],[GameID]],Table2[Column1],"&lt;="&amp;Table2[[#This Row],[Column1]])-1</f>
        <v>7</v>
      </c>
    </row>
    <row r="1673" spans="1:31" x14ac:dyDescent="0.45">
      <c r="A1673" t="s">
        <v>410</v>
      </c>
      <c r="B1673" t="str">
        <f>_xlfn.TEXTBEFORE(Table2[[#This Row],[Kamp]]," - ")</f>
        <v>Vanløse Floorball</v>
      </c>
      <c r="C1673" t="str">
        <f>_xlfn.TEXTAFTER(Table2[[#This Row],[Kamp]],"- ")</f>
        <v>RungstedHørsholm</v>
      </c>
      <c r="D1673">
        <v>45002</v>
      </c>
      <c r="E1673">
        <v>69184</v>
      </c>
      <c r="F1673">
        <v>20222023</v>
      </c>
      <c r="G1673" t="s">
        <v>372</v>
      </c>
      <c r="H1673" t="s">
        <v>660</v>
      </c>
      <c r="I1673" t="s">
        <v>678</v>
      </c>
      <c r="J1673">
        <v>3</v>
      </c>
      <c r="K1673">
        <v>29509</v>
      </c>
      <c r="L1673">
        <v>1</v>
      </c>
      <c r="M1673" t="s">
        <v>630</v>
      </c>
      <c r="N1673" t="s">
        <v>324</v>
      </c>
      <c r="O1673" t="s">
        <v>96</v>
      </c>
      <c r="P1673">
        <v>7</v>
      </c>
      <c r="Q1673">
        <v>10</v>
      </c>
      <c r="R1673">
        <f>SUMIFS(Table2[number],Table2[Event],"Goal",Table2[H/U],"HOME",Table2[GameID],Table2[[#This Row],[GameID]],Table2[GameTime],"&lt;="&amp;Table2[[#This Row],[GameTime]])</f>
        <v>2</v>
      </c>
      <c r="S1673">
        <f>SUMIFS(Table2[number],Table2[Event],"Goal",Table2[H/U],"AWAY",Table2[GameID],Table2[[#This Row],[GameID]],Table2[GameTime],"&lt;="&amp;Table2[[#This Row],[GameTime]])</f>
        <v>4</v>
      </c>
      <c r="T1673" t="str">
        <f>IF(Table2[[#This Row],[Event]]="Goal",Table2[[#This Row],[Hscore]]&amp;"-"&amp;Table2[[#This Row],[Uscore]],"")</f>
        <v>2-4</v>
      </c>
      <c r="U1673">
        <v>2619</v>
      </c>
      <c r="V1673" s="1">
        <f>Table2[[#This Row],[GameTime]]-(Table2[[#This Row],[period]]-1)*1200</f>
        <v>219</v>
      </c>
      <c r="W1673" s="1">
        <f>ROUNDDOWN(Table2[[#This Row],[Time]]/60,0)</f>
        <v>3</v>
      </c>
      <c r="X1673" s="1">
        <f>ROUNDDOWN((Table2[[#This Row],[Time]]/60-Table2[[#This Row],[Time2]])*60,0)</f>
        <v>39</v>
      </c>
      <c r="Y1673" s="1" t="str">
        <f>IF(Table2[[#This Row],[Time2]]&lt;10,0&amp;Table2[[#This Row],[Time2]],Table2[[#This Row],[Time2]])</f>
        <v>03</v>
      </c>
      <c r="Z1673" s="1">
        <f>IF(Table2[[#This Row],[Time3]]&lt;10,0&amp;Table2[[#This Row],[Time3]],Table2[[#This Row],[Time3]])</f>
        <v>39</v>
      </c>
      <c r="AA1673" s="2" t="str">
        <f>Table2[[#This Row],[Time4]]&amp;":"&amp;Table2[[#This Row],[Time5]]</f>
        <v>03:39</v>
      </c>
      <c r="AB1673" s="1" t="str" cm="1">
        <f t="array" ref="AB1673">IFERROR(IF(Table2[[#This Row],[code]]="","",_xlfn.IFS(AND(Table2[[#This Row],[code]]&lt;400,Table2[[#This Row],[code]]&lt;&gt;""),2,Table2[[#This Row],[code]]&gt;500,4)),"")</f>
        <v/>
      </c>
      <c r="AC1673" s="1" t="str">
        <f>IF(Table2[[#This Row],[Event]]="Penalty",Table2[[#This Row],[number]],IF(Table2[[#This Row],[Event]]="Time-Out",401,""))</f>
        <v/>
      </c>
      <c r="AD1673" s="1">
        <f>ROW(A1672)</f>
        <v>1672</v>
      </c>
      <c r="AE1673" s="1">
        <f>COUNTIFS(Table2[GameID],Table2[[#This Row],[GameID]],Table2[Column1],"&lt;="&amp;Table2[[#This Row],[Column1]])-1</f>
        <v>8</v>
      </c>
    </row>
    <row r="1674" spans="1:31" x14ac:dyDescent="0.45">
      <c r="A1674" t="s">
        <v>410</v>
      </c>
      <c r="B1674" t="str">
        <f>_xlfn.TEXTBEFORE(Table2[[#This Row],[Kamp]]," - ")</f>
        <v>Vanløse Floorball</v>
      </c>
      <c r="C1674" t="str">
        <f>_xlfn.TEXTAFTER(Table2[[#This Row],[Kamp]],"- ")</f>
        <v>RungstedHørsholm</v>
      </c>
      <c r="D1674">
        <v>45002</v>
      </c>
      <c r="E1674">
        <v>69184</v>
      </c>
      <c r="F1674">
        <v>20222023</v>
      </c>
      <c r="G1674" t="s">
        <v>372</v>
      </c>
      <c r="H1674" t="s">
        <v>660</v>
      </c>
      <c r="I1674" t="s">
        <v>678</v>
      </c>
      <c r="J1674">
        <v>3</v>
      </c>
      <c r="K1674">
        <v>29509</v>
      </c>
      <c r="L1674">
        <v>205</v>
      </c>
      <c r="M1674" t="s">
        <v>631</v>
      </c>
      <c r="N1674" t="s">
        <v>105</v>
      </c>
      <c r="O1674" t="s">
        <v>634</v>
      </c>
      <c r="P1674">
        <v>97</v>
      </c>
      <c r="Q1674" t="s">
        <v>634</v>
      </c>
      <c r="R1674">
        <f>SUMIFS(Table2[number],Table2[Event],"Goal",Table2[H/U],"HOME",Table2[GameID],Table2[[#This Row],[GameID]],Table2[GameTime],"&lt;="&amp;Table2[[#This Row],[GameTime]])</f>
        <v>2</v>
      </c>
      <c r="S1674">
        <f>SUMIFS(Table2[number],Table2[Event],"Goal",Table2[H/U],"AWAY",Table2[GameID],Table2[[#This Row],[GameID]],Table2[GameTime],"&lt;="&amp;Table2[[#This Row],[GameTime]])</f>
        <v>4</v>
      </c>
      <c r="T1674" t="str">
        <f>IF(Table2[[#This Row],[Event]]="Goal",Table2[[#This Row],[Hscore]]&amp;"-"&amp;Table2[[#This Row],[Uscore]],"")</f>
        <v/>
      </c>
      <c r="U1674">
        <v>2691</v>
      </c>
      <c r="V1674" s="1">
        <f>Table2[[#This Row],[GameTime]]-(Table2[[#This Row],[period]]-1)*1200</f>
        <v>291</v>
      </c>
      <c r="W1674" s="1">
        <f>ROUNDDOWN(Table2[[#This Row],[Time]]/60,0)</f>
        <v>4</v>
      </c>
      <c r="X1674" s="1">
        <f>ROUNDDOWN((Table2[[#This Row],[Time]]/60-Table2[[#This Row],[Time2]])*60,0)</f>
        <v>51</v>
      </c>
      <c r="Y1674" s="1" t="str">
        <f>IF(Table2[[#This Row],[Time2]]&lt;10,0&amp;Table2[[#This Row],[Time2]],Table2[[#This Row],[Time2]])</f>
        <v>04</v>
      </c>
      <c r="Z1674" s="1">
        <f>IF(Table2[[#This Row],[Time3]]&lt;10,0&amp;Table2[[#This Row],[Time3]],Table2[[#This Row],[Time3]])</f>
        <v>51</v>
      </c>
      <c r="AA1674" s="2" t="str">
        <f>Table2[[#This Row],[Time4]]&amp;":"&amp;Table2[[#This Row],[Time5]]</f>
        <v>04:51</v>
      </c>
      <c r="AB1674" s="1" cm="1">
        <f t="array" ref="AB1674">IFERROR(IF(Table2[[#This Row],[code]]="","",_xlfn.IFS(AND(Table2[[#This Row],[code]]&lt;400,Table2[[#This Row],[code]]&lt;&gt;""),2,Table2[[#This Row],[code]]&gt;500,4)),"")</f>
        <v>2</v>
      </c>
      <c r="AC1674" s="1">
        <f>IF(Table2[[#This Row],[Event]]="Penalty",Table2[[#This Row],[number]],IF(Table2[[#This Row],[Event]]="Time-Out",401,""))</f>
        <v>205</v>
      </c>
      <c r="AD1674" s="1">
        <f>ROW(A1673)</f>
        <v>1673</v>
      </c>
      <c r="AE1674" s="1">
        <f>COUNTIFS(Table2[GameID],Table2[[#This Row],[GameID]],Table2[Column1],"&lt;="&amp;Table2[[#This Row],[Column1]])-1</f>
        <v>9</v>
      </c>
    </row>
    <row r="1675" spans="1:31" x14ac:dyDescent="0.45">
      <c r="A1675" t="s">
        <v>410</v>
      </c>
      <c r="B1675" t="str">
        <f>_xlfn.TEXTBEFORE(Table2[[#This Row],[Kamp]]," - ")</f>
        <v>Vanløse Floorball</v>
      </c>
      <c r="C1675" t="str">
        <f>_xlfn.TEXTAFTER(Table2[[#This Row],[Kamp]],"- ")</f>
        <v>RungstedHørsholm</v>
      </c>
      <c r="D1675">
        <v>45002</v>
      </c>
      <c r="E1675">
        <v>69184</v>
      </c>
      <c r="F1675">
        <v>20222023</v>
      </c>
      <c r="G1675" t="s">
        <v>372</v>
      </c>
      <c r="H1675" t="s">
        <v>660</v>
      </c>
      <c r="I1675" t="s">
        <v>678</v>
      </c>
      <c r="J1675">
        <v>3</v>
      </c>
      <c r="K1675">
        <v>29509</v>
      </c>
      <c r="L1675">
        <v>0</v>
      </c>
      <c r="M1675" t="s">
        <v>633</v>
      </c>
      <c r="N1675" t="s">
        <v>634</v>
      </c>
      <c r="O1675" t="s">
        <v>634</v>
      </c>
      <c r="P1675" t="s">
        <v>634</v>
      </c>
      <c r="Q1675" t="s">
        <v>634</v>
      </c>
      <c r="R1675">
        <f>SUMIFS(Table2[number],Table2[Event],"Goal",Table2[H/U],"HOME",Table2[GameID],Table2[[#This Row],[GameID]],Table2[GameTime],"&lt;="&amp;Table2[[#This Row],[GameTime]])</f>
        <v>2</v>
      </c>
      <c r="S1675">
        <f>SUMIFS(Table2[number],Table2[Event],"Goal",Table2[H/U],"AWAY",Table2[GameID],Table2[[#This Row],[GameID]],Table2[GameTime],"&lt;="&amp;Table2[[#This Row],[GameTime]])</f>
        <v>4</v>
      </c>
      <c r="T1675" t="str">
        <f>IF(Table2[[#This Row],[Event]]="Goal",Table2[[#This Row],[Hscore]]&amp;"-"&amp;Table2[[#This Row],[Uscore]],"")</f>
        <v/>
      </c>
      <c r="U1675">
        <v>3234</v>
      </c>
      <c r="V1675" s="1">
        <f>Table2[[#This Row],[GameTime]]-(Table2[[#This Row],[period]]-1)*1200</f>
        <v>834</v>
      </c>
      <c r="W1675" s="1">
        <f>ROUNDDOWN(Table2[[#This Row],[Time]]/60,0)</f>
        <v>13</v>
      </c>
      <c r="X1675" s="1">
        <f>ROUNDDOWN((Table2[[#This Row],[Time]]/60-Table2[[#This Row],[Time2]])*60,0)</f>
        <v>54</v>
      </c>
      <c r="Y1675" s="1">
        <f>IF(Table2[[#This Row],[Time2]]&lt;10,0&amp;Table2[[#This Row],[Time2]],Table2[[#This Row],[Time2]])</f>
        <v>13</v>
      </c>
      <c r="Z1675" s="1">
        <f>IF(Table2[[#This Row],[Time3]]&lt;10,0&amp;Table2[[#This Row],[Time3]],Table2[[#This Row],[Time3]])</f>
        <v>54</v>
      </c>
      <c r="AA1675" s="2" t="str">
        <f>Table2[[#This Row],[Time4]]&amp;":"&amp;Table2[[#This Row],[Time5]]</f>
        <v>13:54</v>
      </c>
      <c r="AB1675" s="1" t="str" cm="1">
        <f t="array" ref="AB1675">IFERROR(IF(Table2[[#This Row],[code]]="","",_xlfn.IFS(AND(Table2[[#This Row],[code]]&lt;400,Table2[[#This Row],[code]]&lt;&gt;""),2,Table2[[#This Row],[code]]&gt;500,4)),"")</f>
        <v/>
      </c>
      <c r="AC1675" s="1">
        <f>IF(Table2[[#This Row],[Event]]="Penalty",Table2[[#This Row],[number]],IF(Table2[[#This Row],[Event]]="Time-Out",401,""))</f>
        <v>401</v>
      </c>
      <c r="AD1675" s="1">
        <f>ROW(A1674)</f>
        <v>1674</v>
      </c>
      <c r="AE1675" s="1">
        <f>COUNTIFS(Table2[GameID],Table2[[#This Row],[GameID]],Table2[Column1],"&lt;="&amp;Table2[[#This Row],[Column1]])-1</f>
        <v>10</v>
      </c>
    </row>
    <row r="1676" spans="1:31" x14ac:dyDescent="0.45">
      <c r="A1676" t="s">
        <v>410</v>
      </c>
      <c r="B1676" t="str">
        <f>_xlfn.TEXTBEFORE(Table2[[#This Row],[Kamp]]," - ")</f>
        <v>Vanløse Floorball</v>
      </c>
      <c r="C1676" t="str">
        <f>_xlfn.TEXTAFTER(Table2[[#This Row],[Kamp]],"- ")</f>
        <v>RungstedHørsholm</v>
      </c>
      <c r="D1676">
        <v>45002</v>
      </c>
      <c r="E1676">
        <v>69184</v>
      </c>
      <c r="F1676">
        <v>20222023</v>
      </c>
      <c r="G1676" t="s">
        <v>372</v>
      </c>
      <c r="H1676" t="s">
        <v>660</v>
      </c>
      <c r="I1676" t="s">
        <v>678</v>
      </c>
      <c r="J1676">
        <v>3</v>
      </c>
      <c r="K1676">
        <v>29509</v>
      </c>
      <c r="L1676">
        <v>1</v>
      </c>
      <c r="M1676" t="s">
        <v>630</v>
      </c>
      <c r="N1676" t="s">
        <v>99</v>
      </c>
      <c r="O1676" t="s">
        <v>108</v>
      </c>
      <c r="P1676">
        <v>18</v>
      </c>
      <c r="Q1676">
        <v>88</v>
      </c>
      <c r="R1676">
        <f>SUMIFS(Table2[number],Table2[Event],"Goal",Table2[H/U],"HOME",Table2[GameID],Table2[[#This Row],[GameID]],Table2[GameTime],"&lt;="&amp;Table2[[#This Row],[GameTime]])</f>
        <v>3</v>
      </c>
      <c r="S1676">
        <f>SUMIFS(Table2[number],Table2[Event],"Goal",Table2[H/U],"AWAY",Table2[GameID],Table2[[#This Row],[GameID]],Table2[GameTime],"&lt;="&amp;Table2[[#This Row],[GameTime]])</f>
        <v>4</v>
      </c>
      <c r="T1676" t="str">
        <f>IF(Table2[[#This Row],[Event]]="Goal",Table2[[#This Row],[Hscore]]&amp;"-"&amp;Table2[[#This Row],[Uscore]],"")</f>
        <v>3-4</v>
      </c>
      <c r="U1676">
        <v>3555</v>
      </c>
      <c r="V1676" s="1">
        <f>Table2[[#This Row],[GameTime]]-(Table2[[#This Row],[period]]-1)*1200</f>
        <v>1155</v>
      </c>
      <c r="W1676" s="1">
        <f>ROUNDDOWN(Table2[[#This Row],[Time]]/60,0)</f>
        <v>19</v>
      </c>
      <c r="X1676" s="1">
        <f>ROUNDDOWN((Table2[[#This Row],[Time]]/60-Table2[[#This Row],[Time2]])*60,0)</f>
        <v>15</v>
      </c>
      <c r="Y1676" s="1">
        <f>IF(Table2[[#This Row],[Time2]]&lt;10,0&amp;Table2[[#This Row],[Time2]],Table2[[#This Row],[Time2]])</f>
        <v>19</v>
      </c>
      <c r="Z1676" s="1">
        <f>IF(Table2[[#This Row],[Time3]]&lt;10,0&amp;Table2[[#This Row],[Time3]],Table2[[#This Row],[Time3]])</f>
        <v>15</v>
      </c>
      <c r="AA1676" s="2" t="str">
        <f>Table2[[#This Row],[Time4]]&amp;":"&amp;Table2[[#This Row],[Time5]]</f>
        <v>19:15</v>
      </c>
      <c r="AB1676" s="1" t="str" cm="1">
        <f t="array" ref="AB1676">IFERROR(IF(Table2[[#This Row],[code]]="","",_xlfn.IFS(AND(Table2[[#This Row],[code]]&lt;400,Table2[[#This Row],[code]]&lt;&gt;""),2,Table2[[#This Row],[code]]&gt;500,4)),"")</f>
        <v/>
      </c>
      <c r="AC1676" s="1" t="str">
        <f>IF(Table2[[#This Row],[Event]]="Penalty",Table2[[#This Row],[number]],IF(Table2[[#This Row],[Event]]="Time-Out",401,""))</f>
        <v/>
      </c>
      <c r="AD1676" s="1">
        <f>ROW(A1675)</f>
        <v>1675</v>
      </c>
      <c r="AE1676" s="1">
        <f>COUNTIFS(Table2[GameID],Table2[[#This Row],[GameID]],Table2[Column1],"&lt;="&amp;Table2[[#This Row],[Column1]])-1</f>
        <v>11</v>
      </c>
    </row>
    <row r="1677" spans="1:31" x14ac:dyDescent="0.45">
      <c r="A1677" t="s">
        <v>326</v>
      </c>
      <c r="B1677" t="str">
        <f>_xlfn.TEXTBEFORE(Table2[[#This Row],[Kamp]]," - ")</f>
        <v>Vanløse Floorball</v>
      </c>
      <c r="C1677" t="str">
        <f>_xlfn.TEXTAFTER(Table2[[#This Row],[Kamp]],"- ")</f>
        <v>Copenhagen FC</v>
      </c>
      <c r="D1677">
        <v>44982</v>
      </c>
      <c r="E1677">
        <v>69185</v>
      </c>
      <c r="F1677">
        <v>20222023</v>
      </c>
      <c r="G1677" t="s">
        <v>372</v>
      </c>
      <c r="H1677" t="s">
        <v>667</v>
      </c>
      <c r="I1677" t="s">
        <v>677</v>
      </c>
      <c r="J1677">
        <v>1</v>
      </c>
      <c r="K1677">
        <v>29513</v>
      </c>
      <c r="L1677">
        <v>1</v>
      </c>
      <c r="M1677" t="s">
        <v>630</v>
      </c>
      <c r="N1677" t="s">
        <v>240</v>
      </c>
      <c r="O1677" t="s">
        <v>634</v>
      </c>
      <c r="P1677">
        <v>3</v>
      </c>
      <c r="Q1677" t="s">
        <v>634</v>
      </c>
      <c r="R1677">
        <f>SUMIFS(Table2[number],Table2[Event],"Goal",Table2[H/U],"HOME",Table2[GameID],Table2[[#This Row],[GameID]],Table2[GameTime],"&lt;="&amp;Table2[[#This Row],[GameTime]])</f>
        <v>0</v>
      </c>
      <c r="S1677">
        <f>SUMIFS(Table2[number],Table2[Event],"Goal",Table2[H/U],"AWAY",Table2[GameID],Table2[[#This Row],[GameID]],Table2[GameTime],"&lt;="&amp;Table2[[#This Row],[GameTime]])</f>
        <v>1</v>
      </c>
      <c r="T1677" t="str">
        <f>IF(Table2[[#This Row],[Event]]="Goal",Table2[[#This Row],[Hscore]]&amp;"-"&amp;Table2[[#This Row],[Uscore]],"")</f>
        <v>0-1</v>
      </c>
      <c r="U1677">
        <v>207</v>
      </c>
      <c r="V1677" s="1">
        <f>Table2[[#This Row],[GameTime]]-(Table2[[#This Row],[period]]-1)*1200</f>
        <v>207</v>
      </c>
      <c r="W1677" s="1">
        <f>ROUNDDOWN(Table2[[#This Row],[Time]]/60,0)</f>
        <v>3</v>
      </c>
      <c r="X1677" s="1">
        <f>ROUNDDOWN((Table2[[#This Row],[Time]]/60-Table2[[#This Row],[Time2]])*60,0)</f>
        <v>27</v>
      </c>
      <c r="Y1677" s="1" t="str">
        <f>IF(Table2[[#This Row],[Time2]]&lt;10,0&amp;Table2[[#This Row],[Time2]],Table2[[#This Row],[Time2]])</f>
        <v>03</v>
      </c>
      <c r="Z1677" s="1">
        <f>IF(Table2[[#This Row],[Time3]]&lt;10,0&amp;Table2[[#This Row],[Time3]],Table2[[#This Row],[Time3]])</f>
        <v>27</v>
      </c>
      <c r="AA1677" s="2" t="str">
        <f>Table2[[#This Row],[Time4]]&amp;":"&amp;Table2[[#This Row],[Time5]]</f>
        <v>03:27</v>
      </c>
      <c r="AB1677" s="1" t="str" cm="1">
        <f t="array" ref="AB1677">IFERROR(IF(Table2[[#This Row],[code]]="","",_xlfn.IFS(AND(Table2[[#This Row],[code]]&lt;400,Table2[[#This Row],[code]]&lt;&gt;""),2,Table2[[#This Row],[code]]&gt;500,4)),"")</f>
        <v/>
      </c>
      <c r="AC1677" s="1" t="str">
        <f>IF(Table2[[#This Row],[Event]]="Penalty",Table2[[#This Row],[number]],IF(Table2[[#This Row],[Event]]="Time-Out",401,""))</f>
        <v/>
      </c>
      <c r="AD1677" s="1">
        <f>ROW(A1676)</f>
        <v>1676</v>
      </c>
      <c r="AE1677" s="1">
        <f>COUNTIFS(Table2[GameID],Table2[[#This Row],[GameID]],Table2[Column1],"&lt;="&amp;Table2[[#This Row],[Column1]])-1</f>
        <v>0</v>
      </c>
    </row>
    <row r="1678" spans="1:31" x14ac:dyDescent="0.45">
      <c r="A1678" t="s">
        <v>326</v>
      </c>
      <c r="B1678" t="str">
        <f>_xlfn.TEXTBEFORE(Table2[[#This Row],[Kamp]]," - ")</f>
        <v>Vanløse Floorball</v>
      </c>
      <c r="C1678" t="str">
        <f>_xlfn.TEXTAFTER(Table2[[#This Row],[Kamp]],"- ")</f>
        <v>Copenhagen FC</v>
      </c>
      <c r="D1678">
        <v>44982</v>
      </c>
      <c r="E1678">
        <v>69185</v>
      </c>
      <c r="F1678">
        <v>20222023</v>
      </c>
      <c r="G1678" t="s">
        <v>372</v>
      </c>
      <c r="H1678" t="s">
        <v>660</v>
      </c>
      <c r="I1678" t="s">
        <v>678</v>
      </c>
      <c r="J1678">
        <v>1</v>
      </c>
      <c r="K1678">
        <v>29509</v>
      </c>
      <c r="L1678">
        <v>1</v>
      </c>
      <c r="M1678" t="s">
        <v>630</v>
      </c>
      <c r="N1678" t="s">
        <v>284</v>
      </c>
      <c r="O1678" t="s">
        <v>102</v>
      </c>
      <c r="P1678">
        <v>14</v>
      </c>
      <c r="Q1678">
        <v>27</v>
      </c>
      <c r="R1678">
        <f>SUMIFS(Table2[number],Table2[Event],"Goal",Table2[H/U],"HOME",Table2[GameID],Table2[[#This Row],[GameID]],Table2[GameTime],"&lt;="&amp;Table2[[#This Row],[GameTime]])</f>
        <v>1</v>
      </c>
      <c r="S1678">
        <f>SUMIFS(Table2[number],Table2[Event],"Goal",Table2[H/U],"AWAY",Table2[GameID],Table2[[#This Row],[GameID]],Table2[GameTime],"&lt;="&amp;Table2[[#This Row],[GameTime]])</f>
        <v>1</v>
      </c>
      <c r="T1678" t="str">
        <f>IF(Table2[[#This Row],[Event]]="Goal",Table2[[#This Row],[Hscore]]&amp;"-"&amp;Table2[[#This Row],[Uscore]],"")</f>
        <v>1-1</v>
      </c>
      <c r="U1678">
        <v>839</v>
      </c>
      <c r="V1678" s="1">
        <f>Table2[[#This Row],[GameTime]]-(Table2[[#This Row],[period]]-1)*1200</f>
        <v>839</v>
      </c>
      <c r="W1678" s="1">
        <f>ROUNDDOWN(Table2[[#This Row],[Time]]/60,0)</f>
        <v>13</v>
      </c>
      <c r="X1678" s="1">
        <f>ROUNDDOWN((Table2[[#This Row],[Time]]/60-Table2[[#This Row],[Time2]])*60,0)</f>
        <v>59</v>
      </c>
      <c r="Y1678" s="1">
        <f>IF(Table2[[#This Row],[Time2]]&lt;10,0&amp;Table2[[#This Row],[Time2]],Table2[[#This Row],[Time2]])</f>
        <v>13</v>
      </c>
      <c r="Z1678" s="1">
        <f>IF(Table2[[#This Row],[Time3]]&lt;10,0&amp;Table2[[#This Row],[Time3]],Table2[[#This Row],[Time3]])</f>
        <v>59</v>
      </c>
      <c r="AA1678" s="2" t="str">
        <f>Table2[[#This Row],[Time4]]&amp;":"&amp;Table2[[#This Row],[Time5]]</f>
        <v>13:59</v>
      </c>
      <c r="AB1678" s="1" t="str" cm="1">
        <f t="array" ref="AB1678">IFERROR(IF(Table2[[#This Row],[code]]="","",_xlfn.IFS(AND(Table2[[#This Row],[code]]&lt;400,Table2[[#This Row],[code]]&lt;&gt;""),2,Table2[[#This Row],[code]]&gt;500,4)),"")</f>
        <v/>
      </c>
      <c r="AC1678" s="1" t="str">
        <f>IF(Table2[[#This Row],[Event]]="Penalty",Table2[[#This Row],[number]],IF(Table2[[#This Row],[Event]]="Time-Out",401,""))</f>
        <v/>
      </c>
      <c r="AD1678" s="1">
        <f>ROW(A1677)</f>
        <v>1677</v>
      </c>
      <c r="AE1678" s="1">
        <f>COUNTIFS(Table2[GameID],Table2[[#This Row],[GameID]],Table2[Column1],"&lt;="&amp;Table2[[#This Row],[Column1]])-1</f>
        <v>1</v>
      </c>
    </row>
    <row r="1679" spans="1:31" x14ac:dyDescent="0.45">
      <c r="A1679" t="s">
        <v>326</v>
      </c>
      <c r="B1679" t="str">
        <f>_xlfn.TEXTBEFORE(Table2[[#This Row],[Kamp]]," - ")</f>
        <v>Vanløse Floorball</v>
      </c>
      <c r="C1679" t="str">
        <f>_xlfn.TEXTAFTER(Table2[[#This Row],[Kamp]],"- ")</f>
        <v>Copenhagen FC</v>
      </c>
      <c r="D1679">
        <v>44982</v>
      </c>
      <c r="E1679">
        <v>69185</v>
      </c>
      <c r="F1679">
        <v>20222023</v>
      </c>
      <c r="G1679" t="s">
        <v>372</v>
      </c>
      <c r="H1679" t="s">
        <v>660</v>
      </c>
      <c r="I1679" t="s">
        <v>678</v>
      </c>
      <c r="J1679">
        <v>1</v>
      </c>
      <c r="K1679">
        <v>29509</v>
      </c>
      <c r="L1679">
        <v>1</v>
      </c>
      <c r="M1679" t="s">
        <v>630</v>
      </c>
      <c r="N1679" t="s">
        <v>106</v>
      </c>
      <c r="O1679" t="s">
        <v>99</v>
      </c>
      <c r="P1679">
        <v>67</v>
      </c>
      <c r="Q1679">
        <v>18</v>
      </c>
      <c r="R1679">
        <f>SUMIFS(Table2[number],Table2[Event],"Goal",Table2[H/U],"HOME",Table2[GameID],Table2[[#This Row],[GameID]],Table2[GameTime],"&lt;="&amp;Table2[[#This Row],[GameTime]])</f>
        <v>2</v>
      </c>
      <c r="S1679">
        <f>SUMIFS(Table2[number],Table2[Event],"Goal",Table2[H/U],"AWAY",Table2[GameID],Table2[[#This Row],[GameID]],Table2[GameTime],"&lt;="&amp;Table2[[#This Row],[GameTime]])</f>
        <v>1</v>
      </c>
      <c r="T1679" t="str">
        <f>IF(Table2[[#This Row],[Event]]="Goal",Table2[[#This Row],[Hscore]]&amp;"-"&amp;Table2[[#This Row],[Uscore]],"")</f>
        <v>2-1</v>
      </c>
      <c r="U1679">
        <v>847</v>
      </c>
      <c r="V1679" s="1">
        <f>Table2[[#This Row],[GameTime]]-(Table2[[#This Row],[period]]-1)*1200</f>
        <v>847</v>
      </c>
      <c r="W1679" s="1">
        <f>ROUNDDOWN(Table2[[#This Row],[Time]]/60,0)</f>
        <v>14</v>
      </c>
      <c r="X1679" s="1">
        <f>ROUNDDOWN((Table2[[#This Row],[Time]]/60-Table2[[#This Row],[Time2]])*60,0)</f>
        <v>7</v>
      </c>
      <c r="Y1679" s="1">
        <f>IF(Table2[[#This Row],[Time2]]&lt;10,0&amp;Table2[[#This Row],[Time2]],Table2[[#This Row],[Time2]])</f>
        <v>14</v>
      </c>
      <c r="Z1679" s="1" t="str">
        <f>IF(Table2[[#This Row],[Time3]]&lt;10,0&amp;Table2[[#This Row],[Time3]],Table2[[#This Row],[Time3]])</f>
        <v>07</v>
      </c>
      <c r="AA1679" s="2" t="str">
        <f>Table2[[#This Row],[Time4]]&amp;":"&amp;Table2[[#This Row],[Time5]]</f>
        <v>14:07</v>
      </c>
      <c r="AB1679" s="1" t="str" cm="1">
        <f t="array" ref="AB1679">IFERROR(IF(Table2[[#This Row],[code]]="","",_xlfn.IFS(AND(Table2[[#This Row],[code]]&lt;400,Table2[[#This Row],[code]]&lt;&gt;""),2,Table2[[#This Row],[code]]&gt;500,4)),"")</f>
        <v/>
      </c>
      <c r="AC1679" s="1" t="str">
        <f>IF(Table2[[#This Row],[Event]]="Penalty",Table2[[#This Row],[number]],IF(Table2[[#This Row],[Event]]="Time-Out",401,""))</f>
        <v/>
      </c>
      <c r="AD1679" s="1">
        <f>ROW(A1678)</f>
        <v>1678</v>
      </c>
      <c r="AE1679" s="1">
        <f>COUNTIFS(Table2[GameID],Table2[[#This Row],[GameID]],Table2[Column1],"&lt;="&amp;Table2[[#This Row],[Column1]])-1</f>
        <v>2</v>
      </c>
    </row>
    <row r="1680" spans="1:31" x14ac:dyDescent="0.45">
      <c r="A1680" t="s">
        <v>326</v>
      </c>
      <c r="B1680" t="str">
        <f>_xlfn.TEXTBEFORE(Table2[[#This Row],[Kamp]]," - ")</f>
        <v>Vanløse Floorball</v>
      </c>
      <c r="C1680" t="str">
        <f>_xlfn.TEXTAFTER(Table2[[#This Row],[Kamp]],"- ")</f>
        <v>Copenhagen FC</v>
      </c>
      <c r="D1680">
        <v>44982</v>
      </c>
      <c r="E1680">
        <v>69185</v>
      </c>
      <c r="F1680">
        <v>20222023</v>
      </c>
      <c r="G1680" t="s">
        <v>372</v>
      </c>
      <c r="H1680" t="s">
        <v>667</v>
      </c>
      <c r="I1680" t="s">
        <v>677</v>
      </c>
      <c r="J1680">
        <v>1</v>
      </c>
      <c r="K1680">
        <v>29513</v>
      </c>
      <c r="L1680">
        <v>1</v>
      </c>
      <c r="M1680" t="s">
        <v>630</v>
      </c>
      <c r="N1680" t="s">
        <v>253</v>
      </c>
      <c r="O1680" t="s">
        <v>240</v>
      </c>
      <c r="P1680">
        <v>69</v>
      </c>
      <c r="Q1680">
        <v>3</v>
      </c>
      <c r="R1680">
        <f>SUMIFS(Table2[number],Table2[Event],"Goal",Table2[H/U],"HOME",Table2[GameID],Table2[[#This Row],[GameID]],Table2[GameTime],"&lt;="&amp;Table2[[#This Row],[GameTime]])</f>
        <v>2</v>
      </c>
      <c r="S1680">
        <f>SUMIFS(Table2[number],Table2[Event],"Goal",Table2[H/U],"AWAY",Table2[GameID],Table2[[#This Row],[GameID]],Table2[GameTime],"&lt;="&amp;Table2[[#This Row],[GameTime]])</f>
        <v>2</v>
      </c>
      <c r="T1680" t="str">
        <f>IF(Table2[[#This Row],[Event]]="Goal",Table2[[#This Row],[Hscore]]&amp;"-"&amp;Table2[[#This Row],[Uscore]],"")</f>
        <v>2-2</v>
      </c>
      <c r="U1680">
        <v>1090</v>
      </c>
      <c r="V1680" s="1">
        <f>Table2[[#This Row],[GameTime]]-(Table2[[#This Row],[period]]-1)*1200</f>
        <v>1090</v>
      </c>
      <c r="W1680" s="1">
        <f>ROUNDDOWN(Table2[[#This Row],[Time]]/60,0)</f>
        <v>18</v>
      </c>
      <c r="X1680" s="1">
        <f>ROUNDDOWN((Table2[[#This Row],[Time]]/60-Table2[[#This Row],[Time2]])*60,0)</f>
        <v>10</v>
      </c>
      <c r="Y1680" s="1">
        <f>IF(Table2[[#This Row],[Time2]]&lt;10,0&amp;Table2[[#This Row],[Time2]],Table2[[#This Row],[Time2]])</f>
        <v>18</v>
      </c>
      <c r="Z1680" s="1">
        <f>IF(Table2[[#This Row],[Time3]]&lt;10,0&amp;Table2[[#This Row],[Time3]],Table2[[#This Row],[Time3]])</f>
        <v>10</v>
      </c>
      <c r="AA1680" s="2" t="str">
        <f>Table2[[#This Row],[Time4]]&amp;":"&amp;Table2[[#This Row],[Time5]]</f>
        <v>18:10</v>
      </c>
      <c r="AB1680" s="1" t="str" cm="1">
        <f t="array" ref="AB1680">IFERROR(IF(Table2[[#This Row],[code]]="","",_xlfn.IFS(AND(Table2[[#This Row],[code]]&lt;400,Table2[[#This Row],[code]]&lt;&gt;""),2,Table2[[#This Row],[code]]&gt;500,4)),"")</f>
        <v/>
      </c>
      <c r="AC1680" s="1" t="str">
        <f>IF(Table2[[#This Row],[Event]]="Penalty",Table2[[#This Row],[number]],IF(Table2[[#This Row],[Event]]="Time-Out",401,""))</f>
        <v/>
      </c>
      <c r="AD1680" s="1">
        <f>ROW(A1679)</f>
        <v>1679</v>
      </c>
      <c r="AE1680" s="1">
        <f>COUNTIFS(Table2[GameID],Table2[[#This Row],[GameID]],Table2[Column1],"&lt;="&amp;Table2[[#This Row],[Column1]])-1</f>
        <v>3</v>
      </c>
    </row>
    <row r="1681" spans="1:31" x14ac:dyDescent="0.45">
      <c r="A1681" t="s">
        <v>326</v>
      </c>
      <c r="B1681" t="str">
        <f>_xlfn.TEXTBEFORE(Table2[[#This Row],[Kamp]]," - ")</f>
        <v>Vanløse Floorball</v>
      </c>
      <c r="C1681" t="str">
        <f>_xlfn.TEXTAFTER(Table2[[#This Row],[Kamp]],"- ")</f>
        <v>Copenhagen FC</v>
      </c>
      <c r="D1681">
        <v>44982</v>
      </c>
      <c r="E1681">
        <v>69185</v>
      </c>
      <c r="F1681">
        <v>20222023</v>
      </c>
      <c r="G1681" t="s">
        <v>372</v>
      </c>
      <c r="H1681" t="s">
        <v>667</v>
      </c>
      <c r="I1681" t="s">
        <v>677</v>
      </c>
      <c r="J1681">
        <v>2</v>
      </c>
      <c r="K1681">
        <v>29513</v>
      </c>
      <c r="L1681">
        <v>1</v>
      </c>
      <c r="M1681" t="s">
        <v>630</v>
      </c>
      <c r="N1681" t="s">
        <v>244</v>
      </c>
      <c r="O1681" t="s">
        <v>252</v>
      </c>
      <c r="P1681">
        <v>20</v>
      </c>
      <c r="Q1681">
        <v>63</v>
      </c>
      <c r="R1681">
        <f>SUMIFS(Table2[number],Table2[Event],"Goal",Table2[H/U],"HOME",Table2[GameID],Table2[[#This Row],[GameID]],Table2[GameTime],"&lt;="&amp;Table2[[#This Row],[GameTime]])</f>
        <v>2</v>
      </c>
      <c r="S1681">
        <f>SUMIFS(Table2[number],Table2[Event],"Goal",Table2[H/U],"AWAY",Table2[GameID],Table2[[#This Row],[GameID]],Table2[GameTime],"&lt;="&amp;Table2[[#This Row],[GameTime]])</f>
        <v>3</v>
      </c>
      <c r="T1681" t="str">
        <f>IF(Table2[[#This Row],[Event]]="Goal",Table2[[#This Row],[Hscore]]&amp;"-"&amp;Table2[[#This Row],[Uscore]],"")</f>
        <v>2-3</v>
      </c>
      <c r="U1681">
        <v>1567</v>
      </c>
      <c r="V1681" s="1">
        <f>Table2[[#This Row],[GameTime]]-(Table2[[#This Row],[period]]-1)*1200</f>
        <v>367</v>
      </c>
      <c r="W1681" s="1">
        <f>ROUNDDOWN(Table2[[#This Row],[Time]]/60,0)</f>
        <v>6</v>
      </c>
      <c r="X1681" s="1">
        <f>ROUNDDOWN((Table2[[#This Row],[Time]]/60-Table2[[#This Row],[Time2]])*60,0)</f>
        <v>6</v>
      </c>
      <c r="Y1681" s="1" t="str">
        <f>IF(Table2[[#This Row],[Time2]]&lt;10,0&amp;Table2[[#This Row],[Time2]],Table2[[#This Row],[Time2]])</f>
        <v>06</v>
      </c>
      <c r="Z1681" s="1" t="str">
        <f>IF(Table2[[#This Row],[Time3]]&lt;10,0&amp;Table2[[#This Row],[Time3]],Table2[[#This Row],[Time3]])</f>
        <v>06</v>
      </c>
      <c r="AA1681" s="2" t="str">
        <f>Table2[[#This Row],[Time4]]&amp;":"&amp;Table2[[#This Row],[Time5]]</f>
        <v>06:06</v>
      </c>
      <c r="AB1681" s="1" t="str" cm="1">
        <f t="array" ref="AB1681">IFERROR(IF(Table2[[#This Row],[code]]="","",_xlfn.IFS(AND(Table2[[#This Row],[code]]&lt;400,Table2[[#This Row],[code]]&lt;&gt;""),2,Table2[[#This Row],[code]]&gt;500,4)),"")</f>
        <v/>
      </c>
      <c r="AC1681" s="1" t="str">
        <f>IF(Table2[[#This Row],[Event]]="Penalty",Table2[[#This Row],[number]],IF(Table2[[#This Row],[Event]]="Time-Out",401,""))</f>
        <v/>
      </c>
      <c r="AD1681" s="1">
        <f>ROW(A1680)</f>
        <v>1680</v>
      </c>
      <c r="AE1681" s="1">
        <f>COUNTIFS(Table2[GameID],Table2[[#This Row],[GameID]],Table2[Column1],"&lt;="&amp;Table2[[#This Row],[Column1]])-1</f>
        <v>4</v>
      </c>
    </row>
    <row r="1682" spans="1:31" x14ac:dyDescent="0.45">
      <c r="A1682" t="s">
        <v>326</v>
      </c>
      <c r="B1682" t="str">
        <f>_xlfn.TEXTBEFORE(Table2[[#This Row],[Kamp]]," - ")</f>
        <v>Vanløse Floorball</v>
      </c>
      <c r="C1682" t="str">
        <f>_xlfn.TEXTAFTER(Table2[[#This Row],[Kamp]],"- ")</f>
        <v>Copenhagen FC</v>
      </c>
      <c r="D1682">
        <v>44982</v>
      </c>
      <c r="E1682">
        <v>69185</v>
      </c>
      <c r="F1682">
        <v>20222023</v>
      </c>
      <c r="G1682" t="s">
        <v>372</v>
      </c>
      <c r="H1682" t="s">
        <v>660</v>
      </c>
      <c r="I1682" t="s">
        <v>678</v>
      </c>
      <c r="J1682">
        <v>2</v>
      </c>
      <c r="K1682">
        <v>29509</v>
      </c>
      <c r="L1682">
        <v>1</v>
      </c>
      <c r="M1682" t="s">
        <v>630</v>
      </c>
      <c r="N1682" t="s">
        <v>99</v>
      </c>
      <c r="O1682" t="s">
        <v>109</v>
      </c>
      <c r="P1682">
        <v>18</v>
      </c>
      <c r="Q1682">
        <v>91</v>
      </c>
      <c r="R1682">
        <f>SUMIFS(Table2[number],Table2[Event],"Goal",Table2[H/U],"HOME",Table2[GameID],Table2[[#This Row],[GameID]],Table2[GameTime],"&lt;="&amp;Table2[[#This Row],[GameTime]])</f>
        <v>3</v>
      </c>
      <c r="S1682">
        <f>SUMIFS(Table2[number],Table2[Event],"Goal",Table2[H/U],"AWAY",Table2[GameID],Table2[[#This Row],[GameID]],Table2[GameTime],"&lt;="&amp;Table2[[#This Row],[GameTime]])</f>
        <v>3</v>
      </c>
      <c r="T1682" t="str">
        <f>IF(Table2[[#This Row],[Event]]="Goal",Table2[[#This Row],[Hscore]]&amp;"-"&amp;Table2[[#This Row],[Uscore]],"")</f>
        <v>3-3</v>
      </c>
      <c r="U1682">
        <v>1955</v>
      </c>
      <c r="V1682" s="1">
        <f>Table2[[#This Row],[GameTime]]-(Table2[[#This Row],[period]]-1)*1200</f>
        <v>755</v>
      </c>
      <c r="W1682" s="1">
        <f>ROUNDDOWN(Table2[[#This Row],[Time]]/60,0)</f>
        <v>12</v>
      </c>
      <c r="X1682" s="1">
        <f>ROUNDDOWN((Table2[[#This Row],[Time]]/60-Table2[[#This Row],[Time2]])*60,0)</f>
        <v>35</v>
      </c>
      <c r="Y1682" s="1">
        <f>IF(Table2[[#This Row],[Time2]]&lt;10,0&amp;Table2[[#This Row],[Time2]],Table2[[#This Row],[Time2]])</f>
        <v>12</v>
      </c>
      <c r="Z1682" s="1">
        <f>IF(Table2[[#This Row],[Time3]]&lt;10,0&amp;Table2[[#This Row],[Time3]],Table2[[#This Row],[Time3]])</f>
        <v>35</v>
      </c>
      <c r="AA1682" s="2" t="str">
        <f>Table2[[#This Row],[Time4]]&amp;":"&amp;Table2[[#This Row],[Time5]]</f>
        <v>12:35</v>
      </c>
      <c r="AB1682" s="1" t="str" cm="1">
        <f t="array" ref="AB1682">IFERROR(IF(Table2[[#This Row],[code]]="","",_xlfn.IFS(AND(Table2[[#This Row],[code]]&lt;400,Table2[[#This Row],[code]]&lt;&gt;""),2,Table2[[#This Row],[code]]&gt;500,4)),"")</f>
        <v/>
      </c>
      <c r="AC1682" s="1" t="str">
        <f>IF(Table2[[#This Row],[Event]]="Penalty",Table2[[#This Row],[number]],IF(Table2[[#This Row],[Event]]="Time-Out",401,""))</f>
        <v/>
      </c>
      <c r="AD1682" s="1">
        <f>ROW(A1681)</f>
        <v>1681</v>
      </c>
      <c r="AE1682" s="1">
        <f>COUNTIFS(Table2[GameID],Table2[[#This Row],[GameID]],Table2[Column1],"&lt;="&amp;Table2[[#This Row],[Column1]])-1</f>
        <v>5</v>
      </c>
    </row>
    <row r="1683" spans="1:31" x14ac:dyDescent="0.45">
      <c r="A1683" t="s">
        <v>326</v>
      </c>
      <c r="B1683" t="str">
        <f>_xlfn.TEXTBEFORE(Table2[[#This Row],[Kamp]]," - ")</f>
        <v>Vanløse Floorball</v>
      </c>
      <c r="C1683" t="str">
        <f>_xlfn.TEXTAFTER(Table2[[#This Row],[Kamp]],"- ")</f>
        <v>Copenhagen FC</v>
      </c>
      <c r="D1683">
        <v>44982</v>
      </c>
      <c r="E1683">
        <v>69185</v>
      </c>
      <c r="F1683">
        <v>20222023</v>
      </c>
      <c r="G1683" t="s">
        <v>372</v>
      </c>
      <c r="H1683" t="s">
        <v>660</v>
      </c>
      <c r="I1683" t="s">
        <v>678</v>
      </c>
      <c r="J1683">
        <v>2</v>
      </c>
      <c r="K1683">
        <v>29509</v>
      </c>
      <c r="L1683">
        <v>1</v>
      </c>
      <c r="M1683" t="s">
        <v>630</v>
      </c>
      <c r="N1683" t="s">
        <v>109</v>
      </c>
      <c r="O1683" t="s">
        <v>106</v>
      </c>
      <c r="P1683">
        <v>91</v>
      </c>
      <c r="Q1683">
        <v>67</v>
      </c>
      <c r="R1683">
        <f>SUMIFS(Table2[number],Table2[Event],"Goal",Table2[H/U],"HOME",Table2[GameID],Table2[[#This Row],[GameID]],Table2[GameTime],"&lt;="&amp;Table2[[#This Row],[GameTime]])</f>
        <v>4</v>
      </c>
      <c r="S1683">
        <f>SUMIFS(Table2[number],Table2[Event],"Goal",Table2[H/U],"AWAY",Table2[GameID],Table2[[#This Row],[GameID]],Table2[GameTime],"&lt;="&amp;Table2[[#This Row],[GameTime]])</f>
        <v>3</v>
      </c>
      <c r="T1683" t="str">
        <f>IF(Table2[[#This Row],[Event]]="Goal",Table2[[#This Row],[Hscore]]&amp;"-"&amp;Table2[[#This Row],[Uscore]],"")</f>
        <v>4-3</v>
      </c>
      <c r="U1683">
        <v>2039</v>
      </c>
      <c r="V1683" s="1">
        <f>Table2[[#This Row],[GameTime]]-(Table2[[#This Row],[period]]-1)*1200</f>
        <v>839</v>
      </c>
      <c r="W1683" s="1">
        <f>ROUNDDOWN(Table2[[#This Row],[Time]]/60,0)</f>
        <v>13</v>
      </c>
      <c r="X1683" s="1">
        <f>ROUNDDOWN((Table2[[#This Row],[Time]]/60-Table2[[#This Row],[Time2]])*60,0)</f>
        <v>59</v>
      </c>
      <c r="Y1683" s="1">
        <f>IF(Table2[[#This Row],[Time2]]&lt;10,0&amp;Table2[[#This Row],[Time2]],Table2[[#This Row],[Time2]])</f>
        <v>13</v>
      </c>
      <c r="Z1683" s="1">
        <f>IF(Table2[[#This Row],[Time3]]&lt;10,0&amp;Table2[[#This Row],[Time3]],Table2[[#This Row],[Time3]])</f>
        <v>59</v>
      </c>
      <c r="AA1683" s="2" t="str">
        <f>Table2[[#This Row],[Time4]]&amp;":"&amp;Table2[[#This Row],[Time5]]</f>
        <v>13:59</v>
      </c>
      <c r="AB1683" s="1" t="str" cm="1">
        <f t="array" ref="AB1683">IFERROR(IF(Table2[[#This Row],[code]]="","",_xlfn.IFS(AND(Table2[[#This Row],[code]]&lt;400,Table2[[#This Row],[code]]&lt;&gt;""),2,Table2[[#This Row],[code]]&gt;500,4)),"")</f>
        <v/>
      </c>
      <c r="AC1683" s="1" t="str">
        <f>IF(Table2[[#This Row],[Event]]="Penalty",Table2[[#This Row],[number]],IF(Table2[[#This Row],[Event]]="Time-Out",401,""))</f>
        <v/>
      </c>
      <c r="AD1683" s="1">
        <f>ROW(A1682)</f>
        <v>1682</v>
      </c>
      <c r="AE1683" s="1">
        <f>COUNTIFS(Table2[GameID],Table2[[#This Row],[GameID]],Table2[Column1],"&lt;="&amp;Table2[[#This Row],[Column1]])-1</f>
        <v>6</v>
      </c>
    </row>
    <row r="1684" spans="1:31" x14ac:dyDescent="0.45">
      <c r="A1684" t="s">
        <v>326</v>
      </c>
      <c r="B1684" t="str">
        <f>_xlfn.TEXTBEFORE(Table2[[#This Row],[Kamp]]," - ")</f>
        <v>Vanløse Floorball</v>
      </c>
      <c r="C1684" t="str">
        <f>_xlfn.TEXTAFTER(Table2[[#This Row],[Kamp]],"- ")</f>
        <v>Copenhagen FC</v>
      </c>
      <c r="D1684">
        <v>44982</v>
      </c>
      <c r="E1684">
        <v>69185</v>
      </c>
      <c r="F1684">
        <v>20222023</v>
      </c>
      <c r="G1684" t="s">
        <v>372</v>
      </c>
      <c r="H1684" t="s">
        <v>667</v>
      </c>
      <c r="I1684" t="s">
        <v>677</v>
      </c>
      <c r="J1684">
        <v>3</v>
      </c>
      <c r="K1684">
        <v>29513</v>
      </c>
      <c r="L1684">
        <v>1</v>
      </c>
      <c r="M1684" t="s">
        <v>630</v>
      </c>
      <c r="N1684" t="s">
        <v>244</v>
      </c>
      <c r="O1684" t="s">
        <v>252</v>
      </c>
      <c r="P1684">
        <v>20</v>
      </c>
      <c r="Q1684">
        <v>63</v>
      </c>
      <c r="R1684">
        <f>SUMIFS(Table2[number],Table2[Event],"Goal",Table2[H/U],"HOME",Table2[GameID],Table2[[#This Row],[GameID]],Table2[GameTime],"&lt;="&amp;Table2[[#This Row],[GameTime]])</f>
        <v>4</v>
      </c>
      <c r="S1684">
        <f>SUMIFS(Table2[number],Table2[Event],"Goal",Table2[H/U],"AWAY",Table2[GameID],Table2[[#This Row],[GameID]],Table2[GameTime],"&lt;="&amp;Table2[[#This Row],[GameTime]])</f>
        <v>4</v>
      </c>
      <c r="T1684" t="str">
        <f>IF(Table2[[#This Row],[Event]]="Goal",Table2[[#This Row],[Hscore]]&amp;"-"&amp;Table2[[#This Row],[Uscore]],"")</f>
        <v>4-4</v>
      </c>
      <c r="U1684">
        <v>2590</v>
      </c>
      <c r="V1684" s="1">
        <f>Table2[[#This Row],[GameTime]]-(Table2[[#This Row],[period]]-1)*1200</f>
        <v>190</v>
      </c>
      <c r="W1684" s="1">
        <f>ROUNDDOWN(Table2[[#This Row],[Time]]/60,0)</f>
        <v>3</v>
      </c>
      <c r="X1684" s="1">
        <f>ROUNDDOWN((Table2[[#This Row],[Time]]/60-Table2[[#This Row],[Time2]])*60,0)</f>
        <v>9</v>
      </c>
      <c r="Y1684" s="1" t="str">
        <f>IF(Table2[[#This Row],[Time2]]&lt;10,0&amp;Table2[[#This Row],[Time2]],Table2[[#This Row],[Time2]])</f>
        <v>03</v>
      </c>
      <c r="Z1684" s="1" t="str">
        <f>IF(Table2[[#This Row],[Time3]]&lt;10,0&amp;Table2[[#This Row],[Time3]],Table2[[#This Row],[Time3]])</f>
        <v>09</v>
      </c>
      <c r="AA1684" s="2" t="str">
        <f>Table2[[#This Row],[Time4]]&amp;":"&amp;Table2[[#This Row],[Time5]]</f>
        <v>03:09</v>
      </c>
      <c r="AB1684" s="1" t="str" cm="1">
        <f t="array" ref="AB1684">IFERROR(IF(Table2[[#This Row],[code]]="","",_xlfn.IFS(AND(Table2[[#This Row],[code]]&lt;400,Table2[[#This Row],[code]]&lt;&gt;""),2,Table2[[#This Row],[code]]&gt;500,4)),"")</f>
        <v/>
      </c>
      <c r="AC1684" s="1" t="str">
        <f>IF(Table2[[#This Row],[Event]]="Penalty",Table2[[#This Row],[number]],IF(Table2[[#This Row],[Event]]="Time-Out",401,""))</f>
        <v/>
      </c>
      <c r="AD1684" s="1">
        <f>ROW(A1683)</f>
        <v>1683</v>
      </c>
      <c r="AE1684" s="1">
        <f>COUNTIFS(Table2[GameID],Table2[[#This Row],[GameID]],Table2[Column1],"&lt;="&amp;Table2[[#This Row],[Column1]])-1</f>
        <v>7</v>
      </c>
    </row>
    <row r="1685" spans="1:31" x14ac:dyDescent="0.45">
      <c r="A1685" t="s">
        <v>326</v>
      </c>
      <c r="B1685" t="str">
        <f>_xlfn.TEXTBEFORE(Table2[[#This Row],[Kamp]]," - ")</f>
        <v>Vanløse Floorball</v>
      </c>
      <c r="C1685" t="str">
        <f>_xlfn.TEXTAFTER(Table2[[#This Row],[Kamp]],"- ")</f>
        <v>Copenhagen FC</v>
      </c>
      <c r="D1685">
        <v>44982</v>
      </c>
      <c r="E1685">
        <v>69185</v>
      </c>
      <c r="F1685">
        <v>20222023</v>
      </c>
      <c r="G1685" t="s">
        <v>372</v>
      </c>
      <c r="H1685" t="s">
        <v>667</v>
      </c>
      <c r="I1685" t="s">
        <v>677</v>
      </c>
      <c r="J1685">
        <v>3</v>
      </c>
      <c r="K1685">
        <v>29513</v>
      </c>
      <c r="L1685">
        <v>1</v>
      </c>
      <c r="M1685" t="s">
        <v>630</v>
      </c>
      <c r="N1685" t="s">
        <v>252</v>
      </c>
      <c r="O1685" t="s">
        <v>244</v>
      </c>
      <c r="P1685">
        <v>63</v>
      </c>
      <c r="Q1685">
        <v>20</v>
      </c>
      <c r="R1685">
        <f>SUMIFS(Table2[number],Table2[Event],"Goal",Table2[H/U],"HOME",Table2[GameID],Table2[[#This Row],[GameID]],Table2[GameTime],"&lt;="&amp;Table2[[#This Row],[GameTime]])</f>
        <v>4</v>
      </c>
      <c r="S1685">
        <f>SUMIFS(Table2[number],Table2[Event],"Goal",Table2[H/U],"AWAY",Table2[GameID],Table2[[#This Row],[GameID]],Table2[GameTime],"&lt;="&amp;Table2[[#This Row],[GameTime]])</f>
        <v>5</v>
      </c>
      <c r="T1685" t="str">
        <f>IF(Table2[[#This Row],[Event]]="Goal",Table2[[#This Row],[Hscore]]&amp;"-"&amp;Table2[[#This Row],[Uscore]],"")</f>
        <v>4-5</v>
      </c>
      <c r="U1685">
        <v>2837</v>
      </c>
      <c r="V1685" s="1">
        <f>Table2[[#This Row],[GameTime]]-(Table2[[#This Row],[period]]-1)*1200</f>
        <v>437</v>
      </c>
      <c r="W1685" s="1">
        <f>ROUNDDOWN(Table2[[#This Row],[Time]]/60,0)</f>
        <v>7</v>
      </c>
      <c r="X1685" s="1">
        <f>ROUNDDOWN((Table2[[#This Row],[Time]]/60-Table2[[#This Row],[Time2]])*60,0)</f>
        <v>17</v>
      </c>
      <c r="Y1685" s="1" t="str">
        <f>IF(Table2[[#This Row],[Time2]]&lt;10,0&amp;Table2[[#This Row],[Time2]],Table2[[#This Row],[Time2]])</f>
        <v>07</v>
      </c>
      <c r="Z1685" s="1">
        <f>IF(Table2[[#This Row],[Time3]]&lt;10,0&amp;Table2[[#This Row],[Time3]],Table2[[#This Row],[Time3]])</f>
        <v>17</v>
      </c>
      <c r="AA1685" s="2" t="str">
        <f>Table2[[#This Row],[Time4]]&amp;":"&amp;Table2[[#This Row],[Time5]]</f>
        <v>07:17</v>
      </c>
      <c r="AB1685" s="1" t="str" cm="1">
        <f t="array" ref="AB1685">IFERROR(IF(Table2[[#This Row],[code]]="","",_xlfn.IFS(AND(Table2[[#This Row],[code]]&lt;400,Table2[[#This Row],[code]]&lt;&gt;""),2,Table2[[#This Row],[code]]&gt;500,4)),"")</f>
        <v/>
      </c>
      <c r="AC1685" s="1" t="str">
        <f>IF(Table2[[#This Row],[Event]]="Penalty",Table2[[#This Row],[number]],IF(Table2[[#This Row],[Event]]="Time-Out",401,""))</f>
        <v/>
      </c>
      <c r="AD1685" s="1">
        <f>ROW(A1684)</f>
        <v>1684</v>
      </c>
      <c r="AE1685" s="1">
        <f>COUNTIFS(Table2[GameID],Table2[[#This Row],[GameID]],Table2[Column1],"&lt;="&amp;Table2[[#This Row],[Column1]])-1</f>
        <v>8</v>
      </c>
    </row>
    <row r="1686" spans="1:31" x14ac:dyDescent="0.45">
      <c r="A1686" t="s">
        <v>326</v>
      </c>
      <c r="B1686" t="str">
        <f>_xlfn.TEXTBEFORE(Table2[[#This Row],[Kamp]]," - ")</f>
        <v>Vanløse Floorball</v>
      </c>
      <c r="C1686" t="str">
        <f>_xlfn.TEXTAFTER(Table2[[#This Row],[Kamp]],"- ")</f>
        <v>Copenhagen FC</v>
      </c>
      <c r="D1686">
        <v>44982</v>
      </c>
      <c r="E1686">
        <v>69185</v>
      </c>
      <c r="F1686">
        <v>20222023</v>
      </c>
      <c r="G1686" t="s">
        <v>372</v>
      </c>
      <c r="H1686" t="s">
        <v>667</v>
      </c>
      <c r="I1686" t="s">
        <v>677</v>
      </c>
      <c r="J1686">
        <v>3</v>
      </c>
      <c r="K1686">
        <v>29513</v>
      </c>
      <c r="L1686">
        <v>1</v>
      </c>
      <c r="M1686" t="s">
        <v>630</v>
      </c>
      <c r="N1686" t="s">
        <v>252</v>
      </c>
      <c r="O1686" t="s">
        <v>634</v>
      </c>
      <c r="P1686">
        <v>63</v>
      </c>
      <c r="Q1686" t="s">
        <v>634</v>
      </c>
      <c r="R1686">
        <f>SUMIFS(Table2[number],Table2[Event],"Goal",Table2[H/U],"HOME",Table2[GameID],Table2[[#This Row],[GameID]],Table2[GameTime],"&lt;="&amp;Table2[[#This Row],[GameTime]])</f>
        <v>4</v>
      </c>
      <c r="S1686">
        <f>SUMIFS(Table2[number],Table2[Event],"Goal",Table2[H/U],"AWAY",Table2[GameID],Table2[[#This Row],[GameID]],Table2[GameTime],"&lt;="&amp;Table2[[#This Row],[GameTime]])</f>
        <v>6</v>
      </c>
      <c r="T1686" t="str">
        <f>IF(Table2[[#This Row],[Event]]="Goal",Table2[[#This Row],[Hscore]]&amp;"-"&amp;Table2[[#This Row],[Uscore]],"")</f>
        <v>4-6</v>
      </c>
      <c r="U1686">
        <v>3015</v>
      </c>
      <c r="V1686" s="1">
        <f>Table2[[#This Row],[GameTime]]-(Table2[[#This Row],[period]]-1)*1200</f>
        <v>615</v>
      </c>
      <c r="W1686" s="1">
        <f>ROUNDDOWN(Table2[[#This Row],[Time]]/60,0)</f>
        <v>10</v>
      </c>
      <c r="X1686" s="1">
        <f>ROUNDDOWN((Table2[[#This Row],[Time]]/60-Table2[[#This Row],[Time2]])*60,0)</f>
        <v>15</v>
      </c>
      <c r="Y1686" s="1">
        <f>IF(Table2[[#This Row],[Time2]]&lt;10,0&amp;Table2[[#This Row],[Time2]],Table2[[#This Row],[Time2]])</f>
        <v>10</v>
      </c>
      <c r="Z1686" s="1">
        <f>IF(Table2[[#This Row],[Time3]]&lt;10,0&amp;Table2[[#This Row],[Time3]],Table2[[#This Row],[Time3]])</f>
        <v>15</v>
      </c>
      <c r="AA1686" s="2" t="str">
        <f>Table2[[#This Row],[Time4]]&amp;":"&amp;Table2[[#This Row],[Time5]]</f>
        <v>10:15</v>
      </c>
      <c r="AB1686" s="1" t="str" cm="1">
        <f t="array" ref="AB1686">IFERROR(IF(Table2[[#This Row],[code]]="","",_xlfn.IFS(AND(Table2[[#This Row],[code]]&lt;400,Table2[[#This Row],[code]]&lt;&gt;""),2,Table2[[#This Row],[code]]&gt;500,4)),"")</f>
        <v/>
      </c>
      <c r="AC1686" s="1" t="str">
        <f>IF(Table2[[#This Row],[Event]]="Penalty",Table2[[#This Row],[number]],IF(Table2[[#This Row],[Event]]="Time-Out",401,""))</f>
        <v/>
      </c>
      <c r="AD1686" s="1">
        <f>ROW(A1685)</f>
        <v>1685</v>
      </c>
      <c r="AE1686" s="1">
        <f>COUNTIFS(Table2[GameID],Table2[[#This Row],[GameID]],Table2[Column1],"&lt;="&amp;Table2[[#This Row],[Column1]])-1</f>
        <v>9</v>
      </c>
    </row>
    <row r="1687" spans="1:31" x14ac:dyDescent="0.45">
      <c r="A1687" t="s">
        <v>326</v>
      </c>
      <c r="B1687" t="str">
        <f>_xlfn.TEXTBEFORE(Table2[[#This Row],[Kamp]]," - ")</f>
        <v>Vanløse Floorball</v>
      </c>
      <c r="C1687" t="str">
        <f>_xlfn.TEXTAFTER(Table2[[#This Row],[Kamp]],"- ")</f>
        <v>Copenhagen FC</v>
      </c>
      <c r="D1687">
        <v>44982</v>
      </c>
      <c r="E1687">
        <v>69185</v>
      </c>
      <c r="F1687">
        <v>20222023</v>
      </c>
      <c r="G1687" t="s">
        <v>372</v>
      </c>
      <c r="H1687" t="s">
        <v>660</v>
      </c>
      <c r="I1687" t="s">
        <v>678</v>
      </c>
      <c r="J1687">
        <v>3</v>
      </c>
      <c r="K1687">
        <v>29509</v>
      </c>
      <c r="L1687">
        <v>1</v>
      </c>
      <c r="M1687" t="s">
        <v>630</v>
      </c>
      <c r="N1687" t="s">
        <v>99</v>
      </c>
      <c r="O1687" t="s">
        <v>98</v>
      </c>
      <c r="P1687">
        <v>18</v>
      </c>
      <c r="Q1687">
        <v>16</v>
      </c>
      <c r="R1687">
        <f>SUMIFS(Table2[number],Table2[Event],"Goal",Table2[H/U],"HOME",Table2[GameID],Table2[[#This Row],[GameID]],Table2[GameTime],"&lt;="&amp;Table2[[#This Row],[GameTime]])</f>
        <v>5</v>
      </c>
      <c r="S1687">
        <f>SUMIFS(Table2[number],Table2[Event],"Goal",Table2[H/U],"AWAY",Table2[GameID],Table2[[#This Row],[GameID]],Table2[GameTime],"&lt;="&amp;Table2[[#This Row],[GameTime]])</f>
        <v>6</v>
      </c>
      <c r="T1687" t="str">
        <f>IF(Table2[[#This Row],[Event]]="Goal",Table2[[#This Row],[Hscore]]&amp;"-"&amp;Table2[[#This Row],[Uscore]],"")</f>
        <v>5-6</v>
      </c>
      <c r="U1687">
        <v>3213</v>
      </c>
      <c r="V1687" s="1">
        <f>Table2[[#This Row],[GameTime]]-(Table2[[#This Row],[period]]-1)*1200</f>
        <v>813</v>
      </c>
      <c r="W1687" s="1">
        <f>ROUNDDOWN(Table2[[#This Row],[Time]]/60,0)</f>
        <v>13</v>
      </c>
      <c r="X1687" s="1">
        <f>ROUNDDOWN((Table2[[#This Row],[Time]]/60-Table2[[#This Row],[Time2]])*60,0)</f>
        <v>33</v>
      </c>
      <c r="Y1687" s="1">
        <f>IF(Table2[[#This Row],[Time2]]&lt;10,0&amp;Table2[[#This Row],[Time2]],Table2[[#This Row],[Time2]])</f>
        <v>13</v>
      </c>
      <c r="Z1687" s="1">
        <f>IF(Table2[[#This Row],[Time3]]&lt;10,0&amp;Table2[[#This Row],[Time3]],Table2[[#This Row],[Time3]])</f>
        <v>33</v>
      </c>
      <c r="AA1687" s="2" t="str">
        <f>Table2[[#This Row],[Time4]]&amp;":"&amp;Table2[[#This Row],[Time5]]</f>
        <v>13:33</v>
      </c>
      <c r="AB1687" s="1" t="str" cm="1">
        <f t="array" ref="AB1687">IFERROR(IF(Table2[[#This Row],[code]]="","",_xlfn.IFS(AND(Table2[[#This Row],[code]]&lt;400,Table2[[#This Row],[code]]&lt;&gt;""),2,Table2[[#This Row],[code]]&gt;500,4)),"")</f>
        <v/>
      </c>
      <c r="AC1687" s="1" t="str">
        <f>IF(Table2[[#This Row],[Event]]="Penalty",Table2[[#This Row],[number]],IF(Table2[[#This Row],[Event]]="Time-Out",401,""))</f>
        <v/>
      </c>
      <c r="AD1687" s="1">
        <f>ROW(A1686)</f>
        <v>1686</v>
      </c>
      <c r="AE1687" s="1">
        <f>COUNTIFS(Table2[GameID],Table2[[#This Row],[GameID]],Table2[Column1],"&lt;="&amp;Table2[[#This Row],[Column1]])-1</f>
        <v>10</v>
      </c>
    </row>
    <row r="1688" spans="1:31" x14ac:dyDescent="0.45">
      <c r="A1688" t="s">
        <v>326</v>
      </c>
      <c r="B1688" t="str">
        <f>_xlfn.TEXTBEFORE(Table2[[#This Row],[Kamp]]," - ")</f>
        <v>Vanløse Floorball</v>
      </c>
      <c r="C1688" t="str">
        <f>_xlfn.TEXTAFTER(Table2[[#This Row],[Kamp]],"- ")</f>
        <v>Copenhagen FC</v>
      </c>
      <c r="D1688">
        <v>44982</v>
      </c>
      <c r="E1688">
        <v>69185</v>
      </c>
      <c r="F1688">
        <v>20222023</v>
      </c>
      <c r="G1688" t="s">
        <v>372</v>
      </c>
      <c r="H1688" t="s">
        <v>667</v>
      </c>
      <c r="I1688" t="s">
        <v>677</v>
      </c>
      <c r="J1688">
        <v>3</v>
      </c>
      <c r="K1688">
        <v>29513</v>
      </c>
      <c r="L1688">
        <v>201</v>
      </c>
      <c r="M1688" t="s">
        <v>631</v>
      </c>
      <c r="N1688" t="s">
        <v>276</v>
      </c>
      <c r="O1688" t="s">
        <v>634</v>
      </c>
      <c r="P1688">
        <v>9</v>
      </c>
      <c r="Q1688" t="s">
        <v>634</v>
      </c>
      <c r="R1688">
        <f>SUMIFS(Table2[number],Table2[Event],"Goal",Table2[H/U],"HOME",Table2[GameID],Table2[[#This Row],[GameID]],Table2[GameTime],"&lt;="&amp;Table2[[#This Row],[GameTime]])</f>
        <v>5</v>
      </c>
      <c r="S1688">
        <f>SUMIFS(Table2[number],Table2[Event],"Goal",Table2[H/U],"AWAY",Table2[GameID],Table2[[#This Row],[GameID]],Table2[GameTime],"&lt;="&amp;Table2[[#This Row],[GameTime]])</f>
        <v>6</v>
      </c>
      <c r="T1688" t="str">
        <f>IF(Table2[[#This Row],[Event]]="Goal",Table2[[#This Row],[Hscore]]&amp;"-"&amp;Table2[[#This Row],[Uscore]],"")</f>
        <v/>
      </c>
      <c r="U1688">
        <v>3225</v>
      </c>
      <c r="V1688" s="1">
        <f>Table2[[#This Row],[GameTime]]-(Table2[[#This Row],[period]]-1)*1200</f>
        <v>825</v>
      </c>
      <c r="W1688" s="1">
        <f>ROUNDDOWN(Table2[[#This Row],[Time]]/60,0)</f>
        <v>13</v>
      </c>
      <c r="X1688" s="1">
        <f>ROUNDDOWN((Table2[[#This Row],[Time]]/60-Table2[[#This Row],[Time2]])*60,0)</f>
        <v>45</v>
      </c>
      <c r="Y1688" s="1">
        <f>IF(Table2[[#This Row],[Time2]]&lt;10,0&amp;Table2[[#This Row],[Time2]],Table2[[#This Row],[Time2]])</f>
        <v>13</v>
      </c>
      <c r="Z1688" s="1">
        <f>IF(Table2[[#This Row],[Time3]]&lt;10,0&amp;Table2[[#This Row],[Time3]],Table2[[#This Row],[Time3]])</f>
        <v>45</v>
      </c>
      <c r="AA1688" s="2" t="str">
        <f>Table2[[#This Row],[Time4]]&amp;":"&amp;Table2[[#This Row],[Time5]]</f>
        <v>13:45</v>
      </c>
      <c r="AB1688" s="1" cm="1">
        <f t="array" ref="AB1688">IFERROR(IF(Table2[[#This Row],[code]]="","",_xlfn.IFS(AND(Table2[[#This Row],[code]]&lt;400,Table2[[#This Row],[code]]&lt;&gt;""),2,Table2[[#This Row],[code]]&gt;500,4)),"")</f>
        <v>2</v>
      </c>
      <c r="AC1688" s="1">
        <f>IF(Table2[[#This Row],[Event]]="Penalty",Table2[[#This Row],[number]],IF(Table2[[#This Row],[Event]]="Time-Out",401,""))</f>
        <v>201</v>
      </c>
      <c r="AD1688" s="1">
        <f>ROW(A1687)</f>
        <v>1687</v>
      </c>
      <c r="AE1688" s="1">
        <f>COUNTIFS(Table2[GameID],Table2[[#This Row],[GameID]],Table2[Column1],"&lt;="&amp;Table2[[#This Row],[Column1]])-1</f>
        <v>11</v>
      </c>
    </row>
    <row r="1689" spans="1:31" x14ac:dyDescent="0.45">
      <c r="A1689" t="s">
        <v>326</v>
      </c>
      <c r="B1689" t="str">
        <f>_xlfn.TEXTBEFORE(Table2[[#This Row],[Kamp]]," - ")</f>
        <v>Vanløse Floorball</v>
      </c>
      <c r="C1689" t="str">
        <f>_xlfn.TEXTAFTER(Table2[[#This Row],[Kamp]],"- ")</f>
        <v>Copenhagen FC</v>
      </c>
      <c r="D1689">
        <v>44982</v>
      </c>
      <c r="E1689">
        <v>69185</v>
      </c>
      <c r="F1689">
        <v>20222023</v>
      </c>
      <c r="G1689" t="s">
        <v>372</v>
      </c>
      <c r="H1689" t="s">
        <v>660</v>
      </c>
      <c r="I1689" t="s">
        <v>678</v>
      </c>
      <c r="J1689">
        <v>3</v>
      </c>
      <c r="K1689">
        <v>29509</v>
      </c>
      <c r="L1689">
        <v>0</v>
      </c>
      <c r="M1689" t="s">
        <v>633</v>
      </c>
      <c r="N1689" t="s">
        <v>634</v>
      </c>
      <c r="O1689" t="s">
        <v>634</v>
      </c>
      <c r="P1689" t="s">
        <v>634</v>
      </c>
      <c r="Q1689" t="s">
        <v>634</v>
      </c>
      <c r="R1689">
        <f>SUMIFS(Table2[number],Table2[Event],"Goal",Table2[H/U],"HOME",Table2[GameID],Table2[[#This Row],[GameID]],Table2[GameTime],"&lt;="&amp;Table2[[#This Row],[GameTime]])</f>
        <v>5</v>
      </c>
      <c r="S1689">
        <f>SUMIFS(Table2[number],Table2[Event],"Goal",Table2[H/U],"AWAY",Table2[GameID],Table2[[#This Row],[GameID]],Table2[GameTime],"&lt;="&amp;Table2[[#This Row],[GameTime]])</f>
        <v>6</v>
      </c>
      <c r="T1689" t="str">
        <f>IF(Table2[[#This Row],[Event]]="Goal",Table2[[#This Row],[Hscore]]&amp;"-"&amp;Table2[[#This Row],[Uscore]],"")</f>
        <v/>
      </c>
      <c r="U1689">
        <v>3430</v>
      </c>
      <c r="V1689" s="1">
        <f>Table2[[#This Row],[GameTime]]-(Table2[[#This Row],[period]]-1)*1200</f>
        <v>1030</v>
      </c>
      <c r="W1689" s="1">
        <f>ROUNDDOWN(Table2[[#This Row],[Time]]/60,0)</f>
        <v>17</v>
      </c>
      <c r="X1689" s="1">
        <f>ROUNDDOWN((Table2[[#This Row],[Time]]/60-Table2[[#This Row],[Time2]])*60,0)</f>
        <v>10</v>
      </c>
      <c r="Y1689" s="1">
        <f>IF(Table2[[#This Row],[Time2]]&lt;10,0&amp;Table2[[#This Row],[Time2]],Table2[[#This Row],[Time2]])</f>
        <v>17</v>
      </c>
      <c r="Z1689" s="1">
        <f>IF(Table2[[#This Row],[Time3]]&lt;10,0&amp;Table2[[#This Row],[Time3]],Table2[[#This Row],[Time3]])</f>
        <v>10</v>
      </c>
      <c r="AA1689" s="2" t="str">
        <f>Table2[[#This Row],[Time4]]&amp;":"&amp;Table2[[#This Row],[Time5]]</f>
        <v>17:10</v>
      </c>
      <c r="AB1689" s="1" t="str" cm="1">
        <f t="array" ref="AB1689">IFERROR(IF(Table2[[#This Row],[code]]="","",_xlfn.IFS(AND(Table2[[#This Row],[code]]&lt;400,Table2[[#This Row],[code]]&lt;&gt;""),2,Table2[[#This Row],[code]]&gt;500,4)),"")</f>
        <v/>
      </c>
      <c r="AC1689" s="1">
        <f>IF(Table2[[#This Row],[Event]]="Penalty",Table2[[#This Row],[number]],IF(Table2[[#This Row],[Event]]="Time-Out",401,""))</f>
        <v>401</v>
      </c>
      <c r="AD1689" s="1">
        <f>ROW(A1688)</f>
        <v>1688</v>
      </c>
      <c r="AE1689" s="1">
        <f>COUNTIFS(Table2[GameID],Table2[[#This Row],[GameID]],Table2[Column1],"&lt;="&amp;Table2[[#This Row],[Column1]])-1</f>
        <v>12</v>
      </c>
    </row>
    <row r="1690" spans="1:31" x14ac:dyDescent="0.45">
      <c r="A1690" t="s">
        <v>326</v>
      </c>
      <c r="B1690" t="str">
        <f>_xlfn.TEXTBEFORE(Table2[[#This Row],[Kamp]]," - ")</f>
        <v>Vanløse Floorball</v>
      </c>
      <c r="C1690" t="str">
        <f>_xlfn.TEXTAFTER(Table2[[#This Row],[Kamp]],"- ")</f>
        <v>Copenhagen FC</v>
      </c>
      <c r="D1690">
        <v>44982</v>
      </c>
      <c r="E1690">
        <v>69185</v>
      </c>
      <c r="F1690">
        <v>20222023</v>
      </c>
      <c r="G1690" t="s">
        <v>372</v>
      </c>
      <c r="H1690" t="s">
        <v>660</v>
      </c>
      <c r="I1690" t="s">
        <v>678</v>
      </c>
      <c r="J1690">
        <v>3</v>
      </c>
      <c r="K1690">
        <v>29509</v>
      </c>
      <c r="L1690">
        <v>1</v>
      </c>
      <c r="M1690" t="s">
        <v>630</v>
      </c>
      <c r="N1690" t="s">
        <v>105</v>
      </c>
      <c r="O1690" t="s">
        <v>106</v>
      </c>
      <c r="P1690">
        <v>97</v>
      </c>
      <c r="Q1690">
        <v>67</v>
      </c>
      <c r="R1690">
        <f>SUMIFS(Table2[number],Table2[Event],"Goal",Table2[H/U],"HOME",Table2[GameID],Table2[[#This Row],[GameID]],Table2[GameTime],"&lt;="&amp;Table2[[#This Row],[GameTime]])</f>
        <v>6</v>
      </c>
      <c r="S1690">
        <f>SUMIFS(Table2[number],Table2[Event],"Goal",Table2[H/U],"AWAY",Table2[GameID],Table2[[#This Row],[GameID]],Table2[GameTime],"&lt;="&amp;Table2[[#This Row],[GameTime]])</f>
        <v>6</v>
      </c>
      <c r="T1690" t="str">
        <f>IF(Table2[[#This Row],[Event]]="Goal",Table2[[#This Row],[Hscore]]&amp;"-"&amp;Table2[[#This Row],[Uscore]],"")</f>
        <v>6-6</v>
      </c>
      <c r="U1690">
        <v>3464</v>
      </c>
      <c r="V1690" s="1">
        <f>Table2[[#This Row],[GameTime]]-(Table2[[#This Row],[period]]-1)*1200</f>
        <v>1064</v>
      </c>
      <c r="W1690" s="1">
        <f>ROUNDDOWN(Table2[[#This Row],[Time]]/60,0)</f>
        <v>17</v>
      </c>
      <c r="X1690" s="1">
        <f>ROUNDDOWN((Table2[[#This Row],[Time]]/60-Table2[[#This Row],[Time2]])*60,0)</f>
        <v>44</v>
      </c>
      <c r="Y1690" s="1">
        <f>IF(Table2[[#This Row],[Time2]]&lt;10,0&amp;Table2[[#This Row],[Time2]],Table2[[#This Row],[Time2]])</f>
        <v>17</v>
      </c>
      <c r="Z1690" s="1">
        <f>IF(Table2[[#This Row],[Time3]]&lt;10,0&amp;Table2[[#This Row],[Time3]],Table2[[#This Row],[Time3]])</f>
        <v>44</v>
      </c>
      <c r="AA1690" s="2" t="str">
        <f>Table2[[#This Row],[Time4]]&amp;":"&amp;Table2[[#This Row],[Time5]]</f>
        <v>17:44</v>
      </c>
      <c r="AB1690" s="1" t="str" cm="1">
        <f t="array" ref="AB1690">IFERROR(IF(Table2[[#This Row],[code]]="","",_xlfn.IFS(AND(Table2[[#This Row],[code]]&lt;400,Table2[[#This Row],[code]]&lt;&gt;""),2,Table2[[#This Row],[code]]&gt;500,4)),"")</f>
        <v/>
      </c>
      <c r="AC1690" s="1" t="str">
        <f>IF(Table2[[#This Row],[Event]]="Penalty",Table2[[#This Row],[number]],IF(Table2[[#This Row],[Event]]="Time-Out",401,""))</f>
        <v/>
      </c>
      <c r="AD1690" s="1">
        <f>ROW(A1689)</f>
        <v>1689</v>
      </c>
      <c r="AE1690" s="1">
        <f>COUNTIFS(Table2[GameID],Table2[[#This Row],[GameID]],Table2[Column1],"&lt;="&amp;Table2[[#This Row],[Column1]])-1</f>
        <v>13</v>
      </c>
    </row>
    <row r="1691" spans="1:31" x14ac:dyDescent="0.45">
      <c r="A1691" t="s">
        <v>326</v>
      </c>
      <c r="B1691" t="str">
        <f>_xlfn.TEXTBEFORE(Table2[[#This Row],[Kamp]]," - ")</f>
        <v>Vanløse Floorball</v>
      </c>
      <c r="C1691" t="str">
        <f>_xlfn.TEXTAFTER(Table2[[#This Row],[Kamp]],"- ")</f>
        <v>Copenhagen FC</v>
      </c>
      <c r="D1691">
        <v>44982</v>
      </c>
      <c r="E1691">
        <v>69185</v>
      </c>
      <c r="F1691">
        <v>20222023</v>
      </c>
      <c r="G1691" t="s">
        <v>372</v>
      </c>
      <c r="H1691" t="s">
        <v>667</v>
      </c>
      <c r="I1691" t="s">
        <v>677</v>
      </c>
      <c r="J1691">
        <v>4</v>
      </c>
      <c r="K1691">
        <v>29513</v>
      </c>
      <c r="L1691">
        <v>1</v>
      </c>
      <c r="M1691" t="s">
        <v>630</v>
      </c>
      <c r="N1691" t="s">
        <v>244</v>
      </c>
      <c r="O1691" t="s">
        <v>247</v>
      </c>
      <c r="P1691">
        <v>20</v>
      </c>
      <c r="Q1691">
        <v>27</v>
      </c>
      <c r="R1691">
        <f>SUMIFS(Table2[number],Table2[Event],"Goal",Table2[H/U],"HOME",Table2[GameID],Table2[[#This Row],[GameID]],Table2[GameTime],"&lt;="&amp;Table2[[#This Row],[GameTime]])</f>
        <v>6</v>
      </c>
      <c r="S1691">
        <f>SUMIFS(Table2[number],Table2[Event],"Goal",Table2[H/U],"AWAY",Table2[GameID],Table2[[#This Row],[GameID]],Table2[GameTime],"&lt;="&amp;Table2[[#This Row],[GameTime]])</f>
        <v>7</v>
      </c>
      <c r="T1691" t="str">
        <f>IF(Table2[[#This Row],[Event]]="Goal",Table2[[#This Row],[Hscore]]&amp;"-"&amp;Table2[[#This Row],[Uscore]],"")</f>
        <v>6-7</v>
      </c>
      <c r="U1691">
        <v>3734</v>
      </c>
      <c r="V1691" s="1">
        <f>Table2[[#This Row],[GameTime]]-(Table2[[#This Row],[period]]-1)*1200</f>
        <v>134</v>
      </c>
      <c r="W1691" s="1">
        <f>ROUNDDOWN(Table2[[#This Row],[Time]]/60,0)</f>
        <v>2</v>
      </c>
      <c r="X1691" s="1">
        <f>ROUNDDOWN((Table2[[#This Row],[Time]]/60-Table2[[#This Row],[Time2]])*60,0)</f>
        <v>14</v>
      </c>
      <c r="Y1691" s="1" t="str">
        <f>IF(Table2[[#This Row],[Time2]]&lt;10,0&amp;Table2[[#This Row],[Time2]],Table2[[#This Row],[Time2]])</f>
        <v>02</v>
      </c>
      <c r="Z1691" s="1">
        <f>IF(Table2[[#This Row],[Time3]]&lt;10,0&amp;Table2[[#This Row],[Time3]],Table2[[#This Row],[Time3]])</f>
        <v>14</v>
      </c>
      <c r="AA1691" s="2" t="str">
        <f>Table2[[#This Row],[Time4]]&amp;":"&amp;Table2[[#This Row],[Time5]]</f>
        <v>02:14</v>
      </c>
      <c r="AB1691" s="1" t="str" cm="1">
        <f t="array" ref="AB1691">IFERROR(IF(Table2[[#This Row],[code]]="","",_xlfn.IFS(AND(Table2[[#This Row],[code]]&lt;400,Table2[[#This Row],[code]]&lt;&gt;""),2,Table2[[#This Row],[code]]&gt;500,4)),"")</f>
        <v/>
      </c>
      <c r="AC1691" s="1" t="str">
        <f>IF(Table2[[#This Row],[Event]]="Penalty",Table2[[#This Row],[number]],IF(Table2[[#This Row],[Event]]="Time-Out",401,""))</f>
        <v/>
      </c>
      <c r="AD1691" s="1">
        <f>ROW(A1690)</f>
        <v>1690</v>
      </c>
      <c r="AE1691" s="1">
        <f>COUNTIFS(Table2[GameID],Table2[[#This Row],[GameID]],Table2[Column1],"&lt;="&amp;Table2[[#This Row],[Column1]])-1</f>
        <v>14</v>
      </c>
    </row>
    <row r="1692" spans="1:31" x14ac:dyDescent="0.45">
      <c r="A1692" t="s">
        <v>337</v>
      </c>
      <c r="B1692" t="str">
        <f>_xlfn.TEXTBEFORE(Table2[[#This Row],[Kamp]]," - ")</f>
        <v>RungstedHørsholm</v>
      </c>
      <c r="C1692" t="str">
        <f>_xlfn.TEXTAFTER(Table2[[#This Row],[Kamp]],"- ")</f>
        <v>Copenhagen FC</v>
      </c>
      <c r="D1692">
        <v>44990</v>
      </c>
      <c r="E1692">
        <v>69187</v>
      </c>
      <c r="F1692">
        <v>20222023</v>
      </c>
      <c r="G1692" t="s">
        <v>372</v>
      </c>
      <c r="H1692" t="s">
        <v>662</v>
      </c>
      <c r="I1692" t="s">
        <v>678</v>
      </c>
      <c r="J1692">
        <v>1</v>
      </c>
      <c r="K1692">
        <v>29508</v>
      </c>
      <c r="L1692">
        <v>1</v>
      </c>
      <c r="M1692" t="s">
        <v>630</v>
      </c>
      <c r="N1692" t="s">
        <v>92</v>
      </c>
      <c r="O1692" t="s">
        <v>88</v>
      </c>
      <c r="P1692">
        <v>96</v>
      </c>
      <c r="Q1692">
        <v>30</v>
      </c>
      <c r="R1692">
        <f>SUMIFS(Table2[number],Table2[Event],"Goal",Table2[H/U],"HOME",Table2[GameID],Table2[[#This Row],[GameID]],Table2[GameTime],"&lt;="&amp;Table2[[#This Row],[GameTime]])</f>
        <v>1</v>
      </c>
      <c r="S1692">
        <f>SUMIFS(Table2[number],Table2[Event],"Goal",Table2[H/U],"AWAY",Table2[GameID],Table2[[#This Row],[GameID]],Table2[GameTime],"&lt;="&amp;Table2[[#This Row],[GameTime]])</f>
        <v>0</v>
      </c>
      <c r="T1692" t="str">
        <f>IF(Table2[[#This Row],[Event]]="Goal",Table2[[#This Row],[Hscore]]&amp;"-"&amp;Table2[[#This Row],[Uscore]],"")</f>
        <v>1-0</v>
      </c>
      <c r="U1692">
        <v>366</v>
      </c>
      <c r="V1692" s="1">
        <f>Table2[[#This Row],[GameTime]]-(Table2[[#This Row],[period]]-1)*1200</f>
        <v>366</v>
      </c>
      <c r="W1692" s="1">
        <f>ROUNDDOWN(Table2[[#This Row],[Time]]/60,0)</f>
        <v>6</v>
      </c>
      <c r="X1692" s="1">
        <f>ROUNDDOWN((Table2[[#This Row],[Time]]/60-Table2[[#This Row],[Time2]])*60,0)</f>
        <v>5</v>
      </c>
      <c r="Y1692" s="1" t="str">
        <f>IF(Table2[[#This Row],[Time2]]&lt;10,0&amp;Table2[[#This Row],[Time2]],Table2[[#This Row],[Time2]])</f>
        <v>06</v>
      </c>
      <c r="Z1692" s="1" t="str">
        <f>IF(Table2[[#This Row],[Time3]]&lt;10,0&amp;Table2[[#This Row],[Time3]],Table2[[#This Row],[Time3]])</f>
        <v>05</v>
      </c>
      <c r="AA1692" s="2" t="str">
        <f>Table2[[#This Row],[Time4]]&amp;":"&amp;Table2[[#This Row],[Time5]]</f>
        <v>06:05</v>
      </c>
      <c r="AB1692" s="1" t="str" cm="1">
        <f t="array" ref="AB1692">IFERROR(IF(Table2[[#This Row],[code]]="","",_xlfn.IFS(AND(Table2[[#This Row],[code]]&lt;400,Table2[[#This Row],[code]]&lt;&gt;""),2,Table2[[#This Row],[code]]&gt;500,4)),"")</f>
        <v/>
      </c>
      <c r="AC1692" s="1" t="str">
        <f>IF(Table2[[#This Row],[Event]]="Penalty",Table2[[#This Row],[number]],IF(Table2[[#This Row],[Event]]="Time-Out",401,""))</f>
        <v/>
      </c>
      <c r="AD1692" s="1">
        <f>ROW(A1691)</f>
        <v>1691</v>
      </c>
      <c r="AE1692" s="1">
        <f>COUNTIFS(Table2[GameID],Table2[[#This Row],[GameID]],Table2[Column1],"&lt;="&amp;Table2[[#This Row],[Column1]])-1</f>
        <v>0</v>
      </c>
    </row>
    <row r="1693" spans="1:31" x14ac:dyDescent="0.45">
      <c r="A1693" t="s">
        <v>337</v>
      </c>
      <c r="B1693" t="str">
        <f>_xlfn.TEXTBEFORE(Table2[[#This Row],[Kamp]]," - ")</f>
        <v>RungstedHørsholm</v>
      </c>
      <c r="C1693" t="str">
        <f>_xlfn.TEXTAFTER(Table2[[#This Row],[Kamp]],"- ")</f>
        <v>Copenhagen FC</v>
      </c>
      <c r="D1693">
        <v>44990</v>
      </c>
      <c r="E1693">
        <v>69187</v>
      </c>
      <c r="F1693">
        <v>20222023</v>
      </c>
      <c r="G1693" t="s">
        <v>372</v>
      </c>
      <c r="H1693" t="s">
        <v>667</v>
      </c>
      <c r="I1693" t="s">
        <v>677</v>
      </c>
      <c r="J1693">
        <v>1</v>
      </c>
      <c r="K1693">
        <v>29513</v>
      </c>
      <c r="L1693">
        <v>212</v>
      </c>
      <c r="M1693" t="s">
        <v>631</v>
      </c>
      <c r="N1693" t="s">
        <v>247</v>
      </c>
      <c r="O1693" t="s">
        <v>634</v>
      </c>
      <c r="P1693">
        <v>27</v>
      </c>
      <c r="Q1693" t="s">
        <v>634</v>
      </c>
      <c r="R1693">
        <f>SUMIFS(Table2[number],Table2[Event],"Goal",Table2[H/U],"HOME",Table2[GameID],Table2[[#This Row],[GameID]],Table2[GameTime],"&lt;="&amp;Table2[[#This Row],[GameTime]])</f>
        <v>1</v>
      </c>
      <c r="S1693">
        <f>SUMIFS(Table2[number],Table2[Event],"Goal",Table2[H/U],"AWAY",Table2[GameID],Table2[[#This Row],[GameID]],Table2[GameTime],"&lt;="&amp;Table2[[#This Row],[GameTime]])</f>
        <v>0</v>
      </c>
      <c r="T1693" t="str">
        <f>IF(Table2[[#This Row],[Event]]="Goal",Table2[[#This Row],[Hscore]]&amp;"-"&amp;Table2[[#This Row],[Uscore]],"")</f>
        <v/>
      </c>
      <c r="U1693">
        <v>757</v>
      </c>
      <c r="V1693" s="1">
        <f>Table2[[#This Row],[GameTime]]-(Table2[[#This Row],[period]]-1)*1200</f>
        <v>757</v>
      </c>
      <c r="W1693" s="1">
        <f>ROUNDDOWN(Table2[[#This Row],[Time]]/60,0)</f>
        <v>12</v>
      </c>
      <c r="X1693" s="1">
        <f>ROUNDDOWN((Table2[[#This Row],[Time]]/60-Table2[[#This Row],[Time2]])*60,0)</f>
        <v>37</v>
      </c>
      <c r="Y1693" s="1">
        <f>IF(Table2[[#This Row],[Time2]]&lt;10,0&amp;Table2[[#This Row],[Time2]],Table2[[#This Row],[Time2]])</f>
        <v>12</v>
      </c>
      <c r="Z1693" s="1">
        <f>IF(Table2[[#This Row],[Time3]]&lt;10,0&amp;Table2[[#This Row],[Time3]],Table2[[#This Row],[Time3]])</f>
        <v>37</v>
      </c>
      <c r="AA1693" s="2" t="str">
        <f>Table2[[#This Row],[Time4]]&amp;":"&amp;Table2[[#This Row],[Time5]]</f>
        <v>12:37</v>
      </c>
      <c r="AB1693" s="1" cm="1">
        <f t="array" ref="AB1693">IFERROR(IF(Table2[[#This Row],[code]]="","",_xlfn.IFS(AND(Table2[[#This Row],[code]]&lt;400,Table2[[#This Row],[code]]&lt;&gt;""),2,Table2[[#This Row],[code]]&gt;500,4)),"")</f>
        <v>2</v>
      </c>
      <c r="AC1693" s="1">
        <f>IF(Table2[[#This Row],[Event]]="Penalty",Table2[[#This Row],[number]],IF(Table2[[#This Row],[Event]]="Time-Out",401,""))</f>
        <v>212</v>
      </c>
      <c r="AD1693" s="1">
        <f>ROW(A1692)</f>
        <v>1692</v>
      </c>
      <c r="AE1693" s="1">
        <f>COUNTIFS(Table2[GameID],Table2[[#This Row],[GameID]],Table2[Column1],"&lt;="&amp;Table2[[#This Row],[Column1]])-1</f>
        <v>1</v>
      </c>
    </row>
    <row r="1694" spans="1:31" x14ac:dyDescent="0.45">
      <c r="A1694" t="s">
        <v>337</v>
      </c>
      <c r="B1694" t="str">
        <f>_xlfn.TEXTBEFORE(Table2[[#This Row],[Kamp]]," - ")</f>
        <v>RungstedHørsholm</v>
      </c>
      <c r="C1694" t="str">
        <f>_xlfn.TEXTAFTER(Table2[[#This Row],[Kamp]],"- ")</f>
        <v>Copenhagen FC</v>
      </c>
      <c r="D1694">
        <v>44990</v>
      </c>
      <c r="E1694">
        <v>69187</v>
      </c>
      <c r="F1694">
        <v>20222023</v>
      </c>
      <c r="G1694" t="s">
        <v>372</v>
      </c>
      <c r="H1694" t="s">
        <v>667</v>
      </c>
      <c r="I1694" t="s">
        <v>677</v>
      </c>
      <c r="J1694">
        <v>1</v>
      </c>
      <c r="K1694">
        <v>29513</v>
      </c>
      <c r="L1694">
        <v>1</v>
      </c>
      <c r="M1694" t="s">
        <v>630</v>
      </c>
      <c r="N1694" t="s">
        <v>252</v>
      </c>
      <c r="O1694" t="s">
        <v>634</v>
      </c>
      <c r="P1694">
        <v>63</v>
      </c>
      <c r="Q1694" t="s">
        <v>634</v>
      </c>
      <c r="R1694">
        <f>SUMIFS(Table2[number],Table2[Event],"Goal",Table2[H/U],"HOME",Table2[GameID],Table2[[#This Row],[GameID]],Table2[GameTime],"&lt;="&amp;Table2[[#This Row],[GameTime]])</f>
        <v>1</v>
      </c>
      <c r="S1694">
        <f>SUMIFS(Table2[number],Table2[Event],"Goal",Table2[H/U],"AWAY",Table2[GameID],Table2[[#This Row],[GameID]],Table2[GameTime],"&lt;="&amp;Table2[[#This Row],[GameTime]])</f>
        <v>1</v>
      </c>
      <c r="T1694" t="str">
        <f>IF(Table2[[#This Row],[Event]]="Goal",Table2[[#This Row],[Hscore]]&amp;"-"&amp;Table2[[#This Row],[Uscore]],"")</f>
        <v>1-1</v>
      </c>
      <c r="U1694">
        <v>816</v>
      </c>
      <c r="V1694" s="1">
        <f>Table2[[#This Row],[GameTime]]-(Table2[[#This Row],[period]]-1)*1200</f>
        <v>816</v>
      </c>
      <c r="W1694" s="1">
        <f>ROUNDDOWN(Table2[[#This Row],[Time]]/60,0)</f>
        <v>13</v>
      </c>
      <c r="X1694" s="1">
        <f>ROUNDDOWN((Table2[[#This Row],[Time]]/60-Table2[[#This Row],[Time2]])*60,0)</f>
        <v>36</v>
      </c>
      <c r="Y1694" s="1">
        <f>IF(Table2[[#This Row],[Time2]]&lt;10,0&amp;Table2[[#This Row],[Time2]],Table2[[#This Row],[Time2]])</f>
        <v>13</v>
      </c>
      <c r="Z1694" s="1">
        <f>IF(Table2[[#This Row],[Time3]]&lt;10,0&amp;Table2[[#This Row],[Time3]],Table2[[#This Row],[Time3]])</f>
        <v>36</v>
      </c>
      <c r="AA1694" s="2" t="str">
        <f>Table2[[#This Row],[Time4]]&amp;":"&amp;Table2[[#This Row],[Time5]]</f>
        <v>13:36</v>
      </c>
      <c r="AB1694" s="1" t="str" cm="1">
        <f t="array" ref="AB1694">IFERROR(IF(Table2[[#This Row],[code]]="","",_xlfn.IFS(AND(Table2[[#This Row],[code]]&lt;400,Table2[[#This Row],[code]]&lt;&gt;""),2,Table2[[#This Row],[code]]&gt;500,4)),"")</f>
        <v/>
      </c>
      <c r="AC1694" s="1" t="str">
        <f>IF(Table2[[#This Row],[Event]]="Penalty",Table2[[#This Row],[number]],IF(Table2[[#This Row],[Event]]="Time-Out",401,""))</f>
        <v/>
      </c>
      <c r="AD1694" s="1">
        <f>ROW(A1693)</f>
        <v>1693</v>
      </c>
      <c r="AE1694" s="1">
        <f>COUNTIFS(Table2[GameID],Table2[[#This Row],[GameID]],Table2[Column1],"&lt;="&amp;Table2[[#This Row],[Column1]])-1</f>
        <v>2</v>
      </c>
    </row>
    <row r="1695" spans="1:31" x14ac:dyDescent="0.45">
      <c r="A1695" t="s">
        <v>337</v>
      </c>
      <c r="B1695" t="str">
        <f>_xlfn.TEXTBEFORE(Table2[[#This Row],[Kamp]]," - ")</f>
        <v>RungstedHørsholm</v>
      </c>
      <c r="C1695" t="str">
        <f>_xlfn.TEXTAFTER(Table2[[#This Row],[Kamp]],"- ")</f>
        <v>Copenhagen FC</v>
      </c>
      <c r="D1695">
        <v>44990</v>
      </c>
      <c r="E1695">
        <v>69187</v>
      </c>
      <c r="F1695">
        <v>20222023</v>
      </c>
      <c r="G1695" t="s">
        <v>372</v>
      </c>
      <c r="H1695" t="s">
        <v>662</v>
      </c>
      <c r="I1695" t="s">
        <v>678</v>
      </c>
      <c r="J1695">
        <v>1</v>
      </c>
      <c r="K1695">
        <v>29508</v>
      </c>
      <c r="L1695">
        <v>1</v>
      </c>
      <c r="M1695" t="s">
        <v>630</v>
      </c>
      <c r="N1695" t="s">
        <v>90</v>
      </c>
      <c r="O1695" t="s">
        <v>402</v>
      </c>
      <c r="P1695">
        <v>87</v>
      </c>
      <c r="Q1695">
        <v>84</v>
      </c>
      <c r="R1695">
        <f>SUMIFS(Table2[number],Table2[Event],"Goal",Table2[H/U],"HOME",Table2[GameID],Table2[[#This Row],[GameID]],Table2[GameTime],"&lt;="&amp;Table2[[#This Row],[GameTime]])</f>
        <v>2</v>
      </c>
      <c r="S1695">
        <f>SUMIFS(Table2[number],Table2[Event],"Goal",Table2[H/U],"AWAY",Table2[GameID],Table2[[#This Row],[GameID]],Table2[GameTime],"&lt;="&amp;Table2[[#This Row],[GameTime]])</f>
        <v>1</v>
      </c>
      <c r="T1695" t="str">
        <f>IF(Table2[[#This Row],[Event]]="Goal",Table2[[#This Row],[Hscore]]&amp;"-"&amp;Table2[[#This Row],[Uscore]],"")</f>
        <v>2-1</v>
      </c>
      <c r="U1695">
        <v>848</v>
      </c>
      <c r="V1695" s="1">
        <f>Table2[[#This Row],[GameTime]]-(Table2[[#This Row],[period]]-1)*1200</f>
        <v>848</v>
      </c>
      <c r="W1695" s="1">
        <f>ROUNDDOWN(Table2[[#This Row],[Time]]/60,0)</f>
        <v>14</v>
      </c>
      <c r="X1695" s="1">
        <f>ROUNDDOWN((Table2[[#This Row],[Time]]/60-Table2[[#This Row],[Time2]])*60,0)</f>
        <v>7</v>
      </c>
      <c r="Y1695" s="1">
        <f>IF(Table2[[#This Row],[Time2]]&lt;10,0&amp;Table2[[#This Row],[Time2]],Table2[[#This Row],[Time2]])</f>
        <v>14</v>
      </c>
      <c r="Z1695" s="1" t="str">
        <f>IF(Table2[[#This Row],[Time3]]&lt;10,0&amp;Table2[[#This Row],[Time3]],Table2[[#This Row],[Time3]])</f>
        <v>07</v>
      </c>
      <c r="AA1695" s="2" t="str">
        <f>Table2[[#This Row],[Time4]]&amp;":"&amp;Table2[[#This Row],[Time5]]</f>
        <v>14:07</v>
      </c>
      <c r="AB1695" s="1" t="str" cm="1">
        <f t="array" ref="AB1695">IFERROR(IF(Table2[[#This Row],[code]]="","",_xlfn.IFS(AND(Table2[[#This Row],[code]]&lt;400,Table2[[#This Row],[code]]&lt;&gt;""),2,Table2[[#This Row],[code]]&gt;500,4)),"")</f>
        <v/>
      </c>
      <c r="AC1695" s="1" t="str">
        <f>IF(Table2[[#This Row],[Event]]="Penalty",Table2[[#This Row],[number]],IF(Table2[[#This Row],[Event]]="Time-Out",401,""))</f>
        <v/>
      </c>
      <c r="AD1695" s="1">
        <f>ROW(A1694)</f>
        <v>1694</v>
      </c>
      <c r="AE1695" s="1">
        <f>COUNTIFS(Table2[GameID],Table2[[#This Row],[GameID]],Table2[Column1],"&lt;="&amp;Table2[[#This Row],[Column1]])-1</f>
        <v>3</v>
      </c>
    </row>
    <row r="1696" spans="1:31" x14ac:dyDescent="0.45">
      <c r="A1696" t="s">
        <v>337</v>
      </c>
      <c r="B1696" t="str">
        <f>_xlfn.TEXTBEFORE(Table2[[#This Row],[Kamp]]," - ")</f>
        <v>RungstedHørsholm</v>
      </c>
      <c r="C1696" t="str">
        <f>_xlfn.TEXTAFTER(Table2[[#This Row],[Kamp]],"- ")</f>
        <v>Copenhagen FC</v>
      </c>
      <c r="D1696">
        <v>44990</v>
      </c>
      <c r="E1696">
        <v>69187</v>
      </c>
      <c r="F1696">
        <v>20222023</v>
      </c>
      <c r="G1696" t="s">
        <v>372</v>
      </c>
      <c r="H1696" t="s">
        <v>667</v>
      </c>
      <c r="I1696" t="s">
        <v>677</v>
      </c>
      <c r="J1696">
        <v>2</v>
      </c>
      <c r="K1696">
        <v>29513</v>
      </c>
      <c r="L1696">
        <v>1</v>
      </c>
      <c r="M1696" t="s">
        <v>630</v>
      </c>
      <c r="N1696" t="s">
        <v>244</v>
      </c>
      <c r="O1696" t="s">
        <v>240</v>
      </c>
      <c r="P1696">
        <v>20</v>
      </c>
      <c r="Q1696">
        <v>3</v>
      </c>
      <c r="R1696">
        <f>SUMIFS(Table2[number],Table2[Event],"Goal",Table2[H/U],"HOME",Table2[GameID],Table2[[#This Row],[GameID]],Table2[GameTime],"&lt;="&amp;Table2[[#This Row],[GameTime]])</f>
        <v>2</v>
      </c>
      <c r="S1696">
        <f>SUMIFS(Table2[number],Table2[Event],"Goal",Table2[H/U],"AWAY",Table2[GameID],Table2[[#This Row],[GameID]],Table2[GameTime],"&lt;="&amp;Table2[[#This Row],[GameTime]])</f>
        <v>2</v>
      </c>
      <c r="T1696" t="str">
        <f>IF(Table2[[#This Row],[Event]]="Goal",Table2[[#This Row],[Hscore]]&amp;"-"&amp;Table2[[#This Row],[Uscore]],"")</f>
        <v>2-2</v>
      </c>
      <c r="U1696">
        <v>1484</v>
      </c>
      <c r="V1696" s="1">
        <f>Table2[[#This Row],[GameTime]]-(Table2[[#This Row],[period]]-1)*1200</f>
        <v>284</v>
      </c>
      <c r="W1696" s="1">
        <f>ROUNDDOWN(Table2[[#This Row],[Time]]/60,0)</f>
        <v>4</v>
      </c>
      <c r="X1696" s="1">
        <f>ROUNDDOWN((Table2[[#This Row],[Time]]/60-Table2[[#This Row],[Time2]])*60,0)</f>
        <v>44</v>
      </c>
      <c r="Y1696" s="1" t="str">
        <f>IF(Table2[[#This Row],[Time2]]&lt;10,0&amp;Table2[[#This Row],[Time2]],Table2[[#This Row],[Time2]])</f>
        <v>04</v>
      </c>
      <c r="Z1696" s="1">
        <f>IF(Table2[[#This Row],[Time3]]&lt;10,0&amp;Table2[[#This Row],[Time3]],Table2[[#This Row],[Time3]])</f>
        <v>44</v>
      </c>
      <c r="AA1696" s="2" t="str">
        <f>Table2[[#This Row],[Time4]]&amp;":"&amp;Table2[[#This Row],[Time5]]</f>
        <v>04:44</v>
      </c>
      <c r="AB1696" s="1" t="str" cm="1">
        <f t="array" ref="AB1696">IFERROR(IF(Table2[[#This Row],[code]]="","",_xlfn.IFS(AND(Table2[[#This Row],[code]]&lt;400,Table2[[#This Row],[code]]&lt;&gt;""),2,Table2[[#This Row],[code]]&gt;500,4)),"")</f>
        <v/>
      </c>
      <c r="AC1696" s="1" t="str">
        <f>IF(Table2[[#This Row],[Event]]="Penalty",Table2[[#This Row],[number]],IF(Table2[[#This Row],[Event]]="Time-Out",401,""))</f>
        <v/>
      </c>
      <c r="AD1696" s="1">
        <f>ROW(A1695)</f>
        <v>1695</v>
      </c>
      <c r="AE1696" s="1">
        <f>COUNTIFS(Table2[GameID],Table2[[#This Row],[GameID]],Table2[Column1],"&lt;="&amp;Table2[[#This Row],[Column1]])-1</f>
        <v>4</v>
      </c>
    </row>
    <row r="1697" spans="1:31" x14ac:dyDescent="0.45">
      <c r="A1697" t="s">
        <v>337</v>
      </c>
      <c r="B1697" t="str">
        <f>_xlfn.TEXTBEFORE(Table2[[#This Row],[Kamp]]," - ")</f>
        <v>RungstedHørsholm</v>
      </c>
      <c r="C1697" t="str">
        <f>_xlfn.TEXTAFTER(Table2[[#This Row],[Kamp]],"- ")</f>
        <v>Copenhagen FC</v>
      </c>
      <c r="D1697">
        <v>44990</v>
      </c>
      <c r="E1697">
        <v>69187</v>
      </c>
      <c r="F1697">
        <v>20222023</v>
      </c>
      <c r="G1697" t="s">
        <v>372</v>
      </c>
      <c r="H1697" t="s">
        <v>662</v>
      </c>
      <c r="I1697" t="s">
        <v>678</v>
      </c>
      <c r="J1697">
        <v>2</v>
      </c>
      <c r="K1697">
        <v>29508</v>
      </c>
      <c r="L1697">
        <v>1</v>
      </c>
      <c r="M1697" t="s">
        <v>630</v>
      </c>
      <c r="N1697" t="s">
        <v>87</v>
      </c>
      <c r="O1697" t="s">
        <v>88</v>
      </c>
      <c r="P1697">
        <v>27</v>
      </c>
      <c r="Q1697">
        <v>30</v>
      </c>
      <c r="R1697">
        <f>SUMIFS(Table2[number],Table2[Event],"Goal",Table2[H/U],"HOME",Table2[GameID],Table2[[#This Row],[GameID]],Table2[GameTime],"&lt;="&amp;Table2[[#This Row],[GameTime]])</f>
        <v>3</v>
      </c>
      <c r="S1697">
        <f>SUMIFS(Table2[number],Table2[Event],"Goal",Table2[H/U],"AWAY",Table2[GameID],Table2[[#This Row],[GameID]],Table2[GameTime],"&lt;="&amp;Table2[[#This Row],[GameTime]])</f>
        <v>2</v>
      </c>
      <c r="T1697" t="str">
        <f>IF(Table2[[#This Row],[Event]]="Goal",Table2[[#This Row],[Hscore]]&amp;"-"&amp;Table2[[#This Row],[Uscore]],"")</f>
        <v>3-2</v>
      </c>
      <c r="U1697">
        <v>1694</v>
      </c>
      <c r="V1697" s="1">
        <f>Table2[[#This Row],[GameTime]]-(Table2[[#This Row],[period]]-1)*1200</f>
        <v>494</v>
      </c>
      <c r="W1697" s="1">
        <f>ROUNDDOWN(Table2[[#This Row],[Time]]/60,0)</f>
        <v>8</v>
      </c>
      <c r="X1697" s="1">
        <f>ROUNDDOWN((Table2[[#This Row],[Time]]/60-Table2[[#This Row],[Time2]])*60,0)</f>
        <v>14</v>
      </c>
      <c r="Y1697" s="1" t="str">
        <f>IF(Table2[[#This Row],[Time2]]&lt;10,0&amp;Table2[[#This Row],[Time2]],Table2[[#This Row],[Time2]])</f>
        <v>08</v>
      </c>
      <c r="Z1697" s="1">
        <f>IF(Table2[[#This Row],[Time3]]&lt;10,0&amp;Table2[[#This Row],[Time3]],Table2[[#This Row],[Time3]])</f>
        <v>14</v>
      </c>
      <c r="AA1697" s="2" t="str">
        <f>Table2[[#This Row],[Time4]]&amp;":"&amp;Table2[[#This Row],[Time5]]</f>
        <v>08:14</v>
      </c>
      <c r="AB1697" s="1" t="str" cm="1">
        <f t="array" ref="AB1697">IFERROR(IF(Table2[[#This Row],[code]]="","",_xlfn.IFS(AND(Table2[[#This Row],[code]]&lt;400,Table2[[#This Row],[code]]&lt;&gt;""),2,Table2[[#This Row],[code]]&gt;500,4)),"")</f>
        <v/>
      </c>
      <c r="AC1697" s="1" t="str">
        <f>IF(Table2[[#This Row],[Event]]="Penalty",Table2[[#This Row],[number]],IF(Table2[[#This Row],[Event]]="Time-Out",401,""))</f>
        <v/>
      </c>
      <c r="AD1697" s="1">
        <f>ROW(A1696)</f>
        <v>1696</v>
      </c>
      <c r="AE1697" s="1">
        <f>COUNTIFS(Table2[GameID],Table2[[#This Row],[GameID]],Table2[Column1],"&lt;="&amp;Table2[[#This Row],[Column1]])-1</f>
        <v>5</v>
      </c>
    </row>
    <row r="1698" spans="1:31" x14ac:dyDescent="0.45">
      <c r="A1698" t="s">
        <v>337</v>
      </c>
      <c r="B1698" t="str">
        <f>_xlfn.TEXTBEFORE(Table2[[#This Row],[Kamp]]," - ")</f>
        <v>RungstedHørsholm</v>
      </c>
      <c r="C1698" t="str">
        <f>_xlfn.TEXTAFTER(Table2[[#This Row],[Kamp]],"- ")</f>
        <v>Copenhagen FC</v>
      </c>
      <c r="D1698">
        <v>44990</v>
      </c>
      <c r="E1698">
        <v>69187</v>
      </c>
      <c r="F1698">
        <v>20222023</v>
      </c>
      <c r="G1698" t="s">
        <v>372</v>
      </c>
      <c r="H1698" t="s">
        <v>667</v>
      </c>
      <c r="I1698" t="s">
        <v>677</v>
      </c>
      <c r="J1698">
        <v>2</v>
      </c>
      <c r="K1698">
        <v>29513</v>
      </c>
      <c r="L1698">
        <v>222</v>
      </c>
      <c r="M1698" t="s">
        <v>631</v>
      </c>
      <c r="N1698" t="s">
        <v>245</v>
      </c>
      <c r="O1698" t="s">
        <v>634</v>
      </c>
      <c r="P1698">
        <v>22</v>
      </c>
      <c r="Q1698" t="s">
        <v>634</v>
      </c>
      <c r="R1698">
        <f>SUMIFS(Table2[number],Table2[Event],"Goal",Table2[H/U],"HOME",Table2[GameID],Table2[[#This Row],[GameID]],Table2[GameTime],"&lt;="&amp;Table2[[#This Row],[GameTime]])</f>
        <v>3</v>
      </c>
      <c r="S1698">
        <f>SUMIFS(Table2[number],Table2[Event],"Goal",Table2[H/U],"AWAY",Table2[GameID],Table2[[#This Row],[GameID]],Table2[GameTime],"&lt;="&amp;Table2[[#This Row],[GameTime]])</f>
        <v>2</v>
      </c>
      <c r="T1698" t="str">
        <f>IF(Table2[[#This Row],[Event]]="Goal",Table2[[#This Row],[Hscore]]&amp;"-"&amp;Table2[[#This Row],[Uscore]],"")</f>
        <v/>
      </c>
      <c r="U1698">
        <v>1817</v>
      </c>
      <c r="V1698" s="1">
        <f>Table2[[#This Row],[GameTime]]-(Table2[[#This Row],[period]]-1)*1200</f>
        <v>617</v>
      </c>
      <c r="W1698" s="1">
        <f>ROUNDDOWN(Table2[[#This Row],[Time]]/60,0)</f>
        <v>10</v>
      </c>
      <c r="X1698" s="1">
        <f>ROUNDDOWN((Table2[[#This Row],[Time]]/60-Table2[[#This Row],[Time2]])*60,0)</f>
        <v>17</v>
      </c>
      <c r="Y1698" s="1">
        <f>IF(Table2[[#This Row],[Time2]]&lt;10,0&amp;Table2[[#This Row],[Time2]],Table2[[#This Row],[Time2]])</f>
        <v>10</v>
      </c>
      <c r="Z1698" s="1">
        <f>IF(Table2[[#This Row],[Time3]]&lt;10,0&amp;Table2[[#This Row],[Time3]],Table2[[#This Row],[Time3]])</f>
        <v>17</v>
      </c>
      <c r="AA1698" s="2" t="str">
        <f>Table2[[#This Row],[Time4]]&amp;":"&amp;Table2[[#This Row],[Time5]]</f>
        <v>10:17</v>
      </c>
      <c r="AB1698" s="1" cm="1">
        <f t="array" ref="AB1698">IFERROR(IF(Table2[[#This Row],[code]]="","",_xlfn.IFS(AND(Table2[[#This Row],[code]]&lt;400,Table2[[#This Row],[code]]&lt;&gt;""),2,Table2[[#This Row],[code]]&gt;500,4)),"")</f>
        <v>2</v>
      </c>
      <c r="AC1698" s="1">
        <f>IF(Table2[[#This Row],[Event]]="Penalty",Table2[[#This Row],[number]],IF(Table2[[#This Row],[Event]]="Time-Out",401,""))</f>
        <v>222</v>
      </c>
      <c r="AD1698" s="1">
        <f>ROW(A1697)</f>
        <v>1697</v>
      </c>
      <c r="AE1698" s="1">
        <f>COUNTIFS(Table2[GameID],Table2[[#This Row],[GameID]],Table2[Column1],"&lt;="&amp;Table2[[#This Row],[Column1]])-1</f>
        <v>6</v>
      </c>
    </row>
    <row r="1699" spans="1:31" x14ac:dyDescent="0.45">
      <c r="A1699" t="s">
        <v>337</v>
      </c>
      <c r="B1699" t="str">
        <f>_xlfn.TEXTBEFORE(Table2[[#This Row],[Kamp]]," - ")</f>
        <v>RungstedHørsholm</v>
      </c>
      <c r="C1699" t="str">
        <f>_xlfn.TEXTAFTER(Table2[[#This Row],[Kamp]],"- ")</f>
        <v>Copenhagen FC</v>
      </c>
      <c r="D1699">
        <v>44990</v>
      </c>
      <c r="E1699">
        <v>69187</v>
      </c>
      <c r="F1699">
        <v>20222023</v>
      </c>
      <c r="G1699" t="s">
        <v>372</v>
      </c>
      <c r="H1699" t="s">
        <v>667</v>
      </c>
      <c r="I1699" t="s">
        <v>677</v>
      </c>
      <c r="J1699">
        <v>2</v>
      </c>
      <c r="K1699">
        <v>29513</v>
      </c>
      <c r="L1699">
        <v>1</v>
      </c>
      <c r="M1699" t="s">
        <v>630</v>
      </c>
      <c r="N1699" t="s">
        <v>244</v>
      </c>
      <c r="O1699" t="s">
        <v>252</v>
      </c>
      <c r="P1699">
        <v>20</v>
      </c>
      <c r="Q1699">
        <v>63</v>
      </c>
      <c r="R1699">
        <f>SUMIFS(Table2[number],Table2[Event],"Goal",Table2[H/U],"HOME",Table2[GameID],Table2[[#This Row],[GameID]],Table2[GameTime],"&lt;="&amp;Table2[[#This Row],[GameTime]])</f>
        <v>3</v>
      </c>
      <c r="S1699">
        <f>SUMIFS(Table2[number],Table2[Event],"Goal",Table2[H/U],"AWAY",Table2[GameID],Table2[[#This Row],[GameID]],Table2[GameTime],"&lt;="&amp;Table2[[#This Row],[GameTime]])</f>
        <v>3</v>
      </c>
      <c r="T1699" t="str">
        <f>IF(Table2[[#This Row],[Event]]="Goal",Table2[[#This Row],[Hscore]]&amp;"-"&amp;Table2[[#This Row],[Uscore]],"")</f>
        <v>3-3</v>
      </c>
      <c r="U1699">
        <v>1874</v>
      </c>
      <c r="V1699" s="1">
        <f>Table2[[#This Row],[GameTime]]-(Table2[[#This Row],[period]]-1)*1200</f>
        <v>674</v>
      </c>
      <c r="W1699" s="1">
        <f>ROUNDDOWN(Table2[[#This Row],[Time]]/60,0)</f>
        <v>11</v>
      </c>
      <c r="X1699" s="1">
        <f>ROUNDDOWN((Table2[[#This Row],[Time]]/60-Table2[[#This Row],[Time2]])*60,0)</f>
        <v>14</v>
      </c>
      <c r="Y1699" s="1">
        <f>IF(Table2[[#This Row],[Time2]]&lt;10,0&amp;Table2[[#This Row],[Time2]],Table2[[#This Row],[Time2]])</f>
        <v>11</v>
      </c>
      <c r="Z1699" s="1">
        <f>IF(Table2[[#This Row],[Time3]]&lt;10,0&amp;Table2[[#This Row],[Time3]],Table2[[#This Row],[Time3]])</f>
        <v>14</v>
      </c>
      <c r="AA1699" s="2" t="str">
        <f>Table2[[#This Row],[Time4]]&amp;":"&amp;Table2[[#This Row],[Time5]]</f>
        <v>11:14</v>
      </c>
      <c r="AB1699" s="1" t="str" cm="1">
        <f t="array" ref="AB1699">IFERROR(IF(Table2[[#This Row],[code]]="","",_xlfn.IFS(AND(Table2[[#This Row],[code]]&lt;400,Table2[[#This Row],[code]]&lt;&gt;""),2,Table2[[#This Row],[code]]&gt;500,4)),"")</f>
        <v/>
      </c>
      <c r="AC1699" s="1" t="str">
        <f>IF(Table2[[#This Row],[Event]]="Penalty",Table2[[#This Row],[number]],IF(Table2[[#This Row],[Event]]="Time-Out",401,""))</f>
        <v/>
      </c>
      <c r="AD1699" s="1">
        <f>ROW(A1698)</f>
        <v>1698</v>
      </c>
      <c r="AE1699" s="1">
        <f>COUNTIFS(Table2[GameID],Table2[[#This Row],[GameID]],Table2[Column1],"&lt;="&amp;Table2[[#This Row],[Column1]])-1</f>
        <v>7</v>
      </c>
    </row>
    <row r="1700" spans="1:31" x14ac:dyDescent="0.45">
      <c r="A1700" t="s">
        <v>337</v>
      </c>
      <c r="B1700" t="str">
        <f>_xlfn.TEXTBEFORE(Table2[[#This Row],[Kamp]]," - ")</f>
        <v>RungstedHørsholm</v>
      </c>
      <c r="C1700" t="str">
        <f>_xlfn.TEXTAFTER(Table2[[#This Row],[Kamp]],"- ")</f>
        <v>Copenhagen FC</v>
      </c>
      <c r="D1700">
        <v>44990</v>
      </c>
      <c r="E1700">
        <v>69187</v>
      </c>
      <c r="F1700">
        <v>20222023</v>
      </c>
      <c r="G1700" t="s">
        <v>372</v>
      </c>
      <c r="H1700" t="s">
        <v>662</v>
      </c>
      <c r="I1700" t="s">
        <v>678</v>
      </c>
      <c r="J1700">
        <v>2</v>
      </c>
      <c r="K1700">
        <v>29508</v>
      </c>
      <c r="L1700">
        <v>1</v>
      </c>
      <c r="M1700" t="s">
        <v>630</v>
      </c>
      <c r="N1700" t="s">
        <v>92</v>
      </c>
      <c r="O1700" t="s">
        <v>402</v>
      </c>
      <c r="P1700">
        <v>96</v>
      </c>
      <c r="Q1700">
        <v>84</v>
      </c>
      <c r="R1700">
        <f>SUMIFS(Table2[number],Table2[Event],"Goal",Table2[H/U],"HOME",Table2[GameID],Table2[[#This Row],[GameID]],Table2[GameTime],"&lt;="&amp;Table2[[#This Row],[GameTime]])</f>
        <v>4</v>
      </c>
      <c r="S1700">
        <f>SUMIFS(Table2[number],Table2[Event],"Goal",Table2[H/U],"AWAY",Table2[GameID],Table2[[#This Row],[GameID]],Table2[GameTime],"&lt;="&amp;Table2[[#This Row],[GameTime]])</f>
        <v>3</v>
      </c>
      <c r="T1700" t="str">
        <f>IF(Table2[[#This Row],[Event]]="Goal",Table2[[#This Row],[Hscore]]&amp;"-"&amp;Table2[[#This Row],[Uscore]],"")</f>
        <v>4-3</v>
      </c>
      <c r="U1700">
        <v>1935</v>
      </c>
      <c r="V1700" s="1">
        <f>Table2[[#This Row],[GameTime]]-(Table2[[#This Row],[period]]-1)*1200</f>
        <v>735</v>
      </c>
      <c r="W1700" s="1">
        <f>ROUNDDOWN(Table2[[#This Row],[Time]]/60,0)</f>
        <v>12</v>
      </c>
      <c r="X1700" s="1">
        <f>ROUNDDOWN((Table2[[#This Row],[Time]]/60-Table2[[#This Row],[Time2]])*60,0)</f>
        <v>15</v>
      </c>
      <c r="Y1700" s="1">
        <f>IF(Table2[[#This Row],[Time2]]&lt;10,0&amp;Table2[[#This Row],[Time2]],Table2[[#This Row],[Time2]])</f>
        <v>12</v>
      </c>
      <c r="Z1700" s="1">
        <f>IF(Table2[[#This Row],[Time3]]&lt;10,0&amp;Table2[[#This Row],[Time3]],Table2[[#This Row],[Time3]])</f>
        <v>15</v>
      </c>
      <c r="AA1700" s="2" t="str">
        <f>Table2[[#This Row],[Time4]]&amp;":"&amp;Table2[[#This Row],[Time5]]</f>
        <v>12:15</v>
      </c>
      <c r="AB1700" s="1" t="str" cm="1">
        <f t="array" ref="AB1700">IFERROR(IF(Table2[[#This Row],[code]]="","",_xlfn.IFS(AND(Table2[[#This Row],[code]]&lt;400,Table2[[#This Row],[code]]&lt;&gt;""),2,Table2[[#This Row],[code]]&gt;500,4)),"")</f>
        <v/>
      </c>
      <c r="AC1700" s="1" t="str">
        <f>IF(Table2[[#This Row],[Event]]="Penalty",Table2[[#This Row],[number]],IF(Table2[[#This Row],[Event]]="Time-Out",401,""))</f>
        <v/>
      </c>
      <c r="AD1700" s="1">
        <f>ROW(A1699)</f>
        <v>1699</v>
      </c>
      <c r="AE1700" s="1">
        <f>COUNTIFS(Table2[GameID],Table2[[#This Row],[GameID]],Table2[Column1],"&lt;="&amp;Table2[[#This Row],[Column1]])-1</f>
        <v>8</v>
      </c>
    </row>
    <row r="1701" spans="1:31" x14ac:dyDescent="0.45">
      <c r="A1701" t="s">
        <v>337</v>
      </c>
      <c r="B1701" t="str">
        <f>_xlfn.TEXTBEFORE(Table2[[#This Row],[Kamp]]," - ")</f>
        <v>RungstedHørsholm</v>
      </c>
      <c r="C1701" t="str">
        <f>_xlfn.TEXTAFTER(Table2[[#This Row],[Kamp]],"- ")</f>
        <v>Copenhagen FC</v>
      </c>
      <c r="D1701">
        <v>44990</v>
      </c>
      <c r="E1701">
        <v>69187</v>
      </c>
      <c r="F1701">
        <v>20222023</v>
      </c>
      <c r="G1701" t="s">
        <v>372</v>
      </c>
      <c r="H1701" t="s">
        <v>662</v>
      </c>
      <c r="I1701" t="s">
        <v>678</v>
      </c>
      <c r="J1701">
        <v>2</v>
      </c>
      <c r="K1701">
        <v>29508</v>
      </c>
      <c r="L1701">
        <v>201</v>
      </c>
      <c r="M1701" t="s">
        <v>631</v>
      </c>
      <c r="N1701" t="s">
        <v>403</v>
      </c>
      <c r="O1701" t="s">
        <v>634</v>
      </c>
      <c r="P1701">
        <v>88</v>
      </c>
      <c r="Q1701" t="s">
        <v>634</v>
      </c>
      <c r="R1701">
        <f>SUMIFS(Table2[number],Table2[Event],"Goal",Table2[H/U],"HOME",Table2[GameID],Table2[[#This Row],[GameID]],Table2[GameTime],"&lt;="&amp;Table2[[#This Row],[GameTime]])</f>
        <v>4</v>
      </c>
      <c r="S1701">
        <f>SUMIFS(Table2[number],Table2[Event],"Goal",Table2[H/U],"AWAY",Table2[GameID],Table2[[#This Row],[GameID]],Table2[GameTime],"&lt;="&amp;Table2[[#This Row],[GameTime]])</f>
        <v>3</v>
      </c>
      <c r="T1701" t="str">
        <f>IF(Table2[[#This Row],[Event]]="Goal",Table2[[#This Row],[Hscore]]&amp;"-"&amp;Table2[[#This Row],[Uscore]],"")</f>
        <v/>
      </c>
      <c r="U1701">
        <v>2177</v>
      </c>
      <c r="V1701" s="1">
        <f>Table2[[#This Row],[GameTime]]-(Table2[[#This Row],[period]]-1)*1200</f>
        <v>977</v>
      </c>
      <c r="W1701" s="1">
        <f>ROUNDDOWN(Table2[[#This Row],[Time]]/60,0)</f>
        <v>16</v>
      </c>
      <c r="X1701" s="1">
        <f>ROUNDDOWN((Table2[[#This Row],[Time]]/60-Table2[[#This Row],[Time2]])*60,0)</f>
        <v>17</v>
      </c>
      <c r="Y1701" s="1">
        <f>IF(Table2[[#This Row],[Time2]]&lt;10,0&amp;Table2[[#This Row],[Time2]],Table2[[#This Row],[Time2]])</f>
        <v>16</v>
      </c>
      <c r="Z1701" s="1">
        <f>IF(Table2[[#This Row],[Time3]]&lt;10,0&amp;Table2[[#This Row],[Time3]],Table2[[#This Row],[Time3]])</f>
        <v>17</v>
      </c>
      <c r="AA1701" s="2" t="str">
        <f>Table2[[#This Row],[Time4]]&amp;":"&amp;Table2[[#This Row],[Time5]]</f>
        <v>16:17</v>
      </c>
      <c r="AB1701" s="1" cm="1">
        <f t="array" ref="AB1701">IFERROR(IF(Table2[[#This Row],[code]]="","",_xlfn.IFS(AND(Table2[[#This Row],[code]]&lt;400,Table2[[#This Row],[code]]&lt;&gt;""),2,Table2[[#This Row],[code]]&gt;500,4)),"")</f>
        <v>2</v>
      </c>
      <c r="AC1701" s="1">
        <f>IF(Table2[[#This Row],[Event]]="Penalty",Table2[[#This Row],[number]],IF(Table2[[#This Row],[Event]]="Time-Out",401,""))</f>
        <v>201</v>
      </c>
      <c r="AD1701" s="1">
        <f>ROW(A1700)</f>
        <v>1700</v>
      </c>
      <c r="AE1701" s="1">
        <f>COUNTIFS(Table2[GameID],Table2[[#This Row],[GameID]],Table2[Column1],"&lt;="&amp;Table2[[#This Row],[Column1]])-1</f>
        <v>9</v>
      </c>
    </row>
    <row r="1702" spans="1:31" x14ac:dyDescent="0.45">
      <c r="A1702" t="s">
        <v>337</v>
      </c>
      <c r="B1702" t="str">
        <f>_xlfn.TEXTBEFORE(Table2[[#This Row],[Kamp]]," - ")</f>
        <v>RungstedHørsholm</v>
      </c>
      <c r="C1702" t="str">
        <f>_xlfn.TEXTAFTER(Table2[[#This Row],[Kamp]],"- ")</f>
        <v>Copenhagen FC</v>
      </c>
      <c r="D1702">
        <v>44990</v>
      </c>
      <c r="E1702">
        <v>69187</v>
      </c>
      <c r="F1702">
        <v>20222023</v>
      </c>
      <c r="G1702" t="s">
        <v>372</v>
      </c>
      <c r="H1702" t="s">
        <v>667</v>
      </c>
      <c r="I1702" t="s">
        <v>677</v>
      </c>
      <c r="J1702">
        <v>2</v>
      </c>
      <c r="K1702">
        <v>29513</v>
      </c>
      <c r="L1702">
        <v>212</v>
      </c>
      <c r="M1702" t="s">
        <v>631</v>
      </c>
      <c r="N1702" t="s">
        <v>247</v>
      </c>
      <c r="O1702" t="s">
        <v>634</v>
      </c>
      <c r="P1702">
        <v>27</v>
      </c>
      <c r="Q1702" t="s">
        <v>634</v>
      </c>
      <c r="R1702">
        <f>SUMIFS(Table2[number],Table2[Event],"Goal",Table2[H/U],"HOME",Table2[GameID],Table2[[#This Row],[GameID]],Table2[GameTime],"&lt;="&amp;Table2[[#This Row],[GameTime]])</f>
        <v>4</v>
      </c>
      <c r="S1702">
        <f>SUMIFS(Table2[number],Table2[Event],"Goal",Table2[H/U],"AWAY",Table2[GameID],Table2[[#This Row],[GameID]],Table2[GameTime],"&lt;="&amp;Table2[[#This Row],[GameTime]])</f>
        <v>3</v>
      </c>
      <c r="T1702" t="str">
        <f>IF(Table2[[#This Row],[Event]]="Goal",Table2[[#This Row],[Hscore]]&amp;"-"&amp;Table2[[#This Row],[Uscore]],"")</f>
        <v/>
      </c>
      <c r="U1702">
        <v>2318</v>
      </c>
      <c r="V1702" s="1">
        <f>Table2[[#This Row],[GameTime]]-(Table2[[#This Row],[period]]-1)*1200</f>
        <v>1118</v>
      </c>
      <c r="W1702" s="1">
        <f>ROUNDDOWN(Table2[[#This Row],[Time]]/60,0)</f>
        <v>18</v>
      </c>
      <c r="X1702" s="1">
        <f>ROUNDDOWN((Table2[[#This Row],[Time]]/60-Table2[[#This Row],[Time2]])*60,0)</f>
        <v>38</v>
      </c>
      <c r="Y1702" s="1">
        <f>IF(Table2[[#This Row],[Time2]]&lt;10,0&amp;Table2[[#This Row],[Time2]],Table2[[#This Row],[Time2]])</f>
        <v>18</v>
      </c>
      <c r="Z1702" s="1">
        <f>IF(Table2[[#This Row],[Time3]]&lt;10,0&amp;Table2[[#This Row],[Time3]],Table2[[#This Row],[Time3]])</f>
        <v>38</v>
      </c>
      <c r="AA1702" s="2" t="str">
        <f>Table2[[#This Row],[Time4]]&amp;":"&amp;Table2[[#This Row],[Time5]]</f>
        <v>18:38</v>
      </c>
      <c r="AB1702" s="1" cm="1">
        <f t="array" ref="AB1702">IFERROR(IF(Table2[[#This Row],[code]]="","",_xlfn.IFS(AND(Table2[[#This Row],[code]]&lt;400,Table2[[#This Row],[code]]&lt;&gt;""),2,Table2[[#This Row],[code]]&gt;500,4)),"")</f>
        <v>2</v>
      </c>
      <c r="AC1702" s="1">
        <f>IF(Table2[[#This Row],[Event]]="Penalty",Table2[[#This Row],[number]],IF(Table2[[#This Row],[Event]]="Time-Out",401,""))</f>
        <v>212</v>
      </c>
      <c r="AD1702" s="1">
        <f>ROW(A1701)</f>
        <v>1701</v>
      </c>
      <c r="AE1702" s="1">
        <f>COUNTIFS(Table2[GameID],Table2[[#This Row],[GameID]],Table2[Column1],"&lt;="&amp;Table2[[#This Row],[Column1]])-1</f>
        <v>10</v>
      </c>
    </row>
    <row r="1703" spans="1:31" x14ac:dyDescent="0.45">
      <c r="A1703" t="s">
        <v>337</v>
      </c>
      <c r="B1703" t="str">
        <f>_xlfn.TEXTBEFORE(Table2[[#This Row],[Kamp]]," - ")</f>
        <v>RungstedHørsholm</v>
      </c>
      <c r="C1703" t="str">
        <f>_xlfn.TEXTAFTER(Table2[[#This Row],[Kamp]],"- ")</f>
        <v>Copenhagen FC</v>
      </c>
      <c r="D1703">
        <v>44990</v>
      </c>
      <c r="E1703">
        <v>69187</v>
      </c>
      <c r="F1703">
        <v>20222023</v>
      </c>
      <c r="G1703" t="s">
        <v>372</v>
      </c>
      <c r="H1703" t="s">
        <v>667</v>
      </c>
      <c r="I1703" t="s">
        <v>677</v>
      </c>
      <c r="J1703">
        <v>3</v>
      </c>
      <c r="K1703">
        <v>29513</v>
      </c>
      <c r="L1703">
        <v>1</v>
      </c>
      <c r="M1703" t="s">
        <v>630</v>
      </c>
      <c r="N1703" t="s">
        <v>244</v>
      </c>
      <c r="O1703" t="s">
        <v>256</v>
      </c>
      <c r="P1703">
        <v>20</v>
      </c>
      <c r="Q1703">
        <v>97</v>
      </c>
      <c r="R1703">
        <f>SUMIFS(Table2[number],Table2[Event],"Goal",Table2[H/U],"HOME",Table2[GameID],Table2[[#This Row],[GameID]],Table2[GameTime],"&lt;="&amp;Table2[[#This Row],[GameTime]])</f>
        <v>4</v>
      </c>
      <c r="S1703">
        <f>SUMIFS(Table2[number],Table2[Event],"Goal",Table2[H/U],"AWAY",Table2[GameID],Table2[[#This Row],[GameID]],Table2[GameTime],"&lt;="&amp;Table2[[#This Row],[GameTime]])</f>
        <v>4</v>
      </c>
      <c r="T1703" t="str">
        <f>IF(Table2[[#This Row],[Event]]="Goal",Table2[[#This Row],[Hscore]]&amp;"-"&amp;Table2[[#This Row],[Uscore]],"")</f>
        <v>4-4</v>
      </c>
      <c r="U1703">
        <v>2670</v>
      </c>
      <c r="V1703" s="1">
        <f>Table2[[#This Row],[GameTime]]-(Table2[[#This Row],[period]]-1)*1200</f>
        <v>270</v>
      </c>
      <c r="W1703" s="1">
        <f>ROUNDDOWN(Table2[[#This Row],[Time]]/60,0)</f>
        <v>4</v>
      </c>
      <c r="X1703" s="1">
        <f>ROUNDDOWN((Table2[[#This Row],[Time]]/60-Table2[[#This Row],[Time2]])*60,0)</f>
        <v>30</v>
      </c>
      <c r="Y1703" s="1" t="str">
        <f>IF(Table2[[#This Row],[Time2]]&lt;10,0&amp;Table2[[#This Row],[Time2]],Table2[[#This Row],[Time2]])</f>
        <v>04</v>
      </c>
      <c r="Z1703" s="1">
        <f>IF(Table2[[#This Row],[Time3]]&lt;10,0&amp;Table2[[#This Row],[Time3]],Table2[[#This Row],[Time3]])</f>
        <v>30</v>
      </c>
      <c r="AA1703" s="2" t="str">
        <f>Table2[[#This Row],[Time4]]&amp;":"&amp;Table2[[#This Row],[Time5]]</f>
        <v>04:30</v>
      </c>
      <c r="AB1703" s="1" t="str" cm="1">
        <f t="array" ref="AB1703">IFERROR(IF(Table2[[#This Row],[code]]="","",_xlfn.IFS(AND(Table2[[#This Row],[code]]&lt;400,Table2[[#This Row],[code]]&lt;&gt;""),2,Table2[[#This Row],[code]]&gt;500,4)),"")</f>
        <v/>
      </c>
      <c r="AC1703" s="1" t="str">
        <f>IF(Table2[[#This Row],[Event]]="Penalty",Table2[[#This Row],[number]],IF(Table2[[#This Row],[Event]]="Time-Out",401,""))</f>
        <v/>
      </c>
      <c r="AD1703" s="1">
        <f>ROW(A1702)</f>
        <v>1702</v>
      </c>
      <c r="AE1703" s="1">
        <f>COUNTIFS(Table2[GameID],Table2[[#This Row],[GameID]],Table2[Column1],"&lt;="&amp;Table2[[#This Row],[Column1]])-1</f>
        <v>11</v>
      </c>
    </row>
    <row r="1704" spans="1:31" x14ac:dyDescent="0.45">
      <c r="A1704" t="s">
        <v>337</v>
      </c>
      <c r="B1704" t="str">
        <f>_xlfn.TEXTBEFORE(Table2[[#This Row],[Kamp]]," - ")</f>
        <v>RungstedHørsholm</v>
      </c>
      <c r="C1704" t="str">
        <f>_xlfn.TEXTAFTER(Table2[[#This Row],[Kamp]],"- ")</f>
        <v>Copenhagen FC</v>
      </c>
      <c r="D1704">
        <v>44990</v>
      </c>
      <c r="E1704">
        <v>69187</v>
      </c>
      <c r="F1704">
        <v>20222023</v>
      </c>
      <c r="G1704" t="s">
        <v>372</v>
      </c>
      <c r="H1704" t="s">
        <v>662</v>
      </c>
      <c r="I1704" t="s">
        <v>678</v>
      </c>
      <c r="J1704">
        <v>3</v>
      </c>
      <c r="K1704">
        <v>29508</v>
      </c>
      <c r="L1704">
        <v>1</v>
      </c>
      <c r="M1704" t="s">
        <v>630</v>
      </c>
      <c r="N1704" t="s">
        <v>87</v>
      </c>
      <c r="O1704" t="s">
        <v>91</v>
      </c>
      <c r="P1704">
        <v>27</v>
      </c>
      <c r="Q1704">
        <v>11</v>
      </c>
      <c r="R1704">
        <f>SUMIFS(Table2[number],Table2[Event],"Goal",Table2[H/U],"HOME",Table2[GameID],Table2[[#This Row],[GameID]],Table2[GameTime],"&lt;="&amp;Table2[[#This Row],[GameTime]])</f>
        <v>5</v>
      </c>
      <c r="S1704">
        <f>SUMIFS(Table2[number],Table2[Event],"Goal",Table2[H/U],"AWAY",Table2[GameID],Table2[[#This Row],[GameID]],Table2[GameTime],"&lt;="&amp;Table2[[#This Row],[GameTime]])</f>
        <v>4</v>
      </c>
      <c r="T1704" t="str">
        <f>IF(Table2[[#This Row],[Event]]="Goal",Table2[[#This Row],[Hscore]]&amp;"-"&amp;Table2[[#This Row],[Uscore]],"")</f>
        <v>5-4</v>
      </c>
      <c r="U1704">
        <v>3208</v>
      </c>
      <c r="V1704" s="1">
        <f>Table2[[#This Row],[GameTime]]-(Table2[[#This Row],[period]]-1)*1200</f>
        <v>808</v>
      </c>
      <c r="W1704" s="1">
        <f>ROUNDDOWN(Table2[[#This Row],[Time]]/60,0)</f>
        <v>13</v>
      </c>
      <c r="X1704" s="1">
        <f>ROUNDDOWN((Table2[[#This Row],[Time]]/60-Table2[[#This Row],[Time2]])*60,0)</f>
        <v>28</v>
      </c>
      <c r="Y1704" s="1">
        <f>IF(Table2[[#This Row],[Time2]]&lt;10,0&amp;Table2[[#This Row],[Time2]],Table2[[#This Row],[Time2]])</f>
        <v>13</v>
      </c>
      <c r="Z1704" s="1">
        <f>IF(Table2[[#This Row],[Time3]]&lt;10,0&amp;Table2[[#This Row],[Time3]],Table2[[#This Row],[Time3]])</f>
        <v>28</v>
      </c>
      <c r="AA1704" s="2" t="str">
        <f>Table2[[#This Row],[Time4]]&amp;":"&amp;Table2[[#This Row],[Time5]]</f>
        <v>13:28</v>
      </c>
      <c r="AB1704" s="1" t="str" cm="1">
        <f t="array" ref="AB1704">IFERROR(IF(Table2[[#This Row],[code]]="","",_xlfn.IFS(AND(Table2[[#This Row],[code]]&lt;400,Table2[[#This Row],[code]]&lt;&gt;""),2,Table2[[#This Row],[code]]&gt;500,4)),"")</f>
        <v/>
      </c>
      <c r="AC1704" s="1" t="str">
        <f>IF(Table2[[#This Row],[Event]]="Penalty",Table2[[#This Row],[number]],IF(Table2[[#This Row],[Event]]="Time-Out",401,""))</f>
        <v/>
      </c>
      <c r="AD1704" s="1">
        <f>ROW(A1703)</f>
        <v>1703</v>
      </c>
      <c r="AE1704" s="1">
        <f>COUNTIFS(Table2[GameID],Table2[[#This Row],[GameID]],Table2[Column1],"&lt;="&amp;Table2[[#This Row],[Column1]])-1</f>
        <v>12</v>
      </c>
    </row>
    <row r="1705" spans="1:31" x14ac:dyDescent="0.45">
      <c r="A1705" t="s">
        <v>337</v>
      </c>
      <c r="B1705" t="str">
        <f>_xlfn.TEXTBEFORE(Table2[[#This Row],[Kamp]]," - ")</f>
        <v>RungstedHørsholm</v>
      </c>
      <c r="C1705" t="str">
        <f>_xlfn.TEXTAFTER(Table2[[#This Row],[Kamp]],"- ")</f>
        <v>Copenhagen FC</v>
      </c>
      <c r="D1705">
        <v>44990</v>
      </c>
      <c r="E1705">
        <v>69187</v>
      </c>
      <c r="F1705">
        <v>20222023</v>
      </c>
      <c r="G1705" t="s">
        <v>372</v>
      </c>
      <c r="H1705" t="s">
        <v>667</v>
      </c>
      <c r="I1705" t="s">
        <v>677</v>
      </c>
      <c r="J1705">
        <v>3</v>
      </c>
      <c r="K1705">
        <v>29513</v>
      </c>
      <c r="L1705">
        <v>0</v>
      </c>
      <c r="M1705" t="s">
        <v>633</v>
      </c>
      <c r="N1705" t="s">
        <v>634</v>
      </c>
      <c r="O1705" t="s">
        <v>634</v>
      </c>
      <c r="P1705" t="s">
        <v>634</v>
      </c>
      <c r="Q1705" t="s">
        <v>634</v>
      </c>
      <c r="R1705">
        <f>SUMIFS(Table2[number],Table2[Event],"Goal",Table2[H/U],"HOME",Table2[GameID],Table2[[#This Row],[GameID]],Table2[GameTime],"&lt;="&amp;Table2[[#This Row],[GameTime]])</f>
        <v>5</v>
      </c>
      <c r="S1705">
        <f>SUMIFS(Table2[number],Table2[Event],"Goal",Table2[H/U],"AWAY",Table2[GameID],Table2[[#This Row],[GameID]],Table2[GameTime],"&lt;="&amp;Table2[[#This Row],[GameTime]])</f>
        <v>4</v>
      </c>
      <c r="T1705" t="str">
        <f>IF(Table2[[#This Row],[Event]]="Goal",Table2[[#This Row],[Hscore]]&amp;"-"&amp;Table2[[#This Row],[Uscore]],"")</f>
        <v/>
      </c>
      <c r="U1705">
        <v>3208</v>
      </c>
      <c r="V1705" s="1">
        <f>Table2[[#This Row],[GameTime]]-(Table2[[#This Row],[period]]-1)*1200</f>
        <v>808</v>
      </c>
      <c r="W1705" s="1">
        <f>ROUNDDOWN(Table2[[#This Row],[Time]]/60,0)</f>
        <v>13</v>
      </c>
      <c r="X1705" s="1">
        <f>ROUNDDOWN((Table2[[#This Row],[Time]]/60-Table2[[#This Row],[Time2]])*60,0)</f>
        <v>28</v>
      </c>
      <c r="Y1705" s="1">
        <f>IF(Table2[[#This Row],[Time2]]&lt;10,0&amp;Table2[[#This Row],[Time2]],Table2[[#This Row],[Time2]])</f>
        <v>13</v>
      </c>
      <c r="Z1705" s="1">
        <f>IF(Table2[[#This Row],[Time3]]&lt;10,0&amp;Table2[[#This Row],[Time3]],Table2[[#This Row],[Time3]])</f>
        <v>28</v>
      </c>
      <c r="AA1705" s="2" t="str">
        <f>Table2[[#This Row],[Time4]]&amp;":"&amp;Table2[[#This Row],[Time5]]</f>
        <v>13:28</v>
      </c>
      <c r="AB1705" s="1" t="str" cm="1">
        <f t="array" ref="AB1705">IFERROR(IF(Table2[[#This Row],[code]]="","",_xlfn.IFS(AND(Table2[[#This Row],[code]]&lt;400,Table2[[#This Row],[code]]&lt;&gt;""),2,Table2[[#This Row],[code]]&gt;500,4)),"")</f>
        <v/>
      </c>
      <c r="AC1705" s="1">
        <f>IF(Table2[[#This Row],[Event]]="Penalty",Table2[[#This Row],[number]],IF(Table2[[#This Row],[Event]]="Time-Out",401,""))</f>
        <v>401</v>
      </c>
      <c r="AD1705" s="1">
        <f>ROW(A1704)</f>
        <v>1704</v>
      </c>
      <c r="AE1705" s="1">
        <f>COUNTIFS(Table2[GameID],Table2[[#This Row],[GameID]],Table2[Column1],"&lt;="&amp;Table2[[#This Row],[Column1]])-1</f>
        <v>13</v>
      </c>
    </row>
    <row r="1706" spans="1:31" x14ac:dyDescent="0.45">
      <c r="A1706" t="s">
        <v>337</v>
      </c>
      <c r="B1706" t="str">
        <f>_xlfn.TEXTBEFORE(Table2[[#This Row],[Kamp]]," - ")</f>
        <v>RungstedHørsholm</v>
      </c>
      <c r="C1706" t="str">
        <f>_xlfn.TEXTAFTER(Table2[[#This Row],[Kamp]],"- ")</f>
        <v>Copenhagen FC</v>
      </c>
      <c r="D1706">
        <v>44990</v>
      </c>
      <c r="E1706">
        <v>69187</v>
      </c>
      <c r="F1706">
        <v>20222023</v>
      </c>
      <c r="G1706" t="s">
        <v>372</v>
      </c>
      <c r="H1706" t="s">
        <v>667</v>
      </c>
      <c r="I1706" t="s">
        <v>677</v>
      </c>
      <c r="J1706">
        <v>3</v>
      </c>
      <c r="K1706">
        <v>29513</v>
      </c>
      <c r="L1706">
        <v>1</v>
      </c>
      <c r="M1706" t="s">
        <v>630</v>
      </c>
      <c r="N1706" t="s">
        <v>252</v>
      </c>
      <c r="O1706" t="s">
        <v>244</v>
      </c>
      <c r="P1706">
        <v>63</v>
      </c>
      <c r="Q1706">
        <v>20</v>
      </c>
      <c r="R1706">
        <f>SUMIFS(Table2[number],Table2[Event],"Goal",Table2[H/U],"HOME",Table2[GameID],Table2[[#This Row],[GameID]],Table2[GameTime],"&lt;="&amp;Table2[[#This Row],[GameTime]])</f>
        <v>5</v>
      </c>
      <c r="S1706">
        <f>SUMIFS(Table2[number],Table2[Event],"Goal",Table2[H/U],"AWAY",Table2[GameID],Table2[[#This Row],[GameID]],Table2[GameTime],"&lt;="&amp;Table2[[#This Row],[GameTime]])</f>
        <v>5</v>
      </c>
      <c r="T1706" t="str">
        <f>IF(Table2[[#This Row],[Event]]="Goal",Table2[[#This Row],[Hscore]]&amp;"-"&amp;Table2[[#This Row],[Uscore]],"")</f>
        <v>5-5</v>
      </c>
      <c r="U1706">
        <v>3218</v>
      </c>
      <c r="V1706" s="1">
        <f>Table2[[#This Row],[GameTime]]-(Table2[[#This Row],[period]]-1)*1200</f>
        <v>818</v>
      </c>
      <c r="W1706" s="1">
        <f>ROUNDDOWN(Table2[[#This Row],[Time]]/60,0)</f>
        <v>13</v>
      </c>
      <c r="X1706" s="1">
        <f>ROUNDDOWN((Table2[[#This Row],[Time]]/60-Table2[[#This Row],[Time2]])*60,0)</f>
        <v>38</v>
      </c>
      <c r="Y1706" s="1">
        <f>IF(Table2[[#This Row],[Time2]]&lt;10,0&amp;Table2[[#This Row],[Time2]],Table2[[#This Row],[Time2]])</f>
        <v>13</v>
      </c>
      <c r="Z1706" s="1">
        <f>IF(Table2[[#This Row],[Time3]]&lt;10,0&amp;Table2[[#This Row],[Time3]],Table2[[#This Row],[Time3]])</f>
        <v>38</v>
      </c>
      <c r="AA1706" s="2" t="str">
        <f>Table2[[#This Row],[Time4]]&amp;":"&amp;Table2[[#This Row],[Time5]]</f>
        <v>13:38</v>
      </c>
      <c r="AB1706" s="1" t="str" cm="1">
        <f t="array" ref="AB1706">IFERROR(IF(Table2[[#This Row],[code]]="","",_xlfn.IFS(AND(Table2[[#This Row],[code]]&lt;400,Table2[[#This Row],[code]]&lt;&gt;""),2,Table2[[#This Row],[code]]&gt;500,4)),"")</f>
        <v/>
      </c>
      <c r="AC1706" s="1" t="str">
        <f>IF(Table2[[#This Row],[Event]]="Penalty",Table2[[#This Row],[number]],IF(Table2[[#This Row],[Event]]="Time-Out",401,""))</f>
        <v/>
      </c>
      <c r="AD1706" s="1">
        <f>ROW(A1705)</f>
        <v>1705</v>
      </c>
      <c r="AE1706" s="1">
        <f>COUNTIFS(Table2[GameID],Table2[[#This Row],[GameID]],Table2[Column1],"&lt;="&amp;Table2[[#This Row],[Column1]])-1</f>
        <v>14</v>
      </c>
    </row>
    <row r="1707" spans="1:31" x14ac:dyDescent="0.45">
      <c r="A1707" t="s">
        <v>337</v>
      </c>
      <c r="B1707" t="str">
        <f>_xlfn.TEXTBEFORE(Table2[[#This Row],[Kamp]]," - ")</f>
        <v>RungstedHørsholm</v>
      </c>
      <c r="C1707" t="str">
        <f>_xlfn.TEXTAFTER(Table2[[#This Row],[Kamp]],"- ")</f>
        <v>Copenhagen FC</v>
      </c>
      <c r="D1707">
        <v>44990</v>
      </c>
      <c r="E1707">
        <v>69187</v>
      </c>
      <c r="F1707">
        <v>20222023</v>
      </c>
      <c r="G1707" t="s">
        <v>372</v>
      </c>
      <c r="H1707" t="s">
        <v>662</v>
      </c>
      <c r="I1707" t="s">
        <v>678</v>
      </c>
      <c r="J1707">
        <v>3</v>
      </c>
      <c r="K1707">
        <v>29508</v>
      </c>
      <c r="L1707">
        <v>0</v>
      </c>
      <c r="M1707" t="s">
        <v>633</v>
      </c>
      <c r="N1707" t="s">
        <v>634</v>
      </c>
      <c r="O1707" t="s">
        <v>634</v>
      </c>
      <c r="P1707" t="s">
        <v>634</v>
      </c>
      <c r="Q1707" t="s">
        <v>634</v>
      </c>
      <c r="R1707">
        <f>SUMIFS(Table2[number],Table2[Event],"Goal",Table2[H/U],"HOME",Table2[GameID],Table2[[#This Row],[GameID]],Table2[GameTime],"&lt;="&amp;Table2[[#This Row],[GameTime]])</f>
        <v>5</v>
      </c>
      <c r="S1707">
        <f>SUMIFS(Table2[number],Table2[Event],"Goal",Table2[H/U],"AWAY",Table2[GameID],Table2[[#This Row],[GameID]],Table2[GameTime],"&lt;="&amp;Table2[[#This Row],[GameTime]])</f>
        <v>5</v>
      </c>
      <c r="T1707" t="str">
        <f>IF(Table2[[#This Row],[Event]]="Goal",Table2[[#This Row],[Hscore]]&amp;"-"&amp;Table2[[#This Row],[Uscore]],"")</f>
        <v/>
      </c>
      <c r="U1707">
        <v>3218</v>
      </c>
      <c r="V1707" s="1">
        <f>Table2[[#This Row],[GameTime]]-(Table2[[#This Row],[period]]-1)*1200</f>
        <v>818</v>
      </c>
      <c r="W1707" s="1">
        <f>ROUNDDOWN(Table2[[#This Row],[Time]]/60,0)</f>
        <v>13</v>
      </c>
      <c r="X1707" s="1">
        <f>ROUNDDOWN((Table2[[#This Row],[Time]]/60-Table2[[#This Row],[Time2]])*60,0)</f>
        <v>38</v>
      </c>
      <c r="Y1707" s="1">
        <f>IF(Table2[[#This Row],[Time2]]&lt;10,0&amp;Table2[[#This Row],[Time2]],Table2[[#This Row],[Time2]])</f>
        <v>13</v>
      </c>
      <c r="Z1707" s="1">
        <f>IF(Table2[[#This Row],[Time3]]&lt;10,0&amp;Table2[[#This Row],[Time3]],Table2[[#This Row],[Time3]])</f>
        <v>38</v>
      </c>
      <c r="AA1707" s="2" t="str">
        <f>Table2[[#This Row],[Time4]]&amp;":"&amp;Table2[[#This Row],[Time5]]</f>
        <v>13:38</v>
      </c>
      <c r="AB1707" s="1" t="str" cm="1">
        <f t="array" ref="AB1707">IFERROR(IF(Table2[[#This Row],[code]]="","",_xlfn.IFS(AND(Table2[[#This Row],[code]]&lt;400,Table2[[#This Row],[code]]&lt;&gt;""),2,Table2[[#This Row],[code]]&gt;500,4)),"")</f>
        <v/>
      </c>
      <c r="AC1707" s="1">
        <f>IF(Table2[[#This Row],[Event]]="Penalty",Table2[[#This Row],[number]],IF(Table2[[#This Row],[Event]]="Time-Out",401,""))</f>
        <v>401</v>
      </c>
      <c r="AD1707" s="1">
        <f>ROW(A1706)</f>
        <v>1706</v>
      </c>
      <c r="AE1707" s="1">
        <f>COUNTIFS(Table2[GameID],Table2[[#This Row],[GameID]],Table2[Column1],"&lt;="&amp;Table2[[#This Row],[Column1]])-1</f>
        <v>15</v>
      </c>
    </row>
    <row r="1708" spans="1:31" x14ac:dyDescent="0.45">
      <c r="A1708" t="s">
        <v>337</v>
      </c>
      <c r="B1708" t="str">
        <f>_xlfn.TEXTBEFORE(Table2[[#This Row],[Kamp]]," - ")</f>
        <v>RungstedHørsholm</v>
      </c>
      <c r="C1708" t="str">
        <f>_xlfn.TEXTAFTER(Table2[[#This Row],[Kamp]],"- ")</f>
        <v>Copenhagen FC</v>
      </c>
      <c r="D1708">
        <v>44990</v>
      </c>
      <c r="E1708">
        <v>69187</v>
      </c>
      <c r="F1708">
        <v>20222023</v>
      </c>
      <c r="G1708" t="s">
        <v>372</v>
      </c>
      <c r="H1708" t="s">
        <v>662</v>
      </c>
      <c r="I1708" t="s">
        <v>678</v>
      </c>
      <c r="J1708">
        <v>3</v>
      </c>
      <c r="K1708">
        <v>29508</v>
      </c>
      <c r="L1708">
        <v>1</v>
      </c>
      <c r="M1708" t="s">
        <v>630</v>
      </c>
      <c r="N1708" t="s">
        <v>91</v>
      </c>
      <c r="O1708" t="s">
        <v>90</v>
      </c>
      <c r="P1708">
        <v>11</v>
      </c>
      <c r="Q1708">
        <v>87</v>
      </c>
      <c r="R1708">
        <f>SUMIFS(Table2[number],Table2[Event],"Goal",Table2[H/U],"HOME",Table2[GameID],Table2[[#This Row],[GameID]],Table2[GameTime],"&lt;="&amp;Table2[[#This Row],[GameTime]])</f>
        <v>6</v>
      </c>
      <c r="S1708">
        <f>SUMIFS(Table2[number],Table2[Event],"Goal",Table2[H/U],"AWAY",Table2[GameID],Table2[[#This Row],[GameID]],Table2[GameTime],"&lt;="&amp;Table2[[#This Row],[GameTime]])</f>
        <v>5</v>
      </c>
      <c r="T1708" t="str">
        <f>IF(Table2[[#This Row],[Event]]="Goal",Table2[[#This Row],[Hscore]]&amp;"-"&amp;Table2[[#This Row],[Uscore]],"")</f>
        <v>6-5</v>
      </c>
      <c r="U1708">
        <v>3454</v>
      </c>
      <c r="V1708" s="1">
        <f>Table2[[#This Row],[GameTime]]-(Table2[[#This Row],[period]]-1)*1200</f>
        <v>1054</v>
      </c>
      <c r="W1708" s="1">
        <f>ROUNDDOWN(Table2[[#This Row],[Time]]/60,0)</f>
        <v>17</v>
      </c>
      <c r="X1708" s="1">
        <f>ROUNDDOWN((Table2[[#This Row],[Time]]/60-Table2[[#This Row],[Time2]])*60,0)</f>
        <v>34</v>
      </c>
      <c r="Y1708" s="1">
        <f>IF(Table2[[#This Row],[Time2]]&lt;10,0&amp;Table2[[#This Row],[Time2]],Table2[[#This Row],[Time2]])</f>
        <v>17</v>
      </c>
      <c r="Z1708" s="1">
        <f>IF(Table2[[#This Row],[Time3]]&lt;10,0&amp;Table2[[#This Row],[Time3]],Table2[[#This Row],[Time3]])</f>
        <v>34</v>
      </c>
      <c r="AA1708" s="2" t="str">
        <f>Table2[[#This Row],[Time4]]&amp;":"&amp;Table2[[#This Row],[Time5]]</f>
        <v>17:34</v>
      </c>
      <c r="AB1708" s="1" t="str" cm="1">
        <f t="array" ref="AB1708">IFERROR(IF(Table2[[#This Row],[code]]="","",_xlfn.IFS(AND(Table2[[#This Row],[code]]&lt;400,Table2[[#This Row],[code]]&lt;&gt;""),2,Table2[[#This Row],[code]]&gt;500,4)),"")</f>
        <v/>
      </c>
      <c r="AC1708" s="1" t="str">
        <f>IF(Table2[[#This Row],[Event]]="Penalty",Table2[[#This Row],[number]],IF(Table2[[#This Row],[Event]]="Time-Out",401,""))</f>
        <v/>
      </c>
      <c r="AD1708" s="1">
        <f>ROW(A1707)</f>
        <v>1707</v>
      </c>
      <c r="AE1708" s="1">
        <f>COUNTIFS(Table2[GameID],Table2[[#This Row],[GameID]],Table2[Column1],"&lt;="&amp;Table2[[#This Row],[Column1]])-1</f>
        <v>16</v>
      </c>
    </row>
    <row r="1709" spans="1:31" x14ac:dyDescent="0.45">
      <c r="A1709" t="s">
        <v>308</v>
      </c>
      <c r="B1709" t="str">
        <f>_xlfn.TEXTBEFORE(Table2[[#This Row],[Kamp]]," - ")</f>
        <v>Hafnia FC</v>
      </c>
      <c r="C1709" t="str">
        <f>_xlfn.TEXTAFTER(Table2[[#This Row],[Kamp]],"- ")</f>
        <v>Vanløse Floorball</v>
      </c>
      <c r="D1709">
        <v>44976</v>
      </c>
      <c r="E1709">
        <v>69188</v>
      </c>
      <c r="F1709">
        <v>20222023</v>
      </c>
      <c r="G1709" t="s">
        <v>372</v>
      </c>
      <c r="H1709" t="s">
        <v>663</v>
      </c>
      <c r="I1709" t="s">
        <v>678</v>
      </c>
      <c r="J1709">
        <v>1</v>
      </c>
      <c r="K1709">
        <v>29510</v>
      </c>
      <c r="L1709">
        <v>1</v>
      </c>
      <c r="M1709" t="s">
        <v>630</v>
      </c>
      <c r="N1709" t="s">
        <v>278</v>
      </c>
      <c r="O1709" t="s">
        <v>114</v>
      </c>
      <c r="P1709">
        <v>26</v>
      </c>
      <c r="Q1709">
        <v>22</v>
      </c>
      <c r="R1709">
        <f>SUMIFS(Table2[number],Table2[Event],"Goal",Table2[H/U],"HOME",Table2[GameID],Table2[[#This Row],[GameID]],Table2[GameTime],"&lt;="&amp;Table2[[#This Row],[GameTime]])</f>
        <v>1</v>
      </c>
      <c r="S1709">
        <f>SUMIFS(Table2[number],Table2[Event],"Goal",Table2[H/U],"AWAY",Table2[GameID],Table2[[#This Row],[GameID]],Table2[GameTime],"&lt;="&amp;Table2[[#This Row],[GameTime]])</f>
        <v>0</v>
      </c>
      <c r="T1709" t="str">
        <f>IF(Table2[[#This Row],[Event]]="Goal",Table2[[#This Row],[Hscore]]&amp;"-"&amp;Table2[[#This Row],[Uscore]],"")</f>
        <v>1-0</v>
      </c>
      <c r="U1709">
        <v>613</v>
      </c>
      <c r="V1709" s="1">
        <f>Table2[[#This Row],[GameTime]]-(Table2[[#This Row],[period]]-1)*1200</f>
        <v>613</v>
      </c>
      <c r="W1709" s="1">
        <f>ROUNDDOWN(Table2[[#This Row],[Time]]/60,0)</f>
        <v>10</v>
      </c>
      <c r="X1709" s="1">
        <f>ROUNDDOWN((Table2[[#This Row],[Time]]/60-Table2[[#This Row],[Time2]])*60,0)</f>
        <v>13</v>
      </c>
      <c r="Y1709" s="1">
        <f>IF(Table2[[#This Row],[Time2]]&lt;10,0&amp;Table2[[#This Row],[Time2]],Table2[[#This Row],[Time2]])</f>
        <v>10</v>
      </c>
      <c r="Z1709" s="1">
        <f>IF(Table2[[#This Row],[Time3]]&lt;10,0&amp;Table2[[#This Row],[Time3]],Table2[[#This Row],[Time3]])</f>
        <v>13</v>
      </c>
      <c r="AA1709" s="2" t="str">
        <f>Table2[[#This Row],[Time4]]&amp;":"&amp;Table2[[#This Row],[Time5]]</f>
        <v>10:13</v>
      </c>
      <c r="AB1709" s="1" t="str" cm="1">
        <f t="array" ref="AB1709">IFERROR(IF(Table2[[#This Row],[code]]="","",_xlfn.IFS(AND(Table2[[#This Row],[code]]&lt;400,Table2[[#This Row],[code]]&lt;&gt;""),2,Table2[[#This Row],[code]]&gt;500,4)),"")</f>
        <v/>
      </c>
      <c r="AC1709" s="1" t="str">
        <f>IF(Table2[[#This Row],[Event]]="Penalty",Table2[[#This Row],[number]],IF(Table2[[#This Row],[Event]]="Time-Out",401,""))</f>
        <v/>
      </c>
      <c r="AD1709" s="1">
        <f>ROW(A1708)</f>
        <v>1708</v>
      </c>
      <c r="AE1709" s="1">
        <f>COUNTIFS(Table2[GameID],Table2[[#This Row],[GameID]],Table2[Column1],"&lt;="&amp;Table2[[#This Row],[Column1]])-1</f>
        <v>0</v>
      </c>
    </row>
    <row r="1710" spans="1:31" x14ac:dyDescent="0.45">
      <c r="A1710" t="s">
        <v>308</v>
      </c>
      <c r="B1710" t="str">
        <f>_xlfn.TEXTBEFORE(Table2[[#This Row],[Kamp]]," - ")</f>
        <v>Hafnia FC</v>
      </c>
      <c r="C1710" t="str">
        <f>_xlfn.TEXTAFTER(Table2[[#This Row],[Kamp]],"- ")</f>
        <v>Vanløse Floorball</v>
      </c>
      <c r="D1710">
        <v>44976</v>
      </c>
      <c r="E1710">
        <v>69188</v>
      </c>
      <c r="F1710">
        <v>20222023</v>
      </c>
      <c r="G1710" t="s">
        <v>372</v>
      </c>
      <c r="H1710" t="s">
        <v>663</v>
      </c>
      <c r="I1710" t="s">
        <v>678</v>
      </c>
      <c r="J1710">
        <v>1</v>
      </c>
      <c r="K1710">
        <v>29510</v>
      </c>
      <c r="L1710">
        <v>1</v>
      </c>
      <c r="M1710" t="s">
        <v>630</v>
      </c>
      <c r="N1710" t="s">
        <v>115</v>
      </c>
      <c r="O1710" t="s">
        <v>122</v>
      </c>
      <c r="P1710">
        <v>28</v>
      </c>
      <c r="Q1710">
        <v>81</v>
      </c>
      <c r="R1710">
        <f>SUMIFS(Table2[number],Table2[Event],"Goal",Table2[H/U],"HOME",Table2[GameID],Table2[[#This Row],[GameID]],Table2[GameTime],"&lt;="&amp;Table2[[#This Row],[GameTime]])</f>
        <v>2</v>
      </c>
      <c r="S1710">
        <f>SUMIFS(Table2[number],Table2[Event],"Goal",Table2[H/U],"AWAY",Table2[GameID],Table2[[#This Row],[GameID]],Table2[GameTime],"&lt;="&amp;Table2[[#This Row],[GameTime]])</f>
        <v>0</v>
      </c>
      <c r="T1710" t="str">
        <f>IF(Table2[[#This Row],[Event]]="Goal",Table2[[#This Row],[Hscore]]&amp;"-"&amp;Table2[[#This Row],[Uscore]],"")</f>
        <v>2-0</v>
      </c>
      <c r="U1710">
        <v>642</v>
      </c>
      <c r="V1710" s="1">
        <f>Table2[[#This Row],[GameTime]]-(Table2[[#This Row],[period]]-1)*1200</f>
        <v>642</v>
      </c>
      <c r="W1710" s="1">
        <f>ROUNDDOWN(Table2[[#This Row],[Time]]/60,0)</f>
        <v>10</v>
      </c>
      <c r="X1710" s="1">
        <f>ROUNDDOWN((Table2[[#This Row],[Time]]/60-Table2[[#This Row],[Time2]])*60,0)</f>
        <v>42</v>
      </c>
      <c r="Y1710" s="1">
        <f>IF(Table2[[#This Row],[Time2]]&lt;10,0&amp;Table2[[#This Row],[Time2]],Table2[[#This Row],[Time2]])</f>
        <v>10</v>
      </c>
      <c r="Z1710" s="1">
        <f>IF(Table2[[#This Row],[Time3]]&lt;10,0&amp;Table2[[#This Row],[Time3]],Table2[[#This Row],[Time3]])</f>
        <v>42</v>
      </c>
      <c r="AA1710" s="2" t="str">
        <f>Table2[[#This Row],[Time4]]&amp;":"&amp;Table2[[#This Row],[Time5]]</f>
        <v>10:42</v>
      </c>
      <c r="AB1710" s="1" t="str" cm="1">
        <f t="array" ref="AB1710">IFERROR(IF(Table2[[#This Row],[code]]="","",_xlfn.IFS(AND(Table2[[#This Row],[code]]&lt;400,Table2[[#This Row],[code]]&lt;&gt;""),2,Table2[[#This Row],[code]]&gt;500,4)),"")</f>
        <v/>
      </c>
      <c r="AC1710" s="1" t="str">
        <f>IF(Table2[[#This Row],[Event]]="Penalty",Table2[[#This Row],[number]],IF(Table2[[#This Row],[Event]]="Time-Out",401,""))</f>
        <v/>
      </c>
      <c r="AD1710" s="1">
        <f>ROW(A1709)</f>
        <v>1709</v>
      </c>
      <c r="AE1710" s="1">
        <f>COUNTIFS(Table2[GameID],Table2[[#This Row],[GameID]],Table2[Column1],"&lt;="&amp;Table2[[#This Row],[Column1]])-1</f>
        <v>1</v>
      </c>
    </row>
    <row r="1711" spans="1:31" x14ac:dyDescent="0.45">
      <c r="A1711" t="s">
        <v>308</v>
      </c>
      <c r="B1711" t="str">
        <f>_xlfn.TEXTBEFORE(Table2[[#This Row],[Kamp]]," - ")</f>
        <v>Hafnia FC</v>
      </c>
      <c r="C1711" t="str">
        <f>_xlfn.TEXTAFTER(Table2[[#This Row],[Kamp]],"- ")</f>
        <v>Vanløse Floorball</v>
      </c>
      <c r="D1711">
        <v>44976</v>
      </c>
      <c r="E1711">
        <v>69188</v>
      </c>
      <c r="F1711">
        <v>20222023</v>
      </c>
      <c r="G1711" t="s">
        <v>372</v>
      </c>
      <c r="H1711" t="s">
        <v>660</v>
      </c>
      <c r="I1711" t="s">
        <v>677</v>
      </c>
      <c r="J1711">
        <v>1</v>
      </c>
      <c r="K1711">
        <v>29509</v>
      </c>
      <c r="L1711">
        <v>1</v>
      </c>
      <c r="M1711" t="s">
        <v>630</v>
      </c>
      <c r="N1711" t="s">
        <v>99</v>
      </c>
      <c r="O1711" t="s">
        <v>324</v>
      </c>
      <c r="P1711">
        <v>18</v>
      </c>
      <c r="Q1711">
        <v>7</v>
      </c>
      <c r="R1711">
        <f>SUMIFS(Table2[number],Table2[Event],"Goal",Table2[H/U],"HOME",Table2[GameID],Table2[[#This Row],[GameID]],Table2[GameTime],"&lt;="&amp;Table2[[#This Row],[GameTime]])</f>
        <v>2</v>
      </c>
      <c r="S1711">
        <f>SUMIFS(Table2[number],Table2[Event],"Goal",Table2[H/U],"AWAY",Table2[GameID],Table2[[#This Row],[GameID]],Table2[GameTime],"&lt;="&amp;Table2[[#This Row],[GameTime]])</f>
        <v>1</v>
      </c>
      <c r="T1711" t="str">
        <f>IF(Table2[[#This Row],[Event]]="Goal",Table2[[#This Row],[Hscore]]&amp;"-"&amp;Table2[[#This Row],[Uscore]],"")</f>
        <v>2-1</v>
      </c>
      <c r="U1711">
        <v>741</v>
      </c>
      <c r="V1711" s="1">
        <f>Table2[[#This Row],[GameTime]]-(Table2[[#This Row],[period]]-1)*1200</f>
        <v>741</v>
      </c>
      <c r="W1711" s="1">
        <f>ROUNDDOWN(Table2[[#This Row],[Time]]/60,0)</f>
        <v>12</v>
      </c>
      <c r="X1711" s="1">
        <f>ROUNDDOWN((Table2[[#This Row],[Time]]/60-Table2[[#This Row],[Time2]])*60,0)</f>
        <v>21</v>
      </c>
      <c r="Y1711" s="1">
        <f>IF(Table2[[#This Row],[Time2]]&lt;10,0&amp;Table2[[#This Row],[Time2]],Table2[[#This Row],[Time2]])</f>
        <v>12</v>
      </c>
      <c r="Z1711" s="1">
        <f>IF(Table2[[#This Row],[Time3]]&lt;10,0&amp;Table2[[#This Row],[Time3]],Table2[[#This Row],[Time3]])</f>
        <v>21</v>
      </c>
      <c r="AA1711" s="2" t="str">
        <f>Table2[[#This Row],[Time4]]&amp;":"&amp;Table2[[#This Row],[Time5]]</f>
        <v>12:21</v>
      </c>
      <c r="AB1711" s="1" t="str" cm="1">
        <f t="array" ref="AB1711">IFERROR(IF(Table2[[#This Row],[code]]="","",_xlfn.IFS(AND(Table2[[#This Row],[code]]&lt;400,Table2[[#This Row],[code]]&lt;&gt;""),2,Table2[[#This Row],[code]]&gt;500,4)),"")</f>
        <v/>
      </c>
      <c r="AC1711" s="1" t="str">
        <f>IF(Table2[[#This Row],[Event]]="Penalty",Table2[[#This Row],[number]],IF(Table2[[#This Row],[Event]]="Time-Out",401,""))</f>
        <v/>
      </c>
      <c r="AD1711" s="1">
        <f>ROW(A1710)</f>
        <v>1710</v>
      </c>
      <c r="AE1711" s="1">
        <f>COUNTIFS(Table2[GameID],Table2[[#This Row],[GameID]],Table2[Column1],"&lt;="&amp;Table2[[#This Row],[Column1]])-1</f>
        <v>2</v>
      </c>
    </row>
    <row r="1712" spans="1:31" x14ac:dyDescent="0.45">
      <c r="A1712" t="s">
        <v>308</v>
      </c>
      <c r="B1712" t="str">
        <f>_xlfn.TEXTBEFORE(Table2[[#This Row],[Kamp]]," - ")</f>
        <v>Hafnia FC</v>
      </c>
      <c r="C1712" t="str">
        <f>_xlfn.TEXTAFTER(Table2[[#This Row],[Kamp]],"- ")</f>
        <v>Vanløse Floorball</v>
      </c>
      <c r="D1712">
        <v>44976</v>
      </c>
      <c r="E1712">
        <v>69188</v>
      </c>
      <c r="F1712">
        <v>20222023</v>
      </c>
      <c r="G1712" t="s">
        <v>372</v>
      </c>
      <c r="H1712" t="s">
        <v>660</v>
      </c>
      <c r="I1712" t="s">
        <v>677</v>
      </c>
      <c r="J1712">
        <v>1</v>
      </c>
      <c r="K1712">
        <v>29509</v>
      </c>
      <c r="L1712">
        <v>1</v>
      </c>
      <c r="M1712" t="s">
        <v>630</v>
      </c>
      <c r="N1712" t="s">
        <v>109</v>
      </c>
      <c r="O1712" t="s">
        <v>99</v>
      </c>
      <c r="P1712">
        <v>91</v>
      </c>
      <c r="Q1712">
        <v>18</v>
      </c>
      <c r="R1712">
        <f>SUMIFS(Table2[number],Table2[Event],"Goal",Table2[H/U],"HOME",Table2[GameID],Table2[[#This Row],[GameID]],Table2[GameTime],"&lt;="&amp;Table2[[#This Row],[GameTime]])</f>
        <v>2</v>
      </c>
      <c r="S1712">
        <f>SUMIFS(Table2[number],Table2[Event],"Goal",Table2[H/U],"AWAY",Table2[GameID],Table2[[#This Row],[GameID]],Table2[GameTime],"&lt;="&amp;Table2[[#This Row],[GameTime]])</f>
        <v>2</v>
      </c>
      <c r="T1712" t="str">
        <f>IF(Table2[[#This Row],[Event]]="Goal",Table2[[#This Row],[Hscore]]&amp;"-"&amp;Table2[[#This Row],[Uscore]],"")</f>
        <v>2-2</v>
      </c>
      <c r="U1712">
        <v>808</v>
      </c>
      <c r="V1712" s="1">
        <f>Table2[[#This Row],[GameTime]]-(Table2[[#This Row],[period]]-1)*1200</f>
        <v>808</v>
      </c>
      <c r="W1712" s="1">
        <f>ROUNDDOWN(Table2[[#This Row],[Time]]/60,0)</f>
        <v>13</v>
      </c>
      <c r="X1712" s="1">
        <f>ROUNDDOWN((Table2[[#This Row],[Time]]/60-Table2[[#This Row],[Time2]])*60,0)</f>
        <v>28</v>
      </c>
      <c r="Y1712" s="1">
        <f>IF(Table2[[#This Row],[Time2]]&lt;10,0&amp;Table2[[#This Row],[Time2]],Table2[[#This Row],[Time2]])</f>
        <v>13</v>
      </c>
      <c r="Z1712" s="1">
        <f>IF(Table2[[#This Row],[Time3]]&lt;10,0&amp;Table2[[#This Row],[Time3]],Table2[[#This Row],[Time3]])</f>
        <v>28</v>
      </c>
      <c r="AA1712" s="2" t="str">
        <f>Table2[[#This Row],[Time4]]&amp;":"&amp;Table2[[#This Row],[Time5]]</f>
        <v>13:28</v>
      </c>
      <c r="AB1712" s="1" t="str" cm="1">
        <f t="array" ref="AB1712">IFERROR(IF(Table2[[#This Row],[code]]="","",_xlfn.IFS(AND(Table2[[#This Row],[code]]&lt;400,Table2[[#This Row],[code]]&lt;&gt;""),2,Table2[[#This Row],[code]]&gt;500,4)),"")</f>
        <v/>
      </c>
      <c r="AC1712" s="1" t="str">
        <f>IF(Table2[[#This Row],[Event]]="Penalty",Table2[[#This Row],[number]],IF(Table2[[#This Row],[Event]]="Time-Out",401,""))</f>
        <v/>
      </c>
      <c r="AD1712" s="1">
        <f>ROW(A1711)</f>
        <v>1711</v>
      </c>
      <c r="AE1712" s="1">
        <f>COUNTIFS(Table2[GameID],Table2[[#This Row],[GameID]],Table2[Column1],"&lt;="&amp;Table2[[#This Row],[Column1]])-1</f>
        <v>3</v>
      </c>
    </row>
    <row r="1713" spans="1:31" x14ac:dyDescent="0.45">
      <c r="A1713" t="s">
        <v>308</v>
      </c>
      <c r="B1713" t="str">
        <f>_xlfn.TEXTBEFORE(Table2[[#This Row],[Kamp]]," - ")</f>
        <v>Hafnia FC</v>
      </c>
      <c r="C1713" t="str">
        <f>_xlfn.TEXTAFTER(Table2[[#This Row],[Kamp]],"- ")</f>
        <v>Vanløse Floorball</v>
      </c>
      <c r="D1713">
        <v>44976</v>
      </c>
      <c r="E1713">
        <v>69188</v>
      </c>
      <c r="F1713">
        <v>20222023</v>
      </c>
      <c r="G1713" t="s">
        <v>372</v>
      </c>
      <c r="H1713" t="s">
        <v>663</v>
      </c>
      <c r="I1713" t="s">
        <v>678</v>
      </c>
      <c r="J1713">
        <v>1</v>
      </c>
      <c r="K1713">
        <v>29510</v>
      </c>
      <c r="L1713">
        <v>1</v>
      </c>
      <c r="M1713" t="s">
        <v>630</v>
      </c>
      <c r="N1713" t="s">
        <v>115</v>
      </c>
      <c r="O1713" t="s">
        <v>112</v>
      </c>
      <c r="P1713">
        <v>28</v>
      </c>
      <c r="Q1713">
        <v>10</v>
      </c>
      <c r="R1713">
        <f>SUMIFS(Table2[number],Table2[Event],"Goal",Table2[H/U],"HOME",Table2[GameID],Table2[[#This Row],[GameID]],Table2[GameTime],"&lt;="&amp;Table2[[#This Row],[GameTime]])</f>
        <v>3</v>
      </c>
      <c r="S1713">
        <f>SUMIFS(Table2[number],Table2[Event],"Goal",Table2[H/U],"AWAY",Table2[GameID],Table2[[#This Row],[GameID]],Table2[GameTime],"&lt;="&amp;Table2[[#This Row],[GameTime]])</f>
        <v>2</v>
      </c>
      <c r="T1713" t="str">
        <f>IF(Table2[[#This Row],[Event]]="Goal",Table2[[#This Row],[Hscore]]&amp;"-"&amp;Table2[[#This Row],[Uscore]],"")</f>
        <v>3-2</v>
      </c>
      <c r="U1713">
        <v>980</v>
      </c>
      <c r="V1713" s="1">
        <f>Table2[[#This Row],[GameTime]]-(Table2[[#This Row],[period]]-1)*1200</f>
        <v>980</v>
      </c>
      <c r="W1713" s="1">
        <f>ROUNDDOWN(Table2[[#This Row],[Time]]/60,0)</f>
        <v>16</v>
      </c>
      <c r="X1713" s="1">
        <f>ROUNDDOWN((Table2[[#This Row],[Time]]/60-Table2[[#This Row],[Time2]])*60,0)</f>
        <v>19</v>
      </c>
      <c r="Y1713" s="1">
        <f>IF(Table2[[#This Row],[Time2]]&lt;10,0&amp;Table2[[#This Row],[Time2]],Table2[[#This Row],[Time2]])</f>
        <v>16</v>
      </c>
      <c r="Z1713" s="1">
        <f>IF(Table2[[#This Row],[Time3]]&lt;10,0&amp;Table2[[#This Row],[Time3]],Table2[[#This Row],[Time3]])</f>
        <v>19</v>
      </c>
      <c r="AA1713" s="2" t="str">
        <f>Table2[[#This Row],[Time4]]&amp;":"&amp;Table2[[#This Row],[Time5]]</f>
        <v>16:19</v>
      </c>
      <c r="AB1713" s="1" t="str" cm="1">
        <f t="array" ref="AB1713">IFERROR(IF(Table2[[#This Row],[code]]="","",_xlfn.IFS(AND(Table2[[#This Row],[code]]&lt;400,Table2[[#This Row],[code]]&lt;&gt;""),2,Table2[[#This Row],[code]]&gt;500,4)),"")</f>
        <v/>
      </c>
      <c r="AC1713" s="1" t="str">
        <f>IF(Table2[[#This Row],[Event]]="Penalty",Table2[[#This Row],[number]],IF(Table2[[#This Row],[Event]]="Time-Out",401,""))</f>
        <v/>
      </c>
      <c r="AD1713" s="1">
        <f>ROW(A1712)</f>
        <v>1712</v>
      </c>
      <c r="AE1713" s="1">
        <f>COUNTIFS(Table2[GameID],Table2[[#This Row],[GameID]],Table2[Column1],"&lt;="&amp;Table2[[#This Row],[Column1]])-1</f>
        <v>4</v>
      </c>
    </row>
    <row r="1714" spans="1:31" x14ac:dyDescent="0.45">
      <c r="A1714" t="s">
        <v>308</v>
      </c>
      <c r="B1714" t="str">
        <f>_xlfn.TEXTBEFORE(Table2[[#This Row],[Kamp]]," - ")</f>
        <v>Hafnia FC</v>
      </c>
      <c r="C1714" t="str">
        <f>_xlfn.TEXTAFTER(Table2[[#This Row],[Kamp]],"- ")</f>
        <v>Vanløse Floorball</v>
      </c>
      <c r="D1714">
        <v>44976</v>
      </c>
      <c r="E1714">
        <v>69188</v>
      </c>
      <c r="F1714">
        <v>20222023</v>
      </c>
      <c r="G1714" t="s">
        <v>372</v>
      </c>
      <c r="H1714" t="s">
        <v>660</v>
      </c>
      <c r="I1714" t="s">
        <v>677</v>
      </c>
      <c r="J1714">
        <v>2</v>
      </c>
      <c r="K1714">
        <v>29509</v>
      </c>
      <c r="L1714">
        <v>1</v>
      </c>
      <c r="M1714" t="s">
        <v>630</v>
      </c>
      <c r="N1714" t="s">
        <v>104</v>
      </c>
      <c r="O1714" t="s">
        <v>96</v>
      </c>
      <c r="P1714">
        <v>48</v>
      </c>
      <c r="Q1714">
        <v>10</v>
      </c>
      <c r="R1714">
        <f>SUMIFS(Table2[number],Table2[Event],"Goal",Table2[H/U],"HOME",Table2[GameID],Table2[[#This Row],[GameID]],Table2[GameTime],"&lt;="&amp;Table2[[#This Row],[GameTime]])</f>
        <v>3</v>
      </c>
      <c r="S1714">
        <f>SUMIFS(Table2[number],Table2[Event],"Goal",Table2[H/U],"AWAY",Table2[GameID],Table2[[#This Row],[GameID]],Table2[GameTime],"&lt;="&amp;Table2[[#This Row],[GameTime]])</f>
        <v>3</v>
      </c>
      <c r="T1714" t="str">
        <f>IF(Table2[[#This Row],[Event]]="Goal",Table2[[#This Row],[Hscore]]&amp;"-"&amp;Table2[[#This Row],[Uscore]],"")</f>
        <v>3-3</v>
      </c>
      <c r="U1714">
        <v>1759</v>
      </c>
      <c r="V1714" s="1">
        <f>Table2[[#This Row],[GameTime]]-(Table2[[#This Row],[period]]-1)*1200</f>
        <v>559</v>
      </c>
      <c r="W1714" s="1">
        <f>ROUNDDOWN(Table2[[#This Row],[Time]]/60,0)</f>
        <v>9</v>
      </c>
      <c r="X1714" s="1">
        <f>ROUNDDOWN((Table2[[#This Row],[Time]]/60-Table2[[#This Row],[Time2]])*60,0)</f>
        <v>19</v>
      </c>
      <c r="Y1714" s="1" t="str">
        <f>IF(Table2[[#This Row],[Time2]]&lt;10,0&amp;Table2[[#This Row],[Time2]],Table2[[#This Row],[Time2]])</f>
        <v>09</v>
      </c>
      <c r="Z1714" s="1">
        <f>IF(Table2[[#This Row],[Time3]]&lt;10,0&amp;Table2[[#This Row],[Time3]],Table2[[#This Row],[Time3]])</f>
        <v>19</v>
      </c>
      <c r="AA1714" s="2" t="str">
        <f>Table2[[#This Row],[Time4]]&amp;":"&amp;Table2[[#This Row],[Time5]]</f>
        <v>09:19</v>
      </c>
      <c r="AB1714" s="1" t="str" cm="1">
        <f t="array" ref="AB1714">IFERROR(IF(Table2[[#This Row],[code]]="","",_xlfn.IFS(AND(Table2[[#This Row],[code]]&lt;400,Table2[[#This Row],[code]]&lt;&gt;""),2,Table2[[#This Row],[code]]&gt;500,4)),"")</f>
        <v/>
      </c>
      <c r="AC1714" s="1" t="str">
        <f>IF(Table2[[#This Row],[Event]]="Penalty",Table2[[#This Row],[number]],IF(Table2[[#This Row],[Event]]="Time-Out",401,""))</f>
        <v/>
      </c>
      <c r="AD1714" s="1">
        <f>ROW(A1713)</f>
        <v>1713</v>
      </c>
      <c r="AE1714" s="1">
        <f>COUNTIFS(Table2[GameID],Table2[[#This Row],[GameID]],Table2[Column1],"&lt;="&amp;Table2[[#This Row],[Column1]])-1</f>
        <v>5</v>
      </c>
    </row>
    <row r="1715" spans="1:31" x14ac:dyDescent="0.45">
      <c r="A1715" t="s">
        <v>308</v>
      </c>
      <c r="B1715" t="str">
        <f>_xlfn.TEXTBEFORE(Table2[[#This Row],[Kamp]]," - ")</f>
        <v>Hafnia FC</v>
      </c>
      <c r="C1715" t="str">
        <f>_xlfn.TEXTAFTER(Table2[[#This Row],[Kamp]],"- ")</f>
        <v>Vanløse Floorball</v>
      </c>
      <c r="D1715">
        <v>44976</v>
      </c>
      <c r="E1715">
        <v>69188</v>
      </c>
      <c r="F1715">
        <v>20222023</v>
      </c>
      <c r="G1715" t="s">
        <v>372</v>
      </c>
      <c r="H1715" t="s">
        <v>660</v>
      </c>
      <c r="I1715" t="s">
        <v>677</v>
      </c>
      <c r="J1715">
        <v>2</v>
      </c>
      <c r="K1715">
        <v>29509</v>
      </c>
      <c r="L1715">
        <v>1</v>
      </c>
      <c r="M1715" t="s">
        <v>630</v>
      </c>
      <c r="N1715" t="s">
        <v>284</v>
      </c>
      <c r="O1715" t="s">
        <v>634</v>
      </c>
      <c r="P1715">
        <v>14</v>
      </c>
      <c r="Q1715" t="s">
        <v>634</v>
      </c>
      <c r="R1715">
        <f>SUMIFS(Table2[number],Table2[Event],"Goal",Table2[H/U],"HOME",Table2[GameID],Table2[[#This Row],[GameID]],Table2[GameTime],"&lt;="&amp;Table2[[#This Row],[GameTime]])</f>
        <v>3</v>
      </c>
      <c r="S1715">
        <f>SUMIFS(Table2[number],Table2[Event],"Goal",Table2[H/U],"AWAY",Table2[GameID],Table2[[#This Row],[GameID]],Table2[GameTime],"&lt;="&amp;Table2[[#This Row],[GameTime]])</f>
        <v>4</v>
      </c>
      <c r="T1715" t="str">
        <f>IF(Table2[[#This Row],[Event]]="Goal",Table2[[#This Row],[Hscore]]&amp;"-"&amp;Table2[[#This Row],[Uscore]],"")</f>
        <v>3-4</v>
      </c>
      <c r="U1715">
        <v>1766</v>
      </c>
      <c r="V1715" s="1">
        <f>Table2[[#This Row],[GameTime]]-(Table2[[#This Row],[period]]-1)*1200</f>
        <v>566</v>
      </c>
      <c r="W1715" s="1">
        <f>ROUNDDOWN(Table2[[#This Row],[Time]]/60,0)</f>
        <v>9</v>
      </c>
      <c r="X1715" s="1">
        <f>ROUNDDOWN((Table2[[#This Row],[Time]]/60-Table2[[#This Row],[Time2]])*60,0)</f>
        <v>26</v>
      </c>
      <c r="Y1715" s="1" t="str">
        <f>IF(Table2[[#This Row],[Time2]]&lt;10,0&amp;Table2[[#This Row],[Time2]],Table2[[#This Row],[Time2]])</f>
        <v>09</v>
      </c>
      <c r="Z1715" s="1">
        <f>IF(Table2[[#This Row],[Time3]]&lt;10,0&amp;Table2[[#This Row],[Time3]],Table2[[#This Row],[Time3]])</f>
        <v>26</v>
      </c>
      <c r="AA1715" s="2" t="str">
        <f>Table2[[#This Row],[Time4]]&amp;":"&amp;Table2[[#This Row],[Time5]]</f>
        <v>09:26</v>
      </c>
      <c r="AB1715" s="1" t="str" cm="1">
        <f t="array" ref="AB1715">IFERROR(IF(Table2[[#This Row],[code]]="","",_xlfn.IFS(AND(Table2[[#This Row],[code]]&lt;400,Table2[[#This Row],[code]]&lt;&gt;""),2,Table2[[#This Row],[code]]&gt;500,4)),"")</f>
        <v/>
      </c>
      <c r="AC1715" s="1" t="str">
        <f>IF(Table2[[#This Row],[Event]]="Penalty",Table2[[#This Row],[number]],IF(Table2[[#This Row],[Event]]="Time-Out",401,""))</f>
        <v/>
      </c>
      <c r="AD1715" s="1">
        <f>ROW(A1714)</f>
        <v>1714</v>
      </c>
      <c r="AE1715" s="1">
        <f>COUNTIFS(Table2[GameID],Table2[[#This Row],[GameID]],Table2[Column1],"&lt;="&amp;Table2[[#This Row],[Column1]])-1</f>
        <v>6</v>
      </c>
    </row>
    <row r="1716" spans="1:31" x14ac:dyDescent="0.45">
      <c r="A1716" t="s">
        <v>308</v>
      </c>
      <c r="B1716" t="str">
        <f>_xlfn.TEXTBEFORE(Table2[[#This Row],[Kamp]]," - ")</f>
        <v>Hafnia FC</v>
      </c>
      <c r="C1716" t="str">
        <f>_xlfn.TEXTAFTER(Table2[[#This Row],[Kamp]],"- ")</f>
        <v>Vanløse Floorball</v>
      </c>
      <c r="D1716">
        <v>44976</v>
      </c>
      <c r="E1716">
        <v>69188</v>
      </c>
      <c r="F1716">
        <v>20222023</v>
      </c>
      <c r="G1716" t="s">
        <v>372</v>
      </c>
      <c r="H1716" t="s">
        <v>660</v>
      </c>
      <c r="I1716" t="s">
        <v>677</v>
      </c>
      <c r="J1716">
        <v>2</v>
      </c>
      <c r="K1716">
        <v>29509</v>
      </c>
      <c r="L1716">
        <v>1</v>
      </c>
      <c r="M1716" t="s">
        <v>630</v>
      </c>
      <c r="N1716" t="s">
        <v>98</v>
      </c>
      <c r="O1716" t="s">
        <v>106</v>
      </c>
      <c r="P1716">
        <v>16</v>
      </c>
      <c r="Q1716">
        <v>67</v>
      </c>
      <c r="R1716">
        <f>SUMIFS(Table2[number],Table2[Event],"Goal",Table2[H/U],"HOME",Table2[GameID],Table2[[#This Row],[GameID]],Table2[GameTime],"&lt;="&amp;Table2[[#This Row],[GameTime]])</f>
        <v>3</v>
      </c>
      <c r="S1716">
        <f>SUMIFS(Table2[number],Table2[Event],"Goal",Table2[H/U],"AWAY",Table2[GameID],Table2[[#This Row],[GameID]],Table2[GameTime],"&lt;="&amp;Table2[[#This Row],[GameTime]])</f>
        <v>5</v>
      </c>
      <c r="T1716" t="str">
        <f>IF(Table2[[#This Row],[Event]]="Goal",Table2[[#This Row],[Hscore]]&amp;"-"&amp;Table2[[#This Row],[Uscore]],"")</f>
        <v>3-5</v>
      </c>
      <c r="U1716">
        <v>1797</v>
      </c>
      <c r="V1716" s="1">
        <f>Table2[[#This Row],[GameTime]]-(Table2[[#This Row],[period]]-1)*1200</f>
        <v>597</v>
      </c>
      <c r="W1716" s="1">
        <f>ROUNDDOWN(Table2[[#This Row],[Time]]/60,0)</f>
        <v>9</v>
      </c>
      <c r="X1716" s="1">
        <f>ROUNDDOWN((Table2[[#This Row],[Time]]/60-Table2[[#This Row],[Time2]])*60,0)</f>
        <v>57</v>
      </c>
      <c r="Y1716" s="1" t="str">
        <f>IF(Table2[[#This Row],[Time2]]&lt;10,0&amp;Table2[[#This Row],[Time2]],Table2[[#This Row],[Time2]])</f>
        <v>09</v>
      </c>
      <c r="Z1716" s="1">
        <f>IF(Table2[[#This Row],[Time3]]&lt;10,0&amp;Table2[[#This Row],[Time3]],Table2[[#This Row],[Time3]])</f>
        <v>57</v>
      </c>
      <c r="AA1716" s="2" t="str">
        <f>Table2[[#This Row],[Time4]]&amp;":"&amp;Table2[[#This Row],[Time5]]</f>
        <v>09:57</v>
      </c>
      <c r="AB1716" s="1" t="str" cm="1">
        <f t="array" ref="AB1716">IFERROR(IF(Table2[[#This Row],[code]]="","",_xlfn.IFS(AND(Table2[[#This Row],[code]]&lt;400,Table2[[#This Row],[code]]&lt;&gt;""),2,Table2[[#This Row],[code]]&gt;500,4)),"")</f>
        <v/>
      </c>
      <c r="AC1716" s="1" t="str">
        <f>IF(Table2[[#This Row],[Event]]="Penalty",Table2[[#This Row],[number]],IF(Table2[[#This Row],[Event]]="Time-Out",401,""))</f>
        <v/>
      </c>
      <c r="AD1716" s="1">
        <f>ROW(A1715)</f>
        <v>1715</v>
      </c>
      <c r="AE1716" s="1">
        <f>COUNTIFS(Table2[GameID],Table2[[#This Row],[GameID]],Table2[Column1],"&lt;="&amp;Table2[[#This Row],[Column1]])-1</f>
        <v>7</v>
      </c>
    </row>
    <row r="1717" spans="1:31" x14ac:dyDescent="0.45">
      <c r="A1717" t="s">
        <v>308</v>
      </c>
      <c r="B1717" t="str">
        <f>_xlfn.TEXTBEFORE(Table2[[#This Row],[Kamp]]," - ")</f>
        <v>Hafnia FC</v>
      </c>
      <c r="C1717" t="str">
        <f>_xlfn.TEXTAFTER(Table2[[#This Row],[Kamp]],"- ")</f>
        <v>Vanløse Floorball</v>
      </c>
      <c r="D1717">
        <v>44976</v>
      </c>
      <c r="E1717">
        <v>69188</v>
      </c>
      <c r="F1717">
        <v>20222023</v>
      </c>
      <c r="G1717" t="s">
        <v>372</v>
      </c>
      <c r="H1717" t="s">
        <v>663</v>
      </c>
      <c r="I1717" t="s">
        <v>678</v>
      </c>
      <c r="J1717">
        <v>2</v>
      </c>
      <c r="K1717">
        <v>29510</v>
      </c>
      <c r="L1717">
        <v>203</v>
      </c>
      <c r="M1717" t="s">
        <v>631</v>
      </c>
      <c r="N1717" t="s">
        <v>115</v>
      </c>
      <c r="O1717" t="s">
        <v>634</v>
      </c>
      <c r="P1717">
        <v>28</v>
      </c>
      <c r="Q1717" t="s">
        <v>634</v>
      </c>
      <c r="R1717">
        <f>SUMIFS(Table2[number],Table2[Event],"Goal",Table2[H/U],"HOME",Table2[GameID],Table2[[#This Row],[GameID]],Table2[GameTime],"&lt;="&amp;Table2[[#This Row],[GameTime]])</f>
        <v>3</v>
      </c>
      <c r="S1717">
        <f>SUMIFS(Table2[number],Table2[Event],"Goal",Table2[H/U],"AWAY",Table2[GameID],Table2[[#This Row],[GameID]],Table2[GameTime],"&lt;="&amp;Table2[[#This Row],[GameTime]])</f>
        <v>5</v>
      </c>
      <c r="T1717" t="str">
        <f>IF(Table2[[#This Row],[Event]]="Goal",Table2[[#This Row],[Hscore]]&amp;"-"&amp;Table2[[#This Row],[Uscore]],"")</f>
        <v/>
      </c>
      <c r="U1717">
        <v>2109</v>
      </c>
      <c r="V1717" s="1">
        <f>Table2[[#This Row],[GameTime]]-(Table2[[#This Row],[period]]-1)*1200</f>
        <v>909</v>
      </c>
      <c r="W1717" s="1">
        <f>ROUNDDOWN(Table2[[#This Row],[Time]]/60,0)</f>
        <v>15</v>
      </c>
      <c r="X1717" s="1">
        <f>ROUNDDOWN((Table2[[#This Row],[Time]]/60-Table2[[#This Row],[Time2]])*60,0)</f>
        <v>9</v>
      </c>
      <c r="Y1717" s="1">
        <f>IF(Table2[[#This Row],[Time2]]&lt;10,0&amp;Table2[[#This Row],[Time2]],Table2[[#This Row],[Time2]])</f>
        <v>15</v>
      </c>
      <c r="Z1717" s="1" t="str">
        <f>IF(Table2[[#This Row],[Time3]]&lt;10,0&amp;Table2[[#This Row],[Time3]],Table2[[#This Row],[Time3]])</f>
        <v>09</v>
      </c>
      <c r="AA1717" s="2" t="str">
        <f>Table2[[#This Row],[Time4]]&amp;":"&amp;Table2[[#This Row],[Time5]]</f>
        <v>15:09</v>
      </c>
      <c r="AB1717" s="1" cm="1">
        <f t="array" ref="AB1717">IFERROR(IF(Table2[[#This Row],[code]]="","",_xlfn.IFS(AND(Table2[[#This Row],[code]]&lt;400,Table2[[#This Row],[code]]&lt;&gt;""),2,Table2[[#This Row],[code]]&gt;500,4)),"")</f>
        <v>2</v>
      </c>
      <c r="AC1717" s="1">
        <f>IF(Table2[[#This Row],[Event]]="Penalty",Table2[[#This Row],[number]],IF(Table2[[#This Row],[Event]]="Time-Out",401,""))</f>
        <v>203</v>
      </c>
      <c r="AD1717" s="1">
        <f>ROW(A1716)</f>
        <v>1716</v>
      </c>
      <c r="AE1717" s="1">
        <f>COUNTIFS(Table2[GameID],Table2[[#This Row],[GameID]],Table2[Column1],"&lt;="&amp;Table2[[#This Row],[Column1]])-1</f>
        <v>8</v>
      </c>
    </row>
    <row r="1718" spans="1:31" x14ac:dyDescent="0.45">
      <c r="A1718" t="s">
        <v>308</v>
      </c>
      <c r="B1718" t="str">
        <f>_xlfn.TEXTBEFORE(Table2[[#This Row],[Kamp]]," - ")</f>
        <v>Hafnia FC</v>
      </c>
      <c r="C1718" t="str">
        <f>_xlfn.TEXTAFTER(Table2[[#This Row],[Kamp]],"- ")</f>
        <v>Vanløse Floorball</v>
      </c>
      <c r="D1718">
        <v>44976</v>
      </c>
      <c r="E1718">
        <v>69188</v>
      </c>
      <c r="F1718">
        <v>20222023</v>
      </c>
      <c r="G1718" t="s">
        <v>372</v>
      </c>
      <c r="H1718" t="s">
        <v>663</v>
      </c>
      <c r="I1718" t="s">
        <v>678</v>
      </c>
      <c r="J1718">
        <v>2</v>
      </c>
      <c r="K1718">
        <v>29510</v>
      </c>
      <c r="L1718">
        <v>222</v>
      </c>
      <c r="M1718" t="s">
        <v>631</v>
      </c>
      <c r="N1718" t="s">
        <v>119</v>
      </c>
      <c r="O1718" t="s">
        <v>634</v>
      </c>
      <c r="P1718">
        <v>54</v>
      </c>
      <c r="Q1718" t="s">
        <v>634</v>
      </c>
      <c r="R1718">
        <f>SUMIFS(Table2[number],Table2[Event],"Goal",Table2[H/U],"HOME",Table2[GameID],Table2[[#This Row],[GameID]],Table2[GameTime],"&lt;="&amp;Table2[[#This Row],[GameTime]])</f>
        <v>3</v>
      </c>
      <c r="S1718">
        <f>SUMIFS(Table2[number],Table2[Event],"Goal",Table2[H/U],"AWAY",Table2[GameID],Table2[[#This Row],[GameID]],Table2[GameTime],"&lt;="&amp;Table2[[#This Row],[GameTime]])</f>
        <v>5</v>
      </c>
      <c r="T1718" t="str">
        <f>IF(Table2[[#This Row],[Event]]="Goal",Table2[[#This Row],[Hscore]]&amp;"-"&amp;Table2[[#This Row],[Uscore]],"")</f>
        <v/>
      </c>
      <c r="U1718">
        <v>2247</v>
      </c>
      <c r="V1718" s="1">
        <f>Table2[[#This Row],[GameTime]]-(Table2[[#This Row],[period]]-1)*1200</f>
        <v>1047</v>
      </c>
      <c r="W1718" s="1">
        <f>ROUNDDOWN(Table2[[#This Row],[Time]]/60,0)</f>
        <v>17</v>
      </c>
      <c r="X1718" s="1">
        <f>ROUNDDOWN((Table2[[#This Row],[Time]]/60-Table2[[#This Row],[Time2]])*60,0)</f>
        <v>27</v>
      </c>
      <c r="Y1718" s="1">
        <f>IF(Table2[[#This Row],[Time2]]&lt;10,0&amp;Table2[[#This Row],[Time2]],Table2[[#This Row],[Time2]])</f>
        <v>17</v>
      </c>
      <c r="Z1718" s="1">
        <f>IF(Table2[[#This Row],[Time3]]&lt;10,0&amp;Table2[[#This Row],[Time3]],Table2[[#This Row],[Time3]])</f>
        <v>27</v>
      </c>
      <c r="AA1718" s="2" t="str">
        <f>Table2[[#This Row],[Time4]]&amp;":"&amp;Table2[[#This Row],[Time5]]</f>
        <v>17:27</v>
      </c>
      <c r="AB1718" s="1" cm="1">
        <f t="array" ref="AB1718">IFERROR(IF(Table2[[#This Row],[code]]="","",_xlfn.IFS(AND(Table2[[#This Row],[code]]&lt;400,Table2[[#This Row],[code]]&lt;&gt;""),2,Table2[[#This Row],[code]]&gt;500,4)),"")</f>
        <v>2</v>
      </c>
      <c r="AC1718" s="1">
        <f>IF(Table2[[#This Row],[Event]]="Penalty",Table2[[#This Row],[number]],IF(Table2[[#This Row],[Event]]="Time-Out",401,""))</f>
        <v>222</v>
      </c>
      <c r="AD1718" s="1">
        <f>ROW(A1717)</f>
        <v>1717</v>
      </c>
      <c r="AE1718" s="1">
        <f>COUNTIFS(Table2[GameID],Table2[[#This Row],[GameID]],Table2[Column1],"&lt;="&amp;Table2[[#This Row],[Column1]])-1</f>
        <v>9</v>
      </c>
    </row>
    <row r="1719" spans="1:31" x14ac:dyDescent="0.45">
      <c r="A1719" t="s">
        <v>308</v>
      </c>
      <c r="B1719" t="str">
        <f>_xlfn.TEXTBEFORE(Table2[[#This Row],[Kamp]]," - ")</f>
        <v>Hafnia FC</v>
      </c>
      <c r="C1719" t="str">
        <f>_xlfn.TEXTAFTER(Table2[[#This Row],[Kamp]],"- ")</f>
        <v>Vanløse Floorball</v>
      </c>
      <c r="D1719">
        <v>44976</v>
      </c>
      <c r="E1719">
        <v>69188</v>
      </c>
      <c r="F1719">
        <v>20222023</v>
      </c>
      <c r="G1719" t="s">
        <v>372</v>
      </c>
      <c r="H1719" t="s">
        <v>660</v>
      </c>
      <c r="I1719" t="s">
        <v>677</v>
      </c>
      <c r="J1719">
        <v>2</v>
      </c>
      <c r="K1719">
        <v>29509</v>
      </c>
      <c r="L1719">
        <v>206</v>
      </c>
      <c r="M1719" t="s">
        <v>631</v>
      </c>
      <c r="N1719" t="s">
        <v>104</v>
      </c>
      <c r="O1719" t="s">
        <v>634</v>
      </c>
      <c r="P1719">
        <v>48</v>
      </c>
      <c r="Q1719" t="s">
        <v>634</v>
      </c>
      <c r="R1719">
        <f>SUMIFS(Table2[number],Table2[Event],"Goal",Table2[H/U],"HOME",Table2[GameID],Table2[[#This Row],[GameID]],Table2[GameTime],"&lt;="&amp;Table2[[#This Row],[GameTime]])</f>
        <v>3</v>
      </c>
      <c r="S1719">
        <f>SUMIFS(Table2[number],Table2[Event],"Goal",Table2[H/U],"AWAY",Table2[GameID],Table2[[#This Row],[GameID]],Table2[GameTime],"&lt;="&amp;Table2[[#This Row],[GameTime]])</f>
        <v>5</v>
      </c>
      <c r="T1719" t="str">
        <f>IF(Table2[[#This Row],[Event]]="Goal",Table2[[#This Row],[Hscore]]&amp;"-"&amp;Table2[[#This Row],[Uscore]],"")</f>
        <v/>
      </c>
      <c r="U1719">
        <v>2272</v>
      </c>
      <c r="V1719" s="1">
        <f>Table2[[#This Row],[GameTime]]-(Table2[[#This Row],[period]]-1)*1200</f>
        <v>1072</v>
      </c>
      <c r="W1719" s="1">
        <f>ROUNDDOWN(Table2[[#This Row],[Time]]/60,0)</f>
        <v>17</v>
      </c>
      <c r="X1719" s="1">
        <f>ROUNDDOWN((Table2[[#This Row],[Time]]/60-Table2[[#This Row],[Time2]])*60,0)</f>
        <v>52</v>
      </c>
      <c r="Y1719" s="1">
        <f>IF(Table2[[#This Row],[Time2]]&lt;10,0&amp;Table2[[#This Row],[Time2]],Table2[[#This Row],[Time2]])</f>
        <v>17</v>
      </c>
      <c r="Z1719" s="1">
        <f>IF(Table2[[#This Row],[Time3]]&lt;10,0&amp;Table2[[#This Row],[Time3]],Table2[[#This Row],[Time3]])</f>
        <v>52</v>
      </c>
      <c r="AA1719" s="2" t="str">
        <f>Table2[[#This Row],[Time4]]&amp;":"&amp;Table2[[#This Row],[Time5]]</f>
        <v>17:52</v>
      </c>
      <c r="AB1719" s="1" cm="1">
        <f t="array" ref="AB1719">IFERROR(IF(Table2[[#This Row],[code]]="","",_xlfn.IFS(AND(Table2[[#This Row],[code]]&lt;400,Table2[[#This Row],[code]]&lt;&gt;""),2,Table2[[#This Row],[code]]&gt;500,4)),"")</f>
        <v>2</v>
      </c>
      <c r="AC1719" s="1">
        <f>IF(Table2[[#This Row],[Event]]="Penalty",Table2[[#This Row],[number]],IF(Table2[[#This Row],[Event]]="Time-Out",401,""))</f>
        <v>206</v>
      </c>
      <c r="AD1719" s="1">
        <f>ROW(A1718)</f>
        <v>1718</v>
      </c>
      <c r="AE1719" s="1">
        <f>COUNTIFS(Table2[GameID],Table2[[#This Row],[GameID]],Table2[Column1],"&lt;="&amp;Table2[[#This Row],[Column1]])-1</f>
        <v>10</v>
      </c>
    </row>
    <row r="1720" spans="1:31" x14ac:dyDescent="0.45">
      <c r="A1720" t="s">
        <v>308</v>
      </c>
      <c r="B1720" t="str">
        <f>_xlfn.TEXTBEFORE(Table2[[#This Row],[Kamp]]," - ")</f>
        <v>Hafnia FC</v>
      </c>
      <c r="C1720" t="str">
        <f>_xlfn.TEXTAFTER(Table2[[#This Row],[Kamp]],"- ")</f>
        <v>Vanløse Floorball</v>
      </c>
      <c r="D1720">
        <v>44976</v>
      </c>
      <c r="E1720">
        <v>69188</v>
      </c>
      <c r="F1720">
        <v>20222023</v>
      </c>
      <c r="G1720" t="s">
        <v>372</v>
      </c>
      <c r="H1720" t="s">
        <v>660</v>
      </c>
      <c r="I1720" t="s">
        <v>677</v>
      </c>
      <c r="J1720">
        <v>2</v>
      </c>
      <c r="K1720">
        <v>29509</v>
      </c>
      <c r="L1720">
        <v>1</v>
      </c>
      <c r="M1720" t="s">
        <v>630</v>
      </c>
      <c r="N1720" t="s">
        <v>100</v>
      </c>
      <c r="O1720" t="s">
        <v>99</v>
      </c>
      <c r="P1720">
        <v>19</v>
      </c>
      <c r="Q1720">
        <v>18</v>
      </c>
      <c r="R1720">
        <f>SUMIFS(Table2[number],Table2[Event],"Goal",Table2[H/U],"HOME",Table2[GameID],Table2[[#This Row],[GameID]],Table2[GameTime],"&lt;="&amp;Table2[[#This Row],[GameTime]])</f>
        <v>3</v>
      </c>
      <c r="S1720">
        <f>SUMIFS(Table2[number],Table2[Event],"Goal",Table2[H/U],"AWAY",Table2[GameID],Table2[[#This Row],[GameID]],Table2[GameTime],"&lt;="&amp;Table2[[#This Row],[GameTime]])</f>
        <v>6</v>
      </c>
      <c r="T1720" t="str">
        <f>IF(Table2[[#This Row],[Event]]="Goal",Table2[[#This Row],[Hscore]]&amp;"-"&amp;Table2[[#This Row],[Uscore]],"")</f>
        <v>3-6</v>
      </c>
      <c r="U1720">
        <v>2324</v>
      </c>
      <c r="V1720" s="1">
        <f>Table2[[#This Row],[GameTime]]-(Table2[[#This Row],[period]]-1)*1200</f>
        <v>1124</v>
      </c>
      <c r="W1720" s="1">
        <f>ROUNDDOWN(Table2[[#This Row],[Time]]/60,0)</f>
        <v>18</v>
      </c>
      <c r="X1720" s="1">
        <f>ROUNDDOWN((Table2[[#This Row],[Time]]/60-Table2[[#This Row],[Time2]])*60,0)</f>
        <v>44</v>
      </c>
      <c r="Y1720" s="1">
        <f>IF(Table2[[#This Row],[Time2]]&lt;10,0&amp;Table2[[#This Row],[Time2]],Table2[[#This Row],[Time2]])</f>
        <v>18</v>
      </c>
      <c r="Z1720" s="1">
        <f>IF(Table2[[#This Row],[Time3]]&lt;10,0&amp;Table2[[#This Row],[Time3]],Table2[[#This Row],[Time3]])</f>
        <v>44</v>
      </c>
      <c r="AA1720" s="2" t="str">
        <f>Table2[[#This Row],[Time4]]&amp;":"&amp;Table2[[#This Row],[Time5]]</f>
        <v>18:44</v>
      </c>
      <c r="AB1720" s="1" t="str" cm="1">
        <f t="array" ref="AB1720">IFERROR(IF(Table2[[#This Row],[code]]="","",_xlfn.IFS(AND(Table2[[#This Row],[code]]&lt;400,Table2[[#This Row],[code]]&lt;&gt;""),2,Table2[[#This Row],[code]]&gt;500,4)),"")</f>
        <v/>
      </c>
      <c r="AC1720" s="1" t="str">
        <f>IF(Table2[[#This Row],[Event]]="Penalty",Table2[[#This Row],[number]],IF(Table2[[#This Row],[Event]]="Time-Out",401,""))</f>
        <v/>
      </c>
      <c r="AD1720" s="1">
        <f>ROW(A1719)</f>
        <v>1719</v>
      </c>
      <c r="AE1720" s="1">
        <f>COUNTIFS(Table2[GameID],Table2[[#This Row],[GameID]],Table2[Column1],"&lt;="&amp;Table2[[#This Row],[Column1]])-1</f>
        <v>11</v>
      </c>
    </row>
    <row r="1721" spans="1:31" x14ac:dyDescent="0.45">
      <c r="A1721" t="s">
        <v>308</v>
      </c>
      <c r="B1721" t="str">
        <f>_xlfn.TEXTBEFORE(Table2[[#This Row],[Kamp]]," - ")</f>
        <v>Hafnia FC</v>
      </c>
      <c r="C1721" t="str">
        <f>_xlfn.TEXTAFTER(Table2[[#This Row],[Kamp]],"- ")</f>
        <v>Vanløse Floorball</v>
      </c>
      <c r="D1721">
        <v>44976</v>
      </c>
      <c r="E1721">
        <v>69188</v>
      </c>
      <c r="F1721">
        <v>20222023</v>
      </c>
      <c r="G1721" t="s">
        <v>372</v>
      </c>
      <c r="H1721" t="s">
        <v>660</v>
      </c>
      <c r="I1721" t="s">
        <v>677</v>
      </c>
      <c r="J1721">
        <v>2</v>
      </c>
      <c r="K1721">
        <v>29509</v>
      </c>
      <c r="L1721">
        <v>1</v>
      </c>
      <c r="M1721" t="s">
        <v>630</v>
      </c>
      <c r="N1721" t="s">
        <v>100</v>
      </c>
      <c r="O1721" t="s">
        <v>324</v>
      </c>
      <c r="P1721">
        <v>19</v>
      </c>
      <c r="Q1721">
        <v>7</v>
      </c>
      <c r="R1721">
        <f>SUMIFS(Table2[number],Table2[Event],"Goal",Table2[H/U],"HOME",Table2[GameID],Table2[[#This Row],[GameID]],Table2[GameTime],"&lt;="&amp;Table2[[#This Row],[GameTime]])</f>
        <v>3</v>
      </c>
      <c r="S1721">
        <f>SUMIFS(Table2[number],Table2[Event],"Goal",Table2[H/U],"AWAY",Table2[GameID],Table2[[#This Row],[GameID]],Table2[GameTime],"&lt;="&amp;Table2[[#This Row],[GameTime]])</f>
        <v>7</v>
      </c>
      <c r="T1721" t="str">
        <f>IF(Table2[[#This Row],[Event]]="Goal",Table2[[#This Row],[Hscore]]&amp;"-"&amp;Table2[[#This Row],[Uscore]],"")</f>
        <v>3-7</v>
      </c>
      <c r="U1721">
        <v>2377</v>
      </c>
      <c r="V1721" s="1">
        <f>Table2[[#This Row],[GameTime]]-(Table2[[#This Row],[period]]-1)*1200</f>
        <v>1177</v>
      </c>
      <c r="W1721" s="1">
        <f>ROUNDDOWN(Table2[[#This Row],[Time]]/60,0)</f>
        <v>19</v>
      </c>
      <c r="X1721" s="1">
        <f>ROUNDDOWN((Table2[[#This Row],[Time]]/60-Table2[[#This Row],[Time2]])*60,0)</f>
        <v>37</v>
      </c>
      <c r="Y1721" s="1">
        <f>IF(Table2[[#This Row],[Time2]]&lt;10,0&amp;Table2[[#This Row],[Time2]],Table2[[#This Row],[Time2]])</f>
        <v>19</v>
      </c>
      <c r="Z1721" s="1">
        <f>IF(Table2[[#This Row],[Time3]]&lt;10,0&amp;Table2[[#This Row],[Time3]],Table2[[#This Row],[Time3]])</f>
        <v>37</v>
      </c>
      <c r="AA1721" s="2" t="str">
        <f>Table2[[#This Row],[Time4]]&amp;":"&amp;Table2[[#This Row],[Time5]]</f>
        <v>19:37</v>
      </c>
      <c r="AB1721" s="1" t="str" cm="1">
        <f t="array" ref="AB1721">IFERROR(IF(Table2[[#This Row],[code]]="","",_xlfn.IFS(AND(Table2[[#This Row],[code]]&lt;400,Table2[[#This Row],[code]]&lt;&gt;""),2,Table2[[#This Row],[code]]&gt;500,4)),"")</f>
        <v/>
      </c>
      <c r="AC1721" s="1" t="str">
        <f>IF(Table2[[#This Row],[Event]]="Penalty",Table2[[#This Row],[number]],IF(Table2[[#This Row],[Event]]="Time-Out",401,""))</f>
        <v/>
      </c>
      <c r="AD1721" s="1">
        <f>ROW(A1720)</f>
        <v>1720</v>
      </c>
      <c r="AE1721" s="1">
        <f>COUNTIFS(Table2[GameID],Table2[[#This Row],[GameID]],Table2[Column1],"&lt;="&amp;Table2[[#This Row],[Column1]])-1</f>
        <v>12</v>
      </c>
    </row>
    <row r="1722" spans="1:31" x14ac:dyDescent="0.45">
      <c r="A1722" t="s">
        <v>308</v>
      </c>
      <c r="B1722" t="str">
        <f>_xlfn.TEXTBEFORE(Table2[[#This Row],[Kamp]]," - ")</f>
        <v>Hafnia FC</v>
      </c>
      <c r="C1722" t="str">
        <f>_xlfn.TEXTAFTER(Table2[[#This Row],[Kamp]],"- ")</f>
        <v>Vanløse Floorball</v>
      </c>
      <c r="D1722">
        <v>44976</v>
      </c>
      <c r="E1722">
        <v>69188</v>
      </c>
      <c r="F1722">
        <v>20222023</v>
      </c>
      <c r="G1722" t="s">
        <v>372</v>
      </c>
      <c r="H1722" t="s">
        <v>660</v>
      </c>
      <c r="I1722" t="s">
        <v>677</v>
      </c>
      <c r="J1722">
        <v>3</v>
      </c>
      <c r="K1722">
        <v>29509</v>
      </c>
      <c r="L1722">
        <v>302</v>
      </c>
      <c r="M1722" t="s">
        <v>631</v>
      </c>
      <c r="N1722" t="s">
        <v>324</v>
      </c>
      <c r="O1722" t="s">
        <v>634</v>
      </c>
      <c r="P1722">
        <v>7</v>
      </c>
      <c r="Q1722" t="s">
        <v>634</v>
      </c>
      <c r="R1722">
        <f>SUMIFS(Table2[number],Table2[Event],"Goal",Table2[H/U],"HOME",Table2[GameID],Table2[[#This Row],[GameID]],Table2[GameTime],"&lt;="&amp;Table2[[#This Row],[GameTime]])</f>
        <v>3</v>
      </c>
      <c r="S1722">
        <f>SUMIFS(Table2[number],Table2[Event],"Goal",Table2[H/U],"AWAY",Table2[GameID],Table2[[#This Row],[GameID]],Table2[GameTime],"&lt;="&amp;Table2[[#This Row],[GameTime]])</f>
        <v>7</v>
      </c>
      <c r="T1722" t="str">
        <f>IF(Table2[[#This Row],[Event]]="Goal",Table2[[#This Row],[Hscore]]&amp;"-"&amp;Table2[[#This Row],[Uscore]],"")</f>
        <v/>
      </c>
      <c r="U1722">
        <v>3097</v>
      </c>
      <c r="V1722" s="1">
        <f>Table2[[#This Row],[GameTime]]-(Table2[[#This Row],[period]]-1)*1200</f>
        <v>697</v>
      </c>
      <c r="W1722" s="1">
        <f>ROUNDDOWN(Table2[[#This Row],[Time]]/60,0)</f>
        <v>11</v>
      </c>
      <c r="X1722" s="1">
        <f>ROUNDDOWN((Table2[[#This Row],[Time]]/60-Table2[[#This Row],[Time2]])*60,0)</f>
        <v>37</v>
      </c>
      <c r="Y1722" s="1">
        <f>IF(Table2[[#This Row],[Time2]]&lt;10,0&amp;Table2[[#This Row],[Time2]],Table2[[#This Row],[Time2]])</f>
        <v>11</v>
      </c>
      <c r="Z1722" s="1">
        <f>IF(Table2[[#This Row],[Time3]]&lt;10,0&amp;Table2[[#This Row],[Time3]],Table2[[#This Row],[Time3]])</f>
        <v>37</v>
      </c>
      <c r="AA1722" s="2" t="str">
        <f>Table2[[#This Row],[Time4]]&amp;":"&amp;Table2[[#This Row],[Time5]]</f>
        <v>11:37</v>
      </c>
      <c r="AB1722" s="1" cm="1">
        <f t="array" ref="AB1722">IFERROR(IF(Table2[[#This Row],[code]]="","",_xlfn.IFS(AND(Table2[[#This Row],[code]]&lt;400,Table2[[#This Row],[code]]&lt;&gt;""),2,Table2[[#This Row],[code]]&gt;500,4)),"")</f>
        <v>2</v>
      </c>
      <c r="AC1722" s="1">
        <f>IF(Table2[[#This Row],[Event]]="Penalty",Table2[[#This Row],[number]],IF(Table2[[#This Row],[Event]]="Time-Out",401,""))</f>
        <v>302</v>
      </c>
      <c r="AD1722" s="1">
        <f>ROW(A1721)</f>
        <v>1721</v>
      </c>
      <c r="AE1722" s="1">
        <f>COUNTIFS(Table2[GameID],Table2[[#This Row],[GameID]],Table2[Column1],"&lt;="&amp;Table2[[#This Row],[Column1]])-1</f>
        <v>13</v>
      </c>
    </row>
    <row r="1723" spans="1:31" x14ac:dyDescent="0.45">
      <c r="A1723" t="s">
        <v>308</v>
      </c>
      <c r="B1723" t="str">
        <f>_xlfn.TEXTBEFORE(Table2[[#This Row],[Kamp]]," - ")</f>
        <v>Hafnia FC</v>
      </c>
      <c r="C1723" t="str">
        <f>_xlfn.TEXTAFTER(Table2[[#This Row],[Kamp]],"- ")</f>
        <v>Vanløse Floorball</v>
      </c>
      <c r="D1723">
        <v>44976</v>
      </c>
      <c r="E1723">
        <v>69188</v>
      </c>
      <c r="F1723">
        <v>20222023</v>
      </c>
      <c r="G1723" t="s">
        <v>372</v>
      </c>
      <c r="H1723" t="s">
        <v>663</v>
      </c>
      <c r="I1723" t="s">
        <v>678</v>
      </c>
      <c r="J1723">
        <v>3</v>
      </c>
      <c r="K1723">
        <v>29510</v>
      </c>
      <c r="L1723">
        <v>1</v>
      </c>
      <c r="M1723" t="s">
        <v>630</v>
      </c>
      <c r="N1723" t="s">
        <v>122</v>
      </c>
      <c r="O1723" t="s">
        <v>163</v>
      </c>
      <c r="P1723">
        <v>81</v>
      </c>
      <c r="Q1723">
        <v>66</v>
      </c>
      <c r="R1723">
        <f>SUMIFS(Table2[number],Table2[Event],"Goal",Table2[H/U],"HOME",Table2[GameID],Table2[[#This Row],[GameID]],Table2[GameTime],"&lt;="&amp;Table2[[#This Row],[GameTime]])</f>
        <v>4</v>
      </c>
      <c r="S1723">
        <f>SUMIFS(Table2[number],Table2[Event],"Goal",Table2[H/U],"AWAY",Table2[GameID],Table2[[#This Row],[GameID]],Table2[GameTime],"&lt;="&amp;Table2[[#This Row],[GameTime]])</f>
        <v>7</v>
      </c>
      <c r="T1723" t="str">
        <f>IF(Table2[[#This Row],[Event]]="Goal",Table2[[#This Row],[Hscore]]&amp;"-"&amp;Table2[[#This Row],[Uscore]],"")</f>
        <v>4-7</v>
      </c>
      <c r="U1723">
        <v>3136</v>
      </c>
      <c r="V1723" s="1">
        <f>Table2[[#This Row],[GameTime]]-(Table2[[#This Row],[period]]-1)*1200</f>
        <v>736</v>
      </c>
      <c r="W1723" s="1">
        <f>ROUNDDOWN(Table2[[#This Row],[Time]]/60,0)</f>
        <v>12</v>
      </c>
      <c r="X1723" s="1">
        <f>ROUNDDOWN((Table2[[#This Row],[Time]]/60-Table2[[#This Row],[Time2]])*60,0)</f>
        <v>16</v>
      </c>
      <c r="Y1723" s="1">
        <f>IF(Table2[[#This Row],[Time2]]&lt;10,0&amp;Table2[[#This Row],[Time2]],Table2[[#This Row],[Time2]])</f>
        <v>12</v>
      </c>
      <c r="Z1723" s="1">
        <f>IF(Table2[[#This Row],[Time3]]&lt;10,0&amp;Table2[[#This Row],[Time3]],Table2[[#This Row],[Time3]])</f>
        <v>16</v>
      </c>
      <c r="AA1723" s="2" t="str">
        <f>Table2[[#This Row],[Time4]]&amp;":"&amp;Table2[[#This Row],[Time5]]</f>
        <v>12:16</v>
      </c>
      <c r="AB1723" s="1" t="str" cm="1">
        <f t="array" ref="AB1723">IFERROR(IF(Table2[[#This Row],[code]]="","",_xlfn.IFS(AND(Table2[[#This Row],[code]]&lt;400,Table2[[#This Row],[code]]&lt;&gt;""),2,Table2[[#This Row],[code]]&gt;500,4)),"")</f>
        <v/>
      </c>
      <c r="AC1723" s="1" t="str">
        <f>IF(Table2[[#This Row],[Event]]="Penalty",Table2[[#This Row],[number]],IF(Table2[[#This Row],[Event]]="Time-Out",401,""))</f>
        <v/>
      </c>
      <c r="AD1723" s="1">
        <f>ROW(A1722)</f>
        <v>1722</v>
      </c>
      <c r="AE1723" s="1">
        <f>COUNTIFS(Table2[GameID],Table2[[#This Row],[GameID]],Table2[Column1],"&lt;="&amp;Table2[[#This Row],[Column1]])-1</f>
        <v>14</v>
      </c>
    </row>
    <row r="1724" spans="1:31" x14ac:dyDescent="0.45">
      <c r="A1724" t="s">
        <v>308</v>
      </c>
      <c r="B1724" t="str">
        <f>_xlfn.TEXTBEFORE(Table2[[#This Row],[Kamp]]," - ")</f>
        <v>Hafnia FC</v>
      </c>
      <c r="C1724" t="str">
        <f>_xlfn.TEXTAFTER(Table2[[#This Row],[Kamp]],"- ")</f>
        <v>Vanløse Floorball</v>
      </c>
      <c r="D1724">
        <v>44976</v>
      </c>
      <c r="E1724">
        <v>69188</v>
      </c>
      <c r="F1724">
        <v>20222023</v>
      </c>
      <c r="G1724" t="s">
        <v>372</v>
      </c>
      <c r="H1724" t="s">
        <v>660</v>
      </c>
      <c r="I1724" t="s">
        <v>677</v>
      </c>
      <c r="J1724">
        <v>3</v>
      </c>
      <c r="K1724">
        <v>29509</v>
      </c>
      <c r="L1724">
        <v>1</v>
      </c>
      <c r="M1724" t="s">
        <v>630</v>
      </c>
      <c r="N1724" t="s">
        <v>99</v>
      </c>
      <c r="O1724" t="s">
        <v>109</v>
      </c>
      <c r="P1724">
        <v>18</v>
      </c>
      <c r="Q1724">
        <v>91</v>
      </c>
      <c r="R1724">
        <f>SUMIFS(Table2[number],Table2[Event],"Goal",Table2[H/U],"HOME",Table2[GameID],Table2[[#This Row],[GameID]],Table2[GameTime],"&lt;="&amp;Table2[[#This Row],[GameTime]])</f>
        <v>4</v>
      </c>
      <c r="S1724">
        <f>SUMIFS(Table2[number],Table2[Event],"Goal",Table2[H/U],"AWAY",Table2[GameID],Table2[[#This Row],[GameID]],Table2[GameTime],"&lt;="&amp;Table2[[#This Row],[GameTime]])</f>
        <v>8</v>
      </c>
      <c r="T1724" t="str">
        <f>IF(Table2[[#This Row],[Event]]="Goal",Table2[[#This Row],[Hscore]]&amp;"-"&amp;Table2[[#This Row],[Uscore]],"")</f>
        <v>4-8</v>
      </c>
      <c r="U1724">
        <v>3428</v>
      </c>
      <c r="V1724" s="1">
        <f>Table2[[#This Row],[GameTime]]-(Table2[[#This Row],[period]]-1)*1200</f>
        <v>1028</v>
      </c>
      <c r="W1724" s="1">
        <f>ROUNDDOWN(Table2[[#This Row],[Time]]/60,0)</f>
        <v>17</v>
      </c>
      <c r="X1724" s="1">
        <f>ROUNDDOWN((Table2[[#This Row],[Time]]/60-Table2[[#This Row],[Time2]])*60,0)</f>
        <v>7</v>
      </c>
      <c r="Y1724" s="1">
        <f>IF(Table2[[#This Row],[Time2]]&lt;10,0&amp;Table2[[#This Row],[Time2]],Table2[[#This Row],[Time2]])</f>
        <v>17</v>
      </c>
      <c r="Z1724" s="1" t="str">
        <f>IF(Table2[[#This Row],[Time3]]&lt;10,0&amp;Table2[[#This Row],[Time3]],Table2[[#This Row],[Time3]])</f>
        <v>07</v>
      </c>
      <c r="AA1724" s="2" t="str">
        <f>Table2[[#This Row],[Time4]]&amp;":"&amp;Table2[[#This Row],[Time5]]</f>
        <v>17:07</v>
      </c>
      <c r="AB1724" s="1" t="str" cm="1">
        <f t="array" ref="AB1724">IFERROR(IF(Table2[[#This Row],[code]]="","",_xlfn.IFS(AND(Table2[[#This Row],[code]]&lt;400,Table2[[#This Row],[code]]&lt;&gt;""),2,Table2[[#This Row],[code]]&gt;500,4)),"")</f>
        <v/>
      </c>
      <c r="AC1724" s="1" t="str">
        <f>IF(Table2[[#This Row],[Event]]="Penalty",Table2[[#This Row],[number]],IF(Table2[[#This Row],[Event]]="Time-Out",401,""))</f>
        <v/>
      </c>
      <c r="AD1724" s="1">
        <f>ROW(A1723)</f>
        <v>1723</v>
      </c>
      <c r="AE1724" s="1">
        <f>COUNTIFS(Table2[GameID],Table2[[#This Row],[GameID]],Table2[Column1],"&lt;="&amp;Table2[[#This Row],[Column1]])-1</f>
        <v>15</v>
      </c>
    </row>
    <row r="1725" spans="1:31" x14ac:dyDescent="0.45">
      <c r="A1725" t="s">
        <v>293</v>
      </c>
      <c r="B1725" t="str">
        <f>_xlfn.TEXTBEFORE(Table2[[#This Row],[Kamp]]," - ")</f>
        <v>ÅFK</v>
      </c>
      <c r="C1725" t="str">
        <f>_xlfn.TEXTAFTER(Table2[[#This Row],[Kamp]],"- ")</f>
        <v>Aab</v>
      </c>
      <c r="D1725">
        <v>44996</v>
      </c>
      <c r="E1725">
        <v>69460</v>
      </c>
      <c r="F1725">
        <v>20222023</v>
      </c>
      <c r="G1725" t="s">
        <v>372</v>
      </c>
      <c r="H1725" t="s">
        <v>666</v>
      </c>
      <c r="I1725" t="s">
        <v>678</v>
      </c>
      <c r="J1725">
        <v>1</v>
      </c>
      <c r="K1725">
        <v>29503</v>
      </c>
      <c r="L1725">
        <v>1</v>
      </c>
      <c r="M1725" t="s">
        <v>630</v>
      </c>
      <c r="N1725" t="s">
        <v>151</v>
      </c>
      <c r="O1725" t="s">
        <v>634</v>
      </c>
      <c r="P1725">
        <v>8</v>
      </c>
      <c r="Q1725" t="s">
        <v>634</v>
      </c>
      <c r="R1725">
        <f>SUMIFS(Table2[number],Table2[Event],"Goal",Table2[H/U],"HOME",Table2[GameID],Table2[[#This Row],[GameID]],Table2[GameTime],"&lt;="&amp;Table2[[#This Row],[GameTime]])</f>
        <v>1</v>
      </c>
      <c r="S1725">
        <f>SUMIFS(Table2[number],Table2[Event],"Goal",Table2[H/U],"AWAY",Table2[GameID],Table2[[#This Row],[GameID]],Table2[GameTime],"&lt;="&amp;Table2[[#This Row],[GameTime]])</f>
        <v>0</v>
      </c>
      <c r="T1725" t="str">
        <f>IF(Table2[[#This Row],[Event]]="Goal",Table2[[#This Row],[Hscore]]&amp;"-"&amp;Table2[[#This Row],[Uscore]],"")</f>
        <v>1-0</v>
      </c>
      <c r="U1725">
        <v>129</v>
      </c>
      <c r="V1725" s="1">
        <f>Table2[[#This Row],[GameTime]]-(Table2[[#This Row],[period]]-1)*1200</f>
        <v>129</v>
      </c>
      <c r="W1725" s="1">
        <f>ROUNDDOWN(Table2[[#This Row],[Time]]/60,0)</f>
        <v>2</v>
      </c>
      <c r="X1725" s="1">
        <f>ROUNDDOWN((Table2[[#This Row],[Time]]/60-Table2[[#This Row],[Time2]])*60,0)</f>
        <v>8</v>
      </c>
      <c r="Y1725" s="1" t="str">
        <f>IF(Table2[[#This Row],[Time2]]&lt;10,0&amp;Table2[[#This Row],[Time2]],Table2[[#This Row],[Time2]])</f>
        <v>02</v>
      </c>
      <c r="Z1725" s="1" t="str">
        <f>IF(Table2[[#This Row],[Time3]]&lt;10,0&amp;Table2[[#This Row],[Time3]],Table2[[#This Row],[Time3]])</f>
        <v>08</v>
      </c>
      <c r="AA1725" s="2" t="str">
        <f>Table2[[#This Row],[Time4]]&amp;":"&amp;Table2[[#This Row],[Time5]]</f>
        <v>02:08</v>
      </c>
      <c r="AB1725" s="1" t="str" cm="1">
        <f t="array" ref="AB1725">IFERROR(IF(Table2[[#This Row],[code]]="","",_xlfn.IFS(AND(Table2[[#This Row],[code]]&lt;400,Table2[[#This Row],[code]]&lt;&gt;""),2,Table2[[#This Row],[code]]&gt;500,4)),"")</f>
        <v/>
      </c>
      <c r="AC1725" s="1" t="str">
        <f>IF(Table2[[#This Row],[Event]]="Penalty",Table2[[#This Row],[number]],IF(Table2[[#This Row],[Event]]="Time-Out",401,""))</f>
        <v/>
      </c>
      <c r="AD1725" s="1">
        <f>ROW(A1724)</f>
        <v>1724</v>
      </c>
      <c r="AE1725" s="1">
        <f>COUNTIFS(Table2[GameID],Table2[[#This Row],[GameID]],Table2[Column1],"&lt;="&amp;Table2[[#This Row],[Column1]])-1</f>
        <v>0</v>
      </c>
    </row>
    <row r="1726" spans="1:31" x14ac:dyDescent="0.45">
      <c r="A1726" t="s">
        <v>293</v>
      </c>
      <c r="B1726" t="str">
        <f>_xlfn.TEXTBEFORE(Table2[[#This Row],[Kamp]]," - ")</f>
        <v>ÅFK</v>
      </c>
      <c r="C1726" t="str">
        <f>_xlfn.TEXTAFTER(Table2[[#This Row],[Kamp]],"- ")</f>
        <v>Aab</v>
      </c>
      <c r="D1726">
        <v>44996</v>
      </c>
      <c r="E1726">
        <v>69460</v>
      </c>
      <c r="F1726">
        <v>20222023</v>
      </c>
      <c r="G1726" t="s">
        <v>372</v>
      </c>
      <c r="H1726" t="s">
        <v>666</v>
      </c>
      <c r="I1726" t="s">
        <v>678</v>
      </c>
      <c r="J1726">
        <v>2</v>
      </c>
      <c r="K1726">
        <v>29503</v>
      </c>
      <c r="L1726">
        <v>1</v>
      </c>
      <c r="M1726" t="s">
        <v>630</v>
      </c>
      <c r="N1726" t="s">
        <v>152</v>
      </c>
      <c r="O1726" t="s">
        <v>153</v>
      </c>
      <c r="P1726">
        <v>14</v>
      </c>
      <c r="Q1726">
        <v>15</v>
      </c>
      <c r="R1726">
        <f>SUMIFS(Table2[number],Table2[Event],"Goal",Table2[H/U],"HOME",Table2[GameID],Table2[[#This Row],[GameID]],Table2[GameTime],"&lt;="&amp;Table2[[#This Row],[GameTime]])</f>
        <v>2</v>
      </c>
      <c r="S1726">
        <f>SUMIFS(Table2[number],Table2[Event],"Goal",Table2[H/U],"AWAY",Table2[GameID],Table2[[#This Row],[GameID]],Table2[GameTime],"&lt;="&amp;Table2[[#This Row],[GameTime]])</f>
        <v>0</v>
      </c>
      <c r="T1726" t="str">
        <f>IF(Table2[[#This Row],[Event]]="Goal",Table2[[#This Row],[Hscore]]&amp;"-"&amp;Table2[[#This Row],[Uscore]],"")</f>
        <v>2-0</v>
      </c>
      <c r="U1726">
        <v>1388</v>
      </c>
      <c r="V1726" s="1">
        <f>Table2[[#This Row],[GameTime]]-(Table2[[#This Row],[period]]-1)*1200</f>
        <v>188</v>
      </c>
      <c r="W1726" s="1">
        <f>ROUNDDOWN(Table2[[#This Row],[Time]]/60,0)</f>
        <v>3</v>
      </c>
      <c r="X1726" s="1">
        <f>ROUNDDOWN((Table2[[#This Row],[Time]]/60-Table2[[#This Row],[Time2]])*60,0)</f>
        <v>8</v>
      </c>
      <c r="Y1726" s="1" t="str">
        <f>IF(Table2[[#This Row],[Time2]]&lt;10,0&amp;Table2[[#This Row],[Time2]],Table2[[#This Row],[Time2]])</f>
        <v>03</v>
      </c>
      <c r="Z1726" s="1" t="str">
        <f>IF(Table2[[#This Row],[Time3]]&lt;10,0&amp;Table2[[#This Row],[Time3]],Table2[[#This Row],[Time3]])</f>
        <v>08</v>
      </c>
      <c r="AA1726" s="2" t="str">
        <f>Table2[[#This Row],[Time4]]&amp;":"&amp;Table2[[#This Row],[Time5]]</f>
        <v>03:08</v>
      </c>
      <c r="AB1726" s="1" t="str" cm="1">
        <f t="array" ref="AB1726">IFERROR(IF(Table2[[#This Row],[code]]="","",_xlfn.IFS(AND(Table2[[#This Row],[code]]&lt;400,Table2[[#This Row],[code]]&lt;&gt;""),2,Table2[[#This Row],[code]]&gt;500,4)),"")</f>
        <v/>
      </c>
      <c r="AC1726" s="1" t="str">
        <f>IF(Table2[[#This Row],[Event]]="Penalty",Table2[[#This Row],[number]],IF(Table2[[#This Row],[Event]]="Time-Out",401,""))</f>
        <v/>
      </c>
      <c r="AD1726" s="1">
        <f>ROW(A1725)</f>
        <v>1725</v>
      </c>
      <c r="AE1726" s="1">
        <f>COUNTIFS(Table2[GameID],Table2[[#This Row],[GameID]],Table2[Column1],"&lt;="&amp;Table2[[#This Row],[Column1]])-1</f>
        <v>1</v>
      </c>
    </row>
    <row r="1727" spans="1:31" x14ac:dyDescent="0.45">
      <c r="A1727" t="s">
        <v>293</v>
      </c>
      <c r="B1727" t="str">
        <f>_xlfn.TEXTBEFORE(Table2[[#This Row],[Kamp]]," - ")</f>
        <v>ÅFK</v>
      </c>
      <c r="C1727" t="str">
        <f>_xlfn.TEXTAFTER(Table2[[#This Row],[Kamp]],"- ")</f>
        <v>Aab</v>
      </c>
      <c r="D1727">
        <v>44996</v>
      </c>
      <c r="E1727">
        <v>69460</v>
      </c>
      <c r="F1727">
        <v>20222023</v>
      </c>
      <c r="G1727" t="s">
        <v>372</v>
      </c>
      <c r="H1727" t="s">
        <v>666</v>
      </c>
      <c r="I1727" t="s">
        <v>678</v>
      </c>
      <c r="J1727">
        <v>2</v>
      </c>
      <c r="K1727">
        <v>29503</v>
      </c>
      <c r="L1727">
        <v>1</v>
      </c>
      <c r="M1727" t="s">
        <v>630</v>
      </c>
      <c r="N1727" t="s">
        <v>236</v>
      </c>
      <c r="O1727" t="s">
        <v>184</v>
      </c>
      <c r="P1727">
        <v>31</v>
      </c>
      <c r="Q1727">
        <v>9</v>
      </c>
      <c r="R1727">
        <f>SUMIFS(Table2[number],Table2[Event],"Goal",Table2[H/U],"HOME",Table2[GameID],Table2[[#This Row],[GameID]],Table2[GameTime],"&lt;="&amp;Table2[[#This Row],[GameTime]])</f>
        <v>3</v>
      </c>
      <c r="S1727">
        <f>SUMIFS(Table2[number],Table2[Event],"Goal",Table2[H/U],"AWAY",Table2[GameID],Table2[[#This Row],[GameID]],Table2[GameTime],"&lt;="&amp;Table2[[#This Row],[GameTime]])</f>
        <v>0</v>
      </c>
      <c r="T1727" t="str">
        <f>IF(Table2[[#This Row],[Event]]="Goal",Table2[[#This Row],[Hscore]]&amp;"-"&amp;Table2[[#This Row],[Uscore]],"")</f>
        <v>3-0</v>
      </c>
      <c r="U1727">
        <v>1416</v>
      </c>
      <c r="V1727" s="1">
        <f>Table2[[#This Row],[GameTime]]-(Table2[[#This Row],[period]]-1)*1200</f>
        <v>216</v>
      </c>
      <c r="W1727" s="1">
        <f>ROUNDDOWN(Table2[[#This Row],[Time]]/60,0)</f>
        <v>3</v>
      </c>
      <c r="X1727" s="1">
        <f>ROUNDDOWN((Table2[[#This Row],[Time]]/60-Table2[[#This Row],[Time2]])*60,0)</f>
        <v>36</v>
      </c>
      <c r="Y1727" s="1" t="str">
        <f>IF(Table2[[#This Row],[Time2]]&lt;10,0&amp;Table2[[#This Row],[Time2]],Table2[[#This Row],[Time2]])</f>
        <v>03</v>
      </c>
      <c r="Z1727" s="1">
        <f>IF(Table2[[#This Row],[Time3]]&lt;10,0&amp;Table2[[#This Row],[Time3]],Table2[[#This Row],[Time3]])</f>
        <v>36</v>
      </c>
      <c r="AA1727" s="2" t="str">
        <f>Table2[[#This Row],[Time4]]&amp;":"&amp;Table2[[#This Row],[Time5]]</f>
        <v>03:36</v>
      </c>
      <c r="AB1727" s="1" t="str" cm="1">
        <f t="array" ref="AB1727">IFERROR(IF(Table2[[#This Row],[code]]="","",_xlfn.IFS(AND(Table2[[#This Row],[code]]&lt;400,Table2[[#This Row],[code]]&lt;&gt;""),2,Table2[[#This Row],[code]]&gt;500,4)),"")</f>
        <v/>
      </c>
      <c r="AC1727" s="1" t="str">
        <f>IF(Table2[[#This Row],[Event]]="Penalty",Table2[[#This Row],[number]],IF(Table2[[#This Row],[Event]]="Time-Out",401,""))</f>
        <v/>
      </c>
      <c r="AD1727" s="1">
        <f>ROW(A1726)</f>
        <v>1726</v>
      </c>
      <c r="AE1727" s="1">
        <f>COUNTIFS(Table2[GameID],Table2[[#This Row],[GameID]],Table2[Column1],"&lt;="&amp;Table2[[#This Row],[Column1]])-1</f>
        <v>2</v>
      </c>
    </row>
    <row r="1728" spans="1:31" x14ac:dyDescent="0.45">
      <c r="A1728" t="s">
        <v>293</v>
      </c>
      <c r="B1728" t="str">
        <f>_xlfn.TEXTBEFORE(Table2[[#This Row],[Kamp]]," - ")</f>
        <v>ÅFK</v>
      </c>
      <c r="C1728" t="str">
        <f>_xlfn.TEXTAFTER(Table2[[#This Row],[Kamp]],"- ")</f>
        <v>Aab</v>
      </c>
      <c r="D1728">
        <v>44996</v>
      </c>
      <c r="E1728">
        <v>69460</v>
      </c>
      <c r="F1728">
        <v>20222023</v>
      </c>
      <c r="G1728" t="s">
        <v>372</v>
      </c>
      <c r="H1728" t="s">
        <v>666</v>
      </c>
      <c r="I1728" t="s">
        <v>678</v>
      </c>
      <c r="J1728">
        <v>2</v>
      </c>
      <c r="K1728">
        <v>29503</v>
      </c>
      <c r="L1728">
        <v>1</v>
      </c>
      <c r="M1728" t="s">
        <v>630</v>
      </c>
      <c r="N1728" t="s">
        <v>185</v>
      </c>
      <c r="O1728" t="s">
        <v>649</v>
      </c>
      <c r="P1728">
        <v>28</v>
      </c>
      <c r="Q1728">
        <v>25</v>
      </c>
      <c r="R1728">
        <f>SUMIFS(Table2[number],Table2[Event],"Goal",Table2[H/U],"HOME",Table2[GameID],Table2[[#This Row],[GameID]],Table2[GameTime],"&lt;="&amp;Table2[[#This Row],[GameTime]])</f>
        <v>4</v>
      </c>
      <c r="S1728">
        <f>SUMIFS(Table2[number],Table2[Event],"Goal",Table2[H/U],"AWAY",Table2[GameID],Table2[[#This Row],[GameID]],Table2[GameTime],"&lt;="&amp;Table2[[#This Row],[GameTime]])</f>
        <v>0</v>
      </c>
      <c r="T1728" t="str">
        <f>IF(Table2[[#This Row],[Event]]="Goal",Table2[[#This Row],[Hscore]]&amp;"-"&amp;Table2[[#This Row],[Uscore]],"")</f>
        <v>4-0</v>
      </c>
      <c r="U1728">
        <v>1629</v>
      </c>
      <c r="V1728" s="1">
        <f>Table2[[#This Row],[GameTime]]-(Table2[[#This Row],[period]]-1)*1200</f>
        <v>429</v>
      </c>
      <c r="W1728" s="1">
        <f>ROUNDDOWN(Table2[[#This Row],[Time]]/60,0)</f>
        <v>7</v>
      </c>
      <c r="X1728" s="1">
        <f>ROUNDDOWN((Table2[[#This Row],[Time]]/60-Table2[[#This Row],[Time2]])*60,0)</f>
        <v>9</v>
      </c>
      <c r="Y1728" s="1" t="str">
        <f>IF(Table2[[#This Row],[Time2]]&lt;10,0&amp;Table2[[#This Row],[Time2]],Table2[[#This Row],[Time2]])</f>
        <v>07</v>
      </c>
      <c r="Z1728" s="1" t="str">
        <f>IF(Table2[[#This Row],[Time3]]&lt;10,0&amp;Table2[[#This Row],[Time3]],Table2[[#This Row],[Time3]])</f>
        <v>09</v>
      </c>
      <c r="AA1728" s="2" t="str">
        <f>Table2[[#This Row],[Time4]]&amp;":"&amp;Table2[[#This Row],[Time5]]</f>
        <v>07:09</v>
      </c>
      <c r="AB1728" s="1" t="str" cm="1">
        <f t="array" ref="AB1728">IFERROR(IF(Table2[[#This Row],[code]]="","",_xlfn.IFS(AND(Table2[[#This Row],[code]]&lt;400,Table2[[#This Row],[code]]&lt;&gt;""),2,Table2[[#This Row],[code]]&gt;500,4)),"")</f>
        <v/>
      </c>
      <c r="AC1728" s="1" t="str">
        <f>IF(Table2[[#This Row],[Event]]="Penalty",Table2[[#This Row],[number]],IF(Table2[[#This Row],[Event]]="Time-Out",401,""))</f>
        <v/>
      </c>
      <c r="AD1728" s="1">
        <f>ROW(A1727)</f>
        <v>1727</v>
      </c>
      <c r="AE1728" s="1">
        <f>COUNTIFS(Table2[GameID],Table2[[#This Row],[GameID]],Table2[Column1],"&lt;="&amp;Table2[[#This Row],[Column1]])-1</f>
        <v>3</v>
      </c>
    </row>
    <row r="1729" spans="1:31" x14ac:dyDescent="0.45">
      <c r="A1729" t="s">
        <v>293</v>
      </c>
      <c r="B1729" t="str">
        <f>_xlfn.TEXTBEFORE(Table2[[#This Row],[Kamp]]," - ")</f>
        <v>ÅFK</v>
      </c>
      <c r="C1729" t="str">
        <f>_xlfn.TEXTAFTER(Table2[[#This Row],[Kamp]],"- ")</f>
        <v>Aab</v>
      </c>
      <c r="D1729">
        <v>44996</v>
      </c>
      <c r="E1729">
        <v>69460</v>
      </c>
      <c r="F1729">
        <v>20222023</v>
      </c>
      <c r="G1729" t="s">
        <v>372</v>
      </c>
      <c r="H1729" t="s">
        <v>669</v>
      </c>
      <c r="I1729" t="s">
        <v>677</v>
      </c>
      <c r="J1729">
        <v>2</v>
      </c>
      <c r="K1729">
        <v>29501</v>
      </c>
      <c r="L1729">
        <v>0</v>
      </c>
      <c r="M1729" t="s">
        <v>633</v>
      </c>
      <c r="N1729" t="s">
        <v>634</v>
      </c>
      <c r="O1729" t="s">
        <v>634</v>
      </c>
      <c r="P1729" t="s">
        <v>634</v>
      </c>
      <c r="Q1729" t="s">
        <v>634</v>
      </c>
      <c r="R1729">
        <f>SUMIFS(Table2[number],Table2[Event],"Goal",Table2[H/U],"HOME",Table2[GameID],Table2[[#This Row],[GameID]],Table2[GameTime],"&lt;="&amp;Table2[[#This Row],[GameTime]])</f>
        <v>4</v>
      </c>
      <c r="S1729">
        <f>SUMIFS(Table2[number],Table2[Event],"Goal",Table2[H/U],"AWAY",Table2[GameID],Table2[[#This Row],[GameID]],Table2[GameTime],"&lt;="&amp;Table2[[#This Row],[GameTime]])</f>
        <v>0</v>
      </c>
      <c r="T1729" t="str">
        <f>IF(Table2[[#This Row],[Event]]="Goal",Table2[[#This Row],[Hscore]]&amp;"-"&amp;Table2[[#This Row],[Uscore]],"")</f>
        <v/>
      </c>
      <c r="U1729">
        <v>1629</v>
      </c>
      <c r="V1729" s="1">
        <f>Table2[[#This Row],[GameTime]]-(Table2[[#This Row],[period]]-1)*1200</f>
        <v>429</v>
      </c>
      <c r="W1729" s="1">
        <f>ROUNDDOWN(Table2[[#This Row],[Time]]/60,0)</f>
        <v>7</v>
      </c>
      <c r="X1729" s="1">
        <f>ROUNDDOWN((Table2[[#This Row],[Time]]/60-Table2[[#This Row],[Time2]])*60,0)</f>
        <v>9</v>
      </c>
      <c r="Y1729" s="1" t="str">
        <f>IF(Table2[[#This Row],[Time2]]&lt;10,0&amp;Table2[[#This Row],[Time2]],Table2[[#This Row],[Time2]])</f>
        <v>07</v>
      </c>
      <c r="Z1729" s="1" t="str">
        <f>IF(Table2[[#This Row],[Time3]]&lt;10,0&amp;Table2[[#This Row],[Time3]],Table2[[#This Row],[Time3]])</f>
        <v>09</v>
      </c>
      <c r="AA1729" s="2" t="str">
        <f>Table2[[#This Row],[Time4]]&amp;":"&amp;Table2[[#This Row],[Time5]]</f>
        <v>07:09</v>
      </c>
      <c r="AB1729" s="1" t="str" cm="1">
        <f t="array" ref="AB1729">IFERROR(IF(Table2[[#This Row],[code]]="","",_xlfn.IFS(AND(Table2[[#This Row],[code]]&lt;400,Table2[[#This Row],[code]]&lt;&gt;""),2,Table2[[#This Row],[code]]&gt;500,4)),"")</f>
        <v/>
      </c>
      <c r="AC1729" s="1">
        <f>IF(Table2[[#This Row],[Event]]="Penalty",Table2[[#This Row],[number]],IF(Table2[[#This Row],[Event]]="Time-Out",401,""))</f>
        <v>401</v>
      </c>
      <c r="AD1729" s="1">
        <f>ROW(A1728)</f>
        <v>1728</v>
      </c>
      <c r="AE1729" s="1">
        <f>COUNTIFS(Table2[GameID],Table2[[#This Row],[GameID]],Table2[Column1],"&lt;="&amp;Table2[[#This Row],[Column1]])-1</f>
        <v>4</v>
      </c>
    </row>
    <row r="1730" spans="1:31" x14ac:dyDescent="0.45">
      <c r="A1730" t="s">
        <v>293</v>
      </c>
      <c r="B1730" t="str">
        <f>_xlfn.TEXTBEFORE(Table2[[#This Row],[Kamp]]," - ")</f>
        <v>ÅFK</v>
      </c>
      <c r="C1730" t="str">
        <f>_xlfn.TEXTAFTER(Table2[[#This Row],[Kamp]],"- ")</f>
        <v>Aab</v>
      </c>
      <c r="D1730">
        <v>44996</v>
      </c>
      <c r="E1730">
        <v>69460</v>
      </c>
      <c r="F1730">
        <v>20222023</v>
      </c>
      <c r="G1730" t="s">
        <v>372</v>
      </c>
      <c r="H1730" t="s">
        <v>669</v>
      </c>
      <c r="I1730" t="s">
        <v>677</v>
      </c>
      <c r="J1730">
        <v>2</v>
      </c>
      <c r="K1730">
        <v>29501</v>
      </c>
      <c r="L1730">
        <v>0</v>
      </c>
      <c r="M1730" t="s">
        <v>631</v>
      </c>
      <c r="N1730" t="s">
        <v>175</v>
      </c>
      <c r="O1730" t="s">
        <v>634</v>
      </c>
      <c r="P1730">
        <v>15</v>
      </c>
      <c r="Q1730" t="s">
        <v>634</v>
      </c>
      <c r="R1730">
        <f>SUMIFS(Table2[number],Table2[Event],"Goal",Table2[H/U],"HOME",Table2[GameID],Table2[[#This Row],[GameID]],Table2[GameTime],"&lt;="&amp;Table2[[#This Row],[GameTime]])</f>
        <v>4</v>
      </c>
      <c r="S1730">
        <f>SUMIFS(Table2[number],Table2[Event],"Goal",Table2[H/U],"AWAY",Table2[GameID],Table2[[#This Row],[GameID]],Table2[GameTime],"&lt;="&amp;Table2[[#This Row],[GameTime]])</f>
        <v>0</v>
      </c>
      <c r="T1730" t="str">
        <f>IF(Table2[[#This Row],[Event]]="Goal",Table2[[#This Row],[Hscore]]&amp;"-"&amp;Table2[[#This Row],[Uscore]],"")</f>
        <v/>
      </c>
      <c r="U1730">
        <v>1678</v>
      </c>
      <c r="V1730" s="1">
        <f>Table2[[#This Row],[GameTime]]-(Table2[[#This Row],[period]]-1)*1200</f>
        <v>478</v>
      </c>
      <c r="W1730" s="1">
        <f>ROUNDDOWN(Table2[[#This Row],[Time]]/60,0)</f>
        <v>7</v>
      </c>
      <c r="X1730" s="1">
        <f>ROUNDDOWN((Table2[[#This Row],[Time]]/60-Table2[[#This Row],[Time2]])*60,0)</f>
        <v>58</v>
      </c>
      <c r="Y1730" s="1" t="str">
        <f>IF(Table2[[#This Row],[Time2]]&lt;10,0&amp;Table2[[#This Row],[Time2]],Table2[[#This Row],[Time2]])</f>
        <v>07</v>
      </c>
      <c r="Z1730" s="1">
        <f>IF(Table2[[#This Row],[Time3]]&lt;10,0&amp;Table2[[#This Row],[Time3]],Table2[[#This Row],[Time3]])</f>
        <v>58</v>
      </c>
      <c r="AA1730" s="2" t="str">
        <f>Table2[[#This Row],[Time4]]&amp;":"&amp;Table2[[#This Row],[Time5]]</f>
        <v>07:58</v>
      </c>
      <c r="AB1730" s="1" cm="1">
        <f t="array" ref="AB1730">IFERROR(IF(Table2[[#This Row],[code]]="","",_xlfn.IFS(AND(Table2[[#This Row],[code]]&lt;400,Table2[[#This Row],[code]]&lt;&gt;""),2,Table2[[#This Row],[code]]&gt;500,4)),"")</f>
        <v>2</v>
      </c>
      <c r="AC1730" s="1">
        <f>IF(Table2[[#This Row],[Event]]="Penalty",Table2[[#This Row],[number]],IF(Table2[[#This Row],[Event]]="Time-Out",401,""))</f>
        <v>0</v>
      </c>
      <c r="AD1730" s="1">
        <f>ROW(A1729)</f>
        <v>1729</v>
      </c>
      <c r="AE1730" s="1">
        <f>COUNTIFS(Table2[GameID],Table2[[#This Row],[GameID]],Table2[Column1],"&lt;="&amp;Table2[[#This Row],[Column1]])-1</f>
        <v>5</v>
      </c>
    </row>
    <row r="1731" spans="1:31" x14ac:dyDescent="0.45">
      <c r="A1731" t="s">
        <v>293</v>
      </c>
      <c r="B1731" t="str">
        <f>_xlfn.TEXTBEFORE(Table2[[#This Row],[Kamp]]," - ")</f>
        <v>ÅFK</v>
      </c>
      <c r="C1731" t="str">
        <f>_xlfn.TEXTAFTER(Table2[[#This Row],[Kamp]],"- ")</f>
        <v>Aab</v>
      </c>
      <c r="D1731">
        <v>44996</v>
      </c>
      <c r="E1731">
        <v>69460</v>
      </c>
      <c r="F1731">
        <v>20222023</v>
      </c>
      <c r="G1731" t="s">
        <v>372</v>
      </c>
      <c r="H1731" t="s">
        <v>669</v>
      </c>
      <c r="I1731" t="s">
        <v>677</v>
      </c>
      <c r="J1731">
        <v>2</v>
      </c>
      <c r="K1731">
        <v>29501</v>
      </c>
      <c r="L1731">
        <v>1</v>
      </c>
      <c r="M1731" t="s">
        <v>630</v>
      </c>
      <c r="N1731" t="s">
        <v>183</v>
      </c>
      <c r="O1731" t="s">
        <v>305</v>
      </c>
      <c r="P1731">
        <v>97</v>
      </c>
      <c r="Q1731">
        <v>21</v>
      </c>
      <c r="R1731">
        <f>SUMIFS(Table2[number],Table2[Event],"Goal",Table2[H/U],"HOME",Table2[GameID],Table2[[#This Row],[GameID]],Table2[GameTime],"&lt;="&amp;Table2[[#This Row],[GameTime]])</f>
        <v>4</v>
      </c>
      <c r="S1731">
        <f>SUMIFS(Table2[number],Table2[Event],"Goal",Table2[H/U],"AWAY",Table2[GameID],Table2[[#This Row],[GameID]],Table2[GameTime],"&lt;="&amp;Table2[[#This Row],[GameTime]])</f>
        <v>1</v>
      </c>
      <c r="T1731" t="str">
        <f>IF(Table2[[#This Row],[Event]]="Goal",Table2[[#This Row],[Hscore]]&amp;"-"&amp;Table2[[#This Row],[Uscore]],"")</f>
        <v>4-1</v>
      </c>
      <c r="U1731">
        <v>2262</v>
      </c>
      <c r="V1731" s="1">
        <f>Table2[[#This Row],[GameTime]]-(Table2[[#This Row],[period]]-1)*1200</f>
        <v>1062</v>
      </c>
      <c r="W1731" s="1">
        <f>ROUNDDOWN(Table2[[#This Row],[Time]]/60,0)</f>
        <v>17</v>
      </c>
      <c r="X1731" s="1">
        <f>ROUNDDOWN((Table2[[#This Row],[Time]]/60-Table2[[#This Row],[Time2]])*60,0)</f>
        <v>42</v>
      </c>
      <c r="Y1731" s="1">
        <f>IF(Table2[[#This Row],[Time2]]&lt;10,0&amp;Table2[[#This Row],[Time2]],Table2[[#This Row],[Time2]])</f>
        <v>17</v>
      </c>
      <c r="Z1731" s="1">
        <f>IF(Table2[[#This Row],[Time3]]&lt;10,0&amp;Table2[[#This Row],[Time3]],Table2[[#This Row],[Time3]])</f>
        <v>42</v>
      </c>
      <c r="AA1731" s="2" t="str">
        <f>Table2[[#This Row],[Time4]]&amp;":"&amp;Table2[[#This Row],[Time5]]</f>
        <v>17:42</v>
      </c>
      <c r="AB1731" s="1" t="str" cm="1">
        <f t="array" ref="AB1731">IFERROR(IF(Table2[[#This Row],[code]]="","",_xlfn.IFS(AND(Table2[[#This Row],[code]]&lt;400,Table2[[#This Row],[code]]&lt;&gt;""),2,Table2[[#This Row],[code]]&gt;500,4)),"")</f>
        <v/>
      </c>
      <c r="AC1731" s="1" t="str">
        <f>IF(Table2[[#This Row],[Event]]="Penalty",Table2[[#This Row],[number]],IF(Table2[[#This Row],[Event]]="Time-Out",401,""))</f>
        <v/>
      </c>
      <c r="AD1731" s="1">
        <f>ROW(A1730)</f>
        <v>1730</v>
      </c>
      <c r="AE1731" s="1">
        <f>COUNTIFS(Table2[GameID],Table2[[#This Row],[GameID]],Table2[Column1],"&lt;="&amp;Table2[[#This Row],[Column1]])-1</f>
        <v>6</v>
      </c>
    </row>
    <row r="1732" spans="1:31" x14ac:dyDescent="0.45">
      <c r="A1732" t="s">
        <v>293</v>
      </c>
      <c r="B1732" t="str">
        <f>_xlfn.TEXTBEFORE(Table2[[#This Row],[Kamp]]," - ")</f>
        <v>ÅFK</v>
      </c>
      <c r="C1732" t="str">
        <f>_xlfn.TEXTAFTER(Table2[[#This Row],[Kamp]],"- ")</f>
        <v>Aab</v>
      </c>
      <c r="D1732">
        <v>44996</v>
      </c>
      <c r="E1732">
        <v>69460</v>
      </c>
      <c r="F1732">
        <v>20222023</v>
      </c>
      <c r="G1732" t="s">
        <v>372</v>
      </c>
      <c r="H1732" t="s">
        <v>669</v>
      </c>
      <c r="I1732" t="s">
        <v>677</v>
      </c>
      <c r="J1732">
        <v>2</v>
      </c>
      <c r="K1732">
        <v>29501</v>
      </c>
      <c r="L1732">
        <v>206</v>
      </c>
      <c r="M1732" t="s">
        <v>631</v>
      </c>
      <c r="N1732" t="s">
        <v>172</v>
      </c>
      <c r="O1732" t="s">
        <v>634</v>
      </c>
      <c r="P1732">
        <v>10</v>
      </c>
      <c r="Q1732" t="s">
        <v>634</v>
      </c>
      <c r="R1732">
        <f>SUMIFS(Table2[number],Table2[Event],"Goal",Table2[H/U],"HOME",Table2[GameID],Table2[[#This Row],[GameID]],Table2[GameTime],"&lt;="&amp;Table2[[#This Row],[GameTime]])</f>
        <v>4</v>
      </c>
      <c r="S1732">
        <f>SUMIFS(Table2[number],Table2[Event],"Goal",Table2[H/U],"AWAY",Table2[GameID],Table2[[#This Row],[GameID]],Table2[GameTime],"&lt;="&amp;Table2[[#This Row],[GameTime]])</f>
        <v>1</v>
      </c>
      <c r="T1732" t="str">
        <f>IF(Table2[[#This Row],[Event]]="Goal",Table2[[#This Row],[Hscore]]&amp;"-"&amp;Table2[[#This Row],[Uscore]],"")</f>
        <v/>
      </c>
      <c r="U1732">
        <v>2285</v>
      </c>
      <c r="V1732" s="1">
        <f>Table2[[#This Row],[GameTime]]-(Table2[[#This Row],[period]]-1)*1200</f>
        <v>1085</v>
      </c>
      <c r="W1732" s="1">
        <f>ROUNDDOWN(Table2[[#This Row],[Time]]/60,0)</f>
        <v>18</v>
      </c>
      <c r="X1732" s="1">
        <f>ROUNDDOWN((Table2[[#This Row],[Time]]/60-Table2[[#This Row],[Time2]])*60,0)</f>
        <v>4</v>
      </c>
      <c r="Y1732" s="1">
        <f>IF(Table2[[#This Row],[Time2]]&lt;10,0&amp;Table2[[#This Row],[Time2]],Table2[[#This Row],[Time2]])</f>
        <v>18</v>
      </c>
      <c r="Z1732" s="1" t="str">
        <f>IF(Table2[[#This Row],[Time3]]&lt;10,0&amp;Table2[[#This Row],[Time3]],Table2[[#This Row],[Time3]])</f>
        <v>04</v>
      </c>
      <c r="AA1732" s="2" t="str">
        <f>Table2[[#This Row],[Time4]]&amp;":"&amp;Table2[[#This Row],[Time5]]</f>
        <v>18:04</v>
      </c>
      <c r="AB1732" s="1" cm="1">
        <f t="array" ref="AB1732">IFERROR(IF(Table2[[#This Row],[code]]="","",_xlfn.IFS(AND(Table2[[#This Row],[code]]&lt;400,Table2[[#This Row],[code]]&lt;&gt;""),2,Table2[[#This Row],[code]]&gt;500,4)),"")</f>
        <v>2</v>
      </c>
      <c r="AC1732" s="1">
        <f>IF(Table2[[#This Row],[Event]]="Penalty",Table2[[#This Row],[number]],IF(Table2[[#This Row],[Event]]="Time-Out",401,""))</f>
        <v>206</v>
      </c>
      <c r="AD1732" s="1">
        <f>ROW(A1731)</f>
        <v>1731</v>
      </c>
      <c r="AE1732" s="1">
        <f>COUNTIFS(Table2[GameID],Table2[[#This Row],[GameID]],Table2[Column1],"&lt;="&amp;Table2[[#This Row],[Column1]])-1</f>
        <v>7</v>
      </c>
    </row>
    <row r="1733" spans="1:31" x14ac:dyDescent="0.45">
      <c r="A1733" t="s">
        <v>293</v>
      </c>
      <c r="B1733" t="str">
        <f>_xlfn.TEXTBEFORE(Table2[[#This Row],[Kamp]]," - ")</f>
        <v>ÅFK</v>
      </c>
      <c r="C1733" t="str">
        <f>_xlfn.TEXTAFTER(Table2[[#This Row],[Kamp]],"- ")</f>
        <v>Aab</v>
      </c>
      <c r="D1733">
        <v>44996</v>
      </c>
      <c r="E1733">
        <v>69460</v>
      </c>
      <c r="F1733">
        <v>20222023</v>
      </c>
      <c r="G1733" t="s">
        <v>372</v>
      </c>
      <c r="H1733" t="s">
        <v>669</v>
      </c>
      <c r="I1733" t="s">
        <v>677</v>
      </c>
      <c r="J1733">
        <v>3</v>
      </c>
      <c r="K1733">
        <v>29501</v>
      </c>
      <c r="L1733">
        <v>1</v>
      </c>
      <c r="M1733" t="s">
        <v>630</v>
      </c>
      <c r="N1733" t="s">
        <v>173</v>
      </c>
      <c r="O1733" t="s">
        <v>634</v>
      </c>
      <c r="P1733">
        <v>12</v>
      </c>
      <c r="Q1733" t="s">
        <v>634</v>
      </c>
      <c r="R1733">
        <f>SUMIFS(Table2[number],Table2[Event],"Goal",Table2[H/U],"HOME",Table2[GameID],Table2[[#This Row],[GameID]],Table2[GameTime],"&lt;="&amp;Table2[[#This Row],[GameTime]])</f>
        <v>4</v>
      </c>
      <c r="S1733">
        <f>SUMIFS(Table2[number],Table2[Event],"Goal",Table2[H/U],"AWAY",Table2[GameID],Table2[[#This Row],[GameID]],Table2[GameTime],"&lt;="&amp;Table2[[#This Row],[GameTime]])</f>
        <v>2</v>
      </c>
      <c r="T1733" t="str">
        <f>IF(Table2[[#This Row],[Event]]="Goal",Table2[[#This Row],[Hscore]]&amp;"-"&amp;Table2[[#This Row],[Uscore]],"")</f>
        <v>4-2</v>
      </c>
      <c r="U1733">
        <v>2580</v>
      </c>
      <c r="V1733" s="1">
        <f>Table2[[#This Row],[GameTime]]-(Table2[[#This Row],[period]]-1)*1200</f>
        <v>180</v>
      </c>
      <c r="W1733" s="1">
        <f>ROUNDDOWN(Table2[[#This Row],[Time]]/60,0)</f>
        <v>3</v>
      </c>
      <c r="X1733" s="1">
        <f>ROUNDDOWN((Table2[[#This Row],[Time]]/60-Table2[[#This Row],[Time2]])*60,0)</f>
        <v>0</v>
      </c>
      <c r="Y1733" s="1" t="str">
        <f>IF(Table2[[#This Row],[Time2]]&lt;10,0&amp;Table2[[#This Row],[Time2]],Table2[[#This Row],[Time2]])</f>
        <v>03</v>
      </c>
      <c r="Z1733" s="1" t="str">
        <f>IF(Table2[[#This Row],[Time3]]&lt;10,0&amp;Table2[[#This Row],[Time3]],Table2[[#This Row],[Time3]])</f>
        <v>00</v>
      </c>
      <c r="AA1733" s="2" t="str">
        <f>Table2[[#This Row],[Time4]]&amp;":"&amp;Table2[[#This Row],[Time5]]</f>
        <v>03:00</v>
      </c>
      <c r="AB1733" s="1" t="str" cm="1">
        <f t="array" ref="AB1733">IFERROR(IF(Table2[[#This Row],[code]]="","",_xlfn.IFS(AND(Table2[[#This Row],[code]]&lt;400,Table2[[#This Row],[code]]&lt;&gt;""),2,Table2[[#This Row],[code]]&gt;500,4)),"")</f>
        <v/>
      </c>
      <c r="AC1733" s="1" t="str">
        <f>IF(Table2[[#This Row],[Event]]="Penalty",Table2[[#This Row],[number]],IF(Table2[[#This Row],[Event]]="Time-Out",401,""))</f>
        <v/>
      </c>
      <c r="AD1733" s="1">
        <f>ROW(A1732)</f>
        <v>1732</v>
      </c>
      <c r="AE1733" s="1">
        <f>COUNTIFS(Table2[GameID],Table2[[#This Row],[GameID]],Table2[Column1],"&lt;="&amp;Table2[[#This Row],[Column1]])-1</f>
        <v>8</v>
      </c>
    </row>
    <row r="1734" spans="1:31" x14ac:dyDescent="0.45">
      <c r="A1734" t="s">
        <v>293</v>
      </c>
      <c r="B1734" t="str">
        <f>_xlfn.TEXTBEFORE(Table2[[#This Row],[Kamp]]," - ")</f>
        <v>ÅFK</v>
      </c>
      <c r="C1734" t="str">
        <f>_xlfn.TEXTAFTER(Table2[[#This Row],[Kamp]],"- ")</f>
        <v>Aab</v>
      </c>
      <c r="D1734">
        <v>44996</v>
      </c>
      <c r="E1734">
        <v>69460</v>
      </c>
      <c r="F1734">
        <v>20222023</v>
      </c>
      <c r="G1734" t="s">
        <v>372</v>
      </c>
      <c r="H1734" t="s">
        <v>666</v>
      </c>
      <c r="I1734" t="s">
        <v>678</v>
      </c>
      <c r="J1734">
        <v>3</v>
      </c>
      <c r="K1734">
        <v>29503</v>
      </c>
      <c r="L1734">
        <v>220</v>
      </c>
      <c r="M1734" t="s">
        <v>631</v>
      </c>
      <c r="N1734" t="s">
        <v>647</v>
      </c>
      <c r="O1734" t="s">
        <v>634</v>
      </c>
      <c r="P1734">
        <v>38</v>
      </c>
      <c r="Q1734" t="s">
        <v>634</v>
      </c>
      <c r="R1734">
        <f>SUMIFS(Table2[number],Table2[Event],"Goal",Table2[H/U],"HOME",Table2[GameID],Table2[[#This Row],[GameID]],Table2[GameTime],"&lt;="&amp;Table2[[#This Row],[GameTime]])</f>
        <v>4</v>
      </c>
      <c r="S1734">
        <f>SUMIFS(Table2[number],Table2[Event],"Goal",Table2[H/U],"AWAY",Table2[GameID],Table2[[#This Row],[GameID]],Table2[GameTime],"&lt;="&amp;Table2[[#This Row],[GameTime]])</f>
        <v>2</v>
      </c>
      <c r="T1734" t="str">
        <f>IF(Table2[[#This Row],[Event]]="Goal",Table2[[#This Row],[Hscore]]&amp;"-"&amp;Table2[[#This Row],[Uscore]],"")</f>
        <v/>
      </c>
      <c r="U1734">
        <v>2580</v>
      </c>
      <c r="V1734" s="1">
        <f>Table2[[#This Row],[GameTime]]-(Table2[[#This Row],[period]]-1)*1200</f>
        <v>180</v>
      </c>
      <c r="W1734" s="1">
        <f>ROUNDDOWN(Table2[[#This Row],[Time]]/60,0)</f>
        <v>3</v>
      </c>
      <c r="X1734" s="1">
        <f>ROUNDDOWN((Table2[[#This Row],[Time]]/60-Table2[[#This Row],[Time2]])*60,0)</f>
        <v>0</v>
      </c>
      <c r="Y1734" s="1" t="str">
        <f>IF(Table2[[#This Row],[Time2]]&lt;10,0&amp;Table2[[#This Row],[Time2]],Table2[[#This Row],[Time2]])</f>
        <v>03</v>
      </c>
      <c r="Z1734" s="1" t="str">
        <f>IF(Table2[[#This Row],[Time3]]&lt;10,0&amp;Table2[[#This Row],[Time3]],Table2[[#This Row],[Time3]])</f>
        <v>00</v>
      </c>
      <c r="AA1734" s="2" t="str">
        <f>Table2[[#This Row],[Time4]]&amp;":"&amp;Table2[[#This Row],[Time5]]</f>
        <v>03:00</v>
      </c>
      <c r="AB1734" s="1" cm="1">
        <f t="array" ref="AB1734">IFERROR(IF(Table2[[#This Row],[code]]="","",_xlfn.IFS(AND(Table2[[#This Row],[code]]&lt;400,Table2[[#This Row],[code]]&lt;&gt;""),2,Table2[[#This Row],[code]]&gt;500,4)),"")</f>
        <v>2</v>
      </c>
      <c r="AC1734" s="1">
        <f>IF(Table2[[#This Row],[Event]]="Penalty",Table2[[#This Row],[number]],IF(Table2[[#This Row],[Event]]="Time-Out",401,""))</f>
        <v>220</v>
      </c>
      <c r="AD1734" s="1">
        <f>ROW(A1733)</f>
        <v>1733</v>
      </c>
      <c r="AE1734" s="1">
        <f>COUNTIFS(Table2[GameID],Table2[[#This Row],[GameID]],Table2[Column1],"&lt;="&amp;Table2[[#This Row],[Column1]])-1</f>
        <v>9</v>
      </c>
    </row>
    <row r="1735" spans="1:31" x14ac:dyDescent="0.45">
      <c r="A1735" t="s">
        <v>293</v>
      </c>
      <c r="B1735" t="str">
        <f>_xlfn.TEXTBEFORE(Table2[[#This Row],[Kamp]]," - ")</f>
        <v>ÅFK</v>
      </c>
      <c r="C1735" t="str">
        <f>_xlfn.TEXTAFTER(Table2[[#This Row],[Kamp]],"- ")</f>
        <v>Aab</v>
      </c>
      <c r="D1735">
        <v>44996</v>
      </c>
      <c r="E1735">
        <v>69460</v>
      </c>
      <c r="F1735">
        <v>20222023</v>
      </c>
      <c r="G1735" t="s">
        <v>372</v>
      </c>
      <c r="H1735" t="s">
        <v>669</v>
      </c>
      <c r="I1735" t="s">
        <v>677</v>
      </c>
      <c r="J1735">
        <v>3</v>
      </c>
      <c r="K1735">
        <v>29501</v>
      </c>
      <c r="L1735">
        <v>1</v>
      </c>
      <c r="M1735" t="s">
        <v>630</v>
      </c>
      <c r="N1735" t="s">
        <v>171</v>
      </c>
      <c r="O1735" t="s">
        <v>634</v>
      </c>
      <c r="P1735">
        <v>8</v>
      </c>
      <c r="Q1735" t="s">
        <v>634</v>
      </c>
      <c r="R1735">
        <f>SUMIFS(Table2[number],Table2[Event],"Goal",Table2[H/U],"HOME",Table2[GameID],Table2[[#This Row],[GameID]],Table2[GameTime],"&lt;="&amp;Table2[[#This Row],[GameTime]])</f>
        <v>4</v>
      </c>
      <c r="S1735">
        <f>SUMIFS(Table2[number],Table2[Event],"Goal",Table2[H/U],"AWAY",Table2[GameID],Table2[[#This Row],[GameID]],Table2[GameTime],"&lt;="&amp;Table2[[#This Row],[GameTime]])</f>
        <v>3</v>
      </c>
      <c r="T1735" t="str">
        <f>IF(Table2[[#This Row],[Event]]="Goal",Table2[[#This Row],[Hscore]]&amp;"-"&amp;Table2[[#This Row],[Uscore]],"")</f>
        <v>4-3</v>
      </c>
      <c r="U1735">
        <v>3442</v>
      </c>
      <c r="V1735" s="1">
        <f>Table2[[#This Row],[GameTime]]-(Table2[[#This Row],[period]]-1)*1200</f>
        <v>1042</v>
      </c>
      <c r="W1735" s="1">
        <f>ROUNDDOWN(Table2[[#This Row],[Time]]/60,0)</f>
        <v>17</v>
      </c>
      <c r="X1735" s="1">
        <f>ROUNDDOWN((Table2[[#This Row],[Time]]/60-Table2[[#This Row],[Time2]])*60,0)</f>
        <v>22</v>
      </c>
      <c r="Y1735" s="1">
        <f>IF(Table2[[#This Row],[Time2]]&lt;10,0&amp;Table2[[#This Row],[Time2]],Table2[[#This Row],[Time2]])</f>
        <v>17</v>
      </c>
      <c r="Z1735" s="1">
        <f>IF(Table2[[#This Row],[Time3]]&lt;10,0&amp;Table2[[#This Row],[Time3]],Table2[[#This Row],[Time3]])</f>
        <v>22</v>
      </c>
      <c r="AA1735" s="2" t="str">
        <f>Table2[[#This Row],[Time4]]&amp;":"&amp;Table2[[#This Row],[Time5]]</f>
        <v>17:22</v>
      </c>
      <c r="AB1735" s="1" t="str" cm="1">
        <f t="array" ref="AB1735">IFERROR(IF(Table2[[#This Row],[code]]="","",_xlfn.IFS(AND(Table2[[#This Row],[code]]&lt;400,Table2[[#This Row],[code]]&lt;&gt;""),2,Table2[[#This Row],[code]]&gt;500,4)),"")</f>
        <v/>
      </c>
      <c r="AC1735" s="1" t="str">
        <f>IF(Table2[[#This Row],[Event]]="Penalty",Table2[[#This Row],[number]],IF(Table2[[#This Row],[Event]]="Time-Out",401,""))</f>
        <v/>
      </c>
      <c r="AD1735" s="1">
        <f>ROW(A1734)</f>
        <v>1734</v>
      </c>
      <c r="AE1735" s="1">
        <f>COUNTIFS(Table2[GameID],Table2[[#This Row],[GameID]],Table2[Column1],"&lt;="&amp;Table2[[#This Row],[Column1]])-1</f>
        <v>10</v>
      </c>
    </row>
    <row r="1736" spans="1:31" x14ac:dyDescent="0.45">
      <c r="A1736" t="s">
        <v>293</v>
      </c>
      <c r="B1736" t="str">
        <f>_xlfn.TEXTBEFORE(Table2[[#This Row],[Kamp]]," - ")</f>
        <v>ÅFK</v>
      </c>
      <c r="C1736" t="str">
        <f>_xlfn.TEXTAFTER(Table2[[#This Row],[Kamp]],"- ")</f>
        <v>Aab</v>
      </c>
      <c r="D1736">
        <v>44996</v>
      </c>
      <c r="E1736">
        <v>69460</v>
      </c>
      <c r="F1736">
        <v>20222023</v>
      </c>
      <c r="G1736" t="s">
        <v>372</v>
      </c>
      <c r="H1736" t="s">
        <v>669</v>
      </c>
      <c r="I1736" t="s">
        <v>677</v>
      </c>
      <c r="J1736">
        <v>3</v>
      </c>
      <c r="K1736">
        <v>29501</v>
      </c>
      <c r="L1736">
        <v>1</v>
      </c>
      <c r="M1736" t="s">
        <v>630</v>
      </c>
      <c r="N1736" t="s">
        <v>183</v>
      </c>
      <c r="O1736" t="s">
        <v>634</v>
      </c>
      <c r="P1736">
        <v>97</v>
      </c>
      <c r="Q1736" t="s">
        <v>634</v>
      </c>
      <c r="R1736">
        <f>SUMIFS(Table2[number],Table2[Event],"Goal",Table2[H/U],"HOME",Table2[GameID],Table2[[#This Row],[GameID]],Table2[GameTime],"&lt;="&amp;Table2[[#This Row],[GameTime]])</f>
        <v>4</v>
      </c>
      <c r="S1736">
        <f>SUMIFS(Table2[number],Table2[Event],"Goal",Table2[H/U],"AWAY",Table2[GameID],Table2[[#This Row],[GameID]],Table2[GameTime],"&lt;="&amp;Table2[[#This Row],[GameTime]])</f>
        <v>4</v>
      </c>
      <c r="T1736" t="str">
        <f>IF(Table2[[#This Row],[Event]]="Goal",Table2[[#This Row],[Hscore]]&amp;"-"&amp;Table2[[#This Row],[Uscore]],"")</f>
        <v>4-4</v>
      </c>
      <c r="U1736">
        <v>3551</v>
      </c>
      <c r="V1736" s="1">
        <f>Table2[[#This Row],[GameTime]]-(Table2[[#This Row],[period]]-1)*1200</f>
        <v>1151</v>
      </c>
      <c r="W1736" s="1">
        <f>ROUNDDOWN(Table2[[#This Row],[Time]]/60,0)</f>
        <v>19</v>
      </c>
      <c r="X1736" s="1">
        <f>ROUNDDOWN((Table2[[#This Row],[Time]]/60-Table2[[#This Row],[Time2]])*60,0)</f>
        <v>11</v>
      </c>
      <c r="Y1736" s="1">
        <f>IF(Table2[[#This Row],[Time2]]&lt;10,0&amp;Table2[[#This Row],[Time2]],Table2[[#This Row],[Time2]])</f>
        <v>19</v>
      </c>
      <c r="Z1736" s="1">
        <f>IF(Table2[[#This Row],[Time3]]&lt;10,0&amp;Table2[[#This Row],[Time3]],Table2[[#This Row],[Time3]])</f>
        <v>11</v>
      </c>
      <c r="AA1736" s="2" t="str">
        <f>Table2[[#This Row],[Time4]]&amp;":"&amp;Table2[[#This Row],[Time5]]</f>
        <v>19:11</v>
      </c>
      <c r="AB1736" s="1" t="str" cm="1">
        <f t="array" ref="AB1736">IFERROR(IF(Table2[[#This Row],[code]]="","",_xlfn.IFS(AND(Table2[[#This Row],[code]]&lt;400,Table2[[#This Row],[code]]&lt;&gt;""),2,Table2[[#This Row],[code]]&gt;500,4)),"")</f>
        <v/>
      </c>
      <c r="AC1736" s="1" t="str">
        <f>IF(Table2[[#This Row],[Event]]="Penalty",Table2[[#This Row],[number]],IF(Table2[[#This Row],[Event]]="Time-Out",401,""))</f>
        <v/>
      </c>
      <c r="AD1736" s="1">
        <f>ROW(A1735)</f>
        <v>1735</v>
      </c>
      <c r="AE1736" s="1">
        <f>COUNTIFS(Table2[GameID],Table2[[#This Row],[GameID]],Table2[Column1],"&lt;="&amp;Table2[[#This Row],[Column1]])-1</f>
        <v>11</v>
      </c>
    </row>
    <row r="1737" spans="1:31" x14ac:dyDescent="0.45">
      <c r="A1737" t="s">
        <v>293</v>
      </c>
      <c r="B1737" t="str">
        <f>_xlfn.TEXTBEFORE(Table2[[#This Row],[Kamp]]," - ")</f>
        <v>ÅFK</v>
      </c>
      <c r="C1737" t="str">
        <f>_xlfn.TEXTAFTER(Table2[[#This Row],[Kamp]],"- ")</f>
        <v>Aab</v>
      </c>
      <c r="D1737">
        <v>44996</v>
      </c>
      <c r="E1737">
        <v>69460</v>
      </c>
      <c r="F1737">
        <v>20222023</v>
      </c>
      <c r="G1737" t="s">
        <v>372</v>
      </c>
      <c r="H1737" t="s">
        <v>669</v>
      </c>
      <c r="I1737" t="s">
        <v>677</v>
      </c>
      <c r="J1737">
        <v>4</v>
      </c>
      <c r="K1737">
        <v>29501</v>
      </c>
      <c r="L1737">
        <v>217</v>
      </c>
      <c r="M1737" t="s">
        <v>631</v>
      </c>
      <c r="N1737" t="s">
        <v>172</v>
      </c>
      <c r="O1737" t="s">
        <v>634</v>
      </c>
      <c r="P1737">
        <v>10</v>
      </c>
      <c r="Q1737" t="s">
        <v>634</v>
      </c>
      <c r="R1737">
        <f>SUMIFS(Table2[number],Table2[Event],"Goal",Table2[H/U],"HOME",Table2[GameID],Table2[[#This Row],[GameID]],Table2[GameTime],"&lt;="&amp;Table2[[#This Row],[GameTime]])</f>
        <v>4</v>
      </c>
      <c r="S1737">
        <f>SUMIFS(Table2[number],Table2[Event],"Goal",Table2[H/U],"AWAY",Table2[GameID],Table2[[#This Row],[GameID]],Table2[GameTime],"&lt;="&amp;Table2[[#This Row],[GameTime]])</f>
        <v>4</v>
      </c>
      <c r="T1737" t="str">
        <f>IF(Table2[[#This Row],[Event]]="Goal",Table2[[#This Row],[Hscore]]&amp;"-"&amp;Table2[[#This Row],[Uscore]],"")</f>
        <v/>
      </c>
      <c r="U1737">
        <v>3736</v>
      </c>
      <c r="V1737" s="1">
        <f>Table2[[#This Row],[GameTime]]-(Table2[[#This Row],[period]]-1)*1200</f>
        <v>136</v>
      </c>
      <c r="W1737" s="1">
        <f>ROUNDDOWN(Table2[[#This Row],[Time]]/60,0)</f>
        <v>2</v>
      </c>
      <c r="X1737" s="1">
        <f>ROUNDDOWN((Table2[[#This Row],[Time]]/60-Table2[[#This Row],[Time2]])*60,0)</f>
        <v>16</v>
      </c>
      <c r="Y1737" s="1" t="str">
        <f>IF(Table2[[#This Row],[Time2]]&lt;10,0&amp;Table2[[#This Row],[Time2]],Table2[[#This Row],[Time2]])</f>
        <v>02</v>
      </c>
      <c r="Z1737" s="1">
        <f>IF(Table2[[#This Row],[Time3]]&lt;10,0&amp;Table2[[#This Row],[Time3]],Table2[[#This Row],[Time3]])</f>
        <v>16</v>
      </c>
      <c r="AA1737" s="2" t="str">
        <f>Table2[[#This Row],[Time4]]&amp;":"&amp;Table2[[#This Row],[Time5]]</f>
        <v>02:16</v>
      </c>
      <c r="AB1737" s="1" cm="1">
        <f t="array" ref="AB1737">IFERROR(IF(Table2[[#This Row],[code]]="","",_xlfn.IFS(AND(Table2[[#This Row],[code]]&lt;400,Table2[[#This Row],[code]]&lt;&gt;""),2,Table2[[#This Row],[code]]&gt;500,4)),"")</f>
        <v>2</v>
      </c>
      <c r="AC1737" s="1">
        <f>IF(Table2[[#This Row],[Event]]="Penalty",Table2[[#This Row],[number]],IF(Table2[[#This Row],[Event]]="Time-Out",401,""))</f>
        <v>217</v>
      </c>
      <c r="AD1737" s="1">
        <f>ROW(A1736)</f>
        <v>1736</v>
      </c>
      <c r="AE1737" s="1">
        <f>COUNTIFS(Table2[GameID],Table2[[#This Row],[GameID]],Table2[Column1],"&lt;="&amp;Table2[[#This Row],[Column1]])-1</f>
        <v>12</v>
      </c>
    </row>
    <row r="1738" spans="1:31" x14ac:dyDescent="0.45">
      <c r="A1738" t="s">
        <v>293</v>
      </c>
      <c r="B1738" t="str">
        <f>_xlfn.TEXTBEFORE(Table2[[#This Row],[Kamp]]," - ")</f>
        <v>ÅFK</v>
      </c>
      <c r="C1738" t="str">
        <f>_xlfn.TEXTAFTER(Table2[[#This Row],[Kamp]],"- ")</f>
        <v>Aab</v>
      </c>
      <c r="D1738">
        <v>44996</v>
      </c>
      <c r="E1738">
        <v>69460</v>
      </c>
      <c r="F1738">
        <v>20222023</v>
      </c>
      <c r="G1738" t="s">
        <v>372</v>
      </c>
      <c r="H1738" t="s">
        <v>666</v>
      </c>
      <c r="I1738" t="s">
        <v>678</v>
      </c>
      <c r="J1738">
        <v>4</v>
      </c>
      <c r="K1738">
        <v>29503</v>
      </c>
      <c r="L1738">
        <v>1</v>
      </c>
      <c r="M1738" t="s">
        <v>630</v>
      </c>
      <c r="N1738" t="s">
        <v>152</v>
      </c>
      <c r="O1738" t="s">
        <v>152</v>
      </c>
      <c r="P1738">
        <v>14</v>
      </c>
      <c r="Q1738">
        <v>14</v>
      </c>
      <c r="R1738">
        <f>SUMIFS(Table2[number],Table2[Event],"Goal",Table2[H/U],"HOME",Table2[GameID],Table2[[#This Row],[GameID]],Table2[GameTime],"&lt;="&amp;Table2[[#This Row],[GameTime]])</f>
        <v>5</v>
      </c>
      <c r="S1738">
        <f>SUMIFS(Table2[number],Table2[Event],"Goal",Table2[H/U],"AWAY",Table2[GameID],Table2[[#This Row],[GameID]],Table2[GameTime],"&lt;="&amp;Table2[[#This Row],[GameTime]])</f>
        <v>4</v>
      </c>
      <c r="T1738" t="str">
        <f>IF(Table2[[#This Row],[Event]]="Goal",Table2[[#This Row],[Hscore]]&amp;"-"&amp;Table2[[#This Row],[Uscore]],"")</f>
        <v>5-4</v>
      </c>
      <c r="U1738">
        <v>3874</v>
      </c>
      <c r="V1738" s="1">
        <f>Table2[[#This Row],[GameTime]]-(Table2[[#This Row],[period]]-1)*1200</f>
        <v>274</v>
      </c>
      <c r="W1738" s="1">
        <f>ROUNDDOWN(Table2[[#This Row],[Time]]/60,0)</f>
        <v>4</v>
      </c>
      <c r="X1738" s="1">
        <f>ROUNDDOWN((Table2[[#This Row],[Time]]/60-Table2[[#This Row],[Time2]])*60,0)</f>
        <v>34</v>
      </c>
      <c r="Y1738" s="1" t="str">
        <f>IF(Table2[[#This Row],[Time2]]&lt;10,0&amp;Table2[[#This Row],[Time2]],Table2[[#This Row],[Time2]])</f>
        <v>04</v>
      </c>
      <c r="Z1738" s="1">
        <f>IF(Table2[[#This Row],[Time3]]&lt;10,0&amp;Table2[[#This Row],[Time3]],Table2[[#This Row],[Time3]])</f>
        <v>34</v>
      </c>
      <c r="AA1738" s="2" t="str">
        <f>Table2[[#This Row],[Time4]]&amp;":"&amp;Table2[[#This Row],[Time5]]</f>
        <v>04:34</v>
      </c>
      <c r="AB1738" s="1" t="str" cm="1">
        <f t="array" ref="AB1738">IFERROR(IF(Table2[[#This Row],[code]]="","",_xlfn.IFS(AND(Table2[[#This Row],[code]]&lt;400,Table2[[#This Row],[code]]&lt;&gt;""),2,Table2[[#This Row],[code]]&gt;500,4)),"")</f>
        <v/>
      </c>
      <c r="AC1738" s="1" t="str">
        <f>IF(Table2[[#This Row],[Event]]="Penalty",Table2[[#This Row],[number]],IF(Table2[[#This Row],[Event]]="Time-Out",401,""))</f>
        <v/>
      </c>
      <c r="AD1738" s="1">
        <f>ROW(A1737)</f>
        <v>1737</v>
      </c>
      <c r="AE1738" s="1">
        <f>COUNTIFS(Table2[GameID],Table2[[#This Row],[GameID]],Table2[Column1],"&lt;="&amp;Table2[[#This Row],[Column1]])-1</f>
        <v>13</v>
      </c>
    </row>
    <row r="1739" spans="1:31" x14ac:dyDescent="0.45">
      <c r="A1739" t="s">
        <v>373</v>
      </c>
      <c r="B1739" t="str">
        <f>_xlfn.TEXTBEFORE(Table2[[#This Row],[Kamp]]," - ")</f>
        <v>Aab</v>
      </c>
      <c r="C1739" t="str">
        <f>_xlfn.TEXTAFTER(Table2[[#This Row],[Kamp]],"- ")</f>
        <v>Blackhawks 2</v>
      </c>
      <c r="D1739">
        <v>44965</v>
      </c>
      <c r="E1739">
        <v>69461</v>
      </c>
      <c r="F1739">
        <v>20222023</v>
      </c>
      <c r="G1739" t="s">
        <v>372</v>
      </c>
      <c r="H1739" t="s">
        <v>669</v>
      </c>
      <c r="I1739" t="s">
        <v>678</v>
      </c>
      <c r="J1739">
        <v>1</v>
      </c>
      <c r="K1739">
        <v>29501</v>
      </c>
      <c r="L1739">
        <v>1</v>
      </c>
      <c r="M1739" t="s">
        <v>630</v>
      </c>
      <c r="N1739" t="s">
        <v>183</v>
      </c>
      <c r="O1739" t="s">
        <v>634</v>
      </c>
      <c r="P1739">
        <v>97</v>
      </c>
      <c r="Q1739" t="s">
        <v>634</v>
      </c>
      <c r="R1739">
        <f>SUMIFS(Table2[number],Table2[Event],"Goal",Table2[H/U],"HOME",Table2[GameID],Table2[[#This Row],[GameID]],Table2[GameTime],"&lt;="&amp;Table2[[#This Row],[GameTime]])</f>
        <v>1</v>
      </c>
      <c r="S1739">
        <f>SUMIFS(Table2[number],Table2[Event],"Goal",Table2[H/U],"AWAY",Table2[GameID],Table2[[#This Row],[GameID]],Table2[GameTime],"&lt;="&amp;Table2[[#This Row],[GameTime]])</f>
        <v>0</v>
      </c>
      <c r="T1739" t="str">
        <f>IF(Table2[[#This Row],[Event]]="Goal",Table2[[#This Row],[Hscore]]&amp;"-"&amp;Table2[[#This Row],[Uscore]],"")</f>
        <v>1-0</v>
      </c>
      <c r="U1739">
        <v>5</v>
      </c>
      <c r="V1739" s="1">
        <f>Table2[[#This Row],[GameTime]]-(Table2[[#This Row],[period]]-1)*1200</f>
        <v>5</v>
      </c>
      <c r="W1739" s="1">
        <f>ROUNDDOWN(Table2[[#This Row],[Time]]/60,0)</f>
        <v>0</v>
      </c>
      <c r="X1739" s="1">
        <f>ROUNDDOWN((Table2[[#This Row],[Time]]/60-Table2[[#This Row],[Time2]])*60,0)</f>
        <v>5</v>
      </c>
      <c r="Y1739" s="1" t="str">
        <f>IF(Table2[[#This Row],[Time2]]&lt;10,0&amp;Table2[[#This Row],[Time2]],Table2[[#This Row],[Time2]])</f>
        <v>00</v>
      </c>
      <c r="Z1739" s="1" t="str">
        <f>IF(Table2[[#This Row],[Time3]]&lt;10,0&amp;Table2[[#This Row],[Time3]],Table2[[#This Row],[Time3]])</f>
        <v>05</v>
      </c>
      <c r="AA1739" s="2" t="str">
        <f>Table2[[#This Row],[Time4]]&amp;":"&amp;Table2[[#This Row],[Time5]]</f>
        <v>00:05</v>
      </c>
      <c r="AB1739" s="1" t="str" cm="1">
        <f t="array" ref="AB1739">IFERROR(IF(Table2[[#This Row],[code]]="","",_xlfn.IFS(AND(Table2[[#This Row],[code]]&lt;400,Table2[[#This Row],[code]]&lt;&gt;""),2,Table2[[#This Row],[code]]&gt;500,4)),"")</f>
        <v/>
      </c>
      <c r="AC1739" s="1" t="str">
        <f>IF(Table2[[#This Row],[Event]]="Penalty",Table2[[#This Row],[number]],IF(Table2[[#This Row],[Event]]="Time-Out",401,""))</f>
        <v/>
      </c>
      <c r="AD1739" s="1">
        <f>ROW(A1738)</f>
        <v>1738</v>
      </c>
      <c r="AE1739" s="1">
        <f>COUNTIFS(Table2[GameID],Table2[[#This Row],[GameID]],Table2[Column1],"&lt;="&amp;Table2[[#This Row],[Column1]])-1</f>
        <v>0</v>
      </c>
    </row>
    <row r="1740" spans="1:31" x14ac:dyDescent="0.45">
      <c r="A1740" t="s">
        <v>373</v>
      </c>
      <c r="B1740" t="str">
        <f>_xlfn.TEXTBEFORE(Table2[[#This Row],[Kamp]]," - ")</f>
        <v>Aab</v>
      </c>
      <c r="C1740" t="str">
        <f>_xlfn.TEXTAFTER(Table2[[#This Row],[Kamp]],"- ")</f>
        <v>Blackhawks 2</v>
      </c>
      <c r="D1740">
        <v>44965</v>
      </c>
      <c r="E1740">
        <v>69461</v>
      </c>
      <c r="F1740">
        <v>20222023</v>
      </c>
      <c r="G1740" t="s">
        <v>372</v>
      </c>
      <c r="H1740" t="s">
        <v>669</v>
      </c>
      <c r="I1740" t="s">
        <v>678</v>
      </c>
      <c r="J1740">
        <v>1</v>
      </c>
      <c r="K1740">
        <v>29501</v>
      </c>
      <c r="L1740">
        <v>0</v>
      </c>
      <c r="M1740" t="s">
        <v>631</v>
      </c>
      <c r="N1740" t="s">
        <v>354</v>
      </c>
      <c r="O1740" t="s">
        <v>634</v>
      </c>
      <c r="P1740">
        <v>96</v>
      </c>
      <c r="Q1740" t="s">
        <v>634</v>
      </c>
      <c r="R1740">
        <f>SUMIFS(Table2[number],Table2[Event],"Goal",Table2[H/U],"HOME",Table2[GameID],Table2[[#This Row],[GameID]],Table2[GameTime],"&lt;="&amp;Table2[[#This Row],[GameTime]])</f>
        <v>1</v>
      </c>
      <c r="S1740">
        <f>SUMIFS(Table2[number],Table2[Event],"Goal",Table2[H/U],"AWAY",Table2[GameID],Table2[[#This Row],[GameID]],Table2[GameTime],"&lt;="&amp;Table2[[#This Row],[GameTime]])</f>
        <v>0</v>
      </c>
      <c r="T1740" t="str">
        <f>IF(Table2[[#This Row],[Event]]="Goal",Table2[[#This Row],[Hscore]]&amp;"-"&amp;Table2[[#This Row],[Uscore]],"")</f>
        <v/>
      </c>
      <c r="U1740">
        <v>251</v>
      </c>
      <c r="V1740" s="1">
        <f>Table2[[#This Row],[GameTime]]-(Table2[[#This Row],[period]]-1)*1200</f>
        <v>251</v>
      </c>
      <c r="W1740" s="1">
        <f>ROUNDDOWN(Table2[[#This Row],[Time]]/60,0)</f>
        <v>4</v>
      </c>
      <c r="X1740" s="1">
        <f>ROUNDDOWN((Table2[[#This Row],[Time]]/60-Table2[[#This Row],[Time2]])*60,0)</f>
        <v>11</v>
      </c>
      <c r="Y1740" s="1" t="str">
        <f>IF(Table2[[#This Row],[Time2]]&lt;10,0&amp;Table2[[#This Row],[Time2]],Table2[[#This Row],[Time2]])</f>
        <v>04</v>
      </c>
      <c r="Z1740" s="1">
        <f>IF(Table2[[#This Row],[Time3]]&lt;10,0&amp;Table2[[#This Row],[Time3]],Table2[[#This Row],[Time3]])</f>
        <v>11</v>
      </c>
      <c r="AA1740" s="2" t="str">
        <f>Table2[[#This Row],[Time4]]&amp;":"&amp;Table2[[#This Row],[Time5]]</f>
        <v>04:11</v>
      </c>
      <c r="AB1740" s="1" cm="1">
        <f t="array" ref="AB1740">IFERROR(IF(Table2[[#This Row],[code]]="","",_xlfn.IFS(AND(Table2[[#This Row],[code]]&lt;400,Table2[[#This Row],[code]]&lt;&gt;""),2,Table2[[#This Row],[code]]&gt;500,4)),"")</f>
        <v>2</v>
      </c>
      <c r="AC1740" s="1">
        <f>IF(Table2[[#This Row],[Event]]="Penalty",Table2[[#This Row],[number]],IF(Table2[[#This Row],[Event]]="Time-Out",401,""))</f>
        <v>0</v>
      </c>
      <c r="AD1740" s="1">
        <f>ROW(A1739)</f>
        <v>1739</v>
      </c>
      <c r="AE1740" s="1">
        <f>COUNTIFS(Table2[GameID],Table2[[#This Row],[GameID]],Table2[Column1],"&lt;="&amp;Table2[[#This Row],[Column1]])-1</f>
        <v>1</v>
      </c>
    </row>
    <row r="1741" spans="1:31" x14ac:dyDescent="0.45">
      <c r="A1741" t="s">
        <v>373</v>
      </c>
      <c r="B1741" t="str">
        <f>_xlfn.TEXTBEFORE(Table2[[#This Row],[Kamp]]," - ")</f>
        <v>Aab</v>
      </c>
      <c r="C1741" t="str">
        <f>_xlfn.TEXTAFTER(Table2[[#This Row],[Kamp]],"- ")</f>
        <v>Blackhawks 2</v>
      </c>
      <c r="D1741">
        <v>44965</v>
      </c>
      <c r="E1741">
        <v>69461</v>
      </c>
      <c r="F1741">
        <v>20222023</v>
      </c>
      <c r="G1741" t="s">
        <v>372</v>
      </c>
      <c r="H1741" t="s">
        <v>670</v>
      </c>
      <c r="I1741" t="s">
        <v>677</v>
      </c>
      <c r="J1741">
        <v>1</v>
      </c>
      <c r="K1741">
        <v>29458</v>
      </c>
      <c r="L1741">
        <v>1</v>
      </c>
      <c r="M1741" t="s">
        <v>630</v>
      </c>
      <c r="N1741" t="s">
        <v>646</v>
      </c>
      <c r="O1741" t="s">
        <v>634</v>
      </c>
      <c r="P1741">
        <v>21</v>
      </c>
      <c r="Q1741" t="s">
        <v>634</v>
      </c>
      <c r="R1741">
        <f>SUMIFS(Table2[number],Table2[Event],"Goal",Table2[H/U],"HOME",Table2[GameID],Table2[[#This Row],[GameID]],Table2[GameTime],"&lt;="&amp;Table2[[#This Row],[GameTime]])</f>
        <v>1</v>
      </c>
      <c r="S1741">
        <f>SUMIFS(Table2[number],Table2[Event],"Goal",Table2[H/U],"AWAY",Table2[GameID],Table2[[#This Row],[GameID]],Table2[GameTime],"&lt;="&amp;Table2[[#This Row],[GameTime]])</f>
        <v>1</v>
      </c>
      <c r="T1741" t="str">
        <f>IF(Table2[[#This Row],[Event]]="Goal",Table2[[#This Row],[Hscore]]&amp;"-"&amp;Table2[[#This Row],[Uscore]],"")</f>
        <v>1-1</v>
      </c>
      <c r="U1741">
        <v>677</v>
      </c>
      <c r="V1741" s="1">
        <f>Table2[[#This Row],[GameTime]]-(Table2[[#This Row],[period]]-1)*1200</f>
        <v>677</v>
      </c>
      <c r="W1741" s="1">
        <f>ROUNDDOWN(Table2[[#This Row],[Time]]/60,0)</f>
        <v>11</v>
      </c>
      <c r="X1741" s="1">
        <f>ROUNDDOWN((Table2[[#This Row],[Time]]/60-Table2[[#This Row],[Time2]])*60,0)</f>
        <v>17</v>
      </c>
      <c r="Y1741" s="1">
        <f>IF(Table2[[#This Row],[Time2]]&lt;10,0&amp;Table2[[#This Row],[Time2]],Table2[[#This Row],[Time2]])</f>
        <v>11</v>
      </c>
      <c r="Z1741" s="1">
        <f>IF(Table2[[#This Row],[Time3]]&lt;10,0&amp;Table2[[#This Row],[Time3]],Table2[[#This Row],[Time3]])</f>
        <v>17</v>
      </c>
      <c r="AA1741" s="2" t="str">
        <f>Table2[[#This Row],[Time4]]&amp;":"&amp;Table2[[#This Row],[Time5]]</f>
        <v>11:17</v>
      </c>
      <c r="AB1741" s="1" t="str" cm="1">
        <f t="array" ref="AB1741">IFERROR(IF(Table2[[#This Row],[code]]="","",_xlfn.IFS(AND(Table2[[#This Row],[code]]&lt;400,Table2[[#This Row],[code]]&lt;&gt;""),2,Table2[[#This Row],[code]]&gt;500,4)),"")</f>
        <v/>
      </c>
      <c r="AC1741" s="1" t="str">
        <f>IF(Table2[[#This Row],[Event]]="Penalty",Table2[[#This Row],[number]],IF(Table2[[#This Row],[Event]]="Time-Out",401,""))</f>
        <v/>
      </c>
      <c r="AD1741" s="1">
        <f>ROW(A1740)</f>
        <v>1740</v>
      </c>
      <c r="AE1741" s="1">
        <f>COUNTIFS(Table2[GameID],Table2[[#This Row],[GameID]],Table2[Column1],"&lt;="&amp;Table2[[#This Row],[Column1]])-1</f>
        <v>2</v>
      </c>
    </row>
    <row r="1742" spans="1:31" x14ac:dyDescent="0.45">
      <c r="A1742" t="s">
        <v>373</v>
      </c>
      <c r="B1742" t="str">
        <f>_xlfn.TEXTBEFORE(Table2[[#This Row],[Kamp]]," - ")</f>
        <v>Aab</v>
      </c>
      <c r="C1742" t="str">
        <f>_xlfn.TEXTAFTER(Table2[[#This Row],[Kamp]],"- ")</f>
        <v>Blackhawks 2</v>
      </c>
      <c r="D1742">
        <v>44965</v>
      </c>
      <c r="E1742">
        <v>69461</v>
      </c>
      <c r="F1742">
        <v>20222023</v>
      </c>
      <c r="G1742" t="s">
        <v>372</v>
      </c>
      <c r="H1742" t="s">
        <v>670</v>
      </c>
      <c r="I1742" t="s">
        <v>677</v>
      </c>
      <c r="J1742">
        <v>1</v>
      </c>
      <c r="K1742">
        <v>29458</v>
      </c>
      <c r="L1742">
        <v>201</v>
      </c>
      <c r="M1742" t="s">
        <v>631</v>
      </c>
      <c r="N1742" t="s">
        <v>680</v>
      </c>
      <c r="O1742" t="s">
        <v>634</v>
      </c>
      <c r="P1742">
        <v>13</v>
      </c>
      <c r="Q1742" t="s">
        <v>634</v>
      </c>
      <c r="R1742">
        <f>SUMIFS(Table2[number],Table2[Event],"Goal",Table2[H/U],"HOME",Table2[GameID],Table2[[#This Row],[GameID]],Table2[GameTime],"&lt;="&amp;Table2[[#This Row],[GameTime]])</f>
        <v>1</v>
      </c>
      <c r="S1742">
        <f>SUMIFS(Table2[number],Table2[Event],"Goal",Table2[H/U],"AWAY",Table2[GameID],Table2[[#This Row],[GameID]],Table2[GameTime],"&lt;="&amp;Table2[[#This Row],[GameTime]])</f>
        <v>1</v>
      </c>
      <c r="T1742" t="str">
        <f>IF(Table2[[#This Row],[Event]]="Goal",Table2[[#This Row],[Hscore]]&amp;"-"&amp;Table2[[#This Row],[Uscore]],"")</f>
        <v/>
      </c>
      <c r="U1742">
        <v>789</v>
      </c>
      <c r="V1742" s="1">
        <f>Table2[[#This Row],[GameTime]]-(Table2[[#This Row],[period]]-1)*1200</f>
        <v>789</v>
      </c>
      <c r="W1742" s="1">
        <f>ROUNDDOWN(Table2[[#This Row],[Time]]/60,0)</f>
        <v>13</v>
      </c>
      <c r="X1742" s="1">
        <f>ROUNDDOWN((Table2[[#This Row],[Time]]/60-Table2[[#This Row],[Time2]])*60,0)</f>
        <v>9</v>
      </c>
      <c r="Y1742" s="1">
        <f>IF(Table2[[#This Row],[Time2]]&lt;10,0&amp;Table2[[#This Row],[Time2]],Table2[[#This Row],[Time2]])</f>
        <v>13</v>
      </c>
      <c r="Z1742" s="1" t="str">
        <f>IF(Table2[[#This Row],[Time3]]&lt;10,0&amp;Table2[[#This Row],[Time3]],Table2[[#This Row],[Time3]])</f>
        <v>09</v>
      </c>
      <c r="AA1742" s="2" t="str">
        <f>Table2[[#This Row],[Time4]]&amp;":"&amp;Table2[[#This Row],[Time5]]</f>
        <v>13:09</v>
      </c>
      <c r="AB1742" s="1" cm="1">
        <f t="array" ref="AB1742">IFERROR(IF(Table2[[#This Row],[code]]="","",_xlfn.IFS(AND(Table2[[#This Row],[code]]&lt;400,Table2[[#This Row],[code]]&lt;&gt;""),2,Table2[[#This Row],[code]]&gt;500,4)),"")</f>
        <v>2</v>
      </c>
      <c r="AC1742" s="1">
        <f>IF(Table2[[#This Row],[Event]]="Penalty",Table2[[#This Row],[number]],IF(Table2[[#This Row],[Event]]="Time-Out",401,""))</f>
        <v>201</v>
      </c>
      <c r="AD1742" s="1">
        <f>ROW(A1741)</f>
        <v>1741</v>
      </c>
      <c r="AE1742" s="1">
        <f>COUNTIFS(Table2[GameID],Table2[[#This Row],[GameID]],Table2[Column1],"&lt;="&amp;Table2[[#This Row],[Column1]])-1</f>
        <v>3</v>
      </c>
    </row>
    <row r="1743" spans="1:31" x14ac:dyDescent="0.45">
      <c r="A1743" t="s">
        <v>373</v>
      </c>
      <c r="B1743" t="str">
        <f>_xlfn.TEXTBEFORE(Table2[[#This Row],[Kamp]]," - ")</f>
        <v>Aab</v>
      </c>
      <c r="C1743" t="str">
        <f>_xlfn.TEXTAFTER(Table2[[#This Row],[Kamp]],"- ")</f>
        <v>Blackhawks 2</v>
      </c>
      <c r="D1743">
        <v>44965</v>
      </c>
      <c r="E1743">
        <v>69461</v>
      </c>
      <c r="F1743">
        <v>20222023</v>
      </c>
      <c r="G1743" t="s">
        <v>372</v>
      </c>
      <c r="H1743" t="s">
        <v>669</v>
      </c>
      <c r="I1743" t="s">
        <v>678</v>
      </c>
      <c r="J1743">
        <v>1</v>
      </c>
      <c r="K1743">
        <v>29501</v>
      </c>
      <c r="L1743">
        <v>1</v>
      </c>
      <c r="M1743" t="s">
        <v>630</v>
      </c>
      <c r="N1743" t="s">
        <v>178</v>
      </c>
      <c r="O1743" t="s">
        <v>354</v>
      </c>
      <c r="P1743">
        <v>31</v>
      </c>
      <c r="Q1743">
        <v>96</v>
      </c>
      <c r="R1743">
        <f>SUMIFS(Table2[number],Table2[Event],"Goal",Table2[H/U],"HOME",Table2[GameID],Table2[[#This Row],[GameID]],Table2[GameTime],"&lt;="&amp;Table2[[#This Row],[GameTime]])</f>
        <v>2</v>
      </c>
      <c r="S1743">
        <f>SUMIFS(Table2[number],Table2[Event],"Goal",Table2[H/U],"AWAY",Table2[GameID],Table2[[#This Row],[GameID]],Table2[GameTime],"&lt;="&amp;Table2[[#This Row],[GameTime]])</f>
        <v>1</v>
      </c>
      <c r="T1743" t="str">
        <f>IF(Table2[[#This Row],[Event]]="Goal",Table2[[#This Row],[Hscore]]&amp;"-"&amp;Table2[[#This Row],[Uscore]],"")</f>
        <v>2-1</v>
      </c>
      <c r="U1743">
        <v>995</v>
      </c>
      <c r="V1743" s="1">
        <f>Table2[[#This Row],[GameTime]]-(Table2[[#This Row],[period]]-1)*1200</f>
        <v>995</v>
      </c>
      <c r="W1743" s="1">
        <f>ROUNDDOWN(Table2[[#This Row],[Time]]/60,0)</f>
        <v>16</v>
      </c>
      <c r="X1743" s="1">
        <f>ROUNDDOWN((Table2[[#This Row],[Time]]/60-Table2[[#This Row],[Time2]])*60,0)</f>
        <v>34</v>
      </c>
      <c r="Y1743" s="1">
        <f>IF(Table2[[#This Row],[Time2]]&lt;10,0&amp;Table2[[#This Row],[Time2]],Table2[[#This Row],[Time2]])</f>
        <v>16</v>
      </c>
      <c r="Z1743" s="1">
        <f>IF(Table2[[#This Row],[Time3]]&lt;10,0&amp;Table2[[#This Row],[Time3]],Table2[[#This Row],[Time3]])</f>
        <v>34</v>
      </c>
      <c r="AA1743" s="2" t="str">
        <f>Table2[[#This Row],[Time4]]&amp;":"&amp;Table2[[#This Row],[Time5]]</f>
        <v>16:34</v>
      </c>
      <c r="AB1743" s="1" t="str" cm="1">
        <f t="array" ref="AB1743">IFERROR(IF(Table2[[#This Row],[code]]="","",_xlfn.IFS(AND(Table2[[#This Row],[code]]&lt;400,Table2[[#This Row],[code]]&lt;&gt;""),2,Table2[[#This Row],[code]]&gt;500,4)),"")</f>
        <v/>
      </c>
      <c r="AC1743" s="1" t="str">
        <f>IF(Table2[[#This Row],[Event]]="Penalty",Table2[[#This Row],[number]],IF(Table2[[#This Row],[Event]]="Time-Out",401,""))</f>
        <v/>
      </c>
      <c r="AD1743" s="1">
        <f>ROW(A1742)</f>
        <v>1742</v>
      </c>
      <c r="AE1743" s="1">
        <f>COUNTIFS(Table2[GameID],Table2[[#This Row],[GameID]],Table2[Column1],"&lt;="&amp;Table2[[#This Row],[Column1]])-1</f>
        <v>4</v>
      </c>
    </row>
    <row r="1744" spans="1:31" x14ac:dyDescent="0.45">
      <c r="A1744" t="s">
        <v>373</v>
      </c>
      <c r="B1744" t="str">
        <f>_xlfn.TEXTBEFORE(Table2[[#This Row],[Kamp]]," - ")</f>
        <v>Aab</v>
      </c>
      <c r="C1744" t="str">
        <f>_xlfn.TEXTAFTER(Table2[[#This Row],[Kamp]],"- ")</f>
        <v>Blackhawks 2</v>
      </c>
      <c r="D1744">
        <v>44965</v>
      </c>
      <c r="E1744">
        <v>69461</v>
      </c>
      <c r="F1744">
        <v>20222023</v>
      </c>
      <c r="G1744" t="s">
        <v>372</v>
      </c>
      <c r="H1744" t="s">
        <v>669</v>
      </c>
      <c r="I1744" t="s">
        <v>678</v>
      </c>
      <c r="J1744">
        <v>1</v>
      </c>
      <c r="K1744">
        <v>29501</v>
      </c>
      <c r="L1744">
        <v>219</v>
      </c>
      <c r="M1744" t="s">
        <v>631</v>
      </c>
      <c r="N1744" t="s">
        <v>171</v>
      </c>
      <c r="O1744" t="s">
        <v>634</v>
      </c>
      <c r="P1744">
        <v>8</v>
      </c>
      <c r="Q1744" t="s">
        <v>634</v>
      </c>
      <c r="R1744">
        <f>SUMIFS(Table2[number],Table2[Event],"Goal",Table2[H/U],"HOME",Table2[GameID],Table2[[#This Row],[GameID]],Table2[GameTime],"&lt;="&amp;Table2[[#This Row],[GameTime]])</f>
        <v>2</v>
      </c>
      <c r="S1744">
        <f>SUMIFS(Table2[number],Table2[Event],"Goal",Table2[H/U],"AWAY",Table2[GameID],Table2[[#This Row],[GameID]],Table2[GameTime],"&lt;="&amp;Table2[[#This Row],[GameTime]])</f>
        <v>1</v>
      </c>
      <c r="T1744" t="str">
        <f>IF(Table2[[#This Row],[Event]]="Goal",Table2[[#This Row],[Hscore]]&amp;"-"&amp;Table2[[#This Row],[Uscore]],"")</f>
        <v/>
      </c>
      <c r="U1744">
        <v>1029</v>
      </c>
      <c r="V1744" s="1">
        <f>Table2[[#This Row],[GameTime]]-(Table2[[#This Row],[period]]-1)*1200</f>
        <v>1029</v>
      </c>
      <c r="W1744" s="1">
        <f>ROUNDDOWN(Table2[[#This Row],[Time]]/60,0)</f>
        <v>17</v>
      </c>
      <c r="X1744" s="1">
        <f>ROUNDDOWN((Table2[[#This Row],[Time]]/60-Table2[[#This Row],[Time2]])*60,0)</f>
        <v>8</v>
      </c>
      <c r="Y1744" s="1">
        <f>IF(Table2[[#This Row],[Time2]]&lt;10,0&amp;Table2[[#This Row],[Time2]],Table2[[#This Row],[Time2]])</f>
        <v>17</v>
      </c>
      <c r="Z1744" s="1" t="str">
        <f>IF(Table2[[#This Row],[Time3]]&lt;10,0&amp;Table2[[#This Row],[Time3]],Table2[[#This Row],[Time3]])</f>
        <v>08</v>
      </c>
      <c r="AA1744" s="2" t="str">
        <f>Table2[[#This Row],[Time4]]&amp;":"&amp;Table2[[#This Row],[Time5]]</f>
        <v>17:08</v>
      </c>
      <c r="AB1744" s="1" cm="1">
        <f t="array" ref="AB1744">IFERROR(IF(Table2[[#This Row],[code]]="","",_xlfn.IFS(AND(Table2[[#This Row],[code]]&lt;400,Table2[[#This Row],[code]]&lt;&gt;""),2,Table2[[#This Row],[code]]&gt;500,4)),"")</f>
        <v>2</v>
      </c>
      <c r="AC1744" s="1">
        <f>IF(Table2[[#This Row],[Event]]="Penalty",Table2[[#This Row],[number]],IF(Table2[[#This Row],[Event]]="Time-Out",401,""))</f>
        <v>219</v>
      </c>
      <c r="AD1744" s="1">
        <f>ROW(A1743)</f>
        <v>1743</v>
      </c>
      <c r="AE1744" s="1">
        <f>COUNTIFS(Table2[GameID],Table2[[#This Row],[GameID]],Table2[Column1],"&lt;="&amp;Table2[[#This Row],[Column1]])-1</f>
        <v>5</v>
      </c>
    </row>
    <row r="1745" spans="1:31" x14ac:dyDescent="0.45">
      <c r="A1745" t="s">
        <v>373</v>
      </c>
      <c r="B1745" t="str">
        <f>_xlfn.TEXTBEFORE(Table2[[#This Row],[Kamp]]," - ")</f>
        <v>Aab</v>
      </c>
      <c r="C1745" t="str">
        <f>_xlfn.TEXTAFTER(Table2[[#This Row],[Kamp]],"- ")</f>
        <v>Blackhawks 2</v>
      </c>
      <c r="D1745">
        <v>44965</v>
      </c>
      <c r="E1745">
        <v>69461</v>
      </c>
      <c r="F1745">
        <v>20222023</v>
      </c>
      <c r="G1745" t="s">
        <v>372</v>
      </c>
      <c r="H1745" t="s">
        <v>670</v>
      </c>
      <c r="I1745" t="s">
        <v>677</v>
      </c>
      <c r="J1745">
        <v>1</v>
      </c>
      <c r="K1745">
        <v>29458</v>
      </c>
      <c r="L1745">
        <v>1</v>
      </c>
      <c r="M1745" t="s">
        <v>630</v>
      </c>
      <c r="N1745" t="s">
        <v>389</v>
      </c>
      <c r="O1745" t="s">
        <v>376</v>
      </c>
      <c r="P1745">
        <v>93</v>
      </c>
      <c r="Q1745">
        <v>2</v>
      </c>
      <c r="R1745">
        <f>SUMIFS(Table2[number],Table2[Event],"Goal",Table2[H/U],"HOME",Table2[GameID],Table2[[#This Row],[GameID]],Table2[GameTime],"&lt;="&amp;Table2[[#This Row],[GameTime]])</f>
        <v>2</v>
      </c>
      <c r="S1745">
        <f>SUMIFS(Table2[number],Table2[Event],"Goal",Table2[H/U],"AWAY",Table2[GameID],Table2[[#This Row],[GameID]],Table2[GameTime],"&lt;="&amp;Table2[[#This Row],[GameTime]])</f>
        <v>2</v>
      </c>
      <c r="T1745" t="str">
        <f>IF(Table2[[#This Row],[Event]]="Goal",Table2[[#This Row],[Hscore]]&amp;"-"&amp;Table2[[#This Row],[Uscore]],"")</f>
        <v>2-2</v>
      </c>
      <c r="U1745">
        <v>1096</v>
      </c>
      <c r="V1745" s="1">
        <f>Table2[[#This Row],[GameTime]]-(Table2[[#This Row],[period]]-1)*1200</f>
        <v>1096</v>
      </c>
      <c r="W1745" s="1">
        <f>ROUNDDOWN(Table2[[#This Row],[Time]]/60,0)</f>
        <v>18</v>
      </c>
      <c r="X1745" s="1">
        <f>ROUNDDOWN((Table2[[#This Row],[Time]]/60-Table2[[#This Row],[Time2]])*60,0)</f>
        <v>15</v>
      </c>
      <c r="Y1745" s="1">
        <f>IF(Table2[[#This Row],[Time2]]&lt;10,0&amp;Table2[[#This Row],[Time2]],Table2[[#This Row],[Time2]])</f>
        <v>18</v>
      </c>
      <c r="Z1745" s="1">
        <f>IF(Table2[[#This Row],[Time3]]&lt;10,0&amp;Table2[[#This Row],[Time3]],Table2[[#This Row],[Time3]])</f>
        <v>15</v>
      </c>
      <c r="AA1745" s="2" t="str">
        <f>Table2[[#This Row],[Time4]]&amp;":"&amp;Table2[[#This Row],[Time5]]</f>
        <v>18:15</v>
      </c>
      <c r="AB1745" s="1" t="str" cm="1">
        <f t="array" ref="AB1745">IFERROR(IF(Table2[[#This Row],[code]]="","",_xlfn.IFS(AND(Table2[[#This Row],[code]]&lt;400,Table2[[#This Row],[code]]&lt;&gt;""),2,Table2[[#This Row],[code]]&gt;500,4)),"")</f>
        <v/>
      </c>
      <c r="AC1745" s="1" t="str">
        <f>IF(Table2[[#This Row],[Event]]="Penalty",Table2[[#This Row],[number]],IF(Table2[[#This Row],[Event]]="Time-Out",401,""))</f>
        <v/>
      </c>
      <c r="AD1745" s="1">
        <f>ROW(A1744)</f>
        <v>1744</v>
      </c>
      <c r="AE1745" s="1">
        <f>COUNTIFS(Table2[GameID],Table2[[#This Row],[GameID]],Table2[Column1],"&lt;="&amp;Table2[[#This Row],[Column1]])-1</f>
        <v>6</v>
      </c>
    </row>
    <row r="1746" spans="1:31" x14ac:dyDescent="0.45">
      <c r="A1746" t="s">
        <v>373</v>
      </c>
      <c r="B1746" t="str">
        <f>_xlfn.TEXTBEFORE(Table2[[#This Row],[Kamp]]," - ")</f>
        <v>Aab</v>
      </c>
      <c r="C1746" t="str">
        <f>_xlfn.TEXTAFTER(Table2[[#This Row],[Kamp]],"- ")</f>
        <v>Blackhawks 2</v>
      </c>
      <c r="D1746">
        <v>44965</v>
      </c>
      <c r="E1746">
        <v>69461</v>
      </c>
      <c r="F1746">
        <v>20222023</v>
      </c>
      <c r="G1746" t="s">
        <v>372</v>
      </c>
      <c r="H1746" t="s">
        <v>669</v>
      </c>
      <c r="I1746" t="s">
        <v>678</v>
      </c>
      <c r="J1746">
        <v>1</v>
      </c>
      <c r="K1746">
        <v>29501</v>
      </c>
      <c r="L1746">
        <v>1</v>
      </c>
      <c r="M1746" t="s">
        <v>630</v>
      </c>
      <c r="N1746" t="s">
        <v>375</v>
      </c>
      <c r="O1746" t="s">
        <v>183</v>
      </c>
      <c r="P1746">
        <v>88</v>
      </c>
      <c r="Q1746">
        <v>97</v>
      </c>
      <c r="R1746">
        <f>SUMIFS(Table2[number],Table2[Event],"Goal",Table2[H/U],"HOME",Table2[GameID],Table2[[#This Row],[GameID]],Table2[GameTime],"&lt;="&amp;Table2[[#This Row],[GameTime]])</f>
        <v>3</v>
      </c>
      <c r="S1746">
        <f>SUMIFS(Table2[number],Table2[Event],"Goal",Table2[H/U],"AWAY",Table2[GameID],Table2[[#This Row],[GameID]],Table2[GameTime],"&lt;="&amp;Table2[[#This Row],[GameTime]])</f>
        <v>2</v>
      </c>
      <c r="T1746" t="str">
        <f>IF(Table2[[#This Row],[Event]]="Goal",Table2[[#This Row],[Hscore]]&amp;"-"&amp;Table2[[#This Row],[Uscore]],"")</f>
        <v>3-2</v>
      </c>
      <c r="U1746">
        <v>1101</v>
      </c>
      <c r="V1746" s="1">
        <f>Table2[[#This Row],[GameTime]]-(Table2[[#This Row],[period]]-1)*1200</f>
        <v>1101</v>
      </c>
      <c r="W1746" s="1">
        <f>ROUNDDOWN(Table2[[#This Row],[Time]]/60,0)</f>
        <v>18</v>
      </c>
      <c r="X1746" s="1">
        <f>ROUNDDOWN((Table2[[#This Row],[Time]]/60-Table2[[#This Row],[Time2]])*60,0)</f>
        <v>21</v>
      </c>
      <c r="Y1746" s="1">
        <f>IF(Table2[[#This Row],[Time2]]&lt;10,0&amp;Table2[[#This Row],[Time2]],Table2[[#This Row],[Time2]])</f>
        <v>18</v>
      </c>
      <c r="Z1746" s="1">
        <f>IF(Table2[[#This Row],[Time3]]&lt;10,0&amp;Table2[[#This Row],[Time3]],Table2[[#This Row],[Time3]])</f>
        <v>21</v>
      </c>
      <c r="AA1746" s="2" t="str">
        <f>Table2[[#This Row],[Time4]]&amp;":"&amp;Table2[[#This Row],[Time5]]</f>
        <v>18:21</v>
      </c>
      <c r="AB1746" s="1" t="str" cm="1">
        <f t="array" ref="AB1746">IFERROR(IF(Table2[[#This Row],[code]]="","",_xlfn.IFS(AND(Table2[[#This Row],[code]]&lt;400,Table2[[#This Row],[code]]&lt;&gt;""),2,Table2[[#This Row],[code]]&gt;500,4)),"")</f>
        <v/>
      </c>
      <c r="AC1746" s="1" t="str">
        <f>IF(Table2[[#This Row],[Event]]="Penalty",Table2[[#This Row],[number]],IF(Table2[[#This Row],[Event]]="Time-Out",401,""))</f>
        <v/>
      </c>
      <c r="AD1746" s="1">
        <f>ROW(A1745)</f>
        <v>1745</v>
      </c>
      <c r="AE1746" s="1">
        <f>COUNTIFS(Table2[GameID],Table2[[#This Row],[GameID]],Table2[Column1],"&lt;="&amp;Table2[[#This Row],[Column1]])-1</f>
        <v>7</v>
      </c>
    </row>
    <row r="1747" spans="1:31" x14ac:dyDescent="0.45">
      <c r="A1747" t="s">
        <v>373</v>
      </c>
      <c r="B1747" t="str">
        <f>_xlfn.TEXTBEFORE(Table2[[#This Row],[Kamp]]," - ")</f>
        <v>Aab</v>
      </c>
      <c r="C1747" t="str">
        <f>_xlfn.TEXTAFTER(Table2[[#This Row],[Kamp]],"- ")</f>
        <v>Blackhawks 2</v>
      </c>
      <c r="D1747">
        <v>44965</v>
      </c>
      <c r="E1747">
        <v>69461</v>
      </c>
      <c r="F1747">
        <v>20222023</v>
      </c>
      <c r="G1747" t="s">
        <v>372</v>
      </c>
      <c r="H1747" t="s">
        <v>669</v>
      </c>
      <c r="I1747" t="s">
        <v>678</v>
      </c>
      <c r="J1747">
        <v>2</v>
      </c>
      <c r="K1747">
        <v>29501</v>
      </c>
      <c r="L1747">
        <v>1</v>
      </c>
      <c r="M1747" t="s">
        <v>630</v>
      </c>
      <c r="N1747" t="s">
        <v>289</v>
      </c>
      <c r="O1747" t="s">
        <v>178</v>
      </c>
      <c r="P1747">
        <v>22</v>
      </c>
      <c r="Q1747">
        <v>31</v>
      </c>
      <c r="R1747">
        <f>SUMIFS(Table2[number],Table2[Event],"Goal",Table2[H/U],"HOME",Table2[GameID],Table2[[#This Row],[GameID]],Table2[GameTime],"&lt;="&amp;Table2[[#This Row],[GameTime]])</f>
        <v>4</v>
      </c>
      <c r="S1747">
        <f>SUMIFS(Table2[number],Table2[Event],"Goal",Table2[H/U],"AWAY",Table2[GameID],Table2[[#This Row],[GameID]],Table2[GameTime],"&lt;="&amp;Table2[[#This Row],[GameTime]])</f>
        <v>2</v>
      </c>
      <c r="T1747" t="str">
        <f>IF(Table2[[#This Row],[Event]]="Goal",Table2[[#This Row],[Hscore]]&amp;"-"&amp;Table2[[#This Row],[Uscore]],"")</f>
        <v>4-2</v>
      </c>
      <c r="U1747">
        <v>1388</v>
      </c>
      <c r="V1747" s="1">
        <f>Table2[[#This Row],[GameTime]]-(Table2[[#This Row],[period]]-1)*1200</f>
        <v>188</v>
      </c>
      <c r="W1747" s="1">
        <f>ROUNDDOWN(Table2[[#This Row],[Time]]/60,0)</f>
        <v>3</v>
      </c>
      <c r="X1747" s="1">
        <f>ROUNDDOWN((Table2[[#This Row],[Time]]/60-Table2[[#This Row],[Time2]])*60,0)</f>
        <v>8</v>
      </c>
      <c r="Y1747" s="1" t="str">
        <f>IF(Table2[[#This Row],[Time2]]&lt;10,0&amp;Table2[[#This Row],[Time2]],Table2[[#This Row],[Time2]])</f>
        <v>03</v>
      </c>
      <c r="Z1747" s="1" t="str">
        <f>IF(Table2[[#This Row],[Time3]]&lt;10,0&amp;Table2[[#This Row],[Time3]],Table2[[#This Row],[Time3]])</f>
        <v>08</v>
      </c>
      <c r="AA1747" s="2" t="str">
        <f>Table2[[#This Row],[Time4]]&amp;":"&amp;Table2[[#This Row],[Time5]]</f>
        <v>03:08</v>
      </c>
      <c r="AB1747" s="1" t="str" cm="1">
        <f t="array" ref="AB1747">IFERROR(IF(Table2[[#This Row],[code]]="","",_xlfn.IFS(AND(Table2[[#This Row],[code]]&lt;400,Table2[[#This Row],[code]]&lt;&gt;""),2,Table2[[#This Row],[code]]&gt;500,4)),"")</f>
        <v/>
      </c>
      <c r="AC1747" s="1" t="str">
        <f>IF(Table2[[#This Row],[Event]]="Penalty",Table2[[#This Row],[number]],IF(Table2[[#This Row],[Event]]="Time-Out",401,""))</f>
        <v/>
      </c>
      <c r="AD1747" s="1">
        <f>ROW(A1746)</f>
        <v>1746</v>
      </c>
      <c r="AE1747" s="1">
        <f>COUNTIFS(Table2[GameID],Table2[[#This Row],[GameID]],Table2[Column1],"&lt;="&amp;Table2[[#This Row],[Column1]])-1</f>
        <v>8</v>
      </c>
    </row>
    <row r="1748" spans="1:31" x14ac:dyDescent="0.45">
      <c r="A1748" t="s">
        <v>373</v>
      </c>
      <c r="B1748" t="str">
        <f>_xlfn.TEXTBEFORE(Table2[[#This Row],[Kamp]]," - ")</f>
        <v>Aab</v>
      </c>
      <c r="C1748" t="str">
        <f>_xlfn.TEXTAFTER(Table2[[#This Row],[Kamp]],"- ")</f>
        <v>Blackhawks 2</v>
      </c>
      <c r="D1748">
        <v>44965</v>
      </c>
      <c r="E1748">
        <v>69461</v>
      </c>
      <c r="F1748">
        <v>20222023</v>
      </c>
      <c r="G1748" t="s">
        <v>372</v>
      </c>
      <c r="H1748" t="s">
        <v>669</v>
      </c>
      <c r="I1748" t="s">
        <v>678</v>
      </c>
      <c r="J1748">
        <v>2</v>
      </c>
      <c r="K1748">
        <v>29501</v>
      </c>
      <c r="L1748">
        <v>1</v>
      </c>
      <c r="M1748" t="s">
        <v>630</v>
      </c>
      <c r="N1748" t="s">
        <v>175</v>
      </c>
      <c r="O1748" t="s">
        <v>354</v>
      </c>
      <c r="P1748">
        <v>15</v>
      </c>
      <c r="Q1748">
        <v>96</v>
      </c>
      <c r="R1748">
        <f>SUMIFS(Table2[number],Table2[Event],"Goal",Table2[H/U],"HOME",Table2[GameID],Table2[[#This Row],[GameID]],Table2[GameTime],"&lt;="&amp;Table2[[#This Row],[GameTime]])</f>
        <v>5</v>
      </c>
      <c r="S1748">
        <f>SUMIFS(Table2[number],Table2[Event],"Goal",Table2[H/U],"AWAY",Table2[GameID],Table2[[#This Row],[GameID]],Table2[GameTime],"&lt;="&amp;Table2[[#This Row],[GameTime]])</f>
        <v>2</v>
      </c>
      <c r="T1748" t="str">
        <f>IF(Table2[[#This Row],[Event]]="Goal",Table2[[#This Row],[Hscore]]&amp;"-"&amp;Table2[[#This Row],[Uscore]],"")</f>
        <v>5-2</v>
      </c>
      <c r="U1748">
        <v>1770</v>
      </c>
      <c r="V1748" s="1">
        <f>Table2[[#This Row],[GameTime]]-(Table2[[#This Row],[period]]-1)*1200</f>
        <v>570</v>
      </c>
      <c r="W1748" s="1">
        <f>ROUNDDOWN(Table2[[#This Row],[Time]]/60,0)</f>
        <v>9</v>
      </c>
      <c r="X1748" s="1">
        <f>ROUNDDOWN((Table2[[#This Row],[Time]]/60-Table2[[#This Row],[Time2]])*60,0)</f>
        <v>30</v>
      </c>
      <c r="Y1748" s="1" t="str">
        <f>IF(Table2[[#This Row],[Time2]]&lt;10,0&amp;Table2[[#This Row],[Time2]],Table2[[#This Row],[Time2]])</f>
        <v>09</v>
      </c>
      <c r="Z1748" s="1">
        <f>IF(Table2[[#This Row],[Time3]]&lt;10,0&amp;Table2[[#This Row],[Time3]],Table2[[#This Row],[Time3]])</f>
        <v>30</v>
      </c>
      <c r="AA1748" s="2" t="str">
        <f>Table2[[#This Row],[Time4]]&amp;":"&amp;Table2[[#This Row],[Time5]]</f>
        <v>09:30</v>
      </c>
      <c r="AB1748" s="1" t="str" cm="1">
        <f t="array" ref="AB1748">IFERROR(IF(Table2[[#This Row],[code]]="","",_xlfn.IFS(AND(Table2[[#This Row],[code]]&lt;400,Table2[[#This Row],[code]]&lt;&gt;""),2,Table2[[#This Row],[code]]&gt;500,4)),"")</f>
        <v/>
      </c>
      <c r="AC1748" s="1" t="str">
        <f>IF(Table2[[#This Row],[Event]]="Penalty",Table2[[#This Row],[number]],IF(Table2[[#This Row],[Event]]="Time-Out",401,""))</f>
        <v/>
      </c>
      <c r="AD1748" s="1">
        <f>ROW(A1747)</f>
        <v>1747</v>
      </c>
      <c r="AE1748" s="1">
        <f>COUNTIFS(Table2[GameID],Table2[[#This Row],[GameID]],Table2[Column1],"&lt;="&amp;Table2[[#This Row],[Column1]])-1</f>
        <v>9</v>
      </c>
    </row>
    <row r="1749" spans="1:31" x14ac:dyDescent="0.45">
      <c r="A1749" t="s">
        <v>373</v>
      </c>
      <c r="B1749" t="str">
        <f>_xlfn.TEXTBEFORE(Table2[[#This Row],[Kamp]]," - ")</f>
        <v>Aab</v>
      </c>
      <c r="C1749" t="str">
        <f>_xlfn.TEXTAFTER(Table2[[#This Row],[Kamp]],"- ")</f>
        <v>Blackhawks 2</v>
      </c>
      <c r="D1749">
        <v>44965</v>
      </c>
      <c r="E1749">
        <v>69461</v>
      </c>
      <c r="F1749">
        <v>20222023</v>
      </c>
      <c r="G1749" t="s">
        <v>372</v>
      </c>
      <c r="H1749" t="s">
        <v>670</v>
      </c>
      <c r="I1749" t="s">
        <v>677</v>
      </c>
      <c r="J1749">
        <v>2</v>
      </c>
      <c r="K1749">
        <v>29458</v>
      </c>
      <c r="L1749">
        <v>1</v>
      </c>
      <c r="M1749" t="s">
        <v>630</v>
      </c>
      <c r="N1749" t="s">
        <v>384</v>
      </c>
      <c r="O1749" t="s">
        <v>385</v>
      </c>
      <c r="P1749">
        <v>33</v>
      </c>
      <c r="Q1749">
        <v>36</v>
      </c>
      <c r="R1749">
        <f>SUMIFS(Table2[number],Table2[Event],"Goal",Table2[H/U],"HOME",Table2[GameID],Table2[[#This Row],[GameID]],Table2[GameTime],"&lt;="&amp;Table2[[#This Row],[GameTime]])</f>
        <v>5</v>
      </c>
      <c r="S1749">
        <f>SUMIFS(Table2[number],Table2[Event],"Goal",Table2[H/U],"AWAY",Table2[GameID],Table2[[#This Row],[GameID]],Table2[GameTime],"&lt;="&amp;Table2[[#This Row],[GameTime]])</f>
        <v>3</v>
      </c>
      <c r="T1749" t="str">
        <f>IF(Table2[[#This Row],[Event]]="Goal",Table2[[#This Row],[Hscore]]&amp;"-"&amp;Table2[[#This Row],[Uscore]],"")</f>
        <v>5-3</v>
      </c>
      <c r="U1749">
        <v>1782</v>
      </c>
      <c r="V1749" s="1">
        <f>Table2[[#This Row],[GameTime]]-(Table2[[#This Row],[period]]-1)*1200</f>
        <v>582</v>
      </c>
      <c r="W1749" s="1">
        <f>ROUNDDOWN(Table2[[#This Row],[Time]]/60,0)</f>
        <v>9</v>
      </c>
      <c r="X1749" s="1">
        <f>ROUNDDOWN((Table2[[#This Row],[Time]]/60-Table2[[#This Row],[Time2]])*60,0)</f>
        <v>42</v>
      </c>
      <c r="Y1749" s="1" t="str">
        <f>IF(Table2[[#This Row],[Time2]]&lt;10,0&amp;Table2[[#This Row],[Time2]],Table2[[#This Row],[Time2]])</f>
        <v>09</v>
      </c>
      <c r="Z1749" s="1">
        <f>IF(Table2[[#This Row],[Time3]]&lt;10,0&amp;Table2[[#This Row],[Time3]],Table2[[#This Row],[Time3]])</f>
        <v>42</v>
      </c>
      <c r="AA1749" s="2" t="str">
        <f>Table2[[#This Row],[Time4]]&amp;":"&amp;Table2[[#This Row],[Time5]]</f>
        <v>09:42</v>
      </c>
      <c r="AB1749" s="1" t="str" cm="1">
        <f t="array" ref="AB1749">IFERROR(IF(Table2[[#This Row],[code]]="","",_xlfn.IFS(AND(Table2[[#This Row],[code]]&lt;400,Table2[[#This Row],[code]]&lt;&gt;""),2,Table2[[#This Row],[code]]&gt;500,4)),"")</f>
        <v/>
      </c>
      <c r="AC1749" s="1" t="str">
        <f>IF(Table2[[#This Row],[Event]]="Penalty",Table2[[#This Row],[number]],IF(Table2[[#This Row],[Event]]="Time-Out",401,""))</f>
        <v/>
      </c>
      <c r="AD1749" s="1">
        <f>ROW(A1748)</f>
        <v>1748</v>
      </c>
      <c r="AE1749" s="1">
        <f>COUNTIFS(Table2[GameID],Table2[[#This Row],[GameID]],Table2[Column1],"&lt;="&amp;Table2[[#This Row],[Column1]])-1</f>
        <v>10</v>
      </c>
    </row>
    <row r="1750" spans="1:31" x14ac:dyDescent="0.45">
      <c r="A1750" t="s">
        <v>373</v>
      </c>
      <c r="B1750" t="str">
        <f>_xlfn.TEXTBEFORE(Table2[[#This Row],[Kamp]]," - ")</f>
        <v>Aab</v>
      </c>
      <c r="C1750" t="str">
        <f>_xlfn.TEXTAFTER(Table2[[#This Row],[Kamp]],"- ")</f>
        <v>Blackhawks 2</v>
      </c>
      <c r="D1750">
        <v>44965</v>
      </c>
      <c r="E1750">
        <v>69461</v>
      </c>
      <c r="F1750">
        <v>20222023</v>
      </c>
      <c r="G1750" t="s">
        <v>372</v>
      </c>
      <c r="H1750" t="s">
        <v>669</v>
      </c>
      <c r="I1750" t="s">
        <v>678</v>
      </c>
      <c r="J1750">
        <v>2</v>
      </c>
      <c r="K1750">
        <v>29501</v>
      </c>
      <c r="L1750">
        <v>214</v>
      </c>
      <c r="M1750" t="s">
        <v>631</v>
      </c>
      <c r="N1750" t="s">
        <v>172</v>
      </c>
      <c r="O1750" t="s">
        <v>634</v>
      </c>
      <c r="P1750">
        <v>10</v>
      </c>
      <c r="Q1750" t="s">
        <v>634</v>
      </c>
      <c r="R1750">
        <f>SUMIFS(Table2[number],Table2[Event],"Goal",Table2[H/U],"HOME",Table2[GameID],Table2[[#This Row],[GameID]],Table2[GameTime],"&lt;="&amp;Table2[[#This Row],[GameTime]])</f>
        <v>5</v>
      </c>
      <c r="S1750">
        <f>SUMIFS(Table2[number],Table2[Event],"Goal",Table2[H/U],"AWAY",Table2[GameID],Table2[[#This Row],[GameID]],Table2[GameTime],"&lt;="&amp;Table2[[#This Row],[GameTime]])</f>
        <v>3</v>
      </c>
      <c r="T1750" t="str">
        <f>IF(Table2[[#This Row],[Event]]="Goal",Table2[[#This Row],[Hscore]]&amp;"-"&amp;Table2[[#This Row],[Uscore]],"")</f>
        <v/>
      </c>
      <c r="U1750">
        <v>1963</v>
      </c>
      <c r="V1750" s="1">
        <f>Table2[[#This Row],[GameTime]]-(Table2[[#This Row],[period]]-1)*1200</f>
        <v>763</v>
      </c>
      <c r="W1750" s="1">
        <f>ROUNDDOWN(Table2[[#This Row],[Time]]/60,0)</f>
        <v>12</v>
      </c>
      <c r="X1750" s="1">
        <f>ROUNDDOWN((Table2[[#This Row],[Time]]/60-Table2[[#This Row],[Time2]])*60,0)</f>
        <v>43</v>
      </c>
      <c r="Y1750" s="1">
        <f>IF(Table2[[#This Row],[Time2]]&lt;10,0&amp;Table2[[#This Row],[Time2]],Table2[[#This Row],[Time2]])</f>
        <v>12</v>
      </c>
      <c r="Z1750" s="1">
        <f>IF(Table2[[#This Row],[Time3]]&lt;10,0&amp;Table2[[#This Row],[Time3]],Table2[[#This Row],[Time3]])</f>
        <v>43</v>
      </c>
      <c r="AA1750" s="2" t="str">
        <f>Table2[[#This Row],[Time4]]&amp;":"&amp;Table2[[#This Row],[Time5]]</f>
        <v>12:43</v>
      </c>
      <c r="AB1750" s="1" cm="1">
        <f t="array" ref="AB1750">IFERROR(IF(Table2[[#This Row],[code]]="","",_xlfn.IFS(AND(Table2[[#This Row],[code]]&lt;400,Table2[[#This Row],[code]]&lt;&gt;""),2,Table2[[#This Row],[code]]&gt;500,4)),"")</f>
        <v>2</v>
      </c>
      <c r="AC1750" s="1">
        <f>IF(Table2[[#This Row],[Event]]="Penalty",Table2[[#This Row],[number]],IF(Table2[[#This Row],[Event]]="Time-Out",401,""))</f>
        <v>214</v>
      </c>
      <c r="AD1750" s="1">
        <f>ROW(A1749)</f>
        <v>1749</v>
      </c>
      <c r="AE1750" s="1">
        <f>COUNTIFS(Table2[GameID],Table2[[#This Row],[GameID]],Table2[Column1],"&lt;="&amp;Table2[[#This Row],[Column1]])-1</f>
        <v>11</v>
      </c>
    </row>
    <row r="1751" spans="1:31" x14ac:dyDescent="0.45">
      <c r="A1751" t="s">
        <v>373</v>
      </c>
      <c r="B1751" t="str">
        <f>_xlfn.TEXTBEFORE(Table2[[#This Row],[Kamp]]," - ")</f>
        <v>Aab</v>
      </c>
      <c r="C1751" t="str">
        <f>_xlfn.TEXTAFTER(Table2[[#This Row],[Kamp]],"- ")</f>
        <v>Blackhawks 2</v>
      </c>
      <c r="D1751">
        <v>44965</v>
      </c>
      <c r="E1751">
        <v>69461</v>
      </c>
      <c r="F1751">
        <v>20222023</v>
      </c>
      <c r="G1751" t="s">
        <v>372</v>
      </c>
      <c r="H1751" t="s">
        <v>670</v>
      </c>
      <c r="I1751" t="s">
        <v>677</v>
      </c>
      <c r="J1751">
        <v>2</v>
      </c>
      <c r="K1751">
        <v>29458</v>
      </c>
      <c r="L1751">
        <v>1</v>
      </c>
      <c r="M1751" t="s">
        <v>630</v>
      </c>
      <c r="N1751" t="s">
        <v>389</v>
      </c>
      <c r="O1751" t="s">
        <v>646</v>
      </c>
      <c r="P1751">
        <v>93</v>
      </c>
      <c r="Q1751">
        <v>21</v>
      </c>
      <c r="R1751">
        <f>SUMIFS(Table2[number],Table2[Event],"Goal",Table2[H/U],"HOME",Table2[GameID],Table2[[#This Row],[GameID]],Table2[GameTime],"&lt;="&amp;Table2[[#This Row],[GameTime]])</f>
        <v>5</v>
      </c>
      <c r="S1751">
        <f>SUMIFS(Table2[number],Table2[Event],"Goal",Table2[H/U],"AWAY",Table2[GameID],Table2[[#This Row],[GameID]],Table2[GameTime],"&lt;="&amp;Table2[[#This Row],[GameTime]])</f>
        <v>4</v>
      </c>
      <c r="T1751" t="str">
        <f>IF(Table2[[#This Row],[Event]]="Goal",Table2[[#This Row],[Hscore]]&amp;"-"&amp;Table2[[#This Row],[Uscore]],"")</f>
        <v>5-4</v>
      </c>
      <c r="U1751">
        <v>1999</v>
      </c>
      <c r="V1751" s="1">
        <f>Table2[[#This Row],[GameTime]]-(Table2[[#This Row],[period]]-1)*1200</f>
        <v>799</v>
      </c>
      <c r="W1751" s="1">
        <f>ROUNDDOWN(Table2[[#This Row],[Time]]/60,0)</f>
        <v>13</v>
      </c>
      <c r="X1751" s="1">
        <f>ROUNDDOWN((Table2[[#This Row],[Time]]/60-Table2[[#This Row],[Time2]])*60,0)</f>
        <v>19</v>
      </c>
      <c r="Y1751" s="1">
        <f>IF(Table2[[#This Row],[Time2]]&lt;10,0&amp;Table2[[#This Row],[Time2]],Table2[[#This Row],[Time2]])</f>
        <v>13</v>
      </c>
      <c r="Z1751" s="1">
        <f>IF(Table2[[#This Row],[Time3]]&lt;10,0&amp;Table2[[#This Row],[Time3]],Table2[[#This Row],[Time3]])</f>
        <v>19</v>
      </c>
      <c r="AA1751" s="2" t="str">
        <f>Table2[[#This Row],[Time4]]&amp;":"&amp;Table2[[#This Row],[Time5]]</f>
        <v>13:19</v>
      </c>
      <c r="AB1751" s="1" t="str" cm="1">
        <f t="array" ref="AB1751">IFERROR(IF(Table2[[#This Row],[code]]="","",_xlfn.IFS(AND(Table2[[#This Row],[code]]&lt;400,Table2[[#This Row],[code]]&lt;&gt;""),2,Table2[[#This Row],[code]]&gt;500,4)),"")</f>
        <v/>
      </c>
      <c r="AC1751" s="1" t="str">
        <f>IF(Table2[[#This Row],[Event]]="Penalty",Table2[[#This Row],[number]],IF(Table2[[#This Row],[Event]]="Time-Out",401,""))</f>
        <v/>
      </c>
      <c r="AD1751" s="1">
        <f>ROW(A1750)</f>
        <v>1750</v>
      </c>
      <c r="AE1751" s="1">
        <f>COUNTIFS(Table2[GameID],Table2[[#This Row],[GameID]],Table2[Column1],"&lt;="&amp;Table2[[#This Row],[Column1]])-1</f>
        <v>12</v>
      </c>
    </row>
    <row r="1752" spans="1:31" x14ac:dyDescent="0.45">
      <c r="A1752" t="s">
        <v>373</v>
      </c>
      <c r="B1752" t="str">
        <f>_xlfn.TEXTBEFORE(Table2[[#This Row],[Kamp]]," - ")</f>
        <v>Aab</v>
      </c>
      <c r="C1752" t="str">
        <f>_xlfn.TEXTAFTER(Table2[[#This Row],[Kamp]],"- ")</f>
        <v>Blackhawks 2</v>
      </c>
      <c r="D1752">
        <v>44965</v>
      </c>
      <c r="E1752">
        <v>69461</v>
      </c>
      <c r="F1752">
        <v>20222023</v>
      </c>
      <c r="G1752" t="s">
        <v>372</v>
      </c>
      <c r="H1752" t="s">
        <v>669</v>
      </c>
      <c r="I1752" t="s">
        <v>678</v>
      </c>
      <c r="J1752">
        <v>2</v>
      </c>
      <c r="K1752">
        <v>29501</v>
      </c>
      <c r="L1752">
        <v>208</v>
      </c>
      <c r="M1752" t="s">
        <v>631</v>
      </c>
      <c r="N1752" t="s">
        <v>180</v>
      </c>
      <c r="O1752" t="s">
        <v>634</v>
      </c>
      <c r="P1752">
        <v>73</v>
      </c>
      <c r="Q1752" t="s">
        <v>634</v>
      </c>
      <c r="R1752">
        <f>SUMIFS(Table2[number],Table2[Event],"Goal",Table2[H/U],"HOME",Table2[GameID],Table2[[#This Row],[GameID]],Table2[GameTime],"&lt;="&amp;Table2[[#This Row],[GameTime]])</f>
        <v>5</v>
      </c>
      <c r="S1752">
        <f>SUMIFS(Table2[number],Table2[Event],"Goal",Table2[H/U],"AWAY",Table2[GameID],Table2[[#This Row],[GameID]],Table2[GameTime],"&lt;="&amp;Table2[[#This Row],[GameTime]])</f>
        <v>4</v>
      </c>
      <c r="T1752" t="str">
        <f>IF(Table2[[#This Row],[Event]]="Goal",Table2[[#This Row],[Hscore]]&amp;"-"&amp;Table2[[#This Row],[Uscore]],"")</f>
        <v/>
      </c>
      <c r="U1752">
        <v>2025</v>
      </c>
      <c r="V1752" s="1">
        <f>Table2[[#This Row],[GameTime]]-(Table2[[#This Row],[period]]-1)*1200</f>
        <v>825</v>
      </c>
      <c r="W1752" s="1">
        <f>ROUNDDOWN(Table2[[#This Row],[Time]]/60,0)</f>
        <v>13</v>
      </c>
      <c r="X1752" s="1">
        <f>ROUNDDOWN((Table2[[#This Row],[Time]]/60-Table2[[#This Row],[Time2]])*60,0)</f>
        <v>45</v>
      </c>
      <c r="Y1752" s="1">
        <f>IF(Table2[[#This Row],[Time2]]&lt;10,0&amp;Table2[[#This Row],[Time2]],Table2[[#This Row],[Time2]])</f>
        <v>13</v>
      </c>
      <c r="Z1752" s="1">
        <f>IF(Table2[[#This Row],[Time3]]&lt;10,0&amp;Table2[[#This Row],[Time3]],Table2[[#This Row],[Time3]])</f>
        <v>45</v>
      </c>
      <c r="AA1752" s="2" t="str">
        <f>Table2[[#This Row],[Time4]]&amp;":"&amp;Table2[[#This Row],[Time5]]</f>
        <v>13:45</v>
      </c>
      <c r="AB1752" s="1" cm="1">
        <f t="array" ref="AB1752">IFERROR(IF(Table2[[#This Row],[code]]="","",_xlfn.IFS(AND(Table2[[#This Row],[code]]&lt;400,Table2[[#This Row],[code]]&lt;&gt;""),2,Table2[[#This Row],[code]]&gt;500,4)),"")</f>
        <v>2</v>
      </c>
      <c r="AC1752" s="1">
        <f>IF(Table2[[#This Row],[Event]]="Penalty",Table2[[#This Row],[number]],IF(Table2[[#This Row],[Event]]="Time-Out",401,""))</f>
        <v>208</v>
      </c>
      <c r="AD1752" s="1">
        <f>ROW(A1751)</f>
        <v>1751</v>
      </c>
      <c r="AE1752" s="1">
        <f>COUNTIFS(Table2[GameID],Table2[[#This Row],[GameID]],Table2[Column1],"&lt;="&amp;Table2[[#This Row],[Column1]])-1</f>
        <v>13</v>
      </c>
    </row>
    <row r="1753" spans="1:31" x14ac:dyDescent="0.45">
      <c r="A1753" t="s">
        <v>373</v>
      </c>
      <c r="B1753" t="str">
        <f>_xlfn.TEXTBEFORE(Table2[[#This Row],[Kamp]]," - ")</f>
        <v>Aab</v>
      </c>
      <c r="C1753" t="str">
        <f>_xlfn.TEXTAFTER(Table2[[#This Row],[Kamp]],"- ")</f>
        <v>Blackhawks 2</v>
      </c>
      <c r="D1753">
        <v>44965</v>
      </c>
      <c r="E1753">
        <v>69461</v>
      </c>
      <c r="F1753">
        <v>20222023</v>
      </c>
      <c r="G1753" t="s">
        <v>372</v>
      </c>
      <c r="H1753" t="s">
        <v>670</v>
      </c>
      <c r="I1753" t="s">
        <v>677</v>
      </c>
      <c r="J1753">
        <v>2</v>
      </c>
      <c r="K1753">
        <v>29458</v>
      </c>
      <c r="L1753">
        <v>1</v>
      </c>
      <c r="M1753" t="s">
        <v>630</v>
      </c>
      <c r="N1753" t="s">
        <v>388</v>
      </c>
      <c r="O1753" t="s">
        <v>376</v>
      </c>
      <c r="P1753">
        <v>79</v>
      </c>
      <c r="Q1753">
        <v>2</v>
      </c>
      <c r="R1753">
        <f>SUMIFS(Table2[number],Table2[Event],"Goal",Table2[H/U],"HOME",Table2[GameID],Table2[[#This Row],[GameID]],Table2[GameTime],"&lt;="&amp;Table2[[#This Row],[GameTime]])</f>
        <v>5</v>
      </c>
      <c r="S1753">
        <f>SUMIFS(Table2[number],Table2[Event],"Goal",Table2[H/U],"AWAY",Table2[GameID],Table2[[#This Row],[GameID]],Table2[GameTime],"&lt;="&amp;Table2[[#This Row],[GameTime]])</f>
        <v>5</v>
      </c>
      <c r="T1753" t="str">
        <f>IF(Table2[[#This Row],[Event]]="Goal",Table2[[#This Row],[Hscore]]&amp;"-"&amp;Table2[[#This Row],[Uscore]],"")</f>
        <v>5-5</v>
      </c>
      <c r="U1753">
        <v>2260</v>
      </c>
      <c r="V1753" s="1">
        <f>Table2[[#This Row],[GameTime]]-(Table2[[#This Row],[period]]-1)*1200</f>
        <v>1060</v>
      </c>
      <c r="W1753" s="1">
        <f>ROUNDDOWN(Table2[[#This Row],[Time]]/60,0)</f>
        <v>17</v>
      </c>
      <c r="X1753" s="1">
        <f>ROUNDDOWN((Table2[[#This Row],[Time]]/60-Table2[[#This Row],[Time2]])*60,0)</f>
        <v>40</v>
      </c>
      <c r="Y1753" s="1">
        <f>IF(Table2[[#This Row],[Time2]]&lt;10,0&amp;Table2[[#This Row],[Time2]],Table2[[#This Row],[Time2]])</f>
        <v>17</v>
      </c>
      <c r="Z1753" s="1">
        <f>IF(Table2[[#This Row],[Time3]]&lt;10,0&amp;Table2[[#This Row],[Time3]],Table2[[#This Row],[Time3]])</f>
        <v>40</v>
      </c>
      <c r="AA1753" s="2" t="str">
        <f>Table2[[#This Row],[Time4]]&amp;":"&amp;Table2[[#This Row],[Time5]]</f>
        <v>17:40</v>
      </c>
      <c r="AB1753" s="1" t="str" cm="1">
        <f t="array" ref="AB1753">IFERROR(IF(Table2[[#This Row],[code]]="","",_xlfn.IFS(AND(Table2[[#This Row],[code]]&lt;400,Table2[[#This Row],[code]]&lt;&gt;""),2,Table2[[#This Row],[code]]&gt;500,4)),"")</f>
        <v/>
      </c>
      <c r="AC1753" s="1" t="str">
        <f>IF(Table2[[#This Row],[Event]]="Penalty",Table2[[#This Row],[number]],IF(Table2[[#This Row],[Event]]="Time-Out",401,""))</f>
        <v/>
      </c>
      <c r="AD1753" s="1">
        <f>ROW(A1752)</f>
        <v>1752</v>
      </c>
      <c r="AE1753" s="1">
        <f>COUNTIFS(Table2[GameID],Table2[[#This Row],[GameID]],Table2[Column1],"&lt;="&amp;Table2[[#This Row],[Column1]])-1</f>
        <v>14</v>
      </c>
    </row>
    <row r="1754" spans="1:31" x14ac:dyDescent="0.45">
      <c r="A1754" t="s">
        <v>373</v>
      </c>
      <c r="B1754" t="str">
        <f>_xlfn.TEXTBEFORE(Table2[[#This Row],[Kamp]]," - ")</f>
        <v>Aab</v>
      </c>
      <c r="C1754" t="str">
        <f>_xlfn.TEXTAFTER(Table2[[#This Row],[Kamp]],"- ")</f>
        <v>Blackhawks 2</v>
      </c>
      <c r="D1754">
        <v>44965</v>
      </c>
      <c r="E1754">
        <v>69461</v>
      </c>
      <c r="F1754">
        <v>20222023</v>
      </c>
      <c r="G1754" t="s">
        <v>372</v>
      </c>
      <c r="H1754" t="s">
        <v>669</v>
      </c>
      <c r="I1754" t="s">
        <v>678</v>
      </c>
      <c r="J1754">
        <v>2</v>
      </c>
      <c r="K1754">
        <v>29501</v>
      </c>
      <c r="L1754">
        <v>101</v>
      </c>
      <c r="M1754" t="s">
        <v>631</v>
      </c>
      <c r="N1754" t="s">
        <v>170</v>
      </c>
      <c r="O1754" t="s">
        <v>634</v>
      </c>
      <c r="P1754">
        <v>6</v>
      </c>
      <c r="Q1754" t="s">
        <v>634</v>
      </c>
      <c r="R1754">
        <f>SUMIFS(Table2[number],Table2[Event],"Goal",Table2[H/U],"HOME",Table2[GameID],Table2[[#This Row],[GameID]],Table2[GameTime],"&lt;="&amp;Table2[[#This Row],[GameTime]])</f>
        <v>5</v>
      </c>
      <c r="S1754">
        <f>SUMIFS(Table2[number],Table2[Event],"Goal",Table2[H/U],"AWAY",Table2[GameID],Table2[[#This Row],[GameID]],Table2[GameTime],"&lt;="&amp;Table2[[#This Row],[GameTime]])</f>
        <v>5</v>
      </c>
      <c r="T1754" t="str">
        <f>IF(Table2[[#This Row],[Event]]="Goal",Table2[[#This Row],[Hscore]]&amp;"-"&amp;Table2[[#This Row],[Uscore]],"")</f>
        <v/>
      </c>
      <c r="U1754">
        <v>2371</v>
      </c>
      <c r="V1754" s="1">
        <f>Table2[[#This Row],[GameTime]]-(Table2[[#This Row],[period]]-1)*1200</f>
        <v>1171</v>
      </c>
      <c r="W1754" s="1">
        <f>ROUNDDOWN(Table2[[#This Row],[Time]]/60,0)</f>
        <v>19</v>
      </c>
      <c r="X1754" s="1">
        <f>ROUNDDOWN((Table2[[#This Row],[Time]]/60-Table2[[#This Row],[Time2]])*60,0)</f>
        <v>30</v>
      </c>
      <c r="Y1754" s="1">
        <f>IF(Table2[[#This Row],[Time2]]&lt;10,0&amp;Table2[[#This Row],[Time2]],Table2[[#This Row],[Time2]])</f>
        <v>19</v>
      </c>
      <c r="Z1754" s="1">
        <f>IF(Table2[[#This Row],[Time3]]&lt;10,0&amp;Table2[[#This Row],[Time3]],Table2[[#This Row],[Time3]])</f>
        <v>30</v>
      </c>
      <c r="AA1754" s="2" t="str">
        <f>Table2[[#This Row],[Time4]]&amp;":"&amp;Table2[[#This Row],[Time5]]</f>
        <v>19:30</v>
      </c>
      <c r="AB1754" s="1" cm="1">
        <f t="array" ref="AB1754">IFERROR(IF(Table2[[#This Row],[code]]="","",_xlfn.IFS(AND(Table2[[#This Row],[code]]&lt;400,Table2[[#This Row],[code]]&lt;&gt;""),2,Table2[[#This Row],[code]]&gt;500,4)),"")</f>
        <v>2</v>
      </c>
      <c r="AC1754" s="1">
        <f>IF(Table2[[#This Row],[Event]]="Penalty",Table2[[#This Row],[number]],IF(Table2[[#This Row],[Event]]="Time-Out",401,""))</f>
        <v>101</v>
      </c>
      <c r="AD1754" s="1">
        <f>ROW(A1753)</f>
        <v>1753</v>
      </c>
      <c r="AE1754" s="1">
        <f>COUNTIFS(Table2[GameID],Table2[[#This Row],[GameID]],Table2[Column1],"&lt;="&amp;Table2[[#This Row],[Column1]])-1</f>
        <v>15</v>
      </c>
    </row>
    <row r="1755" spans="1:31" x14ac:dyDescent="0.45">
      <c r="A1755" t="s">
        <v>373</v>
      </c>
      <c r="B1755" t="str">
        <f>_xlfn.TEXTBEFORE(Table2[[#This Row],[Kamp]]," - ")</f>
        <v>Aab</v>
      </c>
      <c r="C1755" t="str">
        <f>_xlfn.TEXTAFTER(Table2[[#This Row],[Kamp]],"- ")</f>
        <v>Blackhawks 2</v>
      </c>
      <c r="D1755">
        <v>44965</v>
      </c>
      <c r="E1755">
        <v>69461</v>
      </c>
      <c r="F1755">
        <v>20222023</v>
      </c>
      <c r="G1755" t="s">
        <v>372</v>
      </c>
      <c r="H1755" t="s">
        <v>670</v>
      </c>
      <c r="I1755" t="s">
        <v>677</v>
      </c>
      <c r="J1755">
        <v>2</v>
      </c>
      <c r="K1755">
        <v>29458</v>
      </c>
      <c r="L1755">
        <v>207</v>
      </c>
      <c r="M1755" t="s">
        <v>631</v>
      </c>
      <c r="N1755" t="s">
        <v>388</v>
      </c>
      <c r="O1755" t="s">
        <v>634</v>
      </c>
      <c r="P1755">
        <v>79</v>
      </c>
      <c r="Q1755" t="s">
        <v>634</v>
      </c>
      <c r="R1755">
        <f>SUMIFS(Table2[number],Table2[Event],"Goal",Table2[H/U],"HOME",Table2[GameID],Table2[[#This Row],[GameID]],Table2[GameTime],"&lt;="&amp;Table2[[#This Row],[GameTime]])</f>
        <v>5</v>
      </c>
      <c r="S1755">
        <f>SUMIFS(Table2[number],Table2[Event],"Goal",Table2[H/U],"AWAY",Table2[GameID],Table2[[#This Row],[GameID]],Table2[GameTime],"&lt;="&amp;Table2[[#This Row],[GameTime]])</f>
        <v>5</v>
      </c>
      <c r="T1755" t="str">
        <f>IF(Table2[[#This Row],[Event]]="Goal",Table2[[#This Row],[Hscore]]&amp;"-"&amp;Table2[[#This Row],[Uscore]],"")</f>
        <v/>
      </c>
      <c r="U1755">
        <v>2371</v>
      </c>
      <c r="V1755" s="1">
        <f>Table2[[#This Row],[GameTime]]-(Table2[[#This Row],[period]]-1)*1200</f>
        <v>1171</v>
      </c>
      <c r="W1755" s="1">
        <f>ROUNDDOWN(Table2[[#This Row],[Time]]/60,0)</f>
        <v>19</v>
      </c>
      <c r="X1755" s="1">
        <f>ROUNDDOWN((Table2[[#This Row],[Time]]/60-Table2[[#This Row],[Time2]])*60,0)</f>
        <v>30</v>
      </c>
      <c r="Y1755" s="1">
        <f>IF(Table2[[#This Row],[Time2]]&lt;10,0&amp;Table2[[#This Row],[Time2]],Table2[[#This Row],[Time2]])</f>
        <v>19</v>
      </c>
      <c r="Z1755" s="1">
        <f>IF(Table2[[#This Row],[Time3]]&lt;10,0&amp;Table2[[#This Row],[Time3]],Table2[[#This Row],[Time3]])</f>
        <v>30</v>
      </c>
      <c r="AA1755" s="2" t="str">
        <f>Table2[[#This Row],[Time4]]&amp;":"&amp;Table2[[#This Row],[Time5]]</f>
        <v>19:30</v>
      </c>
      <c r="AB1755" s="1" cm="1">
        <f t="array" ref="AB1755">IFERROR(IF(Table2[[#This Row],[code]]="","",_xlfn.IFS(AND(Table2[[#This Row],[code]]&lt;400,Table2[[#This Row],[code]]&lt;&gt;""),2,Table2[[#This Row],[code]]&gt;500,4)),"")</f>
        <v>2</v>
      </c>
      <c r="AC1755" s="1">
        <f>IF(Table2[[#This Row],[Event]]="Penalty",Table2[[#This Row],[number]],IF(Table2[[#This Row],[Event]]="Time-Out",401,""))</f>
        <v>207</v>
      </c>
      <c r="AD1755" s="1">
        <f>ROW(A1754)</f>
        <v>1754</v>
      </c>
      <c r="AE1755" s="1">
        <f>COUNTIFS(Table2[GameID],Table2[[#This Row],[GameID]],Table2[Column1],"&lt;="&amp;Table2[[#This Row],[Column1]])-1</f>
        <v>16</v>
      </c>
    </row>
    <row r="1756" spans="1:31" x14ac:dyDescent="0.45">
      <c r="A1756" t="s">
        <v>373</v>
      </c>
      <c r="B1756" t="str">
        <f>_xlfn.TEXTBEFORE(Table2[[#This Row],[Kamp]]," - ")</f>
        <v>Aab</v>
      </c>
      <c r="C1756" t="str">
        <f>_xlfn.TEXTAFTER(Table2[[#This Row],[Kamp]],"- ")</f>
        <v>Blackhawks 2</v>
      </c>
      <c r="D1756">
        <v>44965</v>
      </c>
      <c r="E1756">
        <v>69461</v>
      </c>
      <c r="F1756">
        <v>20222023</v>
      </c>
      <c r="G1756" t="s">
        <v>372</v>
      </c>
      <c r="H1756" t="s">
        <v>669</v>
      </c>
      <c r="I1756" t="s">
        <v>678</v>
      </c>
      <c r="J1756">
        <v>3</v>
      </c>
      <c r="K1756">
        <v>29501</v>
      </c>
      <c r="L1756">
        <v>1</v>
      </c>
      <c r="M1756" t="s">
        <v>630</v>
      </c>
      <c r="N1756" t="s">
        <v>354</v>
      </c>
      <c r="O1756" t="s">
        <v>634</v>
      </c>
      <c r="P1756">
        <v>96</v>
      </c>
      <c r="Q1756" t="s">
        <v>634</v>
      </c>
      <c r="R1756">
        <f>SUMIFS(Table2[number],Table2[Event],"Goal",Table2[H/U],"HOME",Table2[GameID],Table2[[#This Row],[GameID]],Table2[GameTime],"&lt;="&amp;Table2[[#This Row],[GameTime]])</f>
        <v>6</v>
      </c>
      <c r="S1756">
        <f>SUMIFS(Table2[number],Table2[Event],"Goal",Table2[H/U],"AWAY",Table2[GameID],Table2[[#This Row],[GameID]],Table2[GameTime],"&lt;="&amp;Table2[[#This Row],[GameTime]])</f>
        <v>5</v>
      </c>
      <c r="T1756" t="str">
        <f>IF(Table2[[#This Row],[Event]]="Goal",Table2[[#This Row],[Hscore]]&amp;"-"&amp;Table2[[#This Row],[Uscore]],"")</f>
        <v>6-5</v>
      </c>
      <c r="U1756">
        <v>2543</v>
      </c>
      <c r="V1756" s="1">
        <f>Table2[[#This Row],[GameTime]]-(Table2[[#This Row],[period]]-1)*1200</f>
        <v>143</v>
      </c>
      <c r="W1756" s="1">
        <f>ROUNDDOWN(Table2[[#This Row],[Time]]/60,0)</f>
        <v>2</v>
      </c>
      <c r="X1756" s="1">
        <f>ROUNDDOWN((Table2[[#This Row],[Time]]/60-Table2[[#This Row],[Time2]])*60,0)</f>
        <v>23</v>
      </c>
      <c r="Y1756" s="1" t="str">
        <f>IF(Table2[[#This Row],[Time2]]&lt;10,0&amp;Table2[[#This Row],[Time2]],Table2[[#This Row],[Time2]])</f>
        <v>02</v>
      </c>
      <c r="Z1756" s="1">
        <f>IF(Table2[[#This Row],[Time3]]&lt;10,0&amp;Table2[[#This Row],[Time3]],Table2[[#This Row],[Time3]])</f>
        <v>23</v>
      </c>
      <c r="AA1756" s="2" t="str">
        <f>Table2[[#This Row],[Time4]]&amp;":"&amp;Table2[[#This Row],[Time5]]</f>
        <v>02:23</v>
      </c>
      <c r="AB1756" s="1" t="str" cm="1">
        <f t="array" ref="AB1756">IFERROR(IF(Table2[[#This Row],[code]]="","",_xlfn.IFS(AND(Table2[[#This Row],[code]]&lt;400,Table2[[#This Row],[code]]&lt;&gt;""),2,Table2[[#This Row],[code]]&gt;500,4)),"")</f>
        <v/>
      </c>
      <c r="AC1756" s="1" t="str">
        <f>IF(Table2[[#This Row],[Event]]="Penalty",Table2[[#This Row],[number]],IF(Table2[[#This Row],[Event]]="Time-Out",401,""))</f>
        <v/>
      </c>
      <c r="AD1756" s="1">
        <f>ROW(A1755)</f>
        <v>1755</v>
      </c>
      <c r="AE1756" s="1">
        <f>COUNTIFS(Table2[GameID],Table2[[#This Row],[GameID]],Table2[Column1],"&lt;="&amp;Table2[[#This Row],[Column1]])-1</f>
        <v>17</v>
      </c>
    </row>
    <row r="1757" spans="1:31" x14ac:dyDescent="0.45">
      <c r="A1757" t="s">
        <v>373</v>
      </c>
      <c r="B1757" t="str">
        <f>_xlfn.TEXTBEFORE(Table2[[#This Row],[Kamp]]," - ")</f>
        <v>Aab</v>
      </c>
      <c r="C1757" t="str">
        <f>_xlfn.TEXTAFTER(Table2[[#This Row],[Kamp]],"- ")</f>
        <v>Blackhawks 2</v>
      </c>
      <c r="D1757">
        <v>44965</v>
      </c>
      <c r="E1757">
        <v>69461</v>
      </c>
      <c r="F1757">
        <v>20222023</v>
      </c>
      <c r="G1757" t="s">
        <v>372</v>
      </c>
      <c r="H1757" t="s">
        <v>669</v>
      </c>
      <c r="I1757" t="s">
        <v>678</v>
      </c>
      <c r="J1757">
        <v>3</v>
      </c>
      <c r="K1757">
        <v>29501</v>
      </c>
      <c r="L1757">
        <v>213</v>
      </c>
      <c r="M1757" t="s">
        <v>631</v>
      </c>
      <c r="N1757" t="s">
        <v>289</v>
      </c>
      <c r="O1757" t="s">
        <v>634</v>
      </c>
      <c r="P1757">
        <v>22</v>
      </c>
      <c r="Q1757" t="s">
        <v>634</v>
      </c>
      <c r="R1757">
        <f>SUMIFS(Table2[number],Table2[Event],"Goal",Table2[H/U],"HOME",Table2[GameID],Table2[[#This Row],[GameID]],Table2[GameTime],"&lt;="&amp;Table2[[#This Row],[GameTime]])</f>
        <v>6</v>
      </c>
      <c r="S1757">
        <f>SUMIFS(Table2[number],Table2[Event],"Goal",Table2[H/U],"AWAY",Table2[GameID],Table2[[#This Row],[GameID]],Table2[GameTime],"&lt;="&amp;Table2[[#This Row],[GameTime]])</f>
        <v>5</v>
      </c>
      <c r="T1757" t="str">
        <f>IF(Table2[[#This Row],[Event]]="Goal",Table2[[#This Row],[Hscore]]&amp;"-"&amp;Table2[[#This Row],[Uscore]],"")</f>
        <v/>
      </c>
      <c r="U1757">
        <v>2748</v>
      </c>
      <c r="V1757" s="1">
        <f>Table2[[#This Row],[GameTime]]-(Table2[[#This Row],[period]]-1)*1200</f>
        <v>348</v>
      </c>
      <c r="W1757" s="1">
        <f>ROUNDDOWN(Table2[[#This Row],[Time]]/60,0)</f>
        <v>5</v>
      </c>
      <c r="X1757" s="1">
        <f>ROUNDDOWN((Table2[[#This Row],[Time]]/60-Table2[[#This Row],[Time2]])*60,0)</f>
        <v>48</v>
      </c>
      <c r="Y1757" s="1" t="str">
        <f>IF(Table2[[#This Row],[Time2]]&lt;10,0&amp;Table2[[#This Row],[Time2]],Table2[[#This Row],[Time2]])</f>
        <v>05</v>
      </c>
      <c r="Z1757" s="1">
        <f>IF(Table2[[#This Row],[Time3]]&lt;10,0&amp;Table2[[#This Row],[Time3]],Table2[[#This Row],[Time3]])</f>
        <v>48</v>
      </c>
      <c r="AA1757" s="2" t="str">
        <f>Table2[[#This Row],[Time4]]&amp;":"&amp;Table2[[#This Row],[Time5]]</f>
        <v>05:48</v>
      </c>
      <c r="AB1757" s="1" cm="1">
        <f t="array" ref="AB1757">IFERROR(IF(Table2[[#This Row],[code]]="","",_xlfn.IFS(AND(Table2[[#This Row],[code]]&lt;400,Table2[[#This Row],[code]]&lt;&gt;""),2,Table2[[#This Row],[code]]&gt;500,4)),"")</f>
        <v>2</v>
      </c>
      <c r="AC1757" s="1">
        <f>IF(Table2[[#This Row],[Event]]="Penalty",Table2[[#This Row],[number]],IF(Table2[[#This Row],[Event]]="Time-Out",401,""))</f>
        <v>213</v>
      </c>
      <c r="AD1757" s="1">
        <f>ROW(A1756)</f>
        <v>1756</v>
      </c>
      <c r="AE1757" s="1">
        <f>COUNTIFS(Table2[GameID],Table2[[#This Row],[GameID]],Table2[Column1],"&lt;="&amp;Table2[[#This Row],[Column1]])-1</f>
        <v>18</v>
      </c>
    </row>
    <row r="1758" spans="1:31" x14ac:dyDescent="0.45">
      <c r="A1758" t="s">
        <v>373</v>
      </c>
      <c r="B1758" t="str">
        <f>_xlfn.TEXTBEFORE(Table2[[#This Row],[Kamp]]," - ")</f>
        <v>Aab</v>
      </c>
      <c r="C1758" t="str">
        <f>_xlfn.TEXTAFTER(Table2[[#This Row],[Kamp]],"- ")</f>
        <v>Blackhawks 2</v>
      </c>
      <c r="D1758">
        <v>44965</v>
      </c>
      <c r="E1758">
        <v>69461</v>
      </c>
      <c r="F1758">
        <v>20222023</v>
      </c>
      <c r="G1758" t="s">
        <v>372</v>
      </c>
      <c r="H1758" t="s">
        <v>669</v>
      </c>
      <c r="I1758" t="s">
        <v>678</v>
      </c>
      <c r="J1758">
        <v>3</v>
      </c>
      <c r="K1758">
        <v>29501</v>
      </c>
      <c r="L1758">
        <v>1</v>
      </c>
      <c r="M1758" t="s">
        <v>630</v>
      </c>
      <c r="N1758" t="s">
        <v>175</v>
      </c>
      <c r="O1758" t="s">
        <v>354</v>
      </c>
      <c r="P1758">
        <v>15</v>
      </c>
      <c r="Q1758">
        <v>96</v>
      </c>
      <c r="R1758">
        <f>SUMIFS(Table2[number],Table2[Event],"Goal",Table2[H/U],"HOME",Table2[GameID],Table2[[#This Row],[GameID]],Table2[GameTime],"&lt;="&amp;Table2[[#This Row],[GameTime]])</f>
        <v>7</v>
      </c>
      <c r="S1758">
        <f>SUMIFS(Table2[number],Table2[Event],"Goal",Table2[H/U],"AWAY",Table2[GameID],Table2[[#This Row],[GameID]],Table2[GameTime],"&lt;="&amp;Table2[[#This Row],[GameTime]])</f>
        <v>5</v>
      </c>
      <c r="T1758" t="str">
        <f>IF(Table2[[#This Row],[Event]]="Goal",Table2[[#This Row],[Hscore]]&amp;"-"&amp;Table2[[#This Row],[Uscore]],"")</f>
        <v>7-5</v>
      </c>
      <c r="U1758">
        <v>3160</v>
      </c>
      <c r="V1758" s="1">
        <f>Table2[[#This Row],[GameTime]]-(Table2[[#This Row],[period]]-1)*1200</f>
        <v>760</v>
      </c>
      <c r="W1758" s="1">
        <f>ROUNDDOWN(Table2[[#This Row],[Time]]/60,0)</f>
        <v>12</v>
      </c>
      <c r="X1758" s="1">
        <f>ROUNDDOWN((Table2[[#This Row],[Time]]/60-Table2[[#This Row],[Time2]])*60,0)</f>
        <v>40</v>
      </c>
      <c r="Y1758" s="1">
        <f>IF(Table2[[#This Row],[Time2]]&lt;10,0&amp;Table2[[#This Row],[Time2]],Table2[[#This Row],[Time2]])</f>
        <v>12</v>
      </c>
      <c r="Z1758" s="1">
        <f>IF(Table2[[#This Row],[Time3]]&lt;10,0&amp;Table2[[#This Row],[Time3]],Table2[[#This Row],[Time3]])</f>
        <v>40</v>
      </c>
      <c r="AA1758" s="2" t="str">
        <f>Table2[[#This Row],[Time4]]&amp;":"&amp;Table2[[#This Row],[Time5]]</f>
        <v>12:40</v>
      </c>
      <c r="AB1758" s="1" t="str" cm="1">
        <f t="array" ref="AB1758">IFERROR(IF(Table2[[#This Row],[code]]="","",_xlfn.IFS(AND(Table2[[#This Row],[code]]&lt;400,Table2[[#This Row],[code]]&lt;&gt;""),2,Table2[[#This Row],[code]]&gt;500,4)),"")</f>
        <v/>
      </c>
      <c r="AC1758" s="1" t="str">
        <f>IF(Table2[[#This Row],[Event]]="Penalty",Table2[[#This Row],[number]],IF(Table2[[#This Row],[Event]]="Time-Out",401,""))</f>
        <v/>
      </c>
      <c r="AD1758" s="1">
        <f>ROW(A1757)</f>
        <v>1757</v>
      </c>
      <c r="AE1758" s="1">
        <f>COUNTIFS(Table2[GameID],Table2[[#This Row],[GameID]],Table2[Column1],"&lt;="&amp;Table2[[#This Row],[Column1]])-1</f>
        <v>19</v>
      </c>
    </row>
    <row r="1759" spans="1:31" x14ac:dyDescent="0.45">
      <c r="A1759" t="s">
        <v>373</v>
      </c>
      <c r="B1759" t="str">
        <f>_xlfn.TEXTBEFORE(Table2[[#This Row],[Kamp]]," - ")</f>
        <v>Aab</v>
      </c>
      <c r="C1759" t="str">
        <f>_xlfn.TEXTAFTER(Table2[[#This Row],[Kamp]],"- ")</f>
        <v>Blackhawks 2</v>
      </c>
      <c r="D1759">
        <v>44965</v>
      </c>
      <c r="E1759">
        <v>69461</v>
      </c>
      <c r="F1759">
        <v>20222023</v>
      </c>
      <c r="G1759" t="s">
        <v>372</v>
      </c>
      <c r="H1759" t="s">
        <v>670</v>
      </c>
      <c r="I1759" t="s">
        <v>677</v>
      </c>
      <c r="J1759">
        <v>3</v>
      </c>
      <c r="K1759">
        <v>29458</v>
      </c>
      <c r="L1759">
        <v>1</v>
      </c>
      <c r="M1759" t="s">
        <v>630</v>
      </c>
      <c r="N1759" t="s">
        <v>390</v>
      </c>
      <c r="O1759" t="s">
        <v>376</v>
      </c>
      <c r="P1759">
        <v>94</v>
      </c>
      <c r="Q1759">
        <v>2</v>
      </c>
      <c r="R1759">
        <f>SUMIFS(Table2[number],Table2[Event],"Goal",Table2[H/U],"HOME",Table2[GameID],Table2[[#This Row],[GameID]],Table2[GameTime],"&lt;="&amp;Table2[[#This Row],[GameTime]])</f>
        <v>7</v>
      </c>
      <c r="S1759">
        <f>SUMIFS(Table2[number],Table2[Event],"Goal",Table2[H/U],"AWAY",Table2[GameID],Table2[[#This Row],[GameID]],Table2[GameTime],"&lt;="&amp;Table2[[#This Row],[GameTime]])</f>
        <v>6</v>
      </c>
      <c r="T1759" t="str">
        <f>IF(Table2[[#This Row],[Event]]="Goal",Table2[[#This Row],[Hscore]]&amp;"-"&amp;Table2[[#This Row],[Uscore]],"")</f>
        <v>7-6</v>
      </c>
      <c r="U1759">
        <v>3176</v>
      </c>
      <c r="V1759" s="1">
        <f>Table2[[#This Row],[GameTime]]-(Table2[[#This Row],[period]]-1)*1200</f>
        <v>776</v>
      </c>
      <c r="W1759" s="1">
        <f>ROUNDDOWN(Table2[[#This Row],[Time]]/60,0)</f>
        <v>12</v>
      </c>
      <c r="X1759" s="1">
        <f>ROUNDDOWN((Table2[[#This Row],[Time]]/60-Table2[[#This Row],[Time2]])*60,0)</f>
        <v>56</v>
      </c>
      <c r="Y1759" s="1">
        <f>IF(Table2[[#This Row],[Time2]]&lt;10,0&amp;Table2[[#This Row],[Time2]],Table2[[#This Row],[Time2]])</f>
        <v>12</v>
      </c>
      <c r="Z1759" s="1">
        <f>IF(Table2[[#This Row],[Time3]]&lt;10,0&amp;Table2[[#This Row],[Time3]],Table2[[#This Row],[Time3]])</f>
        <v>56</v>
      </c>
      <c r="AA1759" s="2" t="str">
        <f>Table2[[#This Row],[Time4]]&amp;":"&amp;Table2[[#This Row],[Time5]]</f>
        <v>12:56</v>
      </c>
      <c r="AB1759" s="1" t="str" cm="1">
        <f t="array" ref="AB1759">IFERROR(IF(Table2[[#This Row],[code]]="","",_xlfn.IFS(AND(Table2[[#This Row],[code]]&lt;400,Table2[[#This Row],[code]]&lt;&gt;""),2,Table2[[#This Row],[code]]&gt;500,4)),"")</f>
        <v/>
      </c>
      <c r="AC1759" s="1" t="str">
        <f>IF(Table2[[#This Row],[Event]]="Penalty",Table2[[#This Row],[number]],IF(Table2[[#This Row],[Event]]="Time-Out",401,""))</f>
        <v/>
      </c>
      <c r="AD1759" s="1">
        <f>ROW(A1758)</f>
        <v>1758</v>
      </c>
      <c r="AE1759" s="1">
        <f>COUNTIFS(Table2[GameID],Table2[[#This Row],[GameID]],Table2[Column1],"&lt;="&amp;Table2[[#This Row],[Column1]])-1</f>
        <v>20</v>
      </c>
    </row>
    <row r="1760" spans="1:31" x14ac:dyDescent="0.45">
      <c r="A1760" t="s">
        <v>373</v>
      </c>
      <c r="B1760" t="str">
        <f>_xlfn.TEXTBEFORE(Table2[[#This Row],[Kamp]]," - ")</f>
        <v>Aab</v>
      </c>
      <c r="C1760" t="str">
        <f>_xlfn.TEXTAFTER(Table2[[#This Row],[Kamp]],"- ")</f>
        <v>Blackhawks 2</v>
      </c>
      <c r="D1760">
        <v>44965</v>
      </c>
      <c r="E1760">
        <v>69461</v>
      </c>
      <c r="F1760">
        <v>20222023</v>
      </c>
      <c r="G1760" t="s">
        <v>372</v>
      </c>
      <c r="H1760" t="s">
        <v>670</v>
      </c>
      <c r="I1760" t="s">
        <v>677</v>
      </c>
      <c r="J1760">
        <v>3</v>
      </c>
      <c r="K1760">
        <v>29458</v>
      </c>
      <c r="L1760">
        <v>0</v>
      </c>
      <c r="M1760" t="s">
        <v>633</v>
      </c>
      <c r="N1760" t="s">
        <v>634</v>
      </c>
      <c r="O1760" t="s">
        <v>634</v>
      </c>
      <c r="P1760" t="s">
        <v>634</v>
      </c>
      <c r="Q1760" t="s">
        <v>634</v>
      </c>
      <c r="R1760">
        <f>SUMIFS(Table2[number],Table2[Event],"Goal",Table2[H/U],"HOME",Table2[GameID],Table2[[#This Row],[GameID]],Table2[GameTime],"&lt;="&amp;Table2[[#This Row],[GameTime]])</f>
        <v>7</v>
      </c>
      <c r="S1760">
        <f>SUMIFS(Table2[number],Table2[Event],"Goal",Table2[H/U],"AWAY",Table2[GameID],Table2[[#This Row],[GameID]],Table2[GameTime],"&lt;="&amp;Table2[[#This Row],[GameTime]])</f>
        <v>6</v>
      </c>
      <c r="T1760" t="str">
        <f>IF(Table2[[#This Row],[Event]]="Goal",Table2[[#This Row],[Hscore]]&amp;"-"&amp;Table2[[#This Row],[Uscore]],"")</f>
        <v/>
      </c>
      <c r="U1760">
        <v>3460</v>
      </c>
      <c r="V1760" s="1">
        <f>Table2[[#This Row],[GameTime]]-(Table2[[#This Row],[period]]-1)*1200</f>
        <v>1060</v>
      </c>
      <c r="W1760" s="1">
        <f>ROUNDDOWN(Table2[[#This Row],[Time]]/60,0)</f>
        <v>17</v>
      </c>
      <c r="X1760" s="1">
        <f>ROUNDDOWN((Table2[[#This Row],[Time]]/60-Table2[[#This Row],[Time2]])*60,0)</f>
        <v>40</v>
      </c>
      <c r="Y1760" s="1">
        <f>IF(Table2[[#This Row],[Time2]]&lt;10,0&amp;Table2[[#This Row],[Time2]],Table2[[#This Row],[Time2]])</f>
        <v>17</v>
      </c>
      <c r="Z1760" s="1">
        <f>IF(Table2[[#This Row],[Time3]]&lt;10,0&amp;Table2[[#This Row],[Time3]],Table2[[#This Row],[Time3]])</f>
        <v>40</v>
      </c>
      <c r="AA1760" s="2" t="str">
        <f>Table2[[#This Row],[Time4]]&amp;":"&amp;Table2[[#This Row],[Time5]]</f>
        <v>17:40</v>
      </c>
      <c r="AB1760" s="1" t="str" cm="1">
        <f t="array" ref="AB1760">IFERROR(IF(Table2[[#This Row],[code]]="","",_xlfn.IFS(AND(Table2[[#This Row],[code]]&lt;400,Table2[[#This Row],[code]]&lt;&gt;""),2,Table2[[#This Row],[code]]&gt;500,4)),"")</f>
        <v/>
      </c>
      <c r="AC1760" s="1">
        <f>IF(Table2[[#This Row],[Event]]="Penalty",Table2[[#This Row],[number]],IF(Table2[[#This Row],[Event]]="Time-Out",401,""))</f>
        <v>401</v>
      </c>
      <c r="AD1760" s="1">
        <f>ROW(A1759)</f>
        <v>1759</v>
      </c>
      <c r="AE1760" s="1">
        <f>COUNTIFS(Table2[GameID],Table2[[#This Row],[GameID]],Table2[Column1],"&lt;="&amp;Table2[[#This Row],[Column1]])-1</f>
        <v>21</v>
      </c>
    </row>
    <row r="1761" spans="1:31" x14ac:dyDescent="0.45">
      <c r="A1761" t="s">
        <v>373</v>
      </c>
      <c r="B1761" t="str">
        <f>_xlfn.TEXTBEFORE(Table2[[#This Row],[Kamp]]," - ")</f>
        <v>Aab</v>
      </c>
      <c r="C1761" t="str">
        <f>_xlfn.TEXTAFTER(Table2[[#This Row],[Kamp]],"- ")</f>
        <v>Blackhawks 2</v>
      </c>
      <c r="D1761">
        <v>44965</v>
      </c>
      <c r="E1761">
        <v>69461</v>
      </c>
      <c r="F1761">
        <v>20222023</v>
      </c>
      <c r="G1761" t="s">
        <v>372</v>
      </c>
      <c r="H1761" t="s">
        <v>669</v>
      </c>
      <c r="I1761" t="s">
        <v>678</v>
      </c>
      <c r="J1761">
        <v>3</v>
      </c>
      <c r="K1761">
        <v>29501</v>
      </c>
      <c r="L1761">
        <v>0</v>
      </c>
      <c r="M1761" t="s">
        <v>631</v>
      </c>
      <c r="N1761" t="s">
        <v>375</v>
      </c>
      <c r="O1761" t="s">
        <v>634</v>
      </c>
      <c r="P1761">
        <v>88</v>
      </c>
      <c r="Q1761" t="s">
        <v>634</v>
      </c>
      <c r="R1761">
        <f>SUMIFS(Table2[number],Table2[Event],"Goal",Table2[H/U],"HOME",Table2[GameID],Table2[[#This Row],[GameID]],Table2[GameTime],"&lt;="&amp;Table2[[#This Row],[GameTime]])</f>
        <v>7</v>
      </c>
      <c r="S1761">
        <f>SUMIFS(Table2[number],Table2[Event],"Goal",Table2[H/U],"AWAY",Table2[GameID],Table2[[#This Row],[GameID]],Table2[GameTime],"&lt;="&amp;Table2[[#This Row],[GameTime]])</f>
        <v>6</v>
      </c>
      <c r="T1761" t="str">
        <f>IF(Table2[[#This Row],[Event]]="Goal",Table2[[#This Row],[Hscore]]&amp;"-"&amp;Table2[[#This Row],[Uscore]],"")</f>
        <v/>
      </c>
      <c r="U1761">
        <v>3475</v>
      </c>
      <c r="V1761" s="1">
        <f>Table2[[#This Row],[GameTime]]-(Table2[[#This Row],[period]]-1)*1200</f>
        <v>1075</v>
      </c>
      <c r="W1761" s="1">
        <f>ROUNDDOWN(Table2[[#This Row],[Time]]/60,0)</f>
        <v>17</v>
      </c>
      <c r="X1761" s="1">
        <f>ROUNDDOWN((Table2[[#This Row],[Time]]/60-Table2[[#This Row],[Time2]])*60,0)</f>
        <v>55</v>
      </c>
      <c r="Y1761" s="1">
        <f>IF(Table2[[#This Row],[Time2]]&lt;10,0&amp;Table2[[#This Row],[Time2]],Table2[[#This Row],[Time2]])</f>
        <v>17</v>
      </c>
      <c r="Z1761" s="1">
        <f>IF(Table2[[#This Row],[Time3]]&lt;10,0&amp;Table2[[#This Row],[Time3]],Table2[[#This Row],[Time3]])</f>
        <v>55</v>
      </c>
      <c r="AA1761" s="2" t="str">
        <f>Table2[[#This Row],[Time4]]&amp;":"&amp;Table2[[#This Row],[Time5]]</f>
        <v>17:55</v>
      </c>
      <c r="AB1761" s="1" cm="1">
        <f t="array" ref="AB1761">IFERROR(IF(Table2[[#This Row],[code]]="","",_xlfn.IFS(AND(Table2[[#This Row],[code]]&lt;400,Table2[[#This Row],[code]]&lt;&gt;""),2,Table2[[#This Row],[code]]&gt;500,4)),"")</f>
        <v>2</v>
      </c>
      <c r="AC1761" s="1">
        <f>IF(Table2[[#This Row],[Event]]="Penalty",Table2[[#This Row],[number]],IF(Table2[[#This Row],[Event]]="Time-Out",401,""))</f>
        <v>0</v>
      </c>
      <c r="AD1761" s="1">
        <f>ROW(A1760)</f>
        <v>1760</v>
      </c>
      <c r="AE1761" s="1">
        <f>COUNTIFS(Table2[GameID],Table2[[#This Row],[GameID]],Table2[Column1],"&lt;="&amp;Table2[[#This Row],[Column1]])-1</f>
        <v>22</v>
      </c>
    </row>
    <row r="1762" spans="1:31" x14ac:dyDescent="0.45">
      <c r="A1762" t="s">
        <v>391</v>
      </c>
      <c r="B1762" t="str">
        <f>_xlfn.TEXTBEFORE(Table2[[#This Row],[Kamp]]," - ")</f>
        <v>Blackhawks 2</v>
      </c>
      <c r="C1762" t="str">
        <f>_xlfn.TEXTAFTER(Table2[[#This Row],[Kamp]],"- ")</f>
        <v>ÅFK</v>
      </c>
      <c r="D1762">
        <v>44969</v>
      </c>
      <c r="E1762">
        <v>69462</v>
      </c>
      <c r="F1762">
        <v>20222023</v>
      </c>
      <c r="G1762" t="s">
        <v>372</v>
      </c>
      <c r="H1762" t="s">
        <v>670</v>
      </c>
      <c r="I1762" t="s">
        <v>678</v>
      </c>
      <c r="J1762">
        <v>1</v>
      </c>
      <c r="K1762">
        <v>29458</v>
      </c>
      <c r="L1762">
        <v>1</v>
      </c>
      <c r="M1762" t="s">
        <v>630</v>
      </c>
      <c r="N1762" t="s">
        <v>648</v>
      </c>
      <c r="O1762" t="s">
        <v>393</v>
      </c>
      <c r="P1762">
        <v>12</v>
      </c>
      <c r="Q1762">
        <v>18</v>
      </c>
      <c r="R1762">
        <f>SUMIFS(Table2[number],Table2[Event],"Goal",Table2[H/U],"HOME",Table2[GameID],Table2[[#This Row],[GameID]],Table2[GameTime],"&lt;="&amp;Table2[[#This Row],[GameTime]])</f>
        <v>1</v>
      </c>
      <c r="S1762">
        <f>SUMIFS(Table2[number],Table2[Event],"Goal",Table2[H/U],"AWAY",Table2[GameID],Table2[[#This Row],[GameID]],Table2[GameTime],"&lt;="&amp;Table2[[#This Row],[GameTime]])</f>
        <v>0</v>
      </c>
      <c r="T1762" t="str">
        <f>IF(Table2[[#This Row],[Event]]="Goal",Table2[[#This Row],[Hscore]]&amp;"-"&amp;Table2[[#This Row],[Uscore]],"")</f>
        <v>1-0</v>
      </c>
      <c r="U1762">
        <v>190</v>
      </c>
      <c r="V1762" s="1">
        <f>Table2[[#This Row],[GameTime]]-(Table2[[#This Row],[period]]-1)*1200</f>
        <v>190</v>
      </c>
      <c r="W1762" s="1">
        <f>ROUNDDOWN(Table2[[#This Row],[Time]]/60,0)</f>
        <v>3</v>
      </c>
      <c r="X1762" s="1">
        <f>ROUNDDOWN((Table2[[#This Row],[Time]]/60-Table2[[#This Row],[Time2]])*60,0)</f>
        <v>9</v>
      </c>
      <c r="Y1762" s="1" t="str">
        <f>IF(Table2[[#This Row],[Time2]]&lt;10,0&amp;Table2[[#This Row],[Time2]],Table2[[#This Row],[Time2]])</f>
        <v>03</v>
      </c>
      <c r="Z1762" s="1" t="str">
        <f>IF(Table2[[#This Row],[Time3]]&lt;10,0&amp;Table2[[#This Row],[Time3]],Table2[[#This Row],[Time3]])</f>
        <v>09</v>
      </c>
      <c r="AA1762" s="2" t="str">
        <f>Table2[[#This Row],[Time4]]&amp;":"&amp;Table2[[#This Row],[Time5]]</f>
        <v>03:09</v>
      </c>
      <c r="AB1762" s="1" t="str" cm="1">
        <f t="array" ref="AB1762">IFERROR(IF(Table2[[#This Row],[code]]="","",_xlfn.IFS(AND(Table2[[#This Row],[code]]&lt;400,Table2[[#This Row],[code]]&lt;&gt;""),2,Table2[[#This Row],[code]]&gt;500,4)),"")</f>
        <v/>
      </c>
      <c r="AC1762" s="1" t="str">
        <f>IF(Table2[[#This Row],[Event]]="Penalty",Table2[[#This Row],[number]],IF(Table2[[#This Row],[Event]]="Time-Out",401,""))</f>
        <v/>
      </c>
      <c r="AD1762" s="1">
        <f>ROW(A1761)</f>
        <v>1761</v>
      </c>
      <c r="AE1762" s="1">
        <f>COUNTIFS(Table2[GameID],Table2[[#This Row],[GameID]],Table2[Column1],"&lt;="&amp;Table2[[#This Row],[Column1]])-1</f>
        <v>0</v>
      </c>
    </row>
    <row r="1763" spans="1:31" x14ac:dyDescent="0.45">
      <c r="A1763" t="s">
        <v>391</v>
      </c>
      <c r="B1763" t="str">
        <f>_xlfn.TEXTBEFORE(Table2[[#This Row],[Kamp]]," - ")</f>
        <v>Blackhawks 2</v>
      </c>
      <c r="C1763" t="str">
        <f>_xlfn.TEXTAFTER(Table2[[#This Row],[Kamp]],"- ")</f>
        <v>ÅFK</v>
      </c>
      <c r="D1763">
        <v>44969</v>
      </c>
      <c r="E1763">
        <v>69462</v>
      </c>
      <c r="F1763">
        <v>20222023</v>
      </c>
      <c r="G1763" t="s">
        <v>372</v>
      </c>
      <c r="H1763" t="s">
        <v>666</v>
      </c>
      <c r="I1763" t="s">
        <v>677</v>
      </c>
      <c r="J1763">
        <v>1</v>
      </c>
      <c r="K1763">
        <v>29503</v>
      </c>
      <c r="L1763">
        <v>1</v>
      </c>
      <c r="M1763" t="s">
        <v>630</v>
      </c>
      <c r="N1763" t="s">
        <v>150</v>
      </c>
      <c r="O1763" t="s">
        <v>634</v>
      </c>
      <c r="P1763">
        <v>6</v>
      </c>
      <c r="Q1763" t="s">
        <v>634</v>
      </c>
      <c r="R1763">
        <f>SUMIFS(Table2[number],Table2[Event],"Goal",Table2[H/U],"HOME",Table2[GameID],Table2[[#This Row],[GameID]],Table2[GameTime],"&lt;="&amp;Table2[[#This Row],[GameTime]])</f>
        <v>1</v>
      </c>
      <c r="S1763">
        <f>SUMIFS(Table2[number],Table2[Event],"Goal",Table2[H/U],"AWAY",Table2[GameID],Table2[[#This Row],[GameID]],Table2[GameTime],"&lt;="&amp;Table2[[#This Row],[GameTime]])</f>
        <v>1</v>
      </c>
      <c r="T1763" t="str">
        <f>IF(Table2[[#This Row],[Event]]="Goal",Table2[[#This Row],[Hscore]]&amp;"-"&amp;Table2[[#This Row],[Uscore]],"")</f>
        <v>1-1</v>
      </c>
      <c r="U1763">
        <v>389</v>
      </c>
      <c r="V1763" s="1">
        <f>Table2[[#This Row],[GameTime]]-(Table2[[#This Row],[period]]-1)*1200</f>
        <v>389</v>
      </c>
      <c r="W1763" s="1">
        <f>ROUNDDOWN(Table2[[#This Row],[Time]]/60,0)</f>
        <v>6</v>
      </c>
      <c r="X1763" s="1">
        <f>ROUNDDOWN((Table2[[#This Row],[Time]]/60-Table2[[#This Row],[Time2]])*60,0)</f>
        <v>29</v>
      </c>
      <c r="Y1763" s="1" t="str">
        <f>IF(Table2[[#This Row],[Time2]]&lt;10,0&amp;Table2[[#This Row],[Time2]],Table2[[#This Row],[Time2]])</f>
        <v>06</v>
      </c>
      <c r="Z1763" s="1">
        <f>IF(Table2[[#This Row],[Time3]]&lt;10,0&amp;Table2[[#This Row],[Time3]],Table2[[#This Row],[Time3]])</f>
        <v>29</v>
      </c>
      <c r="AA1763" s="2" t="str">
        <f>Table2[[#This Row],[Time4]]&amp;":"&amp;Table2[[#This Row],[Time5]]</f>
        <v>06:29</v>
      </c>
      <c r="AB1763" s="1" t="str" cm="1">
        <f t="array" ref="AB1763">IFERROR(IF(Table2[[#This Row],[code]]="","",_xlfn.IFS(AND(Table2[[#This Row],[code]]&lt;400,Table2[[#This Row],[code]]&lt;&gt;""),2,Table2[[#This Row],[code]]&gt;500,4)),"")</f>
        <v/>
      </c>
      <c r="AC1763" s="1" t="str">
        <f>IF(Table2[[#This Row],[Event]]="Penalty",Table2[[#This Row],[number]],IF(Table2[[#This Row],[Event]]="Time-Out",401,""))</f>
        <v/>
      </c>
      <c r="AD1763" s="1">
        <f>ROW(A1762)</f>
        <v>1762</v>
      </c>
      <c r="AE1763" s="1">
        <f>COUNTIFS(Table2[GameID],Table2[[#This Row],[GameID]],Table2[Column1],"&lt;="&amp;Table2[[#This Row],[Column1]])-1</f>
        <v>1</v>
      </c>
    </row>
    <row r="1764" spans="1:31" x14ac:dyDescent="0.45">
      <c r="A1764" t="s">
        <v>391</v>
      </c>
      <c r="B1764" t="str">
        <f>_xlfn.TEXTBEFORE(Table2[[#This Row],[Kamp]]," - ")</f>
        <v>Blackhawks 2</v>
      </c>
      <c r="C1764" t="str">
        <f>_xlfn.TEXTAFTER(Table2[[#This Row],[Kamp]],"- ")</f>
        <v>ÅFK</v>
      </c>
      <c r="D1764">
        <v>44969</v>
      </c>
      <c r="E1764">
        <v>69462</v>
      </c>
      <c r="F1764">
        <v>20222023</v>
      </c>
      <c r="G1764" t="s">
        <v>372</v>
      </c>
      <c r="H1764" t="s">
        <v>670</v>
      </c>
      <c r="I1764" t="s">
        <v>678</v>
      </c>
      <c r="J1764">
        <v>1</v>
      </c>
      <c r="K1764">
        <v>29458</v>
      </c>
      <c r="L1764">
        <v>1</v>
      </c>
      <c r="M1764" t="s">
        <v>630</v>
      </c>
      <c r="N1764" t="s">
        <v>384</v>
      </c>
      <c r="O1764" t="s">
        <v>385</v>
      </c>
      <c r="P1764">
        <v>33</v>
      </c>
      <c r="Q1764">
        <v>36</v>
      </c>
      <c r="R1764">
        <f>SUMIFS(Table2[number],Table2[Event],"Goal",Table2[H/U],"HOME",Table2[GameID],Table2[[#This Row],[GameID]],Table2[GameTime],"&lt;="&amp;Table2[[#This Row],[GameTime]])</f>
        <v>2</v>
      </c>
      <c r="S1764">
        <f>SUMIFS(Table2[number],Table2[Event],"Goal",Table2[H/U],"AWAY",Table2[GameID],Table2[[#This Row],[GameID]],Table2[GameTime],"&lt;="&amp;Table2[[#This Row],[GameTime]])</f>
        <v>1</v>
      </c>
      <c r="T1764" t="str">
        <f>IF(Table2[[#This Row],[Event]]="Goal",Table2[[#This Row],[Hscore]]&amp;"-"&amp;Table2[[#This Row],[Uscore]],"")</f>
        <v>2-1</v>
      </c>
      <c r="U1764">
        <v>449</v>
      </c>
      <c r="V1764" s="1">
        <f>Table2[[#This Row],[GameTime]]-(Table2[[#This Row],[period]]-1)*1200</f>
        <v>449</v>
      </c>
      <c r="W1764" s="1">
        <f>ROUNDDOWN(Table2[[#This Row],[Time]]/60,0)</f>
        <v>7</v>
      </c>
      <c r="X1764" s="1">
        <f>ROUNDDOWN((Table2[[#This Row],[Time]]/60-Table2[[#This Row],[Time2]])*60,0)</f>
        <v>29</v>
      </c>
      <c r="Y1764" s="1" t="str">
        <f>IF(Table2[[#This Row],[Time2]]&lt;10,0&amp;Table2[[#This Row],[Time2]],Table2[[#This Row],[Time2]])</f>
        <v>07</v>
      </c>
      <c r="Z1764" s="1">
        <f>IF(Table2[[#This Row],[Time3]]&lt;10,0&amp;Table2[[#This Row],[Time3]],Table2[[#This Row],[Time3]])</f>
        <v>29</v>
      </c>
      <c r="AA1764" s="2" t="str">
        <f>Table2[[#This Row],[Time4]]&amp;":"&amp;Table2[[#This Row],[Time5]]</f>
        <v>07:29</v>
      </c>
      <c r="AB1764" s="1" t="str" cm="1">
        <f t="array" ref="AB1764">IFERROR(IF(Table2[[#This Row],[code]]="","",_xlfn.IFS(AND(Table2[[#This Row],[code]]&lt;400,Table2[[#This Row],[code]]&lt;&gt;""),2,Table2[[#This Row],[code]]&gt;500,4)),"")</f>
        <v/>
      </c>
      <c r="AC1764" s="1" t="str">
        <f>IF(Table2[[#This Row],[Event]]="Penalty",Table2[[#This Row],[number]],IF(Table2[[#This Row],[Event]]="Time-Out",401,""))</f>
        <v/>
      </c>
      <c r="AD1764" s="1">
        <f>ROW(A1763)</f>
        <v>1763</v>
      </c>
      <c r="AE1764" s="1">
        <f>COUNTIFS(Table2[GameID],Table2[[#This Row],[GameID]],Table2[Column1],"&lt;="&amp;Table2[[#This Row],[Column1]])-1</f>
        <v>2</v>
      </c>
    </row>
    <row r="1765" spans="1:31" x14ac:dyDescent="0.45">
      <c r="A1765" t="s">
        <v>391</v>
      </c>
      <c r="B1765" t="str">
        <f>_xlfn.TEXTBEFORE(Table2[[#This Row],[Kamp]]," - ")</f>
        <v>Blackhawks 2</v>
      </c>
      <c r="C1765" t="str">
        <f>_xlfn.TEXTAFTER(Table2[[#This Row],[Kamp]],"- ")</f>
        <v>ÅFK</v>
      </c>
      <c r="D1765">
        <v>44969</v>
      </c>
      <c r="E1765">
        <v>69462</v>
      </c>
      <c r="F1765">
        <v>20222023</v>
      </c>
      <c r="G1765" t="s">
        <v>372</v>
      </c>
      <c r="H1765" t="s">
        <v>670</v>
      </c>
      <c r="I1765" t="s">
        <v>678</v>
      </c>
      <c r="J1765">
        <v>1</v>
      </c>
      <c r="K1765">
        <v>29458</v>
      </c>
      <c r="L1765">
        <v>1</v>
      </c>
      <c r="M1765" t="s">
        <v>630</v>
      </c>
      <c r="N1765" t="s">
        <v>389</v>
      </c>
      <c r="O1765" t="s">
        <v>634</v>
      </c>
      <c r="P1765">
        <v>93</v>
      </c>
      <c r="Q1765" t="s">
        <v>634</v>
      </c>
      <c r="R1765">
        <f>SUMIFS(Table2[number],Table2[Event],"Goal",Table2[H/U],"HOME",Table2[GameID],Table2[[#This Row],[GameID]],Table2[GameTime],"&lt;="&amp;Table2[[#This Row],[GameTime]])</f>
        <v>3</v>
      </c>
      <c r="S1765">
        <f>SUMIFS(Table2[number],Table2[Event],"Goal",Table2[H/U],"AWAY",Table2[GameID],Table2[[#This Row],[GameID]],Table2[GameTime],"&lt;="&amp;Table2[[#This Row],[GameTime]])</f>
        <v>1</v>
      </c>
      <c r="T1765" t="str">
        <f>IF(Table2[[#This Row],[Event]]="Goal",Table2[[#This Row],[Hscore]]&amp;"-"&amp;Table2[[#This Row],[Uscore]],"")</f>
        <v>3-1</v>
      </c>
      <c r="U1765">
        <v>842</v>
      </c>
      <c r="V1765" s="1">
        <f>Table2[[#This Row],[GameTime]]-(Table2[[#This Row],[period]]-1)*1200</f>
        <v>842</v>
      </c>
      <c r="W1765" s="1">
        <f>ROUNDDOWN(Table2[[#This Row],[Time]]/60,0)</f>
        <v>14</v>
      </c>
      <c r="X1765" s="1">
        <f>ROUNDDOWN((Table2[[#This Row],[Time]]/60-Table2[[#This Row],[Time2]])*60,0)</f>
        <v>1</v>
      </c>
      <c r="Y1765" s="1">
        <f>IF(Table2[[#This Row],[Time2]]&lt;10,0&amp;Table2[[#This Row],[Time2]],Table2[[#This Row],[Time2]])</f>
        <v>14</v>
      </c>
      <c r="Z1765" s="1" t="str">
        <f>IF(Table2[[#This Row],[Time3]]&lt;10,0&amp;Table2[[#This Row],[Time3]],Table2[[#This Row],[Time3]])</f>
        <v>01</v>
      </c>
      <c r="AA1765" s="2" t="str">
        <f>Table2[[#This Row],[Time4]]&amp;":"&amp;Table2[[#This Row],[Time5]]</f>
        <v>14:01</v>
      </c>
      <c r="AB1765" s="1" t="str" cm="1">
        <f t="array" ref="AB1765">IFERROR(IF(Table2[[#This Row],[code]]="","",_xlfn.IFS(AND(Table2[[#This Row],[code]]&lt;400,Table2[[#This Row],[code]]&lt;&gt;""),2,Table2[[#This Row],[code]]&gt;500,4)),"")</f>
        <v/>
      </c>
      <c r="AC1765" s="1" t="str">
        <f>IF(Table2[[#This Row],[Event]]="Penalty",Table2[[#This Row],[number]],IF(Table2[[#This Row],[Event]]="Time-Out",401,""))</f>
        <v/>
      </c>
      <c r="AD1765" s="1">
        <f>ROW(A1764)</f>
        <v>1764</v>
      </c>
      <c r="AE1765" s="1">
        <f>COUNTIFS(Table2[GameID],Table2[[#This Row],[GameID]],Table2[Column1],"&lt;="&amp;Table2[[#This Row],[Column1]])-1</f>
        <v>3</v>
      </c>
    </row>
    <row r="1766" spans="1:31" x14ac:dyDescent="0.45">
      <c r="A1766" t="s">
        <v>391</v>
      </c>
      <c r="B1766" t="str">
        <f>_xlfn.TEXTBEFORE(Table2[[#This Row],[Kamp]]," - ")</f>
        <v>Blackhawks 2</v>
      </c>
      <c r="C1766" t="str">
        <f>_xlfn.TEXTAFTER(Table2[[#This Row],[Kamp]],"- ")</f>
        <v>ÅFK</v>
      </c>
      <c r="D1766">
        <v>44969</v>
      </c>
      <c r="E1766">
        <v>69462</v>
      </c>
      <c r="F1766">
        <v>20222023</v>
      </c>
      <c r="G1766" t="s">
        <v>372</v>
      </c>
      <c r="H1766" t="s">
        <v>666</v>
      </c>
      <c r="I1766" t="s">
        <v>677</v>
      </c>
      <c r="J1766">
        <v>1</v>
      </c>
      <c r="K1766">
        <v>29503</v>
      </c>
      <c r="L1766">
        <v>1</v>
      </c>
      <c r="M1766" t="s">
        <v>630</v>
      </c>
      <c r="N1766" t="s">
        <v>186</v>
      </c>
      <c r="O1766" t="s">
        <v>151</v>
      </c>
      <c r="P1766">
        <v>30</v>
      </c>
      <c r="Q1766">
        <v>8</v>
      </c>
      <c r="R1766">
        <f>SUMIFS(Table2[number],Table2[Event],"Goal",Table2[H/U],"HOME",Table2[GameID],Table2[[#This Row],[GameID]],Table2[GameTime],"&lt;="&amp;Table2[[#This Row],[GameTime]])</f>
        <v>3</v>
      </c>
      <c r="S1766">
        <f>SUMIFS(Table2[number],Table2[Event],"Goal",Table2[H/U],"AWAY",Table2[GameID],Table2[[#This Row],[GameID]],Table2[GameTime],"&lt;="&amp;Table2[[#This Row],[GameTime]])</f>
        <v>2</v>
      </c>
      <c r="T1766" t="str">
        <f>IF(Table2[[#This Row],[Event]]="Goal",Table2[[#This Row],[Hscore]]&amp;"-"&amp;Table2[[#This Row],[Uscore]],"")</f>
        <v>3-2</v>
      </c>
      <c r="U1766">
        <v>1061</v>
      </c>
      <c r="V1766" s="1">
        <f>Table2[[#This Row],[GameTime]]-(Table2[[#This Row],[period]]-1)*1200</f>
        <v>1061</v>
      </c>
      <c r="W1766" s="1">
        <f>ROUNDDOWN(Table2[[#This Row],[Time]]/60,0)</f>
        <v>17</v>
      </c>
      <c r="X1766" s="1">
        <f>ROUNDDOWN((Table2[[#This Row],[Time]]/60-Table2[[#This Row],[Time2]])*60,0)</f>
        <v>41</v>
      </c>
      <c r="Y1766" s="1">
        <f>IF(Table2[[#This Row],[Time2]]&lt;10,0&amp;Table2[[#This Row],[Time2]],Table2[[#This Row],[Time2]])</f>
        <v>17</v>
      </c>
      <c r="Z1766" s="1">
        <f>IF(Table2[[#This Row],[Time3]]&lt;10,0&amp;Table2[[#This Row],[Time3]],Table2[[#This Row],[Time3]])</f>
        <v>41</v>
      </c>
      <c r="AA1766" s="2" t="str">
        <f>Table2[[#This Row],[Time4]]&amp;":"&amp;Table2[[#This Row],[Time5]]</f>
        <v>17:41</v>
      </c>
      <c r="AB1766" s="1" t="str" cm="1">
        <f t="array" ref="AB1766">IFERROR(IF(Table2[[#This Row],[code]]="","",_xlfn.IFS(AND(Table2[[#This Row],[code]]&lt;400,Table2[[#This Row],[code]]&lt;&gt;""),2,Table2[[#This Row],[code]]&gt;500,4)),"")</f>
        <v/>
      </c>
      <c r="AC1766" s="1" t="str">
        <f>IF(Table2[[#This Row],[Event]]="Penalty",Table2[[#This Row],[number]],IF(Table2[[#This Row],[Event]]="Time-Out",401,""))</f>
        <v/>
      </c>
      <c r="AD1766" s="1">
        <f>ROW(A1765)</f>
        <v>1765</v>
      </c>
      <c r="AE1766" s="1">
        <f>COUNTIFS(Table2[GameID],Table2[[#This Row],[GameID]],Table2[Column1],"&lt;="&amp;Table2[[#This Row],[Column1]])-1</f>
        <v>4</v>
      </c>
    </row>
    <row r="1767" spans="1:31" x14ac:dyDescent="0.45">
      <c r="A1767" t="s">
        <v>391</v>
      </c>
      <c r="B1767" t="str">
        <f>_xlfn.TEXTBEFORE(Table2[[#This Row],[Kamp]]," - ")</f>
        <v>Blackhawks 2</v>
      </c>
      <c r="C1767" t="str">
        <f>_xlfn.TEXTAFTER(Table2[[#This Row],[Kamp]],"- ")</f>
        <v>ÅFK</v>
      </c>
      <c r="D1767">
        <v>44969</v>
      </c>
      <c r="E1767">
        <v>69462</v>
      </c>
      <c r="F1767">
        <v>20222023</v>
      </c>
      <c r="G1767" t="s">
        <v>372</v>
      </c>
      <c r="H1767" t="s">
        <v>666</v>
      </c>
      <c r="I1767" t="s">
        <v>677</v>
      </c>
      <c r="J1767">
        <v>1</v>
      </c>
      <c r="K1767">
        <v>29503</v>
      </c>
      <c r="L1767">
        <v>1</v>
      </c>
      <c r="M1767" t="s">
        <v>630</v>
      </c>
      <c r="N1767" t="s">
        <v>647</v>
      </c>
      <c r="O1767" t="s">
        <v>150</v>
      </c>
      <c r="P1767">
        <v>38</v>
      </c>
      <c r="Q1767">
        <v>6</v>
      </c>
      <c r="R1767">
        <f>SUMIFS(Table2[number],Table2[Event],"Goal",Table2[H/U],"HOME",Table2[GameID],Table2[[#This Row],[GameID]],Table2[GameTime],"&lt;="&amp;Table2[[#This Row],[GameTime]])</f>
        <v>3</v>
      </c>
      <c r="S1767">
        <f>SUMIFS(Table2[number],Table2[Event],"Goal",Table2[H/U],"AWAY",Table2[GameID],Table2[[#This Row],[GameID]],Table2[GameTime],"&lt;="&amp;Table2[[#This Row],[GameTime]])</f>
        <v>3</v>
      </c>
      <c r="T1767" t="str">
        <f>IF(Table2[[#This Row],[Event]]="Goal",Table2[[#This Row],[Hscore]]&amp;"-"&amp;Table2[[#This Row],[Uscore]],"")</f>
        <v>3-3</v>
      </c>
      <c r="U1767">
        <v>1160</v>
      </c>
      <c r="V1767" s="1">
        <f>Table2[[#This Row],[GameTime]]-(Table2[[#This Row],[period]]-1)*1200</f>
        <v>1160</v>
      </c>
      <c r="W1767" s="1">
        <f>ROUNDDOWN(Table2[[#This Row],[Time]]/60,0)</f>
        <v>19</v>
      </c>
      <c r="X1767" s="1">
        <f>ROUNDDOWN((Table2[[#This Row],[Time]]/60-Table2[[#This Row],[Time2]])*60,0)</f>
        <v>19</v>
      </c>
      <c r="Y1767" s="1">
        <f>IF(Table2[[#This Row],[Time2]]&lt;10,0&amp;Table2[[#This Row],[Time2]],Table2[[#This Row],[Time2]])</f>
        <v>19</v>
      </c>
      <c r="Z1767" s="1">
        <f>IF(Table2[[#This Row],[Time3]]&lt;10,0&amp;Table2[[#This Row],[Time3]],Table2[[#This Row],[Time3]])</f>
        <v>19</v>
      </c>
      <c r="AA1767" s="2" t="str">
        <f>Table2[[#This Row],[Time4]]&amp;":"&amp;Table2[[#This Row],[Time5]]</f>
        <v>19:19</v>
      </c>
      <c r="AB1767" s="1" t="str" cm="1">
        <f t="array" ref="AB1767">IFERROR(IF(Table2[[#This Row],[code]]="","",_xlfn.IFS(AND(Table2[[#This Row],[code]]&lt;400,Table2[[#This Row],[code]]&lt;&gt;""),2,Table2[[#This Row],[code]]&gt;500,4)),"")</f>
        <v/>
      </c>
      <c r="AC1767" s="1" t="str">
        <f>IF(Table2[[#This Row],[Event]]="Penalty",Table2[[#This Row],[number]],IF(Table2[[#This Row],[Event]]="Time-Out",401,""))</f>
        <v/>
      </c>
      <c r="AD1767" s="1">
        <f>ROW(A1766)</f>
        <v>1766</v>
      </c>
      <c r="AE1767" s="1">
        <f>COUNTIFS(Table2[GameID],Table2[[#This Row],[GameID]],Table2[Column1],"&lt;="&amp;Table2[[#This Row],[Column1]])-1</f>
        <v>5</v>
      </c>
    </row>
    <row r="1768" spans="1:31" x14ac:dyDescent="0.45">
      <c r="A1768" t="s">
        <v>391</v>
      </c>
      <c r="B1768" t="str">
        <f>_xlfn.TEXTBEFORE(Table2[[#This Row],[Kamp]]," - ")</f>
        <v>Blackhawks 2</v>
      </c>
      <c r="C1768" t="str">
        <f>_xlfn.TEXTAFTER(Table2[[#This Row],[Kamp]],"- ")</f>
        <v>ÅFK</v>
      </c>
      <c r="D1768">
        <v>44969</v>
      </c>
      <c r="E1768">
        <v>69462</v>
      </c>
      <c r="F1768">
        <v>20222023</v>
      </c>
      <c r="G1768" t="s">
        <v>372</v>
      </c>
      <c r="H1768" t="s">
        <v>666</v>
      </c>
      <c r="I1768" t="s">
        <v>677</v>
      </c>
      <c r="J1768">
        <v>1</v>
      </c>
      <c r="K1768">
        <v>29503</v>
      </c>
      <c r="L1768">
        <v>1</v>
      </c>
      <c r="M1768" t="s">
        <v>630</v>
      </c>
      <c r="N1768" t="s">
        <v>152</v>
      </c>
      <c r="O1768" t="s">
        <v>151</v>
      </c>
      <c r="P1768">
        <v>14</v>
      </c>
      <c r="Q1768">
        <v>8</v>
      </c>
      <c r="R1768">
        <f>SUMIFS(Table2[number],Table2[Event],"Goal",Table2[H/U],"HOME",Table2[GameID],Table2[[#This Row],[GameID]],Table2[GameTime],"&lt;="&amp;Table2[[#This Row],[GameTime]])</f>
        <v>3</v>
      </c>
      <c r="S1768">
        <f>SUMIFS(Table2[number],Table2[Event],"Goal",Table2[H/U],"AWAY",Table2[GameID],Table2[[#This Row],[GameID]],Table2[GameTime],"&lt;="&amp;Table2[[#This Row],[GameTime]])</f>
        <v>4</v>
      </c>
      <c r="T1768" t="str">
        <f>IF(Table2[[#This Row],[Event]]="Goal",Table2[[#This Row],[Hscore]]&amp;"-"&amp;Table2[[#This Row],[Uscore]],"")</f>
        <v>3-4</v>
      </c>
      <c r="U1768">
        <v>1199</v>
      </c>
      <c r="V1768" s="1">
        <f>Table2[[#This Row],[GameTime]]-(Table2[[#This Row],[period]]-1)*1200</f>
        <v>1199</v>
      </c>
      <c r="W1768" s="1">
        <f>ROUNDDOWN(Table2[[#This Row],[Time]]/60,0)</f>
        <v>19</v>
      </c>
      <c r="X1768" s="1">
        <f>ROUNDDOWN((Table2[[#This Row],[Time]]/60-Table2[[#This Row],[Time2]])*60,0)</f>
        <v>59</v>
      </c>
      <c r="Y1768" s="1">
        <f>IF(Table2[[#This Row],[Time2]]&lt;10,0&amp;Table2[[#This Row],[Time2]],Table2[[#This Row],[Time2]])</f>
        <v>19</v>
      </c>
      <c r="Z1768" s="1">
        <f>IF(Table2[[#This Row],[Time3]]&lt;10,0&amp;Table2[[#This Row],[Time3]],Table2[[#This Row],[Time3]])</f>
        <v>59</v>
      </c>
      <c r="AA1768" s="2" t="str">
        <f>Table2[[#This Row],[Time4]]&amp;":"&amp;Table2[[#This Row],[Time5]]</f>
        <v>19:59</v>
      </c>
      <c r="AB1768" s="1" t="str" cm="1">
        <f t="array" ref="AB1768">IFERROR(IF(Table2[[#This Row],[code]]="","",_xlfn.IFS(AND(Table2[[#This Row],[code]]&lt;400,Table2[[#This Row],[code]]&lt;&gt;""),2,Table2[[#This Row],[code]]&gt;500,4)),"")</f>
        <v/>
      </c>
      <c r="AC1768" s="1" t="str">
        <f>IF(Table2[[#This Row],[Event]]="Penalty",Table2[[#This Row],[number]],IF(Table2[[#This Row],[Event]]="Time-Out",401,""))</f>
        <v/>
      </c>
      <c r="AD1768" s="1">
        <f>ROW(A1767)</f>
        <v>1767</v>
      </c>
      <c r="AE1768" s="1">
        <f>COUNTIFS(Table2[GameID],Table2[[#This Row],[GameID]],Table2[Column1],"&lt;="&amp;Table2[[#This Row],[Column1]])-1</f>
        <v>6</v>
      </c>
    </row>
    <row r="1769" spans="1:31" x14ac:dyDescent="0.45">
      <c r="A1769" t="s">
        <v>391</v>
      </c>
      <c r="B1769" t="str">
        <f>_xlfn.TEXTBEFORE(Table2[[#This Row],[Kamp]]," - ")</f>
        <v>Blackhawks 2</v>
      </c>
      <c r="C1769" t="str">
        <f>_xlfn.TEXTAFTER(Table2[[#This Row],[Kamp]],"- ")</f>
        <v>ÅFK</v>
      </c>
      <c r="D1769">
        <v>44969</v>
      </c>
      <c r="E1769">
        <v>69462</v>
      </c>
      <c r="F1769">
        <v>20222023</v>
      </c>
      <c r="G1769" t="s">
        <v>372</v>
      </c>
      <c r="H1769" t="s">
        <v>670</v>
      </c>
      <c r="I1769" t="s">
        <v>678</v>
      </c>
      <c r="J1769">
        <v>2</v>
      </c>
      <c r="K1769">
        <v>29458</v>
      </c>
      <c r="L1769">
        <v>1</v>
      </c>
      <c r="M1769" t="s">
        <v>630</v>
      </c>
      <c r="N1769" t="s">
        <v>376</v>
      </c>
      <c r="O1769" t="s">
        <v>634</v>
      </c>
      <c r="P1769">
        <v>2</v>
      </c>
      <c r="Q1769" t="s">
        <v>634</v>
      </c>
      <c r="R1769">
        <f>SUMIFS(Table2[number],Table2[Event],"Goal",Table2[H/U],"HOME",Table2[GameID],Table2[[#This Row],[GameID]],Table2[GameTime],"&lt;="&amp;Table2[[#This Row],[GameTime]])</f>
        <v>4</v>
      </c>
      <c r="S1769">
        <f>SUMIFS(Table2[number],Table2[Event],"Goal",Table2[H/U],"AWAY",Table2[GameID],Table2[[#This Row],[GameID]],Table2[GameTime],"&lt;="&amp;Table2[[#This Row],[GameTime]])</f>
        <v>4</v>
      </c>
      <c r="T1769" t="str">
        <f>IF(Table2[[#This Row],[Event]]="Goal",Table2[[#This Row],[Hscore]]&amp;"-"&amp;Table2[[#This Row],[Uscore]],"")</f>
        <v>4-4</v>
      </c>
      <c r="U1769">
        <v>1735</v>
      </c>
      <c r="V1769" s="1">
        <f>Table2[[#This Row],[GameTime]]-(Table2[[#This Row],[period]]-1)*1200</f>
        <v>535</v>
      </c>
      <c r="W1769" s="1">
        <f>ROUNDDOWN(Table2[[#This Row],[Time]]/60,0)</f>
        <v>8</v>
      </c>
      <c r="X1769" s="1">
        <f>ROUNDDOWN((Table2[[#This Row],[Time]]/60-Table2[[#This Row],[Time2]])*60,0)</f>
        <v>55</v>
      </c>
      <c r="Y1769" s="1" t="str">
        <f>IF(Table2[[#This Row],[Time2]]&lt;10,0&amp;Table2[[#This Row],[Time2]],Table2[[#This Row],[Time2]])</f>
        <v>08</v>
      </c>
      <c r="Z1769" s="1">
        <f>IF(Table2[[#This Row],[Time3]]&lt;10,0&amp;Table2[[#This Row],[Time3]],Table2[[#This Row],[Time3]])</f>
        <v>55</v>
      </c>
      <c r="AA1769" s="2" t="str">
        <f>Table2[[#This Row],[Time4]]&amp;":"&amp;Table2[[#This Row],[Time5]]</f>
        <v>08:55</v>
      </c>
      <c r="AB1769" s="1" t="str" cm="1">
        <f t="array" ref="AB1769">IFERROR(IF(Table2[[#This Row],[code]]="","",_xlfn.IFS(AND(Table2[[#This Row],[code]]&lt;400,Table2[[#This Row],[code]]&lt;&gt;""),2,Table2[[#This Row],[code]]&gt;500,4)),"")</f>
        <v/>
      </c>
      <c r="AC1769" s="1" t="str">
        <f>IF(Table2[[#This Row],[Event]]="Penalty",Table2[[#This Row],[number]],IF(Table2[[#This Row],[Event]]="Time-Out",401,""))</f>
        <v/>
      </c>
      <c r="AD1769" s="1">
        <f>ROW(A1768)</f>
        <v>1768</v>
      </c>
      <c r="AE1769" s="1">
        <f>COUNTIFS(Table2[GameID],Table2[[#This Row],[GameID]],Table2[Column1],"&lt;="&amp;Table2[[#This Row],[Column1]])-1</f>
        <v>7</v>
      </c>
    </row>
    <row r="1770" spans="1:31" x14ac:dyDescent="0.45">
      <c r="A1770" t="s">
        <v>391</v>
      </c>
      <c r="B1770" t="str">
        <f>_xlfn.TEXTBEFORE(Table2[[#This Row],[Kamp]]," - ")</f>
        <v>Blackhawks 2</v>
      </c>
      <c r="C1770" t="str">
        <f>_xlfn.TEXTAFTER(Table2[[#This Row],[Kamp]],"- ")</f>
        <v>ÅFK</v>
      </c>
      <c r="D1770">
        <v>44969</v>
      </c>
      <c r="E1770">
        <v>69462</v>
      </c>
      <c r="F1770">
        <v>20222023</v>
      </c>
      <c r="G1770" t="s">
        <v>372</v>
      </c>
      <c r="H1770" t="s">
        <v>666</v>
      </c>
      <c r="I1770" t="s">
        <v>677</v>
      </c>
      <c r="J1770">
        <v>2</v>
      </c>
      <c r="K1770">
        <v>29503</v>
      </c>
      <c r="L1770">
        <v>201</v>
      </c>
      <c r="M1770" t="s">
        <v>631</v>
      </c>
      <c r="N1770" t="s">
        <v>157</v>
      </c>
      <c r="O1770" t="s">
        <v>634</v>
      </c>
      <c r="P1770">
        <v>77</v>
      </c>
      <c r="Q1770" t="s">
        <v>634</v>
      </c>
      <c r="R1770">
        <f>SUMIFS(Table2[number],Table2[Event],"Goal",Table2[H/U],"HOME",Table2[GameID],Table2[[#This Row],[GameID]],Table2[GameTime],"&lt;="&amp;Table2[[#This Row],[GameTime]])</f>
        <v>4</v>
      </c>
      <c r="S1770">
        <f>SUMIFS(Table2[number],Table2[Event],"Goal",Table2[H/U],"AWAY",Table2[GameID],Table2[[#This Row],[GameID]],Table2[GameTime],"&lt;="&amp;Table2[[#This Row],[GameTime]])</f>
        <v>4</v>
      </c>
      <c r="T1770" t="str">
        <f>IF(Table2[[#This Row],[Event]]="Goal",Table2[[#This Row],[Hscore]]&amp;"-"&amp;Table2[[#This Row],[Uscore]],"")</f>
        <v/>
      </c>
      <c r="U1770">
        <v>2234</v>
      </c>
      <c r="V1770" s="1">
        <f>Table2[[#This Row],[GameTime]]-(Table2[[#This Row],[period]]-1)*1200</f>
        <v>1034</v>
      </c>
      <c r="W1770" s="1">
        <f>ROUNDDOWN(Table2[[#This Row],[Time]]/60,0)</f>
        <v>17</v>
      </c>
      <c r="X1770" s="1">
        <f>ROUNDDOWN((Table2[[#This Row],[Time]]/60-Table2[[#This Row],[Time2]])*60,0)</f>
        <v>14</v>
      </c>
      <c r="Y1770" s="1">
        <f>IF(Table2[[#This Row],[Time2]]&lt;10,0&amp;Table2[[#This Row],[Time2]],Table2[[#This Row],[Time2]])</f>
        <v>17</v>
      </c>
      <c r="Z1770" s="1">
        <f>IF(Table2[[#This Row],[Time3]]&lt;10,0&amp;Table2[[#This Row],[Time3]],Table2[[#This Row],[Time3]])</f>
        <v>14</v>
      </c>
      <c r="AA1770" s="2" t="str">
        <f>Table2[[#This Row],[Time4]]&amp;":"&amp;Table2[[#This Row],[Time5]]</f>
        <v>17:14</v>
      </c>
      <c r="AB1770" s="1" cm="1">
        <f t="array" ref="AB1770">IFERROR(IF(Table2[[#This Row],[code]]="","",_xlfn.IFS(AND(Table2[[#This Row],[code]]&lt;400,Table2[[#This Row],[code]]&lt;&gt;""),2,Table2[[#This Row],[code]]&gt;500,4)),"")</f>
        <v>2</v>
      </c>
      <c r="AC1770" s="1">
        <f>IF(Table2[[#This Row],[Event]]="Penalty",Table2[[#This Row],[number]],IF(Table2[[#This Row],[Event]]="Time-Out",401,""))</f>
        <v>201</v>
      </c>
      <c r="AD1770" s="1">
        <f>ROW(A1769)</f>
        <v>1769</v>
      </c>
      <c r="AE1770" s="1">
        <f>COUNTIFS(Table2[GameID],Table2[[#This Row],[GameID]],Table2[Column1],"&lt;="&amp;Table2[[#This Row],[Column1]])-1</f>
        <v>8</v>
      </c>
    </row>
    <row r="1771" spans="1:31" x14ac:dyDescent="0.45">
      <c r="A1771" t="s">
        <v>391</v>
      </c>
      <c r="B1771" t="str">
        <f>_xlfn.TEXTBEFORE(Table2[[#This Row],[Kamp]]," - ")</f>
        <v>Blackhawks 2</v>
      </c>
      <c r="C1771" t="str">
        <f>_xlfn.TEXTAFTER(Table2[[#This Row],[Kamp]],"- ")</f>
        <v>ÅFK</v>
      </c>
      <c r="D1771">
        <v>44969</v>
      </c>
      <c r="E1771">
        <v>69462</v>
      </c>
      <c r="F1771">
        <v>20222023</v>
      </c>
      <c r="G1771" t="s">
        <v>372</v>
      </c>
      <c r="H1771" t="s">
        <v>670</v>
      </c>
      <c r="I1771" t="s">
        <v>678</v>
      </c>
      <c r="J1771">
        <v>2</v>
      </c>
      <c r="K1771">
        <v>29458</v>
      </c>
      <c r="L1771">
        <v>1</v>
      </c>
      <c r="M1771" t="s">
        <v>630</v>
      </c>
      <c r="N1771" t="s">
        <v>389</v>
      </c>
      <c r="O1771" t="s">
        <v>634</v>
      </c>
      <c r="P1771">
        <v>93</v>
      </c>
      <c r="Q1771" t="s">
        <v>634</v>
      </c>
      <c r="R1771">
        <f>SUMIFS(Table2[number],Table2[Event],"Goal",Table2[H/U],"HOME",Table2[GameID],Table2[[#This Row],[GameID]],Table2[GameTime],"&lt;="&amp;Table2[[#This Row],[GameTime]])</f>
        <v>5</v>
      </c>
      <c r="S1771">
        <f>SUMIFS(Table2[number],Table2[Event],"Goal",Table2[H/U],"AWAY",Table2[GameID],Table2[[#This Row],[GameID]],Table2[GameTime],"&lt;="&amp;Table2[[#This Row],[GameTime]])</f>
        <v>4</v>
      </c>
      <c r="T1771" t="str">
        <f>IF(Table2[[#This Row],[Event]]="Goal",Table2[[#This Row],[Hscore]]&amp;"-"&amp;Table2[[#This Row],[Uscore]],"")</f>
        <v>5-4</v>
      </c>
      <c r="U1771">
        <v>2284</v>
      </c>
      <c r="V1771" s="1">
        <f>Table2[[#This Row],[GameTime]]-(Table2[[#This Row],[period]]-1)*1200</f>
        <v>1084</v>
      </c>
      <c r="W1771" s="1">
        <f>ROUNDDOWN(Table2[[#This Row],[Time]]/60,0)</f>
        <v>18</v>
      </c>
      <c r="X1771" s="1">
        <f>ROUNDDOWN((Table2[[#This Row],[Time]]/60-Table2[[#This Row],[Time2]])*60,0)</f>
        <v>3</v>
      </c>
      <c r="Y1771" s="1">
        <f>IF(Table2[[#This Row],[Time2]]&lt;10,0&amp;Table2[[#This Row],[Time2]],Table2[[#This Row],[Time2]])</f>
        <v>18</v>
      </c>
      <c r="Z1771" s="1" t="str">
        <f>IF(Table2[[#This Row],[Time3]]&lt;10,0&amp;Table2[[#This Row],[Time3]],Table2[[#This Row],[Time3]])</f>
        <v>03</v>
      </c>
      <c r="AA1771" s="2" t="str">
        <f>Table2[[#This Row],[Time4]]&amp;":"&amp;Table2[[#This Row],[Time5]]</f>
        <v>18:03</v>
      </c>
      <c r="AB1771" s="1" t="str" cm="1">
        <f t="array" ref="AB1771">IFERROR(IF(Table2[[#This Row],[code]]="","",_xlfn.IFS(AND(Table2[[#This Row],[code]]&lt;400,Table2[[#This Row],[code]]&lt;&gt;""),2,Table2[[#This Row],[code]]&gt;500,4)),"")</f>
        <v/>
      </c>
      <c r="AC1771" s="1" t="str">
        <f>IF(Table2[[#This Row],[Event]]="Penalty",Table2[[#This Row],[number]],IF(Table2[[#This Row],[Event]]="Time-Out",401,""))</f>
        <v/>
      </c>
      <c r="AD1771" s="1">
        <f>ROW(A1770)</f>
        <v>1770</v>
      </c>
      <c r="AE1771" s="1">
        <f>COUNTIFS(Table2[GameID],Table2[[#This Row],[GameID]],Table2[Column1],"&lt;="&amp;Table2[[#This Row],[Column1]])-1</f>
        <v>9</v>
      </c>
    </row>
    <row r="1772" spans="1:31" x14ac:dyDescent="0.45">
      <c r="A1772" t="s">
        <v>391</v>
      </c>
      <c r="B1772" t="str">
        <f>_xlfn.TEXTBEFORE(Table2[[#This Row],[Kamp]]," - ")</f>
        <v>Blackhawks 2</v>
      </c>
      <c r="C1772" t="str">
        <f>_xlfn.TEXTAFTER(Table2[[#This Row],[Kamp]],"- ")</f>
        <v>ÅFK</v>
      </c>
      <c r="D1772">
        <v>44969</v>
      </c>
      <c r="E1772">
        <v>69462</v>
      </c>
      <c r="F1772">
        <v>20222023</v>
      </c>
      <c r="G1772" t="s">
        <v>372</v>
      </c>
      <c r="H1772" t="s">
        <v>666</v>
      </c>
      <c r="I1772" t="s">
        <v>677</v>
      </c>
      <c r="J1772">
        <v>3</v>
      </c>
      <c r="K1772">
        <v>29503</v>
      </c>
      <c r="L1772">
        <v>1</v>
      </c>
      <c r="M1772" t="s">
        <v>630</v>
      </c>
      <c r="N1772" t="s">
        <v>150</v>
      </c>
      <c r="O1772" t="s">
        <v>634</v>
      </c>
      <c r="P1772">
        <v>6</v>
      </c>
      <c r="Q1772" t="s">
        <v>634</v>
      </c>
      <c r="R1772">
        <f>SUMIFS(Table2[number],Table2[Event],"Goal",Table2[H/U],"HOME",Table2[GameID],Table2[[#This Row],[GameID]],Table2[GameTime],"&lt;="&amp;Table2[[#This Row],[GameTime]])</f>
        <v>5</v>
      </c>
      <c r="S1772">
        <f>SUMIFS(Table2[number],Table2[Event],"Goal",Table2[H/U],"AWAY",Table2[GameID],Table2[[#This Row],[GameID]],Table2[GameTime],"&lt;="&amp;Table2[[#This Row],[GameTime]])</f>
        <v>5</v>
      </c>
      <c r="T1772" t="str">
        <f>IF(Table2[[#This Row],[Event]]="Goal",Table2[[#This Row],[Hscore]]&amp;"-"&amp;Table2[[#This Row],[Uscore]],"")</f>
        <v>5-5</v>
      </c>
      <c r="U1772">
        <v>2466</v>
      </c>
      <c r="V1772" s="1">
        <f>Table2[[#This Row],[GameTime]]-(Table2[[#This Row],[period]]-1)*1200</f>
        <v>66</v>
      </c>
      <c r="W1772" s="1">
        <f>ROUNDDOWN(Table2[[#This Row],[Time]]/60,0)</f>
        <v>1</v>
      </c>
      <c r="X1772" s="1">
        <f>ROUNDDOWN((Table2[[#This Row],[Time]]/60-Table2[[#This Row],[Time2]])*60,0)</f>
        <v>6</v>
      </c>
      <c r="Y1772" s="1" t="str">
        <f>IF(Table2[[#This Row],[Time2]]&lt;10,0&amp;Table2[[#This Row],[Time2]],Table2[[#This Row],[Time2]])</f>
        <v>01</v>
      </c>
      <c r="Z1772" s="1" t="str">
        <f>IF(Table2[[#This Row],[Time3]]&lt;10,0&amp;Table2[[#This Row],[Time3]],Table2[[#This Row],[Time3]])</f>
        <v>06</v>
      </c>
      <c r="AA1772" s="2" t="str">
        <f>Table2[[#This Row],[Time4]]&amp;":"&amp;Table2[[#This Row],[Time5]]</f>
        <v>01:06</v>
      </c>
      <c r="AB1772" s="1" t="str" cm="1">
        <f t="array" ref="AB1772">IFERROR(IF(Table2[[#This Row],[code]]="","",_xlfn.IFS(AND(Table2[[#This Row],[code]]&lt;400,Table2[[#This Row],[code]]&lt;&gt;""),2,Table2[[#This Row],[code]]&gt;500,4)),"")</f>
        <v/>
      </c>
      <c r="AC1772" s="1" t="str">
        <f>IF(Table2[[#This Row],[Event]]="Penalty",Table2[[#This Row],[number]],IF(Table2[[#This Row],[Event]]="Time-Out",401,""))</f>
        <v/>
      </c>
      <c r="AD1772" s="1">
        <f>ROW(A1771)</f>
        <v>1771</v>
      </c>
      <c r="AE1772" s="1">
        <f>COUNTIFS(Table2[GameID],Table2[[#This Row],[GameID]],Table2[Column1],"&lt;="&amp;Table2[[#This Row],[Column1]])-1</f>
        <v>10</v>
      </c>
    </row>
    <row r="1773" spans="1:31" x14ac:dyDescent="0.45">
      <c r="A1773" t="s">
        <v>391</v>
      </c>
      <c r="B1773" t="str">
        <f>_xlfn.TEXTBEFORE(Table2[[#This Row],[Kamp]]," - ")</f>
        <v>Blackhawks 2</v>
      </c>
      <c r="C1773" t="str">
        <f>_xlfn.TEXTAFTER(Table2[[#This Row],[Kamp]],"- ")</f>
        <v>ÅFK</v>
      </c>
      <c r="D1773">
        <v>44969</v>
      </c>
      <c r="E1773">
        <v>69462</v>
      </c>
      <c r="F1773">
        <v>20222023</v>
      </c>
      <c r="G1773" t="s">
        <v>372</v>
      </c>
      <c r="H1773" t="s">
        <v>670</v>
      </c>
      <c r="I1773" t="s">
        <v>678</v>
      </c>
      <c r="J1773">
        <v>3</v>
      </c>
      <c r="K1773">
        <v>29458</v>
      </c>
      <c r="L1773">
        <v>1</v>
      </c>
      <c r="M1773" t="s">
        <v>630</v>
      </c>
      <c r="N1773" t="s">
        <v>376</v>
      </c>
      <c r="O1773" t="s">
        <v>384</v>
      </c>
      <c r="P1773">
        <v>2</v>
      </c>
      <c r="Q1773">
        <v>33</v>
      </c>
      <c r="R1773">
        <f>SUMIFS(Table2[number],Table2[Event],"Goal",Table2[H/U],"HOME",Table2[GameID],Table2[[#This Row],[GameID]],Table2[GameTime],"&lt;="&amp;Table2[[#This Row],[GameTime]])</f>
        <v>6</v>
      </c>
      <c r="S1773">
        <f>SUMIFS(Table2[number],Table2[Event],"Goal",Table2[H/U],"AWAY",Table2[GameID],Table2[[#This Row],[GameID]],Table2[GameTime],"&lt;="&amp;Table2[[#This Row],[GameTime]])</f>
        <v>5</v>
      </c>
      <c r="T1773" t="str">
        <f>IF(Table2[[#This Row],[Event]]="Goal",Table2[[#This Row],[Hscore]]&amp;"-"&amp;Table2[[#This Row],[Uscore]],"")</f>
        <v>6-5</v>
      </c>
      <c r="U1773">
        <v>3019</v>
      </c>
      <c r="V1773" s="1">
        <f>Table2[[#This Row],[GameTime]]-(Table2[[#This Row],[period]]-1)*1200</f>
        <v>619</v>
      </c>
      <c r="W1773" s="1">
        <f>ROUNDDOWN(Table2[[#This Row],[Time]]/60,0)</f>
        <v>10</v>
      </c>
      <c r="X1773" s="1">
        <f>ROUNDDOWN((Table2[[#This Row],[Time]]/60-Table2[[#This Row],[Time2]])*60,0)</f>
        <v>19</v>
      </c>
      <c r="Y1773" s="1">
        <f>IF(Table2[[#This Row],[Time2]]&lt;10,0&amp;Table2[[#This Row],[Time2]],Table2[[#This Row],[Time2]])</f>
        <v>10</v>
      </c>
      <c r="Z1773" s="1">
        <f>IF(Table2[[#This Row],[Time3]]&lt;10,0&amp;Table2[[#This Row],[Time3]],Table2[[#This Row],[Time3]])</f>
        <v>19</v>
      </c>
      <c r="AA1773" s="2" t="str">
        <f>Table2[[#This Row],[Time4]]&amp;":"&amp;Table2[[#This Row],[Time5]]</f>
        <v>10:19</v>
      </c>
      <c r="AB1773" s="1" t="str" cm="1">
        <f t="array" ref="AB1773">IFERROR(IF(Table2[[#This Row],[code]]="","",_xlfn.IFS(AND(Table2[[#This Row],[code]]&lt;400,Table2[[#This Row],[code]]&lt;&gt;""),2,Table2[[#This Row],[code]]&gt;500,4)),"")</f>
        <v/>
      </c>
      <c r="AC1773" s="1" t="str">
        <f>IF(Table2[[#This Row],[Event]]="Penalty",Table2[[#This Row],[number]],IF(Table2[[#This Row],[Event]]="Time-Out",401,""))</f>
        <v/>
      </c>
      <c r="AD1773" s="1">
        <f>ROW(A1772)</f>
        <v>1772</v>
      </c>
      <c r="AE1773" s="1">
        <f>COUNTIFS(Table2[GameID],Table2[[#This Row],[GameID]],Table2[Column1],"&lt;="&amp;Table2[[#This Row],[Column1]])-1</f>
        <v>11</v>
      </c>
    </row>
    <row r="1774" spans="1:31" x14ac:dyDescent="0.45">
      <c r="A1774" t="s">
        <v>391</v>
      </c>
      <c r="B1774" t="str">
        <f>_xlfn.TEXTBEFORE(Table2[[#This Row],[Kamp]]," - ")</f>
        <v>Blackhawks 2</v>
      </c>
      <c r="C1774" t="str">
        <f>_xlfn.TEXTAFTER(Table2[[#This Row],[Kamp]],"- ")</f>
        <v>ÅFK</v>
      </c>
      <c r="D1774">
        <v>44969</v>
      </c>
      <c r="E1774">
        <v>69462</v>
      </c>
      <c r="F1774">
        <v>20222023</v>
      </c>
      <c r="G1774" t="s">
        <v>372</v>
      </c>
      <c r="H1774" t="s">
        <v>666</v>
      </c>
      <c r="I1774" t="s">
        <v>677</v>
      </c>
      <c r="J1774">
        <v>3</v>
      </c>
      <c r="K1774">
        <v>29503</v>
      </c>
      <c r="L1774">
        <v>1</v>
      </c>
      <c r="M1774" t="s">
        <v>630</v>
      </c>
      <c r="N1774" t="s">
        <v>184</v>
      </c>
      <c r="O1774" t="s">
        <v>150</v>
      </c>
      <c r="P1774">
        <v>9</v>
      </c>
      <c r="Q1774">
        <v>6</v>
      </c>
      <c r="R1774">
        <f>SUMIFS(Table2[number],Table2[Event],"Goal",Table2[H/U],"HOME",Table2[GameID],Table2[[#This Row],[GameID]],Table2[GameTime],"&lt;="&amp;Table2[[#This Row],[GameTime]])</f>
        <v>6</v>
      </c>
      <c r="S1774">
        <f>SUMIFS(Table2[number],Table2[Event],"Goal",Table2[H/U],"AWAY",Table2[GameID],Table2[[#This Row],[GameID]],Table2[GameTime],"&lt;="&amp;Table2[[#This Row],[GameTime]])</f>
        <v>6</v>
      </c>
      <c r="T1774" t="str">
        <f>IF(Table2[[#This Row],[Event]]="Goal",Table2[[#This Row],[Hscore]]&amp;"-"&amp;Table2[[#This Row],[Uscore]],"")</f>
        <v>6-6</v>
      </c>
      <c r="U1774">
        <v>3066</v>
      </c>
      <c r="V1774" s="1">
        <f>Table2[[#This Row],[GameTime]]-(Table2[[#This Row],[period]]-1)*1200</f>
        <v>666</v>
      </c>
      <c r="W1774" s="1">
        <f>ROUNDDOWN(Table2[[#This Row],[Time]]/60,0)</f>
        <v>11</v>
      </c>
      <c r="X1774" s="1">
        <f>ROUNDDOWN((Table2[[#This Row],[Time]]/60-Table2[[#This Row],[Time2]])*60,0)</f>
        <v>5</v>
      </c>
      <c r="Y1774" s="1">
        <f>IF(Table2[[#This Row],[Time2]]&lt;10,0&amp;Table2[[#This Row],[Time2]],Table2[[#This Row],[Time2]])</f>
        <v>11</v>
      </c>
      <c r="Z1774" s="1" t="str">
        <f>IF(Table2[[#This Row],[Time3]]&lt;10,0&amp;Table2[[#This Row],[Time3]],Table2[[#This Row],[Time3]])</f>
        <v>05</v>
      </c>
      <c r="AA1774" s="2" t="str">
        <f>Table2[[#This Row],[Time4]]&amp;":"&amp;Table2[[#This Row],[Time5]]</f>
        <v>11:05</v>
      </c>
      <c r="AB1774" s="1" t="str" cm="1">
        <f t="array" ref="AB1774">IFERROR(IF(Table2[[#This Row],[code]]="","",_xlfn.IFS(AND(Table2[[#This Row],[code]]&lt;400,Table2[[#This Row],[code]]&lt;&gt;""),2,Table2[[#This Row],[code]]&gt;500,4)),"")</f>
        <v/>
      </c>
      <c r="AC1774" s="1" t="str">
        <f>IF(Table2[[#This Row],[Event]]="Penalty",Table2[[#This Row],[number]],IF(Table2[[#This Row],[Event]]="Time-Out",401,""))</f>
        <v/>
      </c>
      <c r="AD1774" s="1">
        <f>ROW(A1773)</f>
        <v>1773</v>
      </c>
      <c r="AE1774" s="1">
        <f>COUNTIFS(Table2[GameID],Table2[[#This Row],[GameID]],Table2[Column1],"&lt;="&amp;Table2[[#This Row],[Column1]])-1</f>
        <v>12</v>
      </c>
    </row>
    <row r="1775" spans="1:31" x14ac:dyDescent="0.45">
      <c r="A1775" t="s">
        <v>391</v>
      </c>
      <c r="B1775" t="str">
        <f>_xlfn.TEXTBEFORE(Table2[[#This Row],[Kamp]]," - ")</f>
        <v>Blackhawks 2</v>
      </c>
      <c r="C1775" t="str">
        <f>_xlfn.TEXTAFTER(Table2[[#This Row],[Kamp]],"- ")</f>
        <v>ÅFK</v>
      </c>
      <c r="D1775">
        <v>44969</v>
      </c>
      <c r="E1775">
        <v>69462</v>
      </c>
      <c r="F1775">
        <v>20222023</v>
      </c>
      <c r="G1775" t="s">
        <v>372</v>
      </c>
      <c r="H1775" t="s">
        <v>666</v>
      </c>
      <c r="I1775" t="s">
        <v>677</v>
      </c>
      <c r="J1775">
        <v>3</v>
      </c>
      <c r="K1775">
        <v>29503</v>
      </c>
      <c r="L1775">
        <v>1</v>
      </c>
      <c r="M1775" t="s">
        <v>630</v>
      </c>
      <c r="N1775" t="s">
        <v>152</v>
      </c>
      <c r="O1775" t="s">
        <v>151</v>
      </c>
      <c r="P1775">
        <v>14</v>
      </c>
      <c r="Q1775">
        <v>8</v>
      </c>
      <c r="R1775">
        <f>SUMIFS(Table2[number],Table2[Event],"Goal",Table2[H/U],"HOME",Table2[GameID],Table2[[#This Row],[GameID]],Table2[GameTime],"&lt;="&amp;Table2[[#This Row],[GameTime]])</f>
        <v>6</v>
      </c>
      <c r="S1775">
        <f>SUMIFS(Table2[number],Table2[Event],"Goal",Table2[H/U],"AWAY",Table2[GameID],Table2[[#This Row],[GameID]],Table2[GameTime],"&lt;="&amp;Table2[[#This Row],[GameTime]])</f>
        <v>7</v>
      </c>
      <c r="T1775" t="str">
        <f>IF(Table2[[#This Row],[Event]]="Goal",Table2[[#This Row],[Hscore]]&amp;"-"&amp;Table2[[#This Row],[Uscore]],"")</f>
        <v>6-7</v>
      </c>
      <c r="U1775">
        <v>3115</v>
      </c>
      <c r="V1775" s="1">
        <f>Table2[[#This Row],[GameTime]]-(Table2[[#This Row],[period]]-1)*1200</f>
        <v>715</v>
      </c>
      <c r="W1775" s="1">
        <f>ROUNDDOWN(Table2[[#This Row],[Time]]/60,0)</f>
        <v>11</v>
      </c>
      <c r="X1775" s="1">
        <f>ROUNDDOWN((Table2[[#This Row],[Time]]/60-Table2[[#This Row],[Time2]])*60,0)</f>
        <v>55</v>
      </c>
      <c r="Y1775" s="1">
        <f>IF(Table2[[#This Row],[Time2]]&lt;10,0&amp;Table2[[#This Row],[Time2]],Table2[[#This Row],[Time2]])</f>
        <v>11</v>
      </c>
      <c r="Z1775" s="1">
        <f>IF(Table2[[#This Row],[Time3]]&lt;10,0&amp;Table2[[#This Row],[Time3]],Table2[[#This Row],[Time3]])</f>
        <v>55</v>
      </c>
      <c r="AA1775" s="2" t="str">
        <f>Table2[[#This Row],[Time4]]&amp;":"&amp;Table2[[#This Row],[Time5]]</f>
        <v>11:55</v>
      </c>
      <c r="AB1775" s="1" t="str" cm="1">
        <f t="array" ref="AB1775">IFERROR(IF(Table2[[#This Row],[code]]="","",_xlfn.IFS(AND(Table2[[#This Row],[code]]&lt;400,Table2[[#This Row],[code]]&lt;&gt;""),2,Table2[[#This Row],[code]]&gt;500,4)),"")</f>
        <v/>
      </c>
      <c r="AC1775" s="1" t="str">
        <f>IF(Table2[[#This Row],[Event]]="Penalty",Table2[[#This Row],[number]],IF(Table2[[#This Row],[Event]]="Time-Out",401,""))</f>
        <v/>
      </c>
      <c r="AD1775" s="1">
        <f>ROW(A1774)</f>
        <v>1774</v>
      </c>
      <c r="AE1775" s="1">
        <f>COUNTIFS(Table2[GameID],Table2[[#This Row],[GameID]],Table2[Column1],"&lt;="&amp;Table2[[#This Row],[Column1]])-1</f>
        <v>13</v>
      </c>
    </row>
    <row r="1776" spans="1:31" x14ac:dyDescent="0.45">
      <c r="A1776" t="s">
        <v>391</v>
      </c>
      <c r="B1776" t="str">
        <f>_xlfn.TEXTBEFORE(Table2[[#This Row],[Kamp]]," - ")</f>
        <v>Blackhawks 2</v>
      </c>
      <c r="C1776" t="str">
        <f>_xlfn.TEXTAFTER(Table2[[#This Row],[Kamp]],"- ")</f>
        <v>ÅFK</v>
      </c>
      <c r="D1776">
        <v>44969</v>
      </c>
      <c r="E1776">
        <v>69462</v>
      </c>
      <c r="F1776">
        <v>20222023</v>
      </c>
      <c r="G1776" t="s">
        <v>372</v>
      </c>
      <c r="H1776" t="s">
        <v>666</v>
      </c>
      <c r="I1776" t="s">
        <v>677</v>
      </c>
      <c r="J1776">
        <v>3</v>
      </c>
      <c r="K1776">
        <v>29503</v>
      </c>
      <c r="L1776">
        <v>1</v>
      </c>
      <c r="M1776" t="s">
        <v>630</v>
      </c>
      <c r="N1776" t="s">
        <v>186</v>
      </c>
      <c r="O1776" t="s">
        <v>152</v>
      </c>
      <c r="P1776">
        <v>30</v>
      </c>
      <c r="Q1776">
        <v>14</v>
      </c>
      <c r="R1776">
        <f>SUMIFS(Table2[number],Table2[Event],"Goal",Table2[H/U],"HOME",Table2[GameID],Table2[[#This Row],[GameID]],Table2[GameTime],"&lt;="&amp;Table2[[#This Row],[GameTime]])</f>
        <v>6</v>
      </c>
      <c r="S1776">
        <f>SUMIFS(Table2[number],Table2[Event],"Goal",Table2[H/U],"AWAY",Table2[GameID],Table2[[#This Row],[GameID]],Table2[GameTime],"&lt;="&amp;Table2[[#This Row],[GameTime]])</f>
        <v>8</v>
      </c>
      <c r="T1776" t="str">
        <f>IF(Table2[[#This Row],[Event]]="Goal",Table2[[#This Row],[Hscore]]&amp;"-"&amp;Table2[[#This Row],[Uscore]],"")</f>
        <v>6-8</v>
      </c>
      <c r="U1776">
        <v>3380</v>
      </c>
      <c r="V1776" s="1">
        <f>Table2[[#This Row],[GameTime]]-(Table2[[#This Row],[period]]-1)*1200</f>
        <v>980</v>
      </c>
      <c r="W1776" s="1">
        <f>ROUNDDOWN(Table2[[#This Row],[Time]]/60,0)</f>
        <v>16</v>
      </c>
      <c r="X1776" s="1">
        <f>ROUNDDOWN((Table2[[#This Row],[Time]]/60-Table2[[#This Row],[Time2]])*60,0)</f>
        <v>19</v>
      </c>
      <c r="Y1776" s="1">
        <f>IF(Table2[[#This Row],[Time2]]&lt;10,0&amp;Table2[[#This Row],[Time2]],Table2[[#This Row],[Time2]])</f>
        <v>16</v>
      </c>
      <c r="Z1776" s="1">
        <f>IF(Table2[[#This Row],[Time3]]&lt;10,0&amp;Table2[[#This Row],[Time3]],Table2[[#This Row],[Time3]])</f>
        <v>19</v>
      </c>
      <c r="AA1776" s="2" t="str">
        <f>Table2[[#This Row],[Time4]]&amp;":"&amp;Table2[[#This Row],[Time5]]</f>
        <v>16:19</v>
      </c>
      <c r="AB1776" s="1" t="str" cm="1">
        <f t="array" ref="AB1776">IFERROR(IF(Table2[[#This Row],[code]]="","",_xlfn.IFS(AND(Table2[[#This Row],[code]]&lt;400,Table2[[#This Row],[code]]&lt;&gt;""),2,Table2[[#This Row],[code]]&gt;500,4)),"")</f>
        <v/>
      </c>
      <c r="AC1776" s="1" t="str">
        <f>IF(Table2[[#This Row],[Event]]="Penalty",Table2[[#This Row],[number]],IF(Table2[[#This Row],[Event]]="Time-Out",401,""))</f>
        <v/>
      </c>
      <c r="AD1776" s="1">
        <f>ROW(A1775)</f>
        <v>1775</v>
      </c>
      <c r="AE1776" s="1">
        <f>COUNTIFS(Table2[GameID],Table2[[#This Row],[GameID]],Table2[Column1],"&lt;="&amp;Table2[[#This Row],[Column1]])-1</f>
        <v>14</v>
      </c>
    </row>
    <row r="1777" spans="1:31" x14ac:dyDescent="0.45">
      <c r="A1777" t="s">
        <v>391</v>
      </c>
      <c r="B1777" t="str">
        <f>_xlfn.TEXTBEFORE(Table2[[#This Row],[Kamp]]," - ")</f>
        <v>Blackhawks 2</v>
      </c>
      <c r="C1777" t="str">
        <f>_xlfn.TEXTAFTER(Table2[[#This Row],[Kamp]],"- ")</f>
        <v>ÅFK</v>
      </c>
      <c r="D1777">
        <v>44969</v>
      </c>
      <c r="E1777">
        <v>69462</v>
      </c>
      <c r="F1777">
        <v>20222023</v>
      </c>
      <c r="G1777" t="s">
        <v>372</v>
      </c>
      <c r="H1777" t="s">
        <v>670</v>
      </c>
      <c r="I1777" t="s">
        <v>678</v>
      </c>
      <c r="J1777">
        <v>3</v>
      </c>
      <c r="K1777">
        <v>29458</v>
      </c>
      <c r="L1777">
        <v>0</v>
      </c>
      <c r="M1777" t="s">
        <v>633</v>
      </c>
      <c r="N1777" t="s">
        <v>634</v>
      </c>
      <c r="O1777" t="s">
        <v>634</v>
      </c>
      <c r="P1777" t="s">
        <v>634</v>
      </c>
      <c r="Q1777" t="s">
        <v>634</v>
      </c>
      <c r="R1777">
        <f>SUMIFS(Table2[number],Table2[Event],"Goal",Table2[H/U],"HOME",Table2[GameID],Table2[[#This Row],[GameID]],Table2[GameTime],"&lt;="&amp;Table2[[#This Row],[GameTime]])</f>
        <v>6</v>
      </c>
      <c r="S1777">
        <f>SUMIFS(Table2[number],Table2[Event],"Goal",Table2[H/U],"AWAY",Table2[GameID],Table2[[#This Row],[GameID]],Table2[GameTime],"&lt;="&amp;Table2[[#This Row],[GameTime]])</f>
        <v>8</v>
      </c>
      <c r="T1777" t="str">
        <f>IF(Table2[[#This Row],[Event]]="Goal",Table2[[#This Row],[Hscore]]&amp;"-"&amp;Table2[[#This Row],[Uscore]],"")</f>
        <v/>
      </c>
      <c r="U1777">
        <v>3433</v>
      </c>
      <c r="V1777" s="1">
        <f>Table2[[#This Row],[GameTime]]-(Table2[[#This Row],[period]]-1)*1200</f>
        <v>1033</v>
      </c>
      <c r="W1777" s="1">
        <f>ROUNDDOWN(Table2[[#This Row],[Time]]/60,0)</f>
        <v>17</v>
      </c>
      <c r="X1777" s="1">
        <f>ROUNDDOWN((Table2[[#This Row],[Time]]/60-Table2[[#This Row],[Time2]])*60,0)</f>
        <v>12</v>
      </c>
      <c r="Y1777" s="1">
        <f>IF(Table2[[#This Row],[Time2]]&lt;10,0&amp;Table2[[#This Row],[Time2]],Table2[[#This Row],[Time2]])</f>
        <v>17</v>
      </c>
      <c r="Z1777" s="1">
        <f>IF(Table2[[#This Row],[Time3]]&lt;10,0&amp;Table2[[#This Row],[Time3]],Table2[[#This Row],[Time3]])</f>
        <v>12</v>
      </c>
      <c r="AA1777" s="2" t="str">
        <f>Table2[[#This Row],[Time4]]&amp;":"&amp;Table2[[#This Row],[Time5]]</f>
        <v>17:12</v>
      </c>
      <c r="AB1777" s="1" t="str" cm="1">
        <f t="array" ref="AB1777">IFERROR(IF(Table2[[#This Row],[code]]="","",_xlfn.IFS(AND(Table2[[#This Row],[code]]&lt;400,Table2[[#This Row],[code]]&lt;&gt;""),2,Table2[[#This Row],[code]]&gt;500,4)),"")</f>
        <v/>
      </c>
      <c r="AC1777" s="1">
        <f>IF(Table2[[#This Row],[Event]]="Penalty",Table2[[#This Row],[number]],IF(Table2[[#This Row],[Event]]="Time-Out",401,""))</f>
        <v>401</v>
      </c>
      <c r="AD1777" s="1">
        <f>ROW(A1776)</f>
        <v>1776</v>
      </c>
      <c r="AE1777" s="1">
        <f>COUNTIFS(Table2[GameID],Table2[[#This Row],[GameID]],Table2[Column1],"&lt;="&amp;Table2[[#This Row],[Column1]])-1</f>
        <v>15</v>
      </c>
    </row>
    <row r="1778" spans="1:31" x14ac:dyDescent="0.45">
      <c r="A1778" t="s">
        <v>391</v>
      </c>
      <c r="B1778" t="str">
        <f>_xlfn.TEXTBEFORE(Table2[[#This Row],[Kamp]]," - ")</f>
        <v>Blackhawks 2</v>
      </c>
      <c r="C1778" t="str">
        <f>_xlfn.TEXTAFTER(Table2[[#This Row],[Kamp]],"- ")</f>
        <v>ÅFK</v>
      </c>
      <c r="D1778">
        <v>44969</v>
      </c>
      <c r="E1778">
        <v>69462</v>
      </c>
      <c r="F1778">
        <v>20222023</v>
      </c>
      <c r="G1778" t="s">
        <v>372</v>
      </c>
      <c r="H1778" t="s">
        <v>670</v>
      </c>
      <c r="I1778" t="s">
        <v>678</v>
      </c>
      <c r="J1778">
        <v>3</v>
      </c>
      <c r="K1778">
        <v>29458</v>
      </c>
      <c r="L1778">
        <v>1</v>
      </c>
      <c r="M1778" t="s">
        <v>630</v>
      </c>
      <c r="N1778" t="s">
        <v>389</v>
      </c>
      <c r="O1778" t="s">
        <v>646</v>
      </c>
      <c r="P1778">
        <v>93</v>
      </c>
      <c r="Q1778">
        <v>21</v>
      </c>
      <c r="R1778">
        <f>SUMIFS(Table2[number],Table2[Event],"Goal",Table2[H/U],"HOME",Table2[GameID],Table2[[#This Row],[GameID]],Table2[GameTime],"&lt;="&amp;Table2[[#This Row],[GameTime]])</f>
        <v>7</v>
      </c>
      <c r="S1778">
        <f>SUMIFS(Table2[number],Table2[Event],"Goal",Table2[H/U],"AWAY",Table2[GameID],Table2[[#This Row],[GameID]],Table2[GameTime],"&lt;="&amp;Table2[[#This Row],[GameTime]])</f>
        <v>8</v>
      </c>
      <c r="T1778" t="str">
        <f>IF(Table2[[#This Row],[Event]]="Goal",Table2[[#This Row],[Hscore]]&amp;"-"&amp;Table2[[#This Row],[Uscore]],"")</f>
        <v>7-8</v>
      </c>
      <c r="U1778">
        <v>3526</v>
      </c>
      <c r="V1778" s="1">
        <f>Table2[[#This Row],[GameTime]]-(Table2[[#This Row],[period]]-1)*1200</f>
        <v>1126</v>
      </c>
      <c r="W1778" s="1">
        <f>ROUNDDOWN(Table2[[#This Row],[Time]]/60,0)</f>
        <v>18</v>
      </c>
      <c r="X1778" s="1">
        <f>ROUNDDOWN((Table2[[#This Row],[Time]]/60-Table2[[#This Row],[Time2]])*60,0)</f>
        <v>45</v>
      </c>
      <c r="Y1778" s="1">
        <f>IF(Table2[[#This Row],[Time2]]&lt;10,0&amp;Table2[[#This Row],[Time2]],Table2[[#This Row],[Time2]])</f>
        <v>18</v>
      </c>
      <c r="Z1778" s="1">
        <f>IF(Table2[[#This Row],[Time3]]&lt;10,0&amp;Table2[[#This Row],[Time3]],Table2[[#This Row],[Time3]])</f>
        <v>45</v>
      </c>
      <c r="AA1778" s="2" t="str">
        <f>Table2[[#This Row],[Time4]]&amp;":"&amp;Table2[[#This Row],[Time5]]</f>
        <v>18:45</v>
      </c>
      <c r="AB1778" s="1" t="str" cm="1">
        <f t="array" ref="AB1778">IFERROR(IF(Table2[[#This Row],[code]]="","",_xlfn.IFS(AND(Table2[[#This Row],[code]]&lt;400,Table2[[#This Row],[code]]&lt;&gt;""),2,Table2[[#This Row],[code]]&gt;500,4)),"")</f>
        <v/>
      </c>
      <c r="AC1778" s="1" t="str">
        <f>IF(Table2[[#This Row],[Event]]="Penalty",Table2[[#This Row],[number]],IF(Table2[[#This Row],[Event]]="Time-Out",401,""))</f>
        <v/>
      </c>
      <c r="AD1778" s="1">
        <f>ROW(A1777)</f>
        <v>1777</v>
      </c>
      <c r="AE1778" s="1">
        <f>COUNTIFS(Table2[GameID],Table2[[#This Row],[GameID]],Table2[Column1],"&lt;="&amp;Table2[[#This Row],[Column1]])-1</f>
        <v>16</v>
      </c>
    </row>
    <row r="1779" spans="1:31" x14ac:dyDescent="0.45">
      <c r="A1779" t="s">
        <v>168</v>
      </c>
      <c r="B1779" t="str">
        <f>_xlfn.TEXTBEFORE(Table2[[#This Row],[Kamp]]," - ")</f>
        <v>Aab</v>
      </c>
      <c r="C1779" t="str">
        <f>_xlfn.TEXTAFTER(Table2[[#This Row],[Kamp]],"- ")</f>
        <v>ÅFK</v>
      </c>
      <c r="D1779">
        <v>44975</v>
      </c>
      <c r="E1779">
        <v>69463</v>
      </c>
      <c r="F1779">
        <v>20222023</v>
      </c>
      <c r="G1779" t="s">
        <v>372</v>
      </c>
      <c r="H1779" t="s">
        <v>669</v>
      </c>
      <c r="I1779" t="s">
        <v>678</v>
      </c>
      <c r="J1779">
        <v>2</v>
      </c>
      <c r="K1779">
        <v>29501</v>
      </c>
      <c r="L1779">
        <v>201</v>
      </c>
      <c r="M1779" t="s">
        <v>631</v>
      </c>
      <c r="N1779" t="s">
        <v>180</v>
      </c>
      <c r="O1779" t="s">
        <v>634</v>
      </c>
      <c r="P1779">
        <v>73</v>
      </c>
      <c r="Q1779" t="s">
        <v>634</v>
      </c>
      <c r="R1779">
        <f>SUMIFS(Table2[number],Table2[Event],"Goal",Table2[H/U],"HOME",Table2[GameID],Table2[[#This Row],[GameID]],Table2[GameTime],"&lt;="&amp;Table2[[#This Row],[GameTime]])</f>
        <v>0</v>
      </c>
      <c r="S1779">
        <f>SUMIFS(Table2[number],Table2[Event],"Goal",Table2[H/U],"AWAY",Table2[GameID],Table2[[#This Row],[GameID]],Table2[GameTime],"&lt;="&amp;Table2[[#This Row],[GameTime]])</f>
        <v>0</v>
      </c>
      <c r="T1779" t="str">
        <f>IF(Table2[[#This Row],[Event]]="Goal",Table2[[#This Row],[Hscore]]&amp;"-"&amp;Table2[[#This Row],[Uscore]],"")</f>
        <v/>
      </c>
      <c r="U1779">
        <v>1502</v>
      </c>
      <c r="V1779" s="1">
        <f>Table2[[#This Row],[GameTime]]-(Table2[[#This Row],[period]]-1)*1200</f>
        <v>302</v>
      </c>
      <c r="W1779" s="1">
        <f>ROUNDDOWN(Table2[[#This Row],[Time]]/60,0)</f>
        <v>5</v>
      </c>
      <c r="X1779" s="1">
        <f>ROUNDDOWN((Table2[[#This Row],[Time]]/60-Table2[[#This Row],[Time2]])*60,0)</f>
        <v>1</v>
      </c>
      <c r="Y1779" s="1" t="str">
        <f>IF(Table2[[#This Row],[Time2]]&lt;10,0&amp;Table2[[#This Row],[Time2]],Table2[[#This Row],[Time2]])</f>
        <v>05</v>
      </c>
      <c r="Z1779" s="1" t="str">
        <f>IF(Table2[[#This Row],[Time3]]&lt;10,0&amp;Table2[[#This Row],[Time3]],Table2[[#This Row],[Time3]])</f>
        <v>01</v>
      </c>
      <c r="AA1779" s="2" t="str">
        <f>Table2[[#This Row],[Time4]]&amp;":"&amp;Table2[[#This Row],[Time5]]</f>
        <v>05:01</v>
      </c>
      <c r="AB1779" s="1" cm="1">
        <f t="array" ref="AB1779">IFERROR(IF(Table2[[#This Row],[code]]="","",_xlfn.IFS(AND(Table2[[#This Row],[code]]&lt;400,Table2[[#This Row],[code]]&lt;&gt;""),2,Table2[[#This Row],[code]]&gt;500,4)),"")</f>
        <v>2</v>
      </c>
      <c r="AC1779" s="1">
        <f>IF(Table2[[#This Row],[Event]]="Penalty",Table2[[#This Row],[number]],IF(Table2[[#This Row],[Event]]="Time-Out",401,""))</f>
        <v>201</v>
      </c>
      <c r="AD1779" s="1">
        <f>ROW(A1778)</f>
        <v>1778</v>
      </c>
      <c r="AE1779" s="1">
        <f>COUNTIFS(Table2[GameID],Table2[[#This Row],[GameID]],Table2[Column1],"&lt;="&amp;Table2[[#This Row],[Column1]])-1</f>
        <v>0</v>
      </c>
    </row>
    <row r="1780" spans="1:31" x14ac:dyDescent="0.45">
      <c r="A1780" t="s">
        <v>168</v>
      </c>
      <c r="B1780" t="str">
        <f>_xlfn.TEXTBEFORE(Table2[[#This Row],[Kamp]]," - ")</f>
        <v>Aab</v>
      </c>
      <c r="C1780" t="str">
        <f>_xlfn.TEXTAFTER(Table2[[#This Row],[Kamp]],"- ")</f>
        <v>ÅFK</v>
      </c>
      <c r="D1780">
        <v>44975</v>
      </c>
      <c r="E1780">
        <v>69463</v>
      </c>
      <c r="F1780">
        <v>20222023</v>
      </c>
      <c r="G1780" t="s">
        <v>372</v>
      </c>
      <c r="H1780" t="s">
        <v>666</v>
      </c>
      <c r="I1780" t="s">
        <v>677</v>
      </c>
      <c r="J1780">
        <v>2</v>
      </c>
      <c r="K1780">
        <v>29503</v>
      </c>
      <c r="L1780">
        <v>1</v>
      </c>
      <c r="M1780" t="s">
        <v>630</v>
      </c>
      <c r="N1780" t="s">
        <v>150</v>
      </c>
      <c r="O1780" t="s">
        <v>186</v>
      </c>
      <c r="P1780">
        <v>6</v>
      </c>
      <c r="Q1780">
        <v>30</v>
      </c>
      <c r="R1780">
        <f>SUMIFS(Table2[number],Table2[Event],"Goal",Table2[H/U],"HOME",Table2[GameID],Table2[[#This Row],[GameID]],Table2[GameTime],"&lt;="&amp;Table2[[#This Row],[GameTime]])</f>
        <v>0</v>
      </c>
      <c r="S1780">
        <f>SUMIFS(Table2[number],Table2[Event],"Goal",Table2[H/U],"AWAY",Table2[GameID],Table2[[#This Row],[GameID]],Table2[GameTime],"&lt;="&amp;Table2[[#This Row],[GameTime]])</f>
        <v>1</v>
      </c>
      <c r="T1780" t="str">
        <f>IF(Table2[[#This Row],[Event]]="Goal",Table2[[#This Row],[Hscore]]&amp;"-"&amp;Table2[[#This Row],[Uscore]],"")</f>
        <v>0-1</v>
      </c>
      <c r="U1780">
        <v>1620</v>
      </c>
      <c r="V1780" s="1">
        <f>Table2[[#This Row],[GameTime]]-(Table2[[#This Row],[period]]-1)*1200</f>
        <v>420</v>
      </c>
      <c r="W1780" s="1">
        <f>ROUNDDOWN(Table2[[#This Row],[Time]]/60,0)</f>
        <v>7</v>
      </c>
      <c r="X1780" s="1">
        <f>ROUNDDOWN((Table2[[#This Row],[Time]]/60-Table2[[#This Row],[Time2]])*60,0)</f>
        <v>0</v>
      </c>
      <c r="Y1780" s="1" t="str">
        <f>IF(Table2[[#This Row],[Time2]]&lt;10,0&amp;Table2[[#This Row],[Time2]],Table2[[#This Row],[Time2]])</f>
        <v>07</v>
      </c>
      <c r="Z1780" s="1" t="str">
        <f>IF(Table2[[#This Row],[Time3]]&lt;10,0&amp;Table2[[#This Row],[Time3]],Table2[[#This Row],[Time3]])</f>
        <v>00</v>
      </c>
      <c r="AA1780" s="2" t="str">
        <f>Table2[[#This Row],[Time4]]&amp;":"&amp;Table2[[#This Row],[Time5]]</f>
        <v>07:00</v>
      </c>
      <c r="AB1780" s="1" t="str" cm="1">
        <f t="array" ref="AB1780">IFERROR(IF(Table2[[#This Row],[code]]="","",_xlfn.IFS(AND(Table2[[#This Row],[code]]&lt;400,Table2[[#This Row],[code]]&lt;&gt;""),2,Table2[[#This Row],[code]]&gt;500,4)),"")</f>
        <v/>
      </c>
      <c r="AC1780" s="1" t="str">
        <f>IF(Table2[[#This Row],[Event]]="Penalty",Table2[[#This Row],[number]],IF(Table2[[#This Row],[Event]]="Time-Out",401,""))</f>
        <v/>
      </c>
      <c r="AD1780" s="1">
        <f>ROW(A1779)</f>
        <v>1779</v>
      </c>
      <c r="AE1780" s="1">
        <f>COUNTIFS(Table2[GameID],Table2[[#This Row],[GameID]],Table2[Column1],"&lt;="&amp;Table2[[#This Row],[Column1]])-1</f>
        <v>1</v>
      </c>
    </row>
    <row r="1781" spans="1:31" x14ac:dyDescent="0.45">
      <c r="A1781" t="s">
        <v>168</v>
      </c>
      <c r="B1781" t="str">
        <f>_xlfn.TEXTBEFORE(Table2[[#This Row],[Kamp]]," - ")</f>
        <v>Aab</v>
      </c>
      <c r="C1781" t="str">
        <f>_xlfn.TEXTAFTER(Table2[[#This Row],[Kamp]],"- ")</f>
        <v>ÅFK</v>
      </c>
      <c r="D1781">
        <v>44975</v>
      </c>
      <c r="E1781">
        <v>69463</v>
      </c>
      <c r="F1781">
        <v>20222023</v>
      </c>
      <c r="G1781" t="s">
        <v>372</v>
      </c>
      <c r="H1781" t="s">
        <v>666</v>
      </c>
      <c r="I1781" t="s">
        <v>677</v>
      </c>
      <c r="J1781">
        <v>2</v>
      </c>
      <c r="K1781">
        <v>29503</v>
      </c>
      <c r="L1781">
        <v>1</v>
      </c>
      <c r="M1781" t="s">
        <v>630</v>
      </c>
      <c r="N1781" t="s">
        <v>150</v>
      </c>
      <c r="O1781" t="s">
        <v>634</v>
      </c>
      <c r="P1781">
        <v>6</v>
      </c>
      <c r="Q1781" t="s">
        <v>634</v>
      </c>
      <c r="R1781">
        <f>SUMIFS(Table2[number],Table2[Event],"Goal",Table2[H/U],"HOME",Table2[GameID],Table2[[#This Row],[GameID]],Table2[GameTime],"&lt;="&amp;Table2[[#This Row],[GameTime]])</f>
        <v>0</v>
      </c>
      <c r="S1781">
        <f>SUMIFS(Table2[number],Table2[Event],"Goal",Table2[H/U],"AWAY",Table2[GameID],Table2[[#This Row],[GameID]],Table2[GameTime],"&lt;="&amp;Table2[[#This Row],[GameTime]])</f>
        <v>2</v>
      </c>
      <c r="T1781" t="str">
        <f>IF(Table2[[#This Row],[Event]]="Goal",Table2[[#This Row],[Hscore]]&amp;"-"&amp;Table2[[#This Row],[Uscore]],"")</f>
        <v>0-2</v>
      </c>
      <c r="U1781">
        <v>2023</v>
      </c>
      <c r="V1781" s="1">
        <f>Table2[[#This Row],[GameTime]]-(Table2[[#This Row],[period]]-1)*1200</f>
        <v>823</v>
      </c>
      <c r="W1781" s="1">
        <f>ROUNDDOWN(Table2[[#This Row],[Time]]/60,0)</f>
        <v>13</v>
      </c>
      <c r="X1781" s="1">
        <f>ROUNDDOWN((Table2[[#This Row],[Time]]/60-Table2[[#This Row],[Time2]])*60,0)</f>
        <v>43</v>
      </c>
      <c r="Y1781" s="1">
        <f>IF(Table2[[#This Row],[Time2]]&lt;10,0&amp;Table2[[#This Row],[Time2]],Table2[[#This Row],[Time2]])</f>
        <v>13</v>
      </c>
      <c r="Z1781" s="1">
        <f>IF(Table2[[#This Row],[Time3]]&lt;10,0&amp;Table2[[#This Row],[Time3]],Table2[[#This Row],[Time3]])</f>
        <v>43</v>
      </c>
      <c r="AA1781" s="2" t="str">
        <f>Table2[[#This Row],[Time4]]&amp;":"&amp;Table2[[#This Row],[Time5]]</f>
        <v>13:43</v>
      </c>
      <c r="AB1781" s="1" t="str" cm="1">
        <f t="array" ref="AB1781">IFERROR(IF(Table2[[#This Row],[code]]="","",_xlfn.IFS(AND(Table2[[#This Row],[code]]&lt;400,Table2[[#This Row],[code]]&lt;&gt;""),2,Table2[[#This Row],[code]]&gt;500,4)),"")</f>
        <v/>
      </c>
      <c r="AC1781" s="1" t="str">
        <f>IF(Table2[[#This Row],[Event]]="Penalty",Table2[[#This Row],[number]],IF(Table2[[#This Row],[Event]]="Time-Out",401,""))</f>
        <v/>
      </c>
      <c r="AD1781" s="1">
        <f>ROW(A1780)</f>
        <v>1780</v>
      </c>
      <c r="AE1781" s="1">
        <f>COUNTIFS(Table2[GameID],Table2[[#This Row],[GameID]],Table2[Column1],"&lt;="&amp;Table2[[#This Row],[Column1]])-1</f>
        <v>2</v>
      </c>
    </row>
    <row r="1782" spans="1:31" x14ac:dyDescent="0.45">
      <c r="A1782" t="s">
        <v>168</v>
      </c>
      <c r="B1782" t="str">
        <f>_xlfn.TEXTBEFORE(Table2[[#This Row],[Kamp]]," - ")</f>
        <v>Aab</v>
      </c>
      <c r="C1782" t="str">
        <f>_xlfn.TEXTAFTER(Table2[[#This Row],[Kamp]],"- ")</f>
        <v>ÅFK</v>
      </c>
      <c r="D1782">
        <v>44975</v>
      </c>
      <c r="E1782">
        <v>69463</v>
      </c>
      <c r="F1782">
        <v>20222023</v>
      </c>
      <c r="G1782" t="s">
        <v>372</v>
      </c>
      <c r="H1782" t="s">
        <v>666</v>
      </c>
      <c r="I1782" t="s">
        <v>677</v>
      </c>
      <c r="J1782">
        <v>2</v>
      </c>
      <c r="K1782">
        <v>29503</v>
      </c>
      <c r="L1782">
        <v>1</v>
      </c>
      <c r="M1782" t="s">
        <v>630</v>
      </c>
      <c r="N1782" t="s">
        <v>150</v>
      </c>
      <c r="O1782" t="s">
        <v>184</v>
      </c>
      <c r="P1782">
        <v>6</v>
      </c>
      <c r="Q1782">
        <v>9</v>
      </c>
      <c r="R1782">
        <f>SUMIFS(Table2[number],Table2[Event],"Goal",Table2[H/U],"HOME",Table2[GameID],Table2[[#This Row],[GameID]],Table2[GameTime],"&lt;="&amp;Table2[[#This Row],[GameTime]])</f>
        <v>0</v>
      </c>
      <c r="S1782">
        <f>SUMIFS(Table2[number],Table2[Event],"Goal",Table2[H/U],"AWAY",Table2[GameID],Table2[[#This Row],[GameID]],Table2[GameTime],"&lt;="&amp;Table2[[#This Row],[GameTime]])</f>
        <v>3</v>
      </c>
      <c r="T1782" t="str">
        <f>IF(Table2[[#This Row],[Event]]="Goal",Table2[[#This Row],[Hscore]]&amp;"-"&amp;Table2[[#This Row],[Uscore]],"")</f>
        <v>0-3</v>
      </c>
      <c r="U1782">
        <v>2127</v>
      </c>
      <c r="V1782" s="1">
        <f>Table2[[#This Row],[GameTime]]-(Table2[[#This Row],[period]]-1)*1200</f>
        <v>927</v>
      </c>
      <c r="W1782" s="1">
        <f>ROUNDDOWN(Table2[[#This Row],[Time]]/60,0)</f>
        <v>15</v>
      </c>
      <c r="X1782" s="1">
        <f>ROUNDDOWN((Table2[[#This Row],[Time]]/60-Table2[[#This Row],[Time2]])*60,0)</f>
        <v>27</v>
      </c>
      <c r="Y1782" s="1">
        <f>IF(Table2[[#This Row],[Time2]]&lt;10,0&amp;Table2[[#This Row],[Time2]],Table2[[#This Row],[Time2]])</f>
        <v>15</v>
      </c>
      <c r="Z1782" s="1">
        <f>IF(Table2[[#This Row],[Time3]]&lt;10,0&amp;Table2[[#This Row],[Time3]],Table2[[#This Row],[Time3]])</f>
        <v>27</v>
      </c>
      <c r="AA1782" s="2" t="str">
        <f>Table2[[#This Row],[Time4]]&amp;":"&amp;Table2[[#This Row],[Time5]]</f>
        <v>15:27</v>
      </c>
      <c r="AB1782" s="1" t="str" cm="1">
        <f t="array" ref="AB1782">IFERROR(IF(Table2[[#This Row],[code]]="","",_xlfn.IFS(AND(Table2[[#This Row],[code]]&lt;400,Table2[[#This Row],[code]]&lt;&gt;""),2,Table2[[#This Row],[code]]&gt;500,4)),"")</f>
        <v/>
      </c>
      <c r="AC1782" s="1" t="str">
        <f>IF(Table2[[#This Row],[Event]]="Penalty",Table2[[#This Row],[number]],IF(Table2[[#This Row],[Event]]="Time-Out",401,""))</f>
        <v/>
      </c>
      <c r="AD1782" s="1">
        <f>ROW(A1781)</f>
        <v>1781</v>
      </c>
      <c r="AE1782" s="1">
        <f>COUNTIFS(Table2[GameID],Table2[[#This Row],[GameID]],Table2[Column1],"&lt;="&amp;Table2[[#This Row],[Column1]])-1</f>
        <v>3</v>
      </c>
    </row>
    <row r="1783" spans="1:31" x14ac:dyDescent="0.45">
      <c r="A1783" t="s">
        <v>168</v>
      </c>
      <c r="B1783" t="str">
        <f>_xlfn.TEXTBEFORE(Table2[[#This Row],[Kamp]]," - ")</f>
        <v>Aab</v>
      </c>
      <c r="C1783" t="str">
        <f>_xlfn.TEXTAFTER(Table2[[#This Row],[Kamp]],"- ")</f>
        <v>ÅFK</v>
      </c>
      <c r="D1783">
        <v>44975</v>
      </c>
      <c r="E1783">
        <v>69463</v>
      </c>
      <c r="F1783">
        <v>20222023</v>
      </c>
      <c r="G1783" t="s">
        <v>372</v>
      </c>
      <c r="H1783" t="s">
        <v>666</v>
      </c>
      <c r="I1783" t="s">
        <v>677</v>
      </c>
      <c r="J1783">
        <v>2</v>
      </c>
      <c r="K1783">
        <v>29503</v>
      </c>
      <c r="L1783">
        <v>1</v>
      </c>
      <c r="M1783" t="s">
        <v>630</v>
      </c>
      <c r="N1783" t="s">
        <v>150</v>
      </c>
      <c r="O1783" t="s">
        <v>157</v>
      </c>
      <c r="P1783">
        <v>6</v>
      </c>
      <c r="Q1783">
        <v>77</v>
      </c>
      <c r="R1783">
        <f>SUMIFS(Table2[number],Table2[Event],"Goal",Table2[H/U],"HOME",Table2[GameID],Table2[[#This Row],[GameID]],Table2[GameTime],"&lt;="&amp;Table2[[#This Row],[GameTime]])</f>
        <v>0</v>
      </c>
      <c r="S1783">
        <f>SUMIFS(Table2[number],Table2[Event],"Goal",Table2[H/U],"AWAY",Table2[GameID],Table2[[#This Row],[GameID]],Table2[GameTime],"&lt;="&amp;Table2[[#This Row],[GameTime]])</f>
        <v>4</v>
      </c>
      <c r="T1783" t="str">
        <f>IF(Table2[[#This Row],[Event]]="Goal",Table2[[#This Row],[Hscore]]&amp;"-"&amp;Table2[[#This Row],[Uscore]],"")</f>
        <v>0-4</v>
      </c>
      <c r="U1783">
        <v>2195</v>
      </c>
      <c r="V1783" s="1">
        <f>Table2[[#This Row],[GameTime]]-(Table2[[#This Row],[period]]-1)*1200</f>
        <v>995</v>
      </c>
      <c r="W1783" s="1">
        <f>ROUNDDOWN(Table2[[#This Row],[Time]]/60,0)</f>
        <v>16</v>
      </c>
      <c r="X1783" s="1">
        <f>ROUNDDOWN((Table2[[#This Row],[Time]]/60-Table2[[#This Row],[Time2]])*60,0)</f>
        <v>34</v>
      </c>
      <c r="Y1783" s="1">
        <f>IF(Table2[[#This Row],[Time2]]&lt;10,0&amp;Table2[[#This Row],[Time2]],Table2[[#This Row],[Time2]])</f>
        <v>16</v>
      </c>
      <c r="Z1783" s="1">
        <f>IF(Table2[[#This Row],[Time3]]&lt;10,0&amp;Table2[[#This Row],[Time3]],Table2[[#This Row],[Time3]])</f>
        <v>34</v>
      </c>
      <c r="AA1783" s="2" t="str">
        <f>Table2[[#This Row],[Time4]]&amp;":"&amp;Table2[[#This Row],[Time5]]</f>
        <v>16:34</v>
      </c>
      <c r="AB1783" s="1" t="str" cm="1">
        <f t="array" ref="AB1783">IFERROR(IF(Table2[[#This Row],[code]]="","",_xlfn.IFS(AND(Table2[[#This Row],[code]]&lt;400,Table2[[#This Row],[code]]&lt;&gt;""),2,Table2[[#This Row],[code]]&gt;500,4)),"")</f>
        <v/>
      </c>
      <c r="AC1783" s="1" t="str">
        <f>IF(Table2[[#This Row],[Event]]="Penalty",Table2[[#This Row],[number]],IF(Table2[[#This Row],[Event]]="Time-Out",401,""))</f>
        <v/>
      </c>
      <c r="AD1783" s="1">
        <f>ROW(A1782)</f>
        <v>1782</v>
      </c>
      <c r="AE1783" s="1">
        <f>COUNTIFS(Table2[GameID],Table2[[#This Row],[GameID]],Table2[Column1],"&lt;="&amp;Table2[[#This Row],[Column1]])-1</f>
        <v>4</v>
      </c>
    </row>
    <row r="1784" spans="1:31" x14ac:dyDescent="0.45">
      <c r="A1784" t="s">
        <v>168</v>
      </c>
      <c r="B1784" t="str">
        <f>_xlfn.TEXTBEFORE(Table2[[#This Row],[Kamp]]," - ")</f>
        <v>Aab</v>
      </c>
      <c r="C1784" t="str">
        <f>_xlfn.TEXTAFTER(Table2[[#This Row],[Kamp]],"- ")</f>
        <v>ÅFK</v>
      </c>
      <c r="D1784">
        <v>44975</v>
      </c>
      <c r="E1784">
        <v>69463</v>
      </c>
      <c r="F1784">
        <v>20222023</v>
      </c>
      <c r="G1784" t="s">
        <v>372</v>
      </c>
      <c r="H1784" t="s">
        <v>666</v>
      </c>
      <c r="I1784" t="s">
        <v>677</v>
      </c>
      <c r="J1784">
        <v>2</v>
      </c>
      <c r="K1784">
        <v>29503</v>
      </c>
      <c r="L1784">
        <v>1</v>
      </c>
      <c r="M1784" t="s">
        <v>630</v>
      </c>
      <c r="N1784" t="s">
        <v>186</v>
      </c>
      <c r="O1784" t="s">
        <v>151</v>
      </c>
      <c r="P1784">
        <v>30</v>
      </c>
      <c r="Q1784">
        <v>8</v>
      </c>
      <c r="R1784">
        <f>SUMIFS(Table2[number],Table2[Event],"Goal",Table2[H/U],"HOME",Table2[GameID],Table2[[#This Row],[GameID]],Table2[GameTime],"&lt;="&amp;Table2[[#This Row],[GameTime]])</f>
        <v>0</v>
      </c>
      <c r="S1784">
        <f>SUMIFS(Table2[number],Table2[Event],"Goal",Table2[H/U],"AWAY",Table2[GameID],Table2[[#This Row],[GameID]],Table2[GameTime],"&lt;="&amp;Table2[[#This Row],[GameTime]])</f>
        <v>5</v>
      </c>
      <c r="T1784" t="str">
        <f>IF(Table2[[#This Row],[Event]]="Goal",Table2[[#This Row],[Hscore]]&amp;"-"&amp;Table2[[#This Row],[Uscore]],"")</f>
        <v>0-5</v>
      </c>
      <c r="U1784">
        <v>2338</v>
      </c>
      <c r="V1784" s="1">
        <f>Table2[[#This Row],[GameTime]]-(Table2[[#This Row],[period]]-1)*1200</f>
        <v>1138</v>
      </c>
      <c r="W1784" s="1">
        <f>ROUNDDOWN(Table2[[#This Row],[Time]]/60,0)</f>
        <v>18</v>
      </c>
      <c r="X1784" s="1">
        <f>ROUNDDOWN((Table2[[#This Row],[Time]]/60-Table2[[#This Row],[Time2]])*60,0)</f>
        <v>57</v>
      </c>
      <c r="Y1784" s="1">
        <f>IF(Table2[[#This Row],[Time2]]&lt;10,0&amp;Table2[[#This Row],[Time2]],Table2[[#This Row],[Time2]])</f>
        <v>18</v>
      </c>
      <c r="Z1784" s="1">
        <f>IF(Table2[[#This Row],[Time3]]&lt;10,0&amp;Table2[[#This Row],[Time3]],Table2[[#This Row],[Time3]])</f>
        <v>57</v>
      </c>
      <c r="AA1784" s="2" t="str">
        <f>Table2[[#This Row],[Time4]]&amp;":"&amp;Table2[[#This Row],[Time5]]</f>
        <v>18:57</v>
      </c>
      <c r="AB1784" s="1" t="str" cm="1">
        <f t="array" ref="AB1784">IFERROR(IF(Table2[[#This Row],[code]]="","",_xlfn.IFS(AND(Table2[[#This Row],[code]]&lt;400,Table2[[#This Row],[code]]&lt;&gt;""),2,Table2[[#This Row],[code]]&gt;500,4)),"")</f>
        <v/>
      </c>
      <c r="AC1784" s="1" t="str">
        <f>IF(Table2[[#This Row],[Event]]="Penalty",Table2[[#This Row],[number]],IF(Table2[[#This Row],[Event]]="Time-Out",401,""))</f>
        <v/>
      </c>
      <c r="AD1784" s="1">
        <f>ROW(A1783)</f>
        <v>1783</v>
      </c>
      <c r="AE1784" s="1">
        <f>COUNTIFS(Table2[GameID],Table2[[#This Row],[GameID]],Table2[Column1],"&lt;="&amp;Table2[[#This Row],[Column1]])-1</f>
        <v>5</v>
      </c>
    </row>
    <row r="1785" spans="1:31" x14ac:dyDescent="0.45">
      <c r="A1785" t="s">
        <v>168</v>
      </c>
      <c r="B1785" t="str">
        <f>_xlfn.TEXTBEFORE(Table2[[#This Row],[Kamp]]," - ")</f>
        <v>Aab</v>
      </c>
      <c r="C1785" t="str">
        <f>_xlfn.TEXTAFTER(Table2[[#This Row],[Kamp]],"- ")</f>
        <v>ÅFK</v>
      </c>
      <c r="D1785">
        <v>44975</v>
      </c>
      <c r="E1785">
        <v>69463</v>
      </c>
      <c r="F1785">
        <v>20222023</v>
      </c>
      <c r="G1785" t="s">
        <v>372</v>
      </c>
      <c r="H1785" t="s">
        <v>669</v>
      </c>
      <c r="I1785" t="s">
        <v>678</v>
      </c>
      <c r="J1785">
        <v>2</v>
      </c>
      <c r="K1785">
        <v>29501</v>
      </c>
      <c r="L1785">
        <v>201</v>
      </c>
      <c r="M1785" t="s">
        <v>631</v>
      </c>
      <c r="N1785" t="s">
        <v>395</v>
      </c>
      <c r="O1785" t="s">
        <v>634</v>
      </c>
      <c r="P1785">
        <v>88</v>
      </c>
      <c r="Q1785" t="s">
        <v>634</v>
      </c>
      <c r="R1785">
        <f>SUMIFS(Table2[number],Table2[Event],"Goal",Table2[H/U],"HOME",Table2[GameID],Table2[[#This Row],[GameID]],Table2[GameTime],"&lt;="&amp;Table2[[#This Row],[GameTime]])</f>
        <v>0</v>
      </c>
      <c r="S1785">
        <f>SUMIFS(Table2[number],Table2[Event],"Goal",Table2[H/U],"AWAY",Table2[GameID],Table2[[#This Row],[GameID]],Table2[GameTime],"&lt;="&amp;Table2[[#This Row],[GameTime]])</f>
        <v>5</v>
      </c>
      <c r="T1785" t="str">
        <f>IF(Table2[[#This Row],[Event]]="Goal",Table2[[#This Row],[Hscore]]&amp;"-"&amp;Table2[[#This Row],[Uscore]],"")</f>
        <v/>
      </c>
      <c r="U1785">
        <v>2377</v>
      </c>
      <c r="V1785" s="1">
        <f>Table2[[#This Row],[GameTime]]-(Table2[[#This Row],[period]]-1)*1200</f>
        <v>1177</v>
      </c>
      <c r="W1785" s="1">
        <f>ROUNDDOWN(Table2[[#This Row],[Time]]/60,0)</f>
        <v>19</v>
      </c>
      <c r="X1785" s="1">
        <f>ROUNDDOWN((Table2[[#This Row],[Time]]/60-Table2[[#This Row],[Time2]])*60,0)</f>
        <v>37</v>
      </c>
      <c r="Y1785" s="1">
        <f>IF(Table2[[#This Row],[Time2]]&lt;10,0&amp;Table2[[#This Row],[Time2]],Table2[[#This Row],[Time2]])</f>
        <v>19</v>
      </c>
      <c r="Z1785" s="1">
        <f>IF(Table2[[#This Row],[Time3]]&lt;10,0&amp;Table2[[#This Row],[Time3]],Table2[[#This Row],[Time3]])</f>
        <v>37</v>
      </c>
      <c r="AA1785" s="2" t="str">
        <f>Table2[[#This Row],[Time4]]&amp;":"&amp;Table2[[#This Row],[Time5]]</f>
        <v>19:37</v>
      </c>
      <c r="AB1785" s="1" cm="1">
        <f t="array" ref="AB1785">IFERROR(IF(Table2[[#This Row],[code]]="","",_xlfn.IFS(AND(Table2[[#This Row],[code]]&lt;400,Table2[[#This Row],[code]]&lt;&gt;""),2,Table2[[#This Row],[code]]&gt;500,4)),"")</f>
        <v>2</v>
      </c>
      <c r="AC1785" s="1">
        <f>IF(Table2[[#This Row],[Event]]="Penalty",Table2[[#This Row],[number]],IF(Table2[[#This Row],[Event]]="Time-Out",401,""))</f>
        <v>201</v>
      </c>
      <c r="AD1785" s="1">
        <f>ROW(A1784)</f>
        <v>1784</v>
      </c>
      <c r="AE1785" s="1">
        <f>COUNTIFS(Table2[GameID],Table2[[#This Row],[GameID]],Table2[Column1],"&lt;="&amp;Table2[[#This Row],[Column1]])-1</f>
        <v>6</v>
      </c>
    </row>
    <row r="1786" spans="1:31" x14ac:dyDescent="0.45">
      <c r="A1786" t="s">
        <v>168</v>
      </c>
      <c r="B1786" t="str">
        <f>_xlfn.TEXTBEFORE(Table2[[#This Row],[Kamp]]," - ")</f>
        <v>Aab</v>
      </c>
      <c r="C1786" t="str">
        <f>_xlfn.TEXTAFTER(Table2[[#This Row],[Kamp]],"- ")</f>
        <v>ÅFK</v>
      </c>
      <c r="D1786">
        <v>44975</v>
      </c>
      <c r="E1786">
        <v>69463</v>
      </c>
      <c r="F1786">
        <v>20222023</v>
      </c>
      <c r="G1786" t="s">
        <v>372</v>
      </c>
      <c r="H1786" t="s">
        <v>666</v>
      </c>
      <c r="I1786" t="s">
        <v>677</v>
      </c>
      <c r="J1786">
        <v>3</v>
      </c>
      <c r="K1786">
        <v>29503</v>
      </c>
      <c r="L1786">
        <v>1</v>
      </c>
      <c r="M1786" t="s">
        <v>630</v>
      </c>
      <c r="N1786" t="s">
        <v>152</v>
      </c>
      <c r="O1786" t="s">
        <v>186</v>
      </c>
      <c r="P1786">
        <v>14</v>
      </c>
      <c r="Q1786">
        <v>30</v>
      </c>
      <c r="R1786">
        <f>SUMIFS(Table2[number],Table2[Event],"Goal",Table2[H/U],"HOME",Table2[GameID],Table2[[#This Row],[GameID]],Table2[GameTime],"&lt;="&amp;Table2[[#This Row],[GameTime]])</f>
        <v>0</v>
      </c>
      <c r="S1786">
        <f>SUMIFS(Table2[number],Table2[Event],"Goal",Table2[H/U],"AWAY",Table2[GameID],Table2[[#This Row],[GameID]],Table2[GameTime],"&lt;="&amp;Table2[[#This Row],[GameTime]])</f>
        <v>6</v>
      </c>
      <c r="T1786" t="str">
        <f>IF(Table2[[#This Row],[Event]]="Goal",Table2[[#This Row],[Hscore]]&amp;"-"&amp;Table2[[#This Row],[Uscore]],"")</f>
        <v>0-6</v>
      </c>
      <c r="U1786">
        <v>2858</v>
      </c>
      <c r="V1786" s="1">
        <f>Table2[[#This Row],[GameTime]]-(Table2[[#This Row],[period]]-1)*1200</f>
        <v>458</v>
      </c>
      <c r="W1786" s="1">
        <f>ROUNDDOWN(Table2[[#This Row],[Time]]/60,0)</f>
        <v>7</v>
      </c>
      <c r="X1786" s="1">
        <f>ROUNDDOWN((Table2[[#This Row],[Time]]/60-Table2[[#This Row],[Time2]])*60,0)</f>
        <v>38</v>
      </c>
      <c r="Y1786" s="1" t="str">
        <f>IF(Table2[[#This Row],[Time2]]&lt;10,0&amp;Table2[[#This Row],[Time2]],Table2[[#This Row],[Time2]])</f>
        <v>07</v>
      </c>
      <c r="Z1786" s="1">
        <f>IF(Table2[[#This Row],[Time3]]&lt;10,0&amp;Table2[[#This Row],[Time3]],Table2[[#This Row],[Time3]])</f>
        <v>38</v>
      </c>
      <c r="AA1786" s="2" t="str">
        <f>Table2[[#This Row],[Time4]]&amp;":"&amp;Table2[[#This Row],[Time5]]</f>
        <v>07:38</v>
      </c>
      <c r="AB1786" s="1" t="str" cm="1">
        <f t="array" ref="AB1786">IFERROR(IF(Table2[[#This Row],[code]]="","",_xlfn.IFS(AND(Table2[[#This Row],[code]]&lt;400,Table2[[#This Row],[code]]&lt;&gt;""),2,Table2[[#This Row],[code]]&gt;500,4)),"")</f>
        <v/>
      </c>
      <c r="AC1786" s="1" t="str">
        <f>IF(Table2[[#This Row],[Event]]="Penalty",Table2[[#This Row],[number]],IF(Table2[[#This Row],[Event]]="Time-Out",401,""))</f>
        <v/>
      </c>
      <c r="AD1786" s="1">
        <f>ROW(A1785)</f>
        <v>1785</v>
      </c>
      <c r="AE1786" s="1">
        <f>COUNTIFS(Table2[GameID],Table2[[#This Row],[GameID]],Table2[Column1],"&lt;="&amp;Table2[[#This Row],[Column1]])-1</f>
        <v>7</v>
      </c>
    </row>
    <row r="1787" spans="1:31" x14ac:dyDescent="0.45">
      <c r="A1787" t="s">
        <v>168</v>
      </c>
      <c r="B1787" t="str">
        <f>_xlfn.TEXTBEFORE(Table2[[#This Row],[Kamp]]," - ")</f>
        <v>Aab</v>
      </c>
      <c r="C1787" t="str">
        <f>_xlfn.TEXTAFTER(Table2[[#This Row],[Kamp]],"- ")</f>
        <v>ÅFK</v>
      </c>
      <c r="D1787">
        <v>44975</v>
      </c>
      <c r="E1787">
        <v>69463</v>
      </c>
      <c r="F1787">
        <v>20222023</v>
      </c>
      <c r="G1787" t="s">
        <v>372</v>
      </c>
      <c r="H1787" t="s">
        <v>669</v>
      </c>
      <c r="I1787" t="s">
        <v>678</v>
      </c>
      <c r="J1787">
        <v>3</v>
      </c>
      <c r="K1787">
        <v>29501</v>
      </c>
      <c r="L1787">
        <v>220</v>
      </c>
      <c r="M1787" t="s">
        <v>631</v>
      </c>
      <c r="N1787" t="s">
        <v>289</v>
      </c>
      <c r="O1787" t="s">
        <v>634</v>
      </c>
      <c r="P1787">
        <v>22</v>
      </c>
      <c r="Q1787" t="s">
        <v>634</v>
      </c>
      <c r="R1787">
        <f>SUMIFS(Table2[number],Table2[Event],"Goal",Table2[H/U],"HOME",Table2[GameID],Table2[[#This Row],[GameID]],Table2[GameTime],"&lt;="&amp;Table2[[#This Row],[GameTime]])</f>
        <v>0</v>
      </c>
      <c r="S1787">
        <f>SUMIFS(Table2[number],Table2[Event],"Goal",Table2[H/U],"AWAY",Table2[GameID],Table2[[#This Row],[GameID]],Table2[GameTime],"&lt;="&amp;Table2[[#This Row],[GameTime]])</f>
        <v>6</v>
      </c>
      <c r="T1787" t="str">
        <f>IF(Table2[[#This Row],[Event]]="Goal",Table2[[#This Row],[Hscore]]&amp;"-"&amp;Table2[[#This Row],[Uscore]],"")</f>
        <v/>
      </c>
      <c r="U1787">
        <v>2888</v>
      </c>
      <c r="V1787" s="1">
        <f>Table2[[#This Row],[GameTime]]-(Table2[[#This Row],[period]]-1)*1200</f>
        <v>488</v>
      </c>
      <c r="W1787" s="1">
        <f>ROUNDDOWN(Table2[[#This Row],[Time]]/60,0)</f>
        <v>8</v>
      </c>
      <c r="X1787" s="1">
        <f>ROUNDDOWN((Table2[[#This Row],[Time]]/60-Table2[[#This Row],[Time2]])*60,0)</f>
        <v>7</v>
      </c>
      <c r="Y1787" s="1" t="str">
        <f>IF(Table2[[#This Row],[Time2]]&lt;10,0&amp;Table2[[#This Row],[Time2]],Table2[[#This Row],[Time2]])</f>
        <v>08</v>
      </c>
      <c r="Z1787" s="1" t="str">
        <f>IF(Table2[[#This Row],[Time3]]&lt;10,0&amp;Table2[[#This Row],[Time3]],Table2[[#This Row],[Time3]])</f>
        <v>07</v>
      </c>
      <c r="AA1787" s="2" t="str">
        <f>Table2[[#This Row],[Time4]]&amp;":"&amp;Table2[[#This Row],[Time5]]</f>
        <v>08:07</v>
      </c>
      <c r="AB1787" s="1" cm="1">
        <f t="array" ref="AB1787">IFERROR(IF(Table2[[#This Row],[code]]="","",_xlfn.IFS(AND(Table2[[#This Row],[code]]&lt;400,Table2[[#This Row],[code]]&lt;&gt;""),2,Table2[[#This Row],[code]]&gt;500,4)),"")</f>
        <v>2</v>
      </c>
      <c r="AC1787" s="1">
        <f>IF(Table2[[#This Row],[Event]]="Penalty",Table2[[#This Row],[number]],IF(Table2[[#This Row],[Event]]="Time-Out",401,""))</f>
        <v>220</v>
      </c>
      <c r="AD1787" s="1">
        <f>ROW(A1786)</f>
        <v>1786</v>
      </c>
      <c r="AE1787" s="1">
        <f>COUNTIFS(Table2[GameID],Table2[[#This Row],[GameID]],Table2[Column1],"&lt;="&amp;Table2[[#This Row],[Column1]])-1</f>
        <v>8</v>
      </c>
    </row>
    <row r="1788" spans="1:31" x14ac:dyDescent="0.45">
      <c r="A1788" t="s">
        <v>168</v>
      </c>
      <c r="B1788" t="str">
        <f>_xlfn.TEXTBEFORE(Table2[[#This Row],[Kamp]]," - ")</f>
        <v>Aab</v>
      </c>
      <c r="C1788" t="str">
        <f>_xlfn.TEXTAFTER(Table2[[#This Row],[Kamp]],"- ")</f>
        <v>ÅFK</v>
      </c>
      <c r="D1788">
        <v>44975</v>
      </c>
      <c r="E1788">
        <v>69463</v>
      </c>
      <c r="F1788">
        <v>20222023</v>
      </c>
      <c r="G1788" t="s">
        <v>372</v>
      </c>
      <c r="H1788" t="s">
        <v>666</v>
      </c>
      <c r="I1788" t="s">
        <v>677</v>
      </c>
      <c r="J1788">
        <v>3</v>
      </c>
      <c r="K1788">
        <v>29503</v>
      </c>
      <c r="L1788">
        <v>1</v>
      </c>
      <c r="M1788" t="s">
        <v>630</v>
      </c>
      <c r="N1788" t="s">
        <v>186</v>
      </c>
      <c r="O1788" t="s">
        <v>151</v>
      </c>
      <c r="P1788">
        <v>30</v>
      </c>
      <c r="Q1788">
        <v>8</v>
      </c>
      <c r="R1788">
        <f>SUMIFS(Table2[number],Table2[Event],"Goal",Table2[H/U],"HOME",Table2[GameID],Table2[[#This Row],[GameID]],Table2[GameTime],"&lt;="&amp;Table2[[#This Row],[GameTime]])</f>
        <v>0</v>
      </c>
      <c r="S1788">
        <f>SUMIFS(Table2[number],Table2[Event],"Goal",Table2[H/U],"AWAY",Table2[GameID],Table2[[#This Row],[GameID]],Table2[GameTime],"&lt;="&amp;Table2[[#This Row],[GameTime]])</f>
        <v>7</v>
      </c>
      <c r="T1788" t="str">
        <f>IF(Table2[[#This Row],[Event]]="Goal",Table2[[#This Row],[Hscore]]&amp;"-"&amp;Table2[[#This Row],[Uscore]],"")</f>
        <v>0-7</v>
      </c>
      <c r="U1788">
        <v>3193</v>
      </c>
      <c r="V1788" s="1">
        <f>Table2[[#This Row],[GameTime]]-(Table2[[#This Row],[period]]-1)*1200</f>
        <v>793</v>
      </c>
      <c r="W1788" s="1">
        <f>ROUNDDOWN(Table2[[#This Row],[Time]]/60,0)</f>
        <v>13</v>
      </c>
      <c r="X1788" s="1">
        <f>ROUNDDOWN((Table2[[#This Row],[Time]]/60-Table2[[#This Row],[Time2]])*60,0)</f>
        <v>13</v>
      </c>
      <c r="Y1788" s="1">
        <f>IF(Table2[[#This Row],[Time2]]&lt;10,0&amp;Table2[[#This Row],[Time2]],Table2[[#This Row],[Time2]])</f>
        <v>13</v>
      </c>
      <c r="Z1788" s="1">
        <f>IF(Table2[[#This Row],[Time3]]&lt;10,0&amp;Table2[[#This Row],[Time3]],Table2[[#This Row],[Time3]])</f>
        <v>13</v>
      </c>
      <c r="AA1788" s="2" t="str">
        <f>Table2[[#This Row],[Time4]]&amp;":"&amp;Table2[[#This Row],[Time5]]</f>
        <v>13:13</v>
      </c>
      <c r="AB1788" s="1" t="str" cm="1">
        <f t="array" ref="AB1788">IFERROR(IF(Table2[[#This Row],[code]]="","",_xlfn.IFS(AND(Table2[[#This Row],[code]]&lt;400,Table2[[#This Row],[code]]&lt;&gt;""),2,Table2[[#This Row],[code]]&gt;500,4)),"")</f>
        <v/>
      </c>
      <c r="AC1788" s="1" t="str">
        <f>IF(Table2[[#This Row],[Event]]="Penalty",Table2[[#This Row],[number]],IF(Table2[[#This Row],[Event]]="Time-Out",401,""))</f>
        <v/>
      </c>
      <c r="AD1788" s="1">
        <f>ROW(A1787)</f>
        <v>1787</v>
      </c>
      <c r="AE1788" s="1">
        <f>COUNTIFS(Table2[GameID],Table2[[#This Row],[GameID]],Table2[Column1],"&lt;="&amp;Table2[[#This Row],[Column1]])-1</f>
        <v>9</v>
      </c>
    </row>
    <row r="1789" spans="1:31" x14ac:dyDescent="0.45">
      <c r="A1789" t="s">
        <v>168</v>
      </c>
      <c r="B1789" t="str">
        <f>_xlfn.TEXTBEFORE(Table2[[#This Row],[Kamp]]," - ")</f>
        <v>Aab</v>
      </c>
      <c r="C1789" t="str">
        <f>_xlfn.TEXTAFTER(Table2[[#This Row],[Kamp]],"- ")</f>
        <v>ÅFK</v>
      </c>
      <c r="D1789">
        <v>44975</v>
      </c>
      <c r="E1789">
        <v>69463</v>
      </c>
      <c r="F1789">
        <v>20222023</v>
      </c>
      <c r="G1789" t="s">
        <v>372</v>
      </c>
      <c r="H1789" t="s">
        <v>669</v>
      </c>
      <c r="I1789" t="s">
        <v>678</v>
      </c>
      <c r="J1789">
        <v>3</v>
      </c>
      <c r="K1789">
        <v>29501</v>
      </c>
      <c r="L1789">
        <v>1</v>
      </c>
      <c r="M1789" t="s">
        <v>630</v>
      </c>
      <c r="N1789" t="s">
        <v>395</v>
      </c>
      <c r="O1789" t="s">
        <v>634</v>
      </c>
      <c r="P1789">
        <v>88</v>
      </c>
      <c r="Q1789" t="s">
        <v>634</v>
      </c>
      <c r="R1789">
        <f>SUMIFS(Table2[number],Table2[Event],"Goal",Table2[H/U],"HOME",Table2[GameID],Table2[[#This Row],[GameID]],Table2[GameTime],"&lt;="&amp;Table2[[#This Row],[GameTime]])</f>
        <v>1</v>
      </c>
      <c r="S1789">
        <f>SUMIFS(Table2[number],Table2[Event],"Goal",Table2[H/U],"AWAY",Table2[GameID],Table2[[#This Row],[GameID]],Table2[GameTime],"&lt;="&amp;Table2[[#This Row],[GameTime]])</f>
        <v>7</v>
      </c>
      <c r="T1789" t="str">
        <f>IF(Table2[[#This Row],[Event]]="Goal",Table2[[#This Row],[Hscore]]&amp;"-"&amp;Table2[[#This Row],[Uscore]],"")</f>
        <v>1-7</v>
      </c>
      <c r="U1789">
        <v>3271</v>
      </c>
      <c r="V1789" s="1">
        <f>Table2[[#This Row],[GameTime]]-(Table2[[#This Row],[period]]-1)*1200</f>
        <v>871</v>
      </c>
      <c r="W1789" s="1">
        <f>ROUNDDOWN(Table2[[#This Row],[Time]]/60,0)</f>
        <v>14</v>
      </c>
      <c r="X1789" s="1">
        <f>ROUNDDOWN((Table2[[#This Row],[Time]]/60-Table2[[#This Row],[Time2]])*60,0)</f>
        <v>31</v>
      </c>
      <c r="Y1789" s="1">
        <f>IF(Table2[[#This Row],[Time2]]&lt;10,0&amp;Table2[[#This Row],[Time2]],Table2[[#This Row],[Time2]])</f>
        <v>14</v>
      </c>
      <c r="Z1789" s="1">
        <f>IF(Table2[[#This Row],[Time3]]&lt;10,0&amp;Table2[[#This Row],[Time3]],Table2[[#This Row],[Time3]])</f>
        <v>31</v>
      </c>
      <c r="AA1789" s="2" t="str">
        <f>Table2[[#This Row],[Time4]]&amp;":"&amp;Table2[[#This Row],[Time5]]</f>
        <v>14:31</v>
      </c>
      <c r="AB1789" s="1" t="str" cm="1">
        <f t="array" ref="AB1789">IFERROR(IF(Table2[[#This Row],[code]]="","",_xlfn.IFS(AND(Table2[[#This Row],[code]]&lt;400,Table2[[#This Row],[code]]&lt;&gt;""),2,Table2[[#This Row],[code]]&gt;500,4)),"")</f>
        <v/>
      </c>
      <c r="AC1789" s="1" t="str">
        <f>IF(Table2[[#This Row],[Event]]="Penalty",Table2[[#This Row],[number]],IF(Table2[[#This Row],[Event]]="Time-Out",401,""))</f>
        <v/>
      </c>
      <c r="AD1789" s="1">
        <f>ROW(A1788)</f>
        <v>1788</v>
      </c>
      <c r="AE1789" s="1">
        <f>COUNTIFS(Table2[GameID],Table2[[#This Row],[GameID]],Table2[Column1],"&lt;="&amp;Table2[[#This Row],[Column1]])-1</f>
        <v>10</v>
      </c>
    </row>
    <row r="1790" spans="1:31" x14ac:dyDescent="0.45">
      <c r="A1790" t="s">
        <v>168</v>
      </c>
      <c r="B1790" t="str">
        <f>_xlfn.TEXTBEFORE(Table2[[#This Row],[Kamp]]," - ")</f>
        <v>Aab</v>
      </c>
      <c r="C1790" t="str">
        <f>_xlfn.TEXTAFTER(Table2[[#This Row],[Kamp]],"- ")</f>
        <v>ÅFK</v>
      </c>
      <c r="D1790">
        <v>44975</v>
      </c>
      <c r="E1790">
        <v>69463</v>
      </c>
      <c r="F1790">
        <v>20222023</v>
      </c>
      <c r="G1790" t="s">
        <v>372</v>
      </c>
      <c r="H1790" t="s">
        <v>666</v>
      </c>
      <c r="I1790" t="s">
        <v>677</v>
      </c>
      <c r="J1790">
        <v>3</v>
      </c>
      <c r="K1790">
        <v>29503</v>
      </c>
      <c r="L1790">
        <v>217</v>
      </c>
      <c r="M1790" t="s">
        <v>631</v>
      </c>
      <c r="N1790" t="s">
        <v>396</v>
      </c>
      <c r="O1790" t="s">
        <v>634</v>
      </c>
      <c r="P1790">
        <v>17</v>
      </c>
      <c r="Q1790" t="s">
        <v>634</v>
      </c>
      <c r="R1790">
        <f>SUMIFS(Table2[number],Table2[Event],"Goal",Table2[H/U],"HOME",Table2[GameID],Table2[[#This Row],[GameID]],Table2[GameTime],"&lt;="&amp;Table2[[#This Row],[GameTime]])</f>
        <v>1</v>
      </c>
      <c r="S1790">
        <f>SUMIFS(Table2[number],Table2[Event],"Goal",Table2[H/U],"AWAY",Table2[GameID],Table2[[#This Row],[GameID]],Table2[GameTime],"&lt;="&amp;Table2[[#This Row],[GameTime]])</f>
        <v>7</v>
      </c>
      <c r="T1790" t="str">
        <f>IF(Table2[[#This Row],[Event]]="Goal",Table2[[#This Row],[Hscore]]&amp;"-"&amp;Table2[[#This Row],[Uscore]],"")</f>
        <v/>
      </c>
      <c r="U1790">
        <v>3418</v>
      </c>
      <c r="V1790" s="1">
        <f>Table2[[#This Row],[GameTime]]-(Table2[[#This Row],[period]]-1)*1200</f>
        <v>1018</v>
      </c>
      <c r="W1790" s="1">
        <f>ROUNDDOWN(Table2[[#This Row],[Time]]/60,0)</f>
        <v>16</v>
      </c>
      <c r="X1790" s="1">
        <f>ROUNDDOWN((Table2[[#This Row],[Time]]/60-Table2[[#This Row],[Time2]])*60,0)</f>
        <v>57</v>
      </c>
      <c r="Y1790" s="1">
        <f>IF(Table2[[#This Row],[Time2]]&lt;10,0&amp;Table2[[#This Row],[Time2]],Table2[[#This Row],[Time2]])</f>
        <v>16</v>
      </c>
      <c r="Z1790" s="1">
        <f>IF(Table2[[#This Row],[Time3]]&lt;10,0&amp;Table2[[#This Row],[Time3]],Table2[[#This Row],[Time3]])</f>
        <v>57</v>
      </c>
      <c r="AA1790" s="2" t="str">
        <f>Table2[[#This Row],[Time4]]&amp;":"&amp;Table2[[#This Row],[Time5]]</f>
        <v>16:57</v>
      </c>
      <c r="AB1790" s="1" cm="1">
        <f t="array" ref="AB1790">IFERROR(IF(Table2[[#This Row],[code]]="","",_xlfn.IFS(AND(Table2[[#This Row],[code]]&lt;400,Table2[[#This Row],[code]]&lt;&gt;""),2,Table2[[#This Row],[code]]&gt;500,4)),"")</f>
        <v>2</v>
      </c>
      <c r="AC1790" s="1">
        <f>IF(Table2[[#This Row],[Event]]="Penalty",Table2[[#This Row],[number]],IF(Table2[[#This Row],[Event]]="Time-Out",401,""))</f>
        <v>217</v>
      </c>
      <c r="AD1790" s="1">
        <f>ROW(A1789)</f>
        <v>1789</v>
      </c>
      <c r="AE1790" s="1">
        <f>COUNTIFS(Table2[GameID],Table2[[#This Row],[GameID]],Table2[Column1],"&lt;="&amp;Table2[[#This Row],[Column1]])-1</f>
        <v>11</v>
      </c>
    </row>
    <row r="1791" spans="1:31" x14ac:dyDescent="0.45">
      <c r="A1791" t="s">
        <v>168</v>
      </c>
      <c r="B1791" t="str">
        <f>_xlfn.TEXTBEFORE(Table2[[#This Row],[Kamp]]," - ")</f>
        <v>Aab</v>
      </c>
      <c r="C1791" t="str">
        <f>_xlfn.TEXTAFTER(Table2[[#This Row],[Kamp]],"- ")</f>
        <v>ÅFK</v>
      </c>
      <c r="D1791">
        <v>44975</v>
      </c>
      <c r="E1791">
        <v>69463</v>
      </c>
      <c r="F1791">
        <v>20222023</v>
      </c>
      <c r="G1791" t="s">
        <v>372</v>
      </c>
      <c r="H1791" t="s">
        <v>669</v>
      </c>
      <c r="I1791" t="s">
        <v>678</v>
      </c>
      <c r="J1791">
        <v>3</v>
      </c>
      <c r="K1791">
        <v>29501</v>
      </c>
      <c r="L1791">
        <v>1</v>
      </c>
      <c r="M1791" t="s">
        <v>630</v>
      </c>
      <c r="N1791" t="s">
        <v>354</v>
      </c>
      <c r="O1791" t="s">
        <v>170</v>
      </c>
      <c r="P1791">
        <v>96</v>
      </c>
      <c r="Q1791">
        <v>6</v>
      </c>
      <c r="R1791">
        <f>SUMIFS(Table2[number],Table2[Event],"Goal",Table2[H/U],"HOME",Table2[GameID],Table2[[#This Row],[GameID]],Table2[GameTime],"&lt;="&amp;Table2[[#This Row],[GameTime]])</f>
        <v>2</v>
      </c>
      <c r="S1791">
        <f>SUMIFS(Table2[number],Table2[Event],"Goal",Table2[H/U],"AWAY",Table2[GameID],Table2[[#This Row],[GameID]],Table2[GameTime],"&lt;="&amp;Table2[[#This Row],[GameTime]])</f>
        <v>7</v>
      </c>
      <c r="T1791" t="str">
        <f>IF(Table2[[#This Row],[Event]]="Goal",Table2[[#This Row],[Hscore]]&amp;"-"&amp;Table2[[#This Row],[Uscore]],"")</f>
        <v>2-7</v>
      </c>
      <c r="U1791">
        <v>3450</v>
      </c>
      <c r="V1791" s="1">
        <f>Table2[[#This Row],[GameTime]]-(Table2[[#This Row],[period]]-1)*1200</f>
        <v>1050</v>
      </c>
      <c r="W1791" s="1">
        <f>ROUNDDOWN(Table2[[#This Row],[Time]]/60,0)</f>
        <v>17</v>
      </c>
      <c r="X1791" s="1">
        <f>ROUNDDOWN((Table2[[#This Row],[Time]]/60-Table2[[#This Row],[Time2]])*60,0)</f>
        <v>30</v>
      </c>
      <c r="Y1791" s="1">
        <f>IF(Table2[[#This Row],[Time2]]&lt;10,0&amp;Table2[[#This Row],[Time2]],Table2[[#This Row],[Time2]])</f>
        <v>17</v>
      </c>
      <c r="Z1791" s="1">
        <f>IF(Table2[[#This Row],[Time3]]&lt;10,0&amp;Table2[[#This Row],[Time3]],Table2[[#This Row],[Time3]])</f>
        <v>30</v>
      </c>
      <c r="AA1791" s="2" t="str">
        <f>Table2[[#This Row],[Time4]]&amp;":"&amp;Table2[[#This Row],[Time5]]</f>
        <v>17:30</v>
      </c>
      <c r="AB1791" s="1" t="str" cm="1">
        <f t="array" ref="AB1791">IFERROR(IF(Table2[[#This Row],[code]]="","",_xlfn.IFS(AND(Table2[[#This Row],[code]]&lt;400,Table2[[#This Row],[code]]&lt;&gt;""),2,Table2[[#This Row],[code]]&gt;500,4)),"")</f>
        <v/>
      </c>
      <c r="AC1791" s="1" t="str">
        <f>IF(Table2[[#This Row],[Event]]="Penalty",Table2[[#This Row],[number]],IF(Table2[[#This Row],[Event]]="Time-Out",401,""))</f>
        <v/>
      </c>
      <c r="AD1791" s="1">
        <f>ROW(A1790)</f>
        <v>1790</v>
      </c>
      <c r="AE1791" s="1">
        <f>COUNTIFS(Table2[GameID],Table2[[#This Row],[GameID]],Table2[Column1],"&lt;="&amp;Table2[[#This Row],[Column1]])-1</f>
        <v>12</v>
      </c>
    </row>
    <row r="1792" spans="1:31" x14ac:dyDescent="0.45">
      <c r="A1792" t="s">
        <v>168</v>
      </c>
      <c r="B1792" t="str">
        <f>_xlfn.TEXTBEFORE(Table2[[#This Row],[Kamp]]," - ")</f>
        <v>Aab</v>
      </c>
      <c r="C1792" t="str">
        <f>_xlfn.TEXTAFTER(Table2[[#This Row],[Kamp]],"- ")</f>
        <v>ÅFK</v>
      </c>
      <c r="D1792">
        <v>44975</v>
      </c>
      <c r="E1792">
        <v>69463</v>
      </c>
      <c r="F1792">
        <v>20222023</v>
      </c>
      <c r="G1792" t="s">
        <v>372</v>
      </c>
      <c r="H1792" t="s">
        <v>669</v>
      </c>
      <c r="I1792" t="s">
        <v>678</v>
      </c>
      <c r="J1792">
        <v>3</v>
      </c>
      <c r="K1792">
        <v>29501</v>
      </c>
      <c r="L1792">
        <v>1</v>
      </c>
      <c r="M1792" t="s">
        <v>630</v>
      </c>
      <c r="N1792" t="s">
        <v>182</v>
      </c>
      <c r="O1792" t="s">
        <v>305</v>
      </c>
      <c r="P1792">
        <v>94</v>
      </c>
      <c r="Q1792">
        <v>21</v>
      </c>
      <c r="R1792">
        <f>SUMIFS(Table2[number],Table2[Event],"Goal",Table2[H/U],"HOME",Table2[GameID],Table2[[#This Row],[GameID]],Table2[GameTime],"&lt;="&amp;Table2[[#This Row],[GameTime]])</f>
        <v>3</v>
      </c>
      <c r="S1792">
        <f>SUMIFS(Table2[number],Table2[Event],"Goal",Table2[H/U],"AWAY",Table2[GameID],Table2[[#This Row],[GameID]],Table2[GameTime],"&lt;="&amp;Table2[[#This Row],[GameTime]])</f>
        <v>7</v>
      </c>
      <c r="T1792" t="str">
        <f>IF(Table2[[#This Row],[Event]]="Goal",Table2[[#This Row],[Hscore]]&amp;"-"&amp;Table2[[#This Row],[Uscore]],"")</f>
        <v>3-7</v>
      </c>
      <c r="U1792">
        <v>3476</v>
      </c>
      <c r="V1792" s="1">
        <f>Table2[[#This Row],[GameTime]]-(Table2[[#This Row],[period]]-1)*1200</f>
        <v>1076</v>
      </c>
      <c r="W1792" s="1">
        <f>ROUNDDOWN(Table2[[#This Row],[Time]]/60,0)</f>
        <v>17</v>
      </c>
      <c r="X1792" s="1">
        <f>ROUNDDOWN((Table2[[#This Row],[Time]]/60-Table2[[#This Row],[Time2]])*60,0)</f>
        <v>56</v>
      </c>
      <c r="Y1792" s="1">
        <f>IF(Table2[[#This Row],[Time2]]&lt;10,0&amp;Table2[[#This Row],[Time2]],Table2[[#This Row],[Time2]])</f>
        <v>17</v>
      </c>
      <c r="Z1792" s="1">
        <f>IF(Table2[[#This Row],[Time3]]&lt;10,0&amp;Table2[[#This Row],[Time3]],Table2[[#This Row],[Time3]])</f>
        <v>56</v>
      </c>
      <c r="AA1792" s="2" t="str">
        <f>Table2[[#This Row],[Time4]]&amp;":"&amp;Table2[[#This Row],[Time5]]</f>
        <v>17:56</v>
      </c>
      <c r="AB1792" s="1" t="str" cm="1">
        <f t="array" ref="AB1792">IFERROR(IF(Table2[[#This Row],[code]]="","",_xlfn.IFS(AND(Table2[[#This Row],[code]]&lt;400,Table2[[#This Row],[code]]&lt;&gt;""),2,Table2[[#This Row],[code]]&gt;500,4)),"")</f>
        <v/>
      </c>
      <c r="AC1792" s="1" t="str">
        <f>IF(Table2[[#This Row],[Event]]="Penalty",Table2[[#This Row],[number]],IF(Table2[[#This Row],[Event]]="Time-Out",401,""))</f>
        <v/>
      </c>
      <c r="AD1792" s="1">
        <f>ROW(A1791)</f>
        <v>1791</v>
      </c>
      <c r="AE1792" s="1">
        <f>COUNTIFS(Table2[GameID],Table2[[#This Row],[GameID]],Table2[Column1],"&lt;="&amp;Table2[[#This Row],[Column1]])-1</f>
        <v>13</v>
      </c>
    </row>
    <row r="1793" spans="1:31" x14ac:dyDescent="0.45">
      <c r="A1793" t="s">
        <v>168</v>
      </c>
      <c r="B1793" t="str">
        <f>_xlfn.TEXTBEFORE(Table2[[#This Row],[Kamp]]," - ")</f>
        <v>Aab</v>
      </c>
      <c r="C1793" t="str">
        <f>_xlfn.TEXTAFTER(Table2[[#This Row],[Kamp]],"- ")</f>
        <v>ÅFK</v>
      </c>
      <c r="D1793">
        <v>44975</v>
      </c>
      <c r="E1793">
        <v>69463</v>
      </c>
      <c r="F1793">
        <v>20222023</v>
      </c>
      <c r="G1793" t="s">
        <v>372</v>
      </c>
      <c r="H1793" t="s">
        <v>669</v>
      </c>
      <c r="I1793" t="s">
        <v>678</v>
      </c>
      <c r="J1793">
        <v>3</v>
      </c>
      <c r="K1793">
        <v>29501</v>
      </c>
      <c r="L1793">
        <v>1</v>
      </c>
      <c r="M1793" t="s">
        <v>630</v>
      </c>
      <c r="N1793" t="s">
        <v>354</v>
      </c>
      <c r="O1793" t="s">
        <v>170</v>
      </c>
      <c r="P1793">
        <v>96</v>
      </c>
      <c r="Q1793">
        <v>6</v>
      </c>
      <c r="R1793">
        <f>SUMIFS(Table2[number],Table2[Event],"Goal",Table2[H/U],"HOME",Table2[GameID],Table2[[#This Row],[GameID]],Table2[GameTime],"&lt;="&amp;Table2[[#This Row],[GameTime]])</f>
        <v>4</v>
      </c>
      <c r="S1793">
        <f>SUMIFS(Table2[number],Table2[Event],"Goal",Table2[H/U],"AWAY",Table2[GameID],Table2[[#This Row],[GameID]],Table2[GameTime],"&lt;="&amp;Table2[[#This Row],[GameTime]])</f>
        <v>7</v>
      </c>
      <c r="T1793" t="str">
        <f>IF(Table2[[#This Row],[Event]]="Goal",Table2[[#This Row],[Hscore]]&amp;"-"&amp;Table2[[#This Row],[Uscore]],"")</f>
        <v>4-7</v>
      </c>
      <c r="U1793">
        <v>3507</v>
      </c>
      <c r="V1793" s="1">
        <f>Table2[[#This Row],[GameTime]]-(Table2[[#This Row],[period]]-1)*1200</f>
        <v>1107</v>
      </c>
      <c r="W1793" s="1">
        <f>ROUNDDOWN(Table2[[#This Row],[Time]]/60,0)</f>
        <v>18</v>
      </c>
      <c r="X1793" s="1">
        <f>ROUNDDOWN((Table2[[#This Row],[Time]]/60-Table2[[#This Row],[Time2]])*60,0)</f>
        <v>27</v>
      </c>
      <c r="Y1793" s="1">
        <f>IF(Table2[[#This Row],[Time2]]&lt;10,0&amp;Table2[[#This Row],[Time2]],Table2[[#This Row],[Time2]])</f>
        <v>18</v>
      </c>
      <c r="Z1793" s="1">
        <f>IF(Table2[[#This Row],[Time3]]&lt;10,0&amp;Table2[[#This Row],[Time3]],Table2[[#This Row],[Time3]])</f>
        <v>27</v>
      </c>
      <c r="AA1793" s="2" t="str">
        <f>Table2[[#This Row],[Time4]]&amp;":"&amp;Table2[[#This Row],[Time5]]</f>
        <v>18:27</v>
      </c>
      <c r="AB1793" s="1" t="str" cm="1">
        <f t="array" ref="AB1793">IFERROR(IF(Table2[[#This Row],[code]]="","",_xlfn.IFS(AND(Table2[[#This Row],[code]]&lt;400,Table2[[#This Row],[code]]&lt;&gt;""),2,Table2[[#This Row],[code]]&gt;500,4)),"")</f>
        <v/>
      </c>
      <c r="AC1793" s="1" t="str">
        <f>IF(Table2[[#This Row],[Event]]="Penalty",Table2[[#This Row],[number]],IF(Table2[[#This Row],[Event]]="Time-Out",401,""))</f>
        <v/>
      </c>
      <c r="AD1793" s="1">
        <f>ROW(A1792)</f>
        <v>1792</v>
      </c>
      <c r="AE1793" s="1">
        <f>COUNTIFS(Table2[GameID],Table2[[#This Row],[GameID]],Table2[Column1],"&lt;="&amp;Table2[[#This Row],[Column1]])-1</f>
        <v>14</v>
      </c>
    </row>
    <row r="1794" spans="1:31" x14ac:dyDescent="0.45">
      <c r="A1794" t="s">
        <v>168</v>
      </c>
      <c r="B1794" t="str">
        <f>_xlfn.TEXTBEFORE(Table2[[#This Row],[Kamp]]," - ")</f>
        <v>Aab</v>
      </c>
      <c r="C1794" t="str">
        <f>_xlfn.TEXTAFTER(Table2[[#This Row],[Kamp]],"- ")</f>
        <v>ÅFK</v>
      </c>
      <c r="D1794">
        <v>44975</v>
      </c>
      <c r="E1794">
        <v>69463</v>
      </c>
      <c r="F1794">
        <v>20222023</v>
      </c>
      <c r="G1794" t="s">
        <v>372</v>
      </c>
      <c r="H1794" t="s">
        <v>669</v>
      </c>
      <c r="I1794" t="s">
        <v>678</v>
      </c>
      <c r="J1794">
        <v>3</v>
      </c>
      <c r="K1794">
        <v>29501</v>
      </c>
      <c r="L1794">
        <v>101</v>
      </c>
      <c r="M1794" t="s">
        <v>631</v>
      </c>
      <c r="N1794" t="s">
        <v>289</v>
      </c>
      <c r="O1794" t="s">
        <v>634</v>
      </c>
      <c r="P1794">
        <v>22</v>
      </c>
      <c r="Q1794" t="s">
        <v>634</v>
      </c>
      <c r="R1794">
        <f>SUMIFS(Table2[number],Table2[Event],"Goal",Table2[H/U],"HOME",Table2[GameID],Table2[[#This Row],[GameID]],Table2[GameTime],"&lt;="&amp;Table2[[#This Row],[GameTime]])</f>
        <v>4</v>
      </c>
      <c r="S1794">
        <f>SUMIFS(Table2[number],Table2[Event],"Goal",Table2[H/U],"AWAY",Table2[GameID],Table2[[#This Row],[GameID]],Table2[GameTime],"&lt;="&amp;Table2[[#This Row],[GameTime]])</f>
        <v>7</v>
      </c>
      <c r="T1794" t="str">
        <f>IF(Table2[[#This Row],[Event]]="Goal",Table2[[#This Row],[Hscore]]&amp;"-"&amp;Table2[[#This Row],[Uscore]],"")</f>
        <v/>
      </c>
      <c r="U1794">
        <v>3523</v>
      </c>
      <c r="V1794" s="1">
        <f>Table2[[#This Row],[GameTime]]-(Table2[[#This Row],[period]]-1)*1200</f>
        <v>1123</v>
      </c>
      <c r="W1794" s="1">
        <f>ROUNDDOWN(Table2[[#This Row],[Time]]/60,0)</f>
        <v>18</v>
      </c>
      <c r="X1794" s="1">
        <f>ROUNDDOWN((Table2[[#This Row],[Time]]/60-Table2[[#This Row],[Time2]])*60,0)</f>
        <v>42</v>
      </c>
      <c r="Y1794" s="1">
        <f>IF(Table2[[#This Row],[Time2]]&lt;10,0&amp;Table2[[#This Row],[Time2]],Table2[[#This Row],[Time2]])</f>
        <v>18</v>
      </c>
      <c r="Z1794" s="1">
        <f>IF(Table2[[#This Row],[Time3]]&lt;10,0&amp;Table2[[#This Row],[Time3]],Table2[[#This Row],[Time3]])</f>
        <v>42</v>
      </c>
      <c r="AA1794" s="2" t="str">
        <f>Table2[[#This Row],[Time4]]&amp;":"&amp;Table2[[#This Row],[Time5]]</f>
        <v>18:42</v>
      </c>
      <c r="AB1794" s="1" cm="1">
        <f t="array" ref="AB1794">IFERROR(IF(Table2[[#This Row],[code]]="","",_xlfn.IFS(AND(Table2[[#This Row],[code]]&lt;400,Table2[[#This Row],[code]]&lt;&gt;""),2,Table2[[#This Row],[code]]&gt;500,4)),"")</f>
        <v>2</v>
      </c>
      <c r="AC1794" s="1">
        <f>IF(Table2[[#This Row],[Event]]="Penalty",Table2[[#This Row],[number]],IF(Table2[[#This Row],[Event]]="Time-Out",401,""))</f>
        <v>101</v>
      </c>
      <c r="AD1794" s="1">
        <f>ROW(A1793)</f>
        <v>1793</v>
      </c>
      <c r="AE1794" s="1">
        <f>COUNTIFS(Table2[GameID],Table2[[#This Row],[GameID]],Table2[Column1],"&lt;="&amp;Table2[[#This Row],[Column1]])-1</f>
        <v>15</v>
      </c>
    </row>
    <row r="1795" spans="1:31" x14ac:dyDescent="0.45">
      <c r="A1795" t="s">
        <v>399</v>
      </c>
      <c r="B1795" t="str">
        <f>_xlfn.TEXTBEFORE(Table2[[#This Row],[Kamp]]," - ")</f>
        <v>ÅFK</v>
      </c>
      <c r="C1795" t="str">
        <f>_xlfn.TEXTAFTER(Table2[[#This Row],[Kamp]],"- ")</f>
        <v>Blackhawks 2</v>
      </c>
      <c r="D1795">
        <v>44983</v>
      </c>
      <c r="E1795">
        <v>69464</v>
      </c>
      <c r="F1795">
        <v>20222023</v>
      </c>
      <c r="G1795" t="s">
        <v>372</v>
      </c>
      <c r="H1795" t="s">
        <v>670</v>
      </c>
      <c r="I1795" t="s">
        <v>677</v>
      </c>
      <c r="J1795">
        <v>1</v>
      </c>
      <c r="K1795">
        <v>29458</v>
      </c>
      <c r="L1795">
        <v>213</v>
      </c>
      <c r="M1795" t="s">
        <v>631</v>
      </c>
      <c r="N1795" t="s">
        <v>390</v>
      </c>
      <c r="O1795" t="s">
        <v>634</v>
      </c>
      <c r="P1795">
        <v>94</v>
      </c>
      <c r="Q1795" t="s">
        <v>634</v>
      </c>
      <c r="R1795">
        <f>SUMIFS(Table2[number],Table2[Event],"Goal",Table2[H/U],"HOME",Table2[GameID],Table2[[#This Row],[GameID]],Table2[GameTime],"&lt;="&amp;Table2[[#This Row],[GameTime]])</f>
        <v>0</v>
      </c>
      <c r="S1795">
        <f>SUMIFS(Table2[number],Table2[Event],"Goal",Table2[H/U],"AWAY",Table2[GameID],Table2[[#This Row],[GameID]],Table2[GameTime],"&lt;="&amp;Table2[[#This Row],[GameTime]])</f>
        <v>0</v>
      </c>
      <c r="T1795" t="str">
        <f>IF(Table2[[#This Row],[Event]]="Goal",Table2[[#This Row],[Hscore]]&amp;"-"&amp;Table2[[#This Row],[Uscore]],"")</f>
        <v/>
      </c>
      <c r="U1795">
        <v>1</v>
      </c>
      <c r="V1795" s="1">
        <f>Table2[[#This Row],[GameTime]]-(Table2[[#This Row],[period]]-1)*1200</f>
        <v>1</v>
      </c>
      <c r="W1795" s="1">
        <f>ROUNDDOWN(Table2[[#This Row],[Time]]/60,0)</f>
        <v>0</v>
      </c>
      <c r="X1795" s="1">
        <f>ROUNDDOWN((Table2[[#This Row],[Time]]/60-Table2[[#This Row],[Time2]])*60,0)</f>
        <v>1</v>
      </c>
      <c r="Y1795" s="1" t="str">
        <f>IF(Table2[[#This Row],[Time2]]&lt;10,0&amp;Table2[[#This Row],[Time2]],Table2[[#This Row],[Time2]])</f>
        <v>00</v>
      </c>
      <c r="Z1795" s="1" t="str">
        <f>IF(Table2[[#This Row],[Time3]]&lt;10,0&amp;Table2[[#This Row],[Time3]],Table2[[#This Row],[Time3]])</f>
        <v>01</v>
      </c>
      <c r="AA1795" s="2" t="str">
        <f>Table2[[#This Row],[Time4]]&amp;":"&amp;Table2[[#This Row],[Time5]]</f>
        <v>00:01</v>
      </c>
      <c r="AB1795" s="1" cm="1">
        <f t="array" ref="AB1795">IFERROR(IF(Table2[[#This Row],[code]]="","",_xlfn.IFS(AND(Table2[[#This Row],[code]]&lt;400,Table2[[#This Row],[code]]&lt;&gt;""),2,Table2[[#This Row],[code]]&gt;500,4)),"")</f>
        <v>2</v>
      </c>
      <c r="AC1795" s="1">
        <f>IF(Table2[[#This Row],[Event]]="Penalty",Table2[[#This Row],[number]],IF(Table2[[#This Row],[Event]]="Time-Out",401,""))</f>
        <v>213</v>
      </c>
      <c r="AD1795" s="1">
        <f>ROW(A1794)</f>
        <v>1794</v>
      </c>
      <c r="AE1795" s="1">
        <f>COUNTIFS(Table2[GameID],Table2[[#This Row],[GameID]],Table2[Column1],"&lt;="&amp;Table2[[#This Row],[Column1]])-1</f>
        <v>0</v>
      </c>
    </row>
    <row r="1796" spans="1:31" x14ac:dyDescent="0.45">
      <c r="A1796" t="s">
        <v>399</v>
      </c>
      <c r="B1796" t="str">
        <f>_xlfn.TEXTBEFORE(Table2[[#This Row],[Kamp]]," - ")</f>
        <v>ÅFK</v>
      </c>
      <c r="C1796" t="str">
        <f>_xlfn.TEXTAFTER(Table2[[#This Row],[Kamp]],"- ")</f>
        <v>Blackhawks 2</v>
      </c>
      <c r="D1796">
        <v>44983</v>
      </c>
      <c r="E1796">
        <v>69464</v>
      </c>
      <c r="F1796">
        <v>20222023</v>
      </c>
      <c r="G1796" t="s">
        <v>372</v>
      </c>
      <c r="H1796" t="s">
        <v>670</v>
      </c>
      <c r="I1796" t="s">
        <v>677</v>
      </c>
      <c r="J1796">
        <v>1</v>
      </c>
      <c r="K1796">
        <v>29458</v>
      </c>
      <c r="L1796">
        <v>0</v>
      </c>
      <c r="M1796" t="s">
        <v>633</v>
      </c>
      <c r="N1796" t="s">
        <v>634</v>
      </c>
      <c r="O1796" t="s">
        <v>634</v>
      </c>
      <c r="P1796" t="s">
        <v>634</v>
      </c>
      <c r="Q1796" t="s">
        <v>634</v>
      </c>
      <c r="R1796">
        <f>SUMIFS(Table2[number],Table2[Event],"Goal",Table2[H/U],"HOME",Table2[GameID],Table2[[#This Row],[GameID]],Table2[GameTime],"&lt;="&amp;Table2[[#This Row],[GameTime]])</f>
        <v>0</v>
      </c>
      <c r="S1796">
        <f>SUMIFS(Table2[number],Table2[Event],"Goal",Table2[H/U],"AWAY",Table2[GameID],Table2[[#This Row],[GameID]],Table2[GameTime],"&lt;="&amp;Table2[[#This Row],[GameTime]])</f>
        <v>0</v>
      </c>
      <c r="T1796" t="str">
        <f>IF(Table2[[#This Row],[Event]]="Goal",Table2[[#This Row],[Hscore]]&amp;"-"&amp;Table2[[#This Row],[Uscore]],"")</f>
        <v/>
      </c>
      <c r="U1796">
        <v>30</v>
      </c>
      <c r="V1796" s="1">
        <f>Table2[[#This Row],[GameTime]]-(Table2[[#This Row],[period]]-1)*1200</f>
        <v>30</v>
      </c>
      <c r="W1796" s="1">
        <f>ROUNDDOWN(Table2[[#This Row],[Time]]/60,0)</f>
        <v>0</v>
      </c>
      <c r="X1796" s="1">
        <f>ROUNDDOWN((Table2[[#This Row],[Time]]/60-Table2[[#This Row],[Time2]])*60,0)</f>
        <v>30</v>
      </c>
      <c r="Y1796" s="1" t="str">
        <f>IF(Table2[[#This Row],[Time2]]&lt;10,0&amp;Table2[[#This Row],[Time2]],Table2[[#This Row],[Time2]])</f>
        <v>00</v>
      </c>
      <c r="Z1796" s="1">
        <f>IF(Table2[[#This Row],[Time3]]&lt;10,0&amp;Table2[[#This Row],[Time3]],Table2[[#This Row],[Time3]])</f>
        <v>30</v>
      </c>
      <c r="AA1796" s="2" t="str">
        <f>Table2[[#This Row],[Time4]]&amp;":"&amp;Table2[[#This Row],[Time5]]</f>
        <v>00:30</v>
      </c>
      <c r="AB1796" s="1" t="str" cm="1">
        <f t="array" ref="AB1796">IFERROR(IF(Table2[[#This Row],[code]]="","",_xlfn.IFS(AND(Table2[[#This Row],[code]]&lt;400,Table2[[#This Row],[code]]&lt;&gt;""),2,Table2[[#This Row],[code]]&gt;500,4)),"")</f>
        <v/>
      </c>
      <c r="AC1796" s="1">
        <f>IF(Table2[[#This Row],[Event]]="Penalty",Table2[[#This Row],[number]],IF(Table2[[#This Row],[Event]]="Time-Out",401,""))</f>
        <v>401</v>
      </c>
      <c r="AD1796" s="1">
        <f>ROW(A1795)</f>
        <v>1795</v>
      </c>
      <c r="AE1796" s="1">
        <f>COUNTIFS(Table2[GameID],Table2[[#This Row],[GameID]],Table2[Column1],"&lt;="&amp;Table2[[#This Row],[Column1]])-1</f>
        <v>1</v>
      </c>
    </row>
    <row r="1797" spans="1:31" x14ac:dyDescent="0.45">
      <c r="A1797" t="s">
        <v>399</v>
      </c>
      <c r="B1797" t="str">
        <f>_xlfn.TEXTBEFORE(Table2[[#This Row],[Kamp]]," - ")</f>
        <v>ÅFK</v>
      </c>
      <c r="C1797" t="str">
        <f>_xlfn.TEXTAFTER(Table2[[#This Row],[Kamp]],"- ")</f>
        <v>Blackhawks 2</v>
      </c>
      <c r="D1797">
        <v>44983</v>
      </c>
      <c r="E1797">
        <v>69464</v>
      </c>
      <c r="F1797">
        <v>20222023</v>
      </c>
      <c r="G1797" t="s">
        <v>372</v>
      </c>
      <c r="H1797" t="s">
        <v>666</v>
      </c>
      <c r="I1797" t="s">
        <v>678</v>
      </c>
      <c r="J1797">
        <v>1</v>
      </c>
      <c r="K1797">
        <v>29503</v>
      </c>
      <c r="L1797">
        <v>0</v>
      </c>
      <c r="M1797" t="s">
        <v>633</v>
      </c>
      <c r="N1797" t="s">
        <v>634</v>
      </c>
      <c r="O1797" t="s">
        <v>634</v>
      </c>
      <c r="P1797" t="s">
        <v>634</v>
      </c>
      <c r="Q1797" t="s">
        <v>634</v>
      </c>
      <c r="R1797">
        <f>SUMIFS(Table2[number],Table2[Event],"Goal",Table2[H/U],"HOME",Table2[GameID],Table2[[#This Row],[GameID]],Table2[GameTime],"&lt;="&amp;Table2[[#This Row],[GameTime]])</f>
        <v>0</v>
      </c>
      <c r="S1797">
        <f>SUMIFS(Table2[number],Table2[Event],"Goal",Table2[H/U],"AWAY",Table2[GameID],Table2[[#This Row],[GameID]],Table2[GameTime],"&lt;="&amp;Table2[[#This Row],[GameTime]])</f>
        <v>0</v>
      </c>
      <c r="T1797" t="str">
        <f>IF(Table2[[#This Row],[Event]]="Goal",Table2[[#This Row],[Hscore]]&amp;"-"&amp;Table2[[#This Row],[Uscore]],"")</f>
        <v/>
      </c>
      <c r="U1797">
        <v>30</v>
      </c>
      <c r="V1797" s="1">
        <f>Table2[[#This Row],[GameTime]]-(Table2[[#This Row],[period]]-1)*1200</f>
        <v>30</v>
      </c>
      <c r="W1797" s="1">
        <f>ROUNDDOWN(Table2[[#This Row],[Time]]/60,0)</f>
        <v>0</v>
      </c>
      <c r="X1797" s="1">
        <f>ROUNDDOWN((Table2[[#This Row],[Time]]/60-Table2[[#This Row],[Time2]])*60,0)</f>
        <v>30</v>
      </c>
      <c r="Y1797" s="1" t="str">
        <f>IF(Table2[[#This Row],[Time2]]&lt;10,0&amp;Table2[[#This Row],[Time2]],Table2[[#This Row],[Time2]])</f>
        <v>00</v>
      </c>
      <c r="Z1797" s="1">
        <f>IF(Table2[[#This Row],[Time3]]&lt;10,0&amp;Table2[[#This Row],[Time3]],Table2[[#This Row],[Time3]])</f>
        <v>30</v>
      </c>
      <c r="AA1797" s="2" t="str">
        <f>Table2[[#This Row],[Time4]]&amp;":"&amp;Table2[[#This Row],[Time5]]</f>
        <v>00:30</v>
      </c>
      <c r="AB1797" s="1" t="str" cm="1">
        <f t="array" ref="AB1797">IFERROR(IF(Table2[[#This Row],[code]]="","",_xlfn.IFS(AND(Table2[[#This Row],[code]]&lt;400,Table2[[#This Row],[code]]&lt;&gt;""),2,Table2[[#This Row],[code]]&gt;500,4)),"")</f>
        <v/>
      </c>
      <c r="AC1797" s="1">
        <f>IF(Table2[[#This Row],[Event]]="Penalty",Table2[[#This Row],[number]],IF(Table2[[#This Row],[Event]]="Time-Out",401,""))</f>
        <v>401</v>
      </c>
      <c r="AD1797" s="1">
        <f>ROW(A1796)</f>
        <v>1796</v>
      </c>
      <c r="AE1797" s="1">
        <f>COUNTIFS(Table2[GameID],Table2[[#This Row],[GameID]],Table2[Column1],"&lt;="&amp;Table2[[#This Row],[Column1]])-1</f>
        <v>2</v>
      </c>
    </row>
    <row r="1798" spans="1:31" x14ac:dyDescent="0.45">
      <c r="A1798" t="s">
        <v>399</v>
      </c>
      <c r="B1798" t="str">
        <f>_xlfn.TEXTBEFORE(Table2[[#This Row],[Kamp]]," - ")</f>
        <v>ÅFK</v>
      </c>
      <c r="C1798" t="str">
        <f>_xlfn.TEXTAFTER(Table2[[#This Row],[Kamp]],"- ")</f>
        <v>Blackhawks 2</v>
      </c>
      <c r="D1798">
        <v>44983</v>
      </c>
      <c r="E1798">
        <v>69464</v>
      </c>
      <c r="F1798">
        <v>20222023</v>
      </c>
      <c r="G1798" t="s">
        <v>372</v>
      </c>
      <c r="H1798" t="s">
        <v>670</v>
      </c>
      <c r="I1798" t="s">
        <v>677</v>
      </c>
      <c r="J1798">
        <v>1</v>
      </c>
      <c r="K1798">
        <v>29458</v>
      </c>
      <c r="L1798">
        <v>207</v>
      </c>
      <c r="M1798" t="s">
        <v>631</v>
      </c>
      <c r="N1798" t="s">
        <v>384</v>
      </c>
      <c r="O1798" t="s">
        <v>634</v>
      </c>
      <c r="P1798">
        <v>33</v>
      </c>
      <c r="Q1798" t="s">
        <v>634</v>
      </c>
      <c r="R1798">
        <f>SUMIFS(Table2[number],Table2[Event],"Goal",Table2[H/U],"HOME",Table2[GameID],Table2[[#This Row],[GameID]],Table2[GameTime],"&lt;="&amp;Table2[[#This Row],[GameTime]])</f>
        <v>0</v>
      </c>
      <c r="S1798">
        <f>SUMIFS(Table2[number],Table2[Event],"Goal",Table2[H/U],"AWAY",Table2[GameID],Table2[[#This Row],[GameID]],Table2[GameTime],"&lt;="&amp;Table2[[#This Row],[GameTime]])</f>
        <v>0</v>
      </c>
      <c r="T1798" t="str">
        <f>IF(Table2[[#This Row],[Event]]="Goal",Table2[[#This Row],[Hscore]]&amp;"-"&amp;Table2[[#This Row],[Uscore]],"")</f>
        <v/>
      </c>
      <c r="U1798">
        <v>168</v>
      </c>
      <c r="V1798" s="1">
        <f>Table2[[#This Row],[GameTime]]-(Table2[[#This Row],[period]]-1)*1200</f>
        <v>168</v>
      </c>
      <c r="W1798" s="1">
        <f>ROUNDDOWN(Table2[[#This Row],[Time]]/60,0)</f>
        <v>2</v>
      </c>
      <c r="X1798" s="1">
        <f>ROUNDDOWN((Table2[[#This Row],[Time]]/60-Table2[[#This Row],[Time2]])*60,0)</f>
        <v>48</v>
      </c>
      <c r="Y1798" s="1" t="str">
        <f>IF(Table2[[#This Row],[Time2]]&lt;10,0&amp;Table2[[#This Row],[Time2]],Table2[[#This Row],[Time2]])</f>
        <v>02</v>
      </c>
      <c r="Z1798" s="1">
        <f>IF(Table2[[#This Row],[Time3]]&lt;10,0&amp;Table2[[#This Row],[Time3]],Table2[[#This Row],[Time3]])</f>
        <v>48</v>
      </c>
      <c r="AA1798" s="2" t="str">
        <f>Table2[[#This Row],[Time4]]&amp;":"&amp;Table2[[#This Row],[Time5]]</f>
        <v>02:48</v>
      </c>
      <c r="AB1798" s="1" cm="1">
        <f t="array" ref="AB1798">IFERROR(IF(Table2[[#This Row],[code]]="","",_xlfn.IFS(AND(Table2[[#This Row],[code]]&lt;400,Table2[[#This Row],[code]]&lt;&gt;""),2,Table2[[#This Row],[code]]&gt;500,4)),"")</f>
        <v>2</v>
      </c>
      <c r="AC1798" s="1">
        <f>IF(Table2[[#This Row],[Event]]="Penalty",Table2[[#This Row],[number]],IF(Table2[[#This Row],[Event]]="Time-Out",401,""))</f>
        <v>207</v>
      </c>
      <c r="AD1798" s="1">
        <f>ROW(A1797)</f>
        <v>1797</v>
      </c>
      <c r="AE1798" s="1">
        <f>COUNTIFS(Table2[GameID],Table2[[#This Row],[GameID]],Table2[Column1],"&lt;="&amp;Table2[[#This Row],[Column1]])-1</f>
        <v>3</v>
      </c>
    </row>
    <row r="1799" spans="1:31" x14ac:dyDescent="0.45">
      <c r="A1799" t="s">
        <v>399</v>
      </c>
      <c r="B1799" t="str">
        <f>_xlfn.TEXTBEFORE(Table2[[#This Row],[Kamp]]," - ")</f>
        <v>ÅFK</v>
      </c>
      <c r="C1799" t="str">
        <f>_xlfn.TEXTAFTER(Table2[[#This Row],[Kamp]],"- ")</f>
        <v>Blackhawks 2</v>
      </c>
      <c r="D1799">
        <v>44983</v>
      </c>
      <c r="E1799">
        <v>69464</v>
      </c>
      <c r="F1799">
        <v>20222023</v>
      </c>
      <c r="G1799" t="s">
        <v>372</v>
      </c>
      <c r="H1799" t="s">
        <v>666</v>
      </c>
      <c r="I1799" t="s">
        <v>678</v>
      </c>
      <c r="J1799">
        <v>1</v>
      </c>
      <c r="K1799">
        <v>29503</v>
      </c>
      <c r="L1799">
        <v>1</v>
      </c>
      <c r="M1799" t="s">
        <v>630</v>
      </c>
      <c r="N1799" t="s">
        <v>184</v>
      </c>
      <c r="O1799" t="s">
        <v>150</v>
      </c>
      <c r="P1799">
        <v>9</v>
      </c>
      <c r="Q1799">
        <v>6</v>
      </c>
      <c r="R1799">
        <f>SUMIFS(Table2[number],Table2[Event],"Goal",Table2[H/U],"HOME",Table2[GameID],Table2[[#This Row],[GameID]],Table2[GameTime],"&lt;="&amp;Table2[[#This Row],[GameTime]])</f>
        <v>1</v>
      </c>
      <c r="S1799">
        <f>SUMIFS(Table2[number],Table2[Event],"Goal",Table2[H/U],"AWAY",Table2[GameID],Table2[[#This Row],[GameID]],Table2[GameTime],"&lt;="&amp;Table2[[#This Row],[GameTime]])</f>
        <v>0</v>
      </c>
      <c r="T1799" t="str">
        <f>IF(Table2[[#This Row],[Event]]="Goal",Table2[[#This Row],[Hscore]]&amp;"-"&amp;Table2[[#This Row],[Uscore]],"")</f>
        <v>1-0</v>
      </c>
      <c r="U1799">
        <v>217</v>
      </c>
      <c r="V1799" s="1">
        <f>Table2[[#This Row],[GameTime]]-(Table2[[#This Row],[period]]-1)*1200</f>
        <v>217</v>
      </c>
      <c r="W1799" s="1">
        <f>ROUNDDOWN(Table2[[#This Row],[Time]]/60,0)</f>
        <v>3</v>
      </c>
      <c r="X1799" s="1">
        <f>ROUNDDOWN((Table2[[#This Row],[Time]]/60-Table2[[#This Row],[Time2]])*60,0)</f>
        <v>37</v>
      </c>
      <c r="Y1799" s="1" t="str">
        <f>IF(Table2[[#This Row],[Time2]]&lt;10,0&amp;Table2[[#This Row],[Time2]],Table2[[#This Row],[Time2]])</f>
        <v>03</v>
      </c>
      <c r="Z1799" s="1">
        <f>IF(Table2[[#This Row],[Time3]]&lt;10,0&amp;Table2[[#This Row],[Time3]],Table2[[#This Row],[Time3]])</f>
        <v>37</v>
      </c>
      <c r="AA1799" s="2" t="str">
        <f>Table2[[#This Row],[Time4]]&amp;":"&amp;Table2[[#This Row],[Time5]]</f>
        <v>03:37</v>
      </c>
      <c r="AB1799" s="1" t="str" cm="1">
        <f t="array" ref="AB1799">IFERROR(IF(Table2[[#This Row],[code]]="","",_xlfn.IFS(AND(Table2[[#This Row],[code]]&lt;400,Table2[[#This Row],[code]]&lt;&gt;""),2,Table2[[#This Row],[code]]&gt;500,4)),"")</f>
        <v/>
      </c>
      <c r="AC1799" s="1" t="str">
        <f>IF(Table2[[#This Row],[Event]]="Penalty",Table2[[#This Row],[number]],IF(Table2[[#This Row],[Event]]="Time-Out",401,""))</f>
        <v/>
      </c>
      <c r="AD1799" s="1">
        <f>ROW(A1798)</f>
        <v>1798</v>
      </c>
      <c r="AE1799" s="1">
        <f>COUNTIFS(Table2[GameID],Table2[[#This Row],[GameID]],Table2[Column1],"&lt;="&amp;Table2[[#This Row],[Column1]])-1</f>
        <v>4</v>
      </c>
    </row>
    <row r="1800" spans="1:31" x14ac:dyDescent="0.45">
      <c r="A1800" t="s">
        <v>399</v>
      </c>
      <c r="B1800" t="str">
        <f>_xlfn.TEXTBEFORE(Table2[[#This Row],[Kamp]]," - ")</f>
        <v>ÅFK</v>
      </c>
      <c r="C1800" t="str">
        <f>_xlfn.TEXTAFTER(Table2[[#This Row],[Kamp]],"- ")</f>
        <v>Blackhawks 2</v>
      </c>
      <c r="D1800">
        <v>44983</v>
      </c>
      <c r="E1800">
        <v>69464</v>
      </c>
      <c r="F1800">
        <v>20222023</v>
      </c>
      <c r="G1800" t="s">
        <v>372</v>
      </c>
      <c r="H1800" t="s">
        <v>666</v>
      </c>
      <c r="I1800" t="s">
        <v>678</v>
      </c>
      <c r="J1800">
        <v>1</v>
      </c>
      <c r="K1800">
        <v>29503</v>
      </c>
      <c r="L1800">
        <v>207</v>
      </c>
      <c r="M1800" t="s">
        <v>631</v>
      </c>
      <c r="N1800" t="s">
        <v>186</v>
      </c>
      <c r="O1800" t="s">
        <v>634</v>
      </c>
      <c r="P1800">
        <v>30</v>
      </c>
      <c r="Q1800" t="s">
        <v>634</v>
      </c>
      <c r="R1800">
        <f>SUMIFS(Table2[number],Table2[Event],"Goal",Table2[H/U],"HOME",Table2[GameID],Table2[[#This Row],[GameID]],Table2[GameTime],"&lt;="&amp;Table2[[#This Row],[GameTime]])</f>
        <v>1</v>
      </c>
      <c r="S1800">
        <f>SUMIFS(Table2[number],Table2[Event],"Goal",Table2[H/U],"AWAY",Table2[GameID],Table2[[#This Row],[GameID]],Table2[GameTime],"&lt;="&amp;Table2[[#This Row],[GameTime]])</f>
        <v>0</v>
      </c>
      <c r="T1800" t="str">
        <f>IF(Table2[[#This Row],[Event]]="Goal",Table2[[#This Row],[Hscore]]&amp;"-"&amp;Table2[[#This Row],[Uscore]],"")</f>
        <v/>
      </c>
      <c r="U1800">
        <v>361</v>
      </c>
      <c r="V1800" s="1">
        <f>Table2[[#This Row],[GameTime]]-(Table2[[#This Row],[period]]-1)*1200</f>
        <v>361</v>
      </c>
      <c r="W1800" s="1">
        <f>ROUNDDOWN(Table2[[#This Row],[Time]]/60,0)</f>
        <v>6</v>
      </c>
      <c r="X1800" s="1">
        <f>ROUNDDOWN((Table2[[#This Row],[Time]]/60-Table2[[#This Row],[Time2]])*60,0)</f>
        <v>0</v>
      </c>
      <c r="Y1800" s="1" t="str">
        <f>IF(Table2[[#This Row],[Time2]]&lt;10,0&amp;Table2[[#This Row],[Time2]],Table2[[#This Row],[Time2]])</f>
        <v>06</v>
      </c>
      <c r="Z1800" s="1" t="str">
        <f>IF(Table2[[#This Row],[Time3]]&lt;10,0&amp;Table2[[#This Row],[Time3]],Table2[[#This Row],[Time3]])</f>
        <v>00</v>
      </c>
      <c r="AA1800" s="2" t="str">
        <f>Table2[[#This Row],[Time4]]&amp;":"&amp;Table2[[#This Row],[Time5]]</f>
        <v>06:00</v>
      </c>
      <c r="AB1800" s="1" cm="1">
        <f t="array" ref="AB1800">IFERROR(IF(Table2[[#This Row],[code]]="","",_xlfn.IFS(AND(Table2[[#This Row],[code]]&lt;400,Table2[[#This Row],[code]]&lt;&gt;""),2,Table2[[#This Row],[code]]&gt;500,4)),"")</f>
        <v>2</v>
      </c>
      <c r="AC1800" s="1">
        <f>IF(Table2[[#This Row],[Event]]="Penalty",Table2[[#This Row],[number]],IF(Table2[[#This Row],[Event]]="Time-Out",401,""))</f>
        <v>207</v>
      </c>
      <c r="AD1800" s="1">
        <f>ROW(A1799)</f>
        <v>1799</v>
      </c>
      <c r="AE1800" s="1">
        <f>COUNTIFS(Table2[GameID],Table2[[#This Row],[GameID]],Table2[Column1],"&lt;="&amp;Table2[[#This Row],[Column1]])-1</f>
        <v>5</v>
      </c>
    </row>
    <row r="1801" spans="1:31" x14ac:dyDescent="0.45">
      <c r="A1801" t="s">
        <v>399</v>
      </c>
      <c r="B1801" t="str">
        <f>_xlfn.TEXTBEFORE(Table2[[#This Row],[Kamp]]," - ")</f>
        <v>ÅFK</v>
      </c>
      <c r="C1801" t="str">
        <f>_xlfn.TEXTAFTER(Table2[[#This Row],[Kamp]],"- ")</f>
        <v>Blackhawks 2</v>
      </c>
      <c r="D1801">
        <v>44983</v>
      </c>
      <c r="E1801">
        <v>69464</v>
      </c>
      <c r="F1801">
        <v>20222023</v>
      </c>
      <c r="G1801" t="s">
        <v>372</v>
      </c>
      <c r="H1801" t="s">
        <v>666</v>
      </c>
      <c r="I1801" t="s">
        <v>678</v>
      </c>
      <c r="J1801">
        <v>1</v>
      </c>
      <c r="K1801">
        <v>29503</v>
      </c>
      <c r="L1801">
        <v>1</v>
      </c>
      <c r="M1801" t="s">
        <v>630</v>
      </c>
      <c r="N1801" t="s">
        <v>186</v>
      </c>
      <c r="O1801" t="s">
        <v>151</v>
      </c>
      <c r="P1801">
        <v>30</v>
      </c>
      <c r="Q1801">
        <v>8</v>
      </c>
      <c r="R1801">
        <f>SUMIFS(Table2[number],Table2[Event],"Goal",Table2[H/U],"HOME",Table2[GameID],Table2[[#This Row],[GameID]],Table2[GameTime],"&lt;="&amp;Table2[[#This Row],[GameTime]])</f>
        <v>2</v>
      </c>
      <c r="S1801">
        <f>SUMIFS(Table2[number],Table2[Event],"Goal",Table2[H/U],"AWAY",Table2[GameID],Table2[[#This Row],[GameID]],Table2[GameTime],"&lt;="&amp;Table2[[#This Row],[GameTime]])</f>
        <v>0</v>
      </c>
      <c r="T1801" t="str">
        <f>IF(Table2[[#This Row],[Event]]="Goal",Table2[[#This Row],[Hscore]]&amp;"-"&amp;Table2[[#This Row],[Uscore]],"")</f>
        <v>2-0</v>
      </c>
      <c r="U1801">
        <v>696</v>
      </c>
      <c r="V1801" s="1">
        <f>Table2[[#This Row],[GameTime]]-(Table2[[#This Row],[period]]-1)*1200</f>
        <v>696</v>
      </c>
      <c r="W1801" s="1">
        <f>ROUNDDOWN(Table2[[#This Row],[Time]]/60,0)</f>
        <v>11</v>
      </c>
      <c r="X1801" s="1">
        <f>ROUNDDOWN((Table2[[#This Row],[Time]]/60-Table2[[#This Row],[Time2]])*60,0)</f>
        <v>36</v>
      </c>
      <c r="Y1801" s="1">
        <f>IF(Table2[[#This Row],[Time2]]&lt;10,0&amp;Table2[[#This Row],[Time2]],Table2[[#This Row],[Time2]])</f>
        <v>11</v>
      </c>
      <c r="Z1801" s="1">
        <f>IF(Table2[[#This Row],[Time3]]&lt;10,0&amp;Table2[[#This Row],[Time3]],Table2[[#This Row],[Time3]])</f>
        <v>36</v>
      </c>
      <c r="AA1801" s="2" t="str">
        <f>Table2[[#This Row],[Time4]]&amp;":"&amp;Table2[[#This Row],[Time5]]</f>
        <v>11:36</v>
      </c>
      <c r="AB1801" s="1" t="str" cm="1">
        <f t="array" ref="AB1801">IFERROR(IF(Table2[[#This Row],[code]]="","",_xlfn.IFS(AND(Table2[[#This Row],[code]]&lt;400,Table2[[#This Row],[code]]&lt;&gt;""),2,Table2[[#This Row],[code]]&gt;500,4)),"")</f>
        <v/>
      </c>
      <c r="AC1801" s="1" t="str">
        <f>IF(Table2[[#This Row],[Event]]="Penalty",Table2[[#This Row],[number]],IF(Table2[[#This Row],[Event]]="Time-Out",401,""))</f>
        <v/>
      </c>
      <c r="AD1801" s="1">
        <f>ROW(A1800)</f>
        <v>1800</v>
      </c>
      <c r="AE1801" s="1">
        <f>COUNTIFS(Table2[GameID],Table2[[#This Row],[GameID]],Table2[Column1],"&lt;="&amp;Table2[[#This Row],[Column1]])-1</f>
        <v>6</v>
      </c>
    </row>
    <row r="1802" spans="1:31" x14ac:dyDescent="0.45">
      <c r="A1802" t="s">
        <v>399</v>
      </c>
      <c r="B1802" t="str">
        <f>_xlfn.TEXTBEFORE(Table2[[#This Row],[Kamp]]," - ")</f>
        <v>ÅFK</v>
      </c>
      <c r="C1802" t="str">
        <f>_xlfn.TEXTAFTER(Table2[[#This Row],[Kamp]],"- ")</f>
        <v>Blackhawks 2</v>
      </c>
      <c r="D1802">
        <v>44983</v>
      </c>
      <c r="E1802">
        <v>69464</v>
      </c>
      <c r="F1802">
        <v>20222023</v>
      </c>
      <c r="G1802" t="s">
        <v>372</v>
      </c>
      <c r="H1802" t="s">
        <v>666</v>
      </c>
      <c r="I1802" t="s">
        <v>678</v>
      </c>
      <c r="J1802">
        <v>1</v>
      </c>
      <c r="K1802">
        <v>29503</v>
      </c>
      <c r="L1802">
        <v>1</v>
      </c>
      <c r="M1802" t="s">
        <v>630</v>
      </c>
      <c r="N1802" t="s">
        <v>236</v>
      </c>
      <c r="O1802" t="s">
        <v>150</v>
      </c>
      <c r="P1802">
        <v>31</v>
      </c>
      <c r="Q1802">
        <v>6</v>
      </c>
      <c r="R1802">
        <f>SUMIFS(Table2[number],Table2[Event],"Goal",Table2[H/U],"HOME",Table2[GameID],Table2[[#This Row],[GameID]],Table2[GameTime],"&lt;="&amp;Table2[[#This Row],[GameTime]])</f>
        <v>3</v>
      </c>
      <c r="S1802">
        <f>SUMIFS(Table2[number],Table2[Event],"Goal",Table2[H/U],"AWAY",Table2[GameID],Table2[[#This Row],[GameID]],Table2[GameTime],"&lt;="&amp;Table2[[#This Row],[GameTime]])</f>
        <v>0</v>
      </c>
      <c r="T1802" t="str">
        <f>IF(Table2[[#This Row],[Event]]="Goal",Table2[[#This Row],[Hscore]]&amp;"-"&amp;Table2[[#This Row],[Uscore]],"")</f>
        <v>3-0</v>
      </c>
      <c r="U1802">
        <v>729</v>
      </c>
      <c r="V1802" s="1">
        <f>Table2[[#This Row],[GameTime]]-(Table2[[#This Row],[period]]-1)*1200</f>
        <v>729</v>
      </c>
      <c r="W1802" s="1">
        <f>ROUNDDOWN(Table2[[#This Row],[Time]]/60,0)</f>
        <v>12</v>
      </c>
      <c r="X1802" s="1">
        <f>ROUNDDOWN((Table2[[#This Row],[Time]]/60-Table2[[#This Row],[Time2]])*60,0)</f>
        <v>9</v>
      </c>
      <c r="Y1802" s="1">
        <f>IF(Table2[[#This Row],[Time2]]&lt;10,0&amp;Table2[[#This Row],[Time2]],Table2[[#This Row],[Time2]])</f>
        <v>12</v>
      </c>
      <c r="Z1802" s="1" t="str">
        <f>IF(Table2[[#This Row],[Time3]]&lt;10,0&amp;Table2[[#This Row],[Time3]],Table2[[#This Row],[Time3]])</f>
        <v>09</v>
      </c>
      <c r="AA1802" s="2" t="str">
        <f>Table2[[#This Row],[Time4]]&amp;":"&amp;Table2[[#This Row],[Time5]]</f>
        <v>12:09</v>
      </c>
      <c r="AB1802" s="1" t="str" cm="1">
        <f t="array" ref="AB1802">IFERROR(IF(Table2[[#This Row],[code]]="","",_xlfn.IFS(AND(Table2[[#This Row],[code]]&lt;400,Table2[[#This Row],[code]]&lt;&gt;""),2,Table2[[#This Row],[code]]&gt;500,4)),"")</f>
        <v/>
      </c>
      <c r="AC1802" s="1" t="str">
        <f>IF(Table2[[#This Row],[Event]]="Penalty",Table2[[#This Row],[number]],IF(Table2[[#This Row],[Event]]="Time-Out",401,""))</f>
        <v/>
      </c>
      <c r="AD1802" s="1">
        <f>ROW(A1801)</f>
        <v>1801</v>
      </c>
      <c r="AE1802" s="1">
        <f>COUNTIFS(Table2[GameID],Table2[[#This Row],[GameID]],Table2[Column1],"&lt;="&amp;Table2[[#This Row],[Column1]])-1</f>
        <v>7</v>
      </c>
    </row>
    <row r="1803" spans="1:31" x14ac:dyDescent="0.45">
      <c r="A1803" t="s">
        <v>399</v>
      </c>
      <c r="B1803" t="str">
        <f>_xlfn.TEXTBEFORE(Table2[[#This Row],[Kamp]]," - ")</f>
        <v>ÅFK</v>
      </c>
      <c r="C1803" t="str">
        <f>_xlfn.TEXTAFTER(Table2[[#This Row],[Kamp]],"- ")</f>
        <v>Blackhawks 2</v>
      </c>
      <c r="D1803">
        <v>44983</v>
      </c>
      <c r="E1803">
        <v>69464</v>
      </c>
      <c r="F1803">
        <v>20222023</v>
      </c>
      <c r="G1803" t="s">
        <v>372</v>
      </c>
      <c r="H1803" t="s">
        <v>666</v>
      </c>
      <c r="I1803" t="s">
        <v>678</v>
      </c>
      <c r="J1803">
        <v>1</v>
      </c>
      <c r="K1803">
        <v>29503</v>
      </c>
      <c r="L1803">
        <v>1</v>
      </c>
      <c r="M1803" t="s">
        <v>630</v>
      </c>
      <c r="N1803" t="s">
        <v>294</v>
      </c>
      <c r="O1803" t="s">
        <v>379</v>
      </c>
      <c r="P1803">
        <v>18</v>
      </c>
      <c r="Q1803">
        <v>11</v>
      </c>
      <c r="R1803">
        <f>SUMIFS(Table2[number],Table2[Event],"Goal",Table2[H/U],"HOME",Table2[GameID],Table2[[#This Row],[GameID]],Table2[GameTime],"&lt;="&amp;Table2[[#This Row],[GameTime]])</f>
        <v>4</v>
      </c>
      <c r="S1803">
        <f>SUMIFS(Table2[number],Table2[Event],"Goal",Table2[H/U],"AWAY",Table2[GameID],Table2[[#This Row],[GameID]],Table2[GameTime],"&lt;="&amp;Table2[[#This Row],[GameTime]])</f>
        <v>1</v>
      </c>
      <c r="T1803" t="str">
        <f>IF(Table2[[#This Row],[Event]]="Goal",Table2[[#This Row],[Hscore]]&amp;"-"&amp;Table2[[#This Row],[Uscore]],"")</f>
        <v>4-1</v>
      </c>
      <c r="U1803">
        <v>825</v>
      </c>
      <c r="V1803" s="1">
        <f>Table2[[#This Row],[GameTime]]-(Table2[[#This Row],[period]]-1)*1200</f>
        <v>825</v>
      </c>
      <c r="W1803" s="1">
        <f>ROUNDDOWN(Table2[[#This Row],[Time]]/60,0)</f>
        <v>13</v>
      </c>
      <c r="X1803" s="1">
        <f>ROUNDDOWN((Table2[[#This Row],[Time]]/60-Table2[[#This Row],[Time2]])*60,0)</f>
        <v>45</v>
      </c>
      <c r="Y1803" s="1">
        <f>IF(Table2[[#This Row],[Time2]]&lt;10,0&amp;Table2[[#This Row],[Time2]],Table2[[#This Row],[Time2]])</f>
        <v>13</v>
      </c>
      <c r="Z1803" s="1">
        <f>IF(Table2[[#This Row],[Time3]]&lt;10,0&amp;Table2[[#This Row],[Time3]],Table2[[#This Row],[Time3]])</f>
        <v>45</v>
      </c>
      <c r="AA1803" s="2" t="str">
        <f>Table2[[#This Row],[Time4]]&amp;":"&amp;Table2[[#This Row],[Time5]]</f>
        <v>13:45</v>
      </c>
      <c r="AB1803" s="1" t="str" cm="1">
        <f t="array" ref="AB1803">IFERROR(IF(Table2[[#This Row],[code]]="","",_xlfn.IFS(AND(Table2[[#This Row],[code]]&lt;400,Table2[[#This Row],[code]]&lt;&gt;""),2,Table2[[#This Row],[code]]&gt;500,4)),"")</f>
        <v/>
      </c>
      <c r="AC1803" s="1" t="str">
        <f>IF(Table2[[#This Row],[Event]]="Penalty",Table2[[#This Row],[number]],IF(Table2[[#This Row],[Event]]="Time-Out",401,""))</f>
        <v/>
      </c>
      <c r="AD1803" s="1">
        <f>ROW(A1802)</f>
        <v>1802</v>
      </c>
      <c r="AE1803" s="1">
        <f>COUNTIFS(Table2[GameID],Table2[[#This Row],[GameID]],Table2[Column1],"&lt;="&amp;Table2[[#This Row],[Column1]])-1</f>
        <v>8</v>
      </c>
    </row>
    <row r="1804" spans="1:31" x14ac:dyDescent="0.45">
      <c r="A1804" t="s">
        <v>399</v>
      </c>
      <c r="B1804" t="str">
        <f>_xlfn.TEXTBEFORE(Table2[[#This Row],[Kamp]]," - ")</f>
        <v>ÅFK</v>
      </c>
      <c r="C1804" t="str">
        <f>_xlfn.TEXTAFTER(Table2[[#This Row],[Kamp]],"- ")</f>
        <v>Blackhawks 2</v>
      </c>
      <c r="D1804">
        <v>44983</v>
      </c>
      <c r="E1804">
        <v>69464</v>
      </c>
      <c r="F1804">
        <v>20222023</v>
      </c>
      <c r="G1804" t="s">
        <v>372</v>
      </c>
      <c r="H1804" t="s">
        <v>670</v>
      </c>
      <c r="I1804" t="s">
        <v>677</v>
      </c>
      <c r="J1804">
        <v>1</v>
      </c>
      <c r="K1804">
        <v>29458</v>
      </c>
      <c r="L1804">
        <v>1</v>
      </c>
      <c r="M1804" t="s">
        <v>630</v>
      </c>
      <c r="N1804" t="s">
        <v>384</v>
      </c>
      <c r="O1804" t="s">
        <v>634</v>
      </c>
      <c r="P1804">
        <v>33</v>
      </c>
      <c r="Q1804" t="s">
        <v>634</v>
      </c>
      <c r="R1804">
        <f>SUMIFS(Table2[number],Table2[Event],"Goal",Table2[H/U],"HOME",Table2[GameID],Table2[[#This Row],[GameID]],Table2[GameTime],"&lt;="&amp;Table2[[#This Row],[GameTime]])</f>
        <v>4</v>
      </c>
      <c r="S1804">
        <f>SUMIFS(Table2[number],Table2[Event],"Goal",Table2[H/U],"AWAY",Table2[GameID],Table2[[#This Row],[GameID]],Table2[GameTime],"&lt;="&amp;Table2[[#This Row],[GameTime]])</f>
        <v>1</v>
      </c>
      <c r="T1804" t="str">
        <f>IF(Table2[[#This Row],[Event]]="Goal",Table2[[#This Row],[Hscore]]&amp;"-"&amp;Table2[[#This Row],[Uscore]],"")</f>
        <v>4-1</v>
      </c>
      <c r="U1804">
        <v>825</v>
      </c>
      <c r="V1804" s="1">
        <f>Table2[[#This Row],[GameTime]]-(Table2[[#This Row],[period]]-1)*1200</f>
        <v>825</v>
      </c>
      <c r="W1804" s="1">
        <f>ROUNDDOWN(Table2[[#This Row],[Time]]/60,0)</f>
        <v>13</v>
      </c>
      <c r="X1804" s="1">
        <f>ROUNDDOWN((Table2[[#This Row],[Time]]/60-Table2[[#This Row],[Time2]])*60,0)</f>
        <v>45</v>
      </c>
      <c r="Y1804" s="1">
        <f>IF(Table2[[#This Row],[Time2]]&lt;10,0&amp;Table2[[#This Row],[Time2]],Table2[[#This Row],[Time2]])</f>
        <v>13</v>
      </c>
      <c r="Z1804" s="1">
        <f>IF(Table2[[#This Row],[Time3]]&lt;10,0&amp;Table2[[#This Row],[Time3]],Table2[[#This Row],[Time3]])</f>
        <v>45</v>
      </c>
      <c r="AA1804" s="2" t="str">
        <f>Table2[[#This Row],[Time4]]&amp;":"&amp;Table2[[#This Row],[Time5]]</f>
        <v>13:45</v>
      </c>
      <c r="AB1804" s="1" t="str" cm="1">
        <f t="array" ref="AB1804">IFERROR(IF(Table2[[#This Row],[code]]="","",_xlfn.IFS(AND(Table2[[#This Row],[code]]&lt;400,Table2[[#This Row],[code]]&lt;&gt;""),2,Table2[[#This Row],[code]]&gt;500,4)),"")</f>
        <v/>
      </c>
      <c r="AC1804" s="1" t="str">
        <f>IF(Table2[[#This Row],[Event]]="Penalty",Table2[[#This Row],[number]],IF(Table2[[#This Row],[Event]]="Time-Out",401,""))</f>
        <v/>
      </c>
      <c r="AD1804" s="1">
        <f>ROW(A1803)</f>
        <v>1803</v>
      </c>
      <c r="AE1804" s="1">
        <f>COUNTIFS(Table2[GameID],Table2[[#This Row],[GameID]],Table2[Column1],"&lt;="&amp;Table2[[#This Row],[Column1]])-1</f>
        <v>9</v>
      </c>
    </row>
    <row r="1805" spans="1:31" x14ac:dyDescent="0.45">
      <c r="A1805" t="s">
        <v>399</v>
      </c>
      <c r="B1805" t="str">
        <f>_xlfn.TEXTBEFORE(Table2[[#This Row],[Kamp]]," - ")</f>
        <v>ÅFK</v>
      </c>
      <c r="C1805" t="str">
        <f>_xlfn.TEXTAFTER(Table2[[#This Row],[Kamp]],"- ")</f>
        <v>Blackhawks 2</v>
      </c>
      <c r="D1805">
        <v>44983</v>
      </c>
      <c r="E1805">
        <v>69464</v>
      </c>
      <c r="F1805">
        <v>20222023</v>
      </c>
      <c r="G1805" t="s">
        <v>372</v>
      </c>
      <c r="H1805" t="s">
        <v>670</v>
      </c>
      <c r="I1805" t="s">
        <v>677</v>
      </c>
      <c r="J1805">
        <v>1</v>
      </c>
      <c r="K1805">
        <v>29458</v>
      </c>
      <c r="L1805">
        <v>1</v>
      </c>
      <c r="M1805" t="s">
        <v>630</v>
      </c>
      <c r="N1805" t="s">
        <v>388</v>
      </c>
      <c r="O1805" t="s">
        <v>376</v>
      </c>
      <c r="P1805">
        <v>79</v>
      </c>
      <c r="Q1805">
        <v>2</v>
      </c>
      <c r="R1805">
        <f>SUMIFS(Table2[number],Table2[Event],"Goal",Table2[H/U],"HOME",Table2[GameID],Table2[[#This Row],[GameID]],Table2[GameTime],"&lt;="&amp;Table2[[#This Row],[GameTime]])</f>
        <v>4</v>
      </c>
      <c r="S1805">
        <f>SUMIFS(Table2[number],Table2[Event],"Goal",Table2[H/U],"AWAY",Table2[GameID],Table2[[#This Row],[GameID]],Table2[GameTime],"&lt;="&amp;Table2[[#This Row],[GameTime]])</f>
        <v>2</v>
      </c>
      <c r="T1805" t="str">
        <f>IF(Table2[[#This Row],[Event]]="Goal",Table2[[#This Row],[Hscore]]&amp;"-"&amp;Table2[[#This Row],[Uscore]],"")</f>
        <v>4-2</v>
      </c>
      <c r="U1805">
        <v>869</v>
      </c>
      <c r="V1805" s="1">
        <f>Table2[[#This Row],[GameTime]]-(Table2[[#This Row],[period]]-1)*1200</f>
        <v>869</v>
      </c>
      <c r="W1805" s="1">
        <f>ROUNDDOWN(Table2[[#This Row],[Time]]/60,0)</f>
        <v>14</v>
      </c>
      <c r="X1805" s="1">
        <f>ROUNDDOWN((Table2[[#This Row],[Time]]/60-Table2[[#This Row],[Time2]])*60,0)</f>
        <v>29</v>
      </c>
      <c r="Y1805" s="1">
        <f>IF(Table2[[#This Row],[Time2]]&lt;10,0&amp;Table2[[#This Row],[Time2]],Table2[[#This Row],[Time2]])</f>
        <v>14</v>
      </c>
      <c r="Z1805" s="1">
        <f>IF(Table2[[#This Row],[Time3]]&lt;10,0&amp;Table2[[#This Row],[Time3]],Table2[[#This Row],[Time3]])</f>
        <v>29</v>
      </c>
      <c r="AA1805" s="2" t="str">
        <f>Table2[[#This Row],[Time4]]&amp;":"&amp;Table2[[#This Row],[Time5]]</f>
        <v>14:29</v>
      </c>
      <c r="AB1805" s="1" t="str" cm="1">
        <f t="array" ref="AB1805">IFERROR(IF(Table2[[#This Row],[code]]="","",_xlfn.IFS(AND(Table2[[#This Row],[code]]&lt;400,Table2[[#This Row],[code]]&lt;&gt;""),2,Table2[[#This Row],[code]]&gt;500,4)),"")</f>
        <v/>
      </c>
      <c r="AC1805" s="1" t="str">
        <f>IF(Table2[[#This Row],[Event]]="Penalty",Table2[[#This Row],[number]],IF(Table2[[#This Row],[Event]]="Time-Out",401,""))</f>
        <v/>
      </c>
      <c r="AD1805" s="1">
        <f>ROW(A1804)</f>
        <v>1804</v>
      </c>
      <c r="AE1805" s="1">
        <f>COUNTIFS(Table2[GameID],Table2[[#This Row],[GameID]],Table2[Column1],"&lt;="&amp;Table2[[#This Row],[Column1]])-1</f>
        <v>10</v>
      </c>
    </row>
    <row r="1806" spans="1:31" x14ac:dyDescent="0.45">
      <c r="A1806" t="s">
        <v>399</v>
      </c>
      <c r="B1806" t="str">
        <f>_xlfn.TEXTBEFORE(Table2[[#This Row],[Kamp]]," - ")</f>
        <v>ÅFK</v>
      </c>
      <c r="C1806" t="str">
        <f>_xlfn.TEXTAFTER(Table2[[#This Row],[Kamp]],"- ")</f>
        <v>Blackhawks 2</v>
      </c>
      <c r="D1806">
        <v>44983</v>
      </c>
      <c r="E1806">
        <v>69464</v>
      </c>
      <c r="F1806">
        <v>20222023</v>
      </c>
      <c r="G1806" t="s">
        <v>372</v>
      </c>
      <c r="H1806" t="s">
        <v>670</v>
      </c>
      <c r="I1806" t="s">
        <v>677</v>
      </c>
      <c r="J1806">
        <v>1</v>
      </c>
      <c r="K1806">
        <v>29458</v>
      </c>
      <c r="L1806">
        <v>1</v>
      </c>
      <c r="M1806" t="s">
        <v>630</v>
      </c>
      <c r="N1806" t="s">
        <v>384</v>
      </c>
      <c r="O1806" t="s">
        <v>379</v>
      </c>
      <c r="P1806">
        <v>33</v>
      </c>
      <c r="Q1806">
        <v>11</v>
      </c>
      <c r="R1806">
        <f>SUMIFS(Table2[number],Table2[Event],"Goal",Table2[H/U],"HOME",Table2[GameID],Table2[[#This Row],[GameID]],Table2[GameTime],"&lt;="&amp;Table2[[#This Row],[GameTime]])</f>
        <v>4</v>
      </c>
      <c r="S1806">
        <f>SUMIFS(Table2[number],Table2[Event],"Goal",Table2[H/U],"AWAY",Table2[GameID],Table2[[#This Row],[GameID]],Table2[GameTime],"&lt;="&amp;Table2[[#This Row],[GameTime]])</f>
        <v>3</v>
      </c>
      <c r="T1806" t="str">
        <f>IF(Table2[[#This Row],[Event]]="Goal",Table2[[#This Row],[Hscore]]&amp;"-"&amp;Table2[[#This Row],[Uscore]],"")</f>
        <v>4-3</v>
      </c>
      <c r="U1806">
        <v>887</v>
      </c>
      <c r="V1806" s="1">
        <f>Table2[[#This Row],[GameTime]]-(Table2[[#This Row],[period]]-1)*1200</f>
        <v>887</v>
      </c>
      <c r="W1806" s="1">
        <f>ROUNDDOWN(Table2[[#This Row],[Time]]/60,0)</f>
        <v>14</v>
      </c>
      <c r="X1806" s="1">
        <f>ROUNDDOWN((Table2[[#This Row],[Time]]/60-Table2[[#This Row],[Time2]])*60,0)</f>
        <v>47</v>
      </c>
      <c r="Y1806" s="1">
        <f>IF(Table2[[#This Row],[Time2]]&lt;10,0&amp;Table2[[#This Row],[Time2]],Table2[[#This Row],[Time2]])</f>
        <v>14</v>
      </c>
      <c r="Z1806" s="1">
        <f>IF(Table2[[#This Row],[Time3]]&lt;10,0&amp;Table2[[#This Row],[Time3]],Table2[[#This Row],[Time3]])</f>
        <v>47</v>
      </c>
      <c r="AA1806" s="2" t="str">
        <f>Table2[[#This Row],[Time4]]&amp;":"&amp;Table2[[#This Row],[Time5]]</f>
        <v>14:47</v>
      </c>
      <c r="AB1806" s="1" t="str" cm="1">
        <f t="array" ref="AB1806">IFERROR(IF(Table2[[#This Row],[code]]="","",_xlfn.IFS(AND(Table2[[#This Row],[code]]&lt;400,Table2[[#This Row],[code]]&lt;&gt;""),2,Table2[[#This Row],[code]]&gt;500,4)),"")</f>
        <v/>
      </c>
      <c r="AC1806" s="1" t="str">
        <f>IF(Table2[[#This Row],[Event]]="Penalty",Table2[[#This Row],[number]],IF(Table2[[#This Row],[Event]]="Time-Out",401,""))</f>
        <v/>
      </c>
      <c r="AD1806" s="1">
        <f>ROW(A1805)</f>
        <v>1805</v>
      </c>
      <c r="AE1806" s="1">
        <f>COUNTIFS(Table2[GameID],Table2[[#This Row],[GameID]],Table2[Column1],"&lt;="&amp;Table2[[#This Row],[Column1]])-1</f>
        <v>11</v>
      </c>
    </row>
    <row r="1807" spans="1:31" x14ac:dyDescent="0.45">
      <c r="A1807" t="s">
        <v>399</v>
      </c>
      <c r="B1807" t="str">
        <f>_xlfn.TEXTBEFORE(Table2[[#This Row],[Kamp]]," - ")</f>
        <v>ÅFK</v>
      </c>
      <c r="C1807" t="str">
        <f>_xlfn.TEXTAFTER(Table2[[#This Row],[Kamp]],"- ")</f>
        <v>Blackhawks 2</v>
      </c>
      <c r="D1807">
        <v>44983</v>
      </c>
      <c r="E1807">
        <v>69464</v>
      </c>
      <c r="F1807">
        <v>20222023</v>
      </c>
      <c r="G1807" t="s">
        <v>372</v>
      </c>
      <c r="H1807" t="s">
        <v>670</v>
      </c>
      <c r="I1807" t="s">
        <v>677</v>
      </c>
      <c r="J1807">
        <v>1</v>
      </c>
      <c r="K1807">
        <v>29458</v>
      </c>
      <c r="L1807">
        <v>1</v>
      </c>
      <c r="M1807" t="s">
        <v>630</v>
      </c>
      <c r="N1807" t="s">
        <v>385</v>
      </c>
      <c r="O1807" t="s">
        <v>379</v>
      </c>
      <c r="P1807">
        <v>36</v>
      </c>
      <c r="Q1807">
        <v>11</v>
      </c>
      <c r="R1807">
        <f>SUMIFS(Table2[number],Table2[Event],"Goal",Table2[H/U],"HOME",Table2[GameID],Table2[[#This Row],[GameID]],Table2[GameTime],"&lt;="&amp;Table2[[#This Row],[GameTime]])</f>
        <v>4</v>
      </c>
      <c r="S1807">
        <f>SUMIFS(Table2[number],Table2[Event],"Goal",Table2[H/U],"AWAY",Table2[GameID],Table2[[#This Row],[GameID]],Table2[GameTime],"&lt;="&amp;Table2[[#This Row],[GameTime]])</f>
        <v>4</v>
      </c>
      <c r="T1807" t="str">
        <f>IF(Table2[[#This Row],[Event]]="Goal",Table2[[#This Row],[Hscore]]&amp;"-"&amp;Table2[[#This Row],[Uscore]],"")</f>
        <v>4-4</v>
      </c>
      <c r="U1807">
        <v>900</v>
      </c>
      <c r="V1807" s="1">
        <f>Table2[[#This Row],[GameTime]]-(Table2[[#This Row],[period]]-1)*1200</f>
        <v>900</v>
      </c>
      <c r="W1807" s="1">
        <f>ROUNDDOWN(Table2[[#This Row],[Time]]/60,0)</f>
        <v>15</v>
      </c>
      <c r="X1807" s="1">
        <f>ROUNDDOWN((Table2[[#This Row],[Time]]/60-Table2[[#This Row],[Time2]])*60,0)</f>
        <v>0</v>
      </c>
      <c r="Y1807" s="1">
        <f>IF(Table2[[#This Row],[Time2]]&lt;10,0&amp;Table2[[#This Row],[Time2]],Table2[[#This Row],[Time2]])</f>
        <v>15</v>
      </c>
      <c r="Z1807" s="1" t="str">
        <f>IF(Table2[[#This Row],[Time3]]&lt;10,0&amp;Table2[[#This Row],[Time3]],Table2[[#This Row],[Time3]])</f>
        <v>00</v>
      </c>
      <c r="AA1807" s="2" t="str">
        <f>Table2[[#This Row],[Time4]]&amp;":"&amp;Table2[[#This Row],[Time5]]</f>
        <v>15:00</v>
      </c>
      <c r="AB1807" s="1" t="str" cm="1">
        <f t="array" ref="AB1807">IFERROR(IF(Table2[[#This Row],[code]]="","",_xlfn.IFS(AND(Table2[[#This Row],[code]]&lt;400,Table2[[#This Row],[code]]&lt;&gt;""),2,Table2[[#This Row],[code]]&gt;500,4)),"")</f>
        <v/>
      </c>
      <c r="AC1807" s="1" t="str">
        <f>IF(Table2[[#This Row],[Event]]="Penalty",Table2[[#This Row],[number]],IF(Table2[[#This Row],[Event]]="Time-Out",401,""))</f>
        <v/>
      </c>
      <c r="AD1807" s="1">
        <f>ROW(A1806)</f>
        <v>1806</v>
      </c>
      <c r="AE1807" s="1">
        <f>COUNTIFS(Table2[GameID],Table2[[#This Row],[GameID]],Table2[Column1],"&lt;="&amp;Table2[[#This Row],[Column1]])-1</f>
        <v>12</v>
      </c>
    </row>
    <row r="1808" spans="1:31" x14ac:dyDescent="0.45">
      <c r="A1808" t="s">
        <v>399</v>
      </c>
      <c r="B1808" t="str">
        <f>_xlfn.TEXTBEFORE(Table2[[#This Row],[Kamp]]," - ")</f>
        <v>ÅFK</v>
      </c>
      <c r="C1808" t="str">
        <f>_xlfn.TEXTAFTER(Table2[[#This Row],[Kamp]],"- ")</f>
        <v>Blackhawks 2</v>
      </c>
      <c r="D1808">
        <v>44983</v>
      </c>
      <c r="E1808">
        <v>69464</v>
      </c>
      <c r="F1808">
        <v>20222023</v>
      </c>
      <c r="G1808" t="s">
        <v>372</v>
      </c>
      <c r="H1808" t="s">
        <v>670</v>
      </c>
      <c r="I1808" t="s">
        <v>677</v>
      </c>
      <c r="J1808">
        <v>1</v>
      </c>
      <c r="K1808">
        <v>29458</v>
      </c>
      <c r="L1808">
        <v>101</v>
      </c>
      <c r="M1808" t="s">
        <v>631</v>
      </c>
      <c r="N1808" t="s">
        <v>394</v>
      </c>
      <c r="O1808" t="s">
        <v>634</v>
      </c>
      <c r="P1808">
        <v>97</v>
      </c>
      <c r="Q1808" t="s">
        <v>634</v>
      </c>
      <c r="R1808">
        <f>SUMIFS(Table2[number],Table2[Event],"Goal",Table2[H/U],"HOME",Table2[GameID],Table2[[#This Row],[GameID]],Table2[GameTime],"&lt;="&amp;Table2[[#This Row],[GameTime]])</f>
        <v>4</v>
      </c>
      <c r="S1808">
        <f>SUMIFS(Table2[number],Table2[Event],"Goal",Table2[H/U],"AWAY",Table2[GameID],Table2[[#This Row],[GameID]],Table2[GameTime],"&lt;="&amp;Table2[[#This Row],[GameTime]])</f>
        <v>4</v>
      </c>
      <c r="T1808" t="str">
        <f>IF(Table2[[#This Row],[Event]]="Goal",Table2[[#This Row],[Hscore]]&amp;"-"&amp;Table2[[#This Row],[Uscore]],"")</f>
        <v/>
      </c>
      <c r="U1808">
        <v>908</v>
      </c>
      <c r="V1808" s="1">
        <f>Table2[[#This Row],[GameTime]]-(Table2[[#This Row],[period]]-1)*1200</f>
        <v>908</v>
      </c>
      <c r="W1808" s="1">
        <f>ROUNDDOWN(Table2[[#This Row],[Time]]/60,0)</f>
        <v>15</v>
      </c>
      <c r="X1808" s="1">
        <f>ROUNDDOWN((Table2[[#This Row],[Time]]/60-Table2[[#This Row],[Time2]])*60,0)</f>
        <v>7</v>
      </c>
      <c r="Y1808" s="1">
        <f>IF(Table2[[#This Row],[Time2]]&lt;10,0&amp;Table2[[#This Row],[Time2]],Table2[[#This Row],[Time2]])</f>
        <v>15</v>
      </c>
      <c r="Z1808" s="1" t="str">
        <f>IF(Table2[[#This Row],[Time3]]&lt;10,0&amp;Table2[[#This Row],[Time3]],Table2[[#This Row],[Time3]])</f>
        <v>07</v>
      </c>
      <c r="AA1808" s="2" t="str">
        <f>Table2[[#This Row],[Time4]]&amp;":"&amp;Table2[[#This Row],[Time5]]</f>
        <v>15:07</v>
      </c>
      <c r="AB1808" s="1" cm="1">
        <f t="array" ref="AB1808">IFERROR(IF(Table2[[#This Row],[code]]="","",_xlfn.IFS(AND(Table2[[#This Row],[code]]&lt;400,Table2[[#This Row],[code]]&lt;&gt;""),2,Table2[[#This Row],[code]]&gt;500,4)),"")</f>
        <v>2</v>
      </c>
      <c r="AC1808" s="1">
        <f>IF(Table2[[#This Row],[Event]]="Penalty",Table2[[#This Row],[number]],IF(Table2[[#This Row],[Event]]="Time-Out",401,""))</f>
        <v>101</v>
      </c>
      <c r="AD1808" s="1">
        <f>ROW(A1807)</f>
        <v>1807</v>
      </c>
      <c r="AE1808" s="1">
        <f>COUNTIFS(Table2[GameID],Table2[[#This Row],[GameID]],Table2[Column1],"&lt;="&amp;Table2[[#This Row],[Column1]])-1</f>
        <v>13</v>
      </c>
    </row>
    <row r="1809" spans="1:31" x14ac:dyDescent="0.45">
      <c r="A1809" t="s">
        <v>399</v>
      </c>
      <c r="B1809" t="str">
        <f>_xlfn.TEXTBEFORE(Table2[[#This Row],[Kamp]]," - ")</f>
        <v>ÅFK</v>
      </c>
      <c r="C1809" t="str">
        <f>_xlfn.TEXTAFTER(Table2[[#This Row],[Kamp]],"- ")</f>
        <v>Blackhawks 2</v>
      </c>
      <c r="D1809">
        <v>44983</v>
      </c>
      <c r="E1809">
        <v>69464</v>
      </c>
      <c r="F1809">
        <v>20222023</v>
      </c>
      <c r="G1809" t="s">
        <v>372</v>
      </c>
      <c r="H1809" t="s">
        <v>670</v>
      </c>
      <c r="I1809" t="s">
        <v>677</v>
      </c>
      <c r="J1809">
        <v>1</v>
      </c>
      <c r="K1809">
        <v>29458</v>
      </c>
      <c r="L1809">
        <v>208</v>
      </c>
      <c r="M1809" t="s">
        <v>631</v>
      </c>
      <c r="N1809" t="s">
        <v>248</v>
      </c>
      <c r="O1809" t="s">
        <v>634</v>
      </c>
      <c r="P1809">
        <v>29</v>
      </c>
      <c r="Q1809" t="s">
        <v>634</v>
      </c>
      <c r="R1809">
        <f>SUMIFS(Table2[number],Table2[Event],"Goal",Table2[H/U],"HOME",Table2[GameID],Table2[[#This Row],[GameID]],Table2[GameTime],"&lt;="&amp;Table2[[#This Row],[GameTime]])</f>
        <v>4</v>
      </c>
      <c r="S1809">
        <f>SUMIFS(Table2[number],Table2[Event],"Goal",Table2[H/U],"AWAY",Table2[GameID],Table2[[#This Row],[GameID]],Table2[GameTime],"&lt;="&amp;Table2[[#This Row],[GameTime]])</f>
        <v>4</v>
      </c>
      <c r="T1809" t="str">
        <f>IF(Table2[[#This Row],[Event]]="Goal",Table2[[#This Row],[Hscore]]&amp;"-"&amp;Table2[[#This Row],[Uscore]],"")</f>
        <v/>
      </c>
      <c r="U1809">
        <v>908</v>
      </c>
      <c r="V1809" s="1">
        <f>Table2[[#This Row],[GameTime]]-(Table2[[#This Row],[period]]-1)*1200</f>
        <v>908</v>
      </c>
      <c r="W1809" s="1">
        <f>ROUNDDOWN(Table2[[#This Row],[Time]]/60,0)</f>
        <v>15</v>
      </c>
      <c r="X1809" s="1">
        <f>ROUNDDOWN((Table2[[#This Row],[Time]]/60-Table2[[#This Row],[Time2]])*60,0)</f>
        <v>7</v>
      </c>
      <c r="Y1809" s="1">
        <f>IF(Table2[[#This Row],[Time2]]&lt;10,0&amp;Table2[[#This Row],[Time2]],Table2[[#This Row],[Time2]])</f>
        <v>15</v>
      </c>
      <c r="Z1809" s="1" t="str">
        <f>IF(Table2[[#This Row],[Time3]]&lt;10,0&amp;Table2[[#This Row],[Time3]],Table2[[#This Row],[Time3]])</f>
        <v>07</v>
      </c>
      <c r="AA1809" s="2" t="str">
        <f>Table2[[#This Row],[Time4]]&amp;":"&amp;Table2[[#This Row],[Time5]]</f>
        <v>15:07</v>
      </c>
      <c r="AB1809" s="1" cm="1">
        <f t="array" ref="AB1809">IFERROR(IF(Table2[[#This Row],[code]]="","",_xlfn.IFS(AND(Table2[[#This Row],[code]]&lt;400,Table2[[#This Row],[code]]&lt;&gt;""),2,Table2[[#This Row],[code]]&gt;500,4)),"")</f>
        <v>2</v>
      </c>
      <c r="AC1809" s="1">
        <f>IF(Table2[[#This Row],[Event]]="Penalty",Table2[[#This Row],[number]],IF(Table2[[#This Row],[Event]]="Time-Out",401,""))</f>
        <v>208</v>
      </c>
      <c r="AD1809" s="1">
        <f>ROW(A1808)</f>
        <v>1808</v>
      </c>
      <c r="AE1809" s="1">
        <f>COUNTIFS(Table2[GameID],Table2[[#This Row],[GameID]],Table2[Column1],"&lt;="&amp;Table2[[#This Row],[Column1]])-1</f>
        <v>14</v>
      </c>
    </row>
    <row r="1810" spans="1:31" x14ac:dyDescent="0.45">
      <c r="A1810" t="s">
        <v>399</v>
      </c>
      <c r="B1810" t="str">
        <f>_xlfn.TEXTBEFORE(Table2[[#This Row],[Kamp]]," - ")</f>
        <v>ÅFK</v>
      </c>
      <c r="C1810" t="str">
        <f>_xlfn.TEXTAFTER(Table2[[#This Row],[Kamp]],"- ")</f>
        <v>Blackhawks 2</v>
      </c>
      <c r="D1810">
        <v>44983</v>
      </c>
      <c r="E1810">
        <v>69464</v>
      </c>
      <c r="F1810">
        <v>20222023</v>
      </c>
      <c r="G1810" t="s">
        <v>372</v>
      </c>
      <c r="H1810" t="s">
        <v>666</v>
      </c>
      <c r="I1810" t="s">
        <v>678</v>
      </c>
      <c r="J1810">
        <v>1</v>
      </c>
      <c r="K1810">
        <v>29503</v>
      </c>
      <c r="L1810">
        <v>213</v>
      </c>
      <c r="M1810" t="s">
        <v>631</v>
      </c>
      <c r="N1810" t="s">
        <v>185</v>
      </c>
      <c r="O1810" t="s">
        <v>634</v>
      </c>
      <c r="P1810">
        <v>28</v>
      </c>
      <c r="Q1810" t="s">
        <v>634</v>
      </c>
      <c r="R1810">
        <f>SUMIFS(Table2[number],Table2[Event],"Goal",Table2[H/U],"HOME",Table2[GameID],Table2[[#This Row],[GameID]],Table2[GameTime],"&lt;="&amp;Table2[[#This Row],[GameTime]])</f>
        <v>4</v>
      </c>
      <c r="S1810">
        <f>SUMIFS(Table2[number],Table2[Event],"Goal",Table2[H/U],"AWAY",Table2[GameID],Table2[[#This Row],[GameID]],Table2[GameTime],"&lt;="&amp;Table2[[#This Row],[GameTime]])</f>
        <v>4</v>
      </c>
      <c r="T1810" t="str">
        <f>IF(Table2[[#This Row],[Event]]="Goal",Table2[[#This Row],[Hscore]]&amp;"-"&amp;Table2[[#This Row],[Uscore]],"")</f>
        <v/>
      </c>
      <c r="U1810">
        <v>908</v>
      </c>
      <c r="V1810" s="1">
        <f>Table2[[#This Row],[GameTime]]-(Table2[[#This Row],[period]]-1)*1200</f>
        <v>908</v>
      </c>
      <c r="W1810" s="1">
        <f>ROUNDDOWN(Table2[[#This Row],[Time]]/60,0)</f>
        <v>15</v>
      </c>
      <c r="X1810" s="1">
        <f>ROUNDDOWN((Table2[[#This Row],[Time]]/60-Table2[[#This Row],[Time2]])*60,0)</f>
        <v>7</v>
      </c>
      <c r="Y1810" s="1">
        <f>IF(Table2[[#This Row],[Time2]]&lt;10,0&amp;Table2[[#This Row],[Time2]],Table2[[#This Row],[Time2]])</f>
        <v>15</v>
      </c>
      <c r="Z1810" s="1" t="str">
        <f>IF(Table2[[#This Row],[Time3]]&lt;10,0&amp;Table2[[#This Row],[Time3]],Table2[[#This Row],[Time3]])</f>
        <v>07</v>
      </c>
      <c r="AA1810" s="2" t="str">
        <f>Table2[[#This Row],[Time4]]&amp;":"&amp;Table2[[#This Row],[Time5]]</f>
        <v>15:07</v>
      </c>
      <c r="AB1810" s="1" cm="1">
        <f t="array" ref="AB1810">IFERROR(IF(Table2[[#This Row],[code]]="","",_xlfn.IFS(AND(Table2[[#This Row],[code]]&lt;400,Table2[[#This Row],[code]]&lt;&gt;""),2,Table2[[#This Row],[code]]&gt;500,4)),"")</f>
        <v>2</v>
      </c>
      <c r="AC1810" s="1">
        <f>IF(Table2[[#This Row],[Event]]="Penalty",Table2[[#This Row],[number]],IF(Table2[[#This Row],[Event]]="Time-Out",401,""))</f>
        <v>213</v>
      </c>
      <c r="AD1810" s="1">
        <f>ROW(A1809)</f>
        <v>1809</v>
      </c>
      <c r="AE1810" s="1">
        <f>COUNTIFS(Table2[GameID],Table2[[#This Row],[GameID]],Table2[Column1],"&lt;="&amp;Table2[[#This Row],[Column1]])-1</f>
        <v>15</v>
      </c>
    </row>
    <row r="1811" spans="1:31" x14ac:dyDescent="0.45">
      <c r="A1811" t="s">
        <v>399</v>
      </c>
      <c r="B1811" t="str">
        <f>_xlfn.TEXTBEFORE(Table2[[#This Row],[Kamp]]," - ")</f>
        <v>ÅFK</v>
      </c>
      <c r="C1811" t="str">
        <f>_xlfn.TEXTAFTER(Table2[[#This Row],[Kamp]],"- ")</f>
        <v>Blackhawks 2</v>
      </c>
      <c r="D1811">
        <v>44983</v>
      </c>
      <c r="E1811">
        <v>69464</v>
      </c>
      <c r="F1811">
        <v>20222023</v>
      </c>
      <c r="G1811" t="s">
        <v>372</v>
      </c>
      <c r="H1811" t="s">
        <v>666</v>
      </c>
      <c r="I1811" t="s">
        <v>678</v>
      </c>
      <c r="J1811">
        <v>1</v>
      </c>
      <c r="K1811">
        <v>29503</v>
      </c>
      <c r="L1811">
        <v>1</v>
      </c>
      <c r="M1811" t="s">
        <v>630</v>
      </c>
      <c r="N1811" t="s">
        <v>184</v>
      </c>
      <c r="O1811" t="s">
        <v>151</v>
      </c>
      <c r="P1811">
        <v>9</v>
      </c>
      <c r="Q1811">
        <v>8</v>
      </c>
      <c r="R1811">
        <f>SUMIFS(Table2[number],Table2[Event],"Goal",Table2[H/U],"HOME",Table2[GameID],Table2[[#This Row],[GameID]],Table2[GameTime],"&lt;="&amp;Table2[[#This Row],[GameTime]])</f>
        <v>5</v>
      </c>
      <c r="S1811">
        <f>SUMIFS(Table2[number],Table2[Event],"Goal",Table2[H/U],"AWAY",Table2[GameID],Table2[[#This Row],[GameID]],Table2[GameTime],"&lt;="&amp;Table2[[#This Row],[GameTime]])</f>
        <v>4</v>
      </c>
      <c r="T1811" t="str">
        <f>IF(Table2[[#This Row],[Event]]="Goal",Table2[[#This Row],[Hscore]]&amp;"-"&amp;Table2[[#This Row],[Uscore]],"")</f>
        <v>5-4</v>
      </c>
      <c r="U1811">
        <v>1021</v>
      </c>
      <c r="V1811" s="1">
        <f>Table2[[#This Row],[GameTime]]-(Table2[[#This Row],[period]]-1)*1200</f>
        <v>1021</v>
      </c>
      <c r="W1811" s="1">
        <f>ROUNDDOWN(Table2[[#This Row],[Time]]/60,0)</f>
        <v>17</v>
      </c>
      <c r="X1811" s="1">
        <f>ROUNDDOWN((Table2[[#This Row],[Time]]/60-Table2[[#This Row],[Time2]])*60,0)</f>
        <v>0</v>
      </c>
      <c r="Y1811" s="1">
        <f>IF(Table2[[#This Row],[Time2]]&lt;10,0&amp;Table2[[#This Row],[Time2]],Table2[[#This Row],[Time2]])</f>
        <v>17</v>
      </c>
      <c r="Z1811" s="1" t="str">
        <f>IF(Table2[[#This Row],[Time3]]&lt;10,0&amp;Table2[[#This Row],[Time3]],Table2[[#This Row],[Time3]])</f>
        <v>00</v>
      </c>
      <c r="AA1811" s="2" t="str">
        <f>Table2[[#This Row],[Time4]]&amp;":"&amp;Table2[[#This Row],[Time5]]</f>
        <v>17:00</v>
      </c>
      <c r="AB1811" s="1" t="str" cm="1">
        <f t="array" ref="AB1811">IFERROR(IF(Table2[[#This Row],[code]]="","",_xlfn.IFS(AND(Table2[[#This Row],[code]]&lt;400,Table2[[#This Row],[code]]&lt;&gt;""),2,Table2[[#This Row],[code]]&gt;500,4)),"")</f>
        <v/>
      </c>
      <c r="AC1811" s="1" t="str">
        <f>IF(Table2[[#This Row],[Event]]="Penalty",Table2[[#This Row],[number]],IF(Table2[[#This Row],[Event]]="Time-Out",401,""))</f>
        <v/>
      </c>
      <c r="AD1811" s="1">
        <f>ROW(A1810)</f>
        <v>1810</v>
      </c>
      <c r="AE1811" s="1">
        <f>COUNTIFS(Table2[GameID],Table2[[#This Row],[GameID]],Table2[Column1],"&lt;="&amp;Table2[[#This Row],[Column1]])-1</f>
        <v>16</v>
      </c>
    </row>
    <row r="1812" spans="1:31" x14ac:dyDescent="0.45">
      <c r="A1812" t="s">
        <v>399</v>
      </c>
      <c r="B1812" t="str">
        <f>_xlfn.TEXTBEFORE(Table2[[#This Row],[Kamp]]," - ")</f>
        <v>ÅFK</v>
      </c>
      <c r="C1812" t="str">
        <f>_xlfn.TEXTAFTER(Table2[[#This Row],[Kamp]],"- ")</f>
        <v>Blackhawks 2</v>
      </c>
      <c r="D1812">
        <v>44983</v>
      </c>
      <c r="E1812">
        <v>69464</v>
      </c>
      <c r="F1812">
        <v>20222023</v>
      </c>
      <c r="G1812" t="s">
        <v>372</v>
      </c>
      <c r="H1812" t="s">
        <v>666</v>
      </c>
      <c r="I1812" t="s">
        <v>678</v>
      </c>
      <c r="J1812">
        <v>1</v>
      </c>
      <c r="K1812">
        <v>29503</v>
      </c>
      <c r="L1812">
        <v>1</v>
      </c>
      <c r="M1812" t="s">
        <v>630</v>
      </c>
      <c r="N1812" t="s">
        <v>647</v>
      </c>
      <c r="O1812" t="s">
        <v>186</v>
      </c>
      <c r="P1812">
        <v>38</v>
      </c>
      <c r="Q1812">
        <v>30</v>
      </c>
      <c r="R1812">
        <f>SUMIFS(Table2[number],Table2[Event],"Goal",Table2[H/U],"HOME",Table2[GameID],Table2[[#This Row],[GameID]],Table2[GameTime],"&lt;="&amp;Table2[[#This Row],[GameTime]])</f>
        <v>6</v>
      </c>
      <c r="S1812">
        <f>SUMIFS(Table2[number],Table2[Event],"Goal",Table2[H/U],"AWAY",Table2[GameID],Table2[[#This Row],[GameID]],Table2[GameTime],"&lt;="&amp;Table2[[#This Row],[GameTime]])</f>
        <v>4</v>
      </c>
      <c r="T1812" t="str">
        <f>IF(Table2[[#This Row],[Event]]="Goal",Table2[[#This Row],[Hscore]]&amp;"-"&amp;Table2[[#This Row],[Uscore]],"")</f>
        <v>6-4</v>
      </c>
      <c r="U1812">
        <v>1095</v>
      </c>
      <c r="V1812" s="1">
        <f>Table2[[#This Row],[GameTime]]-(Table2[[#This Row],[period]]-1)*1200</f>
        <v>1095</v>
      </c>
      <c r="W1812" s="1">
        <f>ROUNDDOWN(Table2[[#This Row],[Time]]/60,0)</f>
        <v>18</v>
      </c>
      <c r="X1812" s="1">
        <f>ROUNDDOWN((Table2[[#This Row],[Time]]/60-Table2[[#This Row],[Time2]])*60,0)</f>
        <v>15</v>
      </c>
      <c r="Y1812" s="1">
        <f>IF(Table2[[#This Row],[Time2]]&lt;10,0&amp;Table2[[#This Row],[Time2]],Table2[[#This Row],[Time2]])</f>
        <v>18</v>
      </c>
      <c r="Z1812" s="1">
        <f>IF(Table2[[#This Row],[Time3]]&lt;10,0&amp;Table2[[#This Row],[Time3]],Table2[[#This Row],[Time3]])</f>
        <v>15</v>
      </c>
      <c r="AA1812" s="2" t="str">
        <f>Table2[[#This Row],[Time4]]&amp;":"&amp;Table2[[#This Row],[Time5]]</f>
        <v>18:15</v>
      </c>
      <c r="AB1812" s="1" t="str" cm="1">
        <f t="array" ref="AB1812">IFERROR(IF(Table2[[#This Row],[code]]="","",_xlfn.IFS(AND(Table2[[#This Row],[code]]&lt;400,Table2[[#This Row],[code]]&lt;&gt;""),2,Table2[[#This Row],[code]]&gt;500,4)),"")</f>
        <v/>
      </c>
      <c r="AC1812" s="1" t="str">
        <f>IF(Table2[[#This Row],[Event]]="Penalty",Table2[[#This Row],[number]],IF(Table2[[#This Row],[Event]]="Time-Out",401,""))</f>
        <v/>
      </c>
      <c r="AD1812" s="1">
        <f>ROW(A1811)</f>
        <v>1811</v>
      </c>
      <c r="AE1812" s="1">
        <f>COUNTIFS(Table2[GameID],Table2[[#This Row],[GameID]],Table2[Column1],"&lt;="&amp;Table2[[#This Row],[Column1]])-1</f>
        <v>17</v>
      </c>
    </row>
    <row r="1813" spans="1:31" x14ac:dyDescent="0.45">
      <c r="A1813" t="s">
        <v>399</v>
      </c>
      <c r="B1813" t="str">
        <f>_xlfn.TEXTBEFORE(Table2[[#This Row],[Kamp]]," - ")</f>
        <v>ÅFK</v>
      </c>
      <c r="C1813" t="str">
        <f>_xlfn.TEXTAFTER(Table2[[#This Row],[Kamp]],"- ")</f>
        <v>Blackhawks 2</v>
      </c>
      <c r="D1813">
        <v>44983</v>
      </c>
      <c r="E1813">
        <v>69464</v>
      </c>
      <c r="F1813">
        <v>20222023</v>
      </c>
      <c r="G1813" t="s">
        <v>372</v>
      </c>
      <c r="H1813" t="s">
        <v>666</v>
      </c>
      <c r="I1813" t="s">
        <v>678</v>
      </c>
      <c r="J1813">
        <v>1</v>
      </c>
      <c r="K1813">
        <v>29503</v>
      </c>
      <c r="L1813">
        <v>1</v>
      </c>
      <c r="M1813" t="s">
        <v>630</v>
      </c>
      <c r="N1813" t="s">
        <v>152</v>
      </c>
      <c r="O1813" t="s">
        <v>634</v>
      </c>
      <c r="P1813">
        <v>14</v>
      </c>
      <c r="Q1813" t="s">
        <v>634</v>
      </c>
      <c r="R1813">
        <f>SUMIFS(Table2[number],Table2[Event],"Goal",Table2[H/U],"HOME",Table2[GameID],Table2[[#This Row],[GameID]],Table2[GameTime],"&lt;="&amp;Table2[[#This Row],[GameTime]])</f>
        <v>7</v>
      </c>
      <c r="S1813">
        <f>SUMIFS(Table2[number],Table2[Event],"Goal",Table2[H/U],"AWAY",Table2[GameID],Table2[[#This Row],[GameID]],Table2[GameTime],"&lt;="&amp;Table2[[#This Row],[GameTime]])</f>
        <v>4</v>
      </c>
      <c r="T1813" t="str">
        <f>IF(Table2[[#This Row],[Event]]="Goal",Table2[[#This Row],[Hscore]]&amp;"-"&amp;Table2[[#This Row],[Uscore]],"")</f>
        <v>7-4</v>
      </c>
      <c r="U1813">
        <v>1099</v>
      </c>
      <c r="V1813" s="1">
        <f>Table2[[#This Row],[GameTime]]-(Table2[[#This Row],[period]]-1)*1200</f>
        <v>1099</v>
      </c>
      <c r="W1813" s="1">
        <f>ROUNDDOWN(Table2[[#This Row],[Time]]/60,0)</f>
        <v>18</v>
      </c>
      <c r="X1813" s="1">
        <f>ROUNDDOWN((Table2[[#This Row],[Time]]/60-Table2[[#This Row],[Time2]])*60,0)</f>
        <v>19</v>
      </c>
      <c r="Y1813" s="1">
        <f>IF(Table2[[#This Row],[Time2]]&lt;10,0&amp;Table2[[#This Row],[Time2]],Table2[[#This Row],[Time2]])</f>
        <v>18</v>
      </c>
      <c r="Z1813" s="1">
        <f>IF(Table2[[#This Row],[Time3]]&lt;10,0&amp;Table2[[#This Row],[Time3]],Table2[[#This Row],[Time3]])</f>
        <v>19</v>
      </c>
      <c r="AA1813" s="2" t="str">
        <f>Table2[[#This Row],[Time4]]&amp;":"&amp;Table2[[#This Row],[Time5]]</f>
        <v>18:19</v>
      </c>
      <c r="AB1813" s="1" t="str" cm="1">
        <f t="array" ref="AB1813">IFERROR(IF(Table2[[#This Row],[code]]="","",_xlfn.IFS(AND(Table2[[#This Row],[code]]&lt;400,Table2[[#This Row],[code]]&lt;&gt;""),2,Table2[[#This Row],[code]]&gt;500,4)),"")</f>
        <v/>
      </c>
      <c r="AC1813" s="1" t="str">
        <f>IF(Table2[[#This Row],[Event]]="Penalty",Table2[[#This Row],[number]],IF(Table2[[#This Row],[Event]]="Time-Out",401,""))</f>
        <v/>
      </c>
      <c r="AD1813" s="1">
        <f>ROW(A1812)</f>
        <v>1812</v>
      </c>
      <c r="AE1813" s="1">
        <f>COUNTIFS(Table2[GameID],Table2[[#This Row],[GameID]],Table2[Column1],"&lt;="&amp;Table2[[#This Row],[Column1]])-1</f>
        <v>18</v>
      </c>
    </row>
    <row r="1814" spans="1:31" x14ac:dyDescent="0.45">
      <c r="A1814" t="s">
        <v>399</v>
      </c>
      <c r="B1814" t="str">
        <f>_xlfn.TEXTBEFORE(Table2[[#This Row],[Kamp]]," - ")</f>
        <v>ÅFK</v>
      </c>
      <c r="C1814" t="str">
        <f>_xlfn.TEXTAFTER(Table2[[#This Row],[Kamp]],"- ")</f>
        <v>Blackhawks 2</v>
      </c>
      <c r="D1814">
        <v>44983</v>
      </c>
      <c r="E1814">
        <v>69464</v>
      </c>
      <c r="F1814">
        <v>20222023</v>
      </c>
      <c r="G1814" t="s">
        <v>372</v>
      </c>
      <c r="H1814" t="s">
        <v>670</v>
      </c>
      <c r="I1814" t="s">
        <v>677</v>
      </c>
      <c r="J1814">
        <v>1</v>
      </c>
      <c r="K1814">
        <v>29458</v>
      </c>
      <c r="L1814">
        <v>1</v>
      </c>
      <c r="M1814" t="s">
        <v>630</v>
      </c>
      <c r="N1814" t="s">
        <v>390</v>
      </c>
      <c r="O1814" t="s">
        <v>634</v>
      </c>
      <c r="P1814">
        <v>94</v>
      </c>
      <c r="Q1814" t="s">
        <v>634</v>
      </c>
      <c r="R1814">
        <f>SUMIFS(Table2[number],Table2[Event],"Goal",Table2[H/U],"HOME",Table2[GameID],Table2[[#This Row],[GameID]],Table2[GameTime],"&lt;="&amp;Table2[[#This Row],[GameTime]])</f>
        <v>7</v>
      </c>
      <c r="S1814">
        <f>SUMIFS(Table2[number],Table2[Event],"Goal",Table2[H/U],"AWAY",Table2[GameID],Table2[[#This Row],[GameID]],Table2[GameTime],"&lt;="&amp;Table2[[#This Row],[GameTime]])</f>
        <v>5</v>
      </c>
      <c r="T1814" t="str">
        <f>IF(Table2[[#This Row],[Event]]="Goal",Table2[[#This Row],[Hscore]]&amp;"-"&amp;Table2[[#This Row],[Uscore]],"")</f>
        <v>7-5</v>
      </c>
      <c r="U1814">
        <v>1124</v>
      </c>
      <c r="V1814" s="1">
        <f>Table2[[#This Row],[GameTime]]-(Table2[[#This Row],[period]]-1)*1200</f>
        <v>1124</v>
      </c>
      <c r="W1814" s="1">
        <f>ROUNDDOWN(Table2[[#This Row],[Time]]/60,0)</f>
        <v>18</v>
      </c>
      <c r="X1814" s="1">
        <f>ROUNDDOWN((Table2[[#This Row],[Time]]/60-Table2[[#This Row],[Time2]])*60,0)</f>
        <v>44</v>
      </c>
      <c r="Y1814" s="1">
        <f>IF(Table2[[#This Row],[Time2]]&lt;10,0&amp;Table2[[#This Row],[Time2]],Table2[[#This Row],[Time2]])</f>
        <v>18</v>
      </c>
      <c r="Z1814" s="1">
        <f>IF(Table2[[#This Row],[Time3]]&lt;10,0&amp;Table2[[#This Row],[Time3]],Table2[[#This Row],[Time3]])</f>
        <v>44</v>
      </c>
      <c r="AA1814" s="2" t="str">
        <f>Table2[[#This Row],[Time4]]&amp;":"&amp;Table2[[#This Row],[Time5]]</f>
        <v>18:44</v>
      </c>
      <c r="AB1814" s="1" t="str" cm="1">
        <f t="array" ref="AB1814">IFERROR(IF(Table2[[#This Row],[code]]="","",_xlfn.IFS(AND(Table2[[#This Row],[code]]&lt;400,Table2[[#This Row],[code]]&lt;&gt;""),2,Table2[[#This Row],[code]]&gt;500,4)),"")</f>
        <v/>
      </c>
      <c r="AC1814" s="1" t="str">
        <f>IF(Table2[[#This Row],[Event]]="Penalty",Table2[[#This Row],[number]],IF(Table2[[#This Row],[Event]]="Time-Out",401,""))</f>
        <v/>
      </c>
      <c r="AD1814" s="1">
        <f>ROW(A1813)</f>
        <v>1813</v>
      </c>
      <c r="AE1814" s="1">
        <f>COUNTIFS(Table2[GameID],Table2[[#This Row],[GameID]],Table2[Column1],"&lt;="&amp;Table2[[#This Row],[Column1]])-1</f>
        <v>19</v>
      </c>
    </row>
    <row r="1815" spans="1:31" x14ac:dyDescent="0.45">
      <c r="A1815" t="s">
        <v>399</v>
      </c>
      <c r="B1815" t="str">
        <f>_xlfn.TEXTBEFORE(Table2[[#This Row],[Kamp]]," - ")</f>
        <v>ÅFK</v>
      </c>
      <c r="C1815" t="str">
        <f>_xlfn.TEXTAFTER(Table2[[#This Row],[Kamp]],"- ")</f>
        <v>Blackhawks 2</v>
      </c>
      <c r="D1815">
        <v>44983</v>
      </c>
      <c r="E1815">
        <v>69464</v>
      </c>
      <c r="F1815">
        <v>20222023</v>
      </c>
      <c r="G1815" t="s">
        <v>372</v>
      </c>
      <c r="H1815" t="s">
        <v>670</v>
      </c>
      <c r="I1815" t="s">
        <v>677</v>
      </c>
      <c r="J1815">
        <v>1</v>
      </c>
      <c r="K1815">
        <v>29458</v>
      </c>
      <c r="L1815">
        <v>1</v>
      </c>
      <c r="M1815" t="s">
        <v>630</v>
      </c>
      <c r="N1815" t="s">
        <v>401</v>
      </c>
      <c r="O1815" t="s">
        <v>248</v>
      </c>
      <c r="P1815">
        <v>44</v>
      </c>
      <c r="Q1815">
        <v>29</v>
      </c>
      <c r="R1815">
        <f>SUMIFS(Table2[number],Table2[Event],"Goal",Table2[H/U],"HOME",Table2[GameID],Table2[[#This Row],[GameID]],Table2[GameTime],"&lt;="&amp;Table2[[#This Row],[GameTime]])</f>
        <v>7</v>
      </c>
      <c r="S1815">
        <f>SUMIFS(Table2[number],Table2[Event],"Goal",Table2[H/U],"AWAY",Table2[GameID],Table2[[#This Row],[GameID]],Table2[GameTime],"&lt;="&amp;Table2[[#This Row],[GameTime]])</f>
        <v>6</v>
      </c>
      <c r="T1815" t="str">
        <f>IF(Table2[[#This Row],[Event]]="Goal",Table2[[#This Row],[Hscore]]&amp;"-"&amp;Table2[[#This Row],[Uscore]],"")</f>
        <v>7-6</v>
      </c>
      <c r="U1815">
        <v>1135</v>
      </c>
      <c r="V1815" s="1">
        <f>Table2[[#This Row],[GameTime]]-(Table2[[#This Row],[period]]-1)*1200</f>
        <v>1135</v>
      </c>
      <c r="W1815" s="1">
        <f>ROUNDDOWN(Table2[[#This Row],[Time]]/60,0)</f>
        <v>18</v>
      </c>
      <c r="X1815" s="1">
        <f>ROUNDDOWN((Table2[[#This Row],[Time]]/60-Table2[[#This Row],[Time2]])*60,0)</f>
        <v>55</v>
      </c>
      <c r="Y1815" s="1">
        <f>IF(Table2[[#This Row],[Time2]]&lt;10,0&amp;Table2[[#This Row],[Time2]],Table2[[#This Row],[Time2]])</f>
        <v>18</v>
      </c>
      <c r="Z1815" s="1">
        <f>IF(Table2[[#This Row],[Time3]]&lt;10,0&amp;Table2[[#This Row],[Time3]],Table2[[#This Row],[Time3]])</f>
        <v>55</v>
      </c>
      <c r="AA1815" s="2" t="str">
        <f>Table2[[#This Row],[Time4]]&amp;":"&amp;Table2[[#This Row],[Time5]]</f>
        <v>18:55</v>
      </c>
      <c r="AB1815" s="1" t="str" cm="1">
        <f t="array" ref="AB1815">IFERROR(IF(Table2[[#This Row],[code]]="","",_xlfn.IFS(AND(Table2[[#This Row],[code]]&lt;400,Table2[[#This Row],[code]]&lt;&gt;""),2,Table2[[#This Row],[code]]&gt;500,4)),"")</f>
        <v/>
      </c>
      <c r="AC1815" s="1" t="str">
        <f>IF(Table2[[#This Row],[Event]]="Penalty",Table2[[#This Row],[number]],IF(Table2[[#This Row],[Event]]="Time-Out",401,""))</f>
        <v/>
      </c>
      <c r="AD1815" s="1">
        <f>ROW(A1814)</f>
        <v>1814</v>
      </c>
      <c r="AE1815" s="1">
        <f>COUNTIFS(Table2[GameID],Table2[[#This Row],[GameID]],Table2[Column1],"&lt;="&amp;Table2[[#This Row],[Column1]])-1</f>
        <v>20</v>
      </c>
    </row>
    <row r="1816" spans="1:31" x14ac:dyDescent="0.45">
      <c r="A1816" t="s">
        <v>399</v>
      </c>
      <c r="B1816" t="str">
        <f>_xlfn.TEXTBEFORE(Table2[[#This Row],[Kamp]]," - ")</f>
        <v>ÅFK</v>
      </c>
      <c r="C1816" t="str">
        <f>_xlfn.TEXTAFTER(Table2[[#This Row],[Kamp]],"- ")</f>
        <v>Blackhawks 2</v>
      </c>
      <c r="D1816">
        <v>44983</v>
      </c>
      <c r="E1816">
        <v>69464</v>
      </c>
      <c r="F1816">
        <v>20222023</v>
      </c>
      <c r="G1816" t="s">
        <v>372</v>
      </c>
      <c r="H1816" t="s">
        <v>666</v>
      </c>
      <c r="I1816" t="s">
        <v>678</v>
      </c>
      <c r="J1816">
        <v>1</v>
      </c>
      <c r="K1816">
        <v>29503</v>
      </c>
      <c r="L1816">
        <v>1</v>
      </c>
      <c r="M1816" t="s">
        <v>630</v>
      </c>
      <c r="N1816" t="s">
        <v>152</v>
      </c>
      <c r="O1816" t="s">
        <v>186</v>
      </c>
      <c r="P1816">
        <v>14</v>
      </c>
      <c r="Q1816">
        <v>30</v>
      </c>
      <c r="R1816">
        <f>SUMIFS(Table2[number],Table2[Event],"Goal",Table2[H/U],"HOME",Table2[GameID],Table2[[#This Row],[GameID]],Table2[GameTime],"&lt;="&amp;Table2[[#This Row],[GameTime]])</f>
        <v>8</v>
      </c>
      <c r="S1816">
        <f>SUMIFS(Table2[number],Table2[Event],"Goal",Table2[H/U],"AWAY",Table2[GameID],Table2[[#This Row],[GameID]],Table2[GameTime],"&lt;="&amp;Table2[[#This Row],[GameTime]])</f>
        <v>6</v>
      </c>
      <c r="T1816" t="str">
        <f>IF(Table2[[#This Row],[Event]]="Goal",Table2[[#This Row],[Hscore]]&amp;"-"&amp;Table2[[#This Row],[Uscore]],"")</f>
        <v>8-6</v>
      </c>
      <c r="U1816">
        <v>1157</v>
      </c>
      <c r="V1816" s="1">
        <f>Table2[[#This Row],[GameTime]]-(Table2[[#This Row],[period]]-1)*1200</f>
        <v>1157</v>
      </c>
      <c r="W1816" s="1">
        <f>ROUNDDOWN(Table2[[#This Row],[Time]]/60,0)</f>
        <v>19</v>
      </c>
      <c r="X1816" s="1">
        <f>ROUNDDOWN((Table2[[#This Row],[Time]]/60-Table2[[#This Row],[Time2]])*60,0)</f>
        <v>17</v>
      </c>
      <c r="Y1816" s="1">
        <f>IF(Table2[[#This Row],[Time2]]&lt;10,0&amp;Table2[[#This Row],[Time2]],Table2[[#This Row],[Time2]])</f>
        <v>19</v>
      </c>
      <c r="Z1816" s="1">
        <f>IF(Table2[[#This Row],[Time3]]&lt;10,0&amp;Table2[[#This Row],[Time3]],Table2[[#This Row],[Time3]])</f>
        <v>17</v>
      </c>
      <c r="AA1816" s="2" t="str">
        <f>Table2[[#This Row],[Time4]]&amp;":"&amp;Table2[[#This Row],[Time5]]</f>
        <v>19:17</v>
      </c>
      <c r="AB1816" s="1" t="str" cm="1">
        <f t="array" ref="AB1816">IFERROR(IF(Table2[[#This Row],[code]]="","",_xlfn.IFS(AND(Table2[[#This Row],[code]]&lt;400,Table2[[#This Row],[code]]&lt;&gt;""),2,Table2[[#This Row],[code]]&gt;500,4)),"")</f>
        <v/>
      </c>
      <c r="AC1816" s="1" t="str">
        <f>IF(Table2[[#This Row],[Event]]="Penalty",Table2[[#This Row],[number]],IF(Table2[[#This Row],[Event]]="Time-Out",401,""))</f>
        <v/>
      </c>
      <c r="AD1816" s="1">
        <f>ROW(A1815)</f>
        <v>1815</v>
      </c>
      <c r="AE1816" s="1">
        <f>COUNTIFS(Table2[GameID],Table2[[#This Row],[GameID]],Table2[Column1],"&lt;="&amp;Table2[[#This Row],[Column1]])-1</f>
        <v>21</v>
      </c>
    </row>
    <row r="1817" spans="1:31" x14ac:dyDescent="0.45">
      <c r="A1817" t="s">
        <v>399</v>
      </c>
      <c r="B1817" t="str">
        <f>_xlfn.TEXTBEFORE(Table2[[#This Row],[Kamp]]," - ")</f>
        <v>ÅFK</v>
      </c>
      <c r="C1817" t="str">
        <f>_xlfn.TEXTAFTER(Table2[[#This Row],[Kamp]],"- ")</f>
        <v>Blackhawks 2</v>
      </c>
      <c r="D1817">
        <v>44983</v>
      </c>
      <c r="E1817">
        <v>69464</v>
      </c>
      <c r="F1817">
        <v>20222023</v>
      </c>
      <c r="G1817" t="s">
        <v>372</v>
      </c>
      <c r="H1817" t="s">
        <v>666</v>
      </c>
      <c r="I1817" t="s">
        <v>678</v>
      </c>
      <c r="J1817">
        <v>1</v>
      </c>
      <c r="K1817">
        <v>29503</v>
      </c>
      <c r="L1817">
        <v>213</v>
      </c>
      <c r="M1817" t="s">
        <v>631</v>
      </c>
      <c r="N1817" t="s">
        <v>185</v>
      </c>
      <c r="O1817" t="s">
        <v>634</v>
      </c>
      <c r="P1817">
        <v>28</v>
      </c>
      <c r="Q1817" t="s">
        <v>634</v>
      </c>
      <c r="R1817">
        <f>SUMIFS(Table2[number],Table2[Event],"Goal",Table2[H/U],"HOME",Table2[GameID],Table2[[#This Row],[GameID]],Table2[GameTime],"&lt;="&amp;Table2[[#This Row],[GameTime]])</f>
        <v>8</v>
      </c>
      <c r="S1817">
        <f>SUMIFS(Table2[number],Table2[Event],"Goal",Table2[H/U],"AWAY",Table2[GameID],Table2[[#This Row],[GameID]],Table2[GameTime],"&lt;="&amp;Table2[[#This Row],[GameTime]])</f>
        <v>6</v>
      </c>
      <c r="T1817" t="str">
        <f>IF(Table2[[#This Row],[Event]]="Goal",Table2[[#This Row],[Hscore]]&amp;"-"&amp;Table2[[#This Row],[Uscore]],"")</f>
        <v/>
      </c>
      <c r="U1817">
        <v>1189</v>
      </c>
      <c r="V1817" s="1">
        <f>Table2[[#This Row],[GameTime]]-(Table2[[#This Row],[period]]-1)*1200</f>
        <v>1189</v>
      </c>
      <c r="W1817" s="1">
        <f>ROUNDDOWN(Table2[[#This Row],[Time]]/60,0)</f>
        <v>19</v>
      </c>
      <c r="X1817" s="1">
        <f>ROUNDDOWN((Table2[[#This Row],[Time]]/60-Table2[[#This Row],[Time2]])*60,0)</f>
        <v>49</v>
      </c>
      <c r="Y1817" s="1">
        <f>IF(Table2[[#This Row],[Time2]]&lt;10,0&amp;Table2[[#This Row],[Time2]],Table2[[#This Row],[Time2]])</f>
        <v>19</v>
      </c>
      <c r="Z1817" s="1">
        <f>IF(Table2[[#This Row],[Time3]]&lt;10,0&amp;Table2[[#This Row],[Time3]],Table2[[#This Row],[Time3]])</f>
        <v>49</v>
      </c>
      <c r="AA1817" s="2" t="str">
        <f>Table2[[#This Row],[Time4]]&amp;":"&amp;Table2[[#This Row],[Time5]]</f>
        <v>19:49</v>
      </c>
      <c r="AB1817" s="1" cm="1">
        <f t="array" ref="AB1817">IFERROR(IF(Table2[[#This Row],[code]]="","",_xlfn.IFS(AND(Table2[[#This Row],[code]]&lt;400,Table2[[#This Row],[code]]&lt;&gt;""),2,Table2[[#This Row],[code]]&gt;500,4)),"")</f>
        <v>2</v>
      </c>
      <c r="AC1817" s="1">
        <f>IF(Table2[[#This Row],[Event]]="Penalty",Table2[[#This Row],[number]],IF(Table2[[#This Row],[Event]]="Time-Out",401,""))</f>
        <v>213</v>
      </c>
      <c r="AD1817" s="1">
        <f>ROW(A1816)</f>
        <v>1816</v>
      </c>
      <c r="AE1817" s="1">
        <f>COUNTIFS(Table2[GameID],Table2[[#This Row],[GameID]],Table2[Column1],"&lt;="&amp;Table2[[#This Row],[Column1]])-1</f>
        <v>22</v>
      </c>
    </row>
    <row r="1818" spans="1:31" x14ac:dyDescent="0.45">
      <c r="A1818" t="s">
        <v>406</v>
      </c>
      <c r="B1818" t="str">
        <f>_xlfn.TEXTBEFORE(Table2[[#This Row],[Kamp]]," - ")</f>
        <v>Blackhawks 2</v>
      </c>
      <c r="C1818" t="str">
        <f>_xlfn.TEXTAFTER(Table2[[#This Row],[Kamp]],"- ")</f>
        <v>Aab</v>
      </c>
      <c r="D1818">
        <v>44992</v>
      </c>
      <c r="E1818">
        <v>69465</v>
      </c>
      <c r="F1818">
        <v>20222023</v>
      </c>
      <c r="G1818" t="s">
        <v>372</v>
      </c>
      <c r="H1818" t="s">
        <v>669</v>
      </c>
      <c r="I1818" t="s">
        <v>677</v>
      </c>
      <c r="J1818">
        <v>1</v>
      </c>
      <c r="K1818">
        <v>29501</v>
      </c>
      <c r="L1818">
        <v>1</v>
      </c>
      <c r="M1818" t="s">
        <v>630</v>
      </c>
      <c r="N1818" t="s">
        <v>183</v>
      </c>
      <c r="O1818" t="s">
        <v>180</v>
      </c>
      <c r="P1818">
        <v>97</v>
      </c>
      <c r="Q1818">
        <v>73</v>
      </c>
      <c r="R1818">
        <f>SUMIFS(Table2[number],Table2[Event],"Goal",Table2[H/U],"HOME",Table2[GameID],Table2[[#This Row],[GameID]],Table2[GameTime],"&lt;="&amp;Table2[[#This Row],[GameTime]])</f>
        <v>0</v>
      </c>
      <c r="S1818">
        <f>SUMIFS(Table2[number],Table2[Event],"Goal",Table2[H/U],"AWAY",Table2[GameID],Table2[[#This Row],[GameID]],Table2[GameTime],"&lt;="&amp;Table2[[#This Row],[GameTime]])</f>
        <v>1</v>
      </c>
      <c r="T1818" t="str">
        <f>IF(Table2[[#This Row],[Event]]="Goal",Table2[[#This Row],[Hscore]]&amp;"-"&amp;Table2[[#This Row],[Uscore]],"")</f>
        <v>0-1</v>
      </c>
      <c r="U1818">
        <v>401</v>
      </c>
      <c r="V1818" s="1">
        <f>Table2[[#This Row],[GameTime]]-(Table2[[#This Row],[period]]-1)*1200</f>
        <v>401</v>
      </c>
      <c r="W1818" s="1">
        <f>ROUNDDOWN(Table2[[#This Row],[Time]]/60,0)</f>
        <v>6</v>
      </c>
      <c r="X1818" s="1">
        <f>ROUNDDOWN((Table2[[#This Row],[Time]]/60-Table2[[#This Row],[Time2]])*60,0)</f>
        <v>41</v>
      </c>
      <c r="Y1818" s="1" t="str">
        <f>IF(Table2[[#This Row],[Time2]]&lt;10,0&amp;Table2[[#This Row],[Time2]],Table2[[#This Row],[Time2]])</f>
        <v>06</v>
      </c>
      <c r="Z1818" s="1">
        <f>IF(Table2[[#This Row],[Time3]]&lt;10,0&amp;Table2[[#This Row],[Time3]],Table2[[#This Row],[Time3]])</f>
        <v>41</v>
      </c>
      <c r="AA1818" s="2" t="str">
        <f>Table2[[#This Row],[Time4]]&amp;":"&amp;Table2[[#This Row],[Time5]]</f>
        <v>06:41</v>
      </c>
      <c r="AB1818" s="1" t="str" cm="1">
        <f t="array" ref="AB1818">IFERROR(IF(Table2[[#This Row],[code]]="","",_xlfn.IFS(AND(Table2[[#This Row],[code]]&lt;400,Table2[[#This Row],[code]]&lt;&gt;""),2,Table2[[#This Row],[code]]&gt;500,4)),"")</f>
        <v/>
      </c>
      <c r="AC1818" s="1" t="str">
        <f>IF(Table2[[#This Row],[Event]]="Penalty",Table2[[#This Row],[number]],IF(Table2[[#This Row],[Event]]="Time-Out",401,""))</f>
        <v/>
      </c>
      <c r="AD1818" s="1">
        <f>ROW(A1817)</f>
        <v>1817</v>
      </c>
      <c r="AE1818" s="1">
        <f>COUNTIFS(Table2[GameID],Table2[[#This Row],[GameID]],Table2[Column1],"&lt;="&amp;Table2[[#This Row],[Column1]])-1</f>
        <v>0</v>
      </c>
    </row>
    <row r="1819" spans="1:31" x14ac:dyDescent="0.45">
      <c r="A1819" t="s">
        <v>406</v>
      </c>
      <c r="B1819" t="str">
        <f>_xlfn.TEXTBEFORE(Table2[[#This Row],[Kamp]]," - ")</f>
        <v>Blackhawks 2</v>
      </c>
      <c r="C1819" t="str">
        <f>_xlfn.TEXTAFTER(Table2[[#This Row],[Kamp]],"- ")</f>
        <v>Aab</v>
      </c>
      <c r="D1819">
        <v>44992</v>
      </c>
      <c r="E1819">
        <v>69465</v>
      </c>
      <c r="F1819">
        <v>20222023</v>
      </c>
      <c r="G1819" t="s">
        <v>372</v>
      </c>
      <c r="H1819" t="s">
        <v>669</v>
      </c>
      <c r="I1819" t="s">
        <v>677</v>
      </c>
      <c r="J1819">
        <v>1</v>
      </c>
      <c r="K1819">
        <v>29501</v>
      </c>
      <c r="L1819">
        <v>201</v>
      </c>
      <c r="M1819" t="s">
        <v>631</v>
      </c>
      <c r="N1819" t="s">
        <v>172</v>
      </c>
      <c r="O1819" t="s">
        <v>634</v>
      </c>
      <c r="P1819">
        <v>10</v>
      </c>
      <c r="Q1819" t="s">
        <v>634</v>
      </c>
      <c r="R1819">
        <f>SUMIFS(Table2[number],Table2[Event],"Goal",Table2[H/U],"HOME",Table2[GameID],Table2[[#This Row],[GameID]],Table2[GameTime],"&lt;="&amp;Table2[[#This Row],[GameTime]])</f>
        <v>0</v>
      </c>
      <c r="S1819">
        <f>SUMIFS(Table2[number],Table2[Event],"Goal",Table2[H/U],"AWAY",Table2[GameID],Table2[[#This Row],[GameID]],Table2[GameTime],"&lt;="&amp;Table2[[#This Row],[GameTime]])</f>
        <v>1</v>
      </c>
      <c r="T1819" t="str">
        <f>IF(Table2[[#This Row],[Event]]="Goal",Table2[[#This Row],[Hscore]]&amp;"-"&amp;Table2[[#This Row],[Uscore]],"")</f>
        <v/>
      </c>
      <c r="U1819">
        <v>1197</v>
      </c>
      <c r="V1819" s="1">
        <f>Table2[[#This Row],[GameTime]]-(Table2[[#This Row],[period]]-1)*1200</f>
        <v>1197</v>
      </c>
      <c r="W1819" s="1">
        <f>ROUNDDOWN(Table2[[#This Row],[Time]]/60,0)</f>
        <v>19</v>
      </c>
      <c r="X1819" s="1">
        <f>ROUNDDOWN((Table2[[#This Row],[Time]]/60-Table2[[#This Row],[Time2]])*60,0)</f>
        <v>57</v>
      </c>
      <c r="Y1819" s="1">
        <f>IF(Table2[[#This Row],[Time2]]&lt;10,0&amp;Table2[[#This Row],[Time2]],Table2[[#This Row],[Time2]])</f>
        <v>19</v>
      </c>
      <c r="Z1819" s="1">
        <f>IF(Table2[[#This Row],[Time3]]&lt;10,0&amp;Table2[[#This Row],[Time3]],Table2[[#This Row],[Time3]])</f>
        <v>57</v>
      </c>
      <c r="AA1819" s="2" t="str">
        <f>Table2[[#This Row],[Time4]]&amp;":"&amp;Table2[[#This Row],[Time5]]</f>
        <v>19:57</v>
      </c>
      <c r="AB1819" s="1" cm="1">
        <f t="array" ref="AB1819">IFERROR(IF(Table2[[#This Row],[code]]="","",_xlfn.IFS(AND(Table2[[#This Row],[code]]&lt;400,Table2[[#This Row],[code]]&lt;&gt;""),2,Table2[[#This Row],[code]]&gt;500,4)),"")</f>
        <v>2</v>
      </c>
      <c r="AC1819" s="1">
        <f>IF(Table2[[#This Row],[Event]]="Penalty",Table2[[#This Row],[number]],IF(Table2[[#This Row],[Event]]="Time-Out",401,""))</f>
        <v>201</v>
      </c>
      <c r="AD1819" s="1">
        <f>ROW(A1818)</f>
        <v>1818</v>
      </c>
      <c r="AE1819" s="1">
        <f>COUNTIFS(Table2[GameID],Table2[[#This Row],[GameID]],Table2[Column1],"&lt;="&amp;Table2[[#This Row],[Column1]])-1</f>
        <v>1</v>
      </c>
    </row>
    <row r="1820" spans="1:31" x14ac:dyDescent="0.45">
      <c r="A1820" t="s">
        <v>406</v>
      </c>
      <c r="B1820" t="str">
        <f>_xlfn.TEXTBEFORE(Table2[[#This Row],[Kamp]]," - ")</f>
        <v>Blackhawks 2</v>
      </c>
      <c r="C1820" t="str">
        <f>_xlfn.TEXTAFTER(Table2[[#This Row],[Kamp]],"- ")</f>
        <v>Aab</v>
      </c>
      <c r="D1820">
        <v>44992</v>
      </c>
      <c r="E1820">
        <v>69465</v>
      </c>
      <c r="F1820">
        <v>20222023</v>
      </c>
      <c r="G1820" t="s">
        <v>372</v>
      </c>
      <c r="H1820" t="s">
        <v>670</v>
      </c>
      <c r="I1820" t="s">
        <v>678</v>
      </c>
      <c r="J1820">
        <v>2</v>
      </c>
      <c r="K1820">
        <v>29458</v>
      </c>
      <c r="L1820">
        <v>201</v>
      </c>
      <c r="M1820" t="s">
        <v>631</v>
      </c>
      <c r="N1820" t="s">
        <v>389</v>
      </c>
      <c r="O1820" t="s">
        <v>634</v>
      </c>
      <c r="P1820">
        <v>93</v>
      </c>
      <c r="Q1820" t="s">
        <v>634</v>
      </c>
      <c r="R1820">
        <f>SUMIFS(Table2[number],Table2[Event],"Goal",Table2[H/U],"HOME",Table2[GameID],Table2[[#This Row],[GameID]],Table2[GameTime],"&lt;="&amp;Table2[[#This Row],[GameTime]])</f>
        <v>0</v>
      </c>
      <c r="S1820">
        <f>SUMIFS(Table2[number],Table2[Event],"Goal",Table2[H/U],"AWAY",Table2[GameID],Table2[[#This Row],[GameID]],Table2[GameTime],"&lt;="&amp;Table2[[#This Row],[GameTime]])</f>
        <v>1</v>
      </c>
      <c r="T1820" t="str">
        <f>IF(Table2[[#This Row],[Event]]="Goal",Table2[[#This Row],[Hscore]]&amp;"-"&amp;Table2[[#This Row],[Uscore]],"")</f>
        <v/>
      </c>
      <c r="U1820">
        <v>1329</v>
      </c>
      <c r="V1820" s="1">
        <f>Table2[[#This Row],[GameTime]]-(Table2[[#This Row],[period]]-1)*1200</f>
        <v>129</v>
      </c>
      <c r="W1820" s="1">
        <f>ROUNDDOWN(Table2[[#This Row],[Time]]/60,0)</f>
        <v>2</v>
      </c>
      <c r="X1820" s="1">
        <f>ROUNDDOWN((Table2[[#This Row],[Time]]/60-Table2[[#This Row],[Time2]])*60,0)</f>
        <v>8</v>
      </c>
      <c r="Y1820" s="1" t="str">
        <f>IF(Table2[[#This Row],[Time2]]&lt;10,0&amp;Table2[[#This Row],[Time2]],Table2[[#This Row],[Time2]])</f>
        <v>02</v>
      </c>
      <c r="Z1820" s="1" t="str">
        <f>IF(Table2[[#This Row],[Time3]]&lt;10,0&amp;Table2[[#This Row],[Time3]],Table2[[#This Row],[Time3]])</f>
        <v>08</v>
      </c>
      <c r="AA1820" s="2" t="str">
        <f>Table2[[#This Row],[Time4]]&amp;":"&amp;Table2[[#This Row],[Time5]]</f>
        <v>02:08</v>
      </c>
      <c r="AB1820" s="1" cm="1">
        <f t="array" ref="AB1820">IFERROR(IF(Table2[[#This Row],[code]]="","",_xlfn.IFS(AND(Table2[[#This Row],[code]]&lt;400,Table2[[#This Row],[code]]&lt;&gt;""),2,Table2[[#This Row],[code]]&gt;500,4)),"")</f>
        <v>2</v>
      </c>
      <c r="AC1820" s="1">
        <f>IF(Table2[[#This Row],[Event]]="Penalty",Table2[[#This Row],[number]],IF(Table2[[#This Row],[Event]]="Time-Out",401,""))</f>
        <v>201</v>
      </c>
      <c r="AD1820" s="1">
        <f>ROW(A1819)</f>
        <v>1819</v>
      </c>
      <c r="AE1820" s="1">
        <f>COUNTIFS(Table2[GameID],Table2[[#This Row],[GameID]],Table2[Column1],"&lt;="&amp;Table2[[#This Row],[Column1]])-1</f>
        <v>2</v>
      </c>
    </row>
    <row r="1821" spans="1:31" x14ac:dyDescent="0.45">
      <c r="A1821" t="s">
        <v>406</v>
      </c>
      <c r="B1821" t="str">
        <f>_xlfn.TEXTBEFORE(Table2[[#This Row],[Kamp]]," - ")</f>
        <v>Blackhawks 2</v>
      </c>
      <c r="C1821" t="str">
        <f>_xlfn.TEXTAFTER(Table2[[#This Row],[Kamp]],"- ")</f>
        <v>Aab</v>
      </c>
      <c r="D1821">
        <v>44992</v>
      </c>
      <c r="E1821">
        <v>69465</v>
      </c>
      <c r="F1821">
        <v>20222023</v>
      </c>
      <c r="G1821" t="s">
        <v>372</v>
      </c>
      <c r="H1821" t="s">
        <v>669</v>
      </c>
      <c r="I1821" t="s">
        <v>677</v>
      </c>
      <c r="J1821">
        <v>2</v>
      </c>
      <c r="K1821">
        <v>29501</v>
      </c>
      <c r="L1821">
        <v>1</v>
      </c>
      <c r="M1821" t="s">
        <v>630</v>
      </c>
      <c r="N1821" t="s">
        <v>182</v>
      </c>
      <c r="O1821" t="s">
        <v>634</v>
      </c>
      <c r="P1821">
        <v>94</v>
      </c>
      <c r="Q1821" t="s">
        <v>634</v>
      </c>
      <c r="R1821">
        <f>SUMIFS(Table2[number],Table2[Event],"Goal",Table2[H/U],"HOME",Table2[GameID],Table2[[#This Row],[GameID]],Table2[GameTime],"&lt;="&amp;Table2[[#This Row],[GameTime]])</f>
        <v>0</v>
      </c>
      <c r="S1821">
        <f>SUMIFS(Table2[number],Table2[Event],"Goal",Table2[H/U],"AWAY",Table2[GameID],Table2[[#This Row],[GameID]],Table2[GameTime],"&lt;="&amp;Table2[[#This Row],[GameTime]])</f>
        <v>2</v>
      </c>
      <c r="T1821" t="str">
        <f>IF(Table2[[#This Row],[Event]]="Goal",Table2[[#This Row],[Hscore]]&amp;"-"&amp;Table2[[#This Row],[Uscore]],"")</f>
        <v>0-2</v>
      </c>
      <c r="U1821">
        <v>1619</v>
      </c>
      <c r="V1821" s="1">
        <f>Table2[[#This Row],[GameTime]]-(Table2[[#This Row],[period]]-1)*1200</f>
        <v>419</v>
      </c>
      <c r="W1821" s="1">
        <f>ROUNDDOWN(Table2[[#This Row],[Time]]/60,0)</f>
        <v>6</v>
      </c>
      <c r="X1821" s="1">
        <f>ROUNDDOWN((Table2[[#This Row],[Time]]/60-Table2[[#This Row],[Time2]])*60,0)</f>
        <v>59</v>
      </c>
      <c r="Y1821" s="1" t="str">
        <f>IF(Table2[[#This Row],[Time2]]&lt;10,0&amp;Table2[[#This Row],[Time2]],Table2[[#This Row],[Time2]])</f>
        <v>06</v>
      </c>
      <c r="Z1821" s="1">
        <f>IF(Table2[[#This Row],[Time3]]&lt;10,0&amp;Table2[[#This Row],[Time3]],Table2[[#This Row],[Time3]])</f>
        <v>59</v>
      </c>
      <c r="AA1821" s="2" t="str">
        <f>Table2[[#This Row],[Time4]]&amp;":"&amp;Table2[[#This Row],[Time5]]</f>
        <v>06:59</v>
      </c>
      <c r="AB1821" s="1" t="str" cm="1">
        <f t="array" ref="AB1821">IFERROR(IF(Table2[[#This Row],[code]]="","",_xlfn.IFS(AND(Table2[[#This Row],[code]]&lt;400,Table2[[#This Row],[code]]&lt;&gt;""),2,Table2[[#This Row],[code]]&gt;500,4)),"")</f>
        <v/>
      </c>
      <c r="AC1821" s="1" t="str">
        <f>IF(Table2[[#This Row],[Event]]="Penalty",Table2[[#This Row],[number]],IF(Table2[[#This Row],[Event]]="Time-Out",401,""))</f>
        <v/>
      </c>
      <c r="AD1821" s="1">
        <f>ROW(A1820)</f>
        <v>1820</v>
      </c>
      <c r="AE1821" s="1">
        <f>COUNTIFS(Table2[GameID],Table2[[#This Row],[GameID]],Table2[Column1],"&lt;="&amp;Table2[[#This Row],[Column1]])-1</f>
        <v>3</v>
      </c>
    </row>
    <row r="1822" spans="1:31" x14ac:dyDescent="0.45">
      <c r="A1822" t="s">
        <v>406</v>
      </c>
      <c r="B1822" t="str">
        <f>_xlfn.TEXTBEFORE(Table2[[#This Row],[Kamp]]," - ")</f>
        <v>Blackhawks 2</v>
      </c>
      <c r="C1822" t="str">
        <f>_xlfn.TEXTAFTER(Table2[[#This Row],[Kamp]],"- ")</f>
        <v>Aab</v>
      </c>
      <c r="D1822">
        <v>44992</v>
      </c>
      <c r="E1822">
        <v>69465</v>
      </c>
      <c r="F1822">
        <v>20222023</v>
      </c>
      <c r="G1822" t="s">
        <v>372</v>
      </c>
      <c r="H1822" t="s">
        <v>669</v>
      </c>
      <c r="I1822" t="s">
        <v>677</v>
      </c>
      <c r="J1822">
        <v>2</v>
      </c>
      <c r="K1822">
        <v>29501</v>
      </c>
      <c r="L1822">
        <v>1</v>
      </c>
      <c r="M1822" t="s">
        <v>630</v>
      </c>
      <c r="N1822" t="s">
        <v>289</v>
      </c>
      <c r="O1822" t="s">
        <v>175</v>
      </c>
      <c r="P1822">
        <v>22</v>
      </c>
      <c r="Q1822">
        <v>15</v>
      </c>
      <c r="R1822">
        <f>SUMIFS(Table2[number],Table2[Event],"Goal",Table2[H/U],"HOME",Table2[GameID],Table2[[#This Row],[GameID]],Table2[GameTime],"&lt;="&amp;Table2[[#This Row],[GameTime]])</f>
        <v>0</v>
      </c>
      <c r="S1822">
        <f>SUMIFS(Table2[number],Table2[Event],"Goal",Table2[H/U],"AWAY",Table2[GameID],Table2[[#This Row],[GameID]],Table2[GameTime],"&lt;="&amp;Table2[[#This Row],[GameTime]])</f>
        <v>3</v>
      </c>
      <c r="T1822" t="str">
        <f>IF(Table2[[#This Row],[Event]]="Goal",Table2[[#This Row],[Hscore]]&amp;"-"&amp;Table2[[#This Row],[Uscore]],"")</f>
        <v>0-3</v>
      </c>
      <c r="U1822">
        <v>1623</v>
      </c>
      <c r="V1822" s="1">
        <f>Table2[[#This Row],[GameTime]]-(Table2[[#This Row],[period]]-1)*1200</f>
        <v>423</v>
      </c>
      <c r="W1822" s="1">
        <f>ROUNDDOWN(Table2[[#This Row],[Time]]/60,0)</f>
        <v>7</v>
      </c>
      <c r="X1822" s="1">
        <f>ROUNDDOWN((Table2[[#This Row],[Time]]/60-Table2[[#This Row],[Time2]])*60,0)</f>
        <v>2</v>
      </c>
      <c r="Y1822" s="1" t="str">
        <f>IF(Table2[[#This Row],[Time2]]&lt;10,0&amp;Table2[[#This Row],[Time2]],Table2[[#This Row],[Time2]])</f>
        <v>07</v>
      </c>
      <c r="Z1822" s="1" t="str">
        <f>IF(Table2[[#This Row],[Time3]]&lt;10,0&amp;Table2[[#This Row],[Time3]],Table2[[#This Row],[Time3]])</f>
        <v>02</v>
      </c>
      <c r="AA1822" s="2" t="str">
        <f>Table2[[#This Row],[Time4]]&amp;":"&amp;Table2[[#This Row],[Time5]]</f>
        <v>07:02</v>
      </c>
      <c r="AB1822" s="1" t="str" cm="1">
        <f t="array" ref="AB1822">IFERROR(IF(Table2[[#This Row],[code]]="","",_xlfn.IFS(AND(Table2[[#This Row],[code]]&lt;400,Table2[[#This Row],[code]]&lt;&gt;""),2,Table2[[#This Row],[code]]&gt;500,4)),"")</f>
        <v/>
      </c>
      <c r="AC1822" s="1" t="str">
        <f>IF(Table2[[#This Row],[Event]]="Penalty",Table2[[#This Row],[number]],IF(Table2[[#This Row],[Event]]="Time-Out",401,""))</f>
        <v/>
      </c>
      <c r="AD1822" s="1">
        <f>ROW(A1821)</f>
        <v>1821</v>
      </c>
      <c r="AE1822" s="1">
        <f>COUNTIFS(Table2[GameID],Table2[[#This Row],[GameID]],Table2[Column1],"&lt;="&amp;Table2[[#This Row],[Column1]])-1</f>
        <v>4</v>
      </c>
    </row>
    <row r="1823" spans="1:31" x14ac:dyDescent="0.45">
      <c r="A1823" t="s">
        <v>406</v>
      </c>
      <c r="B1823" t="str">
        <f>_xlfn.TEXTBEFORE(Table2[[#This Row],[Kamp]]," - ")</f>
        <v>Blackhawks 2</v>
      </c>
      <c r="C1823" t="str">
        <f>_xlfn.TEXTAFTER(Table2[[#This Row],[Kamp]],"- ")</f>
        <v>Aab</v>
      </c>
      <c r="D1823">
        <v>44992</v>
      </c>
      <c r="E1823">
        <v>69465</v>
      </c>
      <c r="F1823">
        <v>20222023</v>
      </c>
      <c r="G1823" t="s">
        <v>372</v>
      </c>
      <c r="H1823" t="s">
        <v>669</v>
      </c>
      <c r="I1823" t="s">
        <v>677</v>
      </c>
      <c r="J1823">
        <v>2</v>
      </c>
      <c r="K1823">
        <v>29501</v>
      </c>
      <c r="L1823">
        <v>1</v>
      </c>
      <c r="M1823" t="s">
        <v>630</v>
      </c>
      <c r="N1823" t="s">
        <v>180</v>
      </c>
      <c r="O1823" t="s">
        <v>305</v>
      </c>
      <c r="P1823">
        <v>73</v>
      </c>
      <c r="Q1823">
        <v>21</v>
      </c>
      <c r="R1823">
        <f>SUMIFS(Table2[number],Table2[Event],"Goal",Table2[H/U],"HOME",Table2[GameID],Table2[[#This Row],[GameID]],Table2[GameTime],"&lt;="&amp;Table2[[#This Row],[GameTime]])</f>
        <v>0</v>
      </c>
      <c r="S1823">
        <f>SUMIFS(Table2[number],Table2[Event],"Goal",Table2[H/U],"AWAY",Table2[GameID],Table2[[#This Row],[GameID]],Table2[GameTime],"&lt;="&amp;Table2[[#This Row],[GameTime]])</f>
        <v>4</v>
      </c>
      <c r="T1823" t="str">
        <f>IF(Table2[[#This Row],[Event]]="Goal",Table2[[#This Row],[Hscore]]&amp;"-"&amp;Table2[[#This Row],[Uscore]],"")</f>
        <v>0-4</v>
      </c>
      <c r="U1823">
        <v>1685</v>
      </c>
      <c r="V1823" s="1">
        <f>Table2[[#This Row],[GameTime]]-(Table2[[#This Row],[period]]-1)*1200</f>
        <v>485</v>
      </c>
      <c r="W1823" s="1">
        <f>ROUNDDOWN(Table2[[#This Row],[Time]]/60,0)</f>
        <v>8</v>
      </c>
      <c r="X1823" s="1">
        <f>ROUNDDOWN((Table2[[#This Row],[Time]]/60-Table2[[#This Row],[Time2]])*60,0)</f>
        <v>5</v>
      </c>
      <c r="Y1823" s="1" t="str">
        <f>IF(Table2[[#This Row],[Time2]]&lt;10,0&amp;Table2[[#This Row],[Time2]],Table2[[#This Row],[Time2]])</f>
        <v>08</v>
      </c>
      <c r="Z1823" s="1" t="str">
        <f>IF(Table2[[#This Row],[Time3]]&lt;10,0&amp;Table2[[#This Row],[Time3]],Table2[[#This Row],[Time3]])</f>
        <v>05</v>
      </c>
      <c r="AA1823" s="2" t="str">
        <f>Table2[[#This Row],[Time4]]&amp;":"&amp;Table2[[#This Row],[Time5]]</f>
        <v>08:05</v>
      </c>
      <c r="AB1823" s="1" t="str" cm="1">
        <f t="array" ref="AB1823">IFERROR(IF(Table2[[#This Row],[code]]="","",_xlfn.IFS(AND(Table2[[#This Row],[code]]&lt;400,Table2[[#This Row],[code]]&lt;&gt;""),2,Table2[[#This Row],[code]]&gt;500,4)),"")</f>
        <v/>
      </c>
      <c r="AC1823" s="1" t="str">
        <f>IF(Table2[[#This Row],[Event]]="Penalty",Table2[[#This Row],[number]],IF(Table2[[#This Row],[Event]]="Time-Out",401,""))</f>
        <v/>
      </c>
      <c r="AD1823" s="1">
        <f>ROW(A1822)</f>
        <v>1822</v>
      </c>
      <c r="AE1823" s="1">
        <f>COUNTIFS(Table2[GameID],Table2[[#This Row],[GameID]],Table2[Column1],"&lt;="&amp;Table2[[#This Row],[Column1]])-1</f>
        <v>5</v>
      </c>
    </row>
    <row r="1824" spans="1:31" x14ac:dyDescent="0.45">
      <c r="A1824" t="s">
        <v>406</v>
      </c>
      <c r="B1824" t="str">
        <f>_xlfn.TEXTBEFORE(Table2[[#This Row],[Kamp]]," - ")</f>
        <v>Blackhawks 2</v>
      </c>
      <c r="C1824" t="str">
        <f>_xlfn.TEXTAFTER(Table2[[#This Row],[Kamp]],"- ")</f>
        <v>Aab</v>
      </c>
      <c r="D1824">
        <v>44992</v>
      </c>
      <c r="E1824">
        <v>69465</v>
      </c>
      <c r="F1824">
        <v>20222023</v>
      </c>
      <c r="G1824" t="s">
        <v>372</v>
      </c>
      <c r="H1824" t="s">
        <v>669</v>
      </c>
      <c r="I1824" t="s">
        <v>677</v>
      </c>
      <c r="J1824">
        <v>2</v>
      </c>
      <c r="K1824">
        <v>29501</v>
      </c>
      <c r="L1824">
        <v>217</v>
      </c>
      <c r="M1824" t="s">
        <v>631</v>
      </c>
      <c r="N1824" t="s">
        <v>178</v>
      </c>
      <c r="O1824" t="s">
        <v>634</v>
      </c>
      <c r="P1824">
        <v>31</v>
      </c>
      <c r="Q1824" t="s">
        <v>634</v>
      </c>
      <c r="R1824">
        <f>SUMIFS(Table2[number],Table2[Event],"Goal",Table2[H/U],"HOME",Table2[GameID],Table2[[#This Row],[GameID]],Table2[GameTime],"&lt;="&amp;Table2[[#This Row],[GameTime]])</f>
        <v>0</v>
      </c>
      <c r="S1824">
        <f>SUMIFS(Table2[number],Table2[Event],"Goal",Table2[H/U],"AWAY",Table2[GameID],Table2[[#This Row],[GameID]],Table2[GameTime],"&lt;="&amp;Table2[[#This Row],[GameTime]])</f>
        <v>4</v>
      </c>
      <c r="T1824" t="str">
        <f>IF(Table2[[#This Row],[Event]]="Goal",Table2[[#This Row],[Hscore]]&amp;"-"&amp;Table2[[#This Row],[Uscore]],"")</f>
        <v/>
      </c>
      <c r="U1824">
        <v>1816</v>
      </c>
      <c r="V1824" s="1">
        <f>Table2[[#This Row],[GameTime]]-(Table2[[#This Row],[period]]-1)*1200</f>
        <v>616</v>
      </c>
      <c r="W1824" s="1">
        <f>ROUNDDOWN(Table2[[#This Row],[Time]]/60,0)</f>
        <v>10</v>
      </c>
      <c r="X1824" s="1">
        <f>ROUNDDOWN((Table2[[#This Row],[Time]]/60-Table2[[#This Row],[Time2]])*60,0)</f>
        <v>16</v>
      </c>
      <c r="Y1824" s="1">
        <f>IF(Table2[[#This Row],[Time2]]&lt;10,0&amp;Table2[[#This Row],[Time2]],Table2[[#This Row],[Time2]])</f>
        <v>10</v>
      </c>
      <c r="Z1824" s="1">
        <f>IF(Table2[[#This Row],[Time3]]&lt;10,0&amp;Table2[[#This Row],[Time3]],Table2[[#This Row],[Time3]])</f>
        <v>16</v>
      </c>
      <c r="AA1824" s="2" t="str">
        <f>Table2[[#This Row],[Time4]]&amp;":"&amp;Table2[[#This Row],[Time5]]</f>
        <v>10:16</v>
      </c>
      <c r="AB1824" s="1" cm="1">
        <f t="array" ref="AB1824">IFERROR(IF(Table2[[#This Row],[code]]="","",_xlfn.IFS(AND(Table2[[#This Row],[code]]&lt;400,Table2[[#This Row],[code]]&lt;&gt;""),2,Table2[[#This Row],[code]]&gt;500,4)),"")</f>
        <v>2</v>
      </c>
      <c r="AC1824" s="1">
        <f>IF(Table2[[#This Row],[Event]]="Penalty",Table2[[#This Row],[number]],IF(Table2[[#This Row],[Event]]="Time-Out",401,""))</f>
        <v>217</v>
      </c>
      <c r="AD1824" s="1">
        <f>ROW(A1823)</f>
        <v>1823</v>
      </c>
      <c r="AE1824" s="1">
        <f>COUNTIFS(Table2[GameID],Table2[[#This Row],[GameID]],Table2[Column1],"&lt;="&amp;Table2[[#This Row],[Column1]])-1</f>
        <v>6</v>
      </c>
    </row>
    <row r="1825" spans="1:31" x14ac:dyDescent="0.45">
      <c r="A1825" t="s">
        <v>406</v>
      </c>
      <c r="B1825" t="str">
        <f>_xlfn.TEXTBEFORE(Table2[[#This Row],[Kamp]]," - ")</f>
        <v>Blackhawks 2</v>
      </c>
      <c r="C1825" t="str">
        <f>_xlfn.TEXTAFTER(Table2[[#This Row],[Kamp]],"- ")</f>
        <v>Aab</v>
      </c>
      <c r="D1825">
        <v>44992</v>
      </c>
      <c r="E1825">
        <v>69465</v>
      </c>
      <c r="F1825">
        <v>20222023</v>
      </c>
      <c r="G1825" t="s">
        <v>372</v>
      </c>
      <c r="H1825" t="s">
        <v>670</v>
      </c>
      <c r="I1825" t="s">
        <v>678</v>
      </c>
      <c r="J1825">
        <v>2</v>
      </c>
      <c r="K1825">
        <v>29458</v>
      </c>
      <c r="L1825">
        <v>1</v>
      </c>
      <c r="M1825" t="s">
        <v>630</v>
      </c>
      <c r="N1825" t="s">
        <v>389</v>
      </c>
      <c r="O1825" t="s">
        <v>376</v>
      </c>
      <c r="P1825">
        <v>93</v>
      </c>
      <c r="Q1825">
        <v>2</v>
      </c>
      <c r="R1825">
        <f>SUMIFS(Table2[number],Table2[Event],"Goal",Table2[H/U],"HOME",Table2[GameID],Table2[[#This Row],[GameID]],Table2[GameTime],"&lt;="&amp;Table2[[#This Row],[GameTime]])</f>
        <v>1</v>
      </c>
      <c r="S1825">
        <f>SUMIFS(Table2[number],Table2[Event],"Goal",Table2[H/U],"AWAY",Table2[GameID],Table2[[#This Row],[GameID]],Table2[GameTime],"&lt;="&amp;Table2[[#This Row],[GameTime]])</f>
        <v>4</v>
      </c>
      <c r="T1825" t="str">
        <f>IF(Table2[[#This Row],[Event]]="Goal",Table2[[#This Row],[Hscore]]&amp;"-"&amp;Table2[[#This Row],[Uscore]],"")</f>
        <v>1-4</v>
      </c>
      <c r="U1825">
        <v>1862</v>
      </c>
      <c r="V1825" s="1">
        <f>Table2[[#This Row],[GameTime]]-(Table2[[#This Row],[period]]-1)*1200</f>
        <v>662</v>
      </c>
      <c r="W1825" s="1">
        <f>ROUNDDOWN(Table2[[#This Row],[Time]]/60,0)</f>
        <v>11</v>
      </c>
      <c r="X1825" s="1">
        <f>ROUNDDOWN((Table2[[#This Row],[Time]]/60-Table2[[#This Row],[Time2]])*60,0)</f>
        <v>1</v>
      </c>
      <c r="Y1825" s="1">
        <f>IF(Table2[[#This Row],[Time2]]&lt;10,0&amp;Table2[[#This Row],[Time2]],Table2[[#This Row],[Time2]])</f>
        <v>11</v>
      </c>
      <c r="Z1825" s="1" t="str">
        <f>IF(Table2[[#This Row],[Time3]]&lt;10,0&amp;Table2[[#This Row],[Time3]],Table2[[#This Row],[Time3]])</f>
        <v>01</v>
      </c>
      <c r="AA1825" s="2" t="str">
        <f>Table2[[#This Row],[Time4]]&amp;":"&amp;Table2[[#This Row],[Time5]]</f>
        <v>11:01</v>
      </c>
      <c r="AB1825" s="1" t="str" cm="1">
        <f t="array" ref="AB1825">IFERROR(IF(Table2[[#This Row],[code]]="","",_xlfn.IFS(AND(Table2[[#This Row],[code]]&lt;400,Table2[[#This Row],[code]]&lt;&gt;""),2,Table2[[#This Row],[code]]&gt;500,4)),"")</f>
        <v/>
      </c>
      <c r="AC1825" s="1" t="str">
        <f>IF(Table2[[#This Row],[Event]]="Penalty",Table2[[#This Row],[number]],IF(Table2[[#This Row],[Event]]="Time-Out",401,""))</f>
        <v/>
      </c>
      <c r="AD1825" s="1">
        <f>ROW(A1824)</f>
        <v>1824</v>
      </c>
      <c r="AE1825" s="1">
        <f>COUNTIFS(Table2[GameID],Table2[[#This Row],[GameID]],Table2[Column1],"&lt;="&amp;Table2[[#This Row],[Column1]])-1</f>
        <v>7</v>
      </c>
    </row>
    <row r="1826" spans="1:31" x14ac:dyDescent="0.45">
      <c r="A1826" t="s">
        <v>406</v>
      </c>
      <c r="B1826" t="str">
        <f>_xlfn.TEXTBEFORE(Table2[[#This Row],[Kamp]]," - ")</f>
        <v>Blackhawks 2</v>
      </c>
      <c r="C1826" t="str">
        <f>_xlfn.TEXTAFTER(Table2[[#This Row],[Kamp]],"- ")</f>
        <v>Aab</v>
      </c>
      <c r="D1826">
        <v>44992</v>
      </c>
      <c r="E1826">
        <v>69465</v>
      </c>
      <c r="F1826">
        <v>20222023</v>
      </c>
      <c r="G1826" t="s">
        <v>372</v>
      </c>
      <c r="H1826" t="s">
        <v>670</v>
      </c>
      <c r="I1826" t="s">
        <v>678</v>
      </c>
      <c r="J1826">
        <v>2</v>
      </c>
      <c r="K1826">
        <v>29458</v>
      </c>
      <c r="L1826">
        <v>201</v>
      </c>
      <c r="M1826" t="s">
        <v>631</v>
      </c>
      <c r="N1826" t="s">
        <v>379</v>
      </c>
      <c r="O1826" t="s">
        <v>634</v>
      </c>
      <c r="P1826">
        <v>11</v>
      </c>
      <c r="Q1826" t="s">
        <v>634</v>
      </c>
      <c r="R1826">
        <f>SUMIFS(Table2[number],Table2[Event],"Goal",Table2[H/U],"HOME",Table2[GameID],Table2[[#This Row],[GameID]],Table2[GameTime],"&lt;="&amp;Table2[[#This Row],[GameTime]])</f>
        <v>1</v>
      </c>
      <c r="S1826">
        <f>SUMIFS(Table2[number],Table2[Event],"Goal",Table2[H/U],"AWAY",Table2[GameID],Table2[[#This Row],[GameID]],Table2[GameTime],"&lt;="&amp;Table2[[#This Row],[GameTime]])</f>
        <v>4</v>
      </c>
      <c r="T1826" t="str">
        <f>IF(Table2[[#This Row],[Event]]="Goal",Table2[[#This Row],[Hscore]]&amp;"-"&amp;Table2[[#This Row],[Uscore]],"")</f>
        <v/>
      </c>
      <c r="U1826">
        <v>1884</v>
      </c>
      <c r="V1826" s="1">
        <f>Table2[[#This Row],[GameTime]]-(Table2[[#This Row],[period]]-1)*1200</f>
        <v>684</v>
      </c>
      <c r="W1826" s="1">
        <f>ROUNDDOWN(Table2[[#This Row],[Time]]/60,0)</f>
        <v>11</v>
      </c>
      <c r="X1826" s="1">
        <f>ROUNDDOWN((Table2[[#This Row],[Time]]/60-Table2[[#This Row],[Time2]])*60,0)</f>
        <v>24</v>
      </c>
      <c r="Y1826" s="1">
        <f>IF(Table2[[#This Row],[Time2]]&lt;10,0&amp;Table2[[#This Row],[Time2]],Table2[[#This Row],[Time2]])</f>
        <v>11</v>
      </c>
      <c r="Z1826" s="1">
        <f>IF(Table2[[#This Row],[Time3]]&lt;10,0&amp;Table2[[#This Row],[Time3]],Table2[[#This Row],[Time3]])</f>
        <v>24</v>
      </c>
      <c r="AA1826" s="2" t="str">
        <f>Table2[[#This Row],[Time4]]&amp;":"&amp;Table2[[#This Row],[Time5]]</f>
        <v>11:24</v>
      </c>
      <c r="AB1826" s="1" cm="1">
        <f t="array" ref="AB1826">IFERROR(IF(Table2[[#This Row],[code]]="","",_xlfn.IFS(AND(Table2[[#This Row],[code]]&lt;400,Table2[[#This Row],[code]]&lt;&gt;""),2,Table2[[#This Row],[code]]&gt;500,4)),"")</f>
        <v>2</v>
      </c>
      <c r="AC1826" s="1">
        <f>IF(Table2[[#This Row],[Event]]="Penalty",Table2[[#This Row],[number]],IF(Table2[[#This Row],[Event]]="Time-Out",401,""))</f>
        <v>201</v>
      </c>
      <c r="AD1826" s="1">
        <f>ROW(A1825)</f>
        <v>1825</v>
      </c>
      <c r="AE1826" s="1">
        <f>COUNTIFS(Table2[GameID],Table2[[#This Row],[GameID]],Table2[Column1],"&lt;="&amp;Table2[[#This Row],[Column1]])-1</f>
        <v>8</v>
      </c>
    </row>
    <row r="1827" spans="1:31" x14ac:dyDescent="0.45">
      <c r="A1827" t="s">
        <v>406</v>
      </c>
      <c r="B1827" t="str">
        <f>_xlfn.TEXTBEFORE(Table2[[#This Row],[Kamp]]," - ")</f>
        <v>Blackhawks 2</v>
      </c>
      <c r="C1827" t="str">
        <f>_xlfn.TEXTAFTER(Table2[[#This Row],[Kamp]],"- ")</f>
        <v>Aab</v>
      </c>
      <c r="D1827">
        <v>44992</v>
      </c>
      <c r="E1827">
        <v>69465</v>
      </c>
      <c r="F1827">
        <v>20222023</v>
      </c>
      <c r="G1827" t="s">
        <v>372</v>
      </c>
      <c r="H1827" t="s">
        <v>669</v>
      </c>
      <c r="I1827" t="s">
        <v>677</v>
      </c>
      <c r="J1827">
        <v>2</v>
      </c>
      <c r="K1827">
        <v>29501</v>
      </c>
      <c r="L1827">
        <v>1</v>
      </c>
      <c r="M1827" t="s">
        <v>630</v>
      </c>
      <c r="N1827" t="s">
        <v>375</v>
      </c>
      <c r="O1827" t="s">
        <v>183</v>
      </c>
      <c r="P1827">
        <v>88</v>
      </c>
      <c r="Q1827">
        <v>97</v>
      </c>
      <c r="R1827">
        <f>SUMIFS(Table2[number],Table2[Event],"Goal",Table2[H/U],"HOME",Table2[GameID],Table2[[#This Row],[GameID]],Table2[GameTime],"&lt;="&amp;Table2[[#This Row],[GameTime]])</f>
        <v>1</v>
      </c>
      <c r="S1827">
        <f>SUMIFS(Table2[number],Table2[Event],"Goal",Table2[H/U],"AWAY",Table2[GameID],Table2[[#This Row],[GameID]],Table2[GameTime],"&lt;="&amp;Table2[[#This Row],[GameTime]])</f>
        <v>5</v>
      </c>
      <c r="T1827" t="str">
        <f>IF(Table2[[#This Row],[Event]]="Goal",Table2[[#This Row],[Hscore]]&amp;"-"&amp;Table2[[#This Row],[Uscore]],"")</f>
        <v>1-5</v>
      </c>
      <c r="U1827">
        <v>2340</v>
      </c>
      <c r="V1827" s="1">
        <f>Table2[[#This Row],[GameTime]]-(Table2[[#This Row],[period]]-1)*1200</f>
        <v>1140</v>
      </c>
      <c r="W1827" s="1">
        <f>ROUNDDOWN(Table2[[#This Row],[Time]]/60,0)</f>
        <v>19</v>
      </c>
      <c r="X1827" s="1">
        <f>ROUNDDOWN((Table2[[#This Row],[Time]]/60-Table2[[#This Row],[Time2]])*60,0)</f>
        <v>0</v>
      </c>
      <c r="Y1827" s="1">
        <f>IF(Table2[[#This Row],[Time2]]&lt;10,0&amp;Table2[[#This Row],[Time2]],Table2[[#This Row],[Time2]])</f>
        <v>19</v>
      </c>
      <c r="Z1827" s="1" t="str">
        <f>IF(Table2[[#This Row],[Time3]]&lt;10,0&amp;Table2[[#This Row],[Time3]],Table2[[#This Row],[Time3]])</f>
        <v>00</v>
      </c>
      <c r="AA1827" s="2" t="str">
        <f>Table2[[#This Row],[Time4]]&amp;":"&amp;Table2[[#This Row],[Time5]]</f>
        <v>19:00</v>
      </c>
      <c r="AB1827" s="1" t="str" cm="1">
        <f t="array" ref="AB1827">IFERROR(IF(Table2[[#This Row],[code]]="","",_xlfn.IFS(AND(Table2[[#This Row],[code]]&lt;400,Table2[[#This Row],[code]]&lt;&gt;""),2,Table2[[#This Row],[code]]&gt;500,4)),"")</f>
        <v/>
      </c>
      <c r="AC1827" s="1" t="str">
        <f>IF(Table2[[#This Row],[Event]]="Penalty",Table2[[#This Row],[number]],IF(Table2[[#This Row],[Event]]="Time-Out",401,""))</f>
        <v/>
      </c>
      <c r="AD1827" s="1">
        <f>ROW(A1826)</f>
        <v>1826</v>
      </c>
      <c r="AE1827" s="1">
        <f>COUNTIFS(Table2[GameID],Table2[[#This Row],[GameID]],Table2[Column1],"&lt;="&amp;Table2[[#This Row],[Column1]])-1</f>
        <v>9</v>
      </c>
    </row>
    <row r="1828" spans="1:31" x14ac:dyDescent="0.45">
      <c r="A1828" t="s">
        <v>406</v>
      </c>
      <c r="B1828" t="str">
        <f>_xlfn.TEXTBEFORE(Table2[[#This Row],[Kamp]]," - ")</f>
        <v>Blackhawks 2</v>
      </c>
      <c r="C1828" t="str">
        <f>_xlfn.TEXTAFTER(Table2[[#This Row],[Kamp]],"- ")</f>
        <v>Aab</v>
      </c>
      <c r="D1828">
        <v>44992</v>
      </c>
      <c r="E1828">
        <v>69465</v>
      </c>
      <c r="F1828">
        <v>20222023</v>
      </c>
      <c r="G1828" t="s">
        <v>372</v>
      </c>
      <c r="H1828" t="s">
        <v>669</v>
      </c>
      <c r="I1828" t="s">
        <v>677</v>
      </c>
      <c r="J1828">
        <v>2</v>
      </c>
      <c r="K1828">
        <v>29501</v>
      </c>
      <c r="L1828">
        <v>207</v>
      </c>
      <c r="M1828" t="s">
        <v>631</v>
      </c>
      <c r="N1828" t="s">
        <v>375</v>
      </c>
      <c r="O1828" t="s">
        <v>634</v>
      </c>
      <c r="P1828">
        <v>88</v>
      </c>
      <c r="Q1828" t="s">
        <v>634</v>
      </c>
      <c r="R1828">
        <f>SUMIFS(Table2[number],Table2[Event],"Goal",Table2[H/U],"HOME",Table2[GameID],Table2[[#This Row],[GameID]],Table2[GameTime],"&lt;="&amp;Table2[[#This Row],[GameTime]])</f>
        <v>1</v>
      </c>
      <c r="S1828">
        <f>SUMIFS(Table2[number],Table2[Event],"Goal",Table2[H/U],"AWAY",Table2[GameID],Table2[[#This Row],[GameID]],Table2[GameTime],"&lt;="&amp;Table2[[#This Row],[GameTime]])</f>
        <v>5</v>
      </c>
      <c r="T1828" t="str">
        <f>IF(Table2[[#This Row],[Event]]="Goal",Table2[[#This Row],[Hscore]]&amp;"-"&amp;Table2[[#This Row],[Uscore]],"")</f>
        <v/>
      </c>
      <c r="U1828">
        <v>2394</v>
      </c>
      <c r="V1828" s="1">
        <f>Table2[[#This Row],[GameTime]]-(Table2[[#This Row],[period]]-1)*1200</f>
        <v>1194</v>
      </c>
      <c r="W1828" s="1">
        <f>ROUNDDOWN(Table2[[#This Row],[Time]]/60,0)</f>
        <v>19</v>
      </c>
      <c r="X1828" s="1">
        <f>ROUNDDOWN((Table2[[#This Row],[Time]]/60-Table2[[#This Row],[Time2]])*60,0)</f>
        <v>53</v>
      </c>
      <c r="Y1828" s="1">
        <f>IF(Table2[[#This Row],[Time2]]&lt;10,0&amp;Table2[[#This Row],[Time2]],Table2[[#This Row],[Time2]])</f>
        <v>19</v>
      </c>
      <c r="Z1828" s="1">
        <f>IF(Table2[[#This Row],[Time3]]&lt;10,0&amp;Table2[[#This Row],[Time3]],Table2[[#This Row],[Time3]])</f>
        <v>53</v>
      </c>
      <c r="AA1828" s="2" t="str">
        <f>Table2[[#This Row],[Time4]]&amp;":"&amp;Table2[[#This Row],[Time5]]</f>
        <v>19:53</v>
      </c>
      <c r="AB1828" s="1" cm="1">
        <f t="array" ref="AB1828">IFERROR(IF(Table2[[#This Row],[code]]="","",_xlfn.IFS(AND(Table2[[#This Row],[code]]&lt;400,Table2[[#This Row],[code]]&lt;&gt;""),2,Table2[[#This Row],[code]]&gt;500,4)),"")</f>
        <v>2</v>
      </c>
      <c r="AC1828" s="1">
        <f>IF(Table2[[#This Row],[Event]]="Penalty",Table2[[#This Row],[number]],IF(Table2[[#This Row],[Event]]="Time-Out",401,""))</f>
        <v>207</v>
      </c>
      <c r="AD1828" s="1">
        <f>ROW(A1827)</f>
        <v>1827</v>
      </c>
      <c r="AE1828" s="1">
        <f>COUNTIFS(Table2[GameID],Table2[[#This Row],[GameID]],Table2[Column1],"&lt;="&amp;Table2[[#This Row],[Column1]])-1</f>
        <v>10</v>
      </c>
    </row>
    <row r="1829" spans="1:31" x14ac:dyDescent="0.45">
      <c r="A1829" t="s">
        <v>406</v>
      </c>
      <c r="B1829" t="str">
        <f>_xlfn.TEXTBEFORE(Table2[[#This Row],[Kamp]]," - ")</f>
        <v>Blackhawks 2</v>
      </c>
      <c r="C1829" t="str">
        <f>_xlfn.TEXTAFTER(Table2[[#This Row],[Kamp]],"- ")</f>
        <v>Aab</v>
      </c>
      <c r="D1829">
        <v>44992</v>
      </c>
      <c r="E1829">
        <v>69465</v>
      </c>
      <c r="F1829">
        <v>20222023</v>
      </c>
      <c r="G1829" t="s">
        <v>372</v>
      </c>
      <c r="H1829" t="s">
        <v>670</v>
      </c>
      <c r="I1829" t="s">
        <v>678</v>
      </c>
      <c r="J1829">
        <v>3</v>
      </c>
      <c r="K1829">
        <v>29458</v>
      </c>
      <c r="L1829">
        <v>1</v>
      </c>
      <c r="M1829" t="s">
        <v>630</v>
      </c>
      <c r="N1829" t="s">
        <v>390</v>
      </c>
      <c r="O1829" t="s">
        <v>376</v>
      </c>
      <c r="P1829">
        <v>94</v>
      </c>
      <c r="Q1829">
        <v>2</v>
      </c>
      <c r="R1829">
        <f>SUMIFS(Table2[number],Table2[Event],"Goal",Table2[H/U],"HOME",Table2[GameID],Table2[[#This Row],[GameID]],Table2[GameTime],"&lt;="&amp;Table2[[#This Row],[GameTime]])</f>
        <v>2</v>
      </c>
      <c r="S1829">
        <f>SUMIFS(Table2[number],Table2[Event],"Goal",Table2[H/U],"AWAY",Table2[GameID],Table2[[#This Row],[GameID]],Table2[GameTime],"&lt;="&amp;Table2[[#This Row],[GameTime]])</f>
        <v>5</v>
      </c>
      <c r="T1829" t="str">
        <f>IF(Table2[[#This Row],[Event]]="Goal",Table2[[#This Row],[Hscore]]&amp;"-"&amp;Table2[[#This Row],[Uscore]],"")</f>
        <v>2-5</v>
      </c>
      <c r="U1829">
        <v>2490</v>
      </c>
      <c r="V1829" s="1">
        <f>Table2[[#This Row],[GameTime]]-(Table2[[#This Row],[period]]-1)*1200</f>
        <v>90</v>
      </c>
      <c r="W1829" s="1">
        <f>ROUNDDOWN(Table2[[#This Row],[Time]]/60,0)</f>
        <v>1</v>
      </c>
      <c r="X1829" s="1">
        <f>ROUNDDOWN((Table2[[#This Row],[Time]]/60-Table2[[#This Row],[Time2]])*60,0)</f>
        <v>30</v>
      </c>
      <c r="Y1829" s="1" t="str">
        <f>IF(Table2[[#This Row],[Time2]]&lt;10,0&amp;Table2[[#This Row],[Time2]],Table2[[#This Row],[Time2]])</f>
        <v>01</v>
      </c>
      <c r="Z1829" s="1">
        <f>IF(Table2[[#This Row],[Time3]]&lt;10,0&amp;Table2[[#This Row],[Time3]],Table2[[#This Row],[Time3]])</f>
        <v>30</v>
      </c>
      <c r="AA1829" s="2" t="str">
        <f>Table2[[#This Row],[Time4]]&amp;":"&amp;Table2[[#This Row],[Time5]]</f>
        <v>01:30</v>
      </c>
      <c r="AB1829" s="1" t="str" cm="1">
        <f t="array" ref="AB1829">IFERROR(IF(Table2[[#This Row],[code]]="","",_xlfn.IFS(AND(Table2[[#This Row],[code]]&lt;400,Table2[[#This Row],[code]]&lt;&gt;""),2,Table2[[#This Row],[code]]&gt;500,4)),"")</f>
        <v/>
      </c>
      <c r="AC1829" s="1" t="str">
        <f>IF(Table2[[#This Row],[Event]]="Penalty",Table2[[#This Row],[number]],IF(Table2[[#This Row],[Event]]="Time-Out",401,""))</f>
        <v/>
      </c>
      <c r="AD1829" s="1">
        <f>ROW(A1828)</f>
        <v>1828</v>
      </c>
      <c r="AE1829" s="1">
        <f>COUNTIFS(Table2[GameID],Table2[[#This Row],[GameID]],Table2[Column1],"&lt;="&amp;Table2[[#This Row],[Column1]])-1</f>
        <v>11</v>
      </c>
    </row>
    <row r="1830" spans="1:31" x14ac:dyDescent="0.45">
      <c r="A1830" t="s">
        <v>406</v>
      </c>
      <c r="B1830" t="str">
        <f>_xlfn.TEXTBEFORE(Table2[[#This Row],[Kamp]]," - ")</f>
        <v>Blackhawks 2</v>
      </c>
      <c r="C1830" t="str">
        <f>_xlfn.TEXTAFTER(Table2[[#This Row],[Kamp]],"- ")</f>
        <v>Aab</v>
      </c>
      <c r="D1830">
        <v>44992</v>
      </c>
      <c r="E1830">
        <v>69465</v>
      </c>
      <c r="F1830">
        <v>20222023</v>
      </c>
      <c r="G1830" t="s">
        <v>372</v>
      </c>
      <c r="H1830" t="s">
        <v>669</v>
      </c>
      <c r="I1830" t="s">
        <v>677</v>
      </c>
      <c r="J1830">
        <v>3</v>
      </c>
      <c r="K1830">
        <v>29501</v>
      </c>
      <c r="L1830">
        <v>1</v>
      </c>
      <c r="M1830" t="s">
        <v>630</v>
      </c>
      <c r="N1830" t="s">
        <v>305</v>
      </c>
      <c r="O1830" t="s">
        <v>182</v>
      </c>
      <c r="P1830">
        <v>21</v>
      </c>
      <c r="Q1830">
        <v>94</v>
      </c>
      <c r="R1830">
        <f>SUMIFS(Table2[number],Table2[Event],"Goal",Table2[H/U],"HOME",Table2[GameID],Table2[[#This Row],[GameID]],Table2[GameTime],"&lt;="&amp;Table2[[#This Row],[GameTime]])</f>
        <v>2</v>
      </c>
      <c r="S1830">
        <f>SUMIFS(Table2[number],Table2[Event],"Goal",Table2[H/U],"AWAY",Table2[GameID],Table2[[#This Row],[GameID]],Table2[GameTime],"&lt;="&amp;Table2[[#This Row],[GameTime]])</f>
        <v>6</v>
      </c>
      <c r="T1830" t="str">
        <f>IF(Table2[[#This Row],[Event]]="Goal",Table2[[#This Row],[Hscore]]&amp;"-"&amp;Table2[[#This Row],[Uscore]],"")</f>
        <v>2-6</v>
      </c>
      <c r="U1830">
        <v>2644</v>
      </c>
      <c r="V1830" s="1">
        <f>Table2[[#This Row],[GameTime]]-(Table2[[#This Row],[period]]-1)*1200</f>
        <v>244</v>
      </c>
      <c r="W1830" s="1">
        <f>ROUNDDOWN(Table2[[#This Row],[Time]]/60,0)</f>
        <v>4</v>
      </c>
      <c r="X1830" s="1">
        <f>ROUNDDOWN((Table2[[#This Row],[Time]]/60-Table2[[#This Row],[Time2]])*60,0)</f>
        <v>3</v>
      </c>
      <c r="Y1830" s="1" t="str">
        <f>IF(Table2[[#This Row],[Time2]]&lt;10,0&amp;Table2[[#This Row],[Time2]],Table2[[#This Row],[Time2]])</f>
        <v>04</v>
      </c>
      <c r="Z1830" s="1" t="str">
        <f>IF(Table2[[#This Row],[Time3]]&lt;10,0&amp;Table2[[#This Row],[Time3]],Table2[[#This Row],[Time3]])</f>
        <v>03</v>
      </c>
      <c r="AA1830" s="2" t="str">
        <f>Table2[[#This Row],[Time4]]&amp;":"&amp;Table2[[#This Row],[Time5]]</f>
        <v>04:03</v>
      </c>
      <c r="AB1830" s="1" t="str" cm="1">
        <f t="array" ref="AB1830">IFERROR(IF(Table2[[#This Row],[code]]="","",_xlfn.IFS(AND(Table2[[#This Row],[code]]&lt;400,Table2[[#This Row],[code]]&lt;&gt;""),2,Table2[[#This Row],[code]]&gt;500,4)),"")</f>
        <v/>
      </c>
      <c r="AC1830" s="1" t="str">
        <f>IF(Table2[[#This Row],[Event]]="Penalty",Table2[[#This Row],[number]],IF(Table2[[#This Row],[Event]]="Time-Out",401,""))</f>
        <v/>
      </c>
      <c r="AD1830" s="1">
        <f>ROW(A1829)</f>
        <v>1829</v>
      </c>
      <c r="AE1830" s="1">
        <f>COUNTIFS(Table2[GameID],Table2[[#This Row],[GameID]],Table2[Column1],"&lt;="&amp;Table2[[#This Row],[Column1]])-1</f>
        <v>12</v>
      </c>
    </row>
    <row r="1831" spans="1:31" x14ac:dyDescent="0.45">
      <c r="A1831" t="s">
        <v>406</v>
      </c>
      <c r="B1831" t="str">
        <f>_xlfn.TEXTBEFORE(Table2[[#This Row],[Kamp]]," - ")</f>
        <v>Blackhawks 2</v>
      </c>
      <c r="C1831" t="str">
        <f>_xlfn.TEXTAFTER(Table2[[#This Row],[Kamp]],"- ")</f>
        <v>Aab</v>
      </c>
      <c r="D1831">
        <v>44992</v>
      </c>
      <c r="E1831">
        <v>69465</v>
      </c>
      <c r="F1831">
        <v>20222023</v>
      </c>
      <c r="G1831" t="s">
        <v>372</v>
      </c>
      <c r="H1831" t="s">
        <v>669</v>
      </c>
      <c r="I1831" t="s">
        <v>677</v>
      </c>
      <c r="J1831">
        <v>3</v>
      </c>
      <c r="K1831">
        <v>29501</v>
      </c>
      <c r="L1831">
        <v>201</v>
      </c>
      <c r="M1831" t="s">
        <v>631</v>
      </c>
      <c r="N1831" t="s">
        <v>375</v>
      </c>
      <c r="O1831" t="s">
        <v>634</v>
      </c>
      <c r="P1831">
        <v>88</v>
      </c>
      <c r="Q1831" t="s">
        <v>634</v>
      </c>
      <c r="R1831">
        <f>SUMIFS(Table2[number],Table2[Event],"Goal",Table2[H/U],"HOME",Table2[GameID],Table2[[#This Row],[GameID]],Table2[GameTime],"&lt;="&amp;Table2[[#This Row],[GameTime]])</f>
        <v>2</v>
      </c>
      <c r="S1831">
        <f>SUMIFS(Table2[number],Table2[Event],"Goal",Table2[H/U],"AWAY",Table2[GameID],Table2[[#This Row],[GameID]],Table2[GameTime],"&lt;="&amp;Table2[[#This Row],[GameTime]])</f>
        <v>6</v>
      </c>
      <c r="T1831" t="str">
        <f>IF(Table2[[#This Row],[Event]]="Goal",Table2[[#This Row],[Hscore]]&amp;"-"&amp;Table2[[#This Row],[Uscore]],"")</f>
        <v/>
      </c>
      <c r="U1831">
        <v>2799</v>
      </c>
      <c r="V1831" s="1">
        <f>Table2[[#This Row],[GameTime]]-(Table2[[#This Row],[period]]-1)*1200</f>
        <v>399</v>
      </c>
      <c r="W1831" s="1">
        <f>ROUNDDOWN(Table2[[#This Row],[Time]]/60,0)</f>
        <v>6</v>
      </c>
      <c r="X1831" s="1">
        <f>ROUNDDOWN((Table2[[#This Row],[Time]]/60-Table2[[#This Row],[Time2]])*60,0)</f>
        <v>39</v>
      </c>
      <c r="Y1831" s="1" t="str">
        <f>IF(Table2[[#This Row],[Time2]]&lt;10,0&amp;Table2[[#This Row],[Time2]],Table2[[#This Row],[Time2]])</f>
        <v>06</v>
      </c>
      <c r="Z1831" s="1">
        <f>IF(Table2[[#This Row],[Time3]]&lt;10,0&amp;Table2[[#This Row],[Time3]],Table2[[#This Row],[Time3]])</f>
        <v>39</v>
      </c>
      <c r="AA1831" s="2" t="str">
        <f>Table2[[#This Row],[Time4]]&amp;":"&amp;Table2[[#This Row],[Time5]]</f>
        <v>06:39</v>
      </c>
      <c r="AB1831" s="1" cm="1">
        <f t="array" ref="AB1831">IFERROR(IF(Table2[[#This Row],[code]]="","",_xlfn.IFS(AND(Table2[[#This Row],[code]]&lt;400,Table2[[#This Row],[code]]&lt;&gt;""),2,Table2[[#This Row],[code]]&gt;500,4)),"")</f>
        <v>2</v>
      </c>
      <c r="AC1831" s="1">
        <f>IF(Table2[[#This Row],[Event]]="Penalty",Table2[[#This Row],[number]],IF(Table2[[#This Row],[Event]]="Time-Out",401,""))</f>
        <v>201</v>
      </c>
      <c r="AD1831" s="1">
        <f>ROW(A1830)</f>
        <v>1830</v>
      </c>
      <c r="AE1831" s="1">
        <f>COUNTIFS(Table2[GameID],Table2[[#This Row],[GameID]],Table2[Column1],"&lt;="&amp;Table2[[#This Row],[Column1]])-1</f>
        <v>13</v>
      </c>
    </row>
    <row r="1832" spans="1:31" x14ac:dyDescent="0.45">
      <c r="A1832" t="s">
        <v>406</v>
      </c>
      <c r="B1832" t="str">
        <f>_xlfn.TEXTBEFORE(Table2[[#This Row],[Kamp]]," - ")</f>
        <v>Blackhawks 2</v>
      </c>
      <c r="C1832" t="str">
        <f>_xlfn.TEXTAFTER(Table2[[#This Row],[Kamp]],"- ")</f>
        <v>Aab</v>
      </c>
      <c r="D1832">
        <v>44992</v>
      </c>
      <c r="E1832">
        <v>69465</v>
      </c>
      <c r="F1832">
        <v>20222023</v>
      </c>
      <c r="G1832" t="s">
        <v>372</v>
      </c>
      <c r="H1832" t="s">
        <v>669</v>
      </c>
      <c r="I1832" t="s">
        <v>678</v>
      </c>
      <c r="J1832">
        <v>3</v>
      </c>
      <c r="K1832">
        <v>29501</v>
      </c>
      <c r="L1832">
        <v>1</v>
      </c>
      <c r="M1832" t="s">
        <v>630</v>
      </c>
      <c r="N1832" t="s">
        <v>634</v>
      </c>
      <c r="O1832" t="s">
        <v>634</v>
      </c>
      <c r="P1832" t="s">
        <v>634</v>
      </c>
      <c r="Q1832" t="s">
        <v>634</v>
      </c>
      <c r="R1832">
        <f>SUMIFS(Table2[number],Table2[Event],"Goal",Table2[H/U],"HOME",Table2[GameID],Table2[[#This Row],[GameID]],Table2[GameTime],"&lt;="&amp;Table2[[#This Row],[GameTime]])</f>
        <v>3</v>
      </c>
      <c r="S1832">
        <f>SUMIFS(Table2[number],Table2[Event],"Goal",Table2[H/U],"AWAY",Table2[GameID],Table2[[#This Row],[GameID]],Table2[GameTime],"&lt;="&amp;Table2[[#This Row],[GameTime]])</f>
        <v>6</v>
      </c>
      <c r="T1832" t="str">
        <f>IF(Table2[[#This Row],[Event]]="Goal",Table2[[#This Row],[Hscore]]&amp;"-"&amp;Table2[[#This Row],[Uscore]],"")</f>
        <v>3-6</v>
      </c>
      <c r="U1832">
        <v>2922</v>
      </c>
      <c r="V1832" s="1">
        <f>Table2[[#This Row],[GameTime]]-(Table2[[#This Row],[period]]-1)*1200</f>
        <v>522</v>
      </c>
      <c r="W1832" s="1">
        <f>ROUNDDOWN(Table2[[#This Row],[Time]]/60,0)</f>
        <v>8</v>
      </c>
      <c r="X1832" s="1">
        <f>ROUNDDOWN((Table2[[#This Row],[Time]]/60-Table2[[#This Row],[Time2]])*60,0)</f>
        <v>42</v>
      </c>
      <c r="Y1832" s="1" t="str">
        <f>IF(Table2[[#This Row],[Time2]]&lt;10,0&amp;Table2[[#This Row],[Time2]],Table2[[#This Row],[Time2]])</f>
        <v>08</v>
      </c>
      <c r="Z1832" s="1">
        <f>IF(Table2[[#This Row],[Time3]]&lt;10,0&amp;Table2[[#This Row],[Time3]],Table2[[#This Row],[Time3]])</f>
        <v>42</v>
      </c>
      <c r="AA1832" s="2" t="str">
        <f>Table2[[#This Row],[Time4]]&amp;":"&amp;Table2[[#This Row],[Time5]]</f>
        <v>08:42</v>
      </c>
      <c r="AB1832" s="1" t="str" cm="1">
        <f t="array" ref="AB1832">IFERROR(IF(Table2[[#This Row],[code]]="","",_xlfn.IFS(AND(Table2[[#This Row],[code]]&lt;400,Table2[[#This Row],[code]]&lt;&gt;""),2,Table2[[#This Row],[code]]&gt;500,4)),"")</f>
        <v/>
      </c>
      <c r="AC1832" s="1" t="str">
        <f>IF(Table2[[#This Row],[Event]]="Penalty",Table2[[#This Row],[number]],IF(Table2[[#This Row],[Event]]="Time-Out",401,""))</f>
        <v/>
      </c>
      <c r="AD1832" s="1">
        <f>ROW(A1831)</f>
        <v>1831</v>
      </c>
      <c r="AE1832" s="1">
        <f>COUNTIFS(Table2[GameID],Table2[[#This Row],[GameID]],Table2[Column1],"&lt;="&amp;Table2[[#This Row],[Column1]])-1</f>
        <v>14</v>
      </c>
    </row>
    <row r="1833" spans="1:31" x14ac:dyDescent="0.45">
      <c r="A1833" t="s">
        <v>406</v>
      </c>
      <c r="B1833" t="str">
        <f>_xlfn.TEXTBEFORE(Table2[[#This Row],[Kamp]]," - ")</f>
        <v>Blackhawks 2</v>
      </c>
      <c r="C1833" t="str">
        <f>_xlfn.TEXTAFTER(Table2[[#This Row],[Kamp]],"- ")</f>
        <v>Aab</v>
      </c>
      <c r="D1833">
        <v>44992</v>
      </c>
      <c r="E1833">
        <v>69465</v>
      </c>
      <c r="F1833">
        <v>20222023</v>
      </c>
      <c r="G1833" t="s">
        <v>372</v>
      </c>
      <c r="H1833" t="s">
        <v>669</v>
      </c>
      <c r="I1833" t="s">
        <v>677</v>
      </c>
      <c r="J1833">
        <v>3</v>
      </c>
      <c r="K1833">
        <v>29501</v>
      </c>
      <c r="L1833">
        <v>1</v>
      </c>
      <c r="M1833" t="s">
        <v>630</v>
      </c>
      <c r="N1833" t="s">
        <v>180</v>
      </c>
      <c r="O1833" t="s">
        <v>182</v>
      </c>
      <c r="P1833">
        <v>73</v>
      </c>
      <c r="Q1833">
        <v>94</v>
      </c>
      <c r="R1833">
        <f>SUMIFS(Table2[number],Table2[Event],"Goal",Table2[H/U],"HOME",Table2[GameID],Table2[[#This Row],[GameID]],Table2[GameTime],"&lt;="&amp;Table2[[#This Row],[GameTime]])</f>
        <v>3</v>
      </c>
      <c r="S1833">
        <f>SUMIFS(Table2[number],Table2[Event],"Goal",Table2[H/U],"AWAY",Table2[GameID],Table2[[#This Row],[GameID]],Table2[GameTime],"&lt;="&amp;Table2[[#This Row],[GameTime]])</f>
        <v>7</v>
      </c>
      <c r="T1833" t="str">
        <f>IF(Table2[[#This Row],[Event]]="Goal",Table2[[#This Row],[Hscore]]&amp;"-"&amp;Table2[[#This Row],[Uscore]],"")</f>
        <v>3-7</v>
      </c>
      <c r="U1833">
        <v>3228</v>
      </c>
      <c r="V1833" s="1">
        <f>Table2[[#This Row],[GameTime]]-(Table2[[#This Row],[period]]-1)*1200</f>
        <v>828</v>
      </c>
      <c r="W1833" s="1">
        <f>ROUNDDOWN(Table2[[#This Row],[Time]]/60,0)</f>
        <v>13</v>
      </c>
      <c r="X1833" s="1">
        <f>ROUNDDOWN((Table2[[#This Row],[Time]]/60-Table2[[#This Row],[Time2]])*60,0)</f>
        <v>48</v>
      </c>
      <c r="Y1833" s="1">
        <f>IF(Table2[[#This Row],[Time2]]&lt;10,0&amp;Table2[[#This Row],[Time2]],Table2[[#This Row],[Time2]])</f>
        <v>13</v>
      </c>
      <c r="Z1833" s="1">
        <f>IF(Table2[[#This Row],[Time3]]&lt;10,0&amp;Table2[[#This Row],[Time3]],Table2[[#This Row],[Time3]])</f>
        <v>48</v>
      </c>
      <c r="AA1833" s="2" t="str">
        <f>Table2[[#This Row],[Time4]]&amp;":"&amp;Table2[[#This Row],[Time5]]</f>
        <v>13:48</v>
      </c>
      <c r="AB1833" s="1" t="str" cm="1">
        <f t="array" ref="AB1833">IFERROR(IF(Table2[[#This Row],[code]]="","",_xlfn.IFS(AND(Table2[[#This Row],[code]]&lt;400,Table2[[#This Row],[code]]&lt;&gt;""),2,Table2[[#This Row],[code]]&gt;500,4)),"")</f>
        <v/>
      </c>
      <c r="AC1833" s="1" t="str">
        <f>IF(Table2[[#This Row],[Event]]="Penalty",Table2[[#This Row],[number]],IF(Table2[[#This Row],[Event]]="Time-Out",401,""))</f>
        <v/>
      </c>
      <c r="AD1833" s="1">
        <f>ROW(A1832)</f>
        <v>1832</v>
      </c>
      <c r="AE1833" s="1">
        <f>COUNTIFS(Table2[GameID],Table2[[#This Row],[GameID]],Table2[Column1],"&lt;="&amp;Table2[[#This Row],[Column1]])-1</f>
        <v>15</v>
      </c>
    </row>
    <row r="1834" spans="1:31" x14ac:dyDescent="0.45">
      <c r="A1834" t="s">
        <v>406</v>
      </c>
      <c r="B1834" t="str">
        <f>_xlfn.TEXTBEFORE(Table2[[#This Row],[Kamp]]," - ")</f>
        <v>Blackhawks 2</v>
      </c>
      <c r="C1834" t="str">
        <f>_xlfn.TEXTAFTER(Table2[[#This Row],[Kamp]],"- ")</f>
        <v>Aab</v>
      </c>
      <c r="D1834">
        <v>44992</v>
      </c>
      <c r="E1834">
        <v>69465</v>
      </c>
      <c r="F1834">
        <v>20222023</v>
      </c>
      <c r="G1834" t="s">
        <v>372</v>
      </c>
      <c r="H1834" t="s">
        <v>670</v>
      </c>
      <c r="I1834" t="s">
        <v>678</v>
      </c>
      <c r="J1834">
        <v>3</v>
      </c>
      <c r="K1834">
        <v>29458</v>
      </c>
      <c r="L1834">
        <v>207</v>
      </c>
      <c r="M1834" t="s">
        <v>631</v>
      </c>
      <c r="N1834" t="s">
        <v>131</v>
      </c>
      <c r="O1834" t="s">
        <v>634</v>
      </c>
      <c r="P1834">
        <v>3</v>
      </c>
      <c r="Q1834" t="s">
        <v>634</v>
      </c>
      <c r="R1834">
        <f>SUMIFS(Table2[number],Table2[Event],"Goal",Table2[H/U],"HOME",Table2[GameID],Table2[[#This Row],[GameID]],Table2[GameTime],"&lt;="&amp;Table2[[#This Row],[GameTime]])</f>
        <v>3</v>
      </c>
      <c r="S1834">
        <f>SUMIFS(Table2[number],Table2[Event],"Goal",Table2[H/U],"AWAY",Table2[GameID],Table2[[#This Row],[GameID]],Table2[GameTime],"&lt;="&amp;Table2[[#This Row],[GameTime]])</f>
        <v>7</v>
      </c>
      <c r="T1834" t="str">
        <f>IF(Table2[[#This Row],[Event]]="Goal",Table2[[#This Row],[Hscore]]&amp;"-"&amp;Table2[[#This Row],[Uscore]],"")</f>
        <v/>
      </c>
      <c r="U1834">
        <v>3342</v>
      </c>
      <c r="V1834" s="1">
        <f>Table2[[#This Row],[GameTime]]-(Table2[[#This Row],[period]]-1)*1200</f>
        <v>942</v>
      </c>
      <c r="W1834" s="1">
        <f>ROUNDDOWN(Table2[[#This Row],[Time]]/60,0)</f>
        <v>15</v>
      </c>
      <c r="X1834" s="1">
        <f>ROUNDDOWN((Table2[[#This Row],[Time]]/60-Table2[[#This Row],[Time2]])*60,0)</f>
        <v>42</v>
      </c>
      <c r="Y1834" s="1">
        <f>IF(Table2[[#This Row],[Time2]]&lt;10,0&amp;Table2[[#This Row],[Time2]],Table2[[#This Row],[Time2]])</f>
        <v>15</v>
      </c>
      <c r="Z1834" s="1">
        <f>IF(Table2[[#This Row],[Time3]]&lt;10,0&amp;Table2[[#This Row],[Time3]],Table2[[#This Row],[Time3]])</f>
        <v>42</v>
      </c>
      <c r="AA1834" s="2" t="str">
        <f>Table2[[#This Row],[Time4]]&amp;":"&amp;Table2[[#This Row],[Time5]]</f>
        <v>15:42</v>
      </c>
      <c r="AB1834" s="1" cm="1">
        <f t="array" ref="AB1834">IFERROR(IF(Table2[[#This Row],[code]]="","",_xlfn.IFS(AND(Table2[[#This Row],[code]]&lt;400,Table2[[#This Row],[code]]&lt;&gt;""),2,Table2[[#This Row],[code]]&gt;500,4)),"")</f>
        <v>2</v>
      </c>
      <c r="AC1834" s="1">
        <f>IF(Table2[[#This Row],[Event]]="Penalty",Table2[[#This Row],[number]],IF(Table2[[#This Row],[Event]]="Time-Out",401,""))</f>
        <v>207</v>
      </c>
      <c r="AD1834" s="1">
        <f>ROW(A1833)</f>
        <v>1833</v>
      </c>
      <c r="AE1834" s="1">
        <f>COUNTIFS(Table2[GameID],Table2[[#This Row],[GameID]],Table2[Column1],"&lt;="&amp;Table2[[#This Row],[Column1]])-1</f>
        <v>16</v>
      </c>
    </row>
    <row r="1835" spans="1:31" x14ac:dyDescent="0.45">
      <c r="A1835" t="s">
        <v>399</v>
      </c>
      <c r="B1835" t="str">
        <f>_xlfn.TEXTBEFORE(Table2[[#This Row],[Kamp]]," - ")</f>
        <v>ÅFK</v>
      </c>
      <c r="C1835" t="str">
        <f>_xlfn.TEXTAFTER(Table2[[#This Row],[Kamp]],"- ")</f>
        <v>Blackhawks 2</v>
      </c>
      <c r="D1835">
        <v>45013</v>
      </c>
      <c r="E1835">
        <v>69466</v>
      </c>
      <c r="F1835">
        <v>20222023</v>
      </c>
      <c r="G1835" t="s">
        <v>372</v>
      </c>
      <c r="H1835" t="s">
        <v>670</v>
      </c>
      <c r="I1835" t="s">
        <v>677</v>
      </c>
      <c r="J1835">
        <v>1</v>
      </c>
      <c r="K1835">
        <v>29458</v>
      </c>
      <c r="L1835">
        <v>1</v>
      </c>
      <c r="M1835" t="s">
        <v>630</v>
      </c>
      <c r="N1835" t="s">
        <v>646</v>
      </c>
      <c r="O1835" t="s">
        <v>634</v>
      </c>
      <c r="P1835">
        <v>21</v>
      </c>
      <c r="Q1835" t="s">
        <v>634</v>
      </c>
      <c r="R1835">
        <f>SUMIFS(Table2[number],Table2[Event],"Goal",Table2[H/U],"HOME",Table2[GameID],Table2[[#This Row],[GameID]],Table2[GameTime],"&lt;="&amp;Table2[[#This Row],[GameTime]])</f>
        <v>0</v>
      </c>
      <c r="S1835">
        <f>SUMIFS(Table2[number],Table2[Event],"Goal",Table2[H/U],"AWAY",Table2[GameID],Table2[[#This Row],[GameID]],Table2[GameTime],"&lt;="&amp;Table2[[#This Row],[GameTime]])</f>
        <v>1</v>
      </c>
      <c r="T1835" t="str">
        <f>IF(Table2[[#This Row],[Event]]="Goal",Table2[[#This Row],[Hscore]]&amp;"-"&amp;Table2[[#This Row],[Uscore]],"")</f>
        <v>0-1</v>
      </c>
      <c r="U1835">
        <v>116</v>
      </c>
      <c r="V1835" s="1">
        <f>Table2[[#This Row],[GameTime]]-(Table2[[#This Row],[period]]-1)*1200</f>
        <v>116</v>
      </c>
      <c r="W1835" s="1">
        <f>ROUNDDOWN(Table2[[#This Row],[Time]]/60,0)</f>
        <v>1</v>
      </c>
      <c r="X1835" s="1">
        <f>ROUNDDOWN((Table2[[#This Row],[Time]]/60-Table2[[#This Row],[Time2]])*60,0)</f>
        <v>56</v>
      </c>
      <c r="Y1835" s="1" t="str">
        <f>IF(Table2[[#This Row],[Time2]]&lt;10,0&amp;Table2[[#This Row],[Time2]],Table2[[#This Row],[Time2]])</f>
        <v>01</v>
      </c>
      <c r="Z1835" s="1">
        <f>IF(Table2[[#This Row],[Time3]]&lt;10,0&amp;Table2[[#This Row],[Time3]],Table2[[#This Row],[Time3]])</f>
        <v>56</v>
      </c>
      <c r="AA1835" s="2" t="str">
        <f>Table2[[#This Row],[Time4]]&amp;":"&amp;Table2[[#This Row],[Time5]]</f>
        <v>01:56</v>
      </c>
      <c r="AB1835" s="1" t="str" cm="1">
        <f t="array" ref="AB1835">IFERROR(IF(Table2[[#This Row],[code]]="","",_xlfn.IFS(AND(Table2[[#This Row],[code]]&lt;400,Table2[[#This Row],[code]]&lt;&gt;""),2,Table2[[#This Row],[code]]&gt;500,4)),"")</f>
        <v/>
      </c>
      <c r="AC1835" s="1" t="str">
        <f>IF(Table2[[#This Row],[Event]]="Penalty",Table2[[#This Row],[number]],IF(Table2[[#This Row],[Event]]="Time-Out",401,""))</f>
        <v/>
      </c>
      <c r="AD1835" s="1">
        <f>ROW(A1834)</f>
        <v>1834</v>
      </c>
      <c r="AE1835" s="1">
        <f>COUNTIFS(Table2[GameID],Table2[[#This Row],[GameID]],Table2[Column1],"&lt;="&amp;Table2[[#This Row],[Column1]])-1</f>
        <v>0</v>
      </c>
    </row>
    <row r="1836" spans="1:31" x14ac:dyDescent="0.45">
      <c r="A1836" t="s">
        <v>399</v>
      </c>
      <c r="B1836" t="str">
        <f>_xlfn.TEXTBEFORE(Table2[[#This Row],[Kamp]]," - ")</f>
        <v>ÅFK</v>
      </c>
      <c r="C1836" t="str">
        <f>_xlfn.TEXTAFTER(Table2[[#This Row],[Kamp]],"- ")</f>
        <v>Blackhawks 2</v>
      </c>
      <c r="D1836">
        <v>45013</v>
      </c>
      <c r="E1836">
        <v>69466</v>
      </c>
      <c r="F1836">
        <v>20222023</v>
      </c>
      <c r="G1836" t="s">
        <v>372</v>
      </c>
      <c r="H1836" t="s">
        <v>666</v>
      </c>
      <c r="I1836" t="s">
        <v>678</v>
      </c>
      <c r="J1836">
        <v>1</v>
      </c>
      <c r="K1836">
        <v>29503</v>
      </c>
      <c r="L1836">
        <v>1</v>
      </c>
      <c r="M1836" t="s">
        <v>630</v>
      </c>
      <c r="N1836" t="s">
        <v>151</v>
      </c>
      <c r="O1836" t="s">
        <v>634</v>
      </c>
      <c r="P1836">
        <v>8</v>
      </c>
      <c r="Q1836" t="s">
        <v>634</v>
      </c>
      <c r="R1836">
        <f>SUMIFS(Table2[number],Table2[Event],"Goal",Table2[H/U],"HOME",Table2[GameID],Table2[[#This Row],[GameID]],Table2[GameTime],"&lt;="&amp;Table2[[#This Row],[GameTime]])</f>
        <v>1</v>
      </c>
      <c r="S1836">
        <f>SUMIFS(Table2[number],Table2[Event],"Goal",Table2[H/U],"AWAY",Table2[GameID],Table2[[#This Row],[GameID]],Table2[GameTime],"&lt;="&amp;Table2[[#This Row],[GameTime]])</f>
        <v>1</v>
      </c>
      <c r="T1836" t="str">
        <f>IF(Table2[[#This Row],[Event]]="Goal",Table2[[#This Row],[Hscore]]&amp;"-"&amp;Table2[[#This Row],[Uscore]],"")</f>
        <v>1-1</v>
      </c>
      <c r="U1836">
        <v>314</v>
      </c>
      <c r="V1836" s="1">
        <f>Table2[[#This Row],[GameTime]]-(Table2[[#This Row],[period]]-1)*1200</f>
        <v>314</v>
      </c>
      <c r="W1836" s="1">
        <f>ROUNDDOWN(Table2[[#This Row],[Time]]/60,0)</f>
        <v>5</v>
      </c>
      <c r="X1836" s="1">
        <f>ROUNDDOWN((Table2[[#This Row],[Time]]/60-Table2[[#This Row],[Time2]])*60,0)</f>
        <v>14</v>
      </c>
      <c r="Y1836" s="1" t="str">
        <f>IF(Table2[[#This Row],[Time2]]&lt;10,0&amp;Table2[[#This Row],[Time2]],Table2[[#This Row],[Time2]])</f>
        <v>05</v>
      </c>
      <c r="Z1836" s="1">
        <f>IF(Table2[[#This Row],[Time3]]&lt;10,0&amp;Table2[[#This Row],[Time3]],Table2[[#This Row],[Time3]])</f>
        <v>14</v>
      </c>
      <c r="AA1836" s="2" t="str">
        <f>Table2[[#This Row],[Time4]]&amp;":"&amp;Table2[[#This Row],[Time5]]</f>
        <v>05:14</v>
      </c>
      <c r="AB1836" s="1" t="str" cm="1">
        <f t="array" ref="AB1836">IFERROR(IF(Table2[[#This Row],[code]]="","",_xlfn.IFS(AND(Table2[[#This Row],[code]]&lt;400,Table2[[#This Row],[code]]&lt;&gt;""),2,Table2[[#This Row],[code]]&gt;500,4)),"")</f>
        <v/>
      </c>
      <c r="AC1836" s="1" t="str">
        <f>IF(Table2[[#This Row],[Event]]="Penalty",Table2[[#This Row],[number]],IF(Table2[[#This Row],[Event]]="Time-Out",401,""))</f>
        <v/>
      </c>
      <c r="AD1836" s="1">
        <f>ROW(A1835)</f>
        <v>1835</v>
      </c>
      <c r="AE1836" s="1">
        <f>COUNTIFS(Table2[GameID],Table2[[#This Row],[GameID]],Table2[Column1],"&lt;="&amp;Table2[[#This Row],[Column1]])-1</f>
        <v>1</v>
      </c>
    </row>
    <row r="1837" spans="1:31" x14ac:dyDescent="0.45">
      <c r="A1837" t="s">
        <v>399</v>
      </c>
      <c r="B1837" t="str">
        <f>_xlfn.TEXTBEFORE(Table2[[#This Row],[Kamp]]," - ")</f>
        <v>ÅFK</v>
      </c>
      <c r="C1837" t="str">
        <f>_xlfn.TEXTAFTER(Table2[[#This Row],[Kamp]],"- ")</f>
        <v>Blackhawks 2</v>
      </c>
      <c r="D1837">
        <v>45013</v>
      </c>
      <c r="E1837">
        <v>69466</v>
      </c>
      <c r="F1837">
        <v>20222023</v>
      </c>
      <c r="G1837" t="s">
        <v>372</v>
      </c>
      <c r="H1837" t="s">
        <v>670</v>
      </c>
      <c r="I1837" t="s">
        <v>677</v>
      </c>
      <c r="J1837">
        <v>1</v>
      </c>
      <c r="K1837">
        <v>29458</v>
      </c>
      <c r="L1837">
        <v>1</v>
      </c>
      <c r="M1837" t="s">
        <v>630</v>
      </c>
      <c r="N1837" t="s">
        <v>386</v>
      </c>
      <c r="O1837" t="s">
        <v>394</v>
      </c>
      <c r="P1837">
        <v>40</v>
      </c>
      <c r="Q1837">
        <v>97</v>
      </c>
      <c r="R1837">
        <f>SUMIFS(Table2[number],Table2[Event],"Goal",Table2[H/U],"HOME",Table2[GameID],Table2[[#This Row],[GameID]],Table2[GameTime],"&lt;="&amp;Table2[[#This Row],[GameTime]])</f>
        <v>1</v>
      </c>
      <c r="S1837">
        <f>SUMIFS(Table2[number],Table2[Event],"Goal",Table2[H/U],"AWAY",Table2[GameID],Table2[[#This Row],[GameID]],Table2[GameTime],"&lt;="&amp;Table2[[#This Row],[GameTime]])</f>
        <v>2</v>
      </c>
      <c r="T1837" t="str">
        <f>IF(Table2[[#This Row],[Event]]="Goal",Table2[[#This Row],[Hscore]]&amp;"-"&amp;Table2[[#This Row],[Uscore]],"")</f>
        <v>1-2</v>
      </c>
      <c r="U1837">
        <v>454</v>
      </c>
      <c r="V1837" s="1">
        <f>Table2[[#This Row],[GameTime]]-(Table2[[#This Row],[period]]-1)*1200</f>
        <v>454</v>
      </c>
      <c r="W1837" s="1">
        <f>ROUNDDOWN(Table2[[#This Row],[Time]]/60,0)</f>
        <v>7</v>
      </c>
      <c r="X1837" s="1">
        <f>ROUNDDOWN((Table2[[#This Row],[Time]]/60-Table2[[#This Row],[Time2]])*60,0)</f>
        <v>34</v>
      </c>
      <c r="Y1837" s="1" t="str">
        <f>IF(Table2[[#This Row],[Time2]]&lt;10,0&amp;Table2[[#This Row],[Time2]],Table2[[#This Row],[Time2]])</f>
        <v>07</v>
      </c>
      <c r="Z1837" s="1">
        <f>IF(Table2[[#This Row],[Time3]]&lt;10,0&amp;Table2[[#This Row],[Time3]],Table2[[#This Row],[Time3]])</f>
        <v>34</v>
      </c>
      <c r="AA1837" s="2" t="str">
        <f>Table2[[#This Row],[Time4]]&amp;":"&amp;Table2[[#This Row],[Time5]]</f>
        <v>07:34</v>
      </c>
      <c r="AB1837" s="1" t="str" cm="1">
        <f t="array" ref="AB1837">IFERROR(IF(Table2[[#This Row],[code]]="","",_xlfn.IFS(AND(Table2[[#This Row],[code]]&lt;400,Table2[[#This Row],[code]]&lt;&gt;""),2,Table2[[#This Row],[code]]&gt;500,4)),"")</f>
        <v/>
      </c>
      <c r="AC1837" s="1" t="str">
        <f>IF(Table2[[#This Row],[Event]]="Penalty",Table2[[#This Row],[number]],IF(Table2[[#This Row],[Event]]="Time-Out",401,""))</f>
        <v/>
      </c>
      <c r="AD1837" s="1">
        <f>ROW(A1836)</f>
        <v>1836</v>
      </c>
      <c r="AE1837" s="1">
        <f>COUNTIFS(Table2[GameID],Table2[[#This Row],[GameID]],Table2[Column1],"&lt;="&amp;Table2[[#This Row],[Column1]])-1</f>
        <v>2</v>
      </c>
    </row>
    <row r="1838" spans="1:31" x14ac:dyDescent="0.45">
      <c r="A1838" t="s">
        <v>399</v>
      </c>
      <c r="B1838" t="str">
        <f>_xlfn.TEXTBEFORE(Table2[[#This Row],[Kamp]]," - ")</f>
        <v>ÅFK</v>
      </c>
      <c r="C1838" t="str">
        <f>_xlfn.TEXTAFTER(Table2[[#This Row],[Kamp]],"- ")</f>
        <v>Blackhawks 2</v>
      </c>
      <c r="D1838">
        <v>45013</v>
      </c>
      <c r="E1838">
        <v>69466</v>
      </c>
      <c r="F1838">
        <v>20222023</v>
      </c>
      <c r="G1838" t="s">
        <v>372</v>
      </c>
      <c r="H1838" t="s">
        <v>670</v>
      </c>
      <c r="I1838" t="s">
        <v>677</v>
      </c>
      <c r="J1838">
        <v>1</v>
      </c>
      <c r="K1838">
        <v>29458</v>
      </c>
      <c r="L1838">
        <v>1</v>
      </c>
      <c r="M1838" t="s">
        <v>630</v>
      </c>
      <c r="N1838" t="s">
        <v>131</v>
      </c>
      <c r="O1838" t="s">
        <v>379</v>
      </c>
      <c r="P1838">
        <v>3</v>
      </c>
      <c r="Q1838">
        <v>11</v>
      </c>
      <c r="R1838">
        <f>SUMIFS(Table2[number],Table2[Event],"Goal",Table2[H/U],"HOME",Table2[GameID],Table2[[#This Row],[GameID]],Table2[GameTime],"&lt;="&amp;Table2[[#This Row],[GameTime]])</f>
        <v>1</v>
      </c>
      <c r="S1838">
        <f>SUMIFS(Table2[number],Table2[Event],"Goal",Table2[H/U],"AWAY",Table2[GameID],Table2[[#This Row],[GameID]],Table2[GameTime],"&lt;="&amp;Table2[[#This Row],[GameTime]])</f>
        <v>3</v>
      </c>
      <c r="T1838" t="str">
        <f>IF(Table2[[#This Row],[Event]]="Goal",Table2[[#This Row],[Hscore]]&amp;"-"&amp;Table2[[#This Row],[Uscore]],"")</f>
        <v>1-3</v>
      </c>
      <c r="U1838">
        <v>478</v>
      </c>
      <c r="V1838" s="1">
        <f>Table2[[#This Row],[GameTime]]-(Table2[[#This Row],[period]]-1)*1200</f>
        <v>478</v>
      </c>
      <c r="W1838" s="1">
        <f>ROUNDDOWN(Table2[[#This Row],[Time]]/60,0)</f>
        <v>7</v>
      </c>
      <c r="X1838" s="1">
        <f>ROUNDDOWN((Table2[[#This Row],[Time]]/60-Table2[[#This Row],[Time2]])*60,0)</f>
        <v>58</v>
      </c>
      <c r="Y1838" s="1" t="str">
        <f>IF(Table2[[#This Row],[Time2]]&lt;10,0&amp;Table2[[#This Row],[Time2]],Table2[[#This Row],[Time2]])</f>
        <v>07</v>
      </c>
      <c r="Z1838" s="1">
        <f>IF(Table2[[#This Row],[Time3]]&lt;10,0&amp;Table2[[#This Row],[Time3]],Table2[[#This Row],[Time3]])</f>
        <v>58</v>
      </c>
      <c r="AA1838" s="2" t="str">
        <f>Table2[[#This Row],[Time4]]&amp;":"&amp;Table2[[#This Row],[Time5]]</f>
        <v>07:58</v>
      </c>
      <c r="AB1838" s="1" t="str" cm="1">
        <f t="array" ref="AB1838">IFERROR(IF(Table2[[#This Row],[code]]="","",_xlfn.IFS(AND(Table2[[#This Row],[code]]&lt;400,Table2[[#This Row],[code]]&lt;&gt;""),2,Table2[[#This Row],[code]]&gt;500,4)),"")</f>
        <v/>
      </c>
      <c r="AC1838" s="1" t="str">
        <f>IF(Table2[[#This Row],[Event]]="Penalty",Table2[[#This Row],[number]],IF(Table2[[#This Row],[Event]]="Time-Out",401,""))</f>
        <v/>
      </c>
      <c r="AD1838" s="1">
        <f>ROW(A1837)</f>
        <v>1837</v>
      </c>
      <c r="AE1838" s="1">
        <f>COUNTIFS(Table2[GameID],Table2[[#This Row],[GameID]],Table2[Column1],"&lt;="&amp;Table2[[#This Row],[Column1]])-1</f>
        <v>3</v>
      </c>
    </row>
    <row r="1839" spans="1:31" x14ac:dyDescent="0.45">
      <c r="A1839" t="s">
        <v>399</v>
      </c>
      <c r="B1839" t="str">
        <f>_xlfn.TEXTBEFORE(Table2[[#This Row],[Kamp]]," - ")</f>
        <v>ÅFK</v>
      </c>
      <c r="C1839" t="str">
        <f>_xlfn.TEXTAFTER(Table2[[#This Row],[Kamp]],"- ")</f>
        <v>Blackhawks 2</v>
      </c>
      <c r="D1839">
        <v>45013</v>
      </c>
      <c r="E1839">
        <v>69466</v>
      </c>
      <c r="F1839">
        <v>20222023</v>
      </c>
      <c r="G1839" t="s">
        <v>372</v>
      </c>
      <c r="H1839" t="s">
        <v>670</v>
      </c>
      <c r="I1839" t="s">
        <v>677</v>
      </c>
      <c r="J1839">
        <v>1</v>
      </c>
      <c r="K1839">
        <v>29458</v>
      </c>
      <c r="L1839">
        <v>1</v>
      </c>
      <c r="M1839" t="s">
        <v>630</v>
      </c>
      <c r="N1839" t="s">
        <v>388</v>
      </c>
      <c r="O1839" t="s">
        <v>389</v>
      </c>
      <c r="P1839">
        <v>79</v>
      </c>
      <c r="Q1839">
        <v>93</v>
      </c>
      <c r="R1839">
        <f>SUMIFS(Table2[number],Table2[Event],"Goal",Table2[H/U],"HOME",Table2[GameID],Table2[[#This Row],[GameID]],Table2[GameTime],"&lt;="&amp;Table2[[#This Row],[GameTime]])</f>
        <v>1</v>
      </c>
      <c r="S1839">
        <f>SUMIFS(Table2[number],Table2[Event],"Goal",Table2[H/U],"AWAY",Table2[GameID],Table2[[#This Row],[GameID]],Table2[GameTime],"&lt;="&amp;Table2[[#This Row],[GameTime]])</f>
        <v>4</v>
      </c>
      <c r="T1839" t="str">
        <f>IF(Table2[[#This Row],[Event]]="Goal",Table2[[#This Row],[Hscore]]&amp;"-"&amp;Table2[[#This Row],[Uscore]],"")</f>
        <v>1-4</v>
      </c>
      <c r="U1839">
        <v>523</v>
      </c>
      <c r="V1839" s="1">
        <f>Table2[[#This Row],[GameTime]]-(Table2[[#This Row],[period]]-1)*1200</f>
        <v>523</v>
      </c>
      <c r="W1839" s="1">
        <f>ROUNDDOWN(Table2[[#This Row],[Time]]/60,0)</f>
        <v>8</v>
      </c>
      <c r="X1839" s="1">
        <f>ROUNDDOWN((Table2[[#This Row],[Time]]/60-Table2[[#This Row],[Time2]])*60,0)</f>
        <v>43</v>
      </c>
      <c r="Y1839" s="1" t="str">
        <f>IF(Table2[[#This Row],[Time2]]&lt;10,0&amp;Table2[[#This Row],[Time2]],Table2[[#This Row],[Time2]])</f>
        <v>08</v>
      </c>
      <c r="Z1839" s="1">
        <f>IF(Table2[[#This Row],[Time3]]&lt;10,0&amp;Table2[[#This Row],[Time3]],Table2[[#This Row],[Time3]])</f>
        <v>43</v>
      </c>
      <c r="AA1839" s="2" t="str">
        <f>Table2[[#This Row],[Time4]]&amp;":"&amp;Table2[[#This Row],[Time5]]</f>
        <v>08:43</v>
      </c>
      <c r="AB1839" s="1" t="str" cm="1">
        <f t="array" ref="AB1839">IFERROR(IF(Table2[[#This Row],[code]]="","",_xlfn.IFS(AND(Table2[[#This Row],[code]]&lt;400,Table2[[#This Row],[code]]&lt;&gt;""),2,Table2[[#This Row],[code]]&gt;500,4)),"")</f>
        <v/>
      </c>
      <c r="AC1839" s="1" t="str">
        <f>IF(Table2[[#This Row],[Event]]="Penalty",Table2[[#This Row],[number]],IF(Table2[[#This Row],[Event]]="Time-Out",401,""))</f>
        <v/>
      </c>
      <c r="AD1839" s="1">
        <f>ROW(A1838)</f>
        <v>1838</v>
      </c>
      <c r="AE1839" s="1">
        <f>COUNTIFS(Table2[GameID],Table2[[#This Row],[GameID]],Table2[Column1],"&lt;="&amp;Table2[[#This Row],[Column1]])-1</f>
        <v>4</v>
      </c>
    </row>
    <row r="1840" spans="1:31" x14ac:dyDescent="0.45">
      <c r="A1840" t="s">
        <v>399</v>
      </c>
      <c r="B1840" t="str">
        <f>_xlfn.TEXTBEFORE(Table2[[#This Row],[Kamp]]," - ")</f>
        <v>ÅFK</v>
      </c>
      <c r="C1840" t="str">
        <f>_xlfn.TEXTAFTER(Table2[[#This Row],[Kamp]],"- ")</f>
        <v>Blackhawks 2</v>
      </c>
      <c r="D1840">
        <v>45013</v>
      </c>
      <c r="E1840">
        <v>69466</v>
      </c>
      <c r="F1840">
        <v>20222023</v>
      </c>
      <c r="G1840" t="s">
        <v>372</v>
      </c>
      <c r="H1840" t="s">
        <v>670</v>
      </c>
      <c r="I1840" t="s">
        <v>677</v>
      </c>
      <c r="J1840">
        <v>1</v>
      </c>
      <c r="K1840">
        <v>29458</v>
      </c>
      <c r="L1840">
        <v>207</v>
      </c>
      <c r="M1840" t="s">
        <v>631</v>
      </c>
      <c r="N1840" t="s">
        <v>384</v>
      </c>
      <c r="O1840" t="s">
        <v>634</v>
      </c>
      <c r="P1840">
        <v>33</v>
      </c>
      <c r="Q1840" t="s">
        <v>634</v>
      </c>
      <c r="R1840">
        <f>SUMIFS(Table2[number],Table2[Event],"Goal",Table2[H/U],"HOME",Table2[GameID],Table2[[#This Row],[GameID]],Table2[GameTime],"&lt;="&amp;Table2[[#This Row],[GameTime]])</f>
        <v>1</v>
      </c>
      <c r="S1840">
        <f>SUMIFS(Table2[number],Table2[Event],"Goal",Table2[H/U],"AWAY",Table2[GameID],Table2[[#This Row],[GameID]],Table2[GameTime],"&lt;="&amp;Table2[[#This Row],[GameTime]])</f>
        <v>4</v>
      </c>
      <c r="T1840" t="str">
        <f>IF(Table2[[#This Row],[Event]]="Goal",Table2[[#This Row],[Hscore]]&amp;"-"&amp;Table2[[#This Row],[Uscore]],"")</f>
        <v/>
      </c>
      <c r="U1840">
        <v>577</v>
      </c>
      <c r="V1840" s="1">
        <f>Table2[[#This Row],[GameTime]]-(Table2[[#This Row],[period]]-1)*1200</f>
        <v>577</v>
      </c>
      <c r="W1840" s="1">
        <f>ROUNDDOWN(Table2[[#This Row],[Time]]/60,0)</f>
        <v>9</v>
      </c>
      <c r="X1840" s="1">
        <f>ROUNDDOWN((Table2[[#This Row],[Time]]/60-Table2[[#This Row],[Time2]])*60,0)</f>
        <v>37</v>
      </c>
      <c r="Y1840" s="1" t="str">
        <f>IF(Table2[[#This Row],[Time2]]&lt;10,0&amp;Table2[[#This Row],[Time2]],Table2[[#This Row],[Time2]])</f>
        <v>09</v>
      </c>
      <c r="Z1840" s="1">
        <f>IF(Table2[[#This Row],[Time3]]&lt;10,0&amp;Table2[[#This Row],[Time3]],Table2[[#This Row],[Time3]])</f>
        <v>37</v>
      </c>
      <c r="AA1840" s="2" t="str">
        <f>Table2[[#This Row],[Time4]]&amp;":"&amp;Table2[[#This Row],[Time5]]</f>
        <v>09:37</v>
      </c>
      <c r="AB1840" s="1" cm="1">
        <f t="array" ref="AB1840">IFERROR(IF(Table2[[#This Row],[code]]="","",_xlfn.IFS(AND(Table2[[#This Row],[code]]&lt;400,Table2[[#This Row],[code]]&lt;&gt;""),2,Table2[[#This Row],[code]]&gt;500,4)),"")</f>
        <v>2</v>
      </c>
      <c r="AC1840" s="1">
        <f>IF(Table2[[#This Row],[Event]]="Penalty",Table2[[#This Row],[number]],IF(Table2[[#This Row],[Event]]="Time-Out",401,""))</f>
        <v>207</v>
      </c>
      <c r="AD1840" s="1">
        <f>ROW(A1839)</f>
        <v>1839</v>
      </c>
      <c r="AE1840" s="1">
        <f>COUNTIFS(Table2[GameID],Table2[[#This Row],[GameID]],Table2[Column1],"&lt;="&amp;Table2[[#This Row],[Column1]])-1</f>
        <v>5</v>
      </c>
    </row>
    <row r="1841" spans="1:31" x14ac:dyDescent="0.45">
      <c r="A1841" t="s">
        <v>399</v>
      </c>
      <c r="B1841" t="str">
        <f>_xlfn.TEXTBEFORE(Table2[[#This Row],[Kamp]]," - ")</f>
        <v>ÅFK</v>
      </c>
      <c r="C1841" t="str">
        <f>_xlfn.TEXTAFTER(Table2[[#This Row],[Kamp]],"- ")</f>
        <v>Blackhawks 2</v>
      </c>
      <c r="D1841">
        <v>45013</v>
      </c>
      <c r="E1841">
        <v>69466</v>
      </c>
      <c r="F1841">
        <v>20222023</v>
      </c>
      <c r="G1841" t="s">
        <v>372</v>
      </c>
      <c r="H1841" t="s">
        <v>670</v>
      </c>
      <c r="I1841" t="s">
        <v>677</v>
      </c>
      <c r="J1841">
        <v>1</v>
      </c>
      <c r="K1841">
        <v>29458</v>
      </c>
      <c r="L1841">
        <v>1</v>
      </c>
      <c r="M1841" t="s">
        <v>630</v>
      </c>
      <c r="N1841" t="s">
        <v>131</v>
      </c>
      <c r="O1841" t="s">
        <v>384</v>
      </c>
      <c r="P1841">
        <v>3</v>
      </c>
      <c r="Q1841">
        <v>33</v>
      </c>
      <c r="R1841">
        <f>SUMIFS(Table2[number],Table2[Event],"Goal",Table2[H/U],"HOME",Table2[GameID],Table2[[#This Row],[GameID]],Table2[GameTime],"&lt;="&amp;Table2[[#This Row],[GameTime]])</f>
        <v>1</v>
      </c>
      <c r="S1841">
        <f>SUMIFS(Table2[number],Table2[Event],"Goal",Table2[H/U],"AWAY",Table2[GameID],Table2[[#This Row],[GameID]],Table2[GameTime],"&lt;="&amp;Table2[[#This Row],[GameTime]])</f>
        <v>5</v>
      </c>
      <c r="T1841" t="str">
        <f>IF(Table2[[#This Row],[Event]]="Goal",Table2[[#This Row],[Hscore]]&amp;"-"&amp;Table2[[#This Row],[Uscore]],"")</f>
        <v>1-5</v>
      </c>
      <c r="U1841">
        <v>918</v>
      </c>
      <c r="V1841" s="1">
        <f>Table2[[#This Row],[GameTime]]-(Table2[[#This Row],[period]]-1)*1200</f>
        <v>918</v>
      </c>
      <c r="W1841" s="1">
        <f>ROUNDDOWN(Table2[[#This Row],[Time]]/60,0)</f>
        <v>15</v>
      </c>
      <c r="X1841" s="1">
        <f>ROUNDDOWN((Table2[[#This Row],[Time]]/60-Table2[[#This Row],[Time2]])*60,0)</f>
        <v>18</v>
      </c>
      <c r="Y1841" s="1">
        <f>IF(Table2[[#This Row],[Time2]]&lt;10,0&amp;Table2[[#This Row],[Time2]],Table2[[#This Row],[Time2]])</f>
        <v>15</v>
      </c>
      <c r="Z1841" s="1">
        <f>IF(Table2[[#This Row],[Time3]]&lt;10,0&amp;Table2[[#This Row],[Time3]],Table2[[#This Row],[Time3]])</f>
        <v>18</v>
      </c>
      <c r="AA1841" s="2" t="str">
        <f>Table2[[#This Row],[Time4]]&amp;":"&amp;Table2[[#This Row],[Time5]]</f>
        <v>15:18</v>
      </c>
      <c r="AB1841" s="1" t="str" cm="1">
        <f t="array" ref="AB1841">IFERROR(IF(Table2[[#This Row],[code]]="","",_xlfn.IFS(AND(Table2[[#This Row],[code]]&lt;400,Table2[[#This Row],[code]]&lt;&gt;""),2,Table2[[#This Row],[code]]&gt;500,4)),"")</f>
        <v/>
      </c>
      <c r="AC1841" s="1" t="str">
        <f>IF(Table2[[#This Row],[Event]]="Penalty",Table2[[#This Row],[number]],IF(Table2[[#This Row],[Event]]="Time-Out",401,""))</f>
        <v/>
      </c>
      <c r="AD1841" s="1">
        <f>ROW(A1840)</f>
        <v>1840</v>
      </c>
      <c r="AE1841" s="1">
        <f>COUNTIFS(Table2[GameID],Table2[[#This Row],[GameID]],Table2[Column1],"&lt;="&amp;Table2[[#This Row],[Column1]])-1</f>
        <v>6</v>
      </c>
    </row>
    <row r="1842" spans="1:31" x14ac:dyDescent="0.45">
      <c r="A1842" t="s">
        <v>399</v>
      </c>
      <c r="B1842" t="str">
        <f>_xlfn.TEXTBEFORE(Table2[[#This Row],[Kamp]]," - ")</f>
        <v>ÅFK</v>
      </c>
      <c r="C1842" t="str">
        <f>_xlfn.TEXTAFTER(Table2[[#This Row],[Kamp]],"- ")</f>
        <v>Blackhawks 2</v>
      </c>
      <c r="D1842">
        <v>45013</v>
      </c>
      <c r="E1842">
        <v>69466</v>
      </c>
      <c r="F1842">
        <v>20222023</v>
      </c>
      <c r="G1842" t="s">
        <v>372</v>
      </c>
      <c r="H1842" t="s">
        <v>666</v>
      </c>
      <c r="I1842" t="s">
        <v>678</v>
      </c>
      <c r="J1842">
        <v>1</v>
      </c>
      <c r="K1842">
        <v>29503</v>
      </c>
      <c r="L1842">
        <v>1</v>
      </c>
      <c r="M1842" t="s">
        <v>630</v>
      </c>
      <c r="N1842" t="s">
        <v>151</v>
      </c>
      <c r="O1842" t="s">
        <v>634</v>
      </c>
      <c r="P1842">
        <v>8</v>
      </c>
      <c r="Q1842" t="s">
        <v>634</v>
      </c>
      <c r="R1842">
        <f>SUMIFS(Table2[number],Table2[Event],"Goal",Table2[H/U],"HOME",Table2[GameID],Table2[[#This Row],[GameID]],Table2[GameTime],"&lt;="&amp;Table2[[#This Row],[GameTime]])</f>
        <v>2</v>
      </c>
      <c r="S1842">
        <f>SUMIFS(Table2[number],Table2[Event],"Goal",Table2[H/U],"AWAY",Table2[GameID],Table2[[#This Row],[GameID]],Table2[GameTime],"&lt;="&amp;Table2[[#This Row],[GameTime]])</f>
        <v>5</v>
      </c>
      <c r="T1842" t="str">
        <f>IF(Table2[[#This Row],[Event]]="Goal",Table2[[#This Row],[Hscore]]&amp;"-"&amp;Table2[[#This Row],[Uscore]],"")</f>
        <v>2-5</v>
      </c>
      <c r="U1842">
        <v>1172</v>
      </c>
      <c r="V1842" s="1">
        <f>Table2[[#This Row],[GameTime]]-(Table2[[#This Row],[period]]-1)*1200</f>
        <v>1172</v>
      </c>
      <c r="W1842" s="1">
        <f>ROUNDDOWN(Table2[[#This Row],[Time]]/60,0)</f>
        <v>19</v>
      </c>
      <c r="X1842" s="1">
        <f>ROUNDDOWN((Table2[[#This Row],[Time]]/60-Table2[[#This Row],[Time2]])*60,0)</f>
        <v>32</v>
      </c>
      <c r="Y1842" s="1">
        <f>IF(Table2[[#This Row],[Time2]]&lt;10,0&amp;Table2[[#This Row],[Time2]],Table2[[#This Row],[Time2]])</f>
        <v>19</v>
      </c>
      <c r="Z1842" s="1">
        <f>IF(Table2[[#This Row],[Time3]]&lt;10,0&amp;Table2[[#This Row],[Time3]],Table2[[#This Row],[Time3]])</f>
        <v>32</v>
      </c>
      <c r="AA1842" s="2" t="str">
        <f>Table2[[#This Row],[Time4]]&amp;":"&amp;Table2[[#This Row],[Time5]]</f>
        <v>19:32</v>
      </c>
      <c r="AB1842" s="1" t="str" cm="1">
        <f t="array" ref="AB1842">IFERROR(IF(Table2[[#This Row],[code]]="","",_xlfn.IFS(AND(Table2[[#This Row],[code]]&lt;400,Table2[[#This Row],[code]]&lt;&gt;""),2,Table2[[#This Row],[code]]&gt;500,4)),"")</f>
        <v/>
      </c>
      <c r="AC1842" s="1" t="str">
        <f>IF(Table2[[#This Row],[Event]]="Penalty",Table2[[#This Row],[number]],IF(Table2[[#This Row],[Event]]="Time-Out",401,""))</f>
        <v/>
      </c>
      <c r="AD1842" s="1">
        <f>ROW(A1841)</f>
        <v>1841</v>
      </c>
      <c r="AE1842" s="1">
        <f>COUNTIFS(Table2[GameID],Table2[[#This Row],[GameID]],Table2[Column1],"&lt;="&amp;Table2[[#This Row],[Column1]])-1</f>
        <v>7</v>
      </c>
    </row>
    <row r="1843" spans="1:31" x14ac:dyDescent="0.45">
      <c r="A1843" t="s">
        <v>399</v>
      </c>
      <c r="B1843" t="str">
        <f>_xlfn.TEXTBEFORE(Table2[[#This Row],[Kamp]]," - ")</f>
        <v>ÅFK</v>
      </c>
      <c r="C1843" t="str">
        <f>_xlfn.TEXTAFTER(Table2[[#This Row],[Kamp]],"- ")</f>
        <v>Blackhawks 2</v>
      </c>
      <c r="D1843">
        <v>45013</v>
      </c>
      <c r="E1843">
        <v>69466</v>
      </c>
      <c r="F1843">
        <v>20222023</v>
      </c>
      <c r="G1843" t="s">
        <v>372</v>
      </c>
      <c r="H1843" t="s">
        <v>666</v>
      </c>
      <c r="I1843" t="s">
        <v>678</v>
      </c>
      <c r="J1843">
        <v>2</v>
      </c>
      <c r="K1843">
        <v>29503</v>
      </c>
      <c r="L1843">
        <v>1</v>
      </c>
      <c r="M1843" t="s">
        <v>630</v>
      </c>
      <c r="N1843" t="s">
        <v>236</v>
      </c>
      <c r="O1843" t="s">
        <v>634</v>
      </c>
      <c r="P1843">
        <v>31</v>
      </c>
      <c r="Q1843" t="s">
        <v>634</v>
      </c>
      <c r="R1843">
        <f>SUMIFS(Table2[number],Table2[Event],"Goal",Table2[H/U],"HOME",Table2[GameID],Table2[[#This Row],[GameID]],Table2[GameTime],"&lt;="&amp;Table2[[#This Row],[GameTime]])</f>
        <v>3</v>
      </c>
      <c r="S1843">
        <f>SUMIFS(Table2[number],Table2[Event],"Goal",Table2[H/U],"AWAY",Table2[GameID],Table2[[#This Row],[GameID]],Table2[GameTime],"&lt;="&amp;Table2[[#This Row],[GameTime]])</f>
        <v>5</v>
      </c>
      <c r="T1843" t="str">
        <f>IF(Table2[[#This Row],[Event]]="Goal",Table2[[#This Row],[Hscore]]&amp;"-"&amp;Table2[[#This Row],[Uscore]],"")</f>
        <v>3-5</v>
      </c>
      <c r="U1843">
        <v>1501</v>
      </c>
      <c r="V1843" s="1">
        <f>Table2[[#This Row],[GameTime]]-(Table2[[#This Row],[period]]-1)*1200</f>
        <v>301</v>
      </c>
      <c r="W1843" s="1">
        <f>ROUNDDOWN(Table2[[#This Row],[Time]]/60,0)</f>
        <v>5</v>
      </c>
      <c r="X1843" s="1">
        <f>ROUNDDOWN((Table2[[#This Row],[Time]]/60-Table2[[#This Row],[Time2]])*60,0)</f>
        <v>0</v>
      </c>
      <c r="Y1843" s="1" t="str">
        <f>IF(Table2[[#This Row],[Time2]]&lt;10,0&amp;Table2[[#This Row],[Time2]],Table2[[#This Row],[Time2]])</f>
        <v>05</v>
      </c>
      <c r="Z1843" s="1" t="str">
        <f>IF(Table2[[#This Row],[Time3]]&lt;10,0&amp;Table2[[#This Row],[Time3]],Table2[[#This Row],[Time3]])</f>
        <v>00</v>
      </c>
      <c r="AA1843" s="2" t="str">
        <f>Table2[[#This Row],[Time4]]&amp;":"&amp;Table2[[#This Row],[Time5]]</f>
        <v>05:00</v>
      </c>
      <c r="AB1843" s="1" t="str" cm="1">
        <f t="array" ref="AB1843">IFERROR(IF(Table2[[#This Row],[code]]="","",_xlfn.IFS(AND(Table2[[#This Row],[code]]&lt;400,Table2[[#This Row],[code]]&lt;&gt;""),2,Table2[[#This Row],[code]]&gt;500,4)),"")</f>
        <v/>
      </c>
      <c r="AC1843" s="1" t="str">
        <f>IF(Table2[[#This Row],[Event]]="Penalty",Table2[[#This Row],[number]],IF(Table2[[#This Row],[Event]]="Time-Out",401,""))</f>
        <v/>
      </c>
      <c r="AD1843" s="1">
        <f>ROW(A1842)</f>
        <v>1842</v>
      </c>
      <c r="AE1843" s="1">
        <f>COUNTIFS(Table2[GameID],Table2[[#This Row],[GameID]],Table2[Column1],"&lt;="&amp;Table2[[#This Row],[Column1]])-1</f>
        <v>8</v>
      </c>
    </row>
    <row r="1844" spans="1:31" x14ac:dyDescent="0.45">
      <c r="A1844" t="s">
        <v>399</v>
      </c>
      <c r="B1844" t="str">
        <f>_xlfn.TEXTBEFORE(Table2[[#This Row],[Kamp]]," - ")</f>
        <v>ÅFK</v>
      </c>
      <c r="C1844" t="str">
        <f>_xlfn.TEXTAFTER(Table2[[#This Row],[Kamp]],"- ")</f>
        <v>Blackhawks 2</v>
      </c>
      <c r="D1844">
        <v>45013</v>
      </c>
      <c r="E1844">
        <v>69466</v>
      </c>
      <c r="F1844">
        <v>20222023</v>
      </c>
      <c r="G1844" t="s">
        <v>372</v>
      </c>
      <c r="H1844" t="s">
        <v>670</v>
      </c>
      <c r="I1844" t="s">
        <v>677</v>
      </c>
      <c r="J1844">
        <v>2</v>
      </c>
      <c r="K1844">
        <v>29458</v>
      </c>
      <c r="L1844">
        <v>1</v>
      </c>
      <c r="M1844" t="s">
        <v>630</v>
      </c>
      <c r="N1844" t="s">
        <v>388</v>
      </c>
      <c r="O1844" t="s">
        <v>389</v>
      </c>
      <c r="P1844">
        <v>79</v>
      </c>
      <c r="Q1844">
        <v>93</v>
      </c>
      <c r="R1844">
        <f>SUMIFS(Table2[number],Table2[Event],"Goal",Table2[H/U],"HOME",Table2[GameID],Table2[[#This Row],[GameID]],Table2[GameTime],"&lt;="&amp;Table2[[#This Row],[GameTime]])</f>
        <v>3</v>
      </c>
      <c r="S1844">
        <f>SUMIFS(Table2[number],Table2[Event],"Goal",Table2[H/U],"AWAY",Table2[GameID],Table2[[#This Row],[GameID]],Table2[GameTime],"&lt;="&amp;Table2[[#This Row],[GameTime]])</f>
        <v>6</v>
      </c>
      <c r="T1844" t="str">
        <f>IF(Table2[[#This Row],[Event]]="Goal",Table2[[#This Row],[Hscore]]&amp;"-"&amp;Table2[[#This Row],[Uscore]],"")</f>
        <v>3-6</v>
      </c>
      <c r="U1844">
        <v>1514</v>
      </c>
      <c r="V1844" s="1">
        <f>Table2[[#This Row],[GameTime]]-(Table2[[#This Row],[period]]-1)*1200</f>
        <v>314</v>
      </c>
      <c r="W1844" s="1">
        <f>ROUNDDOWN(Table2[[#This Row],[Time]]/60,0)</f>
        <v>5</v>
      </c>
      <c r="X1844" s="1">
        <f>ROUNDDOWN((Table2[[#This Row],[Time]]/60-Table2[[#This Row],[Time2]])*60,0)</f>
        <v>14</v>
      </c>
      <c r="Y1844" s="1" t="str">
        <f>IF(Table2[[#This Row],[Time2]]&lt;10,0&amp;Table2[[#This Row],[Time2]],Table2[[#This Row],[Time2]])</f>
        <v>05</v>
      </c>
      <c r="Z1844" s="1">
        <f>IF(Table2[[#This Row],[Time3]]&lt;10,0&amp;Table2[[#This Row],[Time3]],Table2[[#This Row],[Time3]])</f>
        <v>14</v>
      </c>
      <c r="AA1844" s="2" t="str">
        <f>Table2[[#This Row],[Time4]]&amp;":"&amp;Table2[[#This Row],[Time5]]</f>
        <v>05:14</v>
      </c>
      <c r="AB1844" s="1" t="str" cm="1">
        <f t="array" ref="AB1844">IFERROR(IF(Table2[[#This Row],[code]]="","",_xlfn.IFS(AND(Table2[[#This Row],[code]]&lt;400,Table2[[#This Row],[code]]&lt;&gt;""),2,Table2[[#This Row],[code]]&gt;500,4)),"")</f>
        <v/>
      </c>
      <c r="AC1844" s="1" t="str">
        <f>IF(Table2[[#This Row],[Event]]="Penalty",Table2[[#This Row],[number]],IF(Table2[[#This Row],[Event]]="Time-Out",401,""))</f>
        <v/>
      </c>
      <c r="AD1844" s="1">
        <f>ROW(A1843)</f>
        <v>1843</v>
      </c>
      <c r="AE1844" s="1">
        <f>COUNTIFS(Table2[GameID],Table2[[#This Row],[GameID]],Table2[Column1],"&lt;="&amp;Table2[[#This Row],[Column1]])-1</f>
        <v>9</v>
      </c>
    </row>
    <row r="1845" spans="1:31" x14ac:dyDescent="0.45">
      <c r="A1845" t="s">
        <v>399</v>
      </c>
      <c r="B1845" t="str">
        <f>_xlfn.TEXTBEFORE(Table2[[#This Row],[Kamp]]," - ")</f>
        <v>ÅFK</v>
      </c>
      <c r="C1845" t="str">
        <f>_xlfn.TEXTAFTER(Table2[[#This Row],[Kamp]],"- ")</f>
        <v>Blackhawks 2</v>
      </c>
      <c r="D1845">
        <v>45013</v>
      </c>
      <c r="E1845">
        <v>69466</v>
      </c>
      <c r="F1845">
        <v>20222023</v>
      </c>
      <c r="G1845" t="s">
        <v>372</v>
      </c>
      <c r="H1845" t="s">
        <v>666</v>
      </c>
      <c r="I1845" t="s">
        <v>678</v>
      </c>
      <c r="J1845">
        <v>2</v>
      </c>
      <c r="K1845">
        <v>29503</v>
      </c>
      <c r="L1845">
        <v>1</v>
      </c>
      <c r="M1845" t="s">
        <v>630</v>
      </c>
      <c r="N1845" t="s">
        <v>184</v>
      </c>
      <c r="O1845" t="s">
        <v>150</v>
      </c>
      <c r="P1845">
        <v>9</v>
      </c>
      <c r="Q1845">
        <v>6</v>
      </c>
      <c r="R1845">
        <f>SUMIFS(Table2[number],Table2[Event],"Goal",Table2[H/U],"HOME",Table2[GameID],Table2[[#This Row],[GameID]],Table2[GameTime],"&lt;="&amp;Table2[[#This Row],[GameTime]])</f>
        <v>4</v>
      </c>
      <c r="S1845">
        <f>SUMIFS(Table2[number],Table2[Event],"Goal",Table2[H/U],"AWAY",Table2[GameID],Table2[[#This Row],[GameID]],Table2[GameTime],"&lt;="&amp;Table2[[#This Row],[GameTime]])</f>
        <v>6</v>
      </c>
      <c r="T1845" t="str">
        <f>IF(Table2[[#This Row],[Event]]="Goal",Table2[[#This Row],[Hscore]]&amp;"-"&amp;Table2[[#This Row],[Uscore]],"")</f>
        <v>4-6</v>
      </c>
      <c r="U1845">
        <v>1624</v>
      </c>
      <c r="V1845" s="1">
        <f>Table2[[#This Row],[GameTime]]-(Table2[[#This Row],[period]]-1)*1200</f>
        <v>424</v>
      </c>
      <c r="W1845" s="1">
        <f>ROUNDDOWN(Table2[[#This Row],[Time]]/60,0)</f>
        <v>7</v>
      </c>
      <c r="X1845" s="1">
        <f>ROUNDDOWN((Table2[[#This Row],[Time]]/60-Table2[[#This Row],[Time2]])*60,0)</f>
        <v>3</v>
      </c>
      <c r="Y1845" s="1" t="str">
        <f>IF(Table2[[#This Row],[Time2]]&lt;10,0&amp;Table2[[#This Row],[Time2]],Table2[[#This Row],[Time2]])</f>
        <v>07</v>
      </c>
      <c r="Z1845" s="1" t="str">
        <f>IF(Table2[[#This Row],[Time3]]&lt;10,0&amp;Table2[[#This Row],[Time3]],Table2[[#This Row],[Time3]])</f>
        <v>03</v>
      </c>
      <c r="AA1845" s="2" t="str">
        <f>Table2[[#This Row],[Time4]]&amp;":"&amp;Table2[[#This Row],[Time5]]</f>
        <v>07:03</v>
      </c>
      <c r="AB1845" s="1" t="str" cm="1">
        <f t="array" ref="AB1845">IFERROR(IF(Table2[[#This Row],[code]]="","",_xlfn.IFS(AND(Table2[[#This Row],[code]]&lt;400,Table2[[#This Row],[code]]&lt;&gt;""),2,Table2[[#This Row],[code]]&gt;500,4)),"")</f>
        <v/>
      </c>
      <c r="AC1845" s="1" t="str">
        <f>IF(Table2[[#This Row],[Event]]="Penalty",Table2[[#This Row],[number]],IF(Table2[[#This Row],[Event]]="Time-Out",401,""))</f>
        <v/>
      </c>
      <c r="AD1845" s="1">
        <f>ROW(A1844)</f>
        <v>1844</v>
      </c>
      <c r="AE1845" s="1">
        <f>COUNTIFS(Table2[GameID],Table2[[#This Row],[GameID]],Table2[Column1],"&lt;="&amp;Table2[[#This Row],[Column1]])-1</f>
        <v>10</v>
      </c>
    </row>
    <row r="1846" spans="1:31" x14ac:dyDescent="0.45">
      <c r="A1846" t="s">
        <v>399</v>
      </c>
      <c r="B1846" t="str">
        <f>_xlfn.TEXTBEFORE(Table2[[#This Row],[Kamp]]," - ")</f>
        <v>ÅFK</v>
      </c>
      <c r="C1846" t="str">
        <f>_xlfn.TEXTAFTER(Table2[[#This Row],[Kamp]],"- ")</f>
        <v>Blackhawks 2</v>
      </c>
      <c r="D1846">
        <v>45013</v>
      </c>
      <c r="E1846">
        <v>69466</v>
      </c>
      <c r="F1846">
        <v>20222023</v>
      </c>
      <c r="G1846" t="s">
        <v>372</v>
      </c>
      <c r="H1846" t="s">
        <v>666</v>
      </c>
      <c r="I1846" t="s">
        <v>678</v>
      </c>
      <c r="J1846">
        <v>2</v>
      </c>
      <c r="K1846">
        <v>29503</v>
      </c>
      <c r="L1846">
        <v>219</v>
      </c>
      <c r="M1846" t="s">
        <v>631</v>
      </c>
      <c r="N1846" t="s">
        <v>647</v>
      </c>
      <c r="O1846" t="s">
        <v>634</v>
      </c>
      <c r="P1846">
        <v>38</v>
      </c>
      <c r="Q1846" t="s">
        <v>634</v>
      </c>
      <c r="R1846">
        <f>SUMIFS(Table2[number],Table2[Event],"Goal",Table2[H/U],"HOME",Table2[GameID],Table2[[#This Row],[GameID]],Table2[GameTime],"&lt;="&amp;Table2[[#This Row],[GameTime]])</f>
        <v>4</v>
      </c>
      <c r="S1846">
        <f>SUMIFS(Table2[number],Table2[Event],"Goal",Table2[H/U],"AWAY",Table2[GameID],Table2[[#This Row],[GameID]],Table2[GameTime],"&lt;="&amp;Table2[[#This Row],[GameTime]])</f>
        <v>6</v>
      </c>
      <c r="T1846" t="str">
        <f>IF(Table2[[#This Row],[Event]]="Goal",Table2[[#This Row],[Hscore]]&amp;"-"&amp;Table2[[#This Row],[Uscore]],"")</f>
        <v/>
      </c>
      <c r="U1846">
        <v>1647</v>
      </c>
      <c r="V1846" s="1">
        <f>Table2[[#This Row],[GameTime]]-(Table2[[#This Row],[period]]-1)*1200</f>
        <v>447</v>
      </c>
      <c r="W1846" s="1">
        <f>ROUNDDOWN(Table2[[#This Row],[Time]]/60,0)</f>
        <v>7</v>
      </c>
      <c r="X1846" s="1">
        <f>ROUNDDOWN((Table2[[#This Row],[Time]]/60-Table2[[#This Row],[Time2]])*60,0)</f>
        <v>27</v>
      </c>
      <c r="Y1846" s="1" t="str">
        <f>IF(Table2[[#This Row],[Time2]]&lt;10,0&amp;Table2[[#This Row],[Time2]],Table2[[#This Row],[Time2]])</f>
        <v>07</v>
      </c>
      <c r="Z1846" s="1">
        <f>IF(Table2[[#This Row],[Time3]]&lt;10,0&amp;Table2[[#This Row],[Time3]],Table2[[#This Row],[Time3]])</f>
        <v>27</v>
      </c>
      <c r="AA1846" s="2" t="str">
        <f>Table2[[#This Row],[Time4]]&amp;":"&amp;Table2[[#This Row],[Time5]]</f>
        <v>07:27</v>
      </c>
      <c r="AB1846" s="1" cm="1">
        <f t="array" ref="AB1846">IFERROR(IF(Table2[[#This Row],[code]]="","",_xlfn.IFS(AND(Table2[[#This Row],[code]]&lt;400,Table2[[#This Row],[code]]&lt;&gt;""),2,Table2[[#This Row],[code]]&gt;500,4)),"")</f>
        <v>2</v>
      </c>
      <c r="AC1846" s="1">
        <f>IF(Table2[[#This Row],[Event]]="Penalty",Table2[[#This Row],[number]],IF(Table2[[#This Row],[Event]]="Time-Out",401,""))</f>
        <v>219</v>
      </c>
      <c r="AD1846" s="1">
        <f>ROW(A1845)</f>
        <v>1845</v>
      </c>
      <c r="AE1846" s="1">
        <f>COUNTIFS(Table2[GameID],Table2[[#This Row],[GameID]],Table2[Column1],"&lt;="&amp;Table2[[#This Row],[Column1]])-1</f>
        <v>11</v>
      </c>
    </row>
    <row r="1847" spans="1:31" x14ac:dyDescent="0.45">
      <c r="A1847" t="s">
        <v>399</v>
      </c>
      <c r="B1847" t="str">
        <f>_xlfn.TEXTBEFORE(Table2[[#This Row],[Kamp]]," - ")</f>
        <v>ÅFK</v>
      </c>
      <c r="C1847" t="str">
        <f>_xlfn.TEXTAFTER(Table2[[#This Row],[Kamp]],"- ")</f>
        <v>Blackhawks 2</v>
      </c>
      <c r="D1847">
        <v>45013</v>
      </c>
      <c r="E1847">
        <v>69466</v>
      </c>
      <c r="F1847">
        <v>20222023</v>
      </c>
      <c r="G1847" t="s">
        <v>372</v>
      </c>
      <c r="H1847" t="s">
        <v>670</v>
      </c>
      <c r="I1847" t="s">
        <v>677</v>
      </c>
      <c r="J1847">
        <v>2</v>
      </c>
      <c r="K1847">
        <v>29458</v>
      </c>
      <c r="L1847">
        <v>1</v>
      </c>
      <c r="M1847" t="s">
        <v>630</v>
      </c>
      <c r="N1847" t="s">
        <v>390</v>
      </c>
      <c r="O1847" t="s">
        <v>389</v>
      </c>
      <c r="P1847">
        <v>94</v>
      </c>
      <c r="Q1847">
        <v>93</v>
      </c>
      <c r="R1847">
        <f>SUMIFS(Table2[number],Table2[Event],"Goal",Table2[H/U],"HOME",Table2[GameID],Table2[[#This Row],[GameID]],Table2[GameTime],"&lt;="&amp;Table2[[#This Row],[GameTime]])</f>
        <v>4</v>
      </c>
      <c r="S1847">
        <f>SUMIFS(Table2[number],Table2[Event],"Goal",Table2[H/U],"AWAY",Table2[GameID],Table2[[#This Row],[GameID]],Table2[GameTime],"&lt;="&amp;Table2[[#This Row],[GameTime]])</f>
        <v>7</v>
      </c>
      <c r="T1847" t="str">
        <f>IF(Table2[[#This Row],[Event]]="Goal",Table2[[#This Row],[Hscore]]&amp;"-"&amp;Table2[[#This Row],[Uscore]],"")</f>
        <v>4-7</v>
      </c>
      <c r="U1847">
        <v>2212</v>
      </c>
      <c r="V1847" s="1">
        <f>Table2[[#This Row],[GameTime]]-(Table2[[#This Row],[period]]-1)*1200</f>
        <v>1012</v>
      </c>
      <c r="W1847" s="1">
        <f>ROUNDDOWN(Table2[[#This Row],[Time]]/60,0)</f>
        <v>16</v>
      </c>
      <c r="X1847" s="1">
        <f>ROUNDDOWN((Table2[[#This Row],[Time]]/60-Table2[[#This Row],[Time2]])*60,0)</f>
        <v>52</v>
      </c>
      <c r="Y1847" s="1">
        <f>IF(Table2[[#This Row],[Time2]]&lt;10,0&amp;Table2[[#This Row],[Time2]],Table2[[#This Row],[Time2]])</f>
        <v>16</v>
      </c>
      <c r="Z1847" s="1">
        <f>IF(Table2[[#This Row],[Time3]]&lt;10,0&amp;Table2[[#This Row],[Time3]],Table2[[#This Row],[Time3]])</f>
        <v>52</v>
      </c>
      <c r="AA1847" s="2" t="str">
        <f>Table2[[#This Row],[Time4]]&amp;":"&amp;Table2[[#This Row],[Time5]]</f>
        <v>16:52</v>
      </c>
      <c r="AB1847" s="1" t="str" cm="1">
        <f t="array" ref="AB1847">IFERROR(IF(Table2[[#This Row],[code]]="","",_xlfn.IFS(AND(Table2[[#This Row],[code]]&lt;400,Table2[[#This Row],[code]]&lt;&gt;""),2,Table2[[#This Row],[code]]&gt;500,4)),"")</f>
        <v/>
      </c>
      <c r="AC1847" s="1" t="str">
        <f>IF(Table2[[#This Row],[Event]]="Penalty",Table2[[#This Row],[number]],IF(Table2[[#This Row],[Event]]="Time-Out",401,""))</f>
        <v/>
      </c>
      <c r="AD1847" s="1">
        <f>ROW(A1846)</f>
        <v>1846</v>
      </c>
      <c r="AE1847" s="1">
        <f>COUNTIFS(Table2[GameID],Table2[[#This Row],[GameID]],Table2[Column1],"&lt;="&amp;Table2[[#This Row],[Column1]])-1</f>
        <v>12</v>
      </c>
    </row>
    <row r="1848" spans="1:31" x14ac:dyDescent="0.45">
      <c r="A1848" t="s">
        <v>399</v>
      </c>
      <c r="B1848" t="str">
        <f>_xlfn.TEXTBEFORE(Table2[[#This Row],[Kamp]]," - ")</f>
        <v>ÅFK</v>
      </c>
      <c r="C1848" t="str">
        <f>_xlfn.TEXTAFTER(Table2[[#This Row],[Kamp]],"- ")</f>
        <v>Blackhawks 2</v>
      </c>
      <c r="D1848">
        <v>45013</v>
      </c>
      <c r="E1848">
        <v>69466</v>
      </c>
      <c r="F1848">
        <v>20222023</v>
      </c>
      <c r="G1848" t="s">
        <v>372</v>
      </c>
      <c r="H1848" t="s">
        <v>666</v>
      </c>
      <c r="I1848" t="s">
        <v>678</v>
      </c>
      <c r="J1848">
        <v>3</v>
      </c>
      <c r="K1848">
        <v>29503</v>
      </c>
      <c r="L1848">
        <v>201</v>
      </c>
      <c r="M1848" t="s">
        <v>631</v>
      </c>
      <c r="N1848" t="s">
        <v>155</v>
      </c>
      <c r="O1848" t="s">
        <v>634</v>
      </c>
      <c r="P1848">
        <v>62</v>
      </c>
      <c r="Q1848" t="s">
        <v>634</v>
      </c>
      <c r="R1848">
        <f>SUMIFS(Table2[number],Table2[Event],"Goal",Table2[H/U],"HOME",Table2[GameID],Table2[[#This Row],[GameID]],Table2[GameTime],"&lt;="&amp;Table2[[#This Row],[GameTime]])</f>
        <v>4</v>
      </c>
      <c r="S1848">
        <f>SUMIFS(Table2[number],Table2[Event],"Goal",Table2[H/U],"AWAY",Table2[GameID],Table2[[#This Row],[GameID]],Table2[GameTime],"&lt;="&amp;Table2[[#This Row],[GameTime]])</f>
        <v>7</v>
      </c>
      <c r="T1848" t="str">
        <f>IF(Table2[[#This Row],[Event]]="Goal",Table2[[#This Row],[Hscore]]&amp;"-"&amp;Table2[[#This Row],[Uscore]],"")</f>
        <v/>
      </c>
      <c r="U1848">
        <v>3174</v>
      </c>
      <c r="V1848" s="1">
        <f>Table2[[#This Row],[GameTime]]-(Table2[[#This Row],[period]]-1)*1200</f>
        <v>774</v>
      </c>
      <c r="W1848" s="1">
        <f>ROUNDDOWN(Table2[[#This Row],[Time]]/60,0)</f>
        <v>12</v>
      </c>
      <c r="X1848" s="1">
        <f>ROUNDDOWN((Table2[[#This Row],[Time]]/60-Table2[[#This Row],[Time2]])*60,0)</f>
        <v>54</v>
      </c>
      <c r="Y1848" s="1">
        <f>IF(Table2[[#This Row],[Time2]]&lt;10,0&amp;Table2[[#This Row],[Time2]],Table2[[#This Row],[Time2]])</f>
        <v>12</v>
      </c>
      <c r="Z1848" s="1">
        <f>IF(Table2[[#This Row],[Time3]]&lt;10,0&amp;Table2[[#This Row],[Time3]],Table2[[#This Row],[Time3]])</f>
        <v>54</v>
      </c>
      <c r="AA1848" s="2" t="str">
        <f>Table2[[#This Row],[Time4]]&amp;":"&amp;Table2[[#This Row],[Time5]]</f>
        <v>12:54</v>
      </c>
      <c r="AB1848" s="1" cm="1">
        <f t="array" ref="AB1848">IFERROR(IF(Table2[[#This Row],[code]]="","",_xlfn.IFS(AND(Table2[[#This Row],[code]]&lt;400,Table2[[#This Row],[code]]&lt;&gt;""),2,Table2[[#This Row],[code]]&gt;500,4)),"")</f>
        <v>2</v>
      </c>
      <c r="AC1848" s="1">
        <f>IF(Table2[[#This Row],[Event]]="Penalty",Table2[[#This Row],[number]],IF(Table2[[#This Row],[Event]]="Time-Out",401,""))</f>
        <v>201</v>
      </c>
      <c r="AD1848" s="1">
        <f>ROW(A1847)</f>
        <v>1847</v>
      </c>
      <c r="AE1848" s="1">
        <f>COUNTIFS(Table2[GameID],Table2[[#This Row],[GameID]],Table2[Column1],"&lt;="&amp;Table2[[#This Row],[Column1]])-1</f>
        <v>13</v>
      </c>
    </row>
    <row r="1849" spans="1:31" x14ac:dyDescent="0.45">
      <c r="A1849" t="s">
        <v>399</v>
      </c>
      <c r="B1849" t="str">
        <f>_xlfn.TEXTBEFORE(Table2[[#This Row],[Kamp]]," - ")</f>
        <v>ÅFK</v>
      </c>
      <c r="C1849" t="str">
        <f>_xlfn.TEXTAFTER(Table2[[#This Row],[Kamp]],"- ")</f>
        <v>Blackhawks 2</v>
      </c>
      <c r="D1849">
        <v>45013</v>
      </c>
      <c r="E1849">
        <v>69466</v>
      </c>
      <c r="F1849">
        <v>20222023</v>
      </c>
      <c r="G1849" t="s">
        <v>372</v>
      </c>
      <c r="H1849" t="s">
        <v>670</v>
      </c>
      <c r="I1849" t="s">
        <v>677</v>
      </c>
      <c r="J1849">
        <v>3</v>
      </c>
      <c r="K1849">
        <v>29458</v>
      </c>
      <c r="L1849">
        <v>1</v>
      </c>
      <c r="M1849" t="s">
        <v>630</v>
      </c>
      <c r="N1849" t="s">
        <v>376</v>
      </c>
      <c r="O1849" t="s">
        <v>634</v>
      </c>
      <c r="P1849">
        <v>2</v>
      </c>
      <c r="Q1849" t="s">
        <v>634</v>
      </c>
      <c r="R1849">
        <f>SUMIFS(Table2[number],Table2[Event],"Goal",Table2[H/U],"HOME",Table2[GameID],Table2[[#This Row],[GameID]],Table2[GameTime],"&lt;="&amp;Table2[[#This Row],[GameTime]])</f>
        <v>4</v>
      </c>
      <c r="S1849">
        <f>SUMIFS(Table2[number],Table2[Event],"Goal",Table2[H/U],"AWAY",Table2[GameID],Table2[[#This Row],[GameID]],Table2[GameTime],"&lt;="&amp;Table2[[#This Row],[GameTime]])</f>
        <v>8</v>
      </c>
      <c r="T1849" t="str">
        <f>IF(Table2[[#This Row],[Event]]="Goal",Table2[[#This Row],[Hscore]]&amp;"-"&amp;Table2[[#This Row],[Uscore]],"")</f>
        <v>4-8</v>
      </c>
      <c r="U1849">
        <v>3258</v>
      </c>
      <c r="V1849" s="1">
        <f>Table2[[#This Row],[GameTime]]-(Table2[[#This Row],[period]]-1)*1200</f>
        <v>858</v>
      </c>
      <c r="W1849" s="1">
        <f>ROUNDDOWN(Table2[[#This Row],[Time]]/60,0)</f>
        <v>14</v>
      </c>
      <c r="X1849" s="1">
        <f>ROUNDDOWN((Table2[[#This Row],[Time]]/60-Table2[[#This Row],[Time2]])*60,0)</f>
        <v>18</v>
      </c>
      <c r="Y1849" s="1">
        <f>IF(Table2[[#This Row],[Time2]]&lt;10,0&amp;Table2[[#This Row],[Time2]],Table2[[#This Row],[Time2]])</f>
        <v>14</v>
      </c>
      <c r="Z1849" s="1">
        <f>IF(Table2[[#This Row],[Time3]]&lt;10,0&amp;Table2[[#This Row],[Time3]],Table2[[#This Row],[Time3]])</f>
        <v>18</v>
      </c>
      <c r="AA1849" s="2" t="str">
        <f>Table2[[#This Row],[Time4]]&amp;":"&amp;Table2[[#This Row],[Time5]]</f>
        <v>14:18</v>
      </c>
      <c r="AB1849" s="1" t="str" cm="1">
        <f t="array" ref="AB1849">IFERROR(IF(Table2[[#This Row],[code]]="","",_xlfn.IFS(AND(Table2[[#This Row],[code]]&lt;400,Table2[[#This Row],[code]]&lt;&gt;""),2,Table2[[#This Row],[code]]&gt;500,4)),"")</f>
        <v/>
      </c>
      <c r="AC1849" s="1" t="str">
        <f>IF(Table2[[#This Row],[Event]]="Penalty",Table2[[#This Row],[number]],IF(Table2[[#This Row],[Event]]="Time-Out",401,""))</f>
        <v/>
      </c>
      <c r="AD1849" s="1">
        <f>ROW(A1848)</f>
        <v>1848</v>
      </c>
      <c r="AE1849" s="1">
        <f>COUNTIFS(Table2[GameID],Table2[[#This Row],[GameID]],Table2[Column1],"&lt;="&amp;Table2[[#This Row],[Column1]])-1</f>
        <v>14</v>
      </c>
    </row>
    <row r="1850" spans="1:31" x14ac:dyDescent="0.45">
      <c r="A1850" t="s">
        <v>399</v>
      </c>
      <c r="B1850" t="str">
        <f>_xlfn.TEXTBEFORE(Table2[[#This Row],[Kamp]]," - ")</f>
        <v>ÅFK</v>
      </c>
      <c r="C1850" t="str">
        <f>_xlfn.TEXTAFTER(Table2[[#This Row],[Kamp]],"- ")</f>
        <v>Blackhawks 2</v>
      </c>
      <c r="D1850">
        <v>45013</v>
      </c>
      <c r="E1850">
        <v>69466</v>
      </c>
      <c r="F1850">
        <v>20222023</v>
      </c>
      <c r="G1850" t="s">
        <v>372</v>
      </c>
      <c r="H1850" t="s">
        <v>666</v>
      </c>
      <c r="I1850" t="s">
        <v>678</v>
      </c>
      <c r="J1850">
        <v>3</v>
      </c>
      <c r="K1850">
        <v>29503</v>
      </c>
      <c r="L1850">
        <v>207</v>
      </c>
      <c r="M1850" t="s">
        <v>631</v>
      </c>
      <c r="N1850" t="s">
        <v>184</v>
      </c>
      <c r="O1850" t="s">
        <v>634</v>
      </c>
      <c r="P1850">
        <v>9</v>
      </c>
      <c r="Q1850" t="s">
        <v>634</v>
      </c>
      <c r="R1850">
        <f>SUMIFS(Table2[number],Table2[Event],"Goal",Table2[H/U],"HOME",Table2[GameID],Table2[[#This Row],[GameID]],Table2[GameTime],"&lt;="&amp;Table2[[#This Row],[GameTime]])</f>
        <v>4</v>
      </c>
      <c r="S1850">
        <f>SUMIFS(Table2[number],Table2[Event],"Goal",Table2[H/U],"AWAY",Table2[GameID],Table2[[#This Row],[GameID]],Table2[GameTime],"&lt;="&amp;Table2[[#This Row],[GameTime]])</f>
        <v>8</v>
      </c>
      <c r="T1850" t="str">
        <f>IF(Table2[[#This Row],[Event]]="Goal",Table2[[#This Row],[Hscore]]&amp;"-"&amp;Table2[[#This Row],[Uscore]],"")</f>
        <v/>
      </c>
      <c r="U1850">
        <v>3333</v>
      </c>
      <c r="V1850" s="1">
        <f>Table2[[#This Row],[GameTime]]-(Table2[[#This Row],[period]]-1)*1200</f>
        <v>933</v>
      </c>
      <c r="W1850" s="1">
        <f>ROUNDDOWN(Table2[[#This Row],[Time]]/60,0)</f>
        <v>15</v>
      </c>
      <c r="X1850" s="1">
        <f>ROUNDDOWN((Table2[[#This Row],[Time]]/60-Table2[[#This Row],[Time2]])*60,0)</f>
        <v>33</v>
      </c>
      <c r="Y1850" s="1">
        <f>IF(Table2[[#This Row],[Time2]]&lt;10,0&amp;Table2[[#This Row],[Time2]],Table2[[#This Row],[Time2]])</f>
        <v>15</v>
      </c>
      <c r="Z1850" s="1">
        <f>IF(Table2[[#This Row],[Time3]]&lt;10,0&amp;Table2[[#This Row],[Time3]],Table2[[#This Row],[Time3]])</f>
        <v>33</v>
      </c>
      <c r="AA1850" s="2" t="str">
        <f>Table2[[#This Row],[Time4]]&amp;":"&amp;Table2[[#This Row],[Time5]]</f>
        <v>15:33</v>
      </c>
      <c r="AB1850" s="1" cm="1">
        <f t="array" ref="AB1850">IFERROR(IF(Table2[[#This Row],[code]]="","",_xlfn.IFS(AND(Table2[[#This Row],[code]]&lt;400,Table2[[#This Row],[code]]&lt;&gt;""),2,Table2[[#This Row],[code]]&gt;500,4)),"")</f>
        <v>2</v>
      </c>
      <c r="AC1850" s="1">
        <f>IF(Table2[[#This Row],[Event]]="Penalty",Table2[[#This Row],[number]],IF(Table2[[#This Row],[Event]]="Time-Out",401,""))</f>
        <v>207</v>
      </c>
      <c r="AD1850" s="1">
        <f>ROW(A1849)</f>
        <v>1849</v>
      </c>
      <c r="AE1850" s="1">
        <f>COUNTIFS(Table2[GameID],Table2[[#This Row],[GameID]],Table2[Column1],"&lt;="&amp;Table2[[#This Row],[Column1]])-1</f>
        <v>15</v>
      </c>
    </row>
    <row r="1851" spans="1:31" x14ac:dyDescent="0.45">
      <c r="A1851" t="s">
        <v>399</v>
      </c>
      <c r="B1851" t="str">
        <f>_xlfn.TEXTBEFORE(Table2[[#This Row],[Kamp]]," - ")</f>
        <v>ÅFK</v>
      </c>
      <c r="C1851" t="str">
        <f>_xlfn.TEXTAFTER(Table2[[#This Row],[Kamp]],"- ")</f>
        <v>Blackhawks 2</v>
      </c>
      <c r="D1851">
        <v>45013</v>
      </c>
      <c r="E1851">
        <v>69466</v>
      </c>
      <c r="F1851">
        <v>20222023</v>
      </c>
      <c r="G1851" t="s">
        <v>372</v>
      </c>
      <c r="H1851" t="s">
        <v>670</v>
      </c>
      <c r="I1851" t="s">
        <v>677</v>
      </c>
      <c r="J1851">
        <v>3</v>
      </c>
      <c r="K1851">
        <v>29458</v>
      </c>
      <c r="L1851">
        <v>1</v>
      </c>
      <c r="M1851" t="s">
        <v>630</v>
      </c>
      <c r="N1851" t="s">
        <v>390</v>
      </c>
      <c r="O1851" t="s">
        <v>634</v>
      </c>
      <c r="P1851">
        <v>94</v>
      </c>
      <c r="Q1851" t="s">
        <v>634</v>
      </c>
      <c r="R1851">
        <f>SUMIFS(Table2[number],Table2[Event],"Goal",Table2[H/U],"HOME",Table2[GameID],Table2[[#This Row],[GameID]],Table2[GameTime],"&lt;="&amp;Table2[[#This Row],[GameTime]])</f>
        <v>4</v>
      </c>
      <c r="S1851">
        <f>SUMIFS(Table2[number],Table2[Event],"Goal",Table2[H/U],"AWAY",Table2[GameID],Table2[[#This Row],[GameID]],Table2[GameTime],"&lt;="&amp;Table2[[#This Row],[GameTime]])</f>
        <v>9</v>
      </c>
      <c r="T1851" t="str">
        <f>IF(Table2[[#This Row],[Event]]="Goal",Table2[[#This Row],[Hscore]]&amp;"-"&amp;Table2[[#This Row],[Uscore]],"")</f>
        <v>4-9</v>
      </c>
      <c r="U1851">
        <v>3448</v>
      </c>
      <c r="V1851" s="1">
        <f>Table2[[#This Row],[GameTime]]-(Table2[[#This Row],[period]]-1)*1200</f>
        <v>1048</v>
      </c>
      <c r="W1851" s="1">
        <f>ROUNDDOWN(Table2[[#This Row],[Time]]/60,0)</f>
        <v>17</v>
      </c>
      <c r="X1851" s="1">
        <f>ROUNDDOWN((Table2[[#This Row],[Time]]/60-Table2[[#This Row],[Time2]])*60,0)</f>
        <v>27</v>
      </c>
      <c r="Y1851" s="1">
        <f>IF(Table2[[#This Row],[Time2]]&lt;10,0&amp;Table2[[#This Row],[Time2]],Table2[[#This Row],[Time2]])</f>
        <v>17</v>
      </c>
      <c r="Z1851" s="1">
        <f>IF(Table2[[#This Row],[Time3]]&lt;10,0&amp;Table2[[#This Row],[Time3]],Table2[[#This Row],[Time3]])</f>
        <v>27</v>
      </c>
      <c r="AA1851" s="2" t="str">
        <f>Table2[[#This Row],[Time4]]&amp;":"&amp;Table2[[#This Row],[Time5]]</f>
        <v>17:27</v>
      </c>
      <c r="AB1851" s="1" t="str" cm="1">
        <f t="array" ref="AB1851">IFERROR(IF(Table2[[#This Row],[code]]="","",_xlfn.IFS(AND(Table2[[#This Row],[code]]&lt;400,Table2[[#This Row],[code]]&lt;&gt;""),2,Table2[[#This Row],[code]]&gt;500,4)),"")</f>
        <v/>
      </c>
      <c r="AC1851" s="1" t="str">
        <f>IF(Table2[[#This Row],[Event]]="Penalty",Table2[[#This Row],[number]],IF(Table2[[#This Row],[Event]]="Time-Out",401,""))</f>
        <v/>
      </c>
      <c r="AD1851" s="1">
        <f>ROW(A1850)</f>
        <v>1850</v>
      </c>
      <c r="AE1851" s="1">
        <f>COUNTIFS(Table2[GameID],Table2[[#This Row],[GameID]],Table2[Column1],"&lt;="&amp;Table2[[#This Row],[Column1]])-1</f>
        <v>16</v>
      </c>
    </row>
    <row r="1852" spans="1:31" x14ac:dyDescent="0.45">
      <c r="A1852" t="s">
        <v>373</v>
      </c>
      <c r="B1852" t="str">
        <f>_xlfn.TEXTBEFORE(Table2[[#This Row],[Kamp]]," - ")</f>
        <v>Aab</v>
      </c>
      <c r="C1852" t="str">
        <f>_xlfn.TEXTAFTER(Table2[[#This Row],[Kamp]],"- ")</f>
        <v>Blackhawks 2</v>
      </c>
      <c r="D1852">
        <v>45004</v>
      </c>
      <c r="E1852">
        <v>69467</v>
      </c>
      <c r="F1852">
        <v>20222023</v>
      </c>
      <c r="G1852" t="s">
        <v>372</v>
      </c>
      <c r="H1852" t="s">
        <v>670</v>
      </c>
      <c r="I1852" t="s">
        <v>677</v>
      </c>
      <c r="J1852">
        <v>1</v>
      </c>
      <c r="K1852">
        <v>29458</v>
      </c>
      <c r="L1852">
        <v>1</v>
      </c>
      <c r="M1852" t="s">
        <v>630</v>
      </c>
      <c r="N1852" t="s">
        <v>390</v>
      </c>
      <c r="O1852" t="s">
        <v>414</v>
      </c>
      <c r="P1852">
        <v>94</v>
      </c>
      <c r="Q1852">
        <v>8</v>
      </c>
      <c r="R1852">
        <f>SUMIFS(Table2[number],Table2[Event],"Goal",Table2[H/U],"HOME",Table2[GameID],Table2[[#This Row],[GameID]],Table2[GameTime],"&lt;="&amp;Table2[[#This Row],[GameTime]])</f>
        <v>0</v>
      </c>
      <c r="S1852">
        <f>SUMIFS(Table2[number],Table2[Event],"Goal",Table2[H/U],"AWAY",Table2[GameID],Table2[[#This Row],[GameID]],Table2[GameTime],"&lt;="&amp;Table2[[#This Row],[GameTime]])</f>
        <v>1</v>
      </c>
      <c r="T1852" t="str">
        <f>IF(Table2[[#This Row],[Event]]="Goal",Table2[[#This Row],[Hscore]]&amp;"-"&amp;Table2[[#This Row],[Uscore]],"")</f>
        <v>0-1</v>
      </c>
      <c r="U1852">
        <v>55</v>
      </c>
      <c r="V1852" s="1">
        <f>Table2[[#This Row],[GameTime]]-(Table2[[#This Row],[period]]-1)*1200</f>
        <v>55</v>
      </c>
      <c r="W1852" s="1">
        <f>ROUNDDOWN(Table2[[#This Row],[Time]]/60,0)</f>
        <v>0</v>
      </c>
      <c r="X1852" s="1">
        <f>ROUNDDOWN((Table2[[#This Row],[Time]]/60-Table2[[#This Row],[Time2]])*60,0)</f>
        <v>55</v>
      </c>
      <c r="Y1852" s="1" t="str">
        <f>IF(Table2[[#This Row],[Time2]]&lt;10,0&amp;Table2[[#This Row],[Time2]],Table2[[#This Row],[Time2]])</f>
        <v>00</v>
      </c>
      <c r="Z1852" s="1">
        <f>IF(Table2[[#This Row],[Time3]]&lt;10,0&amp;Table2[[#This Row],[Time3]],Table2[[#This Row],[Time3]])</f>
        <v>55</v>
      </c>
      <c r="AA1852" s="2" t="str">
        <f>Table2[[#This Row],[Time4]]&amp;":"&amp;Table2[[#This Row],[Time5]]</f>
        <v>00:55</v>
      </c>
      <c r="AB1852" s="1" t="str" cm="1">
        <f t="array" ref="AB1852">IFERROR(IF(Table2[[#This Row],[code]]="","",_xlfn.IFS(AND(Table2[[#This Row],[code]]&lt;400,Table2[[#This Row],[code]]&lt;&gt;""),2,Table2[[#This Row],[code]]&gt;500,4)),"")</f>
        <v/>
      </c>
      <c r="AC1852" s="1" t="str">
        <f>IF(Table2[[#This Row],[Event]]="Penalty",Table2[[#This Row],[number]],IF(Table2[[#This Row],[Event]]="Time-Out",401,""))</f>
        <v/>
      </c>
      <c r="AD1852" s="1">
        <f>ROW(A1851)</f>
        <v>1851</v>
      </c>
      <c r="AE1852" s="1">
        <f>COUNTIFS(Table2[GameID],Table2[[#This Row],[GameID]],Table2[Column1],"&lt;="&amp;Table2[[#This Row],[Column1]])-1</f>
        <v>0</v>
      </c>
    </row>
    <row r="1853" spans="1:31" x14ac:dyDescent="0.45">
      <c r="A1853" t="s">
        <v>373</v>
      </c>
      <c r="B1853" t="str">
        <f>_xlfn.TEXTBEFORE(Table2[[#This Row],[Kamp]]," - ")</f>
        <v>Aab</v>
      </c>
      <c r="C1853" t="str">
        <f>_xlfn.TEXTAFTER(Table2[[#This Row],[Kamp]],"- ")</f>
        <v>Blackhawks 2</v>
      </c>
      <c r="D1853">
        <v>45004</v>
      </c>
      <c r="E1853">
        <v>69467</v>
      </c>
      <c r="F1853">
        <v>20222023</v>
      </c>
      <c r="G1853" t="s">
        <v>372</v>
      </c>
      <c r="H1853" t="s">
        <v>669</v>
      </c>
      <c r="I1853" t="s">
        <v>678</v>
      </c>
      <c r="J1853">
        <v>1</v>
      </c>
      <c r="K1853">
        <v>29501</v>
      </c>
      <c r="L1853">
        <v>1</v>
      </c>
      <c r="M1853" t="s">
        <v>630</v>
      </c>
      <c r="N1853" t="s">
        <v>182</v>
      </c>
      <c r="O1853" t="s">
        <v>172</v>
      </c>
      <c r="P1853">
        <v>94</v>
      </c>
      <c r="Q1853">
        <v>10</v>
      </c>
      <c r="R1853">
        <f>SUMIFS(Table2[number],Table2[Event],"Goal",Table2[H/U],"HOME",Table2[GameID],Table2[[#This Row],[GameID]],Table2[GameTime],"&lt;="&amp;Table2[[#This Row],[GameTime]])</f>
        <v>1</v>
      </c>
      <c r="S1853">
        <f>SUMIFS(Table2[number],Table2[Event],"Goal",Table2[H/U],"AWAY",Table2[GameID],Table2[[#This Row],[GameID]],Table2[GameTime],"&lt;="&amp;Table2[[#This Row],[GameTime]])</f>
        <v>1</v>
      </c>
      <c r="T1853" t="str">
        <f>IF(Table2[[#This Row],[Event]]="Goal",Table2[[#This Row],[Hscore]]&amp;"-"&amp;Table2[[#This Row],[Uscore]],"")</f>
        <v>1-1</v>
      </c>
      <c r="U1853">
        <v>233</v>
      </c>
      <c r="V1853" s="1">
        <f>Table2[[#This Row],[GameTime]]-(Table2[[#This Row],[period]]-1)*1200</f>
        <v>233</v>
      </c>
      <c r="W1853" s="1">
        <f>ROUNDDOWN(Table2[[#This Row],[Time]]/60,0)</f>
        <v>3</v>
      </c>
      <c r="X1853" s="1">
        <f>ROUNDDOWN((Table2[[#This Row],[Time]]/60-Table2[[#This Row],[Time2]])*60,0)</f>
        <v>53</v>
      </c>
      <c r="Y1853" s="1" t="str">
        <f>IF(Table2[[#This Row],[Time2]]&lt;10,0&amp;Table2[[#This Row],[Time2]],Table2[[#This Row],[Time2]])</f>
        <v>03</v>
      </c>
      <c r="Z1853" s="1">
        <f>IF(Table2[[#This Row],[Time3]]&lt;10,0&amp;Table2[[#This Row],[Time3]],Table2[[#This Row],[Time3]])</f>
        <v>53</v>
      </c>
      <c r="AA1853" s="2" t="str">
        <f>Table2[[#This Row],[Time4]]&amp;":"&amp;Table2[[#This Row],[Time5]]</f>
        <v>03:53</v>
      </c>
      <c r="AB1853" s="1" t="str" cm="1">
        <f t="array" ref="AB1853">IFERROR(IF(Table2[[#This Row],[code]]="","",_xlfn.IFS(AND(Table2[[#This Row],[code]]&lt;400,Table2[[#This Row],[code]]&lt;&gt;""),2,Table2[[#This Row],[code]]&gt;500,4)),"")</f>
        <v/>
      </c>
      <c r="AC1853" s="1" t="str">
        <f>IF(Table2[[#This Row],[Event]]="Penalty",Table2[[#This Row],[number]],IF(Table2[[#This Row],[Event]]="Time-Out",401,""))</f>
        <v/>
      </c>
      <c r="AD1853" s="1">
        <f>ROW(A1852)</f>
        <v>1852</v>
      </c>
      <c r="AE1853" s="1">
        <f>COUNTIFS(Table2[GameID],Table2[[#This Row],[GameID]],Table2[Column1],"&lt;="&amp;Table2[[#This Row],[Column1]])-1</f>
        <v>1</v>
      </c>
    </row>
    <row r="1854" spans="1:31" x14ac:dyDescent="0.45">
      <c r="A1854" t="s">
        <v>373</v>
      </c>
      <c r="B1854" t="str">
        <f>_xlfn.TEXTBEFORE(Table2[[#This Row],[Kamp]]," - ")</f>
        <v>Aab</v>
      </c>
      <c r="C1854" t="str">
        <f>_xlfn.TEXTAFTER(Table2[[#This Row],[Kamp]],"- ")</f>
        <v>Blackhawks 2</v>
      </c>
      <c r="D1854">
        <v>45004</v>
      </c>
      <c r="E1854">
        <v>69467</v>
      </c>
      <c r="F1854">
        <v>20222023</v>
      </c>
      <c r="G1854" t="s">
        <v>372</v>
      </c>
      <c r="H1854" t="s">
        <v>670</v>
      </c>
      <c r="I1854" t="s">
        <v>677</v>
      </c>
      <c r="J1854">
        <v>1</v>
      </c>
      <c r="K1854">
        <v>29458</v>
      </c>
      <c r="L1854">
        <v>1</v>
      </c>
      <c r="M1854" t="s">
        <v>630</v>
      </c>
      <c r="N1854" t="s">
        <v>384</v>
      </c>
      <c r="O1854" t="s">
        <v>131</v>
      </c>
      <c r="P1854">
        <v>33</v>
      </c>
      <c r="Q1854">
        <v>3</v>
      </c>
      <c r="R1854">
        <f>SUMIFS(Table2[number],Table2[Event],"Goal",Table2[H/U],"HOME",Table2[GameID],Table2[[#This Row],[GameID]],Table2[GameTime],"&lt;="&amp;Table2[[#This Row],[GameTime]])</f>
        <v>1</v>
      </c>
      <c r="S1854">
        <f>SUMIFS(Table2[number],Table2[Event],"Goal",Table2[H/U],"AWAY",Table2[GameID],Table2[[#This Row],[GameID]],Table2[GameTime],"&lt;="&amp;Table2[[#This Row],[GameTime]])</f>
        <v>2</v>
      </c>
      <c r="T1854" t="str">
        <f>IF(Table2[[#This Row],[Event]]="Goal",Table2[[#This Row],[Hscore]]&amp;"-"&amp;Table2[[#This Row],[Uscore]],"")</f>
        <v>1-2</v>
      </c>
      <c r="U1854">
        <v>398</v>
      </c>
      <c r="V1854" s="1">
        <f>Table2[[#This Row],[GameTime]]-(Table2[[#This Row],[period]]-1)*1200</f>
        <v>398</v>
      </c>
      <c r="W1854" s="1">
        <f>ROUNDDOWN(Table2[[#This Row],[Time]]/60,0)</f>
        <v>6</v>
      </c>
      <c r="X1854" s="1">
        <f>ROUNDDOWN((Table2[[#This Row],[Time]]/60-Table2[[#This Row],[Time2]])*60,0)</f>
        <v>38</v>
      </c>
      <c r="Y1854" s="1" t="str">
        <f>IF(Table2[[#This Row],[Time2]]&lt;10,0&amp;Table2[[#This Row],[Time2]],Table2[[#This Row],[Time2]])</f>
        <v>06</v>
      </c>
      <c r="Z1854" s="1">
        <f>IF(Table2[[#This Row],[Time3]]&lt;10,0&amp;Table2[[#This Row],[Time3]],Table2[[#This Row],[Time3]])</f>
        <v>38</v>
      </c>
      <c r="AA1854" s="2" t="str">
        <f>Table2[[#This Row],[Time4]]&amp;":"&amp;Table2[[#This Row],[Time5]]</f>
        <v>06:38</v>
      </c>
      <c r="AB1854" s="1" t="str" cm="1">
        <f t="array" ref="AB1854">IFERROR(IF(Table2[[#This Row],[code]]="","",_xlfn.IFS(AND(Table2[[#This Row],[code]]&lt;400,Table2[[#This Row],[code]]&lt;&gt;""),2,Table2[[#This Row],[code]]&gt;500,4)),"")</f>
        <v/>
      </c>
      <c r="AC1854" s="1" t="str">
        <f>IF(Table2[[#This Row],[Event]]="Penalty",Table2[[#This Row],[number]],IF(Table2[[#This Row],[Event]]="Time-Out",401,""))</f>
        <v/>
      </c>
      <c r="AD1854" s="1">
        <f>ROW(A1853)</f>
        <v>1853</v>
      </c>
      <c r="AE1854" s="1">
        <f>COUNTIFS(Table2[GameID],Table2[[#This Row],[GameID]],Table2[Column1],"&lt;="&amp;Table2[[#This Row],[Column1]])-1</f>
        <v>2</v>
      </c>
    </row>
    <row r="1855" spans="1:31" x14ac:dyDescent="0.45">
      <c r="A1855" t="s">
        <v>373</v>
      </c>
      <c r="B1855" t="str">
        <f>_xlfn.TEXTBEFORE(Table2[[#This Row],[Kamp]]," - ")</f>
        <v>Aab</v>
      </c>
      <c r="C1855" t="str">
        <f>_xlfn.TEXTAFTER(Table2[[#This Row],[Kamp]],"- ")</f>
        <v>Blackhawks 2</v>
      </c>
      <c r="D1855">
        <v>45004</v>
      </c>
      <c r="E1855">
        <v>69467</v>
      </c>
      <c r="F1855">
        <v>20222023</v>
      </c>
      <c r="G1855" t="s">
        <v>372</v>
      </c>
      <c r="H1855" t="s">
        <v>669</v>
      </c>
      <c r="I1855" t="s">
        <v>678</v>
      </c>
      <c r="J1855">
        <v>1</v>
      </c>
      <c r="K1855">
        <v>29501</v>
      </c>
      <c r="L1855">
        <v>0</v>
      </c>
      <c r="M1855" t="s">
        <v>631</v>
      </c>
      <c r="N1855" t="s">
        <v>171</v>
      </c>
      <c r="O1855" t="s">
        <v>634</v>
      </c>
      <c r="P1855">
        <v>8</v>
      </c>
      <c r="Q1855" t="s">
        <v>634</v>
      </c>
      <c r="R1855">
        <f>SUMIFS(Table2[number],Table2[Event],"Goal",Table2[H/U],"HOME",Table2[GameID],Table2[[#This Row],[GameID]],Table2[GameTime],"&lt;="&amp;Table2[[#This Row],[GameTime]])</f>
        <v>1</v>
      </c>
      <c r="S1855">
        <f>SUMIFS(Table2[number],Table2[Event],"Goal",Table2[H/U],"AWAY",Table2[GameID],Table2[[#This Row],[GameID]],Table2[GameTime],"&lt;="&amp;Table2[[#This Row],[GameTime]])</f>
        <v>2</v>
      </c>
      <c r="T1855" t="str">
        <f>IF(Table2[[#This Row],[Event]]="Goal",Table2[[#This Row],[Hscore]]&amp;"-"&amp;Table2[[#This Row],[Uscore]],"")</f>
        <v/>
      </c>
      <c r="U1855">
        <v>977</v>
      </c>
      <c r="V1855" s="1">
        <f>Table2[[#This Row],[GameTime]]-(Table2[[#This Row],[period]]-1)*1200</f>
        <v>977</v>
      </c>
      <c r="W1855" s="1">
        <f>ROUNDDOWN(Table2[[#This Row],[Time]]/60,0)</f>
        <v>16</v>
      </c>
      <c r="X1855" s="1">
        <f>ROUNDDOWN((Table2[[#This Row],[Time]]/60-Table2[[#This Row],[Time2]])*60,0)</f>
        <v>17</v>
      </c>
      <c r="Y1855" s="1">
        <f>IF(Table2[[#This Row],[Time2]]&lt;10,0&amp;Table2[[#This Row],[Time2]],Table2[[#This Row],[Time2]])</f>
        <v>16</v>
      </c>
      <c r="Z1855" s="1">
        <f>IF(Table2[[#This Row],[Time3]]&lt;10,0&amp;Table2[[#This Row],[Time3]],Table2[[#This Row],[Time3]])</f>
        <v>17</v>
      </c>
      <c r="AA1855" s="2" t="str">
        <f>Table2[[#This Row],[Time4]]&amp;":"&amp;Table2[[#This Row],[Time5]]</f>
        <v>16:17</v>
      </c>
      <c r="AB1855" s="1" cm="1">
        <f t="array" ref="AB1855">IFERROR(IF(Table2[[#This Row],[code]]="","",_xlfn.IFS(AND(Table2[[#This Row],[code]]&lt;400,Table2[[#This Row],[code]]&lt;&gt;""),2,Table2[[#This Row],[code]]&gt;500,4)),"")</f>
        <v>2</v>
      </c>
      <c r="AC1855" s="1">
        <f>IF(Table2[[#This Row],[Event]]="Penalty",Table2[[#This Row],[number]],IF(Table2[[#This Row],[Event]]="Time-Out",401,""))</f>
        <v>0</v>
      </c>
      <c r="AD1855" s="1">
        <f>ROW(A1854)</f>
        <v>1854</v>
      </c>
      <c r="AE1855" s="1">
        <f>COUNTIFS(Table2[GameID],Table2[[#This Row],[GameID]],Table2[Column1],"&lt;="&amp;Table2[[#This Row],[Column1]])-1</f>
        <v>3</v>
      </c>
    </row>
    <row r="1856" spans="1:31" x14ac:dyDescent="0.45">
      <c r="A1856" t="s">
        <v>373</v>
      </c>
      <c r="B1856" t="str">
        <f>_xlfn.TEXTBEFORE(Table2[[#This Row],[Kamp]]," - ")</f>
        <v>Aab</v>
      </c>
      <c r="C1856" t="str">
        <f>_xlfn.TEXTAFTER(Table2[[#This Row],[Kamp]],"- ")</f>
        <v>Blackhawks 2</v>
      </c>
      <c r="D1856">
        <v>45004</v>
      </c>
      <c r="E1856">
        <v>69467</v>
      </c>
      <c r="F1856">
        <v>20222023</v>
      </c>
      <c r="G1856" t="s">
        <v>372</v>
      </c>
      <c r="H1856" t="s">
        <v>670</v>
      </c>
      <c r="I1856" t="s">
        <v>677</v>
      </c>
      <c r="J1856">
        <v>3</v>
      </c>
      <c r="K1856">
        <v>29458</v>
      </c>
      <c r="L1856">
        <v>1</v>
      </c>
      <c r="M1856" t="s">
        <v>630</v>
      </c>
      <c r="N1856" t="s">
        <v>384</v>
      </c>
      <c r="O1856" t="s">
        <v>379</v>
      </c>
      <c r="P1856">
        <v>33</v>
      </c>
      <c r="Q1856">
        <v>11</v>
      </c>
      <c r="R1856">
        <f>SUMIFS(Table2[number],Table2[Event],"Goal",Table2[H/U],"HOME",Table2[GameID],Table2[[#This Row],[GameID]],Table2[GameTime],"&lt;="&amp;Table2[[#This Row],[GameTime]])</f>
        <v>1</v>
      </c>
      <c r="S1856">
        <f>SUMIFS(Table2[number],Table2[Event],"Goal",Table2[H/U],"AWAY",Table2[GameID],Table2[[#This Row],[GameID]],Table2[GameTime],"&lt;="&amp;Table2[[#This Row],[GameTime]])</f>
        <v>3</v>
      </c>
      <c r="T1856" t="str">
        <f>IF(Table2[[#This Row],[Event]]="Goal",Table2[[#This Row],[Hscore]]&amp;"-"&amp;Table2[[#This Row],[Uscore]],"")</f>
        <v>1-3</v>
      </c>
      <c r="U1856">
        <v>2666</v>
      </c>
      <c r="V1856" s="1">
        <f>Table2[[#This Row],[GameTime]]-(Table2[[#This Row],[period]]-1)*1200</f>
        <v>266</v>
      </c>
      <c r="W1856" s="1">
        <f>ROUNDDOWN(Table2[[#This Row],[Time]]/60,0)</f>
        <v>4</v>
      </c>
      <c r="X1856" s="1">
        <f>ROUNDDOWN((Table2[[#This Row],[Time]]/60-Table2[[#This Row],[Time2]])*60,0)</f>
        <v>26</v>
      </c>
      <c r="Y1856" s="1" t="str">
        <f>IF(Table2[[#This Row],[Time2]]&lt;10,0&amp;Table2[[#This Row],[Time2]],Table2[[#This Row],[Time2]])</f>
        <v>04</v>
      </c>
      <c r="Z1856" s="1">
        <f>IF(Table2[[#This Row],[Time3]]&lt;10,0&amp;Table2[[#This Row],[Time3]],Table2[[#This Row],[Time3]])</f>
        <v>26</v>
      </c>
      <c r="AA1856" s="2" t="str">
        <f>Table2[[#This Row],[Time4]]&amp;":"&amp;Table2[[#This Row],[Time5]]</f>
        <v>04:26</v>
      </c>
      <c r="AB1856" s="1" t="str" cm="1">
        <f t="array" ref="AB1856">IFERROR(IF(Table2[[#This Row],[code]]="","",_xlfn.IFS(AND(Table2[[#This Row],[code]]&lt;400,Table2[[#This Row],[code]]&lt;&gt;""),2,Table2[[#This Row],[code]]&gt;500,4)),"")</f>
        <v/>
      </c>
      <c r="AC1856" s="1" t="str">
        <f>IF(Table2[[#This Row],[Event]]="Penalty",Table2[[#This Row],[number]],IF(Table2[[#This Row],[Event]]="Time-Out",401,""))</f>
        <v/>
      </c>
      <c r="AD1856" s="1">
        <f>ROW(A1855)</f>
        <v>1855</v>
      </c>
      <c r="AE1856" s="1">
        <f>COUNTIFS(Table2[GameID],Table2[[#This Row],[GameID]],Table2[Column1],"&lt;="&amp;Table2[[#This Row],[Column1]])-1</f>
        <v>4</v>
      </c>
    </row>
    <row r="1857" spans="1:31" x14ac:dyDescent="0.45">
      <c r="A1857" t="s">
        <v>373</v>
      </c>
      <c r="B1857" t="str">
        <f>_xlfn.TEXTBEFORE(Table2[[#This Row],[Kamp]]," - ")</f>
        <v>Aab</v>
      </c>
      <c r="C1857" t="str">
        <f>_xlfn.TEXTAFTER(Table2[[#This Row],[Kamp]],"- ")</f>
        <v>Blackhawks 2</v>
      </c>
      <c r="D1857">
        <v>45004</v>
      </c>
      <c r="E1857">
        <v>69467</v>
      </c>
      <c r="F1857">
        <v>20222023</v>
      </c>
      <c r="G1857" t="s">
        <v>372</v>
      </c>
      <c r="H1857" t="s">
        <v>669</v>
      </c>
      <c r="I1857" t="s">
        <v>678</v>
      </c>
      <c r="J1857">
        <v>3</v>
      </c>
      <c r="K1857">
        <v>29501</v>
      </c>
      <c r="L1857">
        <v>1</v>
      </c>
      <c r="M1857" t="s">
        <v>630</v>
      </c>
      <c r="N1857" t="s">
        <v>182</v>
      </c>
      <c r="O1857" t="s">
        <v>170</v>
      </c>
      <c r="P1857">
        <v>94</v>
      </c>
      <c r="Q1857">
        <v>6</v>
      </c>
      <c r="R1857">
        <f>SUMIFS(Table2[number],Table2[Event],"Goal",Table2[H/U],"HOME",Table2[GameID],Table2[[#This Row],[GameID]],Table2[GameTime],"&lt;="&amp;Table2[[#This Row],[GameTime]])</f>
        <v>2</v>
      </c>
      <c r="S1857">
        <f>SUMIFS(Table2[number],Table2[Event],"Goal",Table2[H/U],"AWAY",Table2[GameID],Table2[[#This Row],[GameID]],Table2[GameTime],"&lt;="&amp;Table2[[#This Row],[GameTime]])</f>
        <v>3</v>
      </c>
      <c r="T1857" t="str">
        <f>IF(Table2[[#This Row],[Event]]="Goal",Table2[[#This Row],[Hscore]]&amp;"-"&amp;Table2[[#This Row],[Uscore]],"")</f>
        <v>2-3</v>
      </c>
      <c r="U1857">
        <v>2807</v>
      </c>
      <c r="V1857" s="1">
        <f>Table2[[#This Row],[GameTime]]-(Table2[[#This Row],[period]]-1)*1200</f>
        <v>407</v>
      </c>
      <c r="W1857" s="1">
        <f>ROUNDDOWN(Table2[[#This Row],[Time]]/60,0)</f>
        <v>6</v>
      </c>
      <c r="X1857" s="1">
        <f>ROUNDDOWN((Table2[[#This Row],[Time]]/60-Table2[[#This Row],[Time2]])*60,0)</f>
        <v>47</v>
      </c>
      <c r="Y1857" s="1" t="str">
        <f>IF(Table2[[#This Row],[Time2]]&lt;10,0&amp;Table2[[#This Row],[Time2]],Table2[[#This Row],[Time2]])</f>
        <v>06</v>
      </c>
      <c r="Z1857" s="1">
        <f>IF(Table2[[#This Row],[Time3]]&lt;10,0&amp;Table2[[#This Row],[Time3]],Table2[[#This Row],[Time3]])</f>
        <v>47</v>
      </c>
      <c r="AA1857" s="2" t="str">
        <f>Table2[[#This Row],[Time4]]&amp;":"&amp;Table2[[#This Row],[Time5]]</f>
        <v>06:47</v>
      </c>
      <c r="AB1857" s="1" t="str" cm="1">
        <f t="array" ref="AB1857">IFERROR(IF(Table2[[#This Row],[code]]="","",_xlfn.IFS(AND(Table2[[#This Row],[code]]&lt;400,Table2[[#This Row],[code]]&lt;&gt;""),2,Table2[[#This Row],[code]]&gt;500,4)),"")</f>
        <v/>
      </c>
      <c r="AC1857" s="1" t="str">
        <f>IF(Table2[[#This Row],[Event]]="Penalty",Table2[[#This Row],[number]],IF(Table2[[#This Row],[Event]]="Time-Out",401,""))</f>
        <v/>
      </c>
      <c r="AD1857" s="1">
        <f>ROW(A1856)</f>
        <v>1856</v>
      </c>
      <c r="AE1857" s="1">
        <f>COUNTIFS(Table2[GameID],Table2[[#This Row],[GameID]],Table2[Column1],"&lt;="&amp;Table2[[#This Row],[Column1]])-1</f>
        <v>5</v>
      </c>
    </row>
    <row r="1858" spans="1:31" x14ac:dyDescent="0.45">
      <c r="A1858" t="s">
        <v>373</v>
      </c>
      <c r="B1858" t="str">
        <f>_xlfn.TEXTBEFORE(Table2[[#This Row],[Kamp]]," - ")</f>
        <v>Aab</v>
      </c>
      <c r="C1858" t="str">
        <f>_xlfn.TEXTAFTER(Table2[[#This Row],[Kamp]],"- ")</f>
        <v>Blackhawks 2</v>
      </c>
      <c r="D1858">
        <v>45004</v>
      </c>
      <c r="E1858">
        <v>69467</v>
      </c>
      <c r="F1858">
        <v>20222023</v>
      </c>
      <c r="G1858" t="s">
        <v>372</v>
      </c>
      <c r="H1858" t="s">
        <v>669</v>
      </c>
      <c r="I1858" t="s">
        <v>678</v>
      </c>
      <c r="J1858">
        <v>3</v>
      </c>
      <c r="K1858">
        <v>29501</v>
      </c>
      <c r="L1858">
        <v>1</v>
      </c>
      <c r="M1858" t="s">
        <v>630</v>
      </c>
      <c r="N1858" t="s">
        <v>170</v>
      </c>
      <c r="O1858" t="s">
        <v>411</v>
      </c>
      <c r="P1858">
        <v>6</v>
      </c>
      <c r="Q1858">
        <v>11</v>
      </c>
      <c r="R1858">
        <f>SUMIFS(Table2[number],Table2[Event],"Goal",Table2[H/U],"HOME",Table2[GameID],Table2[[#This Row],[GameID]],Table2[GameTime],"&lt;="&amp;Table2[[#This Row],[GameTime]])</f>
        <v>3</v>
      </c>
      <c r="S1858">
        <f>SUMIFS(Table2[number],Table2[Event],"Goal",Table2[H/U],"AWAY",Table2[GameID],Table2[[#This Row],[GameID]],Table2[GameTime],"&lt;="&amp;Table2[[#This Row],[GameTime]])</f>
        <v>3</v>
      </c>
      <c r="T1858" t="str">
        <f>IF(Table2[[#This Row],[Event]]="Goal",Table2[[#This Row],[Hscore]]&amp;"-"&amp;Table2[[#This Row],[Uscore]],"")</f>
        <v>3-3</v>
      </c>
      <c r="U1858">
        <v>3060</v>
      </c>
      <c r="V1858" s="1">
        <f>Table2[[#This Row],[GameTime]]-(Table2[[#This Row],[period]]-1)*1200</f>
        <v>660</v>
      </c>
      <c r="W1858" s="1">
        <f>ROUNDDOWN(Table2[[#This Row],[Time]]/60,0)</f>
        <v>11</v>
      </c>
      <c r="X1858" s="1">
        <f>ROUNDDOWN((Table2[[#This Row],[Time]]/60-Table2[[#This Row],[Time2]])*60,0)</f>
        <v>0</v>
      </c>
      <c r="Y1858" s="1">
        <f>IF(Table2[[#This Row],[Time2]]&lt;10,0&amp;Table2[[#This Row],[Time2]],Table2[[#This Row],[Time2]])</f>
        <v>11</v>
      </c>
      <c r="Z1858" s="1" t="str">
        <f>IF(Table2[[#This Row],[Time3]]&lt;10,0&amp;Table2[[#This Row],[Time3]],Table2[[#This Row],[Time3]])</f>
        <v>00</v>
      </c>
      <c r="AA1858" s="2" t="str">
        <f>Table2[[#This Row],[Time4]]&amp;":"&amp;Table2[[#This Row],[Time5]]</f>
        <v>11:00</v>
      </c>
      <c r="AB1858" s="1" t="str" cm="1">
        <f t="array" ref="AB1858">IFERROR(IF(Table2[[#This Row],[code]]="","",_xlfn.IFS(AND(Table2[[#This Row],[code]]&lt;400,Table2[[#This Row],[code]]&lt;&gt;""),2,Table2[[#This Row],[code]]&gt;500,4)),"")</f>
        <v/>
      </c>
      <c r="AC1858" s="1" t="str">
        <f>IF(Table2[[#This Row],[Event]]="Penalty",Table2[[#This Row],[number]],IF(Table2[[#This Row],[Event]]="Time-Out",401,""))</f>
        <v/>
      </c>
      <c r="AD1858" s="1">
        <f>ROW(A1857)</f>
        <v>1857</v>
      </c>
      <c r="AE1858" s="1">
        <f>COUNTIFS(Table2[GameID],Table2[[#This Row],[GameID]],Table2[Column1],"&lt;="&amp;Table2[[#This Row],[Column1]])-1</f>
        <v>6</v>
      </c>
    </row>
    <row r="1859" spans="1:31" x14ac:dyDescent="0.45">
      <c r="A1859" t="s">
        <v>373</v>
      </c>
      <c r="B1859" t="str">
        <f>_xlfn.TEXTBEFORE(Table2[[#This Row],[Kamp]]," - ")</f>
        <v>Aab</v>
      </c>
      <c r="C1859" t="str">
        <f>_xlfn.TEXTAFTER(Table2[[#This Row],[Kamp]],"- ")</f>
        <v>Blackhawks 2</v>
      </c>
      <c r="D1859">
        <v>45004</v>
      </c>
      <c r="E1859">
        <v>69467</v>
      </c>
      <c r="F1859">
        <v>20222023</v>
      </c>
      <c r="G1859" t="s">
        <v>372</v>
      </c>
      <c r="H1859" t="s">
        <v>669</v>
      </c>
      <c r="I1859" t="s">
        <v>678</v>
      </c>
      <c r="J1859">
        <v>3</v>
      </c>
      <c r="K1859">
        <v>29501</v>
      </c>
      <c r="L1859">
        <v>1</v>
      </c>
      <c r="M1859" t="s">
        <v>630</v>
      </c>
      <c r="N1859" t="s">
        <v>182</v>
      </c>
      <c r="O1859" t="s">
        <v>171</v>
      </c>
      <c r="P1859">
        <v>94</v>
      </c>
      <c r="Q1859">
        <v>8</v>
      </c>
      <c r="R1859">
        <f>SUMIFS(Table2[number],Table2[Event],"Goal",Table2[H/U],"HOME",Table2[GameID],Table2[[#This Row],[GameID]],Table2[GameTime],"&lt;="&amp;Table2[[#This Row],[GameTime]])</f>
        <v>4</v>
      </c>
      <c r="S1859">
        <f>SUMIFS(Table2[number],Table2[Event],"Goal",Table2[H/U],"AWAY",Table2[GameID],Table2[[#This Row],[GameID]],Table2[GameTime],"&lt;="&amp;Table2[[#This Row],[GameTime]])</f>
        <v>3</v>
      </c>
      <c r="T1859" t="str">
        <f>IF(Table2[[#This Row],[Event]]="Goal",Table2[[#This Row],[Hscore]]&amp;"-"&amp;Table2[[#This Row],[Uscore]],"")</f>
        <v>4-3</v>
      </c>
      <c r="U1859">
        <v>3159</v>
      </c>
      <c r="V1859" s="1">
        <f>Table2[[#This Row],[GameTime]]-(Table2[[#This Row],[period]]-1)*1200</f>
        <v>759</v>
      </c>
      <c r="W1859" s="1">
        <f>ROUNDDOWN(Table2[[#This Row],[Time]]/60,0)</f>
        <v>12</v>
      </c>
      <c r="X1859" s="1">
        <f>ROUNDDOWN((Table2[[#This Row],[Time]]/60-Table2[[#This Row],[Time2]])*60,0)</f>
        <v>39</v>
      </c>
      <c r="Y1859" s="1">
        <f>IF(Table2[[#This Row],[Time2]]&lt;10,0&amp;Table2[[#This Row],[Time2]],Table2[[#This Row],[Time2]])</f>
        <v>12</v>
      </c>
      <c r="Z1859" s="1">
        <f>IF(Table2[[#This Row],[Time3]]&lt;10,0&amp;Table2[[#This Row],[Time3]],Table2[[#This Row],[Time3]])</f>
        <v>39</v>
      </c>
      <c r="AA1859" s="2" t="str">
        <f>Table2[[#This Row],[Time4]]&amp;":"&amp;Table2[[#This Row],[Time5]]</f>
        <v>12:39</v>
      </c>
      <c r="AB1859" s="1" t="str" cm="1">
        <f t="array" ref="AB1859">IFERROR(IF(Table2[[#This Row],[code]]="","",_xlfn.IFS(AND(Table2[[#This Row],[code]]&lt;400,Table2[[#This Row],[code]]&lt;&gt;""),2,Table2[[#This Row],[code]]&gt;500,4)),"")</f>
        <v/>
      </c>
      <c r="AC1859" s="1" t="str">
        <f>IF(Table2[[#This Row],[Event]]="Penalty",Table2[[#This Row],[number]],IF(Table2[[#This Row],[Event]]="Time-Out",401,""))</f>
        <v/>
      </c>
      <c r="AD1859" s="1">
        <f>ROW(A1858)</f>
        <v>1858</v>
      </c>
      <c r="AE1859" s="1">
        <f>COUNTIFS(Table2[GameID],Table2[[#This Row],[GameID]],Table2[Column1],"&lt;="&amp;Table2[[#This Row],[Column1]])-1</f>
        <v>7</v>
      </c>
    </row>
    <row r="1860" spans="1:31" x14ac:dyDescent="0.45">
      <c r="A1860" t="s">
        <v>373</v>
      </c>
      <c r="B1860" t="str">
        <f>_xlfn.TEXTBEFORE(Table2[[#This Row],[Kamp]]," - ")</f>
        <v>Aab</v>
      </c>
      <c r="C1860" t="str">
        <f>_xlfn.TEXTAFTER(Table2[[#This Row],[Kamp]],"- ")</f>
        <v>Blackhawks 2</v>
      </c>
      <c r="D1860">
        <v>45004</v>
      </c>
      <c r="E1860">
        <v>69467</v>
      </c>
      <c r="F1860">
        <v>20222023</v>
      </c>
      <c r="G1860" t="s">
        <v>372</v>
      </c>
      <c r="H1860" t="s">
        <v>670</v>
      </c>
      <c r="I1860" t="s">
        <v>677</v>
      </c>
      <c r="J1860">
        <v>3</v>
      </c>
      <c r="K1860">
        <v>29458</v>
      </c>
      <c r="L1860">
        <v>0</v>
      </c>
      <c r="M1860" t="s">
        <v>633</v>
      </c>
      <c r="N1860" t="s">
        <v>634</v>
      </c>
      <c r="O1860" t="s">
        <v>634</v>
      </c>
      <c r="P1860" t="s">
        <v>634</v>
      </c>
      <c r="Q1860" t="s">
        <v>634</v>
      </c>
      <c r="R1860">
        <f>SUMIFS(Table2[number],Table2[Event],"Goal",Table2[H/U],"HOME",Table2[GameID],Table2[[#This Row],[GameID]],Table2[GameTime],"&lt;="&amp;Table2[[#This Row],[GameTime]])</f>
        <v>4</v>
      </c>
      <c r="S1860">
        <f>SUMIFS(Table2[number],Table2[Event],"Goal",Table2[H/U],"AWAY",Table2[GameID],Table2[[#This Row],[GameID]],Table2[GameTime],"&lt;="&amp;Table2[[#This Row],[GameTime]])</f>
        <v>3</v>
      </c>
      <c r="T1860" t="str">
        <f>IF(Table2[[#This Row],[Event]]="Goal",Table2[[#This Row],[Hscore]]&amp;"-"&amp;Table2[[#This Row],[Uscore]],"")</f>
        <v/>
      </c>
      <c r="U1860">
        <v>3159</v>
      </c>
      <c r="V1860" s="1">
        <f>Table2[[#This Row],[GameTime]]-(Table2[[#This Row],[period]]-1)*1200</f>
        <v>759</v>
      </c>
      <c r="W1860" s="1">
        <f>ROUNDDOWN(Table2[[#This Row],[Time]]/60,0)</f>
        <v>12</v>
      </c>
      <c r="X1860" s="1">
        <f>ROUNDDOWN((Table2[[#This Row],[Time]]/60-Table2[[#This Row],[Time2]])*60,0)</f>
        <v>39</v>
      </c>
      <c r="Y1860" s="1">
        <f>IF(Table2[[#This Row],[Time2]]&lt;10,0&amp;Table2[[#This Row],[Time2]],Table2[[#This Row],[Time2]])</f>
        <v>12</v>
      </c>
      <c r="Z1860" s="1">
        <f>IF(Table2[[#This Row],[Time3]]&lt;10,0&amp;Table2[[#This Row],[Time3]],Table2[[#This Row],[Time3]])</f>
        <v>39</v>
      </c>
      <c r="AA1860" s="2" t="str">
        <f>Table2[[#This Row],[Time4]]&amp;":"&amp;Table2[[#This Row],[Time5]]</f>
        <v>12:39</v>
      </c>
      <c r="AB1860" s="1" t="str" cm="1">
        <f t="array" ref="AB1860">IFERROR(IF(Table2[[#This Row],[code]]="","",_xlfn.IFS(AND(Table2[[#This Row],[code]]&lt;400,Table2[[#This Row],[code]]&lt;&gt;""),2,Table2[[#This Row],[code]]&gt;500,4)),"")</f>
        <v/>
      </c>
      <c r="AC1860" s="1">
        <f>IF(Table2[[#This Row],[Event]]="Penalty",Table2[[#This Row],[number]],IF(Table2[[#This Row],[Event]]="Time-Out",401,""))</f>
        <v>401</v>
      </c>
      <c r="AD1860" s="1">
        <f>ROW(A1859)</f>
        <v>1859</v>
      </c>
      <c r="AE1860" s="1">
        <f>COUNTIFS(Table2[GameID],Table2[[#This Row],[GameID]],Table2[Column1],"&lt;="&amp;Table2[[#This Row],[Column1]])-1</f>
        <v>8</v>
      </c>
    </row>
    <row r="1861" spans="1:31" x14ac:dyDescent="0.45">
      <c r="A1861" t="s">
        <v>373</v>
      </c>
      <c r="B1861" t="str">
        <f>_xlfn.TEXTBEFORE(Table2[[#This Row],[Kamp]]," - ")</f>
        <v>Aab</v>
      </c>
      <c r="C1861" t="str">
        <f>_xlfn.TEXTAFTER(Table2[[#This Row],[Kamp]],"- ")</f>
        <v>Blackhawks 2</v>
      </c>
      <c r="D1861">
        <v>45004</v>
      </c>
      <c r="E1861">
        <v>69467</v>
      </c>
      <c r="F1861">
        <v>20222023</v>
      </c>
      <c r="G1861" t="s">
        <v>372</v>
      </c>
      <c r="H1861" t="s">
        <v>670</v>
      </c>
      <c r="I1861" t="s">
        <v>677</v>
      </c>
      <c r="J1861">
        <v>3</v>
      </c>
      <c r="K1861">
        <v>29458</v>
      </c>
      <c r="L1861">
        <v>1</v>
      </c>
      <c r="M1861" t="s">
        <v>630</v>
      </c>
      <c r="N1861" t="s">
        <v>248</v>
      </c>
      <c r="O1861" t="s">
        <v>390</v>
      </c>
      <c r="P1861">
        <v>29</v>
      </c>
      <c r="Q1861">
        <v>94</v>
      </c>
      <c r="R1861">
        <f>SUMIFS(Table2[number],Table2[Event],"Goal",Table2[H/U],"HOME",Table2[GameID],Table2[[#This Row],[GameID]],Table2[GameTime],"&lt;="&amp;Table2[[#This Row],[GameTime]])</f>
        <v>4</v>
      </c>
      <c r="S1861">
        <f>SUMIFS(Table2[number],Table2[Event],"Goal",Table2[H/U],"AWAY",Table2[GameID],Table2[[#This Row],[GameID]],Table2[GameTime],"&lt;="&amp;Table2[[#This Row],[GameTime]])</f>
        <v>4</v>
      </c>
      <c r="T1861" t="str">
        <f>IF(Table2[[#This Row],[Event]]="Goal",Table2[[#This Row],[Hscore]]&amp;"-"&amp;Table2[[#This Row],[Uscore]],"")</f>
        <v>4-4</v>
      </c>
      <c r="U1861">
        <v>3258</v>
      </c>
      <c r="V1861" s="1">
        <f>Table2[[#This Row],[GameTime]]-(Table2[[#This Row],[period]]-1)*1200</f>
        <v>858</v>
      </c>
      <c r="W1861" s="1">
        <f>ROUNDDOWN(Table2[[#This Row],[Time]]/60,0)</f>
        <v>14</v>
      </c>
      <c r="X1861" s="1">
        <f>ROUNDDOWN((Table2[[#This Row],[Time]]/60-Table2[[#This Row],[Time2]])*60,0)</f>
        <v>18</v>
      </c>
      <c r="Y1861" s="1">
        <f>IF(Table2[[#This Row],[Time2]]&lt;10,0&amp;Table2[[#This Row],[Time2]],Table2[[#This Row],[Time2]])</f>
        <v>14</v>
      </c>
      <c r="Z1861" s="1">
        <f>IF(Table2[[#This Row],[Time3]]&lt;10,0&amp;Table2[[#This Row],[Time3]],Table2[[#This Row],[Time3]])</f>
        <v>18</v>
      </c>
      <c r="AA1861" s="2" t="str">
        <f>Table2[[#This Row],[Time4]]&amp;":"&amp;Table2[[#This Row],[Time5]]</f>
        <v>14:18</v>
      </c>
      <c r="AB1861" s="1" t="str" cm="1">
        <f t="array" ref="AB1861">IFERROR(IF(Table2[[#This Row],[code]]="","",_xlfn.IFS(AND(Table2[[#This Row],[code]]&lt;400,Table2[[#This Row],[code]]&lt;&gt;""),2,Table2[[#This Row],[code]]&gt;500,4)),"")</f>
        <v/>
      </c>
      <c r="AC1861" s="1" t="str">
        <f>IF(Table2[[#This Row],[Event]]="Penalty",Table2[[#This Row],[number]],IF(Table2[[#This Row],[Event]]="Time-Out",401,""))</f>
        <v/>
      </c>
      <c r="AD1861" s="1">
        <f>ROW(A1860)</f>
        <v>1860</v>
      </c>
      <c r="AE1861" s="1">
        <f>COUNTIFS(Table2[GameID],Table2[[#This Row],[GameID]],Table2[Column1],"&lt;="&amp;Table2[[#This Row],[Column1]])-1</f>
        <v>9</v>
      </c>
    </row>
    <row r="1862" spans="1:31" x14ac:dyDescent="0.45">
      <c r="A1862" t="s">
        <v>373</v>
      </c>
      <c r="B1862" t="str">
        <f>_xlfn.TEXTBEFORE(Table2[[#This Row],[Kamp]]," - ")</f>
        <v>Aab</v>
      </c>
      <c r="C1862" t="str">
        <f>_xlfn.TEXTAFTER(Table2[[#This Row],[Kamp]],"- ")</f>
        <v>Blackhawks 2</v>
      </c>
      <c r="D1862">
        <v>45004</v>
      </c>
      <c r="E1862">
        <v>69467</v>
      </c>
      <c r="F1862">
        <v>20222023</v>
      </c>
      <c r="G1862" t="s">
        <v>372</v>
      </c>
      <c r="H1862" t="s">
        <v>669</v>
      </c>
      <c r="I1862" t="s">
        <v>678</v>
      </c>
      <c r="J1862">
        <v>3</v>
      </c>
      <c r="K1862">
        <v>29501</v>
      </c>
      <c r="L1862">
        <v>1</v>
      </c>
      <c r="M1862" t="s">
        <v>630</v>
      </c>
      <c r="N1862" t="s">
        <v>175</v>
      </c>
      <c r="O1862" t="s">
        <v>178</v>
      </c>
      <c r="P1862">
        <v>15</v>
      </c>
      <c r="Q1862">
        <v>31</v>
      </c>
      <c r="R1862">
        <f>SUMIFS(Table2[number],Table2[Event],"Goal",Table2[H/U],"HOME",Table2[GameID],Table2[[#This Row],[GameID]],Table2[GameTime],"&lt;="&amp;Table2[[#This Row],[GameTime]])</f>
        <v>5</v>
      </c>
      <c r="S1862">
        <f>SUMIFS(Table2[number],Table2[Event],"Goal",Table2[H/U],"AWAY",Table2[GameID],Table2[[#This Row],[GameID]],Table2[GameTime],"&lt;="&amp;Table2[[#This Row],[GameTime]])</f>
        <v>4</v>
      </c>
      <c r="T1862" t="str">
        <f>IF(Table2[[#This Row],[Event]]="Goal",Table2[[#This Row],[Hscore]]&amp;"-"&amp;Table2[[#This Row],[Uscore]],"")</f>
        <v>5-4</v>
      </c>
      <c r="U1862">
        <v>3412</v>
      </c>
      <c r="V1862" s="1">
        <f>Table2[[#This Row],[GameTime]]-(Table2[[#This Row],[period]]-1)*1200</f>
        <v>1012</v>
      </c>
      <c r="W1862" s="1">
        <f>ROUNDDOWN(Table2[[#This Row],[Time]]/60,0)</f>
        <v>16</v>
      </c>
      <c r="X1862" s="1">
        <f>ROUNDDOWN((Table2[[#This Row],[Time]]/60-Table2[[#This Row],[Time2]])*60,0)</f>
        <v>52</v>
      </c>
      <c r="Y1862" s="1">
        <f>IF(Table2[[#This Row],[Time2]]&lt;10,0&amp;Table2[[#This Row],[Time2]],Table2[[#This Row],[Time2]])</f>
        <v>16</v>
      </c>
      <c r="Z1862" s="1">
        <f>IF(Table2[[#This Row],[Time3]]&lt;10,0&amp;Table2[[#This Row],[Time3]],Table2[[#This Row],[Time3]])</f>
        <v>52</v>
      </c>
      <c r="AA1862" s="2" t="str">
        <f>Table2[[#This Row],[Time4]]&amp;":"&amp;Table2[[#This Row],[Time5]]</f>
        <v>16:52</v>
      </c>
      <c r="AB1862" s="1" t="str" cm="1">
        <f t="array" ref="AB1862">IFERROR(IF(Table2[[#This Row],[code]]="","",_xlfn.IFS(AND(Table2[[#This Row],[code]]&lt;400,Table2[[#This Row],[code]]&lt;&gt;""),2,Table2[[#This Row],[code]]&gt;500,4)),"")</f>
        <v/>
      </c>
      <c r="AC1862" s="1" t="str">
        <f>IF(Table2[[#This Row],[Event]]="Penalty",Table2[[#This Row],[number]],IF(Table2[[#This Row],[Event]]="Time-Out",401,""))</f>
        <v/>
      </c>
      <c r="AD1862" s="1">
        <f>ROW(A1861)</f>
        <v>1861</v>
      </c>
      <c r="AE1862" s="1">
        <f>COUNTIFS(Table2[GameID],Table2[[#This Row],[GameID]],Table2[Column1],"&lt;="&amp;Table2[[#This Row],[Column1]])-1</f>
        <v>10</v>
      </c>
    </row>
    <row r="1863" spans="1:31" x14ac:dyDescent="0.45">
      <c r="A1863" t="s">
        <v>373</v>
      </c>
      <c r="B1863" t="str">
        <f>_xlfn.TEXTBEFORE(Table2[[#This Row],[Kamp]]," - ")</f>
        <v>Aab</v>
      </c>
      <c r="C1863" t="str">
        <f>_xlfn.TEXTAFTER(Table2[[#This Row],[Kamp]],"- ")</f>
        <v>Blackhawks 2</v>
      </c>
      <c r="D1863">
        <v>45004</v>
      </c>
      <c r="E1863">
        <v>69467</v>
      </c>
      <c r="F1863">
        <v>20222023</v>
      </c>
      <c r="G1863" t="s">
        <v>372</v>
      </c>
      <c r="H1863" t="s">
        <v>669</v>
      </c>
      <c r="I1863" t="s">
        <v>678</v>
      </c>
      <c r="J1863">
        <v>3</v>
      </c>
      <c r="K1863">
        <v>29501</v>
      </c>
      <c r="L1863">
        <v>1</v>
      </c>
      <c r="M1863" t="s">
        <v>630</v>
      </c>
      <c r="N1863" t="s">
        <v>413</v>
      </c>
      <c r="O1863" t="s">
        <v>175</v>
      </c>
      <c r="P1863">
        <v>96</v>
      </c>
      <c r="Q1863">
        <v>15</v>
      </c>
      <c r="R1863">
        <f>SUMIFS(Table2[number],Table2[Event],"Goal",Table2[H/U],"HOME",Table2[GameID],Table2[[#This Row],[GameID]],Table2[GameTime],"&lt;="&amp;Table2[[#This Row],[GameTime]])</f>
        <v>6</v>
      </c>
      <c r="S1863">
        <f>SUMIFS(Table2[number],Table2[Event],"Goal",Table2[H/U],"AWAY",Table2[GameID],Table2[[#This Row],[GameID]],Table2[GameTime],"&lt;="&amp;Table2[[#This Row],[GameTime]])</f>
        <v>4</v>
      </c>
      <c r="T1863" t="str">
        <f>IF(Table2[[#This Row],[Event]]="Goal",Table2[[#This Row],[Hscore]]&amp;"-"&amp;Table2[[#This Row],[Uscore]],"")</f>
        <v>6-4</v>
      </c>
      <c r="U1863">
        <v>3474</v>
      </c>
      <c r="V1863" s="1">
        <f>Table2[[#This Row],[GameTime]]-(Table2[[#This Row],[period]]-1)*1200</f>
        <v>1074</v>
      </c>
      <c r="W1863" s="1">
        <f>ROUNDDOWN(Table2[[#This Row],[Time]]/60,0)</f>
        <v>17</v>
      </c>
      <c r="X1863" s="1">
        <f>ROUNDDOWN((Table2[[#This Row],[Time]]/60-Table2[[#This Row],[Time2]])*60,0)</f>
        <v>53</v>
      </c>
      <c r="Y1863" s="1">
        <f>IF(Table2[[#This Row],[Time2]]&lt;10,0&amp;Table2[[#This Row],[Time2]],Table2[[#This Row],[Time2]])</f>
        <v>17</v>
      </c>
      <c r="Z1863" s="1">
        <f>IF(Table2[[#This Row],[Time3]]&lt;10,0&amp;Table2[[#This Row],[Time3]],Table2[[#This Row],[Time3]])</f>
        <v>53</v>
      </c>
      <c r="AA1863" s="2" t="str">
        <f>Table2[[#This Row],[Time4]]&amp;":"&amp;Table2[[#This Row],[Time5]]</f>
        <v>17:53</v>
      </c>
      <c r="AB1863" s="1" t="str" cm="1">
        <f t="array" ref="AB1863">IFERROR(IF(Table2[[#This Row],[code]]="","",_xlfn.IFS(AND(Table2[[#This Row],[code]]&lt;400,Table2[[#This Row],[code]]&lt;&gt;""),2,Table2[[#This Row],[code]]&gt;500,4)),"")</f>
        <v/>
      </c>
      <c r="AC1863" s="1" t="str">
        <f>IF(Table2[[#This Row],[Event]]="Penalty",Table2[[#This Row],[number]],IF(Table2[[#This Row],[Event]]="Time-Out",401,""))</f>
        <v/>
      </c>
      <c r="AD1863" s="1">
        <f>ROW(A1862)</f>
        <v>1862</v>
      </c>
      <c r="AE1863" s="1">
        <f>COUNTIFS(Table2[GameID],Table2[[#This Row],[GameID]],Table2[Column1],"&lt;="&amp;Table2[[#This Row],[Column1]])-1</f>
        <v>11</v>
      </c>
    </row>
    <row r="1864" spans="1:31" x14ac:dyDescent="0.45">
      <c r="A1864" t="s">
        <v>293</v>
      </c>
      <c r="B1864" t="str">
        <f>_xlfn.TEXTBEFORE(Table2[[#This Row],[Kamp]]," - ")</f>
        <v>ÅFK</v>
      </c>
      <c r="C1864" t="str">
        <f>_xlfn.TEXTAFTER(Table2[[#This Row],[Kamp]],"- ")</f>
        <v>Aab</v>
      </c>
      <c r="D1864">
        <v>45010</v>
      </c>
      <c r="E1864">
        <v>69468</v>
      </c>
      <c r="F1864">
        <v>20222023</v>
      </c>
      <c r="G1864" t="s">
        <v>372</v>
      </c>
      <c r="H1864" t="s">
        <v>666</v>
      </c>
      <c r="I1864" t="s">
        <v>678</v>
      </c>
      <c r="J1864">
        <v>1</v>
      </c>
      <c r="K1864">
        <v>29503</v>
      </c>
      <c r="L1864">
        <v>1</v>
      </c>
      <c r="M1864" t="s">
        <v>630</v>
      </c>
      <c r="N1864" t="s">
        <v>154</v>
      </c>
      <c r="O1864" t="s">
        <v>634</v>
      </c>
      <c r="P1864">
        <v>55</v>
      </c>
      <c r="Q1864" t="s">
        <v>634</v>
      </c>
      <c r="R1864">
        <f>SUMIFS(Table2[number],Table2[Event],"Goal",Table2[H/U],"HOME",Table2[GameID],Table2[[#This Row],[GameID]],Table2[GameTime],"&lt;="&amp;Table2[[#This Row],[GameTime]])</f>
        <v>1</v>
      </c>
      <c r="S1864">
        <f>SUMIFS(Table2[number],Table2[Event],"Goal",Table2[H/U],"AWAY",Table2[GameID],Table2[[#This Row],[GameID]],Table2[GameTime],"&lt;="&amp;Table2[[#This Row],[GameTime]])</f>
        <v>0</v>
      </c>
      <c r="T1864" t="str">
        <f>IF(Table2[[#This Row],[Event]]="Goal",Table2[[#This Row],[Hscore]]&amp;"-"&amp;Table2[[#This Row],[Uscore]],"")</f>
        <v>1-0</v>
      </c>
      <c r="U1864">
        <v>130</v>
      </c>
      <c r="V1864" s="1">
        <f>Table2[[#This Row],[GameTime]]-(Table2[[#This Row],[period]]-1)*1200</f>
        <v>130</v>
      </c>
      <c r="W1864" s="1">
        <f>ROUNDDOWN(Table2[[#This Row],[Time]]/60,0)</f>
        <v>2</v>
      </c>
      <c r="X1864" s="1">
        <f>ROUNDDOWN((Table2[[#This Row],[Time]]/60-Table2[[#This Row],[Time2]])*60,0)</f>
        <v>9</v>
      </c>
      <c r="Y1864" s="1" t="str">
        <f>IF(Table2[[#This Row],[Time2]]&lt;10,0&amp;Table2[[#This Row],[Time2]],Table2[[#This Row],[Time2]])</f>
        <v>02</v>
      </c>
      <c r="Z1864" s="1" t="str">
        <f>IF(Table2[[#This Row],[Time3]]&lt;10,0&amp;Table2[[#This Row],[Time3]],Table2[[#This Row],[Time3]])</f>
        <v>09</v>
      </c>
      <c r="AA1864" s="2" t="str">
        <f>Table2[[#This Row],[Time4]]&amp;":"&amp;Table2[[#This Row],[Time5]]</f>
        <v>02:09</v>
      </c>
      <c r="AB1864" s="1" t="str" cm="1">
        <f t="array" ref="AB1864">IFERROR(IF(Table2[[#This Row],[code]]="","",_xlfn.IFS(AND(Table2[[#This Row],[code]]&lt;400,Table2[[#This Row],[code]]&lt;&gt;""),2,Table2[[#This Row],[code]]&gt;500,4)),"")</f>
        <v/>
      </c>
      <c r="AC1864" s="1" t="str">
        <f>IF(Table2[[#This Row],[Event]]="Penalty",Table2[[#This Row],[number]],IF(Table2[[#This Row],[Event]]="Time-Out",401,""))</f>
        <v/>
      </c>
      <c r="AD1864" s="1">
        <f>ROW(A1863)</f>
        <v>1863</v>
      </c>
      <c r="AE1864" s="1">
        <f>COUNTIFS(Table2[GameID],Table2[[#This Row],[GameID]],Table2[Column1],"&lt;="&amp;Table2[[#This Row],[Column1]])-1</f>
        <v>0</v>
      </c>
    </row>
    <row r="1865" spans="1:31" x14ac:dyDescent="0.45">
      <c r="A1865" t="s">
        <v>293</v>
      </c>
      <c r="B1865" t="str">
        <f>_xlfn.TEXTBEFORE(Table2[[#This Row],[Kamp]]," - ")</f>
        <v>ÅFK</v>
      </c>
      <c r="C1865" t="str">
        <f>_xlfn.TEXTAFTER(Table2[[#This Row],[Kamp]],"- ")</f>
        <v>Aab</v>
      </c>
      <c r="D1865">
        <v>45010</v>
      </c>
      <c r="E1865">
        <v>69468</v>
      </c>
      <c r="F1865">
        <v>20222023</v>
      </c>
      <c r="G1865" t="s">
        <v>372</v>
      </c>
      <c r="H1865" t="s">
        <v>666</v>
      </c>
      <c r="I1865" t="s">
        <v>678</v>
      </c>
      <c r="J1865">
        <v>1</v>
      </c>
      <c r="K1865">
        <v>29503</v>
      </c>
      <c r="L1865">
        <v>212</v>
      </c>
      <c r="M1865" t="s">
        <v>631</v>
      </c>
      <c r="N1865" t="s">
        <v>154</v>
      </c>
      <c r="O1865" t="s">
        <v>634</v>
      </c>
      <c r="P1865">
        <v>55</v>
      </c>
      <c r="Q1865" t="s">
        <v>634</v>
      </c>
      <c r="R1865">
        <f>SUMIFS(Table2[number],Table2[Event],"Goal",Table2[H/U],"HOME",Table2[GameID],Table2[[#This Row],[GameID]],Table2[GameTime],"&lt;="&amp;Table2[[#This Row],[GameTime]])</f>
        <v>1</v>
      </c>
      <c r="S1865">
        <f>SUMIFS(Table2[number],Table2[Event],"Goal",Table2[H/U],"AWAY",Table2[GameID],Table2[[#This Row],[GameID]],Table2[GameTime],"&lt;="&amp;Table2[[#This Row],[GameTime]])</f>
        <v>0</v>
      </c>
      <c r="T1865" t="str">
        <f>IF(Table2[[#This Row],[Event]]="Goal",Table2[[#This Row],[Hscore]]&amp;"-"&amp;Table2[[#This Row],[Uscore]],"")</f>
        <v/>
      </c>
      <c r="U1865">
        <v>1103</v>
      </c>
      <c r="V1865" s="1">
        <f>Table2[[#This Row],[GameTime]]-(Table2[[#This Row],[period]]-1)*1200</f>
        <v>1103</v>
      </c>
      <c r="W1865" s="1">
        <f>ROUNDDOWN(Table2[[#This Row],[Time]]/60,0)</f>
        <v>18</v>
      </c>
      <c r="X1865" s="1">
        <f>ROUNDDOWN((Table2[[#This Row],[Time]]/60-Table2[[#This Row],[Time2]])*60,0)</f>
        <v>23</v>
      </c>
      <c r="Y1865" s="1">
        <f>IF(Table2[[#This Row],[Time2]]&lt;10,0&amp;Table2[[#This Row],[Time2]],Table2[[#This Row],[Time2]])</f>
        <v>18</v>
      </c>
      <c r="Z1865" s="1">
        <f>IF(Table2[[#This Row],[Time3]]&lt;10,0&amp;Table2[[#This Row],[Time3]],Table2[[#This Row],[Time3]])</f>
        <v>23</v>
      </c>
      <c r="AA1865" s="2" t="str">
        <f>Table2[[#This Row],[Time4]]&amp;":"&amp;Table2[[#This Row],[Time5]]</f>
        <v>18:23</v>
      </c>
      <c r="AB1865" s="1" cm="1">
        <f t="array" ref="AB1865">IFERROR(IF(Table2[[#This Row],[code]]="","",_xlfn.IFS(AND(Table2[[#This Row],[code]]&lt;400,Table2[[#This Row],[code]]&lt;&gt;""),2,Table2[[#This Row],[code]]&gt;500,4)),"")</f>
        <v>2</v>
      </c>
      <c r="AC1865" s="1">
        <f>IF(Table2[[#This Row],[Event]]="Penalty",Table2[[#This Row],[number]],IF(Table2[[#This Row],[Event]]="Time-Out",401,""))</f>
        <v>212</v>
      </c>
      <c r="AD1865" s="1">
        <f>ROW(A1864)</f>
        <v>1864</v>
      </c>
      <c r="AE1865" s="1">
        <f>COUNTIFS(Table2[GameID],Table2[[#This Row],[GameID]],Table2[Column1],"&lt;="&amp;Table2[[#This Row],[Column1]])-1</f>
        <v>1</v>
      </c>
    </row>
    <row r="1866" spans="1:31" x14ac:dyDescent="0.45">
      <c r="A1866" t="s">
        <v>293</v>
      </c>
      <c r="B1866" t="str">
        <f>_xlfn.TEXTBEFORE(Table2[[#This Row],[Kamp]]," - ")</f>
        <v>ÅFK</v>
      </c>
      <c r="C1866" t="str">
        <f>_xlfn.TEXTAFTER(Table2[[#This Row],[Kamp]],"- ")</f>
        <v>Aab</v>
      </c>
      <c r="D1866">
        <v>45010</v>
      </c>
      <c r="E1866">
        <v>69468</v>
      </c>
      <c r="F1866">
        <v>20222023</v>
      </c>
      <c r="G1866" t="s">
        <v>372</v>
      </c>
      <c r="H1866" t="s">
        <v>669</v>
      </c>
      <c r="I1866" t="s">
        <v>677</v>
      </c>
      <c r="J1866">
        <v>1</v>
      </c>
      <c r="K1866">
        <v>29501</v>
      </c>
      <c r="L1866">
        <v>1</v>
      </c>
      <c r="M1866" t="s">
        <v>630</v>
      </c>
      <c r="N1866" t="s">
        <v>171</v>
      </c>
      <c r="O1866" t="s">
        <v>175</v>
      </c>
      <c r="P1866">
        <v>8</v>
      </c>
      <c r="Q1866">
        <v>15</v>
      </c>
      <c r="R1866">
        <f>SUMIFS(Table2[number],Table2[Event],"Goal",Table2[H/U],"HOME",Table2[GameID],Table2[[#This Row],[GameID]],Table2[GameTime],"&lt;="&amp;Table2[[#This Row],[GameTime]])</f>
        <v>1</v>
      </c>
      <c r="S1866">
        <f>SUMIFS(Table2[number],Table2[Event],"Goal",Table2[H/U],"AWAY",Table2[GameID],Table2[[#This Row],[GameID]],Table2[GameTime],"&lt;="&amp;Table2[[#This Row],[GameTime]])</f>
        <v>1</v>
      </c>
      <c r="T1866" t="str">
        <f>IF(Table2[[#This Row],[Event]]="Goal",Table2[[#This Row],[Hscore]]&amp;"-"&amp;Table2[[#This Row],[Uscore]],"")</f>
        <v>1-1</v>
      </c>
      <c r="U1866">
        <v>1141</v>
      </c>
      <c r="V1866" s="1">
        <f>Table2[[#This Row],[GameTime]]-(Table2[[#This Row],[period]]-1)*1200</f>
        <v>1141</v>
      </c>
      <c r="W1866" s="1">
        <f>ROUNDDOWN(Table2[[#This Row],[Time]]/60,0)</f>
        <v>19</v>
      </c>
      <c r="X1866" s="1">
        <f>ROUNDDOWN((Table2[[#This Row],[Time]]/60-Table2[[#This Row],[Time2]])*60,0)</f>
        <v>0</v>
      </c>
      <c r="Y1866" s="1">
        <f>IF(Table2[[#This Row],[Time2]]&lt;10,0&amp;Table2[[#This Row],[Time2]],Table2[[#This Row],[Time2]])</f>
        <v>19</v>
      </c>
      <c r="Z1866" s="1" t="str">
        <f>IF(Table2[[#This Row],[Time3]]&lt;10,0&amp;Table2[[#This Row],[Time3]],Table2[[#This Row],[Time3]])</f>
        <v>00</v>
      </c>
      <c r="AA1866" s="2" t="str">
        <f>Table2[[#This Row],[Time4]]&amp;":"&amp;Table2[[#This Row],[Time5]]</f>
        <v>19:00</v>
      </c>
      <c r="AB1866" s="1" t="str" cm="1">
        <f t="array" ref="AB1866">IFERROR(IF(Table2[[#This Row],[code]]="","",_xlfn.IFS(AND(Table2[[#This Row],[code]]&lt;400,Table2[[#This Row],[code]]&lt;&gt;""),2,Table2[[#This Row],[code]]&gt;500,4)),"")</f>
        <v/>
      </c>
      <c r="AC1866" s="1" t="str">
        <f>IF(Table2[[#This Row],[Event]]="Penalty",Table2[[#This Row],[number]],IF(Table2[[#This Row],[Event]]="Time-Out",401,""))</f>
        <v/>
      </c>
      <c r="AD1866" s="1">
        <f>ROW(A1865)</f>
        <v>1865</v>
      </c>
      <c r="AE1866" s="1">
        <f>COUNTIFS(Table2[GameID],Table2[[#This Row],[GameID]],Table2[Column1],"&lt;="&amp;Table2[[#This Row],[Column1]])-1</f>
        <v>2</v>
      </c>
    </row>
    <row r="1867" spans="1:31" x14ac:dyDescent="0.45">
      <c r="A1867" t="s">
        <v>293</v>
      </c>
      <c r="B1867" t="str">
        <f>_xlfn.TEXTBEFORE(Table2[[#This Row],[Kamp]]," - ")</f>
        <v>ÅFK</v>
      </c>
      <c r="C1867" t="str">
        <f>_xlfn.TEXTAFTER(Table2[[#This Row],[Kamp]],"- ")</f>
        <v>Aab</v>
      </c>
      <c r="D1867">
        <v>45010</v>
      </c>
      <c r="E1867">
        <v>69468</v>
      </c>
      <c r="F1867">
        <v>20222023</v>
      </c>
      <c r="G1867" t="s">
        <v>372</v>
      </c>
      <c r="H1867" t="s">
        <v>669</v>
      </c>
      <c r="I1867" t="s">
        <v>677</v>
      </c>
      <c r="J1867">
        <v>2</v>
      </c>
      <c r="K1867">
        <v>29501</v>
      </c>
      <c r="L1867">
        <v>1</v>
      </c>
      <c r="M1867" t="s">
        <v>630</v>
      </c>
      <c r="N1867" t="s">
        <v>180</v>
      </c>
      <c r="O1867" t="s">
        <v>183</v>
      </c>
      <c r="P1867">
        <v>73</v>
      </c>
      <c r="Q1867">
        <v>97</v>
      </c>
      <c r="R1867">
        <f>SUMIFS(Table2[number],Table2[Event],"Goal",Table2[H/U],"HOME",Table2[GameID],Table2[[#This Row],[GameID]],Table2[GameTime],"&lt;="&amp;Table2[[#This Row],[GameTime]])</f>
        <v>1</v>
      </c>
      <c r="S1867">
        <f>SUMIFS(Table2[number],Table2[Event],"Goal",Table2[H/U],"AWAY",Table2[GameID],Table2[[#This Row],[GameID]],Table2[GameTime],"&lt;="&amp;Table2[[#This Row],[GameTime]])</f>
        <v>2</v>
      </c>
      <c r="T1867" t="str">
        <f>IF(Table2[[#This Row],[Event]]="Goal",Table2[[#This Row],[Hscore]]&amp;"-"&amp;Table2[[#This Row],[Uscore]],"")</f>
        <v>1-2</v>
      </c>
      <c r="U1867">
        <v>1567</v>
      </c>
      <c r="V1867" s="1">
        <f>Table2[[#This Row],[GameTime]]-(Table2[[#This Row],[period]]-1)*1200</f>
        <v>367</v>
      </c>
      <c r="W1867" s="1">
        <f>ROUNDDOWN(Table2[[#This Row],[Time]]/60,0)</f>
        <v>6</v>
      </c>
      <c r="X1867" s="1">
        <f>ROUNDDOWN((Table2[[#This Row],[Time]]/60-Table2[[#This Row],[Time2]])*60,0)</f>
        <v>6</v>
      </c>
      <c r="Y1867" s="1" t="str">
        <f>IF(Table2[[#This Row],[Time2]]&lt;10,0&amp;Table2[[#This Row],[Time2]],Table2[[#This Row],[Time2]])</f>
        <v>06</v>
      </c>
      <c r="Z1867" s="1" t="str">
        <f>IF(Table2[[#This Row],[Time3]]&lt;10,0&amp;Table2[[#This Row],[Time3]],Table2[[#This Row],[Time3]])</f>
        <v>06</v>
      </c>
      <c r="AA1867" s="2" t="str">
        <f>Table2[[#This Row],[Time4]]&amp;":"&amp;Table2[[#This Row],[Time5]]</f>
        <v>06:06</v>
      </c>
      <c r="AB1867" s="1" t="str" cm="1">
        <f t="array" ref="AB1867">IFERROR(IF(Table2[[#This Row],[code]]="","",_xlfn.IFS(AND(Table2[[#This Row],[code]]&lt;400,Table2[[#This Row],[code]]&lt;&gt;""),2,Table2[[#This Row],[code]]&gt;500,4)),"")</f>
        <v/>
      </c>
      <c r="AC1867" s="1" t="str">
        <f>IF(Table2[[#This Row],[Event]]="Penalty",Table2[[#This Row],[number]],IF(Table2[[#This Row],[Event]]="Time-Out",401,""))</f>
        <v/>
      </c>
      <c r="AD1867" s="1">
        <f>ROW(A1866)</f>
        <v>1866</v>
      </c>
      <c r="AE1867" s="1">
        <f>COUNTIFS(Table2[GameID],Table2[[#This Row],[GameID]],Table2[Column1],"&lt;="&amp;Table2[[#This Row],[Column1]])-1</f>
        <v>3</v>
      </c>
    </row>
    <row r="1868" spans="1:31" x14ac:dyDescent="0.45">
      <c r="A1868" t="s">
        <v>293</v>
      </c>
      <c r="B1868" t="str">
        <f>_xlfn.TEXTBEFORE(Table2[[#This Row],[Kamp]]," - ")</f>
        <v>ÅFK</v>
      </c>
      <c r="C1868" t="str">
        <f>_xlfn.TEXTAFTER(Table2[[#This Row],[Kamp]],"- ")</f>
        <v>Aab</v>
      </c>
      <c r="D1868">
        <v>45010</v>
      </c>
      <c r="E1868">
        <v>69468</v>
      </c>
      <c r="F1868">
        <v>20222023</v>
      </c>
      <c r="G1868" t="s">
        <v>372</v>
      </c>
      <c r="H1868" t="s">
        <v>666</v>
      </c>
      <c r="I1868" t="s">
        <v>678</v>
      </c>
      <c r="J1868">
        <v>2</v>
      </c>
      <c r="K1868">
        <v>29503</v>
      </c>
      <c r="L1868">
        <v>1</v>
      </c>
      <c r="M1868" t="s">
        <v>630</v>
      </c>
      <c r="N1868" t="s">
        <v>154</v>
      </c>
      <c r="O1868" t="s">
        <v>151</v>
      </c>
      <c r="P1868">
        <v>55</v>
      </c>
      <c r="Q1868">
        <v>8</v>
      </c>
      <c r="R1868">
        <f>SUMIFS(Table2[number],Table2[Event],"Goal",Table2[H/U],"HOME",Table2[GameID],Table2[[#This Row],[GameID]],Table2[GameTime],"&lt;="&amp;Table2[[#This Row],[GameTime]])</f>
        <v>2</v>
      </c>
      <c r="S1868">
        <f>SUMIFS(Table2[number],Table2[Event],"Goal",Table2[H/U],"AWAY",Table2[GameID],Table2[[#This Row],[GameID]],Table2[GameTime],"&lt;="&amp;Table2[[#This Row],[GameTime]])</f>
        <v>2</v>
      </c>
      <c r="T1868" t="str">
        <f>IF(Table2[[#This Row],[Event]]="Goal",Table2[[#This Row],[Hscore]]&amp;"-"&amp;Table2[[#This Row],[Uscore]],"")</f>
        <v>2-2</v>
      </c>
      <c r="U1868">
        <v>1762</v>
      </c>
      <c r="V1868" s="1">
        <f>Table2[[#This Row],[GameTime]]-(Table2[[#This Row],[period]]-1)*1200</f>
        <v>562</v>
      </c>
      <c r="W1868" s="1">
        <f>ROUNDDOWN(Table2[[#This Row],[Time]]/60,0)</f>
        <v>9</v>
      </c>
      <c r="X1868" s="1">
        <f>ROUNDDOWN((Table2[[#This Row],[Time]]/60-Table2[[#This Row],[Time2]])*60,0)</f>
        <v>22</v>
      </c>
      <c r="Y1868" s="1" t="str">
        <f>IF(Table2[[#This Row],[Time2]]&lt;10,0&amp;Table2[[#This Row],[Time2]],Table2[[#This Row],[Time2]])</f>
        <v>09</v>
      </c>
      <c r="Z1868" s="1">
        <f>IF(Table2[[#This Row],[Time3]]&lt;10,0&amp;Table2[[#This Row],[Time3]],Table2[[#This Row],[Time3]])</f>
        <v>22</v>
      </c>
      <c r="AA1868" s="2" t="str">
        <f>Table2[[#This Row],[Time4]]&amp;":"&amp;Table2[[#This Row],[Time5]]</f>
        <v>09:22</v>
      </c>
      <c r="AB1868" s="1" t="str" cm="1">
        <f t="array" ref="AB1868">IFERROR(IF(Table2[[#This Row],[code]]="","",_xlfn.IFS(AND(Table2[[#This Row],[code]]&lt;400,Table2[[#This Row],[code]]&lt;&gt;""),2,Table2[[#This Row],[code]]&gt;500,4)),"")</f>
        <v/>
      </c>
      <c r="AC1868" s="1" t="str">
        <f>IF(Table2[[#This Row],[Event]]="Penalty",Table2[[#This Row],[number]],IF(Table2[[#This Row],[Event]]="Time-Out",401,""))</f>
        <v/>
      </c>
      <c r="AD1868" s="1">
        <f>ROW(A1867)</f>
        <v>1867</v>
      </c>
      <c r="AE1868" s="1">
        <f>COUNTIFS(Table2[GameID],Table2[[#This Row],[GameID]],Table2[Column1],"&lt;="&amp;Table2[[#This Row],[Column1]])-1</f>
        <v>4</v>
      </c>
    </row>
    <row r="1869" spans="1:31" x14ac:dyDescent="0.45">
      <c r="A1869" t="s">
        <v>293</v>
      </c>
      <c r="B1869" t="str">
        <f>_xlfn.TEXTBEFORE(Table2[[#This Row],[Kamp]]," - ")</f>
        <v>ÅFK</v>
      </c>
      <c r="C1869" t="str">
        <f>_xlfn.TEXTAFTER(Table2[[#This Row],[Kamp]],"- ")</f>
        <v>Aab</v>
      </c>
      <c r="D1869">
        <v>45010</v>
      </c>
      <c r="E1869">
        <v>69468</v>
      </c>
      <c r="F1869">
        <v>20222023</v>
      </c>
      <c r="G1869" t="s">
        <v>372</v>
      </c>
      <c r="H1869" t="s">
        <v>669</v>
      </c>
      <c r="I1869" t="s">
        <v>677</v>
      </c>
      <c r="J1869">
        <v>2</v>
      </c>
      <c r="K1869">
        <v>29501</v>
      </c>
      <c r="L1869">
        <v>1</v>
      </c>
      <c r="M1869" t="s">
        <v>630</v>
      </c>
      <c r="N1869" t="s">
        <v>175</v>
      </c>
      <c r="O1869" t="s">
        <v>289</v>
      </c>
      <c r="P1869">
        <v>15</v>
      </c>
      <c r="Q1869">
        <v>22</v>
      </c>
      <c r="R1869">
        <f>SUMIFS(Table2[number],Table2[Event],"Goal",Table2[H/U],"HOME",Table2[GameID],Table2[[#This Row],[GameID]],Table2[GameTime],"&lt;="&amp;Table2[[#This Row],[GameTime]])</f>
        <v>2</v>
      </c>
      <c r="S1869">
        <f>SUMIFS(Table2[number],Table2[Event],"Goal",Table2[H/U],"AWAY",Table2[GameID],Table2[[#This Row],[GameID]],Table2[GameTime],"&lt;="&amp;Table2[[#This Row],[GameTime]])</f>
        <v>3</v>
      </c>
      <c r="T1869" t="str">
        <f>IF(Table2[[#This Row],[Event]]="Goal",Table2[[#This Row],[Hscore]]&amp;"-"&amp;Table2[[#This Row],[Uscore]],"")</f>
        <v>2-3</v>
      </c>
      <c r="U1869">
        <v>1908</v>
      </c>
      <c r="V1869" s="1">
        <f>Table2[[#This Row],[GameTime]]-(Table2[[#This Row],[period]]-1)*1200</f>
        <v>708</v>
      </c>
      <c r="W1869" s="1">
        <f>ROUNDDOWN(Table2[[#This Row],[Time]]/60,0)</f>
        <v>11</v>
      </c>
      <c r="X1869" s="1">
        <f>ROUNDDOWN((Table2[[#This Row],[Time]]/60-Table2[[#This Row],[Time2]])*60,0)</f>
        <v>48</v>
      </c>
      <c r="Y1869" s="1">
        <f>IF(Table2[[#This Row],[Time2]]&lt;10,0&amp;Table2[[#This Row],[Time2]],Table2[[#This Row],[Time2]])</f>
        <v>11</v>
      </c>
      <c r="Z1869" s="1">
        <f>IF(Table2[[#This Row],[Time3]]&lt;10,0&amp;Table2[[#This Row],[Time3]],Table2[[#This Row],[Time3]])</f>
        <v>48</v>
      </c>
      <c r="AA1869" s="2" t="str">
        <f>Table2[[#This Row],[Time4]]&amp;":"&amp;Table2[[#This Row],[Time5]]</f>
        <v>11:48</v>
      </c>
      <c r="AB1869" s="1" t="str" cm="1">
        <f t="array" ref="AB1869">IFERROR(IF(Table2[[#This Row],[code]]="","",_xlfn.IFS(AND(Table2[[#This Row],[code]]&lt;400,Table2[[#This Row],[code]]&lt;&gt;""),2,Table2[[#This Row],[code]]&gt;500,4)),"")</f>
        <v/>
      </c>
      <c r="AC1869" s="1" t="str">
        <f>IF(Table2[[#This Row],[Event]]="Penalty",Table2[[#This Row],[number]],IF(Table2[[#This Row],[Event]]="Time-Out",401,""))</f>
        <v/>
      </c>
      <c r="AD1869" s="1">
        <f>ROW(A1868)</f>
        <v>1868</v>
      </c>
      <c r="AE1869" s="1">
        <f>COUNTIFS(Table2[GameID],Table2[[#This Row],[GameID]],Table2[Column1],"&lt;="&amp;Table2[[#This Row],[Column1]])-1</f>
        <v>5</v>
      </c>
    </row>
    <row r="1870" spans="1:31" x14ac:dyDescent="0.45">
      <c r="A1870" t="s">
        <v>293</v>
      </c>
      <c r="B1870" t="str">
        <f>_xlfn.TEXTBEFORE(Table2[[#This Row],[Kamp]]," - ")</f>
        <v>ÅFK</v>
      </c>
      <c r="C1870" t="str">
        <f>_xlfn.TEXTAFTER(Table2[[#This Row],[Kamp]],"- ")</f>
        <v>Aab</v>
      </c>
      <c r="D1870">
        <v>45010</v>
      </c>
      <c r="E1870">
        <v>69468</v>
      </c>
      <c r="F1870">
        <v>20222023</v>
      </c>
      <c r="G1870" t="s">
        <v>372</v>
      </c>
      <c r="H1870" t="s">
        <v>666</v>
      </c>
      <c r="I1870" t="s">
        <v>678</v>
      </c>
      <c r="J1870">
        <v>2</v>
      </c>
      <c r="K1870">
        <v>29503</v>
      </c>
      <c r="L1870">
        <v>1</v>
      </c>
      <c r="M1870" t="s">
        <v>630</v>
      </c>
      <c r="N1870" t="s">
        <v>151</v>
      </c>
      <c r="O1870" t="s">
        <v>634</v>
      </c>
      <c r="P1870">
        <v>8</v>
      </c>
      <c r="Q1870" t="s">
        <v>634</v>
      </c>
      <c r="R1870">
        <f>SUMIFS(Table2[number],Table2[Event],"Goal",Table2[H/U],"HOME",Table2[GameID],Table2[[#This Row],[GameID]],Table2[GameTime],"&lt;="&amp;Table2[[#This Row],[GameTime]])</f>
        <v>3</v>
      </c>
      <c r="S1870">
        <f>SUMIFS(Table2[number],Table2[Event],"Goal",Table2[H/U],"AWAY",Table2[GameID],Table2[[#This Row],[GameID]],Table2[GameTime],"&lt;="&amp;Table2[[#This Row],[GameTime]])</f>
        <v>3</v>
      </c>
      <c r="T1870" t="str">
        <f>IF(Table2[[#This Row],[Event]]="Goal",Table2[[#This Row],[Hscore]]&amp;"-"&amp;Table2[[#This Row],[Uscore]],"")</f>
        <v>3-3</v>
      </c>
      <c r="U1870">
        <v>2294</v>
      </c>
      <c r="V1870" s="1">
        <f>Table2[[#This Row],[GameTime]]-(Table2[[#This Row],[period]]-1)*1200</f>
        <v>1094</v>
      </c>
      <c r="W1870" s="1">
        <f>ROUNDDOWN(Table2[[#This Row],[Time]]/60,0)</f>
        <v>18</v>
      </c>
      <c r="X1870" s="1">
        <f>ROUNDDOWN((Table2[[#This Row],[Time]]/60-Table2[[#This Row],[Time2]])*60,0)</f>
        <v>14</v>
      </c>
      <c r="Y1870" s="1">
        <f>IF(Table2[[#This Row],[Time2]]&lt;10,0&amp;Table2[[#This Row],[Time2]],Table2[[#This Row],[Time2]])</f>
        <v>18</v>
      </c>
      <c r="Z1870" s="1">
        <f>IF(Table2[[#This Row],[Time3]]&lt;10,0&amp;Table2[[#This Row],[Time3]],Table2[[#This Row],[Time3]])</f>
        <v>14</v>
      </c>
      <c r="AA1870" s="2" t="str">
        <f>Table2[[#This Row],[Time4]]&amp;":"&amp;Table2[[#This Row],[Time5]]</f>
        <v>18:14</v>
      </c>
      <c r="AB1870" s="1" t="str" cm="1">
        <f t="array" ref="AB1870">IFERROR(IF(Table2[[#This Row],[code]]="","",_xlfn.IFS(AND(Table2[[#This Row],[code]]&lt;400,Table2[[#This Row],[code]]&lt;&gt;""),2,Table2[[#This Row],[code]]&gt;500,4)),"")</f>
        <v/>
      </c>
      <c r="AC1870" s="1" t="str">
        <f>IF(Table2[[#This Row],[Event]]="Penalty",Table2[[#This Row],[number]],IF(Table2[[#This Row],[Event]]="Time-Out",401,""))</f>
        <v/>
      </c>
      <c r="AD1870" s="1">
        <f>ROW(A1869)</f>
        <v>1869</v>
      </c>
      <c r="AE1870" s="1">
        <f>COUNTIFS(Table2[GameID],Table2[[#This Row],[GameID]],Table2[Column1],"&lt;="&amp;Table2[[#This Row],[Column1]])-1</f>
        <v>6</v>
      </c>
    </row>
    <row r="1871" spans="1:31" x14ac:dyDescent="0.45">
      <c r="A1871" t="s">
        <v>293</v>
      </c>
      <c r="B1871" t="str">
        <f>_xlfn.TEXTBEFORE(Table2[[#This Row],[Kamp]]," - ")</f>
        <v>ÅFK</v>
      </c>
      <c r="C1871" t="str">
        <f>_xlfn.TEXTAFTER(Table2[[#This Row],[Kamp]],"- ")</f>
        <v>Aab</v>
      </c>
      <c r="D1871">
        <v>45010</v>
      </c>
      <c r="E1871">
        <v>69468</v>
      </c>
      <c r="F1871">
        <v>20222023</v>
      </c>
      <c r="G1871" t="s">
        <v>372</v>
      </c>
      <c r="H1871" t="s">
        <v>666</v>
      </c>
      <c r="I1871" t="s">
        <v>678</v>
      </c>
      <c r="J1871">
        <v>2</v>
      </c>
      <c r="K1871">
        <v>29503</v>
      </c>
      <c r="L1871">
        <v>1</v>
      </c>
      <c r="M1871" t="s">
        <v>630</v>
      </c>
      <c r="N1871" t="s">
        <v>151</v>
      </c>
      <c r="O1871" t="s">
        <v>634</v>
      </c>
      <c r="P1871">
        <v>8</v>
      </c>
      <c r="Q1871" t="s">
        <v>634</v>
      </c>
      <c r="R1871">
        <f>SUMIFS(Table2[number],Table2[Event],"Goal",Table2[H/U],"HOME",Table2[GameID],Table2[[#This Row],[GameID]],Table2[GameTime],"&lt;="&amp;Table2[[#This Row],[GameTime]])</f>
        <v>4</v>
      </c>
      <c r="S1871">
        <f>SUMIFS(Table2[number],Table2[Event],"Goal",Table2[H/U],"AWAY",Table2[GameID],Table2[[#This Row],[GameID]],Table2[GameTime],"&lt;="&amp;Table2[[#This Row],[GameTime]])</f>
        <v>3</v>
      </c>
      <c r="T1871" t="str">
        <f>IF(Table2[[#This Row],[Event]]="Goal",Table2[[#This Row],[Hscore]]&amp;"-"&amp;Table2[[#This Row],[Uscore]],"")</f>
        <v>4-3</v>
      </c>
      <c r="U1871">
        <v>2397</v>
      </c>
      <c r="V1871" s="1">
        <f>Table2[[#This Row],[GameTime]]-(Table2[[#This Row],[period]]-1)*1200</f>
        <v>1197</v>
      </c>
      <c r="W1871" s="1">
        <f>ROUNDDOWN(Table2[[#This Row],[Time]]/60,0)</f>
        <v>19</v>
      </c>
      <c r="X1871" s="1">
        <f>ROUNDDOWN((Table2[[#This Row],[Time]]/60-Table2[[#This Row],[Time2]])*60,0)</f>
        <v>57</v>
      </c>
      <c r="Y1871" s="1">
        <f>IF(Table2[[#This Row],[Time2]]&lt;10,0&amp;Table2[[#This Row],[Time2]],Table2[[#This Row],[Time2]])</f>
        <v>19</v>
      </c>
      <c r="Z1871" s="1">
        <f>IF(Table2[[#This Row],[Time3]]&lt;10,0&amp;Table2[[#This Row],[Time3]],Table2[[#This Row],[Time3]])</f>
        <v>57</v>
      </c>
      <c r="AA1871" s="2" t="str">
        <f>Table2[[#This Row],[Time4]]&amp;":"&amp;Table2[[#This Row],[Time5]]</f>
        <v>19:57</v>
      </c>
      <c r="AB1871" s="1" t="str" cm="1">
        <f t="array" ref="AB1871">IFERROR(IF(Table2[[#This Row],[code]]="","",_xlfn.IFS(AND(Table2[[#This Row],[code]]&lt;400,Table2[[#This Row],[code]]&lt;&gt;""),2,Table2[[#This Row],[code]]&gt;500,4)),"")</f>
        <v/>
      </c>
      <c r="AC1871" s="1" t="str">
        <f>IF(Table2[[#This Row],[Event]]="Penalty",Table2[[#This Row],[number]],IF(Table2[[#This Row],[Event]]="Time-Out",401,""))</f>
        <v/>
      </c>
      <c r="AD1871" s="1">
        <f>ROW(A1870)</f>
        <v>1870</v>
      </c>
      <c r="AE1871" s="1">
        <f>COUNTIFS(Table2[GameID],Table2[[#This Row],[GameID]],Table2[Column1],"&lt;="&amp;Table2[[#This Row],[Column1]])-1</f>
        <v>7</v>
      </c>
    </row>
    <row r="1872" spans="1:31" x14ac:dyDescent="0.45">
      <c r="A1872" t="s">
        <v>293</v>
      </c>
      <c r="B1872" t="str">
        <f>_xlfn.TEXTBEFORE(Table2[[#This Row],[Kamp]]," - ")</f>
        <v>ÅFK</v>
      </c>
      <c r="C1872" t="str">
        <f>_xlfn.TEXTAFTER(Table2[[#This Row],[Kamp]],"- ")</f>
        <v>Aab</v>
      </c>
      <c r="D1872">
        <v>45010</v>
      </c>
      <c r="E1872">
        <v>69468</v>
      </c>
      <c r="F1872">
        <v>20222023</v>
      </c>
      <c r="G1872" t="s">
        <v>372</v>
      </c>
      <c r="H1872" t="s">
        <v>669</v>
      </c>
      <c r="I1872" t="s">
        <v>677</v>
      </c>
      <c r="J1872">
        <v>3</v>
      </c>
      <c r="K1872">
        <v>29501</v>
      </c>
      <c r="L1872">
        <v>1</v>
      </c>
      <c r="M1872" t="s">
        <v>630</v>
      </c>
      <c r="N1872" t="s">
        <v>175</v>
      </c>
      <c r="O1872" t="s">
        <v>180</v>
      </c>
      <c r="P1872">
        <v>15</v>
      </c>
      <c r="Q1872">
        <v>73</v>
      </c>
      <c r="R1872">
        <f>SUMIFS(Table2[number],Table2[Event],"Goal",Table2[H/U],"HOME",Table2[GameID],Table2[[#This Row],[GameID]],Table2[GameTime],"&lt;="&amp;Table2[[#This Row],[GameTime]])</f>
        <v>4</v>
      </c>
      <c r="S1872">
        <f>SUMIFS(Table2[number],Table2[Event],"Goal",Table2[H/U],"AWAY",Table2[GameID],Table2[[#This Row],[GameID]],Table2[GameTime],"&lt;="&amp;Table2[[#This Row],[GameTime]])</f>
        <v>4</v>
      </c>
      <c r="T1872" t="str">
        <f>IF(Table2[[#This Row],[Event]]="Goal",Table2[[#This Row],[Hscore]]&amp;"-"&amp;Table2[[#This Row],[Uscore]],"")</f>
        <v>4-4</v>
      </c>
      <c r="U1872">
        <v>2694</v>
      </c>
      <c r="V1872" s="1">
        <f>Table2[[#This Row],[GameTime]]-(Table2[[#This Row],[period]]-1)*1200</f>
        <v>294</v>
      </c>
      <c r="W1872" s="1">
        <f>ROUNDDOWN(Table2[[#This Row],[Time]]/60,0)</f>
        <v>4</v>
      </c>
      <c r="X1872" s="1">
        <f>ROUNDDOWN((Table2[[#This Row],[Time]]/60-Table2[[#This Row],[Time2]])*60,0)</f>
        <v>54</v>
      </c>
      <c r="Y1872" s="1" t="str">
        <f>IF(Table2[[#This Row],[Time2]]&lt;10,0&amp;Table2[[#This Row],[Time2]],Table2[[#This Row],[Time2]])</f>
        <v>04</v>
      </c>
      <c r="Z1872" s="1">
        <f>IF(Table2[[#This Row],[Time3]]&lt;10,0&amp;Table2[[#This Row],[Time3]],Table2[[#This Row],[Time3]])</f>
        <v>54</v>
      </c>
      <c r="AA1872" s="2" t="str">
        <f>Table2[[#This Row],[Time4]]&amp;":"&amp;Table2[[#This Row],[Time5]]</f>
        <v>04:54</v>
      </c>
      <c r="AB1872" s="1" t="str" cm="1">
        <f t="array" ref="AB1872">IFERROR(IF(Table2[[#This Row],[code]]="","",_xlfn.IFS(AND(Table2[[#This Row],[code]]&lt;400,Table2[[#This Row],[code]]&lt;&gt;""),2,Table2[[#This Row],[code]]&gt;500,4)),"")</f>
        <v/>
      </c>
      <c r="AC1872" s="1" t="str">
        <f>IF(Table2[[#This Row],[Event]]="Penalty",Table2[[#This Row],[number]],IF(Table2[[#This Row],[Event]]="Time-Out",401,""))</f>
        <v/>
      </c>
      <c r="AD1872" s="1">
        <f>ROW(A1871)</f>
        <v>1871</v>
      </c>
      <c r="AE1872" s="1">
        <f>COUNTIFS(Table2[GameID],Table2[[#This Row],[GameID]],Table2[Column1],"&lt;="&amp;Table2[[#This Row],[Column1]])-1</f>
        <v>8</v>
      </c>
    </row>
    <row r="1873" spans="1:31" x14ac:dyDescent="0.45">
      <c r="A1873" t="s">
        <v>293</v>
      </c>
      <c r="B1873" t="str">
        <f>_xlfn.TEXTBEFORE(Table2[[#This Row],[Kamp]]," - ")</f>
        <v>ÅFK</v>
      </c>
      <c r="C1873" t="str">
        <f>_xlfn.TEXTAFTER(Table2[[#This Row],[Kamp]],"- ")</f>
        <v>Aab</v>
      </c>
      <c r="D1873">
        <v>45010</v>
      </c>
      <c r="E1873">
        <v>69468</v>
      </c>
      <c r="F1873">
        <v>20222023</v>
      </c>
      <c r="G1873" t="s">
        <v>372</v>
      </c>
      <c r="H1873" t="s">
        <v>669</v>
      </c>
      <c r="I1873" t="s">
        <v>677</v>
      </c>
      <c r="J1873">
        <v>3</v>
      </c>
      <c r="K1873">
        <v>29501</v>
      </c>
      <c r="L1873">
        <v>1</v>
      </c>
      <c r="M1873" t="s">
        <v>630</v>
      </c>
      <c r="N1873" t="s">
        <v>172</v>
      </c>
      <c r="O1873" t="s">
        <v>175</v>
      </c>
      <c r="P1873">
        <v>10</v>
      </c>
      <c r="Q1873">
        <v>15</v>
      </c>
      <c r="R1873">
        <f>SUMIFS(Table2[number],Table2[Event],"Goal",Table2[H/U],"HOME",Table2[GameID],Table2[[#This Row],[GameID]],Table2[GameTime],"&lt;="&amp;Table2[[#This Row],[GameTime]])</f>
        <v>4</v>
      </c>
      <c r="S1873">
        <f>SUMIFS(Table2[number],Table2[Event],"Goal",Table2[H/U],"AWAY",Table2[GameID],Table2[[#This Row],[GameID]],Table2[GameTime],"&lt;="&amp;Table2[[#This Row],[GameTime]])</f>
        <v>5</v>
      </c>
      <c r="T1873" t="str">
        <f>IF(Table2[[#This Row],[Event]]="Goal",Table2[[#This Row],[Hscore]]&amp;"-"&amp;Table2[[#This Row],[Uscore]],"")</f>
        <v>4-5</v>
      </c>
      <c r="U1873">
        <v>2719</v>
      </c>
      <c r="V1873" s="1">
        <f>Table2[[#This Row],[GameTime]]-(Table2[[#This Row],[period]]-1)*1200</f>
        <v>319</v>
      </c>
      <c r="W1873" s="1">
        <f>ROUNDDOWN(Table2[[#This Row],[Time]]/60,0)</f>
        <v>5</v>
      </c>
      <c r="X1873" s="1">
        <f>ROUNDDOWN((Table2[[#This Row],[Time]]/60-Table2[[#This Row],[Time2]])*60,0)</f>
        <v>19</v>
      </c>
      <c r="Y1873" s="1" t="str">
        <f>IF(Table2[[#This Row],[Time2]]&lt;10,0&amp;Table2[[#This Row],[Time2]],Table2[[#This Row],[Time2]])</f>
        <v>05</v>
      </c>
      <c r="Z1873" s="1">
        <f>IF(Table2[[#This Row],[Time3]]&lt;10,0&amp;Table2[[#This Row],[Time3]],Table2[[#This Row],[Time3]])</f>
        <v>19</v>
      </c>
      <c r="AA1873" s="2" t="str">
        <f>Table2[[#This Row],[Time4]]&amp;":"&amp;Table2[[#This Row],[Time5]]</f>
        <v>05:19</v>
      </c>
      <c r="AB1873" s="1" t="str" cm="1">
        <f t="array" ref="AB1873">IFERROR(IF(Table2[[#This Row],[code]]="","",_xlfn.IFS(AND(Table2[[#This Row],[code]]&lt;400,Table2[[#This Row],[code]]&lt;&gt;""),2,Table2[[#This Row],[code]]&gt;500,4)),"")</f>
        <v/>
      </c>
      <c r="AC1873" s="1" t="str">
        <f>IF(Table2[[#This Row],[Event]]="Penalty",Table2[[#This Row],[number]],IF(Table2[[#This Row],[Event]]="Time-Out",401,""))</f>
        <v/>
      </c>
      <c r="AD1873" s="1">
        <f>ROW(A1872)</f>
        <v>1872</v>
      </c>
      <c r="AE1873" s="1">
        <f>COUNTIFS(Table2[GameID],Table2[[#This Row],[GameID]],Table2[Column1],"&lt;="&amp;Table2[[#This Row],[Column1]])-1</f>
        <v>9</v>
      </c>
    </row>
    <row r="1874" spans="1:31" x14ac:dyDescent="0.45">
      <c r="A1874" t="s">
        <v>293</v>
      </c>
      <c r="B1874" t="str">
        <f>_xlfn.TEXTBEFORE(Table2[[#This Row],[Kamp]]," - ")</f>
        <v>ÅFK</v>
      </c>
      <c r="C1874" t="str">
        <f>_xlfn.TEXTAFTER(Table2[[#This Row],[Kamp]],"- ")</f>
        <v>Aab</v>
      </c>
      <c r="D1874">
        <v>45010</v>
      </c>
      <c r="E1874">
        <v>69468</v>
      </c>
      <c r="F1874">
        <v>20222023</v>
      </c>
      <c r="G1874" t="s">
        <v>372</v>
      </c>
      <c r="H1874" t="s">
        <v>669</v>
      </c>
      <c r="I1874" t="s">
        <v>677</v>
      </c>
      <c r="J1874">
        <v>3</v>
      </c>
      <c r="K1874">
        <v>29501</v>
      </c>
      <c r="L1874">
        <v>1</v>
      </c>
      <c r="M1874" t="s">
        <v>630</v>
      </c>
      <c r="N1874" t="s">
        <v>180</v>
      </c>
      <c r="O1874" t="s">
        <v>634</v>
      </c>
      <c r="P1874">
        <v>73</v>
      </c>
      <c r="Q1874" t="s">
        <v>634</v>
      </c>
      <c r="R1874">
        <f>SUMIFS(Table2[number],Table2[Event],"Goal",Table2[H/U],"HOME",Table2[GameID],Table2[[#This Row],[GameID]],Table2[GameTime],"&lt;="&amp;Table2[[#This Row],[GameTime]])</f>
        <v>4</v>
      </c>
      <c r="S1874">
        <f>SUMIFS(Table2[number],Table2[Event],"Goal",Table2[H/U],"AWAY",Table2[GameID],Table2[[#This Row],[GameID]],Table2[GameTime],"&lt;="&amp;Table2[[#This Row],[GameTime]])</f>
        <v>6</v>
      </c>
      <c r="T1874" t="str">
        <f>IF(Table2[[#This Row],[Event]]="Goal",Table2[[#This Row],[Hscore]]&amp;"-"&amp;Table2[[#This Row],[Uscore]],"")</f>
        <v>4-6</v>
      </c>
      <c r="U1874">
        <v>3122</v>
      </c>
      <c r="V1874" s="1">
        <f>Table2[[#This Row],[GameTime]]-(Table2[[#This Row],[period]]-1)*1200</f>
        <v>722</v>
      </c>
      <c r="W1874" s="1">
        <f>ROUNDDOWN(Table2[[#This Row],[Time]]/60,0)</f>
        <v>12</v>
      </c>
      <c r="X1874" s="1">
        <f>ROUNDDOWN((Table2[[#This Row],[Time]]/60-Table2[[#This Row],[Time2]])*60,0)</f>
        <v>1</v>
      </c>
      <c r="Y1874" s="1">
        <f>IF(Table2[[#This Row],[Time2]]&lt;10,0&amp;Table2[[#This Row],[Time2]],Table2[[#This Row],[Time2]])</f>
        <v>12</v>
      </c>
      <c r="Z1874" s="1" t="str">
        <f>IF(Table2[[#This Row],[Time3]]&lt;10,0&amp;Table2[[#This Row],[Time3]],Table2[[#This Row],[Time3]])</f>
        <v>01</v>
      </c>
      <c r="AA1874" s="2" t="str">
        <f>Table2[[#This Row],[Time4]]&amp;":"&amp;Table2[[#This Row],[Time5]]</f>
        <v>12:01</v>
      </c>
      <c r="AB1874" s="1" t="str" cm="1">
        <f t="array" ref="AB1874">IFERROR(IF(Table2[[#This Row],[code]]="","",_xlfn.IFS(AND(Table2[[#This Row],[code]]&lt;400,Table2[[#This Row],[code]]&lt;&gt;""),2,Table2[[#This Row],[code]]&gt;500,4)),"")</f>
        <v/>
      </c>
      <c r="AC1874" s="1" t="str">
        <f>IF(Table2[[#This Row],[Event]]="Penalty",Table2[[#This Row],[number]],IF(Table2[[#This Row],[Event]]="Time-Out",401,""))</f>
        <v/>
      </c>
      <c r="AD1874" s="1">
        <f>ROW(A1873)</f>
        <v>1873</v>
      </c>
      <c r="AE1874" s="1">
        <f>COUNTIFS(Table2[GameID],Table2[[#This Row],[GameID]],Table2[Column1],"&lt;="&amp;Table2[[#This Row],[Column1]])-1</f>
        <v>10</v>
      </c>
    </row>
    <row r="1875" spans="1:31" x14ac:dyDescent="0.45">
      <c r="A1875" t="s">
        <v>293</v>
      </c>
      <c r="B1875" t="str">
        <f>_xlfn.TEXTBEFORE(Table2[[#This Row],[Kamp]]," - ")</f>
        <v>ÅFK</v>
      </c>
      <c r="C1875" t="str">
        <f>_xlfn.TEXTAFTER(Table2[[#This Row],[Kamp]],"- ")</f>
        <v>Aab</v>
      </c>
      <c r="D1875">
        <v>45010</v>
      </c>
      <c r="E1875">
        <v>69468</v>
      </c>
      <c r="F1875">
        <v>20222023</v>
      </c>
      <c r="G1875" t="s">
        <v>372</v>
      </c>
      <c r="H1875" t="s">
        <v>666</v>
      </c>
      <c r="I1875" t="s">
        <v>678</v>
      </c>
      <c r="J1875">
        <v>3</v>
      </c>
      <c r="K1875">
        <v>29503</v>
      </c>
      <c r="L1875">
        <v>0</v>
      </c>
      <c r="M1875" t="s">
        <v>633</v>
      </c>
      <c r="N1875" t="s">
        <v>634</v>
      </c>
      <c r="O1875" t="s">
        <v>634</v>
      </c>
      <c r="P1875" t="s">
        <v>634</v>
      </c>
      <c r="Q1875" t="s">
        <v>634</v>
      </c>
      <c r="R1875">
        <f>SUMIFS(Table2[number],Table2[Event],"Goal",Table2[H/U],"HOME",Table2[GameID],Table2[[#This Row],[GameID]],Table2[GameTime],"&lt;="&amp;Table2[[#This Row],[GameTime]])</f>
        <v>4</v>
      </c>
      <c r="S1875">
        <f>SUMIFS(Table2[number],Table2[Event],"Goal",Table2[H/U],"AWAY",Table2[GameID],Table2[[#This Row],[GameID]],Table2[GameTime],"&lt;="&amp;Table2[[#This Row],[GameTime]])</f>
        <v>6</v>
      </c>
      <c r="T1875" t="str">
        <f>IF(Table2[[#This Row],[Event]]="Goal",Table2[[#This Row],[Hscore]]&amp;"-"&amp;Table2[[#This Row],[Uscore]],"")</f>
        <v/>
      </c>
      <c r="U1875">
        <v>3122</v>
      </c>
      <c r="V1875" s="1">
        <f>Table2[[#This Row],[GameTime]]-(Table2[[#This Row],[period]]-1)*1200</f>
        <v>722</v>
      </c>
      <c r="W1875" s="1">
        <f>ROUNDDOWN(Table2[[#This Row],[Time]]/60,0)</f>
        <v>12</v>
      </c>
      <c r="X1875" s="1">
        <f>ROUNDDOWN((Table2[[#This Row],[Time]]/60-Table2[[#This Row],[Time2]])*60,0)</f>
        <v>1</v>
      </c>
      <c r="Y1875" s="1">
        <f>IF(Table2[[#This Row],[Time2]]&lt;10,0&amp;Table2[[#This Row],[Time2]],Table2[[#This Row],[Time2]])</f>
        <v>12</v>
      </c>
      <c r="Z1875" s="1" t="str">
        <f>IF(Table2[[#This Row],[Time3]]&lt;10,0&amp;Table2[[#This Row],[Time3]],Table2[[#This Row],[Time3]])</f>
        <v>01</v>
      </c>
      <c r="AA1875" s="2" t="str">
        <f>Table2[[#This Row],[Time4]]&amp;":"&amp;Table2[[#This Row],[Time5]]</f>
        <v>12:01</v>
      </c>
      <c r="AB1875" s="1" t="str" cm="1">
        <f t="array" ref="AB1875">IFERROR(IF(Table2[[#This Row],[code]]="","",_xlfn.IFS(AND(Table2[[#This Row],[code]]&lt;400,Table2[[#This Row],[code]]&lt;&gt;""),2,Table2[[#This Row],[code]]&gt;500,4)),"")</f>
        <v/>
      </c>
      <c r="AC1875" s="1">
        <f>IF(Table2[[#This Row],[Event]]="Penalty",Table2[[#This Row],[number]],IF(Table2[[#This Row],[Event]]="Time-Out",401,""))</f>
        <v>401</v>
      </c>
      <c r="AD1875" s="1">
        <f>ROW(A1874)</f>
        <v>1874</v>
      </c>
      <c r="AE1875" s="1">
        <f>COUNTIFS(Table2[GameID],Table2[[#This Row],[GameID]],Table2[Column1],"&lt;="&amp;Table2[[#This Row],[Column1]])-1</f>
        <v>11</v>
      </c>
    </row>
    <row r="1876" spans="1:31" x14ac:dyDescent="0.45">
      <c r="A1876" t="s">
        <v>293</v>
      </c>
      <c r="B1876" t="str">
        <f>_xlfn.TEXTBEFORE(Table2[[#This Row],[Kamp]]," - ")</f>
        <v>ÅFK</v>
      </c>
      <c r="C1876" t="str">
        <f>_xlfn.TEXTAFTER(Table2[[#This Row],[Kamp]],"- ")</f>
        <v>Aab</v>
      </c>
      <c r="D1876">
        <v>45010</v>
      </c>
      <c r="E1876">
        <v>69468</v>
      </c>
      <c r="F1876">
        <v>20222023</v>
      </c>
      <c r="G1876" t="s">
        <v>372</v>
      </c>
      <c r="H1876" t="s">
        <v>669</v>
      </c>
      <c r="I1876" t="s">
        <v>677</v>
      </c>
      <c r="J1876">
        <v>3</v>
      </c>
      <c r="K1876">
        <v>29501</v>
      </c>
      <c r="L1876">
        <v>201</v>
      </c>
      <c r="M1876" t="s">
        <v>631</v>
      </c>
      <c r="N1876" t="s">
        <v>289</v>
      </c>
      <c r="O1876" t="s">
        <v>634</v>
      </c>
      <c r="P1876">
        <v>22</v>
      </c>
      <c r="Q1876" t="s">
        <v>634</v>
      </c>
      <c r="R1876">
        <f>SUMIFS(Table2[number],Table2[Event],"Goal",Table2[H/U],"HOME",Table2[GameID],Table2[[#This Row],[GameID]],Table2[GameTime],"&lt;="&amp;Table2[[#This Row],[GameTime]])</f>
        <v>4</v>
      </c>
      <c r="S1876">
        <f>SUMIFS(Table2[number],Table2[Event],"Goal",Table2[H/U],"AWAY",Table2[GameID],Table2[[#This Row],[GameID]],Table2[GameTime],"&lt;="&amp;Table2[[#This Row],[GameTime]])</f>
        <v>6</v>
      </c>
      <c r="T1876" t="str">
        <f>IF(Table2[[#This Row],[Event]]="Goal",Table2[[#This Row],[Hscore]]&amp;"-"&amp;Table2[[#This Row],[Uscore]],"")</f>
        <v/>
      </c>
      <c r="U1876">
        <v>3170</v>
      </c>
      <c r="V1876" s="1">
        <f>Table2[[#This Row],[GameTime]]-(Table2[[#This Row],[period]]-1)*1200</f>
        <v>770</v>
      </c>
      <c r="W1876" s="1">
        <f>ROUNDDOWN(Table2[[#This Row],[Time]]/60,0)</f>
        <v>12</v>
      </c>
      <c r="X1876" s="1">
        <f>ROUNDDOWN((Table2[[#This Row],[Time]]/60-Table2[[#This Row],[Time2]])*60,0)</f>
        <v>50</v>
      </c>
      <c r="Y1876" s="1">
        <f>IF(Table2[[#This Row],[Time2]]&lt;10,0&amp;Table2[[#This Row],[Time2]],Table2[[#This Row],[Time2]])</f>
        <v>12</v>
      </c>
      <c r="Z1876" s="1">
        <f>IF(Table2[[#This Row],[Time3]]&lt;10,0&amp;Table2[[#This Row],[Time3]],Table2[[#This Row],[Time3]])</f>
        <v>50</v>
      </c>
      <c r="AA1876" s="2" t="str">
        <f>Table2[[#This Row],[Time4]]&amp;":"&amp;Table2[[#This Row],[Time5]]</f>
        <v>12:50</v>
      </c>
      <c r="AB1876" s="1" cm="1">
        <f t="array" ref="AB1876">IFERROR(IF(Table2[[#This Row],[code]]="","",_xlfn.IFS(AND(Table2[[#This Row],[code]]&lt;400,Table2[[#This Row],[code]]&lt;&gt;""),2,Table2[[#This Row],[code]]&gt;500,4)),"")</f>
        <v>2</v>
      </c>
      <c r="AC1876" s="1">
        <f>IF(Table2[[#This Row],[Event]]="Penalty",Table2[[#This Row],[number]],IF(Table2[[#This Row],[Event]]="Time-Out",401,""))</f>
        <v>201</v>
      </c>
      <c r="AD1876" s="1">
        <f>ROW(A1875)</f>
        <v>1875</v>
      </c>
      <c r="AE1876" s="1">
        <f>COUNTIFS(Table2[GameID],Table2[[#This Row],[GameID]],Table2[Column1],"&lt;="&amp;Table2[[#This Row],[Column1]])-1</f>
        <v>12</v>
      </c>
    </row>
    <row r="1877" spans="1:31" x14ac:dyDescent="0.45">
      <c r="A1877" t="s">
        <v>293</v>
      </c>
      <c r="B1877" t="str">
        <f>_xlfn.TEXTBEFORE(Table2[[#This Row],[Kamp]]," - ")</f>
        <v>ÅFK</v>
      </c>
      <c r="C1877" t="str">
        <f>_xlfn.TEXTAFTER(Table2[[#This Row],[Kamp]],"- ")</f>
        <v>Aab</v>
      </c>
      <c r="D1877">
        <v>45010</v>
      </c>
      <c r="E1877">
        <v>69468</v>
      </c>
      <c r="F1877">
        <v>20222023</v>
      </c>
      <c r="G1877" t="s">
        <v>372</v>
      </c>
      <c r="H1877" t="s">
        <v>669</v>
      </c>
      <c r="I1877" t="s">
        <v>677</v>
      </c>
      <c r="J1877">
        <v>3</v>
      </c>
      <c r="K1877">
        <v>29501</v>
      </c>
      <c r="L1877">
        <v>205</v>
      </c>
      <c r="M1877" t="s">
        <v>631</v>
      </c>
      <c r="N1877" t="s">
        <v>172</v>
      </c>
      <c r="O1877" t="s">
        <v>634</v>
      </c>
      <c r="P1877">
        <v>10</v>
      </c>
      <c r="Q1877" t="s">
        <v>634</v>
      </c>
      <c r="R1877">
        <f>SUMIFS(Table2[number],Table2[Event],"Goal",Table2[H/U],"HOME",Table2[GameID],Table2[[#This Row],[GameID]],Table2[GameTime],"&lt;="&amp;Table2[[#This Row],[GameTime]])</f>
        <v>4</v>
      </c>
      <c r="S1877">
        <f>SUMIFS(Table2[number],Table2[Event],"Goal",Table2[H/U],"AWAY",Table2[GameID],Table2[[#This Row],[GameID]],Table2[GameTime],"&lt;="&amp;Table2[[#This Row],[GameTime]])</f>
        <v>6</v>
      </c>
      <c r="T1877" t="str">
        <f>IF(Table2[[#This Row],[Event]]="Goal",Table2[[#This Row],[Hscore]]&amp;"-"&amp;Table2[[#This Row],[Uscore]],"")</f>
        <v/>
      </c>
      <c r="U1877">
        <v>3376</v>
      </c>
      <c r="V1877" s="1">
        <f>Table2[[#This Row],[GameTime]]-(Table2[[#This Row],[period]]-1)*1200</f>
        <v>976</v>
      </c>
      <c r="W1877" s="1">
        <f>ROUNDDOWN(Table2[[#This Row],[Time]]/60,0)</f>
        <v>16</v>
      </c>
      <c r="X1877" s="1">
        <f>ROUNDDOWN((Table2[[#This Row],[Time]]/60-Table2[[#This Row],[Time2]])*60,0)</f>
        <v>15</v>
      </c>
      <c r="Y1877" s="1">
        <f>IF(Table2[[#This Row],[Time2]]&lt;10,0&amp;Table2[[#This Row],[Time2]],Table2[[#This Row],[Time2]])</f>
        <v>16</v>
      </c>
      <c r="Z1877" s="1">
        <f>IF(Table2[[#This Row],[Time3]]&lt;10,0&amp;Table2[[#This Row],[Time3]],Table2[[#This Row],[Time3]])</f>
        <v>15</v>
      </c>
      <c r="AA1877" s="2" t="str">
        <f>Table2[[#This Row],[Time4]]&amp;":"&amp;Table2[[#This Row],[Time5]]</f>
        <v>16:15</v>
      </c>
      <c r="AB1877" s="1" cm="1">
        <f t="array" ref="AB1877">IFERROR(IF(Table2[[#This Row],[code]]="","",_xlfn.IFS(AND(Table2[[#This Row],[code]]&lt;400,Table2[[#This Row],[code]]&lt;&gt;""),2,Table2[[#This Row],[code]]&gt;500,4)),"")</f>
        <v>2</v>
      </c>
      <c r="AC1877" s="1">
        <f>IF(Table2[[#This Row],[Event]]="Penalty",Table2[[#This Row],[number]],IF(Table2[[#This Row],[Event]]="Time-Out",401,""))</f>
        <v>205</v>
      </c>
      <c r="AD1877" s="1">
        <f>ROW(A1876)</f>
        <v>1876</v>
      </c>
      <c r="AE1877" s="1">
        <f>COUNTIFS(Table2[GameID],Table2[[#This Row],[GameID]],Table2[Column1],"&lt;="&amp;Table2[[#This Row],[Column1]])-1</f>
        <v>13</v>
      </c>
    </row>
    <row r="1878" spans="1:31" x14ac:dyDescent="0.45">
      <c r="A1878" t="s">
        <v>293</v>
      </c>
      <c r="B1878" t="str">
        <f>_xlfn.TEXTBEFORE(Table2[[#This Row],[Kamp]]," - ")</f>
        <v>ÅFK</v>
      </c>
      <c r="C1878" t="str">
        <f>_xlfn.TEXTAFTER(Table2[[#This Row],[Kamp]],"- ")</f>
        <v>Aab</v>
      </c>
      <c r="D1878">
        <v>45010</v>
      </c>
      <c r="E1878">
        <v>69468</v>
      </c>
      <c r="F1878">
        <v>20222023</v>
      </c>
      <c r="G1878" t="s">
        <v>372</v>
      </c>
      <c r="H1878" t="s">
        <v>669</v>
      </c>
      <c r="I1878" t="s">
        <v>677</v>
      </c>
      <c r="J1878">
        <v>3</v>
      </c>
      <c r="K1878">
        <v>29501</v>
      </c>
      <c r="L1878">
        <v>1</v>
      </c>
      <c r="M1878" t="s">
        <v>630</v>
      </c>
      <c r="N1878" t="s">
        <v>172</v>
      </c>
      <c r="O1878" t="s">
        <v>175</v>
      </c>
      <c r="P1878">
        <v>10</v>
      </c>
      <c r="Q1878">
        <v>15</v>
      </c>
      <c r="R1878">
        <f>SUMIFS(Table2[number],Table2[Event],"Goal",Table2[H/U],"HOME",Table2[GameID],Table2[[#This Row],[GameID]],Table2[GameTime],"&lt;="&amp;Table2[[#This Row],[GameTime]])</f>
        <v>4</v>
      </c>
      <c r="S1878">
        <f>SUMIFS(Table2[number],Table2[Event],"Goal",Table2[H/U],"AWAY",Table2[GameID],Table2[[#This Row],[GameID]],Table2[GameTime],"&lt;="&amp;Table2[[#This Row],[GameTime]])</f>
        <v>7</v>
      </c>
      <c r="T1878" t="str">
        <f>IF(Table2[[#This Row],[Event]]="Goal",Table2[[#This Row],[Hscore]]&amp;"-"&amp;Table2[[#This Row],[Uscore]],"")</f>
        <v>4-7</v>
      </c>
      <c r="U1878">
        <v>3413</v>
      </c>
      <c r="V1878" s="1">
        <f>Table2[[#This Row],[GameTime]]-(Table2[[#This Row],[period]]-1)*1200</f>
        <v>1013</v>
      </c>
      <c r="W1878" s="1">
        <f>ROUNDDOWN(Table2[[#This Row],[Time]]/60,0)</f>
        <v>16</v>
      </c>
      <c r="X1878" s="1">
        <f>ROUNDDOWN((Table2[[#This Row],[Time]]/60-Table2[[#This Row],[Time2]])*60,0)</f>
        <v>53</v>
      </c>
      <c r="Y1878" s="1">
        <f>IF(Table2[[#This Row],[Time2]]&lt;10,0&amp;Table2[[#This Row],[Time2]],Table2[[#This Row],[Time2]])</f>
        <v>16</v>
      </c>
      <c r="Z1878" s="1">
        <f>IF(Table2[[#This Row],[Time3]]&lt;10,0&amp;Table2[[#This Row],[Time3]],Table2[[#This Row],[Time3]])</f>
        <v>53</v>
      </c>
      <c r="AA1878" s="2" t="str">
        <f>Table2[[#This Row],[Time4]]&amp;":"&amp;Table2[[#This Row],[Time5]]</f>
        <v>16:53</v>
      </c>
      <c r="AB1878" s="1" t="str" cm="1">
        <f t="array" ref="AB1878">IFERROR(IF(Table2[[#This Row],[code]]="","",_xlfn.IFS(AND(Table2[[#This Row],[code]]&lt;400,Table2[[#This Row],[code]]&lt;&gt;""),2,Table2[[#This Row],[code]]&gt;500,4)),"")</f>
        <v/>
      </c>
      <c r="AC1878" s="1" t="str">
        <f>IF(Table2[[#This Row],[Event]]="Penalty",Table2[[#This Row],[number]],IF(Table2[[#This Row],[Event]]="Time-Out",401,""))</f>
        <v/>
      </c>
      <c r="AD1878" s="1">
        <f>ROW(A1877)</f>
        <v>1877</v>
      </c>
      <c r="AE1878" s="1">
        <f>COUNTIFS(Table2[GameID],Table2[[#This Row],[GameID]],Table2[Column1],"&lt;="&amp;Table2[[#This Row],[Column1]])-1</f>
        <v>14</v>
      </c>
    </row>
    <row r="1879" spans="1:31" x14ac:dyDescent="0.45">
      <c r="A1879" t="s">
        <v>293</v>
      </c>
      <c r="B1879" t="str">
        <f>_xlfn.TEXTBEFORE(Table2[[#This Row],[Kamp]]," - ")</f>
        <v>ÅFK</v>
      </c>
      <c r="C1879" t="str">
        <f>_xlfn.TEXTAFTER(Table2[[#This Row],[Kamp]],"- ")</f>
        <v>Aab</v>
      </c>
      <c r="D1879">
        <v>45010</v>
      </c>
      <c r="E1879">
        <v>69468</v>
      </c>
      <c r="F1879">
        <v>20222023</v>
      </c>
      <c r="G1879" t="s">
        <v>372</v>
      </c>
      <c r="H1879" t="s">
        <v>669</v>
      </c>
      <c r="I1879" t="s">
        <v>677</v>
      </c>
      <c r="J1879">
        <v>3</v>
      </c>
      <c r="K1879">
        <v>29501</v>
      </c>
      <c r="L1879">
        <v>219</v>
      </c>
      <c r="M1879" t="s">
        <v>631</v>
      </c>
      <c r="N1879" t="s">
        <v>172</v>
      </c>
      <c r="O1879" t="s">
        <v>634</v>
      </c>
      <c r="P1879">
        <v>10</v>
      </c>
      <c r="Q1879" t="s">
        <v>634</v>
      </c>
      <c r="R1879">
        <f>SUMIFS(Table2[number],Table2[Event],"Goal",Table2[H/U],"HOME",Table2[GameID],Table2[[#This Row],[GameID]],Table2[GameTime],"&lt;="&amp;Table2[[#This Row],[GameTime]])</f>
        <v>4</v>
      </c>
      <c r="S1879">
        <f>SUMIFS(Table2[number],Table2[Event],"Goal",Table2[H/U],"AWAY",Table2[GameID],Table2[[#This Row],[GameID]],Table2[GameTime],"&lt;="&amp;Table2[[#This Row],[GameTime]])</f>
        <v>7</v>
      </c>
      <c r="T1879" t="str">
        <f>IF(Table2[[#This Row],[Event]]="Goal",Table2[[#This Row],[Hscore]]&amp;"-"&amp;Table2[[#This Row],[Uscore]],"")</f>
        <v/>
      </c>
      <c r="U1879">
        <v>3413</v>
      </c>
      <c r="V1879" s="1">
        <f>Table2[[#This Row],[GameTime]]-(Table2[[#This Row],[period]]-1)*1200</f>
        <v>1013</v>
      </c>
      <c r="W1879" s="1">
        <f>ROUNDDOWN(Table2[[#This Row],[Time]]/60,0)</f>
        <v>16</v>
      </c>
      <c r="X1879" s="1">
        <f>ROUNDDOWN((Table2[[#This Row],[Time]]/60-Table2[[#This Row],[Time2]])*60,0)</f>
        <v>53</v>
      </c>
      <c r="Y1879" s="1">
        <f>IF(Table2[[#This Row],[Time2]]&lt;10,0&amp;Table2[[#This Row],[Time2]],Table2[[#This Row],[Time2]])</f>
        <v>16</v>
      </c>
      <c r="Z1879" s="1">
        <f>IF(Table2[[#This Row],[Time3]]&lt;10,0&amp;Table2[[#This Row],[Time3]],Table2[[#This Row],[Time3]])</f>
        <v>53</v>
      </c>
      <c r="AA1879" s="2" t="str">
        <f>Table2[[#This Row],[Time4]]&amp;":"&amp;Table2[[#This Row],[Time5]]</f>
        <v>16:53</v>
      </c>
      <c r="AB1879" s="1" cm="1">
        <f t="array" ref="AB1879">IFERROR(IF(Table2[[#This Row],[code]]="","",_xlfn.IFS(AND(Table2[[#This Row],[code]]&lt;400,Table2[[#This Row],[code]]&lt;&gt;""),2,Table2[[#This Row],[code]]&gt;500,4)),"")</f>
        <v>2</v>
      </c>
      <c r="AC1879" s="1">
        <f>IF(Table2[[#This Row],[Event]]="Penalty",Table2[[#This Row],[number]],IF(Table2[[#This Row],[Event]]="Time-Out",401,""))</f>
        <v>219</v>
      </c>
      <c r="AD1879" s="1">
        <f>ROW(A1878)</f>
        <v>1878</v>
      </c>
      <c r="AE1879" s="1">
        <f>COUNTIFS(Table2[GameID],Table2[[#This Row],[GameID]],Table2[Column1],"&lt;="&amp;Table2[[#This Row],[Column1]])-1</f>
        <v>15</v>
      </c>
    </row>
    <row r="1880" spans="1:31" x14ac:dyDescent="0.45">
      <c r="A1880" t="s">
        <v>293</v>
      </c>
      <c r="B1880" t="str">
        <f>_xlfn.TEXTBEFORE(Table2[[#This Row],[Kamp]]," - ")</f>
        <v>ÅFK</v>
      </c>
      <c r="C1880" t="str">
        <f>_xlfn.TEXTAFTER(Table2[[#This Row],[Kamp]],"- ")</f>
        <v>Aab</v>
      </c>
      <c r="D1880">
        <v>45010</v>
      </c>
      <c r="E1880">
        <v>69468</v>
      </c>
      <c r="F1880">
        <v>20222023</v>
      </c>
      <c r="G1880" t="s">
        <v>372</v>
      </c>
      <c r="H1880" t="s">
        <v>666</v>
      </c>
      <c r="I1880" t="s">
        <v>678</v>
      </c>
      <c r="J1880">
        <v>3</v>
      </c>
      <c r="K1880">
        <v>29503</v>
      </c>
      <c r="L1880">
        <v>1</v>
      </c>
      <c r="M1880" t="s">
        <v>630</v>
      </c>
      <c r="N1880" t="s">
        <v>185</v>
      </c>
      <c r="O1880" t="s">
        <v>634</v>
      </c>
      <c r="P1880">
        <v>28</v>
      </c>
      <c r="Q1880" t="s">
        <v>634</v>
      </c>
      <c r="R1880">
        <f>SUMIFS(Table2[number],Table2[Event],"Goal",Table2[H/U],"HOME",Table2[GameID],Table2[[#This Row],[GameID]],Table2[GameTime],"&lt;="&amp;Table2[[#This Row],[GameTime]])</f>
        <v>5</v>
      </c>
      <c r="S1880">
        <f>SUMIFS(Table2[number],Table2[Event],"Goal",Table2[H/U],"AWAY",Table2[GameID],Table2[[#This Row],[GameID]],Table2[GameTime],"&lt;="&amp;Table2[[#This Row],[GameTime]])</f>
        <v>7</v>
      </c>
      <c r="T1880" t="str">
        <f>IF(Table2[[#This Row],[Event]]="Goal",Table2[[#This Row],[Hscore]]&amp;"-"&amp;Table2[[#This Row],[Uscore]],"")</f>
        <v>5-7</v>
      </c>
      <c r="U1880">
        <v>3457</v>
      </c>
      <c r="V1880" s="1">
        <f>Table2[[#This Row],[GameTime]]-(Table2[[#This Row],[period]]-1)*1200</f>
        <v>1057</v>
      </c>
      <c r="W1880" s="1">
        <f>ROUNDDOWN(Table2[[#This Row],[Time]]/60,0)</f>
        <v>17</v>
      </c>
      <c r="X1880" s="1">
        <f>ROUNDDOWN((Table2[[#This Row],[Time]]/60-Table2[[#This Row],[Time2]])*60,0)</f>
        <v>37</v>
      </c>
      <c r="Y1880" s="1">
        <f>IF(Table2[[#This Row],[Time2]]&lt;10,0&amp;Table2[[#This Row],[Time2]],Table2[[#This Row],[Time2]])</f>
        <v>17</v>
      </c>
      <c r="Z1880" s="1">
        <f>IF(Table2[[#This Row],[Time3]]&lt;10,0&amp;Table2[[#This Row],[Time3]],Table2[[#This Row],[Time3]])</f>
        <v>37</v>
      </c>
      <c r="AA1880" s="2" t="str">
        <f>Table2[[#This Row],[Time4]]&amp;":"&amp;Table2[[#This Row],[Time5]]</f>
        <v>17:37</v>
      </c>
      <c r="AB1880" s="1" t="str" cm="1">
        <f t="array" ref="AB1880">IFERROR(IF(Table2[[#This Row],[code]]="","",_xlfn.IFS(AND(Table2[[#This Row],[code]]&lt;400,Table2[[#This Row],[code]]&lt;&gt;""),2,Table2[[#This Row],[code]]&gt;500,4)),"")</f>
        <v/>
      </c>
      <c r="AC1880" s="1" t="str">
        <f>IF(Table2[[#This Row],[Event]]="Penalty",Table2[[#This Row],[number]],IF(Table2[[#This Row],[Event]]="Time-Out",401,""))</f>
        <v/>
      </c>
      <c r="AD1880" s="1">
        <f>ROW(A1879)</f>
        <v>1879</v>
      </c>
      <c r="AE1880" s="1">
        <f>COUNTIFS(Table2[GameID],Table2[[#This Row],[GameID]],Table2[Column1],"&lt;="&amp;Table2[[#This Row],[Column1]])-1</f>
        <v>16</v>
      </c>
    </row>
    <row r="1881" spans="1:31" x14ac:dyDescent="0.45">
      <c r="A1881" t="s">
        <v>293</v>
      </c>
      <c r="B1881" t="str">
        <f>_xlfn.TEXTBEFORE(Table2[[#This Row],[Kamp]]," - ")</f>
        <v>ÅFK</v>
      </c>
      <c r="C1881" t="str">
        <f>_xlfn.TEXTAFTER(Table2[[#This Row],[Kamp]],"- ")</f>
        <v>Aab</v>
      </c>
      <c r="D1881">
        <v>45010</v>
      </c>
      <c r="E1881">
        <v>69468</v>
      </c>
      <c r="F1881">
        <v>20222023</v>
      </c>
      <c r="G1881" t="s">
        <v>372</v>
      </c>
      <c r="H1881" t="s">
        <v>666</v>
      </c>
      <c r="I1881" t="s">
        <v>678</v>
      </c>
      <c r="J1881">
        <v>3</v>
      </c>
      <c r="K1881">
        <v>29503</v>
      </c>
      <c r="L1881">
        <v>207</v>
      </c>
      <c r="M1881" t="s">
        <v>631</v>
      </c>
      <c r="N1881" t="s">
        <v>647</v>
      </c>
      <c r="O1881" t="s">
        <v>634</v>
      </c>
      <c r="P1881">
        <v>38</v>
      </c>
      <c r="Q1881" t="s">
        <v>634</v>
      </c>
      <c r="R1881">
        <f>SUMIFS(Table2[number],Table2[Event],"Goal",Table2[H/U],"HOME",Table2[GameID],Table2[[#This Row],[GameID]],Table2[GameTime],"&lt;="&amp;Table2[[#This Row],[GameTime]])</f>
        <v>5</v>
      </c>
      <c r="S1881">
        <f>SUMIFS(Table2[number],Table2[Event],"Goal",Table2[H/U],"AWAY",Table2[GameID],Table2[[#This Row],[GameID]],Table2[GameTime],"&lt;="&amp;Table2[[#This Row],[GameTime]])</f>
        <v>7</v>
      </c>
      <c r="T1881" t="str">
        <f>IF(Table2[[#This Row],[Event]]="Goal",Table2[[#This Row],[Hscore]]&amp;"-"&amp;Table2[[#This Row],[Uscore]],"")</f>
        <v/>
      </c>
      <c r="U1881">
        <v>3509</v>
      </c>
      <c r="V1881" s="1">
        <f>Table2[[#This Row],[GameTime]]-(Table2[[#This Row],[period]]-1)*1200</f>
        <v>1109</v>
      </c>
      <c r="W1881" s="1">
        <f>ROUNDDOWN(Table2[[#This Row],[Time]]/60,0)</f>
        <v>18</v>
      </c>
      <c r="X1881" s="1">
        <f>ROUNDDOWN((Table2[[#This Row],[Time]]/60-Table2[[#This Row],[Time2]])*60,0)</f>
        <v>29</v>
      </c>
      <c r="Y1881" s="1">
        <f>IF(Table2[[#This Row],[Time2]]&lt;10,0&amp;Table2[[#This Row],[Time2]],Table2[[#This Row],[Time2]])</f>
        <v>18</v>
      </c>
      <c r="Z1881" s="1">
        <f>IF(Table2[[#This Row],[Time3]]&lt;10,0&amp;Table2[[#This Row],[Time3]],Table2[[#This Row],[Time3]])</f>
        <v>29</v>
      </c>
      <c r="AA1881" s="2" t="str">
        <f>Table2[[#This Row],[Time4]]&amp;":"&amp;Table2[[#This Row],[Time5]]</f>
        <v>18:29</v>
      </c>
      <c r="AB1881" s="1" cm="1">
        <f t="array" ref="AB1881">IFERROR(IF(Table2[[#This Row],[code]]="","",_xlfn.IFS(AND(Table2[[#This Row],[code]]&lt;400,Table2[[#This Row],[code]]&lt;&gt;""),2,Table2[[#This Row],[code]]&gt;500,4)),"")</f>
        <v>2</v>
      </c>
      <c r="AC1881" s="1">
        <f>IF(Table2[[#This Row],[Event]]="Penalty",Table2[[#This Row],[number]],IF(Table2[[#This Row],[Event]]="Time-Out",401,""))</f>
        <v>207</v>
      </c>
      <c r="AD1881" s="1">
        <f>ROW(A1880)</f>
        <v>1880</v>
      </c>
      <c r="AE1881" s="1">
        <f>COUNTIFS(Table2[GameID],Table2[[#This Row],[GameID]],Table2[Column1],"&lt;="&amp;Table2[[#This Row],[Column1]])-1</f>
        <v>17</v>
      </c>
    </row>
    <row r="1882" spans="1:31" x14ac:dyDescent="0.45">
      <c r="A1882" t="s">
        <v>293</v>
      </c>
      <c r="B1882" t="str">
        <f>_xlfn.TEXTBEFORE(Table2[[#This Row],[Kamp]]," - ")</f>
        <v>ÅFK</v>
      </c>
      <c r="C1882" t="str">
        <f>_xlfn.TEXTAFTER(Table2[[#This Row],[Kamp]],"- ")</f>
        <v>Aab</v>
      </c>
      <c r="D1882">
        <v>45010</v>
      </c>
      <c r="E1882">
        <v>69468</v>
      </c>
      <c r="F1882">
        <v>20222023</v>
      </c>
      <c r="G1882" t="s">
        <v>372</v>
      </c>
      <c r="H1882" t="s">
        <v>669</v>
      </c>
      <c r="I1882" t="s">
        <v>677</v>
      </c>
      <c r="J1882">
        <v>3</v>
      </c>
      <c r="K1882">
        <v>29501</v>
      </c>
      <c r="L1882">
        <v>1</v>
      </c>
      <c r="M1882" t="s">
        <v>630</v>
      </c>
      <c r="N1882" t="s">
        <v>175</v>
      </c>
      <c r="O1882" t="s">
        <v>289</v>
      </c>
      <c r="P1882">
        <v>15</v>
      </c>
      <c r="Q1882">
        <v>22</v>
      </c>
      <c r="R1882">
        <f>SUMIFS(Table2[number],Table2[Event],"Goal",Table2[H/U],"HOME",Table2[GameID],Table2[[#This Row],[GameID]],Table2[GameTime],"&lt;="&amp;Table2[[#This Row],[GameTime]])</f>
        <v>5</v>
      </c>
      <c r="S1882">
        <f>SUMIFS(Table2[number],Table2[Event],"Goal",Table2[H/U],"AWAY",Table2[GameID],Table2[[#This Row],[GameID]],Table2[GameTime],"&lt;="&amp;Table2[[#This Row],[GameTime]])</f>
        <v>8</v>
      </c>
      <c r="T1882" t="str">
        <f>IF(Table2[[#This Row],[Event]]="Goal",Table2[[#This Row],[Hscore]]&amp;"-"&amp;Table2[[#This Row],[Uscore]],"")</f>
        <v>5-8</v>
      </c>
      <c r="U1882">
        <v>3579</v>
      </c>
      <c r="V1882" s="1">
        <f>Table2[[#This Row],[GameTime]]-(Table2[[#This Row],[period]]-1)*1200</f>
        <v>1179</v>
      </c>
      <c r="W1882" s="1">
        <f>ROUNDDOWN(Table2[[#This Row],[Time]]/60,0)</f>
        <v>19</v>
      </c>
      <c r="X1882" s="1">
        <f>ROUNDDOWN((Table2[[#This Row],[Time]]/60-Table2[[#This Row],[Time2]])*60,0)</f>
        <v>38</v>
      </c>
      <c r="Y1882" s="1">
        <f>IF(Table2[[#This Row],[Time2]]&lt;10,0&amp;Table2[[#This Row],[Time2]],Table2[[#This Row],[Time2]])</f>
        <v>19</v>
      </c>
      <c r="Z1882" s="1">
        <f>IF(Table2[[#This Row],[Time3]]&lt;10,0&amp;Table2[[#This Row],[Time3]],Table2[[#This Row],[Time3]])</f>
        <v>38</v>
      </c>
      <c r="AA1882" s="2" t="str">
        <f>Table2[[#This Row],[Time4]]&amp;":"&amp;Table2[[#This Row],[Time5]]</f>
        <v>19:38</v>
      </c>
      <c r="AB1882" s="1" t="str" cm="1">
        <f t="array" ref="AB1882">IFERROR(IF(Table2[[#This Row],[code]]="","",_xlfn.IFS(AND(Table2[[#This Row],[code]]&lt;400,Table2[[#This Row],[code]]&lt;&gt;""),2,Table2[[#This Row],[code]]&gt;500,4)),"")</f>
        <v/>
      </c>
      <c r="AC1882" s="1" t="str">
        <f>IF(Table2[[#This Row],[Event]]="Penalty",Table2[[#This Row],[number]],IF(Table2[[#This Row],[Event]]="Time-Out",401,""))</f>
        <v/>
      </c>
      <c r="AD1882" s="1">
        <f>ROW(A1881)</f>
        <v>1881</v>
      </c>
      <c r="AE1882" s="1">
        <f>COUNTIFS(Table2[GameID],Table2[[#This Row],[GameID]],Table2[Column1],"&lt;="&amp;Table2[[#This Row],[Column1]])-1</f>
        <v>18</v>
      </c>
    </row>
    <row r="1883" spans="1:31" x14ac:dyDescent="0.45">
      <c r="A1883" t="s">
        <v>449</v>
      </c>
      <c r="B1883" t="str">
        <f>_xlfn.TEXTBEFORE(Table2[[#This Row],[Kamp]]," - ")</f>
        <v>Blackhawks</v>
      </c>
      <c r="C1883" t="str">
        <f>_xlfn.TEXTAFTER(Table2[[#This Row],[Kamp]],"- ")</f>
        <v>Hvidovre Attack</v>
      </c>
      <c r="D1883">
        <v>45010</v>
      </c>
      <c r="E1883">
        <v>69926</v>
      </c>
      <c r="F1883">
        <v>20222023</v>
      </c>
      <c r="G1883" t="s">
        <v>453</v>
      </c>
      <c r="H1883" t="s">
        <v>659</v>
      </c>
      <c r="I1883" t="s">
        <v>677</v>
      </c>
      <c r="J1883">
        <v>1</v>
      </c>
      <c r="K1883">
        <v>29511</v>
      </c>
      <c r="L1883">
        <v>1</v>
      </c>
      <c r="M1883" t="s">
        <v>630</v>
      </c>
      <c r="N1883" t="s">
        <v>74</v>
      </c>
      <c r="O1883" t="s">
        <v>69</v>
      </c>
      <c r="P1883">
        <v>92</v>
      </c>
      <c r="Q1883">
        <v>45</v>
      </c>
      <c r="R1883">
        <f>SUMIFS(Table2[number],Table2[Event],"Goal",Table2[H/U],"HOME",Table2[GameID],Table2[[#This Row],[GameID]],Table2[GameTime],"&lt;="&amp;Table2[[#This Row],[GameTime]])</f>
        <v>0</v>
      </c>
      <c r="S1883">
        <f>SUMIFS(Table2[number],Table2[Event],"Goal",Table2[H/U],"AWAY",Table2[GameID],Table2[[#This Row],[GameID]],Table2[GameTime],"&lt;="&amp;Table2[[#This Row],[GameTime]])</f>
        <v>1</v>
      </c>
      <c r="T1883" t="str">
        <f>IF(Table2[[#This Row],[Event]]="Goal",Table2[[#This Row],[Hscore]]&amp;"-"&amp;Table2[[#This Row],[Uscore]],"")</f>
        <v>0-1</v>
      </c>
      <c r="U1883">
        <v>439</v>
      </c>
      <c r="V1883" s="1">
        <f>Table2[[#This Row],[GameTime]]-(Table2[[#This Row],[period]]-1)*1200</f>
        <v>439</v>
      </c>
      <c r="W1883" s="1">
        <f>ROUNDDOWN(Table2[[#This Row],[Time]]/60,0)</f>
        <v>7</v>
      </c>
      <c r="X1883" s="1">
        <f>ROUNDDOWN((Table2[[#This Row],[Time]]/60-Table2[[#This Row],[Time2]])*60,0)</f>
        <v>19</v>
      </c>
      <c r="Y1883" s="1" t="str">
        <f>IF(Table2[[#This Row],[Time2]]&lt;10,0&amp;Table2[[#This Row],[Time2]],Table2[[#This Row],[Time2]])</f>
        <v>07</v>
      </c>
      <c r="Z1883" s="1">
        <f>IF(Table2[[#This Row],[Time3]]&lt;10,0&amp;Table2[[#This Row],[Time3]],Table2[[#This Row],[Time3]])</f>
        <v>19</v>
      </c>
      <c r="AA1883" s="2" t="str">
        <f>Table2[[#This Row],[Time4]]&amp;":"&amp;Table2[[#This Row],[Time5]]</f>
        <v>07:19</v>
      </c>
      <c r="AB1883" s="1" t="str" cm="1">
        <f t="array" ref="AB1883">IFERROR(IF(Table2[[#This Row],[code]]="","",_xlfn.IFS(AND(Table2[[#This Row],[code]]&lt;400,Table2[[#This Row],[code]]&lt;&gt;""),2,Table2[[#This Row],[code]]&gt;500,4)),"")</f>
        <v/>
      </c>
      <c r="AC1883" s="1" t="str">
        <f>IF(Table2[[#This Row],[Event]]="Penalty",Table2[[#This Row],[number]],IF(Table2[[#This Row],[Event]]="Time-Out",401,""))</f>
        <v/>
      </c>
      <c r="AD1883" s="1">
        <f>ROW(A1882)</f>
        <v>1882</v>
      </c>
      <c r="AE1883" s="1">
        <f>COUNTIFS(Table2[GameID],Table2[[#This Row],[GameID]],Table2[Column1],"&lt;="&amp;Table2[[#This Row],[Column1]])-1</f>
        <v>0</v>
      </c>
    </row>
    <row r="1884" spans="1:31" x14ac:dyDescent="0.45">
      <c r="A1884" t="s">
        <v>449</v>
      </c>
      <c r="B1884" t="str">
        <f>_xlfn.TEXTBEFORE(Table2[[#This Row],[Kamp]]," - ")</f>
        <v>Blackhawks</v>
      </c>
      <c r="C1884" t="str">
        <f>_xlfn.TEXTAFTER(Table2[[#This Row],[Kamp]],"- ")</f>
        <v>Hvidovre Attack</v>
      </c>
      <c r="D1884">
        <v>45010</v>
      </c>
      <c r="E1884">
        <v>69926</v>
      </c>
      <c r="F1884">
        <v>20222023</v>
      </c>
      <c r="G1884" t="s">
        <v>453</v>
      </c>
      <c r="H1884" t="s">
        <v>659</v>
      </c>
      <c r="I1884" t="s">
        <v>677</v>
      </c>
      <c r="J1884">
        <v>2</v>
      </c>
      <c r="K1884">
        <v>29511</v>
      </c>
      <c r="L1884">
        <v>1</v>
      </c>
      <c r="M1884" t="s">
        <v>630</v>
      </c>
      <c r="N1884" t="s">
        <v>60</v>
      </c>
      <c r="O1884" t="s">
        <v>68</v>
      </c>
      <c r="P1884">
        <v>4</v>
      </c>
      <c r="Q1884">
        <v>25</v>
      </c>
      <c r="R1884">
        <f>SUMIFS(Table2[number],Table2[Event],"Goal",Table2[H/U],"HOME",Table2[GameID],Table2[[#This Row],[GameID]],Table2[GameTime],"&lt;="&amp;Table2[[#This Row],[GameTime]])</f>
        <v>0</v>
      </c>
      <c r="S1884">
        <f>SUMIFS(Table2[number],Table2[Event],"Goal",Table2[H/U],"AWAY",Table2[GameID],Table2[[#This Row],[GameID]],Table2[GameTime],"&lt;="&amp;Table2[[#This Row],[GameTime]])</f>
        <v>2</v>
      </c>
      <c r="T1884" t="str">
        <f>IF(Table2[[#This Row],[Event]]="Goal",Table2[[#This Row],[Hscore]]&amp;"-"&amp;Table2[[#This Row],[Uscore]],"")</f>
        <v>0-2</v>
      </c>
      <c r="U1884">
        <v>1297</v>
      </c>
      <c r="V1884" s="1">
        <f>Table2[[#This Row],[GameTime]]-(Table2[[#This Row],[period]]-1)*1200</f>
        <v>97</v>
      </c>
      <c r="W1884" s="1">
        <f>ROUNDDOWN(Table2[[#This Row],[Time]]/60,0)</f>
        <v>1</v>
      </c>
      <c r="X1884" s="1">
        <f>ROUNDDOWN((Table2[[#This Row],[Time]]/60-Table2[[#This Row],[Time2]])*60,0)</f>
        <v>37</v>
      </c>
      <c r="Y1884" s="1" t="str">
        <f>IF(Table2[[#This Row],[Time2]]&lt;10,0&amp;Table2[[#This Row],[Time2]],Table2[[#This Row],[Time2]])</f>
        <v>01</v>
      </c>
      <c r="Z1884" s="1">
        <f>IF(Table2[[#This Row],[Time3]]&lt;10,0&amp;Table2[[#This Row],[Time3]],Table2[[#This Row],[Time3]])</f>
        <v>37</v>
      </c>
      <c r="AA1884" s="2" t="str">
        <f>Table2[[#This Row],[Time4]]&amp;":"&amp;Table2[[#This Row],[Time5]]</f>
        <v>01:37</v>
      </c>
      <c r="AB1884" s="1" t="str" cm="1">
        <f t="array" ref="AB1884">IFERROR(IF(Table2[[#This Row],[code]]="","",_xlfn.IFS(AND(Table2[[#This Row],[code]]&lt;400,Table2[[#This Row],[code]]&lt;&gt;""),2,Table2[[#This Row],[code]]&gt;500,4)),"")</f>
        <v/>
      </c>
      <c r="AC1884" s="1" t="str">
        <f>IF(Table2[[#This Row],[Event]]="Penalty",Table2[[#This Row],[number]],IF(Table2[[#This Row],[Event]]="Time-Out",401,""))</f>
        <v/>
      </c>
      <c r="AD1884" s="1">
        <f>ROW(A1883)</f>
        <v>1883</v>
      </c>
      <c r="AE1884" s="1">
        <f>COUNTIFS(Table2[GameID],Table2[[#This Row],[GameID]],Table2[Column1],"&lt;="&amp;Table2[[#This Row],[Column1]])-1</f>
        <v>1</v>
      </c>
    </row>
    <row r="1885" spans="1:31" x14ac:dyDescent="0.45">
      <c r="A1885" t="s">
        <v>449</v>
      </c>
      <c r="B1885" t="str">
        <f>_xlfn.TEXTBEFORE(Table2[[#This Row],[Kamp]]," - ")</f>
        <v>Blackhawks</v>
      </c>
      <c r="C1885" t="str">
        <f>_xlfn.TEXTAFTER(Table2[[#This Row],[Kamp]],"- ")</f>
        <v>Hvidovre Attack</v>
      </c>
      <c r="D1885">
        <v>45010</v>
      </c>
      <c r="E1885">
        <v>69926</v>
      </c>
      <c r="F1885">
        <v>20222023</v>
      </c>
      <c r="G1885" t="s">
        <v>453</v>
      </c>
      <c r="H1885" t="s">
        <v>661</v>
      </c>
      <c r="I1885" t="s">
        <v>678</v>
      </c>
      <c r="J1885">
        <v>2</v>
      </c>
      <c r="K1885">
        <v>29505</v>
      </c>
      <c r="L1885">
        <v>1</v>
      </c>
      <c r="M1885" t="s">
        <v>630</v>
      </c>
      <c r="N1885" t="s">
        <v>147</v>
      </c>
      <c r="O1885" t="s">
        <v>133</v>
      </c>
      <c r="P1885">
        <v>92</v>
      </c>
      <c r="Q1885">
        <v>5</v>
      </c>
      <c r="R1885">
        <f>SUMIFS(Table2[number],Table2[Event],"Goal",Table2[H/U],"HOME",Table2[GameID],Table2[[#This Row],[GameID]],Table2[GameTime],"&lt;="&amp;Table2[[#This Row],[GameTime]])</f>
        <v>1</v>
      </c>
      <c r="S1885">
        <f>SUMIFS(Table2[number],Table2[Event],"Goal",Table2[H/U],"AWAY",Table2[GameID],Table2[[#This Row],[GameID]],Table2[GameTime],"&lt;="&amp;Table2[[#This Row],[GameTime]])</f>
        <v>2</v>
      </c>
      <c r="T1885" t="str">
        <f>IF(Table2[[#This Row],[Event]]="Goal",Table2[[#This Row],[Hscore]]&amp;"-"&amp;Table2[[#This Row],[Uscore]],"")</f>
        <v>1-2</v>
      </c>
      <c r="U1885">
        <v>1400</v>
      </c>
      <c r="V1885" s="1">
        <f>Table2[[#This Row],[GameTime]]-(Table2[[#This Row],[period]]-1)*1200</f>
        <v>200</v>
      </c>
      <c r="W1885" s="1">
        <f>ROUNDDOWN(Table2[[#This Row],[Time]]/60,0)</f>
        <v>3</v>
      </c>
      <c r="X1885" s="1">
        <f>ROUNDDOWN((Table2[[#This Row],[Time]]/60-Table2[[#This Row],[Time2]])*60,0)</f>
        <v>20</v>
      </c>
      <c r="Y1885" s="1" t="str">
        <f>IF(Table2[[#This Row],[Time2]]&lt;10,0&amp;Table2[[#This Row],[Time2]],Table2[[#This Row],[Time2]])</f>
        <v>03</v>
      </c>
      <c r="Z1885" s="1">
        <f>IF(Table2[[#This Row],[Time3]]&lt;10,0&amp;Table2[[#This Row],[Time3]],Table2[[#This Row],[Time3]])</f>
        <v>20</v>
      </c>
      <c r="AA1885" s="2" t="str">
        <f>Table2[[#This Row],[Time4]]&amp;":"&amp;Table2[[#This Row],[Time5]]</f>
        <v>03:20</v>
      </c>
      <c r="AB1885" s="1" t="str" cm="1">
        <f t="array" ref="AB1885">IFERROR(IF(Table2[[#This Row],[code]]="","",_xlfn.IFS(AND(Table2[[#This Row],[code]]&lt;400,Table2[[#This Row],[code]]&lt;&gt;""),2,Table2[[#This Row],[code]]&gt;500,4)),"")</f>
        <v/>
      </c>
      <c r="AC1885" s="1" t="str">
        <f>IF(Table2[[#This Row],[Event]]="Penalty",Table2[[#This Row],[number]],IF(Table2[[#This Row],[Event]]="Time-Out",401,""))</f>
        <v/>
      </c>
      <c r="AD1885" s="1">
        <f>ROW(A1884)</f>
        <v>1884</v>
      </c>
      <c r="AE1885" s="1">
        <f>COUNTIFS(Table2[GameID],Table2[[#This Row],[GameID]],Table2[Column1],"&lt;="&amp;Table2[[#This Row],[Column1]])-1</f>
        <v>2</v>
      </c>
    </row>
    <row r="1886" spans="1:31" x14ac:dyDescent="0.45">
      <c r="A1886" t="s">
        <v>449</v>
      </c>
      <c r="B1886" t="str">
        <f>_xlfn.TEXTBEFORE(Table2[[#This Row],[Kamp]]," - ")</f>
        <v>Blackhawks</v>
      </c>
      <c r="C1886" t="str">
        <f>_xlfn.TEXTAFTER(Table2[[#This Row],[Kamp]],"- ")</f>
        <v>Hvidovre Attack</v>
      </c>
      <c r="D1886">
        <v>45010</v>
      </c>
      <c r="E1886">
        <v>69926</v>
      </c>
      <c r="F1886">
        <v>20222023</v>
      </c>
      <c r="G1886" t="s">
        <v>453</v>
      </c>
      <c r="H1886" t="s">
        <v>661</v>
      </c>
      <c r="I1886" t="s">
        <v>678</v>
      </c>
      <c r="J1886">
        <v>2</v>
      </c>
      <c r="K1886">
        <v>29505</v>
      </c>
      <c r="L1886">
        <v>1</v>
      </c>
      <c r="M1886" t="s">
        <v>630</v>
      </c>
      <c r="N1886" t="s">
        <v>334</v>
      </c>
      <c r="O1886" t="s">
        <v>349</v>
      </c>
      <c r="P1886">
        <v>6</v>
      </c>
      <c r="Q1886">
        <v>25</v>
      </c>
      <c r="R1886">
        <f>SUMIFS(Table2[number],Table2[Event],"Goal",Table2[H/U],"HOME",Table2[GameID],Table2[[#This Row],[GameID]],Table2[GameTime],"&lt;="&amp;Table2[[#This Row],[GameTime]])</f>
        <v>2</v>
      </c>
      <c r="S1886">
        <f>SUMIFS(Table2[number],Table2[Event],"Goal",Table2[H/U],"AWAY",Table2[GameID],Table2[[#This Row],[GameID]],Table2[GameTime],"&lt;="&amp;Table2[[#This Row],[GameTime]])</f>
        <v>2</v>
      </c>
      <c r="T1886" t="str">
        <f>IF(Table2[[#This Row],[Event]]="Goal",Table2[[#This Row],[Hscore]]&amp;"-"&amp;Table2[[#This Row],[Uscore]],"")</f>
        <v>2-2</v>
      </c>
      <c r="U1886">
        <v>1711</v>
      </c>
      <c r="V1886" s="1">
        <f>Table2[[#This Row],[GameTime]]-(Table2[[#This Row],[period]]-1)*1200</f>
        <v>511</v>
      </c>
      <c r="W1886" s="1">
        <f>ROUNDDOWN(Table2[[#This Row],[Time]]/60,0)</f>
        <v>8</v>
      </c>
      <c r="X1886" s="1">
        <f>ROUNDDOWN((Table2[[#This Row],[Time]]/60-Table2[[#This Row],[Time2]])*60,0)</f>
        <v>31</v>
      </c>
      <c r="Y1886" s="1" t="str">
        <f>IF(Table2[[#This Row],[Time2]]&lt;10,0&amp;Table2[[#This Row],[Time2]],Table2[[#This Row],[Time2]])</f>
        <v>08</v>
      </c>
      <c r="Z1886" s="1">
        <f>IF(Table2[[#This Row],[Time3]]&lt;10,0&amp;Table2[[#This Row],[Time3]],Table2[[#This Row],[Time3]])</f>
        <v>31</v>
      </c>
      <c r="AA1886" s="2" t="str">
        <f>Table2[[#This Row],[Time4]]&amp;":"&amp;Table2[[#This Row],[Time5]]</f>
        <v>08:31</v>
      </c>
      <c r="AB1886" s="1" t="str" cm="1">
        <f t="array" ref="AB1886">IFERROR(IF(Table2[[#This Row],[code]]="","",_xlfn.IFS(AND(Table2[[#This Row],[code]]&lt;400,Table2[[#This Row],[code]]&lt;&gt;""),2,Table2[[#This Row],[code]]&gt;500,4)),"")</f>
        <v/>
      </c>
      <c r="AC1886" s="1" t="str">
        <f>IF(Table2[[#This Row],[Event]]="Penalty",Table2[[#This Row],[number]],IF(Table2[[#This Row],[Event]]="Time-Out",401,""))</f>
        <v/>
      </c>
      <c r="AD1886" s="1">
        <f>ROW(A1885)</f>
        <v>1885</v>
      </c>
      <c r="AE1886" s="1">
        <f>COUNTIFS(Table2[GameID],Table2[[#This Row],[GameID]],Table2[Column1],"&lt;="&amp;Table2[[#This Row],[Column1]])-1</f>
        <v>3</v>
      </c>
    </row>
    <row r="1887" spans="1:31" x14ac:dyDescent="0.45">
      <c r="A1887" t="s">
        <v>449</v>
      </c>
      <c r="B1887" t="str">
        <f>_xlfn.TEXTBEFORE(Table2[[#This Row],[Kamp]]," - ")</f>
        <v>Blackhawks</v>
      </c>
      <c r="C1887" t="str">
        <f>_xlfn.TEXTAFTER(Table2[[#This Row],[Kamp]],"- ")</f>
        <v>Hvidovre Attack</v>
      </c>
      <c r="D1887">
        <v>45010</v>
      </c>
      <c r="E1887">
        <v>69926</v>
      </c>
      <c r="F1887">
        <v>20222023</v>
      </c>
      <c r="G1887" t="s">
        <v>453</v>
      </c>
      <c r="H1887" t="s">
        <v>659</v>
      </c>
      <c r="I1887" t="s">
        <v>677</v>
      </c>
      <c r="J1887">
        <v>2</v>
      </c>
      <c r="K1887">
        <v>29511</v>
      </c>
      <c r="L1887">
        <v>201</v>
      </c>
      <c r="M1887" t="s">
        <v>631</v>
      </c>
      <c r="N1887" t="s">
        <v>322</v>
      </c>
      <c r="O1887" t="s">
        <v>634</v>
      </c>
      <c r="P1887">
        <v>40</v>
      </c>
      <c r="Q1887" t="s">
        <v>634</v>
      </c>
      <c r="R1887">
        <f>SUMIFS(Table2[number],Table2[Event],"Goal",Table2[H/U],"HOME",Table2[GameID],Table2[[#This Row],[GameID]],Table2[GameTime],"&lt;="&amp;Table2[[#This Row],[GameTime]])</f>
        <v>2</v>
      </c>
      <c r="S1887">
        <f>SUMIFS(Table2[number],Table2[Event],"Goal",Table2[H/U],"AWAY",Table2[GameID],Table2[[#This Row],[GameID]],Table2[GameTime],"&lt;="&amp;Table2[[#This Row],[GameTime]])</f>
        <v>2</v>
      </c>
      <c r="T1887" t="str">
        <f>IF(Table2[[#This Row],[Event]]="Goal",Table2[[#This Row],[Hscore]]&amp;"-"&amp;Table2[[#This Row],[Uscore]],"")</f>
        <v/>
      </c>
      <c r="U1887">
        <v>1850</v>
      </c>
      <c r="V1887" s="1">
        <f>Table2[[#This Row],[GameTime]]-(Table2[[#This Row],[period]]-1)*1200</f>
        <v>650</v>
      </c>
      <c r="W1887" s="1">
        <f>ROUNDDOWN(Table2[[#This Row],[Time]]/60,0)</f>
        <v>10</v>
      </c>
      <c r="X1887" s="1">
        <f>ROUNDDOWN((Table2[[#This Row],[Time]]/60-Table2[[#This Row],[Time2]])*60,0)</f>
        <v>50</v>
      </c>
      <c r="Y1887" s="1">
        <f>IF(Table2[[#This Row],[Time2]]&lt;10,0&amp;Table2[[#This Row],[Time2]],Table2[[#This Row],[Time2]])</f>
        <v>10</v>
      </c>
      <c r="Z1887" s="1">
        <f>IF(Table2[[#This Row],[Time3]]&lt;10,0&amp;Table2[[#This Row],[Time3]],Table2[[#This Row],[Time3]])</f>
        <v>50</v>
      </c>
      <c r="AA1887" s="2" t="str">
        <f>Table2[[#This Row],[Time4]]&amp;":"&amp;Table2[[#This Row],[Time5]]</f>
        <v>10:50</v>
      </c>
      <c r="AB1887" s="1" cm="1">
        <f t="array" ref="AB1887">IFERROR(IF(Table2[[#This Row],[code]]="","",_xlfn.IFS(AND(Table2[[#This Row],[code]]&lt;400,Table2[[#This Row],[code]]&lt;&gt;""),2,Table2[[#This Row],[code]]&gt;500,4)),"")</f>
        <v>2</v>
      </c>
      <c r="AC1887" s="1">
        <f>IF(Table2[[#This Row],[Event]]="Penalty",Table2[[#This Row],[number]],IF(Table2[[#This Row],[Event]]="Time-Out",401,""))</f>
        <v>201</v>
      </c>
      <c r="AD1887" s="1">
        <f>ROW(A1886)</f>
        <v>1886</v>
      </c>
      <c r="AE1887" s="1">
        <f>COUNTIFS(Table2[GameID],Table2[[#This Row],[GameID]],Table2[Column1],"&lt;="&amp;Table2[[#This Row],[Column1]])-1</f>
        <v>4</v>
      </c>
    </row>
    <row r="1888" spans="1:31" x14ac:dyDescent="0.45">
      <c r="A1888" t="s">
        <v>449</v>
      </c>
      <c r="B1888" t="str">
        <f>_xlfn.TEXTBEFORE(Table2[[#This Row],[Kamp]]," - ")</f>
        <v>Blackhawks</v>
      </c>
      <c r="C1888" t="str">
        <f>_xlfn.TEXTAFTER(Table2[[#This Row],[Kamp]],"- ")</f>
        <v>Hvidovre Attack</v>
      </c>
      <c r="D1888">
        <v>45010</v>
      </c>
      <c r="E1888">
        <v>69926</v>
      </c>
      <c r="F1888">
        <v>20222023</v>
      </c>
      <c r="G1888" t="s">
        <v>453</v>
      </c>
      <c r="H1888" t="s">
        <v>661</v>
      </c>
      <c r="I1888" t="s">
        <v>678</v>
      </c>
      <c r="J1888">
        <v>2</v>
      </c>
      <c r="K1888">
        <v>29505</v>
      </c>
      <c r="L1888">
        <v>1</v>
      </c>
      <c r="M1888" t="s">
        <v>630</v>
      </c>
      <c r="N1888" t="s">
        <v>147</v>
      </c>
      <c r="O1888" t="s">
        <v>349</v>
      </c>
      <c r="P1888">
        <v>92</v>
      </c>
      <c r="Q1888">
        <v>25</v>
      </c>
      <c r="R1888">
        <f>SUMIFS(Table2[number],Table2[Event],"Goal",Table2[H/U],"HOME",Table2[GameID],Table2[[#This Row],[GameID]],Table2[GameTime],"&lt;="&amp;Table2[[#This Row],[GameTime]])</f>
        <v>3</v>
      </c>
      <c r="S1888">
        <f>SUMIFS(Table2[number],Table2[Event],"Goal",Table2[H/U],"AWAY",Table2[GameID],Table2[[#This Row],[GameID]],Table2[GameTime],"&lt;="&amp;Table2[[#This Row],[GameTime]])</f>
        <v>2</v>
      </c>
      <c r="T1888" t="str">
        <f>IF(Table2[[#This Row],[Event]]="Goal",Table2[[#This Row],[Hscore]]&amp;"-"&amp;Table2[[#This Row],[Uscore]],"")</f>
        <v>3-2</v>
      </c>
      <c r="U1888">
        <v>1901</v>
      </c>
      <c r="V1888" s="1">
        <f>Table2[[#This Row],[GameTime]]-(Table2[[#This Row],[period]]-1)*1200</f>
        <v>701</v>
      </c>
      <c r="W1888" s="1">
        <f>ROUNDDOWN(Table2[[#This Row],[Time]]/60,0)</f>
        <v>11</v>
      </c>
      <c r="X1888" s="1">
        <f>ROUNDDOWN((Table2[[#This Row],[Time]]/60-Table2[[#This Row],[Time2]])*60,0)</f>
        <v>41</v>
      </c>
      <c r="Y1888" s="1">
        <f>IF(Table2[[#This Row],[Time2]]&lt;10,0&amp;Table2[[#This Row],[Time2]],Table2[[#This Row],[Time2]])</f>
        <v>11</v>
      </c>
      <c r="Z1888" s="1">
        <f>IF(Table2[[#This Row],[Time3]]&lt;10,0&amp;Table2[[#This Row],[Time3]],Table2[[#This Row],[Time3]])</f>
        <v>41</v>
      </c>
      <c r="AA1888" s="2" t="str">
        <f>Table2[[#This Row],[Time4]]&amp;":"&amp;Table2[[#This Row],[Time5]]</f>
        <v>11:41</v>
      </c>
      <c r="AB1888" s="1" t="str" cm="1">
        <f t="array" ref="AB1888">IFERROR(IF(Table2[[#This Row],[code]]="","",_xlfn.IFS(AND(Table2[[#This Row],[code]]&lt;400,Table2[[#This Row],[code]]&lt;&gt;""),2,Table2[[#This Row],[code]]&gt;500,4)),"")</f>
        <v/>
      </c>
      <c r="AC1888" s="1" t="str">
        <f>IF(Table2[[#This Row],[Event]]="Penalty",Table2[[#This Row],[number]],IF(Table2[[#This Row],[Event]]="Time-Out",401,""))</f>
        <v/>
      </c>
      <c r="AD1888" s="1">
        <f>ROW(A1887)</f>
        <v>1887</v>
      </c>
      <c r="AE1888" s="1">
        <f>COUNTIFS(Table2[GameID],Table2[[#This Row],[GameID]],Table2[Column1],"&lt;="&amp;Table2[[#This Row],[Column1]])-1</f>
        <v>5</v>
      </c>
    </row>
    <row r="1889" spans="1:31" x14ac:dyDescent="0.45">
      <c r="A1889" t="s">
        <v>449</v>
      </c>
      <c r="B1889" t="str">
        <f>_xlfn.TEXTBEFORE(Table2[[#This Row],[Kamp]]," - ")</f>
        <v>Blackhawks</v>
      </c>
      <c r="C1889" t="str">
        <f>_xlfn.TEXTAFTER(Table2[[#This Row],[Kamp]],"- ")</f>
        <v>Hvidovre Attack</v>
      </c>
      <c r="D1889">
        <v>45010</v>
      </c>
      <c r="E1889">
        <v>69926</v>
      </c>
      <c r="F1889">
        <v>20222023</v>
      </c>
      <c r="G1889" t="s">
        <v>453</v>
      </c>
      <c r="H1889" t="s">
        <v>661</v>
      </c>
      <c r="I1889" t="s">
        <v>678</v>
      </c>
      <c r="J1889">
        <v>2</v>
      </c>
      <c r="K1889">
        <v>29505</v>
      </c>
      <c r="L1889">
        <v>1</v>
      </c>
      <c r="M1889" t="s">
        <v>630</v>
      </c>
      <c r="N1889" t="s">
        <v>147</v>
      </c>
      <c r="O1889" t="s">
        <v>133</v>
      </c>
      <c r="P1889">
        <v>92</v>
      </c>
      <c r="Q1889">
        <v>5</v>
      </c>
      <c r="R1889">
        <f>SUMIFS(Table2[number],Table2[Event],"Goal",Table2[H/U],"HOME",Table2[GameID],Table2[[#This Row],[GameID]],Table2[GameTime],"&lt;="&amp;Table2[[#This Row],[GameTime]])</f>
        <v>4</v>
      </c>
      <c r="S1889">
        <f>SUMIFS(Table2[number],Table2[Event],"Goal",Table2[H/U],"AWAY",Table2[GameID],Table2[[#This Row],[GameID]],Table2[GameTime],"&lt;="&amp;Table2[[#This Row],[GameTime]])</f>
        <v>2</v>
      </c>
      <c r="T1889" t="str">
        <f>IF(Table2[[#This Row],[Event]]="Goal",Table2[[#This Row],[Hscore]]&amp;"-"&amp;Table2[[#This Row],[Uscore]],"")</f>
        <v>4-2</v>
      </c>
      <c r="U1889">
        <v>2215</v>
      </c>
      <c r="V1889" s="1">
        <f>Table2[[#This Row],[GameTime]]-(Table2[[#This Row],[period]]-1)*1200</f>
        <v>1015</v>
      </c>
      <c r="W1889" s="1">
        <f>ROUNDDOWN(Table2[[#This Row],[Time]]/60,0)</f>
        <v>16</v>
      </c>
      <c r="X1889" s="1">
        <f>ROUNDDOWN((Table2[[#This Row],[Time]]/60-Table2[[#This Row],[Time2]])*60,0)</f>
        <v>55</v>
      </c>
      <c r="Y1889" s="1">
        <f>IF(Table2[[#This Row],[Time2]]&lt;10,0&amp;Table2[[#This Row],[Time2]],Table2[[#This Row],[Time2]])</f>
        <v>16</v>
      </c>
      <c r="Z1889" s="1">
        <f>IF(Table2[[#This Row],[Time3]]&lt;10,0&amp;Table2[[#This Row],[Time3]],Table2[[#This Row],[Time3]])</f>
        <v>55</v>
      </c>
      <c r="AA1889" s="2" t="str">
        <f>Table2[[#This Row],[Time4]]&amp;":"&amp;Table2[[#This Row],[Time5]]</f>
        <v>16:55</v>
      </c>
      <c r="AB1889" s="1" t="str" cm="1">
        <f t="array" ref="AB1889">IFERROR(IF(Table2[[#This Row],[code]]="","",_xlfn.IFS(AND(Table2[[#This Row],[code]]&lt;400,Table2[[#This Row],[code]]&lt;&gt;""),2,Table2[[#This Row],[code]]&gt;500,4)),"")</f>
        <v/>
      </c>
      <c r="AC1889" s="1" t="str">
        <f>IF(Table2[[#This Row],[Event]]="Penalty",Table2[[#This Row],[number]],IF(Table2[[#This Row],[Event]]="Time-Out",401,""))</f>
        <v/>
      </c>
      <c r="AD1889" s="1">
        <f>ROW(A1888)</f>
        <v>1888</v>
      </c>
      <c r="AE1889" s="1">
        <f>COUNTIFS(Table2[GameID],Table2[[#This Row],[GameID]],Table2[Column1],"&lt;="&amp;Table2[[#This Row],[Column1]])-1</f>
        <v>6</v>
      </c>
    </row>
    <row r="1890" spans="1:31" x14ac:dyDescent="0.45">
      <c r="A1890" t="s">
        <v>449</v>
      </c>
      <c r="B1890" t="str">
        <f>_xlfn.TEXTBEFORE(Table2[[#This Row],[Kamp]]," - ")</f>
        <v>Blackhawks</v>
      </c>
      <c r="C1890" t="str">
        <f>_xlfn.TEXTAFTER(Table2[[#This Row],[Kamp]],"- ")</f>
        <v>Hvidovre Attack</v>
      </c>
      <c r="D1890">
        <v>45010</v>
      </c>
      <c r="E1890">
        <v>69926</v>
      </c>
      <c r="F1890">
        <v>20222023</v>
      </c>
      <c r="G1890" t="s">
        <v>453</v>
      </c>
      <c r="H1890" t="s">
        <v>661</v>
      </c>
      <c r="I1890" t="s">
        <v>678</v>
      </c>
      <c r="J1890">
        <v>2</v>
      </c>
      <c r="K1890">
        <v>29505</v>
      </c>
      <c r="L1890">
        <v>1</v>
      </c>
      <c r="M1890" t="s">
        <v>630</v>
      </c>
      <c r="N1890" t="s">
        <v>146</v>
      </c>
      <c r="O1890" t="s">
        <v>264</v>
      </c>
      <c r="P1890">
        <v>91</v>
      </c>
      <c r="Q1890">
        <v>10</v>
      </c>
      <c r="R1890">
        <f>SUMIFS(Table2[number],Table2[Event],"Goal",Table2[H/U],"HOME",Table2[GameID],Table2[[#This Row],[GameID]],Table2[GameTime],"&lt;="&amp;Table2[[#This Row],[GameTime]])</f>
        <v>5</v>
      </c>
      <c r="S1890">
        <f>SUMIFS(Table2[number],Table2[Event],"Goal",Table2[H/U],"AWAY",Table2[GameID],Table2[[#This Row],[GameID]],Table2[GameTime],"&lt;="&amp;Table2[[#This Row],[GameTime]])</f>
        <v>2</v>
      </c>
      <c r="T1890" t="str">
        <f>IF(Table2[[#This Row],[Event]]="Goal",Table2[[#This Row],[Hscore]]&amp;"-"&amp;Table2[[#This Row],[Uscore]],"")</f>
        <v>5-2</v>
      </c>
      <c r="U1890">
        <v>2228</v>
      </c>
      <c r="V1890" s="1">
        <f>Table2[[#This Row],[GameTime]]-(Table2[[#This Row],[period]]-1)*1200</f>
        <v>1028</v>
      </c>
      <c r="W1890" s="1">
        <f>ROUNDDOWN(Table2[[#This Row],[Time]]/60,0)</f>
        <v>17</v>
      </c>
      <c r="X1890" s="1">
        <f>ROUNDDOWN((Table2[[#This Row],[Time]]/60-Table2[[#This Row],[Time2]])*60,0)</f>
        <v>7</v>
      </c>
      <c r="Y1890" s="1">
        <f>IF(Table2[[#This Row],[Time2]]&lt;10,0&amp;Table2[[#This Row],[Time2]],Table2[[#This Row],[Time2]])</f>
        <v>17</v>
      </c>
      <c r="Z1890" s="1" t="str">
        <f>IF(Table2[[#This Row],[Time3]]&lt;10,0&amp;Table2[[#This Row],[Time3]],Table2[[#This Row],[Time3]])</f>
        <v>07</v>
      </c>
      <c r="AA1890" s="2" t="str">
        <f>Table2[[#This Row],[Time4]]&amp;":"&amp;Table2[[#This Row],[Time5]]</f>
        <v>17:07</v>
      </c>
      <c r="AB1890" s="1" t="str" cm="1">
        <f t="array" ref="AB1890">IFERROR(IF(Table2[[#This Row],[code]]="","",_xlfn.IFS(AND(Table2[[#This Row],[code]]&lt;400,Table2[[#This Row],[code]]&lt;&gt;""),2,Table2[[#This Row],[code]]&gt;500,4)),"")</f>
        <v/>
      </c>
      <c r="AC1890" s="1" t="str">
        <f>IF(Table2[[#This Row],[Event]]="Penalty",Table2[[#This Row],[number]],IF(Table2[[#This Row],[Event]]="Time-Out",401,""))</f>
        <v/>
      </c>
      <c r="AD1890" s="1">
        <f>ROW(A1889)</f>
        <v>1889</v>
      </c>
      <c r="AE1890" s="1">
        <f>COUNTIFS(Table2[GameID],Table2[[#This Row],[GameID]],Table2[Column1],"&lt;="&amp;Table2[[#This Row],[Column1]])-1</f>
        <v>7</v>
      </c>
    </row>
    <row r="1891" spans="1:31" x14ac:dyDescent="0.45">
      <c r="A1891" t="s">
        <v>449</v>
      </c>
      <c r="B1891" t="str">
        <f>_xlfn.TEXTBEFORE(Table2[[#This Row],[Kamp]]," - ")</f>
        <v>Blackhawks</v>
      </c>
      <c r="C1891" t="str">
        <f>_xlfn.TEXTAFTER(Table2[[#This Row],[Kamp]],"- ")</f>
        <v>Hvidovre Attack</v>
      </c>
      <c r="D1891">
        <v>45010</v>
      </c>
      <c r="E1891">
        <v>69926</v>
      </c>
      <c r="F1891">
        <v>20222023</v>
      </c>
      <c r="G1891" t="s">
        <v>453</v>
      </c>
      <c r="H1891" t="s">
        <v>659</v>
      </c>
      <c r="I1891" t="s">
        <v>677</v>
      </c>
      <c r="J1891">
        <v>3</v>
      </c>
      <c r="K1891">
        <v>29511</v>
      </c>
      <c r="L1891">
        <v>215</v>
      </c>
      <c r="M1891" t="s">
        <v>631</v>
      </c>
      <c r="N1891" t="s">
        <v>75</v>
      </c>
      <c r="O1891" t="s">
        <v>634</v>
      </c>
      <c r="P1891">
        <v>96</v>
      </c>
      <c r="Q1891" t="s">
        <v>634</v>
      </c>
      <c r="R1891">
        <f>SUMIFS(Table2[number],Table2[Event],"Goal",Table2[H/U],"HOME",Table2[GameID],Table2[[#This Row],[GameID]],Table2[GameTime],"&lt;="&amp;Table2[[#This Row],[GameTime]])</f>
        <v>5</v>
      </c>
      <c r="S1891">
        <f>SUMIFS(Table2[number],Table2[Event],"Goal",Table2[H/U],"AWAY",Table2[GameID],Table2[[#This Row],[GameID]],Table2[GameTime],"&lt;="&amp;Table2[[#This Row],[GameTime]])</f>
        <v>2</v>
      </c>
      <c r="T1891" t="str">
        <f>IF(Table2[[#This Row],[Event]]="Goal",Table2[[#This Row],[Hscore]]&amp;"-"&amp;Table2[[#This Row],[Uscore]],"")</f>
        <v/>
      </c>
      <c r="U1891">
        <v>2667</v>
      </c>
      <c r="V1891" s="1">
        <f>Table2[[#This Row],[GameTime]]-(Table2[[#This Row],[period]]-1)*1200</f>
        <v>267</v>
      </c>
      <c r="W1891" s="1">
        <f>ROUNDDOWN(Table2[[#This Row],[Time]]/60,0)</f>
        <v>4</v>
      </c>
      <c r="X1891" s="1">
        <f>ROUNDDOWN((Table2[[#This Row],[Time]]/60-Table2[[#This Row],[Time2]])*60,0)</f>
        <v>27</v>
      </c>
      <c r="Y1891" s="1" t="str">
        <f>IF(Table2[[#This Row],[Time2]]&lt;10,0&amp;Table2[[#This Row],[Time2]],Table2[[#This Row],[Time2]])</f>
        <v>04</v>
      </c>
      <c r="Z1891" s="1">
        <f>IF(Table2[[#This Row],[Time3]]&lt;10,0&amp;Table2[[#This Row],[Time3]],Table2[[#This Row],[Time3]])</f>
        <v>27</v>
      </c>
      <c r="AA1891" s="2" t="str">
        <f>Table2[[#This Row],[Time4]]&amp;":"&amp;Table2[[#This Row],[Time5]]</f>
        <v>04:27</v>
      </c>
      <c r="AB1891" s="1" cm="1">
        <f t="array" ref="AB1891">IFERROR(IF(Table2[[#This Row],[code]]="","",_xlfn.IFS(AND(Table2[[#This Row],[code]]&lt;400,Table2[[#This Row],[code]]&lt;&gt;""),2,Table2[[#This Row],[code]]&gt;500,4)),"")</f>
        <v>2</v>
      </c>
      <c r="AC1891" s="1">
        <f>IF(Table2[[#This Row],[Event]]="Penalty",Table2[[#This Row],[number]],IF(Table2[[#This Row],[Event]]="Time-Out",401,""))</f>
        <v>215</v>
      </c>
      <c r="AD1891" s="1">
        <f>ROW(A1890)</f>
        <v>1890</v>
      </c>
      <c r="AE1891" s="1">
        <f>COUNTIFS(Table2[GameID],Table2[[#This Row],[GameID]],Table2[Column1],"&lt;="&amp;Table2[[#This Row],[Column1]])-1</f>
        <v>8</v>
      </c>
    </row>
    <row r="1892" spans="1:31" x14ac:dyDescent="0.45">
      <c r="A1892" t="s">
        <v>449</v>
      </c>
      <c r="B1892" t="str">
        <f>_xlfn.TEXTBEFORE(Table2[[#This Row],[Kamp]]," - ")</f>
        <v>Blackhawks</v>
      </c>
      <c r="C1892" t="str">
        <f>_xlfn.TEXTAFTER(Table2[[#This Row],[Kamp]],"- ")</f>
        <v>Hvidovre Attack</v>
      </c>
      <c r="D1892">
        <v>45010</v>
      </c>
      <c r="E1892">
        <v>69926</v>
      </c>
      <c r="F1892">
        <v>20222023</v>
      </c>
      <c r="G1892" t="s">
        <v>453</v>
      </c>
      <c r="H1892" t="s">
        <v>661</v>
      </c>
      <c r="I1892" t="s">
        <v>678</v>
      </c>
      <c r="J1892">
        <v>3</v>
      </c>
      <c r="K1892">
        <v>29505</v>
      </c>
      <c r="L1892">
        <v>1</v>
      </c>
      <c r="M1892" t="s">
        <v>630</v>
      </c>
      <c r="N1892" t="s">
        <v>134</v>
      </c>
      <c r="O1892" t="s">
        <v>334</v>
      </c>
      <c r="P1892">
        <v>15</v>
      </c>
      <c r="Q1892">
        <v>6</v>
      </c>
      <c r="R1892">
        <f>SUMIFS(Table2[number],Table2[Event],"Goal",Table2[H/U],"HOME",Table2[GameID],Table2[[#This Row],[GameID]],Table2[GameTime],"&lt;="&amp;Table2[[#This Row],[GameTime]])</f>
        <v>6</v>
      </c>
      <c r="S1892">
        <f>SUMIFS(Table2[number],Table2[Event],"Goal",Table2[H/U],"AWAY",Table2[GameID],Table2[[#This Row],[GameID]],Table2[GameTime],"&lt;="&amp;Table2[[#This Row],[GameTime]])</f>
        <v>2</v>
      </c>
      <c r="T1892" t="str">
        <f>IF(Table2[[#This Row],[Event]]="Goal",Table2[[#This Row],[Hscore]]&amp;"-"&amp;Table2[[#This Row],[Uscore]],"")</f>
        <v>6-2</v>
      </c>
      <c r="U1892">
        <v>2784</v>
      </c>
      <c r="V1892" s="1">
        <f>Table2[[#This Row],[GameTime]]-(Table2[[#This Row],[period]]-1)*1200</f>
        <v>384</v>
      </c>
      <c r="W1892" s="1">
        <f>ROUNDDOWN(Table2[[#This Row],[Time]]/60,0)</f>
        <v>6</v>
      </c>
      <c r="X1892" s="1">
        <f>ROUNDDOWN((Table2[[#This Row],[Time]]/60-Table2[[#This Row],[Time2]])*60,0)</f>
        <v>24</v>
      </c>
      <c r="Y1892" s="1" t="str">
        <f>IF(Table2[[#This Row],[Time2]]&lt;10,0&amp;Table2[[#This Row],[Time2]],Table2[[#This Row],[Time2]])</f>
        <v>06</v>
      </c>
      <c r="Z1892" s="1">
        <f>IF(Table2[[#This Row],[Time3]]&lt;10,0&amp;Table2[[#This Row],[Time3]],Table2[[#This Row],[Time3]])</f>
        <v>24</v>
      </c>
      <c r="AA1892" s="2" t="str">
        <f>Table2[[#This Row],[Time4]]&amp;":"&amp;Table2[[#This Row],[Time5]]</f>
        <v>06:24</v>
      </c>
      <c r="AB1892" s="1" t="str" cm="1">
        <f t="array" ref="AB1892">IFERROR(IF(Table2[[#This Row],[code]]="","",_xlfn.IFS(AND(Table2[[#This Row],[code]]&lt;400,Table2[[#This Row],[code]]&lt;&gt;""),2,Table2[[#This Row],[code]]&gt;500,4)),"")</f>
        <v/>
      </c>
      <c r="AC1892" s="1" t="str">
        <f>IF(Table2[[#This Row],[Event]]="Penalty",Table2[[#This Row],[number]],IF(Table2[[#This Row],[Event]]="Time-Out",401,""))</f>
        <v/>
      </c>
      <c r="AD1892" s="1">
        <f>ROW(A1891)</f>
        <v>1891</v>
      </c>
      <c r="AE1892" s="1">
        <f>COUNTIFS(Table2[GameID],Table2[[#This Row],[GameID]],Table2[Column1],"&lt;="&amp;Table2[[#This Row],[Column1]])-1</f>
        <v>9</v>
      </c>
    </row>
    <row r="1893" spans="1:31" x14ac:dyDescent="0.45">
      <c r="A1893" t="s">
        <v>449</v>
      </c>
      <c r="B1893" t="str">
        <f>_xlfn.TEXTBEFORE(Table2[[#This Row],[Kamp]]," - ")</f>
        <v>Blackhawks</v>
      </c>
      <c r="C1893" t="str">
        <f>_xlfn.TEXTAFTER(Table2[[#This Row],[Kamp]],"- ")</f>
        <v>Hvidovre Attack</v>
      </c>
      <c r="D1893">
        <v>45010</v>
      </c>
      <c r="E1893">
        <v>69926</v>
      </c>
      <c r="F1893">
        <v>20222023</v>
      </c>
      <c r="G1893" t="s">
        <v>453</v>
      </c>
      <c r="H1893" t="s">
        <v>659</v>
      </c>
      <c r="I1893" t="s">
        <v>677</v>
      </c>
      <c r="J1893">
        <v>3</v>
      </c>
      <c r="K1893">
        <v>29511</v>
      </c>
      <c r="L1893">
        <v>0</v>
      </c>
      <c r="M1893" t="s">
        <v>633</v>
      </c>
      <c r="N1893" t="s">
        <v>634</v>
      </c>
      <c r="O1893" t="s">
        <v>634</v>
      </c>
      <c r="P1893" t="s">
        <v>634</v>
      </c>
      <c r="Q1893" t="s">
        <v>634</v>
      </c>
      <c r="R1893">
        <f>SUMIFS(Table2[number],Table2[Event],"Goal",Table2[H/U],"HOME",Table2[GameID],Table2[[#This Row],[GameID]],Table2[GameTime],"&lt;="&amp;Table2[[#This Row],[GameTime]])</f>
        <v>6</v>
      </c>
      <c r="S1893">
        <f>SUMIFS(Table2[number],Table2[Event],"Goal",Table2[H/U],"AWAY",Table2[GameID],Table2[[#This Row],[GameID]],Table2[GameTime],"&lt;="&amp;Table2[[#This Row],[GameTime]])</f>
        <v>2</v>
      </c>
      <c r="T1893" t="str">
        <f>IF(Table2[[#This Row],[Event]]="Goal",Table2[[#This Row],[Hscore]]&amp;"-"&amp;Table2[[#This Row],[Uscore]],"")</f>
        <v/>
      </c>
      <c r="U1893">
        <v>3312</v>
      </c>
      <c r="V1893" s="1">
        <f>Table2[[#This Row],[GameTime]]-(Table2[[#This Row],[period]]-1)*1200</f>
        <v>912</v>
      </c>
      <c r="W1893" s="1">
        <f>ROUNDDOWN(Table2[[#This Row],[Time]]/60,0)</f>
        <v>15</v>
      </c>
      <c r="X1893" s="1">
        <f>ROUNDDOWN((Table2[[#This Row],[Time]]/60-Table2[[#This Row],[Time2]])*60,0)</f>
        <v>12</v>
      </c>
      <c r="Y1893" s="1">
        <f>IF(Table2[[#This Row],[Time2]]&lt;10,0&amp;Table2[[#This Row],[Time2]],Table2[[#This Row],[Time2]])</f>
        <v>15</v>
      </c>
      <c r="Z1893" s="1">
        <f>IF(Table2[[#This Row],[Time3]]&lt;10,0&amp;Table2[[#This Row],[Time3]],Table2[[#This Row],[Time3]])</f>
        <v>12</v>
      </c>
      <c r="AA1893" s="2" t="str">
        <f>Table2[[#This Row],[Time4]]&amp;":"&amp;Table2[[#This Row],[Time5]]</f>
        <v>15:12</v>
      </c>
      <c r="AB1893" s="1" t="str" cm="1">
        <f t="array" ref="AB1893">IFERROR(IF(Table2[[#This Row],[code]]="","",_xlfn.IFS(AND(Table2[[#This Row],[code]]&lt;400,Table2[[#This Row],[code]]&lt;&gt;""),2,Table2[[#This Row],[code]]&gt;500,4)),"")</f>
        <v/>
      </c>
      <c r="AC1893" s="1">
        <f>IF(Table2[[#This Row],[Event]]="Penalty",Table2[[#This Row],[number]],IF(Table2[[#This Row],[Event]]="Time-Out",401,""))</f>
        <v>401</v>
      </c>
      <c r="AD1893" s="1">
        <f>ROW(A1892)</f>
        <v>1892</v>
      </c>
      <c r="AE1893" s="1">
        <f>COUNTIFS(Table2[GameID],Table2[[#This Row],[GameID]],Table2[Column1],"&lt;="&amp;Table2[[#This Row],[Column1]])-1</f>
        <v>10</v>
      </c>
    </row>
    <row r="1894" spans="1:31" x14ac:dyDescent="0.45">
      <c r="A1894" t="s">
        <v>449</v>
      </c>
      <c r="B1894" t="str">
        <f>_xlfn.TEXTBEFORE(Table2[[#This Row],[Kamp]]," - ")</f>
        <v>Blackhawks</v>
      </c>
      <c r="C1894" t="str">
        <f>_xlfn.TEXTAFTER(Table2[[#This Row],[Kamp]],"- ")</f>
        <v>Hvidovre Attack</v>
      </c>
      <c r="D1894">
        <v>45010</v>
      </c>
      <c r="E1894">
        <v>69926</v>
      </c>
      <c r="F1894">
        <v>20222023</v>
      </c>
      <c r="G1894" t="s">
        <v>453</v>
      </c>
      <c r="H1894" t="s">
        <v>661</v>
      </c>
      <c r="I1894" t="s">
        <v>678</v>
      </c>
      <c r="J1894">
        <v>3</v>
      </c>
      <c r="K1894">
        <v>29505</v>
      </c>
      <c r="L1894">
        <v>1</v>
      </c>
      <c r="M1894" t="s">
        <v>630</v>
      </c>
      <c r="N1894" t="s">
        <v>264</v>
      </c>
      <c r="O1894" t="s">
        <v>634</v>
      </c>
      <c r="P1894">
        <v>10</v>
      </c>
      <c r="Q1894" t="s">
        <v>634</v>
      </c>
      <c r="R1894">
        <f>SUMIFS(Table2[number],Table2[Event],"Goal",Table2[H/U],"HOME",Table2[GameID],Table2[[#This Row],[GameID]],Table2[GameTime],"&lt;="&amp;Table2[[#This Row],[GameTime]])</f>
        <v>7</v>
      </c>
      <c r="S1894">
        <f>SUMIFS(Table2[number],Table2[Event],"Goal",Table2[H/U],"AWAY",Table2[GameID],Table2[[#This Row],[GameID]],Table2[GameTime],"&lt;="&amp;Table2[[#This Row],[GameTime]])</f>
        <v>2</v>
      </c>
      <c r="T1894" t="str">
        <f>IF(Table2[[#This Row],[Event]]="Goal",Table2[[#This Row],[Hscore]]&amp;"-"&amp;Table2[[#This Row],[Uscore]],"")</f>
        <v>7-2</v>
      </c>
      <c r="U1894">
        <v>3376</v>
      </c>
      <c r="V1894" s="1">
        <f>Table2[[#This Row],[GameTime]]-(Table2[[#This Row],[period]]-1)*1200</f>
        <v>976</v>
      </c>
      <c r="W1894" s="1">
        <f>ROUNDDOWN(Table2[[#This Row],[Time]]/60,0)</f>
        <v>16</v>
      </c>
      <c r="X1894" s="1">
        <f>ROUNDDOWN((Table2[[#This Row],[Time]]/60-Table2[[#This Row],[Time2]])*60,0)</f>
        <v>15</v>
      </c>
      <c r="Y1894" s="1">
        <f>IF(Table2[[#This Row],[Time2]]&lt;10,0&amp;Table2[[#This Row],[Time2]],Table2[[#This Row],[Time2]])</f>
        <v>16</v>
      </c>
      <c r="Z1894" s="1">
        <f>IF(Table2[[#This Row],[Time3]]&lt;10,0&amp;Table2[[#This Row],[Time3]],Table2[[#This Row],[Time3]])</f>
        <v>15</v>
      </c>
      <c r="AA1894" s="2" t="str">
        <f>Table2[[#This Row],[Time4]]&amp;":"&amp;Table2[[#This Row],[Time5]]</f>
        <v>16:15</v>
      </c>
      <c r="AB1894" s="1" t="str" cm="1">
        <f t="array" ref="AB1894">IFERROR(IF(Table2[[#This Row],[code]]="","",_xlfn.IFS(AND(Table2[[#This Row],[code]]&lt;400,Table2[[#This Row],[code]]&lt;&gt;""),2,Table2[[#This Row],[code]]&gt;500,4)),"")</f>
        <v/>
      </c>
      <c r="AC1894" s="1" t="str">
        <f>IF(Table2[[#This Row],[Event]]="Penalty",Table2[[#This Row],[number]],IF(Table2[[#This Row],[Event]]="Time-Out",401,""))</f>
        <v/>
      </c>
      <c r="AD1894" s="1">
        <f>ROW(A1893)</f>
        <v>1893</v>
      </c>
      <c r="AE1894" s="1">
        <f>COUNTIFS(Table2[GameID],Table2[[#This Row],[GameID]],Table2[Column1],"&lt;="&amp;Table2[[#This Row],[Column1]])-1</f>
        <v>11</v>
      </c>
    </row>
    <row r="1895" spans="1:31" x14ac:dyDescent="0.45">
      <c r="A1895" t="s">
        <v>449</v>
      </c>
      <c r="B1895" t="str">
        <f>_xlfn.TEXTBEFORE(Table2[[#This Row],[Kamp]]," - ")</f>
        <v>Blackhawks</v>
      </c>
      <c r="C1895" t="str">
        <f>_xlfn.TEXTAFTER(Table2[[#This Row],[Kamp]],"- ")</f>
        <v>Hvidovre Attack</v>
      </c>
      <c r="D1895">
        <v>45010</v>
      </c>
      <c r="E1895">
        <v>69926</v>
      </c>
      <c r="F1895">
        <v>20222023</v>
      </c>
      <c r="G1895" t="s">
        <v>453</v>
      </c>
      <c r="H1895" t="s">
        <v>661</v>
      </c>
      <c r="I1895" t="s">
        <v>678</v>
      </c>
      <c r="J1895">
        <v>3</v>
      </c>
      <c r="K1895">
        <v>29505</v>
      </c>
      <c r="L1895">
        <v>1</v>
      </c>
      <c r="M1895" t="s">
        <v>630</v>
      </c>
      <c r="N1895" t="s">
        <v>132</v>
      </c>
      <c r="O1895" t="s">
        <v>145</v>
      </c>
      <c r="P1895">
        <v>4</v>
      </c>
      <c r="Q1895">
        <v>88</v>
      </c>
      <c r="R1895">
        <f>SUMIFS(Table2[number],Table2[Event],"Goal",Table2[H/U],"HOME",Table2[GameID],Table2[[#This Row],[GameID]],Table2[GameTime],"&lt;="&amp;Table2[[#This Row],[GameTime]])</f>
        <v>8</v>
      </c>
      <c r="S1895">
        <f>SUMIFS(Table2[number],Table2[Event],"Goal",Table2[H/U],"AWAY",Table2[GameID],Table2[[#This Row],[GameID]],Table2[GameTime],"&lt;="&amp;Table2[[#This Row],[GameTime]])</f>
        <v>2</v>
      </c>
      <c r="T1895" t="str">
        <f>IF(Table2[[#This Row],[Event]]="Goal",Table2[[#This Row],[Hscore]]&amp;"-"&amp;Table2[[#This Row],[Uscore]],"")</f>
        <v>8-2</v>
      </c>
      <c r="U1895">
        <v>3544</v>
      </c>
      <c r="V1895" s="1">
        <f>Table2[[#This Row],[GameTime]]-(Table2[[#This Row],[period]]-1)*1200</f>
        <v>1144</v>
      </c>
      <c r="W1895" s="1">
        <f>ROUNDDOWN(Table2[[#This Row],[Time]]/60,0)</f>
        <v>19</v>
      </c>
      <c r="X1895" s="1">
        <f>ROUNDDOWN((Table2[[#This Row],[Time]]/60-Table2[[#This Row],[Time2]])*60,0)</f>
        <v>3</v>
      </c>
      <c r="Y1895" s="1">
        <f>IF(Table2[[#This Row],[Time2]]&lt;10,0&amp;Table2[[#This Row],[Time2]],Table2[[#This Row],[Time2]])</f>
        <v>19</v>
      </c>
      <c r="Z1895" s="1" t="str">
        <f>IF(Table2[[#This Row],[Time3]]&lt;10,0&amp;Table2[[#This Row],[Time3]],Table2[[#This Row],[Time3]])</f>
        <v>03</v>
      </c>
      <c r="AA1895" s="2" t="str">
        <f>Table2[[#This Row],[Time4]]&amp;":"&amp;Table2[[#This Row],[Time5]]</f>
        <v>19:03</v>
      </c>
      <c r="AB1895" s="1" t="str" cm="1">
        <f t="array" ref="AB1895">IFERROR(IF(Table2[[#This Row],[code]]="","",_xlfn.IFS(AND(Table2[[#This Row],[code]]&lt;400,Table2[[#This Row],[code]]&lt;&gt;""),2,Table2[[#This Row],[code]]&gt;500,4)),"")</f>
        <v/>
      </c>
      <c r="AC1895" s="1" t="str">
        <f>IF(Table2[[#This Row],[Event]]="Penalty",Table2[[#This Row],[number]],IF(Table2[[#This Row],[Event]]="Time-Out",401,""))</f>
        <v/>
      </c>
      <c r="AD1895" s="1">
        <f>ROW(A1894)</f>
        <v>1894</v>
      </c>
      <c r="AE1895" s="1">
        <f>COUNTIFS(Table2[GameID],Table2[[#This Row],[GameID]],Table2[Column1],"&lt;="&amp;Table2[[#This Row],[Column1]])-1</f>
        <v>12</v>
      </c>
    </row>
    <row r="1896" spans="1:31" x14ac:dyDescent="0.45">
      <c r="A1896" t="s">
        <v>449</v>
      </c>
      <c r="B1896" t="str">
        <f>_xlfn.TEXTBEFORE(Table2[[#This Row],[Kamp]]," - ")</f>
        <v>Blackhawks</v>
      </c>
      <c r="C1896" t="str">
        <f>_xlfn.TEXTAFTER(Table2[[#This Row],[Kamp]],"- ")</f>
        <v>Hvidovre Attack</v>
      </c>
      <c r="D1896">
        <v>45010</v>
      </c>
      <c r="E1896">
        <v>69926</v>
      </c>
      <c r="F1896">
        <v>20222023</v>
      </c>
      <c r="G1896" t="s">
        <v>453</v>
      </c>
      <c r="H1896" t="s">
        <v>661</v>
      </c>
      <c r="I1896" t="s">
        <v>678</v>
      </c>
      <c r="J1896">
        <v>3</v>
      </c>
      <c r="K1896">
        <v>29505</v>
      </c>
      <c r="L1896">
        <v>1</v>
      </c>
      <c r="M1896" t="s">
        <v>630</v>
      </c>
      <c r="N1896" t="s">
        <v>147</v>
      </c>
      <c r="O1896" t="s">
        <v>133</v>
      </c>
      <c r="P1896">
        <v>92</v>
      </c>
      <c r="Q1896">
        <v>5</v>
      </c>
      <c r="R1896">
        <f>SUMIFS(Table2[number],Table2[Event],"Goal",Table2[H/U],"HOME",Table2[GameID],Table2[[#This Row],[GameID]],Table2[GameTime],"&lt;="&amp;Table2[[#This Row],[GameTime]])</f>
        <v>9</v>
      </c>
      <c r="S1896">
        <f>SUMIFS(Table2[number],Table2[Event],"Goal",Table2[H/U],"AWAY",Table2[GameID],Table2[[#This Row],[GameID]],Table2[GameTime],"&lt;="&amp;Table2[[#This Row],[GameTime]])</f>
        <v>2</v>
      </c>
      <c r="T1896" t="str">
        <f>IF(Table2[[#This Row],[Event]]="Goal",Table2[[#This Row],[Hscore]]&amp;"-"&amp;Table2[[#This Row],[Uscore]],"")</f>
        <v>9-2</v>
      </c>
      <c r="U1896">
        <v>3570</v>
      </c>
      <c r="V1896" s="1">
        <f>Table2[[#This Row],[GameTime]]-(Table2[[#This Row],[period]]-1)*1200</f>
        <v>1170</v>
      </c>
      <c r="W1896" s="1">
        <f>ROUNDDOWN(Table2[[#This Row],[Time]]/60,0)</f>
        <v>19</v>
      </c>
      <c r="X1896" s="1">
        <f>ROUNDDOWN((Table2[[#This Row],[Time]]/60-Table2[[#This Row],[Time2]])*60,0)</f>
        <v>30</v>
      </c>
      <c r="Y1896" s="1">
        <f>IF(Table2[[#This Row],[Time2]]&lt;10,0&amp;Table2[[#This Row],[Time2]],Table2[[#This Row],[Time2]])</f>
        <v>19</v>
      </c>
      <c r="Z1896" s="1">
        <f>IF(Table2[[#This Row],[Time3]]&lt;10,0&amp;Table2[[#This Row],[Time3]],Table2[[#This Row],[Time3]])</f>
        <v>30</v>
      </c>
      <c r="AA1896" s="2" t="str">
        <f>Table2[[#This Row],[Time4]]&amp;":"&amp;Table2[[#This Row],[Time5]]</f>
        <v>19:30</v>
      </c>
      <c r="AB1896" s="1" t="str" cm="1">
        <f t="array" ref="AB1896">IFERROR(IF(Table2[[#This Row],[code]]="","",_xlfn.IFS(AND(Table2[[#This Row],[code]]&lt;400,Table2[[#This Row],[code]]&lt;&gt;""),2,Table2[[#This Row],[code]]&gt;500,4)),"")</f>
        <v/>
      </c>
      <c r="AC1896" s="1" t="str">
        <f>IF(Table2[[#This Row],[Event]]="Penalty",Table2[[#This Row],[number]],IF(Table2[[#This Row],[Event]]="Time-Out",401,""))</f>
        <v/>
      </c>
      <c r="AD1896" s="1">
        <f>ROW(A1895)</f>
        <v>1895</v>
      </c>
      <c r="AE1896" s="1">
        <f>COUNTIFS(Table2[GameID],Table2[[#This Row],[GameID]],Table2[Column1],"&lt;="&amp;Table2[[#This Row],[Column1]])-1</f>
        <v>13</v>
      </c>
    </row>
    <row r="1897" spans="1:31" x14ac:dyDescent="0.45">
      <c r="A1897" t="s">
        <v>448</v>
      </c>
      <c r="B1897" t="str">
        <f>_xlfn.TEXTBEFORE(Table2[[#This Row],[Kamp]]," - ")</f>
        <v>Sunds Seahawks</v>
      </c>
      <c r="C1897" t="str">
        <f>_xlfn.TEXTAFTER(Table2[[#This Row],[Kamp]],"- ")</f>
        <v>Benløse IF</v>
      </c>
      <c r="D1897">
        <v>45010</v>
      </c>
      <c r="E1897">
        <v>69927</v>
      </c>
      <c r="F1897">
        <v>20222023</v>
      </c>
      <c r="G1897" t="s">
        <v>453</v>
      </c>
      <c r="H1897" t="s">
        <v>658</v>
      </c>
      <c r="I1897" t="s">
        <v>677</v>
      </c>
      <c r="J1897">
        <v>1</v>
      </c>
      <c r="K1897">
        <v>29507</v>
      </c>
      <c r="L1897">
        <v>1</v>
      </c>
      <c r="M1897" t="s">
        <v>630</v>
      </c>
      <c r="N1897" t="s">
        <v>192</v>
      </c>
      <c r="O1897" t="s">
        <v>419</v>
      </c>
      <c r="P1897">
        <v>32</v>
      </c>
      <c r="Q1897">
        <v>7</v>
      </c>
      <c r="R1897">
        <f>SUMIFS(Table2[number],Table2[Event],"Goal",Table2[H/U],"HOME",Table2[GameID],Table2[[#This Row],[GameID]],Table2[GameTime],"&lt;="&amp;Table2[[#This Row],[GameTime]])</f>
        <v>0</v>
      </c>
      <c r="S1897">
        <f>SUMIFS(Table2[number],Table2[Event],"Goal",Table2[H/U],"AWAY",Table2[GameID],Table2[[#This Row],[GameID]],Table2[GameTime],"&lt;="&amp;Table2[[#This Row],[GameTime]])</f>
        <v>1</v>
      </c>
      <c r="T1897" t="str">
        <f>IF(Table2[[#This Row],[Event]]="Goal",Table2[[#This Row],[Hscore]]&amp;"-"&amp;Table2[[#This Row],[Uscore]],"")</f>
        <v>0-1</v>
      </c>
      <c r="U1897">
        <v>461</v>
      </c>
      <c r="V1897" s="1">
        <f>Table2[[#This Row],[GameTime]]-(Table2[[#This Row],[period]]-1)*1200</f>
        <v>461</v>
      </c>
      <c r="W1897" s="1">
        <f>ROUNDDOWN(Table2[[#This Row],[Time]]/60,0)</f>
        <v>7</v>
      </c>
      <c r="X1897" s="1">
        <f>ROUNDDOWN((Table2[[#This Row],[Time]]/60-Table2[[#This Row],[Time2]])*60,0)</f>
        <v>41</v>
      </c>
      <c r="Y1897" s="1" t="str">
        <f>IF(Table2[[#This Row],[Time2]]&lt;10,0&amp;Table2[[#This Row],[Time2]],Table2[[#This Row],[Time2]])</f>
        <v>07</v>
      </c>
      <c r="Z1897" s="1">
        <f>IF(Table2[[#This Row],[Time3]]&lt;10,0&amp;Table2[[#This Row],[Time3]],Table2[[#This Row],[Time3]])</f>
        <v>41</v>
      </c>
      <c r="AA1897" s="2" t="str">
        <f>Table2[[#This Row],[Time4]]&amp;":"&amp;Table2[[#This Row],[Time5]]</f>
        <v>07:41</v>
      </c>
      <c r="AB1897" s="1" t="str" cm="1">
        <f t="array" ref="AB1897">IFERROR(IF(Table2[[#This Row],[code]]="","",_xlfn.IFS(AND(Table2[[#This Row],[code]]&lt;400,Table2[[#This Row],[code]]&lt;&gt;""),2,Table2[[#This Row],[code]]&gt;500,4)),"")</f>
        <v/>
      </c>
      <c r="AC1897" s="1" t="str">
        <f>IF(Table2[[#This Row],[Event]]="Penalty",Table2[[#This Row],[number]],IF(Table2[[#This Row],[Event]]="Time-Out",401,""))</f>
        <v/>
      </c>
      <c r="AD1897" s="1">
        <f>ROW(A1896)</f>
        <v>1896</v>
      </c>
      <c r="AE1897" s="1">
        <f>COUNTIFS(Table2[GameID],Table2[[#This Row],[GameID]],Table2[Column1],"&lt;="&amp;Table2[[#This Row],[Column1]])-1</f>
        <v>0</v>
      </c>
    </row>
    <row r="1898" spans="1:31" x14ac:dyDescent="0.45">
      <c r="A1898" t="s">
        <v>448</v>
      </c>
      <c r="B1898" t="str">
        <f>_xlfn.TEXTBEFORE(Table2[[#This Row],[Kamp]]," - ")</f>
        <v>Sunds Seahawks</v>
      </c>
      <c r="C1898" t="str">
        <f>_xlfn.TEXTAFTER(Table2[[#This Row],[Kamp]],"- ")</f>
        <v>Benløse IF</v>
      </c>
      <c r="D1898">
        <v>45010</v>
      </c>
      <c r="E1898">
        <v>69927</v>
      </c>
      <c r="F1898">
        <v>20222023</v>
      </c>
      <c r="G1898" t="s">
        <v>453</v>
      </c>
      <c r="H1898" t="s">
        <v>658</v>
      </c>
      <c r="I1898" t="s">
        <v>677</v>
      </c>
      <c r="J1898">
        <v>1</v>
      </c>
      <c r="K1898">
        <v>29507</v>
      </c>
      <c r="L1898">
        <v>208</v>
      </c>
      <c r="M1898" t="s">
        <v>631</v>
      </c>
      <c r="N1898" t="s">
        <v>38</v>
      </c>
      <c r="O1898" t="s">
        <v>634</v>
      </c>
      <c r="P1898">
        <v>98</v>
      </c>
      <c r="Q1898" t="s">
        <v>634</v>
      </c>
      <c r="R1898">
        <f>SUMIFS(Table2[number],Table2[Event],"Goal",Table2[H/U],"HOME",Table2[GameID],Table2[[#This Row],[GameID]],Table2[GameTime],"&lt;="&amp;Table2[[#This Row],[GameTime]])</f>
        <v>0</v>
      </c>
      <c r="S1898">
        <f>SUMIFS(Table2[number],Table2[Event],"Goal",Table2[H/U],"AWAY",Table2[GameID],Table2[[#This Row],[GameID]],Table2[GameTime],"&lt;="&amp;Table2[[#This Row],[GameTime]])</f>
        <v>1</v>
      </c>
      <c r="T1898" t="str">
        <f>IF(Table2[[#This Row],[Event]]="Goal",Table2[[#This Row],[Hscore]]&amp;"-"&amp;Table2[[#This Row],[Uscore]],"")</f>
        <v/>
      </c>
      <c r="U1898">
        <v>923</v>
      </c>
      <c r="V1898" s="1">
        <f>Table2[[#This Row],[GameTime]]-(Table2[[#This Row],[period]]-1)*1200</f>
        <v>923</v>
      </c>
      <c r="W1898" s="1">
        <f>ROUNDDOWN(Table2[[#This Row],[Time]]/60,0)</f>
        <v>15</v>
      </c>
      <c r="X1898" s="1">
        <f>ROUNDDOWN((Table2[[#This Row],[Time]]/60-Table2[[#This Row],[Time2]])*60,0)</f>
        <v>23</v>
      </c>
      <c r="Y1898" s="1">
        <f>IF(Table2[[#This Row],[Time2]]&lt;10,0&amp;Table2[[#This Row],[Time2]],Table2[[#This Row],[Time2]])</f>
        <v>15</v>
      </c>
      <c r="Z1898" s="1">
        <f>IF(Table2[[#This Row],[Time3]]&lt;10,0&amp;Table2[[#This Row],[Time3]],Table2[[#This Row],[Time3]])</f>
        <v>23</v>
      </c>
      <c r="AA1898" s="2" t="str">
        <f>Table2[[#This Row],[Time4]]&amp;":"&amp;Table2[[#This Row],[Time5]]</f>
        <v>15:23</v>
      </c>
      <c r="AB1898" s="1" cm="1">
        <f t="array" ref="AB1898">IFERROR(IF(Table2[[#This Row],[code]]="","",_xlfn.IFS(AND(Table2[[#This Row],[code]]&lt;400,Table2[[#This Row],[code]]&lt;&gt;""),2,Table2[[#This Row],[code]]&gt;500,4)),"")</f>
        <v>2</v>
      </c>
      <c r="AC1898" s="1">
        <f>IF(Table2[[#This Row],[Event]]="Penalty",Table2[[#This Row],[number]],IF(Table2[[#This Row],[Event]]="Time-Out",401,""))</f>
        <v>208</v>
      </c>
      <c r="AD1898" s="1">
        <f>ROW(A1897)</f>
        <v>1897</v>
      </c>
      <c r="AE1898" s="1">
        <f>COUNTIFS(Table2[GameID],Table2[[#This Row],[GameID]],Table2[Column1],"&lt;="&amp;Table2[[#This Row],[Column1]])-1</f>
        <v>1</v>
      </c>
    </row>
    <row r="1899" spans="1:31" x14ac:dyDescent="0.45">
      <c r="A1899" t="s">
        <v>448</v>
      </c>
      <c r="B1899" t="str">
        <f>_xlfn.TEXTBEFORE(Table2[[#This Row],[Kamp]]," - ")</f>
        <v>Sunds Seahawks</v>
      </c>
      <c r="C1899" t="str">
        <f>_xlfn.TEXTAFTER(Table2[[#This Row],[Kamp]],"- ")</f>
        <v>Benløse IF</v>
      </c>
      <c r="D1899">
        <v>45010</v>
      </c>
      <c r="E1899">
        <v>69927</v>
      </c>
      <c r="F1899">
        <v>20222023</v>
      </c>
      <c r="G1899" t="s">
        <v>453</v>
      </c>
      <c r="H1899" t="s">
        <v>668</v>
      </c>
      <c r="I1899" t="s">
        <v>678</v>
      </c>
      <c r="J1899">
        <v>1</v>
      </c>
      <c r="K1899">
        <v>29502</v>
      </c>
      <c r="L1899">
        <v>207</v>
      </c>
      <c r="M1899" t="s">
        <v>631</v>
      </c>
      <c r="N1899" t="s">
        <v>228</v>
      </c>
      <c r="O1899" t="s">
        <v>634</v>
      </c>
      <c r="P1899">
        <v>77</v>
      </c>
      <c r="Q1899" t="s">
        <v>634</v>
      </c>
      <c r="R1899">
        <f>SUMIFS(Table2[number],Table2[Event],"Goal",Table2[H/U],"HOME",Table2[GameID],Table2[[#This Row],[GameID]],Table2[GameTime],"&lt;="&amp;Table2[[#This Row],[GameTime]])</f>
        <v>0</v>
      </c>
      <c r="S1899">
        <f>SUMIFS(Table2[number],Table2[Event],"Goal",Table2[H/U],"AWAY",Table2[GameID],Table2[[#This Row],[GameID]],Table2[GameTime],"&lt;="&amp;Table2[[#This Row],[GameTime]])</f>
        <v>1</v>
      </c>
      <c r="T1899" t="str">
        <f>IF(Table2[[#This Row],[Event]]="Goal",Table2[[#This Row],[Hscore]]&amp;"-"&amp;Table2[[#This Row],[Uscore]],"")</f>
        <v/>
      </c>
      <c r="U1899">
        <v>1029</v>
      </c>
      <c r="V1899" s="1">
        <f>Table2[[#This Row],[GameTime]]-(Table2[[#This Row],[period]]-1)*1200</f>
        <v>1029</v>
      </c>
      <c r="W1899" s="1">
        <f>ROUNDDOWN(Table2[[#This Row],[Time]]/60,0)</f>
        <v>17</v>
      </c>
      <c r="X1899" s="1">
        <f>ROUNDDOWN((Table2[[#This Row],[Time]]/60-Table2[[#This Row],[Time2]])*60,0)</f>
        <v>8</v>
      </c>
      <c r="Y1899" s="1">
        <f>IF(Table2[[#This Row],[Time2]]&lt;10,0&amp;Table2[[#This Row],[Time2]],Table2[[#This Row],[Time2]])</f>
        <v>17</v>
      </c>
      <c r="Z1899" s="1" t="str">
        <f>IF(Table2[[#This Row],[Time3]]&lt;10,0&amp;Table2[[#This Row],[Time3]],Table2[[#This Row],[Time3]])</f>
        <v>08</v>
      </c>
      <c r="AA1899" s="2" t="str">
        <f>Table2[[#This Row],[Time4]]&amp;":"&amp;Table2[[#This Row],[Time5]]</f>
        <v>17:08</v>
      </c>
      <c r="AB1899" s="1" cm="1">
        <f t="array" ref="AB1899">IFERROR(IF(Table2[[#This Row],[code]]="","",_xlfn.IFS(AND(Table2[[#This Row],[code]]&lt;400,Table2[[#This Row],[code]]&lt;&gt;""),2,Table2[[#This Row],[code]]&gt;500,4)),"")</f>
        <v>2</v>
      </c>
      <c r="AC1899" s="1">
        <f>IF(Table2[[#This Row],[Event]]="Penalty",Table2[[#This Row],[number]],IF(Table2[[#This Row],[Event]]="Time-Out",401,""))</f>
        <v>207</v>
      </c>
      <c r="AD1899" s="1">
        <f>ROW(A1898)</f>
        <v>1898</v>
      </c>
      <c r="AE1899" s="1">
        <f>COUNTIFS(Table2[GameID],Table2[[#This Row],[GameID]],Table2[Column1],"&lt;="&amp;Table2[[#This Row],[Column1]])-1</f>
        <v>2</v>
      </c>
    </row>
    <row r="1900" spans="1:31" x14ac:dyDescent="0.45">
      <c r="A1900" t="s">
        <v>448</v>
      </c>
      <c r="B1900" t="str">
        <f>_xlfn.TEXTBEFORE(Table2[[#This Row],[Kamp]]," - ")</f>
        <v>Sunds Seahawks</v>
      </c>
      <c r="C1900" t="str">
        <f>_xlfn.TEXTAFTER(Table2[[#This Row],[Kamp]],"- ")</f>
        <v>Benløse IF</v>
      </c>
      <c r="D1900">
        <v>45010</v>
      </c>
      <c r="E1900">
        <v>69927</v>
      </c>
      <c r="F1900">
        <v>20222023</v>
      </c>
      <c r="G1900" t="s">
        <v>453</v>
      </c>
      <c r="H1900" t="s">
        <v>668</v>
      </c>
      <c r="I1900" t="s">
        <v>678</v>
      </c>
      <c r="J1900">
        <v>2</v>
      </c>
      <c r="K1900">
        <v>29502</v>
      </c>
      <c r="L1900">
        <v>1</v>
      </c>
      <c r="M1900" t="s">
        <v>630</v>
      </c>
      <c r="N1900" t="s">
        <v>214</v>
      </c>
      <c r="O1900" t="s">
        <v>213</v>
      </c>
      <c r="P1900">
        <v>7</v>
      </c>
      <c r="Q1900">
        <v>5</v>
      </c>
      <c r="R1900">
        <f>SUMIFS(Table2[number],Table2[Event],"Goal",Table2[H/U],"HOME",Table2[GameID],Table2[[#This Row],[GameID]],Table2[GameTime],"&lt;="&amp;Table2[[#This Row],[GameTime]])</f>
        <v>1</v>
      </c>
      <c r="S1900">
        <f>SUMIFS(Table2[number],Table2[Event],"Goal",Table2[H/U],"AWAY",Table2[GameID],Table2[[#This Row],[GameID]],Table2[GameTime],"&lt;="&amp;Table2[[#This Row],[GameTime]])</f>
        <v>1</v>
      </c>
      <c r="T1900" t="str">
        <f>IF(Table2[[#This Row],[Event]]="Goal",Table2[[#This Row],[Hscore]]&amp;"-"&amp;Table2[[#This Row],[Uscore]],"")</f>
        <v>1-1</v>
      </c>
      <c r="U1900">
        <v>1394</v>
      </c>
      <c r="V1900" s="1">
        <f>Table2[[#This Row],[GameTime]]-(Table2[[#This Row],[period]]-1)*1200</f>
        <v>194</v>
      </c>
      <c r="W1900" s="1">
        <f>ROUNDDOWN(Table2[[#This Row],[Time]]/60,0)</f>
        <v>3</v>
      </c>
      <c r="X1900" s="1">
        <f>ROUNDDOWN((Table2[[#This Row],[Time]]/60-Table2[[#This Row],[Time2]])*60,0)</f>
        <v>14</v>
      </c>
      <c r="Y1900" s="1" t="str">
        <f>IF(Table2[[#This Row],[Time2]]&lt;10,0&amp;Table2[[#This Row],[Time2]],Table2[[#This Row],[Time2]])</f>
        <v>03</v>
      </c>
      <c r="Z1900" s="1">
        <f>IF(Table2[[#This Row],[Time3]]&lt;10,0&amp;Table2[[#This Row],[Time3]],Table2[[#This Row],[Time3]])</f>
        <v>14</v>
      </c>
      <c r="AA1900" s="2" t="str">
        <f>Table2[[#This Row],[Time4]]&amp;":"&amp;Table2[[#This Row],[Time5]]</f>
        <v>03:14</v>
      </c>
      <c r="AB1900" s="1" t="str" cm="1">
        <f t="array" ref="AB1900">IFERROR(IF(Table2[[#This Row],[code]]="","",_xlfn.IFS(AND(Table2[[#This Row],[code]]&lt;400,Table2[[#This Row],[code]]&lt;&gt;""),2,Table2[[#This Row],[code]]&gt;500,4)),"")</f>
        <v/>
      </c>
      <c r="AC1900" s="1" t="str">
        <f>IF(Table2[[#This Row],[Event]]="Penalty",Table2[[#This Row],[number]],IF(Table2[[#This Row],[Event]]="Time-Out",401,""))</f>
        <v/>
      </c>
      <c r="AD1900" s="1">
        <f>ROW(A1899)</f>
        <v>1899</v>
      </c>
      <c r="AE1900" s="1">
        <f>COUNTIFS(Table2[GameID],Table2[[#This Row],[GameID]],Table2[Column1],"&lt;="&amp;Table2[[#This Row],[Column1]])-1</f>
        <v>3</v>
      </c>
    </row>
    <row r="1901" spans="1:31" x14ac:dyDescent="0.45">
      <c r="A1901" t="s">
        <v>448</v>
      </c>
      <c r="B1901" t="str">
        <f>_xlfn.TEXTBEFORE(Table2[[#This Row],[Kamp]]," - ")</f>
        <v>Sunds Seahawks</v>
      </c>
      <c r="C1901" t="str">
        <f>_xlfn.TEXTAFTER(Table2[[#This Row],[Kamp]],"- ")</f>
        <v>Benløse IF</v>
      </c>
      <c r="D1901">
        <v>45010</v>
      </c>
      <c r="E1901">
        <v>69927</v>
      </c>
      <c r="F1901">
        <v>20222023</v>
      </c>
      <c r="G1901" t="s">
        <v>453</v>
      </c>
      <c r="H1901" t="s">
        <v>668</v>
      </c>
      <c r="I1901" t="s">
        <v>678</v>
      </c>
      <c r="J1901">
        <v>2</v>
      </c>
      <c r="K1901">
        <v>29502</v>
      </c>
      <c r="L1901">
        <v>201</v>
      </c>
      <c r="M1901" t="s">
        <v>631</v>
      </c>
      <c r="N1901" t="s">
        <v>227</v>
      </c>
      <c r="O1901" t="s">
        <v>634</v>
      </c>
      <c r="P1901">
        <v>74</v>
      </c>
      <c r="Q1901" t="s">
        <v>634</v>
      </c>
      <c r="R1901">
        <f>SUMIFS(Table2[number],Table2[Event],"Goal",Table2[H/U],"HOME",Table2[GameID],Table2[[#This Row],[GameID]],Table2[GameTime],"&lt;="&amp;Table2[[#This Row],[GameTime]])</f>
        <v>1</v>
      </c>
      <c r="S1901">
        <f>SUMIFS(Table2[number],Table2[Event],"Goal",Table2[H/U],"AWAY",Table2[GameID],Table2[[#This Row],[GameID]],Table2[GameTime],"&lt;="&amp;Table2[[#This Row],[GameTime]])</f>
        <v>1</v>
      </c>
      <c r="T1901" t="str">
        <f>IF(Table2[[#This Row],[Event]]="Goal",Table2[[#This Row],[Hscore]]&amp;"-"&amp;Table2[[#This Row],[Uscore]],"")</f>
        <v/>
      </c>
      <c r="U1901">
        <v>1760</v>
      </c>
      <c r="V1901" s="1">
        <f>Table2[[#This Row],[GameTime]]-(Table2[[#This Row],[period]]-1)*1200</f>
        <v>560</v>
      </c>
      <c r="W1901" s="1">
        <f>ROUNDDOWN(Table2[[#This Row],[Time]]/60,0)</f>
        <v>9</v>
      </c>
      <c r="X1901" s="1">
        <f>ROUNDDOWN((Table2[[#This Row],[Time]]/60-Table2[[#This Row],[Time2]])*60,0)</f>
        <v>20</v>
      </c>
      <c r="Y1901" s="1" t="str">
        <f>IF(Table2[[#This Row],[Time2]]&lt;10,0&amp;Table2[[#This Row],[Time2]],Table2[[#This Row],[Time2]])</f>
        <v>09</v>
      </c>
      <c r="Z1901" s="1">
        <f>IF(Table2[[#This Row],[Time3]]&lt;10,0&amp;Table2[[#This Row],[Time3]],Table2[[#This Row],[Time3]])</f>
        <v>20</v>
      </c>
      <c r="AA1901" s="2" t="str">
        <f>Table2[[#This Row],[Time4]]&amp;":"&amp;Table2[[#This Row],[Time5]]</f>
        <v>09:20</v>
      </c>
      <c r="AB1901" s="1" cm="1">
        <f t="array" ref="AB1901">IFERROR(IF(Table2[[#This Row],[code]]="","",_xlfn.IFS(AND(Table2[[#This Row],[code]]&lt;400,Table2[[#This Row],[code]]&lt;&gt;""),2,Table2[[#This Row],[code]]&gt;500,4)),"")</f>
        <v>2</v>
      </c>
      <c r="AC1901" s="1">
        <f>IF(Table2[[#This Row],[Event]]="Penalty",Table2[[#This Row],[number]],IF(Table2[[#This Row],[Event]]="Time-Out",401,""))</f>
        <v>201</v>
      </c>
      <c r="AD1901" s="1">
        <f>ROW(A1900)</f>
        <v>1900</v>
      </c>
      <c r="AE1901" s="1">
        <f>COUNTIFS(Table2[GameID],Table2[[#This Row],[GameID]],Table2[Column1],"&lt;="&amp;Table2[[#This Row],[Column1]])-1</f>
        <v>4</v>
      </c>
    </row>
    <row r="1902" spans="1:31" x14ac:dyDescent="0.45">
      <c r="A1902" t="s">
        <v>448</v>
      </c>
      <c r="B1902" t="str">
        <f>_xlfn.TEXTBEFORE(Table2[[#This Row],[Kamp]]," - ")</f>
        <v>Sunds Seahawks</v>
      </c>
      <c r="C1902" t="str">
        <f>_xlfn.TEXTAFTER(Table2[[#This Row],[Kamp]],"- ")</f>
        <v>Benløse IF</v>
      </c>
      <c r="D1902">
        <v>45010</v>
      </c>
      <c r="E1902">
        <v>69927</v>
      </c>
      <c r="F1902">
        <v>20222023</v>
      </c>
      <c r="G1902" t="s">
        <v>453</v>
      </c>
      <c r="H1902" t="s">
        <v>658</v>
      </c>
      <c r="I1902" t="s">
        <v>677</v>
      </c>
      <c r="J1902">
        <v>2</v>
      </c>
      <c r="K1902">
        <v>29507</v>
      </c>
      <c r="L1902">
        <v>1</v>
      </c>
      <c r="M1902" t="s">
        <v>630</v>
      </c>
      <c r="N1902" t="s">
        <v>29</v>
      </c>
      <c r="O1902" t="s">
        <v>645</v>
      </c>
      <c r="P1902">
        <v>44</v>
      </c>
      <c r="Q1902">
        <v>36</v>
      </c>
      <c r="R1902">
        <f>SUMIFS(Table2[number],Table2[Event],"Goal",Table2[H/U],"HOME",Table2[GameID],Table2[[#This Row],[GameID]],Table2[GameTime],"&lt;="&amp;Table2[[#This Row],[GameTime]])</f>
        <v>1</v>
      </c>
      <c r="S1902">
        <f>SUMIFS(Table2[number],Table2[Event],"Goal",Table2[H/U],"AWAY",Table2[GameID],Table2[[#This Row],[GameID]],Table2[GameTime],"&lt;="&amp;Table2[[#This Row],[GameTime]])</f>
        <v>2</v>
      </c>
      <c r="T1902" t="str">
        <f>IF(Table2[[#This Row],[Event]]="Goal",Table2[[#This Row],[Hscore]]&amp;"-"&amp;Table2[[#This Row],[Uscore]],"")</f>
        <v>1-2</v>
      </c>
      <c r="U1902">
        <v>1812</v>
      </c>
      <c r="V1902" s="1">
        <f>Table2[[#This Row],[GameTime]]-(Table2[[#This Row],[period]]-1)*1200</f>
        <v>612</v>
      </c>
      <c r="W1902" s="1">
        <f>ROUNDDOWN(Table2[[#This Row],[Time]]/60,0)</f>
        <v>10</v>
      </c>
      <c r="X1902" s="1">
        <f>ROUNDDOWN((Table2[[#This Row],[Time]]/60-Table2[[#This Row],[Time2]])*60,0)</f>
        <v>12</v>
      </c>
      <c r="Y1902" s="1">
        <f>IF(Table2[[#This Row],[Time2]]&lt;10,0&amp;Table2[[#This Row],[Time2]],Table2[[#This Row],[Time2]])</f>
        <v>10</v>
      </c>
      <c r="Z1902" s="1">
        <f>IF(Table2[[#This Row],[Time3]]&lt;10,0&amp;Table2[[#This Row],[Time3]],Table2[[#This Row],[Time3]])</f>
        <v>12</v>
      </c>
      <c r="AA1902" s="2" t="str">
        <f>Table2[[#This Row],[Time4]]&amp;":"&amp;Table2[[#This Row],[Time5]]</f>
        <v>10:12</v>
      </c>
      <c r="AB1902" s="1" t="str" cm="1">
        <f t="array" ref="AB1902">IFERROR(IF(Table2[[#This Row],[code]]="","",_xlfn.IFS(AND(Table2[[#This Row],[code]]&lt;400,Table2[[#This Row],[code]]&lt;&gt;""),2,Table2[[#This Row],[code]]&gt;500,4)),"")</f>
        <v/>
      </c>
      <c r="AC1902" s="1" t="str">
        <f>IF(Table2[[#This Row],[Event]]="Penalty",Table2[[#This Row],[number]],IF(Table2[[#This Row],[Event]]="Time-Out",401,""))</f>
        <v/>
      </c>
      <c r="AD1902" s="1">
        <f>ROW(A1901)</f>
        <v>1901</v>
      </c>
      <c r="AE1902" s="1">
        <f>COUNTIFS(Table2[GameID],Table2[[#This Row],[GameID]],Table2[Column1],"&lt;="&amp;Table2[[#This Row],[Column1]])-1</f>
        <v>5</v>
      </c>
    </row>
    <row r="1903" spans="1:31" x14ac:dyDescent="0.45">
      <c r="A1903" t="s">
        <v>448</v>
      </c>
      <c r="B1903" t="str">
        <f>_xlfn.TEXTBEFORE(Table2[[#This Row],[Kamp]]," - ")</f>
        <v>Sunds Seahawks</v>
      </c>
      <c r="C1903" t="str">
        <f>_xlfn.TEXTAFTER(Table2[[#This Row],[Kamp]],"- ")</f>
        <v>Benløse IF</v>
      </c>
      <c r="D1903">
        <v>45010</v>
      </c>
      <c r="E1903">
        <v>69927</v>
      </c>
      <c r="F1903">
        <v>20222023</v>
      </c>
      <c r="G1903" t="s">
        <v>453</v>
      </c>
      <c r="H1903" t="s">
        <v>658</v>
      </c>
      <c r="I1903" t="s">
        <v>677</v>
      </c>
      <c r="J1903">
        <v>2</v>
      </c>
      <c r="K1903">
        <v>29507</v>
      </c>
      <c r="L1903">
        <v>1</v>
      </c>
      <c r="M1903" t="s">
        <v>630</v>
      </c>
      <c r="N1903" t="s">
        <v>645</v>
      </c>
      <c r="O1903" t="s">
        <v>38</v>
      </c>
      <c r="P1903">
        <v>36</v>
      </c>
      <c r="Q1903">
        <v>98</v>
      </c>
      <c r="R1903">
        <f>SUMIFS(Table2[number],Table2[Event],"Goal",Table2[H/U],"HOME",Table2[GameID],Table2[[#This Row],[GameID]],Table2[GameTime],"&lt;="&amp;Table2[[#This Row],[GameTime]])</f>
        <v>1</v>
      </c>
      <c r="S1903">
        <f>SUMIFS(Table2[number],Table2[Event],"Goal",Table2[H/U],"AWAY",Table2[GameID],Table2[[#This Row],[GameID]],Table2[GameTime],"&lt;="&amp;Table2[[#This Row],[GameTime]])</f>
        <v>3</v>
      </c>
      <c r="T1903" t="str">
        <f>IF(Table2[[#This Row],[Event]]="Goal",Table2[[#This Row],[Hscore]]&amp;"-"&amp;Table2[[#This Row],[Uscore]],"")</f>
        <v>1-3</v>
      </c>
      <c r="U1903">
        <v>2143</v>
      </c>
      <c r="V1903" s="1">
        <f>Table2[[#This Row],[GameTime]]-(Table2[[#This Row],[period]]-1)*1200</f>
        <v>943</v>
      </c>
      <c r="W1903" s="1">
        <f>ROUNDDOWN(Table2[[#This Row],[Time]]/60,0)</f>
        <v>15</v>
      </c>
      <c r="X1903" s="1">
        <f>ROUNDDOWN((Table2[[#This Row],[Time]]/60-Table2[[#This Row],[Time2]])*60,0)</f>
        <v>43</v>
      </c>
      <c r="Y1903" s="1">
        <f>IF(Table2[[#This Row],[Time2]]&lt;10,0&amp;Table2[[#This Row],[Time2]],Table2[[#This Row],[Time2]])</f>
        <v>15</v>
      </c>
      <c r="Z1903" s="1">
        <f>IF(Table2[[#This Row],[Time3]]&lt;10,0&amp;Table2[[#This Row],[Time3]],Table2[[#This Row],[Time3]])</f>
        <v>43</v>
      </c>
      <c r="AA1903" s="2" t="str">
        <f>Table2[[#This Row],[Time4]]&amp;":"&amp;Table2[[#This Row],[Time5]]</f>
        <v>15:43</v>
      </c>
      <c r="AB1903" s="1" t="str" cm="1">
        <f t="array" ref="AB1903">IFERROR(IF(Table2[[#This Row],[code]]="","",_xlfn.IFS(AND(Table2[[#This Row],[code]]&lt;400,Table2[[#This Row],[code]]&lt;&gt;""),2,Table2[[#This Row],[code]]&gt;500,4)),"")</f>
        <v/>
      </c>
      <c r="AC1903" s="1" t="str">
        <f>IF(Table2[[#This Row],[Event]]="Penalty",Table2[[#This Row],[number]],IF(Table2[[#This Row],[Event]]="Time-Out",401,""))</f>
        <v/>
      </c>
      <c r="AD1903" s="1">
        <f>ROW(A1902)</f>
        <v>1902</v>
      </c>
      <c r="AE1903" s="1">
        <f>COUNTIFS(Table2[GameID],Table2[[#This Row],[GameID]],Table2[Column1],"&lt;="&amp;Table2[[#This Row],[Column1]])-1</f>
        <v>6</v>
      </c>
    </row>
    <row r="1904" spans="1:31" x14ac:dyDescent="0.45">
      <c r="A1904" t="s">
        <v>448</v>
      </c>
      <c r="B1904" t="str">
        <f>_xlfn.TEXTBEFORE(Table2[[#This Row],[Kamp]]," - ")</f>
        <v>Sunds Seahawks</v>
      </c>
      <c r="C1904" t="str">
        <f>_xlfn.TEXTAFTER(Table2[[#This Row],[Kamp]],"- ")</f>
        <v>Benløse IF</v>
      </c>
      <c r="D1904">
        <v>45010</v>
      </c>
      <c r="E1904">
        <v>69927</v>
      </c>
      <c r="F1904">
        <v>20222023</v>
      </c>
      <c r="G1904" t="s">
        <v>453</v>
      </c>
      <c r="H1904" t="s">
        <v>668</v>
      </c>
      <c r="I1904" t="s">
        <v>678</v>
      </c>
      <c r="J1904">
        <v>2</v>
      </c>
      <c r="K1904">
        <v>29502</v>
      </c>
      <c r="L1904">
        <v>1</v>
      </c>
      <c r="M1904" t="s">
        <v>630</v>
      </c>
      <c r="N1904" t="s">
        <v>218</v>
      </c>
      <c r="O1904" t="s">
        <v>634</v>
      </c>
      <c r="P1904">
        <v>17</v>
      </c>
      <c r="Q1904" t="s">
        <v>634</v>
      </c>
      <c r="R1904">
        <f>SUMIFS(Table2[number],Table2[Event],"Goal",Table2[H/U],"HOME",Table2[GameID],Table2[[#This Row],[GameID]],Table2[GameTime],"&lt;="&amp;Table2[[#This Row],[GameTime]])</f>
        <v>2</v>
      </c>
      <c r="S1904">
        <f>SUMIFS(Table2[number],Table2[Event],"Goal",Table2[H/U],"AWAY",Table2[GameID],Table2[[#This Row],[GameID]],Table2[GameTime],"&lt;="&amp;Table2[[#This Row],[GameTime]])</f>
        <v>3</v>
      </c>
      <c r="T1904" t="str">
        <f>IF(Table2[[#This Row],[Event]]="Goal",Table2[[#This Row],[Hscore]]&amp;"-"&amp;Table2[[#This Row],[Uscore]],"")</f>
        <v>2-3</v>
      </c>
      <c r="U1904">
        <v>2253</v>
      </c>
      <c r="V1904" s="1">
        <f>Table2[[#This Row],[GameTime]]-(Table2[[#This Row],[period]]-1)*1200</f>
        <v>1053</v>
      </c>
      <c r="W1904" s="1">
        <f>ROUNDDOWN(Table2[[#This Row],[Time]]/60,0)</f>
        <v>17</v>
      </c>
      <c r="X1904" s="1">
        <f>ROUNDDOWN((Table2[[#This Row],[Time]]/60-Table2[[#This Row],[Time2]])*60,0)</f>
        <v>33</v>
      </c>
      <c r="Y1904" s="1">
        <f>IF(Table2[[#This Row],[Time2]]&lt;10,0&amp;Table2[[#This Row],[Time2]],Table2[[#This Row],[Time2]])</f>
        <v>17</v>
      </c>
      <c r="Z1904" s="1">
        <f>IF(Table2[[#This Row],[Time3]]&lt;10,0&amp;Table2[[#This Row],[Time3]],Table2[[#This Row],[Time3]])</f>
        <v>33</v>
      </c>
      <c r="AA1904" s="2" t="str">
        <f>Table2[[#This Row],[Time4]]&amp;":"&amp;Table2[[#This Row],[Time5]]</f>
        <v>17:33</v>
      </c>
      <c r="AB1904" s="1" t="str" cm="1">
        <f t="array" ref="AB1904">IFERROR(IF(Table2[[#This Row],[code]]="","",_xlfn.IFS(AND(Table2[[#This Row],[code]]&lt;400,Table2[[#This Row],[code]]&lt;&gt;""),2,Table2[[#This Row],[code]]&gt;500,4)),"")</f>
        <v/>
      </c>
      <c r="AC1904" s="1" t="str">
        <f>IF(Table2[[#This Row],[Event]]="Penalty",Table2[[#This Row],[number]],IF(Table2[[#This Row],[Event]]="Time-Out",401,""))</f>
        <v/>
      </c>
      <c r="AD1904" s="1">
        <f>ROW(A1903)</f>
        <v>1903</v>
      </c>
      <c r="AE1904" s="1">
        <f>COUNTIFS(Table2[GameID],Table2[[#This Row],[GameID]],Table2[Column1],"&lt;="&amp;Table2[[#This Row],[Column1]])-1</f>
        <v>7</v>
      </c>
    </row>
    <row r="1905" spans="1:31" x14ac:dyDescent="0.45">
      <c r="A1905" t="s">
        <v>448</v>
      </c>
      <c r="B1905" t="str">
        <f>_xlfn.TEXTBEFORE(Table2[[#This Row],[Kamp]]," - ")</f>
        <v>Sunds Seahawks</v>
      </c>
      <c r="C1905" t="str">
        <f>_xlfn.TEXTAFTER(Table2[[#This Row],[Kamp]],"- ")</f>
        <v>Benløse IF</v>
      </c>
      <c r="D1905">
        <v>45010</v>
      </c>
      <c r="E1905">
        <v>69927</v>
      </c>
      <c r="F1905">
        <v>20222023</v>
      </c>
      <c r="G1905" t="s">
        <v>453</v>
      </c>
      <c r="H1905" t="s">
        <v>658</v>
      </c>
      <c r="I1905" t="s">
        <v>677</v>
      </c>
      <c r="J1905">
        <v>3</v>
      </c>
      <c r="K1905">
        <v>29507</v>
      </c>
      <c r="L1905">
        <v>207</v>
      </c>
      <c r="M1905" t="s">
        <v>631</v>
      </c>
      <c r="N1905" t="s">
        <v>24</v>
      </c>
      <c r="O1905" t="s">
        <v>634</v>
      </c>
      <c r="P1905">
        <v>11</v>
      </c>
      <c r="Q1905" t="s">
        <v>634</v>
      </c>
      <c r="R1905">
        <f>SUMIFS(Table2[number],Table2[Event],"Goal",Table2[H/U],"HOME",Table2[GameID],Table2[[#This Row],[GameID]],Table2[GameTime],"&lt;="&amp;Table2[[#This Row],[GameTime]])</f>
        <v>2</v>
      </c>
      <c r="S1905">
        <f>SUMIFS(Table2[number],Table2[Event],"Goal",Table2[H/U],"AWAY",Table2[GameID],Table2[[#This Row],[GameID]],Table2[GameTime],"&lt;="&amp;Table2[[#This Row],[GameTime]])</f>
        <v>3</v>
      </c>
      <c r="T1905" t="str">
        <f>IF(Table2[[#This Row],[Event]]="Goal",Table2[[#This Row],[Hscore]]&amp;"-"&amp;Table2[[#This Row],[Uscore]],"")</f>
        <v/>
      </c>
      <c r="U1905">
        <v>2819</v>
      </c>
      <c r="V1905" s="1">
        <f>Table2[[#This Row],[GameTime]]-(Table2[[#This Row],[period]]-1)*1200</f>
        <v>419</v>
      </c>
      <c r="W1905" s="1">
        <f>ROUNDDOWN(Table2[[#This Row],[Time]]/60,0)</f>
        <v>6</v>
      </c>
      <c r="X1905" s="1">
        <f>ROUNDDOWN((Table2[[#This Row],[Time]]/60-Table2[[#This Row],[Time2]])*60,0)</f>
        <v>59</v>
      </c>
      <c r="Y1905" s="1" t="str">
        <f>IF(Table2[[#This Row],[Time2]]&lt;10,0&amp;Table2[[#This Row],[Time2]],Table2[[#This Row],[Time2]])</f>
        <v>06</v>
      </c>
      <c r="Z1905" s="1">
        <f>IF(Table2[[#This Row],[Time3]]&lt;10,0&amp;Table2[[#This Row],[Time3]],Table2[[#This Row],[Time3]])</f>
        <v>59</v>
      </c>
      <c r="AA1905" s="2" t="str">
        <f>Table2[[#This Row],[Time4]]&amp;":"&amp;Table2[[#This Row],[Time5]]</f>
        <v>06:59</v>
      </c>
      <c r="AB1905" s="1" cm="1">
        <f t="array" ref="AB1905">IFERROR(IF(Table2[[#This Row],[code]]="","",_xlfn.IFS(AND(Table2[[#This Row],[code]]&lt;400,Table2[[#This Row],[code]]&lt;&gt;""),2,Table2[[#This Row],[code]]&gt;500,4)),"")</f>
        <v>2</v>
      </c>
      <c r="AC1905" s="1">
        <f>IF(Table2[[#This Row],[Event]]="Penalty",Table2[[#This Row],[number]],IF(Table2[[#This Row],[Event]]="Time-Out",401,""))</f>
        <v>207</v>
      </c>
      <c r="AD1905" s="1">
        <f>ROW(A1904)</f>
        <v>1904</v>
      </c>
      <c r="AE1905" s="1">
        <f>COUNTIFS(Table2[GameID],Table2[[#This Row],[GameID]],Table2[Column1],"&lt;="&amp;Table2[[#This Row],[Column1]])-1</f>
        <v>8</v>
      </c>
    </row>
    <row r="1906" spans="1:31" x14ac:dyDescent="0.45">
      <c r="A1906" t="s">
        <v>448</v>
      </c>
      <c r="B1906" t="str">
        <f>_xlfn.TEXTBEFORE(Table2[[#This Row],[Kamp]]," - ")</f>
        <v>Sunds Seahawks</v>
      </c>
      <c r="C1906" t="str">
        <f>_xlfn.TEXTAFTER(Table2[[#This Row],[Kamp]],"- ")</f>
        <v>Benløse IF</v>
      </c>
      <c r="D1906">
        <v>45010</v>
      </c>
      <c r="E1906">
        <v>69927</v>
      </c>
      <c r="F1906">
        <v>20222023</v>
      </c>
      <c r="G1906" t="s">
        <v>453</v>
      </c>
      <c r="H1906" t="s">
        <v>668</v>
      </c>
      <c r="I1906" t="s">
        <v>678</v>
      </c>
      <c r="J1906">
        <v>3</v>
      </c>
      <c r="K1906">
        <v>29502</v>
      </c>
      <c r="L1906">
        <v>1</v>
      </c>
      <c r="M1906" t="s">
        <v>630</v>
      </c>
      <c r="N1906" t="s">
        <v>228</v>
      </c>
      <c r="O1906" t="s">
        <v>231</v>
      </c>
      <c r="P1906">
        <v>77</v>
      </c>
      <c r="Q1906">
        <v>97</v>
      </c>
      <c r="R1906">
        <f>SUMIFS(Table2[number],Table2[Event],"Goal",Table2[H/U],"HOME",Table2[GameID],Table2[[#This Row],[GameID]],Table2[GameTime],"&lt;="&amp;Table2[[#This Row],[GameTime]])</f>
        <v>3</v>
      </c>
      <c r="S1906">
        <f>SUMIFS(Table2[number],Table2[Event],"Goal",Table2[H/U],"AWAY",Table2[GameID],Table2[[#This Row],[GameID]],Table2[GameTime],"&lt;="&amp;Table2[[#This Row],[GameTime]])</f>
        <v>3</v>
      </c>
      <c r="T1906" t="str">
        <f>IF(Table2[[#This Row],[Event]]="Goal",Table2[[#This Row],[Hscore]]&amp;"-"&amp;Table2[[#This Row],[Uscore]],"")</f>
        <v>3-3</v>
      </c>
      <c r="U1906">
        <v>2931</v>
      </c>
      <c r="V1906" s="1">
        <f>Table2[[#This Row],[GameTime]]-(Table2[[#This Row],[period]]-1)*1200</f>
        <v>531</v>
      </c>
      <c r="W1906" s="1">
        <f>ROUNDDOWN(Table2[[#This Row],[Time]]/60,0)</f>
        <v>8</v>
      </c>
      <c r="X1906" s="1">
        <f>ROUNDDOWN((Table2[[#This Row],[Time]]/60-Table2[[#This Row],[Time2]])*60,0)</f>
        <v>51</v>
      </c>
      <c r="Y1906" s="1" t="str">
        <f>IF(Table2[[#This Row],[Time2]]&lt;10,0&amp;Table2[[#This Row],[Time2]],Table2[[#This Row],[Time2]])</f>
        <v>08</v>
      </c>
      <c r="Z1906" s="1">
        <f>IF(Table2[[#This Row],[Time3]]&lt;10,0&amp;Table2[[#This Row],[Time3]],Table2[[#This Row],[Time3]])</f>
        <v>51</v>
      </c>
      <c r="AA1906" s="2" t="str">
        <f>Table2[[#This Row],[Time4]]&amp;":"&amp;Table2[[#This Row],[Time5]]</f>
        <v>08:51</v>
      </c>
      <c r="AB1906" s="1" t="str" cm="1">
        <f t="array" ref="AB1906">IFERROR(IF(Table2[[#This Row],[code]]="","",_xlfn.IFS(AND(Table2[[#This Row],[code]]&lt;400,Table2[[#This Row],[code]]&lt;&gt;""),2,Table2[[#This Row],[code]]&gt;500,4)),"")</f>
        <v/>
      </c>
      <c r="AC1906" s="1" t="str">
        <f>IF(Table2[[#This Row],[Event]]="Penalty",Table2[[#This Row],[number]],IF(Table2[[#This Row],[Event]]="Time-Out",401,""))</f>
        <v/>
      </c>
      <c r="AD1906" s="1">
        <f>ROW(A1905)</f>
        <v>1905</v>
      </c>
      <c r="AE1906" s="1">
        <f>COUNTIFS(Table2[GameID],Table2[[#This Row],[GameID]],Table2[Column1],"&lt;="&amp;Table2[[#This Row],[Column1]])-1</f>
        <v>9</v>
      </c>
    </row>
    <row r="1907" spans="1:31" x14ac:dyDescent="0.45">
      <c r="A1907" t="s">
        <v>448</v>
      </c>
      <c r="B1907" t="str">
        <f>_xlfn.TEXTBEFORE(Table2[[#This Row],[Kamp]]," - ")</f>
        <v>Sunds Seahawks</v>
      </c>
      <c r="C1907" t="str">
        <f>_xlfn.TEXTAFTER(Table2[[#This Row],[Kamp]],"- ")</f>
        <v>Benløse IF</v>
      </c>
      <c r="D1907">
        <v>45010</v>
      </c>
      <c r="E1907">
        <v>69927</v>
      </c>
      <c r="F1907">
        <v>20222023</v>
      </c>
      <c r="G1907" t="s">
        <v>453</v>
      </c>
      <c r="H1907" t="s">
        <v>658</v>
      </c>
      <c r="I1907" t="s">
        <v>677</v>
      </c>
      <c r="J1907">
        <v>3</v>
      </c>
      <c r="K1907">
        <v>29507</v>
      </c>
      <c r="L1907">
        <v>1</v>
      </c>
      <c r="M1907" t="s">
        <v>630</v>
      </c>
      <c r="N1907" t="s">
        <v>37</v>
      </c>
      <c r="O1907" t="s">
        <v>634</v>
      </c>
      <c r="P1907">
        <v>90</v>
      </c>
      <c r="Q1907" t="s">
        <v>634</v>
      </c>
      <c r="R1907">
        <f>SUMIFS(Table2[number],Table2[Event],"Goal",Table2[H/U],"HOME",Table2[GameID],Table2[[#This Row],[GameID]],Table2[GameTime],"&lt;="&amp;Table2[[#This Row],[GameTime]])</f>
        <v>3</v>
      </c>
      <c r="S1907">
        <f>SUMIFS(Table2[number],Table2[Event],"Goal",Table2[H/U],"AWAY",Table2[GameID],Table2[[#This Row],[GameID]],Table2[GameTime],"&lt;="&amp;Table2[[#This Row],[GameTime]])</f>
        <v>4</v>
      </c>
      <c r="T1907" t="str">
        <f>IF(Table2[[#This Row],[Event]]="Goal",Table2[[#This Row],[Hscore]]&amp;"-"&amp;Table2[[#This Row],[Uscore]],"")</f>
        <v>3-4</v>
      </c>
      <c r="U1907">
        <v>3137</v>
      </c>
      <c r="V1907" s="1">
        <f>Table2[[#This Row],[GameTime]]-(Table2[[#This Row],[period]]-1)*1200</f>
        <v>737</v>
      </c>
      <c r="W1907" s="1">
        <f>ROUNDDOWN(Table2[[#This Row],[Time]]/60,0)</f>
        <v>12</v>
      </c>
      <c r="X1907" s="1">
        <f>ROUNDDOWN((Table2[[#This Row],[Time]]/60-Table2[[#This Row],[Time2]])*60,0)</f>
        <v>17</v>
      </c>
      <c r="Y1907" s="1">
        <f>IF(Table2[[#This Row],[Time2]]&lt;10,0&amp;Table2[[#This Row],[Time2]],Table2[[#This Row],[Time2]])</f>
        <v>12</v>
      </c>
      <c r="Z1907" s="1">
        <f>IF(Table2[[#This Row],[Time3]]&lt;10,0&amp;Table2[[#This Row],[Time3]],Table2[[#This Row],[Time3]])</f>
        <v>17</v>
      </c>
      <c r="AA1907" s="2" t="str">
        <f>Table2[[#This Row],[Time4]]&amp;":"&amp;Table2[[#This Row],[Time5]]</f>
        <v>12:17</v>
      </c>
      <c r="AB1907" s="1" t="str" cm="1">
        <f t="array" ref="AB1907">IFERROR(IF(Table2[[#This Row],[code]]="","",_xlfn.IFS(AND(Table2[[#This Row],[code]]&lt;400,Table2[[#This Row],[code]]&lt;&gt;""),2,Table2[[#This Row],[code]]&gt;500,4)),"")</f>
        <v/>
      </c>
      <c r="AC1907" s="1" t="str">
        <f>IF(Table2[[#This Row],[Event]]="Penalty",Table2[[#This Row],[number]],IF(Table2[[#This Row],[Event]]="Time-Out",401,""))</f>
        <v/>
      </c>
      <c r="AD1907" s="1">
        <f>ROW(A1906)</f>
        <v>1906</v>
      </c>
      <c r="AE1907" s="1">
        <f>COUNTIFS(Table2[GameID],Table2[[#This Row],[GameID]],Table2[Column1],"&lt;="&amp;Table2[[#This Row],[Column1]])-1</f>
        <v>10</v>
      </c>
    </row>
    <row r="1908" spans="1:31" x14ac:dyDescent="0.45">
      <c r="A1908" t="s">
        <v>448</v>
      </c>
      <c r="B1908" t="str">
        <f>_xlfn.TEXTBEFORE(Table2[[#This Row],[Kamp]]," - ")</f>
        <v>Sunds Seahawks</v>
      </c>
      <c r="C1908" t="str">
        <f>_xlfn.TEXTAFTER(Table2[[#This Row],[Kamp]],"- ")</f>
        <v>Benløse IF</v>
      </c>
      <c r="D1908">
        <v>45010</v>
      </c>
      <c r="E1908">
        <v>69927</v>
      </c>
      <c r="F1908">
        <v>20222023</v>
      </c>
      <c r="G1908" t="s">
        <v>453</v>
      </c>
      <c r="H1908" t="s">
        <v>668</v>
      </c>
      <c r="I1908" t="s">
        <v>678</v>
      </c>
      <c r="J1908">
        <v>3</v>
      </c>
      <c r="K1908">
        <v>29502</v>
      </c>
      <c r="L1908">
        <v>0</v>
      </c>
      <c r="M1908" t="s">
        <v>633</v>
      </c>
      <c r="N1908" t="s">
        <v>634</v>
      </c>
      <c r="O1908" t="s">
        <v>634</v>
      </c>
      <c r="P1908" t="s">
        <v>634</v>
      </c>
      <c r="Q1908" t="s">
        <v>634</v>
      </c>
      <c r="R1908">
        <f>SUMIFS(Table2[number],Table2[Event],"Goal",Table2[H/U],"HOME",Table2[GameID],Table2[[#This Row],[GameID]],Table2[GameTime],"&lt;="&amp;Table2[[#This Row],[GameTime]])</f>
        <v>3</v>
      </c>
      <c r="S1908">
        <f>SUMIFS(Table2[number],Table2[Event],"Goal",Table2[H/U],"AWAY",Table2[GameID],Table2[[#This Row],[GameID]],Table2[GameTime],"&lt;="&amp;Table2[[#This Row],[GameTime]])</f>
        <v>4</v>
      </c>
      <c r="T1908" t="str">
        <f>IF(Table2[[#This Row],[Event]]="Goal",Table2[[#This Row],[Hscore]]&amp;"-"&amp;Table2[[#This Row],[Uscore]],"")</f>
        <v/>
      </c>
      <c r="U1908">
        <v>3481</v>
      </c>
      <c r="V1908" s="1">
        <f>Table2[[#This Row],[GameTime]]-(Table2[[#This Row],[period]]-1)*1200</f>
        <v>1081</v>
      </c>
      <c r="W1908" s="1">
        <f>ROUNDDOWN(Table2[[#This Row],[Time]]/60,0)</f>
        <v>18</v>
      </c>
      <c r="X1908" s="1">
        <f>ROUNDDOWN((Table2[[#This Row],[Time]]/60-Table2[[#This Row],[Time2]])*60,0)</f>
        <v>0</v>
      </c>
      <c r="Y1908" s="1">
        <f>IF(Table2[[#This Row],[Time2]]&lt;10,0&amp;Table2[[#This Row],[Time2]],Table2[[#This Row],[Time2]])</f>
        <v>18</v>
      </c>
      <c r="Z1908" s="1" t="str">
        <f>IF(Table2[[#This Row],[Time3]]&lt;10,0&amp;Table2[[#This Row],[Time3]],Table2[[#This Row],[Time3]])</f>
        <v>00</v>
      </c>
      <c r="AA1908" s="2" t="str">
        <f>Table2[[#This Row],[Time4]]&amp;":"&amp;Table2[[#This Row],[Time5]]</f>
        <v>18:00</v>
      </c>
      <c r="AB1908" s="1" t="str" cm="1">
        <f t="array" ref="AB1908">IFERROR(IF(Table2[[#This Row],[code]]="","",_xlfn.IFS(AND(Table2[[#This Row],[code]]&lt;400,Table2[[#This Row],[code]]&lt;&gt;""),2,Table2[[#This Row],[code]]&gt;500,4)),"")</f>
        <v/>
      </c>
      <c r="AC1908" s="1">
        <f>IF(Table2[[#This Row],[Event]]="Penalty",Table2[[#This Row],[number]],IF(Table2[[#This Row],[Event]]="Time-Out",401,""))</f>
        <v>401</v>
      </c>
      <c r="AD1908" s="1">
        <f>ROW(A1907)</f>
        <v>1907</v>
      </c>
      <c r="AE1908" s="1">
        <f>COUNTIFS(Table2[GameID],Table2[[#This Row],[GameID]],Table2[Column1],"&lt;="&amp;Table2[[#This Row],[Column1]])-1</f>
        <v>11</v>
      </c>
    </row>
    <row r="1909" spans="1:31" x14ac:dyDescent="0.45">
      <c r="A1909" t="s">
        <v>448</v>
      </c>
      <c r="B1909" t="str">
        <f>_xlfn.TEXTBEFORE(Table2[[#This Row],[Kamp]]," - ")</f>
        <v>Sunds Seahawks</v>
      </c>
      <c r="C1909" t="str">
        <f>_xlfn.TEXTAFTER(Table2[[#This Row],[Kamp]],"- ")</f>
        <v>Benløse IF</v>
      </c>
      <c r="D1909">
        <v>45010</v>
      </c>
      <c r="E1909">
        <v>69927</v>
      </c>
      <c r="F1909">
        <v>20222023</v>
      </c>
      <c r="G1909" t="s">
        <v>453</v>
      </c>
      <c r="H1909" t="s">
        <v>658</v>
      </c>
      <c r="I1909" t="s">
        <v>677</v>
      </c>
      <c r="J1909">
        <v>3</v>
      </c>
      <c r="K1909">
        <v>29507</v>
      </c>
      <c r="L1909">
        <v>207</v>
      </c>
      <c r="M1909" t="s">
        <v>631</v>
      </c>
      <c r="N1909" t="s">
        <v>38</v>
      </c>
      <c r="O1909" t="s">
        <v>634</v>
      </c>
      <c r="P1909">
        <v>98</v>
      </c>
      <c r="Q1909" t="s">
        <v>634</v>
      </c>
      <c r="R1909">
        <f>SUMIFS(Table2[number],Table2[Event],"Goal",Table2[H/U],"HOME",Table2[GameID],Table2[[#This Row],[GameID]],Table2[GameTime],"&lt;="&amp;Table2[[#This Row],[GameTime]])</f>
        <v>3</v>
      </c>
      <c r="S1909">
        <f>SUMIFS(Table2[number],Table2[Event],"Goal",Table2[H/U],"AWAY",Table2[GameID],Table2[[#This Row],[GameID]],Table2[GameTime],"&lt;="&amp;Table2[[#This Row],[GameTime]])</f>
        <v>4</v>
      </c>
      <c r="T1909" t="str">
        <f>IF(Table2[[#This Row],[Event]]="Goal",Table2[[#This Row],[Hscore]]&amp;"-"&amp;Table2[[#This Row],[Uscore]],"")</f>
        <v/>
      </c>
      <c r="U1909">
        <v>3585</v>
      </c>
      <c r="V1909" s="1">
        <f>Table2[[#This Row],[GameTime]]-(Table2[[#This Row],[period]]-1)*1200</f>
        <v>1185</v>
      </c>
      <c r="W1909" s="1">
        <f>ROUNDDOWN(Table2[[#This Row],[Time]]/60,0)</f>
        <v>19</v>
      </c>
      <c r="X1909" s="1">
        <f>ROUNDDOWN((Table2[[#This Row],[Time]]/60-Table2[[#This Row],[Time2]])*60,0)</f>
        <v>45</v>
      </c>
      <c r="Y1909" s="1">
        <f>IF(Table2[[#This Row],[Time2]]&lt;10,0&amp;Table2[[#This Row],[Time2]],Table2[[#This Row],[Time2]])</f>
        <v>19</v>
      </c>
      <c r="Z1909" s="1">
        <f>IF(Table2[[#This Row],[Time3]]&lt;10,0&amp;Table2[[#This Row],[Time3]],Table2[[#This Row],[Time3]])</f>
        <v>45</v>
      </c>
      <c r="AA1909" s="2" t="str">
        <f>Table2[[#This Row],[Time4]]&amp;":"&amp;Table2[[#This Row],[Time5]]</f>
        <v>19:45</v>
      </c>
      <c r="AB1909" s="1" cm="1">
        <f t="array" ref="AB1909">IFERROR(IF(Table2[[#This Row],[code]]="","",_xlfn.IFS(AND(Table2[[#This Row],[code]]&lt;400,Table2[[#This Row],[code]]&lt;&gt;""),2,Table2[[#This Row],[code]]&gt;500,4)),"")</f>
        <v>2</v>
      </c>
      <c r="AC1909" s="1">
        <f>IF(Table2[[#This Row],[Event]]="Penalty",Table2[[#This Row],[number]],IF(Table2[[#This Row],[Event]]="Time-Out",401,""))</f>
        <v>207</v>
      </c>
      <c r="AD1909" s="1">
        <f>ROW(A1908)</f>
        <v>1908</v>
      </c>
      <c r="AE1909" s="1">
        <f>COUNTIFS(Table2[GameID],Table2[[#This Row],[GameID]],Table2[Column1],"&lt;="&amp;Table2[[#This Row],[Column1]])-1</f>
        <v>12</v>
      </c>
    </row>
    <row r="1910" spans="1:31" x14ac:dyDescent="0.45">
      <c r="A1910" t="s">
        <v>448</v>
      </c>
      <c r="B1910" t="str">
        <f>_xlfn.TEXTBEFORE(Table2[[#This Row],[Kamp]]," - ")</f>
        <v>Sunds Seahawks</v>
      </c>
      <c r="C1910" t="str">
        <f>_xlfn.TEXTAFTER(Table2[[#This Row],[Kamp]],"- ")</f>
        <v>Benløse IF</v>
      </c>
      <c r="D1910">
        <v>45010</v>
      </c>
      <c r="E1910">
        <v>69927</v>
      </c>
      <c r="F1910">
        <v>20222023</v>
      </c>
      <c r="G1910" t="s">
        <v>453</v>
      </c>
      <c r="H1910" t="s">
        <v>668</v>
      </c>
      <c r="I1910" t="s">
        <v>678</v>
      </c>
      <c r="J1910">
        <v>3</v>
      </c>
      <c r="K1910">
        <v>29502</v>
      </c>
      <c r="L1910">
        <v>1</v>
      </c>
      <c r="M1910" t="s">
        <v>630</v>
      </c>
      <c r="N1910" t="s">
        <v>221</v>
      </c>
      <c r="O1910" t="s">
        <v>213</v>
      </c>
      <c r="P1910">
        <v>25</v>
      </c>
      <c r="Q1910">
        <v>5</v>
      </c>
      <c r="R1910">
        <f>SUMIFS(Table2[number],Table2[Event],"Goal",Table2[H/U],"HOME",Table2[GameID],Table2[[#This Row],[GameID]],Table2[GameTime],"&lt;="&amp;Table2[[#This Row],[GameTime]])</f>
        <v>4</v>
      </c>
      <c r="S1910">
        <f>SUMIFS(Table2[number],Table2[Event],"Goal",Table2[H/U],"AWAY",Table2[GameID],Table2[[#This Row],[GameID]],Table2[GameTime],"&lt;="&amp;Table2[[#This Row],[GameTime]])</f>
        <v>4</v>
      </c>
      <c r="T1910" t="str">
        <f>IF(Table2[[#This Row],[Event]]="Goal",Table2[[#This Row],[Hscore]]&amp;"-"&amp;Table2[[#This Row],[Uscore]],"")</f>
        <v>4-4</v>
      </c>
      <c r="U1910">
        <v>3592</v>
      </c>
      <c r="V1910" s="1">
        <f>Table2[[#This Row],[GameTime]]-(Table2[[#This Row],[period]]-1)*1200</f>
        <v>1192</v>
      </c>
      <c r="W1910" s="1">
        <f>ROUNDDOWN(Table2[[#This Row],[Time]]/60,0)</f>
        <v>19</v>
      </c>
      <c r="X1910" s="1">
        <f>ROUNDDOWN((Table2[[#This Row],[Time]]/60-Table2[[#This Row],[Time2]])*60,0)</f>
        <v>52</v>
      </c>
      <c r="Y1910" s="1">
        <f>IF(Table2[[#This Row],[Time2]]&lt;10,0&amp;Table2[[#This Row],[Time2]],Table2[[#This Row],[Time2]])</f>
        <v>19</v>
      </c>
      <c r="Z1910" s="1">
        <f>IF(Table2[[#This Row],[Time3]]&lt;10,0&amp;Table2[[#This Row],[Time3]],Table2[[#This Row],[Time3]])</f>
        <v>52</v>
      </c>
      <c r="AA1910" s="2" t="str">
        <f>Table2[[#This Row],[Time4]]&amp;":"&amp;Table2[[#This Row],[Time5]]</f>
        <v>19:52</v>
      </c>
      <c r="AB1910" s="1" t="str" cm="1">
        <f t="array" ref="AB1910">IFERROR(IF(Table2[[#This Row],[code]]="","",_xlfn.IFS(AND(Table2[[#This Row],[code]]&lt;400,Table2[[#This Row],[code]]&lt;&gt;""),2,Table2[[#This Row],[code]]&gt;500,4)),"")</f>
        <v/>
      </c>
      <c r="AC1910" s="1" t="str">
        <f>IF(Table2[[#This Row],[Event]]="Penalty",Table2[[#This Row],[number]],IF(Table2[[#This Row],[Event]]="Time-Out",401,""))</f>
        <v/>
      </c>
      <c r="AD1910" s="1">
        <f>ROW(A1909)</f>
        <v>1909</v>
      </c>
      <c r="AE1910" s="1">
        <f>COUNTIFS(Table2[GameID],Table2[[#This Row],[GameID]],Table2[Column1],"&lt;="&amp;Table2[[#This Row],[Column1]])-1</f>
        <v>13</v>
      </c>
    </row>
    <row r="1911" spans="1:31" x14ac:dyDescent="0.45">
      <c r="A1911" t="s">
        <v>448</v>
      </c>
      <c r="B1911" t="str">
        <f>_xlfn.TEXTBEFORE(Table2[[#This Row],[Kamp]]," - ")</f>
        <v>Sunds Seahawks</v>
      </c>
      <c r="C1911" t="str">
        <f>_xlfn.TEXTAFTER(Table2[[#This Row],[Kamp]],"- ")</f>
        <v>Benløse IF</v>
      </c>
      <c r="D1911">
        <v>45010</v>
      </c>
      <c r="E1911">
        <v>69927</v>
      </c>
      <c r="F1911">
        <v>20222023</v>
      </c>
      <c r="G1911" t="s">
        <v>453</v>
      </c>
      <c r="H1911" t="s">
        <v>658</v>
      </c>
      <c r="I1911" t="s">
        <v>677</v>
      </c>
      <c r="J1911">
        <v>4</v>
      </c>
      <c r="K1911">
        <v>29507</v>
      </c>
      <c r="L1911">
        <v>1</v>
      </c>
      <c r="M1911" t="s">
        <v>630</v>
      </c>
      <c r="N1911" t="s">
        <v>21</v>
      </c>
      <c r="O1911" t="s">
        <v>634</v>
      </c>
      <c r="P1911">
        <v>6</v>
      </c>
      <c r="Q1911" t="s">
        <v>634</v>
      </c>
      <c r="R1911">
        <f>SUMIFS(Table2[number],Table2[Event],"Goal",Table2[H/U],"HOME",Table2[GameID],Table2[[#This Row],[GameID]],Table2[GameTime],"&lt;="&amp;Table2[[#This Row],[GameTime]])</f>
        <v>4</v>
      </c>
      <c r="S1911">
        <f>SUMIFS(Table2[number],Table2[Event],"Goal",Table2[H/U],"AWAY",Table2[GameID],Table2[[#This Row],[GameID]],Table2[GameTime],"&lt;="&amp;Table2[[#This Row],[GameTime]])</f>
        <v>5</v>
      </c>
      <c r="T1911" t="str">
        <f>IF(Table2[[#This Row],[Event]]="Goal",Table2[[#This Row],[Hscore]]&amp;"-"&amp;Table2[[#This Row],[Uscore]],"")</f>
        <v>4-5</v>
      </c>
      <c r="U1911">
        <v>3990</v>
      </c>
      <c r="V1911" s="1">
        <f>Table2[[#This Row],[GameTime]]-(Table2[[#This Row],[period]]-1)*1200</f>
        <v>390</v>
      </c>
      <c r="W1911" s="1">
        <f>ROUNDDOWN(Table2[[#This Row],[Time]]/60,0)</f>
        <v>6</v>
      </c>
      <c r="X1911" s="1">
        <f>ROUNDDOWN((Table2[[#This Row],[Time]]/60-Table2[[#This Row],[Time2]])*60,0)</f>
        <v>30</v>
      </c>
      <c r="Y1911" s="1" t="str">
        <f>IF(Table2[[#This Row],[Time2]]&lt;10,0&amp;Table2[[#This Row],[Time2]],Table2[[#This Row],[Time2]])</f>
        <v>06</v>
      </c>
      <c r="Z1911" s="1">
        <f>IF(Table2[[#This Row],[Time3]]&lt;10,0&amp;Table2[[#This Row],[Time3]],Table2[[#This Row],[Time3]])</f>
        <v>30</v>
      </c>
      <c r="AA1911" s="2" t="str">
        <f>Table2[[#This Row],[Time4]]&amp;":"&amp;Table2[[#This Row],[Time5]]</f>
        <v>06:30</v>
      </c>
      <c r="AB1911" s="1" t="str" cm="1">
        <f t="array" ref="AB1911">IFERROR(IF(Table2[[#This Row],[code]]="","",_xlfn.IFS(AND(Table2[[#This Row],[code]]&lt;400,Table2[[#This Row],[code]]&lt;&gt;""),2,Table2[[#This Row],[code]]&gt;500,4)),"")</f>
        <v/>
      </c>
      <c r="AC1911" s="1" t="str">
        <f>IF(Table2[[#This Row],[Event]]="Penalty",Table2[[#This Row],[number]],IF(Table2[[#This Row],[Event]]="Time-Out",401,""))</f>
        <v/>
      </c>
      <c r="AD1911" s="1">
        <f>ROW(A1910)</f>
        <v>1910</v>
      </c>
      <c r="AE1911" s="1">
        <f>COUNTIFS(Table2[GameID],Table2[[#This Row],[GameID]],Table2[Column1],"&lt;="&amp;Table2[[#This Row],[Column1]])-1</f>
        <v>14</v>
      </c>
    </row>
    <row r="1912" spans="1:31" x14ac:dyDescent="0.45">
      <c r="A1912" t="s">
        <v>449</v>
      </c>
      <c r="B1912" t="str">
        <f>_xlfn.TEXTBEFORE(Table2[[#This Row],[Kamp]]," - ")</f>
        <v>Blackhawks</v>
      </c>
      <c r="C1912" t="str">
        <f>_xlfn.TEXTAFTER(Table2[[#This Row],[Kamp]],"- ")</f>
        <v>Hvidovre Attack</v>
      </c>
      <c r="D1912">
        <v>45011</v>
      </c>
      <c r="E1912">
        <v>69928</v>
      </c>
      <c r="F1912">
        <v>20222023</v>
      </c>
      <c r="G1912" t="s">
        <v>453</v>
      </c>
      <c r="H1912" t="s">
        <v>659</v>
      </c>
      <c r="I1912" t="s">
        <v>677</v>
      </c>
      <c r="J1912">
        <v>1</v>
      </c>
      <c r="K1912">
        <v>29511</v>
      </c>
      <c r="L1912">
        <v>1</v>
      </c>
      <c r="M1912" t="s">
        <v>630</v>
      </c>
      <c r="N1912" t="s">
        <v>74</v>
      </c>
      <c r="O1912" t="s">
        <v>634</v>
      </c>
      <c r="P1912">
        <v>92</v>
      </c>
      <c r="Q1912" t="s">
        <v>634</v>
      </c>
      <c r="R1912">
        <f>SUMIFS(Table2[number],Table2[Event],"Goal",Table2[H/U],"HOME",Table2[GameID],Table2[[#This Row],[GameID]],Table2[GameTime],"&lt;="&amp;Table2[[#This Row],[GameTime]])</f>
        <v>0</v>
      </c>
      <c r="S1912">
        <f>SUMIFS(Table2[number],Table2[Event],"Goal",Table2[H/U],"AWAY",Table2[GameID],Table2[[#This Row],[GameID]],Table2[GameTime],"&lt;="&amp;Table2[[#This Row],[GameTime]])</f>
        <v>1</v>
      </c>
      <c r="T1912" t="str">
        <f>IF(Table2[[#This Row],[Event]]="Goal",Table2[[#This Row],[Hscore]]&amp;"-"&amp;Table2[[#This Row],[Uscore]],"")</f>
        <v>0-1</v>
      </c>
      <c r="U1912">
        <v>697</v>
      </c>
      <c r="V1912" s="1">
        <f>Table2[[#This Row],[GameTime]]-(Table2[[#This Row],[period]]-1)*1200</f>
        <v>697</v>
      </c>
      <c r="W1912" s="1">
        <f>ROUNDDOWN(Table2[[#This Row],[Time]]/60,0)</f>
        <v>11</v>
      </c>
      <c r="X1912" s="1">
        <f>ROUNDDOWN((Table2[[#This Row],[Time]]/60-Table2[[#This Row],[Time2]])*60,0)</f>
        <v>37</v>
      </c>
      <c r="Y1912" s="1">
        <f>IF(Table2[[#This Row],[Time2]]&lt;10,0&amp;Table2[[#This Row],[Time2]],Table2[[#This Row],[Time2]])</f>
        <v>11</v>
      </c>
      <c r="Z1912" s="1">
        <f>IF(Table2[[#This Row],[Time3]]&lt;10,0&amp;Table2[[#This Row],[Time3]],Table2[[#This Row],[Time3]])</f>
        <v>37</v>
      </c>
      <c r="AA1912" s="2" t="str">
        <f>Table2[[#This Row],[Time4]]&amp;":"&amp;Table2[[#This Row],[Time5]]</f>
        <v>11:37</v>
      </c>
      <c r="AB1912" s="1" t="str" cm="1">
        <f t="array" ref="AB1912">IFERROR(IF(Table2[[#This Row],[code]]="","",_xlfn.IFS(AND(Table2[[#This Row],[code]]&lt;400,Table2[[#This Row],[code]]&lt;&gt;""),2,Table2[[#This Row],[code]]&gt;500,4)),"")</f>
        <v/>
      </c>
      <c r="AC1912" s="1" t="str">
        <f>IF(Table2[[#This Row],[Event]]="Penalty",Table2[[#This Row],[number]],IF(Table2[[#This Row],[Event]]="Time-Out",401,""))</f>
        <v/>
      </c>
      <c r="AD1912" s="1">
        <f>ROW(A1911)</f>
        <v>1911</v>
      </c>
      <c r="AE1912" s="1">
        <f>COUNTIFS(Table2[GameID],Table2[[#This Row],[GameID]],Table2[Column1],"&lt;="&amp;Table2[[#This Row],[Column1]])-1</f>
        <v>0</v>
      </c>
    </row>
    <row r="1913" spans="1:31" x14ac:dyDescent="0.45">
      <c r="A1913" t="s">
        <v>449</v>
      </c>
      <c r="B1913" t="str">
        <f>_xlfn.TEXTBEFORE(Table2[[#This Row],[Kamp]]," - ")</f>
        <v>Blackhawks</v>
      </c>
      <c r="C1913" t="str">
        <f>_xlfn.TEXTAFTER(Table2[[#This Row],[Kamp]],"- ")</f>
        <v>Hvidovre Attack</v>
      </c>
      <c r="D1913">
        <v>45011</v>
      </c>
      <c r="E1913">
        <v>69928</v>
      </c>
      <c r="F1913">
        <v>20222023</v>
      </c>
      <c r="G1913" t="s">
        <v>453</v>
      </c>
      <c r="H1913" t="s">
        <v>661</v>
      </c>
      <c r="I1913" t="s">
        <v>678</v>
      </c>
      <c r="J1913">
        <v>1</v>
      </c>
      <c r="K1913">
        <v>29505</v>
      </c>
      <c r="L1913">
        <v>1</v>
      </c>
      <c r="M1913" t="s">
        <v>630</v>
      </c>
      <c r="N1913" t="s">
        <v>134</v>
      </c>
      <c r="O1913" t="s">
        <v>136</v>
      </c>
      <c r="P1913">
        <v>15</v>
      </c>
      <c r="Q1913">
        <v>17</v>
      </c>
      <c r="R1913">
        <f>SUMIFS(Table2[number],Table2[Event],"Goal",Table2[H/U],"HOME",Table2[GameID],Table2[[#This Row],[GameID]],Table2[GameTime],"&lt;="&amp;Table2[[#This Row],[GameTime]])</f>
        <v>1</v>
      </c>
      <c r="S1913">
        <f>SUMIFS(Table2[number],Table2[Event],"Goal",Table2[H/U],"AWAY",Table2[GameID],Table2[[#This Row],[GameID]],Table2[GameTime],"&lt;="&amp;Table2[[#This Row],[GameTime]])</f>
        <v>1</v>
      </c>
      <c r="T1913" t="str">
        <f>IF(Table2[[#This Row],[Event]]="Goal",Table2[[#This Row],[Hscore]]&amp;"-"&amp;Table2[[#This Row],[Uscore]],"")</f>
        <v>1-1</v>
      </c>
      <c r="U1913">
        <v>938</v>
      </c>
      <c r="V1913" s="1">
        <f>Table2[[#This Row],[GameTime]]-(Table2[[#This Row],[period]]-1)*1200</f>
        <v>938</v>
      </c>
      <c r="W1913" s="1">
        <f>ROUNDDOWN(Table2[[#This Row],[Time]]/60,0)</f>
        <v>15</v>
      </c>
      <c r="X1913" s="1">
        <f>ROUNDDOWN((Table2[[#This Row],[Time]]/60-Table2[[#This Row],[Time2]])*60,0)</f>
        <v>38</v>
      </c>
      <c r="Y1913" s="1">
        <f>IF(Table2[[#This Row],[Time2]]&lt;10,0&amp;Table2[[#This Row],[Time2]],Table2[[#This Row],[Time2]])</f>
        <v>15</v>
      </c>
      <c r="Z1913" s="1">
        <f>IF(Table2[[#This Row],[Time3]]&lt;10,0&amp;Table2[[#This Row],[Time3]],Table2[[#This Row],[Time3]])</f>
        <v>38</v>
      </c>
      <c r="AA1913" s="2" t="str">
        <f>Table2[[#This Row],[Time4]]&amp;":"&amp;Table2[[#This Row],[Time5]]</f>
        <v>15:38</v>
      </c>
      <c r="AB1913" s="1" t="str" cm="1">
        <f t="array" ref="AB1913">IFERROR(IF(Table2[[#This Row],[code]]="","",_xlfn.IFS(AND(Table2[[#This Row],[code]]&lt;400,Table2[[#This Row],[code]]&lt;&gt;""),2,Table2[[#This Row],[code]]&gt;500,4)),"")</f>
        <v/>
      </c>
      <c r="AC1913" s="1" t="str">
        <f>IF(Table2[[#This Row],[Event]]="Penalty",Table2[[#This Row],[number]],IF(Table2[[#This Row],[Event]]="Time-Out",401,""))</f>
        <v/>
      </c>
      <c r="AD1913" s="1">
        <f>ROW(A1912)</f>
        <v>1912</v>
      </c>
      <c r="AE1913" s="1">
        <f>COUNTIFS(Table2[GameID],Table2[[#This Row],[GameID]],Table2[Column1],"&lt;="&amp;Table2[[#This Row],[Column1]])-1</f>
        <v>1</v>
      </c>
    </row>
    <row r="1914" spans="1:31" x14ac:dyDescent="0.45">
      <c r="A1914" t="s">
        <v>449</v>
      </c>
      <c r="B1914" t="str">
        <f>_xlfn.TEXTBEFORE(Table2[[#This Row],[Kamp]]," - ")</f>
        <v>Blackhawks</v>
      </c>
      <c r="C1914" t="str">
        <f>_xlfn.TEXTAFTER(Table2[[#This Row],[Kamp]],"- ")</f>
        <v>Hvidovre Attack</v>
      </c>
      <c r="D1914">
        <v>45011</v>
      </c>
      <c r="E1914">
        <v>69928</v>
      </c>
      <c r="F1914">
        <v>20222023</v>
      </c>
      <c r="G1914" t="s">
        <v>453</v>
      </c>
      <c r="H1914" t="s">
        <v>661</v>
      </c>
      <c r="I1914" t="s">
        <v>677</v>
      </c>
      <c r="J1914">
        <v>1</v>
      </c>
      <c r="K1914">
        <v>29505</v>
      </c>
      <c r="L1914">
        <v>1</v>
      </c>
      <c r="M1914" t="s">
        <v>630</v>
      </c>
      <c r="N1914" t="s">
        <v>634</v>
      </c>
      <c r="O1914" t="s">
        <v>634</v>
      </c>
      <c r="P1914" t="s">
        <v>634</v>
      </c>
      <c r="Q1914" t="s">
        <v>634</v>
      </c>
      <c r="R1914">
        <f>SUMIFS(Table2[number],Table2[Event],"Goal",Table2[H/U],"HOME",Table2[GameID],Table2[[#This Row],[GameID]],Table2[GameTime],"&lt;="&amp;Table2[[#This Row],[GameTime]])</f>
        <v>1</v>
      </c>
      <c r="S1914">
        <f>SUMIFS(Table2[number],Table2[Event],"Goal",Table2[H/U],"AWAY",Table2[GameID],Table2[[#This Row],[GameID]],Table2[GameTime],"&lt;="&amp;Table2[[#This Row],[GameTime]])</f>
        <v>2</v>
      </c>
      <c r="T1914" t="str">
        <f>IF(Table2[[#This Row],[Event]]="Goal",Table2[[#This Row],[Hscore]]&amp;"-"&amp;Table2[[#This Row],[Uscore]],"")</f>
        <v>1-2</v>
      </c>
      <c r="U1914">
        <v>955</v>
      </c>
      <c r="V1914" s="1">
        <f>Table2[[#This Row],[GameTime]]-(Table2[[#This Row],[period]]-1)*1200</f>
        <v>955</v>
      </c>
      <c r="W1914" s="1">
        <f>ROUNDDOWN(Table2[[#This Row],[Time]]/60,0)</f>
        <v>15</v>
      </c>
      <c r="X1914" s="1">
        <f>ROUNDDOWN((Table2[[#This Row],[Time]]/60-Table2[[#This Row],[Time2]])*60,0)</f>
        <v>55</v>
      </c>
      <c r="Y1914" s="1">
        <f>IF(Table2[[#This Row],[Time2]]&lt;10,0&amp;Table2[[#This Row],[Time2]],Table2[[#This Row],[Time2]])</f>
        <v>15</v>
      </c>
      <c r="Z1914" s="1">
        <f>IF(Table2[[#This Row],[Time3]]&lt;10,0&amp;Table2[[#This Row],[Time3]],Table2[[#This Row],[Time3]])</f>
        <v>55</v>
      </c>
      <c r="AA1914" s="2" t="str">
        <f>Table2[[#This Row],[Time4]]&amp;":"&amp;Table2[[#This Row],[Time5]]</f>
        <v>15:55</v>
      </c>
      <c r="AB1914" s="1" t="str" cm="1">
        <f t="array" ref="AB1914">IFERROR(IF(Table2[[#This Row],[code]]="","",_xlfn.IFS(AND(Table2[[#This Row],[code]]&lt;400,Table2[[#This Row],[code]]&lt;&gt;""),2,Table2[[#This Row],[code]]&gt;500,4)),"")</f>
        <v/>
      </c>
      <c r="AC1914" s="1" t="str">
        <f>IF(Table2[[#This Row],[Event]]="Penalty",Table2[[#This Row],[number]],IF(Table2[[#This Row],[Event]]="Time-Out",401,""))</f>
        <v/>
      </c>
      <c r="AD1914" s="1">
        <f>ROW(A1913)</f>
        <v>1913</v>
      </c>
      <c r="AE1914" s="1">
        <f>COUNTIFS(Table2[GameID],Table2[[#This Row],[GameID]],Table2[Column1],"&lt;="&amp;Table2[[#This Row],[Column1]])-1</f>
        <v>2</v>
      </c>
    </row>
    <row r="1915" spans="1:31" x14ac:dyDescent="0.45">
      <c r="A1915" t="s">
        <v>449</v>
      </c>
      <c r="B1915" t="str">
        <f>_xlfn.TEXTBEFORE(Table2[[#This Row],[Kamp]]," - ")</f>
        <v>Blackhawks</v>
      </c>
      <c r="C1915" t="str">
        <f>_xlfn.TEXTAFTER(Table2[[#This Row],[Kamp]],"- ")</f>
        <v>Hvidovre Attack</v>
      </c>
      <c r="D1915">
        <v>45011</v>
      </c>
      <c r="E1915">
        <v>69928</v>
      </c>
      <c r="F1915">
        <v>20222023</v>
      </c>
      <c r="G1915" t="s">
        <v>453</v>
      </c>
      <c r="H1915" t="s">
        <v>659</v>
      </c>
      <c r="I1915" t="s">
        <v>677</v>
      </c>
      <c r="J1915">
        <v>1</v>
      </c>
      <c r="K1915">
        <v>29511</v>
      </c>
      <c r="L1915">
        <v>207</v>
      </c>
      <c r="M1915" t="s">
        <v>631</v>
      </c>
      <c r="N1915" t="s">
        <v>60</v>
      </c>
      <c r="O1915" t="s">
        <v>634</v>
      </c>
      <c r="P1915">
        <v>4</v>
      </c>
      <c r="Q1915" t="s">
        <v>634</v>
      </c>
      <c r="R1915">
        <f>SUMIFS(Table2[number],Table2[Event],"Goal",Table2[H/U],"HOME",Table2[GameID],Table2[[#This Row],[GameID]],Table2[GameTime],"&lt;="&amp;Table2[[#This Row],[GameTime]])</f>
        <v>1</v>
      </c>
      <c r="S1915">
        <f>SUMIFS(Table2[number],Table2[Event],"Goal",Table2[H/U],"AWAY",Table2[GameID],Table2[[#This Row],[GameID]],Table2[GameTime],"&lt;="&amp;Table2[[#This Row],[GameTime]])</f>
        <v>2</v>
      </c>
      <c r="T1915" t="str">
        <f>IF(Table2[[#This Row],[Event]]="Goal",Table2[[#This Row],[Hscore]]&amp;"-"&amp;Table2[[#This Row],[Uscore]],"")</f>
        <v/>
      </c>
      <c r="U1915">
        <v>1148</v>
      </c>
      <c r="V1915" s="1">
        <f>Table2[[#This Row],[GameTime]]-(Table2[[#This Row],[period]]-1)*1200</f>
        <v>1148</v>
      </c>
      <c r="W1915" s="1">
        <f>ROUNDDOWN(Table2[[#This Row],[Time]]/60,0)</f>
        <v>19</v>
      </c>
      <c r="X1915" s="1">
        <f>ROUNDDOWN((Table2[[#This Row],[Time]]/60-Table2[[#This Row],[Time2]])*60,0)</f>
        <v>7</v>
      </c>
      <c r="Y1915" s="1">
        <f>IF(Table2[[#This Row],[Time2]]&lt;10,0&amp;Table2[[#This Row],[Time2]],Table2[[#This Row],[Time2]])</f>
        <v>19</v>
      </c>
      <c r="Z1915" s="1" t="str">
        <f>IF(Table2[[#This Row],[Time3]]&lt;10,0&amp;Table2[[#This Row],[Time3]],Table2[[#This Row],[Time3]])</f>
        <v>07</v>
      </c>
      <c r="AA1915" s="2" t="str">
        <f>Table2[[#This Row],[Time4]]&amp;":"&amp;Table2[[#This Row],[Time5]]</f>
        <v>19:07</v>
      </c>
      <c r="AB1915" s="1" cm="1">
        <f t="array" ref="AB1915">IFERROR(IF(Table2[[#This Row],[code]]="","",_xlfn.IFS(AND(Table2[[#This Row],[code]]&lt;400,Table2[[#This Row],[code]]&lt;&gt;""),2,Table2[[#This Row],[code]]&gt;500,4)),"")</f>
        <v>2</v>
      </c>
      <c r="AC1915" s="1">
        <f>IF(Table2[[#This Row],[Event]]="Penalty",Table2[[#This Row],[number]],IF(Table2[[#This Row],[Event]]="Time-Out",401,""))</f>
        <v>207</v>
      </c>
      <c r="AD1915" s="1">
        <f>ROW(A1914)</f>
        <v>1914</v>
      </c>
      <c r="AE1915" s="1">
        <f>COUNTIFS(Table2[GameID],Table2[[#This Row],[GameID]],Table2[Column1],"&lt;="&amp;Table2[[#This Row],[Column1]])-1</f>
        <v>3</v>
      </c>
    </row>
    <row r="1916" spans="1:31" x14ac:dyDescent="0.45">
      <c r="A1916" t="s">
        <v>449</v>
      </c>
      <c r="B1916" t="str">
        <f>_xlfn.TEXTBEFORE(Table2[[#This Row],[Kamp]]," - ")</f>
        <v>Blackhawks</v>
      </c>
      <c r="C1916" t="str">
        <f>_xlfn.TEXTAFTER(Table2[[#This Row],[Kamp]],"- ")</f>
        <v>Hvidovre Attack</v>
      </c>
      <c r="D1916">
        <v>45011</v>
      </c>
      <c r="E1916">
        <v>69928</v>
      </c>
      <c r="F1916">
        <v>20222023</v>
      </c>
      <c r="G1916" t="s">
        <v>453</v>
      </c>
      <c r="H1916" t="s">
        <v>661</v>
      </c>
      <c r="I1916" t="s">
        <v>678</v>
      </c>
      <c r="J1916">
        <v>2</v>
      </c>
      <c r="K1916">
        <v>29505</v>
      </c>
      <c r="L1916">
        <v>1</v>
      </c>
      <c r="M1916" t="s">
        <v>630</v>
      </c>
      <c r="N1916" t="s">
        <v>143</v>
      </c>
      <c r="O1916" t="s">
        <v>634</v>
      </c>
      <c r="P1916">
        <v>71</v>
      </c>
      <c r="Q1916" t="s">
        <v>634</v>
      </c>
      <c r="R1916">
        <f>SUMIFS(Table2[number],Table2[Event],"Goal",Table2[H/U],"HOME",Table2[GameID],Table2[[#This Row],[GameID]],Table2[GameTime],"&lt;="&amp;Table2[[#This Row],[GameTime]])</f>
        <v>2</v>
      </c>
      <c r="S1916">
        <f>SUMIFS(Table2[number],Table2[Event],"Goal",Table2[H/U],"AWAY",Table2[GameID],Table2[[#This Row],[GameID]],Table2[GameTime],"&lt;="&amp;Table2[[#This Row],[GameTime]])</f>
        <v>2</v>
      </c>
      <c r="T1916" t="str">
        <f>IF(Table2[[#This Row],[Event]]="Goal",Table2[[#This Row],[Hscore]]&amp;"-"&amp;Table2[[#This Row],[Uscore]],"")</f>
        <v>2-2</v>
      </c>
      <c r="U1916">
        <v>1671</v>
      </c>
      <c r="V1916" s="1">
        <f>Table2[[#This Row],[GameTime]]-(Table2[[#This Row],[period]]-1)*1200</f>
        <v>471</v>
      </c>
      <c r="W1916" s="1">
        <f>ROUNDDOWN(Table2[[#This Row],[Time]]/60,0)</f>
        <v>7</v>
      </c>
      <c r="X1916" s="1">
        <f>ROUNDDOWN((Table2[[#This Row],[Time]]/60-Table2[[#This Row],[Time2]])*60,0)</f>
        <v>51</v>
      </c>
      <c r="Y1916" s="1" t="str">
        <f>IF(Table2[[#This Row],[Time2]]&lt;10,0&amp;Table2[[#This Row],[Time2]],Table2[[#This Row],[Time2]])</f>
        <v>07</v>
      </c>
      <c r="Z1916" s="1">
        <f>IF(Table2[[#This Row],[Time3]]&lt;10,0&amp;Table2[[#This Row],[Time3]],Table2[[#This Row],[Time3]])</f>
        <v>51</v>
      </c>
      <c r="AA1916" s="2" t="str">
        <f>Table2[[#This Row],[Time4]]&amp;":"&amp;Table2[[#This Row],[Time5]]</f>
        <v>07:51</v>
      </c>
      <c r="AB1916" s="1" t="str" cm="1">
        <f t="array" ref="AB1916">IFERROR(IF(Table2[[#This Row],[code]]="","",_xlfn.IFS(AND(Table2[[#This Row],[code]]&lt;400,Table2[[#This Row],[code]]&lt;&gt;""),2,Table2[[#This Row],[code]]&gt;500,4)),"")</f>
        <v/>
      </c>
      <c r="AC1916" s="1" t="str">
        <f>IF(Table2[[#This Row],[Event]]="Penalty",Table2[[#This Row],[number]],IF(Table2[[#This Row],[Event]]="Time-Out",401,""))</f>
        <v/>
      </c>
      <c r="AD1916" s="1">
        <f>ROW(A1915)</f>
        <v>1915</v>
      </c>
      <c r="AE1916" s="1">
        <f>COUNTIFS(Table2[GameID],Table2[[#This Row],[GameID]],Table2[Column1],"&lt;="&amp;Table2[[#This Row],[Column1]])-1</f>
        <v>4</v>
      </c>
    </row>
    <row r="1917" spans="1:31" x14ac:dyDescent="0.45">
      <c r="A1917" t="s">
        <v>449</v>
      </c>
      <c r="B1917" t="str">
        <f>_xlfn.TEXTBEFORE(Table2[[#This Row],[Kamp]]," - ")</f>
        <v>Blackhawks</v>
      </c>
      <c r="C1917" t="str">
        <f>_xlfn.TEXTAFTER(Table2[[#This Row],[Kamp]],"- ")</f>
        <v>Hvidovre Attack</v>
      </c>
      <c r="D1917">
        <v>45011</v>
      </c>
      <c r="E1917">
        <v>69928</v>
      </c>
      <c r="F1917">
        <v>20222023</v>
      </c>
      <c r="G1917" t="s">
        <v>453</v>
      </c>
      <c r="H1917" t="s">
        <v>661</v>
      </c>
      <c r="I1917" t="s">
        <v>678</v>
      </c>
      <c r="J1917">
        <v>3</v>
      </c>
      <c r="K1917">
        <v>29505</v>
      </c>
      <c r="L1917">
        <v>1</v>
      </c>
      <c r="M1917" t="s">
        <v>630</v>
      </c>
      <c r="N1917" t="s">
        <v>264</v>
      </c>
      <c r="O1917" t="s">
        <v>147</v>
      </c>
      <c r="P1917">
        <v>10</v>
      </c>
      <c r="Q1917">
        <v>92</v>
      </c>
      <c r="R1917">
        <f>SUMIFS(Table2[number],Table2[Event],"Goal",Table2[H/U],"HOME",Table2[GameID],Table2[[#This Row],[GameID]],Table2[GameTime],"&lt;="&amp;Table2[[#This Row],[GameTime]])</f>
        <v>3</v>
      </c>
      <c r="S1917">
        <f>SUMIFS(Table2[number],Table2[Event],"Goal",Table2[H/U],"AWAY",Table2[GameID],Table2[[#This Row],[GameID]],Table2[GameTime],"&lt;="&amp;Table2[[#This Row],[GameTime]])</f>
        <v>2</v>
      </c>
      <c r="T1917" t="str">
        <f>IF(Table2[[#This Row],[Event]]="Goal",Table2[[#This Row],[Hscore]]&amp;"-"&amp;Table2[[#This Row],[Uscore]],"")</f>
        <v>3-2</v>
      </c>
      <c r="U1917">
        <v>2448</v>
      </c>
      <c r="V1917" s="1">
        <f>Table2[[#This Row],[GameTime]]-(Table2[[#This Row],[period]]-1)*1200</f>
        <v>48</v>
      </c>
      <c r="W1917" s="1">
        <f>ROUNDDOWN(Table2[[#This Row],[Time]]/60,0)</f>
        <v>0</v>
      </c>
      <c r="X1917" s="1">
        <f>ROUNDDOWN((Table2[[#This Row],[Time]]/60-Table2[[#This Row],[Time2]])*60,0)</f>
        <v>48</v>
      </c>
      <c r="Y1917" s="1" t="str">
        <f>IF(Table2[[#This Row],[Time2]]&lt;10,0&amp;Table2[[#This Row],[Time2]],Table2[[#This Row],[Time2]])</f>
        <v>00</v>
      </c>
      <c r="Z1917" s="1">
        <f>IF(Table2[[#This Row],[Time3]]&lt;10,0&amp;Table2[[#This Row],[Time3]],Table2[[#This Row],[Time3]])</f>
        <v>48</v>
      </c>
      <c r="AA1917" s="2" t="str">
        <f>Table2[[#This Row],[Time4]]&amp;":"&amp;Table2[[#This Row],[Time5]]</f>
        <v>00:48</v>
      </c>
      <c r="AB1917" s="1" t="str" cm="1">
        <f t="array" ref="AB1917">IFERROR(IF(Table2[[#This Row],[code]]="","",_xlfn.IFS(AND(Table2[[#This Row],[code]]&lt;400,Table2[[#This Row],[code]]&lt;&gt;""),2,Table2[[#This Row],[code]]&gt;500,4)),"")</f>
        <v/>
      </c>
      <c r="AC1917" s="1" t="str">
        <f>IF(Table2[[#This Row],[Event]]="Penalty",Table2[[#This Row],[number]],IF(Table2[[#This Row],[Event]]="Time-Out",401,""))</f>
        <v/>
      </c>
      <c r="AD1917" s="1">
        <f>ROW(A1916)</f>
        <v>1916</v>
      </c>
      <c r="AE1917" s="1">
        <f>COUNTIFS(Table2[GameID],Table2[[#This Row],[GameID]],Table2[Column1],"&lt;="&amp;Table2[[#This Row],[Column1]])-1</f>
        <v>5</v>
      </c>
    </row>
    <row r="1918" spans="1:31" x14ac:dyDescent="0.45">
      <c r="A1918" t="s">
        <v>449</v>
      </c>
      <c r="B1918" t="str">
        <f>_xlfn.TEXTBEFORE(Table2[[#This Row],[Kamp]]," - ")</f>
        <v>Blackhawks</v>
      </c>
      <c r="C1918" t="str">
        <f>_xlfn.TEXTAFTER(Table2[[#This Row],[Kamp]],"- ")</f>
        <v>Hvidovre Attack</v>
      </c>
      <c r="D1918">
        <v>45011</v>
      </c>
      <c r="E1918">
        <v>69928</v>
      </c>
      <c r="F1918">
        <v>20222023</v>
      </c>
      <c r="G1918" t="s">
        <v>453</v>
      </c>
      <c r="H1918" t="s">
        <v>661</v>
      </c>
      <c r="I1918" t="s">
        <v>678</v>
      </c>
      <c r="J1918">
        <v>3</v>
      </c>
      <c r="K1918">
        <v>29505</v>
      </c>
      <c r="L1918">
        <v>1</v>
      </c>
      <c r="M1918" t="s">
        <v>630</v>
      </c>
      <c r="N1918" t="s">
        <v>149</v>
      </c>
      <c r="O1918" t="s">
        <v>146</v>
      </c>
      <c r="P1918">
        <v>98</v>
      </c>
      <c r="Q1918">
        <v>91</v>
      </c>
      <c r="R1918">
        <f>SUMIFS(Table2[number],Table2[Event],"Goal",Table2[H/U],"HOME",Table2[GameID],Table2[[#This Row],[GameID]],Table2[GameTime],"&lt;="&amp;Table2[[#This Row],[GameTime]])</f>
        <v>4</v>
      </c>
      <c r="S1918">
        <f>SUMIFS(Table2[number],Table2[Event],"Goal",Table2[H/U],"AWAY",Table2[GameID],Table2[[#This Row],[GameID]],Table2[GameTime],"&lt;="&amp;Table2[[#This Row],[GameTime]])</f>
        <v>2</v>
      </c>
      <c r="T1918" t="str">
        <f>IF(Table2[[#This Row],[Event]]="Goal",Table2[[#This Row],[Hscore]]&amp;"-"&amp;Table2[[#This Row],[Uscore]],"")</f>
        <v>4-2</v>
      </c>
      <c r="U1918">
        <v>2756</v>
      </c>
      <c r="V1918" s="1">
        <f>Table2[[#This Row],[GameTime]]-(Table2[[#This Row],[period]]-1)*1200</f>
        <v>356</v>
      </c>
      <c r="W1918" s="1">
        <f>ROUNDDOWN(Table2[[#This Row],[Time]]/60,0)</f>
        <v>5</v>
      </c>
      <c r="X1918" s="1">
        <f>ROUNDDOWN((Table2[[#This Row],[Time]]/60-Table2[[#This Row],[Time2]])*60,0)</f>
        <v>56</v>
      </c>
      <c r="Y1918" s="1" t="str">
        <f>IF(Table2[[#This Row],[Time2]]&lt;10,0&amp;Table2[[#This Row],[Time2]],Table2[[#This Row],[Time2]])</f>
        <v>05</v>
      </c>
      <c r="Z1918" s="1">
        <f>IF(Table2[[#This Row],[Time3]]&lt;10,0&amp;Table2[[#This Row],[Time3]],Table2[[#This Row],[Time3]])</f>
        <v>56</v>
      </c>
      <c r="AA1918" s="2" t="str">
        <f>Table2[[#This Row],[Time4]]&amp;":"&amp;Table2[[#This Row],[Time5]]</f>
        <v>05:56</v>
      </c>
      <c r="AB1918" s="1" t="str" cm="1">
        <f t="array" ref="AB1918">IFERROR(IF(Table2[[#This Row],[code]]="","",_xlfn.IFS(AND(Table2[[#This Row],[code]]&lt;400,Table2[[#This Row],[code]]&lt;&gt;""),2,Table2[[#This Row],[code]]&gt;500,4)),"")</f>
        <v/>
      </c>
      <c r="AC1918" s="1" t="str">
        <f>IF(Table2[[#This Row],[Event]]="Penalty",Table2[[#This Row],[number]],IF(Table2[[#This Row],[Event]]="Time-Out",401,""))</f>
        <v/>
      </c>
      <c r="AD1918" s="1">
        <f>ROW(A1917)</f>
        <v>1917</v>
      </c>
      <c r="AE1918" s="1">
        <f>COUNTIFS(Table2[GameID],Table2[[#This Row],[GameID]],Table2[Column1],"&lt;="&amp;Table2[[#This Row],[Column1]])-1</f>
        <v>6</v>
      </c>
    </row>
    <row r="1919" spans="1:31" x14ac:dyDescent="0.45">
      <c r="A1919" t="s">
        <v>449</v>
      </c>
      <c r="B1919" t="str">
        <f>_xlfn.TEXTBEFORE(Table2[[#This Row],[Kamp]]," - ")</f>
        <v>Blackhawks</v>
      </c>
      <c r="C1919" t="str">
        <f>_xlfn.TEXTAFTER(Table2[[#This Row],[Kamp]],"- ")</f>
        <v>Hvidovre Attack</v>
      </c>
      <c r="D1919">
        <v>45011</v>
      </c>
      <c r="E1919">
        <v>69928</v>
      </c>
      <c r="F1919">
        <v>20222023</v>
      </c>
      <c r="G1919" t="s">
        <v>453</v>
      </c>
      <c r="H1919" t="s">
        <v>661</v>
      </c>
      <c r="I1919" t="s">
        <v>678</v>
      </c>
      <c r="J1919">
        <v>3</v>
      </c>
      <c r="K1919">
        <v>29505</v>
      </c>
      <c r="L1919">
        <v>1</v>
      </c>
      <c r="M1919" t="s">
        <v>630</v>
      </c>
      <c r="N1919" t="s">
        <v>132</v>
      </c>
      <c r="O1919" t="s">
        <v>143</v>
      </c>
      <c r="P1919">
        <v>4</v>
      </c>
      <c r="Q1919">
        <v>71</v>
      </c>
      <c r="R1919">
        <f>SUMIFS(Table2[number],Table2[Event],"Goal",Table2[H/U],"HOME",Table2[GameID],Table2[[#This Row],[GameID]],Table2[GameTime],"&lt;="&amp;Table2[[#This Row],[GameTime]])</f>
        <v>5</v>
      </c>
      <c r="S1919">
        <f>SUMIFS(Table2[number],Table2[Event],"Goal",Table2[H/U],"AWAY",Table2[GameID],Table2[[#This Row],[GameID]],Table2[GameTime],"&lt;="&amp;Table2[[#This Row],[GameTime]])</f>
        <v>2</v>
      </c>
      <c r="T1919" t="str">
        <f>IF(Table2[[#This Row],[Event]]="Goal",Table2[[#This Row],[Hscore]]&amp;"-"&amp;Table2[[#This Row],[Uscore]],"")</f>
        <v>5-2</v>
      </c>
      <c r="U1919">
        <v>2799</v>
      </c>
      <c r="V1919" s="1">
        <f>Table2[[#This Row],[GameTime]]-(Table2[[#This Row],[period]]-1)*1200</f>
        <v>399</v>
      </c>
      <c r="W1919" s="1">
        <f>ROUNDDOWN(Table2[[#This Row],[Time]]/60,0)</f>
        <v>6</v>
      </c>
      <c r="X1919" s="1">
        <f>ROUNDDOWN((Table2[[#This Row],[Time]]/60-Table2[[#This Row],[Time2]])*60,0)</f>
        <v>39</v>
      </c>
      <c r="Y1919" s="1" t="str">
        <f>IF(Table2[[#This Row],[Time2]]&lt;10,0&amp;Table2[[#This Row],[Time2]],Table2[[#This Row],[Time2]])</f>
        <v>06</v>
      </c>
      <c r="Z1919" s="1">
        <f>IF(Table2[[#This Row],[Time3]]&lt;10,0&amp;Table2[[#This Row],[Time3]],Table2[[#This Row],[Time3]])</f>
        <v>39</v>
      </c>
      <c r="AA1919" s="2" t="str">
        <f>Table2[[#This Row],[Time4]]&amp;":"&amp;Table2[[#This Row],[Time5]]</f>
        <v>06:39</v>
      </c>
      <c r="AB1919" s="1" t="str" cm="1">
        <f t="array" ref="AB1919">IFERROR(IF(Table2[[#This Row],[code]]="","",_xlfn.IFS(AND(Table2[[#This Row],[code]]&lt;400,Table2[[#This Row],[code]]&lt;&gt;""),2,Table2[[#This Row],[code]]&gt;500,4)),"")</f>
        <v/>
      </c>
      <c r="AC1919" s="1" t="str">
        <f>IF(Table2[[#This Row],[Event]]="Penalty",Table2[[#This Row],[number]],IF(Table2[[#This Row],[Event]]="Time-Out",401,""))</f>
        <v/>
      </c>
      <c r="AD1919" s="1">
        <f>ROW(A1918)</f>
        <v>1918</v>
      </c>
      <c r="AE1919" s="1">
        <f>COUNTIFS(Table2[GameID],Table2[[#This Row],[GameID]],Table2[Column1],"&lt;="&amp;Table2[[#This Row],[Column1]])-1</f>
        <v>7</v>
      </c>
    </row>
    <row r="1920" spans="1:31" x14ac:dyDescent="0.45">
      <c r="A1920" t="s">
        <v>449</v>
      </c>
      <c r="B1920" t="str">
        <f>_xlfn.TEXTBEFORE(Table2[[#This Row],[Kamp]]," - ")</f>
        <v>Blackhawks</v>
      </c>
      <c r="C1920" t="str">
        <f>_xlfn.TEXTAFTER(Table2[[#This Row],[Kamp]],"- ")</f>
        <v>Hvidovre Attack</v>
      </c>
      <c r="D1920">
        <v>45011</v>
      </c>
      <c r="E1920">
        <v>69928</v>
      </c>
      <c r="F1920">
        <v>20222023</v>
      </c>
      <c r="G1920" t="s">
        <v>453</v>
      </c>
      <c r="H1920" t="s">
        <v>659</v>
      </c>
      <c r="I1920" t="s">
        <v>677</v>
      </c>
      <c r="J1920">
        <v>3</v>
      </c>
      <c r="K1920">
        <v>29511</v>
      </c>
      <c r="L1920">
        <v>207</v>
      </c>
      <c r="M1920" t="s">
        <v>631</v>
      </c>
      <c r="N1920" t="s">
        <v>128</v>
      </c>
      <c r="O1920" t="s">
        <v>634</v>
      </c>
      <c r="P1920">
        <v>12</v>
      </c>
      <c r="Q1920" t="s">
        <v>634</v>
      </c>
      <c r="R1920">
        <f>SUMIFS(Table2[number],Table2[Event],"Goal",Table2[H/U],"HOME",Table2[GameID],Table2[[#This Row],[GameID]],Table2[GameTime],"&lt;="&amp;Table2[[#This Row],[GameTime]])</f>
        <v>5</v>
      </c>
      <c r="S1920">
        <f>SUMIFS(Table2[number],Table2[Event],"Goal",Table2[H/U],"AWAY",Table2[GameID],Table2[[#This Row],[GameID]],Table2[GameTime],"&lt;="&amp;Table2[[#This Row],[GameTime]])</f>
        <v>2</v>
      </c>
      <c r="T1920" t="str">
        <f>IF(Table2[[#This Row],[Event]]="Goal",Table2[[#This Row],[Hscore]]&amp;"-"&amp;Table2[[#This Row],[Uscore]],"")</f>
        <v/>
      </c>
      <c r="U1920">
        <v>3177</v>
      </c>
      <c r="V1920" s="1">
        <f>Table2[[#This Row],[GameTime]]-(Table2[[#This Row],[period]]-1)*1200</f>
        <v>777</v>
      </c>
      <c r="W1920" s="1">
        <f>ROUNDDOWN(Table2[[#This Row],[Time]]/60,0)</f>
        <v>12</v>
      </c>
      <c r="X1920" s="1">
        <f>ROUNDDOWN((Table2[[#This Row],[Time]]/60-Table2[[#This Row],[Time2]])*60,0)</f>
        <v>57</v>
      </c>
      <c r="Y1920" s="1">
        <f>IF(Table2[[#This Row],[Time2]]&lt;10,0&amp;Table2[[#This Row],[Time2]],Table2[[#This Row],[Time2]])</f>
        <v>12</v>
      </c>
      <c r="Z1920" s="1">
        <f>IF(Table2[[#This Row],[Time3]]&lt;10,0&amp;Table2[[#This Row],[Time3]],Table2[[#This Row],[Time3]])</f>
        <v>57</v>
      </c>
      <c r="AA1920" s="2" t="str">
        <f>Table2[[#This Row],[Time4]]&amp;":"&amp;Table2[[#This Row],[Time5]]</f>
        <v>12:57</v>
      </c>
      <c r="AB1920" s="1" cm="1">
        <f t="array" ref="AB1920">IFERROR(IF(Table2[[#This Row],[code]]="","",_xlfn.IFS(AND(Table2[[#This Row],[code]]&lt;400,Table2[[#This Row],[code]]&lt;&gt;""),2,Table2[[#This Row],[code]]&gt;500,4)),"")</f>
        <v>2</v>
      </c>
      <c r="AC1920" s="1">
        <f>IF(Table2[[#This Row],[Event]]="Penalty",Table2[[#This Row],[number]],IF(Table2[[#This Row],[Event]]="Time-Out",401,""))</f>
        <v>207</v>
      </c>
      <c r="AD1920" s="1">
        <f>ROW(A1919)</f>
        <v>1919</v>
      </c>
      <c r="AE1920" s="1">
        <f>COUNTIFS(Table2[GameID],Table2[[#This Row],[GameID]],Table2[Column1],"&lt;="&amp;Table2[[#This Row],[Column1]])-1</f>
        <v>8</v>
      </c>
    </row>
    <row r="1921" spans="1:31" x14ac:dyDescent="0.45">
      <c r="A1921" t="s">
        <v>449</v>
      </c>
      <c r="B1921" t="str">
        <f>_xlfn.TEXTBEFORE(Table2[[#This Row],[Kamp]]," - ")</f>
        <v>Blackhawks</v>
      </c>
      <c r="C1921" t="str">
        <f>_xlfn.TEXTAFTER(Table2[[#This Row],[Kamp]],"- ")</f>
        <v>Hvidovre Attack</v>
      </c>
      <c r="D1921">
        <v>45011</v>
      </c>
      <c r="E1921">
        <v>69928</v>
      </c>
      <c r="F1921">
        <v>20222023</v>
      </c>
      <c r="G1921" t="s">
        <v>453</v>
      </c>
      <c r="H1921" t="s">
        <v>661</v>
      </c>
      <c r="I1921" t="s">
        <v>678</v>
      </c>
      <c r="J1921">
        <v>3</v>
      </c>
      <c r="K1921">
        <v>29505</v>
      </c>
      <c r="L1921">
        <v>1</v>
      </c>
      <c r="M1921" t="s">
        <v>630</v>
      </c>
      <c r="N1921" t="s">
        <v>135</v>
      </c>
      <c r="O1921" t="s">
        <v>132</v>
      </c>
      <c r="P1921">
        <v>7</v>
      </c>
      <c r="Q1921">
        <v>4</v>
      </c>
      <c r="R1921">
        <f>SUMIFS(Table2[number],Table2[Event],"Goal",Table2[H/U],"HOME",Table2[GameID],Table2[[#This Row],[GameID]],Table2[GameTime],"&lt;="&amp;Table2[[#This Row],[GameTime]])</f>
        <v>6</v>
      </c>
      <c r="S1921">
        <f>SUMIFS(Table2[number],Table2[Event],"Goal",Table2[H/U],"AWAY",Table2[GameID],Table2[[#This Row],[GameID]],Table2[GameTime],"&lt;="&amp;Table2[[#This Row],[GameTime]])</f>
        <v>2</v>
      </c>
      <c r="T1921" t="str">
        <f>IF(Table2[[#This Row],[Event]]="Goal",Table2[[#This Row],[Hscore]]&amp;"-"&amp;Table2[[#This Row],[Uscore]],"")</f>
        <v>6-2</v>
      </c>
      <c r="U1921">
        <v>3364</v>
      </c>
      <c r="V1921" s="1">
        <f>Table2[[#This Row],[GameTime]]-(Table2[[#This Row],[period]]-1)*1200</f>
        <v>964</v>
      </c>
      <c r="W1921" s="1">
        <f>ROUNDDOWN(Table2[[#This Row],[Time]]/60,0)</f>
        <v>16</v>
      </c>
      <c r="X1921" s="1">
        <f>ROUNDDOWN((Table2[[#This Row],[Time]]/60-Table2[[#This Row],[Time2]])*60,0)</f>
        <v>3</v>
      </c>
      <c r="Y1921" s="1">
        <f>IF(Table2[[#This Row],[Time2]]&lt;10,0&amp;Table2[[#This Row],[Time2]],Table2[[#This Row],[Time2]])</f>
        <v>16</v>
      </c>
      <c r="Z1921" s="1" t="str">
        <f>IF(Table2[[#This Row],[Time3]]&lt;10,0&amp;Table2[[#This Row],[Time3]],Table2[[#This Row],[Time3]])</f>
        <v>03</v>
      </c>
      <c r="AA1921" s="2" t="str">
        <f>Table2[[#This Row],[Time4]]&amp;":"&amp;Table2[[#This Row],[Time5]]</f>
        <v>16:03</v>
      </c>
      <c r="AB1921" s="1" t="str" cm="1">
        <f t="array" ref="AB1921">IFERROR(IF(Table2[[#This Row],[code]]="","",_xlfn.IFS(AND(Table2[[#This Row],[code]]&lt;400,Table2[[#This Row],[code]]&lt;&gt;""),2,Table2[[#This Row],[code]]&gt;500,4)),"")</f>
        <v/>
      </c>
      <c r="AC1921" s="1" t="str">
        <f>IF(Table2[[#This Row],[Event]]="Penalty",Table2[[#This Row],[number]],IF(Table2[[#This Row],[Event]]="Time-Out",401,""))</f>
        <v/>
      </c>
      <c r="AD1921" s="1">
        <f>ROW(A1920)</f>
        <v>1920</v>
      </c>
      <c r="AE1921" s="1">
        <f>COUNTIFS(Table2[GameID],Table2[[#This Row],[GameID]],Table2[Column1],"&lt;="&amp;Table2[[#This Row],[Column1]])-1</f>
        <v>9</v>
      </c>
    </row>
    <row r="1922" spans="1:31" x14ac:dyDescent="0.45">
      <c r="A1922" t="s">
        <v>449</v>
      </c>
      <c r="B1922" t="str">
        <f>_xlfn.TEXTBEFORE(Table2[[#This Row],[Kamp]]," - ")</f>
        <v>Blackhawks</v>
      </c>
      <c r="C1922" t="str">
        <f>_xlfn.TEXTAFTER(Table2[[#This Row],[Kamp]],"- ")</f>
        <v>Hvidovre Attack</v>
      </c>
      <c r="D1922">
        <v>45011</v>
      </c>
      <c r="E1922">
        <v>69928</v>
      </c>
      <c r="F1922">
        <v>20222023</v>
      </c>
      <c r="G1922" t="s">
        <v>453</v>
      </c>
      <c r="H1922" t="s">
        <v>659</v>
      </c>
      <c r="I1922" t="s">
        <v>677</v>
      </c>
      <c r="J1922">
        <v>3</v>
      </c>
      <c r="K1922">
        <v>29511</v>
      </c>
      <c r="L1922">
        <v>1</v>
      </c>
      <c r="M1922" t="s">
        <v>630</v>
      </c>
      <c r="N1922" t="s">
        <v>62</v>
      </c>
      <c r="O1922" t="s">
        <v>128</v>
      </c>
      <c r="P1922">
        <v>7</v>
      </c>
      <c r="Q1922">
        <v>12</v>
      </c>
      <c r="R1922">
        <f>SUMIFS(Table2[number],Table2[Event],"Goal",Table2[H/U],"HOME",Table2[GameID],Table2[[#This Row],[GameID]],Table2[GameTime],"&lt;="&amp;Table2[[#This Row],[GameTime]])</f>
        <v>6</v>
      </c>
      <c r="S1922">
        <f>SUMIFS(Table2[number],Table2[Event],"Goal",Table2[H/U],"AWAY",Table2[GameID],Table2[[#This Row],[GameID]],Table2[GameTime],"&lt;="&amp;Table2[[#This Row],[GameTime]])</f>
        <v>3</v>
      </c>
      <c r="T1922" t="str">
        <f>IF(Table2[[#This Row],[Event]]="Goal",Table2[[#This Row],[Hscore]]&amp;"-"&amp;Table2[[#This Row],[Uscore]],"")</f>
        <v>6-3</v>
      </c>
      <c r="U1922">
        <v>3451</v>
      </c>
      <c r="V1922" s="1">
        <f>Table2[[#This Row],[GameTime]]-(Table2[[#This Row],[period]]-1)*1200</f>
        <v>1051</v>
      </c>
      <c r="W1922" s="1">
        <f>ROUNDDOWN(Table2[[#This Row],[Time]]/60,0)</f>
        <v>17</v>
      </c>
      <c r="X1922" s="1">
        <f>ROUNDDOWN((Table2[[#This Row],[Time]]/60-Table2[[#This Row],[Time2]])*60,0)</f>
        <v>30</v>
      </c>
      <c r="Y1922" s="1">
        <f>IF(Table2[[#This Row],[Time2]]&lt;10,0&amp;Table2[[#This Row],[Time2]],Table2[[#This Row],[Time2]])</f>
        <v>17</v>
      </c>
      <c r="Z1922" s="1">
        <f>IF(Table2[[#This Row],[Time3]]&lt;10,0&amp;Table2[[#This Row],[Time3]],Table2[[#This Row],[Time3]])</f>
        <v>30</v>
      </c>
      <c r="AA1922" s="2" t="str">
        <f>Table2[[#This Row],[Time4]]&amp;":"&amp;Table2[[#This Row],[Time5]]</f>
        <v>17:30</v>
      </c>
      <c r="AB1922" s="1" t="str" cm="1">
        <f t="array" ref="AB1922">IFERROR(IF(Table2[[#This Row],[code]]="","",_xlfn.IFS(AND(Table2[[#This Row],[code]]&lt;400,Table2[[#This Row],[code]]&lt;&gt;""),2,Table2[[#This Row],[code]]&gt;500,4)),"")</f>
        <v/>
      </c>
      <c r="AC1922" s="1" t="str">
        <f>IF(Table2[[#This Row],[Event]]="Penalty",Table2[[#This Row],[number]],IF(Table2[[#This Row],[Event]]="Time-Out",401,""))</f>
        <v/>
      </c>
      <c r="AD1922" s="1">
        <f>ROW(A1921)</f>
        <v>1921</v>
      </c>
      <c r="AE1922" s="1">
        <f>COUNTIFS(Table2[GameID],Table2[[#This Row],[GameID]],Table2[Column1],"&lt;="&amp;Table2[[#This Row],[Column1]])-1</f>
        <v>10</v>
      </c>
    </row>
    <row r="1923" spans="1:31" x14ac:dyDescent="0.45">
      <c r="A1923" t="s">
        <v>448</v>
      </c>
      <c r="B1923" t="str">
        <f>_xlfn.TEXTBEFORE(Table2[[#This Row],[Kamp]]," - ")</f>
        <v>Sunds Seahawks</v>
      </c>
      <c r="C1923" t="str">
        <f>_xlfn.TEXTAFTER(Table2[[#This Row],[Kamp]],"- ")</f>
        <v>Benløse IF</v>
      </c>
      <c r="D1923">
        <v>45011</v>
      </c>
      <c r="E1923">
        <v>69929</v>
      </c>
      <c r="F1923">
        <v>20222023</v>
      </c>
      <c r="G1923" t="s">
        <v>453</v>
      </c>
      <c r="H1923" t="s">
        <v>658</v>
      </c>
      <c r="I1923" t="s">
        <v>677</v>
      </c>
      <c r="J1923">
        <v>1</v>
      </c>
      <c r="K1923">
        <v>29507</v>
      </c>
      <c r="L1923">
        <v>1</v>
      </c>
      <c r="M1923" t="s">
        <v>630</v>
      </c>
      <c r="N1923" t="s">
        <v>25</v>
      </c>
      <c r="O1923" t="s">
        <v>38</v>
      </c>
      <c r="P1923">
        <v>24</v>
      </c>
      <c r="Q1923">
        <v>98</v>
      </c>
      <c r="R1923">
        <f>SUMIFS(Table2[number],Table2[Event],"Goal",Table2[H/U],"HOME",Table2[GameID],Table2[[#This Row],[GameID]],Table2[GameTime],"&lt;="&amp;Table2[[#This Row],[GameTime]])</f>
        <v>0</v>
      </c>
      <c r="S1923">
        <f>SUMIFS(Table2[number],Table2[Event],"Goal",Table2[H/U],"AWAY",Table2[GameID],Table2[[#This Row],[GameID]],Table2[GameTime],"&lt;="&amp;Table2[[#This Row],[GameTime]])</f>
        <v>1</v>
      </c>
      <c r="T1923" t="str">
        <f>IF(Table2[[#This Row],[Event]]="Goal",Table2[[#This Row],[Hscore]]&amp;"-"&amp;Table2[[#This Row],[Uscore]],"")</f>
        <v>0-1</v>
      </c>
      <c r="U1923">
        <v>17</v>
      </c>
      <c r="V1923" s="1">
        <f>Table2[[#This Row],[GameTime]]-(Table2[[#This Row],[period]]-1)*1200</f>
        <v>17</v>
      </c>
      <c r="W1923" s="1">
        <f>ROUNDDOWN(Table2[[#This Row],[Time]]/60,0)</f>
        <v>0</v>
      </c>
      <c r="X1923" s="1">
        <f>ROUNDDOWN((Table2[[#This Row],[Time]]/60-Table2[[#This Row],[Time2]])*60,0)</f>
        <v>17</v>
      </c>
      <c r="Y1923" s="1" t="str">
        <f>IF(Table2[[#This Row],[Time2]]&lt;10,0&amp;Table2[[#This Row],[Time2]],Table2[[#This Row],[Time2]])</f>
        <v>00</v>
      </c>
      <c r="Z1923" s="1">
        <f>IF(Table2[[#This Row],[Time3]]&lt;10,0&amp;Table2[[#This Row],[Time3]],Table2[[#This Row],[Time3]])</f>
        <v>17</v>
      </c>
      <c r="AA1923" s="2" t="str">
        <f>Table2[[#This Row],[Time4]]&amp;":"&amp;Table2[[#This Row],[Time5]]</f>
        <v>00:17</v>
      </c>
      <c r="AB1923" s="1" t="str" cm="1">
        <f t="array" ref="AB1923">IFERROR(IF(Table2[[#This Row],[code]]="","",_xlfn.IFS(AND(Table2[[#This Row],[code]]&lt;400,Table2[[#This Row],[code]]&lt;&gt;""),2,Table2[[#This Row],[code]]&gt;500,4)),"")</f>
        <v/>
      </c>
      <c r="AC1923" s="1" t="str">
        <f>IF(Table2[[#This Row],[Event]]="Penalty",Table2[[#This Row],[number]],IF(Table2[[#This Row],[Event]]="Time-Out",401,""))</f>
        <v/>
      </c>
      <c r="AD1923" s="1">
        <f>ROW(A1922)</f>
        <v>1922</v>
      </c>
      <c r="AE1923" s="1">
        <f>COUNTIFS(Table2[GameID],Table2[[#This Row],[GameID]],Table2[Column1],"&lt;="&amp;Table2[[#This Row],[Column1]])-1</f>
        <v>0</v>
      </c>
    </row>
    <row r="1924" spans="1:31" x14ac:dyDescent="0.45">
      <c r="A1924" t="s">
        <v>448</v>
      </c>
      <c r="B1924" t="str">
        <f>_xlfn.TEXTBEFORE(Table2[[#This Row],[Kamp]]," - ")</f>
        <v>Sunds Seahawks</v>
      </c>
      <c r="C1924" t="str">
        <f>_xlfn.TEXTAFTER(Table2[[#This Row],[Kamp]],"- ")</f>
        <v>Benløse IF</v>
      </c>
      <c r="D1924">
        <v>45011</v>
      </c>
      <c r="E1924">
        <v>69929</v>
      </c>
      <c r="F1924">
        <v>20222023</v>
      </c>
      <c r="G1924" t="s">
        <v>453</v>
      </c>
      <c r="H1924" t="s">
        <v>668</v>
      </c>
      <c r="I1924" t="s">
        <v>678</v>
      </c>
      <c r="J1924">
        <v>1</v>
      </c>
      <c r="K1924">
        <v>29502</v>
      </c>
      <c r="L1924">
        <v>1</v>
      </c>
      <c r="M1924" t="s">
        <v>630</v>
      </c>
      <c r="N1924" t="s">
        <v>221</v>
      </c>
      <c r="O1924" t="s">
        <v>231</v>
      </c>
      <c r="P1924">
        <v>25</v>
      </c>
      <c r="Q1924">
        <v>97</v>
      </c>
      <c r="R1924">
        <f>SUMIFS(Table2[number],Table2[Event],"Goal",Table2[H/U],"HOME",Table2[GameID],Table2[[#This Row],[GameID]],Table2[GameTime],"&lt;="&amp;Table2[[#This Row],[GameTime]])</f>
        <v>1</v>
      </c>
      <c r="S1924">
        <f>SUMIFS(Table2[number],Table2[Event],"Goal",Table2[H/U],"AWAY",Table2[GameID],Table2[[#This Row],[GameID]],Table2[GameTime],"&lt;="&amp;Table2[[#This Row],[GameTime]])</f>
        <v>1</v>
      </c>
      <c r="T1924" t="str">
        <f>IF(Table2[[#This Row],[Event]]="Goal",Table2[[#This Row],[Hscore]]&amp;"-"&amp;Table2[[#This Row],[Uscore]],"")</f>
        <v>1-1</v>
      </c>
      <c r="U1924">
        <v>31</v>
      </c>
      <c r="V1924" s="1">
        <f>Table2[[#This Row],[GameTime]]-(Table2[[#This Row],[period]]-1)*1200</f>
        <v>31</v>
      </c>
      <c r="W1924" s="1">
        <f>ROUNDDOWN(Table2[[#This Row],[Time]]/60,0)</f>
        <v>0</v>
      </c>
      <c r="X1924" s="1">
        <f>ROUNDDOWN((Table2[[#This Row],[Time]]/60-Table2[[#This Row],[Time2]])*60,0)</f>
        <v>31</v>
      </c>
      <c r="Y1924" s="1" t="str">
        <f>IF(Table2[[#This Row],[Time2]]&lt;10,0&amp;Table2[[#This Row],[Time2]],Table2[[#This Row],[Time2]])</f>
        <v>00</v>
      </c>
      <c r="Z1924" s="1">
        <f>IF(Table2[[#This Row],[Time3]]&lt;10,0&amp;Table2[[#This Row],[Time3]],Table2[[#This Row],[Time3]])</f>
        <v>31</v>
      </c>
      <c r="AA1924" s="2" t="str">
        <f>Table2[[#This Row],[Time4]]&amp;":"&amp;Table2[[#This Row],[Time5]]</f>
        <v>00:31</v>
      </c>
      <c r="AB1924" s="1" t="str" cm="1">
        <f t="array" ref="AB1924">IFERROR(IF(Table2[[#This Row],[code]]="","",_xlfn.IFS(AND(Table2[[#This Row],[code]]&lt;400,Table2[[#This Row],[code]]&lt;&gt;""),2,Table2[[#This Row],[code]]&gt;500,4)),"")</f>
        <v/>
      </c>
      <c r="AC1924" s="1" t="str">
        <f>IF(Table2[[#This Row],[Event]]="Penalty",Table2[[#This Row],[number]],IF(Table2[[#This Row],[Event]]="Time-Out",401,""))</f>
        <v/>
      </c>
      <c r="AD1924" s="1">
        <f>ROW(A1923)</f>
        <v>1923</v>
      </c>
      <c r="AE1924" s="1">
        <f>COUNTIFS(Table2[GameID],Table2[[#This Row],[GameID]],Table2[Column1],"&lt;="&amp;Table2[[#This Row],[Column1]])-1</f>
        <v>1</v>
      </c>
    </row>
    <row r="1925" spans="1:31" x14ac:dyDescent="0.45">
      <c r="A1925" t="s">
        <v>448</v>
      </c>
      <c r="B1925" t="str">
        <f>_xlfn.TEXTBEFORE(Table2[[#This Row],[Kamp]]," - ")</f>
        <v>Sunds Seahawks</v>
      </c>
      <c r="C1925" t="str">
        <f>_xlfn.TEXTAFTER(Table2[[#This Row],[Kamp]],"- ")</f>
        <v>Benløse IF</v>
      </c>
      <c r="D1925">
        <v>45011</v>
      </c>
      <c r="E1925">
        <v>69929</v>
      </c>
      <c r="F1925">
        <v>20222023</v>
      </c>
      <c r="G1925" t="s">
        <v>453</v>
      </c>
      <c r="H1925" t="s">
        <v>668</v>
      </c>
      <c r="I1925" t="s">
        <v>678</v>
      </c>
      <c r="J1925">
        <v>1</v>
      </c>
      <c r="K1925">
        <v>29502</v>
      </c>
      <c r="L1925">
        <v>1</v>
      </c>
      <c r="M1925" t="s">
        <v>630</v>
      </c>
      <c r="N1925" t="s">
        <v>219</v>
      </c>
      <c r="O1925" t="s">
        <v>217</v>
      </c>
      <c r="P1925">
        <v>23</v>
      </c>
      <c r="Q1925">
        <v>15</v>
      </c>
      <c r="R1925">
        <f>SUMIFS(Table2[number],Table2[Event],"Goal",Table2[H/U],"HOME",Table2[GameID],Table2[[#This Row],[GameID]],Table2[GameTime],"&lt;="&amp;Table2[[#This Row],[GameTime]])</f>
        <v>2</v>
      </c>
      <c r="S1925">
        <f>SUMIFS(Table2[number],Table2[Event],"Goal",Table2[H/U],"AWAY",Table2[GameID],Table2[[#This Row],[GameID]],Table2[GameTime],"&lt;="&amp;Table2[[#This Row],[GameTime]])</f>
        <v>1</v>
      </c>
      <c r="T1925" t="str">
        <f>IF(Table2[[#This Row],[Event]]="Goal",Table2[[#This Row],[Hscore]]&amp;"-"&amp;Table2[[#This Row],[Uscore]],"")</f>
        <v>2-1</v>
      </c>
      <c r="U1925">
        <v>176</v>
      </c>
      <c r="V1925" s="1">
        <f>Table2[[#This Row],[GameTime]]-(Table2[[#This Row],[period]]-1)*1200</f>
        <v>176</v>
      </c>
      <c r="W1925" s="1">
        <f>ROUNDDOWN(Table2[[#This Row],[Time]]/60,0)</f>
        <v>2</v>
      </c>
      <c r="X1925" s="1">
        <f>ROUNDDOWN((Table2[[#This Row],[Time]]/60-Table2[[#This Row],[Time2]])*60,0)</f>
        <v>56</v>
      </c>
      <c r="Y1925" s="1" t="str">
        <f>IF(Table2[[#This Row],[Time2]]&lt;10,0&amp;Table2[[#This Row],[Time2]],Table2[[#This Row],[Time2]])</f>
        <v>02</v>
      </c>
      <c r="Z1925" s="1">
        <f>IF(Table2[[#This Row],[Time3]]&lt;10,0&amp;Table2[[#This Row],[Time3]],Table2[[#This Row],[Time3]])</f>
        <v>56</v>
      </c>
      <c r="AA1925" s="2" t="str">
        <f>Table2[[#This Row],[Time4]]&amp;":"&amp;Table2[[#This Row],[Time5]]</f>
        <v>02:56</v>
      </c>
      <c r="AB1925" s="1" t="str" cm="1">
        <f t="array" ref="AB1925">IFERROR(IF(Table2[[#This Row],[code]]="","",_xlfn.IFS(AND(Table2[[#This Row],[code]]&lt;400,Table2[[#This Row],[code]]&lt;&gt;""),2,Table2[[#This Row],[code]]&gt;500,4)),"")</f>
        <v/>
      </c>
      <c r="AC1925" s="1" t="str">
        <f>IF(Table2[[#This Row],[Event]]="Penalty",Table2[[#This Row],[number]],IF(Table2[[#This Row],[Event]]="Time-Out",401,""))</f>
        <v/>
      </c>
      <c r="AD1925" s="1">
        <f>ROW(A1924)</f>
        <v>1924</v>
      </c>
      <c r="AE1925" s="1">
        <f>COUNTIFS(Table2[GameID],Table2[[#This Row],[GameID]],Table2[Column1],"&lt;="&amp;Table2[[#This Row],[Column1]])-1</f>
        <v>2</v>
      </c>
    </row>
    <row r="1926" spans="1:31" x14ac:dyDescent="0.45">
      <c r="A1926" t="s">
        <v>448</v>
      </c>
      <c r="B1926" t="str">
        <f>_xlfn.TEXTBEFORE(Table2[[#This Row],[Kamp]]," - ")</f>
        <v>Sunds Seahawks</v>
      </c>
      <c r="C1926" t="str">
        <f>_xlfn.TEXTAFTER(Table2[[#This Row],[Kamp]],"- ")</f>
        <v>Benløse IF</v>
      </c>
      <c r="D1926">
        <v>45011</v>
      </c>
      <c r="E1926">
        <v>69929</v>
      </c>
      <c r="F1926">
        <v>20222023</v>
      </c>
      <c r="G1926" t="s">
        <v>453</v>
      </c>
      <c r="H1926" t="s">
        <v>668</v>
      </c>
      <c r="I1926" t="s">
        <v>678</v>
      </c>
      <c r="J1926">
        <v>1</v>
      </c>
      <c r="K1926">
        <v>29502</v>
      </c>
      <c r="L1926">
        <v>1</v>
      </c>
      <c r="M1926" t="s">
        <v>630</v>
      </c>
      <c r="N1926" t="s">
        <v>214</v>
      </c>
      <c r="O1926" t="s">
        <v>231</v>
      </c>
      <c r="P1926">
        <v>7</v>
      </c>
      <c r="Q1926">
        <v>97</v>
      </c>
      <c r="R1926">
        <f>SUMIFS(Table2[number],Table2[Event],"Goal",Table2[H/U],"HOME",Table2[GameID],Table2[[#This Row],[GameID]],Table2[GameTime],"&lt;="&amp;Table2[[#This Row],[GameTime]])</f>
        <v>3</v>
      </c>
      <c r="S1926">
        <f>SUMIFS(Table2[number],Table2[Event],"Goal",Table2[H/U],"AWAY",Table2[GameID],Table2[[#This Row],[GameID]],Table2[GameTime],"&lt;="&amp;Table2[[#This Row],[GameTime]])</f>
        <v>1</v>
      </c>
      <c r="T1926" t="str">
        <f>IF(Table2[[#This Row],[Event]]="Goal",Table2[[#This Row],[Hscore]]&amp;"-"&amp;Table2[[#This Row],[Uscore]],"")</f>
        <v>3-1</v>
      </c>
      <c r="U1926">
        <v>194</v>
      </c>
      <c r="V1926" s="1">
        <f>Table2[[#This Row],[GameTime]]-(Table2[[#This Row],[period]]-1)*1200</f>
        <v>194</v>
      </c>
      <c r="W1926" s="1">
        <f>ROUNDDOWN(Table2[[#This Row],[Time]]/60,0)</f>
        <v>3</v>
      </c>
      <c r="X1926" s="1">
        <f>ROUNDDOWN((Table2[[#This Row],[Time]]/60-Table2[[#This Row],[Time2]])*60,0)</f>
        <v>14</v>
      </c>
      <c r="Y1926" s="1" t="str">
        <f>IF(Table2[[#This Row],[Time2]]&lt;10,0&amp;Table2[[#This Row],[Time2]],Table2[[#This Row],[Time2]])</f>
        <v>03</v>
      </c>
      <c r="Z1926" s="1">
        <f>IF(Table2[[#This Row],[Time3]]&lt;10,0&amp;Table2[[#This Row],[Time3]],Table2[[#This Row],[Time3]])</f>
        <v>14</v>
      </c>
      <c r="AA1926" s="2" t="str">
        <f>Table2[[#This Row],[Time4]]&amp;":"&amp;Table2[[#This Row],[Time5]]</f>
        <v>03:14</v>
      </c>
      <c r="AB1926" s="1" t="str" cm="1">
        <f t="array" ref="AB1926">IFERROR(IF(Table2[[#This Row],[code]]="","",_xlfn.IFS(AND(Table2[[#This Row],[code]]&lt;400,Table2[[#This Row],[code]]&lt;&gt;""),2,Table2[[#This Row],[code]]&gt;500,4)),"")</f>
        <v/>
      </c>
      <c r="AC1926" s="1" t="str">
        <f>IF(Table2[[#This Row],[Event]]="Penalty",Table2[[#This Row],[number]],IF(Table2[[#This Row],[Event]]="Time-Out",401,""))</f>
        <v/>
      </c>
      <c r="AD1926" s="1">
        <f>ROW(A1925)</f>
        <v>1925</v>
      </c>
      <c r="AE1926" s="1">
        <f>COUNTIFS(Table2[GameID],Table2[[#This Row],[GameID]],Table2[Column1],"&lt;="&amp;Table2[[#This Row],[Column1]])-1</f>
        <v>3</v>
      </c>
    </row>
    <row r="1927" spans="1:31" x14ac:dyDescent="0.45">
      <c r="A1927" t="s">
        <v>448</v>
      </c>
      <c r="B1927" t="str">
        <f>_xlfn.TEXTBEFORE(Table2[[#This Row],[Kamp]]," - ")</f>
        <v>Sunds Seahawks</v>
      </c>
      <c r="C1927" t="str">
        <f>_xlfn.TEXTAFTER(Table2[[#This Row],[Kamp]],"- ")</f>
        <v>Benløse IF</v>
      </c>
      <c r="D1927">
        <v>45011</v>
      </c>
      <c r="E1927">
        <v>69929</v>
      </c>
      <c r="F1927">
        <v>20222023</v>
      </c>
      <c r="G1927" t="s">
        <v>453</v>
      </c>
      <c r="H1927" t="s">
        <v>658</v>
      </c>
      <c r="I1927" t="s">
        <v>677</v>
      </c>
      <c r="J1927">
        <v>1</v>
      </c>
      <c r="K1927">
        <v>29507</v>
      </c>
      <c r="L1927">
        <v>207</v>
      </c>
      <c r="M1927" t="s">
        <v>631</v>
      </c>
      <c r="N1927" t="s">
        <v>36</v>
      </c>
      <c r="O1927" t="s">
        <v>634</v>
      </c>
      <c r="P1927">
        <v>87</v>
      </c>
      <c r="Q1927" t="s">
        <v>634</v>
      </c>
      <c r="R1927">
        <f>SUMIFS(Table2[number],Table2[Event],"Goal",Table2[H/U],"HOME",Table2[GameID],Table2[[#This Row],[GameID]],Table2[GameTime],"&lt;="&amp;Table2[[#This Row],[GameTime]])</f>
        <v>3</v>
      </c>
      <c r="S1927">
        <f>SUMIFS(Table2[number],Table2[Event],"Goal",Table2[H/U],"AWAY",Table2[GameID],Table2[[#This Row],[GameID]],Table2[GameTime],"&lt;="&amp;Table2[[#This Row],[GameTime]])</f>
        <v>1</v>
      </c>
      <c r="T1927" t="str">
        <f>IF(Table2[[#This Row],[Event]]="Goal",Table2[[#This Row],[Hscore]]&amp;"-"&amp;Table2[[#This Row],[Uscore]],"")</f>
        <v/>
      </c>
      <c r="U1927">
        <v>613</v>
      </c>
      <c r="V1927" s="1">
        <f>Table2[[#This Row],[GameTime]]-(Table2[[#This Row],[period]]-1)*1200</f>
        <v>613</v>
      </c>
      <c r="W1927" s="1">
        <f>ROUNDDOWN(Table2[[#This Row],[Time]]/60,0)</f>
        <v>10</v>
      </c>
      <c r="X1927" s="1">
        <f>ROUNDDOWN((Table2[[#This Row],[Time]]/60-Table2[[#This Row],[Time2]])*60,0)</f>
        <v>13</v>
      </c>
      <c r="Y1927" s="1">
        <f>IF(Table2[[#This Row],[Time2]]&lt;10,0&amp;Table2[[#This Row],[Time2]],Table2[[#This Row],[Time2]])</f>
        <v>10</v>
      </c>
      <c r="Z1927" s="1">
        <f>IF(Table2[[#This Row],[Time3]]&lt;10,0&amp;Table2[[#This Row],[Time3]],Table2[[#This Row],[Time3]])</f>
        <v>13</v>
      </c>
      <c r="AA1927" s="2" t="str">
        <f>Table2[[#This Row],[Time4]]&amp;":"&amp;Table2[[#This Row],[Time5]]</f>
        <v>10:13</v>
      </c>
      <c r="AB1927" s="1" cm="1">
        <f t="array" ref="AB1927">IFERROR(IF(Table2[[#This Row],[code]]="","",_xlfn.IFS(AND(Table2[[#This Row],[code]]&lt;400,Table2[[#This Row],[code]]&lt;&gt;""),2,Table2[[#This Row],[code]]&gt;500,4)),"")</f>
        <v>2</v>
      </c>
      <c r="AC1927" s="1">
        <f>IF(Table2[[#This Row],[Event]]="Penalty",Table2[[#This Row],[number]],IF(Table2[[#This Row],[Event]]="Time-Out",401,""))</f>
        <v>207</v>
      </c>
      <c r="AD1927" s="1">
        <f>ROW(A1926)</f>
        <v>1926</v>
      </c>
      <c r="AE1927" s="1">
        <f>COUNTIFS(Table2[GameID],Table2[[#This Row],[GameID]],Table2[Column1],"&lt;="&amp;Table2[[#This Row],[Column1]])-1</f>
        <v>4</v>
      </c>
    </row>
    <row r="1928" spans="1:31" x14ac:dyDescent="0.45">
      <c r="A1928" t="s">
        <v>448</v>
      </c>
      <c r="B1928" t="str">
        <f>_xlfn.TEXTBEFORE(Table2[[#This Row],[Kamp]]," - ")</f>
        <v>Sunds Seahawks</v>
      </c>
      <c r="C1928" t="str">
        <f>_xlfn.TEXTAFTER(Table2[[#This Row],[Kamp]],"- ")</f>
        <v>Benløse IF</v>
      </c>
      <c r="D1928">
        <v>45011</v>
      </c>
      <c r="E1928">
        <v>69929</v>
      </c>
      <c r="F1928">
        <v>20222023</v>
      </c>
      <c r="G1928" t="s">
        <v>453</v>
      </c>
      <c r="H1928" t="s">
        <v>668</v>
      </c>
      <c r="I1928" t="s">
        <v>678</v>
      </c>
      <c r="J1928">
        <v>1</v>
      </c>
      <c r="K1928">
        <v>29502</v>
      </c>
      <c r="L1928">
        <v>1</v>
      </c>
      <c r="M1928" t="s">
        <v>630</v>
      </c>
      <c r="N1928" t="s">
        <v>228</v>
      </c>
      <c r="O1928" t="s">
        <v>221</v>
      </c>
      <c r="P1928">
        <v>77</v>
      </c>
      <c r="Q1928">
        <v>25</v>
      </c>
      <c r="R1928">
        <f>SUMIFS(Table2[number],Table2[Event],"Goal",Table2[H/U],"HOME",Table2[GameID],Table2[[#This Row],[GameID]],Table2[GameTime],"&lt;="&amp;Table2[[#This Row],[GameTime]])</f>
        <v>4</v>
      </c>
      <c r="S1928">
        <f>SUMIFS(Table2[number],Table2[Event],"Goal",Table2[H/U],"AWAY",Table2[GameID],Table2[[#This Row],[GameID]],Table2[GameTime],"&lt;="&amp;Table2[[#This Row],[GameTime]])</f>
        <v>1</v>
      </c>
      <c r="T1928" t="str">
        <f>IF(Table2[[#This Row],[Event]]="Goal",Table2[[#This Row],[Hscore]]&amp;"-"&amp;Table2[[#This Row],[Uscore]],"")</f>
        <v>4-1</v>
      </c>
      <c r="U1928">
        <v>668</v>
      </c>
      <c r="V1928" s="1">
        <f>Table2[[#This Row],[GameTime]]-(Table2[[#This Row],[period]]-1)*1200</f>
        <v>668</v>
      </c>
      <c r="W1928" s="1">
        <f>ROUNDDOWN(Table2[[#This Row],[Time]]/60,0)</f>
        <v>11</v>
      </c>
      <c r="X1928" s="1">
        <f>ROUNDDOWN((Table2[[#This Row],[Time]]/60-Table2[[#This Row],[Time2]])*60,0)</f>
        <v>7</v>
      </c>
      <c r="Y1928" s="1">
        <f>IF(Table2[[#This Row],[Time2]]&lt;10,0&amp;Table2[[#This Row],[Time2]],Table2[[#This Row],[Time2]])</f>
        <v>11</v>
      </c>
      <c r="Z1928" s="1" t="str">
        <f>IF(Table2[[#This Row],[Time3]]&lt;10,0&amp;Table2[[#This Row],[Time3]],Table2[[#This Row],[Time3]])</f>
        <v>07</v>
      </c>
      <c r="AA1928" s="2" t="str">
        <f>Table2[[#This Row],[Time4]]&amp;":"&amp;Table2[[#This Row],[Time5]]</f>
        <v>11:07</v>
      </c>
      <c r="AB1928" s="1" t="str" cm="1">
        <f t="array" ref="AB1928">IFERROR(IF(Table2[[#This Row],[code]]="","",_xlfn.IFS(AND(Table2[[#This Row],[code]]&lt;400,Table2[[#This Row],[code]]&lt;&gt;""),2,Table2[[#This Row],[code]]&gt;500,4)),"")</f>
        <v/>
      </c>
      <c r="AC1928" s="1" t="str">
        <f>IF(Table2[[#This Row],[Event]]="Penalty",Table2[[#This Row],[number]],IF(Table2[[#This Row],[Event]]="Time-Out",401,""))</f>
        <v/>
      </c>
      <c r="AD1928" s="1">
        <f>ROW(A1927)</f>
        <v>1927</v>
      </c>
      <c r="AE1928" s="1">
        <f>COUNTIFS(Table2[GameID],Table2[[#This Row],[GameID]],Table2[Column1],"&lt;="&amp;Table2[[#This Row],[Column1]])-1</f>
        <v>5</v>
      </c>
    </row>
    <row r="1929" spans="1:31" x14ac:dyDescent="0.45">
      <c r="A1929" t="s">
        <v>448</v>
      </c>
      <c r="B1929" t="str">
        <f>_xlfn.TEXTBEFORE(Table2[[#This Row],[Kamp]]," - ")</f>
        <v>Sunds Seahawks</v>
      </c>
      <c r="C1929" t="str">
        <f>_xlfn.TEXTAFTER(Table2[[#This Row],[Kamp]],"- ")</f>
        <v>Benløse IF</v>
      </c>
      <c r="D1929">
        <v>45011</v>
      </c>
      <c r="E1929">
        <v>69929</v>
      </c>
      <c r="F1929">
        <v>20222023</v>
      </c>
      <c r="G1929" t="s">
        <v>453</v>
      </c>
      <c r="H1929" t="s">
        <v>668</v>
      </c>
      <c r="I1929" t="s">
        <v>678</v>
      </c>
      <c r="J1929">
        <v>1</v>
      </c>
      <c r="K1929">
        <v>29502</v>
      </c>
      <c r="L1929">
        <v>1</v>
      </c>
      <c r="M1929" t="s">
        <v>630</v>
      </c>
      <c r="N1929" t="s">
        <v>230</v>
      </c>
      <c r="O1929" t="s">
        <v>218</v>
      </c>
      <c r="P1929">
        <v>61</v>
      </c>
      <c r="Q1929">
        <v>17</v>
      </c>
      <c r="R1929">
        <f>SUMIFS(Table2[number],Table2[Event],"Goal",Table2[H/U],"HOME",Table2[GameID],Table2[[#This Row],[GameID]],Table2[GameTime],"&lt;="&amp;Table2[[#This Row],[GameTime]])</f>
        <v>5</v>
      </c>
      <c r="S1929">
        <f>SUMIFS(Table2[number],Table2[Event],"Goal",Table2[H/U],"AWAY",Table2[GameID],Table2[[#This Row],[GameID]],Table2[GameTime],"&lt;="&amp;Table2[[#This Row],[GameTime]])</f>
        <v>1</v>
      </c>
      <c r="T1929" t="str">
        <f>IF(Table2[[#This Row],[Event]]="Goal",Table2[[#This Row],[Hscore]]&amp;"-"&amp;Table2[[#This Row],[Uscore]],"")</f>
        <v>5-1</v>
      </c>
      <c r="U1929">
        <v>800</v>
      </c>
      <c r="V1929" s="1">
        <f>Table2[[#This Row],[GameTime]]-(Table2[[#This Row],[period]]-1)*1200</f>
        <v>800</v>
      </c>
      <c r="W1929" s="1">
        <f>ROUNDDOWN(Table2[[#This Row],[Time]]/60,0)</f>
        <v>13</v>
      </c>
      <c r="X1929" s="1">
        <f>ROUNDDOWN((Table2[[#This Row],[Time]]/60-Table2[[#This Row],[Time2]])*60,0)</f>
        <v>20</v>
      </c>
      <c r="Y1929" s="1">
        <f>IF(Table2[[#This Row],[Time2]]&lt;10,0&amp;Table2[[#This Row],[Time2]],Table2[[#This Row],[Time2]])</f>
        <v>13</v>
      </c>
      <c r="Z1929" s="1">
        <f>IF(Table2[[#This Row],[Time3]]&lt;10,0&amp;Table2[[#This Row],[Time3]],Table2[[#This Row],[Time3]])</f>
        <v>20</v>
      </c>
      <c r="AA1929" s="2" t="str">
        <f>Table2[[#This Row],[Time4]]&amp;":"&amp;Table2[[#This Row],[Time5]]</f>
        <v>13:20</v>
      </c>
      <c r="AB1929" s="1" t="str" cm="1">
        <f t="array" ref="AB1929">IFERROR(IF(Table2[[#This Row],[code]]="","",_xlfn.IFS(AND(Table2[[#This Row],[code]]&lt;400,Table2[[#This Row],[code]]&lt;&gt;""),2,Table2[[#This Row],[code]]&gt;500,4)),"")</f>
        <v/>
      </c>
      <c r="AC1929" s="1" t="str">
        <f>IF(Table2[[#This Row],[Event]]="Penalty",Table2[[#This Row],[number]],IF(Table2[[#This Row],[Event]]="Time-Out",401,""))</f>
        <v/>
      </c>
      <c r="AD1929" s="1">
        <f>ROW(A1928)</f>
        <v>1928</v>
      </c>
      <c r="AE1929" s="1">
        <f>COUNTIFS(Table2[GameID],Table2[[#This Row],[GameID]],Table2[Column1],"&lt;="&amp;Table2[[#This Row],[Column1]])-1</f>
        <v>6</v>
      </c>
    </row>
    <row r="1930" spans="1:31" x14ac:dyDescent="0.45">
      <c r="A1930" t="s">
        <v>448</v>
      </c>
      <c r="B1930" t="str">
        <f>_xlfn.TEXTBEFORE(Table2[[#This Row],[Kamp]]," - ")</f>
        <v>Sunds Seahawks</v>
      </c>
      <c r="C1930" t="str">
        <f>_xlfn.TEXTAFTER(Table2[[#This Row],[Kamp]],"- ")</f>
        <v>Benløse IF</v>
      </c>
      <c r="D1930">
        <v>45011</v>
      </c>
      <c r="E1930">
        <v>69929</v>
      </c>
      <c r="F1930">
        <v>20222023</v>
      </c>
      <c r="G1930" t="s">
        <v>453</v>
      </c>
      <c r="H1930" t="s">
        <v>658</v>
      </c>
      <c r="I1930" t="s">
        <v>677</v>
      </c>
      <c r="J1930">
        <v>1</v>
      </c>
      <c r="K1930">
        <v>29507</v>
      </c>
      <c r="L1930">
        <v>1</v>
      </c>
      <c r="M1930" t="s">
        <v>630</v>
      </c>
      <c r="N1930" t="s">
        <v>645</v>
      </c>
      <c r="O1930" t="s">
        <v>632</v>
      </c>
      <c r="P1930">
        <v>36</v>
      </c>
      <c r="Q1930">
        <v>74</v>
      </c>
      <c r="R1930">
        <f>SUMIFS(Table2[number],Table2[Event],"Goal",Table2[H/U],"HOME",Table2[GameID],Table2[[#This Row],[GameID]],Table2[GameTime],"&lt;="&amp;Table2[[#This Row],[GameTime]])</f>
        <v>5</v>
      </c>
      <c r="S1930">
        <f>SUMIFS(Table2[number],Table2[Event],"Goal",Table2[H/U],"AWAY",Table2[GameID],Table2[[#This Row],[GameID]],Table2[GameTime],"&lt;="&amp;Table2[[#This Row],[GameTime]])</f>
        <v>2</v>
      </c>
      <c r="T1930" t="str">
        <f>IF(Table2[[#This Row],[Event]]="Goal",Table2[[#This Row],[Hscore]]&amp;"-"&amp;Table2[[#This Row],[Uscore]],"")</f>
        <v>5-2</v>
      </c>
      <c r="U1930">
        <v>1051</v>
      </c>
      <c r="V1930" s="1">
        <f>Table2[[#This Row],[GameTime]]-(Table2[[#This Row],[period]]-1)*1200</f>
        <v>1051</v>
      </c>
      <c r="W1930" s="1">
        <f>ROUNDDOWN(Table2[[#This Row],[Time]]/60,0)</f>
        <v>17</v>
      </c>
      <c r="X1930" s="1">
        <f>ROUNDDOWN((Table2[[#This Row],[Time]]/60-Table2[[#This Row],[Time2]])*60,0)</f>
        <v>30</v>
      </c>
      <c r="Y1930" s="1">
        <f>IF(Table2[[#This Row],[Time2]]&lt;10,0&amp;Table2[[#This Row],[Time2]],Table2[[#This Row],[Time2]])</f>
        <v>17</v>
      </c>
      <c r="Z1930" s="1">
        <f>IF(Table2[[#This Row],[Time3]]&lt;10,0&amp;Table2[[#This Row],[Time3]],Table2[[#This Row],[Time3]])</f>
        <v>30</v>
      </c>
      <c r="AA1930" s="2" t="str">
        <f>Table2[[#This Row],[Time4]]&amp;":"&amp;Table2[[#This Row],[Time5]]</f>
        <v>17:30</v>
      </c>
      <c r="AB1930" s="1" t="str" cm="1">
        <f t="array" ref="AB1930">IFERROR(IF(Table2[[#This Row],[code]]="","",_xlfn.IFS(AND(Table2[[#This Row],[code]]&lt;400,Table2[[#This Row],[code]]&lt;&gt;""),2,Table2[[#This Row],[code]]&gt;500,4)),"")</f>
        <v/>
      </c>
      <c r="AC1930" s="1" t="str">
        <f>IF(Table2[[#This Row],[Event]]="Penalty",Table2[[#This Row],[number]],IF(Table2[[#This Row],[Event]]="Time-Out",401,""))</f>
        <v/>
      </c>
      <c r="AD1930" s="1">
        <f>ROW(A1929)</f>
        <v>1929</v>
      </c>
      <c r="AE1930" s="1">
        <f>COUNTIFS(Table2[GameID],Table2[[#This Row],[GameID]],Table2[Column1],"&lt;="&amp;Table2[[#This Row],[Column1]])-1</f>
        <v>7</v>
      </c>
    </row>
    <row r="1931" spans="1:31" x14ac:dyDescent="0.45">
      <c r="A1931" t="s">
        <v>448</v>
      </c>
      <c r="B1931" t="str">
        <f>_xlfn.TEXTBEFORE(Table2[[#This Row],[Kamp]]," - ")</f>
        <v>Sunds Seahawks</v>
      </c>
      <c r="C1931" t="str">
        <f>_xlfn.TEXTAFTER(Table2[[#This Row],[Kamp]],"- ")</f>
        <v>Benløse IF</v>
      </c>
      <c r="D1931">
        <v>45011</v>
      </c>
      <c r="E1931">
        <v>69929</v>
      </c>
      <c r="F1931">
        <v>20222023</v>
      </c>
      <c r="G1931" t="s">
        <v>453</v>
      </c>
      <c r="H1931" t="s">
        <v>658</v>
      </c>
      <c r="I1931" t="s">
        <v>677</v>
      </c>
      <c r="J1931">
        <v>2</v>
      </c>
      <c r="K1931">
        <v>29507</v>
      </c>
      <c r="L1931">
        <v>1</v>
      </c>
      <c r="M1931" t="s">
        <v>630</v>
      </c>
      <c r="N1931" t="s">
        <v>29</v>
      </c>
      <c r="O1931" t="s">
        <v>192</v>
      </c>
      <c r="P1931">
        <v>44</v>
      </c>
      <c r="Q1931">
        <v>32</v>
      </c>
      <c r="R1931">
        <f>SUMIFS(Table2[number],Table2[Event],"Goal",Table2[H/U],"HOME",Table2[GameID],Table2[[#This Row],[GameID]],Table2[GameTime],"&lt;="&amp;Table2[[#This Row],[GameTime]])</f>
        <v>5</v>
      </c>
      <c r="S1931">
        <f>SUMIFS(Table2[number],Table2[Event],"Goal",Table2[H/U],"AWAY",Table2[GameID],Table2[[#This Row],[GameID]],Table2[GameTime],"&lt;="&amp;Table2[[#This Row],[GameTime]])</f>
        <v>3</v>
      </c>
      <c r="T1931" t="str">
        <f>IF(Table2[[#This Row],[Event]]="Goal",Table2[[#This Row],[Hscore]]&amp;"-"&amp;Table2[[#This Row],[Uscore]],"")</f>
        <v>5-3</v>
      </c>
      <c r="U1931">
        <v>1296</v>
      </c>
      <c r="V1931" s="1">
        <f>Table2[[#This Row],[GameTime]]-(Table2[[#This Row],[period]]-1)*1200</f>
        <v>96</v>
      </c>
      <c r="W1931" s="1">
        <f>ROUNDDOWN(Table2[[#This Row],[Time]]/60,0)</f>
        <v>1</v>
      </c>
      <c r="X1931" s="1">
        <f>ROUNDDOWN((Table2[[#This Row],[Time]]/60-Table2[[#This Row],[Time2]])*60,0)</f>
        <v>36</v>
      </c>
      <c r="Y1931" s="1" t="str">
        <f>IF(Table2[[#This Row],[Time2]]&lt;10,0&amp;Table2[[#This Row],[Time2]],Table2[[#This Row],[Time2]])</f>
        <v>01</v>
      </c>
      <c r="Z1931" s="1">
        <f>IF(Table2[[#This Row],[Time3]]&lt;10,0&amp;Table2[[#This Row],[Time3]],Table2[[#This Row],[Time3]])</f>
        <v>36</v>
      </c>
      <c r="AA1931" s="2" t="str">
        <f>Table2[[#This Row],[Time4]]&amp;":"&amp;Table2[[#This Row],[Time5]]</f>
        <v>01:36</v>
      </c>
      <c r="AB1931" s="1" t="str" cm="1">
        <f t="array" ref="AB1931">IFERROR(IF(Table2[[#This Row],[code]]="","",_xlfn.IFS(AND(Table2[[#This Row],[code]]&lt;400,Table2[[#This Row],[code]]&lt;&gt;""),2,Table2[[#This Row],[code]]&gt;500,4)),"")</f>
        <v/>
      </c>
      <c r="AC1931" s="1" t="str">
        <f>IF(Table2[[#This Row],[Event]]="Penalty",Table2[[#This Row],[number]],IF(Table2[[#This Row],[Event]]="Time-Out",401,""))</f>
        <v/>
      </c>
      <c r="AD1931" s="1">
        <f>ROW(A1930)</f>
        <v>1930</v>
      </c>
      <c r="AE1931" s="1">
        <f>COUNTIFS(Table2[GameID],Table2[[#This Row],[GameID]],Table2[Column1],"&lt;="&amp;Table2[[#This Row],[Column1]])-1</f>
        <v>8</v>
      </c>
    </row>
    <row r="1932" spans="1:31" x14ac:dyDescent="0.45">
      <c r="A1932" t="s">
        <v>448</v>
      </c>
      <c r="B1932" t="str">
        <f>_xlfn.TEXTBEFORE(Table2[[#This Row],[Kamp]]," - ")</f>
        <v>Sunds Seahawks</v>
      </c>
      <c r="C1932" t="str">
        <f>_xlfn.TEXTAFTER(Table2[[#This Row],[Kamp]],"- ")</f>
        <v>Benløse IF</v>
      </c>
      <c r="D1932">
        <v>45011</v>
      </c>
      <c r="E1932">
        <v>69929</v>
      </c>
      <c r="F1932">
        <v>20222023</v>
      </c>
      <c r="G1932" t="s">
        <v>453</v>
      </c>
      <c r="H1932" t="s">
        <v>668</v>
      </c>
      <c r="I1932" t="s">
        <v>678</v>
      </c>
      <c r="J1932">
        <v>2</v>
      </c>
      <c r="K1932">
        <v>29502</v>
      </c>
      <c r="L1932">
        <v>214</v>
      </c>
      <c r="M1932" t="s">
        <v>631</v>
      </c>
      <c r="N1932" t="s">
        <v>217</v>
      </c>
      <c r="O1932" t="s">
        <v>634</v>
      </c>
      <c r="P1932">
        <v>15</v>
      </c>
      <c r="Q1932" t="s">
        <v>634</v>
      </c>
      <c r="R1932">
        <f>SUMIFS(Table2[number],Table2[Event],"Goal",Table2[H/U],"HOME",Table2[GameID],Table2[[#This Row],[GameID]],Table2[GameTime],"&lt;="&amp;Table2[[#This Row],[GameTime]])</f>
        <v>5</v>
      </c>
      <c r="S1932">
        <f>SUMIFS(Table2[number],Table2[Event],"Goal",Table2[H/U],"AWAY",Table2[GameID],Table2[[#This Row],[GameID]],Table2[GameTime],"&lt;="&amp;Table2[[#This Row],[GameTime]])</f>
        <v>3</v>
      </c>
      <c r="T1932" t="str">
        <f>IF(Table2[[#This Row],[Event]]="Goal",Table2[[#This Row],[Hscore]]&amp;"-"&amp;Table2[[#This Row],[Uscore]],"")</f>
        <v/>
      </c>
      <c r="U1932">
        <v>1605</v>
      </c>
      <c r="V1932" s="1">
        <f>Table2[[#This Row],[GameTime]]-(Table2[[#This Row],[period]]-1)*1200</f>
        <v>405</v>
      </c>
      <c r="W1932" s="1">
        <f>ROUNDDOWN(Table2[[#This Row],[Time]]/60,0)</f>
        <v>6</v>
      </c>
      <c r="X1932" s="1">
        <f>ROUNDDOWN((Table2[[#This Row],[Time]]/60-Table2[[#This Row],[Time2]])*60,0)</f>
        <v>45</v>
      </c>
      <c r="Y1932" s="1" t="str">
        <f>IF(Table2[[#This Row],[Time2]]&lt;10,0&amp;Table2[[#This Row],[Time2]],Table2[[#This Row],[Time2]])</f>
        <v>06</v>
      </c>
      <c r="Z1932" s="1">
        <f>IF(Table2[[#This Row],[Time3]]&lt;10,0&amp;Table2[[#This Row],[Time3]],Table2[[#This Row],[Time3]])</f>
        <v>45</v>
      </c>
      <c r="AA1932" s="2" t="str">
        <f>Table2[[#This Row],[Time4]]&amp;":"&amp;Table2[[#This Row],[Time5]]</f>
        <v>06:45</v>
      </c>
      <c r="AB1932" s="1" cm="1">
        <f t="array" ref="AB1932">IFERROR(IF(Table2[[#This Row],[code]]="","",_xlfn.IFS(AND(Table2[[#This Row],[code]]&lt;400,Table2[[#This Row],[code]]&lt;&gt;""),2,Table2[[#This Row],[code]]&gt;500,4)),"")</f>
        <v>2</v>
      </c>
      <c r="AC1932" s="1">
        <f>IF(Table2[[#This Row],[Event]]="Penalty",Table2[[#This Row],[number]],IF(Table2[[#This Row],[Event]]="Time-Out",401,""))</f>
        <v>214</v>
      </c>
      <c r="AD1932" s="1">
        <f>ROW(A1931)</f>
        <v>1931</v>
      </c>
      <c r="AE1932" s="1">
        <f>COUNTIFS(Table2[GameID],Table2[[#This Row],[GameID]],Table2[Column1],"&lt;="&amp;Table2[[#This Row],[Column1]])-1</f>
        <v>9</v>
      </c>
    </row>
    <row r="1933" spans="1:31" x14ac:dyDescent="0.45">
      <c r="A1933" t="s">
        <v>448</v>
      </c>
      <c r="B1933" t="str">
        <f>_xlfn.TEXTBEFORE(Table2[[#This Row],[Kamp]]," - ")</f>
        <v>Sunds Seahawks</v>
      </c>
      <c r="C1933" t="str">
        <f>_xlfn.TEXTAFTER(Table2[[#This Row],[Kamp]],"- ")</f>
        <v>Benløse IF</v>
      </c>
      <c r="D1933">
        <v>45011</v>
      </c>
      <c r="E1933">
        <v>69929</v>
      </c>
      <c r="F1933">
        <v>20222023</v>
      </c>
      <c r="G1933" t="s">
        <v>453</v>
      </c>
      <c r="H1933" t="s">
        <v>658</v>
      </c>
      <c r="I1933" t="s">
        <v>677</v>
      </c>
      <c r="J1933">
        <v>3</v>
      </c>
      <c r="K1933">
        <v>29507</v>
      </c>
      <c r="L1933">
        <v>208</v>
      </c>
      <c r="M1933" t="s">
        <v>631</v>
      </c>
      <c r="N1933" t="s">
        <v>36</v>
      </c>
      <c r="O1933" t="s">
        <v>634</v>
      </c>
      <c r="P1933">
        <v>87</v>
      </c>
      <c r="Q1933" t="s">
        <v>634</v>
      </c>
      <c r="R1933">
        <f>SUMIFS(Table2[number],Table2[Event],"Goal",Table2[H/U],"HOME",Table2[GameID],Table2[[#This Row],[GameID]],Table2[GameTime],"&lt;="&amp;Table2[[#This Row],[GameTime]])</f>
        <v>5</v>
      </c>
      <c r="S1933">
        <f>SUMIFS(Table2[number],Table2[Event],"Goal",Table2[H/U],"AWAY",Table2[GameID],Table2[[#This Row],[GameID]],Table2[GameTime],"&lt;="&amp;Table2[[#This Row],[GameTime]])</f>
        <v>3</v>
      </c>
      <c r="T1933" t="str">
        <f>IF(Table2[[#This Row],[Event]]="Goal",Table2[[#This Row],[Hscore]]&amp;"-"&amp;Table2[[#This Row],[Uscore]],"")</f>
        <v/>
      </c>
      <c r="U1933">
        <v>2764</v>
      </c>
      <c r="V1933" s="1">
        <f>Table2[[#This Row],[GameTime]]-(Table2[[#This Row],[period]]-1)*1200</f>
        <v>364</v>
      </c>
      <c r="W1933" s="1">
        <f>ROUNDDOWN(Table2[[#This Row],[Time]]/60,0)</f>
        <v>6</v>
      </c>
      <c r="X1933" s="1">
        <f>ROUNDDOWN((Table2[[#This Row],[Time]]/60-Table2[[#This Row],[Time2]])*60,0)</f>
        <v>3</v>
      </c>
      <c r="Y1933" s="1" t="str">
        <f>IF(Table2[[#This Row],[Time2]]&lt;10,0&amp;Table2[[#This Row],[Time2]],Table2[[#This Row],[Time2]])</f>
        <v>06</v>
      </c>
      <c r="Z1933" s="1" t="str">
        <f>IF(Table2[[#This Row],[Time3]]&lt;10,0&amp;Table2[[#This Row],[Time3]],Table2[[#This Row],[Time3]])</f>
        <v>03</v>
      </c>
      <c r="AA1933" s="2" t="str">
        <f>Table2[[#This Row],[Time4]]&amp;":"&amp;Table2[[#This Row],[Time5]]</f>
        <v>06:03</v>
      </c>
      <c r="AB1933" s="1" cm="1">
        <f t="array" ref="AB1933">IFERROR(IF(Table2[[#This Row],[code]]="","",_xlfn.IFS(AND(Table2[[#This Row],[code]]&lt;400,Table2[[#This Row],[code]]&lt;&gt;""),2,Table2[[#This Row],[code]]&gt;500,4)),"")</f>
        <v>2</v>
      </c>
      <c r="AC1933" s="1">
        <f>IF(Table2[[#This Row],[Event]]="Penalty",Table2[[#This Row],[number]],IF(Table2[[#This Row],[Event]]="Time-Out",401,""))</f>
        <v>208</v>
      </c>
      <c r="AD1933" s="1">
        <f>ROW(A1932)</f>
        <v>1932</v>
      </c>
      <c r="AE1933" s="1">
        <f>COUNTIFS(Table2[GameID],Table2[[#This Row],[GameID]],Table2[Column1],"&lt;="&amp;Table2[[#This Row],[Column1]])-1</f>
        <v>10</v>
      </c>
    </row>
    <row r="1934" spans="1:31" x14ac:dyDescent="0.45">
      <c r="A1934" t="s">
        <v>448</v>
      </c>
      <c r="B1934" t="str">
        <f>_xlfn.TEXTBEFORE(Table2[[#This Row],[Kamp]]," - ")</f>
        <v>Sunds Seahawks</v>
      </c>
      <c r="C1934" t="str">
        <f>_xlfn.TEXTAFTER(Table2[[#This Row],[Kamp]],"- ")</f>
        <v>Benløse IF</v>
      </c>
      <c r="D1934">
        <v>45011</v>
      </c>
      <c r="E1934">
        <v>69929</v>
      </c>
      <c r="F1934">
        <v>20222023</v>
      </c>
      <c r="G1934" t="s">
        <v>453</v>
      </c>
      <c r="H1934" t="s">
        <v>668</v>
      </c>
      <c r="I1934" t="s">
        <v>678</v>
      </c>
      <c r="J1934">
        <v>3</v>
      </c>
      <c r="K1934">
        <v>29502</v>
      </c>
      <c r="L1934">
        <v>1</v>
      </c>
      <c r="M1934" t="s">
        <v>630</v>
      </c>
      <c r="N1934" t="s">
        <v>228</v>
      </c>
      <c r="O1934" t="s">
        <v>215</v>
      </c>
      <c r="P1934">
        <v>77</v>
      </c>
      <c r="Q1934">
        <v>9</v>
      </c>
      <c r="R1934">
        <f>SUMIFS(Table2[number],Table2[Event],"Goal",Table2[H/U],"HOME",Table2[GameID],Table2[[#This Row],[GameID]],Table2[GameTime],"&lt;="&amp;Table2[[#This Row],[GameTime]])</f>
        <v>6</v>
      </c>
      <c r="S1934">
        <f>SUMIFS(Table2[number],Table2[Event],"Goal",Table2[H/U],"AWAY",Table2[GameID],Table2[[#This Row],[GameID]],Table2[GameTime],"&lt;="&amp;Table2[[#This Row],[GameTime]])</f>
        <v>3</v>
      </c>
      <c r="T1934" t="str">
        <f>IF(Table2[[#This Row],[Event]]="Goal",Table2[[#This Row],[Hscore]]&amp;"-"&amp;Table2[[#This Row],[Uscore]],"")</f>
        <v>6-3</v>
      </c>
      <c r="U1934">
        <v>2830</v>
      </c>
      <c r="V1934" s="1">
        <f>Table2[[#This Row],[GameTime]]-(Table2[[#This Row],[period]]-1)*1200</f>
        <v>430</v>
      </c>
      <c r="W1934" s="1">
        <f>ROUNDDOWN(Table2[[#This Row],[Time]]/60,0)</f>
        <v>7</v>
      </c>
      <c r="X1934" s="1">
        <f>ROUNDDOWN((Table2[[#This Row],[Time]]/60-Table2[[#This Row],[Time2]])*60,0)</f>
        <v>10</v>
      </c>
      <c r="Y1934" s="1" t="str">
        <f>IF(Table2[[#This Row],[Time2]]&lt;10,0&amp;Table2[[#This Row],[Time2]],Table2[[#This Row],[Time2]])</f>
        <v>07</v>
      </c>
      <c r="Z1934" s="1">
        <f>IF(Table2[[#This Row],[Time3]]&lt;10,0&amp;Table2[[#This Row],[Time3]],Table2[[#This Row],[Time3]])</f>
        <v>10</v>
      </c>
      <c r="AA1934" s="2" t="str">
        <f>Table2[[#This Row],[Time4]]&amp;":"&amp;Table2[[#This Row],[Time5]]</f>
        <v>07:10</v>
      </c>
      <c r="AB1934" s="1" t="str" cm="1">
        <f t="array" ref="AB1934">IFERROR(IF(Table2[[#This Row],[code]]="","",_xlfn.IFS(AND(Table2[[#This Row],[code]]&lt;400,Table2[[#This Row],[code]]&lt;&gt;""),2,Table2[[#This Row],[code]]&gt;500,4)),"")</f>
        <v/>
      </c>
      <c r="AC1934" s="1" t="str">
        <f>IF(Table2[[#This Row],[Event]]="Penalty",Table2[[#This Row],[number]],IF(Table2[[#This Row],[Event]]="Time-Out",401,""))</f>
        <v/>
      </c>
      <c r="AD1934" s="1">
        <f>ROW(A1933)</f>
        <v>1933</v>
      </c>
      <c r="AE1934" s="1">
        <f>COUNTIFS(Table2[GameID],Table2[[#This Row],[GameID]],Table2[Column1],"&lt;="&amp;Table2[[#This Row],[Column1]])-1</f>
        <v>11</v>
      </c>
    </row>
    <row r="1935" spans="1:31" x14ac:dyDescent="0.45">
      <c r="A1935" t="s">
        <v>448</v>
      </c>
      <c r="B1935" t="str">
        <f>_xlfn.TEXTBEFORE(Table2[[#This Row],[Kamp]]," - ")</f>
        <v>Sunds Seahawks</v>
      </c>
      <c r="C1935" t="str">
        <f>_xlfn.TEXTAFTER(Table2[[#This Row],[Kamp]],"- ")</f>
        <v>Benløse IF</v>
      </c>
      <c r="D1935">
        <v>45011</v>
      </c>
      <c r="E1935">
        <v>69929</v>
      </c>
      <c r="F1935">
        <v>20222023</v>
      </c>
      <c r="G1935" t="s">
        <v>453</v>
      </c>
      <c r="H1935" t="s">
        <v>658</v>
      </c>
      <c r="I1935" t="s">
        <v>677</v>
      </c>
      <c r="J1935">
        <v>3</v>
      </c>
      <c r="K1935">
        <v>29507</v>
      </c>
      <c r="L1935">
        <v>0</v>
      </c>
      <c r="M1935" t="s">
        <v>633</v>
      </c>
      <c r="N1935" t="s">
        <v>634</v>
      </c>
      <c r="O1935" t="s">
        <v>634</v>
      </c>
      <c r="P1935" t="s">
        <v>634</v>
      </c>
      <c r="Q1935" t="s">
        <v>634</v>
      </c>
      <c r="R1935">
        <f>SUMIFS(Table2[number],Table2[Event],"Goal",Table2[H/U],"HOME",Table2[GameID],Table2[[#This Row],[GameID]],Table2[GameTime],"&lt;="&amp;Table2[[#This Row],[GameTime]])</f>
        <v>6</v>
      </c>
      <c r="S1935">
        <f>SUMIFS(Table2[number],Table2[Event],"Goal",Table2[H/U],"AWAY",Table2[GameID],Table2[[#This Row],[GameID]],Table2[GameTime],"&lt;="&amp;Table2[[#This Row],[GameTime]])</f>
        <v>3</v>
      </c>
      <c r="T1935" t="str">
        <f>IF(Table2[[#This Row],[Event]]="Goal",Table2[[#This Row],[Hscore]]&amp;"-"&amp;Table2[[#This Row],[Uscore]],"")</f>
        <v/>
      </c>
      <c r="U1935">
        <v>2890</v>
      </c>
      <c r="V1935" s="1">
        <f>Table2[[#This Row],[GameTime]]-(Table2[[#This Row],[period]]-1)*1200</f>
        <v>490</v>
      </c>
      <c r="W1935" s="1">
        <f>ROUNDDOWN(Table2[[#This Row],[Time]]/60,0)</f>
        <v>8</v>
      </c>
      <c r="X1935" s="1">
        <f>ROUNDDOWN((Table2[[#This Row],[Time]]/60-Table2[[#This Row],[Time2]])*60,0)</f>
        <v>9</v>
      </c>
      <c r="Y1935" s="1" t="str">
        <f>IF(Table2[[#This Row],[Time2]]&lt;10,0&amp;Table2[[#This Row],[Time2]],Table2[[#This Row],[Time2]])</f>
        <v>08</v>
      </c>
      <c r="Z1935" s="1" t="str">
        <f>IF(Table2[[#This Row],[Time3]]&lt;10,0&amp;Table2[[#This Row],[Time3]],Table2[[#This Row],[Time3]])</f>
        <v>09</v>
      </c>
      <c r="AA1935" s="2" t="str">
        <f>Table2[[#This Row],[Time4]]&amp;":"&amp;Table2[[#This Row],[Time5]]</f>
        <v>08:09</v>
      </c>
      <c r="AB1935" s="1" t="str" cm="1">
        <f t="array" ref="AB1935">IFERROR(IF(Table2[[#This Row],[code]]="","",_xlfn.IFS(AND(Table2[[#This Row],[code]]&lt;400,Table2[[#This Row],[code]]&lt;&gt;""),2,Table2[[#This Row],[code]]&gt;500,4)),"")</f>
        <v/>
      </c>
      <c r="AC1935" s="1">
        <f>IF(Table2[[#This Row],[Event]]="Penalty",Table2[[#This Row],[number]],IF(Table2[[#This Row],[Event]]="Time-Out",401,""))</f>
        <v>401</v>
      </c>
      <c r="AD1935" s="1">
        <f>ROW(A1934)</f>
        <v>1934</v>
      </c>
      <c r="AE1935" s="1">
        <f>COUNTIFS(Table2[GameID],Table2[[#This Row],[GameID]],Table2[Column1],"&lt;="&amp;Table2[[#This Row],[Column1]])-1</f>
        <v>12</v>
      </c>
    </row>
    <row r="1936" spans="1:31" x14ac:dyDescent="0.45">
      <c r="A1936" t="s">
        <v>448</v>
      </c>
      <c r="B1936" t="str">
        <f>_xlfn.TEXTBEFORE(Table2[[#This Row],[Kamp]]," - ")</f>
        <v>Sunds Seahawks</v>
      </c>
      <c r="C1936" t="str">
        <f>_xlfn.TEXTAFTER(Table2[[#This Row],[Kamp]],"- ")</f>
        <v>Benløse IF</v>
      </c>
      <c r="D1936">
        <v>45011</v>
      </c>
      <c r="E1936">
        <v>69929</v>
      </c>
      <c r="F1936">
        <v>20222023</v>
      </c>
      <c r="G1936" t="s">
        <v>453</v>
      </c>
      <c r="H1936" t="s">
        <v>658</v>
      </c>
      <c r="I1936" t="s">
        <v>677</v>
      </c>
      <c r="J1936">
        <v>3</v>
      </c>
      <c r="K1936">
        <v>29507</v>
      </c>
      <c r="L1936">
        <v>208</v>
      </c>
      <c r="M1936" t="s">
        <v>631</v>
      </c>
      <c r="N1936" t="s">
        <v>645</v>
      </c>
      <c r="O1936" t="s">
        <v>634</v>
      </c>
      <c r="P1936">
        <v>36</v>
      </c>
      <c r="Q1936" t="s">
        <v>634</v>
      </c>
      <c r="R1936">
        <f>SUMIFS(Table2[number],Table2[Event],"Goal",Table2[H/U],"HOME",Table2[GameID],Table2[[#This Row],[GameID]],Table2[GameTime],"&lt;="&amp;Table2[[#This Row],[GameTime]])</f>
        <v>6</v>
      </c>
      <c r="S1936">
        <f>SUMIFS(Table2[number],Table2[Event],"Goal",Table2[H/U],"AWAY",Table2[GameID],Table2[[#This Row],[GameID]],Table2[GameTime],"&lt;="&amp;Table2[[#This Row],[GameTime]])</f>
        <v>3</v>
      </c>
      <c r="T1936" t="str">
        <f>IF(Table2[[#This Row],[Event]]="Goal",Table2[[#This Row],[Hscore]]&amp;"-"&amp;Table2[[#This Row],[Uscore]],"")</f>
        <v/>
      </c>
      <c r="U1936">
        <v>3015</v>
      </c>
      <c r="V1936" s="1">
        <f>Table2[[#This Row],[GameTime]]-(Table2[[#This Row],[period]]-1)*1200</f>
        <v>615</v>
      </c>
      <c r="W1936" s="1">
        <f>ROUNDDOWN(Table2[[#This Row],[Time]]/60,0)</f>
        <v>10</v>
      </c>
      <c r="X1936" s="1">
        <f>ROUNDDOWN((Table2[[#This Row],[Time]]/60-Table2[[#This Row],[Time2]])*60,0)</f>
        <v>15</v>
      </c>
      <c r="Y1936" s="1">
        <f>IF(Table2[[#This Row],[Time2]]&lt;10,0&amp;Table2[[#This Row],[Time2]],Table2[[#This Row],[Time2]])</f>
        <v>10</v>
      </c>
      <c r="Z1936" s="1">
        <f>IF(Table2[[#This Row],[Time3]]&lt;10,0&amp;Table2[[#This Row],[Time3]],Table2[[#This Row],[Time3]])</f>
        <v>15</v>
      </c>
      <c r="AA1936" s="2" t="str">
        <f>Table2[[#This Row],[Time4]]&amp;":"&amp;Table2[[#This Row],[Time5]]</f>
        <v>10:15</v>
      </c>
      <c r="AB1936" s="1" cm="1">
        <f t="array" ref="AB1936">IFERROR(IF(Table2[[#This Row],[code]]="","",_xlfn.IFS(AND(Table2[[#This Row],[code]]&lt;400,Table2[[#This Row],[code]]&lt;&gt;""),2,Table2[[#This Row],[code]]&gt;500,4)),"")</f>
        <v>2</v>
      </c>
      <c r="AC1936" s="1">
        <f>IF(Table2[[#This Row],[Event]]="Penalty",Table2[[#This Row],[number]],IF(Table2[[#This Row],[Event]]="Time-Out",401,""))</f>
        <v>208</v>
      </c>
      <c r="AD1936" s="1">
        <f>ROW(A1935)</f>
        <v>1935</v>
      </c>
      <c r="AE1936" s="1">
        <f>COUNTIFS(Table2[GameID],Table2[[#This Row],[GameID]],Table2[Column1],"&lt;="&amp;Table2[[#This Row],[Column1]])-1</f>
        <v>13</v>
      </c>
    </row>
    <row r="1937" spans="1:31" x14ac:dyDescent="0.45">
      <c r="A1937" t="s">
        <v>448</v>
      </c>
      <c r="B1937" t="str">
        <f>_xlfn.TEXTBEFORE(Table2[[#This Row],[Kamp]]," - ")</f>
        <v>Sunds Seahawks</v>
      </c>
      <c r="C1937" t="str">
        <f>_xlfn.TEXTAFTER(Table2[[#This Row],[Kamp]],"- ")</f>
        <v>Benløse IF</v>
      </c>
      <c r="D1937">
        <v>45011</v>
      </c>
      <c r="E1937">
        <v>69929</v>
      </c>
      <c r="F1937">
        <v>20222023</v>
      </c>
      <c r="G1937" t="s">
        <v>453</v>
      </c>
      <c r="H1937" t="s">
        <v>668</v>
      </c>
      <c r="I1937" t="s">
        <v>678</v>
      </c>
      <c r="J1937">
        <v>3</v>
      </c>
      <c r="K1937">
        <v>29502</v>
      </c>
      <c r="L1937">
        <v>208</v>
      </c>
      <c r="M1937" t="s">
        <v>631</v>
      </c>
      <c r="N1937" t="s">
        <v>215</v>
      </c>
      <c r="O1937" t="s">
        <v>634</v>
      </c>
      <c r="P1937">
        <v>9</v>
      </c>
      <c r="Q1937" t="s">
        <v>634</v>
      </c>
      <c r="R1937">
        <f>SUMIFS(Table2[number],Table2[Event],"Goal",Table2[H/U],"HOME",Table2[GameID],Table2[[#This Row],[GameID]],Table2[GameTime],"&lt;="&amp;Table2[[#This Row],[GameTime]])</f>
        <v>6</v>
      </c>
      <c r="S1937">
        <f>SUMIFS(Table2[number],Table2[Event],"Goal",Table2[H/U],"AWAY",Table2[GameID],Table2[[#This Row],[GameID]],Table2[GameTime],"&lt;="&amp;Table2[[#This Row],[GameTime]])</f>
        <v>3</v>
      </c>
      <c r="T1937" t="str">
        <f>IF(Table2[[#This Row],[Event]]="Goal",Table2[[#This Row],[Hscore]]&amp;"-"&amp;Table2[[#This Row],[Uscore]],"")</f>
        <v/>
      </c>
      <c r="U1937">
        <v>3015</v>
      </c>
      <c r="V1937" s="1">
        <f>Table2[[#This Row],[GameTime]]-(Table2[[#This Row],[period]]-1)*1200</f>
        <v>615</v>
      </c>
      <c r="W1937" s="1">
        <f>ROUNDDOWN(Table2[[#This Row],[Time]]/60,0)</f>
        <v>10</v>
      </c>
      <c r="X1937" s="1">
        <f>ROUNDDOWN((Table2[[#This Row],[Time]]/60-Table2[[#This Row],[Time2]])*60,0)</f>
        <v>15</v>
      </c>
      <c r="Y1937" s="1">
        <f>IF(Table2[[#This Row],[Time2]]&lt;10,0&amp;Table2[[#This Row],[Time2]],Table2[[#This Row],[Time2]])</f>
        <v>10</v>
      </c>
      <c r="Z1937" s="1">
        <f>IF(Table2[[#This Row],[Time3]]&lt;10,0&amp;Table2[[#This Row],[Time3]],Table2[[#This Row],[Time3]])</f>
        <v>15</v>
      </c>
      <c r="AA1937" s="2" t="str">
        <f>Table2[[#This Row],[Time4]]&amp;":"&amp;Table2[[#This Row],[Time5]]</f>
        <v>10:15</v>
      </c>
      <c r="AB1937" s="1" cm="1">
        <f t="array" ref="AB1937">IFERROR(IF(Table2[[#This Row],[code]]="","",_xlfn.IFS(AND(Table2[[#This Row],[code]]&lt;400,Table2[[#This Row],[code]]&lt;&gt;""),2,Table2[[#This Row],[code]]&gt;500,4)),"")</f>
        <v>2</v>
      </c>
      <c r="AC1937" s="1">
        <f>IF(Table2[[#This Row],[Event]]="Penalty",Table2[[#This Row],[number]],IF(Table2[[#This Row],[Event]]="Time-Out",401,""))</f>
        <v>208</v>
      </c>
      <c r="AD1937" s="1">
        <f>ROW(A1936)</f>
        <v>1936</v>
      </c>
      <c r="AE1937" s="1">
        <f>COUNTIFS(Table2[GameID],Table2[[#This Row],[GameID]],Table2[Column1],"&lt;="&amp;Table2[[#This Row],[Column1]])-1</f>
        <v>14</v>
      </c>
    </row>
    <row r="1938" spans="1:31" x14ac:dyDescent="0.45">
      <c r="A1938" t="s">
        <v>448</v>
      </c>
      <c r="B1938" t="str">
        <f>_xlfn.TEXTBEFORE(Table2[[#This Row],[Kamp]]," - ")</f>
        <v>Sunds Seahawks</v>
      </c>
      <c r="C1938" t="str">
        <f>_xlfn.TEXTAFTER(Table2[[#This Row],[Kamp]],"- ")</f>
        <v>Benløse IF</v>
      </c>
      <c r="D1938">
        <v>45011</v>
      </c>
      <c r="E1938">
        <v>69929</v>
      </c>
      <c r="F1938">
        <v>20222023</v>
      </c>
      <c r="G1938" t="s">
        <v>453</v>
      </c>
      <c r="H1938" t="s">
        <v>658</v>
      </c>
      <c r="I1938" t="s">
        <v>677</v>
      </c>
      <c r="J1938">
        <v>3</v>
      </c>
      <c r="K1938">
        <v>29507</v>
      </c>
      <c r="L1938">
        <v>207</v>
      </c>
      <c r="M1938" t="s">
        <v>631</v>
      </c>
      <c r="N1938" t="s">
        <v>645</v>
      </c>
      <c r="O1938" t="s">
        <v>634</v>
      </c>
      <c r="P1938">
        <v>36</v>
      </c>
      <c r="Q1938" t="s">
        <v>634</v>
      </c>
      <c r="R1938">
        <f>SUMIFS(Table2[number],Table2[Event],"Goal",Table2[H/U],"HOME",Table2[GameID],Table2[[#This Row],[GameID]],Table2[GameTime],"&lt;="&amp;Table2[[#This Row],[GameTime]])</f>
        <v>6</v>
      </c>
      <c r="S1938">
        <f>SUMIFS(Table2[number],Table2[Event],"Goal",Table2[H/U],"AWAY",Table2[GameID],Table2[[#This Row],[GameID]],Table2[GameTime],"&lt;="&amp;Table2[[#This Row],[GameTime]])</f>
        <v>3</v>
      </c>
      <c r="T1938" t="str">
        <f>IF(Table2[[#This Row],[Event]]="Goal",Table2[[#This Row],[Hscore]]&amp;"-"&amp;Table2[[#This Row],[Uscore]],"")</f>
        <v/>
      </c>
      <c r="U1938">
        <v>3499</v>
      </c>
      <c r="V1938" s="1">
        <f>Table2[[#This Row],[GameTime]]-(Table2[[#This Row],[period]]-1)*1200</f>
        <v>1099</v>
      </c>
      <c r="W1938" s="1">
        <f>ROUNDDOWN(Table2[[#This Row],[Time]]/60,0)</f>
        <v>18</v>
      </c>
      <c r="X1938" s="1">
        <f>ROUNDDOWN((Table2[[#This Row],[Time]]/60-Table2[[#This Row],[Time2]])*60,0)</f>
        <v>19</v>
      </c>
      <c r="Y1938" s="1">
        <f>IF(Table2[[#This Row],[Time2]]&lt;10,0&amp;Table2[[#This Row],[Time2]],Table2[[#This Row],[Time2]])</f>
        <v>18</v>
      </c>
      <c r="Z1938" s="1">
        <f>IF(Table2[[#This Row],[Time3]]&lt;10,0&amp;Table2[[#This Row],[Time3]],Table2[[#This Row],[Time3]])</f>
        <v>19</v>
      </c>
      <c r="AA1938" s="2" t="str">
        <f>Table2[[#This Row],[Time4]]&amp;":"&amp;Table2[[#This Row],[Time5]]</f>
        <v>18:19</v>
      </c>
      <c r="AB1938" s="1" cm="1">
        <f t="array" ref="AB1938">IFERROR(IF(Table2[[#This Row],[code]]="","",_xlfn.IFS(AND(Table2[[#This Row],[code]]&lt;400,Table2[[#This Row],[code]]&lt;&gt;""),2,Table2[[#This Row],[code]]&gt;500,4)),"")</f>
        <v>2</v>
      </c>
      <c r="AC1938" s="1">
        <f>IF(Table2[[#This Row],[Event]]="Penalty",Table2[[#This Row],[number]],IF(Table2[[#This Row],[Event]]="Time-Out",401,""))</f>
        <v>207</v>
      </c>
      <c r="AD1938" s="1">
        <f>ROW(A1937)</f>
        <v>1937</v>
      </c>
      <c r="AE1938" s="1">
        <f>COUNTIFS(Table2[GameID],Table2[[#This Row],[GameID]],Table2[Column1],"&lt;="&amp;Table2[[#This Row],[Column1]])-1</f>
        <v>15</v>
      </c>
    </row>
    <row r="1939" spans="1:31" x14ac:dyDescent="0.45">
      <c r="A1939" t="s">
        <v>448</v>
      </c>
      <c r="B1939" t="str">
        <f>_xlfn.TEXTBEFORE(Table2[[#This Row],[Kamp]]," - ")</f>
        <v>Sunds Seahawks</v>
      </c>
      <c r="C1939" t="str">
        <f>_xlfn.TEXTAFTER(Table2[[#This Row],[Kamp]],"- ")</f>
        <v>Benløse IF</v>
      </c>
      <c r="D1939">
        <v>45011</v>
      </c>
      <c r="E1939">
        <v>69929</v>
      </c>
      <c r="F1939">
        <v>20222023</v>
      </c>
      <c r="G1939" t="s">
        <v>453</v>
      </c>
      <c r="H1939" t="s">
        <v>668</v>
      </c>
      <c r="I1939" t="s">
        <v>678</v>
      </c>
      <c r="J1939">
        <v>3</v>
      </c>
      <c r="K1939">
        <v>29502</v>
      </c>
      <c r="L1939">
        <v>1</v>
      </c>
      <c r="M1939" t="s">
        <v>630</v>
      </c>
      <c r="N1939" t="s">
        <v>228</v>
      </c>
      <c r="O1939" t="s">
        <v>213</v>
      </c>
      <c r="P1939">
        <v>77</v>
      </c>
      <c r="Q1939">
        <v>5</v>
      </c>
      <c r="R1939">
        <f>SUMIFS(Table2[number],Table2[Event],"Goal",Table2[H/U],"HOME",Table2[GameID],Table2[[#This Row],[GameID]],Table2[GameTime],"&lt;="&amp;Table2[[#This Row],[GameTime]])</f>
        <v>7</v>
      </c>
      <c r="S1939">
        <f>SUMIFS(Table2[number],Table2[Event],"Goal",Table2[H/U],"AWAY",Table2[GameID],Table2[[#This Row],[GameID]],Table2[GameTime],"&lt;="&amp;Table2[[#This Row],[GameTime]])</f>
        <v>3</v>
      </c>
      <c r="T1939" t="str">
        <f>IF(Table2[[#This Row],[Event]]="Goal",Table2[[#This Row],[Hscore]]&amp;"-"&amp;Table2[[#This Row],[Uscore]],"")</f>
        <v>7-3</v>
      </c>
      <c r="U1939">
        <v>3590</v>
      </c>
      <c r="V1939" s="1">
        <f>Table2[[#This Row],[GameTime]]-(Table2[[#This Row],[period]]-1)*1200</f>
        <v>1190</v>
      </c>
      <c r="W1939" s="1">
        <f>ROUNDDOWN(Table2[[#This Row],[Time]]/60,0)</f>
        <v>19</v>
      </c>
      <c r="X1939" s="1">
        <f>ROUNDDOWN((Table2[[#This Row],[Time]]/60-Table2[[#This Row],[Time2]])*60,0)</f>
        <v>49</v>
      </c>
      <c r="Y1939" s="1">
        <f>IF(Table2[[#This Row],[Time2]]&lt;10,0&amp;Table2[[#This Row],[Time2]],Table2[[#This Row],[Time2]])</f>
        <v>19</v>
      </c>
      <c r="Z1939" s="1">
        <f>IF(Table2[[#This Row],[Time3]]&lt;10,0&amp;Table2[[#This Row],[Time3]],Table2[[#This Row],[Time3]])</f>
        <v>49</v>
      </c>
      <c r="AA1939" s="2" t="str">
        <f>Table2[[#This Row],[Time4]]&amp;":"&amp;Table2[[#This Row],[Time5]]</f>
        <v>19:49</v>
      </c>
      <c r="AB1939" s="1" t="str" cm="1">
        <f t="array" ref="AB1939">IFERROR(IF(Table2[[#This Row],[code]]="","",_xlfn.IFS(AND(Table2[[#This Row],[code]]&lt;400,Table2[[#This Row],[code]]&lt;&gt;""),2,Table2[[#This Row],[code]]&gt;500,4)),"")</f>
        <v/>
      </c>
      <c r="AC1939" s="1" t="str">
        <f>IF(Table2[[#This Row],[Event]]="Penalty",Table2[[#This Row],[number]],IF(Table2[[#This Row],[Event]]="Time-Out",401,""))</f>
        <v/>
      </c>
      <c r="AD1939" s="1">
        <f>ROW(A1938)</f>
        <v>1938</v>
      </c>
      <c r="AE1939" s="1">
        <f>COUNTIFS(Table2[GameID],Table2[[#This Row],[GameID]],Table2[Column1],"&lt;="&amp;Table2[[#This Row],[Column1]])-1</f>
        <v>16</v>
      </c>
    </row>
    <row r="1940" spans="1:31" x14ac:dyDescent="0.45">
      <c r="A1940" t="s">
        <v>434</v>
      </c>
      <c r="B1940" t="str">
        <f>_xlfn.TEXTBEFORE(Table2[[#This Row],[Kamp]]," - ")</f>
        <v>Hvidovre Attack</v>
      </c>
      <c r="C1940" t="str">
        <f>_xlfn.TEXTAFTER(Table2[[#This Row],[Kamp]],"- ")</f>
        <v>Blackhawks</v>
      </c>
      <c r="D1940">
        <v>45017</v>
      </c>
      <c r="E1940">
        <v>69930</v>
      </c>
      <c r="F1940">
        <v>20222023</v>
      </c>
      <c r="G1940" t="s">
        <v>453</v>
      </c>
      <c r="H1940" t="s">
        <v>661</v>
      </c>
      <c r="I1940" t="s">
        <v>677</v>
      </c>
      <c r="J1940">
        <v>1</v>
      </c>
      <c r="K1940">
        <v>29505</v>
      </c>
      <c r="L1940">
        <v>1</v>
      </c>
      <c r="M1940" t="s">
        <v>630</v>
      </c>
      <c r="N1940" t="s">
        <v>147</v>
      </c>
      <c r="O1940" t="s">
        <v>635</v>
      </c>
      <c r="P1940">
        <v>92</v>
      </c>
      <c r="Q1940">
        <v>23</v>
      </c>
      <c r="R1940">
        <f>SUMIFS(Table2[number],Table2[Event],"Goal",Table2[H/U],"HOME",Table2[GameID],Table2[[#This Row],[GameID]],Table2[GameTime],"&lt;="&amp;Table2[[#This Row],[GameTime]])</f>
        <v>0</v>
      </c>
      <c r="S1940">
        <f>SUMIFS(Table2[number],Table2[Event],"Goal",Table2[H/U],"AWAY",Table2[GameID],Table2[[#This Row],[GameID]],Table2[GameTime],"&lt;="&amp;Table2[[#This Row],[GameTime]])</f>
        <v>1</v>
      </c>
      <c r="T1940" t="str">
        <f>IF(Table2[[#This Row],[Event]]="Goal",Table2[[#This Row],[Hscore]]&amp;"-"&amp;Table2[[#This Row],[Uscore]],"")</f>
        <v>0-1</v>
      </c>
      <c r="U1940">
        <v>44</v>
      </c>
      <c r="V1940" s="1">
        <f>Table2[[#This Row],[GameTime]]-(Table2[[#This Row],[period]]-1)*1200</f>
        <v>44</v>
      </c>
      <c r="W1940" s="1">
        <f>ROUNDDOWN(Table2[[#This Row],[Time]]/60,0)</f>
        <v>0</v>
      </c>
      <c r="X1940" s="1">
        <f>ROUNDDOWN((Table2[[#This Row],[Time]]/60-Table2[[#This Row],[Time2]])*60,0)</f>
        <v>44</v>
      </c>
      <c r="Y1940" s="1" t="str">
        <f>IF(Table2[[#This Row],[Time2]]&lt;10,0&amp;Table2[[#This Row],[Time2]],Table2[[#This Row],[Time2]])</f>
        <v>00</v>
      </c>
      <c r="Z1940" s="1">
        <f>IF(Table2[[#This Row],[Time3]]&lt;10,0&amp;Table2[[#This Row],[Time3]],Table2[[#This Row],[Time3]])</f>
        <v>44</v>
      </c>
      <c r="AA1940" s="2" t="str">
        <f>Table2[[#This Row],[Time4]]&amp;":"&amp;Table2[[#This Row],[Time5]]</f>
        <v>00:44</v>
      </c>
      <c r="AB1940" s="1" t="str" cm="1">
        <f t="array" ref="AB1940">IFERROR(IF(Table2[[#This Row],[code]]="","",_xlfn.IFS(AND(Table2[[#This Row],[code]]&lt;400,Table2[[#This Row],[code]]&lt;&gt;""),2,Table2[[#This Row],[code]]&gt;500,4)),"")</f>
        <v/>
      </c>
      <c r="AC1940" s="1" t="str">
        <f>IF(Table2[[#This Row],[Event]]="Penalty",Table2[[#This Row],[number]],IF(Table2[[#This Row],[Event]]="Time-Out",401,""))</f>
        <v/>
      </c>
      <c r="AD1940" s="1">
        <f>ROW(A1939)</f>
        <v>1939</v>
      </c>
      <c r="AE1940" s="1">
        <f>COUNTIFS(Table2[GameID],Table2[[#This Row],[GameID]],Table2[Column1],"&lt;="&amp;Table2[[#This Row],[Column1]])-1</f>
        <v>0</v>
      </c>
    </row>
    <row r="1941" spans="1:31" x14ac:dyDescent="0.45">
      <c r="A1941" t="s">
        <v>434</v>
      </c>
      <c r="B1941" t="str">
        <f>_xlfn.TEXTBEFORE(Table2[[#This Row],[Kamp]]," - ")</f>
        <v>Hvidovre Attack</v>
      </c>
      <c r="C1941" t="str">
        <f>_xlfn.TEXTAFTER(Table2[[#This Row],[Kamp]],"- ")</f>
        <v>Blackhawks</v>
      </c>
      <c r="D1941">
        <v>45017</v>
      </c>
      <c r="E1941">
        <v>69930</v>
      </c>
      <c r="F1941">
        <v>20222023</v>
      </c>
      <c r="G1941" t="s">
        <v>453</v>
      </c>
      <c r="H1941" t="s">
        <v>659</v>
      </c>
      <c r="I1941" t="s">
        <v>678</v>
      </c>
      <c r="J1941">
        <v>1</v>
      </c>
      <c r="K1941">
        <v>29511</v>
      </c>
      <c r="L1941">
        <v>1</v>
      </c>
      <c r="M1941" t="s">
        <v>630</v>
      </c>
      <c r="N1941" t="s">
        <v>75</v>
      </c>
      <c r="O1941" t="s">
        <v>59</v>
      </c>
      <c r="P1941">
        <v>96</v>
      </c>
      <c r="Q1941">
        <v>2</v>
      </c>
      <c r="R1941">
        <f>SUMIFS(Table2[number],Table2[Event],"Goal",Table2[H/U],"HOME",Table2[GameID],Table2[[#This Row],[GameID]],Table2[GameTime],"&lt;="&amp;Table2[[#This Row],[GameTime]])</f>
        <v>1</v>
      </c>
      <c r="S1941">
        <f>SUMIFS(Table2[number],Table2[Event],"Goal",Table2[H/U],"AWAY",Table2[GameID],Table2[[#This Row],[GameID]],Table2[GameTime],"&lt;="&amp;Table2[[#This Row],[GameTime]])</f>
        <v>1</v>
      </c>
      <c r="T1941" t="str">
        <f>IF(Table2[[#This Row],[Event]]="Goal",Table2[[#This Row],[Hscore]]&amp;"-"&amp;Table2[[#This Row],[Uscore]],"")</f>
        <v>1-1</v>
      </c>
      <c r="U1941">
        <v>474</v>
      </c>
      <c r="V1941" s="1">
        <f>Table2[[#This Row],[GameTime]]-(Table2[[#This Row],[period]]-1)*1200</f>
        <v>474</v>
      </c>
      <c r="W1941" s="1">
        <f>ROUNDDOWN(Table2[[#This Row],[Time]]/60,0)</f>
        <v>7</v>
      </c>
      <c r="X1941" s="1">
        <f>ROUNDDOWN((Table2[[#This Row],[Time]]/60-Table2[[#This Row],[Time2]])*60,0)</f>
        <v>54</v>
      </c>
      <c r="Y1941" s="1" t="str">
        <f>IF(Table2[[#This Row],[Time2]]&lt;10,0&amp;Table2[[#This Row],[Time2]],Table2[[#This Row],[Time2]])</f>
        <v>07</v>
      </c>
      <c r="Z1941" s="1">
        <f>IF(Table2[[#This Row],[Time3]]&lt;10,0&amp;Table2[[#This Row],[Time3]],Table2[[#This Row],[Time3]])</f>
        <v>54</v>
      </c>
      <c r="AA1941" s="2" t="str">
        <f>Table2[[#This Row],[Time4]]&amp;":"&amp;Table2[[#This Row],[Time5]]</f>
        <v>07:54</v>
      </c>
      <c r="AB1941" s="1" t="str" cm="1">
        <f t="array" ref="AB1941">IFERROR(IF(Table2[[#This Row],[code]]="","",_xlfn.IFS(AND(Table2[[#This Row],[code]]&lt;400,Table2[[#This Row],[code]]&lt;&gt;""),2,Table2[[#This Row],[code]]&gt;500,4)),"")</f>
        <v/>
      </c>
      <c r="AC1941" s="1" t="str">
        <f>IF(Table2[[#This Row],[Event]]="Penalty",Table2[[#This Row],[number]],IF(Table2[[#This Row],[Event]]="Time-Out",401,""))</f>
        <v/>
      </c>
      <c r="AD1941" s="1">
        <f>ROW(A1940)</f>
        <v>1940</v>
      </c>
      <c r="AE1941" s="1">
        <f>COUNTIFS(Table2[GameID],Table2[[#This Row],[GameID]],Table2[Column1],"&lt;="&amp;Table2[[#This Row],[Column1]])-1</f>
        <v>1</v>
      </c>
    </row>
    <row r="1942" spans="1:31" x14ac:dyDescent="0.45">
      <c r="A1942" t="s">
        <v>434</v>
      </c>
      <c r="B1942" t="str">
        <f>_xlfn.TEXTBEFORE(Table2[[#This Row],[Kamp]]," - ")</f>
        <v>Hvidovre Attack</v>
      </c>
      <c r="C1942" t="str">
        <f>_xlfn.TEXTAFTER(Table2[[#This Row],[Kamp]],"- ")</f>
        <v>Blackhawks</v>
      </c>
      <c r="D1942">
        <v>45017</v>
      </c>
      <c r="E1942">
        <v>69930</v>
      </c>
      <c r="F1942">
        <v>20222023</v>
      </c>
      <c r="G1942" t="s">
        <v>453</v>
      </c>
      <c r="H1942" t="s">
        <v>661</v>
      </c>
      <c r="I1942" t="s">
        <v>677</v>
      </c>
      <c r="J1942">
        <v>1</v>
      </c>
      <c r="K1942">
        <v>29505</v>
      </c>
      <c r="L1942">
        <v>201</v>
      </c>
      <c r="M1942" t="s">
        <v>631</v>
      </c>
      <c r="N1942" t="s">
        <v>140</v>
      </c>
      <c r="O1942" t="s">
        <v>634</v>
      </c>
      <c r="P1942">
        <v>60</v>
      </c>
      <c r="Q1942" t="s">
        <v>634</v>
      </c>
      <c r="R1942">
        <f>SUMIFS(Table2[number],Table2[Event],"Goal",Table2[H/U],"HOME",Table2[GameID],Table2[[#This Row],[GameID]],Table2[GameTime],"&lt;="&amp;Table2[[#This Row],[GameTime]])</f>
        <v>1</v>
      </c>
      <c r="S1942">
        <f>SUMIFS(Table2[number],Table2[Event],"Goal",Table2[H/U],"AWAY",Table2[GameID],Table2[[#This Row],[GameID]],Table2[GameTime],"&lt;="&amp;Table2[[#This Row],[GameTime]])</f>
        <v>1</v>
      </c>
      <c r="T1942" t="str">
        <f>IF(Table2[[#This Row],[Event]]="Goal",Table2[[#This Row],[Hscore]]&amp;"-"&amp;Table2[[#This Row],[Uscore]],"")</f>
        <v/>
      </c>
      <c r="U1942">
        <v>625</v>
      </c>
      <c r="V1942" s="1">
        <f>Table2[[#This Row],[GameTime]]-(Table2[[#This Row],[period]]-1)*1200</f>
        <v>625</v>
      </c>
      <c r="W1942" s="1">
        <f>ROUNDDOWN(Table2[[#This Row],[Time]]/60,0)</f>
        <v>10</v>
      </c>
      <c r="X1942" s="1">
        <f>ROUNDDOWN((Table2[[#This Row],[Time]]/60-Table2[[#This Row],[Time2]])*60,0)</f>
        <v>25</v>
      </c>
      <c r="Y1942" s="1">
        <f>IF(Table2[[#This Row],[Time2]]&lt;10,0&amp;Table2[[#This Row],[Time2]],Table2[[#This Row],[Time2]])</f>
        <v>10</v>
      </c>
      <c r="Z1942" s="1">
        <f>IF(Table2[[#This Row],[Time3]]&lt;10,0&amp;Table2[[#This Row],[Time3]],Table2[[#This Row],[Time3]])</f>
        <v>25</v>
      </c>
      <c r="AA1942" s="2" t="str">
        <f>Table2[[#This Row],[Time4]]&amp;":"&amp;Table2[[#This Row],[Time5]]</f>
        <v>10:25</v>
      </c>
      <c r="AB1942" s="1" cm="1">
        <f t="array" ref="AB1942">IFERROR(IF(Table2[[#This Row],[code]]="","",_xlfn.IFS(AND(Table2[[#This Row],[code]]&lt;400,Table2[[#This Row],[code]]&lt;&gt;""),2,Table2[[#This Row],[code]]&gt;500,4)),"")</f>
        <v>2</v>
      </c>
      <c r="AC1942" s="1">
        <f>IF(Table2[[#This Row],[Event]]="Penalty",Table2[[#This Row],[number]],IF(Table2[[#This Row],[Event]]="Time-Out",401,""))</f>
        <v>201</v>
      </c>
      <c r="AD1942" s="1">
        <f>ROW(A1941)</f>
        <v>1941</v>
      </c>
      <c r="AE1942" s="1">
        <f>COUNTIFS(Table2[GameID],Table2[[#This Row],[GameID]],Table2[Column1],"&lt;="&amp;Table2[[#This Row],[Column1]])-1</f>
        <v>2</v>
      </c>
    </row>
    <row r="1943" spans="1:31" x14ac:dyDescent="0.45">
      <c r="A1943" t="s">
        <v>434</v>
      </c>
      <c r="B1943" t="str">
        <f>_xlfn.TEXTBEFORE(Table2[[#This Row],[Kamp]]," - ")</f>
        <v>Hvidovre Attack</v>
      </c>
      <c r="C1943" t="str">
        <f>_xlfn.TEXTAFTER(Table2[[#This Row],[Kamp]],"- ")</f>
        <v>Blackhawks</v>
      </c>
      <c r="D1943">
        <v>45017</v>
      </c>
      <c r="E1943">
        <v>69930</v>
      </c>
      <c r="F1943">
        <v>20222023</v>
      </c>
      <c r="G1943" t="s">
        <v>453</v>
      </c>
      <c r="H1943" t="s">
        <v>659</v>
      </c>
      <c r="I1943" t="s">
        <v>678</v>
      </c>
      <c r="J1943">
        <v>1</v>
      </c>
      <c r="K1943">
        <v>29511</v>
      </c>
      <c r="L1943">
        <v>1</v>
      </c>
      <c r="M1943" t="s">
        <v>630</v>
      </c>
      <c r="N1943" t="s">
        <v>68</v>
      </c>
      <c r="O1943" t="s">
        <v>74</v>
      </c>
      <c r="P1943">
        <v>25</v>
      </c>
      <c r="Q1943">
        <v>92</v>
      </c>
      <c r="R1943">
        <f>SUMIFS(Table2[number],Table2[Event],"Goal",Table2[H/U],"HOME",Table2[GameID],Table2[[#This Row],[GameID]],Table2[GameTime],"&lt;="&amp;Table2[[#This Row],[GameTime]])</f>
        <v>2</v>
      </c>
      <c r="S1943">
        <f>SUMIFS(Table2[number],Table2[Event],"Goal",Table2[H/U],"AWAY",Table2[GameID],Table2[[#This Row],[GameID]],Table2[GameTime],"&lt;="&amp;Table2[[#This Row],[GameTime]])</f>
        <v>1</v>
      </c>
      <c r="T1943" t="str">
        <f>IF(Table2[[#This Row],[Event]]="Goal",Table2[[#This Row],[Hscore]]&amp;"-"&amp;Table2[[#This Row],[Uscore]],"")</f>
        <v>2-1</v>
      </c>
      <c r="U1943">
        <v>733</v>
      </c>
      <c r="V1943" s="1">
        <f>Table2[[#This Row],[GameTime]]-(Table2[[#This Row],[period]]-1)*1200</f>
        <v>733</v>
      </c>
      <c r="W1943" s="1">
        <f>ROUNDDOWN(Table2[[#This Row],[Time]]/60,0)</f>
        <v>12</v>
      </c>
      <c r="X1943" s="1">
        <f>ROUNDDOWN((Table2[[#This Row],[Time]]/60-Table2[[#This Row],[Time2]])*60,0)</f>
        <v>13</v>
      </c>
      <c r="Y1943" s="1">
        <f>IF(Table2[[#This Row],[Time2]]&lt;10,0&amp;Table2[[#This Row],[Time2]],Table2[[#This Row],[Time2]])</f>
        <v>12</v>
      </c>
      <c r="Z1943" s="1">
        <f>IF(Table2[[#This Row],[Time3]]&lt;10,0&amp;Table2[[#This Row],[Time3]],Table2[[#This Row],[Time3]])</f>
        <v>13</v>
      </c>
      <c r="AA1943" s="2" t="str">
        <f>Table2[[#This Row],[Time4]]&amp;":"&amp;Table2[[#This Row],[Time5]]</f>
        <v>12:13</v>
      </c>
      <c r="AB1943" s="1" t="str" cm="1">
        <f t="array" ref="AB1943">IFERROR(IF(Table2[[#This Row],[code]]="","",_xlfn.IFS(AND(Table2[[#This Row],[code]]&lt;400,Table2[[#This Row],[code]]&lt;&gt;""),2,Table2[[#This Row],[code]]&gt;500,4)),"")</f>
        <v/>
      </c>
      <c r="AC1943" s="1" t="str">
        <f>IF(Table2[[#This Row],[Event]]="Penalty",Table2[[#This Row],[number]],IF(Table2[[#This Row],[Event]]="Time-Out",401,""))</f>
        <v/>
      </c>
      <c r="AD1943" s="1">
        <f>ROW(A1942)</f>
        <v>1942</v>
      </c>
      <c r="AE1943" s="1">
        <f>COUNTIFS(Table2[GameID],Table2[[#This Row],[GameID]],Table2[Column1],"&lt;="&amp;Table2[[#This Row],[Column1]])-1</f>
        <v>3</v>
      </c>
    </row>
    <row r="1944" spans="1:31" x14ac:dyDescent="0.45">
      <c r="A1944" t="s">
        <v>434</v>
      </c>
      <c r="B1944" t="str">
        <f>_xlfn.TEXTBEFORE(Table2[[#This Row],[Kamp]]," - ")</f>
        <v>Hvidovre Attack</v>
      </c>
      <c r="C1944" t="str">
        <f>_xlfn.TEXTAFTER(Table2[[#This Row],[Kamp]],"- ")</f>
        <v>Blackhawks</v>
      </c>
      <c r="D1944">
        <v>45017</v>
      </c>
      <c r="E1944">
        <v>69930</v>
      </c>
      <c r="F1944">
        <v>20222023</v>
      </c>
      <c r="G1944" t="s">
        <v>453</v>
      </c>
      <c r="H1944" t="s">
        <v>659</v>
      </c>
      <c r="I1944" t="s">
        <v>678</v>
      </c>
      <c r="J1944">
        <v>1</v>
      </c>
      <c r="K1944">
        <v>29511</v>
      </c>
      <c r="L1944">
        <v>208</v>
      </c>
      <c r="M1944" t="s">
        <v>631</v>
      </c>
      <c r="N1944" t="s">
        <v>60</v>
      </c>
      <c r="O1944" t="s">
        <v>634</v>
      </c>
      <c r="P1944">
        <v>4</v>
      </c>
      <c r="Q1944" t="s">
        <v>634</v>
      </c>
      <c r="R1944">
        <f>SUMIFS(Table2[number],Table2[Event],"Goal",Table2[H/U],"HOME",Table2[GameID],Table2[[#This Row],[GameID]],Table2[GameTime],"&lt;="&amp;Table2[[#This Row],[GameTime]])</f>
        <v>2</v>
      </c>
      <c r="S1944">
        <f>SUMIFS(Table2[number],Table2[Event],"Goal",Table2[H/U],"AWAY",Table2[GameID],Table2[[#This Row],[GameID]],Table2[GameTime],"&lt;="&amp;Table2[[#This Row],[GameTime]])</f>
        <v>1</v>
      </c>
      <c r="T1944" t="str">
        <f>IF(Table2[[#This Row],[Event]]="Goal",Table2[[#This Row],[Hscore]]&amp;"-"&amp;Table2[[#This Row],[Uscore]],"")</f>
        <v/>
      </c>
      <c r="U1944">
        <v>788</v>
      </c>
      <c r="V1944" s="1">
        <f>Table2[[#This Row],[GameTime]]-(Table2[[#This Row],[period]]-1)*1200</f>
        <v>788</v>
      </c>
      <c r="W1944" s="1">
        <f>ROUNDDOWN(Table2[[#This Row],[Time]]/60,0)</f>
        <v>13</v>
      </c>
      <c r="X1944" s="1">
        <f>ROUNDDOWN((Table2[[#This Row],[Time]]/60-Table2[[#This Row],[Time2]])*60,0)</f>
        <v>7</v>
      </c>
      <c r="Y1944" s="1">
        <f>IF(Table2[[#This Row],[Time2]]&lt;10,0&amp;Table2[[#This Row],[Time2]],Table2[[#This Row],[Time2]])</f>
        <v>13</v>
      </c>
      <c r="Z1944" s="1" t="str">
        <f>IF(Table2[[#This Row],[Time3]]&lt;10,0&amp;Table2[[#This Row],[Time3]],Table2[[#This Row],[Time3]])</f>
        <v>07</v>
      </c>
      <c r="AA1944" s="2" t="str">
        <f>Table2[[#This Row],[Time4]]&amp;":"&amp;Table2[[#This Row],[Time5]]</f>
        <v>13:07</v>
      </c>
      <c r="AB1944" s="1" cm="1">
        <f t="array" ref="AB1944">IFERROR(IF(Table2[[#This Row],[code]]="","",_xlfn.IFS(AND(Table2[[#This Row],[code]]&lt;400,Table2[[#This Row],[code]]&lt;&gt;""),2,Table2[[#This Row],[code]]&gt;500,4)),"")</f>
        <v>2</v>
      </c>
      <c r="AC1944" s="1">
        <f>IF(Table2[[#This Row],[Event]]="Penalty",Table2[[#This Row],[number]],IF(Table2[[#This Row],[Event]]="Time-Out",401,""))</f>
        <v>208</v>
      </c>
      <c r="AD1944" s="1">
        <f>ROW(A1943)</f>
        <v>1943</v>
      </c>
      <c r="AE1944" s="1">
        <f>COUNTIFS(Table2[GameID],Table2[[#This Row],[GameID]],Table2[Column1],"&lt;="&amp;Table2[[#This Row],[Column1]])-1</f>
        <v>4</v>
      </c>
    </row>
    <row r="1945" spans="1:31" x14ac:dyDescent="0.45">
      <c r="A1945" t="s">
        <v>434</v>
      </c>
      <c r="B1945" t="str">
        <f>_xlfn.TEXTBEFORE(Table2[[#This Row],[Kamp]]," - ")</f>
        <v>Hvidovre Attack</v>
      </c>
      <c r="C1945" t="str">
        <f>_xlfn.TEXTAFTER(Table2[[#This Row],[Kamp]],"- ")</f>
        <v>Blackhawks</v>
      </c>
      <c r="D1945">
        <v>45017</v>
      </c>
      <c r="E1945">
        <v>69930</v>
      </c>
      <c r="F1945">
        <v>20222023</v>
      </c>
      <c r="G1945" t="s">
        <v>453</v>
      </c>
      <c r="H1945" t="s">
        <v>659</v>
      </c>
      <c r="I1945" t="s">
        <v>678</v>
      </c>
      <c r="J1945">
        <v>1</v>
      </c>
      <c r="K1945">
        <v>29511</v>
      </c>
      <c r="L1945">
        <v>1</v>
      </c>
      <c r="M1945" t="s">
        <v>630</v>
      </c>
      <c r="N1945" t="s">
        <v>322</v>
      </c>
      <c r="O1945" t="s">
        <v>75</v>
      </c>
      <c r="P1945">
        <v>40</v>
      </c>
      <c r="Q1945">
        <v>96</v>
      </c>
      <c r="R1945">
        <f>SUMIFS(Table2[number],Table2[Event],"Goal",Table2[H/U],"HOME",Table2[GameID],Table2[[#This Row],[GameID]],Table2[GameTime],"&lt;="&amp;Table2[[#This Row],[GameTime]])</f>
        <v>3</v>
      </c>
      <c r="S1945">
        <f>SUMIFS(Table2[number],Table2[Event],"Goal",Table2[H/U],"AWAY",Table2[GameID],Table2[[#This Row],[GameID]],Table2[GameTime],"&lt;="&amp;Table2[[#This Row],[GameTime]])</f>
        <v>1</v>
      </c>
      <c r="T1945" t="str">
        <f>IF(Table2[[#This Row],[Event]]="Goal",Table2[[#This Row],[Hscore]]&amp;"-"&amp;Table2[[#This Row],[Uscore]],"")</f>
        <v>3-1</v>
      </c>
      <c r="U1945">
        <v>1071</v>
      </c>
      <c r="V1945" s="1">
        <f>Table2[[#This Row],[GameTime]]-(Table2[[#This Row],[period]]-1)*1200</f>
        <v>1071</v>
      </c>
      <c r="W1945" s="1">
        <f>ROUNDDOWN(Table2[[#This Row],[Time]]/60,0)</f>
        <v>17</v>
      </c>
      <c r="X1945" s="1">
        <f>ROUNDDOWN((Table2[[#This Row],[Time]]/60-Table2[[#This Row],[Time2]])*60,0)</f>
        <v>51</v>
      </c>
      <c r="Y1945" s="1">
        <f>IF(Table2[[#This Row],[Time2]]&lt;10,0&amp;Table2[[#This Row],[Time2]],Table2[[#This Row],[Time2]])</f>
        <v>17</v>
      </c>
      <c r="Z1945" s="1">
        <f>IF(Table2[[#This Row],[Time3]]&lt;10,0&amp;Table2[[#This Row],[Time3]],Table2[[#This Row],[Time3]])</f>
        <v>51</v>
      </c>
      <c r="AA1945" s="2" t="str">
        <f>Table2[[#This Row],[Time4]]&amp;":"&amp;Table2[[#This Row],[Time5]]</f>
        <v>17:51</v>
      </c>
      <c r="AB1945" s="1" t="str" cm="1">
        <f t="array" ref="AB1945">IFERROR(IF(Table2[[#This Row],[code]]="","",_xlfn.IFS(AND(Table2[[#This Row],[code]]&lt;400,Table2[[#This Row],[code]]&lt;&gt;""),2,Table2[[#This Row],[code]]&gt;500,4)),"")</f>
        <v/>
      </c>
      <c r="AC1945" s="1" t="str">
        <f>IF(Table2[[#This Row],[Event]]="Penalty",Table2[[#This Row],[number]],IF(Table2[[#This Row],[Event]]="Time-Out",401,""))</f>
        <v/>
      </c>
      <c r="AD1945" s="1">
        <f>ROW(A1944)</f>
        <v>1944</v>
      </c>
      <c r="AE1945" s="1">
        <f>COUNTIFS(Table2[GameID],Table2[[#This Row],[GameID]],Table2[Column1],"&lt;="&amp;Table2[[#This Row],[Column1]])-1</f>
        <v>5</v>
      </c>
    </row>
    <row r="1946" spans="1:31" x14ac:dyDescent="0.45">
      <c r="A1946" t="s">
        <v>434</v>
      </c>
      <c r="B1946" t="str">
        <f>_xlfn.TEXTBEFORE(Table2[[#This Row],[Kamp]]," - ")</f>
        <v>Hvidovre Attack</v>
      </c>
      <c r="C1946" t="str">
        <f>_xlfn.TEXTAFTER(Table2[[#This Row],[Kamp]],"- ")</f>
        <v>Blackhawks</v>
      </c>
      <c r="D1946">
        <v>45017</v>
      </c>
      <c r="E1946">
        <v>69930</v>
      </c>
      <c r="F1946">
        <v>20222023</v>
      </c>
      <c r="G1946" t="s">
        <v>453</v>
      </c>
      <c r="H1946" t="s">
        <v>659</v>
      </c>
      <c r="I1946" t="s">
        <v>678</v>
      </c>
      <c r="J1946">
        <v>1</v>
      </c>
      <c r="K1946">
        <v>29511</v>
      </c>
      <c r="L1946">
        <v>1</v>
      </c>
      <c r="M1946" t="s">
        <v>630</v>
      </c>
      <c r="N1946" t="s">
        <v>68</v>
      </c>
      <c r="O1946" t="s">
        <v>191</v>
      </c>
      <c r="P1946">
        <v>25</v>
      </c>
      <c r="Q1946">
        <v>89</v>
      </c>
      <c r="R1946">
        <f>SUMIFS(Table2[number],Table2[Event],"Goal",Table2[H/U],"HOME",Table2[GameID],Table2[[#This Row],[GameID]],Table2[GameTime],"&lt;="&amp;Table2[[#This Row],[GameTime]])</f>
        <v>4</v>
      </c>
      <c r="S1946">
        <f>SUMIFS(Table2[number],Table2[Event],"Goal",Table2[H/U],"AWAY",Table2[GameID],Table2[[#This Row],[GameID]],Table2[GameTime],"&lt;="&amp;Table2[[#This Row],[GameTime]])</f>
        <v>1</v>
      </c>
      <c r="T1946" t="str">
        <f>IF(Table2[[#This Row],[Event]]="Goal",Table2[[#This Row],[Hscore]]&amp;"-"&amp;Table2[[#This Row],[Uscore]],"")</f>
        <v>4-1</v>
      </c>
      <c r="U1946">
        <v>1085</v>
      </c>
      <c r="V1946" s="1">
        <f>Table2[[#This Row],[GameTime]]-(Table2[[#This Row],[period]]-1)*1200</f>
        <v>1085</v>
      </c>
      <c r="W1946" s="1">
        <f>ROUNDDOWN(Table2[[#This Row],[Time]]/60,0)</f>
        <v>18</v>
      </c>
      <c r="X1946" s="1">
        <f>ROUNDDOWN((Table2[[#This Row],[Time]]/60-Table2[[#This Row],[Time2]])*60,0)</f>
        <v>4</v>
      </c>
      <c r="Y1946" s="1">
        <f>IF(Table2[[#This Row],[Time2]]&lt;10,0&amp;Table2[[#This Row],[Time2]],Table2[[#This Row],[Time2]])</f>
        <v>18</v>
      </c>
      <c r="Z1946" s="1" t="str">
        <f>IF(Table2[[#This Row],[Time3]]&lt;10,0&amp;Table2[[#This Row],[Time3]],Table2[[#This Row],[Time3]])</f>
        <v>04</v>
      </c>
      <c r="AA1946" s="2" t="str">
        <f>Table2[[#This Row],[Time4]]&amp;":"&amp;Table2[[#This Row],[Time5]]</f>
        <v>18:04</v>
      </c>
      <c r="AB1946" s="1" t="str" cm="1">
        <f t="array" ref="AB1946">IFERROR(IF(Table2[[#This Row],[code]]="","",_xlfn.IFS(AND(Table2[[#This Row],[code]]&lt;400,Table2[[#This Row],[code]]&lt;&gt;""),2,Table2[[#This Row],[code]]&gt;500,4)),"")</f>
        <v/>
      </c>
      <c r="AC1946" s="1" t="str">
        <f>IF(Table2[[#This Row],[Event]]="Penalty",Table2[[#This Row],[number]],IF(Table2[[#This Row],[Event]]="Time-Out",401,""))</f>
        <v/>
      </c>
      <c r="AD1946" s="1">
        <f>ROW(A1945)</f>
        <v>1945</v>
      </c>
      <c r="AE1946" s="1">
        <f>COUNTIFS(Table2[GameID],Table2[[#This Row],[GameID]],Table2[Column1],"&lt;="&amp;Table2[[#This Row],[Column1]])-1</f>
        <v>6</v>
      </c>
    </row>
    <row r="1947" spans="1:31" x14ac:dyDescent="0.45">
      <c r="A1947" t="s">
        <v>434</v>
      </c>
      <c r="B1947" t="str">
        <f>_xlfn.TEXTBEFORE(Table2[[#This Row],[Kamp]]," - ")</f>
        <v>Hvidovre Attack</v>
      </c>
      <c r="C1947" t="str">
        <f>_xlfn.TEXTAFTER(Table2[[#This Row],[Kamp]],"- ")</f>
        <v>Blackhawks</v>
      </c>
      <c r="D1947">
        <v>45017</v>
      </c>
      <c r="E1947">
        <v>69930</v>
      </c>
      <c r="F1947">
        <v>20222023</v>
      </c>
      <c r="G1947" t="s">
        <v>453</v>
      </c>
      <c r="H1947" t="s">
        <v>661</v>
      </c>
      <c r="I1947" t="s">
        <v>677</v>
      </c>
      <c r="J1947">
        <v>1</v>
      </c>
      <c r="K1947">
        <v>29505</v>
      </c>
      <c r="L1947">
        <v>1</v>
      </c>
      <c r="M1947" t="s">
        <v>630</v>
      </c>
      <c r="N1947" t="s">
        <v>140</v>
      </c>
      <c r="O1947" t="s">
        <v>134</v>
      </c>
      <c r="P1947">
        <v>60</v>
      </c>
      <c r="Q1947">
        <v>15</v>
      </c>
      <c r="R1947">
        <f>SUMIFS(Table2[number],Table2[Event],"Goal",Table2[H/U],"HOME",Table2[GameID],Table2[[#This Row],[GameID]],Table2[GameTime],"&lt;="&amp;Table2[[#This Row],[GameTime]])</f>
        <v>4</v>
      </c>
      <c r="S1947">
        <f>SUMIFS(Table2[number],Table2[Event],"Goal",Table2[H/U],"AWAY",Table2[GameID],Table2[[#This Row],[GameID]],Table2[GameTime],"&lt;="&amp;Table2[[#This Row],[GameTime]])</f>
        <v>2</v>
      </c>
      <c r="T1947" t="str">
        <f>IF(Table2[[#This Row],[Event]]="Goal",Table2[[#This Row],[Hscore]]&amp;"-"&amp;Table2[[#This Row],[Uscore]],"")</f>
        <v>4-2</v>
      </c>
      <c r="U1947">
        <v>1110</v>
      </c>
      <c r="V1947" s="1">
        <f>Table2[[#This Row],[GameTime]]-(Table2[[#This Row],[period]]-1)*1200</f>
        <v>1110</v>
      </c>
      <c r="W1947" s="1">
        <f>ROUNDDOWN(Table2[[#This Row],[Time]]/60,0)</f>
        <v>18</v>
      </c>
      <c r="X1947" s="1">
        <f>ROUNDDOWN((Table2[[#This Row],[Time]]/60-Table2[[#This Row],[Time2]])*60,0)</f>
        <v>30</v>
      </c>
      <c r="Y1947" s="1">
        <f>IF(Table2[[#This Row],[Time2]]&lt;10,0&amp;Table2[[#This Row],[Time2]],Table2[[#This Row],[Time2]])</f>
        <v>18</v>
      </c>
      <c r="Z1947" s="1">
        <f>IF(Table2[[#This Row],[Time3]]&lt;10,0&amp;Table2[[#This Row],[Time3]],Table2[[#This Row],[Time3]])</f>
        <v>30</v>
      </c>
      <c r="AA1947" s="2" t="str">
        <f>Table2[[#This Row],[Time4]]&amp;":"&amp;Table2[[#This Row],[Time5]]</f>
        <v>18:30</v>
      </c>
      <c r="AB1947" s="1" t="str" cm="1">
        <f t="array" ref="AB1947">IFERROR(IF(Table2[[#This Row],[code]]="","",_xlfn.IFS(AND(Table2[[#This Row],[code]]&lt;400,Table2[[#This Row],[code]]&lt;&gt;""),2,Table2[[#This Row],[code]]&gt;500,4)),"")</f>
        <v/>
      </c>
      <c r="AC1947" s="1" t="str">
        <f>IF(Table2[[#This Row],[Event]]="Penalty",Table2[[#This Row],[number]],IF(Table2[[#This Row],[Event]]="Time-Out",401,""))</f>
        <v/>
      </c>
      <c r="AD1947" s="1">
        <f>ROW(A1946)</f>
        <v>1946</v>
      </c>
      <c r="AE1947" s="1">
        <f>COUNTIFS(Table2[GameID],Table2[[#This Row],[GameID]],Table2[Column1],"&lt;="&amp;Table2[[#This Row],[Column1]])-1</f>
        <v>7</v>
      </c>
    </row>
    <row r="1948" spans="1:31" x14ac:dyDescent="0.45">
      <c r="A1948" t="s">
        <v>434</v>
      </c>
      <c r="B1948" t="str">
        <f>_xlfn.TEXTBEFORE(Table2[[#This Row],[Kamp]]," - ")</f>
        <v>Hvidovre Attack</v>
      </c>
      <c r="C1948" t="str">
        <f>_xlfn.TEXTAFTER(Table2[[#This Row],[Kamp]],"- ")</f>
        <v>Blackhawks</v>
      </c>
      <c r="D1948">
        <v>45017</v>
      </c>
      <c r="E1948">
        <v>69930</v>
      </c>
      <c r="F1948">
        <v>20222023</v>
      </c>
      <c r="G1948" t="s">
        <v>453</v>
      </c>
      <c r="H1948" t="s">
        <v>659</v>
      </c>
      <c r="I1948" t="s">
        <v>678</v>
      </c>
      <c r="J1948">
        <v>2</v>
      </c>
      <c r="K1948">
        <v>29511</v>
      </c>
      <c r="L1948">
        <v>208</v>
      </c>
      <c r="M1948" t="s">
        <v>631</v>
      </c>
      <c r="N1948" t="s">
        <v>62</v>
      </c>
      <c r="O1948" t="s">
        <v>634</v>
      </c>
      <c r="P1948">
        <v>90</v>
      </c>
      <c r="Q1948" t="s">
        <v>634</v>
      </c>
      <c r="R1948">
        <f>SUMIFS(Table2[number],Table2[Event],"Goal",Table2[H/U],"HOME",Table2[GameID],Table2[[#This Row],[GameID]],Table2[GameTime],"&lt;="&amp;Table2[[#This Row],[GameTime]])</f>
        <v>4</v>
      </c>
      <c r="S1948">
        <f>SUMIFS(Table2[number],Table2[Event],"Goal",Table2[H/U],"AWAY",Table2[GameID],Table2[[#This Row],[GameID]],Table2[GameTime],"&lt;="&amp;Table2[[#This Row],[GameTime]])</f>
        <v>2</v>
      </c>
      <c r="T1948" t="str">
        <f>IF(Table2[[#This Row],[Event]]="Goal",Table2[[#This Row],[Hscore]]&amp;"-"&amp;Table2[[#This Row],[Uscore]],"")</f>
        <v/>
      </c>
      <c r="U1948">
        <v>1644</v>
      </c>
      <c r="V1948" s="1">
        <f>Table2[[#This Row],[GameTime]]-(Table2[[#This Row],[period]]-1)*1200</f>
        <v>444</v>
      </c>
      <c r="W1948" s="1">
        <f>ROUNDDOWN(Table2[[#This Row],[Time]]/60,0)</f>
        <v>7</v>
      </c>
      <c r="X1948" s="1">
        <f>ROUNDDOWN((Table2[[#This Row],[Time]]/60-Table2[[#This Row],[Time2]])*60,0)</f>
        <v>24</v>
      </c>
      <c r="Y1948" s="1" t="str">
        <f>IF(Table2[[#This Row],[Time2]]&lt;10,0&amp;Table2[[#This Row],[Time2]],Table2[[#This Row],[Time2]])</f>
        <v>07</v>
      </c>
      <c r="Z1948" s="1">
        <f>IF(Table2[[#This Row],[Time3]]&lt;10,0&amp;Table2[[#This Row],[Time3]],Table2[[#This Row],[Time3]])</f>
        <v>24</v>
      </c>
      <c r="AA1948" s="2" t="str">
        <f>Table2[[#This Row],[Time4]]&amp;":"&amp;Table2[[#This Row],[Time5]]</f>
        <v>07:24</v>
      </c>
      <c r="AB1948" s="1" cm="1">
        <f t="array" ref="AB1948">IFERROR(IF(Table2[[#This Row],[code]]="","",_xlfn.IFS(AND(Table2[[#This Row],[code]]&lt;400,Table2[[#This Row],[code]]&lt;&gt;""),2,Table2[[#This Row],[code]]&gt;500,4)),"")</f>
        <v>2</v>
      </c>
      <c r="AC1948" s="1">
        <f>IF(Table2[[#This Row],[Event]]="Penalty",Table2[[#This Row],[number]],IF(Table2[[#This Row],[Event]]="Time-Out",401,""))</f>
        <v>208</v>
      </c>
      <c r="AD1948" s="1">
        <f>ROW(A1947)</f>
        <v>1947</v>
      </c>
      <c r="AE1948" s="1">
        <f>COUNTIFS(Table2[GameID],Table2[[#This Row],[GameID]],Table2[Column1],"&lt;="&amp;Table2[[#This Row],[Column1]])-1</f>
        <v>8</v>
      </c>
    </row>
    <row r="1949" spans="1:31" x14ac:dyDescent="0.45">
      <c r="A1949" t="s">
        <v>434</v>
      </c>
      <c r="B1949" t="str">
        <f>_xlfn.TEXTBEFORE(Table2[[#This Row],[Kamp]]," - ")</f>
        <v>Hvidovre Attack</v>
      </c>
      <c r="C1949" t="str">
        <f>_xlfn.TEXTAFTER(Table2[[#This Row],[Kamp]],"- ")</f>
        <v>Blackhawks</v>
      </c>
      <c r="D1949">
        <v>45017</v>
      </c>
      <c r="E1949">
        <v>69930</v>
      </c>
      <c r="F1949">
        <v>20222023</v>
      </c>
      <c r="G1949" t="s">
        <v>453</v>
      </c>
      <c r="H1949" t="s">
        <v>659</v>
      </c>
      <c r="I1949" t="s">
        <v>678</v>
      </c>
      <c r="J1949">
        <v>2</v>
      </c>
      <c r="K1949">
        <v>29511</v>
      </c>
      <c r="L1949">
        <v>208</v>
      </c>
      <c r="M1949" t="s">
        <v>631</v>
      </c>
      <c r="N1949" t="s">
        <v>62</v>
      </c>
      <c r="O1949" t="s">
        <v>634</v>
      </c>
      <c r="P1949">
        <v>90</v>
      </c>
      <c r="Q1949" t="s">
        <v>634</v>
      </c>
      <c r="R1949">
        <f>SUMIFS(Table2[number],Table2[Event],"Goal",Table2[H/U],"HOME",Table2[GameID],Table2[[#This Row],[GameID]],Table2[GameTime],"&lt;="&amp;Table2[[#This Row],[GameTime]])</f>
        <v>4</v>
      </c>
      <c r="S1949">
        <f>SUMIFS(Table2[number],Table2[Event],"Goal",Table2[H/U],"AWAY",Table2[GameID],Table2[[#This Row],[GameID]],Table2[GameTime],"&lt;="&amp;Table2[[#This Row],[GameTime]])</f>
        <v>2</v>
      </c>
      <c r="T1949" t="str">
        <f>IF(Table2[[#This Row],[Event]]="Goal",Table2[[#This Row],[Hscore]]&amp;"-"&amp;Table2[[#This Row],[Uscore]],"")</f>
        <v/>
      </c>
      <c r="U1949">
        <v>1881</v>
      </c>
      <c r="V1949" s="1">
        <f>Table2[[#This Row],[GameTime]]-(Table2[[#This Row],[period]]-1)*1200</f>
        <v>681</v>
      </c>
      <c r="W1949" s="1">
        <f>ROUNDDOWN(Table2[[#This Row],[Time]]/60,0)</f>
        <v>11</v>
      </c>
      <c r="X1949" s="1">
        <f>ROUNDDOWN((Table2[[#This Row],[Time]]/60-Table2[[#This Row],[Time2]])*60,0)</f>
        <v>21</v>
      </c>
      <c r="Y1949" s="1">
        <f>IF(Table2[[#This Row],[Time2]]&lt;10,0&amp;Table2[[#This Row],[Time2]],Table2[[#This Row],[Time2]])</f>
        <v>11</v>
      </c>
      <c r="Z1949" s="1">
        <f>IF(Table2[[#This Row],[Time3]]&lt;10,0&amp;Table2[[#This Row],[Time3]],Table2[[#This Row],[Time3]])</f>
        <v>21</v>
      </c>
      <c r="AA1949" s="2" t="str">
        <f>Table2[[#This Row],[Time4]]&amp;":"&amp;Table2[[#This Row],[Time5]]</f>
        <v>11:21</v>
      </c>
      <c r="AB1949" s="1" cm="1">
        <f t="array" ref="AB1949">IFERROR(IF(Table2[[#This Row],[code]]="","",_xlfn.IFS(AND(Table2[[#This Row],[code]]&lt;400,Table2[[#This Row],[code]]&lt;&gt;""),2,Table2[[#This Row],[code]]&gt;500,4)),"")</f>
        <v>2</v>
      </c>
      <c r="AC1949" s="1">
        <f>IF(Table2[[#This Row],[Event]]="Penalty",Table2[[#This Row],[number]],IF(Table2[[#This Row],[Event]]="Time-Out",401,""))</f>
        <v>208</v>
      </c>
      <c r="AD1949" s="1">
        <f>ROW(A1948)</f>
        <v>1948</v>
      </c>
      <c r="AE1949" s="1">
        <f>COUNTIFS(Table2[GameID],Table2[[#This Row],[GameID]],Table2[Column1],"&lt;="&amp;Table2[[#This Row],[Column1]])-1</f>
        <v>9</v>
      </c>
    </row>
    <row r="1950" spans="1:31" x14ac:dyDescent="0.45">
      <c r="A1950" t="s">
        <v>434</v>
      </c>
      <c r="B1950" t="str">
        <f>_xlfn.TEXTBEFORE(Table2[[#This Row],[Kamp]]," - ")</f>
        <v>Hvidovre Attack</v>
      </c>
      <c r="C1950" t="str">
        <f>_xlfn.TEXTAFTER(Table2[[#This Row],[Kamp]],"- ")</f>
        <v>Blackhawks</v>
      </c>
      <c r="D1950">
        <v>45017</v>
      </c>
      <c r="E1950">
        <v>69930</v>
      </c>
      <c r="F1950">
        <v>20222023</v>
      </c>
      <c r="G1950" t="s">
        <v>453</v>
      </c>
      <c r="H1950" t="s">
        <v>661</v>
      </c>
      <c r="I1950" t="s">
        <v>677</v>
      </c>
      <c r="J1950">
        <v>2</v>
      </c>
      <c r="K1950">
        <v>29505</v>
      </c>
      <c r="L1950">
        <v>1</v>
      </c>
      <c r="M1950" t="s">
        <v>630</v>
      </c>
      <c r="N1950" t="s">
        <v>145</v>
      </c>
      <c r="O1950" t="s">
        <v>135</v>
      </c>
      <c r="P1950">
        <v>88</v>
      </c>
      <c r="Q1950">
        <v>7</v>
      </c>
      <c r="R1950">
        <f>SUMIFS(Table2[number],Table2[Event],"Goal",Table2[H/U],"HOME",Table2[GameID],Table2[[#This Row],[GameID]],Table2[GameTime],"&lt;="&amp;Table2[[#This Row],[GameTime]])</f>
        <v>4</v>
      </c>
      <c r="S1950">
        <f>SUMIFS(Table2[number],Table2[Event],"Goal",Table2[H/U],"AWAY",Table2[GameID],Table2[[#This Row],[GameID]],Table2[GameTime],"&lt;="&amp;Table2[[#This Row],[GameTime]])</f>
        <v>3</v>
      </c>
      <c r="T1950" t="str">
        <f>IF(Table2[[#This Row],[Event]]="Goal",Table2[[#This Row],[Hscore]]&amp;"-"&amp;Table2[[#This Row],[Uscore]],"")</f>
        <v>4-3</v>
      </c>
      <c r="U1950">
        <v>2029</v>
      </c>
      <c r="V1950" s="1">
        <f>Table2[[#This Row],[GameTime]]-(Table2[[#This Row],[period]]-1)*1200</f>
        <v>829</v>
      </c>
      <c r="W1950" s="1">
        <f>ROUNDDOWN(Table2[[#This Row],[Time]]/60,0)</f>
        <v>13</v>
      </c>
      <c r="X1950" s="1">
        <f>ROUNDDOWN((Table2[[#This Row],[Time]]/60-Table2[[#This Row],[Time2]])*60,0)</f>
        <v>49</v>
      </c>
      <c r="Y1950" s="1">
        <f>IF(Table2[[#This Row],[Time2]]&lt;10,0&amp;Table2[[#This Row],[Time2]],Table2[[#This Row],[Time2]])</f>
        <v>13</v>
      </c>
      <c r="Z1950" s="1">
        <f>IF(Table2[[#This Row],[Time3]]&lt;10,0&amp;Table2[[#This Row],[Time3]],Table2[[#This Row],[Time3]])</f>
        <v>49</v>
      </c>
      <c r="AA1950" s="2" t="str">
        <f>Table2[[#This Row],[Time4]]&amp;":"&amp;Table2[[#This Row],[Time5]]</f>
        <v>13:49</v>
      </c>
      <c r="AB1950" s="1" t="str" cm="1">
        <f t="array" ref="AB1950">IFERROR(IF(Table2[[#This Row],[code]]="","",_xlfn.IFS(AND(Table2[[#This Row],[code]]&lt;400,Table2[[#This Row],[code]]&lt;&gt;""),2,Table2[[#This Row],[code]]&gt;500,4)),"")</f>
        <v/>
      </c>
      <c r="AC1950" s="1" t="str">
        <f>IF(Table2[[#This Row],[Event]]="Penalty",Table2[[#This Row],[number]],IF(Table2[[#This Row],[Event]]="Time-Out",401,""))</f>
        <v/>
      </c>
      <c r="AD1950" s="1">
        <f>ROW(A1949)</f>
        <v>1949</v>
      </c>
      <c r="AE1950" s="1">
        <f>COUNTIFS(Table2[GameID],Table2[[#This Row],[GameID]],Table2[Column1],"&lt;="&amp;Table2[[#This Row],[Column1]])-1</f>
        <v>10</v>
      </c>
    </row>
    <row r="1951" spans="1:31" x14ac:dyDescent="0.45">
      <c r="A1951" t="s">
        <v>434</v>
      </c>
      <c r="B1951" t="str">
        <f>_xlfn.TEXTBEFORE(Table2[[#This Row],[Kamp]]," - ")</f>
        <v>Hvidovre Attack</v>
      </c>
      <c r="C1951" t="str">
        <f>_xlfn.TEXTAFTER(Table2[[#This Row],[Kamp]],"- ")</f>
        <v>Blackhawks</v>
      </c>
      <c r="D1951">
        <v>45017</v>
      </c>
      <c r="E1951">
        <v>69930</v>
      </c>
      <c r="F1951">
        <v>20222023</v>
      </c>
      <c r="G1951" t="s">
        <v>453</v>
      </c>
      <c r="H1951" t="s">
        <v>661</v>
      </c>
      <c r="I1951" t="s">
        <v>677</v>
      </c>
      <c r="J1951">
        <v>3</v>
      </c>
      <c r="K1951">
        <v>29505</v>
      </c>
      <c r="L1951">
        <v>205</v>
      </c>
      <c r="M1951" t="s">
        <v>631</v>
      </c>
      <c r="N1951" t="s">
        <v>146</v>
      </c>
      <c r="O1951" t="s">
        <v>634</v>
      </c>
      <c r="P1951">
        <v>91</v>
      </c>
      <c r="Q1951" t="s">
        <v>634</v>
      </c>
      <c r="R1951">
        <f>SUMIFS(Table2[number],Table2[Event],"Goal",Table2[H/U],"HOME",Table2[GameID],Table2[[#This Row],[GameID]],Table2[GameTime],"&lt;="&amp;Table2[[#This Row],[GameTime]])</f>
        <v>4</v>
      </c>
      <c r="S1951">
        <f>SUMIFS(Table2[number],Table2[Event],"Goal",Table2[H/U],"AWAY",Table2[GameID],Table2[[#This Row],[GameID]],Table2[GameTime],"&lt;="&amp;Table2[[#This Row],[GameTime]])</f>
        <v>3</v>
      </c>
      <c r="T1951" t="str">
        <f>IF(Table2[[#This Row],[Event]]="Goal",Table2[[#This Row],[Hscore]]&amp;"-"&amp;Table2[[#This Row],[Uscore]],"")</f>
        <v/>
      </c>
      <c r="U1951">
        <v>2492</v>
      </c>
      <c r="V1951" s="1">
        <f>Table2[[#This Row],[GameTime]]-(Table2[[#This Row],[period]]-1)*1200</f>
        <v>92</v>
      </c>
      <c r="W1951" s="1">
        <f>ROUNDDOWN(Table2[[#This Row],[Time]]/60,0)</f>
        <v>1</v>
      </c>
      <c r="X1951" s="1">
        <f>ROUNDDOWN((Table2[[#This Row],[Time]]/60-Table2[[#This Row],[Time2]])*60,0)</f>
        <v>32</v>
      </c>
      <c r="Y1951" s="1" t="str">
        <f>IF(Table2[[#This Row],[Time2]]&lt;10,0&amp;Table2[[#This Row],[Time2]],Table2[[#This Row],[Time2]])</f>
        <v>01</v>
      </c>
      <c r="Z1951" s="1">
        <f>IF(Table2[[#This Row],[Time3]]&lt;10,0&amp;Table2[[#This Row],[Time3]],Table2[[#This Row],[Time3]])</f>
        <v>32</v>
      </c>
      <c r="AA1951" s="2" t="str">
        <f>Table2[[#This Row],[Time4]]&amp;":"&amp;Table2[[#This Row],[Time5]]</f>
        <v>01:32</v>
      </c>
      <c r="AB1951" s="1" cm="1">
        <f t="array" ref="AB1951">IFERROR(IF(Table2[[#This Row],[code]]="","",_xlfn.IFS(AND(Table2[[#This Row],[code]]&lt;400,Table2[[#This Row],[code]]&lt;&gt;""),2,Table2[[#This Row],[code]]&gt;500,4)),"")</f>
        <v>2</v>
      </c>
      <c r="AC1951" s="1">
        <f>IF(Table2[[#This Row],[Event]]="Penalty",Table2[[#This Row],[number]],IF(Table2[[#This Row],[Event]]="Time-Out",401,""))</f>
        <v>205</v>
      </c>
      <c r="AD1951" s="1">
        <f>ROW(A1950)</f>
        <v>1950</v>
      </c>
      <c r="AE1951" s="1">
        <f>COUNTIFS(Table2[GameID],Table2[[#This Row],[GameID]],Table2[Column1],"&lt;="&amp;Table2[[#This Row],[Column1]])-1</f>
        <v>11</v>
      </c>
    </row>
    <row r="1952" spans="1:31" x14ac:dyDescent="0.45">
      <c r="A1952" t="s">
        <v>434</v>
      </c>
      <c r="B1952" t="str">
        <f>_xlfn.TEXTBEFORE(Table2[[#This Row],[Kamp]]," - ")</f>
        <v>Hvidovre Attack</v>
      </c>
      <c r="C1952" t="str">
        <f>_xlfn.TEXTAFTER(Table2[[#This Row],[Kamp]],"- ")</f>
        <v>Blackhawks</v>
      </c>
      <c r="D1952">
        <v>45017</v>
      </c>
      <c r="E1952">
        <v>69930</v>
      </c>
      <c r="F1952">
        <v>20222023</v>
      </c>
      <c r="G1952" t="s">
        <v>453</v>
      </c>
      <c r="H1952" t="s">
        <v>659</v>
      </c>
      <c r="I1952" t="s">
        <v>678</v>
      </c>
      <c r="J1952">
        <v>3</v>
      </c>
      <c r="K1952">
        <v>29511</v>
      </c>
      <c r="L1952">
        <v>208</v>
      </c>
      <c r="M1952" t="s">
        <v>631</v>
      </c>
      <c r="N1952" t="s">
        <v>60</v>
      </c>
      <c r="O1952" t="s">
        <v>634</v>
      </c>
      <c r="P1952">
        <v>4</v>
      </c>
      <c r="Q1952" t="s">
        <v>634</v>
      </c>
      <c r="R1952">
        <f>SUMIFS(Table2[number],Table2[Event],"Goal",Table2[H/U],"HOME",Table2[GameID],Table2[[#This Row],[GameID]],Table2[GameTime],"&lt;="&amp;Table2[[#This Row],[GameTime]])</f>
        <v>4</v>
      </c>
      <c r="S1952">
        <f>SUMIFS(Table2[number],Table2[Event],"Goal",Table2[H/U],"AWAY",Table2[GameID],Table2[[#This Row],[GameID]],Table2[GameTime],"&lt;="&amp;Table2[[#This Row],[GameTime]])</f>
        <v>3</v>
      </c>
      <c r="T1952" t="str">
        <f>IF(Table2[[#This Row],[Event]]="Goal",Table2[[#This Row],[Hscore]]&amp;"-"&amp;Table2[[#This Row],[Uscore]],"")</f>
        <v/>
      </c>
      <c r="U1952">
        <v>2806</v>
      </c>
      <c r="V1952" s="1">
        <f>Table2[[#This Row],[GameTime]]-(Table2[[#This Row],[period]]-1)*1200</f>
        <v>406</v>
      </c>
      <c r="W1952" s="1">
        <f>ROUNDDOWN(Table2[[#This Row],[Time]]/60,0)</f>
        <v>6</v>
      </c>
      <c r="X1952" s="1">
        <f>ROUNDDOWN((Table2[[#This Row],[Time]]/60-Table2[[#This Row],[Time2]])*60,0)</f>
        <v>46</v>
      </c>
      <c r="Y1952" s="1" t="str">
        <f>IF(Table2[[#This Row],[Time2]]&lt;10,0&amp;Table2[[#This Row],[Time2]],Table2[[#This Row],[Time2]])</f>
        <v>06</v>
      </c>
      <c r="Z1952" s="1">
        <f>IF(Table2[[#This Row],[Time3]]&lt;10,0&amp;Table2[[#This Row],[Time3]],Table2[[#This Row],[Time3]])</f>
        <v>46</v>
      </c>
      <c r="AA1952" s="2" t="str">
        <f>Table2[[#This Row],[Time4]]&amp;":"&amp;Table2[[#This Row],[Time5]]</f>
        <v>06:46</v>
      </c>
      <c r="AB1952" s="1" cm="1">
        <f t="array" ref="AB1952">IFERROR(IF(Table2[[#This Row],[code]]="","",_xlfn.IFS(AND(Table2[[#This Row],[code]]&lt;400,Table2[[#This Row],[code]]&lt;&gt;""),2,Table2[[#This Row],[code]]&gt;500,4)),"")</f>
        <v>2</v>
      </c>
      <c r="AC1952" s="1">
        <f>IF(Table2[[#This Row],[Event]]="Penalty",Table2[[#This Row],[number]],IF(Table2[[#This Row],[Event]]="Time-Out",401,""))</f>
        <v>208</v>
      </c>
      <c r="AD1952" s="1">
        <f>ROW(A1951)</f>
        <v>1951</v>
      </c>
      <c r="AE1952" s="1">
        <f>COUNTIFS(Table2[GameID],Table2[[#This Row],[GameID]],Table2[Column1],"&lt;="&amp;Table2[[#This Row],[Column1]])-1</f>
        <v>12</v>
      </c>
    </row>
    <row r="1953" spans="1:31" x14ac:dyDescent="0.45">
      <c r="A1953" t="s">
        <v>434</v>
      </c>
      <c r="B1953" t="str">
        <f>_xlfn.TEXTBEFORE(Table2[[#This Row],[Kamp]]," - ")</f>
        <v>Hvidovre Attack</v>
      </c>
      <c r="C1953" t="str">
        <f>_xlfn.TEXTAFTER(Table2[[#This Row],[Kamp]],"- ")</f>
        <v>Blackhawks</v>
      </c>
      <c r="D1953">
        <v>45017</v>
      </c>
      <c r="E1953">
        <v>69930</v>
      </c>
      <c r="F1953">
        <v>20222023</v>
      </c>
      <c r="G1953" t="s">
        <v>453</v>
      </c>
      <c r="H1953" t="s">
        <v>661</v>
      </c>
      <c r="I1953" t="s">
        <v>677</v>
      </c>
      <c r="J1953">
        <v>3</v>
      </c>
      <c r="K1953">
        <v>29505</v>
      </c>
      <c r="L1953">
        <v>1</v>
      </c>
      <c r="M1953" t="s">
        <v>630</v>
      </c>
      <c r="N1953" t="s">
        <v>134</v>
      </c>
      <c r="O1953" t="s">
        <v>140</v>
      </c>
      <c r="P1953">
        <v>15</v>
      </c>
      <c r="Q1953">
        <v>60</v>
      </c>
      <c r="R1953">
        <f>SUMIFS(Table2[number],Table2[Event],"Goal",Table2[H/U],"HOME",Table2[GameID],Table2[[#This Row],[GameID]],Table2[GameTime],"&lt;="&amp;Table2[[#This Row],[GameTime]])</f>
        <v>4</v>
      </c>
      <c r="S1953">
        <f>SUMIFS(Table2[number],Table2[Event],"Goal",Table2[H/U],"AWAY",Table2[GameID],Table2[[#This Row],[GameID]],Table2[GameTime],"&lt;="&amp;Table2[[#This Row],[GameTime]])</f>
        <v>4</v>
      </c>
      <c r="T1953" t="str">
        <f>IF(Table2[[#This Row],[Event]]="Goal",Table2[[#This Row],[Hscore]]&amp;"-"&amp;Table2[[#This Row],[Uscore]],"")</f>
        <v>4-4</v>
      </c>
      <c r="U1953">
        <v>3246</v>
      </c>
      <c r="V1953" s="1">
        <f>Table2[[#This Row],[GameTime]]-(Table2[[#This Row],[period]]-1)*1200</f>
        <v>846</v>
      </c>
      <c r="W1953" s="1">
        <f>ROUNDDOWN(Table2[[#This Row],[Time]]/60,0)</f>
        <v>14</v>
      </c>
      <c r="X1953" s="1">
        <f>ROUNDDOWN((Table2[[#This Row],[Time]]/60-Table2[[#This Row],[Time2]])*60,0)</f>
        <v>5</v>
      </c>
      <c r="Y1953" s="1">
        <f>IF(Table2[[#This Row],[Time2]]&lt;10,0&amp;Table2[[#This Row],[Time2]],Table2[[#This Row],[Time2]])</f>
        <v>14</v>
      </c>
      <c r="Z1953" s="1" t="str">
        <f>IF(Table2[[#This Row],[Time3]]&lt;10,0&amp;Table2[[#This Row],[Time3]],Table2[[#This Row],[Time3]])</f>
        <v>05</v>
      </c>
      <c r="AA1953" s="2" t="str">
        <f>Table2[[#This Row],[Time4]]&amp;":"&amp;Table2[[#This Row],[Time5]]</f>
        <v>14:05</v>
      </c>
      <c r="AB1953" s="1" t="str" cm="1">
        <f t="array" ref="AB1953">IFERROR(IF(Table2[[#This Row],[code]]="","",_xlfn.IFS(AND(Table2[[#This Row],[code]]&lt;400,Table2[[#This Row],[code]]&lt;&gt;""),2,Table2[[#This Row],[code]]&gt;500,4)),"")</f>
        <v/>
      </c>
      <c r="AC1953" s="1" t="str">
        <f>IF(Table2[[#This Row],[Event]]="Penalty",Table2[[#This Row],[number]],IF(Table2[[#This Row],[Event]]="Time-Out",401,""))</f>
        <v/>
      </c>
      <c r="AD1953" s="1">
        <f>ROW(A1952)</f>
        <v>1952</v>
      </c>
      <c r="AE1953" s="1">
        <f>COUNTIFS(Table2[GameID],Table2[[#This Row],[GameID]],Table2[Column1],"&lt;="&amp;Table2[[#This Row],[Column1]])-1</f>
        <v>13</v>
      </c>
    </row>
    <row r="1954" spans="1:31" x14ac:dyDescent="0.45">
      <c r="A1954" t="s">
        <v>434</v>
      </c>
      <c r="B1954" t="str">
        <f>_xlfn.TEXTBEFORE(Table2[[#This Row],[Kamp]]," - ")</f>
        <v>Hvidovre Attack</v>
      </c>
      <c r="C1954" t="str">
        <f>_xlfn.TEXTAFTER(Table2[[#This Row],[Kamp]],"- ")</f>
        <v>Blackhawks</v>
      </c>
      <c r="D1954">
        <v>45017</v>
      </c>
      <c r="E1954">
        <v>69930</v>
      </c>
      <c r="F1954">
        <v>20222023</v>
      </c>
      <c r="G1954" t="s">
        <v>453</v>
      </c>
      <c r="H1954" t="s">
        <v>661</v>
      </c>
      <c r="I1954" t="s">
        <v>677</v>
      </c>
      <c r="J1954">
        <v>3</v>
      </c>
      <c r="K1954">
        <v>29505</v>
      </c>
      <c r="L1954">
        <v>1</v>
      </c>
      <c r="M1954" t="s">
        <v>630</v>
      </c>
      <c r="N1954" t="s">
        <v>147</v>
      </c>
      <c r="O1954" t="s">
        <v>264</v>
      </c>
      <c r="P1954">
        <v>92</v>
      </c>
      <c r="Q1954">
        <v>10</v>
      </c>
      <c r="R1954">
        <f>SUMIFS(Table2[number],Table2[Event],"Goal",Table2[H/U],"HOME",Table2[GameID],Table2[[#This Row],[GameID]],Table2[GameTime],"&lt;="&amp;Table2[[#This Row],[GameTime]])</f>
        <v>4</v>
      </c>
      <c r="S1954">
        <f>SUMIFS(Table2[number],Table2[Event],"Goal",Table2[H/U],"AWAY",Table2[GameID],Table2[[#This Row],[GameID]],Table2[GameTime],"&lt;="&amp;Table2[[#This Row],[GameTime]])</f>
        <v>5</v>
      </c>
      <c r="T1954" t="str">
        <f>IF(Table2[[#This Row],[Event]]="Goal",Table2[[#This Row],[Hscore]]&amp;"-"&amp;Table2[[#This Row],[Uscore]],"")</f>
        <v>4-5</v>
      </c>
      <c r="U1954">
        <v>3391</v>
      </c>
      <c r="V1954" s="1">
        <f>Table2[[#This Row],[GameTime]]-(Table2[[#This Row],[period]]-1)*1200</f>
        <v>991</v>
      </c>
      <c r="W1954" s="1">
        <f>ROUNDDOWN(Table2[[#This Row],[Time]]/60,0)</f>
        <v>16</v>
      </c>
      <c r="X1954" s="1">
        <f>ROUNDDOWN((Table2[[#This Row],[Time]]/60-Table2[[#This Row],[Time2]])*60,0)</f>
        <v>30</v>
      </c>
      <c r="Y1954" s="1">
        <f>IF(Table2[[#This Row],[Time2]]&lt;10,0&amp;Table2[[#This Row],[Time2]],Table2[[#This Row],[Time2]])</f>
        <v>16</v>
      </c>
      <c r="Z1954" s="1">
        <f>IF(Table2[[#This Row],[Time3]]&lt;10,0&amp;Table2[[#This Row],[Time3]],Table2[[#This Row],[Time3]])</f>
        <v>30</v>
      </c>
      <c r="AA1954" s="2" t="str">
        <f>Table2[[#This Row],[Time4]]&amp;":"&amp;Table2[[#This Row],[Time5]]</f>
        <v>16:30</v>
      </c>
      <c r="AB1954" s="1" t="str" cm="1">
        <f t="array" ref="AB1954">IFERROR(IF(Table2[[#This Row],[code]]="","",_xlfn.IFS(AND(Table2[[#This Row],[code]]&lt;400,Table2[[#This Row],[code]]&lt;&gt;""),2,Table2[[#This Row],[code]]&gt;500,4)),"")</f>
        <v/>
      </c>
      <c r="AC1954" s="1" t="str">
        <f>IF(Table2[[#This Row],[Event]]="Penalty",Table2[[#This Row],[number]],IF(Table2[[#This Row],[Event]]="Time-Out",401,""))</f>
        <v/>
      </c>
      <c r="AD1954" s="1">
        <f>ROW(A1953)</f>
        <v>1953</v>
      </c>
      <c r="AE1954" s="1">
        <f>COUNTIFS(Table2[GameID],Table2[[#This Row],[GameID]],Table2[Column1],"&lt;="&amp;Table2[[#This Row],[Column1]])-1</f>
        <v>14</v>
      </c>
    </row>
    <row r="1955" spans="1:31" x14ac:dyDescent="0.45">
      <c r="A1955" t="s">
        <v>434</v>
      </c>
      <c r="B1955" t="str">
        <f>_xlfn.TEXTBEFORE(Table2[[#This Row],[Kamp]]," - ")</f>
        <v>Hvidovre Attack</v>
      </c>
      <c r="C1955" t="str">
        <f>_xlfn.TEXTAFTER(Table2[[#This Row],[Kamp]],"- ")</f>
        <v>Blackhawks</v>
      </c>
      <c r="D1955">
        <v>45017</v>
      </c>
      <c r="E1955">
        <v>69930</v>
      </c>
      <c r="F1955">
        <v>20222023</v>
      </c>
      <c r="G1955" t="s">
        <v>453</v>
      </c>
      <c r="H1955" t="s">
        <v>659</v>
      </c>
      <c r="I1955" t="s">
        <v>678</v>
      </c>
      <c r="J1955">
        <v>3</v>
      </c>
      <c r="K1955">
        <v>29511</v>
      </c>
      <c r="L1955">
        <v>302</v>
      </c>
      <c r="M1955" t="s">
        <v>631</v>
      </c>
      <c r="N1955" t="s">
        <v>191</v>
      </c>
      <c r="O1955" t="s">
        <v>634</v>
      </c>
      <c r="P1955">
        <v>89</v>
      </c>
      <c r="Q1955" t="s">
        <v>634</v>
      </c>
      <c r="R1955">
        <f>SUMIFS(Table2[number],Table2[Event],"Goal",Table2[H/U],"HOME",Table2[GameID],Table2[[#This Row],[GameID]],Table2[GameTime],"&lt;="&amp;Table2[[#This Row],[GameTime]])</f>
        <v>4</v>
      </c>
      <c r="S1955">
        <f>SUMIFS(Table2[number],Table2[Event],"Goal",Table2[H/U],"AWAY",Table2[GameID],Table2[[#This Row],[GameID]],Table2[GameTime],"&lt;="&amp;Table2[[#This Row],[GameTime]])</f>
        <v>5</v>
      </c>
      <c r="T1955" t="str">
        <f>IF(Table2[[#This Row],[Event]]="Goal",Table2[[#This Row],[Hscore]]&amp;"-"&amp;Table2[[#This Row],[Uscore]],"")</f>
        <v/>
      </c>
      <c r="U1955">
        <v>3451</v>
      </c>
      <c r="V1955" s="1">
        <f>Table2[[#This Row],[GameTime]]-(Table2[[#This Row],[period]]-1)*1200</f>
        <v>1051</v>
      </c>
      <c r="W1955" s="1">
        <f>ROUNDDOWN(Table2[[#This Row],[Time]]/60,0)</f>
        <v>17</v>
      </c>
      <c r="X1955" s="1">
        <f>ROUNDDOWN((Table2[[#This Row],[Time]]/60-Table2[[#This Row],[Time2]])*60,0)</f>
        <v>30</v>
      </c>
      <c r="Y1955" s="1">
        <f>IF(Table2[[#This Row],[Time2]]&lt;10,0&amp;Table2[[#This Row],[Time2]],Table2[[#This Row],[Time2]])</f>
        <v>17</v>
      </c>
      <c r="Z1955" s="1">
        <f>IF(Table2[[#This Row],[Time3]]&lt;10,0&amp;Table2[[#This Row],[Time3]],Table2[[#This Row],[Time3]])</f>
        <v>30</v>
      </c>
      <c r="AA1955" s="2" t="str">
        <f>Table2[[#This Row],[Time4]]&amp;":"&amp;Table2[[#This Row],[Time5]]</f>
        <v>17:30</v>
      </c>
      <c r="AB1955" s="1" cm="1">
        <f t="array" ref="AB1955">IFERROR(IF(Table2[[#This Row],[code]]="","",_xlfn.IFS(AND(Table2[[#This Row],[code]]&lt;400,Table2[[#This Row],[code]]&lt;&gt;""),2,Table2[[#This Row],[code]]&gt;500,4)),"")</f>
        <v>2</v>
      </c>
      <c r="AC1955" s="1">
        <f>IF(Table2[[#This Row],[Event]]="Penalty",Table2[[#This Row],[number]],IF(Table2[[#This Row],[Event]]="Time-Out",401,""))</f>
        <v>302</v>
      </c>
      <c r="AD1955" s="1">
        <f>ROW(A1954)</f>
        <v>1954</v>
      </c>
      <c r="AE1955" s="1">
        <f>COUNTIFS(Table2[GameID],Table2[[#This Row],[GameID]],Table2[Column1],"&lt;="&amp;Table2[[#This Row],[Column1]])-1</f>
        <v>15</v>
      </c>
    </row>
    <row r="1956" spans="1:31" x14ac:dyDescent="0.45">
      <c r="A1956" t="s">
        <v>434</v>
      </c>
      <c r="B1956" t="str">
        <f>_xlfn.TEXTBEFORE(Table2[[#This Row],[Kamp]]," - ")</f>
        <v>Hvidovre Attack</v>
      </c>
      <c r="C1956" t="str">
        <f>_xlfn.TEXTAFTER(Table2[[#This Row],[Kamp]],"- ")</f>
        <v>Blackhawks</v>
      </c>
      <c r="D1956">
        <v>45017</v>
      </c>
      <c r="E1956">
        <v>69930</v>
      </c>
      <c r="F1956">
        <v>20222023</v>
      </c>
      <c r="G1956" t="s">
        <v>453</v>
      </c>
      <c r="H1956" t="s">
        <v>661</v>
      </c>
      <c r="I1956" t="s">
        <v>677</v>
      </c>
      <c r="J1956">
        <v>3</v>
      </c>
      <c r="K1956">
        <v>29505</v>
      </c>
      <c r="L1956">
        <v>504</v>
      </c>
      <c r="M1956" t="s">
        <v>631</v>
      </c>
      <c r="N1956" t="s">
        <v>263</v>
      </c>
      <c r="O1956" t="s">
        <v>634</v>
      </c>
      <c r="P1956">
        <v>9</v>
      </c>
      <c r="Q1956" t="s">
        <v>634</v>
      </c>
      <c r="R1956">
        <f>SUMIFS(Table2[number],Table2[Event],"Goal",Table2[H/U],"HOME",Table2[GameID],Table2[[#This Row],[GameID]],Table2[GameTime],"&lt;="&amp;Table2[[#This Row],[GameTime]])</f>
        <v>4</v>
      </c>
      <c r="S1956">
        <f>SUMIFS(Table2[number],Table2[Event],"Goal",Table2[H/U],"AWAY",Table2[GameID],Table2[[#This Row],[GameID]],Table2[GameTime],"&lt;="&amp;Table2[[#This Row],[GameTime]])</f>
        <v>5</v>
      </c>
      <c r="T1956" t="str">
        <f>IF(Table2[[#This Row],[Event]]="Goal",Table2[[#This Row],[Hscore]]&amp;"-"&amp;Table2[[#This Row],[Uscore]],"")</f>
        <v/>
      </c>
      <c r="U1956">
        <v>3451</v>
      </c>
      <c r="V1956" s="1">
        <f>Table2[[#This Row],[GameTime]]-(Table2[[#This Row],[period]]-1)*1200</f>
        <v>1051</v>
      </c>
      <c r="W1956" s="1">
        <f>ROUNDDOWN(Table2[[#This Row],[Time]]/60,0)</f>
        <v>17</v>
      </c>
      <c r="X1956" s="1">
        <f>ROUNDDOWN((Table2[[#This Row],[Time]]/60-Table2[[#This Row],[Time2]])*60,0)</f>
        <v>30</v>
      </c>
      <c r="Y1956" s="1">
        <f>IF(Table2[[#This Row],[Time2]]&lt;10,0&amp;Table2[[#This Row],[Time2]],Table2[[#This Row],[Time2]])</f>
        <v>17</v>
      </c>
      <c r="Z1956" s="1">
        <f>IF(Table2[[#This Row],[Time3]]&lt;10,0&amp;Table2[[#This Row],[Time3]],Table2[[#This Row],[Time3]])</f>
        <v>30</v>
      </c>
      <c r="AA1956" s="2" t="str">
        <f>Table2[[#This Row],[Time4]]&amp;":"&amp;Table2[[#This Row],[Time5]]</f>
        <v>17:30</v>
      </c>
      <c r="AB1956" s="1" cm="1">
        <f t="array" ref="AB1956">IFERROR(IF(Table2[[#This Row],[code]]="","",_xlfn.IFS(AND(Table2[[#This Row],[code]]&lt;400,Table2[[#This Row],[code]]&lt;&gt;""),2,Table2[[#This Row],[code]]&gt;500,4)),"")</f>
        <v>4</v>
      </c>
      <c r="AC1956" s="1">
        <f>IF(Table2[[#This Row],[Event]]="Penalty",Table2[[#This Row],[number]],IF(Table2[[#This Row],[Event]]="Time-Out",401,""))</f>
        <v>504</v>
      </c>
      <c r="AD1956" s="1">
        <f>ROW(A1955)</f>
        <v>1955</v>
      </c>
      <c r="AE1956" s="1">
        <f>COUNTIFS(Table2[GameID],Table2[[#This Row],[GameID]],Table2[Column1],"&lt;="&amp;Table2[[#This Row],[Column1]])-1</f>
        <v>16</v>
      </c>
    </row>
    <row r="1957" spans="1:31" x14ac:dyDescent="0.45">
      <c r="A1957" t="s">
        <v>434</v>
      </c>
      <c r="B1957" t="str">
        <f>_xlfn.TEXTBEFORE(Table2[[#This Row],[Kamp]]," - ")</f>
        <v>Hvidovre Attack</v>
      </c>
      <c r="C1957" t="str">
        <f>_xlfn.TEXTAFTER(Table2[[#This Row],[Kamp]],"- ")</f>
        <v>Blackhawks</v>
      </c>
      <c r="D1957">
        <v>45017</v>
      </c>
      <c r="E1957">
        <v>69930</v>
      </c>
      <c r="F1957">
        <v>20222023</v>
      </c>
      <c r="G1957" t="s">
        <v>453</v>
      </c>
      <c r="H1957" t="s">
        <v>659</v>
      </c>
      <c r="I1957" t="s">
        <v>678</v>
      </c>
      <c r="J1957">
        <v>3</v>
      </c>
      <c r="K1957">
        <v>29511</v>
      </c>
      <c r="L1957">
        <v>1</v>
      </c>
      <c r="M1957" t="s">
        <v>630</v>
      </c>
      <c r="N1957" t="s">
        <v>59</v>
      </c>
      <c r="O1957" t="s">
        <v>74</v>
      </c>
      <c r="P1957">
        <v>2</v>
      </c>
      <c r="Q1957">
        <v>92</v>
      </c>
      <c r="R1957">
        <f>SUMIFS(Table2[number],Table2[Event],"Goal",Table2[H/U],"HOME",Table2[GameID],Table2[[#This Row],[GameID]],Table2[GameTime],"&lt;="&amp;Table2[[#This Row],[GameTime]])</f>
        <v>5</v>
      </c>
      <c r="S1957">
        <f>SUMIFS(Table2[number],Table2[Event],"Goal",Table2[H/U],"AWAY",Table2[GameID],Table2[[#This Row],[GameID]],Table2[GameTime],"&lt;="&amp;Table2[[#This Row],[GameTime]])</f>
        <v>5</v>
      </c>
      <c r="T1957" t="str">
        <f>IF(Table2[[#This Row],[Event]]="Goal",Table2[[#This Row],[Hscore]]&amp;"-"&amp;Table2[[#This Row],[Uscore]],"")</f>
        <v>5-5</v>
      </c>
      <c r="U1957">
        <v>3493</v>
      </c>
      <c r="V1957" s="1">
        <f>Table2[[#This Row],[GameTime]]-(Table2[[#This Row],[period]]-1)*1200</f>
        <v>1093</v>
      </c>
      <c r="W1957" s="1">
        <f>ROUNDDOWN(Table2[[#This Row],[Time]]/60,0)</f>
        <v>18</v>
      </c>
      <c r="X1957" s="1">
        <f>ROUNDDOWN((Table2[[#This Row],[Time]]/60-Table2[[#This Row],[Time2]])*60,0)</f>
        <v>12</v>
      </c>
      <c r="Y1957" s="1">
        <f>IF(Table2[[#This Row],[Time2]]&lt;10,0&amp;Table2[[#This Row],[Time2]],Table2[[#This Row],[Time2]])</f>
        <v>18</v>
      </c>
      <c r="Z1957" s="1">
        <f>IF(Table2[[#This Row],[Time3]]&lt;10,0&amp;Table2[[#This Row],[Time3]],Table2[[#This Row],[Time3]])</f>
        <v>12</v>
      </c>
      <c r="AA1957" s="2" t="str">
        <f>Table2[[#This Row],[Time4]]&amp;":"&amp;Table2[[#This Row],[Time5]]</f>
        <v>18:12</v>
      </c>
      <c r="AB1957" s="1" t="str" cm="1">
        <f t="array" ref="AB1957">IFERROR(IF(Table2[[#This Row],[code]]="","",_xlfn.IFS(AND(Table2[[#This Row],[code]]&lt;400,Table2[[#This Row],[code]]&lt;&gt;""),2,Table2[[#This Row],[code]]&gt;500,4)),"")</f>
        <v/>
      </c>
      <c r="AC1957" s="1" t="str">
        <f>IF(Table2[[#This Row],[Event]]="Penalty",Table2[[#This Row],[number]],IF(Table2[[#This Row],[Event]]="Time-Out",401,""))</f>
        <v/>
      </c>
      <c r="AD1957" s="1">
        <f>ROW(A1956)</f>
        <v>1956</v>
      </c>
      <c r="AE1957" s="1">
        <f>COUNTIFS(Table2[GameID],Table2[[#This Row],[GameID]],Table2[Column1],"&lt;="&amp;Table2[[#This Row],[Column1]])-1</f>
        <v>17</v>
      </c>
    </row>
    <row r="1958" spans="1:31" x14ac:dyDescent="0.45">
      <c r="A1958" t="s">
        <v>434</v>
      </c>
      <c r="B1958" t="str">
        <f>_xlfn.TEXTBEFORE(Table2[[#This Row],[Kamp]]," - ")</f>
        <v>Hvidovre Attack</v>
      </c>
      <c r="C1958" t="str">
        <f>_xlfn.TEXTAFTER(Table2[[#This Row],[Kamp]],"- ")</f>
        <v>Blackhawks</v>
      </c>
      <c r="D1958">
        <v>45017</v>
      </c>
      <c r="E1958">
        <v>69930</v>
      </c>
      <c r="F1958">
        <v>20222023</v>
      </c>
      <c r="G1958" t="s">
        <v>453</v>
      </c>
      <c r="H1958" t="s">
        <v>661</v>
      </c>
      <c r="I1958" t="s">
        <v>677</v>
      </c>
      <c r="J1958">
        <v>4</v>
      </c>
      <c r="K1958">
        <v>29505</v>
      </c>
      <c r="L1958">
        <v>212</v>
      </c>
      <c r="M1958" t="s">
        <v>631</v>
      </c>
      <c r="N1958" t="s">
        <v>149</v>
      </c>
      <c r="O1958" t="s">
        <v>634</v>
      </c>
      <c r="P1958">
        <v>98</v>
      </c>
      <c r="Q1958" t="s">
        <v>634</v>
      </c>
      <c r="R1958">
        <f>SUMIFS(Table2[number],Table2[Event],"Goal",Table2[H/U],"HOME",Table2[GameID],Table2[[#This Row],[GameID]],Table2[GameTime],"&lt;="&amp;Table2[[#This Row],[GameTime]])</f>
        <v>5</v>
      </c>
      <c r="S1958">
        <f>SUMIFS(Table2[number],Table2[Event],"Goal",Table2[H/U],"AWAY",Table2[GameID],Table2[[#This Row],[GameID]],Table2[GameTime],"&lt;="&amp;Table2[[#This Row],[GameTime]])</f>
        <v>5</v>
      </c>
      <c r="T1958" t="str">
        <f>IF(Table2[[#This Row],[Event]]="Goal",Table2[[#This Row],[Hscore]]&amp;"-"&amp;Table2[[#This Row],[Uscore]],"")</f>
        <v/>
      </c>
      <c r="U1958">
        <v>3676</v>
      </c>
      <c r="V1958" s="1">
        <f>Table2[[#This Row],[GameTime]]-(Table2[[#This Row],[period]]-1)*1200</f>
        <v>76</v>
      </c>
      <c r="W1958" s="1">
        <f>ROUNDDOWN(Table2[[#This Row],[Time]]/60,0)</f>
        <v>1</v>
      </c>
      <c r="X1958" s="1">
        <f>ROUNDDOWN((Table2[[#This Row],[Time]]/60-Table2[[#This Row],[Time2]])*60,0)</f>
        <v>16</v>
      </c>
      <c r="Y1958" s="1" t="str">
        <f>IF(Table2[[#This Row],[Time2]]&lt;10,0&amp;Table2[[#This Row],[Time2]],Table2[[#This Row],[Time2]])</f>
        <v>01</v>
      </c>
      <c r="Z1958" s="1">
        <f>IF(Table2[[#This Row],[Time3]]&lt;10,0&amp;Table2[[#This Row],[Time3]],Table2[[#This Row],[Time3]])</f>
        <v>16</v>
      </c>
      <c r="AA1958" s="2" t="str">
        <f>Table2[[#This Row],[Time4]]&amp;":"&amp;Table2[[#This Row],[Time5]]</f>
        <v>01:16</v>
      </c>
      <c r="AB1958" s="1" cm="1">
        <f t="array" ref="AB1958">IFERROR(IF(Table2[[#This Row],[code]]="","",_xlfn.IFS(AND(Table2[[#This Row],[code]]&lt;400,Table2[[#This Row],[code]]&lt;&gt;""),2,Table2[[#This Row],[code]]&gt;500,4)),"")</f>
        <v>2</v>
      </c>
      <c r="AC1958" s="1">
        <f>IF(Table2[[#This Row],[Event]]="Penalty",Table2[[#This Row],[number]],IF(Table2[[#This Row],[Event]]="Time-Out",401,""))</f>
        <v>212</v>
      </c>
      <c r="AD1958" s="1">
        <f>ROW(A1957)</f>
        <v>1957</v>
      </c>
      <c r="AE1958" s="1">
        <f>COUNTIFS(Table2[GameID],Table2[[#This Row],[GameID]],Table2[Column1],"&lt;="&amp;Table2[[#This Row],[Column1]])-1</f>
        <v>18</v>
      </c>
    </row>
    <row r="1959" spans="1:31" x14ac:dyDescent="0.45">
      <c r="A1959" t="s">
        <v>434</v>
      </c>
      <c r="B1959" t="str">
        <f>_xlfn.TEXTBEFORE(Table2[[#This Row],[Kamp]]," - ")</f>
        <v>Hvidovre Attack</v>
      </c>
      <c r="C1959" t="str">
        <f>_xlfn.TEXTAFTER(Table2[[#This Row],[Kamp]],"- ")</f>
        <v>Blackhawks</v>
      </c>
      <c r="D1959">
        <v>45017</v>
      </c>
      <c r="E1959">
        <v>69930</v>
      </c>
      <c r="F1959">
        <v>20222023</v>
      </c>
      <c r="G1959" t="s">
        <v>453</v>
      </c>
      <c r="H1959" t="s">
        <v>661</v>
      </c>
      <c r="I1959" t="s">
        <v>677</v>
      </c>
      <c r="J1959">
        <v>4</v>
      </c>
      <c r="K1959">
        <v>29505</v>
      </c>
      <c r="L1959">
        <v>1</v>
      </c>
      <c r="M1959" t="s">
        <v>630</v>
      </c>
      <c r="N1959" t="s">
        <v>147</v>
      </c>
      <c r="O1959" t="s">
        <v>334</v>
      </c>
      <c r="P1959">
        <v>92</v>
      </c>
      <c r="Q1959">
        <v>6</v>
      </c>
      <c r="R1959">
        <f>SUMIFS(Table2[number],Table2[Event],"Goal",Table2[H/U],"HOME",Table2[GameID],Table2[[#This Row],[GameID]],Table2[GameTime],"&lt;="&amp;Table2[[#This Row],[GameTime]])</f>
        <v>5</v>
      </c>
      <c r="S1959">
        <f>SUMIFS(Table2[number],Table2[Event],"Goal",Table2[H/U],"AWAY",Table2[GameID],Table2[[#This Row],[GameID]],Table2[GameTime],"&lt;="&amp;Table2[[#This Row],[GameTime]])</f>
        <v>6</v>
      </c>
      <c r="T1959" t="str">
        <f>IF(Table2[[#This Row],[Event]]="Goal",Table2[[#This Row],[Hscore]]&amp;"-"&amp;Table2[[#This Row],[Uscore]],"")</f>
        <v>5-6</v>
      </c>
      <c r="U1959">
        <v>4145</v>
      </c>
      <c r="V1959" s="1">
        <f>Table2[[#This Row],[GameTime]]-(Table2[[#This Row],[period]]-1)*1200</f>
        <v>545</v>
      </c>
      <c r="W1959" s="1">
        <f>ROUNDDOWN(Table2[[#This Row],[Time]]/60,0)</f>
        <v>9</v>
      </c>
      <c r="X1959" s="1">
        <f>ROUNDDOWN((Table2[[#This Row],[Time]]/60-Table2[[#This Row],[Time2]])*60,0)</f>
        <v>5</v>
      </c>
      <c r="Y1959" s="1" t="str">
        <f>IF(Table2[[#This Row],[Time2]]&lt;10,0&amp;Table2[[#This Row],[Time2]],Table2[[#This Row],[Time2]])</f>
        <v>09</v>
      </c>
      <c r="Z1959" s="1" t="str">
        <f>IF(Table2[[#This Row],[Time3]]&lt;10,0&amp;Table2[[#This Row],[Time3]],Table2[[#This Row],[Time3]])</f>
        <v>05</v>
      </c>
      <c r="AA1959" s="2" t="str">
        <f>Table2[[#This Row],[Time4]]&amp;":"&amp;Table2[[#This Row],[Time5]]</f>
        <v>09:05</v>
      </c>
      <c r="AB1959" s="1" t="str" cm="1">
        <f t="array" ref="AB1959">IFERROR(IF(Table2[[#This Row],[code]]="","",_xlfn.IFS(AND(Table2[[#This Row],[code]]&lt;400,Table2[[#This Row],[code]]&lt;&gt;""),2,Table2[[#This Row],[code]]&gt;500,4)),"")</f>
        <v/>
      </c>
      <c r="AC1959" s="1" t="str">
        <f>IF(Table2[[#This Row],[Event]]="Penalty",Table2[[#This Row],[number]],IF(Table2[[#This Row],[Event]]="Time-Out",401,""))</f>
        <v/>
      </c>
      <c r="AD1959" s="1">
        <f>ROW(A1958)</f>
        <v>1958</v>
      </c>
      <c r="AE1959" s="1">
        <f>COUNTIFS(Table2[GameID],Table2[[#This Row],[GameID]],Table2[Column1],"&lt;="&amp;Table2[[#This Row],[Column1]])-1</f>
        <v>19</v>
      </c>
    </row>
    <row r="1960" spans="1:31" x14ac:dyDescent="0.45">
      <c r="A1960" t="s">
        <v>444</v>
      </c>
      <c r="B1960" t="str">
        <f>_xlfn.TEXTBEFORE(Table2[[#This Row],[Kamp]]," - ")</f>
        <v>Benløse IF</v>
      </c>
      <c r="C1960" t="str">
        <f>_xlfn.TEXTAFTER(Table2[[#This Row],[Kamp]],"- ")</f>
        <v>Sunds Seahawks</v>
      </c>
      <c r="D1960">
        <v>45017</v>
      </c>
      <c r="E1960">
        <v>69931</v>
      </c>
      <c r="F1960">
        <v>20222023</v>
      </c>
      <c r="G1960" t="s">
        <v>453</v>
      </c>
      <c r="H1960" t="s">
        <v>658</v>
      </c>
      <c r="I1960" t="s">
        <v>678</v>
      </c>
      <c r="J1960">
        <v>1</v>
      </c>
      <c r="K1960">
        <v>29507</v>
      </c>
      <c r="L1960">
        <v>1</v>
      </c>
      <c r="M1960" t="s">
        <v>630</v>
      </c>
      <c r="N1960" t="s">
        <v>454</v>
      </c>
      <c r="O1960" t="s">
        <v>37</v>
      </c>
      <c r="P1960">
        <v>8</v>
      </c>
      <c r="Q1960">
        <v>90</v>
      </c>
      <c r="R1960">
        <f>SUMIFS(Table2[number],Table2[Event],"Goal",Table2[H/U],"HOME",Table2[GameID],Table2[[#This Row],[GameID]],Table2[GameTime],"&lt;="&amp;Table2[[#This Row],[GameTime]])</f>
        <v>1</v>
      </c>
      <c r="S1960">
        <f>SUMIFS(Table2[number],Table2[Event],"Goal",Table2[H/U],"AWAY",Table2[GameID],Table2[[#This Row],[GameID]],Table2[GameTime],"&lt;="&amp;Table2[[#This Row],[GameTime]])</f>
        <v>0</v>
      </c>
      <c r="T1960" t="str">
        <f>IF(Table2[[#This Row],[Event]]="Goal",Table2[[#This Row],[Hscore]]&amp;"-"&amp;Table2[[#This Row],[Uscore]],"")</f>
        <v>1-0</v>
      </c>
      <c r="U1960">
        <v>530</v>
      </c>
      <c r="V1960" s="1">
        <f>Table2[[#This Row],[GameTime]]-(Table2[[#This Row],[period]]-1)*1200</f>
        <v>530</v>
      </c>
      <c r="W1960" s="1">
        <f>ROUNDDOWN(Table2[[#This Row],[Time]]/60,0)</f>
        <v>8</v>
      </c>
      <c r="X1960" s="1">
        <f>ROUNDDOWN((Table2[[#This Row],[Time]]/60-Table2[[#This Row],[Time2]])*60,0)</f>
        <v>50</v>
      </c>
      <c r="Y1960" s="1" t="str">
        <f>IF(Table2[[#This Row],[Time2]]&lt;10,0&amp;Table2[[#This Row],[Time2]],Table2[[#This Row],[Time2]])</f>
        <v>08</v>
      </c>
      <c r="Z1960" s="1">
        <f>IF(Table2[[#This Row],[Time3]]&lt;10,0&amp;Table2[[#This Row],[Time3]],Table2[[#This Row],[Time3]])</f>
        <v>50</v>
      </c>
      <c r="AA1960" s="2" t="str">
        <f>Table2[[#This Row],[Time4]]&amp;":"&amp;Table2[[#This Row],[Time5]]</f>
        <v>08:50</v>
      </c>
      <c r="AB1960" s="1" t="str" cm="1">
        <f t="array" ref="AB1960">IFERROR(IF(Table2[[#This Row],[code]]="","",_xlfn.IFS(AND(Table2[[#This Row],[code]]&lt;400,Table2[[#This Row],[code]]&lt;&gt;""),2,Table2[[#This Row],[code]]&gt;500,4)),"")</f>
        <v/>
      </c>
      <c r="AC1960" s="1" t="str">
        <f>IF(Table2[[#This Row],[Event]]="Penalty",Table2[[#This Row],[number]],IF(Table2[[#This Row],[Event]]="Time-Out",401,""))</f>
        <v/>
      </c>
      <c r="AD1960" s="1">
        <f>ROW(A1959)</f>
        <v>1959</v>
      </c>
      <c r="AE1960" s="1">
        <f>COUNTIFS(Table2[GameID],Table2[[#This Row],[GameID]],Table2[Column1],"&lt;="&amp;Table2[[#This Row],[Column1]])-1</f>
        <v>0</v>
      </c>
    </row>
    <row r="1961" spans="1:31" x14ac:dyDescent="0.45">
      <c r="A1961" t="s">
        <v>444</v>
      </c>
      <c r="B1961" t="str">
        <f>_xlfn.TEXTBEFORE(Table2[[#This Row],[Kamp]]," - ")</f>
        <v>Benløse IF</v>
      </c>
      <c r="C1961" t="str">
        <f>_xlfn.TEXTAFTER(Table2[[#This Row],[Kamp]],"- ")</f>
        <v>Sunds Seahawks</v>
      </c>
      <c r="D1961">
        <v>45017</v>
      </c>
      <c r="E1961">
        <v>69931</v>
      </c>
      <c r="F1961">
        <v>20222023</v>
      </c>
      <c r="G1961" t="s">
        <v>453</v>
      </c>
      <c r="H1961" t="s">
        <v>668</v>
      </c>
      <c r="I1961" t="s">
        <v>677</v>
      </c>
      <c r="J1961">
        <v>1</v>
      </c>
      <c r="K1961">
        <v>29502</v>
      </c>
      <c r="L1961">
        <v>1</v>
      </c>
      <c r="M1961" t="s">
        <v>630</v>
      </c>
      <c r="N1961" t="s">
        <v>218</v>
      </c>
      <c r="O1961" t="s">
        <v>215</v>
      </c>
      <c r="P1961">
        <v>17</v>
      </c>
      <c r="Q1961">
        <v>9</v>
      </c>
      <c r="R1961">
        <f>SUMIFS(Table2[number],Table2[Event],"Goal",Table2[H/U],"HOME",Table2[GameID],Table2[[#This Row],[GameID]],Table2[GameTime],"&lt;="&amp;Table2[[#This Row],[GameTime]])</f>
        <v>1</v>
      </c>
      <c r="S1961">
        <f>SUMIFS(Table2[number],Table2[Event],"Goal",Table2[H/U],"AWAY",Table2[GameID],Table2[[#This Row],[GameID]],Table2[GameTime],"&lt;="&amp;Table2[[#This Row],[GameTime]])</f>
        <v>1</v>
      </c>
      <c r="T1961" t="str">
        <f>IF(Table2[[#This Row],[Event]]="Goal",Table2[[#This Row],[Hscore]]&amp;"-"&amp;Table2[[#This Row],[Uscore]],"")</f>
        <v>1-1</v>
      </c>
      <c r="U1961">
        <v>851</v>
      </c>
      <c r="V1961" s="1">
        <f>Table2[[#This Row],[GameTime]]-(Table2[[#This Row],[period]]-1)*1200</f>
        <v>851</v>
      </c>
      <c r="W1961" s="1">
        <f>ROUNDDOWN(Table2[[#This Row],[Time]]/60,0)</f>
        <v>14</v>
      </c>
      <c r="X1961" s="1">
        <f>ROUNDDOWN((Table2[[#This Row],[Time]]/60-Table2[[#This Row],[Time2]])*60,0)</f>
        <v>11</v>
      </c>
      <c r="Y1961" s="1">
        <f>IF(Table2[[#This Row],[Time2]]&lt;10,0&amp;Table2[[#This Row],[Time2]],Table2[[#This Row],[Time2]])</f>
        <v>14</v>
      </c>
      <c r="Z1961" s="1">
        <f>IF(Table2[[#This Row],[Time3]]&lt;10,0&amp;Table2[[#This Row],[Time3]],Table2[[#This Row],[Time3]])</f>
        <v>11</v>
      </c>
      <c r="AA1961" s="2" t="str">
        <f>Table2[[#This Row],[Time4]]&amp;":"&amp;Table2[[#This Row],[Time5]]</f>
        <v>14:11</v>
      </c>
      <c r="AB1961" s="1" t="str" cm="1">
        <f t="array" ref="AB1961">IFERROR(IF(Table2[[#This Row],[code]]="","",_xlfn.IFS(AND(Table2[[#This Row],[code]]&lt;400,Table2[[#This Row],[code]]&lt;&gt;""),2,Table2[[#This Row],[code]]&gt;500,4)),"")</f>
        <v/>
      </c>
      <c r="AC1961" s="1" t="str">
        <f>IF(Table2[[#This Row],[Event]]="Penalty",Table2[[#This Row],[number]],IF(Table2[[#This Row],[Event]]="Time-Out",401,""))</f>
        <v/>
      </c>
      <c r="AD1961" s="1">
        <f>ROW(A1960)</f>
        <v>1960</v>
      </c>
      <c r="AE1961" s="1">
        <f>COUNTIFS(Table2[GameID],Table2[[#This Row],[GameID]],Table2[Column1],"&lt;="&amp;Table2[[#This Row],[Column1]])-1</f>
        <v>1</v>
      </c>
    </row>
    <row r="1962" spans="1:31" x14ac:dyDescent="0.45">
      <c r="A1962" t="s">
        <v>444</v>
      </c>
      <c r="B1962" t="str">
        <f>_xlfn.TEXTBEFORE(Table2[[#This Row],[Kamp]]," - ")</f>
        <v>Benløse IF</v>
      </c>
      <c r="C1962" t="str">
        <f>_xlfn.TEXTAFTER(Table2[[#This Row],[Kamp]],"- ")</f>
        <v>Sunds Seahawks</v>
      </c>
      <c r="D1962">
        <v>45017</v>
      </c>
      <c r="E1962">
        <v>69931</v>
      </c>
      <c r="F1962">
        <v>20222023</v>
      </c>
      <c r="G1962" t="s">
        <v>453</v>
      </c>
      <c r="H1962" t="s">
        <v>668</v>
      </c>
      <c r="I1962" t="s">
        <v>677</v>
      </c>
      <c r="J1962">
        <v>1</v>
      </c>
      <c r="K1962">
        <v>29502</v>
      </c>
      <c r="L1962">
        <v>1</v>
      </c>
      <c r="M1962" t="s">
        <v>630</v>
      </c>
      <c r="N1962" t="s">
        <v>221</v>
      </c>
      <c r="O1962" t="s">
        <v>213</v>
      </c>
      <c r="P1962">
        <v>25</v>
      </c>
      <c r="Q1962">
        <v>5</v>
      </c>
      <c r="R1962">
        <f>SUMIFS(Table2[number],Table2[Event],"Goal",Table2[H/U],"HOME",Table2[GameID],Table2[[#This Row],[GameID]],Table2[GameTime],"&lt;="&amp;Table2[[#This Row],[GameTime]])</f>
        <v>1</v>
      </c>
      <c r="S1962">
        <f>SUMIFS(Table2[number],Table2[Event],"Goal",Table2[H/U],"AWAY",Table2[GameID],Table2[[#This Row],[GameID]],Table2[GameTime],"&lt;="&amp;Table2[[#This Row],[GameTime]])</f>
        <v>2</v>
      </c>
      <c r="T1962" t="str">
        <f>IF(Table2[[#This Row],[Event]]="Goal",Table2[[#This Row],[Hscore]]&amp;"-"&amp;Table2[[#This Row],[Uscore]],"")</f>
        <v>1-2</v>
      </c>
      <c r="U1962">
        <v>1030</v>
      </c>
      <c r="V1962" s="1">
        <f>Table2[[#This Row],[GameTime]]-(Table2[[#This Row],[period]]-1)*1200</f>
        <v>1030</v>
      </c>
      <c r="W1962" s="1">
        <f>ROUNDDOWN(Table2[[#This Row],[Time]]/60,0)</f>
        <v>17</v>
      </c>
      <c r="X1962" s="1">
        <f>ROUNDDOWN((Table2[[#This Row],[Time]]/60-Table2[[#This Row],[Time2]])*60,0)</f>
        <v>10</v>
      </c>
      <c r="Y1962" s="1">
        <f>IF(Table2[[#This Row],[Time2]]&lt;10,0&amp;Table2[[#This Row],[Time2]],Table2[[#This Row],[Time2]])</f>
        <v>17</v>
      </c>
      <c r="Z1962" s="1">
        <f>IF(Table2[[#This Row],[Time3]]&lt;10,0&amp;Table2[[#This Row],[Time3]],Table2[[#This Row],[Time3]])</f>
        <v>10</v>
      </c>
      <c r="AA1962" s="2" t="str">
        <f>Table2[[#This Row],[Time4]]&amp;":"&amp;Table2[[#This Row],[Time5]]</f>
        <v>17:10</v>
      </c>
      <c r="AB1962" s="1" t="str" cm="1">
        <f t="array" ref="AB1962">IFERROR(IF(Table2[[#This Row],[code]]="","",_xlfn.IFS(AND(Table2[[#This Row],[code]]&lt;400,Table2[[#This Row],[code]]&lt;&gt;""),2,Table2[[#This Row],[code]]&gt;500,4)),"")</f>
        <v/>
      </c>
      <c r="AC1962" s="1" t="str">
        <f>IF(Table2[[#This Row],[Event]]="Penalty",Table2[[#This Row],[number]],IF(Table2[[#This Row],[Event]]="Time-Out",401,""))</f>
        <v/>
      </c>
      <c r="AD1962" s="1">
        <f>ROW(A1961)</f>
        <v>1961</v>
      </c>
      <c r="AE1962" s="1">
        <f>COUNTIFS(Table2[GameID],Table2[[#This Row],[GameID]],Table2[Column1],"&lt;="&amp;Table2[[#This Row],[Column1]])-1</f>
        <v>2</v>
      </c>
    </row>
    <row r="1963" spans="1:31" x14ac:dyDescent="0.45">
      <c r="A1963" t="s">
        <v>444</v>
      </c>
      <c r="B1963" t="str">
        <f>_xlfn.TEXTBEFORE(Table2[[#This Row],[Kamp]]," - ")</f>
        <v>Benløse IF</v>
      </c>
      <c r="C1963" t="str">
        <f>_xlfn.TEXTAFTER(Table2[[#This Row],[Kamp]],"- ")</f>
        <v>Sunds Seahawks</v>
      </c>
      <c r="D1963">
        <v>45017</v>
      </c>
      <c r="E1963">
        <v>69931</v>
      </c>
      <c r="F1963">
        <v>20222023</v>
      </c>
      <c r="G1963" t="s">
        <v>453</v>
      </c>
      <c r="H1963" t="s">
        <v>658</v>
      </c>
      <c r="I1963" t="s">
        <v>678</v>
      </c>
      <c r="J1963">
        <v>1</v>
      </c>
      <c r="K1963">
        <v>29507</v>
      </c>
      <c r="L1963">
        <v>1</v>
      </c>
      <c r="M1963" t="s">
        <v>630</v>
      </c>
      <c r="N1963" t="s">
        <v>24</v>
      </c>
      <c r="O1963" t="s">
        <v>679</v>
      </c>
      <c r="P1963">
        <v>11</v>
      </c>
      <c r="Q1963">
        <v>56</v>
      </c>
      <c r="R1963">
        <f>SUMIFS(Table2[number],Table2[Event],"Goal",Table2[H/U],"HOME",Table2[GameID],Table2[[#This Row],[GameID]],Table2[GameTime],"&lt;="&amp;Table2[[#This Row],[GameTime]])</f>
        <v>2</v>
      </c>
      <c r="S1963">
        <f>SUMIFS(Table2[number],Table2[Event],"Goal",Table2[H/U],"AWAY",Table2[GameID],Table2[[#This Row],[GameID]],Table2[GameTime],"&lt;="&amp;Table2[[#This Row],[GameTime]])</f>
        <v>2</v>
      </c>
      <c r="T1963" t="str">
        <f>IF(Table2[[#This Row],[Event]]="Goal",Table2[[#This Row],[Hscore]]&amp;"-"&amp;Table2[[#This Row],[Uscore]],"")</f>
        <v>2-2</v>
      </c>
      <c r="U1963">
        <v>1108</v>
      </c>
      <c r="V1963" s="1">
        <f>Table2[[#This Row],[GameTime]]-(Table2[[#This Row],[period]]-1)*1200</f>
        <v>1108</v>
      </c>
      <c r="W1963" s="1">
        <f>ROUNDDOWN(Table2[[#This Row],[Time]]/60,0)</f>
        <v>18</v>
      </c>
      <c r="X1963" s="1">
        <f>ROUNDDOWN((Table2[[#This Row],[Time]]/60-Table2[[#This Row],[Time2]])*60,0)</f>
        <v>27</v>
      </c>
      <c r="Y1963" s="1">
        <f>IF(Table2[[#This Row],[Time2]]&lt;10,0&amp;Table2[[#This Row],[Time2]],Table2[[#This Row],[Time2]])</f>
        <v>18</v>
      </c>
      <c r="Z1963" s="1">
        <f>IF(Table2[[#This Row],[Time3]]&lt;10,0&amp;Table2[[#This Row],[Time3]],Table2[[#This Row],[Time3]])</f>
        <v>27</v>
      </c>
      <c r="AA1963" s="2" t="str">
        <f>Table2[[#This Row],[Time4]]&amp;":"&amp;Table2[[#This Row],[Time5]]</f>
        <v>18:27</v>
      </c>
      <c r="AB1963" s="1" t="str" cm="1">
        <f t="array" ref="AB1963">IFERROR(IF(Table2[[#This Row],[code]]="","",_xlfn.IFS(AND(Table2[[#This Row],[code]]&lt;400,Table2[[#This Row],[code]]&lt;&gt;""),2,Table2[[#This Row],[code]]&gt;500,4)),"")</f>
        <v/>
      </c>
      <c r="AC1963" s="1" t="str">
        <f>IF(Table2[[#This Row],[Event]]="Penalty",Table2[[#This Row],[number]],IF(Table2[[#This Row],[Event]]="Time-Out",401,""))</f>
        <v/>
      </c>
      <c r="AD1963" s="1">
        <f>ROW(A1962)</f>
        <v>1962</v>
      </c>
      <c r="AE1963" s="1">
        <f>COUNTIFS(Table2[GameID],Table2[[#This Row],[GameID]],Table2[Column1],"&lt;="&amp;Table2[[#This Row],[Column1]])-1</f>
        <v>3</v>
      </c>
    </row>
    <row r="1964" spans="1:31" x14ac:dyDescent="0.45">
      <c r="A1964" t="s">
        <v>444</v>
      </c>
      <c r="B1964" t="str">
        <f>_xlfn.TEXTBEFORE(Table2[[#This Row],[Kamp]]," - ")</f>
        <v>Benløse IF</v>
      </c>
      <c r="C1964" t="str">
        <f>_xlfn.TEXTAFTER(Table2[[#This Row],[Kamp]],"- ")</f>
        <v>Sunds Seahawks</v>
      </c>
      <c r="D1964">
        <v>45017</v>
      </c>
      <c r="E1964">
        <v>69931</v>
      </c>
      <c r="F1964">
        <v>20222023</v>
      </c>
      <c r="G1964" t="s">
        <v>453</v>
      </c>
      <c r="H1964" t="s">
        <v>668</v>
      </c>
      <c r="I1964" t="s">
        <v>677</v>
      </c>
      <c r="J1964">
        <v>2</v>
      </c>
      <c r="K1964">
        <v>29502</v>
      </c>
      <c r="L1964">
        <v>1</v>
      </c>
      <c r="M1964" t="s">
        <v>630</v>
      </c>
      <c r="N1964" t="s">
        <v>215</v>
      </c>
      <c r="O1964" t="s">
        <v>228</v>
      </c>
      <c r="P1964">
        <v>9</v>
      </c>
      <c r="Q1964">
        <v>77</v>
      </c>
      <c r="R1964">
        <f>SUMIFS(Table2[number],Table2[Event],"Goal",Table2[H/U],"HOME",Table2[GameID],Table2[[#This Row],[GameID]],Table2[GameTime],"&lt;="&amp;Table2[[#This Row],[GameTime]])</f>
        <v>2</v>
      </c>
      <c r="S1964">
        <f>SUMIFS(Table2[number],Table2[Event],"Goal",Table2[H/U],"AWAY",Table2[GameID],Table2[[#This Row],[GameID]],Table2[GameTime],"&lt;="&amp;Table2[[#This Row],[GameTime]])</f>
        <v>3</v>
      </c>
      <c r="T1964" t="str">
        <f>IF(Table2[[#This Row],[Event]]="Goal",Table2[[#This Row],[Hscore]]&amp;"-"&amp;Table2[[#This Row],[Uscore]],"")</f>
        <v>2-3</v>
      </c>
      <c r="U1964">
        <v>1223</v>
      </c>
      <c r="V1964" s="1">
        <f>Table2[[#This Row],[GameTime]]-(Table2[[#This Row],[period]]-1)*1200</f>
        <v>23</v>
      </c>
      <c r="W1964" s="1">
        <f>ROUNDDOWN(Table2[[#This Row],[Time]]/60,0)</f>
        <v>0</v>
      </c>
      <c r="X1964" s="1">
        <f>ROUNDDOWN((Table2[[#This Row],[Time]]/60-Table2[[#This Row],[Time2]])*60,0)</f>
        <v>23</v>
      </c>
      <c r="Y1964" s="1" t="str">
        <f>IF(Table2[[#This Row],[Time2]]&lt;10,0&amp;Table2[[#This Row],[Time2]],Table2[[#This Row],[Time2]])</f>
        <v>00</v>
      </c>
      <c r="Z1964" s="1">
        <f>IF(Table2[[#This Row],[Time3]]&lt;10,0&amp;Table2[[#This Row],[Time3]],Table2[[#This Row],[Time3]])</f>
        <v>23</v>
      </c>
      <c r="AA1964" s="2" t="str">
        <f>Table2[[#This Row],[Time4]]&amp;":"&amp;Table2[[#This Row],[Time5]]</f>
        <v>00:23</v>
      </c>
      <c r="AB1964" s="1" t="str" cm="1">
        <f t="array" ref="AB1964">IFERROR(IF(Table2[[#This Row],[code]]="","",_xlfn.IFS(AND(Table2[[#This Row],[code]]&lt;400,Table2[[#This Row],[code]]&lt;&gt;""),2,Table2[[#This Row],[code]]&gt;500,4)),"")</f>
        <v/>
      </c>
      <c r="AC1964" s="1" t="str">
        <f>IF(Table2[[#This Row],[Event]]="Penalty",Table2[[#This Row],[number]],IF(Table2[[#This Row],[Event]]="Time-Out",401,""))</f>
        <v/>
      </c>
      <c r="AD1964" s="1">
        <f>ROW(A1963)</f>
        <v>1963</v>
      </c>
      <c r="AE1964" s="1">
        <f>COUNTIFS(Table2[GameID],Table2[[#This Row],[GameID]],Table2[Column1],"&lt;="&amp;Table2[[#This Row],[Column1]])-1</f>
        <v>4</v>
      </c>
    </row>
    <row r="1965" spans="1:31" x14ac:dyDescent="0.45">
      <c r="A1965" t="s">
        <v>444</v>
      </c>
      <c r="B1965" t="str">
        <f>_xlfn.TEXTBEFORE(Table2[[#This Row],[Kamp]]," - ")</f>
        <v>Benløse IF</v>
      </c>
      <c r="C1965" t="str">
        <f>_xlfn.TEXTAFTER(Table2[[#This Row],[Kamp]],"- ")</f>
        <v>Sunds Seahawks</v>
      </c>
      <c r="D1965">
        <v>45017</v>
      </c>
      <c r="E1965">
        <v>69931</v>
      </c>
      <c r="F1965">
        <v>20222023</v>
      </c>
      <c r="G1965" t="s">
        <v>453</v>
      </c>
      <c r="H1965" t="s">
        <v>668</v>
      </c>
      <c r="I1965" t="s">
        <v>677</v>
      </c>
      <c r="J1965">
        <v>2</v>
      </c>
      <c r="K1965">
        <v>29502</v>
      </c>
      <c r="L1965">
        <v>1</v>
      </c>
      <c r="M1965" t="s">
        <v>630</v>
      </c>
      <c r="N1965" t="s">
        <v>231</v>
      </c>
      <c r="O1965" t="s">
        <v>634</v>
      </c>
      <c r="P1965">
        <v>97</v>
      </c>
      <c r="Q1965" t="s">
        <v>634</v>
      </c>
      <c r="R1965">
        <f>SUMIFS(Table2[number],Table2[Event],"Goal",Table2[H/U],"HOME",Table2[GameID],Table2[[#This Row],[GameID]],Table2[GameTime],"&lt;="&amp;Table2[[#This Row],[GameTime]])</f>
        <v>2</v>
      </c>
      <c r="S1965">
        <f>SUMIFS(Table2[number],Table2[Event],"Goal",Table2[H/U],"AWAY",Table2[GameID],Table2[[#This Row],[GameID]],Table2[GameTime],"&lt;="&amp;Table2[[#This Row],[GameTime]])</f>
        <v>4</v>
      </c>
      <c r="T1965" t="str">
        <f>IF(Table2[[#This Row],[Event]]="Goal",Table2[[#This Row],[Hscore]]&amp;"-"&amp;Table2[[#This Row],[Uscore]],"")</f>
        <v>2-4</v>
      </c>
      <c r="U1965">
        <v>1478</v>
      </c>
      <c r="V1965" s="1">
        <f>Table2[[#This Row],[GameTime]]-(Table2[[#This Row],[period]]-1)*1200</f>
        <v>278</v>
      </c>
      <c r="W1965" s="1">
        <f>ROUNDDOWN(Table2[[#This Row],[Time]]/60,0)</f>
        <v>4</v>
      </c>
      <c r="X1965" s="1">
        <f>ROUNDDOWN((Table2[[#This Row],[Time]]/60-Table2[[#This Row],[Time2]])*60,0)</f>
        <v>38</v>
      </c>
      <c r="Y1965" s="1" t="str">
        <f>IF(Table2[[#This Row],[Time2]]&lt;10,0&amp;Table2[[#This Row],[Time2]],Table2[[#This Row],[Time2]])</f>
        <v>04</v>
      </c>
      <c r="Z1965" s="1">
        <f>IF(Table2[[#This Row],[Time3]]&lt;10,0&amp;Table2[[#This Row],[Time3]],Table2[[#This Row],[Time3]])</f>
        <v>38</v>
      </c>
      <c r="AA1965" s="2" t="str">
        <f>Table2[[#This Row],[Time4]]&amp;":"&amp;Table2[[#This Row],[Time5]]</f>
        <v>04:38</v>
      </c>
      <c r="AB1965" s="1" t="str" cm="1">
        <f t="array" ref="AB1965">IFERROR(IF(Table2[[#This Row],[code]]="","",_xlfn.IFS(AND(Table2[[#This Row],[code]]&lt;400,Table2[[#This Row],[code]]&lt;&gt;""),2,Table2[[#This Row],[code]]&gt;500,4)),"")</f>
        <v/>
      </c>
      <c r="AC1965" s="1" t="str">
        <f>IF(Table2[[#This Row],[Event]]="Penalty",Table2[[#This Row],[number]],IF(Table2[[#This Row],[Event]]="Time-Out",401,""))</f>
        <v/>
      </c>
      <c r="AD1965" s="1">
        <f>ROW(A1964)</f>
        <v>1964</v>
      </c>
      <c r="AE1965" s="1">
        <f>COUNTIFS(Table2[GameID],Table2[[#This Row],[GameID]],Table2[Column1],"&lt;="&amp;Table2[[#This Row],[Column1]])-1</f>
        <v>5</v>
      </c>
    </row>
    <row r="1966" spans="1:31" x14ac:dyDescent="0.45">
      <c r="A1966" t="s">
        <v>444</v>
      </c>
      <c r="B1966" t="str">
        <f>_xlfn.TEXTBEFORE(Table2[[#This Row],[Kamp]]," - ")</f>
        <v>Benløse IF</v>
      </c>
      <c r="C1966" t="str">
        <f>_xlfn.TEXTAFTER(Table2[[#This Row],[Kamp]],"- ")</f>
        <v>Sunds Seahawks</v>
      </c>
      <c r="D1966">
        <v>45017</v>
      </c>
      <c r="E1966">
        <v>69931</v>
      </c>
      <c r="F1966">
        <v>20222023</v>
      </c>
      <c r="G1966" t="s">
        <v>453</v>
      </c>
      <c r="H1966" t="s">
        <v>668</v>
      </c>
      <c r="I1966" t="s">
        <v>677</v>
      </c>
      <c r="J1966">
        <v>2</v>
      </c>
      <c r="K1966">
        <v>29502</v>
      </c>
      <c r="L1966">
        <v>1</v>
      </c>
      <c r="M1966" t="s">
        <v>630</v>
      </c>
      <c r="N1966" t="s">
        <v>230</v>
      </c>
      <c r="O1966" t="s">
        <v>218</v>
      </c>
      <c r="P1966">
        <v>61</v>
      </c>
      <c r="Q1966">
        <v>17</v>
      </c>
      <c r="R1966">
        <f>SUMIFS(Table2[number],Table2[Event],"Goal",Table2[H/U],"HOME",Table2[GameID],Table2[[#This Row],[GameID]],Table2[GameTime],"&lt;="&amp;Table2[[#This Row],[GameTime]])</f>
        <v>2</v>
      </c>
      <c r="S1966">
        <f>SUMIFS(Table2[number],Table2[Event],"Goal",Table2[H/U],"AWAY",Table2[GameID],Table2[[#This Row],[GameID]],Table2[GameTime],"&lt;="&amp;Table2[[#This Row],[GameTime]])</f>
        <v>5</v>
      </c>
      <c r="T1966" t="str">
        <f>IF(Table2[[#This Row],[Event]]="Goal",Table2[[#This Row],[Hscore]]&amp;"-"&amp;Table2[[#This Row],[Uscore]],"")</f>
        <v>2-5</v>
      </c>
      <c r="U1966">
        <v>1588</v>
      </c>
      <c r="V1966" s="1">
        <f>Table2[[#This Row],[GameTime]]-(Table2[[#This Row],[period]]-1)*1200</f>
        <v>388</v>
      </c>
      <c r="W1966" s="1">
        <f>ROUNDDOWN(Table2[[#This Row],[Time]]/60,0)</f>
        <v>6</v>
      </c>
      <c r="X1966" s="1">
        <f>ROUNDDOWN((Table2[[#This Row],[Time]]/60-Table2[[#This Row],[Time2]])*60,0)</f>
        <v>28</v>
      </c>
      <c r="Y1966" s="1" t="str">
        <f>IF(Table2[[#This Row],[Time2]]&lt;10,0&amp;Table2[[#This Row],[Time2]],Table2[[#This Row],[Time2]])</f>
        <v>06</v>
      </c>
      <c r="Z1966" s="1">
        <f>IF(Table2[[#This Row],[Time3]]&lt;10,0&amp;Table2[[#This Row],[Time3]],Table2[[#This Row],[Time3]])</f>
        <v>28</v>
      </c>
      <c r="AA1966" s="2" t="str">
        <f>Table2[[#This Row],[Time4]]&amp;":"&amp;Table2[[#This Row],[Time5]]</f>
        <v>06:28</v>
      </c>
      <c r="AB1966" s="1" t="str" cm="1">
        <f t="array" ref="AB1966">IFERROR(IF(Table2[[#This Row],[code]]="","",_xlfn.IFS(AND(Table2[[#This Row],[code]]&lt;400,Table2[[#This Row],[code]]&lt;&gt;""),2,Table2[[#This Row],[code]]&gt;500,4)),"")</f>
        <v/>
      </c>
      <c r="AC1966" s="1" t="str">
        <f>IF(Table2[[#This Row],[Event]]="Penalty",Table2[[#This Row],[number]],IF(Table2[[#This Row],[Event]]="Time-Out",401,""))</f>
        <v/>
      </c>
      <c r="AD1966" s="1">
        <f>ROW(A1965)</f>
        <v>1965</v>
      </c>
      <c r="AE1966" s="1">
        <f>COUNTIFS(Table2[GameID],Table2[[#This Row],[GameID]],Table2[Column1],"&lt;="&amp;Table2[[#This Row],[Column1]])-1</f>
        <v>6</v>
      </c>
    </row>
    <row r="1967" spans="1:31" x14ac:dyDescent="0.45">
      <c r="A1967" t="s">
        <v>444</v>
      </c>
      <c r="B1967" t="str">
        <f>_xlfn.TEXTBEFORE(Table2[[#This Row],[Kamp]]," - ")</f>
        <v>Benløse IF</v>
      </c>
      <c r="C1967" t="str">
        <f>_xlfn.TEXTAFTER(Table2[[#This Row],[Kamp]],"- ")</f>
        <v>Sunds Seahawks</v>
      </c>
      <c r="D1967">
        <v>45017</v>
      </c>
      <c r="E1967">
        <v>69931</v>
      </c>
      <c r="F1967">
        <v>20222023</v>
      </c>
      <c r="G1967" t="s">
        <v>453</v>
      </c>
      <c r="H1967" t="s">
        <v>668</v>
      </c>
      <c r="I1967" t="s">
        <v>677</v>
      </c>
      <c r="J1967">
        <v>2</v>
      </c>
      <c r="K1967">
        <v>29502</v>
      </c>
      <c r="L1967">
        <v>1</v>
      </c>
      <c r="M1967" t="s">
        <v>630</v>
      </c>
      <c r="N1967" t="s">
        <v>216</v>
      </c>
      <c r="O1967" t="s">
        <v>230</v>
      </c>
      <c r="P1967">
        <v>14</v>
      </c>
      <c r="Q1967">
        <v>61</v>
      </c>
      <c r="R1967">
        <f>SUMIFS(Table2[number],Table2[Event],"Goal",Table2[H/U],"HOME",Table2[GameID],Table2[[#This Row],[GameID]],Table2[GameTime],"&lt;="&amp;Table2[[#This Row],[GameTime]])</f>
        <v>2</v>
      </c>
      <c r="S1967">
        <f>SUMIFS(Table2[number],Table2[Event],"Goal",Table2[H/U],"AWAY",Table2[GameID],Table2[[#This Row],[GameID]],Table2[GameTime],"&lt;="&amp;Table2[[#This Row],[GameTime]])</f>
        <v>6</v>
      </c>
      <c r="T1967" t="str">
        <f>IF(Table2[[#This Row],[Event]]="Goal",Table2[[#This Row],[Hscore]]&amp;"-"&amp;Table2[[#This Row],[Uscore]],"")</f>
        <v>2-6</v>
      </c>
      <c r="U1967">
        <v>1912</v>
      </c>
      <c r="V1967" s="1">
        <f>Table2[[#This Row],[GameTime]]-(Table2[[#This Row],[period]]-1)*1200</f>
        <v>712</v>
      </c>
      <c r="W1967" s="1">
        <f>ROUNDDOWN(Table2[[#This Row],[Time]]/60,0)</f>
        <v>11</v>
      </c>
      <c r="X1967" s="1">
        <f>ROUNDDOWN((Table2[[#This Row],[Time]]/60-Table2[[#This Row],[Time2]])*60,0)</f>
        <v>52</v>
      </c>
      <c r="Y1967" s="1">
        <f>IF(Table2[[#This Row],[Time2]]&lt;10,0&amp;Table2[[#This Row],[Time2]],Table2[[#This Row],[Time2]])</f>
        <v>11</v>
      </c>
      <c r="Z1967" s="1">
        <f>IF(Table2[[#This Row],[Time3]]&lt;10,0&amp;Table2[[#This Row],[Time3]],Table2[[#This Row],[Time3]])</f>
        <v>52</v>
      </c>
      <c r="AA1967" s="2" t="str">
        <f>Table2[[#This Row],[Time4]]&amp;":"&amp;Table2[[#This Row],[Time5]]</f>
        <v>11:52</v>
      </c>
      <c r="AB1967" s="1" t="str" cm="1">
        <f t="array" ref="AB1967">IFERROR(IF(Table2[[#This Row],[code]]="","",_xlfn.IFS(AND(Table2[[#This Row],[code]]&lt;400,Table2[[#This Row],[code]]&lt;&gt;""),2,Table2[[#This Row],[code]]&gt;500,4)),"")</f>
        <v/>
      </c>
      <c r="AC1967" s="1" t="str">
        <f>IF(Table2[[#This Row],[Event]]="Penalty",Table2[[#This Row],[number]],IF(Table2[[#This Row],[Event]]="Time-Out",401,""))</f>
        <v/>
      </c>
      <c r="AD1967" s="1">
        <f>ROW(A1966)</f>
        <v>1966</v>
      </c>
      <c r="AE1967" s="1">
        <f>COUNTIFS(Table2[GameID],Table2[[#This Row],[GameID]],Table2[Column1],"&lt;="&amp;Table2[[#This Row],[Column1]])-1</f>
        <v>7</v>
      </c>
    </row>
    <row r="1968" spans="1:31" x14ac:dyDescent="0.45">
      <c r="A1968" t="s">
        <v>444</v>
      </c>
      <c r="B1968" t="str">
        <f>_xlfn.TEXTBEFORE(Table2[[#This Row],[Kamp]]," - ")</f>
        <v>Benløse IF</v>
      </c>
      <c r="C1968" t="str">
        <f>_xlfn.TEXTAFTER(Table2[[#This Row],[Kamp]],"- ")</f>
        <v>Sunds Seahawks</v>
      </c>
      <c r="D1968">
        <v>45017</v>
      </c>
      <c r="E1968">
        <v>69931</v>
      </c>
      <c r="F1968">
        <v>20222023</v>
      </c>
      <c r="G1968" t="s">
        <v>453</v>
      </c>
      <c r="H1968" t="s">
        <v>668</v>
      </c>
      <c r="I1968" t="s">
        <v>677</v>
      </c>
      <c r="J1968">
        <v>2</v>
      </c>
      <c r="K1968">
        <v>29502</v>
      </c>
      <c r="L1968">
        <v>201</v>
      </c>
      <c r="M1968" t="s">
        <v>631</v>
      </c>
      <c r="N1968" t="s">
        <v>215</v>
      </c>
      <c r="O1968" t="s">
        <v>634</v>
      </c>
      <c r="P1968">
        <v>9</v>
      </c>
      <c r="Q1968" t="s">
        <v>634</v>
      </c>
      <c r="R1968">
        <f>SUMIFS(Table2[number],Table2[Event],"Goal",Table2[H/U],"HOME",Table2[GameID],Table2[[#This Row],[GameID]],Table2[GameTime],"&lt;="&amp;Table2[[#This Row],[GameTime]])</f>
        <v>2</v>
      </c>
      <c r="S1968">
        <f>SUMIFS(Table2[number],Table2[Event],"Goal",Table2[H/U],"AWAY",Table2[GameID],Table2[[#This Row],[GameID]],Table2[GameTime],"&lt;="&amp;Table2[[#This Row],[GameTime]])</f>
        <v>6</v>
      </c>
      <c r="T1968" t="str">
        <f>IF(Table2[[#This Row],[Event]]="Goal",Table2[[#This Row],[Hscore]]&amp;"-"&amp;Table2[[#This Row],[Uscore]],"")</f>
        <v/>
      </c>
      <c r="U1968">
        <v>1995</v>
      </c>
      <c r="V1968" s="1">
        <f>Table2[[#This Row],[GameTime]]-(Table2[[#This Row],[period]]-1)*1200</f>
        <v>795</v>
      </c>
      <c r="W1968" s="1">
        <f>ROUNDDOWN(Table2[[#This Row],[Time]]/60,0)</f>
        <v>13</v>
      </c>
      <c r="X1968" s="1">
        <f>ROUNDDOWN((Table2[[#This Row],[Time]]/60-Table2[[#This Row],[Time2]])*60,0)</f>
        <v>15</v>
      </c>
      <c r="Y1968" s="1">
        <f>IF(Table2[[#This Row],[Time2]]&lt;10,0&amp;Table2[[#This Row],[Time2]],Table2[[#This Row],[Time2]])</f>
        <v>13</v>
      </c>
      <c r="Z1968" s="1">
        <f>IF(Table2[[#This Row],[Time3]]&lt;10,0&amp;Table2[[#This Row],[Time3]],Table2[[#This Row],[Time3]])</f>
        <v>15</v>
      </c>
      <c r="AA1968" s="2" t="str">
        <f>Table2[[#This Row],[Time4]]&amp;":"&amp;Table2[[#This Row],[Time5]]</f>
        <v>13:15</v>
      </c>
      <c r="AB1968" s="1" cm="1">
        <f t="array" ref="AB1968">IFERROR(IF(Table2[[#This Row],[code]]="","",_xlfn.IFS(AND(Table2[[#This Row],[code]]&lt;400,Table2[[#This Row],[code]]&lt;&gt;""),2,Table2[[#This Row],[code]]&gt;500,4)),"")</f>
        <v>2</v>
      </c>
      <c r="AC1968" s="1">
        <f>IF(Table2[[#This Row],[Event]]="Penalty",Table2[[#This Row],[number]],IF(Table2[[#This Row],[Event]]="Time-Out",401,""))</f>
        <v>201</v>
      </c>
      <c r="AD1968" s="1">
        <f>ROW(A1967)</f>
        <v>1967</v>
      </c>
      <c r="AE1968" s="1">
        <f>COUNTIFS(Table2[GameID],Table2[[#This Row],[GameID]],Table2[Column1],"&lt;="&amp;Table2[[#This Row],[Column1]])-1</f>
        <v>8</v>
      </c>
    </row>
    <row r="1969" spans="1:31" x14ac:dyDescent="0.45">
      <c r="A1969" t="s">
        <v>444</v>
      </c>
      <c r="B1969" t="str">
        <f>_xlfn.TEXTBEFORE(Table2[[#This Row],[Kamp]]," - ")</f>
        <v>Benløse IF</v>
      </c>
      <c r="C1969" t="str">
        <f>_xlfn.TEXTAFTER(Table2[[#This Row],[Kamp]],"- ")</f>
        <v>Sunds Seahawks</v>
      </c>
      <c r="D1969">
        <v>45017</v>
      </c>
      <c r="E1969">
        <v>69931</v>
      </c>
      <c r="F1969">
        <v>20222023</v>
      </c>
      <c r="G1969" t="s">
        <v>453</v>
      </c>
      <c r="H1969" t="s">
        <v>658</v>
      </c>
      <c r="I1969" t="s">
        <v>678</v>
      </c>
      <c r="J1969">
        <v>2</v>
      </c>
      <c r="K1969">
        <v>29507</v>
      </c>
      <c r="L1969">
        <v>1</v>
      </c>
      <c r="M1969" t="s">
        <v>630</v>
      </c>
      <c r="N1969" t="s">
        <v>645</v>
      </c>
      <c r="O1969" t="s">
        <v>634</v>
      </c>
      <c r="P1969">
        <v>36</v>
      </c>
      <c r="Q1969" t="s">
        <v>634</v>
      </c>
      <c r="R1969">
        <f>SUMIFS(Table2[number],Table2[Event],"Goal",Table2[H/U],"HOME",Table2[GameID],Table2[[#This Row],[GameID]],Table2[GameTime],"&lt;="&amp;Table2[[#This Row],[GameTime]])</f>
        <v>3</v>
      </c>
      <c r="S1969">
        <f>SUMIFS(Table2[number],Table2[Event],"Goal",Table2[H/U],"AWAY",Table2[GameID],Table2[[#This Row],[GameID]],Table2[GameTime],"&lt;="&amp;Table2[[#This Row],[GameTime]])</f>
        <v>6</v>
      </c>
      <c r="T1969" t="str">
        <f>IF(Table2[[#This Row],[Event]]="Goal",Table2[[#This Row],[Hscore]]&amp;"-"&amp;Table2[[#This Row],[Uscore]],"")</f>
        <v>3-6</v>
      </c>
      <c r="U1969">
        <v>2063</v>
      </c>
      <c r="V1969" s="1">
        <f>Table2[[#This Row],[GameTime]]-(Table2[[#This Row],[period]]-1)*1200</f>
        <v>863</v>
      </c>
      <c r="W1969" s="1">
        <f>ROUNDDOWN(Table2[[#This Row],[Time]]/60,0)</f>
        <v>14</v>
      </c>
      <c r="X1969" s="1">
        <f>ROUNDDOWN((Table2[[#This Row],[Time]]/60-Table2[[#This Row],[Time2]])*60,0)</f>
        <v>23</v>
      </c>
      <c r="Y1969" s="1">
        <f>IF(Table2[[#This Row],[Time2]]&lt;10,0&amp;Table2[[#This Row],[Time2]],Table2[[#This Row],[Time2]])</f>
        <v>14</v>
      </c>
      <c r="Z1969" s="1">
        <f>IF(Table2[[#This Row],[Time3]]&lt;10,0&amp;Table2[[#This Row],[Time3]],Table2[[#This Row],[Time3]])</f>
        <v>23</v>
      </c>
      <c r="AA1969" s="2" t="str">
        <f>Table2[[#This Row],[Time4]]&amp;":"&amp;Table2[[#This Row],[Time5]]</f>
        <v>14:23</v>
      </c>
      <c r="AB1969" s="1" t="str" cm="1">
        <f t="array" ref="AB1969">IFERROR(IF(Table2[[#This Row],[code]]="","",_xlfn.IFS(AND(Table2[[#This Row],[code]]&lt;400,Table2[[#This Row],[code]]&lt;&gt;""),2,Table2[[#This Row],[code]]&gt;500,4)),"")</f>
        <v/>
      </c>
      <c r="AC1969" s="1" t="str">
        <f>IF(Table2[[#This Row],[Event]]="Penalty",Table2[[#This Row],[number]],IF(Table2[[#This Row],[Event]]="Time-Out",401,""))</f>
        <v/>
      </c>
      <c r="AD1969" s="1">
        <f>ROW(A1968)</f>
        <v>1968</v>
      </c>
      <c r="AE1969" s="1">
        <f>COUNTIFS(Table2[GameID],Table2[[#This Row],[GameID]],Table2[Column1],"&lt;="&amp;Table2[[#This Row],[Column1]])-1</f>
        <v>9</v>
      </c>
    </row>
    <row r="1970" spans="1:31" x14ac:dyDescent="0.45">
      <c r="A1970" t="s">
        <v>444</v>
      </c>
      <c r="B1970" t="str">
        <f>_xlfn.TEXTBEFORE(Table2[[#This Row],[Kamp]]," - ")</f>
        <v>Benløse IF</v>
      </c>
      <c r="C1970" t="str">
        <f>_xlfn.TEXTAFTER(Table2[[#This Row],[Kamp]],"- ")</f>
        <v>Sunds Seahawks</v>
      </c>
      <c r="D1970">
        <v>45017</v>
      </c>
      <c r="E1970">
        <v>69931</v>
      </c>
      <c r="F1970">
        <v>20222023</v>
      </c>
      <c r="G1970" t="s">
        <v>453</v>
      </c>
      <c r="H1970" t="s">
        <v>668</v>
      </c>
      <c r="I1970" t="s">
        <v>677</v>
      </c>
      <c r="J1970">
        <v>3</v>
      </c>
      <c r="K1970">
        <v>29502</v>
      </c>
      <c r="L1970">
        <v>1</v>
      </c>
      <c r="M1970" t="s">
        <v>630</v>
      </c>
      <c r="N1970" t="s">
        <v>215</v>
      </c>
      <c r="O1970" t="s">
        <v>219</v>
      </c>
      <c r="P1970">
        <v>9</v>
      </c>
      <c r="Q1970">
        <v>23</v>
      </c>
      <c r="R1970">
        <f>SUMIFS(Table2[number],Table2[Event],"Goal",Table2[H/U],"HOME",Table2[GameID],Table2[[#This Row],[GameID]],Table2[GameTime],"&lt;="&amp;Table2[[#This Row],[GameTime]])</f>
        <v>3</v>
      </c>
      <c r="S1970">
        <f>SUMIFS(Table2[number],Table2[Event],"Goal",Table2[H/U],"AWAY",Table2[GameID],Table2[[#This Row],[GameID]],Table2[GameTime],"&lt;="&amp;Table2[[#This Row],[GameTime]])</f>
        <v>7</v>
      </c>
      <c r="T1970" t="str">
        <f>IF(Table2[[#This Row],[Event]]="Goal",Table2[[#This Row],[Hscore]]&amp;"-"&amp;Table2[[#This Row],[Uscore]],"")</f>
        <v>3-7</v>
      </c>
      <c r="U1970">
        <v>2488</v>
      </c>
      <c r="V1970" s="1">
        <f>Table2[[#This Row],[GameTime]]-(Table2[[#This Row],[period]]-1)*1200</f>
        <v>88</v>
      </c>
      <c r="W1970" s="1">
        <f>ROUNDDOWN(Table2[[#This Row],[Time]]/60,0)</f>
        <v>1</v>
      </c>
      <c r="X1970" s="1">
        <f>ROUNDDOWN((Table2[[#This Row],[Time]]/60-Table2[[#This Row],[Time2]])*60,0)</f>
        <v>28</v>
      </c>
      <c r="Y1970" s="1" t="str">
        <f>IF(Table2[[#This Row],[Time2]]&lt;10,0&amp;Table2[[#This Row],[Time2]],Table2[[#This Row],[Time2]])</f>
        <v>01</v>
      </c>
      <c r="Z1970" s="1">
        <f>IF(Table2[[#This Row],[Time3]]&lt;10,0&amp;Table2[[#This Row],[Time3]],Table2[[#This Row],[Time3]])</f>
        <v>28</v>
      </c>
      <c r="AA1970" s="2" t="str">
        <f>Table2[[#This Row],[Time4]]&amp;":"&amp;Table2[[#This Row],[Time5]]</f>
        <v>01:28</v>
      </c>
      <c r="AB1970" s="1" t="str" cm="1">
        <f t="array" ref="AB1970">IFERROR(IF(Table2[[#This Row],[code]]="","",_xlfn.IFS(AND(Table2[[#This Row],[code]]&lt;400,Table2[[#This Row],[code]]&lt;&gt;""),2,Table2[[#This Row],[code]]&gt;500,4)),"")</f>
        <v/>
      </c>
      <c r="AC1970" s="1" t="str">
        <f>IF(Table2[[#This Row],[Event]]="Penalty",Table2[[#This Row],[number]],IF(Table2[[#This Row],[Event]]="Time-Out",401,""))</f>
        <v/>
      </c>
      <c r="AD1970" s="1">
        <f>ROW(A1969)</f>
        <v>1969</v>
      </c>
      <c r="AE1970" s="1">
        <f>COUNTIFS(Table2[GameID],Table2[[#This Row],[GameID]],Table2[Column1],"&lt;="&amp;Table2[[#This Row],[Column1]])-1</f>
        <v>10</v>
      </c>
    </row>
    <row r="1971" spans="1:31" x14ac:dyDescent="0.45">
      <c r="A1971" t="s">
        <v>444</v>
      </c>
      <c r="B1971" t="str">
        <f>_xlfn.TEXTBEFORE(Table2[[#This Row],[Kamp]]," - ")</f>
        <v>Benløse IF</v>
      </c>
      <c r="C1971" t="str">
        <f>_xlfn.TEXTAFTER(Table2[[#This Row],[Kamp]],"- ")</f>
        <v>Sunds Seahawks</v>
      </c>
      <c r="D1971">
        <v>45017</v>
      </c>
      <c r="E1971">
        <v>69931</v>
      </c>
      <c r="F1971">
        <v>20222023</v>
      </c>
      <c r="G1971" t="s">
        <v>453</v>
      </c>
      <c r="H1971" t="s">
        <v>658</v>
      </c>
      <c r="I1971" t="s">
        <v>678</v>
      </c>
      <c r="J1971">
        <v>3</v>
      </c>
      <c r="K1971">
        <v>29507</v>
      </c>
      <c r="L1971">
        <v>0</v>
      </c>
      <c r="M1971" t="s">
        <v>631</v>
      </c>
      <c r="N1971" t="s">
        <v>192</v>
      </c>
      <c r="O1971" t="s">
        <v>634</v>
      </c>
      <c r="P1971">
        <v>32</v>
      </c>
      <c r="Q1971" t="s">
        <v>634</v>
      </c>
      <c r="R1971">
        <f>SUMIFS(Table2[number],Table2[Event],"Goal",Table2[H/U],"HOME",Table2[GameID],Table2[[#This Row],[GameID]],Table2[GameTime],"&lt;="&amp;Table2[[#This Row],[GameTime]])</f>
        <v>3</v>
      </c>
      <c r="S1971">
        <f>SUMIFS(Table2[number],Table2[Event],"Goal",Table2[H/U],"AWAY",Table2[GameID],Table2[[#This Row],[GameID]],Table2[GameTime],"&lt;="&amp;Table2[[#This Row],[GameTime]])</f>
        <v>7</v>
      </c>
      <c r="T1971" t="str">
        <f>IF(Table2[[#This Row],[Event]]="Goal",Table2[[#This Row],[Hscore]]&amp;"-"&amp;Table2[[#This Row],[Uscore]],"")</f>
        <v/>
      </c>
      <c r="U1971">
        <v>2570</v>
      </c>
      <c r="V1971" s="1">
        <f>Table2[[#This Row],[GameTime]]-(Table2[[#This Row],[period]]-1)*1200</f>
        <v>170</v>
      </c>
      <c r="W1971" s="1">
        <f>ROUNDDOWN(Table2[[#This Row],[Time]]/60,0)</f>
        <v>2</v>
      </c>
      <c r="X1971" s="1">
        <f>ROUNDDOWN((Table2[[#This Row],[Time]]/60-Table2[[#This Row],[Time2]])*60,0)</f>
        <v>50</v>
      </c>
      <c r="Y1971" s="1" t="str">
        <f>IF(Table2[[#This Row],[Time2]]&lt;10,0&amp;Table2[[#This Row],[Time2]],Table2[[#This Row],[Time2]])</f>
        <v>02</v>
      </c>
      <c r="Z1971" s="1">
        <f>IF(Table2[[#This Row],[Time3]]&lt;10,0&amp;Table2[[#This Row],[Time3]],Table2[[#This Row],[Time3]])</f>
        <v>50</v>
      </c>
      <c r="AA1971" s="2" t="str">
        <f>Table2[[#This Row],[Time4]]&amp;":"&amp;Table2[[#This Row],[Time5]]</f>
        <v>02:50</v>
      </c>
      <c r="AB1971" s="1" cm="1">
        <f t="array" ref="AB1971">IFERROR(IF(Table2[[#This Row],[code]]="","",_xlfn.IFS(AND(Table2[[#This Row],[code]]&lt;400,Table2[[#This Row],[code]]&lt;&gt;""),2,Table2[[#This Row],[code]]&gt;500,4)),"")</f>
        <v>2</v>
      </c>
      <c r="AC1971" s="1">
        <f>IF(Table2[[#This Row],[Event]]="Penalty",Table2[[#This Row],[number]],IF(Table2[[#This Row],[Event]]="Time-Out",401,""))</f>
        <v>0</v>
      </c>
      <c r="AD1971" s="1">
        <f>ROW(A1970)</f>
        <v>1970</v>
      </c>
      <c r="AE1971" s="1">
        <f>COUNTIFS(Table2[GameID],Table2[[#This Row],[GameID]],Table2[Column1],"&lt;="&amp;Table2[[#This Row],[Column1]])-1</f>
        <v>11</v>
      </c>
    </row>
    <row r="1972" spans="1:31" x14ac:dyDescent="0.45">
      <c r="A1972" t="s">
        <v>444</v>
      </c>
      <c r="B1972" t="str">
        <f>_xlfn.TEXTBEFORE(Table2[[#This Row],[Kamp]]," - ")</f>
        <v>Benløse IF</v>
      </c>
      <c r="C1972" t="str">
        <f>_xlfn.TEXTAFTER(Table2[[#This Row],[Kamp]],"- ")</f>
        <v>Sunds Seahawks</v>
      </c>
      <c r="D1972">
        <v>45017</v>
      </c>
      <c r="E1972">
        <v>69931</v>
      </c>
      <c r="F1972">
        <v>20222023</v>
      </c>
      <c r="G1972" t="s">
        <v>453</v>
      </c>
      <c r="H1972" t="s">
        <v>668</v>
      </c>
      <c r="I1972" t="s">
        <v>677</v>
      </c>
      <c r="J1972">
        <v>3</v>
      </c>
      <c r="K1972">
        <v>29502</v>
      </c>
      <c r="L1972">
        <v>1</v>
      </c>
      <c r="M1972" t="s">
        <v>630</v>
      </c>
      <c r="N1972" t="s">
        <v>213</v>
      </c>
      <c r="O1972" t="s">
        <v>223</v>
      </c>
      <c r="P1972">
        <v>5</v>
      </c>
      <c r="Q1972">
        <v>37</v>
      </c>
      <c r="R1972">
        <f>SUMIFS(Table2[number],Table2[Event],"Goal",Table2[H/U],"HOME",Table2[GameID],Table2[[#This Row],[GameID]],Table2[GameTime],"&lt;="&amp;Table2[[#This Row],[GameTime]])</f>
        <v>3</v>
      </c>
      <c r="S1972">
        <f>SUMIFS(Table2[number],Table2[Event],"Goal",Table2[H/U],"AWAY",Table2[GameID],Table2[[#This Row],[GameID]],Table2[GameTime],"&lt;="&amp;Table2[[#This Row],[GameTime]])</f>
        <v>8</v>
      </c>
      <c r="T1972" t="str">
        <f>IF(Table2[[#This Row],[Event]]="Goal",Table2[[#This Row],[Hscore]]&amp;"-"&amp;Table2[[#This Row],[Uscore]],"")</f>
        <v>3-8</v>
      </c>
      <c r="U1972">
        <v>2627</v>
      </c>
      <c r="V1972" s="1">
        <f>Table2[[#This Row],[GameTime]]-(Table2[[#This Row],[period]]-1)*1200</f>
        <v>227</v>
      </c>
      <c r="W1972" s="1">
        <f>ROUNDDOWN(Table2[[#This Row],[Time]]/60,0)</f>
        <v>3</v>
      </c>
      <c r="X1972" s="1">
        <f>ROUNDDOWN((Table2[[#This Row],[Time]]/60-Table2[[#This Row],[Time2]])*60,0)</f>
        <v>47</v>
      </c>
      <c r="Y1972" s="1" t="str">
        <f>IF(Table2[[#This Row],[Time2]]&lt;10,0&amp;Table2[[#This Row],[Time2]],Table2[[#This Row],[Time2]])</f>
        <v>03</v>
      </c>
      <c r="Z1972" s="1">
        <f>IF(Table2[[#This Row],[Time3]]&lt;10,0&amp;Table2[[#This Row],[Time3]],Table2[[#This Row],[Time3]])</f>
        <v>47</v>
      </c>
      <c r="AA1972" s="2" t="str">
        <f>Table2[[#This Row],[Time4]]&amp;":"&amp;Table2[[#This Row],[Time5]]</f>
        <v>03:47</v>
      </c>
      <c r="AB1972" s="1" t="str" cm="1">
        <f t="array" ref="AB1972">IFERROR(IF(Table2[[#This Row],[code]]="","",_xlfn.IFS(AND(Table2[[#This Row],[code]]&lt;400,Table2[[#This Row],[code]]&lt;&gt;""),2,Table2[[#This Row],[code]]&gt;500,4)),"")</f>
        <v/>
      </c>
      <c r="AC1972" s="1" t="str">
        <f>IF(Table2[[#This Row],[Event]]="Penalty",Table2[[#This Row],[number]],IF(Table2[[#This Row],[Event]]="Time-Out",401,""))</f>
        <v/>
      </c>
      <c r="AD1972" s="1">
        <f>ROW(A1971)</f>
        <v>1971</v>
      </c>
      <c r="AE1972" s="1">
        <f>COUNTIFS(Table2[GameID],Table2[[#This Row],[GameID]],Table2[Column1],"&lt;="&amp;Table2[[#This Row],[Column1]])-1</f>
        <v>12</v>
      </c>
    </row>
    <row r="1973" spans="1:31" x14ac:dyDescent="0.45">
      <c r="A1973" t="s">
        <v>444</v>
      </c>
      <c r="B1973" t="str">
        <f>_xlfn.TEXTBEFORE(Table2[[#This Row],[Kamp]]," - ")</f>
        <v>Benløse IF</v>
      </c>
      <c r="C1973" t="str">
        <f>_xlfn.TEXTAFTER(Table2[[#This Row],[Kamp]],"- ")</f>
        <v>Sunds Seahawks</v>
      </c>
      <c r="D1973">
        <v>45017</v>
      </c>
      <c r="E1973">
        <v>69931</v>
      </c>
      <c r="F1973">
        <v>20222023</v>
      </c>
      <c r="G1973" t="s">
        <v>453</v>
      </c>
      <c r="H1973" t="s">
        <v>668</v>
      </c>
      <c r="I1973" t="s">
        <v>677</v>
      </c>
      <c r="J1973">
        <v>3</v>
      </c>
      <c r="K1973">
        <v>29502</v>
      </c>
      <c r="L1973">
        <v>1</v>
      </c>
      <c r="M1973" t="s">
        <v>630</v>
      </c>
      <c r="N1973" t="s">
        <v>228</v>
      </c>
      <c r="O1973" t="s">
        <v>634</v>
      </c>
      <c r="P1973">
        <v>77</v>
      </c>
      <c r="Q1973" t="s">
        <v>634</v>
      </c>
      <c r="R1973">
        <f>SUMIFS(Table2[number],Table2[Event],"Goal",Table2[H/U],"HOME",Table2[GameID],Table2[[#This Row],[GameID]],Table2[GameTime],"&lt;="&amp;Table2[[#This Row],[GameTime]])</f>
        <v>3</v>
      </c>
      <c r="S1973">
        <f>SUMIFS(Table2[number],Table2[Event],"Goal",Table2[H/U],"AWAY",Table2[GameID],Table2[[#This Row],[GameID]],Table2[GameTime],"&lt;="&amp;Table2[[#This Row],[GameTime]])</f>
        <v>9</v>
      </c>
      <c r="T1973" t="str">
        <f>IF(Table2[[#This Row],[Event]]="Goal",Table2[[#This Row],[Hscore]]&amp;"-"&amp;Table2[[#This Row],[Uscore]],"")</f>
        <v>3-9</v>
      </c>
      <c r="U1973">
        <v>2636</v>
      </c>
      <c r="V1973" s="1">
        <f>Table2[[#This Row],[GameTime]]-(Table2[[#This Row],[period]]-1)*1200</f>
        <v>236</v>
      </c>
      <c r="W1973" s="1">
        <f>ROUNDDOWN(Table2[[#This Row],[Time]]/60,0)</f>
        <v>3</v>
      </c>
      <c r="X1973" s="1">
        <f>ROUNDDOWN((Table2[[#This Row],[Time]]/60-Table2[[#This Row],[Time2]])*60,0)</f>
        <v>56</v>
      </c>
      <c r="Y1973" s="1" t="str">
        <f>IF(Table2[[#This Row],[Time2]]&lt;10,0&amp;Table2[[#This Row],[Time2]],Table2[[#This Row],[Time2]])</f>
        <v>03</v>
      </c>
      <c r="Z1973" s="1">
        <f>IF(Table2[[#This Row],[Time3]]&lt;10,0&amp;Table2[[#This Row],[Time3]],Table2[[#This Row],[Time3]])</f>
        <v>56</v>
      </c>
      <c r="AA1973" s="2" t="str">
        <f>Table2[[#This Row],[Time4]]&amp;":"&amp;Table2[[#This Row],[Time5]]</f>
        <v>03:56</v>
      </c>
      <c r="AB1973" s="1" t="str" cm="1">
        <f t="array" ref="AB1973">IFERROR(IF(Table2[[#This Row],[code]]="","",_xlfn.IFS(AND(Table2[[#This Row],[code]]&lt;400,Table2[[#This Row],[code]]&lt;&gt;""),2,Table2[[#This Row],[code]]&gt;500,4)),"")</f>
        <v/>
      </c>
      <c r="AC1973" s="1" t="str">
        <f>IF(Table2[[#This Row],[Event]]="Penalty",Table2[[#This Row],[number]],IF(Table2[[#This Row],[Event]]="Time-Out",401,""))</f>
        <v/>
      </c>
      <c r="AD1973" s="1">
        <f>ROW(A1972)</f>
        <v>1972</v>
      </c>
      <c r="AE1973" s="1">
        <f>COUNTIFS(Table2[GameID],Table2[[#This Row],[GameID]],Table2[Column1],"&lt;="&amp;Table2[[#This Row],[Column1]])-1</f>
        <v>13</v>
      </c>
    </row>
    <row r="1974" spans="1:31" x14ac:dyDescent="0.45">
      <c r="A1974" t="s">
        <v>444</v>
      </c>
      <c r="B1974" t="str">
        <f>_xlfn.TEXTBEFORE(Table2[[#This Row],[Kamp]]," - ")</f>
        <v>Benløse IF</v>
      </c>
      <c r="C1974" t="str">
        <f>_xlfn.TEXTAFTER(Table2[[#This Row],[Kamp]],"- ")</f>
        <v>Sunds Seahawks</v>
      </c>
      <c r="D1974">
        <v>45017</v>
      </c>
      <c r="E1974">
        <v>69931</v>
      </c>
      <c r="F1974">
        <v>20222023</v>
      </c>
      <c r="G1974" t="s">
        <v>453</v>
      </c>
      <c r="H1974" t="s">
        <v>658</v>
      </c>
      <c r="I1974" t="s">
        <v>678</v>
      </c>
      <c r="J1974">
        <v>3</v>
      </c>
      <c r="K1974">
        <v>29507</v>
      </c>
      <c r="L1974">
        <v>1</v>
      </c>
      <c r="M1974" t="s">
        <v>630</v>
      </c>
      <c r="N1974" t="s">
        <v>37</v>
      </c>
      <c r="O1974" t="s">
        <v>36</v>
      </c>
      <c r="P1974">
        <v>90</v>
      </c>
      <c r="Q1974">
        <v>87</v>
      </c>
      <c r="R1974">
        <f>SUMIFS(Table2[number],Table2[Event],"Goal",Table2[H/U],"HOME",Table2[GameID],Table2[[#This Row],[GameID]],Table2[GameTime],"&lt;="&amp;Table2[[#This Row],[GameTime]])</f>
        <v>4</v>
      </c>
      <c r="S1974">
        <f>SUMIFS(Table2[number],Table2[Event],"Goal",Table2[H/U],"AWAY",Table2[GameID],Table2[[#This Row],[GameID]],Table2[GameTime],"&lt;="&amp;Table2[[#This Row],[GameTime]])</f>
        <v>9</v>
      </c>
      <c r="T1974" t="str">
        <f>IF(Table2[[#This Row],[Event]]="Goal",Table2[[#This Row],[Hscore]]&amp;"-"&amp;Table2[[#This Row],[Uscore]],"")</f>
        <v>4-9</v>
      </c>
      <c r="U1974">
        <v>2771</v>
      </c>
      <c r="V1974" s="1">
        <f>Table2[[#This Row],[GameTime]]-(Table2[[#This Row],[period]]-1)*1200</f>
        <v>371</v>
      </c>
      <c r="W1974" s="1">
        <f>ROUNDDOWN(Table2[[#This Row],[Time]]/60,0)</f>
        <v>6</v>
      </c>
      <c r="X1974" s="1">
        <f>ROUNDDOWN((Table2[[#This Row],[Time]]/60-Table2[[#This Row],[Time2]])*60,0)</f>
        <v>11</v>
      </c>
      <c r="Y1974" s="1" t="str">
        <f>IF(Table2[[#This Row],[Time2]]&lt;10,0&amp;Table2[[#This Row],[Time2]],Table2[[#This Row],[Time2]])</f>
        <v>06</v>
      </c>
      <c r="Z1974" s="1">
        <f>IF(Table2[[#This Row],[Time3]]&lt;10,0&amp;Table2[[#This Row],[Time3]],Table2[[#This Row],[Time3]])</f>
        <v>11</v>
      </c>
      <c r="AA1974" s="2" t="str">
        <f>Table2[[#This Row],[Time4]]&amp;":"&amp;Table2[[#This Row],[Time5]]</f>
        <v>06:11</v>
      </c>
      <c r="AB1974" s="1" t="str" cm="1">
        <f t="array" ref="AB1974">IFERROR(IF(Table2[[#This Row],[code]]="","",_xlfn.IFS(AND(Table2[[#This Row],[code]]&lt;400,Table2[[#This Row],[code]]&lt;&gt;""),2,Table2[[#This Row],[code]]&gt;500,4)),"")</f>
        <v/>
      </c>
      <c r="AC1974" s="1" t="str">
        <f>IF(Table2[[#This Row],[Event]]="Penalty",Table2[[#This Row],[number]],IF(Table2[[#This Row],[Event]]="Time-Out",401,""))</f>
        <v/>
      </c>
      <c r="AD1974" s="1">
        <f>ROW(A1973)</f>
        <v>1973</v>
      </c>
      <c r="AE1974" s="1">
        <f>COUNTIFS(Table2[GameID],Table2[[#This Row],[GameID]],Table2[Column1],"&lt;="&amp;Table2[[#This Row],[Column1]])-1</f>
        <v>14</v>
      </c>
    </row>
    <row r="1975" spans="1:31" x14ac:dyDescent="0.45">
      <c r="A1975" t="s">
        <v>444</v>
      </c>
      <c r="B1975" t="str">
        <f>_xlfn.TEXTBEFORE(Table2[[#This Row],[Kamp]]," - ")</f>
        <v>Benløse IF</v>
      </c>
      <c r="C1975" t="str">
        <f>_xlfn.TEXTAFTER(Table2[[#This Row],[Kamp]],"- ")</f>
        <v>Sunds Seahawks</v>
      </c>
      <c r="D1975">
        <v>45017</v>
      </c>
      <c r="E1975">
        <v>69931</v>
      </c>
      <c r="F1975">
        <v>20222023</v>
      </c>
      <c r="G1975" t="s">
        <v>453</v>
      </c>
      <c r="H1975" t="s">
        <v>658</v>
      </c>
      <c r="I1975" t="s">
        <v>678</v>
      </c>
      <c r="J1975">
        <v>3</v>
      </c>
      <c r="K1975">
        <v>29507</v>
      </c>
      <c r="L1975">
        <v>1</v>
      </c>
      <c r="M1975" t="s">
        <v>630</v>
      </c>
      <c r="N1975" t="s">
        <v>679</v>
      </c>
      <c r="O1975" t="s">
        <v>29</v>
      </c>
      <c r="P1975">
        <v>56</v>
      </c>
      <c r="Q1975">
        <v>44</v>
      </c>
      <c r="R1975">
        <f>SUMIFS(Table2[number],Table2[Event],"Goal",Table2[H/U],"HOME",Table2[GameID],Table2[[#This Row],[GameID]],Table2[GameTime],"&lt;="&amp;Table2[[#This Row],[GameTime]])</f>
        <v>5</v>
      </c>
      <c r="S1975">
        <f>SUMIFS(Table2[number],Table2[Event],"Goal",Table2[H/U],"AWAY",Table2[GameID],Table2[[#This Row],[GameID]],Table2[GameTime],"&lt;="&amp;Table2[[#This Row],[GameTime]])</f>
        <v>9</v>
      </c>
      <c r="T1975" t="str">
        <f>IF(Table2[[#This Row],[Event]]="Goal",Table2[[#This Row],[Hscore]]&amp;"-"&amp;Table2[[#This Row],[Uscore]],"")</f>
        <v>5-9</v>
      </c>
      <c r="U1975">
        <v>2897</v>
      </c>
      <c r="V1975" s="1">
        <f>Table2[[#This Row],[GameTime]]-(Table2[[#This Row],[period]]-1)*1200</f>
        <v>497</v>
      </c>
      <c r="W1975" s="1">
        <f>ROUNDDOWN(Table2[[#This Row],[Time]]/60,0)</f>
        <v>8</v>
      </c>
      <c r="X1975" s="1">
        <f>ROUNDDOWN((Table2[[#This Row],[Time]]/60-Table2[[#This Row],[Time2]])*60,0)</f>
        <v>17</v>
      </c>
      <c r="Y1975" s="1" t="str">
        <f>IF(Table2[[#This Row],[Time2]]&lt;10,0&amp;Table2[[#This Row],[Time2]],Table2[[#This Row],[Time2]])</f>
        <v>08</v>
      </c>
      <c r="Z1975" s="1">
        <f>IF(Table2[[#This Row],[Time3]]&lt;10,0&amp;Table2[[#This Row],[Time3]],Table2[[#This Row],[Time3]])</f>
        <v>17</v>
      </c>
      <c r="AA1975" s="2" t="str">
        <f>Table2[[#This Row],[Time4]]&amp;":"&amp;Table2[[#This Row],[Time5]]</f>
        <v>08:17</v>
      </c>
      <c r="AB1975" s="1" t="str" cm="1">
        <f t="array" ref="AB1975">IFERROR(IF(Table2[[#This Row],[code]]="","",_xlfn.IFS(AND(Table2[[#This Row],[code]]&lt;400,Table2[[#This Row],[code]]&lt;&gt;""),2,Table2[[#This Row],[code]]&gt;500,4)),"")</f>
        <v/>
      </c>
      <c r="AC1975" s="1" t="str">
        <f>IF(Table2[[#This Row],[Event]]="Penalty",Table2[[#This Row],[number]],IF(Table2[[#This Row],[Event]]="Time-Out",401,""))</f>
        <v/>
      </c>
      <c r="AD1975" s="1">
        <f>ROW(A1974)</f>
        <v>1974</v>
      </c>
      <c r="AE1975" s="1">
        <f>COUNTIFS(Table2[GameID],Table2[[#This Row],[GameID]],Table2[Column1],"&lt;="&amp;Table2[[#This Row],[Column1]])-1</f>
        <v>15</v>
      </c>
    </row>
    <row r="1976" spans="1:31" x14ac:dyDescent="0.45">
      <c r="A1976" t="s">
        <v>444</v>
      </c>
      <c r="B1976" t="str">
        <f>_xlfn.TEXTBEFORE(Table2[[#This Row],[Kamp]]," - ")</f>
        <v>Benløse IF</v>
      </c>
      <c r="C1976" t="str">
        <f>_xlfn.TEXTAFTER(Table2[[#This Row],[Kamp]],"- ")</f>
        <v>Sunds Seahawks</v>
      </c>
      <c r="D1976">
        <v>45017</v>
      </c>
      <c r="E1976">
        <v>69931</v>
      </c>
      <c r="F1976">
        <v>20222023</v>
      </c>
      <c r="G1976" t="s">
        <v>453</v>
      </c>
      <c r="H1976" t="s">
        <v>658</v>
      </c>
      <c r="I1976" t="s">
        <v>678</v>
      </c>
      <c r="J1976">
        <v>3</v>
      </c>
      <c r="K1976">
        <v>29507</v>
      </c>
      <c r="L1976">
        <v>504</v>
      </c>
      <c r="M1976" t="s">
        <v>631</v>
      </c>
      <c r="N1976" t="s">
        <v>679</v>
      </c>
      <c r="O1976" t="s">
        <v>634</v>
      </c>
      <c r="P1976">
        <v>56</v>
      </c>
      <c r="Q1976" t="s">
        <v>634</v>
      </c>
      <c r="R1976">
        <f>SUMIFS(Table2[number],Table2[Event],"Goal",Table2[H/U],"HOME",Table2[GameID],Table2[[#This Row],[GameID]],Table2[GameTime],"&lt;="&amp;Table2[[#This Row],[GameTime]])</f>
        <v>5</v>
      </c>
      <c r="S1976">
        <f>SUMIFS(Table2[number],Table2[Event],"Goal",Table2[H/U],"AWAY",Table2[GameID],Table2[[#This Row],[GameID]],Table2[GameTime],"&lt;="&amp;Table2[[#This Row],[GameTime]])</f>
        <v>9</v>
      </c>
      <c r="T1976" t="str">
        <f>IF(Table2[[#This Row],[Event]]="Goal",Table2[[#This Row],[Hscore]]&amp;"-"&amp;Table2[[#This Row],[Uscore]],"")</f>
        <v/>
      </c>
      <c r="U1976">
        <v>2983</v>
      </c>
      <c r="V1976" s="1">
        <f>Table2[[#This Row],[GameTime]]-(Table2[[#This Row],[period]]-1)*1200</f>
        <v>583</v>
      </c>
      <c r="W1976" s="1">
        <f>ROUNDDOWN(Table2[[#This Row],[Time]]/60,0)</f>
        <v>9</v>
      </c>
      <c r="X1976" s="1">
        <f>ROUNDDOWN((Table2[[#This Row],[Time]]/60-Table2[[#This Row],[Time2]])*60,0)</f>
        <v>43</v>
      </c>
      <c r="Y1976" s="1" t="str">
        <f>IF(Table2[[#This Row],[Time2]]&lt;10,0&amp;Table2[[#This Row],[Time2]],Table2[[#This Row],[Time2]])</f>
        <v>09</v>
      </c>
      <c r="Z1976" s="1">
        <f>IF(Table2[[#This Row],[Time3]]&lt;10,0&amp;Table2[[#This Row],[Time3]],Table2[[#This Row],[Time3]])</f>
        <v>43</v>
      </c>
      <c r="AA1976" s="2" t="str">
        <f>Table2[[#This Row],[Time4]]&amp;":"&amp;Table2[[#This Row],[Time5]]</f>
        <v>09:43</v>
      </c>
      <c r="AB1976" s="1" cm="1">
        <f t="array" ref="AB1976">IFERROR(IF(Table2[[#This Row],[code]]="","",_xlfn.IFS(AND(Table2[[#This Row],[code]]&lt;400,Table2[[#This Row],[code]]&lt;&gt;""),2,Table2[[#This Row],[code]]&gt;500,4)),"")</f>
        <v>4</v>
      </c>
      <c r="AC1976" s="1">
        <f>IF(Table2[[#This Row],[Event]]="Penalty",Table2[[#This Row],[number]],IF(Table2[[#This Row],[Event]]="Time-Out",401,""))</f>
        <v>504</v>
      </c>
      <c r="AD1976" s="1">
        <f>ROW(A1975)</f>
        <v>1975</v>
      </c>
      <c r="AE1976" s="1">
        <f>COUNTIFS(Table2[GameID],Table2[[#This Row],[GameID]],Table2[Column1],"&lt;="&amp;Table2[[#This Row],[Column1]])-1</f>
        <v>16</v>
      </c>
    </row>
    <row r="1977" spans="1:31" x14ac:dyDescent="0.45">
      <c r="A1977" t="s">
        <v>444</v>
      </c>
      <c r="B1977" t="str">
        <f>_xlfn.TEXTBEFORE(Table2[[#This Row],[Kamp]]," - ")</f>
        <v>Benløse IF</v>
      </c>
      <c r="C1977" t="str">
        <f>_xlfn.TEXTAFTER(Table2[[#This Row],[Kamp]],"- ")</f>
        <v>Sunds Seahawks</v>
      </c>
      <c r="D1977">
        <v>45017</v>
      </c>
      <c r="E1977">
        <v>69931</v>
      </c>
      <c r="F1977">
        <v>20222023</v>
      </c>
      <c r="G1977" t="s">
        <v>453</v>
      </c>
      <c r="H1977" t="s">
        <v>668</v>
      </c>
      <c r="I1977" t="s">
        <v>677</v>
      </c>
      <c r="J1977">
        <v>3</v>
      </c>
      <c r="K1977">
        <v>29502</v>
      </c>
      <c r="L1977">
        <v>208</v>
      </c>
      <c r="M1977" t="s">
        <v>631</v>
      </c>
      <c r="N1977" t="s">
        <v>218</v>
      </c>
      <c r="O1977" t="s">
        <v>634</v>
      </c>
      <c r="P1977">
        <v>17</v>
      </c>
      <c r="Q1977" t="s">
        <v>634</v>
      </c>
      <c r="R1977">
        <f>SUMIFS(Table2[number],Table2[Event],"Goal",Table2[H/U],"HOME",Table2[GameID],Table2[[#This Row],[GameID]],Table2[GameTime],"&lt;="&amp;Table2[[#This Row],[GameTime]])</f>
        <v>5</v>
      </c>
      <c r="S1977">
        <f>SUMIFS(Table2[number],Table2[Event],"Goal",Table2[H/U],"AWAY",Table2[GameID],Table2[[#This Row],[GameID]],Table2[GameTime],"&lt;="&amp;Table2[[#This Row],[GameTime]])</f>
        <v>9</v>
      </c>
      <c r="T1977" t="str">
        <f>IF(Table2[[#This Row],[Event]]="Goal",Table2[[#This Row],[Hscore]]&amp;"-"&amp;Table2[[#This Row],[Uscore]],"")</f>
        <v/>
      </c>
      <c r="U1977">
        <v>3173</v>
      </c>
      <c r="V1977" s="1">
        <f>Table2[[#This Row],[GameTime]]-(Table2[[#This Row],[period]]-1)*1200</f>
        <v>773</v>
      </c>
      <c r="W1977" s="1">
        <f>ROUNDDOWN(Table2[[#This Row],[Time]]/60,0)</f>
        <v>12</v>
      </c>
      <c r="X1977" s="1">
        <f>ROUNDDOWN((Table2[[#This Row],[Time]]/60-Table2[[#This Row],[Time2]])*60,0)</f>
        <v>53</v>
      </c>
      <c r="Y1977" s="1">
        <f>IF(Table2[[#This Row],[Time2]]&lt;10,0&amp;Table2[[#This Row],[Time2]],Table2[[#This Row],[Time2]])</f>
        <v>12</v>
      </c>
      <c r="Z1977" s="1">
        <f>IF(Table2[[#This Row],[Time3]]&lt;10,0&amp;Table2[[#This Row],[Time3]],Table2[[#This Row],[Time3]])</f>
        <v>53</v>
      </c>
      <c r="AA1977" s="2" t="str">
        <f>Table2[[#This Row],[Time4]]&amp;":"&amp;Table2[[#This Row],[Time5]]</f>
        <v>12:53</v>
      </c>
      <c r="AB1977" s="1" cm="1">
        <f t="array" ref="AB1977">IFERROR(IF(Table2[[#This Row],[code]]="","",_xlfn.IFS(AND(Table2[[#This Row],[code]]&lt;400,Table2[[#This Row],[code]]&lt;&gt;""),2,Table2[[#This Row],[code]]&gt;500,4)),"")</f>
        <v>2</v>
      </c>
      <c r="AC1977" s="1">
        <f>IF(Table2[[#This Row],[Event]]="Penalty",Table2[[#This Row],[number]],IF(Table2[[#This Row],[Event]]="Time-Out",401,""))</f>
        <v>208</v>
      </c>
      <c r="AD1977" s="1">
        <f>ROW(A1976)</f>
        <v>1976</v>
      </c>
      <c r="AE1977" s="1">
        <f>COUNTIFS(Table2[GameID],Table2[[#This Row],[GameID]],Table2[Column1],"&lt;="&amp;Table2[[#This Row],[Column1]])-1</f>
        <v>17</v>
      </c>
    </row>
    <row r="1978" spans="1:31" x14ac:dyDescent="0.45">
      <c r="A1978" t="s">
        <v>444</v>
      </c>
      <c r="B1978" t="str">
        <f>_xlfn.TEXTBEFORE(Table2[[#This Row],[Kamp]]," - ")</f>
        <v>Benløse IF</v>
      </c>
      <c r="C1978" t="str">
        <f>_xlfn.TEXTAFTER(Table2[[#This Row],[Kamp]],"- ")</f>
        <v>Sunds Seahawks</v>
      </c>
      <c r="D1978">
        <v>45017</v>
      </c>
      <c r="E1978">
        <v>69931</v>
      </c>
      <c r="F1978">
        <v>20222023</v>
      </c>
      <c r="G1978" t="s">
        <v>453</v>
      </c>
      <c r="H1978" t="s">
        <v>658</v>
      </c>
      <c r="I1978" t="s">
        <v>678</v>
      </c>
      <c r="J1978">
        <v>3</v>
      </c>
      <c r="K1978">
        <v>29507</v>
      </c>
      <c r="L1978">
        <v>1</v>
      </c>
      <c r="M1978" t="s">
        <v>630</v>
      </c>
      <c r="N1978" t="s">
        <v>192</v>
      </c>
      <c r="O1978" t="s">
        <v>454</v>
      </c>
      <c r="P1978">
        <v>32</v>
      </c>
      <c r="Q1978">
        <v>8</v>
      </c>
      <c r="R1978">
        <f>SUMIFS(Table2[number],Table2[Event],"Goal",Table2[H/U],"HOME",Table2[GameID],Table2[[#This Row],[GameID]],Table2[GameTime],"&lt;="&amp;Table2[[#This Row],[GameTime]])</f>
        <v>6</v>
      </c>
      <c r="S1978">
        <f>SUMIFS(Table2[number],Table2[Event],"Goal",Table2[H/U],"AWAY",Table2[GameID],Table2[[#This Row],[GameID]],Table2[GameTime],"&lt;="&amp;Table2[[#This Row],[GameTime]])</f>
        <v>9</v>
      </c>
      <c r="T1978" t="str">
        <f>IF(Table2[[#This Row],[Event]]="Goal",Table2[[#This Row],[Hscore]]&amp;"-"&amp;Table2[[#This Row],[Uscore]],"")</f>
        <v>6-9</v>
      </c>
      <c r="U1978">
        <v>3394</v>
      </c>
      <c r="V1978" s="1">
        <f>Table2[[#This Row],[GameTime]]-(Table2[[#This Row],[period]]-1)*1200</f>
        <v>994</v>
      </c>
      <c r="W1978" s="1">
        <f>ROUNDDOWN(Table2[[#This Row],[Time]]/60,0)</f>
        <v>16</v>
      </c>
      <c r="X1978" s="1">
        <f>ROUNDDOWN((Table2[[#This Row],[Time]]/60-Table2[[#This Row],[Time2]])*60,0)</f>
        <v>34</v>
      </c>
      <c r="Y1978" s="1">
        <f>IF(Table2[[#This Row],[Time2]]&lt;10,0&amp;Table2[[#This Row],[Time2]],Table2[[#This Row],[Time2]])</f>
        <v>16</v>
      </c>
      <c r="Z1978" s="1">
        <f>IF(Table2[[#This Row],[Time3]]&lt;10,0&amp;Table2[[#This Row],[Time3]],Table2[[#This Row],[Time3]])</f>
        <v>34</v>
      </c>
      <c r="AA1978" s="2" t="str">
        <f>Table2[[#This Row],[Time4]]&amp;":"&amp;Table2[[#This Row],[Time5]]</f>
        <v>16:34</v>
      </c>
      <c r="AB1978" s="1" t="str" cm="1">
        <f t="array" ref="AB1978">IFERROR(IF(Table2[[#This Row],[code]]="","",_xlfn.IFS(AND(Table2[[#This Row],[code]]&lt;400,Table2[[#This Row],[code]]&lt;&gt;""),2,Table2[[#This Row],[code]]&gt;500,4)),"")</f>
        <v/>
      </c>
      <c r="AC1978" s="1" t="str">
        <f>IF(Table2[[#This Row],[Event]]="Penalty",Table2[[#This Row],[number]],IF(Table2[[#This Row],[Event]]="Time-Out",401,""))</f>
        <v/>
      </c>
      <c r="AD1978" s="1">
        <f>ROW(A1977)</f>
        <v>1977</v>
      </c>
      <c r="AE1978" s="1">
        <f>COUNTIFS(Table2[GameID],Table2[[#This Row],[GameID]],Table2[Column1],"&lt;="&amp;Table2[[#This Row],[Column1]])-1</f>
        <v>18</v>
      </c>
    </row>
    <row r="1979" spans="1:31" x14ac:dyDescent="0.45">
      <c r="A1979" t="s">
        <v>444</v>
      </c>
      <c r="B1979" t="str">
        <f>_xlfn.TEXTBEFORE(Table2[[#This Row],[Kamp]]," - ")</f>
        <v>Benløse IF</v>
      </c>
      <c r="C1979" t="str">
        <f>_xlfn.TEXTAFTER(Table2[[#This Row],[Kamp]],"- ")</f>
        <v>Sunds Seahawks</v>
      </c>
      <c r="D1979">
        <v>45017</v>
      </c>
      <c r="E1979">
        <v>69931</v>
      </c>
      <c r="F1979">
        <v>20222023</v>
      </c>
      <c r="G1979" t="s">
        <v>453</v>
      </c>
      <c r="H1979" t="s">
        <v>668</v>
      </c>
      <c r="I1979" t="s">
        <v>677</v>
      </c>
      <c r="J1979">
        <v>3</v>
      </c>
      <c r="K1979">
        <v>29502</v>
      </c>
      <c r="L1979">
        <v>1</v>
      </c>
      <c r="M1979" t="s">
        <v>630</v>
      </c>
      <c r="N1979" t="s">
        <v>219</v>
      </c>
      <c r="O1979" t="s">
        <v>634</v>
      </c>
      <c r="P1979">
        <v>23</v>
      </c>
      <c r="Q1979" t="s">
        <v>634</v>
      </c>
      <c r="R1979">
        <f>SUMIFS(Table2[number],Table2[Event],"Goal",Table2[H/U],"HOME",Table2[GameID],Table2[[#This Row],[GameID]],Table2[GameTime],"&lt;="&amp;Table2[[#This Row],[GameTime]])</f>
        <v>6</v>
      </c>
      <c r="S1979">
        <f>SUMIFS(Table2[number],Table2[Event],"Goal",Table2[H/U],"AWAY",Table2[GameID],Table2[[#This Row],[GameID]],Table2[GameTime],"&lt;="&amp;Table2[[#This Row],[GameTime]])</f>
        <v>10</v>
      </c>
      <c r="T1979" t="str">
        <f>IF(Table2[[#This Row],[Event]]="Goal",Table2[[#This Row],[Hscore]]&amp;"-"&amp;Table2[[#This Row],[Uscore]],"")</f>
        <v>6-10</v>
      </c>
      <c r="U1979">
        <v>3447</v>
      </c>
      <c r="V1979" s="1">
        <f>Table2[[#This Row],[GameTime]]-(Table2[[#This Row],[period]]-1)*1200</f>
        <v>1047</v>
      </c>
      <c r="W1979" s="1">
        <f>ROUNDDOWN(Table2[[#This Row],[Time]]/60,0)</f>
        <v>17</v>
      </c>
      <c r="X1979" s="1">
        <f>ROUNDDOWN((Table2[[#This Row],[Time]]/60-Table2[[#This Row],[Time2]])*60,0)</f>
        <v>27</v>
      </c>
      <c r="Y1979" s="1">
        <f>IF(Table2[[#This Row],[Time2]]&lt;10,0&amp;Table2[[#This Row],[Time2]],Table2[[#This Row],[Time2]])</f>
        <v>17</v>
      </c>
      <c r="Z1979" s="1">
        <f>IF(Table2[[#This Row],[Time3]]&lt;10,0&amp;Table2[[#This Row],[Time3]],Table2[[#This Row],[Time3]])</f>
        <v>27</v>
      </c>
      <c r="AA1979" s="2" t="str">
        <f>Table2[[#This Row],[Time4]]&amp;":"&amp;Table2[[#This Row],[Time5]]</f>
        <v>17:27</v>
      </c>
      <c r="AB1979" s="1" t="str" cm="1">
        <f t="array" ref="AB1979">IFERROR(IF(Table2[[#This Row],[code]]="","",_xlfn.IFS(AND(Table2[[#This Row],[code]]&lt;400,Table2[[#This Row],[code]]&lt;&gt;""),2,Table2[[#This Row],[code]]&gt;500,4)),"")</f>
        <v/>
      </c>
      <c r="AC1979" s="1" t="str">
        <f>IF(Table2[[#This Row],[Event]]="Penalty",Table2[[#This Row],[number]],IF(Table2[[#This Row],[Event]]="Time-Out",401,""))</f>
        <v/>
      </c>
      <c r="AD1979" s="1">
        <f>ROW(A1978)</f>
        <v>1978</v>
      </c>
      <c r="AE1979" s="1">
        <f>COUNTIFS(Table2[GameID],Table2[[#This Row],[GameID]],Table2[Column1],"&lt;="&amp;Table2[[#This Row],[Column1]])-1</f>
        <v>19</v>
      </c>
    </row>
    <row r="1980" spans="1:31" x14ac:dyDescent="0.45">
      <c r="A1980" t="s">
        <v>444</v>
      </c>
      <c r="B1980" t="str">
        <f>_xlfn.TEXTBEFORE(Table2[[#This Row],[Kamp]]," - ")</f>
        <v>Benløse IF</v>
      </c>
      <c r="C1980" t="str">
        <f>_xlfn.TEXTAFTER(Table2[[#This Row],[Kamp]],"- ")</f>
        <v>Sunds Seahawks</v>
      </c>
      <c r="D1980">
        <v>45018</v>
      </c>
      <c r="E1980">
        <v>69933</v>
      </c>
      <c r="F1980">
        <v>20222023</v>
      </c>
      <c r="G1980" t="s">
        <v>453</v>
      </c>
      <c r="H1980" t="s">
        <v>658</v>
      </c>
      <c r="I1980" t="s">
        <v>678</v>
      </c>
      <c r="J1980">
        <v>1</v>
      </c>
      <c r="K1980">
        <v>29507</v>
      </c>
      <c r="L1980">
        <v>1</v>
      </c>
      <c r="M1980" t="s">
        <v>630</v>
      </c>
      <c r="N1980" t="s">
        <v>25</v>
      </c>
      <c r="O1980" t="s">
        <v>192</v>
      </c>
      <c r="P1980">
        <v>24</v>
      </c>
      <c r="Q1980">
        <v>32</v>
      </c>
      <c r="R1980">
        <f>SUMIFS(Table2[number],Table2[Event],"Goal",Table2[H/U],"HOME",Table2[GameID],Table2[[#This Row],[GameID]],Table2[GameTime],"&lt;="&amp;Table2[[#This Row],[GameTime]])</f>
        <v>1</v>
      </c>
      <c r="S1980">
        <f>SUMIFS(Table2[number],Table2[Event],"Goal",Table2[H/U],"AWAY",Table2[GameID],Table2[[#This Row],[GameID]],Table2[GameTime],"&lt;="&amp;Table2[[#This Row],[GameTime]])</f>
        <v>0</v>
      </c>
      <c r="T1980" t="str">
        <f>IF(Table2[[#This Row],[Event]]="Goal",Table2[[#This Row],[Hscore]]&amp;"-"&amp;Table2[[#This Row],[Uscore]],"")</f>
        <v>1-0</v>
      </c>
      <c r="U1980">
        <v>194</v>
      </c>
      <c r="V1980" s="1">
        <f>Table2[[#This Row],[GameTime]]-(Table2[[#This Row],[period]]-1)*1200</f>
        <v>194</v>
      </c>
      <c r="W1980" s="1">
        <f>ROUNDDOWN(Table2[[#This Row],[Time]]/60,0)</f>
        <v>3</v>
      </c>
      <c r="X1980" s="1">
        <f>ROUNDDOWN((Table2[[#This Row],[Time]]/60-Table2[[#This Row],[Time2]])*60,0)</f>
        <v>14</v>
      </c>
      <c r="Y1980" s="1" t="str">
        <f>IF(Table2[[#This Row],[Time2]]&lt;10,0&amp;Table2[[#This Row],[Time2]],Table2[[#This Row],[Time2]])</f>
        <v>03</v>
      </c>
      <c r="Z1980" s="1">
        <f>IF(Table2[[#This Row],[Time3]]&lt;10,0&amp;Table2[[#This Row],[Time3]],Table2[[#This Row],[Time3]])</f>
        <v>14</v>
      </c>
      <c r="AA1980" s="2" t="str">
        <f>Table2[[#This Row],[Time4]]&amp;":"&amp;Table2[[#This Row],[Time5]]</f>
        <v>03:14</v>
      </c>
      <c r="AB1980" s="1" t="str" cm="1">
        <f t="array" ref="AB1980">IFERROR(IF(Table2[[#This Row],[code]]="","",_xlfn.IFS(AND(Table2[[#This Row],[code]]&lt;400,Table2[[#This Row],[code]]&lt;&gt;""),2,Table2[[#This Row],[code]]&gt;500,4)),"")</f>
        <v/>
      </c>
      <c r="AC1980" s="1" t="str">
        <f>IF(Table2[[#This Row],[Event]]="Penalty",Table2[[#This Row],[number]],IF(Table2[[#This Row],[Event]]="Time-Out",401,""))</f>
        <v/>
      </c>
      <c r="AD1980" s="1">
        <f>ROW(A1979)</f>
        <v>1979</v>
      </c>
      <c r="AE1980" s="1">
        <f>COUNTIFS(Table2[GameID],Table2[[#This Row],[GameID]],Table2[Column1],"&lt;="&amp;Table2[[#This Row],[Column1]])-1</f>
        <v>0</v>
      </c>
    </row>
    <row r="1981" spans="1:31" x14ac:dyDescent="0.45">
      <c r="A1981" t="s">
        <v>444</v>
      </c>
      <c r="B1981" t="str">
        <f>_xlfn.TEXTBEFORE(Table2[[#This Row],[Kamp]]," - ")</f>
        <v>Benløse IF</v>
      </c>
      <c r="C1981" t="str">
        <f>_xlfn.TEXTAFTER(Table2[[#This Row],[Kamp]],"- ")</f>
        <v>Sunds Seahawks</v>
      </c>
      <c r="D1981">
        <v>45018</v>
      </c>
      <c r="E1981">
        <v>69933</v>
      </c>
      <c r="F1981">
        <v>20222023</v>
      </c>
      <c r="G1981" t="s">
        <v>453</v>
      </c>
      <c r="H1981" t="s">
        <v>668</v>
      </c>
      <c r="I1981" t="s">
        <v>677</v>
      </c>
      <c r="J1981">
        <v>1</v>
      </c>
      <c r="K1981">
        <v>29502</v>
      </c>
      <c r="L1981">
        <v>1</v>
      </c>
      <c r="M1981" t="s">
        <v>630</v>
      </c>
      <c r="N1981" t="s">
        <v>214</v>
      </c>
      <c r="O1981" t="s">
        <v>213</v>
      </c>
      <c r="P1981">
        <v>7</v>
      </c>
      <c r="Q1981">
        <v>5</v>
      </c>
      <c r="R1981">
        <f>SUMIFS(Table2[number],Table2[Event],"Goal",Table2[H/U],"HOME",Table2[GameID],Table2[[#This Row],[GameID]],Table2[GameTime],"&lt;="&amp;Table2[[#This Row],[GameTime]])</f>
        <v>1</v>
      </c>
      <c r="S1981">
        <f>SUMIFS(Table2[number],Table2[Event],"Goal",Table2[H/U],"AWAY",Table2[GameID],Table2[[#This Row],[GameID]],Table2[GameTime],"&lt;="&amp;Table2[[#This Row],[GameTime]])</f>
        <v>1</v>
      </c>
      <c r="T1981" t="str">
        <f>IF(Table2[[#This Row],[Event]]="Goal",Table2[[#This Row],[Hscore]]&amp;"-"&amp;Table2[[#This Row],[Uscore]],"")</f>
        <v>1-1</v>
      </c>
      <c r="U1981">
        <v>399</v>
      </c>
      <c r="V1981" s="1">
        <f>Table2[[#This Row],[GameTime]]-(Table2[[#This Row],[period]]-1)*1200</f>
        <v>399</v>
      </c>
      <c r="W1981" s="1">
        <f>ROUNDDOWN(Table2[[#This Row],[Time]]/60,0)</f>
        <v>6</v>
      </c>
      <c r="X1981" s="1">
        <f>ROUNDDOWN((Table2[[#This Row],[Time]]/60-Table2[[#This Row],[Time2]])*60,0)</f>
        <v>39</v>
      </c>
      <c r="Y1981" s="1" t="str">
        <f>IF(Table2[[#This Row],[Time2]]&lt;10,0&amp;Table2[[#This Row],[Time2]],Table2[[#This Row],[Time2]])</f>
        <v>06</v>
      </c>
      <c r="Z1981" s="1">
        <f>IF(Table2[[#This Row],[Time3]]&lt;10,0&amp;Table2[[#This Row],[Time3]],Table2[[#This Row],[Time3]])</f>
        <v>39</v>
      </c>
      <c r="AA1981" s="2" t="str">
        <f>Table2[[#This Row],[Time4]]&amp;":"&amp;Table2[[#This Row],[Time5]]</f>
        <v>06:39</v>
      </c>
      <c r="AB1981" s="1" t="str" cm="1">
        <f t="array" ref="AB1981">IFERROR(IF(Table2[[#This Row],[code]]="","",_xlfn.IFS(AND(Table2[[#This Row],[code]]&lt;400,Table2[[#This Row],[code]]&lt;&gt;""),2,Table2[[#This Row],[code]]&gt;500,4)),"")</f>
        <v/>
      </c>
      <c r="AC1981" s="1" t="str">
        <f>IF(Table2[[#This Row],[Event]]="Penalty",Table2[[#This Row],[number]],IF(Table2[[#This Row],[Event]]="Time-Out",401,""))</f>
        <v/>
      </c>
      <c r="AD1981" s="1">
        <f>ROW(A1980)</f>
        <v>1980</v>
      </c>
      <c r="AE1981" s="1">
        <f>COUNTIFS(Table2[GameID],Table2[[#This Row],[GameID]],Table2[Column1],"&lt;="&amp;Table2[[#This Row],[Column1]])-1</f>
        <v>1</v>
      </c>
    </row>
    <row r="1982" spans="1:31" x14ac:dyDescent="0.45">
      <c r="A1982" t="s">
        <v>444</v>
      </c>
      <c r="B1982" t="str">
        <f>_xlfn.TEXTBEFORE(Table2[[#This Row],[Kamp]]," - ")</f>
        <v>Benløse IF</v>
      </c>
      <c r="C1982" t="str">
        <f>_xlfn.TEXTAFTER(Table2[[#This Row],[Kamp]],"- ")</f>
        <v>Sunds Seahawks</v>
      </c>
      <c r="D1982">
        <v>45018</v>
      </c>
      <c r="E1982">
        <v>69933</v>
      </c>
      <c r="F1982">
        <v>20222023</v>
      </c>
      <c r="G1982" t="s">
        <v>453</v>
      </c>
      <c r="H1982" t="s">
        <v>668</v>
      </c>
      <c r="I1982" t="s">
        <v>677</v>
      </c>
      <c r="J1982">
        <v>1</v>
      </c>
      <c r="K1982">
        <v>29502</v>
      </c>
      <c r="L1982">
        <v>1</v>
      </c>
      <c r="M1982" t="s">
        <v>630</v>
      </c>
      <c r="N1982" t="s">
        <v>221</v>
      </c>
      <c r="O1982" t="s">
        <v>231</v>
      </c>
      <c r="P1982">
        <v>25</v>
      </c>
      <c r="Q1982">
        <v>97</v>
      </c>
      <c r="R1982">
        <f>SUMIFS(Table2[number],Table2[Event],"Goal",Table2[H/U],"HOME",Table2[GameID],Table2[[#This Row],[GameID]],Table2[GameTime],"&lt;="&amp;Table2[[#This Row],[GameTime]])</f>
        <v>1</v>
      </c>
      <c r="S1982">
        <f>SUMIFS(Table2[number],Table2[Event],"Goal",Table2[H/U],"AWAY",Table2[GameID],Table2[[#This Row],[GameID]],Table2[GameTime],"&lt;="&amp;Table2[[#This Row],[GameTime]])</f>
        <v>2</v>
      </c>
      <c r="T1982" t="str">
        <f>IF(Table2[[#This Row],[Event]]="Goal",Table2[[#This Row],[Hscore]]&amp;"-"&amp;Table2[[#This Row],[Uscore]],"")</f>
        <v>1-2</v>
      </c>
      <c r="U1982">
        <v>662</v>
      </c>
      <c r="V1982" s="1">
        <f>Table2[[#This Row],[GameTime]]-(Table2[[#This Row],[period]]-1)*1200</f>
        <v>662</v>
      </c>
      <c r="W1982" s="1">
        <f>ROUNDDOWN(Table2[[#This Row],[Time]]/60,0)</f>
        <v>11</v>
      </c>
      <c r="X1982" s="1">
        <f>ROUNDDOWN((Table2[[#This Row],[Time]]/60-Table2[[#This Row],[Time2]])*60,0)</f>
        <v>1</v>
      </c>
      <c r="Y1982" s="1">
        <f>IF(Table2[[#This Row],[Time2]]&lt;10,0&amp;Table2[[#This Row],[Time2]],Table2[[#This Row],[Time2]])</f>
        <v>11</v>
      </c>
      <c r="Z1982" s="1" t="str">
        <f>IF(Table2[[#This Row],[Time3]]&lt;10,0&amp;Table2[[#This Row],[Time3]],Table2[[#This Row],[Time3]])</f>
        <v>01</v>
      </c>
      <c r="AA1982" s="2" t="str">
        <f>Table2[[#This Row],[Time4]]&amp;":"&amp;Table2[[#This Row],[Time5]]</f>
        <v>11:01</v>
      </c>
      <c r="AB1982" s="1" t="str" cm="1">
        <f t="array" ref="AB1982">IFERROR(IF(Table2[[#This Row],[code]]="","",_xlfn.IFS(AND(Table2[[#This Row],[code]]&lt;400,Table2[[#This Row],[code]]&lt;&gt;""),2,Table2[[#This Row],[code]]&gt;500,4)),"")</f>
        <v/>
      </c>
      <c r="AC1982" s="1" t="str">
        <f>IF(Table2[[#This Row],[Event]]="Penalty",Table2[[#This Row],[number]],IF(Table2[[#This Row],[Event]]="Time-Out",401,""))</f>
        <v/>
      </c>
      <c r="AD1982" s="1">
        <f>ROW(A1981)</f>
        <v>1981</v>
      </c>
      <c r="AE1982" s="1">
        <f>COUNTIFS(Table2[GameID],Table2[[#This Row],[GameID]],Table2[Column1],"&lt;="&amp;Table2[[#This Row],[Column1]])-1</f>
        <v>2</v>
      </c>
    </row>
    <row r="1983" spans="1:31" x14ac:dyDescent="0.45">
      <c r="A1983" t="s">
        <v>444</v>
      </c>
      <c r="B1983" t="str">
        <f>_xlfn.TEXTBEFORE(Table2[[#This Row],[Kamp]]," - ")</f>
        <v>Benløse IF</v>
      </c>
      <c r="C1983" t="str">
        <f>_xlfn.TEXTAFTER(Table2[[#This Row],[Kamp]],"- ")</f>
        <v>Sunds Seahawks</v>
      </c>
      <c r="D1983">
        <v>45018</v>
      </c>
      <c r="E1983">
        <v>69933</v>
      </c>
      <c r="F1983">
        <v>20222023</v>
      </c>
      <c r="G1983" t="s">
        <v>453</v>
      </c>
      <c r="H1983" t="s">
        <v>668</v>
      </c>
      <c r="I1983" t="s">
        <v>677</v>
      </c>
      <c r="J1983">
        <v>1</v>
      </c>
      <c r="K1983">
        <v>29502</v>
      </c>
      <c r="L1983">
        <v>1</v>
      </c>
      <c r="M1983" t="s">
        <v>630</v>
      </c>
      <c r="N1983" t="s">
        <v>228</v>
      </c>
      <c r="O1983" t="s">
        <v>218</v>
      </c>
      <c r="P1983">
        <v>77</v>
      </c>
      <c r="Q1983">
        <v>17</v>
      </c>
      <c r="R1983">
        <f>SUMIFS(Table2[number],Table2[Event],"Goal",Table2[H/U],"HOME",Table2[GameID],Table2[[#This Row],[GameID]],Table2[GameTime],"&lt;="&amp;Table2[[#This Row],[GameTime]])</f>
        <v>1</v>
      </c>
      <c r="S1983">
        <f>SUMIFS(Table2[number],Table2[Event],"Goal",Table2[H/U],"AWAY",Table2[GameID],Table2[[#This Row],[GameID]],Table2[GameTime],"&lt;="&amp;Table2[[#This Row],[GameTime]])</f>
        <v>3</v>
      </c>
      <c r="T1983" t="str">
        <f>IF(Table2[[#This Row],[Event]]="Goal",Table2[[#This Row],[Hscore]]&amp;"-"&amp;Table2[[#This Row],[Uscore]],"")</f>
        <v>1-3</v>
      </c>
      <c r="U1983">
        <v>932</v>
      </c>
      <c r="V1983" s="1">
        <f>Table2[[#This Row],[GameTime]]-(Table2[[#This Row],[period]]-1)*1200</f>
        <v>932</v>
      </c>
      <c r="W1983" s="1">
        <f>ROUNDDOWN(Table2[[#This Row],[Time]]/60,0)</f>
        <v>15</v>
      </c>
      <c r="X1983" s="1">
        <f>ROUNDDOWN((Table2[[#This Row],[Time]]/60-Table2[[#This Row],[Time2]])*60,0)</f>
        <v>32</v>
      </c>
      <c r="Y1983" s="1">
        <f>IF(Table2[[#This Row],[Time2]]&lt;10,0&amp;Table2[[#This Row],[Time2]],Table2[[#This Row],[Time2]])</f>
        <v>15</v>
      </c>
      <c r="Z1983" s="1">
        <f>IF(Table2[[#This Row],[Time3]]&lt;10,0&amp;Table2[[#This Row],[Time3]],Table2[[#This Row],[Time3]])</f>
        <v>32</v>
      </c>
      <c r="AA1983" s="2" t="str">
        <f>Table2[[#This Row],[Time4]]&amp;":"&amp;Table2[[#This Row],[Time5]]</f>
        <v>15:32</v>
      </c>
      <c r="AB1983" s="1" t="str" cm="1">
        <f t="array" ref="AB1983">IFERROR(IF(Table2[[#This Row],[code]]="","",_xlfn.IFS(AND(Table2[[#This Row],[code]]&lt;400,Table2[[#This Row],[code]]&lt;&gt;""),2,Table2[[#This Row],[code]]&gt;500,4)),"")</f>
        <v/>
      </c>
      <c r="AC1983" s="1" t="str">
        <f>IF(Table2[[#This Row],[Event]]="Penalty",Table2[[#This Row],[number]],IF(Table2[[#This Row],[Event]]="Time-Out",401,""))</f>
        <v/>
      </c>
      <c r="AD1983" s="1">
        <f>ROW(A1982)</f>
        <v>1982</v>
      </c>
      <c r="AE1983" s="1">
        <f>COUNTIFS(Table2[GameID],Table2[[#This Row],[GameID]],Table2[Column1],"&lt;="&amp;Table2[[#This Row],[Column1]])-1</f>
        <v>3</v>
      </c>
    </row>
    <row r="1984" spans="1:31" x14ac:dyDescent="0.45">
      <c r="A1984" t="s">
        <v>444</v>
      </c>
      <c r="B1984" t="str">
        <f>_xlfn.TEXTBEFORE(Table2[[#This Row],[Kamp]]," - ")</f>
        <v>Benløse IF</v>
      </c>
      <c r="C1984" t="str">
        <f>_xlfn.TEXTAFTER(Table2[[#This Row],[Kamp]],"- ")</f>
        <v>Sunds Seahawks</v>
      </c>
      <c r="D1984">
        <v>45018</v>
      </c>
      <c r="E1984">
        <v>69933</v>
      </c>
      <c r="F1984">
        <v>20222023</v>
      </c>
      <c r="G1984" t="s">
        <v>453</v>
      </c>
      <c r="H1984" t="s">
        <v>668</v>
      </c>
      <c r="I1984" t="s">
        <v>677</v>
      </c>
      <c r="J1984">
        <v>1</v>
      </c>
      <c r="K1984">
        <v>29502</v>
      </c>
      <c r="L1984">
        <v>1</v>
      </c>
      <c r="M1984" t="s">
        <v>630</v>
      </c>
      <c r="N1984" t="s">
        <v>223</v>
      </c>
      <c r="O1984" t="s">
        <v>221</v>
      </c>
      <c r="P1984">
        <v>37</v>
      </c>
      <c r="Q1984">
        <v>25</v>
      </c>
      <c r="R1984">
        <f>SUMIFS(Table2[number],Table2[Event],"Goal",Table2[H/U],"HOME",Table2[GameID],Table2[[#This Row],[GameID]],Table2[GameTime],"&lt;="&amp;Table2[[#This Row],[GameTime]])</f>
        <v>1</v>
      </c>
      <c r="S1984">
        <f>SUMIFS(Table2[number],Table2[Event],"Goal",Table2[H/U],"AWAY",Table2[GameID],Table2[[#This Row],[GameID]],Table2[GameTime],"&lt;="&amp;Table2[[#This Row],[GameTime]])</f>
        <v>4</v>
      </c>
      <c r="T1984" t="str">
        <f>IF(Table2[[#This Row],[Event]]="Goal",Table2[[#This Row],[Hscore]]&amp;"-"&amp;Table2[[#This Row],[Uscore]],"")</f>
        <v>1-4</v>
      </c>
      <c r="U1984">
        <v>959</v>
      </c>
      <c r="V1984" s="1">
        <f>Table2[[#This Row],[GameTime]]-(Table2[[#This Row],[period]]-1)*1200</f>
        <v>959</v>
      </c>
      <c r="W1984" s="1">
        <f>ROUNDDOWN(Table2[[#This Row],[Time]]/60,0)</f>
        <v>15</v>
      </c>
      <c r="X1984" s="1">
        <f>ROUNDDOWN((Table2[[#This Row],[Time]]/60-Table2[[#This Row],[Time2]])*60,0)</f>
        <v>59</v>
      </c>
      <c r="Y1984" s="1">
        <f>IF(Table2[[#This Row],[Time2]]&lt;10,0&amp;Table2[[#This Row],[Time2]],Table2[[#This Row],[Time2]])</f>
        <v>15</v>
      </c>
      <c r="Z1984" s="1">
        <f>IF(Table2[[#This Row],[Time3]]&lt;10,0&amp;Table2[[#This Row],[Time3]],Table2[[#This Row],[Time3]])</f>
        <v>59</v>
      </c>
      <c r="AA1984" s="2" t="str">
        <f>Table2[[#This Row],[Time4]]&amp;":"&amp;Table2[[#This Row],[Time5]]</f>
        <v>15:59</v>
      </c>
      <c r="AB1984" s="1" t="str" cm="1">
        <f t="array" ref="AB1984">IFERROR(IF(Table2[[#This Row],[code]]="","",_xlfn.IFS(AND(Table2[[#This Row],[code]]&lt;400,Table2[[#This Row],[code]]&lt;&gt;""),2,Table2[[#This Row],[code]]&gt;500,4)),"")</f>
        <v/>
      </c>
      <c r="AC1984" s="1" t="str">
        <f>IF(Table2[[#This Row],[Event]]="Penalty",Table2[[#This Row],[number]],IF(Table2[[#This Row],[Event]]="Time-Out",401,""))</f>
        <v/>
      </c>
      <c r="AD1984" s="1">
        <f>ROW(A1983)</f>
        <v>1983</v>
      </c>
      <c r="AE1984" s="1">
        <f>COUNTIFS(Table2[GameID],Table2[[#This Row],[GameID]],Table2[Column1],"&lt;="&amp;Table2[[#This Row],[Column1]])-1</f>
        <v>4</v>
      </c>
    </row>
    <row r="1985" spans="1:31" x14ac:dyDescent="0.45">
      <c r="A1985" t="s">
        <v>444</v>
      </c>
      <c r="B1985" t="str">
        <f>_xlfn.TEXTBEFORE(Table2[[#This Row],[Kamp]]," - ")</f>
        <v>Benløse IF</v>
      </c>
      <c r="C1985" t="str">
        <f>_xlfn.TEXTAFTER(Table2[[#This Row],[Kamp]],"- ")</f>
        <v>Sunds Seahawks</v>
      </c>
      <c r="D1985">
        <v>45018</v>
      </c>
      <c r="E1985">
        <v>69933</v>
      </c>
      <c r="F1985">
        <v>20222023</v>
      </c>
      <c r="G1985" t="s">
        <v>453</v>
      </c>
      <c r="H1985" t="s">
        <v>658</v>
      </c>
      <c r="I1985" t="s">
        <v>678</v>
      </c>
      <c r="J1985">
        <v>1</v>
      </c>
      <c r="K1985">
        <v>29507</v>
      </c>
      <c r="L1985">
        <v>212</v>
      </c>
      <c r="M1985" t="s">
        <v>631</v>
      </c>
      <c r="N1985" t="s">
        <v>20</v>
      </c>
      <c r="O1985" t="s">
        <v>634</v>
      </c>
      <c r="P1985">
        <v>5</v>
      </c>
      <c r="Q1985" t="s">
        <v>634</v>
      </c>
      <c r="R1985">
        <f>SUMIFS(Table2[number],Table2[Event],"Goal",Table2[H/U],"HOME",Table2[GameID],Table2[[#This Row],[GameID]],Table2[GameTime],"&lt;="&amp;Table2[[#This Row],[GameTime]])</f>
        <v>1</v>
      </c>
      <c r="S1985">
        <f>SUMIFS(Table2[number],Table2[Event],"Goal",Table2[H/U],"AWAY",Table2[GameID],Table2[[#This Row],[GameID]],Table2[GameTime],"&lt;="&amp;Table2[[#This Row],[GameTime]])</f>
        <v>4</v>
      </c>
      <c r="T1985" t="str">
        <f>IF(Table2[[#This Row],[Event]]="Goal",Table2[[#This Row],[Hscore]]&amp;"-"&amp;Table2[[#This Row],[Uscore]],"")</f>
        <v/>
      </c>
      <c r="U1985">
        <v>968</v>
      </c>
      <c r="V1985" s="1">
        <f>Table2[[#This Row],[GameTime]]-(Table2[[#This Row],[period]]-1)*1200</f>
        <v>968</v>
      </c>
      <c r="W1985" s="1">
        <f>ROUNDDOWN(Table2[[#This Row],[Time]]/60,0)</f>
        <v>16</v>
      </c>
      <c r="X1985" s="1">
        <f>ROUNDDOWN((Table2[[#This Row],[Time]]/60-Table2[[#This Row],[Time2]])*60,0)</f>
        <v>7</v>
      </c>
      <c r="Y1985" s="1">
        <f>IF(Table2[[#This Row],[Time2]]&lt;10,0&amp;Table2[[#This Row],[Time2]],Table2[[#This Row],[Time2]])</f>
        <v>16</v>
      </c>
      <c r="Z1985" s="1" t="str">
        <f>IF(Table2[[#This Row],[Time3]]&lt;10,0&amp;Table2[[#This Row],[Time3]],Table2[[#This Row],[Time3]])</f>
        <v>07</v>
      </c>
      <c r="AA1985" s="2" t="str">
        <f>Table2[[#This Row],[Time4]]&amp;":"&amp;Table2[[#This Row],[Time5]]</f>
        <v>16:07</v>
      </c>
      <c r="AB1985" s="1" cm="1">
        <f t="array" ref="AB1985">IFERROR(IF(Table2[[#This Row],[code]]="","",_xlfn.IFS(AND(Table2[[#This Row],[code]]&lt;400,Table2[[#This Row],[code]]&lt;&gt;""),2,Table2[[#This Row],[code]]&gt;500,4)),"")</f>
        <v>2</v>
      </c>
      <c r="AC1985" s="1">
        <f>IF(Table2[[#This Row],[Event]]="Penalty",Table2[[#This Row],[number]],IF(Table2[[#This Row],[Event]]="Time-Out",401,""))</f>
        <v>212</v>
      </c>
      <c r="AD1985" s="1">
        <f>ROW(A1984)</f>
        <v>1984</v>
      </c>
      <c r="AE1985" s="1">
        <f>COUNTIFS(Table2[GameID],Table2[[#This Row],[GameID]],Table2[Column1],"&lt;="&amp;Table2[[#This Row],[Column1]])-1</f>
        <v>5</v>
      </c>
    </row>
    <row r="1986" spans="1:31" x14ac:dyDescent="0.45">
      <c r="A1986" t="s">
        <v>444</v>
      </c>
      <c r="B1986" t="str">
        <f>_xlfn.TEXTBEFORE(Table2[[#This Row],[Kamp]]," - ")</f>
        <v>Benløse IF</v>
      </c>
      <c r="C1986" t="str">
        <f>_xlfn.TEXTAFTER(Table2[[#This Row],[Kamp]],"- ")</f>
        <v>Sunds Seahawks</v>
      </c>
      <c r="D1986">
        <v>45018</v>
      </c>
      <c r="E1986">
        <v>69933</v>
      </c>
      <c r="F1986">
        <v>20222023</v>
      </c>
      <c r="G1986" t="s">
        <v>453</v>
      </c>
      <c r="H1986" t="s">
        <v>668</v>
      </c>
      <c r="I1986" t="s">
        <v>677</v>
      </c>
      <c r="J1986">
        <v>1</v>
      </c>
      <c r="K1986">
        <v>29502</v>
      </c>
      <c r="L1986">
        <v>208</v>
      </c>
      <c r="M1986" t="s">
        <v>631</v>
      </c>
      <c r="N1986" t="s">
        <v>220</v>
      </c>
      <c r="O1986" t="s">
        <v>634</v>
      </c>
      <c r="P1986">
        <v>24</v>
      </c>
      <c r="Q1986" t="s">
        <v>634</v>
      </c>
      <c r="R1986">
        <f>SUMIFS(Table2[number],Table2[Event],"Goal",Table2[H/U],"HOME",Table2[GameID],Table2[[#This Row],[GameID]],Table2[GameTime],"&lt;="&amp;Table2[[#This Row],[GameTime]])</f>
        <v>1</v>
      </c>
      <c r="S1986">
        <f>SUMIFS(Table2[number],Table2[Event],"Goal",Table2[H/U],"AWAY",Table2[GameID],Table2[[#This Row],[GameID]],Table2[GameTime],"&lt;="&amp;Table2[[#This Row],[GameTime]])</f>
        <v>4</v>
      </c>
      <c r="T1986" t="str">
        <f>IF(Table2[[#This Row],[Event]]="Goal",Table2[[#This Row],[Hscore]]&amp;"-"&amp;Table2[[#This Row],[Uscore]],"")</f>
        <v/>
      </c>
      <c r="U1986">
        <v>1116</v>
      </c>
      <c r="V1986" s="1">
        <f>Table2[[#This Row],[GameTime]]-(Table2[[#This Row],[period]]-1)*1200</f>
        <v>1116</v>
      </c>
      <c r="W1986" s="1">
        <f>ROUNDDOWN(Table2[[#This Row],[Time]]/60,0)</f>
        <v>18</v>
      </c>
      <c r="X1986" s="1">
        <f>ROUNDDOWN((Table2[[#This Row],[Time]]/60-Table2[[#This Row],[Time2]])*60,0)</f>
        <v>36</v>
      </c>
      <c r="Y1986" s="1">
        <f>IF(Table2[[#This Row],[Time2]]&lt;10,0&amp;Table2[[#This Row],[Time2]],Table2[[#This Row],[Time2]])</f>
        <v>18</v>
      </c>
      <c r="Z1986" s="1">
        <f>IF(Table2[[#This Row],[Time3]]&lt;10,0&amp;Table2[[#This Row],[Time3]],Table2[[#This Row],[Time3]])</f>
        <v>36</v>
      </c>
      <c r="AA1986" s="2" t="str">
        <f>Table2[[#This Row],[Time4]]&amp;":"&amp;Table2[[#This Row],[Time5]]</f>
        <v>18:36</v>
      </c>
      <c r="AB1986" s="1" cm="1">
        <f t="array" ref="AB1986">IFERROR(IF(Table2[[#This Row],[code]]="","",_xlfn.IFS(AND(Table2[[#This Row],[code]]&lt;400,Table2[[#This Row],[code]]&lt;&gt;""),2,Table2[[#This Row],[code]]&gt;500,4)),"")</f>
        <v>2</v>
      </c>
      <c r="AC1986" s="1">
        <f>IF(Table2[[#This Row],[Event]]="Penalty",Table2[[#This Row],[number]],IF(Table2[[#This Row],[Event]]="Time-Out",401,""))</f>
        <v>208</v>
      </c>
      <c r="AD1986" s="1">
        <f>ROW(A1985)</f>
        <v>1985</v>
      </c>
      <c r="AE1986" s="1">
        <f>COUNTIFS(Table2[GameID],Table2[[#This Row],[GameID]],Table2[Column1],"&lt;="&amp;Table2[[#This Row],[Column1]])-1</f>
        <v>6</v>
      </c>
    </row>
    <row r="1987" spans="1:31" x14ac:dyDescent="0.45">
      <c r="A1987" t="s">
        <v>444</v>
      </c>
      <c r="B1987" t="str">
        <f>_xlfn.TEXTBEFORE(Table2[[#This Row],[Kamp]]," - ")</f>
        <v>Benløse IF</v>
      </c>
      <c r="C1987" t="str">
        <f>_xlfn.TEXTAFTER(Table2[[#This Row],[Kamp]],"- ")</f>
        <v>Sunds Seahawks</v>
      </c>
      <c r="D1987">
        <v>45018</v>
      </c>
      <c r="E1987">
        <v>69933</v>
      </c>
      <c r="F1987">
        <v>20222023</v>
      </c>
      <c r="G1987" t="s">
        <v>453</v>
      </c>
      <c r="H1987" t="s">
        <v>658</v>
      </c>
      <c r="I1987" t="s">
        <v>678</v>
      </c>
      <c r="J1987">
        <v>2</v>
      </c>
      <c r="K1987">
        <v>29507</v>
      </c>
      <c r="L1987">
        <v>1</v>
      </c>
      <c r="M1987" t="s">
        <v>630</v>
      </c>
      <c r="N1987" t="s">
        <v>192</v>
      </c>
      <c r="O1987" t="s">
        <v>634</v>
      </c>
      <c r="P1987">
        <v>32</v>
      </c>
      <c r="Q1987" t="s">
        <v>634</v>
      </c>
      <c r="R1987">
        <f>SUMIFS(Table2[number],Table2[Event],"Goal",Table2[H/U],"HOME",Table2[GameID],Table2[[#This Row],[GameID]],Table2[GameTime],"&lt;="&amp;Table2[[#This Row],[GameTime]])</f>
        <v>2</v>
      </c>
      <c r="S1987">
        <f>SUMIFS(Table2[number],Table2[Event],"Goal",Table2[H/U],"AWAY",Table2[GameID],Table2[[#This Row],[GameID]],Table2[GameTime],"&lt;="&amp;Table2[[#This Row],[GameTime]])</f>
        <v>4</v>
      </c>
      <c r="T1987" t="str">
        <f>IF(Table2[[#This Row],[Event]]="Goal",Table2[[#This Row],[Hscore]]&amp;"-"&amp;Table2[[#This Row],[Uscore]],"")</f>
        <v>2-4</v>
      </c>
      <c r="U1987">
        <v>1665</v>
      </c>
      <c r="V1987" s="1">
        <f>Table2[[#This Row],[GameTime]]-(Table2[[#This Row],[period]]-1)*1200</f>
        <v>465</v>
      </c>
      <c r="W1987" s="1">
        <f>ROUNDDOWN(Table2[[#This Row],[Time]]/60,0)</f>
        <v>7</v>
      </c>
      <c r="X1987" s="1">
        <f>ROUNDDOWN((Table2[[#This Row],[Time]]/60-Table2[[#This Row],[Time2]])*60,0)</f>
        <v>45</v>
      </c>
      <c r="Y1987" s="1" t="str">
        <f>IF(Table2[[#This Row],[Time2]]&lt;10,0&amp;Table2[[#This Row],[Time2]],Table2[[#This Row],[Time2]])</f>
        <v>07</v>
      </c>
      <c r="Z1987" s="1">
        <f>IF(Table2[[#This Row],[Time3]]&lt;10,0&amp;Table2[[#This Row],[Time3]],Table2[[#This Row],[Time3]])</f>
        <v>45</v>
      </c>
      <c r="AA1987" s="2" t="str">
        <f>Table2[[#This Row],[Time4]]&amp;":"&amp;Table2[[#This Row],[Time5]]</f>
        <v>07:45</v>
      </c>
      <c r="AB1987" s="1" t="str" cm="1">
        <f t="array" ref="AB1987">IFERROR(IF(Table2[[#This Row],[code]]="","",_xlfn.IFS(AND(Table2[[#This Row],[code]]&lt;400,Table2[[#This Row],[code]]&lt;&gt;""),2,Table2[[#This Row],[code]]&gt;500,4)),"")</f>
        <v/>
      </c>
      <c r="AC1987" s="1" t="str">
        <f>IF(Table2[[#This Row],[Event]]="Penalty",Table2[[#This Row],[number]],IF(Table2[[#This Row],[Event]]="Time-Out",401,""))</f>
        <v/>
      </c>
      <c r="AD1987" s="1">
        <f>ROW(A1986)</f>
        <v>1986</v>
      </c>
      <c r="AE1987" s="1">
        <f>COUNTIFS(Table2[GameID],Table2[[#This Row],[GameID]],Table2[Column1],"&lt;="&amp;Table2[[#This Row],[Column1]])-1</f>
        <v>7</v>
      </c>
    </row>
    <row r="1988" spans="1:31" x14ac:dyDescent="0.45">
      <c r="A1988" t="s">
        <v>444</v>
      </c>
      <c r="B1988" t="str">
        <f>_xlfn.TEXTBEFORE(Table2[[#This Row],[Kamp]]," - ")</f>
        <v>Benløse IF</v>
      </c>
      <c r="C1988" t="str">
        <f>_xlfn.TEXTAFTER(Table2[[#This Row],[Kamp]],"- ")</f>
        <v>Sunds Seahawks</v>
      </c>
      <c r="D1988">
        <v>45018</v>
      </c>
      <c r="E1988">
        <v>69933</v>
      </c>
      <c r="F1988">
        <v>20222023</v>
      </c>
      <c r="G1988" t="s">
        <v>453</v>
      </c>
      <c r="H1988" t="s">
        <v>658</v>
      </c>
      <c r="I1988" t="s">
        <v>678</v>
      </c>
      <c r="J1988">
        <v>2</v>
      </c>
      <c r="K1988">
        <v>29507</v>
      </c>
      <c r="L1988">
        <v>1</v>
      </c>
      <c r="M1988" t="s">
        <v>630</v>
      </c>
      <c r="N1988" t="s">
        <v>37</v>
      </c>
      <c r="O1988" t="s">
        <v>24</v>
      </c>
      <c r="P1988">
        <v>90</v>
      </c>
      <c r="Q1988">
        <v>11</v>
      </c>
      <c r="R1988">
        <f>SUMIFS(Table2[number],Table2[Event],"Goal",Table2[H/U],"HOME",Table2[GameID],Table2[[#This Row],[GameID]],Table2[GameTime],"&lt;="&amp;Table2[[#This Row],[GameTime]])</f>
        <v>3</v>
      </c>
      <c r="S1988">
        <f>SUMIFS(Table2[number],Table2[Event],"Goal",Table2[H/U],"AWAY",Table2[GameID],Table2[[#This Row],[GameID]],Table2[GameTime],"&lt;="&amp;Table2[[#This Row],[GameTime]])</f>
        <v>4</v>
      </c>
      <c r="T1988" t="str">
        <f>IF(Table2[[#This Row],[Event]]="Goal",Table2[[#This Row],[Hscore]]&amp;"-"&amp;Table2[[#This Row],[Uscore]],"")</f>
        <v>3-4</v>
      </c>
      <c r="U1988">
        <v>2338</v>
      </c>
      <c r="V1988" s="1">
        <f>Table2[[#This Row],[GameTime]]-(Table2[[#This Row],[period]]-1)*1200</f>
        <v>1138</v>
      </c>
      <c r="W1988" s="1">
        <f>ROUNDDOWN(Table2[[#This Row],[Time]]/60,0)</f>
        <v>18</v>
      </c>
      <c r="X1988" s="1">
        <f>ROUNDDOWN((Table2[[#This Row],[Time]]/60-Table2[[#This Row],[Time2]])*60,0)</f>
        <v>57</v>
      </c>
      <c r="Y1988" s="1">
        <f>IF(Table2[[#This Row],[Time2]]&lt;10,0&amp;Table2[[#This Row],[Time2]],Table2[[#This Row],[Time2]])</f>
        <v>18</v>
      </c>
      <c r="Z1988" s="1">
        <f>IF(Table2[[#This Row],[Time3]]&lt;10,0&amp;Table2[[#This Row],[Time3]],Table2[[#This Row],[Time3]])</f>
        <v>57</v>
      </c>
      <c r="AA1988" s="2" t="str">
        <f>Table2[[#This Row],[Time4]]&amp;":"&amp;Table2[[#This Row],[Time5]]</f>
        <v>18:57</v>
      </c>
      <c r="AB1988" s="1" t="str" cm="1">
        <f t="array" ref="AB1988">IFERROR(IF(Table2[[#This Row],[code]]="","",_xlfn.IFS(AND(Table2[[#This Row],[code]]&lt;400,Table2[[#This Row],[code]]&lt;&gt;""),2,Table2[[#This Row],[code]]&gt;500,4)),"")</f>
        <v/>
      </c>
      <c r="AC1988" s="1" t="str">
        <f>IF(Table2[[#This Row],[Event]]="Penalty",Table2[[#This Row],[number]],IF(Table2[[#This Row],[Event]]="Time-Out",401,""))</f>
        <v/>
      </c>
      <c r="AD1988" s="1">
        <f>ROW(A1987)</f>
        <v>1987</v>
      </c>
      <c r="AE1988" s="1">
        <f>COUNTIFS(Table2[GameID],Table2[[#This Row],[GameID]],Table2[Column1],"&lt;="&amp;Table2[[#This Row],[Column1]])-1</f>
        <v>8</v>
      </c>
    </row>
    <row r="1989" spans="1:31" x14ac:dyDescent="0.45">
      <c r="A1989" t="s">
        <v>444</v>
      </c>
      <c r="B1989" t="str">
        <f>_xlfn.TEXTBEFORE(Table2[[#This Row],[Kamp]]," - ")</f>
        <v>Benløse IF</v>
      </c>
      <c r="C1989" t="str">
        <f>_xlfn.TEXTAFTER(Table2[[#This Row],[Kamp]],"- ")</f>
        <v>Sunds Seahawks</v>
      </c>
      <c r="D1989">
        <v>45018</v>
      </c>
      <c r="E1989">
        <v>69933</v>
      </c>
      <c r="F1989">
        <v>20222023</v>
      </c>
      <c r="G1989" t="s">
        <v>453</v>
      </c>
      <c r="H1989" t="s">
        <v>658</v>
      </c>
      <c r="I1989" t="s">
        <v>678</v>
      </c>
      <c r="J1989">
        <v>3</v>
      </c>
      <c r="K1989">
        <v>29507</v>
      </c>
      <c r="L1989">
        <v>0</v>
      </c>
      <c r="M1989" t="s">
        <v>633</v>
      </c>
      <c r="N1989" t="s">
        <v>634</v>
      </c>
      <c r="O1989" t="s">
        <v>634</v>
      </c>
      <c r="P1989" t="s">
        <v>634</v>
      </c>
      <c r="Q1989" t="s">
        <v>634</v>
      </c>
      <c r="R1989">
        <f>SUMIFS(Table2[number],Table2[Event],"Goal",Table2[H/U],"HOME",Table2[GameID],Table2[[#This Row],[GameID]],Table2[GameTime],"&lt;="&amp;Table2[[#This Row],[GameTime]])</f>
        <v>3</v>
      </c>
      <c r="S1989">
        <f>SUMIFS(Table2[number],Table2[Event],"Goal",Table2[H/U],"AWAY",Table2[GameID],Table2[[#This Row],[GameID]],Table2[GameTime],"&lt;="&amp;Table2[[#This Row],[GameTime]])</f>
        <v>4</v>
      </c>
      <c r="T1989" t="str">
        <f>IF(Table2[[#This Row],[Event]]="Goal",Table2[[#This Row],[Hscore]]&amp;"-"&amp;Table2[[#This Row],[Uscore]],"")</f>
        <v/>
      </c>
      <c r="U1989">
        <v>3592</v>
      </c>
      <c r="V1989" s="1">
        <f>Table2[[#This Row],[GameTime]]-(Table2[[#This Row],[period]]-1)*1200</f>
        <v>1192</v>
      </c>
      <c r="W1989" s="1">
        <f>ROUNDDOWN(Table2[[#This Row],[Time]]/60,0)</f>
        <v>19</v>
      </c>
      <c r="X1989" s="1">
        <f>ROUNDDOWN((Table2[[#This Row],[Time]]/60-Table2[[#This Row],[Time2]])*60,0)</f>
        <v>52</v>
      </c>
      <c r="Y1989" s="1">
        <f>IF(Table2[[#This Row],[Time2]]&lt;10,0&amp;Table2[[#This Row],[Time2]],Table2[[#This Row],[Time2]])</f>
        <v>19</v>
      </c>
      <c r="Z1989" s="1">
        <f>IF(Table2[[#This Row],[Time3]]&lt;10,0&amp;Table2[[#This Row],[Time3]],Table2[[#This Row],[Time3]])</f>
        <v>52</v>
      </c>
      <c r="AA1989" s="2" t="str">
        <f>Table2[[#This Row],[Time4]]&amp;":"&amp;Table2[[#This Row],[Time5]]</f>
        <v>19:52</v>
      </c>
      <c r="AB1989" s="1" t="str" cm="1">
        <f t="array" ref="AB1989">IFERROR(IF(Table2[[#This Row],[code]]="","",_xlfn.IFS(AND(Table2[[#This Row],[code]]&lt;400,Table2[[#This Row],[code]]&lt;&gt;""),2,Table2[[#This Row],[code]]&gt;500,4)),"")</f>
        <v/>
      </c>
      <c r="AC1989" s="1">
        <f>IF(Table2[[#This Row],[Event]]="Penalty",Table2[[#This Row],[number]],IF(Table2[[#This Row],[Event]]="Time-Out",401,""))</f>
        <v>401</v>
      </c>
      <c r="AD1989" s="1">
        <f>ROW(A1988)</f>
        <v>1988</v>
      </c>
      <c r="AE1989" s="1">
        <f>COUNTIFS(Table2[GameID],Table2[[#This Row],[GameID]],Table2[Column1],"&lt;="&amp;Table2[[#This Row],[Column1]])-1</f>
        <v>9</v>
      </c>
    </row>
    <row r="1990" spans="1:31" x14ac:dyDescent="0.45">
      <c r="A1990" t="s">
        <v>300</v>
      </c>
      <c r="B1990" t="str">
        <f>_xlfn.TEXTBEFORE(Table2[[#This Row],[Kamp]]," - ")</f>
        <v>Blackhawks</v>
      </c>
      <c r="C1990" t="str">
        <f>_xlfn.TEXTAFTER(Table2[[#This Row],[Kamp]],"- ")</f>
        <v>Sunds Seahawks</v>
      </c>
      <c r="D1990">
        <v>45031</v>
      </c>
      <c r="E1990">
        <v>69936</v>
      </c>
      <c r="F1990">
        <v>20222023</v>
      </c>
      <c r="G1990" t="s">
        <v>453</v>
      </c>
      <c r="H1990" t="s">
        <v>661</v>
      </c>
      <c r="I1990" t="s">
        <v>678</v>
      </c>
      <c r="J1990">
        <v>1</v>
      </c>
      <c r="K1990">
        <v>29505</v>
      </c>
      <c r="L1990">
        <v>1</v>
      </c>
      <c r="M1990" t="s">
        <v>630</v>
      </c>
      <c r="N1990" t="s">
        <v>635</v>
      </c>
      <c r="O1990" t="s">
        <v>263</v>
      </c>
      <c r="P1990">
        <v>23</v>
      </c>
      <c r="Q1990">
        <v>9</v>
      </c>
      <c r="R1990">
        <f>SUMIFS(Table2[number],Table2[Event],"Goal",Table2[H/U],"HOME",Table2[GameID],Table2[[#This Row],[GameID]],Table2[GameTime],"&lt;="&amp;Table2[[#This Row],[GameTime]])</f>
        <v>1</v>
      </c>
      <c r="S1990">
        <f>SUMIFS(Table2[number],Table2[Event],"Goal",Table2[H/U],"AWAY",Table2[GameID],Table2[[#This Row],[GameID]],Table2[GameTime],"&lt;="&amp;Table2[[#This Row],[GameTime]])</f>
        <v>0</v>
      </c>
      <c r="T1990" t="str">
        <f>IF(Table2[[#This Row],[Event]]="Goal",Table2[[#This Row],[Hscore]]&amp;"-"&amp;Table2[[#This Row],[Uscore]],"")</f>
        <v>1-0</v>
      </c>
      <c r="U1990">
        <v>28</v>
      </c>
      <c r="V1990" s="1">
        <f>Table2[[#This Row],[GameTime]]-(Table2[[#This Row],[period]]-1)*1200</f>
        <v>28</v>
      </c>
      <c r="W1990" s="1">
        <f>ROUNDDOWN(Table2[[#This Row],[Time]]/60,0)</f>
        <v>0</v>
      </c>
      <c r="X1990" s="1">
        <f>ROUNDDOWN((Table2[[#This Row],[Time]]/60-Table2[[#This Row],[Time2]])*60,0)</f>
        <v>28</v>
      </c>
      <c r="Y1990" s="1" t="str">
        <f>IF(Table2[[#This Row],[Time2]]&lt;10,0&amp;Table2[[#This Row],[Time2]],Table2[[#This Row],[Time2]])</f>
        <v>00</v>
      </c>
      <c r="Z1990" s="1">
        <f>IF(Table2[[#This Row],[Time3]]&lt;10,0&amp;Table2[[#This Row],[Time3]],Table2[[#This Row],[Time3]])</f>
        <v>28</v>
      </c>
      <c r="AA1990" s="2" t="str">
        <f>Table2[[#This Row],[Time4]]&amp;":"&amp;Table2[[#This Row],[Time5]]</f>
        <v>00:28</v>
      </c>
      <c r="AB1990" s="1" t="str" cm="1">
        <f t="array" ref="AB1990">IFERROR(IF(Table2[[#This Row],[code]]="","",_xlfn.IFS(AND(Table2[[#This Row],[code]]&lt;400,Table2[[#This Row],[code]]&lt;&gt;""),2,Table2[[#This Row],[code]]&gt;500,4)),"")</f>
        <v/>
      </c>
      <c r="AC1990" s="1" t="str">
        <f>IF(Table2[[#This Row],[Event]]="Penalty",Table2[[#This Row],[number]],IF(Table2[[#This Row],[Event]]="Time-Out",401,""))</f>
        <v/>
      </c>
      <c r="AD1990" s="1">
        <f>ROW(A1989)</f>
        <v>1989</v>
      </c>
      <c r="AE1990" s="1">
        <f>COUNTIFS(Table2[GameID],Table2[[#This Row],[GameID]],Table2[Column1],"&lt;="&amp;Table2[[#This Row],[Column1]])-1</f>
        <v>0</v>
      </c>
    </row>
    <row r="1991" spans="1:31" x14ac:dyDescent="0.45">
      <c r="A1991" t="s">
        <v>300</v>
      </c>
      <c r="B1991" t="str">
        <f>_xlfn.TEXTBEFORE(Table2[[#This Row],[Kamp]]," - ")</f>
        <v>Blackhawks</v>
      </c>
      <c r="C1991" t="str">
        <f>_xlfn.TEXTAFTER(Table2[[#This Row],[Kamp]],"- ")</f>
        <v>Sunds Seahawks</v>
      </c>
      <c r="D1991">
        <v>45031</v>
      </c>
      <c r="E1991">
        <v>69936</v>
      </c>
      <c r="F1991">
        <v>20222023</v>
      </c>
      <c r="G1991" t="s">
        <v>453</v>
      </c>
      <c r="H1991" t="s">
        <v>668</v>
      </c>
      <c r="I1991" t="s">
        <v>677</v>
      </c>
      <c r="J1991">
        <v>1</v>
      </c>
      <c r="K1991">
        <v>29502</v>
      </c>
      <c r="L1991">
        <v>207</v>
      </c>
      <c r="M1991" t="s">
        <v>631</v>
      </c>
      <c r="N1991" t="s">
        <v>219</v>
      </c>
      <c r="O1991" t="s">
        <v>634</v>
      </c>
      <c r="P1991">
        <v>23</v>
      </c>
      <c r="Q1991" t="s">
        <v>634</v>
      </c>
      <c r="R1991">
        <f>SUMIFS(Table2[number],Table2[Event],"Goal",Table2[H/U],"HOME",Table2[GameID],Table2[[#This Row],[GameID]],Table2[GameTime],"&lt;="&amp;Table2[[#This Row],[GameTime]])</f>
        <v>1</v>
      </c>
      <c r="S1991">
        <f>SUMIFS(Table2[number],Table2[Event],"Goal",Table2[H/U],"AWAY",Table2[GameID],Table2[[#This Row],[GameID]],Table2[GameTime],"&lt;="&amp;Table2[[#This Row],[GameTime]])</f>
        <v>0</v>
      </c>
      <c r="T1991" t="str">
        <f>IF(Table2[[#This Row],[Event]]="Goal",Table2[[#This Row],[Hscore]]&amp;"-"&amp;Table2[[#This Row],[Uscore]],"")</f>
        <v/>
      </c>
      <c r="U1991">
        <v>108</v>
      </c>
      <c r="V1991" s="1">
        <f>Table2[[#This Row],[GameTime]]-(Table2[[#This Row],[period]]-1)*1200</f>
        <v>108</v>
      </c>
      <c r="W1991" s="1">
        <f>ROUNDDOWN(Table2[[#This Row],[Time]]/60,0)</f>
        <v>1</v>
      </c>
      <c r="X1991" s="1">
        <f>ROUNDDOWN((Table2[[#This Row],[Time]]/60-Table2[[#This Row],[Time2]])*60,0)</f>
        <v>48</v>
      </c>
      <c r="Y1991" s="1" t="str">
        <f>IF(Table2[[#This Row],[Time2]]&lt;10,0&amp;Table2[[#This Row],[Time2]],Table2[[#This Row],[Time2]])</f>
        <v>01</v>
      </c>
      <c r="Z1991" s="1">
        <f>IF(Table2[[#This Row],[Time3]]&lt;10,0&amp;Table2[[#This Row],[Time3]],Table2[[#This Row],[Time3]])</f>
        <v>48</v>
      </c>
      <c r="AA1991" s="2" t="str">
        <f>Table2[[#This Row],[Time4]]&amp;":"&amp;Table2[[#This Row],[Time5]]</f>
        <v>01:48</v>
      </c>
      <c r="AB1991" s="1" cm="1">
        <f t="array" ref="AB1991">IFERROR(IF(Table2[[#This Row],[code]]="","",_xlfn.IFS(AND(Table2[[#This Row],[code]]&lt;400,Table2[[#This Row],[code]]&lt;&gt;""),2,Table2[[#This Row],[code]]&gt;500,4)),"")</f>
        <v>2</v>
      </c>
      <c r="AC1991" s="1">
        <f>IF(Table2[[#This Row],[Event]]="Penalty",Table2[[#This Row],[number]],IF(Table2[[#This Row],[Event]]="Time-Out",401,""))</f>
        <v>207</v>
      </c>
      <c r="AD1991" s="1">
        <f>ROW(A1990)</f>
        <v>1990</v>
      </c>
      <c r="AE1991" s="1">
        <f>COUNTIFS(Table2[GameID],Table2[[#This Row],[GameID]],Table2[Column1],"&lt;="&amp;Table2[[#This Row],[Column1]])-1</f>
        <v>1</v>
      </c>
    </row>
    <row r="1992" spans="1:31" x14ac:dyDescent="0.45">
      <c r="A1992" t="s">
        <v>300</v>
      </c>
      <c r="B1992" t="str">
        <f>_xlfn.TEXTBEFORE(Table2[[#This Row],[Kamp]]," - ")</f>
        <v>Blackhawks</v>
      </c>
      <c r="C1992" t="str">
        <f>_xlfn.TEXTAFTER(Table2[[#This Row],[Kamp]],"- ")</f>
        <v>Sunds Seahawks</v>
      </c>
      <c r="D1992">
        <v>45031</v>
      </c>
      <c r="E1992">
        <v>69936</v>
      </c>
      <c r="F1992">
        <v>20222023</v>
      </c>
      <c r="G1992" t="s">
        <v>453</v>
      </c>
      <c r="H1992" t="s">
        <v>668</v>
      </c>
      <c r="I1992" t="s">
        <v>677</v>
      </c>
      <c r="J1992">
        <v>1</v>
      </c>
      <c r="K1992">
        <v>29502</v>
      </c>
      <c r="L1992">
        <v>1</v>
      </c>
      <c r="M1992" t="s">
        <v>630</v>
      </c>
      <c r="N1992" t="s">
        <v>214</v>
      </c>
      <c r="O1992" t="s">
        <v>213</v>
      </c>
      <c r="P1992">
        <v>7</v>
      </c>
      <c r="Q1992">
        <v>5</v>
      </c>
      <c r="R1992">
        <f>SUMIFS(Table2[number],Table2[Event],"Goal",Table2[H/U],"HOME",Table2[GameID],Table2[[#This Row],[GameID]],Table2[GameTime],"&lt;="&amp;Table2[[#This Row],[GameTime]])</f>
        <v>1</v>
      </c>
      <c r="S1992">
        <f>SUMIFS(Table2[number],Table2[Event],"Goal",Table2[H/U],"AWAY",Table2[GameID],Table2[[#This Row],[GameID]],Table2[GameTime],"&lt;="&amp;Table2[[#This Row],[GameTime]])</f>
        <v>1</v>
      </c>
      <c r="T1992" t="str">
        <f>IF(Table2[[#This Row],[Event]]="Goal",Table2[[#This Row],[Hscore]]&amp;"-"&amp;Table2[[#This Row],[Uscore]],"")</f>
        <v>1-1</v>
      </c>
      <c r="U1992">
        <v>278</v>
      </c>
      <c r="V1992" s="1">
        <f>Table2[[#This Row],[GameTime]]-(Table2[[#This Row],[period]]-1)*1200</f>
        <v>278</v>
      </c>
      <c r="W1992" s="1">
        <f>ROUNDDOWN(Table2[[#This Row],[Time]]/60,0)</f>
        <v>4</v>
      </c>
      <c r="X1992" s="1">
        <f>ROUNDDOWN((Table2[[#This Row],[Time]]/60-Table2[[#This Row],[Time2]])*60,0)</f>
        <v>38</v>
      </c>
      <c r="Y1992" s="1" t="str">
        <f>IF(Table2[[#This Row],[Time2]]&lt;10,0&amp;Table2[[#This Row],[Time2]],Table2[[#This Row],[Time2]])</f>
        <v>04</v>
      </c>
      <c r="Z1992" s="1">
        <f>IF(Table2[[#This Row],[Time3]]&lt;10,0&amp;Table2[[#This Row],[Time3]],Table2[[#This Row],[Time3]])</f>
        <v>38</v>
      </c>
      <c r="AA1992" s="2" t="str">
        <f>Table2[[#This Row],[Time4]]&amp;":"&amp;Table2[[#This Row],[Time5]]</f>
        <v>04:38</v>
      </c>
      <c r="AB1992" s="1" t="str" cm="1">
        <f t="array" ref="AB1992">IFERROR(IF(Table2[[#This Row],[code]]="","",_xlfn.IFS(AND(Table2[[#This Row],[code]]&lt;400,Table2[[#This Row],[code]]&lt;&gt;""),2,Table2[[#This Row],[code]]&gt;500,4)),"")</f>
        <v/>
      </c>
      <c r="AC1992" s="1" t="str">
        <f>IF(Table2[[#This Row],[Event]]="Penalty",Table2[[#This Row],[number]],IF(Table2[[#This Row],[Event]]="Time-Out",401,""))</f>
        <v/>
      </c>
      <c r="AD1992" s="1">
        <f>ROW(A1991)</f>
        <v>1991</v>
      </c>
      <c r="AE1992" s="1">
        <f>COUNTIFS(Table2[GameID],Table2[[#This Row],[GameID]],Table2[Column1],"&lt;="&amp;Table2[[#This Row],[Column1]])-1</f>
        <v>2</v>
      </c>
    </row>
    <row r="1993" spans="1:31" x14ac:dyDescent="0.45">
      <c r="A1993" t="s">
        <v>300</v>
      </c>
      <c r="B1993" t="str">
        <f>_xlfn.TEXTBEFORE(Table2[[#This Row],[Kamp]]," - ")</f>
        <v>Blackhawks</v>
      </c>
      <c r="C1993" t="str">
        <f>_xlfn.TEXTAFTER(Table2[[#This Row],[Kamp]],"- ")</f>
        <v>Sunds Seahawks</v>
      </c>
      <c r="D1993">
        <v>45031</v>
      </c>
      <c r="E1993">
        <v>69936</v>
      </c>
      <c r="F1993">
        <v>20222023</v>
      </c>
      <c r="G1993" t="s">
        <v>453</v>
      </c>
      <c r="H1993" t="s">
        <v>661</v>
      </c>
      <c r="I1993" t="s">
        <v>678</v>
      </c>
      <c r="J1993">
        <v>1</v>
      </c>
      <c r="K1993">
        <v>29505</v>
      </c>
      <c r="L1993">
        <v>1</v>
      </c>
      <c r="M1993" t="s">
        <v>630</v>
      </c>
      <c r="N1993" t="s">
        <v>264</v>
      </c>
      <c r="O1993" t="s">
        <v>140</v>
      </c>
      <c r="P1993">
        <v>10</v>
      </c>
      <c r="Q1993">
        <v>60</v>
      </c>
      <c r="R1993">
        <f>SUMIFS(Table2[number],Table2[Event],"Goal",Table2[H/U],"HOME",Table2[GameID],Table2[[#This Row],[GameID]],Table2[GameTime],"&lt;="&amp;Table2[[#This Row],[GameTime]])</f>
        <v>2</v>
      </c>
      <c r="S1993">
        <f>SUMIFS(Table2[number],Table2[Event],"Goal",Table2[H/U],"AWAY",Table2[GameID],Table2[[#This Row],[GameID]],Table2[GameTime],"&lt;="&amp;Table2[[#This Row],[GameTime]])</f>
        <v>1</v>
      </c>
      <c r="T1993" t="str">
        <f>IF(Table2[[#This Row],[Event]]="Goal",Table2[[#This Row],[Hscore]]&amp;"-"&amp;Table2[[#This Row],[Uscore]],"")</f>
        <v>2-1</v>
      </c>
      <c r="U1993">
        <v>738</v>
      </c>
      <c r="V1993" s="1">
        <f>Table2[[#This Row],[GameTime]]-(Table2[[#This Row],[period]]-1)*1200</f>
        <v>738</v>
      </c>
      <c r="W1993" s="1">
        <f>ROUNDDOWN(Table2[[#This Row],[Time]]/60,0)</f>
        <v>12</v>
      </c>
      <c r="X1993" s="1">
        <f>ROUNDDOWN((Table2[[#This Row],[Time]]/60-Table2[[#This Row],[Time2]])*60,0)</f>
        <v>18</v>
      </c>
      <c r="Y1993" s="1">
        <f>IF(Table2[[#This Row],[Time2]]&lt;10,0&amp;Table2[[#This Row],[Time2]],Table2[[#This Row],[Time2]])</f>
        <v>12</v>
      </c>
      <c r="Z1993" s="1">
        <f>IF(Table2[[#This Row],[Time3]]&lt;10,0&amp;Table2[[#This Row],[Time3]],Table2[[#This Row],[Time3]])</f>
        <v>18</v>
      </c>
      <c r="AA1993" s="2" t="str">
        <f>Table2[[#This Row],[Time4]]&amp;":"&amp;Table2[[#This Row],[Time5]]</f>
        <v>12:18</v>
      </c>
      <c r="AB1993" s="1" t="str" cm="1">
        <f t="array" ref="AB1993">IFERROR(IF(Table2[[#This Row],[code]]="","",_xlfn.IFS(AND(Table2[[#This Row],[code]]&lt;400,Table2[[#This Row],[code]]&lt;&gt;""),2,Table2[[#This Row],[code]]&gt;500,4)),"")</f>
        <v/>
      </c>
      <c r="AC1993" s="1" t="str">
        <f>IF(Table2[[#This Row],[Event]]="Penalty",Table2[[#This Row],[number]],IF(Table2[[#This Row],[Event]]="Time-Out",401,""))</f>
        <v/>
      </c>
      <c r="AD1993" s="1">
        <f>ROW(A1992)</f>
        <v>1992</v>
      </c>
      <c r="AE1993" s="1">
        <f>COUNTIFS(Table2[GameID],Table2[[#This Row],[GameID]],Table2[Column1],"&lt;="&amp;Table2[[#This Row],[Column1]])-1</f>
        <v>3</v>
      </c>
    </row>
    <row r="1994" spans="1:31" x14ac:dyDescent="0.45">
      <c r="A1994" t="s">
        <v>300</v>
      </c>
      <c r="B1994" t="str">
        <f>_xlfn.TEXTBEFORE(Table2[[#This Row],[Kamp]]," - ")</f>
        <v>Blackhawks</v>
      </c>
      <c r="C1994" t="str">
        <f>_xlfn.TEXTAFTER(Table2[[#This Row],[Kamp]],"- ")</f>
        <v>Sunds Seahawks</v>
      </c>
      <c r="D1994">
        <v>45031</v>
      </c>
      <c r="E1994">
        <v>69936</v>
      </c>
      <c r="F1994">
        <v>20222023</v>
      </c>
      <c r="G1994" t="s">
        <v>453</v>
      </c>
      <c r="H1994" t="s">
        <v>661</v>
      </c>
      <c r="I1994" t="s">
        <v>678</v>
      </c>
      <c r="J1994">
        <v>1</v>
      </c>
      <c r="K1994">
        <v>29505</v>
      </c>
      <c r="L1994">
        <v>1</v>
      </c>
      <c r="M1994" t="s">
        <v>630</v>
      </c>
      <c r="N1994" t="s">
        <v>149</v>
      </c>
      <c r="O1994" t="s">
        <v>139</v>
      </c>
      <c r="P1994">
        <v>98</v>
      </c>
      <c r="Q1994">
        <v>27</v>
      </c>
      <c r="R1994">
        <f>SUMIFS(Table2[number],Table2[Event],"Goal",Table2[H/U],"HOME",Table2[GameID],Table2[[#This Row],[GameID]],Table2[GameTime],"&lt;="&amp;Table2[[#This Row],[GameTime]])</f>
        <v>3</v>
      </c>
      <c r="S1994">
        <f>SUMIFS(Table2[number],Table2[Event],"Goal",Table2[H/U],"AWAY",Table2[GameID],Table2[[#This Row],[GameID]],Table2[GameTime],"&lt;="&amp;Table2[[#This Row],[GameTime]])</f>
        <v>1</v>
      </c>
      <c r="T1994" t="str">
        <f>IF(Table2[[#This Row],[Event]]="Goal",Table2[[#This Row],[Hscore]]&amp;"-"&amp;Table2[[#This Row],[Uscore]],"")</f>
        <v>3-1</v>
      </c>
      <c r="U1994">
        <v>811</v>
      </c>
      <c r="V1994" s="1">
        <f>Table2[[#This Row],[GameTime]]-(Table2[[#This Row],[period]]-1)*1200</f>
        <v>811</v>
      </c>
      <c r="W1994" s="1">
        <f>ROUNDDOWN(Table2[[#This Row],[Time]]/60,0)</f>
        <v>13</v>
      </c>
      <c r="X1994" s="1">
        <f>ROUNDDOWN((Table2[[#This Row],[Time]]/60-Table2[[#This Row],[Time2]])*60,0)</f>
        <v>31</v>
      </c>
      <c r="Y1994" s="1">
        <f>IF(Table2[[#This Row],[Time2]]&lt;10,0&amp;Table2[[#This Row],[Time2]],Table2[[#This Row],[Time2]])</f>
        <v>13</v>
      </c>
      <c r="Z1994" s="1">
        <f>IF(Table2[[#This Row],[Time3]]&lt;10,0&amp;Table2[[#This Row],[Time3]],Table2[[#This Row],[Time3]])</f>
        <v>31</v>
      </c>
      <c r="AA1994" s="2" t="str">
        <f>Table2[[#This Row],[Time4]]&amp;":"&amp;Table2[[#This Row],[Time5]]</f>
        <v>13:31</v>
      </c>
      <c r="AB1994" s="1" t="str" cm="1">
        <f t="array" ref="AB1994">IFERROR(IF(Table2[[#This Row],[code]]="","",_xlfn.IFS(AND(Table2[[#This Row],[code]]&lt;400,Table2[[#This Row],[code]]&lt;&gt;""),2,Table2[[#This Row],[code]]&gt;500,4)),"")</f>
        <v/>
      </c>
      <c r="AC1994" s="1" t="str">
        <f>IF(Table2[[#This Row],[Event]]="Penalty",Table2[[#This Row],[number]],IF(Table2[[#This Row],[Event]]="Time-Out",401,""))</f>
        <v/>
      </c>
      <c r="AD1994" s="1">
        <f>ROW(A1993)</f>
        <v>1993</v>
      </c>
      <c r="AE1994" s="1">
        <f>COUNTIFS(Table2[GameID],Table2[[#This Row],[GameID]],Table2[Column1],"&lt;="&amp;Table2[[#This Row],[Column1]])-1</f>
        <v>4</v>
      </c>
    </row>
    <row r="1995" spans="1:31" x14ac:dyDescent="0.45">
      <c r="A1995" t="s">
        <v>300</v>
      </c>
      <c r="B1995" t="str">
        <f>_xlfn.TEXTBEFORE(Table2[[#This Row],[Kamp]]," - ")</f>
        <v>Blackhawks</v>
      </c>
      <c r="C1995" t="str">
        <f>_xlfn.TEXTAFTER(Table2[[#This Row],[Kamp]],"- ")</f>
        <v>Sunds Seahawks</v>
      </c>
      <c r="D1995">
        <v>45031</v>
      </c>
      <c r="E1995">
        <v>69936</v>
      </c>
      <c r="F1995">
        <v>20222023</v>
      </c>
      <c r="G1995" t="s">
        <v>453</v>
      </c>
      <c r="H1995" t="s">
        <v>668</v>
      </c>
      <c r="I1995" t="s">
        <v>677</v>
      </c>
      <c r="J1995">
        <v>1</v>
      </c>
      <c r="K1995">
        <v>29502</v>
      </c>
      <c r="L1995">
        <v>1</v>
      </c>
      <c r="M1995" t="s">
        <v>630</v>
      </c>
      <c r="N1995" t="s">
        <v>228</v>
      </c>
      <c r="O1995" t="s">
        <v>215</v>
      </c>
      <c r="P1995">
        <v>77</v>
      </c>
      <c r="Q1995">
        <v>9</v>
      </c>
      <c r="R1995">
        <f>SUMIFS(Table2[number],Table2[Event],"Goal",Table2[H/U],"HOME",Table2[GameID],Table2[[#This Row],[GameID]],Table2[GameTime],"&lt;="&amp;Table2[[#This Row],[GameTime]])</f>
        <v>3</v>
      </c>
      <c r="S1995">
        <f>SUMIFS(Table2[number],Table2[Event],"Goal",Table2[H/U],"AWAY",Table2[GameID],Table2[[#This Row],[GameID]],Table2[GameTime],"&lt;="&amp;Table2[[#This Row],[GameTime]])</f>
        <v>2</v>
      </c>
      <c r="T1995" t="str">
        <f>IF(Table2[[#This Row],[Event]]="Goal",Table2[[#This Row],[Hscore]]&amp;"-"&amp;Table2[[#This Row],[Uscore]],"")</f>
        <v>3-2</v>
      </c>
      <c r="U1995">
        <v>976</v>
      </c>
      <c r="V1995" s="1">
        <f>Table2[[#This Row],[GameTime]]-(Table2[[#This Row],[period]]-1)*1200</f>
        <v>976</v>
      </c>
      <c r="W1995" s="1">
        <f>ROUNDDOWN(Table2[[#This Row],[Time]]/60,0)</f>
        <v>16</v>
      </c>
      <c r="X1995" s="1">
        <f>ROUNDDOWN((Table2[[#This Row],[Time]]/60-Table2[[#This Row],[Time2]])*60,0)</f>
        <v>15</v>
      </c>
      <c r="Y1995" s="1">
        <f>IF(Table2[[#This Row],[Time2]]&lt;10,0&amp;Table2[[#This Row],[Time2]],Table2[[#This Row],[Time2]])</f>
        <v>16</v>
      </c>
      <c r="Z1995" s="1">
        <f>IF(Table2[[#This Row],[Time3]]&lt;10,0&amp;Table2[[#This Row],[Time3]],Table2[[#This Row],[Time3]])</f>
        <v>15</v>
      </c>
      <c r="AA1995" s="2" t="str">
        <f>Table2[[#This Row],[Time4]]&amp;":"&amp;Table2[[#This Row],[Time5]]</f>
        <v>16:15</v>
      </c>
      <c r="AB1995" s="1" t="str" cm="1">
        <f t="array" ref="AB1995">IFERROR(IF(Table2[[#This Row],[code]]="","",_xlfn.IFS(AND(Table2[[#This Row],[code]]&lt;400,Table2[[#This Row],[code]]&lt;&gt;""),2,Table2[[#This Row],[code]]&gt;500,4)),"")</f>
        <v/>
      </c>
      <c r="AC1995" s="1" t="str">
        <f>IF(Table2[[#This Row],[Event]]="Penalty",Table2[[#This Row],[number]],IF(Table2[[#This Row],[Event]]="Time-Out",401,""))</f>
        <v/>
      </c>
      <c r="AD1995" s="1">
        <f>ROW(A1994)</f>
        <v>1994</v>
      </c>
      <c r="AE1995" s="1">
        <f>COUNTIFS(Table2[GameID],Table2[[#This Row],[GameID]],Table2[Column1],"&lt;="&amp;Table2[[#This Row],[Column1]])-1</f>
        <v>5</v>
      </c>
    </row>
    <row r="1996" spans="1:31" x14ac:dyDescent="0.45">
      <c r="A1996" t="s">
        <v>300</v>
      </c>
      <c r="B1996" t="str">
        <f>_xlfn.TEXTBEFORE(Table2[[#This Row],[Kamp]]," - ")</f>
        <v>Blackhawks</v>
      </c>
      <c r="C1996" t="str">
        <f>_xlfn.TEXTAFTER(Table2[[#This Row],[Kamp]],"- ")</f>
        <v>Sunds Seahawks</v>
      </c>
      <c r="D1996">
        <v>45031</v>
      </c>
      <c r="E1996">
        <v>69936</v>
      </c>
      <c r="F1996">
        <v>20222023</v>
      </c>
      <c r="G1996" t="s">
        <v>453</v>
      </c>
      <c r="H1996" t="s">
        <v>668</v>
      </c>
      <c r="I1996" t="s">
        <v>677</v>
      </c>
      <c r="J1996">
        <v>1</v>
      </c>
      <c r="K1996">
        <v>29502</v>
      </c>
      <c r="L1996">
        <v>0</v>
      </c>
      <c r="M1996" t="s">
        <v>631</v>
      </c>
      <c r="N1996" t="s">
        <v>231</v>
      </c>
      <c r="O1996" t="s">
        <v>634</v>
      </c>
      <c r="P1996">
        <v>97</v>
      </c>
      <c r="Q1996" t="s">
        <v>634</v>
      </c>
      <c r="R1996">
        <f>SUMIFS(Table2[number],Table2[Event],"Goal",Table2[H/U],"HOME",Table2[GameID],Table2[[#This Row],[GameID]],Table2[GameTime],"&lt;="&amp;Table2[[#This Row],[GameTime]])</f>
        <v>3</v>
      </c>
      <c r="S1996">
        <f>SUMIFS(Table2[number],Table2[Event],"Goal",Table2[H/U],"AWAY",Table2[GameID],Table2[[#This Row],[GameID]],Table2[GameTime],"&lt;="&amp;Table2[[#This Row],[GameTime]])</f>
        <v>2</v>
      </c>
      <c r="T1996" t="str">
        <f>IF(Table2[[#This Row],[Event]]="Goal",Table2[[#This Row],[Hscore]]&amp;"-"&amp;Table2[[#This Row],[Uscore]],"")</f>
        <v/>
      </c>
      <c r="U1996">
        <v>986</v>
      </c>
      <c r="V1996" s="1">
        <f>Table2[[#This Row],[GameTime]]-(Table2[[#This Row],[period]]-1)*1200</f>
        <v>986</v>
      </c>
      <c r="W1996" s="1">
        <f>ROUNDDOWN(Table2[[#This Row],[Time]]/60,0)</f>
        <v>16</v>
      </c>
      <c r="X1996" s="1">
        <f>ROUNDDOWN((Table2[[#This Row],[Time]]/60-Table2[[#This Row],[Time2]])*60,0)</f>
        <v>26</v>
      </c>
      <c r="Y1996" s="1">
        <f>IF(Table2[[#This Row],[Time2]]&lt;10,0&amp;Table2[[#This Row],[Time2]],Table2[[#This Row],[Time2]])</f>
        <v>16</v>
      </c>
      <c r="Z1996" s="1">
        <f>IF(Table2[[#This Row],[Time3]]&lt;10,0&amp;Table2[[#This Row],[Time3]],Table2[[#This Row],[Time3]])</f>
        <v>26</v>
      </c>
      <c r="AA1996" s="2" t="str">
        <f>Table2[[#This Row],[Time4]]&amp;":"&amp;Table2[[#This Row],[Time5]]</f>
        <v>16:26</v>
      </c>
      <c r="AB1996" s="1" cm="1">
        <f t="array" ref="AB1996">IFERROR(IF(Table2[[#This Row],[code]]="","",_xlfn.IFS(AND(Table2[[#This Row],[code]]&lt;400,Table2[[#This Row],[code]]&lt;&gt;""),2,Table2[[#This Row],[code]]&gt;500,4)),"")</f>
        <v>2</v>
      </c>
      <c r="AC1996" s="1">
        <f>IF(Table2[[#This Row],[Event]]="Penalty",Table2[[#This Row],[number]],IF(Table2[[#This Row],[Event]]="Time-Out",401,""))</f>
        <v>0</v>
      </c>
      <c r="AD1996" s="1">
        <f>ROW(A1995)</f>
        <v>1995</v>
      </c>
      <c r="AE1996" s="1">
        <f>COUNTIFS(Table2[GameID],Table2[[#This Row],[GameID]],Table2[Column1],"&lt;="&amp;Table2[[#This Row],[Column1]])-1</f>
        <v>6</v>
      </c>
    </row>
    <row r="1997" spans="1:31" x14ac:dyDescent="0.45">
      <c r="A1997" t="s">
        <v>300</v>
      </c>
      <c r="B1997" t="str">
        <f>_xlfn.TEXTBEFORE(Table2[[#This Row],[Kamp]]," - ")</f>
        <v>Blackhawks</v>
      </c>
      <c r="C1997" t="str">
        <f>_xlfn.TEXTAFTER(Table2[[#This Row],[Kamp]],"- ")</f>
        <v>Sunds Seahawks</v>
      </c>
      <c r="D1997">
        <v>45031</v>
      </c>
      <c r="E1997">
        <v>69936</v>
      </c>
      <c r="F1997">
        <v>20222023</v>
      </c>
      <c r="G1997" t="s">
        <v>453</v>
      </c>
      <c r="H1997" t="s">
        <v>668</v>
      </c>
      <c r="I1997" t="s">
        <v>677</v>
      </c>
      <c r="J1997">
        <v>1</v>
      </c>
      <c r="K1997">
        <v>29502</v>
      </c>
      <c r="L1997">
        <v>1</v>
      </c>
      <c r="M1997" t="s">
        <v>630</v>
      </c>
      <c r="N1997" t="s">
        <v>228</v>
      </c>
      <c r="O1997" t="s">
        <v>219</v>
      </c>
      <c r="P1997">
        <v>77</v>
      </c>
      <c r="Q1997">
        <v>23</v>
      </c>
      <c r="R1997">
        <f>SUMIFS(Table2[number],Table2[Event],"Goal",Table2[H/U],"HOME",Table2[GameID],Table2[[#This Row],[GameID]],Table2[GameTime],"&lt;="&amp;Table2[[#This Row],[GameTime]])</f>
        <v>3</v>
      </c>
      <c r="S1997">
        <f>SUMIFS(Table2[number],Table2[Event],"Goal",Table2[H/U],"AWAY",Table2[GameID],Table2[[#This Row],[GameID]],Table2[GameTime],"&lt;="&amp;Table2[[#This Row],[GameTime]])</f>
        <v>3</v>
      </c>
      <c r="T1997" t="str">
        <f>IF(Table2[[#This Row],[Event]]="Goal",Table2[[#This Row],[Hscore]]&amp;"-"&amp;Table2[[#This Row],[Uscore]],"")</f>
        <v>3-3</v>
      </c>
      <c r="U1997">
        <v>1186</v>
      </c>
      <c r="V1997" s="1">
        <f>Table2[[#This Row],[GameTime]]-(Table2[[#This Row],[period]]-1)*1200</f>
        <v>1186</v>
      </c>
      <c r="W1997" s="1">
        <f>ROUNDDOWN(Table2[[#This Row],[Time]]/60,0)</f>
        <v>19</v>
      </c>
      <c r="X1997" s="1">
        <f>ROUNDDOWN((Table2[[#This Row],[Time]]/60-Table2[[#This Row],[Time2]])*60,0)</f>
        <v>45</v>
      </c>
      <c r="Y1997" s="1">
        <f>IF(Table2[[#This Row],[Time2]]&lt;10,0&amp;Table2[[#This Row],[Time2]],Table2[[#This Row],[Time2]])</f>
        <v>19</v>
      </c>
      <c r="Z1997" s="1">
        <f>IF(Table2[[#This Row],[Time3]]&lt;10,0&amp;Table2[[#This Row],[Time3]],Table2[[#This Row],[Time3]])</f>
        <v>45</v>
      </c>
      <c r="AA1997" s="2" t="str">
        <f>Table2[[#This Row],[Time4]]&amp;":"&amp;Table2[[#This Row],[Time5]]</f>
        <v>19:45</v>
      </c>
      <c r="AB1997" s="1" t="str" cm="1">
        <f t="array" ref="AB1997">IFERROR(IF(Table2[[#This Row],[code]]="","",_xlfn.IFS(AND(Table2[[#This Row],[code]]&lt;400,Table2[[#This Row],[code]]&lt;&gt;""),2,Table2[[#This Row],[code]]&gt;500,4)),"")</f>
        <v/>
      </c>
      <c r="AC1997" s="1" t="str">
        <f>IF(Table2[[#This Row],[Event]]="Penalty",Table2[[#This Row],[number]],IF(Table2[[#This Row],[Event]]="Time-Out",401,""))</f>
        <v/>
      </c>
      <c r="AD1997" s="1">
        <f>ROW(A1996)</f>
        <v>1996</v>
      </c>
      <c r="AE1997" s="1">
        <f>COUNTIFS(Table2[GameID],Table2[[#This Row],[GameID]],Table2[Column1],"&lt;="&amp;Table2[[#This Row],[Column1]])-1</f>
        <v>7</v>
      </c>
    </row>
    <row r="1998" spans="1:31" x14ac:dyDescent="0.45">
      <c r="A1998" t="s">
        <v>300</v>
      </c>
      <c r="B1998" t="str">
        <f>_xlfn.TEXTBEFORE(Table2[[#This Row],[Kamp]]," - ")</f>
        <v>Blackhawks</v>
      </c>
      <c r="C1998" t="str">
        <f>_xlfn.TEXTAFTER(Table2[[#This Row],[Kamp]],"- ")</f>
        <v>Sunds Seahawks</v>
      </c>
      <c r="D1998">
        <v>45031</v>
      </c>
      <c r="E1998">
        <v>69936</v>
      </c>
      <c r="F1998">
        <v>20222023</v>
      </c>
      <c r="G1998" t="s">
        <v>453</v>
      </c>
      <c r="H1998" t="s">
        <v>661</v>
      </c>
      <c r="I1998" t="s">
        <v>678</v>
      </c>
      <c r="J1998">
        <v>2</v>
      </c>
      <c r="K1998">
        <v>29505</v>
      </c>
      <c r="L1998">
        <v>1</v>
      </c>
      <c r="M1998" t="s">
        <v>630</v>
      </c>
      <c r="N1998" t="s">
        <v>635</v>
      </c>
      <c r="O1998" t="s">
        <v>349</v>
      </c>
      <c r="P1998">
        <v>23</v>
      </c>
      <c r="Q1998">
        <v>25</v>
      </c>
      <c r="R1998">
        <f>SUMIFS(Table2[number],Table2[Event],"Goal",Table2[H/U],"HOME",Table2[GameID],Table2[[#This Row],[GameID]],Table2[GameTime],"&lt;="&amp;Table2[[#This Row],[GameTime]])</f>
        <v>4</v>
      </c>
      <c r="S1998">
        <f>SUMIFS(Table2[number],Table2[Event],"Goal",Table2[H/U],"AWAY",Table2[GameID],Table2[[#This Row],[GameID]],Table2[GameTime],"&lt;="&amp;Table2[[#This Row],[GameTime]])</f>
        <v>3</v>
      </c>
      <c r="T1998" t="str">
        <f>IF(Table2[[#This Row],[Event]]="Goal",Table2[[#This Row],[Hscore]]&amp;"-"&amp;Table2[[#This Row],[Uscore]],"")</f>
        <v>4-3</v>
      </c>
      <c r="U1998">
        <v>1772</v>
      </c>
      <c r="V1998" s="1">
        <f>Table2[[#This Row],[GameTime]]-(Table2[[#This Row],[period]]-1)*1200</f>
        <v>572</v>
      </c>
      <c r="W1998" s="1">
        <f>ROUNDDOWN(Table2[[#This Row],[Time]]/60,0)</f>
        <v>9</v>
      </c>
      <c r="X1998" s="1">
        <f>ROUNDDOWN((Table2[[#This Row],[Time]]/60-Table2[[#This Row],[Time2]])*60,0)</f>
        <v>32</v>
      </c>
      <c r="Y1998" s="1" t="str">
        <f>IF(Table2[[#This Row],[Time2]]&lt;10,0&amp;Table2[[#This Row],[Time2]],Table2[[#This Row],[Time2]])</f>
        <v>09</v>
      </c>
      <c r="Z1998" s="1">
        <f>IF(Table2[[#This Row],[Time3]]&lt;10,0&amp;Table2[[#This Row],[Time3]],Table2[[#This Row],[Time3]])</f>
        <v>32</v>
      </c>
      <c r="AA1998" s="2" t="str">
        <f>Table2[[#This Row],[Time4]]&amp;":"&amp;Table2[[#This Row],[Time5]]</f>
        <v>09:32</v>
      </c>
      <c r="AB1998" s="1" t="str" cm="1">
        <f t="array" ref="AB1998">IFERROR(IF(Table2[[#This Row],[code]]="","",_xlfn.IFS(AND(Table2[[#This Row],[code]]&lt;400,Table2[[#This Row],[code]]&lt;&gt;""),2,Table2[[#This Row],[code]]&gt;500,4)),"")</f>
        <v/>
      </c>
      <c r="AC1998" s="1" t="str">
        <f>IF(Table2[[#This Row],[Event]]="Penalty",Table2[[#This Row],[number]],IF(Table2[[#This Row],[Event]]="Time-Out",401,""))</f>
        <v/>
      </c>
      <c r="AD1998" s="1">
        <f>ROW(A1997)</f>
        <v>1997</v>
      </c>
      <c r="AE1998" s="1">
        <f>COUNTIFS(Table2[GameID],Table2[[#This Row],[GameID]],Table2[Column1],"&lt;="&amp;Table2[[#This Row],[Column1]])-1</f>
        <v>8</v>
      </c>
    </row>
    <row r="1999" spans="1:31" x14ac:dyDescent="0.45">
      <c r="A1999" t="s">
        <v>300</v>
      </c>
      <c r="B1999" t="str">
        <f>_xlfn.TEXTBEFORE(Table2[[#This Row],[Kamp]]," - ")</f>
        <v>Blackhawks</v>
      </c>
      <c r="C1999" t="str">
        <f>_xlfn.TEXTAFTER(Table2[[#This Row],[Kamp]],"- ")</f>
        <v>Sunds Seahawks</v>
      </c>
      <c r="D1999">
        <v>45031</v>
      </c>
      <c r="E1999">
        <v>69936</v>
      </c>
      <c r="F1999">
        <v>20222023</v>
      </c>
      <c r="G1999" t="s">
        <v>453</v>
      </c>
      <c r="H1999" t="s">
        <v>661</v>
      </c>
      <c r="I1999" t="s">
        <v>678</v>
      </c>
      <c r="J1999">
        <v>2</v>
      </c>
      <c r="K1999">
        <v>29505</v>
      </c>
      <c r="L1999">
        <v>1</v>
      </c>
      <c r="M1999" t="s">
        <v>630</v>
      </c>
      <c r="N1999" t="s">
        <v>143</v>
      </c>
      <c r="O1999" t="s">
        <v>634</v>
      </c>
      <c r="P1999">
        <v>71</v>
      </c>
      <c r="Q1999" t="s">
        <v>634</v>
      </c>
      <c r="R1999">
        <f>SUMIFS(Table2[number],Table2[Event],"Goal",Table2[H/U],"HOME",Table2[GameID],Table2[[#This Row],[GameID]],Table2[GameTime],"&lt;="&amp;Table2[[#This Row],[GameTime]])</f>
        <v>5</v>
      </c>
      <c r="S1999">
        <f>SUMIFS(Table2[number],Table2[Event],"Goal",Table2[H/U],"AWAY",Table2[GameID],Table2[[#This Row],[GameID]],Table2[GameTime],"&lt;="&amp;Table2[[#This Row],[GameTime]])</f>
        <v>3</v>
      </c>
      <c r="T1999" t="str">
        <f>IF(Table2[[#This Row],[Event]]="Goal",Table2[[#This Row],[Hscore]]&amp;"-"&amp;Table2[[#This Row],[Uscore]],"")</f>
        <v>5-3</v>
      </c>
      <c r="U1999">
        <v>2004</v>
      </c>
      <c r="V1999" s="1">
        <f>Table2[[#This Row],[GameTime]]-(Table2[[#This Row],[period]]-1)*1200</f>
        <v>804</v>
      </c>
      <c r="W1999" s="1">
        <f>ROUNDDOWN(Table2[[#This Row],[Time]]/60,0)</f>
        <v>13</v>
      </c>
      <c r="X1999" s="1">
        <f>ROUNDDOWN((Table2[[#This Row],[Time]]/60-Table2[[#This Row],[Time2]])*60,0)</f>
        <v>24</v>
      </c>
      <c r="Y1999" s="1">
        <f>IF(Table2[[#This Row],[Time2]]&lt;10,0&amp;Table2[[#This Row],[Time2]],Table2[[#This Row],[Time2]])</f>
        <v>13</v>
      </c>
      <c r="Z1999" s="1">
        <f>IF(Table2[[#This Row],[Time3]]&lt;10,0&amp;Table2[[#This Row],[Time3]],Table2[[#This Row],[Time3]])</f>
        <v>24</v>
      </c>
      <c r="AA1999" s="2" t="str">
        <f>Table2[[#This Row],[Time4]]&amp;":"&amp;Table2[[#This Row],[Time5]]</f>
        <v>13:24</v>
      </c>
      <c r="AB1999" s="1" t="str" cm="1">
        <f t="array" ref="AB1999">IFERROR(IF(Table2[[#This Row],[code]]="","",_xlfn.IFS(AND(Table2[[#This Row],[code]]&lt;400,Table2[[#This Row],[code]]&lt;&gt;""),2,Table2[[#This Row],[code]]&gt;500,4)),"")</f>
        <v/>
      </c>
      <c r="AC1999" s="1" t="str">
        <f>IF(Table2[[#This Row],[Event]]="Penalty",Table2[[#This Row],[number]],IF(Table2[[#This Row],[Event]]="Time-Out",401,""))</f>
        <v/>
      </c>
      <c r="AD1999" s="1">
        <f>ROW(A1998)</f>
        <v>1998</v>
      </c>
      <c r="AE1999" s="1">
        <f>COUNTIFS(Table2[GameID],Table2[[#This Row],[GameID]],Table2[Column1],"&lt;="&amp;Table2[[#This Row],[Column1]])-1</f>
        <v>9</v>
      </c>
    </row>
    <row r="2000" spans="1:31" x14ac:dyDescent="0.45">
      <c r="A2000" t="s">
        <v>300</v>
      </c>
      <c r="B2000" t="str">
        <f>_xlfn.TEXTBEFORE(Table2[[#This Row],[Kamp]]," - ")</f>
        <v>Blackhawks</v>
      </c>
      <c r="C2000" t="str">
        <f>_xlfn.TEXTAFTER(Table2[[#This Row],[Kamp]],"- ")</f>
        <v>Sunds Seahawks</v>
      </c>
      <c r="D2000">
        <v>45031</v>
      </c>
      <c r="E2000">
        <v>69936</v>
      </c>
      <c r="F2000">
        <v>20222023</v>
      </c>
      <c r="G2000" t="s">
        <v>453</v>
      </c>
      <c r="H2000" t="s">
        <v>661</v>
      </c>
      <c r="I2000" t="s">
        <v>678</v>
      </c>
      <c r="J2000">
        <v>2</v>
      </c>
      <c r="K2000">
        <v>29505</v>
      </c>
      <c r="L2000">
        <v>1</v>
      </c>
      <c r="M2000" t="s">
        <v>630</v>
      </c>
      <c r="N2000" t="s">
        <v>635</v>
      </c>
      <c r="O2000" t="s">
        <v>634</v>
      </c>
      <c r="P2000">
        <v>23</v>
      </c>
      <c r="Q2000" t="s">
        <v>634</v>
      </c>
      <c r="R2000">
        <f>SUMIFS(Table2[number],Table2[Event],"Goal",Table2[H/U],"HOME",Table2[GameID],Table2[[#This Row],[GameID]],Table2[GameTime],"&lt;="&amp;Table2[[#This Row],[GameTime]])</f>
        <v>6</v>
      </c>
      <c r="S2000">
        <f>SUMIFS(Table2[number],Table2[Event],"Goal",Table2[H/U],"AWAY",Table2[GameID],Table2[[#This Row],[GameID]],Table2[GameTime],"&lt;="&amp;Table2[[#This Row],[GameTime]])</f>
        <v>3</v>
      </c>
      <c r="T2000" t="str">
        <f>IF(Table2[[#This Row],[Event]]="Goal",Table2[[#This Row],[Hscore]]&amp;"-"&amp;Table2[[#This Row],[Uscore]],"")</f>
        <v>6-3</v>
      </c>
      <c r="U2000">
        <v>2051</v>
      </c>
      <c r="V2000" s="1">
        <f>Table2[[#This Row],[GameTime]]-(Table2[[#This Row],[period]]-1)*1200</f>
        <v>851</v>
      </c>
      <c r="W2000" s="1">
        <f>ROUNDDOWN(Table2[[#This Row],[Time]]/60,0)</f>
        <v>14</v>
      </c>
      <c r="X2000" s="1">
        <f>ROUNDDOWN((Table2[[#This Row],[Time]]/60-Table2[[#This Row],[Time2]])*60,0)</f>
        <v>11</v>
      </c>
      <c r="Y2000" s="1">
        <f>IF(Table2[[#This Row],[Time2]]&lt;10,0&amp;Table2[[#This Row],[Time2]],Table2[[#This Row],[Time2]])</f>
        <v>14</v>
      </c>
      <c r="Z2000" s="1">
        <f>IF(Table2[[#This Row],[Time3]]&lt;10,0&amp;Table2[[#This Row],[Time3]],Table2[[#This Row],[Time3]])</f>
        <v>11</v>
      </c>
      <c r="AA2000" s="2" t="str">
        <f>Table2[[#This Row],[Time4]]&amp;":"&amp;Table2[[#This Row],[Time5]]</f>
        <v>14:11</v>
      </c>
      <c r="AB2000" s="1" t="str" cm="1">
        <f t="array" ref="AB2000">IFERROR(IF(Table2[[#This Row],[code]]="","",_xlfn.IFS(AND(Table2[[#This Row],[code]]&lt;400,Table2[[#This Row],[code]]&lt;&gt;""),2,Table2[[#This Row],[code]]&gt;500,4)),"")</f>
        <v/>
      </c>
      <c r="AC2000" s="1" t="str">
        <f>IF(Table2[[#This Row],[Event]]="Penalty",Table2[[#This Row],[number]],IF(Table2[[#This Row],[Event]]="Time-Out",401,""))</f>
        <v/>
      </c>
      <c r="AD2000" s="1">
        <f>ROW(A1999)</f>
        <v>1999</v>
      </c>
      <c r="AE2000" s="1">
        <f>COUNTIFS(Table2[GameID],Table2[[#This Row],[GameID]],Table2[Column1],"&lt;="&amp;Table2[[#This Row],[Column1]])-1</f>
        <v>10</v>
      </c>
    </row>
    <row r="2001" spans="1:31" x14ac:dyDescent="0.45">
      <c r="A2001" t="s">
        <v>300</v>
      </c>
      <c r="B2001" t="str">
        <f>_xlfn.TEXTBEFORE(Table2[[#This Row],[Kamp]]," - ")</f>
        <v>Blackhawks</v>
      </c>
      <c r="C2001" t="str">
        <f>_xlfn.TEXTAFTER(Table2[[#This Row],[Kamp]],"- ")</f>
        <v>Sunds Seahawks</v>
      </c>
      <c r="D2001">
        <v>45031</v>
      </c>
      <c r="E2001">
        <v>69936</v>
      </c>
      <c r="F2001">
        <v>20222023</v>
      </c>
      <c r="G2001" t="s">
        <v>453</v>
      </c>
      <c r="H2001" t="s">
        <v>661</v>
      </c>
      <c r="I2001" t="s">
        <v>678</v>
      </c>
      <c r="J2001">
        <v>3</v>
      </c>
      <c r="K2001">
        <v>29505</v>
      </c>
      <c r="L2001">
        <v>1</v>
      </c>
      <c r="M2001" t="s">
        <v>630</v>
      </c>
      <c r="N2001" t="s">
        <v>334</v>
      </c>
      <c r="O2001" t="s">
        <v>263</v>
      </c>
      <c r="P2001">
        <v>6</v>
      </c>
      <c r="Q2001">
        <v>9</v>
      </c>
      <c r="R2001">
        <f>SUMIFS(Table2[number],Table2[Event],"Goal",Table2[H/U],"HOME",Table2[GameID],Table2[[#This Row],[GameID]],Table2[GameTime],"&lt;="&amp;Table2[[#This Row],[GameTime]])</f>
        <v>7</v>
      </c>
      <c r="S2001">
        <f>SUMIFS(Table2[number],Table2[Event],"Goal",Table2[H/U],"AWAY",Table2[GameID],Table2[[#This Row],[GameID]],Table2[GameTime],"&lt;="&amp;Table2[[#This Row],[GameTime]])</f>
        <v>3</v>
      </c>
      <c r="T2001" t="str">
        <f>IF(Table2[[#This Row],[Event]]="Goal",Table2[[#This Row],[Hscore]]&amp;"-"&amp;Table2[[#This Row],[Uscore]],"")</f>
        <v>7-3</v>
      </c>
      <c r="U2001">
        <v>2675</v>
      </c>
      <c r="V2001" s="1">
        <f>Table2[[#This Row],[GameTime]]-(Table2[[#This Row],[period]]-1)*1200</f>
        <v>275</v>
      </c>
      <c r="W2001" s="1">
        <f>ROUNDDOWN(Table2[[#This Row],[Time]]/60,0)</f>
        <v>4</v>
      </c>
      <c r="X2001" s="1">
        <f>ROUNDDOWN((Table2[[#This Row],[Time]]/60-Table2[[#This Row],[Time2]])*60,0)</f>
        <v>35</v>
      </c>
      <c r="Y2001" s="1" t="str">
        <f>IF(Table2[[#This Row],[Time2]]&lt;10,0&amp;Table2[[#This Row],[Time2]],Table2[[#This Row],[Time2]])</f>
        <v>04</v>
      </c>
      <c r="Z2001" s="1">
        <f>IF(Table2[[#This Row],[Time3]]&lt;10,0&amp;Table2[[#This Row],[Time3]],Table2[[#This Row],[Time3]])</f>
        <v>35</v>
      </c>
      <c r="AA2001" s="2" t="str">
        <f>Table2[[#This Row],[Time4]]&amp;":"&amp;Table2[[#This Row],[Time5]]</f>
        <v>04:35</v>
      </c>
      <c r="AB2001" s="1" t="str" cm="1">
        <f t="array" ref="AB2001">IFERROR(IF(Table2[[#This Row],[code]]="","",_xlfn.IFS(AND(Table2[[#This Row],[code]]&lt;400,Table2[[#This Row],[code]]&lt;&gt;""),2,Table2[[#This Row],[code]]&gt;500,4)),"")</f>
        <v/>
      </c>
      <c r="AC2001" s="1" t="str">
        <f>IF(Table2[[#This Row],[Event]]="Penalty",Table2[[#This Row],[number]],IF(Table2[[#This Row],[Event]]="Time-Out",401,""))</f>
        <v/>
      </c>
      <c r="AD2001" s="1">
        <f>ROW(A2000)</f>
        <v>2000</v>
      </c>
      <c r="AE2001" s="1">
        <f>COUNTIFS(Table2[GameID],Table2[[#This Row],[GameID]],Table2[Column1],"&lt;="&amp;Table2[[#This Row],[Column1]])-1</f>
        <v>11</v>
      </c>
    </row>
    <row r="2002" spans="1:31" x14ac:dyDescent="0.45">
      <c r="A2002" t="s">
        <v>300</v>
      </c>
      <c r="B2002" t="str">
        <f>_xlfn.TEXTBEFORE(Table2[[#This Row],[Kamp]]," - ")</f>
        <v>Blackhawks</v>
      </c>
      <c r="C2002" t="str">
        <f>_xlfn.TEXTAFTER(Table2[[#This Row],[Kamp]],"- ")</f>
        <v>Sunds Seahawks</v>
      </c>
      <c r="D2002">
        <v>45031</v>
      </c>
      <c r="E2002">
        <v>69936</v>
      </c>
      <c r="F2002">
        <v>20222023</v>
      </c>
      <c r="G2002" t="s">
        <v>453</v>
      </c>
      <c r="H2002" t="s">
        <v>661</v>
      </c>
      <c r="I2002" t="s">
        <v>678</v>
      </c>
      <c r="J2002">
        <v>3</v>
      </c>
      <c r="K2002">
        <v>29505</v>
      </c>
      <c r="L2002">
        <v>202</v>
      </c>
      <c r="M2002" t="s">
        <v>631</v>
      </c>
      <c r="N2002" t="s">
        <v>132</v>
      </c>
      <c r="O2002" t="s">
        <v>634</v>
      </c>
      <c r="P2002">
        <v>4</v>
      </c>
      <c r="Q2002" t="s">
        <v>634</v>
      </c>
      <c r="R2002">
        <f>SUMIFS(Table2[number],Table2[Event],"Goal",Table2[H/U],"HOME",Table2[GameID],Table2[[#This Row],[GameID]],Table2[GameTime],"&lt;="&amp;Table2[[#This Row],[GameTime]])</f>
        <v>7</v>
      </c>
      <c r="S2002">
        <f>SUMIFS(Table2[number],Table2[Event],"Goal",Table2[H/U],"AWAY",Table2[GameID],Table2[[#This Row],[GameID]],Table2[GameTime],"&lt;="&amp;Table2[[#This Row],[GameTime]])</f>
        <v>3</v>
      </c>
      <c r="T2002" t="str">
        <f>IF(Table2[[#This Row],[Event]]="Goal",Table2[[#This Row],[Hscore]]&amp;"-"&amp;Table2[[#This Row],[Uscore]],"")</f>
        <v/>
      </c>
      <c r="U2002">
        <v>2747</v>
      </c>
      <c r="V2002" s="1">
        <f>Table2[[#This Row],[GameTime]]-(Table2[[#This Row],[period]]-1)*1200</f>
        <v>347</v>
      </c>
      <c r="W2002" s="1">
        <f>ROUNDDOWN(Table2[[#This Row],[Time]]/60,0)</f>
        <v>5</v>
      </c>
      <c r="X2002" s="1">
        <f>ROUNDDOWN((Table2[[#This Row],[Time]]/60-Table2[[#This Row],[Time2]])*60,0)</f>
        <v>47</v>
      </c>
      <c r="Y2002" s="1" t="str">
        <f>IF(Table2[[#This Row],[Time2]]&lt;10,0&amp;Table2[[#This Row],[Time2]],Table2[[#This Row],[Time2]])</f>
        <v>05</v>
      </c>
      <c r="Z2002" s="1">
        <f>IF(Table2[[#This Row],[Time3]]&lt;10,0&amp;Table2[[#This Row],[Time3]],Table2[[#This Row],[Time3]])</f>
        <v>47</v>
      </c>
      <c r="AA2002" s="2" t="str">
        <f>Table2[[#This Row],[Time4]]&amp;":"&amp;Table2[[#This Row],[Time5]]</f>
        <v>05:47</v>
      </c>
      <c r="AB2002" s="1" cm="1">
        <f t="array" ref="AB2002">IFERROR(IF(Table2[[#This Row],[code]]="","",_xlfn.IFS(AND(Table2[[#This Row],[code]]&lt;400,Table2[[#This Row],[code]]&lt;&gt;""),2,Table2[[#This Row],[code]]&gt;500,4)),"")</f>
        <v>2</v>
      </c>
      <c r="AC2002" s="1">
        <f>IF(Table2[[#This Row],[Event]]="Penalty",Table2[[#This Row],[number]],IF(Table2[[#This Row],[Event]]="Time-Out",401,""))</f>
        <v>202</v>
      </c>
      <c r="AD2002" s="1">
        <f>ROW(A2001)</f>
        <v>2001</v>
      </c>
      <c r="AE2002" s="1">
        <f>COUNTIFS(Table2[GameID],Table2[[#This Row],[GameID]],Table2[Column1],"&lt;="&amp;Table2[[#This Row],[Column1]])-1</f>
        <v>12</v>
      </c>
    </row>
    <row r="2003" spans="1:31" x14ac:dyDescent="0.45">
      <c r="A2003" t="s">
        <v>300</v>
      </c>
      <c r="B2003" t="str">
        <f>_xlfn.TEXTBEFORE(Table2[[#This Row],[Kamp]]," - ")</f>
        <v>Blackhawks</v>
      </c>
      <c r="C2003" t="str">
        <f>_xlfn.TEXTAFTER(Table2[[#This Row],[Kamp]],"- ")</f>
        <v>Sunds Seahawks</v>
      </c>
      <c r="D2003">
        <v>45031</v>
      </c>
      <c r="E2003">
        <v>69936</v>
      </c>
      <c r="F2003">
        <v>20222023</v>
      </c>
      <c r="G2003" t="s">
        <v>453</v>
      </c>
      <c r="H2003" t="s">
        <v>668</v>
      </c>
      <c r="I2003" t="s">
        <v>677</v>
      </c>
      <c r="J2003">
        <v>3</v>
      </c>
      <c r="K2003">
        <v>29502</v>
      </c>
      <c r="L2003">
        <v>1</v>
      </c>
      <c r="M2003" t="s">
        <v>630</v>
      </c>
      <c r="N2003" t="s">
        <v>231</v>
      </c>
      <c r="O2003" t="s">
        <v>215</v>
      </c>
      <c r="P2003">
        <v>97</v>
      </c>
      <c r="Q2003">
        <v>9</v>
      </c>
      <c r="R2003">
        <f>SUMIFS(Table2[number],Table2[Event],"Goal",Table2[H/U],"HOME",Table2[GameID],Table2[[#This Row],[GameID]],Table2[GameTime],"&lt;="&amp;Table2[[#This Row],[GameTime]])</f>
        <v>7</v>
      </c>
      <c r="S2003">
        <f>SUMIFS(Table2[number],Table2[Event],"Goal",Table2[H/U],"AWAY",Table2[GameID],Table2[[#This Row],[GameID]],Table2[GameTime],"&lt;="&amp;Table2[[#This Row],[GameTime]])</f>
        <v>4</v>
      </c>
      <c r="T2003" t="str">
        <f>IF(Table2[[#This Row],[Event]]="Goal",Table2[[#This Row],[Hscore]]&amp;"-"&amp;Table2[[#This Row],[Uscore]],"")</f>
        <v>7-4</v>
      </c>
      <c r="U2003">
        <v>2809</v>
      </c>
      <c r="V2003" s="1">
        <f>Table2[[#This Row],[GameTime]]-(Table2[[#This Row],[period]]-1)*1200</f>
        <v>409</v>
      </c>
      <c r="W2003" s="1">
        <f>ROUNDDOWN(Table2[[#This Row],[Time]]/60,0)</f>
        <v>6</v>
      </c>
      <c r="X2003" s="1">
        <f>ROUNDDOWN((Table2[[#This Row],[Time]]/60-Table2[[#This Row],[Time2]])*60,0)</f>
        <v>49</v>
      </c>
      <c r="Y2003" s="1" t="str">
        <f>IF(Table2[[#This Row],[Time2]]&lt;10,0&amp;Table2[[#This Row],[Time2]],Table2[[#This Row],[Time2]])</f>
        <v>06</v>
      </c>
      <c r="Z2003" s="1">
        <f>IF(Table2[[#This Row],[Time3]]&lt;10,0&amp;Table2[[#This Row],[Time3]],Table2[[#This Row],[Time3]])</f>
        <v>49</v>
      </c>
      <c r="AA2003" s="2" t="str">
        <f>Table2[[#This Row],[Time4]]&amp;":"&amp;Table2[[#This Row],[Time5]]</f>
        <v>06:49</v>
      </c>
      <c r="AB2003" s="1" t="str" cm="1">
        <f t="array" ref="AB2003">IFERROR(IF(Table2[[#This Row],[code]]="","",_xlfn.IFS(AND(Table2[[#This Row],[code]]&lt;400,Table2[[#This Row],[code]]&lt;&gt;""),2,Table2[[#This Row],[code]]&gt;500,4)),"")</f>
        <v/>
      </c>
      <c r="AC2003" s="1" t="str">
        <f>IF(Table2[[#This Row],[Event]]="Penalty",Table2[[#This Row],[number]],IF(Table2[[#This Row],[Event]]="Time-Out",401,""))</f>
        <v/>
      </c>
      <c r="AD2003" s="1">
        <f>ROW(A2002)</f>
        <v>2002</v>
      </c>
      <c r="AE2003" s="1">
        <f>COUNTIFS(Table2[GameID],Table2[[#This Row],[GameID]],Table2[Column1],"&lt;="&amp;Table2[[#This Row],[Column1]])-1</f>
        <v>13</v>
      </c>
    </row>
    <row r="2004" spans="1:31" x14ac:dyDescent="0.45">
      <c r="A2004" t="s">
        <v>300</v>
      </c>
      <c r="B2004" t="str">
        <f>_xlfn.TEXTBEFORE(Table2[[#This Row],[Kamp]]," - ")</f>
        <v>Blackhawks</v>
      </c>
      <c r="C2004" t="str">
        <f>_xlfn.TEXTAFTER(Table2[[#This Row],[Kamp]],"- ")</f>
        <v>Sunds Seahawks</v>
      </c>
      <c r="D2004">
        <v>45031</v>
      </c>
      <c r="E2004">
        <v>69936</v>
      </c>
      <c r="F2004">
        <v>20222023</v>
      </c>
      <c r="G2004" t="s">
        <v>453</v>
      </c>
      <c r="H2004" t="s">
        <v>661</v>
      </c>
      <c r="I2004" t="s">
        <v>678</v>
      </c>
      <c r="J2004">
        <v>3</v>
      </c>
      <c r="K2004">
        <v>29505</v>
      </c>
      <c r="L2004">
        <v>1</v>
      </c>
      <c r="M2004" t="s">
        <v>630</v>
      </c>
      <c r="N2004" t="s">
        <v>147</v>
      </c>
      <c r="O2004" t="s">
        <v>334</v>
      </c>
      <c r="P2004">
        <v>92</v>
      </c>
      <c r="Q2004">
        <v>6</v>
      </c>
      <c r="R2004">
        <f>SUMIFS(Table2[number],Table2[Event],"Goal",Table2[H/U],"HOME",Table2[GameID],Table2[[#This Row],[GameID]],Table2[GameTime],"&lt;="&amp;Table2[[#This Row],[GameTime]])</f>
        <v>8</v>
      </c>
      <c r="S2004">
        <f>SUMIFS(Table2[number],Table2[Event],"Goal",Table2[H/U],"AWAY",Table2[GameID],Table2[[#This Row],[GameID]],Table2[GameTime],"&lt;="&amp;Table2[[#This Row],[GameTime]])</f>
        <v>4</v>
      </c>
      <c r="T2004" t="str">
        <f>IF(Table2[[#This Row],[Event]]="Goal",Table2[[#This Row],[Hscore]]&amp;"-"&amp;Table2[[#This Row],[Uscore]],"")</f>
        <v>8-4</v>
      </c>
      <c r="U2004">
        <v>2848</v>
      </c>
      <c r="V2004" s="1">
        <f>Table2[[#This Row],[GameTime]]-(Table2[[#This Row],[period]]-1)*1200</f>
        <v>448</v>
      </c>
      <c r="W2004" s="1">
        <f>ROUNDDOWN(Table2[[#This Row],[Time]]/60,0)</f>
        <v>7</v>
      </c>
      <c r="X2004" s="1">
        <f>ROUNDDOWN((Table2[[#This Row],[Time]]/60-Table2[[#This Row],[Time2]])*60,0)</f>
        <v>28</v>
      </c>
      <c r="Y2004" s="1" t="str">
        <f>IF(Table2[[#This Row],[Time2]]&lt;10,0&amp;Table2[[#This Row],[Time2]],Table2[[#This Row],[Time2]])</f>
        <v>07</v>
      </c>
      <c r="Z2004" s="1">
        <f>IF(Table2[[#This Row],[Time3]]&lt;10,0&amp;Table2[[#This Row],[Time3]],Table2[[#This Row],[Time3]])</f>
        <v>28</v>
      </c>
      <c r="AA2004" s="2" t="str">
        <f>Table2[[#This Row],[Time4]]&amp;":"&amp;Table2[[#This Row],[Time5]]</f>
        <v>07:28</v>
      </c>
      <c r="AB2004" s="1" t="str" cm="1">
        <f t="array" ref="AB2004">IFERROR(IF(Table2[[#This Row],[code]]="","",_xlfn.IFS(AND(Table2[[#This Row],[code]]&lt;400,Table2[[#This Row],[code]]&lt;&gt;""),2,Table2[[#This Row],[code]]&gt;500,4)),"")</f>
        <v/>
      </c>
      <c r="AC2004" s="1" t="str">
        <f>IF(Table2[[#This Row],[Event]]="Penalty",Table2[[#This Row],[number]],IF(Table2[[#This Row],[Event]]="Time-Out",401,""))</f>
        <v/>
      </c>
      <c r="AD2004" s="1">
        <f>ROW(A2003)</f>
        <v>2003</v>
      </c>
      <c r="AE2004" s="1">
        <f>COUNTIFS(Table2[GameID],Table2[[#This Row],[GameID]],Table2[Column1],"&lt;="&amp;Table2[[#This Row],[Column1]])-1</f>
        <v>14</v>
      </c>
    </row>
    <row r="2005" spans="1:31" x14ac:dyDescent="0.45">
      <c r="A2005" t="s">
        <v>300</v>
      </c>
      <c r="B2005" t="str">
        <f>_xlfn.TEXTBEFORE(Table2[[#This Row],[Kamp]]," - ")</f>
        <v>Blackhawks</v>
      </c>
      <c r="C2005" t="str">
        <f>_xlfn.TEXTAFTER(Table2[[#This Row],[Kamp]],"- ")</f>
        <v>Sunds Seahawks</v>
      </c>
      <c r="D2005">
        <v>45031</v>
      </c>
      <c r="E2005">
        <v>69936</v>
      </c>
      <c r="F2005">
        <v>20222023</v>
      </c>
      <c r="G2005" t="s">
        <v>453</v>
      </c>
      <c r="H2005" t="s">
        <v>668</v>
      </c>
      <c r="I2005" t="s">
        <v>677</v>
      </c>
      <c r="J2005">
        <v>3</v>
      </c>
      <c r="K2005">
        <v>29502</v>
      </c>
      <c r="L2005">
        <v>1</v>
      </c>
      <c r="M2005" t="s">
        <v>630</v>
      </c>
      <c r="N2005" t="s">
        <v>230</v>
      </c>
      <c r="O2005" t="s">
        <v>216</v>
      </c>
      <c r="P2005">
        <v>61</v>
      </c>
      <c r="Q2005">
        <v>14</v>
      </c>
      <c r="R2005">
        <f>SUMIFS(Table2[number],Table2[Event],"Goal",Table2[H/U],"HOME",Table2[GameID],Table2[[#This Row],[GameID]],Table2[GameTime],"&lt;="&amp;Table2[[#This Row],[GameTime]])</f>
        <v>8</v>
      </c>
      <c r="S2005">
        <f>SUMIFS(Table2[number],Table2[Event],"Goal",Table2[H/U],"AWAY",Table2[GameID],Table2[[#This Row],[GameID]],Table2[GameTime],"&lt;="&amp;Table2[[#This Row],[GameTime]])</f>
        <v>5</v>
      </c>
      <c r="T2005" t="str">
        <f>IF(Table2[[#This Row],[Event]]="Goal",Table2[[#This Row],[Hscore]]&amp;"-"&amp;Table2[[#This Row],[Uscore]],"")</f>
        <v>8-5</v>
      </c>
      <c r="U2005">
        <v>3145</v>
      </c>
      <c r="V2005" s="1">
        <f>Table2[[#This Row],[GameTime]]-(Table2[[#This Row],[period]]-1)*1200</f>
        <v>745</v>
      </c>
      <c r="W2005" s="1">
        <f>ROUNDDOWN(Table2[[#This Row],[Time]]/60,0)</f>
        <v>12</v>
      </c>
      <c r="X2005" s="1">
        <f>ROUNDDOWN((Table2[[#This Row],[Time]]/60-Table2[[#This Row],[Time2]])*60,0)</f>
        <v>25</v>
      </c>
      <c r="Y2005" s="1">
        <f>IF(Table2[[#This Row],[Time2]]&lt;10,0&amp;Table2[[#This Row],[Time2]],Table2[[#This Row],[Time2]])</f>
        <v>12</v>
      </c>
      <c r="Z2005" s="1">
        <f>IF(Table2[[#This Row],[Time3]]&lt;10,0&amp;Table2[[#This Row],[Time3]],Table2[[#This Row],[Time3]])</f>
        <v>25</v>
      </c>
      <c r="AA2005" s="2" t="str">
        <f>Table2[[#This Row],[Time4]]&amp;":"&amp;Table2[[#This Row],[Time5]]</f>
        <v>12:25</v>
      </c>
      <c r="AB2005" s="1" t="str" cm="1">
        <f t="array" ref="AB2005">IFERROR(IF(Table2[[#This Row],[code]]="","",_xlfn.IFS(AND(Table2[[#This Row],[code]]&lt;400,Table2[[#This Row],[code]]&lt;&gt;""),2,Table2[[#This Row],[code]]&gt;500,4)),"")</f>
        <v/>
      </c>
      <c r="AC2005" s="1" t="str">
        <f>IF(Table2[[#This Row],[Event]]="Penalty",Table2[[#This Row],[number]],IF(Table2[[#This Row],[Event]]="Time-Out",401,""))</f>
        <v/>
      </c>
      <c r="AD2005" s="1">
        <f>ROW(A2004)</f>
        <v>2004</v>
      </c>
      <c r="AE2005" s="1">
        <f>COUNTIFS(Table2[GameID],Table2[[#This Row],[GameID]],Table2[Column1],"&lt;="&amp;Table2[[#This Row],[Column1]])-1</f>
        <v>15</v>
      </c>
    </row>
    <row r="2006" spans="1:31" x14ac:dyDescent="0.45">
      <c r="A2006" t="s">
        <v>300</v>
      </c>
      <c r="B2006" t="str">
        <f>_xlfn.TEXTBEFORE(Table2[[#This Row],[Kamp]]," - ")</f>
        <v>Blackhawks</v>
      </c>
      <c r="C2006" t="str">
        <f>_xlfn.TEXTAFTER(Table2[[#This Row],[Kamp]],"- ")</f>
        <v>Sunds Seahawks</v>
      </c>
      <c r="D2006">
        <v>45031</v>
      </c>
      <c r="E2006">
        <v>69936</v>
      </c>
      <c r="F2006">
        <v>20222023</v>
      </c>
      <c r="G2006" t="s">
        <v>453</v>
      </c>
      <c r="H2006" t="s">
        <v>661</v>
      </c>
      <c r="I2006" t="s">
        <v>678</v>
      </c>
      <c r="J2006">
        <v>3</v>
      </c>
      <c r="K2006">
        <v>29505</v>
      </c>
      <c r="L2006">
        <v>1</v>
      </c>
      <c r="M2006" t="s">
        <v>630</v>
      </c>
      <c r="N2006" t="s">
        <v>132</v>
      </c>
      <c r="O2006" t="s">
        <v>634</v>
      </c>
      <c r="P2006">
        <v>4</v>
      </c>
      <c r="Q2006" t="s">
        <v>634</v>
      </c>
      <c r="R2006">
        <f>SUMIFS(Table2[number],Table2[Event],"Goal",Table2[H/U],"HOME",Table2[GameID],Table2[[#This Row],[GameID]],Table2[GameTime],"&lt;="&amp;Table2[[#This Row],[GameTime]])</f>
        <v>9</v>
      </c>
      <c r="S2006">
        <f>SUMIFS(Table2[number],Table2[Event],"Goal",Table2[H/U],"AWAY",Table2[GameID],Table2[[#This Row],[GameID]],Table2[GameTime],"&lt;="&amp;Table2[[#This Row],[GameTime]])</f>
        <v>5</v>
      </c>
      <c r="T2006" t="str">
        <f>IF(Table2[[#This Row],[Event]]="Goal",Table2[[#This Row],[Hscore]]&amp;"-"&amp;Table2[[#This Row],[Uscore]],"")</f>
        <v>9-5</v>
      </c>
      <c r="U2006">
        <v>3381</v>
      </c>
      <c r="V2006" s="1">
        <f>Table2[[#This Row],[GameTime]]-(Table2[[#This Row],[period]]-1)*1200</f>
        <v>981</v>
      </c>
      <c r="W2006" s="1">
        <f>ROUNDDOWN(Table2[[#This Row],[Time]]/60,0)</f>
        <v>16</v>
      </c>
      <c r="X2006" s="1">
        <f>ROUNDDOWN((Table2[[#This Row],[Time]]/60-Table2[[#This Row],[Time2]])*60,0)</f>
        <v>21</v>
      </c>
      <c r="Y2006" s="1">
        <f>IF(Table2[[#This Row],[Time2]]&lt;10,0&amp;Table2[[#This Row],[Time2]],Table2[[#This Row],[Time2]])</f>
        <v>16</v>
      </c>
      <c r="Z2006" s="1">
        <f>IF(Table2[[#This Row],[Time3]]&lt;10,0&amp;Table2[[#This Row],[Time3]],Table2[[#This Row],[Time3]])</f>
        <v>21</v>
      </c>
      <c r="AA2006" s="2" t="str">
        <f>Table2[[#This Row],[Time4]]&amp;":"&amp;Table2[[#This Row],[Time5]]</f>
        <v>16:21</v>
      </c>
      <c r="AB2006" s="1" t="str" cm="1">
        <f t="array" ref="AB2006">IFERROR(IF(Table2[[#This Row],[code]]="","",_xlfn.IFS(AND(Table2[[#This Row],[code]]&lt;400,Table2[[#This Row],[code]]&lt;&gt;""),2,Table2[[#This Row],[code]]&gt;500,4)),"")</f>
        <v/>
      </c>
      <c r="AC2006" s="1" t="str">
        <f>IF(Table2[[#This Row],[Event]]="Penalty",Table2[[#This Row],[number]],IF(Table2[[#This Row],[Event]]="Time-Out",401,""))</f>
        <v/>
      </c>
      <c r="AD2006" s="1">
        <f>ROW(A2005)</f>
        <v>2005</v>
      </c>
      <c r="AE2006" s="1">
        <f>COUNTIFS(Table2[GameID],Table2[[#This Row],[GameID]],Table2[Column1],"&lt;="&amp;Table2[[#This Row],[Column1]])-1</f>
        <v>16</v>
      </c>
    </row>
    <row r="2007" spans="1:31" x14ac:dyDescent="0.45">
      <c r="A2007" t="s">
        <v>300</v>
      </c>
      <c r="B2007" t="str">
        <f>_xlfn.TEXTBEFORE(Table2[[#This Row],[Kamp]]," - ")</f>
        <v>Blackhawks</v>
      </c>
      <c r="C2007" t="str">
        <f>_xlfn.TEXTAFTER(Table2[[#This Row],[Kamp]],"- ")</f>
        <v>Sunds Seahawks</v>
      </c>
      <c r="D2007">
        <v>45031</v>
      </c>
      <c r="E2007">
        <v>69936</v>
      </c>
      <c r="F2007">
        <v>20222023</v>
      </c>
      <c r="G2007" t="s">
        <v>453</v>
      </c>
      <c r="H2007" t="s">
        <v>661</v>
      </c>
      <c r="I2007" t="s">
        <v>678</v>
      </c>
      <c r="J2007">
        <v>3</v>
      </c>
      <c r="K2007">
        <v>29505</v>
      </c>
      <c r="L2007">
        <v>502</v>
      </c>
      <c r="M2007" t="s">
        <v>631</v>
      </c>
      <c r="N2007" t="s">
        <v>349</v>
      </c>
      <c r="O2007" t="s">
        <v>634</v>
      </c>
      <c r="P2007">
        <v>25</v>
      </c>
      <c r="Q2007" t="s">
        <v>634</v>
      </c>
      <c r="R2007">
        <f>SUMIFS(Table2[number],Table2[Event],"Goal",Table2[H/U],"HOME",Table2[GameID],Table2[[#This Row],[GameID]],Table2[GameTime],"&lt;="&amp;Table2[[#This Row],[GameTime]])</f>
        <v>9</v>
      </c>
      <c r="S2007">
        <f>SUMIFS(Table2[number],Table2[Event],"Goal",Table2[H/U],"AWAY",Table2[GameID],Table2[[#This Row],[GameID]],Table2[GameTime],"&lt;="&amp;Table2[[#This Row],[GameTime]])</f>
        <v>5</v>
      </c>
      <c r="T2007" t="str">
        <f>IF(Table2[[#This Row],[Event]]="Goal",Table2[[#This Row],[Hscore]]&amp;"-"&amp;Table2[[#This Row],[Uscore]],"")</f>
        <v/>
      </c>
      <c r="U2007">
        <v>3426</v>
      </c>
      <c r="V2007" s="1">
        <f>Table2[[#This Row],[GameTime]]-(Table2[[#This Row],[period]]-1)*1200</f>
        <v>1026</v>
      </c>
      <c r="W2007" s="1">
        <f>ROUNDDOWN(Table2[[#This Row],[Time]]/60,0)</f>
        <v>17</v>
      </c>
      <c r="X2007" s="1">
        <f>ROUNDDOWN((Table2[[#This Row],[Time]]/60-Table2[[#This Row],[Time2]])*60,0)</f>
        <v>6</v>
      </c>
      <c r="Y2007" s="1">
        <f>IF(Table2[[#This Row],[Time2]]&lt;10,0&amp;Table2[[#This Row],[Time2]],Table2[[#This Row],[Time2]])</f>
        <v>17</v>
      </c>
      <c r="Z2007" s="1" t="str">
        <f>IF(Table2[[#This Row],[Time3]]&lt;10,0&amp;Table2[[#This Row],[Time3]],Table2[[#This Row],[Time3]])</f>
        <v>06</v>
      </c>
      <c r="AA2007" s="2" t="str">
        <f>Table2[[#This Row],[Time4]]&amp;":"&amp;Table2[[#This Row],[Time5]]</f>
        <v>17:06</v>
      </c>
      <c r="AB2007" s="1" cm="1">
        <f t="array" ref="AB2007">IFERROR(IF(Table2[[#This Row],[code]]="","",_xlfn.IFS(AND(Table2[[#This Row],[code]]&lt;400,Table2[[#This Row],[code]]&lt;&gt;""),2,Table2[[#This Row],[code]]&gt;500,4)),"")</f>
        <v>4</v>
      </c>
      <c r="AC2007" s="1">
        <f>IF(Table2[[#This Row],[Event]]="Penalty",Table2[[#This Row],[number]],IF(Table2[[#This Row],[Event]]="Time-Out",401,""))</f>
        <v>502</v>
      </c>
      <c r="AD2007" s="1">
        <f>ROW(A2006)</f>
        <v>2006</v>
      </c>
      <c r="AE2007" s="1">
        <f>COUNTIFS(Table2[GameID],Table2[[#This Row],[GameID]],Table2[Column1],"&lt;="&amp;Table2[[#This Row],[Column1]])-1</f>
        <v>17</v>
      </c>
    </row>
    <row r="2008" spans="1:31" x14ac:dyDescent="0.45">
      <c r="A2008" t="s">
        <v>300</v>
      </c>
      <c r="B2008" t="str">
        <f>_xlfn.TEXTBEFORE(Table2[[#This Row],[Kamp]]," - ")</f>
        <v>Blackhawks</v>
      </c>
      <c r="C2008" t="str">
        <f>_xlfn.TEXTAFTER(Table2[[#This Row],[Kamp]],"- ")</f>
        <v>Sunds Seahawks</v>
      </c>
      <c r="D2008">
        <v>45031</v>
      </c>
      <c r="E2008">
        <v>69936</v>
      </c>
      <c r="F2008">
        <v>20222023</v>
      </c>
      <c r="G2008" t="s">
        <v>453</v>
      </c>
      <c r="H2008" t="s">
        <v>668</v>
      </c>
      <c r="I2008" t="s">
        <v>677</v>
      </c>
      <c r="J2008">
        <v>3</v>
      </c>
      <c r="K2008">
        <v>29502</v>
      </c>
      <c r="L2008">
        <v>0</v>
      </c>
      <c r="M2008" t="s">
        <v>633</v>
      </c>
      <c r="N2008" t="s">
        <v>634</v>
      </c>
      <c r="O2008" t="s">
        <v>634</v>
      </c>
      <c r="P2008" t="s">
        <v>634</v>
      </c>
      <c r="Q2008" t="s">
        <v>634</v>
      </c>
      <c r="R2008">
        <f>SUMIFS(Table2[number],Table2[Event],"Goal",Table2[H/U],"HOME",Table2[GameID],Table2[[#This Row],[GameID]],Table2[GameTime],"&lt;="&amp;Table2[[#This Row],[GameTime]])</f>
        <v>9</v>
      </c>
      <c r="S2008">
        <f>SUMIFS(Table2[number],Table2[Event],"Goal",Table2[H/U],"AWAY",Table2[GameID],Table2[[#This Row],[GameID]],Table2[GameTime],"&lt;="&amp;Table2[[#This Row],[GameTime]])</f>
        <v>5</v>
      </c>
      <c r="T2008" t="str">
        <f>IF(Table2[[#This Row],[Event]]="Goal",Table2[[#This Row],[Hscore]]&amp;"-"&amp;Table2[[#This Row],[Uscore]],"")</f>
        <v/>
      </c>
      <c r="U2008">
        <v>3426</v>
      </c>
      <c r="V2008" s="1">
        <f>Table2[[#This Row],[GameTime]]-(Table2[[#This Row],[period]]-1)*1200</f>
        <v>1026</v>
      </c>
      <c r="W2008" s="1">
        <f>ROUNDDOWN(Table2[[#This Row],[Time]]/60,0)</f>
        <v>17</v>
      </c>
      <c r="X2008" s="1">
        <f>ROUNDDOWN((Table2[[#This Row],[Time]]/60-Table2[[#This Row],[Time2]])*60,0)</f>
        <v>6</v>
      </c>
      <c r="Y2008" s="1">
        <f>IF(Table2[[#This Row],[Time2]]&lt;10,0&amp;Table2[[#This Row],[Time2]],Table2[[#This Row],[Time2]])</f>
        <v>17</v>
      </c>
      <c r="Z2008" s="1" t="str">
        <f>IF(Table2[[#This Row],[Time3]]&lt;10,0&amp;Table2[[#This Row],[Time3]],Table2[[#This Row],[Time3]])</f>
        <v>06</v>
      </c>
      <c r="AA2008" s="2" t="str">
        <f>Table2[[#This Row],[Time4]]&amp;":"&amp;Table2[[#This Row],[Time5]]</f>
        <v>17:06</v>
      </c>
      <c r="AB2008" s="1" t="str" cm="1">
        <f t="array" ref="AB2008">IFERROR(IF(Table2[[#This Row],[code]]="","",_xlfn.IFS(AND(Table2[[#This Row],[code]]&lt;400,Table2[[#This Row],[code]]&lt;&gt;""),2,Table2[[#This Row],[code]]&gt;500,4)),"")</f>
        <v/>
      </c>
      <c r="AC2008" s="1">
        <f>IF(Table2[[#This Row],[Event]]="Penalty",Table2[[#This Row],[number]],IF(Table2[[#This Row],[Event]]="Time-Out",401,""))</f>
        <v>401</v>
      </c>
      <c r="AD2008" s="1">
        <f>ROW(A2007)</f>
        <v>2007</v>
      </c>
      <c r="AE2008" s="1">
        <f>COUNTIFS(Table2[GameID],Table2[[#This Row],[GameID]],Table2[Column1],"&lt;="&amp;Table2[[#This Row],[Column1]])-1</f>
        <v>18</v>
      </c>
    </row>
    <row r="2009" spans="1:31" x14ac:dyDescent="0.45">
      <c r="A2009" t="s">
        <v>300</v>
      </c>
      <c r="B2009" t="str">
        <f>_xlfn.TEXTBEFORE(Table2[[#This Row],[Kamp]]," - ")</f>
        <v>Blackhawks</v>
      </c>
      <c r="C2009" t="str">
        <f>_xlfn.TEXTAFTER(Table2[[#This Row],[Kamp]],"- ")</f>
        <v>Sunds Seahawks</v>
      </c>
      <c r="D2009">
        <v>45031</v>
      </c>
      <c r="E2009">
        <v>69936</v>
      </c>
      <c r="F2009">
        <v>20222023</v>
      </c>
      <c r="G2009" t="s">
        <v>453</v>
      </c>
      <c r="H2009" t="s">
        <v>668</v>
      </c>
      <c r="I2009" t="s">
        <v>677</v>
      </c>
      <c r="J2009">
        <v>3</v>
      </c>
      <c r="K2009">
        <v>29502</v>
      </c>
      <c r="L2009">
        <v>1</v>
      </c>
      <c r="M2009" t="s">
        <v>630</v>
      </c>
      <c r="N2009" t="s">
        <v>213</v>
      </c>
      <c r="O2009" t="s">
        <v>228</v>
      </c>
      <c r="P2009">
        <v>5</v>
      </c>
      <c r="Q2009">
        <v>77</v>
      </c>
      <c r="R2009">
        <f>SUMIFS(Table2[number],Table2[Event],"Goal",Table2[H/U],"HOME",Table2[GameID],Table2[[#This Row],[GameID]],Table2[GameTime],"&lt;="&amp;Table2[[#This Row],[GameTime]])</f>
        <v>9</v>
      </c>
      <c r="S2009">
        <f>SUMIFS(Table2[number],Table2[Event],"Goal",Table2[H/U],"AWAY",Table2[GameID],Table2[[#This Row],[GameID]],Table2[GameTime],"&lt;="&amp;Table2[[#This Row],[GameTime]])</f>
        <v>6</v>
      </c>
      <c r="T2009" t="str">
        <f>IF(Table2[[#This Row],[Event]]="Goal",Table2[[#This Row],[Hscore]]&amp;"-"&amp;Table2[[#This Row],[Uscore]],"")</f>
        <v>9-6</v>
      </c>
      <c r="U2009">
        <v>3512</v>
      </c>
      <c r="V2009" s="1">
        <f>Table2[[#This Row],[GameTime]]-(Table2[[#This Row],[period]]-1)*1200</f>
        <v>1112</v>
      </c>
      <c r="W2009" s="1">
        <f>ROUNDDOWN(Table2[[#This Row],[Time]]/60,0)</f>
        <v>18</v>
      </c>
      <c r="X2009" s="1">
        <f>ROUNDDOWN((Table2[[#This Row],[Time]]/60-Table2[[#This Row],[Time2]])*60,0)</f>
        <v>32</v>
      </c>
      <c r="Y2009" s="1">
        <f>IF(Table2[[#This Row],[Time2]]&lt;10,0&amp;Table2[[#This Row],[Time2]],Table2[[#This Row],[Time2]])</f>
        <v>18</v>
      </c>
      <c r="Z2009" s="1">
        <f>IF(Table2[[#This Row],[Time3]]&lt;10,0&amp;Table2[[#This Row],[Time3]],Table2[[#This Row],[Time3]])</f>
        <v>32</v>
      </c>
      <c r="AA2009" s="2" t="str">
        <f>Table2[[#This Row],[Time4]]&amp;":"&amp;Table2[[#This Row],[Time5]]</f>
        <v>18:32</v>
      </c>
      <c r="AB2009" s="1" t="str" cm="1">
        <f t="array" ref="AB2009">IFERROR(IF(Table2[[#This Row],[code]]="","",_xlfn.IFS(AND(Table2[[#This Row],[code]]&lt;400,Table2[[#This Row],[code]]&lt;&gt;""),2,Table2[[#This Row],[code]]&gt;500,4)),"")</f>
        <v/>
      </c>
      <c r="AC2009" s="1" t="str">
        <f>IF(Table2[[#This Row],[Event]]="Penalty",Table2[[#This Row],[number]],IF(Table2[[#This Row],[Event]]="Time-Out",401,""))</f>
        <v/>
      </c>
      <c r="AD2009" s="1">
        <f>ROW(A2008)</f>
        <v>2008</v>
      </c>
      <c r="AE2009" s="1">
        <f>COUNTIFS(Table2[GameID],Table2[[#This Row],[GameID]],Table2[Column1],"&lt;="&amp;Table2[[#This Row],[Column1]])-1</f>
        <v>19</v>
      </c>
    </row>
    <row r="2010" spans="1:31" x14ac:dyDescent="0.45">
      <c r="A2010" t="s">
        <v>300</v>
      </c>
      <c r="B2010" t="str">
        <f>_xlfn.TEXTBEFORE(Table2[[#This Row],[Kamp]]," - ")</f>
        <v>Blackhawks</v>
      </c>
      <c r="C2010" t="str">
        <f>_xlfn.TEXTAFTER(Table2[[#This Row],[Kamp]],"- ")</f>
        <v>Sunds Seahawks</v>
      </c>
      <c r="D2010">
        <v>45031</v>
      </c>
      <c r="E2010">
        <v>69936</v>
      </c>
      <c r="F2010">
        <v>20222023</v>
      </c>
      <c r="G2010" t="s">
        <v>453</v>
      </c>
      <c r="H2010" t="s">
        <v>668</v>
      </c>
      <c r="I2010" t="s">
        <v>677</v>
      </c>
      <c r="J2010">
        <v>3</v>
      </c>
      <c r="K2010">
        <v>29502</v>
      </c>
      <c r="L2010">
        <v>1</v>
      </c>
      <c r="M2010" t="s">
        <v>630</v>
      </c>
      <c r="N2010" t="s">
        <v>228</v>
      </c>
      <c r="O2010" t="s">
        <v>231</v>
      </c>
      <c r="P2010">
        <v>77</v>
      </c>
      <c r="Q2010">
        <v>97</v>
      </c>
      <c r="R2010">
        <f>SUMIFS(Table2[number],Table2[Event],"Goal",Table2[H/U],"HOME",Table2[GameID],Table2[[#This Row],[GameID]],Table2[GameTime],"&lt;="&amp;Table2[[#This Row],[GameTime]])</f>
        <v>9</v>
      </c>
      <c r="S2010">
        <f>SUMIFS(Table2[number],Table2[Event],"Goal",Table2[H/U],"AWAY",Table2[GameID],Table2[[#This Row],[GameID]],Table2[GameTime],"&lt;="&amp;Table2[[#This Row],[GameTime]])</f>
        <v>7</v>
      </c>
      <c r="T2010" t="str">
        <f>IF(Table2[[#This Row],[Event]]="Goal",Table2[[#This Row],[Hscore]]&amp;"-"&amp;Table2[[#This Row],[Uscore]],"")</f>
        <v>9-7</v>
      </c>
      <c r="U2010">
        <v>3520</v>
      </c>
      <c r="V2010" s="1">
        <f>Table2[[#This Row],[GameTime]]-(Table2[[#This Row],[period]]-1)*1200</f>
        <v>1120</v>
      </c>
      <c r="W2010" s="1">
        <f>ROUNDDOWN(Table2[[#This Row],[Time]]/60,0)</f>
        <v>18</v>
      </c>
      <c r="X2010" s="1">
        <f>ROUNDDOWN((Table2[[#This Row],[Time]]/60-Table2[[#This Row],[Time2]])*60,0)</f>
        <v>40</v>
      </c>
      <c r="Y2010" s="1">
        <f>IF(Table2[[#This Row],[Time2]]&lt;10,0&amp;Table2[[#This Row],[Time2]],Table2[[#This Row],[Time2]])</f>
        <v>18</v>
      </c>
      <c r="Z2010" s="1">
        <f>IF(Table2[[#This Row],[Time3]]&lt;10,0&amp;Table2[[#This Row],[Time3]],Table2[[#This Row],[Time3]])</f>
        <v>40</v>
      </c>
      <c r="AA2010" s="2" t="str">
        <f>Table2[[#This Row],[Time4]]&amp;":"&amp;Table2[[#This Row],[Time5]]</f>
        <v>18:40</v>
      </c>
      <c r="AB2010" s="1" t="str" cm="1">
        <f t="array" ref="AB2010">IFERROR(IF(Table2[[#This Row],[code]]="","",_xlfn.IFS(AND(Table2[[#This Row],[code]]&lt;400,Table2[[#This Row],[code]]&lt;&gt;""),2,Table2[[#This Row],[code]]&gt;500,4)),"")</f>
        <v/>
      </c>
      <c r="AC2010" s="1" t="str">
        <f>IF(Table2[[#This Row],[Event]]="Penalty",Table2[[#This Row],[number]],IF(Table2[[#This Row],[Event]]="Time-Out",401,""))</f>
        <v/>
      </c>
      <c r="AD2010" s="1">
        <f>ROW(A2009)</f>
        <v>2009</v>
      </c>
      <c r="AE2010" s="1">
        <f>COUNTIFS(Table2[GameID],Table2[[#This Row],[GameID]],Table2[Column1],"&lt;="&amp;Table2[[#This Row],[Column1]])-1</f>
        <v>20</v>
      </c>
    </row>
    <row r="2011" spans="1:31" x14ac:dyDescent="0.45">
      <c r="A2011" t="s">
        <v>300</v>
      </c>
      <c r="B2011" t="str">
        <f>_xlfn.TEXTBEFORE(Table2[[#This Row],[Kamp]]," - ")</f>
        <v>Blackhawks</v>
      </c>
      <c r="C2011" t="str">
        <f>_xlfn.TEXTAFTER(Table2[[#This Row],[Kamp]],"- ")</f>
        <v>Sunds Seahawks</v>
      </c>
      <c r="D2011">
        <v>45031</v>
      </c>
      <c r="E2011">
        <v>69936</v>
      </c>
      <c r="F2011">
        <v>20222023</v>
      </c>
      <c r="G2011" t="s">
        <v>453</v>
      </c>
      <c r="H2011" t="s">
        <v>661</v>
      </c>
      <c r="I2011" t="s">
        <v>678</v>
      </c>
      <c r="J2011">
        <v>3</v>
      </c>
      <c r="K2011">
        <v>29505</v>
      </c>
      <c r="L2011">
        <v>0</v>
      </c>
      <c r="M2011" t="s">
        <v>633</v>
      </c>
      <c r="N2011" t="s">
        <v>634</v>
      </c>
      <c r="O2011" t="s">
        <v>634</v>
      </c>
      <c r="P2011" t="s">
        <v>634</v>
      </c>
      <c r="Q2011" t="s">
        <v>634</v>
      </c>
      <c r="R2011">
        <f>SUMIFS(Table2[number],Table2[Event],"Goal",Table2[H/U],"HOME",Table2[GameID],Table2[[#This Row],[GameID]],Table2[GameTime],"&lt;="&amp;Table2[[#This Row],[GameTime]])</f>
        <v>9</v>
      </c>
      <c r="S2011">
        <f>SUMIFS(Table2[number],Table2[Event],"Goal",Table2[H/U],"AWAY",Table2[GameID],Table2[[#This Row],[GameID]],Table2[GameTime],"&lt;="&amp;Table2[[#This Row],[GameTime]])</f>
        <v>7</v>
      </c>
      <c r="T2011" t="str">
        <f>IF(Table2[[#This Row],[Event]]="Goal",Table2[[#This Row],[Hscore]]&amp;"-"&amp;Table2[[#This Row],[Uscore]],"")</f>
        <v/>
      </c>
      <c r="U2011">
        <v>3520</v>
      </c>
      <c r="V2011" s="1">
        <f>Table2[[#This Row],[GameTime]]-(Table2[[#This Row],[period]]-1)*1200</f>
        <v>1120</v>
      </c>
      <c r="W2011" s="1">
        <f>ROUNDDOWN(Table2[[#This Row],[Time]]/60,0)</f>
        <v>18</v>
      </c>
      <c r="X2011" s="1">
        <f>ROUNDDOWN((Table2[[#This Row],[Time]]/60-Table2[[#This Row],[Time2]])*60,0)</f>
        <v>40</v>
      </c>
      <c r="Y2011" s="1">
        <f>IF(Table2[[#This Row],[Time2]]&lt;10,0&amp;Table2[[#This Row],[Time2]],Table2[[#This Row],[Time2]])</f>
        <v>18</v>
      </c>
      <c r="Z2011" s="1">
        <f>IF(Table2[[#This Row],[Time3]]&lt;10,0&amp;Table2[[#This Row],[Time3]],Table2[[#This Row],[Time3]])</f>
        <v>40</v>
      </c>
      <c r="AA2011" s="2" t="str">
        <f>Table2[[#This Row],[Time4]]&amp;":"&amp;Table2[[#This Row],[Time5]]</f>
        <v>18:40</v>
      </c>
      <c r="AB2011" s="1" t="str" cm="1">
        <f t="array" ref="AB2011">IFERROR(IF(Table2[[#This Row],[code]]="","",_xlfn.IFS(AND(Table2[[#This Row],[code]]&lt;400,Table2[[#This Row],[code]]&lt;&gt;""),2,Table2[[#This Row],[code]]&gt;500,4)),"")</f>
        <v/>
      </c>
      <c r="AC2011" s="1">
        <f>IF(Table2[[#This Row],[Event]]="Penalty",Table2[[#This Row],[number]],IF(Table2[[#This Row],[Event]]="Time-Out",401,""))</f>
        <v>401</v>
      </c>
      <c r="AD2011" s="1">
        <f>ROW(A2010)</f>
        <v>2010</v>
      </c>
      <c r="AE2011" s="1">
        <f>COUNTIFS(Table2[GameID],Table2[[#This Row],[GameID]],Table2[Column1],"&lt;="&amp;Table2[[#This Row],[Column1]])-1</f>
        <v>21</v>
      </c>
    </row>
    <row r="2012" spans="1:31" x14ac:dyDescent="0.45">
      <c r="A2012" t="s">
        <v>456</v>
      </c>
      <c r="B2012" t="str">
        <f>_xlfn.TEXTBEFORE(Table2[[#This Row],[Kamp]]," - ")</f>
        <v>RungstedHørsholm</v>
      </c>
      <c r="C2012" t="str">
        <f>_xlfn.TEXTAFTER(Table2[[#This Row],[Kamp]],"- ")</f>
        <v>Aab</v>
      </c>
      <c r="D2012">
        <v>45017</v>
      </c>
      <c r="E2012">
        <v>69937</v>
      </c>
      <c r="F2012">
        <v>20222023</v>
      </c>
      <c r="G2012" t="s">
        <v>372</v>
      </c>
      <c r="H2012" t="s">
        <v>662</v>
      </c>
      <c r="I2012" t="s">
        <v>678</v>
      </c>
      <c r="J2012">
        <v>1</v>
      </c>
      <c r="K2012">
        <v>29508</v>
      </c>
      <c r="L2012">
        <v>1</v>
      </c>
      <c r="M2012" t="s">
        <v>630</v>
      </c>
      <c r="N2012" t="s">
        <v>92</v>
      </c>
      <c r="O2012" t="s">
        <v>78</v>
      </c>
      <c r="P2012">
        <v>96</v>
      </c>
      <c r="Q2012">
        <v>8</v>
      </c>
      <c r="R2012">
        <f>SUMIFS(Table2[number],Table2[Event],"Goal",Table2[H/U],"HOME",Table2[GameID],Table2[[#This Row],[GameID]],Table2[GameTime],"&lt;="&amp;Table2[[#This Row],[GameTime]])</f>
        <v>1</v>
      </c>
      <c r="S2012">
        <f>SUMIFS(Table2[number],Table2[Event],"Goal",Table2[H/U],"AWAY",Table2[GameID],Table2[[#This Row],[GameID]],Table2[GameTime],"&lt;="&amp;Table2[[#This Row],[GameTime]])</f>
        <v>0</v>
      </c>
      <c r="T2012" t="str">
        <f>IF(Table2[[#This Row],[Event]]="Goal",Table2[[#This Row],[Hscore]]&amp;"-"&amp;Table2[[#This Row],[Uscore]],"")</f>
        <v>1-0</v>
      </c>
      <c r="U2012">
        <v>236</v>
      </c>
      <c r="V2012" s="1">
        <f>Table2[[#This Row],[GameTime]]-(Table2[[#This Row],[period]]-1)*1200</f>
        <v>236</v>
      </c>
      <c r="W2012" s="1">
        <f>ROUNDDOWN(Table2[[#This Row],[Time]]/60,0)</f>
        <v>3</v>
      </c>
      <c r="X2012" s="1">
        <f>ROUNDDOWN((Table2[[#This Row],[Time]]/60-Table2[[#This Row],[Time2]])*60,0)</f>
        <v>56</v>
      </c>
      <c r="Y2012" s="1" t="str">
        <f>IF(Table2[[#This Row],[Time2]]&lt;10,0&amp;Table2[[#This Row],[Time2]],Table2[[#This Row],[Time2]])</f>
        <v>03</v>
      </c>
      <c r="Z2012" s="1">
        <f>IF(Table2[[#This Row],[Time3]]&lt;10,0&amp;Table2[[#This Row],[Time3]],Table2[[#This Row],[Time3]])</f>
        <v>56</v>
      </c>
      <c r="AA2012" s="2" t="str">
        <f>Table2[[#This Row],[Time4]]&amp;":"&amp;Table2[[#This Row],[Time5]]</f>
        <v>03:56</v>
      </c>
      <c r="AB2012" s="1" t="str" cm="1">
        <f t="array" ref="AB2012">IFERROR(IF(Table2[[#This Row],[code]]="","",_xlfn.IFS(AND(Table2[[#This Row],[code]]&lt;400,Table2[[#This Row],[code]]&lt;&gt;""),2,Table2[[#This Row],[code]]&gt;500,4)),"")</f>
        <v/>
      </c>
      <c r="AC2012" s="1" t="str">
        <f>IF(Table2[[#This Row],[Event]]="Penalty",Table2[[#This Row],[number]],IF(Table2[[#This Row],[Event]]="Time-Out",401,""))</f>
        <v/>
      </c>
      <c r="AD2012" s="1">
        <f>ROW(A2011)</f>
        <v>2011</v>
      </c>
      <c r="AE2012" s="1">
        <f>COUNTIFS(Table2[GameID],Table2[[#This Row],[GameID]],Table2[Column1],"&lt;="&amp;Table2[[#This Row],[Column1]])-1</f>
        <v>0</v>
      </c>
    </row>
    <row r="2013" spans="1:31" x14ac:dyDescent="0.45">
      <c r="A2013" t="s">
        <v>456</v>
      </c>
      <c r="B2013" t="str">
        <f>_xlfn.TEXTBEFORE(Table2[[#This Row],[Kamp]]," - ")</f>
        <v>RungstedHørsholm</v>
      </c>
      <c r="C2013" t="str">
        <f>_xlfn.TEXTAFTER(Table2[[#This Row],[Kamp]],"- ")</f>
        <v>Aab</v>
      </c>
      <c r="D2013">
        <v>45017</v>
      </c>
      <c r="E2013">
        <v>69937</v>
      </c>
      <c r="F2013">
        <v>20222023</v>
      </c>
      <c r="G2013" t="s">
        <v>372</v>
      </c>
      <c r="H2013" t="s">
        <v>662</v>
      </c>
      <c r="I2013" t="s">
        <v>678</v>
      </c>
      <c r="J2013">
        <v>1</v>
      </c>
      <c r="K2013">
        <v>29508</v>
      </c>
      <c r="L2013">
        <v>1</v>
      </c>
      <c r="M2013" t="s">
        <v>630</v>
      </c>
      <c r="N2013" t="s">
        <v>87</v>
      </c>
      <c r="O2013" t="s">
        <v>92</v>
      </c>
      <c r="P2013">
        <v>27</v>
      </c>
      <c r="Q2013">
        <v>96</v>
      </c>
      <c r="R2013">
        <f>SUMIFS(Table2[number],Table2[Event],"Goal",Table2[H/U],"HOME",Table2[GameID],Table2[[#This Row],[GameID]],Table2[GameTime],"&lt;="&amp;Table2[[#This Row],[GameTime]])</f>
        <v>2</v>
      </c>
      <c r="S2013">
        <f>SUMIFS(Table2[number],Table2[Event],"Goal",Table2[H/U],"AWAY",Table2[GameID],Table2[[#This Row],[GameID]],Table2[GameTime],"&lt;="&amp;Table2[[#This Row],[GameTime]])</f>
        <v>0</v>
      </c>
      <c r="T2013" t="str">
        <f>IF(Table2[[#This Row],[Event]]="Goal",Table2[[#This Row],[Hscore]]&amp;"-"&amp;Table2[[#This Row],[Uscore]],"")</f>
        <v>2-0</v>
      </c>
      <c r="U2013">
        <v>1089</v>
      </c>
      <c r="V2013" s="1">
        <f>Table2[[#This Row],[GameTime]]-(Table2[[#This Row],[period]]-1)*1200</f>
        <v>1089</v>
      </c>
      <c r="W2013" s="1">
        <f>ROUNDDOWN(Table2[[#This Row],[Time]]/60,0)</f>
        <v>18</v>
      </c>
      <c r="X2013" s="1">
        <f>ROUNDDOWN((Table2[[#This Row],[Time]]/60-Table2[[#This Row],[Time2]])*60,0)</f>
        <v>8</v>
      </c>
      <c r="Y2013" s="1">
        <f>IF(Table2[[#This Row],[Time2]]&lt;10,0&amp;Table2[[#This Row],[Time2]],Table2[[#This Row],[Time2]])</f>
        <v>18</v>
      </c>
      <c r="Z2013" s="1" t="str">
        <f>IF(Table2[[#This Row],[Time3]]&lt;10,0&amp;Table2[[#This Row],[Time3]],Table2[[#This Row],[Time3]])</f>
        <v>08</v>
      </c>
      <c r="AA2013" s="2" t="str">
        <f>Table2[[#This Row],[Time4]]&amp;":"&amp;Table2[[#This Row],[Time5]]</f>
        <v>18:08</v>
      </c>
      <c r="AB2013" s="1" t="str" cm="1">
        <f t="array" ref="AB2013">IFERROR(IF(Table2[[#This Row],[code]]="","",_xlfn.IFS(AND(Table2[[#This Row],[code]]&lt;400,Table2[[#This Row],[code]]&lt;&gt;""),2,Table2[[#This Row],[code]]&gt;500,4)),"")</f>
        <v/>
      </c>
      <c r="AC2013" s="1" t="str">
        <f>IF(Table2[[#This Row],[Event]]="Penalty",Table2[[#This Row],[number]],IF(Table2[[#This Row],[Event]]="Time-Out",401,""))</f>
        <v/>
      </c>
      <c r="AD2013" s="1">
        <f>ROW(A2012)</f>
        <v>2012</v>
      </c>
      <c r="AE2013" s="1">
        <f>COUNTIFS(Table2[GameID],Table2[[#This Row],[GameID]],Table2[Column1],"&lt;="&amp;Table2[[#This Row],[Column1]])-1</f>
        <v>1</v>
      </c>
    </row>
    <row r="2014" spans="1:31" x14ac:dyDescent="0.45">
      <c r="A2014" t="s">
        <v>456</v>
      </c>
      <c r="B2014" t="str">
        <f>_xlfn.TEXTBEFORE(Table2[[#This Row],[Kamp]]," - ")</f>
        <v>RungstedHørsholm</v>
      </c>
      <c r="C2014" t="str">
        <f>_xlfn.TEXTAFTER(Table2[[#This Row],[Kamp]],"- ")</f>
        <v>Aab</v>
      </c>
      <c r="D2014">
        <v>45017</v>
      </c>
      <c r="E2014">
        <v>69937</v>
      </c>
      <c r="F2014">
        <v>20222023</v>
      </c>
      <c r="G2014" t="s">
        <v>372</v>
      </c>
      <c r="H2014" t="s">
        <v>662</v>
      </c>
      <c r="I2014" t="s">
        <v>678</v>
      </c>
      <c r="J2014">
        <v>1</v>
      </c>
      <c r="K2014">
        <v>29508</v>
      </c>
      <c r="L2014">
        <v>1</v>
      </c>
      <c r="M2014" t="s">
        <v>630</v>
      </c>
      <c r="N2014" t="s">
        <v>402</v>
      </c>
      <c r="O2014" t="s">
        <v>91</v>
      </c>
      <c r="P2014">
        <v>84</v>
      </c>
      <c r="Q2014">
        <v>11</v>
      </c>
      <c r="R2014">
        <f>SUMIFS(Table2[number],Table2[Event],"Goal",Table2[H/U],"HOME",Table2[GameID],Table2[[#This Row],[GameID]],Table2[GameTime],"&lt;="&amp;Table2[[#This Row],[GameTime]])</f>
        <v>3</v>
      </c>
      <c r="S2014">
        <f>SUMIFS(Table2[number],Table2[Event],"Goal",Table2[H/U],"AWAY",Table2[GameID],Table2[[#This Row],[GameID]],Table2[GameTime],"&lt;="&amp;Table2[[#This Row],[GameTime]])</f>
        <v>0</v>
      </c>
      <c r="T2014" t="str">
        <f>IF(Table2[[#This Row],[Event]]="Goal",Table2[[#This Row],[Hscore]]&amp;"-"&amp;Table2[[#This Row],[Uscore]],"")</f>
        <v>3-0</v>
      </c>
      <c r="U2014">
        <v>1114</v>
      </c>
      <c r="V2014" s="1">
        <f>Table2[[#This Row],[GameTime]]-(Table2[[#This Row],[period]]-1)*1200</f>
        <v>1114</v>
      </c>
      <c r="W2014" s="1">
        <f>ROUNDDOWN(Table2[[#This Row],[Time]]/60,0)</f>
        <v>18</v>
      </c>
      <c r="X2014" s="1">
        <f>ROUNDDOWN((Table2[[#This Row],[Time]]/60-Table2[[#This Row],[Time2]])*60,0)</f>
        <v>34</v>
      </c>
      <c r="Y2014" s="1">
        <f>IF(Table2[[#This Row],[Time2]]&lt;10,0&amp;Table2[[#This Row],[Time2]],Table2[[#This Row],[Time2]])</f>
        <v>18</v>
      </c>
      <c r="Z2014" s="1">
        <f>IF(Table2[[#This Row],[Time3]]&lt;10,0&amp;Table2[[#This Row],[Time3]],Table2[[#This Row],[Time3]])</f>
        <v>34</v>
      </c>
      <c r="AA2014" s="2" t="str">
        <f>Table2[[#This Row],[Time4]]&amp;":"&amp;Table2[[#This Row],[Time5]]</f>
        <v>18:34</v>
      </c>
      <c r="AB2014" s="1" t="str" cm="1">
        <f t="array" ref="AB2014">IFERROR(IF(Table2[[#This Row],[code]]="","",_xlfn.IFS(AND(Table2[[#This Row],[code]]&lt;400,Table2[[#This Row],[code]]&lt;&gt;""),2,Table2[[#This Row],[code]]&gt;500,4)),"")</f>
        <v/>
      </c>
      <c r="AC2014" s="1" t="str">
        <f>IF(Table2[[#This Row],[Event]]="Penalty",Table2[[#This Row],[number]],IF(Table2[[#This Row],[Event]]="Time-Out",401,""))</f>
        <v/>
      </c>
      <c r="AD2014" s="1">
        <f>ROW(A2013)</f>
        <v>2013</v>
      </c>
      <c r="AE2014" s="1">
        <f>COUNTIFS(Table2[GameID],Table2[[#This Row],[GameID]],Table2[Column1],"&lt;="&amp;Table2[[#This Row],[Column1]])-1</f>
        <v>2</v>
      </c>
    </row>
    <row r="2015" spans="1:31" x14ac:dyDescent="0.45">
      <c r="A2015" t="s">
        <v>456</v>
      </c>
      <c r="B2015" t="str">
        <f>_xlfn.TEXTBEFORE(Table2[[#This Row],[Kamp]]," - ")</f>
        <v>RungstedHørsholm</v>
      </c>
      <c r="C2015" t="str">
        <f>_xlfn.TEXTAFTER(Table2[[#This Row],[Kamp]],"- ")</f>
        <v>Aab</v>
      </c>
      <c r="D2015">
        <v>45017</v>
      </c>
      <c r="E2015">
        <v>69937</v>
      </c>
      <c r="F2015">
        <v>20222023</v>
      </c>
      <c r="G2015" t="s">
        <v>372</v>
      </c>
      <c r="H2015" t="s">
        <v>662</v>
      </c>
      <c r="I2015" t="s">
        <v>678</v>
      </c>
      <c r="J2015">
        <v>2</v>
      </c>
      <c r="K2015">
        <v>29508</v>
      </c>
      <c r="L2015">
        <v>1</v>
      </c>
      <c r="M2015" t="s">
        <v>630</v>
      </c>
      <c r="N2015" t="s">
        <v>87</v>
      </c>
      <c r="O2015" t="s">
        <v>81</v>
      </c>
      <c r="P2015">
        <v>27</v>
      </c>
      <c r="Q2015">
        <v>13</v>
      </c>
      <c r="R2015">
        <f>SUMIFS(Table2[number],Table2[Event],"Goal",Table2[H/U],"HOME",Table2[GameID],Table2[[#This Row],[GameID]],Table2[GameTime],"&lt;="&amp;Table2[[#This Row],[GameTime]])</f>
        <v>4</v>
      </c>
      <c r="S2015">
        <f>SUMIFS(Table2[number],Table2[Event],"Goal",Table2[H/U],"AWAY",Table2[GameID],Table2[[#This Row],[GameID]],Table2[GameTime],"&lt;="&amp;Table2[[#This Row],[GameTime]])</f>
        <v>0</v>
      </c>
      <c r="T2015" t="str">
        <f>IF(Table2[[#This Row],[Event]]="Goal",Table2[[#This Row],[Hscore]]&amp;"-"&amp;Table2[[#This Row],[Uscore]],"")</f>
        <v>4-0</v>
      </c>
      <c r="U2015">
        <v>1278</v>
      </c>
      <c r="V2015" s="1">
        <f>Table2[[#This Row],[GameTime]]-(Table2[[#This Row],[period]]-1)*1200</f>
        <v>78</v>
      </c>
      <c r="W2015" s="1">
        <f>ROUNDDOWN(Table2[[#This Row],[Time]]/60,0)</f>
        <v>1</v>
      </c>
      <c r="X2015" s="1">
        <f>ROUNDDOWN((Table2[[#This Row],[Time]]/60-Table2[[#This Row],[Time2]])*60,0)</f>
        <v>18</v>
      </c>
      <c r="Y2015" s="1" t="str">
        <f>IF(Table2[[#This Row],[Time2]]&lt;10,0&amp;Table2[[#This Row],[Time2]],Table2[[#This Row],[Time2]])</f>
        <v>01</v>
      </c>
      <c r="Z2015" s="1">
        <f>IF(Table2[[#This Row],[Time3]]&lt;10,0&amp;Table2[[#This Row],[Time3]],Table2[[#This Row],[Time3]])</f>
        <v>18</v>
      </c>
      <c r="AA2015" s="2" t="str">
        <f>Table2[[#This Row],[Time4]]&amp;":"&amp;Table2[[#This Row],[Time5]]</f>
        <v>01:18</v>
      </c>
      <c r="AB2015" s="1" t="str" cm="1">
        <f t="array" ref="AB2015">IFERROR(IF(Table2[[#This Row],[code]]="","",_xlfn.IFS(AND(Table2[[#This Row],[code]]&lt;400,Table2[[#This Row],[code]]&lt;&gt;""),2,Table2[[#This Row],[code]]&gt;500,4)),"")</f>
        <v/>
      </c>
      <c r="AC2015" s="1" t="str">
        <f>IF(Table2[[#This Row],[Event]]="Penalty",Table2[[#This Row],[number]],IF(Table2[[#This Row],[Event]]="Time-Out",401,""))</f>
        <v/>
      </c>
      <c r="AD2015" s="1">
        <f>ROW(A2014)</f>
        <v>2014</v>
      </c>
      <c r="AE2015" s="1">
        <f>COUNTIFS(Table2[GameID],Table2[[#This Row],[GameID]],Table2[Column1],"&lt;="&amp;Table2[[#This Row],[Column1]])-1</f>
        <v>3</v>
      </c>
    </row>
    <row r="2016" spans="1:31" x14ac:dyDescent="0.45">
      <c r="A2016" t="s">
        <v>456</v>
      </c>
      <c r="B2016" t="str">
        <f>_xlfn.TEXTBEFORE(Table2[[#This Row],[Kamp]]," - ")</f>
        <v>RungstedHørsholm</v>
      </c>
      <c r="C2016" t="str">
        <f>_xlfn.TEXTAFTER(Table2[[#This Row],[Kamp]],"- ")</f>
        <v>Aab</v>
      </c>
      <c r="D2016">
        <v>45017</v>
      </c>
      <c r="E2016">
        <v>69937</v>
      </c>
      <c r="F2016">
        <v>20222023</v>
      </c>
      <c r="G2016" t="s">
        <v>372</v>
      </c>
      <c r="H2016" t="s">
        <v>662</v>
      </c>
      <c r="I2016" t="s">
        <v>678</v>
      </c>
      <c r="J2016">
        <v>2</v>
      </c>
      <c r="K2016">
        <v>29508</v>
      </c>
      <c r="L2016">
        <v>1</v>
      </c>
      <c r="M2016" t="s">
        <v>630</v>
      </c>
      <c r="N2016" t="s">
        <v>87</v>
      </c>
      <c r="O2016" t="s">
        <v>634</v>
      </c>
      <c r="P2016">
        <v>27</v>
      </c>
      <c r="Q2016" t="s">
        <v>634</v>
      </c>
      <c r="R2016">
        <f>SUMIFS(Table2[number],Table2[Event],"Goal",Table2[H/U],"HOME",Table2[GameID],Table2[[#This Row],[GameID]],Table2[GameTime],"&lt;="&amp;Table2[[#This Row],[GameTime]])</f>
        <v>5</v>
      </c>
      <c r="S2016">
        <f>SUMIFS(Table2[number],Table2[Event],"Goal",Table2[H/U],"AWAY",Table2[GameID],Table2[[#This Row],[GameID]],Table2[GameTime],"&lt;="&amp;Table2[[#This Row],[GameTime]])</f>
        <v>0</v>
      </c>
      <c r="T2016" t="str">
        <f>IF(Table2[[#This Row],[Event]]="Goal",Table2[[#This Row],[Hscore]]&amp;"-"&amp;Table2[[#This Row],[Uscore]],"")</f>
        <v>5-0</v>
      </c>
      <c r="U2016">
        <v>1417</v>
      </c>
      <c r="V2016" s="1">
        <f>Table2[[#This Row],[GameTime]]-(Table2[[#This Row],[period]]-1)*1200</f>
        <v>217</v>
      </c>
      <c r="W2016" s="1">
        <f>ROUNDDOWN(Table2[[#This Row],[Time]]/60,0)</f>
        <v>3</v>
      </c>
      <c r="X2016" s="1">
        <f>ROUNDDOWN((Table2[[#This Row],[Time]]/60-Table2[[#This Row],[Time2]])*60,0)</f>
        <v>37</v>
      </c>
      <c r="Y2016" s="1" t="str">
        <f>IF(Table2[[#This Row],[Time2]]&lt;10,0&amp;Table2[[#This Row],[Time2]],Table2[[#This Row],[Time2]])</f>
        <v>03</v>
      </c>
      <c r="Z2016" s="1">
        <f>IF(Table2[[#This Row],[Time3]]&lt;10,0&amp;Table2[[#This Row],[Time3]],Table2[[#This Row],[Time3]])</f>
        <v>37</v>
      </c>
      <c r="AA2016" s="2" t="str">
        <f>Table2[[#This Row],[Time4]]&amp;":"&amp;Table2[[#This Row],[Time5]]</f>
        <v>03:37</v>
      </c>
      <c r="AB2016" s="1" t="str" cm="1">
        <f t="array" ref="AB2016">IFERROR(IF(Table2[[#This Row],[code]]="","",_xlfn.IFS(AND(Table2[[#This Row],[code]]&lt;400,Table2[[#This Row],[code]]&lt;&gt;""),2,Table2[[#This Row],[code]]&gt;500,4)),"")</f>
        <v/>
      </c>
      <c r="AC2016" s="1" t="str">
        <f>IF(Table2[[#This Row],[Event]]="Penalty",Table2[[#This Row],[number]],IF(Table2[[#This Row],[Event]]="Time-Out",401,""))</f>
        <v/>
      </c>
      <c r="AD2016" s="1">
        <f>ROW(A2015)</f>
        <v>2015</v>
      </c>
      <c r="AE2016" s="1">
        <f>COUNTIFS(Table2[GameID],Table2[[#This Row],[GameID]],Table2[Column1],"&lt;="&amp;Table2[[#This Row],[Column1]])-1</f>
        <v>4</v>
      </c>
    </row>
    <row r="2017" spans="1:31" x14ac:dyDescent="0.45">
      <c r="A2017" t="s">
        <v>456</v>
      </c>
      <c r="B2017" t="str">
        <f>_xlfn.TEXTBEFORE(Table2[[#This Row],[Kamp]]," - ")</f>
        <v>RungstedHørsholm</v>
      </c>
      <c r="C2017" t="str">
        <f>_xlfn.TEXTAFTER(Table2[[#This Row],[Kamp]],"- ")</f>
        <v>Aab</v>
      </c>
      <c r="D2017">
        <v>45017</v>
      </c>
      <c r="E2017">
        <v>69937</v>
      </c>
      <c r="F2017">
        <v>20222023</v>
      </c>
      <c r="G2017" t="s">
        <v>372</v>
      </c>
      <c r="H2017" t="s">
        <v>662</v>
      </c>
      <c r="I2017" t="s">
        <v>678</v>
      </c>
      <c r="J2017">
        <v>2</v>
      </c>
      <c r="K2017">
        <v>29508</v>
      </c>
      <c r="L2017">
        <v>1</v>
      </c>
      <c r="M2017" t="s">
        <v>630</v>
      </c>
      <c r="N2017" t="s">
        <v>87</v>
      </c>
      <c r="O2017" t="s">
        <v>78</v>
      </c>
      <c r="P2017">
        <v>27</v>
      </c>
      <c r="Q2017">
        <v>8</v>
      </c>
      <c r="R2017">
        <f>SUMIFS(Table2[number],Table2[Event],"Goal",Table2[H/U],"HOME",Table2[GameID],Table2[[#This Row],[GameID]],Table2[GameTime],"&lt;="&amp;Table2[[#This Row],[GameTime]])</f>
        <v>6</v>
      </c>
      <c r="S2017">
        <f>SUMIFS(Table2[number],Table2[Event],"Goal",Table2[H/U],"AWAY",Table2[GameID],Table2[[#This Row],[GameID]],Table2[GameTime],"&lt;="&amp;Table2[[#This Row],[GameTime]])</f>
        <v>0</v>
      </c>
      <c r="T2017" t="str">
        <f>IF(Table2[[#This Row],[Event]]="Goal",Table2[[#This Row],[Hscore]]&amp;"-"&amp;Table2[[#This Row],[Uscore]],"")</f>
        <v>6-0</v>
      </c>
      <c r="U2017">
        <v>1515</v>
      </c>
      <c r="V2017" s="1">
        <f>Table2[[#This Row],[GameTime]]-(Table2[[#This Row],[period]]-1)*1200</f>
        <v>315</v>
      </c>
      <c r="W2017" s="1">
        <f>ROUNDDOWN(Table2[[#This Row],[Time]]/60,0)</f>
        <v>5</v>
      </c>
      <c r="X2017" s="1">
        <f>ROUNDDOWN((Table2[[#This Row],[Time]]/60-Table2[[#This Row],[Time2]])*60,0)</f>
        <v>15</v>
      </c>
      <c r="Y2017" s="1" t="str">
        <f>IF(Table2[[#This Row],[Time2]]&lt;10,0&amp;Table2[[#This Row],[Time2]],Table2[[#This Row],[Time2]])</f>
        <v>05</v>
      </c>
      <c r="Z2017" s="1">
        <f>IF(Table2[[#This Row],[Time3]]&lt;10,0&amp;Table2[[#This Row],[Time3]],Table2[[#This Row],[Time3]])</f>
        <v>15</v>
      </c>
      <c r="AA2017" s="2" t="str">
        <f>Table2[[#This Row],[Time4]]&amp;":"&amp;Table2[[#This Row],[Time5]]</f>
        <v>05:15</v>
      </c>
      <c r="AB2017" s="1" t="str" cm="1">
        <f t="array" ref="AB2017">IFERROR(IF(Table2[[#This Row],[code]]="","",_xlfn.IFS(AND(Table2[[#This Row],[code]]&lt;400,Table2[[#This Row],[code]]&lt;&gt;""),2,Table2[[#This Row],[code]]&gt;500,4)),"")</f>
        <v/>
      </c>
      <c r="AC2017" s="1" t="str">
        <f>IF(Table2[[#This Row],[Event]]="Penalty",Table2[[#This Row],[number]],IF(Table2[[#This Row],[Event]]="Time-Out",401,""))</f>
        <v/>
      </c>
      <c r="AD2017" s="1">
        <f>ROW(A2016)</f>
        <v>2016</v>
      </c>
      <c r="AE2017" s="1">
        <f>COUNTIFS(Table2[GameID],Table2[[#This Row],[GameID]],Table2[Column1],"&lt;="&amp;Table2[[#This Row],[Column1]])-1</f>
        <v>5</v>
      </c>
    </row>
    <row r="2018" spans="1:31" x14ac:dyDescent="0.45">
      <c r="A2018" t="s">
        <v>456</v>
      </c>
      <c r="B2018" t="str">
        <f>_xlfn.TEXTBEFORE(Table2[[#This Row],[Kamp]]," - ")</f>
        <v>RungstedHørsholm</v>
      </c>
      <c r="C2018" t="str">
        <f>_xlfn.TEXTAFTER(Table2[[#This Row],[Kamp]],"- ")</f>
        <v>Aab</v>
      </c>
      <c r="D2018">
        <v>45017</v>
      </c>
      <c r="E2018">
        <v>69937</v>
      </c>
      <c r="F2018">
        <v>20222023</v>
      </c>
      <c r="G2018" t="s">
        <v>372</v>
      </c>
      <c r="H2018" t="s">
        <v>669</v>
      </c>
      <c r="I2018" t="s">
        <v>677</v>
      </c>
      <c r="J2018">
        <v>2</v>
      </c>
      <c r="K2018">
        <v>29501</v>
      </c>
      <c r="L2018">
        <v>1</v>
      </c>
      <c r="M2018" t="s">
        <v>630</v>
      </c>
      <c r="N2018" t="s">
        <v>180</v>
      </c>
      <c r="O2018" t="s">
        <v>305</v>
      </c>
      <c r="P2018">
        <v>73</v>
      </c>
      <c r="Q2018">
        <v>21</v>
      </c>
      <c r="R2018">
        <f>SUMIFS(Table2[number],Table2[Event],"Goal",Table2[H/U],"HOME",Table2[GameID],Table2[[#This Row],[GameID]],Table2[GameTime],"&lt;="&amp;Table2[[#This Row],[GameTime]])</f>
        <v>6</v>
      </c>
      <c r="S2018">
        <f>SUMIFS(Table2[number],Table2[Event],"Goal",Table2[H/U],"AWAY",Table2[GameID],Table2[[#This Row],[GameID]],Table2[GameTime],"&lt;="&amp;Table2[[#This Row],[GameTime]])</f>
        <v>1</v>
      </c>
      <c r="T2018" t="str">
        <f>IF(Table2[[#This Row],[Event]]="Goal",Table2[[#This Row],[Hscore]]&amp;"-"&amp;Table2[[#This Row],[Uscore]],"")</f>
        <v>6-1</v>
      </c>
      <c r="U2018">
        <v>1800</v>
      </c>
      <c r="V2018" s="1">
        <f>Table2[[#This Row],[GameTime]]-(Table2[[#This Row],[period]]-1)*1200</f>
        <v>600</v>
      </c>
      <c r="W2018" s="1">
        <f>ROUNDDOWN(Table2[[#This Row],[Time]]/60,0)</f>
        <v>10</v>
      </c>
      <c r="X2018" s="1">
        <f>ROUNDDOWN((Table2[[#This Row],[Time]]/60-Table2[[#This Row],[Time2]])*60,0)</f>
        <v>0</v>
      </c>
      <c r="Y2018" s="1">
        <f>IF(Table2[[#This Row],[Time2]]&lt;10,0&amp;Table2[[#This Row],[Time2]],Table2[[#This Row],[Time2]])</f>
        <v>10</v>
      </c>
      <c r="Z2018" s="1" t="str">
        <f>IF(Table2[[#This Row],[Time3]]&lt;10,0&amp;Table2[[#This Row],[Time3]],Table2[[#This Row],[Time3]])</f>
        <v>00</v>
      </c>
      <c r="AA2018" s="2" t="str">
        <f>Table2[[#This Row],[Time4]]&amp;":"&amp;Table2[[#This Row],[Time5]]</f>
        <v>10:00</v>
      </c>
      <c r="AB2018" s="1" t="str" cm="1">
        <f t="array" ref="AB2018">IFERROR(IF(Table2[[#This Row],[code]]="","",_xlfn.IFS(AND(Table2[[#This Row],[code]]&lt;400,Table2[[#This Row],[code]]&lt;&gt;""),2,Table2[[#This Row],[code]]&gt;500,4)),"")</f>
        <v/>
      </c>
      <c r="AC2018" s="1" t="str">
        <f>IF(Table2[[#This Row],[Event]]="Penalty",Table2[[#This Row],[number]],IF(Table2[[#This Row],[Event]]="Time-Out",401,""))</f>
        <v/>
      </c>
      <c r="AD2018" s="1">
        <f>ROW(A2017)</f>
        <v>2017</v>
      </c>
      <c r="AE2018" s="1">
        <f>COUNTIFS(Table2[GameID],Table2[[#This Row],[GameID]],Table2[Column1],"&lt;="&amp;Table2[[#This Row],[Column1]])-1</f>
        <v>6</v>
      </c>
    </row>
    <row r="2019" spans="1:31" x14ac:dyDescent="0.45">
      <c r="A2019" t="s">
        <v>456</v>
      </c>
      <c r="B2019" t="str">
        <f>_xlfn.TEXTBEFORE(Table2[[#This Row],[Kamp]]," - ")</f>
        <v>RungstedHørsholm</v>
      </c>
      <c r="C2019" t="str">
        <f>_xlfn.TEXTAFTER(Table2[[#This Row],[Kamp]],"- ")</f>
        <v>Aab</v>
      </c>
      <c r="D2019">
        <v>45017</v>
      </c>
      <c r="E2019">
        <v>69937</v>
      </c>
      <c r="F2019">
        <v>20222023</v>
      </c>
      <c r="G2019" t="s">
        <v>372</v>
      </c>
      <c r="H2019" t="s">
        <v>669</v>
      </c>
      <c r="I2019" t="s">
        <v>678</v>
      </c>
      <c r="J2019">
        <v>2</v>
      </c>
      <c r="K2019">
        <v>29501</v>
      </c>
      <c r="L2019">
        <v>1</v>
      </c>
      <c r="M2019" t="s">
        <v>630</v>
      </c>
      <c r="N2019" t="s">
        <v>634</v>
      </c>
      <c r="O2019" t="s">
        <v>634</v>
      </c>
      <c r="P2019" t="s">
        <v>634</v>
      </c>
      <c r="Q2019" t="s">
        <v>634</v>
      </c>
      <c r="R2019">
        <f>SUMIFS(Table2[number],Table2[Event],"Goal",Table2[H/U],"HOME",Table2[GameID],Table2[[#This Row],[GameID]],Table2[GameTime],"&lt;="&amp;Table2[[#This Row],[GameTime]])</f>
        <v>7</v>
      </c>
      <c r="S2019">
        <f>SUMIFS(Table2[number],Table2[Event],"Goal",Table2[H/U],"AWAY",Table2[GameID],Table2[[#This Row],[GameID]],Table2[GameTime],"&lt;="&amp;Table2[[#This Row],[GameTime]])</f>
        <v>1</v>
      </c>
      <c r="T2019" t="str">
        <f>IF(Table2[[#This Row],[Event]]="Goal",Table2[[#This Row],[Hscore]]&amp;"-"&amp;Table2[[#This Row],[Uscore]],"")</f>
        <v>7-1</v>
      </c>
      <c r="U2019">
        <v>1904</v>
      </c>
      <c r="V2019" s="1">
        <f>Table2[[#This Row],[GameTime]]-(Table2[[#This Row],[period]]-1)*1200</f>
        <v>704</v>
      </c>
      <c r="W2019" s="1">
        <f>ROUNDDOWN(Table2[[#This Row],[Time]]/60,0)</f>
        <v>11</v>
      </c>
      <c r="X2019" s="1">
        <f>ROUNDDOWN((Table2[[#This Row],[Time]]/60-Table2[[#This Row],[Time2]])*60,0)</f>
        <v>44</v>
      </c>
      <c r="Y2019" s="1">
        <f>IF(Table2[[#This Row],[Time2]]&lt;10,0&amp;Table2[[#This Row],[Time2]],Table2[[#This Row],[Time2]])</f>
        <v>11</v>
      </c>
      <c r="Z2019" s="1">
        <f>IF(Table2[[#This Row],[Time3]]&lt;10,0&amp;Table2[[#This Row],[Time3]],Table2[[#This Row],[Time3]])</f>
        <v>44</v>
      </c>
      <c r="AA2019" s="2" t="str">
        <f>Table2[[#This Row],[Time4]]&amp;":"&amp;Table2[[#This Row],[Time5]]</f>
        <v>11:44</v>
      </c>
      <c r="AB2019" s="1" t="str" cm="1">
        <f t="array" ref="AB2019">IFERROR(IF(Table2[[#This Row],[code]]="","",_xlfn.IFS(AND(Table2[[#This Row],[code]]&lt;400,Table2[[#This Row],[code]]&lt;&gt;""),2,Table2[[#This Row],[code]]&gt;500,4)),"")</f>
        <v/>
      </c>
      <c r="AC2019" s="1" t="str">
        <f>IF(Table2[[#This Row],[Event]]="Penalty",Table2[[#This Row],[number]],IF(Table2[[#This Row],[Event]]="Time-Out",401,""))</f>
        <v/>
      </c>
      <c r="AD2019" s="1">
        <f>ROW(A2018)</f>
        <v>2018</v>
      </c>
      <c r="AE2019" s="1">
        <f>COUNTIFS(Table2[GameID],Table2[[#This Row],[GameID]],Table2[Column1],"&lt;="&amp;Table2[[#This Row],[Column1]])-1</f>
        <v>7</v>
      </c>
    </row>
    <row r="2020" spans="1:31" x14ac:dyDescent="0.45">
      <c r="A2020" t="s">
        <v>456</v>
      </c>
      <c r="B2020" t="str">
        <f>_xlfn.TEXTBEFORE(Table2[[#This Row],[Kamp]]," - ")</f>
        <v>RungstedHørsholm</v>
      </c>
      <c r="C2020" t="str">
        <f>_xlfn.TEXTAFTER(Table2[[#This Row],[Kamp]],"- ")</f>
        <v>Aab</v>
      </c>
      <c r="D2020">
        <v>45017</v>
      </c>
      <c r="E2020">
        <v>69937</v>
      </c>
      <c r="F2020">
        <v>20222023</v>
      </c>
      <c r="G2020" t="s">
        <v>372</v>
      </c>
      <c r="H2020" t="s">
        <v>662</v>
      </c>
      <c r="I2020" t="s">
        <v>678</v>
      </c>
      <c r="J2020">
        <v>2</v>
      </c>
      <c r="K2020">
        <v>29508</v>
      </c>
      <c r="L2020">
        <v>1</v>
      </c>
      <c r="M2020" t="s">
        <v>630</v>
      </c>
      <c r="N2020" t="s">
        <v>81</v>
      </c>
      <c r="O2020" t="s">
        <v>87</v>
      </c>
      <c r="P2020">
        <v>13</v>
      </c>
      <c r="Q2020">
        <v>27</v>
      </c>
      <c r="R2020">
        <f>SUMIFS(Table2[number],Table2[Event],"Goal",Table2[H/U],"HOME",Table2[GameID],Table2[[#This Row],[GameID]],Table2[GameTime],"&lt;="&amp;Table2[[#This Row],[GameTime]])</f>
        <v>8</v>
      </c>
      <c r="S2020">
        <f>SUMIFS(Table2[number],Table2[Event],"Goal",Table2[H/U],"AWAY",Table2[GameID],Table2[[#This Row],[GameID]],Table2[GameTime],"&lt;="&amp;Table2[[#This Row],[GameTime]])</f>
        <v>1</v>
      </c>
      <c r="T2020" t="str">
        <f>IF(Table2[[#This Row],[Event]]="Goal",Table2[[#This Row],[Hscore]]&amp;"-"&amp;Table2[[#This Row],[Uscore]],"")</f>
        <v>8-1</v>
      </c>
      <c r="U2020">
        <v>1931</v>
      </c>
      <c r="V2020" s="1">
        <f>Table2[[#This Row],[GameTime]]-(Table2[[#This Row],[period]]-1)*1200</f>
        <v>731</v>
      </c>
      <c r="W2020" s="1">
        <f>ROUNDDOWN(Table2[[#This Row],[Time]]/60,0)</f>
        <v>12</v>
      </c>
      <c r="X2020" s="1">
        <f>ROUNDDOWN((Table2[[#This Row],[Time]]/60-Table2[[#This Row],[Time2]])*60,0)</f>
        <v>11</v>
      </c>
      <c r="Y2020" s="1">
        <f>IF(Table2[[#This Row],[Time2]]&lt;10,0&amp;Table2[[#This Row],[Time2]],Table2[[#This Row],[Time2]])</f>
        <v>12</v>
      </c>
      <c r="Z2020" s="1">
        <f>IF(Table2[[#This Row],[Time3]]&lt;10,0&amp;Table2[[#This Row],[Time3]],Table2[[#This Row],[Time3]])</f>
        <v>11</v>
      </c>
      <c r="AA2020" s="2" t="str">
        <f>Table2[[#This Row],[Time4]]&amp;":"&amp;Table2[[#This Row],[Time5]]</f>
        <v>12:11</v>
      </c>
      <c r="AB2020" s="1" t="str" cm="1">
        <f t="array" ref="AB2020">IFERROR(IF(Table2[[#This Row],[code]]="","",_xlfn.IFS(AND(Table2[[#This Row],[code]]&lt;400,Table2[[#This Row],[code]]&lt;&gt;""),2,Table2[[#This Row],[code]]&gt;500,4)),"")</f>
        <v/>
      </c>
      <c r="AC2020" s="1" t="str">
        <f>IF(Table2[[#This Row],[Event]]="Penalty",Table2[[#This Row],[number]],IF(Table2[[#This Row],[Event]]="Time-Out",401,""))</f>
        <v/>
      </c>
      <c r="AD2020" s="1">
        <f>ROW(A2019)</f>
        <v>2019</v>
      </c>
      <c r="AE2020" s="1">
        <f>COUNTIFS(Table2[GameID],Table2[[#This Row],[GameID]],Table2[Column1],"&lt;="&amp;Table2[[#This Row],[Column1]])-1</f>
        <v>8</v>
      </c>
    </row>
    <row r="2021" spans="1:31" x14ac:dyDescent="0.45">
      <c r="A2021" t="s">
        <v>456</v>
      </c>
      <c r="B2021" t="str">
        <f>_xlfn.TEXTBEFORE(Table2[[#This Row],[Kamp]]," - ")</f>
        <v>RungstedHørsholm</v>
      </c>
      <c r="C2021" t="str">
        <f>_xlfn.TEXTAFTER(Table2[[#This Row],[Kamp]],"- ")</f>
        <v>Aab</v>
      </c>
      <c r="D2021">
        <v>45017</v>
      </c>
      <c r="E2021">
        <v>69937</v>
      </c>
      <c r="F2021">
        <v>20222023</v>
      </c>
      <c r="G2021" t="s">
        <v>372</v>
      </c>
      <c r="H2021" t="s">
        <v>662</v>
      </c>
      <c r="I2021" t="s">
        <v>678</v>
      </c>
      <c r="J2021">
        <v>2</v>
      </c>
      <c r="K2021">
        <v>29508</v>
      </c>
      <c r="L2021">
        <v>1</v>
      </c>
      <c r="M2021" t="s">
        <v>630</v>
      </c>
      <c r="N2021" t="s">
        <v>402</v>
      </c>
      <c r="O2021" t="s">
        <v>88</v>
      </c>
      <c r="P2021">
        <v>84</v>
      </c>
      <c r="Q2021">
        <v>30</v>
      </c>
      <c r="R2021">
        <f>SUMIFS(Table2[number],Table2[Event],"Goal",Table2[H/U],"HOME",Table2[GameID],Table2[[#This Row],[GameID]],Table2[GameTime],"&lt;="&amp;Table2[[#This Row],[GameTime]])</f>
        <v>9</v>
      </c>
      <c r="S2021">
        <f>SUMIFS(Table2[number],Table2[Event],"Goal",Table2[H/U],"AWAY",Table2[GameID],Table2[[#This Row],[GameID]],Table2[GameTime],"&lt;="&amp;Table2[[#This Row],[GameTime]])</f>
        <v>1</v>
      </c>
      <c r="T2021" t="str">
        <f>IF(Table2[[#This Row],[Event]]="Goal",Table2[[#This Row],[Hscore]]&amp;"-"&amp;Table2[[#This Row],[Uscore]],"")</f>
        <v>9-1</v>
      </c>
      <c r="U2021">
        <v>1990</v>
      </c>
      <c r="V2021" s="1">
        <f>Table2[[#This Row],[GameTime]]-(Table2[[#This Row],[period]]-1)*1200</f>
        <v>790</v>
      </c>
      <c r="W2021" s="1">
        <f>ROUNDDOWN(Table2[[#This Row],[Time]]/60,0)</f>
        <v>13</v>
      </c>
      <c r="X2021" s="1">
        <f>ROUNDDOWN((Table2[[#This Row],[Time]]/60-Table2[[#This Row],[Time2]])*60,0)</f>
        <v>9</v>
      </c>
      <c r="Y2021" s="1">
        <f>IF(Table2[[#This Row],[Time2]]&lt;10,0&amp;Table2[[#This Row],[Time2]],Table2[[#This Row],[Time2]])</f>
        <v>13</v>
      </c>
      <c r="Z2021" s="1" t="str">
        <f>IF(Table2[[#This Row],[Time3]]&lt;10,0&amp;Table2[[#This Row],[Time3]],Table2[[#This Row],[Time3]])</f>
        <v>09</v>
      </c>
      <c r="AA2021" s="2" t="str">
        <f>Table2[[#This Row],[Time4]]&amp;":"&amp;Table2[[#This Row],[Time5]]</f>
        <v>13:09</v>
      </c>
      <c r="AB2021" s="1" t="str" cm="1">
        <f t="array" ref="AB2021">IFERROR(IF(Table2[[#This Row],[code]]="","",_xlfn.IFS(AND(Table2[[#This Row],[code]]&lt;400,Table2[[#This Row],[code]]&lt;&gt;""),2,Table2[[#This Row],[code]]&gt;500,4)),"")</f>
        <v/>
      </c>
      <c r="AC2021" s="1" t="str">
        <f>IF(Table2[[#This Row],[Event]]="Penalty",Table2[[#This Row],[number]],IF(Table2[[#This Row],[Event]]="Time-Out",401,""))</f>
        <v/>
      </c>
      <c r="AD2021" s="1">
        <f>ROW(A2020)</f>
        <v>2020</v>
      </c>
      <c r="AE2021" s="1">
        <f>COUNTIFS(Table2[GameID],Table2[[#This Row],[GameID]],Table2[Column1],"&lt;="&amp;Table2[[#This Row],[Column1]])-1</f>
        <v>9</v>
      </c>
    </row>
    <row r="2022" spans="1:31" x14ac:dyDescent="0.45">
      <c r="A2022" t="s">
        <v>456</v>
      </c>
      <c r="B2022" t="str">
        <f>_xlfn.TEXTBEFORE(Table2[[#This Row],[Kamp]]," - ")</f>
        <v>RungstedHørsholm</v>
      </c>
      <c r="C2022" t="str">
        <f>_xlfn.TEXTAFTER(Table2[[#This Row],[Kamp]],"- ")</f>
        <v>Aab</v>
      </c>
      <c r="D2022">
        <v>45017</v>
      </c>
      <c r="E2022">
        <v>69937</v>
      </c>
      <c r="F2022">
        <v>20222023</v>
      </c>
      <c r="G2022" t="s">
        <v>372</v>
      </c>
      <c r="H2022" t="s">
        <v>669</v>
      </c>
      <c r="I2022" t="s">
        <v>677</v>
      </c>
      <c r="J2022">
        <v>2</v>
      </c>
      <c r="K2022">
        <v>29501</v>
      </c>
      <c r="L2022">
        <v>208</v>
      </c>
      <c r="M2022" t="s">
        <v>631</v>
      </c>
      <c r="N2022" t="s">
        <v>305</v>
      </c>
      <c r="O2022" t="s">
        <v>634</v>
      </c>
      <c r="P2022">
        <v>21</v>
      </c>
      <c r="Q2022" t="s">
        <v>634</v>
      </c>
      <c r="R2022">
        <f>SUMIFS(Table2[number],Table2[Event],"Goal",Table2[H/U],"HOME",Table2[GameID],Table2[[#This Row],[GameID]],Table2[GameTime],"&lt;="&amp;Table2[[#This Row],[GameTime]])</f>
        <v>9</v>
      </c>
      <c r="S2022">
        <f>SUMIFS(Table2[number],Table2[Event],"Goal",Table2[H/U],"AWAY",Table2[GameID],Table2[[#This Row],[GameID]],Table2[GameTime],"&lt;="&amp;Table2[[#This Row],[GameTime]])</f>
        <v>1</v>
      </c>
      <c r="T2022" t="str">
        <f>IF(Table2[[#This Row],[Event]]="Goal",Table2[[#This Row],[Hscore]]&amp;"-"&amp;Table2[[#This Row],[Uscore]],"")</f>
        <v/>
      </c>
      <c r="U2022">
        <v>2227</v>
      </c>
      <c r="V2022" s="1">
        <f>Table2[[#This Row],[GameTime]]-(Table2[[#This Row],[period]]-1)*1200</f>
        <v>1027</v>
      </c>
      <c r="W2022" s="1">
        <f>ROUNDDOWN(Table2[[#This Row],[Time]]/60,0)</f>
        <v>17</v>
      </c>
      <c r="X2022" s="1">
        <f>ROUNDDOWN((Table2[[#This Row],[Time]]/60-Table2[[#This Row],[Time2]])*60,0)</f>
        <v>7</v>
      </c>
      <c r="Y2022" s="1">
        <f>IF(Table2[[#This Row],[Time2]]&lt;10,0&amp;Table2[[#This Row],[Time2]],Table2[[#This Row],[Time2]])</f>
        <v>17</v>
      </c>
      <c r="Z2022" s="1" t="str">
        <f>IF(Table2[[#This Row],[Time3]]&lt;10,0&amp;Table2[[#This Row],[Time3]],Table2[[#This Row],[Time3]])</f>
        <v>07</v>
      </c>
      <c r="AA2022" s="2" t="str">
        <f>Table2[[#This Row],[Time4]]&amp;":"&amp;Table2[[#This Row],[Time5]]</f>
        <v>17:07</v>
      </c>
      <c r="AB2022" s="1" cm="1">
        <f t="array" ref="AB2022">IFERROR(IF(Table2[[#This Row],[code]]="","",_xlfn.IFS(AND(Table2[[#This Row],[code]]&lt;400,Table2[[#This Row],[code]]&lt;&gt;""),2,Table2[[#This Row],[code]]&gt;500,4)),"")</f>
        <v>2</v>
      </c>
      <c r="AC2022" s="1">
        <f>IF(Table2[[#This Row],[Event]]="Penalty",Table2[[#This Row],[number]],IF(Table2[[#This Row],[Event]]="Time-Out",401,""))</f>
        <v>208</v>
      </c>
      <c r="AD2022" s="1">
        <f>ROW(A2021)</f>
        <v>2021</v>
      </c>
      <c r="AE2022" s="1">
        <f>COUNTIFS(Table2[GameID],Table2[[#This Row],[GameID]],Table2[Column1],"&lt;="&amp;Table2[[#This Row],[Column1]])-1</f>
        <v>10</v>
      </c>
    </row>
    <row r="2023" spans="1:31" x14ac:dyDescent="0.45">
      <c r="A2023" t="s">
        <v>456</v>
      </c>
      <c r="B2023" t="str">
        <f>_xlfn.TEXTBEFORE(Table2[[#This Row],[Kamp]]," - ")</f>
        <v>RungstedHørsholm</v>
      </c>
      <c r="C2023" t="str">
        <f>_xlfn.TEXTAFTER(Table2[[#This Row],[Kamp]],"- ")</f>
        <v>Aab</v>
      </c>
      <c r="D2023">
        <v>45017</v>
      </c>
      <c r="E2023">
        <v>69937</v>
      </c>
      <c r="F2023">
        <v>20222023</v>
      </c>
      <c r="G2023" t="s">
        <v>372</v>
      </c>
      <c r="H2023" t="s">
        <v>662</v>
      </c>
      <c r="I2023" t="s">
        <v>678</v>
      </c>
      <c r="J2023">
        <v>3</v>
      </c>
      <c r="K2023">
        <v>29508</v>
      </c>
      <c r="L2023">
        <v>1</v>
      </c>
      <c r="M2023" t="s">
        <v>630</v>
      </c>
      <c r="N2023" t="s">
        <v>85</v>
      </c>
      <c r="O2023" t="s">
        <v>634</v>
      </c>
      <c r="P2023">
        <v>19</v>
      </c>
      <c r="Q2023" t="s">
        <v>634</v>
      </c>
      <c r="R2023">
        <f>SUMIFS(Table2[number],Table2[Event],"Goal",Table2[H/U],"HOME",Table2[GameID],Table2[[#This Row],[GameID]],Table2[GameTime],"&lt;="&amp;Table2[[#This Row],[GameTime]])</f>
        <v>10</v>
      </c>
      <c r="S2023">
        <f>SUMIFS(Table2[number],Table2[Event],"Goal",Table2[H/U],"AWAY",Table2[GameID],Table2[[#This Row],[GameID]],Table2[GameTime],"&lt;="&amp;Table2[[#This Row],[GameTime]])</f>
        <v>1</v>
      </c>
      <c r="T2023" t="str">
        <f>IF(Table2[[#This Row],[Event]]="Goal",Table2[[#This Row],[Hscore]]&amp;"-"&amp;Table2[[#This Row],[Uscore]],"")</f>
        <v>10-1</v>
      </c>
      <c r="U2023">
        <v>3138</v>
      </c>
      <c r="V2023" s="1">
        <f>Table2[[#This Row],[GameTime]]-(Table2[[#This Row],[period]]-1)*1200</f>
        <v>738</v>
      </c>
      <c r="W2023" s="1">
        <f>ROUNDDOWN(Table2[[#This Row],[Time]]/60,0)</f>
        <v>12</v>
      </c>
      <c r="X2023" s="1">
        <f>ROUNDDOWN((Table2[[#This Row],[Time]]/60-Table2[[#This Row],[Time2]])*60,0)</f>
        <v>18</v>
      </c>
      <c r="Y2023" s="1">
        <f>IF(Table2[[#This Row],[Time2]]&lt;10,0&amp;Table2[[#This Row],[Time2]],Table2[[#This Row],[Time2]])</f>
        <v>12</v>
      </c>
      <c r="Z2023" s="1">
        <f>IF(Table2[[#This Row],[Time3]]&lt;10,0&amp;Table2[[#This Row],[Time3]],Table2[[#This Row],[Time3]])</f>
        <v>18</v>
      </c>
      <c r="AA2023" s="2" t="str">
        <f>Table2[[#This Row],[Time4]]&amp;":"&amp;Table2[[#This Row],[Time5]]</f>
        <v>12:18</v>
      </c>
      <c r="AB2023" s="1" t="str" cm="1">
        <f t="array" ref="AB2023">IFERROR(IF(Table2[[#This Row],[code]]="","",_xlfn.IFS(AND(Table2[[#This Row],[code]]&lt;400,Table2[[#This Row],[code]]&lt;&gt;""),2,Table2[[#This Row],[code]]&gt;500,4)),"")</f>
        <v/>
      </c>
      <c r="AC2023" s="1" t="str">
        <f>IF(Table2[[#This Row],[Event]]="Penalty",Table2[[#This Row],[number]],IF(Table2[[#This Row],[Event]]="Time-Out",401,""))</f>
        <v/>
      </c>
      <c r="AD2023" s="1">
        <f>ROW(A2022)</f>
        <v>2022</v>
      </c>
      <c r="AE2023" s="1">
        <f>COUNTIFS(Table2[GameID],Table2[[#This Row],[GameID]],Table2[Column1],"&lt;="&amp;Table2[[#This Row],[Column1]])-1</f>
        <v>11</v>
      </c>
    </row>
    <row r="2024" spans="1:31" x14ac:dyDescent="0.45">
      <c r="A2024" t="s">
        <v>456</v>
      </c>
      <c r="B2024" t="str">
        <f>_xlfn.TEXTBEFORE(Table2[[#This Row],[Kamp]]," - ")</f>
        <v>RungstedHørsholm</v>
      </c>
      <c r="C2024" t="str">
        <f>_xlfn.TEXTAFTER(Table2[[#This Row],[Kamp]],"- ")</f>
        <v>Aab</v>
      </c>
      <c r="D2024">
        <v>45017</v>
      </c>
      <c r="E2024">
        <v>69937</v>
      </c>
      <c r="F2024">
        <v>20222023</v>
      </c>
      <c r="G2024" t="s">
        <v>372</v>
      </c>
      <c r="H2024" t="s">
        <v>662</v>
      </c>
      <c r="I2024" t="s">
        <v>678</v>
      </c>
      <c r="J2024">
        <v>3</v>
      </c>
      <c r="K2024">
        <v>29508</v>
      </c>
      <c r="L2024">
        <v>1</v>
      </c>
      <c r="M2024" t="s">
        <v>630</v>
      </c>
      <c r="N2024" t="s">
        <v>402</v>
      </c>
      <c r="O2024" t="s">
        <v>91</v>
      </c>
      <c r="P2024">
        <v>84</v>
      </c>
      <c r="Q2024">
        <v>11</v>
      </c>
      <c r="R2024">
        <f>SUMIFS(Table2[number],Table2[Event],"Goal",Table2[H/U],"HOME",Table2[GameID],Table2[[#This Row],[GameID]],Table2[GameTime],"&lt;="&amp;Table2[[#This Row],[GameTime]])</f>
        <v>11</v>
      </c>
      <c r="S2024">
        <f>SUMIFS(Table2[number],Table2[Event],"Goal",Table2[H/U],"AWAY",Table2[GameID],Table2[[#This Row],[GameID]],Table2[GameTime],"&lt;="&amp;Table2[[#This Row],[GameTime]])</f>
        <v>1</v>
      </c>
      <c r="T2024" t="str">
        <f>IF(Table2[[#This Row],[Event]]="Goal",Table2[[#This Row],[Hscore]]&amp;"-"&amp;Table2[[#This Row],[Uscore]],"")</f>
        <v>11-1</v>
      </c>
      <c r="U2024">
        <v>3187</v>
      </c>
      <c r="V2024" s="1">
        <f>Table2[[#This Row],[GameTime]]-(Table2[[#This Row],[period]]-1)*1200</f>
        <v>787</v>
      </c>
      <c r="W2024" s="1">
        <f>ROUNDDOWN(Table2[[#This Row],[Time]]/60,0)</f>
        <v>13</v>
      </c>
      <c r="X2024" s="1">
        <f>ROUNDDOWN((Table2[[#This Row],[Time]]/60-Table2[[#This Row],[Time2]])*60,0)</f>
        <v>7</v>
      </c>
      <c r="Y2024" s="1">
        <f>IF(Table2[[#This Row],[Time2]]&lt;10,0&amp;Table2[[#This Row],[Time2]],Table2[[#This Row],[Time2]])</f>
        <v>13</v>
      </c>
      <c r="Z2024" s="1" t="str">
        <f>IF(Table2[[#This Row],[Time3]]&lt;10,0&amp;Table2[[#This Row],[Time3]],Table2[[#This Row],[Time3]])</f>
        <v>07</v>
      </c>
      <c r="AA2024" s="2" t="str">
        <f>Table2[[#This Row],[Time4]]&amp;":"&amp;Table2[[#This Row],[Time5]]</f>
        <v>13:07</v>
      </c>
      <c r="AB2024" s="1" t="str" cm="1">
        <f t="array" ref="AB2024">IFERROR(IF(Table2[[#This Row],[code]]="","",_xlfn.IFS(AND(Table2[[#This Row],[code]]&lt;400,Table2[[#This Row],[code]]&lt;&gt;""),2,Table2[[#This Row],[code]]&gt;500,4)),"")</f>
        <v/>
      </c>
      <c r="AC2024" s="1" t="str">
        <f>IF(Table2[[#This Row],[Event]]="Penalty",Table2[[#This Row],[number]],IF(Table2[[#This Row],[Event]]="Time-Out",401,""))</f>
        <v/>
      </c>
      <c r="AD2024" s="1">
        <f>ROW(A2023)</f>
        <v>2023</v>
      </c>
      <c r="AE2024" s="1">
        <f>COUNTIFS(Table2[GameID],Table2[[#This Row],[GameID]],Table2[Column1],"&lt;="&amp;Table2[[#This Row],[Column1]])-1</f>
        <v>12</v>
      </c>
    </row>
    <row r="2025" spans="1:31" x14ac:dyDescent="0.45">
      <c r="A2025" t="s">
        <v>456</v>
      </c>
      <c r="B2025" t="str">
        <f>_xlfn.TEXTBEFORE(Table2[[#This Row],[Kamp]]," - ")</f>
        <v>RungstedHørsholm</v>
      </c>
      <c r="C2025" t="str">
        <f>_xlfn.TEXTAFTER(Table2[[#This Row],[Kamp]],"- ")</f>
        <v>Aab</v>
      </c>
      <c r="D2025">
        <v>45017</v>
      </c>
      <c r="E2025">
        <v>69937</v>
      </c>
      <c r="F2025">
        <v>20222023</v>
      </c>
      <c r="G2025" t="s">
        <v>372</v>
      </c>
      <c r="H2025" t="s">
        <v>662</v>
      </c>
      <c r="I2025" t="s">
        <v>678</v>
      </c>
      <c r="J2025">
        <v>3</v>
      </c>
      <c r="K2025">
        <v>29508</v>
      </c>
      <c r="L2025">
        <v>0</v>
      </c>
      <c r="M2025" t="s">
        <v>633</v>
      </c>
      <c r="N2025" t="s">
        <v>634</v>
      </c>
      <c r="O2025" t="s">
        <v>634</v>
      </c>
      <c r="P2025" t="s">
        <v>634</v>
      </c>
      <c r="Q2025" t="s">
        <v>634</v>
      </c>
      <c r="R2025">
        <f>SUMIFS(Table2[number],Table2[Event],"Goal",Table2[H/U],"HOME",Table2[GameID],Table2[[#This Row],[GameID]],Table2[GameTime],"&lt;="&amp;Table2[[#This Row],[GameTime]])</f>
        <v>11</v>
      </c>
      <c r="S2025">
        <f>SUMIFS(Table2[number],Table2[Event],"Goal",Table2[H/U],"AWAY",Table2[GameID],Table2[[#This Row],[GameID]],Table2[GameTime],"&lt;="&amp;Table2[[#This Row],[GameTime]])</f>
        <v>1</v>
      </c>
      <c r="T2025" t="str">
        <f>IF(Table2[[#This Row],[Event]]="Goal",Table2[[#This Row],[Hscore]]&amp;"-"&amp;Table2[[#This Row],[Uscore]],"")</f>
        <v/>
      </c>
      <c r="U2025">
        <v>3187</v>
      </c>
      <c r="V2025" s="1">
        <f>Table2[[#This Row],[GameTime]]-(Table2[[#This Row],[period]]-1)*1200</f>
        <v>787</v>
      </c>
      <c r="W2025" s="1">
        <f>ROUNDDOWN(Table2[[#This Row],[Time]]/60,0)</f>
        <v>13</v>
      </c>
      <c r="X2025" s="1">
        <f>ROUNDDOWN((Table2[[#This Row],[Time]]/60-Table2[[#This Row],[Time2]])*60,0)</f>
        <v>7</v>
      </c>
      <c r="Y2025" s="1">
        <f>IF(Table2[[#This Row],[Time2]]&lt;10,0&amp;Table2[[#This Row],[Time2]],Table2[[#This Row],[Time2]])</f>
        <v>13</v>
      </c>
      <c r="Z2025" s="1" t="str">
        <f>IF(Table2[[#This Row],[Time3]]&lt;10,0&amp;Table2[[#This Row],[Time3]],Table2[[#This Row],[Time3]])</f>
        <v>07</v>
      </c>
      <c r="AA2025" s="2" t="str">
        <f>Table2[[#This Row],[Time4]]&amp;":"&amp;Table2[[#This Row],[Time5]]</f>
        <v>13:07</v>
      </c>
      <c r="AB2025" s="1" t="str" cm="1">
        <f t="array" ref="AB2025">IFERROR(IF(Table2[[#This Row],[code]]="","",_xlfn.IFS(AND(Table2[[#This Row],[code]]&lt;400,Table2[[#This Row],[code]]&lt;&gt;""),2,Table2[[#This Row],[code]]&gt;500,4)),"")</f>
        <v/>
      </c>
      <c r="AC2025" s="1">
        <f>IF(Table2[[#This Row],[Event]]="Penalty",Table2[[#This Row],[number]],IF(Table2[[#This Row],[Event]]="Time-Out",401,""))</f>
        <v>401</v>
      </c>
      <c r="AD2025" s="1">
        <f>ROW(A2024)</f>
        <v>2024</v>
      </c>
      <c r="AE2025" s="1">
        <f>COUNTIFS(Table2[GameID],Table2[[#This Row],[GameID]],Table2[Column1],"&lt;="&amp;Table2[[#This Row],[Column1]])-1</f>
        <v>13</v>
      </c>
    </row>
    <row r="2026" spans="1:31" x14ac:dyDescent="0.45">
      <c r="A2026" t="s">
        <v>456</v>
      </c>
      <c r="B2026" t="str">
        <f>_xlfn.TEXTBEFORE(Table2[[#This Row],[Kamp]]," - ")</f>
        <v>RungstedHørsholm</v>
      </c>
      <c r="C2026" t="str">
        <f>_xlfn.TEXTAFTER(Table2[[#This Row],[Kamp]],"- ")</f>
        <v>Aab</v>
      </c>
      <c r="D2026">
        <v>45017</v>
      </c>
      <c r="E2026">
        <v>69937</v>
      </c>
      <c r="F2026">
        <v>20222023</v>
      </c>
      <c r="G2026" t="s">
        <v>372</v>
      </c>
      <c r="H2026" t="s">
        <v>669</v>
      </c>
      <c r="I2026" t="s">
        <v>677</v>
      </c>
      <c r="J2026">
        <v>3</v>
      </c>
      <c r="K2026">
        <v>29501</v>
      </c>
      <c r="L2026">
        <v>208</v>
      </c>
      <c r="M2026" t="s">
        <v>631</v>
      </c>
      <c r="N2026" t="s">
        <v>171</v>
      </c>
      <c r="O2026" t="s">
        <v>634</v>
      </c>
      <c r="P2026">
        <v>8</v>
      </c>
      <c r="Q2026" t="s">
        <v>634</v>
      </c>
      <c r="R2026">
        <f>SUMIFS(Table2[number],Table2[Event],"Goal",Table2[H/U],"HOME",Table2[GameID],Table2[[#This Row],[GameID]],Table2[GameTime],"&lt;="&amp;Table2[[#This Row],[GameTime]])</f>
        <v>11</v>
      </c>
      <c r="S2026">
        <f>SUMIFS(Table2[number],Table2[Event],"Goal",Table2[H/U],"AWAY",Table2[GameID],Table2[[#This Row],[GameID]],Table2[GameTime],"&lt;="&amp;Table2[[#This Row],[GameTime]])</f>
        <v>1</v>
      </c>
      <c r="T2026" t="str">
        <f>IF(Table2[[#This Row],[Event]]="Goal",Table2[[#This Row],[Hscore]]&amp;"-"&amp;Table2[[#This Row],[Uscore]],"")</f>
        <v/>
      </c>
      <c r="U2026">
        <v>3343</v>
      </c>
      <c r="V2026" s="1">
        <f>Table2[[#This Row],[GameTime]]-(Table2[[#This Row],[period]]-1)*1200</f>
        <v>943</v>
      </c>
      <c r="W2026" s="1">
        <f>ROUNDDOWN(Table2[[#This Row],[Time]]/60,0)</f>
        <v>15</v>
      </c>
      <c r="X2026" s="1">
        <f>ROUNDDOWN((Table2[[#This Row],[Time]]/60-Table2[[#This Row],[Time2]])*60,0)</f>
        <v>43</v>
      </c>
      <c r="Y2026" s="1">
        <f>IF(Table2[[#This Row],[Time2]]&lt;10,0&amp;Table2[[#This Row],[Time2]],Table2[[#This Row],[Time2]])</f>
        <v>15</v>
      </c>
      <c r="Z2026" s="1">
        <f>IF(Table2[[#This Row],[Time3]]&lt;10,0&amp;Table2[[#This Row],[Time3]],Table2[[#This Row],[Time3]])</f>
        <v>43</v>
      </c>
      <c r="AA2026" s="2" t="str">
        <f>Table2[[#This Row],[Time4]]&amp;":"&amp;Table2[[#This Row],[Time5]]</f>
        <v>15:43</v>
      </c>
      <c r="AB2026" s="1" cm="1">
        <f t="array" ref="AB2026">IFERROR(IF(Table2[[#This Row],[code]]="","",_xlfn.IFS(AND(Table2[[#This Row],[code]]&lt;400,Table2[[#This Row],[code]]&lt;&gt;""),2,Table2[[#This Row],[code]]&gt;500,4)),"")</f>
        <v>2</v>
      </c>
      <c r="AC2026" s="1">
        <f>IF(Table2[[#This Row],[Event]]="Penalty",Table2[[#This Row],[number]],IF(Table2[[#This Row],[Event]]="Time-Out",401,""))</f>
        <v>208</v>
      </c>
      <c r="AD2026" s="1">
        <f>ROW(A2025)</f>
        <v>2025</v>
      </c>
      <c r="AE2026" s="1">
        <f>COUNTIFS(Table2[GameID],Table2[[#This Row],[GameID]],Table2[Column1],"&lt;="&amp;Table2[[#This Row],[Column1]])-1</f>
        <v>14</v>
      </c>
    </row>
    <row r="2027" spans="1:31" x14ac:dyDescent="0.45">
      <c r="A2027" t="s">
        <v>456</v>
      </c>
      <c r="B2027" t="str">
        <f>_xlfn.TEXTBEFORE(Table2[[#This Row],[Kamp]]," - ")</f>
        <v>RungstedHørsholm</v>
      </c>
      <c r="C2027" t="str">
        <f>_xlfn.TEXTAFTER(Table2[[#This Row],[Kamp]],"- ")</f>
        <v>Aab</v>
      </c>
      <c r="D2027">
        <v>45017</v>
      </c>
      <c r="E2027">
        <v>69937</v>
      </c>
      <c r="F2027">
        <v>20222023</v>
      </c>
      <c r="G2027" t="s">
        <v>372</v>
      </c>
      <c r="H2027" t="s">
        <v>669</v>
      </c>
      <c r="I2027" t="s">
        <v>677</v>
      </c>
      <c r="J2027">
        <v>3</v>
      </c>
      <c r="K2027">
        <v>29501</v>
      </c>
      <c r="L2027">
        <v>208</v>
      </c>
      <c r="M2027" t="s">
        <v>631</v>
      </c>
      <c r="N2027" t="s">
        <v>305</v>
      </c>
      <c r="O2027" t="s">
        <v>634</v>
      </c>
      <c r="P2027">
        <v>21</v>
      </c>
      <c r="Q2027" t="s">
        <v>634</v>
      </c>
      <c r="R2027">
        <f>SUMIFS(Table2[number],Table2[Event],"Goal",Table2[H/U],"HOME",Table2[GameID],Table2[[#This Row],[GameID]],Table2[GameTime],"&lt;="&amp;Table2[[#This Row],[GameTime]])</f>
        <v>11</v>
      </c>
      <c r="S2027">
        <f>SUMIFS(Table2[number],Table2[Event],"Goal",Table2[H/U],"AWAY",Table2[GameID],Table2[[#This Row],[GameID]],Table2[GameTime],"&lt;="&amp;Table2[[#This Row],[GameTime]])</f>
        <v>1</v>
      </c>
      <c r="T2027" t="str">
        <f>IF(Table2[[#This Row],[Event]]="Goal",Table2[[#This Row],[Hscore]]&amp;"-"&amp;Table2[[#This Row],[Uscore]],"")</f>
        <v/>
      </c>
      <c r="U2027">
        <v>3477</v>
      </c>
      <c r="V2027" s="1">
        <f>Table2[[#This Row],[GameTime]]-(Table2[[#This Row],[period]]-1)*1200</f>
        <v>1077</v>
      </c>
      <c r="W2027" s="1">
        <f>ROUNDDOWN(Table2[[#This Row],[Time]]/60,0)</f>
        <v>17</v>
      </c>
      <c r="X2027" s="1">
        <f>ROUNDDOWN((Table2[[#This Row],[Time]]/60-Table2[[#This Row],[Time2]])*60,0)</f>
        <v>57</v>
      </c>
      <c r="Y2027" s="1">
        <f>IF(Table2[[#This Row],[Time2]]&lt;10,0&amp;Table2[[#This Row],[Time2]],Table2[[#This Row],[Time2]])</f>
        <v>17</v>
      </c>
      <c r="Z2027" s="1">
        <f>IF(Table2[[#This Row],[Time3]]&lt;10,0&amp;Table2[[#This Row],[Time3]],Table2[[#This Row],[Time3]])</f>
        <v>57</v>
      </c>
      <c r="AA2027" s="2" t="str">
        <f>Table2[[#This Row],[Time4]]&amp;":"&amp;Table2[[#This Row],[Time5]]</f>
        <v>17:57</v>
      </c>
      <c r="AB2027" s="1" cm="1">
        <f t="array" ref="AB2027">IFERROR(IF(Table2[[#This Row],[code]]="","",_xlfn.IFS(AND(Table2[[#This Row],[code]]&lt;400,Table2[[#This Row],[code]]&lt;&gt;""),2,Table2[[#This Row],[code]]&gt;500,4)),"")</f>
        <v>2</v>
      </c>
      <c r="AC2027" s="1">
        <f>IF(Table2[[#This Row],[Event]]="Penalty",Table2[[#This Row],[number]],IF(Table2[[#This Row],[Event]]="Time-Out",401,""))</f>
        <v>208</v>
      </c>
      <c r="AD2027" s="1">
        <f>ROW(A2026)</f>
        <v>2026</v>
      </c>
      <c r="AE2027" s="1">
        <f>COUNTIFS(Table2[GameID],Table2[[#This Row],[GameID]],Table2[Column1],"&lt;="&amp;Table2[[#This Row],[Column1]])-1</f>
        <v>15</v>
      </c>
    </row>
    <row r="2028" spans="1:31" x14ac:dyDescent="0.45">
      <c r="A2028" t="s">
        <v>456</v>
      </c>
      <c r="B2028" t="str">
        <f>_xlfn.TEXTBEFORE(Table2[[#This Row],[Kamp]]," - ")</f>
        <v>RungstedHørsholm</v>
      </c>
      <c r="C2028" t="str">
        <f>_xlfn.TEXTAFTER(Table2[[#This Row],[Kamp]],"- ")</f>
        <v>Aab</v>
      </c>
      <c r="D2028">
        <v>45017</v>
      </c>
      <c r="E2028">
        <v>69937</v>
      </c>
      <c r="F2028">
        <v>20222023</v>
      </c>
      <c r="G2028" t="s">
        <v>372</v>
      </c>
      <c r="H2028" t="s">
        <v>662</v>
      </c>
      <c r="I2028" t="s">
        <v>678</v>
      </c>
      <c r="J2028">
        <v>3</v>
      </c>
      <c r="K2028">
        <v>29508</v>
      </c>
      <c r="L2028">
        <v>1</v>
      </c>
      <c r="M2028" t="s">
        <v>630</v>
      </c>
      <c r="N2028" t="s">
        <v>92</v>
      </c>
      <c r="O2028" t="s">
        <v>402</v>
      </c>
      <c r="P2028">
        <v>96</v>
      </c>
      <c r="Q2028">
        <v>84</v>
      </c>
      <c r="R2028">
        <f>SUMIFS(Table2[number],Table2[Event],"Goal",Table2[H/U],"HOME",Table2[GameID],Table2[[#This Row],[GameID]],Table2[GameTime],"&lt;="&amp;Table2[[#This Row],[GameTime]])</f>
        <v>12</v>
      </c>
      <c r="S2028">
        <f>SUMIFS(Table2[number],Table2[Event],"Goal",Table2[H/U],"AWAY",Table2[GameID],Table2[[#This Row],[GameID]],Table2[GameTime],"&lt;="&amp;Table2[[#This Row],[GameTime]])</f>
        <v>1</v>
      </c>
      <c r="T2028" t="str">
        <f>IF(Table2[[#This Row],[Event]]="Goal",Table2[[#This Row],[Hscore]]&amp;"-"&amp;Table2[[#This Row],[Uscore]],"")</f>
        <v>12-1</v>
      </c>
      <c r="U2028">
        <v>3499</v>
      </c>
      <c r="V2028" s="1">
        <f>Table2[[#This Row],[GameTime]]-(Table2[[#This Row],[period]]-1)*1200</f>
        <v>1099</v>
      </c>
      <c r="W2028" s="1">
        <f>ROUNDDOWN(Table2[[#This Row],[Time]]/60,0)</f>
        <v>18</v>
      </c>
      <c r="X2028" s="1">
        <f>ROUNDDOWN((Table2[[#This Row],[Time]]/60-Table2[[#This Row],[Time2]])*60,0)</f>
        <v>19</v>
      </c>
      <c r="Y2028" s="1">
        <f>IF(Table2[[#This Row],[Time2]]&lt;10,0&amp;Table2[[#This Row],[Time2]],Table2[[#This Row],[Time2]])</f>
        <v>18</v>
      </c>
      <c r="Z2028" s="1">
        <f>IF(Table2[[#This Row],[Time3]]&lt;10,0&amp;Table2[[#This Row],[Time3]],Table2[[#This Row],[Time3]])</f>
        <v>19</v>
      </c>
      <c r="AA2028" s="2" t="str">
        <f>Table2[[#This Row],[Time4]]&amp;":"&amp;Table2[[#This Row],[Time5]]</f>
        <v>18:19</v>
      </c>
      <c r="AB2028" s="1" t="str" cm="1">
        <f t="array" ref="AB2028">IFERROR(IF(Table2[[#This Row],[code]]="","",_xlfn.IFS(AND(Table2[[#This Row],[code]]&lt;400,Table2[[#This Row],[code]]&lt;&gt;""),2,Table2[[#This Row],[code]]&gt;500,4)),"")</f>
        <v/>
      </c>
      <c r="AC2028" s="1" t="str">
        <f>IF(Table2[[#This Row],[Event]]="Penalty",Table2[[#This Row],[number]],IF(Table2[[#This Row],[Event]]="Time-Out",401,""))</f>
        <v/>
      </c>
      <c r="AD2028" s="1">
        <f>ROW(A2027)</f>
        <v>2027</v>
      </c>
      <c r="AE2028" s="1">
        <f>COUNTIFS(Table2[GameID],Table2[[#This Row],[GameID]],Table2[Column1],"&lt;="&amp;Table2[[#This Row],[Column1]])-1</f>
        <v>16</v>
      </c>
    </row>
    <row r="2029" spans="1:31" x14ac:dyDescent="0.45">
      <c r="A2029" t="s">
        <v>457</v>
      </c>
      <c r="B2029" t="str">
        <f>_xlfn.TEXTBEFORE(Table2[[#This Row],[Kamp]]," - ")</f>
        <v>ÅFK</v>
      </c>
      <c r="C2029" t="str">
        <f>_xlfn.TEXTAFTER(Table2[[#This Row],[Kamp]],"- ")</f>
        <v>Copenhagen FC</v>
      </c>
      <c r="D2029">
        <v>45017</v>
      </c>
      <c r="E2029">
        <v>69938</v>
      </c>
      <c r="F2029">
        <v>20222023</v>
      </c>
      <c r="G2029" t="s">
        <v>372</v>
      </c>
      <c r="H2029" t="s">
        <v>666</v>
      </c>
      <c r="I2029" t="s">
        <v>678</v>
      </c>
      <c r="J2029">
        <v>1</v>
      </c>
      <c r="K2029">
        <v>29503</v>
      </c>
      <c r="L2029">
        <v>1</v>
      </c>
      <c r="M2029" t="s">
        <v>630</v>
      </c>
      <c r="N2029" t="s">
        <v>649</v>
      </c>
      <c r="O2029" t="s">
        <v>634</v>
      </c>
      <c r="P2029">
        <v>25</v>
      </c>
      <c r="Q2029" t="s">
        <v>634</v>
      </c>
      <c r="R2029">
        <f>SUMIFS(Table2[number],Table2[Event],"Goal",Table2[H/U],"HOME",Table2[GameID],Table2[[#This Row],[GameID]],Table2[GameTime],"&lt;="&amp;Table2[[#This Row],[GameTime]])</f>
        <v>1</v>
      </c>
      <c r="S2029">
        <f>SUMIFS(Table2[number],Table2[Event],"Goal",Table2[H/U],"AWAY",Table2[GameID],Table2[[#This Row],[GameID]],Table2[GameTime],"&lt;="&amp;Table2[[#This Row],[GameTime]])</f>
        <v>0</v>
      </c>
      <c r="T2029" t="str">
        <f>IF(Table2[[#This Row],[Event]]="Goal",Table2[[#This Row],[Hscore]]&amp;"-"&amp;Table2[[#This Row],[Uscore]],"")</f>
        <v>1-0</v>
      </c>
      <c r="U2029">
        <v>112</v>
      </c>
      <c r="V2029" s="1">
        <f>Table2[[#This Row],[GameTime]]-(Table2[[#This Row],[period]]-1)*1200</f>
        <v>112</v>
      </c>
      <c r="W2029" s="1">
        <f>ROUNDDOWN(Table2[[#This Row],[Time]]/60,0)</f>
        <v>1</v>
      </c>
      <c r="X2029" s="1">
        <f>ROUNDDOWN((Table2[[#This Row],[Time]]/60-Table2[[#This Row],[Time2]])*60,0)</f>
        <v>52</v>
      </c>
      <c r="Y2029" s="1" t="str">
        <f>IF(Table2[[#This Row],[Time2]]&lt;10,0&amp;Table2[[#This Row],[Time2]],Table2[[#This Row],[Time2]])</f>
        <v>01</v>
      </c>
      <c r="Z2029" s="1">
        <f>IF(Table2[[#This Row],[Time3]]&lt;10,0&amp;Table2[[#This Row],[Time3]],Table2[[#This Row],[Time3]])</f>
        <v>52</v>
      </c>
      <c r="AA2029" s="2" t="str">
        <f>Table2[[#This Row],[Time4]]&amp;":"&amp;Table2[[#This Row],[Time5]]</f>
        <v>01:52</v>
      </c>
      <c r="AB2029" s="1" t="str" cm="1">
        <f t="array" ref="AB2029">IFERROR(IF(Table2[[#This Row],[code]]="","",_xlfn.IFS(AND(Table2[[#This Row],[code]]&lt;400,Table2[[#This Row],[code]]&lt;&gt;""),2,Table2[[#This Row],[code]]&gt;500,4)),"")</f>
        <v/>
      </c>
      <c r="AC2029" s="1" t="str">
        <f>IF(Table2[[#This Row],[Event]]="Penalty",Table2[[#This Row],[number]],IF(Table2[[#This Row],[Event]]="Time-Out",401,""))</f>
        <v/>
      </c>
      <c r="AD2029" s="1">
        <f>ROW(A2028)</f>
        <v>2028</v>
      </c>
      <c r="AE2029" s="1">
        <f>COUNTIFS(Table2[GameID],Table2[[#This Row],[GameID]],Table2[Column1],"&lt;="&amp;Table2[[#This Row],[Column1]])-1</f>
        <v>0</v>
      </c>
    </row>
    <row r="2030" spans="1:31" x14ac:dyDescent="0.45">
      <c r="A2030" t="s">
        <v>457</v>
      </c>
      <c r="B2030" t="str">
        <f>_xlfn.TEXTBEFORE(Table2[[#This Row],[Kamp]]," - ")</f>
        <v>ÅFK</v>
      </c>
      <c r="C2030" t="str">
        <f>_xlfn.TEXTAFTER(Table2[[#This Row],[Kamp]],"- ")</f>
        <v>Copenhagen FC</v>
      </c>
      <c r="D2030">
        <v>45017</v>
      </c>
      <c r="E2030">
        <v>69938</v>
      </c>
      <c r="F2030">
        <v>20222023</v>
      </c>
      <c r="G2030" t="s">
        <v>372</v>
      </c>
      <c r="H2030" t="s">
        <v>667</v>
      </c>
      <c r="I2030" t="s">
        <v>677</v>
      </c>
      <c r="J2030">
        <v>1</v>
      </c>
      <c r="K2030">
        <v>29513</v>
      </c>
      <c r="L2030">
        <v>1</v>
      </c>
      <c r="M2030" t="s">
        <v>630</v>
      </c>
      <c r="N2030" t="s">
        <v>245</v>
      </c>
      <c r="O2030" t="s">
        <v>276</v>
      </c>
      <c r="P2030">
        <v>22</v>
      </c>
      <c r="Q2030">
        <v>9</v>
      </c>
      <c r="R2030">
        <f>SUMIFS(Table2[number],Table2[Event],"Goal",Table2[H/U],"HOME",Table2[GameID],Table2[[#This Row],[GameID]],Table2[GameTime],"&lt;="&amp;Table2[[#This Row],[GameTime]])</f>
        <v>1</v>
      </c>
      <c r="S2030">
        <f>SUMIFS(Table2[number],Table2[Event],"Goal",Table2[H/U],"AWAY",Table2[GameID],Table2[[#This Row],[GameID]],Table2[GameTime],"&lt;="&amp;Table2[[#This Row],[GameTime]])</f>
        <v>1</v>
      </c>
      <c r="T2030" t="str">
        <f>IF(Table2[[#This Row],[Event]]="Goal",Table2[[#This Row],[Hscore]]&amp;"-"&amp;Table2[[#This Row],[Uscore]],"")</f>
        <v>1-1</v>
      </c>
      <c r="U2030">
        <v>159</v>
      </c>
      <c r="V2030" s="1">
        <f>Table2[[#This Row],[GameTime]]-(Table2[[#This Row],[period]]-1)*1200</f>
        <v>159</v>
      </c>
      <c r="W2030" s="1">
        <f>ROUNDDOWN(Table2[[#This Row],[Time]]/60,0)</f>
        <v>2</v>
      </c>
      <c r="X2030" s="1">
        <f>ROUNDDOWN((Table2[[#This Row],[Time]]/60-Table2[[#This Row],[Time2]])*60,0)</f>
        <v>39</v>
      </c>
      <c r="Y2030" s="1" t="str">
        <f>IF(Table2[[#This Row],[Time2]]&lt;10,0&amp;Table2[[#This Row],[Time2]],Table2[[#This Row],[Time2]])</f>
        <v>02</v>
      </c>
      <c r="Z2030" s="1">
        <f>IF(Table2[[#This Row],[Time3]]&lt;10,0&amp;Table2[[#This Row],[Time3]],Table2[[#This Row],[Time3]])</f>
        <v>39</v>
      </c>
      <c r="AA2030" s="2" t="str">
        <f>Table2[[#This Row],[Time4]]&amp;":"&amp;Table2[[#This Row],[Time5]]</f>
        <v>02:39</v>
      </c>
      <c r="AB2030" s="1" t="str" cm="1">
        <f t="array" ref="AB2030">IFERROR(IF(Table2[[#This Row],[code]]="","",_xlfn.IFS(AND(Table2[[#This Row],[code]]&lt;400,Table2[[#This Row],[code]]&lt;&gt;""),2,Table2[[#This Row],[code]]&gt;500,4)),"")</f>
        <v/>
      </c>
      <c r="AC2030" s="1" t="str">
        <f>IF(Table2[[#This Row],[Event]]="Penalty",Table2[[#This Row],[number]],IF(Table2[[#This Row],[Event]]="Time-Out",401,""))</f>
        <v/>
      </c>
      <c r="AD2030" s="1">
        <f>ROW(A2029)</f>
        <v>2029</v>
      </c>
      <c r="AE2030" s="1">
        <f>COUNTIFS(Table2[GameID],Table2[[#This Row],[GameID]],Table2[Column1],"&lt;="&amp;Table2[[#This Row],[Column1]])-1</f>
        <v>1</v>
      </c>
    </row>
    <row r="2031" spans="1:31" x14ac:dyDescent="0.45">
      <c r="A2031" t="s">
        <v>457</v>
      </c>
      <c r="B2031" t="str">
        <f>_xlfn.TEXTBEFORE(Table2[[#This Row],[Kamp]]," - ")</f>
        <v>ÅFK</v>
      </c>
      <c r="C2031" t="str">
        <f>_xlfn.TEXTAFTER(Table2[[#This Row],[Kamp]],"- ")</f>
        <v>Copenhagen FC</v>
      </c>
      <c r="D2031">
        <v>45017</v>
      </c>
      <c r="E2031">
        <v>69938</v>
      </c>
      <c r="F2031">
        <v>20222023</v>
      </c>
      <c r="G2031" t="s">
        <v>372</v>
      </c>
      <c r="H2031" t="s">
        <v>667</v>
      </c>
      <c r="I2031" t="s">
        <v>677</v>
      </c>
      <c r="J2031">
        <v>1</v>
      </c>
      <c r="K2031">
        <v>29513</v>
      </c>
      <c r="L2031">
        <v>1</v>
      </c>
      <c r="M2031" t="s">
        <v>630</v>
      </c>
      <c r="N2031" t="s">
        <v>244</v>
      </c>
      <c r="O2031" t="s">
        <v>252</v>
      </c>
      <c r="P2031">
        <v>20</v>
      </c>
      <c r="Q2031">
        <v>63</v>
      </c>
      <c r="R2031">
        <f>SUMIFS(Table2[number],Table2[Event],"Goal",Table2[H/U],"HOME",Table2[GameID],Table2[[#This Row],[GameID]],Table2[GameTime],"&lt;="&amp;Table2[[#This Row],[GameTime]])</f>
        <v>1</v>
      </c>
      <c r="S2031">
        <f>SUMIFS(Table2[number],Table2[Event],"Goal",Table2[H/U],"AWAY",Table2[GameID],Table2[[#This Row],[GameID]],Table2[GameTime],"&lt;="&amp;Table2[[#This Row],[GameTime]])</f>
        <v>2</v>
      </c>
      <c r="T2031" t="str">
        <f>IF(Table2[[#This Row],[Event]]="Goal",Table2[[#This Row],[Hscore]]&amp;"-"&amp;Table2[[#This Row],[Uscore]],"")</f>
        <v>1-2</v>
      </c>
      <c r="U2031">
        <v>531</v>
      </c>
      <c r="V2031" s="1">
        <f>Table2[[#This Row],[GameTime]]-(Table2[[#This Row],[period]]-1)*1200</f>
        <v>531</v>
      </c>
      <c r="W2031" s="1">
        <f>ROUNDDOWN(Table2[[#This Row],[Time]]/60,0)</f>
        <v>8</v>
      </c>
      <c r="X2031" s="1">
        <f>ROUNDDOWN((Table2[[#This Row],[Time]]/60-Table2[[#This Row],[Time2]])*60,0)</f>
        <v>51</v>
      </c>
      <c r="Y2031" s="1" t="str">
        <f>IF(Table2[[#This Row],[Time2]]&lt;10,0&amp;Table2[[#This Row],[Time2]],Table2[[#This Row],[Time2]])</f>
        <v>08</v>
      </c>
      <c r="Z2031" s="1">
        <f>IF(Table2[[#This Row],[Time3]]&lt;10,0&amp;Table2[[#This Row],[Time3]],Table2[[#This Row],[Time3]])</f>
        <v>51</v>
      </c>
      <c r="AA2031" s="2" t="str">
        <f>Table2[[#This Row],[Time4]]&amp;":"&amp;Table2[[#This Row],[Time5]]</f>
        <v>08:51</v>
      </c>
      <c r="AB2031" s="1" t="str" cm="1">
        <f t="array" ref="AB2031">IFERROR(IF(Table2[[#This Row],[code]]="","",_xlfn.IFS(AND(Table2[[#This Row],[code]]&lt;400,Table2[[#This Row],[code]]&lt;&gt;""),2,Table2[[#This Row],[code]]&gt;500,4)),"")</f>
        <v/>
      </c>
      <c r="AC2031" s="1" t="str">
        <f>IF(Table2[[#This Row],[Event]]="Penalty",Table2[[#This Row],[number]],IF(Table2[[#This Row],[Event]]="Time-Out",401,""))</f>
        <v/>
      </c>
      <c r="AD2031" s="1">
        <f>ROW(A2030)</f>
        <v>2030</v>
      </c>
      <c r="AE2031" s="1">
        <f>COUNTIFS(Table2[GameID],Table2[[#This Row],[GameID]],Table2[Column1],"&lt;="&amp;Table2[[#This Row],[Column1]])-1</f>
        <v>2</v>
      </c>
    </row>
    <row r="2032" spans="1:31" x14ac:dyDescent="0.45">
      <c r="A2032" t="s">
        <v>457</v>
      </c>
      <c r="B2032" t="str">
        <f>_xlfn.TEXTBEFORE(Table2[[#This Row],[Kamp]]," - ")</f>
        <v>ÅFK</v>
      </c>
      <c r="C2032" t="str">
        <f>_xlfn.TEXTAFTER(Table2[[#This Row],[Kamp]],"- ")</f>
        <v>Copenhagen FC</v>
      </c>
      <c r="D2032">
        <v>45017</v>
      </c>
      <c r="E2032">
        <v>69938</v>
      </c>
      <c r="F2032">
        <v>20222023</v>
      </c>
      <c r="G2032" t="s">
        <v>372</v>
      </c>
      <c r="H2032" t="s">
        <v>666</v>
      </c>
      <c r="I2032" t="s">
        <v>678</v>
      </c>
      <c r="J2032">
        <v>1</v>
      </c>
      <c r="K2032">
        <v>29503</v>
      </c>
      <c r="L2032">
        <v>1</v>
      </c>
      <c r="M2032" t="s">
        <v>630</v>
      </c>
      <c r="N2032" t="s">
        <v>184</v>
      </c>
      <c r="O2032" t="s">
        <v>150</v>
      </c>
      <c r="P2032">
        <v>9</v>
      </c>
      <c r="Q2032">
        <v>6</v>
      </c>
      <c r="R2032">
        <f>SUMIFS(Table2[number],Table2[Event],"Goal",Table2[H/U],"HOME",Table2[GameID],Table2[[#This Row],[GameID]],Table2[GameTime],"&lt;="&amp;Table2[[#This Row],[GameTime]])</f>
        <v>2</v>
      </c>
      <c r="S2032">
        <f>SUMIFS(Table2[number],Table2[Event],"Goal",Table2[H/U],"AWAY",Table2[GameID],Table2[[#This Row],[GameID]],Table2[GameTime],"&lt;="&amp;Table2[[#This Row],[GameTime]])</f>
        <v>2</v>
      </c>
      <c r="T2032" t="str">
        <f>IF(Table2[[#This Row],[Event]]="Goal",Table2[[#This Row],[Hscore]]&amp;"-"&amp;Table2[[#This Row],[Uscore]],"")</f>
        <v>2-2</v>
      </c>
      <c r="U2032">
        <v>547</v>
      </c>
      <c r="V2032" s="1">
        <f>Table2[[#This Row],[GameTime]]-(Table2[[#This Row],[period]]-1)*1200</f>
        <v>547</v>
      </c>
      <c r="W2032" s="1">
        <f>ROUNDDOWN(Table2[[#This Row],[Time]]/60,0)</f>
        <v>9</v>
      </c>
      <c r="X2032" s="1">
        <f>ROUNDDOWN((Table2[[#This Row],[Time]]/60-Table2[[#This Row],[Time2]])*60,0)</f>
        <v>7</v>
      </c>
      <c r="Y2032" s="1" t="str">
        <f>IF(Table2[[#This Row],[Time2]]&lt;10,0&amp;Table2[[#This Row],[Time2]],Table2[[#This Row],[Time2]])</f>
        <v>09</v>
      </c>
      <c r="Z2032" s="1" t="str">
        <f>IF(Table2[[#This Row],[Time3]]&lt;10,0&amp;Table2[[#This Row],[Time3]],Table2[[#This Row],[Time3]])</f>
        <v>07</v>
      </c>
      <c r="AA2032" s="2" t="str">
        <f>Table2[[#This Row],[Time4]]&amp;":"&amp;Table2[[#This Row],[Time5]]</f>
        <v>09:07</v>
      </c>
      <c r="AB2032" s="1" t="str" cm="1">
        <f t="array" ref="AB2032">IFERROR(IF(Table2[[#This Row],[code]]="","",_xlfn.IFS(AND(Table2[[#This Row],[code]]&lt;400,Table2[[#This Row],[code]]&lt;&gt;""),2,Table2[[#This Row],[code]]&gt;500,4)),"")</f>
        <v/>
      </c>
      <c r="AC2032" s="1" t="str">
        <f>IF(Table2[[#This Row],[Event]]="Penalty",Table2[[#This Row],[number]],IF(Table2[[#This Row],[Event]]="Time-Out",401,""))</f>
        <v/>
      </c>
      <c r="AD2032" s="1">
        <f>ROW(A2031)</f>
        <v>2031</v>
      </c>
      <c r="AE2032" s="1">
        <f>COUNTIFS(Table2[GameID],Table2[[#This Row],[GameID]],Table2[Column1],"&lt;="&amp;Table2[[#This Row],[Column1]])-1</f>
        <v>3</v>
      </c>
    </row>
    <row r="2033" spans="1:31" x14ac:dyDescent="0.45">
      <c r="A2033" t="s">
        <v>457</v>
      </c>
      <c r="B2033" t="str">
        <f>_xlfn.TEXTBEFORE(Table2[[#This Row],[Kamp]]," - ")</f>
        <v>ÅFK</v>
      </c>
      <c r="C2033" t="str">
        <f>_xlfn.TEXTAFTER(Table2[[#This Row],[Kamp]],"- ")</f>
        <v>Copenhagen FC</v>
      </c>
      <c r="D2033">
        <v>45017</v>
      </c>
      <c r="E2033">
        <v>69938</v>
      </c>
      <c r="F2033">
        <v>20222023</v>
      </c>
      <c r="G2033" t="s">
        <v>372</v>
      </c>
      <c r="H2033" t="s">
        <v>667</v>
      </c>
      <c r="I2033" t="s">
        <v>677</v>
      </c>
      <c r="J2033">
        <v>1</v>
      </c>
      <c r="K2033">
        <v>29513</v>
      </c>
      <c r="L2033">
        <v>1</v>
      </c>
      <c r="M2033" t="s">
        <v>630</v>
      </c>
      <c r="N2033" t="s">
        <v>398</v>
      </c>
      <c r="O2033" t="s">
        <v>276</v>
      </c>
      <c r="P2033">
        <v>5</v>
      </c>
      <c r="Q2033">
        <v>9</v>
      </c>
      <c r="R2033">
        <f>SUMIFS(Table2[number],Table2[Event],"Goal",Table2[H/U],"HOME",Table2[GameID],Table2[[#This Row],[GameID]],Table2[GameTime],"&lt;="&amp;Table2[[#This Row],[GameTime]])</f>
        <v>2</v>
      </c>
      <c r="S2033">
        <f>SUMIFS(Table2[number],Table2[Event],"Goal",Table2[H/U],"AWAY",Table2[GameID],Table2[[#This Row],[GameID]],Table2[GameTime],"&lt;="&amp;Table2[[#This Row],[GameTime]])</f>
        <v>3</v>
      </c>
      <c r="T2033" t="str">
        <f>IF(Table2[[#This Row],[Event]]="Goal",Table2[[#This Row],[Hscore]]&amp;"-"&amp;Table2[[#This Row],[Uscore]],"")</f>
        <v>2-3</v>
      </c>
      <c r="U2033">
        <v>655</v>
      </c>
      <c r="V2033" s="1">
        <f>Table2[[#This Row],[GameTime]]-(Table2[[#This Row],[period]]-1)*1200</f>
        <v>655</v>
      </c>
      <c r="W2033" s="1">
        <f>ROUNDDOWN(Table2[[#This Row],[Time]]/60,0)</f>
        <v>10</v>
      </c>
      <c r="X2033" s="1">
        <f>ROUNDDOWN((Table2[[#This Row],[Time]]/60-Table2[[#This Row],[Time2]])*60,0)</f>
        <v>55</v>
      </c>
      <c r="Y2033" s="1">
        <f>IF(Table2[[#This Row],[Time2]]&lt;10,0&amp;Table2[[#This Row],[Time2]],Table2[[#This Row],[Time2]])</f>
        <v>10</v>
      </c>
      <c r="Z2033" s="1">
        <f>IF(Table2[[#This Row],[Time3]]&lt;10,0&amp;Table2[[#This Row],[Time3]],Table2[[#This Row],[Time3]])</f>
        <v>55</v>
      </c>
      <c r="AA2033" s="2" t="str">
        <f>Table2[[#This Row],[Time4]]&amp;":"&amp;Table2[[#This Row],[Time5]]</f>
        <v>10:55</v>
      </c>
      <c r="AB2033" s="1" t="str" cm="1">
        <f t="array" ref="AB2033">IFERROR(IF(Table2[[#This Row],[code]]="","",_xlfn.IFS(AND(Table2[[#This Row],[code]]&lt;400,Table2[[#This Row],[code]]&lt;&gt;""),2,Table2[[#This Row],[code]]&gt;500,4)),"")</f>
        <v/>
      </c>
      <c r="AC2033" s="1" t="str">
        <f>IF(Table2[[#This Row],[Event]]="Penalty",Table2[[#This Row],[number]],IF(Table2[[#This Row],[Event]]="Time-Out",401,""))</f>
        <v/>
      </c>
      <c r="AD2033" s="1">
        <f>ROW(A2032)</f>
        <v>2032</v>
      </c>
      <c r="AE2033" s="1">
        <f>COUNTIFS(Table2[GameID],Table2[[#This Row],[GameID]],Table2[Column1],"&lt;="&amp;Table2[[#This Row],[Column1]])-1</f>
        <v>4</v>
      </c>
    </row>
    <row r="2034" spans="1:31" x14ac:dyDescent="0.45">
      <c r="A2034" t="s">
        <v>457</v>
      </c>
      <c r="B2034" t="str">
        <f>_xlfn.TEXTBEFORE(Table2[[#This Row],[Kamp]]," - ")</f>
        <v>ÅFK</v>
      </c>
      <c r="C2034" t="str">
        <f>_xlfn.TEXTAFTER(Table2[[#This Row],[Kamp]],"- ")</f>
        <v>Copenhagen FC</v>
      </c>
      <c r="D2034">
        <v>45017</v>
      </c>
      <c r="E2034">
        <v>69938</v>
      </c>
      <c r="F2034">
        <v>20222023</v>
      </c>
      <c r="G2034" t="s">
        <v>372</v>
      </c>
      <c r="H2034" t="s">
        <v>667</v>
      </c>
      <c r="I2034" t="s">
        <v>677</v>
      </c>
      <c r="J2034">
        <v>1</v>
      </c>
      <c r="K2034">
        <v>29513</v>
      </c>
      <c r="L2034">
        <v>1</v>
      </c>
      <c r="M2034" t="s">
        <v>630</v>
      </c>
      <c r="N2034" t="s">
        <v>244</v>
      </c>
      <c r="O2034" t="s">
        <v>252</v>
      </c>
      <c r="P2034">
        <v>20</v>
      </c>
      <c r="Q2034">
        <v>63</v>
      </c>
      <c r="R2034">
        <f>SUMIFS(Table2[number],Table2[Event],"Goal",Table2[H/U],"HOME",Table2[GameID],Table2[[#This Row],[GameID]],Table2[GameTime],"&lt;="&amp;Table2[[#This Row],[GameTime]])</f>
        <v>2</v>
      </c>
      <c r="S2034">
        <f>SUMIFS(Table2[number],Table2[Event],"Goal",Table2[H/U],"AWAY",Table2[GameID],Table2[[#This Row],[GameID]],Table2[GameTime],"&lt;="&amp;Table2[[#This Row],[GameTime]])</f>
        <v>4</v>
      </c>
      <c r="T2034" t="str">
        <f>IF(Table2[[#This Row],[Event]]="Goal",Table2[[#This Row],[Hscore]]&amp;"-"&amp;Table2[[#This Row],[Uscore]],"")</f>
        <v>2-4</v>
      </c>
      <c r="U2034">
        <v>705</v>
      </c>
      <c r="V2034" s="1">
        <f>Table2[[#This Row],[GameTime]]-(Table2[[#This Row],[period]]-1)*1200</f>
        <v>705</v>
      </c>
      <c r="W2034" s="1">
        <f>ROUNDDOWN(Table2[[#This Row],[Time]]/60,0)</f>
        <v>11</v>
      </c>
      <c r="X2034" s="1">
        <f>ROUNDDOWN((Table2[[#This Row],[Time]]/60-Table2[[#This Row],[Time2]])*60,0)</f>
        <v>45</v>
      </c>
      <c r="Y2034" s="1">
        <f>IF(Table2[[#This Row],[Time2]]&lt;10,0&amp;Table2[[#This Row],[Time2]],Table2[[#This Row],[Time2]])</f>
        <v>11</v>
      </c>
      <c r="Z2034" s="1">
        <f>IF(Table2[[#This Row],[Time3]]&lt;10,0&amp;Table2[[#This Row],[Time3]],Table2[[#This Row],[Time3]])</f>
        <v>45</v>
      </c>
      <c r="AA2034" s="2" t="str">
        <f>Table2[[#This Row],[Time4]]&amp;":"&amp;Table2[[#This Row],[Time5]]</f>
        <v>11:45</v>
      </c>
      <c r="AB2034" s="1" t="str" cm="1">
        <f t="array" ref="AB2034">IFERROR(IF(Table2[[#This Row],[code]]="","",_xlfn.IFS(AND(Table2[[#This Row],[code]]&lt;400,Table2[[#This Row],[code]]&lt;&gt;""),2,Table2[[#This Row],[code]]&gt;500,4)),"")</f>
        <v/>
      </c>
      <c r="AC2034" s="1" t="str">
        <f>IF(Table2[[#This Row],[Event]]="Penalty",Table2[[#This Row],[number]],IF(Table2[[#This Row],[Event]]="Time-Out",401,""))</f>
        <v/>
      </c>
      <c r="AD2034" s="1">
        <f>ROW(A2033)</f>
        <v>2033</v>
      </c>
      <c r="AE2034" s="1">
        <f>COUNTIFS(Table2[GameID],Table2[[#This Row],[GameID]],Table2[Column1],"&lt;="&amp;Table2[[#This Row],[Column1]])-1</f>
        <v>5</v>
      </c>
    </row>
    <row r="2035" spans="1:31" x14ac:dyDescent="0.45">
      <c r="A2035" t="s">
        <v>457</v>
      </c>
      <c r="B2035" t="str">
        <f>_xlfn.TEXTBEFORE(Table2[[#This Row],[Kamp]]," - ")</f>
        <v>ÅFK</v>
      </c>
      <c r="C2035" t="str">
        <f>_xlfn.TEXTAFTER(Table2[[#This Row],[Kamp]],"- ")</f>
        <v>Copenhagen FC</v>
      </c>
      <c r="D2035">
        <v>45017</v>
      </c>
      <c r="E2035">
        <v>69938</v>
      </c>
      <c r="F2035">
        <v>20222023</v>
      </c>
      <c r="G2035" t="s">
        <v>372</v>
      </c>
      <c r="H2035" t="s">
        <v>666</v>
      </c>
      <c r="I2035" t="s">
        <v>678</v>
      </c>
      <c r="J2035">
        <v>1</v>
      </c>
      <c r="K2035">
        <v>29503</v>
      </c>
      <c r="L2035">
        <v>1</v>
      </c>
      <c r="M2035" t="s">
        <v>630</v>
      </c>
      <c r="N2035" t="s">
        <v>151</v>
      </c>
      <c r="O2035" t="s">
        <v>186</v>
      </c>
      <c r="P2035">
        <v>8</v>
      </c>
      <c r="Q2035">
        <v>30</v>
      </c>
      <c r="R2035">
        <f>SUMIFS(Table2[number],Table2[Event],"Goal",Table2[H/U],"HOME",Table2[GameID],Table2[[#This Row],[GameID]],Table2[GameTime],"&lt;="&amp;Table2[[#This Row],[GameTime]])</f>
        <v>3</v>
      </c>
      <c r="S2035">
        <f>SUMIFS(Table2[number],Table2[Event],"Goal",Table2[H/U],"AWAY",Table2[GameID],Table2[[#This Row],[GameID]],Table2[GameTime],"&lt;="&amp;Table2[[#This Row],[GameTime]])</f>
        <v>4</v>
      </c>
      <c r="T2035" t="str">
        <f>IF(Table2[[#This Row],[Event]]="Goal",Table2[[#This Row],[Hscore]]&amp;"-"&amp;Table2[[#This Row],[Uscore]],"")</f>
        <v>3-4</v>
      </c>
      <c r="U2035">
        <v>1108</v>
      </c>
      <c r="V2035" s="1">
        <f>Table2[[#This Row],[GameTime]]-(Table2[[#This Row],[period]]-1)*1200</f>
        <v>1108</v>
      </c>
      <c r="W2035" s="1">
        <f>ROUNDDOWN(Table2[[#This Row],[Time]]/60,0)</f>
        <v>18</v>
      </c>
      <c r="X2035" s="1">
        <f>ROUNDDOWN((Table2[[#This Row],[Time]]/60-Table2[[#This Row],[Time2]])*60,0)</f>
        <v>27</v>
      </c>
      <c r="Y2035" s="1">
        <f>IF(Table2[[#This Row],[Time2]]&lt;10,0&amp;Table2[[#This Row],[Time2]],Table2[[#This Row],[Time2]])</f>
        <v>18</v>
      </c>
      <c r="Z2035" s="1">
        <f>IF(Table2[[#This Row],[Time3]]&lt;10,0&amp;Table2[[#This Row],[Time3]],Table2[[#This Row],[Time3]])</f>
        <v>27</v>
      </c>
      <c r="AA2035" s="2" t="str">
        <f>Table2[[#This Row],[Time4]]&amp;":"&amp;Table2[[#This Row],[Time5]]</f>
        <v>18:27</v>
      </c>
      <c r="AB2035" s="1" t="str" cm="1">
        <f t="array" ref="AB2035">IFERROR(IF(Table2[[#This Row],[code]]="","",_xlfn.IFS(AND(Table2[[#This Row],[code]]&lt;400,Table2[[#This Row],[code]]&lt;&gt;""),2,Table2[[#This Row],[code]]&gt;500,4)),"")</f>
        <v/>
      </c>
      <c r="AC2035" s="1" t="str">
        <f>IF(Table2[[#This Row],[Event]]="Penalty",Table2[[#This Row],[number]],IF(Table2[[#This Row],[Event]]="Time-Out",401,""))</f>
        <v/>
      </c>
      <c r="AD2035" s="1">
        <f>ROW(A2034)</f>
        <v>2034</v>
      </c>
      <c r="AE2035" s="1">
        <f>COUNTIFS(Table2[GameID],Table2[[#This Row],[GameID]],Table2[Column1],"&lt;="&amp;Table2[[#This Row],[Column1]])-1</f>
        <v>6</v>
      </c>
    </row>
    <row r="2036" spans="1:31" x14ac:dyDescent="0.45">
      <c r="A2036" t="s">
        <v>457</v>
      </c>
      <c r="B2036" t="str">
        <f>_xlfn.TEXTBEFORE(Table2[[#This Row],[Kamp]]," - ")</f>
        <v>ÅFK</v>
      </c>
      <c r="C2036" t="str">
        <f>_xlfn.TEXTAFTER(Table2[[#This Row],[Kamp]],"- ")</f>
        <v>Copenhagen FC</v>
      </c>
      <c r="D2036">
        <v>45017</v>
      </c>
      <c r="E2036">
        <v>69938</v>
      </c>
      <c r="F2036">
        <v>20222023</v>
      </c>
      <c r="G2036" t="s">
        <v>372</v>
      </c>
      <c r="H2036" t="s">
        <v>667</v>
      </c>
      <c r="I2036" t="s">
        <v>677</v>
      </c>
      <c r="J2036">
        <v>1</v>
      </c>
      <c r="K2036">
        <v>29513</v>
      </c>
      <c r="L2036">
        <v>1</v>
      </c>
      <c r="M2036" t="s">
        <v>630</v>
      </c>
      <c r="N2036" t="s">
        <v>244</v>
      </c>
      <c r="O2036" t="s">
        <v>252</v>
      </c>
      <c r="P2036">
        <v>20</v>
      </c>
      <c r="Q2036">
        <v>63</v>
      </c>
      <c r="R2036">
        <f>SUMIFS(Table2[number],Table2[Event],"Goal",Table2[H/U],"HOME",Table2[GameID],Table2[[#This Row],[GameID]],Table2[GameTime],"&lt;="&amp;Table2[[#This Row],[GameTime]])</f>
        <v>3</v>
      </c>
      <c r="S2036">
        <f>SUMIFS(Table2[number],Table2[Event],"Goal",Table2[H/U],"AWAY",Table2[GameID],Table2[[#This Row],[GameID]],Table2[GameTime],"&lt;="&amp;Table2[[#This Row],[GameTime]])</f>
        <v>5</v>
      </c>
      <c r="T2036" t="str">
        <f>IF(Table2[[#This Row],[Event]]="Goal",Table2[[#This Row],[Hscore]]&amp;"-"&amp;Table2[[#This Row],[Uscore]],"")</f>
        <v>3-5</v>
      </c>
      <c r="U2036">
        <v>1199</v>
      </c>
      <c r="V2036" s="1">
        <f>Table2[[#This Row],[GameTime]]-(Table2[[#This Row],[period]]-1)*1200</f>
        <v>1199</v>
      </c>
      <c r="W2036" s="1">
        <f>ROUNDDOWN(Table2[[#This Row],[Time]]/60,0)</f>
        <v>19</v>
      </c>
      <c r="X2036" s="1">
        <f>ROUNDDOWN((Table2[[#This Row],[Time]]/60-Table2[[#This Row],[Time2]])*60,0)</f>
        <v>59</v>
      </c>
      <c r="Y2036" s="1">
        <f>IF(Table2[[#This Row],[Time2]]&lt;10,0&amp;Table2[[#This Row],[Time2]],Table2[[#This Row],[Time2]])</f>
        <v>19</v>
      </c>
      <c r="Z2036" s="1">
        <f>IF(Table2[[#This Row],[Time3]]&lt;10,0&amp;Table2[[#This Row],[Time3]],Table2[[#This Row],[Time3]])</f>
        <v>59</v>
      </c>
      <c r="AA2036" s="2" t="str">
        <f>Table2[[#This Row],[Time4]]&amp;":"&amp;Table2[[#This Row],[Time5]]</f>
        <v>19:59</v>
      </c>
      <c r="AB2036" s="1" t="str" cm="1">
        <f t="array" ref="AB2036">IFERROR(IF(Table2[[#This Row],[code]]="","",_xlfn.IFS(AND(Table2[[#This Row],[code]]&lt;400,Table2[[#This Row],[code]]&lt;&gt;""),2,Table2[[#This Row],[code]]&gt;500,4)),"")</f>
        <v/>
      </c>
      <c r="AC2036" s="1" t="str">
        <f>IF(Table2[[#This Row],[Event]]="Penalty",Table2[[#This Row],[number]],IF(Table2[[#This Row],[Event]]="Time-Out",401,""))</f>
        <v/>
      </c>
      <c r="AD2036" s="1">
        <f>ROW(A2035)</f>
        <v>2035</v>
      </c>
      <c r="AE2036" s="1">
        <f>COUNTIFS(Table2[GameID],Table2[[#This Row],[GameID]],Table2[Column1],"&lt;="&amp;Table2[[#This Row],[Column1]])-1</f>
        <v>7</v>
      </c>
    </row>
    <row r="2037" spans="1:31" x14ac:dyDescent="0.45">
      <c r="A2037" t="s">
        <v>457</v>
      </c>
      <c r="B2037" t="str">
        <f>_xlfn.TEXTBEFORE(Table2[[#This Row],[Kamp]]," - ")</f>
        <v>ÅFK</v>
      </c>
      <c r="C2037" t="str">
        <f>_xlfn.TEXTAFTER(Table2[[#This Row],[Kamp]],"- ")</f>
        <v>Copenhagen FC</v>
      </c>
      <c r="D2037">
        <v>45017</v>
      </c>
      <c r="E2037">
        <v>69938</v>
      </c>
      <c r="F2037">
        <v>20222023</v>
      </c>
      <c r="G2037" t="s">
        <v>372</v>
      </c>
      <c r="H2037" t="s">
        <v>667</v>
      </c>
      <c r="I2037" t="s">
        <v>677</v>
      </c>
      <c r="J2037">
        <v>2</v>
      </c>
      <c r="K2037">
        <v>29513</v>
      </c>
      <c r="L2037">
        <v>201</v>
      </c>
      <c r="M2037" t="s">
        <v>631</v>
      </c>
      <c r="N2037" t="s">
        <v>240</v>
      </c>
      <c r="O2037" t="s">
        <v>634</v>
      </c>
      <c r="P2037">
        <v>3</v>
      </c>
      <c r="Q2037" t="s">
        <v>634</v>
      </c>
      <c r="R2037">
        <f>SUMIFS(Table2[number],Table2[Event],"Goal",Table2[H/U],"HOME",Table2[GameID],Table2[[#This Row],[GameID]],Table2[GameTime],"&lt;="&amp;Table2[[#This Row],[GameTime]])</f>
        <v>3</v>
      </c>
      <c r="S2037">
        <f>SUMIFS(Table2[number],Table2[Event],"Goal",Table2[H/U],"AWAY",Table2[GameID],Table2[[#This Row],[GameID]],Table2[GameTime],"&lt;="&amp;Table2[[#This Row],[GameTime]])</f>
        <v>5</v>
      </c>
      <c r="T2037" t="str">
        <f>IF(Table2[[#This Row],[Event]]="Goal",Table2[[#This Row],[Hscore]]&amp;"-"&amp;Table2[[#This Row],[Uscore]],"")</f>
        <v/>
      </c>
      <c r="U2037">
        <v>1246</v>
      </c>
      <c r="V2037" s="1">
        <f>Table2[[#This Row],[GameTime]]-(Table2[[#This Row],[period]]-1)*1200</f>
        <v>46</v>
      </c>
      <c r="W2037" s="1">
        <f>ROUNDDOWN(Table2[[#This Row],[Time]]/60,0)</f>
        <v>0</v>
      </c>
      <c r="X2037" s="1">
        <f>ROUNDDOWN((Table2[[#This Row],[Time]]/60-Table2[[#This Row],[Time2]])*60,0)</f>
        <v>46</v>
      </c>
      <c r="Y2037" s="1" t="str">
        <f>IF(Table2[[#This Row],[Time2]]&lt;10,0&amp;Table2[[#This Row],[Time2]],Table2[[#This Row],[Time2]])</f>
        <v>00</v>
      </c>
      <c r="Z2037" s="1">
        <f>IF(Table2[[#This Row],[Time3]]&lt;10,0&amp;Table2[[#This Row],[Time3]],Table2[[#This Row],[Time3]])</f>
        <v>46</v>
      </c>
      <c r="AA2037" s="2" t="str">
        <f>Table2[[#This Row],[Time4]]&amp;":"&amp;Table2[[#This Row],[Time5]]</f>
        <v>00:46</v>
      </c>
      <c r="AB2037" s="1" cm="1">
        <f t="array" ref="AB2037">IFERROR(IF(Table2[[#This Row],[code]]="","",_xlfn.IFS(AND(Table2[[#This Row],[code]]&lt;400,Table2[[#This Row],[code]]&lt;&gt;""),2,Table2[[#This Row],[code]]&gt;500,4)),"")</f>
        <v>2</v>
      </c>
      <c r="AC2037" s="1">
        <f>IF(Table2[[#This Row],[Event]]="Penalty",Table2[[#This Row],[number]],IF(Table2[[#This Row],[Event]]="Time-Out",401,""))</f>
        <v>201</v>
      </c>
      <c r="AD2037" s="1">
        <f>ROW(A2036)</f>
        <v>2036</v>
      </c>
      <c r="AE2037" s="1">
        <f>COUNTIFS(Table2[GameID],Table2[[#This Row],[GameID]],Table2[Column1],"&lt;="&amp;Table2[[#This Row],[Column1]])-1</f>
        <v>8</v>
      </c>
    </row>
    <row r="2038" spans="1:31" x14ac:dyDescent="0.45">
      <c r="A2038" t="s">
        <v>457</v>
      </c>
      <c r="B2038" t="str">
        <f>_xlfn.TEXTBEFORE(Table2[[#This Row],[Kamp]]," - ")</f>
        <v>ÅFK</v>
      </c>
      <c r="C2038" t="str">
        <f>_xlfn.TEXTAFTER(Table2[[#This Row],[Kamp]],"- ")</f>
        <v>Copenhagen FC</v>
      </c>
      <c r="D2038">
        <v>45017</v>
      </c>
      <c r="E2038">
        <v>69938</v>
      </c>
      <c r="F2038">
        <v>20222023</v>
      </c>
      <c r="G2038" t="s">
        <v>372</v>
      </c>
      <c r="H2038" t="s">
        <v>666</v>
      </c>
      <c r="I2038" t="s">
        <v>677</v>
      </c>
      <c r="J2038">
        <v>2</v>
      </c>
      <c r="K2038">
        <v>29503</v>
      </c>
      <c r="L2038">
        <v>1</v>
      </c>
      <c r="M2038" t="s">
        <v>630</v>
      </c>
      <c r="N2038" t="s">
        <v>634</v>
      </c>
      <c r="O2038" t="s">
        <v>634</v>
      </c>
      <c r="P2038" t="s">
        <v>634</v>
      </c>
      <c r="Q2038" t="s">
        <v>634</v>
      </c>
      <c r="R2038">
        <f>SUMIFS(Table2[number],Table2[Event],"Goal",Table2[H/U],"HOME",Table2[GameID],Table2[[#This Row],[GameID]],Table2[GameTime],"&lt;="&amp;Table2[[#This Row],[GameTime]])</f>
        <v>3</v>
      </c>
      <c r="S2038">
        <f>SUMIFS(Table2[number],Table2[Event],"Goal",Table2[H/U],"AWAY",Table2[GameID],Table2[[#This Row],[GameID]],Table2[GameTime],"&lt;="&amp;Table2[[#This Row],[GameTime]])</f>
        <v>6</v>
      </c>
      <c r="T2038" t="str">
        <f>IF(Table2[[#This Row],[Event]]="Goal",Table2[[#This Row],[Hscore]]&amp;"-"&amp;Table2[[#This Row],[Uscore]],"")</f>
        <v>3-6</v>
      </c>
      <c r="U2038">
        <v>2141</v>
      </c>
      <c r="V2038" s="1">
        <f>Table2[[#This Row],[GameTime]]-(Table2[[#This Row],[period]]-1)*1200</f>
        <v>941</v>
      </c>
      <c r="W2038" s="1">
        <f>ROUNDDOWN(Table2[[#This Row],[Time]]/60,0)</f>
        <v>15</v>
      </c>
      <c r="X2038" s="1">
        <f>ROUNDDOWN((Table2[[#This Row],[Time]]/60-Table2[[#This Row],[Time2]])*60,0)</f>
        <v>41</v>
      </c>
      <c r="Y2038" s="1">
        <f>IF(Table2[[#This Row],[Time2]]&lt;10,0&amp;Table2[[#This Row],[Time2]],Table2[[#This Row],[Time2]])</f>
        <v>15</v>
      </c>
      <c r="Z2038" s="1">
        <f>IF(Table2[[#This Row],[Time3]]&lt;10,0&amp;Table2[[#This Row],[Time3]],Table2[[#This Row],[Time3]])</f>
        <v>41</v>
      </c>
      <c r="AA2038" s="2" t="str">
        <f>Table2[[#This Row],[Time4]]&amp;":"&amp;Table2[[#This Row],[Time5]]</f>
        <v>15:41</v>
      </c>
      <c r="AB2038" s="1" t="str" cm="1">
        <f t="array" ref="AB2038">IFERROR(IF(Table2[[#This Row],[code]]="","",_xlfn.IFS(AND(Table2[[#This Row],[code]]&lt;400,Table2[[#This Row],[code]]&lt;&gt;""),2,Table2[[#This Row],[code]]&gt;500,4)),"")</f>
        <v/>
      </c>
      <c r="AC2038" s="1" t="str">
        <f>IF(Table2[[#This Row],[Event]]="Penalty",Table2[[#This Row],[number]],IF(Table2[[#This Row],[Event]]="Time-Out",401,""))</f>
        <v/>
      </c>
      <c r="AD2038" s="1">
        <f>ROW(A2037)</f>
        <v>2037</v>
      </c>
      <c r="AE2038" s="1">
        <f>COUNTIFS(Table2[GameID],Table2[[#This Row],[GameID]],Table2[Column1],"&lt;="&amp;Table2[[#This Row],[Column1]])-1</f>
        <v>9</v>
      </c>
    </row>
    <row r="2039" spans="1:31" x14ac:dyDescent="0.45">
      <c r="A2039" t="s">
        <v>457</v>
      </c>
      <c r="B2039" t="str">
        <f>_xlfn.TEXTBEFORE(Table2[[#This Row],[Kamp]]," - ")</f>
        <v>ÅFK</v>
      </c>
      <c r="C2039" t="str">
        <f>_xlfn.TEXTAFTER(Table2[[#This Row],[Kamp]],"- ")</f>
        <v>Copenhagen FC</v>
      </c>
      <c r="D2039">
        <v>45017</v>
      </c>
      <c r="E2039">
        <v>69938</v>
      </c>
      <c r="F2039">
        <v>20222023</v>
      </c>
      <c r="G2039" t="s">
        <v>372</v>
      </c>
      <c r="H2039" t="s">
        <v>667</v>
      </c>
      <c r="I2039" t="s">
        <v>677</v>
      </c>
      <c r="J2039">
        <v>2</v>
      </c>
      <c r="K2039">
        <v>29513</v>
      </c>
      <c r="L2039">
        <v>1</v>
      </c>
      <c r="M2039" t="s">
        <v>630</v>
      </c>
      <c r="N2039" t="s">
        <v>254</v>
      </c>
      <c r="O2039" t="s">
        <v>398</v>
      </c>
      <c r="P2039">
        <v>77</v>
      </c>
      <c r="Q2039">
        <v>5</v>
      </c>
      <c r="R2039">
        <f>SUMIFS(Table2[number],Table2[Event],"Goal",Table2[H/U],"HOME",Table2[GameID],Table2[[#This Row],[GameID]],Table2[GameTime],"&lt;="&amp;Table2[[#This Row],[GameTime]])</f>
        <v>3</v>
      </c>
      <c r="S2039">
        <f>SUMIFS(Table2[number],Table2[Event],"Goal",Table2[H/U],"AWAY",Table2[GameID],Table2[[#This Row],[GameID]],Table2[GameTime],"&lt;="&amp;Table2[[#This Row],[GameTime]])</f>
        <v>7</v>
      </c>
      <c r="T2039" t="str">
        <f>IF(Table2[[#This Row],[Event]]="Goal",Table2[[#This Row],[Hscore]]&amp;"-"&amp;Table2[[#This Row],[Uscore]],"")</f>
        <v>3-7</v>
      </c>
      <c r="U2039">
        <v>2283</v>
      </c>
      <c r="V2039" s="1">
        <f>Table2[[#This Row],[GameTime]]-(Table2[[#This Row],[period]]-1)*1200</f>
        <v>1083</v>
      </c>
      <c r="W2039" s="1">
        <f>ROUNDDOWN(Table2[[#This Row],[Time]]/60,0)</f>
        <v>18</v>
      </c>
      <c r="X2039" s="1">
        <f>ROUNDDOWN((Table2[[#This Row],[Time]]/60-Table2[[#This Row],[Time2]])*60,0)</f>
        <v>3</v>
      </c>
      <c r="Y2039" s="1">
        <f>IF(Table2[[#This Row],[Time2]]&lt;10,0&amp;Table2[[#This Row],[Time2]],Table2[[#This Row],[Time2]])</f>
        <v>18</v>
      </c>
      <c r="Z2039" s="1" t="str">
        <f>IF(Table2[[#This Row],[Time3]]&lt;10,0&amp;Table2[[#This Row],[Time3]],Table2[[#This Row],[Time3]])</f>
        <v>03</v>
      </c>
      <c r="AA2039" s="2" t="str">
        <f>Table2[[#This Row],[Time4]]&amp;":"&amp;Table2[[#This Row],[Time5]]</f>
        <v>18:03</v>
      </c>
      <c r="AB2039" s="1" t="str" cm="1">
        <f t="array" ref="AB2039">IFERROR(IF(Table2[[#This Row],[code]]="","",_xlfn.IFS(AND(Table2[[#This Row],[code]]&lt;400,Table2[[#This Row],[code]]&lt;&gt;""),2,Table2[[#This Row],[code]]&gt;500,4)),"")</f>
        <v/>
      </c>
      <c r="AC2039" s="1" t="str">
        <f>IF(Table2[[#This Row],[Event]]="Penalty",Table2[[#This Row],[number]],IF(Table2[[#This Row],[Event]]="Time-Out",401,""))</f>
        <v/>
      </c>
      <c r="AD2039" s="1">
        <f>ROW(A2038)</f>
        <v>2038</v>
      </c>
      <c r="AE2039" s="1">
        <f>COUNTIFS(Table2[GameID],Table2[[#This Row],[GameID]],Table2[Column1],"&lt;="&amp;Table2[[#This Row],[Column1]])-1</f>
        <v>10</v>
      </c>
    </row>
    <row r="2040" spans="1:31" x14ac:dyDescent="0.45">
      <c r="A2040" t="s">
        <v>457</v>
      </c>
      <c r="B2040" t="str">
        <f>_xlfn.TEXTBEFORE(Table2[[#This Row],[Kamp]]," - ")</f>
        <v>ÅFK</v>
      </c>
      <c r="C2040" t="str">
        <f>_xlfn.TEXTAFTER(Table2[[#This Row],[Kamp]],"- ")</f>
        <v>Copenhagen FC</v>
      </c>
      <c r="D2040">
        <v>45017</v>
      </c>
      <c r="E2040">
        <v>69938</v>
      </c>
      <c r="F2040">
        <v>20222023</v>
      </c>
      <c r="G2040" t="s">
        <v>372</v>
      </c>
      <c r="H2040" t="s">
        <v>667</v>
      </c>
      <c r="I2040" t="s">
        <v>677</v>
      </c>
      <c r="J2040">
        <v>2</v>
      </c>
      <c r="K2040">
        <v>29513</v>
      </c>
      <c r="L2040">
        <v>1</v>
      </c>
      <c r="M2040" t="s">
        <v>630</v>
      </c>
      <c r="N2040" t="s">
        <v>240</v>
      </c>
      <c r="O2040" t="s">
        <v>253</v>
      </c>
      <c r="P2040">
        <v>3</v>
      </c>
      <c r="Q2040">
        <v>69</v>
      </c>
      <c r="R2040">
        <f>SUMIFS(Table2[number],Table2[Event],"Goal",Table2[H/U],"HOME",Table2[GameID],Table2[[#This Row],[GameID]],Table2[GameTime],"&lt;="&amp;Table2[[#This Row],[GameTime]])</f>
        <v>3</v>
      </c>
      <c r="S2040">
        <f>SUMIFS(Table2[number],Table2[Event],"Goal",Table2[H/U],"AWAY",Table2[GameID],Table2[[#This Row],[GameID]],Table2[GameTime],"&lt;="&amp;Table2[[#This Row],[GameTime]])</f>
        <v>8</v>
      </c>
      <c r="T2040" t="str">
        <f>IF(Table2[[#This Row],[Event]]="Goal",Table2[[#This Row],[Hscore]]&amp;"-"&amp;Table2[[#This Row],[Uscore]],"")</f>
        <v>3-8</v>
      </c>
      <c r="U2040">
        <v>2330</v>
      </c>
      <c r="V2040" s="1">
        <f>Table2[[#This Row],[GameTime]]-(Table2[[#This Row],[period]]-1)*1200</f>
        <v>1130</v>
      </c>
      <c r="W2040" s="1">
        <f>ROUNDDOWN(Table2[[#This Row],[Time]]/60,0)</f>
        <v>18</v>
      </c>
      <c r="X2040" s="1">
        <f>ROUNDDOWN((Table2[[#This Row],[Time]]/60-Table2[[#This Row],[Time2]])*60,0)</f>
        <v>49</v>
      </c>
      <c r="Y2040" s="1">
        <f>IF(Table2[[#This Row],[Time2]]&lt;10,0&amp;Table2[[#This Row],[Time2]],Table2[[#This Row],[Time2]])</f>
        <v>18</v>
      </c>
      <c r="Z2040" s="1">
        <f>IF(Table2[[#This Row],[Time3]]&lt;10,0&amp;Table2[[#This Row],[Time3]],Table2[[#This Row],[Time3]])</f>
        <v>49</v>
      </c>
      <c r="AA2040" s="2" t="str">
        <f>Table2[[#This Row],[Time4]]&amp;":"&amp;Table2[[#This Row],[Time5]]</f>
        <v>18:49</v>
      </c>
      <c r="AB2040" s="1" t="str" cm="1">
        <f t="array" ref="AB2040">IFERROR(IF(Table2[[#This Row],[code]]="","",_xlfn.IFS(AND(Table2[[#This Row],[code]]&lt;400,Table2[[#This Row],[code]]&lt;&gt;""),2,Table2[[#This Row],[code]]&gt;500,4)),"")</f>
        <v/>
      </c>
      <c r="AC2040" s="1" t="str">
        <f>IF(Table2[[#This Row],[Event]]="Penalty",Table2[[#This Row],[number]],IF(Table2[[#This Row],[Event]]="Time-Out",401,""))</f>
        <v/>
      </c>
      <c r="AD2040" s="1">
        <f>ROW(A2039)</f>
        <v>2039</v>
      </c>
      <c r="AE2040" s="1">
        <f>COUNTIFS(Table2[GameID],Table2[[#This Row],[GameID]],Table2[Column1],"&lt;="&amp;Table2[[#This Row],[Column1]])-1</f>
        <v>11</v>
      </c>
    </row>
    <row r="2041" spans="1:31" x14ac:dyDescent="0.45">
      <c r="A2041" t="s">
        <v>457</v>
      </c>
      <c r="B2041" t="str">
        <f>_xlfn.TEXTBEFORE(Table2[[#This Row],[Kamp]]," - ")</f>
        <v>ÅFK</v>
      </c>
      <c r="C2041" t="str">
        <f>_xlfn.TEXTAFTER(Table2[[#This Row],[Kamp]],"- ")</f>
        <v>Copenhagen FC</v>
      </c>
      <c r="D2041">
        <v>45017</v>
      </c>
      <c r="E2041">
        <v>69938</v>
      </c>
      <c r="F2041">
        <v>20222023</v>
      </c>
      <c r="G2041" t="s">
        <v>372</v>
      </c>
      <c r="H2041" t="s">
        <v>667</v>
      </c>
      <c r="I2041" t="s">
        <v>677</v>
      </c>
      <c r="J2041">
        <v>3</v>
      </c>
      <c r="K2041">
        <v>29513</v>
      </c>
      <c r="L2041">
        <v>1</v>
      </c>
      <c r="M2041" t="s">
        <v>630</v>
      </c>
      <c r="N2041" t="s">
        <v>253</v>
      </c>
      <c r="O2041" t="s">
        <v>240</v>
      </c>
      <c r="P2041">
        <v>69</v>
      </c>
      <c r="Q2041">
        <v>3</v>
      </c>
      <c r="R2041">
        <f>SUMIFS(Table2[number],Table2[Event],"Goal",Table2[H/U],"HOME",Table2[GameID],Table2[[#This Row],[GameID]],Table2[GameTime],"&lt;="&amp;Table2[[#This Row],[GameTime]])</f>
        <v>3</v>
      </c>
      <c r="S2041">
        <f>SUMIFS(Table2[number],Table2[Event],"Goal",Table2[H/U],"AWAY",Table2[GameID],Table2[[#This Row],[GameID]],Table2[GameTime],"&lt;="&amp;Table2[[#This Row],[GameTime]])</f>
        <v>9</v>
      </c>
      <c r="T2041" t="str">
        <f>IF(Table2[[#This Row],[Event]]="Goal",Table2[[#This Row],[Hscore]]&amp;"-"&amp;Table2[[#This Row],[Uscore]],"")</f>
        <v>3-9</v>
      </c>
      <c r="U2041">
        <v>2473</v>
      </c>
      <c r="V2041" s="1">
        <f>Table2[[#This Row],[GameTime]]-(Table2[[#This Row],[period]]-1)*1200</f>
        <v>73</v>
      </c>
      <c r="W2041" s="1">
        <f>ROUNDDOWN(Table2[[#This Row],[Time]]/60,0)</f>
        <v>1</v>
      </c>
      <c r="X2041" s="1">
        <f>ROUNDDOWN((Table2[[#This Row],[Time]]/60-Table2[[#This Row],[Time2]])*60,0)</f>
        <v>13</v>
      </c>
      <c r="Y2041" s="1" t="str">
        <f>IF(Table2[[#This Row],[Time2]]&lt;10,0&amp;Table2[[#This Row],[Time2]],Table2[[#This Row],[Time2]])</f>
        <v>01</v>
      </c>
      <c r="Z2041" s="1">
        <f>IF(Table2[[#This Row],[Time3]]&lt;10,0&amp;Table2[[#This Row],[Time3]],Table2[[#This Row],[Time3]])</f>
        <v>13</v>
      </c>
      <c r="AA2041" s="2" t="str">
        <f>Table2[[#This Row],[Time4]]&amp;":"&amp;Table2[[#This Row],[Time5]]</f>
        <v>01:13</v>
      </c>
      <c r="AB2041" s="1" t="str" cm="1">
        <f t="array" ref="AB2041">IFERROR(IF(Table2[[#This Row],[code]]="","",_xlfn.IFS(AND(Table2[[#This Row],[code]]&lt;400,Table2[[#This Row],[code]]&lt;&gt;""),2,Table2[[#This Row],[code]]&gt;500,4)),"")</f>
        <v/>
      </c>
      <c r="AC2041" s="1" t="str">
        <f>IF(Table2[[#This Row],[Event]]="Penalty",Table2[[#This Row],[number]],IF(Table2[[#This Row],[Event]]="Time-Out",401,""))</f>
        <v/>
      </c>
      <c r="AD2041" s="1">
        <f>ROW(A2040)</f>
        <v>2040</v>
      </c>
      <c r="AE2041" s="1">
        <f>COUNTIFS(Table2[GameID],Table2[[#This Row],[GameID]],Table2[Column1],"&lt;="&amp;Table2[[#This Row],[Column1]])-1</f>
        <v>12</v>
      </c>
    </row>
    <row r="2042" spans="1:31" x14ac:dyDescent="0.45">
      <c r="A2042" t="s">
        <v>457</v>
      </c>
      <c r="B2042" t="str">
        <f>_xlfn.TEXTBEFORE(Table2[[#This Row],[Kamp]]," - ")</f>
        <v>ÅFK</v>
      </c>
      <c r="C2042" t="str">
        <f>_xlfn.TEXTAFTER(Table2[[#This Row],[Kamp]],"- ")</f>
        <v>Copenhagen FC</v>
      </c>
      <c r="D2042">
        <v>45017</v>
      </c>
      <c r="E2042">
        <v>69938</v>
      </c>
      <c r="F2042">
        <v>20222023</v>
      </c>
      <c r="G2042" t="s">
        <v>372</v>
      </c>
      <c r="H2042" t="s">
        <v>666</v>
      </c>
      <c r="I2042" t="s">
        <v>678</v>
      </c>
      <c r="J2042">
        <v>3</v>
      </c>
      <c r="K2042">
        <v>29503</v>
      </c>
      <c r="L2042">
        <v>1</v>
      </c>
      <c r="M2042" t="s">
        <v>630</v>
      </c>
      <c r="N2042" t="s">
        <v>184</v>
      </c>
      <c r="O2042" t="s">
        <v>236</v>
      </c>
      <c r="P2042">
        <v>9</v>
      </c>
      <c r="Q2042">
        <v>31</v>
      </c>
      <c r="R2042">
        <f>SUMIFS(Table2[number],Table2[Event],"Goal",Table2[H/U],"HOME",Table2[GameID],Table2[[#This Row],[GameID]],Table2[GameTime],"&lt;="&amp;Table2[[#This Row],[GameTime]])</f>
        <v>4</v>
      </c>
      <c r="S2042">
        <f>SUMIFS(Table2[number],Table2[Event],"Goal",Table2[H/U],"AWAY",Table2[GameID],Table2[[#This Row],[GameID]],Table2[GameTime],"&lt;="&amp;Table2[[#This Row],[GameTime]])</f>
        <v>9</v>
      </c>
      <c r="T2042" t="str">
        <f>IF(Table2[[#This Row],[Event]]="Goal",Table2[[#This Row],[Hscore]]&amp;"-"&amp;Table2[[#This Row],[Uscore]],"")</f>
        <v>4-9</v>
      </c>
      <c r="U2042">
        <v>2710</v>
      </c>
      <c r="V2042" s="1">
        <f>Table2[[#This Row],[GameTime]]-(Table2[[#This Row],[period]]-1)*1200</f>
        <v>310</v>
      </c>
      <c r="W2042" s="1">
        <f>ROUNDDOWN(Table2[[#This Row],[Time]]/60,0)</f>
        <v>5</v>
      </c>
      <c r="X2042" s="1">
        <f>ROUNDDOWN((Table2[[#This Row],[Time]]/60-Table2[[#This Row],[Time2]])*60,0)</f>
        <v>10</v>
      </c>
      <c r="Y2042" s="1" t="str">
        <f>IF(Table2[[#This Row],[Time2]]&lt;10,0&amp;Table2[[#This Row],[Time2]],Table2[[#This Row],[Time2]])</f>
        <v>05</v>
      </c>
      <c r="Z2042" s="1">
        <f>IF(Table2[[#This Row],[Time3]]&lt;10,0&amp;Table2[[#This Row],[Time3]],Table2[[#This Row],[Time3]])</f>
        <v>10</v>
      </c>
      <c r="AA2042" s="2" t="str">
        <f>Table2[[#This Row],[Time4]]&amp;":"&amp;Table2[[#This Row],[Time5]]</f>
        <v>05:10</v>
      </c>
      <c r="AB2042" s="1" t="str" cm="1">
        <f t="array" ref="AB2042">IFERROR(IF(Table2[[#This Row],[code]]="","",_xlfn.IFS(AND(Table2[[#This Row],[code]]&lt;400,Table2[[#This Row],[code]]&lt;&gt;""),2,Table2[[#This Row],[code]]&gt;500,4)),"")</f>
        <v/>
      </c>
      <c r="AC2042" s="1" t="str">
        <f>IF(Table2[[#This Row],[Event]]="Penalty",Table2[[#This Row],[number]],IF(Table2[[#This Row],[Event]]="Time-Out",401,""))</f>
        <v/>
      </c>
      <c r="AD2042" s="1">
        <f>ROW(A2041)</f>
        <v>2041</v>
      </c>
      <c r="AE2042" s="1">
        <f>COUNTIFS(Table2[GameID],Table2[[#This Row],[GameID]],Table2[Column1],"&lt;="&amp;Table2[[#This Row],[Column1]])-1</f>
        <v>13</v>
      </c>
    </row>
    <row r="2043" spans="1:31" x14ac:dyDescent="0.45">
      <c r="A2043" t="s">
        <v>457</v>
      </c>
      <c r="B2043" t="str">
        <f>_xlfn.TEXTBEFORE(Table2[[#This Row],[Kamp]]," - ")</f>
        <v>ÅFK</v>
      </c>
      <c r="C2043" t="str">
        <f>_xlfn.TEXTAFTER(Table2[[#This Row],[Kamp]],"- ")</f>
        <v>Copenhagen FC</v>
      </c>
      <c r="D2043">
        <v>45017</v>
      </c>
      <c r="E2043">
        <v>69938</v>
      </c>
      <c r="F2043">
        <v>20222023</v>
      </c>
      <c r="G2043" t="s">
        <v>372</v>
      </c>
      <c r="H2043" t="s">
        <v>666</v>
      </c>
      <c r="I2043" t="s">
        <v>678</v>
      </c>
      <c r="J2043">
        <v>3</v>
      </c>
      <c r="K2043">
        <v>29503</v>
      </c>
      <c r="L2043">
        <v>201</v>
      </c>
      <c r="M2043" t="s">
        <v>631</v>
      </c>
      <c r="N2043" t="s">
        <v>186</v>
      </c>
      <c r="O2043" t="s">
        <v>634</v>
      </c>
      <c r="P2043">
        <v>30</v>
      </c>
      <c r="Q2043" t="s">
        <v>634</v>
      </c>
      <c r="R2043">
        <f>SUMIFS(Table2[number],Table2[Event],"Goal",Table2[H/U],"HOME",Table2[GameID],Table2[[#This Row],[GameID]],Table2[GameTime],"&lt;="&amp;Table2[[#This Row],[GameTime]])</f>
        <v>4</v>
      </c>
      <c r="S2043">
        <f>SUMIFS(Table2[number],Table2[Event],"Goal",Table2[H/U],"AWAY",Table2[GameID],Table2[[#This Row],[GameID]],Table2[GameTime],"&lt;="&amp;Table2[[#This Row],[GameTime]])</f>
        <v>9</v>
      </c>
      <c r="T2043" t="str">
        <f>IF(Table2[[#This Row],[Event]]="Goal",Table2[[#This Row],[Hscore]]&amp;"-"&amp;Table2[[#This Row],[Uscore]],"")</f>
        <v/>
      </c>
      <c r="U2043">
        <v>3011</v>
      </c>
      <c r="V2043" s="1">
        <f>Table2[[#This Row],[GameTime]]-(Table2[[#This Row],[period]]-1)*1200</f>
        <v>611</v>
      </c>
      <c r="W2043" s="1">
        <f>ROUNDDOWN(Table2[[#This Row],[Time]]/60,0)</f>
        <v>10</v>
      </c>
      <c r="X2043" s="1">
        <f>ROUNDDOWN((Table2[[#This Row],[Time]]/60-Table2[[#This Row],[Time2]])*60,0)</f>
        <v>11</v>
      </c>
      <c r="Y2043" s="1">
        <f>IF(Table2[[#This Row],[Time2]]&lt;10,0&amp;Table2[[#This Row],[Time2]],Table2[[#This Row],[Time2]])</f>
        <v>10</v>
      </c>
      <c r="Z2043" s="1">
        <f>IF(Table2[[#This Row],[Time3]]&lt;10,0&amp;Table2[[#This Row],[Time3]],Table2[[#This Row],[Time3]])</f>
        <v>11</v>
      </c>
      <c r="AA2043" s="2" t="str">
        <f>Table2[[#This Row],[Time4]]&amp;":"&amp;Table2[[#This Row],[Time5]]</f>
        <v>10:11</v>
      </c>
      <c r="AB2043" s="1" cm="1">
        <f t="array" ref="AB2043">IFERROR(IF(Table2[[#This Row],[code]]="","",_xlfn.IFS(AND(Table2[[#This Row],[code]]&lt;400,Table2[[#This Row],[code]]&lt;&gt;""),2,Table2[[#This Row],[code]]&gt;500,4)),"")</f>
        <v>2</v>
      </c>
      <c r="AC2043" s="1">
        <f>IF(Table2[[#This Row],[Event]]="Penalty",Table2[[#This Row],[number]],IF(Table2[[#This Row],[Event]]="Time-Out",401,""))</f>
        <v>201</v>
      </c>
      <c r="AD2043" s="1">
        <f>ROW(A2042)</f>
        <v>2042</v>
      </c>
      <c r="AE2043" s="1">
        <f>COUNTIFS(Table2[GameID],Table2[[#This Row],[GameID]],Table2[Column1],"&lt;="&amp;Table2[[#This Row],[Column1]])-1</f>
        <v>14</v>
      </c>
    </row>
    <row r="2044" spans="1:31" x14ac:dyDescent="0.45">
      <c r="A2044" t="s">
        <v>457</v>
      </c>
      <c r="B2044" t="str">
        <f>_xlfn.TEXTBEFORE(Table2[[#This Row],[Kamp]]," - ")</f>
        <v>ÅFK</v>
      </c>
      <c r="C2044" t="str">
        <f>_xlfn.TEXTAFTER(Table2[[#This Row],[Kamp]],"- ")</f>
        <v>Copenhagen FC</v>
      </c>
      <c r="D2044">
        <v>45017</v>
      </c>
      <c r="E2044">
        <v>69938</v>
      </c>
      <c r="F2044">
        <v>20222023</v>
      </c>
      <c r="G2044" t="s">
        <v>372</v>
      </c>
      <c r="H2044" t="s">
        <v>667</v>
      </c>
      <c r="I2044" t="s">
        <v>677</v>
      </c>
      <c r="J2044">
        <v>3</v>
      </c>
      <c r="K2044">
        <v>29513</v>
      </c>
      <c r="L2044">
        <v>1</v>
      </c>
      <c r="M2044" t="s">
        <v>630</v>
      </c>
      <c r="N2044" t="s">
        <v>253</v>
      </c>
      <c r="O2044" t="s">
        <v>244</v>
      </c>
      <c r="P2044">
        <v>69</v>
      </c>
      <c r="Q2044">
        <v>20</v>
      </c>
      <c r="R2044">
        <f>SUMIFS(Table2[number],Table2[Event],"Goal",Table2[H/U],"HOME",Table2[GameID],Table2[[#This Row],[GameID]],Table2[GameTime],"&lt;="&amp;Table2[[#This Row],[GameTime]])</f>
        <v>4</v>
      </c>
      <c r="S2044">
        <f>SUMIFS(Table2[number],Table2[Event],"Goal",Table2[H/U],"AWAY",Table2[GameID],Table2[[#This Row],[GameID]],Table2[GameTime],"&lt;="&amp;Table2[[#This Row],[GameTime]])</f>
        <v>10</v>
      </c>
      <c r="T2044" t="str">
        <f>IF(Table2[[#This Row],[Event]]="Goal",Table2[[#This Row],[Hscore]]&amp;"-"&amp;Table2[[#This Row],[Uscore]],"")</f>
        <v>4-10</v>
      </c>
      <c r="U2044">
        <v>3107</v>
      </c>
      <c r="V2044" s="1">
        <f>Table2[[#This Row],[GameTime]]-(Table2[[#This Row],[period]]-1)*1200</f>
        <v>707</v>
      </c>
      <c r="W2044" s="1">
        <f>ROUNDDOWN(Table2[[#This Row],[Time]]/60,0)</f>
        <v>11</v>
      </c>
      <c r="X2044" s="1">
        <f>ROUNDDOWN((Table2[[#This Row],[Time]]/60-Table2[[#This Row],[Time2]])*60,0)</f>
        <v>47</v>
      </c>
      <c r="Y2044" s="1">
        <f>IF(Table2[[#This Row],[Time2]]&lt;10,0&amp;Table2[[#This Row],[Time2]],Table2[[#This Row],[Time2]])</f>
        <v>11</v>
      </c>
      <c r="Z2044" s="1">
        <f>IF(Table2[[#This Row],[Time3]]&lt;10,0&amp;Table2[[#This Row],[Time3]],Table2[[#This Row],[Time3]])</f>
        <v>47</v>
      </c>
      <c r="AA2044" s="2" t="str">
        <f>Table2[[#This Row],[Time4]]&amp;":"&amp;Table2[[#This Row],[Time5]]</f>
        <v>11:47</v>
      </c>
      <c r="AB2044" s="1" t="str" cm="1">
        <f t="array" ref="AB2044">IFERROR(IF(Table2[[#This Row],[code]]="","",_xlfn.IFS(AND(Table2[[#This Row],[code]]&lt;400,Table2[[#This Row],[code]]&lt;&gt;""),2,Table2[[#This Row],[code]]&gt;500,4)),"")</f>
        <v/>
      </c>
      <c r="AC2044" s="1" t="str">
        <f>IF(Table2[[#This Row],[Event]]="Penalty",Table2[[#This Row],[number]],IF(Table2[[#This Row],[Event]]="Time-Out",401,""))</f>
        <v/>
      </c>
      <c r="AD2044" s="1">
        <f>ROW(A2043)</f>
        <v>2043</v>
      </c>
      <c r="AE2044" s="1">
        <f>COUNTIFS(Table2[GameID],Table2[[#This Row],[GameID]],Table2[Column1],"&lt;="&amp;Table2[[#This Row],[Column1]])-1</f>
        <v>15</v>
      </c>
    </row>
    <row r="2045" spans="1:31" x14ac:dyDescent="0.45">
      <c r="A2045" t="s">
        <v>306</v>
      </c>
      <c r="B2045" t="str">
        <f>_xlfn.TEXTBEFORE(Table2[[#This Row],[Kamp]]," - ")</f>
        <v>Copenhagen FC</v>
      </c>
      <c r="C2045" t="str">
        <f>_xlfn.TEXTAFTER(Table2[[#This Row],[Kamp]],"- ")</f>
        <v>RungstedHørsholm</v>
      </c>
      <c r="D2045">
        <v>45031</v>
      </c>
      <c r="E2045">
        <v>69943</v>
      </c>
      <c r="F2045">
        <v>20222023</v>
      </c>
      <c r="G2045" t="s">
        <v>372</v>
      </c>
      <c r="H2045" t="s">
        <v>667</v>
      </c>
      <c r="I2045" t="s">
        <v>678</v>
      </c>
      <c r="J2045">
        <v>1</v>
      </c>
      <c r="K2045">
        <v>29513</v>
      </c>
      <c r="L2045">
        <v>1</v>
      </c>
      <c r="M2045" t="s">
        <v>630</v>
      </c>
      <c r="N2045" t="s">
        <v>276</v>
      </c>
      <c r="O2045" t="s">
        <v>634</v>
      </c>
      <c r="P2045">
        <v>9</v>
      </c>
      <c r="Q2045" t="s">
        <v>634</v>
      </c>
      <c r="R2045">
        <f>SUMIFS(Table2[number],Table2[Event],"Goal",Table2[H/U],"HOME",Table2[GameID],Table2[[#This Row],[GameID]],Table2[GameTime],"&lt;="&amp;Table2[[#This Row],[GameTime]])</f>
        <v>1</v>
      </c>
      <c r="S2045">
        <f>SUMIFS(Table2[number],Table2[Event],"Goal",Table2[H/U],"AWAY",Table2[GameID],Table2[[#This Row],[GameID]],Table2[GameTime],"&lt;="&amp;Table2[[#This Row],[GameTime]])</f>
        <v>0</v>
      </c>
      <c r="T2045" t="str">
        <f>IF(Table2[[#This Row],[Event]]="Goal",Table2[[#This Row],[Hscore]]&amp;"-"&amp;Table2[[#This Row],[Uscore]],"")</f>
        <v>1-0</v>
      </c>
      <c r="U2045">
        <v>270</v>
      </c>
      <c r="V2045" s="1">
        <f>Table2[[#This Row],[GameTime]]-(Table2[[#This Row],[period]]-1)*1200</f>
        <v>270</v>
      </c>
      <c r="W2045" s="1">
        <f>ROUNDDOWN(Table2[[#This Row],[Time]]/60,0)</f>
        <v>4</v>
      </c>
      <c r="X2045" s="1">
        <f>ROUNDDOWN((Table2[[#This Row],[Time]]/60-Table2[[#This Row],[Time2]])*60,0)</f>
        <v>30</v>
      </c>
      <c r="Y2045" s="1" t="str">
        <f>IF(Table2[[#This Row],[Time2]]&lt;10,0&amp;Table2[[#This Row],[Time2]],Table2[[#This Row],[Time2]])</f>
        <v>04</v>
      </c>
      <c r="Z2045" s="1">
        <f>IF(Table2[[#This Row],[Time3]]&lt;10,0&amp;Table2[[#This Row],[Time3]],Table2[[#This Row],[Time3]])</f>
        <v>30</v>
      </c>
      <c r="AA2045" s="2" t="str">
        <f>Table2[[#This Row],[Time4]]&amp;":"&amp;Table2[[#This Row],[Time5]]</f>
        <v>04:30</v>
      </c>
      <c r="AB2045" s="1" t="str" cm="1">
        <f t="array" ref="AB2045">IFERROR(IF(Table2[[#This Row],[code]]="","",_xlfn.IFS(AND(Table2[[#This Row],[code]]&lt;400,Table2[[#This Row],[code]]&lt;&gt;""),2,Table2[[#This Row],[code]]&gt;500,4)),"")</f>
        <v/>
      </c>
      <c r="AC2045" s="1" t="str">
        <f>IF(Table2[[#This Row],[Event]]="Penalty",Table2[[#This Row],[number]],IF(Table2[[#This Row],[Event]]="Time-Out",401,""))</f>
        <v/>
      </c>
      <c r="AD2045" s="1">
        <f>ROW(A2044)</f>
        <v>2044</v>
      </c>
      <c r="AE2045" s="1">
        <f>COUNTIFS(Table2[GameID],Table2[[#This Row],[GameID]],Table2[Column1],"&lt;="&amp;Table2[[#This Row],[Column1]])-1</f>
        <v>0</v>
      </c>
    </row>
    <row r="2046" spans="1:31" x14ac:dyDescent="0.45">
      <c r="A2046" t="s">
        <v>306</v>
      </c>
      <c r="B2046" t="str">
        <f>_xlfn.TEXTBEFORE(Table2[[#This Row],[Kamp]]," - ")</f>
        <v>Copenhagen FC</v>
      </c>
      <c r="C2046" t="str">
        <f>_xlfn.TEXTAFTER(Table2[[#This Row],[Kamp]],"- ")</f>
        <v>RungstedHørsholm</v>
      </c>
      <c r="D2046">
        <v>45031</v>
      </c>
      <c r="E2046">
        <v>69943</v>
      </c>
      <c r="F2046">
        <v>20222023</v>
      </c>
      <c r="G2046" t="s">
        <v>372</v>
      </c>
      <c r="H2046" t="s">
        <v>667</v>
      </c>
      <c r="I2046" t="s">
        <v>678</v>
      </c>
      <c r="J2046">
        <v>1</v>
      </c>
      <c r="K2046">
        <v>29513</v>
      </c>
      <c r="L2046">
        <v>1</v>
      </c>
      <c r="M2046" t="s">
        <v>630</v>
      </c>
      <c r="N2046" t="s">
        <v>252</v>
      </c>
      <c r="O2046" t="s">
        <v>244</v>
      </c>
      <c r="P2046">
        <v>63</v>
      </c>
      <c r="Q2046">
        <v>20</v>
      </c>
      <c r="R2046">
        <f>SUMIFS(Table2[number],Table2[Event],"Goal",Table2[H/U],"HOME",Table2[GameID],Table2[[#This Row],[GameID]],Table2[GameTime],"&lt;="&amp;Table2[[#This Row],[GameTime]])</f>
        <v>2</v>
      </c>
      <c r="S2046">
        <f>SUMIFS(Table2[number],Table2[Event],"Goal",Table2[H/U],"AWAY",Table2[GameID],Table2[[#This Row],[GameID]],Table2[GameTime],"&lt;="&amp;Table2[[#This Row],[GameTime]])</f>
        <v>0</v>
      </c>
      <c r="T2046" t="str">
        <f>IF(Table2[[#This Row],[Event]]="Goal",Table2[[#This Row],[Hscore]]&amp;"-"&amp;Table2[[#This Row],[Uscore]],"")</f>
        <v>2-0</v>
      </c>
      <c r="U2046">
        <v>326</v>
      </c>
      <c r="V2046" s="1">
        <f>Table2[[#This Row],[GameTime]]-(Table2[[#This Row],[period]]-1)*1200</f>
        <v>326</v>
      </c>
      <c r="W2046" s="1">
        <f>ROUNDDOWN(Table2[[#This Row],[Time]]/60,0)</f>
        <v>5</v>
      </c>
      <c r="X2046" s="1">
        <f>ROUNDDOWN((Table2[[#This Row],[Time]]/60-Table2[[#This Row],[Time2]])*60,0)</f>
        <v>26</v>
      </c>
      <c r="Y2046" s="1" t="str">
        <f>IF(Table2[[#This Row],[Time2]]&lt;10,0&amp;Table2[[#This Row],[Time2]],Table2[[#This Row],[Time2]])</f>
        <v>05</v>
      </c>
      <c r="Z2046" s="1">
        <f>IF(Table2[[#This Row],[Time3]]&lt;10,0&amp;Table2[[#This Row],[Time3]],Table2[[#This Row],[Time3]])</f>
        <v>26</v>
      </c>
      <c r="AA2046" s="2" t="str">
        <f>Table2[[#This Row],[Time4]]&amp;":"&amp;Table2[[#This Row],[Time5]]</f>
        <v>05:26</v>
      </c>
      <c r="AB2046" s="1" t="str" cm="1">
        <f t="array" ref="AB2046">IFERROR(IF(Table2[[#This Row],[code]]="","",_xlfn.IFS(AND(Table2[[#This Row],[code]]&lt;400,Table2[[#This Row],[code]]&lt;&gt;""),2,Table2[[#This Row],[code]]&gt;500,4)),"")</f>
        <v/>
      </c>
      <c r="AC2046" s="1" t="str">
        <f>IF(Table2[[#This Row],[Event]]="Penalty",Table2[[#This Row],[number]],IF(Table2[[#This Row],[Event]]="Time-Out",401,""))</f>
        <v/>
      </c>
      <c r="AD2046" s="1">
        <f>ROW(A2045)</f>
        <v>2045</v>
      </c>
      <c r="AE2046" s="1">
        <f>COUNTIFS(Table2[GameID],Table2[[#This Row],[GameID]],Table2[Column1],"&lt;="&amp;Table2[[#This Row],[Column1]])-1</f>
        <v>1</v>
      </c>
    </row>
    <row r="2047" spans="1:31" x14ac:dyDescent="0.45">
      <c r="A2047" t="s">
        <v>306</v>
      </c>
      <c r="B2047" t="str">
        <f>_xlfn.TEXTBEFORE(Table2[[#This Row],[Kamp]]," - ")</f>
        <v>Copenhagen FC</v>
      </c>
      <c r="C2047" t="str">
        <f>_xlfn.TEXTAFTER(Table2[[#This Row],[Kamp]],"- ")</f>
        <v>RungstedHørsholm</v>
      </c>
      <c r="D2047">
        <v>45031</v>
      </c>
      <c r="E2047">
        <v>69943</v>
      </c>
      <c r="F2047">
        <v>20222023</v>
      </c>
      <c r="G2047" t="s">
        <v>372</v>
      </c>
      <c r="H2047" t="s">
        <v>667</v>
      </c>
      <c r="I2047" t="s">
        <v>678</v>
      </c>
      <c r="J2047">
        <v>1</v>
      </c>
      <c r="K2047">
        <v>29513</v>
      </c>
      <c r="L2047">
        <v>1</v>
      </c>
      <c r="M2047" t="s">
        <v>630</v>
      </c>
      <c r="N2047" t="s">
        <v>244</v>
      </c>
      <c r="O2047" t="s">
        <v>240</v>
      </c>
      <c r="P2047">
        <v>20</v>
      </c>
      <c r="Q2047">
        <v>3</v>
      </c>
      <c r="R2047">
        <f>SUMIFS(Table2[number],Table2[Event],"Goal",Table2[H/U],"HOME",Table2[GameID],Table2[[#This Row],[GameID]],Table2[GameTime],"&lt;="&amp;Table2[[#This Row],[GameTime]])</f>
        <v>3</v>
      </c>
      <c r="S2047">
        <f>SUMIFS(Table2[number],Table2[Event],"Goal",Table2[H/U],"AWAY",Table2[GameID],Table2[[#This Row],[GameID]],Table2[GameTime],"&lt;="&amp;Table2[[#This Row],[GameTime]])</f>
        <v>0</v>
      </c>
      <c r="T2047" t="str">
        <f>IF(Table2[[#This Row],[Event]]="Goal",Table2[[#This Row],[Hscore]]&amp;"-"&amp;Table2[[#This Row],[Uscore]],"")</f>
        <v>3-0</v>
      </c>
      <c r="U2047">
        <v>604</v>
      </c>
      <c r="V2047" s="1">
        <f>Table2[[#This Row],[GameTime]]-(Table2[[#This Row],[period]]-1)*1200</f>
        <v>604</v>
      </c>
      <c r="W2047" s="1">
        <f>ROUNDDOWN(Table2[[#This Row],[Time]]/60,0)</f>
        <v>10</v>
      </c>
      <c r="X2047" s="1">
        <f>ROUNDDOWN((Table2[[#This Row],[Time]]/60-Table2[[#This Row],[Time2]])*60,0)</f>
        <v>3</v>
      </c>
      <c r="Y2047" s="1">
        <f>IF(Table2[[#This Row],[Time2]]&lt;10,0&amp;Table2[[#This Row],[Time2]],Table2[[#This Row],[Time2]])</f>
        <v>10</v>
      </c>
      <c r="Z2047" s="1" t="str">
        <f>IF(Table2[[#This Row],[Time3]]&lt;10,0&amp;Table2[[#This Row],[Time3]],Table2[[#This Row],[Time3]])</f>
        <v>03</v>
      </c>
      <c r="AA2047" s="2" t="str">
        <f>Table2[[#This Row],[Time4]]&amp;":"&amp;Table2[[#This Row],[Time5]]</f>
        <v>10:03</v>
      </c>
      <c r="AB2047" s="1" t="str" cm="1">
        <f t="array" ref="AB2047">IFERROR(IF(Table2[[#This Row],[code]]="","",_xlfn.IFS(AND(Table2[[#This Row],[code]]&lt;400,Table2[[#This Row],[code]]&lt;&gt;""),2,Table2[[#This Row],[code]]&gt;500,4)),"")</f>
        <v/>
      </c>
      <c r="AC2047" s="1" t="str">
        <f>IF(Table2[[#This Row],[Event]]="Penalty",Table2[[#This Row],[number]],IF(Table2[[#This Row],[Event]]="Time-Out",401,""))</f>
        <v/>
      </c>
      <c r="AD2047" s="1">
        <f>ROW(A2046)</f>
        <v>2046</v>
      </c>
      <c r="AE2047" s="1">
        <f>COUNTIFS(Table2[GameID],Table2[[#This Row],[GameID]],Table2[Column1],"&lt;="&amp;Table2[[#This Row],[Column1]])-1</f>
        <v>2</v>
      </c>
    </row>
    <row r="2048" spans="1:31" x14ac:dyDescent="0.45">
      <c r="A2048" t="s">
        <v>306</v>
      </c>
      <c r="B2048" t="str">
        <f>_xlfn.TEXTBEFORE(Table2[[#This Row],[Kamp]]," - ")</f>
        <v>Copenhagen FC</v>
      </c>
      <c r="C2048" t="str">
        <f>_xlfn.TEXTAFTER(Table2[[#This Row],[Kamp]],"- ")</f>
        <v>RungstedHørsholm</v>
      </c>
      <c r="D2048">
        <v>45031</v>
      </c>
      <c r="E2048">
        <v>69943</v>
      </c>
      <c r="F2048">
        <v>20222023</v>
      </c>
      <c r="G2048" t="s">
        <v>372</v>
      </c>
      <c r="H2048" t="s">
        <v>667</v>
      </c>
      <c r="I2048" t="s">
        <v>678</v>
      </c>
      <c r="J2048">
        <v>1</v>
      </c>
      <c r="K2048">
        <v>29513</v>
      </c>
      <c r="L2048">
        <v>1</v>
      </c>
      <c r="M2048" t="s">
        <v>630</v>
      </c>
      <c r="N2048" t="s">
        <v>254</v>
      </c>
      <c r="O2048" t="s">
        <v>247</v>
      </c>
      <c r="P2048">
        <v>77</v>
      </c>
      <c r="Q2048">
        <v>27</v>
      </c>
      <c r="R2048">
        <f>SUMIFS(Table2[number],Table2[Event],"Goal",Table2[H/U],"HOME",Table2[GameID],Table2[[#This Row],[GameID]],Table2[GameTime],"&lt;="&amp;Table2[[#This Row],[GameTime]])</f>
        <v>4</v>
      </c>
      <c r="S2048">
        <f>SUMIFS(Table2[number],Table2[Event],"Goal",Table2[H/U],"AWAY",Table2[GameID],Table2[[#This Row],[GameID]],Table2[GameTime],"&lt;="&amp;Table2[[#This Row],[GameTime]])</f>
        <v>0</v>
      </c>
      <c r="T2048" t="str">
        <f>IF(Table2[[#This Row],[Event]]="Goal",Table2[[#This Row],[Hscore]]&amp;"-"&amp;Table2[[#This Row],[Uscore]],"")</f>
        <v>4-0</v>
      </c>
      <c r="U2048">
        <v>949</v>
      </c>
      <c r="V2048" s="1">
        <f>Table2[[#This Row],[GameTime]]-(Table2[[#This Row],[period]]-1)*1200</f>
        <v>949</v>
      </c>
      <c r="W2048" s="1">
        <f>ROUNDDOWN(Table2[[#This Row],[Time]]/60,0)</f>
        <v>15</v>
      </c>
      <c r="X2048" s="1">
        <f>ROUNDDOWN((Table2[[#This Row],[Time]]/60-Table2[[#This Row],[Time2]])*60,0)</f>
        <v>49</v>
      </c>
      <c r="Y2048" s="1">
        <f>IF(Table2[[#This Row],[Time2]]&lt;10,0&amp;Table2[[#This Row],[Time2]],Table2[[#This Row],[Time2]])</f>
        <v>15</v>
      </c>
      <c r="Z2048" s="1">
        <f>IF(Table2[[#This Row],[Time3]]&lt;10,0&amp;Table2[[#This Row],[Time3]],Table2[[#This Row],[Time3]])</f>
        <v>49</v>
      </c>
      <c r="AA2048" s="2" t="str">
        <f>Table2[[#This Row],[Time4]]&amp;":"&amp;Table2[[#This Row],[Time5]]</f>
        <v>15:49</v>
      </c>
      <c r="AB2048" s="1" t="str" cm="1">
        <f t="array" ref="AB2048">IFERROR(IF(Table2[[#This Row],[code]]="","",_xlfn.IFS(AND(Table2[[#This Row],[code]]&lt;400,Table2[[#This Row],[code]]&lt;&gt;""),2,Table2[[#This Row],[code]]&gt;500,4)),"")</f>
        <v/>
      </c>
      <c r="AC2048" s="1" t="str">
        <f>IF(Table2[[#This Row],[Event]]="Penalty",Table2[[#This Row],[number]],IF(Table2[[#This Row],[Event]]="Time-Out",401,""))</f>
        <v/>
      </c>
      <c r="AD2048" s="1">
        <f>ROW(A2047)</f>
        <v>2047</v>
      </c>
      <c r="AE2048" s="1">
        <f>COUNTIFS(Table2[GameID],Table2[[#This Row],[GameID]],Table2[Column1],"&lt;="&amp;Table2[[#This Row],[Column1]])-1</f>
        <v>3</v>
      </c>
    </row>
    <row r="2049" spans="1:31" x14ac:dyDescent="0.45">
      <c r="A2049" t="s">
        <v>306</v>
      </c>
      <c r="B2049" t="str">
        <f>_xlfn.TEXTBEFORE(Table2[[#This Row],[Kamp]]," - ")</f>
        <v>Copenhagen FC</v>
      </c>
      <c r="C2049" t="str">
        <f>_xlfn.TEXTAFTER(Table2[[#This Row],[Kamp]],"- ")</f>
        <v>RungstedHørsholm</v>
      </c>
      <c r="D2049">
        <v>45031</v>
      </c>
      <c r="E2049">
        <v>69943</v>
      </c>
      <c r="F2049">
        <v>20222023</v>
      </c>
      <c r="G2049" t="s">
        <v>372</v>
      </c>
      <c r="H2049" t="s">
        <v>662</v>
      </c>
      <c r="I2049" t="s">
        <v>677</v>
      </c>
      <c r="J2049">
        <v>1</v>
      </c>
      <c r="K2049">
        <v>29508</v>
      </c>
      <c r="L2049">
        <v>1</v>
      </c>
      <c r="M2049" t="s">
        <v>630</v>
      </c>
      <c r="N2049" t="s">
        <v>82</v>
      </c>
      <c r="O2049" t="s">
        <v>78</v>
      </c>
      <c r="P2049">
        <v>15</v>
      </c>
      <c r="Q2049">
        <v>8</v>
      </c>
      <c r="R2049">
        <f>SUMIFS(Table2[number],Table2[Event],"Goal",Table2[H/U],"HOME",Table2[GameID],Table2[[#This Row],[GameID]],Table2[GameTime],"&lt;="&amp;Table2[[#This Row],[GameTime]])</f>
        <v>4</v>
      </c>
      <c r="S2049">
        <f>SUMIFS(Table2[number],Table2[Event],"Goal",Table2[H/U],"AWAY",Table2[GameID],Table2[[#This Row],[GameID]],Table2[GameTime],"&lt;="&amp;Table2[[#This Row],[GameTime]])</f>
        <v>1</v>
      </c>
      <c r="T2049" t="str">
        <f>IF(Table2[[#This Row],[Event]]="Goal",Table2[[#This Row],[Hscore]]&amp;"-"&amp;Table2[[#This Row],[Uscore]],"")</f>
        <v>4-1</v>
      </c>
      <c r="U2049">
        <v>1020</v>
      </c>
      <c r="V2049" s="1">
        <f>Table2[[#This Row],[GameTime]]-(Table2[[#This Row],[period]]-1)*1200</f>
        <v>1020</v>
      </c>
      <c r="W2049" s="1">
        <f>ROUNDDOWN(Table2[[#This Row],[Time]]/60,0)</f>
        <v>17</v>
      </c>
      <c r="X2049" s="1">
        <f>ROUNDDOWN((Table2[[#This Row],[Time]]/60-Table2[[#This Row],[Time2]])*60,0)</f>
        <v>0</v>
      </c>
      <c r="Y2049" s="1">
        <f>IF(Table2[[#This Row],[Time2]]&lt;10,0&amp;Table2[[#This Row],[Time2]],Table2[[#This Row],[Time2]])</f>
        <v>17</v>
      </c>
      <c r="Z2049" s="1" t="str">
        <f>IF(Table2[[#This Row],[Time3]]&lt;10,0&amp;Table2[[#This Row],[Time3]],Table2[[#This Row],[Time3]])</f>
        <v>00</v>
      </c>
      <c r="AA2049" s="2" t="str">
        <f>Table2[[#This Row],[Time4]]&amp;":"&amp;Table2[[#This Row],[Time5]]</f>
        <v>17:00</v>
      </c>
      <c r="AB2049" s="1" t="str" cm="1">
        <f t="array" ref="AB2049">IFERROR(IF(Table2[[#This Row],[code]]="","",_xlfn.IFS(AND(Table2[[#This Row],[code]]&lt;400,Table2[[#This Row],[code]]&lt;&gt;""),2,Table2[[#This Row],[code]]&gt;500,4)),"")</f>
        <v/>
      </c>
      <c r="AC2049" s="1" t="str">
        <f>IF(Table2[[#This Row],[Event]]="Penalty",Table2[[#This Row],[number]],IF(Table2[[#This Row],[Event]]="Time-Out",401,""))</f>
        <v/>
      </c>
      <c r="AD2049" s="1">
        <f>ROW(A2048)</f>
        <v>2048</v>
      </c>
      <c r="AE2049" s="1">
        <f>COUNTIFS(Table2[GameID],Table2[[#This Row],[GameID]],Table2[Column1],"&lt;="&amp;Table2[[#This Row],[Column1]])-1</f>
        <v>4</v>
      </c>
    </row>
    <row r="2050" spans="1:31" x14ac:dyDescent="0.45">
      <c r="A2050" t="s">
        <v>306</v>
      </c>
      <c r="B2050" t="str">
        <f>_xlfn.TEXTBEFORE(Table2[[#This Row],[Kamp]]," - ")</f>
        <v>Copenhagen FC</v>
      </c>
      <c r="C2050" t="str">
        <f>_xlfn.TEXTAFTER(Table2[[#This Row],[Kamp]],"- ")</f>
        <v>RungstedHørsholm</v>
      </c>
      <c r="D2050">
        <v>45031</v>
      </c>
      <c r="E2050">
        <v>69943</v>
      </c>
      <c r="F2050">
        <v>20222023</v>
      </c>
      <c r="G2050" t="s">
        <v>372</v>
      </c>
      <c r="H2050" t="s">
        <v>662</v>
      </c>
      <c r="I2050" t="s">
        <v>677</v>
      </c>
      <c r="J2050">
        <v>1</v>
      </c>
      <c r="K2050">
        <v>29508</v>
      </c>
      <c r="L2050">
        <v>1</v>
      </c>
      <c r="M2050" t="s">
        <v>630</v>
      </c>
      <c r="N2050" t="s">
        <v>80</v>
      </c>
      <c r="O2050" t="s">
        <v>634</v>
      </c>
      <c r="P2050">
        <v>10</v>
      </c>
      <c r="Q2050" t="s">
        <v>634</v>
      </c>
      <c r="R2050">
        <f>SUMIFS(Table2[number],Table2[Event],"Goal",Table2[H/U],"HOME",Table2[GameID],Table2[[#This Row],[GameID]],Table2[GameTime],"&lt;="&amp;Table2[[#This Row],[GameTime]])</f>
        <v>4</v>
      </c>
      <c r="S2050">
        <f>SUMIFS(Table2[number],Table2[Event],"Goal",Table2[H/U],"AWAY",Table2[GameID],Table2[[#This Row],[GameID]],Table2[GameTime],"&lt;="&amp;Table2[[#This Row],[GameTime]])</f>
        <v>2</v>
      </c>
      <c r="T2050" t="str">
        <f>IF(Table2[[#This Row],[Event]]="Goal",Table2[[#This Row],[Hscore]]&amp;"-"&amp;Table2[[#This Row],[Uscore]],"")</f>
        <v>4-2</v>
      </c>
      <c r="U2050">
        <v>1138</v>
      </c>
      <c r="V2050" s="1">
        <f>Table2[[#This Row],[GameTime]]-(Table2[[#This Row],[period]]-1)*1200</f>
        <v>1138</v>
      </c>
      <c r="W2050" s="1">
        <f>ROUNDDOWN(Table2[[#This Row],[Time]]/60,0)</f>
        <v>18</v>
      </c>
      <c r="X2050" s="1">
        <f>ROUNDDOWN((Table2[[#This Row],[Time]]/60-Table2[[#This Row],[Time2]])*60,0)</f>
        <v>57</v>
      </c>
      <c r="Y2050" s="1">
        <f>IF(Table2[[#This Row],[Time2]]&lt;10,0&amp;Table2[[#This Row],[Time2]],Table2[[#This Row],[Time2]])</f>
        <v>18</v>
      </c>
      <c r="Z2050" s="1">
        <f>IF(Table2[[#This Row],[Time3]]&lt;10,0&amp;Table2[[#This Row],[Time3]],Table2[[#This Row],[Time3]])</f>
        <v>57</v>
      </c>
      <c r="AA2050" s="2" t="str">
        <f>Table2[[#This Row],[Time4]]&amp;":"&amp;Table2[[#This Row],[Time5]]</f>
        <v>18:57</v>
      </c>
      <c r="AB2050" s="1" t="str" cm="1">
        <f t="array" ref="AB2050">IFERROR(IF(Table2[[#This Row],[code]]="","",_xlfn.IFS(AND(Table2[[#This Row],[code]]&lt;400,Table2[[#This Row],[code]]&lt;&gt;""),2,Table2[[#This Row],[code]]&gt;500,4)),"")</f>
        <v/>
      </c>
      <c r="AC2050" s="1" t="str">
        <f>IF(Table2[[#This Row],[Event]]="Penalty",Table2[[#This Row],[number]],IF(Table2[[#This Row],[Event]]="Time-Out",401,""))</f>
        <v/>
      </c>
      <c r="AD2050" s="1">
        <f>ROW(A2049)</f>
        <v>2049</v>
      </c>
      <c r="AE2050" s="1">
        <f>COUNTIFS(Table2[GameID],Table2[[#This Row],[GameID]],Table2[Column1],"&lt;="&amp;Table2[[#This Row],[Column1]])-1</f>
        <v>5</v>
      </c>
    </row>
    <row r="2051" spans="1:31" x14ac:dyDescent="0.45">
      <c r="A2051" t="s">
        <v>306</v>
      </c>
      <c r="B2051" t="str">
        <f>_xlfn.TEXTBEFORE(Table2[[#This Row],[Kamp]]," - ")</f>
        <v>Copenhagen FC</v>
      </c>
      <c r="C2051" t="str">
        <f>_xlfn.TEXTAFTER(Table2[[#This Row],[Kamp]],"- ")</f>
        <v>RungstedHørsholm</v>
      </c>
      <c r="D2051">
        <v>45031</v>
      </c>
      <c r="E2051">
        <v>69943</v>
      </c>
      <c r="F2051">
        <v>20222023</v>
      </c>
      <c r="G2051" t="s">
        <v>372</v>
      </c>
      <c r="H2051" t="s">
        <v>667</v>
      </c>
      <c r="I2051" t="s">
        <v>678</v>
      </c>
      <c r="J2051">
        <v>2</v>
      </c>
      <c r="K2051">
        <v>29513</v>
      </c>
      <c r="L2051">
        <v>208</v>
      </c>
      <c r="M2051" t="s">
        <v>631</v>
      </c>
      <c r="N2051" t="s">
        <v>253</v>
      </c>
      <c r="O2051" t="s">
        <v>634</v>
      </c>
      <c r="P2051">
        <v>69</v>
      </c>
      <c r="Q2051" t="s">
        <v>634</v>
      </c>
      <c r="R2051">
        <f>SUMIFS(Table2[number],Table2[Event],"Goal",Table2[H/U],"HOME",Table2[GameID],Table2[[#This Row],[GameID]],Table2[GameTime],"&lt;="&amp;Table2[[#This Row],[GameTime]])</f>
        <v>4</v>
      </c>
      <c r="S2051">
        <f>SUMIFS(Table2[number],Table2[Event],"Goal",Table2[H/U],"AWAY",Table2[GameID],Table2[[#This Row],[GameID]],Table2[GameTime],"&lt;="&amp;Table2[[#This Row],[GameTime]])</f>
        <v>2</v>
      </c>
      <c r="T2051" t="str">
        <f>IF(Table2[[#This Row],[Event]]="Goal",Table2[[#This Row],[Hscore]]&amp;"-"&amp;Table2[[#This Row],[Uscore]],"")</f>
        <v/>
      </c>
      <c r="U2051">
        <v>1801</v>
      </c>
      <c r="V2051" s="1">
        <f>Table2[[#This Row],[GameTime]]-(Table2[[#This Row],[period]]-1)*1200</f>
        <v>601</v>
      </c>
      <c r="W2051" s="1">
        <f>ROUNDDOWN(Table2[[#This Row],[Time]]/60,0)</f>
        <v>10</v>
      </c>
      <c r="X2051" s="1">
        <f>ROUNDDOWN((Table2[[#This Row],[Time]]/60-Table2[[#This Row],[Time2]])*60,0)</f>
        <v>1</v>
      </c>
      <c r="Y2051" s="1">
        <f>IF(Table2[[#This Row],[Time2]]&lt;10,0&amp;Table2[[#This Row],[Time2]],Table2[[#This Row],[Time2]])</f>
        <v>10</v>
      </c>
      <c r="Z2051" s="1" t="str">
        <f>IF(Table2[[#This Row],[Time3]]&lt;10,0&amp;Table2[[#This Row],[Time3]],Table2[[#This Row],[Time3]])</f>
        <v>01</v>
      </c>
      <c r="AA2051" s="2" t="str">
        <f>Table2[[#This Row],[Time4]]&amp;":"&amp;Table2[[#This Row],[Time5]]</f>
        <v>10:01</v>
      </c>
      <c r="AB2051" s="1" cm="1">
        <f t="array" ref="AB2051">IFERROR(IF(Table2[[#This Row],[code]]="","",_xlfn.IFS(AND(Table2[[#This Row],[code]]&lt;400,Table2[[#This Row],[code]]&lt;&gt;""),2,Table2[[#This Row],[code]]&gt;500,4)),"")</f>
        <v>2</v>
      </c>
      <c r="AC2051" s="1">
        <f>IF(Table2[[#This Row],[Event]]="Penalty",Table2[[#This Row],[number]],IF(Table2[[#This Row],[Event]]="Time-Out",401,""))</f>
        <v>208</v>
      </c>
      <c r="AD2051" s="1">
        <f>ROW(A2050)</f>
        <v>2050</v>
      </c>
      <c r="AE2051" s="1">
        <f>COUNTIFS(Table2[GameID],Table2[[#This Row],[GameID]],Table2[Column1],"&lt;="&amp;Table2[[#This Row],[Column1]])-1</f>
        <v>6</v>
      </c>
    </row>
    <row r="2052" spans="1:31" x14ac:dyDescent="0.45">
      <c r="A2052" t="s">
        <v>306</v>
      </c>
      <c r="B2052" t="str">
        <f>_xlfn.TEXTBEFORE(Table2[[#This Row],[Kamp]]," - ")</f>
        <v>Copenhagen FC</v>
      </c>
      <c r="C2052" t="str">
        <f>_xlfn.TEXTAFTER(Table2[[#This Row],[Kamp]],"- ")</f>
        <v>RungstedHørsholm</v>
      </c>
      <c r="D2052">
        <v>45031</v>
      </c>
      <c r="E2052">
        <v>69943</v>
      </c>
      <c r="F2052">
        <v>20222023</v>
      </c>
      <c r="G2052" t="s">
        <v>372</v>
      </c>
      <c r="H2052" t="s">
        <v>662</v>
      </c>
      <c r="I2052" t="s">
        <v>677</v>
      </c>
      <c r="J2052">
        <v>2</v>
      </c>
      <c r="K2052">
        <v>29508</v>
      </c>
      <c r="L2052">
        <v>208</v>
      </c>
      <c r="M2052" t="s">
        <v>631</v>
      </c>
      <c r="N2052" t="s">
        <v>91</v>
      </c>
      <c r="O2052" t="s">
        <v>634</v>
      </c>
      <c r="P2052">
        <v>11</v>
      </c>
      <c r="Q2052" t="s">
        <v>634</v>
      </c>
      <c r="R2052">
        <f>SUMIFS(Table2[number],Table2[Event],"Goal",Table2[H/U],"HOME",Table2[GameID],Table2[[#This Row],[GameID]],Table2[GameTime],"&lt;="&amp;Table2[[#This Row],[GameTime]])</f>
        <v>4</v>
      </c>
      <c r="S2052">
        <f>SUMIFS(Table2[number],Table2[Event],"Goal",Table2[H/U],"AWAY",Table2[GameID],Table2[[#This Row],[GameID]],Table2[GameTime],"&lt;="&amp;Table2[[#This Row],[GameTime]])</f>
        <v>2</v>
      </c>
      <c r="T2052" t="str">
        <f>IF(Table2[[#This Row],[Event]]="Goal",Table2[[#This Row],[Hscore]]&amp;"-"&amp;Table2[[#This Row],[Uscore]],"")</f>
        <v/>
      </c>
      <c r="U2052">
        <v>1801</v>
      </c>
      <c r="V2052" s="1">
        <f>Table2[[#This Row],[GameTime]]-(Table2[[#This Row],[period]]-1)*1200</f>
        <v>601</v>
      </c>
      <c r="W2052" s="1">
        <f>ROUNDDOWN(Table2[[#This Row],[Time]]/60,0)</f>
        <v>10</v>
      </c>
      <c r="X2052" s="1">
        <f>ROUNDDOWN((Table2[[#This Row],[Time]]/60-Table2[[#This Row],[Time2]])*60,0)</f>
        <v>1</v>
      </c>
      <c r="Y2052" s="1">
        <f>IF(Table2[[#This Row],[Time2]]&lt;10,0&amp;Table2[[#This Row],[Time2]],Table2[[#This Row],[Time2]])</f>
        <v>10</v>
      </c>
      <c r="Z2052" s="1" t="str">
        <f>IF(Table2[[#This Row],[Time3]]&lt;10,0&amp;Table2[[#This Row],[Time3]],Table2[[#This Row],[Time3]])</f>
        <v>01</v>
      </c>
      <c r="AA2052" s="2" t="str">
        <f>Table2[[#This Row],[Time4]]&amp;":"&amp;Table2[[#This Row],[Time5]]</f>
        <v>10:01</v>
      </c>
      <c r="AB2052" s="1" cm="1">
        <f t="array" ref="AB2052">IFERROR(IF(Table2[[#This Row],[code]]="","",_xlfn.IFS(AND(Table2[[#This Row],[code]]&lt;400,Table2[[#This Row],[code]]&lt;&gt;""),2,Table2[[#This Row],[code]]&gt;500,4)),"")</f>
        <v>2</v>
      </c>
      <c r="AC2052" s="1">
        <f>IF(Table2[[#This Row],[Event]]="Penalty",Table2[[#This Row],[number]],IF(Table2[[#This Row],[Event]]="Time-Out",401,""))</f>
        <v>208</v>
      </c>
      <c r="AD2052" s="1">
        <f>ROW(A2051)</f>
        <v>2051</v>
      </c>
      <c r="AE2052" s="1">
        <f>COUNTIFS(Table2[GameID],Table2[[#This Row],[GameID]],Table2[Column1],"&lt;="&amp;Table2[[#This Row],[Column1]])-1</f>
        <v>7</v>
      </c>
    </row>
    <row r="2053" spans="1:31" x14ac:dyDescent="0.45">
      <c r="A2053" t="s">
        <v>306</v>
      </c>
      <c r="B2053" t="str">
        <f>_xlfn.TEXTBEFORE(Table2[[#This Row],[Kamp]]," - ")</f>
        <v>Copenhagen FC</v>
      </c>
      <c r="C2053" t="str">
        <f>_xlfn.TEXTAFTER(Table2[[#This Row],[Kamp]],"- ")</f>
        <v>RungstedHørsholm</v>
      </c>
      <c r="D2053">
        <v>45031</v>
      </c>
      <c r="E2053">
        <v>69943</v>
      </c>
      <c r="F2053">
        <v>20222023</v>
      </c>
      <c r="G2053" t="s">
        <v>372</v>
      </c>
      <c r="H2053" t="s">
        <v>662</v>
      </c>
      <c r="I2053" t="s">
        <v>677</v>
      </c>
      <c r="J2053">
        <v>2</v>
      </c>
      <c r="K2053">
        <v>29508</v>
      </c>
      <c r="L2053">
        <v>201</v>
      </c>
      <c r="M2053" t="s">
        <v>631</v>
      </c>
      <c r="N2053" t="s">
        <v>92</v>
      </c>
      <c r="O2053" t="s">
        <v>634</v>
      </c>
      <c r="P2053">
        <v>96</v>
      </c>
      <c r="Q2053" t="s">
        <v>634</v>
      </c>
      <c r="R2053">
        <f>SUMIFS(Table2[number],Table2[Event],"Goal",Table2[H/U],"HOME",Table2[GameID],Table2[[#This Row],[GameID]],Table2[GameTime],"&lt;="&amp;Table2[[#This Row],[GameTime]])</f>
        <v>4</v>
      </c>
      <c r="S2053">
        <f>SUMIFS(Table2[number],Table2[Event],"Goal",Table2[H/U],"AWAY",Table2[GameID],Table2[[#This Row],[GameID]],Table2[GameTime],"&lt;="&amp;Table2[[#This Row],[GameTime]])</f>
        <v>2</v>
      </c>
      <c r="T2053" t="str">
        <f>IF(Table2[[#This Row],[Event]]="Goal",Table2[[#This Row],[Hscore]]&amp;"-"&amp;Table2[[#This Row],[Uscore]],"")</f>
        <v/>
      </c>
      <c r="U2053">
        <v>1822</v>
      </c>
      <c r="V2053" s="1">
        <f>Table2[[#This Row],[GameTime]]-(Table2[[#This Row],[period]]-1)*1200</f>
        <v>622</v>
      </c>
      <c r="W2053" s="1">
        <f>ROUNDDOWN(Table2[[#This Row],[Time]]/60,0)</f>
        <v>10</v>
      </c>
      <c r="X2053" s="1">
        <f>ROUNDDOWN((Table2[[#This Row],[Time]]/60-Table2[[#This Row],[Time2]])*60,0)</f>
        <v>22</v>
      </c>
      <c r="Y2053" s="1">
        <f>IF(Table2[[#This Row],[Time2]]&lt;10,0&amp;Table2[[#This Row],[Time2]],Table2[[#This Row],[Time2]])</f>
        <v>10</v>
      </c>
      <c r="Z2053" s="1">
        <f>IF(Table2[[#This Row],[Time3]]&lt;10,0&amp;Table2[[#This Row],[Time3]],Table2[[#This Row],[Time3]])</f>
        <v>22</v>
      </c>
      <c r="AA2053" s="2" t="str">
        <f>Table2[[#This Row],[Time4]]&amp;":"&amp;Table2[[#This Row],[Time5]]</f>
        <v>10:22</v>
      </c>
      <c r="AB2053" s="1" cm="1">
        <f t="array" ref="AB2053">IFERROR(IF(Table2[[#This Row],[code]]="","",_xlfn.IFS(AND(Table2[[#This Row],[code]]&lt;400,Table2[[#This Row],[code]]&lt;&gt;""),2,Table2[[#This Row],[code]]&gt;500,4)),"")</f>
        <v>2</v>
      </c>
      <c r="AC2053" s="1">
        <f>IF(Table2[[#This Row],[Event]]="Penalty",Table2[[#This Row],[number]],IF(Table2[[#This Row],[Event]]="Time-Out",401,""))</f>
        <v>201</v>
      </c>
      <c r="AD2053" s="1">
        <f>ROW(A2052)</f>
        <v>2052</v>
      </c>
      <c r="AE2053" s="1">
        <f>COUNTIFS(Table2[GameID],Table2[[#This Row],[GameID]],Table2[Column1],"&lt;="&amp;Table2[[#This Row],[Column1]])-1</f>
        <v>8</v>
      </c>
    </row>
    <row r="2054" spans="1:31" x14ac:dyDescent="0.45">
      <c r="A2054" t="s">
        <v>306</v>
      </c>
      <c r="B2054" t="str">
        <f>_xlfn.TEXTBEFORE(Table2[[#This Row],[Kamp]]," - ")</f>
        <v>Copenhagen FC</v>
      </c>
      <c r="C2054" t="str">
        <f>_xlfn.TEXTAFTER(Table2[[#This Row],[Kamp]],"- ")</f>
        <v>RungstedHørsholm</v>
      </c>
      <c r="D2054">
        <v>45031</v>
      </c>
      <c r="E2054">
        <v>69943</v>
      </c>
      <c r="F2054">
        <v>20222023</v>
      </c>
      <c r="G2054" t="s">
        <v>372</v>
      </c>
      <c r="H2054" t="s">
        <v>667</v>
      </c>
      <c r="I2054" t="s">
        <v>678</v>
      </c>
      <c r="J2054">
        <v>2</v>
      </c>
      <c r="K2054">
        <v>29513</v>
      </c>
      <c r="L2054">
        <v>1</v>
      </c>
      <c r="M2054" t="s">
        <v>630</v>
      </c>
      <c r="N2054" t="s">
        <v>252</v>
      </c>
      <c r="O2054" t="s">
        <v>248</v>
      </c>
      <c r="P2054">
        <v>63</v>
      </c>
      <c r="Q2054">
        <v>31</v>
      </c>
      <c r="R2054">
        <f>SUMIFS(Table2[number],Table2[Event],"Goal",Table2[H/U],"HOME",Table2[GameID],Table2[[#This Row],[GameID]],Table2[GameTime],"&lt;="&amp;Table2[[#This Row],[GameTime]])</f>
        <v>5</v>
      </c>
      <c r="S2054">
        <f>SUMIFS(Table2[number],Table2[Event],"Goal",Table2[H/U],"AWAY",Table2[GameID],Table2[[#This Row],[GameID]],Table2[GameTime],"&lt;="&amp;Table2[[#This Row],[GameTime]])</f>
        <v>2</v>
      </c>
      <c r="T2054" t="str">
        <f>IF(Table2[[#This Row],[Event]]="Goal",Table2[[#This Row],[Hscore]]&amp;"-"&amp;Table2[[#This Row],[Uscore]],"")</f>
        <v>5-2</v>
      </c>
      <c r="U2054">
        <v>1927</v>
      </c>
      <c r="V2054" s="1">
        <f>Table2[[#This Row],[GameTime]]-(Table2[[#This Row],[period]]-1)*1200</f>
        <v>727</v>
      </c>
      <c r="W2054" s="1">
        <f>ROUNDDOWN(Table2[[#This Row],[Time]]/60,0)</f>
        <v>12</v>
      </c>
      <c r="X2054" s="1">
        <f>ROUNDDOWN((Table2[[#This Row],[Time]]/60-Table2[[#This Row],[Time2]])*60,0)</f>
        <v>7</v>
      </c>
      <c r="Y2054" s="1">
        <f>IF(Table2[[#This Row],[Time2]]&lt;10,0&amp;Table2[[#This Row],[Time2]],Table2[[#This Row],[Time2]])</f>
        <v>12</v>
      </c>
      <c r="Z2054" s="1" t="str">
        <f>IF(Table2[[#This Row],[Time3]]&lt;10,0&amp;Table2[[#This Row],[Time3]],Table2[[#This Row],[Time3]])</f>
        <v>07</v>
      </c>
      <c r="AA2054" s="2" t="str">
        <f>Table2[[#This Row],[Time4]]&amp;":"&amp;Table2[[#This Row],[Time5]]</f>
        <v>12:07</v>
      </c>
      <c r="AB2054" s="1" t="str" cm="1">
        <f t="array" ref="AB2054">IFERROR(IF(Table2[[#This Row],[code]]="","",_xlfn.IFS(AND(Table2[[#This Row],[code]]&lt;400,Table2[[#This Row],[code]]&lt;&gt;""),2,Table2[[#This Row],[code]]&gt;500,4)),"")</f>
        <v/>
      </c>
      <c r="AC2054" s="1" t="str">
        <f>IF(Table2[[#This Row],[Event]]="Penalty",Table2[[#This Row],[number]],IF(Table2[[#This Row],[Event]]="Time-Out",401,""))</f>
        <v/>
      </c>
      <c r="AD2054" s="1">
        <f>ROW(A2053)</f>
        <v>2053</v>
      </c>
      <c r="AE2054" s="1">
        <f>COUNTIFS(Table2[GameID],Table2[[#This Row],[GameID]],Table2[Column1],"&lt;="&amp;Table2[[#This Row],[Column1]])-1</f>
        <v>9</v>
      </c>
    </row>
    <row r="2055" spans="1:31" x14ac:dyDescent="0.45">
      <c r="A2055" t="s">
        <v>306</v>
      </c>
      <c r="B2055" t="str">
        <f>_xlfn.TEXTBEFORE(Table2[[#This Row],[Kamp]]," - ")</f>
        <v>Copenhagen FC</v>
      </c>
      <c r="C2055" t="str">
        <f>_xlfn.TEXTAFTER(Table2[[#This Row],[Kamp]],"- ")</f>
        <v>RungstedHørsholm</v>
      </c>
      <c r="D2055">
        <v>45031</v>
      </c>
      <c r="E2055">
        <v>69943</v>
      </c>
      <c r="F2055">
        <v>20222023</v>
      </c>
      <c r="G2055" t="s">
        <v>372</v>
      </c>
      <c r="H2055" t="s">
        <v>667</v>
      </c>
      <c r="I2055" t="s">
        <v>678</v>
      </c>
      <c r="J2055">
        <v>2</v>
      </c>
      <c r="K2055">
        <v>29513</v>
      </c>
      <c r="L2055">
        <v>1</v>
      </c>
      <c r="M2055" t="s">
        <v>630</v>
      </c>
      <c r="N2055" t="s">
        <v>248</v>
      </c>
      <c r="O2055" t="s">
        <v>252</v>
      </c>
      <c r="P2055">
        <v>31</v>
      </c>
      <c r="Q2055">
        <v>63</v>
      </c>
      <c r="R2055">
        <f>SUMIFS(Table2[number],Table2[Event],"Goal",Table2[H/U],"HOME",Table2[GameID],Table2[[#This Row],[GameID]],Table2[GameTime],"&lt;="&amp;Table2[[#This Row],[GameTime]])</f>
        <v>6</v>
      </c>
      <c r="S2055">
        <f>SUMIFS(Table2[number],Table2[Event],"Goal",Table2[H/U],"AWAY",Table2[GameID],Table2[[#This Row],[GameID]],Table2[GameTime],"&lt;="&amp;Table2[[#This Row],[GameTime]])</f>
        <v>2</v>
      </c>
      <c r="T2055" t="str">
        <f>IF(Table2[[#This Row],[Event]]="Goal",Table2[[#This Row],[Hscore]]&amp;"-"&amp;Table2[[#This Row],[Uscore]],"")</f>
        <v>6-2</v>
      </c>
      <c r="U2055">
        <v>2067</v>
      </c>
      <c r="V2055" s="1">
        <f>Table2[[#This Row],[GameTime]]-(Table2[[#This Row],[period]]-1)*1200</f>
        <v>867</v>
      </c>
      <c r="W2055" s="1">
        <f>ROUNDDOWN(Table2[[#This Row],[Time]]/60,0)</f>
        <v>14</v>
      </c>
      <c r="X2055" s="1">
        <f>ROUNDDOWN((Table2[[#This Row],[Time]]/60-Table2[[#This Row],[Time2]])*60,0)</f>
        <v>27</v>
      </c>
      <c r="Y2055" s="1">
        <f>IF(Table2[[#This Row],[Time2]]&lt;10,0&amp;Table2[[#This Row],[Time2]],Table2[[#This Row],[Time2]])</f>
        <v>14</v>
      </c>
      <c r="Z2055" s="1">
        <f>IF(Table2[[#This Row],[Time3]]&lt;10,0&amp;Table2[[#This Row],[Time3]],Table2[[#This Row],[Time3]])</f>
        <v>27</v>
      </c>
      <c r="AA2055" s="2" t="str">
        <f>Table2[[#This Row],[Time4]]&amp;":"&amp;Table2[[#This Row],[Time5]]</f>
        <v>14:27</v>
      </c>
      <c r="AB2055" s="1" t="str" cm="1">
        <f t="array" ref="AB2055">IFERROR(IF(Table2[[#This Row],[code]]="","",_xlfn.IFS(AND(Table2[[#This Row],[code]]&lt;400,Table2[[#This Row],[code]]&lt;&gt;""),2,Table2[[#This Row],[code]]&gt;500,4)),"")</f>
        <v/>
      </c>
      <c r="AC2055" s="1" t="str">
        <f>IF(Table2[[#This Row],[Event]]="Penalty",Table2[[#This Row],[number]],IF(Table2[[#This Row],[Event]]="Time-Out",401,""))</f>
        <v/>
      </c>
      <c r="AD2055" s="1">
        <f>ROW(A2054)</f>
        <v>2054</v>
      </c>
      <c r="AE2055" s="1">
        <f>COUNTIFS(Table2[GameID],Table2[[#This Row],[GameID]],Table2[Column1],"&lt;="&amp;Table2[[#This Row],[Column1]])-1</f>
        <v>10</v>
      </c>
    </row>
    <row r="2056" spans="1:31" x14ac:dyDescent="0.45">
      <c r="A2056" t="s">
        <v>306</v>
      </c>
      <c r="B2056" t="str">
        <f>_xlfn.TEXTBEFORE(Table2[[#This Row],[Kamp]]," - ")</f>
        <v>Copenhagen FC</v>
      </c>
      <c r="C2056" t="str">
        <f>_xlfn.TEXTAFTER(Table2[[#This Row],[Kamp]],"- ")</f>
        <v>RungstedHørsholm</v>
      </c>
      <c r="D2056">
        <v>45031</v>
      </c>
      <c r="E2056">
        <v>69943</v>
      </c>
      <c r="F2056">
        <v>20222023</v>
      </c>
      <c r="G2056" t="s">
        <v>372</v>
      </c>
      <c r="H2056" t="s">
        <v>667</v>
      </c>
      <c r="I2056" t="s">
        <v>678</v>
      </c>
      <c r="J2056">
        <v>2</v>
      </c>
      <c r="K2056">
        <v>29513</v>
      </c>
      <c r="L2056">
        <v>215</v>
      </c>
      <c r="M2056" t="s">
        <v>631</v>
      </c>
      <c r="N2056" t="s">
        <v>250</v>
      </c>
      <c r="O2056" t="s">
        <v>634</v>
      </c>
      <c r="P2056">
        <v>42</v>
      </c>
      <c r="Q2056" t="s">
        <v>634</v>
      </c>
      <c r="R2056">
        <f>SUMIFS(Table2[number],Table2[Event],"Goal",Table2[H/U],"HOME",Table2[GameID],Table2[[#This Row],[GameID]],Table2[GameTime],"&lt;="&amp;Table2[[#This Row],[GameTime]])</f>
        <v>6</v>
      </c>
      <c r="S2056">
        <f>SUMIFS(Table2[number],Table2[Event],"Goal",Table2[H/U],"AWAY",Table2[GameID],Table2[[#This Row],[GameID]],Table2[GameTime],"&lt;="&amp;Table2[[#This Row],[GameTime]])</f>
        <v>2</v>
      </c>
      <c r="T2056" t="str">
        <f>IF(Table2[[#This Row],[Event]]="Goal",Table2[[#This Row],[Hscore]]&amp;"-"&amp;Table2[[#This Row],[Uscore]],"")</f>
        <v/>
      </c>
      <c r="U2056">
        <v>2116</v>
      </c>
      <c r="V2056" s="1">
        <f>Table2[[#This Row],[GameTime]]-(Table2[[#This Row],[period]]-1)*1200</f>
        <v>916</v>
      </c>
      <c r="W2056" s="1">
        <f>ROUNDDOWN(Table2[[#This Row],[Time]]/60,0)</f>
        <v>15</v>
      </c>
      <c r="X2056" s="1">
        <f>ROUNDDOWN((Table2[[#This Row],[Time]]/60-Table2[[#This Row],[Time2]])*60,0)</f>
        <v>16</v>
      </c>
      <c r="Y2056" s="1">
        <f>IF(Table2[[#This Row],[Time2]]&lt;10,0&amp;Table2[[#This Row],[Time2]],Table2[[#This Row],[Time2]])</f>
        <v>15</v>
      </c>
      <c r="Z2056" s="1">
        <f>IF(Table2[[#This Row],[Time3]]&lt;10,0&amp;Table2[[#This Row],[Time3]],Table2[[#This Row],[Time3]])</f>
        <v>16</v>
      </c>
      <c r="AA2056" s="2" t="str">
        <f>Table2[[#This Row],[Time4]]&amp;":"&amp;Table2[[#This Row],[Time5]]</f>
        <v>15:16</v>
      </c>
      <c r="AB2056" s="1" cm="1">
        <f t="array" ref="AB2056">IFERROR(IF(Table2[[#This Row],[code]]="","",_xlfn.IFS(AND(Table2[[#This Row],[code]]&lt;400,Table2[[#This Row],[code]]&lt;&gt;""),2,Table2[[#This Row],[code]]&gt;500,4)),"")</f>
        <v>2</v>
      </c>
      <c r="AC2056" s="1">
        <f>IF(Table2[[#This Row],[Event]]="Penalty",Table2[[#This Row],[number]],IF(Table2[[#This Row],[Event]]="Time-Out",401,""))</f>
        <v>215</v>
      </c>
      <c r="AD2056" s="1">
        <f>ROW(A2055)</f>
        <v>2055</v>
      </c>
      <c r="AE2056" s="1">
        <f>COUNTIFS(Table2[GameID],Table2[[#This Row],[GameID]],Table2[Column1],"&lt;="&amp;Table2[[#This Row],[Column1]])-1</f>
        <v>11</v>
      </c>
    </row>
    <row r="2057" spans="1:31" x14ac:dyDescent="0.45">
      <c r="A2057" t="s">
        <v>306</v>
      </c>
      <c r="B2057" t="str">
        <f>_xlfn.TEXTBEFORE(Table2[[#This Row],[Kamp]]," - ")</f>
        <v>Copenhagen FC</v>
      </c>
      <c r="C2057" t="str">
        <f>_xlfn.TEXTAFTER(Table2[[#This Row],[Kamp]],"- ")</f>
        <v>RungstedHørsholm</v>
      </c>
      <c r="D2057">
        <v>45031</v>
      </c>
      <c r="E2057">
        <v>69943</v>
      </c>
      <c r="F2057">
        <v>20222023</v>
      </c>
      <c r="G2057" t="s">
        <v>372</v>
      </c>
      <c r="H2057" t="s">
        <v>667</v>
      </c>
      <c r="I2057" t="s">
        <v>677</v>
      </c>
      <c r="J2057">
        <v>2</v>
      </c>
      <c r="K2057">
        <v>29513</v>
      </c>
      <c r="L2057">
        <v>1</v>
      </c>
      <c r="M2057" t="s">
        <v>630</v>
      </c>
      <c r="N2057" t="s">
        <v>634</v>
      </c>
      <c r="O2057" t="s">
        <v>634</v>
      </c>
      <c r="P2057" t="s">
        <v>634</v>
      </c>
      <c r="Q2057" t="s">
        <v>634</v>
      </c>
      <c r="R2057">
        <f>SUMIFS(Table2[number],Table2[Event],"Goal",Table2[H/U],"HOME",Table2[GameID],Table2[[#This Row],[GameID]],Table2[GameTime],"&lt;="&amp;Table2[[#This Row],[GameTime]])</f>
        <v>6</v>
      </c>
      <c r="S2057">
        <f>SUMIFS(Table2[number],Table2[Event],"Goal",Table2[H/U],"AWAY",Table2[GameID],Table2[[#This Row],[GameID]],Table2[GameTime],"&lt;="&amp;Table2[[#This Row],[GameTime]])</f>
        <v>3</v>
      </c>
      <c r="T2057" t="str">
        <f>IF(Table2[[#This Row],[Event]]="Goal",Table2[[#This Row],[Hscore]]&amp;"-"&amp;Table2[[#This Row],[Uscore]],"")</f>
        <v>6-3</v>
      </c>
      <c r="U2057">
        <v>2232</v>
      </c>
      <c r="V2057" s="1">
        <f>Table2[[#This Row],[GameTime]]-(Table2[[#This Row],[period]]-1)*1200</f>
        <v>1032</v>
      </c>
      <c r="W2057" s="1">
        <f>ROUNDDOWN(Table2[[#This Row],[Time]]/60,0)</f>
        <v>17</v>
      </c>
      <c r="X2057" s="1">
        <f>ROUNDDOWN((Table2[[#This Row],[Time]]/60-Table2[[#This Row],[Time2]])*60,0)</f>
        <v>12</v>
      </c>
      <c r="Y2057" s="1">
        <f>IF(Table2[[#This Row],[Time2]]&lt;10,0&amp;Table2[[#This Row],[Time2]],Table2[[#This Row],[Time2]])</f>
        <v>17</v>
      </c>
      <c r="Z2057" s="1">
        <f>IF(Table2[[#This Row],[Time3]]&lt;10,0&amp;Table2[[#This Row],[Time3]],Table2[[#This Row],[Time3]])</f>
        <v>12</v>
      </c>
      <c r="AA2057" s="2" t="str">
        <f>Table2[[#This Row],[Time4]]&amp;":"&amp;Table2[[#This Row],[Time5]]</f>
        <v>17:12</v>
      </c>
      <c r="AB2057" s="1" t="str" cm="1">
        <f t="array" ref="AB2057">IFERROR(IF(Table2[[#This Row],[code]]="","",_xlfn.IFS(AND(Table2[[#This Row],[code]]&lt;400,Table2[[#This Row],[code]]&lt;&gt;""),2,Table2[[#This Row],[code]]&gt;500,4)),"")</f>
        <v/>
      </c>
      <c r="AC2057" s="1" t="str">
        <f>IF(Table2[[#This Row],[Event]]="Penalty",Table2[[#This Row],[number]],IF(Table2[[#This Row],[Event]]="Time-Out",401,""))</f>
        <v/>
      </c>
      <c r="AD2057" s="1">
        <f>ROW(A2056)</f>
        <v>2056</v>
      </c>
      <c r="AE2057" s="1">
        <f>COUNTIFS(Table2[GameID],Table2[[#This Row],[GameID]],Table2[Column1],"&lt;="&amp;Table2[[#This Row],[Column1]])-1</f>
        <v>12</v>
      </c>
    </row>
    <row r="2058" spans="1:31" x14ac:dyDescent="0.45">
      <c r="A2058" t="s">
        <v>306</v>
      </c>
      <c r="B2058" t="str">
        <f>_xlfn.TEXTBEFORE(Table2[[#This Row],[Kamp]]," - ")</f>
        <v>Copenhagen FC</v>
      </c>
      <c r="C2058" t="str">
        <f>_xlfn.TEXTAFTER(Table2[[#This Row],[Kamp]],"- ")</f>
        <v>RungstedHørsholm</v>
      </c>
      <c r="D2058">
        <v>45031</v>
      </c>
      <c r="E2058">
        <v>69943</v>
      </c>
      <c r="F2058">
        <v>20222023</v>
      </c>
      <c r="G2058" t="s">
        <v>372</v>
      </c>
      <c r="H2058" t="s">
        <v>662</v>
      </c>
      <c r="I2058" t="s">
        <v>677</v>
      </c>
      <c r="J2058">
        <v>3</v>
      </c>
      <c r="K2058">
        <v>29508</v>
      </c>
      <c r="L2058">
        <v>201</v>
      </c>
      <c r="M2058" t="s">
        <v>631</v>
      </c>
      <c r="N2058" t="s">
        <v>86</v>
      </c>
      <c r="O2058" t="s">
        <v>634</v>
      </c>
      <c r="P2058">
        <v>25</v>
      </c>
      <c r="Q2058" t="s">
        <v>634</v>
      </c>
      <c r="R2058">
        <f>SUMIFS(Table2[number],Table2[Event],"Goal",Table2[H/U],"HOME",Table2[GameID],Table2[[#This Row],[GameID]],Table2[GameTime],"&lt;="&amp;Table2[[#This Row],[GameTime]])</f>
        <v>6</v>
      </c>
      <c r="S2058">
        <f>SUMIFS(Table2[number],Table2[Event],"Goal",Table2[H/U],"AWAY",Table2[GameID],Table2[[#This Row],[GameID]],Table2[GameTime],"&lt;="&amp;Table2[[#This Row],[GameTime]])</f>
        <v>3</v>
      </c>
      <c r="T2058" t="str">
        <f>IF(Table2[[#This Row],[Event]]="Goal",Table2[[#This Row],[Hscore]]&amp;"-"&amp;Table2[[#This Row],[Uscore]],"")</f>
        <v/>
      </c>
      <c r="U2058">
        <v>2686</v>
      </c>
      <c r="V2058" s="1">
        <f>Table2[[#This Row],[GameTime]]-(Table2[[#This Row],[period]]-1)*1200</f>
        <v>286</v>
      </c>
      <c r="W2058" s="1">
        <f>ROUNDDOWN(Table2[[#This Row],[Time]]/60,0)</f>
        <v>4</v>
      </c>
      <c r="X2058" s="1">
        <f>ROUNDDOWN((Table2[[#This Row],[Time]]/60-Table2[[#This Row],[Time2]])*60,0)</f>
        <v>46</v>
      </c>
      <c r="Y2058" s="1" t="str">
        <f>IF(Table2[[#This Row],[Time2]]&lt;10,0&amp;Table2[[#This Row],[Time2]],Table2[[#This Row],[Time2]])</f>
        <v>04</v>
      </c>
      <c r="Z2058" s="1">
        <f>IF(Table2[[#This Row],[Time3]]&lt;10,0&amp;Table2[[#This Row],[Time3]],Table2[[#This Row],[Time3]])</f>
        <v>46</v>
      </c>
      <c r="AA2058" s="2" t="str">
        <f>Table2[[#This Row],[Time4]]&amp;":"&amp;Table2[[#This Row],[Time5]]</f>
        <v>04:46</v>
      </c>
      <c r="AB2058" s="1" cm="1">
        <f t="array" ref="AB2058">IFERROR(IF(Table2[[#This Row],[code]]="","",_xlfn.IFS(AND(Table2[[#This Row],[code]]&lt;400,Table2[[#This Row],[code]]&lt;&gt;""),2,Table2[[#This Row],[code]]&gt;500,4)),"")</f>
        <v>2</v>
      </c>
      <c r="AC2058" s="1">
        <f>IF(Table2[[#This Row],[Event]]="Penalty",Table2[[#This Row],[number]],IF(Table2[[#This Row],[Event]]="Time-Out",401,""))</f>
        <v>201</v>
      </c>
      <c r="AD2058" s="1">
        <f>ROW(A2057)</f>
        <v>2057</v>
      </c>
      <c r="AE2058" s="1">
        <f>COUNTIFS(Table2[GameID],Table2[[#This Row],[GameID]],Table2[Column1],"&lt;="&amp;Table2[[#This Row],[Column1]])-1</f>
        <v>13</v>
      </c>
    </row>
    <row r="2059" spans="1:31" x14ac:dyDescent="0.45">
      <c r="A2059" t="s">
        <v>306</v>
      </c>
      <c r="B2059" t="str">
        <f>_xlfn.TEXTBEFORE(Table2[[#This Row],[Kamp]]," - ")</f>
        <v>Copenhagen FC</v>
      </c>
      <c r="C2059" t="str">
        <f>_xlfn.TEXTAFTER(Table2[[#This Row],[Kamp]],"- ")</f>
        <v>RungstedHørsholm</v>
      </c>
      <c r="D2059">
        <v>45031</v>
      </c>
      <c r="E2059">
        <v>69943</v>
      </c>
      <c r="F2059">
        <v>20222023</v>
      </c>
      <c r="G2059" t="s">
        <v>372</v>
      </c>
      <c r="H2059" t="s">
        <v>667</v>
      </c>
      <c r="I2059" t="s">
        <v>678</v>
      </c>
      <c r="J2059">
        <v>3</v>
      </c>
      <c r="K2059">
        <v>29513</v>
      </c>
      <c r="L2059">
        <v>1</v>
      </c>
      <c r="M2059" t="s">
        <v>630</v>
      </c>
      <c r="N2059" t="s">
        <v>253</v>
      </c>
      <c r="O2059" t="s">
        <v>634</v>
      </c>
      <c r="P2059">
        <v>69</v>
      </c>
      <c r="Q2059" t="s">
        <v>634</v>
      </c>
      <c r="R2059">
        <f>SUMIFS(Table2[number],Table2[Event],"Goal",Table2[H/U],"HOME",Table2[GameID],Table2[[#This Row],[GameID]],Table2[GameTime],"&lt;="&amp;Table2[[#This Row],[GameTime]])</f>
        <v>7</v>
      </c>
      <c r="S2059">
        <f>SUMIFS(Table2[number],Table2[Event],"Goal",Table2[H/U],"AWAY",Table2[GameID],Table2[[#This Row],[GameID]],Table2[GameTime],"&lt;="&amp;Table2[[#This Row],[GameTime]])</f>
        <v>3</v>
      </c>
      <c r="T2059" t="str">
        <f>IF(Table2[[#This Row],[Event]]="Goal",Table2[[#This Row],[Hscore]]&amp;"-"&amp;Table2[[#This Row],[Uscore]],"")</f>
        <v>7-3</v>
      </c>
      <c r="U2059">
        <v>2744</v>
      </c>
      <c r="V2059" s="1">
        <f>Table2[[#This Row],[GameTime]]-(Table2[[#This Row],[period]]-1)*1200</f>
        <v>344</v>
      </c>
      <c r="W2059" s="1">
        <f>ROUNDDOWN(Table2[[#This Row],[Time]]/60,0)</f>
        <v>5</v>
      </c>
      <c r="X2059" s="1">
        <f>ROUNDDOWN((Table2[[#This Row],[Time]]/60-Table2[[#This Row],[Time2]])*60,0)</f>
        <v>44</v>
      </c>
      <c r="Y2059" s="1" t="str">
        <f>IF(Table2[[#This Row],[Time2]]&lt;10,0&amp;Table2[[#This Row],[Time2]],Table2[[#This Row],[Time2]])</f>
        <v>05</v>
      </c>
      <c r="Z2059" s="1">
        <f>IF(Table2[[#This Row],[Time3]]&lt;10,0&amp;Table2[[#This Row],[Time3]],Table2[[#This Row],[Time3]])</f>
        <v>44</v>
      </c>
      <c r="AA2059" s="2" t="str">
        <f>Table2[[#This Row],[Time4]]&amp;":"&amp;Table2[[#This Row],[Time5]]</f>
        <v>05:44</v>
      </c>
      <c r="AB2059" s="1" t="str" cm="1">
        <f t="array" ref="AB2059">IFERROR(IF(Table2[[#This Row],[code]]="","",_xlfn.IFS(AND(Table2[[#This Row],[code]]&lt;400,Table2[[#This Row],[code]]&lt;&gt;""),2,Table2[[#This Row],[code]]&gt;500,4)),"")</f>
        <v/>
      </c>
      <c r="AC2059" s="1" t="str">
        <f>IF(Table2[[#This Row],[Event]]="Penalty",Table2[[#This Row],[number]],IF(Table2[[#This Row],[Event]]="Time-Out",401,""))</f>
        <v/>
      </c>
      <c r="AD2059" s="1">
        <f>ROW(A2058)</f>
        <v>2058</v>
      </c>
      <c r="AE2059" s="1">
        <f>COUNTIFS(Table2[GameID],Table2[[#This Row],[GameID]],Table2[Column1],"&lt;="&amp;Table2[[#This Row],[Column1]])-1</f>
        <v>14</v>
      </c>
    </row>
    <row r="2060" spans="1:31" x14ac:dyDescent="0.45">
      <c r="A2060" t="s">
        <v>306</v>
      </c>
      <c r="B2060" t="str">
        <f>_xlfn.TEXTBEFORE(Table2[[#This Row],[Kamp]]," - ")</f>
        <v>Copenhagen FC</v>
      </c>
      <c r="C2060" t="str">
        <f>_xlfn.TEXTAFTER(Table2[[#This Row],[Kamp]],"- ")</f>
        <v>RungstedHørsholm</v>
      </c>
      <c r="D2060">
        <v>45031</v>
      </c>
      <c r="E2060">
        <v>69943</v>
      </c>
      <c r="F2060">
        <v>20222023</v>
      </c>
      <c r="G2060" t="s">
        <v>372</v>
      </c>
      <c r="H2060" t="s">
        <v>662</v>
      </c>
      <c r="I2060" t="s">
        <v>677</v>
      </c>
      <c r="J2060">
        <v>3</v>
      </c>
      <c r="K2060">
        <v>29508</v>
      </c>
      <c r="L2060">
        <v>1</v>
      </c>
      <c r="M2060" t="s">
        <v>630</v>
      </c>
      <c r="N2060" t="s">
        <v>402</v>
      </c>
      <c r="O2060" t="s">
        <v>91</v>
      </c>
      <c r="P2060">
        <v>84</v>
      </c>
      <c r="Q2060">
        <v>11</v>
      </c>
      <c r="R2060">
        <f>SUMIFS(Table2[number],Table2[Event],"Goal",Table2[H/U],"HOME",Table2[GameID],Table2[[#This Row],[GameID]],Table2[GameTime],"&lt;="&amp;Table2[[#This Row],[GameTime]])</f>
        <v>7</v>
      </c>
      <c r="S2060">
        <f>SUMIFS(Table2[number],Table2[Event],"Goal",Table2[H/U],"AWAY",Table2[GameID],Table2[[#This Row],[GameID]],Table2[GameTime],"&lt;="&amp;Table2[[#This Row],[GameTime]])</f>
        <v>4</v>
      </c>
      <c r="T2060" t="str">
        <f>IF(Table2[[#This Row],[Event]]="Goal",Table2[[#This Row],[Hscore]]&amp;"-"&amp;Table2[[#This Row],[Uscore]],"")</f>
        <v>7-4</v>
      </c>
      <c r="U2060">
        <v>2851</v>
      </c>
      <c r="V2060" s="1">
        <f>Table2[[#This Row],[GameTime]]-(Table2[[#This Row],[period]]-1)*1200</f>
        <v>451</v>
      </c>
      <c r="W2060" s="1">
        <f>ROUNDDOWN(Table2[[#This Row],[Time]]/60,0)</f>
        <v>7</v>
      </c>
      <c r="X2060" s="1">
        <f>ROUNDDOWN((Table2[[#This Row],[Time]]/60-Table2[[#This Row],[Time2]])*60,0)</f>
        <v>31</v>
      </c>
      <c r="Y2060" s="1" t="str">
        <f>IF(Table2[[#This Row],[Time2]]&lt;10,0&amp;Table2[[#This Row],[Time2]],Table2[[#This Row],[Time2]])</f>
        <v>07</v>
      </c>
      <c r="Z2060" s="1">
        <f>IF(Table2[[#This Row],[Time3]]&lt;10,0&amp;Table2[[#This Row],[Time3]],Table2[[#This Row],[Time3]])</f>
        <v>31</v>
      </c>
      <c r="AA2060" s="2" t="str">
        <f>Table2[[#This Row],[Time4]]&amp;":"&amp;Table2[[#This Row],[Time5]]</f>
        <v>07:31</v>
      </c>
      <c r="AB2060" s="1" t="str" cm="1">
        <f t="array" ref="AB2060">IFERROR(IF(Table2[[#This Row],[code]]="","",_xlfn.IFS(AND(Table2[[#This Row],[code]]&lt;400,Table2[[#This Row],[code]]&lt;&gt;""),2,Table2[[#This Row],[code]]&gt;500,4)),"")</f>
        <v/>
      </c>
      <c r="AC2060" s="1" t="str">
        <f>IF(Table2[[#This Row],[Event]]="Penalty",Table2[[#This Row],[number]],IF(Table2[[#This Row],[Event]]="Time-Out",401,""))</f>
        <v/>
      </c>
      <c r="AD2060" s="1">
        <f>ROW(A2059)</f>
        <v>2059</v>
      </c>
      <c r="AE2060" s="1">
        <f>COUNTIFS(Table2[GameID],Table2[[#This Row],[GameID]],Table2[Column1],"&lt;="&amp;Table2[[#This Row],[Column1]])-1</f>
        <v>15</v>
      </c>
    </row>
    <row r="2061" spans="1:31" x14ac:dyDescent="0.45">
      <c r="A2061" t="s">
        <v>306</v>
      </c>
      <c r="B2061" t="str">
        <f>_xlfn.TEXTBEFORE(Table2[[#This Row],[Kamp]]," - ")</f>
        <v>Copenhagen FC</v>
      </c>
      <c r="C2061" t="str">
        <f>_xlfn.TEXTAFTER(Table2[[#This Row],[Kamp]],"- ")</f>
        <v>RungstedHørsholm</v>
      </c>
      <c r="D2061">
        <v>45031</v>
      </c>
      <c r="E2061">
        <v>69943</v>
      </c>
      <c r="F2061">
        <v>20222023</v>
      </c>
      <c r="G2061" t="s">
        <v>372</v>
      </c>
      <c r="H2061" t="s">
        <v>662</v>
      </c>
      <c r="I2061" t="s">
        <v>677</v>
      </c>
      <c r="J2061">
        <v>3</v>
      </c>
      <c r="K2061">
        <v>29508</v>
      </c>
      <c r="L2061">
        <v>0</v>
      </c>
      <c r="M2061" t="s">
        <v>633</v>
      </c>
      <c r="N2061" t="s">
        <v>634</v>
      </c>
      <c r="O2061" t="s">
        <v>634</v>
      </c>
      <c r="P2061" t="s">
        <v>634</v>
      </c>
      <c r="Q2061" t="s">
        <v>634</v>
      </c>
      <c r="R2061">
        <f>SUMIFS(Table2[number],Table2[Event],"Goal",Table2[H/U],"HOME",Table2[GameID],Table2[[#This Row],[GameID]],Table2[GameTime],"&lt;="&amp;Table2[[#This Row],[GameTime]])</f>
        <v>7</v>
      </c>
      <c r="S2061">
        <f>SUMIFS(Table2[number],Table2[Event],"Goal",Table2[H/U],"AWAY",Table2[GameID],Table2[[#This Row],[GameID]],Table2[GameTime],"&lt;="&amp;Table2[[#This Row],[GameTime]])</f>
        <v>4</v>
      </c>
      <c r="T2061" t="str">
        <f>IF(Table2[[#This Row],[Event]]="Goal",Table2[[#This Row],[Hscore]]&amp;"-"&amp;Table2[[#This Row],[Uscore]],"")</f>
        <v/>
      </c>
      <c r="U2061">
        <v>2975</v>
      </c>
      <c r="V2061" s="1">
        <f>Table2[[#This Row],[GameTime]]-(Table2[[#This Row],[period]]-1)*1200</f>
        <v>575</v>
      </c>
      <c r="W2061" s="1">
        <f>ROUNDDOWN(Table2[[#This Row],[Time]]/60,0)</f>
        <v>9</v>
      </c>
      <c r="X2061" s="1">
        <f>ROUNDDOWN((Table2[[#This Row],[Time]]/60-Table2[[#This Row],[Time2]])*60,0)</f>
        <v>35</v>
      </c>
      <c r="Y2061" s="1" t="str">
        <f>IF(Table2[[#This Row],[Time2]]&lt;10,0&amp;Table2[[#This Row],[Time2]],Table2[[#This Row],[Time2]])</f>
        <v>09</v>
      </c>
      <c r="Z2061" s="1">
        <f>IF(Table2[[#This Row],[Time3]]&lt;10,0&amp;Table2[[#This Row],[Time3]],Table2[[#This Row],[Time3]])</f>
        <v>35</v>
      </c>
      <c r="AA2061" s="2" t="str">
        <f>Table2[[#This Row],[Time4]]&amp;":"&amp;Table2[[#This Row],[Time5]]</f>
        <v>09:35</v>
      </c>
      <c r="AB2061" s="1" t="str" cm="1">
        <f t="array" ref="AB2061">IFERROR(IF(Table2[[#This Row],[code]]="","",_xlfn.IFS(AND(Table2[[#This Row],[code]]&lt;400,Table2[[#This Row],[code]]&lt;&gt;""),2,Table2[[#This Row],[code]]&gt;500,4)),"")</f>
        <v/>
      </c>
      <c r="AC2061" s="1">
        <f>IF(Table2[[#This Row],[Event]]="Penalty",Table2[[#This Row],[number]],IF(Table2[[#This Row],[Event]]="Time-Out",401,""))</f>
        <v>401</v>
      </c>
      <c r="AD2061" s="1">
        <f>ROW(A2060)</f>
        <v>2060</v>
      </c>
      <c r="AE2061" s="1">
        <f>COUNTIFS(Table2[GameID],Table2[[#This Row],[GameID]],Table2[Column1],"&lt;="&amp;Table2[[#This Row],[Column1]])-1</f>
        <v>16</v>
      </c>
    </row>
    <row r="2062" spans="1:31" x14ac:dyDescent="0.45">
      <c r="A2062" t="s">
        <v>306</v>
      </c>
      <c r="B2062" t="str">
        <f>_xlfn.TEXTBEFORE(Table2[[#This Row],[Kamp]]," - ")</f>
        <v>Copenhagen FC</v>
      </c>
      <c r="C2062" t="str">
        <f>_xlfn.TEXTAFTER(Table2[[#This Row],[Kamp]],"- ")</f>
        <v>RungstedHørsholm</v>
      </c>
      <c r="D2062">
        <v>45031</v>
      </c>
      <c r="E2062">
        <v>69943</v>
      </c>
      <c r="F2062">
        <v>20222023</v>
      </c>
      <c r="G2062" t="s">
        <v>372</v>
      </c>
      <c r="H2062" t="s">
        <v>667</v>
      </c>
      <c r="I2062" t="s">
        <v>678</v>
      </c>
      <c r="J2062">
        <v>3</v>
      </c>
      <c r="K2062">
        <v>29513</v>
      </c>
      <c r="L2062">
        <v>1</v>
      </c>
      <c r="M2062" t="s">
        <v>630</v>
      </c>
      <c r="N2062" t="s">
        <v>248</v>
      </c>
      <c r="O2062" t="s">
        <v>634</v>
      </c>
      <c r="P2062">
        <v>31</v>
      </c>
      <c r="Q2062" t="s">
        <v>634</v>
      </c>
      <c r="R2062">
        <f>SUMIFS(Table2[number],Table2[Event],"Goal",Table2[H/U],"HOME",Table2[GameID],Table2[[#This Row],[GameID]],Table2[GameTime],"&lt;="&amp;Table2[[#This Row],[GameTime]])</f>
        <v>8</v>
      </c>
      <c r="S2062">
        <f>SUMIFS(Table2[number],Table2[Event],"Goal",Table2[H/U],"AWAY",Table2[GameID],Table2[[#This Row],[GameID]],Table2[GameTime],"&lt;="&amp;Table2[[#This Row],[GameTime]])</f>
        <v>4</v>
      </c>
      <c r="T2062" t="str">
        <f>IF(Table2[[#This Row],[Event]]="Goal",Table2[[#This Row],[Hscore]]&amp;"-"&amp;Table2[[#This Row],[Uscore]],"")</f>
        <v>8-4</v>
      </c>
      <c r="U2062">
        <v>3033</v>
      </c>
      <c r="V2062" s="1">
        <f>Table2[[#This Row],[GameTime]]-(Table2[[#This Row],[period]]-1)*1200</f>
        <v>633</v>
      </c>
      <c r="W2062" s="1">
        <f>ROUNDDOWN(Table2[[#This Row],[Time]]/60,0)</f>
        <v>10</v>
      </c>
      <c r="X2062" s="1">
        <f>ROUNDDOWN((Table2[[#This Row],[Time]]/60-Table2[[#This Row],[Time2]])*60,0)</f>
        <v>33</v>
      </c>
      <c r="Y2062" s="1">
        <f>IF(Table2[[#This Row],[Time2]]&lt;10,0&amp;Table2[[#This Row],[Time2]],Table2[[#This Row],[Time2]])</f>
        <v>10</v>
      </c>
      <c r="Z2062" s="1">
        <f>IF(Table2[[#This Row],[Time3]]&lt;10,0&amp;Table2[[#This Row],[Time3]],Table2[[#This Row],[Time3]])</f>
        <v>33</v>
      </c>
      <c r="AA2062" s="2" t="str">
        <f>Table2[[#This Row],[Time4]]&amp;":"&amp;Table2[[#This Row],[Time5]]</f>
        <v>10:33</v>
      </c>
      <c r="AB2062" s="1" t="str" cm="1">
        <f t="array" ref="AB2062">IFERROR(IF(Table2[[#This Row],[code]]="","",_xlfn.IFS(AND(Table2[[#This Row],[code]]&lt;400,Table2[[#This Row],[code]]&lt;&gt;""),2,Table2[[#This Row],[code]]&gt;500,4)),"")</f>
        <v/>
      </c>
      <c r="AC2062" s="1" t="str">
        <f>IF(Table2[[#This Row],[Event]]="Penalty",Table2[[#This Row],[number]],IF(Table2[[#This Row],[Event]]="Time-Out",401,""))</f>
        <v/>
      </c>
      <c r="AD2062" s="1">
        <f>ROW(A2061)</f>
        <v>2061</v>
      </c>
      <c r="AE2062" s="1">
        <f>COUNTIFS(Table2[GameID],Table2[[#This Row],[GameID]],Table2[Column1],"&lt;="&amp;Table2[[#This Row],[Column1]])-1</f>
        <v>17</v>
      </c>
    </row>
    <row r="2063" spans="1:31" x14ac:dyDescent="0.45">
      <c r="A2063" t="s">
        <v>458</v>
      </c>
      <c r="B2063" t="str">
        <f>_xlfn.TEXTBEFORE(Table2[[#This Row],[Kamp]]," - ")</f>
        <v>Copenhagen FC</v>
      </c>
      <c r="C2063" t="str">
        <f>_xlfn.TEXTAFTER(Table2[[#This Row],[Kamp]],"- ")</f>
        <v>ÅFK</v>
      </c>
      <c r="D2063">
        <v>45024</v>
      </c>
      <c r="E2063">
        <v>69945</v>
      </c>
      <c r="F2063">
        <v>20222023</v>
      </c>
      <c r="G2063" t="s">
        <v>372</v>
      </c>
      <c r="H2063" t="s">
        <v>667</v>
      </c>
      <c r="I2063" t="s">
        <v>678</v>
      </c>
      <c r="J2063">
        <v>1</v>
      </c>
      <c r="K2063">
        <v>29513</v>
      </c>
      <c r="L2063">
        <v>1</v>
      </c>
      <c r="M2063" t="s">
        <v>630</v>
      </c>
      <c r="N2063" t="s">
        <v>276</v>
      </c>
      <c r="O2063" t="s">
        <v>254</v>
      </c>
      <c r="P2063">
        <v>9</v>
      </c>
      <c r="Q2063">
        <v>77</v>
      </c>
      <c r="R2063">
        <f>SUMIFS(Table2[number],Table2[Event],"Goal",Table2[H/U],"HOME",Table2[GameID],Table2[[#This Row],[GameID]],Table2[GameTime],"&lt;="&amp;Table2[[#This Row],[GameTime]])</f>
        <v>1</v>
      </c>
      <c r="S2063">
        <f>SUMIFS(Table2[number],Table2[Event],"Goal",Table2[H/U],"AWAY",Table2[GameID],Table2[[#This Row],[GameID]],Table2[GameTime],"&lt;="&amp;Table2[[#This Row],[GameTime]])</f>
        <v>0</v>
      </c>
      <c r="T2063" t="str">
        <f>IF(Table2[[#This Row],[Event]]="Goal",Table2[[#This Row],[Hscore]]&amp;"-"&amp;Table2[[#This Row],[Uscore]],"")</f>
        <v>1-0</v>
      </c>
      <c r="U2063">
        <v>408</v>
      </c>
      <c r="V2063" s="1">
        <f>Table2[[#This Row],[GameTime]]-(Table2[[#This Row],[period]]-1)*1200</f>
        <v>408</v>
      </c>
      <c r="W2063" s="1">
        <f>ROUNDDOWN(Table2[[#This Row],[Time]]/60,0)</f>
        <v>6</v>
      </c>
      <c r="X2063" s="1">
        <f>ROUNDDOWN((Table2[[#This Row],[Time]]/60-Table2[[#This Row],[Time2]])*60,0)</f>
        <v>48</v>
      </c>
      <c r="Y2063" s="1" t="str">
        <f>IF(Table2[[#This Row],[Time2]]&lt;10,0&amp;Table2[[#This Row],[Time2]],Table2[[#This Row],[Time2]])</f>
        <v>06</v>
      </c>
      <c r="Z2063" s="1">
        <f>IF(Table2[[#This Row],[Time3]]&lt;10,0&amp;Table2[[#This Row],[Time3]],Table2[[#This Row],[Time3]])</f>
        <v>48</v>
      </c>
      <c r="AA2063" s="2" t="str">
        <f>Table2[[#This Row],[Time4]]&amp;":"&amp;Table2[[#This Row],[Time5]]</f>
        <v>06:48</v>
      </c>
      <c r="AB2063" s="1" t="str" cm="1">
        <f t="array" ref="AB2063">IFERROR(IF(Table2[[#This Row],[code]]="","",_xlfn.IFS(AND(Table2[[#This Row],[code]]&lt;400,Table2[[#This Row],[code]]&lt;&gt;""),2,Table2[[#This Row],[code]]&gt;500,4)),"")</f>
        <v/>
      </c>
      <c r="AC2063" s="1" t="str">
        <f>IF(Table2[[#This Row],[Event]]="Penalty",Table2[[#This Row],[number]],IF(Table2[[#This Row],[Event]]="Time-Out",401,""))</f>
        <v/>
      </c>
      <c r="AD2063" s="1">
        <f>ROW(A2062)</f>
        <v>2062</v>
      </c>
      <c r="AE2063" s="1">
        <f>COUNTIFS(Table2[GameID],Table2[[#This Row],[GameID]],Table2[Column1],"&lt;="&amp;Table2[[#This Row],[Column1]])-1</f>
        <v>0</v>
      </c>
    </row>
    <row r="2064" spans="1:31" x14ac:dyDescent="0.45">
      <c r="A2064" t="s">
        <v>458</v>
      </c>
      <c r="B2064" t="str">
        <f>_xlfn.TEXTBEFORE(Table2[[#This Row],[Kamp]]," - ")</f>
        <v>Copenhagen FC</v>
      </c>
      <c r="C2064" t="str">
        <f>_xlfn.TEXTAFTER(Table2[[#This Row],[Kamp]],"- ")</f>
        <v>ÅFK</v>
      </c>
      <c r="D2064">
        <v>45024</v>
      </c>
      <c r="E2064">
        <v>69945</v>
      </c>
      <c r="F2064">
        <v>20222023</v>
      </c>
      <c r="G2064" t="s">
        <v>372</v>
      </c>
      <c r="H2064" t="s">
        <v>667</v>
      </c>
      <c r="I2064" t="s">
        <v>678</v>
      </c>
      <c r="J2064">
        <v>1</v>
      </c>
      <c r="K2064">
        <v>29513</v>
      </c>
      <c r="L2064">
        <v>1</v>
      </c>
      <c r="M2064" t="s">
        <v>630</v>
      </c>
      <c r="N2064" t="s">
        <v>398</v>
      </c>
      <c r="O2064" t="s">
        <v>254</v>
      </c>
      <c r="P2064">
        <v>5</v>
      </c>
      <c r="Q2064">
        <v>77</v>
      </c>
      <c r="R2064">
        <f>SUMIFS(Table2[number],Table2[Event],"Goal",Table2[H/U],"HOME",Table2[GameID],Table2[[#This Row],[GameID]],Table2[GameTime],"&lt;="&amp;Table2[[#This Row],[GameTime]])</f>
        <v>2</v>
      </c>
      <c r="S2064">
        <f>SUMIFS(Table2[number],Table2[Event],"Goal",Table2[H/U],"AWAY",Table2[GameID],Table2[[#This Row],[GameID]],Table2[GameTime],"&lt;="&amp;Table2[[#This Row],[GameTime]])</f>
        <v>0</v>
      </c>
      <c r="T2064" t="str">
        <f>IF(Table2[[#This Row],[Event]]="Goal",Table2[[#This Row],[Hscore]]&amp;"-"&amp;Table2[[#This Row],[Uscore]],"")</f>
        <v>2-0</v>
      </c>
      <c r="U2064">
        <v>628</v>
      </c>
      <c r="V2064" s="1">
        <f>Table2[[#This Row],[GameTime]]-(Table2[[#This Row],[period]]-1)*1200</f>
        <v>628</v>
      </c>
      <c r="W2064" s="1">
        <f>ROUNDDOWN(Table2[[#This Row],[Time]]/60,0)</f>
        <v>10</v>
      </c>
      <c r="X2064" s="1">
        <f>ROUNDDOWN((Table2[[#This Row],[Time]]/60-Table2[[#This Row],[Time2]])*60,0)</f>
        <v>28</v>
      </c>
      <c r="Y2064" s="1">
        <f>IF(Table2[[#This Row],[Time2]]&lt;10,0&amp;Table2[[#This Row],[Time2]],Table2[[#This Row],[Time2]])</f>
        <v>10</v>
      </c>
      <c r="Z2064" s="1">
        <f>IF(Table2[[#This Row],[Time3]]&lt;10,0&amp;Table2[[#This Row],[Time3]],Table2[[#This Row],[Time3]])</f>
        <v>28</v>
      </c>
      <c r="AA2064" s="2" t="str">
        <f>Table2[[#This Row],[Time4]]&amp;":"&amp;Table2[[#This Row],[Time5]]</f>
        <v>10:28</v>
      </c>
      <c r="AB2064" s="1" t="str" cm="1">
        <f t="array" ref="AB2064">IFERROR(IF(Table2[[#This Row],[code]]="","",_xlfn.IFS(AND(Table2[[#This Row],[code]]&lt;400,Table2[[#This Row],[code]]&lt;&gt;""),2,Table2[[#This Row],[code]]&gt;500,4)),"")</f>
        <v/>
      </c>
      <c r="AC2064" s="1" t="str">
        <f>IF(Table2[[#This Row],[Event]]="Penalty",Table2[[#This Row],[number]],IF(Table2[[#This Row],[Event]]="Time-Out",401,""))</f>
        <v/>
      </c>
      <c r="AD2064" s="1">
        <f>ROW(A2063)</f>
        <v>2063</v>
      </c>
      <c r="AE2064" s="1">
        <f>COUNTIFS(Table2[GameID],Table2[[#This Row],[GameID]],Table2[Column1],"&lt;="&amp;Table2[[#This Row],[Column1]])-1</f>
        <v>1</v>
      </c>
    </row>
    <row r="2065" spans="1:31" x14ac:dyDescent="0.45">
      <c r="A2065" t="s">
        <v>458</v>
      </c>
      <c r="B2065" t="str">
        <f>_xlfn.TEXTBEFORE(Table2[[#This Row],[Kamp]]," - ")</f>
        <v>Copenhagen FC</v>
      </c>
      <c r="C2065" t="str">
        <f>_xlfn.TEXTAFTER(Table2[[#This Row],[Kamp]],"- ")</f>
        <v>ÅFK</v>
      </c>
      <c r="D2065">
        <v>45024</v>
      </c>
      <c r="E2065">
        <v>69945</v>
      </c>
      <c r="F2065">
        <v>20222023</v>
      </c>
      <c r="G2065" t="s">
        <v>372</v>
      </c>
      <c r="H2065" t="s">
        <v>667</v>
      </c>
      <c r="I2065" t="s">
        <v>678</v>
      </c>
      <c r="J2065">
        <v>1</v>
      </c>
      <c r="K2065">
        <v>29513</v>
      </c>
      <c r="L2065">
        <v>1</v>
      </c>
      <c r="M2065" t="s">
        <v>630</v>
      </c>
      <c r="N2065" t="s">
        <v>245</v>
      </c>
      <c r="O2065" t="s">
        <v>276</v>
      </c>
      <c r="P2065">
        <v>22</v>
      </c>
      <c r="Q2065">
        <v>9</v>
      </c>
      <c r="R2065">
        <f>SUMIFS(Table2[number],Table2[Event],"Goal",Table2[H/U],"HOME",Table2[GameID],Table2[[#This Row],[GameID]],Table2[GameTime],"&lt;="&amp;Table2[[#This Row],[GameTime]])</f>
        <v>3</v>
      </c>
      <c r="S2065">
        <f>SUMIFS(Table2[number],Table2[Event],"Goal",Table2[H/U],"AWAY",Table2[GameID],Table2[[#This Row],[GameID]],Table2[GameTime],"&lt;="&amp;Table2[[#This Row],[GameTime]])</f>
        <v>0</v>
      </c>
      <c r="T2065" t="str">
        <f>IF(Table2[[#This Row],[Event]]="Goal",Table2[[#This Row],[Hscore]]&amp;"-"&amp;Table2[[#This Row],[Uscore]],"")</f>
        <v>3-0</v>
      </c>
      <c r="U2065">
        <v>782</v>
      </c>
      <c r="V2065" s="1">
        <f>Table2[[#This Row],[GameTime]]-(Table2[[#This Row],[period]]-1)*1200</f>
        <v>782</v>
      </c>
      <c r="W2065" s="1">
        <f>ROUNDDOWN(Table2[[#This Row],[Time]]/60,0)</f>
        <v>13</v>
      </c>
      <c r="X2065" s="1">
        <f>ROUNDDOWN((Table2[[#This Row],[Time]]/60-Table2[[#This Row],[Time2]])*60,0)</f>
        <v>1</v>
      </c>
      <c r="Y2065" s="1">
        <f>IF(Table2[[#This Row],[Time2]]&lt;10,0&amp;Table2[[#This Row],[Time2]],Table2[[#This Row],[Time2]])</f>
        <v>13</v>
      </c>
      <c r="Z2065" s="1" t="str">
        <f>IF(Table2[[#This Row],[Time3]]&lt;10,0&amp;Table2[[#This Row],[Time3]],Table2[[#This Row],[Time3]])</f>
        <v>01</v>
      </c>
      <c r="AA2065" s="2" t="str">
        <f>Table2[[#This Row],[Time4]]&amp;":"&amp;Table2[[#This Row],[Time5]]</f>
        <v>13:01</v>
      </c>
      <c r="AB2065" s="1" t="str" cm="1">
        <f t="array" ref="AB2065">IFERROR(IF(Table2[[#This Row],[code]]="","",_xlfn.IFS(AND(Table2[[#This Row],[code]]&lt;400,Table2[[#This Row],[code]]&lt;&gt;""),2,Table2[[#This Row],[code]]&gt;500,4)),"")</f>
        <v/>
      </c>
      <c r="AC2065" s="1" t="str">
        <f>IF(Table2[[#This Row],[Event]]="Penalty",Table2[[#This Row],[number]],IF(Table2[[#This Row],[Event]]="Time-Out",401,""))</f>
        <v/>
      </c>
      <c r="AD2065" s="1">
        <f>ROW(A2064)</f>
        <v>2064</v>
      </c>
      <c r="AE2065" s="1">
        <f>COUNTIFS(Table2[GameID],Table2[[#This Row],[GameID]],Table2[Column1],"&lt;="&amp;Table2[[#This Row],[Column1]])-1</f>
        <v>2</v>
      </c>
    </row>
    <row r="2066" spans="1:31" x14ac:dyDescent="0.45">
      <c r="A2066" t="s">
        <v>458</v>
      </c>
      <c r="B2066" t="str">
        <f>_xlfn.TEXTBEFORE(Table2[[#This Row],[Kamp]]," - ")</f>
        <v>Copenhagen FC</v>
      </c>
      <c r="C2066" t="str">
        <f>_xlfn.TEXTAFTER(Table2[[#This Row],[Kamp]],"- ")</f>
        <v>ÅFK</v>
      </c>
      <c r="D2066">
        <v>45024</v>
      </c>
      <c r="E2066">
        <v>69945</v>
      </c>
      <c r="F2066">
        <v>20222023</v>
      </c>
      <c r="G2066" t="s">
        <v>372</v>
      </c>
      <c r="H2066" t="s">
        <v>667</v>
      </c>
      <c r="I2066" t="s">
        <v>678</v>
      </c>
      <c r="J2066">
        <v>1</v>
      </c>
      <c r="K2066">
        <v>29513</v>
      </c>
      <c r="L2066">
        <v>1</v>
      </c>
      <c r="M2066" t="s">
        <v>630</v>
      </c>
      <c r="N2066" t="s">
        <v>253</v>
      </c>
      <c r="O2066" t="s">
        <v>252</v>
      </c>
      <c r="P2066">
        <v>69</v>
      </c>
      <c r="Q2066">
        <v>63</v>
      </c>
      <c r="R2066">
        <f>SUMIFS(Table2[number],Table2[Event],"Goal",Table2[H/U],"HOME",Table2[GameID],Table2[[#This Row],[GameID]],Table2[GameTime],"&lt;="&amp;Table2[[#This Row],[GameTime]])</f>
        <v>4</v>
      </c>
      <c r="S2066">
        <f>SUMIFS(Table2[number],Table2[Event],"Goal",Table2[H/U],"AWAY",Table2[GameID],Table2[[#This Row],[GameID]],Table2[GameTime],"&lt;="&amp;Table2[[#This Row],[GameTime]])</f>
        <v>0</v>
      </c>
      <c r="T2066" t="str">
        <f>IF(Table2[[#This Row],[Event]]="Goal",Table2[[#This Row],[Hscore]]&amp;"-"&amp;Table2[[#This Row],[Uscore]],"")</f>
        <v>4-0</v>
      </c>
      <c r="U2066">
        <v>1004</v>
      </c>
      <c r="V2066" s="1">
        <f>Table2[[#This Row],[GameTime]]-(Table2[[#This Row],[period]]-1)*1200</f>
        <v>1004</v>
      </c>
      <c r="W2066" s="1">
        <f>ROUNDDOWN(Table2[[#This Row],[Time]]/60,0)</f>
        <v>16</v>
      </c>
      <c r="X2066" s="1">
        <f>ROUNDDOWN((Table2[[#This Row],[Time]]/60-Table2[[#This Row],[Time2]])*60,0)</f>
        <v>44</v>
      </c>
      <c r="Y2066" s="1">
        <f>IF(Table2[[#This Row],[Time2]]&lt;10,0&amp;Table2[[#This Row],[Time2]],Table2[[#This Row],[Time2]])</f>
        <v>16</v>
      </c>
      <c r="Z2066" s="1">
        <f>IF(Table2[[#This Row],[Time3]]&lt;10,0&amp;Table2[[#This Row],[Time3]],Table2[[#This Row],[Time3]])</f>
        <v>44</v>
      </c>
      <c r="AA2066" s="2" t="str">
        <f>Table2[[#This Row],[Time4]]&amp;":"&amp;Table2[[#This Row],[Time5]]</f>
        <v>16:44</v>
      </c>
      <c r="AB2066" s="1" t="str" cm="1">
        <f t="array" ref="AB2066">IFERROR(IF(Table2[[#This Row],[code]]="","",_xlfn.IFS(AND(Table2[[#This Row],[code]]&lt;400,Table2[[#This Row],[code]]&lt;&gt;""),2,Table2[[#This Row],[code]]&gt;500,4)),"")</f>
        <v/>
      </c>
      <c r="AC2066" s="1" t="str">
        <f>IF(Table2[[#This Row],[Event]]="Penalty",Table2[[#This Row],[number]],IF(Table2[[#This Row],[Event]]="Time-Out",401,""))</f>
        <v/>
      </c>
      <c r="AD2066" s="1">
        <f>ROW(A2065)</f>
        <v>2065</v>
      </c>
      <c r="AE2066" s="1">
        <f>COUNTIFS(Table2[GameID],Table2[[#This Row],[GameID]],Table2[Column1],"&lt;="&amp;Table2[[#This Row],[Column1]])-1</f>
        <v>3</v>
      </c>
    </row>
    <row r="2067" spans="1:31" x14ac:dyDescent="0.45">
      <c r="A2067" t="s">
        <v>458</v>
      </c>
      <c r="B2067" t="str">
        <f>_xlfn.TEXTBEFORE(Table2[[#This Row],[Kamp]]," - ")</f>
        <v>Copenhagen FC</v>
      </c>
      <c r="C2067" t="str">
        <f>_xlfn.TEXTAFTER(Table2[[#This Row],[Kamp]],"- ")</f>
        <v>ÅFK</v>
      </c>
      <c r="D2067">
        <v>45024</v>
      </c>
      <c r="E2067">
        <v>69945</v>
      </c>
      <c r="F2067">
        <v>20222023</v>
      </c>
      <c r="G2067" t="s">
        <v>372</v>
      </c>
      <c r="H2067" t="s">
        <v>667</v>
      </c>
      <c r="I2067" t="s">
        <v>678</v>
      </c>
      <c r="J2067">
        <v>1</v>
      </c>
      <c r="K2067">
        <v>29513</v>
      </c>
      <c r="L2067">
        <v>207</v>
      </c>
      <c r="M2067" t="s">
        <v>631</v>
      </c>
      <c r="N2067" t="s">
        <v>247</v>
      </c>
      <c r="O2067" t="s">
        <v>634</v>
      </c>
      <c r="P2067">
        <v>27</v>
      </c>
      <c r="Q2067" t="s">
        <v>634</v>
      </c>
      <c r="R2067">
        <f>SUMIFS(Table2[number],Table2[Event],"Goal",Table2[H/U],"HOME",Table2[GameID],Table2[[#This Row],[GameID]],Table2[GameTime],"&lt;="&amp;Table2[[#This Row],[GameTime]])</f>
        <v>4</v>
      </c>
      <c r="S2067">
        <f>SUMIFS(Table2[number],Table2[Event],"Goal",Table2[H/U],"AWAY",Table2[GameID],Table2[[#This Row],[GameID]],Table2[GameTime],"&lt;="&amp;Table2[[#This Row],[GameTime]])</f>
        <v>0</v>
      </c>
      <c r="T2067" t="str">
        <f>IF(Table2[[#This Row],[Event]]="Goal",Table2[[#This Row],[Hscore]]&amp;"-"&amp;Table2[[#This Row],[Uscore]],"")</f>
        <v/>
      </c>
      <c r="U2067">
        <v>1095</v>
      </c>
      <c r="V2067" s="1">
        <f>Table2[[#This Row],[GameTime]]-(Table2[[#This Row],[period]]-1)*1200</f>
        <v>1095</v>
      </c>
      <c r="W2067" s="1">
        <f>ROUNDDOWN(Table2[[#This Row],[Time]]/60,0)</f>
        <v>18</v>
      </c>
      <c r="X2067" s="1">
        <f>ROUNDDOWN((Table2[[#This Row],[Time]]/60-Table2[[#This Row],[Time2]])*60,0)</f>
        <v>15</v>
      </c>
      <c r="Y2067" s="1">
        <f>IF(Table2[[#This Row],[Time2]]&lt;10,0&amp;Table2[[#This Row],[Time2]],Table2[[#This Row],[Time2]])</f>
        <v>18</v>
      </c>
      <c r="Z2067" s="1">
        <f>IF(Table2[[#This Row],[Time3]]&lt;10,0&amp;Table2[[#This Row],[Time3]],Table2[[#This Row],[Time3]])</f>
        <v>15</v>
      </c>
      <c r="AA2067" s="2" t="str">
        <f>Table2[[#This Row],[Time4]]&amp;":"&amp;Table2[[#This Row],[Time5]]</f>
        <v>18:15</v>
      </c>
      <c r="AB2067" s="1" cm="1">
        <f t="array" ref="AB2067">IFERROR(IF(Table2[[#This Row],[code]]="","",_xlfn.IFS(AND(Table2[[#This Row],[code]]&lt;400,Table2[[#This Row],[code]]&lt;&gt;""),2,Table2[[#This Row],[code]]&gt;500,4)),"")</f>
        <v>2</v>
      </c>
      <c r="AC2067" s="1">
        <f>IF(Table2[[#This Row],[Event]]="Penalty",Table2[[#This Row],[number]],IF(Table2[[#This Row],[Event]]="Time-Out",401,""))</f>
        <v>207</v>
      </c>
      <c r="AD2067" s="1">
        <f>ROW(A2066)</f>
        <v>2066</v>
      </c>
      <c r="AE2067" s="1">
        <f>COUNTIFS(Table2[GameID],Table2[[#This Row],[GameID]],Table2[Column1],"&lt;="&amp;Table2[[#This Row],[Column1]])-1</f>
        <v>4</v>
      </c>
    </row>
    <row r="2068" spans="1:31" x14ac:dyDescent="0.45">
      <c r="A2068" t="s">
        <v>458</v>
      </c>
      <c r="B2068" t="str">
        <f>_xlfn.TEXTBEFORE(Table2[[#This Row],[Kamp]]," - ")</f>
        <v>Copenhagen FC</v>
      </c>
      <c r="C2068" t="str">
        <f>_xlfn.TEXTAFTER(Table2[[#This Row],[Kamp]],"- ")</f>
        <v>ÅFK</v>
      </c>
      <c r="D2068">
        <v>45024</v>
      </c>
      <c r="E2068">
        <v>69945</v>
      </c>
      <c r="F2068">
        <v>20222023</v>
      </c>
      <c r="G2068" t="s">
        <v>372</v>
      </c>
      <c r="H2068" t="s">
        <v>667</v>
      </c>
      <c r="I2068" t="s">
        <v>678</v>
      </c>
      <c r="J2068">
        <v>2</v>
      </c>
      <c r="K2068">
        <v>29513</v>
      </c>
      <c r="L2068">
        <v>1</v>
      </c>
      <c r="M2068" t="s">
        <v>630</v>
      </c>
      <c r="N2068" t="s">
        <v>252</v>
      </c>
      <c r="O2068" t="s">
        <v>634</v>
      </c>
      <c r="P2068">
        <v>63</v>
      </c>
      <c r="Q2068" t="s">
        <v>634</v>
      </c>
      <c r="R2068">
        <f>SUMIFS(Table2[number],Table2[Event],"Goal",Table2[H/U],"HOME",Table2[GameID],Table2[[#This Row],[GameID]],Table2[GameTime],"&lt;="&amp;Table2[[#This Row],[GameTime]])</f>
        <v>5</v>
      </c>
      <c r="S2068">
        <f>SUMIFS(Table2[number],Table2[Event],"Goal",Table2[H/U],"AWAY",Table2[GameID],Table2[[#This Row],[GameID]],Table2[GameTime],"&lt;="&amp;Table2[[#This Row],[GameTime]])</f>
        <v>0</v>
      </c>
      <c r="T2068" t="str">
        <f>IF(Table2[[#This Row],[Event]]="Goal",Table2[[#This Row],[Hscore]]&amp;"-"&amp;Table2[[#This Row],[Uscore]],"")</f>
        <v>5-0</v>
      </c>
      <c r="U2068">
        <v>1513</v>
      </c>
      <c r="V2068" s="1">
        <f>Table2[[#This Row],[GameTime]]-(Table2[[#This Row],[period]]-1)*1200</f>
        <v>313</v>
      </c>
      <c r="W2068" s="1">
        <f>ROUNDDOWN(Table2[[#This Row],[Time]]/60,0)</f>
        <v>5</v>
      </c>
      <c r="X2068" s="1">
        <f>ROUNDDOWN((Table2[[#This Row],[Time]]/60-Table2[[#This Row],[Time2]])*60,0)</f>
        <v>13</v>
      </c>
      <c r="Y2068" s="1" t="str">
        <f>IF(Table2[[#This Row],[Time2]]&lt;10,0&amp;Table2[[#This Row],[Time2]],Table2[[#This Row],[Time2]])</f>
        <v>05</v>
      </c>
      <c r="Z2068" s="1">
        <f>IF(Table2[[#This Row],[Time3]]&lt;10,0&amp;Table2[[#This Row],[Time3]],Table2[[#This Row],[Time3]])</f>
        <v>13</v>
      </c>
      <c r="AA2068" s="2" t="str">
        <f>Table2[[#This Row],[Time4]]&amp;":"&amp;Table2[[#This Row],[Time5]]</f>
        <v>05:13</v>
      </c>
      <c r="AB2068" s="1" t="str" cm="1">
        <f t="array" ref="AB2068">IFERROR(IF(Table2[[#This Row],[code]]="","",_xlfn.IFS(AND(Table2[[#This Row],[code]]&lt;400,Table2[[#This Row],[code]]&lt;&gt;""),2,Table2[[#This Row],[code]]&gt;500,4)),"")</f>
        <v/>
      </c>
      <c r="AC2068" s="1" t="str">
        <f>IF(Table2[[#This Row],[Event]]="Penalty",Table2[[#This Row],[number]],IF(Table2[[#This Row],[Event]]="Time-Out",401,""))</f>
        <v/>
      </c>
      <c r="AD2068" s="1">
        <f>ROW(A2067)</f>
        <v>2067</v>
      </c>
      <c r="AE2068" s="1">
        <f>COUNTIFS(Table2[GameID],Table2[[#This Row],[GameID]],Table2[Column1],"&lt;="&amp;Table2[[#This Row],[Column1]])-1</f>
        <v>5</v>
      </c>
    </row>
    <row r="2069" spans="1:31" x14ac:dyDescent="0.45">
      <c r="A2069" t="s">
        <v>458</v>
      </c>
      <c r="B2069" t="str">
        <f>_xlfn.TEXTBEFORE(Table2[[#This Row],[Kamp]]," - ")</f>
        <v>Copenhagen FC</v>
      </c>
      <c r="C2069" t="str">
        <f>_xlfn.TEXTAFTER(Table2[[#This Row],[Kamp]],"- ")</f>
        <v>ÅFK</v>
      </c>
      <c r="D2069">
        <v>45024</v>
      </c>
      <c r="E2069">
        <v>69945</v>
      </c>
      <c r="F2069">
        <v>20222023</v>
      </c>
      <c r="G2069" t="s">
        <v>372</v>
      </c>
      <c r="H2069" t="s">
        <v>667</v>
      </c>
      <c r="I2069" t="s">
        <v>678</v>
      </c>
      <c r="J2069">
        <v>2</v>
      </c>
      <c r="K2069">
        <v>29513</v>
      </c>
      <c r="L2069">
        <v>1</v>
      </c>
      <c r="M2069" t="s">
        <v>630</v>
      </c>
      <c r="N2069" t="s">
        <v>247</v>
      </c>
      <c r="O2069" t="s">
        <v>253</v>
      </c>
      <c r="P2069">
        <v>27</v>
      </c>
      <c r="Q2069">
        <v>69</v>
      </c>
      <c r="R2069">
        <f>SUMIFS(Table2[number],Table2[Event],"Goal",Table2[H/U],"HOME",Table2[GameID],Table2[[#This Row],[GameID]],Table2[GameTime],"&lt;="&amp;Table2[[#This Row],[GameTime]])</f>
        <v>6</v>
      </c>
      <c r="S2069">
        <f>SUMIFS(Table2[number],Table2[Event],"Goal",Table2[H/U],"AWAY",Table2[GameID],Table2[[#This Row],[GameID]],Table2[GameTime],"&lt;="&amp;Table2[[#This Row],[GameTime]])</f>
        <v>0</v>
      </c>
      <c r="T2069" t="str">
        <f>IF(Table2[[#This Row],[Event]]="Goal",Table2[[#This Row],[Hscore]]&amp;"-"&amp;Table2[[#This Row],[Uscore]],"")</f>
        <v>6-0</v>
      </c>
      <c r="U2069">
        <v>2169</v>
      </c>
      <c r="V2069" s="1">
        <f>Table2[[#This Row],[GameTime]]-(Table2[[#This Row],[period]]-1)*1200</f>
        <v>969</v>
      </c>
      <c r="W2069" s="1">
        <f>ROUNDDOWN(Table2[[#This Row],[Time]]/60,0)</f>
        <v>16</v>
      </c>
      <c r="X2069" s="1">
        <f>ROUNDDOWN((Table2[[#This Row],[Time]]/60-Table2[[#This Row],[Time2]])*60,0)</f>
        <v>8</v>
      </c>
      <c r="Y2069" s="1">
        <f>IF(Table2[[#This Row],[Time2]]&lt;10,0&amp;Table2[[#This Row],[Time2]],Table2[[#This Row],[Time2]])</f>
        <v>16</v>
      </c>
      <c r="Z2069" s="1" t="str">
        <f>IF(Table2[[#This Row],[Time3]]&lt;10,0&amp;Table2[[#This Row],[Time3]],Table2[[#This Row],[Time3]])</f>
        <v>08</v>
      </c>
      <c r="AA2069" s="2" t="str">
        <f>Table2[[#This Row],[Time4]]&amp;":"&amp;Table2[[#This Row],[Time5]]</f>
        <v>16:08</v>
      </c>
      <c r="AB2069" s="1" t="str" cm="1">
        <f t="array" ref="AB2069">IFERROR(IF(Table2[[#This Row],[code]]="","",_xlfn.IFS(AND(Table2[[#This Row],[code]]&lt;400,Table2[[#This Row],[code]]&lt;&gt;""),2,Table2[[#This Row],[code]]&gt;500,4)),"")</f>
        <v/>
      </c>
      <c r="AC2069" s="1" t="str">
        <f>IF(Table2[[#This Row],[Event]]="Penalty",Table2[[#This Row],[number]],IF(Table2[[#This Row],[Event]]="Time-Out",401,""))</f>
        <v/>
      </c>
      <c r="AD2069" s="1">
        <f>ROW(A2068)</f>
        <v>2068</v>
      </c>
      <c r="AE2069" s="1">
        <f>COUNTIFS(Table2[GameID],Table2[[#This Row],[GameID]],Table2[Column1],"&lt;="&amp;Table2[[#This Row],[Column1]])-1</f>
        <v>6</v>
      </c>
    </row>
    <row r="2070" spans="1:31" x14ac:dyDescent="0.45">
      <c r="A2070" t="s">
        <v>458</v>
      </c>
      <c r="B2070" t="str">
        <f>_xlfn.TEXTBEFORE(Table2[[#This Row],[Kamp]]," - ")</f>
        <v>Copenhagen FC</v>
      </c>
      <c r="C2070" t="str">
        <f>_xlfn.TEXTAFTER(Table2[[#This Row],[Kamp]],"- ")</f>
        <v>ÅFK</v>
      </c>
      <c r="D2070">
        <v>45024</v>
      </c>
      <c r="E2070">
        <v>69945</v>
      </c>
      <c r="F2070">
        <v>20222023</v>
      </c>
      <c r="G2070" t="s">
        <v>372</v>
      </c>
      <c r="H2070" t="s">
        <v>667</v>
      </c>
      <c r="I2070" t="s">
        <v>678</v>
      </c>
      <c r="J2070">
        <v>2</v>
      </c>
      <c r="K2070">
        <v>29513</v>
      </c>
      <c r="L2070">
        <v>1</v>
      </c>
      <c r="M2070" t="s">
        <v>630</v>
      </c>
      <c r="N2070" t="s">
        <v>253</v>
      </c>
      <c r="O2070" t="s">
        <v>248</v>
      </c>
      <c r="P2070">
        <v>69</v>
      </c>
      <c r="Q2070">
        <v>31</v>
      </c>
      <c r="R2070">
        <f>SUMIFS(Table2[number],Table2[Event],"Goal",Table2[H/U],"HOME",Table2[GameID],Table2[[#This Row],[GameID]],Table2[GameTime],"&lt;="&amp;Table2[[#This Row],[GameTime]])</f>
        <v>7</v>
      </c>
      <c r="S2070">
        <f>SUMIFS(Table2[number],Table2[Event],"Goal",Table2[H/U],"AWAY",Table2[GameID],Table2[[#This Row],[GameID]],Table2[GameTime],"&lt;="&amp;Table2[[#This Row],[GameTime]])</f>
        <v>0</v>
      </c>
      <c r="T2070" t="str">
        <f>IF(Table2[[#This Row],[Event]]="Goal",Table2[[#This Row],[Hscore]]&amp;"-"&amp;Table2[[#This Row],[Uscore]],"")</f>
        <v>7-0</v>
      </c>
      <c r="U2070">
        <v>2308</v>
      </c>
      <c r="V2070" s="1">
        <f>Table2[[#This Row],[GameTime]]-(Table2[[#This Row],[period]]-1)*1200</f>
        <v>1108</v>
      </c>
      <c r="W2070" s="1">
        <f>ROUNDDOWN(Table2[[#This Row],[Time]]/60,0)</f>
        <v>18</v>
      </c>
      <c r="X2070" s="1">
        <f>ROUNDDOWN((Table2[[#This Row],[Time]]/60-Table2[[#This Row],[Time2]])*60,0)</f>
        <v>27</v>
      </c>
      <c r="Y2070" s="1">
        <f>IF(Table2[[#This Row],[Time2]]&lt;10,0&amp;Table2[[#This Row],[Time2]],Table2[[#This Row],[Time2]])</f>
        <v>18</v>
      </c>
      <c r="Z2070" s="1">
        <f>IF(Table2[[#This Row],[Time3]]&lt;10,0&amp;Table2[[#This Row],[Time3]],Table2[[#This Row],[Time3]])</f>
        <v>27</v>
      </c>
      <c r="AA2070" s="2" t="str">
        <f>Table2[[#This Row],[Time4]]&amp;":"&amp;Table2[[#This Row],[Time5]]</f>
        <v>18:27</v>
      </c>
      <c r="AB2070" s="1" t="str" cm="1">
        <f t="array" ref="AB2070">IFERROR(IF(Table2[[#This Row],[code]]="","",_xlfn.IFS(AND(Table2[[#This Row],[code]]&lt;400,Table2[[#This Row],[code]]&lt;&gt;""),2,Table2[[#This Row],[code]]&gt;500,4)),"")</f>
        <v/>
      </c>
      <c r="AC2070" s="1" t="str">
        <f>IF(Table2[[#This Row],[Event]]="Penalty",Table2[[#This Row],[number]],IF(Table2[[#This Row],[Event]]="Time-Out",401,""))</f>
        <v/>
      </c>
      <c r="AD2070" s="1">
        <f>ROW(A2069)</f>
        <v>2069</v>
      </c>
      <c r="AE2070" s="1">
        <f>COUNTIFS(Table2[GameID],Table2[[#This Row],[GameID]],Table2[Column1],"&lt;="&amp;Table2[[#This Row],[Column1]])-1</f>
        <v>7</v>
      </c>
    </row>
    <row r="2071" spans="1:31" x14ac:dyDescent="0.45">
      <c r="A2071" t="s">
        <v>458</v>
      </c>
      <c r="B2071" t="str">
        <f>_xlfn.TEXTBEFORE(Table2[[#This Row],[Kamp]]," - ")</f>
        <v>Copenhagen FC</v>
      </c>
      <c r="C2071" t="str">
        <f>_xlfn.TEXTAFTER(Table2[[#This Row],[Kamp]],"- ")</f>
        <v>ÅFK</v>
      </c>
      <c r="D2071">
        <v>45024</v>
      </c>
      <c r="E2071">
        <v>69945</v>
      </c>
      <c r="F2071">
        <v>20222023</v>
      </c>
      <c r="G2071" t="s">
        <v>372</v>
      </c>
      <c r="H2071" t="s">
        <v>667</v>
      </c>
      <c r="I2071" t="s">
        <v>678</v>
      </c>
      <c r="J2071">
        <v>3</v>
      </c>
      <c r="K2071">
        <v>29513</v>
      </c>
      <c r="L2071">
        <v>1</v>
      </c>
      <c r="M2071" t="s">
        <v>630</v>
      </c>
      <c r="N2071" t="s">
        <v>244</v>
      </c>
      <c r="O2071" t="s">
        <v>240</v>
      </c>
      <c r="P2071">
        <v>20</v>
      </c>
      <c r="Q2071">
        <v>3</v>
      </c>
      <c r="R2071">
        <f>SUMIFS(Table2[number],Table2[Event],"Goal",Table2[H/U],"HOME",Table2[GameID],Table2[[#This Row],[GameID]],Table2[GameTime],"&lt;="&amp;Table2[[#This Row],[GameTime]])</f>
        <v>8</v>
      </c>
      <c r="S2071">
        <f>SUMIFS(Table2[number],Table2[Event],"Goal",Table2[H/U],"AWAY",Table2[GameID],Table2[[#This Row],[GameID]],Table2[GameTime],"&lt;="&amp;Table2[[#This Row],[GameTime]])</f>
        <v>0</v>
      </c>
      <c r="T2071" t="str">
        <f>IF(Table2[[#This Row],[Event]]="Goal",Table2[[#This Row],[Hscore]]&amp;"-"&amp;Table2[[#This Row],[Uscore]],"")</f>
        <v>8-0</v>
      </c>
      <c r="U2071">
        <v>2533</v>
      </c>
      <c r="V2071" s="1">
        <f>Table2[[#This Row],[GameTime]]-(Table2[[#This Row],[period]]-1)*1200</f>
        <v>133</v>
      </c>
      <c r="W2071" s="1">
        <f>ROUNDDOWN(Table2[[#This Row],[Time]]/60,0)</f>
        <v>2</v>
      </c>
      <c r="X2071" s="1">
        <f>ROUNDDOWN((Table2[[#This Row],[Time]]/60-Table2[[#This Row],[Time2]])*60,0)</f>
        <v>13</v>
      </c>
      <c r="Y2071" s="1" t="str">
        <f>IF(Table2[[#This Row],[Time2]]&lt;10,0&amp;Table2[[#This Row],[Time2]],Table2[[#This Row],[Time2]])</f>
        <v>02</v>
      </c>
      <c r="Z2071" s="1">
        <f>IF(Table2[[#This Row],[Time3]]&lt;10,0&amp;Table2[[#This Row],[Time3]],Table2[[#This Row],[Time3]])</f>
        <v>13</v>
      </c>
      <c r="AA2071" s="2" t="str">
        <f>Table2[[#This Row],[Time4]]&amp;":"&amp;Table2[[#This Row],[Time5]]</f>
        <v>02:13</v>
      </c>
      <c r="AB2071" s="1" t="str" cm="1">
        <f t="array" ref="AB2071">IFERROR(IF(Table2[[#This Row],[code]]="","",_xlfn.IFS(AND(Table2[[#This Row],[code]]&lt;400,Table2[[#This Row],[code]]&lt;&gt;""),2,Table2[[#This Row],[code]]&gt;500,4)),"")</f>
        <v/>
      </c>
      <c r="AC2071" s="1" t="str">
        <f>IF(Table2[[#This Row],[Event]]="Penalty",Table2[[#This Row],[number]],IF(Table2[[#This Row],[Event]]="Time-Out",401,""))</f>
        <v/>
      </c>
      <c r="AD2071" s="1">
        <f>ROW(A2070)</f>
        <v>2070</v>
      </c>
      <c r="AE2071" s="1">
        <f>COUNTIFS(Table2[GameID],Table2[[#This Row],[GameID]],Table2[Column1],"&lt;="&amp;Table2[[#This Row],[Column1]])-1</f>
        <v>8</v>
      </c>
    </row>
    <row r="2072" spans="1:31" x14ac:dyDescent="0.45">
      <c r="A2072" t="s">
        <v>458</v>
      </c>
      <c r="B2072" t="str">
        <f>_xlfn.TEXTBEFORE(Table2[[#This Row],[Kamp]]," - ")</f>
        <v>Copenhagen FC</v>
      </c>
      <c r="C2072" t="str">
        <f>_xlfn.TEXTAFTER(Table2[[#This Row],[Kamp]],"- ")</f>
        <v>ÅFK</v>
      </c>
      <c r="D2072">
        <v>45024</v>
      </c>
      <c r="E2072">
        <v>69945</v>
      </c>
      <c r="F2072">
        <v>20222023</v>
      </c>
      <c r="G2072" t="s">
        <v>372</v>
      </c>
      <c r="H2072" t="s">
        <v>667</v>
      </c>
      <c r="I2072" t="s">
        <v>678</v>
      </c>
      <c r="J2072">
        <v>3</v>
      </c>
      <c r="K2072">
        <v>29513</v>
      </c>
      <c r="L2072">
        <v>1</v>
      </c>
      <c r="M2072" t="s">
        <v>630</v>
      </c>
      <c r="N2072" t="s">
        <v>240</v>
      </c>
      <c r="O2072" t="s">
        <v>252</v>
      </c>
      <c r="P2072">
        <v>3</v>
      </c>
      <c r="Q2072">
        <v>63</v>
      </c>
      <c r="R2072">
        <f>SUMIFS(Table2[number],Table2[Event],"Goal",Table2[H/U],"HOME",Table2[GameID],Table2[[#This Row],[GameID]],Table2[GameTime],"&lt;="&amp;Table2[[#This Row],[GameTime]])</f>
        <v>9</v>
      </c>
      <c r="S2072">
        <f>SUMIFS(Table2[number],Table2[Event],"Goal",Table2[H/U],"AWAY",Table2[GameID],Table2[[#This Row],[GameID]],Table2[GameTime],"&lt;="&amp;Table2[[#This Row],[GameTime]])</f>
        <v>0</v>
      </c>
      <c r="T2072" t="str">
        <f>IF(Table2[[#This Row],[Event]]="Goal",Table2[[#This Row],[Hscore]]&amp;"-"&amp;Table2[[#This Row],[Uscore]],"")</f>
        <v>9-0</v>
      </c>
      <c r="U2072">
        <v>2726</v>
      </c>
      <c r="V2072" s="1">
        <f>Table2[[#This Row],[GameTime]]-(Table2[[#This Row],[period]]-1)*1200</f>
        <v>326</v>
      </c>
      <c r="W2072" s="1">
        <f>ROUNDDOWN(Table2[[#This Row],[Time]]/60,0)</f>
        <v>5</v>
      </c>
      <c r="X2072" s="1">
        <f>ROUNDDOWN((Table2[[#This Row],[Time]]/60-Table2[[#This Row],[Time2]])*60,0)</f>
        <v>26</v>
      </c>
      <c r="Y2072" s="1" t="str">
        <f>IF(Table2[[#This Row],[Time2]]&lt;10,0&amp;Table2[[#This Row],[Time2]],Table2[[#This Row],[Time2]])</f>
        <v>05</v>
      </c>
      <c r="Z2072" s="1">
        <f>IF(Table2[[#This Row],[Time3]]&lt;10,0&amp;Table2[[#This Row],[Time3]],Table2[[#This Row],[Time3]])</f>
        <v>26</v>
      </c>
      <c r="AA2072" s="2" t="str">
        <f>Table2[[#This Row],[Time4]]&amp;":"&amp;Table2[[#This Row],[Time5]]</f>
        <v>05:26</v>
      </c>
      <c r="AB2072" s="1" t="str" cm="1">
        <f t="array" ref="AB2072">IFERROR(IF(Table2[[#This Row],[code]]="","",_xlfn.IFS(AND(Table2[[#This Row],[code]]&lt;400,Table2[[#This Row],[code]]&lt;&gt;""),2,Table2[[#This Row],[code]]&gt;500,4)),"")</f>
        <v/>
      </c>
      <c r="AC2072" s="1" t="str">
        <f>IF(Table2[[#This Row],[Event]]="Penalty",Table2[[#This Row],[number]],IF(Table2[[#This Row],[Event]]="Time-Out",401,""))</f>
        <v/>
      </c>
      <c r="AD2072" s="1">
        <f>ROW(A2071)</f>
        <v>2071</v>
      </c>
      <c r="AE2072" s="1">
        <f>COUNTIFS(Table2[GameID],Table2[[#This Row],[GameID]],Table2[Column1],"&lt;="&amp;Table2[[#This Row],[Column1]])-1</f>
        <v>9</v>
      </c>
    </row>
    <row r="2073" spans="1:31" x14ac:dyDescent="0.45">
      <c r="A2073" t="s">
        <v>458</v>
      </c>
      <c r="B2073" t="str">
        <f>_xlfn.TEXTBEFORE(Table2[[#This Row],[Kamp]]," - ")</f>
        <v>Copenhagen FC</v>
      </c>
      <c r="C2073" t="str">
        <f>_xlfn.TEXTAFTER(Table2[[#This Row],[Kamp]],"- ")</f>
        <v>ÅFK</v>
      </c>
      <c r="D2073">
        <v>45024</v>
      </c>
      <c r="E2073">
        <v>69945</v>
      </c>
      <c r="F2073">
        <v>20222023</v>
      </c>
      <c r="G2073" t="s">
        <v>372</v>
      </c>
      <c r="H2073" t="s">
        <v>666</v>
      </c>
      <c r="I2073" t="s">
        <v>677</v>
      </c>
      <c r="J2073">
        <v>3</v>
      </c>
      <c r="K2073">
        <v>29503</v>
      </c>
      <c r="L2073">
        <v>208</v>
      </c>
      <c r="M2073" t="s">
        <v>631</v>
      </c>
      <c r="N2073" t="s">
        <v>150</v>
      </c>
      <c r="O2073" t="s">
        <v>634</v>
      </c>
      <c r="P2073">
        <v>6</v>
      </c>
      <c r="Q2073" t="s">
        <v>634</v>
      </c>
      <c r="R2073">
        <f>SUMIFS(Table2[number],Table2[Event],"Goal",Table2[H/U],"HOME",Table2[GameID],Table2[[#This Row],[GameID]],Table2[GameTime],"&lt;="&amp;Table2[[#This Row],[GameTime]])</f>
        <v>9</v>
      </c>
      <c r="S2073">
        <f>SUMIFS(Table2[number],Table2[Event],"Goal",Table2[H/U],"AWAY",Table2[GameID],Table2[[#This Row],[GameID]],Table2[GameTime],"&lt;="&amp;Table2[[#This Row],[GameTime]])</f>
        <v>0</v>
      </c>
      <c r="T2073" t="str">
        <f>IF(Table2[[#This Row],[Event]]="Goal",Table2[[#This Row],[Hscore]]&amp;"-"&amp;Table2[[#This Row],[Uscore]],"")</f>
        <v/>
      </c>
      <c r="U2073">
        <v>2804</v>
      </c>
      <c r="V2073" s="1">
        <f>Table2[[#This Row],[GameTime]]-(Table2[[#This Row],[period]]-1)*1200</f>
        <v>404</v>
      </c>
      <c r="W2073" s="1">
        <f>ROUNDDOWN(Table2[[#This Row],[Time]]/60,0)</f>
        <v>6</v>
      </c>
      <c r="X2073" s="1">
        <f>ROUNDDOWN((Table2[[#This Row],[Time]]/60-Table2[[#This Row],[Time2]])*60,0)</f>
        <v>44</v>
      </c>
      <c r="Y2073" s="1" t="str">
        <f>IF(Table2[[#This Row],[Time2]]&lt;10,0&amp;Table2[[#This Row],[Time2]],Table2[[#This Row],[Time2]])</f>
        <v>06</v>
      </c>
      <c r="Z2073" s="1">
        <f>IF(Table2[[#This Row],[Time3]]&lt;10,0&amp;Table2[[#This Row],[Time3]],Table2[[#This Row],[Time3]])</f>
        <v>44</v>
      </c>
      <c r="AA2073" s="2" t="str">
        <f>Table2[[#This Row],[Time4]]&amp;":"&amp;Table2[[#This Row],[Time5]]</f>
        <v>06:44</v>
      </c>
      <c r="AB2073" s="1" cm="1">
        <f t="array" ref="AB2073">IFERROR(IF(Table2[[#This Row],[code]]="","",_xlfn.IFS(AND(Table2[[#This Row],[code]]&lt;400,Table2[[#This Row],[code]]&lt;&gt;""),2,Table2[[#This Row],[code]]&gt;500,4)),"")</f>
        <v>2</v>
      </c>
      <c r="AC2073" s="1">
        <f>IF(Table2[[#This Row],[Event]]="Penalty",Table2[[#This Row],[number]],IF(Table2[[#This Row],[Event]]="Time-Out",401,""))</f>
        <v>208</v>
      </c>
      <c r="AD2073" s="1">
        <f>ROW(A2072)</f>
        <v>2072</v>
      </c>
      <c r="AE2073" s="1">
        <f>COUNTIFS(Table2[GameID],Table2[[#This Row],[GameID]],Table2[Column1],"&lt;="&amp;Table2[[#This Row],[Column1]])-1</f>
        <v>10</v>
      </c>
    </row>
    <row r="2074" spans="1:31" x14ac:dyDescent="0.45">
      <c r="A2074" t="s">
        <v>458</v>
      </c>
      <c r="B2074" t="str">
        <f>_xlfn.TEXTBEFORE(Table2[[#This Row],[Kamp]]," - ")</f>
        <v>Copenhagen FC</v>
      </c>
      <c r="C2074" t="str">
        <f>_xlfn.TEXTAFTER(Table2[[#This Row],[Kamp]],"- ")</f>
        <v>ÅFK</v>
      </c>
      <c r="D2074">
        <v>45024</v>
      </c>
      <c r="E2074">
        <v>69945</v>
      </c>
      <c r="F2074">
        <v>20222023</v>
      </c>
      <c r="G2074" t="s">
        <v>372</v>
      </c>
      <c r="H2074" t="s">
        <v>667</v>
      </c>
      <c r="I2074" t="s">
        <v>678</v>
      </c>
      <c r="J2074">
        <v>3</v>
      </c>
      <c r="K2074">
        <v>29513</v>
      </c>
      <c r="L2074">
        <v>1</v>
      </c>
      <c r="M2074" t="s">
        <v>630</v>
      </c>
      <c r="N2074" t="s">
        <v>245</v>
      </c>
      <c r="O2074" t="s">
        <v>252</v>
      </c>
      <c r="P2074">
        <v>22</v>
      </c>
      <c r="Q2074">
        <v>63</v>
      </c>
      <c r="R2074">
        <f>SUMIFS(Table2[number],Table2[Event],"Goal",Table2[H/U],"HOME",Table2[GameID],Table2[[#This Row],[GameID]],Table2[GameTime],"&lt;="&amp;Table2[[#This Row],[GameTime]])</f>
        <v>10</v>
      </c>
      <c r="S2074">
        <f>SUMIFS(Table2[number],Table2[Event],"Goal",Table2[H/U],"AWAY",Table2[GameID],Table2[[#This Row],[GameID]],Table2[GameTime],"&lt;="&amp;Table2[[#This Row],[GameTime]])</f>
        <v>0</v>
      </c>
      <c r="T2074" t="str">
        <f>IF(Table2[[#This Row],[Event]]="Goal",Table2[[#This Row],[Hscore]]&amp;"-"&amp;Table2[[#This Row],[Uscore]],"")</f>
        <v>10-0</v>
      </c>
      <c r="U2074">
        <v>2883</v>
      </c>
      <c r="V2074" s="1">
        <f>Table2[[#This Row],[GameTime]]-(Table2[[#This Row],[period]]-1)*1200</f>
        <v>483</v>
      </c>
      <c r="W2074" s="1">
        <f>ROUNDDOWN(Table2[[#This Row],[Time]]/60,0)</f>
        <v>8</v>
      </c>
      <c r="X2074" s="1">
        <f>ROUNDDOWN((Table2[[#This Row],[Time]]/60-Table2[[#This Row],[Time2]])*60,0)</f>
        <v>3</v>
      </c>
      <c r="Y2074" s="1" t="str">
        <f>IF(Table2[[#This Row],[Time2]]&lt;10,0&amp;Table2[[#This Row],[Time2]],Table2[[#This Row],[Time2]])</f>
        <v>08</v>
      </c>
      <c r="Z2074" s="1" t="str">
        <f>IF(Table2[[#This Row],[Time3]]&lt;10,0&amp;Table2[[#This Row],[Time3]],Table2[[#This Row],[Time3]])</f>
        <v>03</v>
      </c>
      <c r="AA2074" s="2" t="str">
        <f>Table2[[#This Row],[Time4]]&amp;":"&amp;Table2[[#This Row],[Time5]]</f>
        <v>08:03</v>
      </c>
      <c r="AB2074" s="1" t="str" cm="1">
        <f t="array" ref="AB2074">IFERROR(IF(Table2[[#This Row],[code]]="","",_xlfn.IFS(AND(Table2[[#This Row],[code]]&lt;400,Table2[[#This Row],[code]]&lt;&gt;""),2,Table2[[#This Row],[code]]&gt;500,4)),"")</f>
        <v/>
      </c>
      <c r="AC2074" s="1" t="str">
        <f>IF(Table2[[#This Row],[Event]]="Penalty",Table2[[#This Row],[number]],IF(Table2[[#This Row],[Event]]="Time-Out",401,""))</f>
        <v/>
      </c>
      <c r="AD2074" s="1">
        <f>ROW(A2073)</f>
        <v>2073</v>
      </c>
      <c r="AE2074" s="1">
        <f>COUNTIFS(Table2[GameID],Table2[[#This Row],[GameID]],Table2[Column1],"&lt;="&amp;Table2[[#This Row],[Column1]])-1</f>
        <v>11</v>
      </c>
    </row>
    <row r="2075" spans="1:31" x14ac:dyDescent="0.45">
      <c r="A2075" t="s">
        <v>458</v>
      </c>
      <c r="B2075" t="str">
        <f>_xlfn.TEXTBEFORE(Table2[[#This Row],[Kamp]]," - ")</f>
        <v>Copenhagen FC</v>
      </c>
      <c r="C2075" t="str">
        <f>_xlfn.TEXTAFTER(Table2[[#This Row],[Kamp]],"- ")</f>
        <v>ÅFK</v>
      </c>
      <c r="D2075">
        <v>45024</v>
      </c>
      <c r="E2075">
        <v>69945</v>
      </c>
      <c r="F2075">
        <v>20222023</v>
      </c>
      <c r="G2075" t="s">
        <v>372</v>
      </c>
      <c r="H2075" t="s">
        <v>666</v>
      </c>
      <c r="I2075" t="s">
        <v>677</v>
      </c>
      <c r="J2075">
        <v>3</v>
      </c>
      <c r="K2075">
        <v>29503</v>
      </c>
      <c r="L2075">
        <v>208</v>
      </c>
      <c r="M2075" t="s">
        <v>631</v>
      </c>
      <c r="N2075" t="s">
        <v>151</v>
      </c>
      <c r="O2075" t="s">
        <v>634</v>
      </c>
      <c r="P2075">
        <v>8</v>
      </c>
      <c r="Q2075" t="s">
        <v>634</v>
      </c>
      <c r="R2075">
        <f>SUMIFS(Table2[number],Table2[Event],"Goal",Table2[H/U],"HOME",Table2[GameID],Table2[[#This Row],[GameID]],Table2[GameTime],"&lt;="&amp;Table2[[#This Row],[GameTime]])</f>
        <v>10</v>
      </c>
      <c r="S2075">
        <f>SUMIFS(Table2[number],Table2[Event],"Goal",Table2[H/U],"AWAY",Table2[GameID],Table2[[#This Row],[GameID]],Table2[GameTime],"&lt;="&amp;Table2[[#This Row],[GameTime]])</f>
        <v>0</v>
      </c>
      <c r="T2075" t="str">
        <f>IF(Table2[[#This Row],[Event]]="Goal",Table2[[#This Row],[Hscore]]&amp;"-"&amp;Table2[[#This Row],[Uscore]],"")</f>
        <v/>
      </c>
      <c r="U2075">
        <v>3298</v>
      </c>
      <c r="V2075" s="1">
        <f>Table2[[#This Row],[GameTime]]-(Table2[[#This Row],[period]]-1)*1200</f>
        <v>898</v>
      </c>
      <c r="W2075" s="1">
        <f>ROUNDDOWN(Table2[[#This Row],[Time]]/60,0)</f>
        <v>14</v>
      </c>
      <c r="X2075" s="1">
        <f>ROUNDDOWN((Table2[[#This Row],[Time]]/60-Table2[[#This Row],[Time2]])*60,0)</f>
        <v>58</v>
      </c>
      <c r="Y2075" s="1">
        <f>IF(Table2[[#This Row],[Time2]]&lt;10,0&amp;Table2[[#This Row],[Time2]],Table2[[#This Row],[Time2]])</f>
        <v>14</v>
      </c>
      <c r="Z2075" s="1">
        <f>IF(Table2[[#This Row],[Time3]]&lt;10,0&amp;Table2[[#This Row],[Time3]],Table2[[#This Row],[Time3]])</f>
        <v>58</v>
      </c>
      <c r="AA2075" s="2" t="str">
        <f>Table2[[#This Row],[Time4]]&amp;":"&amp;Table2[[#This Row],[Time5]]</f>
        <v>14:58</v>
      </c>
      <c r="AB2075" s="1" cm="1">
        <f t="array" ref="AB2075">IFERROR(IF(Table2[[#This Row],[code]]="","",_xlfn.IFS(AND(Table2[[#This Row],[code]]&lt;400,Table2[[#This Row],[code]]&lt;&gt;""),2,Table2[[#This Row],[code]]&gt;500,4)),"")</f>
        <v>2</v>
      </c>
      <c r="AC2075" s="1">
        <f>IF(Table2[[#This Row],[Event]]="Penalty",Table2[[#This Row],[number]],IF(Table2[[#This Row],[Event]]="Time-Out",401,""))</f>
        <v>208</v>
      </c>
      <c r="AD2075" s="1">
        <f>ROW(A2074)</f>
        <v>2074</v>
      </c>
      <c r="AE2075" s="1">
        <f>COUNTIFS(Table2[GameID],Table2[[#This Row],[GameID]],Table2[Column1],"&lt;="&amp;Table2[[#This Row],[Column1]])-1</f>
        <v>12</v>
      </c>
    </row>
    <row r="2076" spans="1:31" x14ac:dyDescent="0.45">
      <c r="A2076" t="s">
        <v>458</v>
      </c>
      <c r="B2076" t="str">
        <f>_xlfn.TEXTBEFORE(Table2[[#This Row],[Kamp]]," - ")</f>
        <v>Copenhagen FC</v>
      </c>
      <c r="C2076" t="str">
        <f>_xlfn.TEXTAFTER(Table2[[#This Row],[Kamp]],"- ")</f>
        <v>ÅFK</v>
      </c>
      <c r="D2076">
        <v>45024</v>
      </c>
      <c r="E2076">
        <v>69945</v>
      </c>
      <c r="F2076">
        <v>20222023</v>
      </c>
      <c r="G2076" t="s">
        <v>372</v>
      </c>
      <c r="H2076" t="s">
        <v>667</v>
      </c>
      <c r="I2076" t="s">
        <v>678</v>
      </c>
      <c r="J2076">
        <v>3</v>
      </c>
      <c r="K2076">
        <v>29513</v>
      </c>
      <c r="L2076">
        <v>1</v>
      </c>
      <c r="M2076" t="s">
        <v>630</v>
      </c>
      <c r="N2076" t="s">
        <v>245</v>
      </c>
      <c r="O2076" t="s">
        <v>240</v>
      </c>
      <c r="P2076">
        <v>22</v>
      </c>
      <c r="Q2076">
        <v>3</v>
      </c>
      <c r="R2076">
        <f>SUMIFS(Table2[number],Table2[Event],"Goal",Table2[H/U],"HOME",Table2[GameID],Table2[[#This Row],[GameID]],Table2[GameTime],"&lt;="&amp;Table2[[#This Row],[GameTime]])</f>
        <v>11</v>
      </c>
      <c r="S2076">
        <f>SUMIFS(Table2[number],Table2[Event],"Goal",Table2[H/U],"AWAY",Table2[GameID],Table2[[#This Row],[GameID]],Table2[GameTime],"&lt;="&amp;Table2[[#This Row],[GameTime]])</f>
        <v>0</v>
      </c>
      <c r="T2076" t="str">
        <f>IF(Table2[[#This Row],[Event]]="Goal",Table2[[#This Row],[Hscore]]&amp;"-"&amp;Table2[[#This Row],[Uscore]],"")</f>
        <v>11-0</v>
      </c>
      <c r="U2076">
        <v>3399</v>
      </c>
      <c r="V2076" s="1">
        <f>Table2[[#This Row],[GameTime]]-(Table2[[#This Row],[period]]-1)*1200</f>
        <v>999</v>
      </c>
      <c r="W2076" s="1">
        <f>ROUNDDOWN(Table2[[#This Row],[Time]]/60,0)</f>
        <v>16</v>
      </c>
      <c r="X2076" s="1">
        <f>ROUNDDOWN((Table2[[#This Row],[Time]]/60-Table2[[#This Row],[Time2]])*60,0)</f>
        <v>38</v>
      </c>
      <c r="Y2076" s="1">
        <f>IF(Table2[[#This Row],[Time2]]&lt;10,0&amp;Table2[[#This Row],[Time2]],Table2[[#This Row],[Time2]])</f>
        <v>16</v>
      </c>
      <c r="Z2076" s="1">
        <f>IF(Table2[[#This Row],[Time3]]&lt;10,0&amp;Table2[[#This Row],[Time3]],Table2[[#This Row],[Time3]])</f>
        <v>38</v>
      </c>
      <c r="AA2076" s="2" t="str">
        <f>Table2[[#This Row],[Time4]]&amp;":"&amp;Table2[[#This Row],[Time5]]</f>
        <v>16:38</v>
      </c>
      <c r="AB2076" s="1" t="str" cm="1">
        <f t="array" ref="AB2076">IFERROR(IF(Table2[[#This Row],[code]]="","",_xlfn.IFS(AND(Table2[[#This Row],[code]]&lt;400,Table2[[#This Row],[code]]&lt;&gt;""),2,Table2[[#This Row],[code]]&gt;500,4)),"")</f>
        <v/>
      </c>
      <c r="AC2076" s="1" t="str">
        <f>IF(Table2[[#This Row],[Event]]="Penalty",Table2[[#This Row],[number]],IF(Table2[[#This Row],[Event]]="Time-Out",401,""))</f>
        <v/>
      </c>
      <c r="AD2076" s="1">
        <f>ROW(A2075)</f>
        <v>2075</v>
      </c>
      <c r="AE2076" s="1">
        <f>COUNTIFS(Table2[GameID],Table2[[#This Row],[GameID]],Table2[Column1],"&lt;="&amp;Table2[[#This Row],[Column1]])-1</f>
        <v>13</v>
      </c>
    </row>
    <row r="2077" spans="1:31" x14ac:dyDescent="0.45">
      <c r="A2077" t="s">
        <v>458</v>
      </c>
      <c r="B2077" t="str">
        <f>_xlfn.TEXTBEFORE(Table2[[#This Row],[Kamp]]," - ")</f>
        <v>Copenhagen FC</v>
      </c>
      <c r="C2077" t="str">
        <f>_xlfn.TEXTAFTER(Table2[[#This Row],[Kamp]],"- ")</f>
        <v>ÅFK</v>
      </c>
      <c r="D2077">
        <v>45024</v>
      </c>
      <c r="E2077">
        <v>69945</v>
      </c>
      <c r="F2077">
        <v>20222023</v>
      </c>
      <c r="G2077" t="s">
        <v>372</v>
      </c>
      <c r="H2077" t="s">
        <v>667</v>
      </c>
      <c r="I2077" t="s">
        <v>678</v>
      </c>
      <c r="J2077">
        <v>3</v>
      </c>
      <c r="K2077">
        <v>29513</v>
      </c>
      <c r="L2077">
        <v>1</v>
      </c>
      <c r="M2077" t="s">
        <v>630</v>
      </c>
      <c r="N2077" t="s">
        <v>244</v>
      </c>
      <c r="O2077" t="s">
        <v>253</v>
      </c>
      <c r="P2077">
        <v>20</v>
      </c>
      <c r="Q2077">
        <v>69</v>
      </c>
      <c r="R2077">
        <f>SUMIFS(Table2[number],Table2[Event],"Goal",Table2[H/U],"HOME",Table2[GameID],Table2[[#This Row],[GameID]],Table2[GameTime],"&lt;="&amp;Table2[[#This Row],[GameTime]])</f>
        <v>12</v>
      </c>
      <c r="S2077">
        <f>SUMIFS(Table2[number],Table2[Event],"Goal",Table2[H/U],"AWAY",Table2[GameID],Table2[[#This Row],[GameID]],Table2[GameTime],"&lt;="&amp;Table2[[#This Row],[GameTime]])</f>
        <v>0</v>
      </c>
      <c r="T2077" t="str">
        <f>IF(Table2[[#This Row],[Event]]="Goal",Table2[[#This Row],[Hscore]]&amp;"-"&amp;Table2[[#This Row],[Uscore]],"")</f>
        <v>12-0</v>
      </c>
      <c r="U2077">
        <v>3496</v>
      </c>
      <c r="V2077" s="1">
        <f>Table2[[#This Row],[GameTime]]-(Table2[[#This Row],[period]]-1)*1200</f>
        <v>1096</v>
      </c>
      <c r="W2077" s="1">
        <f>ROUNDDOWN(Table2[[#This Row],[Time]]/60,0)</f>
        <v>18</v>
      </c>
      <c r="X2077" s="1">
        <f>ROUNDDOWN((Table2[[#This Row],[Time]]/60-Table2[[#This Row],[Time2]])*60,0)</f>
        <v>15</v>
      </c>
      <c r="Y2077" s="1">
        <f>IF(Table2[[#This Row],[Time2]]&lt;10,0&amp;Table2[[#This Row],[Time2]],Table2[[#This Row],[Time2]])</f>
        <v>18</v>
      </c>
      <c r="Z2077" s="1">
        <f>IF(Table2[[#This Row],[Time3]]&lt;10,0&amp;Table2[[#This Row],[Time3]],Table2[[#This Row],[Time3]])</f>
        <v>15</v>
      </c>
      <c r="AA2077" s="2" t="str">
        <f>Table2[[#This Row],[Time4]]&amp;":"&amp;Table2[[#This Row],[Time5]]</f>
        <v>18:15</v>
      </c>
      <c r="AB2077" s="1" t="str" cm="1">
        <f t="array" ref="AB2077">IFERROR(IF(Table2[[#This Row],[code]]="","",_xlfn.IFS(AND(Table2[[#This Row],[code]]&lt;400,Table2[[#This Row],[code]]&lt;&gt;""),2,Table2[[#This Row],[code]]&gt;500,4)),"")</f>
        <v/>
      </c>
      <c r="AC2077" s="1" t="str">
        <f>IF(Table2[[#This Row],[Event]]="Penalty",Table2[[#This Row],[number]],IF(Table2[[#This Row],[Event]]="Time-Out",401,""))</f>
        <v/>
      </c>
      <c r="AD2077" s="1">
        <f>ROW(A2076)</f>
        <v>2076</v>
      </c>
      <c r="AE2077" s="1">
        <f>COUNTIFS(Table2[GameID],Table2[[#This Row],[GameID]],Table2[Column1],"&lt;="&amp;Table2[[#This Row],[Column1]])-1</f>
        <v>14</v>
      </c>
    </row>
    <row r="2078" spans="1:31" x14ac:dyDescent="0.45">
      <c r="A2078" t="s">
        <v>459</v>
      </c>
      <c r="B2078" t="str">
        <f>_xlfn.TEXTBEFORE(Table2[[#This Row],[Kamp]]," - ")</f>
        <v>Aab</v>
      </c>
      <c r="C2078" t="str">
        <f>_xlfn.TEXTAFTER(Table2[[#This Row],[Kamp]],"- ")</f>
        <v>RungstedHørsholm</v>
      </c>
      <c r="D2078">
        <v>45024</v>
      </c>
      <c r="E2078">
        <v>69946</v>
      </c>
      <c r="F2078">
        <v>20222023</v>
      </c>
      <c r="G2078" t="s">
        <v>372</v>
      </c>
      <c r="H2078" t="s">
        <v>669</v>
      </c>
      <c r="I2078" t="s">
        <v>678</v>
      </c>
      <c r="J2078">
        <v>1</v>
      </c>
      <c r="K2078">
        <v>29501</v>
      </c>
      <c r="L2078">
        <v>1</v>
      </c>
      <c r="M2078" t="s">
        <v>630</v>
      </c>
      <c r="N2078" t="s">
        <v>296</v>
      </c>
      <c r="O2078" t="s">
        <v>171</v>
      </c>
      <c r="P2078">
        <v>6</v>
      </c>
      <c r="Q2078">
        <v>8</v>
      </c>
      <c r="R2078">
        <f>SUMIFS(Table2[number],Table2[Event],"Goal",Table2[H/U],"HOME",Table2[GameID],Table2[[#This Row],[GameID]],Table2[GameTime],"&lt;="&amp;Table2[[#This Row],[GameTime]])</f>
        <v>1</v>
      </c>
      <c r="S2078">
        <f>SUMIFS(Table2[number],Table2[Event],"Goal",Table2[H/U],"AWAY",Table2[GameID],Table2[[#This Row],[GameID]],Table2[GameTime],"&lt;="&amp;Table2[[#This Row],[GameTime]])</f>
        <v>0</v>
      </c>
      <c r="T2078" t="str">
        <f>IF(Table2[[#This Row],[Event]]="Goal",Table2[[#This Row],[Hscore]]&amp;"-"&amp;Table2[[#This Row],[Uscore]],"")</f>
        <v>1-0</v>
      </c>
      <c r="U2078">
        <v>288</v>
      </c>
      <c r="V2078" s="1">
        <f>Table2[[#This Row],[GameTime]]-(Table2[[#This Row],[period]]-1)*1200</f>
        <v>288</v>
      </c>
      <c r="W2078" s="1">
        <f>ROUNDDOWN(Table2[[#This Row],[Time]]/60,0)</f>
        <v>4</v>
      </c>
      <c r="X2078" s="1">
        <f>ROUNDDOWN((Table2[[#This Row],[Time]]/60-Table2[[#This Row],[Time2]])*60,0)</f>
        <v>48</v>
      </c>
      <c r="Y2078" s="1" t="str">
        <f>IF(Table2[[#This Row],[Time2]]&lt;10,0&amp;Table2[[#This Row],[Time2]],Table2[[#This Row],[Time2]])</f>
        <v>04</v>
      </c>
      <c r="Z2078" s="1">
        <f>IF(Table2[[#This Row],[Time3]]&lt;10,0&amp;Table2[[#This Row],[Time3]],Table2[[#This Row],[Time3]])</f>
        <v>48</v>
      </c>
      <c r="AA2078" s="2" t="str">
        <f>Table2[[#This Row],[Time4]]&amp;":"&amp;Table2[[#This Row],[Time5]]</f>
        <v>04:48</v>
      </c>
      <c r="AB2078" s="1" t="str" cm="1">
        <f t="array" ref="AB2078">IFERROR(IF(Table2[[#This Row],[code]]="","",_xlfn.IFS(AND(Table2[[#This Row],[code]]&lt;400,Table2[[#This Row],[code]]&lt;&gt;""),2,Table2[[#This Row],[code]]&gt;500,4)),"")</f>
        <v/>
      </c>
      <c r="AC2078" s="1" t="str">
        <f>IF(Table2[[#This Row],[Event]]="Penalty",Table2[[#This Row],[number]],IF(Table2[[#This Row],[Event]]="Time-Out",401,""))</f>
        <v/>
      </c>
      <c r="AD2078" s="1">
        <f>ROW(A2077)</f>
        <v>2077</v>
      </c>
      <c r="AE2078" s="1">
        <f>COUNTIFS(Table2[GameID],Table2[[#This Row],[GameID]],Table2[Column1],"&lt;="&amp;Table2[[#This Row],[Column1]])-1</f>
        <v>0</v>
      </c>
    </row>
    <row r="2079" spans="1:31" x14ac:dyDescent="0.45">
      <c r="A2079" t="s">
        <v>459</v>
      </c>
      <c r="B2079" t="str">
        <f>_xlfn.TEXTBEFORE(Table2[[#This Row],[Kamp]]," - ")</f>
        <v>Aab</v>
      </c>
      <c r="C2079" t="str">
        <f>_xlfn.TEXTAFTER(Table2[[#This Row],[Kamp]],"- ")</f>
        <v>RungstedHørsholm</v>
      </c>
      <c r="D2079">
        <v>45024</v>
      </c>
      <c r="E2079">
        <v>69946</v>
      </c>
      <c r="F2079">
        <v>20222023</v>
      </c>
      <c r="G2079" t="s">
        <v>372</v>
      </c>
      <c r="H2079" t="s">
        <v>662</v>
      </c>
      <c r="I2079" t="s">
        <v>677</v>
      </c>
      <c r="J2079">
        <v>1</v>
      </c>
      <c r="K2079">
        <v>29508</v>
      </c>
      <c r="L2079">
        <v>1</v>
      </c>
      <c r="M2079" t="s">
        <v>630</v>
      </c>
      <c r="N2079" t="s">
        <v>78</v>
      </c>
      <c r="O2079" t="s">
        <v>81</v>
      </c>
      <c r="P2079">
        <v>8</v>
      </c>
      <c r="Q2079">
        <v>13</v>
      </c>
      <c r="R2079">
        <f>SUMIFS(Table2[number],Table2[Event],"Goal",Table2[H/U],"HOME",Table2[GameID],Table2[[#This Row],[GameID]],Table2[GameTime],"&lt;="&amp;Table2[[#This Row],[GameTime]])</f>
        <v>1</v>
      </c>
      <c r="S2079">
        <f>SUMIFS(Table2[number],Table2[Event],"Goal",Table2[H/U],"AWAY",Table2[GameID],Table2[[#This Row],[GameID]],Table2[GameTime],"&lt;="&amp;Table2[[#This Row],[GameTime]])</f>
        <v>1</v>
      </c>
      <c r="T2079" t="str">
        <f>IF(Table2[[#This Row],[Event]]="Goal",Table2[[#This Row],[Hscore]]&amp;"-"&amp;Table2[[#This Row],[Uscore]],"")</f>
        <v>1-1</v>
      </c>
      <c r="U2079">
        <v>595</v>
      </c>
      <c r="V2079" s="1">
        <f>Table2[[#This Row],[GameTime]]-(Table2[[#This Row],[period]]-1)*1200</f>
        <v>595</v>
      </c>
      <c r="W2079" s="1">
        <f>ROUNDDOWN(Table2[[#This Row],[Time]]/60,0)</f>
        <v>9</v>
      </c>
      <c r="X2079" s="1">
        <f>ROUNDDOWN((Table2[[#This Row],[Time]]/60-Table2[[#This Row],[Time2]])*60,0)</f>
        <v>55</v>
      </c>
      <c r="Y2079" s="1" t="str">
        <f>IF(Table2[[#This Row],[Time2]]&lt;10,0&amp;Table2[[#This Row],[Time2]],Table2[[#This Row],[Time2]])</f>
        <v>09</v>
      </c>
      <c r="Z2079" s="1">
        <f>IF(Table2[[#This Row],[Time3]]&lt;10,0&amp;Table2[[#This Row],[Time3]],Table2[[#This Row],[Time3]])</f>
        <v>55</v>
      </c>
      <c r="AA2079" s="2" t="str">
        <f>Table2[[#This Row],[Time4]]&amp;":"&amp;Table2[[#This Row],[Time5]]</f>
        <v>09:55</v>
      </c>
      <c r="AB2079" s="1" t="str" cm="1">
        <f t="array" ref="AB2079">IFERROR(IF(Table2[[#This Row],[code]]="","",_xlfn.IFS(AND(Table2[[#This Row],[code]]&lt;400,Table2[[#This Row],[code]]&lt;&gt;""),2,Table2[[#This Row],[code]]&gt;500,4)),"")</f>
        <v/>
      </c>
      <c r="AC2079" s="1" t="str">
        <f>IF(Table2[[#This Row],[Event]]="Penalty",Table2[[#This Row],[number]],IF(Table2[[#This Row],[Event]]="Time-Out",401,""))</f>
        <v/>
      </c>
      <c r="AD2079" s="1">
        <f>ROW(A2078)</f>
        <v>2078</v>
      </c>
      <c r="AE2079" s="1">
        <f>COUNTIFS(Table2[GameID],Table2[[#This Row],[GameID]],Table2[Column1],"&lt;="&amp;Table2[[#This Row],[Column1]])-1</f>
        <v>1</v>
      </c>
    </row>
    <row r="2080" spans="1:31" x14ac:dyDescent="0.45">
      <c r="A2080" t="s">
        <v>459</v>
      </c>
      <c r="B2080" t="str">
        <f>_xlfn.TEXTBEFORE(Table2[[#This Row],[Kamp]]," - ")</f>
        <v>Aab</v>
      </c>
      <c r="C2080" t="str">
        <f>_xlfn.TEXTAFTER(Table2[[#This Row],[Kamp]],"- ")</f>
        <v>RungstedHørsholm</v>
      </c>
      <c r="D2080">
        <v>45024</v>
      </c>
      <c r="E2080">
        <v>69946</v>
      </c>
      <c r="F2080">
        <v>20222023</v>
      </c>
      <c r="G2080" t="s">
        <v>372</v>
      </c>
      <c r="H2080" t="s">
        <v>662</v>
      </c>
      <c r="I2080" t="s">
        <v>677</v>
      </c>
      <c r="J2080">
        <v>1</v>
      </c>
      <c r="K2080">
        <v>29508</v>
      </c>
      <c r="L2080">
        <v>1</v>
      </c>
      <c r="M2080" t="s">
        <v>630</v>
      </c>
      <c r="N2080" t="s">
        <v>81</v>
      </c>
      <c r="O2080" t="s">
        <v>78</v>
      </c>
      <c r="P2080">
        <v>13</v>
      </c>
      <c r="Q2080">
        <v>8</v>
      </c>
      <c r="R2080">
        <f>SUMIFS(Table2[number],Table2[Event],"Goal",Table2[H/U],"HOME",Table2[GameID],Table2[[#This Row],[GameID]],Table2[GameTime],"&lt;="&amp;Table2[[#This Row],[GameTime]])</f>
        <v>1</v>
      </c>
      <c r="S2080">
        <f>SUMIFS(Table2[number],Table2[Event],"Goal",Table2[H/U],"AWAY",Table2[GameID],Table2[[#This Row],[GameID]],Table2[GameTime],"&lt;="&amp;Table2[[#This Row],[GameTime]])</f>
        <v>2</v>
      </c>
      <c r="T2080" t="str">
        <f>IF(Table2[[#This Row],[Event]]="Goal",Table2[[#This Row],[Hscore]]&amp;"-"&amp;Table2[[#This Row],[Uscore]],"")</f>
        <v>1-2</v>
      </c>
      <c r="U2080">
        <v>657</v>
      </c>
      <c r="V2080" s="1">
        <f>Table2[[#This Row],[GameTime]]-(Table2[[#This Row],[period]]-1)*1200</f>
        <v>657</v>
      </c>
      <c r="W2080" s="1">
        <f>ROUNDDOWN(Table2[[#This Row],[Time]]/60,0)</f>
        <v>10</v>
      </c>
      <c r="X2080" s="1">
        <f>ROUNDDOWN((Table2[[#This Row],[Time]]/60-Table2[[#This Row],[Time2]])*60,0)</f>
        <v>57</v>
      </c>
      <c r="Y2080" s="1">
        <f>IF(Table2[[#This Row],[Time2]]&lt;10,0&amp;Table2[[#This Row],[Time2]],Table2[[#This Row],[Time2]])</f>
        <v>10</v>
      </c>
      <c r="Z2080" s="1">
        <f>IF(Table2[[#This Row],[Time3]]&lt;10,0&amp;Table2[[#This Row],[Time3]],Table2[[#This Row],[Time3]])</f>
        <v>57</v>
      </c>
      <c r="AA2080" s="2" t="str">
        <f>Table2[[#This Row],[Time4]]&amp;":"&amp;Table2[[#This Row],[Time5]]</f>
        <v>10:57</v>
      </c>
      <c r="AB2080" s="1" t="str" cm="1">
        <f t="array" ref="AB2080">IFERROR(IF(Table2[[#This Row],[code]]="","",_xlfn.IFS(AND(Table2[[#This Row],[code]]&lt;400,Table2[[#This Row],[code]]&lt;&gt;""),2,Table2[[#This Row],[code]]&gt;500,4)),"")</f>
        <v/>
      </c>
      <c r="AC2080" s="1" t="str">
        <f>IF(Table2[[#This Row],[Event]]="Penalty",Table2[[#This Row],[number]],IF(Table2[[#This Row],[Event]]="Time-Out",401,""))</f>
        <v/>
      </c>
      <c r="AD2080" s="1">
        <f>ROW(A2079)</f>
        <v>2079</v>
      </c>
      <c r="AE2080" s="1">
        <f>COUNTIFS(Table2[GameID],Table2[[#This Row],[GameID]],Table2[Column1],"&lt;="&amp;Table2[[#This Row],[Column1]])-1</f>
        <v>2</v>
      </c>
    </row>
    <row r="2081" spans="1:31" x14ac:dyDescent="0.45">
      <c r="A2081" t="s">
        <v>459</v>
      </c>
      <c r="B2081" t="str">
        <f>_xlfn.TEXTBEFORE(Table2[[#This Row],[Kamp]]," - ")</f>
        <v>Aab</v>
      </c>
      <c r="C2081" t="str">
        <f>_xlfn.TEXTAFTER(Table2[[#This Row],[Kamp]],"- ")</f>
        <v>RungstedHørsholm</v>
      </c>
      <c r="D2081">
        <v>45024</v>
      </c>
      <c r="E2081">
        <v>69946</v>
      </c>
      <c r="F2081">
        <v>20222023</v>
      </c>
      <c r="G2081" t="s">
        <v>372</v>
      </c>
      <c r="H2081" t="s">
        <v>669</v>
      </c>
      <c r="I2081" t="s">
        <v>678</v>
      </c>
      <c r="J2081">
        <v>1</v>
      </c>
      <c r="K2081">
        <v>29501</v>
      </c>
      <c r="L2081">
        <v>208</v>
      </c>
      <c r="M2081" t="s">
        <v>631</v>
      </c>
      <c r="N2081" t="s">
        <v>180</v>
      </c>
      <c r="O2081" t="s">
        <v>634</v>
      </c>
      <c r="P2081">
        <v>73</v>
      </c>
      <c r="Q2081" t="s">
        <v>634</v>
      </c>
      <c r="R2081">
        <f>SUMIFS(Table2[number],Table2[Event],"Goal",Table2[H/U],"HOME",Table2[GameID],Table2[[#This Row],[GameID]],Table2[GameTime],"&lt;="&amp;Table2[[#This Row],[GameTime]])</f>
        <v>1</v>
      </c>
      <c r="S2081">
        <f>SUMIFS(Table2[number],Table2[Event],"Goal",Table2[H/U],"AWAY",Table2[GameID],Table2[[#This Row],[GameID]],Table2[GameTime],"&lt;="&amp;Table2[[#This Row],[GameTime]])</f>
        <v>2</v>
      </c>
      <c r="T2081" t="str">
        <f>IF(Table2[[#This Row],[Event]]="Goal",Table2[[#This Row],[Hscore]]&amp;"-"&amp;Table2[[#This Row],[Uscore]],"")</f>
        <v/>
      </c>
      <c r="U2081">
        <v>892</v>
      </c>
      <c r="V2081" s="1">
        <f>Table2[[#This Row],[GameTime]]-(Table2[[#This Row],[period]]-1)*1200</f>
        <v>892</v>
      </c>
      <c r="W2081" s="1">
        <f>ROUNDDOWN(Table2[[#This Row],[Time]]/60,0)</f>
        <v>14</v>
      </c>
      <c r="X2081" s="1">
        <f>ROUNDDOWN((Table2[[#This Row],[Time]]/60-Table2[[#This Row],[Time2]])*60,0)</f>
        <v>52</v>
      </c>
      <c r="Y2081" s="1">
        <f>IF(Table2[[#This Row],[Time2]]&lt;10,0&amp;Table2[[#This Row],[Time2]],Table2[[#This Row],[Time2]])</f>
        <v>14</v>
      </c>
      <c r="Z2081" s="1">
        <f>IF(Table2[[#This Row],[Time3]]&lt;10,0&amp;Table2[[#This Row],[Time3]],Table2[[#This Row],[Time3]])</f>
        <v>52</v>
      </c>
      <c r="AA2081" s="2" t="str">
        <f>Table2[[#This Row],[Time4]]&amp;":"&amp;Table2[[#This Row],[Time5]]</f>
        <v>14:52</v>
      </c>
      <c r="AB2081" s="1" cm="1">
        <f t="array" ref="AB2081">IFERROR(IF(Table2[[#This Row],[code]]="","",_xlfn.IFS(AND(Table2[[#This Row],[code]]&lt;400,Table2[[#This Row],[code]]&lt;&gt;""),2,Table2[[#This Row],[code]]&gt;500,4)),"")</f>
        <v>2</v>
      </c>
      <c r="AC2081" s="1">
        <f>IF(Table2[[#This Row],[Event]]="Penalty",Table2[[#This Row],[number]],IF(Table2[[#This Row],[Event]]="Time-Out",401,""))</f>
        <v>208</v>
      </c>
      <c r="AD2081" s="1">
        <f>ROW(A2080)</f>
        <v>2080</v>
      </c>
      <c r="AE2081" s="1">
        <f>COUNTIFS(Table2[GameID],Table2[[#This Row],[GameID]],Table2[Column1],"&lt;="&amp;Table2[[#This Row],[Column1]])-1</f>
        <v>3</v>
      </c>
    </row>
    <row r="2082" spans="1:31" x14ac:dyDescent="0.45">
      <c r="A2082" t="s">
        <v>459</v>
      </c>
      <c r="B2082" t="str">
        <f>_xlfn.TEXTBEFORE(Table2[[#This Row],[Kamp]]," - ")</f>
        <v>Aab</v>
      </c>
      <c r="C2082" t="str">
        <f>_xlfn.TEXTAFTER(Table2[[#This Row],[Kamp]],"- ")</f>
        <v>RungstedHørsholm</v>
      </c>
      <c r="D2082">
        <v>45024</v>
      </c>
      <c r="E2082">
        <v>69946</v>
      </c>
      <c r="F2082">
        <v>20222023</v>
      </c>
      <c r="G2082" t="s">
        <v>372</v>
      </c>
      <c r="H2082" t="s">
        <v>662</v>
      </c>
      <c r="I2082" t="s">
        <v>677</v>
      </c>
      <c r="J2082">
        <v>1</v>
      </c>
      <c r="K2082">
        <v>29508</v>
      </c>
      <c r="L2082">
        <v>1</v>
      </c>
      <c r="M2082" t="s">
        <v>630</v>
      </c>
      <c r="N2082" t="s">
        <v>88</v>
      </c>
      <c r="O2082" t="s">
        <v>78</v>
      </c>
      <c r="P2082">
        <v>30</v>
      </c>
      <c r="Q2082">
        <v>8</v>
      </c>
      <c r="R2082">
        <f>SUMIFS(Table2[number],Table2[Event],"Goal",Table2[H/U],"HOME",Table2[GameID],Table2[[#This Row],[GameID]],Table2[GameTime],"&lt;="&amp;Table2[[#This Row],[GameTime]])</f>
        <v>1</v>
      </c>
      <c r="S2082">
        <f>SUMIFS(Table2[number],Table2[Event],"Goal",Table2[H/U],"AWAY",Table2[GameID],Table2[[#This Row],[GameID]],Table2[GameTime],"&lt;="&amp;Table2[[#This Row],[GameTime]])</f>
        <v>3</v>
      </c>
      <c r="T2082" t="str">
        <f>IF(Table2[[#This Row],[Event]]="Goal",Table2[[#This Row],[Hscore]]&amp;"-"&amp;Table2[[#This Row],[Uscore]],"")</f>
        <v>1-3</v>
      </c>
      <c r="U2082">
        <v>1030</v>
      </c>
      <c r="V2082" s="1">
        <f>Table2[[#This Row],[GameTime]]-(Table2[[#This Row],[period]]-1)*1200</f>
        <v>1030</v>
      </c>
      <c r="W2082" s="1">
        <f>ROUNDDOWN(Table2[[#This Row],[Time]]/60,0)</f>
        <v>17</v>
      </c>
      <c r="X2082" s="1">
        <f>ROUNDDOWN((Table2[[#This Row],[Time]]/60-Table2[[#This Row],[Time2]])*60,0)</f>
        <v>10</v>
      </c>
      <c r="Y2082" s="1">
        <f>IF(Table2[[#This Row],[Time2]]&lt;10,0&amp;Table2[[#This Row],[Time2]],Table2[[#This Row],[Time2]])</f>
        <v>17</v>
      </c>
      <c r="Z2082" s="1">
        <f>IF(Table2[[#This Row],[Time3]]&lt;10,0&amp;Table2[[#This Row],[Time3]],Table2[[#This Row],[Time3]])</f>
        <v>10</v>
      </c>
      <c r="AA2082" s="2" t="str">
        <f>Table2[[#This Row],[Time4]]&amp;":"&amp;Table2[[#This Row],[Time5]]</f>
        <v>17:10</v>
      </c>
      <c r="AB2082" s="1" t="str" cm="1">
        <f t="array" ref="AB2082">IFERROR(IF(Table2[[#This Row],[code]]="","",_xlfn.IFS(AND(Table2[[#This Row],[code]]&lt;400,Table2[[#This Row],[code]]&lt;&gt;""),2,Table2[[#This Row],[code]]&gt;500,4)),"")</f>
        <v/>
      </c>
      <c r="AC2082" s="1" t="str">
        <f>IF(Table2[[#This Row],[Event]]="Penalty",Table2[[#This Row],[number]],IF(Table2[[#This Row],[Event]]="Time-Out",401,""))</f>
        <v/>
      </c>
      <c r="AD2082" s="1">
        <f>ROW(A2081)</f>
        <v>2081</v>
      </c>
      <c r="AE2082" s="1">
        <f>COUNTIFS(Table2[GameID],Table2[[#This Row],[GameID]],Table2[Column1],"&lt;="&amp;Table2[[#This Row],[Column1]])-1</f>
        <v>4</v>
      </c>
    </row>
    <row r="2083" spans="1:31" x14ac:dyDescent="0.45">
      <c r="A2083" t="s">
        <v>459</v>
      </c>
      <c r="B2083" t="str">
        <f>_xlfn.TEXTBEFORE(Table2[[#This Row],[Kamp]]," - ")</f>
        <v>Aab</v>
      </c>
      <c r="C2083" t="str">
        <f>_xlfn.TEXTAFTER(Table2[[#This Row],[Kamp]],"- ")</f>
        <v>RungstedHørsholm</v>
      </c>
      <c r="D2083">
        <v>45024</v>
      </c>
      <c r="E2083">
        <v>69946</v>
      </c>
      <c r="F2083">
        <v>20222023</v>
      </c>
      <c r="G2083" t="s">
        <v>372</v>
      </c>
      <c r="H2083" t="s">
        <v>662</v>
      </c>
      <c r="I2083" t="s">
        <v>677</v>
      </c>
      <c r="J2083">
        <v>1</v>
      </c>
      <c r="K2083">
        <v>29508</v>
      </c>
      <c r="L2083">
        <v>101</v>
      </c>
      <c r="M2083" t="s">
        <v>631</v>
      </c>
      <c r="N2083" t="s">
        <v>81</v>
      </c>
      <c r="O2083" t="s">
        <v>634</v>
      </c>
      <c r="P2083">
        <v>13</v>
      </c>
      <c r="Q2083" t="s">
        <v>634</v>
      </c>
      <c r="R2083">
        <f>SUMIFS(Table2[number],Table2[Event],"Goal",Table2[H/U],"HOME",Table2[GameID],Table2[[#This Row],[GameID]],Table2[GameTime],"&lt;="&amp;Table2[[#This Row],[GameTime]])</f>
        <v>1</v>
      </c>
      <c r="S2083">
        <f>SUMIFS(Table2[number],Table2[Event],"Goal",Table2[H/U],"AWAY",Table2[GameID],Table2[[#This Row],[GameID]],Table2[GameTime],"&lt;="&amp;Table2[[#This Row],[GameTime]])</f>
        <v>3</v>
      </c>
      <c r="T2083" t="str">
        <f>IF(Table2[[#This Row],[Event]]="Goal",Table2[[#This Row],[Hscore]]&amp;"-"&amp;Table2[[#This Row],[Uscore]],"")</f>
        <v/>
      </c>
      <c r="U2083">
        <v>1060</v>
      </c>
      <c r="V2083" s="1">
        <f>Table2[[#This Row],[GameTime]]-(Table2[[#This Row],[period]]-1)*1200</f>
        <v>1060</v>
      </c>
      <c r="W2083" s="1">
        <f>ROUNDDOWN(Table2[[#This Row],[Time]]/60,0)</f>
        <v>17</v>
      </c>
      <c r="X2083" s="1">
        <f>ROUNDDOWN((Table2[[#This Row],[Time]]/60-Table2[[#This Row],[Time2]])*60,0)</f>
        <v>40</v>
      </c>
      <c r="Y2083" s="1">
        <f>IF(Table2[[#This Row],[Time2]]&lt;10,0&amp;Table2[[#This Row],[Time2]],Table2[[#This Row],[Time2]])</f>
        <v>17</v>
      </c>
      <c r="Z2083" s="1">
        <f>IF(Table2[[#This Row],[Time3]]&lt;10,0&amp;Table2[[#This Row],[Time3]],Table2[[#This Row],[Time3]])</f>
        <v>40</v>
      </c>
      <c r="AA2083" s="2" t="str">
        <f>Table2[[#This Row],[Time4]]&amp;":"&amp;Table2[[#This Row],[Time5]]</f>
        <v>17:40</v>
      </c>
      <c r="AB2083" s="1" cm="1">
        <f t="array" ref="AB2083">IFERROR(IF(Table2[[#This Row],[code]]="","",_xlfn.IFS(AND(Table2[[#This Row],[code]]&lt;400,Table2[[#This Row],[code]]&lt;&gt;""),2,Table2[[#This Row],[code]]&gt;500,4)),"")</f>
        <v>2</v>
      </c>
      <c r="AC2083" s="1">
        <f>IF(Table2[[#This Row],[Event]]="Penalty",Table2[[#This Row],[number]],IF(Table2[[#This Row],[Event]]="Time-Out",401,""))</f>
        <v>101</v>
      </c>
      <c r="AD2083" s="1">
        <f>ROW(A2082)</f>
        <v>2082</v>
      </c>
      <c r="AE2083" s="1">
        <f>COUNTIFS(Table2[GameID],Table2[[#This Row],[GameID]],Table2[Column1],"&lt;="&amp;Table2[[#This Row],[Column1]])-1</f>
        <v>5</v>
      </c>
    </row>
    <row r="2084" spans="1:31" x14ac:dyDescent="0.45">
      <c r="A2084" t="s">
        <v>459</v>
      </c>
      <c r="B2084" t="str">
        <f>_xlfn.TEXTBEFORE(Table2[[#This Row],[Kamp]]," - ")</f>
        <v>Aab</v>
      </c>
      <c r="C2084" t="str">
        <f>_xlfn.TEXTAFTER(Table2[[#This Row],[Kamp]],"- ")</f>
        <v>RungstedHørsholm</v>
      </c>
      <c r="D2084">
        <v>45024</v>
      </c>
      <c r="E2084">
        <v>69946</v>
      </c>
      <c r="F2084">
        <v>20222023</v>
      </c>
      <c r="G2084" t="s">
        <v>372</v>
      </c>
      <c r="H2084" t="s">
        <v>669</v>
      </c>
      <c r="I2084" t="s">
        <v>678</v>
      </c>
      <c r="J2084">
        <v>2</v>
      </c>
      <c r="K2084">
        <v>29501</v>
      </c>
      <c r="L2084">
        <v>208</v>
      </c>
      <c r="M2084" t="s">
        <v>631</v>
      </c>
      <c r="N2084" t="s">
        <v>171</v>
      </c>
      <c r="O2084" t="s">
        <v>634</v>
      </c>
      <c r="P2084">
        <v>8</v>
      </c>
      <c r="Q2084" t="s">
        <v>634</v>
      </c>
      <c r="R2084">
        <f>SUMIFS(Table2[number],Table2[Event],"Goal",Table2[H/U],"HOME",Table2[GameID],Table2[[#This Row],[GameID]],Table2[GameTime],"&lt;="&amp;Table2[[#This Row],[GameTime]])</f>
        <v>1</v>
      </c>
      <c r="S2084">
        <f>SUMIFS(Table2[number],Table2[Event],"Goal",Table2[H/U],"AWAY",Table2[GameID],Table2[[#This Row],[GameID]],Table2[GameTime],"&lt;="&amp;Table2[[#This Row],[GameTime]])</f>
        <v>3</v>
      </c>
      <c r="T2084" t="str">
        <f>IF(Table2[[#This Row],[Event]]="Goal",Table2[[#This Row],[Hscore]]&amp;"-"&amp;Table2[[#This Row],[Uscore]],"")</f>
        <v/>
      </c>
      <c r="U2084">
        <v>1372</v>
      </c>
      <c r="V2084" s="1">
        <f>Table2[[#This Row],[GameTime]]-(Table2[[#This Row],[period]]-1)*1200</f>
        <v>172</v>
      </c>
      <c r="W2084" s="1">
        <f>ROUNDDOWN(Table2[[#This Row],[Time]]/60,0)</f>
        <v>2</v>
      </c>
      <c r="X2084" s="1">
        <f>ROUNDDOWN((Table2[[#This Row],[Time]]/60-Table2[[#This Row],[Time2]])*60,0)</f>
        <v>52</v>
      </c>
      <c r="Y2084" s="1" t="str">
        <f>IF(Table2[[#This Row],[Time2]]&lt;10,0&amp;Table2[[#This Row],[Time2]],Table2[[#This Row],[Time2]])</f>
        <v>02</v>
      </c>
      <c r="Z2084" s="1">
        <f>IF(Table2[[#This Row],[Time3]]&lt;10,0&amp;Table2[[#This Row],[Time3]],Table2[[#This Row],[Time3]])</f>
        <v>52</v>
      </c>
      <c r="AA2084" s="2" t="str">
        <f>Table2[[#This Row],[Time4]]&amp;":"&amp;Table2[[#This Row],[Time5]]</f>
        <v>02:52</v>
      </c>
      <c r="AB2084" s="1" cm="1">
        <f t="array" ref="AB2084">IFERROR(IF(Table2[[#This Row],[code]]="","",_xlfn.IFS(AND(Table2[[#This Row],[code]]&lt;400,Table2[[#This Row],[code]]&lt;&gt;""),2,Table2[[#This Row],[code]]&gt;500,4)),"")</f>
        <v>2</v>
      </c>
      <c r="AC2084" s="1">
        <f>IF(Table2[[#This Row],[Event]]="Penalty",Table2[[#This Row],[number]],IF(Table2[[#This Row],[Event]]="Time-Out",401,""))</f>
        <v>208</v>
      </c>
      <c r="AD2084" s="1">
        <f>ROW(A2083)</f>
        <v>2083</v>
      </c>
      <c r="AE2084" s="1">
        <f>COUNTIFS(Table2[GameID],Table2[[#This Row],[GameID]],Table2[Column1],"&lt;="&amp;Table2[[#This Row],[Column1]])-1</f>
        <v>6</v>
      </c>
    </row>
    <row r="2085" spans="1:31" x14ac:dyDescent="0.45">
      <c r="A2085" t="s">
        <v>459</v>
      </c>
      <c r="B2085" t="str">
        <f>_xlfn.TEXTBEFORE(Table2[[#This Row],[Kamp]]," - ")</f>
        <v>Aab</v>
      </c>
      <c r="C2085" t="str">
        <f>_xlfn.TEXTAFTER(Table2[[#This Row],[Kamp]],"- ")</f>
        <v>RungstedHørsholm</v>
      </c>
      <c r="D2085">
        <v>45024</v>
      </c>
      <c r="E2085">
        <v>69946</v>
      </c>
      <c r="F2085">
        <v>20222023</v>
      </c>
      <c r="G2085" t="s">
        <v>372</v>
      </c>
      <c r="H2085" t="s">
        <v>662</v>
      </c>
      <c r="I2085" t="s">
        <v>677</v>
      </c>
      <c r="J2085">
        <v>2</v>
      </c>
      <c r="K2085">
        <v>29508</v>
      </c>
      <c r="L2085">
        <v>1</v>
      </c>
      <c r="M2085" t="s">
        <v>630</v>
      </c>
      <c r="N2085" t="s">
        <v>402</v>
      </c>
      <c r="O2085" t="s">
        <v>78</v>
      </c>
      <c r="P2085">
        <v>84</v>
      </c>
      <c r="Q2085">
        <v>8</v>
      </c>
      <c r="R2085">
        <f>SUMIFS(Table2[number],Table2[Event],"Goal",Table2[H/U],"HOME",Table2[GameID],Table2[[#This Row],[GameID]],Table2[GameTime],"&lt;="&amp;Table2[[#This Row],[GameTime]])</f>
        <v>1</v>
      </c>
      <c r="S2085">
        <f>SUMIFS(Table2[number],Table2[Event],"Goal",Table2[H/U],"AWAY",Table2[GameID],Table2[[#This Row],[GameID]],Table2[GameTime],"&lt;="&amp;Table2[[#This Row],[GameTime]])</f>
        <v>4</v>
      </c>
      <c r="T2085" t="str">
        <f>IF(Table2[[#This Row],[Event]]="Goal",Table2[[#This Row],[Hscore]]&amp;"-"&amp;Table2[[#This Row],[Uscore]],"")</f>
        <v>1-4</v>
      </c>
      <c r="U2085">
        <v>1415</v>
      </c>
      <c r="V2085" s="1">
        <f>Table2[[#This Row],[GameTime]]-(Table2[[#This Row],[period]]-1)*1200</f>
        <v>215</v>
      </c>
      <c r="W2085" s="1">
        <f>ROUNDDOWN(Table2[[#This Row],[Time]]/60,0)</f>
        <v>3</v>
      </c>
      <c r="X2085" s="1">
        <f>ROUNDDOWN((Table2[[#This Row],[Time]]/60-Table2[[#This Row],[Time2]])*60,0)</f>
        <v>35</v>
      </c>
      <c r="Y2085" s="1" t="str">
        <f>IF(Table2[[#This Row],[Time2]]&lt;10,0&amp;Table2[[#This Row],[Time2]],Table2[[#This Row],[Time2]])</f>
        <v>03</v>
      </c>
      <c r="Z2085" s="1">
        <f>IF(Table2[[#This Row],[Time3]]&lt;10,0&amp;Table2[[#This Row],[Time3]],Table2[[#This Row],[Time3]])</f>
        <v>35</v>
      </c>
      <c r="AA2085" s="2" t="str">
        <f>Table2[[#This Row],[Time4]]&amp;":"&amp;Table2[[#This Row],[Time5]]</f>
        <v>03:35</v>
      </c>
      <c r="AB2085" s="1" t="str" cm="1">
        <f t="array" ref="AB2085">IFERROR(IF(Table2[[#This Row],[code]]="","",_xlfn.IFS(AND(Table2[[#This Row],[code]]&lt;400,Table2[[#This Row],[code]]&lt;&gt;""),2,Table2[[#This Row],[code]]&gt;500,4)),"")</f>
        <v/>
      </c>
      <c r="AC2085" s="1" t="str">
        <f>IF(Table2[[#This Row],[Event]]="Penalty",Table2[[#This Row],[number]],IF(Table2[[#This Row],[Event]]="Time-Out",401,""))</f>
        <v/>
      </c>
      <c r="AD2085" s="1">
        <f>ROW(A2084)</f>
        <v>2084</v>
      </c>
      <c r="AE2085" s="1">
        <f>COUNTIFS(Table2[GameID],Table2[[#This Row],[GameID]],Table2[Column1],"&lt;="&amp;Table2[[#This Row],[Column1]])-1</f>
        <v>7</v>
      </c>
    </row>
    <row r="2086" spans="1:31" x14ac:dyDescent="0.45">
      <c r="A2086" t="s">
        <v>459</v>
      </c>
      <c r="B2086" t="str">
        <f>_xlfn.TEXTBEFORE(Table2[[#This Row],[Kamp]]," - ")</f>
        <v>Aab</v>
      </c>
      <c r="C2086" t="str">
        <f>_xlfn.TEXTAFTER(Table2[[#This Row],[Kamp]],"- ")</f>
        <v>RungstedHørsholm</v>
      </c>
      <c r="D2086">
        <v>45024</v>
      </c>
      <c r="E2086">
        <v>69946</v>
      </c>
      <c r="F2086">
        <v>20222023</v>
      </c>
      <c r="G2086" t="s">
        <v>372</v>
      </c>
      <c r="H2086" t="s">
        <v>662</v>
      </c>
      <c r="I2086" t="s">
        <v>677</v>
      </c>
      <c r="J2086">
        <v>2</v>
      </c>
      <c r="K2086">
        <v>29508</v>
      </c>
      <c r="L2086">
        <v>1</v>
      </c>
      <c r="M2086" t="s">
        <v>630</v>
      </c>
      <c r="N2086" t="s">
        <v>88</v>
      </c>
      <c r="O2086" t="s">
        <v>91</v>
      </c>
      <c r="P2086">
        <v>30</v>
      </c>
      <c r="Q2086">
        <v>11</v>
      </c>
      <c r="R2086">
        <f>SUMIFS(Table2[number],Table2[Event],"Goal",Table2[H/U],"HOME",Table2[GameID],Table2[[#This Row],[GameID]],Table2[GameTime],"&lt;="&amp;Table2[[#This Row],[GameTime]])</f>
        <v>1</v>
      </c>
      <c r="S2086">
        <f>SUMIFS(Table2[number],Table2[Event],"Goal",Table2[H/U],"AWAY",Table2[GameID],Table2[[#This Row],[GameID]],Table2[GameTime],"&lt;="&amp;Table2[[#This Row],[GameTime]])</f>
        <v>5</v>
      </c>
      <c r="T2086" t="str">
        <f>IF(Table2[[#This Row],[Event]]="Goal",Table2[[#This Row],[Hscore]]&amp;"-"&amp;Table2[[#This Row],[Uscore]],"")</f>
        <v>1-5</v>
      </c>
      <c r="U2086">
        <v>1437</v>
      </c>
      <c r="V2086" s="1">
        <f>Table2[[#This Row],[GameTime]]-(Table2[[#This Row],[period]]-1)*1200</f>
        <v>237</v>
      </c>
      <c r="W2086" s="1">
        <f>ROUNDDOWN(Table2[[#This Row],[Time]]/60,0)</f>
        <v>3</v>
      </c>
      <c r="X2086" s="1">
        <f>ROUNDDOWN((Table2[[#This Row],[Time]]/60-Table2[[#This Row],[Time2]])*60,0)</f>
        <v>57</v>
      </c>
      <c r="Y2086" s="1" t="str">
        <f>IF(Table2[[#This Row],[Time2]]&lt;10,0&amp;Table2[[#This Row],[Time2]],Table2[[#This Row],[Time2]])</f>
        <v>03</v>
      </c>
      <c r="Z2086" s="1">
        <f>IF(Table2[[#This Row],[Time3]]&lt;10,0&amp;Table2[[#This Row],[Time3]],Table2[[#This Row],[Time3]])</f>
        <v>57</v>
      </c>
      <c r="AA2086" s="2" t="str">
        <f>Table2[[#This Row],[Time4]]&amp;":"&amp;Table2[[#This Row],[Time5]]</f>
        <v>03:57</v>
      </c>
      <c r="AB2086" s="1" t="str" cm="1">
        <f t="array" ref="AB2086">IFERROR(IF(Table2[[#This Row],[code]]="","",_xlfn.IFS(AND(Table2[[#This Row],[code]]&lt;400,Table2[[#This Row],[code]]&lt;&gt;""),2,Table2[[#This Row],[code]]&gt;500,4)),"")</f>
        <v/>
      </c>
      <c r="AC2086" s="1" t="str">
        <f>IF(Table2[[#This Row],[Event]]="Penalty",Table2[[#This Row],[number]],IF(Table2[[#This Row],[Event]]="Time-Out",401,""))</f>
        <v/>
      </c>
      <c r="AD2086" s="1">
        <f>ROW(A2085)</f>
        <v>2085</v>
      </c>
      <c r="AE2086" s="1">
        <f>COUNTIFS(Table2[GameID],Table2[[#This Row],[GameID]],Table2[Column1],"&lt;="&amp;Table2[[#This Row],[Column1]])-1</f>
        <v>8</v>
      </c>
    </row>
    <row r="2087" spans="1:31" x14ac:dyDescent="0.45">
      <c r="A2087" t="s">
        <v>459</v>
      </c>
      <c r="B2087" t="str">
        <f>_xlfn.TEXTBEFORE(Table2[[#This Row],[Kamp]]," - ")</f>
        <v>Aab</v>
      </c>
      <c r="C2087" t="str">
        <f>_xlfn.TEXTAFTER(Table2[[#This Row],[Kamp]],"- ")</f>
        <v>RungstedHørsholm</v>
      </c>
      <c r="D2087">
        <v>45024</v>
      </c>
      <c r="E2087">
        <v>69946</v>
      </c>
      <c r="F2087">
        <v>20222023</v>
      </c>
      <c r="G2087" t="s">
        <v>372</v>
      </c>
      <c r="H2087" t="s">
        <v>662</v>
      </c>
      <c r="I2087" t="s">
        <v>677</v>
      </c>
      <c r="J2087">
        <v>2</v>
      </c>
      <c r="K2087">
        <v>29508</v>
      </c>
      <c r="L2087">
        <v>217</v>
      </c>
      <c r="M2087" t="s">
        <v>631</v>
      </c>
      <c r="N2087" t="s">
        <v>83</v>
      </c>
      <c r="O2087" t="s">
        <v>634</v>
      </c>
      <c r="P2087">
        <v>17</v>
      </c>
      <c r="Q2087" t="s">
        <v>634</v>
      </c>
      <c r="R2087">
        <f>SUMIFS(Table2[number],Table2[Event],"Goal",Table2[H/U],"HOME",Table2[GameID],Table2[[#This Row],[GameID]],Table2[GameTime],"&lt;="&amp;Table2[[#This Row],[GameTime]])</f>
        <v>1</v>
      </c>
      <c r="S2087">
        <f>SUMIFS(Table2[number],Table2[Event],"Goal",Table2[H/U],"AWAY",Table2[GameID],Table2[[#This Row],[GameID]],Table2[GameTime],"&lt;="&amp;Table2[[#This Row],[GameTime]])</f>
        <v>5</v>
      </c>
      <c r="T2087" t="str">
        <f>IF(Table2[[#This Row],[Event]]="Goal",Table2[[#This Row],[Hscore]]&amp;"-"&amp;Table2[[#This Row],[Uscore]],"")</f>
        <v/>
      </c>
      <c r="U2087">
        <v>1466</v>
      </c>
      <c r="V2087" s="1">
        <f>Table2[[#This Row],[GameTime]]-(Table2[[#This Row],[period]]-1)*1200</f>
        <v>266</v>
      </c>
      <c r="W2087" s="1">
        <f>ROUNDDOWN(Table2[[#This Row],[Time]]/60,0)</f>
        <v>4</v>
      </c>
      <c r="X2087" s="1">
        <f>ROUNDDOWN((Table2[[#This Row],[Time]]/60-Table2[[#This Row],[Time2]])*60,0)</f>
        <v>26</v>
      </c>
      <c r="Y2087" s="1" t="str">
        <f>IF(Table2[[#This Row],[Time2]]&lt;10,0&amp;Table2[[#This Row],[Time2]],Table2[[#This Row],[Time2]])</f>
        <v>04</v>
      </c>
      <c r="Z2087" s="1">
        <f>IF(Table2[[#This Row],[Time3]]&lt;10,0&amp;Table2[[#This Row],[Time3]],Table2[[#This Row],[Time3]])</f>
        <v>26</v>
      </c>
      <c r="AA2087" s="2" t="str">
        <f>Table2[[#This Row],[Time4]]&amp;":"&amp;Table2[[#This Row],[Time5]]</f>
        <v>04:26</v>
      </c>
      <c r="AB2087" s="1" cm="1">
        <f t="array" ref="AB2087">IFERROR(IF(Table2[[#This Row],[code]]="","",_xlfn.IFS(AND(Table2[[#This Row],[code]]&lt;400,Table2[[#This Row],[code]]&lt;&gt;""),2,Table2[[#This Row],[code]]&gt;500,4)),"")</f>
        <v>2</v>
      </c>
      <c r="AC2087" s="1">
        <f>IF(Table2[[#This Row],[Event]]="Penalty",Table2[[#This Row],[number]],IF(Table2[[#This Row],[Event]]="Time-Out",401,""))</f>
        <v>217</v>
      </c>
      <c r="AD2087" s="1">
        <f>ROW(A2086)</f>
        <v>2086</v>
      </c>
      <c r="AE2087" s="1">
        <f>COUNTIFS(Table2[GameID],Table2[[#This Row],[GameID]],Table2[Column1],"&lt;="&amp;Table2[[#This Row],[Column1]])-1</f>
        <v>9</v>
      </c>
    </row>
    <row r="2088" spans="1:31" x14ac:dyDescent="0.45">
      <c r="A2088" t="s">
        <v>459</v>
      </c>
      <c r="B2088" t="str">
        <f>_xlfn.TEXTBEFORE(Table2[[#This Row],[Kamp]]," - ")</f>
        <v>Aab</v>
      </c>
      <c r="C2088" t="str">
        <f>_xlfn.TEXTAFTER(Table2[[#This Row],[Kamp]],"- ")</f>
        <v>RungstedHørsholm</v>
      </c>
      <c r="D2088">
        <v>45024</v>
      </c>
      <c r="E2088">
        <v>69946</v>
      </c>
      <c r="F2088">
        <v>20222023</v>
      </c>
      <c r="G2088" t="s">
        <v>372</v>
      </c>
      <c r="H2088" t="s">
        <v>669</v>
      </c>
      <c r="I2088" t="s">
        <v>678</v>
      </c>
      <c r="J2088">
        <v>2</v>
      </c>
      <c r="K2088">
        <v>29501</v>
      </c>
      <c r="L2088">
        <v>1</v>
      </c>
      <c r="M2088" t="s">
        <v>630</v>
      </c>
      <c r="N2088" t="s">
        <v>171</v>
      </c>
      <c r="O2088" t="s">
        <v>650</v>
      </c>
      <c r="P2088">
        <v>8</v>
      </c>
      <c r="Q2088">
        <v>96</v>
      </c>
      <c r="R2088">
        <f>SUMIFS(Table2[number],Table2[Event],"Goal",Table2[H/U],"HOME",Table2[GameID],Table2[[#This Row],[GameID]],Table2[GameTime],"&lt;="&amp;Table2[[#This Row],[GameTime]])</f>
        <v>2</v>
      </c>
      <c r="S2088">
        <f>SUMIFS(Table2[number],Table2[Event],"Goal",Table2[H/U],"AWAY",Table2[GameID],Table2[[#This Row],[GameID]],Table2[GameTime],"&lt;="&amp;Table2[[#This Row],[GameTime]])</f>
        <v>5</v>
      </c>
      <c r="T2088" t="str">
        <f>IF(Table2[[#This Row],[Event]]="Goal",Table2[[#This Row],[Hscore]]&amp;"-"&amp;Table2[[#This Row],[Uscore]],"")</f>
        <v>2-5</v>
      </c>
      <c r="U2088">
        <v>1557</v>
      </c>
      <c r="V2088" s="1">
        <f>Table2[[#This Row],[GameTime]]-(Table2[[#This Row],[period]]-1)*1200</f>
        <v>357</v>
      </c>
      <c r="W2088" s="1">
        <f>ROUNDDOWN(Table2[[#This Row],[Time]]/60,0)</f>
        <v>5</v>
      </c>
      <c r="X2088" s="1">
        <f>ROUNDDOWN((Table2[[#This Row],[Time]]/60-Table2[[#This Row],[Time2]])*60,0)</f>
        <v>57</v>
      </c>
      <c r="Y2088" s="1" t="str">
        <f>IF(Table2[[#This Row],[Time2]]&lt;10,0&amp;Table2[[#This Row],[Time2]],Table2[[#This Row],[Time2]])</f>
        <v>05</v>
      </c>
      <c r="Z2088" s="1">
        <f>IF(Table2[[#This Row],[Time3]]&lt;10,0&amp;Table2[[#This Row],[Time3]],Table2[[#This Row],[Time3]])</f>
        <v>57</v>
      </c>
      <c r="AA2088" s="2" t="str">
        <f>Table2[[#This Row],[Time4]]&amp;":"&amp;Table2[[#This Row],[Time5]]</f>
        <v>05:57</v>
      </c>
      <c r="AB2088" s="1" t="str" cm="1">
        <f t="array" ref="AB2088">IFERROR(IF(Table2[[#This Row],[code]]="","",_xlfn.IFS(AND(Table2[[#This Row],[code]]&lt;400,Table2[[#This Row],[code]]&lt;&gt;""),2,Table2[[#This Row],[code]]&gt;500,4)),"")</f>
        <v/>
      </c>
      <c r="AC2088" s="1" t="str">
        <f>IF(Table2[[#This Row],[Event]]="Penalty",Table2[[#This Row],[number]],IF(Table2[[#This Row],[Event]]="Time-Out",401,""))</f>
        <v/>
      </c>
      <c r="AD2088" s="1">
        <f>ROW(A2087)</f>
        <v>2087</v>
      </c>
      <c r="AE2088" s="1">
        <f>COUNTIFS(Table2[GameID],Table2[[#This Row],[GameID]],Table2[Column1],"&lt;="&amp;Table2[[#This Row],[Column1]])-1</f>
        <v>10</v>
      </c>
    </row>
    <row r="2089" spans="1:31" x14ac:dyDescent="0.45">
      <c r="A2089" t="s">
        <v>459</v>
      </c>
      <c r="B2089" t="str">
        <f>_xlfn.TEXTBEFORE(Table2[[#This Row],[Kamp]]," - ")</f>
        <v>Aab</v>
      </c>
      <c r="C2089" t="str">
        <f>_xlfn.TEXTAFTER(Table2[[#This Row],[Kamp]],"- ")</f>
        <v>RungstedHørsholm</v>
      </c>
      <c r="D2089">
        <v>45024</v>
      </c>
      <c r="E2089">
        <v>69946</v>
      </c>
      <c r="F2089">
        <v>20222023</v>
      </c>
      <c r="G2089" t="s">
        <v>372</v>
      </c>
      <c r="H2089" t="s">
        <v>662</v>
      </c>
      <c r="I2089" t="s">
        <v>677</v>
      </c>
      <c r="J2089">
        <v>2</v>
      </c>
      <c r="K2089">
        <v>29508</v>
      </c>
      <c r="L2089">
        <v>1</v>
      </c>
      <c r="M2089" t="s">
        <v>630</v>
      </c>
      <c r="N2089" t="s">
        <v>87</v>
      </c>
      <c r="O2089" t="s">
        <v>78</v>
      </c>
      <c r="P2089">
        <v>27</v>
      </c>
      <c r="Q2089">
        <v>8</v>
      </c>
      <c r="R2089">
        <f>SUMIFS(Table2[number],Table2[Event],"Goal",Table2[H/U],"HOME",Table2[GameID],Table2[[#This Row],[GameID]],Table2[GameTime],"&lt;="&amp;Table2[[#This Row],[GameTime]])</f>
        <v>2</v>
      </c>
      <c r="S2089">
        <f>SUMIFS(Table2[number],Table2[Event],"Goal",Table2[H/U],"AWAY",Table2[GameID],Table2[[#This Row],[GameID]],Table2[GameTime],"&lt;="&amp;Table2[[#This Row],[GameTime]])</f>
        <v>6</v>
      </c>
      <c r="T2089" t="str">
        <f>IF(Table2[[#This Row],[Event]]="Goal",Table2[[#This Row],[Hscore]]&amp;"-"&amp;Table2[[#This Row],[Uscore]],"")</f>
        <v>2-6</v>
      </c>
      <c r="U2089">
        <v>1774</v>
      </c>
      <c r="V2089" s="1">
        <f>Table2[[#This Row],[GameTime]]-(Table2[[#This Row],[period]]-1)*1200</f>
        <v>574</v>
      </c>
      <c r="W2089" s="1">
        <f>ROUNDDOWN(Table2[[#This Row],[Time]]/60,0)</f>
        <v>9</v>
      </c>
      <c r="X2089" s="1">
        <f>ROUNDDOWN((Table2[[#This Row],[Time]]/60-Table2[[#This Row],[Time2]])*60,0)</f>
        <v>34</v>
      </c>
      <c r="Y2089" s="1" t="str">
        <f>IF(Table2[[#This Row],[Time2]]&lt;10,0&amp;Table2[[#This Row],[Time2]],Table2[[#This Row],[Time2]])</f>
        <v>09</v>
      </c>
      <c r="Z2089" s="1">
        <f>IF(Table2[[#This Row],[Time3]]&lt;10,0&amp;Table2[[#This Row],[Time3]],Table2[[#This Row],[Time3]])</f>
        <v>34</v>
      </c>
      <c r="AA2089" s="2" t="str">
        <f>Table2[[#This Row],[Time4]]&amp;":"&amp;Table2[[#This Row],[Time5]]</f>
        <v>09:34</v>
      </c>
      <c r="AB2089" s="1" t="str" cm="1">
        <f t="array" ref="AB2089">IFERROR(IF(Table2[[#This Row],[code]]="","",_xlfn.IFS(AND(Table2[[#This Row],[code]]&lt;400,Table2[[#This Row],[code]]&lt;&gt;""),2,Table2[[#This Row],[code]]&gt;500,4)),"")</f>
        <v/>
      </c>
      <c r="AC2089" s="1" t="str">
        <f>IF(Table2[[#This Row],[Event]]="Penalty",Table2[[#This Row],[number]],IF(Table2[[#This Row],[Event]]="Time-Out",401,""))</f>
        <v/>
      </c>
      <c r="AD2089" s="1">
        <f>ROW(A2088)</f>
        <v>2088</v>
      </c>
      <c r="AE2089" s="1">
        <f>COUNTIFS(Table2[GameID],Table2[[#This Row],[GameID]],Table2[Column1],"&lt;="&amp;Table2[[#This Row],[Column1]])-1</f>
        <v>11</v>
      </c>
    </row>
    <row r="2090" spans="1:31" x14ac:dyDescent="0.45">
      <c r="A2090" t="s">
        <v>459</v>
      </c>
      <c r="B2090" t="str">
        <f>_xlfn.TEXTBEFORE(Table2[[#This Row],[Kamp]]," - ")</f>
        <v>Aab</v>
      </c>
      <c r="C2090" t="str">
        <f>_xlfn.TEXTAFTER(Table2[[#This Row],[Kamp]],"- ")</f>
        <v>RungstedHørsholm</v>
      </c>
      <c r="D2090">
        <v>45024</v>
      </c>
      <c r="E2090">
        <v>69946</v>
      </c>
      <c r="F2090">
        <v>20222023</v>
      </c>
      <c r="G2090" t="s">
        <v>372</v>
      </c>
      <c r="H2090" t="s">
        <v>662</v>
      </c>
      <c r="I2090" t="s">
        <v>677</v>
      </c>
      <c r="J2090">
        <v>2</v>
      </c>
      <c r="K2090">
        <v>29508</v>
      </c>
      <c r="L2090">
        <v>201</v>
      </c>
      <c r="M2090" t="s">
        <v>631</v>
      </c>
      <c r="N2090" t="s">
        <v>86</v>
      </c>
      <c r="O2090" t="s">
        <v>634</v>
      </c>
      <c r="P2090">
        <v>25</v>
      </c>
      <c r="Q2090" t="s">
        <v>634</v>
      </c>
      <c r="R2090">
        <f>SUMIFS(Table2[number],Table2[Event],"Goal",Table2[H/U],"HOME",Table2[GameID],Table2[[#This Row],[GameID]],Table2[GameTime],"&lt;="&amp;Table2[[#This Row],[GameTime]])</f>
        <v>2</v>
      </c>
      <c r="S2090">
        <f>SUMIFS(Table2[number],Table2[Event],"Goal",Table2[H/U],"AWAY",Table2[GameID],Table2[[#This Row],[GameID]],Table2[GameTime],"&lt;="&amp;Table2[[#This Row],[GameTime]])</f>
        <v>6</v>
      </c>
      <c r="T2090" t="str">
        <f>IF(Table2[[#This Row],[Event]]="Goal",Table2[[#This Row],[Hscore]]&amp;"-"&amp;Table2[[#This Row],[Uscore]],"")</f>
        <v/>
      </c>
      <c r="U2090">
        <v>1827</v>
      </c>
      <c r="V2090" s="1">
        <f>Table2[[#This Row],[GameTime]]-(Table2[[#This Row],[period]]-1)*1200</f>
        <v>627</v>
      </c>
      <c r="W2090" s="1">
        <f>ROUNDDOWN(Table2[[#This Row],[Time]]/60,0)</f>
        <v>10</v>
      </c>
      <c r="X2090" s="1">
        <f>ROUNDDOWN((Table2[[#This Row],[Time]]/60-Table2[[#This Row],[Time2]])*60,0)</f>
        <v>27</v>
      </c>
      <c r="Y2090" s="1">
        <f>IF(Table2[[#This Row],[Time2]]&lt;10,0&amp;Table2[[#This Row],[Time2]],Table2[[#This Row],[Time2]])</f>
        <v>10</v>
      </c>
      <c r="Z2090" s="1">
        <f>IF(Table2[[#This Row],[Time3]]&lt;10,0&amp;Table2[[#This Row],[Time3]],Table2[[#This Row],[Time3]])</f>
        <v>27</v>
      </c>
      <c r="AA2090" s="2" t="str">
        <f>Table2[[#This Row],[Time4]]&amp;":"&amp;Table2[[#This Row],[Time5]]</f>
        <v>10:27</v>
      </c>
      <c r="AB2090" s="1" cm="1">
        <f t="array" ref="AB2090">IFERROR(IF(Table2[[#This Row],[code]]="","",_xlfn.IFS(AND(Table2[[#This Row],[code]]&lt;400,Table2[[#This Row],[code]]&lt;&gt;""),2,Table2[[#This Row],[code]]&gt;500,4)),"")</f>
        <v>2</v>
      </c>
      <c r="AC2090" s="1">
        <f>IF(Table2[[#This Row],[Event]]="Penalty",Table2[[#This Row],[number]],IF(Table2[[#This Row],[Event]]="Time-Out",401,""))</f>
        <v>201</v>
      </c>
      <c r="AD2090" s="1">
        <f>ROW(A2089)</f>
        <v>2089</v>
      </c>
      <c r="AE2090" s="1">
        <f>COUNTIFS(Table2[GameID],Table2[[#This Row],[GameID]],Table2[Column1],"&lt;="&amp;Table2[[#This Row],[Column1]])-1</f>
        <v>12</v>
      </c>
    </row>
    <row r="2091" spans="1:31" x14ac:dyDescent="0.45">
      <c r="A2091" t="s">
        <v>459</v>
      </c>
      <c r="B2091" t="str">
        <f>_xlfn.TEXTBEFORE(Table2[[#This Row],[Kamp]]," - ")</f>
        <v>Aab</v>
      </c>
      <c r="C2091" t="str">
        <f>_xlfn.TEXTAFTER(Table2[[#This Row],[Kamp]],"- ")</f>
        <v>RungstedHørsholm</v>
      </c>
      <c r="D2091">
        <v>45024</v>
      </c>
      <c r="E2091">
        <v>69946</v>
      </c>
      <c r="F2091">
        <v>20222023</v>
      </c>
      <c r="G2091" t="s">
        <v>372</v>
      </c>
      <c r="H2091" t="s">
        <v>669</v>
      </c>
      <c r="I2091" t="s">
        <v>678</v>
      </c>
      <c r="J2091">
        <v>2</v>
      </c>
      <c r="K2091">
        <v>29501</v>
      </c>
      <c r="L2091">
        <v>1</v>
      </c>
      <c r="M2091" t="s">
        <v>630</v>
      </c>
      <c r="N2091" t="s">
        <v>182</v>
      </c>
      <c r="O2091" t="s">
        <v>634</v>
      </c>
      <c r="P2091">
        <v>94</v>
      </c>
      <c r="Q2091" t="s">
        <v>634</v>
      </c>
      <c r="R2091">
        <f>SUMIFS(Table2[number],Table2[Event],"Goal",Table2[H/U],"HOME",Table2[GameID],Table2[[#This Row],[GameID]],Table2[GameTime],"&lt;="&amp;Table2[[#This Row],[GameTime]])</f>
        <v>3</v>
      </c>
      <c r="S2091">
        <f>SUMIFS(Table2[number],Table2[Event],"Goal",Table2[H/U],"AWAY",Table2[GameID],Table2[[#This Row],[GameID]],Table2[GameTime],"&lt;="&amp;Table2[[#This Row],[GameTime]])</f>
        <v>6</v>
      </c>
      <c r="T2091" t="str">
        <f>IF(Table2[[#This Row],[Event]]="Goal",Table2[[#This Row],[Hscore]]&amp;"-"&amp;Table2[[#This Row],[Uscore]],"")</f>
        <v>3-6</v>
      </c>
      <c r="U2091">
        <v>2033</v>
      </c>
      <c r="V2091" s="1">
        <f>Table2[[#This Row],[GameTime]]-(Table2[[#This Row],[period]]-1)*1200</f>
        <v>833</v>
      </c>
      <c r="W2091" s="1">
        <f>ROUNDDOWN(Table2[[#This Row],[Time]]/60,0)</f>
        <v>13</v>
      </c>
      <c r="X2091" s="1">
        <f>ROUNDDOWN((Table2[[#This Row],[Time]]/60-Table2[[#This Row],[Time2]])*60,0)</f>
        <v>53</v>
      </c>
      <c r="Y2091" s="1">
        <f>IF(Table2[[#This Row],[Time2]]&lt;10,0&amp;Table2[[#This Row],[Time2]],Table2[[#This Row],[Time2]])</f>
        <v>13</v>
      </c>
      <c r="Z2091" s="1">
        <f>IF(Table2[[#This Row],[Time3]]&lt;10,0&amp;Table2[[#This Row],[Time3]],Table2[[#This Row],[Time3]])</f>
        <v>53</v>
      </c>
      <c r="AA2091" s="2" t="str">
        <f>Table2[[#This Row],[Time4]]&amp;":"&amp;Table2[[#This Row],[Time5]]</f>
        <v>13:53</v>
      </c>
      <c r="AB2091" s="1" t="str" cm="1">
        <f t="array" ref="AB2091">IFERROR(IF(Table2[[#This Row],[code]]="","",_xlfn.IFS(AND(Table2[[#This Row],[code]]&lt;400,Table2[[#This Row],[code]]&lt;&gt;""),2,Table2[[#This Row],[code]]&gt;500,4)),"")</f>
        <v/>
      </c>
      <c r="AC2091" s="1" t="str">
        <f>IF(Table2[[#This Row],[Event]]="Penalty",Table2[[#This Row],[number]],IF(Table2[[#This Row],[Event]]="Time-Out",401,""))</f>
        <v/>
      </c>
      <c r="AD2091" s="1">
        <f>ROW(A2090)</f>
        <v>2090</v>
      </c>
      <c r="AE2091" s="1">
        <f>COUNTIFS(Table2[GameID],Table2[[#This Row],[GameID]],Table2[Column1],"&lt;="&amp;Table2[[#This Row],[Column1]])-1</f>
        <v>13</v>
      </c>
    </row>
    <row r="2092" spans="1:31" x14ac:dyDescent="0.45">
      <c r="A2092" t="s">
        <v>459</v>
      </c>
      <c r="B2092" t="str">
        <f>_xlfn.TEXTBEFORE(Table2[[#This Row],[Kamp]]," - ")</f>
        <v>Aab</v>
      </c>
      <c r="C2092" t="str">
        <f>_xlfn.TEXTAFTER(Table2[[#This Row],[Kamp]],"- ")</f>
        <v>RungstedHørsholm</v>
      </c>
      <c r="D2092">
        <v>45024</v>
      </c>
      <c r="E2092">
        <v>69946</v>
      </c>
      <c r="F2092">
        <v>20222023</v>
      </c>
      <c r="G2092" t="s">
        <v>372</v>
      </c>
      <c r="H2092" t="s">
        <v>662</v>
      </c>
      <c r="I2092" t="s">
        <v>677</v>
      </c>
      <c r="J2092">
        <v>2</v>
      </c>
      <c r="K2092">
        <v>29508</v>
      </c>
      <c r="L2092">
        <v>207</v>
      </c>
      <c r="M2092" t="s">
        <v>631</v>
      </c>
      <c r="N2092" t="s">
        <v>91</v>
      </c>
      <c r="O2092" t="s">
        <v>634</v>
      </c>
      <c r="P2092">
        <v>11</v>
      </c>
      <c r="Q2092" t="s">
        <v>634</v>
      </c>
      <c r="R2092">
        <f>SUMIFS(Table2[number],Table2[Event],"Goal",Table2[H/U],"HOME",Table2[GameID],Table2[[#This Row],[GameID]],Table2[GameTime],"&lt;="&amp;Table2[[#This Row],[GameTime]])</f>
        <v>3</v>
      </c>
      <c r="S2092">
        <f>SUMIFS(Table2[number],Table2[Event],"Goal",Table2[H/U],"AWAY",Table2[GameID],Table2[[#This Row],[GameID]],Table2[GameTime],"&lt;="&amp;Table2[[#This Row],[GameTime]])</f>
        <v>6</v>
      </c>
      <c r="T2092" t="str">
        <f>IF(Table2[[#This Row],[Event]]="Goal",Table2[[#This Row],[Hscore]]&amp;"-"&amp;Table2[[#This Row],[Uscore]],"")</f>
        <v/>
      </c>
      <c r="U2092">
        <v>2077</v>
      </c>
      <c r="V2092" s="1">
        <f>Table2[[#This Row],[GameTime]]-(Table2[[#This Row],[period]]-1)*1200</f>
        <v>877</v>
      </c>
      <c r="W2092" s="1">
        <f>ROUNDDOWN(Table2[[#This Row],[Time]]/60,0)</f>
        <v>14</v>
      </c>
      <c r="X2092" s="1">
        <f>ROUNDDOWN((Table2[[#This Row],[Time]]/60-Table2[[#This Row],[Time2]])*60,0)</f>
        <v>37</v>
      </c>
      <c r="Y2092" s="1">
        <f>IF(Table2[[#This Row],[Time2]]&lt;10,0&amp;Table2[[#This Row],[Time2]],Table2[[#This Row],[Time2]])</f>
        <v>14</v>
      </c>
      <c r="Z2092" s="1">
        <f>IF(Table2[[#This Row],[Time3]]&lt;10,0&amp;Table2[[#This Row],[Time3]],Table2[[#This Row],[Time3]])</f>
        <v>37</v>
      </c>
      <c r="AA2092" s="2" t="str">
        <f>Table2[[#This Row],[Time4]]&amp;":"&amp;Table2[[#This Row],[Time5]]</f>
        <v>14:37</v>
      </c>
      <c r="AB2092" s="1" cm="1">
        <f t="array" ref="AB2092">IFERROR(IF(Table2[[#This Row],[code]]="","",_xlfn.IFS(AND(Table2[[#This Row],[code]]&lt;400,Table2[[#This Row],[code]]&lt;&gt;""),2,Table2[[#This Row],[code]]&gt;500,4)),"")</f>
        <v>2</v>
      </c>
      <c r="AC2092" s="1">
        <f>IF(Table2[[#This Row],[Event]]="Penalty",Table2[[#This Row],[number]],IF(Table2[[#This Row],[Event]]="Time-Out",401,""))</f>
        <v>207</v>
      </c>
      <c r="AD2092" s="1">
        <f>ROW(A2091)</f>
        <v>2091</v>
      </c>
      <c r="AE2092" s="1">
        <f>COUNTIFS(Table2[GameID],Table2[[#This Row],[GameID]],Table2[Column1],"&lt;="&amp;Table2[[#This Row],[Column1]])-1</f>
        <v>14</v>
      </c>
    </row>
    <row r="2093" spans="1:31" x14ac:dyDescent="0.45">
      <c r="A2093" t="s">
        <v>459</v>
      </c>
      <c r="B2093" t="str">
        <f>_xlfn.TEXTBEFORE(Table2[[#This Row],[Kamp]]," - ")</f>
        <v>Aab</v>
      </c>
      <c r="C2093" t="str">
        <f>_xlfn.TEXTAFTER(Table2[[#This Row],[Kamp]],"- ")</f>
        <v>RungstedHørsholm</v>
      </c>
      <c r="D2093">
        <v>45024</v>
      </c>
      <c r="E2093">
        <v>69946</v>
      </c>
      <c r="F2093">
        <v>20222023</v>
      </c>
      <c r="G2093" t="s">
        <v>372</v>
      </c>
      <c r="H2093" t="s">
        <v>662</v>
      </c>
      <c r="I2093" t="s">
        <v>677</v>
      </c>
      <c r="J2093">
        <v>2</v>
      </c>
      <c r="K2093">
        <v>29508</v>
      </c>
      <c r="L2093">
        <v>219</v>
      </c>
      <c r="M2093" t="s">
        <v>631</v>
      </c>
      <c r="N2093" t="s">
        <v>78</v>
      </c>
      <c r="O2093" t="s">
        <v>634</v>
      </c>
      <c r="P2093">
        <v>8</v>
      </c>
      <c r="Q2093" t="s">
        <v>634</v>
      </c>
      <c r="R2093">
        <f>SUMIFS(Table2[number],Table2[Event],"Goal",Table2[H/U],"HOME",Table2[GameID],Table2[[#This Row],[GameID]],Table2[GameTime],"&lt;="&amp;Table2[[#This Row],[GameTime]])</f>
        <v>3</v>
      </c>
      <c r="S2093">
        <f>SUMIFS(Table2[number],Table2[Event],"Goal",Table2[H/U],"AWAY",Table2[GameID],Table2[[#This Row],[GameID]],Table2[GameTime],"&lt;="&amp;Table2[[#This Row],[GameTime]])</f>
        <v>6</v>
      </c>
      <c r="T2093" t="str">
        <f>IF(Table2[[#This Row],[Event]]="Goal",Table2[[#This Row],[Hscore]]&amp;"-"&amp;Table2[[#This Row],[Uscore]],"")</f>
        <v/>
      </c>
      <c r="U2093">
        <v>2209</v>
      </c>
      <c r="V2093" s="1">
        <f>Table2[[#This Row],[GameTime]]-(Table2[[#This Row],[period]]-1)*1200</f>
        <v>1009</v>
      </c>
      <c r="W2093" s="1">
        <f>ROUNDDOWN(Table2[[#This Row],[Time]]/60,0)</f>
        <v>16</v>
      </c>
      <c r="X2093" s="1">
        <f>ROUNDDOWN((Table2[[#This Row],[Time]]/60-Table2[[#This Row],[Time2]])*60,0)</f>
        <v>49</v>
      </c>
      <c r="Y2093" s="1">
        <f>IF(Table2[[#This Row],[Time2]]&lt;10,0&amp;Table2[[#This Row],[Time2]],Table2[[#This Row],[Time2]])</f>
        <v>16</v>
      </c>
      <c r="Z2093" s="1">
        <f>IF(Table2[[#This Row],[Time3]]&lt;10,0&amp;Table2[[#This Row],[Time3]],Table2[[#This Row],[Time3]])</f>
        <v>49</v>
      </c>
      <c r="AA2093" s="2" t="str">
        <f>Table2[[#This Row],[Time4]]&amp;":"&amp;Table2[[#This Row],[Time5]]</f>
        <v>16:49</v>
      </c>
      <c r="AB2093" s="1" cm="1">
        <f t="array" ref="AB2093">IFERROR(IF(Table2[[#This Row],[code]]="","",_xlfn.IFS(AND(Table2[[#This Row],[code]]&lt;400,Table2[[#This Row],[code]]&lt;&gt;""),2,Table2[[#This Row],[code]]&gt;500,4)),"")</f>
        <v>2</v>
      </c>
      <c r="AC2093" s="1">
        <f>IF(Table2[[#This Row],[Event]]="Penalty",Table2[[#This Row],[number]],IF(Table2[[#This Row],[Event]]="Time-Out",401,""))</f>
        <v>219</v>
      </c>
      <c r="AD2093" s="1">
        <f>ROW(A2092)</f>
        <v>2092</v>
      </c>
      <c r="AE2093" s="1">
        <f>COUNTIFS(Table2[GameID],Table2[[#This Row],[GameID]],Table2[Column1],"&lt;="&amp;Table2[[#This Row],[Column1]])-1</f>
        <v>15</v>
      </c>
    </row>
    <row r="2094" spans="1:31" x14ac:dyDescent="0.45">
      <c r="A2094" t="s">
        <v>459</v>
      </c>
      <c r="B2094" t="str">
        <f>_xlfn.TEXTBEFORE(Table2[[#This Row],[Kamp]]," - ")</f>
        <v>Aab</v>
      </c>
      <c r="C2094" t="str">
        <f>_xlfn.TEXTAFTER(Table2[[#This Row],[Kamp]],"- ")</f>
        <v>RungstedHørsholm</v>
      </c>
      <c r="D2094">
        <v>45024</v>
      </c>
      <c r="E2094">
        <v>69946</v>
      </c>
      <c r="F2094">
        <v>20222023</v>
      </c>
      <c r="G2094" t="s">
        <v>372</v>
      </c>
      <c r="H2094" t="s">
        <v>669</v>
      </c>
      <c r="I2094" t="s">
        <v>678</v>
      </c>
      <c r="J2094">
        <v>2</v>
      </c>
      <c r="K2094">
        <v>29501</v>
      </c>
      <c r="L2094">
        <v>201</v>
      </c>
      <c r="M2094" t="s">
        <v>631</v>
      </c>
      <c r="N2094" t="s">
        <v>413</v>
      </c>
      <c r="O2094" t="s">
        <v>634</v>
      </c>
      <c r="P2094">
        <v>96</v>
      </c>
      <c r="Q2094" t="s">
        <v>634</v>
      </c>
      <c r="R2094">
        <f>SUMIFS(Table2[number],Table2[Event],"Goal",Table2[H/U],"HOME",Table2[GameID],Table2[[#This Row],[GameID]],Table2[GameTime],"&lt;="&amp;Table2[[#This Row],[GameTime]])</f>
        <v>3</v>
      </c>
      <c r="S2094">
        <f>SUMIFS(Table2[number],Table2[Event],"Goal",Table2[H/U],"AWAY",Table2[GameID],Table2[[#This Row],[GameID]],Table2[GameTime],"&lt;="&amp;Table2[[#This Row],[GameTime]])</f>
        <v>6</v>
      </c>
      <c r="T2094" t="str">
        <f>IF(Table2[[#This Row],[Event]]="Goal",Table2[[#This Row],[Hscore]]&amp;"-"&amp;Table2[[#This Row],[Uscore]],"")</f>
        <v/>
      </c>
      <c r="U2094">
        <v>2245</v>
      </c>
      <c r="V2094" s="1">
        <f>Table2[[#This Row],[GameTime]]-(Table2[[#This Row],[period]]-1)*1200</f>
        <v>1045</v>
      </c>
      <c r="W2094" s="1">
        <f>ROUNDDOWN(Table2[[#This Row],[Time]]/60,0)</f>
        <v>17</v>
      </c>
      <c r="X2094" s="1">
        <f>ROUNDDOWN((Table2[[#This Row],[Time]]/60-Table2[[#This Row],[Time2]])*60,0)</f>
        <v>25</v>
      </c>
      <c r="Y2094" s="1">
        <f>IF(Table2[[#This Row],[Time2]]&lt;10,0&amp;Table2[[#This Row],[Time2]],Table2[[#This Row],[Time2]])</f>
        <v>17</v>
      </c>
      <c r="Z2094" s="1">
        <f>IF(Table2[[#This Row],[Time3]]&lt;10,0&amp;Table2[[#This Row],[Time3]],Table2[[#This Row],[Time3]])</f>
        <v>25</v>
      </c>
      <c r="AA2094" s="2" t="str">
        <f>Table2[[#This Row],[Time4]]&amp;":"&amp;Table2[[#This Row],[Time5]]</f>
        <v>17:25</v>
      </c>
      <c r="AB2094" s="1" cm="1">
        <f t="array" ref="AB2094">IFERROR(IF(Table2[[#This Row],[code]]="","",_xlfn.IFS(AND(Table2[[#This Row],[code]]&lt;400,Table2[[#This Row],[code]]&lt;&gt;""),2,Table2[[#This Row],[code]]&gt;500,4)),"")</f>
        <v>2</v>
      </c>
      <c r="AC2094" s="1">
        <f>IF(Table2[[#This Row],[Event]]="Penalty",Table2[[#This Row],[number]],IF(Table2[[#This Row],[Event]]="Time-Out",401,""))</f>
        <v>201</v>
      </c>
      <c r="AD2094" s="1">
        <f>ROW(A2093)</f>
        <v>2093</v>
      </c>
      <c r="AE2094" s="1">
        <f>COUNTIFS(Table2[GameID],Table2[[#This Row],[GameID]],Table2[Column1],"&lt;="&amp;Table2[[#This Row],[Column1]])-1</f>
        <v>16</v>
      </c>
    </row>
    <row r="2095" spans="1:31" x14ac:dyDescent="0.45">
      <c r="A2095" t="s">
        <v>459</v>
      </c>
      <c r="B2095" t="str">
        <f>_xlfn.TEXTBEFORE(Table2[[#This Row],[Kamp]]," - ")</f>
        <v>Aab</v>
      </c>
      <c r="C2095" t="str">
        <f>_xlfn.TEXTAFTER(Table2[[#This Row],[Kamp]],"- ")</f>
        <v>RungstedHørsholm</v>
      </c>
      <c r="D2095">
        <v>45024</v>
      </c>
      <c r="E2095">
        <v>69946</v>
      </c>
      <c r="F2095">
        <v>20222023</v>
      </c>
      <c r="G2095" t="s">
        <v>372</v>
      </c>
      <c r="H2095" t="s">
        <v>662</v>
      </c>
      <c r="I2095" t="s">
        <v>677</v>
      </c>
      <c r="J2095">
        <v>2</v>
      </c>
      <c r="K2095">
        <v>29508</v>
      </c>
      <c r="L2095">
        <v>206</v>
      </c>
      <c r="M2095" t="s">
        <v>631</v>
      </c>
      <c r="N2095" t="s">
        <v>91</v>
      </c>
      <c r="O2095" t="s">
        <v>634</v>
      </c>
      <c r="P2095">
        <v>11</v>
      </c>
      <c r="Q2095" t="s">
        <v>634</v>
      </c>
      <c r="R2095">
        <f>SUMIFS(Table2[number],Table2[Event],"Goal",Table2[H/U],"HOME",Table2[GameID],Table2[[#This Row],[GameID]],Table2[GameTime],"&lt;="&amp;Table2[[#This Row],[GameTime]])</f>
        <v>3</v>
      </c>
      <c r="S2095">
        <f>SUMIFS(Table2[number],Table2[Event],"Goal",Table2[H/U],"AWAY",Table2[GameID],Table2[[#This Row],[GameID]],Table2[GameTime],"&lt;="&amp;Table2[[#This Row],[GameTime]])</f>
        <v>6</v>
      </c>
      <c r="T2095" t="str">
        <f>IF(Table2[[#This Row],[Event]]="Goal",Table2[[#This Row],[Hscore]]&amp;"-"&amp;Table2[[#This Row],[Uscore]],"")</f>
        <v/>
      </c>
      <c r="U2095">
        <v>2283</v>
      </c>
      <c r="V2095" s="1">
        <f>Table2[[#This Row],[GameTime]]-(Table2[[#This Row],[period]]-1)*1200</f>
        <v>1083</v>
      </c>
      <c r="W2095" s="1">
        <f>ROUNDDOWN(Table2[[#This Row],[Time]]/60,0)</f>
        <v>18</v>
      </c>
      <c r="X2095" s="1">
        <f>ROUNDDOWN((Table2[[#This Row],[Time]]/60-Table2[[#This Row],[Time2]])*60,0)</f>
        <v>3</v>
      </c>
      <c r="Y2095" s="1">
        <f>IF(Table2[[#This Row],[Time2]]&lt;10,0&amp;Table2[[#This Row],[Time2]],Table2[[#This Row],[Time2]])</f>
        <v>18</v>
      </c>
      <c r="Z2095" s="1" t="str">
        <f>IF(Table2[[#This Row],[Time3]]&lt;10,0&amp;Table2[[#This Row],[Time3]],Table2[[#This Row],[Time3]])</f>
        <v>03</v>
      </c>
      <c r="AA2095" s="2" t="str">
        <f>Table2[[#This Row],[Time4]]&amp;":"&amp;Table2[[#This Row],[Time5]]</f>
        <v>18:03</v>
      </c>
      <c r="AB2095" s="1" cm="1">
        <f t="array" ref="AB2095">IFERROR(IF(Table2[[#This Row],[code]]="","",_xlfn.IFS(AND(Table2[[#This Row],[code]]&lt;400,Table2[[#This Row],[code]]&lt;&gt;""),2,Table2[[#This Row],[code]]&gt;500,4)),"")</f>
        <v>2</v>
      </c>
      <c r="AC2095" s="1">
        <f>IF(Table2[[#This Row],[Event]]="Penalty",Table2[[#This Row],[number]],IF(Table2[[#This Row],[Event]]="Time-Out",401,""))</f>
        <v>206</v>
      </c>
      <c r="AD2095" s="1">
        <f>ROW(A2094)</f>
        <v>2094</v>
      </c>
      <c r="AE2095" s="1">
        <f>COUNTIFS(Table2[GameID],Table2[[#This Row],[GameID]],Table2[Column1],"&lt;="&amp;Table2[[#This Row],[Column1]])-1</f>
        <v>17</v>
      </c>
    </row>
    <row r="2096" spans="1:31" x14ac:dyDescent="0.45">
      <c r="A2096" t="s">
        <v>459</v>
      </c>
      <c r="B2096" t="str">
        <f>_xlfn.TEXTBEFORE(Table2[[#This Row],[Kamp]]," - ")</f>
        <v>Aab</v>
      </c>
      <c r="C2096" t="str">
        <f>_xlfn.TEXTAFTER(Table2[[#This Row],[Kamp]],"- ")</f>
        <v>RungstedHørsholm</v>
      </c>
      <c r="D2096">
        <v>45024</v>
      </c>
      <c r="E2096">
        <v>69946</v>
      </c>
      <c r="F2096">
        <v>20222023</v>
      </c>
      <c r="G2096" t="s">
        <v>372</v>
      </c>
      <c r="H2096" t="s">
        <v>662</v>
      </c>
      <c r="I2096" t="s">
        <v>677</v>
      </c>
      <c r="J2096">
        <v>2</v>
      </c>
      <c r="K2096">
        <v>29508</v>
      </c>
      <c r="L2096">
        <v>1</v>
      </c>
      <c r="M2096" t="s">
        <v>630</v>
      </c>
      <c r="N2096" t="s">
        <v>88</v>
      </c>
      <c r="O2096" t="s">
        <v>634</v>
      </c>
      <c r="P2096">
        <v>30</v>
      </c>
      <c r="Q2096" t="s">
        <v>634</v>
      </c>
      <c r="R2096">
        <f>SUMIFS(Table2[number],Table2[Event],"Goal",Table2[H/U],"HOME",Table2[GameID],Table2[[#This Row],[GameID]],Table2[GameTime],"&lt;="&amp;Table2[[#This Row],[GameTime]])</f>
        <v>3</v>
      </c>
      <c r="S2096">
        <f>SUMIFS(Table2[number],Table2[Event],"Goal",Table2[H/U],"AWAY",Table2[GameID],Table2[[#This Row],[GameID]],Table2[GameTime],"&lt;="&amp;Table2[[#This Row],[GameTime]])</f>
        <v>7</v>
      </c>
      <c r="T2096" t="str">
        <f>IF(Table2[[#This Row],[Event]]="Goal",Table2[[#This Row],[Hscore]]&amp;"-"&amp;Table2[[#This Row],[Uscore]],"")</f>
        <v>3-7</v>
      </c>
      <c r="U2096">
        <v>2295</v>
      </c>
      <c r="V2096" s="1">
        <f>Table2[[#This Row],[GameTime]]-(Table2[[#This Row],[period]]-1)*1200</f>
        <v>1095</v>
      </c>
      <c r="W2096" s="1">
        <f>ROUNDDOWN(Table2[[#This Row],[Time]]/60,0)</f>
        <v>18</v>
      </c>
      <c r="X2096" s="1">
        <f>ROUNDDOWN((Table2[[#This Row],[Time]]/60-Table2[[#This Row],[Time2]])*60,0)</f>
        <v>15</v>
      </c>
      <c r="Y2096" s="1">
        <f>IF(Table2[[#This Row],[Time2]]&lt;10,0&amp;Table2[[#This Row],[Time2]],Table2[[#This Row],[Time2]])</f>
        <v>18</v>
      </c>
      <c r="Z2096" s="1">
        <f>IF(Table2[[#This Row],[Time3]]&lt;10,0&amp;Table2[[#This Row],[Time3]],Table2[[#This Row],[Time3]])</f>
        <v>15</v>
      </c>
      <c r="AA2096" s="2" t="str">
        <f>Table2[[#This Row],[Time4]]&amp;":"&amp;Table2[[#This Row],[Time5]]</f>
        <v>18:15</v>
      </c>
      <c r="AB2096" s="1" t="str" cm="1">
        <f t="array" ref="AB2096">IFERROR(IF(Table2[[#This Row],[code]]="","",_xlfn.IFS(AND(Table2[[#This Row],[code]]&lt;400,Table2[[#This Row],[code]]&lt;&gt;""),2,Table2[[#This Row],[code]]&gt;500,4)),"")</f>
        <v/>
      </c>
      <c r="AC2096" s="1" t="str">
        <f>IF(Table2[[#This Row],[Event]]="Penalty",Table2[[#This Row],[number]],IF(Table2[[#This Row],[Event]]="Time-Out",401,""))</f>
        <v/>
      </c>
      <c r="AD2096" s="1">
        <f>ROW(A2095)</f>
        <v>2095</v>
      </c>
      <c r="AE2096" s="1">
        <f>COUNTIFS(Table2[GameID],Table2[[#This Row],[GameID]],Table2[Column1],"&lt;="&amp;Table2[[#This Row],[Column1]])-1</f>
        <v>18</v>
      </c>
    </row>
    <row r="2097" spans="1:31" x14ac:dyDescent="0.45">
      <c r="A2097" t="s">
        <v>459</v>
      </c>
      <c r="B2097" t="str">
        <f>_xlfn.TEXTBEFORE(Table2[[#This Row],[Kamp]]," - ")</f>
        <v>Aab</v>
      </c>
      <c r="C2097" t="str">
        <f>_xlfn.TEXTAFTER(Table2[[#This Row],[Kamp]],"- ")</f>
        <v>RungstedHørsholm</v>
      </c>
      <c r="D2097">
        <v>45024</v>
      </c>
      <c r="E2097">
        <v>69946</v>
      </c>
      <c r="F2097">
        <v>20222023</v>
      </c>
      <c r="G2097" t="s">
        <v>372</v>
      </c>
      <c r="H2097" t="s">
        <v>662</v>
      </c>
      <c r="I2097" t="s">
        <v>677</v>
      </c>
      <c r="J2097">
        <v>3</v>
      </c>
      <c r="K2097">
        <v>29508</v>
      </c>
      <c r="L2097">
        <v>1</v>
      </c>
      <c r="M2097" t="s">
        <v>630</v>
      </c>
      <c r="N2097" t="s">
        <v>78</v>
      </c>
      <c r="O2097" t="s">
        <v>78</v>
      </c>
      <c r="P2097">
        <v>8</v>
      </c>
      <c r="Q2097">
        <v>8</v>
      </c>
      <c r="R2097">
        <f>SUMIFS(Table2[number],Table2[Event],"Goal",Table2[H/U],"HOME",Table2[GameID],Table2[[#This Row],[GameID]],Table2[GameTime],"&lt;="&amp;Table2[[#This Row],[GameTime]])</f>
        <v>3</v>
      </c>
      <c r="S2097">
        <f>SUMIFS(Table2[number],Table2[Event],"Goal",Table2[H/U],"AWAY",Table2[GameID],Table2[[#This Row],[GameID]],Table2[GameTime],"&lt;="&amp;Table2[[#This Row],[GameTime]])</f>
        <v>8</v>
      </c>
      <c r="T2097" t="str">
        <f>IF(Table2[[#This Row],[Event]]="Goal",Table2[[#This Row],[Hscore]]&amp;"-"&amp;Table2[[#This Row],[Uscore]],"")</f>
        <v>3-8</v>
      </c>
      <c r="U2097">
        <v>2598</v>
      </c>
      <c r="V2097" s="1">
        <f>Table2[[#This Row],[GameTime]]-(Table2[[#This Row],[period]]-1)*1200</f>
        <v>198</v>
      </c>
      <c r="W2097" s="1">
        <f>ROUNDDOWN(Table2[[#This Row],[Time]]/60,0)</f>
        <v>3</v>
      </c>
      <c r="X2097" s="1">
        <f>ROUNDDOWN((Table2[[#This Row],[Time]]/60-Table2[[#This Row],[Time2]])*60,0)</f>
        <v>18</v>
      </c>
      <c r="Y2097" s="1" t="str">
        <f>IF(Table2[[#This Row],[Time2]]&lt;10,0&amp;Table2[[#This Row],[Time2]],Table2[[#This Row],[Time2]])</f>
        <v>03</v>
      </c>
      <c r="Z2097" s="1">
        <f>IF(Table2[[#This Row],[Time3]]&lt;10,0&amp;Table2[[#This Row],[Time3]],Table2[[#This Row],[Time3]])</f>
        <v>18</v>
      </c>
      <c r="AA2097" s="2" t="str">
        <f>Table2[[#This Row],[Time4]]&amp;":"&amp;Table2[[#This Row],[Time5]]</f>
        <v>03:18</v>
      </c>
      <c r="AB2097" s="1" t="str" cm="1">
        <f t="array" ref="AB2097">IFERROR(IF(Table2[[#This Row],[code]]="","",_xlfn.IFS(AND(Table2[[#This Row],[code]]&lt;400,Table2[[#This Row],[code]]&lt;&gt;""),2,Table2[[#This Row],[code]]&gt;500,4)),"")</f>
        <v/>
      </c>
      <c r="AC2097" s="1" t="str">
        <f>IF(Table2[[#This Row],[Event]]="Penalty",Table2[[#This Row],[number]],IF(Table2[[#This Row],[Event]]="Time-Out",401,""))</f>
        <v/>
      </c>
      <c r="AD2097" s="1">
        <f>ROW(A2096)</f>
        <v>2096</v>
      </c>
      <c r="AE2097" s="1">
        <f>COUNTIFS(Table2[GameID],Table2[[#This Row],[GameID]],Table2[Column1],"&lt;="&amp;Table2[[#This Row],[Column1]])-1</f>
        <v>19</v>
      </c>
    </row>
    <row r="2098" spans="1:31" x14ac:dyDescent="0.45">
      <c r="A2098" t="s">
        <v>459</v>
      </c>
      <c r="B2098" t="str">
        <f>_xlfn.TEXTBEFORE(Table2[[#This Row],[Kamp]]," - ")</f>
        <v>Aab</v>
      </c>
      <c r="C2098" t="str">
        <f>_xlfn.TEXTAFTER(Table2[[#This Row],[Kamp]],"- ")</f>
        <v>RungstedHørsholm</v>
      </c>
      <c r="D2098">
        <v>45024</v>
      </c>
      <c r="E2098">
        <v>69946</v>
      </c>
      <c r="F2098">
        <v>20222023</v>
      </c>
      <c r="G2098" t="s">
        <v>372</v>
      </c>
      <c r="H2098" t="s">
        <v>662</v>
      </c>
      <c r="I2098" t="s">
        <v>677</v>
      </c>
      <c r="J2098">
        <v>3</v>
      </c>
      <c r="K2098">
        <v>29508</v>
      </c>
      <c r="L2098">
        <v>1</v>
      </c>
      <c r="M2098" t="s">
        <v>630</v>
      </c>
      <c r="N2098" t="s">
        <v>402</v>
      </c>
      <c r="O2098" t="s">
        <v>83</v>
      </c>
      <c r="P2098">
        <v>84</v>
      </c>
      <c r="Q2098">
        <v>17</v>
      </c>
      <c r="R2098">
        <f>SUMIFS(Table2[number],Table2[Event],"Goal",Table2[H/U],"HOME",Table2[GameID],Table2[[#This Row],[GameID]],Table2[GameTime],"&lt;="&amp;Table2[[#This Row],[GameTime]])</f>
        <v>3</v>
      </c>
      <c r="S2098">
        <f>SUMIFS(Table2[number],Table2[Event],"Goal",Table2[H/U],"AWAY",Table2[GameID],Table2[[#This Row],[GameID]],Table2[GameTime],"&lt;="&amp;Table2[[#This Row],[GameTime]])</f>
        <v>9</v>
      </c>
      <c r="T2098" t="str">
        <f>IF(Table2[[#This Row],[Event]]="Goal",Table2[[#This Row],[Hscore]]&amp;"-"&amp;Table2[[#This Row],[Uscore]],"")</f>
        <v>3-9</v>
      </c>
      <c r="U2098">
        <v>2664</v>
      </c>
      <c r="V2098" s="1">
        <f>Table2[[#This Row],[GameTime]]-(Table2[[#This Row],[period]]-1)*1200</f>
        <v>264</v>
      </c>
      <c r="W2098" s="1">
        <f>ROUNDDOWN(Table2[[#This Row],[Time]]/60,0)</f>
        <v>4</v>
      </c>
      <c r="X2098" s="1">
        <f>ROUNDDOWN((Table2[[#This Row],[Time]]/60-Table2[[#This Row],[Time2]])*60,0)</f>
        <v>24</v>
      </c>
      <c r="Y2098" s="1" t="str">
        <f>IF(Table2[[#This Row],[Time2]]&lt;10,0&amp;Table2[[#This Row],[Time2]],Table2[[#This Row],[Time2]])</f>
        <v>04</v>
      </c>
      <c r="Z2098" s="1">
        <f>IF(Table2[[#This Row],[Time3]]&lt;10,0&amp;Table2[[#This Row],[Time3]],Table2[[#This Row],[Time3]])</f>
        <v>24</v>
      </c>
      <c r="AA2098" s="2" t="str">
        <f>Table2[[#This Row],[Time4]]&amp;":"&amp;Table2[[#This Row],[Time5]]</f>
        <v>04:24</v>
      </c>
      <c r="AB2098" s="1" t="str" cm="1">
        <f t="array" ref="AB2098">IFERROR(IF(Table2[[#This Row],[code]]="","",_xlfn.IFS(AND(Table2[[#This Row],[code]]&lt;400,Table2[[#This Row],[code]]&lt;&gt;""),2,Table2[[#This Row],[code]]&gt;500,4)),"")</f>
        <v/>
      </c>
      <c r="AC2098" s="1" t="str">
        <f>IF(Table2[[#This Row],[Event]]="Penalty",Table2[[#This Row],[number]],IF(Table2[[#This Row],[Event]]="Time-Out",401,""))</f>
        <v/>
      </c>
      <c r="AD2098" s="1">
        <f>ROW(A2097)</f>
        <v>2097</v>
      </c>
      <c r="AE2098" s="1">
        <f>COUNTIFS(Table2[GameID],Table2[[#This Row],[GameID]],Table2[Column1],"&lt;="&amp;Table2[[#This Row],[Column1]])-1</f>
        <v>20</v>
      </c>
    </row>
    <row r="2099" spans="1:31" x14ac:dyDescent="0.45">
      <c r="A2099" t="s">
        <v>459</v>
      </c>
      <c r="B2099" t="str">
        <f>_xlfn.TEXTBEFORE(Table2[[#This Row],[Kamp]]," - ")</f>
        <v>Aab</v>
      </c>
      <c r="C2099" t="str">
        <f>_xlfn.TEXTAFTER(Table2[[#This Row],[Kamp]],"- ")</f>
        <v>RungstedHørsholm</v>
      </c>
      <c r="D2099">
        <v>45024</v>
      </c>
      <c r="E2099">
        <v>69946</v>
      </c>
      <c r="F2099">
        <v>20222023</v>
      </c>
      <c r="G2099" t="s">
        <v>372</v>
      </c>
      <c r="H2099" t="s">
        <v>669</v>
      </c>
      <c r="I2099" t="s">
        <v>678</v>
      </c>
      <c r="J2099">
        <v>3</v>
      </c>
      <c r="K2099">
        <v>29501</v>
      </c>
      <c r="L2099">
        <v>201</v>
      </c>
      <c r="M2099" t="s">
        <v>631</v>
      </c>
      <c r="N2099" t="s">
        <v>180</v>
      </c>
      <c r="O2099" t="s">
        <v>634</v>
      </c>
      <c r="P2099">
        <v>73</v>
      </c>
      <c r="Q2099" t="s">
        <v>634</v>
      </c>
      <c r="R2099">
        <f>SUMIFS(Table2[number],Table2[Event],"Goal",Table2[H/U],"HOME",Table2[GameID],Table2[[#This Row],[GameID]],Table2[GameTime],"&lt;="&amp;Table2[[#This Row],[GameTime]])</f>
        <v>3</v>
      </c>
      <c r="S2099">
        <f>SUMIFS(Table2[number],Table2[Event],"Goal",Table2[H/U],"AWAY",Table2[GameID],Table2[[#This Row],[GameID]],Table2[GameTime],"&lt;="&amp;Table2[[#This Row],[GameTime]])</f>
        <v>9</v>
      </c>
      <c r="T2099" t="str">
        <f>IF(Table2[[#This Row],[Event]]="Goal",Table2[[#This Row],[Hscore]]&amp;"-"&amp;Table2[[#This Row],[Uscore]],"")</f>
        <v/>
      </c>
      <c r="U2099">
        <v>2827</v>
      </c>
      <c r="V2099" s="1">
        <f>Table2[[#This Row],[GameTime]]-(Table2[[#This Row],[period]]-1)*1200</f>
        <v>427</v>
      </c>
      <c r="W2099" s="1">
        <f>ROUNDDOWN(Table2[[#This Row],[Time]]/60,0)</f>
        <v>7</v>
      </c>
      <c r="X2099" s="1">
        <f>ROUNDDOWN((Table2[[#This Row],[Time]]/60-Table2[[#This Row],[Time2]])*60,0)</f>
        <v>6</v>
      </c>
      <c r="Y2099" s="1" t="str">
        <f>IF(Table2[[#This Row],[Time2]]&lt;10,0&amp;Table2[[#This Row],[Time2]],Table2[[#This Row],[Time2]])</f>
        <v>07</v>
      </c>
      <c r="Z2099" s="1" t="str">
        <f>IF(Table2[[#This Row],[Time3]]&lt;10,0&amp;Table2[[#This Row],[Time3]],Table2[[#This Row],[Time3]])</f>
        <v>06</v>
      </c>
      <c r="AA2099" s="2" t="str">
        <f>Table2[[#This Row],[Time4]]&amp;":"&amp;Table2[[#This Row],[Time5]]</f>
        <v>07:06</v>
      </c>
      <c r="AB2099" s="1" cm="1">
        <f t="array" ref="AB2099">IFERROR(IF(Table2[[#This Row],[code]]="","",_xlfn.IFS(AND(Table2[[#This Row],[code]]&lt;400,Table2[[#This Row],[code]]&lt;&gt;""),2,Table2[[#This Row],[code]]&gt;500,4)),"")</f>
        <v>2</v>
      </c>
      <c r="AC2099" s="1">
        <f>IF(Table2[[#This Row],[Event]]="Penalty",Table2[[#This Row],[number]],IF(Table2[[#This Row],[Event]]="Time-Out",401,""))</f>
        <v>201</v>
      </c>
      <c r="AD2099" s="1">
        <f>ROW(A2098)</f>
        <v>2098</v>
      </c>
      <c r="AE2099" s="1">
        <f>COUNTIFS(Table2[GameID],Table2[[#This Row],[GameID]],Table2[Column1],"&lt;="&amp;Table2[[#This Row],[Column1]])-1</f>
        <v>21</v>
      </c>
    </row>
    <row r="2100" spans="1:31" x14ac:dyDescent="0.45">
      <c r="A2100" t="s">
        <v>459</v>
      </c>
      <c r="B2100" t="str">
        <f>_xlfn.TEXTBEFORE(Table2[[#This Row],[Kamp]]," - ")</f>
        <v>Aab</v>
      </c>
      <c r="C2100" t="str">
        <f>_xlfn.TEXTAFTER(Table2[[#This Row],[Kamp]],"- ")</f>
        <v>RungstedHørsholm</v>
      </c>
      <c r="D2100">
        <v>45024</v>
      </c>
      <c r="E2100">
        <v>69946</v>
      </c>
      <c r="F2100">
        <v>20222023</v>
      </c>
      <c r="G2100" t="s">
        <v>372</v>
      </c>
      <c r="H2100" t="s">
        <v>669</v>
      </c>
      <c r="I2100" t="s">
        <v>678</v>
      </c>
      <c r="J2100">
        <v>3</v>
      </c>
      <c r="K2100">
        <v>29501</v>
      </c>
      <c r="L2100">
        <v>208</v>
      </c>
      <c r="M2100" t="s">
        <v>631</v>
      </c>
      <c r="N2100" t="s">
        <v>180</v>
      </c>
      <c r="O2100" t="s">
        <v>634</v>
      </c>
      <c r="P2100">
        <v>73</v>
      </c>
      <c r="Q2100" t="s">
        <v>634</v>
      </c>
      <c r="R2100">
        <f>SUMIFS(Table2[number],Table2[Event],"Goal",Table2[H/U],"HOME",Table2[GameID],Table2[[#This Row],[GameID]],Table2[GameTime],"&lt;="&amp;Table2[[#This Row],[GameTime]])</f>
        <v>3</v>
      </c>
      <c r="S2100">
        <f>SUMIFS(Table2[number],Table2[Event],"Goal",Table2[H/U],"AWAY",Table2[GameID],Table2[[#This Row],[GameID]],Table2[GameTime],"&lt;="&amp;Table2[[#This Row],[GameTime]])</f>
        <v>9</v>
      </c>
      <c r="T2100" t="str">
        <f>IF(Table2[[#This Row],[Event]]="Goal",Table2[[#This Row],[Hscore]]&amp;"-"&amp;Table2[[#This Row],[Uscore]],"")</f>
        <v/>
      </c>
      <c r="U2100">
        <v>2827</v>
      </c>
      <c r="V2100" s="1">
        <f>Table2[[#This Row],[GameTime]]-(Table2[[#This Row],[period]]-1)*1200</f>
        <v>427</v>
      </c>
      <c r="W2100" s="1">
        <f>ROUNDDOWN(Table2[[#This Row],[Time]]/60,0)</f>
        <v>7</v>
      </c>
      <c r="X2100" s="1">
        <f>ROUNDDOWN((Table2[[#This Row],[Time]]/60-Table2[[#This Row],[Time2]])*60,0)</f>
        <v>6</v>
      </c>
      <c r="Y2100" s="1" t="str">
        <f>IF(Table2[[#This Row],[Time2]]&lt;10,0&amp;Table2[[#This Row],[Time2]],Table2[[#This Row],[Time2]])</f>
        <v>07</v>
      </c>
      <c r="Z2100" s="1" t="str">
        <f>IF(Table2[[#This Row],[Time3]]&lt;10,0&amp;Table2[[#This Row],[Time3]],Table2[[#This Row],[Time3]])</f>
        <v>06</v>
      </c>
      <c r="AA2100" s="2" t="str">
        <f>Table2[[#This Row],[Time4]]&amp;":"&amp;Table2[[#This Row],[Time5]]</f>
        <v>07:06</v>
      </c>
      <c r="AB2100" s="1" cm="1">
        <f t="array" ref="AB2100">IFERROR(IF(Table2[[#This Row],[code]]="","",_xlfn.IFS(AND(Table2[[#This Row],[code]]&lt;400,Table2[[#This Row],[code]]&lt;&gt;""),2,Table2[[#This Row],[code]]&gt;500,4)),"")</f>
        <v>2</v>
      </c>
      <c r="AC2100" s="1">
        <f>IF(Table2[[#This Row],[Event]]="Penalty",Table2[[#This Row],[number]],IF(Table2[[#This Row],[Event]]="Time-Out",401,""))</f>
        <v>208</v>
      </c>
      <c r="AD2100" s="1">
        <f>ROW(A2099)</f>
        <v>2099</v>
      </c>
      <c r="AE2100" s="1">
        <f>COUNTIFS(Table2[GameID],Table2[[#This Row],[GameID]],Table2[Column1],"&lt;="&amp;Table2[[#This Row],[Column1]])-1</f>
        <v>22</v>
      </c>
    </row>
    <row r="2101" spans="1:31" x14ac:dyDescent="0.45">
      <c r="A2101" t="s">
        <v>459</v>
      </c>
      <c r="B2101" t="str">
        <f>_xlfn.TEXTBEFORE(Table2[[#This Row],[Kamp]]," - ")</f>
        <v>Aab</v>
      </c>
      <c r="C2101" t="str">
        <f>_xlfn.TEXTAFTER(Table2[[#This Row],[Kamp]],"- ")</f>
        <v>RungstedHørsholm</v>
      </c>
      <c r="D2101">
        <v>45024</v>
      </c>
      <c r="E2101">
        <v>69946</v>
      </c>
      <c r="F2101">
        <v>20222023</v>
      </c>
      <c r="G2101" t="s">
        <v>372</v>
      </c>
      <c r="H2101" t="s">
        <v>669</v>
      </c>
      <c r="I2101" t="s">
        <v>678</v>
      </c>
      <c r="J2101">
        <v>3</v>
      </c>
      <c r="K2101">
        <v>29501</v>
      </c>
      <c r="L2101">
        <v>207</v>
      </c>
      <c r="M2101" t="s">
        <v>631</v>
      </c>
      <c r="N2101" t="s">
        <v>289</v>
      </c>
      <c r="O2101" t="s">
        <v>634</v>
      </c>
      <c r="P2101">
        <v>22</v>
      </c>
      <c r="Q2101" t="s">
        <v>634</v>
      </c>
      <c r="R2101">
        <f>SUMIFS(Table2[number],Table2[Event],"Goal",Table2[H/U],"HOME",Table2[GameID],Table2[[#This Row],[GameID]],Table2[GameTime],"&lt;="&amp;Table2[[#This Row],[GameTime]])</f>
        <v>3</v>
      </c>
      <c r="S2101">
        <f>SUMIFS(Table2[number],Table2[Event],"Goal",Table2[H/U],"AWAY",Table2[GameID],Table2[[#This Row],[GameID]],Table2[GameTime],"&lt;="&amp;Table2[[#This Row],[GameTime]])</f>
        <v>9</v>
      </c>
      <c r="T2101" t="str">
        <f>IF(Table2[[#This Row],[Event]]="Goal",Table2[[#This Row],[Hscore]]&amp;"-"&amp;Table2[[#This Row],[Uscore]],"")</f>
        <v/>
      </c>
      <c r="U2101">
        <v>3004</v>
      </c>
      <c r="V2101" s="1">
        <f>Table2[[#This Row],[GameTime]]-(Table2[[#This Row],[period]]-1)*1200</f>
        <v>604</v>
      </c>
      <c r="W2101" s="1">
        <f>ROUNDDOWN(Table2[[#This Row],[Time]]/60,0)</f>
        <v>10</v>
      </c>
      <c r="X2101" s="1">
        <f>ROUNDDOWN((Table2[[#This Row],[Time]]/60-Table2[[#This Row],[Time2]])*60,0)</f>
        <v>3</v>
      </c>
      <c r="Y2101" s="1">
        <f>IF(Table2[[#This Row],[Time2]]&lt;10,0&amp;Table2[[#This Row],[Time2]],Table2[[#This Row],[Time2]])</f>
        <v>10</v>
      </c>
      <c r="Z2101" s="1" t="str">
        <f>IF(Table2[[#This Row],[Time3]]&lt;10,0&amp;Table2[[#This Row],[Time3]],Table2[[#This Row],[Time3]])</f>
        <v>03</v>
      </c>
      <c r="AA2101" s="2" t="str">
        <f>Table2[[#This Row],[Time4]]&amp;":"&amp;Table2[[#This Row],[Time5]]</f>
        <v>10:03</v>
      </c>
      <c r="AB2101" s="1" cm="1">
        <f t="array" ref="AB2101">IFERROR(IF(Table2[[#This Row],[code]]="","",_xlfn.IFS(AND(Table2[[#This Row],[code]]&lt;400,Table2[[#This Row],[code]]&lt;&gt;""),2,Table2[[#This Row],[code]]&gt;500,4)),"")</f>
        <v>2</v>
      </c>
      <c r="AC2101" s="1">
        <f>IF(Table2[[#This Row],[Event]]="Penalty",Table2[[#This Row],[number]],IF(Table2[[#This Row],[Event]]="Time-Out",401,""))</f>
        <v>207</v>
      </c>
      <c r="AD2101" s="1">
        <f>ROW(A2100)</f>
        <v>2100</v>
      </c>
      <c r="AE2101" s="1">
        <f>COUNTIFS(Table2[GameID],Table2[[#This Row],[GameID]],Table2[Column1],"&lt;="&amp;Table2[[#This Row],[Column1]])-1</f>
        <v>23</v>
      </c>
    </row>
    <row r="2102" spans="1:31" x14ac:dyDescent="0.45">
      <c r="A2102" t="s">
        <v>459</v>
      </c>
      <c r="B2102" t="str">
        <f>_xlfn.TEXTBEFORE(Table2[[#This Row],[Kamp]]," - ")</f>
        <v>Aab</v>
      </c>
      <c r="C2102" t="str">
        <f>_xlfn.TEXTAFTER(Table2[[#This Row],[Kamp]],"- ")</f>
        <v>RungstedHørsholm</v>
      </c>
      <c r="D2102">
        <v>45024</v>
      </c>
      <c r="E2102">
        <v>69946</v>
      </c>
      <c r="F2102">
        <v>20222023</v>
      </c>
      <c r="G2102" t="s">
        <v>372</v>
      </c>
      <c r="H2102" t="s">
        <v>662</v>
      </c>
      <c r="I2102" t="s">
        <v>677</v>
      </c>
      <c r="J2102">
        <v>3</v>
      </c>
      <c r="K2102">
        <v>29508</v>
      </c>
      <c r="L2102">
        <v>1</v>
      </c>
      <c r="M2102" t="s">
        <v>630</v>
      </c>
      <c r="N2102" t="s">
        <v>402</v>
      </c>
      <c r="O2102" t="s">
        <v>78</v>
      </c>
      <c r="P2102">
        <v>84</v>
      </c>
      <c r="Q2102">
        <v>8</v>
      </c>
      <c r="R2102">
        <f>SUMIFS(Table2[number],Table2[Event],"Goal",Table2[H/U],"HOME",Table2[GameID],Table2[[#This Row],[GameID]],Table2[GameTime],"&lt;="&amp;Table2[[#This Row],[GameTime]])</f>
        <v>3</v>
      </c>
      <c r="S2102">
        <f>SUMIFS(Table2[number],Table2[Event],"Goal",Table2[H/U],"AWAY",Table2[GameID],Table2[[#This Row],[GameID]],Table2[GameTime],"&lt;="&amp;Table2[[#This Row],[GameTime]])</f>
        <v>10</v>
      </c>
      <c r="T2102" t="str">
        <f>IF(Table2[[#This Row],[Event]]="Goal",Table2[[#This Row],[Hscore]]&amp;"-"&amp;Table2[[#This Row],[Uscore]],"")</f>
        <v>3-10</v>
      </c>
      <c r="U2102">
        <v>3061</v>
      </c>
      <c r="V2102" s="1">
        <f>Table2[[#This Row],[GameTime]]-(Table2[[#This Row],[period]]-1)*1200</f>
        <v>661</v>
      </c>
      <c r="W2102" s="1">
        <f>ROUNDDOWN(Table2[[#This Row],[Time]]/60,0)</f>
        <v>11</v>
      </c>
      <c r="X2102" s="1">
        <f>ROUNDDOWN((Table2[[#This Row],[Time]]/60-Table2[[#This Row],[Time2]])*60,0)</f>
        <v>1</v>
      </c>
      <c r="Y2102" s="1">
        <f>IF(Table2[[#This Row],[Time2]]&lt;10,0&amp;Table2[[#This Row],[Time2]],Table2[[#This Row],[Time2]])</f>
        <v>11</v>
      </c>
      <c r="Z2102" s="1" t="str">
        <f>IF(Table2[[#This Row],[Time3]]&lt;10,0&amp;Table2[[#This Row],[Time3]],Table2[[#This Row],[Time3]])</f>
        <v>01</v>
      </c>
      <c r="AA2102" s="2" t="str">
        <f>Table2[[#This Row],[Time4]]&amp;":"&amp;Table2[[#This Row],[Time5]]</f>
        <v>11:01</v>
      </c>
      <c r="AB2102" s="1" t="str" cm="1">
        <f t="array" ref="AB2102">IFERROR(IF(Table2[[#This Row],[code]]="","",_xlfn.IFS(AND(Table2[[#This Row],[code]]&lt;400,Table2[[#This Row],[code]]&lt;&gt;""),2,Table2[[#This Row],[code]]&gt;500,4)),"")</f>
        <v/>
      </c>
      <c r="AC2102" s="1" t="str">
        <f>IF(Table2[[#This Row],[Event]]="Penalty",Table2[[#This Row],[number]],IF(Table2[[#This Row],[Event]]="Time-Out",401,""))</f>
        <v/>
      </c>
      <c r="AD2102" s="1">
        <f>ROW(A2101)</f>
        <v>2101</v>
      </c>
      <c r="AE2102" s="1">
        <f>COUNTIFS(Table2[GameID],Table2[[#This Row],[GameID]],Table2[Column1],"&lt;="&amp;Table2[[#This Row],[Column1]])-1</f>
        <v>24</v>
      </c>
    </row>
    <row r="2103" spans="1:31" x14ac:dyDescent="0.45">
      <c r="A2103" t="s">
        <v>459</v>
      </c>
      <c r="B2103" t="str">
        <f>_xlfn.TEXTBEFORE(Table2[[#This Row],[Kamp]]," - ")</f>
        <v>Aab</v>
      </c>
      <c r="C2103" t="str">
        <f>_xlfn.TEXTAFTER(Table2[[#This Row],[Kamp]],"- ")</f>
        <v>RungstedHørsholm</v>
      </c>
      <c r="D2103">
        <v>45024</v>
      </c>
      <c r="E2103">
        <v>69946</v>
      </c>
      <c r="F2103">
        <v>20222023</v>
      </c>
      <c r="G2103" t="s">
        <v>372</v>
      </c>
      <c r="H2103" t="s">
        <v>662</v>
      </c>
      <c r="I2103" t="s">
        <v>677</v>
      </c>
      <c r="J2103">
        <v>3</v>
      </c>
      <c r="K2103">
        <v>29508</v>
      </c>
      <c r="L2103">
        <v>1</v>
      </c>
      <c r="M2103" t="s">
        <v>630</v>
      </c>
      <c r="N2103" t="s">
        <v>91</v>
      </c>
      <c r="O2103" t="s">
        <v>402</v>
      </c>
      <c r="P2103">
        <v>11</v>
      </c>
      <c r="Q2103">
        <v>84</v>
      </c>
      <c r="R2103">
        <f>SUMIFS(Table2[number],Table2[Event],"Goal",Table2[H/U],"HOME",Table2[GameID],Table2[[#This Row],[GameID]],Table2[GameTime],"&lt;="&amp;Table2[[#This Row],[GameTime]])</f>
        <v>3</v>
      </c>
      <c r="S2103">
        <f>SUMIFS(Table2[number],Table2[Event],"Goal",Table2[H/U],"AWAY",Table2[GameID],Table2[[#This Row],[GameID]],Table2[GameTime],"&lt;="&amp;Table2[[#This Row],[GameTime]])</f>
        <v>11</v>
      </c>
      <c r="T2103" t="str">
        <f>IF(Table2[[#This Row],[Event]]="Goal",Table2[[#This Row],[Hscore]]&amp;"-"&amp;Table2[[#This Row],[Uscore]],"")</f>
        <v>3-11</v>
      </c>
      <c r="U2103">
        <v>3261</v>
      </c>
      <c r="V2103" s="1">
        <f>Table2[[#This Row],[GameTime]]-(Table2[[#This Row],[period]]-1)*1200</f>
        <v>861</v>
      </c>
      <c r="W2103" s="1">
        <f>ROUNDDOWN(Table2[[#This Row],[Time]]/60,0)</f>
        <v>14</v>
      </c>
      <c r="X2103" s="1">
        <f>ROUNDDOWN((Table2[[#This Row],[Time]]/60-Table2[[#This Row],[Time2]])*60,0)</f>
        <v>21</v>
      </c>
      <c r="Y2103" s="1">
        <f>IF(Table2[[#This Row],[Time2]]&lt;10,0&amp;Table2[[#This Row],[Time2]],Table2[[#This Row],[Time2]])</f>
        <v>14</v>
      </c>
      <c r="Z2103" s="1">
        <f>IF(Table2[[#This Row],[Time3]]&lt;10,0&amp;Table2[[#This Row],[Time3]],Table2[[#This Row],[Time3]])</f>
        <v>21</v>
      </c>
      <c r="AA2103" s="2" t="str">
        <f>Table2[[#This Row],[Time4]]&amp;":"&amp;Table2[[#This Row],[Time5]]</f>
        <v>14:21</v>
      </c>
      <c r="AB2103" s="1" t="str" cm="1">
        <f t="array" ref="AB2103">IFERROR(IF(Table2[[#This Row],[code]]="","",_xlfn.IFS(AND(Table2[[#This Row],[code]]&lt;400,Table2[[#This Row],[code]]&lt;&gt;""),2,Table2[[#This Row],[code]]&gt;500,4)),"")</f>
        <v/>
      </c>
      <c r="AC2103" s="1" t="str">
        <f>IF(Table2[[#This Row],[Event]]="Penalty",Table2[[#This Row],[number]],IF(Table2[[#This Row],[Event]]="Time-Out",401,""))</f>
        <v/>
      </c>
      <c r="AD2103" s="1">
        <f>ROW(A2102)</f>
        <v>2102</v>
      </c>
      <c r="AE2103" s="1">
        <f>COUNTIFS(Table2[GameID],Table2[[#This Row],[GameID]],Table2[Column1],"&lt;="&amp;Table2[[#This Row],[Column1]])-1</f>
        <v>25</v>
      </c>
    </row>
    <row r="2104" spans="1:31" x14ac:dyDescent="0.45">
      <c r="A2104" t="s">
        <v>459</v>
      </c>
      <c r="B2104" t="str">
        <f>_xlfn.TEXTBEFORE(Table2[[#This Row],[Kamp]]," - ")</f>
        <v>Aab</v>
      </c>
      <c r="C2104" t="str">
        <f>_xlfn.TEXTAFTER(Table2[[#This Row],[Kamp]],"- ")</f>
        <v>RungstedHørsholm</v>
      </c>
      <c r="D2104">
        <v>45024</v>
      </c>
      <c r="E2104">
        <v>69946</v>
      </c>
      <c r="F2104">
        <v>20222023</v>
      </c>
      <c r="G2104" t="s">
        <v>372</v>
      </c>
      <c r="H2104" t="s">
        <v>669</v>
      </c>
      <c r="I2104" t="s">
        <v>678</v>
      </c>
      <c r="J2104">
        <v>3</v>
      </c>
      <c r="K2104">
        <v>29501</v>
      </c>
      <c r="L2104">
        <v>208</v>
      </c>
      <c r="M2104" t="s">
        <v>631</v>
      </c>
      <c r="N2104" t="s">
        <v>375</v>
      </c>
      <c r="O2104" t="s">
        <v>634</v>
      </c>
      <c r="P2104">
        <v>88</v>
      </c>
      <c r="Q2104" t="s">
        <v>634</v>
      </c>
      <c r="R2104">
        <f>SUMIFS(Table2[number],Table2[Event],"Goal",Table2[H/U],"HOME",Table2[GameID],Table2[[#This Row],[GameID]],Table2[GameTime],"&lt;="&amp;Table2[[#This Row],[GameTime]])</f>
        <v>3</v>
      </c>
      <c r="S2104">
        <f>SUMIFS(Table2[number],Table2[Event],"Goal",Table2[H/U],"AWAY",Table2[GameID],Table2[[#This Row],[GameID]],Table2[GameTime],"&lt;="&amp;Table2[[#This Row],[GameTime]])</f>
        <v>11</v>
      </c>
      <c r="T2104" t="str">
        <f>IF(Table2[[#This Row],[Event]]="Goal",Table2[[#This Row],[Hscore]]&amp;"-"&amp;Table2[[#This Row],[Uscore]],"")</f>
        <v/>
      </c>
      <c r="U2104">
        <v>3374</v>
      </c>
      <c r="V2104" s="1">
        <f>Table2[[#This Row],[GameTime]]-(Table2[[#This Row],[period]]-1)*1200</f>
        <v>974</v>
      </c>
      <c r="W2104" s="1">
        <f>ROUNDDOWN(Table2[[#This Row],[Time]]/60,0)</f>
        <v>16</v>
      </c>
      <c r="X2104" s="1">
        <f>ROUNDDOWN((Table2[[#This Row],[Time]]/60-Table2[[#This Row],[Time2]])*60,0)</f>
        <v>14</v>
      </c>
      <c r="Y2104" s="1">
        <f>IF(Table2[[#This Row],[Time2]]&lt;10,0&amp;Table2[[#This Row],[Time2]],Table2[[#This Row],[Time2]])</f>
        <v>16</v>
      </c>
      <c r="Z2104" s="1">
        <f>IF(Table2[[#This Row],[Time3]]&lt;10,0&amp;Table2[[#This Row],[Time3]],Table2[[#This Row],[Time3]])</f>
        <v>14</v>
      </c>
      <c r="AA2104" s="2" t="str">
        <f>Table2[[#This Row],[Time4]]&amp;":"&amp;Table2[[#This Row],[Time5]]</f>
        <v>16:14</v>
      </c>
      <c r="AB2104" s="1" cm="1">
        <f t="array" ref="AB2104">IFERROR(IF(Table2[[#This Row],[code]]="","",_xlfn.IFS(AND(Table2[[#This Row],[code]]&lt;400,Table2[[#This Row],[code]]&lt;&gt;""),2,Table2[[#This Row],[code]]&gt;500,4)),"")</f>
        <v>2</v>
      </c>
      <c r="AC2104" s="1">
        <f>IF(Table2[[#This Row],[Event]]="Penalty",Table2[[#This Row],[number]],IF(Table2[[#This Row],[Event]]="Time-Out",401,""))</f>
        <v>208</v>
      </c>
      <c r="AD2104" s="1">
        <f>ROW(A2103)</f>
        <v>2103</v>
      </c>
      <c r="AE2104" s="1">
        <f>COUNTIFS(Table2[GameID],Table2[[#This Row],[GameID]],Table2[Column1],"&lt;="&amp;Table2[[#This Row],[Column1]])-1</f>
        <v>26</v>
      </c>
    </row>
    <row r="2105" spans="1:31" x14ac:dyDescent="0.45">
      <c r="A2105" t="s">
        <v>459</v>
      </c>
      <c r="B2105" t="str">
        <f>_xlfn.TEXTBEFORE(Table2[[#This Row],[Kamp]]," - ")</f>
        <v>Aab</v>
      </c>
      <c r="C2105" t="str">
        <f>_xlfn.TEXTAFTER(Table2[[#This Row],[Kamp]],"- ")</f>
        <v>RungstedHørsholm</v>
      </c>
      <c r="D2105">
        <v>45024</v>
      </c>
      <c r="E2105">
        <v>69946</v>
      </c>
      <c r="F2105">
        <v>20222023</v>
      </c>
      <c r="G2105" t="s">
        <v>372</v>
      </c>
      <c r="H2105" t="s">
        <v>669</v>
      </c>
      <c r="I2105" t="s">
        <v>678</v>
      </c>
      <c r="J2105">
        <v>3</v>
      </c>
      <c r="K2105">
        <v>29501</v>
      </c>
      <c r="L2105">
        <v>1</v>
      </c>
      <c r="M2105" t="s">
        <v>630</v>
      </c>
      <c r="N2105" t="s">
        <v>183</v>
      </c>
      <c r="O2105" t="s">
        <v>289</v>
      </c>
      <c r="P2105">
        <v>97</v>
      </c>
      <c r="Q2105">
        <v>22</v>
      </c>
      <c r="R2105">
        <f>SUMIFS(Table2[number],Table2[Event],"Goal",Table2[H/U],"HOME",Table2[GameID],Table2[[#This Row],[GameID]],Table2[GameTime],"&lt;="&amp;Table2[[#This Row],[GameTime]])</f>
        <v>4</v>
      </c>
      <c r="S2105">
        <f>SUMIFS(Table2[number],Table2[Event],"Goal",Table2[H/U],"AWAY",Table2[GameID],Table2[[#This Row],[GameID]],Table2[GameTime],"&lt;="&amp;Table2[[#This Row],[GameTime]])</f>
        <v>11</v>
      </c>
      <c r="T2105" t="str">
        <f>IF(Table2[[#This Row],[Event]]="Goal",Table2[[#This Row],[Hscore]]&amp;"-"&amp;Table2[[#This Row],[Uscore]],"")</f>
        <v>4-11</v>
      </c>
      <c r="U2105">
        <v>3589</v>
      </c>
      <c r="V2105" s="1">
        <f>Table2[[#This Row],[GameTime]]-(Table2[[#This Row],[period]]-1)*1200</f>
        <v>1189</v>
      </c>
      <c r="W2105" s="1">
        <f>ROUNDDOWN(Table2[[#This Row],[Time]]/60,0)</f>
        <v>19</v>
      </c>
      <c r="X2105" s="1">
        <f>ROUNDDOWN((Table2[[#This Row],[Time]]/60-Table2[[#This Row],[Time2]])*60,0)</f>
        <v>49</v>
      </c>
      <c r="Y2105" s="1">
        <f>IF(Table2[[#This Row],[Time2]]&lt;10,0&amp;Table2[[#This Row],[Time2]],Table2[[#This Row],[Time2]])</f>
        <v>19</v>
      </c>
      <c r="Z2105" s="1">
        <f>IF(Table2[[#This Row],[Time3]]&lt;10,0&amp;Table2[[#This Row],[Time3]],Table2[[#This Row],[Time3]])</f>
        <v>49</v>
      </c>
      <c r="AA2105" s="2" t="str">
        <f>Table2[[#This Row],[Time4]]&amp;":"&amp;Table2[[#This Row],[Time5]]</f>
        <v>19:49</v>
      </c>
      <c r="AB2105" s="1" t="str" cm="1">
        <f t="array" ref="AB2105">IFERROR(IF(Table2[[#This Row],[code]]="","",_xlfn.IFS(AND(Table2[[#This Row],[code]]&lt;400,Table2[[#This Row],[code]]&lt;&gt;""),2,Table2[[#This Row],[code]]&gt;500,4)),"")</f>
        <v/>
      </c>
      <c r="AC2105" s="1" t="str">
        <f>IF(Table2[[#This Row],[Event]]="Penalty",Table2[[#This Row],[number]],IF(Table2[[#This Row],[Event]]="Time-Out",401,""))</f>
        <v/>
      </c>
      <c r="AD2105" s="1">
        <f>ROW(A2104)</f>
        <v>2104</v>
      </c>
      <c r="AE2105" s="1">
        <f>COUNTIFS(Table2[GameID],Table2[[#This Row],[GameID]],Table2[Column1],"&lt;="&amp;Table2[[#This Row],[Column1]])-1</f>
        <v>27</v>
      </c>
    </row>
    <row r="2106" spans="1:31" x14ac:dyDescent="0.45">
      <c r="A2106" t="s">
        <v>370</v>
      </c>
      <c r="B2106" t="str">
        <f>_xlfn.TEXTBEFORE(Table2[[#This Row],[Kamp]]," - ")</f>
        <v>Hvidovre Attack</v>
      </c>
      <c r="C2106" t="str">
        <f>_xlfn.TEXTAFTER(Table2[[#This Row],[Kamp]],"- ")</f>
        <v>Vanløse Floorball</v>
      </c>
      <c r="D2106">
        <v>45175</v>
      </c>
      <c r="E2106">
        <v>75073</v>
      </c>
      <c r="F2106">
        <v>20232024</v>
      </c>
      <c r="G2106" t="s">
        <v>17</v>
      </c>
      <c r="H2106" t="s">
        <v>659</v>
      </c>
      <c r="I2106" t="s">
        <v>678</v>
      </c>
      <c r="J2106">
        <v>1</v>
      </c>
      <c r="K2106">
        <v>31138</v>
      </c>
      <c r="L2106">
        <v>1</v>
      </c>
      <c r="M2106" t="s">
        <v>630</v>
      </c>
      <c r="N2106" t="s">
        <v>191</v>
      </c>
      <c r="O2106" t="s">
        <v>74</v>
      </c>
      <c r="P2106">
        <v>89</v>
      </c>
      <c r="Q2106">
        <v>92</v>
      </c>
      <c r="R2106">
        <f>SUMIFS(Table2[number],Table2[Event],"Goal",Table2[H/U],"HOME",Table2[GameID],Table2[[#This Row],[GameID]],Table2[GameTime],"&lt;="&amp;Table2[[#This Row],[GameTime]])</f>
        <v>1</v>
      </c>
      <c r="S2106">
        <f>SUMIFS(Table2[number],Table2[Event],"Goal",Table2[H/U],"AWAY",Table2[GameID],Table2[[#This Row],[GameID]],Table2[GameTime],"&lt;="&amp;Table2[[#This Row],[GameTime]])</f>
        <v>0</v>
      </c>
      <c r="T2106" t="str">
        <f>IF(Table2[[#This Row],[Event]]="Goal",Table2[[#This Row],[Hscore]]&amp;"-"&amp;Table2[[#This Row],[Uscore]],"")</f>
        <v>1-0</v>
      </c>
      <c r="U2106">
        <v>518</v>
      </c>
      <c r="V2106" s="1">
        <f>Table2[[#This Row],[GameTime]]-(Table2[[#This Row],[period]]-1)*1200</f>
        <v>518</v>
      </c>
      <c r="W2106" s="1">
        <f>ROUNDDOWN(Table2[[#This Row],[Time]]/60,0)</f>
        <v>8</v>
      </c>
      <c r="X2106" s="1">
        <f>ROUNDDOWN((Table2[[#This Row],[Time]]/60-Table2[[#This Row],[Time2]])*60,0)</f>
        <v>38</v>
      </c>
      <c r="Y2106" s="1" t="str">
        <f>IF(Table2[[#This Row],[Time2]]&lt;10,0&amp;Table2[[#This Row],[Time2]],Table2[[#This Row],[Time2]])</f>
        <v>08</v>
      </c>
      <c r="Z2106" s="1">
        <f>IF(Table2[[#This Row],[Time3]]&lt;10,0&amp;Table2[[#This Row],[Time3]],Table2[[#This Row],[Time3]])</f>
        <v>38</v>
      </c>
      <c r="AA2106" s="2" t="str">
        <f>Table2[[#This Row],[Time4]]&amp;":"&amp;Table2[[#This Row],[Time5]]</f>
        <v>08:38</v>
      </c>
      <c r="AB2106" s="1" t="str" cm="1">
        <f t="array" ref="AB2106">IFERROR(IF(Table2[[#This Row],[code]]="","",_xlfn.IFS(AND(Table2[[#This Row],[code]]&lt;400,Table2[[#This Row],[code]]&lt;&gt;""),2,Table2[[#This Row],[code]]&gt;500,4)),"")</f>
        <v/>
      </c>
      <c r="AC2106" s="1" t="str">
        <f>IF(Table2[[#This Row],[Event]]="Penalty",Table2[[#This Row],[number]],IF(Table2[[#This Row],[Event]]="Time-Out",401,""))</f>
        <v/>
      </c>
      <c r="AD2106" s="1">
        <f>ROW(A2105)</f>
        <v>2105</v>
      </c>
      <c r="AE2106" s="1">
        <f>COUNTIFS(Table2[GameID],Table2[[#This Row],[GameID]],Table2[Column1],"&lt;="&amp;Table2[[#This Row],[Column1]])-1</f>
        <v>0</v>
      </c>
    </row>
    <row r="2107" spans="1:31" x14ac:dyDescent="0.45">
      <c r="A2107" t="s">
        <v>370</v>
      </c>
      <c r="B2107" t="str">
        <f>_xlfn.TEXTBEFORE(Table2[[#This Row],[Kamp]]," - ")</f>
        <v>Hvidovre Attack</v>
      </c>
      <c r="C2107" t="str">
        <f>_xlfn.TEXTAFTER(Table2[[#This Row],[Kamp]],"- ")</f>
        <v>Vanløse Floorball</v>
      </c>
      <c r="D2107">
        <v>45175</v>
      </c>
      <c r="E2107">
        <v>75073</v>
      </c>
      <c r="F2107">
        <v>20232024</v>
      </c>
      <c r="G2107" t="s">
        <v>17</v>
      </c>
      <c r="H2107" t="s">
        <v>660</v>
      </c>
      <c r="I2107" t="s">
        <v>677</v>
      </c>
      <c r="J2107">
        <v>1</v>
      </c>
      <c r="K2107">
        <v>31142</v>
      </c>
      <c r="L2107">
        <v>222</v>
      </c>
      <c r="M2107" t="s">
        <v>631</v>
      </c>
      <c r="N2107" t="s">
        <v>109</v>
      </c>
      <c r="O2107" t="s">
        <v>634</v>
      </c>
      <c r="P2107">
        <v>91</v>
      </c>
      <c r="Q2107" t="s">
        <v>634</v>
      </c>
      <c r="R2107">
        <f>SUMIFS(Table2[number],Table2[Event],"Goal",Table2[H/U],"HOME",Table2[GameID],Table2[[#This Row],[GameID]],Table2[GameTime],"&lt;="&amp;Table2[[#This Row],[GameTime]])</f>
        <v>1</v>
      </c>
      <c r="S2107">
        <f>SUMIFS(Table2[number],Table2[Event],"Goal",Table2[H/U],"AWAY",Table2[GameID],Table2[[#This Row],[GameID]],Table2[GameTime],"&lt;="&amp;Table2[[#This Row],[GameTime]])</f>
        <v>0</v>
      </c>
      <c r="T2107" t="str">
        <f>IF(Table2[[#This Row],[Event]]="Goal",Table2[[#This Row],[Hscore]]&amp;"-"&amp;Table2[[#This Row],[Uscore]],"")</f>
        <v/>
      </c>
      <c r="U2107">
        <v>874</v>
      </c>
      <c r="V2107" s="1">
        <f>Table2[[#This Row],[GameTime]]-(Table2[[#This Row],[period]]-1)*1200</f>
        <v>874</v>
      </c>
      <c r="W2107" s="1">
        <f>ROUNDDOWN(Table2[[#This Row],[Time]]/60,0)</f>
        <v>14</v>
      </c>
      <c r="X2107" s="1">
        <f>ROUNDDOWN((Table2[[#This Row],[Time]]/60-Table2[[#This Row],[Time2]])*60,0)</f>
        <v>34</v>
      </c>
      <c r="Y2107" s="1">
        <f>IF(Table2[[#This Row],[Time2]]&lt;10,0&amp;Table2[[#This Row],[Time2]],Table2[[#This Row],[Time2]])</f>
        <v>14</v>
      </c>
      <c r="Z2107" s="1">
        <f>IF(Table2[[#This Row],[Time3]]&lt;10,0&amp;Table2[[#This Row],[Time3]],Table2[[#This Row],[Time3]])</f>
        <v>34</v>
      </c>
      <c r="AA2107" s="2" t="str">
        <f>Table2[[#This Row],[Time4]]&amp;":"&amp;Table2[[#This Row],[Time5]]</f>
        <v>14:34</v>
      </c>
      <c r="AB2107" s="1" cm="1">
        <f t="array" ref="AB2107">IFERROR(IF(Table2[[#This Row],[code]]="","",_xlfn.IFS(AND(Table2[[#This Row],[code]]&lt;400,Table2[[#This Row],[code]]&lt;&gt;""),2,Table2[[#This Row],[code]]&gt;500,4)),"")</f>
        <v>2</v>
      </c>
      <c r="AC2107" s="1">
        <f>IF(Table2[[#This Row],[Event]]="Penalty",Table2[[#This Row],[number]],IF(Table2[[#This Row],[Event]]="Time-Out",401,""))</f>
        <v>222</v>
      </c>
      <c r="AD2107" s="1">
        <f>ROW(A2106)</f>
        <v>2106</v>
      </c>
      <c r="AE2107" s="1">
        <f>COUNTIFS(Table2[GameID],Table2[[#This Row],[GameID]],Table2[Column1],"&lt;="&amp;Table2[[#This Row],[Column1]])-1</f>
        <v>1</v>
      </c>
    </row>
    <row r="2108" spans="1:31" x14ac:dyDescent="0.45">
      <c r="A2108" t="s">
        <v>370</v>
      </c>
      <c r="B2108" t="str">
        <f>_xlfn.TEXTBEFORE(Table2[[#This Row],[Kamp]]," - ")</f>
        <v>Hvidovre Attack</v>
      </c>
      <c r="C2108" t="str">
        <f>_xlfn.TEXTAFTER(Table2[[#This Row],[Kamp]],"- ")</f>
        <v>Vanløse Floorball</v>
      </c>
      <c r="D2108">
        <v>45175</v>
      </c>
      <c r="E2108">
        <v>75073</v>
      </c>
      <c r="F2108">
        <v>20232024</v>
      </c>
      <c r="G2108" t="s">
        <v>17</v>
      </c>
      <c r="H2108" t="s">
        <v>660</v>
      </c>
      <c r="I2108" t="s">
        <v>678</v>
      </c>
      <c r="J2108">
        <v>2</v>
      </c>
      <c r="K2108">
        <v>31142</v>
      </c>
      <c r="L2108">
        <v>1</v>
      </c>
      <c r="M2108" t="s">
        <v>630</v>
      </c>
      <c r="N2108" t="s">
        <v>634</v>
      </c>
      <c r="O2108" t="s">
        <v>634</v>
      </c>
      <c r="P2108" t="s">
        <v>634</v>
      </c>
      <c r="Q2108" t="s">
        <v>634</v>
      </c>
      <c r="R2108">
        <f>SUMIFS(Table2[number],Table2[Event],"Goal",Table2[H/U],"HOME",Table2[GameID],Table2[[#This Row],[GameID]],Table2[GameTime],"&lt;="&amp;Table2[[#This Row],[GameTime]])</f>
        <v>2</v>
      </c>
      <c r="S2108">
        <f>SUMIFS(Table2[number],Table2[Event],"Goal",Table2[H/U],"AWAY",Table2[GameID],Table2[[#This Row],[GameID]],Table2[GameTime],"&lt;="&amp;Table2[[#This Row],[GameTime]])</f>
        <v>0</v>
      </c>
      <c r="T2108" t="str">
        <f>IF(Table2[[#This Row],[Event]]="Goal",Table2[[#This Row],[Hscore]]&amp;"-"&amp;Table2[[#This Row],[Uscore]],"")</f>
        <v>2-0</v>
      </c>
      <c r="U2108">
        <v>1348</v>
      </c>
      <c r="V2108" s="1">
        <f>Table2[[#This Row],[GameTime]]-(Table2[[#This Row],[period]]-1)*1200</f>
        <v>148</v>
      </c>
      <c r="W2108" s="1">
        <f>ROUNDDOWN(Table2[[#This Row],[Time]]/60,0)</f>
        <v>2</v>
      </c>
      <c r="X2108" s="1">
        <f>ROUNDDOWN((Table2[[#This Row],[Time]]/60-Table2[[#This Row],[Time2]])*60,0)</f>
        <v>28</v>
      </c>
      <c r="Y2108" s="1" t="str">
        <f>IF(Table2[[#This Row],[Time2]]&lt;10,0&amp;Table2[[#This Row],[Time2]],Table2[[#This Row],[Time2]])</f>
        <v>02</v>
      </c>
      <c r="Z2108" s="1">
        <f>IF(Table2[[#This Row],[Time3]]&lt;10,0&amp;Table2[[#This Row],[Time3]],Table2[[#This Row],[Time3]])</f>
        <v>28</v>
      </c>
      <c r="AA2108" s="2" t="str">
        <f>Table2[[#This Row],[Time4]]&amp;":"&amp;Table2[[#This Row],[Time5]]</f>
        <v>02:28</v>
      </c>
      <c r="AB2108" s="1" t="str" cm="1">
        <f t="array" ref="AB2108">IFERROR(IF(Table2[[#This Row],[code]]="","",_xlfn.IFS(AND(Table2[[#This Row],[code]]&lt;400,Table2[[#This Row],[code]]&lt;&gt;""),2,Table2[[#This Row],[code]]&gt;500,4)),"")</f>
        <v/>
      </c>
      <c r="AC2108" s="1" t="str">
        <f>IF(Table2[[#This Row],[Event]]="Penalty",Table2[[#This Row],[number]],IF(Table2[[#This Row],[Event]]="Time-Out",401,""))</f>
        <v/>
      </c>
      <c r="AD2108" s="1">
        <f>ROW(A2107)</f>
        <v>2107</v>
      </c>
      <c r="AE2108" s="1">
        <f>COUNTIFS(Table2[GameID],Table2[[#This Row],[GameID]],Table2[Column1],"&lt;="&amp;Table2[[#This Row],[Column1]])-1</f>
        <v>2</v>
      </c>
    </row>
    <row r="2109" spans="1:31" x14ac:dyDescent="0.45">
      <c r="A2109" t="s">
        <v>370</v>
      </c>
      <c r="B2109" t="str">
        <f>_xlfn.TEXTBEFORE(Table2[[#This Row],[Kamp]]," - ")</f>
        <v>Hvidovre Attack</v>
      </c>
      <c r="C2109" t="str">
        <f>_xlfn.TEXTAFTER(Table2[[#This Row],[Kamp]],"- ")</f>
        <v>Vanløse Floorball</v>
      </c>
      <c r="D2109">
        <v>45175</v>
      </c>
      <c r="E2109">
        <v>75073</v>
      </c>
      <c r="F2109">
        <v>20232024</v>
      </c>
      <c r="G2109" t="s">
        <v>17</v>
      </c>
      <c r="H2109" t="s">
        <v>659</v>
      </c>
      <c r="I2109" t="s">
        <v>678</v>
      </c>
      <c r="J2109">
        <v>2</v>
      </c>
      <c r="K2109">
        <v>31138</v>
      </c>
      <c r="L2109">
        <v>201</v>
      </c>
      <c r="M2109" t="s">
        <v>631</v>
      </c>
      <c r="N2109" t="s">
        <v>61</v>
      </c>
      <c r="O2109" t="s">
        <v>634</v>
      </c>
      <c r="P2109">
        <v>7</v>
      </c>
      <c r="Q2109" t="s">
        <v>634</v>
      </c>
      <c r="R2109">
        <f>SUMIFS(Table2[number],Table2[Event],"Goal",Table2[H/U],"HOME",Table2[GameID],Table2[[#This Row],[GameID]],Table2[GameTime],"&lt;="&amp;Table2[[#This Row],[GameTime]])</f>
        <v>2</v>
      </c>
      <c r="S2109">
        <f>SUMIFS(Table2[number],Table2[Event],"Goal",Table2[H/U],"AWAY",Table2[GameID],Table2[[#This Row],[GameID]],Table2[GameTime],"&lt;="&amp;Table2[[#This Row],[GameTime]])</f>
        <v>0</v>
      </c>
      <c r="T2109" t="str">
        <f>IF(Table2[[#This Row],[Event]]="Goal",Table2[[#This Row],[Hscore]]&amp;"-"&amp;Table2[[#This Row],[Uscore]],"")</f>
        <v/>
      </c>
      <c r="U2109">
        <v>1348</v>
      </c>
      <c r="V2109" s="1">
        <f>Table2[[#This Row],[GameTime]]-(Table2[[#This Row],[period]]-1)*1200</f>
        <v>148</v>
      </c>
      <c r="W2109" s="1">
        <f>ROUNDDOWN(Table2[[#This Row],[Time]]/60,0)</f>
        <v>2</v>
      </c>
      <c r="X2109" s="1">
        <f>ROUNDDOWN((Table2[[#This Row],[Time]]/60-Table2[[#This Row],[Time2]])*60,0)</f>
        <v>28</v>
      </c>
      <c r="Y2109" s="1" t="str">
        <f>IF(Table2[[#This Row],[Time2]]&lt;10,0&amp;Table2[[#This Row],[Time2]],Table2[[#This Row],[Time2]])</f>
        <v>02</v>
      </c>
      <c r="Z2109" s="1">
        <f>IF(Table2[[#This Row],[Time3]]&lt;10,0&amp;Table2[[#This Row],[Time3]],Table2[[#This Row],[Time3]])</f>
        <v>28</v>
      </c>
      <c r="AA2109" s="2" t="str">
        <f>Table2[[#This Row],[Time4]]&amp;":"&amp;Table2[[#This Row],[Time5]]</f>
        <v>02:28</v>
      </c>
      <c r="AB2109" s="1" cm="1">
        <f t="array" ref="AB2109">IFERROR(IF(Table2[[#This Row],[code]]="","",_xlfn.IFS(AND(Table2[[#This Row],[code]]&lt;400,Table2[[#This Row],[code]]&lt;&gt;""),2,Table2[[#This Row],[code]]&gt;500,4)),"")</f>
        <v>2</v>
      </c>
      <c r="AC2109" s="1">
        <f>IF(Table2[[#This Row],[Event]]="Penalty",Table2[[#This Row],[number]],IF(Table2[[#This Row],[Event]]="Time-Out",401,""))</f>
        <v>201</v>
      </c>
      <c r="AD2109" s="1">
        <f>ROW(A2108)</f>
        <v>2108</v>
      </c>
      <c r="AE2109" s="1">
        <f>COUNTIFS(Table2[GameID],Table2[[#This Row],[GameID]],Table2[Column1],"&lt;="&amp;Table2[[#This Row],[Column1]])-1</f>
        <v>3</v>
      </c>
    </row>
    <row r="2110" spans="1:31" x14ac:dyDescent="0.45">
      <c r="A2110" t="s">
        <v>370</v>
      </c>
      <c r="B2110" t="str">
        <f>_xlfn.TEXTBEFORE(Table2[[#This Row],[Kamp]]," - ")</f>
        <v>Hvidovre Attack</v>
      </c>
      <c r="C2110" t="str">
        <f>_xlfn.TEXTAFTER(Table2[[#This Row],[Kamp]],"- ")</f>
        <v>Vanløse Floorball</v>
      </c>
      <c r="D2110">
        <v>45175</v>
      </c>
      <c r="E2110">
        <v>75073</v>
      </c>
      <c r="F2110">
        <v>20232024</v>
      </c>
      <c r="G2110" t="s">
        <v>17</v>
      </c>
      <c r="H2110" t="s">
        <v>660</v>
      </c>
      <c r="I2110" t="s">
        <v>677</v>
      </c>
      <c r="J2110">
        <v>2</v>
      </c>
      <c r="K2110">
        <v>31142</v>
      </c>
      <c r="L2110">
        <v>1</v>
      </c>
      <c r="M2110" t="s">
        <v>630</v>
      </c>
      <c r="N2110" t="s">
        <v>496</v>
      </c>
      <c r="O2110" t="s">
        <v>106</v>
      </c>
      <c r="P2110">
        <v>61</v>
      </c>
      <c r="Q2110">
        <v>67</v>
      </c>
      <c r="R2110">
        <f>SUMIFS(Table2[number],Table2[Event],"Goal",Table2[H/U],"HOME",Table2[GameID],Table2[[#This Row],[GameID]],Table2[GameTime],"&lt;="&amp;Table2[[#This Row],[GameTime]])</f>
        <v>2</v>
      </c>
      <c r="S2110">
        <f>SUMIFS(Table2[number],Table2[Event],"Goal",Table2[H/U],"AWAY",Table2[GameID],Table2[[#This Row],[GameID]],Table2[GameTime],"&lt;="&amp;Table2[[#This Row],[GameTime]])</f>
        <v>1</v>
      </c>
      <c r="T2110" t="str">
        <f>IF(Table2[[#This Row],[Event]]="Goal",Table2[[#This Row],[Hscore]]&amp;"-"&amp;Table2[[#This Row],[Uscore]],"")</f>
        <v>2-1</v>
      </c>
      <c r="U2110">
        <v>1445</v>
      </c>
      <c r="V2110" s="1">
        <f>Table2[[#This Row],[GameTime]]-(Table2[[#This Row],[period]]-1)*1200</f>
        <v>245</v>
      </c>
      <c r="W2110" s="1">
        <f>ROUNDDOWN(Table2[[#This Row],[Time]]/60,0)</f>
        <v>4</v>
      </c>
      <c r="X2110" s="1">
        <f>ROUNDDOWN((Table2[[#This Row],[Time]]/60-Table2[[#This Row],[Time2]])*60,0)</f>
        <v>4</v>
      </c>
      <c r="Y2110" s="1" t="str">
        <f>IF(Table2[[#This Row],[Time2]]&lt;10,0&amp;Table2[[#This Row],[Time2]],Table2[[#This Row],[Time2]])</f>
        <v>04</v>
      </c>
      <c r="Z2110" s="1" t="str">
        <f>IF(Table2[[#This Row],[Time3]]&lt;10,0&amp;Table2[[#This Row],[Time3]],Table2[[#This Row],[Time3]])</f>
        <v>04</v>
      </c>
      <c r="AA2110" s="2" t="str">
        <f>Table2[[#This Row],[Time4]]&amp;":"&amp;Table2[[#This Row],[Time5]]</f>
        <v>04:04</v>
      </c>
      <c r="AB2110" s="1" t="str" cm="1">
        <f t="array" ref="AB2110">IFERROR(IF(Table2[[#This Row],[code]]="","",_xlfn.IFS(AND(Table2[[#This Row],[code]]&lt;400,Table2[[#This Row],[code]]&lt;&gt;""),2,Table2[[#This Row],[code]]&gt;500,4)),"")</f>
        <v/>
      </c>
      <c r="AC2110" s="1" t="str">
        <f>IF(Table2[[#This Row],[Event]]="Penalty",Table2[[#This Row],[number]],IF(Table2[[#This Row],[Event]]="Time-Out",401,""))</f>
        <v/>
      </c>
      <c r="AD2110" s="1">
        <f>ROW(A2109)</f>
        <v>2109</v>
      </c>
      <c r="AE2110" s="1">
        <f>COUNTIFS(Table2[GameID],Table2[[#This Row],[GameID]],Table2[Column1],"&lt;="&amp;Table2[[#This Row],[Column1]])-1</f>
        <v>4</v>
      </c>
    </row>
    <row r="2111" spans="1:31" x14ac:dyDescent="0.45">
      <c r="A2111" t="s">
        <v>370</v>
      </c>
      <c r="B2111" t="str">
        <f>_xlfn.TEXTBEFORE(Table2[[#This Row],[Kamp]]," - ")</f>
        <v>Hvidovre Attack</v>
      </c>
      <c r="C2111" t="str">
        <f>_xlfn.TEXTAFTER(Table2[[#This Row],[Kamp]],"- ")</f>
        <v>Vanløse Floorball</v>
      </c>
      <c r="D2111">
        <v>45175</v>
      </c>
      <c r="E2111">
        <v>75073</v>
      </c>
      <c r="F2111">
        <v>20232024</v>
      </c>
      <c r="G2111" t="s">
        <v>17</v>
      </c>
      <c r="H2111" t="s">
        <v>660</v>
      </c>
      <c r="I2111" t="s">
        <v>678</v>
      </c>
      <c r="J2111">
        <v>2</v>
      </c>
      <c r="K2111">
        <v>31142</v>
      </c>
      <c r="L2111">
        <v>1</v>
      </c>
      <c r="M2111" t="s">
        <v>630</v>
      </c>
      <c r="N2111" t="s">
        <v>634</v>
      </c>
      <c r="O2111" t="s">
        <v>634</v>
      </c>
      <c r="P2111" t="s">
        <v>634</v>
      </c>
      <c r="Q2111" t="s">
        <v>634</v>
      </c>
      <c r="R2111">
        <f>SUMIFS(Table2[number],Table2[Event],"Goal",Table2[H/U],"HOME",Table2[GameID],Table2[[#This Row],[GameID]],Table2[GameTime],"&lt;="&amp;Table2[[#This Row],[GameTime]])</f>
        <v>3</v>
      </c>
      <c r="S2111">
        <f>SUMIFS(Table2[number],Table2[Event],"Goal",Table2[H/U],"AWAY",Table2[GameID],Table2[[#This Row],[GameID]],Table2[GameTime],"&lt;="&amp;Table2[[#This Row],[GameTime]])</f>
        <v>1</v>
      </c>
      <c r="T2111" t="str">
        <f>IF(Table2[[#This Row],[Event]]="Goal",Table2[[#This Row],[Hscore]]&amp;"-"&amp;Table2[[#This Row],[Uscore]],"")</f>
        <v>3-1</v>
      </c>
      <c r="U2111">
        <v>1763</v>
      </c>
      <c r="V2111" s="1">
        <f>Table2[[#This Row],[GameTime]]-(Table2[[#This Row],[period]]-1)*1200</f>
        <v>563</v>
      </c>
      <c r="W2111" s="1">
        <f>ROUNDDOWN(Table2[[#This Row],[Time]]/60,0)</f>
        <v>9</v>
      </c>
      <c r="X2111" s="1">
        <f>ROUNDDOWN((Table2[[#This Row],[Time]]/60-Table2[[#This Row],[Time2]])*60,0)</f>
        <v>23</v>
      </c>
      <c r="Y2111" s="1" t="str">
        <f>IF(Table2[[#This Row],[Time2]]&lt;10,0&amp;Table2[[#This Row],[Time2]],Table2[[#This Row],[Time2]])</f>
        <v>09</v>
      </c>
      <c r="Z2111" s="1">
        <f>IF(Table2[[#This Row],[Time3]]&lt;10,0&amp;Table2[[#This Row],[Time3]],Table2[[#This Row],[Time3]])</f>
        <v>23</v>
      </c>
      <c r="AA2111" s="2" t="str">
        <f>Table2[[#This Row],[Time4]]&amp;":"&amp;Table2[[#This Row],[Time5]]</f>
        <v>09:23</v>
      </c>
      <c r="AB2111" s="1" t="str" cm="1">
        <f t="array" ref="AB2111">IFERROR(IF(Table2[[#This Row],[code]]="","",_xlfn.IFS(AND(Table2[[#This Row],[code]]&lt;400,Table2[[#This Row],[code]]&lt;&gt;""),2,Table2[[#This Row],[code]]&gt;500,4)),"")</f>
        <v/>
      </c>
      <c r="AC2111" s="1" t="str">
        <f>IF(Table2[[#This Row],[Event]]="Penalty",Table2[[#This Row],[number]],IF(Table2[[#This Row],[Event]]="Time-Out",401,""))</f>
        <v/>
      </c>
      <c r="AD2111" s="1">
        <f>ROW(A2110)</f>
        <v>2110</v>
      </c>
      <c r="AE2111" s="1">
        <f>COUNTIFS(Table2[GameID],Table2[[#This Row],[GameID]],Table2[Column1],"&lt;="&amp;Table2[[#This Row],[Column1]])-1</f>
        <v>5</v>
      </c>
    </row>
    <row r="2112" spans="1:31" x14ac:dyDescent="0.45">
      <c r="A2112" t="s">
        <v>370</v>
      </c>
      <c r="B2112" t="str">
        <f>_xlfn.TEXTBEFORE(Table2[[#This Row],[Kamp]]," - ")</f>
        <v>Hvidovre Attack</v>
      </c>
      <c r="C2112" t="str">
        <f>_xlfn.TEXTAFTER(Table2[[#This Row],[Kamp]],"- ")</f>
        <v>Vanløse Floorball</v>
      </c>
      <c r="D2112">
        <v>45175</v>
      </c>
      <c r="E2112">
        <v>75073</v>
      </c>
      <c r="F2112">
        <v>20232024</v>
      </c>
      <c r="G2112" t="s">
        <v>17</v>
      </c>
      <c r="H2112" t="s">
        <v>659</v>
      </c>
      <c r="I2112" t="s">
        <v>678</v>
      </c>
      <c r="J2112">
        <v>2</v>
      </c>
      <c r="K2112">
        <v>31138</v>
      </c>
      <c r="L2112">
        <v>1</v>
      </c>
      <c r="M2112" t="s">
        <v>630</v>
      </c>
      <c r="N2112" t="s">
        <v>128</v>
      </c>
      <c r="O2112" t="s">
        <v>634</v>
      </c>
      <c r="P2112">
        <v>12</v>
      </c>
      <c r="Q2112" t="s">
        <v>634</v>
      </c>
      <c r="R2112">
        <f>SUMIFS(Table2[number],Table2[Event],"Goal",Table2[H/U],"HOME",Table2[GameID],Table2[[#This Row],[GameID]],Table2[GameTime],"&lt;="&amp;Table2[[#This Row],[GameTime]])</f>
        <v>4</v>
      </c>
      <c r="S2112">
        <f>SUMIFS(Table2[number],Table2[Event],"Goal",Table2[H/U],"AWAY",Table2[GameID],Table2[[#This Row],[GameID]],Table2[GameTime],"&lt;="&amp;Table2[[#This Row],[GameTime]])</f>
        <v>1</v>
      </c>
      <c r="T2112" t="str">
        <f>IF(Table2[[#This Row],[Event]]="Goal",Table2[[#This Row],[Hscore]]&amp;"-"&amp;Table2[[#This Row],[Uscore]],"")</f>
        <v>4-1</v>
      </c>
      <c r="U2112">
        <v>1803</v>
      </c>
      <c r="V2112" s="1">
        <f>Table2[[#This Row],[GameTime]]-(Table2[[#This Row],[period]]-1)*1200</f>
        <v>603</v>
      </c>
      <c r="W2112" s="1">
        <f>ROUNDDOWN(Table2[[#This Row],[Time]]/60,0)</f>
        <v>10</v>
      </c>
      <c r="X2112" s="1">
        <f>ROUNDDOWN((Table2[[#This Row],[Time]]/60-Table2[[#This Row],[Time2]])*60,0)</f>
        <v>3</v>
      </c>
      <c r="Y2112" s="1">
        <f>IF(Table2[[#This Row],[Time2]]&lt;10,0&amp;Table2[[#This Row],[Time2]],Table2[[#This Row],[Time2]])</f>
        <v>10</v>
      </c>
      <c r="Z2112" s="1" t="str">
        <f>IF(Table2[[#This Row],[Time3]]&lt;10,0&amp;Table2[[#This Row],[Time3]],Table2[[#This Row],[Time3]])</f>
        <v>03</v>
      </c>
      <c r="AA2112" s="2" t="str">
        <f>Table2[[#This Row],[Time4]]&amp;":"&amp;Table2[[#This Row],[Time5]]</f>
        <v>10:03</v>
      </c>
      <c r="AB2112" s="1" t="str" cm="1">
        <f t="array" ref="AB2112">IFERROR(IF(Table2[[#This Row],[code]]="","",_xlfn.IFS(AND(Table2[[#This Row],[code]]&lt;400,Table2[[#This Row],[code]]&lt;&gt;""),2,Table2[[#This Row],[code]]&gt;500,4)),"")</f>
        <v/>
      </c>
      <c r="AC2112" s="1" t="str">
        <f>IF(Table2[[#This Row],[Event]]="Penalty",Table2[[#This Row],[number]],IF(Table2[[#This Row],[Event]]="Time-Out",401,""))</f>
        <v/>
      </c>
      <c r="AD2112" s="1">
        <f>ROW(A2111)</f>
        <v>2111</v>
      </c>
      <c r="AE2112" s="1">
        <f>COUNTIFS(Table2[GameID],Table2[[#This Row],[GameID]],Table2[Column1],"&lt;="&amp;Table2[[#This Row],[Column1]])-1</f>
        <v>6</v>
      </c>
    </row>
    <row r="2113" spans="1:31" x14ac:dyDescent="0.45">
      <c r="A2113" t="s">
        <v>370</v>
      </c>
      <c r="B2113" t="str">
        <f>_xlfn.TEXTBEFORE(Table2[[#This Row],[Kamp]]," - ")</f>
        <v>Hvidovre Attack</v>
      </c>
      <c r="C2113" t="str">
        <f>_xlfn.TEXTAFTER(Table2[[#This Row],[Kamp]],"- ")</f>
        <v>Vanløse Floorball</v>
      </c>
      <c r="D2113">
        <v>45175</v>
      </c>
      <c r="E2113">
        <v>75073</v>
      </c>
      <c r="F2113">
        <v>20232024</v>
      </c>
      <c r="G2113" t="s">
        <v>17</v>
      </c>
      <c r="H2113" t="s">
        <v>660</v>
      </c>
      <c r="I2113" t="s">
        <v>677</v>
      </c>
      <c r="J2113">
        <v>2</v>
      </c>
      <c r="K2113">
        <v>31142</v>
      </c>
      <c r="L2113">
        <v>302</v>
      </c>
      <c r="M2113" t="s">
        <v>631</v>
      </c>
      <c r="N2113" t="s">
        <v>99</v>
      </c>
      <c r="O2113" t="s">
        <v>634</v>
      </c>
      <c r="P2113">
        <v>18</v>
      </c>
      <c r="Q2113" t="s">
        <v>634</v>
      </c>
      <c r="R2113">
        <f>SUMIFS(Table2[number],Table2[Event],"Goal",Table2[H/U],"HOME",Table2[GameID],Table2[[#This Row],[GameID]],Table2[GameTime],"&lt;="&amp;Table2[[#This Row],[GameTime]])</f>
        <v>4</v>
      </c>
      <c r="S2113">
        <f>SUMIFS(Table2[number],Table2[Event],"Goal",Table2[H/U],"AWAY",Table2[GameID],Table2[[#This Row],[GameID]],Table2[GameTime],"&lt;="&amp;Table2[[#This Row],[GameTime]])</f>
        <v>1</v>
      </c>
      <c r="T2113" t="str">
        <f>IF(Table2[[#This Row],[Event]]="Goal",Table2[[#This Row],[Hscore]]&amp;"-"&amp;Table2[[#This Row],[Uscore]],"")</f>
        <v/>
      </c>
      <c r="U2113">
        <v>1803</v>
      </c>
      <c r="V2113" s="1">
        <f>Table2[[#This Row],[GameTime]]-(Table2[[#This Row],[period]]-1)*1200</f>
        <v>603</v>
      </c>
      <c r="W2113" s="1">
        <f>ROUNDDOWN(Table2[[#This Row],[Time]]/60,0)</f>
        <v>10</v>
      </c>
      <c r="X2113" s="1">
        <f>ROUNDDOWN((Table2[[#This Row],[Time]]/60-Table2[[#This Row],[Time2]])*60,0)</f>
        <v>3</v>
      </c>
      <c r="Y2113" s="1">
        <f>IF(Table2[[#This Row],[Time2]]&lt;10,0&amp;Table2[[#This Row],[Time2]],Table2[[#This Row],[Time2]])</f>
        <v>10</v>
      </c>
      <c r="Z2113" s="1" t="str">
        <f>IF(Table2[[#This Row],[Time3]]&lt;10,0&amp;Table2[[#This Row],[Time3]],Table2[[#This Row],[Time3]])</f>
        <v>03</v>
      </c>
      <c r="AA2113" s="2" t="str">
        <f>Table2[[#This Row],[Time4]]&amp;":"&amp;Table2[[#This Row],[Time5]]</f>
        <v>10:03</v>
      </c>
      <c r="AB2113" s="1" cm="1">
        <f t="array" ref="AB2113">IFERROR(IF(Table2[[#This Row],[code]]="","",_xlfn.IFS(AND(Table2[[#This Row],[code]]&lt;400,Table2[[#This Row],[code]]&lt;&gt;""),2,Table2[[#This Row],[code]]&gt;500,4)),"")</f>
        <v>2</v>
      </c>
      <c r="AC2113" s="1">
        <f>IF(Table2[[#This Row],[Event]]="Penalty",Table2[[#This Row],[number]],IF(Table2[[#This Row],[Event]]="Time-Out",401,""))</f>
        <v>302</v>
      </c>
      <c r="AD2113" s="1">
        <f>ROW(A2112)</f>
        <v>2112</v>
      </c>
      <c r="AE2113" s="1">
        <f>COUNTIFS(Table2[GameID],Table2[[#This Row],[GameID]],Table2[Column1],"&lt;="&amp;Table2[[#This Row],[Column1]])-1</f>
        <v>7</v>
      </c>
    </row>
    <row r="2114" spans="1:31" x14ac:dyDescent="0.45">
      <c r="A2114" t="s">
        <v>370</v>
      </c>
      <c r="B2114" t="str">
        <f>_xlfn.TEXTBEFORE(Table2[[#This Row],[Kamp]]," - ")</f>
        <v>Hvidovre Attack</v>
      </c>
      <c r="C2114" t="str">
        <f>_xlfn.TEXTAFTER(Table2[[#This Row],[Kamp]],"- ")</f>
        <v>Vanløse Floorball</v>
      </c>
      <c r="D2114">
        <v>45175</v>
      </c>
      <c r="E2114">
        <v>75073</v>
      </c>
      <c r="F2114">
        <v>20232024</v>
      </c>
      <c r="G2114" t="s">
        <v>17</v>
      </c>
      <c r="H2114" t="s">
        <v>660</v>
      </c>
      <c r="I2114" t="s">
        <v>677</v>
      </c>
      <c r="J2114">
        <v>2</v>
      </c>
      <c r="K2114">
        <v>31142</v>
      </c>
      <c r="L2114">
        <v>302</v>
      </c>
      <c r="M2114" t="s">
        <v>631</v>
      </c>
      <c r="N2114" t="s">
        <v>108</v>
      </c>
      <c r="O2114" t="s">
        <v>634</v>
      </c>
      <c r="P2114">
        <v>88</v>
      </c>
      <c r="Q2114" t="s">
        <v>634</v>
      </c>
      <c r="R2114">
        <f>SUMIFS(Table2[number],Table2[Event],"Goal",Table2[H/U],"HOME",Table2[GameID],Table2[[#This Row],[GameID]],Table2[GameTime],"&lt;="&amp;Table2[[#This Row],[GameTime]])</f>
        <v>4</v>
      </c>
      <c r="S2114">
        <f>SUMIFS(Table2[number],Table2[Event],"Goal",Table2[H/U],"AWAY",Table2[GameID],Table2[[#This Row],[GameID]],Table2[GameTime],"&lt;="&amp;Table2[[#This Row],[GameTime]])</f>
        <v>1</v>
      </c>
      <c r="T2114" t="str">
        <f>IF(Table2[[#This Row],[Event]]="Goal",Table2[[#This Row],[Hscore]]&amp;"-"&amp;Table2[[#This Row],[Uscore]],"")</f>
        <v/>
      </c>
      <c r="U2114">
        <v>1803</v>
      </c>
      <c r="V2114" s="1">
        <f>Table2[[#This Row],[GameTime]]-(Table2[[#This Row],[period]]-1)*1200</f>
        <v>603</v>
      </c>
      <c r="W2114" s="1">
        <f>ROUNDDOWN(Table2[[#This Row],[Time]]/60,0)</f>
        <v>10</v>
      </c>
      <c r="X2114" s="1">
        <f>ROUNDDOWN((Table2[[#This Row],[Time]]/60-Table2[[#This Row],[Time2]])*60,0)</f>
        <v>3</v>
      </c>
      <c r="Y2114" s="1">
        <f>IF(Table2[[#This Row],[Time2]]&lt;10,0&amp;Table2[[#This Row],[Time2]],Table2[[#This Row],[Time2]])</f>
        <v>10</v>
      </c>
      <c r="Z2114" s="1" t="str">
        <f>IF(Table2[[#This Row],[Time3]]&lt;10,0&amp;Table2[[#This Row],[Time3]],Table2[[#This Row],[Time3]])</f>
        <v>03</v>
      </c>
      <c r="AA2114" s="2" t="str">
        <f>Table2[[#This Row],[Time4]]&amp;":"&amp;Table2[[#This Row],[Time5]]</f>
        <v>10:03</v>
      </c>
      <c r="AB2114" s="1" cm="1">
        <f t="array" ref="AB2114">IFERROR(IF(Table2[[#This Row],[code]]="","",_xlfn.IFS(AND(Table2[[#This Row],[code]]&lt;400,Table2[[#This Row],[code]]&lt;&gt;""),2,Table2[[#This Row],[code]]&gt;500,4)),"")</f>
        <v>2</v>
      </c>
      <c r="AC2114" s="1">
        <f>IF(Table2[[#This Row],[Event]]="Penalty",Table2[[#This Row],[number]],IF(Table2[[#This Row],[Event]]="Time-Out",401,""))</f>
        <v>302</v>
      </c>
      <c r="AD2114" s="1">
        <f>ROW(A2113)</f>
        <v>2113</v>
      </c>
      <c r="AE2114" s="1">
        <f>COUNTIFS(Table2[GameID],Table2[[#This Row],[GameID]],Table2[Column1],"&lt;="&amp;Table2[[#This Row],[Column1]])-1</f>
        <v>8</v>
      </c>
    </row>
    <row r="2115" spans="1:31" x14ac:dyDescent="0.45">
      <c r="A2115" t="s">
        <v>370</v>
      </c>
      <c r="B2115" t="str">
        <f>_xlfn.TEXTBEFORE(Table2[[#This Row],[Kamp]]," - ")</f>
        <v>Hvidovre Attack</v>
      </c>
      <c r="C2115" t="str">
        <f>_xlfn.TEXTAFTER(Table2[[#This Row],[Kamp]],"- ")</f>
        <v>Vanløse Floorball</v>
      </c>
      <c r="D2115">
        <v>45175</v>
      </c>
      <c r="E2115">
        <v>75073</v>
      </c>
      <c r="F2115">
        <v>20232024</v>
      </c>
      <c r="G2115" t="s">
        <v>17</v>
      </c>
      <c r="H2115" t="s">
        <v>659</v>
      </c>
      <c r="I2115" t="s">
        <v>678</v>
      </c>
      <c r="J2115">
        <v>2</v>
      </c>
      <c r="K2115">
        <v>31138</v>
      </c>
      <c r="L2115">
        <v>302</v>
      </c>
      <c r="M2115" t="s">
        <v>631</v>
      </c>
      <c r="N2115" t="s">
        <v>68</v>
      </c>
      <c r="O2115" t="s">
        <v>634</v>
      </c>
      <c r="P2115">
        <v>25</v>
      </c>
      <c r="Q2115" t="s">
        <v>634</v>
      </c>
      <c r="R2115">
        <f>SUMIFS(Table2[number],Table2[Event],"Goal",Table2[H/U],"HOME",Table2[GameID],Table2[[#This Row],[GameID]],Table2[GameTime],"&lt;="&amp;Table2[[#This Row],[GameTime]])</f>
        <v>4</v>
      </c>
      <c r="S2115">
        <f>SUMIFS(Table2[number],Table2[Event],"Goal",Table2[H/U],"AWAY",Table2[GameID],Table2[[#This Row],[GameID]],Table2[GameTime],"&lt;="&amp;Table2[[#This Row],[GameTime]])</f>
        <v>1</v>
      </c>
      <c r="T2115" t="str">
        <f>IF(Table2[[#This Row],[Event]]="Goal",Table2[[#This Row],[Hscore]]&amp;"-"&amp;Table2[[#This Row],[Uscore]],"")</f>
        <v/>
      </c>
      <c r="U2115">
        <v>1803</v>
      </c>
      <c r="V2115" s="1">
        <f>Table2[[#This Row],[GameTime]]-(Table2[[#This Row],[period]]-1)*1200</f>
        <v>603</v>
      </c>
      <c r="W2115" s="1">
        <f>ROUNDDOWN(Table2[[#This Row],[Time]]/60,0)</f>
        <v>10</v>
      </c>
      <c r="X2115" s="1">
        <f>ROUNDDOWN((Table2[[#This Row],[Time]]/60-Table2[[#This Row],[Time2]])*60,0)</f>
        <v>3</v>
      </c>
      <c r="Y2115" s="1">
        <f>IF(Table2[[#This Row],[Time2]]&lt;10,0&amp;Table2[[#This Row],[Time2]],Table2[[#This Row],[Time2]])</f>
        <v>10</v>
      </c>
      <c r="Z2115" s="1" t="str">
        <f>IF(Table2[[#This Row],[Time3]]&lt;10,0&amp;Table2[[#This Row],[Time3]],Table2[[#This Row],[Time3]])</f>
        <v>03</v>
      </c>
      <c r="AA2115" s="2" t="str">
        <f>Table2[[#This Row],[Time4]]&amp;":"&amp;Table2[[#This Row],[Time5]]</f>
        <v>10:03</v>
      </c>
      <c r="AB2115" s="1" cm="1">
        <f t="array" ref="AB2115">IFERROR(IF(Table2[[#This Row],[code]]="","",_xlfn.IFS(AND(Table2[[#This Row],[code]]&lt;400,Table2[[#This Row],[code]]&lt;&gt;""),2,Table2[[#This Row],[code]]&gt;500,4)),"")</f>
        <v>2</v>
      </c>
      <c r="AC2115" s="1">
        <f>IF(Table2[[#This Row],[Event]]="Penalty",Table2[[#This Row],[number]],IF(Table2[[#This Row],[Event]]="Time-Out",401,""))</f>
        <v>302</v>
      </c>
      <c r="AD2115" s="1">
        <f>ROW(A2114)</f>
        <v>2114</v>
      </c>
      <c r="AE2115" s="1">
        <f>COUNTIFS(Table2[GameID],Table2[[#This Row],[GameID]],Table2[Column1],"&lt;="&amp;Table2[[#This Row],[Column1]])-1</f>
        <v>9</v>
      </c>
    </row>
    <row r="2116" spans="1:31" x14ac:dyDescent="0.45">
      <c r="A2116" t="s">
        <v>370</v>
      </c>
      <c r="B2116" t="str">
        <f>_xlfn.TEXTBEFORE(Table2[[#This Row],[Kamp]]," - ")</f>
        <v>Hvidovre Attack</v>
      </c>
      <c r="C2116" t="str">
        <f>_xlfn.TEXTAFTER(Table2[[#This Row],[Kamp]],"- ")</f>
        <v>Vanløse Floorball</v>
      </c>
      <c r="D2116">
        <v>45175</v>
      </c>
      <c r="E2116">
        <v>75073</v>
      </c>
      <c r="F2116">
        <v>20232024</v>
      </c>
      <c r="G2116" t="s">
        <v>17</v>
      </c>
      <c r="H2116" t="s">
        <v>659</v>
      </c>
      <c r="I2116" t="s">
        <v>678</v>
      </c>
      <c r="J2116">
        <v>2</v>
      </c>
      <c r="K2116">
        <v>31138</v>
      </c>
      <c r="L2116">
        <v>302</v>
      </c>
      <c r="M2116" t="s">
        <v>631</v>
      </c>
      <c r="N2116" t="s">
        <v>191</v>
      </c>
      <c r="O2116" t="s">
        <v>634</v>
      </c>
      <c r="P2116">
        <v>89</v>
      </c>
      <c r="Q2116" t="s">
        <v>634</v>
      </c>
      <c r="R2116">
        <f>SUMIFS(Table2[number],Table2[Event],"Goal",Table2[H/U],"HOME",Table2[GameID],Table2[[#This Row],[GameID]],Table2[GameTime],"&lt;="&amp;Table2[[#This Row],[GameTime]])</f>
        <v>4</v>
      </c>
      <c r="S2116">
        <f>SUMIFS(Table2[number],Table2[Event],"Goal",Table2[H/U],"AWAY",Table2[GameID],Table2[[#This Row],[GameID]],Table2[GameTime],"&lt;="&amp;Table2[[#This Row],[GameTime]])</f>
        <v>1</v>
      </c>
      <c r="T2116" t="str">
        <f>IF(Table2[[#This Row],[Event]]="Goal",Table2[[#This Row],[Hscore]]&amp;"-"&amp;Table2[[#This Row],[Uscore]],"")</f>
        <v/>
      </c>
      <c r="U2116">
        <v>1803</v>
      </c>
      <c r="V2116" s="1">
        <f>Table2[[#This Row],[GameTime]]-(Table2[[#This Row],[period]]-1)*1200</f>
        <v>603</v>
      </c>
      <c r="W2116" s="1">
        <f>ROUNDDOWN(Table2[[#This Row],[Time]]/60,0)</f>
        <v>10</v>
      </c>
      <c r="X2116" s="1">
        <f>ROUNDDOWN((Table2[[#This Row],[Time]]/60-Table2[[#This Row],[Time2]])*60,0)</f>
        <v>3</v>
      </c>
      <c r="Y2116" s="1">
        <f>IF(Table2[[#This Row],[Time2]]&lt;10,0&amp;Table2[[#This Row],[Time2]],Table2[[#This Row],[Time2]])</f>
        <v>10</v>
      </c>
      <c r="Z2116" s="1" t="str">
        <f>IF(Table2[[#This Row],[Time3]]&lt;10,0&amp;Table2[[#This Row],[Time3]],Table2[[#This Row],[Time3]])</f>
        <v>03</v>
      </c>
      <c r="AA2116" s="2" t="str">
        <f>Table2[[#This Row],[Time4]]&amp;":"&amp;Table2[[#This Row],[Time5]]</f>
        <v>10:03</v>
      </c>
      <c r="AB2116" s="1" cm="1">
        <f t="array" ref="AB2116">IFERROR(IF(Table2[[#This Row],[code]]="","",_xlfn.IFS(AND(Table2[[#This Row],[code]]&lt;400,Table2[[#This Row],[code]]&lt;&gt;""),2,Table2[[#This Row],[code]]&gt;500,4)),"")</f>
        <v>2</v>
      </c>
      <c r="AC2116" s="1">
        <f>IF(Table2[[#This Row],[Event]]="Penalty",Table2[[#This Row],[number]],IF(Table2[[#This Row],[Event]]="Time-Out",401,""))</f>
        <v>302</v>
      </c>
      <c r="AD2116" s="1">
        <f>ROW(A2115)</f>
        <v>2115</v>
      </c>
      <c r="AE2116" s="1">
        <f>COUNTIFS(Table2[GameID],Table2[[#This Row],[GameID]],Table2[Column1],"&lt;="&amp;Table2[[#This Row],[Column1]])-1</f>
        <v>10</v>
      </c>
    </row>
    <row r="2117" spans="1:31" x14ac:dyDescent="0.45">
      <c r="A2117" t="s">
        <v>370</v>
      </c>
      <c r="B2117" t="str">
        <f>_xlfn.TEXTBEFORE(Table2[[#This Row],[Kamp]]," - ")</f>
        <v>Hvidovre Attack</v>
      </c>
      <c r="C2117" t="str">
        <f>_xlfn.TEXTAFTER(Table2[[#This Row],[Kamp]],"- ")</f>
        <v>Vanløse Floorball</v>
      </c>
      <c r="D2117">
        <v>45175</v>
      </c>
      <c r="E2117">
        <v>75073</v>
      </c>
      <c r="F2117">
        <v>20232024</v>
      </c>
      <c r="G2117" t="s">
        <v>17</v>
      </c>
      <c r="H2117" t="s">
        <v>660</v>
      </c>
      <c r="I2117" t="s">
        <v>677</v>
      </c>
      <c r="J2117">
        <v>2</v>
      </c>
      <c r="K2117">
        <v>31142</v>
      </c>
      <c r="L2117">
        <v>1</v>
      </c>
      <c r="M2117" t="s">
        <v>630</v>
      </c>
      <c r="N2117" t="s">
        <v>496</v>
      </c>
      <c r="O2117" t="s">
        <v>283</v>
      </c>
      <c r="P2117">
        <v>61</v>
      </c>
      <c r="Q2117">
        <v>2</v>
      </c>
      <c r="R2117">
        <f>SUMIFS(Table2[number],Table2[Event],"Goal",Table2[H/U],"HOME",Table2[GameID],Table2[[#This Row],[GameID]],Table2[GameTime],"&lt;="&amp;Table2[[#This Row],[GameTime]])</f>
        <v>4</v>
      </c>
      <c r="S2117">
        <f>SUMIFS(Table2[number],Table2[Event],"Goal",Table2[H/U],"AWAY",Table2[GameID],Table2[[#This Row],[GameID]],Table2[GameTime],"&lt;="&amp;Table2[[#This Row],[GameTime]])</f>
        <v>2</v>
      </c>
      <c r="T2117" t="str">
        <f>IF(Table2[[#This Row],[Event]]="Goal",Table2[[#This Row],[Hscore]]&amp;"-"&amp;Table2[[#This Row],[Uscore]],"")</f>
        <v>4-2</v>
      </c>
      <c r="U2117">
        <v>1830</v>
      </c>
      <c r="V2117" s="1">
        <f>Table2[[#This Row],[GameTime]]-(Table2[[#This Row],[period]]-1)*1200</f>
        <v>630</v>
      </c>
      <c r="W2117" s="1">
        <f>ROUNDDOWN(Table2[[#This Row],[Time]]/60,0)</f>
        <v>10</v>
      </c>
      <c r="X2117" s="1">
        <f>ROUNDDOWN((Table2[[#This Row],[Time]]/60-Table2[[#This Row],[Time2]])*60,0)</f>
        <v>30</v>
      </c>
      <c r="Y2117" s="1">
        <f>IF(Table2[[#This Row],[Time2]]&lt;10,0&amp;Table2[[#This Row],[Time2]],Table2[[#This Row],[Time2]])</f>
        <v>10</v>
      </c>
      <c r="Z2117" s="1">
        <f>IF(Table2[[#This Row],[Time3]]&lt;10,0&amp;Table2[[#This Row],[Time3]],Table2[[#This Row],[Time3]])</f>
        <v>30</v>
      </c>
      <c r="AA2117" s="2" t="str">
        <f>Table2[[#This Row],[Time4]]&amp;":"&amp;Table2[[#This Row],[Time5]]</f>
        <v>10:30</v>
      </c>
      <c r="AB2117" s="1" t="str" cm="1">
        <f t="array" ref="AB2117">IFERROR(IF(Table2[[#This Row],[code]]="","",_xlfn.IFS(AND(Table2[[#This Row],[code]]&lt;400,Table2[[#This Row],[code]]&lt;&gt;""),2,Table2[[#This Row],[code]]&gt;500,4)),"")</f>
        <v/>
      </c>
      <c r="AC2117" s="1" t="str">
        <f>IF(Table2[[#This Row],[Event]]="Penalty",Table2[[#This Row],[number]],IF(Table2[[#This Row],[Event]]="Time-Out",401,""))</f>
        <v/>
      </c>
      <c r="AD2117" s="1">
        <f>ROW(A2116)</f>
        <v>2116</v>
      </c>
      <c r="AE2117" s="1">
        <f>COUNTIFS(Table2[GameID],Table2[[#This Row],[GameID]],Table2[Column1],"&lt;="&amp;Table2[[#This Row],[Column1]])-1</f>
        <v>11</v>
      </c>
    </row>
    <row r="2118" spans="1:31" x14ac:dyDescent="0.45">
      <c r="A2118" t="s">
        <v>370</v>
      </c>
      <c r="B2118" t="str">
        <f>_xlfn.TEXTBEFORE(Table2[[#This Row],[Kamp]]," - ")</f>
        <v>Hvidovre Attack</v>
      </c>
      <c r="C2118" t="str">
        <f>_xlfn.TEXTAFTER(Table2[[#This Row],[Kamp]],"- ")</f>
        <v>Vanløse Floorball</v>
      </c>
      <c r="D2118">
        <v>45175</v>
      </c>
      <c r="E2118">
        <v>75073</v>
      </c>
      <c r="F2118">
        <v>20232024</v>
      </c>
      <c r="G2118" t="s">
        <v>17</v>
      </c>
      <c r="H2118" t="s">
        <v>659</v>
      </c>
      <c r="I2118" t="s">
        <v>678</v>
      </c>
      <c r="J2118">
        <v>3</v>
      </c>
      <c r="K2118">
        <v>31138</v>
      </c>
      <c r="L2118">
        <v>1</v>
      </c>
      <c r="M2118" t="s">
        <v>630</v>
      </c>
      <c r="N2118" t="s">
        <v>72</v>
      </c>
      <c r="O2118" t="s">
        <v>63</v>
      </c>
      <c r="P2118">
        <v>86</v>
      </c>
      <c r="Q2118">
        <v>10</v>
      </c>
      <c r="R2118">
        <f>SUMIFS(Table2[number],Table2[Event],"Goal",Table2[H/U],"HOME",Table2[GameID],Table2[[#This Row],[GameID]],Table2[GameTime],"&lt;="&amp;Table2[[#This Row],[GameTime]])</f>
        <v>5</v>
      </c>
      <c r="S2118">
        <f>SUMIFS(Table2[number],Table2[Event],"Goal",Table2[H/U],"AWAY",Table2[GameID],Table2[[#This Row],[GameID]],Table2[GameTime],"&lt;="&amp;Table2[[#This Row],[GameTime]])</f>
        <v>2</v>
      </c>
      <c r="T2118" t="str">
        <f>IF(Table2[[#This Row],[Event]]="Goal",Table2[[#This Row],[Hscore]]&amp;"-"&amp;Table2[[#This Row],[Uscore]],"")</f>
        <v>5-2</v>
      </c>
      <c r="U2118">
        <v>2657</v>
      </c>
      <c r="V2118" s="1">
        <f>Table2[[#This Row],[GameTime]]-(Table2[[#This Row],[period]]-1)*1200</f>
        <v>257</v>
      </c>
      <c r="W2118" s="1">
        <f>ROUNDDOWN(Table2[[#This Row],[Time]]/60,0)</f>
        <v>4</v>
      </c>
      <c r="X2118" s="1">
        <f>ROUNDDOWN((Table2[[#This Row],[Time]]/60-Table2[[#This Row],[Time2]])*60,0)</f>
        <v>17</v>
      </c>
      <c r="Y2118" s="1" t="str">
        <f>IF(Table2[[#This Row],[Time2]]&lt;10,0&amp;Table2[[#This Row],[Time2]],Table2[[#This Row],[Time2]])</f>
        <v>04</v>
      </c>
      <c r="Z2118" s="1">
        <f>IF(Table2[[#This Row],[Time3]]&lt;10,0&amp;Table2[[#This Row],[Time3]],Table2[[#This Row],[Time3]])</f>
        <v>17</v>
      </c>
      <c r="AA2118" s="2" t="str">
        <f>Table2[[#This Row],[Time4]]&amp;":"&amp;Table2[[#This Row],[Time5]]</f>
        <v>04:17</v>
      </c>
      <c r="AB2118" s="1" t="str" cm="1">
        <f t="array" ref="AB2118">IFERROR(IF(Table2[[#This Row],[code]]="","",_xlfn.IFS(AND(Table2[[#This Row],[code]]&lt;400,Table2[[#This Row],[code]]&lt;&gt;""),2,Table2[[#This Row],[code]]&gt;500,4)),"")</f>
        <v/>
      </c>
      <c r="AC2118" s="1" t="str">
        <f>IF(Table2[[#This Row],[Event]]="Penalty",Table2[[#This Row],[number]],IF(Table2[[#This Row],[Event]]="Time-Out",401,""))</f>
        <v/>
      </c>
      <c r="AD2118" s="1">
        <f>ROW(A2117)</f>
        <v>2117</v>
      </c>
      <c r="AE2118" s="1">
        <f>COUNTIFS(Table2[GameID],Table2[[#This Row],[GameID]],Table2[Column1],"&lt;="&amp;Table2[[#This Row],[Column1]])-1</f>
        <v>12</v>
      </c>
    </row>
    <row r="2119" spans="1:31" x14ac:dyDescent="0.45">
      <c r="A2119" t="s">
        <v>370</v>
      </c>
      <c r="B2119" t="str">
        <f>_xlfn.TEXTBEFORE(Table2[[#This Row],[Kamp]]," - ")</f>
        <v>Hvidovre Attack</v>
      </c>
      <c r="C2119" t="str">
        <f>_xlfn.TEXTAFTER(Table2[[#This Row],[Kamp]],"- ")</f>
        <v>Vanløse Floorball</v>
      </c>
      <c r="D2119">
        <v>45175</v>
      </c>
      <c r="E2119">
        <v>75073</v>
      </c>
      <c r="F2119">
        <v>20232024</v>
      </c>
      <c r="G2119" t="s">
        <v>17</v>
      </c>
      <c r="H2119" t="s">
        <v>660</v>
      </c>
      <c r="I2119" t="s">
        <v>677</v>
      </c>
      <c r="J2119">
        <v>3</v>
      </c>
      <c r="K2119">
        <v>31142</v>
      </c>
      <c r="L2119">
        <v>1</v>
      </c>
      <c r="M2119" t="s">
        <v>630</v>
      </c>
      <c r="N2119" t="s">
        <v>104</v>
      </c>
      <c r="O2119" t="s">
        <v>106</v>
      </c>
      <c r="P2119">
        <v>48</v>
      </c>
      <c r="Q2119">
        <v>67</v>
      </c>
      <c r="R2119">
        <f>SUMIFS(Table2[number],Table2[Event],"Goal",Table2[H/U],"HOME",Table2[GameID],Table2[[#This Row],[GameID]],Table2[GameTime],"&lt;="&amp;Table2[[#This Row],[GameTime]])</f>
        <v>5</v>
      </c>
      <c r="S2119">
        <f>SUMIFS(Table2[number],Table2[Event],"Goal",Table2[H/U],"AWAY",Table2[GameID],Table2[[#This Row],[GameID]],Table2[GameTime],"&lt;="&amp;Table2[[#This Row],[GameTime]])</f>
        <v>3</v>
      </c>
      <c r="T2119" t="str">
        <f>IF(Table2[[#This Row],[Event]]="Goal",Table2[[#This Row],[Hscore]]&amp;"-"&amp;Table2[[#This Row],[Uscore]],"")</f>
        <v>5-3</v>
      </c>
      <c r="U2119">
        <v>2757</v>
      </c>
      <c r="V2119" s="1">
        <f>Table2[[#This Row],[GameTime]]-(Table2[[#This Row],[period]]-1)*1200</f>
        <v>357</v>
      </c>
      <c r="W2119" s="1">
        <f>ROUNDDOWN(Table2[[#This Row],[Time]]/60,0)</f>
        <v>5</v>
      </c>
      <c r="X2119" s="1">
        <f>ROUNDDOWN((Table2[[#This Row],[Time]]/60-Table2[[#This Row],[Time2]])*60,0)</f>
        <v>57</v>
      </c>
      <c r="Y2119" s="1" t="str">
        <f>IF(Table2[[#This Row],[Time2]]&lt;10,0&amp;Table2[[#This Row],[Time2]],Table2[[#This Row],[Time2]])</f>
        <v>05</v>
      </c>
      <c r="Z2119" s="1">
        <f>IF(Table2[[#This Row],[Time3]]&lt;10,0&amp;Table2[[#This Row],[Time3]],Table2[[#This Row],[Time3]])</f>
        <v>57</v>
      </c>
      <c r="AA2119" s="2" t="str">
        <f>Table2[[#This Row],[Time4]]&amp;":"&amp;Table2[[#This Row],[Time5]]</f>
        <v>05:57</v>
      </c>
      <c r="AB2119" s="1" t="str" cm="1">
        <f t="array" ref="AB2119">IFERROR(IF(Table2[[#This Row],[code]]="","",_xlfn.IFS(AND(Table2[[#This Row],[code]]&lt;400,Table2[[#This Row],[code]]&lt;&gt;""),2,Table2[[#This Row],[code]]&gt;500,4)),"")</f>
        <v/>
      </c>
      <c r="AC2119" s="1" t="str">
        <f>IF(Table2[[#This Row],[Event]]="Penalty",Table2[[#This Row],[number]],IF(Table2[[#This Row],[Event]]="Time-Out",401,""))</f>
        <v/>
      </c>
      <c r="AD2119" s="1">
        <f>ROW(A2118)</f>
        <v>2118</v>
      </c>
      <c r="AE2119" s="1">
        <f>COUNTIFS(Table2[GameID],Table2[[#This Row],[GameID]],Table2[Column1],"&lt;="&amp;Table2[[#This Row],[Column1]])-1</f>
        <v>13</v>
      </c>
    </row>
    <row r="2120" spans="1:31" x14ac:dyDescent="0.45">
      <c r="A2120" t="s">
        <v>370</v>
      </c>
      <c r="B2120" t="str">
        <f>_xlfn.TEXTBEFORE(Table2[[#This Row],[Kamp]]," - ")</f>
        <v>Hvidovre Attack</v>
      </c>
      <c r="C2120" t="str">
        <f>_xlfn.TEXTAFTER(Table2[[#This Row],[Kamp]],"- ")</f>
        <v>Vanløse Floorball</v>
      </c>
      <c r="D2120">
        <v>45175</v>
      </c>
      <c r="E2120">
        <v>75073</v>
      </c>
      <c r="F2120">
        <v>20232024</v>
      </c>
      <c r="G2120" t="s">
        <v>17</v>
      </c>
      <c r="H2120" t="s">
        <v>659</v>
      </c>
      <c r="I2120" t="s">
        <v>678</v>
      </c>
      <c r="J2120">
        <v>3</v>
      </c>
      <c r="K2120">
        <v>31138</v>
      </c>
      <c r="L2120">
        <v>1</v>
      </c>
      <c r="M2120" t="s">
        <v>630</v>
      </c>
      <c r="N2120" t="s">
        <v>74</v>
      </c>
      <c r="O2120" t="s">
        <v>74</v>
      </c>
      <c r="P2120">
        <v>92</v>
      </c>
      <c r="Q2120">
        <v>92</v>
      </c>
      <c r="R2120">
        <f>SUMIFS(Table2[number],Table2[Event],"Goal",Table2[H/U],"HOME",Table2[GameID],Table2[[#This Row],[GameID]],Table2[GameTime],"&lt;="&amp;Table2[[#This Row],[GameTime]])</f>
        <v>7</v>
      </c>
      <c r="S2120">
        <f>SUMIFS(Table2[number],Table2[Event],"Goal",Table2[H/U],"AWAY",Table2[GameID],Table2[[#This Row],[GameID]],Table2[GameTime],"&lt;="&amp;Table2[[#This Row],[GameTime]])</f>
        <v>3</v>
      </c>
      <c r="T2120" t="str">
        <f>IF(Table2[[#This Row],[Event]]="Goal",Table2[[#This Row],[Hscore]]&amp;"-"&amp;Table2[[#This Row],[Uscore]],"")</f>
        <v>7-3</v>
      </c>
      <c r="U2120">
        <v>3599</v>
      </c>
      <c r="V2120" s="1">
        <f>Table2[[#This Row],[GameTime]]-(Table2[[#This Row],[period]]-1)*1200</f>
        <v>1199</v>
      </c>
      <c r="W2120" s="1">
        <f>ROUNDDOWN(Table2[[#This Row],[Time]]/60,0)</f>
        <v>19</v>
      </c>
      <c r="X2120" s="1">
        <f>ROUNDDOWN((Table2[[#This Row],[Time]]/60-Table2[[#This Row],[Time2]])*60,0)</f>
        <v>59</v>
      </c>
      <c r="Y2120" s="1">
        <f>IF(Table2[[#This Row],[Time2]]&lt;10,0&amp;Table2[[#This Row],[Time2]],Table2[[#This Row],[Time2]])</f>
        <v>19</v>
      </c>
      <c r="Z2120" s="1">
        <f>IF(Table2[[#This Row],[Time3]]&lt;10,0&amp;Table2[[#This Row],[Time3]],Table2[[#This Row],[Time3]])</f>
        <v>59</v>
      </c>
      <c r="AA2120" s="2" t="str">
        <f>Table2[[#This Row],[Time4]]&amp;":"&amp;Table2[[#This Row],[Time5]]</f>
        <v>19:59</v>
      </c>
      <c r="AB2120" s="1" t="str" cm="1">
        <f t="array" ref="AB2120">IFERROR(IF(Table2[[#This Row],[code]]="","",_xlfn.IFS(AND(Table2[[#This Row],[code]]&lt;400,Table2[[#This Row],[code]]&lt;&gt;""),2,Table2[[#This Row],[code]]&gt;500,4)),"")</f>
        <v/>
      </c>
      <c r="AC2120" s="1" t="str">
        <f>IF(Table2[[#This Row],[Event]]="Penalty",Table2[[#This Row],[number]],IF(Table2[[#This Row],[Event]]="Time-Out",401,""))</f>
        <v/>
      </c>
      <c r="AD2120" s="1">
        <f>ROW(A2119)</f>
        <v>2119</v>
      </c>
      <c r="AE2120" s="1">
        <f>COUNTIFS(Table2[GameID],Table2[[#This Row],[GameID]],Table2[Column1],"&lt;="&amp;Table2[[#This Row],[Column1]])-1</f>
        <v>14</v>
      </c>
    </row>
    <row r="2121" spans="1:31" x14ac:dyDescent="0.45">
      <c r="A2121" t="s">
        <v>370</v>
      </c>
      <c r="B2121" t="str">
        <f>_xlfn.TEXTBEFORE(Table2[[#This Row],[Kamp]]," - ")</f>
        <v>Hvidovre Attack</v>
      </c>
      <c r="C2121" t="str">
        <f>_xlfn.TEXTAFTER(Table2[[#This Row],[Kamp]],"- ")</f>
        <v>Vanløse Floorball</v>
      </c>
      <c r="D2121">
        <v>45175</v>
      </c>
      <c r="E2121">
        <v>75073</v>
      </c>
      <c r="F2121">
        <v>20232024</v>
      </c>
      <c r="G2121" t="s">
        <v>17</v>
      </c>
      <c r="H2121" t="s">
        <v>659</v>
      </c>
      <c r="I2121" t="s">
        <v>678</v>
      </c>
      <c r="J2121">
        <v>3</v>
      </c>
      <c r="K2121">
        <v>31138</v>
      </c>
      <c r="L2121">
        <v>1</v>
      </c>
      <c r="M2121" t="s">
        <v>630</v>
      </c>
      <c r="N2121" t="s">
        <v>60</v>
      </c>
      <c r="O2121" t="s">
        <v>634</v>
      </c>
      <c r="P2121">
        <v>4</v>
      </c>
      <c r="Q2121" t="s">
        <v>634</v>
      </c>
      <c r="R2121">
        <f>SUMIFS(Table2[number],Table2[Event],"Goal",Table2[H/U],"HOME",Table2[GameID],Table2[[#This Row],[GameID]],Table2[GameTime],"&lt;="&amp;Table2[[#This Row],[GameTime]])</f>
        <v>7</v>
      </c>
      <c r="S2121">
        <f>SUMIFS(Table2[number],Table2[Event],"Goal",Table2[H/U],"AWAY",Table2[GameID],Table2[[#This Row],[GameID]],Table2[GameTime],"&lt;="&amp;Table2[[#This Row],[GameTime]])</f>
        <v>3</v>
      </c>
      <c r="T2121" t="str">
        <f>IF(Table2[[#This Row],[Event]]="Goal",Table2[[#This Row],[Hscore]]&amp;"-"&amp;Table2[[#This Row],[Uscore]],"")</f>
        <v>7-3</v>
      </c>
      <c r="U2121">
        <v>3599</v>
      </c>
      <c r="V2121" s="1">
        <f>Table2[[#This Row],[GameTime]]-(Table2[[#This Row],[period]]-1)*1200</f>
        <v>1199</v>
      </c>
      <c r="W2121" s="1">
        <f>ROUNDDOWN(Table2[[#This Row],[Time]]/60,0)</f>
        <v>19</v>
      </c>
      <c r="X2121" s="1">
        <f>ROUNDDOWN((Table2[[#This Row],[Time]]/60-Table2[[#This Row],[Time2]])*60,0)</f>
        <v>59</v>
      </c>
      <c r="Y2121" s="1">
        <f>IF(Table2[[#This Row],[Time2]]&lt;10,0&amp;Table2[[#This Row],[Time2]],Table2[[#This Row],[Time2]])</f>
        <v>19</v>
      </c>
      <c r="Z2121" s="1">
        <f>IF(Table2[[#This Row],[Time3]]&lt;10,0&amp;Table2[[#This Row],[Time3]],Table2[[#This Row],[Time3]])</f>
        <v>59</v>
      </c>
      <c r="AA2121" s="2" t="str">
        <f>Table2[[#This Row],[Time4]]&amp;":"&amp;Table2[[#This Row],[Time5]]</f>
        <v>19:59</v>
      </c>
      <c r="AB2121" s="1" t="str" cm="1">
        <f t="array" ref="AB2121">IFERROR(IF(Table2[[#This Row],[code]]="","",_xlfn.IFS(AND(Table2[[#This Row],[code]]&lt;400,Table2[[#This Row],[code]]&lt;&gt;""),2,Table2[[#This Row],[code]]&gt;500,4)),"")</f>
        <v/>
      </c>
      <c r="AC2121" s="1" t="str">
        <f>IF(Table2[[#This Row],[Event]]="Penalty",Table2[[#This Row],[number]],IF(Table2[[#This Row],[Event]]="Time-Out",401,""))</f>
        <v/>
      </c>
      <c r="AD2121" s="1">
        <f>ROW(A2120)</f>
        <v>2120</v>
      </c>
      <c r="AE2121" s="1">
        <f>COUNTIFS(Table2[GameID],Table2[[#This Row],[GameID]],Table2[Column1],"&lt;="&amp;Table2[[#This Row],[Column1]])-1</f>
        <v>15</v>
      </c>
    </row>
    <row r="2122" spans="1:31" x14ac:dyDescent="0.45">
      <c r="A2122" t="s">
        <v>362</v>
      </c>
      <c r="B2122" t="str">
        <f>_xlfn.TEXTBEFORE(Table2[[#This Row],[Kamp]]," - ")</f>
        <v>Copenhagen FC</v>
      </c>
      <c r="C2122" t="str">
        <f>_xlfn.TEXTAFTER(Table2[[#This Row],[Kamp]],"- ")</f>
        <v>Benløse IF</v>
      </c>
      <c r="D2122">
        <v>45174</v>
      </c>
      <c r="E2122">
        <v>75074</v>
      </c>
      <c r="F2122">
        <v>20232024</v>
      </c>
      <c r="G2122" t="s">
        <v>17</v>
      </c>
      <c r="H2122" t="s">
        <v>658</v>
      </c>
      <c r="I2122" t="s">
        <v>677</v>
      </c>
      <c r="J2122">
        <v>1</v>
      </c>
      <c r="K2122">
        <v>31137</v>
      </c>
      <c r="L2122">
        <v>1</v>
      </c>
      <c r="M2122" t="s">
        <v>630</v>
      </c>
      <c r="N2122" t="s">
        <v>679</v>
      </c>
      <c r="O2122" t="s">
        <v>24</v>
      </c>
      <c r="P2122">
        <v>56</v>
      </c>
      <c r="Q2122">
        <v>11</v>
      </c>
      <c r="R2122">
        <f>SUMIFS(Table2[number],Table2[Event],"Goal",Table2[H/U],"HOME",Table2[GameID],Table2[[#This Row],[GameID]],Table2[GameTime],"&lt;="&amp;Table2[[#This Row],[GameTime]])</f>
        <v>0</v>
      </c>
      <c r="S2122">
        <f>SUMIFS(Table2[number],Table2[Event],"Goal",Table2[H/U],"AWAY",Table2[GameID],Table2[[#This Row],[GameID]],Table2[GameTime],"&lt;="&amp;Table2[[#This Row],[GameTime]])</f>
        <v>1</v>
      </c>
      <c r="T2122" t="str">
        <f>IF(Table2[[#This Row],[Event]]="Goal",Table2[[#This Row],[Hscore]]&amp;"-"&amp;Table2[[#This Row],[Uscore]],"")</f>
        <v>0-1</v>
      </c>
      <c r="U2122">
        <v>64</v>
      </c>
      <c r="V2122" s="1">
        <f>Table2[[#This Row],[GameTime]]-(Table2[[#This Row],[period]]-1)*1200</f>
        <v>64</v>
      </c>
      <c r="W2122" s="1">
        <f>ROUNDDOWN(Table2[[#This Row],[Time]]/60,0)</f>
        <v>1</v>
      </c>
      <c r="X2122" s="1">
        <f>ROUNDDOWN((Table2[[#This Row],[Time]]/60-Table2[[#This Row],[Time2]])*60,0)</f>
        <v>4</v>
      </c>
      <c r="Y2122" s="1" t="str">
        <f>IF(Table2[[#This Row],[Time2]]&lt;10,0&amp;Table2[[#This Row],[Time2]],Table2[[#This Row],[Time2]])</f>
        <v>01</v>
      </c>
      <c r="Z2122" s="1" t="str">
        <f>IF(Table2[[#This Row],[Time3]]&lt;10,0&amp;Table2[[#This Row],[Time3]],Table2[[#This Row],[Time3]])</f>
        <v>04</v>
      </c>
      <c r="AA2122" s="2" t="str">
        <f>Table2[[#This Row],[Time4]]&amp;":"&amp;Table2[[#This Row],[Time5]]</f>
        <v>01:04</v>
      </c>
      <c r="AB2122" s="1" t="str" cm="1">
        <f t="array" ref="AB2122">IFERROR(IF(Table2[[#This Row],[code]]="","",_xlfn.IFS(AND(Table2[[#This Row],[code]]&lt;400,Table2[[#This Row],[code]]&lt;&gt;""),2,Table2[[#This Row],[code]]&gt;500,4)),"")</f>
        <v/>
      </c>
      <c r="AC2122" s="1" t="str">
        <f>IF(Table2[[#This Row],[Event]]="Penalty",Table2[[#This Row],[number]],IF(Table2[[#This Row],[Event]]="Time-Out",401,""))</f>
        <v/>
      </c>
      <c r="AD2122" s="1">
        <f>ROW(A2121)</f>
        <v>2121</v>
      </c>
      <c r="AE2122" s="1">
        <f>COUNTIFS(Table2[GameID],Table2[[#This Row],[GameID]],Table2[Column1],"&lt;="&amp;Table2[[#This Row],[Column1]])-1</f>
        <v>0</v>
      </c>
    </row>
    <row r="2123" spans="1:31" x14ac:dyDescent="0.45">
      <c r="A2123" t="s">
        <v>362</v>
      </c>
      <c r="B2123" t="str">
        <f>_xlfn.TEXTBEFORE(Table2[[#This Row],[Kamp]]," - ")</f>
        <v>Copenhagen FC</v>
      </c>
      <c r="C2123" t="str">
        <f>_xlfn.TEXTAFTER(Table2[[#This Row],[Kamp]],"- ")</f>
        <v>Benløse IF</v>
      </c>
      <c r="D2123">
        <v>45174</v>
      </c>
      <c r="E2123">
        <v>75074</v>
      </c>
      <c r="F2123">
        <v>20232024</v>
      </c>
      <c r="G2123" t="s">
        <v>17</v>
      </c>
      <c r="H2123" t="s">
        <v>658</v>
      </c>
      <c r="I2123" t="s">
        <v>677</v>
      </c>
      <c r="J2123">
        <v>1</v>
      </c>
      <c r="K2123">
        <v>31137</v>
      </c>
      <c r="L2123">
        <v>1</v>
      </c>
      <c r="M2123" t="s">
        <v>630</v>
      </c>
      <c r="N2123" t="s">
        <v>466</v>
      </c>
      <c r="O2123" t="s">
        <v>192</v>
      </c>
      <c r="P2123">
        <v>6</v>
      </c>
      <c r="Q2123">
        <v>32</v>
      </c>
      <c r="R2123">
        <f>SUMIFS(Table2[number],Table2[Event],"Goal",Table2[H/U],"HOME",Table2[GameID],Table2[[#This Row],[GameID]],Table2[GameTime],"&lt;="&amp;Table2[[#This Row],[GameTime]])</f>
        <v>0</v>
      </c>
      <c r="S2123">
        <f>SUMIFS(Table2[number],Table2[Event],"Goal",Table2[H/U],"AWAY",Table2[GameID],Table2[[#This Row],[GameID]],Table2[GameTime],"&lt;="&amp;Table2[[#This Row],[GameTime]])</f>
        <v>2</v>
      </c>
      <c r="T2123" t="str">
        <f>IF(Table2[[#This Row],[Event]]="Goal",Table2[[#This Row],[Hscore]]&amp;"-"&amp;Table2[[#This Row],[Uscore]],"")</f>
        <v>0-2</v>
      </c>
      <c r="U2123">
        <v>378</v>
      </c>
      <c r="V2123" s="1">
        <f>Table2[[#This Row],[GameTime]]-(Table2[[#This Row],[period]]-1)*1200</f>
        <v>378</v>
      </c>
      <c r="W2123" s="1">
        <f>ROUNDDOWN(Table2[[#This Row],[Time]]/60,0)</f>
        <v>6</v>
      </c>
      <c r="X2123" s="1">
        <f>ROUNDDOWN((Table2[[#This Row],[Time]]/60-Table2[[#This Row],[Time2]])*60,0)</f>
        <v>18</v>
      </c>
      <c r="Y2123" s="1" t="str">
        <f>IF(Table2[[#This Row],[Time2]]&lt;10,0&amp;Table2[[#This Row],[Time2]],Table2[[#This Row],[Time2]])</f>
        <v>06</v>
      </c>
      <c r="Z2123" s="1">
        <f>IF(Table2[[#This Row],[Time3]]&lt;10,0&amp;Table2[[#This Row],[Time3]],Table2[[#This Row],[Time3]])</f>
        <v>18</v>
      </c>
      <c r="AA2123" s="2" t="str">
        <f>Table2[[#This Row],[Time4]]&amp;":"&amp;Table2[[#This Row],[Time5]]</f>
        <v>06:18</v>
      </c>
      <c r="AB2123" s="1" t="str" cm="1">
        <f t="array" ref="AB2123">IFERROR(IF(Table2[[#This Row],[code]]="","",_xlfn.IFS(AND(Table2[[#This Row],[code]]&lt;400,Table2[[#This Row],[code]]&lt;&gt;""),2,Table2[[#This Row],[code]]&gt;500,4)),"")</f>
        <v/>
      </c>
      <c r="AC2123" s="1" t="str">
        <f>IF(Table2[[#This Row],[Event]]="Penalty",Table2[[#This Row],[number]],IF(Table2[[#This Row],[Event]]="Time-Out",401,""))</f>
        <v/>
      </c>
      <c r="AD2123" s="1">
        <f>ROW(A2122)</f>
        <v>2122</v>
      </c>
      <c r="AE2123" s="1">
        <f>COUNTIFS(Table2[GameID],Table2[[#This Row],[GameID]],Table2[Column1],"&lt;="&amp;Table2[[#This Row],[Column1]])-1</f>
        <v>1</v>
      </c>
    </row>
    <row r="2124" spans="1:31" x14ac:dyDescent="0.45">
      <c r="A2124" t="s">
        <v>362</v>
      </c>
      <c r="B2124" t="str">
        <f>_xlfn.TEXTBEFORE(Table2[[#This Row],[Kamp]]," - ")</f>
        <v>Copenhagen FC</v>
      </c>
      <c r="C2124" t="str">
        <f>_xlfn.TEXTAFTER(Table2[[#This Row],[Kamp]],"- ")</f>
        <v>Benløse IF</v>
      </c>
      <c r="D2124">
        <v>45174</v>
      </c>
      <c r="E2124">
        <v>75074</v>
      </c>
      <c r="F2124">
        <v>20232024</v>
      </c>
      <c r="G2124" t="s">
        <v>17</v>
      </c>
      <c r="H2124" t="s">
        <v>667</v>
      </c>
      <c r="I2124" t="s">
        <v>678</v>
      </c>
      <c r="J2124">
        <v>1</v>
      </c>
      <c r="K2124">
        <v>31140</v>
      </c>
      <c r="L2124">
        <v>208</v>
      </c>
      <c r="M2124" t="s">
        <v>631</v>
      </c>
      <c r="N2124" t="s">
        <v>276</v>
      </c>
      <c r="O2124" t="s">
        <v>634</v>
      </c>
      <c r="P2124">
        <v>9</v>
      </c>
      <c r="Q2124" t="s">
        <v>634</v>
      </c>
      <c r="R2124">
        <f>SUMIFS(Table2[number],Table2[Event],"Goal",Table2[H/U],"HOME",Table2[GameID],Table2[[#This Row],[GameID]],Table2[GameTime],"&lt;="&amp;Table2[[#This Row],[GameTime]])</f>
        <v>0</v>
      </c>
      <c r="S2124">
        <f>SUMIFS(Table2[number],Table2[Event],"Goal",Table2[H/U],"AWAY",Table2[GameID],Table2[[#This Row],[GameID]],Table2[GameTime],"&lt;="&amp;Table2[[#This Row],[GameTime]])</f>
        <v>2</v>
      </c>
      <c r="T2124" t="str">
        <f>IF(Table2[[#This Row],[Event]]="Goal",Table2[[#This Row],[Hscore]]&amp;"-"&amp;Table2[[#This Row],[Uscore]],"")</f>
        <v/>
      </c>
      <c r="U2124">
        <v>788</v>
      </c>
      <c r="V2124" s="1">
        <f>Table2[[#This Row],[GameTime]]-(Table2[[#This Row],[period]]-1)*1200</f>
        <v>788</v>
      </c>
      <c r="W2124" s="1">
        <f>ROUNDDOWN(Table2[[#This Row],[Time]]/60,0)</f>
        <v>13</v>
      </c>
      <c r="X2124" s="1">
        <f>ROUNDDOWN((Table2[[#This Row],[Time]]/60-Table2[[#This Row],[Time2]])*60,0)</f>
        <v>7</v>
      </c>
      <c r="Y2124" s="1">
        <f>IF(Table2[[#This Row],[Time2]]&lt;10,0&amp;Table2[[#This Row],[Time2]],Table2[[#This Row],[Time2]])</f>
        <v>13</v>
      </c>
      <c r="Z2124" s="1" t="str">
        <f>IF(Table2[[#This Row],[Time3]]&lt;10,0&amp;Table2[[#This Row],[Time3]],Table2[[#This Row],[Time3]])</f>
        <v>07</v>
      </c>
      <c r="AA2124" s="2" t="str">
        <f>Table2[[#This Row],[Time4]]&amp;":"&amp;Table2[[#This Row],[Time5]]</f>
        <v>13:07</v>
      </c>
      <c r="AB2124" s="1" cm="1">
        <f t="array" ref="AB2124">IFERROR(IF(Table2[[#This Row],[code]]="","",_xlfn.IFS(AND(Table2[[#This Row],[code]]&lt;400,Table2[[#This Row],[code]]&lt;&gt;""),2,Table2[[#This Row],[code]]&gt;500,4)),"")</f>
        <v>2</v>
      </c>
      <c r="AC2124" s="1">
        <f>IF(Table2[[#This Row],[Event]]="Penalty",Table2[[#This Row],[number]],IF(Table2[[#This Row],[Event]]="Time-Out",401,""))</f>
        <v>208</v>
      </c>
      <c r="AD2124" s="1">
        <f>ROW(A2123)</f>
        <v>2123</v>
      </c>
      <c r="AE2124" s="1">
        <f>COUNTIFS(Table2[GameID],Table2[[#This Row],[GameID]],Table2[Column1],"&lt;="&amp;Table2[[#This Row],[Column1]])-1</f>
        <v>2</v>
      </c>
    </row>
    <row r="2125" spans="1:31" x14ac:dyDescent="0.45">
      <c r="A2125" t="s">
        <v>362</v>
      </c>
      <c r="B2125" t="str">
        <f>_xlfn.TEXTBEFORE(Table2[[#This Row],[Kamp]]," - ")</f>
        <v>Copenhagen FC</v>
      </c>
      <c r="C2125" t="str">
        <f>_xlfn.TEXTAFTER(Table2[[#This Row],[Kamp]],"- ")</f>
        <v>Benløse IF</v>
      </c>
      <c r="D2125">
        <v>45174</v>
      </c>
      <c r="E2125">
        <v>75074</v>
      </c>
      <c r="F2125">
        <v>20232024</v>
      </c>
      <c r="G2125" t="s">
        <v>17</v>
      </c>
      <c r="H2125" t="s">
        <v>658</v>
      </c>
      <c r="I2125" t="s">
        <v>677</v>
      </c>
      <c r="J2125">
        <v>1</v>
      </c>
      <c r="K2125">
        <v>31137</v>
      </c>
      <c r="L2125">
        <v>1</v>
      </c>
      <c r="M2125" t="s">
        <v>630</v>
      </c>
      <c r="N2125" t="s">
        <v>466</v>
      </c>
      <c r="O2125" t="s">
        <v>467</v>
      </c>
      <c r="P2125">
        <v>6</v>
      </c>
      <c r="Q2125">
        <v>24</v>
      </c>
      <c r="R2125">
        <f>SUMIFS(Table2[number],Table2[Event],"Goal",Table2[H/U],"HOME",Table2[GameID],Table2[[#This Row],[GameID]],Table2[GameTime],"&lt;="&amp;Table2[[#This Row],[GameTime]])</f>
        <v>0</v>
      </c>
      <c r="S2125">
        <f>SUMIFS(Table2[number],Table2[Event],"Goal",Table2[H/U],"AWAY",Table2[GameID],Table2[[#This Row],[GameID]],Table2[GameTime],"&lt;="&amp;Table2[[#This Row],[GameTime]])</f>
        <v>3</v>
      </c>
      <c r="T2125" t="str">
        <f>IF(Table2[[#This Row],[Event]]="Goal",Table2[[#This Row],[Hscore]]&amp;"-"&amp;Table2[[#This Row],[Uscore]],"")</f>
        <v>0-3</v>
      </c>
      <c r="U2125">
        <v>887</v>
      </c>
      <c r="V2125" s="1">
        <f>Table2[[#This Row],[GameTime]]-(Table2[[#This Row],[period]]-1)*1200</f>
        <v>887</v>
      </c>
      <c r="W2125" s="1">
        <f>ROUNDDOWN(Table2[[#This Row],[Time]]/60,0)</f>
        <v>14</v>
      </c>
      <c r="X2125" s="1">
        <f>ROUNDDOWN((Table2[[#This Row],[Time]]/60-Table2[[#This Row],[Time2]])*60,0)</f>
        <v>47</v>
      </c>
      <c r="Y2125" s="1">
        <f>IF(Table2[[#This Row],[Time2]]&lt;10,0&amp;Table2[[#This Row],[Time2]],Table2[[#This Row],[Time2]])</f>
        <v>14</v>
      </c>
      <c r="Z2125" s="1">
        <f>IF(Table2[[#This Row],[Time3]]&lt;10,0&amp;Table2[[#This Row],[Time3]],Table2[[#This Row],[Time3]])</f>
        <v>47</v>
      </c>
      <c r="AA2125" s="2" t="str">
        <f>Table2[[#This Row],[Time4]]&amp;":"&amp;Table2[[#This Row],[Time5]]</f>
        <v>14:47</v>
      </c>
      <c r="AB2125" s="1" t="str" cm="1">
        <f t="array" ref="AB2125">IFERROR(IF(Table2[[#This Row],[code]]="","",_xlfn.IFS(AND(Table2[[#This Row],[code]]&lt;400,Table2[[#This Row],[code]]&lt;&gt;""),2,Table2[[#This Row],[code]]&gt;500,4)),"")</f>
        <v/>
      </c>
      <c r="AC2125" s="1" t="str">
        <f>IF(Table2[[#This Row],[Event]]="Penalty",Table2[[#This Row],[number]],IF(Table2[[#This Row],[Event]]="Time-Out",401,""))</f>
        <v/>
      </c>
      <c r="AD2125" s="1">
        <f>ROW(A2124)</f>
        <v>2124</v>
      </c>
      <c r="AE2125" s="1">
        <f>COUNTIFS(Table2[GameID],Table2[[#This Row],[GameID]],Table2[Column1],"&lt;="&amp;Table2[[#This Row],[Column1]])-1</f>
        <v>3</v>
      </c>
    </row>
    <row r="2126" spans="1:31" x14ac:dyDescent="0.45">
      <c r="A2126" t="s">
        <v>362</v>
      </c>
      <c r="B2126" t="str">
        <f>_xlfn.TEXTBEFORE(Table2[[#This Row],[Kamp]]," - ")</f>
        <v>Copenhagen FC</v>
      </c>
      <c r="C2126" t="str">
        <f>_xlfn.TEXTAFTER(Table2[[#This Row],[Kamp]],"- ")</f>
        <v>Benløse IF</v>
      </c>
      <c r="D2126">
        <v>45174</v>
      </c>
      <c r="E2126">
        <v>75074</v>
      </c>
      <c r="F2126">
        <v>20232024</v>
      </c>
      <c r="G2126" t="s">
        <v>17</v>
      </c>
      <c r="H2126" t="s">
        <v>658</v>
      </c>
      <c r="I2126" t="s">
        <v>677</v>
      </c>
      <c r="J2126">
        <v>1</v>
      </c>
      <c r="K2126">
        <v>31137</v>
      </c>
      <c r="L2126">
        <v>1</v>
      </c>
      <c r="M2126" t="s">
        <v>630</v>
      </c>
      <c r="N2126" t="s">
        <v>467</v>
      </c>
      <c r="O2126" t="s">
        <v>468</v>
      </c>
      <c r="P2126">
        <v>24</v>
      </c>
      <c r="Q2126">
        <v>36</v>
      </c>
      <c r="R2126">
        <f>SUMIFS(Table2[number],Table2[Event],"Goal",Table2[H/U],"HOME",Table2[GameID],Table2[[#This Row],[GameID]],Table2[GameTime],"&lt;="&amp;Table2[[#This Row],[GameTime]])</f>
        <v>0</v>
      </c>
      <c r="S2126">
        <f>SUMIFS(Table2[number],Table2[Event],"Goal",Table2[H/U],"AWAY",Table2[GameID],Table2[[#This Row],[GameID]],Table2[GameTime],"&lt;="&amp;Table2[[#This Row],[GameTime]])</f>
        <v>4</v>
      </c>
      <c r="T2126" t="str">
        <f>IF(Table2[[#This Row],[Event]]="Goal",Table2[[#This Row],[Hscore]]&amp;"-"&amp;Table2[[#This Row],[Uscore]],"")</f>
        <v>0-4</v>
      </c>
      <c r="U2126">
        <v>1107</v>
      </c>
      <c r="V2126" s="1">
        <f>Table2[[#This Row],[GameTime]]-(Table2[[#This Row],[period]]-1)*1200</f>
        <v>1107</v>
      </c>
      <c r="W2126" s="1">
        <f>ROUNDDOWN(Table2[[#This Row],[Time]]/60,0)</f>
        <v>18</v>
      </c>
      <c r="X2126" s="1">
        <f>ROUNDDOWN((Table2[[#This Row],[Time]]/60-Table2[[#This Row],[Time2]])*60,0)</f>
        <v>27</v>
      </c>
      <c r="Y2126" s="1">
        <f>IF(Table2[[#This Row],[Time2]]&lt;10,0&amp;Table2[[#This Row],[Time2]],Table2[[#This Row],[Time2]])</f>
        <v>18</v>
      </c>
      <c r="Z2126" s="1">
        <f>IF(Table2[[#This Row],[Time3]]&lt;10,0&amp;Table2[[#This Row],[Time3]],Table2[[#This Row],[Time3]])</f>
        <v>27</v>
      </c>
      <c r="AA2126" s="2" t="str">
        <f>Table2[[#This Row],[Time4]]&amp;":"&amp;Table2[[#This Row],[Time5]]</f>
        <v>18:27</v>
      </c>
      <c r="AB2126" s="1" t="str" cm="1">
        <f t="array" ref="AB2126">IFERROR(IF(Table2[[#This Row],[code]]="","",_xlfn.IFS(AND(Table2[[#This Row],[code]]&lt;400,Table2[[#This Row],[code]]&lt;&gt;""),2,Table2[[#This Row],[code]]&gt;500,4)),"")</f>
        <v/>
      </c>
      <c r="AC2126" s="1" t="str">
        <f>IF(Table2[[#This Row],[Event]]="Penalty",Table2[[#This Row],[number]],IF(Table2[[#This Row],[Event]]="Time-Out",401,""))</f>
        <v/>
      </c>
      <c r="AD2126" s="1">
        <f>ROW(A2125)</f>
        <v>2125</v>
      </c>
      <c r="AE2126" s="1">
        <f>COUNTIFS(Table2[GameID],Table2[[#This Row],[GameID]],Table2[Column1],"&lt;="&amp;Table2[[#This Row],[Column1]])-1</f>
        <v>4</v>
      </c>
    </row>
    <row r="2127" spans="1:31" x14ac:dyDescent="0.45">
      <c r="A2127" t="s">
        <v>362</v>
      </c>
      <c r="B2127" t="str">
        <f>_xlfn.TEXTBEFORE(Table2[[#This Row],[Kamp]]," - ")</f>
        <v>Copenhagen FC</v>
      </c>
      <c r="C2127" t="str">
        <f>_xlfn.TEXTAFTER(Table2[[#This Row],[Kamp]],"- ")</f>
        <v>Benløse IF</v>
      </c>
      <c r="D2127">
        <v>45174</v>
      </c>
      <c r="E2127">
        <v>75074</v>
      </c>
      <c r="F2127">
        <v>20232024</v>
      </c>
      <c r="G2127" t="s">
        <v>17</v>
      </c>
      <c r="H2127" t="s">
        <v>658</v>
      </c>
      <c r="I2127" t="s">
        <v>677</v>
      </c>
      <c r="J2127">
        <v>2</v>
      </c>
      <c r="K2127">
        <v>31137</v>
      </c>
      <c r="L2127">
        <v>1</v>
      </c>
      <c r="M2127" t="s">
        <v>630</v>
      </c>
      <c r="N2127" t="s">
        <v>466</v>
      </c>
      <c r="O2127" t="s">
        <v>192</v>
      </c>
      <c r="P2127">
        <v>6</v>
      </c>
      <c r="Q2127">
        <v>32</v>
      </c>
      <c r="R2127">
        <f>SUMIFS(Table2[number],Table2[Event],"Goal",Table2[H/U],"HOME",Table2[GameID],Table2[[#This Row],[GameID]],Table2[GameTime],"&lt;="&amp;Table2[[#This Row],[GameTime]])</f>
        <v>0</v>
      </c>
      <c r="S2127">
        <f>SUMIFS(Table2[number],Table2[Event],"Goal",Table2[H/U],"AWAY",Table2[GameID],Table2[[#This Row],[GameID]],Table2[GameTime],"&lt;="&amp;Table2[[#This Row],[GameTime]])</f>
        <v>5</v>
      </c>
      <c r="T2127" t="str">
        <f>IF(Table2[[#This Row],[Event]]="Goal",Table2[[#This Row],[Hscore]]&amp;"-"&amp;Table2[[#This Row],[Uscore]],"")</f>
        <v>0-5</v>
      </c>
      <c r="U2127">
        <v>1416</v>
      </c>
      <c r="V2127" s="1">
        <f>Table2[[#This Row],[GameTime]]-(Table2[[#This Row],[period]]-1)*1200</f>
        <v>216</v>
      </c>
      <c r="W2127" s="1">
        <f>ROUNDDOWN(Table2[[#This Row],[Time]]/60,0)</f>
        <v>3</v>
      </c>
      <c r="X2127" s="1">
        <f>ROUNDDOWN((Table2[[#This Row],[Time]]/60-Table2[[#This Row],[Time2]])*60,0)</f>
        <v>36</v>
      </c>
      <c r="Y2127" s="1" t="str">
        <f>IF(Table2[[#This Row],[Time2]]&lt;10,0&amp;Table2[[#This Row],[Time2]],Table2[[#This Row],[Time2]])</f>
        <v>03</v>
      </c>
      <c r="Z2127" s="1">
        <f>IF(Table2[[#This Row],[Time3]]&lt;10,0&amp;Table2[[#This Row],[Time3]],Table2[[#This Row],[Time3]])</f>
        <v>36</v>
      </c>
      <c r="AA2127" s="2" t="str">
        <f>Table2[[#This Row],[Time4]]&amp;":"&amp;Table2[[#This Row],[Time5]]</f>
        <v>03:36</v>
      </c>
      <c r="AB2127" s="1" t="str" cm="1">
        <f t="array" ref="AB2127">IFERROR(IF(Table2[[#This Row],[code]]="","",_xlfn.IFS(AND(Table2[[#This Row],[code]]&lt;400,Table2[[#This Row],[code]]&lt;&gt;""),2,Table2[[#This Row],[code]]&gt;500,4)),"")</f>
        <v/>
      </c>
      <c r="AC2127" s="1" t="str">
        <f>IF(Table2[[#This Row],[Event]]="Penalty",Table2[[#This Row],[number]],IF(Table2[[#This Row],[Event]]="Time-Out",401,""))</f>
        <v/>
      </c>
      <c r="AD2127" s="1">
        <f>ROW(A2126)</f>
        <v>2126</v>
      </c>
      <c r="AE2127" s="1">
        <f>COUNTIFS(Table2[GameID],Table2[[#This Row],[GameID]],Table2[Column1],"&lt;="&amp;Table2[[#This Row],[Column1]])-1</f>
        <v>5</v>
      </c>
    </row>
    <row r="2128" spans="1:31" x14ac:dyDescent="0.45">
      <c r="A2128" t="s">
        <v>362</v>
      </c>
      <c r="B2128" t="str">
        <f>_xlfn.TEXTBEFORE(Table2[[#This Row],[Kamp]]," - ")</f>
        <v>Copenhagen FC</v>
      </c>
      <c r="C2128" t="str">
        <f>_xlfn.TEXTAFTER(Table2[[#This Row],[Kamp]],"- ")</f>
        <v>Benløse IF</v>
      </c>
      <c r="D2128">
        <v>45174</v>
      </c>
      <c r="E2128">
        <v>75074</v>
      </c>
      <c r="F2128">
        <v>20232024</v>
      </c>
      <c r="G2128" t="s">
        <v>17</v>
      </c>
      <c r="H2128" t="s">
        <v>667</v>
      </c>
      <c r="I2128" t="s">
        <v>678</v>
      </c>
      <c r="J2128">
        <v>2</v>
      </c>
      <c r="K2128">
        <v>31140</v>
      </c>
      <c r="L2128">
        <v>1</v>
      </c>
      <c r="M2128" t="s">
        <v>630</v>
      </c>
      <c r="N2128" t="s">
        <v>244</v>
      </c>
      <c r="O2128" t="s">
        <v>240</v>
      </c>
      <c r="P2128">
        <v>20</v>
      </c>
      <c r="Q2128">
        <v>3</v>
      </c>
      <c r="R2128">
        <f>SUMIFS(Table2[number],Table2[Event],"Goal",Table2[H/U],"HOME",Table2[GameID],Table2[[#This Row],[GameID]],Table2[GameTime],"&lt;="&amp;Table2[[#This Row],[GameTime]])</f>
        <v>1</v>
      </c>
      <c r="S2128">
        <f>SUMIFS(Table2[number],Table2[Event],"Goal",Table2[H/U],"AWAY",Table2[GameID],Table2[[#This Row],[GameID]],Table2[GameTime],"&lt;="&amp;Table2[[#This Row],[GameTime]])</f>
        <v>5</v>
      </c>
      <c r="T2128" t="str">
        <f>IF(Table2[[#This Row],[Event]]="Goal",Table2[[#This Row],[Hscore]]&amp;"-"&amp;Table2[[#This Row],[Uscore]],"")</f>
        <v>1-5</v>
      </c>
      <c r="U2128">
        <v>1776</v>
      </c>
      <c r="V2128" s="1">
        <f>Table2[[#This Row],[GameTime]]-(Table2[[#This Row],[period]]-1)*1200</f>
        <v>576</v>
      </c>
      <c r="W2128" s="1">
        <f>ROUNDDOWN(Table2[[#This Row],[Time]]/60,0)</f>
        <v>9</v>
      </c>
      <c r="X2128" s="1">
        <f>ROUNDDOWN((Table2[[#This Row],[Time]]/60-Table2[[#This Row],[Time2]])*60,0)</f>
        <v>36</v>
      </c>
      <c r="Y2128" s="1" t="str">
        <f>IF(Table2[[#This Row],[Time2]]&lt;10,0&amp;Table2[[#This Row],[Time2]],Table2[[#This Row],[Time2]])</f>
        <v>09</v>
      </c>
      <c r="Z2128" s="1">
        <f>IF(Table2[[#This Row],[Time3]]&lt;10,0&amp;Table2[[#This Row],[Time3]],Table2[[#This Row],[Time3]])</f>
        <v>36</v>
      </c>
      <c r="AA2128" s="2" t="str">
        <f>Table2[[#This Row],[Time4]]&amp;":"&amp;Table2[[#This Row],[Time5]]</f>
        <v>09:36</v>
      </c>
      <c r="AB2128" s="1" t="str" cm="1">
        <f t="array" ref="AB2128">IFERROR(IF(Table2[[#This Row],[code]]="","",_xlfn.IFS(AND(Table2[[#This Row],[code]]&lt;400,Table2[[#This Row],[code]]&lt;&gt;""),2,Table2[[#This Row],[code]]&gt;500,4)),"")</f>
        <v/>
      </c>
      <c r="AC2128" s="1" t="str">
        <f>IF(Table2[[#This Row],[Event]]="Penalty",Table2[[#This Row],[number]],IF(Table2[[#This Row],[Event]]="Time-Out",401,""))</f>
        <v/>
      </c>
      <c r="AD2128" s="1">
        <f>ROW(A2127)</f>
        <v>2127</v>
      </c>
      <c r="AE2128" s="1">
        <f>COUNTIFS(Table2[GameID],Table2[[#This Row],[GameID]],Table2[Column1],"&lt;="&amp;Table2[[#This Row],[Column1]])-1</f>
        <v>6</v>
      </c>
    </row>
    <row r="2129" spans="1:31" x14ac:dyDescent="0.45">
      <c r="A2129" t="s">
        <v>362</v>
      </c>
      <c r="B2129" t="str">
        <f>_xlfn.TEXTBEFORE(Table2[[#This Row],[Kamp]]," - ")</f>
        <v>Copenhagen FC</v>
      </c>
      <c r="C2129" t="str">
        <f>_xlfn.TEXTAFTER(Table2[[#This Row],[Kamp]],"- ")</f>
        <v>Benløse IF</v>
      </c>
      <c r="D2129">
        <v>45174</v>
      </c>
      <c r="E2129">
        <v>75074</v>
      </c>
      <c r="F2129">
        <v>20232024</v>
      </c>
      <c r="G2129" t="s">
        <v>17</v>
      </c>
      <c r="H2129" t="s">
        <v>667</v>
      </c>
      <c r="I2129" t="s">
        <v>678</v>
      </c>
      <c r="J2129">
        <v>2</v>
      </c>
      <c r="K2129">
        <v>31140</v>
      </c>
      <c r="L2129">
        <v>208</v>
      </c>
      <c r="M2129" t="s">
        <v>631</v>
      </c>
      <c r="N2129" t="s">
        <v>244</v>
      </c>
      <c r="O2129" t="s">
        <v>634</v>
      </c>
      <c r="P2129">
        <v>20</v>
      </c>
      <c r="Q2129" t="s">
        <v>634</v>
      </c>
      <c r="R2129">
        <f>SUMIFS(Table2[number],Table2[Event],"Goal",Table2[H/U],"HOME",Table2[GameID],Table2[[#This Row],[GameID]],Table2[GameTime],"&lt;="&amp;Table2[[#This Row],[GameTime]])</f>
        <v>1</v>
      </c>
      <c r="S2129">
        <f>SUMIFS(Table2[number],Table2[Event],"Goal",Table2[H/U],"AWAY",Table2[GameID],Table2[[#This Row],[GameID]],Table2[GameTime],"&lt;="&amp;Table2[[#This Row],[GameTime]])</f>
        <v>5</v>
      </c>
      <c r="T2129" t="str">
        <f>IF(Table2[[#This Row],[Event]]="Goal",Table2[[#This Row],[Hscore]]&amp;"-"&amp;Table2[[#This Row],[Uscore]],"")</f>
        <v/>
      </c>
      <c r="U2129">
        <v>1957</v>
      </c>
      <c r="V2129" s="1">
        <f>Table2[[#This Row],[GameTime]]-(Table2[[#This Row],[period]]-1)*1200</f>
        <v>757</v>
      </c>
      <c r="W2129" s="1">
        <f>ROUNDDOWN(Table2[[#This Row],[Time]]/60,0)</f>
        <v>12</v>
      </c>
      <c r="X2129" s="1">
        <f>ROUNDDOWN((Table2[[#This Row],[Time]]/60-Table2[[#This Row],[Time2]])*60,0)</f>
        <v>37</v>
      </c>
      <c r="Y2129" s="1">
        <f>IF(Table2[[#This Row],[Time2]]&lt;10,0&amp;Table2[[#This Row],[Time2]],Table2[[#This Row],[Time2]])</f>
        <v>12</v>
      </c>
      <c r="Z2129" s="1">
        <f>IF(Table2[[#This Row],[Time3]]&lt;10,0&amp;Table2[[#This Row],[Time3]],Table2[[#This Row],[Time3]])</f>
        <v>37</v>
      </c>
      <c r="AA2129" s="2" t="str">
        <f>Table2[[#This Row],[Time4]]&amp;":"&amp;Table2[[#This Row],[Time5]]</f>
        <v>12:37</v>
      </c>
      <c r="AB2129" s="1" cm="1">
        <f t="array" ref="AB2129">IFERROR(IF(Table2[[#This Row],[code]]="","",_xlfn.IFS(AND(Table2[[#This Row],[code]]&lt;400,Table2[[#This Row],[code]]&lt;&gt;""),2,Table2[[#This Row],[code]]&gt;500,4)),"")</f>
        <v>2</v>
      </c>
      <c r="AC2129" s="1">
        <f>IF(Table2[[#This Row],[Event]]="Penalty",Table2[[#This Row],[number]],IF(Table2[[#This Row],[Event]]="Time-Out",401,""))</f>
        <v>208</v>
      </c>
      <c r="AD2129" s="1">
        <f>ROW(A2128)</f>
        <v>2128</v>
      </c>
      <c r="AE2129" s="1">
        <f>COUNTIFS(Table2[GameID],Table2[[#This Row],[GameID]],Table2[Column1],"&lt;="&amp;Table2[[#This Row],[Column1]])-1</f>
        <v>7</v>
      </c>
    </row>
    <row r="2130" spans="1:31" x14ac:dyDescent="0.45">
      <c r="A2130" t="s">
        <v>362</v>
      </c>
      <c r="B2130" t="str">
        <f>_xlfn.TEXTBEFORE(Table2[[#This Row],[Kamp]]," - ")</f>
        <v>Copenhagen FC</v>
      </c>
      <c r="C2130" t="str">
        <f>_xlfn.TEXTAFTER(Table2[[#This Row],[Kamp]],"- ")</f>
        <v>Benløse IF</v>
      </c>
      <c r="D2130">
        <v>45174</v>
      </c>
      <c r="E2130">
        <v>75074</v>
      </c>
      <c r="F2130">
        <v>20232024</v>
      </c>
      <c r="G2130" t="s">
        <v>17</v>
      </c>
      <c r="H2130" t="s">
        <v>658</v>
      </c>
      <c r="I2130" t="s">
        <v>677</v>
      </c>
      <c r="J2130">
        <v>2</v>
      </c>
      <c r="K2130">
        <v>31137</v>
      </c>
      <c r="L2130">
        <v>1</v>
      </c>
      <c r="M2130" t="s">
        <v>630</v>
      </c>
      <c r="N2130" t="s">
        <v>18</v>
      </c>
      <c r="O2130" t="s">
        <v>24</v>
      </c>
      <c r="P2130">
        <v>4</v>
      </c>
      <c r="Q2130">
        <v>11</v>
      </c>
      <c r="R2130">
        <f>SUMIFS(Table2[number],Table2[Event],"Goal",Table2[H/U],"HOME",Table2[GameID],Table2[[#This Row],[GameID]],Table2[GameTime],"&lt;="&amp;Table2[[#This Row],[GameTime]])</f>
        <v>1</v>
      </c>
      <c r="S2130">
        <f>SUMIFS(Table2[number],Table2[Event],"Goal",Table2[H/U],"AWAY",Table2[GameID],Table2[[#This Row],[GameID]],Table2[GameTime],"&lt;="&amp;Table2[[#This Row],[GameTime]])</f>
        <v>6</v>
      </c>
      <c r="T2130" t="str">
        <f>IF(Table2[[#This Row],[Event]]="Goal",Table2[[#This Row],[Hscore]]&amp;"-"&amp;Table2[[#This Row],[Uscore]],"")</f>
        <v>1-6</v>
      </c>
      <c r="U2130">
        <v>2198</v>
      </c>
      <c r="V2130" s="1">
        <f>Table2[[#This Row],[GameTime]]-(Table2[[#This Row],[period]]-1)*1200</f>
        <v>998</v>
      </c>
      <c r="W2130" s="1">
        <f>ROUNDDOWN(Table2[[#This Row],[Time]]/60,0)</f>
        <v>16</v>
      </c>
      <c r="X2130" s="1">
        <f>ROUNDDOWN((Table2[[#This Row],[Time]]/60-Table2[[#This Row],[Time2]])*60,0)</f>
        <v>38</v>
      </c>
      <c r="Y2130" s="1">
        <f>IF(Table2[[#This Row],[Time2]]&lt;10,0&amp;Table2[[#This Row],[Time2]],Table2[[#This Row],[Time2]])</f>
        <v>16</v>
      </c>
      <c r="Z2130" s="1">
        <f>IF(Table2[[#This Row],[Time3]]&lt;10,0&amp;Table2[[#This Row],[Time3]],Table2[[#This Row],[Time3]])</f>
        <v>38</v>
      </c>
      <c r="AA2130" s="2" t="str">
        <f>Table2[[#This Row],[Time4]]&amp;":"&amp;Table2[[#This Row],[Time5]]</f>
        <v>16:38</v>
      </c>
      <c r="AB2130" s="1" t="str" cm="1">
        <f t="array" ref="AB2130">IFERROR(IF(Table2[[#This Row],[code]]="","",_xlfn.IFS(AND(Table2[[#This Row],[code]]&lt;400,Table2[[#This Row],[code]]&lt;&gt;""),2,Table2[[#This Row],[code]]&gt;500,4)),"")</f>
        <v/>
      </c>
      <c r="AC2130" s="1" t="str">
        <f>IF(Table2[[#This Row],[Event]]="Penalty",Table2[[#This Row],[number]],IF(Table2[[#This Row],[Event]]="Time-Out",401,""))</f>
        <v/>
      </c>
      <c r="AD2130" s="1">
        <f>ROW(A2129)</f>
        <v>2129</v>
      </c>
      <c r="AE2130" s="1">
        <f>COUNTIFS(Table2[GameID],Table2[[#This Row],[GameID]],Table2[Column1],"&lt;="&amp;Table2[[#This Row],[Column1]])-1</f>
        <v>8</v>
      </c>
    </row>
    <row r="2131" spans="1:31" x14ac:dyDescent="0.45">
      <c r="A2131" t="s">
        <v>362</v>
      </c>
      <c r="B2131" t="str">
        <f>_xlfn.TEXTBEFORE(Table2[[#This Row],[Kamp]]," - ")</f>
        <v>Copenhagen FC</v>
      </c>
      <c r="C2131" t="str">
        <f>_xlfn.TEXTAFTER(Table2[[#This Row],[Kamp]],"- ")</f>
        <v>Benløse IF</v>
      </c>
      <c r="D2131">
        <v>45174</v>
      </c>
      <c r="E2131">
        <v>75074</v>
      </c>
      <c r="F2131">
        <v>20232024</v>
      </c>
      <c r="G2131" t="s">
        <v>17</v>
      </c>
      <c r="H2131" t="s">
        <v>667</v>
      </c>
      <c r="I2131" t="s">
        <v>678</v>
      </c>
      <c r="J2131">
        <v>3</v>
      </c>
      <c r="K2131">
        <v>31140</v>
      </c>
      <c r="L2131">
        <v>1</v>
      </c>
      <c r="M2131" t="s">
        <v>630</v>
      </c>
      <c r="N2131" t="s">
        <v>276</v>
      </c>
      <c r="O2131" t="s">
        <v>247</v>
      </c>
      <c r="P2131">
        <v>9</v>
      </c>
      <c r="Q2131">
        <v>27</v>
      </c>
      <c r="R2131">
        <f>SUMIFS(Table2[number],Table2[Event],"Goal",Table2[H/U],"HOME",Table2[GameID],Table2[[#This Row],[GameID]],Table2[GameTime],"&lt;="&amp;Table2[[#This Row],[GameTime]])</f>
        <v>2</v>
      </c>
      <c r="S2131">
        <f>SUMIFS(Table2[number],Table2[Event],"Goal",Table2[H/U],"AWAY",Table2[GameID],Table2[[#This Row],[GameID]],Table2[GameTime],"&lt;="&amp;Table2[[#This Row],[GameTime]])</f>
        <v>6</v>
      </c>
      <c r="T2131" t="str">
        <f>IF(Table2[[#This Row],[Event]]="Goal",Table2[[#This Row],[Hscore]]&amp;"-"&amp;Table2[[#This Row],[Uscore]],"")</f>
        <v>2-6</v>
      </c>
      <c r="U2131">
        <v>2675</v>
      </c>
      <c r="V2131" s="1">
        <f>Table2[[#This Row],[GameTime]]-(Table2[[#This Row],[period]]-1)*1200</f>
        <v>275</v>
      </c>
      <c r="W2131" s="1">
        <f>ROUNDDOWN(Table2[[#This Row],[Time]]/60,0)</f>
        <v>4</v>
      </c>
      <c r="X2131" s="1">
        <f>ROUNDDOWN((Table2[[#This Row],[Time]]/60-Table2[[#This Row],[Time2]])*60,0)</f>
        <v>35</v>
      </c>
      <c r="Y2131" s="1" t="str">
        <f>IF(Table2[[#This Row],[Time2]]&lt;10,0&amp;Table2[[#This Row],[Time2]],Table2[[#This Row],[Time2]])</f>
        <v>04</v>
      </c>
      <c r="Z2131" s="1">
        <f>IF(Table2[[#This Row],[Time3]]&lt;10,0&amp;Table2[[#This Row],[Time3]],Table2[[#This Row],[Time3]])</f>
        <v>35</v>
      </c>
      <c r="AA2131" s="2" t="str">
        <f>Table2[[#This Row],[Time4]]&amp;":"&amp;Table2[[#This Row],[Time5]]</f>
        <v>04:35</v>
      </c>
      <c r="AB2131" s="1" t="str" cm="1">
        <f t="array" ref="AB2131">IFERROR(IF(Table2[[#This Row],[code]]="","",_xlfn.IFS(AND(Table2[[#This Row],[code]]&lt;400,Table2[[#This Row],[code]]&lt;&gt;""),2,Table2[[#This Row],[code]]&gt;500,4)),"")</f>
        <v/>
      </c>
      <c r="AC2131" s="1" t="str">
        <f>IF(Table2[[#This Row],[Event]]="Penalty",Table2[[#This Row],[number]],IF(Table2[[#This Row],[Event]]="Time-Out",401,""))</f>
        <v/>
      </c>
      <c r="AD2131" s="1">
        <f>ROW(A2130)</f>
        <v>2130</v>
      </c>
      <c r="AE2131" s="1">
        <f>COUNTIFS(Table2[GameID],Table2[[#This Row],[GameID]],Table2[Column1],"&lt;="&amp;Table2[[#This Row],[Column1]])-1</f>
        <v>9</v>
      </c>
    </row>
    <row r="2132" spans="1:31" x14ac:dyDescent="0.45">
      <c r="A2132" t="s">
        <v>362</v>
      </c>
      <c r="B2132" t="str">
        <f>_xlfn.TEXTBEFORE(Table2[[#This Row],[Kamp]]," - ")</f>
        <v>Copenhagen FC</v>
      </c>
      <c r="C2132" t="str">
        <f>_xlfn.TEXTAFTER(Table2[[#This Row],[Kamp]],"- ")</f>
        <v>Benløse IF</v>
      </c>
      <c r="D2132">
        <v>45174</v>
      </c>
      <c r="E2132">
        <v>75074</v>
      </c>
      <c r="F2132">
        <v>20232024</v>
      </c>
      <c r="G2132" t="s">
        <v>17</v>
      </c>
      <c r="H2132" t="s">
        <v>667</v>
      </c>
      <c r="I2132" t="s">
        <v>678</v>
      </c>
      <c r="J2132">
        <v>3</v>
      </c>
      <c r="K2132">
        <v>31140</v>
      </c>
      <c r="L2132">
        <v>1</v>
      </c>
      <c r="M2132" t="s">
        <v>630</v>
      </c>
      <c r="N2132" t="s">
        <v>252</v>
      </c>
      <c r="O2132" t="s">
        <v>240</v>
      </c>
      <c r="P2132">
        <v>63</v>
      </c>
      <c r="Q2132">
        <v>3</v>
      </c>
      <c r="R2132">
        <f>SUMIFS(Table2[number],Table2[Event],"Goal",Table2[H/U],"HOME",Table2[GameID],Table2[[#This Row],[GameID]],Table2[GameTime],"&lt;="&amp;Table2[[#This Row],[GameTime]])</f>
        <v>3</v>
      </c>
      <c r="S2132">
        <f>SUMIFS(Table2[number],Table2[Event],"Goal",Table2[H/U],"AWAY",Table2[GameID],Table2[[#This Row],[GameID]],Table2[GameTime],"&lt;="&amp;Table2[[#This Row],[GameTime]])</f>
        <v>6</v>
      </c>
      <c r="T2132" t="str">
        <f>IF(Table2[[#This Row],[Event]]="Goal",Table2[[#This Row],[Hscore]]&amp;"-"&amp;Table2[[#This Row],[Uscore]],"")</f>
        <v>3-6</v>
      </c>
      <c r="U2132">
        <v>2849</v>
      </c>
      <c r="V2132" s="1">
        <f>Table2[[#This Row],[GameTime]]-(Table2[[#This Row],[period]]-1)*1200</f>
        <v>449</v>
      </c>
      <c r="W2132" s="1">
        <f>ROUNDDOWN(Table2[[#This Row],[Time]]/60,0)</f>
        <v>7</v>
      </c>
      <c r="X2132" s="1">
        <f>ROUNDDOWN((Table2[[#This Row],[Time]]/60-Table2[[#This Row],[Time2]])*60,0)</f>
        <v>29</v>
      </c>
      <c r="Y2132" s="1" t="str">
        <f>IF(Table2[[#This Row],[Time2]]&lt;10,0&amp;Table2[[#This Row],[Time2]],Table2[[#This Row],[Time2]])</f>
        <v>07</v>
      </c>
      <c r="Z2132" s="1">
        <f>IF(Table2[[#This Row],[Time3]]&lt;10,0&amp;Table2[[#This Row],[Time3]],Table2[[#This Row],[Time3]])</f>
        <v>29</v>
      </c>
      <c r="AA2132" s="2" t="str">
        <f>Table2[[#This Row],[Time4]]&amp;":"&amp;Table2[[#This Row],[Time5]]</f>
        <v>07:29</v>
      </c>
      <c r="AB2132" s="1" t="str" cm="1">
        <f t="array" ref="AB2132">IFERROR(IF(Table2[[#This Row],[code]]="","",_xlfn.IFS(AND(Table2[[#This Row],[code]]&lt;400,Table2[[#This Row],[code]]&lt;&gt;""),2,Table2[[#This Row],[code]]&gt;500,4)),"")</f>
        <v/>
      </c>
      <c r="AC2132" s="1" t="str">
        <f>IF(Table2[[#This Row],[Event]]="Penalty",Table2[[#This Row],[number]],IF(Table2[[#This Row],[Event]]="Time-Out",401,""))</f>
        <v/>
      </c>
      <c r="AD2132" s="1">
        <f>ROW(A2131)</f>
        <v>2131</v>
      </c>
      <c r="AE2132" s="1">
        <f>COUNTIFS(Table2[GameID],Table2[[#This Row],[GameID]],Table2[Column1],"&lt;="&amp;Table2[[#This Row],[Column1]])-1</f>
        <v>10</v>
      </c>
    </row>
    <row r="2133" spans="1:31" x14ac:dyDescent="0.45">
      <c r="A2133" t="s">
        <v>362</v>
      </c>
      <c r="B2133" t="str">
        <f>_xlfn.TEXTBEFORE(Table2[[#This Row],[Kamp]]," - ")</f>
        <v>Copenhagen FC</v>
      </c>
      <c r="C2133" t="str">
        <f>_xlfn.TEXTAFTER(Table2[[#This Row],[Kamp]],"- ")</f>
        <v>Benløse IF</v>
      </c>
      <c r="D2133">
        <v>45174</v>
      </c>
      <c r="E2133">
        <v>75074</v>
      </c>
      <c r="F2133">
        <v>20232024</v>
      </c>
      <c r="G2133" t="s">
        <v>17</v>
      </c>
      <c r="H2133" t="s">
        <v>667</v>
      </c>
      <c r="I2133" t="s">
        <v>678</v>
      </c>
      <c r="J2133">
        <v>3</v>
      </c>
      <c r="K2133">
        <v>31140</v>
      </c>
      <c r="L2133">
        <v>201</v>
      </c>
      <c r="M2133" t="s">
        <v>631</v>
      </c>
      <c r="N2133" t="s">
        <v>252</v>
      </c>
      <c r="O2133" t="s">
        <v>634</v>
      </c>
      <c r="P2133">
        <v>63</v>
      </c>
      <c r="Q2133" t="s">
        <v>634</v>
      </c>
      <c r="R2133">
        <f>SUMIFS(Table2[number],Table2[Event],"Goal",Table2[H/U],"HOME",Table2[GameID],Table2[[#This Row],[GameID]],Table2[GameTime],"&lt;="&amp;Table2[[#This Row],[GameTime]])</f>
        <v>3</v>
      </c>
      <c r="S2133">
        <f>SUMIFS(Table2[number],Table2[Event],"Goal",Table2[H/U],"AWAY",Table2[GameID],Table2[[#This Row],[GameID]],Table2[GameTime],"&lt;="&amp;Table2[[#This Row],[GameTime]])</f>
        <v>6</v>
      </c>
      <c r="T2133" t="str">
        <f>IF(Table2[[#This Row],[Event]]="Goal",Table2[[#This Row],[Hscore]]&amp;"-"&amp;Table2[[#This Row],[Uscore]],"")</f>
        <v/>
      </c>
      <c r="U2133">
        <v>2935</v>
      </c>
      <c r="V2133" s="1">
        <f>Table2[[#This Row],[GameTime]]-(Table2[[#This Row],[period]]-1)*1200</f>
        <v>535</v>
      </c>
      <c r="W2133" s="1">
        <f>ROUNDDOWN(Table2[[#This Row],[Time]]/60,0)</f>
        <v>8</v>
      </c>
      <c r="X2133" s="1">
        <f>ROUNDDOWN((Table2[[#This Row],[Time]]/60-Table2[[#This Row],[Time2]])*60,0)</f>
        <v>55</v>
      </c>
      <c r="Y2133" s="1" t="str">
        <f>IF(Table2[[#This Row],[Time2]]&lt;10,0&amp;Table2[[#This Row],[Time2]],Table2[[#This Row],[Time2]])</f>
        <v>08</v>
      </c>
      <c r="Z2133" s="1">
        <f>IF(Table2[[#This Row],[Time3]]&lt;10,0&amp;Table2[[#This Row],[Time3]],Table2[[#This Row],[Time3]])</f>
        <v>55</v>
      </c>
      <c r="AA2133" s="2" t="str">
        <f>Table2[[#This Row],[Time4]]&amp;":"&amp;Table2[[#This Row],[Time5]]</f>
        <v>08:55</v>
      </c>
      <c r="AB2133" s="1" cm="1">
        <f t="array" ref="AB2133">IFERROR(IF(Table2[[#This Row],[code]]="","",_xlfn.IFS(AND(Table2[[#This Row],[code]]&lt;400,Table2[[#This Row],[code]]&lt;&gt;""),2,Table2[[#This Row],[code]]&gt;500,4)),"")</f>
        <v>2</v>
      </c>
      <c r="AC2133" s="1">
        <f>IF(Table2[[#This Row],[Event]]="Penalty",Table2[[#This Row],[number]],IF(Table2[[#This Row],[Event]]="Time-Out",401,""))</f>
        <v>201</v>
      </c>
      <c r="AD2133" s="1">
        <f>ROW(A2132)</f>
        <v>2132</v>
      </c>
      <c r="AE2133" s="1">
        <f>COUNTIFS(Table2[GameID],Table2[[#This Row],[GameID]],Table2[Column1],"&lt;="&amp;Table2[[#This Row],[Column1]])-1</f>
        <v>11</v>
      </c>
    </row>
    <row r="2134" spans="1:31" x14ac:dyDescent="0.45">
      <c r="A2134" t="s">
        <v>362</v>
      </c>
      <c r="B2134" t="str">
        <f>_xlfn.TEXTBEFORE(Table2[[#This Row],[Kamp]]," - ")</f>
        <v>Copenhagen FC</v>
      </c>
      <c r="C2134" t="str">
        <f>_xlfn.TEXTAFTER(Table2[[#This Row],[Kamp]],"- ")</f>
        <v>Benløse IF</v>
      </c>
      <c r="D2134">
        <v>45174</v>
      </c>
      <c r="E2134">
        <v>75074</v>
      </c>
      <c r="F2134">
        <v>20232024</v>
      </c>
      <c r="G2134" t="s">
        <v>17</v>
      </c>
      <c r="H2134" t="s">
        <v>667</v>
      </c>
      <c r="I2134" t="s">
        <v>678</v>
      </c>
      <c r="J2134">
        <v>3</v>
      </c>
      <c r="K2134">
        <v>31140</v>
      </c>
      <c r="L2134">
        <v>101</v>
      </c>
      <c r="M2134" t="s">
        <v>631</v>
      </c>
      <c r="N2134" t="s">
        <v>245</v>
      </c>
      <c r="O2134" t="s">
        <v>634</v>
      </c>
      <c r="P2134">
        <v>22</v>
      </c>
      <c r="Q2134" t="s">
        <v>634</v>
      </c>
      <c r="R2134">
        <f>SUMIFS(Table2[number],Table2[Event],"Goal",Table2[H/U],"HOME",Table2[GameID],Table2[[#This Row],[GameID]],Table2[GameTime],"&lt;="&amp;Table2[[#This Row],[GameTime]])</f>
        <v>3</v>
      </c>
      <c r="S2134">
        <f>SUMIFS(Table2[number],Table2[Event],"Goal",Table2[H/U],"AWAY",Table2[GameID],Table2[[#This Row],[GameID]],Table2[GameTime],"&lt;="&amp;Table2[[#This Row],[GameTime]])</f>
        <v>6</v>
      </c>
      <c r="T2134" t="str">
        <f>IF(Table2[[#This Row],[Event]]="Goal",Table2[[#This Row],[Hscore]]&amp;"-"&amp;Table2[[#This Row],[Uscore]],"")</f>
        <v/>
      </c>
      <c r="U2134">
        <v>2983</v>
      </c>
      <c r="V2134" s="1">
        <f>Table2[[#This Row],[GameTime]]-(Table2[[#This Row],[period]]-1)*1200</f>
        <v>583</v>
      </c>
      <c r="W2134" s="1">
        <f>ROUNDDOWN(Table2[[#This Row],[Time]]/60,0)</f>
        <v>9</v>
      </c>
      <c r="X2134" s="1">
        <f>ROUNDDOWN((Table2[[#This Row],[Time]]/60-Table2[[#This Row],[Time2]])*60,0)</f>
        <v>43</v>
      </c>
      <c r="Y2134" s="1" t="str">
        <f>IF(Table2[[#This Row],[Time2]]&lt;10,0&amp;Table2[[#This Row],[Time2]],Table2[[#This Row],[Time2]])</f>
        <v>09</v>
      </c>
      <c r="Z2134" s="1">
        <f>IF(Table2[[#This Row],[Time3]]&lt;10,0&amp;Table2[[#This Row],[Time3]],Table2[[#This Row],[Time3]])</f>
        <v>43</v>
      </c>
      <c r="AA2134" s="2" t="str">
        <f>Table2[[#This Row],[Time4]]&amp;":"&amp;Table2[[#This Row],[Time5]]</f>
        <v>09:43</v>
      </c>
      <c r="AB2134" s="1" cm="1">
        <f t="array" ref="AB2134">IFERROR(IF(Table2[[#This Row],[code]]="","",_xlfn.IFS(AND(Table2[[#This Row],[code]]&lt;400,Table2[[#This Row],[code]]&lt;&gt;""),2,Table2[[#This Row],[code]]&gt;500,4)),"")</f>
        <v>2</v>
      </c>
      <c r="AC2134" s="1">
        <f>IF(Table2[[#This Row],[Event]]="Penalty",Table2[[#This Row],[number]],IF(Table2[[#This Row],[Event]]="Time-Out",401,""))</f>
        <v>101</v>
      </c>
      <c r="AD2134" s="1">
        <f>ROW(A2133)</f>
        <v>2133</v>
      </c>
      <c r="AE2134" s="1">
        <f>COUNTIFS(Table2[GameID],Table2[[#This Row],[GameID]],Table2[Column1],"&lt;="&amp;Table2[[#This Row],[Column1]])-1</f>
        <v>12</v>
      </c>
    </row>
    <row r="2135" spans="1:31" x14ac:dyDescent="0.45">
      <c r="A2135" t="s">
        <v>362</v>
      </c>
      <c r="B2135" t="str">
        <f>_xlfn.TEXTBEFORE(Table2[[#This Row],[Kamp]]," - ")</f>
        <v>Copenhagen FC</v>
      </c>
      <c r="C2135" t="str">
        <f>_xlfn.TEXTAFTER(Table2[[#This Row],[Kamp]],"- ")</f>
        <v>Benløse IF</v>
      </c>
      <c r="D2135">
        <v>45174</v>
      </c>
      <c r="E2135">
        <v>75074</v>
      </c>
      <c r="F2135">
        <v>20232024</v>
      </c>
      <c r="G2135" t="s">
        <v>17</v>
      </c>
      <c r="H2135" t="s">
        <v>658</v>
      </c>
      <c r="I2135" t="s">
        <v>677</v>
      </c>
      <c r="J2135">
        <v>3</v>
      </c>
      <c r="K2135">
        <v>31137</v>
      </c>
      <c r="L2135">
        <v>1</v>
      </c>
      <c r="M2135" t="s">
        <v>630</v>
      </c>
      <c r="N2135" t="s">
        <v>29</v>
      </c>
      <c r="O2135" t="s">
        <v>192</v>
      </c>
      <c r="P2135">
        <v>44</v>
      </c>
      <c r="Q2135">
        <v>32</v>
      </c>
      <c r="R2135">
        <f>SUMIFS(Table2[number],Table2[Event],"Goal",Table2[H/U],"HOME",Table2[GameID],Table2[[#This Row],[GameID]],Table2[GameTime],"&lt;="&amp;Table2[[#This Row],[GameTime]])</f>
        <v>3</v>
      </c>
      <c r="S2135">
        <f>SUMIFS(Table2[number],Table2[Event],"Goal",Table2[H/U],"AWAY",Table2[GameID],Table2[[#This Row],[GameID]],Table2[GameTime],"&lt;="&amp;Table2[[#This Row],[GameTime]])</f>
        <v>7</v>
      </c>
      <c r="T2135" t="str">
        <f>IF(Table2[[#This Row],[Event]]="Goal",Table2[[#This Row],[Hscore]]&amp;"-"&amp;Table2[[#This Row],[Uscore]],"")</f>
        <v>3-7</v>
      </c>
      <c r="U2135">
        <v>3040</v>
      </c>
      <c r="V2135" s="1">
        <f>Table2[[#This Row],[GameTime]]-(Table2[[#This Row],[period]]-1)*1200</f>
        <v>640</v>
      </c>
      <c r="W2135" s="1">
        <f>ROUNDDOWN(Table2[[#This Row],[Time]]/60,0)</f>
        <v>10</v>
      </c>
      <c r="X2135" s="1">
        <f>ROUNDDOWN((Table2[[#This Row],[Time]]/60-Table2[[#This Row],[Time2]])*60,0)</f>
        <v>40</v>
      </c>
      <c r="Y2135" s="1">
        <f>IF(Table2[[#This Row],[Time2]]&lt;10,0&amp;Table2[[#This Row],[Time2]],Table2[[#This Row],[Time2]])</f>
        <v>10</v>
      </c>
      <c r="Z2135" s="1">
        <f>IF(Table2[[#This Row],[Time3]]&lt;10,0&amp;Table2[[#This Row],[Time3]],Table2[[#This Row],[Time3]])</f>
        <v>40</v>
      </c>
      <c r="AA2135" s="2" t="str">
        <f>Table2[[#This Row],[Time4]]&amp;":"&amp;Table2[[#This Row],[Time5]]</f>
        <v>10:40</v>
      </c>
      <c r="AB2135" s="1" t="str" cm="1">
        <f t="array" ref="AB2135">IFERROR(IF(Table2[[#This Row],[code]]="","",_xlfn.IFS(AND(Table2[[#This Row],[code]]&lt;400,Table2[[#This Row],[code]]&lt;&gt;""),2,Table2[[#This Row],[code]]&gt;500,4)),"")</f>
        <v/>
      </c>
      <c r="AC2135" s="1" t="str">
        <f>IF(Table2[[#This Row],[Event]]="Penalty",Table2[[#This Row],[number]],IF(Table2[[#This Row],[Event]]="Time-Out",401,""))</f>
        <v/>
      </c>
      <c r="AD2135" s="1">
        <f>ROW(A2134)</f>
        <v>2134</v>
      </c>
      <c r="AE2135" s="1">
        <f>COUNTIFS(Table2[GameID],Table2[[#This Row],[GameID]],Table2[Column1],"&lt;="&amp;Table2[[#This Row],[Column1]])-1</f>
        <v>13</v>
      </c>
    </row>
    <row r="2136" spans="1:31" x14ac:dyDescent="0.45">
      <c r="A2136" t="s">
        <v>362</v>
      </c>
      <c r="B2136" t="str">
        <f>_xlfn.TEXTBEFORE(Table2[[#This Row],[Kamp]]," - ")</f>
        <v>Copenhagen FC</v>
      </c>
      <c r="C2136" t="str">
        <f>_xlfn.TEXTAFTER(Table2[[#This Row],[Kamp]],"- ")</f>
        <v>Benløse IF</v>
      </c>
      <c r="D2136">
        <v>45174</v>
      </c>
      <c r="E2136">
        <v>75074</v>
      </c>
      <c r="F2136">
        <v>20232024</v>
      </c>
      <c r="G2136" t="s">
        <v>17</v>
      </c>
      <c r="H2136" t="s">
        <v>658</v>
      </c>
      <c r="I2136" t="s">
        <v>677</v>
      </c>
      <c r="J2136">
        <v>3</v>
      </c>
      <c r="K2136">
        <v>31137</v>
      </c>
      <c r="L2136">
        <v>212</v>
      </c>
      <c r="M2136" t="s">
        <v>631</v>
      </c>
      <c r="N2136" t="s">
        <v>679</v>
      </c>
      <c r="O2136" t="s">
        <v>634</v>
      </c>
      <c r="P2136">
        <v>56</v>
      </c>
      <c r="Q2136" t="s">
        <v>634</v>
      </c>
      <c r="R2136">
        <f>SUMIFS(Table2[number],Table2[Event],"Goal",Table2[H/U],"HOME",Table2[GameID],Table2[[#This Row],[GameID]],Table2[GameTime],"&lt;="&amp;Table2[[#This Row],[GameTime]])</f>
        <v>3</v>
      </c>
      <c r="S2136">
        <f>SUMIFS(Table2[number],Table2[Event],"Goal",Table2[H/U],"AWAY",Table2[GameID],Table2[[#This Row],[GameID]],Table2[GameTime],"&lt;="&amp;Table2[[#This Row],[GameTime]])</f>
        <v>7</v>
      </c>
      <c r="T2136" t="str">
        <f>IF(Table2[[#This Row],[Event]]="Goal",Table2[[#This Row],[Hscore]]&amp;"-"&amp;Table2[[#This Row],[Uscore]],"")</f>
        <v/>
      </c>
      <c r="U2136">
        <v>3077</v>
      </c>
      <c r="V2136" s="1">
        <f>Table2[[#This Row],[GameTime]]-(Table2[[#This Row],[period]]-1)*1200</f>
        <v>677</v>
      </c>
      <c r="W2136" s="1">
        <f>ROUNDDOWN(Table2[[#This Row],[Time]]/60,0)</f>
        <v>11</v>
      </c>
      <c r="X2136" s="1">
        <f>ROUNDDOWN((Table2[[#This Row],[Time]]/60-Table2[[#This Row],[Time2]])*60,0)</f>
        <v>17</v>
      </c>
      <c r="Y2136" s="1">
        <f>IF(Table2[[#This Row],[Time2]]&lt;10,0&amp;Table2[[#This Row],[Time2]],Table2[[#This Row],[Time2]])</f>
        <v>11</v>
      </c>
      <c r="Z2136" s="1">
        <f>IF(Table2[[#This Row],[Time3]]&lt;10,0&amp;Table2[[#This Row],[Time3]],Table2[[#This Row],[Time3]])</f>
        <v>17</v>
      </c>
      <c r="AA2136" s="2" t="str">
        <f>Table2[[#This Row],[Time4]]&amp;":"&amp;Table2[[#This Row],[Time5]]</f>
        <v>11:17</v>
      </c>
      <c r="AB2136" s="1" cm="1">
        <f t="array" ref="AB2136">IFERROR(IF(Table2[[#This Row],[code]]="","",_xlfn.IFS(AND(Table2[[#This Row],[code]]&lt;400,Table2[[#This Row],[code]]&lt;&gt;""),2,Table2[[#This Row],[code]]&gt;500,4)),"")</f>
        <v>2</v>
      </c>
      <c r="AC2136" s="1">
        <f>IF(Table2[[#This Row],[Event]]="Penalty",Table2[[#This Row],[number]],IF(Table2[[#This Row],[Event]]="Time-Out",401,""))</f>
        <v>212</v>
      </c>
      <c r="AD2136" s="1">
        <f>ROW(A2135)</f>
        <v>2135</v>
      </c>
      <c r="AE2136" s="1">
        <f>COUNTIFS(Table2[GameID],Table2[[#This Row],[GameID]],Table2[Column1],"&lt;="&amp;Table2[[#This Row],[Column1]])-1</f>
        <v>14</v>
      </c>
    </row>
    <row r="2137" spans="1:31" x14ac:dyDescent="0.45">
      <c r="A2137" t="s">
        <v>362</v>
      </c>
      <c r="B2137" t="str">
        <f>_xlfn.TEXTBEFORE(Table2[[#This Row],[Kamp]]," - ")</f>
        <v>Copenhagen FC</v>
      </c>
      <c r="C2137" t="str">
        <f>_xlfn.TEXTAFTER(Table2[[#This Row],[Kamp]],"- ")</f>
        <v>Benløse IF</v>
      </c>
      <c r="D2137">
        <v>45174</v>
      </c>
      <c r="E2137">
        <v>75074</v>
      </c>
      <c r="F2137">
        <v>20232024</v>
      </c>
      <c r="G2137" t="s">
        <v>17</v>
      </c>
      <c r="H2137" t="s">
        <v>667</v>
      </c>
      <c r="I2137" t="s">
        <v>678</v>
      </c>
      <c r="J2137">
        <v>3</v>
      </c>
      <c r="K2137">
        <v>31140</v>
      </c>
      <c r="L2137">
        <v>208</v>
      </c>
      <c r="M2137" t="s">
        <v>631</v>
      </c>
      <c r="N2137" t="s">
        <v>252</v>
      </c>
      <c r="O2137" t="s">
        <v>634</v>
      </c>
      <c r="P2137">
        <v>63</v>
      </c>
      <c r="Q2137" t="s">
        <v>634</v>
      </c>
      <c r="R2137">
        <f>SUMIFS(Table2[number],Table2[Event],"Goal",Table2[H/U],"HOME",Table2[GameID],Table2[[#This Row],[GameID]],Table2[GameTime],"&lt;="&amp;Table2[[#This Row],[GameTime]])</f>
        <v>3</v>
      </c>
      <c r="S2137">
        <f>SUMIFS(Table2[number],Table2[Event],"Goal",Table2[H/U],"AWAY",Table2[GameID],Table2[[#This Row],[GameID]],Table2[GameTime],"&lt;="&amp;Table2[[#This Row],[GameTime]])</f>
        <v>7</v>
      </c>
      <c r="T2137" t="str">
        <f>IF(Table2[[#This Row],[Event]]="Goal",Table2[[#This Row],[Hscore]]&amp;"-"&amp;Table2[[#This Row],[Uscore]],"")</f>
        <v/>
      </c>
      <c r="U2137">
        <v>3408</v>
      </c>
      <c r="V2137" s="1">
        <f>Table2[[#This Row],[GameTime]]-(Table2[[#This Row],[period]]-1)*1200</f>
        <v>1008</v>
      </c>
      <c r="W2137" s="1">
        <f>ROUNDDOWN(Table2[[#This Row],[Time]]/60,0)</f>
        <v>16</v>
      </c>
      <c r="X2137" s="1">
        <f>ROUNDDOWN((Table2[[#This Row],[Time]]/60-Table2[[#This Row],[Time2]])*60,0)</f>
        <v>48</v>
      </c>
      <c r="Y2137" s="1">
        <f>IF(Table2[[#This Row],[Time2]]&lt;10,0&amp;Table2[[#This Row],[Time2]],Table2[[#This Row],[Time2]])</f>
        <v>16</v>
      </c>
      <c r="Z2137" s="1">
        <f>IF(Table2[[#This Row],[Time3]]&lt;10,0&amp;Table2[[#This Row],[Time3]],Table2[[#This Row],[Time3]])</f>
        <v>48</v>
      </c>
      <c r="AA2137" s="2" t="str">
        <f>Table2[[#This Row],[Time4]]&amp;":"&amp;Table2[[#This Row],[Time5]]</f>
        <v>16:48</v>
      </c>
      <c r="AB2137" s="1" cm="1">
        <f t="array" ref="AB2137">IFERROR(IF(Table2[[#This Row],[code]]="","",_xlfn.IFS(AND(Table2[[#This Row],[code]]&lt;400,Table2[[#This Row],[code]]&lt;&gt;""),2,Table2[[#This Row],[code]]&gt;500,4)),"")</f>
        <v>2</v>
      </c>
      <c r="AC2137" s="1">
        <f>IF(Table2[[#This Row],[Event]]="Penalty",Table2[[#This Row],[number]],IF(Table2[[#This Row],[Event]]="Time-Out",401,""))</f>
        <v>208</v>
      </c>
      <c r="AD2137" s="1">
        <f>ROW(A2136)</f>
        <v>2136</v>
      </c>
      <c r="AE2137" s="1">
        <f>COUNTIFS(Table2[GameID],Table2[[#This Row],[GameID]],Table2[Column1],"&lt;="&amp;Table2[[#This Row],[Column1]])-1</f>
        <v>15</v>
      </c>
    </row>
    <row r="2138" spans="1:31" x14ac:dyDescent="0.45">
      <c r="A2138" t="s">
        <v>362</v>
      </c>
      <c r="B2138" t="str">
        <f>_xlfn.TEXTBEFORE(Table2[[#This Row],[Kamp]]," - ")</f>
        <v>Copenhagen FC</v>
      </c>
      <c r="C2138" t="str">
        <f>_xlfn.TEXTAFTER(Table2[[#This Row],[Kamp]],"- ")</f>
        <v>Benløse IF</v>
      </c>
      <c r="D2138">
        <v>45174</v>
      </c>
      <c r="E2138">
        <v>75074</v>
      </c>
      <c r="F2138">
        <v>20232024</v>
      </c>
      <c r="G2138" t="s">
        <v>17</v>
      </c>
      <c r="H2138" t="s">
        <v>658</v>
      </c>
      <c r="I2138" t="s">
        <v>677</v>
      </c>
      <c r="J2138">
        <v>3</v>
      </c>
      <c r="K2138">
        <v>31137</v>
      </c>
      <c r="L2138">
        <v>208</v>
      </c>
      <c r="M2138" t="s">
        <v>631</v>
      </c>
      <c r="N2138" t="s">
        <v>469</v>
      </c>
      <c r="O2138" t="s">
        <v>634</v>
      </c>
      <c r="P2138">
        <v>68</v>
      </c>
      <c r="Q2138" t="s">
        <v>634</v>
      </c>
      <c r="R2138">
        <f>SUMIFS(Table2[number],Table2[Event],"Goal",Table2[H/U],"HOME",Table2[GameID],Table2[[#This Row],[GameID]],Table2[GameTime],"&lt;="&amp;Table2[[#This Row],[GameTime]])</f>
        <v>3</v>
      </c>
      <c r="S2138">
        <f>SUMIFS(Table2[number],Table2[Event],"Goal",Table2[H/U],"AWAY",Table2[GameID],Table2[[#This Row],[GameID]],Table2[GameTime],"&lt;="&amp;Table2[[#This Row],[GameTime]])</f>
        <v>7</v>
      </c>
      <c r="T2138" t="str">
        <f>IF(Table2[[#This Row],[Event]]="Goal",Table2[[#This Row],[Hscore]]&amp;"-"&amp;Table2[[#This Row],[Uscore]],"")</f>
        <v/>
      </c>
      <c r="U2138">
        <v>3408</v>
      </c>
      <c r="V2138" s="1">
        <f>Table2[[#This Row],[GameTime]]-(Table2[[#This Row],[period]]-1)*1200</f>
        <v>1008</v>
      </c>
      <c r="W2138" s="1">
        <f>ROUNDDOWN(Table2[[#This Row],[Time]]/60,0)</f>
        <v>16</v>
      </c>
      <c r="X2138" s="1">
        <f>ROUNDDOWN((Table2[[#This Row],[Time]]/60-Table2[[#This Row],[Time2]])*60,0)</f>
        <v>48</v>
      </c>
      <c r="Y2138" s="1">
        <f>IF(Table2[[#This Row],[Time2]]&lt;10,0&amp;Table2[[#This Row],[Time2]],Table2[[#This Row],[Time2]])</f>
        <v>16</v>
      </c>
      <c r="Z2138" s="1">
        <f>IF(Table2[[#This Row],[Time3]]&lt;10,0&amp;Table2[[#This Row],[Time3]],Table2[[#This Row],[Time3]])</f>
        <v>48</v>
      </c>
      <c r="AA2138" s="2" t="str">
        <f>Table2[[#This Row],[Time4]]&amp;":"&amp;Table2[[#This Row],[Time5]]</f>
        <v>16:48</v>
      </c>
      <c r="AB2138" s="1" cm="1">
        <f t="array" ref="AB2138">IFERROR(IF(Table2[[#This Row],[code]]="","",_xlfn.IFS(AND(Table2[[#This Row],[code]]&lt;400,Table2[[#This Row],[code]]&lt;&gt;""),2,Table2[[#This Row],[code]]&gt;500,4)),"")</f>
        <v>2</v>
      </c>
      <c r="AC2138" s="1">
        <f>IF(Table2[[#This Row],[Event]]="Penalty",Table2[[#This Row],[number]],IF(Table2[[#This Row],[Event]]="Time-Out",401,""))</f>
        <v>208</v>
      </c>
      <c r="AD2138" s="1">
        <f>ROW(A2137)</f>
        <v>2137</v>
      </c>
      <c r="AE2138" s="1">
        <f>COUNTIFS(Table2[GameID],Table2[[#This Row],[GameID]],Table2[Column1],"&lt;="&amp;Table2[[#This Row],[Column1]])-1</f>
        <v>16</v>
      </c>
    </row>
    <row r="2139" spans="1:31" x14ac:dyDescent="0.45">
      <c r="A2139" t="s">
        <v>362</v>
      </c>
      <c r="B2139" t="str">
        <f>_xlfn.TEXTBEFORE(Table2[[#This Row],[Kamp]]," - ")</f>
        <v>Copenhagen FC</v>
      </c>
      <c r="C2139" t="str">
        <f>_xlfn.TEXTAFTER(Table2[[#This Row],[Kamp]],"- ")</f>
        <v>Benløse IF</v>
      </c>
      <c r="D2139">
        <v>45174</v>
      </c>
      <c r="E2139">
        <v>75074</v>
      </c>
      <c r="F2139">
        <v>20232024</v>
      </c>
      <c r="G2139" t="s">
        <v>17</v>
      </c>
      <c r="H2139" t="s">
        <v>658</v>
      </c>
      <c r="I2139" t="s">
        <v>677</v>
      </c>
      <c r="J2139">
        <v>3</v>
      </c>
      <c r="K2139">
        <v>31137</v>
      </c>
      <c r="L2139">
        <v>1</v>
      </c>
      <c r="M2139" t="s">
        <v>630</v>
      </c>
      <c r="N2139" t="s">
        <v>36</v>
      </c>
      <c r="O2139" t="s">
        <v>634</v>
      </c>
      <c r="P2139">
        <v>87</v>
      </c>
      <c r="Q2139" t="s">
        <v>634</v>
      </c>
      <c r="R2139">
        <f>SUMIFS(Table2[number],Table2[Event],"Goal",Table2[H/U],"HOME",Table2[GameID],Table2[[#This Row],[GameID]],Table2[GameTime],"&lt;="&amp;Table2[[#This Row],[GameTime]])</f>
        <v>3</v>
      </c>
      <c r="S2139">
        <f>SUMIFS(Table2[number],Table2[Event],"Goal",Table2[H/U],"AWAY",Table2[GameID],Table2[[#This Row],[GameID]],Table2[GameTime],"&lt;="&amp;Table2[[#This Row],[GameTime]])</f>
        <v>8</v>
      </c>
      <c r="T2139" t="str">
        <f>IF(Table2[[#This Row],[Event]]="Goal",Table2[[#This Row],[Hscore]]&amp;"-"&amp;Table2[[#This Row],[Uscore]],"")</f>
        <v>3-8</v>
      </c>
      <c r="U2139">
        <v>3495</v>
      </c>
      <c r="V2139" s="1">
        <f>Table2[[#This Row],[GameTime]]-(Table2[[#This Row],[period]]-1)*1200</f>
        <v>1095</v>
      </c>
      <c r="W2139" s="1">
        <f>ROUNDDOWN(Table2[[#This Row],[Time]]/60,0)</f>
        <v>18</v>
      </c>
      <c r="X2139" s="1">
        <f>ROUNDDOWN((Table2[[#This Row],[Time]]/60-Table2[[#This Row],[Time2]])*60,0)</f>
        <v>15</v>
      </c>
      <c r="Y2139" s="1">
        <f>IF(Table2[[#This Row],[Time2]]&lt;10,0&amp;Table2[[#This Row],[Time2]],Table2[[#This Row],[Time2]])</f>
        <v>18</v>
      </c>
      <c r="Z2139" s="1">
        <f>IF(Table2[[#This Row],[Time3]]&lt;10,0&amp;Table2[[#This Row],[Time3]],Table2[[#This Row],[Time3]])</f>
        <v>15</v>
      </c>
      <c r="AA2139" s="2" t="str">
        <f>Table2[[#This Row],[Time4]]&amp;":"&amp;Table2[[#This Row],[Time5]]</f>
        <v>18:15</v>
      </c>
      <c r="AB2139" s="1" t="str" cm="1">
        <f t="array" ref="AB2139">IFERROR(IF(Table2[[#This Row],[code]]="","",_xlfn.IFS(AND(Table2[[#This Row],[code]]&lt;400,Table2[[#This Row],[code]]&lt;&gt;""),2,Table2[[#This Row],[code]]&gt;500,4)),"")</f>
        <v/>
      </c>
      <c r="AC2139" s="1" t="str">
        <f>IF(Table2[[#This Row],[Event]]="Penalty",Table2[[#This Row],[number]],IF(Table2[[#This Row],[Event]]="Time-Out",401,""))</f>
        <v/>
      </c>
      <c r="AD2139" s="1">
        <f>ROW(A2138)</f>
        <v>2138</v>
      </c>
      <c r="AE2139" s="1">
        <f>COUNTIFS(Table2[GameID],Table2[[#This Row],[GameID]],Table2[Column1],"&lt;="&amp;Table2[[#This Row],[Column1]])-1</f>
        <v>17</v>
      </c>
    </row>
    <row r="2140" spans="1:31" x14ac:dyDescent="0.45">
      <c r="A2140" t="s">
        <v>291</v>
      </c>
      <c r="B2140" t="str">
        <f>_xlfn.TEXTBEFORE(Table2[[#This Row],[Kamp]]," - ")</f>
        <v>Rødovre FC</v>
      </c>
      <c r="C2140" t="str">
        <f>_xlfn.TEXTAFTER(Table2[[#This Row],[Kamp]],"- ")</f>
        <v>RungstedHørsholm</v>
      </c>
      <c r="D2140">
        <v>45175</v>
      </c>
      <c r="E2140">
        <v>75075</v>
      </c>
      <c r="F2140">
        <v>20232024</v>
      </c>
      <c r="G2140" t="s">
        <v>17</v>
      </c>
      <c r="H2140" t="s">
        <v>665</v>
      </c>
      <c r="I2140" t="s">
        <v>678</v>
      </c>
      <c r="J2140">
        <v>1</v>
      </c>
      <c r="K2140">
        <v>31139</v>
      </c>
      <c r="L2140">
        <v>1</v>
      </c>
      <c r="M2140" t="s">
        <v>630</v>
      </c>
      <c r="N2140" t="s">
        <v>45</v>
      </c>
      <c r="O2140" t="s">
        <v>484</v>
      </c>
      <c r="P2140">
        <v>17</v>
      </c>
      <c r="Q2140">
        <v>43</v>
      </c>
      <c r="R2140">
        <f>SUMIFS(Table2[number],Table2[Event],"Goal",Table2[H/U],"HOME",Table2[GameID],Table2[[#This Row],[GameID]],Table2[GameTime],"&lt;="&amp;Table2[[#This Row],[GameTime]])</f>
        <v>1</v>
      </c>
      <c r="S2140">
        <f>SUMIFS(Table2[number],Table2[Event],"Goal",Table2[H/U],"AWAY",Table2[GameID],Table2[[#This Row],[GameID]],Table2[GameTime],"&lt;="&amp;Table2[[#This Row],[GameTime]])</f>
        <v>0</v>
      </c>
      <c r="T2140" t="str">
        <f>IF(Table2[[#This Row],[Event]]="Goal",Table2[[#This Row],[Hscore]]&amp;"-"&amp;Table2[[#This Row],[Uscore]],"")</f>
        <v>1-0</v>
      </c>
      <c r="U2140">
        <v>1075</v>
      </c>
      <c r="V2140" s="1">
        <f>Table2[[#This Row],[GameTime]]-(Table2[[#This Row],[period]]-1)*1200</f>
        <v>1075</v>
      </c>
      <c r="W2140" s="1">
        <f>ROUNDDOWN(Table2[[#This Row],[Time]]/60,0)</f>
        <v>17</v>
      </c>
      <c r="X2140" s="1">
        <f>ROUNDDOWN((Table2[[#This Row],[Time]]/60-Table2[[#This Row],[Time2]])*60,0)</f>
        <v>55</v>
      </c>
      <c r="Y2140" s="1">
        <f>IF(Table2[[#This Row],[Time2]]&lt;10,0&amp;Table2[[#This Row],[Time2]],Table2[[#This Row],[Time2]])</f>
        <v>17</v>
      </c>
      <c r="Z2140" s="1">
        <f>IF(Table2[[#This Row],[Time3]]&lt;10,0&amp;Table2[[#This Row],[Time3]],Table2[[#This Row],[Time3]])</f>
        <v>55</v>
      </c>
      <c r="AA2140" s="2" t="str">
        <f>Table2[[#This Row],[Time4]]&amp;":"&amp;Table2[[#This Row],[Time5]]</f>
        <v>17:55</v>
      </c>
      <c r="AB2140" s="1" t="str" cm="1">
        <f t="array" ref="AB2140">IFERROR(IF(Table2[[#This Row],[code]]="","",_xlfn.IFS(AND(Table2[[#This Row],[code]]&lt;400,Table2[[#This Row],[code]]&lt;&gt;""),2,Table2[[#This Row],[code]]&gt;500,4)),"")</f>
        <v/>
      </c>
      <c r="AC2140" s="1" t="str">
        <f>IF(Table2[[#This Row],[Event]]="Penalty",Table2[[#This Row],[number]],IF(Table2[[#This Row],[Event]]="Time-Out",401,""))</f>
        <v/>
      </c>
      <c r="AD2140" s="1">
        <f>ROW(A2139)</f>
        <v>2139</v>
      </c>
      <c r="AE2140" s="1">
        <f>COUNTIFS(Table2[GameID],Table2[[#This Row],[GameID]],Table2[Column1],"&lt;="&amp;Table2[[#This Row],[Column1]])-1</f>
        <v>0</v>
      </c>
    </row>
    <row r="2141" spans="1:31" x14ac:dyDescent="0.45">
      <c r="A2141" t="s">
        <v>291</v>
      </c>
      <c r="B2141" t="str">
        <f>_xlfn.TEXTBEFORE(Table2[[#This Row],[Kamp]]," - ")</f>
        <v>Rødovre FC</v>
      </c>
      <c r="C2141" t="str">
        <f>_xlfn.TEXTAFTER(Table2[[#This Row],[Kamp]],"- ")</f>
        <v>RungstedHørsholm</v>
      </c>
      <c r="D2141">
        <v>45175</v>
      </c>
      <c r="E2141">
        <v>75075</v>
      </c>
      <c r="F2141">
        <v>20232024</v>
      </c>
      <c r="G2141" t="s">
        <v>17</v>
      </c>
      <c r="H2141" t="s">
        <v>662</v>
      </c>
      <c r="I2141" t="s">
        <v>677</v>
      </c>
      <c r="J2141">
        <v>2</v>
      </c>
      <c r="K2141">
        <v>31141</v>
      </c>
      <c r="L2141">
        <v>1</v>
      </c>
      <c r="M2141" t="s">
        <v>630</v>
      </c>
      <c r="N2141" t="s">
        <v>488</v>
      </c>
      <c r="O2141" t="s">
        <v>491</v>
      </c>
      <c r="P2141">
        <v>22</v>
      </c>
      <c r="Q2141">
        <v>75</v>
      </c>
      <c r="R2141">
        <f>SUMIFS(Table2[number],Table2[Event],"Goal",Table2[H/U],"HOME",Table2[GameID],Table2[[#This Row],[GameID]],Table2[GameTime],"&lt;="&amp;Table2[[#This Row],[GameTime]])</f>
        <v>1</v>
      </c>
      <c r="S2141">
        <f>SUMIFS(Table2[number],Table2[Event],"Goal",Table2[H/U],"AWAY",Table2[GameID],Table2[[#This Row],[GameID]],Table2[GameTime],"&lt;="&amp;Table2[[#This Row],[GameTime]])</f>
        <v>1</v>
      </c>
      <c r="T2141" t="str">
        <f>IF(Table2[[#This Row],[Event]]="Goal",Table2[[#This Row],[Hscore]]&amp;"-"&amp;Table2[[#This Row],[Uscore]],"")</f>
        <v>1-1</v>
      </c>
      <c r="U2141">
        <v>1708</v>
      </c>
      <c r="V2141" s="1">
        <f>Table2[[#This Row],[GameTime]]-(Table2[[#This Row],[period]]-1)*1200</f>
        <v>508</v>
      </c>
      <c r="W2141" s="1">
        <f>ROUNDDOWN(Table2[[#This Row],[Time]]/60,0)</f>
        <v>8</v>
      </c>
      <c r="X2141" s="1">
        <f>ROUNDDOWN((Table2[[#This Row],[Time]]/60-Table2[[#This Row],[Time2]])*60,0)</f>
        <v>28</v>
      </c>
      <c r="Y2141" s="1" t="str">
        <f>IF(Table2[[#This Row],[Time2]]&lt;10,0&amp;Table2[[#This Row],[Time2]],Table2[[#This Row],[Time2]])</f>
        <v>08</v>
      </c>
      <c r="Z2141" s="1">
        <f>IF(Table2[[#This Row],[Time3]]&lt;10,0&amp;Table2[[#This Row],[Time3]],Table2[[#This Row],[Time3]])</f>
        <v>28</v>
      </c>
      <c r="AA2141" s="2" t="str">
        <f>Table2[[#This Row],[Time4]]&amp;":"&amp;Table2[[#This Row],[Time5]]</f>
        <v>08:28</v>
      </c>
      <c r="AB2141" s="1" t="str" cm="1">
        <f t="array" ref="AB2141">IFERROR(IF(Table2[[#This Row],[code]]="","",_xlfn.IFS(AND(Table2[[#This Row],[code]]&lt;400,Table2[[#This Row],[code]]&lt;&gt;""),2,Table2[[#This Row],[code]]&gt;500,4)),"")</f>
        <v/>
      </c>
      <c r="AC2141" s="1" t="str">
        <f>IF(Table2[[#This Row],[Event]]="Penalty",Table2[[#This Row],[number]],IF(Table2[[#This Row],[Event]]="Time-Out",401,""))</f>
        <v/>
      </c>
      <c r="AD2141" s="1">
        <f>ROW(A2140)</f>
        <v>2140</v>
      </c>
      <c r="AE2141" s="1">
        <f>COUNTIFS(Table2[GameID],Table2[[#This Row],[GameID]],Table2[Column1],"&lt;="&amp;Table2[[#This Row],[Column1]])-1</f>
        <v>1</v>
      </c>
    </row>
    <row r="2142" spans="1:31" x14ac:dyDescent="0.45">
      <c r="A2142" t="s">
        <v>291</v>
      </c>
      <c r="B2142" t="str">
        <f>_xlfn.TEXTBEFORE(Table2[[#This Row],[Kamp]]," - ")</f>
        <v>Rødovre FC</v>
      </c>
      <c r="C2142" t="str">
        <f>_xlfn.TEXTAFTER(Table2[[#This Row],[Kamp]],"- ")</f>
        <v>RungstedHørsholm</v>
      </c>
      <c r="D2142">
        <v>45175</v>
      </c>
      <c r="E2142">
        <v>75075</v>
      </c>
      <c r="F2142">
        <v>20232024</v>
      </c>
      <c r="G2142" t="s">
        <v>17</v>
      </c>
      <c r="H2142" t="s">
        <v>665</v>
      </c>
      <c r="I2142" t="s">
        <v>678</v>
      </c>
      <c r="J2142">
        <v>2</v>
      </c>
      <c r="K2142">
        <v>31139</v>
      </c>
      <c r="L2142">
        <v>1</v>
      </c>
      <c r="M2142" t="s">
        <v>630</v>
      </c>
      <c r="N2142" t="s">
        <v>47</v>
      </c>
      <c r="O2142" t="s">
        <v>54</v>
      </c>
      <c r="P2142">
        <v>24</v>
      </c>
      <c r="Q2142">
        <v>87</v>
      </c>
      <c r="R2142">
        <f>SUMIFS(Table2[number],Table2[Event],"Goal",Table2[H/U],"HOME",Table2[GameID],Table2[[#This Row],[GameID]],Table2[GameTime],"&lt;="&amp;Table2[[#This Row],[GameTime]])</f>
        <v>2</v>
      </c>
      <c r="S2142">
        <f>SUMIFS(Table2[number],Table2[Event],"Goal",Table2[H/U],"AWAY",Table2[GameID],Table2[[#This Row],[GameID]],Table2[GameTime],"&lt;="&amp;Table2[[#This Row],[GameTime]])</f>
        <v>1</v>
      </c>
      <c r="T2142" t="str">
        <f>IF(Table2[[#This Row],[Event]]="Goal",Table2[[#This Row],[Hscore]]&amp;"-"&amp;Table2[[#This Row],[Uscore]],"")</f>
        <v>2-1</v>
      </c>
      <c r="U2142">
        <v>2182</v>
      </c>
      <c r="V2142" s="1">
        <f>Table2[[#This Row],[GameTime]]-(Table2[[#This Row],[period]]-1)*1200</f>
        <v>982</v>
      </c>
      <c r="W2142" s="1">
        <f>ROUNDDOWN(Table2[[#This Row],[Time]]/60,0)</f>
        <v>16</v>
      </c>
      <c r="X2142" s="1">
        <f>ROUNDDOWN((Table2[[#This Row],[Time]]/60-Table2[[#This Row],[Time2]])*60,0)</f>
        <v>22</v>
      </c>
      <c r="Y2142" s="1">
        <f>IF(Table2[[#This Row],[Time2]]&lt;10,0&amp;Table2[[#This Row],[Time2]],Table2[[#This Row],[Time2]])</f>
        <v>16</v>
      </c>
      <c r="Z2142" s="1">
        <f>IF(Table2[[#This Row],[Time3]]&lt;10,0&amp;Table2[[#This Row],[Time3]],Table2[[#This Row],[Time3]])</f>
        <v>22</v>
      </c>
      <c r="AA2142" s="2" t="str">
        <f>Table2[[#This Row],[Time4]]&amp;":"&amp;Table2[[#This Row],[Time5]]</f>
        <v>16:22</v>
      </c>
      <c r="AB2142" s="1" t="str" cm="1">
        <f t="array" ref="AB2142">IFERROR(IF(Table2[[#This Row],[code]]="","",_xlfn.IFS(AND(Table2[[#This Row],[code]]&lt;400,Table2[[#This Row],[code]]&lt;&gt;""),2,Table2[[#This Row],[code]]&gt;500,4)),"")</f>
        <v/>
      </c>
      <c r="AC2142" s="1" t="str">
        <f>IF(Table2[[#This Row],[Event]]="Penalty",Table2[[#This Row],[number]],IF(Table2[[#This Row],[Event]]="Time-Out",401,""))</f>
        <v/>
      </c>
      <c r="AD2142" s="1">
        <f>ROW(A2141)</f>
        <v>2141</v>
      </c>
      <c r="AE2142" s="1">
        <f>COUNTIFS(Table2[GameID],Table2[[#This Row],[GameID]],Table2[Column1],"&lt;="&amp;Table2[[#This Row],[Column1]])-1</f>
        <v>2</v>
      </c>
    </row>
    <row r="2143" spans="1:31" x14ac:dyDescent="0.45">
      <c r="A2143" t="s">
        <v>291</v>
      </c>
      <c r="B2143" t="str">
        <f>_xlfn.TEXTBEFORE(Table2[[#This Row],[Kamp]]," - ")</f>
        <v>Rødovre FC</v>
      </c>
      <c r="C2143" t="str">
        <f>_xlfn.TEXTAFTER(Table2[[#This Row],[Kamp]],"- ")</f>
        <v>RungstedHørsholm</v>
      </c>
      <c r="D2143">
        <v>45175</v>
      </c>
      <c r="E2143">
        <v>75075</v>
      </c>
      <c r="F2143">
        <v>20232024</v>
      </c>
      <c r="G2143" t="s">
        <v>17</v>
      </c>
      <c r="H2143" t="s">
        <v>665</v>
      </c>
      <c r="I2143" t="s">
        <v>678</v>
      </c>
      <c r="J2143">
        <v>2</v>
      </c>
      <c r="K2143">
        <v>31139</v>
      </c>
      <c r="L2143">
        <v>1</v>
      </c>
      <c r="M2143" t="s">
        <v>630</v>
      </c>
      <c r="N2143" t="s">
        <v>47</v>
      </c>
      <c r="O2143" t="s">
        <v>634</v>
      </c>
      <c r="P2143">
        <v>24</v>
      </c>
      <c r="Q2143" t="s">
        <v>634</v>
      </c>
      <c r="R2143">
        <f>SUMIFS(Table2[number],Table2[Event],"Goal",Table2[H/U],"HOME",Table2[GameID],Table2[[#This Row],[GameID]],Table2[GameTime],"&lt;="&amp;Table2[[#This Row],[GameTime]])</f>
        <v>3</v>
      </c>
      <c r="S2143">
        <f>SUMIFS(Table2[number],Table2[Event],"Goal",Table2[H/U],"AWAY",Table2[GameID],Table2[[#This Row],[GameID]],Table2[GameTime],"&lt;="&amp;Table2[[#This Row],[GameTime]])</f>
        <v>1</v>
      </c>
      <c r="T2143" t="str">
        <f>IF(Table2[[#This Row],[Event]]="Goal",Table2[[#This Row],[Hscore]]&amp;"-"&amp;Table2[[#This Row],[Uscore]],"")</f>
        <v>3-1</v>
      </c>
      <c r="U2143">
        <v>2281</v>
      </c>
      <c r="V2143" s="1">
        <f>Table2[[#This Row],[GameTime]]-(Table2[[#This Row],[period]]-1)*1200</f>
        <v>1081</v>
      </c>
      <c r="W2143" s="1">
        <f>ROUNDDOWN(Table2[[#This Row],[Time]]/60,0)</f>
        <v>18</v>
      </c>
      <c r="X2143" s="1">
        <f>ROUNDDOWN((Table2[[#This Row],[Time]]/60-Table2[[#This Row],[Time2]])*60,0)</f>
        <v>0</v>
      </c>
      <c r="Y2143" s="1">
        <f>IF(Table2[[#This Row],[Time2]]&lt;10,0&amp;Table2[[#This Row],[Time2]],Table2[[#This Row],[Time2]])</f>
        <v>18</v>
      </c>
      <c r="Z2143" s="1" t="str">
        <f>IF(Table2[[#This Row],[Time3]]&lt;10,0&amp;Table2[[#This Row],[Time3]],Table2[[#This Row],[Time3]])</f>
        <v>00</v>
      </c>
      <c r="AA2143" s="2" t="str">
        <f>Table2[[#This Row],[Time4]]&amp;":"&amp;Table2[[#This Row],[Time5]]</f>
        <v>18:00</v>
      </c>
      <c r="AB2143" s="1" t="str" cm="1">
        <f t="array" ref="AB2143">IFERROR(IF(Table2[[#This Row],[code]]="","",_xlfn.IFS(AND(Table2[[#This Row],[code]]&lt;400,Table2[[#This Row],[code]]&lt;&gt;""),2,Table2[[#This Row],[code]]&gt;500,4)),"")</f>
        <v/>
      </c>
      <c r="AC2143" s="1" t="str">
        <f>IF(Table2[[#This Row],[Event]]="Penalty",Table2[[#This Row],[number]],IF(Table2[[#This Row],[Event]]="Time-Out",401,""))</f>
        <v/>
      </c>
      <c r="AD2143" s="1">
        <f>ROW(A2142)</f>
        <v>2142</v>
      </c>
      <c r="AE2143" s="1">
        <f>COUNTIFS(Table2[GameID],Table2[[#This Row],[GameID]],Table2[Column1],"&lt;="&amp;Table2[[#This Row],[Column1]])-1</f>
        <v>3</v>
      </c>
    </row>
    <row r="2144" spans="1:31" x14ac:dyDescent="0.45">
      <c r="A2144" t="s">
        <v>291</v>
      </c>
      <c r="B2144" t="str">
        <f>_xlfn.TEXTBEFORE(Table2[[#This Row],[Kamp]]," - ")</f>
        <v>Rødovre FC</v>
      </c>
      <c r="C2144" t="str">
        <f>_xlfn.TEXTAFTER(Table2[[#This Row],[Kamp]],"- ")</f>
        <v>RungstedHørsholm</v>
      </c>
      <c r="D2144">
        <v>45175</v>
      </c>
      <c r="E2144">
        <v>75075</v>
      </c>
      <c r="F2144">
        <v>20232024</v>
      </c>
      <c r="G2144" t="s">
        <v>17</v>
      </c>
      <c r="H2144" t="s">
        <v>665</v>
      </c>
      <c r="I2144" t="s">
        <v>678</v>
      </c>
      <c r="J2144">
        <v>3</v>
      </c>
      <c r="K2144">
        <v>31139</v>
      </c>
      <c r="L2144">
        <v>1</v>
      </c>
      <c r="M2144" t="s">
        <v>630</v>
      </c>
      <c r="N2144" t="s">
        <v>56</v>
      </c>
      <c r="O2144" t="s">
        <v>80</v>
      </c>
      <c r="P2144">
        <v>89</v>
      </c>
      <c r="Q2144">
        <v>13</v>
      </c>
      <c r="R2144">
        <f>SUMIFS(Table2[number],Table2[Event],"Goal",Table2[H/U],"HOME",Table2[GameID],Table2[[#This Row],[GameID]],Table2[GameTime],"&lt;="&amp;Table2[[#This Row],[GameTime]])</f>
        <v>4</v>
      </c>
      <c r="S2144">
        <f>SUMIFS(Table2[number],Table2[Event],"Goal",Table2[H/U],"AWAY",Table2[GameID],Table2[[#This Row],[GameID]],Table2[GameTime],"&lt;="&amp;Table2[[#This Row],[GameTime]])</f>
        <v>1</v>
      </c>
      <c r="T2144" t="str">
        <f>IF(Table2[[#This Row],[Event]]="Goal",Table2[[#This Row],[Hscore]]&amp;"-"&amp;Table2[[#This Row],[Uscore]],"")</f>
        <v>4-1</v>
      </c>
      <c r="U2144">
        <v>2552</v>
      </c>
      <c r="V2144" s="1">
        <f>Table2[[#This Row],[GameTime]]-(Table2[[#This Row],[period]]-1)*1200</f>
        <v>152</v>
      </c>
      <c r="W2144" s="1">
        <f>ROUNDDOWN(Table2[[#This Row],[Time]]/60,0)</f>
        <v>2</v>
      </c>
      <c r="X2144" s="1">
        <f>ROUNDDOWN((Table2[[#This Row],[Time]]/60-Table2[[#This Row],[Time2]])*60,0)</f>
        <v>32</v>
      </c>
      <c r="Y2144" s="1" t="str">
        <f>IF(Table2[[#This Row],[Time2]]&lt;10,0&amp;Table2[[#This Row],[Time2]],Table2[[#This Row],[Time2]])</f>
        <v>02</v>
      </c>
      <c r="Z2144" s="1">
        <f>IF(Table2[[#This Row],[Time3]]&lt;10,0&amp;Table2[[#This Row],[Time3]],Table2[[#This Row],[Time3]])</f>
        <v>32</v>
      </c>
      <c r="AA2144" s="2" t="str">
        <f>Table2[[#This Row],[Time4]]&amp;":"&amp;Table2[[#This Row],[Time5]]</f>
        <v>02:32</v>
      </c>
      <c r="AB2144" s="1" t="str" cm="1">
        <f t="array" ref="AB2144">IFERROR(IF(Table2[[#This Row],[code]]="","",_xlfn.IFS(AND(Table2[[#This Row],[code]]&lt;400,Table2[[#This Row],[code]]&lt;&gt;""),2,Table2[[#This Row],[code]]&gt;500,4)),"")</f>
        <v/>
      </c>
      <c r="AC2144" s="1" t="str">
        <f>IF(Table2[[#This Row],[Event]]="Penalty",Table2[[#This Row],[number]],IF(Table2[[#This Row],[Event]]="Time-Out",401,""))</f>
        <v/>
      </c>
      <c r="AD2144" s="1">
        <f>ROW(A2143)</f>
        <v>2143</v>
      </c>
      <c r="AE2144" s="1">
        <f>COUNTIFS(Table2[GameID],Table2[[#This Row],[GameID]],Table2[Column1],"&lt;="&amp;Table2[[#This Row],[Column1]])-1</f>
        <v>4</v>
      </c>
    </row>
    <row r="2145" spans="1:31" x14ac:dyDescent="0.45">
      <c r="A2145" t="s">
        <v>291</v>
      </c>
      <c r="B2145" t="str">
        <f>_xlfn.TEXTBEFORE(Table2[[#This Row],[Kamp]]," - ")</f>
        <v>Rødovre FC</v>
      </c>
      <c r="C2145" t="str">
        <f>_xlfn.TEXTAFTER(Table2[[#This Row],[Kamp]],"- ")</f>
        <v>RungstedHørsholm</v>
      </c>
      <c r="D2145">
        <v>45175</v>
      </c>
      <c r="E2145">
        <v>75075</v>
      </c>
      <c r="F2145">
        <v>20232024</v>
      </c>
      <c r="G2145" t="s">
        <v>17</v>
      </c>
      <c r="H2145" t="s">
        <v>665</v>
      </c>
      <c r="I2145" t="s">
        <v>678</v>
      </c>
      <c r="J2145">
        <v>3</v>
      </c>
      <c r="K2145">
        <v>31139</v>
      </c>
      <c r="L2145">
        <v>222</v>
      </c>
      <c r="M2145" t="s">
        <v>631</v>
      </c>
      <c r="N2145" t="s">
        <v>41</v>
      </c>
      <c r="O2145" t="s">
        <v>634</v>
      </c>
      <c r="P2145">
        <v>3</v>
      </c>
      <c r="Q2145" t="s">
        <v>634</v>
      </c>
      <c r="R2145">
        <f>SUMIFS(Table2[number],Table2[Event],"Goal",Table2[H/U],"HOME",Table2[GameID],Table2[[#This Row],[GameID]],Table2[GameTime],"&lt;="&amp;Table2[[#This Row],[GameTime]])</f>
        <v>4</v>
      </c>
      <c r="S2145">
        <f>SUMIFS(Table2[number],Table2[Event],"Goal",Table2[H/U],"AWAY",Table2[GameID],Table2[[#This Row],[GameID]],Table2[GameTime],"&lt;="&amp;Table2[[#This Row],[GameTime]])</f>
        <v>1</v>
      </c>
      <c r="T2145" t="str">
        <f>IF(Table2[[#This Row],[Event]]="Goal",Table2[[#This Row],[Hscore]]&amp;"-"&amp;Table2[[#This Row],[Uscore]],"")</f>
        <v/>
      </c>
      <c r="U2145">
        <v>2742</v>
      </c>
      <c r="V2145" s="1">
        <f>Table2[[#This Row],[GameTime]]-(Table2[[#This Row],[period]]-1)*1200</f>
        <v>342</v>
      </c>
      <c r="W2145" s="1">
        <f>ROUNDDOWN(Table2[[#This Row],[Time]]/60,0)</f>
        <v>5</v>
      </c>
      <c r="X2145" s="1">
        <f>ROUNDDOWN((Table2[[#This Row],[Time]]/60-Table2[[#This Row],[Time2]])*60,0)</f>
        <v>42</v>
      </c>
      <c r="Y2145" s="1" t="str">
        <f>IF(Table2[[#This Row],[Time2]]&lt;10,0&amp;Table2[[#This Row],[Time2]],Table2[[#This Row],[Time2]])</f>
        <v>05</v>
      </c>
      <c r="Z2145" s="1">
        <f>IF(Table2[[#This Row],[Time3]]&lt;10,0&amp;Table2[[#This Row],[Time3]],Table2[[#This Row],[Time3]])</f>
        <v>42</v>
      </c>
      <c r="AA2145" s="2" t="str">
        <f>Table2[[#This Row],[Time4]]&amp;":"&amp;Table2[[#This Row],[Time5]]</f>
        <v>05:42</v>
      </c>
      <c r="AB2145" s="1" cm="1">
        <f t="array" ref="AB2145">IFERROR(IF(Table2[[#This Row],[code]]="","",_xlfn.IFS(AND(Table2[[#This Row],[code]]&lt;400,Table2[[#This Row],[code]]&lt;&gt;""),2,Table2[[#This Row],[code]]&gt;500,4)),"")</f>
        <v>2</v>
      </c>
      <c r="AC2145" s="1">
        <f>IF(Table2[[#This Row],[Event]]="Penalty",Table2[[#This Row],[number]],IF(Table2[[#This Row],[Event]]="Time-Out",401,""))</f>
        <v>222</v>
      </c>
      <c r="AD2145" s="1">
        <f>ROW(A2144)</f>
        <v>2144</v>
      </c>
      <c r="AE2145" s="1">
        <f>COUNTIFS(Table2[GameID],Table2[[#This Row],[GameID]],Table2[Column1],"&lt;="&amp;Table2[[#This Row],[Column1]])-1</f>
        <v>5</v>
      </c>
    </row>
    <row r="2146" spans="1:31" x14ac:dyDescent="0.45">
      <c r="A2146" t="s">
        <v>291</v>
      </c>
      <c r="B2146" t="str">
        <f>_xlfn.TEXTBEFORE(Table2[[#This Row],[Kamp]]," - ")</f>
        <v>Rødovre FC</v>
      </c>
      <c r="C2146" t="str">
        <f>_xlfn.TEXTAFTER(Table2[[#This Row],[Kamp]],"- ")</f>
        <v>RungstedHørsholm</v>
      </c>
      <c r="D2146">
        <v>45175</v>
      </c>
      <c r="E2146">
        <v>75075</v>
      </c>
      <c r="F2146">
        <v>20232024</v>
      </c>
      <c r="G2146" t="s">
        <v>17</v>
      </c>
      <c r="H2146" t="s">
        <v>665</v>
      </c>
      <c r="I2146" t="s">
        <v>678</v>
      </c>
      <c r="J2146">
        <v>3</v>
      </c>
      <c r="K2146">
        <v>31139</v>
      </c>
      <c r="L2146">
        <v>1</v>
      </c>
      <c r="M2146" t="s">
        <v>630</v>
      </c>
      <c r="N2146" t="s">
        <v>486</v>
      </c>
      <c r="O2146" t="s">
        <v>51</v>
      </c>
      <c r="P2146">
        <v>82</v>
      </c>
      <c r="Q2146">
        <v>77</v>
      </c>
      <c r="R2146">
        <f>SUMIFS(Table2[number],Table2[Event],"Goal",Table2[H/U],"HOME",Table2[GameID],Table2[[#This Row],[GameID]],Table2[GameTime],"&lt;="&amp;Table2[[#This Row],[GameTime]])</f>
        <v>5</v>
      </c>
      <c r="S2146">
        <f>SUMIFS(Table2[number],Table2[Event],"Goal",Table2[H/U],"AWAY",Table2[GameID],Table2[[#This Row],[GameID]],Table2[GameTime],"&lt;="&amp;Table2[[#This Row],[GameTime]])</f>
        <v>1</v>
      </c>
      <c r="T2146" t="str">
        <f>IF(Table2[[#This Row],[Event]]="Goal",Table2[[#This Row],[Hscore]]&amp;"-"&amp;Table2[[#This Row],[Uscore]],"")</f>
        <v>5-1</v>
      </c>
      <c r="U2146">
        <v>3269</v>
      </c>
      <c r="V2146" s="1">
        <f>Table2[[#This Row],[GameTime]]-(Table2[[#This Row],[period]]-1)*1200</f>
        <v>869</v>
      </c>
      <c r="W2146" s="1">
        <f>ROUNDDOWN(Table2[[#This Row],[Time]]/60,0)</f>
        <v>14</v>
      </c>
      <c r="X2146" s="1">
        <f>ROUNDDOWN((Table2[[#This Row],[Time]]/60-Table2[[#This Row],[Time2]])*60,0)</f>
        <v>29</v>
      </c>
      <c r="Y2146" s="1">
        <f>IF(Table2[[#This Row],[Time2]]&lt;10,0&amp;Table2[[#This Row],[Time2]],Table2[[#This Row],[Time2]])</f>
        <v>14</v>
      </c>
      <c r="Z2146" s="1">
        <f>IF(Table2[[#This Row],[Time3]]&lt;10,0&amp;Table2[[#This Row],[Time3]],Table2[[#This Row],[Time3]])</f>
        <v>29</v>
      </c>
      <c r="AA2146" s="2" t="str">
        <f>Table2[[#This Row],[Time4]]&amp;":"&amp;Table2[[#This Row],[Time5]]</f>
        <v>14:29</v>
      </c>
      <c r="AB2146" s="1" t="str" cm="1">
        <f t="array" ref="AB2146">IFERROR(IF(Table2[[#This Row],[code]]="","",_xlfn.IFS(AND(Table2[[#This Row],[code]]&lt;400,Table2[[#This Row],[code]]&lt;&gt;""),2,Table2[[#This Row],[code]]&gt;500,4)),"")</f>
        <v/>
      </c>
      <c r="AC2146" s="1" t="str">
        <f>IF(Table2[[#This Row],[Event]]="Penalty",Table2[[#This Row],[number]],IF(Table2[[#This Row],[Event]]="Time-Out",401,""))</f>
        <v/>
      </c>
      <c r="AD2146" s="1">
        <f>ROW(A2145)</f>
        <v>2145</v>
      </c>
      <c r="AE2146" s="1">
        <f>COUNTIFS(Table2[GameID],Table2[[#This Row],[GameID]],Table2[Column1],"&lt;="&amp;Table2[[#This Row],[Column1]])-1</f>
        <v>6</v>
      </c>
    </row>
    <row r="2147" spans="1:31" x14ac:dyDescent="0.45">
      <c r="A2147" t="s">
        <v>291</v>
      </c>
      <c r="B2147" t="str">
        <f>_xlfn.TEXTBEFORE(Table2[[#This Row],[Kamp]]," - ")</f>
        <v>Rødovre FC</v>
      </c>
      <c r="C2147" t="str">
        <f>_xlfn.TEXTAFTER(Table2[[#This Row],[Kamp]],"- ")</f>
        <v>RungstedHørsholm</v>
      </c>
      <c r="D2147">
        <v>45175</v>
      </c>
      <c r="E2147">
        <v>75075</v>
      </c>
      <c r="F2147">
        <v>20232024</v>
      </c>
      <c r="G2147" t="s">
        <v>17</v>
      </c>
      <c r="H2147" t="s">
        <v>662</v>
      </c>
      <c r="I2147" t="s">
        <v>677</v>
      </c>
      <c r="J2147">
        <v>3</v>
      </c>
      <c r="K2147">
        <v>31141</v>
      </c>
      <c r="L2147">
        <v>1</v>
      </c>
      <c r="M2147" t="s">
        <v>630</v>
      </c>
      <c r="N2147" t="s">
        <v>78</v>
      </c>
      <c r="O2147" t="s">
        <v>634</v>
      </c>
      <c r="P2147">
        <v>8</v>
      </c>
      <c r="Q2147" t="s">
        <v>634</v>
      </c>
      <c r="R2147">
        <f>SUMIFS(Table2[number],Table2[Event],"Goal",Table2[H/U],"HOME",Table2[GameID],Table2[[#This Row],[GameID]],Table2[GameTime],"&lt;="&amp;Table2[[#This Row],[GameTime]])</f>
        <v>5</v>
      </c>
      <c r="S2147">
        <f>SUMIFS(Table2[number],Table2[Event],"Goal",Table2[H/U],"AWAY",Table2[GameID],Table2[[#This Row],[GameID]],Table2[GameTime],"&lt;="&amp;Table2[[#This Row],[GameTime]])</f>
        <v>2</v>
      </c>
      <c r="T2147" t="str">
        <f>IF(Table2[[#This Row],[Event]]="Goal",Table2[[#This Row],[Hscore]]&amp;"-"&amp;Table2[[#This Row],[Uscore]],"")</f>
        <v>5-2</v>
      </c>
      <c r="U2147">
        <v>3552</v>
      </c>
      <c r="V2147" s="1">
        <f>Table2[[#This Row],[GameTime]]-(Table2[[#This Row],[period]]-1)*1200</f>
        <v>1152</v>
      </c>
      <c r="W2147" s="1">
        <f>ROUNDDOWN(Table2[[#This Row],[Time]]/60,0)</f>
        <v>19</v>
      </c>
      <c r="X2147" s="1">
        <f>ROUNDDOWN((Table2[[#This Row],[Time]]/60-Table2[[#This Row],[Time2]])*60,0)</f>
        <v>12</v>
      </c>
      <c r="Y2147" s="1">
        <f>IF(Table2[[#This Row],[Time2]]&lt;10,0&amp;Table2[[#This Row],[Time2]],Table2[[#This Row],[Time2]])</f>
        <v>19</v>
      </c>
      <c r="Z2147" s="1">
        <f>IF(Table2[[#This Row],[Time3]]&lt;10,0&amp;Table2[[#This Row],[Time3]],Table2[[#This Row],[Time3]])</f>
        <v>12</v>
      </c>
      <c r="AA2147" s="2" t="str">
        <f>Table2[[#This Row],[Time4]]&amp;":"&amp;Table2[[#This Row],[Time5]]</f>
        <v>19:12</v>
      </c>
      <c r="AB2147" s="1" t="str" cm="1">
        <f t="array" ref="AB2147">IFERROR(IF(Table2[[#This Row],[code]]="","",_xlfn.IFS(AND(Table2[[#This Row],[code]]&lt;400,Table2[[#This Row],[code]]&lt;&gt;""),2,Table2[[#This Row],[code]]&gt;500,4)),"")</f>
        <v/>
      </c>
      <c r="AC2147" s="1" t="str">
        <f>IF(Table2[[#This Row],[Event]]="Penalty",Table2[[#This Row],[number]],IF(Table2[[#This Row],[Event]]="Time-Out",401,""))</f>
        <v/>
      </c>
      <c r="AD2147" s="1">
        <f>ROW(A2146)</f>
        <v>2146</v>
      </c>
      <c r="AE2147" s="1">
        <f>COUNTIFS(Table2[GameID],Table2[[#This Row],[GameID]],Table2[Column1],"&lt;="&amp;Table2[[#This Row],[Column1]])-1</f>
        <v>7</v>
      </c>
    </row>
    <row r="2148" spans="1:31" x14ac:dyDescent="0.45">
      <c r="A2148" t="s">
        <v>328</v>
      </c>
      <c r="B2148" t="str">
        <f>_xlfn.TEXTBEFORE(Table2[[#This Row],[Kamp]]," - ")</f>
        <v>Benløse IF</v>
      </c>
      <c r="C2148" t="str">
        <f>_xlfn.TEXTAFTER(Table2[[#This Row],[Kamp]],"- ")</f>
        <v>Hvidovre Attack</v>
      </c>
      <c r="D2148">
        <v>45178</v>
      </c>
      <c r="E2148">
        <v>75076</v>
      </c>
      <c r="F2148">
        <v>20232024</v>
      </c>
      <c r="G2148" t="s">
        <v>17</v>
      </c>
      <c r="H2148" t="s">
        <v>658</v>
      </c>
      <c r="I2148" t="s">
        <v>678</v>
      </c>
      <c r="J2148">
        <v>1</v>
      </c>
      <c r="K2148">
        <v>31137</v>
      </c>
      <c r="L2148">
        <v>1</v>
      </c>
      <c r="M2148" t="s">
        <v>630</v>
      </c>
      <c r="N2148" t="s">
        <v>18</v>
      </c>
      <c r="O2148" t="s">
        <v>426</v>
      </c>
      <c r="P2148">
        <v>4</v>
      </c>
      <c r="Q2148">
        <v>13</v>
      </c>
      <c r="R2148">
        <f>SUMIFS(Table2[number],Table2[Event],"Goal",Table2[H/U],"HOME",Table2[GameID],Table2[[#This Row],[GameID]],Table2[GameTime],"&lt;="&amp;Table2[[#This Row],[GameTime]])</f>
        <v>1</v>
      </c>
      <c r="S2148">
        <f>SUMIFS(Table2[number],Table2[Event],"Goal",Table2[H/U],"AWAY",Table2[GameID],Table2[[#This Row],[GameID]],Table2[GameTime],"&lt;="&amp;Table2[[#This Row],[GameTime]])</f>
        <v>0</v>
      </c>
      <c r="T2148" t="str">
        <f>IF(Table2[[#This Row],[Event]]="Goal",Table2[[#This Row],[Hscore]]&amp;"-"&amp;Table2[[#This Row],[Uscore]],"")</f>
        <v>1-0</v>
      </c>
      <c r="U2148">
        <v>104</v>
      </c>
      <c r="V2148" s="1">
        <f>Table2[[#This Row],[GameTime]]-(Table2[[#This Row],[period]]-1)*1200</f>
        <v>104</v>
      </c>
      <c r="W2148" s="1">
        <f>ROUNDDOWN(Table2[[#This Row],[Time]]/60,0)</f>
        <v>1</v>
      </c>
      <c r="X2148" s="1">
        <f>ROUNDDOWN((Table2[[#This Row],[Time]]/60-Table2[[#This Row],[Time2]])*60,0)</f>
        <v>44</v>
      </c>
      <c r="Y2148" s="1" t="str">
        <f>IF(Table2[[#This Row],[Time2]]&lt;10,0&amp;Table2[[#This Row],[Time2]],Table2[[#This Row],[Time2]])</f>
        <v>01</v>
      </c>
      <c r="Z2148" s="1">
        <f>IF(Table2[[#This Row],[Time3]]&lt;10,0&amp;Table2[[#This Row],[Time3]],Table2[[#This Row],[Time3]])</f>
        <v>44</v>
      </c>
      <c r="AA2148" s="2" t="str">
        <f>Table2[[#This Row],[Time4]]&amp;":"&amp;Table2[[#This Row],[Time5]]</f>
        <v>01:44</v>
      </c>
      <c r="AB2148" s="1" t="str" cm="1">
        <f t="array" ref="AB2148">IFERROR(IF(Table2[[#This Row],[code]]="","",_xlfn.IFS(AND(Table2[[#This Row],[code]]&lt;400,Table2[[#This Row],[code]]&lt;&gt;""),2,Table2[[#This Row],[code]]&gt;500,4)),"")</f>
        <v/>
      </c>
      <c r="AC2148" s="1" t="str">
        <f>IF(Table2[[#This Row],[Event]]="Penalty",Table2[[#This Row],[number]],IF(Table2[[#This Row],[Event]]="Time-Out",401,""))</f>
        <v/>
      </c>
      <c r="AD2148" s="1">
        <f>ROW(A2147)</f>
        <v>2147</v>
      </c>
      <c r="AE2148" s="1">
        <f>COUNTIFS(Table2[GameID],Table2[[#This Row],[GameID]],Table2[Column1],"&lt;="&amp;Table2[[#This Row],[Column1]])-1</f>
        <v>0</v>
      </c>
    </row>
    <row r="2149" spans="1:31" x14ac:dyDescent="0.45">
      <c r="A2149" t="s">
        <v>328</v>
      </c>
      <c r="B2149" t="str">
        <f>_xlfn.TEXTBEFORE(Table2[[#This Row],[Kamp]]," - ")</f>
        <v>Benløse IF</v>
      </c>
      <c r="C2149" t="str">
        <f>_xlfn.TEXTAFTER(Table2[[#This Row],[Kamp]],"- ")</f>
        <v>Hvidovre Attack</v>
      </c>
      <c r="D2149">
        <v>45178</v>
      </c>
      <c r="E2149">
        <v>75076</v>
      </c>
      <c r="F2149">
        <v>20232024</v>
      </c>
      <c r="G2149" t="s">
        <v>17</v>
      </c>
      <c r="H2149" t="s">
        <v>659</v>
      </c>
      <c r="I2149" t="s">
        <v>677</v>
      </c>
      <c r="J2149">
        <v>1</v>
      </c>
      <c r="K2149">
        <v>31138</v>
      </c>
      <c r="L2149">
        <v>207</v>
      </c>
      <c r="M2149" t="s">
        <v>631</v>
      </c>
      <c r="N2149" t="s">
        <v>42</v>
      </c>
      <c r="O2149" t="s">
        <v>634</v>
      </c>
      <c r="P2149">
        <v>8</v>
      </c>
      <c r="Q2149" t="s">
        <v>634</v>
      </c>
      <c r="R2149">
        <f>SUMIFS(Table2[number],Table2[Event],"Goal",Table2[H/U],"HOME",Table2[GameID],Table2[[#This Row],[GameID]],Table2[GameTime],"&lt;="&amp;Table2[[#This Row],[GameTime]])</f>
        <v>1</v>
      </c>
      <c r="S2149">
        <f>SUMIFS(Table2[number],Table2[Event],"Goal",Table2[H/U],"AWAY",Table2[GameID],Table2[[#This Row],[GameID]],Table2[GameTime],"&lt;="&amp;Table2[[#This Row],[GameTime]])</f>
        <v>0</v>
      </c>
      <c r="T2149" t="str">
        <f>IF(Table2[[#This Row],[Event]]="Goal",Table2[[#This Row],[Hscore]]&amp;"-"&amp;Table2[[#This Row],[Uscore]],"")</f>
        <v/>
      </c>
      <c r="U2149">
        <v>412</v>
      </c>
      <c r="V2149" s="1">
        <f>Table2[[#This Row],[GameTime]]-(Table2[[#This Row],[period]]-1)*1200</f>
        <v>412</v>
      </c>
      <c r="W2149" s="1">
        <f>ROUNDDOWN(Table2[[#This Row],[Time]]/60,0)</f>
        <v>6</v>
      </c>
      <c r="X2149" s="1">
        <f>ROUNDDOWN((Table2[[#This Row],[Time]]/60-Table2[[#This Row],[Time2]])*60,0)</f>
        <v>52</v>
      </c>
      <c r="Y2149" s="1" t="str">
        <f>IF(Table2[[#This Row],[Time2]]&lt;10,0&amp;Table2[[#This Row],[Time2]],Table2[[#This Row],[Time2]])</f>
        <v>06</v>
      </c>
      <c r="Z2149" s="1">
        <f>IF(Table2[[#This Row],[Time3]]&lt;10,0&amp;Table2[[#This Row],[Time3]],Table2[[#This Row],[Time3]])</f>
        <v>52</v>
      </c>
      <c r="AA2149" s="2" t="str">
        <f>Table2[[#This Row],[Time4]]&amp;":"&amp;Table2[[#This Row],[Time5]]</f>
        <v>06:52</v>
      </c>
      <c r="AB2149" s="1" cm="1">
        <f t="array" ref="AB2149">IFERROR(IF(Table2[[#This Row],[code]]="","",_xlfn.IFS(AND(Table2[[#This Row],[code]]&lt;400,Table2[[#This Row],[code]]&lt;&gt;""),2,Table2[[#This Row],[code]]&gt;500,4)),"")</f>
        <v>2</v>
      </c>
      <c r="AC2149" s="1">
        <f>IF(Table2[[#This Row],[Event]]="Penalty",Table2[[#This Row],[number]],IF(Table2[[#This Row],[Event]]="Time-Out",401,""))</f>
        <v>207</v>
      </c>
      <c r="AD2149" s="1">
        <f>ROW(A2148)</f>
        <v>2148</v>
      </c>
      <c r="AE2149" s="1">
        <f>COUNTIFS(Table2[GameID],Table2[[#This Row],[GameID]],Table2[Column1],"&lt;="&amp;Table2[[#This Row],[Column1]])-1</f>
        <v>1</v>
      </c>
    </row>
    <row r="2150" spans="1:31" x14ac:dyDescent="0.45">
      <c r="A2150" t="s">
        <v>328</v>
      </c>
      <c r="B2150" t="str">
        <f>_xlfn.TEXTBEFORE(Table2[[#This Row],[Kamp]]," - ")</f>
        <v>Benløse IF</v>
      </c>
      <c r="C2150" t="str">
        <f>_xlfn.TEXTAFTER(Table2[[#This Row],[Kamp]],"- ")</f>
        <v>Hvidovre Attack</v>
      </c>
      <c r="D2150">
        <v>45178</v>
      </c>
      <c r="E2150">
        <v>75076</v>
      </c>
      <c r="F2150">
        <v>20232024</v>
      </c>
      <c r="G2150" t="s">
        <v>17</v>
      </c>
      <c r="H2150" t="s">
        <v>658</v>
      </c>
      <c r="I2150" t="s">
        <v>678</v>
      </c>
      <c r="J2150">
        <v>1</v>
      </c>
      <c r="K2150">
        <v>31137</v>
      </c>
      <c r="L2150">
        <v>1</v>
      </c>
      <c r="M2150" t="s">
        <v>630</v>
      </c>
      <c r="N2150" t="s">
        <v>466</v>
      </c>
      <c r="O2150" t="s">
        <v>469</v>
      </c>
      <c r="P2150">
        <v>6</v>
      </c>
      <c r="Q2150">
        <v>68</v>
      </c>
      <c r="R2150">
        <f>SUMIFS(Table2[number],Table2[Event],"Goal",Table2[H/U],"HOME",Table2[GameID],Table2[[#This Row],[GameID]],Table2[GameTime],"&lt;="&amp;Table2[[#This Row],[GameTime]])</f>
        <v>2</v>
      </c>
      <c r="S2150">
        <f>SUMIFS(Table2[number],Table2[Event],"Goal",Table2[H/U],"AWAY",Table2[GameID],Table2[[#This Row],[GameID]],Table2[GameTime],"&lt;="&amp;Table2[[#This Row],[GameTime]])</f>
        <v>0</v>
      </c>
      <c r="T2150" t="str">
        <f>IF(Table2[[#This Row],[Event]]="Goal",Table2[[#This Row],[Hscore]]&amp;"-"&amp;Table2[[#This Row],[Uscore]],"")</f>
        <v>2-0</v>
      </c>
      <c r="U2150">
        <v>665</v>
      </c>
      <c r="V2150" s="1">
        <f>Table2[[#This Row],[GameTime]]-(Table2[[#This Row],[period]]-1)*1200</f>
        <v>665</v>
      </c>
      <c r="W2150" s="1">
        <f>ROUNDDOWN(Table2[[#This Row],[Time]]/60,0)</f>
        <v>11</v>
      </c>
      <c r="X2150" s="1">
        <f>ROUNDDOWN((Table2[[#This Row],[Time]]/60-Table2[[#This Row],[Time2]])*60,0)</f>
        <v>5</v>
      </c>
      <c r="Y2150" s="1">
        <f>IF(Table2[[#This Row],[Time2]]&lt;10,0&amp;Table2[[#This Row],[Time2]],Table2[[#This Row],[Time2]])</f>
        <v>11</v>
      </c>
      <c r="Z2150" s="1" t="str">
        <f>IF(Table2[[#This Row],[Time3]]&lt;10,0&amp;Table2[[#This Row],[Time3]],Table2[[#This Row],[Time3]])</f>
        <v>05</v>
      </c>
      <c r="AA2150" s="2" t="str">
        <f>Table2[[#This Row],[Time4]]&amp;":"&amp;Table2[[#This Row],[Time5]]</f>
        <v>11:05</v>
      </c>
      <c r="AB2150" s="1" t="str" cm="1">
        <f t="array" ref="AB2150">IFERROR(IF(Table2[[#This Row],[code]]="","",_xlfn.IFS(AND(Table2[[#This Row],[code]]&lt;400,Table2[[#This Row],[code]]&lt;&gt;""),2,Table2[[#This Row],[code]]&gt;500,4)),"")</f>
        <v/>
      </c>
      <c r="AC2150" s="1" t="str">
        <f>IF(Table2[[#This Row],[Event]]="Penalty",Table2[[#This Row],[number]],IF(Table2[[#This Row],[Event]]="Time-Out",401,""))</f>
        <v/>
      </c>
      <c r="AD2150" s="1">
        <f>ROW(A2149)</f>
        <v>2149</v>
      </c>
      <c r="AE2150" s="1">
        <f>COUNTIFS(Table2[GameID],Table2[[#This Row],[GameID]],Table2[Column1],"&lt;="&amp;Table2[[#This Row],[Column1]])-1</f>
        <v>2</v>
      </c>
    </row>
    <row r="2151" spans="1:31" x14ac:dyDescent="0.45">
      <c r="A2151" t="s">
        <v>328</v>
      </c>
      <c r="B2151" t="str">
        <f>_xlfn.TEXTBEFORE(Table2[[#This Row],[Kamp]]," - ")</f>
        <v>Benløse IF</v>
      </c>
      <c r="C2151" t="str">
        <f>_xlfn.TEXTAFTER(Table2[[#This Row],[Kamp]],"- ")</f>
        <v>Hvidovre Attack</v>
      </c>
      <c r="D2151">
        <v>45178</v>
      </c>
      <c r="E2151">
        <v>75076</v>
      </c>
      <c r="F2151">
        <v>20232024</v>
      </c>
      <c r="G2151" t="s">
        <v>17</v>
      </c>
      <c r="H2151" t="s">
        <v>659</v>
      </c>
      <c r="I2151" t="s">
        <v>677</v>
      </c>
      <c r="J2151">
        <v>1</v>
      </c>
      <c r="K2151">
        <v>31138</v>
      </c>
      <c r="L2151">
        <v>208</v>
      </c>
      <c r="M2151" t="s">
        <v>631</v>
      </c>
      <c r="N2151" t="s">
        <v>63</v>
      </c>
      <c r="O2151" t="s">
        <v>634</v>
      </c>
      <c r="P2151">
        <v>10</v>
      </c>
      <c r="Q2151" t="s">
        <v>634</v>
      </c>
      <c r="R2151">
        <f>SUMIFS(Table2[number],Table2[Event],"Goal",Table2[H/U],"HOME",Table2[GameID],Table2[[#This Row],[GameID]],Table2[GameTime],"&lt;="&amp;Table2[[#This Row],[GameTime]])</f>
        <v>2</v>
      </c>
      <c r="S2151">
        <f>SUMIFS(Table2[number],Table2[Event],"Goal",Table2[H/U],"AWAY",Table2[GameID],Table2[[#This Row],[GameID]],Table2[GameTime],"&lt;="&amp;Table2[[#This Row],[GameTime]])</f>
        <v>0</v>
      </c>
      <c r="T2151" t="str">
        <f>IF(Table2[[#This Row],[Event]]="Goal",Table2[[#This Row],[Hscore]]&amp;"-"&amp;Table2[[#This Row],[Uscore]],"")</f>
        <v/>
      </c>
      <c r="U2151">
        <v>920</v>
      </c>
      <c r="V2151" s="1">
        <f>Table2[[#This Row],[GameTime]]-(Table2[[#This Row],[period]]-1)*1200</f>
        <v>920</v>
      </c>
      <c r="W2151" s="1">
        <f>ROUNDDOWN(Table2[[#This Row],[Time]]/60,0)</f>
        <v>15</v>
      </c>
      <c r="X2151" s="1">
        <f>ROUNDDOWN((Table2[[#This Row],[Time]]/60-Table2[[#This Row],[Time2]])*60,0)</f>
        <v>20</v>
      </c>
      <c r="Y2151" s="1">
        <f>IF(Table2[[#This Row],[Time2]]&lt;10,0&amp;Table2[[#This Row],[Time2]],Table2[[#This Row],[Time2]])</f>
        <v>15</v>
      </c>
      <c r="Z2151" s="1">
        <f>IF(Table2[[#This Row],[Time3]]&lt;10,0&amp;Table2[[#This Row],[Time3]],Table2[[#This Row],[Time3]])</f>
        <v>20</v>
      </c>
      <c r="AA2151" s="2" t="str">
        <f>Table2[[#This Row],[Time4]]&amp;":"&amp;Table2[[#This Row],[Time5]]</f>
        <v>15:20</v>
      </c>
      <c r="AB2151" s="1" cm="1">
        <f t="array" ref="AB2151">IFERROR(IF(Table2[[#This Row],[code]]="","",_xlfn.IFS(AND(Table2[[#This Row],[code]]&lt;400,Table2[[#This Row],[code]]&lt;&gt;""),2,Table2[[#This Row],[code]]&gt;500,4)),"")</f>
        <v>2</v>
      </c>
      <c r="AC2151" s="1">
        <f>IF(Table2[[#This Row],[Event]]="Penalty",Table2[[#This Row],[number]],IF(Table2[[#This Row],[Event]]="Time-Out",401,""))</f>
        <v>208</v>
      </c>
      <c r="AD2151" s="1">
        <f>ROW(A2150)</f>
        <v>2150</v>
      </c>
      <c r="AE2151" s="1">
        <f>COUNTIFS(Table2[GameID],Table2[[#This Row],[GameID]],Table2[Column1],"&lt;="&amp;Table2[[#This Row],[Column1]])-1</f>
        <v>3</v>
      </c>
    </row>
    <row r="2152" spans="1:31" x14ac:dyDescent="0.45">
      <c r="A2152" t="s">
        <v>328</v>
      </c>
      <c r="B2152" t="str">
        <f>_xlfn.TEXTBEFORE(Table2[[#This Row],[Kamp]]," - ")</f>
        <v>Benløse IF</v>
      </c>
      <c r="C2152" t="str">
        <f>_xlfn.TEXTAFTER(Table2[[#This Row],[Kamp]],"- ")</f>
        <v>Hvidovre Attack</v>
      </c>
      <c r="D2152">
        <v>45178</v>
      </c>
      <c r="E2152">
        <v>75076</v>
      </c>
      <c r="F2152">
        <v>20232024</v>
      </c>
      <c r="G2152" t="s">
        <v>17</v>
      </c>
      <c r="H2152" t="s">
        <v>658</v>
      </c>
      <c r="I2152" t="s">
        <v>678</v>
      </c>
      <c r="J2152">
        <v>1</v>
      </c>
      <c r="K2152">
        <v>31137</v>
      </c>
      <c r="L2152">
        <v>504</v>
      </c>
      <c r="M2152" t="s">
        <v>631</v>
      </c>
      <c r="N2152" t="s">
        <v>192</v>
      </c>
      <c r="O2152" t="s">
        <v>634</v>
      </c>
      <c r="P2152">
        <v>32</v>
      </c>
      <c r="Q2152" t="s">
        <v>634</v>
      </c>
      <c r="R2152">
        <f>SUMIFS(Table2[number],Table2[Event],"Goal",Table2[H/U],"HOME",Table2[GameID],Table2[[#This Row],[GameID]],Table2[GameTime],"&lt;="&amp;Table2[[#This Row],[GameTime]])</f>
        <v>2</v>
      </c>
      <c r="S2152">
        <f>SUMIFS(Table2[number],Table2[Event],"Goal",Table2[H/U],"AWAY",Table2[GameID],Table2[[#This Row],[GameID]],Table2[GameTime],"&lt;="&amp;Table2[[#This Row],[GameTime]])</f>
        <v>0</v>
      </c>
      <c r="T2152" t="str">
        <f>IF(Table2[[#This Row],[Event]]="Goal",Table2[[#This Row],[Hscore]]&amp;"-"&amp;Table2[[#This Row],[Uscore]],"")</f>
        <v/>
      </c>
      <c r="U2152">
        <v>945</v>
      </c>
      <c r="V2152" s="1">
        <f>Table2[[#This Row],[GameTime]]-(Table2[[#This Row],[period]]-1)*1200</f>
        <v>945</v>
      </c>
      <c r="W2152" s="1">
        <f>ROUNDDOWN(Table2[[#This Row],[Time]]/60,0)</f>
        <v>15</v>
      </c>
      <c r="X2152" s="1">
        <f>ROUNDDOWN((Table2[[#This Row],[Time]]/60-Table2[[#This Row],[Time2]])*60,0)</f>
        <v>45</v>
      </c>
      <c r="Y2152" s="1">
        <f>IF(Table2[[#This Row],[Time2]]&lt;10,0&amp;Table2[[#This Row],[Time2]],Table2[[#This Row],[Time2]])</f>
        <v>15</v>
      </c>
      <c r="Z2152" s="1">
        <f>IF(Table2[[#This Row],[Time3]]&lt;10,0&amp;Table2[[#This Row],[Time3]],Table2[[#This Row],[Time3]])</f>
        <v>45</v>
      </c>
      <c r="AA2152" s="2" t="str">
        <f>Table2[[#This Row],[Time4]]&amp;":"&amp;Table2[[#This Row],[Time5]]</f>
        <v>15:45</v>
      </c>
      <c r="AB2152" s="1" cm="1">
        <f t="array" ref="AB2152">IFERROR(IF(Table2[[#This Row],[code]]="","",_xlfn.IFS(AND(Table2[[#This Row],[code]]&lt;400,Table2[[#This Row],[code]]&lt;&gt;""),2,Table2[[#This Row],[code]]&gt;500,4)),"")</f>
        <v>4</v>
      </c>
      <c r="AC2152" s="1">
        <f>IF(Table2[[#This Row],[Event]]="Penalty",Table2[[#This Row],[number]],IF(Table2[[#This Row],[Event]]="Time-Out",401,""))</f>
        <v>504</v>
      </c>
      <c r="AD2152" s="1">
        <f>ROW(A2151)</f>
        <v>2151</v>
      </c>
      <c r="AE2152" s="1">
        <f>COUNTIFS(Table2[GameID],Table2[[#This Row],[GameID]],Table2[Column1],"&lt;="&amp;Table2[[#This Row],[Column1]])-1</f>
        <v>4</v>
      </c>
    </row>
    <row r="2153" spans="1:31" x14ac:dyDescent="0.45">
      <c r="A2153" t="s">
        <v>328</v>
      </c>
      <c r="B2153" t="str">
        <f>_xlfn.TEXTBEFORE(Table2[[#This Row],[Kamp]]," - ")</f>
        <v>Benløse IF</v>
      </c>
      <c r="C2153" t="str">
        <f>_xlfn.TEXTAFTER(Table2[[#This Row],[Kamp]],"- ")</f>
        <v>Hvidovre Attack</v>
      </c>
      <c r="D2153">
        <v>45178</v>
      </c>
      <c r="E2153">
        <v>75076</v>
      </c>
      <c r="F2153">
        <v>20232024</v>
      </c>
      <c r="G2153" t="s">
        <v>17</v>
      </c>
      <c r="H2153" t="s">
        <v>659</v>
      </c>
      <c r="I2153" t="s">
        <v>677</v>
      </c>
      <c r="J2153">
        <v>1</v>
      </c>
      <c r="K2153">
        <v>31138</v>
      </c>
      <c r="L2153">
        <v>1</v>
      </c>
      <c r="M2153" t="s">
        <v>630</v>
      </c>
      <c r="N2153" t="s">
        <v>71</v>
      </c>
      <c r="O2153" t="s">
        <v>128</v>
      </c>
      <c r="P2153">
        <v>55</v>
      </c>
      <c r="Q2153">
        <v>12</v>
      </c>
      <c r="R2153">
        <f>SUMIFS(Table2[number],Table2[Event],"Goal",Table2[H/U],"HOME",Table2[GameID],Table2[[#This Row],[GameID]],Table2[GameTime],"&lt;="&amp;Table2[[#This Row],[GameTime]])</f>
        <v>2</v>
      </c>
      <c r="S2153">
        <f>SUMIFS(Table2[number],Table2[Event],"Goal",Table2[H/U],"AWAY",Table2[GameID],Table2[[#This Row],[GameID]],Table2[GameTime],"&lt;="&amp;Table2[[#This Row],[GameTime]])</f>
        <v>1</v>
      </c>
      <c r="T2153" t="str">
        <f>IF(Table2[[#This Row],[Event]]="Goal",Table2[[#This Row],[Hscore]]&amp;"-"&amp;Table2[[#This Row],[Uscore]],"")</f>
        <v>2-1</v>
      </c>
      <c r="U2153">
        <v>963</v>
      </c>
      <c r="V2153" s="1">
        <f>Table2[[#This Row],[GameTime]]-(Table2[[#This Row],[period]]-1)*1200</f>
        <v>963</v>
      </c>
      <c r="W2153" s="1">
        <f>ROUNDDOWN(Table2[[#This Row],[Time]]/60,0)</f>
        <v>16</v>
      </c>
      <c r="X2153" s="1">
        <f>ROUNDDOWN((Table2[[#This Row],[Time]]/60-Table2[[#This Row],[Time2]])*60,0)</f>
        <v>3</v>
      </c>
      <c r="Y2153" s="1">
        <f>IF(Table2[[#This Row],[Time2]]&lt;10,0&amp;Table2[[#This Row],[Time2]],Table2[[#This Row],[Time2]])</f>
        <v>16</v>
      </c>
      <c r="Z2153" s="1" t="str">
        <f>IF(Table2[[#This Row],[Time3]]&lt;10,0&amp;Table2[[#This Row],[Time3]],Table2[[#This Row],[Time3]])</f>
        <v>03</v>
      </c>
      <c r="AA2153" s="2" t="str">
        <f>Table2[[#This Row],[Time4]]&amp;":"&amp;Table2[[#This Row],[Time5]]</f>
        <v>16:03</v>
      </c>
      <c r="AB2153" s="1" t="str" cm="1">
        <f t="array" ref="AB2153">IFERROR(IF(Table2[[#This Row],[code]]="","",_xlfn.IFS(AND(Table2[[#This Row],[code]]&lt;400,Table2[[#This Row],[code]]&lt;&gt;""),2,Table2[[#This Row],[code]]&gt;500,4)),"")</f>
        <v/>
      </c>
      <c r="AC2153" s="1" t="str">
        <f>IF(Table2[[#This Row],[Event]]="Penalty",Table2[[#This Row],[number]],IF(Table2[[#This Row],[Event]]="Time-Out",401,""))</f>
        <v/>
      </c>
      <c r="AD2153" s="1">
        <f>ROW(A2152)</f>
        <v>2152</v>
      </c>
      <c r="AE2153" s="1">
        <f>COUNTIFS(Table2[GameID],Table2[[#This Row],[GameID]],Table2[Column1],"&lt;="&amp;Table2[[#This Row],[Column1]])-1</f>
        <v>5</v>
      </c>
    </row>
    <row r="2154" spans="1:31" x14ac:dyDescent="0.45">
      <c r="A2154" t="s">
        <v>328</v>
      </c>
      <c r="B2154" t="str">
        <f>_xlfn.TEXTBEFORE(Table2[[#This Row],[Kamp]]," - ")</f>
        <v>Benløse IF</v>
      </c>
      <c r="C2154" t="str">
        <f>_xlfn.TEXTAFTER(Table2[[#This Row],[Kamp]],"- ")</f>
        <v>Hvidovre Attack</v>
      </c>
      <c r="D2154">
        <v>45178</v>
      </c>
      <c r="E2154">
        <v>75076</v>
      </c>
      <c r="F2154">
        <v>20232024</v>
      </c>
      <c r="G2154" t="s">
        <v>17</v>
      </c>
      <c r="H2154" t="s">
        <v>659</v>
      </c>
      <c r="I2154" t="s">
        <v>677</v>
      </c>
      <c r="J2154">
        <v>1</v>
      </c>
      <c r="K2154">
        <v>31138</v>
      </c>
      <c r="L2154">
        <v>1</v>
      </c>
      <c r="M2154" t="s">
        <v>630</v>
      </c>
      <c r="N2154" t="s">
        <v>62</v>
      </c>
      <c r="O2154" t="s">
        <v>42</v>
      </c>
      <c r="P2154">
        <v>7</v>
      </c>
      <c r="Q2154">
        <v>8</v>
      </c>
      <c r="R2154">
        <f>SUMIFS(Table2[number],Table2[Event],"Goal",Table2[H/U],"HOME",Table2[GameID],Table2[[#This Row],[GameID]],Table2[GameTime],"&lt;="&amp;Table2[[#This Row],[GameTime]])</f>
        <v>2</v>
      </c>
      <c r="S2154">
        <f>SUMIFS(Table2[number],Table2[Event],"Goal",Table2[H/U],"AWAY",Table2[GameID],Table2[[#This Row],[GameID]],Table2[GameTime],"&lt;="&amp;Table2[[#This Row],[GameTime]])</f>
        <v>2</v>
      </c>
      <c r="T2154" t="str">
        <f>IF(Table2[[#This Row],[Event]]="Goal",Table2[[#This Row],[Hscore]]&amp;"-"&amp;Table2[[#This Row],[Uscore]],"")</f>
        <v>2-2</v>
      </c>
      <c r="U2154">
        <v>1156</v>
      </c>
      <c r="V2154" s="1">
        <f>Table2[[#This Row],[GameTime]]-(Table2[[#This Row],[period]]-1)*1200</f>
        <v>1156</v>
      </c>
      <c r="W2154" s="1">
        <f>ROUNDDOWN(Table2[[#This Row],[Time]]/60,0)</f>
        <v>19</v>
      </c>
      <c r="X2154" s="1">
        <f>ROUNDDOWN((Table2[[#This Row],[Time]]/60-Table2[[#This Row],[Time2]])*60,0)</f>
        <v>15</v>
      </c>
      <c r="Y2154" s="1">
        <f>IF(Table2[[#This Row],[Time2]]&lt;10,0&amp;Table2[[#This Row],[Time2]],Table2[[#This Row],[Time2]])</f>
        <v>19</v>
      </c>
      <c r="Z2154" s="1">
        <f>IF(Table2[[#This Row],[Time3]]&lt;10,0&amp;Table2[[#This Row],[Time3]],Table2[[#This Row],[Time3]])</f>
        <v>15</v>
      </c>
      <c r="AA2154" s="2" t="str">
        <f>Table2[[#This Row],[Time4]]&amp;":"&amp;Table2[[#This Row],[Time5]]</f>
        <v>19:15</v>
      </c>
      <c r="AB2154" s="1" t="str" cm="1">
        <f t="array" ref="AB2154">IFERROR(IF(Table2[[#This Row],[code]]="","",_xlfn.IFS(AND(Table2[[#This Row],[code]]&lt;400,Table2[[#This Row],[code]]&lt;&gt;""),2,Table2[[#This Row],[code]]&gt;500,4)),"")</f>
        <v/>
      </c>
      <c r="AC2154" s="1" t="str">
        <f>IF(Table2[[#This Row],[Event]]="Penalty",Table2[[#This Row],[number]],IF(Table2[[#This Row],[Event]]="Time-Out",401,""))</f>
        <v/>
      </c>
      <c r="AD2154" s="1">
        <f>ROW(A2153)</f>
        <v>2153</v>
      </c>
      <c r="AE2154" s="1">
        <f>COUNTIFS(Table2[GameID],Table2[[#This Row],[GameID]],Table2[Column1],"&lt;="&amp;Table2[[#This Row],[Column1]])-1</f>
        <v>6</v>
      </c>
    </row>
    <row r="2155" spans="1:31" x14ac:dyDescent="0.45">
      <c r="A2155" t="s">
        <v>328</v>
      </c>
      <c r="B2155" t="str">
        <f>_xlfn.TEXTBEFORE(Table2[[#This Row],[Kamp]]," - ")</f>
        <v>Benløse IF</v>
      </c>
      <c r="C2155" t="str">
        <f>_xlfn.TEXTAFTER(Table2[[#This Row],[Kamp]],"- ")</f>
        <v>Hvidovre Attack</v>
      </c>
      <c r="D2155">
        <v>45178</v>
      </c>
      <c r="E2155">
        <v>75076</v>
      </c>
      <c r="F2155">
        <v>20232024</v>
      </c>
      <c r="G2155" t="s">
        <v>17</v>
      </c>
      <c r="H2155" t="s">
        <v>659</v>
      </c>
      <c r="I2155" t="s">
        <v>677</v>
      </c>
      <c r="J2155">
        <v>1</v>
      </c>
      <c r="K2155">
        <v>31138</v>
      </c>
      <c r="L2155">
        <v>205</v>
      </c>
      <c r="M2155" t="s">
        <v>631</v>
      </c>
      <c r="N2155" t="s">
        <v>279</v>
      </c>
      <c r="O2155" t="s">
        <v>634</v>
      </c>
      <c r="P2155">
        <v>5</v>
      </c>
      <c r="Q2155" t="s">
        <v>634</v>
      </c>
      <c r="R2155">
        <f>SUMIFS(Table2[number],Table2[Event],"Goal",Table2[H/U],"HOME",Table2[GameID],Table2[[#This Row],[GameID]],Table2[GameTime],"&lt;="&amp;Table2[[#This Row],[GameTime]])</f>
        <v>2</v>
      </c>
      <c r="S2155">
        <f>SUMIFS(Table2[number],Table2[Event],"Goal",Table2[H/U],"AWAY",Table2[GameID],Table2[[#This Row],[GameID]],Table2[GameTime],"&lt;="&amp;Table2[[#This Row],[GameTime]])</f>
        <v>2</v>
      </c>
      <c r="T2155" t="str">
        <f>IF(Table2[[#This Row],[Event]]="Goal",Table2[[#This Row],[Hscore]]&amp;"-"&amp;Table2[[#This Row],[Uscore]],"")</f>
        <v/>
      </c>
      <c r="U2155">
        <v>1165</v>
      </c>
      <c r="V2155" s="1">
        <f>Table2[[#This Row],[GameTime]]-(Table2[[#This Row],[period]]-1)*1200</f>
        <v>1165</v>
      </c>
      <c r="W2155" s="1">
        <f>ROUNDDOWN(Table2[[#This Row],[Time]]/60,0)</f>
        <v>19</v>
      </c>
      <c r="X2155" s="1">
        <f>ROUNDDOWN((Table2[[#This Row],[Time]]/60-Table2[[#This Row],[Time2]])*60,0)</f>
        <v>25</v>
      </c>
      <c r="Y2155" s="1">
        <f>IF(Table2[[#This Row],[Time2]]&lt;10,0&amp;Table2[[#This Row],[Time2]],Table2[[#This Row],[Time2]])</f>
        <v>19</v>
      </c>
      <c r="Z2155" s="1">
        <f>IF(Table2[[#This Row],[Time3]]&lt;10,0&amp;Table2[[#This Row],[Time3]],Table2[[#This Row],[Time3]])</f>
        <v>25</v>
      </c>
      <c r="AA2155" s="2" t="str">
        <f>Table2[[#This Row],[Time4]]&amp;":"&amp;Table2[[#This Row],[Time5]]</f>
        <v>19:25</v>
      </c>
      <c r="AB2155" s="1" cm="1">
        <f t="array" ref="AB2155">IFERROR(IF(Table2[[#This Row],[code]]="","",_xlfn.IFS(AND(Table2[[#This Row],[code]]&lt;400,Table2[[#This Row],[code]]&lt;&gt;""),2,Table2[[#This Row],[code]]&gt;500,4)),"")</f>
        <v>2</v>
      </c>
      <c r="AC2155" s="1">
        <f>IF(Table2[[#This Row],[Event]]="Penalty",Table2[[#This Row],[number]],IF(Table2[[#This Row],[Event]]="Time-Out",401,""))</f>
        <v>205</v>
      </c>
      <c r="AD2155" s="1">
        <f>ROW(A2154)</f>
        <v>2154</v>
      </c>
      <c r="AE2155" s="1">
        <f>COUNTIFS(Table2[GameID],Table2[[#This Row],[GameID]],Table2[Column1],"&lt;="&amp;Table2[[#This Row],[Column1]])-1</f>
        <v>7</v>
      </c>
    </row>
    <row r="2156" spans="1:31" x14ac:dyDescent="0.45">
      <c r="A2156" t="s">
        <v>328</v>
      </c>
      <c r="B2156" t="str">
        <f>_xlfn.TEXTBEFORE(Table2[[#This Row],[Kamp]]," - ")</f>
        <v>Benløse IF</v>
      </c>
      <c r="C2156" t="str">
        <f>_xlfn.TEXTAFTER(Table2[[#This Row],[Kamp]],"- ")</f>
        <v>Hvidovre Attack</v>
      </c>
      <c r="D2156">
        <v>45178</v>
      </c>
      <c r="E2156">
        <v>75076</v>
      </c>
      <c r="F2156">
        <v>20232024</v>
      </c>
      <c r="G2156" t="s">
        <v>17</v>
      </c>
      <c r="H2156" t="s">
        <v>659</v>
      </c>
      <c r="I2156" t="s">
        <v>677</v>
      </c>
      <c r="J2156">
        <v>1</v>
      </c>
      <c r="K2156">
        <v>31138</v>
      </c>
      <c r="L2156">
        <v>1</v>
      </c>
      <c r="M2156" t="s">
        <v>630</v>
      </c>
      <c r="N2156" t="s">
        <v>128</v>
      </c>
      <c r="O2156" t="s">
        <v>60</v>
      </c>
      <c r="P2156">
        <v>12</v>
      </c>
      <c r="Q2156">
        <v>4</v>
      </c>
      <c r="R2156">
        <f>SUMIFS(Table2[number],Table2[Event],"Goal",Table2[H/U],"HOME",Table2[GameID],Table2[[#This Row],[GameID]],Table2[GameTime],"&lt;="&amp;Table2[[#This Row],[GameTime]])</f>
        <v>2</v>
      </c>
      <c r="S2156">
        <f>SUMIFS(Table2[number],Table2[Event],"Goal",Table2[H/U],"AWAY",Table2[GameID],Table2[[#This Row],[GameID]],Table2[GameTime],"&lt;="&amp;Table2[[#This Row],[GameTime]])</f>
        <v>3</v>
      </c>
      <c r="T2156" t="str">
        <f>IF(Table2[[#This Row],[Event]]="Goal",Table2[[#This Row],[Hscore]]&amp;"-"&amp;Table2[[#This Row],[Uscore]],"")</f>
        <v>2-3</v>
      </c>
      <c r="U2156">
        <v>1182</v>
      </c>
      <c r="V2156" s="1">
        <f>Table2[[#This Row],[GameTime]]-(Table2[[#This Row],[period]]-1)*1200</f>
        <v>1182</v>
      </c>
      <c r="W2156" s="1">
        <f>ROUNDDOWN(Table2[[#This Row],[Time]]/60,0)</f>
        <v>19</v>
      </c>
      <c r="X2156" s="1">
        <f>ROUNDDOWN((Table2[[#This Row],[Time]]/60-Table2[[#This Row],[Time2]])*60,0)</f>
        <v>42</v>
      </c>
      <c r="Y2156" s="1">
        <f>IF(Table2[[#This Row],[Time2]]&lt;10,0&amp;Table2[[#This Row],[Time2]],Table2[[#This Row],[Time2]])</f>
        <v>19</v>
      </c>
      <c r="Z2156" s="1">
        <f>IF(Table2[[#This Row],[Time3]]&lt;10,0&amp;Table2[[#This Row],[Time3]],Table2[[#This Row],[Time3]])</f>
        <v>42</v>
      </c>
      <c r="AA2156" s="2" t="str">
        <f>Table2[[#This Row],[Time4]]&amp;":"&amp;Table2[[#This Row],[Time5]]</f>
        <v>19:42</v>
      </c>
      <c r="AB2156" s="1" t="str" cm="1">
        <f t="array" ref="AB2156">IFERROR(IF(Table2[[#This Row],[code]]="","",_xlfn.IFS(AND(Table2[[#This Row],[code]]&lt;400,Table2[[#This Row],[code]]&lt;&gt;""),2,Table2[[#This Row],[code]]&gt;500,4)),"")</f>
        <v/>
      </c>
      <c r="AC2156" s="1" t="str">
        <f>IF(Table2[[#This Row],[Event]]="Penalty",Table2[[#This Row],[number]],IF(Table2[[#This Row],[Event]]="Time-Out",401,""))</f>
        <v/>
      </c>
      <c r="AD2156" s="1">
        <f>ROW(A2155)</f>
        <v>2155</v>
      </c>
      <c r="AE2156" s="1">
        <f>COUNTIFS(Table2[GameID],Table2[[#This Row],[GameID]],Table2[Column1],"&lt;="&amp;Table2[[#This Row],[Column1]])-1</f>
        <v>8</v>
      </c>
    </row>
    <row r="2157" spans="1:31" x14ac:dyDescent="0.45">
      <c r="A2157" t="s">
        <v>328</v>
      </c>
      <c r="B2157" t="str">
        <f>_xlfn.TEXTBEFORE(Table2[[#This Row],[Kamp]]," - ")</f>
        <v>Benløse IF</v>
      </c>
      <c r="C2157" t="str">
        <f>_xlfn.TEXTAFTER(Table2[[#This Row],[Kamp]],"- ")</f>
        <v>Hvidovre Attack</v>
      </c>
      <c r="D2157">
        <v>45178</v>
      </c>
      <c r="E2157">
        <v>75076</v>
      </c>
      <c r="F2157">
        <v>20232024</v>
      </c>
      <c r="G2157" t="s">
        <v>17</v>
      </c>
      <c r="H2157" t="s">
        <v>659</v>
      </c>
      <c r="I2157" t="s">
        <v>677</v>
      </c>
      <c r="J2157">
        <v>3</v>
      </c>
      <c r="K2157">
        <v>31138</v>
      </c>
      <c r="L2157">
        <v>1</v>
      </c>
      <c r="M2157" t="s">
        <v>630</v>
      </c>
      <c r="N2157" t="s">
        <v>128</v>
      </c>
      <c r="O2157" t="s">
        <v>74</v>
      </c>
      <c r="P2157">
        <v>12</v>
      </c>
      <c r="Q2157">
        <v>92</v>
      </c>
      <c r="R2157">
        <f>SUMIFS(Table2[number],Table2[Event],"Goal",Table2[H/U],"HOME",Table2[GameID],Table2[[#This Row],[GameID]],Table2[GameTime],"&lt;="&amp;Table2[[#This Row],[GameTime]])</f>
        <v>2</v>
      </c>
      <c r="S2157">
        <f>SUMIFS(Table2[number],Table2[Event],"Goal",Table2[H/U],"AWAY",Table2[GameID],Table2[[#This Row],[GameID]],Table2[GameTime],"&lt;="&amp;Table2[[#This Row],[GameTime]])</f>
        <v>4</v>
      </c>
      <c r="T2157" t="str">
        <f>IF(Table2[[#This Row],[Event]]="Goal",Table2[[#This Row],[Hscore]]&amp;"-"&amp;Table2[[#This Row],[Uscore]],"")</f>
        <v>2-4</v>
      </c>
      <c r="U2157">
        <v>3015</v>
      </c>
      <c r="V2157" s="1">
        <f>Table2[[#This Row],[GameTime]]-(Table2[[#This Row],[period]]-1)*1200</f>
        <v>615</v>
      </c>
      <c r="W2157" s="1">
        <f>ROUNDDOWN(Table2[[#This Row],[Time]]/60,0)</f>
        <v>10</v>
      </c>
      <c r="X2157" s="1">
        <f>ROUNDDOWN((Table2[[#This Row],[Time]]/60-Table2[[#This Row],[Time2]])*60,0)</f>
        <v>15</v>
      </c>
      <c r="Y2157" s="1">
        <f>IF(Table2[[#This Row],[Time2]]&lt;10,0&amp;Table2[[#This Row],[Time2]],Table2[[#This Row],[Time2]])</f>
        <v>10</v>
      </c>
      <c r="Z2157" s="1">
        <f>IF(Table2[[#This Row],[Time3]]&lt;10,0&amp;Table2[[#This Row],[Time3]],Table2[[#This Row],[Time3]])</f>
        <v>15</v>
      </c>
      <c r="AA2157" s="2" t="str">
        <f>Table2[[#This Row],[Time4]]&amp;":"&amp;Table2[[#This Row],[Time5]]</f>
        <v>10:15</v>
      </c>
      <c r="AB2157" s="1" t="str" cm="1">
        <f t="array" ref="AB2157">IFERROR(IF(Table2[[#This Row],[code]]="","",_xlfn.IFS(AND(Table2[[#This Row],[code]]&lt;400,Table2[[#This Row],[code]]&lt;&gt;""),2,Table2[[#This Row],[code]]&gt;500,4)),"")</f>
        <v/>
      </c>
      <c r="AC2157" s="1" t="str">
        <f>IF(Table2[[#This Row],[Event]]="Penalty",Table2[[#This Row],[number]],IF(Table2[[#This Row],[Event]]="Time-Out",401,""))</f>
        <v/>
      </c>
      <c r="AD2157" s="1">
        <f>ROW(A2156)</f>
        <v>2156</v>
      </c>
      <c r="AE2157" s="1">
        <f>COUNTIFS(Table2[GameID],Table2[[#This Row],[GameID]],Table2[Column1],"&lt;="&amp;Table2[[#This Row],[Column1]])-1</f>
        <v>9</v>
      </c>
    </row>
    <row r="2158" spans="1:31" x14ac:dyDescent="0.45">
      <c r="A2158" t="s">
        <v>328</v>
      </c>
      <c r="B2158" t="str">
        <f>_xlfn.TEXTBEFORE(Table2[[#This Row],[Kamp]]," - ")</f>
        <v>Benløse IF</v>
      </c>
      <c r="C2158" t="str">
        <f>_xlfn.TEXTAFTER(Table2[[#This Row],[Kamp]],"- ")</f>
        <v>Hvidovre Attack</v>
      </c>
      <c r="D2158">
        <v>45178</v>
      </c>
      <c r="E2158">
        <v>75076</v>
      </c>
      <c r="F2158">
        <v>20232024</v>
      </c>
      <c r="G2158" t="s">
        <v>17</v>
      </c>
      <c r="H2158" t="s">
        <v>658</v>
      </c>
      <c r="I2158" t="s">
        <v>678</v>
      </c>
      <c r="J2158">
        <v>3</v>
      </c>
      <c r="K2158">
        <v>31137</v>
      </c>
      <c r="L2158">
        <v>0</v>
      </c>
      <c r="M2158" t="s">
        <v>633</v>
      </c>
      <c r="N2158" t="s">
        <v>634</v>
      </c>
      <c r="O2158" t="s">
        <v>634</v>
      </c>
      <c r="P2158" t="s">
        <v>634</v>
      </c>
      <c r="Q2158" t="s">
        <v>634</v>
      </c>
      <c r="R2158">
        <f>SUMIFS(Table2[number],Table2[Event],"Goal",Table2[H/U],"HOME",Table2[GameID],Table2[[#This Row],[GameID]],Table2[GameTime],"&lt;="&amp;Table2[[#This Row],[GameTime]])</f>
        <v>2</v>
      </c>
      <c r="S2158">
        <f>SUMIFS(Table2[number],Table2[Event],"Goal",Table2[H/U],"AWAY",Table2[GameID],Table2[[#This Row],[GameID]],Table2[GameTime],"&lt;="&amp;Table2[[#This Row],[GameTime]])</f>
        <v>4</v>
      </c>
      <c r="T2158" t="str">
        <f>IF(Table2[[#This Row],[Event]]="Goal",Table2[[#This Row],[Hscore]]&amp;"-"&amp;Table2[[#This Row],[Uscore]],"")</f>
        <v/>
      </c>
      <c r="U2158">
        <v>3334</v>
      </c>
      <c r="V2158" s="1">
        <f>Table2[[#This Row],[GameTime]]-(Table2[[#This Row],[period]]-1)*1200</f>
        <v>934</v>
      </c>
      <c r="W2158" s="1">
        <f>ROUNDDOWN(Table2[[#This Row],[Time]]/60,0)</f>
        <v>15</v>
      </c>
      <c r="X2158" s="1">
        <f>ROUNDDOWN((Table2[[#This Row],[Time]]/60-Table2[[#This Row],[Time2]])*60,0)</f>
        <v>34</v>
      </c>
      <c r="Y2158" s="1">
        <f>IF(Table2[[#This Row],[Time2]]&lt;10,0&amp;Table2[[#This Row],[Time2]],Table2[[#This Row],[Time2]])</f>
        <v>15</v>
      </c>
      <c r="Z2158" s="1">
        <f>IF(Table2[[#This Row],[Time3]]&lt;10,0&amp;Table2[[#This Row],[Time3]],Table2[[#This Row],[Time3]])</f>
        <v>34</v>
      </c>
      <c r="AA2158" s="2" t="str">
        <f>Table2[[#This Row],[Time4]]&amp;":"&amp;Table2[[#This Row],[Time5]]</f>
        <v>15:34</v>
      </c>
      <c r="AB2158" s="1" t="str" cm="1">
        <f t="array" ref="AB2158">IFERROR(IF(Table2[[#This Row],[code]]="","",_xlfn.IFS(AND(Table2[[#This Row],[code]]&lt;400,Table2[[#This Row],[code]]&lt;&gt;""),2,Table2[[#This Row],[code]]&gt;500,4)),"")</f>
        <v/>
      </c>
      <c r="AC2158" s="1">
        <f>IF(Table2[[#This Row],[Event]]="Penalty",Table2[[#This Row],[number]],IF(Table2[[#This Row],[Event]]="Time-Out",401,""))</f>
        <v>401</v>
      </c>
      <c r="AD2158" s="1">
        <f>ROW(A2157)</f>
        <v>2157</v>
      </c>
      <c r="AE2158" s="1">
        <f>COUNTIFS(Table2[GameID],Table2[[#This Row],[GameID]],Table2[Column1],"&lt;="&amp;Table2[[#This Row],[Column1]])-1</f>
        <v>10</v>
      </c>
    </row>
    <row r="2159" spans="1:31" x14ac:dyDescent="0.45">
      <c r="A2159" t="s">
        <v>328</v>
      </c>
      <c r="B2159" t="str">
        <f>_xlfn.TEXTBEFORE(Table2[[#This Row],[Kamp]]," - ")</f>
        <v>Benløse IF</v>
      </c>
      <c r="C2159" t="str">
        <f>_xlfn.TEXTAFTER(Table2[[#This Row],[Kamp]],"- ")</f>
        <v>Hvidovre Attack</v>
      </c>
      <c r="D2159">
        <v>45178</v>
      </c>
      <c r="E2159">
        <v>75076</v>
      </c>
      <c r="F2159">
        <v>20232024</v>
      </c>
      <c r="G2159" t="s">
        <v>17</v>
      </c>
      <c r="H2159" t="s">
        <v>659</v>
      </c>
      <c r="I2159" t="s">
        <v>677</v>
      </c>
      <c r="J2159">
        <v>3</v>
      </c>
      <c r="K2159">
        <v>31138</v>
      </c>
      <c r="L2159">
        <v>1</v>
      </c>
      <c r="M2159" t="s">
        <v>630</v>
      </c>
      <c r="N2159" t="s">
        <v>71</v>
      </c>
      <c r="O2159" t="s">
        <v>60</v>
      </c>
      <c r="P2159">
        <v>55</v>
      </c>
      <c r="Q2159">
        <v>4</v>
      </c>
      <c r="R2159">
        <f>SUMIFS(Table2[number],Table2[Event],"Goal",Table2[H/U],"HOME",Table2[GameID],Table2[[#This Row],[GameID]],Table2[GameTime],"&lt;="&amp;Table2[[#This Row],[GameTime]])</f>
        <v>2</v>
      </c>
      <c r="S2159">
        <f>SUMIFS(Table2[number],Table2[Event],"Goal",Table2[H/U],"AWAY",Table2[GameID],Table2[[#This Row],[GameID]],Table2[GameTime],"&lt;="&amp;Table2[[#This Row],[GameTime]])</f>
        <v>5</v>
      </c>
      <c r="T2159" t="str">
        <f>IF(Table2[[#This Row],[Event]]="Goal",Table2[[#This Row],[Hscore]]&amp;"-"&amp;Table2[[#This Row],[Uscore]],"")</f>
        <v>2-5</v>
      </c>
      <c r="U2159">
        <v>3507</v>
      </c>
      <c r="V2159" s="1">
        <f>Table2[[#This Row],[GameTime]]-(Table2[[#This Row],[period]]-1)*1200</f>
        <v>1107</v>
      </c>
      <c r="W2159" s="1">
        <f>ROUNDDOWN(Table2[[#This Row],[Time]]/60,0)</f>
        <v>18</v>
      </c>
      <c r="X2159" s="1">
        <f>ROUNDDOWN((Table2[[#This Row],[Time]]/60-Table2[[#This Row],[Time2]])*60,0)</f>
        <v>27</v>
      </c>
      <c r="Y2159" s="1">
        <f>IF(Table2[[#This Row],[Time2]]&lt;10,0&amp;Table2[[#This Row],[Time2]],Table2[[#This Row],[Time2]])</f>
        <v>18</v>
      </c>
      <c r="Z2159" s="1">
        <f>IF(Table2[[#This Row],[Time3]]&lt;10,0&amp;Table2[[#This Row],[Time3]],Table2[[#This Row],[Time3]])</f>
        <v>27</v>
      </c>
      <c r="AA2159" s="2" t="str">
        <f>Table2[[#This Row],[Time4]]&amp;":"&amp;Table2[[#This Row],[Time5]]</f>
        <v>18:27</v>
      </c>
      <c r="AB2159" s="1" t="str" cm="1">
        <f t="array" ref="AB2159">IFERROR(IF(Table2[[#This Row],[code]]="","",_xlfn.IFS(AND(Table2[[#This Row],[code]]&lt;400,Table2[[#This Row],[code]]&lt;&gt;""),2,Table2[[#This Row],[code]]&gt;500,4)),"")</f>
        <v/>
      </c>
      <c r="AC2159" s="1" t="str">
        <f>IF(Table2[[#This Row],[Event]]="Penalty",Table2[[#This Row],[number]],IF(Table2[[#This Row],[Event]]="Time-Out",401,""))</f>
        <v/>
      </c>
      <c r="AD2159" s="1">
        <f>ROW(A2158)</f>
        <v>2158</v>
      </c>
      <c r="AE2159" s="1">
        <f>COUNTIFS(Table2[GameID],Table2[[#This Row],[GameID]],Table2[Column1],"&lt;="&amp;Table2[[#This Row],[Column1]])-1</f>
        <v>11</v>
      </c>
    </row>
    <row r="2160" spans="1:31" x14ac:dyDescent="0.45">
      <c r="A2160" t="s">
        <v>410</v>
      </c>
      <c r="B2160" t="str">
        <f>_xlfn.TEXTBEFORE(Table2[[#This Row],[Kamp]]," - ")</f>
        <v>Vanløse Floorball</v>
      </c>
      <c r="C2160" t="str">
        <f>_xlfn.TEXTAFTER(Table2[[#This Row],[Kamp]],"- ")</f>
        <v>RungstedHørsholm</v>
      </c>
      <c r="D2160">
        <v>45177</v>
      </c>
      <c r="E2160">
        <v>75077</v>
      </c>
      <c r="F2160">
        <v>20232024</v>
      </c>
      <c r="G2160" t="s">
        <v>17</v>
      </c>
      <c r="H2160" t="s">
        <v>660</v>
      </c>
      <c r="I2160" t="s">
        <v>678</v>
      </c>
      <c r="J2160">
        <v>1</v>
      </c>
      <c r="K2160">
        <v>31142</v>
      </c>
      <c r="L2160">
        <v>1</v>
      </c>
      <c r="M2160" t="s">
        <v>630</v>
      </c>
      <c r="N2160" t="s">
        <v>37</v>
      </c>
      <c r="O2160" t="s">
        <v>104</v>
      </c>
      <c r="P2160">
        <v>90</v>
      </c>
      <c r="Q2160">
        <v>48</v>
      </c>
      <c r="R2160">
        <f>SUMIFS(Table2[number],Table2[Event],"Goal",Table2[H/U],"HOME",Table2[GameID],Table2[[#This Row],[GameID]],Table2[GameTime],"&lt;="&amp;Table2[[#This Row],[GameTime]])</f>
        <v>1</v>
      </c>
      <c r="S2160">
        <f>SUMIFS(Table2[number],Table2[Event],"Goal",Table2[H/U],"AWAY",Table2[GameID],Table2[[#This Row],[GameID]],Table2[GameTime],"&lt;="&amp;Table2[[#This Row],[GameTime]])</f>
        <v>0</v>
      </c>
      <c r="T2160" t="str">
        <f>IF(Table2[[#This Row],[Event]]="Goal",Table2[[#This Row],[Hscore]]&amp;"-"&amp;Table2[[#This Row],[Uscore]],"")</f>
        <v>1-0</v>
      </c>
      <c r="U2160">
        <v>140</v>
      </c>
      <c r="V2160" s="1">
        <f>Table2[[#This Row],[GameTime]]-(Table2[[#This Row],[period]]-1)*1200</f>
        <v>140</v>
      </c>
      <c r="W2160" s="1">
        <f>ROUNDDOWN(Table2[[#This Row],[Time]]/60,0)</f>
        <v>2</v>
      </c>
      <c r="X2160" s="1">
        <f>ROUNDDOWN((Table2[[#This Row],[Time]]/60-Table2[[#This Row],[Time2]])*60,0)</f>
        <v>20</v>
      </c>
      <c r="Y2160" s="1" t="str">
        <f>IF(Table2[[#This Row],[Time2]]&lt;10,0&amp;Table2[[#This Row],[Time2]],Table2[[#This Row],[Time2]])</f>
        <v>02</v>
      </c>
      <c r="Z2160" s="1">
        <f>IF(Table2[[#This Row],[Time3]]&lt;10,0&amp;Table2[[#This Row],[Time3]],Table2[[#This Row],[Time3]])</f>
        <v>20</v>
      </c>
      <c r="AA2160" s="2" t="str">
        <f>Table2[[#This Row],[Time4]]&amp;":"&amp;Table2[[#This Row],[Time5]]</f>
        <v>02:20</v>
      </c>
      <c r="AB2160" s="1" t="str" cm="1">
        <f t="array" ref="AB2160">IFERROR(IF(Table2[[#This Row],[code]]="","",_xlfn.IFS(AND(Table2[[#This Row],[code]]&lt;400,Table2[[#This Row],[code]]&lt;&gt;""),2,Table2[[#This Row],[code]]&gt;500,4)),"")</f>
        <v/>
      </c>
      <c r="AC2160" s="1" t="str">
        <f>IF(Table2[[#This Row],[Event]]="Penalty",Table2[[#This Row],[number]],IF(Table2[[#This Row],[Event]]="Time-Out",401,""))</f>
        <v/>
      </c>
      <c r="AD2160" s="1">
        <f>ROW(A2159)</f>
        <v>2159</v>
      </c>
      <c r="AE2160" s="1">
        <f>COUNTIFS(Table2[GameID],Table2[[#This Row],[GameID]],Table2[Column1],"&lt;="&amp;Table2[[#This Row],[Column1]])-1</f>
        <v>0</v>
      </c>
    </row>
    <row r="2161" spans="1:31" x14ac:dyDescent="0.45">
      <c r="A2161" t="s">
        <v>410</v>
      </c>
      <c r="B2161" t="str">
        <f>_xlfn.TEXTBEFORE(Table2[[#This Row],[Kamp]]," - ")</f>
        <v>Vanløse Floorball</v>
      </c>
      <c r="C2161" t="str">
        <f>_xlfn.TEXTAFTER(Table2[[#This Row],[Kamp]],"- ")</f>
        <v>RungstedHørsholm</v>
      </c>
      <c r="D2161">
        <v>45177</v>
      </c>
      <c r="E2161">
        <v>75077</v>
      </c>
      <c r="F2161">
        <v>20232024</v>
      </c>
      <c r="G2161" t="s">
        <v>17</v>
      </c>
      <c r="H2161" t="s">
        <v>660</v>
      </c>
      <c r="I2161" t="s">
        <v>678</v>
      </c>
      <c r="J2161">
        <v>1</v>
      </c>
      <c r="K2161">
        <v>31142</v>
      </c>
      <c r="L2161">
        <v>1</v>
      </c>
      <c r="M2161" t="s">
        <v>630</v>
      </c>
      <c r="N2161" t="s">
        <v>104</v>
      </c>
      <c r="O2161" t="s">
        <v>494</v>
      </c>
      <c r="P2161">
        <v>48</v>
      </c>
      <c r="Q2161">
        <v>23</v>
      </c>
      <c r="R2161">
        <f>SUMIFS(Table2[number],Table2[Event],"Goal",Table2[H/U],"HOME",Table2[GameID],Table2[[#This Row],[GameID]],Table2[GameTime],"&lt;="&amp;Table2[[#This Row],[GameTime]])</f>
        <v>2</v>
      </c>
      <c r="S2161">
        <f>SUMIFS(Table2[number],Table2[Event],"Goal",Table2[H/U],"AWAY",Table2[GameID],Table2[[#This Row],[GameID]],Table2[GameTime],"&lt;="&amp;Table2[[#This Row],[GameTime]])</f>
        <v>0</v>
      </c>
      <c r="T2161" t="str">
        <f>IF(Table2[[#This Row],[Event]]="Goal",Table2[[#This Row],[Hscore]]&amp;"-"&amp;Table2[[#This Row],[Uscore]],"")</f>
        <v>2-0</v>
      </c>
      <c r="U2161">
        <v>459</v>
      </c>
      <c r="V2161" s="1">
        <f>Table2[[#This Row],[GameTime]]-(Table2[[#This Row],[period]]-1)*1200</f>
        <v>459</v>
      </c>
      <c r="W2161" s="1">
        <f>ROUNDDOWN(Table2[[#This Row],[Time]]/60,0)</f>
        <v>7</v>
      </c>
      <c r="X2161" s="1">
        <f>ROUNDDOWN((Table2[[#This Row],[Time]]/60-Table2[[#This Row],[Time2]])*60,0)</f>
        <v>39</v>
      </c>
      <c r="Y2161" s="1" t="str">
        <f>IF(Table2[[#This Row],[Time2]]&lt;10,0&amp;Table2[[#This Row],[Time2]],Table2[[#This Row],[Time2]])</f>
        <v>07</v>
      </c>
      <c r="Z2161" s="1">
        <f>IF(Table2[[#This Row],[Time3]]&lt;10,0&amp;Table2[[#This Row],[Time3]],Table2[[#This Row],[Time3]])</f>
        <v>39</v>
      </c>
      <c r="AA2161" s="2" t="str">
        <f>Table2[[#This Row],[Time4]]&amp;":"&amp;Table2[[#This Row],[Time5]]</f>
        <v>07:39</v>
      </c>
      <c r="AB2161" s="1" t="str" cm="1">
        <f t="array" ref="AB2161">IFERROR(IF(Table2[[#This Row],[code]]="","",_xlfn.IFS(AND(Table2[[#This Row],[code]]&lt;400,Table2[[#This Row],[code]]&lt;&gt;""),2,Table2[[#This Row],[code]]&gt;500,4)),"")</f>
        <v/>
      </c>
      <c r="AC2161" s="1" t="str">
        <f>IF(Table2[[#This Row],[Event]]="Penalty",Table2[[#This Row],[number]],IF(Table2[[#This Row],[Event]]="Time-Out",401,""))</f>
        <v/>
      </c>
      <c r="AD2161" s="1">
        <f>ROW(A2160)</f>
        <v>2160</v>
      </c>
      <c r="AE2161" s="1">
        <f>COUNTIFS(Table2[GameID],Table2[[#This Row],[GameID]],Table2[Column1],"&lt;="&amp;Table2[[#This Row],[Column1]])-1</f>
        <v>1</v>
      </c>
    </row>
    <row r="2162" spans="1:31" x14ac:dyDescent="0.45">
      <c r="A2162" t="s">
        <v>410</v>
      </c>
      <c r="B2162" t="str">
        <f>_xlfn.TEXTBEFORE(Table2[[#This Row],[Kamp]]," - ")</f>
        <v>Vanløse Floorball</v>
      </c>
      <c r="C2162" t="str">
        <f>_xlfn.TEXTAFTER(Table2[[#This Row],[Kamp]],"- ")</f>
        <v>RungstedHørsholm</v>
      </c>
      <c r="D2162">
        <v>45177</v>
      </c>
      <c r="E2162">
        <v>75077</v>
      </c>
      <c r="F2162">
        <v>20232024</v>
      </c>
      <c r="G2162" t="s">
        <v>17</v>
      </c>
      <c r="H2162" t="s">
        <v>660</v>
      </c>
      <c r="I2162" t="s">
        <v>678</v>
      </c>
      <c r="J2162">
        <v>1</v>
      </c>
      <c r="K2162">
        <v>31142</v>
      </c>
      <c r="L2162">
        <v>1</v>
      </c>
      <c r="M2162" t="s">
        <v>630</v>
      </c>
      <c r="N2162" t="s">
        <v>109</v>
      </c>
      <c r="O2162" t="s">
        <v>96</v>
      </c>
      <c r="P2162">
        <v>91</v>
      </c>
      <c r="Q2162">
        <v>10</v>
      </c>
      <c r="R2162">
        <f>SUMIFS(Table2[number],Table2[Event],"Goal",Table2[H/U],"HOME",Table2[GameID],Table2[[#This Row],[GameID]],Table2[GameTime],"&lt;="&amp;Table2[[#This Row],[GameTime]])</f>
        <v>3</v>
      </c>
      <c r="S2162">
        <f>SUMIFS(Table2[number],Table2[Event],"Goal",Table2[H/U],"AWAY",Table2[GameID],Table2[[#This Row],[GameID]],Table2[GameTime],"&lt;="&amp;Table2[[#This Row],[GameTime]])</f>
        <v>0</v>
      </c>
      <c r="T2162" t="str">
        <f>IF(Table2[[#This Row],[Event]]="Goal",Table2[[#This Row],[Hscore]]&amp;"-"&amp;Table2[[#This Row],[Uscore]],"")</f>
        <v>3-0</v>
      </c>
      <c r="U2162">
        <v>837</v>
      </c>
      <c r="V2162" s="1">
        <f>Table2[[#This Row],[GameTime]]-(Table2[[#This Row],[period]]-1)*1200</f>
        <v>837</v>
      </c>
      <c r="W2162" s="1">
        <f>ROUNDDOWN(Table2[[#This Row],[Time]]/60,0)</f>
        <v>13</v>
      </c>
      <c r="X2162" s="1">
        <f>ROUNDDOWN((Table2[[#This Row],[Time]]/60-Table2[[#This Row],[Time2]])*60,0)</f>
        <v>57</v>
      </c>
      <c r="Y2162" s="1">
        <f>IF(Table2[[#This Row],[Time2]]&lt;10,0&amp;Table2[[#This Row],[Time2]],Table2[[#This Row],[Time2]])</f>
        <v>13</v>
      </c>
      <c r="Z2162" s="1">
        <f>IF(Table2[[#This Row],[Time3]]&lt;10,0&amp;Table2[[#This Row],[Time3]],Table2[[#This Row],[Time3]])</f>
        <v>57</v>
      </c>
      <c r="AA2162" s="2" t="str">
        <f>Table2[[#This Row],[Time4]]&amp;":"&amp;Table2[[#This Row],[Time5]]</f>
        <v>13:57</v>
      </c>
      <c r="AB2162" s="1" t="str" cm="1">
        <f t="array" ref="AB2162">IFERROR(IF(Table2[[#This Row],[code]]="","",_xlfn.IFS(AND(Table2[[#This Row],[code]]&lt;400,Table2[[#This Row],[code]]&lt;&gt;""),2,Table2[[#This Row],[code]]&gt;500,4)),"")</f>
        <v/>
      </c>
      <c r="AC2162" s="1" t="str">
        <f>IF(Table2[[#This Row],[Event]]="Penalty",Table2[[#This Row],[number]],IF(Table2[[#This Row],[Event]]="Time-Out",401,""))</f>
        <v/>
      </c>
      <c r="AD2162" s="1">
        <f>ROW(A2161)</f>
        <v>2161</v>
      </c>
      <c r="AE2162" s="1">
        <f>COUNTIFS(Table2[GameID],Table2[[#This Row],[GameID]],Table2[Column1],"&lt;="&amp;Table2[[#This Row],[Column1]])-1</f>
        <v>2</v>
      </c>
    </row>
    <row r="2163" spans="1:31" x14ac:dyDescent="0.45">
      <c r="A2163" t="s">
        <v>410</v>
      </c>
      <c r="B2163" t="str">
        <f>_xlfn.TEXTBEFORE(Table2[[#This Row],[Kamp]]," - ")</f>
        <v>Vanløse Floorball</v>
      </c>
      <c r="C2163" t="str">
        <f>_xlfn.TEXTAFTER(Table2[[#This Row],[Kamp]],"- ")</f>
        <v>RungstedHørsholm</v>
      </c>
      <c r="D2163">
        <v>45177</v>
      </c>
      <c r="E2163">
        <v>75077</v>
      </c>
      <c r="F2163">
        <v>20232024</v>
      </c>
      <c r="G2163" t="s">
        <v>17</v>
      </c>
      <c r="H2163" t="s">
        <v>662</v>
      </c>
      <c r="I2163" t="s">
        <v>677</v>
      </c>
      <c r="J2163">
        <v>1</v>
      </c>
      <c r="K2163">
        <v>31141</v>
      </c>
      <c r="L2163">
        <v>1</v>
      </c>
      <c r="M2163" t="s">
        <v>630</v>
      </c>
      <c r="N2163" t="s">
        <v>402</v>
      </c>
      <c r="O2163" t="s">
        <v>210</v>
      </c>
      <c r="P2163">
        <v>87</v>
      </c>
      <c r="Q2163">
        <v>69</v>
      </c>
      <c r="R2163">
        <f>SUMIFS(Table2[number],Table2[Event],"Goal",Table2[H/U],"HOME",Table2[GameID],Table2[[#This Row],[GameID]],Table2[GameTime],"&lt;="&amp;Table2[[#This Row],[GameTime]])</f>
        <v>3</v>
      </c>
      <c r="S2163">
        <f>SUMIFS(Table2[number],Table2[Event],"Goal",Table2[H/U],"AWAY",Table2[GameID],Table2[[#This Row],[GameID]],Table2[GameTime],"&lt;="&amp;Table2[[#This Row],[GameTime]])</f>
        <v>1</v>
      </c>
      <c r="T2163" t="str">
        <f>IF(Table2[[#This Row],[Event]]="Goal",Table2[[#This Row],[Hscore]]&amp;"-"&amp;Table2[[#This Row],[Uscore]],"")</f>
        <v>3-1</v>
      </c>
      <c r="U2163">
        <v>856</v>
      </c>
      <c r="V2163" s="1">
        <f>Table2[[#This Row],[GameTime]]-(Table2[[#This Row],[period]]-1)*1200</f>
        <v>856</v>
      </c>
      <c r="W2163" s="1">
        <f>ROUNDDOWN(Table2[[#This Row],[Time]]/60,0)</f>
        <v>14</v>
      </c>
      <c r="X2163" s="1">
        <f>ROUNDDOWN((Table2[[#This Row],[Time]]/60-Table2[[#This Row],[Time2]])*60,0)</f>
        <v>16</v>
      </c>
      <c r="Y2163" s="1">
        <f>IF(Table2[[#This Row],[Time2]]&lt;10,0&amp;Table2[[#This Row],[Time2]],Table2[[#This Row],[Time2]])</f>
        <v>14</v>
      </c>
      <c r="Z2163" s="1">
        <f>IF(Table2[[#This Row],[Time3]]&lt;10,0&amp;Table2[[#This Row],[Time3]],Table2[[#This Row],[Time3]])</f>
        <v>16</v>
      </c>
      <c r="AA2163" s="2" t="str">
        <f>Table2[[#This Row],[Time4]]&amp;":"&amp;Table2[[#This Row],[Time5]]</f>
        <v>14:16</v>
      </c>
      <c r="AB2163" s="1" t="str" cm="1">
        <f t="array" ref="AB2163">IFERROR(IF(Table2[[#This Row],[code]]="","",_xlfn.IFS(AND(Table2[[#This Row],[code]]&lt;400,Table2[[#This Row],[code]]&lt;&gt;""),2,Table2[[#This Row],[code]]&gt;500,4)),"")</f>
        <v/>
      </c>
      <c r="AC2163" s="1" t="str">
        <f>IF(Table2[[#This Row],[Event]]="Penalty",Table2[[#This Row],[number]],IF(Table2[[#This Row],[Event]]="Time-Out",401,""))</f>
        <v/>
      </c>
      <c r="AD2163" s="1">
        <f>ROW(A2162)</f>
        <v>2162</v>
      </c>
      <c r="AE2163" s="1">
        <f>COUNTIFS(Table2[GameID],Table2[[#This Row],[GameID]],Table2[Column1],"&lt;="&amp;Table2[[#This Row],[Column1]])-1</f>
        <v>3</v>
      </c>
    </row>
    <row r="2164" spans="1:31" x14ac:dyDescent="0.45">
      <c r="A2164" t="s">
        <v>410</v>
      </c>
      <c r="B2164" t="str">
        <f>_xlfn.TEXTBEFORE(Table2[[#This Row],[Kamp]]," - ")</f>
        <v>Vanløse Floorball</v>
      </c>
      <c r="C2164" t="str">
        <f>_xlfn.TEXTAFTER(Table2[[#This Row],[Kamp]],"- ")</f>
        <v>RungstedHørsholm</v>
      </c>
      <c r="D2164">
        <v>45177</v>
      </c>
      <c r="E2164">
        <v>75077</v>
      </c>
      <c r="F2164">
        <v>20232024</v>
      </c>
      <c r="G2164" t="s">
        <v>17</v>
      </c>
      <c r="H2164" t="s">
        <v>662</v>
      </c>
      <c r="I2164" t="s">
        <v>677</v>
      </c>
      <c r="J2164">
        <v>2</v>
      </c>
      <c r="K2164">
        <v>31141</v>
      </c>
      <c r="L2164">
        <v>1</v>
      </c>
      <c r="M2164" t="s">
        <v>630</v>
      </c>
      <c r="N2164" t="s">
        <v>402</v>
      </c>
      <c r="O2164" t="s">
        <v>210</v>
      </c>
      <c r="P2164">
        <v>87</v>
      </c>
      <c r="Q2164">
        <v>69</v>
      </c>
      <c r="R2164">
        <f>SUMIFS(Table2[number],Table2[Event],"Goal",Table2[H/U],"HOME",Table2[GameID],Table2[[#This Row],[GameID]],Table2[GameTime],"&lt;="&amp;Table2[[#This Row],[GameTime]])</f>
        <v>3</v>
      </c>
      <c r="S2164">
        <f>SUMIFS(Table2[number],Table2[Event],"Goal",Table2[H/U],"AWAY",Table2[GameID],Table2[[#This Row],[GameID]],Table2[GameTime],"&lt;="&amp;Table2[[#This Row],[GameTime]])</f>
        <v>2</v>
      </c>
      <c r="T2164" t="str">
        <f>IF(Table2[[#This Row],[Event]]="Goal",Table2[[#This Row],[Hscore]]&amp;"-"&amp;Table2[[#This Row],[Uscore]],"")</f>
        <v>3-2</v>
      </c>
      <c r="U2164">
        <v>1220</v>
      </c>
      <c r="V2164" s="1">
        <f>Table2[[#This Row],[GameTime]]-(Table2[[#This Row],[period]]-1)*1200</f>
        <v>20</v>
      </c>
      <c r="W2164" s="1">
        <f>ROUNDDOWN(Table2[[#This Row],[Time]]/60,0)</f>
        <v>0</v>
      </c>
      <c r="X2164" s="1">
        <f>ROUNDDOWN((Table2[[#This Row],[Time]]/60-Table2[[#This Row],[Time2]])*60,0)</f>
        <v>20</v>
      </c>
      <c r="Y2164" s="1" t="str">
        <f>IF(Table2[[#This Row],[Time2]]&lt;10,0&amp;Table2[[#This Row],[Time2]],Table2[[#This Row],[Time2]])</f>
        <v>00</v>
      </c>
      <c r="Z2164" s="1">
        <f>IF(Table2[[#This Row],[Time3]]&lt;10,0&amp;Table2[[#This Row],[Time3]],Table2[[#This Row],[Time3]])</f>
        <v>20</v>
      </c>
      <c r="AA2164" s="2" t="str">
        <f>Table2[[#This Row],[Time4]]&amp;":"&amp;Table2[[#This Row],[Time5]]</f>
        <v>00:20</v>
      </c>
      <c r="AB2164" s="1" t="str" cm="1">
        <f t="array" ref="AB2164">IFERROR(IF(Table2[[#This Row],[code]]="","",_xlfn.IFS(AND(Table2[[#This Row],[code]]&lt;400,Table2[[#This Row],[code]]&lt;&gt;""),2,Table2[[#This Row],[code]]&gt;500,4)),"")</f>
        <v/>
      </c>
      <c r="AC2164" s="1" t="str">
        <f>IF(Table2[[#This Row],[Event]]="Penalty",Table2[[#This Row],[number]],IF(Table2[[#This Row],[Event]]="Time-Out",401,""))</f>
        <v/>
      </c>
      <c r="AD2164" s="1">
        <f>ROW(A2163)</f>
        <v>2163</v>
      </c>
      <c r="AE2164" s="1">
        <f>COUNTIFS(Table2[GameID],Table2[[#This Row],[GameID]],Table2[Column1],"&lt;="&amp;Table2[[#This Row],[Column1]])-1</f>
        <v>4</v>
      </c>
    </row>
    <row r="2165" spans="1:31" x14ac:dyDescent="0.45">
      <c r="A2165" t="s">
        <v>410</v>
      </c>
      <c r="B2165" t="str">
        <f>_xlfn.TEXTBEFORE(Table2[[#This Row],[Kamp]]," - ")</f>
        <v>Vanløse Floorball</v>
      </c>
      <c r="C2165" t="str">
        <f>_xlfn.TEXTAFTER(Table2[[#This Row],[Kamp]],"- ")</f>
        <v>RungstedHørsholm</v>
      </c>
      <c r="D2165">
        <v>45177</v>
      </c>
      <c r="E2165">
        <v>75077</v>
      </c>
      <c r="F2165">
        <v>20232024</v>
      </c>
      <c r="G2165" t="s">
        <v>17</v>
      </c>
      <c r="H2165" t="s">
        <v>660</v>
      </c>
      <c r="I2165" t="s">
        <v>678</v>
      </c>
      <c r="J2165">
        <v>2</v>
      </c>
      <c r="K2165">
        <v>31142</v>
      </c>
      <c r="L2165">
        <v>1</v>
      </c>
      <c r="M2165" t="s">
        <v>630</v>
      </c>
      <c r="N2165" t="s">
        <v>37</v>
      </c>
      <c r="O2165" t="s">
        <v>494</v>
      </c>
      <c r="P2165">
        <v>90</v>
      </c>
      <c r="Q2165">
        <v>23</v>
      </c>
      <c r="R2165">
        <f>SUMIFS(Table2[number],Table2[Event],"Goal",Table2[H/U],"HOME",Table2[GameID],Table2[[#This Row],[GameID]],Table2[GameTime],"&lt;="&amp;Table2[[#This Row],[GameTime]])</f>
        <v>4</v>
      </c>
      <c r="S2165">
        <f>SUMIFS(Table2[number],Table2[Event],"Goal",Table2[H/U],"AWAY",Table2[GameID],Table2[[#This Row],[GameID]],Table2[GameTime],"&lt;="&amp;Table2[[#This Row],[GameTime]])</f>
        <v>2</v>
      </c>
      <c r="T2165" t="str">
        <f>IF(Table2[[#This Row],[Event]]="Goal",Table2[[#This Row],[Hscore]]&amp;"-"&amp;Table2[[#This Row],[Uscore]],"")</f>
        <v>4-2</v>
      </c>
      <c r="U2165">
        <v>1442</v>
      </c>
      <c r="V2165" s="1">
        <f>Table2[[#This Row],[GameTime]]-(Table2[[#This Row],[period]]-1)*1200</f>
        <v>242</v>
      </c>
      <c r="W2165" s="1">
        <f>ROUNDDOWN(Table2[[#This Row],[Time]]/60,0)</f>
        <v>4</v>
      </c>
      <c r="X2165" s="1">
        <f>ROUNDDOWN((Table2[[#This Row],[Time]]/60-Table2[[#This Row],[Time2]])*60,0)</f>
        <v>1</v>
      </c>
      <c r="Y2165" s="1" t="str">
        <f>IF(Table2[[#This Row],[Time2]]&lt;10,0&amp;Table2[[#This Row],[Time2]],Table2[[#This Row],[Time2]])</f>
        <v>04</v>
      </c>
      <c r="Z2165" s="1" t="str">
        <f>IF(Table2[[#This Row],[Time3]]&lt;10,0&amp;Table2[[#This Row],[Time3]],Table2[[#This Row],[Time3]])</f>
        <v>01</v>
      </c>
      <c r="AA2165" s="2" t="str">
        <f>Table2[[#This Row],[Time4]]&amp;":"&amp;Table2[[#This Row],[Time5]]</f>
        <v>04:01</v>
      </c>
      <c r="AB2165" s="1" t="str" cm="1">
        <f t="array" ref="AB2165">IFERROR(IF(Table2[[#This Row],[code]]="","",_xlfn.IFS(AND(Table2[[#This Row],[code]]&lt;400,Table2[[#This Row],[code]]&lt;&gt;""),2,Table2[[#This Row],[code]]&gt;500,4)),"")</f>
        <v/>
      </c>
      <c r="AC2165" s="1" t="str">
        <f>IF(Table2[[#This Row],[Event]]="Penalty",Table2[[#This Row],[number]],IF(Table2[[#This Row],[Event]]="Time-Out",401,""))</f>
        <v/>
      </c>
      <c r="AD2165" s="1">
        <f>ROW(A2164)</f>
        <v>2164</v>
      </c>
      <c r="AE2165" s="1">
        <f>COUNTIFS(Table2[GameID],Table2[[#This Row],[GameID]],Table2[Column1],"&lt;="&amp;Table2[[#This Row],[Column1]])-1</f>
        <v>5</v>
      </c>
    </row>
    <row r="2166" spans="1:31" x14ac:dyDescent="0.45">
      <c r="A2166" t="s">
        <v>410</v>
      </c>
      <c r="B2166" t="str">
        <f>_xlfn.TEXTBEFORE(Table2[[#This Row],[Kamp]]," - ")</f>
        <v>Vanløse Floorball</v>
      </c>
      <c r="C2166" t="str">
        <f>_xlfn.TEXTAFTER(Table2[[#This Row],[Kamp]],"- ")</f>
        <v>RungstedHørsholm</v>
      </c>
      <c r="D2166">
        <v>45177</v>
      </c>
      <c r="E2166">
        <v>75077</v>
      </c>
      <c r="F2166">
        <v>20232024</v>
      </c>
      <c r="G2166" t="s">
        <v>17</v>
      </c>
      <c r="H2166" t="s">
        <v>660</v>
      </c>
      <c r="I2166" t="s">
        <v>678</v>
      </c>
      <c r="J2166">
        <v>2</v>
      </c>
      <c r="K2166">
        <v>31142</v>
      </c>
      <c r="L2166">
        <v>1</v>
      </c>
      <c r="M2166" t="s">
        <v>630</v>
      </c>
      <c r="N2166" t="s">
        <v>104</v>
      </c>
      <c r="O2166" t="s">
        <v>496</v>
      </c>
      <c r="P2166">
        <v>48</v>
      </c>
      <c r="Q2166">
        <v>61</v>
      </c>
      <c r="R2166">
        <f>SUMIFS(Table2[number],Table2[Event],"Goal",Table2[H/U],"HOME",Table2[GameID],Table2[[#This Row],[GameID]],Table2[GameTime],"&lt;="&amp;Table2[[#This Row],[GameTime]])</f>
        <v>5</v>
      </c>
      <c r="S2166">
        <f>SUMIFS(Table2[number],Table2[Event],"Goal",Table2[H/U],"AWAY",Table2[GameID],Table2[[#This Row],[GameID]],Table2[GameTime],"&lt;="&amp;Table2[[#This Row],[GameTime]])</f>
        <v>2</v>
      </c>
      <c r="T2166" t="str">
        <f>IF(Table2[[#This Row],[Event]]="Goal",Table2[[#This Row],[Hscore]]&amp;"-"&amp;Table2[[#This Row],[Uscore]],"")</f>
        <v>5-2</v>
      </c>
      <c r="U2166">
        <v>1480</v>
      </c>
      <c r="V2166" s="1">
        <f>Table2[[#This Row],[GameTime]]-(Table2[[#This Row],[period]]-1)*1200</f>
        <v>280</v>
      </c>
      <c r="W2166" s="1">
        <f>ROUNDDOWN(Table2[[#This Row],[Time]]/60,0)</f>
        <v>4</v>
      </c>
      <c r="X2166" s="1">
        <f>ROUNDDOWN((Table2[[#This Row],[Time]]/60-Table2[[#This Row],[Time2]])*60,0)</f>
        <v>40</v>
      </c>
      <c r="Y2166" s="1" t="str">
        <f>IF(Table2[[#This Row],[Time2]]&lt;10,0&amp;Table2[[#This Row],[Time2]],Table2[[#This Row],[Time2]])</f>
        <v>04</v>
      </c>
      <c r="Z2166" s="1">
        <f>IF(Table2[[#This Row],[Time3]]&lt;10,0&amp;Table2[[#This Row],[Time3]],Table2[[#This Row],[Time3]])</f>
        <v>40</v>
      </c>
      <c r="AA2166" s="2" t="str">
        <f>Table2[[#This Row],[Time4]]&amp;":"&amp;Table2[[#This Row],[Time5]]</f>
        <v>04:40</v>
      </c>
      <c r="AB2166" s="1" t="str" cm="1">
        <f t="array" ref="AB2166">IFERROR(IF(Table2[[#This Row],[code]]="","",_xlfn.IFS(AND(Table2[[#This Row],[code]]&lt;400,Table2[[#This Row],[code]]&lt;&gt;""),2,Table2[[#This Row],[code]]&gt;500,4)),"")</f>
        <v/>
      </c>
      <c r="AC2166" s="1" t="str">
        <f>IF(Table2[[#This Row],[Event]]="Penalty",Table2[[#This Row],[number]],IF(Table2[[#This Row],[Event]]="Time-Out",401,""))</f>
        <v/>
      </c>
      <c r="AD2166" s="1">
        <f>ROW(A2165)</f>
        <v>2165</v>
      </c>
      <c r="AE2166" s="1">
        <f>COUNTIFS(Table2[GameID],Table2[[#This Row],[GameID]],Table2[Column1],"&lt;="&amp;Table2[[#This Row],[Column1]])-1</f>
        <v>6</v>
      </c>
    </row>
    <row r="2167" spans="1:31" x14ac:dyDescent="0.45">
      <c r="A2167" t="s">
        <v>410</v>
      </c>
      <c r="B2167" t="str">
        <f>_xlfn.TEXTBEFORE(Table2[[#This Row],[Kamp]]," - ")</f>
        <v>Vanløse Floorball</v>
      </c>
      <c r="C2167" t="str">
        <f>_xlfn.TEXTAFTER(Table2[[#This Row],[Kamp]],"- ")</f>
        <v>RungstedHørsholm</v>
      </c>
      <c r="D2167">
        <v>45177</v>
      </c>
      <c r="E2167">
        <v>75077</v>
      </c>
      <c r="F2167">
        <v>20232024</v>
      </c>
      <c r="G2167" t="s">
        <v>17</v>
      </c>
      <c r="H2167" t="s">
        <v>660</v>
      </c>
      <c r="I2167" t="s">
        <v>678</v>
      </c>
      <c r="J2167">
        <v>2</v>
      </c>
      <c r="K2167">
        <v>31142</v>
      </c>
      <c r="L2167">
        <v>1</v>
      </c>
      <c r="M2167" t="s">
        <v>630</v>
      </c>
      <c r="N2167" t="s">
        <v>496</v>
      </c>
      <c r="O2167" t="s">
        <v>104</v>
      </c>
      <c r="P2167">
        <v>61</v>
      </c>
      <c r="Q2167">
        <v>48</v>
      </c>
      <c r="R2167">
        <f>SUMIFS(Table2[number],Table2[Event],"Goal",Table2[H/U],"HOME",Table2[GameID],Table2[[#This Row],[GameID]],Table2[GameTime],"&lt;="&amp;Table2[[#This Row],[GameTime]])</f>
        <v>6</v>
      </c>
      <c r="S2167">
        <f>SUMIFS(Table2[number],Table2[Event],"Goal",Table2[H/U],"AWAY",Table2[GameID],Table2[[#This Row],[GameID]],Table2[GameTime],"&lt;="&amp;Table2[[#This Row],[GameTime]])</f>
        <v>2</v>
      </c>
      <c r="T2167" t="str">
        <f>IF(Table2[[#This Row],[Event]]="Goal",Table2[[#This Row],[Hscore]]&amp;"-"&amp;Table2[[#This Row],[Uscore]],"")</f>
        <v>6-2</v>
      </c>
      <c r="U2167">
        <v>1609</v>
      </c>
      <c r="V2167" s="1">
        <f>Table2[[#This Row],[GameTime]]-(Table2[[#This Row],[period]]-1)*1200</f>
        <v>409</v>
      </c>
      <c r="W2167" s="1">
        <f>ROUNDDOWN(Table2[[#This Row],[Time]]/60,0)</f>
        <v>6</v>
      </c>
      <c r="X2167" s="1">
        <f>ROUNDDOWN((Table2[[#This Row],[Time]]/60-Table2[[#This Row],[Time2]])*60,0)</f>
        <v>49</v>
      </c>
      <c r="Y2167" s="1" t="str">
        <f>IF(Table2[[#This Row],[Time2]]&lt;10,0&amp;Table2[[#This Row],[Time2]],Table2[[#This Row],[Time2]])</f>
        <v>06</v>
      </c>
      <c r="Z2167" s="1">
        <f>IF(Table2[[#This Row],[Time3]]&lt;10,0&amp;Table2[[#This Row],[Time3]],Table2[[#This Row],[Time3]])</f>
        <v>49</v>
      </c>
      <c r="AA2167" s="2" t="str">
        <f>Table2[[#This Row],[Time4]]&amp;":"&amp;Table2[[#This Row],[Time5]]</f>
        <v>06:49</v>
      </c>
      <c r="AB2167" s="1" t="str" cm="1">
        <f t="array" ref="AB2167">IFERROR(IF(Table2[[#This Row],[code]]="","",_xlfn.IFS(AND(Table2[[#This Row],[code]]&lt;400,Table2[[#This Row],[code]]&lt;&gt;""),2,Table2[[#This Row],[code]]&gt;500,4)),"")</f>
        <v/>
      </c>
      <c r="AC2167" s="1" t="str">
        <f>IF(Table2[[#This Row],[Event]]="Penalty",Table2[[#This Row],[number]],IF(Table2[[#This Row],[Event]]="Time-Out",401,""))</f>
        <v/>
      </c>
      <c r="AD2167" s="1">
        <f>ROW(A2166)</f>
        <v>2166</v>
      </c>
      <c r="AE2167" s="1">
        <f>COUNTIFS(Table2[GameID],Table2[[#This Row],[GameID]],Table2[Column1],"&lt;="&amp;Table2[[#This Row],[Column1]])-1</f>
        <v>7</v>
      </c>
    </row>
    <row r="2168" spans="1:31" x14ac:dyDescent="0.45">
      <c r="A2168" t="s">
        <v>410</v>
      </c>
      <c r="B2168" t="str">
        <f>_xlfn.TEXTBEFORE(Table2[[#This Row],[Kamp]]," - ")</f>
        <v>Vanløse Floorball</v>
      </c>
      <c r="C2168" t="str">
        <f>_xlfn.TEXTAFTER(Table2[[#This Row],[Kamp]],"- ")</f>
        <v>RungstedHørsholm</v>
      </c>
      <c r="D2168">
        <v>45177</v>
      </c>
      <c r="E2168">
        <v>75077</v>
      </c>
      <c r="F2168">
        <v>20232024</v>
      </c>
      <c r="G2168" t="s">
        <v>17</v>
      </c>
      <c r="H2168" t="s">
        <v>660</v>
      </c>
      <c r="I2168" t="s">
        <v>678</v>
      </c>
      <c r="J2168">
        <v>2</v>
      </c>
      <c r="K2168">
        <v>31142</v>
      </c>
      <c r="L2168">
        <v>1</v>
      </c>
      <c r="M2168" t="s">
        <v>630</v>
      </c>
      <c r="N2168" t="s">
        <v>496</v>
      </c>
      <c r="O2168" t="s">
        <v>634</v>
      </c>
      <c r="P2168">
        <v>61</v>
      </c>
      <c r="Q2168" t="s">
        <v>634</v>
      </c>
      <c r="R2168">
        <f>SUMIFS(Table2[number],Table2[Event],"Goal",Table2[H/U],"HOME",Table2[GameID],Table2[[#This Row],[GameID]],Table2[GameTime],"&lt;="&amp;Table2[[#This Row],[GameTime]])</f>
        <v>7</v>
      </c>
      <c r="S2168">
        <f>SUMIFS(Table2[number],Table2[Event],"Goal",Table2[H/U],"AWAY",Table2[GameID],Table2[[#This Row],[GameID]],Table2[GameTime],"&lt;="&amp;Table2[[#This Row],[GameTime]])</f>
        <v>2</v>
      </c>
      <c r="T2168" t="str">
        <f>IF(Table2[[#This Row],[Event]]="Goal",Table2[[#This Row],[Hscore]]&amp;"-"&amp;Table2[[#This Row],[Uscore]],"")</f>
        <v>7-2</v>
      </c>
      <c r="U2168">
        <v>1850</v>
      </c>
      <c r="V2168" s="1">
        <f>Table2[[#This Row],[GameTime]]-(Table2[[#This Row],[period]]-1)*1200</f>
        <v>650</v>
      </c>
      <c r="W2168" s="1">
        <f>ROUNDDOWN(Table2[[#This Row],[Time]]/60,0)</f>
        <v>10</v>
      </c>
      <c r="X2168" s="1">
        <f>ROUNDDOWN((Table2[[#This Row],[Time]]/60-Table2[[#This Row],[Time2]])*60,0)</f>
        <v>50</v>
      </c>
      <c r="Y2168" s="1">
        <f>IF(Table2[[#This Row],[Time2]]&lt;10,0&amp;Table2[[#This Row],[Time2]],Table2[[#This Row],[Time2]])</f>
        <v>10</v>
      </c>
      <c r="Z2168" s="1">
        <f>IF(Table2[[#This Row],[Time3]]&lt;10,0&amp;Table2[[#This Row],[Time3]],Table2[[#This Row],[Time3]])</f>
        <v>50</v>
      </c>
      <c r="AA2168" s="2" t="str">
        <f>Table2[[#This Row],[Time4]]&amp;":"&amp;Table2[[#This Row],[Time5]]</f>
        <v>10:50</v>
      </c>
      <c r="AB2168" s="1" t="str" cm="1">
        <f t="array" ref="AB2168">IFERROR(IF(Table2[[#This Row],[code]]="","",_xlfn.IFS(AND(Table2[[#This Row],[code]]&lt;400,Table2[[#This Row],[code]]&lt;&gt;""),2,Table2[[#This Row],[code]]&gt;500,4)),"")</f>
        <v/>
      </c>
      <c r="AC2168" s="1" t="str">
        <f>IF(Table2[[#This Row],[Event]]="Penalty",Table2[[#This Row],[number]],IF(Table2[[#This Row],[Event]]="Time-Out",401,""))</f>
        <v/>
      </c>
      <c r="AD2168" s="1">
        <f>ROW(A2167)</f>
        <v>2167</v>
      </c>
      <c r="AE2168" s="1">
        <f>COUNTIFS(Table2[GameID],Table2[[#This Row],[GameID]],Table2[Column1],"&lt;="&amp;Table2[[#This Row],[Column1]])-1</f>
        <v>8</v>
      </c>
    </row>
    <row r="2169" spans="1:31" x14ac:dyDescent="0.45">
      <c r="A2169" t="s">
        <v>410</v>
      </c>
      <c r="B2169" t="str">
        <f>_xlfn.TEXTBEFORE(Table2[[#This Row],[Kamp]]," - ")</f>
        <v>Vanløse Floorball</v>
      </c>
      <c r="C2169" t="str">
        <f>_xlfn.TEXTAFTER(Table2[[#This Row],[Kamp]],"- ")</f>
        <v>RungstedHørsholm</v>
      </c>
      <c r="D2169">
        <v>45177</v>
      </c>
      <c r="E2169">
        <v>75077</v>
      </c>
      <c r="F2169">
        <v>20232024</v>
      </c>
      <c r="G2169" t="s">
        <v>17</v>
      </c>
      <c r="H2169" t="s">
        <v>662</v>
      </c>
      <c r="I2169" t="s">
        <v>677</v>
      </c>
      <c r="J2169">
        <v>2</v>
      </c>
      <c r="K2169">
        <v>31141</v>
      </c>
      <c r="L2169">
        <v>1</v>
      </c>
      <c r="M2169" t="s">
        <v>630</v>
      </c>
      <c r="N2169" t="s">
        <v>78</v>
      </c>
      <c r="O2169" t="s">
        <v>92</v>
      </c>
      <c r="P2169">
        <v>8</v>
      </c>
      <c r="Q2169">
        <v>96</v>
      </c>
      <c r="R2169">
        <f>SUMIFS(Table2[number],Table2[Event],"Goal",Table2[H/U],"HOME",Table2[GameID],Table2[[#This Row],[GameID]],Table2[GameTime],"&lt;="&amp;Table2[[#This Row],[GameTime]])</f>
        <v>7</v>
      </c>
      <c r="S2169">
        <f>SUMIFS(Table2[number],Table2[Event],"Goal",Table2[H/U],"AWAY",Table2[GameID],Table2[[#This Row],[GameID]],Table2[GameTime],"&lt;="&amp;Table2[[#This Row],[GameTime]])</f>
        <v>3</v>
      </c>
      <c r="T2169" t="str">
        <f>IF(Table2[[#This Row],[Event]]="Goal",Table2[[#This Row],[Hscore]]&amp;"-"&amp;Table2[[#This Row],[Uscore]],"")</f>
        <v>7-3</v>
      </c>
      <c r="U2169">
        <v>2041</v>
      </c>
      <c r="V2169" s="1">
        <f>Table2[[#This Row],[GameTime]]-(Table2[[#This Row],[period]]-1)*1200</f>
        <v>841</v>
      </c>
      <c r="W2169" s="1">
        <f>ROUNDDOWN(Table2[[#This Row],[Time]]/60,0)</f>
        <v>14</v>
      </c>
      <c r="X2169" s="1">
        <f>ROUNDDOWN((Table2[[#This Row],[Time]]/60-Table2[[#This Row],[Time2]])*60,0)</f>
        <v>1</v>
      </c>
      <c r="Y2169" s="1">
        <f>IF(Table2[[#This Row],[Time2]]&lt;10,0&amp;Table2[[#This Row],[Time2]],Table2[[#This Row],[Time2]])</f>
        <v>14</v>
      </c>
      <c r="Z2169" s="1" t="str">
        <f>IF(Table2[[#This Row],[Time3]]&lt;10,0&amp;Table2[[#This Row],[Time3]],Table2[[#This Row],[Time3]])</f>
        <v>01</v>
      </c>
      <c r="AA2169" s="2" t="str">
        <f>Table2[[#This Row],[Time4]]&amp;":"&amp;Table2[[#This Row],[Time5]]</f>
        <v>14:01</v>
      </c>
      <c r="AB2169" s="1" t="str" cm="1">
        <f t="array" ref="AB2169">IFERROR(IF(Table2[[#This Row],[code]]="","",_xlfn.IFS(AND(Table2[[#This Row],[code]]&lt;400,Table2[[#This Row],[code]]&lt;&gt;""),2,Table2[[#This Row],[code]]&gt;500,4)),"")</f>
        <v/>
      </c>
      <c r="AC2169" s="1" t="str">
        <f>IF(Table2[[#This Row],[Event]]="Penalty",Table2[[#This Row],[number]],IF(Table2[[#This Row],[Event]]="Time-Out",401,""))</f>
        <v/>
      </c>
      <c r="AD2169" s="1">
        <f>ROW(A2168)</f>
        <v>2168</v>
      </c>
      <c r="AE2169" s="1">
        <f>COUNTIFS(Table2[GameID],Table2[[#This Row],[GameID]],Table2[Column1],"&lt;="&amp;Table2[[#This Row],[Column1]])-1</f>
        <v>9</v>
      </c>
    </row>
    <row r="2170" spans="1:31" x14ac:dyDescent="0.45">
      <c r="A2170" t="s">
        <v>410</v>
      </c>
      <c r="B2170" t="str">
        <f>_xlfn.TEXTBEFORE(Table2[[#This Row],[Kamp]]," - ")</f>
        <v>Vanløse Floorball</v>
      </c>
      <c r="C2170" t="str">
        <f>_xlfn.TEXTAFTER(Table2[[#This Row],[Kamp]],"- ")</f>
        <v>RungstedHørsholm</v>
      </c>
      <c r="D2170">
        <v>45177</v>
      </c>
      <c r="E2170">
        <v>75077</v>
      </c>
      <c r="F2170">
        <v>20232024</v>
      </c>
      <c r="G2170" t="s">
        <v>17</v>
      </c>
      <c r="H2170" t="s">
        <v>660</v>
      </c>
      <c r="I2170" t="s">
        <v>678</v>
      </c>
      <c r="J2170">
        <v>2</v>
      </c>
      <c r="K2170">
        <v>31142</v>
      </c>
      <c r="L2170">
        <v>1</v>
      </c>
      <c r="M2170" t="s">
        <v>630</v>
      </c>
      <c r="N2170" t="s">
        <v>37</v>
      </c>
      <c r="O2170" t="s">
        <v>496</v>
      </c>
      <c r="P2170">
        <v>90</v>
      </c>
      <c r="Q2170">
        <v>61</v>
      </c>
      <c r="R2170">
        <f>SUMIFS(Table2[number],Table2[Event],"Goal",Table2[H/U],"HOME",Table2[GameID],Table2[[#This Row],[GameID]],Table2[GameTime],"&lt;="&amp;Table2[[#This Row],[GameTime]])</f>
        <v>8</v>
      </c>
      <c r="S2170">
        <f>SUMIFS(Table2[number],Table2[Event],"Goal",Table2[H/U],"AWAY",Table2[GameID],Table2[[#This Row],[GameID]],Table2[GameTime],"&lt;="&amp;Table2[[#This Row],[GameTime]])</f>
        <v>3</v>
      </c>
      <c r="T2170" t="str">
        <f>IF(Table2[[#This Row],[Event]]="Goal",Table2[[#This Row],[Hscore]]&amp;"-"&amp;Table2[[#This Row],[Uscore]],"")</f>
        <v>8-3</v>
      </c>
      <c r="U2170">
        <v>2389</v>
      </c>
      <c r="V2170" s="1">
        <f>Table2[[#This Row],[GameTime]]-(Table2[[#This Row],[period]]-1)*1200</f>
        <v>1189</v>
      </c>
      <c r="W2170" s="1">
        <f>ROUNDDOWN(Table2[[#This Row],[Time]]/60,0)</f>
        <v>19</v>
      </c>
      <c r="X2170" s="1">
        <f>ROUNDDOWN((Table2[[#This Row],[Time]]/60-Table2[[#This Row],[Time2]])*60,0)</f>
        <v>49</v>
      </c>
      <c r="Y2170" s="1">
        <f>IF(Table2[[#This Row],[Time2]]&lt;10,0&amp;Table2[[#This Row],[Time2]],Table2[[#This Row],[Time2]])</f>
        <v>19</v>
      </c>
      <c r="Z2170" s="1">
        <f>IF(Table2[[#This Row],[Time3]]&lt;10,0&amp;Table2[[#This Row],[Time3]],Table2[[#This Row],[Time3]])</f>
        <v>49</v>
      </c>
      <c r="AA2170" s="2" t="str">
        <f>Table2[[#This Row],[Time4]]&amp;":"&amp;Table2[[#This Row],[Time5]]</f>
        <v>19:49</v>
      </c>
      <c r="AB2170" s="1" t="str" cm="1">
        <f t="array" ref="AB2170">IFERROR(IF(Table2[[#This Row],[code]]="","",_xlfn.IFS(AND(Table2[[#This Row],[code]]&lt;400,Table2[[#This Row],[code]]&lt;&gt;""),2,Table2[[#This Row],[code]]&gt;500,4)),"")</f>
        <v/>
      </c>
      <c r="AC2170" s="1" t="str">
        <f>IF(Table2[[#This Row],[Event]]="Penalty",Table2[[#This Row],[number]],IF(Table2[[#This Row],[Event]]="Time-Out",401,""))</f>
        <v/>
      </c>
      <c r="AD2170" s="1">
        <f>ROW(A2169)</f>
        <v>2169</v>
      </c>
      <c r="AE2170" s="1">
        <f>COUNTIFS(Table2[GameID],Table2[[#This Row],[GameID]],Table2[Column1],"&lt;="&amp;Table2[[#This Row],[Column1]])-1</f>
        <v>10</v>
      </c>
    </row>
    <row r="2171" spans="1:31" x14ac:dyDescent="0.45">
      <c r="A2171" t="s">
        <v>410</v>
      </c>
      <c r="B2171" t="str">
        <f>_xlfn.TEXTBEFORE(Table2[[#This Row],[Kamp]]," - ")</f>
        <v>Vanløse Floorball</v>
      </c>
      <c r="C2171" t="str">
        <f>_xlfn.TEXTAFTER(Table2[[#This Row],[Kamp]],"- ")</f>
        <v>RungstedHørsholm</v>
      </c>
      <c r="D2171">
        <v>45177</v>
      </c>
      <c r="E2171">
        <v>75077</v>
      </c>
      <c r="F2171">
        <v>20232024</v>
      </c>
      <c r="G2171" t="s">
        <v>17</v>
      </c>
      <c r="H2171" t="s">
        <v>662</v>
      </c>
      <c r="I2171" t="s">
        <v>677</v>
      </c>
      <c r="J2171">
        <v>3</v>
      </c>
      <c r="K2171">
        <v>31141</v>
      </c>
      <c r="L2171">
        <v>1</v>
      </c>
      <c r="M2171" t="s">
        <v>630</v>
      </c>
      <c r="N2171" t="s">
        <v>402</v>
      </c>
      <c r="O2171" t="s">
        <v>78</v>
      </c>
      <c r="P2171">
        <v>87</v>
      </c>
      <c r="Q2171">
        <v>8</v>
      </c>
      <c r="R2171">
        <f>SUMIFS(Table2[number],Table2[Event],"Goal",Table2[H/U],"HOME",Table2[GameID],Table2[[#This Row],[GameID]],Table2[GameTime],"&lt;="&amp;Table2[[#This Row],[GameTime]])</f>
        <v>8</v>
      </c>
      <c r="S2171">
        <f>SUMIFS(Table2[number],Table2[Event],"Goal",Table2[H/U],"AWAY",Table2[GameID],Table2[[#This Row],[GameID]],Table2[GameTime],"&lt;="&amp;Table2[[#This Row],[GameTime]])</f>
        <v>4</v>
      </c>
      <c r="T2171" t="str">
        <f>IF(Table2[[#This Row],[Event]]="Goal",Table2[[#This Row],[Hscore]]&amp;"-"&amp;Table2[[#This Row],[Uscore]],"")</f>
        <v>8-4</v>
      </c>
      <c r="U2171">
        <v>2978</v>
      </c>
      <c r="V2171" s="1">
        <f>Table2[[#This Row],[GameTime]]-(Table2[[#This Row],[period]]-1)*1200</f>
        <v>578</v>
      </c>
      <c r="W2171" s="1">
        <f>ROUNDDOWN(Table2[[#This Row],[Time]]/60,0)</f>
        <v>9</v>
      </c>
      <c r="X2171" s="1">
        <f>ROUNDDOWN((Table2[[#This Row],[Time]]/60-Table2[[#This Row],[Time2]])*60,0)</f>
        <v>38</v>
      </c>
      <c r="Y2171" s="1" t="str">
        <f>IF(Table2[[#This Row],[Time2]]&lt;10,0&amp;Table2[[#This Row],[Time2]],Table2[[#This Row],[Time2]])</f>
        <v>09</v>
      </c>
      <c r="Z2171" s="1">
        <f>IF(Table2[[#This Row],[Time3]]&lt;10,0&amp;Table2[[#This Row],[Time3]],Table2[[#This Row],[Time3]])</f>
        <v>38</v>
      </c>
      <c r="AA2171" s="2" t="str">
        <f>Table2[[#This Row],[Time4]]&amp;":"&amp;Table2[[#This Row],[Time5]]</f>
        <v>09:38</v>
      </c>
      <c r="AB2171" s="1" t="str" cm="1">
        <f t="array" ref="AB2171">IFERROR(IF(Table2[[#This Row],[code]]="","",_xlfn.IFS(AND(Table2[[#This Row],[code]]&lt;400,Table2[[#This Row],[code]]&lt;&gt;""),2,Table2[[#This Row],[code]]&gt;500,4)),"")</f>
        <v/>
      </c>
      <c r="AC2171" s="1" t="str">
        <f>IF(Table2[[#This Row],[Event]]="Penalty",Table2[[#This Row],[number]],IF(Table2[[#This Row],[Event]]="Time-Out",401,""))</f>
        <v/>
      </c>
      <c r="AD2171" s="1">
        <f>ROW(A2170)</f>
        <v>2170</v>
      </c>
      <c r="AE2171" s="1">
        <f>COUNTIFS(Table2[GameID],Table2[[#This Row],[GameID]],Table2[Column1],"&lt;="&amp;Table2[[#This Row],[Column1]])-1</f>
        <v>11</v>
      </c>
    </row>
    <row r="2172" spans="1:31" x14ac:dyDescent="0.45">
      <c r="A2172" t="s">
        <v>410</v>
      </c>
      <c r="B2172" t="str">
        <f>_xlfn.TEXTBEFORE(Table2[[#This Row],[Kamp]]," - ")</f>
        <v>Vanløse Floorball</v>
      </c>
      <c r="C2172" t="str">
        <f>_xlfn.TEXTAFTER(Table2[[#This Row],[Kamp]],"- ")</f>
        <v>RungstedHørsholm</v>
      </c>
      <c r="D2172">
        <v>45177</v>
      </c>
      <c r="E2172">
        <v>75077</v>
      </c>
      <c r="F2172">
        <v>20232024</v>
      </c>
      <c r="G2172" t="s">
        <v>17</v>
      </c>
      <c r="H2172" t="s">
        <v>660</v>
      </c>
      <c r="I2172" t="s">
        <v>678</v>
      </c>
      <c r="J2172">
        <v>3</v>
      </c>
      <c r="K2172">
        <v>31142</v>
      </c>
      <c r="L2172">
        <v>1</v>
      </c>
      <c r="M2172" t="s">
        <v>630</v>
      </c>
      <c r="N2172" t="s">
        <v>109</v>
      </c>
      <c r="O2172" t="s">
        <v>634</v>
      </c>
      <c r="P2172">
        <v>91</v>
      </c>
      <c r="Q2172" t="s">
        <v>634</v>
      </c>
      <c r="R2172">
        <f>SUMIFS(Table2[number],Table2[Event],"Goal",Table2[H/U],"HOME",Table2[GameID],Table2[[#This Row],[GameID]],Table2[GameTime],"&lt;="&amp;Table2[[#This Row],[GameTime]])</f>
        <v>9</v>
      </c>
      <c r="S2172">
        <f>SUMIFS(Table2[number],Table2[Event],"Goal",Table2[H/U],"AWAY",Table2[GameID],Table2[[#This Row],[GameID]],Table2[GameTime],"&lt;="&amp;Table2[[#This Row],[GameTime]])</f>
        <v>4</v>
      </c>
      <c r="T2172" t="str">
        <f>IF(Table2[[#This Row],[Event]]="Goal",Table2[[#This Row],[Hscore]]&amp;"-"&amp;Table2[[#This Row],[Uscore]],"")</f>
        <v>9-4</v>
      </c>
      <c r="U2172">
        <v>3150</v>
      </c>
      <c r="V2172" s="1">
        <f>Table2[[#This Row],[GameTime]]-(Table2[[#This Row],[period]]-1)*1200</f>
        <v>750</v>
      </c>
      <c r="W2172" s="1">
        <f>ROUNDDOWN(Table2[[#This Row],[Time]]/60,0)</f>
        <v>12</v>
      </c>
      <c r="X2172" s="1">
        <f>ROUNDDOWN((Table2[[#This Row],[Time]]/60-Table2[[#This Row],[Time2]])*60,0)</f>
        <v>30</v>
      </c>
      <c r="Y2172" s="1">
        <f>IF(Table2[[#This Row],[Time2]]&lt;10,0&amp;Table2[[#This Row],[Time2]],Table2[[#This Row],[Time2]])</f>
        <v>12</v>
      </c>
      <c r="Z2172" s="1">
        <f>IF(Table2[[#This Row],[Time3]]&lt;10,0&amp;Table2[[#This Row],[Time3]],Table2[[#This Row],[Time3]])</f>
        <v>30</v>
      </c>
      <c r="AA2172" s="2" t="str">
        <f>Table2[[#This Row],[Time4]]&amp;":"&amp;Table2[[#This Row],[Time5]]</f>
        <v>12:30</v>
      </c>
      <c r="AB2172" s="1" t="str" cm="1">
        <f t="array" ref="AB2172">IFERROR(IF(Table2[[#This Row],[code]]="","",_xlfn.IFS(AND(Table2[[#This Row],[code]]&lt;400,Table2[[#This Row],[code]]&lt;&gt;""),2,Table2[[#This Row],[code]]&gt;500,4)),"")</f>
        <v/>
      </c>
      <c r="AC2172" s="1" t="str">
        <f>IF(Table2[[#This Row],[Event]]="Penalty",Table2[[#This Row],[number]],IF(Table2[[#This Row],[Event]]="Time-Out",401,""))</f>
        <v/>
      </c>
      <c r="AD2172" s="1">
        <f>ROW(A2171)</f>
        <v>2171</v>
      </c>
      <c r="AE2172" s="1">
        <f>COUNTIFS(Table2[GameID],Table2[[#This Row],[GameID]],Table2[Column1],"&lt;="&amp;Table2[[#This Row],[Column1]])-1</f>
        <v>12</v>
      </c>
    </row>
    <row r="2173" spans="1:31" x14ac:dyDescent="0.45">
      <c r="A2173" t="s">
        <v>410</v>
      </c>
      <c r="B2173" t="str">
        <f>_xlfn.TEXTBEFORE(Table2[[#This Row],[Kamp]]," - ")</f>
        <v>Vanløse Floorball</v>
      </c>
      <c r="C2173" t="str">
        <f>_xlfn.TEXTAFTER(Table2[[#This Row],[Kamp]],"- ")</f>
        <v>RungstedHørsholm</v>
      </c>
      <c r="D2173">
        <v>45177</v>
      </c>
      <c r="E2173">
        <v>75077</v>
      </c>
      <c r="F2173">
        <v>20232024</v>
      </c>
      <c r="G2173" t="s">
        <v>17</v>
      </c>
      <c r="H2173" t="s">
        <v>660</v>
      </c>
      <c r="I2173" t="s">
        <v>678</v>
      </c>
      <c r="J2173">
        <v>3</v>
      </c>
      <c r="K2173">
        <v>31142</v>
      </c>
      <c r="L2173">
        <v>1</v>
      </c>
      <c r="M2173" t="s">
        <v>630</v>
      </c>
      <c r="N2173" t="s">
        <v>496</v>
      </c>
      <c r="O2173" t="s">
        <v>37</v>
      </c>
      <c r="P2173">
        <v>61</v>
      </c>
      <c r="Q2173">
        <v>90</v>
      </c>
      <c r="R2173">
        <f>SUMIFS(Table2[number],Table2[Event],"Goal",Table2[H/U],"HOME",Table2[GameID],Table2[[#This Row],[GameID]],Table2[GameTime],"&lt;="&amp;Table2[[#This Row],[GameTime]])</f>
        <v>10</v>
      </c>
      <c r="S2173">
        <f>SUMIFS(Table2[number],Table2[Event],"Goal",Table2[H/U],"AWAY",Table2[GameID],Table2[[#This Row],[GameID]],Table2[GameTime],"&lt;="&amp;Table2[[#This Row],[GameTime]])</f>
        <v>4</v>
      </c>
      <c r="T2173" t="str">
        <f>IF(Table2[[#This Row],[Event]]="Goal",Table2[[#This Row],[Hscore]]&amp;"-"&amp;Table2[[#This Row],[Uscore]],"")</f>
        <v>10-4</v>
      </c>
      <c r="U2173">
        <v>3194</v>
      </c>
      <c r="V2173" s="1">
        <f>Table2[[#This Row],[GameTime]]-(Table2[[#This Row],[period]]-1)*1200</f>
        <v>794</v>
      </c>
      <c r="W2173" s="1">
        <f>ROUNDDOWN(Table2[[#This Row],[Time]]/60,0)</f>
        <v>13</v>
      </c>
      <c r="X2173" s="1">
        <f>ROUNDDOWN((Table2[[#This Row],[Time]]/60-Table2[[#This Row],[Time2]])*60,0)</f>
        <v>14</v>
      </c>
      <c r="Y2173" s="1">
        <f>IF(Table2[[#This Row],[Time2]]&lt;10,0&amp;Table2[[#This Row],[Time2]],Table2[[#This Row],[Time2]])</f>
        <v>13</v>
      </c>
      <c r="Z2173" s="1">
        <f>IF(Table2[[#This Row],[Time3]]&lt;10,0&amp;Table2[[#This Row],[Time3]],Table2[[#This Row],[Time3]])</f>
        <v>14</v>
      </c>
      <c r="AA2173" s="2" t="str">
        <f>Table2[[#This Row],[Time4]]&amp;":"&amp;Table2[[#This Row],[Time5]]</f>
        <v>13:14</v>
      </c>
      <c r="AB2173" s="1" t="str" cm="1">
        <f t="array" ref="AB2173">IFERROR(IF(Table2[[#This Row],[code]]="","",_xlfn.IFS(AND(Table2[[#This Row],[code]]&lt;400,Table2[[#This Row],[code]]&lt;&gt;""),2,Table2[[#This Row],[code]]&gt;500,4)),"")</f>
        <v/>
      </c>
      <c r="AC2173" s="1" t="str">
        <f>IF(Table2[[#This Row],[Event]]="Penalty",Table2[[#This Row],[number]],IF(Table2[[#This Row],[Event]]="Time-Out",401,""))</f>
        <v/>
      </c>
      <c r="AD2173" s="1">
        <f>ROW(A2172)</f>
        <v>2172</v>
      </c>
      <c r="AE2173" s="1">
        <f>COUNTIFS(Table2[GameID],Table2[[#This Row],[GameID]],Table2[Column1],"&lt;="&amp;Table2[[#This Row],[Column1]])-1</f>
        <v>13</v>
      </c>
    </row>
    <row r="2174" spans="1:31" x14ac:dyDescent="0.45">
      <c r="A2174" t="s">
        <v>410</v>
      </c>
      <c r="B2174" t="str">
        <f>_xlfn.TEXTBEFORE(Table2[[#This Row],[Kamp]]," - ")</f>
        <v>Vanløse Floorball</v>
      </c>
      <c r="C2174" t="str">
        <f>_xlfn.TEXTAFTER(Table2[[#This Row],[Kamp]],"- ")</f>
        <v>RungstedHørsholm</v>
      </c>
      <c r="D2174">
        <v>45177</v>
      </c>
      <c r="E2174">
        <v>75077</v>
      </c>
      <c r="F2174">
        <v>20232024</v>
      </c>
      <c r="G2174" t="s">
        <v>17</v>
      </c>
      <c r="H2174" t="s">
        <v>660</v>
      </c>
      <c r="I2174" t="s">
        <v>678</v>
      </c>
      <c r="J2174">
        <v>3</v>
      </c>
      <c r="K2174">
        <v>31142</v>
      </c>
      <c r="L2174">
        <v>1</v>
      </c>
      <c r="M2174" t="s">
        <v>630</v>
      </c>
      <c r="N2174" t="s">
        <v>96</v>
      </c>
      <c r="O2174" t="s">
        <v>634</v>
      </c>
      <c r="P2174">
        <v>10</v>
      </c>
      <c r="Q2174" t="s">
        <v>634</v>
      </c>
      <c r="R2174">
        <f>SUMIFS(Table2[number],Table2[Event],"Goal",Table2[H/U],"HOME",Table2[GameID],Table2[[#This Row],[GameID]],Table2[GameTime],"&lt;="&amp;Table2[[#This Row],[GameTime]])</f>
        <v>11</v>
      </c>
      <c r="S2174">
        <f>SUMIFS(Table2[number],Table2[Event],"Goal",Table2[H/U],"AWAY",Table2[GameID],Table2[[#This Row],[GameID]],Table2[GameTime],"&lt;="&amp;Table2[[#This Row],[GameTime]])</f>
        <v>4</v>
      </c>
      <c r="T2174" t="str">
        <f>IF(Table2[[#This Row],[Event]]="Goal",Table2[[#This Row],[Hscore]]&amp;"-"&amp;Table2[[#This Row],[Uscore]],"")</f>
        <v>11-4</v>
      </c>
      <c r="U2174">
        <v>3238</v>
      </c>
      <c r="V2174" s="1">
        <f>Table2[[#This Row],[GameTime]]-(Table2[[#This Row],[period]]-1)*1200</f>
        <v>838</v>
      </c>
      <c r="W2174" s="1">
        <f>ROUNDDOWN(Table2[[#This Row],[Time]]/60,0)</f>
        <v>13</v>
      </c>
      <c r="X2174" s="1">
        <f>ROUNDDOWN((Table2[[#This Row],[Time]]/60-Table2[[#This Row],[Time2]])*60,0)</f>
        <v>58</v>
      </c>
      <c r="Y2174" s="1">
        <f>IF(Table2[[#This Row],[Time2]]&lt;10,0&amp;Table2[[#This Row],[Time2]],Table2[[#This Row],[Time2]])</f>
        <v>13</v>
      </c>
      <c r="Z2174" s="1">
        <f>IF(Table2[[#This Row],[Time3]]&lt;10,0&amp;Table2[[#This Row],[Time3]],Table2[[#This Row],[Time3]])</f>
        <v>58</v>
      </c>
      <c r="AA2174" s="2" t="str">
        <f>Table2[[#This Row],[Time4]]&amp;":"&amp;Table2[[#This Row],[Time5]]</f>
        <v>13:58</v>
      </c>
      <c r="AB2174" s="1" t="str" cm="1">
        <f t="array" ref="AB2174">IFERROR(IF(Table2[[#This Row],[code]]="","",_xlfn.IFS(AND(Table2[[#This Row],[code]]&lt;400,Table2[[#This Row],[code]]&lt;&gt;""),2,Table2[[#This Row],[code]]&gt;500,4)),"")</f>
        <v/>
      </c>
      <c r="AC2174" s="1" t="str">
        <f>IF(Table2[[#This Row],[Event]]="Penalty",Table2[[#This Row],[number]],IF(Table2[[#This Row],[Event]]="Time-Out",401,""))</f>
        <v/>
      </c>
      <c r="AD2174" s="1">
        <f>ROW(A2173)</f>
        <v>2173</v>
      </c>
      <c r="AE2174" s="1">
        <f>COUNTIFS(Table2[GameID],Table2[[#This Row],[GameID]],Table2[Column1],"&lt;="&amp;Table2[[#This Row],[Column1]])-1</f>
        <v>14</v>
      </c>
    </row>
    <row r="2175" spans="1:31" x14ac:dyDescent="0.45">
      <c r="A2175" t="s">
        <v>410</v>
      </c>
      <c r="B2175" t="str">
        <f>_xlfn.TEXTBEFORE(Table2[[#This Row],[Kamp]]," - ")</f>
        <v>Vanløse Floorball</v>
      </c>
      <c r="C2175" t="str">
        <f>_xlfn.TEXTAFTER(Table2[[#This Row],[Kamp]],"- ")</f>
        <v>RungstedHørsholm</v>
      </c>
      <c r="D2175">
        <v>45177</v>
      </c>
      <c r="E2175">
        <v>75077</v>
      </c>
      <c r="F2175">
        <v>20232024</v>
      </c>
      <c r="G2175" t="s">
        <v>17</v>
      </c>
      <c r="H2175" t="s">
        <v>662</v>
      </c>
      <c r="I2175" t="s">
        <v>677</v>
      </c>
      <c r="J2175">
        <v>3</v>
      </c>
      <c r="K2175">
        <v>31141</v>
      </c>
      <c r="L2175">
        <v>208</v>
      </c>
      <c r="M2175" t="s">
        <v>631</v>
      </c>
      <c r="N2175" t="s">
        <v>487</v>
      </c>
      <c r="O2175" t="s">
        <v>634</v>
      </c>
      <c r="P2175">
        <v>10</v>
      </c>
      <c r="Q2175" t="s">
        <v>634</v>
      </c>
      <c r="R2175">
        <f>SUMIFS(Table2[number],Table2[Event],"Goal",Table2[H/U],"HOME",Table2[GameID],Table2[[#This Row],[GameID]],Table2[GameTime],"&lt;="&amp;Table2[[#This Row],[GameTime]])</f>
        <v>11</v>
      </c>
      <c r="S2175">
        <f>SUMIFS(Table2[number],Table2[Event],"Goal",Table2[H/U],"AWAY",Table2[GameID],Table2[[#This Row],[GameID]],Table2[GameTime],"&lt;="&amp;Table2[[#This Row],[GameTime]])</f>
        <v>4</v>
      </c>
      <c r="T2175" t="str">
        <f>IF(Table2[[#This Row],[Event]]="Goal",Table2[[#This Row],[Hscore]]&amp;"-"&amp;Table2[[#This Row],[Uscore]],"")</f>
        <v/>
      </c>
      <c r="U2175">
        <v>3266</v>
      </c>
      <c r="V2175" s="1">
        <f>Table2[[#This Row],[GameTime]]-(Table2[[#This Row],[period]]-1)*1200</f>
        <v>866</v>
      </c>
      <c r="W2175" s="1">
        <f>ROUNDDOWN(Table2[[#This Row],[Time]]/60,0)</f>
        <v>14</v>
      </c>
      <c r="X2175" s="1">
        <f>ROUNDDOWN((Table2[[#This Row],[Time]]/60-Table2[[#This Row],[Time2]])*60,0)</f>
        <v>26</v>
      </c>
      <c r="Y2175" s="1">
        <f>IF(Table2[[#This Row],[Time2]]&lt;10,0&amp;Table2[[#This Row],[Time2]],Table2[[#This Row],[Time2]])</f>
        <v>14</v>
      </c>
      <c r="Z2175" s="1">
        <f>IF(Table2[[#This Row],[Time3]]&lt;10,0&amp;Table2[[#This Row],[Time3]],Table2[[#This Row],[Time3]])</f>
        <v>26</v>
      </c>
      <c r="AA2175" s="2" t="str">
        <f>Table2[[#This Row],[Time4]]&amp;":"&amp;Table2[[#This Row],[Time5]]</f>
        <v>14:26</v>
      </c>
      <c r="AB2175" s="1" cm="1">
        <f t="array" ref="AB2175">IFERROR(IF(Table2[[#This Row],[code]]="","",_xlfn.IFS(AND(Table2[[#This Row],[code]]&lt;400,Table2[[#This Row],[code]]&lt;&gt;""),2,Table2[[#This Row],[code]]&gt;500,4)),"")</f>
        <v>2</v>
      </c>
      <c r="AC2175" s="1">
        <f>IF(Table2[[#This Row],[Event]]="Penalty",Table2[[#This Row],[number]],IF(Table2[[#This Row],[Event]]="Time-Out",401,""))</f>
        <v>208</v>
      </c>
      <c r="AD2175" s="1">
        <f>ROW(A2174)</f>
        <v>2174</v>
      </c>
      <c r="AE2175" s="1">
        <f>COUNTIFS(Table2[GameID],Table2[[#This Row],[GameID]],Table2[Column1],"&lt;="&amp;Table2[[#This Row],[Column1]])-1</f>
        <v>15</v>
      </c>
    </row>
    <row r="2176" spans="1:31" x14ac:dyDescent="0.45">
      <c r="A2176" t="s">
        <v>410</v>
      </c>
      <c r="B2176" t="str">
        <f>_xlfn.TEXTBEFORE(Table2[[#This Row],[Kamp]]," - ")</f>
        <v>Vanløse Floorball</v>
      </c>
      <c r="C2176" t="str">
        <f>_xlfn.TEXTAFTER(Table2[[#This Row],[Kamp]],"- ")</f>
        <v>RungstedHørsholm</v>
      </c>
      <c r="D2176">
        <v>45177</v>
      </c>
      <c r="E2176">
        <v>75077</v>
      </c>
      <c r="F2176">
        <v>20232024</v>
      </c>
      <c r="G2176" t="s">
        <v>17</v>
      </c>
      <c r="H2176" t="s">
        <v>662</v>
      </c>
      <c r="I2176" t="s">
        <v>677</v>
      </c>
      <c r="J2176">
        <v>3</v>
      </c>
      <c r="K2176">
        <v>31141</v>
      </c>
      <c r="L2176">
        <v>1</v>
      </c>
      <c r="M2176" t="s">
        <v>630</v>
      </c>
      <c r="N2176" t="s">
        <v>83</v>
      </c>
      <c r="O2176" t="s">
        <v>367</v>
      </c>
      <c r="P2176">
        <v>17</v>
      </c>
      <c r="Q2176">
        <v>38</v>
      </c>
      <c r="R2176">
        <f>SUMIFS(Table2[number],Table2[Event],"Goal",Table2[H/U],"HOME",Table2[GameID],Table2[[#This Row],[GameID]],Table2[GameTime],"&lt;="&amp;Table2[[#This Row],[GameTime]])</f>
        <v>11</v>
      </c>
      <c r="S2176">
        <f>SUMIFS(Table2[number],Table2[Event],"Goal",Table2[H/U],"AWAY",Table2[GameID],Table2[[#This Row],[GameID]],Table2[GameTime],"&lt;="&amp;Table2[[#This Row],[GameTime]])</f>
        <v>5</v>
      </c>
      <c r="T2176" t="str">
        <f>IF(Table2[[#This Row],[Event]]="Goal",Table2[[#This Row],[Hscore]]&amp;"-"&amp;Table2[[#This Row],[Uscore]],"")</f>
        <v>11-5</v>
      </c>
      <c r="U2176">
        <v>3341</v>
      </c>
      <c r="V2176" s="1">
        <f>Table2[[#This Row],[GameTime]]-(Table2[[#This Row],[period]]-1)*1200</f>
        <v>941</v>
      </c>
      <c r="W2176" s="1">
        <f>ROUNDDOWN(Table2[[#This Row],[Time]]/60,0)</f>
        <v>15</v>
      </c>
      <c r="X2176" s="1">
        <f>ROUNDDOWN((Table2[[#This Row],[Time]]/60-Table2[[#This Row],[Time2]])*60,0)</f>
        <v>41</v>
      </c>
      <c r="Y2176" s="1">
        <f>IF(Table2[[#This Row],[Time2]]&lt;10,0&amp;Table2[[#This Row],[Time2]],Table2[[#This Row],[Time2]])</f>
        <v>15</v>
      </c>
      <c r="Z2176" s="1">
        <f>IF(Table2[[#This Row],[Time3]]&lt;10,0&amp;Table2[[#This Row],[Time3]],Table2[[#This Row],[Time3]])</f>
        <v>41</v>
      </c>
      <c r="AA2176" s="2" t="str">
        <f>Table2[[#This Row],[Time4]]&amp;":"&amp;Table2[[#This Row],[Time5]]</f>
        <v>15:41</v>
      </c>
      <c r="AB2176" s="1" t="str" cm="1">
        <f t="array" ref="AB2176">IFERROR(IF(Table2[[#This Row],[code]]="","",_xlfn.IFS(AND(Table2[[#This Row],[code]]&lt;400,Table2[[#This Row],[code]]&lt;&gt;""),2,Table2[[#This Row],[code]]&gt;500,4)),"")</f>
        <v/>
      </c>
      <c r="AC2176" s="1" t="str">
        <f>IF(Table2[[#This Row],[Event]]="Penalty",Table2[[#This Row],[number]],IF(Table2[[#This Row],[Event]]="Time-Out",401,""))</f>
        <v/>
      </c>
      <c r="AD2176" s="1">
        <f>ROW(A2175)</f>
        <v>2175</v>
      </c>
      <c r="AE2176" s="1">
        <f>COUNTIFS(Table2[GameID],Table2[[#This Row],[GameID]],Table2[Column1],"&lt;="&amp;Table2[[#This Row],[Column1]])-1</f>
        <v>16</v>
      </c>
    </row>
    <row r="2177" spans="1:31" x14ac:dyDescent="0.45">
      <c r="A2177" t="s">
        <v>410</v>
      </c>
      <c r="B2177" t="str">
        <f>_xlfn.TEXTBEFORE(Table2[[#This Row],[Kamp]]," - ")</f>
        <v>Vanløse Floorball</v>
      </c>
      <c r="C2177" t="str">
        <f>_xlfn.TEXTAFTER(Table2[[#This Row],[Kamp]],"- ")</f>
        <v>RungstedHørsholm</v>
      </c>
      <c r="D2177">
        <v>45177</v>
      </c>
      <c r="E2177">
        <v>75077</v>
      </c>
      <c r="F2177">
        <v>20232024</v>
      </c>
      <c r="G2177" t="s">
        <v>17</v>
      </c>
      <c r="H2177" t="s">
        <v>660</v>
      </c>
      <c r="I2177" t="s">
        <v>678</v>
      </c>
      <c r="J2177">
        <v>3</v>
      </c>
      <c r="K2177">
        <v>31142</v>
      </c>
      <c r="L2177">
        <v>0</v>
      </c>
      <c r="M2177" t="s">
        <v>633</v>
      </c>
      <c r="N2177" t="s">
        <v>634</v>
      </c>
      <c r="O2177" t="s">
        <v>634</v>
      </c>
      <c r="P2177" t="s">
        <v>634</v>
      </c>
      <c r="Q2177" t="s">
        <v>634</v>
      </c>
      <c r="R2177">
        <f>SUMIFS(Table2[number],Table2[Event],"Goal",Table2[H/U],"HOME",Table2[GameID],Table2[[#This Row],[GameID]],Table2[GameTime],"&lt;="&amp;Table2[[#This Row],[GameTime]])</f>
        <v>11</v>
      </c>
      <c r="S2177">
        <f>SUMIFS(Table2[number],Table2[Event],"Goal",Table2[H/U],"AWAY",Table2[GameID],Table2[[#This Row],[GameID]],Table2[GameTime],"&lt;="&amp;Table2[[#This Row],[GameTime]])</f>
        <v>5</v>
      </c>
      <c r="T2177" t="str">
        <f>IF(Table2[[#This Row],[Event]]="Goal",Table2[[#This Row],[Hscore]]&amp;"-"&amp;Table2[[#This Row],[Uscore]],"")</f>
        <v/>
      </c>
      <c r="U2177">
        <v>3341</v>
      </c>
      <c r="V2177" s="1">
        <f>Table2[[#This Row],[GameTime]]-(Table2[[#This Row],[period]]-1)*1200</f>
        <v>941</v>
      </c>
      <c r="W2177" s="1">
        <f>ROUNDDOWN(Table2[[#This Row],[Time]]/60,0)</f>
        <v>15</v>
      </c>
      <c r="X2177" s="1">
        <f>ROUNDDOWN((Table2[[#This Row],[Time]]/60-Table2[[#This Row],[Time2]])*60,0)</f>
        <v>41</v>
      </c>
      <c r="Y2177" s="1">
        <f>IF(Table2[[#This Row],[Time2]]&lt;10,0&amp;Table2[[#This Row],[Time2]],Table2[[#This Row],[Time2]])</f>
        <v>15</v>
      </c>
      <c r="Z2177" s="1">
        <f>IF(Table2[[#This Row],[Time3]]&lt;10,0&amp;Table2[[#This Row],[Time3]],Table2[[#This Row],[Time3]])</f>
        <v>41</v>
      </c>
      <c r="AA2177" s="2" t="str">
        <f>Table2[[#This Row],[Time4]]&amp;":"&amp;Table2[[#This Row],[Time5]]</f>
        <v>15:41</v>
      </c>
      <c r="AB2177" s="1" t="str" cm="1">
        <f t="array" ref="AB2177">IFERROR(IF(Table2[[#This Row],[code]]="","",_xlfn.IFS(AND(Table2[[#This Row],[code]]&lt;400,Table2[[#This Row],[code]]&lt;&gt;""),2,Table2[[#This Row],[code]]&gt;500,4)),"")</f>
        <v/>
      </c>
      <c r="AC2177" s="1">
        <f>IF(Table2[[#This Row],[Event]]="Penalty",Table2[[#This Row],[number]],IF(Table2[[#This Row],[Event]]="Time-Out",401,""))</f>
        <v>401</v>
      </c>
      <c r="AD2177" s="1">
        <f>ROW(A2176)</f>
        <v>2176</v>
      </c>
      <c r="AE2177" s="1">
        <f>COUNTIFS(Table2[GameID],Table2[[#This Row],[GameID]],Table2[Column1],"&lt;="&amp;Table2[[#This Row],[Column1]])-1</f>
        <v>17</v>
      </c>
    </row>
    <row r="2178" spans="1:31" x14ac:dyDescent="0.45">
      <c r="A2178" t="s">
        <v>410</v>
      </c>
      <c r="B2178" t="str">
        <f>_xlfn.TEXTBEFORE(Table2[[#This Row],[Kamp]]," - ")</f>
        <v>Vanløse Floorball</v>
      </c>
      <c r="C2178" t="str">
        <f>_xlfn.TEXTAFTER(Table2[[#This Row],[Kamp]],"- ")</f>
        <v>RungstedHørsholm</v>
      </c>
      <c r="D2178">
        <v>45177</v>
      </c>
      <c r="E2178">
        <v>75077</v>
      </c>
      <c r="F2178">
        <v>20232024</v>
      </c>
      <c r="G2178" t="s">
        <v>17</v>
      </c>
      <c r="H2178" t="s">
        <v>660</v>
      </c>
      <c r="I2178" t="s">
        <v>678</v>
      </c>
      <c r="J2178">
        <v>3</v>
      </c>
      <c r="K2178">
        <v>31142</v>
      </c>
      <c r="L2178">
        <v>1</v>
      </c>
      <c r="M2178" t="s">
        <v>630</v>
      </c>
      <c r="N2178" t="s">
        <v>104</v>
      </c>
      <c r="O2178" t="s">
        <v>283</v>
      </c>
      <c r="P2178">
        <v>48</v>
      </c>
      <c r="Q2178">
        <v>2</v>
      </c>
      <c r="R2178">
        <f>SUMIFS(Table2[number],Table2[Event],"Goal",Table2[H/U],"HOME",Table2[GameID],Table2[[#This Row],[GameID]],Table2[GameTime],"&lt;="&amp;Table2[[#This Row],[GameTime]])</f>
        <v>12</v>
      </c>
      <c r="S2178">
        <f>SUMIFS(Table2[number],Table2[Event],"Goal",Table2[H/U],"AWAY",Table2[GameID],Table2[[#This Row],[GameID]],Table2[GameTime],"&lt;="&amp;Table2[[#This Row],[GameTime]])</f>
        <v>5</v>
      </c>
      <c r="T2178" t="str">
        <f>IF(Table2[[#This Row],[Event]]="Goal",Table2[[#This Row],[Hscore]]&amp;"-"&amp;Table2[[#This Row],[Uscore]],"")</f>
        <v>12-5</v>
      </c>
      <c r="U2178">
        <v>3391</v>
      </c>
      <c r="V2178" s="1">
        <f>Table2[[#This Row],[GameTime]]-(Table2[[#This Row],[period]]-1)*1200</f>
        <v>991</v>
      </c>
      <c r="W2178" s="1">
        <f>ROUNDDOWN(Table2[[#This Row],[Time]]/60,0)</f>
        <v>16</v>
      </c>
      <c r="X2178" s="1">
        <f>ROUNDDOWN((Table2[[#This Row],[Time]]/60-Table2[[#This Row],[Time2]])*60,0)</f>
        <v>30</v>
      </c>
      <c r="Y2178" s="1">
        <f>IF(Table2[[#This Row],[Time2]]&lt;10,0&amp;Table2[[#This Row],[Time2]],Table2[[#This Row],[Time2]])</f>
        <v>16</v>
      </c>
      <c r="Z2178" s="1">
        <f>IF(Table2[[#This Row],[Time3]]&lt;10,0&amp;Table2[[#This Row],[Time3]],Table2[[#This Row],[Time3]])</f>
        <v>30</v>
      </c>
      <c r="AA2178" s="2" t="str">
        <f>Table2[[#This Row],[Time4]]&amp;":"&amp;Table2[[#This Row],[Time5]]</f>
        <v>16:30</v>
      </c>
      <c r="AB2178" s="1" t="str" cm="1">
        <f t="array" ref="AB2178">IFERROR(IF(Table2[[#This Row],[code]]="","",_xlfn.IFS(AND(Table2[[#This Row],[code]]&lt;400,Table2[[#This Row],[code]]&lt;&gt;""),2,Table2[[#This Row],[code]]&gt;500,4)),"")</f>
        <v/>
      </c>
      <c r="AC2178" s="1" t="str">
        <f>IF(Table2[[#This Row],[Event]]="Penalty",Table2[[#This Row],[number]],IF(Table2[[#This Row],[Event]]="Time-Out",401,""))</f>
        <v/>
      </c>
      <c r="AD2178" s="1">
        <f>ROW(A2177)</f>
        <v>2177</v>
      </c>
      <c r="AE2178" s="1">
        <f>COUNTIFS(Table2[GameID],Table2[[#This Row],[GameID]],Table2[Column1],"&lt;="&amp;Table2[[#This Row],[Column1]])-1</f>
        <v>18</v>
      </c>
    </row>
    <row r="2179" spans="1:31" x14ac:dyDescent="0.45">
      <c r="A2179" t="s">
        <v>344</v>
      </c>
      <c r="B2179" t="str">
        <f>_xlfn.TEXTBEFORE(Table2[[#This Row],[Kamp]]," - ")</f>
        <v>Copenhagen FC</v>
      </c>
      <c r="C2179" t="str">
        <f>_xlfn.TEXTAFTER(Table2[[#This Row],[Kamp]],"- ")</f>
        <v>Rødovre FC</v>
      </c>
      <c r="D2179">
        <v>45181</v>
      </c>
      <c r="E2179">
        <v>75078</v>
      </c>
      <c r="F2179">
        <v>20232024</v>
      </c>
      <c r="G2179" t="s">
        <v>17</v>
      </c>
      <c r="H2179" t="s">
        <v>667</v>
      </c>
      <c r="I2179" t="s">
        <v>678</v>
      </c>
      <c r="J2179">
        <v>1</v>
      </c>
      <c r="K2179">
        <v>31140</v>
      </c>
      <c r="L2179">
        <v>1</v>
      </c>
      <c r="M2179" t="s">
        <v>630</v>
      </c>
      <c r="N2179" t="s">
        <v>245</v>
      </c>
      <c r="O2179" t="s">
        <v>276</v>
      </c>
      <c r="P2179">
        <v>22</v>
      </c>
      <c r="Q2179">
        <v>9</v>
      </c>
      <c r="R2179">
        <f>SUMIFS(Table2[number],Table2[Event],"Goal",Table2[H/U],"HOME",Table2[GameID],Table2[[#This Row],[GameID]],Table2[GameTime],"&lt;="&amp;Table2[[#This Row],[GameTime]])</f>
        <v>1</v>
      </c>
      <c r="S2179">
        <f>SUMIFS(Table2[number],Table2[Event],"Goal",Table2[H/U],"AWAY",Table2[GameID],Table2[[#This Row],[GameID]],Table2[GameTime],"&lt;="&amp;Table2[[#This Row],[GameTime]])</f>
        <v>0</v>
      </c>
      <c r="T2179" t="str">
        <f>IF(Table2[[#This Row],[Event]]="Goal",Table2[[#This Row],[Hscore]]&amp;"-"&amp;Table2[[#This Row],[Uscore]],"")</f>
        <v>1-0</v>
      </c>
      <c r="U2179">
        <v>352</v>
      </c>
      <c r="V2179" s="1">
        <f>Table2[[#This Row],[GameTime]]-(Table2[[#This Row],[period]]-1)*1200</f>
        <v>352</v>
      </c>
      <c r="W2179" s="1">
        <f>ROUNDDOWN(Table2[[#This Row],[Time]]/60,0)</f>
        <v>5</v>
      </c>
      <c r="X2179" s="1">
        <f>ROUNDDOWN((Table2[[#This Row],[Time]]/60-Table2[[#This Row],[Time2]])*60,0)</f>
        <v>52</v>
      </c>
      <c r="Y2179" s="1" t="str">
        <f>IF(Table2[[#This Row],[Time2]]&lt;10,0&amp;Table2[[#This Row],[Time2]],Table2[[#This Row],[Time2]])</f>
        <v>05</v>
      </c>
      <c r="Z2179" s="1">
        <f>IF(Table2[[#This Row],[Time3]]&lt;10,0&amp;Table2[[#This Row],[Time3]],Table2[[#This Row],[Time3]])</f>
        <v>52</v>
      </c>
      <c r="AA2179" s="2" t="str">
        <f>Table2[[#This Row],[Time4]]&amp;":"&amp;Table2[[#This Row],[Time5]]</f>
        <v>05:52</v>
      </c>
      <c r="AB2179" s="1" t="str" cm="1">
        <f t="array" ref="AB2179">IFERROR(IF(Table2[[#This Row],[code]]="","",_xlfn.IFS(AND(Table2[[#This Row],[code]]&lt;400,Table2[[#This Row],[code]]&lt;&gt;""),2,Table2[[#This Row],[code]]&gt;500,4)),"")</f>
        <v/>
      </c>
      <c r="AC2179" s="1" t="str">
        <f>IF(Table2[[#This Row],[Event]]="Penalty",Table2[[#This Row],[number]],IF(Table2[[#This Row],[Event]]="Time-Out",401,""))</f>
        <v/>
      </c>
      <c r="AD2179" s="1">
        <f>ROW(A2178)</f>
        <v>2178</v>
      </c>
      <c r="AE2179" s="1">
        <f>COUNTIFS(Table2[GameID],Table2[[#This Row],[GameID]],Table2[Column1],"&lt;="&amp;Table2[[#This Row],[Column1]])-1</f>
        <v>0</v>
      </c>
    </row>
    <row r="2180" spans="1:31" x14ac:dyDescent="0.45">
      <c r="A2180" t="s">
        <v>344</v>
      </c>
      <c r="B2180" t="str">
        <f>_xlfn.TEXTBEFORE(Table2[[#This Row],[Kamp]]," - ")</f>
        <v>Copenhagen FC</v>
      </c>
      <c r="C2180" t="str">
        <f>_xlfn.TEXTAFTER(Table2[[#This Row],[Kamp]],"- ")</f>
        <v>Rødovre FC</v>
      </c>
      <c r="D2180">
        <v>45181</v>
      </c>
      <c r="E2180">
        <v>75078</v>
      </c>
      <c r="F2180">
        <v>20232024</v>
      </c>
      <c r="G2180" t="s">
        <v>17</v>
      </c>
      <c r="H2180" t="s">
        <v>667</v>
      </c>
      <c r="I2180" t="s">
        <v>678</v>
      </c>
      <c r="J2180">
        <v>1</v>
      </c>
      <c r="K2180">
        <v>31140</v>
      </c>
      <c r="L2180">
        <v>1</v>
      </c>
      <c r="M2180" t="s">
        <v>630</v>
      </c>
      <c r="N2180" t="s">
        <v>243</v>
      </c>
      <c r="O2180" t="s">
        <v>252</v>
      </c>
      <c r="P2180">
        <v>17</v>
      </c>
      <c r="Q2180">
        <v>63</v>
      </c>
      <c r="R2180">
        <f>SUMIFS(Table2[number],Table2[Event],"Goal",Table2[H/U],"HOME",Table2[GameID],Table2[[#This Row],[GameID]],Table2[GameTime],"&lt;="&amp;Table2[[#This Row],[GameTime]])</f>
        <v>2</v>
      </c>
      <c r="S2180">
        <f>SUMIFS(Table2[number],Table2[Event],"Goal",Table2[H/U],"AWAY",Table2[GameID],Table2[[#This Row],[GameID]],Table2[GameTime],"&lt;="&amp;Table2[[#This Row],[GameTime]])</f>
        <v>0</v>
      </c>
      <c r="T2180" t="str">
        <f>IF(Table2[[#This Row],[Event]]="Goal",Table2[[#This Row],[Hscore]]&amp;"-"&amp;Table2[[#This Row],[Uscore]],"")</f>
        <v>2-0</v>
      </c>
      <c r="U2180">
        <v>802</v>
      </c>
      <c r="V2180" s="1">
        <f>Table2[[#This Row],[GameTime]]-(Table2[[#This Row],[period]]-1)*1200</f>
        <v>802</v>
      </c>
      <c r="W2180" s="1">
        <f>ROUNDDOWN(Table2[[#This Row],[Time]]/60,0)</f>
        <v>13</v>
      </c>
      <c r="X2180" s="1">
        <f>ROUNDDOWN((Table2[[#This Row],[Time]]/60-Table2[[#This Row],[Time2]])*60,0)</f>
        <v>22</v>
      </c>
      <c r="Y2180" s="1">
        <f>IF(Table2[[#This Row],[Time2]]&lt;10,0&amp;Table2[[#This Row],[Time2]],Table2[[#This Row],[Time2]])</f>
        <v>13</v>
      </c>
      <c r="Z2180" s="1">
        <f>IF(Table2[[#This Row],[Time3]]&lt;10,0&amp;Table2[[#This Row],[Time3]],Table2[[#This Row],[Time3]])</f>
        <v>22</v>
      </c>
      <c r="AA2180" s="2" t="str">
        <f>Table2[[#This Row],[Time4]]&amp;":"&amp;Table2[[#This Row],[Time5]]</f>
        <v>13:22</v>
      </c>
      <c r="AB2180" s="1" t="str" cm="1">
        <f t="array" ref="AB2180">IFERROR(IF(Table2[[#This Row],[code]]="","",_xlfn.IFS(AND(Table2[[#This Row],[code]]&lt;400,Table2[[#This Row],[code]]&lt;&gt;""),2,Table2[[#This Row],[code]]&gt;500,4)),"")</f>
        <v/>
      </c>
      <c r="AC2180" s="1" t="str">
        <f>IF(Table2[[#This Row],[Event]]="Penalty",Table2[[#This Row],[number]],IF(Table2[[#This Row],[Event]]="Time-Out",401,""))</f>
        <v/>
      </c>
      <c r="AD2180" s="1">
        <f>ROW(A2179)</f>
        <v>2179</v>
      </c>
      <c r="AE2180" s="1">
        <f>COUNTIFS(Table2[GameID],Table2[[#This Row],[GameID]],Table2[Column1],"&lt;="&amp;Table2[[#This Row],[Column1]])-1</f>
        <v>1</v>
      </c>
    </row>
    <row r="2181" spans="1:31" x14ac:dyDescent="0.45">
      <c r="A2181" t="s">
        <v>344</v>
      </c>
      <c r="B2181" t="str">
        <f>_xlfn.TEXTBEFORE(Table2[[#This Row],[Kamp]]," - ")</f>
        <v>Copenhagen FC</v>
      </c>
      <c r="C2181" t="str">
        <f>_xlfn.TEXTAFTER(Table2[[#This Row],[Kamp]],"- ")</f>
        <v>Rødovre FC</v>
      </c>
      <c r="D2181">
        <v>45181</v>
      </c>
      <c r="E2181">
        <v>75078</v>
      </c>
      <c r="F2181">
        <v>20232024</v>
      </c>
      <c r="G2181" t="s">
        <v>17</v>
      </c>
      <c r="H2181" t="s">
        <v>667</v>
      </c>
      <c r="I2181" t="s">
        <v>678</v>
      </c>
      <c r="J2181">
        <v>2</v>
      </c>
      <c r="K2181">
        <v>31140</v>
      </c>
      <c r="L2181">
        <v>1</v>
      </c>
      <c r="M2181" t="s">
        <v>630</v>
      </c>
      <c r="N2181" t="s">
        <v>245</v>
      </c>
      <c r="O2181" t="s">
        <v>253</v>
      </c>
      <c r="P2181">
        <v>22</v>
      </c>
      <c r="Q2181">
        <v>69</v>
      </c>
      <c r="R2181">
        <f>SUMIFS(Table2[number],Table2[Event],"Goal",Table2[H/U],"HOME",Table2[GameID],Table2[[#This Row],[GameID]],Table2[GameTime],"&lt;="&amp;Table2[[#This Row],[GameTime]])</f>
        <v>3</v>
      </c>
      <c r="S2181">
        <f>SUMIFS(Table2[number],Table2[Event],"Goal",Table2[H/U],"AWAY",Table2[GameID],Table2[[#This Row],[GameID]],Table2[GameTime],"&lt;="&amp;Table2[[#This Row],[GameTime]])</f>
        <v>0</v>
      </c>
      <c r="T2181" t="str">
        <f>IF(Table2[[#This Row],[Event]]="Goal",Table2[[#This Row],[Hscore]]&amp;"-"&amp;Table2[[#This Row],[Uscore]],"")</f>
        <v>3-0</v>
      </c>
      <c r="U2181">
        <v>1379</v>
      </c>
      <c r="V2181" s="1">
        <f>Table2[[#This Row],[GameTime]]-(Table2[[#This Row],[period]]-1)*1200</f>
        <v>179</v>
      </c>
      <c r="W2181" s="1">
        <f>ROUNDDOWN(Table2[[#This Row],[Time]]/60,0)</f>
        <v>2</v>
      </c>
      <c r="X2181" s="1">
        <f>ROUNDDOWN((Table2[[#This Row],[Time]]/60-Table2[[#This Row],[Time2]])*60,0)</f>
        <v>59</v>
      </c>
      <c r="Y2181" s="1" t="str">
        <f>IF(Table2[[#This Row],[Time2]]&lt;10,0&amp;Table2[[#This Row],[Time2]],Table2[[#This Row],[Time2]])</f>
        <v>02</v>
      </c>
      <c r="Z2181" s="1">
        <f>IF(Table2[[#This Row],[Time3]]&lt;10,0&amp;Table2[[#This Row],[Time3]],Table2[[#This Row],[Time3]])</f>
        <v>59</v>
      </c>
      <c r="AA2181" s="2" t="str">
        <f>Table2[[#This Row],[Time4]]&amp;":"&amp;Table2[[#This Row],[Time5]]</f>
        <v>02:59</v>
      </c>
      <c r="AB2181" s="1" t="str" cm="1">
        <f t="array" ref="AB2181">IFERROR(IF(Table2[[#This Row],[code]]="","",_xlfn.IFS(AND(Table2[[#This Row],[code]]&lt;400,Table2[[#This Row],[code]]&lt;&gt;""),2,Table2[[#This Row],[code]]&gt;500,4)),"")</f>
        <v/>
      </c>
      <c r="AC2181" s="1" t="str">
        <f>IF(Table2[[#This Row],[Event]]="Penalty",Table2[[#This Row],[number]],IF(Table2[[#This Row],[Event]]="Time-Out",401,""))</f>
        <v/>
      </c>
      <c r="AD2181" s="1">
        <f>ROW(A2180)</f>
        <v>2180</v>
      </c>
      <c r="AE2181" s="1">
        <f>COUNTIFS(Table2[GameID],Table2[[#This Row],[GameID]],Table2[Column1],"&lt;="&amp;Table2[[#This Row],[Column1]])-1</f>
        <v>2</v>
      </c>
    </row>
    <row r="2182" spans="1:31" x14ac:dyDescent="0.45">
      <c r="A2182" t="s">
        <v>344</v>
      </c>
      <c r="B2182" t="str">
        <f>_xlfn.TEXTBEFORE(Table2[[#This Row],[Kamp]]," - ")</f>
        <v>Copenhagen FC</v>
      </c>
      <c r="C2182" t="str">
        <f>_xlfn.TEXTAFTER(Table2[[#This Row],[Kamp]],"- ")</f>
        <v>Rødovre FC</v>
      </c>
      <c r="D2182">
        <v>45181</v>
      </c>
      <c r="E2182">
        <v>75078</v>
      </c>
      <c r="F2182">
        <v>20232024</v>
      </c>
      <c r="G2182" t="s">
        <v>17</v>
      </c>
      <c r="H2182" t="s">
        <v>667</v>
      </c>
      <c r="I2182" t="s">
        <v>678</v>
      </c>
      <c r="J2182">
        <v>2</v>
      </c>
      <c r="K2182">
        <v>31140</v>
      </c>
      <c r="L2182">
        <v>1</v>
      </c>
      <c r="M2182" t="s">
        <v>630</v>
      </c>
      <c r="N2182" t="s">
        <v>244</v>
      </c>
      <c r="O2182" t="s">
        <v>247</v>
      </c>
      <c r="P2182">
        <v>20</v>
      </c>
      <c r="Q2182">
        <v>27</v>
      </c>
      <c r="R2182">
        <f>SUMIFS(Table2[number],Table2[Event],"Goal",Table2[H/U],"HOME",Table2[GameID],Table2[[#This Row],[GameID]],Table2[GameTime],"&lt;="&amp;Table2[[#This Row],[GameTime]])</f>
        <v>4</v>
      </c>
      <c r="S2182">
        <f>SUMIFS(Table2[number],Table2[Event],"Goal",Table2[H/U],"AWAY",Table2[GameID],Table2[[#This Row],[GameID]],Table2[GameTime],"&lt;="&amp;Table2[[#This Row],[GameTime]])</f>
        <v>0</v>
      </c>
      <c r="T2182" t="str">
        <f>IF(Table2[[#This Row],[Event]]="Goal",Table2[[#This Row],[Hscore]]&amp;"-"&amp;Table2[[#This Row],[Uscore]],"")</f>
        <v>4-0</v>
      </c>
      <c r="U2182">
        <v>1425</v>
      </c>
      <c r="V2182" s="1">
        <f>Table2[[#This Row],[GameTime]]-(Table2[[#This Row],[period]]-1)*1200</f>
        <v>225</v>
      </c>
      <c r="W2182" s="1">
        <f>ROUNDDOWN(Table2[[#This Row],[Time]]/60,0)</f>
        <v>3</v>
      </c>
      <c r="X2182" s="1">
        <f>ROUNDDOWN((Table2[[#This Row],[Time]]/60-Table2[[#This Row],[Time2]])*60,0)</f>
        <v>45</v>
      </c>
      <c r="Y2182" s="1" t="str">
        <f>IF(Table2[[#This Row],[Time2]]&lt;10,0&amp;Table2[[#This Row],[Time2]],Table2[[#This Row],[Time2]])</f>
        <v>03</v>
      </c>
      <c r="Z2182" s="1">
        <f>IF(Table2[[#This Row],[Time3]]&lt;10,0&amp;Table2[[#This Row],[Time3]],Table2[[#This Row],[Time3]])</f>
        <v>45</v>
      </c>
      <c r="AA2182" s="2" t="str">
        <f>Table2[[#This Row],[Time4]]&amp;":"&amp;Table2[[#This Row],[Time5]]</f>
        <v>03:45</v>
      </c>
      <c r="AB2182" s="1" t="str" cm="1">
        <f t="array" ref="AB2182">IFERROR(IF(Table2[[#This Row],[code]]="","",_xlfn.IFS(AND(Table2[[#This Row],[code]]&lt;400,Table2[[#This Row],[code]]&lt;&gt;""),2,Table2[[#This Row],[code]]&gt;500,4)),"")</f>
        <v/>
      </c>
      <c r="AC2182" s="1" t="str">
        <f>IF(Table2[[#This Row],[Event]]="Penalty",Table2[[#This Row],[number]],IF(Table2[[#This Row],[Event]]="Time-Out",401,""))</f>
        <v/>
      </c>
      <c r="AD2182" s="1">
        <f>ROW(A2181)</f>
        <v>2181</v>
      </c>
      <c r="AE2182" s="1">
        <f>COUNTIFS(Table2[GameID],Table2[[#This Row],[GameID]],Table2[Column1],"&lt;="&amp;Table2[[#This Row],[Column1]])-1</f>
        <v>3</v>
      </c>
    </row>
    <row r="2183" spans="1:31" x14ac:dyDescent="0.45">
      <c r="A2183" t="s">
        <v>344</v>
      </c>
      <c r="B2183" t="str">
        <f>_xlfn.TEXTBEFORE(Table2[[#This Row],[Kamp]]," - ")</f>
        <v>Copenhagen FC</v>
      </c>
      <c r="C2183" t="str">
        <f>_xlfn.TEXTAFTER(Table2[[#This Row],[Kamp]],"- ")</f>
        <v>Rødovre FC</v>
      </c>
      <c r="D2183">
        <v>45181</v>
      </c>
      <c r="E2183">
        <v>75078</v>
      </c>
      <c r="F2183">
        <v>20232024</v>
      </c>
      <c r="G2183" t="s">
        <v>17</v>
      </c>
      <c r="H2183" t="s">
        <v>667</v>
      </c>
      <c r="I2183" t="s">
        <v>678</v>
      </c>
      <c r="J2183">
        <v>2</v>
      </c>
      <c r="K2183">
        <v>31140</v>
      </c>
      <c r="L2183">
        <v>1</v>
      </c>
      <c r="M2183" t="s">
        <v>630</v>
      </c>
      <c r="N2183" t="s">
        <v>247</v>
      </c>
      <c r="O2183" t="s">
        <v>252</v>
      </c>
      <c r="P2183">
        <v>27</v>
      </c>
      <c r="Q2183">
        <v>63</v>
      </c>
      <c r="R2183">
        <f>SUMIFS(Table2[number],Table2[Event],"Goal",Table2[H/U],"HOME",Table2[GameID],Table2[[#This Row],[GameID]],Table2[GameTime],"&lt;="&amp;Table2[[#This Row],[GameTime]])</f>
        <v>5</v>
      </c>
      <c r="S2183">
        <f>SUMIFS(Table2[number],Table2[Event],"Goal",Table2[H/U],"AWAY",Table2[GameID],Table2[[#This Row],[GameID]],Table2[GameTime],"&lt;="&amp;Table2[[#This Row],[GameTime]])</f>
        <v>0</v>
      </c>
      <c r="T2183" t="str">
        <f>IF(Table2[[#This Row],[Event]]="Goal",Table2[[#This Row],[Hscore]]&amp;"-"&amp;Table2[[#This Row],[Uscore]],"")</f>
        <v>5-0</v>
      </c>
      <c r="U2183">
        <v>1575</v>
      </c>
      <c r="V2183" s="1">
        <f>Table2[[#This Row],[GameTime]]-(Table2[[#This Row],[period]]-1)*1200</f>
        <v>375</v>
      </c>
      <c r="W2183" s="1">
        <f>ROUNDDOWN(Table2[[#This Row],[Time]]/60,0)</f>
        <v>6</v>
      </c>
      <c r="X2183" s="1">
        <f>ROUNDDOWN((Table2[[#This Row],[Time]]/60-Table2[[#This Row],[Time2]])*60,0)</f>
        <v>15</v>
      </c>
      <c r="Y2183" s="1" t="str">
        <f>IF(Table2[[#This Row],[Time2]]&lt;10,0&amp;Table2[[#This Row],[Time2]],Table2[[#This Row],[Time2]])</f>
        <v>06</v>
      </c>
      <c r="Z2183" s="1">
        <f>IF(Table2[[#This Row],[Time3]]&lt;10,0&amp;Table2[[#This Row],[Time3]],Table2[[#This Row],[Time3]])</f>
        <v>15</v>
      </c>
      <c r="AA2183" s="2" t="str">
        <f>Table2[[#This Row],[Time4]]&amp;":"&amp;Table2[[#This Row],[Time5]]</f>
        <v>06:15</v>
      </c>
      <c r="AB2183" s="1" t="str" cm="1">
        <f t="array" ref="AB2183">IFERROR(IF(Table2[[#This Row],[code]]="","",_xlfn.IFS(AND(Table2[[#This Row],[code]]&lt;400,Table2[[#This Row],[code]]&lt;&gt;""),2,Table2[[#This Row],[code]]&gt;500,4)),"")</f>
        <v/>
      </c>
      <c r="AC2183" s="1" t="str">
        <f>IF(Table2[[#This Row],[Event]]="Penalty",Table2[[#This Row],[number]],IF(Table2[[#This Row],[Event]]="Time-Out",401,""))</f>
        <v/>
      </c>
      <c r="AD2183" s="1">
        <f>ROW(A2182)</f>
        <v>2182</v>
      </c>
      <c r="AE2183" s="1">
        <f>COUNTIFS(Table2[GameID],Table2[[#This Row],[GameID]],Table2[Column1],"&lt;="&amp;Table2[[#This Row],[Column1]])-1</f>
        <v>4</v>
      </c>
    </row>
    <row r="2184" spans="1:31" x14ac:dyDescent="0.45">
      <c r="A2184" t="s">
        <v>344</v>
      </c>
      <c r="B2184" t="str">
        <f>_xlfn.TEXTBEFORE(Table2[[#This Row],[Kamp]]," - ")</f>
        <v>Copenhagen FC</v>
      </c>
      <c r="C2184" t="str">
        <f>_xlfn.TEXTAFTER(Table2[[#This Row],[Kamp]],"- ")</f>
        <v>Rødovre FC</v>
      </c>
      <c r="D2184">
        <v>45181</v>
      </c>
      <c r="E2184">
        <v>75078</v>
      </c>
      <c r="F2184">
        <v>20232024</v>
      </c>
      <c r="G2184" t="s">
        <v>17</v>
      </c>
      <c r="H2184" t="s">
        <v>665</v>
      </c>
      <c r="I2184" t="s">
        <v>677</v>
      </c>
      <c r="J2184">
        <v>2</v>
      </c>
      <c r="K2184">
        <v>31139</v>
      </c>
      <c r="L2184">
        <v>201</v>
      </c>
      <c r="M2184" t="s">
        <v>631</v>
      </c>
      <c r="N2184" t="s">
        <v>48</v>
      </c>
      <c r="O2184" t="s">
        <v>634</v>
      </c>
      <c r="P2184">
        <v>28</v>
      </c>
      <c r="Q2184" t="s">
        <v>634</v>
      </c>
      <c r="R2184">
        <f>SUMIFS(Table2[number],Table2[Event],"Goal",Table2[H/U],"HOME",Table2[GameID],Table2[[#This Row],[GameID]],Table2[GameTime],"&lt;="&amp;Table2[[#This Row],[GameTime]])</f>
        <v>5</v>
      </c>
      <c r="S2184">
        <f>SUMIFS(Table2[number],Table2[Event],"Goal",Table2[H/U],"AWAY",Table2[GameID],Table2[[#This Row],[GameID]],Table2[GameTime],"&lt;="&amp;Table2[[#This Row],[GameTime]])</f>
        <v>0</v>
      </c>
      <c r="T2184" t="str">
        <f>IF(Table2[[#This Row],[Event]]="Goal",Table2[[#This Row],[Hscore]]&amp;"-"&amp;Table2[[#This Row],[Uscore]],"")</f>
        <v/>
      </c>
      <c r="U2184">
        <v>1691</v>
      </c>
      <c r="V2184" s="1">
        <f>Table2[[#This Row],[GameTime]]-(Table2[[#This Row],[period]]-1)*1200</f>
        <v>491</v>
      </c>
      <c r="W2184" s="1">
        <f>ROUNDDOWN(Table2[[#This Row],[Time]]/60,0)</f>
        <v>8</v>
      </c>
      <c r="X2184" s="1">
        <f>ROUNDDOWN((Table2[[#This Row],[Time]]/60-Table2[[#This Row],[Time2]])*60,0)</f>
        <v>11</v>
      </c>
      <c r="Y2184" s="1" t="str">
        <f>IF(Table2[[#This Row],[Time2]]&lt;10,0&amp;Table2[[#This Row],[Time2]],Table2[[#This Row],[Time2]])</f>
        <v>08</v>
      </c>
      <c r="Z2184" s="1">
        <f>IF(Table2[[#This Row],[Time3]]&lt;10,0&amp;Table2[[#This Row],[Time3]],Table2[[#This Row],[Time3]])</f>
        <v>11</v>
      </c>
      <c r="AA2184" s="2" t="str">
        <f>Table2[[#This Row],[Time4]]&amp;":"&amp;Table2[[#This Row],[Time5]]</f>
        <v>08:11</v>
      </c>
      <c r="AB2184" s="1" cm="1">
        <f t="array" ref="AB2184">IFERROR(IF(Table2[[#This Row],[code]]="","",_xlfn.IFS(AND(Table2[[#This Row],[code]]&lt;400,Table2[[#This Row],[code]]&lt;&gt;""),2,Table2[[#This Row],[code]]&gt;500,4)),"")</f>
        <v>2</v>
      </c>
      <c r="AC2184" s="1">
        <f>IF(Table2[[#This Row],[Event]]="Penalty",Table2[[#This Row],[number]],IF(Table2[[#This Row],[Event]]="Time-Out",401,""))</f>
        <v>201</v>
      </c>
      <c r="AD2184" s="1">
        <f>ROW(A2183)</f>
        <v>2183</v>
      </c>
      <c r="AE2184" s="1">
        <f>COUNTIFS(Table2[GameID],Table2[[#This Row],[GameID]],Table2[Column1],"&lt;="&amp;Table2[[#This Row],[Column1]])-1</f>
        <v>5</v>
      </c>
    </row>
    <row r="2185" spans="1:31" x14ac:dyDescent="0.45">
      <c r="A2185" t="s">
        <v>344</v>
      </c>
      <c r="B2185" t="str">
        <f>_xlfn.TEXTBEFORE(Table2[[#This Row],[Kamp]]," - ")</f>
        <v>Copenhagen FC</v>
      </c>
      <c r="C2185" t="str">
        <f>_xlfn.TEXTAFTER(Table2[[#This Row],[Kamp]],"- ")</f>
        <v>Rødovre FC</v>
      </c>
      <c r="D2185">
        <v>45181</v>
      </c>
      <c r="E2185">
        <v>75078</v>
      </c>
      <c r="F2185">
        <v>20232024</v>
      </c>
      <c r="G2185" t="s">
        <v>17</v>
      </c>
      <c r="H2185" t="s">
        <v>667</v>
      </c>
      <c r="I2185" t="s">
        <v>678</v>
      </c>
      <c r="J2185">
        <v>2</v>
      </c>
      <c r="K2185">
        <v>31140</v>
      </c>
      <c r="L2185">
        <v>202</v>
      </c>
      <c r="M2185" t="s">
        <v>631</v>
      </c>
      <c r="N2185" t="s">
        <v>252</v>
      </c>
      <c r="O2185" t="s">
        <v>634</v>
      </c>
      <c r="P2185">
        <v>63</v>
      </c>
      <c r="Q2185" t="s">
        <v>634</v>
      </c>
      <c r="R2185">
        <f>SUMIFS(Table2[number],Table2[Event],"Goal",Table2[H/U],"HOME",Table2[GameID],Table2[[#This Row],[GameID]],Table2[GameTime],"&lt;="&amp;Table2[[#This Row],[GameTime]])</f>
        <v>5</v>
      </c>
      <c r="S2185">
        <f>SUMIFS(Table2[number],Table2[Event],"Goal",Table2[H/U],"AWAY",Table2[GameID],Table2[[#This Row],[GameID]],Table2[GameTime],"&lt;="&amp;Table2[[#This Row],[GameTime]])</f>
        <v>0</v>
      </c>
      <c r="T2185" t="str">
        <f>IF(Table2[[#This Row],[Event]]="Goal",Table2[[#This Row],[Hscore]]&amp;"-"&amp;Table2[[#This Row],[Uscore]],"")</f>
        <v/>
      </c>
      <c r="U2185">
        <v>2256</v>
      </c>
      <c r="V2185" s="1">
        <f>Table2[[#This Row],[GameTime]]-(Table2[[#This Row],[period]]-1)*1200</f>
        <v>1056</v>
      </c>
      <c r="W2185" s="1">
        <f>ROUNDDOWN(Table2[[#This Row],[Time]]/60,0)</f>
        <v>17</v>
      </c>
      <c r="X2185" s="1">
        <f>ROUNDDOWN((Table2[[#This Row],[Time]]/60-Table2[[#This Row],[Time2]])*60,0)</f>
        <v>36</v>
      </c>
      <c r="Y2185" s="1">
        <f>IF(Table2[[#This Row],[Time2]]&lt;10,0&amp;Table2[[#This Row],[Time2]],Table2[[#This Row],[Time2]])</f>
        <v>17</v>
      </c>
      <c r="Z2185" s="1">
        <f>IF(Table2[[#This Row],[Time3]]&lt;10,0&amp;Table2[[#This Row],[Time3]],Table2[[#This Row],[Time3]])</f>
        <v>36</v>
      </c>
      <c r="AA2185" s="2" t="str">
        <f>Table2[[#This Row],[Time4]]&amp;":"&amp;Table2[[#This Row],[Time5]]</f>
        <v>17:36</v>
      </c>
      <c r="AB2185" s="1" cm="1">
        <f t="array" ref="AB2185">IFERROR(IF(Table2[[#This Row],[code]]="","",_xlfn.IFS(AND(Table2[[#This Row],[code]]&lt;400,Table2[[#This Row],[code]]&lt;&gt;""),2,Table2[[#This Row],[code]]&gt;500,4)),"")</f>
        <v>2</v>
      </c>
      <c r="AC2185" s="1">
        <f>IF(Table2[[#This Row],[Event]]="Penalty",Table2[[#This Row],[number]],IF(Table2[[#This Row],[Event]]="Time-Out",401,""))</f>
        <v>202</v>
      </c>
      <c r="AD2185" s="1">
        <f>ROW(A2184)</f>
        <v>2184</v>
      </c>
      <c r="AE2185" s="1">
        <f>COUNTIFS(Table2[GameID],Table2[[#This Row],[GameID]],Table2[Column1],"&lt;="&amp;Table2[[#This Row],[Column1]])-1</f>
        <v>6</v>
      </c>
    </row>
    <row r="2186" spans="1:31" x14ac:dyDescent="0.45">
      <c r="A2186" t="s">
        <v>344</v>
      </c>
      <c r="B2186" t="str">
        <f>_xlfn.TEXTBEFORE(Table2[[#This Row],[Kamp]]," - ")</f>
        <v>Copenhagen FC</v>
      </c>
      <c r="C2186" t="str">
        <f>_xlfn.TEXTAFTER(Table2[[#This Row],[Kamp]],"- ")</f>
        <v>Rødovre FC</v>
      </c>
      <c r="D2186">
        <v>45181</v>
      </c>
      <c r="E2186">
        <v>75078</v>
      </c>
      <c r="F2186">
        <v>20232024</v>
      </c>
      <c r="G2186" t="s">
        <v>17</v>
      </c>
      <c r="H2186" t="s">
        <v>667</v>
      </c>
      <c r="I2186" t="s">
        <v>678</v>
      </c>
      <c r="J2186">
        <v>3</v>
      </c>
      <c r="K2186">
        <v>31140</v>
      </c>
      <c r="L2186">
        <v>1</v>
      </c>
      <c r="M2186" t="s">
        <v>630</v>
      </c>
      <c r="N2186" t="s">
        <v>398</v>
      </c>
      <c r="O2186" t="s">
        <v>244</v>
      </c>
      <c r="P2186">
        <v>5</v>
      </c>
      <c r="Q2186">
        <v>20</v>
      </c>
      <c r="R2186">
        <f>SUMIFS(Table2[number],Table2[Event],"Goal",Table2[H/U],"HOME",Table2[GameID],Table2[[#This Row],[GameID]],Table2[GameTime],"&lt;="&amp;Table2[[#This Row],[GameTime]])</f>
        <v>6</v>
      </c>
      <c r="S2186">
        <f>SUMIFS(Table2[number],Table2[Event],"Goal",Table2[H/U],"AWAY",Table2[GameID],Table2[[#This Row],[GameID]],Table2[GameTime],"&lt;="&amp;Table2[[#This Row],[GameTime]])</f>
        <v>0</v>
      </c>
      <c r="T2186" t="str">
        <f>IF(Table2[[#This Row],[Event]]="Goal",Table2[[#This Row],[Hscore]]&amp;"-"&amp;Table2[[#This Row],[Uscore]],"")</f>
        <v>6-0</v>
      </c>
      <c r="U2186">
        <v>2552</v>
      </c>
      <c r="V2186" s="1">
        <f>Table2[[#This Row],[GameTime]]-(Table2[[#This Row],[period]]-1)*1200</f>
        <v>152</v>
      </c>
      <c r="W2186" s="1">
        <f>ROUNDDOWN(Table2[[#This Row],[Time]]/60,0)</f>
        <v>2</v>
      </c>
      <c r="X2186" s="1">
        <f>ROUNDDOWN((Table2[[#This Row],[Time]]/60-Table2[[#This Row],[Time2]])*60,0)</f>
        <v>32</v>
      </c>
      <c r="Y2186" s="1" t="str">
        <f>IF(Table2[[#This Row],[Time2]]&lt;10,0&amp;Table2[[#This Row],[Time2]],Table2[[#This Row],[Time2]])</f>
        <v>02</v>
      </c>
      <c r="Z2186" s="1">
        <f>IF(Table2[[#This Row],[Time3]]&lt;10,0&amp;Table2[[#This Row],[Time3]],Table2[[#This Row],[Time3]])</f>
        <v>32</v>
      </c>
      <c r="AA2186" s="2" t="str">
        <f>Table2[[#This Row],[Time4]]&amp;":"&amp;Table2[[#This Row],[Time5]]</f>
        <v>02:32</v>
      </c>
      <c r="AB2186" s="1" t="str" cm="1">
        <f t="array" ref="AB2186">IFERROR(IF(Table2[[#This Row],[code]]="","",_xlfn.IFS(AND(Table2[[#This Row],[code]]&lt;400,Table2[[#This Row],[code]]&lt;&gt;""),2,Table2[[#This Row],[code]]&gt;500,4)),"")</f>
        <v/>
      </c>
      <c r="AC2186" s="1" t="str">
        <f>IF(Table2[[#This Row],[Event]]="Penalty",Table2[[#This Row],[number]],IF(Table2[[#This Row],[Event]]="Time-Out",401,""))</f>
        <v/>
      </c>
      <c r="AD2186" s="1">
        <f>ROW(A2185)</f>
        <v>2185</v>
      </c>
      <c r="AE2186" s="1">
        <f>COUNTIFS(Table2[GameID],Table2[[#This Row],[GameID]],Table2[Column1],"&lt;="&amp;Table2[[#This Row],[Column1]])-1</f>
        <v>7</v>
      </c>
    </row>
    <row r="2187" spans="1:31" x14ac:dyDescent="0.45">
      <c r="A2187" t="s">
        <v>344</v>
      </c>
      <c r="B2187" t="str">
        <f>_xlfn.TEXTBEFORE(Table2[[#This Row],[Kamp]]," - ")</f>
        <v>Copenhagen FC</v>
      </c>
      <c r="C2187" t="str">
        <f>_xlfn.TEXTAFTER(Table2[[#This Row],[Kamp]],"- ")</f>
        <v>Rødovre FC</v>
      </c>
      <c r="D2187">
        <v>45181</v>
      </c>
      <c r="E2187">
        <v>75078</v>
      </c>
      <c r="F2187">
        <v>20232024</v>
      </c>
      <c r="G2187" t="s">
        <v>17</v>
      </c>
      <c r="H2187" t="s">
        <v>667</v>
      </c>
      <c r="I2187" t="s">
        <v>678</v>
      </c>
      <c r="J2187">
        <v>3</v>
      </c>
      <c r="K2187">
        <v>31140</v>
      </c>
      <c r="L2187">
        <v>1</v>
      </c>
      <c r="M2187" t="s">
        <v>630</v>
      </c>
      <c r="N2187" t="s">
        <v>252</v>
      </c>
      <c r="O2187" t="s">
        <v>276</v>
      </c>
      <c r="P2187">
        <v>63</v>
      </c>
      <c r="Q2187">
        <v>9</v>
      </c>
      <c r="R2187">
        <f>SUMIFS(Table2[number],Table2[Event],"Goal",Table2[H/U],"HOME",Table2[GameID],Table2[[#This Row],[GameID]],Table2[GameTime],"&lt;="&amp;Table2[[#This Row],[GameTime]])</f>
        <v>7</v>
      </c>
      <c r="S2187">
        <f>SUMIFS(Table2[number],Table2[Event],"Goal",Table2[H/U],"AWAY",Table2[GameID],Table2[[#This Row],[GameID]],Table2[GameTime],"&lt;="&amp;Table2[[#This Row],[GameTime]])</f>
        <v>0</v>
      </c>
      <c r="T2187" t="str">
        <f>IF(Table2[[#This Row],[Event]]="Goal",Table2[[#This Row],[Hscore]]&amp;"-"&amp;Table2[[#This Row],[Uscore]],"")</f>
        <v>7-0</v>
      </c>
      <c r="U2187">
        <v>3082</v>
      </c>
      <c r="V2187" s="1">
        <f>Table2[[#This Row],[GameTime]]-(Table2[[#This Row],[period]]-1)*1200</f>
        <v>682</v>
      </c>
      <c r="W2187" s="1">
        <f>ROUNDDOWN(Table2[[#This Row],[Time]]/60,0)</f>
        <v>11</v>
      </c>
      <c r="X2187" s="1">
        <f>ROUNDDOWN((Table2[[#This Row],[Time]]/60-Table2[[#This Row],[Time2]])*60,0)</f>
        <v>22</v>
      </c>
      <c r="Y2187" s="1">
        <f>IF(Table2[[#This Row],[Time2]]&lt;10,0&amp;Table2[[#This Row],[Time2]],Table2[[#This Row],[Time2]])</f>
        <v>11</v>
      </c>
      <c r="Z2187" s="1">
        <f>IF(Table2[[#This Row],[Time3]]&lt;10,0&amp;Table2[[#This Row],[Time3]],Table2[[#This Row],[Time3]])</f>
        <v>22</v>
      </c>
      <c r="AA2187" s="2" t="str">
        <f>Table2[[#This Row],[Time4]]&amp;":"&amp;Table2[[#This Row],[Time5]]</f>
        <v>11:22</v>
      </c>
      <c r="AB2187" s="1" t="str" cm="1">
        <f t="array" ref="AB2187">IFERROR(IF(Table2[[#This Row],[code]]="","",_xlfn.IFS(AND(Table2[[#This Row],[code]]&lt;400,Table2[[#This Row],[code]]&lt;&gt;""),2,Table2[[#This Row],[code]]&gt;500,4)),"")</f>
        <v/>
      </c>
      <c r="AC2187" s="1" t="str">
        <f>IF(Table2[[#This Row],[Event]]="Penalty",Table2[[#This Row],[number]],IF(Table2[[#This Row],[Event]]="Time-Out",401,""))</f>
        <v/>
      </c>
      <c r="AD2187" s="1">
        <f>ROW(A2186)</f>
        <v>2186</v>
      </c>
      <c r="AE2187" s="1">
        <f>COUNTIFS(Table2[GameID],Table2[[#This Row],[GameID]],Table2[Column1],"&lt;="&amp;Table2[[#This Row],[Column1]])-1</f>
        <v>8</v>
      </c>
    </row>
    <row r="2188" spans="1:31" x14ac:dyDescent="0.45">
      <c r="A2188" t="s">
        <v>344</v>
      </c>
      <c r="B2188" t="str">
        <f>_xlfn.TEXTBEFORE(Table2[[#This Row],[Kamp]]," - ")</f>
        <v>Copenhagen FC</v>
      </c>
      <c r="C2188" t="str">
        <f>_xlfn.TEXTAFTER(Table2[[#This Row],[Kamp]],"- ")</f>
        <v>Rødovre FC</v>
      </c>
      <c r="D2188">
        <v>45181</v>
      </c>
      <c r="E2188">
        <v>75078</v>
      </c>
      <c r="F2188">
        <v>20232024</v>
      </c>
      <c r="G2188" t="s">
        <v>17</v>
      </c>
      <c r="H2188" t="s">
        <v>667</v>
      </c>
      <c r="I2188" t="s">
        <v>678</v>
      </c>
      <c r="J2188">
        <v>3</v>
      </c>
      <c r="K2188">
        <v>31140</v>
      </c>
      <c r="L2188">
        <v>1</v>
      </c>
      <c r="M2188" t="s">
        <v>630</v>
      </c>
      <c r="N2188" t="s">
        <v>398</v>
      </c>
      <c r="O2188" t="s">
        <v>240</v>
      </c>
      <c r="P2188">
        <v>5</v>
      </c>
      <c r="Q2188">
        <v>3</v>
      </c>
      <c r="R2188">
        <f>SUMIFS(Table2[number],Table2[Event],"Goal",Table2[H/U],"HOME",Table2[GameID],Table2[[#This Row],[GameID]],Table2[GameTime],"&lt;="&amp;Table2[[#This Row],[GameTime]])</f>
        <v>8</v>
      </c>
      <c r="S2188">
        <f>SUMIFS(Table2[number],Table2[Event],"Goal",Table2[H/U],"AWAY",Table2[GameID],Table2[[#This Row],[GameID]],Table2[GameTime],"&lt;="&amp;Table2[[#This Row],[GameTime]])</f>
        <v>0</v>
      </c>
      <c r="T2188" t="str">
        <f>IF(Table2[[#This Row],[Event]]="Goal",Table2[[#This Row],[Hscore]]&amp;"-"&amp;Table2[[#This Row],[Uscore]],"")</f>
        <v>8-0</v>
      </c>
      <c r="U2188">
        <v>3200</v>
      </c>
      <c r="V2188" s="1">
        <f>Table2[[#This Row],[GameTime]]-(Table2[[#This Row],[period]]-1)*1200</f>
        <v>800</v>
      </c>
      <c r="W2188" s="1">
        <f>ROUNDDOWN(Table2[[#This Row],[Time]]/60,0)</f>
        <v>13</v>
      </c>
      <c r="X2188" s="1">
        <f>ROUNDDOWN((Table2[[#This Row],[Time]]/60-Table2[[#This Row],[Time2]])*60,0)</f>
        <v>20</v>
      </c>
      <c r="Y2188" s="1">
        <f>IF(Table2[[#This Row],[Time2]]&lt;10,0&amp;Table2[[#This Row],[Time2]],Table2[[#This Row],[Time2]])</f>
        <v>13</v>
      </c>
      <c r="Z2188" s="1">
        <f>IF(Table2[[#This Row],[Time3]]&lt;10,0&amp;Table2[[#This Row],[Time3]],Table2[[#This Row],[Time3]])</f>
        <v>20</v>
      </c>
      <c r="AA2188" s="2" t="str">
        <f>Table2[[#This Row],[Time4]]&amp;":"&amp;Table2[[#This Row],[Time5]]</f>
        <v>13:20</v>
      </c>
      <c r="AB2188" s="1" t="str" cm="1">
        <f t="array" ref="AB2188">IFERROR(IF(Table2[[#This Row],[code]]="","",_xlfn.IFS(AND(Table2[[#This Row],[code]]&lt;400,Table2[[#This Row],[code]]&lt;&gt;""),2,Table2[[#This Row],[code]]&gt;500,4)),"")</f>
        <v/>
      </c>
      <c r="AC2188" s="1" t="str">
        <f>IF(Table2[[#This Row],[Event]]="Penalty",Table2[[#This Row],[number]],IF(Table2[[#This Row],[Event]]="Time-Out",401,""))</f>
        <v/>
      </c>
      <c r="AD2188" s="1">
        <f>ROW(A2187)</f>
        <v>2187</v>
      </c>
      <c r="AE2188" s="1">
        <f>COUNTIFS(Table2[GameID],Table2[[#This Row],[GameID]],Table2[Column1],"&lt;="&amp;Table2[[#This Row],[Column1]])-1</f>
        <v>9</v>
      </c>
    </row>
    <row r="2189" spans="1:31" x14ac:dyDescent="0.45">
      <c r="A2189" t="s">
        <v>57</v>
      </c>
      <c r="B2189" t="str">
        <f>_xlfn.TEXTBEFORE(Table2[[#This Row],[Kamp]]," - ")</f>
        <v>Hvidovre Attack</v>
      </c>
      <c r="C2189" t="str">
        <f>_xlfn.TEXTAFTER(Table2[[#This Row],[Kamp]],"- ")</f>
        <v>RungstedHørsholm</v>
      </c>
      <c r="D2189">
        <v>45182</v>
      </c>
      <c r="E2189">
        <v>75079</v>
      </c>
      <c r="F2189">
        <v>20232024</v>
      </c>
      <c r="G2189" t="s">
        <v>17</v>
      </c>
      <c r="H2189" t="s">
        <v>659</v>
      </c>
      <c r="I2189" t="s">
        <v>678</v>
      </c>
      <c r="J2189">
        <v>1</v>
      </c>
      <c r="K2189">
        <v>31138</v>
      </c>
      <c r="L2189">
        <v>1</v>
      </c>
      <c r="M2189" t="s">
        <v>630</v>
      </c>
      <c r="N2189" t="s">
        <v>128</v>
      </c>
      <c r="O2189" t="s">
        <v>634</v>
      </c>
      <c r="P2189">
        <v>12</v>
      </c>
      <c r="Q2189" t="s">
        <v>634</v>
      </c>
      <c r="R2189">
        <f>SUMIFS(Table2[number],Table2[Event],"Goal",Table2[H/U],"HOME",Table2[GameID],Table2[[#This Row],[GameID]],Table2[GameTime],"&lt;="&amp;Table2[[#This Row],[GameTime]])</f>
        <v>1</v>
      </c>
      <c r="S2189">
        <f>SUMIFS(Table2[number],Table2[Event],"Goal",Table2[H/U],"AWAY",Table2[GameID],Table2[[#This Row],[GameID]],Table2[GameTime],"&lt;="&amp;Table2[[#This Row],[GameTime]])</f>
        <v>0</v>
      </c>
      <c r="T2189" t="str">
        <f>IF(Table2[[#This Row],[Event]]="Goal",Table2[[#This Row],[Hscore]]&amp;"-"&amp;Table2[[#This Row],[Uscore]],"")</f>
        <v>1-0</v>
      </c>
      <c r="U2189">
        <v>20</v>
      </c>
      <c r="V2189" s="1">
        <f>Table2[[#This Row],[GameTime]]-(Table2[[#This Row],[period]]-1)*1200</f>
        <v>20</v>
      </c>
      <c r="W2189" s="1">
        <f>ROUNDDOWN(Table2[[#This Row],[Time]]/60,0)</f>
        <v>0</v>
      </c>
      <c r="X2189" s="1">
        <f>ROUNDDOWN((Table2[[#This Row],[Time]]/60-Table2[[#This Row],[Time2]])*60,0)</f>
        <v>20</v>
      </c>
      <c r="Y2189" s="1" t="str">
        <f>IF(Table2[[#This Row],[Time2]]&lt;10,0&amp;Table2[[#This Row],[Time2]],Table2[[#This Row],[Time2]])</f>
        <v>00</v>
      </c>
      <c r="Z2189" s="1">
        <f>IF(Table2[[#This Row],[Time3]]&lt;10,0&amp;Table2[[#This Row],[Time3]],Table2[[#This Row],[Time3]])</f>
        <v>20</v>
      </c>
      <c r="AA2189" s="2" t="str">
        <f>Table2[[#This Row],[Time4]]&amp;":"&amp;Table2[[#This Row],[Time5]]</f>
        <v>00:20</v>
      </c>
      <c r="AB2189" s="1" t="str" cm="1">
        <f t="array" ref="AB2189">IFERROR(IF(Table2[[#This Row],[code]]="","",_xlfn.IFS(AND(Table2[[#This Row],[code]]&lt;400,Table2[[#This Row],[code]]&lt;&gt;""),2,Table2[[#This Row],[code]]&gt;500,4)),"")</f>
        <v/>
      </c>
      <c r="AC2189" s="1" t="str">
        <f>IF(Table2[[#This Row],[Event]]="Penalty",Table2[[#This Row],[number]],IF(Table2[[#This Row],[Event]]="Time-Out",401,""))</f>
        <v/>
      </c>
      <c r="AD2189" s="1">
        <f>ROW(A2188)</f>
        <v>2188</v>
      </c>
      <c r="AE2189" s="1">
        <f>COUNTIFS(Table2[GameID],Table2[[#This Row],[GameID]],Table2[Column1],"&lt;="&amp;Table2[[#This Row],[Column1]])-1</f>
        <v>0</v>
      </c>
    </row>
    <row r="2190" spans="1:31" x14ac:dyDescent="0.45">
      <c r="A2190" t="s">
        <v>57</v>
      </c>
      <c r="B2190" t="str">
        <f>_xlfn.TEXTBEFORE(Table2[[#This Row],[Kamp]]," - ")</f>
        <v>Hvidovre Attack</v>
      </c>
      <c r="C2190" t="str">
        <f>_xlfn.TEXTAFTER(Table2[[#This Row],[Kamp]],"- ")</f>
        <v>RungstedHørsholm</v>
      </c>
      <c r="D2190">
        <v>45182</v>
      </c>
      <c r="E2190">
        <v>75079</v>
      </c>
      <c r="F2190">
        <v>20232024</v>
      </c>
      <c r="G2190" t="s">
        <v>17</v>
      </c>
      <c r="H2190" t="s">
        <v>659</v>
      </c>
      <c r="I2190" t="s">
        <v>678</v>
      </c>
      <c r="J2190">
        <v>1</v>
      </c>
      <c r="K2190">
        <v>31138</v>
      </c>
      <c r="L2190">
        <v>1</v>
      </c>
      <c r="M2190" t="s">
        <v>630</v>
      </c>
      <c r="N2190" t="s">
        <v>60</v>
      </c>
      <c r="O2190" t="s">
        <v>279</v>
      </c>
      <c r="P2190">
        <v>4</v>
      </c>
      <c r="Q2190">
        <v>5</v>
      </c>
      <c r="R2190">
        <f>SUMIFS(Table2[number],Table2[Event],"Goal",Table2[H/U],"HOME",Table2[GameID],Table2[[#This Row],[GameID]],Table2[GameTime],"&lt;="&amp;Table2[[#This Row],[GameTime]])</f>
        <v>2</v>
      </c>
      <c r="S2190">
        <f>SUMIFS(Table2[number],Table2[Event],"Goal",Table2[H/U],"AWAY",Table2[GameID],Table2[[#This Row],[GameID]],Table2[GameTime],"&lt;="&amp;Table2[[#This Row],[GameTime]])</f>
        <v>0</v>
      </c>
      <c r="T2190" t="str">
        <f>IF(Table2[[#This Row],[Event]]="Goal",Table2[[#This Row],[Hscore]]&amp;"-"&amp;Table2[[#This Row],[Uscore]],"")</f>
        <v>2-0</v>
      </c>
      <c r="U2190">
        <v>296</v>
      </c>
      <c r="V2190" s="1">
        <f>Table2[[#This Row],[GameTime]]-(Table2[[#This Row],[period]]-1)*1200</f>
        <v>296</v>
      </c>
      <c r="W2190" s="1">
        <f>ROUNDDOWN(Table2[[#This Row],[Time]]/60,0)</f>
        <v>4</v>
      </c>
      <c r="X2190" s="1">
        <f>ROUNDDOWN((Table2[[#This Row],[Time]]/60-Table2[[#This Row],[Time2]])*60,0)</f>
        <v>56</v>
      </c>
      <c r="Y2190" s="1" t="str">
        <f>IF(Table2[[#This Row],[Time2]]&lt;10,0&amp;Table2[[#This Row],[Time2]],Table2[[#This Row],[Time2]])</f>
        <v>04</v>
      </c>
      <c r="Z2190" s="1">
        <f>IF(Table2[[#This Row],[Time3]]&lt;10,0&amp;Table2[[#This Row],[Time3]],Table2[[#This Row],[Time3]])</f>
        <v>56</v>
      </c>
      <c r="AA2190" s="2" t="str">
        <f>Table2[[#This Row],[Time4]]&amp;":"&amp;Table2[[#This Row],[Time5]]</f>
        <v>04:56</v>
      </c>
      <c r="AB2190" s="1" t="str" cm="1">
        <f t="array" ref="AB2190">IFERROR(IF(Table2[[#This Row],[code]]="","",_xlfn.IFS(AND(Table2[[#This Row],[code]]&lt;400,Table2[[#This Row],[code]]&lt;&gt;""),2,Table2[[#This Row],[code]]&gt;500,4)),"")</f>
        <v/>
      </c>
      <c r="AC2190" s="1" t="str">
        <f>IF(Table2[[#This Row],[Event]]="Penalty",Table2[[#This Row],[number]],IF(Table2[[#This Row],[Event]]="Time-Out",401,""))</f>
        <v/>
      </c>
      <c r="AD2190" s="1">
        <f>ROW(A2189)</f>
        <v>2189</v>
      </c>
      <c r="AE2190" s="1">
        <f>COUNTIFS(Table2[GameID],Table2[[#This Row],[GameID]],Table2[Column1],"&lt;="&amp;Table2[[#This Row],[Column1]])-1</f>
        <v>1</v>
      </c>
    </row>
    <row r="2191" spans="1:31" x14ac:dyDescent="0.45">
      <c r="A2191" t="s">
        <v>57</v>
      </c>
      <c r="B2191" t="str">
        <f>_xlfn.TEXTBEFORE(Table2[[#This Row],[Kamp]]," - ")</f>
        <v>Hvidovre Attack</v>
      </c>
      <c r="C2191" t="str">
        <f>_xlfn.TEXTAFTER(Table2[[#This Row],[Kamp]],"- ")</f>
        <v>RungstedHørsholm</v>
      </c>
      <c r="D2191">
        <v>45182</v>
      </c>
      <c r="E2191">
        <v>75079</v>
      </c>
      <c r="F2191">
        <v>20232024</v>
      </c>
      <c r="G2191" t="s">
        <v>17</v>
      </c>
      <c r="H2191" t="s">
        <v>662</v>
      </c>
      <c r="I2191" t="s">
        <v>677</v>
      </c>
      <c r="J2191">
        <v>1</v>
      </c>
      <c r="K2191">
        <v>31141</v>
      </c>
      <c r="L2191">
        <v>1</v>
      </c>
      <c r="M2191" t="s">
        <v>630</v>
      </c>
      <c r="N2191" t="s">
        <v>210</v>
      </c>
      <c r="O2191" t="s">
        <v>78</v>
      </c>
      <c r="P2191">
        <v>69</v>
      </c>
      <c r="Q2191">
        <v>8</v>
      </c>
      <c r="R2191">
        <f>SUMIFS(Table2[number],Table2[Event],"Goal",Table2[H/U],"HOME",Table2[GameID],Table2[[#This Row],[GameID]],Table2[GameTime],"&lt;="&amp;Table2[[#This Row],[GameTime]])</f>
        <v>2</v>
      </c>
      <c r="S2191">
        <f>SUMIFS(Table2[number],Table2[Event],"Goal",Table2[H/U],"AWAY",Table2[GameID],Table2[[#This Row],[GameID]],Table2[GameTime],"&lt;="&amp;Table2[[#This Row],[GameTime]])</f>
        <v>1</v>
      </c>
      <c r="T2191" t="str">
        <f>IF(Table2[[#This Row],[Event]]="Goal",Table2[[#This Row],[Hscore]]&amp;"-"&amp;Table2[[#This Row],[Uscore]],"")</f>
        <v>2-1</v>
      </c>
      <c r="U2191">
        <v>353</v>
      </c>
      <c r="V2191" s="1">
        <f>Table2[[#This Row],[GameTime]]-(Table2[[#This Row],[period]]-1)*1200</f>
        <v>353</v>
      </c>
      <c r="W2191" s="1">
        <f>ROUNDDOWN(Table2[[#This Row],[Time]]/60,0)</f>
        <v>5</v>
      </c>
      <c r="X2191" s="1">
        <f>ROUNDDOWN((Table2[[#This Row],[Time]]/60-Table2[[#This Row],[Time2]])*60,0)</f>
        <v>53</v>
      </c>
      <c r="Y2191" s="1" t="str">
        <f>IF(Table2[[#This Row],[Time2]]&lt;10,0&amp;Table2[[#This Row],[Time2]],Table2[[#This Row],[Time2]])</f>
        <v>05</v>
      </c>
      <c r="Z2191" s="1">
        <f>IF(Table2[[#This Row],[Time3]]&lt;10,0&amp;Table2[[#This Row],[Time3]],Table2[[#This Row],[Time3]])</f>
        <v>53</v>
      </c>
      <c r="AA2191" s="2" t="str">
        <f>Table2[[#This Row],[Time4]]&amp;":"&amp;Table2[[#This Row],[Time5]]</f>
        <v>05:53</v>
      </c>
      <c r="AB2191" s="1" t="str" cm="1">
        <f t="array" ref="AB2191">IFERROR(IF(Table2[[#This Row],[code]]="","",_xlfn.IFS(AND(Table2[[#This Row],[code]]&lt;400,Table2[[#This Row],[code]]&lt;&gt;""),2,Table2[[#This Row],[code]]&gt;500,4)),"")</f>
        <v/>
      </c>
      <c r="AC2191" s="1" t="str">
        <f>IF(Table2[[#This Row],[Event]]="Penalty",Table2[[#This Row],[number]],IF(Table2[[#This Row],[Event]]="Time-Out",401,""))</f>
        <v/>
      </c>
      <c r="AD2191" s="1">
        <f>ROW(A2190)</f>
        <v>2190</v>
      </c>
      <c r="AE2191" s="1">
        <f>COUNTIFS(Table2[GameID],Table2[[#This Row],[GameID]],Table2[Column1],"&lt;="&amp;Table2[[#This Row],[Column1]])-1</f>
        <v>2</v>
      </c>
    </row>
    <row r="2192" spans="1:31" x14ac:dyDescent="0.45">
      <c r="A2192" t="s">
        <v>57</v>
      </c>
      <c r="B2192" t="str">
        <f>_xlfn.TEXTBEFORE(Table2[[#This Row],[Kamp]]," - ")</f>
        <v>Hvidovre Attack</v>
      </c>
      <c r="C2192" t="str">
        <f>_xlfn.TEXTAFTER(Table2[[#This Row],[Kamp]],"- ")</f>
        <v>RungstedHørsholm</v>
      </c>
      <c r="D2192">
        <v>45182</v>
      </c>
      <c r="E2192">
        <v>75079</v>
      </c>
      <c r="F2192">
        <v>20232024</v>
      </c>
      <c r="G2192" t="s">
        <v>17</v>
      </c>
      <c r="H2192" t="s">
        <v>662</v>
      </c>
      <c r="I2192" t="s">
        <v>677</v>
      </c>
      <c r="J2192">
        <v>1</v>
      </c>
      <c r="K2192">
        <v>31141</v>
      </c>
      <c r="L2192">
        <v>1</v>
      </c>
      <c r="M2192" t="s">
        <v>630</v>
      </c>
      <c r="N2192" t="s">
        <v>88</v>
      </c>
      <c r="O2192" t="s">
        <v>81</v>
      </c>
      <c r="P2192">
        <v>30</v>
      </c>
      <c r="Q2192">
        <v>13</v>
      </c>
      <c r="R2192">
        <f>SUMIFS(Table2[number],Table2[Event],"Goal",Table2[H/U],"HOME",Table2[GameID],Table2[[#This Row],[GameID]],Table2[GameTime],"&lt;="&amp;Table2[[#This Row],[GameTime]])</f>
        <v>2</v>
      </c>
      <c r="S2192">
        <f>SUMIFS(Table2[number],Table2[Event],"Goal",Table2[H/U],"AWAY",Table2[GameID],Table2[[#This Row],[GameID]],Table2[GameTime],"&lt;="&amp;Table2[[#This Row],[GameTime]])</f>
        <v>2</v>
      </c>
      <c r="T2192" t="str">
        <f>IF(Table2[[#This Row],[Event]]="Goal",Table2[[#This Row],[Hscore]]&amp;"-"&amp;Table2[[#This Row],[Uscore]],"")</f>
        <v>2-2</v>
      </c>
      <c r="U2192">
        <v>434</v>
      </c>
      <c r="V2192" s="1">
        <f>Table2[[#This Row],[GameTime]]-(Table2[[#This Row],[period]]-1)*1200</f>
        <v>434</v>
      </c>
      <c r="W2192" s="1">
        <f>ROUNDDOWN(Table2[[#This Row],[Time]]/60,0)</f>
        <v>7</v>
      </c>
      <c r="X2192" s="1">
        <f>ROUNDDOWN((Table2[[#This Row],[Time]]/60-Table2[[#This Row],[Time2]])*60,0)</f>
        <v>14</v>
      </c>
      <c r="Y2192" s="1" t="str">
        <f>IF(Table2[[#This Row],[Time2]]&lt;10,0&amp;Table2[[#This Row],[Time2]],Table2[[#This Row],[Time2]])</f>
        <v>07</v>
      </c>
      <c r="Z2192" s="1">
        <f>IF(Table2[[#This Row],[Time3]]&lt;10,0&amp;Table2[[#This Row],[Time3]],Table2[[#This Row],[Time3]])</f>
        <v>14</v>
      </c>
      <c r="AA2192" s="2" t="str">
        <f>Table2[[#This Row],[Time4]]&amp;":"&amp;Table2[[#This Row],[Time5]]</f>
        <v>07:14</v>
      </c>
      <c r="AB2192" s="1" t="str" cm="1">
        <f t="array" ref="AB2192">IFERROR(IF(Table2[[#This Row],[code]]="","",_xlfn.IFS(AND(Table2[[#This Row],[code]]&lt;400,Table2[[#This Row],[code]]&lt;&gt;""),2,Table2[[#This Row],[code]]&gt;500,4)),"")</f>
        <v/>
      </c>
      <c r="AC2192" s="1" t="str">
        <f>IF(Table2[[#This Row],[Event]]="Penalty",Table2[[#This Row],[number]],IF(Table2[[#This Row],[Event]]="Time-Out",401,""))</f>
        <v/>
      </c>
      <c r="AD2192" s="1">
        <f>ROW(A2191)</f>
        <v>2191</v>
      </c>
      <c r="AE2192" s="1">
        <f>COUNTIFS(Table2[GameID],Table2[[#This Row],[GameID]],Table2[Column1],"&lt;="&amp;Table2[[#This Row],[Column1]])-1</f>
        <v>3</v>
      </c>
    </row>
    <row r="2193" spans="1:31" x14ac:dyDescent="0.45">
      <c r="A2193" t="s">
        <v>57</v>
      </c>
      <c r="B2193" t="str">
        <f>_xlfn.TEXTBEFORE(Table2[[#This Row],[Kamp]]," - ")</f>
        <v>Hvidovre Attack</v>
      </c>
      <c r="C2193" t="str">
        <f>_xlfn.TEXTAFTER(Table2[[#This Row],[Kamp]],"- ")</f>
        <v>RungstedHørsholm</v>
      </c>
      <c r="D2193">
        <v>45182</v>
      </c>
      <c r="E2193">
        <v>75079</v>
      </c>
      <c r="F2193">
        <v>20232024</v>
      </c>
      <c r="G2193" t="s">
        <v>17</v>
      </c>
      <c r="H2193" t="s">
        <v>659</v>
      </c>
      <c r="I2193" t="s">
        <v>678</v>
      </c>
      <c r="J2193">
        <v>1</v>
      </c>
      <c r="K2193">
        <v>31138</v>
      </c>
      <c r="L2193">
        <v>1</v>
      </c>
      <c r="M2193" t="s">
        <v>630</v>
      </c>
      <c r="N2193" t="s">
        <v>61</v>
      </c>
      <c r="O2193" t="s">
        <v>62</v>
      </c>
      <c r="P2193">
        <v>6</v>
      </c>
      <c r="Q2193">
        <v>7</v>
      </c>
      <c r="R2193">
        <f>SUMIFS(Table2[number],Table2[Event],"Goal",Table2[H/U],"HOME",Table2[GameID],Table2[[#This Row],[GameID]],Table2[GameTime],"&lt;="&amp;Table2[[#This Row],[GameTime]])</f>
        <v>3</v>
      </c>
      <c r="S2193">
        <f>SUMIFS(Table2[number],Table2[Event],"Goal",Table2[H/U],"AWAY",Table2[GameID],Table2[[#This Row],[GameID]],Table2[GameTime],"&lt;="&amp;Table2[[#This Row],[GameTime]])</f>
        <v>2</v>
      </c>
      <c r="T2193" t="str">
        <f>IF(Table2[[#This Row],[Event]]="Goal",Table2[[#This Row],[Hscore]]&amp;"-"&amp;Table2[[#This Row],[Uscore]],"")</f>
        <v>3-2</v>
      </c>
      <c r="U2193">
        <v>598</v>
      </c>
      <c r="V2193" s="1">
        <f>Table2[[#This Row],[GameTime]]-(Table2[[#This Row],[period]]-1)*1200</f>
        <v>598</v>
      </c>
      <c r="W2193" s="1">
        <f>ROUNDDOWN(Table2[[#This Row],[Time]]/60,0)</f>
        <v>9</v>
      </c>
      <c r="X2193" s="1">
        <f>ROUNDDOWN((Table2[[#This Row],[Time]]/60-Table2[[#This Row],[Time2]])*60,0)</f>
        <v>58</v>
      </c>
      <c r="Y2193" s="1" t="str">
        <f>IF(Table2[[#This Row],[Time2]]&lt;10,0&amp;Table2[[#This Row],[Time2]],Table2[[#This Row],[Time2]])</f>
        <v>09</v>
      </c>
      <c r="Z2193" s="1">
        <f>IF(Table2[[#This Row],[Time3]]&lt;10,0&amp;Table2[[#This Row],[Time3]],Table2[[#This Row],[Time3]])</f>
        <v>58</v>
      </c>
      <c r="AA2193" s="2" t="str">
        <f>Table2[[#This Row],[Time4]]&amp;":"&amp;Table2[[#This Row],[Time5]]</f>
        <v>09:58</v>
      </c>
      <c r="AB2193" s="1" t="str" cm="1">
        <f t="array" ref="AB2193">IFERROR(IF(Table2[[#This Row],[code]]="","",_xlfn.IFS(AND(Table2[[#This Row],[code]]&lt;400,Table2[[#This Row],[code]]&lt;&gt;""),2,Table2[[#This Row],[code]]&gt;500,4)),"")</f>
        <v/>
      </c>
      <c r="AC2193" s="1" t="str">
        <f>IF(Table2[[#This Row],[Event]]="Penalty",Table2[[#This Row],[number]],IF(Table2[[#This Row],[Event]]="Time-Out",401,""))</f>
        <v/>
      </c>
      <c r="AD2193" s="1">
        <f>ROW(A2192)</f>
        <v>2192</v>
      </c>
      <c r="AE2193" s="1">
        <f>COUNTIFS(Table2[GameID],Table2[[#This Row],[GameID]],Table2[Column1],"&lt;="&amp;Table2[[#This Row],[Column1]])-1</f>
        <v>4</v>
      </c>
    </row>
    <row r="2194" spans="1:31" x14ac:dyDescent="0.45">
      <c r="A2194" t="s">
        <v>57</v>
      </c>
      <c r="B2194" t="str">
        <f>_xlfn.TEXTBEFORE(Table2[[#This Row],[Kamp]]," - ")</f>
        <v>Hvidovre Attack</v>
      </c>
      <c r="C2194" t="str">
        <f>_xlfn.TEXTAFTER(Table2[[#This Row],[Kamp]],"- ")</f>
        <v>RungstedHørsholm</v>
      </c>
      <c r="D2194">
        <v>45182</v>
      </c>
      <c r="E2194">
        <v>75079</v>
      </c>
      <c r="F2194">
        <v>20232024</v>
      </c>
      <c r="G2194" t="s">
        <v>17</v>
      </c>
      <c r="H2194" t="s">
        <v>659</v>
      </c>
      <c r="I2194" t="s">
        <v>678</v>
      </c>
      <c r="J2194">
        <v>1</v>
      </c>
      <c r="K2194">
        <v>31138</v>
      </c>
      <c r="L2194">
        <v>1</v>
      </c>
      <c r="M2194" t="s">
        <v>630</v>
      </c>
      <c r="N2194" t="s">
        <v>68</v>
      </c>
      <c r="O2194" t="s">
        <v>128</v>
      </c>
      <c r="P2194">
        <v>25</v>
      </c>
      <c r="Q2194">
        <v>12</v>
      </c>
      <c r="R2194">
        <f>SUMIFS(Table2[number],Table2[Event],"Goal",Table2[H/U],"HOME",Table2[GameID],Table2[[#This Row],[GameID]],Table2[GameTime],"&lt;="&amp;Table2[[#This Row],[GameTime]])</f>
        <v>4</v>
      </c>
      <c r="S2194">
        <f>SUMIFS(Table2[number],Table2[Event],"Goal",Table2[H/U],"AWAY",Table2[GameID],Table2[[#This Row],[GameID]],Table2[GameTime],"&lt;="&amp;Table2[[#This Row],[GameTime]])</f>
        <v>2</v>
      </c>
      <c r="T2194" t="str">
        <f>IF(Table2[[#This Row],[Event]]="Goal",Table2[[#This Row],[Hscore]]&amp;"-"&amp;Table2[[#This Row],[Uscore]],"")</f>
        <v>4-2</v>
      </c>
      <c r="U2194">
        <v>626</v>
      </c>
      <c r="V2194" s="1">
        <f>Table2[[#This Row],[GameTime]]-(Table2[[#This Row],[period]]-1)*1200</f>
        <v>626</v>
      </c>
      <c r="W2194" s="1">
        <f>ROUNDDOWN(Table2[[#This Row],[Time]]/60,0)</f>
        <v>10</v>
      </c>
      <c r="X2194" s="1">
        <f>ROUNDDOWN((Table2[[#This Row],[Time]]/60-Table2[[#This Row],[Time2]])*60,0)</f>
        <v>26</v>
      </c>
      <c r="Y2194" s="1">
        <f>IF(Table2[[#This Row],[Time2]]&lt;10,0&amp;Table2[[#This Row],[Time2]],Table2[[#This Row],[Time2]])</f>
        <v>10</v>
      </c>
      <c r="Z2194" s="1">
        <f>IF(Table2[[#This Row],[Time3]]&lt;10,0&amp;Table2[[#This Row],[Time3]],Table2[[#This Row],[Time3]])</f>
        <v>26</v>
      </c>
      <c r="AA2194" s="2" t="str">
        <f>Table2[[#This Row],[Time4]]&amp;":"&amp;Table2[[#This Row],[Time5]]</f>
        <v>10:26</v>
      </c>
      <c r="AB2194" s="1" t="str" cm="1">
        <f t="array" ref="AB2194">IFERROR(IF(Table2[[#This Row],[code]]="","",_xlfn.IFS(AND(Table2[[#This Row],[code]]&lt;400,Table2[[#This Row],[code]]&lt;&gt;""),2,Table2[[#This Row],[code]]&gt;500,4)),"")</f>
        <v/>
      </c>
      <c r="AC2194" s="1" t="str">
        <f>IF(Table2[[#This Row],[Event]]="Penalty",Table2[[#This Row],[number]],IF(Table2[[#This Row],[Event]]="Time-Out",401,""))</f>
        <v/>
      </c>
      <c r="AD2194" s="1">
        <f>ROW(A2193)</f>
        <v>2193</v>
      </c>
      <c r="AE2194" s="1">
        <f>COUNTIFS(Table2[GameID],Table2[[#This Row],[GameID]],Table2[Column1],"&lt;="&amp;Table2[[#This Row],[Column1]])-1</f>
        <v>5</v>
      </c>
    </row>
    <row r="2195" spans="1:31" x14ac:dyDescent="0.45">
      <c r="A2195" t="s">
        <v>57</v>
      </c>
      <c r="B2195" t="str">
        <f>_xlfn.TEXTBEFORE(Table2[[#This Row],[Kamp]]," - ")</f>
        <v>Hvidovre Attack</v>
      </c>
      <c r="C2195" t="str">
        <f>_xlfn.TEXTAFTER(Table2[[#This Row],[Kamp]],"- ")</f>
        <v>RungstedHørsholm</v>
      </c>
      <c r="D2195">
        <v>45182</v>
      </c>
      <c r="E2195">
        <v>75079</v>
      </c>
      <c r="F2195">
        <v>20232024</v>
      </c>
      <c r="G2195" t="s">
        <v>17</v>
      </c>
      <c r="H2195" t="s">
        <v>659</v>
      </c>
      <c r="I2195" t="s">
        <v>678</v>
      </c>
      <c r="J2195">
        <v>1</v>
      </c>
      <c r="K2195">
        <v>31138</v>
      </c>
      <c r="L2195">
        <v>1</v>
      </c>
      <c r="M2195" t="s">
        <v>630</v>
      </c>
      <c r="N2195" t="s">
        <v>191</v>
      </c>
      <c r="O2195" t="s">
        <v>128</v>
      </c>
      <c r="P2195">
        <v>89</v>
      </c>
      <c r="Q2195">
        <v>12</v>
      </c>
      <c r="R2195">
        <f>SUMIFS(Table2[number],Table2[Event],"Goal",Table2[H/U],"HOME",Table2[GameID],Table2[[#This Row],[GameID]],Table2[GameTime],"&lt;="&amp;Table2[[#This Row],[GameTime]])</f>
        <v>5</v>
      </c>
      <c r="S2195">
        <f>SUMIFS(Table2[number],Table2[Event],"Goal",Table2[H/U],"AWAY",Table2[GameID],Table2[[#This Row],[GameID]],Table2[GameTime],"&lt;="&amp;Table2[[#This Row],[GameTime]])</f>
        <v>2</v>
      </c>
      <c r="T2195" t="str">
        <f>IF(Table2[[#This Row],[Event]]="Goal",Table2[[#This Row],[Hscore]]&amp;"-"&amp;Table2[[#This Row],[Uscore]],"")</f>
        <v>5-2</v>
      </c>
      <c r="U2195">
        <v>729</v>
      </c>
      <c r="V2195" s="1">
        <f>Table2[[#This Row],[GameTime]]-(Table2[[#This Row],[period]]-1)*1200</f>
        <v>729</v>
      </c>
      <c r="W2195" s="1">
        <f>ROUNDDOWN(Table2[[#This Row],[Time]]/60,0)</f>
        <v>12</v>
      </c>
      <c r="X2195" s="1">
        <f>ROUNDDOWN((Table2[[#This Row],[Time]]/60-Table2[[#This Row],[Time2]])*60,0)</f>
        <v>9</v>
      </c>
      <c r="Y2195" s="1">
        <f>IF(Table2[[#This Row],[Time2]]&lt;10,0&amp;Table2[[#This Row],[Time2]],Table2[[#This Row],[Time2]])</f>
        <v>12</v>
      </c>
      <c r="Z2195" s="1" t="str">
        <f>IF(Table2[[#This Row],[Time3]]&lt;10,0&amp;Table2[[#This Row],[Time3]],Table2[[#This Row],[Time3]])</f>
        <v>09</v>
      </c>
      <c r="AA2195" s="2" t="str">
        <f>Table2[[#This Row],[Time4]]&amp;":"&amp;Table2[[#This Row],[Time5]]</f>
        <v>12:09</v>
      </c>
      <c r="AB2195" s="1" t="str" cm="1">
        <f t="array" ref="AB2195">IFERROR(IF(Table2[[#This Row],[code]]="","",_xlfn.IFS(AND(Table2[[#This Row],[code]]&lt;400,Table2[[#This Row],[code]]&lt;&gt;""),2,Table2[[#This Row],[code]]&gt;500,4)),"")</f>
        <v/>
      </c>
      <c r="AC2195" s="1" t="str">
        <f>IF(Table2[[#This Row],[Event]]="Penalty",Table2[[#This Row],[number]],IF(Table2[[#This Row],[Event]]="Time-Out",401,""))</f>
        <v/>
      </c>
      <c r="AD2195" s="1">
        <f>ROW(A2194)</f>
        <v>2194</v>
      </c>
      <c r="AE2195" s="1">
        <f>COUNTIFS(Table2[GameID],Table2[[#This Row],[GameID]],Table2[Column1],"&lt;="&amp;Table2[[#This Row],[Column1]])-1</f>
        <v>6</v>
      </c>
    </row>
    <row r="2196" spans="1:31" x14ac:dyDescent="0.45">
      <c r="A2196" t="s">
        <v>57</v>
      </c>
      <c r="B2196" t="str">
        <f>_xlfn.TEXTBEFORE(Table2[[#This Row],[Kamp]]," - ")</f>
        <v>Hvidovre Attack</v>
      </c>
      <c r="C2196" t="str">
        <f>_xlfn.TEXTAFTER(Table2[[#This Row],[Kamp]],"- ")</f>
        <v>RungstedHørsholm</v>
      </c>
      <c r="D2196">
        <v>45182</v>
      </c>
      <c r="E2196">
        <v>75079</v>
      </c>
      <c r="F2196">
        <v>20232024</v>
      </c>
      <c r="G2196" t="s">
        <v>17</v>
      </c>
      <c r="H2196" t="s">
        <v>659</v>
      </c>
      <c r="I2196" t="s">
        <v>678</v>
      </c>
      <c r="J2196">
        <v>1</v>
      </c>
      <c r="K2196">
        <v>31138</v>
      </c>
      <c r="L2196">
        <v>1</v>
      </c>
      <c r="M2196" t="s">
        <v>630</v>
      </c>
      <c r="N2196" t="s">
        <v>68</v>
      </c>
      <c r="O2196" t="s">
        <v>191</v>
      </c>
      <c r="P2196">
        <v>25</v>
      </c>
      <c r="Q2196">
        <v>89</v>
      </c>
      <c r="R2196">
        <f>SUMIFS(Table2[number],Table2[Event],"Goal",Table2[H/U],"HOME",Table2[GameID],Table2[[#This Row],[GameID]],Table2[GameTime],"&lt;="&amp;Table2[[#This Row],[GameTime]])</f>
        <v>6</v>
      </c>
      <c r="S2196">
        <f>SUMIFS(Table2[number],Table2[Event],"Goal",Table2[H/U],"AWAY",Table2[GameID],Table2[[#This Row],[GameID]],Table2[GameTime],"&lt;="&amp;Table2[[#This Row],[GameTime]])</f>
        <v>2</v>
      </c>
      <c r="T2196" t="str">
        <f>IF(Table2[[#This Row],[Event]]="Goal",Table2[[#This Row],[Hscore]]&amp;"-"&amp;Table2[[#This Row],[Uscore]],"")</f>
        <v>6-2</v>
      </c>
      <c r="U2196">
        <v>792</v>
      </c>
      <c r="V2196" s="1">
        <f>Table2[[#This Row],[GameTime]]-(Table2[[#This Row],[period]]-1)*1200</f>
        <v>792</v>
      </c>
      <c r="W2196" s="1">
        <f>ROUNDDOWN(Table2[[#This Row],[Time]]/60,0)</f>
        <v>13</v>
      </c>
      <c r="X2196" s="1">
        <f>ROUNDDOWN((Table2[[#This Row],[Time]]/60-Table2[[#This Row],[Time2]])*60,0)</f>
        <v>12</v>
      </c>
      <c r="Y2196" s="1">
        <f>IF(Table2[[#This Row],[Time2]]&lt;10,0&amp;Table2[[#This Row],[Time2]],Table2[[#This Row],[Time2]])</f>
        <v>13</v>
      </c>
      <c r="Z2196" s="1">
        <f>IF(Table2[[#This Row],[Time3]]&lt;10,0&amp;Table2[[#This Row],[Time3]],Table2[[#This Row],[Time3]])</f>
        <v>12</v>
      </c>
      <c r="AA2196" s="2" t="str">
        <f>Table2[[#This Row],[Time4]]&amp;":"&amp;Table2[[#This Row],[Time5]]</f>
        <v>13:12</v>
      </c>
      <c r="AB2196" s="1" t="str" cm="1">
        <f t="array" ref="AB2196">IFERROR(IF(Table2[[#This Row],[code]]="","",_xlfn.IFS(AND(Table2[[#This Row],[code]]&lt;400,Table2[[#This Row],[code]]&lt;&gt;""),2,Table2[[#This Row],[code]]&gt;500,4)),"")</f>
        <v/>
      </c>
      <c r="AC2196" s="1" t="str">
        <f>IF(Table2[[#This Row],[Event]]="Penalty",Table2[[#This Row],[number]],IF(Table2[[#This Row],[Event]]="Time-Out",401,""))</f>
        <v/>
      </c>
      <c r="AD2196" s="1">
        <f>ROW(A2195)</f>
        <v>2195</v>
      </c>
      <c r="AE2196" s="1">
        <f>COUNTIFS(Table2[GameID],Table2[[#This Row],[GameID]],Table2[Column1],"&lt;="&amp;Table2[[#This Row],[Column1]])-1</f>
        <v>7</v>
      </c>
    </row>
    <row r="2197" spans="1:31" x14ac:dyDescent="0.45">
      <c r="A2197" t="s">
        <v>57</v>
      </c>
      <c r="B2197" t="str">
        <f>_xlfn.TEXTBEFORE(Table2[[#This Row],[Kamp]]," - ")</f>
        <v>Hvidovre Attack</v>
      </c>
      <c r="C2197" t="str">
        <f>_xlfn.TEXTAFTER(Table2[[#This Row],[Kamp]],"- ")</f>
        <v>RungstedHørsholm</v>
      </c>
      <c r="D2197">
        <v>45182</v>
      </c>
      <c r="E2197">
        <v>75079</v>
      </c>
      <c r="F2197">
        <v>20232024</v>
      </c>
      <c r="G2197" t="s">
        <v>17</v>
      </c>
      <c r="H2197" t="s">
        <v>659</v>
      </c>
      <c r="I2197" t="s">
        <v>678</v>
      </c>
      <c r="J2197">
        <v>1</v>
      </c>
      <c r="K2197">
        <v>31138</v>
      </c>
      <c r="L2197">
        <v>1</v>
      </c>
      <c r="M2197" t="s">
        <v>630</v>
      </c>
      <c r="N2197" t="s">
        <v>71</v>
      </c>
      <c r="O2197" t="s">
        <v>279</v>
      </c>
      <c r="P2197">
        <v>55</v>
      </c>
      <c r="Q2197">
        <v>5</v>
      </c>
      <c r="R2197">
        <f>SUMIFS(Table2[number],Table2[Event],"Goal",Table2[H/U],"HOME",Table2[GameID],Table2[[#This Row],[GameID]],Table2[GameTime],"&lt;="&amp;Table2[[#This Row],[GameTime]])</f>
        <v>7</v>
      </c>
      <c r="S2197">
        <f>SUMIFS(Table2[number],Table2[Event],"Goal",Table2[H/U],"AWAY",Table2[GameID],Table2[[#This Row],[GameID]],Table2[GameTime],"&lt;="&amp;Table2[[#This Row],[GameTime]])</f>
        <v>2</v>
      </c>
      <c r="T2197" t="str">
        <f>IF(Table2[[#This Row],[Event]]="Goal",Table2[[#This Row],[Hscore]]&amp;"-"&amp;Table2[[#This Row],[Uscore]],"")</f>
        <v>7-2</v>
      </c>
      <c r="U2197">
        <v>815</v>
      </c>
      <c r="V2197" s="1">
        <f>Table2[[#This Row],[GameTime]]-(Table2[[#This Row],[period]]-1)*1200</f>
        <v>815</v>
      </c>
      <c r="W2197" s="1">
        <f>ROUNDDOWN(Table2[[#This Row],[Time]]/60,0)</f>
        <v>13</v>
      </c>
      <c r="X2197" s="1">
        <f>ROUNDDOWN((Table2[[#This Row],[Time]]/60-Table2[[#This Row],[Time2]])*60,0)</f>
        <v>35</v>
      </c>
      <c r="Y2197" s="1">
        <f>IF(Table2[[#This Row],[Time2]]&lt;10,0&amp;Table2[[#This Row],[Time2]],Table2[[#This Row],[Time2]])</f>
        <v>13</v>
      </c>
      <c r="Z2197" s="1">
        <f>IF(Table2[[#This Row],[Time3]]&lt;10,0&amp;Table2[[#This Row],[Time3]],Table2[[#This Row],[Time3]])</f>
        <v>35</v>
      </c>
      <c r="AA2197" s="2" t="str">
        <f>Table2[[#This Row],[Time4]]&amp;":"&amp;Table2[[#This Row],[Time5]]</f>
        <v>13:35</v>
      </c>
      <c r="AB2197" s="1" t="str" cm="1">
        <f t="array" ref="AB2197">IFERROR(IF(Table2[[#This Row],[code]]="","",_xlfn.IFS(AND(Table2[[#This Row],[code]]&lt;400,Table2[[#This Row],[code]]&lt;&gt;""),2,Table2[[#This Row],[code]]&gt;500,4)),"")</f>
        <v/>
      </c>
      <c r="AC2197" s="1" t="str">
        <f>IF(Table2[[#This Row],[Event]]="Penalty",Table2[[#This Row],[number]],IF(Table2[[#This Row],[Event]]="Time-Out",401,""))</f>
        <v/>
      </c>
      <c r="AD2197" s="1">
        <f>ROW(A2196)</f>
        <v>2196</v>
      </c>
      <c r="AE2197" s="1">
        <f>COUNTIFS(Table2[GameID],Table2[[#This Row],[GameID]],Table2[Column1],"&lt;="&amp;Table2[[#This Row],[Column1]])-1</f>
        <v>8</v>
      </c>
    </row>
    <row r="2198" spans="1:31" x14ac:dyDescent="0.45">
      <c r="A2198" t="s">
        <v>57</v>
      </c>
      <c r="B2198" t="str">
        <f>_xlfn.TEXTBEFORE(Table2[[#This Row],[Kamp]]," - ")</f>
        <v>Hvidovre Attack</v>
      </c>
      <c r="C2198" t="str">
        <f>_xlfn.TEXTAFTER(Table2[[#This Row],[Kamp]],"- ")</f>
        <v>RungstedHørsholm</v>
      </c>
      <c r="D2198">
        <v>45182</v>
      </c>
      <c r="E2198">
        <v>75079</v>
      </c>
      <c r="F2198">
        <v>20232024</v>
      </c>
      <c r="G2198" t="s">
        <v>17</v>
      </c>
      <c r="H2198" t="s">
        <v>659</v>
      </c>
      <c r="I2198" t="s">
        <v>678</v>
      </c>
      <c r="J2198">
        <v>1</v>
      </c>
      <c r="K2198">
        <v>31138</v>
      </c>
      <c r="L2198">
        <v>1</v>
      </c>
      <c r="M2198" t="s">
        <v>630</v>
      </c>
      <c r="N2198" t="s">
        <v>68</v>
      </c>
      <c r="O2198" t="s">
        <v>128</v>
      </c>
      <c r="P2198">
        <v>25</v>
      </c>
      <c r="Q2198">
        <v>12</v>
      </c>
      <c r="R2198">
        <f>SUMIFS(Table2[number],Table2[Event],"Goal",Table2[H/U],"HOME",Table2[GameID],Table2[[#This Row],[GameID]],Table2[GameTime],"&lt;="&amp;Table2[[#This Row],[GameTime]])</f>
        <v>8</v>
      </c>
      <c r="S2198">
        <f>SUMIFS(Table2[number],Table2[Event],"Goal",Table2[H/U],"AWAY",Table2[GameID],Table2[[#This Row],[GameID]],Table2[GameTime],"&lt;="&amp;Table2[[#This Row],[GameTime]])</f>
        <v>2</v>
      </c>
      <c r="T2198" t="str">
        <f>IF(Table2[[#This Row],[Event]]="Goal",Table2[[#This Row],[Hscore]]&amp;"-"&amp;Table2[[#This Row],[Uscore]],"")</f>
        <v>8-2</v>
      </c>
      <c r="U2198">
        <v>850</v>
      </c>
      <c r="V2198" s="1">
        <f>Table2[[#This Row],[GameTime]]-(Table2[[#This Row],[period]]-1)*1200</f>
        <v>850</v>
      </c>
      <c r="W2198" s="1">
        <f>ROUNDDOWN(Table2[[#This Row],[Time]]/60,0)</f>
        <v>14</v>
      </c>
      <c r="X2198" s="1">
        <f>ROUNDDOWN((Table2[[#This Row],[Time]]/60-Table2[[#This Row],[Time2]])*60,0)</f>
        <v>9</v>
      </c>
      <c r="Y2198" s="1">
        <f>IF(Table2[[#This Row],[Time2]]&lt;10,0&amp;Table2[[#This Row],[Time2]],Table2[[#This Row],[Time2]])</f>
        <v>14</v>
      </c>
      <c r="Z2198" s="1" t="str">
        <f>IF(Table2[[#This Row],[Time3]]&lt;10,0&amp;Table2[[#This Row],[Time3]],Table2[[#This Row],[Time3]])</f>
        <v>09</v>
      </c>
      <c r="AA2198" s="2" t="str">
        <f>Table2[[#This Row],[Time4]]&amp;":"&amp;Table2[[#This Row],[Time5]]</f>
        <v>14:09</v>
      </c>
      <c r="AB2198" s="1" t="str" cm="1">
        <f t="array" ref="AB2198">IFERROR(IF(Table2[[#This Row],[code]]="","",_xlfn.IFS(AND(Table2[[#This Row],[code]]&lt;400,Table2[[#This Row],[code]]&lt;&gt;""),2,Table2[[#This Row],[code]]&gt;500,4)),"")</f>
        <v/>
      </c>
      <c r="AC2198" s="1" t="str">
        <f>IF(Table2[[#This Row],[Event]]="Penalty",Table2[[#This Row],[number]],IF(Table2[[#This Row],[Event]]="Time-Out",401,""))</f>
        <v/>
      </c>
      <c r="AD2198" s="1">
        <f>ROW(A2197)</f>
        <v>2197</v>
      </c>
      <c r="AE2198" s="1">
        <f>COUNTIFS(Table2[GameID],Table2[[#This Row],[GameID]],Table2[Column1],"&lt;="&amp;Table2[[#This Row],[Column1]])-1</f>
        <v>9</v>
      </c>
    </row>
    <row r="2199" spans="1:31" x14ac:dyDescent="0.45">
      <c r="A2199" t="s">
        <v>57</v>
      </c>
      <c r="B2199" t="str">
        <f>_xlfn.TEXTBEFORE(Table2[[#This Row],[Kamp]]," - ")</f>
        <v>Hvidovre Attack</v>
      </c>
      <c r="C2199" t="str">
        <f>_xlfn.TEXTAFTER(Table2[[#This Row],[Kamp]],"- ")</f>
        <v>RungstedHørsholm</v>
      </c>
      <c r="D2199">
        <v>45182</v>
      </c>
      <c r="E2199">
        <v>75079</v>
      </c>
      <c r="F2199">
        <v>20232024</v>
      </c>
      <c r="G2199" t="s">
        <v>17</v>
      </c>
      <c r="H2199" t="s">
        <v>659</v>
      </c>
      <c r="I2199" t="s">
        <v>678</v>
      </c>
      <c r="J2199">
        <v>1</v>
      </c>
      <c r="K2199">
        <v>31138</v>
      </c>
      <c r="L2199">
        <v>1</v>
      </c>
      <c r="M2199" t="s">
        <v>630</v>
      </c>
      <c r="N2199" t="s">
        <v>62</v>
      </c>
      <c r="O2199" t="s">
        <v>279</v>
      </c>
      <c r="P2199">
        <v>7</v>
      </c>
      <c r="Q2199">
        <v>5</v>
      </c>
      <c r="R2199">
        <f>SUMIFS(Table2[number],Table2[Event],"Goal",Table2[H/U],"HOME",Table2[GameID],Table2[[#This Row],[GameID]],Table2[GameTime],"&lt;="&amp;Table2[[#This Row],[GameTime]])</f>
        <v>9</v>
      </c>
      <c r="S2199">
        <f>SUMIFS(Table2[number],Table2[Event],"Goal",Table2[H/U],"AWAY",Table2[GameID],Table2[[#This Row],[GameID]],Table2[GameTime],"&lt;="&amp;Table2[[#This Row],[GameTime]])</f>
        <v>2</v>
      </c>
      <c r="T2199" t="str">
        <f>IF(Table2[[#This Row],[Event]]="Goal",Table2[[#This Row],[Hscore]]&amp;"-"&amp;Table2[[#This Row],[Uscore]],"")</f>
        <v>9-2</v>
      </c>
      <c r="U2199">
        <v>902</v>
      </c>
      <c r="V2199" s="1">
        <f>Table2[[#This Row],[GameTime]]-(Table2[[#This Row],[period]]-1)*1200</f>
        <v>902</v>
      </c>
      <c r="W2199" s="1">
        <f>ROUNDDOWN(Table2[[#This Row],[Time]]/60,0)</f>
        <v>15</v>
      </c>
      <c r="X2199" s="1">
        <f>ROUNDDOWN((Table2[[#This Row],[Time]]/60-Table2[[#This Row],[Time2]])*60,0)</f>
        <v>1</v>
      </c>
      <c r="Y2199" s="1">
        <f>IF(Table2[[#This Row],[Time2]]&lt;10,0&amp;Table2[[#This Row],[Time2]],Table2[[#This Row],[Time2]])</f>
        <v>15</v>
      </c>
      <c r="Z2199" s="1" t="str">
        <f>IF(Table2[[#This Row],[Time3]]&lt;10,0&amp;Table2[[#This Row],[Time3]],Table2[[#This Row],[Time3]])</f>
        <v>01</v>
      </c>
      <c r="AA2199" s="2" t="str">
        <f>Table2[[#This Row],[Time4]]&amp;":"&amp;Table2[[#This Row],[Time5]]</f>
        <v>15:01</v>
      </c>
      <c r="AB2199" s="1" t="str" cm="1">
        <f t="array" ref="AB2199">IFERROR(IF(Table2[[#This Row],[code]]="","",_xlfn.IFS(AND(Table2[[#This Row],[code]]&lt;400,Table2[[#This Row],[code]]&lt;&gt;""),2,Table2[[#This Row],[code]]&gt;500,4)),"")</f>
        <v/>
      </c>
      <c r="AC2199" s="1" t="str">
        <f>IF(Table2[[#This Row],[Event]]="Penalty",Table2[[#This Row],[number]],IF(Table2[[#This Row],[Event]]="Time-Out",401,""))</f>
        <v/>
      </c>
      <c r="AD2199" s="1">
        <f>ROW(A2198)</f>
        <v>2198</v>
      </c>
      <c r="AE2199" s="1">
        <f>COUNTIFS(Table2[GameID],Table2[[#This Row],[GameID]],Table2[Column1],"&lt;="&amp;Table2[[#This Row],[Column1]])-1</f>
        <v>10</v>
      </c>
    </row>
    <row r="2200" spans="1:31" x14ac:dyDescent="0.45">
      <c r="A2200" t="s">
        <v>57</v>
      </c>
      <c r="B2200" t="str">
        <f>_xlfn.TEXTBEFORE(Table2[[#This Row],[Kamp]]," - ")</f>
        <v>Hvidovre Attack</v>
      </c>
      <c r="C2200" t="str">
        <f>_xlfn.TEXTAFTER(Table2[[#This Row],[Kamp]],"- ")</f>
        <v>RungstedHørsholm</v>
      </c>
      <c r="D2200">
        <v>45182</v>
      </c>
      <c r="E2200">
        <v>75079</v>
      </c>
      <c r="F2200">
        <v>20232024</v>
      </c>
      <c r="G2200" t="s">
        <v>17</v>
      </c>
      <c r="H2200" t="s">
        <v>659</v>
      </c>
      <c r="I2200" t="s">
        <v>678</v>
      </c>
      <c r="J2200">
        <v>1</v>
      </c>
      <c r="K2200">
        <v>31138</v>
      </c>
      <c r="L2200">
        <v>1</v>
      </c>
      <c r="M2200" t="s">
        <v>630</v>
      </c>
      <c r="N2200" t="s">
        <v>74</v>
      </c>
      <c r="O2200" t="s">
        <v>68</v>
      </c>
      <c r="P2200">
        <v>92</v>
      </c>
      <c r="Q2200">
        <v>25</v>
      </c>
      <c r="R2200">
        <f>SUMIFS(Table2[number],Table2[Event],"Goal",Table2[H/U],"HOME",Table2[GameID],Table2[[#This Row],[GameID]],Table2[GameTime],"&lt;="&amp;Table2[[#This Row],[GameTime]])</f>
        <v>10</v>
      </c>
      <c r="S2200">
        <f>SUMIFS(Table2[number],Table2[Event],"Goal",Table2[H/U],"AWAY",Table2[GameID],Table2[[#This Row],[GameID]],Table2[GameTime],"&lt;="&amp;Table2[[#This Row],[GameTime]])</f>
        <v>2</v>
      </c>
      <c r="T2200" t="str">
        <f>IF(Table2[[#This Row],[Event]]="Goal",Table2[[#This Row],[Hscore]]&amp;"-"&amp;Table2[[#This Row],[Uscore]],"")</f>
        <v>10-2</v>
      </c>
      <c r="U2200">
        <v>1056</v>
      </c>
      <c r="V2200" s="1">
        <f>Table2[[#This Row],[GameTime]]-(Table2[[#This Row],[period]]-1)*1200</f>
        <v>1056</v>
      </c>
      <c r="W2200" s="1">
        <f>ROUNDDOWN(Table2[[#This Row],[Time]]/60,0)</f>
        <v>17</v>
      </c>
      <c r="X2200" s="1">
        <f>ROUNDDOWN((Table2[[#This Row],[Time]]/60-Table2[[#This Row],[Time2]])*60,0)</f>
        <v>36</v>
      </c>
      <c r="Y2200" s="1">
        <f>IF(Table2[[#This Row],[Time2]]&lt;10,0&amp;Table2[[#This Row],[Time2]],Table2[[#This Row],[Time2]])</f>
        <v>17</v>
      </c>
      <c r="Z2200" s="1">
        <f>IF(Table2[[#This Row],[Time3]]&lt;10,0&amp;Table2[[#This Row],[Time3]],Table2[[#This Row],[Time3]])</f>
        <v>36</v>
      </c>
      <c r="AA2200" s="2" t="str">
        <f>Table2[[#This Row],[Time4]]&amp;":"&amp;Table2[[#This Row],[Time5]]</f>
        <v>17:36</v>
      </c>
      <c r="AB2200" s="1" t="str" cm="1">
        <f t="array" ref="AB2200">IFERROR(IF(Table2[[#This Row],[code]]="","",_xlfn.IFS(AND(Table2[[#This Row],[code]]&lt;400,Table2[[#This Row],[code]]&lt;&gt;""),2,Table2[[#This Row],[code]]&gt;500,4)),"")</f>
        <v/>
      </c>
      <c r="AC2200" s="1" t="str">
        <f>IF(Table2[[#This Row],[Event]]="Penalty",Table2[[#This Row],[number]],IF(Table2[[#This Row],[Event]]="Time-Out",401,""))</f>
        <v/>
      </c>
      <c r="AD2200" s="1">
        <f>ROW(A2199)</f>
        <v>2199</v>
      </c>
      <c r="AE2200" s="1">
        <f>COUNTIFS(Table2[GameID],Table2[[#This Row],[GameID]],Table2[Column1],"&lt;="&amp;Table2[[#This Row],[Column1]])-1</f>
        <v>11</v>
      </c>
    </row>
    <row r="2201" spans="1:31" x14ac:dyDescent="0.45">
      <c r="A2201" t="s">
        <v>57</v>
      </c>
      <c r="B2201" t="str">
        <f>_xlfn.TEXTBEFORE(Table2[[#This Row],[Kamp]]," - ")</f>
        <v>Hvidovre Attack</v>
      </c>
      <c r="C2201" t="str">
        <f>_xlfn.TEXTAFTER(Table2[[#This Row],[Kamp]],"- ")</f>
        <v>RungstedHørsholm</v>
      </c>
      <c r="D2201">
        <v>45182</v>
      </c>
      <c r="E2201">
        <v>75079</v>
      </c>
      <c r="F2201">
        <v>20232024</v>
      </c>
      <c r="G2201" t="s">
        <v>17</v>
      </c>
      <c r="H2201" t="s">
        <v>659</v>
      </c>
      <c r="I2201" t="s">
        <v>678</v>
      </c>
      <c r="J2201">
        <v>1</v>
      </c>
      <c r="K2201">
        <v>31138</v>
      </c>
      <c r="L2201">
        <v>1</v>
      </c>
      <c r="M2201" t="s">
        <v>630</v>
      </c>
      <c r="N2201" t="s">
        <v>128</v>
      </c>
      <c r="O2201" t="s">
        <v>634</v>
      </c>
      <c r="P2201">
        <v>12</v>
      </c>
      <c r="Q2201" t="s">
        <v>634</v>
      </c>
      <c r="R2201">
        <f>SUMIFS(Table2[number],Table2[Event],"Goal",Table2[H/U],"HOME",Table2[GameID],Table2[[#This Row],[GameID]],Table2[GameTime],"&lt;="&amp;Table2[[#This Row],[GameTime]])</f>
        <v>11</v>
      </c>
      <c r="S2201">
        <f>SUMIFS(Table2[number],Table2[Event],"Goal",Table2[H/U],"AWAY",Table2[GameID],Table2[[#This Row],[GameID]],Table2[GameTime],"&lt;="&amp;Table2[[#This Row],[GameTime]])</f>
        <v>2</v>
      </c>
      <c r="T2201" t="str">
        <f>IF(Table2[[#This Row],[Event]]="Goal",Table2[[#This Row],[Hscore]]&amp;"-"&amp;Table2[[#This Row],[Uscore]],"")</f>
        <v>11-2</v>
      </c>
      <c r="U2201">
        <v>1138</v>
      </c>
      <c r="V2201" s="1">
        <f>Table2[[#This Row],[GameTime]]-(Table2[[#This Row],[period]]-1)*1200</f>
        <v>1138</v>
      </c>
      <c r="W2201" s="1">
        <f>ROUNDDOWN(Table2[[#This Row],[Time]]/60,0)</f>
        <v>18</v>
      </c>
      <c r="X2201" s="1">
        <f>ROUNDDOWN((Table2[[#This Row],[Time]]/60-Table2[[#This Row],[Time2]])*60,0)</f>
        <v>57</v>
      </c>
      <c r="Y2201" s="1">
        <f>IF(Table2[[#This Row],[Time2]]&lt;10,0&amp;Table2[[#This Row],[Time2]],Table2[[#This Row],[Time2]])</f>
        <v>18</v>
      </c>
      <c r="Z2201" s="1">
        <f>IF(Table2[[#This Row],[Time3]]&lt;10,0&amp;Table2[[#This Row],[Time3]],Table2[[#This Row],[Time3]])</f>
        <v>57</v>
      </c>
      <c r="AA2201" s="2" t="str">
        <f>Table2[[#This Row],[Time4]]&amp;":"&amp;Table2[[#This Row],[Time5]]</f>
        <v>18:57</v>
      </c>
      <c r="AB2201" s="1" t="str" cm="1">
        <f t="array" ref="AB2201">IFERROR(IF(Table2[[#This Row],[code]]="","",_xlfn.IFS(AND(Table2[[#This Row],[code]]&lt;400,Table2[[#This Row],[code]]&lt;&gt;""),2,Table2[[#This Row],[code]]&gt;500,4)),"")</f>
        <v/>
      </c>
      <c r="AC2201" s="1" t="str">
        <f>IF(Table2[[#This Row],[Event]]="Penalty",Table2[[#This Row],[number]],IF(Table2[[#This Row],[Event]]="Time-Out",401,""))</f>
        <v/>
      </c>
      <c r="AD2201" s="1">
        <f>ROW(A2200)</f>
        <v>2200</v>
      </c>
      <c r="AE2201" s="1">
        <f>COUNTIFS(Table2[GameID],Table2[[#This Row],[GameID]],Table2[Column1],"&lt;="&amp;Table2[[#This Row],[Column1]])-1</f>
        <v>12</v>
      </c>
    </row>
    <row r="2202" spans="1:31" x14ac:dyDescent="0.45">
      <c r="A2202" t="s">
        <v>57</v>
      </c>
      <c r="B2202" t="str">
        <f>_xlfn.TEXTBEFORE(Table2[[#This Row],[Kamp]]," - ")</f>
        <v>Hvidovre Attack</v>
      </c>
      <c r="C2202" t="str">
        <f>_xlfn.TEXTAFTER(Table2[[#This Row],[Kamp]],"- ")</f>
        <v>RungstedHørsholm</v>
      </c>
      <c r="D2202">
        <v>45182</v>
      </c>
      <c r="E2202">
        <v>75079</v>
      </c>
      <c r="F2202">
        <v>20232024</v>
      </c>
      <c r="G2202" t="s">
        <v>17</v>
      </c>
      <c r="H2202" t="s">
        <v>662</v>
      </c>
      <c r="I2202" t="s">
        <v>677</v>
      </c>
      <c r="J2202">
        <v>2</v>
      </c>
      <c r="K2202">
        <v>31141</v>
      </c>
      <c r="L2202">
        <v>208</v>
      </c>
      <c r="M2202" t="s">
        <v>631</v>
      </c>
      <c r="N2202" t="s">
        <v>367</v>
      </c>
      <c r="O2202" t="s">
        <v>634</v>
      </c>
      <c r="P2202">
        <v>38</v>
      </c>
      <c r="Q2202" t="s">
        <v>634</v>
      </c>
      <c r="R2202">
        <f>SUMIFS(Table2[number],Table2[Event],"Goal",Table2[H/U],"HOME",Table2[GameID],Table2[[#This Row],[GameID]],Table2[GameTime],"&lt;="&amp;Table2[[#This Row],[GameTime]])</f>
        <v>11</v>
      </c>
      <c r="S2202">
        <f>SUMIFS(Table2[number],Table2[Event],"Goal",Table2[H/U],"AWAY",Table2[GameID],Table2[[#This Row],[GameID]],Table2[GameTime],"&lt;="&amp;Table2[[#This Row],[GameTime]])</f>
        <v>2</v>
      </c>
      <c r="T2202" t="str">
        <f>IF(Table2[[#This Row],[Event]]="Goal",Table2[[#This Row],[Hscore]]&amp;"-"&amp;Table2[[#This Row],[Uscore]],"")</f>
        <v/>
      </c>
      <c r="U2202">
        <v>1504</v>
      </c>
      <c r="V2202" s="1">
        <f>Table2[[#This Row],[GameTime]]-(Table2[[#This Row],[period]]-1)*1200</f>
        <v>304</v>
      </c>
      <c r="W2202" s="1">
        <f>ROUNDDOWN(Table2[[#This Row],[Time]]/60,0)</f>
        <v>5</v>
      </c>
      <c r="X2202" s="1">
        <f>ROUNDDOWN((Table2[[#This Row],[Time]]/60-Table2[[#This Row],[Time2]])*60,0)</f>
        <v>3</v>
      </c>
      <c r="Y2202" s="1" t="str">
        <f>IF(Table2[[#This Row],[Time2]]&lt;10,0&amp;Table2[[#This Row],[Time2]],Table2[[#This Row],[Time2]])</f>
        <v>05</v>
      </c>
      <c r="Z2202" s="1" t="str">
        <f>IF(Table2[[#This Row],[Time3]]&lt;10,0&amp;Table2[[#This Row],[Time3]],Table2[[#This Row],[Time3]])</f>
        <v>03</v>
      </c>
      <c r="AA2202" s="2" t="str">
        <f>Table2[[#This Row],[Time4]]&amp;":"&amp;Table2[[#This Row],[Time5]]</f>
        <v>05:03</v>
      </c>
      <c r="AB2202" s="1" cm="1">
        <f t="array" ref="AB2202">IFERROR(IF(Table2[[#This Row],[code]]="","",_xlfn.IFS(AND(Table2[[#This Row],[code]]&lt;400,Table2[[#This Row],[code]]&lt;&gt;""),2,Table2[[#This Row],[code]]&gt;500,4)),"")</f>
        <v>2</v>
      </c>
      <c r="AC2202" s="1">
        <f>IF(Table2[[#This Row],[Event]]="Penalty",Table2[[#This Row],[number]],IF(Table2[[#This Row],[Event]]="Time-Out",401,""))</f>
        <v>208</v>
      </c>
      <c r="AD2202" s="1">
        <f>ROW(A2201)</f>
        <v>2201</v>
      </c>
      <c r="AE2202" s="1">
        <f>COUNTIFS(Table2[GameID],Table2[[#This Row],[GameID]],Table2[Column1],"&lt;="&amp;Table2[[#This Row],[Column1]])-1</f>
        <v>13</v>
      </c>
    </row>
    <row r="2203" spans="1:31" x14ac:dyDescent="0.45">
      <c r="A2203" t="s">
        <v>57</v>
      </c>
      <c r="B2203" t="str">
        <f>_xlfn.TEXTBEFORE(Table2[[#This Row],[Kamp]]," - ")</f>
        <v>Hvidovre Attack</v>
      </c>
      <c r="C2203" t="str">
        <f>_xlfn.TEXTAFTER(Table2[[#This Row],[Kamp]],"- ")</f>
        <v>RungstedHørsholm</v>
      </c>
      <c r="D2203">
        <v>45182</v>
      </c>
      <c r="E2203">
        <v>75079</v>
      </c>
      <c r="F2203">
        <v>20232024</v>
      </c>
      <c r="G2203" t="s">
        <v>17</v>
      </c>
      <c r="H2203" t="s">
        <v>659</v>
      </c>
      <c r="I2203" t="s">
        <v>678</v>
      </c>
      <c r="J2203">
        <v>2</v>
      </c>
      <c r="K2203">
        <v>31138</v>
      </c>
      <c r="L2203">
        <v>1</v>
      </c>
      <c r="M2203" t="s">
        <v>630</v>
      </c>
      <c r="N2203" t="s">
        <v>68</v>
      </c>
      <c r="O2203" t="s">
        <v>74</v>
      </c>
      <c r="P2203">
        <v>25</v>
      </c>
      <c r="Q2203">
        <v>92</v>
      </c>
      <c r="R2203">
        <f>SUMIFS(Table2[number],Table2[Event],"Goal",Table2[H/U],"HOME",Table2[GameID],Table2[[#This Row],[GameID]],Table2[GameTime],"&lt;="&amp;Table2[[#This Row],[GameTime]])</f>
        <v>12</v>
      </c>
      <c r="S2203">
        <f>SUMIFS(Table2[number],Table2[Event],"Goal",Table2[H/U],"AWAY",Table2[GameID],Table2[[#This Row],[GameID]],Table2[GameTime],"&lt;="&amp;Table2[[#This Row],[GameTime]])</f>
        <v>2</v>
      </c>
      <c r="T2203" t="str">
        <f>IF(Table2[[#This Row],[Event]]="Goal",Table2[[#This Row],[Hscore]]&amp;"-"&amp;Table2[[#This Row],[Uscore]],"")</f>
        <v>12-2</v>
      </c>
      <c r="U2203">
        <v>1529</v>
      </c>
      <c r="V2203" s="1">
        <f>Table2[[#This Row],[GameTime]]-(Table2[[#This Row],[period]]-1)*1200</f>
        <v>329</v>
      </c>
      <c r="W2203" s="1">
        <f>ROUNDDOWN(Table2[[#This Row],[Time]]/60,0)</f>
        <v>5</v>
      </c>
      <c r="X2203" s="1">
        <f>ROUNDDOWN((Table2[[#This Row],[Time]]/60-Table2[[#This Row],[Time2]])*60,0)</f>
        <v>29</v>
      </c>
      <c r="Y2203" s="1" t="str">
        <f>IF(Table2[[#This Row],[Time2]]&lt;10,0&amp;Table2[[#This Row],[Time2]],Table2[[#This Row],[Time2]])</f>
        <v>05</v>
      </c>
      <c r="Z2203" s="1">
        <f>IF(Table2[[#This Row],[Time3]]&lt;10,0&amp;Table2[[#This Row],[Time3]],Table2[[#This Row],[Time3]])</f>
        <v>29</v>
      </c>
      <c r="AA2203" s="2" t="str">
        <f>Table2[[#This Row],[Time4]]&amp;":"&amp;Table2[[#This Row],[Time5]]</f>
        <v>05:29</v>
      </c>
      <c r="AB2203" s="1" t="str" cm="1">
        <f t="array" ref="AB2203">IFERROR(IF(Table2[[#This Row],[code]]="","",_xlfn.IFS(AND(Table2[[#This Row],[code]]&lt;400,Table2[[#This Row],[code]]&lt;&gt;""),2,Table2[[#This Row],[code]]&gt;500,4)),"")</f>
        <v/>
      </c>
      <c r="AC2203" s="1" t="str">
        <f>IF(Table2[[#This Row],[Event]]="Penalty",Table2[[#This Row],[number]],IF(Table2[[#This Row],[Event]]="Time-Out",401,""))</f>
        <v/>
      </c>
      <c r="AD2203" s="1">
        <f>ROW(A2202)</f>
        <v>2202</v>
      </c>
      <c r="AE2203" s="1">
        <f>COUNTIFS(Table2[GameID],Table2[[#This Row],[GameID]],Table2[Column1],"&lt;="&amp;Table2[[#This Row],[Column1]])-1</f>
        <v>14</v>
      </c>
    </row>
    <row r="2204" spans="1:31" x14ac:dyDescent="0.45">
      <c r="A2204" t="s">
        <v>57</v>
      </c>
      <c r="B2204" t="str">
        <f>_xlfn.TEXTBEFORE(Table2[[#This Row],[Kamp]]," - ")</f>
        <v>Hvidovre Attack</v>
      </c>
      <c r="C2204" t="str">
        <f>_xlfn.TEXTAFTER(Table2[[#This Row],[Kamp]],"- ")</f>
        <v>RungstedHørsholm</v>
      </c>
      <c r="D2204">
        <v>45182</v>
      </c>
      <c r="E2204">
        <v>75079</v>
      </c>
      <c r="F2204">
        <v>20232024</v>
      </c>
      <c r="G2204" t="s">
        <v>17</v>
      </c>
      <c r="H2204" t="s">
        <v>659</v>
      </c>
      <c r="I2204" t="s">
        <v>678</v>
      </c>
      <c r="J2204">
        <v>2</v>
      </c>
      <c r="K2204">
        <v>31138</v>
      </c>
      <c r="L2204">
        <v>1</v>
      </c>
      <c r="M2204" t="s">
        <v>630</v>
      </c>
      <c r="N2204" t="s">
        <v>74</v>
      </c>
      <c r="O2204" t="s">
        <v>128</v>
      </c>
      <c r="P2204">
        <v>92</v>
      </c>
      <c r="Q2204">
        <v>12</v>
      </c>
      <c r="R2204">
        <f>SUMIFS(Table2[number],Table2[Event],"Goal",Table2[H/U],"HOME",Table2[GameID],Table2[[#This Row],[GameID]],Table2[GameTime],"&lt;="&amp;Table2[[#This Row],[GameTime]])</f>
        <v>13</v>
      </c>
      <c r="S2204">
        <f>SUMIFS(Table2[number],Table2[Event],"Goal",Table2[H/U],"AWAY",Table2[GameID],Table2[[#This Row],[GameID]],Table2[GameTime],"&lt;="&amp;Table2[[#This Row],[GameTime]])</f>
        <v>2</v>
      </c>
      <c r="T2204" t="str">
        <f>IF(Table2[[#This Row],[Event]]="Goal",Table2[[#This Row],[Hscore]]&amp;"-"&amp;Table2[[#This Row],[Uscore]],"")</f>
        <v>13-2</v>
      </c>
      <c r="U2204">
        <v>1722</v>
      </c>
      <c r="V2204" s="1">
        <f>Table2[[#This Row],[GameTime]]-(Table2[[#This Row],[period]]-1)*1200</f>
        <v>522</v>
      </c>
      <c r="W2204" s="1">
        <f>ROUNDDOWN(Table2[[#This Row],[Time]]/60,0)</f>
        <v>8</v>
      </c>
      <c r="X2204" s="1">
        <f>ROUNDDOWN((Table2[[#This Row],[Time]]/60-Table2[[#This Row],[Time2]])*60,0)</f>
        <v>42</v>
      </c>
      <c r="Y2204" s="1" t="str">
        <f>IF(Table2[[#This Row],[Time2]]&lt;10,0&amp;Table2[[#This Row],[Time2]],Table2[[#This Row],[Time2]])</f>
        <v>08</v>
      </c>
      <c r="Z2204" s="1">
        <f>IF(Table2[[#This Row],[Time3]]&lt;10,0&amp;Table2[[#This Row],[Time3]],Table2[[#This Row],[Time3]])</f>
        <v>42</v>
      </c>
      <c r="AA2204" s="2" t="str">
        <f>Table2[[#This Row],[Time4]]&amp;":"&amp;Table2[[#This Row],[Time5]]</f>
        <v>08:42</v>
      </c>
      <c r="AB2204" s="1" t="str" cm="1">
        <f t="array" ref="AB2204">IFERROR(IF(Table2[[#This Row],[code]]="","",_xlfn.IFS(AND(Table2[[#This Row],[code]]&lt;400,Table2[[#This Row],[code]]&lt;&gt;""),2,Table2[[#This Row],[code]]&gt;500,4)),"")</f>
        <v/>
      </c>
      <c r="AC2204" s="1" t="str">
        <f>IF(Table2[[#This Row],[Event]]="Penalty",Table2[[#This Row],[number]],IF(Table2[[#This Row],[Event]]="Time-Out",401,""))</f>
        <v/>
      </c>
      <c r="AD2204" s="1">
        <f>ROW(A2203)</f>
        <v>2203</v>
      </c>
      <c r="AE2204" s="1">
        <f>COUNTIFS(Table2[GameID],Table2[[#This Row],[GameID]],Table2[Column1],"&lt;="&amp;Table2[[#This Row],[Column1]])-1</f>
        <v>15</v>
      </c>
    </row>
    <row r="2205" spans="1:31" x14ac:dyDescent="0.45">
      <c r="A2205" t="s">
        <v>57</v>
      </c>
      <c r="B2205" t="str">
        <f>_xlfn.TEXTBEFORE(Table2[[#This Row],[Kamp]]," - ")</f>
        <v>Hvidovre Attack</v>
      </c>
      <c r="C2205" t="str">
        <f>_xlfn.TEXTAFTER(Table2[[#This Row],[Kamp]],"- ")</f>
        <v>RungstedHørsholm</v>
      </c>
      <c r="D2205">
        <v>45182</v>
      </c>
      <c r="E2205">
        <v>75079</v>
      </c>
      <c r="F2205">
        <v>20232024</v>
      </c>
      <c r="G2205" t="s">
        <v>17</v>
      </c>
      <c r="H2205" t="s">
        <v>662</v>
      </c>
      <c r="I2205" t="s">
        <v>677</v>
      </c>
      <c r="J2205">
        <v>2</v>
      </c>
      <c r="K2205">
        <v>31141</v>
      </c>
      <c r="L2205">
        <v>1</v>
      </c>
      <c r="M2205" t="s">
        <v>630</v>
      </c>
      <c r="N2205" t="s">
        <v>487</v>
      </c>
      <c r="O2205" t="s">
        <v>634</v>
      </c>
      <c r="P2205">
        <v>10</v>
      </c>
      <c r="Q2205" t="s">
        <v>634</v>
      </c>
      <c r="R2205">
        <f>SUMIFS(Table2[number],Table2[Event],"Goal",Table2[H/U],"HOME",Table2[GameID],Table2[[#This Row],[GameID]],Table2[GameTime],"&lt;="&amp;Table2[[#This Row],[GameTime]])</f>
        <v>13</v>
      </c>
      <c r="S2205">
        <f>SUMIFS(Table2[number],Table2[Event],"Goal",Table2[H/U],"AWAY",Table2[GameID],Table2[[#This Row],[GameID]],Table2[GameTime],"&lt;="&amp;Table2[[#This Row],[GameTime]])</f>
        <v>3</v>
      </c>
      <c r="T2205" t="str">
        <f>IF(Table2[[#This Row],[Event]]="Goal",Table2[[#This Row],[Hscore]]&amp;"-"&amp;Table2[[#This Row],[Uscore]],"")</f>
        <v>13-3</v>
      </c>
      <c r="U2205">
        <v>1740</v>
      </c>
      <c r="V2205" s="1">
        <f>Table2[[#This Row],[GameTime]]-(Table2[[#This Row],[period]]-1)*1200</f>
        <v>540</v>
      </c>
      <c r="W2205" s="1">
        <f>ROUNDDOWN(Table2[[#This Row],[Time]]/60,0)</f>
        <v>9</v>
      </c>
      <c r="X2205" s="1">
        <f>ROUNDDOWN((Table2[[#This Row],[Time]]/60-Table2[[#This Row],[Time2]])*60,0)</f>
        <v>0</v>
      </c>
      <c r="Y2205" s="1" t="str">
        <f>IF(Table2[[#This Row],[Time2]]&lt;10,0&amp;Table2[[#This Row],[Time2]],Table2[[#This Row],[Time2]])</f>
        <v>09</v>
      </c>
      <c r="Z2205" s="1" t="str">
        <f>IF(Table2[[#This Row],[Time3]]&lt;10,0&amp;Table2[[#This Row],[Time3]],Table2[[#This Row],[Time3]])</f>
        <v>00</v>
      </c>
      <c r="AA2205" s="2" t="str">
        <f>Table2[[#This Row],[Time4]]&amp;":"&amp;Table2[[#This Row],[Time5]]</f>
        <v>09:00</v>
      </c>
      <c r="AB2205" s="1" t="str" cm="1">
        <f t="array" ref="AB2205">IFERROR(IF(Table2[[#This Row],[code]]="","",_xlfn.IFS(AND(Table2[[#This Row],[code]]&lt;400,Table2[[#This Row],[code]]&lt;&gt;""),2,Table2[[#This Row],[code]]&gt;500,4)),"")</f>
        <v/>
      </c>
      <c r="AC2205" s="1" t="str">
        <f>IF(Table2[[#This Row],[Event]]="Penalty",Table2[[#This Row],[number]],IF(Table2[[#This Row],[Event]]="Time-Out",401,""))</f>
        <v/>
      </c>
      <c r="AD2205" s="1">
        <f>ROW(A2204)</f>
        <v>2204</v>
      </c>
      <c r="AE2205" s="1">
        <f>COUNTIFS(Table2[GameID],Table2[[#This Row],[GameID]],Table2[Column1],"&lt;="&amp;Table2[[#This Row],[Column1]])-1</f>
        <v>16</v>
      </c>
    </row>
    <row r="2206" spans="1:31" x14ac:dyDescent="0.45">
      <c r="A2206" t="s">
        <v>57</v>
      </c>
      <c r="B2206" t="str">
        <f>_xlfn.TEXTBEFORE(Table2[[#This Row],[Kamp]]," - ")</f>
        <v>Hvidovre Attack</v>
      </c>
      <c r="C2206" t="str">
        <f>_xlfn.TEXTAFTER(Table2[[#This Row],[Kamp]],"- ")</f>
        <v>RungstedHørsholm</v>
      </c>
      <c r="D2206">
        <v>45182</v>
      </c>
      <c r="E2206">
        <v>75079</v>
      </c>
      <c r="F2206">
        <v>20232024</v>
      </c>
      <c r="G2206" t="s">
        <v>17</v>
      </c>
      <c r="H2206" t="s">
        <v>659</v>
      </c>
      <c r="I2206" t="s">
        <v>678</v>
      </c>
      <c r="J2206">
        <v>2</v>
      </c>
      <c r="K2206">
        <v>31138</v>
      </c>
      <c r="L2206">
        <v>1</v>
      </c>
      <c r="M2206" t="s">
        <v>630</v>
      </c>
      <c r="N2206" t="s">
        <v>75</v>
      </c>
      <c r="O2206" t="s">
        <v>63</v>
      </c>
      <c r="P2206">
        <v>96</v>
      </c>
      <c r="Q2206">
        <v>10</v>
      </c>
      <c r="R2206">
        <f>SUMIFS(Table2[number],Table2[Event],"Goal",Table2[H/U],"HOME",Table2[GameID],Table2[[#This Row],[GameID]],Table2[GameTime],"&lt;="&amp;Table2[[#This Row],[GameTime]])</f>
        <v>14</v>
      </c>
      <c r="S2206">
        <f>SUMIFS(Table2[number],Table2[Event],"Goal",Table2[H/U],"AWAY",Table2[GameID],Table2[[#This Row],[GameID]],Table2[GameTime],"&lt;="&amp;Table2[[#This Row],[GameTime]])</f>
        <v>3</v>
      </c>
      <c r="T2206" t="str">
        <f>IF(Table2[[#This Row],[Event]]="Goal",Table2[[#This Row],[Hscore]]&amp;"-"&amp;Table2[[#This Row],[Uscore]],"")</f>
        <v>14-3</v>
      </c>
      <c r="U2206">
        <v>1762</v>
      </c>
      <c r="V2206" s="1">
        <f>Table2[[#This Row],[GameTime]]-(Table2[[#This Row],[period]]-1)*1200</f>
        <v>562</v>
      </c>
      <c r="W2206" s="1">
        <f>ROUNDDOWN(Table2[[#This Row],[Time]]/60,0)</f>
        <v>9</v>
      </c>
      <c r="X2206" s="1">
        <f>ROUNDDOWN((Table2[[#This Row],[Time]]/60-Table2[[#This Row],[Time2]])*60,0)</f>
        <v>22</v>
      </c>
      <c r="Y2206" s="1" t="str">
        <f>IF(Table2[[#This Row],[Time2]]&lt;10,0&amp;Table2[[#This Row],[Time2]],Table2[[#This Row],[Time2]])</f>
        <v>09</v>
      </c>
      <c r="Z2206" s="1">
        <f>IF(Table2[[#This Row],[Time3]]&lt;10,0&amp;Table2[[#This Row],[Time3]],Table2[[#This Row],[Time3]])</f>
        <v>22</v>
      </c>
      <c r="AA2206" s="2" t="str">
        <f>Table2[[#This Row],[Time4]]&amp;":"&amp;Table2[[#This Row],[Time5]]</f>
        <v>09:22</v>
      </c>
      <c r="AB2206" s="1" t="str" cm="1">
        <f t="array" ref="AB2206">IFERROR(IF(Table2[[#This Row],[code]]="","",_xlfn.IFS(AND(Table2[[#This Row],[code]]&lt;400,Table2[[#This Row],[code]]&lt;&gt;""),2,Table2[[#This Row],[code]]&gt;500,4)),"")</f>
        <v/>
      </c>
      <c r="AC2206" s="1" t="str">
        <f>IF(Table2[[#This Row],[Event]]="Penalty",Table2[[#This Row],[number]],IF(Table2[[#This Row],[Event]]="Time-Out",401,""))</f>
        <v/>
      </c>
      <c r="AD2206" s="1">
        <f>ROW(A2205)</f>
        <v>2205</v>
      </c>
      <c r="AE2206" s="1">
        <f>COUNTIFS(Table2[GameID],Table2[[#This Row],[GameID]],Table2[Column1],"&lt;="&amp;Table2[[#This Row],[Column1]])-1</f>
        <v>17</v>
      </c>
    </row>
    <row r="2207" spans="1:31" x14ac:dyDescent="0.45">
      <c r="A2207" t="s">
        <v>57</v>
      </c>
      <c r="B2207" t="str">
        <f>_xlfn.TEXTBEFORE(Table2[[#This Row],[Kamp]]," - ")</f>
        <v>Hvidovre Attack</v>
      </c>
      <c r="C2207" t="str">
        <f>_xlfn.TEXTAFTER(Table2[[#This Row],[Kamp]],"- ")</f>
        <v>RungstedHørsholm</v>
      </c>
      <c r="D2207">
        <v>45182</v>
      </c>
      <c r="E2207">
        <v>75079</v>
      </c>
      <c r="F2207">
        <v>20232024</v>
      </c>
      <c r="G2207" t="s">
        <v>17</v>
      </c>
      <c r="H2207" t="s">
        <v>662</v>
      </c>
      <c r="I2207" t="s">
        <v>677</v>
      </c>
      <c r="J2207">
        <v>2</v>
      </c>
      <c r="K2207">
        <v>31141</v>
      </c>
      <c r="L2207">
        <v>212</v>
      </c>
      <c r="M2207" t="s">
        <v>631</v>
      </c>
      <c r="N2207" t="s">
        <v>491</v>
      </c>
      <c r="O2207" t="s">
        <v>634</v>
      </c>
      <c r="P2207">
        <v>75</v>
      </c>
      <c r="Q2207" t="s">
        <v>634</v>
      </c>
      <c r="R2207">
        <f>SUMIFS(Table2[number],Table2[Event],"Goal",Table2[H/U],"HOME",Table2[GameID],Table2[[#This Row],[GameID]],Table2[GameTime],"&lt;="&amp;Table2[[#This Row],[GameTime]])</f>
        <v>14</v>
      </c>
      <c r="S2207">
        <f>SUMIFS(Table2[number],Table2[Event],"Goal",Table2[H/U],"AWAY",Table2[GameID],Table2[[#This Row],[GameID]],Table2[GameTime],"&lt;="&amp;Table2[[#This Row],[GameTime]])</f>
        <v>3</v>
      </c>
      <c r="T2207" t="str">
        <f>IF(Table2[[#This Row],[Event]]="Goal",Table2[[#This Row],[Hscore]]&amp;"-"&amp;Table2[[#This Row],[Uscore]],"")</f>
        <v/>
      </c>
      <c r="U2207">
        <v>1908</v>
      </c>
      <c r="V2207" s="1">
        <f>Table2[[#This Row],[GameTime]]-(Table2[[#This Row],[period]]-1)*1200</f>
        <v>708</v>
      </c>
      <c r="W2207" s="1">
        <f>ROUNDDOWN(Table2[[#This Row],[Time]]/60,0)</f>
        <v>11</v>
      </c>
      <c r="X2207" s="1">
        <f>ROUNDDOWN((Table2[[#This Row],[Time]]/60-Table2[[#This Row],[Time2]])*60,0)</f>
        <v>48</v>
      </c>
      <c r="Y2207" s="1">
        <f>IF(Table2[[#This Row],[Time2]]&lt;10,0&amp;Table2[[#This Row],[Time2]],Table2[[#This Row],[Time2]])</f>
        <v>11</v>
      </c>
      <c r="Z2207" s="1">
        <f>IF(Table2[[#This Row],[Time3]]&lt;10,0&amp;Table2[[#This Row],[Time3]],Table2[[#This Row],[Time3]])</f>
        <v>48</v>
      </c>
      <c r="AA2207" s="2" t="str">
        <f>Table2[[#This Row],[Time4]]&amp;":"&amp;Table2[[#This Row],[Time5]]</f>
        <v>11:48</v>
      </c>
      <c r="AB2207" s="1" cm="1">
        <f t="array" ref="AB2207">IFERROR(IF(Table2[[#This Row],[code]]="","",_xlfn.IFS(AND(Table2[[#This Row],[code]]&lt;400,Table2[[#This Row],[code]]&lt;&gt;""),2,Table2[[#This Row],[code]]&gt;500,4)),"")</f>
        <v>2</v>
      </c>
      <c r="AC2207" s="1">
        <f>IF(Table2[[#This Row],[Event]]="Penalty",Table2[[#This Row],[number]],IF(Table2[[#This Row],[Event]]="Time-Out",401,""))</f>
        <v>212</v>
      </c>
      <c r="AD2207" s="1">
        <f>ROW(A2206)</f>
        <v>2206</v>
      </c>
      <c r="AE2207" s="1">
        <f>COUNTIFS(Table2[GameID],Table2[[#This Row],[GameID]],Table2[Column1],"&lt;="&amp;Table2[[#This Row],[Column1]])-1</f>
        <v>18</v>
      </c>
    </row>
    <row r="2208" spans="1:31" x14ac:dyDescent="0.45">
      <c r="A2208" t="s">
        <v>57</v>
      </c>
      <c r="B2208" t="str">
        <f>_xlfn.TEXTBEFORE(Table2[[#This Row],[Kamp]]," - ")</f>
        <v>Hvidovre Attack</v>
      </c>
      <c r="C2208" t="str">
        <f>_xlfn.TEXTAFTER(Table2[[#This Row],[Kamp]],"- ")</f>
        <v>RungstedHørsholm</v>
      </c>
      <c r="D2208">
        <v>45182</v>
      </c>
      <c r="E2208">
        <v>75079</v>
      </c>
      <c r="F2208">
        <v>20232024</v>
      </c>
      <c r="G2208" t="s">
        <v>17</v>
      </c>
      <c r="H2208" t="s">
        <v>662</v>
      </c>
      <c r="I2208" t="s">
        <v>677</v>
      </c>
      <c r="J2208">
        <v>2</v>
      </c>
      <c r="K2208">
        <v>31141</v>
      </c>
      <c r="L2208">
        <v>1</v>
      </c>
      <c r="M2208" t="s">
        <v>630</v>
      </c>
      <c r="N2208" t="s">
        <v>402</v>
      </c>
      <c r="O2208" t="s">
        <v>78</v>
      </c>
      <c r="P2208">
        <v>87</v>
      </c>
      <c r="Q2208">
        <v>8</v>
      </c>
      <c r="R2208">
        <f>SUMIFS(Table2[number],Table2[Event],"Goal",Table2[H/U],"HOME",Table2[GameID],Table2[[#This Row],[GameID]],Table2[GameTime],"&lt;="&amp;Table2[[#This Row],[GameTime]])</f>
        <v>14</v>
      </c>
      <c r="S2208">
        <f>SUMIFS(Table2[number],Table2[Event],"Goal",Table2[H/U],"AWAY",Table2[GameID],Table2[[#This Row],[GameID]],Table2[GameTime],"&lt;="&amp;Table2[[#This Row],[GameTime]])</f>
        <v>4</v>
      </c>
      <c r="T2208" t="str">
        <f>IF(Table2[[#This Row],[Event]]="Goal",Table2[[#This Row],[Hscore]]&amp;"-"&amp;Table2[[#This Row],[Uscore]],"")</f>
        <v>14-4</v>
      </c>
      <c r="U2208">
        <v>2008</v>
      </c>
      <c r="V2208" s="1">
        <f>Table2[[#This Row],[GameTime]]-(Table2[[#This Row],[period]]-1)*1200</f>
        <v>808</v>
      </c>
      <c r="W2208" s="1">
        <f>ROUNDDOWN(Table2[[#This Row],[Time]]/60,0)</f>
        <v>13</v>
      </c>
      <c r="X2208" s="1">
        <f>ROUNDDOWN((Table2[[#This Row],[Time]]/60-Table2[[#This Row],[Time2]])*60,0)</f>
        <v>28</v>
      </c>
      <c r="Y2208" s="1">
        <f>IF(Table2[[#This Row],[Time2]]&lt;10,0&amp;Table2[[#This Row],[Time2]],Table2[[#This Row],[Time2]])</f>
        <v>13</v>
      </c>
      <c r="Z2208" s="1">
        <f>IF(Table2[[#This Row],[Time3]]&lt;10,0&amp;Table2[[#This Row],[Time3]],Table2[[#This Row],[Time3]])</f>
        <v>28</v>
      </c>
      <c r="AA2208" s="2" t="str">
        <f>Table2[[#This Row],[Time4]]&amp;":"&amp;Table2[[#This Row],[Time5]]</f>
        <v>13:28</v>
      </c>
      <c r="AB2208" s="1" t="str" cm="1">
        <f t="array" ref="AB2208">IFERROR(IF(Table2[[#This Row],[code]]="","",_xlfn.IFS(AND(Table2[[#This Row],[code]]&lt;400,Table2[[#This Row],[code]]&lt;&gt;""),2,Table2[[#This Row],[code]]&gt;500,4)),"")</f>
        <v/>
      </c>
      <c r="AC2208" s="1" t="str">
        <f>IF(Table2[[#This Row],[Event]]="Penalty",Table2[[#This Row],[number]],IF(Table2[[#This Row],[Event]]="Time-Out",401,""))</f>
        <v/>
      </c>
      <c r="AD2208" s="1">
        <f>ROW(A2207)</f>
        <v>2207</v>
      </c>
      <c r="AE2208" s="1">
        <f>COUNTIFS(Table2[GameID],Table2[[#This Row],[GameID]],Table2[Column1],"&lt;="&amp;Table2[[#This Row],[Column1]])-1</f>
        <v>19</v>
      </c>
    </row>
    <row r="2209" spans="1:31" x14ac:dyDescent="0.45">
      <c r="A2209" t="s">
        <v>57</v>
      </c>
      <c r="B2209" t="str">
        <f>_xlfn.TEXTBEFORE(Table2[[#This Row],[Kamp]]," - ")</f>
        <v>Hvidovre Attack</v>
      </c>
      <c r="C2209" t="str">
        <f>_xlfn.TEXTAFTER(Table2[[#This Row],[Kamp]],"- ")</f>
        <v>RungstedHørsholm</v>
      </c>
      <c r="D2209">
        <v>45182</v>
      </c>
      <c r="E2209">
        <v>75079</v>
      </c>
      <c r="F2209">
        <v>20232024</v>
      </c>
      <c r="G2209" t="s">
        <v>17</v>
      </c>
      <c r="H2209" t="s">
        <v>659</v>
      </c>
      <c r="I2209" t="s">
        <v>678</v>
      </c>
      <c r="J2209">
        <v>2</v>
      </c>
      <c r="K2209">
        <v>31138</v>
      </c>
      <c r="L2209">
        <v>1</v>
      </c>
      <c r="M2209" t="s">
        <v>630</v>
      </c>
      <c r="N2209" t="s">
        <v>60</v>
      </c>
      <c r="O2209" t="s">
        <v>634</v>
      </c>
      <c r="P2209">
        <v>4</v>
      </c>
      <c r="Q2209" t="s">
        <v>634</v>
      </c>
      <c r="R2209">
        <f>SUMIFS(Table2[number],Table2[Event],"Goal",Table2[H/U],"HOME",Table2[GameID],Table2[[#This Row],[GameID]],Table2[GameTime],"&lt;="&amp;Table2[[#This Row],[GameTime]])</f>
        <v>15</v>
      </c>
      <c r="S2209">
        <f>SUMIFS(Table2[number],Table2[Event],"Goal",Table2[H/U],"AWAY",Table2[GameID],Table2[[#This Row],[GameID]],Table2[GameTime],"&lt;="&amp;Table2[[#This Row],[GameTime]])</f>
        <v>4</v>
      </c>
      <c r="T2209" t="str">
        <f>IF(Table2[[#This Row],[Event]]="Goal",Table2[[#This Row],[Hscore]]&amp;"-"&amp;Table2[[#This Row],[Uscore]],"")</f>
        <v>15-4</v>
      </c>
      <c r="U2209">
        <v>2355</v>
      </c>
      <c r="V2209" s="1">
        <f>Table2[[#This Row],[GameTime]]-(Table2[[#This Row],[period]]-1)*1200</f>
        <v>1155</v>
      </c>
      <c r="W2209" s="1">
        <f>ROUNDDOWN(Table2[[#This Row],[Time]]/60,0)</f>
        <v>19</v>
      </c>
      <c r="X2209" s="1">
        <f>ROUNDDOWN((Table2[[#This Row],[Time]]/60-Table2[[#This Row],[Time2]])*60,0)</f>
        <v>15</v>
      </c>
      <c r="Y2209" s="1">
        <f>IF(Table2[[#This Row],[Time2]]&lt;10,0&amp;Table2[[#This Row],[Time2]],Table2[[#This Row],[Time2]])</f>
        <v>19</v>
      </c>
      <c r="Z2209" s="1">
        <f>IF(Table2[[#This Row],[Time3]]&lt;10,0&amp;Table2[[#This Row],[Time3]],Table2[[#This Row],[Time3]])</f>
        <v>15</v>
      </c>
      <c r="AA2209" s="2" t="str">
        <f>Table2[[#This Row],[Time4]]&amp;":"&amp;Table2[[#This Row],[Time5]]</f>
        <v>19:15</v>
      </c>
      <c r="AB2209" s="1" t="str" cm="1">
        <f t="array" ref="AB2209">IFERROR(IF(Table2[[#This Row],[code]]="","",_xlfn.IFS(AND(Table2[[#This Row],[code]]&lt;400,Table2[[#This Row],[code]]&lt;&gt;""),2,Table2[[#This Row],[code]]&gt;500,4)),"")</f>
        <v/>
      </c>
      <c r="AC2209" s="1" t="str">
        <f>IF(Table2[[#This Row],[Event]]="Penalty",Table2[[#This Row],[number]],IF(Table2[[#This Row],[Event]]="Time-Out",401,""))</f>
        <v/>
      </c>
      <c r="AD2209" s="1">
        <f>ROW(A2208)</f>
        <v>2208</v>
      </c>
      <c r="AE2209" s="1">
        <f>COUNTIFS(Table2[GameID],Table2[[#This Row],[GameID]],Table2[Column1],"&lt;="&amp;Table2[[#This Row],[Column1]])-1</f>
        <v>20</v>
      </c>
    </row>
    <row r="2210" spans="1:31" x14ac:dyDescent="0.45">
      <c r="A2210" t="s">
        <v>57</v>
      </c>
      <c r="B2210" t="str">
        <f>_xlfn.TEXTBEFORE(Table2[[#This Row],[Kamp]]," - ")</f>
        <v>Hvidovre Attack</v>
      </c>
      <c r="C2210" t="str">
        <f>_xlfn.TEXTAFTER(Table2[[#This Row],[Kamp]],"- ")</f>
        <v>RungstedHørsholm</v>
      </c>
      <c r="D2210">
        <v>45182</v>
      </c>
      <c r="E2210">
        <v>75079</v>
      </c>
      <c r="F2210">
        <v>20232024</v>
      </c>
      <c r="G2210" t="s">
        <v>17</v>
      </c>
      <c r="H2210" t="s">
        <v>662</v>
      </c>
      <c r="I2210" t="s">
        <v>677</v>
      </c>
      <c r="J2210">
        <v>3</v>
      </c>
      <c r="K2210">
        <v>31141</v>
      </c>
      <c r="L2210">
        <v>1</v>
      </c>
      <c r="M2210" t="s">
        <v>630</v>
      </c>
      <c r="N2210" t="s">
        <v>488</v>
      </c>
      <c r="O2210" t="s">
        <v>634</v>
      </c>
      <c r="P2210">
        <v>22</v>
      </c>
      <c r="Q2210" t="s">
        <v>634</v>
      </c>
      <c r="R2210">
        <f>SUMIFS(Table2[number],Table2[Event],"Goal",Table2[H/U],"HOME",Table2[GameID],Table2[[#This Row],[GameID]],Table2[GameTime],"&lt;="&amp;Table2[[#This Row],[GameTime]])</f>
        <v>15</v>
      </c>
      <c r="S2210">
        <f>SUMIFS(Table2[number],Table2[Event],"Goal",Table2[H/U],"AWAY",Table2[GameID],Table2[[#This Row],[GameID]],Table2[GameTime],"&lt;="&amp;Table2[[#This Row],[GameTime]])</f>
        <v>5</v>
      </c>
      <c r="T2210" t="str">
        <f>IF(Table2[[#This Row],[Event]]="Goal",Table2[[#This Row],[Hscore]]&amp;"-"&amp;Table2[[#This Row],[Uscore]],"")</f>
        <v>15-5</v>
      </c>
      <c r="U2210">
        <v>2461</v>
      </c>
      <c r="V2210" s="1">
        <f>Table2[[#This Row],[GameTime]]-(Table2[[#This Row],[period]]-1)*1200</f>
        <v>61</v>
      </c>
      <c r="W2210" s="1">
        <f>ROUNDDOWN(Table2[[#This Row],[Time]]/60,0)</f>
        <v>1</v>
      </c>
      <c r="X2210" s="1">
        <f>ROUNDDOWN((Table2[[#This Row],[Time]]/60-Table2[[#This Row],[Time2]])*60,0)</f>
        <v>0</v>
      </c>
      <c r="Y2210" s="1" t="str">
        <f>IF(Table2[[#This Row],[Time2]]&lt;10,0&amp;Table2[[#This Row],[Time2]],Table2[[#This Row],[Time2]])</f>
        <v>01</v>
      </c>
      <c r="Z2210" s="1" t="str">
        <f>IF(Table2[[#This Row],[Time3]]&lt;10,0&amp;Table2[[#This Row],[Time3]],Table2[[#This Row],[Time3]])</f>
        <v>00</v>
      </c>
      <c r="AA2210" s="2" t="str">
        <f>Table2[[#This Row],[Time4]]&amp;":"&amp;Table2[[#This Row],[Time5]]</f>
        <v>01:00</v>
      </c>
      <c r="AB2210" s="1" t="str" cm="1">
        <f t="array" ref="AB2210">IFERROR(IF(Table2[[#This Row],[code]]="","",_xlfn.IFS(AND(Table2[[#This Row],[code]]&lt;400,Table2[[#This Row],[code]]&lt;&gt;""),2,Table2[[#This Row],[code]]&gt;500,4)),"")</f>
        <v/>
      </c>
      <c r="AC2210" s="1" t="str">
        <f>IF(Table2[[#This Row],[Event]]="Penalty",Table2[[#This Row],[number]],IF(Table2[[#This Row],[Event]]="Time-Out",401,""))</f>
        <v/>
      </c>
      <c r="AD2210" s="1">
        <f>ROW(A2209)</f>
        <v>2209</v>
      </c>
      <c r="AE2210" s="1">
        <f>COUNTIFS(Table2[GameID],Table2[[#This Row],[GameID]],Table2[Column1],"&lt;="&amp;Table2[[#This Row],[Column1]])-1</f>
        <v>21</v>
      </c>
    </row>
    <row r="2211" spans="1:31" x14ac:dyDescent="0.45">
      <c r="A2211" t="s">
        <v>57</v>
      </c>
      <c r="B2211" t="str">
        <f>_xlfn.TEXTBEFORE(Table2[[#This Row],[Kamp]]," - ")</f>
        <v>Hvidovre Attack</v>
      </c>
      <c r="C2211" t="str">
        <f>_xlfn.TEXTAFTER(Table2[[#This Row],[Kamp]],"- ")</f>
        <v>RungstedHørsholm</v>
      </c>
      <c r="D2211">
        <v>45182</v>
      </c>
      <c r="E2211">
        <v>75079</v>
      </c>
      <c r="F2211">
        <v>20232024</v>
      </c>
      <c r="G2211" t="s">
        <v>17</v>
      </c>
      <c r="H2211" t="s">
        <v>659</v>
      </c>
      <c r="I2211" t="s">
        <v>678</v>
      </c>
      <c r="J2211">
        <v>3</v>
      </c>
      <c r="K2211">
        <v>31138</v>
      </c>
      <c r="L2211">
        <v>1</v>
      </c>
      <c r="M2211" t="s">
        <v>630</v>
      </c>
      <c r="N2211" t="s">
        <v>61</v>
      </c>
      <c r="O2211" t="s">
        <v>71</v>
      </c>
      <c r="P2211">
        <v>6</v>
      </c>
      <c r="Q2211">
        <v>55</v>
      </c>
      <c r="R2211">
        <f>SUMIFS(Table2[number],Table2[Event],"Goal",Table2[H/U],"HOME",Table2[GameID],Table2[[#This Row],[GameID]],Table2[GameTime],"&lt;="&amp;Table2[[#This Row],[GameTime]])</f>
        <v>16</v>
      </c>
      <c r="S2211">
        <f>SUMIFS(Table2[number],Table2[Event],"Goal",Table2[H/U],"AWAY",Table2[GameID],Table2[[#This Row],[GameID]],Table2[GameTime],"&lt;="&amp;Table2[[#This Row],[GameTime]])</f>
        <v>5</v>
      </c>
      <c r="T2211" t="str">
        <f>IF(Table2[[#This Row],[Event]]="Goal",Table2[[#This Row],[Hscore]]&amp;"-"&amp;Table2[[#This Row],[Uscore]],"")</f>
        <v>16-5</v>
      </c>
      <c r="U2211">
        <v>2532</v>
      </c>
      <c r="V2211" s="1">
        <f>Table2[[#This Row],[GameTime]]-(Table2[[#This Row],[period]]-1)*1200</f>
        <v>132</v>
      </c>
      <c r="W2211" s="1">
        <f>ROUNDDOWN(Table2[[#This Row],[Time]]/60,0)</f>
        <v>2</v>
      </c>
      <c r="X2211" s="1">
        <f>ROUNDDOWN((Table2[[#This Row],[Time]]/60-Table2[[#This Row],[Time2]])*60,0)</f>
        <v>12</v>
      </c>
      <c r="Y2211" s="1" t="str">
        <f>IF(Table2[[#This Row],[Time2]]&lt;10,0&amp;Table2[[#This Row],[Time2]],Table2[[#This Row],[Time2]])</f>
        <v>02</v>
      </c>
      <c r="Z2211" s="1">
        <f>IF(Table2[[#This Row],[Time3]]&lt;10,0&amp;Table2[[#This Row],[Time3]],Table2[[#This Row],[Time3]])</f>
        <v>12</v>
      </c>
      <c r="AA2211" s="2" t="str">
        <f>Table2[[#This Row],[Time4]]&amp;":"&amp;Table2[[#This Row],[Time5]]</f>
        <v>02:12</v>
      </c>
      <c r="AB2211" s="1" t="str" cm="1">
        <f t="array" ref="AB2211">IFERROR(IF(Table2[[#This Row],[code]]="","",_xlfn.IFS(AND(Table2[[#This Row],[code]]&lt;400,Table2[[#This Row],[code]]&lt;&gt;""),2,Table2[[#This Row],[code]]&gt;500,4)),"")</f>
        <v/>
      </c>
      <c r="AC2211" s="1" t="str">
        <f>IF(Table2[[#This Row],[Event]]="Penalty",Table2[[#This Row],[number]],IF(Table2[[#This Row],[Event]]="Time-Out",401,""))</f>
        <v/>
      </c>
      <c r="AD2211" s="1">
        <f>ROW(A2210)</f>
        <v>2210</v>
      </c>
      <c r="AE2211" s="1">
        <f>COUNTIFS(Table2[GameID],Table2[[#This Row],[GameID]],Table2[Column1],"&lt;="&amp;Table2[[#This Row],[Column1]])-1</f>
        <v>22</v>
      </c>
    </row>
    <row r="2212" spans="1:31" x14ac:dyDescent="0.45">
      <c r="A2212" t="s">
        <v>57</v>
      </c>
      <c r="B2212" t="str">
        <f>_xlfn.TEXTBEFORE(Table2[[#This Row],[Kamp]]," - ")</f>
        <v>Hvidovre Attack</v>
      </c>
      <c r="C2212" t="str">
        <f>_xlfn.TEXTAFTER(Table2[[#This Row],[Kamp]],"- ")</f>
        <v>RungstedHørsholm</v>
      </c>
      <c r="D2212">
        <v>45182</v>
      </c>
      <c r="E2212">
        <v>75079</v>
      </c>
      <c r="F2212">
        <v>20232024</v>
      </c>
      <c r="G2212" t="s">
        <v>17</v>
      </c>
      <c r="H2212" t="s">
        <v>659</v>
      </c>
      <c r="I2212" t="s">
        <v>678</v>
      </c>
      <c r="J2212">
        <v>3</v>
      </c>
      <c r="K2212">
        <v>31138</v>
      </c>
      <c r="L2212">
        <v>1</v>
      </c>
      <c r="M2212" t="s">
        <v>630</v>
      </c>
      <c r="N2212" t="s">
        <v>60</v>
      </c>
      <c r="O2212" t="s">
        <v>634</v>
      </c>
      <c r="P2212">
        <v>4</v>
      </c>
      <c r="Q2212" t="s">
        <v>634</v>
      </c>
      <c r="R2212">
        <f>SUMIFS(Table2[number],Table2[Event],"Goal",Table2[H/U],"HOME",Table2[GameID],Table2[[#This Row],[GameID]],Table2[GameTime],"&lt;="&amp;Table2[[#This Row],[GameTime]])</f>
        <v>17</v>
      </c>
      <c r="S2212">
        <f>SUMIFS(Table2[number],Table2[Event],"Goal",Table2[H/U],"AWAY",Table2[GameID],Table2[[#This Row],[GameID]],Table2[GameTime],"&lt;="&amp;Table2[[#This Row],[GameTime]])</f>
        <v>5</v>
      </c>
      <c r="T2212" t="str">
        <f>IF(Table2[[#This Row],[Event]]="Goal",Table2[[#This Row],[Hscore]]&amp;"-"&amp;Table2[[#This Row],[Uscore]],"")</f>
        <v>17-5</v>
      </c>
      <c r="U2212">
        <v>2919</v>
      </c>
      <c r="V2212" s="1">
        <f>Table2[[#This Row],[GameTime]]-(Table2[[#This Row],[period]]-1)*1200</f>
        <v>519</v>
      </c>
      <c r="W2212" s="1">
        <f>ROUNDDOWN(Table2[[#This Row],[Time]]/60,0)</f>
        <v>8</v>
      </c>
      <c r="X2212" s="1">
        <f>ROUNDDOWN((Table2[[#This Row],[Time]]/60-Table2[[#This Row],[Time2]])*60,0)</f>
        <v>39</v>
      </c>
      <c r="Y2212" s="1" t="str">
        <f>IF(Table2[[#This Row],[Time2]]&lt;10,0&amp;Table2[[#This Row],[Time2]],Table2[[#This Row],[Time2]])</f>
        <v>08</v>
      </c>
      <c r="Z2212" s="1">
        <f>IF(Table2[[#This Row],[Time3]]&lt;10,0&amp;Table2[[#This Row],[Time3]],Table2[[#This Row],[Time3]])</f>
        <v>39</v>
      </c>
      <c r="AA2212" s="2" t="str">
        <f>Table2[[#This Row],[Time4]]&amp;":"&amp;Table2[[#This Row],[Time5]]</f>
        <v>08:39</v>
      </c>
      <c r="AB2212" s="1" t="str" cm="1">
        <f t="array" ref="AB2212">IFERROR(IF(Table2[[#This Row],[code]]="","",_xlfn.IFS(AND(Table2[[#This Row],[code]]&lt;400,Table2[[#This Row],[code]]&lt;&gt;""),2,Table2[[#This Row],[code]]&gt;500,4)),"")</f>
        <v/>
      </c>
      <c r="AC2212" s="1" t="str">
        <f>IF(Table2[[#This Row],[Event]]="Penalty",Table2[[#This Row],[number]],IF(Table2[[#This Row],[Event]]="Time-Out",401,""))</f>
        <v/>
      </c>
      <c r="AD2212" s="1">
        <f>ROW(A2211)</f>
        <v>2211</v>
      </c>
      <c r="AE2212" s="1">
        <f>COUNTIFS(Table2[GameID],Table2[[#This Row],[GameID]],Table2[Column1],"&lt;="&amp;Table2[[#This Row],[Column1]])-1</f>
        <v>23</v>
      </c>
    </row>
    <row r="2213" spans="1:31" x14ac:dyDescent="0.45">
      <c r="A2213" t="s">
        <v>57</v>
      </c>
      <c r="B2213" t="str">
        <f>_xlfn.TEXTBEFORE(Table2[[#This Row],[Kamp]]," - ")</f>
        <v>Hvidovre Attack</v>
      </c>
      <c r="C2213" t="str">
        <f>_xlfn.TEXTAFTER(Table2[[#This Row],[Kamp]],"- ")</f>
        <v>RungstedHørsholm</v>
      </c>
      <c r="D2213">
        <v>45182</v>
      </c>
      <c r="E2213">
        <v>75079</v>
      </c>
      <c r="F2213">
        <v>20232024</v>
      </c>
      <c r="G2213" t="s">
        <v>17</v>
      </c>
      <c r="H2213" t="s">
        <v>662</v>
      </c>
      <c r="I2213" t="s">
        <v>677</v>
      </c>
      <c r="J2213">
        <v>3</v>
      </c>
      <c r="K2213">
        <v>31141</v>
      </c>
      <c r="L2213">
        <v>201</v>
      </c>
      <c r="M2213" t="s">
        <v>631</v>
      </c>
      <c r="N2213" t="s">
        <v>368</v>
      </c>
      <c r="O2213" t="s">
        <v>634</v>
      </c>
      <c r="P2213">
        <v>50</v>
      </c>
      <c r="Q2213" t="s">
        <v>634</v>
      </c>
      <c r="R2213">
        <f>SUMIFS(Table2[number],Table2[Event],"Goal",Table2[H/U],"HOME",Table2[GameID],Table2[[#This Row],[GameID]],Table2[GameTime],"&lt;="&amp;Table2[[#This Row],[GameTime]])</f>
        <v>17</v>
      </c>
      <c r="S2213">
        <f>SUMIFS(Table2[number],Table2[Event],"Goal",Table2[H/U],"AWAY",Table2[GameID],Table2[[#This Row],[GameID]],Table2[GameTime],"&lt;="&amp;Table2[[#This Row],[GameTime]])</f>
        <v>5</v>
      </c>
      <c r="T2213" t="str">
        <f>IF(Table2[[#This Row],[Event]]="Goal",Table2[[#This Row],[Hscore]]&amp;"-"&amp;Table2[[#This Row],[Uscore]],"")</f>
        <v/>
      </c>
      <c r="U2213">
        <v>3305</v>
      </c>
      <c r="V2213" s="1">
        <f>Table2[[#This Row],[GameTime]]-(Table2[[#This Row],[period]]-1)*1200</f>
        <v>905</v>
      </c>
      <c r="W2213" s="1">
        <f>ROUNDDOWN(Table2[[#This Row],[Time]]/60,0)</f>
        <v>15</v>
      </c>
      <c r="X2213" s="1">
        <f>ROUNDDOWN((Table2[[#This Row],[Time]]/60-Table2[[#This Row],[Time2]])*60,0)</f>
        <v>5</v>
      </c>
      <c r="Y2213" s="1">
        <f>IF(Table2[[#This Row],[Time2]]&lt;10,0&amp;Table2[[#This Row],[Time2]],Table2[[#This Row],[Time2]])</f>
        <v>15</v>
      </c>
      <c r="Z2213" s="1" t="str">
        <f>IF(Table2[[#This Row],[Time3]]&lt;10,0&amp;Table2[[#This Row],[Time3]],Table2[[#This Row],[Time3]])</f>
        <v>05</v>
      </c>
      <c r="AA2213" s="2" t="str">
        <f>Table2[[#This Row],[Time4]]&amp;":"&amp;Table2[[#This Row],[Time5]]</f>
        <v>15:05</v>
      </c>
      <c r="AB2213" s="1" cm="1">
        <f t="array" ref="AB2213">IFERROR(IF(Table2[[#This Row],[code]]="","",_xlfn.IFS(AND(Table2[[#This Row],[code]]&lt;400,Table2[[#This Row],[code]]&lt;&gt;""),2,Table2[[#This Row],[code]]&gt;500,4)),"")</f>
        <v>2</v>
      </c>
      <c r="AC2213" s="1">
        <f>IF(Table2[[#This Row],[Event]]="Penalty",Table2[[#This Row],[number]],IF(Table2[[#This Row],[Event]]="Time-Out",401,""))</f>
        <v>201</v>
      </c>
      <c r="AD2213" s="1">
        <f>ROW(A2212)</f>
        <v>2212</v>
      </c>
      <c r="AE2213" s="1">
        <f>COUNTIFS(Table2[GameID],Table2[[#This Row],[GameID]],Table2[Column1],"&lt;="&amp;Table2[[#This Row],[Column1]])-1</f>
        <v>24</v>
      </c>
    </row>
    <row r="2214" spans="1:31" x14ac:dyDescent="0.45">
      <c r="A2214" t="s">
        <v>57</v>
      </c>
      <c r="B2214" t="str">
        <f>_xlfn.TEXTBEFORE(Table2[[#This Row],[Kamp]]," - ")</f>
        <v>Hvidovre Attack</v>
      </c>
      <c r="C2214" t="str">
        <f>_xlfn.TEXTAFTER(Table2[[#This Row],[Kamp]],"- ")</f>
        <v>RungstedHørsholm</v>
      </c>
      <c r="D2214">
        <v>45182</v>
      </c>
      <c r="E2214">
        <v>75079</v>
      </c>
      <c r="F2214">
        <v>20232024</v>
      </c>
      <c r="G2214" t="s">
        <v>17</v>
      </c>
      <c r="H2214" t="s">
        <v>659</v>
      </c>
      <c r="I2214" t="s">
        <v>678</v>
      </c>
      <c r="J2214">
        <v>3</v>
      </c>
      <c r="K2214">
        <v>31138</v>
      </c>
      <c r="L2214">
        <v>1</v>
      </c>
      <c r="M2214" t="s">
        <v>630</v>
      </c>
      <c r="N2214" t="s">
        <v>128</v>
      </c>
      <c r="O2214" t="s">
        <v>634</v>
      </c>
      <c r="P2214">
        <v>12</v>
      </c>
      <c r="Q2214" t="s">
        <v>634</v>
      </c>
      <c r="R2214">
        <f>SUMIFS(Table2[number],Table2[Event],"Goal",Table2[H/U],"HOME",Table2[GameID],Table2[[#This Row],[GameID]],Table2[GameTime],"&lt;="&amp;Table2[[#This Row],[GameTime]])</f>
        <v>18</v>
      </c>
      <c r="S2214">
        <f>SUMIFS(Table2[number],Table2[Event],"Goal",Table2[H/U],"AWAY",Table2[GameID],Table2[[#This Row],[GameID]],Table2[GameTime],"&lt;="&amp;Table2[[#This Row],[GameTime]])</f>
        <v>5</v>
      </c>
      <c r="T2214" t="str">
        <f>IF(Table2[[#This Row],[Event]]="Goal",Table2[[#This Row],[Hscore]]&amp;"-"&amp;Table2[[#This Row],[Uscore]],"")</f>
        <v>18-5</v>
      </c>
      <c r="U2214">
        <v>3410</v>
      </c>
      <c r="V2214" s="1">
        <f>Table2[[#This Row],[GameTime]]-(Table2[[#This Row],[period]]-1)*1200</f>
        <v>1010</v>
      </c>
      <c r="W2214" s="1">
        <f>ROUNDDOWN(Table2[[#This Row],[Time]]/60,0)</f>
        <v>16</v>
      </c>
      <c r="X2214" s="1">
        <f>ROUNDDOWN((Table2[[#This Row],[Time]]/60-Table2[[#This Row],[Time2]])*60,0)</f>
        <v>49</v>
      </c>
      <c r="Y2214" s="1">
        <f>IF(Table2[[#This Row],[Time2]]&lt;10,0&amp;Table2[[#This Row],[Time2]],Table2[[#This Row],[Time2]])</f>
        <v>16</v>
      </c>
      <c r="Z2214" s="1">
        <f>IF(Table2[[#This Row],[Time3]]&lt;10,0&amp;Table2[[#This Row],[Time3]],Table2[[#This Row],[Time3]])</f>
        <v>49</v>
      </c>
      <c r="AA2214" s="2" t="str">
        <f>Table2[[#This Row],[Time4]]&amp;":"&amp;Table2[[#This Row],[Time5]]</f>
        <v>16:49</v>
      </c>
      <c r="AB2214" s="1" t="str" cm="1">
        <f t="array" ref="AB2214">IFERROR(IF(Table2[[#This Row],[code]]="","",_xlfn.IFS(AND(Table2[[#This Row],[code]]&lt;400,Table2[[#This Row],[code]]&lt;&gt;""),2,Table2[[#This Row],[code]]&gt;500,4)),"")</f>
        <v/>
      </c>
      <c r="AC2214" s="1" t="str">
        <f>IF(Table2[[#This Row],[Event]]="Penalty",Table2[[#This Row],[number]],IF(Table2[[#This Row],[Event]]="Time-Out",401,""))</f>
        <v/>
      </c>
      <c r="AD2214" s="1">
        <f>ROW(A2213)</f>
        <v>2213</v>
      </c>
      <c r="AE2214" s="1">
        <f>COUNTIFS(Table2[GameID],Table2[[#This Row],[GameID]],Table2[Column1],"&lt;="&amp;Table2[[#This Row],[Column1]])-1</f>
        <v>25</v>
      </c>
    </row>
    <row r="2215" spans="1:31" x14ac:dyDescent="0.45">
      <c r="A2215" t="s">
        <v>57</v>
      </c>
      <c r="B2215" t="str">
        <f>_xlfn.TEXTBEFORE(Table2[[#This Row],[Kamp]]," - ")</f>
        <v>Hvidovre Attack</v>
      </c>
      <c r="C2215" t="str">
        <f>_xlfn.TEXTAFTER(Table2[[#This Row],[Kamp]],"- ")</f>
        <v>RungstedHørsholm</v>
      </c>
      <c r="D2215">
        <v>45182</v>
      </c>
      <c r="E2215">
        <v>75079</v>
      </c>
      <c r="F2215">
        <v>20232024</v>
      </c>
      <c r="G2215" t="s">
        <v>17</v>
      </c>
      <c r="H2215" t="s">
        <v>659</v>
      </c>
      <c r="I2215" t="s">
        <v>678</v>
      </c>
      <c r="J2215">
        <v>3</v>
      </c>
      <c r="K2215">
        <v>31138</v>
      </c>
      <c r="L2215">
        <v>1</v>
      </c>
      <c r="M2215" t="s">
        <v>630</v>
      </c>
      <c r="N2215" t="s">
        <v>128</v>
      </c>
      <c r="O2215" t="s">
        <v>191</v>
      </c>
      <c r="P2215">
        <v>12</v>
      </c>
      <c r="Q2215">
        <v>89</v>
      </c>
      <c r="R2215">
        <f>SUMIFS(Table2[number],Table2[Event],"Goal",Table2[H/U],"HOME",Table2[GameID],Table2[[#This Row],[GameID]],Table2[GameTime],"&lt;="&amp;Table2[[#This Row],[GameTime]])</f>
        <v>19</v>
      </c>
      <c r="S2215">
        <f>SUMIFS(Table2[number],Table2[Event],"Goal",Table2[H/U],"AWAY",Table2[GameID],Table2[[#This Row],[GameID]],Table2[GameTime],"&lt;="&amp;Table2[[#This Row],[GameTime]])</f>
        <v>5</v>
      </c>
      <c r="T2215" t="str">
        <f>IF(Table2[[#This Row],[Event]]="Goal",Table2[[#This Row],[Hscore]]&amp;"-"&amp;Table2[[#This Row],[Uscore]],"")</f>
        <v>19-5</v>
      </c>
      <c r="U2215">
        <v>3493</v>
      </c>
      <c r="V2215" s="1">
        <f>Table2[[#This Row],[GameTime]]-(Table2[[#This Row],[period]]-1)*1200</f>
        <v>1093</v>
      </c>
      <c r="W2215" s="1">
        <f>ROUNDDOWN(Table2[[#This Row],[Time]]/60,0)</f>
        <v>18</v>
      </c>
      <c r="X2215" s="1">
        <f>ROUNDDOWN((Table2[[#This Row],[Time]]/60-Table2[[#This Row],[Time2]])*60,0)</f>
        <v>12</v>
      </c>
      <c r="Y2215" s="1">
        <f>IF(Table2[[#This Row],[Time2]]&lt;10,0&amp;Table2[[#This Row],[Time2]],Table2[[#This Row],[Time2]])</f>
        <v>18</v>
      </c>
      <c r="Z2215" s="1">
        <f>IF(Table2[[#This Row],[Time3]]&lt;10,0&amp;Table2[[#This Row],[Time3]],Table2[[#This Row],[Time3]])</f>
        <v>12</v>
      </c>
      <c r="AA2215" s="2" t="str">
        <f>Table2[[#This Row],[Time4]]&amp;":"&amp;Table2[[#This Row],[Time5]]</f>
        <v>18:12</v>
      </c>
      <c r="AB2215" s="1" t="str" cm="1">
        <f t="array" ref="AB2215">IFERROR(IF(Table2[[#This Row],[code]]="","",_xlfn.IFS(AND(Table2[[#This Row],[code]]&lt;400,Table2[[#This Row],[code]]&lt;&gt;""),2,Table2[[#This Row],[code]]&gt;500,4)),"")</f>
        <v/>
      </c>
      <c r="AC2215" s="1" t="str">
        <f>IF(Table2[[#This Row],[Event]]="Penalty",Table2[[#This Row],[number]],IF(Table2[[#This Row],[Event]]="Time-Out",401,""))</f>
        <v/>
      </c>
      <c r="AD2215" s="1">
        <f>ROW(A2214)</f>
        <v>2214</v>
      </c>
      <c r="AE2215" s="1">
        <f>COUNTIFS(Table2[GameID],Table2[[#This Row],[GameID]],Table2[Column1],"&lt;="&amp;Table2[[#This Row],[Column1]])-1</f>
        <v>26</v>
      </c>
    </row>
    <row r="2216" spans="1:31" x14ac:dyDescent="0.45">
      <c r="A2216" t="s">
        <v>57</v>
      </c>
      <c r="B2216" t="str">
        <f>_xlfn.TEXTBEFORE(Table2[[#This Row],[Kamp]]," - ")</f>
        <v>Hvidovre Attack</v>
      </c>
      <c r="C2216" t="str">
        <f>_xlfn.TEXTAFTER(Table2[[#This Row],[Kamp]],"- ")</f>
        <v>RungstedHørsholm</v>
      </c>
      <c r="D2216">
        <v>45182</v>
      </c>
      <c r="E2216">
        <v>75079</v>
      </c>
      <c r="F2216">
        <v>20232024</v>
      </c>
      <c r="G2216" t="s">
        <v>17</v>
      </c>
      <c r="H2216" t="s">
        <v>659</v>
      </c>
      <c r="I2216" t="s">
        <v>678</v>
      </c>
      <c r="J2216">
        <v>3</v>
      </c>
      <c r="K2216">
        <v>31138</v>
      </c>
      <c r="L2216">
        <v>222</v>
      </c>
      <c r="M2216" t="s">
        <v>631</v>
      </c>
      <c r="N2216" t="s">
        <v>72</v>
      </c>
      <c r="O2216" t="s">
        <v>634</v>
      </c>
      <c r="P2216">
        <v>86</v>
      </c>
      <c r="Q2216" t="s">
        <v>634</v>
      </c>
      <c r="R2216">
        <f>SUMIFS(Table2[number],Table2[Event],"Goal",Table2[H/U],"HOME",Table2[GameID],Table2[[#This Row],[GameID]],Table2[GameTime],"&lt;="&amp;Table2[[#This Row],[GameTime]])</f>
        <v>19</v>
      </c>
      <c r="S2216">
        <f>SUMIFS(Table2[number],Table2[Event],"Goal",Table2[H/U],"AWAY",Table2[GameID],Table2[[#This Row],[GameID]],Table2[GameTime],"&lt;="&amp;Table2[[#This Row],[GameTime]])</f>
        <v>5</v>
      </c>
      <c r="T2216" t="str">
        <f>IF(Table2[[#This Row],[Event]]="Goal",Table2[[#This Row],[Hscore]]&amp;"-"&amp;Table2[[#This Row],[Uscore]],"")</f>
        <v/>
      </c>
      <c r="U2216">
        <v>3574</v>
      </c>
      <c r="V2216" s="1">
        <f>Table2[[#This Row],[GameTime]]-(Table2[[#This Row],[period]]-1)*1200</f>
        <v>1174</v>
      </c>
      <c r="W2216" s="1">
        <f>ROUNDDOWN(Table2[[#This Row],[Time]]/60,0)</f>
        <v>19</v>
      </c>
      <c r="X2216" s="1">
        <f>ROUNDDOWN((Table2[[#This Row],[Time]]/60-Table2[[#This Row],[Time2]])*60,0)</f>
        <v>34</v>
      </c>
      <c r="Y2216" s="1">
        <f>IF(Table2[[#This Row],[Time2]]&lt;10,0&amp;Table2[[#This Row],[Time2]],Table2[[#This Row],[Time2]])</f>
        <v>19</v>
      </c>
      <c r="Z2216" s="1">
        <f>IF(Table2[[#This Row],[Time3]]&lt;10,0&amp;Table2[[#This Row],[Time3]],Table2[[#This Row],[Time3]])</f>
        <v>34</v>
      </c>
      <c r="AA2216" s="2" t="str">
        <f>Table2[[#This Row],[Time4]]&amp;":"&amp;Table2[[#This Row],[Time5]]</f>
        <v>19:34</v>
      </c>
      <c r="AB2216" s="1" cm="1">
        <f t="array" ref="AB2216">IFERROR(IF(Table2[[#This Row],[code]]="","",_xlfn.IFS(AND(Table2[[#This Row],[code]]&lt;400,Table2[[#This Row],[code]]&lt;&gt;""),2,Table2[[#This Row],[code]]&gt;500,4)),"")</f>
        <v>2</v>
      </c>
      <c r="AC2216" s="1">
        <f>IF(Table2[[#This Row],[Event]]="Penalty",Table2[[#This Row],[number]],IF(Table2[[#This Row],[Event]]="Time-Out",401,""))</f>
        <v>222</v>
      </c>
      <c r="AD2216" s="1">
        <f>ROW(A2215)</f>
        <v>2215</v>
      </c>
      <c r="AE2216" s="1">
        <f>COUNTIFS(Table2[GameID],Table2[[#This Row],[GameID]],Table2[Column1],"&lt;="&amp;Table2[[#This Row],[Column1]])-1</f>
        <v>27</v>
      </c>
    </row>
    <row r="2217" spans="1:31" x14ac:dyDescent="0.45">
      <c r="A2217" t="s">
        <v>16</v>
      </c>
      <c r="B2217" t="str">
        <f>_xlfn.TEXTBEFORE(Table2[[#This Row],[Kamp]]," - ")</f>
        <v>Benløse IF</v>
      </c>
      <c r="C2217" t="str">
        <f>_xlfn.TEXTAFTER(Table2[[#This Row],[Kamp]],"- ")</f>
        <v>Rødovre FC</v>
      </c>
      <c r="D2217">
        <v>45186</v>
      </c>
      <c r="E2217">
        <v>75080</v>
      </c>
      <c r="F2217">
        <v>20232024</v>
      </c>
      <c r="G2217" t="s">
        <v>17</v>
      </c>
      <c r="H2217" t="s">
        <v>665</v>
      </c>
      <c r="I2217" t="s">
        <v>677</v>
      </c>
      <c r="J2217">
        <v>1</v>
      </c>
      <c r="K2217">
        <v>31139</v>
      </c>
      <c r="L2217">
        <v>1</v>
      </c>
      <c r="M2217" t="s">
        <v>630</v>
      </c>
      <c r="N2217" t="s">
        <v>51</v>
      </c>
      <c r="O2217" t="s">
        <v>45</v>
      </c>
      <c r="P2217">
        <v>77</v>
      </c>
      <c r="Q2217">
        <v>17</v>
      </c>
      <c r="R2217">
        <f>SUMIFS(Table2[number],Table2[Event],"Goal",Table2[H/U],"HOME",Table2[GameID],Table2[[#This Row],[GameID]],Table2[GameTime],"&lt;="&amp;Table2[[#This Row],[GameTime]])</f>
        <v>0</v>
      </c>
      <c r="S2217">
        <f>SUMIFS(Table2[number],Table2[Event],"Goal",Table2[H/U],"AWAY",Table2[GameID],Table2[[#This Row],[GameID]],Table2[GameTime],"&lt;="&amp;Table2[[#This Row],[GameTime]])</f>
        <v>1</v>
      </c>
      <c r="T2217" t="str">
        <f>IF(Table2[[#This Row],[Event]]="Goal",Table2[[#This Row],[Hscore]]&amp;"-"&amp;Table2[[#This Row],[Uscore]],"")</f>
        <v>0-1</v>
      </c>
      <c r="U2217">
        <v>904</v>
      </c>
      <c r="V2217" s="1">
        <f>Table2[[#This Row],[GameTime]]-(Table2[[#This Row],[period]]-1)*1200</f>
        <v>904</v>
      </c>
      <c r="W2217" s="1">
        <f>ROUNDDOWN(Table2[[#This Row],[Time]]/60,0)</f>
        <v>15</v>
      </c>
      <c r="X2217" s="1">
        <f>ROUNDDOWN((Table2[[#This Row],[Time]]/60-Table2[[#This Row],[Time2]])*60,0)</f>
        <v>3</v>
      </c>
      <c r="Y2217" s="1">
        <f>IF(Table2[[#This Row],[Time2]]&lt;10,0&amp;Table2[[#This Row],[Time2]],Table2[[#This Row],[Time2]])</f>
        <v>15</v>
      </c>
      <c r="Z2217" s="1" t="str">
        <f>IF(Table2[[#This Row],[Time3]]&lt;10,0&amp;Table2[[#This Row],[Time3]],Table2[[#This Row],[Time3]])</f>
        <v>03</v>
      </c>
      <c r="AA2217" s="2" t="str">
        <f>Table2[[#This Row],[Time4]]&amp;":"&amp;Table2[[#This Row],[Time5]]</f>
        <v>15:03</v>
      </c>
      <c r="AB2217" s="1" t="str" cm="1">
        <f t="array" ref="AB2217">IFERROR(IF(Table2[[#This Row],[code]]="","",_xlfn.IFS(AND(Table2[[#This Row],[code]]&lt;400,Table2[[#This Row],[code]]&lt;&gt;""),2,Table2[[#This Row],[code]]&gt;500,4)),"")</f>
        <v/>
      </c>
      <c r="AC2217" s="1" t="str">
        <f>IF(Table2[[#This Row],[Event]]="Penalty",Table2[[#This Row],[number]],IF(Table2[[#This Row],[Event]]="Time-Out",401,""))</f>
        <v/>
      </c>
      <c r="AD2217" s="1">
        <f>ROW(A2216)</f>
        <v>2216</v>
      </c>
      <c r="AE2217" s="1">
        <f>COUNTIFS(Table2[GameID],Table2[[#This Row],[GameID]],Table2[Column1],"&lt;="&amp;Table2[[#This Row],[Column1]])-1</f>
        <v>0</v>
      </c>
    </row>
    <row r="2218" spans="1:31" x14ac:dyDescent="0.45">
      <c r="A2218" t="s">
        <v>16</v>
      </c>
      <c r="B2218" t="str">
        <f>_xlfn.TEXTBEFORE(Table2[[#This Row],[Kamp]]," - ")</f>
        <v>Benløse IF</v>
      </c>
      <c r="C2218" t="str">
        <f>_xlfn.TEXTAFTER(Table2[[#This Row],[Kamp]],"- ")</f>
        <v>Rødovre FC</v>
      </c>
      <c r="D2218">
        <v>45186</v>
      </c>
      <c r="E2218">
        <v>75080</v>
      </c>
      <c r="F2218">
        <v>20232024</v>
      </c>
      <c r="G2218" t="s">
        <v>17</v>
      </c>
      <c r="H2218" t="s">
        <v>665</v>
      </c>
      <c r="I2218" t="s">
        <v>677</v>
      </c>
      <c r="J2218">
        <v>1</v>
      </c>
      <c r="K2218">
        <v>31139</v>
      </c>
      <c r="L2218">
        <v>207</v>
      </c>
      <c r="M2218" t="s">
        <v>631</v>
      </c>
      <c r="N2218" t="s">
        <v>48</v>
      </c>
      <c r="O2218" t="s">
        <v>634</v>
      </c>
      <c r="P2218">
        <v>28</v>
      </c>
      <c r="Q2218" t="s">
        <v>634</v>
      </c>
      <c r="R2218">
        <f>SUMIFS(Table2[number],Table2[Event],"Goal",Table2[H/U],"HOME",Table2[GameID],Table2[[#This Row],[GameID]],Table2[GameTime],"&lt;="&amp;Table2[[#This Row],[GameTime]])</f>
        <v>0</v>
      </c>
      <c r="S2218">
        <f>SUMIFS(Table2[number],Table2[Event],"Goal",Table2[H/U],"AWAY",Table2[GameID],Table2[[#This Row],[GameID]],Table2[GameTime],"&lt;="&amp;Table2[[#This Row],[GameTime]])</f>
        <v>1</v>
      </c>
      <c r="T2218" t="str">
        <f>IF(Table2[[#This Row],[Event]]="Goal",Table2[[#This Row],[Hscore]]&amp;"-"&amp;Table2[[#This Row],[Uscore]],"")</f>
        <v/>
      </c>
      <c r="U2218">
        <v>1144</v>
      </c>
      <c r="V2218" s="1">
        <f>Table2[[#This Row],[GameTime]]-(Table2[[#This Row],[period]]-1)*1200</f>
        <v>1144</v>
      </c>
      <c r="W2218" s="1">
        <f>ROUNDDOWN(Table2[[#This Row],[Time]]/60,0)</f>
        <v>19</v>
      </c>
      <c r="X2218" s="1">
        <f>ROUNDDOWN((Table2[[#This Row],[Time]]/60-Table2[[#This Row],[Time2]])*60,0)</f>
        <v>3</v>
      </c>
      <c r="Y2218" s="1">
        <f>IF(Table2[[#This Row],[Time2]]&lt;10,0&amp;Table2[[#This Row],[Time2]],Table2[[#This Row],[Time2]])</f>
        <v>19</v>
      </c>
      <c r="Z2218" s="1" t="str">
        <f>IF(Table2[[#This Row],[Time3]]&lt;10,0&amp;Table2[[#This Row],[Time3]],Table2[[#This Row],[Time3]])</f>
        <v>03</v>
      </c>
      <c r="AA2218" s="2" t="str">
        <f>Table2[[#This Row],[Time4]]&amp;":"&amp;Table2[[#This Row],[Time5]]</f>
        <v>19:03</v>
      </c>
      <c r="AB2218" s="1" cm="1">
        <f t="array" ref="AB2218">IFERROR(IF(Table2[[#This Row],[code]]="","",_xlfn.IFS(AND(Table2[[#This Row],[code]]&lt;400,Table2[[#This Row],[code]]&lt;&gt;""),2,Table2[[#This Row],[code]]&gt;500,4)),"")</f>
        <v>2</v>
      </c>
      <c r="AC2218" s="1">
        <f>IF(Table2[[#This Row],[Event]]="Penalty",Table2[[#This Row],[number]],IF(Table2[[#This Row],[Event]]="Time-Out",401,""))</f>
        <v>207</v>
      </c>
      <c r="AD2218" s="1">
        <f>ROW(A2217)</f>
        <v>2217</v>
      </c>
      <c r="AE2218" s="1">
        <f>COUNTIFS(Table2[GameID],Table2[[#This Row],[GameID]],Table2[Column1],"&lt;="&amp;Table2[[#This Row],[Column1]])-1</f>
        <v>1</v>
      </c>
    </row>
    <row r="2219" spans="1:31" x14ac:dyDescent="0.45">
      <c r="A2219" t="s">
        <v>16</v>
      </c>
      <c r="B2219" t="str">
        <f>_xlfn.TEXTBEFORE(Table2[[#This Row],[Kamp]]," - ")</f>
        <v>Benløse IF</v>
      </c>
      <c r="C2219" t="str">
        <f>_xlfn.TEXTAFTER(Table2[[#This Row],[Kamp]],"- ")</f>
        <v>Rødovre FC</v>
      </c>
      <c r="D2219">
        <v>45186</v>
      </c>
      <c r="E2219">
        <v>75080</v>
      </c>
      <c r="F2219">
        <v>20232024</v>
      </c>
      <c r="G2219" t="s">
        <v>17</v>
      </c>
      <c r="H2219" t="s">
        <v>658</v>
      </c>
      <c r="I2219" t="s">
        <v>678</v>
      </c>
      <c r="J2219">
        <v>1</v>
      </c>
      <c r="K2219">
        <v>31137</v>
      </c>
      <c r="L2219">
        <v>1</v>
      </c>
      <c r="M2219" t="s">
        <v>630</v>
      </c>
      <c r="N2219" t="s">
        <v>192</v>
      </c>
      <c r="O2219" t="s">
        <v>466</v>
      </c>
      <c r="P2219">
        <v>32</v>
      </c>
      <c r="Q2219">
        <v>6</v>
      </c>
      <c r="R2219">
        <f>SUMIFS(Table2[number],Table2[Event],"Goal",Table2[H/U],"HOME",Table2[GameID],Table2[[#This Row],[GameID]],Table2[GameTime],"&lt;="&amp;Table2[[#This Row],[GameTime]])</f>
        <v>1</v>
      </c>
      <c r="S2219">
        <f>SUMIFS(Table2[number],Table2[Event],"Goal",Table2[H/U],"AWAY",Table2[GameID],Table2[[#This Row],[GameID]],Table2[GameTime],"&lt;="&amp;Table2[[#This Row],[GameTime]])</f>
        <v>1</v>
      </c>
      <c r="T2219" t="str">
        <f>IF(Table2[[#This Row],[Event]]="Goal",Table2[[#This Row],[Hscore]]&amp;"-"&amp;Table2[[#This Row],[Uscore]],"")</f>
        <v>1-1</v>
      </c>
      <c r="U2219">
        <v>1175</v>
      </c>
      <c r="V2219" s="1">
        <f>Table2[[#This Row],[GameTime]]-(Table2[[#This Row],[period]]-1)*1200</f>
        <v>1175</v>
      </c>
      <c r="W2219" s="1">
        <f>ROUNDDOWN(Table2[[#This Row],[Time]]/60,0)</f>
        <v>19</v>
      </c>
      <c r="X2219" s="1">
        <f>ROUNDDOWN((Table2[[#This Row],[Time]]/60-Table2[[#This Row],[Time2]])*60,0)</f>
        <v>34</v>
      </c>
      <c r="Y2219" s="1">
        <f>IF(Table2[[#This Row],[Time2]]&lt;10,0&amp;Table2[[#This Row],[Time2]],Table2[[#This Row],[Time2]])</f>
        <v>19</v>
      </c>
      <c r="Z2219" s="1">
        <f>IF(Table2[[#This Row],[Time3]]&lt;10,0&amp;Table2[[#This Row],[Time3]],Table2[[#This Row],[Time3]])</f>
        <v>34</v>
      </c>
      <c r="AA2219" s="2" t="str">
        <f>Table2[[#This Row],[Time4]]&amp;":"&amp;Table2[[#This Row],[Time5]]</f>
        <v>19:34</v>
      </c>
      <c r="AB2219" s="1" t="str" cm="1">
        <f t="array" ref="AB2219">IFERROR(IF(Table2[[#This Row],[code]]="","",_xlfn.IFS(AND(Table2[[#This Row],[code]]&lt;400,Table2[[#This Row],[code]]&lt;&gt;""),2,Table2[[#This Row],[code]]&gt;500,4)),"")</f>
        <v/>
      </c>
      <c r="AC2219" s="1" t="str">
        <f>IF(Table2[[#This Row],[Event]]="Penalty",Table2[[#This Row],[number]],IF(Table2[[#This Row],[Event]]="Time-Out",401,""))</f>
        <v/>
      </c>
      <c r="AD2219" s="1">
        <f>ROW(A2218)</f>
        <v>2218</v>
      </c>
      <c r="AE2219" s="1">
        <f>COUNTIFS(Table2[GameID],Table2[[#This Row],[GameID]],Table2[Column1],"&lt;="&amp;Table2[[#This Row],[Column1]])-1</f>
        <v>2</v>
      </c>
    </row>
    <row r="2220" spans="1:31" x14ac:dyDescent="0.45">
      <c r="A2220" t="s">
        <v>16</v>
      </c>
      <c r="B2220" t="str">
        <f>_xlfn.TEXTBEFORE(Table2[[#This Row],[Kamp]]," - ")</f>
        <v>Benløse IF</v>
      </c>
      <c r="C2220" t="str">
        <f>_xlfn.TEXTAFTER(Table2[[#This Row],[Kamp]],"- ")</f>
        <v>Rødovre FC</v>
      </c>
      <c r="D2220">
        <v>45186</v>
      </c>
      <c r="E2220">
        <v>75080</v>
      </c>
      <c r="F2220">
        <v>20232024</v>
      </c>
      <c r="G2220" t="s">
        <v>17</v>
      </c>
      <c r="H2220" t="s">
        <v>665</v>
      </c>
      <c r="I2220" t="s">
        <v>677</v>
      </c>
      <c r="J2220">
        <v>2</v>
      </c>
      <c r="K2220">
        <v>31139</v>
      </c>
      <c r="L2220">
        <v>1</v>
      </c>
      <c r="M2220" t="s">
        <v>630</v>
      </c>
      <c r="N2220" t="s">
        <v>484</v>
      </c>
      <c r="O2220" t="s">
        <v>47</v>
      </c>
      <c r="P2220">
        <v>43</v>
      </c>
      <c r="Q2220">
        <v>24</v>
      </c>
      <c r="R2220">
        <f>SUMIFS(Table2[number],Table2[Event],"Goal",Table2[H/U],"HOME",Table2[GameID],Table2[[#This Row],[GameID]],Table2[GameTime],"&lt;="&amp;Table2[[#This Row],[GameTime]])</f>
        <v>1</v>
      </c>
      <c r="S2220">
        <f>SUMIFS(Table2[number],Table2[Event],"Goal",Table2[H/U],"AWAY",Table2[GameID],Table2[[#This Row],[GameID]],Table2[GameTime],"&lt;="&amp;Table2[[#This Row],[GameTime]])</f>
        <v>2</v>
      </c>
      <c r="T2220" t="str">
        <f>IF(Table2[[#This Row],[Event]]="Goal",Table2[[#This Row],[Hscore]]&amp;"-"&amp;Table2[[#This Row],[Uscore]],"")</f>
        <v>1-2</v>
      </c>
      <c r="U2220">
        <v>1617</v>
      </c>
      <c r="V2220" s="1">
        <f>Table2[[#This Row],[GameTime]]-(Table2[[#This Row],[period]]-1)*1200</f>
        <v>417</v>
      </c>
      <c r="W2220" s="1">
        <f>ROUNDDOWN(Table2[[#This Row],[Time]]/60,0)</f>
        <v>6</v>
      </c>
      <c r="X2220" s="1">
        <f>ROUNDDOWN((Table2[[#This Row],[Time]]/60-Table2[[#This Row],[Time2]])*60,0)</f>
        <v>57</v>
      </c>
      <c r="Y2220" s="1" t="str">
        <f>IF(Table2[[#This Row],[Time2]]&lt;10,0&amp;Table2[[#This Row],[Time2]],Table2[[#This Row],[Time2]])</f>
        <v>06</v>
      </c>
      <c r="Z2220" s="1">
        <f>IF(Table2[[#This Row],[Time3]]&lt;10,0&amp;Table2[[#This Row],[Time3]],Table2[[#This Row],[Time3]])</f>
        <v>57</v>
      </c>
      <c r="AA2220" s="2" t="str">
        <f>Table2[[#This Row],[Time4]]&amp;":"&amp;Table2[[#This Row],[Time5]]</f>
        <v>06:57</v>
      </c>
      <c r="AB2220" s="1" t="str" cm="1">
        <f t="array" ref="AB2220">IFERROR(IF(Table2[[#This Row],[code]]="","",_xlfn.IFS(AND(Table2[[#This Row],[code]]&lt;400,Table2[[#This Row],[code]]&lt;&gt;""),2,Table2[[#This Row],[code]]&gt;500,4)),"")</f>
        <v/>
      </c>
      <c r="AC2220" s="1" t="str">
        <f>IF(Table2[[#This Row],[Event]]="Penalty",Table2[[#This Row],[number]],IF(Table2[[#This Row],[Event]]="Time-Out",401,""))</f>
        <v/>
      </c>
      <c r="AD2220" s="1">
        <f>ROW(A2219)</f>
        <v>2219</v>
      </c>
      <c r="AE2220" s="1">
        <f>COUNTIFS(Table2[GameID],Table2[[#This Row],[GameID]],Table2[Column1],"&lt;="&amp;Table2[[#This Row],[Column1]])-1</f>
        <v>3</v>
      </c>
    </row>
    <row r="2221" spans="1:31" x14ac:dyDescent="0.45">
      <c r="A2221" t="s">
        <v>16</v>
      </c>
      <c r="B2221" t="str">
        <f>_xlfn.TEXTBEFORE(Table2[[#This Row],[Kamp]]," - ")</f>
        <v>Benløse IF</v>
      </c>
      <c r="C2221" t="str">
        <f>_xlfn.TEXTAFTER(Table2[[#This Row],[Kamp]],"- ")</f>
        <v>Rødovre FC</v>
      </c>
      <c r="D2221">
        <v>45186</v>
      </c>
      <c r="E2221">
        <v>75080</v>
      </c>
      <c r="F2221">
        <v>20232024</v>
      </c>
      <c r="G2221" t="s">
        <v>17</v>
      </c>
      <c r="H2221" t="s">
        <v>665</v>
      </c>
      <c r="I2221" t="s">
        <v>677</v>
      </c>
      <c r="J2221">
        <v>2</v>
      </c>
      <c r="K2221">
        <v>31139</v>
      </c>
      <c r="L2221">
        <v>208</v>
      </c>
      <c r="M2221" t="s">
        <v>631</v>
      </c>
      <c r="N2221" t="s">
        <v>48</v>
      </c>
      <c r="O2221" t="s">
        <v>634</v>
      </c>
      <c r="P2221">
        <v>28</v>
      </c>
      <c r="Q2221" t="s">
        <v>634</v>
      </c>
      <c r="R2221">
        <f>SUMIFS(Table2[number],Table2[Event],"Goal",Table2[H/U],"HOME",Table2[GameID],Table2[[#This Row],[GameID]],Table2[GameTime],"&lt;="&amp;Table2[[#This Row],[GameTime]])</f>
        <v>1</v>
      </c>
      <c r="S2221">
        <f>SUMIFS(Table2[number],Table2[Event],"Goal",Table2[H/U],"AWAY",Table2[GameID],Table2[[#This Row],[GameID]],Table2[GameTime],"&lt;="&amp;Table2[[#This Row],[GameTime]])</f>
        <v>2</v>
      </c>
      <c r="T2221" t="str">
        <f>IF(Table2[[#This Row],[Event]]="Goal",Table2[[#This Row],[Hscore]]&amp;"-"&amp;Table2[[#This Row],[Uscore]],"")</f>
        <v/>
      </c>
      <c r="U2221">
        <v>1695</v>
      </c>
      <c r="V2221" s="1">
        <f>Table2[[#This Row],[GameTime]]-(Table2[[#This Row],[period]]-1)*1200</f>
        <v>495</v>
      </c>
      <c r="W2221" s="1">
        <f>ROUNDDOWN(Table2[[#This Row],[Time]]/60,0)</f>
        <v>8</v>
      </c>
      <c r="X2221" s="1">
        <f>ROUNDDOWN((Table2[[#This Row],[Time]]/60-Table2[[#This Row],[Time2]])*60,0)</f>
        <v>15</v>
      </c>
      <c r="Y2221" s="1" t="str">
        <f>IF(Table2[[#This Row],[Time2]]&lt;10,0&amp;Table2[[#This Row],[Time2]],Table2[[#This Row],[Time2]])</f>
        <v>08</v>
      </c>
      <c r="Z2221" s="1">
        <f>IF(Table2[[#This Row],[Time3]]&lt;10,0&amp;Table2[[#This Row],[Time3]],Table2[[#This Row],[Time3]])</f>
        <v>15</v>
      </c>
      <c r="AA2221" s="2" t="str">
        <f>Table2[[#This Row],[Time4]]&amp;":"&amp;Table2[[#This Row],[Time5]]</f>
        <v>08:15</v>
      </c>
      <c r="AB2221" s="1" cm="1">
        <f t="array" ref="AB2221">IFERROR(IF(Table2[[#This Row],[code]]="","",_xlfn.IFS(AND(Table2[[#This Row],[code]]&lt;400,Table2[[#This Row],[code]]&lt;&gt;""),2,Table2[[#This Row],[code]]&gt;500,4)),"")</f>
        <v>2</v>
      </c>
      <c r="AC2221" s="1">
        <f>IF(Table2[[#This Row],[Event]]="Penalty",Table2[[#This Row],[number]],IF(Table2[[#This Row],[Event]]="Time-Out",401,""))</f>
        <v>208</v>
      </c>
      <c r="AD2221" s="1">
        <f>ROW(A2220)</f>
        <v>2220</v>
      </c>
      <c r="AE2221" s="1">
        <f>COUNTIFS(Table2[GameID],Table2[[#This Row],[GameID]],Table2[Column1],"&lt;="&amp;Table2[[#This Row],[Column1]])-1</f>
        <v>4</v>
      </c>
    </row>
    <row r="2222" spans="1:31" x14ac:dyDescent="0.45">
      <c r="A2222" t="s">
        <v>16</v>
      </c>
      <c r="B2222" t="str">
        <f>_xlfn.TEXTBEFORE(Table2[[#This Row],[Kamp]]," - ")</f>
        <v>Benløse IF</v>
      </c>
      <c r="C2222" t="str">
        <f>_xlfn.TEXTAFTER(Table2[[#This Row],[Kamp]],"- ")</f>
        <v>Rødovre FC</v>
      </c>
      <c r="D2222">
        <v>45186</v>
      </c>
      <c r="E2222">
        <v>75080</v>
      </c>
      <c r="F2222">
        <v>20232024</v>
      </c>
      <c r="G2222" t="s">
        <v>17</v>
      </c>
      <c r="H2222" t="s">
        <v>658</v>
      </c>
      <c r="I2222" t="s">
        <v>678</v>
      </c>
      <c r="J2222">
        <v>2</v>
      </c>
      <c r="K2222">
        <v>31137</v>
      </c>
      <c r="L2222">
        <v>1</v>
      </c>
      <c r="M2222" t="s">
        <v>630</v>
      </c>
      <c r="N2222" t="s">
        <v>466</v>
      </c>
      <c r="O2222" t="s">
        <v>467</v>
      </c>
      <c r="P2222">
        <v>6</v>
      </c>
      <c r="Q2222">
        <v>24</v>
      </c>
      <c r="R2222">
        <f>SUMIFS(Table2[number],Table2[Event],"Goal",Table2[H/U],"HOME",Table2[GameID],Table2[[#This Row],[GameID]],Table2[GameTime],"&lt;="&amp;Table2[[#This Row],[GameTime]])</f>
        <v>2</v>
      </c>
      <c r="S2222">
        <f>SUMIFS(Table2[number],Table2[Event],"Goal",Table2[H/U],"AWAY",Table2[GameID],Table2[[#This Row],[GameID]],Table2[GameTime],"&lt;="&amp;Table2[[#This Row],[GameTime]])</f>
        <v>2</v>
      </c>
      <c r="T2222" t="str">
        <f>IF(Table2[[#This Row],[Event]]="Goal",Table2[[#This Row],[Hscore]]&amp;"-"&amp;Table2[[#This Row],[Uscore]],"")</f>
        <v>2-2</v>
      </c>
      <c r="U2222">
        <v>1901</v>
      </c>
      <c r="V2222" s="1">
        <f>Table2[[#This Row],[GameTime]]-(Table2[[#This Row],[period]]-1)*1200</f>
        <v>701</v>
      </c>
      <c r="W2222" s="1">
        <f>ROUNDDOWN(Table2[[#This Row],[Time]]/60,0)</f>
        <v>11</v>
      </c>
      <c r="X2222" s="1">
        <f>ROUNDDOWN((Table2[[#This Row],[Time]]/60-Table2[[#This Row],[Time2]])*60,0)</f>
        <v>41</v>
      </c>
      <c r="Y2222" s="1">
        <f>IF(Table2[[#This Row],[Time2]]&lt;10,0&amp;Table2[[#This Row],[Time2]],Table2[[#This Row],[Time2]])</f>
        <v>11</v>
      </c>
      <c r="Z2222" s="1">
        <f>IF(Table2[[#This Row],[Time3]]&lt;10,0&amp;Table2[[#This Row],[Time3]],Table2[[#This Row],[Time3]])</f>
        <v>41</v>
      </c>
      <c r="AA2222" s="2" t="str">
        <f>Table2[[#This Row],[Time4]]&amp;":"&amp;Table2[[#This Row],[Time5]]</f>
        <v>11:41</v>
      </c>
      <c r="AB2222" s="1" t="str" cm="1">
        <f t="array" ref="AB2222">IFERROR(IF(Table2[[#This Row],[code]]="","",_xlfn.IFS(AND(Table2[[#This Row],[code]]&lt;400,Table2[[#This Row],[code]]&lt;&gt;""),2,Table2[[#This Row],[code]]&gt;500,4)),"")</f>
        <v/>
      </c>
      <c r="AC2222" s="1" t="str">
        <f>IF(Table2[[#This Row],[Event]]="Penalty",Table2[[#This Row],[number]],IF(Table2[[#This Row],[Event]]="Time-Out",401,""))</f>
        <v/>
      </c>
      <c r="AD2222" s="1">
        <f>ROW(A2221)</f>
        <v>2221</v>
      </c>
      <c r="AE2222" s="1">
        <f>COUNTIFS(Table2[GameID],Table2[[#This Row],[GameID]],Table2[Column1],"&lt;="&amp;Table2[[#This Row],[Column1]])-1</f>
        <v>5</v>
      </c>
    </row>
    <row r="2223" spans="1:31" x14ac:dyDescent="0.45">
      <c r="A2223" t="s">
        <v>16</v>
      </c>
      <c r="B2223" t="str">
        <f>_xlfn.TEXTBEFORE(Table2[[#This Row],[Kamp]]," - ")</f>
        <v>Benløse IF</v>
      </c>
      <c r="C2223" t="str">
        <f>_xlfn.TEXTAFTER(Table2[[#This Row],[Kamp]],"- ")</f>
        <v>Rødovre FC</v>
      </c>
      <c r="D2223">
        <v>45186</v>
      </c>
      <c r="E2223">
        <v>75080</v>
      </c>
      <c r="F2223">
        <v>20232024</v>
      </c>
      <c r="G2223" t="s">
        <v>17</v>
      </c>
      <c r="H2223" t="s">
        <v>665</v>
      </c>
      <c r="I2223" t="s">
        <v>677</v>
      </c>
      <c r="J2223">
        <v>3</v>
      </c>
      <c r="K2223">
        <v>31139</v>
      </c>
      <c r="L2223">
        <v>1</v>
      </c>
      <c r="M2223" t="s">
        <v>630</v>
      </c>
      <c r="N2223" t="s">
        <v>45</v>
      </c>
      <c r="O2223" t="s">
        <v>51</v>
      </c>
      <c r="P2223">
        <v>17</v>
      </c>
      <c r="Q2223">
        <v>77</v>
      </c>
      <c r="R2223">
        <f>SUMIFS(Table2[number],Table2[Event],"Goal",Table2[H/U],"HOME",Table2[GameID],Table2[[#This Row],[GameID]],Table2[GameTime],"&lt;="&amp;Table2[[#This Row],[GameTime]])</f>
        <v>2</v>
      </c>
      <c r="S2223">
        <f>SUMIFS(Table2[number],Table2[Event],"Goal",Table2[H/U],"AWAY",Table2[GameID],Table2[[#This Row],[GameID]],Table2[GameTime],"&lt;="&amp;Table2[[#This Row],[GameTime]])</f>
        <v>3</v>
      </c>
      <c r="T2223" t="str">
        <f>IF(Table2[[#This Row],[Event]]="Goal",Table2[[#This Row],[Hscore]]&amp;"-"&amp;Table2[[#This Row],[Uscore]],"")</f>
        <v>2-3</v>
      </c>
      <c r="U2223">
        <v>2594</v>
      </c>
      <c r="V2223" s="1">
        <f>Table2[[#This Row],[GameTime]]-(Table2[[#This Row],[period]]-1)*1200</f>
        <v>194</v>
      </c>
      <c r="W2223" s="1">
        <f>ROUNDDOWN(Table2[[#This Row],[Time]]/60,0)</f>
        <v>3</v>
      </c>
      <c r="X2223" s="1">
        <f>ROUNDDOWN((Table2[[#This Row],[Time]]/60-Table2[[#This Row],[Time2]])*60,0)</f>
        <v>14</v>
      </c>
      <c r="Y2223" s="1" t="str">
        <f>IF(Table2[[#This Row],[Time2]]&lt;10,0&amp;Table2[[#This Row],[Time2]],Table2[[#This Row],[Time2]])</f>
        <v>03</v>
      </c>
      <c r="Z2223" s="1">
        <f>IF(Table2[[#This Row],[Time3]]&lt;10,0&amp;Table2[[#This Row],[Time3]],Table2[[#This Row],[Time3]])</f>
        <v>14</v>
      </c>
      <c r="AA2223" s="2" t="str">
        <f>Table2[[#This Row],[Time4]]&amp;":"&amp;Table2[[#This Row],[Time5]]</f>
        <v>03:14</v>
      </c>
      <c r="AB2223" s="1" t="str" cm="1">
        <f t="array" ref="AB2223">IFERROR(IF(Table2[[#This Row],[code]]="","",_xlfn.IFS(AND(Table2[[#This Row],[code]]&lt;400,Table2[[#This Row],[code]]&lt;&gt;""),2,Table2[[#This Row],[code]]&gt;500,4)),"")</f>
        <v/>
      </c>
      <c r="AC2223" s="1" t="str">
        <f>IF(Table2[[#This Row],[Event]]="Penalty",Table2[[#This Row],[number]],IF(Table2[[#This Row],[Event]]="Time-Out",401,""))</f>
        <v/>
      </c>
      <c r="AD2223" s="1">
        <f>ROW(A2222)</f>
        <v>2222</v>
      </c>
      <c r="AE2223" s="1">
        <f>COUNTIFS(Table2[GameID],Table2[[#This Row],[GameID]],Table2[Column1],"&lt;="&amp;Table2[[#This Row],[Column1]])-1</f>
        <v>6</v>
      </c>
    </row>
    <row r="2224" spans="1:31" x14ac:dyDescent="0.45">
      <c r="A2224" t="s">
        <v>16</v>
      </c>
      <c r="B2224" t="str">
        <f>_xlfn.TEXTBEFORE(Table2[[#This Row],[Kamp]]," - ")</f>
        <v>Benløse IF</v>
      </c>
      <c r="C2224" t="str">
        <f>_xlfn.TEXTAFTER(Table2[[#This Row],[Kamp]],"- ")</f>
        <v>Rødovre FC</v>
      </c>
      <c r="D2224">
        <v>45186</v>
      </c>
      <c r="E2224">
        <v>75080</v>
      </c>
      <c r="F2224">
        <v>20232024</v>
      </c>
      <c r="G2224" t="s">
        <v>17</v>
      </c>
      <c r="H2224" t="s">
        <v>658</v>
      </c>
      <c r="I2224" t="s">
        <v>678</v>
      </c>
      <c r="J2224">
        <v>3</v>
      </c>
      <c r="K2224">
        <v>31137</v>
      </c>
      <c r="L2224">
        <v>1</v>
      </c>
      <c r="M2224" t="s">
        <v>630</v>
      </c>
      <c r="N2224" t="s">
        <v>24</v>
      </c>
      <c r="O2224" t="s">
        <v>469</v>
      </c>
      <c r="P2224">
        <v>11</v>
      </c>
      <c r="Q2224">
        <v>68</v>
      </c>
      <c r="R2224">
        <f>SUMIFS(Table2[number],Table2[Event],"Goal",Table2[H/U],"HOME",Table2[GameID],Table2[[#This Row],[GameID]],Table2[GameTime],"&lt;="&amp;Table2[[#This Row],[GameTime]])</f>
        <v>3</v>
      </c>
      <c r="S2224">
        <f>SUMIFS(Table2[number],Table2[Event],"Goal",Table2[H/U],"AWAY",Table2[GameID],Table2[[#This Row],[GameID]],Table2[GameTime],"&lt;="&amp;Table2[[#This Row],[GameTime]])</f>
        <v>3</v>
      </c>
      <c r="T2224" t="str">
        <f>IF(Table2[[#This Row],[Event]]="Goal",Table2[[#This Row],[Hscore]]&amp;"-"&amp;Table2[[#This Row],[Uscore]],"")</f>
        <v>3-3</v>
      </c>
      <c r="U2224">
        <v>3212</v>
      </c>
      <c r="V2224" s="1">
        <f>Table2[[#This Row],[GameTime]]-(Table2[[#This Row],[period]]-1)*1200</f>
        <v>812</v>
      </c>
      <c r="W2224" s="1">
        <f>ROUNDDOWN(Table2[[#This Row],[Time]]/60,0)</f>
        <v>13</v>
      </c>
      <c r="X2224" s="1">
        <f>ROUNDDOWN((Table2[[#This Row],[Time]]/60-Table2[[#This Row],[Time2]])*60,0)</f>
        <v>32</v>
      </c>
      <c r="Y2224" s="1">
        <f>IF(Table2[[#This Row],[Time2]]&lt;10,0&amp;Table2[[#This Row],[Time2]],Table2[[#This Row],[Time2]])</f>
        <v>13</v>
      </c>
      <c r="Z2224" s="1">
        <f>IF(Table2[[#This Row],[Time3]]&lt;10,0&amp;Table2[[#This Row],[Time3]],Table2[[#This Row],[Time3]])</f>
        <v>32</v>
      </c>
      <c r="AA2224" s="2" t="str">
        <f>Table2[[#This Row],[Time4]]&amp;":"&amp;Table2[[#This Row],[Time5]]</f>
        <v>13:32</v>
      </c>
      <c r="AB2224" s="1" t="str" cm="1">
        <f t="array" ref="AB2224">IFERROR(IF(Table2[[#This Row],[code]]="","",_xlfn.IFS(AND(Table2[[#This Row],[code]]&lt;400,Table2[[#This Row],[code]]&lt;&gt;""),2,Table2[[#This Row],[code]]&gt;500,4)),"")</f>
        <v/>
      </c>
      <c r="AC2224" s="1" t="str">
        <f>IF(Table2[[#This Row],[Event]]="Penalty",Table2[[#This Row],[number]],IF(Table2[[#This Row],[Event]]="Time-Out",401,""))</f>
        <v/>
      </c>
      <c r="AD2224" s="1">
        <f>ROW(A2223)</f>
        <v>2223</v>
      </c>
      <c r="AE2224" s="1">
        <f>COUNTIFS(Table2[GameID],Table2[[#This Row],[GameID]],Table2[Column1],"&lt;="&amp;Table2[[#This Row],[Column1]])-1</f>
        <v>7</v>
      </c>
    </row>
    <row r="2225" spans="1:31" x14ac:dyDescent="0.45">
      <c r="A2225" t="s">
        <v>16</v>
      </c>
      <c r="B2225" t="str">
        <f>_xlfn.TEXTBEFORE(Table2[[#This Row],[Kamp]]," - ")</f>
        <v>Benløse IF</v>
      </c>
      <c r="C2225" t="str">
        <f>_xlfn.TEXTAFTER(Table2[[#This Row],[Kamp]],"- ")</f>
        <v>Rødovre FC</v>
      </c>
      <c r="D2225">
        <v>45186</v>
      </c>
      <c r="E2225">
        <v>75080</v>
      </c>
      <c r="F2225">
        <v>20232024</v>
      </c>
      <c r="G2225" t="s">
        <v>17</v>
      </c>
      <c r="H2225" t="s">
        <v>665</v>
      </c>
      <c r="I2225" t="s">
        <v>677</v>
      </c>
      <c r="J2225">
        <v>4</v>
      </c>
      <c r="K2225">
        <v>31139</v>
      </c>
      <c r="L2225">
        <v>1</v>
      </c>
      <c r="M2225" t="s">
        <v>630</v>
      </c>
      <c r="N2225" t="s">
        <v>80</v>
      </c>
      <c r="O2225" t="s">
        <v>486</v>
      </c>
      <c r="P2225">
        <v>13</v>
      </c>
      <c r="Q2225">
        <v>82</v>
      </c>
      <c r="R2225">
        <f>SUMIFS(Table2[number],Table2[Event],"Goal",Table2[H/U],"HOME",Table2[GameID],Table2[[#This Row],[GameID]],Table2[GameTime],"&lt;="&amp;Table2[[#This Row],[GameTime]])</f>
        <v>3</v>
      </c>
      <c r="S2225">
        <f>SUMIFS(Table2[number],Table2[Event],"Goal",Table2[H/U],"AWAY",Table2[GameID],Table2[[#This Row],[GameID]],Table2[GameTime],"&lt;="&amp;Table2[[#This Row],[GameTime]])</f>
        <v>4</v>
      </c>
      <c r="T2225" t="str">
        <f>IF(Table2[[#This Row],[Event]]="Goal",Table2[[#This Row],[Hscore]]&amp;"-"&amp;Table2[[#This Row],[Uscore]],"")</f>
        <v>3-4</v>
      </c>
      <c r="U2225">
        <v>3735</v>
      </c>
      <c r="V2225" s="1">
        <f>Table2[[#This Row],[GameTime]]-(Table2[[#This Row],[period]]-1)*1200</f>
        <v>135</v>
      </c>
      <c r="W2225" s="1">
        <f>ROUNDDOWN(Table2[[#This Row],[Time]]/60,0)</f>
        <v>2</v>
      </c>
      <c r="X2225" s="1">
        <f>ROUNDDOWN((Table2[[#This Row],[Time]]/60-Table2[[#This Row],[Time2]])*60,0)</f>
        <v>15</v>
      </c>
      <c r="Y2225" s="1" t="str">
        <f>IF(Table2[[#This Row],[Time2]]&lt;10,0&amp;Table2[[#This Row],[Time2]],Table2[[#This Row],[Time2]])</f>
        <v>02</v>
      </c>
      <c r="Z2225" s="1">
        <f>IF(Table2[[#This Row],[Time3]]&lt;10,0&amp;Table2[[#This Row],[Time3]],Table2[[#This Row],[Time3]])</f>
        <v>15</v>
      </c>
      <c r="AA2225" s="2" t="str">
        <f>Table2[[#This Row],[Time4]]&amp;":"&amp;Table2[[#This Row],[Time5]]</f>
        <v>02:15</v>
      </c>
      <c r="AB2225" s="1" t="str" cm="1">
        <f t="array" ref="AB2225">IFERROR(IF(Table2[[#This Row],[code]]="","",_xlfn.IFS(AND(Table2[[#This Row],[code]]&lt;400,Table2[[#This Row],[code]]&lt;&gt;""),2,Table2[[#This Row],[code]]&gt;500,4)),"")</f>
        <v/>
      </c>
      <c r="AC2225" s="1" t="str">
        <f>IF(Table2[[#This Row],[Event]]="Penalty",Table2[[#This Row],[number]],IF(Table2[[#This Row],[Event]]="Time-Out",401,""))</f>
        <v/>
      </c>
      <c r="AD2225" s="1">
        <f>ROW(A2224)</f>
        <v>2224</v>
      </c>
      <c r="AE2225" s="1">
        <f>COUNTIFS(Table2[GameID],Table2[[#This Row],[GameID]],Table2[Column1],"&lt;="&amp;Table2[[#This Row],[Column1]])-1</f>
        <v>8</v>
      </c>
    </row>
    <row r="2226" spans="1:31" x14ac:dyDescent="0.45">
      <c r="A2226" t="s">
        <v>326</v>
      </c>
      <c r="B2226" t="str">
        <f>_xlfn.TEXTBEFORE(Table2[[#This Row],[Kamp]]," - ")</f>
        <v>Vanløse Floorball</v>
      </c>
      <c r="C2226" t="str">
        <f>_xlfn.TEXTAFTER(Table2[[#This Row],[Kamp]],"- ")</f>
        <v>Copenhagen FC</v>
      </c>
      <c r="D2226">
        <v>45189</v>
      </c>
      <c r="E2226">
        <v>75081</v>
      </c>
      <c r="F2226">
        <v>20232024</v>
      </c>
      <c r="G2226" t="s">
        <v>17</v>
      </c>
      <c r="H2226" t="s">
        <v>667</v>
      </c>
      <c r="I2226" t="s">
        <v>677</v>
      </c>
      <c r="J2226">
        <v>1</v>
      </c>
      <c r="K2226">
        <v>31140</v>
      </c>
      <c r="L2226">
        <v>201</v>
      </c>
      <c r="M2226" t="s">
        <v>631</v>
      </c>
      <c r="N2226" t="s">
        <v>250</v>
      </c>
      <c r="O2226" t="s">
        <v>634</v>
      </c>
      <c r="P2226">
        <v>42</v>
      </c>
      <c r="Q2226" t="s">
        <v>634</v>
      </c>
      <c r="R2226">
        <f>SUMIFS(Table2[number],Table2[Event],"Goal",Table2[H/U],"HOME",Table2[GameID],Table2[[#This Row],[GameID]],Table2[GameTime],"&lt;="&amp;Table2[[#This Row],[GameTime]])</f>
        <v>0</v>
      </c>
      <c r="S2226">
        <f>SUMIFS(Table2[number],Table2[Event],"Goal",Table2[H/U],"AWAY",Table2[GameID],Table2[[#This Row],[GameID]],Table2[GameTime],"&lt;="&amp;Table2[[#This Row],[GameTime]])</f>
        <v>0</v>
      </c>
      <c r="T2226" t="str">
        <f>IF(Table2[[#This Row],[Event]]="Goal",Table2[[#This Row],[Hscore]]&amp;"-"&amp;Table2[[#This Row],[Uscore]],"")</f>
        <v/>
      </c>
      <c r="U2226">
        <v>128</v>
      </c>
      <c r="V2226" s="1">
        <f>Table2[[#This Row],[GameTime]]-(Table2[[#This Row],[period]]-1)*1200</f>
        <v>128</v>
      </c>
      <c r="W2226" s="1">
        <f>ROUNDDOWN(Table2[[#This Row],[Time]]/60,0)</f>
        <v>2</v>
      </c>
      <c r="X2226" s="1">
        <f>ROUNDDOWN((Table2[[#This Row],[Time]]/60-Table2[[#This Row],[Time2]])*60,0)</f>
        <v>8</v>
      </c>
      <c r="Y2226" s="1" t="str">
        <f>IF(Table2[[#This Row],[Time2]]&lt;10,0&amp;Table2[[#This Row],[Time2]],Table2[[#This Row],[Time2]])</f>
        <v>02</v>
      </c>
      <c r="Z2226" s="1" t="str">
        <f>IF(Table2[[#This Row],[Time3]]&lt;10,0&amp;Table2[[#This Row],[Time3]],Table2[[#This Row],[Time3]])</f>
        <v>08</v>
      </c>
      <c r="AA2226" s="2" t="str">
        <f>Table2[[#This Row],[Time4]]&amp;":"&amp;Table2[[#This Row],[Time5]]</f>
        <v>02:08</v>
      </c>
      <c r="AB2226" s="1" cm="1">
        <f t="array" ref="AB2226">IFERROR(IF(Table2[[#This Row],[code]]="","",_xlfn.IFS(AND(Table2[[#This Row],[code]]&lt;400,Table2[[#This Row],[code]]&lt;&gt;""),2,Table2[[#This Row],[code]]&gt;500,4)),"")</f>
        <v>2</v>
      </c>
      <c r="AC2226" s="1">
        <f>IF(Table2[[#This Row],[Event]]="Penalty",Table2[[#This Row],[number]],IF(Table2[[#This Row],[Event]]="Time-Out",401,""))</f>
        <v>201</v>
      </c>
      <c r="AD2226" s="1">
        <f>ROW(A2225)</f>
        <v>2225</v>
      </c>
      <c r="AE2226" s="1">
        <f>COUNTIFS(Table2[GameID],Table2[[#This Row],[GameID]],Table2[Column1],"&lt;="&amp;Table2[[#This Row],[Column1]])-1</f>
        <v>0</v>
      </c>
    </row>
    <row r="2227" spans="1:31" x14ac:dyDescent="0.45">
      <c r="A2227" t="s">
        <v>326</v>
      </c>
      <c r="B2227" t="str">
        <f>_xlfn.TEXTBEFORE(Table2[[#This Row],[Kamp]]," - ")</f>
        <v>Vanløse Floorball</v>
      </c>
      <c r="C2227" t="str">
        <f>_xlfn.TEXTAFTER(Table2[[#This Row],[Kamp]],"- ")</f>
        <v>Copenhagen FC</v>
      </c>
      <c r="D2227">
        <v>45189</v>
      </c>
      <c r="E2227">
        <v>75081</v>
      </c>
      <c r="F2227">
        <v>20232024</v>
      </c>
      <c r="G2227" t="s">
        <v>17</v>
      </c>
      <c r="H2227" t="s">
        <v>667</v>
      </c>
      <c r="I2227" t="s">
        <v>677</v>
      </c>
      <c r="J2227">
        <v>1</v>
      </c>
      <c r="K2227">
        <v>31140</v>
      </c>
      <c r="L2227">
        <v>1</v>
      </c>
      <c r="M2227" t="s">
        <v>630</v>
      </c>
      <c r="N2227" t="s">
        <v>276</v>
      </c>
      <c r="O2227" t="s">
        <v>253</v>
      </c>
      <c r="P2227">
        <v>9</v>
      </c>
      <c r="Q2227">
        <v>69</v>
      </c>
      <c r="R2227">
        <f>SUMIFS(Table2[number],Table2[Event],"Goal",Table2[H/U],"HOME",Table2[GameID],Table2[[#This Row],[GameID]],Table2[GameTime],"&lt;="&amp;Table2[[#This Row],[GameTime]])</f>
        <v>0</v>
      </c>
      <c r="S2227">
        <f>SUMIFS(Table2[number],Table2[Event],"Goal",Table2[H/U],"AWAY",Table2[GameID],Table2[[#This Row],[GameID]],Table2[GameTime],"&lt;="&amp;Table2[[#This Row],[GameTime]])</f>
        <v>1</v>
      </c>
      <c r="T2227" t="str">
        <f>IF(Table2[[#This Row],[Event]]="Goal",Table2[[#This Row],[Hscore]]&amp;"-"&amp;Table2[[#This Row],[Uscore]],"")</f>
        <v>0-1</v>
      </c>
      <c r="U2227">
        <v>172</v>
      </c>
      <c r="V2227" s="1">
        <f>Table2[[#This Row],[GameTime]]-(Table2[[#This Row],[period]]-1)*1200</f>
        <v>172</v>
      </c>
      <c r="W2227" s="1">
        <f>ROUNDDOWN(Table2[[#This Row],[Time]]/60,0)</f>
        <v>2</v>
      </c>
      <c r="X2227" s="1">
        <f>ROUNDDOWN((Table2[[#This Row],[Time]]/60-Table2[[#This Row],[Time2]])*60,0)</f>
        <v>52</v>
      </c>
      <c r="Y2227" s="1" t="str">
        <f>IF(Table2[[#This Row],[Time2]]&lt;10,0&amp;Table2[[#This Row],[Time2]],Table2[[#This Row],[Time2]])</f>
        <v>02</v>
      </c>
      <c r="Z2227" s="1">
        <f>IF(Table2[[#This Row],[Time3]]&lt;10,0&amp;Table2[[#This Row],[Time3]],Table2[[#This Row],[Time3]])</f>
        <v>52</v>
      </c>
      <c r="AA2227" s="2" t="str">
        <f>Table2[[#This Row],[Time4]]&amp;":"&amp;Table2[[#This Row],[Time5]]</f>
        <v>02:52</v>
      </c>
      <c r="AB2227" s="1" t="str" cm="1">
        <f t="array" ref="AB2227">IFERROR(IF(Table2[[#This Row],[code]]="","",_xlfn.IFS(AND(Table2[[#This Row],[code]]&lt;400,Table2[[#This Row],[code]]&lt;&gt;""),2,Table2[[#This Row],[code]]&gt;500,4)),"")</f>
        <v/>
      </c>
      <c r="AC2227" s="1" t="str">
        <f>IF(Table2[[#This Row],[Event]]="Penalty",Table2[[#This Row],[number]],IF(Table2[[#This Row],[Event]]="Time-Out",401,""))</f>
        <v/>
      </c>
      <c r="AD2227" s="1">
        <f>ROW(A2226)</f>
        <v>2226</v>
      </c>
      <c r="AE2227" s="1">
        <f>COUNTIFS(Table2[GameID],Table2[[#This Row],[GameID]],Table2[Column1],"&lt;="&amp;Table2[[#This Row],[Column1]])-1</f>
        <v>1</v>
      </c>
    </row>
    <row r="2228" spans="1:31" x14ac:dyDescent="0.45">
      <c r="A2228" t="s">
        <v>326</v>
      </c>
      <c r="B2228" t="str">
        <f>_xlfn.TEXTBEFORE(Table2[[#This Row],[Kamp]]," - ")</f>
        <v>Vanløse Floorball</v>
      </c>
      <c r="C2228" t="str">
        <f>_xlfn.TEXTAFTER(Table2[[#This Row],[Kamp]],"- ")</f>
        <v>Copenhagen FC</v>
      </c>
      <c r="D2228">
        <v>45189</v>
      </c>
      <c r="E2228">
        <v>75081</v>
      </c>
      <c r="F2228">
        <v>20232024</v>
      </c>
      <c r="G2228" t="s">
        <v>17</v>
      </c>
      <c r="H2228" t="s">
        <v>667</v>
      </c>
      <c r="I2228" t="s">
        <v>677</v>
      </c>
      <c r="J2228">
        <v>1</v>
      </c>
      <c r="K2228">
        <v>31140</v>
      </c>
      <c r="L2228">
        <v>1</v>
      </c>
      <c r="M2228" t="s">
        <v>630</v>
      </c>
      <c r="N2228" t="s">
        <v>253</v>
      </c>
      <c r="O2228" t="s">
        <v>254</v>
      </c>
      <c r="P2228">
        <v>69</v>
      </c>
      <c r="Q2228">
        <v>77</v>
      </c>
      <c r="R2228">
        <f>SUMIFS(Table2[number],Table2[Event],"Goal",Table2[H/U],"HOME",Table2[GameID],Table2[[#This Row],[GameID]],Table2[GameTime],"&lt;="&amp;Table2[[#This Row],[GameTime]])</f>
        <v>0</v>
      </c>
      <c r="S2228">
        <f>SUMIFS(Table2[number],Table2[Event],"Goal",Table2[H/U],"AWAY",Table2[GameID],Table2[[#This Row],[GameID]],Table2[GameTime],"&lt;="&amp;Table2[[#This Row],[GameTime]])</f>
        <v>2</v>
      </c>
      <c r="T2228" t="str">
        <f>IF(Table2[[#This Row],[Event]]="Goal",Table2[[#This Row],[Hscore]]&amp;"-"&amp;Table2[[#This Row],[Uscore]],"")</f>
        <v>0-2</v>
      </c>
      <c r="U2228">
        <v>259</v>
      </c>
      <c r="V2228" s="1">
        <f>Table2[[#This Row],[GameTime]]-(Table2[[#This Row],[period]]-1)*1200</f>
        <v>259</v>
      </c>
      <c r="W2228" s="1">
        <f>ROUNDDOWN(Table2[[#This Row],[Time]]/60,0)</f>
        <v>4</v>
      </c>
      <c r="X2228" s="1">
        <f>ROUNDDOWN((Table2[[#This Row],[Time]]/60-Table2[[#This Row],[Time2]])*60,0)</f>
        <v>19</v>
      </c>
      <c r="Y2228" s="1" t="str">
        <f>IF(Table2[[#This Row],[Time2]]&lt;10,0&amp;Table2[[#This Row],[Time2]],Table2[[#This Row],[Time2]])</f>
        <v>04</v>
      </c>
      <c r="Z2228" s="1">
        <f>IF(Table2[[#This Row],[Time3]]&lt;10,0&amp;Table2[[#This Row],[Time3]],Table2[[#This Row],[Time3]])</f>
        <v>19</v>
      </c>
      <c r="AA2228" s="2" t="str">
        <f>Table2[[#This Row],[Time4]]&amp;":"&amp;Table2[[#This Row],[Time5]]</f>
        <v>04:19</v>
      </c>
      <c r="AB2228" s="1" t="str" cm="1">
        <f t="array" ref="AB2228">IFERROR(IF(Table2[[#This Row],[code]]="","",_xlfn.IFS(AND(Table2[[#This Row],[code]]&lt;400,Table2[[#This Row],[code]]&lt;&gt;""),2,Table2[[#This Row],[code]]&gt;500,4)),"")</f>
        <v/>
      </c>
      <c r="AC2228" s="1" t="str">
        <f>IF(Table2[[#This Row],[Event]]="Penalty",Table2[[#This Row],[number]],IF(Table2[[#This Row],[Event]]="Time-Out",401,""))</f>
        <v/>
      </c>
      <c r="AD2228" s="1">
        <f>ROW(A2227)</f>
        <v>2227</v>
      </c>
      <c r="AE2228" s="1">
        <f>COUNTIFS(Table2[GameID],Table2[[#This Row],[GameID]],Table2[Column1],"&lt;="&amp;Table2[[#This Row],[Column1]])-1</f>
        <v>2</v>
      </c>
    </row>
    <row r="2229" spans="1:31" x14ac:dyDescent="0.45">
      <c r="A2229" t="s">
        <v>326</v>
      </c>
      <c r="B2229" t="str">
        <f>_xlfn.TEXTBEFORE(Table2[[#This Row],[Kamp]]," - ")</f>
        <v>Vanløse Floorball</v>
      </c>
      <c r="C2229" t="str">
        <f>_xlfn.TEXTAFTER(Table2[[#This Row],[Kamp]],"- ")</f>
        <v>Copenhagen FC</v>
      </c>
      <c r="D2229">
        <v>45189</v>
      </c>
      <c r="E2229">
        <v>75081</v>
      </c>
      <c r="F2229">
        <v>20232024</v>
      </c>
      <c r="G2229" t="s">
        <v>17</v>
      </c>
      <c r="H2229" t="s">
        <v>667</v>
      </c>
      <c r="I2229" t="s">
        <v>677</v>
      </c>
      <c r="J2229">
        <v>1</v>
      </c>
      <c r="K2229">
        <v>31140</v>
      </c>
      <c r="L2229">
        <v>1</v>
      </c>
      <c r="M2229" t="s">
        <v>630</v>
      </c>
      <c r="N2229" t="s">
        <v>247</v>
      </c>
      <c r="O2229" t="s">
        <v>634</v>
      </c>
      <c r="P2229">
        <v>27</v>
      </c>
      <c r="Q2229" t="s">
        <v>634</v>
      </c>
      <c r="R2229">
        <f>SUMIFS(Table2[number],Table2[Event],"Goal",Table2[H/U],"HOME",Table2[GameID],Table2[[#This Row],[GameID]],Table2[GameTime],"&lt;="&amp;Table2[[#This Row],[GameTime]])</f>
        <v>0</v>
      </c>
      <c r="S2229">
        <f>SUMIFS(Table2[number],Table2[Event],"Goal",Table2[H/U],"AWAY",Table2[GameID],Table2[[#This Row],[GameID]],Table2[GameTime],"&lt;="&amp;Table2[[#This Row],[GameTime]])</f>
        <v>3</v>
      </c>
      <c r="T2229" t="str">
        <f>IF(Table2[[#This Row],[Event]]="Goal",Table2[[#This Row],[Hscore]]&amp;"-"&amp;Table2[[#This Row],[Uscore]],"")</f>
        <v>0-3</v>
      </c>
      <c r="U2229">
        <v>440</v>
      </c>
      <c r="V2229" s="1">
        <f>Table2[[#This Row],[GameTime]]-(Table2[[#This Row],[period]]-1)*1200</f>
        <v>440</v>
      </c>
      <c r="W2229" s="1">
        <f>ROUNDDOWN(Table2[[#This Row],[Time]]/60,0)</f>
        <v>7</v>
      </c>
      <c r="X2229" s="1">
        <f>ROUNDDOWN((Table2[[#This Row],[Time]]/60-Table2[[#This Row],[Time2]])*60,0)</f>
        <v>20</v>
      </c>
      <c r="Y2229" s="1" t="str">
        <f>IF(Table2[[#This Row],[Time2]]&lt;10,0&amp;Table2[[#This Row],[Time2]],Table2[[#This Row],[Time2]])</f>
        <v>07</v>
      </c>
      <c r="Z2229" s="1">
        <f>IF(Table2[[#This Row],[Time3]]&lt;10,0&amp;Table2[[#This Row],[Time3]],Table2[[#This Row],[Time3]])</f>
        <v>20</v>
      </c>
      <c r="AA2229" s="2" t="str">
        <f>Table2[[#This Row],[Time4]]&amp;":"&amp;Table2[[#This Row],[Time5]]</f>
        <v>07:20</v>
      </c>
      <c r="AB2229" s="1" t="str" cm="1">
        <f t="array" ref="AB2229">IFERROR(IF(Table2[[#This Row],[code]]="","",_xlfn.IFS(AND(Table2[[#This Row],[code]]&lt;400,Table2[[#This Row],[code]]&lt;&gt;""),2,Table2[[#This Row],[code]]&gt;500,4)),"")</f>
        <v/>
      </c>
      <c r="AC2229" s="1" t="str">
        <f>IF(Table2[[#This Row],[Event]]="Penalty",Table2[[#This Row],[number]],IF(Table2[[#This Row],[Event]]="Time-Out",401,""))</f>
        <v/>
      </c>
      <c r="AD2229" s="1">
        <f>ROW(A2228)</f>
        <v>2228</v>
      </c>
      <c r="AE2229" s="1">
        <f>COUNTIFS(Table2[GameID],Table2[[#This Row],[GameID]],Table2[Column1],"&lt;="&amp;Table2[[#This Row],[Column1]])-1</f>
        <v>3</v>
      </c>
    </row>
    <row r="2230" spans="1:31" x14ac:dyDescent="0.45">
      <c r="A2230" t="s">
        <v>326</v>
      </c>
      <c r="B2230" t="str">
        <f>_xlfn.TEXTBEFORE(Table2[[#This Row],[Kamp]]," - ")</f>
        <v>Vanløse Floorball</v>
      </c>
      <c r="C2230" t="str">
        <f>_xlfn.TEXTAFTER(Table2[[#This Row],[Kamp]],"- ")</f>
        <v>Copenhagen FC</v>
      </c>
      <c r="D2230">
        <v>45189</v>
      </c>
      <c r="E2230">
        <v>75081</v>
      </c>
      <c r="F2230">
        <v>20232024</v>
      </c>
      <c r="G2230" t="s">
        <v>17</v>
      </c>
      <c r="H2230" t="s">
        <v>660</v>
      </c>
      <c r="I2230" t="s">
        <v>678</v>
      </c>
      <c r="J2230">
        <v>1</v>
      </c>
      <c r="K2230">
        <v>31142</v>
      </c>
      <c r="L2230">
        <v>1</v>
      </c>
      <c r="M2230" t="s">
        <v>630</v>
      </c>
      <c r="N2230" t="s">
        <v>37</v>
      </c>
      <c r="O2230" t="s">
        <v>99</v>
      </c>
      <c r="P2230">
        <v>90</v>
      </c>
      <c r="Q2230">
        <v>18</v>
      </c>
      <c r="R2230">
        <f>SUMIFS(Table2[number],Table2[Event],"Goal",Table2[H/U],"HOME",Table2[GameID],Table2[[#This Row],[GameID]],Table2[GameTime],"&lt;="&amp;Table2[[#This Row],[GameTime]])</f>
        <v>1</v>
      </c>
      <c r="S2230">
        <f>SUMIFS(Table2[number],Table2[Event],"Goal",Table2[H/U],"AWAY",Table2[GameID],Table2[[#This Row],[GameID]],Table2[GameTime],"&lt;="&amp;Table2[[#This Row],[GameTime]])</f>
        <v>3</v>
      </c>
      <c r="T2230" t="str">
        <f>IF(Table2[[#This Row],[Event]]="Goal",Table2[[#This Row],[Hscore]]&amp;"-"&amp;Table2[[#This Row],[Uscore]],"")</f>
        <v>1-3</v>
      </c>
      <c r="U2230">
        <v>963</v>
      </c>
      <c r="V2230" s="1">
        <f>Table2[[#This Row],[GameTime]]-(Table2[[#This Row],[period]]-1)*1200</f>
        <v>963</v>
      </c>
      <c r="W2230" s="1">
        <f>ROUNDDOWN(Table2[[#This Row],[Time]]/60,0)</f>
        <v>16</v>
      </c>
      <c r="X2230" s="1">
        <f>ROUNDDOWN((Table2[[#This Row],[Time]]/60-Table2[[#This Row],[Time2]])*60,0)</f>
        <v>3</v>
      </c>
      <c r="Y2230" s="1">
        <f>IF(Table2[[#This Row],[Time2]]&lt;10,0&amp;Table2[[#This Row],[Time2]],Table2[[#This Row],[Time2]])</f>
        <v>16</v>
      </c>
      <c r="Z2230" s="1" t="str">
        <f>IF(Table2[[#This Row],[Time3]]&lt;10,0&amp;Table2[[#This Row],[Time3]],Table2[[#This Row],[Time3]])</f>
        <v>03</v>
      </c>
      <c r="AA2230" s="2" t="str">
        <f>Table2[[#This Row],[Time4]]&amp;":"&amp;Table2[[#This Row],[Time5]]</f>
        <v>16:03</v>
      </c>
      <c r="AB2230" s="1" t="str" cm="1">
        <f t="array" ref="AB2230">IFERROR(IF(Table2[[#This Row],[code]]="","",_xlfn.IFS(AND(Table2[[#This Row],[code]]&lt;400,Table2[[#This Row],[code]]&lt;&gt;""),2,Table2[[#This Row],[code]]&gt;500,4)),"")</f>
        <v/>
      </c>
      <c r="AC2230" s="1" t="str">
        <f>IF(Table2[[#This Row],[Event]]="Penalty",Table2[[#This Row],[number]],IF(Table2[[#This Row],[Event]]="Time-Out",401,""))</f>
        <v/>
      </c>
      <c r="AD2230" s="1">
        <f>ROW(A2229)</f>
        <v>2229</v>
      </c>
      <c r="AE2230" s="1">
        <f>COUNTIFS(Table2[GameID],Table2[[#This Row],[GameID]],Table2[Column1],"&lt;="&amp;Table2[[#This Row],[Column1]])-1</f>
        <v>4</v>
      </c>
    </row>
    <row r="2231" spans="1:31" x14ac:dyDescent="0.45">
      <c r="A2231" t="s">
        <v>326</v>
      </c>
      <c r="B2231" t="str">
        <f>_xlfn.TEXTBEFORE(Table2[[#This Row],[Kamp]]," - ")</f>
        <v>Vanløse Floorball</v>
      </c>
      <c r="C2231" t="str">
        <f>_xlfn.TEXTAFTER(Table2[[#This Row],[Kamp]],"- ")</f>
        <v>Copenhagen FC</v>
      </c>
      <c r="D2231">
        <v>45189</v>
      </c>
      <c r="E2231">
        <v>75081</v>
      </c>
      <c r="F2231">
        <v>20232024</v>
      </c>
      <c r="G2231" t="s">
        <v>17</v>
      </c>
      <c r="H2231" t="s">
        <v>667</v>
      </c>
      <c r="I2231" t="s">
        <v>677</v>
      </c>
      <c r="J2231">
        <v>2</v>
      </c>
      <c r="K2231">
        <v>31140</v>
      </c>
      <c r="L2231">
        <v>220</v>
      </c>
      <c r="M2231" t="s">
        <v>631</v>
      </c>
      <c r="N2231" t="s">
        <v>252</v>
      </c>
      <c r="O2231" t="s">
        <v>634</v>
      </c>
      <c r="P2231">
        <v>63</v>
      </c>
      <c r="Q2231" t="s">
        <v>634</v>
      </c>
      <c r="R2231">
        <f>SUMIFS(Table2[number],Table2[Event],"Goal",Table2[H/U],"HOME",Table2[GameID],Table2[[#This Row],[GameID]],Table2[GameTime],"&lt;="&amp;Table2[[#This Row],[GameTime]])</f>
        <v>1</v>
      </c>
      <c r="S2231">
        <f>SUMIFS(Table2[number],Table2[Event],"Goal",Table2[H/U],"AWAY",Table2[GameID],Table2[[#This Row],[GameID]],Table2[GameTime],"&lt;="&amp;Table2[[#This Row],[GameTime]])</f>
        <v>3</v>
      </c>
      <c r="T2231" t="str">
        <f>IF(Table2[[#This Row],[Event]]="Goal",Table2[[#This Row],[Hscore]]&amp;"-"&amp;Table2[[#This Row],[Uscore]],"")</f>
        <v/>
      </c>
      <c r="U2231">
        <v>1819</v>
      </c>
      <c r="V2231" s="1">
        <f>Table2[[#This Row],[GameTime]]-(Table2[[#This Row],[period]]-1)*1200</f>
        <v>619</v>
      </c>
      <c r="W2231" s="1">
        <f>ROUNDDOWN(Table2[[#This Row],[Time]]/60,0)</f>
        <v>10</v>
      </c>
      <c r="X2231" s="1">
        <f>ROUNDDOWN((Table2[[#This Row],[Time]]/60-Table2[[#This Row],[Time2]])*60,0)</f>
        <v>19</v>
      </c>
      <c r="Y2231" s="1">
        <f>IF(Table2[[#This Row],[Time2]]&lt;10,0&amp;Table2[[#This Row],[Time2]],Table2[[#This Row],[Time2]])</f>
        <v>10</v>
      </c>
      <c r="Z2231" s="1">
        <f>IF(Table2[[#This Row],[Time3]]&lt;10,0&amp;Table2[[#This Row],[Time3]],Table2[[#This Row],[Time3]])</f>
        <v>19</v>
      </c>
      <c r="AA2231" s="2" t="str">
        <f>Table2[[#This Row],[Time4]]&amp;":"&amp;Table2[[#This Row],[Time5]]</f>
        <v>10:19</v>
      </c>
      <c r="AB2231" s="1" cm="1">
        <f t="array" ref="AB2231">IFERROR(IF(Table2[[#This Row],[code]]="","",_xlfn.IFS(AND(Table2[[#This Row],[code]]&lt;400,Table2[[#This Row],[code]]&lt;&gt;""),2,Table2[[#This Row],[code]]&gt;500,4)),"")</f>
        <v>2</v>
      </c>
      <c r="AC2231" s="1">
        <f>IF(Table2[[#This Row],[Event]]="Penalty",Table2[[#This Row],[number]],IF(Table2[[#This Row],[Event]]="Time-Out",401,""))</f>
        <v>220</v>
      </c>
      <c r="AD2231" s="1">
        <f>ROW(A2230)</f>
        <v>2230</v>
      </c>
      <c r="AE2231" s="1">
        <f>COUNTIFS(Table2[GameID],Table2[[#This Row],[GameID]],Table2[Column1],"&lt;="&amp;Table2[[#This Row],[Column1]])-1</f>
        <v>5</v>
      </c>
    </row>
    <row r="2232" spans="1:31" x14ac:dyDescent="0.45">
      <c r="A2232" t="s">
        <v>326</v>
      </c>
      <c r="B2232" t="str">
        <f>_xlfn.TEXTBEFORE(Table2[[#This Row],[Kamp]]," - ")</f>
        <v>Vanløse Floorball</v>
      </c>
      <c r="C2232" t="str">
        <f>_xlfn.TEXTAFTER(Table2[[#This Row],[Kamp]],"- ")</f>
        <v>Copenhagen FC</v>
      </c>
      <c r="D2232">
        <v>45189</v>
      </c>
      <c r="E2232">
        <v>75081</v>
      </c>
      <c r="F2232">
        <v>20232024</v>
      </c>
      <c r="G2232" t="s">
        <v>17</v>
      </c>
      <c r="H2232" t="s">
        <v>667</v>
      </c>
      <c r="I2232" t="s">
        <v>677</v>
      </c>
      <c r="J2232">
        <v>2</v>
      </c>
      <c r="K2232">
        <v>31140</v>
      </c>
      <c r="L2232">
        <v>217</v>
      </c>
      <c r="M2232" t="s">
        <v>631</v>
      </c>
      <c r="N2232" t="s">
        <v>240</v>
      </c>
      <c r="O2232" t="s">
        <v>634</v>
      </c>
      <c r="P2232">
        <v>3</v>
      </c>
      <c r="Q2232" t="s">
        <v>634</v>
      </c>
      <c r="R2232">
        <f>SUMIFS(Table2[number],Table2[Event],"Goal",Table2[H/U],"HOME",Table2[GameID],Table2[[#This Row],[GameID]],Table2[GameTime],"&lt;="&amp;Table2[[#This Row],[GameTime]])</f>
        <v>1</v>
      </c>
      <c r="S2232">
        <f>SUMIFS(Table2[number],Table2[Event],"Goal",Table2[H/U],"AWAY",Table2[GameID],Table2[[#This Row],[GameID]],Table2[GameTime],"&lt;="&amp;Table2[[#This Row],[GameTime]])</f>
        <v>3</v>
      </c>
      <c r="T2232" t="str">
        <f>IF(Table2[[#This Row],[Event]]="Goal",Table2[[#This Row],[Hscore]]&amp;"-"&amp;Table2[[#This Row],[Uscore]],"")</f>
        <v/>
      </c>
      <c r="U2232">
        <v>1956</v>
      </c>
      <c r="V2232" s="1">
        <f>Table2[[#This Row],[GameTime]]-(Table2[[#This Row],[period]]-1)*1200</f>
        <v>756</v>
      </c>
      <c r="W2232" s="1">
        <f>ROUNDDOWN(Table2[[#This Row],[Time]]/60,0)</f>
        <v>12</v>
      </c>
      <c r="X2232" s="1">
        <f>ROUNDDOWN((Table2[[#This Row],[Time]]/60-Table2[[#This Row],[Time2]])*60,0)</f>
        <v>36</v>
      </c>
      <c r="Y2232" s="1">
        <f>IF(Table2[[#This Row],[Time2]]&lt;10,0&amp;Table2[[#This Row],[Time2]],Table2[[#This Row],[Time2]])</f>
        <v>12</v>
      </c>
      <c r="Z2232" s="1">
        <f>IF(Table2[[#This Row],[Time3]]&lt;10,0&amp;Table2[[#This Row],[Time3]],Table2[[#This Row],[Time3]])</f>
        <v>36</v>
      </c>
      <c r="AA2232" s="2" t="str">
        <f>Table2[[#This Row],[Time4]]&amp;":"&amp;Table2[[#This Row],[Time5]]</f>
        <v>12:36</v>
      </c>
      <c r="AB2232" s="1" cm="1">
        <f t="array" ref="AB2232">IFERROR(IF(Table2[[#This Row],[code]]="","",_xlfn.IFS(AND(Table2[[#This Row],[code]]&lt;400,Table2[[#This Row],[code]]&lt;&gt;""),2,Table2[[#This Row],[code]]&gt;500,4)),"")</f>
        <v>2</v>
      </c>
      <c r="AC2232" s="1">
        <f>IF(Table2[[#This Row],[Event]]="Penalty",Table2[[#This Row],[number]],IF(Table2[[#This Row],[Event]]="Time-Out",401,""))</f>
        <v>217</v>
      </c>
      <c r="AD2232" s="1">
        <f>ROW(A2231)</f>
        <v>2231</v>
      </c>
      <c r="AE2232" s="1">
        <f>COUNTIFS(Table2[GameID],Table2[[#This Row],[GameID]],Table2[Column1],"&lt;="&amp;Table2[[#This Row],[Column1]])-1</f>
        <v>6</v>
      </c>
    </row>
    <row r="2233" spans="1:31" x14ac:dyDescent="0.45">
      <c r="A2233" t="s">
        <v>326</v>
      </c>
      <c r="B2233" t="str">
        <f>_xlfn.TEXTBEFORE(Table2[[#This Row],[Kamp]]," - ")</f>
        <v>Vanløse Floorball</v>
      </c>
      <c r="C2233" t="str">
        <f>_xlfn.TEXTAFTER(Table2[[#This Row],[Kamp]],"- ")</f>
        <v>Copenhagen FC</v>
      </c>
      <c r="D2233">
        <v>45189</v>
      </c>
      <c r="E2233">
        <v>75081</v>
      </c>
      <c r="F2233">
        <v>20232024</v>
      </c>
      <c r="G2233" t="s">
        <v>17</v>
      </c>
      <c r="H2233" t="s">
        <v>667</v>
      </c>
      <c r="I2233" t="s">
        <v>677</v>
      </c>
      <c r="J2233">
        <v>2</v>
      </c>
      <c r="K2233">
        <v>31140</v>
      </c>
      <c r="L2233">
        <v>1</v>
      </c>
      <c r="M2233" t="s">
        <v>630</v>
      </c>
      <c r="N2233" t="s">
        <v>240</v>
      </c>
      <c r="O2233" t="s">
        <v>247</v>
      </c>
      <c r="P2233">
        <v>3</v>
      </c>
      <c r="Q2233">
        <v>27</v>
      </c>
      <c r="R2233">
        <f>SUMIFS(Table2[number],Table2[Event],"Goal",Table2[H/U],"HOME",Table2[GameID],Table2[[#This Row],[GameID]],Table2[GameTime],"&lt;="&amp;Table2[[#This Row],[GameTime]])</f>
        <v>1</v>
      </c>
      <c r="S2233">
        <f>SUMIFS(Table2[number],Table2[Event],"Goal",Table2[H/U],"AWAY",Table2[GameID],Table2[[#This Row],[GameID]],Table2[GameTime],"&lt;="&amp;Table2[[#This Row],[GameTime]])</f>
        <v>4</v>
      </c>
      <c r="T2233" t="str">
        <f>IF(Table2[[#This Row],[Event]]="Goal",Table2[[#This Row],[Hscore]]&amp;"-"&amp;Table2[[#This Row],[Uscore]],"")</f>
        <v>1-4</v>
      </c>
      <c r="U2233">
        <v>2079</v>
      </c>
      <c r="V2233" s="1">
        <f>Table2[[#This Row],[GameTime]]-(Table2[[#This Row],[period]]-1)*1200</f>
        <v>879</v>
      </c>
      <c r="W2233" s="1">
        <f>ROUNDDOWN(Table2[[#This Row],[Time]]/60,0)</f>
        <v>14</v>
      </c>
      <c r="X2233" s="1">
        <f>ROUNDDOWN((Table2[[#This Row],[Time]]/60-Table2[[#This Row],[Time2]])*60,0)</f>
        <v>39</v>
      </c>
      <c r="Y2233" s="1">
        <f>IF(Table2[[#This Row],[Time2]]&lt;10,0&amp;Table2[[#This Row],[Time2]],Table2[[#This Row],[Time2]])</f>
        <v>14</v>
      </c>
      <c r="Z2233" s="1">
        <f>IF(Table2[[#This Row],[Time3]]&lt;10,0&amp;Table2[[#This Row],[Time3]],Table2[[#This Row],[Time3]])</f>
        <v>39</v>
      </c>
      <c r="AA2233" s="2" t="str">
        <f>Table2[[#This Row],[Time4]]&amp;":"&amp;Table2[[#This Row],[Time5]]</f>
        <v>14:39</v>
      </c>
      <c r="AB2233" s="1" t="str" cm="1">
        <f t="array" ref="AB2233">IFERROR(IF(Table2[[#This Row],[code]]="","",_xlfn.IFS(AND(Table2[[#This Row],[code]]&lt;400,Table2[[#This Row],[code]]&lt;&gt;""),2,Table2[[#This Row],[code]]&gt;500,4)),"")</f>
        <v/>
      </c>
      <c r="AC2233" s="1" t="str">
        <f>IF(Table2[[#This Row],[Event]]="Penalty",Table2[[#This Row],[number]],IF(Table2[[#This Row],[Event]]="Time-Out",401,""))</f>
        <v/>
      </c>
      <c r="AD2233" s="1">
        <f>ROW(A2232)</f>
        <v>2232</v>
      </c>
      <c r="AE2233" s="1">
        <f>COUNTIFS(Table2[GameID],Table2[[#This Row],[GameID]],Table2[Column1],"&lt;="&amp;Table2[[#This Row],[Column1]])-1</f>
        <v>7</v>
      </c>
    </row>
    <row r="2234" spans="1:31" x14ac:dyDescent="0.45">
      <c r="A2234" t="s">
        <v>326</v>
      </c>
      <c r="B2234" t="str">
        <f>_xlfn.TEXTBEFORE(Table2[[#This Row],[Kamp]]," - ")</f>
        <v>Vanløse Floorball</v>
      </c>
      <c r="C2234" t="str">
        <f>_xlfn.TEXTAFTER(Table2[[#This Row],[Kamp]],"- ")</f>
        <v>Copenhagen FC</v>
      </c>
      <c r="D2234">
        <v>45189</v>
      </c>
      <c r="E2234">
        <v>75081</v>
      </c>
      <c r="F2234">
        <v>20232024</v>
      </c>
      <c r="G2234" t="s">
        <v>17</v>
      </c>
      <c r="H2234" t="s">
        <v>667</v>
      </c>
      <c r="I2234" t="s">
        <v>677</v>
      </c>
      <c r="J2234">
        <v>2</v>
      </c>
      <c r="K2234">
        <v>31140</v>
      </c>
      <c r="L2234">
        <v>1</v>
      </c>
      <c r="M2234" t="s">
        <v>630</v>
      </c>
      <c r="N2234" t="s">
        <v>240</v>
      </c>
      <c r="O2234" t="s">
        <v>276</v>
      </c>
      <c r="P2234">
        <v>3</v>
      </c>
      <c r="Q2234">
        <v>9</v>
      </c>
      <c r="R2234">
        <f>SUMIFS(Table2[number],Table2[Event],"Goal",Table2[H/U],"HOME",Table2[GameID],Table2[[#This Row],[GameID]],Table2[GameTime],"&lt;="&amp;Table2[[#This Row],[GameTime]])</f>
        <v>1</v>
      </c>
      <c r="S2234">
        <f>SUMIFS(Table2[number],Table2[Event],"Goal",Table2[H/U],"AWAY",Table2[GameID],Table2[[#This Row],[GameID]],Table2[GameTime],"&lt;="&amp;Table2[[#This Row],[GameTime]])</f>
        <v>5</v>
      </c>
      <c r="T2234" t="str">
        <f>IF(Table2[[#This Row],[Event]]="Goal",Table2[[#This Row],[Hscore]]&amp;"-"&amp;Table2[[#This Row],[Uscore]],"")</f>
        <v>1-5</v>
      </c>
      <c r="U2234">
        <v>2189</v>
      </c>
      <c r="V2234" s="1">
        <f>Table2[[#This Row],[GameTime]]-(Table2[[#This Row],[period]]-1)*1200</f>
        <v>989</v>
      </c>
      <c r="W2234" s="1">
        <f>ROUNDDOWN(Table2[[#This Row],[Time]]/60,0)</f>
        <v>16</v>
      </c>
      <c r="X2234" s="1">
        <f>ROUNDDOWN((Table2[[#This Row],[Time]]/60-Table2[[#This Row],[Time2]])*60,0)</f>
        <v>29</v>
      </c>
      <c r="Y2234" s="1">
        <f>IF(Table2[[#This Row],[Time2]]&lt;10,0&amp;Table2[[#This Row],[Time2]],Table2[[#This Row],[Time2]])</f>
        <v>16</v>
      </c>
      <c r="Z2234" s="1">
        <f>IF(Table2[[#This Row],[Time3]]&lt;10,0&amp;Table2[[#This Row],[Time3]],Table2[[#This Row],[Time3]])</f>
        <v>29</v>
      </c>
      <c r="AA2234" s="2" t="str">
        <f>Table2[[#This Row],[Time4]]&amp;":"&amp;Table2[[#This Row],[Time5]]</f>
        <v>16:29</v>
      </c>
      <c r="AB2234" s="1" t="str" cm="1">
        <f t="array" ref="AB2234">IFERROR(IF(Table2[[#This Row],[code]]="","",_xlfn.IFS(AND(Table2[[#This Row],[code]]&lt;400,Table2[[#This Row],[code]]&lt;&gt;""),2,Table2[[#This Row],[code]]&gt;500,4)),"")</f>
        <v/>
      </c>
      <c r="AC2234" s="1" t="str">
        <f>IF(Table2[[#This Row],[Event]]="Penalty",Table2[[#This Row],[number]],IF(Table2[[#This Row],[Event]]="Time-Out",401,""))</f>
        <v/>
      </c>
      <c r="AD2234" s="1">
        <f>ROW(A2233)</f>
        <v>2233</v>
      </c>
      <c r="AE2234" s="1">
        <f>COUNTIFS(Table2[GameID],Table2[[#This Row],[GameID]],Table2[Column1],"&lt;="&amp;Table2[[#This Row],[Column1]])-1</f>
        <v>8</v>
      </c>
    </row>
    <row r="2235" spans="1:31" x14ac:dyDescent="0.45">
      <c r="A2235" t="s">
        <v>326</v>
      </c>
      <c r="B2235" t="str">
        <f>_xlfn.TEXTBEFORE(Table2[[#This Row],[Kamp]]," - ")</f>
        <v>Vanløse Floorball</v>
      </c>
      <c r="C2235" t="str">
        <f>_xlfn.TEXTAFTER(Table2[[#This Row],[Kamp]],"- ")</f>
        <v>Copenhagen FC</v>
      </c>
      <c r="D2235">
        <v>45189</v>
      </c>
      <c r="E2235">
        <v>75081</v>
      </c>
      <c r="F2235">
        <v>20232024</v>
      </c>
      <c r="G2235" t="s">
        <v>17</v>
      </c>
      <c r="H2235" t="s">
        <v>660</v>
      </c>
      <c r="I2235" t="s">
        <v>678</v>
      </c>
      <c r="J2235">
        <v>2</v>
      </c>
      <c r="K2235">
        <v>31142</v>
      </c>
      <c r="L2235">
        <v>502</v>
      </c>
      <c r="M2235" t="s">
        <v>631</v>
      </c>
      <c r="N2235" t="s">
        <v>496</v>
      </c>
      <c r="O2235" t="s">
        <v>634</v>
      </c>
      <c r="P2235">
        <v>61</v>
      </c>
      <c r="Q2235" t="s">
        <v>634</v>
      </c>
      <c r="R2235">
        <f>SUMIFS(Table2[number],Table2[Event],"Goal",Table2[H/U],"HOME",Table2[GameID],Table2[[#This Row],[GameID]],Table2[GameTime],"&lt;="&amp;Table2[[#This Row],[GameTime]])</f>
        <v>1</v>
      </c>
      <c r="S2235">
        <f>SUMIFS(Table2[number],Table2[Event],"Goal",Table2[H/U],"AWAY",Table2[GameID],Table2[[#This Row],[GameID]],Table2[GameTime],"&lt;="&amp;Table2[[#This Row],[GameTime]])</f>
        <v>5</v>
      </c>
      <c r="T2235" t="str">
        <f>IF(Table2[[#This Row],[Event]]="Goal",Table2[[#This Row],[Hscore]]&amp;"-"&amp;Table2[[#This Row],[Uscore]],"")</f>
        <v/>
      </c>
      <c r="U2235">
        <v>2397</v>
      </c>
      <c r="V2235" s="1">
        <f>Table2[[#This Row],[GameTime]]-(Table2[[#This Row],[period]]-1)*1200</f>
        <v>1197</v>
      </c>
      <c r="W2235" s="1">
        <f>ROUNDDOWN(Table2[[#This Row],[Time]]/60,0)</f>
        <v>19</v>
      </c>
      <c r="X2235" s="1">
        <f>ROUNDDOWN((Table2[[#This Row],[Time]]/60-Table2[[#This Row],[Time2]])*60,0)</f>
        <v>57</v>
      </c>
      <c r="Y2235" s="1">
        <f>IF(Table2[[#This Row],[Time2]]&lt;10,0&amp;Table2[[#This Row],[Time2]],Table2[[#This Row],[Time2]])</f>
        <v>19</v>
      </c>
      <c r="Z2235" s="1">
        <f>IF(Table2[[#This Row],[Time3]]&lt;10,0&amp;Table2[[#This Row],[Time3]],Table2[[#This Row],[Time3]])</f>
        <v>57</v>
      </c>
      <c r="AA2235" s="2" t="str">
        <f>Table2[[#This Row],[Time4]]&amp;":"&amp;Table2[[#This Row],[Time5]]</f>
        <v>19:57</v>
      </c>
      <c r="AB2235" s="1" cm="1">
        <f t="array" ref="AB2235">IFERROR(IF(Table2[[#This Row],[code]]="","",_xlfn.IFS(AND(Table2[[#This Row],[code]]&lt;400,Table2[[#This Row],[code]]&lt;&gt;""),2,Table2[[#This Row],[code]]&gt;500,4)),"")</f>
        <v>4</v>
      </c>
      <c r="AC2235" s="1">
        <f>IF(Table2[[#This Row],[Event]]="Penalty",Table2[[#This Row],[number]],IF(Table2[[#This Row],[Event]]="Time-Out",401,""))</f>
        <v>502</v>
      </c>
      <c r="AD2235" s="1">
        <f>ROW(A2234)</f>
        <v>2234</v>
      </c>
      <c r="AE2235" s="1">
        <f>COUNTIFS(Table2[GameID],Table2[[#This Row],[GameID]],Table2[Column1],"&lt;="&amp;Table2[[#This Row],[Column1]])-1</f>
        <v>9</v>
      </c>
    </row>
    <row r="2236" spans="1:31" x14ac:dyDescent="0.45">
      <c r="A2236" t="s">
        <v>326</v>
      </c>
      <c r="B2236" t="str">
        <f>_xlfn.TEXTBEFORE(Table2[[#This Row],[Kamp]]," - ")</f>
        <v>Vanløse Floorball</v>
      </c>
      <c r="C2236" t="str">
        <f>_xlfn.TEXTAFTER(Table2[[#This Row],[Kamp]],"- ")</f>
        <v>Copenhagen FC</v>
      </c>
      <c r="D2236">
        <v>45189</v>
      </c>
      <c r="E2236">
        <v>75081</v>
      </c>
      <c r="F2236">
        <v>20232024</v>
      </c>
      <c r="G2236" t="s">
        <v>17</v>
      </c>
      <c r="H2236" t="s">
        <v>667</v>
      </c>
      <c r="I2236" t="s">
        <v>677</v>
      </c>
      <c r="J2236">
        <v>3</v>
      </c>
      <c r="K2236">
        <v>31140</v>
      </c>
      <c r="L2236">
        <v>212</v>
      </c>
      <c r="M2236" t="s">
        <v>631</v>
      </c>
      <c r="N2236" t="s">
        <v>253</v>
      </c>
      <c r="O2236" t="s">
        <v>634</v>
      </c>
      <c r="P2236">
        <v>69</v>
      </c>
      <c r="Q2236" t="s">
        <v>634</v>
      </c>
      <c r="R2236">
        <f>SUMIFS(Table2[number],Table2[Event],"Goal",Table2[H/U],"HOME",Table2[GameID],Table2[[#This Row],[GameID]],Table2[GameTime],"&lt;="&amp;Table2[[#This Row],[GameTime]])</f>
        <v>1</v>
      </c>
      <c r="S2236">
        <f>SUMIFS(Table2[number],Table2[Event],"Goal",Table2[H/U],"AWAY",Table2[GameID],Table2[[#This Row],[GameID]],Table2[GameTime],"&lt;="&amp;Table2[[#This Row],[GameTime]])</f>
        <v>5</v>
      </c>
      <c r="T2236" t="str">
        <f>IF(Table2[[#This Row],[Event]]="Goal",Table2[[#This Row],[Hscore]]&amp;"-"&amp;Table2[[#This Row],[Uscore]],"")</f>
        <v/>
      </c>
      <c r="U2236">
        <v>2615</v>
      </c>
      <c r="V2236" s="1">
        <f>Table2[[#This Row],[GameTime]]-(Table2[[#This Row],[period]]-1)*1200</f>
        <v>215</v>
      </c>
      <c r="W2236" s="1">
        <f>ROUNDDOWN(Table2[[#This Row],[Time]]/60,0)</f>
        <v>3</v>
      </c>
      <c r="X2236" s="1">
        <f>ROUNDDOWN((Table2[[#This Row],[Time]]/60-Table2[[#This Row],[Time2]])*60,0)</f>
        <v>35</v>
      </c>
      <c r="Y2236" s="1" t="str">
        <f>IF(Table2[[#This Row],[Time2]]&lt;10,0&amp;Table2[[#This Row],[Time2]],Table2[[#This Row],[Time2]])</f>
        <v>03</v>
      </c>
      <c r="Z2236" s="1">
        <f>IF(Table2[[#This Row],[Time3]]&lt;10,0&amp;Table2[[#This Row],[Time3]],Table2[[#This Row],[Time3]])</f>
        <v>35</v>
      </c>
      <c r="AA2236" s="2" t="str">
        <f>Table2[[#This Row],[Time4]]&amp;":"&amp;Table2[[#This Row],[Time5]]</f>
        <v>03:35</v>
      </c>
      <c r="AB2236" s="1" cm="1">
        <f t="array" ref="AB2236">IFERROR(IF(Table2[[#This Row],[code]]="","",_xlfn.IFS(AND(Table2[[#This Row],[code]]&lt;400,Table2[[#This Row],[code]]&lt;&gt;""),2,Table2[[#This Row],[code]]&gt;500,4)),"")</f>
        <v>2</v>
      </c>
      <c r="AC2236" s="1">
        <f>IF(Table2[[#This Row],[Event]]="Penalty",Table2[[#This Row],[number]],IF(Table2[[#This Row],[Event]]="Time-Out",401,""))</f>
        <v>212</v>
      </c>
      <c r="AD2236" s="1">
        <f>ROW(A2235)</f>
        <v>2235</v>
      </c>
      <c r="AE2236" s="1">
        <f>COUNTIFS(Table2[GameID],Table2[[#This Row],[GameID]],Table2[Column1],"&lt;="&amp;Table2[[#This Row],[Column1]])-1</f>
        <v>10</v>
      </c>
    </row>
    <row r="2237" spans="1:31" x14ac:dyDescent="0.45">
      <c r="A2237" t="s">
        <v>326</v>
      </c>
      <c r="B2237" t="str">
        <f>_xlfn.TEXTBEFORE(Table2[[#This Row],[Kamp]]," - ")</f>
        <v>Vanløse Floorball</v>
      </c>
      <c r="C2237" t="str">
        <f>_xlfn.TEXTAFTER(Table2[[#This Row],[Kamp]],"- ")</f>
        <v>Copenhagen FC</v>
      </c>
      <c r="D2237">
        <v>45189</v>
      </c>
      <c r="E2237">
        <v>75081</v>
      </c>
      <c r="F2237">
        <v>20232024</v>
      </c>
      <c r="G2237" t="s">
        <v>17</v>
      </c>
      <c r="H2237" t="s">
        <v>660</v>
      </c>
      <c r="I2237" t="s">
        <v>678</v>
      </c>
      <c r="J2237">
        <v>3</v>
      </c>
      <c r="K2237">
        <v>31142</v>
      </c>
      <c r="L2237">
        <v>1</v>
      </c>
      <c r="M2237" t="s">
        <v>630</v>
      </c>
      <c r="N2237" t="s">
        <v>99</v>
      </c>
      <c r="O2237" t="s">
        <v>496</v>
      </c>
      <c r="P2237">
        <v>18</v>
      </c>
      <c r="Q2237">
        <v>61</v>
      </c>
      <c r="R2237">
        <f>SUMIFS(Table2[number],Table2[Event],"Goal",Table2[H/U],"HOME",Table2[GameID],Table2[[#This Row],[GameID]],Table2[GameTime],"&lt;="&amp;Table2[[#This Row],[GameTime]])</f>
        <v>2</v>
      </c>
      <c r="S2237">
        <f>SUMIFS(Table2[number],Table2[Event],"Goal",Table2[H/U],"AWAY",Table2[GameID],Table2[[#This Row],[GameID]],Table2[GameTime],"&lt;="&amp;Table2[[#This Row],[GameTime]])</f>
        <v>5</v>
      </c>
      <c r="T2237" t="str">
        <f>IF(Table2[[#This Row],[Event]]="Goal",Table2[[#This Row],[Hscore]]&amp;"-"&amp;Table2[[#This Row],[Uscore]],"")</f>
        <v>2-5</v>
      </c>
      <c r="U2237">
        <v>2701</v>
      </c>
      <c r="V2237" s="1">
        <f>Table2[[#This Row],[GameTime]]-(Table2[[#This Row],[period]]-1)*1200</f>
        <v>301</v>
      </c>
      <c r="W2237" s="1">
        <f>ROUNDDOWN(Table2[[#This Row],[Time]]/60,0)</f>
        <v>5</v>
      </c>
      <c r="X2237" s="1">
        <f>ROUNDDOWN((Table2[[#This Row],[Time]]/60-Table2[[#This Row],[Time2]])*60,0)</f>
        <v>0</v>
      </c>
      <c r="Y2237" s="1" t="str">
        <f>IF(Table2[[#This Row],[Time2]]&lt;10,0&amp;Table2[[#This Row],[Time2]],Table2[[#This Row],[Time2]])</f>
        <v>05</v>
      </c>
      <c r="Z2237" s="1" t="str">
        <f>IF(Table2[[#This Row],[Time3]]&lt;10,0&amp;Table2[[#This Row],[Time3]],Table2[[#This Row],[Time3]])</f>
        <v>00</v>
      </c>
      <c r="AA2237" s="2" t="str">
        <f>Table2[[#This Row],[Time4]]&amp;":"&amp;Table2[[#This Row],[Time5]]</f>
        <v>05:00</v>
      </c>
      <c r="AB2237" s="1" t="str" cm="1">
        <f t="array" ref="AB2237">IFERROR(IF(Table2[[#This Row],[code]]="","",_xlfn.IFS(AND(Table2[[#This Row],[code]]&lt;400,Table2[[#This Row],[code]]&lt;&gt;""),2,Table2[[#This Row],[code]]&gt;500,4)),"")</f>
        <v/>
      </c>
      <c r="AC2237" s="1" t="str">
        <f>IF(Table2[[#This Row],[Event]]="Penalty",Table2[[#This Row],[number]],IF(Table2[[#This Row],[Event]]="Time-Out",401,""))</f>
        <v/>
      </c>
      <c r="AD2237" s="1">
        <f>ROW(A2236)</f>
        <v>2236</v>
      </c>
      <c r="AE2237" s="1">
        <f>COUNTIFS(Table2[GameID],Table2[[#This Row],[GameID]],Table2[Column1],"&lt;="&amp;Table2[[#This Row],[Column1]])-1</f>
        <v>11</v>
      </c>
    </row>
    <row r="2238" spans="1:31" x14ac:dyDescent="0.45">
      <c r="A2238" t="s">
        <v>326</v>
      </c>
      <c r="B2238" t="str">
        <f>_xlfn.TEXTBEFORE(Table2[[#This Row],[Kamp]]," - ")</f>
        <v>Vanløse Floorball</v>
      </c>
      <c r="C2238" t="str">
        <f>_xlfn.TEXTAFTER(Table2[[#This Row],[Kamp]],"- ")</f>
        <v>Copenhagen FC</v>
      </c>
      <c r="D2238">
        <v>45189</v>
      </c>
      <c r="E2238">
        <v>75081</v>
      </c>
      <c r="F2238">
        <v>20232024</v>
      </c>
      <c r="G2238" t="s">
        <v>17</v>
      </c>
      <c r="H2238" t="s">
        <v>660</v>
      </c>
      <c r="I2238" t="s">
        <v>678</v>
      </c>
      <c r="J2238">
        <v>3</v>
      </c>
      <c r="K2238">
        <v>31142</v>
      </c>
      <c r="L2238">
        <v>1</v>
      </c>
      <c r="M2238" t="s">
        <v>630</v>
      </c>
      <c r="N2238" t="s">
        <v>37</v>
      </c>
      <c r="O2238" t="s">
        <v>99</v>
      </c>
      <c r="P2238">
        <v>90</v>
      </c>
      <c r="Q2238">
        <v>18</v>
      </c>
      <c r="R2238">
        <f>SUMIFS(Table2[number],Table2[Event],"Goal",Table2[H/U],"HOME",Table2[GameID],Table2[[#This Row],[GameID]],Table2[GameTime],"&lt;="&amp;Table2[[#This Row],[GameTime]])</f>
        <v>3</v>
      </c>
      <c r="S2238">
        <f>SUMIFS(Table2[number],Table2[Event],"Goal",Table2[H/U],"AWAY",Table2[GameID],Table2[[#This Row],[GameID]],Table2[GameTime],"&lt;="&amp;Table2[[#This Row],[GameTime]])</f>
        <v>5</v>
      </c>
      <c r="T2238" t="str">
        <f>IF(Table2[[#This Row],[Event]]="Goal",Table2[[#This Row],[Hscore]]&amp;"-"&amp;Table2[[#This Row],[Uscore]],"")</f>
        <v>3-5</v>
      </c>
      <c r="U2238">
        <v>2861</v>
      </c>
      <c r="V2238" s="1">
        <f>Table2[[#This Row],[GameTime]]-(Table2[[#This Row],[period]]-1)*1200</f>
        <v>461</v>
      </c>
      <c r="W2238" s="1">
        <f>ROUNDDOWN(Table2[[#This Row],[Time]]/60,0)</f>
        <v>7</v>
      </c>
      <c r="X2238" s="1">
        <f>ROUNDDOWN((Table2[[#This Row],[Time]]/60-Table2[[#This Row],[Time2]])*60,0)</f>
        <v>41</v>
      </c>
      <c r="Y2238" s="1" t="str">
        <f>IF(Table2[[#This Row],[Time2]]&lt;10,0&amp;Table2[[#This Row],[Time2]],Table2[[#This Row],[Time2]])</f>
        <v>07</v>
      </c>
      <c r="Z2238" s="1">
        <f>IF(Table2[[#This Row],[Time3]]&lt;10,0&amp;Table2[[#This Row],[Time3]],Table2[[#This Row],[Time3]])</f>
        <v>41</v>
      </c>
      <c r="AA2238" s="2" t="str">
        <f>Table2[[#This Row],[Time4]]&amp;":"&amp;Table2[[#This Row],[Time5]]</f>
        <v>07:41</v>
      </c>
      <c r="AB2238" s="1" t="str" cm="1">
        <f t="array" ref="AB2238">IFERROR(IF(Table2[[#This Row],[code]]="","",_xlfn.IFS(AND(Table2[[#This Row],[code]]&lt;400,Table2[[#This Row],[code]]&lt;&gt;""),2,Table2[[#This Row],[code]]&gt;500,4)),"")</f>
        <v/>
      </c>
      <c r="AC2238" s="1" t="str">
        <f>IF(Table2[[#This Row],[Event]]="Penalty",Table2[[#This Row],[number]],IF(Table2[[#This Row],[Event]]="Time-Out",401,""))</f>
        <v/>
      </c>
      <c r="AD2238" s="1">
        <f>ROW(A2237)</f>
        <v>2237</v>
      </c>
      <c r="AE2238" s="1">
        <f>COUNTIFS(Table2[GameID],Table2[[#This Row],[GameID]],Table2[Column1],"&lt;="&amp;Table2[[#This Row],[Column1]])-1</f>
        <v>12</v>
      </c>
    </row>
    <row r="2239" spans="1:31" x14ac:dyDescent="0.45">
      <c r="A2239" t="s">
        <v>326</v>
      </c>
      <c r="B2239" t="str">
        <f>_xlfn.TEXTBEFORE(Table2[[#This Row],[Kamp]]," - ")</f>
        <v>Vanløse Floorball</v>
      </c>
      <c r="C2239" t="str">
        <f>_xlfn.TEXTAFTER(Table2[[#This Row],[Kamp]],"- ")</f>
        <v>Copenhagen FC</v>
      </c>
      <c r="D2239">
        <v>45189</v>
      </c>
      <c r="E2239">
        <v>75081</v>
      </c>
      <c r="F2239">
        <v>20232024</v>
      </c>
      <c r="G2239" t="s">
        <v>17</v>
      </c>
      <c r="H2239" t="s">
        <v>667</v>
      </c>
      <c r="I2239" t="s">
        <v>677</v>
      </c>
      <c r="J2239">
        <v>3</v>
      </c>
      <c r="K2239">
        <v>31140</v>
      </c>
      <c r="L2239">
        <v>219</v>
      </c>
      <c r="M2239" t="s">
        <v>631</v>
      </c>
      <c r="N2239" t="s">
        <v>240</v>
      </c>
      <c r="O2239" t="s">
        <v>634</v>
      </c>
      <c r="P2239">
        <v>3</v>
      </c>
      <c r="Q2239" t="s">
        <v>634</v>
      </c>
      <c r="R2239">
        <f>SUMIFS(Table2[number],Table2[Event],"Goal",Table2[H/U],"HOME",Table2[GameID],Table2[[#This Row],[GameID]],Table2[GameTime],"&lt;="&amp;Table2[[#This Row],[GameTime]])</f>
        <v>3</v>
      </c>
      <c r="S2239">
        <f>SUMIFS(Table2[number],Table2[Event],"Goal",Table2[H/U],"AWAY",Table2[GameID],Table2[[#This Row],[GameID]],Table2[GameTime],"&lt;="&amp;Table2[[#This Row],[GameTime]])</f>
        <v>5</v>
      </c>
      <c r="T2239" t="str">
        <f>IF(Table2[[#This Row],[Event]]="Goal",Table2[[#This Row],[Hscore]]&amp;"-"&amp;Table2[[#This Row],[Uscore]],"")</f>
        <v/>
      </c>
      <c r="U2239">
        <v>2888</v>
      </c>
      <c r="V2239" s="1">
        <f>Table2[[#This Row],[GameTime]]-(Table2[[#This Row],[period]]-1)*1200</f>
        <v>488</v>
      </c>
      <c r="W2239" s="1">
        <f>ROUNDDOWN(Table2[[#This Row],[Time]]/60,0)</f>
        <v>8</v>
      </c>
      <c r="X2239" s="1">
        <f>ROUNDDOWN((Table2[[#This Row],[Time]]/60-Table2[[#This Row],[Time2]])*60,0)</f>
        <v>7</v>
      </c>
      <c r="Y2239" s="1" t="str">
        <f>IF(Table2[[#This Row],[Time2]]&lt;10,0&amp;Table2[[#This Row],[Time2]],Table2[[#This Row],[Time2]])</f>
        <v>08</v>
      </c>
      <c r="Z2239" s="1" t="str">
        <f>IF(Table2[[#This Row],[Time3]]&lt;10,0&amp;Table2[[#This Row],[Time3]],Table2[[#This Row],[Time3]])</f>
        <v>07</v>
      </c>
      <c r="AA2239" s="2" t="str">
        <f>Table2[[#This Row],[Time4]]&amp;":"&amp;Table2[[#This Row],[Time5]]</f>
        <v>08:07</v>
      </c>
      <c r="AB2239" s="1" cm="1">
        <f t="array" ref="AB2239">IFERROR(IF(Table2[[#This Row],[code]]="","",_xlfn.IFS(AND(Table2[[#This Row],[code]]&lt;400,Table2[[#This Row],[code]]&lt;&gt;""),2,Table2[[#This Row],[code]]&gt;500,4)),"")</f>
        <v>2</v>
      </c>
      <c r="AC2239" s="1">
        <f>IF(Table2[[#This Row],[Event]]="Penalty",Table2[[#This Row],[number]],IF(Table2[[#This Row],[Event]]="Time-Out",401,""))</f>
        <v>219</v>
      </c>
      <c r="AD2239" s="1">
        <f>ROW(A2238)</f>
        <v>2238</v>
      </c>
      <c r="AE2239" s="1">
        <f>COUNTIFS(Table2[GameID],Table2[[#This Row],[GameID]],Table2[Column1],"&lt;="&amp;Table2[[#This Row],[Column1]])-1</f>
        <v>13</v>
      </c>
    </row>
    <row r="2240" spans="1:31" x14ac:dyDescent="0.45">
      <c r="A2240" t="s">
        <v>326</v>
      </c>
      <c r="B2240" t="str">
        <f>_xlfn.TEXTBEFORE(Table2[[#This Row],[Kamp]]," - ")</f>
        <v>Vanløse Floorball</v>
      </c>
      <c r="C2240" t="str">
        <f>_xlfn.TEXTAFTER(Table2[[#This Row],[Kamp]],"- ")</f>
        <v>Copenhagen FC</v>
      </c>
      <c r="D2240">
        <v>45189</v>
      </c>
      <c r="E2240">
        <v>75081</v>
      </c>
      <c r="F2240">
        <v>20232024</v>
      </c>
      <c r="G2240" t="s">
        <v>17</v>
      </c>
      <c r="H2240" t="s">
        <v>660</v>
      </c>
      <c r="I2240" t="s">
        <v>678</v>
      </c>
      <c r="J2240">
        <v>3</v>
      </c>
      <c r="K2240">
        <v>31142</v>
      </c>
      <c r="L2240">
        <v>1</v>
      </c>
      <c r="M2240" t="s">
        <v>630</v>
      </c>
      <c r="N2240" t="s">
        <v>496</v>
      </c>
      <c r="O2240" t="s">
        <v>495</v>
      </c>
      <c r="P2240">
        <v>61</v>
      </c>
      <c r="Q2240">
        <v>35</v>
      </c>
      <c r="R2240">
        <f>SUMIFS(Table2[number],Table2[Event],"Goal",Table2[H/U],"HOME",Table2[GameID],Table2[[#This Row],[GameID]],Table2[GameTime],"&lt;="&amp;Table2[[#This Row],[GameTime]])</f>
        <v>4</v>
      </c>
      <c r="S2240">
        <f>SUMIFS(Table2[number],Table2[Event],"Goal",Table2[H/U],"AWAY",Table2[GameID],Table2[[#This Row],[GameID]],Table2[GameTime],"&lt;="&amp;Table2[[#This Row],[GameTime]])</f>
        <v>5</v>
      </c>
      <c r="T2240" t="str">
        <f>IF(Table2[[#This Row],[Event]]="Goal",Table2[[#This Row],[Hscore]]&amp;"-"&amp;Table2[[#This Row],[Uscore]],"")</f>
        <v>4-5</v>
      </c>
      <c r="U2240">
        <v>2945</v>
      </c>
      <c r="V2240" s="1">
        <f>Table2[[#This Row],[GameTime]]-(Table2[[#This Row],[period]]-1)*1200</f>
        <v>545</v>
      </c>
      <c r="W2240" s="1">
        <f>ROUNDDOWN(Table2[[#This Row],[Time]]/60,0)</f>
        <v>9</v>
      </c>
      <c r="X2240" s="1">
        <f>ROUNDDOWN((Table2[[#This Row],[Time]]/60-Table2[[#This Row],[Time2]])*60,0)</f>
        <v>5</v>
      </c>
      <c r="Y2240" s="1" t="str">
        <f>IF(Table2[[#This Row],[Time2]]&lt;10,0&amp;Table2[[#This Row],[Time2]],Table2[[#This Row],[Time2]])</f>
        <v>09</v>
      </c>
      <c r="Z2240" s="1" t="str">
        <f>IF(Table2[[#This Row],[Time3]]&lt;10,0&amp;Table2[[#This Row],[Time3]],Table2[[#This Row],[Time3]])</f>
        <v>05</v>
      </c>
      <c r="AA2240" s="2" t="str">
        <f>Table2[[#This Row],[Time4]]&amp;":"&amp;Table2[[#This Row],[Time5]]</f>
        <v>09:05</v>
      </c>
      <c r="AB2240" s="1" t="str" cm="1">
        <f t="array" ref="AB2240">IFERROR(IF(Table2[[#This Row],[code]]="","",_xlfn.IFS(AND(Table2[[#This Row],[code]]&lt;400,Table2[[#This Row],[code]]&lt;&gt;""),2,Table2[[#This Row],[code]]&gt;500,4)),"")</f>
        <v/>
      </c>
      <c r="AC2240" s="1" t="str">
        <f>IF(Table2[[#This Row],[Event]]="Penalty",Table2[[#This Row],[number]],IF(Table2[[#This Row],[Event]]="Time-Out",401,""))</f>
        <v/>
      </c>
      <c r="AD2240" s="1">
        <f>ROW(A2239)</f>
        <v>2239</v>
      </c>
      <c r="AE2240" s="1">
        <f>COUNTIFS(Table2[GameID],Table2[[#This Row],[GameID]],Table2[Column1],"&lt;="&amp;Table2[[#This Row],[Column1]])-1</f>
        <v>14</v>
      </c>
    </row>
    <row r="2241" spans="1:31" x14ac:dyDescent="0.45">
      <c r="A2241" t="s">
        <v>326</v>
      </c>
      <c r="B2241" t="str">
        <f>_xlfn.TEXTBEFORE(Table2[[#This Row],[Kamp]]," - ")</f>
        <v>Vanløse Floorball</v>
      </c>
      <c r="C2241" t="str">
        <f>_xlfn.TEXTAFTER(Table2[[#This Row],[Kamp]],"- ")</f>
        <v>Copenhagen FC</v>
      </c>
      <c r="D2241">
        <v>45189</v>
      </c>
      <c r="E2241">
        <v>75081</v>
      </c>
      <c r="F2241">
        <v>20232024</v>
      </c>
      <c r="G2241" t="s">
        <v>17</v>
      </c>
      <c r="H2241" t="s">
        <v>667</v>
      </c>
      <c r="I2241" t="s">
        <v>677</v>
      </c>
      <c r="J2241">
        <v>3</v>
      </c>
      <c r="K2241">
        <v>31140</v>
      </c>
      <c r="L2241">
        <v>0</v>
      </c>
      <c r="M2241" t="s">
        <v>633</v>
      </c>
      <c r="N2241" t="s">
        <v>634</v>
      </c>
      <c r="O2241" t="s">
        <v>634</v>
      </c>
      <c r="P2241" t="s">
        <v>634</v>
      </c>
      <c r="Q2241" t="s">
        <v>634</v>
      </c>
      <c r="R2241">
        <f>SUMIFS(Table2[number],Table2[Event],"Goal",Table2[H/U],"HOME",Table2[GameID],Table2[[#This Row],[GameID]],Table2[GameTime],"&lt;="&amp;Table2[[#This Row],[GameTime]])</f>
        <v>4</v>
      </c>
      <c r="S2241">
        <f>SUMIFS(Table2[number],Table2[Event],"Goal",Table2[H/U],"AWAY",Table2[GameID],Table2[[#This Row],[GameID]],Table2[GameTime],"&lt;="&amp;Table2[[#This Row],[GameTime]])</f>
        <v>5</v>
      </c>
      <c r="T2241" t="str">
        <f>IF(Table2[[#This Row],[Event]]="Goal",Table2[[#This Row],[Hscore]]&amp;"-"&amp;Table2[[#This Row],[Uscore]],"")</f>
        <v/>
      </c>
      <c r="U2241">
        <v>2945</v>
      </c>
      <c r="V2241" s="1">
        <f>Table2[[#This Row],[GameTime]]-(Table2[[#This Row],[period]]-1)*1200</f>
        <v>545</v>
      </c>
      <c r="W2241" s="1">
        <f>ROUNDDOWN(Table2[[#This Row],[Time]]/60,0)</f>
        <v>9</v>
      </c>
      <c r="X2241" s="1">
        <f>ROUNDDOWN((Table2[[#This Row],[Time]]/60-Table2[[#This Row],[Time2]])*60,0)</f>
        <v>5</v>
      </c>
      <c r="Y2241" s="1" t="str">
        <f>IF(Table2[[#This Row],[Time2]]&lt;10,0&amp;Table2[[#This Row],[Time2]],Table2[[#This Row],[Time2]])</f>
        <v>09</v>
      </c>
      <c r="Z2241" s="1" t="str">
        <f>IF(Table2[[#This Row],[Time3]]&lt;10,0&amp;Table2[[#This Row],[Time3]],Table2[[#This Row],[Time3]])</f>
        <v>05</v>
      </c>
      <c r="AA2241" s="2" t="str">
        <f>Table2[[#This Row],[Time4]]&amp;":"&amp;Table2[[#This Row],[Time5]]</f>
        <v>09:05</v>
      </c>
      <c r="AB2241" s="1" t="str" cm="1">
        <f t="array" ref="AB2241">IFERROR(IF(Table2[[#This Row],[code]]="","",_xlfn.IFS(AND(Table2[[#This Row],[code]]&lt;400,Table2[[#This Row],[code]]&lt;&gt;""),2,Table2[[#This Row],[code]]&gt;500,4)),"")</f>
        <v/>
      </c>
      <c r="AC2241" s="1">
        <f>IF(Table2[[#This Row],[Event]]="Penalty",Table2[[#This Row],[number]],IF(Table2[[#This Row],[Event]]="Time-Out",401,""))</f>
        <v>401</v>
      </c>
      <c r="AD2241" s="1">
        <f>ROW(A2240)</f>
        <v>2240</v>
      </c>
      <c r="AE2241" s="1">
        <f>COUNTIFS(Table2[GameID],Table2[[#This Row],[GameID]],Table2[Column1],"&lt;="&amp;Table2[[#This Row],[Column1]])-1</f>
        <v>15</v>
      </c>
    </row>
    <row r="2242" spans="1:31" x14ac:dyDescent="0.45">
      <c r="A2242" t="s">
        <v>326</v>
      </c>
      <c r="B2242" t="str">
        <f>_xlfn.TEXTBEFORE(Table2[[#This Row],[Kamp]]," - ")</f>
        <v>Vanløse Floorball</v>
      </c>
      <c r="C2242" t="str">
        <f>_xlfn.TEXTAFTER(Table2[[#This Row],[Kamp]],"- ")</f>
        <v>Copenhagen FC</v>
      </c>
      <c r="D2242">
        <v>45189</v>
      </c>
      <c r="E2242">
        <v>75081</v>
      </c>
      <c r="F2242">
        <v>20232024</v>
      </c>
      <c r="G2242" t="s">
        <v>17</v>
      </c>
      <c r="H2242" t="s">
        <v>667</v>
      </c>
      <c r="I2242" t="s">
        <v>677</v>
      </c>
      <c r="J2242">
        <v>3</v>
      </c>
      <c r="K2242">
        <v>31140</v>
      </c>
      <c r="L2242">
        <v>205</v>
      </c>
      <c r="M2242" t="s">
        <v>631</v>
      </c>
      <c r="N2242" t="s">
        <v>247</v>
      </c>
      <c r="O2242" t="s">
        <v>634</v>
      </c>
      <c r="P2242">
        <v>27</v>
      </c>
      <c r="Q2242" t="s">
        <v>634</v>
      </c>
      <c r="R2242">
        <f>SUMIFS(Table2[number],Table2[Event],"Goal",Table2[H/U],"HOME",Table2[GameID],Table2[[#This Row],[GameID]],Table2[GameTime],"&lt;="&amp;Table2[[#This Row],[GameTime]])</f>
        <v>4</v>
      </c>
      <c r="S2242">
        <f>SUMIFS(Table2[number],Table2[Event],"Goal",Table2[H/U],"AWAY",Table2[GameID],Table2[[#This Row],[GameID]],Table2[GameTime],"&lt;="&amp;Table2[[#This Row],[GameTime]])</f>
        <v>5</v>
      </c>
      <c r="T2242" t="str">
        <f>IF(Table2[[#This Row],[Event]]="Goal",Table2[[#This Row],[Hscore]]&amp;"-"&amp;Table2[[#This Row],[Uscore]],"")</f>
        <v/>
      </c>
      <c r="U2242">
        <v>3036</v>
      </c>
      <c r="V2242" s="1">
        <f>Table2[[#This Row],[GameTime]]-(Table2[[#This Row],[period]]-1)*1200</f>
        <v>636</v>
      </c>
      <c r="W2242" s="1">
        <f>ROUNDDOWN(Table2[[#This Row],[Time]]/60,0)</f>
        <v>10</v>
      </c>
      <c r="X2242" s="1">
        <f>ROUNDDOWN((Table2[[#This Row],[Time]]/60-Table2[[#This Row],[Time2]])*60,0)</f>
        <v>36</v>
      </c>
      <c r="Y2242" s="1">
        <f>IF(Table2[[#This Row],[Time2]]&lt;10,0&amp;Table2[[#This Row],[Time2]],Table2[[#This Row],[Time2]])</f>
        <v>10</v>
      </c>
      <c r="Z2242" s="1">
        <f>IF(Table2[[#This Row],[Time3]]&lt;10,0&amp;Table2[[#This Row],[Time3]],Table2[[#This Row],[Time3]])</f>
        <v>36</v>
      </c>
      <c r="AA2242" s="2" t="str">
        <f>Table2[[#This Row],[Time4]]&amp;":"&amp;Table2[[#This Row],[Time5]]</f>
        <v>10:36</v>
      </c>
      <c r="AB2242" s="1" cm="1">
        <f t="array" ref="AB2242">IFERROR(IF(Table2[[#This Row],[code]]="","",_xlfn.IFS(AND(Table2[[#This Row],[code]]&lt;400,Table2[[#This Row],[code]]&lt;&gt;""),2,Table2[[#This Row],[code]]&gt;500,4)),"")</f>
        <v>2</v>
      </c>
      <c r="AC2242" s="1">
        <f>IF(Table2[[#This Row],[Event]]="Penalty",Table2[[#This Row],[number]],IF(Table2[[#This Row],[Event]]="Time-Out",401,""))</f>
        <v>205</v>
      </c>
      <c r="AD2242" s="1">
        <f>ROW(A2241)</f>
        <v>2241</v>
      </c>
      <c r="AE2242" s="1">
        <f>COUNTIFS(Table2[GameID],Table2[[#This Row],[GameID]],Table2[Column1],"&lt;="&amp;Table2[[#This Row],[Column1]])-1</f>
        <v>16</v>
      </c>
    </row>
    <row r="2243" spans="1:31" x14ac:dyDescent="0.45">
      <c r="A2243" t="s">
        <v>326</v>
      </c>
      <c r="B2243" t="str">
        <f>_xlfn.TEXTBEFORE(Table2[[#This Row],[Kamp]]," - ")</f>
        <v>Vanløse Floorball</v>
      </c>
      <c r="C2243" t="str">
        <f>_xlfn.TEXTAFTER(Table2[[#This Row],[Kamp]],"- ")</f>
        <v>Copenhagen FC</v>
      </c>
      <c r="D2243">
        <v>45189</v>
      </c>
      <c r="E2243">
        <v>75081</v>
      </c>
      <c r="F2243">
        <v>20232024</v>
      </c>
      <c r="G2243" t="s">
        <v>17</v>
      </c>
      <c r="H2243" t="s">
        <v>660</v>
      </c>
      <c r="I2243" t="s">
        <v>678</v>
      </c>
      <c r="J2243">
        <v>3</v>
      </c>
      <c r="K2243">
        <v>31142</v>
      </c>
      <c r="L2243">
        <v>1</v>
      </c>
      <c r="M2243" t="s">
        <v>630</v>
      </c>
      <c r="N2243" t="s">
        <v>37</v>
      </c>
      <c r="O2243" t="s">
        <v>496</v>
      </c>
      <c r="P2243">
        <v>90</v>
      </c>
      <c r="Q2243">
        <v>61</v>
      </c>
      <c r="R2243">
        <f>SUMIFS(Table2[number],Table2[Event],"Goal",Table2[H/U],"HOME",Table2[GameID],Table2[[#This Row],[GameID]],Table2[GameTime],"&lt;="&amp;Table2[[#This Row],[GameTime]])</f>
        <v>5</v>
      </c>
      <c r="S2243">
        <f>SUMIFS(Table2[number],Table2[Event],"Goal",Table2[H/U],"AWAY",Table2[GameID],Table2[[#This Row],[GameID]],Table2[GameTime],"&lt;="&amp;Table2[[#This Row],[GameTime]])</f>
        <v>5</v>
      </c>
      <c r="T2243" t="str">
        <f>IF(Table2[[#This Row],[Event]]="Goal",Table2[[#This Row],[Hscore]]&amp;"-"&amp;Table2[[#This Row],[Uscore]],"")</f>
        <v>5-5</v>
      </c>
      <c r="U2243">
        <v>3103</v>
      </c>
      <c r="V2243" s="1">
        <f>Table2[[#This Row],[GameTime]]-(Table2[[#This Row],[period]]-1)*1200</f>
        <v>703</v>
      </c>
      <c r="W2243" s="1">
        <f>ROUNDDOWN(Table2[[#This Row],[Time]]/60,0)</f>
        <v>11</v>
      </c>
      <c r="X2243" s="1">
        <f>ROUNDDOWN((Table2[[#This Row],[Time]]/60-Table2[[#This Row],[Time2]])*60,0)</f>
        <v>43</v>
      </c>
      <c r="Y2243" s="1">
        <f>IF(Table2[[#This Row],[Time2]]&lt;10,0&amp;Table2[[#This Row],[Time2]],Table2[[#This Row],[Time2]])</f>
        <v>11</v>
      </c>
      <c r="Z2243" s="1">
        <f>IF(Table2[[#This Row],[Time3]]&lt;10,0&amp;Table2[[#This Row],[Time3]],Table2[[#This Row],[Time3]])</f>
        <v>43</v>
      </c>
      <c r="AA2243" s="2" t="str">
        <f>Table2[[#This Row],[Time4]]&amp;":"&amp;Table2[[#This Row],[Time5]]</f>
        <v>11:43</v>
      </c>
      <c r="AB2243" s="1" t="str" cm="1">
        <f t="array" ref="AB2243">IFERROR(IF(Table2[[#This Row],[code]]="","",_xlfn.IFS(AND(Table2[[#This Row],[code]]&lt;400,Table2[[#This Row],[code]]&lt;&gt;""),2,Table2[[#This Row],[code]]&gt;500,4)),"")</f>
        <v/>
      </c>
      <c r="AC2243" s="1" t="str">
        <f>IF(Table2[[#This Row],[Event]]="Penalty",Table2[[#This Row],[number]],IF(Table2[[#This Row],[Event]]="Time-Out",401,""))</f>
        <v/>
      </c>
      <c r="AD2243" s="1">
        <f>ROW(A2242)</f>
        <v>2242</v>
      </c>
      <c r="AE2243" s="1">
        <f>COUNTIFS(Table2[GameID],Table2[[#This Row],[GameID]],Table2[Column1],"&lt;="&amp;Table2[[#This Row],[Column1]])-1</f>
        <v>17</v>
      </c>
    </row>
    <row r="2244" spans="1:31" x14ac:dyDescent="0.45">
      <c r="A2244" t="s">
        <v>326</v>
      </c>
      <c r="B2244" t="str">
        <f>_xlfn.TEXTBEFORE(Table2[[#This Row],[Kamp]]," - ")</f>
        <v>Vanløse Floorball</v>
      </c>
      <c r="C2244" t="str">
        <f>_xlfn.TEXTAFTER(Table2[[#This Row],[Kamp]],"- ")</f>
        <v>Copenhagen FC</v>
      </c>
      <c r="D2244">
        <v>45189</v>
      </c>
      <c r="E2244">
        <v>75081</v>
      </c>
      <c r="F2244">
        <v>20232024</v>
      </c>
      <c r="G2244" t="s">
        <v>17</v>
      </c>
      <c r="H2244" t="s">
        <v>667</v>
      </c>
      <c r="I2244" t="s">
        <v>677</v>
      </c>
      <c r="J2244">
        <v>3</v>
      </c>
      <c r="K2244">
        <v>31140</v>
      </c>
      <c r="L2244">
        <v>1</v>
      </c>
      <c r="M2244" t="s">
        <v>630</v>
      </c>
      <c r="N2244" t="s">
        <v>398</v>
      </c>
      <c r="O2244" t="s">
        <v>248</v>
      </c>
      <c r="P2244">
        <v>5</v>
      </c>
      <c r="Q2244">
        <v>31</v>
      </c>
      <c r="R2244">
        <f>SUMIFS(Table2[number],Table2[Event],"Goal",Table2[H/U],"HOME",Table2[GameID],Table2[[#This Row],[GameID]],Table2[GameTime],"&lt;="&amp;Table2[[#This Row],[GameTime]])</f>
        <v>5</v>
      </c>
      <c r="S2244">
        <f>SUMIFS(Table2[number],Table2[Event],"Goal",Table2[H/U],"AWAY",Table2[GameID],Table2[[#This Row],[GameID]],Table2[GameTime],"&lt;="&amp;Table2[[#This Row],[GameTime]])</f>
        <v>6</v>
      </c>
      <c r="T2244" t="str">
        <f>IF(Table2[[#This Row],[Event]]="Goal",Table2[[#This Row],[Hscore]]&amp;"-"&amp;Table2[[#This Row],[Uscore]],"")</f>
        <v>5-6</v>
      </c>
      <c r="U2244">
        <v>3116</v>
      </c>
      <c r="V2244" s="1">
        <f>Table2[[#This Row],[GameTime]]-(Table2[[#This Row],[period]]-1)*1200</f>
        <v>716</v>
      </c>
      <c r="W2244" s="1">
        <f>ROUNDDOWN(Table2[[#This Row],[Time]]/60,0)</f>
        <v>11</v>
      </c>
      <c r="X2244" s="1">
        <f>ROUNDDOWN((Table2[[#This Row],[Time]]/60-Table2[[#This Row],[Time2]])*60,0)</f>
        <v>56</v>
      </c>
      <c r="Y2244" s="1">
        <f>IF(Table2[[#This Row],[Time2]]&lt;10,0&amp;Table2[[#This Row],[Time2]],Table2[[#This Row],[Time2]])</f>
        <v>11</v>
      </c>
      <c r="Z2244" s="1">
        <f>IF(Table2[[#This Row],[Time3]]&lt;10,0&amp;Table2[[#This Row],[Time3]],Table2[[#This Row],[Time3]])</f>
        <v>56</v>
      </c>
      <c r="AA2244" s="2" t="str">
        <f>Table2[[#This Row],[Time4]]&amp;":"&amp;Table2[[#This Row],[Time5]]</f>
        <v>11:56</v>
      </c>
      <c r="AB2244" s="1" t="str" cm="1">
        <f t="array" ref="AB2244">IFERROR(IF(Table2[[#This Row],[code]]="","",_xlfn.IFS(AND(Table2[[#This Row],[code]]&lt;400,Table2[[#This Row],[code]]&lt;&gt;""),2,Table2[[#This Row],[code]]&gt;500,4)),"")</f>
        <v/>
      </c>
      <c r="AC2244" s="1" t="str">
        <f>IF(Table2[[#This Row],[Event]]="Penalty",Table2[[#This Row],[number]],IF(Table2[[#This Row],[Event]]="Time-Out",401,""))</f>
        <v/>
      </c>
      <c r="AD2244" s="1">
        <f>ROW(A2243)</f>
        <v>2243</v>
      </c>
      <c r="AE2244" s="1">
        <f>COUNTIFS(Table2[GameID],Table2[[#This Row],[GameID]],Table2[Column1],"&lt;="&amp;Table2[[#This Row],[Column1]])-1</f>
        <v>18</v>
      </c>
    </row>
    <row r="2245" spans="1:31" x14ac:dyDescent="0.45">
      <c r="A2245" t="s">
        <v>326</v>
      </c>
      <c r="B2245" t="str">
        <f>_xlfn.TEXTBEFORE(Table2[[#This Row],[Kamp]]," - ")</f>
        <v>Vanløse Floorball</v>
      </c>
      <c r="C2245" t="str">
        <f>_xlfn.TEXTAFTER(Table2[[#This Row],[Kamp]],"- ")</f>
        <v>Copenhagen FC</v>
      </c>
      <c r="D2245">
        <v>45189</v>
      </c>
      <c r="E2245">
        <v>75081</v>
      </c>
      <c r="F2245">
        <v>20232024</v>
      </c>
      <c r="G2245" t="s">
        <v>17</v>
      </c>
      <c r="H2245" t="s">
        <v>660</v>
      </c>
      <c r="I2245" t="s">
        <v>678</v>
      </c>
      <c r="J2245">
        <v>3</v>
      </c>
      <c r="K2245">
        <v>31142</v>
      </c>
      <c r="L2245">
        <v>1</v>
      </c>
      <c r="M2245" t="s">
        <v>630</v>
      </c>
      <c r="N2245" t="s">
        <v>98</v>
      </c>
      <c r="O2245" t="s">
        <v>96</v>
      </c>
      <c r="P2245">
        <v>16</v>
      </c>
      <c r="Q2245">
        <v>10</v>
      </c>
      <c r="R2245">
        <f>SUMIFS(Table2[number],Table2[Event],"Goal",Table2[H/U],"HOME",Table2[GameID],Table2[[#This Row],[GameID]],Table2[GameTime],"&lt;="&amp;Table2[[#This Row],[GameTime]])</f>
        <v>6</v>
      </c>
      <c r="S2245">
        <f>SUMIFS(Table2[number],Table2[Event],"Goal",Table2[H/U],"AWAY",Table2[GameID],Table2[[#This Row],[GameID]],Table2[GameTime],"&lt;="&amp;Table2[[#This Row],[GameTime]])</f>
        <v>6</v>
      </c>
      <c r="T2245" t="str">
        <f>IF(Table2[[#This Row],[Event]]="Goal",Table2[[#This Row],[Hscore]]&amp;"-"&amp;Table2[[#This Row],[Uscore]],"")</f>
        <v>6-6</v>
      </c>
      <c r="U2245">
        <v>3186</v>
      </c>
      <c r="V2245" s="1">
        <f>Table2[[#This Row],[GameTime]]-(Table2[[#This Row],[period]]-1)*1200</f>
        <v>786</v>
      </c>
      <c r="W2245" s="1">
        <f>ROUNDDOWN(Table2[[#This Row],[Time]]/60,0)</f>
        <v>13</v>
      </c>
      <c r="X2245" s="1">
        <f>ROUNDDOWN((Table2[[#This Row],[Time]]/60-Table2[[#This Row],[Time2]])*60,0)</f>
        <v>5</v>
      </c>
      <c r="Y2245" s="1">
        <f>IF(Table2[[#This Row],[Time2]]&lt;10,0&amp;Table2[[#This Row],[Time2]],Table2[[#This Row],[Time2]])</f>
        <v>13</v>
      </c>
      <c r="Z2245" s="1" t="str">
        <f>IF(Table2[[#This Row],[Time3]]&lt;10,0&amp;Table2[[#This Row],[Time3]],Table2[[#This Row],[Time3]])</f>
        <v>05</v>
      </c>
      <c r="AA2245" s="2" t="str">
        <f>Table2[[#This Row],[Time4]]&amp;":"&amp;Table2[[#This Row],[Time5]]</f>
        <v>13:05</v>
      </c>
      <c r="AB2245" s="1" t="str" cm="1">
        <f t="array" ref="AB2245">IFERROR(IF(Table2[[#This Row],[code]]="","",_xlfn.IFS(AND(Table2[[#This Row],[code]]&lt;400,Table2[[#This Row],[code]]&lt;&gt;""),2,Table2[[#This Row],[code]]&gt;500,4)),"")</f>
        <v/>
      </c>
      <c r="AC2245" s="1" t="str">
        <f>IF(Table2[[#This Row],[Event]]="Penalty",Table2[[#This Row],[number]],IF(Table2[[#This Row],[Event]]="Time-Out",401,""))</f>
        <v/>
      </c>
      <c r="AD2245" s="1">
        <f>ROW(A2244)</f>
        <v>2244</v>
      </c>
      <c r="AE2245" s="1">
        <f>COUNTIFS(Table2[GameID],Table2[[#This Row],[GameID]],Table2[Column1],"&lt;="&amp;Table2[[#This Row],[Column1]])-1</f>
        <v>19</v>
      </c>
    </row>
    <row r="2246" spans="1:31" x14ac:dyDescent="0.45">
      <c r="A2246" t="s">
        <v>326</v>
      </c>
      <c r="B2246" t="str">
        <f>_xlfn.TEXTBEFORE(Table2[[#This Row],[Kamp]]," - ")</f>
        <v>Vanløse Floorball</v>
      </c>
      <c r="C2246" t="str">
        <f>_xlfn.TEXTAFTER(Table2[[#This Row],[Kamp]],"- ")</f>
        <v>Copenhagen FC</v>
      </c>
      <c r="D2246">
        <v>45189</v>
      </c>
      <c r="E2246">
        <v>75081</v>
      </c>
      <c r="F2246">
        <v>20232024</v>
      </c>
      <c r="G2246" t="s">
        <v>17</v>
      </c>
      <c r="H2246" t="s">
        <v>660</v>
      </c>
      <c r="I2246" t="s">
        <v>678</v>
      </c>
      <c r="J2246">
        <v>3</v>
      </c>
      <c r="K2246">
        <v>31142</v>
      </c>
      <c r="L2246">
        <v>1</v>
      </c>
      <c r="M2246" t="s">
        <v>630</v>
      </c>
      <c r="N2246" t="s">
        <v>496</v>
      </c>
      <c r="O2246" t="s">
        <v>495</v>
      </c>
      <c r="P2246">
        <v>61</v>
      </c>
      <c r="Q2246">
        <v>35</v>
      </c>
      <c r="R2246">
        <f>SUMIFS(Table2[number],Table2[Event],"Goal",Table2[H/U],"HOME",Table2[GameID],Table2[[#This Row],[GameID]],Table2[GameTime],"&lt;="&amp;Table2[[#This Row],[GameTime]])</f>
        <v>7</v>
      </c>
      <c r="S2246">
        <f>SUMIFS(Table2[number],Table2[Event],"Goal",Table2[H/U],"AWAY",Table2[GameID],Table2[[#This Row],[GameID]],Table2[GameTime],"&lt;="&amp;Table2[[#This Row],[GameTime]])</f>
        <v>6</v>
      </c>
      <c r="T2246" t="str">
        <f>IF(Table2[[#This Row],[Event]]="Goal",Table2[[#This Row],[Hscore]]&amp;"-"&amp;Table2[[#This Row],[Uscore]],"")</f>
        <v>7-6</v>
      </c>
      <c r="U2246">
        <v>3304</v>
      </c>
      <c r="V2246" s="1">
        <f>Table2[[#This Row],[GameTime]]-(Table2[[#This Row],[period]]-1)*1200</f>
        <v>904</v>
      </c>
      <c r="W2246" s="1">
        <f>ROUNDDOWN(Table2[[#This Row],[Time]]/60,0)</f>
        <v>15</v>
      </c>
      <c r="X2246" s="1">
        <f>ROUNDDOWN((Table2[[#This Row],[Time]]/60-Table2[[#This Row],[Time2]])*60,0)</f>
        <v>3</v>
      </c>
      <c r="Y2246" s="1">
        <f>IF(Table2[[#This Row],[Time2]]&lt;10,0&amp;Table2[[#This Row],[Time2]],Table2[[#This Row],[Time2]])</f>
        <v>15</v>
      </c>
      <c r="Z2246" s="1" t="str">
        <f>IF(Table2[[#This Row],[Time3]]&lt;10,0&amp;Table2[[#This Row],[Time3]],Table2[[#This Row],[Time3]])</f>
        <v>03</v>
      </c>
      <c r="AA2246" s="2" t="str">
        <f>Table2[[#This Row],[Time4]]&amp;":"&amp;Table2[[#This Row],[Time5]]</f>
        <v>15:03</v>
      </c>
      <c r="AB2246" s="1" t="str" cm="1">
        <f t="array" ref="AB2246">IFERROR(IF(Table2[[#This Row],[code]]="","",_xlfn.IFS(AND(Table2[[#This Row],[code]]&lt;400,Table2[[#This Row],[code]]&lt;&gt;""),2,Table2[[#This Row],[code]]&gt;500,4)),"")</f>
        <v/>
      </c>
      <c r="AC2246" s="1" t="str">
        <f>IF(Table2[[#This Row],[Event]]="Penalty",Table2[[#This Row],[number]],IF(Table2[[#This Row],[Event]]="Time-Out",401,""))</f>
        <v/>
      </c>
      <c r="AD2246" s="1">
        <f>ROW(A2245)</f>
        <v>2245</v>
      </c>
      <c r="AE2246" s="1">
        <f>COUNTIFS(Table2[GameID],Table2[[#This Row],[GameID]],Table2[Column1],"&lt;="&amp;Table2[[#This Row],[Column1]])-1</f>
        <v>20</v>
      </c>
    </row>
    <row r="2247" spans="1:31" x14ac:dyDescent="0.45">
      <c r="A2247" t="s">
        <v>326</v>
      </c>
      <c r="B2247" t="str">
        <f>_xlfn.TEXTBEFORE(Table2[[#This Row],[Kamp]]," - ")</f>
        <v>Vanløse Floorball</v>
      </c>
      <c r="C2247" t="str">
        <f>_xlfn.TEXTAFTER(Table2[[#This Row],[Kamp]],"- ")</f>
        <v>Copenhagen FC</v>
      </c>
      <c r="D2247">
        <v>45189</v>
      </c>
      <c r="E2247">
        <v>75081</v>
      </c>
      <c r="F2247">
        <v>20232024</v>
      </c>
      <c r="G2247" t="s">
        <v>17</v>
      </c>
      <c r="H2247" t="s">
        <v>660</v>
      </c>
      <c r="I2247" t="s">
        <v>678</v>
      </c>
      <c r="J2247">
        <v>3</v>
      </c>
      <c r="K2247">
        <v>31142</v>
      </c>
      <c r="L2247">
        <v>0</v>
      </c>
      <c r="M2247" t="s">
        <v>633</v>
      </c>
      <c r="N2247" t="s">
        <v>634</v>
      </c>
      <c r="O2247" t="s">
        <v>634</v>
      </c>
      <c r="P2247" t="s">
        <v>634</v>
      </c>
      <c r="Q2247" t="s">
        <v>634</v>
      </c>
      <c r="R2247">
        <f>SUMIFS(Table2[number],Table2[Event],"Goal",Table2[H/U],"HOME",Table2[GameID],Table2[[#This Row],[GameID]],Table2[GameTime],"&lt;="&amp;Table2[[#This Row],[GameTime]])</f>
        <v>7</v>
      </c>
      <c r="S2247">
        <f>SUMIFS(Table2[number],Table2[Event],"Goal",Table2[H/U],"AWAY",Table2[GameID],Table2[[#This Row],[GameID]],Table2[GameTime],"&lt;="&amp;Table2[[#This Row],[GameTime]])</f>
        <v>6</v>
      </c>
      <c r="T2247" t="str">
        <f>IF(Table2[[#This Row],[Event]]="Goal",Table2[[#This Row],[Hscore]]&amp;"-"&amp;Table2[[#This Row],[Uscore]],"")</f>
        <v/>
      </c>
      <c r="U2247">
        <v>3304</v>
      </c>
      <c r="V2247" s="1">
        <f>Table2[[#This Row],[GameTime]]-(Table2[[#This Row],[period]]-1)*1200</f>
        <v>904</v>
      </c>
      <c r="W2247" s="1">
        <f>ROUNDDOWN(Table2[[#This Row],[Time]]/60,0)</f>
        <v>15</v>
      </c>
      <c r="X2247" s="1">
        <f>ROUNDDOWN((Table2[[#This Row],[Time]]/60-Table2[[#This Row],[Time2]])*60,0)</f>
        <v>3</v>
      </c>
      <c r="Y2247" s="1">
        <f>IF(Table2[[#This Row],[Time2]]&lt;10,0&amp;Table2[[#This Row],[Time2]],Table2[[#This Row],[Time2]])</f>
        <v>15</v>
      </c>
      <c r="Z2247" s="1" t="str">
        <f>IF(Table2[[#This Row],[Time3]]&lt;10,0&amp;Table2[[#This Row],[Time3]],Table2[[#This Row],[Time3]])</f>
        <v>03</v>
      </c>
      <c r="AA2247" s="2" t="str">
        <f>Table2[[#This Row],[Time4]]&amp;":"&amp;Table2[[#This Row],[Time5]]</f>
        <v>15:03</v>
      </c>
      <c r="AB2247" s="1" t="str" cm="1">
        <f t="array" ref="AB2247">IFERROR(IF(Table2[[#This Row],[code]]="","",_xlfn.IFS(AND(Table2[[#This Row],[code]]&lt;400,Table2[[#This Row],[code]]&lt;&gt;""),2,Table2[[#This Row],[code]]&gt;500,4)),"")</f>
        <v/>
      </c>
      <c r="AC2247" s="1">
        <f>IF(Table2[[#This Row],[Event]]="Penalty",Table2[[#This Row],[number]],IF(Table2[[#This Row],[Event]]="Time-Out",401,""))</f>
        <v>401</v>
      </c>
      <c r="AD2247" s="1">
        <f>ROW(A2246)</f>
        <v>2246</v>
      </c>
      <c r="AE2247" s="1">
        <f>COUNTIFS(Table2[GameID],Table2[[#This Row],[GameID]],Table2[Column1],"&lt;="&amp;Table2[[#This Row],[Column1]])-1</f>
        <v>21</v>
      </c>
    </row>
    <row r="2248" spans="1:31" x14ac:dyDescent="0.45">
      <c r="A2248" t="s">
        <v>326</v>
      </c>
      <c r="B2248" t="str">
        <f>_xlfn.TEXTBEFORE(Table2[[#This Row],[Kamp]]," - ")</f>
        <v>Vanløse Floorball</v>
      </c>
      <c r="C2248" t="str">
        <f>_xlfn.TEXTAFTER(Table2[[#This Row],[Kamp]],"- ")</f>
        <v>Copenhagen FC</v>
      </c>
      <c r="D2248">
        <v>45189</v>
      </c>
      <c r="E2248">
        <v>75081</v>
      </c>
      <c r="F2248">
        <v>20232024</v>
      </c>
      <c r="G2248" t="s">
        <v>17</v>
      </c>
      <c r="H2248" t="s">
        <v>660</v>
      </c>
      <c r="I2248" t="s">
        <v>678</v>
      </c>
      <c r="J2248">
        <v>3</v>
      </c>
      <c r="K2248">
        <v>31142</v>
      </c>
      <c r="L2248">
        <v>1</v>
      </c>
      <c r="M2248" t="s">
        <v>630</v>
      </c>
      <c r="N2248" t="s">
        <v>37</v>
      </c>
      <c r="O2248" t="s">
        <v>496</v>
      </c>
      <c r="P2248">
        <v>90</v>
      </c>
      <c r="Q2248">
        <v>61</v>
      </c>
      <c r="R2248">
        <f>SUMIFS(Table2[number],Table2[Event],"Goal",Table2[H/U],"HOME",Table2[GameID],Table2[[#This Row],[GameID]],Table2[GameTime],"&lt;="&amp;Table2[[#This Row],[GameTime]])</f>
        <v>8</v>
      </c>
      <c r="S2248">
        <f>SUMIFS(Table2[number],Table2[Event],"Goal",Table2[H/U],"AWAY",Table2[GameID],Table2[[#This Row],[GameID]],Table2[GameTime],"&lt;="&amp;Table2[[#This Row],[GameTime]])</f>
        <v>6</v>
      </c>
      <c r="T2248" t="str">
        <f>IF(Table2[[#This Row],[Event]]="Goal",Table2[[#This Row],[Hscore]]&amp;"-"&amp;Table2[[#This Row],[Uscore]],"")</f>
        <v>8-6</v>
      </c>
      <c r="U2248">
        <v>3474</v>
      </c>
      <c r="V2248" s="1">
        <f>Table2[[#This Row],[GameTime]]-(Table2[[#This Row],[period]]-1)*1200</f>
        <v>1074</v>
      </c>
      <c r="W2248" s="1">
        <f>ROUNDDOWN(Table2[[#This Row],[Time]]/60,0)</f>
        <v>17</v>
      </c>
      <c r="X2248" s="1">
        <f>ROUNDDOWN((Table2[[#This Row],[Time]]/60-Table2[[#This Row],[Time2]])*60,0)</f>
        <v>53</v>
      </c>
      <c r="Y2248" s="1">
        <f>IF(Table2[[#This Row],[Time2]]&lt;10,0&amp;Table2[[#This Row],[Time2]],Table2[[#This Row],[Time2]])</f>
        <v>17</v>
      </c>
      <c r="Z2248" s="1">
        <f>IF(Table2[[#This Row],[Time3]]&lt;10,0&amp;Table2[[#This Row],[Time3]],Table2[[#This Row],[Time3]])</f>
        <v>53</v>
      </c>
      <c r="AA2248" s="2" t="str">
        <f>Table2[[#This Row],[Time4]]&amp;":"&amp;Table2[[#This Row],[Time5]]</f>
        <v>17:53</v>
      </c>
      <c r="AB2248" s="1" t="str" cm="1">
        <f t="array" ref="AB2248">IFERROR(IF(Table2[[#This Row],[code]]="","",_xlfn.IFS(AND(Table2[[#This Row],[code]]&lt;400,Table2[[#This Row],[code]]&lt;&gt;""),2,Table2[[#This Row],[code]]&gt;500,4)),"")</f>
        <v/>
      </c>
      <c r="AC2248" s="1" t="str">
        <f>IF(Table2[[#This Row],[Event]]="Penalty",Table2[[#This Row],[number]],IF(Table2[[#This Row],[Event]]="Time-Out",401,""))</f>
        <v/>
      </c>
      <c r="AD2248" s="1">
        <f>ROW(A2247)</f>
        <v>2247</v>
      </c>
      <c r="AE2248" s="1">
        <f>COUNTIFS(Table2[GameID],Table2[[#This Row],[GameID]],Table2[Column1],"&lt;="&amp;Table2[[#This Row],[Column1]])-1</f>
        <v>22</v>
      </c>
    </row>
    <row r="2249" spans="1:31" x14ac:dyDescent="0.45">
      <c r="A2249" t="s">
        <v>340</v>
      </c>
      <c r="B2249" t="str">
        <f>_xlfn.TEXTBEFORE(Table2[[#This Row],[Kamp]]," - ")</f>
        <v>Rødovre FC</v>
      </c>
      <c r="C2249" t="str">
        <f>_xlfn.TEXTAFTER(Table2[[#This Row],[Kamp]],"- ")</f>
        <v>Hvidovre Attack</v>
      </c>
      <c r="D2249">
        <v>45192</v>
      </c>
      <c r="E2249">
        <v>75082</v>
      </c>
      <c r="F2249">
        <v>20232024</v>
      </c>
      <c r="G2249" t="s">
        <v>17</v>
      </c>
      <c r="H2249" t="s">
        <v>659</v>
      </c>
      <c r="I2249" t="s">
        <v>677</v>
      </c>
      <c r="J2249">
        <v>1</v>
      </c>
      <c r="K2249">
        <v>31138</v>
      </c>
      <c r="L2249">
        <v>1</v>
      </c>
      <c r="M2249" t="s">
        <v>630</v>
      </c>
      <c r="N2249" t="s">
        <v>128</v>
      </c>
      <c r="O2249" t="s">
        <v>68</v>
      </c>
      <c r="P2249">
        <v>12</v>
      </c>
      <c r="Q2249">
        <v>25</v>
      </c>
      <c r="R2249">
        <f>SUMIFS(Table2[number],Table2[Event],"Goal",Table2[H/U],"HOME",Table2[GameID],Table2[[#This Row],[GameID]],Table2[GameTime],"&lt;="&amp;Table2[[#This Row],[GameTime]])</f>
        <v>0</v>
      </c>
      <c r="S2249">
        <f>SUMIFS(Table2[number],Table2[Event],"Goal",Table2[H/U],"AWAY",Table2[GameID],Table2[[#This Row],[GameID]],Table2[GameTime],"&lt;="&amp;Table2[[#This Row],[GameTime]])</f>
        <v>1</v>
      </c>
      <c r="T2249" t="str">
        <f>IF(Table2[[#This Row],[Event]]="Goal",Table2[[#This Row],[Hscore]]&amp;"-"&amp;Table2[[#This Row],[Uscore]],"")</f>
        <v>0-1</v>
      </c>
      <c r="U2249">
        <v>21</v>
      </c>
      <c r="V2249" s="1">
        <f>Table2[[#This Row],[GameTime]]-(Table2[[#This Row],[period]]-1)*1200</f>
        <v>21</v>
      </c>
      <c r="W2249" s="1">
        <f>ROUNDDOWN(Table2[[#This Row],[Time]]/60,0)</f>
        <v>0</v>
      </c>
      <c r="X2249" s="1">
        <f>ROUNDDOWN((Table2[[#This Row],[Time]]/60-Table2[[#This Row],[Time2]])*60,0)</f>
        <v>21</v>
      </c>
      <c r="Y2249" s="1" t="str">
        <f>IF(Table2[[#This Row],[Time2]]&lt;10,0&amp;Table2[[#This Row],[Time2]],Table2[[#This Row],[Time2]])</f>
        <v>00</v>
      </c>
      <c r="Z2249" s="1">
        <f>IF(Table2[[#This Row],[Time3]]&lt;10,0&amp;Table2[[#This Row],[Time3]],Table2[[#This Row],[Time3]])</f>
        <v>21</v>
      </c>
      <c r="AA2249" s="2" t="str">
        <f>Table2[[#This Row],[Time4]]&amp;":"&amp;Table2[[#This Row],[Time5]]</f>
        <v>00:21</v>
      </c>
      <c r="AB2249" s="1" t="str" cm="1">
        <f t="array" ref="AB2249">IFERROR(IF(Table2[[#This Row],[code]]="","",_xlfn.IFS(AND(Table2[[#This Row],[code]]&lt;400,Table2[[#This Row],[code]]&lt;&gt;""),2,Table2[[#This Row],[code]]&gt;500,4)),"")</f>
        <v/>
      </c>
      <c r="AC2249" s="1" t="str">
        <f>IF(Table2[[#This Row],[Event]]="Penalty",Table2[[#This Row],[number]],IF(Table2[[#This Row],[Event]]="Time-Out",401,""))</f>
        <v/>
      </c>
      <c r="AD2249" s="1">
        <f>ROW(A2248)</f>
        <v>2248</v>
      </c>
      <c r="AE2249" s="1">
        <f>COUNTIFS(Table2[GameID],Table2[[#This Row],[GameID]],Table2[Column1],"&lt;="&amp;Table2[[#This Row],[Column1]])-1</f>
        <v>0</v>
      </c>
    </row>
    <row r="2250" spans="1:31" x14ac:dyDescent="0.45">
      <c r="A2250" t="s">
        <v>340</v>
      </c>
      <c r="B2250" t="str">
        <f>_xlfn.TEXTBEFORE(Table2[[#This Row],[Kamp]]," - ")</f>
        <v>Rødovre FC</v>
      </c>
      <c r="C2250" t="str">
        <f>_xlfn.TEXTAFTER(Table2[[#This Row],[Kamp]],"- ")</f>
        <v>Hvidovre Attack</v>
      </c>
      <c r="D2250">
        <v>45192</v>
      </c>
      <c r="E2250">
        <v>75082</v>
      </c>
      <c r="F2250">
        <v>20232024</v>
      </c>
      <c r="G2250" t="s">
        <v>17</v>
      </c>
      <c r="H2250" t="s">
        <v>659</v>
      </c>
      <c r="I2250" t="s">
        <v>677</v>
      </c>
      <c r="J2250">
        <v>1</v>
      </c>
      <c r="K2250">
        <v>31138</v>
      </c>
      <c r="L2250">
        <v>1</v>
      </c>
      <c r="M2250" t="s">
        <v>630</v>
      </c>
      <c r="N2250" t="s">
        <v>74</v>
      </c>
      <c r="O2250" t="s">
        <v>128</v>
      </c>
      <c r="P2250">
        <v>92</v>
      </c>
      <c r="Q2250">
        <v>12</v>
      </c>
      <c r="R2250">
        <f>SUMIFS(Table2[number],Table2[Event],"Goal",Table2[H/U],"HOME",Table2[GameID],Table2[[#This Row],[GameID]],Table2[GameTime],"&lt;="&amp;Table2[[#This Row],[GameTime]])</f>
        <v>0</v>
      </c>
      <c r="S2250">
        <f>SUMIFS(Table2[number],Table2[Event],"Goal",Table2[H/U],"AWAY",Table2[GameID],Table2[[#This Row],[GameID]],Table2[GameTime],"&lt;="&amp;Table2[[#This Row],[GameTime]])</f>
        <v>2</v>
      </c>
      <c r="T2250" t="str">
        <f>IF(Table2[[#This Row],[Event]]="Goal",Table2[[#This Row],[Hscore]]&amp;"-"&amp;Table2[[#This Row],[Uscore]],"")</f>
        <v>0-2</v>
      </c>
      <c r="U2250">
        <v>352</v>
      </c>
      <c r="V2250" s="1">
        <f>Table2[[#This Row],[GameTime]]-(Table2[[#This Row],[period]]-1)*1200</f>
        <v>352</v>
      </c>
      <c r="W2250" s="1">
        <f>ROUNDDOWN(Table2[[#This Row],[Time]]/60,0)</f>
        <v>5</v>
      </c>
      <c r="X2250" s="1">
        <f>ROUNDDOWN((Table2[[#This Row],[Time]]/60-Table2[[#This Row],[Time2]])*60,0)</f>
        <v>52</v>
      </c>
      <c r="Y2250" s="1" t="str">
        <f>IF(Table2[[#This Row],[Time2]]&lt;10,0&amp;Table2[[#This Row],[Time2]],Table2[[#This Row],[Time2]])</f>
        <v>05</v>
      </c>
      <c r="Z2250" s="1">
        <f>IF(Table2[[#This Row],[Time3]]&lt;10,0&amp;Table2[[#This Row],[Time3]],Table2[[#This Row],[Time3]])</f>
        <v>52</v>
      </c>
      <c r="AA2250" s="2" t="str">
        <f>Table2[[#This Row],[Time4]]&amp;":"&amp;Table2[[#This Row],[Time5]]</f>
        <v>05:52</v>
      </c>
      <c r="AB2250" s="1" t="str" cm="1">
        <f t="array" ref="AB2250">IFERROR(IF(Table2[[#This Row],[code]]="","",_xlfn.IFS(AND(Table2[[#This Row],[code]]&lt;400,Table2[[#This Row],[code]]&lt;&gt;""),2,Table2[[#This Row],[code]]&gt;500,4)),"")</f>
        <v/>
      </c>
      <c r="AC2250" s="1" t="str">
        <f>IF(Table2[[#This Row],[Event]]="Penalty",Table2[[#This Row],[number]],IF(Table2[[#This Row],[Event]]="Time-Out",401,""))</f>
        <v/>
      </c>
      <c r="AD2250" s="1">
        <f>ROW(A2249)</f>
        <v>2249</v>
      </c>
      <c r="AE2250" s="1">
        <f>COUNTIFS(Table2[GameID],Table2[[#This Row],[GameID]],Table2[Column1],"&lt;="&amp;Table2[[#This Row],[Column1]])-1</f>
        <v>1</v>
      </c>
    </row>
    <row r="2251" spans="1:31" x14ac:dyDescent="0.45">
      <c r="A2251" t="s">
        <v>340</v>
      </c>
      <c r="B2251" t="str">
        <f>_xlfn.TEXTBEFORE(Table2[[#This Row],[Kamp]]," - ")</f>
        <v>Rødovre FC</v>
      </c>
      <c r="C2251" t="str">
        <f>_xlfn.TEXTAFTER(Table2[[#This Row],[Kamp]],"- ")</f>
        <v>Hvidovre Attack</v>
      </c>
      <c r="D2251">
        <v>45192</v>
      </c>
      <c r="E2251">
        <v>75082</v>
      </c>
      <c r="F2251">
        <v>20232024</v>
      </c>
      <c r="G2251" t="s">
        <v>17</v>
      </c>
      <c r="H2251" t="s">
        <v>659</v>
      </c>
      <c r="I2251" t="s">
        <v>677</v>
      </c>
      <c r="J2251">
        <v>1</v>
      </c>
      <c r="K2251">
        <v>31138</v>
      </c>
      <c r="L2251">
        <v>1</v>
      </c>
      <c r="M2251" t="s">
        <v>630</v>
      </c>
      <c r="N2251" t="s">
        <v>60</v>
      </c>
      <c r="O2251" t="s">
        <v>71</v>
      </c>
      <c r="P2251">
        <v>4</v>
      </c>
      <c r="Q2251">
        <v>55</v>
      </c>
      <c r="R2251">
        <f>SUMIFS(Table2[number],Table2[Event],"Goal",Table2[H/U],"HOME",Table2[GameID],Table2[[#This Row],[GameID]],Table2[GameTime],"&lt;="&amp;Table2[[#This Row],[GameTime]])</f>
        <v>0</v>
      </c>
      <c r="S2251">
        <f>SUMIFS(Table2[number],Table2[Event],"Goal",Table2[H/U],"AWAY",Table2[GameID],Table2[[#This Row],[GameID]],Table2[GameTime],"&lt;="&amp;Table2[[#This Row],[GameTime]])</f>
        <v>3</v>
      </c>
      <c r="T2251" t="str">
        <f>IF(Table2[[#This Row],[Event]]="Goal",Table2[[#This Row],[Hscore]]&amp;"-"&amp;Table2[[#This Row],[Uscore]],"")</f>
        <v>0-3</v>
      </c>
      <c r="U2251">
        <v>411</v>
      </c>
      <c r="V2251" s="1">
        <f>Table2[[#This Row],[GameTime]]-(Table2[[#This Row],[period]]-1)*1200</f>
        <v>411</v>
      </c>
      <c r="W2251" s="1">
        <f>ROUNDDOWN(Table2[[#This Row],[Time]]/60,0)</f>
        <v>6</v>
      </c>
      <c r="X2251" s="1">
        <f>ROUNDDOWN((Table2[[#This Row],[Time]]/60-Table2[[#This Row],[Time2]])*60,0)</f>
        <v>51</v>
      </c>
      <c r="Y2251" s="1" t="str">
        <f>IF(Table2[[#This Row],[Time2]]&lt;10,0&amp;Table2[[#This Row],[Time2]],Table2[[#This Row],[Time2]])</f>
        <v>06</v>
      </c>
      <c r="Z2251" s="1">
        <f>IF(Table2[[#This Row],[Time3]]&lt;10,0&amp;Table2[[#This Row],[Time3]],Table2[[#This Row],[Time3]])</f>
        <v>51</v>
      </c>
      <c r="AA2251" s="2" t="str">
        <f>Table2[[#This Row],[Time4]]&amp;":"&amp;Table2[[#This Row],[Time5]]</f>
        <v>06:51</v>
      </c>
      <c r="AB2251" s="1" t="str" cm="1">
        <f t="array" ref="AB2251">IFERROR(IF(Table2[[#This Row],[code]]="","",_xlfn.IFS(AND(Table2[[#This Row],[code]]&lt;400,Table2[[#This Row],[code]]&lt;&gt;""),2,Table2[[#This Row],[code]]&gt;500,4)),"")</f>
        <v/>
      </c>
      <c r="AC2251" s="1" t="str">
        <f>IF(Table2[[#This Row],[Event]]="Penalty",Table2[[#This Row],[number]],IF(Table2[[#This Row],[Event]]="Time-Out",401,""))</f>
        <v/>
      </c>
      <c r="AD2251" s="1">
        <f>ROW(A2250)</f>
        <v>2250</v>
      </c>
      <c r="AE2251" s="1">
        <f>COUNTIFS(Table2[GameID],Table2[[#This Row],[GameID]],Table2[Column1],"&lt;="&amp;Table2[[#This Row],[Column1]])-1</f>
        <v>2</v>
      </c>
    </row>
    <row r="2252" spans="1:31" x14ac:dyDescent="0.45">
      <c r="A2252" t="s">
        <v>340</v>
      </c>
      <c r="B2252" t="str">
        <f>_xlfn.TEXTBEFORE(Table2[[#This Row],[Kamp]]," - ")</f>
        <v>Rødovre FC</v>
      </c>
      <c r="C2252" t="str">
        <f>_xlfn.TEXTAFTER(Table2[[#This Row],[Kamp]],"- ")</f>
        <v>Hvidovre Attack</v>
      </c>
      <c r="D2252">
        <v>45192</v>
      </c>
      <c r="E2252">
        <v>75082</v>
      </c>
      <c r="F2252">
        <v>20232024</v>
      </c>
      <c r="G2252" t="s">
        <v>17</v>
      </c>
      <c r="H2252" t="s">
        <v>659</v>
      </c>
      <c r="I2252" t="s">
        <v>677</v>
      </c>
      <c r="J2252">
        <v>1</v>
      </c>
      <c r="K2252">
        <v>31138</v>
      </c>
      <c r="L2252">
        <v>0</v>
      </c>
      <c r="M2252" t="s">
        <v>631</v>
      </c>
      <c r="N2252" t="s">
        <v>128</v>
      </c>
      <c r="O2252" t="s">
        <v>634</v>
      </c>
      <c r="P2252">
        <v>12</v>
      </c>
      <c r="Q2252" t="s">
        <v>634</v>
      </c>
      <c r="R2252">
        <f>SUMIFS(Table2[number],Table2[Event],"Goal",Table2[H/U],"HOME",Table2[GameID],Table2[[#This Row],[GameID]],Table2[GameTime],"&lt;="&amp;Table2[[#This Row],[GameTime]])</f>
        <v>0</v>
      </c>
      <c r="S2252">
        <f>SUMIFS(Table2[number],Table2[Event],"Goal",Table2[H/U],"AWAY",Table2[GameID],Table2[[#This Row],[GameID]],Table2[GameTime],"&lt;="&amp;Table2[[#This Row],[GameTime]])</f>
        <v>3</v>
      </c>
      <c r="T2252" t="str">
        <f>IF(Table2[[#This Row],[Event]]="Goal",Table2[[#This Row],[Hscore]]&amp;"-"&amp;Table2[[#This Row],[Uscore]],"")</f>
        <v/>
      </c>
      <c r="U2252">
        <v>877</v>
      </c>
      <c r="V2252" s="1">
        <f>Table2[[#This Row],[GameTime]]-(Table2[[#This Row],[period]]-1)*1200</f>
        <v>877</v>
      </c>
      <c r="W2252" s="1">
        <f>ROUNDDOWN(Table2[[#This Row],[Time]]/60,0)</f>
        <v>14</v>
      </c>
      <c r="X2252" s="1">
        <f>ROUNDDOWN((Table2[[#This Row],[Time]]/60-Table2[[#This Row],[Time2]])*60,0)</f>
        <v>37</v>
      </c>
      <c r="Y2252" s="1">
        <f>IF(Table2[[#This Row],[Time2]]&lt;10,0&amp;Table2[[#This Row],[Time2]],Table2[[#This Row],[Time2]])</f>
        <v>14</v>
      </c>
      <c r="Z2252" s="1">
        <f>IF(Table2[[#This Row],[Time3]]&lt;10,0&amp;Table2[[#This Row],[Time3]],Table2[[#This Row],[Time3]])</f>
        <v>37</v>
      </c>
      <c r="AA2252" s="2" t="str">
        <f>Table2[[#This Row],[Time4]]&amp;":"&amp;Table2[[#This Row],[Time5]]</f>
        <v>14:37</v>
      </c>
      <c r="AB2252" s="1" cm="1">
        <f t="array" ref="AB2252">IFERROR(IF(Table2[[#This Row],[code]]="","",_xlfn.IFS(AND(Table2[[#This Row],[code]]&lt;400,Table2[[#This Row],[code]]&lt;&gt;""),2,Table2[[#This Row],[code]]&gt;500,4)),"")</f>
        <v>2</v>
      </c>
      <c r="AC2252" s="1">
        <f>IF(Table2[[#This Row],[Event]]="Penalty",Table2[[#This Row],[number]],IF(Table2[[#This Row],[Event]]="Time-Out",401,""))</f>
        <v>0</v>
      </c>
      <c r="AD2252" s="1">
        <f>ROW(A2251)</f>
        <v>2251</v>
      </c>
      <c r="AE2252" s="1">
        <f>COUNTIFS(Table2[GameID],Table2[[#This Row],[GameID]],Table2[Column1],"&lt;="&amp;Table2[[#This Row],[Column1]])-1</f>
        <v>3</v>
      </c>
    </row>
    <row r="2253" spans="1:31" x14ac:dyDescent="0.45">
      <c r="A2253" t="s">
        <v>340</v>
      </c>
      <c r="B2253" t="str">
        <f>_xlfn.TEXTBEFORE(Table2[[#This Row],[Kamp]]," - ")</f>
        <v>Rødovre FC</v>
      </c>
      <c r="C2253" t="str">
        <f>_xlfn.TEXTAFTER(Table2[[#This Row],[Kamp]],"- ")</f>
        <v>Hvidovre Attack</v>
      </c>
      <c r="D2253">
        <v>45192</v>
      </c>
      <c r="E2253">
        <v>75082</v>
      </c>
      <c r="F2253">
        <v>20232024</v>
      </c>
      <c r="G2253" t="s">
        <v>17</v>
      </c>
      <c r="H2253" t="s">
        <v>659</v>
      </c>
      <c r="I2253" t="s">
        <v>677</v>
      </c>
      <c r="J2253">
        <v>2</v>
      </c>
      <c r="K2253">
        <v>31138</v>
      </c>
      <c r="L2253">
        <v>1</v>
      </c>
      <c r="M2253" t="s">
        <v>630</v>
      </c>
      <c r="N2253" t="s">
        <v>60</v>
      </c>
      <c r="O2253" t="s">
        <v>634</v>
      </c>
      <c r="P2253">
        <v>4</v>
      </c>
      <c r="Q2253" t="s">
        <v>634</v>
      </c>
      <c r="R2253">
        <f>SUMIFS(Table2[number],Table2[Event],"Goal",Table2[H/U],"HOME",Table2[GameID],Table2[[#This Row],[GameID]],Table2[GameTime],"&lt;="&amp;Table2[[#This Row],[GameTime]])</f>
        <v>0</v>
      </c>
      <c r="S2253">
        <f>SUMIFS(Table2[number],Table2[Event],"Goal",Table2[H/U],"AWAY",Table2[GameID],Table2[[#This Row],[GameID]],Table2[GameTime],"&lt;="&amp;Table2[[#This Row],[GameTime]])</f>
        <v>4</v>
      </c>
      <c r="T2253" t="str">
        <f>IF(Table2[[#This Row],[Event]]="Goal",Table2[[#This Row],[Hscore]]&amp;"-"&amp;Table2[[#This Row],[Uscore]],"")</f>
        <v>0-4</v>
      </c>
      <c r="U2253">
        <v>1360</v>
      </c>
      <c r="V2253" s="1">
        <f>Table2[[#This Row],[GameTime]]-(Table2[[#This Row],[period]]-1)*1200</f>
        <v>160</v>
      </c>
      <c r="W2253" s="1">
        <f>ROUNDDOWN(Table2[[#This Row],[Time]]/60,0)</f>
        <v>2</v>
      </c>
      <c r="X2253" s="1">
        <f>ROUNDDOWN((Table2[[#This Row],[Time]]/60-Table2[[#This Row],[Time2]])*60,0)</f>
        <v>40</v>
      </c>
      <c r="Y2253" s="1" t="str">
        <f>IF(Table2[[#This Row],[Time2]]&lt;10,0&amp;Table2[[#This Row],[Time2]],Table2[[#This Row],[Time2]])</f>
        <v>02</v>
      </c>
      <c r="Z2253" s="1">
        <f>IF(Table2[[#This Row],[Time3]]&lt;10,0&amp;Table2[[#This Row],[Time3]],Table2[[#This Row],[Time3]])</f>
        <v>40</v>
      </c>
      <c r="AA2253" s="2" t="str">
        <f>Table2[[#This Row],[Time4]]&amp;":"&amp;Table2[[#This Row],[Time5]]</f>
        <v>02:40</v>
      </c>
      <c r="AB2253" s="1" t="str" cm="1">
        <f t="array" ref="AB2253">IFERROR(IF(Table2[[#This Row],[code]]="","",_xlfn.IFS(AND(Table2[[#This Row],[code]]&lt;400,Table2[[#This Row],[code]]&lt;&gt;""),2,Table2[[#This Row],[code]]&gt;500,4)),"")</f>
        <v/>
      </c>
      <c r="AC2253" s="1" t="str">
        <f>IF(Table2[[#This Row],[Event]]="Penalty",Table2[[#This Row],[number]],IF(Table2[[#This Row],[Event]]="Time-Out",401,""))</f>
        <v/>
      </c>
      <c r="AD2253" s="1">
        <f>ROW(A2252)</f>
        <v>2252</v>
      </c>
      <c r="AE2253" s="1">
        <f>COUNTIFS(Table2[GameID],Table2[[#This Row],[GameID]],Table2[Column1],"&lt;="&amp;Table2[[#This Row],[Column1]])-1</f>
        <v>4</v>
      </c>
    </row>
    <row r="2254" spans="1:31" x14ac:dyDescent="0.45">
      <c r="A2254" t="s">
        <v>340</v>
      </c>
      <c r="B2254" t="str">
        <f>_xlfn.TEXTBEFORE(Table2[[#This Row],[Kamp]]," - ")</f>
        <v>Rødovre FC</v>
      </c>
      <c r="C2254" t="str">
        <f>_xlfn.TEXTAFTER(Table2[[#This Row],[Kamp]],"- ")</f>
        <v>Hvidovre Attack</v>
      </c>
      <c r="D2254">
        <v>45192</v>
      </c>
      <c r="E2254">
        <v>75082</v>
      </c>
      <c r="F2254">
        <v>20232024</v>
      </c>
      <c r="G2254" t="s">
        <v>17</v>
      </c>
      <c r="H2254" t="s">
        <v>659</v>
      </c>
      <c r="I2254" t="s">
        <v>677</v>
      </c>
      <c r="J2254">
        <v>2</v>
      </c>
      <c r="K2254">
        <v>31138</v>
      </c>
      <c r="L2254">
        <v>1</v>
      </c>
      <c r="M2254" t="s">
        <v>630</v>
      </c>
      <c r="N2254" t="s">
        <v>63</v>
      </c>
      <c r="O2254" t="s">
        <v>128</v>
      </c>
      <c r="P2254">
        <v>10</v>
      </c>
      <c r="Q2254">
        <v>12</v>
      </c>
      <c r="R2254">
        <f>SUMIFS(Table2[number],Table2[Event],"Goal",Table2[H/U],"HOME",Table2[GameID],Table2[[#This Row],[GameID]],Table2[GameTime],"&lt;="&amp;Table2[[#This Row],[GameTime]])</f>
        <v>0</v>
      </c>
      <c r="S2254">
        <f>SUMIFS(Table2[number],Table2[Event],"Goal",Table2[H/U],"AWAY",Table2[GameID],Table2[[#This Row],[GameID]],Table2[GameTime],"&lt;="&amp;Table2[[#This Row],[GameTime]])</f>
        <v>5</v>
      </c>
      <c r="T2254" t="str">
        <f>IF(Table2[[#This Row],[Event]]="Goal",Table2[[#This Row],[Hscore]]&amp;"-"&amp;Table2[[#This Row],[Uscore]],"")</f>
        <v>0-5</v>
      </c>
      <c r="U2254">
        <v>1542</v>
      </c>
      <c r="V2254" s="1">
        <f>Table2[[#This Row],[GameTime]]-(Table2[[#This Row],[period]]-1)*1200</f>
        <v>342</v>
      </c>
      <c r="W2254" s="1">
        <f>ROUNDDOWN(Table2[[#This Row],[Time]]/60,0)</f>
        <v>5</v>
      </c>
      <c r="X2254" s="1">
        <f>ROUNDDOWN((Table2[[#This Row],[Time]]/60-Table2[[#This Row],[Time2]])*60,0)</f>
        <v>42</v>
      </c>
      <c r="Y2254" s="1" t="str">
        <f>IF(Table2[[#This Row],[Time2]]&lt;10,0&amp;Table2[[#This Row],[Time2]],Table2[[#This Row],[Time2]])</f>
        <v>05</v>
      </c>
      <c r="Z2254" s="1">
        <f>IF(Table2[[#This Row],[Time3]]&lt;10,0&amp;Table2[[#This Row],[Time3]],Table2[[#This Row],[Time3]])</f>
        <v>42</v>
      </c>
      <c r="AA2254" s="2" t="str">
        <f>Table2[[#This Row],[Time4]]&amp;":"&amp;Table2[[#This Row],[Time5]]</f>
        <v>05:42</v>
      </c>
      <c r="AB2254" s="1" t="str" cm="1">
        <f t="array" ref="AB2254">IFERROR(IF(Table2[[#This Row],[code]]="","",_xlfn.IFS(AND(Table2[[#This Row],[code]]&lt;400,Table2[[#This Row],[code]]&lt;&gt;""),2,Table2[[#This Row],[code]]&gt;500,4)),"")</f>
        <v/>
      </c>
      <c r="AC2254" s="1" t="str">
        <f>IF(Table2[[#This Row],[Event]]="Penalty",Table2[[#This Row],[number]],IF(Table2[[#This Row],[Event]]="Time-Out",401,""))</f>
        <v/>
      </c>
      <c r="AD2254" s="1">
        <f>ROW(A2253)</f>
        <v>2253</v>
      </c>
      <c r="AE2254" s="1">
        <f>COUNTIFS(Table2[GameID],Table2[[#This Row],[GameID]],Table2[Column1],"&lt;="&amp;Table2[[#This Row],[Column1]])-1</f>
        <v>5</v>
      </c>
    </row>
    <row r="2255" spans="1:31" x14ac:dyDescent="0.45">
      <c r="A2255" t="s">
        <v>340</v>
      </c>
      <c r="B2255" t="str">
        <f>_xlfn.TEXTBEFORE(Table2[[#This Row],[Kamp]]," - ")</f>
        <v>Rødovre FC</v>
      </c>
      <c r="C2255" t="str">
        <f>_xlfn.TEXTAFTER(Table2[[#This Row],[Kamp]],"- ")</f>
        <v>Hvidovre Attack</v>
      </c>
      <c r="D2255">
        <v>45192</v>
      </c>
      <c r="E2255">
        <v>75082</v>
      </c>
      <c r="F2255">
        <v>20232024</v>
      </c>
      <c r="G2255" t="s">
        <v>17</v>
      </c>
      <c r="H2255" t="s">
        <v>665</v>
      </c>
      <c r="I2255" t="s">
        <v>678</v>
      </c>
      <c r="J2255">
        <v>2</v>
      </c>
      <c r="K2255">
        <v>31139</v>
      </c>
      <c r="L2255">
        <v>1</v>
      </c>
      <c r="M2255" t="s">
        <v>630</v>
      </c>
      <c r="N2255" t="s">
        <v>48</v>
      </c>
      <c r="O2255" t="s">
        <v>49</v>
      </c>
      <c r="P2255">
        <v>28</v>
      </c>
      <c r="Q2255">
        <v>31</v>
      </c>
      <c r="R2255">
        <f>SUMIFS(Table2[number],Table2[Event],"Goal",Table2[H/U],"HOME",Table2[GameID],Table2[[#This Row],[GameID]],Table2[GameTime],"&lt;="&amp;Table2[[#This Row],[GameTime]])</f>
        <v>1</v>
      </c>
      <c r="S2255">
        <f>SUMIFS(Table2[number],Table2[Event],"Goal",Table2[H/U],"AWAY",Table2[GameID],Table2[[#This Row],[GameID]],Table2[GameTime],"&lt;="&amp;Table2[[#This Row],[GameTime]])</f>
        <v>5</v>
      </c>
      <c r="T2255" t="str">
        <f>IF(Table2[[#This Row],[Event]]="Goal",Table2[[#This Row],[Hscore]]&amp;"-"&amp;Table2[[#This Row],[Uscore]],"")</f>
        <v>1-5</v>
      </c>
      <c r="U2255">
        <v>1751</v>
      </c>
      <c r="V2255" s="1">
        <f>Table2[[#This Row],[GameTime]]-(Table2[[#This Row],[period]]-1)*1200</f>
        <v>551</v>
      </c>
      <c r="W2255" s="1">
        <f>ROUNDDOWN(Table2[[#This Row],[Time]]/60,0)</f>
        <v>9</v>
      </c>
      <c r="X2255" s="1">
        <f>ROUNDDOWN((Table2[[#This Row],[Time]]/60-Table2[[#This Row],[Time2]])*60,0)</f>
        <v>11</v>
      </c>
      <c r="Y2255" s="1" t="str">
        <f>IF(Table2[[#This Row],[Time2]]&lt;10,0&amp;Table2[[#This Row],[Time2]],Table2[[#This Row],[Time2]])</f>
        <v>09</v>
      </c>
      <c r="Z2255" s="1">
        <f>IF(Table2[[#This Row],[Time3]]&lt;10,0&amp;Table2[[#This Row],[Time3]],Table2[[#This Row],[Time3]])</f>
        <v>11</v>
      </c>
      <c r="AA2255" s="2" t="str">
        <f>Table2[[#This Row],[Time4]]&amp;":"&amp;Table2[[#This Row],[Time5]]</f>
        <v>09:11</v>
      </c>
      <c r="AB2255" s="1" t="str" cm="1">
        <f t="array" ref="AB2255">IFERROR(IF(Table2[[#This Row],[code]]="","",_xlfn.IFS(AND(Table2[[#This Row],[code]]&lt;400,Table2[[#This Row],[code]]&lt;&gt;""),2,Table2[[#This Row],[code]]&gt;500,4)),"")</f>
        <v/>
      </c>
      <c r="AC2255" s="1" t="str">
        <f>IF(Table2[[#This Row],[Event]]="Penalty",Table2[[#This Row],[number]],IF(Table2[[#This Row],[Event]]="Time-Out",401,""))</f>
        <v/>
      </c>
      <c r="AD2255" s="1">
        <f>ROW(A2254)</f>
        <v>2254</v>
      </c>
      <c r="AE2255" s="1">
        <f>COUNTIFS(Table2[GameID],Table2[[#This Row],[GameID]],Table2[Column1],"&lt;="&amp;Table2[[#This Row],[Column1]])-1</f>
        <v>6</v>
      </c>
    </row>
    <row r="2256" spans="1:31" x14ac:dyDescent="0.45">
      <c r="A2256" t="s">
        <v>340</v>
      </c>
      <c r="B2256" t="str">
        <f>_xlfn.TEXTBEFORE(Table2[[#This Row],[Kamp]]," - ")</f>
        <v>Rødovre FC</v>
      </c>
      <c r="C2256" t="str">
        <f>_xlfn.TEXTAFTER(Table2[[#This Row],[Kamp]],"- ")</f>
        <v>Hvidovre Attack</v>
      </c>
      <c r="D2256">
        <v>45192</v>
      </c>
      <c r="E2256">
        <v>75082</v>
      </c>
      <c r="F2256">
        <v>20232024</v>
      </c>
      <c r="G2256" t="s">
        <v>17</v>
      </c>
      <c r="H2256" t="s">
        <v>659</v>
      </c>
      <c r="I2256" t="s">
        <v>677</v>
      </c>
      <c r="J2256">
        <v>2</v>
      </c>
      <c r="K2256">
        <v>31138</v>
      </c>
      <c r="L2256">
        <v>208</v>
      </c>
      <c r="M2256" t="s">
        <v>631</v>
      </c>
      <c r="N2256" t="s">
        <v>61</v>
      </c>
      <c r="O2256" t="s">
        <v>634</v>
      </c>
      <c r="P2256">
        <v>6</v>
      </c>
      <c r="Q2256" t="s">
        <v>634</v>
      </c>
      <c r="R2256">
        <f>SUMIFS(Table2[number],Table2[Event],"Goal",Table2[H/U],"HOME",Table2[GameID],Table2[[#This Row],[GameID]],Table2[GameTime],"&lt;="&amp;Table2[[#This Row],[GameTime]])</f>
        <v>1</v>
      </c>
      <c r="S2256">
        <f>SUMIFS(Table2[number],Table2[Event],"Goal",Table2[H/U],"AWAY",Table2[GameID],Table2[[#This Row],[GameID]],Table2[GameTime],"&lt;="&amp;Table2[[#This Row],[GameTime]])</f>
        <v>5</v>
      </c>
      <c r="T2256" t="str">
        <f>IF(Table2[[#This Row],[Event]]="Goal",Table2[[#This Row],[Hscore]]&amp;"-"&amp;Table2[[#This Row],[Uscore]],"")</f>
        <v/>
      </c>
      <c r="U2256">
        <v>1813</v>
      </c>
      <c r="V2256" s="1">
        <f>Table2[[#This Row],[GameTime]]-(Table2[[#This Row],[period]]-1)*1200</f>
        <v>613</v>
      </c>
      <c r="W2256" s="1">
        <f>ROUNDDOWN(Table2[[#This Row],[Time]]/60,0)</f>
        <v>10</v>
      </c>
      <c r="X2256" s="1">
        <f>ROUNDDOWN((Table2[[#This Row],[Time]]/60-Table2[[#This Row],[Time2]])*60,0)</f>
        <v>13</v>
      </c>
      <c r="Y2256" s="1">
        <f>IF(Table2[[#This Row],[Time2]]&lt;10,0&amp;Table2[[#This Row],[Time2]],Table2[[#This Row],[Time2]])</f>
        <v>10</v>
      </c>
      <c r="Z2256" s="1">
        <f>IF(Table2[[#This Row],[Time3]]&lt;10,0&amp;Table2[[#This Row],[Time3]],Table2[[#This Row],[Time3]])</f>
        <v>13</v>
      </c>
      <c r="AA2256" s="2" t="str">
        <f>Table2[[#This Row],[Time4]]&amp;":"&amp;Table2[[#This Row],[Time5]]</f>
        <v>10:13</v>
      </c>
      <c r="AB2256" s="1" cm="1">
        <f t="array" ref="AB2256">IFERROR(IF(Table2[[#This Row],[code]]="","",_xlfn.IFS(AND(Table2[[#This Row],[code]]&lt;400,Table2[[#This Row],[code]]&lt;&gt;""),2,Table2[[#This Row],[code]]&gt;500,4)),"")</f>
        <v>2</v>
      </c>
      <c r="AC2256" s="1">
        <f>IF(Table2[[#This Row],[Event]]="Penalty",Table2[[#This Row],[number]],IF(Table2[[#This Row],[Event]]="Time-Out",401,""))</f>
        <v>208</v>
      </c>
      <c r="AD2256" s="1">
        <f>ROW(A2255)</f>
        <v>2255</v>
      </c>
      <c r="AE2256" s="1">
        <f>COUNTIFS(Table2[GameID],Table2[[#This Row],[GameID]],Table2[Column1],"&lt;="&amp;Table2[[#This Row],[Column1]])-1</f>
        <v>7</v>
      </c>
    </row>
    <row r="2257" spans="1:31" x14ac:dyDescent="0.45">
      <c r="A2257" t="s">
        <v>340</v>
      </c>
      <c r="B2257" t="str">
        <f>_xlfn.TEXTBEFORE(Table2[[#This Row],[Kamp]]," - ")</f>
        <v>Rødovre FC</v>
      </c>
      <c r="C2257" t="str">
        <f>_xlfn.TEXTAFTER(Table2[[#This Row],[Kamp]],"- ")</f>
        <v>Hvidovre Attack</v>
      </c>
      <c r="D2257">
        <v>45192</v>
      </c>
      <c r="E2257">
        <v>75082</v>
      </c>
      <c r="F2257">
        <v>20232024</v>
      </c>
      <c r="G2257" t="s">
        <v>17</v>
      </c>
      <c r="H2257" t="s">
        <v>659</v>
      </c>
      <c r="I2257" t="s">
        <v>677</v>
      </c>
      <c r="J2257">
        <v>2</v>
      </c>
      <c r="K2257">
        <v>31138</v>
      </c>
      <c r="L2257">
        <v>1</v>
      </c>
      <c r="M2257" t="s">
        <v>630</v>
      </c>
      <c r="N2257" t="s">
        <v>74</v>
      </c>
      <c r="O2257" t="s">
        <v>128</v>
      </c>
      <c r="P2257">
        <v>92</v>
      </c>
      <c r="Q2257">
        <v>12</v>
      </c>
      <c r="R2257">
        <f>SUMIFS(Table2[number],Table2[Event],"Goal",Table2[H/U],"HOME",Table2[GameID],Table2[[#This Row],[GameID]],Table2[GameTime],"&lt;="&amp;Table2[[#This Row],[GameTime]])</f>
        <v>1</v>
      </c>
      <c r="S2257">
        <f>SUMIFS(Table2[number],Table2[Event],"Goal",Table2[H/U],"AWAY",Table2[GameID],Table2[[#This Row],[GameID]],Table2[GameTime],"&lt;="&amp;Table2[[#This Row],[GameTime]])</f>
        <v>6</v>
      </c>
      <c r="T2257" t="str">
        <f>IF(Table2[[#This Row],[Event]]="Goal",Table2[[#This Row],[Hscore]]&amp;"-"&amp;Table2[[#This Row],[Uscore]],"")</f>
        <v>1-6</v>
      </c>
      <c r="U2257">
        <v>1910</v>
      </c>
      <c r="V2257" s="1">
        <f>Table2[[#This Row],[GameTime]]-(Table2[[#This Row],[period]]-1)*1200</f>
        <v>710</v>
      </c>
      <c r="W2257" s="1">
        <f>ROUNDDOWN(Table2[[#This Row],[Time]]/60,0)</f>
        <v>11</v>
      </c>
      <c r="X2257" s="1">
        <f>ROUNDDOWN((Table2[[#This Row],[Time]]/60-Table2[[#This Row],[Time2]])*60,0)</f>
        <v>50</v>
      </c>
      <c r="Y2257" s="1">
        <f>IF(Table2[[#This Row],[Time2]]&lt;10,0&amp;Table2[[#This Row],[Time2]],Table2[[#This Row],[Time2]])</f>
        <v>11</v>
      </c>
      <c r="Z2257" s="1">
        <f>IF(Table2[[#This Row],[Time3]]&lt;10,0&amp;Table2[[#This Row],[Time3]],Table2[[#This Row],[Time3]])</f>
        <v>50</v>
      </c>
      <c r="AA2257" s="2" t="str">
        <f>Table2[[#This Row],[Time4]]&amp;":"&amp;Table2[[#This Row],[Time5]]</f>
        <v>11:50</v>
      </c>
      <c r="AB2257" s="1" t="str" cm="1">
        <f t="array" ref="AB2257">IFERROR(IF(Table2[[#This Row],[code]]="","",_xlfn.IFS(AND(Table2[[#This Row],[code]]&lt;400,Table2[[#This Row],[code]]&lt;&gt;""),2,Table2[[#This Row],[code]]&gt;500,4)),"")</f>
        <v/>
      </c>
      <c r="AC2257" s="1" t="str">
        <f>IF(Table2[[#This Row],[Event]]="Penalty",Table2[[#This Row],[number]],IF(Table2[[#This Row],[Event]]="Time-Out",401,""))</f>
        <v/>
      </c>
      <c r="AD2257" s="1">
        <f>ROW(A2256)</f>
        <v>2256</v>
      </c>
      <c r="AE2257" s="1">
        <f>COUNTIFS(Table2[GameID],Table2[[#This Row],[GameID]],Table2[Column1],"&lt;="&amp;Table2[[#This Row],[Column1]])-1</f>
        <v>8</v>
      </c>
    </row>
    <row r="2258" spans="1:31" x14ac:dyDescent="0.45">
      <c r="A2258" t="s">
        <v>340</v>
      </c>
      <c r="B2258" t="str">
        <f>_xlfn.TEXTBEFORE(Table2[[#This Row],[Kamp]]," - ")</f>
        <v>Rødovre FC</v>
      </c>
      <c r="C2258" t="str">
        <f>_xlfn.TEXTAFTER(Table2[[#This Row],[Kamp]],"- ")</f>
        <v>Hvidovre Attack</v>
      </c>
      <c r="D2258">
        <v>45192</v>
      </c>
      <c r="E2258">
        <v>75082</v>
      </c>
      <c r="F2258">
        <v>20232024</v>
      </c>
      <c r="G2258" t="s">
        <v>17</v>
      </c>
      <c r="H2258" t="s">
        <v>665</v>
      </c>
      <c r="I2258" t="s">
        <v>678</v>
      </c>
      <c r="J2258">
        <v>3</v>
      </c>
      <c r="K2258">
        <v>31139</v>
      </c>
      <c r="L2258">
        <v>208</v>
      </c>
      <c r="M2258" t="s">
        <v>631</v>
      </c>
      <c r="N2258" t="s">
        <v>48</v>
      </c>
      <c r="O2258" t="s">
        <v>634</v>
      </c>
      <c r="P2258">
        <v>28</v>
      </c>
      <c r="Q2258" t="s">
        <v>634</v>
      </c>
      <c r="R2258">
        <f>SUMIFS(Table2[number],Table2[Event],"Goal",Table2[H/U],"HOME",Table2[GameID],Table2[[#This Row],[GameID]],Table2[GameTime],"&lt;="&amp;Table2[[#This Row],[GameTime]])</f>
        <v>1</v>
      </c>
      <c r="S2258">
        <f>SUMIFS(Table2[number],Table2[Event],"Goal",Table2[H/U],"AWAY",Table2[GameID],Table2[[#This Row],[GameID]],Table2[GameTime],"&lt;="&amp;Table2[[#This Row],[GameTime]])</f>
        <v>6</v>
      </c>
      <c r="T2258" t="str">
        <f>IF(Table2[[#This Row],[Event]]="Goal",Table2[[#This Row],[Hscore]]&amp;"-"&amp;Table2[[#This Row],[Uscore]],"")</f>
        <v/>
      </c>
      <c r="U2258">
        <v>2820</v>
      </c>
      <c r="V2258" s="1">
        <f>Table2[[#This Row],[GameTime]]-(Table2[[#This Row],[period]]-1)*1200</f>
        <v>420</v>
      </c>
      <c r="W2258" s="1">
        <f>ROUNDDOWN(Table2[[#This Row],[Time]]/60,0)</f>
        <v>7</v>
      </c>
      <c r="X2258" s="1">
        <f>ROUNDDOWN((Table2[[#This Row],[Time]]/60-Table2[[#This Row],[Time2]])*60,0)</f>
        <v>0</v>
      </c>
      <c r="Y2258" s="1" t="str">
        <f>IF(Table2[[#This Row],[Time2]]&lt;10,0&amp;Table2[[#This Row],[Time2]],Table2[[#This Row],[Time2]])</f>
        <v>07</v>
      </c>
      <c r="Z2258" s="1" t="str">
        <f>IF(Table2[[#This Row],[Time3]]&lt;10,0&amp;Table2[[#This Row],[Time3]],Table2[[#This Row],[Time3]])</f>
        <v>00</v>
      </c>
      <c r="AA2258" s="2" t="str">
        <f>Table2[[#This Row],[Time4]]&amp;":"&amp;Table2[[#This Row],[Time5]]</f>
        <v>07:00</v>
      </c>
      <c r="AB2258" s="1" cm="1">
        <f t="array" ref="AB2258">IFERROR(IF(Table2[[#This Row],[code]]="","",_xlfn.IFS(AND(Table2[[#This Row],[code]]&lt;400,Table2[[#This Row],[code]]&lt;&gt;""),2,Table2[[#This Row],[code]]&gt;500,4)),"")</f>
        <v>2</v>
      </c>
      <c r="AC2258" s="1">
        <f>IF(Table2[[#This Row],[Event]]="Penalty",Table2[[#This Row],[number]],IF(Table2[[#This Row],[Event]]="Time-Out",401,""))</f>
        <v>208</v>
      </c>
      <c r="AD2258" s="1">
        <f>ROW(A2257)</f>
        <v>2257</v>
      </c>
      <c r="AE2258" s="1">
        <f>COUNTIFS(Table2[GameID],Table2[[#This Row],[GameID]],Table2[Column1],"&lt;="&amp;Table2[[#This Row],[Column1]])-1</f>
        <v>9</v>
      </c>
    </row>
    <row r="2259" spans="1:31" x14ac:dyDescent="0.45">
      <c r="A2259" t="s">
        <v>340</v>
      </c>
      <c r="B2259" t="str">
        <f>_xlfn.TEXTBEFORE(Table2[[#This Row],[Kamp]]," - ")</f>
        <v>Rødovre FC</v>
      </c>
      <c r="C2259" t="str">
        <f>_xlfn.TEXTAFTER(Table2[[#This Row],[Kamp]],"- ")</f>
        <v>Hvidovre Attack</v>
      </c>
      <c r="D2259">
        <v>45192</v>
      </c>
      <c r="E2259">
        <v>75082</v>
      </c>
      <c r="F2259">
        <v>20232024</v>
      </c>
      <c r="G2259" t="s">
        <v>17</v>
      </c>
      <c r="H2259" t="s">
        <v>659</v>
      </c>
      <c r="I2259" t="s">
        <v>677</v>
      </c>
      <c r="J2259">
        <v>3</v>
      </c>
      <c r="K2259">
        <v>31138</v>
      </c>
      <c r="L2259">
        <v>1</v>
      </c>
      <c r="M2259" t="s">
        <v>630</v>
      </c>
      <c r="N2259" t="s">
        <v>71</v>
      </c>
      <c r="O2259" t="s">
        <v>128</v>
      </c>
      <c r="P2259">
        <v>55</v>
      </c>
      <c r="Q2259">
        <v>12</v>
      </c>
      <c r="R2259">
        <f>SUMIFS(Table2[number],Table2[Event],"Goal",Table2[H/U],"HOME",Table2[GameID],Table2[[#This Row],[GameID]],Table2[GameTime],"&lt;="&amp;Table2[[#This Row],[GameTime]])</f>
        <v>1</v>
      </c>
      <c r="S2259">
        <f>SUMIFS(Table2[number],Table2[Event],"Goal",Table2[H/U],"AWAY",Table2[GameID],Table2[[#This Row],[GameID]],Table2[GameTime],"&lt;="&amp;Table2[[#This Row],[GameTime]])</f>
        <v>7</v>
      </c>
      <c r="T2259" t="str">
        <f>IF(Table2[[#This Row],[Event]]="Goal",Table2[[#This Row],[Hscore]]&amp;"-"&amp;Table2[[#This Row],[Uscore]],"")</f>
        <v>1-7</v>
      </c>
      <c r="U2259">
        <v>2913</v>
      </c>
      <c r="V2259" s="1">
        <f>Table2[[#This Row],[GameTime]]-(Table2[[#This Row],[period]]-1)*1200</f>
        <v>513</v>
      </c>
      <c r="W2259" s="1">
        <f>ROUNDDOWN(Table2[[#This Row],[Time]]/60,0)</f>
        <v>8</v>
      </c>
      <c r="X2259" s="1">
        <f>ROUNDDOWN((Table2[[#This Row],[Time]]/60-Table2[[#This Row],[Time2]])*60,0)</f>
        <v>33</v>
      </c>
      <c r="Y2259" s="1" t="str">
        <f>IF(Table2[[#This Row],[Time2]]&lt;10,0&amp;Table2[[#This Row],[Time2]],Table2[[#This Row],[Time2]])</f>
        <v>08</v>
      </c>
      <c r="Z2259" s="1">
        <f>IF(Table2[[#This Row],[Time3]]&lt;10,0&amp;Table2[[#This Row],[Time3]],Table2[[#This Row],[Time3]])</f>
        <v>33</v>
      </c>
      <c r="AA2259" s="2" t="str">
        <f>Table2[[#This Row],[Time4]]&amp;":"&amp;Table2[[#This Row],[Time5]]</f>
        <v>08:33</v>
      </c>
      <c r="AB2259" s="1" t="str" cm="1">
        <f t="array" ref="AB2259">IFERROR(IF(Table2[[#This Row],[code]]="","",_xlfn.IFS(AND(Table2[[#This Row],[code]]&lt;400,Table2[[#This Row],[code]]&lt;&gt;""),2,Table2[[#This Row],[code]]&gt;500,4)),"")</f>
        <v/>
      </c>
      <c r="AC2259" s="1" t="str">
        <f>IF(Table2[[#This Row],[Event]]="Penalty",Table2[[#This Row],[number]],IF(Table2[[#This Row],[Event]]="Time-Out",401,""))</f>
        <v/>
      </c>
      <c r="AD2259" s="1">
        <f>ROW(A2258)</f>
        <v>2258</v>
      </c>
      <c r="AE2259" s="1">
        <f>COUNTIFS(Table2[GameID],Table2[[#This Row],[GameID]],Table2[Column1],"&lt;="&amp;Table2[[#This Row],[Column1]])-1</f>
        <v>10</v>
      </c>
    </row>
    <row r="2260" spans="1:31" x14ac:dyDescent="0.45">
      <c r="A2260" t="s">
        <v>340</v>
      </c>
      <c r="B2260" t="str">
        <f>_xlfn.TEXTBEFORE(Table2[[#This Row],[Kamp]]," - ")</f>
        <v>Rødovre FC</v>
      </c>
      <c r="C2260" t="str">
        <f>_xlfn.TEXTAFTER(Table2[[#This Row],[Kamp]],"- ")</f>
        <v>Hvidovre Attack</v>
      </c>
      <c r="D2260">
        <v>45192</v>
      </c>
      <c r="E2260">
        <v>75082</v>
      </c>
      <c r="F2260">
        <v>20232024</v>
      </c>
      <c r="G2260" t="s">
        <v>17</v>
      </c>
      <c r="H2260" t="s">
        <v>665</v>
      </c>
      <c r="I2260" t="s">
        <v>678</v>
      </c>
      <c r="J2260">
        <v>3</v>
      </c>
      <c r="K2260">
        <v>31139</v>
      </c>
      <c r="L2260">
        <v>0</v>
      </c>
      <c r="M2260" t="s">
        <v>633</v>
      </c>
      <c r="N2260" t="s">
        <v>634</v>
      </c>
      <c r="O2260" t="s">
        <v>634</v>
      </c>
      <c r="P2260" t="s">
        <v>634</v>
      </c>
      <c r="Q2260" t="s">
        <v>634</v>
      </c>
      <c r="R2260">
        <f>SUMIFS(Table2[number],Table2[Event],"Goal",Table2[H/U],"HOME",Table2[GameID],Table2[[#This Row],[GameID]],Table2[GameTime],"&lt;="&amp;Table2[[#This Row],[GameTime]])</f>
        <v>1</v>
      </c>
      <c r="S2260">
        <f>SUMIFS(Table2[number],Table2[Event],"Goal",Table2[H/U],"AWAY",Table2[GameID],Table2[[#This Row],[GameID]],Table2[GameTime],"&lt;="&amp;Table2[[#This Row],[GameTime]])</f>
        <v>7</v>
      </c>
      <c r="T2260" t="str">
        <f>IF(Table2[[#This Row],[Event]]="Goal",Table2[[#This Row],[Hscore]]&amp;"-"&amp;Table2[[#This Row],[Uscore]],"")</f>
        <v/>
      </c>
      <c r="U2260">
        <v>2969</v>
      </c>
      <c r="V2260" s="1">
        <f>Table2[[#This Row],[GameTime]]-(Table2[[#This Row],[period]]-1)*1200</f>
        <v>569</v>
      </c>
      <c r="W2260" s="1">
        <f>ROUNDDOWN(Table2[[#This Row],[Time]]/60,0)</f>
        <v>9</v>
      </c>
      <c r="X2260" s="1">
        <f>ROUNDDOWN((Table2[[#This Row],[Time]]/60-Table2[[#This Row],[Time2]])*60,0)</f>
        <v>29</v>
      </c>
      <c r="Y2260" s="1" t="str">
        <f>IF(Table2[[#This Row],[Time2]]&lt;10,0&amp;Table2[[#This Row],[Time2]],Table2[[#This Row],[Time2]])</f>
        <v>09</v>
      </c>
      <c r="Z2260" s="1">
        <f>IF(Table2[[#This Row],[Time3]]&lt;10,0&amp;Table2[[#This Row],[Time3]],Table2[[#This Row],[Time3]])</f>
        <v>29</v>
      </c>
      <c r="AA2260" s="2" t="str">
        <f>Table2[[#This Row],[Time4]]&amp;":"&amp;Table2[[#This Row],[Time5]]</f>
        <v>09:29</v>
      </c>
      <c r="AB2260" s="1" t="str" cm="1">
        <f t="array" ref="AB2260">IFERROR(IF(Table2[[#This Row],[code]]="","",_xlfn.IFS(AND(Table2[[#This Row],[code]]&lt;400,Table2[[#This Row],[code]]&lt;&gt;""),2,Table2[[#This Row],[code]]&gt;500,4)),"")</f>
        <v/>
      </c>
      <c r="AC2260" s="1">
        <f>IF(Table2[[#This Row],[Event]]="Penalty",Table2[[#This Row],[number]],IF(Table2[[#This Row],[Event]]="Time-Out",401,""))</f>
        <v>401</v>
      </c>
      <c r="AD2260" s="1">
        <f>ROW(A2259)</f>
        <v>2259</v>
      </c>
      <c r="AE2260" s="1">
        <f>COUNTIFS(Table2[GameID],Table2[[#This Row],[GameID]],Table2[Column1],"&lt;="&amp;Table2[[#This Row],[Column1]])-1</f>
        <v>11</v>
      </c>
    </row>
    <row r="2261" spans="1:31" x14ac:dyDescent="0.45">
      <c r="A2261" t="s">
        <v>340</v>
      </c>
      <c r="B2261" t="str">
        <f>_xlfn.TEXTBEFORE(Table2[[#This Row],[Kamp]]," - ")</f>
        <v>Rødovre FC</v>
      </c>
      <c r="C2261" t="str">
        <f>_xlfn.TEXTAFTER(Table2[[#This Row],[Kamp]],"- ")</f>
        <v>Hvidovre Attack</v>
      </c>
      <c r="D2261">
        <v>45192</v>
      </c>
      <c r="E2261">
        <v>75082</v>
      </c>
      <c r="F2261">
        <v>20232024</v>
      </c>
      <c r="G2261" t="s">
        <v>17</v>
      </c>
      <c r="H2261" t="s">
        <v>659</v>
      </c>
      <c r="I2261" t="s">
        <v>677</v>
      </c>
      <c r="J2261">
        <v>3</v>
      </c>
      <c r="K2261">
        <v>31138</v>
      </c>
      <c r="L2261">
        <v>1</v>
      </c>
      <c r="M2261" t="s">
        <v>630</v>
      </c>
      <c r="N2261" t="s">
        <v>72</v>
      </c>
      <c r="O2261" t="s">
        <v>71</v>
      </c>
      <c r="P2261">
        <v>86</v>
      </c>
      <c r="Q2261">
        <v>55</v>
      </c>
      <c r="R2261">
        <f>SUMIFS(Table2[number],Table2[Event],"Goal",Table2[H/U],"HOME",Table2[GameID],Table2[[#This Row],[GameID]],Table2[GameTime],"&lt;="&amp;Table2[[#This Row],[GameTime]])</f>
        <v>1</v>
      </c>
      <c r="S2261">
        <f>SUMIFS(Table2[number],Table2[Event],"Goal",Table2[H/U],"AWAY",Table2[GameID],Table2[[#This Row],[GameID]],Table2[GameTime],"&lt;="&amp;Table2[[#This Row],[GameTime]])</f>
        <v>8</v>
      </c>
      <c r="T2261" t="str">
        <f>IF(Table2[[#This Row],[Event]]="Goal",Table2[[#This Row],[Hscore]]&amp;"-"&amp;Table2[[#This Row],[Uscore]],"")</f>
        <v>1-8</v>
      </c>
      <c r="U2261">
        <v>3096</v>
      </c>
      <c r="V2261" s="1">
        <f>Table2[[#This Row],[GameTime]]-(Table2[[#This Row],[period]]-1)*1200</f>
        <v>696</v>
      </c>
      <c r="W2261" s="1">
        <f>ROUNDDOWN(Table2[[#This Row],[Time]]/60,0)</f>
        <v>11</v>
      </c>
      <c r="X2261" s="1">
        <f>ROUNDDOWN((Table2[[#This Row],[Time]]/60-Table2[[#This Row],[Time2]])*60,0)</f>
        <v>36</v>
      </c>
      <c r="Y2261" s="1">
        <f>IF(Table2[[#This Row],[Time2]]&lt;10,0&amp;Table2[[#This Row],[Time2]],Table2[[#This Row],[Time2]])</f>
        <v>11</v>
      </c>
      <c r="Z2261" s="1">
        <f>IF(Table2[[#This Row],[Time3]]&lt;10,0&amp;Table2[[#This Row],[Time3]],Table2[[#This Row],[Time3]])</f>
        <v>36</v>
      </c>
      <c r="AA2261" s="2" t="str">
        <f>Table2[[#This Row],[Time4]]&amp;":"&amp;Table2[[#This Row],[Time5]]</f>
        <v>11:36</v>
      </c>
      <c r="AB2261" s="1" t="str" cm="1">
        <f t="array" ref="AB2261">IFERROR(IF(Table2[[#This Row],[code]]="","",_xlfn.IFS(AND(Table2[[#This Row],[code]]&lt;400,Table2[[#This Row],[code]]&lt;&gt;""),2,Table2[[#This Row],[code]]&gt;500,4)),"")</f>
        <v/>
      </c>
      <c r="AC2261" s="1" t="str">
        <f>IF(Table2[[#This Row],[Event]]="Penalty",Table2[[#This Row],[number]],IF(Table2[[#This Row],[Event]]="Time-Out",401,""))</f>
        <v/>
      </c>
      <c r="AD2261" s="1">
        <f>ROW(A2260)</f>
        <v>2260</v>
      </c>
      <c r="AE2261" s="1">
        <f>COUNTIFS(Table2[GameID],Table2[[#This Row],[GameID]],Table2[Column1],"&lt;="&amp;Table2[[#This Row],[Column1]])-1</f>
        <v>12</v>
      </c>
    </row>
    <row r="2262" spans="1:31" x14ac:dyDescent="0.45">
      <c r="A2262" t="s">
        <v>340</v>
      </c>
      <c r="B2262" t="str">
        <f>_xlfn.TEXTBEFORE(Table2[[#This Row],[Kamp]]," - ")</f>
        <v>Rødovre FC</v>
      </c>
      <c r="C2262" t="str">
        <f>_xlfn.TEXTAFTER(Table2[[#This Row],[Kamp]],"- ")</f>
        <v>Hvidovre Attack</v>
      </c>
      <c r="D2262">
        <v>45192</v>
      </c>
      <c r="E2262">
        <v>75082</v>
      </c>
      <c r="F2262">
        <v>20232024</v>
      </c>
      <c r="G2262" t="s">
        <v>17</v>
      </c>
      <c r="H2262" t="s">
        <v>659</v>
      </c>
      <c r="I2262" t="s">
        <v>677</v>
      </c>
      <c r="J2262">
        <v>3</v>
      </c>
      <c r="K2262">
        <v>31138</v>
      </c>
      <c r="L2262">
        <v>207</v>
      </c>
      <c r="M2262" t="s">
        <v>631</v>
      </c>
      <c r="N2262" t="s">
        <v>128</v>
      </c>
      <c r="O2262" t="s">
        <v>634</v>
      </c>
      <c r="P2262">
        <v>12</v>
      </c>
      <c r="Q2262" t="s">
        <v>634</v>
      </c>
      <c r="R2262">
        <f>SUMIFS(Table2[number],Table2[Event],"Goal",Table2[H/U],"HOME",Table2[GameID],Table2[[#This Row],[GameID]],Table2[GameTime],"&lt;="&amp;Table2[[#This Row],[GameTime]])</f>
        <v>1</v>
      </c>
      <c r="S2262">
        <f>SUMIFS(Table2[number],Table2[Event],"Goal",Table2[H/U],"AWAY",Table2[GameID],Table2[[#This Row],[GameID]],Table2[GameTime],"&lt;="&amp;Table2[[#This Row],[GameTime]])</f>
        <v>8</v>
      </c>
      <c r="T2262" t="str">
        <f>IF(Table2[[#This Row],[Event]]="Goal",Table2[[#This Row],[Hscore]]&amp;"-"&amp;Table2[[#This Row],[Uscore]],"")</f>
        <v/>
      </c>
      <c r="U2262">
        <v>3504</v>
      </c>
      <c r="V2262" s="1">
        <f>Table2[[#This Row],[GameTime]]-(Table2[[#This Row],[period]]-1)*1200</f>
        <v>1104</v>
      </c>
      <c r="W2262" s="1">
        <f>ROUNDDOWN(Table2[[#This Row],[Time]]/60,0)</f>
        <v>18</v>
      </c>
      <c r="X2262" s="1">
        <f>ROUNDDOWN((Table2[[#This Row],[Time]]/60-Table2[[#This Row],[Time2]])*60,0)</f>
        <v>23</v>
      </c>
      <c r="Y2262" s="1">
        <f>IF(Table2[[#This Row],[Time2]]&lt;10,0&amp;Table2[[#This Row],[Time2]],Table2[[#This Row],[Time2]])</f>
        <v>18</v>
      </c>
      <c r="Z2262" s="1">
        <f>IF(Table2[[#This Row],[Time3]]&lt;10,0&amp;Table2[[#This Row],[Time3]],Table2[[#This Row],[Time3]])</f>
        <v>23</v>
      </c>
      <c r="AA2262" s="2" t="str">
        <f>Table2[[#This Row],[Time4]]&amp;":"&amp;Table2[[#This Row],[Time5]]</f>
        <v>18:23</v>
      </c>
      <c r="AB2262" s="1" cm="1">
        <f t="array" ref="AB2262">IFERROR(IF(Table2[[#This Row],[code]]="","",_xlfn.IFS(AND(Table2[[#This Row],[code]]&lt;400,Table2[[#This Row],[code]]&lt;&gt;""),2,Table2[[#This Row],[code]]&gt;500,4)),"")</f>
        <v>2</v>
      </c>
      <c r="AC2262" s="1">
        <f>IF(Table2[[#This Row],[Event]]="Penalty",Table2[[#This Row],[number]],IF(Table2[[#This Row],[Event]]="Time-Out",401,""))</f>
        <v>207</v>
      </c>
      <c r="AD2262" s="1">
        <f>ROW(A2261)</f>
        <v>2261</v>
      </c>
      <c r="AE2262" s="1">
        <f>COUNTIFS(Table2[GameID],Table2[[#This Row],[GameID]],Table2[Column1],"&lt;="&amp;Table2[[#This Row],[Column1]])-1</f>
        <v>13</v>
      </c>
    </row>
    <row r="2263" spans="1:31" x14ac:dyDescent="0.45">
      <c r="A2263" t="s">
        <v>337</v>
      </c>
      <c r="B2263" t="str">
        <f>_xlfn.TEXTBEFORE(Table2[[#This Row],[Kamp]]," - ")</f>
        <v>RungstedHørsholm</v>
      </c>
      <c r="C2263" t="str">
        <f>_xlfn.TEXTAFTER(Table2[[#This Row],[Kamp]],"- ")</f>
        <v>Copenhagen FC</v>
      </c>
      <c r="D2263">
        <v>45193</v>
      </c>
      <c r="E2263">
        <v>75083</v>
      </c>
      <c r="F2263">
        <v>20232024</v>
      </c>
      <c r="G2263" t="s">
        <v>17</v>
      </c>
      <c r="H2263" t="s">
        <v>662</v>
      </c>
      <c r="I2263" t="s">
        <v>678</v>
      </c>
      <c r="J2263">
        <v>1</v>
      </c>
      <c r="K2263">
        <v>31141</v>
      </c>
      <c r="L2263">
        <v>201</v>
      </c>
      <c r="M2263" t="s">
        <v>631</v>
      </c>
      <c r="N2263" t="s">
        <v>92</v>
      </c>
      <c r="O2263" t="s">
        <v>634</v>
      </c>
      <c r="P2263">
        <v>96</v>
      </c>
      <c r="Q2263" t="s">
        <v>634</v>
      </c>
      <c r="R2263">
        <f>SUMIFS(Table2[number],Table2[Event],"Goal",Table2[H/U],"HOME",Table2[GameID],Table2[[#This Row],[GameID]],Table2[GameTime],"&lt;="&amp;Table2[[#This Row],[GameTime]])</f>
        <v>0</v>
      </c>
      <c r="S2263">
        <f>SUMIFS(Table2[number],Table2[Event],"Goal",Table2[H/U],"AWAY",Table2[GameID],Table2[[#This Row],[GameID]],Table2[GameTime],"&lt;="&amp;Table2[[#This Row],[GameTime]])</f>
        <v>0</v>
      </c>
      <c r="T2263" t="str">
        <f>IF(Table2[[#This Row],[Event]]="Goal",Table2[[#This Row],[Hscore]]&amp;"-"&amp;Table2[[#This Row],[Uscore]],"")</f>
        <v/>
      </c>
      <c r="U2263">
        <v>988</v>
      </c>
      <c r="V2263" s="1">
        <f>Table2[[#This Row],[GameTime]]-(Table2[[#This Row],[period]]-1)*1200</f>
        <v>988</v>
      </c>
      <c r="W2263" s="1">
        <f>ROUNDDOWN(Table2[[#This Row],[Time]]/60,0)</f>
        <v>16</v>
      </c>
      <c r="X2263" s="1">
        <f>ROUNDDOWN((Table2[[#This Row],[Time]]/60-Table2[[#This Row],[Time2]])*60,0)</f>
        <v>27</v>
      </c>
      <c r="Y2263" s="1">
        <f>IF(Table2[[#This Row],[Time2]]&lt;10,0&amp;Table2[[#This Row],[Time2]],Table2[[#This Row],[Time2]])</f>
        <v>16</v>
      </c>
      <c r="Z2263" s="1">
        <f>IF(Table2[[#This Row],[Time3]]&lt;10,0&amp;Table2[[#This Row],[Time3]],Table2[[#This Row],[Time3]])</f>
        <v>27</v>
      </c>
      <c r="AA2263" s="2" t="str">
        <f>Table2[[#This Row],[Time4]]&amp;":"&amp;Table2[[#This Row],[Time5]]</f>
        <v>16:27</v>
      </c>
      <c r="AB2263" s="1" cm="1">
        <f t="array" ref="AB2263">IFERROR(IF(Table2[[#This Row],[code]]="","",_xlfn.IFS(AND(Table2[[#This Row],[code]]&lt;400,Table2[[#This Row],[code]]&lt;&gt;""),2,Table2[[#This Row],[code]]&gt;500,4)),"")</f>
        <v>2</v>
      </c>
      <c r="AC2263" s="1">
        <f>IF(Table2[[#This Row],[Event]]="Penalty",Table2[[#This Row],[number]],IF(Table2[[#This Row],[Event]]="Time-Out",401,""))</f>
        <v>201</v>
      </c>
      <c r="AD2263" s="1">
        <f>ROW(A2262)</f>
        <v>2262</v>
      </c>
      <c r="AE2263" s="1">
        <f>COUNTIFS(Table2[GameID],Table2[[#This Row],[GameID]],Table2[Column1],"&lt;="&amp;Table2[[#This Row],[Column1]])-1</f>
        <v>0</v>
      </c>
    </row>
    <row r="2264" spans="1:31" x14ac:dyDescent="0.45">
      <c r="A2264" t="s">
        <v>337</v>
      </c>
      <c r="B2264" t="str">
        <f>_xlfn.TEXTBEFORE(Table2[[#This Row],[Kamp]]," - ")</f>
        <v>RungstedHørsholm</v>
      </c>
      <c r="C2264" t="str">
        <f>_xlfn.TEXTAFTER(Table2[[#This Row],[Kamp]],"- ")</f>
        <v>Copenhagen FC</v>
      </c>
      <c r="D2264">
        <v>45193</v>
      </c>
      <c r="E2264">
        <v>75083</v>
      </c>
      <c r="F2264">
        <v>20232024</v>
      </c>
      <c r="G2264" t="s">
        <v>17</v>
      </c>
      <c r="H2264" t="s">
        <v>667</v>
      </c>
      <c r="I2264" t="s">
        <v>677</v>
      </c>
      <c r="J2264">
        <v>1</v>
      </c>
      <c r="K2264">
        <v>31140</v>
      </c>
      <c r="L2264">
        <v>1</v>
      </c>
      <c r="M2264" t="s">
        <v>630</v>
      </c>
      <c r="N2264" t="s">
        <v>253</v>
      </c>
      <c r="O2264" t="s">
        <v>252</v>
      </c>
      <c r="P2264">
        <v>69</v>
      </c>
      <c r="Q2264">
        <v>63</v>
      </c>
      <c r="R2264">
        <f>SUMIFS(Table2[number],Table2[Event],"Goal",Table2[H/U],"HOME",Table2[GameID],Table2[[#This Row],[GameID]],Table2[GameTime],"&lt;="&amp;Table2[[#This Row],[GameTime]])</f>
        <v>0</v>
      </c>
      <c r="S2264">
        <f>SUMIFS(Table2[number],Table2[Event],"Goal",Table2[H/U],"AWAY",Table2[GameID],Table2[[#This Row],[GameID]],Table2[GameTime],"&lt;="&amp;Table2[[#This Row],[GameTime]])</f>
        <v>1</v>
      </c>
      <c r="T2264" t="str">
        <f>IF(Table2[[#This Row],[Event]]="Goal",Table2[[#This Row],[Hscore]]&amp;"-"&amp;Table2[[#This Row],[Uscore]],"")</f>
        <v>0-1</v>
      </c>
      <c r="U2264">
        <v>990</v>
      </c>
      <c r="V2264" s="1">
        <f>Table2[[#This Row],[GameTime]]-(Table2[[#This Row],[period]]-1)*1200</f>
        <v>990</v>
      </c>
      <c r="W2264" s="1">
        <f>ROUNDDOWN(Table2[[#This Row],[Time]]/60,0)</f>
        <v>16</v>
      </c>
      <c r="X2264" s="1">
        <f>ROUNDDOWN((Table2[[#This Row],[Time]]/60-Table2[[#This Row],[Time2]])*60,0)</f>
        <v>30</v>
      </c>
      <c r="Y2264" s="1">
        <f>IF(Table2[[#This Row],[Time2]]&lt;10,0&amp;Table2[[#This Row],[Time2]],Table2[[#This Row],[Time2]])</f>
        <v>16</v>
      </c>
      <c r="Z2264" s="1">
        <f>IF(Table2[[#This Row],[Time3]]&lt;10,0&amp;Table2[[#This Row],[Time3]],Table2[[#This Row],[Time3]])</f>
        <v>30</v>
      </c>
      <c r="AA2264" s="2" t="str">
        <f>Table2[[#This Row],[Time4]]&amp;":"&amp;Table2[[#This Row],[Time5]]</f>
        <v>16:30</v>
      </c>
      <c r="AB2264" s="1" t="str" cm="1">
        <f t="array" ref="AB2264">IFERROR(IF(Table2[[#This Row],[code]]="","",_xlfn.IFS(AND(Table2[[#This Row],[code]]&lt;400,Table2[[#This Row],[code]]&lt;&gt;""),2,Table2[[#This Row],[code]]&gt;500,4)),"")</f>
        <v/>
      </c>
      <c r="AC2264" s="1" t="str">
        <f>IF(Table2[[#This Row],[Event]]="Penalty",Table2[[#This Row],[number]],IF(Table2[[#This Row],[Event]]="Time-Out",401,""))</f>
        <v/>
      </c>
      <c r="AD2264" s="1">
        <f>ROW(A2263)</f>
        <v>2263</v>
      </c>
      <c r="AE2264" s="1">
        <f>COUNTIFS(Table2[GameID],Table2[[#This Row],[GameID]],Table2[Column1],"&lt;="&amp;Table2[[#This Row],[Column1]])-1</f>
        <v>1</v>
      </c>
    </row>
    <row r="2265" spans="1:31" x14ac:dyDescent="0.45">
      <c r="A2265" t="s">
        <v>337</v>
      </c>
      <c r="B2265" t="str">
        <f>_xlfn.TEXTBEFORE(Table2[[#This Row],[Kamp]]," - ")</f>
        <v>RungstedHørsholm</v>
      </c>
      <c r="C2265" t="str">
        <f>_xlfn.TEXTAFTER(Table2[[#This Row],[Kamp]],"- ")</f>
        <v>Copenhagen FC</v>
      </c>
      <c r="D2265">
        <v>45193</v>
      </c>
      <c r="E2265">
        <v>75083</v>
      </c>
      <c r="F2265">
        <v>20232024</v>
      </c>
      <c r="G2265" t="s">
        <v>17</v>
      </c>
      <c r="H2265" t="s">
        <v>662</v>
      </c>
      <c r="I2265" t="s">
        <v>678</v>
      </c>
      <c r="J2265">
        <v>1</v>
      </c>
      <c r="K2265">
        <v>31141</v>
      </c>
      <c r="L2265">
        <v>201</v>
      </c>
      <c r="M2265" t="s">
        <v>631</v>
      </c>
      <c r="N2265" t="s">
        <v>83</v>
      </c>
      <c r="O2265" t="s">
        <v>634</v>
      </c>
      <c r="P2265">
        <v>17</v>
      </c>
      <c r="Q2265" t="s">
        <v>634</v>
      </c>
      <c r="R2265">
        <f>SUMIFS(Table2[number],Table2[Event],"Goal",Table2[H/U],"HOME",Table2[GameID],Table2[[#This Row],[GameID]],Table2[GameTime],"&lt;="&amp;Table2[[#This Row],[GameTime]])</f>
        <v>0</v>
      </c>
      <c r="S2265">
        <f>SUMIFS(Table2[number],Table2[Event],"Goal",Table2[H/U],"AWAY",Table2[GameID],Table2[[#This Row],[GameID]],Table2[GameTime],"&lt;="&amp;Table2[[#This Row],[GameTime]])</f>
        <v>1</v>
      </c>
      <c r="T2265" t="str">
        <f>IF(Table2[[#This Row],[Event]]="Goal",Table2[[#This Row],[Hscore]]&amp;"-"&amp;Table2[[#This Row],[Uscore]],"")</f>
        <v/>
      </c>
      <c r="U2265">
        <v>1136</v>
      </c>
      <c r="V2265" s="1">
        <f>Table2[[#This Row],[GameTime]]-(Table2[[#This Row],[period]]-1)*1200</f>
        <v>1136</v>
      </c>
      <c r="W2265" s="1">
        <f>ROUNDDOWN(Table2[[#This Row],[Time]]/60,0)</f>
        <v>18</v>
      </c>
      <c r="X2265" s="1">
        <f>ROUNDDOWN((Table2[[#This Row],[Time]]/60-Table2[[#This Row],[Time2]])*60,0)</f>
        <v>56</v>
      </c>
      <c r="Y2265" s="1">
        <f>IF(Table2[[#This Row],[Time2]]&lt;10,0&amp;Table2[[#This Row],[Time2]],Table2[[#This Row],[Time2]])</f>
        <v>18</v>
      </c>
      <c r="Z2265" s="1">
        <f>IF(Table2[[#This Row],[Time3]]&lt;10,0&amp;Table2[[#This Row],[Time3]],Table2[[#This Row],[Time3]])</f>
        <v>56</v>
      </c>
      <c r="AA2265" s="2" t="str">
        <f>Table2[[#This Row],[Time4]]&amp;":"&amp;Table2[[#This Row],[Time5]]</f>
        <v>18:56</v>
      </c>
      <c r="AB2265" s="1" cm="1">
        <f t="array" ref="AB2265">IFERROR(IF(Table2[[#This Row],[code]]="","",_xlfn.IFS(AND(Table2[[#This Row],[code]]&lt;400,Table2[[#This Row],[code]]&lt;&gt;""),2,Table2[[#This Row],[code]]&gt;500,4)),"")</f>
        <v>2</v>
      </c>
      <c r="AC2265" s="1">
        <f>IF(Table2[[#This Row],[Event]]="Penalty",Table2[[#This Row],[number]],IF(Table2[[#This Row],[Event]]="Time-Out",401,""))</f>
        <v>201</v>
      </c>
      <c r="AD2265" s="1">
        <f>ROW(A2264)</f>
        <v>2264</v>
      </c>
      <c r="AE2265" s="1">
        <f>COUNTIFS(Table2[GameID],Table2[[#This Row],[GameID]],Table2[Column1],"&lt;="&amp;Table2[[#This Row],[Column1]])-1</f>
        <v>2</v>
      </c>
    </row>
    <row r="2266" spans="1:31" x14ac:dyDescent="0.45">
      <c r="A2266" t="s">
        <v>337</v>
      </c>
      <c r="B2266" t="str">
        <f>_xlfn.TEXTBEFORE(Table2[[#This Row],[Kamp]]," - ")</f>
        <v>RungstedHørsholm</v>
      </c>
      <c r="C2266" t="str">
        <f>_xlfn.TEXTAFTER(Table2[[#This Row],[Kamp]],"- ")</f>
        <v>Copenhagen FC</v>
      </c>
      <c r="D2266">
        <v>45193</v>
      </c>
      <c r="E2266">
        <v>75083</v>
      </c>
      <c r="F2266">
        <v>20232024</v>
      </c>
      <c r="G2266" t="s">
        <v>17</v>
      </c>
      <c r="H2266" t="s">
        <v>667</v>
      </c>
      <c r="I2266" t="s">
        <v>677</v>
      </c>
      <c r="J2266">
        <v>2</v>
      </c>
      <c r="K2266">
        <v>31140</v>
      </c>
      <c r="L2266">
        <v>1</v>
      </c>
      <c r="M2266" t="s">
        <v>630</v>
      </c>
      <c r="N2266" t="s">
        <v>245</v>
      </c>
      <c r="O2266" t="s">
        <v>252</v>
      </c>
      <c r="P2266">
        <v>22</v>
      </c>
      <c r="Q2266">
        <v>63</v>
      </c>
      <c r="R2266">
        <f>SUMIFS(Table2[number],Table2[Event],"Goal",Table2[H/U],"HOME",Table2[GameID],Table2[[#This Row],[GameID]],Table2[GameTime],"&lt;="&amp;Table2[[#This Row],[GameTime]])</f>
        <v>0</v>
      </c>
      <c r="S2266">
        <f>SUMIFS(Table2[number],Table2[Event],"Goal",Table2[H/U],"AWAY",Table2[GameID],Table2[[#This Row],[GameID]],Table2[GameTime],"&lt;="&amp;Table2[[#This Row],[GameTime]])</f>
        <v>2</v>
      </c>
      <c r="T2266" t="str">
        <f>IF(Table2[[#This Row],[Event]]="Goal",Table2[[#This Row],[Hscore]]&amp;"-"&amp;Table2[[#This Row],[Uscore]],"")</f>
        <v>0-2</v>
      </c>
      <c r="U2266">
        <v>1244</v>
      </c>
      <c r="V2266" s="1">
        <f>Table2[[#This Row],[GameTime]]-(Table2[[#This Row],[period]]-1)*1200</f>
        <v>44</v>
      </c>
      <c r="W2266" s="1">
        <f>ROUNDDOWN(Table2[[#This Row],[Time]]/60,0)</f>
        <v>0</v>
      </c>
      <c r="X2266" s="1">
        <f>ROUNDDOWN((Table2[[#This Row],[Time]]/60-Table2[[#This Row],[Time2]])*60,0)</f>
        <v>44</v>
      </c>
      <c r="Y2266" s="1" t="str">
        <f>IF(Table2[[#This Row],[Time2]]&lt;10,0&amp;Table2[[#This Row],[Time2]],Table2[[#This Row],[Time2]])</f>
        <v>00</v>
      </c>
      <c r="Z2266" s="1">
        <f>IF(Table2[[#This Row],[Time3]]&lt;10,0&amp;Table2[[#This Row],[Time3]],Table2[[#This Row],[Time3]])</f>
        <v>44</v>
      </c>
      <c r="AA2266" s="2" t="str">
        <f>Table2[[#This Row],[Time4]]&amp;":"&amp;Table2[[#This Row],[Time5]]</f>
        <v>00:44</v>
      </c>
      <c r="AB2266" s="1" t="str" cm="1">
        <f t="array" ref="AB2266">IFERROR(IF(Table2[[#This Row],[code]]="","",_xlfn.IFS(AND(Table2[[#This Row],[code]]&lt;400,Table2[[#This Row],[code]]&lt;&gt;""),2,Table2[[#This Row],[code]]&gt;500,4)),"")</f>
        <v/>
      </c>
      <c r="AC2266" s="1" t="str">
        <f>IF(Table2[[#This Row],[Event]]="Penalty",Table2[[#This Row],[number]],IF(Table2[[#This Row],[Event]]="Time-Out",401,""))</f>
        <v/>
      </c>
      <c r="AD2266" s="1">
        <f>ROW(A2265)</f>
        <v>2265</v>
      </c>
      <c r="AE2266" s="1">
        <f>COUNTIFS(Table2[GameID],Table2[[#This Row],[GameID]],Table2[Column1],"&lt;="&amp;Table2[[#This Row],[Column1]])-1</f>
        <v>3</v>
      </c>
    </row>
    <row r="2267" spans="1:31" x14ac:dyDescent="0.45">
      <c r="A2267" t="s">
        <v>337</v>
      </c>
      <c r="B2267" t="str">
        <f>_xlfn.TEXTBEFORE(Table2[[#This Row],[Kamp]]," - ")</f>
        <v>RungstedHørsholm</v>
      </c>
      <c r="C2267" t="str">
        <f>_xlfn.TEXTAFTER(Table2[[#This Row],[Kamp]],"- ")</f>
        <v>Copenhagen FC</v>
      </c>
      <c r="D2267">
        <v>45193</v>
      </c>
      <c r="E2267">
        <v>75083</v>
      </c>
      <c r="F2267">
        <v>20232024</v>
      </c>
      <c r="G2267" t="s">
        <v>17</v>
      </c>
      <c r="H2267" t="s">
        <v>662</v>
      </c>
      <c r="I2267" t="s">
        <v>678</v>
      </c>
      <c r="J2267">
        <v>2</v>
      </c>
      <c r="K2267">
        <v>31141</v>
      </c>
      <c r="L2267">
        <v>1</v>
      </c>
      <c r="M2267" t="s">
        <v>630</v>
      </c>
      <c r="N2267" t="s">
        <v>402</v>
      </c>
      <c r="O2267" t="s">
        <v>87</v>
      </c>
      <c r="P2267">
        <v>87</v>
      </c>
      <c r="Q2267">
        <v>27</v>
      </c>
      <c r="R2267">
        <f>SUMIFS(Table2[number],Table2[Event],"Goal",Table2[H/U],"HOME",Table2[GameID],Table2[[#This Row],[GameID]],Table2[GameTime],"&lt;="&amp;Table2[[#This Row],[GameTime]])</f>
        <v>1</v>
      </c>
      <c r="S2267">
        <f>SUMIFS(Table2[number],Table2[Event],"Goal",Table2[H/U],"AWAY",Table2[GameID],Table2[[#This Row],[GameID]],Table2[GameTime],"&lt;="&amp;Table2[[#This Row],[GameTime]])</f>
        <v>2</v>
      </c>
      <c r="T2267" t="str">
        <f>IF(Table2[[#This Row],[Event]]="Goal",Table2[[#This Row],[Hscore]]&amp;"-"&amp;Table2[[#This Row],[Uscore]],"")</f>
        <v>1-2</v>
      </c>
      <c r="U2267">
        <v>1348</v>
      </c>
      <c r="V2267" s="1">
        <f>Table2[[#This Row],[GameTime]]-(Table2[[#This Row],[period]]-1)*1200</f>
        <v>148</v>
      </c>
      <c r="W2267" s="1">
        <f>ROUNDDOWN(Table2[[#This Row],[Time]]/60,0)</f>
        <v>2</v>
      </c>
      <c r="X2267" s="1">
        <f>ROUNDDOWN((Table2[[#This Row],[Time]]/60-Table2[[#This Row],[Time2]])*60,0)</f>
        <v>28</v>
      </c>
      <c r="Y2267" s="1" t="str">
        <f>IF(Table2[[#This Row],[Time2]]&lt;10,0&amp;Table2[[#This Row],[Time2]],Table2[[#This Row],[Time2]])</f>
        <v>02</v>
      </c>
      <c r="Z2267" s="1">
        <f>IF(Table2[[#This Row],[Time3]]&lt;10,0&amp;Table2[[#This Row],[Time3]],Table2[[#This Row],[Time3]])</f>
        <v>28</v>
      </c>
      <c r="AA2267" s="2" t="str">
        <f>Table2[[#This Row],[Time4]]&amp;":"&amp;Table2[[#This Row],[Time5]]</f>
        <v>02:28</v>
      </c>
      <c r="AB2267" s="1" t="str" cm="1">
        <f t="array" ref="AB2267">IFERROR(IF(Table2[[#This Row],[code]]="","",_xlfn.IFS(AND(Table2[[#This Row],[code]]&lt;400,Table2[[#This Row],[code]]&lt;&gt;""),2,Table2[[#This Row],[code]]&gt;500,4)),"")</f>
        <v/>
      </c>
      <c r="AC2267" s="1" t="str">
        <f>IF(Table2[[#This Row],[Event]]="Penalty",Table2[[#This Row],[number]],IF(Table2[[#This Row],[Event]]="Time-Out",401,""))</f>
        <v/>
      </c>
      <c r="AD2267" s="1">
        <f>ROW(A2266)</f>
        <v>2266</v>
      </c>
      <c r="AE2267" s="1">
        <f>COUNTIFS(Table2[GameID],Table2[[#This Row],[GameID]],Table2[Column1],"&lt;="&amp;Table2[[#This Row],[Column1]])-1</f>
        <v>4</v>
      </c>
    </row>
    <row r="2268" spans="1:31" x14ac:dyDescent="0.45">
      <c r="A2268" t="s">
        <v>337</v>
      </c>
      <c r="B2268" t="str">
        <f>_xlfn.TEXTBEFORE(Table2[[#This Row],[Kamp]]," - ")</f>
        <v>RungstedHørsholm</v>
      </c>
      <c r="C2268" t="str">
        <f>_xlfn.TEXTAFTER(Table2[[#This Row],[Kamp]],"- ")</f>
        <v>Copenhagen FC</v>
      </c>
      <c r="D2268">
        <v>45193</v>
      </c>
      <c r="E2268">
        <v>75083</v>
      </c>
      <c r="F2268">
        <v>20232024</v>
      </c>
      <c r="G2268" t="s">
        <v>17</v>
      </c>
      <c r="H2268" t="s">
        <v>667</v>
      </c>
      <c r="I2268" t="s">
        <v>677</v>
      </c>
      <c r="J2268">
        <v>2</v>
      </c>
      <c r="K2268">
        <v>31140</v>
      </c>
      <c r="L2268">
        <v>1</v>
      </c>
      <c r="M2268" t="s">
        <v>630</v>
      </c>
      <c r="N2268" t="s">
        <v>252</v>
      </c>
      <c r="O2268" t="s">
        <v>243</v>
      </c>
      <c r="P2268">
        <v>63</v>
      </c>
      <c r="Q2268">
        <v>17</v>
      </c>
      <c r="R2268">
        <f>SUMIFS(Table2[number],Table2[Event],"Goal",Table2[H/U],"HOME",Table2[GameID],Table2[[#This Row],[GameID]],Table2[GameTime],"&lt;="&amp;Table2[[#This Row],[GameTime]])</f>
        <v>1</v>
      </c>
      <c r="S2268">
        <f>SUMIFS(Table2[number],Table2[Event],"Goal",Table2[H/U],"AWAY",Table2[GameID],Table2[[#This Row],[GameID]],Table2[GameTime],"&lt;="&amp;Table2[[#This Row],[GameTime]])</f>
        <v>3</v>
      </c>
      <c r="T2268" t="str">
        <f>IF(Table2[[#This Row],[Event]]="Goal",Table2[[#This Row],[Hscore]]&amp;"-"&amp;Table2[[#This Row],[Uscore]],"")</f>
        <v>1-3</v>
      </c>
      <c r="U2268">
        <v>1449</v>
      </c>
      <c r="V2268" s="1">
        <f>Table2[[#This Row],[GameTime]]-(Table2[[#This Row],[period]]-1)*1200</f>
        <v>249</v>
      </c>
      <c r="W2268" s="1">
        <f>ROUNDDOWN(Table2[[#This Row],[Time]]/60,0)</f>
        <v>4</v>
      </c>
      <c r="X2268" s="1">
        <f>ROUNDDOWN((Table2[[#This Row],[Time]]/60-Table2[[#This Row],[Time2]])*60,0)</f>
        <v>9</v>
      </c>
      <c r="Y2268" s="1" t="str">
        <f>IF(Table2[[#This Row],[Time2]]&lt;10,0&amp;Table2[[#This Row],[Time2]],Table2[[#This Row],[Time2]])</f>
        <v>04</v>
      </c>
      <c r="Z2268" s="1" t="str">
        <f>IF(Table2[[#This Row],[Time3]]&lt;10,0&amp;Table2[[#This Row],[Time3]],Table2[[#This Row],[Time3]])</f>
        <v>09</v>
      </c>
      <c r="AA2268" s="2" t="str">
        <f>Table2[[#This Row],[Time4]]&amp;":"&amp;Table2[[#This Row],[Time5]]</f>
        <v>04:09</v>
      </c>
      <c r="AB2268" s="1" t="str" cm="1">
        <f t="array" ref="AB2268">IFERROR(IF(Table2[[#This Row],[code]]="","",_xlfn.IFS(AND(Table2[[#This Row],[code]]&lt;400,Table2[[#This Row],[code]]&lt;&gt;""),2,Table2[[#This Row],[code]]&gt;500,4)),"")</f>
        <v/>
      </c>
      <c r="AC2268" s="1" t="str">
        <f>IF(Table2[[#This Row],[Event]]="Penalty",Table2[[#This Row],[number]],IF(Table2[[#This Row],[Event]]="Time-Out",401,""))</f>
        <v/>
      </c>
      <c r="AD2268" s="1">
        <f>ROW(A2267)</f>
        <v>2267</v>
      </c>
      <c r="AE2268" s="1">
        <f>COUNTIFS(Table2[GameID],Table2[[#This Row],[GameID]],Table2[Column1],"&lt;="&amp;Table2[[#This Row],[Column1]])-1</f>
        <v>5</v>
      </c>
    </row>
    <row r="2269" spans="1:31" x14ac:dyDescent="0.45">
      <c r="A2269" t="s">
        <v>337</v>
      </c>
      <c r="B2269" t="str">
        <f>_xlfn.TEXTBEFORE(Table2[[#This Row],[Kamp]]," - ")</f>
        <v>RungstedHørsholm</v>
      </c>
      <c r="C2269" t="str">
        <f>_xlfn.TEXTAFTER(Table2[[#This Row],[Kamp]],"- ")</f>
        <v>Copenhagen FC</v>
      </c>
      <c r="D2269">
        <v>45193</v>
      </c>
      <c r="E2269">
        <v>75083</v>
      </c>
      <c r="F2269">
        <v>20232024</v>
      </c>
      <c r="G2269" t="s">
        <v>17</v>
      </c>
      <c r="H2269" t="s">
        <v>667</v>
      </c>
      <c r="I2269" t="s">
        <v>677</v>
      </c>
      <c r="J2269">
        <v>2</v>
      </c>
      <c r="K2269">
        <v>31140</v>
      </c>
      <c r="L2269">
        <v>1</v>
      </c>
      <c r="M2269" t="s">
        <v>630</v>
      </c>
      <c r="N2269" t="s">
        <v>398</v>
      </c>
      <c r="O2269" t="s">
        <v>245</v>
      </c>
      <c r="P2269">
        <v>5</v>
      </c>
      <c r="Q2269">
        <v>22</v>
      </c>
      <c r="R2269">
        <f>SUMIFS(Table2[number],Table2[Event],"Goal",Table2[H/U],"HOME",Table2[GameID],Table2[[#This Row],[GameID]],Table2[GameTime],"&lt;="&amp;Table2[[#This Row],[GameTime]])</f>
        <v>1</v>
      </c>
      <c r="S2269">
        <f>SUMIFS(Table2[number],Table2[Event],"Goal",Table2[H/U],"AWAY",Table2[GameID],Table2[[#This Row],[GameID]],Table2[GameTime],"&lt;="&amp;Table2[[#This Row],[GameTime]])</f>
        <v>4</v>
      </c>
      <c r="T2269" t="str">
        <f>IF(Table2[[#This Row],[Event]]="Goal",Table2[[#This Row],[Hscore]]&amp;"-"&amp;Table2[[#This Row],[Uscore]],"")</f>
        <v>1-4</v>
      </c>
      <c r="U2269">
        <v>1893</v>
      </c>
      <c r="V2269" s="1">
        <f>Table2[[#This Row],[GameTime]]-(Table2[[#This Row],[period]]-1)*1200</f>
        <v>693</v>
      </c>
      <c r="W2269" s="1">
        <f>ROUNDDOWN(Table2[[#This Row],[Time]]/60,0)</f>
        <v>11</v>
      </c>
      <c r="X2269" s="1">
        <f>ROUNDDOWN((Table2[[#This Row],[Time]]/60-Table2[[#This Row],[Time2]])*60,0)</f>
        <v>33</v>
      </c>
      <c r="Y2269" s="1">
        <f>IF(Table2[[#This Row],[Time2]]&lt;10,0&amp;Table2[[#This Row],[Time2]],Table2[[#This Row],[Time2]])</f>
        <v>11</v>
      </c>
      <c r="Z2269" s="1">
        <f>IF(Table2[[#This Row],[Time3]]&lt;10,0&amp;Table2[[#This Row],[Time3]],Table2[[#This Row],[Time3]])</f>
        <v>33</v>
      </c>
      <c r="AA2269" s="2" t="str">
        <f>Table2[[#This Row],[Time4]]&amp;":"&amp;Table2[[#This Row],[Time5]]</f>
        <v>11:33</v>
      </c>
      <c r="AB2269" s="1" t="str" cm="1">
        <f t="array" ref="AB2269">IFERROR(IF(Table2[[#This Row],[code]]="","",_xlfn.IFS(AND(Table2[[#This Row],[code]]&lt;400,Table2[[#This Row],[code]]&lt;&gt;""),2,Table2[[#This Row],[code]]&gt;500,4)),"")</f>
        <v/>
      </c>
      <c r="AC2269" s="1" t="str">
        <f>IF(Table2[[#This Row],[Event]]="Penalty",Table2[[#This Row],[number]],IF(Table2[[#This Row],[Event]]="Time-Out",401,""))</f>
        <v/>
      </c>
      <c r="AD2269" s="1">
        <f>ROW(A2268)</f>
        <v>2268</v>
      </c>
      <c r="AE2269" s="1">
        <f>COUNTIFS(Table2[GameID],Table2[[#This Row],[GameID]],Table2[Column1],"&lt;="&amp;Table2[[#This Row],[Column1]])-1</f>
        <v>6</v>
      </c>
    </row>
    <row r="2270" spans="1:31" x14ac:dyDescent="0.45">
      <c r="A2270" t="s">
        <v>337</v>
      </c>
      <c r="B2270" t="str">
        <f>_xlfn.TEXTBEFORE(Table2[[#This Row],[Kamp]]," - ")</f>
        <v>RungstedHørsholm</v>
      </c>
      <c r="C2270" t="str">
        <f>_xlfn.TEXTAFTER(Table2[[#This Row],[Kamp]],"- ")</f>
        <v>Copenhagen FC</v>
      </c>
      <c r="D2270">
        <v>45193</v>
      </c>
      <c r="E2270">
        <v>75083</v>
      </c>
      <c r="F2270">
        <v>20232024</v>
      </c>
      <c r="G2270" t="s">
        <v>17</v>
      </c>
      <c r="H2270" t="s">
        <v>667</v>
      </c>
      <c r="I2270" t="s">
        <v>677</v>
      </c>
      <c r="J2270">
        <v>2</v>
      </c>
      <c r="K2270">
        <v>31140</v>
      </c>
      <c r="L2270">
        <v>222</v>
      </c>
      <c r="M2270" t="s">
        <v>631</v>
      </c>
      <c r="N2270" t="s">
        <v>245</v>
      </c>
      <c r="O2270" t="s">
        <v>634</v>
      </c>
      <c r="P2270">
        <v>22</v>
      </c>
      <c r="Q2270" t="s">
        <v>634</v>
      </c>
      <c r="R2270">
        <f>SUMIFS(Table2[number],Table2[Event],"Goal",Table2[H/U],"HOME",Table2[GameID],Table2[[#This Row],[GameID]],Table2[GameTime],"&lt;="&amp;Table2[[#This Row],[GameTime]])</f>
        <v>1</v>
      </c>
      <c r="S2270">
        <f>SUMIFS(Table2[number],Table2[Event],"Goal",Table2[H/U],"AWAY",Table2[GameID],Table2[[#This Row],[GameID]],Table2[GameTime],"&lt;="&amp;Table2[[#This Row],[GameTime]])</f>
        <v>4</v>
      </c>
      <c r="T2270" t="str">
        <f>IF(Table2[[#This Row],[Event]]="Goal",Table2[[#This Row],[Hscore]]&amp;"-"&amp;Table2[[#This Row],[Uscore]],"")</f>
        <v/>
      </c>
      <c r="U2270">
        <v>2089</v>
      </c>
      <c r="V2270" s="1">
        <f>Table2[[#This Row],[GameTime]]-(Table2[[#This Row],[period]]-1)*1200</f>
        <v>889</v>
      </c>
      <c r="W2270" s="1">
        <f>ROUNDDOWN(Table2[[#This Row],[Time]]/60,0)</f>
        <v>14</v>
      </c>
      <c r="X2270" s="1">
        <f>ROUNDDOWN((Table2[[#This Row],[Time]]/60-Table2[[#This Row],[Time2]])*60,0)</f>
        <v>49</v>
      </c>
      <c r="Y2270" s="1">
        <f>IF(Table2[[#This Row],[Time2]]&lt;10,0&amp;Table2[[#This Row],[Time2]],Table2[[#This Row],[Time2]])</f>
        <v>14</v>
      </c>
      <c r="Z2270" s="1">
        <f>IF(Table2[[#This Row],[Time3]]&lt;10,0&amp;Table2[[#This Row],[Time3]],Table2[[#This Row],[Time3]])</f>
        <v>49</v>
      </c>
      <c r="AA2270" s="2" t="str">
        <f>Table2[[#This Row],[Time4]]&amp;":"&amp;Table2[[#This Row],[Time5]]</f>
        <v>14:49</v>
      </c>
      <c r="AB2270" s="1" cm="1">
        <f t="array" ref="AB2270">IFERROR(IF(Table2[[#This Row],[code]]="","",_xlfn.IFS(AND(Table2[[#This Row],[code]]&lt;400,Table2[[#This Row],[code]]&lt;&gt;""),2,Table2[[#This Row],[code]]&gt;500,4)),"")</f>
        <v>2</v>
      </c>
      <c r="AC2270" s="1">
        <f>IF(Table2[[#This Row],[Event]]="Penalty",Table2[[#This Row],[number]],IF(Table2[[#This Row],[Event]]="Time-Out",401,""))</f>
        <v>222</v>
      </c>
      <c r="AD2270" s="1">
        <f>ROW(A2269)</f>
        <v>2269</v>
      </c>
      <c r="AE2270" s="1">
        <f>COUNTIFS(Table2[GameID],Table2[[#This Row],[GameID]],Table2[Column1],"&lt;="&amp;Table2[[#This Row],[Column1]])-1</f>
        <v>7</v>
      </c>
    </row>
    <row r="2271" spans="1:31" x14ac:dyDescent="0.45">
      <c r="A2271" t="s">
        <v>337</v>
      </c>
      <c r="B2271" t="str">
        <f>_xlfn.TEXTBEFORE(Table2[[#This Row],[Kamp]]," - ")</f>
        <v>RungstedHørsholm</v>
      </c>
      <c r="C2271" t="str">
        <f>_xlfn.TEXTAFTER(Table2[[#This Row],[Kamp]],"- ")</f>
        <v>Copenhagen FC</v>
      </c>
      <c r="D2271">
        <v>45193</v>
      </c>
      <c r="E2271">
        <v>75083</v>
      </c>
      <c r="F2271">
        <v>20232024</v>
      </c>
      <c r="G2271" t="s">
        <v>17</v>
      </c>
      <c r="H2271" t="s">
        <v>667</v>
      </c>
      <c r="I2271" t="s">
        <v>677</v>
      </c>
      <c r="J2271">
        <v>2</v>
      </c>
      <c r="K2271">
        <v>31140</v>
      </c>
      <c r="L2271">
        <v>1</v>
      </c>
      <c r="M2271" t="s">
        <v>630</v>
      </c>
      <c r="N2271" t="s">
        <v>244</v>
      </c>
      <c r="O2271" t="s">
        <v>240</v>
      </c>
      <c r="P2271">
        <v>20</v>
      </c>
      <c r="Q2271">
        <v>3</v>
      </c>
      <c r="R2271">
        <f>SUMIFS(Table2[number],Table2[Event],"Goal",Table2[H/U],"HOME",Table2[GameID],Table2[[#This Row],[GameID]],Table2[GameTime],"&lt;="&amp;Table2[[#This Row],[GameTime]])</f>
        <v>1</v>
      </c>
      <c r="S2271">
        <f>SUMIFS(Table2[number],Table2[Event],"Goal",Table2[H/U],"AWAY",Table2[GameID],Table2[[#This Row],[GameID]],Table2[GameTime],"&lt;="&amp;Table2[[#This Row],[GameTime]])</f>
        <v>5</v>
      </c>
      <c r="T2271" t="str">
        <f>IF(Table2[[#This Row],[Event]]="Goal",Table2[[#This Row],[Hscore]]&amp;"-"&amp;Table2[[#This Row],[Uscore]],"")</f>
        <v>1-5</v>
      </c>
      <c r="U2271">
        <v>2303</v>
      </c>
      <c r="V2271" s="1">
        <f>Table2[[#This Row],[GameTime]]-(Table2[[#This Row],[period]]-1)*1200</f>
        <v>1103</v>
      </c>
      <c r="W2271" s="1">
        <f>ROUNDDOWN(Table2[[#This Row],[Time]]/60,0)</f>
        <v>18</v>
      </c>
      <c r="X2271" s="1">
        <f>ROUNDDOWN((Table2[[#This Row],[Time]]/60-Table2[[#This Row],[Time2]])*60,0)</f>
        <v>23</v>
      </c>
      <c r="Y2271" s="1">
        <f>IF(Table2[[#This Row],[Time2]]&lt;10,0&amp;Table2[[#This Row],[Time2]],Table2[[#This Row],[Time2]])</f>
        <v>18</v>
      </c>
      <c r="Z2271" s="1">
        <f>IF(Table2[[#This Row],[Time3]]&lt;10,0&amp;Table2[[#This Row],[Time3]],Table2[[#This Row],[Time3]])</f>
        <v>23</v>
      </c>
      <c r="AA2271" s="2" t="str">
        <f>Table2[[#This Row],[Time4]]&amp;":"&amp;Table2[[#This Row],[Time5]]</f>
        <v>18:23</v>
      </c>
      <c r="AB2271" s="1" t="str" cm="1">
        <f t="array" ref="AB2271">IFERROR(IF(Table2[[#This Row],[code]]="","",_xlfn.IFS(AND(Table2[[#This Row],[code]]&lt;400,Table2[[#This Row],[code]]&lt;&gt;""),2,Table2[[#This Row],[code]]&gt;500,4)),"")</f>
        <v/>
      </c>
      <c r="AC2271" s="1" t="str">
        <f>IF(Table2[[#This Row],[Event]]="Penalty",Table2[[#This Row],[number]],IF(Table2[[#This Row],[Event]]="Time-Out",401,""))</f>
        <v/>
      </c>
      <c r="AD2271" s="1">
        <f>ROW(A2270)</f>
        <v>2270</v>
      </c>
      <c r="AE2271" s="1">
        <f>COUNTIFS(Table2[GameID],Table2[[#This Row],[GameID]],Table2[Column1],"&lt;="&amp;Table2[[#This Row],[Column1]])-1</f>
        <v>8</v>
      </c>
    </row>
    <row r="2272" spans="1:31" x14ac:dyDescent="0.45">
      <c r="A2272" t="s">
        <v>337</v>
      </c>
      <c r="B2272" t="str">
        <f>_xlfn.TEXTBEFORE(Table2[[#This Row],[Kamp]]," - ")</f>
        <v>RungstedHørsholm</v>
      </c>
      <c r="C2272" t="str">
        <f>_xlfn.TEXTAFTER(Table2[[#This Row],[Kamp]],"- ")</f>
        <v>Copenhagen FC</v>
      </c>
      <c r="D2272">
        <v>45193</v>
      </c>
      <c r="E2272">
        <v>75083</v>
      </c>
      <c r="F2272">
        <v>20232024</v>
      </c>
      <c r="G2272" t="s">
        <v>17</v>
      </c>
      <c r="H2272" t="s">
        <v>662</v>
      </c>
      <c r="I2272" t="s">
        <v>678</v>
      </c>
      <c r="J2272">
        <v>2</v>
      </c>
      <c r="K2272">
        <v>31141</v>
      </c>
      <c r="L2272">
        <v>201</v>
      </c>
      <c r="M2272" t="s">
        <v>631</v>
      </c>
      <c r="N2272" t="s">
        <v>87</v>
      </c>
      <c r="O2272" t="s">
        <v>634</v>
      </c>
      <c r="P2272">
        <v>27</v>
      </c>
      <c r="Q2272" t="s">
        <v>634</v>
      </c>
      <c r="R2272">
        <f>SUMIFS(Table2[number],Table2[Event],"Goal",Table2[H/U],"HOME",Table2[GameID],Table2[[#This Row],[GameID]],Table2[GameTime],"&lt;="&amp;Table2[[#This Row],[GameTime]])</f>
        <v>1</v>
      </c>
      <c r="S2272">
        <f>SUMIFS(Table2[number],Table2[Event],"Goal",Table2[H/U],"AWAY",Table2[GameID],Table2[[#This Row],[GameID]],Table2[GameTime],"&lt;="&amp;Table2[[#This Row],[GameTime]])</f>
        <v>5</v>
      </c>
      <c r="T2272" t="str">
        <f>IF(Table2[[#This Row],[Event]]="Goal",Table2[[#This Row],[Hscore]]&amp;"-"&amp;Table2[[#This Row],[Uscore]],"")</f>
        <v/>
      </c>
      <c r="U2272">
        <v>2393</v>
      </c>
      <c r="V2272" s="1">
        <f>Table2[[#This Row],[GameTime]]-(Table2[[#This Row],[period]]-1)*1200</f>
        <v>1193</v>
      </c>
      <c r="W2272" s="1">
        <f>ROUNDDOWN(Table2[[#This Row],[Time]]/60,0)</f>
        <v>19</v>
      </c>
      <c r="X2272" s="1">
        <f>ROUNDDOWN((Table2[[#This Row],[Time]]/60-Table2[[#This Row],[Time2]])*60,0)</f>
        <v>53</v>
      </c>
      <c r="Y2272" s="1">
        <f>IF(Table2[[#This Row],[Time2]]&lt;10,0&amp;Table2[[#This Row],[Time2]],Table2[[#This Row],[Time2]])</f>
        <v>19</v>
      </c>
      <c r="Z2272" s="1">
        <f>IF(Table2[[#This Row],[Time3]]&lt;10,0&amp;Table2[[#This Row],[Time3]],Table2[[#This Row],[Time3]])</f>
        <v>53</v>
      </c>
      <c r="AA2272" s="2" t="str">
        <f>Table2[[#This Row],[Time4]]&amp;":"&amp;Table2[[#This Row],[Time5]]</f>
        <v>19:53</v>
      </c>
      <c r="AB2272" s="1" cm="1">
        <f t="array" ref="AB2272">IFERROR(IF(Table2[[#This Row],[code]]="","",_xlfn.IFS(AND(Table2[[#This Row],[code]]&lt;400,Table2[[#This Row],[code]]&lt;&gt;""),2,Table2[[#This Row],[code]]&gt;500,4)),"")</f>
        <v>2</v>
      </c>
      <c r="AC2272" s="1">
        <f>IF(Table2[[#This Row],[Event]]="Penalty",Table2[[#This Row],[number]],IF(Table2[[#This Row],[Event]]="Time-Out",401,""))</f>
        <v>201</v>
      </c>
      <c r="AD2272" s="1">
        <f>ROW(A2271)</f>
        <v>2271</v>
      </c>
      <c r="AE2272" s="1">
        <f>COUNTIFS(Table2[GameID],Table2[[#This Row],[GameID]],Table2[Column1],"&lt;="&amp;Table2[[#This Row],[Column1]])-1</f>
        <v>9</v>
      </c>
    </row>
    <row r="2273" spans="1:31" x14ac:dyDescent="0.45">
      <c r="A2273" t="s">
        <v>337</v>
      </c>
      <c r="B2273" t="str">
        <f>_xlfn.TEXTBEFORE(Table2[[#This Row],[Kamp]]," - ")</f>
        <v>RungstedHørsholm</v>
      </c>
      <c r="C2273" t="str">
        <f>_xlfn.TEXTAFTER(Table2[[#This Row],[Kamp]],"- ")</f>
        <v>Copenhagen FC</v>
      </c>
      <c r="D2273">
        <v>45193</v>
      </c>
      <c r="E2273">
        <v>75083</v>
      </c>
      <c r="F2273">
        <v>20232024</v>
      </c>
      <c r="G2273" t="s">
        <v>17</v>
      </c>
      <c r="H2273" t="s">
        <v>667</v>
      </c>
      <c r="I2273" t="s">
        <v>677</v>
      </c>
      <c r="J2273">
        <v>3</v>
      </c>
      <c r="K2273">
        <v>31140</v>
      </c>
      <c r="L2273">
        <v>1</v>
      </c>
      <c r="M2273" t="s">
        <v>630</v>
      </c>
      <c r="N2273" t="s">
        <v>240</v>
      </c>
      <c r="O2273" t="s">
        <v>276</v>
      </c>
      <c r="P2273">
        <v>3</v>
      </c>
      <c r="Q2273">
        <v>9</v>
      </c>
      <c r="R2273">
        <f>SUMIFS(Table2[number],Table2[Event],"Goal",Table2[H/U],"HOME",Table2[GameID],Table2[[#This Row],[GameID]],Table2[GameTime],"&lt;="&amp;Table2[[#This Row],[GameTime]])</f>
        <v>1</v>
      </c>
      <c r="S2273">
        <f>SUMIFS(Table2[number],Table2[Event],"Goal",Table2[H/U],"AWAY",Table2[GameID],Table2[[#This Row],[GameID]],Table2[GameTime],"&lt;="&amp;Table2[[#This Row],[GameTime]])</f>
        <v>6</v>
      </c>
      <c r="T2273" t="str">
        <f>IF(Table2[[#This Row],[Event]]="Goal",Table2[[#This Row],[Hscore]]&amp;"-"&amp;Table2[[#This Row],[Uscore]],"")</f>
        <v>1-6</v>
      </c>
      <c r="U2273">
        <v>3013</v>
      </c>
      <c r="V2273" s="1">
        <f>Table2[[#This Row],[GameTime]]-(Table2[[#This Row],[period]]-1)*1200</f>
        <v>613</v>
      </c>
      <c r="W2273" s="1">
        <f>ROUNDDOWN(Table2[[#This Row],[Time]]/60,0)</f>
        <v>10</v>
      </c>
      <c r="X2273" s="1">
        <f>ROUNDDOWN((Table2[[#This Row],[Time]]/60-Table2[[#This Row],[Time2]])*60,0)</f>
        <v>13</v>
      </c>
      <c r="Y2273" s="1">
        <f>IF(Table2[[#This Row],[Time2]]&lt;10,0&amp;Table2[[#This Row],[Time2]],Table2[[#This Row],[Time2]])</f>
        <v>10</v>
      </c>
      <c r="Z2273" s="1">
        <f>IF(Table2[[#This Row],[Time3]]&lt;10,0&amp;Table2[[#This Row],[Time3]],Table2[[#This Row],[Time3]])</f>
        <v>13</v>
      </c>
      <c r="AA2273" s="2" t="str">
        <f>Table2[[#This Row],[Time4]]&amp;":"&amp;Table2[[#This Row],[Time5]]</f>
        <v>10:13</v>
      </c>
      <c r="AB2273" s="1" t="str" cm="1">
        <f t="array" ref="AB2273">IFERROR(IF(Table2[[#This Row],[code]]="","",_xlfn.IFS(AND(Table2[[#This Row],[code]]&lt;400,Table2[[#This Row],[code]]&lt;&gt;""),2,Table2[[#This Row],[code]]&gt;500,4)),"")</f>
        <v/>
      </c>
      <c r="AC2273" s="1" t="str">
        <f>IF(Table2[[#This Row],[Event]]="Penalty",Table2[[#This Row],[number]],IF(Table2[[#This Row],[Event]]="Time-Out",401,""))</f>
        <v/>
      </c>
      <c r="AD2273" s="1">
        <f>ROW(A2272)</f>
        <v>2272</v>
      </c>
      <c r="AE2273" s="1">
        <f>COUNTIFS(Table2[GameID],Table2[[#This Row],[GameID]],Table2[Column1],"&lt;="&amp;Table2[[#This Row],[Column1]])-1</f>
        <v>10</v>
      </c>
    </row>
    <row r="2274" spans="1:31" x14ac:dyDescent="0.45">
      <c r="A2274" t="s">
        <v>337</v>
      </c>
      <c r="B2274" t="str">
        <f>_xlfn.TEXTBEFORE(Table2[[#This Row],[Kamp]]," - ")</f>
        <v>RungstedHørsholm</v>
      </c>
      <c r="C2274" t="str">
        <f>_xlfn.TEXTAFTER(Table2[[#This Row],[Kamp]],"- ")</f>
        <v>Copenhagen FC</v>
      </c>
      <c r="D2274">
        <v>45193</v>
      </c>
      <c r="E2274">
        <v>75083</v>
      </c>
      <c r="F2274">
        <v>20232024</v>
      </c>
      <c r="G2274" t="s">
        <v>17</v>
      </c>
      <c r="H2274" t="s">
        <v>667</v>
      </c>
      <c r="I2274" t="s">
        <v>677</v>
      </c>
      <c r="J2274">
        <v>3</v>
      </c>
      <c r="K2274">
        <v>31140</v>
      </c>
      <c r="L2274">
        <v>1</v>
      </c>
      <c r="M2274" t="s">
        <v>630</v>
      </c>
      <c r="N2274" t="s">
        <v>240</v>
      </c>
      <c r="O2274" t="s">
        <v>252</v>
      </c>
      <c r="P2274">
        <v>3</v>
      </c>
      <c r="Q2274">
        <v>63</v>
      </c>
      <c r="R2274">
        <f>SUMIFS(Table2[number],Table2[Event],"Goal",Table2[H/U],"HOME",Table2[GameID],Table2[[#This Row],[GameID]],Table2[GameTime],"&lt;="&amp;Table2[[#This Row],[GameTime]])</f>
        <v>1</v>
      </c>
      <c r="S2274">
        <f>SUMIFS(Table2[number],Table2[Event],"Goal",Table2[H/U],"AWAY",Table2[GameID],Table2[[#This Row],[GameID]],Table2[GameTime],"&lt;="&amp;Table2[[#This Row],[GameTime]])</f>
        <v>7</v>
      </c>
      <c r="T2274" t="str">
        <f>IF(Table2[[#This Row],[Event]]="Goal",Table2[[#This Row],[Hscore]]&amp;"-"&amp;Table2[[#This Row],[Uscore]],"")</f>
        <v>1-7</v>
      </c>
      <c r="U2274">
        <v>3125</v>
      </c>
      <c r="V2274" s="1">
        <f>Table2[[#This Row],[GameTime]]-(Table2[[#This Row],[period]]-1)*1200</f>
        <v>725</v>
      </c>
      <c r="W2274" s="1">
        <f>ROUNDDOWN(Table2[[#This Row],[Time]]/60,0)</f>
        <v>12</v>
      </c>
      <c r="X2274" s="1">
        <f>ROUNDDOWN((Table2[[#This Row],[Time]]/60-Table2[[#This Row],[Time2]])*60,0)</f>
        <v>5</v>
      </c>
      <c r="Y2274" s="1">
        <f>IF(Table2[[#This Row],[Time2]]&lt;10,0&amp;Table2[[#This Row],[Time2]],Table2[[#This Row],[Time2]])</f>
        <v>12</v>
      </c>
      <c r="Z2274" s="1" t="str">
        <f>IF(Table2[[#This Row],[Time3]]&lt;10,0&amp;Table2[[#This Row],[Time3]],Table2[[#This Row],[Time3]])</f>
        <v>05</v>
      </c>
      <c r="AA2274" s="2" t="str">
        <f>Table2[[#This Row],[Time4]]&amp;":"&amp;Table2[[#This Row],[Time5]]</f>
        <v>12:05</v>
      </c>
      <c r="AB2274" s="1" t="str" cm="1">
        <f t="array" ref="AB2274">IFERROR(IF(Table2[[#This Row],[code]]="","",_xlfn.IFS(AND(Table2[[#This Row],[code]]&lt;400,Table2[[#This Row],[code]]&lt;&gt;""),2,Table2[[#This Row],[code]]&gt;500,4)),"")</f>
        <v/>
      </c>
      <c r="AC2274" s="1" t="str">
        <f>IF(Table2[[#This Row],[Event]]="Penalty",Table2[[#This Row],[number]],IF(Table2[[#This Row],[Event]]="Time-Out",401,""))</f>
        <v/>
      </c>
      <c r="AD2274" s="1">
        <f>ROW(A2273)</f>
        <v>2273</v>
      </c>
      <c r="AE2274" s="1">
        <f>COUNTIFS(Table2[GameID],Table2[[#This Row],[GameID]],Table2[Column1],"&lt;="&amp;Table2[[#This Row],[Column1]])-1</f>
        <v>11</v>
      </c>
    </row>
    <row r="2275" spans="1:31" x14ac:dyDescent="0.45">
      <c r="A2275" t="s">
        <v>337</v>
      </c>
      <c r="B2275" t="str">
        <f>_xlfn.TEXTBEFORE(Table2[[#This Row],[Kamp]]," - ")</f>
        <v>RungstedHørsholm</v>
      </c>
      <c r="C2275" t="str">
        <f>_xlfn.TEXTAFTER(Table2[[#This Row],[Kamp]],"- ")</f>
        <v>Copenhagen FC</v>
      </c>
      <c r="D2275">
        <v>45193</v>
      </c>
      <c r="E2275">
        <v>75083</v>
      </c>
      <c r="F2275">
        <v>20232024</v>
      </c>
      <c r="G2275" t="s">
        <v>17</v>
      </c>
      <c r="H2275" t="s">
        <v>662</v>
      </c>
      <c r="I2275" t="s">
        <v>678</v>
      </c>
      <c r="J2275">
        <v>3</v>
      </c>
      <c r="K2275">
        <v>31141</v>
      </c>
      <c r="L2275">
        <v>504</v>
      </c>
      <c r="M2275" t="s">
        <v>631</v>
      </c>
      <c r="N2275" t="s">
        <v>487</v>
      </c>
      <c r="O2275" t="s">
        <v>634</v>
      </c>
      <c r="P2275">
        <v>10</v>
      </c>
      <c r="Q2275" t="s">
        <v>634</v>
      </c>
      <c r="R2275">
        <f>SUMIFS(Table2[number],Table2[Event],"Goal",Table2[H/U],"HOME",Table2[GameID],Table2[[#This Row],[GameID]],Table2[GameTime],"&lt;="&amp;Table2[[#This Row],[GameTime]])</f>
        <v>1</v>
      </c>
      <c r="S2275">
        <f>SUMIFS(Table2[number],Table2[Event],"Goal",Table2[H/U],"AWAY",Table2[GameID],Table2[[#This Row],[GameID]],Table2[GameTime],"&lt;="&amp;Table2[[#This Row],[GameTime]])</f>
        <v>7</v>
      </c>
      <c r="T2275" t="str">
        <f>IF(Table2[[#This Row],[Event]]="Goal",Table2[[#This Row],[Hscore]]&amp;"-"&amp;Table2[[#This Row],[Uscore]],"")</f>
        <v/>
      </c>
      <c r="U2275">
        <v>3306</v>
      </c>
      <c r="V2275" s="1">
        <f>Table2[[#This Row],[GameTime]]-(Table2[[#This Row],[period]]-1)*1200</f>
        <v>906</v>
      </c>
      <c r="W2275" s="1">
        <f>ROUNDDOWN(Table2[[#This Row],[Time]]/60,0)</f>
        <v>15</v>
      </c>
      <c r="X2275" s="1">
        <f>ROUNDDOWN((Table2[[#This Row],[Time]]/60-Table2[[#This Row],[Time2]])*60,0)</f>
        <v>5</v>
      </c>
      <c r="Y2275" s="1">
        <f>IF(Table2[[#This Row],[Time2]]&lt;10,0&amp;Table2[[#This Row],[Time2]],Table2[[#This Row],[Time2]])</f>
        <v>15</v>
      </c>
      <c r="Z2275" s="1" t="str">
        <f>IF(Table2[[#This Row],[Time3]]&lt;10,0&amp;Table2[[#This Row],[Time3]],Table2[[#This Row],[Time3]])</f>
        <v>05</v>
      </c>
      <c r="AA2275" s="2" t="str">
        <f>Table2[[#This Row],[Time4]]&amp;":"&amp;Table2[[#This Row],[Time5]]</f>
        <v>15:05</v>
      </c>
      <c r="AB2275" s="1" cm="1">
        <f t="array" ref="AB2275">IFERROR(IF(Table2[[#This Row],[code]]="","",_xlfn.IFS(AND(Table2[[#This Row],[code]]&lt;400,Table2[[#This Row],[code]]&lt;&gt;""),2,Table2[[#This Row],[code]]&gt;500,4)),"")</f>
        <v>4</v>
      </c>
      <c r="AC2275" s="1">
        <f>IF(Table2[[#This Row],[Event]]="Penalty",Table2[[#This Row],[number]],IF(Table2[[#This Row],[Event]]="Time-Out",401,""))</f>
        <v>504</v>
      </c>
      <c r="AD2275" s="1">
        <f>ROW(A2274)</f>
        <v>2274</v>
      </c>
      <c r="AE2275" s="1">
        <f>COUNTIFS(Table2[GameID],Table2[[#This Row],[GameID]],Table2[Column1],"&lt;="&amp;Table2[[#This Row],[Column1]])-1</f>
        <v>12</v>
      </c>
    </row>
    <row r="2276" spans="1:31" x14ac:dyDescent="0.45">
      <c r="A2276" t="s">
        <v>337</v>
      </c>
      <c r="B2276" t="str">
        <f>_xlfn.TEXTBEFORE(Table2[[#This Row],[Kamp]]," - ")</f>
        <v>RungstedHørsholm</v>
      </c>
      <c r="C2276" t="str">
        <f>_xlfn.TEXTAFTER(Table2[[#This Row],[Kamp]],"- ")</f>
        <v>Copenhagen FC</v>
      </c>
      <c r="D2276">
        <v>45193</v>
      </c>
      <c r="E2276">
        <v>75083</v>
      </c>
      <c r="F2276">
        <v>20232024</v>
      </c>
      <c r="G2276" t="s">
        <v>17</v>
      </c>
      <c r="H2276" t="s">
        <v>667</v>
      </c>
      <c r="I2276" t="s">
        <v>677</v>
      </c>
      <c r="J2276">
        <v>3</v>
      </c>
      <c r="K2276">
        <v>31140</v>
      </c>
      <c r="L2276">
        <v>1</v>
      </c>
      <c r="M2276" t="s">
        <v>630</v>
      </c>
      <c r="N2276" t="s">
        <v>244</v>
      </c>
      <c r="O2276" t="s">
        <v>634</v>
      </c>
      <c r="P2276">
        <v>20</v>
      </c>
      <c r="Q2276" t="s">
        <v>634</v>
      </c>
      <c r="R2276">
        <f>SUMIFS(Table2[number],Table2[Event],"Goal",Table2[H/U],"HOME",Table2[GameID],Table2[[#This Row],[GameID]],Table2[GameTime],"&lt;="&amp;Table2[[#This Row],[GameTime]])</f>
        <v>1</v>
      </c>
      <c r="S2276">
        <f>SUMIFS(Table2[number],Table2[Event],"Goal",Table2[H/U],"AWAY",Table2[GameID],Table2[[#This Row],[GameID]],Table2[GameTime],"&lt;="&amp;Table2[[#This Row],[GameTime]])</f>
        <v>8</v>
      </c>
      <c r="T2276" t="str">
        <f>IF(Table2[[#This Row],[Event]]="Goal",Table2[[#This Row],[Hscore]]&amp;"-"&amp;Table2[[#This Row],[Uscore]],"")</f>
        <v>1-8</v>
      </c>
      <c r="U2276">
        <v>3328</v>
      </c>
      <c r="V2276" s="1">
        <f>Table2[[#This Row],[GameTime]]-(Table2[[#This Row],[period]]-1)*1200</f>
        <v>928</v>
      </c>
      <c r="W2276" s="1">
        <f>ROUNDDOWN(Table2[[#This Row],[Time]]/60,0)</f>
        <v>15</v>
      </c>
      <c r="X2276" s="1">
        <f>ROUNDDOWN((Table2[[#This Row],[Time]]/60-Table2[[#This Row],[Time2]])*60,0)</f>
        <v>28</v>
      </c>
      <c r="Y2276" s="1">
        <f>IF(Table2[[#This Row],[Time2]]&lt;10,0&amp;Table2[[#This Row],[Time2]],Table2[[#This Row],[Time2]])</f>
        <v>15</v>
      </c>
      <c r="Z2276" s="1">
        <f>IF(Table2[[#This Row],[Time3]]&lt;10,0&amp;Table2[[#This Row],[Time3]],Table2[[#This Row],[Time3]])</f>
        <v>28</v>
      </c>
      <c r="AA2276" s="2" t="str">
        <f>Table2[[#This Row],[Time4]]&amp;":"&amp;Table2[[#This Row],[Time5]]</f>
        <v>15:28</v>
      </c>
      <c r="AB2276" s="1" t="str" cm="1">
        <f t="array" ref="AB2276">IFERROR(IF(Table2[[#This Row],[code]]="","",_xlfn.IFS(AND(Table2[[#This Row],[code]]&lt;400,Table2[[#This Row],[code]]&lt;&gt;""),2,Table2[[#This Row],[code]]&gt;500,4)),"")</f>
        <v/>
      </c>
      <c r="AC2276" s="1" t="str">
        <f>IF(Table2[[#This Row],[Event]]="Penalty",Table2[[#This Row],[number]],IF(Table2[[#This Row],[Event]]="Time-Out",401,""))</f>
        <v/>
      </c>
      <c r="AD2276" s="1">
        <f>ROW(A2275)</f>
        <v>2275</v>
      </c>
      <c r="AE2276" s="1">
        <f>COUNTIFS(Table2[GameID],Table2[[#This Row],[GameID]],Table2[Column1],"&lt;="&amp;Table2[[#This Row],[Column1]])-1</f>
        <v>13</v>
      </c>
    </row>
    <row r="2277" spans="1:31" x14ac:dyDescent="0.45">
      <c r="A2277" t="s">
        <v>337</v>
      </c>
      <c r="B2277" t="str">
        <f>_xlfn.TEXTBEFORE(Table2[[#This Row],[Kamp]]," - ")</f>
        <v>RungstedHørsholm</v>
      </c>
      <c r="C2277" t="str">
        <f>_xlfn.TEXTAFTER(Table2[[#This Row],[Kamp]],"- ")</f>
        <v>Copenhagen FC</v>
      </c>
      <c r="D2277">
        <v>45193</v>
      </c>
      <c r="E2277">
        <v>75083</v>
      </c>
      <c r="F2277">
        <v>20232024</v>
      </c>
      <c r="G2277" t="s">
        <v>17</v>
      </c>
      <c r="H2277" t="s">
        <v>667</v>
      </c>
      <c r="I2277" t="s">
        <v>677</v>
      </c>
      <c r="J2277">
        <v>3</v>
      </c>
      <c r="K2277">
        <v>31140</v>
      </c>
      <c r="L2277">
        <v>1</v>
      </c>
      <c r="M2277" t="s">
        <v>630</v>
      </c>
      <c r="N2277" t="s">
        <v>253</v>
      </c>
      <c r="O2277" t="s">
        <v>634</v>
      </c>
      <c r="P2277">
        <v>69</v>
      </c>
      <c r="Q2277" t="s">
        <v>634</v>
      </c>
      <c r="R2277">
        <f>SUMIFS(Table2[number],Table2[Event],"Goal",Table2[H/U],"HOME",Table2[GameID],Table2[[#This Row],[GameID]],Table2[GameTime],"&lt;="&amp;Table2[[#This Row],[GameTime]])</f>
        <v>1</v>
      </c>
      <c r="S2277">
        <f>SUMIFS(Table2[number],Table2[Event],"Goal",Table2[H/U],"AWAY",Table2[GameID],Table2[[#This Row],[GameID]],Table2[GameTime],"&lt;="&amp;Table2[[#This Row],[GameTime]])</f>
        <v>9</v>
      </c>
      <c r="T2277" t="str">
        <f>IF(Table2[[#This Row],[Event]]="Goal",Table2[[#This Row],[Hscore]]&amp;"-"&amp;Table2[[#This Row],[Uscore]],"")</f>
        <v>1-9</v>
      </c>
      <c r="U2277">
        <v>3535</v>
      </c>
      <c r="V2277" s="1">
        <f>Table2[[#This Row],[GameTime]]-(Table2[[#This Row],[period]]-1)*1200</f>
        <v>1135</v>
      </c>
      <c r="W2277" s="1">
        <f>ROUNDDOWN(Table2[[#This Row],[Time]]/60,0)</f>
        <v>18</v>
      </c>
      <c r="X2277" s="1">
        <f>ROUNDDOWN((Table2[[#This Row],[Time]]/60-Table2[[#This Row],[Time2]])*60,0)</f>
        <v>55</v>
      </c>
      <c r="Y2277" s="1">
        <f>IF(Table2[[#This Row],[Time2]]&lt;10,0&amp;Table2[[#This Row],[Time2]],Table2[[#This Row],[Time2]])</f>
        <v>18</v>
      </c>
      <c r="Z2277" s="1">
        <f>IF(Table2[[#This Row],[Time3]]&lt;10,0&amp;Table2[[#This Row],[Time3]],Table2[[#This Row],[Time3]])</f>
        <v>55</v>
      </c>
      <c r="AA2277" s="2" t="str">
        <f>Table2[[#This Row],[Time4]]&amp;":"&amp;Table2[[#This Row],[Time5]]</f>
        <v>18:55</v>
      </c>
      <c r="AB2277" s="1" t="str" cm="1">
        <f t="array" ref="AB2277">IFERROR(IF(Table2[[#This Row],[code]]="","",_xlfn.IFS(AND(Table2[[#This Row],[code]]&lt;400,Table2[[#This Row],[code]]&lt;&gt;""),2,Table2[[#This Row],[code]]&gt;500,4)),"")</f>
        <v/>
      </c>
      <c r="AC2277" s="1" t="str">
        <f>IF(Table2[[#This Row],[Event]]="Penalty",Table2[[#This Row],[number]],IF(Table2[[#This Row],[Event]]="Time-Out",401,""))</f>
        <v/>
      </c>
      <c r="AD2277" s="1">
        <f>ROW(A2276)</f>
        <v>2276</v>
      </c>
      <c r="AE2277" s="1">
        <f>COUNTIFS(Table2[GameID],Table2[[#This Row],[GameID]],Table2[Column1],"&lt;="&amp;Table2[[#This Row],[Column1]])-1</f>
        <v>14</v>
      </c>
    </row>
    <row r="2278" spans="1:31" x14ac:dyDescent="0.45">
      <c r="A2278" t="s">
        <v>337</v>
      </c>
      <c r="B2278" t="str">
        <f>_xlfn.TEXTBEFORE(Table2[[#This Row],[Kamp]]," - ")</f>
        <v>RungstedHørsholm</v>
      </c>
      <c r="C2278" t="str">
        <f>_xlfn.TEXTAFTER(Table2[[#This Row],[Kamp]],"- ")</f>
        <v>Copenhagen FC</v>
      </c>
      <c r="D2278">
        <v>45193</v>
      </c>
      <c r="E2278">
        <v>75083</v>
      </c>
      <c r="F2278">
        <v>20232024</v>
      </c>
      <c r="G2278" t="s">
        <v>17</v>
      </c>
      <c r="H2278" t="s">
        <v>662</v>
      </c>
      <c r="I2278" t="s">
        <v>678</v>
      </c>
      <c r="J2278">
        <v>3</v>
      </c>
      <c r="K2278">
        <v>31141</v>
      </c>
      <c r="L2278">
        <v>1</v>
      </c>
      <c r="M2278" t="s">
        <v>630</v>
      </c>
      <c r="N2278" t="s">
        <v>487</v>
      </c>
      <c r="O2278" t="s">
        <v>404</v>
      </c>
      <c r="P2278">
        <v>10</v>
      </c>
      <c r="Q2278">
        <v>72</v>
      </c>
      <c r="R2278">
        <f>SUMIFS(Table2[number],Table2[Event],"Goal",Table2[H/U],"HOME",Table2[GameID],Table2[[#This Row],[GameID]],Table2[GameTime],"&lt;="&amp;Table2[[#This Row],[GameTime]])</f>
        <v>2</v>
      </c>
      <c r="S2278">
        <f>SUMIFS(Table2[number],Table2[Event],"Goal",Table2[H/U],"AWAY",Table2[GameID],Table2[[#This Row],[GameID]],Table2[GameTime],"&lt;="&amp;Table2[[#This Row],[GameTime]])</f>
        <v>9</v>
      </c>
      <c r="T2278" t="str">
        <f>IF(Table2[[#This Row],[Event]]="Goal",Table2[[#This Row],[Hscore]]&amp;"-"&amp;Table2[[#This Row],[Uscore]],"")</f>
        <v>2-9</v>
      </c>
      <c r="U2278">
        <v>3599</v>
      </c>
      <c r="V2278" s="1">
        <f>Table2[[#This Row],[GameTime]]-(Table2[[#This Row],[period]]-1)*1200</f>
        <v>1199</v>
      </c>
      <c r="W2278" s="1">
        <f>ROUNDDOWN(Table2[[#This Row],[Time]]/60,0)</f>
        <v>19</v>
      </c>
      <c r="X2278" s="1">
        <f>ROUNDDOWN((Table2[[#This Row],[Time]]/60-Table2[[#This Row],[Time2]])*60,0)</f>
        <v>59</v>
      </c>
      <c r="Y2278" s="1">
        <f>IF(Table2[[#This Row],[Time2]]&lt;10,0&amp;Table2[[#This Row],[Time2]],Table2[[#This Row],[Time2]])</f>
        <v>19</v>
      </c>
      <c r="Z2278" s="1">
        <f>IF(Table2[[#This Row],[Time3]]&lt;10,0&amp;Table2[[#This Row],[Time3]],Table2[[#This Row],[Time3]])</f>
        <v>59</v>
      </c>
      <c r="AA2278" s="2" t="str">
        <f>Table2[[#This Row],[Time4]]&amp;":"&amp;Table2[[#This Row],[Time5]]</f>
        <v>19:59</v>
      </c>
      <c r="AB2278" s="1" t="str" cm="1">
        <f t="array" ref="AB2278">IFERROR(IF(Table2[[#This Row],[code]]="","",_xlfn.IFS(AND(Table2[[#This Row],[code]]&lt;400,Table2[[#This Row],[code]]&lt;&gt;""),2,Table2[[#This Row],[code]]&gt;500,4)),"")</f>
        <v/>
      </c>
      <c r="AC2278" s="1" t="str">
        <f>IF(Table2[[#This Row],[Event]]="Penalty",Table2[[#This Row],[number]],IF(Table2[[#This Row],[Event]]="Time-Out",401,""))</f>
        <v/>
      </c>
      <c r="AD2278" s="1">
        <f>ROW(A2277)</f>
        <v>2277</v>
      </c>
      <c r="AE2278" s="1">
        <f>COUNTIFS(Table2[GameID],Table2[[#This Row],[GameID]],Table2[Column1],"&lt;="&amp;Table2[[#This Row],[Column1]])-1</f>
        <v>15</v>
      </c>
    </row>
    <row r="2279" spans="1:31" x14ac:dyDescent="0.45">
      <c r="A2279" t="s">
        <v>282</v>
      </c>
      <c r="B2279" t="str">
        <f>_xlfn.TEXTBEFORE(Table2[[#This Row],[Kamp]]," - ")</f>
        <v>Benløse IF</v>
      </c>
      <c r="C2279" t="str">
        <f>_xlfn.TEXTAFTER(Table2[[#This Row],[Kamp]],"- ")</f>
        <v>Vanløse Floorball</v>
      </c>
      <c r="D2279">
        <v>45192</v>
      </c>
      <c r="E2279">
        <v>75084</v>
      </c>
      <c r="F2279">
        <v>20232024</v>
      </c>
      <c r="G2279" t="s">
        <v>17</v>
      </c>
      <c r="H2279" t="s">
        <v>660</v>
      </c>
      <c r="I2279" t="s">
        <v>677</v>
      </c>
      <c r="J2279">
        <v>1</v>
      </c>
      <c r="K2279">
        <v>31142</v>
      </c>
      <c r="L2279">
        <v>1</v>
      </c>
      <c r="M2279" t="s">
        <v>630</v>
      </c>
      <c r="N2279" t="s">
        <v>99</v>
      </c>
      <c r="O2279" t="s">
        <v>495</v>
      </c>
      <c r="P2279">
        <v>18</v>
      </c>
      <c r="Q2279">
        <v>35</v>
      </c>
      <c r="R2279">
        <f>SUMIFS(Table2[number],Table2[Event],"Goal",Table2[H/U],"HOME",Table2[GameID],Table2[[#This Row],[GameID]],Table2[GameTime],"&lt;="&amp;Table2[[#This Row],[GameTime]])</f>
        <v>0</v>
      </c>
      <c r="S2279">
        <f>SUMIFS(Table2[number],Table2[Event],"Goal",Table2[H/U],"AWAY",Table2[GameID],Table2[[#This Row],[GameID]],Table2[GameTime],"&lt;="&amp;Table2[[#This Row],[GameTime]])</f>
        <v>1</v>
      </c>
      <c r="T2279" t="str">
        <f>IF(Table2[[#This Row],[Event]]="Goal",Table2[[#This Row],[Hscore]]&amp;"-"&amp;Table2[[#This Row],[Uscore]],"")</f>
        <v>0-1</v>
      </c>
      <c r="U2279">
        <v>594</v>
      </c>
      <c r="V2279" s="1">
        <f>Table2[[#This Row],[GameTime]]-(Table2[[#This Row],[period]]-1)*1200</f>
        <v>594</v>
      </c>
      <c r="W2279" s="1">
        <f>ROUNDDOWN(Table2[[#This Row],[Time]]/60,0)</f>
        <v>9</v>
      </c>
      <c r="X2279" s="1">
        <f>ROUNDDOWN((Table2[[#This Row],[Time]]/60-Table2[[#This Row],[Time2]])*60,0)</f>
        <v>54</v>
      </c>
      <c r="Y2279" s="1" t="str">
        <f>IF(Table2[[#This Row],[Time2]]&lt;10,0&amp;Table2[[#This Row],[Time2]],Table2[[#This Row],[Time2]])</f>
        <v>09</v>
      </c>
      <c r="Z2279" s="1">
        <f>IF(Table2[[#This Row],[Time3]]&lt;10,0&amp;Table2[[#This Row],[Time3]],Table2[[#This Row],[Time3]])</f>
        <v>54</v>
      </c>
      <c r="AA2279" s="2" t="str">
        <f>Table2[[#This Row],[Time4]]&amp;":"&amp;Table2[[#This Row],[Time5]]</f>
        <v>09:54</v>
      </c>
      <c r="AB2279" s="1" t="str" cm="1">
        <f t="array" ref="AB2279">IFERROR(IF(Table2[[#This Row],[code]]="","",_xlfn.IFS(AND(Table2[[#This Row],[code]]&lt;400,Table2[[#This Row],[code]]&lt;&gt;""),2,Table2[[#This Row],[code]]&gt;500,4)),"")</f>
        <v/>
      </c>
      <c r="AC2279" s="1" t="str">
        <f>IF(Table2[[#This Row],[Event]]="Penalty",Table2[[#This Row],[number]],IF(Table2[[#This Row],[Event]]="Time-Out",401,""))</f>
        <v/>
      </c>
      <c r="AD2279" s="1">
        <f>ROW(A2278)</f>
        <v>2278</v>
      </c>
      <c r="AE2279" s="1">
        <f>COUNTIFS(Table2[GameID],Table2[[#This Row],[GameID]],Table2[Column1],"&lt;="&amp;Table2[[#This Row],[Column1]])-1</f>
        <v>0</v>
      </c>
    </row>
    <row r="2280" spans="1:31" x14ac:dyDescent="0.45">
      <c r="A2280" t="s">
        <v>282</v>
      </c>
      <c r="B2280" t="str">
        <f>_xlfn.TEXTBEFORE(Table2[[#This Row],[Kamp]]," - ")</f>
        <v>Benløse IF</v>
      </c>
      <c r="C2280" t="str">
        <f>_xlfn.TEXTAFTER(Table2[[#This Row],[Kamp]],"- ")</f>
        <v>Vanløse Floorball</v>
      </c>
      <c r="D2280">
        <v>45192</v>
      </c>
      <c r="E2280">
        <v>75084</v>
      </c>
      <c r="F2280">
        <v>20232024</v>
      </c>
      <c r="G2280" t="s">
        <v>17</v>
      </c>
      <c r="H2280" t="s">
        <v>658</v>
      </c>
      <c r="I2280" t="s">
        <v>678</v>
      </c>
      <c r="J2280">
        <v>1</v>
      </c>
      <c r="K2280">
        <v>31137</v>
      </c>
      <c r="L2280">
        <v>1</v>
      </c>
      <c r="M2280" t="s">
        <v>630</v>
      </c>
      <c r="N2280" t="s">
        <v>469</v>
      </c>
      <c r="O2280" t="s">
        <v>192</v>
      </c>
      <c r="P2280">
        <v>88</v>
      </c>
      <c r="Q2280">
        <v>32</v>
      </c>
      <c r="R2280">
        <f>SUMIFS(Table2[number],Table2[Event],"Goal",Table2[H/U],"HOME",Table2[GameID],Table2[[#This Row],[GameID]],Table2[GameTime],"&lt;="&amp;Table2[[#This Row],[GameTime]])</f>
        <v>1</v>
      </c>
      <c r="S2280">
        <f>SUMIFS(Table2[number],Table2[Event],"Goal",Table2[H/U],"AWAY",Table2[GameID],Table2[[#This Row],[GameID]],Table2[GameTime],"&lt;="&amp;Table2[[#This Row],[GameTime]])</f>
        <v>1</v>
      </c>
      <c r="T2280" t="str">
        <f>IF(Table2[[#This Row],[Event]]="Goal",Table2[[#This Row],[Hscore]]&amp;"-"&amp;Table2[[#This Row],[Uscore]],"")</f>
        <v>1-1</v>
      </c>
      <c r="U2280">
        <v>1012</v>
      </c>
      <c r="V2280" s="1">
        <f>Table2[[#This Row],[GameTime]]-(Table2[[#This Row],[period]]-1)*1200</f>
        <v>1012</v>
      </c>
      <c r="W2280" s="1">
        <f>ROUNDDOWN(Table2[[#This Row],[Time]]/60,0)</f>
        <v>16</v>
      </c>
      <c r="X2280" s="1">
        <f>ROUNDDOWN((Table2[[#This Row],[Time]]/60-Table2[[#This Row],[Time2]])*60,0)</f>
        <v>52</v>
      </c>
      <c r="Y2280" s="1">
        <f>IF(Table2[[#This Row],[Time2]]&lt;10,0&amp;Table2[[#This Row],[Time2]],Table2[[#This Row],[Time2]])</f>
        <v>16</v>
      </c>
      <c r="Z2280" s="1">
        <f>IF(Table2[[#This Row],[Time3]]&lt;10,0&amp;Table2[[#This Row],[Time3]],Table2[[#This Row],[Time3]])</f>
        <v>52</v>
      </c>
      <c r="AA2280" s="2" t="str">
        <f>Table2[[#This Row],[Time4]]&amp;":"&amp;Table2[[#This Row],[Time5]]</f>
        <v>16:52</v>
      </c>
      <c r="AB2280" s="1" t="str" cm="1">
        <f t="array" ref="AB2280">IFERROR(IF(Table2[[#This Row],[code]]="","",_xlfn.IFS(AND(Table2[[#This Row],[code]]&lt;400,Table2[[#This Row],[code]]&lt;&gt;""),2,Table2[[#This Row],[code]]&gt;500,4)),"")</f>
        <v/>
      </c>
      <c r="AC2280" s="1" t="str">
        <f>IF(Table2[[#This Row],[Event]]="Penalty",Table2[[#This Row],[number]],IF(Table2[[#This Row],[Event]]="Time-Out",401,""))</f>
        <v/>
      </c>
      <c r="AD2280" s="1">
        <f>ROW(A2279)</f>
        <v>2279</v>
      </c>
      <c r="AE2280" s="1">
        <f>COUNTIFS(Table2[GameID],Table2[[#This Row],[GameID]],Table2[Column1],"&lt;="&amp;Table2[[#This Row],[Column1]])-1</f>
        <v>1</v>
      </c>
    </row>
    <row r="2281" spans="1:31" x14ac:dyDescent="0.45">
      <c r="A2281" t="s">
        <v>282</v>
      </c>
      <c r="B2281" t="str">
        <f>_xlfn.TEXTBEFORE(Table2[[#This Row],[Kamp]]," - ")</f>
        <v>Benløse IF</v>
      </c>
      <c r="C2281" t="str">
        <f>_xlfn.TEXTAFTER(Table2[[#This Row],[Kamp]],"- ")</f>
        <v>Vanløse Floorball</v>
      </c>
      <c r="D2281">
        <v>45192</v>
      </c>
      <c r="E2281">
        <v>75084</v>
      </c>
      <c r="F2281">
        <v>20232024</v>
      </c>
      <c r="G2281" t="s">
        <v>17</v>
      </c>
      <c r="H2281" t="s">
        <v>658</v>
      </c>
      <c r="I2281" t="s">
        <v>678</v>
      </c>
      <c r="J2281">
        <v>1</v>
      </c>
      <c r="K2281">
        <v>31137</v>
      </c>
      <c r="L2281">
        <v>1</v>
      </c>
      <c r="M2281" t="s">
        <v>630</v>
      </c>
      <c r="N2281" t="s">
        <v>469</v>
      </c>
      <c r="O2281" t="s">
        <v>468</v>
      </c>
      <c r="P2281">
        <v>88</v>
      </c>
      <c r="Q2281">
        <v>36</v>
      </c>
      <c r="R2281">
        <f>SUMIFS(Table2[number],Table2[Event],"Goal",Table2[H/U],"HOME",Table2[GameID],Table2[[#This Row],[GameID]],Table2[GameTime],"&lt;="&amp;Table2[[#This Row],[GameTime]])</f>
        <v>2</v>
      </c>
      <c r="S2281">
        <f>SUMIFS(Table2[number],Table2[Event],"Goal",Table2[H/U],"AWAY",Table2[GameID],Table2[[#This Row],[GameID]],Table2[GameTime],"&lt;="&amp;Table2[[#This Row],[GameTime]])</f>
        <v>1</v>
      </c>
      <c r="T2281" t="str">
        <f>IF(Table2[[#This Row],[Event]]="Goal",Table2[[#This Row],[Hscore]]&amp;"-"&amp;Table2[[#This Row],[Uscore]],"")</f>
        <v>2-1</v>
      </c>
      <c r="U2281">
        <v>1185</v>
      </c>
      <c r="V2281" s="1">
        <f>Table2[[#This Row],[GameTime]]-(Table2[[#This Row],[period]]-1)*1200</f>
        <v>1185</v>
      </c>
      <c r="W2281" s="1">
        <f>ROUNDDOWN(Table2[[#This Row],[Time]]/60,0)</f>
        <v>19</v>
      </c>
      <c r="X2281" s="1">
        <f>ROUNDDOWN((Table2[[#This Row],[Time]]/60-Table2[[#This Row],[Time2]])*60,0)</f>
        <v>45</v>
      </c>
      <c r="Y2281" s="1">
        <f>IF(Table2[[#This Row],[Time2]]&lt;10,0&amp;Table2[[#This Row],[Time2]],Table2[[#This Row],[Time2]])</f>
        <v>19</v>
      </c>
      <c r="Z2281" s="1">
        <f>IF(Table2[[#This Row],[Time3]]&lt;10,0&amp;Table2[[#This Row],[Time3]],Table2[[#This Row],[Time3]])</f>
        <v>45</v>
      </c>
      <c r="AA2281" s="2" t="str">
        <f>Table2[[#This Row],[Time4]]&amp;":"&amp;Table2[[#This Row],[Time5]]</f>
        <v>19:45</v>
      </c>
      <c r="AB2281" s="1" t="str" cm="1">
        <f t="array" ref="AB2281">IFERROR(IF(Table2[[#This Row],[code]]="","",_xlfn.IFS(AND(Table2[[#This Row],[code]]&lt;400,Table2[[#This Row],[code]]&lt;&gt;""),2,Table2[[#This Row],[code]]&gt;500,4)),"")</f>
        <v/>
      </c>
      <c r="AC2281" s="1" t="str">
        <f>IF(Table2[[#This Row],[Event]]="Penalty",Table2[[#This Row],[number]],IF(Table2[[#This Row],[Event]]="Time-Out",401,""))</f>
        <v/>
      </c>
      <c r="AD2281" s="1">
        <f>ROW(A2280)</f>
        <v>2280</v>
      </c>
      <c r="AE2281" s="1">
        <f>COUNTIFS(Table2[GameID],Table2[[#This Row],[GameID]],Table2[Column1],"&lt;="&amp;Table2[[#This Row],[Column1]])-1</f>
        <v>2</v>
      </c>
    </row>
    <row r="2282" spans="1:31" x14ac:dyDescent="0.45">
      <c r="A2282" t="s">
        <v>282</v>
      </c>
      <c r="B2282" t="str">
        <f>_xlfn.TEXTBEFORE(Table2[[#This Row],[Kamp]]," - ")</f>
        <v>Benløse IF</v>
      </c>
      <c r="C2282" t="str">
        <f>_xlfn.TEXTAFTER(Table2[[#This Row],[Kamp]],"- ")</f>
        <v>Vanløse Floorball</v>
      </c>
      <c r="D2282">
        <v>45192</v>
      </c>
      <c r="E2282">
        <v>75084</v>
      </c>
      <c r="F2282">
        <v>20232024</v>
      </c>
      <c r="G2282" t="s">
        <v>17</v>
      </c>
      <c r="H2282" t="s">
        <v>660</v>
      </c>
      <c r="I2282" t="s">
        <v>677</v>
      </c>
      <c r="J2282">
        <v>2</v>
      </c>
      <c r="K2282">
        <v>31142</v>
      </c>
      <c r="L2282">
        <v>201</v>
      </c>
      <c r="M2282" t="s">
        <v>631</v>
      </c>
      <c r="N2282" t="s">
        <v>283</v>
      </c>
      <c r="O2282" t="s">
        <v>634</v>
      </c>
      <c r="P2282">
        <v>2</v>
      </c>
      <c r="Q2282" t="s">
        <v>634</v>
      </c>
      <c r="R2282">
        <f>SUMIFS(Table2[number],Table2[Event],"Goal",Table2[H/U],"HOME",Table2[GameID],Table2[[#This Row],[GameID]],Table2[GameTime],"&lt;="&amp;Table2[[#This Row],[GameTime]])</f>
        <v>2</v>
      </c>
      <c r="S2282">
        <f>SUMIFS(Table2[number],Table2[Event],"Goal",Table2[H/U],"AWAY",Table2[GameID],Table2[[#This Row],[GameID]],Table2[GameTime],"&lt;="&amp;Table2[[#This Row],[GameTime]])</f>
        <v>1</v>
      </c>
      <c r="T2282" t="str">
        <f>IF(Table2[[#This Row],[Event]]="Goal",Table2[[#This Row],[Hscore]]&amp;"-"&amp;Table2[[#This Row],[Uscore]],"")</f>
        <v/>
      </c>
      <c r="U2282">
        <v>1511</v>
      </c>
      <c r="V2282" s="1">
        <f>Table2[[#This Row],[GameTime]]-(Table2[[#This Row],[period]]-1)*1200</f>
        <v>311</v>
      </c>
      <c r="W2282" s="1">
        <f>ROUNDDOWN(Table2[[#This Row],[Time]]/60,0)</f>
        <v>5</v>
      </c>
      <c r="X2282" s="1">
        <f>ROUNDDOWN((Table2[[#This Row],[Time]]/60-Table2[[#This Row],[Time2]])*60,0)</f>
        <v>11</v>
      </c>
      <c r="Y2282" s="1" t="str">
        <f>IF(Table2[[#This Row],[Time2]]&lt;10,0&amp;Table2[[#This Row],[Time2]],Table2[[#This Row],[Time2]])</f>
        <v>05</v>
      </c>
      <c r="Z2282" s="1">
        <f>IF(Table2[[#This Row],[Time3]]&lt;10,0&amp;Table2[[#This Row],[Time3]],Table2[[#This Row],[Time3]])</f>
        <v>11</v>
      </c>
      <c r="AA2282" s="2" t="str">
        <f>Table2[[#This Row],[Time4]]&amp;":"&amp;Table2[[#This Row],[Time5]]</f>
        <v>05:11</v>
      </c>
      <c r="AB2282" s="1" cm="1">
        <f t="array" ref="AB2282">IFERROR(IF(Table2[[#This Row],[code]]="","",_xlfn.IFS(AND(Table2[[#This Row],[code]]&lt;400,Table2[[#This Row],[code]]&lt;&gt;""),2,Table2[[#This Row],[code]]&gt;500,4)),"")</f>
        <v>2</v>
      </c>
      <c r="AC2282" s="1">
        <f>IF(Table2[[#This Row],[Event]]="Penalty",Table2[[#This Row],[number]],IF(Table2[[#This Row],[Event]]="Time-Out",401,""))</f>
        <v>201</v>
      </c>
      <c r="AD2282" s="1">
        <f>ROW(A2281)</f>
        <v>2281</v>
      </c>
      <c r="AE2282" s="1">
        <f>COUNTIFS(Table2[GameID],Table2[[#This Row],[GameID]],Table2[Column1],"&lt;="&amp;Table2[[#This Row],[Column1]])-1</f>
        <v>3</v>
      </c>
    </row>
    <row r="2283" spans="1:31" x14ac:dyDescent="0.45">
      <c r="A2283" t="s">
        <v>282</v>
      </c>
      <c r="B2283" t="str">
        <f>_xlfn.TEXTBEFORE(Table2[[#This Row],[Kamp]]," - ")</f>
        <v>Benløse IF</v>
      </c>
      <c r="C2283" t="str">
        <f>_xlfn.TEXTAFTER(Table2[[#This Row],[Kamp]],"- ")</f>
        <v>Vanløse Floorball</v>
      </c>
      <c r="D2283">
        <v>45192</v>
      </c>
      <c r="E2283">
        <v>75084</v>
      </c>
      <c r="F2283">
        <v>20232024</v>
      </c>
      <c r="G2283" t="s">
        <v>17</v>
      </c>
      <c r="H2283" t="s">
        <v>660</v>
      </c>
      <c r="I2283" t="s">
        <v>677</v>
      </c>
      <c r="J2283">
        <v>2</v>
      </c>
      <c r="K2283">
        <v>31142</v>
      </c>
      <c r="L2283">
        <v>1</v>
      </c>
      <c r="M2283" t="s">
        <v>630</v>
      </c>
      <c r="N2283" t="s">
        <v>99</v>
      </c>
      <c r="O2283" t="s">
        <v>283</v>
      </c>
      <c r="P2283">
        <v>18</v>
      </c>
      <c r="Q2283">
        <v>2</v>
      </c>
      <c r="R2283">
        <f>SUMIFS(Table2[number],Table2[Event],"Goal",Table2[H/U],"HOME",Table2[GameID],Table2[[#This Row],[GameID]],Table2[GameTime],"&lt;="&amp;Table2[[#This Row],[GameTime]])</f>
        <v>2</v>
      </c>
      <c r="S2283">
        <f>SUMIFS(Table2[number],Table2[Event],"Goal",Table2[H/U],"AWAY",Table2[GameID],Table2[[#This Row],[GameID]],Table2[GameTime],"&lt;="&amp;Table2[[#This Row],[GameTime]])</f>
        <v>2</v>
      </c>
      <c r="T2283" t="str">
        <f>IF(Table2[[#This Row],[Event]]="Goal",Table2[[#This Row],[Hscore]]&amp;"-"&amp;Table2[[#This Row],[Uscore]],"")</f>
        <v>2-2</v>
      </c>
      <c r="U2283">
        <v>1712</v>
      </c>
      <c r="V2283" s="1">
        <f>Table2[[#This Row],[GameTime]]-(Table2[[#This Row],[period]]-1)*1200</f>
        <v>512</v>
      </c>
      <c r="W2283" s="1">
        <f>ROUNDDOWN(Table2[[#This Row],[Time]]/60,0)</f>
        <v>8</v>
      </c>
      <c r="X2283" s="1">
        <f>ROUNDDOWN((Table2[[#This Row],[Time]]/60-Table2[[#This Row],[Time2]])*60,0)</f>
        <v>32</v>
      </c>
      <c r="Y2283" s="1" t="str">
        <f>IF(Table2[[#This Row],[Time2]]&lt;10,0&amp;Table2[[#This Row],[Time2]],Table2[[#This Row],[Time2]])</f>
        <v>08</v>
      </c>
      <c r="Z2283" s="1">
        <f>IF(Table2[[#This Row],[Time3]]&lt;10,0&amp;Table2[[#This Row],[Time3]],Table2[[#This Row],[Time3]])</f>
        <v>32</v>
      </c>
      <c r="AA2283" s="2" t="str">
        <f>Table2[[#This Row],[Time4]]&amp;":"&amp;Table2[[#This Row],[Time5]]</f>
        <v>08:32</v>
      </c>
      <c r="AB2283" s="1" t="str" cm="1">
        <f t="array" ref="AB2283">IFERROR(IF(Table2[[#This Row],[code]]="","",_xlfn.IFS(AND(Table2[[#This Row],[code]]&lt;400,Table2[[#This Row],[code]]&lt;&gt;""),2,Table2[[#This Row],[code]]&gt;500,4)),"")</f>
        <v/>
      </c>
      <c r="AC2283" s="1" t="str">
        <f>IF(Table2[[#This Row],[Event]]="Penalty",Table2[[#This Row],[number]],IF(Table2[[#This Row],[Event]]="Time-Out",401,""))</f>
        <v/>
      </c>
      <c r="AD2283" s="1">
        <f>ROW(A2282)</f>
        <v>2282</v>
      </c>
      <c r="AE2283" s="1">
        <f>COUNTIFS(Table2[GameID],Table2[[#This Row],[GameID]],Table2[Column1],"&lt;="&amp;Table2[[#This Row],[Column1]])-1</f>
        <v>4</v>
      </c>
    </row>
    <row r="2284" spans="1:31" x14ac:dyDescent="0.45">
      <c r="A2284" t="s">
        <v>282</v>
      </c>
      <c r="B2284" t="str">
        <f>_xlfn.TEXTBEFORE(Table2[[#This Row],[Kamp]]," - ")</f>
        <v>Benløse IF</v>
      </c>
      <c r="C2284" t="str">
        <f>_xlfn.TEXTAFTER(Table2[[#This Row],[Kamp]],"- ")</f>
        <v>Vanløse Floorball</v>
      </c>
      <c r="D2284">
        <v>45192</v>
      </c>
      <c r="E2284">
        <v>75084</v>
      </c>
      <c r="F2284">
        <v>20232024</v>
      </c>
      <c r="G2284" t="s">
        <v>17</v>
      </c>
      <c r="H2284" t="s">
        <v>658</v>
      </c>
      <c r="I2284" t="s">
        <v>678</v>
      </c>
      <c r="J2284">
        <v>2</v>
      </c>
      <c r="K2284">
        <v>31137</v>
      </c>
      <c r="L2284">
        <v>207</v>
      </c>
      <c r="M2284" t="s">
        <v>631</v>
      </c>
      <c r="N2284" t="s">
        <v>468</v>
      </c>
      <c r="O2284" t="s">
        <v>634</v>
      </c>
      <c r="P2284">
        <v>36</v>
      </c>
      <c r="Q2284" t="s">
        <v>634</v>
      </c>
      <c r="R2284">
        <f>SUMIFS(Table2[number],Table2[Event],"Goal",Table2[H/U],"HOME",Table2[GameID],Table2[[#This Row],[GameID]],Table2[GameTime],"&lt;="&amp;Table2[[#This Row],[GameTime]])</f>
        <v>2</v>
      </c>
      <c r="S2284">
        <f>SUMIFS(Table2[number],Table2[Event],"Goal",Table2[H/U],"AWAY",Table2[GameID],Table2[[#This Row],[GameID]],Table2[GameTime],"&lt;="&amp;Table2[[#This Row],[GameTime]])</f>
        <v>2</v>
      </c>
      <c r="T2284" t="str">
        <f>IF(Table2[[#This Row],[Event]]="Goal",Table2[[#This Row],[Hscore]]&amp;"-"&amp;Table2[[#This Row],[Uscore]],"")</f>
        <v/>
      </c>
      <c r="U2284">
        <v>2187</v>
      </c>
      <c r="V2284" s="1">
        <f>Table2[[#This Row],[GameTime]]-(Table2[[#This Row],[period]]-1)*1200</f>
        <v>987</v>
      </c>
      <c r="W2284" s="1">
        <f>ROUNDDOWN(Table2[[#This Row],[Time]]/60,0)</f>
        <v>16</v>
      </c>
      <c r="X2284" s="1">
        <f>ROUNDDOWN((Table2[[#This Row],[Time]]/60-Table2[[#This Row],[Time2]])*60,0)</f>
        <v>27</v>
      </c>
      <c r="Y2284" s="1">
        <f>IF(Table2[[#This Row],[Time2]]&lt;10,0&amp;Table2[[#This Row],[Time2]],Table2[[#This Row],[Time2]])</f>
        <v>16</v>
      </c>
      <c r="Z2284" s="1">
        <f>IF(Table2[[#This Row],[Time3]]&lt;10,0&amp;Table2[[#This Row],[Time3]],Table2[[#This Row],[Time3]])</f>
        <v>27</v>
      </c>
      <c r="AA2284" s="2" t="str">
        <f>Table2[[#This Row],[Time4]]&amp;":"&amp;Table2[[#This Row],[Time5]]</f>
        <v>16:27</v>
      </c>
      <c r="AB2284" s="1" cm="1">
        <f t="array" ref="AB2284">IFERROR(IF(Table2[[#This Row],[code]]="","",_xlfn.IFS(AND(Table2[[#This Row],[code]]&lt;400,Table2[[#This Row],[code]]&lt;&gt;""),2,Table2[[#This Row],[code]]&gt;500,4)),"")</f>
        <v>2</v>
      </c>
      <c r="AC2284" s="1">
        <f>IF(Table2[[#This Row],[Event]]="Penalty",Table2[[#This Row],[number]],IF(Table2[[#This Row],[Event]]="Time-Out",401,""))</f>
        <v>207</v>
      </c>
      <c r="AD2284" s="1">
        <f>ROW(A2283)</f>
        <v>2283</v>
      </c>
      <c r="AE2284" s="1">
        <f>COUNTIFS(Table2[GameID],Table2[[#This Row],[GameID]],Table2[Column1],"&lt;="&amp;Table2[[#This Row],[Column1]])-1</f>
        <v>5</v>
      </c>
    </row>
    <row r="2285" spans="1:31" x14ac:dyDescent="0.45">
      <c r="A2285" t="s">
        <v>282</v>
      </c>
      <c r="B2285" t="str">
        <f>_xlfn.TEXTBEFORE(Table2[[#This Row],[Kamp]]," - ")</f>
        <v>Benløse IF</v>
      </c>
      <c r="C2285" t="str">
        <f>_xlfn.TEXTAFTER(Table2[[#This Row],[Kamp]],"- ")</f>
        <v>Vanløse Floorball</v>
      </c>
      <c r="D2285">
        <v>45192</v>
      </c>
      <c r="E2285">
        <v>75084</v>
      </c>
      <c r="F2285">
        <v>20232024</v>
      </c>
      <c r="G2285" t="s">
        <v>17</v>
      </c>
      <c r="H2285" t="s">
        <v>658</v>
      </c>
      <c r="I2285" t="s">
        <v>678</v>
      </c>
      <c r="J2285">
        <v>2</v>
      </c>
      <c r="K2285">
        <v>31137</v>
      </c>
      <c r="L2285">
        <v>1</v>
      </c>
      <c r="M2285" t="s">
        <v>630</v>
      </c>
      <c r="N2285" t="s">
        <v>24</v>
      </c>
      <c r="O2285" t="s">
        <v>35</v>
      </c>
      <c r="P2285">
        <v>12</v>
      </c>
      <c r="Q2285">
        <v>75</v>
      </c>
      <c r="R2285">
        <f>SUMIFS(Table2[number],Table2[Event],"Goal",Table2[H/U],"HOME",Table2[GameID],Table2[[#This Row],[GameID]],Table2[GameTime],"&lt;="&amp;Table2[[#This Row],[GameTime]])</f>
        <v>3</v>
      </c>
      <c r="S2285">
        <f>SUMIFS(Table2[number],Table2[Event],"Goal",Table2[H/U],"AWAY",Table2[GameID],Table2[[#This Row],[GameID]],Table2[GameTime],"&lt;="&amp;Table2[[#This Row],[GameTime]])</f>
        <v>2</v>
      </c>
      <c r="T2285" t="str">
        <f>IF(Table2[[#This Row],[Event]]="Goal",Table2[[#This Row],[Hscore]]&amp;"-"&amp;Table2[[#This Row],[Uscore]],"")</f>
        <v>3-2</v>
      </c>
      <c r="U2285">
        <v>2272</v>
      </c>
      <c r="V2285" s="1">
        <f>Table2[[#This Row],[GameTime]]-(Table2[[#This Row],[period]]-1)*1200</f>
        <v>1072</v>
      </c>
      <c r="W2285" s="1">
        <f>ROUNDDOWN(Table2[[#This Row],[Time]]/60,0)</f>
        <v>17</v>
      </c>
      <c r="X2285" s="1">
        <f>ROUNDDOWN((Table2[[#This Row],[Time]]/60-Table2[[#This Row],[Time2]])*60,0)</f>
        <v>52</v>
      </c>
      <c r="Y2285" s="1">
        <f>IF(Table2[[#This Row],[Time2]]&lt;10,0&amp;Table2[[#This Row],[Time2]],Table2[[#This Row],[Time2]])</f>
        <v>17</v>
      </c>
      <c r="Z2285" s="1">
        <f>IF(Table2[[#This Row],[Time3]]&lt;10,0&amp;Table2[[#This Row],[Time3]],Table2[[#This Row],[Time3]])</f>
        <v>52</v>
      </c>
      <c r="AA2285" s="2" t="str">
        <f>Table2[[#This Row],[Time4]]&amp;":"&amp;Table2[[#This Row],[Time5]]</f>
        <v>17:52</v>
      </c>
      <c r="AB2285" s="1" t="str" cm="1">
        <f t="array" ref="AB2285">IFERROR(IF(Table2[[#This Row],[code]]="","",_xlfn.IFS(AND(Table2[[#This Row],[code]]&lt;400,Table2[[#This Row],[code]]&lt;&gt;""),2,Table2[[#This Row],[code]]&gt;500,4)),"")</f>
        <v/>
      </c>
      <c r="AC2285" s="1" t="str">
        <f>IF(Table2[[#This Row],[Event]]="Penalty",Table2[[#This Row],[number]],IF(Table2[[#This Row],[Event]]="Time-Out",401,""))</f>
        <v/>
      </c>
      <c r="AD2285" s="1">
        <f>ROW(A2284)</f>
        <v>2284</v>
      </c>
      <c r="AE2285" s="1">
        <f>COUNTIFS(Table2[GameID],Table2[[#This Row],[GameID]],Table2[Column1],"&lt;="&amp;Table2[[#This Row],[Column1]])-1</f>
        <v>6</v>
      </c>
    </row>
    <row r="2286" spans="1:31" x14ac:dyDescent="0.45">
      <c r="A2286" t="s">
        <v>282</v>
      </c>
      <c r="B2286" t="str">
        <f>_xlfn.TEXTBEFORE(Table2[[#This Row],[Kamp]]," - ")</f>
        <v>Benløse IF</v>
      </c>
      <c r="C2286" t="str">
        <f>_xlfn.TEXTAFTER(Table2[[#This Row],[Kamp]],"- ")</f>
        <v>Vanløse Floorball</v>
      </c>
      <c r="D2286">
        <v>45192</v>
      </c>
      <c r="E2286">
        <v>75084</v>
      </c>
      <c r="F2286">
        <v>20232024</v>
      </c>
      <c r="G2286" t="s">
        <v>17</v>
      </c>
      <c r="H2286" t="s">
        <v>660</v>
      </c>
      <c r="I2286" t="s">
        <v>677</v>
      </c>
      <c r="J2286">
        <v>2</v>
      </c>
      <c r="K2286">
        <v>31142</v>
      </c>
      <c r="L2286">
        <v>1</v>
      </c>
      <c r="M2286" t="s">
        <v>630</v>
      </c>
      <c r="N2286" t="s">
        <v>99</v>
      </c>
      <c r="O2286" t="s">
        <v>37</v>
      </c>
      <c r="P2286">
        <v>18</v>
      </c>
      <c r="Q2286">
        <v>90</v>
      </c>
      <c r="R2286">
        <f>SUMIFS(Table2[number],Table2[Event],"Goal",Table2[H/U],"HOME",Table2[GameID],Table2[[#This Row],[GameID]],Table2[GameTime],"&lt;="&amp;Table2[[#This Row],[GameTime]])</f>
        <v>3</v>
      </c>
      <c r="S2286">
        <f>SUMIFS(Table2[number],Table2[Event],"Goal",Table2[H/U],"AWAY",Table2[GameID],Table2[[#This Row],[GameID]],Table2[GameTime],"&lt;="&amp;Table2[[#This Row],[GameTime]])</f>
        <v>3</v>
      </c>
      <c r="T2286" t="str">
        <f>IF(Table2[[#This Row],[Event]]="Goal",Table2[[#This Row],[Hscore]]&amp;"-"&amp;Table2[[#This Row],[Uscore]],"")</f>
        <v>3-3</v>
      </c>
      <c r="U2286">
        <v>2310</v>
      </c>
      <c r="V2286" s="1">
        <f>Table2[[#This Row],[GameTime]]-(Table2[[#This Row],[period]]-1)*1200</f>
        <v>1110</v>
      </c>
      <c r="W2286" s="1">
        <f>ROUNDDOWN(Table2[[#This Row],[Time]]/60,0)</f>
        <v>18</v>
      </c>
      <c r="X2286" s="1">
        <f>ROUNDDOWN((Table2[[#This Row],[Time]]/60-Table2[[#This Row],[Time2]])*60,0)</f>
        <v>30</v>
      </c>
      <c r="Y2286" s="1">
        <f>IF(Table2[[#This Row],[Time2]]&lt;10,0&amp;Table2[[#This Row],[Time2]],Table2[[#This Row],[Time2]])</f>
        <v>18</v>
      </c>
      <c r="Z2286" s="1">
        <f>IF(Table2[[#This Row],[Time3]]&lt;10,0&amp;Table2[[#This Row],[Time3]],Table2[[#This Row],[Time3]])</f>
        <v>30</v>
      </c>
      <c r="AA2286" s="2" t="str">
        <f>Table2[[#This Row],[Time4]]&amp;":"&amp;Table2[[#This Row],[Time5]]</f>
        <v>18:30</v>
      </c>
      <c r="AB2286" s="1" t="str" cm="1">
        <f t="array" ref="AB2286">IFERROR(IF(Table2[[#This Row],[code]]="","",_xlfn.IFS(AND(Table2[[#This Row],[code]]&lt;400,Table2[[#This Row],[code]]&lt;&gt;""),2,Table2[[#This Row],[code]]&gt;500,4)),"")</f>
        <v/>
      </c>
      <c r="AC2286" s="1" t="str">
        <f>IF(Table2[[#This Row],[Event]]="Penalty",Table2[[#This Row],[number]],IF(Table2[[#This Row],[Event]]="Time-Out",401,""))</f>
        <v/>
      </c>
      <c r="AD2286" s="1">
        <f>ROW(A2285)</f>
        <v>2285</v>
      </c>
      <c r="AE2286" s="1">
        <f>COUNTIFS(Table2[GameID],Table2[[#This Row],[GameID]],Table2[Column1],"&lt;="&amp;Table2[[#This Row],[Column1]])-1</f>
        <v>7</v>
      </c>
    </row>
    <row r="2287" spans="1:31" x14ac:dyDescent="0.45">
      <c r="A2287" t="s">
        <v>282</v>
      </c>
      <c r="B2287" t="str">
        <f>_xlfn.TEXTBEFORE(Table2[[#This Row],[Kamp]]," - ")</f>
        <v>Benløse IF</v>
      </c>
      <c r="C2287" t="str">
        <f>_xlfn.TEXTAFTER(Table2[[#This Row],[Kamp]],"- ")</f>
        <v>Vanløse Floorball</v>
      </c>
      <c r="D2287">
        <v>45192</v>
      </c>
      <c r="E2287">
        <v>75084</v>
      </c>
      <c r="F2287">
        <v>20232024</v>
      </c>
      <c r="G2287" t="s">
        <v>17</v>
      </c>
      <c r="H2287" t="s">
        <v>660</v>
      </c>
      <c r="I2287" t="s">
        <v>677</v>
      </c>
      <c r="J2287">
        <v>2</v>
      </c>
      <c r="K2287">
        <v>31142</v>
      </c>
      <c r="L2287">
        <v>208</v>
      </c>
      <c r="M2287" t="s">
        <v>631</v>
      </c>
      <c r="N2287" t="s">
        <v>496</v>
      </c>
      <c r="O2287" t="s">
        <v>634</v>
      </c>
      <c r="P2287">
        <v>61</v>
      </c>
      <c r="Q2287" t="s">
        <v>634</v>
      </c>
      <c r="R2287">
        <f>SUMIFS(Table2[number],Table2[Event],"Goal",Table2[H/U],"HOME",Table2[GameID],Table2[[#This Row],[GameID]],Table2[GameTime],"&lt;="&amp;Table2[[#This Row],[GameTime]])</f>
        <v>3</v>
      </c>
      <c r="S2287">
        <f>SUMIFS(Table2[number],Table2[Event],"Goal",Table2[H/U],"AWAY",Table2[GameID],Table2[[#This Row],[GameID]],Table2[GameTime],"&lt;="&amp;Table2[[#This Row],[GameTime]])</f>
        <v>3</v>
      </c>
      <c r="T2287" t="str">
        <f>IF(Table2[[#This Row],[Event]]="Goal",Table2[[#This Row],[Hscore]]&amp;"-"&amp;Table2[[#This Row],[Uscore]],"")</f>
        <v/>
      </c>
      <c r="U2287">
        <v>2388</v>
      </c>
      <c r="V2287" s="1">
        <f>Table2[[#This Row],[GameTime]]-(Table2[[#This Row],[period]]-1)*1200</f>
        <v>1188</v>
      </c>
      <c r="W2287" s="1">
        <f>ROUNDDOWN(Table2[[#This Row],[Time]]/60,0)</f>
        <v>19</v>
      </c>
      <c r="X2287" s="1">
        <f>ROUNDDOWN((Table2[[#This Row],[Time]]/60-Table2[[#This Row],[Time2]])*60,0)</f>
        <v>48</v>
      </c>
      <c r="Y2287" s="1">
        <f>IF(Table2[[#This Row],[Time2]]&lt;10,0&amp;Table2[[#This Row],[Time2]],Table2[[#This Row],[Time2]])</f>
        <v>19</v>
      </c>
      <c r="Z2287" s="1">
        <f>IF(Table2[[#This Row],[Time3]]&lt;10,0&amp;Table2[[#This Row],[Time3]],Table2[[#This Row],[Time3]])</f>
        <v>48</v>
      </c>
      <c r="AA2287" s="2" t="str">
        <f>Table2[[#This Row],[Time4]]&amp;":"&amp;Table2[[#This Row],[Time5]]</f>
        <v>19:48</v>
      </c>
      <c r="AB2287" s="1" cm="1">
        <f t="array" ref="AB2287">IFERROR(IF(Table2[[#This Row],[code]]="","",_xlfn.IFS(AND(Table2[[#This Row],[code]]&lt;400,Table2[[#This Row],[code]]&lt;&gt;""),2,Table2[[#This Row],[code]]&gt;500,4)),"")</f>
        <v>2</v>
      </c>
      <c r="AC2287" s="1">
        <f>IF(Table2[[#This Row],[Event]]="Penalty",Table2[[#This Row],[number]],IF(Table2[[#This Row],[Event]]="Time-Out",401,""))</f>
        <v>208</v>
      </c>
      <c r="AD2287" s="1">
        <f>ROW(A2286)</f>
        <v>2286</v>
      </c>
      <c r="AE2287" s="1">
        <f>COUNTIFS(Table2[GameID],Table2[[#This Row],[GameID]],Table2[Column1],"&lt;="&amp;Table2[[#This Row],[Column1]])-1</f>
        <v>8</v>
      </c>
    </row>
    <row r="2288" spans="1:31" x14ac:dyDescent="0.45">
      <c r="A2288" t="s">
        <v>282</v>
      </c>
      <c r="B2288" t="str">
        <f>_xlfn.TEXTBEFORE(Table2[[#This Row],[Kamp]]," - ")</f>
        <v>Benløse IF</v>
      </c>
      <c r="C2288" t="str">
        <f>_xlfn.TEXTAFTER(Table2[[#This Row],[Kamp]],"- ")</f>
        <v>Vanløse Floorball</v>
      </c>
      <c r="D2288">
        <v>45192</v>
      </c>
      <c r="E2288">
        <v>75084</v>
      </c>
      <c r="F2288">
        <v>20232024</v>
      </c>
      <c r="G2288" t="s">
        <v>17</v>
      </c>
      <c r="H2288" t="s">
        <v>658</v>
      </c>
      <c r="I2288" t="s">
        <v>678</v>
      </c>
      <c r="J2288">
        <v>3</v>
      </c>
      <c r="K2288">
        <v>31137</v>
      </c>
      <c r="L2288">
        <v>1</v>
      </c>
      <c r="M2288" t="s">
        <v>630</v>
      </c>
      <c r="N2288" t="s">
        <v>192</v>
      </c>
      <c r="O2288" t="s">
        <v>468</v>
      </c>
      <c r="P2288">
        <v>32</v>
      </c>
      <c r="Q2288">
        <v>36</v>
      </c>
      <c r="R2288">
        <f>SUMIFS(Table2[number],Table2[Event],"Goal",Table2[H/U],"HOME",Table2[GameID],Table2[[#This Row],[GameID]],Table2[GameTime],"&lt;="&amp;Table2[[#This Row],[GameTime]])</f>
        <v>4</v>
      </c>
      <c r="S2288">
        <f>SUMIFS(Table2[number],Table2[Event],"Goal",Table2[H/U],"AWAY",Table2[GameID],Table2[[#This Row],[GameID]],Table2[GameTime],"&lt;="&amp;Table2[[#This Row],[GameTime]])</f>
        <v>3</v>
      </c>
      <c r="T2288" t="str">
        <f>IF(Table2[[#This Row],[Event]]="Goal",Table2[[#This Row],[Hscore]]&amp;"-"&amp;Table2[[#This Row],[Uscore]],"")</f>
        <v>4-3</v>
      </c>
      <c r="U2288">
        <v>2482</v>
      </c>
      <c r="V2288" s="1">
        <f>Table2[[#This Row],[GameTime]]-(Table2[[#This Row],[period]]-1)*1200</f>
        <v>82</v>
      </c>
      <c r="W2288" s="1">
        <f>ROUNDDOWN(Table2[[#This Row],[Time]]/60,0)</f>
        <v>1</v>
      </c>
      <c r="X2288" s="1">
        <f>ROUNDDOWN((Table2[[#This Row],[Time]]/60-Table2[[#This Row],[Time2]])*60,0)</f>
        <v>22</v>
      </c>
      <c r="Y2288" s="1" t="str">
        <f>IF(Table2[[#This Row],[Time2]]&lt;10,0&amp;Table2[[#This Row],[Time2]],Table2[[#This Row],[Time2]])</f>
        <v>01</v>
      </c>
      <c r="Z2288" s="1">
        <f>IF(Table2[[#This Row],[Time3]]&lt;10,0&amp;Table2[[#This Row],[Time3]],Table2[[#This Row],[Time3]])</f>
        <v>22</v>
      </c>
      <c r="AA2288" s="2" t="str">
        <f>Table2[[#This Row],[Time4]]&amp;":"&amp;Table2[[#This Row],[Time5]]</f>
        <v>01:22</v>
      </c>
      <c r="AB2288" s="1" t="str" cm="1">
        <f t="array" ref="AB2288">IFERROR(IF(Table2[[#This Row],[code]]="","",_xlfn.IFS(AND(Table2[[#This Row],[code]]&lt;400,Table2[[#This Row],[code]]&lt;&gt;""),2,Table2[[#This Row],[code]]&gt;500,4)),"")</f>
        <v/>
      </c>
      <c r="AC2288" s="1" t="str">
        <f>IF(Table2[[#This Row],[Event]]="Penalty",Table2[[#This Row],[number]],IF(Table2[[#This Row],[Event]]="Time-Out",401,""))</f>
        <v/>
      </c>
      <c r="AD2288" s="1">
        <f>ROW(A2287)</f>
        <v>2287</v>
      </c>
      <c r="AE2288" s="1">
        <f>COUNTIFS(Table2[GameID],Table2[[#This Row],[GameID]],Table2[Column1],"&lt;="&amp;Table2[[#This Row],[Column1]])-1</f>
        <v>9</v>
      </c>
    </row>
    <row r="2289" spans="1:31" x14ac:dyDescent="0.45">
      <c r="A2289" t="s">
        <v>282</v>
      </c>
      <c r="B2289" t="str">
        <f>_xlfn.TEXTBEFORE(Table2[[#This Row],[Kamp]]," - ")</f>
        <v>Benløse IF</v>
      </c>
      <c r="C2289" t="str">
        <f>_xlfn.TEXTAFTER(Table2[[#This Row],[Kamp]],"- ")</f>
        <v>Vanløse Floorball</v>
      </c>
      <c r="D2289">
        <v>45192</v>
      </c>
      <c r="E2289">
        <v>75084</v>
      </c>
      <c r="F2289">
        <v>20232024</v>
      </c>
      <c r="G2289" t="s">
        <v>17</v>
      </c>
      <c r="H2289" t="s">
        <v>660</v>
      </c>
      <c r="I2289" t="s">
        <v>677</v>
      </c>
      <c r="J2289">
        <v>3</v>
      </c>
      <c r="K2289">
        <v>31142</v>
      </c>
      <c r="L2289">
        <v>1</v>
      </c>
      <c r="M2289" t="s">
        <v>630</v>
      </c>
      <c r="N2289" t="s">
        <v>37</v>
      </c>
      <c r="O2289" t="s">
        <v>495</v>
      </c>
      <c r="P2289">
        <v>90</v>
      </c>
      <c r="Q2289">
        <v>35</v>
      </c>
      <c r="R2289">
        <f>SUMIFS(Table2[number],Table2[Event],"Goal",Table2[H/U],"HOME",Table2[GameID],Table2[[#This Row],[GameID]],Table2[GameTime],"&lt;="&amp;Table2[[#This Row],[GameTime]])</f>
        <v>4</v>
      </c>
      <c r="S2289">
        <f>SUMIFS(Table2[number],Table2[Event],"Goal",Table2[H/U],"AWAY",Table2[GameID],Table2[[#This Row],[GameID]],Table2[GameTime],"&lt;="&amp;Table2[[#This Row],[GameTime]])</f>
        <v>4</v>
      </c>
      <c r="T2289" t="str">
        <f>IF(Table2[[#This Row],[Event]]="Goal",Table2[[#This Row],[Hscore]]&amp;"-"&amp;Table2[[#This Row],[Uscore]],"")</f>
        <v>4-4</v>
      </c>
      <c r="U2289">
        <v>2550</v>
      </c>
      <c r="V2289" s="1">
        <f>Table2[[#This Row],[GameTime]]-(Table2[[#This Row],[period]]-1)*1200</f>
        <v>150</v>
      </c>
      <c r="W2289" s="1">
        <f>ROUNDDOWN(Table2[[#This Row],[Time]]/60,0)</f>
        <v>2</v>
      </c>
      <c r="X2289" s="1">
        <f>ROUNDDOWN((Table2[[#This Row],[Time]]/60-Table2[[#This Row],[Time2]])*60,0)</f>
        <v>30</v>
      </c>
      <c r="Y2289" s="1" t="str">
        <f>IF(Table2[[#This Row],[Time2]]&lt;10,0&amp;Table2[[#This Row],[Time2]],Table2[[#This Row],[Time2]])</f>
        <v>02</v>
      </c>
      <c r="Z2289" s="1">
        <f>IF(Table2[[#This Row],[Time3]]&lt;10,0&amp;Table2[[#This Row],[Time3]],Table2[[#This Row],[Time3]])</f>
        <v>30</v>
      </c>
      <c r="AA2289" s="2" t="str">
        <f>Table2[[#This Row],[Time4]]&amp;":"&amp;Table2[[#This Row],[Time5]]</f>
        <v>02:30</v>
      </c>
      <c r="AB2289" s="1" t="str" cm="1">
        <f t="array" ref="AB2289">IFERROR(IF(Table2[[#This Row],[code]]="","",_xlfn.IFS(AND(Table2[[#This Row],[code]]&lt;400,Table2[[#This Row],[code]]&lt;&gt;""),2,Table2[[#This Row],[code]]&gt;500,4)),"")</f>
        <v/>
      </c>
      <c r="AC2289" s="1" t="str">
        <f>IF(Table2[[#This Row],[Event]]="Penalty",Table2[[#This Row],[number]],IF(Table2[[#This Row],[Event]]="Time-Out",401,""))</f>
        <v/>
      </c>
      <c r="AD2289" s="1">
        <f>ROW(A2288)</f>
        <v>2288</v>
      </c>
      <c r="AE2289" s="1">
        <f>COUNTIFS(Table2[GameID],Table2[[#This Row],[GameID]],Table2[Column1],"&lt;="&amp;Table2[[#This Row],[Column1]])-1</f>
        <v>10</v>
      </c>
    </row>
    <row r="2290" spans="1:31" x14ac:dyDescent="0.45">
      <c r="A2290" t="s">
        <v>282</v>
      </c>
      <c r="B2290" t="str">
        <f>_xlfn.TEXTBEFORE(Table2[[#This Row],[Kamp]]," - ")</f>
        <v>Benløse IF</v>
      </c>
      <c r="C2290" t="str">
        <f>_xlfn.TEXTAFTER(Table2[[#This Row],[Kamp]],"- ")</f>
        <v>Vanløse Floorball</v>
      </c>
      <c r="D2290">
        <v>45192</v>
      </c>
      <c r="E2290">
        <v>75084</v>
      </c>
      <c r="F2290">
        <v>20232024</v>
      </c>
      <c r="G2290" t="s">
        <v>17</v>
      </c>
      <c r="H2290" t="s">
        <v>660</v>
      </c>
      <c r="I2290" t="s">
        <v>677</v>
      </c>
      <c r="J2290">
        <v>3</v>
      </c>
      <c r="K2290">
        <v>31142</v>
      </c>
      <c r="L2290">
        <v>212</v>
      </c>
      <c r="M2290" t="s">
        <v>631</v>
      </c>
      <c r="N2290" t="s">
        <v>96</v>
      </c>
      <c r="O2290" t="s">
        <v>634</v>
      </c>
      <c r="P2290">
        <v>10</v>
      </c>
      <c r="Q2290" t="s">
        <v>634</v>
      </c>
      <c r="R2290">
        <f>SUMIFS(Table2[number],Table2[Event],"Goal",Table2[H/U],"HOME",Table2[GameID],Table2[[#This Row],[GameID]],Table2[GameTime],"&lt;="&amp;Table2[[#This Row],[GameTime]])</f>
        <v>4</v>
      </c>
      <c r="S2290">
        <f>SUMIFS(Table2[number],Table2[Event],"Goal",Table2[H/U],"AWAY",Table2[GameID],Table2[[#This Row],[GameID]],Table2[GameTime],"&lt;="&amp;Table2[[#This Row],[GameTime]])</f>
        <v>4</v>
      </c>
      <c r="T2290" t="str">
        <f>IF(Table2[[#This Row],[Event]]="Goal",Table2[[#This Row],[Hscore]]&amp;"-"&amp;Table2[[#This Row],[Uscore]],"")</f>
        <v/>
      </c>
      <c r="U2290">
        <v>3139</v>
      </c>
      <c r="V2290" s="1">
        <f>Table2[[#This Row],[GameTime]]-(Table2[[#This Row],[period]]-1)*1200</f>
        <v>739</v>
      </c>
      <c r="W2290" s="1">
        <f>ROUNDDOWN(Table2[[#This Row],[Time]]/60,0)</f>
        <v>12</v>
      </c>
      <c r="X2290" s="1">
        <f>ROUNDDOWN((Table2[[#This Row],[Time]]/60-Table2[[#This Row],[Time2]])*60,0)</f>
        <v>19</v>
      </c>
      <c r="Y2290" s="1">
        <f>IF(Table2[[#This Row],[Time2]]&lt;10,0&amp;Table2[[#This Row],[Time2]],Table2[[#This Row],[Time2]])</f>
        <v>12</v>
      </c>
      <c r="Z2290" s="1">
        <f>IF(Table2[[#This Row],[Time3]]&lt;10,0&amp;Table2[[#This Row],[Time3]],Table2[[#This Row],[Time3]])</f>
        <v>19</v>
      </c>
      <c r="AA2290" s="2" t="str">
        <f>Table2[[#This Row],[Time4]]&amp;":"&amp;Table2[[#This Row],[Time5]]</f>
        <v>12:19</v>
      </c>
      <c r="AB2290" s="1" cm="1">
        <f t="array" ref="AB2290">IFERROR(IF(Table2[[#This Row],[code]]="","",_xlfn.IFS(AND(Table2[[#This Row],[code]]&lt;400,Table2[[#This Row],[code]]&lt;&gt;""),2,Table2[[#This Row],[code]]&gt;500,4)),"")</f>
        <v>2</v>
      </c>
      <c r="AC2290" s="1">
        <f>IF(Table2[[#This Row],[Event]]="Penalty",Table2[[#This Row],[number]],IF(Table2[[#This Row],[Event]]="Time-Out",401,""))</f>
        <v>212</v>
      </c>
      <c r="AD2290" s="1">
        <f>ROW(A2289)</f>
        <v>2289</v>
      </c>
      <c r="AE2290" s="1">
        <f>COUNTIFS(Table2[GameID],Table2[[#This Row],[GameID]],Table2[Column1],"&lt;="&amp;Table2[[#This Row],[Column1]])-1</f>
        <v>11</v>
      </c>
    </row>
    <row r="2291" spans="1:31" x14ac:dyDescent="0.45">
      <c r="A2291" t="s">
        <v>282</v>
      </c>
      <c r="B2291" t="str">
        <f>_xlfn.TEXTBEFORE(Table2[[#This Row],[Kamp]]," - ")</f>
        <v>Benløse IF</v>
      </c>
      <c r="C2291" t="str">
        <f>_xlfn.TEXTAFTER(Table2[[#This Row],[Kamp]],"- ")</f>
        <v>Vanløse Floorball</v>
      </c>
      <c r="D2291">
        <v>45192</v>
      </c>
      <c r="E2291">
        <v>75084</v>
      </c>
      <c r="F2291">
        <v>20232024</v>
      </c>
      <c r="G2291" t="s">
        <v>17</v>
      </c>
      <c r="H2291" t="s">
        <v>660</v>
      </c>
      <c r="I2291" t="s">
        <v>677</v>
      </c>
      <c r="J2291">
        <v>3</v>
      </c>
      <c r="K2291">
        <v>31142</v>
      </c>
      <c r="L2291">
        <v>1</v>
      </c>
      <c r="M2291" t="s">
        <v>630</v>
      </c>
      <c r="N2291" t="s">
        <v>495</v>
      </c>
      <c r="O2291" t="s">
        <v>496</v>
      </c>
      <c r="P2291">
        <v>35</v>
      </c>
      <c r="Q2291">
        <v>61</v>
      </c>
      <c r="R2291">
        <f>SUMIFS(Table2[number],Table2[Event],"Goal",Table2[H/U],"HOME",Table2[GameID],Table2[[#This Row],[GameID]],Table2[GameTime],"&lt;="&amp;Table2[[#This Row],[GameTime]])</f>
        <v>4</v>
      </c>
      <c r="S2291">
        <f>SUMIFS(Table2[number],Table2[Event],"Goal",Table2[H/U],"AWAY",Table2[GameID],Table2[[#This Row],[GameID]],Table2[GameTime],"&lt;="&amp;Table2[[#This Row],[GameTime]])</f>
        <v>5</v>
      </c>
      <c r="T2291" t="str">
        <f>IF(Table2[[#This Row],[Event]]="Goal",Table2[[#This Row],[Hscore]]&amp;"-"&amp;Table2[[#This Row],[Uscore]],"")</f>
        <v>4-5</v>
      </c>
      <c r="U2291">
        <v>3386</v>
      </c>
      <c r="V2291" s="1">
        <f>Table2[[#This Row],[GameTime]]-(Table2[[#This Row],[period]]-1)*1200</f>
        <v>986</v>
      </c>
      <c r="W2291" s="1">
        <f>ROUNDDOWN(Table2[[#This Row],[Time]]/60,0)</f>
        <v>16</v>
      </c>
      <c r="X2291" s="1">
        <f>ROUNDDOWN((Table2[[#This Row],[Time]]/60-Table2[[#This Row],[Time2]])*60,0)</f>
        <v>26</v>
      </c>
      <c r="Y2291" s="1">
        <f>IF(Table2[[#This Row],[Time2]]&lt;10,0&amp;Table2[[#This Row],[Time2]],Table2[[#This Row],[Time2]])</f>
        <v>16</v>
      </c>
      <c r="Z2291" s="1">
        <f>IF(Table2[[#This Row],[Time3]]&lt;10,0&amp;Table2[[#This Row],[Time3]],Table2[[#This Row],[Time3]])</f>
        <v>26</v>
      </c>
      <c r="AA2291" s="2" t="str">
        <f>Table2[[#This Row],[Time4]]&amp;":"&amp;Table2[[#This Row],[Time5]]</f>
        <v>16:26</v>
      </c>
      <c r="AB2291" s="1" t="str" cm="1">
        <f t="array" ref="AB2291">IFERROR(IF(Table2[[#This Row],[code]]="","",_xlfn.IFS(AND(Table2[[#This Row],[code]]&lt;400,Table2[[#This Row],[code]]&lt;&gt;""),2,Table2[[#This Row],[code]]&gt;500,4)),"")</f>
        <v/>
      </c>
      <c r="AC2291" s="1" t="str">
        <f>IF(Table2[[#This Row],[Event]]="Penalty",Table2[[#This Row],[number]],IF(Table2[[#This Row],[Event]]="Time-Out",401,""))</f>
        <v/>
      </c>
      <c r="AD2291" s="1">
        <f>ROW(A2290)</f>
        <v>2290</v>
      </c>
      <c r="AE2291" s="1">
        <f>COUNTIFS(Table2[GameID],Table2[[#This Row],[GameID]],Table2[Column1],"&lt;="&amp;Table2[[#This Row],[Column1]])-1</f>
        <v>12</v>
      </c>
    </row>
    <row r="2292" spans="1:31" x14ac:dyDescent="0.45">
      <c r="A2292" t="s">
        <v>282</v>
      </c>
      <c r="B2292" t="str">
        <f>_xlfn.TEXTBEFORE(Table2[[#This Row],[Kamp]]," - ")</f>
        <v>Benløse IF</v>
      </c>
      <c r="C2292" t="str">
        <f>_xlfn.TEXTAFTER(Table2[[#This Row],[Kamp]],"- ")</f>
        <v>Vanløse Floorball</v>
      </c>
      <c r="D2292">
        <v>45192</v>
      </c>
      <c r="E2292">
        <v>75084</v>
      </c>
      <c r="F2292">
        <v>20232024</v>
      </c>
      <c r="G2292" t="s">
        <v>17</v>
      </c>
      <c r="H2292" t="s">
        <v>658</v>
      </c>
      <c r="I2292" t="s">
        <v>678</v>
      </c>
      <c r="J2292">
        <v>3</v>
      </c>
      <c r="K2292">
        <v>31137</v>
      </c>
      <c r="L2292">
        <v>0</v>
      </c>
      <c r="M2292" t="s">
        <v>633</v>
      </c>
      <c r="N2292" t="s">
        <v>634</v>
      </c>
      <c r="O2292" t="s">
        <v>634</v>
      </c>
      <c r="P2292" t="s">
        <v>634</v>
      </c>
      <c r="Q2292" t="s">
        <v>634</v>
      </c>
      <c r="R2292">
        <f>SUMIFS(Table2[number],Table2[Event],"Goal",Table2[H/U],"HOME",Table2[GameID],Table2[[#This Row],[GameID]],Table2[GameTime],"&lt;="&amp;Table2[[#This Row],[GameTime]])</f>
        <v>4</v>
      </c>
      <c r="S2292">
        <f>SUMIFS(Table2[number],Table2[Event],"Goal",Table2[H/U],"AWAY",Table2[GameID],Table2[[#This Row],[GameID]],Table2[GameTime],"&lt;="&amp;Table2[[#This Row],[GameTime]])</f>
        <v>5</v>
      </c>
      <c r="T2292" t="str">
        <f>IF(Table2[[#This Row],[Event]]="Goal",Table2[[#This Row],[Hscore]]&amp;"-"&amp;Table2[[#This Row],[Uscore]],"")</f>
        <v/>
      </c>
      <c r="U2292">
        <v>3386</v>
      </c>
      <c r="V2292" s="1">
        <f>Table2[[#This Row],[GameTime]]-(Table2[[#This Row],[period]]-1)*1200</f>
        <v>986</v>
      </c>
      <c r="W2292" s="1">
        <f>ROUNDDOWN(Table2[[#This Row],[Time]]/60,0)</f>
        <v>16</v>
      </c>
      <c r="X2292" s="1">
        <f>ROUNDDOWN((Table2[[#This Row],[Time]]/60-Table2[[#This Row],[Time2]])*60,0)</f>
        <v>26</v>
      </c>
      <c r="Y2292" s="1">
        <f>IF(Table2[[#This Row],[Time2]]&lt;10,0&amp;Table2[[#This Row],[Time2]],Table2[[#This Row],[Time2]])</f>
        <v>16</v>
      </c>
      <c r="Z2292" s="1">
        <f>IF(Table2[[#This Row],[Time3]]&lt;10,0&amp;Table2[[#This Row],[Time3]],Table2[[#This Row],[Time3]])</f>
        <v>26</v>
      </c>
      <c r="AA2292" s="2" t="str">
        <f>Table2[[#This Row],[Time4]]&amp;":"&amp;Table2[[#This Row],[Time5]]</f>
        <v>16:26</v>
      </c>
      <c r="AB2292" s="1" t="str" cm="1">
        <f t="array" ref="AB2292">IFERROR(IF(Table2[[#This Row],[code]]="","",_xlfn.IFS(AND(Table2[[#This Row],[code]]&lt;400,Table2[[#This Row],[code]]&lt;&gt;""),2,Table2[[#This Row],[code]]&gt;500,4)),"")</f>
        <v/>
      </c>
      <c r="AC2292" s="1">
        <f>IF(Table2[[#This Row],[Event]]="Penalty",Table2[[#This Row],[number]],IF(Table2[[#This Row],[Event]]="Time-Out",401,""))</f>
        <v>401</v>
      </c>
      <c r="AD2292" s="1">
        <f>ROW(A2291)</f>
        <v>2291</v>
      </c>
      <c r="AE2292" s="1">
        <f>COUNTIFS(Table2[GameID],Table2[[#This Row],[GameID]],Table2[Column1],"&lt;="&amp;Table2[[#This Row],[Column1]])-1</f>
        <v>13</v>
      </c>
    </row>
    <row r="2293" spans="1:31" x14ac:dyDescent="0.45">
      <c r="A2293" t="s">
        <v>282</v>
      </c>
      <c r="B2293" t="str">
        <f>_xlfn.TEXTBEFORE(Table2[[#This Row],[Kamp]]," - ")</f>
        <v>Benløse IF</v>
      </c>
      <c r="C2293" t="str">
        <f>_xlfn.TEXTAFTER(Table2[[#This Row],[Kamp]],"- ")</f>
        <v>Vanløse Floorball</v>
      </c>
      <c r="D2293">
        <v>45192</v>
      </c>
      <c r="E2293">
        <v>75084</v>
      </c>
      <c r="F2293">
        <v>20232024</v>
      </c>
      <c r="G2293" t="s">
        <v>17</v>
      </c>
      <c r="H2293" t="s">
        <v>660</v>
      </c>
      <c r="I2293" t="s">
        <v>677</v>
      </c>
      <c r="J2293">
        <v>3</v>
      </c>
      <c r="K2293">
        <v>31142</v>
      </c>
      <c r="L2293">
        <v>1</v>
      </c>
      <c r="M2293" t="s">
        <v>630</v>
      </c>
      <c r="N2293" t="s">
        <v>37</v>
      </c>
      <c r="O2293" t="s">
        <v>283</v>
      </c>
      <c r="P2293">
        <v>90</v>
      </c>
      <c r="Q2293">
        <v>2</v>
      </c>
      <c r="R2293">
        <f>SUMIFS(Table2[number],Table2[Event],"Goal",Table2[H/U],"HOME",Table2[GameID],Table2[[#This Row],[GameID]],Table2[GameTime],"&lt;="&amp;Table2[[#This Row],[GameTime]])</f>
        <v>4</v>
      </c>
      <c r="S2293">
        <f>SUMIFS(Table2[number],Table2[Event],"Goal",Table2[H/U],"AWAY",Table2[GameID],Table2[[#This Row],[GameID]],Table2[GameTime],"&lt;="&amp;Table2[[#This Row],[GameTime]])</f>
        <v>6</v>
      </c>
      <c r="T2293" t="str">
        <f>IF(Table2[[#This Row],[Event]]="Goal",Table2[[#This Row],[Hscore]]&amp;"-"&amp;Table2[[#This Row],[Uscore]],"")</f>
        <v>4-6</v>
      </c>
      <c r="U2293">
        <v>3537</v>
      </c>
      <c r="V2293" s="1">
        <f>Table2[[#This Row],[GameTime]]-(Table2[[#This Row],[period]]-1)*1200</f>
        <v>1137</v>
      </c>
      <c r="W2293" s="1">
        <f>ROUNDDOWN(Table2[[#This Row],[Time]]/60,0)</f>
        <v>18</v>
      </c>
      <c r="X2293" s="1">
        <f>ROUNDDOWN((Table2[[#This Row],[Time]]/60-Table2[[#This Row],[Time2]])*60,0)</f>
        <v>57</v>
      </c>
      <c r="Y2293" s="1">
        <f>IF(Table2[[#This Row],[Time2]]&lt;10,0&amp;Table2[[#This Row],[Time2]],Table2[[#This Row],[Time2]])</f>
        <v>18</v>
      </c>
      <c r="Z2293" s="1">
        <f>IF(Table2[[#This Row],[Time3]]&lt;10,0&amp;Table2[[#This Row],[Time3]],Table2[[#This Row],[Time3]])</f>
        <v>57</v>
      </c>
      <c r="AA2293" s="2" t="str">
        <f>Table2[[#This Row],[Time4]]&amp;":"&amp;Table2[[#This Row],[Time5]]</f>
        <v>18:57</v>
      </c>
      <c r="AB2293" s="1" t="str" cm="1">
        <f t="array" ref="AB2293">IFERROR(IF(Table2[[#This Row],[code]]="","",_xlfn.IFS(AND(Table2[[#This Row],[code]]&lt;400,Table2[[#This Row],[code]]&lt;&gt;""),2,Table2[[#This Row],[code]]&gt;500,4)),"")</f>
        <v/>
      </c>
      <c r="AC2293" s="1" t="str">
        <f>IF(Table2[[#This Row],[Event]]="Penalty",Table2[[#This Row],[number]],IF(Table2[[#This Row],[Event]]="Time-Out",401,""))</f>
        <v/>
      </c>
      <c r="AD2293" s="1">
        <f>ROW(A2292)</f>
        <v>2292</v>
      </c>
      <c r="AE2293" s="1">
        <f>COUNTIFS(Table2[GameID],Table2[[#This Row],[GameID]],Table2[Column1],"&lt;="&amp;Table2[[#This Row],[Column1]])-1</f>
        <v>14</v>
      </c>
    </row>
    <row r="2294" spans="1:31" x14ac:dyDescent="0.45">
      <c r="A2294" t="s">
        <v>361</v>
      </c>
      <c r="B2294" t="str">
        <f>_xlfn.TEXTBEFORE(Table2[[#This Row],[Kamp]]," - ")</f>
        <v>Hvidovre Attack</v>
      </c>
      <c r="C2294" t="str">
        <f>_xlfn.TEXTAFTER(Table2[[#This Row],[Kamp]],"- ")</f>
        <v>Copenhagen FC</v>
      </c>
      <c r="D2294">
        <v>45203</v>
      </c>
      <c r="E2294">
        <v>75085</v>
      </c>
      <c r="F2294">
        <v>20232024</v>
      </c>
      <c r="G2294" t="s">
        <v>17</v>
      </c>
      <c r="H2294" t="s">
        <v>667</v>
      </c>
      <c r="I2294" t="s">
        <v>677</v>
      </c>
      <c r="J2294">
        <v>1</v>
      </c>
      <c r="K2294">
        <v>31140</v>
      </c>
      <c r="L2294">
        <v>212</v>
      </c>
      <c r="M2294" t="s">
        <v>631</v>
      </c>
      <c r="N2294" t="s">
        <v>248</v>
      </c>
      <c r="O2294" t="s">
        <v>634</v>
      </c>
      <c r="P2294">
        <v>31</v>
      </c>
      <c r="Q2294" t="s">
        <v>634</v>
      </c>
      <c r="R2294">
        <f>SUMIFS(Table2[number],Table2[Event],"Goal",Table2[H/U],"HOME",Table2[GameID],Table2[[#This Row],[GameID]],Table2[GameTime],"&lt;="&amp;Table2[[#This Row],[GameTime]])</f>
        <v>0</v>
      </c>
      <c r="S2294">
        <f>SUMIFS(Table2[number],Table2[Event],"Goal",Table2[H/U],"AWAY",Table2[GameID],Table2[[#This Row],[GameID]],Table2[GameTime],"&lt;="&amp;Table2[[#This Row],[GameTime]])</f>
        <v>0</v>
      </c>
      <c r="T2294" t="str">
        <f>IF(Table2[[#This Row],[Event]]="Goal",Table2[[#This Row],[Hscore]]&amp;"-"&amp;Table2[[#This Row],[Uscore]],"")</f>
        <v/>
      </c>
      <c r="U2294">
        <v>1091</v>
      </c>
      <c r="V2294" s="1">
        <f>Table2[[#This Row],[GameTime]]-(Table2[[#This Row],[period]]-1)*1200</f>
        <v>1091</v>
      </c>
      <c r="W2294" s="1">
        <f>ROUNDDOWN(Table2[[#This Row],[Time]]/60,0)</f>
        <v>18</v>
      </c>
      <c r="X2294" s="1">
        <f>ROUNDDOWN((Table2[[#This Row],[Time]]/60-Table2[[#This Row],[Time2]])*60,0)</f>
        <v>11</v>
      </c>
      <c r="Y2294" s="1">
        <f>IF(Table2[[#This Row],[Time2]]&lt;10,0&amp;Table2[[#This Row],[Time2]],Table2[[#This Row],[Time2]])</f>
        <v>18</v>
      </c>
      <c r="Z2294" s="1">
        <f>IF(Table2[[#This Row],[Time3]]&lt;10,0&amp;Table2[[#This Row],[Time3]],Table2[[#This Row],[Time3]])</f>
        <v>11</v>
      </c>
      <c r="AA2294" s="2" t="str">
        <f>Table2[[#This Row],[Time4]]&amp;":"&amp;Table2[[#This Row],[Time5]]</f>
        <v>18:11</v>
      </c>
      <c r="AB2294" s="1" cm="1">
        <f t="array" ref="AB2294">IFERROR(IF(Table2[[#This Row],[code]]="","",_xlfn.IFS(AND(Table2[[#This Row],[code]]&lt;400,Table2[[#This Row],[code]]&lt;&gt;""),2,Table2[[#This Row],[code]]&gt;500,4)),"")</f>
        <v>2</v>
      </c>
      <c r="AC2294" s="1">
        <f>IF(Table2[[#This Row],[Event]]="Penalty",Table2[[#This Row],[number]],IF(Table2[[#This Row],[Event]]="Time-Out",401,""))</f>
        <v>212</v>
      </c>
      <c r="AD2294" s="1">
        <f>ROW(A2293)</f>
        <v>2293</v>
      </c>
      <c r="AE2294" s="1">
        <f>COUNTIFS(Table2[GameID],Table2[[#This Row],[GameID]],Table2[Column1],"&lt;="&amp;Table2[[#This Row],[Column1]])-1</f>
        <v>0</v>
      </c>
    </row>
    <row r="2295" spans="1:31" x14ac:dyDescent="0.45">
      <c r="A2295" t="s">
        <v>361</v>
      </c>
      <c r="B2295" t="str">
        <f>_xlfn.TEXTBEFORE(Table2[[#This Row],[Kamp]]," - ")</f>
        <v>Hvidovre Attack</v>
      </c>
      <c r="C2295" t="str">
        <f>_xlfn.TEXTAFTER(Table2[[#This Row],[Kamp]],"- ")</f>
        <v>Copenhagen FC</v>
      </c>
      <c r="D2295">
        <v>45203</v>
      </c>
      <c r="E2295">
        <v>75085</v>
      </c>
      <c r="F2295">
        <v>20232024</v>
      </c>
      <c r="G2295" t="s">
        <v>17</v>
      </c>
      <c r="H2295" t="s">
        <v>659</v>
      </c>
      <c r="I2295" t="s">
        <v>678</v>
      </c>
      <c r="J2295">
        <v>1</v>
      </c>
      <c r="K2295">
        <v>31138</v>
      </c>
      <c r="L2295">
        <v>213</v>
      </c>
      <c r="M2295" t="s">
        <v>631</v>
      </c>
      <c r="N2295" t="s">
        <v>279</v>
      </c>
      <c r="O2295" t="s">
        <v>634</v>
      </c>
      <c r="P2295">
        <v>5</v>
      </c>
      <c r="Q2295" t="s">
        <v>634</v>
      </c>
      <c r="R2295">
        <f>SUMIFS(Table2[number],Table2[Event],"Goal",Table2[H/U],"HOME",Table2[GameID],Table2[[#This Row],[GameID]],Table2[GameTime],"&lt;="&amp;Table2[[#This Row],[GameTime]])</f>
        <v>0</v>
      </c>
      <c r="S2295">
        <f>SUMIFS(Table2[number],Table2[Event],"Goal",Table2[H/U],"AWAY",Table2[GameID],Table2[[#This Row],[GameID]],Table2[GameTime],"&lt;="&amp;Table2[[#This Row],[GameTime]])</f>
        <v>0</v>
      </c>
      <c r="T2295" t="str">
        <f>IF(Table2[[#This Row],[Event]]="Goal",Table2[[#This Row],[Hscore]]&amp;"-"&amp;Table2[[#This Row],[Uscore]],"")</f>
        <v/>
      </c>
      <c r="U2295">
        <v>1187</v>
      </c>
      <c r="V2295" s="1">
        <f>Table2[[#This Row],[GameTime]]-(Table2[[#This Row],[period]]-1)*1200</f>
        <v>1187</v>
      </c>
      <c r="W2295" s="1">
        <f>ROUNDDOWN(Table2[[#This Row],[Time]]/60,0)</f>
        <v>19</v>
      </c>
      <c r="X2295" s="1">
        <f>ROUNDDOWN((Table2[[#This Row],[Time]]/60-Table2[[#This Row],[Time2]])*60,0)</f>
        <v>47</v>
      </c>
      <c r="Y2295" s="1">
        <f>IF(Table2[[#This Row],[Time2]]&lt;10,0&amp;Table2[[#This Row],[Time2]],Table2[[#This Row],[Time2]])</f>
        <v>19</v>
      </c>
      <c r="Z2295" s="1">
        <f>IF(Table2[[#This Row],[Time3]]&lt;10,0&amp;Table2[[#This Row],[Time3]],Table2[[#This Row],[Time3]])</f>
        <v>47</v>
      </c>
      <c r="AA2295" s="2" t="str">
        <f>Table2[[#This Row],[Time4]]&amp;":"&amp;Table2[[#This Row],[Time5]]</f>
        <v>19:47</v>
      </c>
      <c r="AB2295" s="1" cm="1">
        <f t="array" ref="AB2295">IFERROR(IF(Table2[[#This Row],[code]]="","",_xlfn.IFS(AND(Table2[[#This Row],[code]]&lt;400,Table2[[#This Row],[code]]&lt;&gt;""),2,Table2[[#This Row],[code]]&gt;500,4)),"")</f>
        <v>2</v>
      </c>
      <c r="AC2295" s="1">
        <f>IF(Table2[[#This Row],[Event]]="Penalty",Table2[[#This Row],[number]],IF(Table2[[#This Row],[Event]]="Time-Out",401,""))</f>
        <v>213</v>
      </c>
      <c r="AD2295" s="1">
        <f>ROW(A2294)</f>
        <v>2294</v>
      </c>
      <c r="AE2295" s="1">
        <f>COUNTIFS(Table2[GameID],Table2[[#This Row],[GameID]],Table2[Column1],"&lt;="&amp;Table2[[#This Row],[Column1]])-1</f>
        <v>1</v>
      </c>
    </row>
    <row r="2296" spans="1:31" x14ac:dyDescent="0.45">
      <c r="A2296" t="s">
        <v>361</v>
      </c>
      <c r="B2296" t="str">
        <f>_xlfn.TEXTBEFORE(Table2[[#This Row],[Kamp]]," - ")</f>
        <v>Hvidovre Attack</v>
      </c>
      <c r="C2296" t="str">
        <f>_xlfn.TEXTAFTER(Table2[[#This Row],[Kamp]],"- ")</f>
        <v>Copenhagen FC</v>
      </c>
      <c r="D2296">
        <v>45203</v>
      </c>
      <c r="E2296">
        <v>75085</v>
      </c>
      <c r="F2296">
        <v>20232024</v>
      </c>
      <c r="G2296" t="s">
        <v>17</v>
      </c>
      <c r="H2296" t="s">
        <v>667</v>
      </c>
      <c r="I2296" t="s">
        <v>677</v>
      </c>
      <c r="J2296">
        <v>2</v>
      </c>
      <c r="K2296">
        <v>31140</v>
      </c>
      <c r="L2296">
        <v>1</v>
      </c>
      <c r="M2296" t="s">
        <v>630</v>
      </c>
      <c r="N2296" t="s">
        <v>253</v>
      </c>
      <c r="O2296" t="s">
        <v>240</v>
      </c>
      <c r="P2296">
        <v>6</v>
      </c>
      <c r="Q2296">
        <v>3</v>
      </c>
      <c r="R2296">
        <f>SUMIFS(Table2[number],Table2[Event],"Goal",Table2[H/U],"HOME",Table2[GameID],Table2[[#This Row],[GameID]],Table2[GameTime],"&lt;="&amp;Table2[[#This Row],[GameTime]])</f>
        <v>0</v>
      </c>
      <c r="S2296">
        <f>SUMIFS(Table2[number],Table2[Event],"Goal",Table2[H/U],"AWAY",Table2[GameID],Table2[[#This Row],[GameID]],Table2[GameTime],"&lt;="&amp;Table2[[#This Row],[GameTime]])</f>
        <v>1</v>
      </c>
      <c r="T2296" t="str">
        <f>IF(Table2[[#This Row],[Event]]="Goal",Table2[[#This Row],[Hscore]]&amp;"-"&amp;Table2[[#This Row],[Uscore]],"")</f>
        <v>0-1</v>
      </c>
      <c r="U2296">
        <v>1277</v>
      </c>
      <c r="V2296" s="1">
        <f>Table2[[#This Row],[GameTime]]-(Table2[[#This Row],[period]]-1)*1200</f>
        <v>77</v>
      </c>
      <c r="W2296" s="1">
        <f>ROUNDDOWN(Table2[[#This Row],[Time]]/60,0)</f>
        <v>1</v>
      </c>
      <c r="X2296" s="1">
        <f>ROUNDDOWN((Table2[[#This Row],[Time]]/60-Table2[[#This Row],[Time2]])*60,0)</f>
        <v>17</v>
      </c>
      <c r="Y2296" s="1" t="str">
        <f>IF(Table2[[#This Row],[Time2]]&lt;10,0&amp;Table2[[#This Row],[Time2]],Table2[[#This Row],[Time2]])</f>
        <v>01</v>
      </c>
      <c r="Z2296" s="1">
        <f>IF(Table2[[#This Row],[Time3]]&lt;10,0&amp;Table2[[#This Row],[Time3]],Table2[[#This Row],[Time3]])</f>
        <v>17</v>
      </c>
      <c r="AA2296" s="2" t="str">
        <f>Table2[[#This Row],[Time4]]&amp;":"&amp;Table2[[#This Row],[Time5]]</f>
        <v>01:17</v>
      </c>
      <c r="AB2296" s="1" t="str" cm="1">
        <f t="array" ref="AB2296">IFERROR(IF(Table2[[#This Row],[code]]="","",_xlfn.IFS(AND(Table2[[#This Row],[code]]&lt;400,Table2[[#This Row],[code]]&lt;&gt;""),2,Table2[[#This Row],[code]]&gt;500,4)),"")</f>
        <v/>
      </c>
      <c r="AC2296" s="1" t="str">
        <f>IF(Table2[[#This Row],[Event]]="Penalty",Table2[[#This Row],[number]],IF(Table2[[#This Row],[Event]]="Time-Out",401,""))</f>
        <v/>
      </c>
      <c r="AD2296" s="1">
        <f>ROW(A2295)</f>
        <v>2295</v>
      </c>
      <c r="AE2296" s="1">
        <f>COUNTIFS(Table2[GameID],Table2[[#This Row],[GameID]],Table2[Column1],"&lt;="&amp;Table2[[#This Row],[Column1]])-1</f>
        <v>2</v>
      </c>
    </row>
    <row r="2297" spans="1:31" x14ac:dyDescent="0.45">
      <c r="A2297" t="s">
        <v>361</v>
      </c>
      <c r="B2297" t="str">
        <f>_xlfn.TEXTBEFORE(Table2[[#This Row],[Kamp]]," - ")</f>
        <v>Hvidovre Attack</v>
      </c>
      <c r="C2297" t="str">
        <f>_xlfn.TEXTAFTER(Table2[[#This Row],[Kamp]],"- ")</f>
        <v>Copenhagen FC</v>
      </c>
      <c r="D2297">
        <v>45203</v>
      </c>
      <c r="E2297">
        <v>75085</v>
      </c>
      <c r="F2297">
        <v>20232024</v>
      </c>
      <c r="G2297" t="s">
        <v>17</v>
      </c>
      <c r="H2297" t="s">
        <v>659</v>
      </c>
      <c r="I2297" t="s">
        <v>678</v>
      </c>
      <c r="J2297">
        <v>2</v>
      </c>
      <c r="K2297">
        <v>31138</v>
      </c>
      <c r="L2297">
        <v>1</v>
      </c>
      <c r="M2297" t="s">
        <v>630</v>
      </c>
      <c r="N2297" t="s">
        <v>63</v>
      </c>
      <c r="O2297" t="s">
        <v>191</v>
      </c>
      <c r="P2297">
        <v>10</v>
      </c>
      <c r="Q2297">
        <v>89</v>
      </c>
      <c r="R2297">
        <f>SUMIFS(Table2[number],Table2[Event],"Goal",Table2[H/U],"HOME",Table2[GameID],Table2[[#This Row],[GameID]],Table2[GameTime],"&lt;="&amp;Table2[[#This Row],[GameTime]])</f>
        <v>1</v>
      </c>
      <c r="S2297">
        <f>SUMIFS(Table2[number],Table2[Event],"Goal",Table2[H/U],"AWAY",Table2[GameID],Table2[[#This Row],[GameID]],Table2[GameTime],"&lt;="&amp;Table2[[#This Row],[GameTime]])</f>
        <v>1</v>
      </c>
      <c r="T2297" t="str">
        <f>IF(Table2[[#This Row],[Event]]="Goal",Table2[[#This Row],[Hscore]]&amp;"-"&amp;Table2[[#This Row],[Uscore]],"")</f>
        <v>1-1</v>
      </c>
      <c r="U2297">
        <v>1397</v>
      </c>
      <c r="V2297" s="1">
        <f>Table2[[#This Row],[GameTime]]-(Table2[[#This Row],[period]]-1)*1200</f>
        <v>197</v>
      </c>
      <c r="W2297" s="1">
        <f>ROUNDDOWN(Table2[[#This Row],[Time]]/60,0)</f>
        <v>3</v>
      </c>
      <c r="X2297" s="1">
        <f>ROUNDDOWN((Table2[[#This Row],[Time]]/60-Table2[[#This Row],[Time2]])*60,0)</f>
        <v>17</v>
      </c>
      <c r="Y2297" s="1" t="str">
        <f>IF(Table2[[#This Row],[Time2]]&lt;10,0&amp;Table2[[#This Row],[Time2]],Table2[[#This Row],[Time2]])</f>
        <v>03</v>
      </c>
      <c r="Z2297" s="1">
        <f>IF(Table2[[#This Row],[Time3]]&lt;10,0&amp;Table2[[#This Row],[Time3]],Table2[[#This Row],[Time3]])</f>
        <v>17</v>
      </c>
      <c r="AA2297" s="2" t="str">
        <f>Table2[[#This Row],[Time4]]&amp;":"&amp;Table2[[#This Row],[Time5]]</f>
        <v>03:17</v>
      </c>
      <c r="AB2297" s="1" t="str" cm="1">
        <f t="array" ref="AB2297">IFERROR(IF(Table2[[#This Row],[code]]="","",_xlfn.IFS(AND(Table2[[#This Row],[code]]&lt;400,Table2[[#This Row],[code]]&lt;&gt;""),2,Table2[[#This Row],[code]]&gt;500,4)),"")</f>
        <v/>
      </c>
      <c r="AC2297" s="1" t="str">
        <f>IF(Table2[[#This Row],[Event]]="Penalty",Table2[[#This Row],[number]],IF(Table2[[#This Row],[Event]]="Time-Out",401,""))</f>
        <v/>
      </c>
      <c r="AD2297" s="1">
        <f>ROW(A2296)</f>
        <v>2296</v>
      </c>
      <c r="AE2297" s="1">
        <f>COUNTIFS(Table2[GameID],Table2[[#This Row],[GameID]],Table2[Column1],"&lt;="&amp;Table2[[#This Row],[Column1]])-1</f>
        <v>3</v>
      </c>
    </row>
    <row r="2298" spans="1:31" x14ac:dyDescent="0.45">
      <c r="A2298" t="s">
        <v>361</v>
      </c>
      <c r="B2298" t="str">
        <f>_xlfn.TEXTBEFORE(Table2[[#This Row],[Kamp]]," - ")</f>
        <v>Hvidovre Attack</v>
      </c>
      <c r="C2298" t="str">
        <f>_xlfn.TEXTAFTER(Table2[[#This Row],[Kamp]],"- ")</f>
        <v>Copenhagen FC</v>
      </c>
      <c r="D2298">
        <v>45203</v>
      </c>
      <c r="E2298">
        <v>75085</v>
      </c>
      <c r="F2298">
        <v>20232024</v>
      </c>
      <c r="G2298" t="s">
        <v>17</v>
      </c>
      <c r="H2298" t="s">
        <v>667</v>
      </c>
      <c r="I2298" t="s">
        <v>677</v>
      </c>
      <c r="J2298">
        <v>2</v>
      </c>
      <c r="K2298">
        <v>31140</v>
      </c>
      <c r="L2298">
        <v>222</v>
      </c>
      <c r="M2298" t="s">
        <v>631</v>
      </c>
      <c r="N2298" t="s">
        <v>244</v>
      </c>
      <c r="O2298" t="s">
        <v>634</v>
      </c>
      <c r="P2298">
        <v>11</v>
      </c>
      <c r="Q2298" t="s">
        <v>634</v>
      </c>
      <c r="R2298">
        <f>SUMIFS(Table2[number],Table2[Event],"Goal",Table2[H/U],"HOME",Table2[GameID],Table2[[#This Row],[GameID]],Table2[GameTime],"&lt;="&amp;Table2[[#This Row],[GameTime]])</f>
        <v>1</v>
      </c>
      <c r="S2298">
        <f>SUMIFS(Table2[number],Table2[Event],"Goal",Table2[H/U],"AWAY",Table2[GameID],Table2[[#This Row],[GameID]],Table2[GameTime],"&lt;="&amp;Table2[[#This Row],[GameTime]])</f>
        <v>1</v>
      </c>
      <c r="T2298" t="str">
        <f>IF(Table2[[#This Row],[Event]]="Goal",Table2[[#This Row],[Hscore]]&amp;"-"&amp;Table2[[#This Row],[Uscore]],"")</f>
        <v/>
      </c>
      <c r="U2298">
        <v>1602</v>
      </c>
      <c r="V2298" s="1">
        <f>Table2[[#This Row],[GameTime]]-(Table2[[#This Row],[period]]-1)*1200</f>
        <v>402</v>
      </c>
      <c r="W2298" s="1">
        <f>ROUNDDOWN(Table2[[#This Row],[Time]]/60,0)</f>
        <v>6</v>
      </c>
      <c r="X2298" s="1">
        <f>ROUNDDOWN((Table2[[#This Row],[Time]]/60-Table2[[#This Row],[Time2]])*60,0)</f>
        <v>42</v>
      </c>
      <c r="Y2298" s="1" t="str">
        <f>IF(Table2[[#This Row],[Time2]]&lt;10,0&amp;Table2[[#This Row],[Time2]],Table2[[#This Row],[Time2]])</f>
        <v>06</v>
      </c>
      <c r="Z2298" s="1">
        <f>IF(Table2[[#This Row],[Time3]]&lt;10,0&amp;Table2[[#This Row],[Time3]],Table2[[#This Row],[Time3]])</f>
        <v>42</v>
      </c>
      <c r="AA2298" s="2" t="str">
        <f>Table2[[#This Row],[Time4]]&amp;":"&amp;Table2[[#This Row],[Time5]]</f>
        <v>06:42</v>
      </c>
      <c r="AB2298" s="1" cm="1">
        <f t="array" ref="AB2298">IFERROR(IF(Table2[[#This Row],[code]]="","",_xlfn.IFS(AND(Table2[[#This Row],[code]]&lt;400,Table2[[#This Row],[code]]&lt;&gt;""),2,Table2[[#This Row],[code]]&gt;500,4)),"")</f>
        <v>2</v>
      </c>
      <c r="AC2298" s="1">
        <f>IF(Table2[[#This Row],[Event]]="Penalty",Table2[[#This Row],[number]],IF(Table2[[#This Row],[Event]]="Time-Out",401,""))</f>
        <v>222</v>
      </c>
      <c r="AD2298" s="1">
        <f>ROW(A2297)</f>
        <v>2297</v>
      </c>
      <c r="AE2298" s="1">
        <f>COUNTIFS(Table2[GameID],Table2[[#This Row],[GameID]],Table2[Column1],"&lt;="&amp;Table2[[#This Row],[Column1]])-1</f>
        <v>4</v>
      </c>
    </row>
    <row r="2299" spans="1:31" x14ac:dyDescent="0.45">
      <c r="A2299" t="s">
        <v>361</v>
      </c>
      <c r="B2299" t="str">
        <f>_xlfn.TEXTBEFORE(Table2[[#This Row],[Kamp]]," - ")</f>
        <v>Hvidovre Attack</v>
      </c>
      <c r="C2299" t="str">
        <f>_xlfn.TEXTAFTER(Table2[[#This Row],[Kamp]],"- ")</f>
        <v>Copenhagen FC</v>
      </c>
      <c r="D2299">
        <v>45203</v>
      </c>
      <c r="E2299">
        <v>75085</v>
      </c>
      <c r="F2299">
        <v>20232024</v>
      </c>
      <c r="G2299" t="s">
        <v>17</v>
      </c>
      <c r="H2299" t="s">
        <v>667</v>
      </c>
      <c r="I2299" t="s">
        <v>677</v>
      </c>
      <c r="J2299">
        <v>2</v>
      </c>
      <c r="K2299">
        <v>31140</v>
      </c>
      <c r="L2299">
        <v>1</v>
      </c>
      <c r="M2299" t="s">
        <v>630</v>
      </c>
      <c r="N2299" t="s">
        <v>245</v>
      </c>
      <c r="O2299" t="s">
        <v>253</v>
      </c>
      <c r="P2299">
        <v>10</v>
      </c>
      <c r="Q2299">
        <v>6</v>
      </c>
      <c r="R2299">
        <f>SUMIFS(Table2[number],Table2[Event],"Goal",Table2[H/U],"HOME",Table2[GameID],Table2[[#This Row],[GameID]],Table2[GameTime],"&lt;="&amp;Table2[[#This Row],[GameTime]])</f>
        <v>1</v>
      </c>
      <c r="S2299">
        <f>SUMIFS(Table2[number],Table2[Event],"Goal",Table2[H/U],"AWAY",Table2[GameID],Table2[[#This Row],[GameID]],Table2[GameTime],"&lt;="&amp;Table2[[#This Row],[GameTime]])</f>
        <v>2</v>
      </c>
      <c r="T2299" t="str">
        <f>IF(Table2[[#This Row],[Event]]="Goal",Table2[[#This Row],[Hscore]]&amp;"-"&amp;Table2[[#This Row],[Uscore]],"")</f>
        <v>1-2</v>
      </c>
      <c r="U2299">
        <v>1630</v>
      </c>
      <c r="V2299" s="1">
        <f>Table2[[#This Row],[GameTime]]-(Table2[[#This Row],[period]]-1)*1200</f>
        <v>430</v>
      </c>
      <c r="W2299" s="1">
        <f>ROUNDDOWN(Table2[[#This Row],[Time]]/60,0)</f>
        <v>7</v>
      </c>
      <c r="X2299" s="1">
        <f>ROUNDDOWN((Table2[[#This Row],[Time]]/60-Table2[[#This Row],[Time2]])*60,0)</f>
        <v>10</v>
      </c>
      <c r="Y2299" s="1" t="str">
        <f>IF(Table2[[#This Row],[Time2]]&lt;10,0&amp;Table2[[#This Row],[Time2]],Table2[[#This Row],[Time2]])</f>
        <v>07</v>
      </c>
      <c r="Z2299" s="1">
        <f>IF(Table2[[#This Row],[Time3]]&lt;10,0&amp;Table2[[#This Row],[Time3]],Table2[[#This Row],[Time3]])</f>
        <v>10</v>
      </c>
      <c r="AA2299" s="2" t="str">
        <f>Table2[[#This Row],[Time4]]&amp;":"&amp;Table2[[#This Row],[Time5]]</f>
        <v>07:10</v>
      </c>
      <c r="AB2299" s="1" t="str" cm="1">
        <f t="array" ref="AB2299">IFERROR(IF(Table2[[#This Row],[code]]="","",_xlfn.IFS(AND(Table2[[#This Row],[code]]&lt;400,Table2[[#This Row],[code]]&lt;&gt;""),2,Table2[[#This Row],[code]]&gt;500,4)),"")</f>
        <v/>
      </c>
      <c r="AC2299" s="1" t="str">
        <f>IF(Table2[[#This Row],[Event]]="Penalty",Table2[[#This Row],[number]],IF(Table2[[#This Row],[Event]]="Time-Out",401,""))</f>
        <v/>
      </c>
      <c r="AD2299" s="1">
        <f>ROW(A2298)</f>
        <v>2298</v>
      </c>
      <c r="AE2299" s="1">
        <f>COUNTIFS(Table2[GameID],Table2[[#This Row],[GameID]],Table2[Column1],"&lt;="&amp;Table2[[#This Row],[Column1]])-1</f>
        <v>5</v>
      </c>
    </row>
    <row r="2300" spans="1:31" x14ac:dyDescent="0.45">
      <c r="A2300" t="s">
        <v>361</v>
      </c>
      <c r="B2300" t="str">
        <f>_xlfn.TEXTBEFORE(Table2[[#This Row],[Kamp]]," - ")</f>
        <v>Hvidovre Attack</v>
      </c>
      <c r="C2300" t="str">
        <f>_xlfn.TEXTAFTER(Table2[[#This Row],[Kamp]],"- ")</f>
        <v>Copenhagen FC</v>
      </c>
      <c r="D2300">
        <v>45203</v>
      </c>
      <c r="E2300">
        <v>75085</v>
      </c>
      <c r="F2300">
        <v>20232024</v>
      </c>
      <c r="G2300" t="s">
        <v>17</v>
      </c>
      <c r="H2300" t="s">
        <v>659</v>
      </c>
      <c r="I2300" t="s">
        <v>678</v>
      </c>
      <c r="J2300">
        <v>2</v>
      </c>
      <c r="K2300">
        <v>31138</v>
      </c>
      <c r="L2300">
        <v>220</v>
      </c>
      <c r="M2300" t="s">
        <v>631</v>
      </c>
      <c r="N2300" t="s">
        <v>62</v>
      </c>
      <c r="O2300" t="s">
        <v>634</v>
      </c>
      <c r="P2300">
        <v>7</v>
      </c>
      <c r="Q2300" t="s">
        <v>634</v>
      </c>
      <c r="R2300">
        <f>SUMIFS(Table2[number],Table2[Event],"Goal",Table2[H/U],"HOME",Table2[GameID],Table2[[#This Row],[GameID]],Table2[GameTime],"&lt;="&amp;Table2[[#This Row],[GameTime]])</f>
        <v>1</v>
      </c>
      <c r="S2300">
        <f>SUMIFS(Table2[number],Table2[Event],"Goal",Table2[H/U],"AWAY",Table2[GameID],Table2[[#This Row],[GameID]],Table2[GameTime],"&lt;="&amp;Table2[[#This Row],[GameTime]])</f>
        <v>2</v>
      </c>
      <c r="T2300" t="str">
        <f>IF(Table2[[#This Row],[Event]]="Goal",Table2[[#This Row],[Hscore]]&amp;"-"&amp;Table2[[#This Row],[Uscore]],"")</f>
        <v/>
      </c>
      <c r="U2300">
        <v>2345</v>
      </c>
      <c r="V2300" s="1">
        <f>Table2[[#This Row],[GameTime]]-(Table2[[#This Row],[period]]-1)*1200</f>
        <v>1145</v>
      </c>
      <c r="W2300" s="1">
        <f>ROUNDDOWN(Table2[[#This Row],[Time]]/60,0)</f>
        <v>19</v>
      </c>
      <c r="X2300" s="1">
        <f>ROUNDDOWN((Table2[[#This Row],[Time]]/60-Table2[[#This Row],[Time2]])*60,0)</f>
        <v>4</v>
      </c>
      <c r="Y2300" s="1">
        <f>IF(Table2[[#This Row],[Time2]]&lt;10,0&amp;Table2[[#This Row],[Time2]],Table2[[#This Row],[Time2]])</f>
        <v>19</v>
      </c>
      <c r="Z2300" s="1" t="str">
        <f>IF(Table2[[#This Row],[Time3]]&lt;10,0&amp;Table2[[#This Row],[Time3]],Table2[[#This Row],[Time3]])</f>
        <v>04</v>
      </c>
      <c r="AA2300" s="2" t="str">
        <f>Table2[[#This Row],[Time4]]&amp;":"&amp;Table2[[#This Row],[Time5]]</f>
        <v>19:04</v>
      </c>
      <c r="AB2300" s="1" cm="1">
        <f t="array" ref="AB2300">IFERROR(IF(Table2[[#This Row],[code]]="","",_xlfn.IFS(AND(Table2[[#This Row],[code]]&lt;400,Table2[[#This Row],[code]]&lt;&gt;""),2,Table2[[#This Row],[code]]&gt;500,4)),"")</f>
        <v>2</v>
      </c>
      <c r="AC2300" s="1">
        <f>IF(Table2[[#This Row],[Event]]="Penalty",Table2[[#This Row],[number]],IF(Table2[[#This Row],[Event]]="Time-Out",401,""))</f>
        <v>220</v>
      </c>
      <c r="AD2300" s="1">
        <f>ROW(A2299)</f>
        <v>2299</v>
      </c>
      <c r="AE2300" s="1">
        <f>COUNTIFS(Table2[GameID],Table2[[#This Row],[GameID]],Table2[Column1],"&lt;="&amp;Table2[[#This Row],[Column1]])-1</f>
        <v>6</v>
      </c>
    </row>
    <row r="2301" spans="1:31" x14ac:dyDescent="0.45">
      <c r="A2301" t="s">
        <v>361</v>
      </c>
      <c r="B2301" t="str">
        <f>_xlfn.TEXTBEFORE(Table2[[#This Row],[Kamp]]," - ")</f>
        <v>Hvidovre Attack</v>
      </c>
      <c r="C2301" t="str">
        <f>_xlfn.TEXTAFTER(Table2[[#This Row],[Kamp]],"- ")</f>
        <v>Copenhagen FC</v>
      </c>
      <c r="D2301">
        <v>45203</v>
      </c>
      <c r="E2301">
        <v>75085</v>
      </c>
      <c r="F2301">
        <v>20232024</v>
      </c>
      <c r="G2301" t="s">
        <v>17</v>
      </c>
      <c r="H2301" t="s">
        <v>667</v>
      </c>
      <c r="I2301" t="s">
        <v>677</v>
      </c>
      <c r="J2301">
        <v>3</v>
      </c>
      <c r="K2301">
        <v>31140</v>
      </c>
      <c r="L2301">
        <v>1</v>
      </c>
      <c r="M2301" t="s">
        <v>630</v>
      </c>
      <c r="N2301" t="s">
        <v>240</v>
      </c>
      <c r="O2301" t="s">
        <v>634</v>
      </c>
      <c r="P2301">
        <v>3</v>
      </c>
      <c r="Q2301" t="s">
        <v>634</v>
      </c>
      <c r="R2301">
        <f>SUMIFS(Table2[number],Table2[Event],"Goal",Table2[H/U],"HOME",Table2[GameID],Table2[[#This Row],[GameID]],Table2[GameTime],"&lt;="&amp;Table2[[#This Row],[GameTime]])</f>
        <v>1</v>
      </c>
      <c r="S2301">
        <f>SUMIFS(Table2[number],Table2[Event],"Goal",Table2[H/U],"AWAY",Table2[GameID],Table2[[#This Row],[GameID]],Table2[GameTime],"&lt;="&amp;Table2[[#This Row],[GameTime]])</f>
        <v>3</v>
      </c>
      <c r="T2301" t="str">
        <f>IF(Table2[[#This Row],[Event]]="Goal",Table2[[#This Row],[Hscore]]&amp;"-"&amp;Table2[[#This Row],[Uscore]],"")</f>
        <v>1-3</v>
      </c>
      <c r="U2301">
        <v>2431</v>
      </c>
      <c r="V2301" s="1">
        <f>Table2[[#This Row],[GameTime]]-(Table2[[#This Row],[period]]-1)*1200</f>
        <v>31</v>
      </c>
      <c r="W2301" s="1">
        <f>ROUNDDOWN(Table2[[#This Row],[Time]]/60,0)</f>
        <v>0</v>
      </c>
      <c r="X2301" s="1">
        <f>ROUNDDOWN((Table2[[#This Row],[Time]]/60-Table2[[#This Row],[Time2]])*60,0)</f>
        <v>31</v>
      </c>
      <c r="Y2301" s="1" t="str">
        <f>IF(Table2[[#This Row],[Time2]]&lt;10,0&amp;Table2[[#This Row],[Time2]],Table2[[#This Row],[Time2]])</f>
        <v>00</v>
      </c>
      <c r="Z2301" s="1">
        <f>IF(Table2[[#This Row],[Time3]]&lt;10,0&amp;Table2[[#This Row],[Time3]],Table2[[#This Row],[Time3]])</f>
        <v>31</v>
      </c>
      <c r="AA2301" s="2" t="str">
        <f>Table2[[#This Row],[Time4]]&amp;":"&amp;Table2[[#This Row],[Time5]]</f>
        <v>00:31</v>
      </c>
      <c r="AB2301" s="1" t="str" cm="1">
        <f t="array" ref="AB2301">IFERROR(IF(Table2[[#This Row],[code]]="","",_xlfn.IFS(AND(Table2[[#This Row],[code]]&lt;400,Table2[[#This Row],[code]]&lt;&gt;""),2,Table2[[#This Row],[code]]&gt;500,4)),"")</f>
        <v/>
      </c>
      <c r="AC2301" s="1" t="str">
        <f>IF(Table2[[#This Row],[Event]]="Penalty",Table2[[#This Row],[number]],IF(Table2[[#This Row],[Event]]="Time-Out",401,""))</f>
        <v/>
      </c>
      <c r="AD2301" s="1">
        <f>ROW(A2300)</f>
        <v>2300</v>
      </c>
      <c r="AE2301" s="1">
        <f>COUNTIFS(Table2[GameID],Table2[[#This Row],[GameID]],Table2[Column1],"&lt;="&amp;Table2[[#This Row],[Column1]])-1</f>
        <v>7</v>
      </c>
    </row>
    <row r="2302" spans="1:31" x14ac:dyDescent="0.45">
      <c r="A2302" t="s">
        <v>361</v>
      </c>
      <c r="B2302" t="str">
        <f>_xlfn.TEXTBEFORE(Table2[[#This Row],[Kamp]]," - ")</f>
        <v>Hvidovre Attack</v>
      </c>
      <c r="C2302" t="str">
        <f>_xlfn.TEXTAFTER(Table2[[#This Row],[Kamp]],"- ")</f>
        <v>Copenhagen FC</v>
      </c>
      <c r="D2302">
        <v>45203</v>
      </c>
      <c r="E2302">
        <v>75085</v>
      </c>
      <c r="F2302">
        <v>20232024</v>
      </c>
      <c r="G2302" t="s">
        <v>17</v>
      </c>
      <c r="H2302" t="s">
        <v>667</v>
      </c>
      <c r="I2302" t="s">
        <v>677</v>
      </c>
      <c r="J2302">
        <v>3</v>
      </c>
      <c r="K2302">
        <v>31140</v>
      </c>
      <c r="L2302">
        <v>1</v>
      </c>
      <c r="M2302" t="s">
        <v>630</v>
      </c>
      <c r="N2302" t="s">
        <v>244</v>
      </c>
      <c r="O2302" t="s">
        <v>249</v>
      </c>
      <c r="P2302">
        <v>11</v>
      </c>
      <c r="Q2302">
        <v>41</v>
      </c>
      <c r="R2302">
        <f>SUMIFS(Table2[number],Table2[Event],"Goal",Table2[H/U],"HOME",Table2[GameID],Table2[[#This Row],[GameID]],Table2[GameTime],"&lt;="&amp;Table2[[#This Row],[GameTime]])</f>
        <v>1</v>
      </c>
      <c r="S2302">
        <f>SUMIFS(Table2[number],Table2[Event],"Goal",Table2[H/U],"AWAY",Table2[GameID],Table2[[#This Row],[GameID]],Table2[GameTime],"&lt;="&amp;Table2[[#This Row],[GameTime]])</f>
        <v>4</v>
      </c>
      <c r="T2302" t="str">
        <f>IF(Table2[[#This Row],[Event]]="Goal",Table2[[#This Row],[Hscore]]&amp;"-"&amp;Table2[[#This Row],[Uscore]],"")</f>
        <v>1-4</v>
      </c>
      <c r="U2302">
        <v>2542</v>
      </c>
      <c r="V2302" s="1">
        <f>Table2[[#This Row],[GameTime]]-(Table2[[#This Row],[period]]-1)*1200</f>
        <v>142</v>
      </c>
      <c r="W2302" s="1">
        <f>ROUNDDOWN(Table2[[#This Row],[Time]]/60,0)</f>
        <v>2</v>
      </c>
      <c r="X2302" s="1">
        <f>ROUNDDOWN((Table2[[#This Row],[Time]]/60-Table2[[#This Row],[Time2]])*60,0)</f>
        <v>22</v>
      </c>
      <c r="Y2302" s="1" t="str">
        <f>IF(Table2[[#This Row],[Time2]]&lt;10,0&amp;Table2[[#This Row],[Time2]],Table2[[#This Row],[Time2]])</f>
        <v>02</v>
      </c>
      <c r="Z2302" s="1">
        <f>IF(Table2[[#This Row],[Time3]]&lt;10,0&amp;Table2[[#This Row],[Time3]],Table2[[#This Row],[Time3]])</f>
        <v>22</v>
      </c>
      <c r="AA2302" s="2" t="str">
        <f>Table2[[#This Row],[Time4]]&amp;":"&amp;Table2[[#This Row],[Time5]]</f>
        <v>02:22</v>
      </c>
      <c r="AB2302" s="1" t="str" cm="1">
        <f t="array" ref="AB2302">IFERROR(IF(Table2[[#This Row],[code]]="","",_xlfn.IFS(AND(Table2[[#This Row],[code]]&lt;400,Table2[[#This Row],[code]]&lt;&gt;""),2,Table2[[#This Row],[code]]&gt;500,4)),"")</f>
        <v/>
      </c>
      <c r="AC2302" s="1" t="str">
        <f>IF(Table2[[#This Row],[Event]]="Penalty",Table2[[#This Row],[number]],IF(Table2[[#This Row],[Event]]="Time-Out",401,""))</f>
        <v/>
      </c>
      <c r="AD2302" s="1">
        <f>ROW(A2301)</f>
        <v>2301</v>
      </c>
      <c r="AE2302" s="1">
        <f>COUNTIFS(Table2[GameID],Table2[[#This Row],[GameID]],Table2[Column1],"&lt;="&amp;Table2[[#This Row],[Column1]])-1</f>
        <v>8</v>
      </c>
    </row>
    <row r="2303" spans="1:31" x14ac:dyDescent="0.45">
      <c r="A2303" t="s">
        <v>361</v>
      </c>
      <c r="B2303" t="str">
        <f>_xlfn.TEXTBEFORE(Table2[[#This Row],[Kamp]]," - ")</f>
        <v>Hvidovre Attack</v>
      </c>
      <c r="C2303" t="str">
        <f>_xlfn.TEXTAFTER(Table2[[#This Row],[Kamp]],"- ")</f>
        <v>Copenhagen FC</v>
      </c>
      <c r="D2303">
        <v>45203</v>
      </c>
      <c r="E2303">
        <v>75085</v>
      </c>
      <c r="F2303">
        <v>20232024</v>
      </c>
      <c r="G2303" t="s">
        <v>17</v>
      </c>
      <c r="H2303" t="s">
        <v>659</v>
      </c>
      <c r="I2303" t="s">
        <v>678</v>
      </c>
      <c r="J2303">
        <v>3</v>
      </c>
      <c r="K2303">
        <v>31138</v>
      </c>
      <c r="L2303">
        <v>208</v>
      </c>
      <c r="M2303" t="s">
        <v>631</v>
      </c>
      <c r="N2303" t="s">
        <v>191</v>
      </c>
      <c r="O2303" t="s">
        <v>634</v>
      </c>
      <c r="P2303">
        <v>89</v>
      </c>
      <c r="Q2303" t="s">
        <v>634</v>
      </c>
      <c r="R2303">
        <f>SUMIFS(Table2[number],Table2[Event],"Goal",Table2[H/U],"HOME",Table2[GameID],Table2[[#This Row],[GameID]],Table2[GameTime],"&lt;="&amp;Table2[[#This Row],[GameTime]])</f>
        <v>1</v>
      </c>
      <c r="S2303">
        <f>SUMIFS(Table2[number],Table2[Event],"Goal",Table2[H/U],"AWAY",Table2[GameID],Table2[[#This Row],[GameID]],Table2[GameTime],"&lt;="&amp;Table2[[#This Row],[GameTime]])</f>
        <v>4</v>
      </c>
      <c r="T2303" t="str">
        <f>IF(Table2[[#This Row],[Event]]="Goal",Table2[[#This Row],[Hscore]]&amp;"-"&amp;Table2[[#This Row],[Uscore]],"")</f>
        <v/>
      </c>
      <c r="U2303">
        <v>2599</v>
      </c>
      <c r="V2303" s="1">
        <f>Table2[[#This Row],[GameTime]]-(Table2[[#This Row],[period]]-1)*1200</f>
        <v>199</v>
      </c>
      <c r="W2303" s="1">
        <f>ROUNDDOWN(Table2[[#This Row],[Time]]/60,0)</f>
        <v>3</v>
      </c>
      <c r="X2303" s="1">
        <f>ROUNDDOWN((Table2[[#This Row],[Time]]/60-Table2[[#This Row],[Time2]])*60,0)</f>
        <v>19</v>
      </c>
      <c r="Y2303" s="1" t="str">
        <f>IF(Table2[[#This Row],[Time2]]&lt;10,0&amp;Table2[[#This Row],[Time2]],Table2[[#This Row],[Time2]])</f>
        <v>03</v>
      </c>
      <c r="Z2303" s="1">
        <f>IF(Table2[[#This Row],[Time3]]&lt;10,0&amp;Table2[[#This Row],[Time3]],Table2[[#This Row],[Time3]])</f>
        <v>19</v>
      </c>
      <c r="AA2303" s="2" t="str">
        <f>Table2[[#This Row],[Time4]]&amp;":"&amp;Table2[[#This Row],[Time5]]</f>
        <v>03:19</v>
      </c>
      <c r="AB2303" s="1" cm="1">
        <f t="array" ref="AB2303">IFERROR(IF(Table2[[#This Row],[code]]="","",_xlfn.IFS(AND(Table2[[#This Row],[code]]&lt;400,Table2[[#This Row],[code]]&lt;&gt;""),2,Table2[[#This Row],[code]]&gt;500,4)),"")</f>
        <v>2</v>
      </c>
      <c r="AC2303" s="1">
        <f>IF(Table2[[#This Row],[Event]]="Penalty",Table2[[#This Row],[number]],IF(Table2[[#This Row],[Event]]="Time-Out",401,""))</f>
        <v>208</v>
      </c>
      <c r="AD2303" s="1">
        <f>ROW(A2302)</f>
        <v>2302</v>
      </c>
      <c r="AE2303" s="1">
        <f>COUNTIFS(Table2[GameID],Table2[[#This Row],[GameID]],Table2[Column1],"&lt;="&amp;Table2[[#This Row],[Column1]])-1</f>
        <v>9</v>
      </c>
    </row>
    <row r="2304" spans="1:31" x14ac:dyDescent="0.45">
      <c r="A2304" t="s">
        <v>361</v>
      </c>
      <c r="B2304" t="str">
        <f>_xlfn.TEXTBEFORE(Table2[[#This Row],[Kamp]]," - ")</f>
        <v>Hvidovre Attack</v>
      </c>
      <c r="C2304" t="str">
        <f>_xlfn.TEXTAFTER(Table2[[#This Row],[Kamp]],"- ")</f>
        <v>Copenhagen FC</v>
      </c>
      <c r="D2304">
        <v>45203</v>
      </c>
      <c r="E2304">
        <v>75085</v>
      </c>
      <c r="F2304">
        <v>20232024</v>
      </c>
      <c r="G2304" t="s">
        <v>17</v>
      </c>
      <c r="H2304" t="s">
        <v>667</v>
      </c>
      <c r="I2304" t="s">
        <v>677</v>
      </c>
      <c r="J2304">
        <v>3</v>
      </c>
      <c r="K2304">
        <v>31140</v>
      </c>
      <c r="L2304">
        <v>1</v>
      </c>
      <c r="M2304" t="s">
        <v>630</v>
      </c>
      <c r="N2304" t="s">
        <v>240</v>
      </c>
      <c r="O2304" t="s">
        <v>253</v>
      </c>
      <c r="P2304">
        <v>3</v>
      </c>
      <c r="Q2304">
        <v>6</v>
      </c>
      <c r="R2304">
        <f>SUMIFS(Table2[number],Table2[Event],"Goal",Table2[H/U],"HOME",Table2[GameID],Table2[[#This Row],[GameID]],Table2[GameTime],"&lt;="&amp;Table2[[#This Row],[GameTime]])</f>
        <v>1</v>
      </c>
      <c r="S2304">
        <f>SUMIFS(Table2[number],Table2[Event],"Goal",Table2[H/U],"AWAY",Table2[GameID],Table2[[#This Row],[GameID]],Table2[GameTime],"&lt;="&amp;Table2[[#This Row],[GameTime]])</f>
        <v>5</v>
      </c>
      <c r="T2304" t="str">
        <f>IF(Table2[[#This Row],[Event]]="Goal",Table2[[#This Row],[Hscore]]&amp;"-"&amp;Table2[[#This Row],[Uscore]],"")</f>
        <v>1-5</v>
      </c>
      <c r="U2304">
        <v>2617</v>
      </c>
      <c r="V2304" s="1">
        <f>Table2[[#This Row],[GameTime]]-(Table2[[#This Row],[period]]-1)*1200</f>
        <v>217</v>
      </c>
      <c r="W2304" s="1">
        <f>ROUNDDOWN(Table2[[#This Row],[Time]]/60,0)</f>
        <v>3</v>
      </c>
      <c r="X2304" s="1">
        <f>ROUNDDOWN((Table2[[#This Row],[Time]]/60-Table2[[#This Row],[Time2]])*60,0)</f>
        <v>37</v>
      </c>
      <c r="Y2304" s="1" t="str">
        <f>IF(Table2[[#This Row],[Time2]]&lt;10,0&amp;Table2[[#This Row],[Time2]],Table2[[#This Row],[Time2]])</f>
        <v>03</v>
      </c>
      <c r="Z2304" s="1">
        <f>IF(Table2[[#This Row],[Time3]]&lt;10,0&amp;Table2[[#This Row],[Time3]],Table2[[#This Row],[Time3]])</f>
        <v>37</v>
      </c>
      <c r="AA2304" s="2" t="str">
        <f>Table2[[#This Row],[Time4]]&amp;":"&amp;Table2[[#This Row],[Time5]]</f>
        <v>03:37</v>
      </c>
      <c r="AB2304" s="1" t="str" cm="1">
        <f t="array" ref="AB2304">IFERROR(IF(Table2[[#This Row],[code]]="","",_xlfn.IFS(AND(Table2[[#This Row],[code]]&lt;400,Table2[[#This Row],[code]]&lt;&gt;""),2,Table2[[#This Row],[code]]&gt;500,4)),"")</f>
        <v/>
      </c>
      <c r="AC2304" s="1" t="str">
        <f>IF(Table2[[#This Row],[Event]]="Penalty",Table2[[#This Row],[number]],IF(Table2[[#This Row],[Event]]="Time-Out",401,""))</f>
        <v/>
      </c>
      <c r="AD2304" s="1">
        <f>ROW(A2303)</f>
        <v>2303</v>
      </c>
      <c r="AE2304" s="1">
        <f>COUNTIFS(Table2[GameID],Table2[[#This Row],[GameID]],Table2[Column1],"&lt;="&amp;Table2[[#This Row],[Column1]])-1</f>
        <v>10</v>
      </c>
    </row>
    <row r="2305" spans="1:31" x14ac:dyDescent="0.45">
      <c r="A2305" t="s">
        <v>361</v>
      </c>
      <c r="B2305" t="str">
        <f>_xlfn.TEXTBEFORE(Table2[[#This Row],[Kamp]]," - ")</f>
        <v>Hvidovre Attack</v>
      </c>
      <c r="C2305" t="str">
        <f>_xlfn.TEXTAFTER(Table2[[#This Row],[Kamp]],"- ")</f>
        <v>Copenhagen FC</v>
      </c>
      <c r="D2305">
        <v>45203</v>
      </c>
      <c r="E2305">
        <v>75085</v>
      </c>
      <c r="F2305">
        <v>20232024</v>
      </c>
      <c r="G2305" t="s">
        <v>17</v>
      </c>
      <c r="H2305" t="s">
        <v>659</v>
      </c>
      <c r="I2305" t="s">
        <v>678</v>
      </c>
      <c r="J2305">
        <v>3</v>
      </c>
      <c r="K2305">
        <v>31138</v>
      </c>
      <c r="L2305">
        <v>212</v>
      </c>
      <c r="M2305" t="s">
        <v>631</v>
      </c>
      <c r="N2305" t="s">
        <v>63</v>
      </c>
      <c r="O2305" t="s">
        <v>634</v>
      </c>
      <c r="P2305">
        <v>10</v>
      </c>
      <c r="Q2305" t="s">
        <v>634</v>
      </c>
      <c r="R2305">
        <f>SUMIFS(Table2[number],Table2[Event],"Goal",Table2[H/U],"HOME",Table2[GameID],Table2[[#This Row],[GameID]],Table2[GameTime],"&lt;="&amp;Table2[[#This Row],[GameTime]])</f>
        <v>1</v>
      </c>
      <c r="S2305">
        <f>SUMIFS(Table2[number],Table2[Event],"Goal",Table2[H/U],"AWAY",Table2[GameID],Table2[[#This Row],[GameID]],Table2[GameTime],"&lt;="&amp;Table2[[#This Row],[GameTime]])</f>
        <v>5</v>
      </c>
      <c r="T2305" t="str">
        <f>IF(Table2[[#This Row],[Event]]="Goal",Table2[[#This Row],[Hscore]]&amp;"-"&amp;Table2[[#This Row],[Uscore]],"")</f>
        <v/>
      </c>
      <c r="U2305">
        <v>2745</v>
      </c>
      <c r="V2305" s="1">
        <f>Table2[[#This Row],[GameTime]]-(Table2[[#This Row],[period]]-1)*1200</f>
        <v>345</v>
      </c>
      <c r="W2305" s="1">
        <f>ROUNDDOWN(Table2[[#This Row],[Time]]/60,0)</f>
        <v>5</v>
      </c>
      <c r="X2305" s="1">
        <f>ROUNDDOWN((Table2[[#This Row],[Time]]/60-Table2[[#This Row],[Time2]])*60,0)</f>
        <v>45</v>
      </c>
      <c r="Y2305" s="1" t="str">
        <f>IF(Table2[[#This Row],[Time2]]&lt;10,0&amp;Table2[[#This Row],[Time2]],Table2[[#This Row],[Time2]])</f>
        <v>05</v>
      </c>
      <c r="Z2305" s="1">
        <f>IF(Table2[[#This Row],[Time3]]&lt;10,0&amp;Table2[[#This Row],[Time3]],Table2[[#This Row],[Time3]])</f>
        <v>45</v>
      </c>
      <c r="AA2305" s="2" t="str">
        <f>Table2[[#This Row],[Time4]]&amp;":"&amp;Table2[[#This Row],[Time5]]</f>
        <v>05:45</v>
      </c>
      <c r="AB2305" s="1" cm="1">
        <f t="array" ref="AB2305">IFERROR(IF(Table2[[#This Row],[code]]="","",_xlfn.IFS(AND(Table2[[#This Row],[code]]&lt;400,Table2[[#This Row],[code]]&lt;&gt;""),2,Table2[[#This Row],[code]]&gt;500,4)),"")</f>
        <v>2</v>
      </c>
      <c r="AC2305" s="1">
        <f>IF(Table2[[#This Row],[Event]]="Penalty",Table2[[#This Row],[number]],IF(Table2[[#This Row],[Event]]="Time-Out",401,""))</f>
        <v>212</v>
      </c>
      <c r="AD2305" s="1">
        <f>ROW(A2304)</f>
        <v>2304</v>
      </c>
      <c r="AE2305" s="1">
        <f>COUNTIFS(Table2[GameID],Table2[[#This Row],[GameID]],Table2[Column1],"&lt;="&amp;Table2[[#This Row],[Column1]])-1</f>
        <v>11</v>
      </c>
    </row>
    <row r="2306" spans="1:31" x14ac:dyDescent="0.45">
      <c r="A2306" t="s">
        <v>361</v>
      </c>
      <c r="B2306" t="str">
        <f>_xlfn.TEXTBEFORE(Table2[[#This Row],[Kamp]]," - ")</f>
        <v>Hvidovre Attack</v>
      </c>
      <c r="C2306" t="str">
        <f>_xlfn.TEXTAFTER(Table2[[#This Row],[Kamp]],"- ")</f>
        <v>Copenhagen FC</v>
      </c>
      <c r="D2306">
        <v>45203</v>
      </c>
      <c r="E2306">
        <v>75085</v>
      </c>
      <c r="F2306">
        <v>20232024</v>
      </c>
      <c r="G2306" t="s">
        <v>17</v>
      </c>
      <c r="H2306" t="s">
        <v>667</v>
      </c>
      <c r="I2306" t="s">
        <v>677</v>
      </c>
      <c r="J2306">
        <v>3</v>
      </c>
      <c r="K2306">
        <v>31140</v>
      </c>
      <c r="L2306">
        <v>1</v>
      </c>
      <c r="M2306" t="s">
        <v>630</v>
      </c>
      <c r="N2306" t="s">
        <v>252</v>
      </c>
      <c r="O2306" t="s">
        <v>634</v>
      </c>
      <c r="P2306">
        <v>68</v>
      </c>
      <c r="Q2306" t="s">
        <v>634</v>
      </c>
      <c r="R2306">
        <f>SUMIFS(Table2[number],Table2[Event],"Goal",Table2[H/U],"HOME",Table2[GameID],Table2[[#This Row],[GameID]],Table2[GameTime],"&lt;="&amp;Table2[[#This Row],[GameTime]])</f>
        <v>1</v>
      </c>
      <c r="S2306">
        <f>SUMIFS(Table2[number],Table2[Event],"Goal",Table2[H/U],"AWAY",Table2[GameID],Table2[[#This Row],[GameID]],Table2[GameTime],"&lt;="&amp;Table2[[#This Row],[GameTime]])</f>
        <v>6</v>
      </c>
      <c r="T2306" t="str">
        <f>IF(Table2[[#This Row],[Event]]="Goal",Table2[[#This Row],[Hscore]]&amp;"-"&amp;Table2[[#This Row],[Uscore]],"")</f>
        <v>1-6</v>
      </c>
      <c r="U2306">
        <v>2822</v>
      </c>
      <c r="V2306" s="1">
        <f>Table2[[#This Row],[GameTime]]-(Table2[[#This Row],[period]]-1)*1200</f>
        <v>422</v>
      </c>
      <c r="W2306" s="1">
        <f>ROUNDDOWN(Table2[[#This Row],[Time]]/60,0)</f>
        <v>7</v>
      </c>
      <c r="X2306" s="1">
        <f>ROUNDDOWN((Table2[[#This Row],[Time]]/60-Table2[[#This Row],[Time2]])*60,0)</f>
        <v>1</v>
      </c>
      <c r="Y2306" s="1" t="str">
        <f>IF(Table2[[#This Row],[Time2]]&lt;10,0&amp;Table2[[#This Row],[Time2]],Table2[[#This Row],[Time2]])</f>
        <v>07</v>
      </c>
      <c r="Z2306" s="1" t="str">
        <f>IF(Table2[[#This Row],[Time3]]&lt;10,0&amp;Table2[[#This Row],[Time3]],Table2[[#This Row],[Time3]])</f>
        <v>01</v>
      </c>
      <c r="AA2306" s="2" t="str">
        <f>Table2[[#This Row],[Time4]]&amp;":"&amp;Table2[[#This Row],[Time5]]</f>
        <v>07:01</v>
      </c>
      <c r="AB2306" s="1" t="str" cm="1">
        <f t="array" ref="AB2306">IFERROR(IF(Table2[[#This Row],[code]]="","",_xlfn.IFS(AND(Table2[[#This Row],[code]]&lt;400,Table2[[#This Row],[code]]&lt;&gt;""),2,Table2[[#This Row],[code]]&gt;500,4)),"")</f>
        <v/>
      </c>
      <c r="AC2306" s="1" t="str">
        <f>IF(Table2[[#This Row],[Event]]="Penalty",Table2[[#This Row],[number]],IF(Table2[[#This Row],[Event]]="Time-Out",401,""))</f>
        <v/>
      </c>
      <c r="AD2306" s="1">
        <f>ROW(A2305)</f>
        <v>2305</v>
      </c>
      <c r="AE2306" s="1">
        <f>COUNTIFS(Table2[GameID],Table2[[#This Row],[GameID]],Table2[Column1],"&lt;="&amp;Table2[[#This Row],[Column1]])-1</f>
        <v>12</v>
      </c>
    </row>
    <row r="2307" spans="1:31" x14ac:dyDescent="0.45">
      <c r="A2307" t="s">
        <v>361</v>
      </c>
      <c r="B2307" t="str">
        <f>_xlfn.TEXTBEFORE(Table2[[#This Row],[Kamp]]," - ")</f>
        <v>Hvidovre Attack</v>
      </c>
      <c r="C2307" t="str">
        <f>_xlfn.TEXTAFTER(Table2[[#This Row],[Kamp]],"- ")</f>
        <v>Copenhagen FC</v>
      </c>
      <c r="D2307">
        <v>45203</v>
      </c>
      <c r="E2307">
        <v>75085</v>
      </c>
      <c r="F2307">
        <v>20232024</v>
      </c>
      <c r="G2307" t="s">
        <v>17</v>
      </c>
      <c r="H2307" t="s">
        <v>659</v>
      </c>
      <c r="I2307" t="s">
        <v>678</v>
      </c>
      <c r="J2307">
        <v>3</v>
      </c>
      <c r="K2307">
        <v>31138</v>
      </c>
      <c r="L2307">
        <v>220</v>
      </c>
      <c r="M2307" t="s">
        <v>631</v>
      </c>
      <c r="N2307" t="s">
        <v>60</v>
      </c>
      <c r="O2307" t="s">
        <v>634</v>
      </c>
      <c r="P2307">
        <v>4</v>
      </c>
      <c r="Q2307" t="s">
        <v>634</v>
      </c>
      <c r="R2307">
        <f>SUMIFS(Table2[number],Table2[Event],"Goal",Table2[H/U],"HOME",Table2[GameID],Table2[[#This Row],[GameID]],Table2[GameTime],"&lt;="&amp;Table2[[#This Row],[GameTime]])</f>
        <v>1</v>
      </c>
      <c r="S2307">
        <f>SUMIFS(Table2[number],Table2[Event],"Goal",Table2[H/U],"AWAY",Table2[GameID],Table2[[#This Row],[GameID]],Table2[GameTime],"&lt;="&amp;Table2[[#This Row],[GameTime]])</f>
        <v>6</v>
      </c>
      <c r="T2307" t="str">
        <f>IF(Table2[[#This Row],[Event]]="Goal",Table2[[#This Row],[Hscore]]&amp;"-"&amp;Table2[[#This Row],[Uscore]],"")</f>
        <v/>
      </c>
      <c r="U2307">
        <v>2822</v>
      </c>
      <c r="V2307" s="1">
        <f>Table2[[#This Row],[GameTime]]-(Table2[[#This Row],[period]]-1)*1200</f>
        <v>422</v>
      </c>
      <c r="W2307" s="1">
        <f>ROUNDDOWN(Table2[[#This Row],[Time]]/60,0)</f>
        <v>7</v>
      </c>
      <c r="X2307" s="1">
        <f>ROUNDDOWN((Table2[[#This Row],[Time]]/60-Table2[[#This Row],[Time2]])*60,0)</f>
        <v>1</v>
      </c>
      <c r="Y2307" s="1" t="str">
        <f>IF(Table2[[#This Row],[Time2]]&lt;10,0&amp;Table2[[#This Row],[Time2]],Table2[[#This Row],[Time2]])</f>
        <v>07</v>
      </c>
      <c r="Z2307" s="1" t="str">
        <f>IF(Table2[[#This Row],[Time3]]&lt;10,0&amp;Table2[[#This Row],[Time3]],Table2[[#This Row],[Time3]])</f>
        <v>01</v>
      </c>
      <c r="AA2307" s="2" t="str">
        <f>Table2[[#This Row],[Time4]]&amp;":"&amp;Table2[[#This Row],[Time5]]</f>
        <v>07:01</v>
      </c>
      <c r="AB2307" s="1" cm="1">
        <f t="array" ref="AB2307">IFERROR(IF(Table2[[#This Row],[code]]="","",_xlfn.IFS(AND(Table2[[#This Row],[code]]&lt;400,Table2[[#This Row],[code]]&lt;&gt;""),2,Table2[[#This Row],[code]]&gt;500,4)),"")</f>
        <v>2</v>
      </c>
      <c r="AC2307" s="1">
        <f>IF(Table2[[#This Row],[Event]]="Penalty",Table2[[#This Row],[number]],IF(Table2[[#This Row],[Event]]="Time-Out",401,""))</f>
        <v>220</v>
      </c>
      <c r="AD2307" s="1">
        <f>ROW(A2306)</f>
        <v>2306</v>
      </c>
      <c r="AE2307" s="1">
        <f>COUNTIFS(Table2[GameID],Table2[[#This Row],[GameID]],Table2[Column1],"&lt;="&amp;Table2[[#This Row],[Column1]])-1</f>
        <v>13</v>
      </c>
    </row>
    <row r="2308" spans="1:31" x14ac:dyDescent="0.45">
      <c r="A2308" t="s">
        <v>361</v>
      </c>
      <c r="B2308" t="str">
        <f>_xlfn.TEXTBEFORE(Table2[[#This Row],[Kamp]]," - ")</f>
        <v>Hvidovre Attack</v>
      </c>
      <c r="C2308" t="str">
        <f>_xlfn.TEXTAFTER(Table2[[#This Row],[Kamp]],"- ")</f>
        <v>Copenhagen FC</v>
      </c>
      <c r="D2308">
        <v>45203</v>
      </c>
      <c r="E2308">
        <v>75085</v>
      </c>
      <c r="F2308">
        <v>20232024</v>
      </c>
      <c r="G2308" t="s">
        <v>17</v>
      </c>
      <c r="H2308" t="s">
        <v>659</v>
      </c>
      <c r="I2308" t="s">
        <v>678</v>
      </c>
      <c r="J2308">
        <v>3</v>
      </c>
      <c r="K2308">
        <v>31138</v>
      </c>
      <c r="L2308">
        <v>0</v>
      </c>
      <c r="M2308" t="s">
        <v>633</v>
      </c>
      <c r="N2308" t="s">
        <v>634</v>
      </c>
      <c r="O2308" t="s">
        <v>634</v>
      </c>
      <c r="P2308" t="s">
        <v>634</v>
      </c>
      <c r="Q2308" t="s">
        <v>634</v>
      </c>
      <c r="R2308">
        <f>SUMIFS(Table2[number],Table2[Event],"Goal",Table2[H/U],"HOME",Table2[GameID],Table2[[#This Row],[GameID]],Table2[GameTime],"&lt;="&amp;Table2[[#This Row],[GameTime]])</f>
        <v>1</v>
      </c>
      <c r="S2308">
        <f>SUMIFS(Table2[number],Table2[Event],"Goal",Table2[H/U],"AWAY",Table2[GameID],Table2[[#This Row],[GameID]],Table2[GameTime],"&lt;="&amp;Table2[[#This Row],[GameTime]])</f>
        <v>6</v>
      </c>
      <c r="T2308" t="str">
        <f>IF(Table2[[#This Row],[Event]]="Goal",Table2[[#This Row],[Hscore]]&amp;"-"&amp;Table2[[#This Row],[Uscore]],"")</f>
        <v/>
      </c>
      <c r="U2308">
        <v>2962</v>
      </c>
      <c r="V2308" s="1">
        <f>Table2[[#This Row],[GameTime]]-(Table2[[#This Row],[period]]-1)*1200</f>
        <v>562</v>
      </c>
      <c r="W2308" s="1">
        <f>ROUNDDOWN(Table2[[#This Row],[Time]]/60,0)</f>
        <v>9</v>
      </c>
      <c r="X2308" s="1">
        <f>ROUNDDOWN((Table2[[#This Row],[Time]]/60-Table2[[#This Row],[Time2]])*60,0)</f>
        <v>22</v>
      </c>
      <c r="Y2308" s="1" t="str">
        <f>IF(Table2[[#This Row],[Time2]]&lt;10,0&amp;Table2[[#This Row],[Time2]],Table2[[#This Row],[Time2]])</f>
        <v>09</v>
      </c>
      <c r="Z2308" s="1">
        <f>IF(Table2[[#This Row],[Time3]]&lt;10,0&amp;Table2[[#This Row],[Time3]],Table2[[#This Row],[Time3]])</f>
        <v>22</v>
      </c>
      <c r="AA2308" s="2" t="str">
        <f>Table2[[#This Row],[Time4]]&amp;":"&amp;Table2[[#This Row],[Time5]]</f>
        <v>09:22</v>
      </c>
      <c r="AB2308" s="1" t="str" cm="1">
        <f t="array" ref="AB2308">IFERROR(IF(Table2[[#This Row],[code]]="","",_xlfn.IFS(AND(Table2[[#This Row],[code]]&lt;400,Table2[[#This Row],[code]]&lt;&gt;""),2,Table2[[#This Row],[code]]&gt;500,4)),"")</f>
        <v/>
      </c>
      <c r="AC2308" s="1">
        <f>IF(Table2[[#This Row],[Event]]="Penalty",Table2[[#This Row],[number]],IF(Table2[[#This Row],[Event]]="Time-Out",401,""))</f>
        <v>401</v>
      </c>
      <c r="AD2308" s="1">
        <f>ROW(A2307)</f>
        <v>2307</v>
      </c>
      <c r="AE2308" s="1">
        <f>COUNTIFS(Table2[GameID],Table2[[#This Row],[GameID]],Table2[Column1],"&lt;="&amp;Table2[[#This Row],[Column1]])-1</f>
        <v>14</v>
      </c>
    </row>
    <row r="2309" spans="1:31" x14ac:dyDescent="0.45">
      <c r="A2309" t="s">
        <v>361</v>
      </c>
      <c r="B2309" t="str">
        <f>_xlfn.TEXTBEFORE(Table2[[#This Row],[Kamp]]," - ")</f>
        <v>Hvidovre Attack</v>
      </c>
      <c r="C2309" t="str">
        <f>_xlfn.TEXTAFTER(Table2[[#This Row],[Kamp]],"- ")</f>
        <v>Copenhagen FC</v>
      </c>
      <c r="D2309">
        <v>45203</v>
      </c>
      <c r="E2309">
        <v>75085</v>
      </c>
      <c r="F2309">
        <v>20232024</v>
      </c>
      <c r="G2309" t="s">
        <v>17</v>
      </c>
      <c r="H2309" t="s">
        <v>659</v>
      </c>
      <c r="I2309" t="s">
        <v>678</v>
      </c>
      <c r="J2309">
        <v>3</v>
      </c>
      <c r="K2309">
        <v>31138</v>
      </c>
      <c r="L2309">
        <v>1</v>
      </c>
      <c r="M2309" t="s">
        <v>630</v>
      </c>
      <c r="N2309" t="s">
        <v>62</v>
      </c>
      <c r="O2309" t="s">
        <v>128</v>
      </c>
      <c r="P2309">
        <v>7</v>
      </c>
      <c r="Q2309">
        <v>12</v>
      </c>
      <c r="R2309">
        <f>SUMIFS(Table2[number],Table2[Event],"Goal",Table2[H/U],"HOME",Table2[GameID],Table2[[#This Row],[GameID]],Table2[GameTime],"&lt;="&amp;Table2[[#This Row],[GameTime]])</f>
        <v>2</v>
      </c>
      <c r="S2309">
        <f>SUMIFS(Table2[number],Table2[Event],"Goal",Table2[H/U],"AWAY",Table2[GameID],Table2[[#This Row],[GameID]],Table2[GameTime],"&lt;="&amp;Table2[[#This Row],[GameTime]])</f>
        <v>6</v>
      </c>
      <c r="T2309" t="str">
        <f>IF(Table2[[#This Row],[Event]]="Goal",Table2[[#This Row],[Hscore]]&amp;"-"&amp;Table2[[#This Row],[Uscore]],"")</f>
        <v>2-6</v>
      </c>
      <c r="U2309">
        <v>3094</v>
      </c>
      <c r="V2309" s="1">
        <f>Table2[[#This Row],[GameTime]]-(Table2[[#This Row],[period]]-1)*1200</f>
        <v>694</v>
      </c>
      <c r="W2309" s="1">
        <f>ROUNDDOWN(Table2[[#This Row],[Time]]/60,0)</f>
        <v>11</v>
      </c>
      <c r="X2309" s="1">
        <f>ROUNDDOWN((Table2[[#This Row],[Time]]/60-Table2[[#This Row],[Time2]])*60,0)</f>
        <v>34</v>
      </c>
      <c r="Y2309" s="1">
        <f>IF(Table2[[#This Row],[Time2]]&lt;10,0&amp;Table2[[#This Row],[Time2]],Table2[[#This Row],[Time2]])</f>
        <v>11</v>
      </c>
      <c r="Z2309" s="1">
        <f>IF(Table2[[#This Row],[Time3]]&lt;10,0&amp;Table2[[#This Row],[Time3]],Table2[[#This Row],[Time3]])</f>
        <v>34</v>
      </c>
      <c r="AA2309" s="2" t="str">
        <f>Table2[[#This Row],[Time4]]&amp;":"&amp;Table2[[#This Row],[Time5]]</f>
        <v>11:34</v>
      </c>
      <c r="AB2309" s="1" t="str" cm="1">
        <f t="array" ref="AB2309">IFERROR(IF(Table2[[#This Row],[code]]="","",_xlfn.IFS(AND(Table2[[#This Row],[code]]&lt;400,Table2[[#This Row],[code]]&lt;&gt;""),2,Table2[[#This Row],[code]]&gt;500,4)),"")</f>
        <v/>
      </c>
      <c r="AC2309" s="1" t="str">
        <f>IF(Table2[[#This Row],[Event]]="Penalty",Table2[[#This Row],[number]],IF(Table2[[#This Row],[Event]]="Time-Out",401,""))</f>
        <v/>
      </c>
      <c r="AD2309" s="1">
        <f>ROW(A2308)</f>
        <v>2308</v>
      </c>
      <c r="AE2309" s="1">
        <f>COUNTIFS(Table2[GameID],Table2[[#This Row],[GameID]],Table2[Column1],"&lt;="&amp;Table2[[#This Row],[Column1]])-1</f>
        <v>15</v>
      </c>
    </row>
    <row r="2310" spans="1:31" x14ac:dyDescent="0.45">
      <c r="A2310" t="s">
        <v>361</v>
      </c>
      <c r="B2310" t="str">
        <f>_xlfn.TEXTBEFORE(Table2[[#This Row],[Kamp]]," - ")</f>
        <v>Hvidovre Attack</v>
      </c>
      <c r="C2310" t="str">
        <f>_xlfn.TEXTAFTER(Table2[[#This Row],[Kamp]],"- ")</f>
        <v>Copenhagen FC</v>
      </c>
      <c r="D2310">
        <v>45203</v>
      </c>
      <c r="E2310">
        <v>75085</v>
      </c>
      <c r="F2310">
        <v>20232024</v>
      </c>
      <c r="G2310" t="s">
        <v>17</v>
      </c>
      <c r="H2310" t="s">
        <v>667</v>
      </c>
      <c r="I2310" t="s">
        <v>677</v>
      </c>
      <c r="J2310">
        <v>3</v>
      </c>
      <c r="K2310">
        <v>31140</v>
      </c>
      <c r="L2310">
        <v>0</v>
      </c>
      <c r="M2310" t="s">
        <v>633</v>
      </c>
      <c r="N2310" t="s">
        <v>634</v>
      </c>
      <c r="O2310" t="s">
        <v>634</v>
      </c>
      <c r="P2310" t="s">
        <v>634</v>
      </c>
      <c r="Q2310" t="s">
        <v>634</v>
      </c>
      <c r="R2310">
        <f>SUMIFS(Table2[number],Table2[Event],"Goal",Table2[H/U],"HOME",Table2[GameID],Table2[[#This Row],[GameID]],Table2[GameTime],"&lt;="&amp;Table2[[#This Row],[GameTime]])</f>
        <v>2</v>
      </c>
      <c r="S2310">
        <f>SUMIFS(Table2[number],Table2[Event],"Goal",Table2[H/U],"AWAY",Table2[GameID],Table2[[#This Row],[GameID]],Table2[GameTime],"&lt;="&amp;Table2[[#This Row],[GameTime]])</f>
        <v>6</v>
      </c>
      <c r="T2310" t="str">
        <f>IF(Table2[[#This Row],[Event]]="Goal",Table2[[#This Row],[Hscore]]&amp;"-"&amp;Table2[[#This Row],[Uscore]],"")</f>
        <v/>
      </c>
      <c r="U2310">
        <v>3219</v>
      </c>
      <c r="V2310" s="1">
        <f>Table2[[#This Row],[GameTime]]-(Table2[[#This Row],[period]]-1)*1200</f>
        <v>819</v>
      </c>
      <c r="W2310" s="1">
        <f>ROUNDDOWN(Table2[[#This Row],[Time]]/60,0)</f>
        <v>13</v>
      </c>
      <c r="X2310" s="1">
        <f>ROUNDDOWN((Table2[[#This Row],[Time]]/60-Table2[[#This Row],[Time2]])*60,0)</f>
        <v>39</v>
      </c>
      <c r="Y2310" s="1">
        <f>IF(Table2[[#This Row],[Time2]]&lt;10,0&amp;Table2[[#This Row],[Time2]],Table2[[#This Row],[Time2]])</f>
        <v>13</v>
      </c>
      <c r="Z2310" s="1">
        <f>IF(Table2[[#This Row],[Time3]]&lt;10,0&amp;Table2[[#This Row],[Time3]],Table2[[#This Row],[Time3]])</f>
        <v>39</v>
      </c>
      <c r="AA2310" s="2" t="str">
        <f>Table2[[#This Row],[Time4]]&amp;":"&amp;Table2[[#This Row],[Time5]]</f>
        <v>13:39</v>
      </c>
      <c r="AB2310" s="1" t="str" cm="1">
        <f t="array" ref="AB2310">IFERROR(IF(Table2[[#This Row],[code]]="","",_xlfn.IFS(AND(Table2[[#This Row],[code]]&lt;400,Table2[[#This Row],[code]]&lt;&gt;""),2,Table2[[#This Row],[code]]&gt;500,4)),"")</f>
        <v/>
      </c>
      <c r="AC2310" s="1">
        <f>IF(Table2[[#This Row],[Event]]="Penalty",Table2[[#This Row],[number]],IF(Table2[[#This Row],[Event]]="Time-Out",401,""))</f>
        <v>401</v>
      </c>
      <c r="AD2310" s="1">
        <f>ROW(A2309)</f>
        <v>2309</v>
      </c>
      <c r="AE2310" s="1">
        <f>COUNTIFS(Table2[GameID],Table2[[#This Row],[GameID]],Table2[Column1],"&lt;="&amp;Table2[[#This Row],[Column1]])-1</f>
        <v>16</v>
      </c>
    </row>
    <row r="2311" spans="1:31" x14ac:dyDescent="0.45">
      <c r="A2311" t="s">
        <v>361</v>
      </c>
      <c r="B2311" t="str">
        <f>_xlfn.TEXTBEFORE(Table2[[#This Row],[Kamp]]," - ")</f>
        <v>Hvidovre Attack</v>
      </c>
      <c r="C2311" t="str">
        <f>_xlfn.TEXTAFTER(Table2[[#This Row],[Kamp]],"- ")</f>
        <v>Copenhagen FC</v>
      </c>
      <c r="D2311">
        <v>45203</v>
      </c>
      <c r="E2311">
        <v>75085</v>
      </c>
      <c r="F2311">
        <v>20232024</v>
      </c>
      <c r="G2311" t="s">
        <v>17</v>
      </c>
      <c r="H2311" t="s">
        <v>667</v>
      </c>
      <c r="I2311" t="s">
        <v>677</v>
      </c>
      <c r="J2311">
        <v>3</v>
      </c>
      <c r="K2311">
        <v>31140</v>
      </c>
      <c r="L2311">
        <v>201</v>
      </c>
      <c r="M2311" t="s">
        <v>631</v>
      </c>
      <c r="N2311" t="s">
        <v>244</v>
      </c>
      <c r="O2311" t="s">
        <v>634</v>
      </c>
      <c r="P2311">
        <v>11</v>
      </c>
      <c r="Q2311" t="s">
        <v>634</v>
      </c>
      <c r="R2311">
        <f>SUMIFS(Table2[number],Table2[Event],"Goal",Table2[H/U],"HOME",Table2[GameID],Table2[[#This Row],[GameID]],Table2[GameTime],"&lt;="&amp;Table2[[#This Row],[GameTime]])</f>
        <v>2</v>
      </c>
      <c r="S2311">
        <f>SUMIFS(Table2[number],Table2[Event],"Goal",Table2[H/U],"AWAY",Table2[GameID],Table2[[#This Row],[GameID]],Table2[GameTime],"&lt;="&amp;Table2[[#This Row],[GameTime]])</f>
        <v>6</v>
      </c>
      <c r="T2311" t="str">
        <f>IF(Table2[[#This Row],[Event]]="Goal",Table2[[#This Row],[Hscore]]&amp;"-"&amp;Table2[[#This Row],[Uscore]],"")</f>
        <v/>
      </c>
      <c r="U2311">
        <v>3239</v>
      </c>
      <c r="V2311" s="1">
        <f>Table2[[#This Row],[GameTime]]-(Table2[[#This Row],[period]]-1)*1200</f>
        <v>839</v>
      </c>
      <c r="W2311" s="1">
        <f>ROUNDDOWN(Table2[[#This Row],[Time]]/60,0)</f>
        <v>13</v>
      </c>
      <c r="X2311" s="1">
        <f>ROUNDDOWN((Table2[[#This Row],[Time]]/60-Table2[[#This Row],[Time2]])*60,0)</f>
        <v>59</v>
      </c>
      <c r="Y2311" s="1">
        <f>IF(Table2[[#This Row],[Time2]]&lt;10,0&amp;Table2[[#This Row],[Time2]],Table2[[#This Row],[Time2]])</f>
        <v>13</v>
      </c>
      <c r="Z2311" s="1">
        <f>IF(Table2[[#This Row],[Time3]]&lt;10,0&amp;Table2[[#This Row],[Time3]],Table2[[#This Row],[Time3]])</f>
        <v>59</v>
      </c>
      <c r="AA2311" s="2" t="str">
        <f>Table2[[#This Row],[Time4]]&amp;":"&amp;Table2[[#This Row],[Time5]]</f>
        <v>13:59</v>
      </c>
      <c r="AB2311" s="1" cm="1">
        <f t="array" ref="AB2311">IFERROR(IF(Table2[[#This Row],[code]]="","",_xlfn.IFS(AND(Table2[[#This Row],[code]]&lt;400,Table2[[#This Row],[code]]&lt;&gt;""),2,Table2[[#This Row],[code]]&gt;500,4)),"")</f>
        <v>2</v>
      </c>
      <c r="AC2311" s="1">
        <f>IF(Table2[[#This Row],[Event]]="Penalty",Table2[[#This Row],[number]],IF(Table2[[#This Row],[Event]]="Time-Out",401,""))</f>
        <v>201</v>
      </c>
      <c r="AD2311" s="1">
        <f>ROW(A2310)</f>
        <v>2310</v>
      </c>
      <c r="AE2311" s="1">
        <f>COUNTIFS(Table2[GameID],Table2[[#This Row],[GameID]],Table2[Column1],"&lt;="&amp;Table2[[#This Row],[Column1]])-1</f>
        <v>17</v>
      </c>
    </row>
    <row r="2312" spans="1:31" x14ac:dyDescent="0.45">
      <c r="A2312" t="s">
        <v>361</v>
      </c>
      <c r="B2312" t="str">
        <f>_xlfn.TEXTBEFORE(Table2[[#This Row],[Kamp]]," - ")</f>
        <v>Hvidovre Attack</v>
      </c>
      <c r="C2312" t="str">
        <f>_xlfn.TEXTAFTER(Table2[[#This Row],[Kamp]],"- ")</f>
        <v>Copenhagen FC</v>
      </c>
      <c r="D2312">
        <v>45203</v>
      </c>
      <c r="E2312">
        <v>75085</v>
      </c>
      <c r="F2312">
        <v>20232024</v>
      </c>
      <c r="G2312" t="s">
        <v>17</v>
      </c>
      <c r="H2312" t="s">
        <v>667</v>
      </c>
      <c r="I2312" t="s">
        <v>677</v>
      </c>
      <c r="J2312">
        <v>3</v>
      </c>
      <c r="K2312">
        <v>31140</v>
      </c>
      <c r="L2312">
        <v>201</v>
      </c>
      <c r="M2312" t="s">
        <v>631</v>
      </c>
      <c r="N2312" t="s">
        <v>244</v>
      </c>
      <c r="O2312" t="s">
        <v>634</v>
      </c>
      <c r="P2312">
        <v>11</v>
      </c>
      <c r="Q2312" t="s">
        <v>634</v>
      </c>
      <c r="R2312">
        <f>SUMIFS(Table2[number],Table2[Event],"Goal",Table2[H/U],"HOME",Table2[GameID],Table2[[#This Row],[GameID]],Table2[GameTime],"&lt;="&amp;Table2[[#This Row],[GameTime]])</f>
        <v>2</v>
      </c>
      <c r="S2312">
        <f>SUMIFS(Table2[number],Table2[Event],"Goal",Table2[H/U],"AWAY",Table2[GameID],Table2[[#This Row],[GameID]],Table2[GameTime],"&lt;="&amp;Table2[[#This Row],[GameTime]])</f>
        <v>6</v>
      </c>
      <c r="T2312" t="str">
        <f>IF(Table2[[#This Row],[Event]]="Goal",Table2[[#This Row],[Hscore]]&amp;"-"&amp;Table2[[#This Row],[Uscore]],"")</f>
        <v/>
      </c>
      <c r="U2312">
        <v>3239</v>
      </c>
      <c r="V2312" s="1">
        <f>Table2[[#This Row],[GameTime]]-(Table2[[#This Row],[period]]-1)*1200</f>
        <v>839</v>
      </c>
      <c r="W2312" s="1">
        <f>ROUNDDOWN(Table2[[#This Row],[Time]]/60,0)</f>
        <v>13</v>
      </c>
      <c r="X2312" s="1">
        <f>ROUNDDOWN((Table2[[#This Row],[Time]]/60-Table2[[#This Row],[Time2]])*60,0)</f>
        <v>59</v>
      </c>
      <c r="Y2312" s="1">
        <f>IF(Table2[[#This Row],[Time2]]&lt;10,0&amp;Table2[[#This Row],[Time2]],Table2[[#This Row],[Time2]])</f>
        <v>13</v>
      </c>
      <c r="Z2312" s="1">
        <f>IF(Table2[[#This Row],[Time3]]&lt;10,0&amp;Table2[[#This Row],[Time3]],Table2[[#This Row],[Time3]])</f>
        <v>59</v>
      </c>
      <c r="AA2312" s="2" t="str">
        <f>Table2[[#This Row],[Time4]]&amp;":"&amp;Table2[[#This Row],[Time5]]</f>
        <v>13:59</v>
      </c>
      <c r="AB2312" s="1" cm="1">
        <f t="array" ref="AB2312">IFERROR(IF(Table2[[#This Row],[code]]="","",_xlfn.IFS(AND(Table2[[#This Row],[code]]&lt;400,Table2[[#This Row],[code]]&lt;&gt;""),2,Table2[[#This Row],[code]]&gt;500,4)),"")</f>
        <v>2</v>
      </c>
      <c r="AC2312" s="1">
        <f>IF(Table2[[#This Row],[Event]]="Penalty",Table2[[#This Row],[number]],IF(Table2[[#This Row],[Event]]="Time-Out",401,""))</f>
        <v>201</v>
      </c>
      <c r="AD2312" s="1">
        <f>ROW(A2311)</f>
        <v>2311</v>
      </c>
      <c r="AE2312" s="1">
        <f>COUNTIFS(Table2[GameID],Table2[[#This Row],[GameID]],Table2[Column1],"&lt;="&amp;Table2[[#This Row],[Column1]])-1</f>
        <v>18</v>
      </c>
    </row>
    <row r="2313" spans="1:31" x14ac:dyDescent="0.45">
      <c r="A2313" t="s">
        <v>361</v>
      </c>
      <c r="B2313" t="str">
        <f>_xlfn.TEXTBEFORE(Table2[[#This Row],[Kamp]]," - ")</f>
        <v>Hvidovre Attack</v>
      </c>
      <c r="C2313" t="str">
        <f>_xlfn.TEXTAFTER(Table2[[#This Row],[Kamp]],"- ")</f>
        <v>Copenhagen FC</v>
      </c>
      <c r="D2313">
        <v>45203</v>
      </c>
      <c r="E2313">
        <v>75085</v>
      </c>
      <c r="F2313">
        <v>20232024</v>
      </c>
      <c r="G2313" t="s">
        <v>17</v>
      </c>
      <c r="H2313" t="s">
        <v>667</v>
      </c>
      <c r="I2313" t="s">
        <v>677</v>
      </c>
      <c r="J2313">
        <v>3</v>
      </c>
      <c r="K2313">
        <v>31140</v>
      </c>
      <c r="L2313">
        <v>208</v>
      </c>
      <c r="M2313" t="s">
        <v>631</v>
      </c>
      <c r="N2313" t="s">
        <v>253</v>
      </c>
      <c r="O2313" t="s">
        <v>634</v>
      </c>
      <c r="P2313">
        <v>6</v>
      </c>
      <c r="Q2313" t="s">
        <v>634</v>
      </c>
      <c r="R2313">
        <f>SUMIFS(Table2[number],Table2[Event],"Goal",Table2[H/U],"HOME",Table2[GameID],Table2[[#This Row],[GameID]],Table2[GameTime],"&lt;="&amp;Table2[[#This Row],[GameTime]])</f>
        <v>2</v>
      </c>
      <c r="S2313">
        <f>SUMIFS(Table2[number],Table2[Event],"Goal",Table2[H/U],"AWAY",Table2[GameID],Table2[[#This Row],[GameID]],Table2[GameTime],"&lt;="&amp;Table2[[#This Row],[GameTime]])</f>
        <v>6</v>
      </c>
      <c r="T2313" t="str">
        <f>IF(Table2[[#This Row],[Event]]="Goal",Table2[[#This Row],[Hscore]]&amp;"-"&amp;Table2[[#This Row],[Uscore]],"")</f>
        <v/>
      </c>
      <c r="U2313">
        <v>3313</v>
      </c>
      <c r="V2313" s="1">
        <f>Table2[[#This Row],[GameTime]]-(Table2[[#This Row],[period]]-1)*1200</f>
        <v>913</v>
      </c>
      <c r="W2313" s="1">
        <f>ROUNDDOWN(Table2[[#This Row],[Time]]/60,0)</f>
        <v>15</v>
      </c>
      <c r="X2313" s="1">
        <f>ROUNDDOWN((Table2[[#This Row],[Time]]/60-Table2[[#This Row],[Time2]])*60,0)</f>
        <v>13</v>
      </c>
      <c r="Y2313" s="1">
        <f>IF(Table2[[#This Row],[Time2]]&lt;10,0&amp;Table2[[#This Row],[Time2]],Table2[[#This Row],[Time2]])</f>
        <v>15</v>
      </c>
      <c r="Z2313" s="1">
        <f>IF(Table2[[#This Row],[Time3]]&lt;10,0&amp;Table2[[#This Row],[Time3]],Table2[[#This Row],[Time3]])</f>
        <v>13</v>
      </c>
      <c r="AA2313" s="2" t="str">
        <f>Table2[[#This Row],[Time4]]&amp;":"&amp;Table2[[#This Row],[Time5]]</f>
        <v>15:13</v>
      </c>
      <c r="AB2313" s="1" cm="1">
        <f t="array" ref="AB2313">IFERROR(IF(Table2[[#This Row],[code]]="","",_xlfn.IFS(AND(Table2[[#This Row],[code]]&lt;400,Table2[[#This Row],[code]]&lt;&gt;""),2,Table2[[#This Row],[code]]&gt;500,4)),"")</f>
        <v>2</v>
      </c>
      <c r="AC2313" s="1">
        <f>IF(Table2[[#This Row],[Event]]="Penalty",Table2[[#This Row],[number]],IF(Table2[[#This Row],[Event]]="Time-Out",401,""))</f>
        <v>208</v>
      </c>
      <c r="AD2313" s="1">
        <f>ROW(A2312)</f>
        <v>2312</v>
      </c>
      <c r="AE2313" s="1">
        <f>COUNTIFS(Table2[GameID],Table2[[#This Row],[GameID]],Table2[Column1],"&lt;="&amp;Table2[[#This Row],[Column1]])-1</f>
        <v>19</v>
      </c>
    </row>
    <row r="2314" spans="1:31" x14ac:dyDescent="0.45">
      <c r="A2314" t="s">
        <v>361</v>
      </c>
      <c r="B2314" t="str">
        <f>_xlfn.TEXTBEFORE(Table2[[#This Row],[Kamp]]," - ")</f>
        <v>Hvidovre Attack</v>
      </c>
      <c r="C2314" t="str">
        <f>_xlfn.TEXTAFTER(Table2[[#This Row],[Kamp]],"- ")</f>
        <v>Copenhagen FC</v>
      </c>
      <c r="D2314">
        <v>45203</v>
      </c>
      <c r="E2314">
        <v>75085</v>
      </c>
      <c r="F2314">
        <v>20232024</v>
      </c>
      <c r="G2314" t="s">
        <v>17</v>
      </c>
      <c r="H2314" t="s">
        <v>659</v>
      </c>
      <c r="I2314" t="s">
        <v>678</v>
      </c>
      <c r="J2314">
        <v>3</v>
      </c>
      <c r="K2314">
        <v>31138</v>
      </c>
      <c r="L2314">
        <v>1</v>
      </c>
      <c r="M2314" t="s">
        <v>630</v>
      </c>
      <c r="N2314" t="s">
        <v>42</v>
      </c>
      <c r="O2314" t="s">
        <v>128</v>
      </c>
      <c r="P2314">
        <v>8</v>
      </c>
      <c r="Q2314">
        <v>12</v>
      </c>
      <c r="R2314">
        <f>SUMIFS(Table2[number],Table2[Event],"Goal",Table2[H/U],"HOME",Table2[GameID],Table2[[#This Row],[GameID]],Table2[GameTime],"&lt;="&amp;Table2[[#This Row],[GameTime]])</f>
        <v>3</v>
      </c>
      <c r="S2314">
        <f>SUMIFS(Table2[number],Table2[Event],"Goal",Table2[H/U],"AWAY",Table2[GameID],Table2[[#This Row],[GameID]],Table2[GameTime],"&lt;="&amp;Table2[[#This Row],[GameTime]])</f>
        <v>6</v>
      </c>
      <c r="T2314" t="str">
        <f>IF(Table2[[#This Row],[Event]]="Goal",Table2[[#This Row],[Hscore]]&amp;"-"&amp;Table2[[#This Row],[Uscore]],"")</f>
        <v>3-6</v>
      </c>
      <c r="U2314">
        <v>3431</v>
      </c>
      <c r="V2314" s="1">
        <f>Table2[[#This Row],[GameTime]]-(Table2[[#This Row],[period]]-1)*1200</f>
        <v>1031</v>
      </c>
      <c r="W2314" s="1">
        <f>ROUNDDOWN(Table2[[#This Row],[Time]]/60,0)</f>
        <v>17</v>
      </c>
      <c r="X2314" s="1">
        <f>ROUNDDOWN((Table2[[#This Row],[Time]]/60-Table2[[#This Row],[Time2]])*60,0)</f>
        <v>11</v>
      </c>
      <c r="Y2314" s="1">
        <f>IF(Table2[[#This Row],[Time2]]&lt;10,0&amp;Table2[[#This Row],[Time2]],Table2[[#This Row],[Time2]])</f>
        <v>17</v>
      </c>
      <c r="Z2314" s="1">
        <f>IF(Table2[[#This Row],[Time3]]&lt;10,0&amp;Table2[[#This Row],[Time3]],Table2[[#This Row],[Time3]])</f>
        <v>11</v>
      </c>
      <c r="AA2314" s="2" t="str">
        <f>Table2[[#This Row],[Time4]]&amp;":"&amp;Table2[[#This Row],[Time5]]</f>
        <v>17:11</v>
      </c>
      <c r="AB2314" s="1" t="str" cm="1">
        <f t="array" ref="AB2314">IFERROR(IF(Table2[[#This Row],[code]]="","",_xlfn.IFS(AND(Table2[[#This Row],[code]]&lt;400,Table2[[#This Row],[code]]&lt;&gt;""),2,Table2[[#This Row],[code]]&gt;500,4)),"")</f>
        <v/>
      </c>
      <c r="AC2314" s="1" t="str">
        <f>IF(Table2[[#This Row],[Event]]="Penalty",Table2[[#This Row],[number]],IF(Table2[[#This Row],[Event]]="Time-Out",401,""))</f>
        <v/>
      </c>
      <c r="AD2314" s="1">
        <f>ROW(A2313)</f>
        <v>2313</v>
      </c>
      <c r="AE2314" s="1">
        <f>COUNTIFS(Table2[GameID],Table2[[#This Row],[GameID]],Table2[Column1],"&lt;="&amp;Table2[[#This Row],[Column1]])-1</f>
        <v>20</v>
      </c>
    </row>
    <row r="2315" spans="1:31" x14ac:dyDescent="0.45">
      <c r="A2315" t="s">
        <v>361</v>
      </c>
      <c r="B2315" t="str">
        <f>_xlfn.TEXTBEFORE(Table2[[#This Row],[Kamp]]," - ")</f>
        <v>Hvidovre Attack</v>
      </c>
      <c r="C2315" t="str">
        <f>_xlfn.TEXTAFTER(Table2[[#This Row],[Kamp]],"- ")</f>
        <v>Copenhagen FC</v>
      </c>
      <c r="D2315">
        <v>45203</v>
      </c>
      <c r="E2315">
        <v>75085</v>
      </c>
      <c r="F2315">
        <v>20232024</v>
      </c>
      <c r="G2315" t="s">
        <v>17</v>
      </c>
      <c r="H2315" t="s">
        <v>667</v>
      </c>
      <c r="I2315" t="s">
        <v>677</v>
      </c>
      <c r="J2315">
        <v>3</v>
      </c>
      <c r="K2315">
        <v>31140</v>
      </c>
      <c r="L2315">
        <v>1</v>
      </c>
      <c r="M2315" t="s">
        <v>630</v>
      </c>
      <c r="N2315" t="s">
        <v>252</v>
      </c>
      <c r="O2315" t="s">
        <v>245</v>
      </c>
      <c r="P2315">
        <v>68</v>
      </c>
      <c r="Q2315">
        <v>10</v>
      </c>
      <c r="R2315">
        <f>SUMIFS(Table2[number],Table2[Event],"Goal",Table2[H/U],"HOME",Table2[GameID],Table2[[#This Row],[GameID]],Table2[GameTime],"&lt;="&amp;Table2[[#This Row],[GameTime]])</f>
        <v>3</v>
      </c>
      <c r="S2315">
        <f>SUMIFS(Table2[number],Table2[Event],"Goal",Table2[H/U],"AWAY",Table2[GameID],Table2[[#This Row],[GameID]],Table2[GameTime],"&lt;="&amp;Table2[[#This Row],[GameTime]])</f>
        <v>7</v>
      </c>
      <c r="T2315" t="str">
        <f>IF(Table2[[#This Row],[Event]]="Goal",Table2[[#This Row],[Hscore]]&amp;"-"&amp;Table2[[#This Row],[Uscore]],"")</f>
        <v>3-7</v>
      </c>
      <c r="U2315">
        <v>3460</v>
      </c>
      <c r="V2315" s="1">
        <f>Table2[[#This Row],[GameTime]]-(Table2[[#This Row],[period]]-1)*1200</f>
        <v>1060</v>
      </c>
      <c r="W2315" s="1">
        <f>ROUNDDOWN(Table2[[#This Row],[Time]]/60,0)</f>
        <v>17</v>
      </c>
      <c r="X2315" s="1">
        <f>ROUNDDOWN((Table2[[#This Row],[Time]]/60-Table2[[#This Row],[Time2]])*60,0)</f>
        <v>40</v>
      </c>
      <c r="Y2315" s="1">
        <f>IF(Table2[[#This Row],[Time2]]&lt;10,0&amp;Table2[[#This Row],[Time2]],Table2[[#This Row],[Time2]])</f>
        <v>17</v>
      </c>
      <c r="Z2315" s="1">
        <f>IF(Table2[[#This Row],[Time3]]&lt;10,0&amp;Table2[[#This Row],[Time3]],Table2[[#This Row],[Time3]])</f>
        <v>40</v>
      </c>
      <c r="AA2315" s="2" t="str">
        <f>Table2[[#This Row],[Time4]]&amp;":"&amp;Table2[[#This Row],[Time5]]</f>
        <v>17:40</v>
      </c>
      <c r="AB2315" s="1" t="str" cm="1">
        <f t="array" ref="AB2315">IFERROR(IF(Table2[[#This Row],[code]]="","",_xlfn.IFS(AND(Table2[[#This Row],[code]]&lt;400,Table2[[#This Row],[code]]&lt;&gt;""),2,Table2[[#This Row],[code]]&gt;500,4)),"")</f>
        <v/>
      </c>
      <c r="AC2315" s="1" t="str">
        <f>IF(Table2[[#This Row],[Event]]="Penalty",Table2[[#This Row],[number]],IF(Table2[[#This Row],[Event]]="Time-Out",401,""))</f>
        <v/>
      </c>
      <c r="AD2315" s="1">
        <f>ROW(A2314)</f>
        <v>2314</v>
      </c>
      <c r="AE2315" s="1">
        <f>COUNTIFS(Table2[GameID],Table2[[#This Row],[GameID]],Table2[Column1],"&lt;="&amp;Table2[[#This Row],[Column1]])-1</f>
        <v>21</v>
      </c>
    </row>
    <row r="2316" spans="1:31" x14ac:dyDescent="0.45">
      <c r="A2316" t="s">
        <v>361</v>
      </c>
      <c r="B2316" t="str">
        <f>_xlfn.TEXTBEFORE(Table2[[#This Row],[Kamp]]," - ")</f>
        <v>Hvidovre Attack</v>
      </c>
      <c r="C2316" t="str">
        <f>_xlfn.TEXTAFTER(Table2[[#This Row],[Kamp]],"- ")</f>
        <v>Copenhagen FC</v>
      </c>
      <c r="D2316">
        <v>45203</v>
      </c>
      <c r="E2316">
        <v>75085</v>
      </c>
      <c r="F2316">
        <v>20232024</v>
      </c>
      <c r="G2316" t="s">
        <v>17</v>
      </c>
      <c r="H2316" t="s">
        <v>659</v>
      </c>
      <c r="I2316" t="s">
        <v>678</v>
      </c>
      <c r="J2316">
        <v>3</v>
      </c>
      <c r="K2316">
        <v>31138</v>
      </c>
      <c r="L2316">
        <v>1</v>
      </c>
      <c r="M2316" t="s">
        <v>630</v>
      </c>
      <c r="N2316" t="s">
        <v>280</v>
      </c>
      <c r="O2316" t="s">
        <v>128</v>
      </c>
      <c r="P2316">
        <v>9</v>
      </c>
      <c r="Q2316">
        <v>12</v>
      </c>
      <c r="R2316">
        <f>SUMIFS(Table2[number],Table2[Event],"Goal",Table2[H/U],"HOME",Table2[GameID],Table2[[#This Row],[GameID]],Table2[GameTime],"&lt;="&amp;Table2[[#This Row],[GameTime]])</f>
        <v>4</v>
      </c>
      <c r="S2316">
        <f>SUMIFS(Table2[number],Table2[Event],"Goal",Table2[H/U],"AWAY",Table2[GameID],Table2[[#This Row],[GameID]],Table2[GameTime],"&lt;="&amp;Table2[[#This Row],[GameTime]])</f>
        <v>7</v>
      </c>
      <c r="T2316" t="str">
        <f>IF(Table2[[#This Row],[Event]]="Goal",Table2[[#This Row],[Hscore]]&amp;"-"&amp;Table2[[#This Row],[Uscore]],"")</f>
        <v>4-7</v>
      </c>
      <c r="U2316">
        <v>3552</v>
      </c>
      <c r="V2316" s="1">
        <f>Table2[[#This Row],[GameTime]]-(Table2[[#This Row],[period]]-1)*1200</f>
        <v>1152</v>
      </c>
      <c r="W2316" s="1">
        <f>ROUNDDOWN(Table2[[#This Row],[Time]]/60,0)</f>
        <v>19</v>
      </c>
      <c r="X2316" s="1">
        <f>ROUNDDOWN((Table2[[#This Row],[Time]]/60-Table2[[#This Row],[Time2]])*60,0)</f>
        <v>12</v>
      </c>
      <c r="Y2316" s="1">
        <f>IF(Table2[[#This Row],[Time2]]&lt;10,0&amp;Table2[[#This Row],[Time2]],Table2[[#This Row],[Time2]])</f>
        <v>19</v>
      </c>
      <c r="Z2316" s="1">
        <f>IF(Table2[[#This Row],[Time3]]&lt;10,0&amp;Table2[[#This Row],[Time3]],Table2[[#This Row],[Time3]])</f>
        <v>12</v>
      </c>
      <c r="AA2316" s="2" t="str">
        <f>Table2[[#This Row],[Time4]]&amp;":"&amp;Table2[[#This Row],[Time5]]</f>
        <v>19:12</v>
      </c>
      <c r="AB2316" s="1" t="str" cm="1">
        <f t="array" ref="AB2316">IFERROR(IF(Table2[[#This Row],[code]]="","",_xlfn.IFS(AND(Table2[[#This Row],[code]]&lt;400,Table2[[#This Row],[code]]&lt;&gt;""),2,Table2[[#This Row],[code]]&gt;500,4)),"")</f>
        <v/>
      </c>
      <c r="AC2316" s="1" t="str">
        <f>IF(Table2[[#This Row],[Event]]="Penalty",Table2[[#This Row],[number]],IF(Table2[[#This Row],[Event]]="Time-Out",401,""))</f>
        <v/>
      </c>
      <c r="AD2316" s="1">
        <f>ROW(A2315)</f>
        <v>2315</v>
      </c>
      <c r="AE2316" s="1">
        <f>COUNTIFS(Table2[GameID],Table2[[#This Row],[GameID]],Table2[Column1],"&lt;="&amp;Table2[[#This Row],[Column1]])-1</f>
        <v>22</v>
      </c>
    </row>
    <row r="2317" spans="1:31" x14ac:dyDescent="0.45">
      <c r="A2317" t="s">
        <v>361</v>
      </c>
      <c r="B2317" t="str">
        <f>_xlfn.TEXTBEFORE(Table2[[#This Row],[Kamp]]," - ")</f>
        <v>Hvidovre Attack</v>
      </c>
      <c r="C2317" t="str">
        <f>_xlfn.TEXTAFTER(Table2[[#This Row],[Kamp]],"- ")</f>
        <v>Copenhagen FC</v>
      </c>
      <c r="D2317">
        <v>45203</v>
      </c>
      <c r="E2317">
        <v>75085</v>
      </c>
      <c r="F2317">
        <v>20232024</v>
      </c>
      <c r="G2317" t="s">
        <v>17</v>
      </c>
      <c r="H2317" t="s">
        <v>667</v>
      </c>
      <c r="I2317" t="s">
        <v>677</v>
      </c>
      <c r="J2317">
        <v>3</v>
      </c>
      <c r="K2317">
        <v>31140</v>
      </c>
      <c r="L2317">
        <v>0</v>
      </c>
      <c r="M2317" t="s">
        <v>631</v>
      </c>
      <c r="N2317" t="s">
        <v>248</v>
      </c>
      <c r="O2317" t="s">
        <v>634</v>
      </c>
      <c r="P2317">
        <v>31</v>
      </c>
      <c r="Q2317" t="s">
        <v>634</v>
      </c>
      <c r="R2317">
        <f>SUMIFS(Table2[number],Table2[Event],"Goal",Table2[H/U],"HOME",Table2[GameID],Table2[[#This Row],[GameID]],Table2[GameTime],"&lt;="&amp;Table2[[#This Row],[GameTime]])</f>
        <v>4</v>
      </c>
      <c r="S2317">
        <f>SUMIFS(Table2[number],Table2[Event],"Goal",Table2[H/U],"AWAY",Table2[GameID],Table2[[#This Row],[GameID]],Table2[GameTime],"&lt;="&amp;Table2[[#This Row],[GameTime]])</f>
        <v>7</v>
      </c>
      <c r="T2317" t="str">
        <f>IF(Table2[[#This Row],[Event]]="Goal",Table2[[#This Row],[Hscore]]&amp;"-"&amp;Table2[[#This Row],[Uscore]],"")</f>
        <v/>
      </c>
      <c r="U2317">
        <v>3580</v>
      </c>
      <c r="V2317" s="1">
        <f>Table2[[#This Row],[GameTime]]-(Table2[[#This Row],[period]]-1)*1200</f>
        <v>1180</v>
      </c>
      <c r="W2317" s="1">
        <f>ROUNDDOWN(Table2[[#This Row],[Time]]/60,0)</f>
        <v>19</v>
      </c>
      <c r="X2317" s="1">
        <f>ROUNDDOWN((Table2[[#This Row],[Time]]/60-Table2[[#This Row],[Time2]])*60,0)</f>
        <v>40</v>
      </c>
      <c r="Y2317" s="1">
        <f>IF(Table2[[#This Row],[Time2]]&lt;10,0&amp;Table2[[#This Row],[Time2]],Table2[[#This Row],[Time2]])</f>
        <v>19</v>
      </c>
      <c r="Z2317" s="1">
        <f>IF(Table2[[#This Row],[Time3]]&lt;10,0&amp;Table2[[#This Row],[Time3]],Table2[[#This Row],[Time3]])</f>
        <v>40</v>
      </c>
      <c r="AA2317" s="2" t="str">
        <f>Table2[[#This Row],[Time4]]&amp;":"&amp;Table2[[#This Row],[Time5]]</f>
        <v>19:40</v>
      </c>
      <c r="AB2317" s="1" cm="1">
        <f t="array" ref="AB2317">IFERROR(IF(Table2[[#This Row],[code]]="","",_xlfn.IFS(AND(Table2[[#This Row],[code]]&lt;400,Table2[[#This Row],[code]]&lt;&gt;""),2,Table2[[#This Row],[code]]&gt;500,4)),"")</f>
        <v>2</v>
      </c>
      <c r="AC2317" s="1">
        <f>IF(Table2[[#This Row],[Event]]="Penalty",Table2[[#This Row],[number]],IF(Table2[[#This Row],[Event]]="Time-Out",401,""))</f>
        <v>0</v>
      </c>
      <c r="AD2317" s="1">
        <f>ROW(A2316)</f>
        <v>2316</v>
      </c>
      <c r="AE2317" s="1">
        <f>COUNTIFS(Table2[GameID],Table2[[#This Row],[GameID]],Table2[Column1],"&lt;="&amp;Table2[[#This Row],[Column1]])-1</f>
        <v>23</v>
      </c>
    </row>
    <row r="2318" spans="1:31" x14ac:dyDescent="0.45">
      <c r="A2318" t="s">
        <v>336</v>
      </c>
      <c r="B2318" t="str">
        <f>_xlfn.TEXTBEFORE(Table2[[#This Row],[Kamp]]," - ")</f>
        <v>Rødovre FC</v>
      </c>
      <c r="C2318" t="str">
        <f>_xlfn.TEXTAFTER(Table2[[#This Row],[Kamp]],"- ")</f>
        <v>Vanløse Floorball</v>
      </c>
      <c r="D2318">
        <v>45207</v>
      </c>
      <c r="E2318">
        <v>75086</v>
      </c>
      <c r="F2318">
        <v>20232024</v>
      </c>
      <c r="G2318" t="s">
        <v>17</v>
      </c>
      <c r="H2318" t="s">
        <v>665</v>
      </c>
      <c r="I2318" t="s">
        <v>678</v>
      </c>
      <c r="J2318">
        <v>1</v>
      </c>
      <c r="K2318">
        <v>31139</v>
      </c>
      <c r="L2318">
        <v>1</v>
      </c>
      <c r="M2318" t="s">
        <v>630</v>
      </c>
      <c r="N2318" t="s">
        <v>484</v>
      </c>
      <c r="O2318" t="s">
        <v>51</v>
      </c>
      <c r="P2318">
        <v>43</v>
      </c>
      <c r="Q2318">
        <v>77</v>
      </c>
      <c r="R2318">
        <f>SUMIFS(Table2[number],Table2[Event],"Goal",Table2[H/U],"HOME",Table2[GameID],Table2[[#This Row],[GameID]],Table2[GameTime],"&lt;="&amp;Table2[[#This Row],[GameTime]])</f>
        <v>1</v>
      </c>
      <c r="S2318">
        <f>SUMIFS(Table2[number],Table2[Event],"Goal",Table2[H/U],"AWAY",Table2[GameID],Table2[[#This Row],[GameID]],Table2[GameTime],"&lt;="&amp;Table2[[#This Row],[GameTime]])</f>
        <v>0</v>
      </c>
      <c r="T2318" t="str">
        <f>IF(Table2[[#This Row],[Event]]="Goal",Table2[[#This Row],[Hscore]]&amp;"-"&amp;Table2[[#This Row],[Uscore]],"")</f>
        <v>1-0</v>
      </c>
      <c r="U2318">
        <v>143</v>
      </c>
      <c r="V2318" s="1">
        <f>Table2[[#This Row],[GameTime]]-(Table2[[#This Row],[period]]-1)*1200</f>
        <v>143</v>
      </c>
      <c r="W2318" s="1">
        <f>ROUNDDOWN(Table2[[#This Row],[Time]]/60,0)</f>
        <v>2</v>
      </c>
      <c r="X2318" s="1">
        <f>ROUNDDOWN((Table2[[#This Row],[Time]]/60-Table2[[#This Row],[Time2]])*60,0)</f>
        <v>23</v>
      </c>
      <c r="Y2318" s="1" t="str">
        <f>IF(Table2[[#This Row],[Time2]]&lt;10,0&amp;Table2[[#This Row],[Time2]],Table2[[#This Row],[Time2]])</f>
        <v>02</v>
      </c>
      <c r="Z2318" s="1">
        <f>IF(Table2[[#This Row],[Time3]]&lt;10,0&amp;Table2[[#This Row],[Time3]],Table2[[#This Row],[Time3]])</f>
        <v>23</v>
      </c>
      <c r="AA2318" s="2" t="str">
        <f>Table2[[#This Row],[Time4]]&amp;":"&amp;Table2[[#This Row],[Time5]]</f>
        <v>02:23</v>
      </c>
      <c r="AB2318" s="1" t="str" cm="1">
        <f t="array" ref="AB2318">IFERROR(IF(Table2[[#This Row],[code]]="","",_xlfn.IFS(AND(Table2[[#This Row],[code]]&lt;400,Table2[[#This Row],[code]]&lt;&gt;""),2,Table2[[#This Row],[code]]&gt;500,4)),"")</f>
        <v/>
      </c>
      <c r="AC2318" s="1" t="str">
        <f>IF(Table2[[#This Row],[Event]]="Penalty",Table2[[#This Row],[number]],IF(Table2[[#This Row],[Event]]="Time-Out",401,""))</f>
        <v/>
      </c>
      <c r="AD2318" s="1">
        <f>ROW(A2317)</f>
        <v>2317</v>
      </c>
      <c r="AE2318" s="1">
        <f>COUNTIFS(Table2[GameID],Table2[[#This Row],[GameID]],Table2[Column1],"&lt;="&amp;Table2[[#This Row],[Column1]])-1</f>
        <v>0</v>
      </c>
    </row>
    <row r="2319" spans="1:31" x14ac:dyDescent="0.45">
      <c r="A2319" t="s">
        <v>336</v>
      </c>
      <c r="B2319" t="str">
        <f>_xlfn.TEXTBEFORE(Table2[[#This Row],[Kamp]]," - ")</f>
        <v>Rødovre FC</v>
      </c>
      <c r="C2319" t="str">
        <f>_xlfn.TEXTAFTER(Table2[[#This Row],[Kamp]],"- ")</f>
        <v>Vanløse Floorball</v>
      </c>
      <c r="D2319">
        <v>45207</v>
      </c>
      <c r="E2319">
        <v>75086</v>
      </c>
      <c r="F2319">
        <v>20232024</v>
      </c>
      <c r="G2319" t="s">
        <v>17</v>
      </c>
      <c r="H2319" t="s">
        <v>660</v>
      </c>
      <c r="I2319" t="s">
        <v>677</v>
      </c>
      <c r="J2319">
        <v>1</v>
      </c>
      <c r="K2319">
        <v>31142</v>
      </c>
      <c r="L2319">
        <v>1</v>
      </c>
      <c r="M2319" t="s">
        <v>630</v>
      </c>
      <c r="N2319" t="s">
        <v>37</v>
      </c>
      <c r="O2319" t="s">
        <v>495</v>
      </c>
      <c r="P2319">
        <v>90</v>
      </c>
      <c r="Q2319">
        <v>35</v>
      </c>
      <c r="R2319">
        <f>SUMIFS(Table2[number],Table2[Event],"Goal",Table2[H/U],"HOME",Table2[GameID],Table2[[#This Row],[GameID]],Table2[GameTime],"&lt;="&amp;Table2[[#This Row],[GameTime]])</f>
        <v>1</v>
      </c>
      <c r="S2319">
        <f>SUMIFS(Table2[number],Table2[Event],"Goal",Table2[H/U],"AWAY",Table2[GameID],Table2[[#This Row],[GameID]],Table2[GameTime],"&lt;="&amp;Table2[[#This Row],[GameTime]])</f>
        <v>1</v>
      </c>
      <c r="T2319" t="str">
        <f>IF(Table2[[#This Row],[Event]]="Goal",Table2[[#This Row],[Hscore]]&amp;"-"&amp;Table2[[#This Row],[Uscore]],"")</f>
        <v>1-1</v>
      </c>
      <c r="U2319">
        <v>644</v>
      </c>
      <c r="V2319" s="1">
        <f>Table2[[#This Row],[GameTime]]-(Table2[[#This Row],[period]]-1)*1200</f>
        <v>644</v>
      </c>
      <c r="W2319" s="1">
        <f>ROUNDDOWN(Table2[[#This Row],[Time]]/60,0)</f>
        <v>10</v>
      </c>
      <c r="X2319" s="1">
        <f>ROUNDDOWN((Table2[[#This Row],[Time]]/60-Table2[[#This Row],[Time2]])*60,0)</f>
        <v>44</v>
      </c>
      <c r="Y2319" s="1">
        <f>IF(Table2[[#This Row],[Time2]]&lt;10,0&amp;Table2[[#This Row],[Time2]],Table2[[#This Row],[Time2]])</f>
        <v>10</v>
      </c>
      <c r="Z2319" s="1">
        <f>IF(Table2[[#This Row],[Time3]]&lt;10,0&amp;Table2[[#This Row],[Time3]],Table2[[#This Row],[Time3]])</f>
        <v>44</v>
      </c>
      <c r="AA2319" s="2" t="str">
        <f>Table2[[#This Row],[Time4]]&amp;":"&amp;Table2[[#This Row],[Time5]]</f>
        <v>10:44</v>
      </c>
      <c r="AB2319" s="1" t="str" cm="1">
        <f t="array" ref="AB2319">IFERROR(IF(Table2[[#This Row],[code]]="","",_xlfn.IFS(AND(Table2[[#This Row],[code]]&lt;400,Table2[[#This Row],[code]]&lt;&gt;""),2,Table2[[#This Row],[code]]&gt;500,4)),"")</f>
        <v/>
      </c>
      <c r="AC2319" s="1" t="str">
        <f>IF(Table2[[#This Row],[Event]]="Penalty",Table2[[#This Row],[number]],IF(Table2[[#This Row],[Event]]="Time-Out",401,""))</f>
        <v/>
      </c>
      <c r="AD2319" s="1">
        <f>ROW(A2318)</f>
        <v>2318</v>
      </c>
      <c r="AE2319" s="1">
        <f>COUNTIFS(Table2[GameID],Table2[[#This Row],[GameID]],Table2[Column1],"&lt;="&amp;Table2[[#This Row],[Column1]])-1</f>
        <v>1</v>
      </c>
    </row>
    <row r="2320" spans="1:31" x14ac:dyDescent="0.45">
      <c r="A2320" t="s">
        <v>336</v>
      </c>
      <c r="B2320" t="str">
        <f>_xlfn.TEXTBEFORE(Table2[[#This Row],[Kamp]]," - ")</f>
        <v>Rødovre FC</v>
      </c>
      <c r="C2320" t="str">
        <f>_xlfn.TEXTAFTER(Table2[[#This Row],[Kamp]],"- ")</f>
        <v>Vanløse Floorball</v>
      </c>
      <c r="D2320">
        <v>45207</v>
      </c>
      <c r="E2320">
        <v>75086</v>
      </c>
      <c r="F2320">
        <v>20232024</v>
      </c>
      <c r="G2320" t="s">
        <v>17</v>
      </c>
      <c r="H2320" t="s">
        <v>660</v>
      </c>
      <c r="I2320" t="s">
        <v>677</v>
      </c>
      <c r="J2320">
        <v>1</v>
      </c>
      <c r="K2320">
        <v>31142</v>
      </c>
      <c r="L2320">
        <v>1</v>
      </c>
      <c r="M2320" t="s">
        <v>630</v>
      </c>
      <c r="N2320" t="s">
        <v>96</v>
      </c>
      <c r="O2320" t="s">
        <v>104</v>
      </c>
      <c r="P2320">
        <v>10</v>
      </c>
      <c r="Q2320">
        <v>48</v>
      </c>
      <c r="R2320">
        <f>SUMIFS(Table2[number],Table2[Event],"Goal",Table2[H/U],"HOME",Table2[GameID],Table2[[#This Row],[GameID]],Table2[GameTime],"&lt;="&amp;Table2[[#This Row],[GameTime]])</f>
        <v>1</v>
      </c>
      <c r="S2320">
        <f>SUMIFS(Table2[number],Table2[Event],"Goal",Table2[H/U],"AWAY",Table2[GameID],Table2[[#This Row],[GameID]],Table2[GameTime],"&lt;="&amp;Table2[[#This Row],[GameTime]])</f>
        <v>2</v>
      </c>
      <c r="T2320" t="str">
        <f>IF(Table2[[#This Row],[Event]]="Goal",Table2[[#This Row],[Hscore]]&amp;"-"&amp;Table2[[#This Row],[Uscore]],"")</f>
        <v>1-2</v>
      </c>
      <c r="U2320">
        <v>894</v>
      </c>
      <c r="V2320" s="1">
        <f>Table2[[#This Row],[GameTime]]-(Table2[[#This Row],[period]]-1)*1200</f>
        <v>894</v>
      </c>
      <c r="W2320" s="1">
        <f>ROUNDDOWN(Table2[[#This Row],[Time]]/60,0)</f>
        <v>14</v>
      </c>
      <c r="X2320" s="1">
        <f>ROUNDDOWN((Table2[[#This Row],[Time]]/60-Table2[[#This Row],[Time2]])*60,0)</f>
        <v>54</v>
      </c>
      <c r="Y2320" s="1">
        <f>IF(Table2[[#This Row],[Time2]]&lt;10,0&amp;Table2[[#This Row],[Time2]],Table2[[#This Row],[Time2]])</f>
        <v>14</v>
      </c>
      <c r="Z2320" s="1">
        <f>IF(Table2[[#This Row],[Time3]]&lt;10,0&amp;Table2[[#This Row],[Time3]],Table2[[#This Row],[Time3]])</f>
        <v>54</v>
      </c>
      <c r="AA2320" s="2" t="str">
        <f>Table2[[#This Row],[Time4]]&amp;":"&amp;Table2[[#This Row],[Time5]]</f>
        <v>14:54</v>
      </c>
      <c r="AB2320" s="1" t="str" cm="1">
        <f t="array" ref="AB2320">IFERROR(IF(Table2[[#This Row],[code]]="","",_xlfn.IFS(AND(Table2[[#This Row],[code]]&lt;400,Table2[[#This Row],[code]]&lt;&gt;""),2,Table2[[#This Row],[code]]&gt;500,4)),"")</f>
        <v/>
      </c>
      <c r="AC2320" s="1" t="str">
        <f>IF(Table2[[#This Row],[Event]]="Penalty",Table2[[#This Row],[number]],IF(Table2[[#This Row],[Event]]="Time-Out",401,""))</f>
        <v/>
      </c>
      <c r="AD2320" s="1">
        <f>ROW(A2319)</f>
        <v>2319</v>
      </c>
      <c r="AE2320" s="1">
        <f>COUNTIFS(Table2[GameID],Table2[[#This Row],[GameID]],Table2[Column1],"&lt;="&amp;Table2[[#This Row],[Column1]])-1</f>
        <v>2</v>
      </c>
    </row>
    <row r="2321" spans="1:31" x14ac:dyDescent="0.45">
      <c r="A2321" t="s">
        <v>336</v>
      </c>
      <c r="B2321" t="str">
        <f>_xlfn.TEXTBEFORE(Table2[[#This Row],[Kamp]]," - ")</f>
        <v>Rødovre FC</v>
      </c>
      <c r="C2321" t="str">
        <f>_xlfn.TEXTAFTER(Table2[[#This Row],[Kamp]],"- ")</f>
        <v>Vanløse Floorball</v>
      </c>
      <c r="D2321">
        <v>45207</v>
      </c>
      <c r="E2321">
        <v>75086</v>
      </c>
      <c r="F2321">
        <v>20232024</v>
      </c>
      <c r="G2321" t="s">
        <v>17</v>
      </c>
      <c r="H2321" t="s">
        <v>660</v>
      </c>
      <c r="I2321" t="s">
        <v>677</v>
      </c>
      <c r="J2321">
        <v>1</v>
      </c>
      <c r="K2321">
        <v>31142</v>
      </c>
      <c r="L2321">
        <v>1</v>
      </c>
      <c r="M2321" t="s">
        <v>630</v>
      </c>
      <c r="N2321" t="s">
        <v>97</v>
      </c>
      <c r="O2321" t="s">
        <v>37</v>
      </c>
      <c r="P2321">
        <v>24</v>
      </c>
      <c r="Q2321">
        <v>90</v>
      </c>
      <c r="R2321">
        <f>SUMIFS(Table2[number],Table2[Event],"Goal",Table2[H/U],"HOME",Table2[GameID],Table2[[#This Row],[GameID]],Table2[GameTime],"&lt;="&amp;Table2[[#This Row],[GameTime]])</f>
        <v>1</v>
      </c>
      <c r="S2321">
        <f>SUMIFS(Table2[number],Table2[Event],"Goal",Table2[H/U],"AWAY",Table2[GameID],Table2[[#This Row],[GameID]],Table2[GameTime],"&lt;="&amp;Table2[[#This Row],[GameTime]])</f>
        <v>3</v>
      </c>
      <c r="T2321" t="str">
        <f>IF(Table2[[#This Row],[Event]]="Goal",Table2[[#This Row],[Hscore]]&amp;"-"&amp;Table2[[#This Row],[Uscore]],"")</f>
        <v>1-3</v>
      </c>
      <c r="U2321">
        <v>925</v>
      </c>
      <c r="V2321" s="1">
        <f>Table2[[#This Row],[GameTime]]-(Table2[[#This Row],[period]]-1)*1200</f>
        <v>925</v>
      </c>
      <c r="W2321" s="1">
        <f>ROUNDDOWN(Table2[[#This Row],[Time]]/60,0)</f>
        <v>15</v>
      </c>
      <c r="X2321" s="1">
        <f>ROUNDDOWN((Table2[[#This Row],[Time]]/60-Table2[[#This Row],[Time2]])*60,0)</f>
        <v>25</v>
      </c>
      <c r="Y2321" s="1">
        <f>IF(Table2[[#This Row],[Time2]]&lt;10,0&amp;Table2[[#This Row],[Time2]],Table2[[#This Row],[Time2]])</f>
        <v>15</v>
      </c>
      <c r="Z2321" s="1">
        <f>IF(Table2[[#This Row],[Time3]]&lt;10,0&amp;Table2[[#This Row],[Time3]],Table2[[#This Row],[Time3]])</f>
        <v>25</v>
      </c>
      <c r="AA2321" s="2" t="str">
        <f>Table2[[#This Row],[Time4]]&amp;":"&amp;Table2[[#This Row],[Time5]]</f>
        <v>15:25</v>
      </c>
      <c r="AB2321" s="1" t="str" cm="1">
        <f t="array" ref="AB2321">IFERROR(IF(Table2[[#This Row],[code]]="","",_xlfn.IFS(AND(Table2[[#This Row],[code]]&lt;400,Table2[[#This Row],[code]]&lt;&gt;""),2,Table2[[#This Row],[code]]&gt;500,4)),"")</f>
        <v/>
      </c>
      <c r="AC2321" s="1" t="str">
        <f>IF(Table2[[#This Row],[Event]]="Penalty",Table2[[#This Row],[number]],IF(Table2[[#This Row],[Event]]="Time-Out",401,""))</f>
        <v/>
      </c>
      <c r="AD2321" s="1">
        <f>ROW(A2320)</f>
        <v>2320</v>
      </c>
      <c r="AE2321" s="1">
        <f>COUNTIFS(Table2[GameID],Table2[[#This Row],[GameID]],Table2[Column1],"&lt;="&amp;Table2[[#This Row],[Column1]])-1</f>
        <v>3</v>
      </c>
    </row>
    <row r="2322" spans="1:31" x14ac:dyDescent="0.45">
      <c r="A2322" t="s">
        <v>336</v>
      </c>
      <c r="B2322" t="str">
        <f>_xlfn.TEXTBEFORE(Table2[[#This Row],[Kamp]]," - ")</f>
        <v>Rødovre FC</v>
      </c>
      <c r="C2322" t="str">
        <f>_xlfn.TEXTAFTER(Table2[[#This Row],[Kamp]],"- ")</f>
        <v>Vanløse Floorball</v>
      </c>
      <c r="D2322">
        <v>45207</v>
      </c>
      <c r="E2322">
        <v>75086</v>
      </c>
      <c r="F2322">
        <v>20232024</v>
      </c>
      <c r="G2322" t="s">
        <v>17</v>
      </c>
      <c r="H2322" t="s">
        <v>665</v>
      </c>
      <c r="I2322" t="s">
        <v>678</v>
      </c>
      <c r="J2322">
        <v>1</v>
      </c>
      <c r="K2322">
        <v>31139</v>
      </c>
      <c r="L2322">
        <v>1</v>
      </c>
      <c r="M2322" t="s">
        <v>630</v>
      </c>
      <c r="N2322" t="s">
        <v>538</v>
      </c>
      <c r="O2322" t="s">
        <v>41</v>
      </c>
      <c r="P2322">
        <v>89</v>
      </c>
      <c r="Q2322">
        <v>3</v>
      </c>
      <c r="R2322">
        <f>SUMIFS(Table2[number],Table2[Event],"Goal",Table2[H/U],"HOME",Table2[GameID],Table2[[#This Row],[GameID]],Table2[GameTime],"&lt;="&amp;Table2[[#This Row],[GameTime]])</f>
        <v>2</v>
      </c>
      <c r="S2322">
        <f>SUMIFS(Table2[number],Table2[Event],"Goal",Table2[H/U],"AWAY",Table2[GameID],Table2[[#This Row],[GameID]],Table2[GameTime],"&lt;="&amp;Table2[[#This Row],[GameTime]])</f>
        <v>3</v>
      </c>
      <c r="T2322" t="str">
        <f>IF(Table2[[#This Row],[Event]]="Goal",Table2[[#This Row],[Hscore]]&amp;"-"&amp;Table2[[#This Row],[Uscore]],"")</f>
        <v>2-3</v>
      </c>
      <c r="U2322">
        <v>1143</v>
      </c>
      <c r="V2322" s="1">
        <f>Table2[[#This Row],[GameTime]]-(Table2[[#This Row],[period]]-1)*1200</f>
        <v>1143</v>
      </c>
      <c r="W2322" s="1">
        <f>ROUNDDOWN(Table2[[#This Row],[Time]]/60,0)</f>
        <v>19</v>
      </c>
      <c r="X2322" s="1">
        <f>ROUNDDOWN((Table2[[#This Row],[Time]]/60-Table2[[#This Row],[Time2]])*60,0)</f>
        <v>3</v>
      </c>
      <c r="Y2322" s="1">
        <f>IF(Table2[[#This Row],[Time2]]&lt;10,0&amp;Table2[[#This Row],[Time2]],Table2[[#This Row],[Time2]])</f>
        <v>19</v>
      </c>
      <c r="Z2322" s="1" t="str">
        <f>IF(Table2[[#This Row],[Time3]]&lt;10,0&amp;Table2[[#This Row],[Time3]],Table2[[#This Row],[Time3]])</f>
        <v>03</v>
      </c>
      <c r="AA2322" s="2" t="str">
        <f>Table2[[#This Row],[Time4]]&amp;":"&amp;Table2[[#This Row],[Time5]]</f>
        <v>19:03</v>
      </c>
      <c r="AB2322" s="1" t="str" cm="1">
        <f t="array" ref="AB2322">IFERROR(IF(Table2[[#This Row],[code]]="","",_xlfn.IFS(AND(Table2[[#This Row],[code]]&lt;400,Table2[[#This Row],[code]]&lt;&gt;""),2,Table2[[#This Row],[code]]&gt;500,4)),"")</f>
        <v/>
      </c>
      <c r="AC2322" s="1" t="str">
        <f>IF(Table2[[#This Row],[Event]]="Penalty",Table2[[#This Row],[number]],IF(Table2[[#This Row],[Event]]="Time-Out",401,""))</f>
        <v/>
      </c>
      <c r="AD2322" s="1">
        <f>ROW(A2321)</f>
        <v>2321</v>
      </c>
      <c r="AE2322" s="1">
        <f>COUNTIFS(Table2[GameID],Table2[[#This Row],[GameID]],Table2[Column1],"&lt;="&amp;Table2[[#This Row],[Column1]])-1</f>
        <v>4</v>
      </c>
    </row>
    <row r="2323" spans="1:31" x14ac:dyDescent="0.45">
      <c r="A2323" t="s">
        <v>336</v>
      </c>
      <c r="B2323" t="str">
        <f>_xlfn.TEXTBEFORE(Table2[[#This Row],[Kamp]]," - ")</f>
        <v>Rødovre FC</v>
      </c>
      <c r="C2323" t="str">
        <f>_xlfn.TEXTAFTER(Table2[[#This Row],[Kamp]],"- ")</f>
        <v>Vanløse Floorball</v>
      </c>
      <c r="D2323">
        <v>45207</v>
      </c>
      <c r="E2323">
        <v>75086</v>
      </c>
      <c r="F2323">
        <v>20232024</v>
      </c>
      <c r="G2323" t="s">
        <v>17</v>
      </c>
      <c r="H2323" t="s">
        <v>660</v>
      </c>
      <c r="I2323" t="s">
        <v>677</v>
      </c>
      <c r="J2323">
        <v>2</v>
      </c>
      <c r="K2323">
        <v>31142</v>
      </c>
      <c r="L2323">
        <v>1</v>
      </c>
      <c r="M2323" t="s">
        <v>630</v>
      </c>
      <c r="N2323" t="s">
        <v>96</v>
      </c>
      <c r="O2323" t="s">
        <v>104</v>
      </c>
      <c r="P2323">
        <v>10</v>
      </c>
      <c r="Q2323">
        <v>48</v>
      </c>
      <c r="R2323">
        <f>SUMIFS(Table2[number],Table2[Event],"Goal",Table2[H/U],"HOME",Table2[GameID],Table2[[#This Row],[GameID]],Table2[GameTime],"&lt;="&amp;Table2[[#This Row],[GameTime]])</f>
        <v>2</v>
      </c>
      <c r="S2323">
        <f>SUMIFS(Table2[number],Table2[Event],"Goal",Table2[H/U],"AWAY",Table2[GameID],Table2[[#This Row],[GameID]],Table2[GameTime],"&lt;="&amp;Table2[[#This Row],[GameTime]])</f>
        <v>4</v>
      </c>
      <c r="T2323" t="str">
        <f>IF(Table2[[#This Row],[Event]]="Goal",Table2[[#This Row],[Hscore]]&amp;"-"&amp;Table2[[#This Row],[Uscore]],"")</f>
        <v>2-4</v>
      </c>
      <c r="U2323">
        <v>1363</v>
      </c>
      <c r="V2323" s="1">
        <f>Table2[[#This Row],[GameTime]]-(Table2[[#This Row],[period]]-1)*1200</f>
        <v>163</v>
      </c>
      <c r="W2323" s="1">
        <f>ROUNDDOWN(Table2[[#This Row],[Time]]/60,0)</f>
        <v>2</v>
      </c>
      <c r="X2323" s="1">
        <f>ROUNDDOWN((Table2[[#This Row],[Time]]/60-Table2[[#This Row],[Time2]])*60,0)</f>
        <v>43</v>
      </c>
      <c r="Y2323" s="1" t="str">
        <f>IF(Table2[[#This Row],[Time2]]&lt;10,0&amp;Table2[[#This Row],[Time2]],Table2[[#This Row],[Time2]])</f>
        <v>02</v>
      </c>
      <c r="Z2323" s="1">
        <f>IF(Table2[[#This Row],[Time3]]&lt;10,0&amp;Table2[[#This Row],[Time3]],Table2[[#This Row],[Time3]])</f>
        <v>43</v>
      </c>
      <c r="AA2323" s="2" t="str">
        <f>Table2[[#This Row],[Time4]]&amp;":"&amp;Table2[[#This Row],[Time5]]</f>
        <v>02:43</v>
      </c>
      <c r="AB2323" s="1" t="str" cm="1">
        <f t="array" ref="AB2323">IFERROR(IF(Table2[[#This Row],[code]]="","",_xlfn.IFS(AND(Table2[[#This Row],[code]]&lt;400,Table2[[#This Row],[code]]&lt;&gt;""),2,Table2[[#This Row],[code]]&gt;500,4)),"")</f>
        <v/>
      </c>
      <c r="AC2323" s="1" t="str">
        <f>IF(Table2[[#This Row],[Event]]="Penalty",Table2[[#This Row],[number]],IF(Table2[[#This Row],[Event]]="Time-Out",401,""))</f>
        <v/>
      </c>
      <c r="AD2323" s="1">
        <f>ROW(A2322)</f>
        <v>2322</v>
      </c>
      <c r="AE2323" s="1">
        <f>COUNTIFS(Table2[GameID],Table2[[#This Row],[GameID]],Table2[Column1],"&lt;="&amp;Table2[[#This Row],[Column1]])-1</f>
        <v>5</v>
      </c>
    </row>
    <row r="2324" spans="1:31" x14ac:dyDescent="0.45">
      <c r="A2324" t="s">
        <v>336</v>
      </c>
      <c r="B2324" t="str">
        <f>_xlfn.TEXTBEFORE(Table2[[#This Row],[Kamp]]," - ")</f>
        <v>Rødovre FC</v>
      </c>
      <c r="C2324" t="str">
        <f>_xlfn.TEXTAFTER(Table2[[#This Row],[Kamp]],"- ")</f>
        <v>Vanløse Floorball</v>
      </c>
      <c r="D2324">
        <v>45207</v>
      </c>
      <c r="E2324">
        <v>75086</v>
      </c>
      <c r="F2324">
        <v>20232024</v>
      </c>
      <c r="G2324" t="s">
        <v>17</v>
      </c>
      <c r="H2324" t="s">
        <v>665</v>
      </c>
      <c r="I2324" t="s">
        <v>678</v>
      </c>
      <c r="J2324">
        <v>2</v>
      </c>
      <c r="K2324">
        <v>31139</v>
      </c>
      <c r="L2324">
        <v>1</v>
      </c>
      <c r="M2324" t="s">
        <v>630</v>
      </c>
      <c r="N2324" t="s">
        <v>45</v>
      </c>
      <c r="O2324" t="s">
        <v>51</v>
      </c>
      <c r="P2324">
        <v>17</v>
      </c>
      <c r="Q2324">
        <v>77</v>
      </c>
      <c r="R2324">
        <f>SUMIFS(Table2[number],Table2[Event],"Goal",Table2[H/U],"HOME",Table2[GameID],Table2[[#This Row],[GameID]],Table2[GameTime],"&lt;="&amp;Table2[[#This Row],[GameTime]])</f>
        <v>3</v>
      </c>
      <c r="S2324">
        <f>SUMIFS(Table2[number],Table2[Event],"Goal",Table2[H/U],"AWAY",Table2[GameID],Table2[[#This Row],[GameID]],Table2[GameTime],"&lt;="&amp;Table2[[#This Row],[GameTime]])</f>
        <v>4</v>
      </c>
      <c r="T2324" t="str">
        <f>IF(Table2[[#This Row],[Event]]="Goal",Table2[[#This Row],[Hscore]]&amp;"-"&amp;Table2[[#This Row],[Uscore]],"")</f>
        <v>3-4</v>
      </c>
      <c r="U2324">
        <v>1418</v>
      </c>
      <c r="V2324" s="1">
        <f>Table2[[#This Row],[GameTime]]-(Table2[[#This Row],[period]]-1)*1200</f>
        <v>218</v>
      </c>
      <c r="W2324" s="1">
        <f>ROUNDDOWN(Table2[[#This Row],[Time]]/60,0)</f>
        <v>3</v>
      </c>
      <c r="X2324" s="1">
        <f>ROUNDDOWN((Table2[[#This Row],[Time]]/60-Table2[[#This Row],[Time2]])*60,0)</f>
        <v>38</v>
      </c>
      <c r="Y2324" s="1" t="str">
        <f>IF(Table2[[#This Row],[Time2]]&lt;10,0&amp;Table2[[#This Row],[Time2]],Table2[[#This Row],[Time2]])</f>
        <v>03</v>
      </c>
      <c r="Z2324" s="1">
        <f>IF(Table2[[#This Row],[Time3]]&lt;10,0&amp;Table2[[#This Row],[Time3]],Table2[[#This Row],[Time3]])</f>
        <v>38</v>
      </c>
      <c r="AA2324" s="2" t="str">
        <f>Table2[[#This Row],[Time4]]&amp;":"&amp;Table2[[#This Row],[Time5]]</f>
        <v>03:38</v>
      </c>
      <c r="AB2324" s="1" t="str" cm="1">
        <f t="array" ref="AB2324">IFERROR(IF(Table2[[#This Row],[code]]="","",_xlfn.IFS(AND(Table2[[#This Row],[code]]&lt;400,Table2[[#This Row],[code]]&lt;&gt;""),2,Table2[[#This Row],[code]]&gt;500,4)),"")</f>
        <v/>
      </c>
      <c r="AC2324" s="1" t="str">
        <f>IF(Table2[[#This Row],[Event]]="Penalty",Table2[[#This Row],[number]],IF(Table2[[#This Row],[Event]]="Time-Out",401,""))</f>
        <v/>
      </c>
      <c r="AD2324" s="1">
        <f>ROW(A2323)</f>
        <v>2323</v>
      </c>
      <c r="AE2324" s="1">
        <f>COUNTIFS(Table2[GameID],Table2[[#This Row],[GameID]],Table2[Column1],"&lt;="&amp;Table2[[#This Row],[Column1]])-1</f>
        <v>6</v>
      </c>
    </row>
    <row r="2325" spans="1:31" x14ac:dyDescent="0.45">
      <c r="A2325" t="s">
        <v>336</v>
      </c>
      <c r="B2325" t="str">
        <f>_xlfn.TEXTBEFORE(Table2[[#This Row],[Kamp]]," - ")</f>
        <v>Rødovre FC</v>
      </c>
      <c r="C2325" t="str">
        <f>_xlfn.TEXTAFTER(Table2[[#This Row],[Kamp]],"- ")</f>
        <v>Vanløse Floorball</v>
      </c>
      <c r="D2325">
        <v>45207</v>
      </c>
      <c r="E2325">
        <v>75086</v>
      </c>
      <c r="F2325">
        <v>20232024</v>
      </c>
      <c r="G2325" t="s">
        <v>17</v>
      </c>
      <c r="H2325" t="s">
        <v>660</v>
      </c>
      <c r="I2325" t="s">
        <v>677</v>
      </c>
      <c r="J2325">
        <v>2</v>
      </c>
      <c r="K2325">
        <v>31142</v>
      </c>
      <c r="L2325">
        <v>1</v>
      </c>
      <c r="M2325" t="s">
        <v>630</v>
      </c>
      <c r="N2325" t="s">
        <v>37</v>
      </c>
      <c r="O2325" t="s">
        <v>496</v>
      </c>
      <c r="P2325">
        <v>90</v>
      </c>
      <c r="Q2325">
        <v>61</v>
      </c>
      <c r="R2325">
        <f>SUMIFS(Table2[number],Table2[Event],"Goal",Table2[H/U],"HOME",Table2[GameID],Table2[[#This Row],[GameID]],Table2[GameTime],"&lt;="&amp;Table2[[#This Row],[GameTime]])</f>
        <v>3</v>
      </c>
      <c r="S2325">
        <f>SUMIFS(Table2[number],Table2[Event],"Goal",Table2[H/U],"AWAY",Table2[GameID],Table2[[#This Row],[GameID]],Table2[GameTime],"&lt;="&amp;Table2[[#This Row],[GameTime]])</f>
        <v>5</v>
      </c>
      <c r="T2325" t="str">
        <f>IF(Table2[[#This Row],[Event]]="Goal",Table2[[#This Row],[Hscore]]&amp;"-"&amp;Table2[[#This Row],[Uscore]],"")</f>
        <v>3-5</v>
      </c>
      <c r="U2325">
        <v>2028</v>
      </c>
      <c r="V2325" s="1">
        <f>Table2[[#This Row],[GameTime]]-(Table2[[#This Row],[period]]-1)*1200</f>
        <v>828</v>
      </c>
      <c r="W2325" s="1">
        <f>ROUNDDOWN(Table2[[#This Row],[Time]]/60,0)</f>
        <v>13</v>
      </c>
      <c r="X2325" s="1">
        <f>ROUNDDOWN((Table2[[#This Row],[Time]]/60-Table2[[#This Row],[Time2]])*60,0)</f>
        <v>48</v>
      </c>
      <c r="Y2325" s="1">
        <f>IF(Table2[[#This Row],[Time2]]&lt;10,0&amp;Table2[[#This Row],[Time2]],Table2[[#This Row],[Time2]])</f>
        <v>13</v>
      </c>
      <c r="Z2325" s="1">
        <f>IF(Table2[[#This Row],[Time3]]&lt;10,0&amp;Table2[[#This Row],[Time3]],Table2[[#This Row],[Time3]])</f>
        <v>48</v>
      </c>
      <c r="AA2325" s="2" t="str">
        <f>Table2[[#This Row],[Time4]]&amp;":"&amp;Table2[[#This Row],[Time5]]</f>
        <v>13:48</v>
      </c>
      <c r="AB2325" s="1" t="str" cm="1">
        <f t="array" ref="AB2325">IFERROR(IF(Table2[[#This Row],[code]]="","",_xlfn.IFS(AND(Table2[[#This Row],[code]]&lt;400,Table2[[#This Row],[code]]&lt;&gt;""),2,Table2[[#This Row],[code]]&gt;500,4)),"")</f>
        <v/>
      </c>
      <c r="AC2325" s="1" t="str">
        <f>IF(Table2[[#This Row],[Event]]="Penalty",Table2[[#This Row],[number]],IF(Table2[[#This Row],[Event]]="Time-Out",401,""))</f>
        <v/>
      </c>
      <c r="AD2325" s="1">
        <f>ROW(A2324)</f>
        <v>2324</v>
      </c>
      <c r="AE2325" s="1">
        <f>COUNTIFS(Table2[GameID],Table2[[#This Row],[GameID]],Table2[Column1],"&lt;="&amp;Table2[[#This Row],[Column1]])-1</f>
        <v>7</v>
      </c>
    </row>
    <row r="2326" spans="1:31" x14ac:dyDescent="0.45">
      <c r="A2326" t="s">
        <v>336</v>
      </c>
      <c r="B2326" t="str">
        <f>_xlfn.TEXTBEFORE(Table2[[#This Row],[Kamp]]," - ")</f>
        <v>Rødovre FC</v>
      </c>
      <c r="C2326" t="str">
        <f>_xlfn.TEXTAFTER(Table2[[#This Row],[Kamp]],"- ")</f>
        <v>Vanløse Floorball</v>
      </c>
      <c r="D2326">
        <v>45207</v>
      </c>
      <c r="E2326">
        <v>75086</v>
      </c>
      <c r="F2326">
        <v>20232024</v>
      </c>
      <c r="G2326" t="s">
        <v>17</v>
      </c>
      <c r="H2326" t="s">
        <v>660</v>
      </c>
      <c r="I2326" t="s">
        <v>677</v>
      </c>
      <c r="J2326">
        <v>2</v>
      </c>
      <c r="K2326">
        <v>31142</v>
      </c>
      <c r="L2326">
        <v>222</v>
      </c>
      <c r="M2326" t="s">
        <v>631</v>
      </c>
      <c r="N2326" t="s">
        <v>283</v>
      </c>
      <c r="O2326" t="s">
        <v>634</v>
      </c>
      <c r="P2326">
        <v>2</v>
      </c>
      <c r="Q2326" t="s">
        <v>634</v>
      </c>
      <c r="R2326">
        <f>SUMIFS(Table2[number],Table2[Event],"Goal",Table2[H/U],"HOME",Table2[GameID],Table2[[#This Row],[GameID]],Table2[GameTime],"&lt;="&amp;Table2[[#This Row],[GameTime]])</f>
        <v>3</v>
      </c>
      <c r="S2326">
        <f>SUMIFS(Table2[number],Table2[Event],"Goal",Table2[H/U],"AWAY",Table2[GameID],Table2[[#This Row],[GameID]],Table2[GameTime],"&lt;="&amp;Table2[[#This Row],[GameTime]])</f>
        <v>5</v>
      </c>
      <c r="T2326" t="str">
        <f>IF(Table2[[#This Row],[Event]]="Goal",Table2[[#This Row],[Hscore]]&amp;"-"&amp;Table2[[#This Row],[Uscore]],"")</f>
        <v/>
      </c>
      <c r="U2326">
        <v>2371</v>
      </c>
      <c r="V2326" s="1">
        <f>Table2[[#This Row],[GameTime]]-(Table2[[#This Row],[period]]-1)*1200</f>
        <v>1171</v>
      </c>
      <c r="W2326" s="1">
        <f>ROUNDDOWN(Table2[[#This Row],[Time]]/60,0)</f>
        <v>19</v>
      </c>
      <c r="X2326" s="1">
        <f>ROUNDDOWN((Table2[[#This Row],[Time]]/60-Table2[[#This Row],[Time2]])*60,0)</f>
        <v>30</v>
      </c>
      <c r="Y2326" s="1">
        <f>IF(Table2[[#This Row],[Time2]]&lt;10,0&amp;Table2[[#This Row],[Time2]],Table2[[#This Row],[Time2]])</f>
        <v>19</v>
      </c>
      <c r="Z2326" s="1">
        <f>IF(Table2[[#This Row],[Time3]]&lt;10,0&amp;Table2[[#This Row],[Time3]],Table2[[#This Row],[Time3]])</f>
        <v>30</v>
      </c>
      <c r="AA2326" s="2" t="str">
        <f>Table2[[#This Row],[Time4]]&amp;":"&amp;Table2[[#This Row],[Time5]]</f>
        <v>19:30</v>
      </c>
      <c r="AB2326" s="1" cm="1">
        <f t="array" ref="AB2326">IFERROR(IF(Table2[[#This Row],[code]]="","",_xlfn.IFS(AND(Table2[[#This Row],[code]]&lt;400,Table2[[#This Row],[code]]&lt;&gt;""),2,Table2[[#This Row],[code]]&gt;500,4)),"")</f>
        <v>2</v>
      </c>
      <c r="AC2326" s="1">
        <f>IF(Table2[[#This Row],[Event]]="Penalty",Table2[[#This Row],[number]],IF(Table2[[#This Row],[Event]]="Time-Out",401,""))</f>
        <v>222</v>
      </c>
      <c r="AD2326" s="1">
        <f>ROW(A2325)</f>
        <v>2325</v>
      </c>
      <c r="AE2326" s="1">
        <f>COUNTIFS(Table2[GameID],Table2[[#This Row],[GameID]],Table2[Column1],"&lt;="&amp;Table2[[#This Row],[Column1]])-1</f>
        <v>8</v>
      </c>
    </row>
    <row r="2327" spans="1:31" x14ac:dyDescent="0.45">
      <c r="A2327" t="s">
        <v>336</v>
      </c>
      <c r="B2327" t="str">
        <f>_xlfn.TEXTBEFORE(Table2[[#This Row],[Kamp]]," - ")</f>
        <v>Rødovre FC</v>
      </c>
      <c r="C2327" t="str">
        <f>_xlfn.TEXTAFTER(Table2[[#This Row],[Kamp]],"- ")</f>
        <v>Vanløse Floorball</v>
      </c>
      <c r="D2327">
        <v>45207</v>
      </c>
      <c r="E2327">
        <v>75086</v>
      </c>
      <c r="F2327">
        <v>20232024</v>
      </c>
      <c r="G2327" t="s">
        <v>17</v>
      </c>
      <c r="H2327" t="s">
        <v>665</v>
      </c>
      <c r="I2327" t="s">
        <v>678</v>
      </c>
      <c r="J2327">
        <v>3</v>
      </c>
      <c r="K2327">
        <v>31139</v>
      </c>
      <c r="L2327">
        <v>1</v>
      </c>
      <c r="M2327" t="s">
        <v>630</v>
      </c>
      <c r="N2327" t="s">
        <v>51</v>
      </c>
      <c r="O2327" t="s">
        <v>54</v>
      </c>
      <c r="P2327">
        <v>77</v>
      </c>
      <c r="Q2327">
        <v>87</v>
      </c>
      <c r="R2327">
        <f>SUMIFS(Table2[number],Table2[Event],"Goal",Table2[H/U],"HOME",Table2[GameID],Table2[[#This Row],[GameID]],Table2[GameTime],"&lt;="&amp;Table2[[#This Row],[GameTime]])</f>
        <v>4</v>
      </c>
      <c r="S2327">
        <f>SUMIFS(Table2[number],Table2[Event],"Goal",Table2[H/U],"AWAY",Table2[GameID],Table2[[#This Row],[GameID]],Table2[GameTime],"&lt;="&amp;Table2[[#This Row],[GameTime]])</f>
        <v>5</v>
      </c>
      <c r="T2327" t="str">
        <f>IF(Table2[[#This Row],[Event]]="Goal",Table2[[#This Row],[Hscore]]&amp;"-"&amp;Table2[[#This Row],[Uscore]],"")</f>
        <v>4-5</v>
      </c>
      <c r="U2327">
        <v>2491</v>
      </c>
      <c r="V2327" s="1">
        <f>Table2[[#This Row],[GameTime]]-(Table2[[#This Row],[period]]-1)*1200</f>
        <v>91</v>
      </c>
      <c r="W2327" s="1">
        <f>ROUNDDOWN(Table2[[#This Row],[Time]]/60,0)</f>
        <v>1</v>
      </c>
      <c r="X2327" s="1">
        <f>ROUNDDOWN((Table2[[#This Row],[Time]]/60-Table2[[#This Row],[Time2]])*60,0)</f>
        <v>31</v>
      </c>
      <c r="Y2327" s="1" t="str">
        <f>IF(Table2[[#This Row],[Time2]]&lt;10,0&amp;Table2[[#This Row],[Time2]],Table2[[#This Row],[Time2]])</f>
        <v>01</v>
      </c>
      <c r="Z2327" s="1">
        <f>IF(Table2[[#This Row],[Time3]]&lt;10,0&amp;Table2[[#This Row],[Time3]],Table2[[#This Row],[Time3]])</f>
        <v>31</v>
      </c>
      <c r="AA2327" s="2" t="str">
        <f>Table2[[#This Row],[Time4]]&amp;":"&amp;Table2[[#This Row],[Time5]]</f>
        <v>01:31</v>
      </c>
      <c r="AB2327" s="1" t="str" cm="1">
        <f t="array" ref="AB2327">IFERROR(IF(Table2[[#This Row],[code]]="","",_xlfn.IFS(AND(Table2[[#This Row],[code]]&lt;400,Table2[[#This Row],[code]]&lt;&gt;""),2,Table2[[#This Row],[code]]&gt;500,4)),"")</f>
        <v/>
      </c>
      <c r="AC2327" s="1" t="str">
        <f>IF(Table2[[#This Row],[Event]]="Penalty",Table2[[#This Row],[number]],IF(Table2[[#This Row],[Event]]="Time-Out",401,""))</f>
        <v/>
      </c>
      <c r="AD2327" s="1">
        <f>ROW(A2326)</f>
        <v>2326</v>
      </c>
      <c r="AE2327" s="1">
        <f>COUNTIFS(Table2[GameID],Table2[[#This Row],[GameID]],Table2[Column1],"&lt;="&amp;Table2[[#This Row],[Column1]])-1</f>
        <v>9</v>
      </c>
    </row>
    <row r="2328" spans="1:31" x14ac:dyDescent="0.45">
      <c r="A2328" t="s">
        <v>336</v>
      </c>
      <c r="B2328" t="str">
        <f>_xlfn.TEXTBEFORE(Table2[[#This Row],[Kamp]]," - ")</f>
        <v>Rødovre FC</v>
      </c>
      <c r="C2328" t="str">
        <f>_xlfn.TEXTAFTER(Table2[[#This Row],[Kamp]],"- ")</f>
        <v>Vanløse Floorball</v>
      </c>
      <c r="D2328">
        <v>45207</v>
      </c>
      <c r="E2328">
        <v>75086</v>
      </c>
      <c r="F2328">
        <v>20232024</v>
      </c>
      <c r="G2328" t="s">
        <v>17</v>
      </c>
      <c r="H2328" t="s">
        <v>665</v>
      </c>
      <c r="I2328" t="s">
        <v>678</v>
      </c>
      <c r="J2328">
        <v>3</v>
      </c>
      <c r="K2328">
        <v>31139</v>
      </c>
      <c r="L2328">
        <v>1</v>
      </c>
      <c r="M2328" t="s">
        <v>630</v>
      </c>
      <c r="N2328" t="s">
        <v>538</v>
      </c>
      <c r="O2328" t="s">
        <v>634</v>
      </c>
      <c r="P2328">
        <v>89</v>
      </c>
      <c r="Q2328" t="s">
        <v>634</v>
      </c>
      <c r="R2328">
        <f>SUMIFS(Table2[number],Table2[Event],"Goal",Table2[H/U],"HOME",Table2[GameID],Table2[[#This Row],[GameID]],Table2[GameTime],"&lt;="&amp;Table2[[#This Row],[GameTime]])</f>
        <v>5</v>
      </c>
      <c r="S2328">
        <f>SUMIFS(Table2[number],Table2[Event],"Goal",Table2[H/U],"AWAY",Table2[GameID],Table2[[#This Row],[GameID]],Table2[GameTime],"&lt;="&amp;Table2[[#This Row],[GameTime]])</f>
        <v>5</v>
      </c>
      <c r="T2328" t="str">
        <f>IF(Table2[[#This Row],[Event]]="Goal",Table2[[#This Row],[Hscore]]&amp;"-"&amp;Table2[[#This Row],[Uscore]],"")</f>
        <v>5-5</v>
      </c>
      <c r="U2328">
        <v>2657</v>
      </c>
      <c r="V2328" s="1">
        <f>Table2[[#This Row],[GameTime]]-(Table2[[#This Row],[period]]-1)*1200</f>
        <v>257</v>
      </c>
      <c r="W2328" s="1">
        <f>ROUNDDOWN(Table2[[#This Row],[Time]]/60,0)</f>
        <v>4</v>
      </c>
      <c r="X2328" s="1">
        <f>ROUNDDOWN((Table2[[#This Row],[Time]]/60-Table2[[#This Row],[Time2]])*60,0)</f>
        <v>17</v>
      </c>
      <c r="Y2328" s="1" t="str">
        <f>IF(Table2[[#This Row],[Time2]]&lt;10,0&amp;Table2[[#This Row],[Time2]],Table2[[#This Row],[Time2]])</f>
        <v>04</v>
      </c>
      <c r="Z2328" s="1">
        <f>IF(Table2[[#This Row],[Time3]]&lt;10,0&amp;Table2[[#This Row],[Time3]],Table2[[#This Row],[Time3]])</f>
        <v>17</v>
      </c>
      <c r="AA2328" s="2" t="str">
        <f>Table2[[#This Row],[Time4]]&amp;":"&amp;Table2[[#This Row],[Time5]]</f>
        <v>04:17</v>
      </c>
      <c r="AB2328" s="1" t="str" cm="1">
        <f t="array" ref="AB2328">IFERROR(IF(Table2[[#This Row],[code]]="","",_xlfn.IFS(AND(Table2[[#This Row],[code]]&lt;400,Table2[[#This Row],[code]]&lt;&gt;""),2,Table2[[#This Row],[code]]&gt;500,4)),"")</f>
        <v/>
      </c>
      <c r="AC2328" s="1" t="str">
        <f>IF(Table2[[#This Row],[Event]]="Penalty",Table2[[#This Row],[number]],IF(Table2[[#This Row],[Event]]="Time-Out",401,""))</f>
        <v/>
      </c>
      <c r="AD2328" s="1">
        <f>ROW(A2327)</f>
        <v>2327</v>
      </c>
      <c r="AE2328" s="1">
        <f>COUNTIFS(Table2[GameID],Table2[[#This Row],[GameID]],Table2[Column1],"&lt;="&amp;Table2[[#This Row],[Column1]])-1</f>
        <v>10</v>
      </c>
    </row>
    <row r="2329" spans="1:31" x14ac:dyDescent="0.45">
      <c r="A2329" t="s">
        <v>336</v>
      </c>
      <c r="B2329" t="str">
        <f>_xlfn.TEXTBEFORE(Table2[[#This Row],[Kamp]]," - ")</f>
        <v>Rødovre FC</v>
      </c>
      <c r="C2329" t="str">
        <f>_xlfn.TEXTAFTER(Table2[[#This Row],[Kamp]],"- ")</f>
        <v>Vanløse Floorball</v>
      </c>
      <c r="D2329">
        <v>45207</v>
      </c>
      <c r="E2329">
        <v>75086</v>
      </c>
      <c r="F2329">
        <v>20232024</v>
      </c>
      <c r="G2329" t="s">
        <v>17</v>
      </c>
      <c r="H2329" t="s">
        <v>665</v>
      </c>
      <c r="I2329" t="s">
        <v>678</v>
      </c>
      <c r="J2329">
        <v>3</v>
      </c>
      <c r="K2329">
        <v>31139</v>
      </c>
      <c r="L2329">
        <v>222</v>
      </c>
      <c r="M2329" t="s">
        <v>631</v>
      </c>
      <c r="N2329" t="s">
        <v>80</v>
      </c>
      <c r="O2329" t="s">
        <v>634</v>
      </c>
      <c r="P2329">
        <v>13</v>
      </c>
      <c r="Q2329" t="s">
        <v>634</v>
      </c>
      <c r="R2329">
        <f>SUMIFS(Table2[number],Table2[Event],"Goal",Table2[H/U],"HOME",Table2[GameID],Table2[[#This Row],[GameID]],Table2[GameTime],"&lt;="&amp;Table2[[#This Row],[GameTime]])</f>
        <v>5</v>
      </c>
      <c r="S2329">
        <f>SUMIFS(Table2[number],Table2[Event],"Goal",Table2[H/U],"AWAY",Table2[GameID],Table2[[#This Row],[GameID]],Table2[GameTime],"&lt;="&amp;Table2[[#This Row],[GameTime]])</f>
        <v>5</v>
      </c>
      <c r="T2329" t="str">
        <f>IF(Table2[[#This Row],[Event]]="Goal",Table2[[#This Row],[Hscore]]&amp;"-"&amp;Table2[[#This Row],[Uscore]],"")</f>
        <v/>
      </c>
      <c r="U2329">
        <v>2831</v>
      </c>
      <c r="V2329" s="1">
        <f>Table2[[#This Row],[GameTime]]-(Table2[[#This Row],[period]]-1)*1200</f>
        <v>431</v>
      </c>
      <c r="W2329" s="1">
        <f>ROUNDDOWN(Table2[[#This Row],[Time]]/60,0)</f>
        <v>7</v>
      </c>
      <c r="X2329" s="1">
        <f>ROUNDDOWN((Table2[[#This Row],[Time]]/60-Table2[[#This Row],[Time2]])*60,0)</f>
        <v>11</v>
      </c>
      <c r="Y2329" s="1" t="str">
        <f>IF(Table2[[#This Row],[Time2]]&lt;10,0&amp;Table2[[#This Row],[Time2]],Table2[[#This Row],[Time2]])</f>
        <v>07</v>
      </c>
      <c r="Z2329" s="1">
        <f>IF(Table2[[#This Row],[Time3]]&lt;10,0&amp;Table2[[#This Row],[Time3]],Table2[[#This Row],[Time3]])</f>
        <v>11</v>
      </c>
      <c r="AA2329" s="2" t="str">
        <f>Table2[[#This Row],[Time4]]&amp;":"&amp;Table2[[#This Row],[Time5]]</f>
        <v>07:11</v>
      </c>
      <c r="AB2329" s="1" cm="1">
        <f t="array" ref="AB2329">IFERROR(IF(Table2[[#This Row],[code]]="","",_xlfn.IFS(AND(Table2[[#This Row],[code]]&lt;400,Table2[[#This Row],[code]]&lt;&gt;""),2,Table2[[#This Row],[code]]&gt;500,4)),"")</f>
        <v>2</v>
      </c>
      <c r="AC2329" s="1">
        <f>IF(Table2[[#This Row],[Event]]="Penalty",Table2[[#This Row],[number]],IF(Table2[[#This Row],[Event]]="Time-Out",401,""))</f>
        <v>222</v>
      </c>
      <c r="AD2329" s="1">
        <f>ROW(A2328)</f>
        <v>2328</v>
      </c>
      <c r="AE2329" s="1">
        <f>COUNTIFS(Table2[GameID],Table2[[#This Row],[GameID]],Table2[Column1],"&lt;="&amp;Table2[[#This Row],[Column1]])-1</f>
        <v>11</v>
      </c>
    </row>
    <row r="2330" spans="1:31" x14ac:dyDescent="0.45">
      <c r="A2330" t="s">
        <v>336</v>
      </c>
      <c r="B2330" t="str">
        <f>_xlfn.TEXTBEFORE(Table2[[#This Row],[Kamp]]," - ")</f>
        <v>Rødovre FC</v>
      </c>
      <c r="C2330" t="str">
        <f>_xlfn.TEXTAFTER(Table2[[#This Row],[Kamp]],"- ")</f>
        <v>Vanløse Floorball</v>
      </c>
      <c r="D2330">
        <v>45207</v>
      </c>
      <c r="E2330">
        <v>75086</v>
      </c>
      <c r="F2330">
        <v>20232024</v>
      </c>
      <c r="G2330" t="s">
        <v>17</v>
      </c>
      <c r="H2330" t="s">
        <v>660</v>
      </c>
      <c r="I2330" t="s">
        <v>677</v>
      </c>
      <c r="J2330">
        <v>3</v>
      </c>
      <c r="K2330">
        <v>31142</v>
      </c>
      <c r="L2330">
        <v>1</v>
      </c>
      <c r="M2330" t="s">
        <v>630</v>
      </c>
      <c r="N2330" t="s">
        <v>496</v>
      </c>
      <c r="O2330" t="s">
        <v>283</v>
      </c>
      <c r="P2330">
        <v>61</v>
      </c>
      <c r="Q2330">
        <v>2</v>
      </c>
      <c r="R2330">
        <f>SUMIFS(Table2[number],Table2[Event],"Goal",Table2[H/U],"HOME",Table2[GameID],Table2[[#This Row],[GameID]],Table2[GameTime],"&lt;="&amp;Table2[[#This Row],[GameTime]])</f>
        <v>5</v>
      </c>
      <c r="S2330">
        <f>SUMIFS(Table2[number],Table2[Event],"Goal",Table2[H/U],"AWAY",Table2[GameID],Table2[[#This Row],[GameID]],Table2[GameTime],"&lt;="&amp;Table2[[#This Row],[GameTime]])</f>
        <v>6</v>
      </c>
      <c r="T2330" t="str">
        <f>IF(Table2[[#This Row],[Event]]="Goal",Table2[[#This Row],[Hscore]]&amp;"-"&amp;Table2[[#This Row],[Uscore]],"")</f>
        <v>5-6</v>
      </c>
      <c r="U2330">
        <v>2897</v>
      </c>
      <c r="V2330" s="1">
        <f>Table2[[#This Row],[GameTime]]-(Table2[[#This Row],[period]]-1)*1200</f>
        <v>497</v>
      </c>
      <c r="W2330" s="1">
        <f>ROUNDDOWN(Table2[[#This Row],[Time]]/60,0)</f>
        <v>8</v>
      </c>
      <c r="X2330" s="1">
        <f>ROUNDDOWN((Table2[[#This Row],[Time]]/60-Table2[[#This Row],[Time2]])*60,0)</f>
        <v>17</v>
      </c>
      <c r="Y2330" s="1" t="str">
        <f>IF(Table2[[#This Row],[Time2]]&lt;10,0&amp;Table2[[#This Row],[Time2]],Table2[[#This Row],[Time2]])</f>
        <v>08</v>
      </c>
      <c r="Z2330" s="1">
        <f>IF(Table2[[#This Row],[Time3]]&lt;10,0&amp;Table2[[#This Row],[Time3]],Table2[[#This Row],[Time3]])</f>
        <v>17</v>
      </c>
      <c r="AA2330" s="2" t="str">
        <f>Table2[[#This Row],[Time4]]&amp;":"&amp;Table2[[#This Row],[Time5]]</f>
        <v>08:17</v>
      </c>
      <c r="AB2330" s="1" t="str" cm="1">
        <f t="array" ref="AB2330">IFERROR(IF(Table2[[#This Row],[code]]="","",_xlfn.IFS(AND(Table2[[#This Row],[code]]&lt;400,Table2[[#This Row],[code]]&lt;&gt;""),2,Table2[[#This Row],[code]]&gt;500,4)),"")</f>
        <v/>
      </c>
      <c r="AC2330" s="1" t="str">
        <f>IF(Table2[[#This Row],[Event]]="Penalty",Table2[[#This Row],[number]],IF(Table2[[#This Row],[Event]]="Time-Out",401,""))</f>
        <v/>
      </c>
      <c r="AD2330" s="1">
        <f>ROW(A2329)</f>
        <v>2329</v>
      </c>
      <c r="AE2330" s="1">
        <f>COUNTIFS(Table2[GameID],Table2[[#This Row],[GameID]],Table2[Column1],"&lt;="&amp;Table2[[#This Row],[Column1]])-1</f>
        <v>12</v>
      </c>
    </row>
    <row r="2331" spans="1:31" x14ac:dyDescent="0.45">
      <c r="A2331" t="s">
        <v>336</v>
      </c>
      <c r="B2331" t="str">
        <f>_xlfn.TEXTBEFORE(Table2[[#This Row],[Kamp]]," - ")</f>
        <v>Rødovre FC</v>
      </c>
      <c r="C2331" t="str">
        <f>_xlfn.TEXTAFTER(Table2[[#This Row],[Kamp]],"- ")</f>
        <v>Vanløse Floorball</v>
      </c>
      <c r="D2331">
        <v>45207</v>
      </c>
      <c r="E2331">
        <v>75086</v>
      </c>
      <c r="F2331">
        <v>20232024</v>
      </c>
      <c r="G2331" t="s">
        <v>17</v>
      </c>
      <c r="H2331" t="s">
        <v>660</v>
      </c>
      <c r="I2331" t="s">
        <v>677</v>
      </c>
      <c r="J2331">
        <v>3</v>
      </c>
      <c r="K2331">
        <v>31142</v>
      </c>
      <c r="L2331">
        <v>1</v>
      </c>
      <c r="M2331" t="s">
        <v>630</v>
      </c>
      <c r="N2331" t="s">
        <v>496</v>
      </c>
      <c r="O2331" t="s">
        <v>283</v>
      </c>
      <c r="P2331">
        <v>61</v>
      </c>
      <c r="Q2331">
        <v>2</v>
      </c>
      <c r="R2331">
        <f>SUMIFS(Table2[number],Table2[Event],"Goal",Table2[H/U],"HOME",Table2[GameID],Table2[[#This Row],[GameID]],Table2[GameTime],"&lt;="&amp;Table2[[#This Row],[GameTime]])</f>
        <v>5</v>
      </c>
      <c r="S2331">
        <f>SUMIFS(Table2[number],Table2[Event],"Goal",Table2[H/U],"AWAY",Table2[GameID],Table2[[#This Row],[GameID]],Table2[GameTime],"&lt;="&amp;Table2[[#This Row],[GameTime]])</f>
        <v>7</v>
      </c>
      <c r="T2331" t="str">
        <f>IF(Table2[[#This Row],[Event]]="Goal",Table2[[#This Row],[Hscore]]&amp;"-"&amp;Table2[[#This Row],[Uscore]],"")</f>
        <v>5-7</v>
      </c>
      <c r="U2331">
        <v>3000</v>
      </c>
      <c r="V2331" s="1">
        <f>Table2[[#This Row],[GameTime]]-(Table2[[#This Row],[period]]-1)*1200</f>
        <v>600</v>
      </c>
      <c r="W2331" s="1">
        <f>ROUNDDOWN(Table2[[#This Row],[Time]]/60,0)</f>
        <v>10</v>
      </c>
      <c r="X2331" s="1">
        <f>ROUNDDOWN((Table2[[#This Row],[Time]]/60-Table2[[#This Row],[Time2]])*60,0)</f>
        <v>0</v>
      </c>
      <c r="Y2331" s="1">
        <f>IF(Table2[[#This Row],[Time2]]&lt;10,0&amp;Table2[[#This Row],[Time2]],Table2[[#This Row],[Time2]])</f>
        <v>10</v>
      </c>
      <c r="Z2331" s="1" t="str">
        <f>IF(Table2[[#This Row],[Time3]]&lt;10,0&amp;Table2[[#This Row],[Time3]],Table2[[#This Row],[Time3]])</f>
        <v>00</v>
      </c>
      <c r="AA2331" s="2" t="str">
        <f>Table2[[#This Row],[Time4]]&amp;":"&amp;Table2[[#This Row],[Time5]]</f>
        <v>10:00</v>
      </c>
      <c r="AB2331" s="1" t="str" cm="1">
        <f t="array" ref="AB2331">IFERROR(IF(Table2[[#This Row],[code]]="","",_xlfn.IFS(AND(Table2[[#This Row],[code]]&lt;400,Table2[[#This Row],[code]]&lt;&gt;""),2,Table2[[#This Row],[code]]&gt;500,4)),"")</f>
        <v/>
      </c>
      <c r="AC2331" s="1" t="str">
        <f>IF(Table2[[#This Row],[Event]]="Penalty",Table2[[#This Row],[number]],IF(Table2[[#This Row],[Event]]="Time-Out",401,""))</f>
        <v/>
      </c>
      <c r="AD2331" s="1">
        <f>ROW(A2330)</f>
        <v>2330</v>
      </c>
      <c r="AE2331" s="1">
        <f>COUNTIFS(Table2[GameID],Table2[[#This Row],[GameID]],Table2[Column1],"&lt;="&amp;Table2[[#This Row],[Column1]])-1</f>
        <v>13</v>
      </c>
    </row>
    <row r="2332" spans="1:31" x14ac:dyDescent="0.45">
      <c r="A2332" t="s">
        <v>336</v>
      </c>
      <c r="B2332" t="str">
        <f>_xlfn.TEXTBEFORE(Table2[[#This Row],[Kamp]]," - ")</f>
        <v>Rødovre FC</v>
      </c>
      <c r="C2332" t="str">
        <f>_xlfn.TEXTAFTER(Table2[[#This Row],[Kamp]],"- ")</f>
        <v>Vanløse Floorball</v>
      </c>
      <c r="D2332">
        <v>45207</v>
      </c>
      <c r="E2332">
        <v>75086</v>
      </c>
      <c r="F2332">
        <v>20232024</v>
      </c>
      <c r="G2332" t="s">
        <v>17</v>
      </c>
      <c r="H2332" t="s">
        <v>665</v>
      </c>
      <c r="I2332" t="s">
        <v>678</v>
      </c>
      <c r="J2332">
        <v>3</v>
      </c>
      <c r="K2332">
        <v>31139</v>
      </c>
      <c r="L2332">
        <v>1</v>
      </c>
      <c r="M2332" t="s">
        <v>630</v>
      </c>
      <c r="N2332" t="s">
        <v>537</v>
      </c>
      <c r="O2332" t="s">
        <v>51</v>
      </c>
      <c r="P2332">
        <v>83</v>
      </c>
      <c r="Q2332">
        <v>77</v>
      </c>
      <c r="R2332">
        <f>SUMIFS(Table2[number],Table2[Event],"Goal",Table2[H/U],"HOME",Table2[GameID],Table2[[#This Row],[GameID]],Table2[GameTime],"&lt;="&amp;Table2[[#This Row],[GameTime]])</f>
        <v>6</v>
      </c>
      <c r="S2332">
        <f>SUMIFS(Table2[number],Table2[Event],"Goal",Table2[H/U],"AWAY",Table2[GameID],Table2[[#This Row],[GameID]],Table2[GameTime],"&lt;="&amp;Table2[[#This Row],[GameTime]])</f>
        <v>7</v>
      </c>
      <c r="T2332" t="str">
        <f>IF(Table2[[#This Row],[Event]]="Goal",Table2[[#This Row],[Hscore]]&amp;"-"&amp;Table2[[#This Row],[Uscore]],"")</f>
        <v>6-7</v>
      </c>
      <c r="U2332">
        <v>3077</v>
      </c>
      <c r="V2332" s="1">
        <f>Table2[[#This Row],[GameTime]]-(Table2[[#This Row],[period]]-1)*1200</f>
        <v>677</v>
      </c>
      <c r="W2332" s="1">
        <f>ROUNDDOWN(Table2[[#This Row],[Time]]/60,0)</f>
        <v>11</v>
      </c>
      <c r="X2332" s="1">
        <f>ROUNDDOWN((Table2[[#This Row],[Time]]/60-Table2[[#This Row],[Time2]])*60,0)</f>
        <v>17</v>
      </c>
      <c r="Y2332" s="1">
        <f>IF(Table2[[#This Row],[Time2]]&lt;10,0&amp;Table2[[#This Row],[Time2]],Table2[[#This Row],[Time2]])</f>
        <v>11</v>
      </c>
      <c r="Z2332" s="1">
        <f>IF(Table2[[#This Row],[Time3]]&lt;10,0&amp;Table2[[#This Row],[Time3]],Table2[[#This Row],[Time3]])</f>
        <v>17</v>
      </c>
      <c r="AA2332" s="2" t="str">
        <f>Table2[[#This Row],[Time4]]&amp;":"&amp;Table2[[#This Row],[Time5]]</f>
        <v>11:17</v>
      </c>
      <c r="AB2332" s="1" t="str" cm="1">
        <f t="array" ref="AB2332">IFERROR(IF(Table2[[#This Row],[code]]="","",_xlfn.IFS(AND(Table2[[#This Row],[code]]&lt;400,Table2[[#This Row],[code]]&lt;&gt;""),2,Table2[[#This Row],[code]]&gt;500,4)),"")</f>
        <v/>
      </c>
      <c r="AC2332" s="1" t="str">
        <f>IF(Table2[[#This Row],[Event]]="Penalty",Table2[[#This Row],[number]],IF(Table2[[#This Row],[Event]]="Time-Out",401,""))</f>
        <v/>
      </c>
      <c r="AD2332" s="1">
        <f>ROW(A2331)</f>
        <v>2331</v>
      </c>
      <c r="AE2332" s="1">
        <f>COUNTIFS(Table2[GameID],Table2[[#This Row],[GameID]],Table2[Column1],"&lt;="&amp;Table2[[#This Row],[Column1]])-1</f>
        <v>14</v>
      </c>
    </row>
    <row r="2333" spans="1:31" x14ac:dyDescent="0.45">
      <c r="A2333" t="s">
        <v>336</v>
      </c>
      <c r="B2333" t="str">
        <f>_xlfn.TEXTBEFORE(Table2[[#This Row],[Kamp]]," - ")</f>
        <v>Rødovre FC</v>
      </c>
      <c r="C2333" t="str">
        <f>_xlfn.TEXTAFTER(Table2[[#This Row],[Kamp]],"- ")</f>
        <v>Vanløse Floorball</v>
      </c>
      <c r="D2333">
        <v>45207</v>
      </c>
      <c r="E2333">
        <v>75086</v>
      </c>
      <c r="F2333">
        <v>20232024</v>
      </c>
      <c r="G2333" t="s">
        <v>17</v>
      </c>
      <c r="H2333" t="s">
        <v>665</v>
      </c>
      <c r="I2333" t="s">
        <v>678</v>
      </c>
      <c r="J2333">
        <v>3</v>
      </c>
      <c r="K2333">
        <v>31139</v>
      </c>
      <c r="L2333">
        <v>1</v>
      </c>
      <c r="M2333" t="s">
        <v>630</v>
      </c>
      <c r="N2333" t="s">
        <v>538</v>
      </c>
      <c r="O2333" t="s">
        <v>48</v>
      </c>
      <c r="P2333">
        <v>89</v>
      </c>
      <c r="Q2333">
        <v>28</v>
      </c>
      <c r="R2333">
        <f>SUMIFS(Table2[number],Table2[Event],"Goal",Table2[H/U],"HOME",Table2[GameID],Table2[[#This Row],[GameID]],Table2[GameTime],"&lt;="&amp;Table2[[#This Row],[GameTime]])</f>
        <v>7</v>
      </c>
      <c r="S2333">
        <f>SUMIFS(Table2[number],Table2[Event],"Goal",Table2[H/U],"AWAY",Table2[GameID],Table2[[#This Row],[GameID]],Table2[GameTime],"&lt;="&amp;Table2[[#This Row],[GameTime]])</f>
        <v>7</v>
      </c>
      <c r="T2333" t="str">
        <f>IF(Table2[[#This Row],[Event]]="Goal",Table2[[#This Row],[Hscore]]&amp;"-"&amp;Table2[[#This Row],[Uscore]],"")</f>
        <v>7-7</v>
      </c>
      <c r="U2333">
        <v>3120</v>
      </c>
      <c r="V2333" s="1">
        <f>Table2[[#This Row],[GameTime]]-(Table2[[#This Row],[period]]-1)*1200</f>
        <v>720</v>
      </c>
      <c r="W2333" s="1">
        <f>ROUNDDOWN(Table2[[#This Row],[Time]]/60,0)</f>
        <v>12</v>
      </c>
      <c r="X2333" s="1">
        <f>ROUNDDOWN((Table2[[#This Row],[Time]]/60-Table2[[#This Row],[Time2]])*60,0)</f>
        <v>0</v>
      </c>
      <c r="Y2333" s="1">
        <f>IF(Table2[[#This Row],[Time2]]&lt;10,0&amp;Table2[[#This Row],[Time2]],Table2[[#This Row],[Time2]])</f>
        <v>12</v>
      </c>
      <c r="Z2333" s="1" t="str">
        <f>IF(Table2[[#This Row],[Time3]]&lt;10,0&amp;Table2[[#This Row],[Time3]],Table2[[#This Row],[Time3]])</f>
        <v>00</v>
      </c>
      <c r="AA2333" s="2" t="str">
        <f>Table2[[#This Row],[Time4]]&amp;":"&amp;Table2[[#This Row],[Time5]]</f>
        <v>12:00</v>
      </c>
      <c r="AB2333" s="1" t="str" cm="1">
        <f t="array" ref="AB2333">IFERROR(IF(Table2[[#This Row],[code]]="","",_xlfn.IFS(AND(Table2[[#This Row],[code]]&lt;400,Table2[[#This Row],[code]]&lt;&gt;""),2,Table2[[#This Row],[code]]&gt;500,4)),"")</f>
        <v/>
      </c>
      <c r="AC2333" s="1" t="str">
        <f>IF(Table2[[#This Row],[Event]]="Penalty",Table2[[#This Row],[number]],IF(Table2[[#This Row],[Event]]="Time-Out",401,""))</f>
        <v/>
      </c>
      <c r="AD2333" s="1">
        <f>ROW(A2332)</f>
        <v>2332</v>
      </c>
      <c r="AE2333" s="1">
        <f>COUNTIFS(Table2[GameID],Table2[[#This Row],[GameID]],Table2[Column1],"&lt;="&amp;Table2[[#This Row],[Column1]])-1</f>
        <v>15</v>
      </c>
    </row>
    <row r="2334" spans="1:31" x14ac:dyDescent="0.45">
      <c r="A2334" t="s">
        <v>336</v>
      </c>
      <c r="B2334" t="str">
        <f>_xlfn.TEXTBEFORE(Table2[[#This Row],[Kamp]]," - ")</f>
        <v>Rødovre FC</v>
      </c>
      <c r="C2334" t="str">
        <f>_xlfn.TEXTAFTER(Table2[[#This Row],[Kamp]],"- ")</f>
        <v>Vanløse Floorball</v>
      </c>
      <c r="D2334">
        <v>45207</v>
      </c>
      <c r="E2334">
        <v>75086</v>
      </c>
      <c r="F2334">
        <v>20232024</v>
      </c>
      <c r="G2334" t="s">
        <v>17</v>
      </c>
      <c r="H2334" t="s">
        <v>660</v>
      </c>
      <c r="I2334" t="s">
        <v>677</v>
      </c>
      <c r="J2334">
        <v>3</v>
      </c>
      <c r="K2334">
        <v>31142</v>
      </c>
      <c r="L2334">
        <v>1</v>
      </c>
      <c r="M2334" t="s">
        <v>630</v>
      </c>
      <c r="N2334" t="s">
        <v>99</v>
      </c>
      <c r="O2334" t="s">
        <v>496</v>
      </c>
      <c r="P2334">
        <v>18</v>
      </c>
      <c r="Q2334">
        <v>61</v>
      </c>
      <c r="R2334">
        <f>SUMIFS(Table2[number],Table2[Event],"Goal",Table2[H/U],"HOME",Table2[GameID],Table2[[#This Row],[GameID]],Table2[GameTime],"&lt;="&amp;Table2[[#This Row],[GameTime]])</f>
        <v>7</v>
      </c>
      <c r="S2334">
        <f>SUMIFS(Table2[number],Table2[Event],"Goal",Table2[H/U],"AWAY",Table2[GameID],Table2[[#This Row],[GameID]],Table2[GameTime],"&lt;="&amp;Table2[[#This Row],[GameTime]])</f>
        <v>8</v>
      </c>
      <c r="T2334" t="str">
        <f>IF(Table2[[#This Row],[Event]]="Goal",Table2[[#This Row],[Hscore]]&amp;"-"&amp;Table2[[#This Row],[Uscore]],"")</f>
        <v>7-8</v>
      </c>
      <c r="U2334">
        <v>3410</v>
      </c>
      <c r="V2334" s="1">
        <f>Table2[[#This Row],[GameTime]]-(Table2[[#This Row],[period]]-1)*1200</f>
        <v>1010</v>
      </c>
      <c r="W2334" s="1">
        <f>ROUNDDOWN(Table2[[#This Row],[Time]]/60,0)</f>
        <v>16</v>
      </c>
      <c r="X2334" s="1">
        <f>ROUNDDOWN((Table2[[#This Row],[Time]]/60-Table2[[#This Row],[Time2]])*60,0)</f>
        <v>49</v>
      </c>
      <c r="Y2334" s="1">
        <f>IF(Table2[[#This Row],[Time2]]&lt;10,0&amp;Table2[[#This Row],[Time2]],Table2[[#This Row],[Time2]])</f>
        <v>16</v>
      </c>
      <c r="Z2334" s="1">
        <f>IF(Table2[[#This Row],[Time3]]&lt;10,0&amp;Table2[[#This Row],[Time3]],Table2[[#This Row],[Time3]])</f>
        <v>49</v>
      </c>
      <c r="AA2334" s="2" t="str">
        <f>Table2[[#This Row],[Time4]]&amp;":"&amp;Table2[[#This Row],[Time5]]</f>
        <v>16:49</v>
      </c>
      <c r="AB2334" s="1" t="str" cm="1">
        <f t="array" ref="AB2334">IFERROR(IF(Table2[[#This Row],[code]]="","",_xlfn.IFS(AND(Table2[[#This Row],[code]]&lt;400,Table2[[#This Row],[code]]&lt;&gt;""),2,Table2[[#This Row],[code]]&gt;500,4)),"")</f>
        <v/>
      </c>
      <c r="AC2334" s="1" t="str">
        <f>IF(Table2[[#This Row],[Event]]="Penalty",Table2[[#This Row],[number]],IF(Table2[[#This Row],[Event]]="Time-Out",401,""))</f>
        <v/>
      </c>
      <c r="AD2334" s="1">
        <f>ROW(A2333)</f>
        <v>2333</v>
      </c>
      <c r="AE2334" s="1">
        <f>COUNTIFS(Table2[GameID],Table2[[#This Row],[GameID]],Table2[Column1],"&lt;="&amp;Table2[[#This Row],[Column1]])-1</f>
        <v>16</v>
      </c>
    </row>
    <row r="2335" spans="1:31" x14ac:dyDescent="0.45">
      <c r="A2335" t="s">
        <v>336</v>
      </c>
      <c r="B2335" t="str">
        <f>_xlfn.TEXTBEFORE(Table2[[#This Row],[Kamp]]," - ")</f>
        <v>Rødovre FC</v>
      </c>
      <c r="C2335" t="str">
        <f>_xlfn.TEXTAFTER(Table2[[#This Row],[Kamp]],"- ")</f>
        <v>Vanløse Floorball</v>
      </c>
      <c r="D2335">
        <v>45207</v>
      </c>
      <c r="E2335">
        <v>75086</v>
      </c>
      <c r="F2335">
        <v>20232024</v>
      </c>
      <c r="G2335" t="s">
        <v>17</v>
      </c>
      <c r="H2335" t="s">
        <v>660</v>
      </c>
      <c r="I2335" t="s">
        <v>677</v>
      </c>
      <c r="J2335">
        <v>3</v>
      </c>
      <c r="K2335">
        <v>31142</v>
      </c>
      <c r="L2335">
        <v>0</v>
      </c>
      <c r="M2335" t="s">
        <v>633</v>
      </c>
      <c r="N2335" t="s">
        <v>634</v>
      </c>
      <c r="O2335" t="s">
        <v>634</v>
      </c>
      <c r="P2335" t="s">
        <v>634</v>
      </c>
      <c r="Q2335" t="s">
        <v>634</v>
      </c>
      <c r="R2335">
        <f>SUMIFS(Table2[number],Table2[Event],"Goal",Table2[H/U],"HOME",Table2[GameID],Table2[[#This Row],[GameID]],Table2[GameTime],"&lt;="&amp;Table2[[#This Row],[GameTime]])</f>
        <v>7</v>
      </c>
      <c r="S2335">
        <f>SUMIFS(Table2[number],Table2[Event],"Goal",Table2[H/U],"AWAY",Table2[GameID],Table2[[#This Row],[GameID]],Table2[GameTime],"&lt;="&amp;Table2[[#This Row],[GameTime]])</f>
        <v>8</v>
      </c>
      <c r="T2335" t="str">
        <f>IF(Table2[[#This Row],[Event]]="Goal",Table2[[#This Row],[Hscore]]&amp;"-"&amp;Table2[[#This Row],[Uscore]],"")</f>
        <v/>
      </c>
      <c r="U2335">
        <v>3410</v>
      </c>
      <c r="V2335" s="1">
        <f>Table2[[#This Row],[GameTime]]-(Table2[[#This Row],[period]]-1)*1200</f>
        <v>1010</v>
      </c>
      <c r="W2335" s="1">
        <f>ROUNDDOWN(Table2[[#This Row],[Time]]/60,0)</f>
        <v>16</v>
      </c>
      <c r="X2335" s="1">
        <f>ROUNDDOWN((Table2[[#This Row],[Time]]/60-Table2[[#This Row],[Time2]])*60,0)</f>
        <v>49</v>
      </c>
      <c r="Y2335" s="1">
        <f>IF(Table2[[#This Row],[Time2]]&lt;10,0&amp;Table2[[#This Row],[Time2]],Table2[[#This Row],[Time2]])</f>
        <v>16</v>
      </c>
      <c r="Z2335" s="1">
        <f>IF(Table2[[#This Row],[Time3]]&lt;10,0&amp;Table2[[#This Row],[Time3]],Table2[[#This Row],[Time3]])</f>
        <v>49</v>
      </c>
      <c r="AA2335" s="2" t="str">
        <f>Table2[[#This Row],[Time4]]&amp;":"&amp;Table2[[#This Row],[Time5]]</f>
        <v>16:49</v>
      </c>
      <c r="AB2335" s="1" t="str" cm="1">
        <f t="array" ref="AB2335">IFERROR(IF(Table2[[#This Row],[code]]="","",_xlfn.IFS(AND(Table2[[#This Row],[code]]&lt;400,Table2[[#This Row],[code]]&lt;&gt;""),2,Table2[[#This Row],[code]]&gt;500,4)),"")</f>
        <v/>
      </c>
      <c r="AC2335" s="1">
        <f>IF(Table2[[#This Row],[Event]]="Penalty",Table2[[#This Row],[number]],IF(Table2[[#This Row],[Event]]="Time-Out",401,""))</f>
        <v>401</v>
      </c>
      <c r="AD2335" s="1">
        <f>ROW(A2334)</f>
        <v>2334</v>
      </c>
      <c r="AE2335" s="1">
        <f>COUNTIFS(Table2[GameID],Table2[[#This Row],[GameID]],Table2[Column1],"&lt;="&amp;Table2[[#This Row],[Column1]])-1</f>
        <v>17</v>
      </c>
    </row>
    <row r="2336" spans="1:31" x14ac:dyDescent="0.45">
      <c r="A2336" t="s">
        <v>336</v>
      </c>
      <c r="B2336" t="str">
        <f>_xlfn.TEXTBEFORE(Table2[[#This Row],[Kamp]]," - ")</f>
        <v>Rødovre FC</v>
      </c>
      <c r="C2336" t="str">
        <f>_xlfn.TEXTAFTER(Table2[[#This Row],[Kamp]],"- ")</f>
        <v>Vanløse Floorball</v>
      </c>
      <c r="D2336">
        <v>45207</v>
      </c>
      <c r="E2336">
        <v>75086</v>
      </c>
      <c r="F2336">
        <v>20232024</v>
      </c>
      <c r="G2336" t="s">
        <v>17</v>
      </c>
      <c r="H2336" t="s">
        <v>660</v>
      </c>
      <c r="I2336" t="s">
        <v>677</v>
      </c>
      <c r="J2336">
        <v>3</v>
      </c>
      <c r="K2336">
        <v>31142</v>
      </c>
      <c r="L2336">
        <v>1</v>
      </c>
      <c r="M2336" t="s">
        <v>630</v>
      </c>
      <c r="N2336" t="s">
        <v>37</v>
      </c>
      <c r="O2336" t="s">
        <v>496</v>
      </c>
      <c r="P2336">
        <v>90</v>
      </c>
      <c r="Q2336">
        <v>61</v>
      </c>
      <c r="R2336">
        <f>SUMIFS(Table2[number],Table2[Event],"Goal",Table2[H/U],"HOME",Table2[GameID],Table2[[#This Row],[GameID]],Table2[GameTime],"&lt;="&amp;Table2[[#This Row],[GameTime]])</f>
        <v>7</v>
      </c>
      <c r="S2336">
        <f>SUMIFS(Table2[number],Table2[Event],"Goal",Table2[H/U],"AWAY",Table2[GameID],Table2[[#This Row],[GameID]],Table2[GameTime],"&lt;="&amp;Table2[[#This Row],[GameTime]])</f>
        <v>9</v>
      </c>
      <c r="T2336" t="str">
        <f>IF(Table2[[#This Row],[Event]]="Goal",Table2[[#This Row],[Hscore]]&amp;"-"&amp;Table2[[#This Row],[Uscore]],"")</f>
        <v>7-9</v>
      </c>
      <c r="U2336">
        <v>3577</v>
      </c>
      <c r="V2336" s="1">
        <f>Table2[[#This Row],[GameTime]]-(Table2[[#This Row],[period]]-1)*1200</f>
        <v>1177</v>
      </c>
      <c r="W2336" s="1">
        <f>ROUNDDOWN(Table2[[#This Row],[Time]]/60,0)</f>
        <v>19</v>
      </c>
      <c r="X2336" s="1">
        <f>ROUNDDOWN((Table2[[#This Row],[Time]]/60-Table2[[#This Row],[Time2]])*60,0)</f>
        <v>37</v>
      </c>
      <c r="Y2336" s="1">
        <f>IF(Table2[[#This Row],[Time2]]&lt;10,0&amp;Table2[[#This Row],[Time2]],Table2[[#This Row],[Time2]])</f>
        <v>19</v>
      </c>
      <c r="Z2336" s="1">
        <f>IF(Table2[[#This Row],[Time3]]&lt;10,0&amp;Table2[[#This Row],[Time3]],Table2[[#This Row],[Time3]])</f>
        <v>37</v>
      </c>
      <c r="AA2336" s="2" t="str">
        <f>Table2[[#This Row],[Time4]]&amp;":"&amp;Table2[[#This Row],[Time5]]</f>
        <v>19:37</v>
      </c>
      <c r="AB2336" s="1" t="str" cm="1">
        <f t="array" ref="AB2336">IFERROR(IF(Table2[[#This Row],[code]]="","",_xlfn.IFS(AND(Table2[[#This Row],[code]]&lt;400,Table2[[#This Row],[code]]&lt;&gt;""),2,Table2[[#This Row],[code]]&gt;500,4)),"")</f>
        <v/>
      </c>
      <c r="AC2336" s="1" t="str">
        <f>IF(Table2[[#This Row],[Event]]="Penalty",Table2[[#This Row],[number]],IF(Table2[[#This Row],[Event]]="Time-Out",401,""))</f>
        <v/>
      </c>
      <c r="AD2336" s="1">
        <f>ROW(A2335)</f>
        <v>2335</v>
      </c>
      <c r="AE2336" s="1">
        <f>COUNTIFS(Table2[GameID],Table2[[#This Row],[GameID]],Table2[Column1],"&lt;="&amp;Table2[[#This Row],[Column1]])-1</f>
        <v>18</v>
      </c>
    </row>
    <row r="2337" spans="1:31" x14ac:dyDescent="0.45">
      <c r="A2337" t="s">
        <v>365</v>
      </c>
      <c r="B2337" t="str">
        <f>_xlfn.TEXTBEFORE(Table2[[#This Row],[Kamp]]," - ")</f>
        <v>RungstedHørsholm</v>
      </c>
      <c r="C2337" t="str">
        <f>_xlfn.TEXTAFTER(Table2[[#This Row],[Kamp]],"- ")</f>
        <v>Benløse IF</v>
      </c>
      <c r="D2337">
        <v>45207</v>
      </c>
      <c r="E2337">
        <v>75087</v>
      </c>
      <c r="F2337">
        <v>20232024</v>
      </c>
      <c r="G2337" t="s">
        <v>17</v>
      </c>
      <c r="H2337" t="s">
        <v>662</v>
      </c>
      <c r="I2337" t="s">
        <v>678</v>
      </c>
      <c r="J2337">
        <v>1</v>
      </c>
      <c r="K2337">
        <v>31141</v>
      </c>
      <c r="L2337">
        <v>1</v>
      </c>
      <c r="M2337" t="s">
        <v>630</v>
      </c>
      <c r="N2337" t="s">
        <v>88</v>
      </c>
      <c r="O2337" t="s">
        <v>81</v>
      </c>
      <c r="P2337">
        <v>30</v>
      </c>
      <c r="Q2337">
        <v>13</v>
      </c>
      <c r="R2337">
        <f>SUMIFS(Table2[number],Table2[Event],"Goal",Table2[H/U],"HOME",Table2[GameID],Table2[[#This Row],[GameID]],Table2[GameTime],"&lt;="&amp;Table2[[#This Row],[GameTime]])</f>
        <v>1</v>
      </c>
      <c r="S2337">
        <f>SUMIFS(Table2[number],Table2[Event],"Goal",Table2[H/U],"AWAY",Table2[GameID],Table2[[#This Row],[GameID]],Table2[GameTime],"&lt;="&amp;Table2[[#This Row],[GameTime]])</f>
        <v>0</v>
      </c>
      <c r="T2337" t="str">
        <f>IF(Table2[[#This Row],[Event]]="Goal",Table2[[#This Row],[Hscore]]&amp;"-"&amp;Table2[[#This Row],[Uscore]],"")</f>
        <v>1-0</v>
      </c>
      <c r="U2337">
        <v>103</v>
      </c>
      <c r="V2337" s="1">
        <f>Table2[[#This Row],[GameTime]]-(Table2[[#This Row],[period]]-1)*1200</f>
        <v>103</v>
      </c>
      <c r="W2337" s="1">
        <f>ROUNDDOWN(Table2[[#This Row],[Time]]/60,0)</f>
        <v>1</v>
      </c>
      <c r="X2337" s="1">
        <f>ROUNDDOWN((Table2[[#This Row],[Time]]/60-Table2[[#This Row],[Time2]])*60,0)</f>
        <v>43</v>
      </c>
      <c r="Y2337" s="1" t="str">
        <f>IF(Table2[[#This Row],[Time2]]&lt;10,0&amp;Table2[[#This Row],[Time2]],Table2[[#This Row],[Time2]])</f>
        <v>01</v>
      </c>
      <c r="Z2337" s="1">
        <f>IF(Table2[[#This Row],[Time3]]&lt;10,0&amp;Table2[[#This Row],[Time3]],Table2[[#This Row],[Time3]])</f>
        <v>43</v>
      </c>
      <c r="AA2337" s="2" t="str">
        <f>Table2[[#This Row],[Time4]]&amp;":"&amp;Table2[[#This Row],[Time5]]</f>
        <v>01:43</v>
      </c>
      <c r="AB2337" s="1" t="str" cm="1">
        <f t="array" ref="AB2337">IFERROR(IF(Table2[[#This Row],[code]]="","",_xlfn.IFS(AND(Table2[[#This Row],[code]]&lt;400,Table2[[#This Row],[code]]&lt;&gt;""),2,Table2[[#This Row],[code]]&gt;500,4)),"")</f>
        <v/>
      </c>
      <c r="AC2337" s="1" t="str">
        <f>IF(Table2[[#This Row],[Event]]="Penalty",Table2[[#This Row],[number]],IF(Table2[[#This Row],[Event]]="Time-Out",401,""))</f>
        <v/>
      </c>
      <c r="AD2337" s="1">
        <f>ROW(A2336)</f>
        <v>2336</v>
      </c>
      <c r="AE2337" s="1">
        <f>COUNTIFS(Table2[GameID],Table2[[#This Row],[GameID]],Table2[Column1],"&lt;="&amp;Table2[[#This Row],[Column1]])-1</f>
        <v>0</v>
      </c>
    </row>
    <row r="2338" spans="1:31" x14ac:dyDescent="0.45">
      <c r="A2338" t="s">
        <v>365</v>
      </c>
      <c r="B2338" t="str">
        <f>_xlfn.TEXTBEFORE(Table2[[#This Row],[Kamp]]," - ")</f>
        <v>RungstedHørsholm</v>
      </c>
      <c r="C2338" t="str">
        <f>_xlfn.TEXTAFTER(Table2[[#This Row],[Kamp]],"- ")</f>
        <v>Benløse IF</v>
      </c>
      <c r="D2338">
        <v>45207</v>
      </c>
      <c r="E2338">
        <v>75087</v>
      </c>
      <c r="F2338">
        <v>20232024</v>
      </c>
      <c r="G2338" t="s">
        <v>17</v>
      </c>
      <c r="H2338" t="s">
        <v>658</v>
      </c>
      <c r="I2338" t="s">
        <v>677</v>
      </c>
      <c r="J2338">
        <v>1</v>
      </c>
      <c r="K2338">
        <v>31137</v>
      </c>
      <c r="L2338">
        <v>1</v>
      </c>
      <c r="M2338" t="s">
        <v>630</v>
      </c>
      <c r="N2338" t="s">
        <v>24</v>
      </c>
      <c r="O2338" t="s">
        <v>679</v>
      </c>
      <c r="P2338">
        <v>12</v>
      </c>
      <c r="Q2338">
        <v>56</v>
      </c>
      <c r="R2338">
        <f>SUMIFS(Table2[number],Table2[Event],"Goal",Table2[H/U],"HOME",Table2[GameID],Table2[[#This Row],[GameID]],Table2[GameTime],"&lt;="&amp;Table2[[#This Row],[GameTime]])</f>
        <v>1</v>
      </c>
      <c r="S2338">
        <f>SUMIFS(Table2[number],Table2[Event],"Goal",Table2[H/U],"AWAY",Table2[GameID],Table2[[#This Row],[GameID]],Table2[GameTime],"&lt;="&amp;Table2[[#This Row],[GameTime]])</f>
        <v>1</v>
      </c>
      <c r="T2338" t="str">
        <f>IF(Table2[[#This Row],[Event]]="Goal",Table2[[#This Row],[Hscore]]&amp;"-"&amp;Table2[[#This Row],[Uscore]],"")</f>
        <v>1-1</v>
      </c>
      <c r="U2338">
        <v>485</v>
      </c>
      <c r="V2338" s="1">
        <f>Table2[[#This Row],[GameTime]]-(Table2[[#This Row],[period]]-1)*1200</f>
        <v>485</v>
      </c>
      <c r="W2338" s="1">
        <f>ROUNDDOWN(Table2[[#This Row],[Time]]/60,0)</f>
        <v>8</v>
      </c>
      <c r="X2338" s="1">
        <f>ROUNDDOWN((Table2[[#This Row],[Time]]/60-Table2[[#This Row],[Time2]])*60,0)</f>
        <v>5</v>
      </c>
      <c r="Y2338" s="1" t="str">
        <f>IF(Table2[[#This Row],[Time2]]&lt;10,0&amp;Table2[[#This Row],[Time2]],Table2[[#This Row],[Time2]])</f>
        <v>08</v>
      </c>
      <c r="Z2338" s="1" t="str">
        <f>IF(Table2[[#This Row],[Time3]]&lt;10,0&amp;Table2[[#This Row],[Time3]],Table2[[#This Row],[Time3]])</f>
        <v>05</v>
      </c>
      <c r="AA2338" s="2" t="str">
        <f>Table2[[#This Row],[Time4]]&amp;":"&amp;Table2[[#This Row],[Time5]]</f>
        <v>08:05</v>
      </c>
      <c r="AB2338" s="1" t="str" cm="1">
        <f t="array" ref="AB2338">IFERROR(IF(Table2[[#This Row],[code]]="","",_xlfn.IFS(AND(Table2[[#This Row],[code]]&lt;400,Table2[[#This Row],[code]]&lt;&gt;""),2,Table2[[#This Row],[code]]&gt;500,4)),"")</f>
        <v/>
      </c>
      <c r="AC2338" s="1" t="str">
        <f>IF(Table2[[#This Row],[Event]]="Penalty",Table2[[#This Row],[number]],IF(Table2[[#This Row],[Event]]="Time-Out",401,""))</f>
        <v/>
      </c>
      <c r="AD2338" s="1">
        <f>ROW(A2337)</f>
        <v>2337</v>
      </c>
      <c r="AE2338" s="1">
        <f>COUNTIFS(Table2[GameID],Table2[[#This Row],[GameID]],Table2[Column1],"&lt;="&amp;Table2[[#This Row],[Column1]])-1</f>
        <v>1</v>
      </c>
    </row>
    <row r="2339" spans="1:31" x14ac:dyDescent="0.45">
      <c r="A2339" t="s">
        <v>365</v>
      </c>
      <c r="B2339" t="str">
        <f>_xlfn.TEXTBEFORE(Table2[[#This Row],[Kamp]]," - ")</f>
        <v>RungstedHørsholm</v>
      </c>
      <c r="C2339" t="str">
        <f>_xlfn.TEXTAFTER(Table2[[#This Row],[Kamp]],"- ")</f>
        <v>Benløse IF</v>
      </c>
      <c r="D2339">
        <v>45207</v>
      </c>
      <c r="E2339">
        <v>75087</v>
      </c>
      <c r="F2339">
        <v>20232024</v>
      </c>
      <c r="G2339" t="s">
        <v>17</v>
      </c>
      <c r="H2339" t="s">
        <v>662</v>
      </c>
      <c r="I2339" t="s">
        <v>678</v>
      </c>
      <c r="J2339">
        <v>1</v>
      </c>
      <c r="K2339">
        <v>31141</v>
      </c>
      <c r="L2339">
        <v>1</v>
      </c>
      <c r="M2339" t="s">
        <v>630</v>
      </c>
      <c r="N2339" t="s">
        <v>87</v>
      </c>
      <c r="O2339" t="s">
        <v>78</v>
      </c>
      <c r="P2339">
        <v>27</v>
      </c>
      <c r="Q2339">
        <v>8</v>
      </c>
      <c r="R2339">
        <f>SUMIFS(Table2[number],Table2[Event],"Goal",Table2[H/U],"HOME",Table2[GameID],Table2[[#This Row],[GameID]],Table2[GameTime],"&lt;="&amp;Table2[[#This Row],[GameTime]])</f>
        <v>2</v>
      </c>
      <c r="S2339">
        <f>SUMIFS(Table2[number],Table2[Event],"Goal",Table2[H/U],"AWAY",Table2[GameID],Table2[[#This Row],[GameID]],Table2[GameTime],"&lt;="&amp;Table2[[#This Row],[GameTime]])</f>
        <v>1</v>
      </c>
      <c r="T2339" t="str">
        <f>IF(Table2[[#This Row],[Event]]="Goal",Table2[[#This Row],[Hscore]]&amp;"-"&amp;Table2[[#This Row],[Uscore]],"")</f>
        <v>2-1</v>
      </c>
      <c r="U2339">
        <v>510</v>
      </c>
      <c r="V2339" s="1">
        <f>Table2[[#This Row],[GameTime]]-(Table2[[#This Row],[period]]-1)*1200</f>
        <v>510</v>
      </c>
      <c r="W2339" s="1">
        <f>ROUNDDOWN(Table2[[#This Row],[Time]]/60,0)</f>
        <v>8</v>
      </c>
      <c r="X2339" s="1">
        <f>ROUNDDOWN((Table2[[#This Row],[Time]]/60-Table2[[#This Row],[Time2]])*60,0)</f>
        <v>30</v>
      </c>
      <c r="Y2339" s="1" t="str">
        <f>IF(Table2[[#This Row],[Time2]]&lt;10,0&amp;Table2[[#This Row],[Time2]],Table2[[#This Row],[Time2]])</f>
        <v>08</v>
      </c>
      <c r="Z2339" s="1">
        <f>IF(Table2[[#This Row],[Time3]]&lt;10,0&amp;Table2[[#This Row],[Time3]],Table2[[#This Row],[Time3]])</f>
        <v>30</v>
      </c>
      <c r="AA2339" s="2" t="str">
        <f>Table2[[#This Row],[Time4]]&amp;":"&amp;Table2[[#This Row],[Time5]]</f>
        <v>08:30</v>
      </c>
      <c r="AB2339" s="1" t="str" cm="1">
        <f t="array" ref="AB2339">IFERROR(IF(Table2[[#This Row],[code]]="","",_xlfn.IFS(AND(Table2[[#This Row],[code]]&lt;400,Table2[[#This Row],[code]]&lt;&gt;""),2,Table2[[#This Row],[code]]&gt;500,4)),"")</f>
        <v/>
      </c>
      <c r="AC2339" s="1" t="str">
        <f>IF(Table2[[#This Row],[Event]]="Penalty",Table2[[#This Row],[number]],IF(Table2[[#This Row],[Event]]="Time-Out",401,""))</f>
        <v/>
      </c>
      <c r="AD2339" s="1">
        <f>ROW(A2338)</f>
        <v>2338</v>
      </c>
      <c r="AE2339" s="1">
        <f>COUNTIFS(Table2[GameID],Table2[[#This Row],[GameID]],Table2[Column1],"&lt;="&amp;Table2[[#This Row],[Column1]])-1</f>
        <v>2</v>
      </c>
    </row>
    <row r="2340" spans="1:31" x14ac:dyDescent="0.45">
      <c r="A2340" t="s">
        <v>365</v>
      </c>
      <c r="B2340" t="str">
        <f>_xlfn.TEXTBEFORE(Table2[[#This Row],[Kamp]]," - ")</f>
        <v>RungstedHørsholm</v>
      </c>
      <c r="C2340" t="str">
        <f>_xlfn.TEXTAFTER(Table2[[#This Row],[Kamp]],"- ")</f>
        <v>Benløse IF</v>
      </c>
      <c r="D2340">
        <v>45207</v>
      </c>
      <c r="E2340">
        <v>75087</v>
      </c>
      <c r="F2340">
        <v>20232024</v>
      </c>
      <c r="G2340" t="s">
        <v>17</v>
      </c>
      <c r="H2340" t="s">
        <v>662</v>
      </c>
      <c r="I2340" t="s">
        <v>678</v>
      </c>
      <c r="J2340">
        <v>1</v>
      </c>
      <c r="K2340">
        <v>31141</v>
      </c>
      <c r="L2340">
        <v>219</v>
      </c>
      <c r="M2340" t="s">
        <v>631</v>
      </c>
      <c r="N2340" t="s">
        <v>87</v>
      </c>
      <c r="O2340" t="s">
        <v>634</v>
      </c>
      <c r="P2340">
        <v>27</v>
      </c>
      <c r="Q2340" t="s">
        <v>634</v>
      </c>
      <c r="R2340">
        <f>SUMIFS(Table2[number],Table2[Event],"Goal",Table2[H/U],"HOME",Table2[GameID],Table2[[#This Row],[GameID]],Table2[GameTime],"&lt;="&amp;Table2[[#This Row],[GameTime]])</f>
        <v>2</v>
      </c>
      <c r="S2340">
        <f>SUMIFS(Table2[number],Table2[Event],"Goal",Table2[H/U],"AWAY",Table2[GameID],Table2[[#This Row],[GameID]],Table2[GameTime],"&lt;="&amp;Table2[[#This Row],[GameTime]])</f>
        <v>1</v>
      </c>
      <c r="T2340" t="str">
        <f>IF(Table2[[#This Row],[Event]]="Goal",Table2[[#This Row],[Hscore]]&amp;"-"&amp;Table2[[#This Row],[Uscore]],"")</f>
        <v/>
      </c>
      <c r="U2340">
        <v>583</v>
      </c>
      <c r="V2340" s="1">
        <f>Table2[[#This Row],[GameTime]]-(Table2[[#This Row],[period]]-1)*1200</f>
        <v>583</v>
      </c>
      <c r="W2340" s="1">
        <f>ROUNDDOWN(Table2[[#This Row],[Time]]/60,0)</f>
        <v>9</v>
      </c>
      <c r="X2340" s="1">
        <f>ROUNDDOWN((Table2[[#This Row],[Time]]/60-Table2[[#This Row],[Time2]])*60,0)</f>
        <v>43</v>
      </c>
      <c r="Y2340" s="1" t="str">
        <f>IF(Table2[[#This Row],[Time2]]&lt;10,0&amp;Table2[[#This Row],[Time2]],Table2[[#This Row],[Time2]])</f>
        <v>09</v>
      </c>
      <c r="Z2340" s="1">
        <f>IF(Table2[[#This Row],[Time3]]&lt;10,0&amp;Table2[[#This Row],[Time3]],Table2[[#This Row],[Time3]])</f>
        <v>43</v>
      </c>
      <c r="AA2340" s="2" t="str">
        <f>Table2[[#This Row],[Time4]]&amp;":"&amp;Table2[[#This Row],[Time5]]</f>
        <v>09:43</v>
      </c>
      <c r="AB2340" s="1" cm="1">
        <f t="array" ref="AB2340">IFERROR(IF(Table2[[#This Row],[code]]="","",_xlfn.IFS(AND(Table2[[#This Row],[code]]&lt;400,Table2[[#This Row],[code]]&lt;&gt;""),2,Table2[[#This Row],[code]]&gt;500,4)),"")</f>
        <v>2</v>
      </c>
      <c r="AC2340" s="1">
        <f>IF(Table2[[#This Row],[Event]]="Penalty",Table2[[#This Row],[number]],IF(Table2[[#This Row],[Event]]="Time-Out",401,""))</f>
        <v>219</v>
      </c>
      <c r="AD2340" s="1">
        <f>ROW(A2339)</f>
        <v>2339</v>
      </c>
      <c r="AE2340" s="1">
        <f>COUNTIFS(Table2[GameID],Table2[[#This Row],[GameID]],Table2[Column1],"&lt;="&amp;Table2[[#This Row],[Column1]])-1</f>
        <v>3</v>
      </c>
    </row>
    <row r="2341" spans="1:31" x14ac:dyDescent="0.45">
      <c r="A2341" t="s">
        <v>365</v>
      </c>
      <c r="B2341" t="str">
        <f>_xlfn.TEXTBEFORE(Table2[[#This Row],[Kamp]]," - ")</f>
        <v>RungstedHørsholm</v>
      </c>
      <c r="C2341" t="str">
        <f>_xlfn.TEXTAFTER(Table2[[#This Row],[Kamp]],"- ")</f>
        <v>Benløse IF</v>
      </c>
      <c r="D2341">
        <v>45207</v>
      </c>
      <c r="E2341">
        <v>75087</v>
      </c>
      <c r="F2341">
        <v>20232024</v>
      </c>
      <c r="G2341" t="s">
        <v>17</v>
      </c>
      <c r="H2341" t="s">
        <v>662</v>
      </c>
      <c r="I2341" t="s">
        <v>678</v>
      </c>
      <c r="J2341">
        <v>1</v>
      </c>
      <c r="K2341">
        <v>31141</v>
      </c>
      <c r="L2341">
        <v>208</v>
      </c>
      <c r="M2341" t="s">
        <v>631</v>
      </c>
      <c r="N2341" t="s">
        <v>87</v>
      </c>
      <c r="O2341" t="s">
        <v>634</v>
      </c>
      <c r="P2341">
        <v>27</v>
      </c>
      <c r="Q2341" t="s">
        <v>634</v>
      </c>
      <c r="R2341">
        <f>SUMIFS(Table2[number],Table2[Event],"Goal",Table2[H/U],"HOME",Table2[GameID],Table2[[#This Row],[GameID]],Table2[GameTime],"&lt;="&amp;Table2[[#This Row],[GameTime]])</f>
        <v>2</v>
      </c>
      <c r="S2341">
        <f>SUMIFS(Table2[number],Table2[Event],"Goal",Table2[H/U],"AWAY",Table2[GameID],Table2[[#This Row],[GameID]],Table2[GameTime],"&lt;="&amp;Table2[[#This Row],[GameTime]])</f>
        <v>1</v>
      </c>
      <c r="T2341" t="str">
        <f>IF(Table2[[#This Row],[Event]]="Goal",Table2[[#This Row],[Hscore]]&amp;"-"&amp;Table2[[#This Row],[Uscore]],"")</f>
        <v/>
      </c>
      <c r="U2341">
        <v>802</v>
      </c>
      <c r="V2341" s="1">
        <f>Table2[[#This Row],[GameTime]]-(Table2[[#This Row],[period]]-1)*1200</f>
        <v>802</v>
      </c>
      <c r="W2341" s="1">
        <f>ROUNDDOWN(Table2[[#This Row],[Time]]/60,0)</f>
        <v>13</v>
      </c>
      <c r="X2341" s="1">
        <f>ROUNDDOWN((Table2[[#This Row],[Time]]/60-Table2[[#This Row],[Time2]])*60,0)</f>
        <v>22</v>
      </c>
      <c r="Y2341" s="1">
        <f>IF(Table2[[#This Row],[Time2]]&lt;10,0&amp;Table2[[#This Row],[Time2]],Table2[[#This Row],[Time2]])</f>
        <v>13</v>
      </c>
      <c r="Z2341" s="1">
        <f>IF(Table2[[#This Row],[Time3]]&lt;10,0&amp;Table2[[#This Row],[Time3]],Table2[[#This Row],[Time3]])</f>
        <v>22</v>
      </c>
      <c r="AA2341" s="2" t="str">
        <f>Table2[[#This Row],[Time4]]&amp;":"&amp;Table2[[#This Row],[Time5]]</f>
        <v>13:22</v>
      </c>
      <c r="AB2341" s="1" cm="1">
        <f t="array" ref="AB2341">IFERROR(IF(Table2[[#This Row],[code]]="","",_xlfn.IFS(AND(Table2[[#This Row],[code]]&lt;400,Table2[[#This Row],[code]]&lt;&gt;""),2,Table2[[#This Row],[code]]&gt;500,4)),"")</f>
        <v>2</v>
      </c>
      <c r="AC2341" s="1">
        <f>IF(Table2[[#This Row],[Event]]="Penalty",Table2[[#This Row],[number]],IF(Table2[[#This Row],[Event]]="Time-Out",401,""))</f>
        <v>208</v>
      </c>
      <c r="AD2341" s="1">
        <f>ROW(A2340)</f>
        <v>2340</v>
      </c>
      <c r="AE2341" s="1">
        <f>COUNTIFS(Table2[GameID],Table2[[#This Row],[GameID]],Table2[Column1],"&lt;="&amp;Table2[[#This Row],[Column1]])-1</f>
        <v>4</v>
      </c>
    </row>
    <row r="2342" spans="1:31" x14ac:dyDescent="0.45">
      <c r="A2342" t="s">
        <v>365</v>
      </c>
      <c r="B2342" t="str">
        <f>_xlfn.TEXTBEFORE(Table2[[#This Row],[Kamp]]," - ")</f>
        <v>RungstedHørsholm</v>
      </c>
      <c r="C2342" t="str">
        <f>_xlfn.TEXTAFTER(Table2[[#This Row],[Kamp]],"- ")</f>
        <v>Benløse IF</v>
      </c>
      <c r="D2342">
        <v>45207</v>
      </c>
      <c r="E2342">
        <v>75087</v>
      </c>
      <c r="F2342">
        <v>20232024</v>
      </c>
      <c r="G2342" t="s">
        <v>17</v>
      </c>
      <c r="H2342" t="s">
        <v>658</v>
      </c>
      <c r="I2342" t="s">
        <v>677</v>
      </c>
      <c r="J2342">
        <v>1</v>
      </c>
      <c r="K2342">
        <v>31137</v>
      </c>
      <c r="L2342">
        <v>1</v>
      </c>
      <c r="M2342" t="s">
        <v>630</v>
      </c>
      <c r="N2342" t="s">
        <v>192</v>
      </c>
      <c r="O2342" t="s">
        <v>29</v>
      </c>
      <c r="P2342">
        <v>32</v>
      </c>
      <c r="Q2342">
        <v>44</v>
      </c>
      <c r="R2342">
        <f>SUMIFS(Table2[number],Table2[Event],"Goal",Table2[H/U],"HOME",Table2[GameID],Table2[[#This Row],[GameID]],Table2[GameTime],"&lt;="&amp;Table2[[#This Row],[GameTime]])</f>
        <v>2</v>
      </c>
      <c r="S2342">
        <f>SUMIFS(Table2[number],Table2[Event],"Goal",Table2[H/U],"AWAY",Table2[GameID],Table2[[#This Row],[GameID]],Table2[GameTime],"&lt;="&amp;Table2[[#This Row],[GameTime]])</f>
        <v>2</v>
      </c>
      <c r="T2342" t="str">
        <f>IF(Table2[[#This Row],[Event]]="Goal",Table2[[#This Row],[Hscore]]&amp;"-"&amp;Table2[[#This Row],[Uscore]],"")</f>
        <v>2-2</v>
      </c>
      <c r="U2342">
        <v>922</v>
      </c>
      <c r="V2342" s="1">
        <f>Table2[[#This Row],[GameTime]]-(Table2[[#This Row],[period]]-1)*1200</f>
        <v>922</v>
      </c>
      <c r="W2342" s="1">
        <f>ROUNDDOWN(Table2[[#This Row],[Time]]/60,0)</f>
        <v>15</v>
      </c>
      <c r="X2342" s="1">
        <f>ROUNDDOWN((Table2[[#This Row],[Time]]/60-Table2[[#This Row],[Time2]])*60,0)</f>
        <v>22</v>
      </c>
      <c r="Y2342" s="1">
        <f>IF(Table2[[#This Row],[Time2]]&lt;10,0&amp;Table2[[#This Row],[Time2]],Table2[[#This Row],[Time2]])</f>
        <v>15</v>
      </c>
      <c r="Z2342" s="1">
        <f>IF(Table2[[#This Row],[Time3]]&lt;10,0&amp;Table2[[#This Row],[Time3]],Table2[[#This Row],[Time3]])</f>
        <v>22</v>
      </c>
      <c r="AA2342" s="2" t="str">
        <f>Table2[[#This Row],[Time4]]&amp;":"&amp;Table2[[#This Row],[Time5]]</f>
        <v>15:22</v>
      </c>
      <c r="AB2342" s="1" t="str" cm="1">
        <f t="array" ref="AB2342">IFERROR(IF(Table2[[#This Row],[code]]="","",_xlfn.IFS(AND(Table2[[#This Row],[code]]&lt;400,Table2[[#This Row],[code]]&lt;&gt;""),2,Table2[[#This Row],[code]]&gt;500,4)),"")</f>
        <v/>
      </c>
      <c r="AC2342" s="1" t="str">
        <f>IF(Table2[[#This Row],[Event]]="Penalty",Table2[[#This Row],[number]],IF(Table2[[#This Row],[Event]]="Time-Out",401,""))</f>
        <v/>
      </c>
      <c r="AD2342" s="1">
        <f>ROW(A2341)</f>
        <v>2341</v>
      </c>
      <c r="AE2342" s="1">
        <f>COUNTIFS(Table2[GameID],Table2[[#This Row],[GameID]],Table2[Column1],"&lt;="&amp;Table2[[#This Row],[Column1]])-1</f>
        <v>5</v>
      </c>
    </row>
    <row r="2343" spans="1:31" x14ac:dyDescent="0.45">
      <c r="A2343" t="s">
        <v>365</v>
      </c>
      <c r="B2343" t="str">
        <f>_xlfn.TEXTBEFORE(Table2[[#This Row],[Kamp]]," - ")</f>
        <v>RungstedHørsholm</v>
      </c>
      <c r="C2343" t="str">
        <f>_xlfn.TEXTAFTER(Table2[[#This Row],[Kamp]],"- ")</f>
        <v>Benløse IF</v>
      </c>
      <c r="D2343">
        <v>45207</v>
      </c>
      <c r="E2343">
        <v>75087</v>
      </c>
      <c r="F2343">
        <v>20232024</v>
      </c>
      <c r="G2343" t="s">
        <v>17</v>
      </c>
      <c r="H2343" t="s">
        <v>662</v>
      </c>
      <c r="I2343" t="s">
        <v>678</v>
      </c>
      <c r="J2343">
        <v>2</v>
      </c>
      <c r="K2343">
        <v>31141</v>
      </c>
      <c r="L2343">
        <v>202</v>
      </c>
      <c r="M2343" t="s">
        <v>631</v>
      </c>
      <c r="N2343" t="s">
        <v>81</v>
      </c>
      <c r="O2343" t="s">
        <v>634</v>
      </c>
      <c r="P2343">
        <v>13</v>
      </c>
      <c r="Q2343" t="s">
        <v>634</v>
      </c>
      <c r="R2343">
        <f>SUMIFS(Table2[number],Table2[Event],"Goal",Table2[H/U],"HOME",Table2[GameID],Table2[[#This Row],[GameID]],Table2[GameTime],"&lt;="&amp;Table2[[#This Row],[GameTime]])</f>
        <v>2</v>
      </c>
      <c r="S2343">
        <f>SUMIFS(Table2[number],Table2[Event],"Goal",Table2[H/U],"AWAY",Table2[GameID],Table2[[#This Row],[GameID]],Table2[GameTime],"&lt;="&amp;Table2[[#This Row],[GameTime]])</f>
        <v>2</v>
      </c>
      <c r="T2343" t="str">
        <f>IF(Table2[[#This Row],[Event]]="Goal",Table2[[#This Row],[Hscore]]&amp;"-"&amp;Table2[[#This Row],[Uscore]],"")</f>
        <v/>
      </c>
      <c r="U2343">
        <v>1476</v>
      </c>
      <c r="V2343" s="1">
        <f>Table2[[#This Row],[GameTime]]-(Table2[[#This Row],[period]]-1)*1200</f>
        <v>276</v>
      </c>
      <c r="W2343" s="1">
        <f>ROUNDDOWN(Table2[[#This Row],[Time]]/60,0)</f>
        <v>4</v>
      </c>
      <c r="X2343" s="1">
        <f>ROUNDDOWN((Table2[[#This Row],[Time]]/60-Table2[[#This Row],[Time2]])*60,0)</f>
        <v>36</v>
      </c>
      <c r="Y2343" s="1" t="str">
        <f>IF(Table2[[#This Row],[Time2]]&lt;10,0&amp;Table2[[#This Row],[Time2]],Table2[[#This Row],[Time2]])</f>
        <v>04</v>
      </c>
      <c r="Z2343" s="1">
        <f>IF(Table2[[#This Row],[Time3]]&lt;10,0&amp;Table2[[#This Row],[Time3]],Table2[[#This Row],[Time3]])</f>
        <v>36</v>
      </c>
      <c r="AA2343" s="2" t="str">
        <f>Table2[[#This Row],[Time4]]&amp;":"&amp;Table2[[#This Row],[Time5]]</f>
        <v>04:36</v>
      </c>
      <c r="AB2343" s="1" cm="1">
        <f t="array" ref="AB2343">IFERROR(IF(Table2[[#This Row],[code]]="","",_xlfn.IFS(AND(Table2[[#This Row],[code]]&lt;400,Table2[[#This Row],[code]]&lt;&gt;""),2,Table2[[#This Row],[code]]&gt;500,4)),"")</f>
        <v>2</v>
      </c>
      <c r="AC2343" s="1">
        <f>IF(Table2[[#This Row],[Event]]="Penalty",Table2[[#This Row],[number]],IF(Table2[[#This Row],[Event]]="Time-Out",401,""))</f>
        <v>202</v>
      </c>
      <c r="AD2343" s="1">
        <f>ROW(A2342)</f>
        <v>2342</v>
      </c>
      <c r="AE2343" s="1">
        <f>COUNTIFS(Table2[GameID],Table2[[#This Row],[GameID]],Table2[Column1],"&lt;="&amp;Table2[[#This Row],[Column1]])-1</f>
        <v>6</v>
      </c>
    </row>
    <row r="2344" spans="1:31" x14ac:dyDescent="0.45">
      <c r="A2344" t="s">
        <v>365</v>
      </c>
      <c r="B2344" t="str">
        <f>_xlfn.TEXTBEFORE(Table2[[#This Row],[Kamp]]," - ")</f>
        <v>RungstedHørsholm</v>
      </c>
      <c r="C2344" t="str">
        <f>_xlfn.TEXTAFTER(Table2[[#This Row],[Kamp]],"- ")</f>
        <v>Benløse IF</v>
      </c>
      <c r="D2344">
        <v>45207</v>
      </c>
      <c r="E2344">
        <v>75087</v>
      </c>
      <c r="F2344">
        <v>20232024</v>
      </c>
      <c r="G2344" t="s">
        <v>17</v>
      </c>
      <c r="H2344" t="s">
        <v>658</v>
      </c>
      <c r="I2344" t="s">
        <v>677</v>
      </c>
      <c r="J2344">
        <v>2</v>
      </c>
      <c r="K2344">
        <v>31137</v>
      </c>
      <c r="L2344">
        <v>1</v>
      </c>
      <c r="M2344" t="s">
        <v>630</v>
      </c>
      <c r="N2344" t="s">
        <v>468</v>
      </c>
      <c r="O2344" t="s">
        <v>192</v>
      </c>
      <c r="P2344">
        <v>36</v>
      </c>
      <c r="Q2344">
        <v>32</v>
      </c>
      <c r="R2344">
        <f>SUMIFS(Table2[number],Table2[Event],"Goal",Table2[H/U],"HOME",Table2[GameID],Table2[[#This Row],[GameID]],Table2[GameTime],"&lt;="&amp;Table2[[#This Row],[GameTime]])</f>
        <v>2</v>
      </c>
      <c r="S2344">
        <f>SUMIFS(Table2[number],Table2[Event],"Goal",Table2[H/U],"AWAY",Table2[GameID],Table2[[#This Row],[GameID]],Table2[GameTime],"&lt;="&amp;Table2[[#This Row],[GameTime]])</f>
        <v>3</v>
      </c>
      <c r="T2344" t="str">
        <f>IF(Table2[[#This Row],[Event]]="Goal",Table2[[#This Row],[Hscore]]&amp;"-"&amp;Table2[[#This Row],[Uscore]],"")</f>
        <v>2-3</v>
      </c>
      <c r="U2344">
        <v>1554</v>
      </c>
      <c r="V2344" s="1">
        <f>Table2[[#This Row],[GameTime]]-(Table2[[#This Row],[period]]-1)*1200</f>
        <v>354</v>
      </c>
      <c r="W2344" s="1">
        <f>ROUNDDOWN(Table2[[#This Row],[Time]]/60,0)</f>
        <v>5</v>
      </c>
      <c r="X2344" s="1">
        <f>ROUNDDOWN((Table2[[#This Row],[Time]]/60-Table2[[#This Row],[Time2]])*60,0)</f>
        <v>54</v>
      </c>
      <c r="Y2344" s="1" t="str">
        <f>IF(Table2[[#This Row],[Time2]]&lt;10,0&amp;Table2[[#This Row],[Time2]],Table2[[#This Row],[Time2]])</f>
        <v>05</v>
      </c>
      <c r="Z2344" s="1">
        <f>IF(Table2[[#This Row],[Time3]]&lt;10,0&amp;Table2[[#This Row],[Time3]],Table2[[#This Row],[Time3]])</f>
        <v>54</v>
      </c>
      <c r="AA2344" s="2" t="str">
        <f>Table2[[#This Row],[Time4]]&amp;":"&amp;Table2[[#This Row],[Time5]]</f>
        <v>05:54</v>
      </c>
      <c r="AB2344" s="1" t="str" cm="1">
        <f t="array" ref="AB2344">IFERROR(IF(Table2[[#This Row],[code]]="","",_xlfn.IFS(AND(Table2[[#This Row],[code]]&lt;400,Table2[[#This Row],[code]]&lt;&gt;""),2,Table2[[#This Row],[code]]&gt;500,4)),"")</f>
        <v/>
      </c>
      <c r="AC2344" s="1" t="str">
        <f>IF(Table2[[#This Row],[Event]]="Penalty",Table2[[#This Row],[number]],IF(Table2[[#This Row],[Event]]="Time-Out",401,""))</f>
        <v/>
      </c>
      <c r="AD2344" s="1">
        <f>ROW(A2343)</f>
        <v>2343</v>
      </c>
      <c r="AE2344" s="1">
        <f>COUNTIFS(Table2[GameID],Table2[[#This Row],[GameID]],Table2[Column1],"&lt;="&amp;Table2[[#This Row],[Column1]])-1</f>
        <v>7</v>
      </c>
    </row>
    <row r="2345" spans="1:31" x14ac:dyDescent="0.45">
      <c r="A2345" t="s">
        <v>365</v>
      </c>
      <c r="B2345" t="str">
        <f>_xlfn.TEXTBEFORE(Table2[[#This Row],[Kamp]]," - ")</f>
        <v>RungstedHørsholm</v>
      </c>
      <c r="C2345" t="str">
        <f>_xlfn.TEXTAFTER(Table2[[#This Row],[Kamp]],"- ")</f>
        <v>Benløse IF</v>
      </c>
      <c r="D2345">
        <v>45207</v>
      </c>
      <c r="E2345">
        <v>75087</v>
      </c>
      <c r="F2345">
        <v>20232024</v>
      </c>
      <c r="G2345" t="s">
        <v>17</v>
      </c>
      <c r="H2345" t="s">
        <v>658</v>
      </c>
      <c r="I2345" t="s">
        <v>677</v>
      </c>
      <c r="J2345">
        <v>2</v>
      </c>
      <c r="K2345">
        <v>31137</v>
      </c>
      <c r="L2345">
        <v>1</v>
      </c>
      <c r="M2345" t="s">
        <v>630</v>
      </c>
      <c r="N2345" t="s">
        <v>466</v>
      </c>
      <c r="O2345" t="s">
        <v>469</v>
      </c>
      <c r="P2345">
        <v>23</v>
      </c>
      <c r="Q2345">
        <v>88</v>
      </c>
      <c r="R2345">
        <f>SUMIFS(Table2[number],Table2[Event],"Goal",Table2[H/U],"HOME",Table2[GameID],Table2[[#This Row],[GameID]],Table2[GameTime],"&lt;="&amp;Table2[[#This Row],[GameTime]])</f>
        <v>2</v>
      </c>
      <c r="S2345">
        <f>SUMIFS(Table2[number],Table2[Event],"Goal",Table2[H/U],"AWAY",Table2[GameID],Table2[[#This Row],[GameID]],Table2[GameTime],"&lt;="&amp;Table2[[#This Row],[GameTime]])</f>
        <v>4</v>
      </c>
      <c r="T2345" t="str">
        <f>IF(Table2[[#This Row],[Event]]="Goal",Table2[[#This Row],[Hscore]]&amp;"-"&amp;Table2[[#This Row],[Uscore]],"")</f>
        <v>2-4</v>
      </c>
      <c r="U2345">
        <v>1666</v>
      </c>
      <c r="V2345" s="1">
        <f>Table2[[#This Row],[GameTime]]-(Table2[[#This Row],[period]]-1)*1200</f>
        <v>466</v>
      </c>
      <c r="W2345" s="1">
        <f>ROUNDDOWN(Table2[[#This Row],[Time]]/60,0)</f>
        <v>7</v>
      </c>
      <c r="X2345" s="1">
        <f>ROUNDDOWN((Table2[[#This Row],[Time]]/60-Table2[[#This Row],[Time2]])*60,0)</f>
        <v>46</v>
      </c>
      <c r="Y2345" s="1" t="str">
        <f>IF(Table2[[#This Row],[Time2]]&lt;10,0&amp;Table2[[#This Row],[Time2]],Table2[[#This Row],[Time2]])</f>
        <v>07</v>
      </c>
      <c r="Z2345" s="1">
        <f>IF(Table2[[#This Row],[Time3]]&lt;10,0&amp;Table2[[#This Row],[Time3]],Table2[[#This Row],[Time3]])</f>
        <v>46</v>
      </c>
      <c r="AA2345" s="2" t="str">
        <f>Table2[[#This Row],[Time4]]&amp;":"&amp;Table2[[#This Row],[Time5]]</f>
        <v>07:46</v>
      </c>
      <c r="AB2345" s="1" t="str" cm="1">
        <f t="array" ref="AB2345">IFERROR(IF(Table2[[#This Row],[code]]="","",_xlfn.IFS(AND(Table2[[#This Row],[code]]&lt;400,Table2[[#This Row],[code]]&lt;&gt;""),2,Table2[[#This Row],[code]]&gt;500,4)),"")</f>
        <v/>
      </c>
      <c r="AC2345" s="1" t="str">
        <f>IF(Table2[[#This Row],[Event]]="Penalty",Table2[[#This Row],[number]],IF(Table2[[#This Row],[Event]]="Time-Out",401,""))</f>
        <v/>
      </c>
      <c r="AD2345" s="1">
        <f>ROW(A2344)</f>
        <v>2344</v>
      </c>
      <c r="AE2345" s="1">
        <f>COUNTIFS(Table2[GameID],Table2[[#This Row],[GameID]],Table2[Column1],"&lt;="&amp;Table2[[#This Row],[Column1]])-1</f>
        <v>8</v>
      </c>
    </row>
    <row r="2346" spans="1:31" x14ac:dyDescent="0.45">
      <c r="A2346" t="s">
        <v>365</v>
      </c>
      <c r="B2346" t="str">
        <f>_xlfn.TEXTBEFORE(Table2[[#This Row],[Kamp]]," - ")</f>
        <v>RungstedHørsholm</v>
      </c>
      <c r="C2346" t="str">
        <f>_xlfn.TEXTAFTER(Table2[[#This Row],[Kamp]],"- ")</f>
        <v>Benløse IF</v>
      </c>
      <c r="D2346">
        <v>45207</v>
      </c>
      <c r="E2346">
        <v>75087</v>
      </c>
      <c r="F2346">
        <v>20232024</v>
      </c>
      <c r="G2346" t="s">
        <v>17</v>
      </c>
      <c r="H2346" t="s">
        <v>662</v>
      </c>
      <c r="I2346" t="s">
        <v>678</v>
      </c>
      <c r="J2346">
        <v>2</v>
      </c>
      <c r="K2346">
        <v>31141</v>
      </c>
      <c r="L2346">
        <v>208</v>
      </c>
      <c r="M2346" t="s">
        <v>631</v>
      </c>
      <c r="N2346" t="s">
        <v>78</v>
      </c>
      <c r="O2346" t="s">
        <v>634</v>
      </c>
      <c r="P2346">
        <v>8</v>
      </c>
      <c r="Q2346" t="s">
        <v>634</v>
      </c>
      <c r="R2346">
        <f>SUMIFS(Table2[number],Table2[Event],"Goal",Table2[H/U],"HOME",Table2[GameID],Table2[[#This Row],[GameID]],Table2[GameTime],"&lt;="&amp;Table2[[#This Row],[GameTime]])</f>
        <v>2</v>
      </c>
      <c r="S2346">
        <f>SUMIFS(Table2[number],Table2[Event],"Goal",Table2[H/U],"AWAY",Table2[GameID],Table2[[#This Row],[GameID]],Table2[GameTime],"&lt;="&amp;Table2[[#This Row],[GameTime]])</f>
        <v>4</v>
      </c>
      <c r="T2346" t="str">
        <f>IF(Table2[[#This Row],[Event]]="Goal",Table2[[#This Row],[Hscore]]&amp;"-"&amp;Table2[[#This Row],[Uscore]],"")</f>
        <v/>
      </c>
      <c r="U2346">
        <v>1765</v>
      </c>
      <c r="V2346" s="1">
        <f>Table2[[#This Row],[GameTime]]-(Table2[[#This Row],[period]]-1)*1200</f>
        <v>565</v>
      </c>
      <c r="W2346" s="1">
        <f>ROUNDDOWN(Table2[[#This Row],[Time]]/60,0)</f>
        <v>9</v>
      </c>
      <c r="X2346" s="1">
        <f>ROUNDDOWN((Table2[[#This Row],[Time]]/60-Table2[[#This Row],[Time2]])*60,0)</f>
        <v>25</v>
      </c>
      <c r="Y2346" s="1" t="str">
        <f>IF(Table2[[#This Row],[Time2]]&lt;10,0&amp;Table2[[#This Row],[Time2]],Table2[[#This Row],[Time2]])</f>
        <v>09</v>
      </c>
      <c r="Z2346" s="1">
        <f>IF(Table2[[#This Row],[Time3]]&lt;10,0&amp;Table2[[#This Row],[Time3]],Table2[[#This Row],[Time3]])</f>
        <v>25</v>
      </c>
      <c r="AA2346" s="2" t="str">
        <f>Table2[[#This Row],[Time4]]&amp;":"&amp;Table2[[#This Row],[Time5]]</f>
        <v>09:25</v>
      </c>
      <c r="AB2346" s="1" cm="1">
        <f t="array" ref="AB2346">IFERROR(IF(Table2[[#This Row],[code]]="","",_xlfn.IFS(AND(Table2[[#This Row],[code]]&lt;400,Table2[[#This Row],[code]]&lt;&gt;""),2,Table2[[#This Row],[code]]&gt;500,4)),"")</f>
        <v>2</v>
      </c>
      <c r="AC2346" s="1">
        <f>IF(Table2[[#This Row],[Event]]="Penalty",Table2[[#This Row],[number]],IF(Table2[[#This Row],[Event]]="Time-Out",401,""))</f>
        <v>208</v>
      </c>
      <c r="AD2346" s="1">
        <f>ROW(A2345)</f>
        <v>2345</v>
      </c>
      <c r="AE2346" s="1">
        <f>COUNTIFS(Table2[GameID],Table2[[#This Row],[GameID]],Table2[Column1],"&lt;="&amp;Table2[[#This Row],[Column1]])-1</f>
        <v>9</v>
      </c>
    </row>
    <row r="2347" spans="1:31" x14ac:dyDescent="0.45">
      <c r="A2347" t="s">
        <v>365</v>
      </c>
      <c r="B2347" t="str">
        <f>_xlfn.TEXTBEFORE(Table2[[#This Row],[Kamp]]," - ")</f>
        <v>RungstedHørsholm</v>
      </c>
      <c r="C2347" t="str">
        <f>_xlfn.TEXTAFTER(Table2[[#This Row],[Kamp]],"- ")</f>
        <v>Benløse IF</v>
      </c>
      <c r="D2347">
        <v>45207</v>
      </c>
      <c r="E2347">
        <v>75087</v>
      </c>
      <c r="F2347">
        <v>20232024</v>
      </c>
      <c r="G2347" t="s">
        <v>17</v>
      </c>
      <c r="H2347" t="s">
        <v>658</v>
      </c>
      <c r="I2347" t="s">
        <v>677</v>
      </c>
      <c r="J2347">
        <v>2</v>
      </c>
      <c r="K2347">
        <v>31137</v>
      </c>
      <c r="L2347">
        <v>201</v>
      </c>
      <c r="M2347" t="s">
        <v>631</v>
      </c>
      <c r="N2347" t="s">
        <v>679</v>
      </c>
      <c r="O2347" t="s">
        <v>634</v>
      </c>
      <c r="P2347">
        <v>56</v>
      </c>
      <c r="Q2347" t="s">
        <v>634</v>
      </c>
      <c r="R2347">
        <f>SUMIFS(Table2[number],Table2[Event],"Goal",Table2[H/U],"HOME",Table2[GameID],Table2[[#This Row],[GameID]],Table2[GameTime],"&lt;="&amp;Table2[[#This Row],[GameTime]])</f>
        <v>2</v>
      </c>
      <c r="S2347">
        <f>SUMIFS(Table2[number],Table2[Event],"Goal",Table2[H/U],"AWAY",Table2[GameID],Table2[[#This Row],[GameID]],Table2[GameTime],"&lt;="&amp;Table2[[#This Row],[GameTime]])</f>
        <v>4</v>
      </c>
      <c r="T2347" t="str">
        <f>IF(Table2[[#This Row],[Event]]="Goal",Table2[[#This Row],[Hscore]]&amp;"-"&amp;Table2[[#This Row],[Uscore]],"")</f>
        <v/>
      </c>
      <c r="U2347">
        <v>1931</v>
      </c>
      <c r="V2347" s="1">
        <f>Table2[[#This Row],[GameTime]]-(Table2[[#This Row],[period]]-1)*1200</f>
        <v>731</v>
      </c>
      <c r="W2347" s="1">
        <f>ROUNDDOWN(Table2[[#This Row],[Time]]/60,0)</f>
        <v>12</v>
      </c>
      <c r="X2347" s="1">
        <f>ROUNDDOWN((Table2[[#This Row],[Time]]/60-Table2[[#This Row],[Time2]])*60,0)</f>
        <v>11</v>
      </c>
      <c r="Y2347" s="1">
        <f>IF(Table2[[#This Row],[Time2]]&lt;10,0&amp;Table2[[#This Row],[Time2]],Table2[[#This Row],[Time2]])</f>
        <v>12</v>
      </c>
      <c r="Z2347" s="1">
        <f>IF(Table2[[#This Row],[Time3]]&lt;10,0&amp;Table2[[#This Row],[Time3]],Table2[[#This Row],[Time3]])</f>
        <v>11</v>
      </c>
      <c r="AA2347" s="2" t="str">
        <f>Table2[[#This Row],[Time4]]&amp;":"&amp;Table2[[#This Row],[Time5]]</f>
        <v>12:11</v>
      </c>
      <c r="AB2347" s="1" cm="1">
        <f t="array" ref="AB2347">IFERROR(IF(Table2[[#This Row],[code]]="","",_xlfn.IFS(AND(Table2[[#This Row],[code]]&lt;400,Table2[[#This Row],[code]]&lt;&gt;""),2,Table2[[#This Row],[code]]&gt;500,4)),"")</f>
        <v>2</v>
      </c>
      <c r="AC2347" s="1">
        <f>IF(Table2[[#This Row],[Event]]="Penalty",Table2[[#This Row],[number]],IF(Table2[[#This Row],[Event]]="Time-Out",401,""))</f>
        <v>201</v>
      </c>
      <c r="AD2347" s="1">
        <f>ROW(A2346)</f>
        <v>2346</v>
      </c>
      <c r="AE2347" s="1">
        <f>COUNTIFS(Table2[GameID],Table2[[#This Row],[GameID]],Table2[Column1],"&lt;="&amp;Table2[[#This Row],[Column1]])-1</f>
        <v>10</v>
      </c>
    </row>
    <row r="2348" spans="1:31" x14ac:dyDescent="0.45">
      <c r="A2348" t="s">
        <v>365</v>
      </c>
      <c r="B2348" t="str">
        <f>_xlfn.TEXTBEFORE(Table2[[#This Row],[Kamp]]," - ")</f>
        <v>RungstedHørsholm</v>
      </c>
      <c r="C2348" t="str">
        <f>_xlfn.TEXTAFTER(Table2[[#This Row],[Kamp]],"- ")</f>
        <v>Benløse IF</v>
      </c>
      <c r="D2348">
        <v>45207</v>
      </c>
      <c r="E2348">
        <v>75087</v>
      </c>
      <c r="F2348">
        <v>20232024</v>
      </c>
      <c r="G2348" t="s">
        <v>17</v>
      </c>
      <c r="H2348" t="s">
        <v>658</v>
      </c>
      <c r="I2348" t="s">
        <v>677</v>
      </c>
      <c r="J2348">
        <v>2</v>
      </c>
      <c r="K2348">
        <v>31137</v>
      </c>
      <c r="L2348">
        <v>208</v>
      </c>
      <c r="M2348" t="s">
        <v>631</v>
      </c>
      <c r="N2348" t="s">
        <v>29</v>
      </c>
      <c r="O2348" t="s">
        <v>634</v>
      </c>
      <c r="P2348">
        <v>44</v>
      </c>
      <c r="Q2348" t="s">
        <v>634</v>
      </c>
      <c r="R2348">
        <f>SUMIFS(Table2[number],Table2[Event],"Goal",Table2[H/U],"HOME",Table2[GameID],Table2[[#This Row],[GameID]],Table2[GameTime],"&lt;="&amp;Table2[[#This Row],[GameTime]])</f>
        <v>2</v>
      </c>
      <c r="S2348">
        <f>SUMIFS(Table2[number],Table2[Event],"Goal",Table2[H/U],"AWAY",Table2[GameID],Table2[[#This Row],[GameID]],Table2[GameTime],"&lt;="&amp;Table2[[#This Row],[GameTime]])</f>
        <v>4</v>
      </c>
      <c r="T2348" t="str">
        <f>IF(Table2[[#This Row],[Event]]="Goal",Table2[[#This Row],[Hscore]]&amp;"-"&amp;Table2[[#This Row],[Uscore]],"")</f>
        <v/>
      </c>
      <c r="U2348">
        <v>2069</v>
      </c>
      <c r="V2348" s="1">
        <f>Table2[[#This Row],[GameTime]]-(Table2[[#This Row],[period]]-1)*1200</f>
        <v>869</v>
      </c>
      <c r="W2348" s="1">
        <f>ROUNDDOWN(Table2[[#This Row],[Time]]/60,0)</f>
        <v>14</v>
      </c>
      <c r="X2348" s="1">
        <f>ROUNDDOWN((Table2[[#This Row],[Time]]/60-Table2[[#This Row],[Time2]])*60,0)</f>
        <v>29</v>
      </c>
      <c r="Y2348" s="1">
        <f>IF(Table2[[#This Row],[Time2]]&lt;10,0&amp;Table2[[#This Row],[Time2]],Table2[[#This Row],[Time2]])</f>
        <v>14</v>
      </c>
      <c r="Z2348" s="1">
        <f>IF(Table2[[#This Row],[Time3]]&lt;10,0&amp;Table2[[#This Row],[Time3]],Table2[[#This Row],[Time3]])</f>
        <v>29</v>
      </c>
      <c r="AA2348" s="2" t="str">
        <f>Table2[[#This Row],[Time4]]&amp;":"&amp;Table2[[#This Row],[Time5]]</f>
        <v>14:29</v>
      </c>
      <c r="AB2348" s="1" cm="1">
        <f t="array" ref="AB2348">IFERROR(IF(Table2[[#This Row],[code]]="","",_xlfn.IFS(AND(Table2[[#This Row],[code]]&lt;400,Table2[[#This Row],[code]]&lt;&gt;""),2,Table2[[#This Row],[code]]&gt;500,4)),"")</f>
        <v>2</v>
      </c>
      <c r="AC2348" s="1">
        <f>IF(Table2[[#This Row],[Event]]="Penalty",Table2[[#This Row],[number]],IF(Table2[[#This Row],[Event]]="Time-Out",401,""))</f>
        <v>208</v>
      </c>
      <c r="AD2348" s="1">
        <f>ROW(A2347)</f>
        <v>2347</v>
      </c>
      <c r="AE2348" s="1">
        <f>COUNTIFS(Table2[GameID],Table2[[#This Row],[GameID]],Table2[Column1],"&lt;="&amp;Table2[[#This Row],[Column1]])-1</f>
        <v>11</v>
      </c>
    </row>
    <row r="2349" spans="1:31" x14ac:dyDescent="0.45">
      <c r="A2349" t="s">
        <v>365</v>
      </c>
      <c r="B2349" t="str">
        <f>_xlfn.TEXTBEFORE(Table2[[#This Row],[Kamp]]," - ")</f>
        <v>RungstedHørsholm</v>
      </c>
      <c r="C2349" t="str">
        <f>_xlfn.TEXTAFTER(Table2[[#This Row],[Kamp]],"- ")</f>
        <v>Benløse IF</v>
      </c>
      <c r="D2349">
        <v>45207</v>
      </c>
      <c r="E2349">
        <v>75087</v>
      </c>
      <c r="F2349">
        <v>20232024</v>
      </c>
      <c r="G2349" t="s">
        <v>17</v>
      </c>
      <c r="H2349" t="s">
        <v>658</v>
      </c>
      <c r="I2349" t="s">
        <v>677</v>
      </c>
      <c r="J2349">
        <v>2</v>
      </c>
      <c r="K2349">
        <v>31137</v>
      </c>
      <c r="L2349">
        <v>1</v>
      </c>
      <c r="M2349" t="s">
        <v>630</v>
      </c>
      <c r="N2349" t="s">
        <v>466</v>
      </c>
      <c r="O2349" t="s">
        <v>192</v>
      </c>
      <c r="P2349">
        <v>23</v>
      </c>
      <c r="Q2349">
        <v>32</v>
      </c>
      <c r="R2349">
        <f>SUMIFS(Table2[number],Table2[Event],"Goal",Table2[H/U],"HOME",Table2[GameID],Table2[[#This Row],[GameID]],Table2[GameTime],"&lt;="&amp;Table2[[#This Row],[GameTime]])</f>
        <v>2</v>
      </c>
      <c r="S2349">
        <f>SUMIFS(Table2[number],Table2[Event],"Goal",Table2[H/U],"AWAY",Table2[GameID],Table2[[#This Row],[GameID]],Table2[GameTime],"&lt;="&amp;Table2[[#This Row],[GameTime]])</f>
        <v>5</v>
      </c>
      <c r="T2349" t="str">
        <f>IF(Table2[[#This Row],[Event]]="Goal",Table2[[#This Row],[Hscore]]&amp;"-"&amp;Table2[[#This Row],[Uscore]],"")</f>
        <v>2-5</v>
      </c>
      <c r="U2349">
        <v>2203</v>
      </c>
      <c r="V2349" s="1">
        <f>Table2[[#This Row],[GameTime]]-(Table2[[#This Row],[period]]-1)*1200</f>
        <v>1003</v>
      </c>
      <c r="W2349" s="1">
        <f>ROUNDDOWN(Table2[[#This Row],[Time]]/60,0)</f>
        <v>16</v>
      </c>
      <c r="X2349" s="1">
        <f>ROUNDDOWN((Table2[[#This Row],[Time]]/60-Table2[[#This Row],[Time2]])*60,0)</f>
        <v>42</v>
      </c>
      <c r="Y2349" s="1">
        <f>IF(Table2[[#This Row],[Time2]]&lt;10,0&amp;Table2[[#This Row],[Time2]],Table2[[#This Row],[Time2]])</f>
        <v>16</v>
      </c>
      <c r="Z2349" s="1">
        <f>IF(Table2[[#This Row],[Time3]]&lt;10,0&amp;Table2[[#This Row],[Time3]],Table2[[#This Row],[Time3]])</f>
        <v>42</v>
      </c>
      <c r="AA2349" s="2" t="str">
        <f>Table2[[#This Row],[Time4]]&amp;":"&amp;Table2[[#This Row],[Time5]]</f>
        <v>16:42</v>
      </c>
      <c r="AB2349" s="1" t="str" cm="1">
        <f t="array" ref="AB2349">IFERROR(IF(Table2[[#This Row],[code]]="","",_xlfn.IFS(AND(Table2[[#This Row],[code]]&lt;400,Table2[[#This Row],[code]]&lt;&gt;""),2,Table2[[#This Row],[code]]&gt;500,4)),"")</f>
        <v/>
      </c>
      <c r="AC2349" s="1" t="str">
        <f>IF(Table2[[#This Row],[Event]]="Penalty",Table2[[#This Row],[number]],IF(Table2[[#This Row],[Event]]="Time-Out",401,""))</f>
        <v/>
      </c>
      <c r="AD2349" s="1">
        <f>ROW(A2348)</f>
        <v>2348</v>
      </c>
      <c r="AE2349" s="1">
        <f>COUNTIFS(Table2[GameID],Table2[[#This Row],[GameID]],Table2[Column1],"&lt;="&amp;Table2[[#This Row],[Column1]])-1</f>
        <v>12</v>
      </c>
    </row>
    <row r="2350" spans="1:31" x14ac:dyDescent="0.45">
      <c r="A2350" t="s">
        <v>365</v>
      </c>
      <c r="B2350" t="str">
        <f>_xlfn.TEXTBEFORE(Table2[[#This Row],[Kamp]]," - ")</f>
        <v>RungstedHørsholm</v>
      </c>
      <c r="C2350" t="str">
        <f>_xlfn.TEXTAFTER(Table2[[#This Row],[Kamp]],"- ")</f>
        <v>Benløse IF</v>
      </c>
      <c r="D2350">
        <v>45207</v>
      </c>
      <c r="E2350">
        <v>75087</v>
      </c>
      <c r="F2350">
        <v>20232024</v>
      </c>
      <c r="G2350" t="s">
        <v>17</v>
      </c>
      <c r="H2350" t="s">
        <v>658</v>
      </c>
      <c r="I2350" t="s">
        <v>677</v>
      </c>
      <c r="J2350">
        <v>3</v>
      </c>
      <c r="K2350">
        <v>31137</v>
      </c>
      <c r="L2350">
        <v>1</v>
      </c>
      <c r="M2350" t="s">
        <v>630</v>
      </c>
      <c r="N2350" t="s">
        <v>36</v>
      </c>
      <c r="O2350" t="s">
        <v>24</v>
      </c>
      <c r="P2350">
        <v>87</v>
      </c>
      <c r="Q2350">
        <v>12</v>
      </c>
      <c r="R2350">
        <f>SUMIFS(Table2[number],Table2[Event],"Goal",Table2[H/U],"HOME",Table2[GameID],Table2[[#This Row],[GameID]],Table2[GameTime],"&lt;="&amp;Table2[[#This Row],[GameTime]])</f>
        <v>2</v>
      </c>
      <c r="S2350">
        <f>SUMIFS(Table2[number],Table2[Event],"Goal",Table2[H/U],"AWAY",Table2[GameID],Table2[[#This Row],[GameID]],Table2[GameTime],"&lt;="&amp;Table2[[#This Row],[GameTime]])</f>
        <v>6</v>
      </c>
      <c r="T2350" t="str">
        <f>IF(Table2[[#This Row],[Event]]="Goal",Table2[[#This Row],[Hscore]]&amp;"-"&amp;Table2[[#This Row],[Uscore]],"")</f>
        <v>2-6</v>
      </c>
      <c r="U2350">
        <v>2602</v>
      </c>
      <c r="V2350" s="1">
        <f>Table2[[#This Row],[GameTime]]-(Table2[[#This Row],[period]]-1)*1200</f>
        <v>202</v>
      </c>
      <c r="W2350" s="1">
        <f>ROUNDDOWN(Table2[[#This Row],[Time]]/60,0)</f>
        <v>3</v>
      </c>
      <c r="X2350" s="1">
        <f>ROUNDDOWN((Table2[[#This Row],[Time]]/60-Table2[[#This Row],[Time2]])*60,0)</f>
        <v>22</v>
      </c>
      <c r="Y2350" s="1" t="str">
        <f>IF(Table2[[#This Row],[Time2]]&lt;10,0&amp;Table2[[#This Row],[Time2]],Table2[[#This Row],[Time2]])</f>
        <v>03</v>
      </c>
      <c r="Z2350" s="1">
        <f>IF(Table2[[#This Row],[Time3]]&lt;10,0&amp;Table2[[#This Row],[Time3]],Table2[[#This Row],[Time3]])</f>
        <v>22</v>
      </c>
      <c r="AA2350" s="2" t="str">
        <f>Table2[[#This Row],[Time4]]&amp;":"&amp;Table2[[#This Row],[Time5]]</f>
        <v>03:22</v>
      </c>
      <c r="AB2350" s="1" t="str" cm="1">
        <f t="array" ref="AB2350">IFERROR(IF(Table2[[#This Row],[code]]="","",_xlfn.IFS(AND(Table2[[#This Row],[code]]&lt;400,Table2[[#This Row],[code]]&lt;&gt;""),2,Table2[[#This Row],[code]]&gt;500,4)),"")</f>
        <v/>
      </c>
      <c r="AC2350" s="1" t="str">
        <f>IF(Table2[[#This Row],[Event]]="Penalty",Table2[[#This Row],[number]],IF(Table2[[#This Row],[Event]]="Time-Out",401,""))</f>
        <v/>
      </c>
      <c r="AD2350" s="1">
        <f>ROW(A2349)</f>
        <v>2349</v>
      </c>
      <c r="AE2350" s="1">
        <f>COUNTIFS(Table2[GameID],Table2[[#This Row],[GameID]],Table2[Column1],"&lt;="&amp;Table2[[#This Row],[Column1]])-1</f>
        <v>13</v>
      </c>
    </row>
    <row r="2351" spans="1:31" x14ac:dyDescent="0.45">
      <c r="A2351" t="s">
        <v>365</v>
      </c>
      <c r="B2351" t="str">
        <f>_xlfn.TEXTBEFORE(Table2[[#This Row],[Kamp]]," - ")</f>
        <v>RungstedHørsholm</v>
      </c>
      <c r="C2351" t="str">
        <f>_xlfn.TEXTAFTER(Table2[[#This Row],[Kamp]],"- ")</f>
        <v>Benløse IF</v>
      </c>
      <c r="D2351">
        <v>45207</v>
      </c>
      <c r="E2351">
        <v>75087</v>
      </c>
      <c r="F2351">
        <v>20232024</v>
      </c>
      <c r="G2351" t="s">
        <v>17</v>
      </c>
      <c r="H2351" t="s">
        <v>658</v>
      </c>
      <c r="I2351" t="s">
        <v>677</v>
      </c>
      <c r="J2351">
        <v>3</v>
      </c>
      <c r="K2351">
        <v>31137</v>
      </c>
      <c r="L2351">
        <v>1</v>
      </c>
      <c r="M2351" t="s">
        <v>630</v>
      </c>
      <c r="N2351" t="s">
        <v>466</v>
      </c>
      <c r="O2351" t="s">
        <v>35</v>
      </c>
      <c r="P2351">
        <v>23</v>
      </c>
      <c r="Q2351">
        <v>75</v>
      </c>
      <c r="R2351">
        <f>SUMIFS(Table2[number],Table2[Event],"Goal",Table2[H/U],"HOME",Table2[GameID],Table2[[#This Row],[GameID]],Table2[GameTime],"&lt;="&amp;Table2[[#This Row],[GameTime]])</f>
        <v>2</v>
      </c>
      <c r="S2351">
        <f>SUMIFS(Table2[number],Table2[Event],"Goal",Table2[H/U],"AWAY",Table2[GameID],Table2[[#This Row],[GameID]],Table2[GameTime],"&lt;="&amp;Table2[[#This Row],[GameTime]])</f>
        <v>7</v>
      </c>
      <c r="T2351" t="str">
        <f>IF(Table2[[#This Row],[Event]]="Goal",Table2[[#This Row],[Hscore]]&amp;"-"&amp;Table2[[#This Row],[Uscore]],"")</f>
        <v>2-7</v>
      </c>
      <c r="U2351">
        <v>3161</v>
      </c>
      <c r="V2351" s="1">
        <f>Table2[[#This Row],[GameTime]]-(Table2[[#This Row],[period]]-1)*1200</f>
        <v>761</v>
      </c>
      <c r="W2351" s="1">
        <f>ROUNDDOWN(Table2[[#This Row],[Time]]/60,0)</f>
        <v>12</v>
      </c>
      <c r="X2351" s="1">
        <f>ROUNDDOWN((Table2[[#This Row],[Time]]/60-Table2[[#This Row],[Time2]])*60,0)</f>
        <v>41</v>
      </c>
      <c r="Y2351" s="1">
        <f>IF(Table2[[#This Row],[Time2]]&lt;10,0&amp;Table2[[#This Row],[Time2]],Table2[[#This Row],[Time2]])</f>
        <v>12</v>
      </c>
      <c r="Z2351" s="1">
        <f>IF(Table2[[#This Row],[Time3]]&lt;10,0&amp;Table2[[#This Row],[Time3]],Table2[[#This Row],[Time3]])</f>
        <v>41</v>
      </c>
      <c r="AA2351" s="2" t="str">
        <f>Table2[[#This Row],[Time4]]&amp;":"&amp;Table2[[#This Row],[Time5]]</f>
        <v>12:41</v>
      </c>
      <c r="AB2351" s="1" t="str" cm="1">
        <f t="array" ref="AB2351">IFERROR(IF(Table2[[#This Row],[code]]="","",_xlfn.IFS(AND(Table2[[#This Row],[code]]&lt;400,Table2[[#This Row],[code]]&lt;&gt;""),2,Table2[[#This Row],[code]]&gt;500,4)),"")</f>
        <v/>
      </c>
      <c r="AC2351" s="1" t="str">
        <f>IF(Table2[[#This Row],[Event]]="Penalty",Table2[[#This Row],[number]],IF(Table2[[#This Row],[Event]]="Time-Out",401,""))</f>
        <v/>
      </c>
      <c r="AD2351" s="1">
        <f>ROW(A2350)</f>
        <v>2350</v>
      </c>
      <c r="AE2351" s="1">
        <f>COUNTIFS(Table2[GameID],Table2[[#This Row],[GameID]],Table2[Column1],"&lt;="&amp;Table2[[#This Row],[Column1]])-1</f>
        <v>14</v>
      </c>
    </row>
    <row r="2352" spans="1:31" x14ac:dyDescent="0.45">
      <c r="A2352" t="s">
        <v>365</v>
      </c>
      <c r="B2352" t="str">
        <f>_xlfn.TEXTBEFORE(Table2[[#This Row],[Kamp]]," - ")</f>
        <v>RungstedHørsholm</v>
      </c>
      <c r="C2352" t="str">
        <f>_xlfn.TEXTAFTER(Table2[[#This Row],[Kamp]],"- ")</f>
        <v>Benløse IF</v>
      </c>
      <c r="D2352">
        <v>45207</v>
      </c>
      <c r="E2352">
        <v>75087</v>
      </c>
      <c r="F2352">
        <v>20232024</v>
      </c>
      <c r="G2352" t="s">
        <v>17</v>
      </c>
      <c r="H2352" t="s">
        <v>662</v>
      </c>
      <c r="I2352" t="s">
        <v>678</v>
      </c>
      <c r="J2352">
        <v>3</v>
      </c>
      <c r="K2352">
        <v>31141</v>
      </c>
      <c r="L2352">
        <v>208</v>
      </c>
      <c r="M2352" t="s">
        <v>631</v>
      </c>
      <c r="N2352" t="s">
        <v>88</v>
      </c>
      <c r="O2352" t="s">
        <v>634</v>
      </c>
      <c r="P2352">
        <v>30</v>
      </c>
      <c r="Q2352" t="s">
        <v>634</v>
      </c>
      <c r="R2352">
        <f>SUMIFS(Table2[number],Table2[Event],"Goal",Table2[H/U],"HOME",Table2[GameID],Table2[[#This Row],[GameID]],Table2[GameTime],"&lt;="&amp;Table2[[#This Row],[GameTime]])</f>
        <v>2</v>
      </c>
      <c r="S2352">
        <f>SUMIFS(Table2[number],Table2[Event],"Goal",Table2[H/U],"AWAY",Table2[GameID],Table2[[#This Row],[GameID]],Table2[GameTime],"&lt;="&amp;Table2[[#This Row],[GameTime]])</f>
        <v>7</v>
      </c>
      <c r="T2352" t="str">
        <f>IF(Table2[[#This Row],[Event]]="Goal",Table2[[#This Row],[Hscore]]&amp;"-"&amp;Table2[[#This Row],[Uscore]],"")</f>
        <v/>
      </c>
      <c r="U2352">
        <v>3229</v>
      </c>
      <c r="V2352" s="1">
        <f>Table2[[#This Row],[GameTime]]-(Table2[[#This Row],[period]]-1)*1200</f>
        <v>829</v>
      </c>
      <c r="W2352" s="1">
        <f>ROUNDDOWN(Table2[[#This Row],[Time]]/60,0)</f>
        <v>13</v>
      </c>
      <c r="X2352" s="1">
        <f>ROUNDDOWN((Table2[[#This Row],[Time]]/60-Table2[[#This Row],[Time2]])*60,0)</f>
        <v>49</v>
      </c>
      <c r="Y2352" s="1">
        <f>IF(Table2[[#This Row],[Time2]]&lt;10,0&amp;Table2[[#This Row],[Time2]],Table2[[#This Row],[Time2]])</f>
        <v>13</v>
      </c>
      <c r="Z2352" s="1">
        <f>IF(Table2[[#This Row],[Time3]]&lt;10,0&amp;Table2[[#This Row],[Time3]],Table2[[#This Row],[Time3]])</f>
        <v>49</v>
      </c>
      <c r="AA2352" s="2" t="str">
        <f>Table2[[#This Row],[Time4]]&amp;":"&amp;Table2[[#This Row],[Time5]]</f>
        <v>13:49</v>
      </c>
      <c r="AB2352" s="1" cm="1">
        <f t="array" ref="AB2352">IFERROR(IF(Table2[[#This Row],[code]]="","",_xlfn.IFS(AND(Table2[[#This Row],[code]]&lt;400,Table2[[#This Row],[code]]&lt;&gt;""),2,Table2[[#This Row],[code]]&gt;500,4)),"")</f>
        <v>2</v>
      </c>
      <c r="AC2352" s="1">
        <f>IF(Table2[[#This Row],[Event]]="Penalty",Table2[[#This Row],[number]],IF(Table2[[#This Row],[Event]]="Time-Out",401,""))</f>
        <v>208</v>
      </c>
      <c r="AD2352" s="1">
        <f>ROW(A2351)</f>
        <v>2351</v>
      </c>
      <c r="AE2352" s="1">
        <f>COUNTIFS(Table2[GameID],Table2[[#This Row],[GameID]],Table2[Column1],"&lt;="&amp;Table2[[#This Row],[Column1]])-1</f>
        <v>15</v>
      </c>
    </row>
    <row r="2353" spans="1:31" x14ac:dyDescent="0.45">
      <c r="A2353" t="s">
        <v>320</v>
      </c>
      <c r="B2353" t="str">
        <f>_xlfn.TEXTBEFORE(Table2[[#This Row],[Kamp]]," - ")</f>
        <v>Vanløse Floorball</v>
      </c>
      <c r="C2353" t="str">
        <f>_xlfn.TEXTAFTER(Table2[[#This Row],[Kamp]],"- ")</f>
        <v>Hvidovre Attack</v>
      </c>
      <c r="D2353">
        <v>45276</v>
      </c>
      <c r="E2353">
        <v>75088</v>
      </c>
      <c r="F2353">
        <v>20232024</v>
      </c>
      <c r="G2353" t="s">
        <v>17</v>
      </c>
      <c r="H2353" t="s">
        <v>660</v>
      </c>
      <c r="I2353" t="s">
        <v>678</v>
      </c>
      <c r="J2353">
        <v>1</v>
      </c>
      <c r="K2353">
        <v>31142</v>
      </c>
      <c r="L2353">
        <v>201</v>
      </c>
      <c r="M2353" t="s">
        <v>631</v>
      </c>
      <c r="N2353" t="s">
        <v>108</v>
      </c>
      <c r="O2353" t="s">
        <v>634</v>
      </c>
      <c r="P2353">
        <v>88</v>
      </c>
      <c r="Q2353" t="s">
        <v>634</v>
      </c>
      <c r="R2353">
        <f>SUMIFS(Table2[number],Table2[Event],"Goal",Table2[H/U],"HOME",Table2[GameID],Table2[[#This Row],[GameID]],Table2[GameTime],"&lt;="&amp;Table2[[#This Row],[GameTime]])</f>
        <v>0</v>
      </c>
      <c r="S2353">
        <f>SUMIFS(Table2[number],Table2[Event],"Goal",Table2[H/U],"AWAY",Table2[GameID],Table2[[#This Row],[GameID]],Table2[GameTime],"&lt;="&amp;Table2[[#This Row],[GameTime]])</f>
        <v>0</v>
      </c>
      <c r="T2353" t="str">
        <f>IF(Table2[[#This Row],[Event]]="Goal",Table2[[#This Row],[Hscore]]&amp;"-"&amp;Table2[[#This Row],[Uscore]],"")</f>
        <v/>
      </c>
      <c r="U2353">
        <v>352</v>
      </c>
      <c r="V2353" s="1">
        <f>Table2[[#This Row],[GameTime]]-(Table2[[#This Row],[period]]-1)*1200</f>
        <v>352</v>
      </c>
      <c r="W2353" s="1">
        <f>ROUNDDOWN(Table2[[#This Row],[Time]]/60,0)</f>
        <v>5</v>
      </c>
      <c r="X2353" s="1">
        <f>ROUNDDOWN((Table2[[#This Row],[Time]]/60-Table2[[#This Row],[Time2]])*60,0)</f>
        <v>52</v>
      </c>
      <c r="Y2353" s="1" t="str">
        <f>IF(Table2[[#This Row],[Time2]]&lt;10,0&amp;Table2[[#This Row],[Time2]],Table2[[#This Row],[Time2]])</f>
        <v>05</v>
      </c>
      <c r="Z2353" s="1">
        <f>IF(Table2[[#This Row],[Time3]]&lt;10,0&amp;Table2[[#This Row],[Time3]],Table2[[#This Row],[Time3]])</f>
        <v>52</v>
      </c>
      <c r="AA2353" s="2" t="str">
        <f>Table2[[#This Row],[Time4]]&amp;":"&amp;Table2[[#This Row],[Time5]]</f>
        <v>05:52</v>
      </c>
      <c r="AB2353" s="1" cm="1">
        <f t="array" ref="AB2353">IFERROR(IF(Table2[[#This Row],[code]]="","",_xlfn.IFS(AND(Table2[[#This Row],[code]]&lt;400,Table2[[#This Row],[code]]&lt;&gt;""),2,Table2[[#This Row],[code]]&gt;500,4)),"")</f>
        <v>2</v>
      </c>
      <c r="AC2353" s="1">
        <f>IF(Table2[[#This Row],[Event]]="Penalty",Table2[[#This Row],[number]],IF(Table2[[#This Row],[Event]]="Time-Out",401,""))</f>
        <v>201</v>
      </c>
      <c r="AD2353" s="1">
        <f>ROW(A2352)</f>
        <v>2352</v>
      </c>
      <c r="AE2353" s="1">
        <f>COUNTIFS(Table2[GameID],Table2[[#This Row],[GameID]],Table2[Column1],"&lt;="&amp;Table2[[#This Row],[Column1]])-1</f>
        <v>0</v>
      </c>
    </row>
    <row r="2354" spans="1:31" x14ac:dyDescent="0.45">
      <c r="A2354" t="s">
        <v>320</v>
      </c>
      <c r="B2354" t="str">
        <f>_xlfn.TEXTBEFORE(Table2[[#This Row],[Kamp]]," - ")</f>
        <v>Vanløse Floorball</v>
      </c>
      <c r="C2354" t="str">
        <f>_xlfn.TEXTAFTER(Table2[[#This Row],[Kamp]],"- ")</f>
        <v>Hvidovre Attack</v>
      </c>
      <c r="D2354">
        <v>45276</v>
      </c>
      <c r="E2354">
        <v>75088</v>
      </c>
      <c r="F2354">
        <v>20232024</v>
      </c>
      <c r="G2354" t="s">
        <v>17</v>
      </c>
      <c r="H2354" t="s">
        <v>660</v>
      </c>
      <c r="I2354" t="s">
        <v>678</v>
      </c>
      <c r="J2354">
        <v>1</v>
      </c>
      <c r="K2354">
        <v>31142</v>
      </c>
      <c r="L2354">
        <v>1</v>
      </c>
      <c r="M2354" t="s">
        <v>630</v>
      </c>
      <c r="N2354" t="s">
        <v>284</v>
      </c>
      <c r="O2354" t="s">
        <v>106</v>
      </c>
      <c r="P2354">
        <v>14</v>
      </c>
      <c r="Q2354">
        <v>67</v>
      </c>
      <c r="R2354">
        <f>SUMIFS(Table2[number],Table2[Event],"Goal",Table2[H/U],"HOME",Table2[GameID],Table2[[#This Row],[GameID]],Table2[GameTime],"&lt;="&amp;Table2[[#This Row],[GameTime]])</f>
        <v>1</v>
      </c>
      <c r="S2354">
        <f>SUMIFS(Table2[number],Table2[Event],"Goal",Table2[H/U],"AWAY",Table2[GameID],Table2[[#This Row],[GameID]],Table2[GameTime],"&lt;="&amp;Table2[[#This Row],[GameTime]])</f>
        <v>0</v>
      </c>
      <c r="T2354" t="str">
        <f>IF(Table2[[#This Row],[Event]]="Goal",Table2[[#This Row],[Hscore]]&amp;"-"&amp;Table2[[#This Row],[Uscore]],"")</f>
        <v>1-0</v>
      </c>
      <c r="U2354">
        <v>424</v>
      </c>
      <c r="V2354" s="1">
        <f>Table2[[#This Row],[GameTime]]-(Table2[[#This Row],[period]]-1)*1200</f>
        <v>424</v>
      </c>
      <c r="W2354" s="1">
        <f>ROUNDDOWN(Table2[[#This Row],[Time]]/60,0)</f>
        <v>7</v>
      </c>
      <c r="X2354" s="1">
        <f>ROUNDDOWN((Table2[[#This Row],[Time]]/60-Table2[[#This Row],[Time2]])*60,0)</f>
        <v>3</v>
      </c>
      <c r="Y2354" s="1" t="str">
        <f>IF(Table2[[#This Row],[Time2]]&lt;10,0&amp;Table2[[#This Row],[Time2]],Table2[[#This Row],[Time2]])</f>
        <v>07</v>
      </c>
      <c r="Z2354" s="1" t="str">
        <f>IF(Table2[[#This Row],[Time3]]&lt;10,0&amp;Table2[[#This Row],[Time3]],Table2[[#This Row],[Time3]])</f>
        <v>03</v>
      </c>
      <c r="AA2354" s="2" t="str">
        <f>Table2[[#This Row],[Time4]]&amp;":"&amp;Table2[[#This Row],[Time5]]</f>
        <v>07:03</v>
      </c>
      <c r="AB2354" s="1" t="str" cm="1">
        <f t="array" ref="AB2354">IFERROR(IF(Table2[[#This Row],[code]]="","",_xlfn.IFS(AND(Table2[[#This Row],[code]]&lt;400,Table2[[#This Row],[code]]&lt;&gt;""),2,Table2[[#This Row],[code]]&gt;500,4)),"")</f>
        <v/>
      </c>
      <c r="AC2354" s="1" t="str">
        <f>IF(Table2[[#This Row],[Event]]="Penalty",Table2[[#This Row],[number]],IF(Table2[[#This Row],[Event]]="Time-Out",401,""))</f>
        <v/>
      </c>
      <c r="AD2354" s="1">
        <f>ROW(A2353)</f>
        <v>2353</v>
      </c>
      <c r="AE2354" s="1">
        <f>COUNTIFS(Table2[GameID],Table2[[#This Row],[GameID]],Table2[Column1],"&lt;="&amp;Table2[[#This Row],[Column1]])-1</f>
        <v>1</v>
      </c>
    </row>
    <row r="2355" spans="1:31" x14ac:dyDescent="0.45">
      <c r="A2355" t="s">
        <v>320</v>
      </c>
      <c r="B2355" t="str">
        <f>_xlfn.TEXTBEFORE(Table2[[#This Row],[Kamp]]," - ")</f>
        <v>Vanløse Floorball</v>
      </c>
      <c r="C2355" t="str">
        <f>_xlfn.TEXTAFTER(Table2[[#This Row],[Kamp]],"- ")</f>
        <v>Hvidovre Attack</v>
      </c>
      <c r="D2355">
        <v>45276</v>
      </c>
      <c r="E2355">
        <v>75088</v>
      </c>
      <c r="F2355">
        <v>20232024</v>
      </c>
      <c r="G2355" t="s">
        <v>17</v>
      </c>
      <c r="H2355" t="s">
        <v>660</v>
      </c>
      <c r="I2355" t="s">
        <v>678</v>
      </c>
      <c r="J2355">
        <v>1</v>
      </c>
      <c r="K2355">
        <v>31142</v>
      </c>
      <c r="L2355">
        <v>1</v>
      </c>
      <c r="M2355" t="s">
        <v>630</v>
      </c>
      <c r="N2355" t="s">
        <v>283</v>
      </c>
      <c r="O2355" t="s">
        <v>99</v>
      </c>
      <c r="P2355">
        <v>2</v>
      </c>
      <c r="Q2355">
        <v>18</v>
      </c>
      <c r="R2355">
        <f>SUMIFS(Table2[number],Table2[Event],"Goal",Table2[H/U],"HOME",Table2[GameID],Table2[[#This Row],[GameID]],Table2[GameTime],"&lt;="&amp;Table2[[#This Row],[GameTime]])</f>
        <v>2</v>
      </c>
      <c r="S2355">
        <f>SUMIFS(Table2[number],Table2[Event],"Goal",Table2[H/U],"AWAY",Table2[GameID],Table2[[#This Row],[GameID]],Table2[GameTime],"&lt;="&amp;Table2[[#This Row],[GameTime]])</f>
        <v>0</v>
      </c>
      <c r="T2355" t="str">
        <f>IF(Table2[[#This Row],[Event]]="Goal",Table2[[#This Row],[Hscore]]&amp;"-"&amp;Table2[[#This Row],[Uscore]],"")</f>
        <v>2-0</v>
      </c>
      <c r="U2355">
        <v>440</v>
      </c>
      <c r="V2355" s="1">
        <f>Table2[[#This Row],[GameTime]]-(Table2[[#This Row],[period]]-1)*1200</f>
        <v>440</v>
      </c>
      <c r="W2355" s="1">
        <f>ROUNDDOWN(Table2[[#This Row],[Time]]/60,0)</f>
        <v>7</v>
      </c>
      <c r="X2355" s="1">
        <f>ROUNDDOWN((Table2[[#This Row],[Time]]/60-Table2[[#This Row],[Time2]])*60,0)</f>
        <v>20</v>
      </c>
      <c r="Y2355" s="1" t="str">
        <f>IF(Table2[[#This Row],[Time2]]&lt;10,0&amp;Table2[[#This Row],[Time2]],Table2[[#This Row],[Time2]])</f>
        <v>07</v>
      </c>
      <c r="Z2355" s="1">
        <f>IF(Table2[[#This Row],[Time3]]&lt;10,0&amp;Table2[[#This Row],[Time3]],Table2[[#This Row],[Time3]])</f>
        <v>20</v>
      </c>
      <c r="AA2355" s="2" t="str">
        <f>Table2[[#This Row],[Time4]]&amp;":"&amp;Table2[[#This Row],[Time5]]</f>
        <v>07:20</v>
      </c>
      <c r="AB2355" s="1" t="str" cm="1">
        <f t="array" ref="AB2355">IFERROR(IF(Table2[[#This Row],[code]]="","",_xlfn.IFS(AND(Table2[[#This Row],[code]]&lt;400,Table2[[#This Row],[code]]&lt;&gt;""),2,Table2[[#This Row],[code]]&gt;500,4)),"")</f>
        <v/>
      </c>
      <c r="AC2355" s="1" t="str">
        <f>IF(Table2[[#This Row],[Event]]="Penalty",Table2[[#This Row],[number]],IF(Table2[[#This Row],[Event]]="Time-Out",401,""))</f>
        <v/>
      </c>
      <c r="AD2355" s="1">
        <f>ROW(A2354)</f>
        <v>2354</v>
      </c>
      <c r="AE2355" s="1">
        <f>COUNTIFS(Table2[GameID],Table2[[#This Row],[GameID]],Table2[Column1],"&lt;="&amp;Table2[[#This Row],[Column1]])-1</f>
        <v>2</v>
      </c>
    </row>
    <row r="2356" spans="1:31" x14ac:dyDescent="0.45">
      <c r="A2356" t="s">
        <v>320</v>
      </c>
      <c r="B2356" t="str">
        <f>_xlfn.TEXTBEFORE(Table2[[#This Row],[Kamp]]," - ")</f>
        <v>Vanløse Floorball</v>
      </c>
      <c r="C2356" t="str">
        <f>_xlfn.TEXTAFTER(Table2[[#This Row],[Kamp]],"- ")</f>
        <v>Hvidovre Attack</v>
      </c>
      <c r="D2356">
        <v>45276</v>
      </c>
      <c r="E2356">
        <v>75088</v>
      </c>
      <c r="F2356">
        <v>20232024</v>
      </c>
      <c r="G2356" t="s">
        <v>17</v>
      </c>
      <c r="H2356" t="s">
        <v>659</v>
      </c>
      <c r="I2356" t="s">
        <v>677</v>
      </c>
      <c r="J2356">
        <v>1</v>
      </c>
      <c r="K2356">
        <v>31138</v>
      </c>
      <c r="L2356">
        <v>1</v>
      </c>
      <c r="M2356" t="s">
        <v>630</v>
      </c>
      <c r="N2356" t="s">
        <v>68</v>
      </c>
      <c r="O2356" t="s">
        <v>128</v>
      </c>
      <c r="P2356">
        <v>25</v>
      </c>
      <c r="Q2356">
        <v>12</v>
      </c>
      <c r="R2356">
        <f>SUMIFS(Table2[number],Table2[Event],"Goal",Table2[H/U],"HOME",Table2[GameID],Table2[[#This Row],[GameID]],Table2[GameTime],"&lt;="&amp;Table2[[#This Row],[GameTime]])</f>
        <v>2</v>
      </c>
      <c r="S2356">
        <f>SUMIFS(Table2[number],Table2[Event],"Goal",Table2[H/U],"AWAY",Table2[GameID],Table2[[#This Row],[GameID]],Table2[GameTime],"&lt;="&amp;Table2[[#This Row],[GameTime]])</f>
        <v>1</v>
      </c>
      <c r="T2356" t="str">
        <f>IF(Table2[[#This Row],[Event]]="Goal",Table2[[#This Row],[Hscore]]&amp;"-"&amp;Table2[[#This Row],[Uscore]],"")</f>
        <v>2-1</v>
      </c>
      <c r="U2356">
        <v>639</v>
      </c>
      <c r="V2356" s="1">
        <f>Table2[[#This Row],[GameTime]]-(Table2[[#This Row],[period]]-1)*1200</f>
        <v>639</v>
      </c>
      <c r="W2356" s="1">
        <f>ROUNDDOWN(Table2[[#This Row],[Time]]/60,0)</f>
        <v>10</v>
      </c>
      <c r="X2356" s="1">
        <f>ROUNDDOWN((Table2[[#This Row],[Time]]/60-Table2[[#This Row],[Time2]])*60,0)</f>
        <v>39</v>
      </c>
      <c r="Y2356" s="1">
        <f>IF(Table2[[#This Row],[Time2]]&lt;10,0&amp;Table2[[#This Row],[Time2]],Table2[[#This Row],[Time2]])</f>
        <v>10</v>
      </c>
      <c r="Z2356" s="1">
        <f>IF(Table2[[#This Row],[Time3]]&lt;10,0&amp;Table2[[#This Row],[Time3]],Table2[[#This Row],[Time3]])</f>
        <v>39</v>
      </c>
      <c r="AA2356" s="2" t="str">
        <f>Table2[[#This Row],[Time4]]&amp;":"&amp;Table2[[#This Row],[Time5]]</f>
        <v>10:39</v>
      </c>
      <c r="AB2356" s="1" t="str" cm="1">
        <f t="array" ref="AB2356">IFERROR(IF(Table2[[#This Row],[code]]="","",_xlfn.IFS(AND(Table2[[#This Row],[code]]&lt;400,Table2[[#This Row],[code]]&lt;&gt;""),2,Table2[[#This Row],[code]]&gt;500,4)),"")</f>
        <v/>
      </c>
      <c r="AC2356" s="1" t="str">
        <f>IF(Table2[[#This Row],[Event]]="Penalty",Table2[[#This Row],[number]],IF(Table2[[#This Row],[Event]]="Time-Out",401,""))</f>
        <v/>
      </c>
      <c r="AD2356" s="1">
        <f>ROW(A2355)</f>
        <v>2355</v>
      </c>
      <c r="AE2356" s="1">
        <f>COUNTIFS(Table2[GameID],Table2[[#This Row],[GameID]],Table2[Column1],"&lt;="&amp;Table2[[#This Row],[Column1]])-1</f>
        <v>3</v>
      </c>
    </row>
    <row r="2357" spans="1:31" x14ac:dyDescent="0.45">
      <c r="A2357" t="s">
        <v>320</v>
      </c>
      <c r="B2357" t="str">
        <f>_xlfn.TEXTBEFORE(Table2[[#This Row],[Kamp]]," - ")</f>
        <v>Vanløse Floorball</v>
      </c>
      <c r="C2357" t="str">
        <f>_xlfn.TEXTAFTER(Table2[[#This Row],[Kamp]],"- ")</f>
        <v>Hvidovre Attack</v>
      </c>
      <c r="D2357">
        <v>45276</v>
      </c>
      <c r="E2357">
        <v>75088</v>
      </c>
      <c r="F2357">
        <v>20232024</v>
      </c>
      <c r="G2357" t="s">
        <v>17</v>
      </c>
      <c r="H2357" t="s">
        <v>659</v>
      </c>
      <c r="I2357" t="s">
        <v>677</v>
      </c>
      <c r="J2357">
        <v>1</v>
      </c>
      <c r="K2357">
        <v>31138</v>
      </c>
      <c r="L2357">
        <v>1</v>
      </c>
      <c r="M2357" t="s">
        <v>630</v>
      </c>
      <c r="N2357" t="s">
        <v>128</v>
      </c>
      <c r="O2357" t="s">
        <v>634</v>
      </c>
      <c r="P2357">
        <v>12</v>
      </c>
      <c r="Q2357" t="s">
        <v>634</v>
      </c>
      <c r="R2357">
        <f>SUMIFS(Table2[number],Table2[Event],"Goal",Table2[H/U],"HOME",Table2[GameID],Table2[[#This Row],[GameID]],Table2[GameTime],"&lt;="&amp;Table2[[#This Row],[GameTime]])</f>
        <v>2</v>
      </c>
      <c r="S2357">
        <f>SUMIFS(Table2[number],Table2[Event],"Goal",Table2[H/U],"AWAY",Table2[GameID],Table2[[#This Row],[GameID]],Table2[GameTime],"&lt;="&amp;Table2[[#This Row],[GameTime]])</f>
        <v>2</v>
      </c>
      <c r="T2357" t="str">
        <f>IF(Table2[[#This Row],[Event]]="Goal",Table2[[#This Row],[Hscore]]&amp;"-"&amp;Table2[[#This Row],[Uscore]],"")</f>
        <v>2-2</v>
      </c>
      <c r="U2357">
        <v>809</v>
      </c>
      <c r="V2357" s="1">
        <f>Table2[[#This Row],[GameTime]]-(Table2[[#This Row],[period]]-1)*1200</f>
        <v>809</v>
      </c>
      <c r="W2357" s="1">
        <f>ROUNDDOWN(Table2[[#This Row],[Time]]/60,0)</f>
        <v>13</v>
      </c>
      <c r="X2357" s="1">
        <f>ROUNDDOWN((Table2[[#This Row],[Time]]/60-Table2[[#This Row],[Time2]])*60,0)</f>
        <v>29</v>
      </c>
      <c r="Y2357" s="1">
        <f>IF(Table2[[#This Row],[Time2]]&lt;10,0&amp;Table2[[#This Row],[Time2]],Table2[[#This Row],[Time2]])</f>
        <v>13</v>
      </c>
      <c r="Z2357" s="1">
        <f>IF(Table2[[#This Row],[Time3]]&lt;10,0&amp;Table2[[#This Row],[Time3]],Table2[[#This Row],[Time3]])</f>
        <v>29</v>
      </c>
      <c r="AA2357" s="2" t="str">
        <f>Table2[[#This Row],[Time4]]&amp;":"&amp;Table2[[#This Row],[Time5]]</f>
        <v>13:29</v>
      </c>
      <c r="AB2357" s="1" t="str" cm="1">
        <f t="array" ref="AB2357">IFERROR(IF(Table2[[#This Row],[code]]="","",_xlfn.IFS(AND(Table2[[#This Row],[code]]&lt;400,Table2[[#This Row],[code]]&lt;&gt;""),2,Table2[[#This Row],[code]]&gt;500,4)),"")</f>
        <v/>
      </c>
      <c r="AC2357" s="1" t="str">
        <f>IF(Table2[[#This Row],[Event]]="Penalty",Table2[[#This Row],[number]],IF(Table2[[#This Row],[Event]]="Time-Out",401,""))</f>
        <v/>
      </c>
      <c r="AD2357" s="1">
        <f>ROW(A2356)</f>
        <v>2356</v>
      </c>
      <c r="AE2357" s="1">
        <f>COUNTIFS(Table2[GameID],Table2[[#This Row],[GameID]],Table2[Column1],"&lt;="&amp;Table2[[#This Row],[Column1]])-1</f>
        <v>4</v>
      </c>
    </row>
    <row r="2358" spans="1:31" x14ac:dyDescent="0.45">
      <c r="A2358" t="s">
        <v>320</v>
      </c>
      <c r="B2358" t="str">
        <f>_xlfn.TEXTBEFORE(Table2[[#This Row],[Kamp]]," - ")</f>
        <v>Vanløse Floorball</v>
      </c>
      <c r="C2358" t="str">
        <f>_xlfn.TEXTAFTER(Table2[[#This Row],[Kamp]],"- ")</f>
        <v>Hvidovre Attack</v>
      </c>
      <c r="D2358">
        <v>45276</v>
      </c>
      <c r="E2358">
        <v>75088</v>
      </c>
      <c r="F2358">
        <v>20232024</v>
      </c>
      <c r="G2358" t="s">
        <v>17</v>
      </c>
      <c r="H2358" t="s">
        <v>659</v>
      </c>
      <c r="I2358" t="s">
        <v>677</v>
      </c>
      <c r="J2358">
        <v>1</v>
      </c>
      <c r="K2358">
        <v>31138</v>
      </c>
      <c r="L2358">
        <v>217</v>
      </c>
      <c r="M2358" t="s">
        <v>631</v>
      </c>
      <c r="N2358" t="s">
        <v>60</v>
      </c>
      <c r="O2358" t="s">
        <v>634</v>
      </c>
      <c r="P2358">
        <v>4</v>
      </c>
      <c r="Q2358" t="s">
        <v>634</v>
      </c>
      <c r="R2358">
        <f>SUMIFS(Table2[number],Table2[Event],"Goal",Table2[H/U],"HOME",Table2[GameID],Table2[[#This Row],[GameID]],Table2[GameTime],"&lt;="&amp;Table2[[#This Row],[GameTime]])</f>
        <v>2</v>
      </c>
      <c r="S2358">
        <f>SUMIFS(Table2[number],Table2[Event],"Goal",Table2[H/U],"AWAY",Table2[GameID],Table2[[#This Row],[GameID]],Table2[GameTime],"&lt;="&amp;Table2[[#This Row],[GameTime]])</f>
        <v>2</v>
      </c>
      <c r="T2358" t="str">
        <f>IF(Table2[[#This Row],[Event]]="Goal",Table2[[#This Row],[Hscore]]&amp;"-"&amp;Table2[[#This Row],[Uscore]],"")</f>
        <v/>
      </c>
      <c r="U2358">
        <v>858</v>
      </c>
      <c r="V2358" s="1">
        <f>Table2[[#This Row],[GameTime]]-(Table2[[#This Row],[period]]-1)*1200</f>
        <v>858</v>
      </c>
      <c r="W2358" s="1">
        <f>ROUNDDOWN(Table2[[#This Row],[Time]]/60,0)</f>
        <v>14</v>
      </c>
      <c r="X2358" s="1">
        <f>ROUNDDOWN((Table2[[#This Row],[Time]]/60-Table2[[#This Row],[Time2]])*60,0)</f>
        <v>18</v>
      </c>
      <c r="Y2358" s="1">
        <f>IF(Table2[[#This Row],[Time2]]&lt;10,0&amp;Table2[[#This Row],[Time2]],Table2[[#This Row],[Time2]])</f>
        <v>14</v>
      </c>
      <c r="Z2358" s="1">
        <f>IF(Table2[[#This Row],[Time3]]&lt;10,0&amp;Table2[[#This Row],[Time3]],Table2[[#This Row],[Time3]])</f>
        <v>18</v>
      </c>
      <c r="AA2358" s="2" t="str">
        <f>Table2[[#This Row],[Time4]]&amp;":"&amp;Table2[[#This Row],[Time5]]</f>
        <v>14:18</v>
      </c>
      <c r="AB2358" s="1" cm="1">
        <f t="array" ref="AB2358">IFERROR(IF(Table2[[#This Row],[code]]="","",_xlfn.IFS(AND(Table2[[#This Row],[code]]&lt;400,Table2[[#This Row],[code]]&lt;&gt;""),2,Table2[[#This Row],[code]]&gt;500,4)),"")</f>
        <v>2</v>
      </c>
      <c r="AC2358" s="1">
        <f>IF(Table2[[#This Row],[Event]]="Penalty",Table2[[#This Row],[number]],IF(Table2[[#This Row],[Event]]="Time-Out",401,""))</f>
        <v>217</v>
      </c>
      <c r="AD2358" s="1">
        <f>ROW(A2357)</f>
        <v>2357</v>
      </c>
      <c r="AE2358" s="1">
        <f>COUNTIFS(Table2[GameID],Table2[[#This Row],[GameID]],Table2[Column1],"&lt;="&amp;Table2[[#This Row],[Column1]])-1</f>
        <v>5</v>
      </c>
    </row>
    <row r="2359" spans="1:31" x14ac:dyDescent="0.45">
      <c r="A2359" t="s">
        <v>320</v>
      </c>
      <c r="B2359" t="str">
        <f>_xlfn.TEXTBEFORE(Table2[[#This Row],[Kamp]]," - ")</f>
        <v>Vanløse Floorball</v>
      </c>
      <c r="C2359" t="str">
        <f>_xlfn.TEXTAFTER(Table2[[#This Row],[Kamp]],"- ")</f>
        <v>Hvidovre Attack</v>
      </c>
      <c r="D2359">
        <v>45276</v>
      </c>
      <c r="E2359">
        <v>75088</v>
      </c>
      <c r="F2359">
        <v>20232024</v>
      </c>
      <c r="G2359" t="s">
        <v>17</v>
      </c>
      <c r="H2359" t="s">
        <v>659</v>
      </c>
      <c r="I2359" t="s">
        <v>677</v>
      </c>
      <c r="J2359">
        <v>1</v>
      </c>
      <c r="K2359">
        <v>31138</v>
      </c>
      <c r="L2359">
        <v>1</v>
      </c>
      <c r="M2359" t="s">
        <v>630</v>
      </c>
      <c r="N2359" t="s">
        <v>322</v>
      </c>
      <c r="O2359" t="s">
        <v>634</v>
      </c>
      <c r="P2359">
        <v>40</v>
      </c>
      <c r="Q2359" t="s">
        <v>634</v>
      </c>
      <c r="R2359">
        <f>SUMIFS(Table2[number],Table2[Event],"Goal",Table2[H/U],"HOME",Table2[GameID],Table2[[#This Row],[GameID]],Table2[GameTime],"&lt;="&amp;Table2[[#This Row],[GameTime]])</f>
        <v>2</v>
      </c>
      <c r="S2359">
        <f>SUMIFS(Table2[number],Table2[Event],"Goal",Table2[H/U],"AWAY",Table2[GameID],Table2[[#This Row],[GameID]],Table2[GameTime],"&lt;="&amp;Table2[[#This Row],[GameTime]])</f>
        <v>3</v>
      </c>
      <c r="T2359" t="str">
        <f>IF(Table2[[#This Row],[Event]]="Goal",Table2[[#This Row],[Hscore]]&amp;"-"&amp;Table2[[#This Row],[Uscore]],"")</f>
        <v>2-3</v>
      </c>
      <c r="U2359">
        <v>1116</v>
      </c>
      <c r="V2359" s="1">
        <f>Table2[[#This Row],[GameTime]]-(Table2[[#This Row],[period]]-1)*1200</f>
        <v>1116</v>
      </c>
      <c r="W2359" s="1">
        <f>ROUNDDOWN(Table2[[#This Row],[Time]]/60,0)</f>
        <v>18</v>
      </c>
      <c r="X2359" s="1">
        <f>ROUNDDOWN((Table2[[#This Row],[Time]]/60-Table2[[#This Row],[Time2]])*60,0)</f>
        <v>36</v>
      </c>
      <c r="Y2359" s="1">
        <f>IF(Table2[[#This Row],[Time2]]&lt;10,0&amp;Table2[[#This Row],[Time2]],Table2[[#This Row],[Time2]])</f>
        <v>18</v>
      </c>
      <c r="Z2359" s="1">
        <f>IF(Table2[[#This Row],[Time3]]&lt;10,0&amp;Table2[[#This Row],[Time3]],Table2[[#This Row],[Time3]])</f>
        <v>36</v>
      </c>
      <c r="AA2359" s="2" t="str">
        <f>Table2[[#This Row],[Time4]]&amp;":"&amp;Table2[[#This Row],[Time5]]</f>
        <v>18:36</v>
      </c>
      <c r="AB2359" s="1" t="str" cm="1">
        <f t="array" ref="AB2359">IFERROR(IF(Table2[[#This Row],[code]]="","",_xlfn.IFS(AND(Table2[[#This Row],[code]]&lt;400,Table2[[#This Row],[code]]&lt;&gt;""),2,Table2[[#This Row],[code]]&gt;500,4)),"")</f>
        <v/>
      </c>
      <c r="AC2359" s="1" t="str">
        <f>IF(Table2[[#This Row],[Event]]="Penalty",Table2[[#This Row],[number]],IF(Table2[[#This Row],[Event]]="Time-Out",401,""))</f>
        <v/>
      </c>
      <c r="AD2359" s="1">
        <f>ROW(A2358)</f>
        <v>2358</v>
      </c>
      <c r="AE2359" s="1">
        <f>COUNTIFS(Table2[GameID],Table2[[#This Row],[GameID]],Table2[Column1],"&lt;="&amp;Table2[[#This Row],[Column1]])-1</f>
        <v>6</v>
      </c>
    </row>
    <row r="2360" spans="1:31" x14ac:dyDescent="0.45">
      <c r="A2360" t="s">
        <v>320</v>
      </c>
      <c r="B2360" t="str">
        <f>_xlfn.TEXTBEFORE(Table2[[#This Row],[Kamp]]," - ")</f>
        <v>Vanløse Floorball</v>
      </c>
      <c r="C2360" t="str">
        <f>_xlfn.TEXTAFTER(Table2[[#This Row],[Kamp]],"- ")</f>
        <v>Hvidovre Attack</v>
      </c>
      <c r="D2360">
        <v>45276</v>
      </c>
      <c r="E2360">
        <v>75088</v>
      </c>
      <c r="F2360">
        <v>20232024</v>
      </c>
      <c r="G2360" t="s">
        <v>17</v>
      </c>
      <c r="H2360" t="s">
        <v>659</v>
      </c>
      <c r="I2360" t="s">
        <v>677</v>
      </c>
      <c r="J2360">
        <v>1</v>
      </c>
      <c r="K2360">
        <v>31138</v>
      </c>
      <c r="L2360">
        <v>202</v>
      </c>
      <c r="M2360" t="s">
        <v>631</v>
      </c>
      <c r="N2360" t="s">
        <v>322</v>
      </c>
      <c r="O2360" t="s">
        <v>634</v>
      </c>
      <c r="P2360">
        <v>40</v>
      </c>
      <c r="Q2360" t="s">
        <v>634</v>
      </c>
      <c r="R2360">
        <f>SUMIFS(Table2[number],Table2[Event],"Goal",Table2[H/U],"HOME",Table2[GameID],Table2[[#This Row],[GameID]],Table2[GameTime],"&lt;="&amp;Table2[[#This Row],[GameTime]])</f>
        <v>2</v>
      </c>
      <c r="S2360">
        <f>SUMIFS(Table2[number],Table2[Event],"Goal",Table2[H/U],"AWAY",Table2[GameID],Table2[[#This Row],[GameID]],Table2[GameTime],"&lt;="&amp;Table2[[#This Row],[GameTime]])</f>
        <v>3</v>
      </c>
      <c r="T2360" t="str">
        <f>IF(Table2[[#This Row],[Event]]="Goal",Table2[[#This Row],[Hscore]]&amp;"-"&amp;Table2[[#This Row],[Uscore]],"")</f>
        <v/>
      </c>
      <c r="U2360">
        <v>1126</v>
      </c>
      <c r="V2360" s="1">
        <f>Table2[[#This Row],[GameTime]]-(Table2[[#This Row],[period]]-1)*1200</f>
        <v>1126</v>
      </c>
      <c r="W2360" s="1">
        <f>ROUNDDOWN(Table2[[#This Row],[Time]]/60,0)</f>
        <v>18</v>
      </c>
      <c r="X2360" s="1">
        <f>ROUNDDOWN((Table2[[#This Row],[Time]]/60-Table2[[#This Row],[Time2]])*60,0)</f>
        <v>45</v>
      </c>
      <c r="Y2360" s="1">
        <f>IF(Table2[[#This Row],[Time2]]&lt;10,0&amp;Table2[[#This Row],[Time2]],Table2[[#This Row],[Time2]])</f>
        <v>18</v>
      </c>
      <c r="Z2360" s="1">
        <f>IF(Table2[[#This Row],[Time3]]&lt;10,0&amp;Table2[[#This Row],[Time3]],Table2[[#This Row],[Time3]])</f>
        <v>45</v>
      </c>
      <c r="AA2360" s="2" t="str">
        <f>Table2[[#This Row],[Time4]]&amp;":"&amp;Table2[[#This Row],[Time5]]</f>
        <v>18:45</v>
      </c>
      <c r="AB2360" s="1" cm="1">
        <f t="array" ref="AB2360">IFERROR(IF(Table2[[#This Row],[code]]="","",_xlfn.IFS(AND(Table2[[#This Row],[code]]&lt;400,Table2[[#This Row],[code]]&lt;&gt;""),2,Table2[[#This Row],[code]]&gt;500,4)),"")</f>
        <v>2</v>
      </c>
      <c r="AC2360" s="1">
        <f>IF(Table2[[#This Row],[Event]]="Penalty",Table2[[#This Row],[number]],IF(Table2[[#This Row],[Event]]="Time-Out",401,""))</f>
        <v>202</v>
      </c>
      <c r="AD2360" s="1">
        <f>ROW(A2359)</f>
        <v>2359</v>
      </c>
      <c r="AE2360" s="1">
        <f>COUNTIFS(Table2[GameID],Table2[[#This Row],[GameID]],Table2[Column1],"&lt;="&amp;Table2[[#This Row],[Column1]])-1</f>
        <v>7</v>
      </c>
    </row>
    <row r="2361" spans="1:31" x14ac:dyDescent="0.45">
      <c r="A2361" t="s">
        <v>320</v>
      </c>
      <c r="B2361" t="str">
        <f>_xlfn.TEXTBEFORE(Table2[[#This Row],[Kamp]]," - ")</f>
        <v>Vanløse Floorball</v>
      </c>
      <c r="C2361" t="str">
        <f>_xlfn.TEXTAFTER(Table2[[#This Row],[Kamp]],"- ")</f>
        <v>Hvidovre Attack</v>
      </c>
      <c r="D2361">
        <v>45276</v>
      </c>
      <c r="E2361">
        <v>75088</v>
      </c>
      <c r="F2361">
        <v>20232024</v>
      </c>
      <c r="G2361" t="s">
        <v>17</v>
      </c>
      <c r="H2361" t="s">
        <v>660</v>
      </c>
      <c r="I2361" t="s">
        <v>678</v>
      </c>
      <c r="J2361">
        <v>1</v>
      </c>
      <c r="K2361">
        <v>31142</v>
      </c>
      <c r="L2361">
        <v>1</v>
      </c>
      <c r="M2361" t="s">
        <v>630</v>
      </c>
      <c r="N2361" t="s">
        <v>99</v>
      </c>
      <c r="O2361" t="s">
        <v>495</v>
      </c>
      <c r="P2361">
        <v>18</v>
      </c>
      <c r="Q2361">
        <v>35</v>
      </c>
      <c r="R2361">
        <f>SUMIFS(Table2[number],Table2[Event],"Goal",Table2[H/U],"HOME",Table2[GameID],Table2[[#This Row],[GameID]],Table2[GameTime],"&lt;="&amp;Table2[[#This Row],[GameTime]])</f>
        <v>3</v>
      </c>
      <c r="S2361">
        <f>SUMIFS(Table2[number],Table2[Event],"Goal",Table2[H/U],"AWAY",Table2[GameID],Table2[[#This Row],[GameID]],Table2[GameTime],"&lt;="&amp;Table2[[#This Row],[GameTime]])</f>
        <v>3</v>
      </c>
      <c r="T2361" t="str">
        <f>IF(Table2[[#This Row],[Event]]="Goal",Table2[[#This Row],[Hscore]]&amp;"-"&amp;Table2[[#This Row],[Uscore]],"")</f>
        <v>3-3</v>
      </c>
      <c r="U2361">
        <v>1164</v>
      </c>
      <c r="V2361" s="1">
        <f>Table2[[#This Row],[GameTime]]-(Table2[[#This Row],[period]]-1)*1200</f>
        <v>1164</v>
      </c>
      <c r="W2361" s="1">
        <f>ROUNDDOWN(Table2[[#This Row],[Time]]/60,0)</f>
        <v>19</v>
      </c>
      <c r="X2361" s="1">
        <f>ROUNDDOWN((Table2[[#This Row],[Time]]/60-Table2[[#This Row],[Time2]])*60,0)</f>
        <v>23</v>
      </c>
      <c r="Y2361" s="1">
        <f>IF(Table2[[#This Row],[Time2]]&lt;10,0&amp;Table2[[#This Row],[Time2]],Table2[[#This Row],[Time2]])</f>
        <v>19</v>
      </c>
      <c r="Z2361" s="1">
        <f>IF(Table2[[#This Row],[Time3]]&lt;10,0&amp;Table2[[#This Row],[Time3]],Table2[[#This Row],[Time3]])</f>
        <v>23</v>
      </c>
      <c r="AA2361" s="2" t="str">
        <f>Table2[[#This Row],[Time4]]&amp;":"&amp;Table2[[#This Row],[Time5]]</f>
        <v>19:23</v>
      </c>
      <c r="AB2361" s="1" t="str" cm="1">
        <f t="array" ref="AB2361">IFERROR(IF(Table2[[#This Row],[code]]="","",_xlfn.IFS(AND(Table2[[#This Row],[code]]&lt;400,Table2[[#This Row],[code]]&lt;&gt;""),2,Table2[[#This Row],[code]]&gt;500,4)),"")</f>
        <v/>
      </c>
      <c r="AC2361" s="1" t="str">
        <f>IF(Table2[[#This Row],[Event]]="Penalty",Table2[[#This Row],[number]],IF(Table2[[#This Row],[Event]]="Time-Out",401,""))</f>
        <v/>
      </c>
      <c r="AD2361" s="1">
        <f>ROW(A2360)</f>
        <v>2360</v>
      </c>
      <c r="AE2361" s="1">
        <f>COUNTIFS(Table2[GameID],Table2[[#This Row],[GameID]],Table2[Column1],"&lt;="&amp;Table2[[#This Row],[Column1]])-1</f>
        <v>8</v>
      </c>
    </row>
    <row r="2362" spans="1:31" x14ac:dyDescent="0.45">
      <c r="A2362" t="s">
        <v>320</v>
      </c>
      <c r="B2362" t="str">
        <f>_xlfn.TEXTBEFORE(Table2[[#This Row],[Kamp]]," - ")</f>
        <v>Vanløse Floorball</v>
      </c>
      <c r="C2362" t="str">
        <f>_xlfn.TEXTAFTER(Table2[[#This Row],[Kamp]],"- ")</f>
        <v>Hvidovre Attack</v>
      </c>
      <c r="D2362">
        <v>45276</v>
      </c>
      <c r="E2362">
        <v>75088</v>
      </c>
      <c r="F2362">
        <v>20232024</v>
      </c>
      <c r="G2362" t="s">
        <v>17</v>
      </c>
      <c r="H2362" t="s">
        <v>660</v>
      </c>
      <c r="I2362" t="s">
        <v>678</v>
      </c>
      <c r="J2362">
        <v>2</v>
      </c>
      <c r="K2362">
        <v>31142</v>
      </c>
      <c r="L2362">
        <v>215</v>
      </c>
      <c r="M2362" t="s">
        <v>631</v>
      </c>
      <c r="N2362" t="s">
        <v>108</v>
      </c>
      <c r="O2362" t="s">
        <v>634</v>
      </c>
      <c r="P2362">
        <v>88</v>
      </c>
      <c r="Q2362" t="s">
        <v>634</v>
      </c>
      <c r="R2362">
        <f>SUMIFS(Table2[number],Table2[Event],"Goal",Table2[H/U],"HOME",Table2[GameID],Table2[[#This Row],[GameID]],Table2[GameTime],"&lt;="&amp;Table2[[#This Row],[GameTime]])</f>
        <v>3</v>
      </c>
      <c r="S2362">
        <f>SUMIFS(Table2[number],Table2[Event],"Goal",Table2[H/U],"AWAY",Table2[GameID],Table2[[#This Row],[GameID]],Table2[GameTime],"&lt;="&amp;Table2[[#This Row],[GameTime]])</f>
        <v>3</v>
      </c>
      <c r="T2362" t="str">
        <f>IF(Table2[[#This Row],[Event]]="Goal",Table2[[#This Row],[Hscore]]&amp;"-"&amp;Table2[[#This Row],[Uscore]],"")</f>
        <v/>
      </c>
      <c r="U2362">
        <v>1967</v>
      </c>
      <c r="V2362" s="1">
        <f>Table2[[#This Row],[GameTime]]-(Table2[[#This Row],[period]]-1)*1200</f>
        <v>767</v>
      </c>
      <c r="W2362" s="1">
        <f>ROUNDDOWN(Table2[[#This Row],[Time]]/60,0)</f>
        <v>12</v>
      </c>
      <c r="X2362" s="1">
        <f>ROUNDDOWN((Table2[[#This Row],[Time]]/60-Table2[[#This Row],[Time2]])*60,0)</f>
        <v>47</v>
      </c>
      <c r="Y2362" s="1">
        <f>IF(Table2[[#This Row],[Time2]]&lt;10,0&amp;Table2[[#This Row],[Time2]],Table2[[#This Row],[Time2]])</f>
        <v>12</v>
      </c>
      <c r="Z2362" s="1">
        <f>IF(Table2[[#This Row],[Time3]]&lt;10,0&amp;Table2[[#This Row],[Time3]],Table2[[#This Row],[Time3]])</f>
        <v>47</v>
      </c>
      <c r="AA2362" s="2" t="str">
        <f>Table2[[#This Row],[Time4]]&amp;":"&amp;Table2[[#This Row],[Time5]]</f>
        <v>12:47</v>
      </c>
      <c r="AB2362" s="1" cm="1">
        <f t="array" ref="AB2362">IFERROR(IF(Table2[[#This Row],[code]]="","",_xlfn.IFS(AND(Table2[[#This Row],[code]]&lt;400,Table2[[#This Row],[code]]&lt;&gt;""),2,Table2[[#This Row],[code]]&gt;500,4)),"")</f>
        <v>2</v>
      </c>
      <c r="AC2362" s="1">
        <f>IF(Table2[[#This Row],[Event]]="Penalty",Table2[[#This Row],[number]],IF(Table2[[#This Row],[Event]]="Time-Out",401,""))</f>
        <v>215</v>
      </c>
      <c r="AD2362" s="1">
        <f>ROW(A2361)</f>
        <v>2361</v>
      </c>
      <c r="AE2362" s="1">
        <f>COUNTIFS(Table2[GameID],Table2[[#This Row],[GameID]],Table2[Column1],"&lt;="&amp;Table2[[#This Row],[Column1]])-1</f>
        <v>9</v>
      </c>
    </row>
    <row r="2363" spans="1:31" x14ac:dyDescent="0.45">
      <c r="A2363" t="s">
        <v>320</v>
      </c>
      <c r="B2363" t="str">
        <f>_xlfn.TEXTBEFORE(Table2[[#This Row],[Kamp]]," - ")</f>
        <v>Vanløse Floorball</v>
      </c>
      <c r="C2363" t="str">
        <f>_xlfn.TEXTAFTER(Table2[[#This Row],[Kamp]],"- ")</f>
        <v>Hvidovre Attack</v>
      </c>
      <c r="D2363">
        <v>45276</v>
      </c>
      <c r="E2363">
        <v>75088</v>
      </c>
      <c r="F2363">
        <v>20232024</v>
      </c>
      <c r="G2363" t="s">
        <v>17</v>
      </c>
      <c r="H2363" t="s">
        <v>659</v>
      </c>
      <c r="I2363" t="s">
        <v>677</v>
      </c>
      <c r="J2363">
        <v>2</v>
      </c>
      <c r="K2363">
        <v>31138</v>
      </c>
      <c r="L2363">
        <v>1</v>
      </c>
      <c r="M2363" t="s">
        <v>630</v>
      </c>
      <c r="N2363" t="s">
        <v>61</v>
      </c>
      <c r="O2363" t="s">
        <v>634</v>
      </c>
      <c r="P2363">
        <v>6</v>
      </c>
      <c r="Q2363" t="s">
        <v>634</v>
      </c>
      <c r="R2363">
        <f>SUMIFS(Table2[number],Table2[Event],"Goal",Table2[H/U],"HOME",Table2[GameID],Table2[[#This Row],[GameID]],Table2[GameTime],"&lt;="&amp;Table2[[#This Row],[GameTime]])</f>
        <v>3</v>
      </c>
      <c r="S2363">
        <f>SUMIFS(Table2[number],Table2[Event],"Goal",Table2[H/U],"AWAY",Table2[GameID],Table2[[#This Row],[GameID]],Table2[GameTime],"&lt;="&amp;Table2[[#This Row],[GameTime]])</f>
        <v>4</v>
      </c>
      <c r="T2363" t="str">
        <f>IF(Table2[[#This Row],[Event]]="Goal",Table2[[#This Row],[Hscore]]&amp;"-"&amp;Table2[[#This Row],[Uscore]],"")</f>
        <v>3-4</v>
      </c>
      <c r="U2363">
        <v>2219</v>
      </c>
      <c r="V2363" s="1">
        <f>Table2[[#This Row],[GameTime]]-(Table2[[#This Row],[period]]-1)*1200</f>
        <v>1019</v>
      </c>
      <c r="W2363" s="1">
        <f>ROUNDDOWN(Table2[[#This Row],[Time]]/60,0)</f>
        <v>16</v>
      </c>
      <c r="X2363" s="1">
        <f>ROUNDDOWN((Table2[[#This Row],[Time]]/60-Table2[[#This Row],[Time2]])*60,0)</f>
        <v>59</v>
      </c>
      <c r="Y2363" s="1">
        <f>IF(Table2[[#This Row],[Time2]]&lt;10,0&amp;Table2[[#This Row],[Time2]],Table2[[#This Row],[Time2]])</f>
        <v>16</v>
      </c>
      <c r="Z2363" s="1">
        <f>IF(Table2[[#This Row],[Time3]]&lt;10,0&amp;Table2[[#This Row],[Time3]],Table2[[#This Row],[Time3]])</f>
        <v>59</v>
      </c>
      <c r="AA2363" s="2" t="str">
        <f>Table2[[#This Row],[Time4]]&amp;":"&amp;Table2[[#This Row],[Time5]]</f>
        <v>16:59</v>
      </c>
      <c r="AB2363" s="1" t="str" cm="1">
        <f t="array" ref="AB2363">IFERROR(IF(Table2[[#This Row],[code]]="","",_xlfn.IFS(AND(Table2[[#This Row],[code]]&lt;400,Table2[[#This Row],[code]]&lt;&gt;""),2,Table2[[#This Row],[code]]&gt;500,4)),"")</f>
        <v/>
      </c>
      <c r="AC2363" s="1" t="str">
        <f>IF(Table2[[#This Row],[Event]]="Penalty",Table2[[#This Row],[number]],IF(Table2[[#This Row],[Event]]="Time-Out",401,""))</f>
        <v/>
      </c>
      <c r="AD2363" s="1">
        <f>ROW(A2362)</f>
        <v>2362</v>
      </c>
      <c r="AE2363" s="1">
        <f>COUNTIFS(Table2[GameID],Table2[[#This Row],[GameID]],Table2[Column1],"&lt;="&amp;Table2[[#This Row],[Column1]])-1</f>
        <v>10</v>
      </c>
    </row>
    <row r="2364" spans="1:31" x14ac:dyDescent="0.45">
      <c r="A2364" t="s">
        <v>320</v>
      </c>
      <c r="B2364" t="str">
        <f>_xlfn.TEXTBEFORE(Table2[[#This Row],[Kamp]]," - ")</f>
        <v>Vanløse Floorball</v>
      </c>
      <c r="C2364" t="str">
        <f>_xlfn.TEXTAFTER(Table2[[#This Row],[Kamp]],"- ")</f>
        <v>Hvidovre Attack</v>
      </c>
      <c r="D2364">
        <v>45276</v>
      </c>
      <c r="E2364">
        <v>75088</v>
      </c>
      <c r="F2364">
        <v>20232024</v>
      </c>
      <c r="G2364" t="s">
        <v>17</v>
      </c>
      <c r="H2364" t="s">
        <v>660</v>
      </c>
      <c r="I2364" t="s">
        <v>678</v>
      </c>
      <c r="J2364">
        <v>3</v>
      </c>
      <c r="K2364">
        <v>31142</v>
      </c>
      <c r="L2364">
        <v>208</v>
      </c>
      <c r="M2364" t="s">
        <v>631</v>
      </c>
      <c r="N2364" t="s">
        <v>284</v>
      </c>
      <c r="O2364" t="s">
        <v>634</v>
      </c>
      <c r="P2364">
        <v>14</v>
      </c>
      <c r="Q2364" t="s">
        <v>634</v>
      </c>
      <c r="R2364">
        <f>SUMIFS(Table2[number],Table2[Event],"Goal",Table2[H/U],"HOME",Table2[GameID],Table2[[#This Row],[GameID]],Table2[GameTime],"&lt;="&amp;Table2[[#This Row],[GameTime]])</f>
        <v>3</v>
      </c>
      <c r="S2364">
        <f>SUMIFS(Table2[number],Table2[Event],"Goal",Table2[H/U],"AWAY",Table2[GameID],Table2[[#This Row],[GameID]],Table2[GameTime],"&lt;="&amp;Table2[[#This Row],[GameTime]])</f>
        <v>4</v>
      </c>
      <c r="T2364" t="str">
        <f>IF(Table2[[#This Row],[Event]]="Goal",Table2[[#This Row],[Hscore]]&amp;"-"&amp;Table2[[#This Row],[Uscore]],"")</f>
        <v/>
      </c>
      <c r="U2364">
        <v>2508</v>
      </c>
      <c r="V2364" s="1">
        <f>Table2[[#This Row],[GameTime]]-(Table2[[#This Row],[period]]-1)*1200</f>
        <v>108</v>
      </c>
      <c r="W2364" s="1">
        <f>ROUNDDOWN(Table2[[#This Row],[Time]]/60,0)</f>
        <v>1</v>
      </c>
      <c r="X2364" s="1">
        <f>ROUNDDOWN((Table2[[#This Row],[Time]]/60-Table2[[#This Row],[Time2]])*60,0)</f>
        <v>48</v>
      </c>
      <c r="Y2364" s="1" t="str">
        <f>IF(Table2[[#This Row],[Time2]]&lt;10,0&amp;Table2[[#This Row],[Time2]],Table2[[#This Row],[Time2]])</f>
        <v>01</v>
      </c>
      <c r="Z2364" s="1">
        <f>IF(Table2[[#This Row],[Time3]]&lt;10,0&amp;Table2[[#This Row],[Time3]],Table2[[#This Row],[Time3]])</f>
        <v>48</v>
      </c>
      <c r="AA2364" s="2" t="str">
        <f>Table2[[#This Row],[Time4]]&amp;":"&amp;Table2[[#This Row],[Time5]]</f>
        <v>01:48</v>
      </c>
      <c r="AB2364" s="1" cm="1">
        <f t="array" ref="AB2364">IFERROR(IF(Table2[[#This Row],[code]]="","",_xlfn.IFS(AND(Table2[[#This Row],[code]]&lt;400,Table2[[#This Row],[code]]&lt;&gt;""),2,Table2[[#This Row],[code]]&gt;500,4)),"")</f>
        <v>2</v>
      </c>
      <c r="AC2364" s="1">
        <f>IF(Table2[[#This Row],[Event]]="Penalty",Table2[[#This Row],[number]],IF(Table2[[#This Row],[Event]]="Time-Out",401,""))</f>
        <v>208</v>
      </c>
      <c r="AD2364" s="1">
        <f>ROW(A2363)</f>
        <v>2363</v>
      </c>
      <c r="AE2364" s="1">
        <f>COUNTIFS(Table2[GameID],Table2[[#This Row],[GameID]],Table2[Column1],"&lt;="&amp;Table2[[#This Row],[Column1]])-1</f>
        <v>11</v>
      </c>
    </row>
    <row r="2365" spans="1:31" x14ac:dyDescent="0.45">
      <c r="A2365" t="s">
        <v>320</v>
      </c>
      <c r="B2365" t="str">
        <f>_xlfn.TEXTBEFORE(Table2[[#This Row],[Kamp]]," - ")</f>
        <v>Vanløse Floorball</v>
      </c>
      <c r="C2365" t="str">
        <f>_xlfn.TEXTAFTER(Table2[[#This Row],[Kamp]],"- ")</f>
        <v>Hvidovre Attack</v>
      </c>
      <c r="D2365">
        <v>45276</v>
      </c>
      <c r="E2365">
        <v>75088</v>
      </c>
      <c r="F2365">
        <v>20232024</v>
      </c>
      <c r="G2365" t="s">
        <v>17</v>
      </c>
      <c r="H2365" t="s">
        <v>659</v>
      </c>
      <c r="I2365" t="s">
        <v>677</v>
      </c>
      <c r="J2365">
        <v>3</v>
      </c>
      <c r="K2365">
        <v>31138</v>
      </c>
      <c r="L2365">
        <v>1</v>
      </c>
      <c r="M2365" t="s">
        <v>630</v>
      </c>
      <c r="N2365" t="s">
        <v>279</v>
      </c>
      <c r="O2365" t="s">
        <v>74</v>
      </c>
      <c r="P2365">
        <v>5</v>
      </c>
      <c r="Q2365">
        <v>92</v>
      </c>
      <c r="R2365">
        <f>SUMIFS(Table2[number],Table2[Event],"Goal",Table2[H/U],"HOME",Table2[GameID],Table2[[#This Row],[GameID]],Table2[GameTime],"&lt;="&amp;Table2[[#This Row],[GameTime]])</f>
        <v>3</v>
      </c>
      <c r="S2365">
        <f>SUMIFS(Table2[number],Table2[Event],"Goal",Table2[H/U],"AWAY",Table2[GameID],Table2[[#This Row],[GameID]],Table2[GameTime],"&lt;="&amp;Table2[[#This Row],[GameTime]])</f>
        <v>5</v>
      </c>
      <c r="T2365" t="str">
        <f>IF(Table2[[#This Row],[Event]]="Goal",Table2[[#This Row],[Hscore]]&amp;"-"&amp;Table2[[#This Row],[Uscore]],"")</f>
        <v>3-5</v>
      </c>
      <c r="U2365">
        <v>2544</v>
      </c>
      <c r="V2365" s="1">
        <f>Table2[[#This Row],[GameTime]]-(Table2[[#This Row],[period]]-1)*1200</f>
        <v>144</v>
      </c>
      <c r="W2365" s="1">
        <f>ROUNDDOWN(Table2[[#This Row],[Time]]/60,0)</f>
        <v>2</v>
      </c>
      <c r="X2365" s="1">
        <f>ROUNDDOWN((Table2[[#This Row],[Time]]/60-Table2[[#This Row],[Time2]])*60,0)</f>
        <v>24</v>
      </c>
      <c r="Y2365" s="1" t="str">
        <f>IF(Table2[[#This Row],[Time2]]&lt;10,0&amp;Table2[[#This Row],[Time2]],Table2[[#This Row],[Time2]])</f>
        <v>02</v>
      </c>
      <c r="Z2365" s="1">
        <f>IF(Table2[[#This Row],[Time3]]&lt;10,0&amp;Table2[[#This Row],[Time3]],Table2[[#This Row],[Time3]])</f>
        <v>24</v>
      </c>
      <c r="AA2365" s="2" t="str">
        <f>Table2[[#This Row],[Time4]]&amp;":"&amp;Table2[[#This Row],[Time5]]</f>
        <v>02:24</v>
      </c>
      <c r="AB2365" s="1" t="str" cm="1">
        <f t="array" ref="AB2365">IFERROR(IF(Table2[[#This Row],[code]]="","",_xlfn.IFS(AND(Table2[[#This Row],[code]]&lt;400,Table2[[#This Row],[code]]&lt;&gt;""),2,Table2[[#This Row],[code]]&gt;500,4)),"")</f>
        <v/>
      </c>
      <c r="AC2365" s="1" t="str">
        <f>IF(Table2[[#This Row],[Event]]="Penalty",Table2[[#This Row],[number]],IF(Table2[[#This Row],[Event]]="Time-Out",401,""))</f>
        <v/>
      </c>
      <c r="AD2365" s="1">
        <f>ROW(A2364)</f>
        <v>2364</v>
      </c>
      <c r="AE2365" s="1">
        <f>COUNTIFS(Table2[GameID],Table2[[#This Row],[GameID]],Table2[Column1],"&lt;="&amp;Table2[[#This Row],[Column1]])-1</f>
        <v>12</v>
      </c>
    </row>
    <row r="2366" spans="1:31" x14ac:dyDescent="0.45">
      <c r="A2366" t="s">
        <v>320</v>
      </c>
      <c r="B2366" t="str">
        <f>_xlfn.TEXTBEFORE(Table2[[#This Row],[Kamp]]," - ")</f>
        <v>Vanløse Floorball</v>
      </c>
      <c r="C2366" t="str">
        <f>_xlfn.TEXTAFTER(Table2[[#This Row],[Kamp]],"- ")</f>
        <v>Hvidovre Attack</v>
      </c>
      <c r="D2366">
        <v>45276</v>
      </c>
      <c r="E2366">
        <v>75088</v>
      </c>
      <c r="F2366">
        <v>20232024</v>
      </c>
      <c r="G2366" t="s">
        <v>17</v>
      </c>
      <c r="H2366" t="s">
        <v>659</v>
      </c>
      <c r="I2366" t="s">
        <v>677</v>
      </c>
      <c r="J2366">
        <v>3</v>
      </c>
      <c r="K2366">
        <v>31138</v>
      </c>
      <c r="L2366">
        <v>208</v>
      </c>
      <c r="M2366" t="s">
        <v>631</v>
      </c>
      <c r="N2366" t="s">
        <v>128</v>
      </c>
      <c r="O2366" t="s">
        <v>634</v>
      </c>
      <c r="P2366">
        <v>12</v>
      </c>
      <c r="Q2366" t="s">
        <v>634</v>
      </c>
      <c r="R2366">
        <f>SUMIFS(Table2[number],Table2[Event],"Goal",Table2[H/U],"HOME",Table2[GameID],Table2[[#This Row],[GameID]],Table2[GameTime],"&lt;="&amp;Table2[[#This Row],[GameTime]])</f>
        <v>3</v>
      </c>
      <c r="S2366">
        <f>SUMIFS(Table2[number],Table2[Event],"Goal",Table2[H/U],"AWAY",Table2[GameID],Table2[[#This Row],[GameID]],Table2[GameTime],"&lt;="&amp;Table2[[#This Row],[GameTime]])</f>
        <v>5</v>
      </c>
      <c r="T2366" t="str">
        <f>IF(Table2[[#This Row],[Event]]="Goal",Table2[[#This Row],[Hscore]]&amp;"-"&amp;Table2[[#This Row],[Uscore]],"")</f>
        <v/>
      </c>
      <c r="U2366">
        <v>3373</v>
      </c>
      <c r="V2366" s="1">
        <f>Table2[[#This Row],[GameTime]]-(Table2[[#This Row],[period]]-1)*1200</f>
        <v>973</v>
      </c>
      <c r="W2366" s="1">
        <f>ROUNDDOWN(Table2[[#This Row],[Time]]/60,0)</f>
        <v>16</v>
      </c>
      <c r="X2366" s="1">
        <f>ROUNDDOWN((Table2[[#This Row],[Time]]/60-Table2[[#This Row],[Time2]])*60,0)</f>
        <v>12</v>
      </c>
      <c r="Y2366" s="1">
        <f>IF(Table2[[#This Row],[Time2]]&lt;10,0&amp;Table2[[#This Row],[Time2]],Table2[[#This Row],[Time2]])</f>
        <v>16</v>
      </c>
      <c r="Z2366" s="1">
        <f>IF(Table2[[#This Row],[Time3]]&lt;10,0&amp;Table2[[#This Row],[Time3]],Table2[[#This Row],[Time3]])</f>
        <v>12</v>
      </c>
      <c r="AA2366" s="2" t="str">
        <f>Table2[[#This Row],[Time4]]&amp;":"&amp;Table2[[#This Row],[Time5]]</f>
        <v>16:12</v>
      </c>
      <c r="AB2366" s="1" cm="1">
        <f t="array" ref="AB2366">IFERROR(IF(Table2[[#This Row],[code]]="","",_xlfn.IFS(AND(Table2[[#This Row],[code]]&lt;400,Table2[[#This Row],[code]]&lt;&gt;""),2,Table2[[#This Row],[code]]&gt;500,4)),"")</f>
        <v>2</v>
      </c>
      <c r="AC2366" s="1">
        <f>IF(Table2[[#This Row],[Event]]="Penalty",Table2[[#This Row],[number]],IF(Table2[[#This Row],[Event]]="Time-Out",401,""))</f>
        <v>208</v>
      </c>
      <c r="AD2366" s="1">
        <f>ROW(A2365)</f>
        <v>2365</v>
      </c>
      <c r="AE2366" s="1">
        <f>COUNTIFS(Table2[GameID],Table2[[#This Row],[GameID]],Table2[Column1],"&lt;="&amp;Table2[[#This Row],[Column1]])-1</f>
        <v>13</v>
      </c>
    </row>
    <row r="2367" spans="1:31" x14ac:dyDescent="0.45">
      <c r="A2367" t="s">
        <v>320</v>
      </c>
      <c r="B2367" t="str">
        <f>_xlfn.TEXTBEFORE(Table2[[#This Row],[Kamp]]," - ")</f>
        <v>Vanløse Floorball</v>
      </c>
      <c r="C2367" t="str">
        <f>_xlfn.TEXTAFTER(Table2[[#This Row],[Kamp]],"- ")</f>
        <v>Hvidovre Attack</v>
      </c>
      <c r="D2367">
        <v>45276</v>
      </c>
      <c r="E2367">
        <v>75088</v>
      </c>
      <c r="F2367">
        <v>20232024</v>
      </c>
      <c r="G2367" t="s">
        <v>17</v>
      </c>
      <c r="H2367" t="s">
        <v>660</v>
      </c>
      <c r="I2367" t="s">
        <v>678</v>
      </c>
      <c r="J2367">
        <v>3</v>
      </c>
      <c r="K2367">
        <v>31142</v>
      </c>
      <c r="L2367">
        <v>0</v>
      </c>
      <c r="M2367" t="s">
        <v>633</v>
      </c>
      <c r="N2367" t="s">
        <v>634</v>
      </c>
      <c r="O2367" t="s">
        <v>634</v>
      </c>
      <c r="P2367" t="s">
        <v>634</v>
      </c>
      <c r="Q2367" t="s">
        <v>634</v>
      </c>
      <c r="R2367">
        <f>SUMIFS(Table2[number],Table2[Event],"Goal",Table2[H/U],"HOME",Table2[GameID],Table2[[#This Row],[GameID]],Table2[GameTime],"&lt;="&amp;Table2[[#This Row],[GameTime]])</f>
        <v>3</v>
      </c>
      <c r="S2367">
        <f>SUMIFS(Table2[number],Table2[Event],"Goal",Table2[H/U],"AWAY",Table2[GameID],Table2[[#This Row],[GameID]],Table2[GameTime],"&lt;="&amp;Table2[[#This Row],[GameTime]])</f>
        <v>5</v>
      </c>
      <c r="T2367" t="str">
        <f>IF(Table2[[#This Row],[Event]]="Goal",Table2[[#This Row],[Hscore]]&amp;"-"&amp;Table2[[#This Row],[Uscore]],"")</f>
        <v/>
      </c>
      <c r="U2367">
        <v>3373</v>
      </c>
      <c r="V2367" s="1">
        <f>Table2[[#This Row],[GameTime]]-(Table2[[#This Row],[period]]-1)*1200</f>
        <v>973</v>
      </c>
      <c r="W2367" s="1">
        <f>ROUNDDOWN(Table2[[#This Row],[Time]]/60,0)</f>
        <v>16</v>
      </c>
      <c r="X2367" s="1">
        <f>ROUNDDOWN((Table2[[#This Row],[Time]]/60-Table2[[#This Row],[Time2]])*60,0)</f>
        <v>12</v>
      </c>
      <c r="Y2367" s="1">
        <f>IF(Table2[[#This Row],[Time2]]&lt;10,0&amp;Table2[[#This Row],[Time2]],Table2[[#This Row],[Time2]])</f>
        <v>16</v>
      </c>
      <c r="Z2367" s="1">
        <f>IF(Table2[[#This Row],[Time3]]&lt;10,0&amp;Table2[[#This Row],[Time3]],Table2[[#This Row],[Time3]])</f>
        <v>12</v>
      </c>
      <c r="AA2367" s="2" t="str">
        <f>Table2[[#This Row],[Time4]]&amp;":"&amp;Table2[[#This Row],[Time5]]</f>
        <v>16:12</v>
      </c>
      <c r="AB2367" s="1" t="str" cm="1">
        <f t="array" ref="AB2367">IFERROR(IF(Table2[[#This Row],[code]]="","",_xlfn.IFS(AND(Table2[[#This Row],[code]]&lt;400,Table2[[#This Row],[code]]&lt;&gt;""),2,Table2[[#This Row],[code]]&gt;500,4)),"")</f>
        <v/>
      </c>
      <c r="AC2367" s="1">
        <f>IF(Table2[[#This Row],[Event]]="Penalty",Table2[[#This Row],[number]],IF(Table2[[#This Row],[Event]]="Time-Out",401,""))</f>
        <v>401</v>
      </c>
      <c r="AD2367" s="1">
        <f>ROW(A2366)</f>
        <v>2366</v>
      </c>
      <c r="AE2367" s="1">
        <f>COUNTIFS(Table2[GameID],Table2[[#This Row],[GameID]],Table2[Column1],"&lt;="&amp;Table2[[#This Row],[Column1]])-1</f>
        <v>14</v>
      </c>
    </row>
    <row r="2368" spans="1:31" x14ac:dyDescent="0.45">
      <c r="A2368" t="s">
        <v>320</v>
      </c>
      <c r="B2368" t="str">
        <f>_xlfn.TEXTBEFORE(Table2[[#This Row],[Kamp]]," - ")</f>
        <v>Vanløse Floorball</v>
      </c>
      <c r="C2368" t="str">
        <f>_xlfn.TEXTAFTER(Table2[[#This Row],[Kamp]],"- ")</f>
        <v>Hvidovre Attack</v>
      </c>
      <c r="D2368">
        <v>45276</v>
      </c>
      <c r="E2368">
        <v>75088</v>
      </c>
      <c r="F2368">
        <v>20232024</v>
      </c>
      <c r="G2368" t="s">
        <v>17</v>
      </c>
      <c r="H2368" t="s">
        <v>659</v>
      </c>
      <c r="I2368" t="s">
        <v>677</v>
      </c>
      <c r="J2368">
        <v>3</v>
      </c>
      <c r="K2368">
        <v>31138</v>
      </c>
      <c r="L2368">
        <v>1</v>
      </c>
      <c r="M2368" t="s">
        <v>630</v>
      </c>
      <c r="N2368" t="s">
        <v>68</v>
      </c>
      <c r="O2368" t="s">
        <v>61</v>
      </c>
      <c r="P2368">
        <v>25</v>
      </c>
      <c r="Q2368">
        <v>6</v>
      </c>
      <c r="R2368">
        <f>SUMIFS(Table2[number],Table2[Event],"Goal",Table2[H/U],"HOME",Table2[GameID],Table2[[#This Row],[GameID]],Table2[GameTime],"&lt;="&amp;Table2[[#This Row],[GameTime]])</f>
        <v>3</v>
      </c>
      <c r="S2368">
        <f>SUMIFS(Table2[number],Table2[Event],"Goal",Table2[H/U],"AWAY",Table2[GameID],Table2[[#This Row],[GameID]],Table2[GameTime],"&lt;="&amp;Table2[[#This Row],[GameTime]])</f>
        <v>6</v>
      </c>
      <c r="T2368" t="str">
        <f>IF(Table2[[#This Row],[Event]]="Goal",Table2[[#This Row],[Hscore]]&amp;"-"&amp;Table2[[#This Row],[Uscore]],"")</f>
        <v>3-6</v>
      </c>
      <c r="U2368">
        <v>3538</v>
      </c>
      <c r="V2368" s="1">
        <f>Table2[[#This Row],[GameTime]]-(Table2[[#This Row],[period]]-1)*1200</f>
        <v>1138</v>
      </c>
      <c r="W2368" s="1">
        <f>ROUNDDOWN(Table2[[#This Row],[Time]]/60,0)</f>
        <v>18</v>
      </c>
      <c r="X2368" s="1">
        <f>ROUNDDOWN((Table2[[#This Row],[Time]]/60-Table2[[#This Row],[Time2]])*60,0)</f>
        <v>57</v>
      </c>
      <c r="Y2368" s="1">
        <f>IF(Table2[[#This Row],[Time2]]&lt;10,0&amp;Table2[[#This Row],[Time2]],Table2[[#This Row],[Time2]])</f>
        <v>18</v>
      </c>
      <c r="Z2368" s="1">
        <f>IF(Table2[[#This Row],[Time3]]&lt;10,0&amp;Table2[[#This Row],[Time3]],Table2[[#This Row],[Time3]])</f>
        <v>57</v>
      </c>
      <c r="AA2368" s="2" t="str">
        <f>Table2[[#This Row],[Time4]]&amp;":"&amp;Table2[[#This Row],[Time5]]</f>
        <v>18:57</v>
      </c>
      <c r="AB2368" s="1" t="str" cm="1">
        <f t="array" ref="AB2368">IFERROR(IF(Table2[[#This Row],[code]]="","",_xlfn.IFS(AND(Table2[[#This Row],[code]]&lt;400,Table2[[#This Row],[code]]&lt;&gt;""),2,Table2[[#This Row],[code]]&gt;500,4)),"")</f>
        <v/>
      </c>
      <c r="AC2368" s="1" t="str">
        <f>IF(Table2[[#This Row],[Event]]="Penalty",Table2[[#This Row],[number]],IF(Table2[[#This Row],[Event]]="Time-Out",401,""))</f>
        <v/>
      </c>
      <c r="AD2368" s="1">
        <f>ROW(A2367)</f>
        <v>2367</v>
      </c>
      <c r="AE2368" s="1">
        <f>COUNTIFS(Table2[GameID],Table2[[#This Row],[GameID]],Table2[Column1],"&lt;="&amp;Table2[[#This Row],[Column1]])-1</f>
        <v>15</v>
      </c>
    </row>
    <row r="2369" spans="1:31" x14ac:dyDescent="0.45">
      <c r="A2369" t="s">
        <v>273</v>
      </c>
      <c r="B2369" t="str">
        <f>_xlfn.TEXTBEFORE(Table2[[#This Row],[Kamp]]," - ")</f>
        <v>Benløse IF</v>
      </c>
      <c r="C2369" t="str">
        <f>_xlfn.TEXTAFTER(Table2[[#This Row],[Kamp]],"- ")</f>
        <v>Copenhagen FC</v>
      </c>
      <c r="D2369">
        <v>45210</v>
      </c>
      <c r="E2369">
        <v>75089</v>
      </c>
      <c r="F2369">
        <v>20232024</v>
      </c>
      <c r="G2369" t="s">
        <v>17</v>
      </c>
      <c r="H2369" t="s">
        <v>667</v>
      </c>
      <c r="I2369" t="s">
        <v>677</v>
      </c>
      <c r="J2369">
        <v>1</v>
      </c>
      <c r="K2369">
        <v>31140</v>
      </c>
      <c r="L2369">
        <v>1</v>
      </c>
      <c r="M2369" t="s">
        <v>630</v>
      </c>
      <c r="N2369" t="s">
        <v>240</v>
      </c>
      <c r="O2369" t="s">
        <v>244</v>
      </c>
      <c r="P2369">
        <v>3</v>
      </c>
      <c r="Q2369">
        <v>11</v>
      </c>
      <c r="R2369">
        <f>SUMIFS(Table2[number],Table2[Event],"Goal",Table2[H/U],"HOME",Table2[GameID],Table2[[#This Row],[GameID]],Table2[GameTime],"&lt;="&amp;Table2[[#This Row],[GameTime]])</f>
        <v>0</v>
      </c>
      <c r="S2369">
        <f>SUMIFS(Table2[number],Table2[Event],"Goal",Table2[H/U],"AWAY",Table2[GameID],Table2[[#This Row],[GameID]],Table2[GameTime],"&lt;="&amp;Table2[[#This Row],[GameTime]])</f>
        <v>1</v>
      </c>
      <c r="T2369" t="str">
        <f>IF(Table2[[#This Row],[Event]]="Goal",Table2[[#This Row],[Hscore]]&amp;"-"&amp;Table2[[#This Row],[Uscore]],"")</f>
        <v>0-1</v>
      </c>
      <c r="U2369">
        <v>813</v>
      </c>
      <c r="V2369" s="1">
        <f>Table2[[#This Row],[GameTime]]-(Table2[[#This Row],[period]]-1)*1200</f>
        <v>813</v>
      </c>
      <c r="W2369" s="1">
        <f>ROUNDDOWN(Table2[[#This Row],[Time]]/60,0)</f>
        <v>13</v>
      </c>
      <c r="X2369" s="1">
        <f>ROUNDDOWN((Table2[[#This Row],[Time]]/60-Table2[[#This Row],[Time2]])*60,0)</f>
        <v>33</v>
      </c>
      <c r="Y2369" s="1">
        <f>IF(Table2[[#This Row],[Time2]]&lt;10,0&amp;Table2[[#This Row],[Time2]],Table2[[#This Row],[Time2]])</f>
        <v>13</v>
      </c>
      <c r="Z2369" s="1">
        <f>IF(Table2[[#This Row],[Time3]]&lt;10,0&amp;Table2[[#This Row],[Time3]],Table2[[#This Row],[Time3]])</f>
        <v>33</v>
      </c>
      <c r="AA2369" s="2" t="str">
        <f>Table2[[#This Row],[Time4]]&amp;":"&amp;Table2[[#This Row],[Time5]]</f>
        <v>13:33</v>
      </c>
      <c r="AB2369" s="1" t="str" cm="1">
        <f t="array" ref="AB2369">IFERROR(IF(Table2[[#This Row],[code]]="","",_xlfn.IFS(AND(Table2[[#This Row],[code]]&lt;400,Table2[[#This Row],[code]]&lt;&gt;""),2,Table2[[#This Row],[code]]&gt;500,4)),"")</f>
        <v/>
      </c>
      <c r="AC2369" s="1" t="str">
        <f>IF(Table2[[#This Row],[Event]]="Penalty",Table2[[#This Row],[number]],IF(Table2[[#This Row],[Event]]="Time-Out",401,""))</f>
        <v/>
      </c>
      <c r="AD2369" s="1">
        <f>ROW(A2368)</f>
        <v>2368</v>
      </c>
      <c r="AE2369" s="1">
        <f>COUNTIFS(Table2[GameID],Table2[[#This Row],[GameID]],Table2[Column1],"&lt;="&amp;Table2[[#This Row],[Column1]])-1</f>
        <v>0</v>
      </c>
    </row>
    <row r="2370" spans="1:31" x14ac:dyDescent="0.45">
      <c r="A2370" t="s">
        <v>273</v>
      </c>
      <c r="B2370" t="str">
        <f>_xlfn.TEXTBEFORE(Table2[[#This Row],[Kamp]]," - ")</f>
        <v>Benløse IF</v>
      </c>
      <c r="C2370" t="str">
        <f>_xlfn.TEXTAFTER(Table2[[#This Row],[Kamp]],"- ")</f>
        <v>Copenhagen FC</v>
      </c>
      <c r="D2370">
        <v>45210</v>
      </c>
      <c r="E2370">
        <v>75089</v>
      </c>
      <c r="F2370">
        <v>20232024</v>
      </c>
      <c r="G2370" t="s">
        <v>17</v>
      </c>
      <c r="H2370" t="s">
        <v>667</v>
      </c>
      <c r="I2370" t="s">
        <v>677</v>
      </c>
      <c r="J2370">
        <v>2</v>
      </c>
      <c r="K2370">
        <v>31140</v>
      </c>
      <c r="L2370">
        <v>1</v>
      </c>
      <c r="M2370" t="s">
        <v>630</v>
      </c>
      <c r="N2370" t="s">
        <v>240</v>
      </c>
      <c r="O2370" t="s">
        <v>252</v>
      </c>
      <c r="P2370">
        <v>3</v>
      </c>
      <c r="Q2370">
        <v>68</v>
      </c>
      <c r="R2370">
        <f>SUMIFS(Table2[number],Table2[Event],"Goal",Table2[H/U],"HOME",Table2[GameID],Table2[[#This Row],[GameID]],Table2[GameTime],"&lt;="&amp;Table2[[#This Row],[GameTime]])</f>
        <v>0</v>
      </c>
      <c r="S2370">
        <f>SUMIFS(Table2[number],Table2[Event],"Goal",Table2[H/U],"AWAY",Table2[GameID],Table2[[#This Row],[GameID]],Table2[GameTime],"&lt;="&amp;Table2[[#This Row],[GameTime]])</f>
        <v>2</v>
      </c>
      <c r="T2370" t="str">
        <f>IF(Table2[[#This Row],[Event]]="Goal",Table2[[#This Row],[Hscore]]&amp;"-"&amp;Table2[[#This Row],[Uscore]],"")</f>
        <v>0-2</v>
      </c>
      <c r="U2370">
        <v>1239</v>
      </c>
      <c r="V2370" s="1">
        <f>Table2[[#This Row],[GameTime]]-(Table2[[#This Row],[period]]-1)*1200</f>
        <v>39</v>
      </c>
      <c r="W2370" s="1">
        <f>ROUNDDOWN(Table2[[#This Row],[Time]]/60,0)</f>
        <v>0</v>
      </c>
      <c r="X2370" s="1">
        <f>ROUNDDOWN((Table2[[#This Row],[Time]]/60-Table2[[#This Row],[Time2]])*60,0)</f>
        <v>39</v>
      </c>
      <c r="Y2370" s="1" t="str">
        <f>IF(Table2[[#This Row],[Time2]]&lt;10,0&amp;Table2[[#This Row],[Time2]],Table2[[#This Row],[Time2]])</f>
        <v>00</v>
      </c>
      <c r="Z2370" s="1">
        <f>IF(Table2[[#This Row],[Time3]]&lt;10,0&amp;Table2[[#This Row],[Time3]],Table2[[#This Row],[Time3]])</f>
        <v>39</v>
      </c>
      <c r="AA2370" s="2" t="str">
        <f>Table2[[#This Row],[Time4]]&amp;":"&amp;Table2[[#This Row],[Time5]]</f>
        <v>00:39</v>
      </c>
      <c r="AB2370" s="1" t="str" cm="1">
        <f t="array" ref="AB2370">IFERROR(IF(Table2[[#This Row],[code]]="","",_xlfn.IFS(AND(Table2[[#This Row],[code]]&lt;400,Table2[[#This Row],[code]]&lt;&gt;""),2,Table2[[#This Row],[code]]&gt;500,4)),"")</f>
        <v/>
      </c>
      <c r="AC2370" s="1" t="str">
        <f>IF(Table2[[#This Row],[Event]]="Penalty",Table2[[#This Row],[number]],IF(Table2[[#This Row],[Event]]="Time-Out",401,""))</f>
        <v/>
      </c>
      <c r="AD2370" s="1">
        <f>ROW(A2369)</f>
        <v>2369</v>
      </c>
      <c r="AE2370" s="1">
        <f>COUNTIFS(Table2[GameID],Table2[[#This Row],[GameID]],Table2[Column1],"&lt;="&amp;Table2[[#This Row],[Column1]])-1</f>
        <v>1</v>
      </c>
    </row>
    <row r="2371" spans="1:31" x14ac:dyDescent="0.45">
      <c r="A2371" t="s">
        <v>273</v>
      </c>
      <c r="B2371" t="str">
        <f>_xlfn.TEXTBEFORE(Table2[[#This Row],[Kamp]]," - ")</f>
        <v>Benløse IF</v>
      </c>
      <c r="C2371" t="str">
        <f>_xlfn.TEXTAFTER(Table2[[#This Row],[Kamp]],"- ")</f>
        <v>Copenhagen FC</v>
      </c>
      <c r="D2371">
        <v>45210</v>
      </c>
      <c r="E2371">
        <v>75089</v>
      </c>
      <c r="F2371">
        <v>20232024</v>
      </c>
      <c r="G2371" t="s">
        <v>17</v>
      </c>
      <c r="H2371" t="s">
        <v>658</v>
      </c>
      <c r="I2371" t="s">
        <v>678</v>
      </c>
      <c r="J2371">
        <v>2</v>
      </c>
      <c r="K2371">
        <v>31137</v>
      </c>
      <c r="L2371">
        <v>208</v>
      </c>
      <c r="M2371" t="s">
        <v>631</v>
      </c>
      <c r="N2371" t="s">
        <v>468</v>
      </c>
      <c r="O2371" t="s">
        <v>634</v>
      </c>
      <c r="P2371">
        <v>36</v>
      </c>
      <c r="Q2371" t="s">
        <v>634</v>
      </c>
      <c r="R2371">
        <f>SUMIFS(Table2[number],Table2[Event],"Goal",Table2[H/U],"HOME",Table2[GameID],Table2[[#This Row],[GameID]],Table2[GameTime],"&lt;="&amp;Table2[[#This Row],[GameTime]])</f>
        <v>0</v>
      </c>
      <c r="S2371">
        <f>SUMIFS(Table2[number],Table2[Event],"Goal",Table2[H/U],"AWAY",Table2[GameID],Table2[[#This Row],[GameID]],Table2[GameTime],"&lt;="&amp;Table2[[#This Row],[GameTime]])</f>
        <v>2</v>
      </c>
      <c r="T2371" t="str">
        <f>IF(Table2[[#This Row],[Event]]="Goal",Table2[[#This Row],[Hscore]]&amp;"-"&amp;Table2[[#This Row],[Uscore]],"")</f>
        <v/>
      </c>
      <c r="U2371">
        <v>1299</v>
      </c>
      <c r="V2371" s="1">
        <f>Table2[[#This Row],[GameTime]]-(Table2[[#This Row],[period]]-1)*1200</f>
        <v>99</v>
      </c>
      <c r="W2371" s="1">
        <f>ROUNDDOWN(Table2[[#This Row],[Time]]/60,0)</f>
        <v>1</v>
      </c>
      <c r="X2371" s="1">
        <f>ROUNDDOWN((Table2[[#This Row],[Time]]/60-Table2[[#This Row],[Time2]])*60,0)</f>
        <v>39</v>
      </c>
      <c r="Y2371" s="1" t="str">
        <f>IF(Table2[[#This Row],[Time2]]&lt;10,0&amp;Table2[[#This Row],[Time2]],Table2[[#This Row],[Time2]])</f>
        <v>01</v>
      </c>
      <c r="Z2371" s="1">
        <f>IF(Table2[[#This Row],[Time3]]&lt;10,0&amp;Table2[[#This Row],[Time3]],Table2[[#This Row],[Time3]])</f>
        <v>39</v>
      </c>
      <c r="AA2371" s="2" t="str">
        <f>Table2[[#This Row],[Time4]]&amp;":"&amp;Table2[[#This Row],[Time5]]</f>
        <v>01:39</v>
      </c>
      <c r="AB2371" s="1" cm="1">
        <f t="array" ref="AB2371">IFERROR(IF(Table2[[#This Row],[code]]="","",_xlfn.IFS(AND(Table2[[#This Row],[code]]&lt;400,Table2[[#This Row],[code]]&lt;&gt;""),2,Table2[[#This Row],[code]]&gt;500,4)),"")</f>
        <v>2</v>
      </c>
      <c r="AC2371" s="1">
        <f>IF(Table2[[#This Row],[Event]]="Penalty",Table2[[#This Row],[number]],IF(Table2[[#This Row],[Event]]="Time-Out",401,""))</f>
        <v>208</v>
      </c>
      <c r="AD2371" s="1">
        <f>ROW(A2370)</f>
        <v>2370</v>
      </c>
      <c r="AE2371" s="1">
        <f>COUNTIFS(Table2[GameID],Table2[[#This Row],[GameID]],Table2[Column1],"&lt;="&amp;Table2[[#This Row],[Column1]])-1</f>
        <v>2</v>
      </c>
    </row>
    <row r="2372" spans="1:31" x14ac:dyDescent="0.45">
      <c r="A2372" t="s">
        <v>273</v>
      </c>
      <c r="B2372" t="str">
        <f>_xlfn.TEXTBEFORE(Table2[[#This Row],[Kamp]]," - ")</f>
        <v>Benløse IF</v>
      </c>
      <c r="C2372" t="str">
        <f>_xlfn.TEXTAFTER(Table2[[#This Row],[Kamp]],"- ")</f>
        <v>Copenhagen FC</v>
      </c>
      <c r="D2372">
        <v>45210</v>
      </c>
      <c r="E2372">
        <v>75089</v>
      </c>
      <c r="F2372">
        <v>20232024</v>
      </c>
      <c r="G2372" t="s">
        <v>17</v>
      </c>
      <c r="H2372" t="s">
        <v>667</v>
      </c>
      <c r="I2372" t="s">
        <v>677</v>
      </c>
      <c r="J2372">
        <v>2</v>
      </c>
      <c r="K2372">
        <v>31140</v>
      </c>
      <c r="L2372">
        <v>1</v>
      </c>
      <c r="M2372" t="s">
        <v>630</v>
      </c>
      <c r="N2372" t="s">
        <v>253</v>
      </c>
      <c r="O2372" t="s">
        <v>248</v>
      </c>
      <c r="P2372">
        <v>6</v>
      </c>
      <c r="Q2372">
        <v>31</v>
      </c>
      <c r="R2372">
        <f>SUMIFS(Table2[number],Table2[Event],"Goal",Table2[H/U],"HOME",Table2[GameID],Table2[[#This Row],[GameID]],Table2[GameTime],"&lt;="&amp;Table2[[#This Row],[GameTime]])</f>
        <v>0</v>
      </c>
      <c r="S2372">
        <f>SUMIFS(Table2[number],Table2[Event],"Goal",Table2[H/U],"AWAY",Table2[GameID],Table2[[#This Row],[GameID]],Table2[GameTime],"&lt;="&amp;Table2[[#This Row],[GameTime]])</f>
        <v>3</v>
      </c>
      <c r="T2372" t="str">
        <f>IF(Table2[[#This Row],[Event]]="Goal",Table2[[#This Row],[Hscore]]&amp;"-"&amp;Table2[[#This Row],[Uscore]],"")</f>
        <v>0-3</v>
      </c>
      <c r="U2372">
        <v>1321</v>
      </c>
      <c r="V2372" s="1">
        <f>Table2[[#This Row],[GameTime]]-(Table2[[#This Row],[period]]-1)*1200</f>
        <v>121</v>
      </c>
      <c r="W2372" s="1">
        <f>ROUNDDOWN(Table2[[#This Row],[Time]]/60,0)</f>
        <v>2</v>
      </c>
      <c r="X2372" s="1">
        <f>ROUNDDOWN((Table2[[#This Row],[Time]]/60-Table2[[#This Row],[Time2]])*60,0)</f>
        <v>0</v>
      </c>
      <c r="Y2372" s="1" t="str">
        <f>IF(Table2[[#This Row],[Time2]]&lt;10,0&amp;Table2[[#This Row],[Time2]],Table2[[#This Row],[Time2]])</f>
        <v>02</v>
      </c>
      <c r="Z2372" s="1" t="str">
        <f>IF(Table2[[#This Row],[Time3]]&lt;10,0&amp;Table2[[#This Row],[Time3]],Table2[[#This Row],[Time3]])</f>
        <v>00</v>
      </c>
      <c r="AA2372" s="2" t="str">
        <f>Table2[[#This Row],[Time4]]&amp;":"&amp;Table2[[#This Row],[Time5]]</f>
        <v>02:00</v>
      </c>
      <c r="AB2372" s="1" t="str" cm="1">
        <f t="array" ref="AB2372">IFERROR(IF(Table2[[#This Row],[code]]="","",_xlfn.IFS(AND(Table2[[#This Row],[code]]&lt;400,Table2[[#This Row],[code]]&lt;&gt;""),2,Table2[[#This Row],[code]]&gt;500,4)),"")</f>
        <v/>
      </c>
      <c r="AC2372" s="1" t="str">
        <f>IF(Table2[[#This Row],[Event]]="Penalty",Table2[[#This Row],[number]],IF(Table2[[#This Row],[Event]]="Time-Out",401,""))</f>
        <v/>
      </c>
      <c r="AD2372" s="1">
        <f>ROW(A2371)</f>
        <v>2371</v>
      </c>
      <c r="AE2372" s="1">
        <f>COUNTIFS(Table2[GameID],Table2[[#This Row],[GameID]],Table2[Column1],"&lt;="&amp;Table2[[#This Row],[Column1]])-1</f>
        <v>3</v>
      </c>
    </row>
    <row r="2373" spans="1:31" x14ac:dyDescent="0.45">
      <c r="A2373" t="s">
        <v>273</v>
      </c>
      <c r="B2373" t="str">
        <f>_xlfn.TEXTBEFORE(Table2[[#This Row],[Kamp]]," - ")</f>
        <v>Benløse IF</v>
      </c>
      <c r="C2373" t="str">
        <f>_xlfn.TEXTAFTER(Table2[[#This Row],[Kamp]],"- ")</f>
        <v>Copenhagen FC</v>
      </c>
      <c r="D2373">
        <v>45210</v>
      </c>
      <c r="E2373">
        <v>75089</v>
      </c>
      <c r="F2373">
        <v>20232024</v>
      </c>
      <c r="G2373" t="s">
        <v>17</v>
      </c>
      <c r="H2373" t="s">
        <v>667</v>
      </c>
      <c r="I2373" t="s">
        <v>677</v>
      </c>
      <c r="J2373">
        <v>2</v>
      </c>
      <c r="K2373">
        <v>31140</v>
      </c>
      <c r="L2373">
        <v>202</v>
      </c>
      <c r="M2373" t="s">
        <v>631</v>
      </c>
      <c r="N2373" t="s">
        <v>243</v>
      </c>
      <c r="O2373" t="s">
        <v>634</v>
      </c>
      <c r="P2373">
        <v>17</v>
      </c>
      <c r="Q2373" t="s">
        <v>634</v>
      </c>
      <c r="R2373">
        <f>SUMIFS(Table2[number],Table2[Event],"Goal",Table2[H/U],"HOME",Table2[GameID],Table2[[#This Row],[GameID]],Table2[GameTime],"&lt;="&amp;Table2[[#This Row],[GameTime]])</f>
        <v>0</v>
      </c>
      <c r="S2373">
        <f>SUMIFS(Table2[number],Table2[Event],"Goal",Table2[H/U],"AWAY",Table2[GameID],Table2[[#This Row],[GameID]],Table2[GameTime],"&lt;="&amp;Table2[[#This Row],[GameTime]])</f>
        <v>3</v>
      </c>
      <c r="T2373" t="str">
        <f>IF(Table2[[#This Row],[Event]]="Goal",Table2[[#This Row],[Hscore]]&amp;"-"&amp;Table2[[#This Row],[Uscore]],"")</f>
        <v/>
      </c>
      <c r="U2373">
        <v>1371</v>
      </c>
      <c r="V2373" s="1">
        <f>Table2[[#This Row],[GameTime]]-(Table2[[#This Row],[period]]-1)*1200</f>
        <v>171</v>
      </c>
      <c r="W2373" s="1">
        <f>ROUNDDOWN(Table2[[#This Row],[Time]]/60,0)</f>
        <v>2</v>
      </c>
      <c r="X2373" s="1">
        <f>ROUNDDOWN((Table2[[#This Row],[Time]]/60-Table2[[#This Row],[Time2]])*60,0)</f>
        <v>51</v>
      </c>
      <c r="Y2373" s="1" t="str">
        <f>IF(Table2[[#This Row],[Time2]]&lt;10,0&amp;Table2[[#This Row],[Time2]],Table2[[#This Row],[Time2]])</f>
        <v>02</v>
      </c>
      <c r="Z2373" s="1">
        <f>IF(Table2[[#This Row],[Time3]]&lt;10,0&amp;Table2[[#This Row],[Time3]],Table2[[#This Row],[Time3]])</f>
        <v>51</v>
      </c>
      <c r="AA2373" s="2" t="str">
        <f>Table2[[#This Row],[Time4]]&amp;":"&amp;Table2[[#This Row],[Time5]]</f>
        <v>02:51</v>
      </c>
      <c r="AB2373" s="1" cm="1">
        <f t="array" ref="AB2373">IFERROR(IF(Table2[[#This Row],[code]]="","",_xlfn.IFS(AND(Table2[[#This Row],[code]]&lt;400,Table2[[#This Row],[code]]&lt;&gt;""),2,Table2[[#This Row],[code]]&gt;500,4)),"")</f>
        <v>2</v>
      </c>
      <c r="AC2373" s="1">
        <f>IF(Table2[[#This Row],[Event]]="Penalty",Table2[[#This Row],[number]],IF(Table2[[#This Row],[Event]]="Time-Out",401,""))</f>
        <v>202</v>
      </c>
      <c r="AD2373" s="1">
        <f>ROW(A2372)</f>
        <v>2372</v>
      </c>
      <c r="AE2373" s="1">
        <f>COUNTIFS(Table2[GameID],Table2[[#This Row],[GameID]],Table2[Column1],"&lt;="&amp;Table2[[#This Row],[Column1]])-1</f>
        <v>4</v>
      </c>
    </row>
    <row r="2374" spans="1:31" x14ac:dyDescent="0.45">
      <c r="A2374" t="s">
        <v>273</v>
      </c>
      <c r="B2374" t="str">
        <f>_xlfn.TEXTBEFORE(Table2[[#This Row],[Kamp]]," - ")</f>
        <v>Benløse IF</v>
      </c>
      <c r="C2374" t="str">
        <f>_xlfn.TEXTAFTER(Table2[[#This Row],[Kamp]],"- ")</f>
        <v>Copenhagen FC</v>
      </c>
      <c r="D2374">
        <v>45210</v>
      </c>
      <c r="E2374">
        <v>75089</v>
      </c>
      <c r="F2374">
        <v>20232024</v>
      </c>
      <c r="G2374" t="s">
        <v>17</v>
      </c>
      <c r="H2374" t="s">
        <v>658</v>
      </c>
      <c r="I2374" t="s">
        <v>678</v>
      </c>
      <c r="J2374">
        <v>2</v>
      </c>
      <c r="K2374">
        <v>31137</v>
      </c>
      <c r="L2374">
        <v>1</v>
      </c>
      <c r="M2374" t="s">
        <v>630</v>
      </c>
      <c r="N2374" t="s">
        <v>29</v>
      </c>
      <c r="O2374" t="s">
        <v>36</v>
      </c>
      <c r="P2374">
        <v>44</v>
      </c>
      <c r="Q2374">
        <v>87</v>
      </c>
      <c r="R2374">
        <f>SUMIFS(Table2[number],Table2[Event],"Goal",Table2[H/U],"HOME",Table2[GameID],Table2[[#This Row],[GameID]],Table2[GameTime],"&lt;="&amp;Table2[[#This Row],[GameTime]])</f>
        <v>1</v>
      </c>
      <c r="S2374">
        <f>SUMIFS(Table2[number],Table2[Event],"Goal",Table2[H/U],"AWAY",Table2[GameID],Table2[[#This Row],[GameID]],Table2[GameTime],"&lt;="&amp;Table2[[#This Row],[GameTime]])</f>
        <v>3</v>
      </c>
      <c r="T2374" t="str">
        <f>IF(Table2[[#This Row],[Event]]="Goal",Table2[[#This Row],[Hscore]]&amp;"-"&amp;Table2[[#This Row],[Uscore]],"")</f>
        <v>1-3</v>
      </c>
      <c r="U2374">
        <v>1396</v>
      </c>
      <c r="V2374" s="1">
        <f>Table2[[#This Row],[GameTime]]-(Table2[[#This Row],[period]]-1)*1200</f>
        <v>196</v>
      </c>
      <c r="W2374" s="1">
        <f>ROUNDDOWN(Table2[[#This Row],[Time]]/60,0)</f>
        <v>3</v>
      </c>
      <c r="X2374" s="1">
        <f>ROUNDDOWN((Table2[[#This Row],[Time]]/60-Table2[[#This Row],[Time2]])*60,0)</f>
        <v>16</v>
      </c>
      <c r="Y2374" s="1" t="str">
        <f>IF(Table2[[#This Row],[Time2]]&lt;10,0&amp;Table2[[#This Row],[Time2]],Table2[[#This Row],[Time2]])</f>
        <v>03</v>
      </c>
      <c r="Z2374" s="1">
        <f>IF(Table2[[#This Row],[Time3]]&lt;10,0&amp;Table2[[#This Row],[Time3]],Table2[[#This Row],[Time3]])</f>
        <v>16</v>
      </c>
      <c r="AA2374" s="2" t="str">
        <f>Table2[[#This Row],[Time4]]&amp;":"&amp;Table2[[#This Row],[Time5]]</f>
        <v>03:16</v>
      </c>
      <c r="AB2374" s="1" t="str" cm="1">
        <f t="array" ref="AB2374">IFERROR(IF(Table2[[#This Row],[code]]="","",_xlfn.IFS(AND(Table2[[#This Row],[code]]&lt;400,Table2[[#This Row],[code]]&lt;&gt;""),2,Table2[[#This Row],[code]]&gt;500,4)),"")</f>
        <v/>
      </c>
      <c r="AC2374" s="1" t="str">
        <f>IF(Table2[[#This Row],[Event]]="Penalty",Table2[[#This Row],[number]],IF(Table2[[#This Row],[Event]]="Time-Out",401,""))</f>
        <v/>
      </c>
      <c r="AD2374" s="1">
        <f>ROW(A2373)</f>
        <v>2373</v>
      </c>
      <c r="AE2374" s="1">
        <f>COUNTIFS(Table2[GameID],Table2[[#This Row],[GameID]],Table2[Column1],"&lt;="&amp;Table2[[#This Row],[Column1]])-1</f>
        <v>5</v>
      </c>
    </row>
    <row r="2375" spans="1:31" x14ac:dyDescent="0.45">
      <c r="A2375" t="s">
        <v>273</v>
      </c>
      <c r="B2375" t="str">
        <f>_xlfn.TEXTBEFORE(Table2[[#This Row],[Kamp]]," - ")</f>
        <v>Benløse IF</v>
      </c>
      <c r="C2375" t="str">
        <f>_xlfn.TEXTAFTER(Table2[[#This Row],[Kamp]],"- ")</f>
        <v>Copenhagen FC</v>
      </c>
      <c r="D2375">
        <v>45210</v>
      </c>
      <c r="E2375">
        <v>75089</v>
      </c>
      <c r="F2375">
        <v>20232024</v>
      </c>
      <c r="G2375" t="s">
        <v>17</v>
      </c>
      <c r="H2375" t="s">
        <v>658</v>
      </c>
      <c r="I2375" t="s">
        <v>678</v>
      </c>
      <c r="J2375">
        <v>2</v>
      </c>
      <c r="K2375">
        <v>31137</v>
      </c>
      <c r="L2375">
        <v>1</v>
      </c>
      <c r="M2375" t="s">
        <v>630</v>
      </c>
      <c r="N2375" t="s">
        <v>442</v>
      </c>
      <c r="O2375" t="s">
        <v>24</v>
      </c>
      <c r="P2375">
        <v>17</v>
      </c>
      <c r="Q2375">
        <v>12</v>
      </c>
      <c r="R2375">
        <f>SUMIFS(Table2[number],Table2[Event],"Goal",Table2[H/U],"HOME",Table2[GameID],Table2[[#This Row],[GameID]],Table2[GameTime],"&lt;="&amp;Table2[[#This Row],[GameTime]])</f>
        <v>2</v>
      </c>
      <c r="S2375">
        <f>SUMIFS(Table2[number],Table2[Event],"Goal",Table2[H/U],"AWAY",Table2[GameID],Table2[[#This Row],[GameID]],Table2[GameTime],"&lt;="&amp;Table2[[#This Row],[GameTime]])</f>
        <v>3</v>
      </c>
      <c r="T2375" t="str">
        <f>IF(Table2[[#This Row],[Event]]="Goal",Table2[[#This Row],[Hscore]]&amp;"-"&amp;Table2[[#This Row],[Uscore]],"")</f>
        <v>2-3</v>
      </c>
      <c r="U2375">
        <v>1673</v>
      </c>
      <c r="V2375" s="1">
        <f>Table2[[#This Row],[GameTime]]-(Table2[[#This Row],[period]]-1)*1200</f>
        <v>473</v>
      </c>
      <c r="W2375" s="1">
        <f>ROUNDDOWN(Table2[[#This Row],[Time]]/60,0)</f>
        <v>7</v>
      </c>
      <c r="X2375" s="1">
        <f>ROUNDDOWN((Table2[[#This Row],[Time]]/60-Table2[[#This Row],[Time2]])*60,0)</f>
        <v>53</v>
      </c>
      <c r="Y2375" s="1" t="str">
        <f>IF(Table2[[#This Row],[Time2]]&lt;10,0&amp;Table2[[#This Row],[Time2]],Table2[[#This Row],[Time2]])</f>
        <v>07</v>
      </c>
      <c r="Z2375" s="1">
        <f>IF(Table2[[#This Row],[Time3]]&lt;10,0&amp;Table2[[#This Row],[Time3]],Table2[[#This Row],[Time3]])</f>
        <v>53</v>
      </c>
      <c r="AA2375" s="2" t="str">
        <f>Table2[[#This Row],[Time4]]&amp;":"&amp;Table2[[#This Row],[Time5]]</f>
        <v>07:53</v>
      </c>
      <c r="AB2375" s="1" t="str" cm="1">
        <f t="array" ref="AB2375">IFERROR(IF(Table2[[#This Row],[code]]="","",_xlfn.IFS(AND(Table2[[#This Row],[code]]&lt;400,Table2[[#This Row],[code]]&lt;&gt;""),2,Table2[[#This Row],[code]]&gt;500,4)),"")</f>
        <v/>
      </c>
      <c r="AC2375" s="1" t="str">
        <f>IF(Table2[[#This Row],[Event]]="Penalty",Table2[[#This Row],[number]],IF(Table2[[#This Row],[Event]]="Time-Out",401,""))</f>
        <v/>
      </c>
      <c r="AD2375" s="1">
        <f>ROW(A2374)</f>
        <v>2374</v>
      </c>
      <c r="AE2375" s="1">
        <f>COUNTIFS(Table2[GameID],Table2[[#This Row],[GameID]],Table2[Column1],"&lt;="&amp;Table2[[#This Row],[Column1]])-1</f>
        <v>6</v>
      </c>
    </row>
    <row r="2376" spans="1:31" x14ac:dyDescent="0.45">
      <c r="A2376" t="s">
        <v>273</v>
      </c>
      <c r="B2376" t="str">
        <f>_xlfn.TEXTBEFORE(Table2[[#This Row],[Kamp]]," - ")</f>
        <v>Benløse IF</v>
      </c>
      <c r="C2376" t="str">
        <f>_xlfn.TEXTAFTER(Table2[[#This Row],[Kamp]],"- ")</f>
        <v>Copenhagen FC</v>
      </c>
      <c r="D2376">
        <v>45210</v>
      </c>
      <c r="E2376">
        <v>75089</v>
      </c>
      <c r="F2376">
        <v>20232024</v>
      </c>
      <c r="G2376" t="s">
        <v>17</v>
      </c>
      <c r="H2376" t="s">
        <v>658</v>
      </c>
      <c r="I2376" t="s">
        <v>678</v>
      </c>
      <c r="J2376">
        <v>2</v>
      </c>
      <c r="K2376">
        <v>31137</v>
      </c>
      <c r="L2376">
        <v>1</v>
      </c>
      <c r="M2376" t="s">
        <v>630</v>
      </c>
      <c r="N2376" t="s">
        <v>466</v>
      </c>
      <c r="O2376" t="s">
        <v>634</v>
      </c>
      <c r="P2376">
        <v>23</v>
      </c>
      <c r="Q2376" t="s">
        <v>634</v>
      </c>
      <c r="R2376">
        <f>SUMIFS(Table2[number],Table2[Event],"Goal",Table2[H/U],"HOME",Table2[GameID],Table2[[#This Row],[GameID]],Table2[GameTime],"&lt;="&amp;Table2[[#This Row],[GameTime]])</f>
        <v>3</v>
      </c>
      <c r="S2376">
        <f>SUMIFS(Table2[number],Table2[Event],"Goal",Table2[H/U],"AWAY",Table2[GameID],Table2[[#This Row],[GameID]],Table2[GameTime],"&lt;="&amp;Table2[[#This Row],[GameTime]])</f>
        <v>3</v>
      </c>
      <c r="T2376" t="str">
        <f>IF(Table2[[#This Row],[Event]]="Goal",Table2[[#This Row],[Hscore]]&amp;"-"&amp;Table2[[#This Row],[Uscore]],"")</f>
        <v>3-3</v>
      </c>
      <c r="U2376">
        <v>1818</v>
      </c>
      <c r="V2376" s="1">
        <f>Table2[[#This Row],[GameTime]]-(Table2[[#This Row],[period]]-1)*1200</f>
        <v>618</v>
      </c>
      <c r="W2376" s="1">
        <f>ROUNDDOWN(Table2[[#This Row],[Time]]/60,0)</f>
        <v>10</v>
      </c>
      <c r="X2376" s="1">
        <f>ROUNDDOWN((Table2[[#This Row],[Time]]/60-Table2[[#This Row],[Time2]])*60,0)</f>
        <v>18</v>
      </c>
      <c r="Y2376" s="1">
        <f>IF(Table2[[#This Row],[Time2]]&lt;10,0&amp;Table2[[#This Row],[Time2]],Table2[[#This Row],[Time2]])</f>
        <v>10</v>
      </c>
      <c r="Z2376" s="1">
        <f>IF(Table2[[#This Row],[Time3]]&lt;10,0&amp;Table2[[#This Row],[Time3]],Table2[[#This Row],[Time3]])</f>
        <v>18</v>
      </c>
      <c r="AA2376" s="2" t="str">
        <f>Table2[[#This Row],[Time4]]&amp;":"&amp;Table2[[#This Row],[Time5]]</f>
        <v>10:18</v>
      </c>
      <c r="AB2376" s="1" t="str" cm="1">
        <f t="array" ref="AB2376">IFERROR(IF(Table2[[#This Row],[code]]="","",_xlfn.IFS(AND(Table2[[#This Row],[code]]&lt;400,Table2[[#This Row],[code]]&lt;&gt;""),2,Table2[[#This Row],[code]]&gt;500,4)),"")</f>
        <v/>
      </c>
      <c r="AC2376" s="1" t="str">
        <f>IF(Table2[[#This Row],[Event]]="Penalty",Table2[[#This Row],[number]],IF(Table2[[#This Row],[Event]]="Time-Out",401,""))</f>
        <v/>
      </c>
      <c r="AD2376" s="1">
        <f>ROW(A2375)</f>
        <v>2375</v>
      </c>
      <c r="AE2376" s="1">
        <f>COUNTIFS(Table2[GameID],Table2[[#This Row],[GameID]],Table2[Column1],"&lt;="&amp;Table2[[#This Row],[Column1]])-1</f>
        <v>7</v>
      </c>
    </row>
    <row r="2377" spans="1:31" x14ac:dyDescent="0.45">
      <c r="A2377" t="s">
        <v>273</v>
      </c>
      <c r="B2377" t="str">
        <f>_xlfn.TEXTBEFORE(Table2[[#This Row],[Kamp]]," - ")</f>
        <v>Benløse IF</v>
      </c>
      <c r="C2377" t="str">
        <f>_xlfn.TEXTAFTER(Table2[[#This Row],[Kamp]],"- ")</f>
        <v>Copenhagen FC</v>
      </c>
      <c r="D2377">
        <v>45210</v>
      </c>
      <c r="E2377">
        <v>75089</v>
      </c>
      <c r="F2377">
        <v>20232024</v>
      </c>
      <c r="G2377" t="s">
        <v>17</v>
      </c>
      <c r="H2377" t="s">
        <v>667</v>
      </c>
      <c r="I2377" t="s">
        <v>677</v>
      </c>
      <c r="J2377">
        <v>2</v>
      </c>
      <c r="K2377">
        <v>31140</v>
      </c>
      <c r="L2377">
        <v>201</v>
      </c>
      <c r="M2377" t="s">
        <v>631</v>
      </c>
      <c r="N2377" t="s">
        <v>252</v>
      </c>
      <c r="O2377" t="s">
        <v>634</v>
      </c>
      <c r="P2377">
        <v>68</v>
      </c>
      <c r="Q2377" t="s">
        <v>634</v>
      </c>
      <c r="R2377">
        <f>SUMIFS(Table2[number],Table2[Event],"Goal",Table2[H/U],"HOME",Table2[GameID],Table2[[#This Row],[GameID]],Table2[GameTime],"&lt;="&amp;Table2[[#This Row],[GameTime]])</f>
        <v>3</v>
      </c>
      <c r="S2377">
        <f>SUMIFS(Table2[number],Table2[Event],"Goal",Table2[H/U],"AWAY",Table2[GameID],Table2[[#This Row],[GameID]],Table2[GameTime],"&lt;="&amp;Table2[[#This Row],[GameTime]])</f>
        <v>3</v>
      </c>
      <c r="T2377" t="str">
        <f>IF(Table2[[#This Row],[Event]]="Goal",Table2[[#This Row],[Hscore]]&amp;"-"&amp;Table2[[#This Row],[Uscore]],"")</f>
        <v/>
      </c>
      <c r="U2377">
        <v>1818</v>
      </c>
      <c r="V2377" s="1">
        <f>Table2[[#This Row],[GameTime]]-(Table2[[#This Row],[period]]-1)*1200</f>
        <v>618</v>
      </c>
      <c r="W2377" s="1">
        <f>ROUNDDOWN(Table2[[#This Row],[Time]]/60,0)</f>
        <v>10</v>
      </c>
      <c r="X2377" s="1">
        <f>ROUNDDOWN((Table2[[#This Row],[Time]]/60-Table2[[#This Row],[Time2]])*60,0)</f>
        <v>18</v>
      </c>
      <c r="Y2377" s="1">
        <f>IF(Table2[[#This Row],[Time2]]&lt;10,0&amp;Table2[[#This Row],[Time2]],Table2[[#This Row],[Time2]])</f>
        <v>10</v>
      </c>
      <c r="Z2377" s="1">
        <f>IF(Table2[[#This Row],[Time3]]&lt;10,0&amp;Table2[[#This Row],[Time3]],Table2[[#This Row],[Time3]])</f>
        <v>18</v>
      </c>
      <c r="AA2377" s="2" t="str">
        <f>Table2[[#This Row],[Time4]]&amp;":"&amp;Table2[[#This Row],[Time5]]</f>
        <v>10:18</v>
      </c>
      <c r="AB2377" s="1" cm="1">
        <f t="array" ref="AB2377">IFERROR(IF(Table2[[#This Row],[code]]="","",_xlfn.IFS(AND(Table2[[#This Row],[code]]&lt;400,Table2[[#This Row],[code]]&lt;&gt;""),2,Table2[[#This Row],[code]]&gt;500,4)),"")</f>
        <v>2</v>
      </c>
      <c r="AC2377" s="1">
        <f>IF(Table2[[#This Row],[Event]]="Penalty",Table2[[#This Row],[number]],IF(Table2[[#This Row],[Event]]="Time-Out",401,""))</f>
        <v>201</v>
      </c>
      <c r="AD2377" s="1">
        <f>ROW(A2376)</f>
        <v>2376</v>
      </c>
      <c r="AE2377" s="1">
        <f>COUNTIFS(Table2[GameID],Table2[[#This Row],[GameID]],Table2[Column1],"&lt;="&amp;Table2[[#This Row],[Column1]])-1</f>
        <v>8</v>
      </c>
    </row>
    <row r="2378" spans="1:31" x14ac:dyDescent="0.45">
      <c r="A2378" t="s">
        <v>273</v>
      </c>
      <c r="B2378" t="str">
        <f>_xlfn.TEXTBEFORE(Table2[[#This Row],[Kamp]]," - ")</f>
        <v>Benløse IF</v>
      </c>
      <c r="C2378" t="str">
        <f>_xlfn.TEXTAFTER(Table2[[#This Row],[Kamp]],"- ")</f>
        <v>Copenhagen FC</v>
      </c>
      <c r="D2378">
        <v>45210</v>
      </c>
      <c r="E2378">
        <v>75089</v>
      </c>
      <c r="F2378">
        <v>20232024</v>
      </c>
      <c r="G2378" t="s">
        <v>17</v>
      </c>
      <c r="H2378" t="s">
        <v>658</v>
      </c>
      <c r="I2378" t="s">
        <v>678</v>
      </c>
      <c r="J2378">
        <v>2</v>
      </c>
      <c r="K2378">
        <v>31137</v>
      </c>
      <c r="L2378">
        <v>215</v>
      </c>
      <c r="M2378" t="s">
        <v>631</v>
      </c>
      <c r="N2378" t="s">
        <v>468</v>
      </c>
      <c r="O2378" t="s">
        <v>634</v>
      </c>
      <c r="P2378">
        <v>36</v>
      </c>
      <c r="Q2378" t="s">
        <v>634</v>
      </c>
      <c r="R2378">
        <f>SUMIFS(Table2[number],Table2[Event],"Goal",Table2[H/U],"HOME",Table2[GameID],Table2[[#This Row],[GameID]],Table2[GameTime],"&lt;="&amp;Table2[[#This Row],[GameTime]])</f>
        <v>3</v>
      </c>
      <c r="S2378">
        <f>SUMIFS(Table2[number],Table2[Event],"Goal",Table2[H/U],"AWAY",Table2[GameID],Table2[[#This Row],[GameID]],Table2[GameTime],"&lt;="&amp;Table2[[#This Row],[GameTime]])</f>
        <v>3</v>
      </c>
      <c r="T2378" t="str">
        <f>IF(Table2[[#This Row],[Event]]="Goal",Table2[[#This Row],[Hscore]]&amp;"-"&amp;Table2[[#This Row],[Uscore]],"")</f>
        <v/>
      </c>
      <c r="U2378">
        <v>1933</v>
      </c>
      <c r="V2378" s="1">
        <f>Table2[[#This Row],[GameTime]]-(Table2[[#This Row],[period]]-1)*1200</f>
        <v>733</v>
      </c>
      <c r="W2378" s="1">
        <f>ROUNDDOWN(Table2[[#This Row],[Time]]/60,0)</f>
        <v>12</v>
      </c>
      <c r="X2378" s="1">
        <f>ROUNDDOWN((Table2[[#This Row],[Time]]/60-Table2[[#This Row],[Time2]])*60,0)</f>
        <v>13</v>
      </c>
      <c r="Y2378" s="1">
        <f>IF(Table2[[#This Row],[Time2]]&lt;10,0&amp;Table2[[#This Row],[Time2]],Table2[[#This Row],[Time2]])</f>
        <v>12</v>
      </c>
      <c r="Z2378" s="1">
        <f>IF(Table2[[#This Row],[Time3]]&lt;10,0&amp;Table2[[#This Row],[Time3]],Table2[[#This Row],[Time3]])</f>
        <v>13</v>
      </c>
      <c r="AA2378" s="2" t="str">
        <f>Table2[[#This Row],[Time4]]&amp;":"&amp;Table2[[#This Row],[Time5]]</f>
        <v>12:13</v>
      </c>
      <c r="AB2378" s="1" cm="1">
        <f t="array" ref="AB2378">IFERROR(IF(Table2[[#This Row],[code]]="","",_xlfn.IFS(AND(Table2[[#This Row],[code]]&lt;400,Table2[[#This Row],[code]]&lt;&gt;""),2,Table2[[#This Row],[code]]&gt;500,4)),"")</f>
        <v>2</v>
      </c>
      <c r="AC2378" s="1">
        <f>IF(Table2[[#This Row],[Event]]="Penalty",Table2[[#This Row],[number]],IF(Table2[[#This Row],[Event]]="Time-Out",401,""))</f>
        <v>215</v>
      </c>
      <c r="AD2378" s="1">
        <f>ROW(A2377)</f>
        <v>2377</v>
      </c>
      <c r="AE2378" s="1">
        <f>COUNTIFS(Table2[GameID],Table2[[#This Row],[GameID]],Table2[Column1],"&lt;="&amp;Table2[[#This Row],[Column1]])-1</f>
        <v>9</v>
      </c>
    </row>
    <row r="2379" spans="1:31" x14ac:dyDescent="0.45">
      <c r="A2379" t="s">
        <v>273</v>
      </c>
      <c r="B2379" t="str">
        <f>_xlfn.TEXTBEFORE(Table2[[#This Row],[Kamp]]," - ")</f>
        <v>Benløse IF</v>
      </c>
      <c r="C2379" t="str">
        <f>_xlfn.TEXTAFTER(Table2[[#This Row],[Kamp]],"- ")</f>
        <v>Copenhagen FC</v>
      </c>
      <c r="D2379">
        <v>45210</v>
      </c>
      <c r="E2379">
        <v>75089</v>
      </c>
      <c r="F2379">
        <v>20232024</v>
      </c>
      <c r="G2379" t="s">
        <v>17</v>
      </c>
      <c r="H2379" t="s">
        <v>667</v>
      </c>
      <c r="I2379" t="s">
        <v>677</v>
      </c>
      <c r="J2379">
        <v>2</v>
      </c>
      <c r="K2379">
        <v>31140</v>
      </c>
      <c r="L2379">
        <v>0</v>
      </c>
      <c r="M2379" t="s">
        <v>631</v>
      </c>
      <c r="N2379" t="s">
        <v>248</v>
      </c>
      <c r="O2379" t="s">
        <v>634</v>
      </c>
      <c r="P2379">
        <v>31</v>
      </c>
      <c r="Q2379" t="s">
        <v>634</v>
      </c>
      <c r="R2379">
        <f>SUMIFS(Table2[number],Table2[Event],"Goal",Table2[H/U],"HOME",Table2[GameID],Table2[[#This Row],[GameID]],Table2[GameTime],"&lt;="&amp;Table2[[#This Row],[GameTime]])</f>
        <v>3</v>
      </c>
      <c r="S2379">
        <f>SUMIFS(Table2[number],Table2[Event],"Goal",Table2[H/U],"AWAY",Table2[GameID],Table2[[#This Row],[GameID]],Table2[GameTime],"&lt;="&amp;Table2[[#This Row],[GameTime]])</f>
        <v>3</v>
      </c>
      <c r="T2379" t="str">
        <f>IF(Table2[[#This Row],[Event]]="Goal",Table2[[#This Row],[Hscore]]&amp;"-"&amp;Table2[[#This Row],[Uscore]],"")</f>
        <v/>
      </c>
      <c r="U2379">
        <v>2235</v>
      </c>
      <c r="V2379" s="1">
        <f>Table2[[#This Row],[GameTime]]-(Table2[[#This Row],[period]]-1)*1200</f>
        <v>1035</v>
      </c>
      <c r="W2379" s="1">
        <f>ROUNDDOWN(Table2[[#This Row],[Time]]/60,0)</f>
        <v>17</v>
      </c>
      <c r="X2379" s="1">
        <f>ROUNDDOWN((Table2[[#This Row],[Time]]/60-Table2[[#This Row],[Time2]])*60,0)</f>
        <v>15</v>
      </c>
      <c r="Y2379" s="1">
        <f>IF(Table2[[#This Row],[Time2]]&lt;10,0&amp;Table2[[#This Row],[Time2]],Table2[[#This Row],[Time2]])</f>
        <v>17</v>
      </c>
      <c r="Z2379" s="1">
        <f>IF(Table2[[#This Row],[Time3]]&lt;10,0&amp;Table2[[#This Row],[Time3]],Table2[[#This Row],[Time3]])</f>
        <v>15</v>
      </c>
      <c r="AA2379" s="2" t="str">
        <f>Table2[[#This Row],[Time4]]&amp;":"&amp;Table2[[#This Row],[Time5]]</f>
        <v>17:15</v>
      </c>
      <c r="AB2379" s="1" cm="1">
        <f t="array" ref="AB2379">IFERROR(IF(Table2[[#This Row],[code]]="","",_xlfn.IFS(AND(Table2[[#This Row],[code]]&lt;400,Table2[[#This Row],[code]]&lt;&gt;""),2,Table2[[#This Row],[code]]&gt;500,4)),"")</f>
        <v>2</v>
      </c>
      <c r="AC2379" s="1">
        <f>IF(Table2[[#This Row],[Event]]="Penalty",Table2[[#This Row],[number]],IF(Table2[[#This Row],[Event]]="Time-Out",401,""))</f>
        <v>0</v>
      </c>
      <c r="AD2379" s="1">
        <f>ROW(A2378)</f>
        <v>2378</v>
      </c>
      <c r="AE2379" s="1">
        <f>COUNTIFS(Table2[GameID],Table2[[#This Row],[GameID]],Table2[Column1],"&lt;="&amp;Table2[[#This Row],[Column1]])-1</f>
        <v>10</v>
      </c>
    </row>
    <row r="2380" spans="1:31" x14ac:dyDescent="0.45">
      <c r="A2380" t="s">
        <v>273</v>
      </c>
      <c r="B2380" t="str">
        <f>_xlfn.TEXTBEFORE(Table2[[#This Row],[Kamp]]," - ")</f>
        <v>Benløse IF</v>
      </c>
      <c r="C2380" t="str">
        <f>_xlfn.TEXTAFTER(Table2[[#This Row],[Kamp]],"- ")</f>
        <v>Copenhagen FC</v>
      </c>
      <c r="D2380">
        <v>45210</v>
      </c>
      <c r="E2380">
        <v>75089</v>
      </c>
      <c r="F2380">
        <v>20232024</v>
      </c>
      <c r="G2380" t="s">
        <v>17</v>
      </c>
      <c r="H2380" t="s">
        <v>667</v>
      </c>
      <c r="I2380" t="s">
        <v>677</v>
      </c>
      <c r="J2380">
        <v>3</v>
      </c>
      <c r="K2380">
        <v>31140</v>
      </c>
      <c r="L2380">
        <v>1</v>
      </c>
      <c r="M2380" t="s">
        <v>630</v>
      </c>
      <c r="N2380" t="s">
        <v>240</v>
      </c>
      <c r="O2380" t="s">
        <v>248</v>
      </c>
      <c r="P2380">
        <v>3</v>
      </c>
      <c r="Q2380">
        <v>31</v>
      </c>
      <c r="R2380">
        <f>SUMIFS(Table2[number],Table2[Event],"Goal",Table2[H/U],"HOME",Table2[GameID],Table2[[#This Row],[GameID]],Table2[GameTime],"&lt;="&amp;Table2[[#This Row],[GameTime]])</f>
        <v>3</v>
      </c>
      <c r="S2380">
        <f>SUMIFS(Table2[number],Table2[Event],"Goal",Table2[H/U],"AWAY",Table2[GameID],Table2[[#This Row],[GameID]],Table2[GameTime],"&lt;="&amp;Table2[[#This Row],[GameTime]])</f>
        <v>4</v>
      </c>
      <c r="T2380" t="str">
        <f>IF(Table2[[#This Row],[Event]]="Goal",Table2[[#This Row],[Hscore]]&amp;"-"&amp;Table2[[#This Row],[Uscore]],"")</f>
        <v>3-4</v>
      </c>
      <c r="U2380">
        <v>3097</v>
      </c>
      <c r="V2380" s="1">
        <f>Table2[[#This Row],[GameTime]]-(Table2[[#This Row],[period]]-1)*1200</f>
        <v>697</v>
      </c>
      <c r="W2380" s="1">
        <f>ROUNDDOWN(Table2[[#This Row],[Time]]/60,0)</f>
        <v>11</v>
      </c>
      <c r="X2380" s="1">
        <f>ROUNDDOWN((Table2[[#This Row],[Time]]/60-Table2[[#This Row],[Time2]])*60,0)</f>
        <v>37</v>
      </c>
      <c r="Y2380" s="1">
        <f>IF(Table2[[#This Row],[Time2]]&lt;10,0&amp;Table2[[#This Row],[Time2]],Table2[[#This Row],[Time2]])</f>
        <v>11</v>
      </c>
      <c r="Z2380" s="1">
        <f>IF(Table2[[#This Row],[Time3]]&lt;10,0&amp;Table2[[#This Row],[Time3]],Table2[[#This Row],[Time3]])</f>
        <v>37</v>
      </c>
      <c r="AA2380" s="2" t="str">
        <f>Table2[[#This Row],[Time4]]&amp;":"&amp;Table2[[#This Row],[Time5]]</f>
        <v>11:37</v>
      </c>
      <c r="AB2380" s="1" t="str" cm="1">
        <f t="array" ref="AB2380">IFERROR(IF(Table2[[#This Row],[code]]="","",_xlfn.IFS(AND(Table2[[#This Row],[code]]&lt;400,Table2[[#This Row],[code]]&lt;&gt;""),2,Table2[[#This Row],[code]]&gt;500,4)),"")</f>
        <v/>
      </c>
      <c r="AC2380" s="1" t="str">
        <f>IF(Table2[[#This Row],[Event]]="Penalty",Table2[[#This Row],[number]],IF(Table2[[#This Row],[Event]]="Time-Out",401,""))</f>
        <v/>
      </c>
      <c r="AD2380" s="1">
        <f>ROW(A2379)</f>
        <v>2379</v>
      </c>
      <c r="AE2380" s="1">
        <f>COUNTIFS(Table2[GameID],Table2[[#This Row],[GameID]],Table2[Column1],"&lt;="&amp;Table2[[#This Row],[Column1]])-1</f>
        <v>11</v>
      </c>
    </row>
    <row r="2381" spans="1:31" x14ac:dyDescent="0.45">
      <c r="A2381" t="s">
        <v>273</v>
      </c>
      <c r="B2381" t="str">
        <f>_xlfn.TEXTBEFORE(Table2[[#This Row],[Kamp]]," - ")</f>
        <v>Benløse IF</v>
      </c>
      <c r="C2381" t="str">
        <f>_xlfn.TEXTAFTER(Table2[[#This Row],[Kamp]],"- ")</f>
        <v>Copenhagen FC</v>
      </c>
      <c r="D2381">
        <v>45210</v>
      </c>
      <c r="E2381">
        <v>75089</v>
      </c>
      <c r="F2381">
        <v>20232024</v>
      </c>
      <c r="G2381" t="s">
        <v>17</v>
      </c>
      <c r="H2381" t="s">
        <v>667</v>
      </c>
      <c r="I2381" t="s">
        <v>677</v>
      </c>
      <c r="J2381">
        <v>3</v>
      </c>
      <c r="K2381">
        <v>31140</v>
      </c>
      <c r="L2381">
        <v>1</v>
      </c>
      <c r="M2381" t="s">
        <v>630</v>
      </c>
      <c r="N2381" t="s">
        <v>244</v>
      </c>
      <c r="O2381" t="s">
        <v>252</v>
      </c>
      <c r="P2381">
        <v>11</v>
      </c>
      <c r="Q2381">
        <v>68</v>
      </c>
      <c r="R2381">
        <f>SUMIFS(Table2[number],Table2[Event],"Goal",Table2[H/U],"HOME",Table2[GameID],Table2[[#This Row],[GameID]],Table2[GameTime],"&lt;="&amp;Table2[[#This Row],[GameTime]])</f>
        <v>3</v>
      </c>
      <c r="S2381">
        <f>SUMIFS(Table2[number],Table2[Event],"Goal",Table2[H/U],"AWAY",Table2[GameID],Table2[[#This Row],[GameID]],Table2[GameTime],"&lt;="&amp;Table2[[#This Row],[GameTime]])</f>
        <v>5</v>
      </c>
      <c r="T2381" t="str">
        <f>IF(Table2[[#This Row],[Event]]="Goal",Table2[[#This Row],[Hscore]]&amp;"-"&amp;Table2[[#This Row],[Uscore]],"")</f>
        <v>3-5</v>
      </c>
      <c r="U2381">
        <v>3149</v>
      </c>
      <c r="V2381" s="1">
        <f>Table2[[#This Row],[GameTime]]-(Table2[[#This Row],[period]]-1)*1200</f>
        <v>749</v>
      </c>
      <c r="W2381" s="1">
        <f>ROUNDDOWN(Table2[[#This Row],[Time]]/60,0)</f>
        <v>12</v>
      </c>
      <c r="X2381" s="1">
        <f>ROUNDDOWN((Table2[[#This Row],[Time]]/60-Table2[[#This Row],[Time2]])*60,0)</f>
        <v>29</v>
      </c>
      <c r="Y2381" s="1">
        <f>IF(Table2[[#This Row],[Time2]]&lt;10,0&amp;Table2[[#This Row],[Time2]],Table2[[#This Row],[Time2]])</f>
        <v>12</v>
      </c>
      <c r="Z2381" s="1">
        <f>IF(Table2[[#This Row],[Time3]]&lt;10,0&amp;Table2[[#This Row],[Time3]],Table2[[#This Row],[Time3]])</f>
        <v>29</v>
      </c>
      <c r="AA2381" s="2" t="str">
        <f>Table2[[#This Row],[Time4]]&amp;":"&amp;Table2[[#This Row],[Time5]]</f>
        <v>12:29</v>
      </c>
      <c r="AB2381" s="1" t="str" cm="1">
        <f t="array" ref="AB2381">IFERROR(IF(Table2[[#This Row],[code]]="","",_xlfn.IFS(AND(Table2[[#This Row],[code]]&lt;400,Table2[[#This Row],[code]]&lt;&gt;""),2,Table2[[#This Row],[code]]&gt;500,4)),"")</f>
        <v/>
      </c>
      <c r="AC2381" s="1" t="str">
        <f>IF(Table2[[#This Row],[Event]]="Penalty",Table2[[#This Row],[number]],IF(Table2[[#This Row],[Event]]="Time-Out",401,""))</f>
        <v/>
      </c>
      <c r="AD2381" s="1">
        <f>ROW(A2380)</f>
        <v>2380</v>
      </c>
      <c r="AE2381" s="1">
        <f>COUNTIFS(Table2[GameID],Table2[[#This Row],[GameID]],Table2[Column1],"&lt;="&amp;Table2[[#This Row],[Column1]])-1</f>
        <v>12</v>
      </c>
    </row>
    <row r="2382" spans="1:31" x14ac:dyDescent="0.45">
      <c r="A2382" t="s">
        <v>358</v>
      </c>
      <c r="B2382" t="str">
        <f>_xlfn.TEXTBEFORE(Table2[[#This Row],[Kamp]]," - ")</f>
        <v>RungstedHørsholm</v>
      </c>
      <c r="C2382" t="str">
        <f>_xlfn.TEXTAFTER(Table2[[#This Row],[Kamp]],"- ")</f>
        <v>Rødovre FC</v>
      </c>
      <c r="D2382">
        <v>45239</v>
      </c>
      <c r="E2382">
        <v>75090</v>
      </c>
      <c r="F2382">
        <v>20232024</v>
      </c>
      <c r="G2382" t="s">
        <v>17</v>
      </c>
      <c r="H2382" t="s">
        <v>665</v>
      </c>
      <c r="I2382" t="s">
        <v>677</v>
      </c>
      <c r="J2382">
        <v>1</v>
      </c>
      <c r="K2382">
        <v>31139</v>
      </c>
      <c r="L2382">
        <v>1</v>
      </c>
      <c r="M2382" t="s">
        <v>630</v>
      </c>
      <c r="N2382" t="s">
        <v>51</v>
      </c>
      <c r="O2382" t="s">
        <v>45</v>
      </c>
      <c r="P2382">
        <v>77</v>
      </c>
      <c r="Q2382">
        <v>17</v>
      </c>
      <c r="R2382">
        <f>SUMIFS(Table2[number],Table2[Event],"Goal",Table2[H/U],"HOME",Table2[GameID],Table2[[#This Row],[GameID]],Table2[GameTime],"&lt;="&amp;Table2[[#This Row],[GameTime]])</f>
        <v>0</v>
      </c>
      <c r="S2382">
        <f>SUMIFS(Table2[number],Table2[Event],"Goal",Table2[H/U],"AWAY",Table2[GameID],Table2[[#This Row],[GameID]],Table2[GameTime],"&lt;="&amp;Table2[[#This Row],[GameTime]])</f>
        <v>1</v>
      </c>
      <c r="T2382" t="str">
        <f>IF(Table2[[#This Row],[Event]]="Goal",Table2[[#This Row],[Hscore]]&amp;"-"&amp;Table2[[#This Row],[Uscore]],"")</f>
        <v>0-1</v>
      </c>
      <c r="U2382">
        <v>92</v>
      </c>
      <c r="V2382" s="1">
        <f>Table2[[#This Row],[GameTime]]-(Table2[[#This Row],[period]]-1)*1200</f>
        <v>92</v>
      </c>
      <c r="W2382" s="1">
        <f>ROUNDDOWN(Table2[[#This Row],[Time]]/60,0)</f>
        <v>1</v>
      </c>
      <c r="X2382" s="1">
        <f>ROUNDDOWN((Table2[[#This Row],[Time]]/60-Table2[[#This Row],[Time2]])*60,0)</f>
        <v>32</v>
      </c>
      <c r="Y2382" s="1" t="str">
        <f>IF(Table2[[#This Row],[Time2]]&lt;10,0&amp;Table2[[#This Row],[Time2]],Table2[[#This Row],[Time2]])</f>
        <v>01</v>
      </c>
      <c r="Z2382" s="1">
        <f>IF(Table2[[#This Row],[Time3]]&lt;10,0&amp;Table2[[#This Row],[Time3]],Table2[[#This Row],[Time3]])</f>
        <v>32</v>
      </c>
      <c r="AA2382" s="2" t="str">
        <f>Table2[[#This Row],[Time4]]&amp;":"&amp;Table2[[#This Row],[Time5]]</f>
        <v>01:32</v>
      </c>
      <c r="AB2382" s="1" t="str" cm="1">
        <f t="array" ref="AB2382">IFERROR(IF(Table2[[#This Row],[code]]="","",_xlfn.IFS(AND(Table2[[#This Row],[code]]&lt;400,Table2[[#This Row],[code]]&lt;&gt;""),2,Table2[[#This Row],[code]]&gt;500,4)),"")</f>
        <v/>
      </c>
      <c r="AC2382" s="1" t="str">
        <f>IF(Table2[[#This Row],[Event]]="Penalty",Table2[[#This Row],[number]],IF(Table2[[#This Row],[Event]]="Time-Out",401,""))</f>
        <v/>
      </c>
      <c r="AD2382" s="1">
        <f>ROW(A2381)</f>
        <v>2381</v>
      </c>
      <c r="AE2382" s="1">
        <f>COUNTIFS(Table2[GameID],Table2[[#This Row],[GameID]],Table2[Column1],"&lt;="&amp;Table2[[#This Row],[Column1]])-1</f>
        <v>0</v>
      </c>
    </row>
    <row r="2383" spans="1:31" x14ac:dyDescent="0.45">
      <c r="A2383" t="s">
        <v>358</v>
      </c>
      <c r="B2383" t="str">
        <f>_xlfn.TEXTBEFORE(Table2[[#This Row],[Kamp]]," - ")</f>
        <v>RungstedHørsholm</v>
      </c>
      <c r="C2383" t="str">
        <f>_xlfn.TEXTAFTER(Table2[[#This Row],[Kamp]],"- ")</f>
        <v>Rødovre FC</v>
      </c>
      <c r="D2383">
        <v>45239</v>
      </c>
      <c r="E2383">
        <v>75090</v>
      </c>
      <c r="F2383">
        <v>20232024</v>
      </c>
      <c r="G2383" t="s">
        <v>17</v>
      </c>
      <c r="H2383" t="s">
        <v>665</v>
      </c>
      <c r="I2383" t="s">
        <v>677</v>
      </c>
      <c r="J2383">
        <v>1</v>
      </c>
      <c r="K2383">
        <v>31139</v>
      </c>
      <c r="L2383">
        <v>1</v>
      </c>
      <c r="M2383" t="s">
        <v>630</v>
      </c>
      <c r="N2383" t="s">
        <v>45</v>
      </c>
      <c r="O2383" t="s">
        <v>51</v>
      </c>
      <c r="P2383">
        <v>17</v>
      </c>
      <c r="Q2383">
        <v>77</v>
      </c>
      <c r="R2383">
        <f>SUMIFS(Table2[number],Table2[Event],"Goal",Table2[H/U],"HOME",Table2[GameID],Table2[[#This Row],[GameID]],Table2[GameTime],"&lt;="&amp;Table2[[#This Row],[GameTime]])</f>
        <v>0</v>
      </c>
      <c r="S2383">
        <f>SUMIFS(Table2[number],Table2[Event],"Goal",Table2[H/U],"AWAY",Table2[GameID],Table2[[#This Row],[GameID]],Table2[GameTime],"&lt;="&amp;Table2[[#This Row],[GameTime]])</f>
        <v>2</v>
      </c>
      <c r="T2383" t="str">
        <f>IF(Table2[[#This Row],[Event]]="Goal",Table2[[#This Row],[Hscore]]&amp;"-"&amp;Table2[[#This Row],[Uscore]],"")</f>
        <v>0-2</v>
      </c>
      <c r="U2383">
        <v>184</v>
      </c>
      <c r="V2383" s="1">
        <f>Table2[[#This Row],[GameTime]]-(Table2[[#This Row],[period]]-1)*1200</f>
        <v>184</v>
      </c>
      <c r="W2383" s="1">
        <f>ROUNDDOWN(Table2[[#This Row],[Time]]/60,0)</f>
        <v>3</v>
      </c>
      <c r="X2383" s="1">
        <f>ROUNDDOWN((Table2[[#This Row],[Time]]/60-Table2[[#This Row],[Time2]])*60,0)</f>
        <v>4</v>
      </c>
      <c r="Y2383" s="1" t="str">
        <f>IF(Table2[[#This Row],[Time2]]&lt;10,0&amp;Table2[[#This Row],[Time2]],Table2[[#This Row],[Time2]])</f>
        <v>03</v>
      </c>
      <c r="Z2383" s="1" t="str">
        <f>IF(Table2[[#This Row],[Time3]]&lt;10,0&amp;Table2[[#This Row],[Time3]],Table2[[#This Row],[Time3]])</f>
        <v>04</v>
      </c>
      <c r="AA2383" s="2" t="str">
        <f>Table2[[#This Row],[Time4]]&amp;":"&amp;Table2[[#This Row],[Time5]]</f>
        <v>03:04</v>
      </c>
      <c r="AB2383" s="1" t="str" cm="1">
        <f t="array" ref="AB2383">IFERROR(IF(Table2[[#This Row],[code]]="","",_xlfn.IFS(AND(Table2[[#This Row],[code]]&lt;400,Table2[[#This Row],[code]]&lt;&gt;""),2,Table2[[#This Row],[code]]&gt;500,4)),"")</f>
        <v/>
      </c>
      <c r="AC2383" s="1" t="str">
        <f>IF(Table2[[#This Row],[Event]]="Penalty",Table2[[#This Row],[number]],IF(Table2[[#This Row],[Event]]="Time-Out",401,""))</f>
        <v/>
      </c>
      <c r="AD2383" s="1">
        <f>ROW(A2382)</f>
        <v>2382</v>
      </c>
      <c r="AE2383" s="1">
        <f>COUNTIFS(Table2[GameID],Table2[[#This Row],[GameID]],Table2[Column1],"&lt;="&amp;Table2[[#This Row],[Column1]])-1</f>
        <v>1</v>
      </c>
    </row>
    <row r="2384" spans="1:31" x14ac:dyDescent="0.45">
      <c r="A2384" t="s">
        <v>358</v>
      </c>
      <c r="B2384" t="str">
        <f>_xlfn.TEXTBEFORE(Table2[[#This Row],[Kamp]]," - ")</f>
        <v>RungstedHørsholm</v>
      </c>
      <c r="C2384" t="str">
        <f>_xlfn.TEXTAFTER(Table2[[#This Row],[Kamp]],"- ")</f>
        <v>Rødovre FC</v>
      </c>
      <c r="D2384">
        <v>45239</v>
      </c>
      <c r="E2384">
        <v>75090</v>
      </c>
      <c r="F2384">
        <v>20232024</v>
      </c>
      <c r="G2384" t="s">
        <v>17</v>
      </c>
      <c r="H2384" t="s">
        <v>665</v>
      </c>
      <c r="I2384" t="s">
        <v>677</v>
      </c>
      <c r="J2384">
        <v>1</v>
      </c>
      <c r="K2384">
        <v>31139</v>
      </c>
      <c r="L2384">
        <v>1</v>
      </c>
      <c r="M2384" t="s">
        <v>630</v>
      </c>
      <c r="N2384" t="s">
        <v>51</v>
      </c>
      <c r="O2384" t="s">
        <v>45</v>
      </c>
      <c r="P2384">
        <v>77</v>
      </c>
      <c r="Q2384">
        <v>17</v>
      </c>
      <c r="R2384">
        <f>SUMIFS(Table2[number],Table2[Event],"Goal",Table2[H/U],"HOME",Table2[GameID],Table2[[#This Row],[GameID]],Table2[GameTime],"&lt;="&amp;Table2[[#This Row],[GameTime]])</f>
        <v>0</v>
      </c>
      <c r="S2384">
        <f>SUMIFS(Table2[number],Table2[Event],"Goal",Table2[H/U],"AWAY",Table2[GameID],Table2[[#This Row],[GameID]],Table2[GameTime],"&lt;="&amp;Table2[[#This Row],[GameTime]])</f>
        <v>3</v>
      </c>
      <c r="T2384" t="str">
        <f>IF(Table2[[#This Row],[Event]]="Goal",Table2[[#This Row],[Hscore]]&amp;"-"&amp;Table2[[#This Row],[Uscore]],"")</f>
        <v>0-3</v>
      </c>
      <c r="U2384">
        <v>1039</v>
      </c>
      <c r="V2384" s="1">
        <f>Table2[[#This Row],[GameTime]]-(Table2[[#This Row],[period]]-1)*1200</f>
        <v>1039</v>
      </c>
      <c r="W2384" s="1">
        <f>ROUNDDOWN(Table2[[#This Row],[Time]]/60,0)</f>
        <v>17</v>
      </c>
      <c r="X2384" s="1">
        <f>ROUNDDOWN((Table2[[#This Row],[Time]]/60-Table2[[#This Row],[Time2]])*60,0)</f>
        <v>19</v>
      </c>
      <c r="Y2384" s="1">
        <f>IF(Table2[[#This Row],[Time2]]&lt;10,0&amp;Table2[[#This Row],[Time2]],Table2[[#This Row],[Time2]])</f>
        <v>17</v>
      </c>
      <c r="Z2384" s="1">
        <f>IF(Table2[[#This Row],[Time3]]&lt;10,0&amp;Table2[[#This Row],[Time3]],Table2[[#This Row],[Time3]])</f>
        <v>19</v>
      </c>
      <c r="AA2384" s="2" t="str">
        <f>Table2[[#This Row],[Time4]]&amp;":"&amp;Table2[[#This Row],[Time5]]</f>
        <v>17:19</v>
      </c>
      <c r="AB2384" s="1" t="str" cm="1">
        <f t="array" ref="AB2384">IFERROR(IF(Table2[[#This Row],[code]]="","",_xlfn.IFS(AND(Table2[[#This Row],[code]]&lt;400,Table2[[#This Row],[code]]&lt;&gt;""),2,Table2[[#This Row],[code]]&gt;500,4)),"")</f>
        <v/>
      </c>
      <c r="AC2384" s="1" t="str">
        <f>IF(Table2[[#This Row],[Event]]="Penalty",Table2[[#This Row],[number]],IF(Table2[[#This Row],[Event]]="Time-Out",401,""))</f>
        <v/>
      </c>
      <c r="AD2384" s="1">
        <f>ROW(A2383)</f>
        <v>2383</v>
      </c>
      <c r="AE2384" s="1">
        <f>COUNTIFS(Table2[GameID],Table2[[#This Row],[GameID]],Table2[Column1],"&lt;="&amp;Table2[[#This Row],[Column1]])-1</f>
        <v>2</v>
      </c>
    </row>
    <row r="2385" spans="1:31" x14ac:dyDescent="0.45">
      <c r="A2385" t="s">
        <v>358</v>
      </c>
      <c r="B2385" t="str">
        <f>_xlfn.TEXTBEFORE(Table2[[#This Row],[Kamp]]," - ")</f>
        <v>RungstedHørsholm</v>
      </c>
      <c r="C2385" t="str">
        <f>_xlfn.TEXTAFTER(Table2[[#This Row],[Kamp]],"- ")</f>
        <v>Rødovre FC</v>
      </c>
      <c r="D2385">
        <v>45239</v>
      </c>
      <c r="E2385">
        <v>75090</v>
      </c>
      <c r="F2385">
        <v>20232024</v>
      </c>
      <c r="G2385" t="s">
        <v>17</v>
      </c>
      <c r="H2385" t="s">
        <v>665</v>
      </c>
      <c r="I2385" t="s">
        <v>677</v>
      </c>
      <c r="J2385">
        <v>2</v>
      </c>
      <c r="K2385">
        <v>31139</v>
      </c>
      <c r="L2385">
        <v>1</v>
      </c>
      <c r="M2385" t="s">
        <v>630</v>
      </c>
      <c r="N2385" t="s">
        <v>430</v>
      </c>
      <c r="O2385" t="s">
        <v>634</v>
      </c>
      <c r="P2385">
        <v>25</v>
      </c>
      <c r="Q2385" t="s">
        <v>634</v>
      </c>
      <c r="R2385">
        <f>SUMIFS(Table2[number],Table2[Event],"Goal",Table2[H/U],"HOME",Table2[GameID],Table2[[#This Row],[GameID]],Table2[GameTime],"&lt;="&amp;Table2[[#This Row],[GameTime]])</f>
        <v>0</v>
      </c>
      <c r="S2385">
        <f>SUMIFS(Table2[number],Table2[Event],"Goal",Table2[H/U],"AWAY",Table2[GameID],Table2[[#This Row],[GameID]],Table2[GameTime],"&lt;="&amp;Table2[[#This Row],[GameTime]])</f>
        <v>4</v>
      </c>
      <c r="T2385" t="str">
        <f>IF(Table2[[#This Row],[Event]]="Goal",Table2[[#This Row],[Hscore]]&amp;"-"&amp;Table2[[#This Row],[Uscore]],"")</f>
        <v>0-4</v>
      </c>
      <c r="U2385">
        <v>1526</v>
      </c>
      <c r="V2385" s="1">
        <f>Table2[[#This Row],[GameTime]]-(Table2[[#This Row],[period]]-1)*1200</f>
        <v>326</v>
      </c>
      <c r="W2385" s="1">
        <f>ROUNDDOWN(Table2[[#This Row],[Time]]/60,0)</f>
        <v>5</v>
      </c>
      <c r="X2385" s="1">
        <f>ROUNDDOWN((Table2[[#This Row],[Time]]/60-Table2[[#This Row],[Time2]])*60,0)</f>
        <v>26</v>
      </c>
      <c r="Y2385" s="1" t="str">
        <f>IF(Table2[[#This Row],[Time2]]&lt;10,0&amp;Table2[[#This Row],[Time2]],Table2[[#This Row],[Time2]])</f>
        <v>05</v>
      </c>
      <c r="Z2385" s="1">
        <f>IF(Table2[[#This Row],[Time3]]&lt;10,0&amp;Table2[[#This Row],[Time3]],Table2[[#This Row],[Time3]])</f>
        <v>26</v>
      </c>
      <c r="AA2385" s="2" t="str">
        <f>Table2[[#This Row],[Time4]]&amp;":"&amp;Table2[[#This Row],[Time5]]</f>
        <v>05:26</v>
      </c>
      <c r="AB2385" s="1" t="str" cm="1">
        <f t="array" ref="AB2385">IFERROR(IF(Table2[[#This Row],[code]]="","",_xlfn.IFS(AND(Table2[[#This Row],[code]]&lt;400,Table2[[#This Row],[code]]&lt;&gt;""),2,Table2[[#This Row],[code]]&gt;500,4)),"")</f>
        <v/>
      </c>
      <c r="AC2385" s="1" t="str">
        <f>IF(Table2[[#This Row],[Event]]="Penalty",Table2[[#This Row],[number]],IF(Table2[[#This Row],[Event]]="Time-Out",401,""))</f>
        <v/>
      </c>
      <c r="AD2385" s="1">
        <f>ROW(A2384)</f>
        <v>2384</v>
      </c>
      <c r="AE2385" s="1">
        <f>COUNTIFS(Table2[GameID],Table2[[#This Row],[GameID]],Table2[Column1],"&lt;="&amp;Table2[[#This Row],[Column1]])-1</f>
        <v>3</v>
      </c>
    </row>
    <row r="2386" spans="1:31" x14ac:dyDescent="0.45">
      <c r="A2386" t="s">
        <v>358</v>
      </c>
      <c r="B2386" t="str">
        <f>_xlfn.TEXTBEFORE(Table2[[#This Row],[Kamp]]," - ")</f>
        <v>RungstedHørsholm</v>
      </c>
      <c r="C2386" t="str">
        <f>_xlfn.TEXTAFTER(Table2[[#This Row],[Kamp]],"- ")</f>
        <v>Rødovre FC</v>
      </c>
      <c r="D2386">
        <v>45239</v>
      </c>
      <c r="E2386">
        <v>75090</v>
      </c>
      <c r="F2386">
        <v>20232024</v>
      </c>
      <c r="G2386" t="s">
        <v>17</v>
      </c>
      <c r="H2386" t="s">
        <v>662</v>
      </c>
      <c r="I2386" t="s">
        <v>678</v>
      </c>
      <c r="J2386">
        <v>2</v>
      </c>
      <c r="K2386">
        <v>31141</v>
      </c>
      <c r="L2386">
        <v>201</v>
      </c>
      <c r="M2386" t="s">
        <v>631</v>
      </c>
      <c r="N2386" t="s">
        <v>487</v>
      </c>
      <c r="O2386" t="s">
        <v>634</v>
      </c>
      <c r="P2386">
        <v>10</v>
      </c>
      <c r="Q2386" t="s">
        <v>634</v>
      </c>
      <c r="R2386">
        <f>SUMIFS(Table2[number],Table2[Event],"Goal",Table2[H/U],"HOME",Table2[GameID],Table2[[#This Row],[GameID]],Table2[GameTime],"&lt;="&amp;Table2[[#This Row],[GameTime]])</f>
        <v>0</v>
      </c>
      <c r="S2386">
        <f>SUMIFS(Table2[number],Table2[Event],"Goal",Table2[H/U],"AWAY",Table2[GameID],Table2[[#This Row],[GameID]],Table2[GameTime],"&lt;="&amp;Table2[[#This Row],[GameTime]])</f>
        <v>4</v>
      </c>
      <c r="T2386" t="str">
        <f>IF(Table2[[#This Row],[Event]]="Goal",Table2[[#This Row],[Hscore]]&amp;"-"&amp;Table2[[#This Row],[Uscore]],"")</f>
        <v/>
      </c>
      <c r="U2386">
        <v>1598</v>
      </c>
      <c r="V2386" s="1">
        <f>Table2[[#This Row],[GameTime]]-(Table2[[#This Row],[period]]-1)*1200</f>
        <v>398</v>
      </c>
      <c r="W2386" s="1">
        <f>ROUNDDOWN(Table2[[#This Row],[Time]]/60,0)</f>
        <v>6</v>
      </c>
      <c r="X2386" s="1">
        <f>ROUNDDOWN((Table2[[#This Row],[Time]]/60-Table2[[#This Row],[Time2]])*60,0)</f>
        <v>38</v>
      </c>
      <c r="Y2386" s="1" t="str">
        <f>IF(Table2[[#This Row],[Time2]]&lt;10,0&amp;Table2[[#This Row],[Time2]],Table2[[#This Row],[Time2]])</f>
        <v>06</v>
      </c>
      <c r="Z2386" s="1">
        <f>IF(Table2[[#This Row],[Time3]]&lt;10,0&amp;Table2[[#This Row],[Time3]],Table2[[#This Row],[Time3]])</f>
        <v>38</v>
      </c>
      <c r="AA2386" s="2" t="str">
        <f>Table2[[#This Row],[Time4]]&amp;":"&amp;Table2[[#This Row],[Time5]]</f>
        <v>06:38</v>
      </c>
      <c r="AB2386" s="1" cm="1">
        <f t="array" ref="AB2386">IFERROR(IF(Table2[[#This Row],[code]]="","",_xlfn.IFS(AND(Table2[[#This Row],[code]]&lt;400,Table2[[#This Row],[code]]&lt;&gt;""),2,Table2[[#This Row],[code]]&gt;500,4)),"")</f>
        <v>2</v>
      </c>
      <c r="AC2386" s="1">
        <f>IF(Table2[[#This Row],[Event]]="Penalty",Table2[[#This Row],[number]],IF(Table2[[#This Row],[Event]]="Time-Out",401,""))</f>
        <v>201</v>
      </c>
      <c r="AD2386" s="1">
        <f>ROW(A2385)</f>
        <v>2385</v>
      </c>
      <c r="AE2386" s="1">
        <f>COUNTIFS(Table2[GameID],Table2[[#This Row],[GameID]],Table2[Column1],"&lt;="&amp;Table2[[#This Row],[Column1]])-1</f>
        <v>4</v>
      </c>
    </row>
    <row r="2387" spans="1:31" x14ac:dyDescent="0.45">
      <c r="A2387" t="s">
        <v>358</v>
      </c>
      <c r="B2387" t="str">
        <f>_xlfn.TEXTBEFORE(Table2[[#This Row],[Kamp]]," - ")</f>
        <v>RungstedHørsholm</v>
      </c>
      <c r="C2387" t="str">
        <f>_xlfn.TEXTAFTER(Table2[[#This Row],[Kamp]],"- ")</f>
        <v>Rødovre FC</v>
      </c>
      <c r="D2387">
        <v>45239</v>
      </c>
      <c r="E2387">
        <v>75090</v>
      </c>
      <c r="F2387">
        <v>20232024</v>
      </c>
      <c r="G2387" t="s">
        <v>17</v>
      </c>
      <c r="H2387" t="s">
        <v>665</v>
      </c>
      <c r="I2387" t="s">
        <v>677</v>
      </c>
      <c r="J2387">
        <v>2</v>
      </c>
      <c r="K2387">
        <v>31139</v>
      </c>
      <c r="L2387">
        <v>201</v>
      </c>
      <c r="M2387" t="s">
        <v>631</v>
      </c>
      <c r="N2387" t="s">
        <v>49</v>
      </c>
      <c r="O2387" t="s">
        <v>634</v>
      </c>
      <c r="P2387">
        <v>31</v>
      </c>
      <c r="Q2387" t="s">
        <v>634</v>
      </c>
      <c r="R2387">
        <f>SUMIFS(Table2[number],Table2[Event],"Goal",Table2[H/U],"HOME",Table2[GameID],Table2[[#This Row],[GameID]],Table2[GameTime],"&lt;="&amp;Table2[[#This Row],[GameTime]])</f>
        <v>0</v>
      </c>
      <c r="S2387">
        <f>SUMIFS(Table2[number],Table2[Event],"Goal",Table2[H/U],"AWAY",Table2[GameID],Table2[[#This Row],[GameID]],Table2[GameTime],"&lt;="&amp;Table2[[#This Row],[GameTime]])</f>
        <v>4</v>
      </c>
      <c r="T2387" t="str">
        <f>IF(Table2[[#This Row],[Event]]="Goal",Table2[[#This Row],[Hscore]]&amp;"-"&amp;Table2[[#This Row],[Uscore]],"")</f>
        <v/>
      </c>
      <c r="U2387">
        <v>2044</v>
      </c>
      <c r="V2387" s="1">
        <f>Table2[[#This Row],[GameTime]]-(Table2[[#This Row],[period]]-1)*1200</f>
        <v>844</v>
      </c>
      <c r="W2387" s="1">
        <f>ROUNDDOWN(Table2[[#This Row],[Time]]/60,0)</f>
        <v>14</v>
      </c>
      <c r="X2387" s="1">
        <f>ROUNDDOWN((Table2[[#This Row],[Time]]/60-Table2[[#This Row],[Time2]])*60,0)</f>
        <v>3</v>
      </c>
      <c r="Y2387" s="1">
        <f>IF(Table2[[#This Row],[Time2]]&lt;10,0&amp;Table2[[#This Row],[Time2]],Table2[[#This Row],[Time2]])</f>
        <v>14</v>
      </c>
      <c r="Z2387" s="1" t="str">
        <f>IF(Table2[[#This Row],[Time3]]&lt;10,0&amp;Table2[[#This Row],[Time3]],Table2[[#This Row],[Time3]])</f>
        <v>03</v>
      </c>
      <c r="AA2387" s="2" t="str">
        <f>Table2[[#This Row],[Time4]]&amp;":"&amp;Table2[[#This Row],[Time5]]</f>
        <v>14:03</v>
      </c>
      <c r="AB2387" s="1" cm="1">
        <f t="array" ref="AB2387">IFERROR(IF(Table2[[#This Row],[code]]="","",_xlfn.IFS(AND(Table2[[#This Row],[code]]&lt;400,Table2[[#This Row],[code]]&lt;&gt;""),2,Table2[[#This Row],[code]]&gt;500,4)),"")</f>
        <v>2</v>
      </c>
      <c r="AC2387" s="1">
        <f>IF(Table2[[#This Row],[Event]]="Penalty",Table2[[#This Row],[number]],IF(Table2[[#This Row],[Event]]="Time-Out",401,""))</f>
        <v>201</v>
      </c>
      <c r="AD2387" s="1">
        <f>ROW(A2386)</f>
        <v>2386</v>
      </c>
      <c r="AE2387" s="1">
        <f>COUNTIFS(Table2[GameID],Table2[[#This Row],[GameID]],Table2[Column1],"&lt;="&amp;Table2[[#This Row],[Column1]])-1</f>
        <v>5</v>
      </c>
    </row>
    <row r="2388" spans="1:31" x14ac:dyDescent="0.45">
      <c r="A2388" t="s">
        <v>358</v>
      </c>
      <c r="B2388" t="str">
        <f>_xlfn.TEXTBEFORE(Table2[[#This Row],[Kamp]]," - ")</f>
        <v>RungstedHørsholm</v>
      </c>
      <c r="C2388" t="str">
        <f>_xlfn.TEXTAFTER(Table2[[#This Row],[Kamp]],"- ")</f>
        <v>Rødovre FC</v>
      </c>
      <c r="D2388">
        <v>45239</v>
      </c>
      <c r="E2388">
        <v>75090</v>
      </c>
      <c r="F2388">
        <v>20232024</v>
      </c>
      <c r="G2388" t="s">
        <v>17</v>
      </c>
      <c r="H2388" t="s">
        <v>665</v>
      </c>
      <c r="I2388" t="s">
        <v>677</v>
      </c>
      <c r="J2388">
        <v>2</v>
      </c>
      <c r="K2388">
        <v>31139</v>
      </c>
      <c r="L2388">
        <v>1</v>
      </c>
      <c r="M2388" t="s">
        <v>630</v>
      </c>
      <c r="N2388" t="s">
        <v>538</v>
      </c>
      <c r="O2388" t="s">
        <v>47</v>
      </c>
      <c r="P2388">
        <v>89</v>
      </c>
      <c r="Q2388">
        <v>24</v>
      </c>
      <c r="R2388">
        <f>SUMIFS(Table2[number],Table2[Event],"Goal",Table2[H/U],"HOME",Table2[GameID],Table2[[#This Row],[GameID]],Table2[GameTime],"&lt;="&amp;Table2[[#This Row],[GameTime]])</f>
        <v>0</v>
      </c>
      <c r="S2388">
        <f>SUMIFS(Table2[number],Table2[Event],"Goal",Table2[H/U],"AWAY",Table2[GameID],Table2[[#This Row],[GameID]],Table2[GameTime],"&lt;="&amp;Table2[[#This Row],[GameTime]])</f>
        <v>5</v>
      </c>
      <c r="T2388" t="str">
        <f>IF(Table2[[#This Row],[Event]]="Goal",Table2[[#This Row],[Hscore]]&amp;"-"&amp;Table2[[#This Row],[Uscore]],"")</f>
        <v>0-5</v>
      </c>
      <c r="U2388">
        <v>2389</v>
      </c>
      <c r="V2388" s="1">
        <f>Table2[[#This Row],[GameTime]]-(Table2[[#This Row],[period]]-1)*1200</f>
        <v>1189</v>
      </c>
      <c r="W2388" s="1">
        <f>ROUNDDOWN(Table2[[#This Row],[Time]]/60,0)</f>
        <v>19</v>
      </c>
      <c r="X2388" s="1">
        <f>ROUNDDOWN((Table2[[#This Row],[Time]]/60-Table2[[#This Row],[Time2]])*60,0)</f>
        <v>49</v>
      </c>
      <c r="Y2388" s="1">
        <f>IF(Table2[[#This Row],[Time2]]&lt;10,0&amp;Table2[[#This Row],[Time2]],Table2[[#This Row],[Time2]])</f>
        <v>19</v>
      </c>
      <c r="Z2388" s="1">
        <f>IF(Table2[[#This Row],[Time3]]&lt;10,0&amp;Table2[[#This Row],[Time3]],Table2[[#This Row],[Time3]])</f>
        <v>49</v>
      </c>
      <c r="AA2388" s="2" t="str">
        <f>Table2[[#This Row],[Time4]]&amp;":"&amp;Table2[[#This Row],[Time5]]</f>
        <v>19:49</v>
      </c>
      <c r="AB2388" s="1" t="str" cm="1">
        <f t="array" ref="AB2388">IFERROR(IF(Table2[[#This Row],[code]]="","",_xlfn.IFS(AND(Table2[[#This Row],[code]]&lt;400,Table2[[#This Row],[code]]&lt;&gt;""),2,Table2[[#This Row],[code]]&gt;500,4)),"")</f>
        <v/>
      </c>
      <c r="AC2388" s="1" t="str">
        <f>IF(Table2[[#This Row],[Event]]="Penalty",Table2[[#This Row],[number]],IF(Table2[[#This Row],[Event]]="Time-Out",401,""))</f>
        <v/>
      </c>
      <c r="AD2388" s="1">
        <f>ROW(A2387)</f>
        <v>2387</v>
      </c>
      <c r="AE2388" s="1">
        <f>COUNTIFS(Table2[GameID],Table2[[#This Row],[GameID]],Table2[Column1],"&lt;="&amp;Table2[[#This Row],[Column1]])-1</f>
        <v>6</v>
      </c>
    </row>
    <row r="2389" spans="1:31" x14ac:dyDescent="0.45">
      <c r="A2389" t="s">
        <v>358</v>
      </c>
      <c r="B2389" t="str">
        <f>_xlfn.TEXTBEFORE(Table2[[#This Row],[Kamp]]," - ")</f>
        <v>RungstedHørsholm</v>
      </c>
      <c r="C2389" t="str">
        <f>_xlfn.TEXTAFTER(Table2[[#This Row],[Kamp]],"- ")</f>
        <v>Rødovre FC</v>
      </c>
      <c r="D2389">
        <v>45239</v>
      </c>
      <c r="E2389">
        <v>75090</v>
      </c>
      <c r="F2389">
        <v>20232024</v>
      </c>
      <c r="G2389" t="s">
        <v>17</v>
      </c>
      <c r="H2389" t="s">
        <v>665</v>
      </c>
      <c r="I2389" t="s">
        <v>677</v>
      </c>
      <c r="J2389">
        <v>3</v>
      </c>
      <c r="K2389">
        <v>31139</v>
      </c>
      <c r="L2389">
        <v>1</v>
      </c>
      <c r="M2389" t="s">
        <v>630</v>
      </c>
      <c r="N2389" t="s">
        <v>80</v>
      </c>
      <c r="O2389" t="s">
        <v>634</v>
      </c>
      <c r="P2389">
        <v>13</v>
      </c>
      <c r="Q2389" t="s">
        <v>634</v>
      </c>
      <c r="R2389">
        <f>SUMIFS(Table2[number],Table2[Event],"Goal",Table2[H/U],"HOME",Table2[GameID],Table2[[#This Row],[GameID]],Table2[GameTime],"&lt;="&amp;Table2[[#This Row],[GameTime]])</f>
        <v>0</v>
      </c>
      <c r="S2389">
        <f>SUMIFS(Table2[number],Table2[Event],"Goal",Table2[H/U],"AWAY",Table2[GameID],Table2[[#This Row],[GameID]],Table2[GameTime],"&lt;="&amp;Table2[[#This Row],[GameTime]])</f>
        <v>6</v>
      </c>
      <c r="T2389" t="str">
        <f>IF(Table2[[#This Row],[Event]]="Goal",Table2[[#This Row],[Hscore]]&amp;"-"&amp;Table2[[#This Row],[Uscore]],"")</f>
        <v>0-6</v>
      </c>
      <c r="U2389">
        <v>2541</v>
      </c>
      <c r="V2389" s="1">
        <f>Table2[[#This Row],[GameTime]]-(Table2[[#This Row],[period]]-1)*1200</f>
        <v>141</v>
      </c>
      <c r="W2389" s="1">
        <f>ROUNDDOWN(Table2[[#This Row],[Time]]/60,0)</f>
        <v>2</v>
      </c>
      <c r="X2389" s="1">
        <f>ROUNDDOWN((Table2[[#This Row],[Time]]/60-Table2[[#This Row],[Time2]])*60,0)</f>
        <v>21</v>
      </c>
      <c r="Y2389" s="1" t="str">
        <f>IF(Table2[[#This Row],[Time2]]&lt;10,0&amp;Table2[[#This Row],[Time2]],Table2[[#This Row],[Time2]])</f>
        <v>02</v>
      </c>
      <c r="Z2389" s="1">
        <f>IF(Table2[[#This Row],[Time3]]&lt;10,0&amp;Table2[[#This Row],[Time3]],Table2[[#This Row],[Time3]])</f>
        <v>21</v>
      </c>
      <c r="AA2389" s="2" t="str">
        <f>Table2[[#This Row],[Time4]]&amp;":"&amp;Table2[[#This Row],[Time5]]</f>
        <v>02:21</v>
      </c>
      <c r="AB2389" s="1" t="str" cm="1">
        <f t="array" ref="AB2389">IFERROR(IF(Table2[[#This Row],[code]]="","",_xlfn.IFS(AND(Table2[[#This Row],[code]]&lt;400,Table2[[#This Row],[code]]&lt;&gt;""),2,Table2[[#This Row],[code]]&gt;500,4)),"")</f>
        <v/>
      </c>
      <c r="AC2389" s="1" t="str">
        <f>IF(Table2[[#This Row],[Event]]="Penalty",Table2[[#This Row],[number]],IF(Table2[[#This Row],[Event]]="Time-Out",401,""))</f>
        <v/>
      </c>
      <c r="AD2389" s="1">
        <f>ROW(A2388)</f>
        <v>2388</v>
      </c>
      <c r="AE2389" s="1">
        <f>COUNTIFS(Table2[GameID],Table2[[#This Row],[GameID]],Table2[Column1],"&lt;="&amp;Table2[[#This Row],[Column1]])-1</f>
        <v>7</v>
      </c>
    </row>
    <row r="2390" spans="1:31" x14ac:dyDescent="0.45">
      <c r="A2390" t="s">
        <v>358</v>
      </c>
      <c r="B2390" t="str">
        <f>_xlfn.TEXTBEFORE(Table2[[#This Row],[Kamp]]," - ")</f>
        <v>RungstedHørsholm</v>
      </c>
      <c r="C2390" t="str">
        <f>_xlfn.TEXTAFTER(Table2[[#This Row],[Kamp]],"- ")</f>
        <v>Rødovre FC</v>
      </c>
      <c r="D2390">
        <v>45239</v>
      </c>
      <c r="E2390">
        <v>75090</v>
      </c>
      <c r="F2390">
        <v>20232024</v>
      </c>
      <c r="G2390" t="s">
        <v>17</v>
      </c>
      <c r="H2390" t="s">
        <v>665</v>
      </c>
      <c r="I2390" t="s">
        <v>677</v>
      </c>
      <c r="J2390">
        <v>3</v>
      </c>
      <c r="K2390">
        <v>31139</v>
      </c>
      <c r="L2390">
        <v>1</v>
      </c>
      <c r="M2390" t="s">
        <v>630</v>
      </c>
      <c r="N2390" t="s">
        <v>80</v>
      </c>
      <c r="O2390" t="s">
        <v>48</v>
      </c>
      <c r="P2390">
        <v>13</v>
      </c>
      <c r="Q2390">
        <v>28</v>
      </c>
      <c r="R2390">
        <f>SUMIFS(Table2[number],Table2[Event],"Goal",Table2[H/U],"HOME",Table2[GameID],Table2[[#This Row],[GameID]],Table2[GameTime],"&lt;="&amp;Table2[[#This Row],[GameTime]])</f>
        <v>0</v>
      </c>
      <c r="S2390">
        <f>SUMIFS(Table2[number],Table2[Event],"Goal",Table2[H/U],"AWAY",Table2[GameID],Table2[[#This Row],[GameID]],Table2[GameTime],"&lt;="&amp;Table2[[#This Row],[GameTime]])</f>
        <v>7</v>
      </c>
      <c r="T2390" t="str">
        <f>IF(Table2[[#This Row],[Event]]="Goal",Table2[[#This Row],[Hscore]]&amp;"-"&amp;Table2[[#This Row],[Uscore]],"")</f>
        <v>0-7</v>
      </c>
      <c r="U2390">
        <v>2731</v>
      </c>
      <c r="V2390" s="1">
        <f>Table2[[#This Row],[GameTime]]-(Table2[[#This Row],[period]]-1)*1200</f>
        <v>331</v>
      </c>
      <c r="W2390" s="1">
        <f>ROUNDDOWN(Table2[[#This Row],[Time]]/60,0)</f>
        <v>5</v>
      </c>
      <c r="X2390" s="1">
        <f>ROUNDDOWN((Table2[[#This Row],[Time]]/60-Table2[[#This Row],[Time2]])*60,0)</f>
        <v>31</v>
      </c>
      <c r="Y2390" s="1" t="str">
        <f>IF(Table2[[#This Row],[Time2]]&lt;10,0&amp;Table2[[#This Row],[Time2]],Table2[[#This Row],[Time2]])</f>
        <v>05</v>
      </c>
      <c r="Z2390" s="1">
        <f>IF(Table2[[#This Row],[Time3]]&lt;10,0&amp;Table2[[#This Row],[Time3]],Table2[[#This Row],[Time3]])</f>
        <v>31</v>
      </c>
      <c r="AA2390" s="2" t="str">
        <f>Table2[[#This Row],[Time4]]&amp;":"&amp;Table2[[#This Row],[Time5]]</f>
        <v>05:31</v>
      </c>
      <c r="AB2390" s="1" t="str" cm="1">
        <f t="array" ref="AB2390">IFERROR(IF(Table2[[#This Row],[code]]="","",_xlfn.IFS(AND(Table2[[#This Row],[code]]&lt;400,Table2[[#This Row],[code]]&lt;&gt;""),2,Table2[[#This Row],[code]]&gt;500,4)),"")</f>
        <v/>
      </c>
      <c r="AC2390" s="1" t="str">
        <f>IF(Table2[[#This Row],[Event]]="Penalty",Table2[[#This Row],[number]],IF(Table2[[#This Row],[Event]]="Time-Out",401,""))</f>
        <v/>
      </c>
      <c r="AD2390" s="1">
        <f>ROW(A2389)</f>
        <v>2389</v>
      </c>
      <c r="AE2390" s="1">
        <f>COUNTIFS(Table2[GameID],Table2[[#This Row],[GameID]],Table2[Column1],"&lt;="&amp;Table2[[#This Row],[Column1]])-1</f>
        <v>8</v>
      </c>
    </row>
    <row r="2391" spans="1:31" x14ac:dyDescent="0.45">
      <c r="A2391" t="s">
        <v>358</v>
      </c>
      <c r="B2391" t="str">
        <f>_xlfn.TEXTBEFORE(Table2[[#This Row],[Kamp]]," - ")</f>
        <v>RungstedHørsholm</v>
      </c>
      <c r="C2391" t="str">
        <f>_xlfn.TEXTAFTER(Table2[[#This Row],[Kamp]],"- ")</f>
        <v>Rødovre FC</v>
      </c>
      <c r="D2391">
        <v>45239</v>
      </c>
      <c r="E2391">
        <v>75090</v>
      </c>
      <c r="F2391">
        <v>20232024</v>
      </c>
      <c r="G2391" t="s">
        <v>17</v>
      </c>
      <c r="H2391" t="s">
        <v>665</v>
      </c>
      <c r="I2391" t="s">
        <v>677</v>
      </c>
      <c r="J2391">
        <v>3</v>
      </c>
      <c r="K2391">
        <v>31139</v>
      </c>
      <c r="L2391">
        <v>1</v>
      </c>
      <c r="M2391" t="s">
        <v>630</v>
      </c>
      <c r="N2391" t="s">
        <v>45</v>
      </c>
      <c r="O2391" t="s">
        <v>47</v>
      </c>
      <c r="P2391">
        <v>17</v>
      </c>
      <c r="Q2391">
        <v>24</v>
      </c>
      <c r="R2391">
        <f>SUMIFS(Table2[number],Table2[Event],"Goal",Table2[H/U],"HOME",Table2[GameID],Table2[[#This Row],[GameID]],Table2[GameTime],"&lt;="&amp;Table2[[#This Row],[GameTime]])</f>
        <v>0</v>
      </c>
      <c r="S2391">
        <f>SUMIFS(Table2[number],Table2[Event],"Goal",Table2[H/U],"AWAY",Table2[GameID],Table2[[#This Row],[GameID]],Table2[GameTime],"&lt;="&amp;Table2[[#This Row],[GameTime]])</f>
        <v>8</v>
      </c>
      <c r="T2391" t="str">
        <f>IF(Table2[[#This Row],[Event]]="Goal",Table2[[#This Row],[Hscore]]&amp;"-"&amp;Table2[[#This Row],[Uscore]],"")</f>
        <v>0-8</v>
      </c>
      <c r="U2391">
        <v>3162</v>
      </c>
      <c r="V2391" s="1">
        <f>Table2[[#This Row],[GameTime]]-(Table2[[#This Row],[period]]-1)*1200</f>
        <v>762</v>
      </c>
      <c r="W2391" s="1">
        <f>ROUNDDOWN(Table2[[#This Row],[Time]]/60,0)</f>
        <v>12</v>
      </c>
      <c r="X2391" s="1">
        <f>ROUNDDOWN((Table2[[#This Row],[Time]]/60-Table2[[#This Row],[Time2]])*60,0)</f>
        <v>42</v>
      </c>
      <c r="Y2391" s="1">
        <f>IF(Table2[[#This Row],[Time2]]&lt;10,0&amp;Table2[[#This Row],[Time2]],Table2[[#This Row],[Time2]])</f>
        <v>12</v>
      </c>
      <c r="Z2391" s="1">
        <f>IF(Table2[[#This Row],[Time3]]&lt;10,0&amp;Table2[[#This Row],[Time3]],Table2[[#This Row],[Time3]])</f>
        <v>42</v>
      </c>
      <c r="AA2391" s="2" t="str">
        <f>Table2[[#This Row],[Time4]]&amp;":"&amp;Table2[[#This Row],[Time5]]</f>
        <v>12:42</v>
      </c>
      <c r="AB2391" s="1" t="str" cm="1">
        <f t="array" ref="AB2391">IFERROR(IF(Table2[[#This Row],[code]]="","",_xlfn.IFS(AND(Table2[[#This Row],[code]]&lt;400,Table2[[#This Row],[code]]&lt;&gt;""),2,Table2[[#This Row],[code]]&gt;500,4)),"")</f>
        <v/>
      </c>
      <c r="AC2391" s="1" t="str">
        <f>IF(Table2[[#This Row],[Event]]="Penalty",Table2[[#This Row],[number]],IF(Table2[[#This Row],[Event]]="Time-Out",401,""))</f>
        <v/>
      </c>
      <c r="AD2391" s="1">
        <f>ROW(A2390)</f>
        <v>2390</v>
      </c>
      <c r="AE2391" s="1">
        <f>COUNTIFS(Table2[GameID],Table2[[#This Row],[GameID]],Table2[Column1],"&lt;="&amp;Table2[[#This Row],[Column1]])-1</f>
        <v>9</v>
      </c>
    </row>
    <row r="2392" spans="1:31" x14ac:dyDescent="0.45">
      <c r="A2392" t="s">
        <v>358</v>
      </c>
      <c r="B2392" t="str">
        <f>_xlfn.TEXTBEFORE(Table2[[#This Row],[Kamp]]," - ")</f>
        <v>RungstedHørsholm</v>
      </c>
      <c r="C2392" t="str">
        <f>_xlfn.TEXTAFTER(Table2[[#This Row],[Kamp]],"- ")</f>
        <v>Rødovre FC</v>
      </c>
      <c r="D2392">
        <v>45239</v>
      </c>
      <c r="E2392">
        <v>75090</v>
      </c>
      <c r="F2392">
        <v>20232024</v>
      </c>
      <c r="G2392" t="s">
        <v>17</v>
      </c>
      <c r="H2392" t="s">
        <v>662</v>
      </c>
      <c r="I2392" t="s">
        <v>678</v>
      </c>
      <c r="J2392">
        <v>3</v>
      </c>
      <c r="K2392">
        <v>31141</v>
      </c>
      <c r="L2392">
        <v>1</v>
      </c>
      <c r="M2392" t="s">
        <v>630</v>
      </c>
      <c r="N2392" t="s">
        <v>88</v>
      </c>
      <c r="O2392" t="s">
        <v>634</v>
      </c>
      <c r="P2392">
        <v>30</v>
      </c>
      <c r="Q2392" t="s">
        <v>634</v>
      </c>
      <c r="R2392">
        <f>SUMIFS(Table2[number],Table2[Event],"Goal",Table2[H/U],"HOME",Table2[GameID],Table2[[#This Row],[GameID]],Table2[GameTime],"&lt;="&amp;Table2[[#This Row],[GameTime]])</f>
        <v>1</v>
      </c>
      <c r="S2392">
        <f>SUMIFS(Table2[number],Table2[Event],"Goal",Table2[H/U],"AWAY",Table2[GameID],Table2[[#This Row],[GameID]],Table2[GameTime],"&lt;="&amp;Table2[[#This Row],[GameTime]])</f>
        <v>8</v>
      </c>
      <c r="T2392" t="str">
        <f>IF(Table2[[#This Row],[Event]]="Goal",Table2[[#This Row],[Hscore]]&amp;"-"&amp;Table2[[#This Row],[Uscore]],"")</f>
        <v>1-8</v>
      </c>
      <c r="U2392">
        <v>3443</v>
      </c>
      <c r="V2392" s="1">
        <f>Table2[[#This Row],[GameTime]]-(Table2[[#This Row],[period]]-1)*1200</f>
        <v>1043</v>
      </c>
      <c r="W2392" s="1">
        <f>ROUNDDOWN(Table2[[#This Row],[Time]]/60,0)</f>
        <v>17</v>
      </c>
      <c r="X2392" s="1">
        <f>ROUNDDOWN((Table2[[#This Row],[Time]]/60-Table2[[#This Row],[Time2]])*60,0)</f>
        <v>23</v>
      </c>
      <c r="Y2392" s="1">
        <f>IF(Table2[[#This Row],[Time2]]&lt;10,0&amp;Table2[[#This Row],[Time2]],Table2[[#This Row],[Time2]])</f>
        <v>17</v>
      </c>
      <c r="Z2392" s="1">
        <f>IF(Table2[[#This Row],[Time3]]&lt;10,0&amp;Table2[[#This Row],[Time3]],Table2[[#This Row],[Time3]])</f>
        <v>23</v>
      </c>
      <c r="AA2392" s="2" t="str">
        <f>Table2[[#This Row],[Time4]]&amp;":"&amp;Table2[[#This Row],[Time5]]</f>
        <v>17:23</v>
      </c>
      <c r="AB2392" s="1" t="str" cm="1">
        <f t="array" ref="AB2392">IFERROR(IF(Table2[[#This Row],[code]]="","",_xlfn.IFS(AND(Table2[[#This Row],[code]]&lt;400,Table2[[#This Row],[code]]&lt;&gt;""),2,Table2[[#This Row],[code]]&gt;500,4)),"")</f>
        <v/>
      </c>
      <c r="AC2392" s="1" t="str">
        <f>IF(Table2[[#This Row],[Event]]="Penalty",Table2[[#This Row],[number]],IF(Table2[[#This Row],[Event]]="Time-Out",401,""))</f>
        <v/>
      </c>
      <c r="AD2392" s="1">
        <f>ROW(A2391)</f>
        <v>2391</v>
      </c>
      <c r="AE2392" s="1">
        <f>COUNTIFS(Table2[GameID],Table2[[#This Row],[GameID]],Table2[Column1],"&lt;="&amp;Table2[[#This Row],[Column1]])-1</f>
        <v>10</v>
      </c>
    </row>
    <row r="2393" spans="1:31" x14ac:dyDescent="0.45">
      <c r="A2393" t="s">
        <v>189</v>
      </c>
      <c r="B2393" t="str">
        <f>_xlfn.TEXTBEFORE(Table2[[#This Row],[Kamp]]," - ")</f>
        <v>Hvidovre Attack</v>
      </c>
      <c r="C2393" t="str">
        <f>_xlfn.TEXTAFTER(Table2[[#This Row],[Kamp]],"- ")</f>
        <v>Benløse IF</v>
      </c>
      <c r="D2393">
        <v>45231</v>
      </c>
      <c r="E2393">
        <v>75091</v>
      </c>
      <c r="F2393">
        <v>20232024</v>
      </c>
      <c r="G2393" t="s">
        <v>17</v>
      </c>
      <c r="H2393" t="s">
        <v>658</v>
      </c>
      <c r="I2393" t="s">
        <v>677</v>
      </c>
      <c r="J2393">
        <v>1</v>
      </c>
      <c r="K2393">
        <v>31137</v>
      </c>
      <c r="L2393">
        <v>1</v>
      </c>
      <c r="M2393" t="s">
        <v>630</v>
      </c>
      <c r="N2393" t="s">
        <v>469</v>
      </c>
      <c r="O2393" t="s">
        <v>634</v>
      </c>
      <c r="P2393">
        <v>88</v>
      </c>
      <c r="Q2393" t="s">
        <v>634</v>
      </c>
      <c r="R2393">
        <f>SUMIFS(Table2[number],Table2[Event],"Goal",Table2[H/U],"HOME",Table2[GameID],Table2[[#This Row],[GameID]],Table2[GameTime],"&lt;="&amp;Table2[[#This Row],[GameTime]])</f>
        <v>0</v>
      </c>
      <c r="S2393">
        <f>SUMIFS(Table2[number],Table2[Event],"Goal",Table2[H/U],"AWAY",Table2[GameID],Table2[[#This Row],[GameID]],Table2[GameTime],"&lt;="&amp;Table2[[#This Row],[GameTime]])</f>
        <v>1</v>
      </c>
      <c r="T2393" t="str">
        <f>IF(Table2[[#This Row],[Event]]="Goal",Table2[[#This Row],[Hscore]]&amp;"-"&amp;Table2[[#This Row],[Uscore]],"")</f>
        <v>0-1</v>
      </c>
      <c r="U2393">
        <v>517</v>
      </c>
      <c r="V2393" s="1">
        <f>Table2[[#This Row],[GameTime]]-(Table2[[#This Row],[period]]-1)*1200</f>
        <v>517</v>
      </c>
      <c r="W2393" s="1">
        <f>ROUNDDOWN(Table2[[#This Row],[Time]]/60,0)</f>
        <v>8</v>
      </c>
      <c r="X2393" s="1">
        <f>ROUNDDOWN((Table2[[#This Row],[Time]]/60-Table2[[#This Row],[Time2]])*60,0)</f>
        <v>37</v>
      </c>
      <c r="Y2393" s="1" t="str">
        <f>IF(Table2[[#This Row],[Time2]]&lt;10,0&amp;Table2[[#This Row],[Time2]],Table2[[#This Row],[Time2]])</f>
        <v>08</v>
      </c>
      <c r="Z2393" s="1">
        <f>IF(Table2[[#This Row],[Time3]]&lt;10,0&amp;Table2[[#This Row],[Time3]],Table2[[#This Row],[Time3]])</f>
        <v>37</v>
      </c>
      <c r="AA2393" s="2" t="str">
        <f>Table2[[#This Row],[Time4]]&amp;":"&amp;Table2[[#This Row],[Time5]]</f>
        <v>08:37</v>
      </c>
      <c r="AB2393" s="1" t="str" cm="1">
        <f t="array" ref="AB2393">IFERROR(IF(Table2[[#This Row],[code]]="","",_xlfn.IFS(AND(Table2[[#This Row],[code]]&lt;400,Table2[[#This Row],[code]]&lt;&gt;""),2,Table2[[#This Row],[code]]&gt;500,4)),"")</f>
        <v/>
      </c>
      <c r="AC2393" s="1" t="str">
        <f>IF(Table2[[#This Row],[Event]]="Penalty",Table2[[#This Row],[number]],IF(Table2[[#This Row],[Event]]="Time-Out",401,""))</f>
        <v/>
      </c>
      <c r="AD2393" s="1">
        <f>ROW(A2392)</f>
        <v>2392</v>
      </c>
      <c r="AE2393" s="1">
        <f>COUNTIFS(Table2[GameID],Table2[[#This Row],[GameID]],Table2[Column1],"&lt;="&amp;Table2[[#This Row],[Column1]])-1</f>
        <v>0</v>
      </c>
    </row>
    <row r="2394" spans="1:31" x14ac:dyDescent="0.45">
      <c r="A2394" t="s">
        <v>189</v>
      </c>
      <c r="B2394" t="str">
        <f>_xlfn.TEXTBEFORE(Table2[[#This Row],[Kamp]]," - ")</f>
        <v>Hvidovre Attack</v>
      </c>
      <c r="C2394" t="str">
        <f>_xlfn.TEXTAFTER(Table2[[#This Row],[Kamp]],"- ")</f>
        <v>Benløse IF</v>
      </c>
      <c r="D2394">
        <v>45231</v>
      </c>
      <c r="E2394">
        <v>75091</v>
      </c>
      <c r="F2394">
        <v>20232024</v>
      </c>
      <c r="G2394" t="s">
        <v>17</v>
      </c>
      <c r="H2394" t="s">
        <v>659</v>
      </c>
      <c r="I2394" t="s">
        <v>678</v>
      </c>
      <c r="J2394">
        <v>1</v>
      </c>
      <c r="K2394">
        <v>31138</v>
      </c>
      <c r="L2394">
        <v>1</v>
      </c>
      <c r="M2394" t="s">
        <v>630</v>
      </c>
      <c r="N2394" t="s">
        <v>72</v>
      </c>
      <c r="O2394" t="s">
        <v>322</v>
      </c>
      <c r="P2394">
        <v>86</v>
      </c>
      <c r="Q2394">
        <v>40</v>
      </c>
      <c r="R2394">
        <f>SUMIFS(Table2[number],Table2[Event],"Goal",Table2[H/U],"HOME",Table2[GameID],Table2[[#This Row],[GameID]],Table2[GameTime],"&lt;="&amp;Table2[[#This Row],[GameTime]])</f>
        <v>1</v>
      </c>
      <c r="S2394">
        <f>SUMIFS(Table2[number],Table2[Event],"Goal",Table2[H/U],"AWAY",Table2[GameID],Table2[[#This Row],[GameID]],Table2[GameTime],"&lt;="&amp;Table2[[#This Row],[GameTime]])</f>
        <v>1</v>
      </c>
      <c r="T2394" t="str">
        <f>IF(Table2[[#This Row],[Event]]="Goal",Table2[[#This Row],[Hscore]]&amp;"-"&amp;Table2[[#This Row],[Uscore]],"")</f>
        <v>1-1</v>
      </c>
      <c r="U2394">
        <v>913</v>
      </c>
      <c r="V2394" s="1">
        <f>Table2[[#This Row],[GameTime]]-(Table2[[#This Row],[period]]-1)*1200</f>
        <v>913</v>
      </c>
      <c r="W2394" s="1">
        <f>ROUNDDOWN(Table2[[#This Row],[Time]]/60,0)</f>
        <v>15</v>
      </c>
      <c r="X2394" s="1">
        <f>ROUNDDOWN((Table2[[#This Row],[Time]]/60-Table2[[#This Row],[Time2]])*60,0)</f>
        <v>13</v>
      </c>
      <c r="Y2394" s="1">
        <f>IF(Table2[[#This Row],[Time2]]&lt;10,0&amp;Table2[[#This Row],[Time2]],Table2[[#This Row],[Time2]])</f>
        <v>15</v>
      </c>
      <c r="Z2394" s="1">
        <f>IF(Table2[[#This Row],[Time3]]&lt;10,0&amp;Table2[[#This Row],[Time3]],Table2[[#This Row],[Time3]])</f>
        <v>13</v>
      </c>
      <c r="AA2394" s="2" t="str">
        <f>Table2[[#This Row],[Time4]]&amp;":"&amp;Table2[[#This Row],[Time5]]</f>
        <v>15:13</v>
      </c>
      <c r="AB2394" s="1" t="str" cm="1">
        <f t="array" ref="AB2394">IFERROR(IF(Table2[[#This Row],[code]]="","",_xlfn.IFS(AND(Table2[[#This Row],[code]]&lt;400,Table2[[#This Row],[code]]&lt;&gt;""),2,Table2[[#This Row],[code]]&gt;500,4)),"")</f>
        <v/>
      </c>
      <c r="AC2394" s="1" t="str">
        <f>IF(Table2[[#This Row],[Event]]="Penalty",Table2[[#This Row],[number]],IF(Table2[[#This Row],[Event]]="Time-Out",401,""))</f>
        <v/>
      </c>
      <c r="AD2394" s="1">
        <f>ROW(A2393)</f>
        <v>2393</v>
      </c>
      <c r="AE2394" s="1">
        <f>COUNTIFS(Table2[GameID],Table2[[#This Row],[GameID]],Table2[Column1],"&lt;="&amp;Table2[[#This Row],[Column1]])-1</f>
        <v>1</v>
      </c>
    </row>
    <row r="2395" spans="1:31" x14ac:dyDescent="0.45">
      <c r="A2395" t="s">
        <v>189</v>
      </c>
      <c r="B2395" t="str">
        <f>_xlfn.TEXTBEFORE(Table2[[#This Row],[Kamp]]," - ")</f>
        <v>Hvidovre Attack</v>
      </c>
      <c r="C2395" t="str">
        <f>_xlfn.TEXTAFTER(Table2[[#This Row],[Kamp]],"- ")</f>
        <v>Benløse IF</v>
      </c>
      <c r="D2395">
        <v>45231</v>
      </c>
      <c r="E2395">
        <v>75091</v>
      </c>
      <c r="F2395">
        <v>20232024</v>
      </c>
      <c r="G2395" t="s">
        <v>17</v>
      </c>
      <c r="H2395" t="s">
        <v>658</v>
      </c>
      <c r="I2395" t="s">
        <v>677</v>
      </c>
      <c r="J2395">
        <v>1</v>
      </c>
      <c r="K2395">
        <v>31137</v>
      </c>
      <c r="L2395">
        <v>1</v>
      </c>
      <c r="M2395" t="s">
        <v>630</v>
      </c>
      <c r="N2395" t="s">
        <v>466</v>
      </c>
      <c r="O2395" t="s">
        <v>24</v>
      </c>
      <c r="P2395">
        <v>23</v>
      </c>
      <c r="Q2395">
        <v>12</v>
      </c>
      <c r="R2395">
        <f>SUMIFS(Table2[number],Table2[Event],"Goal",Table2[H/U],"HOME",Table2[GameID],Table2[[#This Row],[GameID]],Table2[GameTime],"&lt;="&amp;Table2[[#This Row],[GameTime]])</f>
        <v>1</v>
      </c>
      <c r="S2395">
        <f>SUMIFS(Table2[number],Table2[Event],"Goal",Table2[H/U],"AWAY",Table2[GameID],Table2[[#This Row],[GameID]],Table2[GameTime],"&lt;="&amp;Table2[[#This Row],[GameTime]])</f>
        <v>2</v>
      </c>
      <c r="T2395" t="str">
        <f>IF(Table2[[#This Row],[Event]]="Goal",Table2[[#This Row],[Hscore]]&amp;"-"&amp;Table2[[#This Row],[Uscore]],"")</f>
        <v>1-2</v>
      </c>
      <c r="U2395">
        <v>940</v>
      </c>
      <c r="V2395" s="1">
        <f>Table2[[#This Row],[GameTime]]-(Table2[[#This Row],[period]]-1)*1200</f>
        <v>940</v>
      </c>
      <c r="W2395" s="1">
        <f>ROUNDDOWN(Table2[[#This Row],[Time]]/60,0)</f>
        <v>15</v>
      </c>
      <c r="X2395" s="1">
        <f>ROUNDDOWN((Table2[[#This Row],[Time]]/60-Table2[[#This Row],[Time2]])*60,0)</f>
        <v>40</v>
      </c>
      <c r="Y2395" s="1">
        <f>IF(Table2[[#This Row],[Time2]]&lt;10,0&amp;Table2[[#This Row],[Time2]],Table2[[#This Row],[Time2]])</f>
        <v>15</v>
      </c>
      <c r="Z2395" s="1">
        <f>IF(Table2[[#This Row],[Time3]]&lt;10,0&amp;Table2[[#This Row],[Time3]],Table2[[#This Row],[Time3]])</f>
        <v>40</v>
      </c>
      <c r="AA2395" s="2" t="str">
        <f>Table2[[#This Row],[Time4]]&amp;":"&amp;Table2[[#This Row],[Time5]]</f>
        <v>15:40</v>
      </c>
      <c r="AB2395" s="1" t="str" cm="1">
        <f t="array" ref="AB2395">IFERROR(IF(Table2[[#This Row],[code]]="","",_xlfn.IFS(AND(Table2[[#This Row],[code]]&lt;400,Table2[[#This Row],[code]]&lt;&gt;""),2,Table2[[#This Row],[code]]&gt;500,4)),"")</f>
        <v/>
      </c>
      <c r="AC2395" s="1" t="str">
        <f>IF(Table2[[#This Row],[Event]]="Penalty",Table2[[#This Row],[number]],IF(Table2[[#This Row],[Event]]="Time-Out",401,""))</f>
        <v/>
      </c>
      <c r="AD2395" s="1">
        <f>ROW(A2394)</f>
        <v>2394</v>
      </c>
      <c r="AE2395" s="1">
        <f>COUNTIFS(Table2[GameID],Table2[[#This Row],[GameID]],Table2[Column1],"&lt;="&amp;Table2[[#This Row],[Column1]])-1</f>
        <v>2</v>
      </c>
    </row>
    <row r="2396" spans="1:31" x14ac:dyDescent="0.45">
      <c r="A2396" t="s">
        <v>189</v>
      </c>
      <c r="B2396" t="str">
        <f>_xlfn.TEXTBEFORE(Table2[[#This Row],[Kamp]]," - ")</f>
        <v>Hvidovre Attack</v>
      </c>
      <c r="C2396" t="str">
        <f>_xlfn.TEXTAFTER(Table2[[#This Row],[Kamp]],"- ")</f>
        <v>Benløse IF</v>
      </c>
      <c r="D2396">
        <v>45231</v>
      </c>
      <c r="E2396">
        <v>75091</v>
      </c>
      <c r="F2396">
        <v>20232024</v>
      </c>
      <c r="G2396" t="s">
        <v>17</v>
      </c>
      <c r="H2396" t="s">
        <v>658</v>
      </c>
      <c r="I2396" t="s">
        <v>677</v>
      </c>
      <c r="J2396">
        <v>2</v>
      </c>
      <c r="K2396">
        <v>31137</v>
      </c>
      <c r="L2396">
        <v>202</v>
      </c>
      <c r="M2396" t="s">
        <v>631</v>
      </c>
      <c r="N2396" t="s">
        <v>28</v>
      </c>
      <c r="O2396" t="s">
        <v>634</v>
      </c>
      <c r="P2396">
        <v>41</v>
      </c>
      <c r="Q2396" t="s">
        <v>634</v>
      </c>
      <c r="R2396">
        <f>SUMIFS(Table2[number],Table2[Event],"Goal",Table2[H/U],"HOME",Table2[GameID],Table2[[#This Row],[GameID]],Table2[GameTime],"&lt;="&amp;Table2[[#This Row],[GameTime]])</f>
        <v>1</v>
      </c>
      <c r="S2396">
        <f>SUMIFS(Table2[number],Table2[Event],"Goal",Table2[H/U],"AWAY",Table2[GameID],Table2[[#This Row],[GameID]],Table2[GameTime],"&lt;="&amp;Table2[[#This Row],[GameTime]])</f>
        <v>2</v>
      </c>
      <c r="T2396" t="str">
        <f>IF(Table2[[#This Row],[Event]]="Goal",Table2[[#This Row],[Hscore]]&amp;"-"&amp;Table2[[#This Row],[Uscore]],"")</f>
        <v/>
      </c>
      <c r="U2396">
        <v>1505</v>
      </c>
      <c r="V2396" s="1">
        <f>Table2[[#This Row],[GameTime]]-(Table2[[#This Row],[period]]-1)*1200</f>
        <v>305</v>
      </c>
      <c r="W2396" s="1">
        <f>ROUNDDOWN(Table2[[#This Row],[Time]]/60,0)</f>
        <v>5</v>
      </c>
      <c r="X2396" s="1">
        <f>ROUNDDOWN((Table2[[#This Row],[Time]]/60-Table2[[#This Row],[Time2]])*60,0)</f>
        <v>4</v>
      </c>
      <c r="Y2396" s="1" t="str">
        <f>IF(Table2[[#This Row],[Time2]]&lt;10,0&amp;Table2[[#This Row],[Time2]],Table2[[#This Row],[Time2]])</f>
        <v>05</v>
      </c>
      <c r="Z2396" s="1" t="str">
        <f>IF(Table2[[#This Row],[Time3]]&lt;10,0&amp;Table2[[#This Row],[Time3]],Table2[[#This Row],[Time3]])</f>
        <v>04</v>
      </c>
      <c r="AA2396" s="2" t="str">
        <f>Table2[[#This Row],[Time4]]&amp;":"&amp;Table2[[#This Row],[Time5]]</f>
        <v>05:04</v>
      </c>
      <c r="AB2396" s="1" cm="1">
        <f t="array" ref="AB2396">IFERROR(IF(Table2[[#This Row],[code]]="","",_xlfn.IFS(AND(Table2[[#This Row],[code]]&lt;400,Table2[[#This Row],[code]]&lt;&gt;""),2,Table2[[#This Row],[code]]&gt;500,4)),"")</f>
        <v>2</v>
      </c>
      <c r="AC2396" s="1">
        <f>IF(Table2[[#This Row],[Event]]="Penalty",Table2[[#This Row],[number]],IF(Table2[[#This Row],[Event]]="Time-Out",401,""))</f>
        <v>202</v>
      </c>
      <c r="AD2396" s="1">
        <f>ROW(A2395)</f>
        <v>2395</v>
      </c>
      <c r="AE2396" s="1">
        <f>COUNTIFS(Table2[GameID],Table2[[#This Row],[GameID]],Table2[Column1],"&lt;="&amp;Table2[[#This Row],[Column1]])-1</f>
        <v>3</v>
      </c>
    </row>
    <row r="2397" spans="1:31" x14ac:dyDescent="0.45">
      <c r="A2397" t="s">
        <v>189</v>
      </c>
      <c r="B2397" t="str">
        <f>_xlfn.TEXTBEFORE(Table2[[#This Row],[Kamp]]," - ")</f>
        <v>Hvidovre Attack</v>
      </c>
      <c r="C2397" t="str">
        <f>_xlfn.TEXTAFTER(Table2[[#This Row],[Kamp]],"- ")</f>
        <v>Benløse IF</v>
      </c>
      <c r="D2397">
        <v>45231</v>
      </c>
      <c r="E2397">
        <v>75091</v>
      </c>
      <c r="F2397">
        <v>20232024</v>
      </c>
      <c r="G2397" t="s">
        <v>17</v>
      </c>
      <c r="H2397" t="s">
        <v>659</v>
      </c>
      <c r="I2397" t="s">
        <v>678</v>
      </c>
      <c r="J2397">
        <v>2</v>
      </c>
      <c r="K2397">
        <v>31138</v>
      </c>
      <c r="L2397">
        <v>220</v>
      </c>
      <c r="M2397" t="s">
        <v>631</v>
      </c>
      <c r="N2397" t="s">
        <v>60</v>
      </c>
      <c r="O2397" t="s">
        <v>634</v>
      </c>
      <c r="P2397">
        <v>4</v>
      </c>
      <c r="Q2397" t="s">
        <v>634</v>
      </c>
      <c r="R2397">
        <f>SUMIFS(Table2[number],Table2[Event],"Goal",Table2[H/U],"HOME",Table2[GameID],Table2[[#This Row],[GameID]],Table2[GameTime],"&lt;="&amp;Table2[[#This Row],[GameTime]])</f>
        <v>1</v>
      </c>
      <c r="S2397">
        <f>SUMIFS(Table2[number],Table2[Event],"Goal",Table2[H/U],"AWAY",Table2[GameID],Table2[[#This Row],[GameID]],Table2[GameTime],"&lt;="&amp;Table2[[#This Row],[GameTime]])</f>
        <v>2</v>
      </c>
      <c r="T2397" t="str">
        <f>IF(Table2[[#This Row],[Event]]="Goal",Table2[[#This Row],[Hscore]]&amp;"-"&amp;Table2[[#This Row],[Uscore]],"")</f>
        <v/>
      </c>
      <c r="U2397">
        <v>1602</v>
      </c>
      <c r="V2397" s="1">
        <f>Table2[[#This Row],[GameTime]]-(Table2[[#This Row],[period]]-1)*1200</f>
        <v>402</v>
      </c>
      <c r="W2397" s="1">
        <f>ROUNDDOWN(Table2[[#This Row],[Time]]/60,0)</f>
        <v>6</v>
      </c>
      <c r="X2397" s="1">
        <f>ROUNDDOWN((Table2[[#This Row],[Time]]/60-Table2[[#This Row],[Time2]])*60,0)</f>
        <v>42</v>
      </c>
      <c r="Y2397" s="1" t="str">
        <f>IF(Table2[[#This Row],[Time2]]&lt;10,0&amp;Table2[[#This Row],[Time2]],Table2[[#This Row],[Time2]])</f>
        <v>06</v>
      </c>
      <c r="Z2397" s="1">
        <f>IF(Table2[[#This Row],[Time3]]&lt;10,0&amp;Table2[[#This Row],[Time3]],Table2[[#This Row],[Time3]])</f>
        <v>42</v>
      </c>
      <c r="AA2397" s="2" t="str">
        <f>Table2[[#This Row],[Time4]]&amp;":"&amp;Table2[[#This Row],[Time5]]</f>
        <v>06:42</v>
      </c>
      <c r="AB2397" s="1" cm="1">
        <f t="array" ref="AB2397">IFERROR(IF(Table2[[#This Row],[code]]="","",_xlfn.IFS(AND(Table2[[#This Row],[code]]&lt;400,Table2[[#This Row],[code]]&lt;&gt;""),2,Table2[[#This Row],[code]]&gt;500,4)),"")</f>
        <v>2</v>
      </c>
      <c r="AC2397" s="1">
        <f>IF(Table2[[#This Row],[Event]]="Penalty",Table2[[#This Row],[number]],IF(Table2[[#This Row],[Event]]="Time-Out",401,""))</f>
        <v>220</v>
      </c>
      <c r="AD2397" s="1">
        <f>ROW(A2396)</f>
        <v>2396</v>
      </c>
      <c r="AE2397" s="1">
        <f>COUNTIFS(Table2[GameID],Table2[[#This Row],[GameID]],Table2[Column1],"&lt;="&amp;Table2[[#This Row],[Column1]])-1</f>
        <v>4</v>
      </c>
    </row>
    <row r="2398" spans="1:31" x14ac:dyDescent="0.45">
      <c r="A2398" t="s">
        <v>189</v>
      </c>
      <c r="B2398" t="str">
        <f>_xlfn.TEXTBEFORE(Table2[[#This Row],[Kamp]]," - ")</f>
        <v>Hvidovre Attack</v>
      </c>
      <c r="C2398" t="str">
        <f>_xlfn.TEXTAFTER(Table2[[#This Row],[Kamp]],"- ")</f>
        <v>Benløse IF</v>
      </c>
      <c r="D2398">
        <v>45231</v>
      </c>
      <c r="E2398">
        <v>75091</v>
      </c>
      <c r="F2398">
        <v>20232024</v>
      </c>
      <c r="G2398" t="s">
        <v>17</v>
      </c>
      <c r="H2398" t="s">
        <v>659</v>
      </c>
      <c r="I2398" t="s">
        <v>678</v>
      </c>
      <c r="J2398">
        <v>2</v>
      </c>
      <c r="K2398">
        <v>31138</v>
      </c>
      <c r="L2398">
        <v>201</v>
      </c>
      <c r="M2398" t="s">
        <v>631</v>
      </c>
      <c r="N2398" t="s">
        <v>191</v>
      </c>
      <c r="O2398" t="s">
        <v>634</v>
      </c>
      <c r="P2398">
        <v>89</v>
      </c>
      <c r="Q2398" t="s">
        <v>634</v>
      </c>
      <c r="R2398">
        <f>SUMIFS(Table2[number],Table2[Event],"Goal",Table2[H/U],"HOME",Table2[GameID],Table2[[#This Row],[GameID]],Table2[GameTime],"&lt;="&amp;Table2[[#This Row],[GameTime]])</f>
        <v>1</v>
      </c>
      <c r="S2398">
        <f>SUMIFS(Table2[number],Table2[Event],"Goal",Table2[H/U],"AWAY",Table2[GameID],Table2[[#This Row],[GameID]],Table2[GameTime],"&lt;="&amp;Table2[[#This Row],[GameTime]])</f>
        <v>2</v>
      </c>
      <c r="T2398" t="str">
        <f>IF(Table2[[#This Row],[Event]]="Goal",Table2[[#This Row],[Hscore]]&amp;"-"&amp;Table2[[#This Row],[Uscore]],"")</f>
        <v/>
      </c>
      <c r="U2398">
        <v>1759</v>
      </c>
      <c r="V2398" s="1">
        <f>Table2[[#This Row],[GameTime]]-(Table2[[#This Row],[period]]-1)*1200</f>
        <v>559</v>
      </c>
      <c r="W2398" s="1">
        <f>ROUNDDOWN(Table2[[#This Row],[Time]]/60,0)</f>
        <v>9</v>
      </c>
      <c r="X2398" s="1">
        <f>ROUNDDOWN((Table2[[#This Row],[Time]]/60-Table2[[#This Row],[Time2]])*60,0)</f>
        <v>19</v>
      </c>
      <c r="Y2398" s="1" t="str">
        <f>IF(Table2[[#This Row],[Time2]]&lt;10,0&amp;Table2[[#This Row],[Time2]],Table2[[#This Row],[Time2]])</f>
        <v>09</v>
      </c>
      <c r="Z2398" s="1">
        <f>IF(Table2[[#This Row],[Time3]]&lt;10,0&amp;Table2[[#This Row],[Time3]],Table2[[#This Row],[Time3]])</f>
        <v>19</v>
      </c>
      <c r="AA2398" s="2" t="str">
        <f>Table2[[#This Row],[Time4]]&amp;":"&amp;Table2[[#This Row],[Time5]]</f>
        <v>09:19</v>
      </c>
      <c r="AB2398" s="1" cm="1">
        <f t="array" ref="AB2398">IFERROR(IF(Table2[[#This Row],[code]]="","",_xlfn.IFS(AND(Table2[[#This Row],[code]]&lt;400,Table2[[#This Row],[code]]&lt;&gt;""),2,Table2[[#This Row],[code]]&gt;500,4)),"")</f>
        <v>2</v>
      </c>
      <c r="AC2398" s="1">
        <f>IF(Table2[[#This Row],[Event]]="Penalty",Table2[[#This Row],[number]],IF(Table2[[#This Row],[Event]]="Time-Out",401,""))</f>
        <v>201</v>
      </c>
      <c r="AD2398" s="1">
        <f>ROW(A2397)</f>
        <v>2397</v>
      </c>
      <c r="AE2398" s="1">
        <f>COUNTIFS(Table2[GameID],Table2[[#This Row],[GameID]],Table2[Column1],"&lt;="&amp;Table2[[#This Row],[Column1]])-1</f>
        <v>5</v>
      </c>
    </row>
    <row r="2399" spans="1:31" x14ac:dyDescent="0.45">
      <c r="A2399" t="s">
        <v>189</v>
      </c>
      <c r="B2399" t="str">
        <f>_xlfn.TEXTBEFORE(Table2[[#This Row],[Kamp]]," - ")</f>
        <v>Hvidovre Attack</v>
      </c>
      <c r="C2399" t="str">
        <f>_xlfn.TEXTAFTER(Table2[[#This Row],[Kamp]],"- ")</f>
        <v>Benløse IF</v>
      </c>
      <c r="D2399">
        <v>45231</v>
      </c>
      <c r="E2399">
        <v>75091</v>
      </c>
      <c r="F2399">
        <v>20232024</v>
      </c>
      <c r="G2399" t="s">
        <v>17</v>
      </c>
      <c r="H2399" t="s">
        <v>658</v>
      </c>
      <c r="I2399" t="s">
        <v>677</v>
      </c>
      <c r="J2399">
        <v>2</v>
      </c>
      <c r="K2399">
        <v>31137</v>
      </c>
      <c r="L2399">
        <v>1</v>
      </c>
      <c r="M2399" t="s">
        <v>630</v>
      </c>
      <c r="N2399" t="s">
        <v>192</v>
      </c>
      <c r="O2399" t="s">
        <v>634</v>
      </c>
      <c r="P2399">
        <v>32</v>
      </c>
      <c r="Q2399" t="s">
        <v>634</v>
      </c>
      <c r="R2399">
        <f>SUMIFS(Table2[number],Table2[Event],"Goal",Table2[H/U],"HOME",Table2[GameID],Table2[[#This Row],[GameID]],Table2[GameTime],"&lt;="&amp;Table2[[#This Row],[GameTime]])</f>
        <v>1</v>
      </c>
      <c r="S2399">
        <f>SUMIFS(Table2[number],Table2[Event],"Goal",Table2[H/U],"AWAY",Table2[GameID],Table2[[#This Row],[GameID]],Table2[GameTime],"&lt;="&amp;Table2[[#This Row],[GameTime]])</f>
        <v>3</v>
      </c>
      <c r="T2399" t="str">
        <f>IF(Table2[[#This Row],[Event]]="Goal",Table2[[#This Row],[Hscore]]&amp;"-"&amp;Table2[[#This Row],[Uscore]],"")</f>
        <v>1-3</v>
      </c>
      <c r="U2399">
        <v>1883</v>
      </c>
      <c r="V2399" s="1">
        <f>Table2[[#This Row],[GameTime]]-(Table2[[#This Row],[period]]-1)*1200</f>
        <v>683</v>
      </c>
      <c r="W2399" s="1">
        <f>ROUNDDOWN(Table2[[#This Row],[Time]]/60,0)</f>
        <v>11</v>
      </c>
      <c r="X2399" s="1">
        <f>ROUNDDOWN((Table2[[#This Row],[Time]]/60-Table2[[#This Row],[Time2]])*60,0)</f>
        <v>23</v>
      </c>
      <c r="Y2399" s="1">
        <f>IF(Table2[[#This Row],[Time2]]&lt;10,0&amp;Table2[[#This Row],[Time2]],Table2[[#This Row],[Time2]])</f>
        <v>11</v>
      </c>
      <c r="Z2399" s="1">
        <f>IF(Table2[[#This Row],[Time3]]&lt;10,0&amp;Table2[[#This Row],[Time3]],Table2[[#This Row],[Time3]])</f>
        <v>23</v>
      </c>
      <c r="AA2399" s="2" t="str">
        <f>Table2[[#This Row],[Time4]]&amp;":"&amp;Table2[[#This Row],[Time5]]</f>
        <v>11:23</v>
      </c>
      <c r="AB2399" s="1" t="str" cm="1">
        <f t="array" ref="AB2399">IFERROR(IF(Table2[[#This Row],[code]]="","",_xlfn.IFS(AND(Table2[[#This Row],[code]]&lt;400,Table2[[#This Row],[code]]&lt;&gt;""),2,Table2[[#This Row],[code]]&gt;500,4)),"")</f>
        <v/>
      </c>
      <c r="AC2399" s="1" t="str">
        <f>IF(Table2[[#This Row],[Event]]="Penalty",Table2[[#This Row],[number]],IF(Table2[[#This Row],[Event]]="Time-Out",401,""))</f>
        <v/>
      </c>
      <c r="AD2399" s="1">
        <f>ROW(A2398)</f>
        <v>2398</v>
      </c>
      <c r="AE2399" s="1">
        <f>COUNTIFS(Table2[GameID],Table2[[#This Row],[GameID]],Table2[Column1],"&lt;="&amp;Table2[[#This Row],[Column1]])-1</f>
        <v>6</v>
      </c>
    </row>
    <row r="2400" spans="1:31" x14ac:dyDescent="0.45">
      <c r="A2400" t="s">
        <v>189</v>
      </c>
      <c r="B2400" t="str">
        <f>_xlfn.TEXTBEFORE(Table2[[#This Row],[Kamp]]," - ")</f>
        <v>Hvidovre Attack</v>
      </c>
      <c r="C2400" t="str">
        <f>_xlfn.TEXTAFTER(Table2[[#This Row],[Kamp]],"- ")</f>
        <v>Benløse IF</v>
      </c>
      <c r="D2400">
        <v>45231</v>
      </c>
      <c r="E2400">
        <v>75091</v>
      </c>
      <c r="F2400">
        <v>20232024</v>
      </c>
      <c r="G2400" t="s">
        <v>17</v>
      </c>
      <c r="H2400" t="s">
        <v>659</v>
      </c>
      <c r="I2400" t="s">
        <v>678</v>
      </c>
      <c r="J2400">
        <v>2</v>
      </c>
      <c r="K2400">
        <v>31138</v>
      </c>
      <c r="L2400">
        <v>208</v>
      </c>
      <c r="M2400" t="s">
        <v>631</v>
      </c>
      <c r="N2400" t="s">
        <v>60</v>
      </c>
      <c r="O2400" t="s">
        <v>634</v>
      </c>
      <c r="P2400">
        <v>4</v>
      </c>
      <c r="Q2400" t="s">
        <v>634</v>
      </c>
      <c r="R2400">
        <f>SUMIFS(Table2[number],Table2[Event],"Goal",Table2[H/U],"HOME",Table2[GameID],Table2[[#This Row],[GameID]],Table2[GameTime],"&lt;="&amp;Table2[[#This Row],[GameTime]])</f>
        <v>1</v>
      </c>
      <c r="S2400">
        <f>SUMIFS(Table2[number],Table2[Event],"Goal",Table2[H/U],"AWAY",Table2[GameID],Table2[[#This Row],[GameID]],Table2[GameTime],"&lt;="&amp;Table2[[#This Row],[GameTime]])</f>
        <v>3</v>
      </c>
      <c r="T2400" t="str">
        <f>IF(Table2[[#This Row],[Event]]="Goal",Table2[[#This Row],[Hscore]]&amp;"-"&amp;Table2[[#This Row],[Uscore]],"")</f>
        <v/>
      </c>
      <c r="U2400">
        <v>2068</v>
      </c>
      <c r="V2400" s="1">
        <f>Table2[[#This Row],[GameTime]]-(Table2[[#This Row],[period]]-1)*1200</f>
        <v>868</v>
      </c>
      <c r="W2400" s="1">
        <f>ROUNDDOWN(Table2[[#This Row],[Time]]/60,0)</f>
        <v>14</v>
      </c>
      <c r="X2400" s="1">
        <f>ROUNDDOWN((Table2[[#This Row],[Time]]/60-Table2[[#This Row],[Time2]])*60,0)</f>
        <v>28</v>
      </c>
      <c r="Y2400" s="1">
        <f>IF(Table2[[#This Row],[Time2]]&lt;10,0&amp;Table2[[#This Row],[Time2]],Table2[[#This Row],[Time2]])</f>
        <v>14</v>
      </c>
      <c r="Z2400" s="1">
        <f>IF(Table2[[#This Row],[Time3]]&lt;10,0&amp;Table2[[#This Row],[Time3]],Table2[[#This Row],[Time3]])</f>
        <v>28</v>
      </c>
      <c r="AA2400" s="2" t="str">
        <f>Table2[[#This Row],[Time4]]&amp;":"&amp;Table2[[#This Row],[Time5]]</f>
        <v>14:28</v>
      </c>
      <c r="AB2400" s="1" cm="1">
        <f t="array" ref="AB2400">IFERROR(IF(Table2[[#This Row],[code]]="","",_xlfn.IFS(AND(Table2[[#This Row],[code]]&lt;400,Table2[[#This Row],[code]]&lt;&gt;""),2,Table2[[#This Row],[code]]&gt;500,4)),"")</f>
        <v>2</v>
      </c>
      <c r="AC2400" s="1">
        <f>IF(Table2[[#This Row],[Event]]="Penalty",Table2[[#This Row],[number]],IF(Table2[[#This Row],[Event]]="Time-Out",401,""))</f>
        <v>208</v>
      </c>
      <c r="AD2400" s="1">
        <f>ROW(A2399)</f>
        <v>2399</v>
      </c>
      <c r="AE2400" s="1">
        <f>COUNTIFS(Table2[GameID],Table2[[#This Row],[GameID]],Table2[Column1],"&lt;="&amp;Table2[[#This Row],[Column1]])-1</f>
        <v>7</v>
      </c>
    </row>
    <row r="2401" spans="1:31" x14ac:dyDescent="0.45">
      <c r="A2401" t="s">
        <v>189</v>
      </c>
      <c r="B2401" t="str">
        <f>_xlfn.TEXTBEFORE(Table2[[#This Row],[Kamp]]," - ")</f>
        <v>Hvidovre Attack</v>
      </c>
      <c r="C2401" t="str">
        <f>_xlfn.TEXTAFTER(Table2[[#This Row],[Kamp]],"- ")</f>
        <v>Benløse IF</v>
      </c>
      <c r="D2401">
        <v>45231</v>
      </c>
      <c r="E2401">
        <v>75091</v>
      </c>
      <c r="F2401">
        <v>20232024</v>
      </c>
      <c r="G2401" t="s">
        <v>17</v>
      </c>
      <c r="H2401" t="s">
        <v>659</v>
      </c>
      <c r="I2401" t="s">
        <v>678</v>
      </c>
      <c r="J2401">
        <v>2</v>
      </c>
      <c r="K2401">
        <v>31138</v>
      </c>
      <c r="L2401">
        <v>208</v>
      </c>
      <c r="M2401" t="s">
        <v>631</v>
      </c>
      <c r="N2401" t="s">
        <v>60</v>
      </c>
      <c r="O2401" t="s">
        <v>634</v>
      </c>
      <c r="P2401">
        <v>4</v>
      </c>
      <c r="Q2401" t="s">
        <v>634</v>
      </c>
      <c r="R2401">
        <f>SUMIFS(Table2[number],Table2[Event],"Goal",Table2[H/U],"HOME",Table2[GameID],Table2[[#This Row],[GameID]],Table2[GameTime],"&lt;="&amp;Table2[[#This Row],[GameTime]])</f>
        <v>1</v>
      </c>
      <c r="S2401">
        <f>SUMIFS(Table2[number],Table2[Event],"Goal",Table2[H/U],"AWAY",Table2[GameID],Table2[[#This Row],[GameID]],Table2[GameTime],"&lt;="&amp;Table2[[#This Row],[GameTime]])</f>
        <v>3</v>
      </c>
      <c r="T2401" t="str">
        <f>IF(Table2[[#This Row],[Event]]="Goal",Table2[[#This Row],[Hscore]]&amp;"-"&amp;Table2[[#This Row],[Uscore]],"")</f>
        <v/>
      </c>
      <c r="U2401">
        <v>2347</v>
      </c>
      <c r="V2401" s="1">
        <f>Table2[[#This Row],[GameTime]]-(Table2[[#This Row],[period]]-1)*1200</f>
        <v>1147</v>
      </c>
      <c r="W2401" s="1">
        <f>ROUNDDOWN(Table2[[#This Row],[Time]]/60,0)</f>
        <v>19</v>
      </c>
      <c r="X2401" s="1">
        <f>ROUNDDOWN((Table2[[#This Row],[Time]]/60-Table2[[#This Row],[Time2]])*60,0)</f>
        <v>7</v>
      </c>
      <c r="Y2401" s="1">
        <f>IF(Table2[[#This Row],[Time2]]&lt;10,0&amp;Table2[[#This Row],[Time2]],Table2[[#This Row],[Time2]])</f>
        <v>19</v>
      </c>
      <c r="Z2401" s="1" t="str">
        <f>IF(Table2[[#This Row],[Time3]]&lt;10,0&amp;Table2[[#This Row],[Time3]],Table2[[#This Row],[Time3]])</f>
        <v>07</v>
      </c>
      <c r="AA2401" s="2" t="str">
        <f>Table2[[#This Row],[Time4]]&amp;":"&amp;Table2[[#This Row],[Time5]]</f>
        <v>19:07</v>
      </c>
      <c r="AB2401" s="1" cm="1">
        <f t="array" ref="AB2401">IFERROR(IF(Table2[[#This Row],[code]]="","",_xlfn.IFS(AND(Table2[[#This Row],[code]]&lt;400,Table2[[#This Row],[code]]&lt;&gt;""),2,Table2[[#This Row],[code]]&gt;500,4)),"")</f>
        <v>2</v>
      </c>
      <c r="AC2401" s="1">
        <f>IF(Table2[[#This Row],[Event]]="Penalty",Table2[[#This Row],[number]],IF(Table2[[#This Row],[Event]]="Time-Out",401,""))</f>
        <v>208</v>
      </c>
      <c r="AD2401" s="1">
        <f>ROW(A2400)</f>
        <v>2400</v>
      </c>
      <c r="AE2401" s="1">
        <f>COUNTIFS(Table2[GameID],Table2[[#This Row],[GameID]],Table2[Column1],"&lt;="&amp;Table2[[#This Row],[Column1]])-1</f>
        <v>8</v>
      </c>
    </row>
    <row r="2402" spans="1:31" x14ac:dyDescent="0.45">
      <c r="A2402" t="s">
        <v>189</v>
      </c>
      <c r="B2402" t="str">
        <f>_xlfn.TEXTBEFORE(Table2[[#This Row],[Kamp]]," - ")</f>
        <v>Hvidovre Attack</v>
      </c>
      <c r="C2402" t="str">
        <f>_xlfn.TEXTAFTER(Table2[[#This Row],[Kamp]],"- ")</f>
        <v>Benløse IF</v>
      </c>
      <c r="D2402">
        <v>45231</v>
      </c>
      <c r="E2402">
        <v>75091</v>
      </c>
      <c r="F2402">
        <v>20232024</v>
      </c>
      <c r="G2402" t="s">
        <v>17</v>
      </c>
      <c r="H2402" t="s">
        <v>659</v>
      </c>
      <c r="I2402" t="s">
        <v>678</v>
      </c>
      <c r="J2402">
        <v>3</v>
      </c>
      <c r="K2402">
        <v>31138</v>
      </c>
      <c r="L2402">
        <v>1</v>
      </c>
      <c r="M2402" t="s">
        <v>630</v>
      </c>
      <c r="N2402" t="s">
        <v>322</v>
      </c>
      <c r="O2402" t="s">
        <v>74</v>
      </c>
      <c r="P2402">
        <v>40</v>
      </c>
      <c r="Q2402">
        <v>92</v>
      </c>
      <c r="R2402">
        <f>SUMIFS(Table2[number],Table2[Event],"Goal",Table2[H/U],"HOME",Table2[GameID],Table2[[#This Row],[GameID]],Table2[GameTime],"&lt;="&amp;Table2[[#This Row],[GameTime]])</f>
        <v>2</v>
      </c>
      <c r="S2402">
        <f>SUMIFS(Table2[number],Table2[Event],"Goal",Table2[H/U],"AWAY",Table2[GameID],Table2[[#This Row],[GameID]],Table2[GameTime],"&lt;="&amp;Table2[[#This Row],[GameTime]])</f>
        <v>3</v>
      </c>
      <c r="T2402" t="str">
        <f>IF(Table2[[#This Row],[Event]]="Goal",Table2[[#This Row],[Hscore]]&amp;"-"&amp;Table2[[#This Row],[Uscore]],"")</f>
        <v>2-3</v>
      </c>
      <c r="U2402">
        <v>2657</v>
      </c>
      <c r="V2402" s="1">
        <f>Table2[[#This Row],[GameTime]]-(Table2[[#This Row],[period]]-1)*1200</f>
        <v>257</v>
      </c>
      <c r="W2402" s="1">
        <f>ROUNDDOWN(Table2[[#This Row],[Time]]/60,0)</f>
        <v>4</v>
      </c>
      <c r="X2402" s="1">
        <f>ROUNDDOWN((Table2[[#This Row],[Time]]/60-Table2[[#This Row],[Time2]])*60,0)</f>
        <v>17</v>
      </c>
      <c r="Y2402" s="1" t="str">
        <f>IF(Table2[[#This Row],[Time2]]&lt;10,0&amp;Table2[[#This Row],[Time2]],Table2[[#This Row],[Time2]])</f>
        <v>04</v>
      </c>
      <c r="Z2402" s="1">
        <f>IF(Table2[[#This Row],[Time3]]&lt;10,0&amp;Table2[[#This Row],[Time3]],Table2[[#This Row],[Time3]])</f>
        <v>17</v>
      </c>
      <c r="AA2402" s="2" t="str">
        <f>Table2[[#This Row],[Time4]]&amp;":"&amp;Table2[[#This Row],[Time5]]</f>
        <v>04:17</v>
      </c>
      <c r="AB2402" s="1" t="str" cm="1">
        <f t="array" ref="AB2402">IFERROR(IF(Table2[[#This Row],[code]]="","",_xlfn.IFS(AND(Table2[[#This Row],[code]]&lt;400,Table2[[#This Row],[code]]&lt;&gt;""),2,Table2[[#This Row],[code]]&gt;500,4)),"")</f>
        <v/>
      </c>
      <c r="AC2402" s="1" t="str">
        <f>IF(Table2[[#This Row],[Event]]="Penalty",Table2[[#This Row],[number]],IF(Table2[[#This Row],[Event]]="Time-Out",401,""))</f>
        <v/>
      </c>
      <c r="AD2402" s="1">
        <f>ROW(A2401)</f>
        <v>2401</v>
      </c>
      <c r="AE2402" s="1">
        <f>COUNTIFS(Table2[GameID],Table2[[#This Row],[GameID]],Table2[Column1],"&lt;="&amp;Table2[[#This Row],[Column1]])-1</f>
        <v>9</v>
      </c>
    </row>
    <row r="2403" spans="1:31" x14ac:dyDescent="0.45">
      <c r="A2403" t="s">
        <v>189</v>
      </c>
      <c r="B2403" t="str">
        <f>_xlfn.TEXTBEFORE(Table2[[#This Row],[Kamp]]," - ")</f>
        <v>Hvidovre Attack</v>
      </c>
      <c r="C2403" t="str">
        <f>_xlfn.TEXTAFTER(Table2[[#This Row],[Kamp]],"- ")</f>
        <v>Benløse IF</v>
      </c>
      <c r="D2403">
        <v>45231</v>
      </c>
      <c r="E2403">
        <v>75091</v>
      </c>
      <c r="F2403">
        <v>20232024</v>
      </c>
      <c r="G2403" t="s">
        <v>17</v>
      </c>
      <c r="H2403" t="s">
        <v>659</v>
      </c>
      <c r="I2403" t="s">
        <v>678</v>
      </c>
      <c r="J2403">
        <v>3</v>
      </c>
      <c r="K2403">
        <v>31138</v>
      </c>
      <c r="L2403">
        <v>1</v>
      </c>
      <c r="M2403" t="s">
        <v>630</v>
      </c>
      <c r="N2403" t="s">
        <v>279</v>
      </c>
      <c r="O2403" t="s">
        <v>74</v>
      </c>
      <c r="P2403">
        <v>5</v>
      </c>
      <c r="Q2403">
        <v>92</v>
      </c>
      <c r="R2403">
        <f>SUMIFS(Table2[number],Table2[Event],"Goal",Table2[H/U],"HOME",Table2[GameID],Table2[[#This Row],[GameID]],Table2[GameTime],"&lt;="&amp;Table2[[#This Row],[GameTime]])</f>
        <v>3</v>
      </c>
      <c r="S2403">
        <f>SUMIFS(Table2[number],Table2[Event],"Goal",Table2[H/U],"AWAY",Table2[GameID],Table2[[#This Row],[GameID]],Table2[GameTime],"&lt;="&amp;Table2[[#This Row],[GameTime]])</f>
        <v>3</v>
      </c>
      <c r="T2403" t="str">
        <f>IF(Table2[[#This Row],[Event]]="Goal",Table2[[#This Row],[Hscore]]&amp;"-"&amp;Table2[[#This Row],[Uscore]],"")</f>
        <v>3-3</v>
      </c>
      <c r="U2403">
        <v>2984</v>
      </c>
      <c r="V2403" s="1">
        <f>Table2[[#This Row],[GameTime]]-(Table2[[#This Row],[period]]-1)*1200</f>
        <v>584</v>
      </c>
      <c r="W2403" s="1">
        <f>ROUNDDOWN(Table2[[#This Row],[Time]]/60,0)</f>
        <v>9</v>
      </c>
      <c r="X2403" s="1">
        <f>ROUNDDOWN((Table2[[#This Row],[Time]]/60-Table2[[#This Row],[Time2]])*60,0)</f>
        <v>44</v>
      </c>
      <c r="Y2403" s="1" t="str">
        <f>IF(Table2[[#This Row],[Time2]]&lt;10,0&amp;Table2[[#This Row],[Time2]],Table2[[#This Row],[Time2]])</f>
        <v>09</v>
      </c>
      <c r="Z2403" s="1">
        <f>IF(Table2[[#This Row],[Time3]]&lt;10,0&amp;Table2[[#This Row],[Time3]],Table2[[#This Row],[Time3]])</f>
        <v>44</v>
      </c>
      <c r="AA2403" s="2" t="str">
        <f>Table2[[#This Row],[Time4]]&amp;":"&amp;Table2[[#This Row],[Time5]]</f>
        <v>09:44</v>
      </c>
      <c r="AB2403" s="1" t="str" cm="1">
        <f t="array" ref="AB2403">IFERROR(IF(Table2[[#This Row],[code]]="","",_xlfn.IFS(AND(Table2[[#This Row],[code]]&lt;400,Table2[[#This Row],[code]]&lt;&gt;""),2,Table2[[#This Row],[code]]&gt;500,4)),"")</f>
        <v/>
      </c>
      <c r="AC2403" s="1" t="str">
        <f>IF(Table2[[#This Row],[Event]]="Penalty",Table2[[#This Row],[number]],IF(Table2[[#This Row],[Event]]="Time-Out",401,""))</f>
        <v/>
      </c>
      <c r="AD2403" s="1">
        <f>ROW(A2402)</f>
        <v>2402</v>
      </c>
      <c r="AE2403" s="1">
        <f>COUNTIFS(Table2[GameID],Table2[[#This Row],[GameID]],Table2[Column1],"&lt;="&amp;Table2[[#This Row],[Column1]])-1</f>
        <v>10</v>
      </c>
    </row>
    <row r="2404" spans="1:31" x14ac:dyDescent="0.45">
      <c r="A2404" t="s">
        <v>189</v>
      </c>
      <c r="B2404" t="str">
        <f>_xlfn.TEXTBEFORE(Table2[[#This Row],[Kamp]]," - ")</f>
        <v>Hvidovre Attack</v>
      </c>
      <c r="C2404" t="str">
        <f>_xlfn.TEXTAFTER(Table2[[#This Row],[Kamp]],"- ")</f>
        <v>Benløse IF</v>
      </c>
      <c r="D2404">
        <v>45231</v>
      </c>
      <c r="E2404">
        <v>75091</v>
      </c>
      <c r="F2404">
        <v>20232024</v>
      </c>
      <c r="G2404" t="s">
        <v>17</v>
      </c>
      <c r="H2404" t="s">
        <v>658</v>
      </c>
      <c r="I2404" t="s">
        <v>677</v>
      </c>
      <c r="J2404">
        <v>3</v>
      </c>
      <c r="K2404">
        <v>31137</v>
      </c>
      <c r="L2404">
        <v>1</v>
      </c>
      <c r="M2404" t="s">
        <v>630</v>
      </c>
      <c r="N2404" t="s">
        <v>468</v>
      </c>
      <c r="O2404" t="s">
        <v>29</v>
      </c>
      <c r="P2404">
        <v>36</v>
      </c>
      <c r="Q2404">
        <v>44</v>
      </c>
      <c r="R2404">
        <f>SUMIFS(Table2[number],Table2[Event],"Goal",Table2[H/U],"HOME",Table2[GameID],Table2[[#This Row],[GameID]],Table2[GameTime],"&lt;="&amp;Table2[[#This Row],[GameTime]])</f>
        <v>3</v>
      </c>
      <c r="S2404">
        <f>SUMIFS(Table2[number],Table2[Event],"Goal",Table2[H/U],"AWAY",Table2[GameID],Table2[[#This Row],[GameID]],Table2[GameTime],"&lt;="&amp;Table2[[#This Row],[GameTime]])</f>
        <v>4</v>
      </c>
      <c r="T2404" t="str">
        <f>IF(Table2[[#This Row],[Event]]="Goal",Table2[[#This Row],[Hscore]]&amp;"-"&amp;Table2[[#This Row],[Uscore]],"")</f>
        <v>3-4</v>
      </c>
      <c r="U2404">
        <v>3138</v>
      </c>
      <c r="V2404" s="1">
        <f>Table2[[#This Row],[GameTime]]-(Table2[[#This Row],[period]]-1)*1200</f>
        <v>738</v>
      </c>
      <c r="W2404" s="1">
        <f>ROUNDDOWN(Table2[[#This Row],[Time]]/60,0)</f>
        <v>12</v>
      </c>
      <c r="X2404" s="1">
        <f>ROUNDDOWN((Table2[[#This Row],[Time]]/60-Table2[[#This Row],[Time2]])*60,0)</f>
        <v>18</v>
      </c>
      <c r="Y2404" s="1">
        <f>IF(Table2[[#This Row],[Time2]]&lt;10,0&amp;Table2[[#This Row],[Time2]],Table2[[#This Row],[Time2]])</f>
        <v>12</v>
      </c>
      <c r="Z2404" s="1">
        <f>IF(Table2[[#This Row],[Time3]]&lt;10,0&amp;Table2[[#This Row],[Time3]],Table2[[#This Row],[Time3]])</f>
        <v>18</v>
      </c>
      <c r="AA2404" s="2" t="str">
        <f>Table2[[#This Row],[Time4]]&amp;":"&amp;Table2[[#This Row],[Time5]]</f>
        <v>12:18</v>
      </c>
      <c r="AB2404" s="1" t="str" cm="1">
        <f t="array" ref="AB2404">IFERROR(IF(Table2[[#This Row],[code]]="","",_xlfn.IFS(AND(Table2[[#This Row],[code]]&lt;400,Table2[[#This Row],[code]]&lt;&gt;""),2,Table2[[#This Row],[code]]&gt;500,4)),"")</f>
        <v/>
      </c>
      <c r="AC2404" s="1" t="str">
        <f>IF(Table2[[#This Row],[Event]]="Penalty",Table2[[#This Row],[number]],IF(Table2[[#This Row],[Event]]="Time-Out",401,""))</f>
        <v/>
      </c>
      <c r="AD2404" s="1">
        <f>ROW(A2403)</f>
        <v>2403</v>
      </c>
      <c r="AE2404" s="1">
        <f>COUNTIFS(Table2[GameID],Table2[[#This Row],[GameID]],Table2[Column1],"&lt;="&amp;Table2[[#This Row],[Column1]])-1</f>
        <v>11</v>
      </c>
    </row>
    <row r="2405" spans="1:31" x14ac:dyDescent="0.45">
      <c r="A2405" t="s">
        <v>189</v>
      </c>
      <c r="B2405" t="str">
        <f>_xlfn.TEXTBEFORE(Table2[[#This Row],[Kamp]]," - ")</f>
        <v>Hvidovre Attack</v>
      </c>
      <c r="C2405" t="str">
        <f>_xlfn.TEXTAFTER(Table2[[#This Row],[Kamp]],"- ")</f>
        <v>Benløse IF</v>
      </c>
      <c r="D2405">
        <v>45231</v>
      </c>
      <c r="E2405">
        <v>75091</v>
      </c>
      <c r="F2405">
        <v>20232024</v>
      </c>
      <c r="G2405" t="s">
        <v>17</v>
      </c>
      <c r="H2405" t="s">
        <v>658</v>
      </c>
      <c r="I2405" t="s">
        <v>677</v>
      </c>
      <c r="J2405">
        <v>3</v>
      </c>
      <c r="K2405">
        <v>31137</v>
      </c>
      <c r="L2405">
        <v>202</v>
      </c>
      <c r="M2405" t="s">
        <v>631</v>
      </c>
      <c r="N2405" t="s">
        <v>24</v>
      </c>
      <c r="O2405" t="s">
        <v>634</v>
      </c>
      <c r="P2405">
        <v>12</v>
      </c>
      <c r="Q2405" t="s">
        <v>634</v>
      </c>
      <c r="R2405">
        <f>SUMIFS(Table2[number],Table2[Event],"Goal",Table2[H/U],"HOME",Table2[GameID],Table2[[#This Row],[GameID]],Table2[GameTime],"&lt;="&amp;Table2[[#This Row],[GameTime]])</f>
        <v>3</v>
      </c>
      <c r="S2405">
        <f>SUMIFS(Table2[number],Table2[Event],"Goal",Table2[H/U],"AWAY",Table2[GameID],Table2[[#This Row],[GameID]],Table2[GameTime],"&lt;="&amp;Table2[[#This Row],[GameTime]])</f>
        <v>4</v>
      </c>
      <c r="T2405" t="str">
        <f>IF(Table2[[#This Row],[Event]]="Goal",Table2[[#This Row],[Hscore]]&amp;"-"&amp;Table2[[#This Row],[Uscore]],"")</f>
        <v/>
      </c>
      <c r="U2405">
        <v>3160</v>
      </c>
      <c r="V2405" s="1">
        <f>Table2[[#This Row],[GameTime]]-(Table2[[#This Row],[period]]-1)*1200</f>
        <v>760</v>
      </c>
      <c r="W2405" s="1">
        <f>ROUNDDOWN(Table2[[#This Row],[Time]]/60,0)</f>
        <v>12</v>
      </c>
      <c r="X2405" s="1">
        <f>ROUNDDOWN((Table2[[#This Row],[Time]]/60-Table2[[#This Row],[Time2]])*60,0)</f>
        <v>40</v>
      </c>
      <c r="Y2405" s="1">
        <f>IF(Table2[[#This Row],[Time2]]&lt;10,0&amp;Table2[[#This Row],[Time2]],Table2[[#This Row],[Time2]])</f>
        <v>12</v>
      </c>
      <c r="Z2405" s="1">
        <f>IF(Table2[[#This Row],[Time3]]&lt;10,0&amp;Table2[[#This Row],[Time3]],Table2[[#This Row],[Time3]])</f>
        <v>40</v>
      </c>
      <c r="AA2405" s="2" t="str">
        <f>Table2[[#This Row],[Time4]]&amp;":"&amp;Table2[[#This Row],[Time5]]</f>
        <v>12:40</v>
      </c>
      <c r="AB2405" s="1" cm="1">
        <f t="array" ref="AB2405">IFERROR(IF(Table2[[#This Row],[code]]="","",_xlfn.IFS(AND(Table2[[#This Row],[code]]&lt;400,Table2[[#This Row],[code]]&lt;&gt;""),2,Table2[[#This Row],[code]]&gt;500,4)),"")</f>
        <v>2</v>
      </c>
      <c r="AC2405" s="1">
        <f>IF(Table2[[#This Row],[Event]]="Penalty",Table2[[#This Row],[number]],IF(Table2[[#This Row],[Event]]="Time-Out",401,""))</f>
        <v>202</v>
      </c>
      <c r="AD2405" s="1">
        <f>ROW(A2404)</f>
        <v>2404</v>
      </c>
      <c r="AE2405" s="1">
        <f>COUNTIFS(Table2[GameID],Table2[[#This Row],[GameID]],Table2[Column1],"&lt;="&amp;Table2[[#This Row],[Column1]])-1</f>
        <v>12</v>
      </c>
    </row>
    <row r="2406" spans="1:31" x14ac:dyDescent="0.45">
      <c r="A2406" t="s">
        <v>189</v>
      </c>
      <c r="B2406" t="str">
        <f>_xlfn.TEXTBEFORE(Table2[[#This Row],[Kamp]]," - ")</f>
        <v>Hvidovre Attack</v>
      </c>
      <c r="C2406" t="str">
        <f>_xlfn.TEXTAFTER(Table2[[#This Row],[Kamp]],"- ")</f>
        <v>Benløse IF</v>
      </c>
      <c r="D2406">
        <v>45231</v>
      </c>
      <c r="E2406">
        <v>75091</v>
      </c>
      <c r="F2406">
        <v>20232024</v>
      </c>
      <c r="G2406" t="s">
        <v>17</v>
      </c>
      <c r="H2406" t="s">
        <v>659</v>
      </c>
      <c r="I2406" t="s">
        <v>678</v>
      </c>
      <c r="J2406">
        <v>3</v>
      </c>
      <c r="K2406">
        <v>31138</v>
      </c>
      <c r="L2406">
        <v>0</v>
      </c>
      <c r="M2406" t="s">
        <v>633</v>
      </c>
      <c r="N2406" t="s">
        <v>634</v>
      </c>
      <c r="O2406" t="s">
        <v>634</v>
      </c>
      <c r="P2406" t="s">
        <v>634</v>
      </c>
      <c r="Q2406" t="s">
        <v>634</v>
      </c>
      <c r="R2406">
        <f>SUMIFS(Table2[number],Table2[Event],"Goal",Table2[H/U],"HOME",Table2[GameID],Table2[[#This Row],[GameID]],Table2[GameTime],"&lt;="&amp;Table2[[#This Row],[GameTime]])</f>
        <v>3</v>
      </c>
      <c r="S2406">
        <f>SUMIFS(Table2[number],Table2[Event],"Goal",Table2[H/U],"AWAY",Table2[GameID],Table2[[#This Row],[GameID]],Table2[GameTime],"&lt;="&amp;Table2[[#This Row],[GameTime]])</f>
        <v>4</v>
      </c>
      <c r="T2406" t="str">
        <f>IF(Table2[[#This Row],[Event]]="Goal",Table2[[#This Row],[Hscore]]&amp;"-"&amp;Table2[[#This Row],[Uscore]],"")</f>
        <v/>
      </c>
      <c r="U2406">
        <v>3487</v>
      </c>
      <c r="V2406" s="1">
        <f>Table2[[#This Row],[GameTime]]-(Table2[[#This Row],[period]]-1)*1200</f>
        <v>1087</v>
      </c>
      <c r="W2406" s="1">
        <f>ROUNDDOWN(Table2[[#This Row],[Time]]/60,0)</f>
        <v>18</v>
      </c>
      <c r="X2406" s="1">
        <f>ROUNDDOWN((Table2[[#This Row],[Time]]/60-Table2[[#This Row],[Time2]])*60,0)</f>
        <v>7</v>
      </c>
      <c r="Y2406" s="1">
        <f>IF(Table2[[#This Row],[Time2]]&lt;10,0&amp;Table2[[#This Row],[Time2]],Table2[[#This Row],[Time2]])</f>
        <v>18</v>
      </c>
      <c r="Z2406" s="1" t="str">
        <f>IF(Table2[[#This Row],[Time3]]&lt;10,0&amp;Table2[[#This Row],[Time3]],Table2[[#This Row],[Time3]])</f>
        <v>07</v>
      </c>
      <c r="AA2406" s="2" t="str">
        <f>Table2[[#This Row],[Time4]]&amp;":"&amp;Table2[[#This Row],[Time5]]</f>
        <v>18:07</v>
      </c>
      <c r="AB2406" s="1" t="str" cm="1">
        <f t="array" ref="AB2406">IFERROR(IF(Table2[[#This Row],[code]]="","",_xlfn.IFS(AND(Table2[[#This Row],[code]]&lt;400,Table2[[#This Row],[code]]&lt;&gt;""),2,Table2[[#This Row],[code]]&gt;500,4)),"")</f>
        <v/>
      </c>
      <c r="AC2406" s="1">
        <f>IF(Table2[[#This Row],[Event]]="Penalty",Table2[[#This Row],[number]],IF(Table2[[#This Row],[Event]]="Time-Out",401,""))</f>
        <v>401</v>
      </c>
      <c r="AD2406" s="1">
        <f>ROW(A2405)</f>
        <v>2405</v>
      </c>
      <c r="AE2406" s="1">
        <f>COUNTIFS(Table2[GameID],Table2[[#This Row],[GameID]],Table2[Column1],"&lt;="&amp;Table2[[#This Row],[Column1]])-1</f>
        <v>13</v>
      </c>
    </row>
    <row r="2407" spans="1:31" x14ac:dyDescent="0.45">
      <c r="A2407" t="s">
        <v>350</v>
      </c>
      <c r="B2407" t="str">
        <f>_xlfn.TEXTBEFORE(Table2[[#This Row],[Kamp]]," - ")</f>
        <v>RungstedHørsholm</v>
      </c>
      <c r="C2407" t="str">
        <f>_xlfn.TEXTAFTER(Table2[[#This Row],[Kamp]],"- ")</f>
        <v>Vanløse Floorball</v>
      </c>
      <c r="D2407">
        <v>45213</v>
      </c>
      <c r="E2407">
        <v>75092</v>
      </c>
      <c r="F2407">
        <v>20232024</v>
      </c>
      <c r="G2407" t="s">
        <v>17</v>
      </c>
      <c r="H2407" t="s">
        <v>660</v>
      </c>
      <c r="I2407" t="s">
        <v>677</v>
      </c>
      <c r="J2407">
        <v>1</v>
      </c>
      <c r="K2407">
        <v>31142</v>
      </c>
      <c r="L2407">
        <v>1</v>
      </c>
      <c r="M2407" t="s">
        <v>630</v>
      </c>
      <c r="N2407" t="s">
        <v>96</v>
      </c>
      <c r="O2407" t="s">
        <v>283</v>
      </c>
      <c r="P2407">
        <v>10</v>
      </c>
      <c r="Q2407">
        <v>2</v>
      </c>
      <c r="R2407">
        <f>SUMIFS(Table2[number],Table2[Event],"Goal",Table2[H/U],"HOME",Table2[GameID],Table2[[#This Row],[GameID]],Table2[GameTime],"&lt;="&amp;Table2[[#This Row],[GameTime]])</f>
        <v>0</v>
      </c>
      <c r="S2407">
        <f>SUMIFS(Table2[number],Table2[Event],"Goal",Table2[H/U],"AWAY",Table2[GameID],Table2[[#This Row],[GameID]],Table2[GameTime],"&lt;="&amp;Table2[[#This Row],[GameTime]])</f>
        <v>1</v>
      </c>
      <c r="T2407" t="str">
        <f>IF(Table2[[#This Row],[Event]]="Goal",Table2[[#This Row],[Hscore]]&amp;"-"&amp;Table2[[#This Row],[Uscore]],"")</f>
        <v>0-1</v>
      </c>
      <c r="U2407">
        <v>87</v>
      </c>
      <c r="V2407" s="1">
        <f>Table2[[#This Row],[GameTime]]-(Table2[[#This Row],[period]]-1)*1200</f>
        <v>87</v>
      </c>
      <c r="W2407" s="1">
        <f>ROUNDDOWN(Table2[[#This Row],[Time]]/60,0)</f>
        <v>1</v>
      </c>
      <c r="X2407" s="1">
        <f>ROUNDDOWN((Table2[[#This Row],[Time]]/60-Table2[[#This Row],[Time2]])*60,0)</f>
        <v>27</v>
      </c>
      <c r="Y2407" s="1" t="str">
        <f>IF(Table2[[#This Row],[Time2]]&lt;10,0&amp;Table2[[#This Row],[Time2]],Table2[[#This Row],[Time2]])</f>
        <v>01</v>
      </c>
      <c r="Z2407" s="1">
        <f>IF(Table2[[#This Row],[Time3]]&lt;10,0&amp;Table2[[#This Row],[Time3]],Table2[[#This Row],[Time3]])</f>
        <v>27</v>
      </c>
      <c r="AA2407" s="2" t="str">
        <f>Table2[[#This Row],[Time4]]&amp;":"&amp;Table2[[#This Row],[Time5]]</f>
        <v>01:27</v>
      </c>
      <c r="AB2407" s="1" t="str" cm="1">
        <f t="array" ref="AB2407">IFERROR(IF(Table2[[#This Row],[code]]="","",_xlfn.IFS(AND(Table2[[#This Row],[code]]&lt;400,Table2[[#This Row],[code]]&lt;&gt;""),2,Table2[[#This Row],[code]]&gt;500,4)),"")</f>
        <v/>
      </c>
      <c r="AC2407" s="1" t="str">
        <f>IF(Table2[[#This Row],[Event]]="Penalty",Table2[[#This Row],[number]],IF(Table2[[#This Row],[Event]]="Time-Out",401,""))</f>
        <v/>
      </c>
      <c r="AD2407" s="1">
        <f>ROW(A2406)</f>
        <v>2406</v>
      </c>
      <c r="AE2407" s="1">
        <f>COUNTIFS(Table2[GameID],Table2[[#This Row],[GameID]],Table2[Column1],"&lt;="&amp;Table2[[#This Row],[Column1]])-1</f>
        <v>0</v>
      </c>
    </row>
    <row r="2408" spans="1:31" x14ac:dyDescent="0.45">
      <c r="A2408" t="s">
        <v>350</v>
      </c>
      <c r="B2408" t="str">
        <f>_xlfn.TEXTBEFORE(Table2[[#This Row],[Kamp]]," - ")</f>
        <v>RungstedHørsholm</v>
      </c>
      <c r="C2408" t="str">
        <f>_xlfn.TEXTAFTER(Table2[[#This Row],[Kamp]],"- ")</f>
        <v>Vanløse Floorball</v>
      </c>
      <c r="D2408">
        <v>45213</v>
      </c>
      <c r="E2408">
        <v>75092</v>
      </c>
      <c r="F2408">
        <v>20232024</v>
      </c>
      <c r="G2408" t="s">
        <v>17</v>
      </c>
      <c r="H2408" t="s">
        <v>660</v>
      </c>
      <c r="I2408" t="s">
        <v>677</v>
      </c>
      <c r="J2408">
        <v>1</v>
      </c>
      <c r="K2408">
        <v>31142</v>
      </c>
      <c r="L2408">
        <v>1</v>
      </c>
      <c r="M2408" t="s">
        <v>630</v>
      </c>
      <c r="N2408" t="s">
        <v>37</v>
      </c>
      <c r="O2408" t="s">
        <v>496</v>
      </c>
      <c r="P2408">
        <v>90</v>
      </c>
      <c r="Q2408">
        <v>61</v>
      </c>
      <c r="R2408">
        <f>SUMIFS(Table2[number],Table2[Event],"Goal",Table2[H/U],"HOME",Table2[GameID],Table2[[#This Row],[GameID]],Table2[GameTime],"&lt;="&amp;Table2[[#This Row],[GameTime]])</f>
        <v>0</v>
      </c>
      <c r="S2408">
        <f>SUMIFS(Table2[number],Table2[Event],"Goal",Table2[H/U],"AWAY",Table2[GameID],Table2[[#This Row],[GameID]],Table2[GameTime],"&lt;="&amp;Table2[[#This Row],[GameTime]])</f>
        <v>2</v>
      </c>
      <c r="T2408" t="str">
        <f>IF(Table2[[#This Row],[Event]]="Goal",Table2[[#This Row],[Hscore]]&amp;"-"&amp;Table2[[#This Row],[Uscore]],"")</f>
        <v>0-2</v>
      </c>
      <c r="U2408">
        <v>149</v>
      </c>
      <c r="V2408" s="1">
        <f>Table2[[#This Row],[GameTime]]-(Table2[[#This Row],[period]]-1)*1200</f>
        <v>149</v>
      </c>
      <c r="W2408" s="1">
        <f>ROUNDDOWN(Table2[[#This Row],[Time]]/60,0)</f>
        <v>2</v>
      </c>
      <c r="X2408" s="1">
        <f>ROUNDDOWN((Table2[[#This Row],[Time]]/60-Table2[[#This Row],[Time2]])*60,0)</f>
        <v>29</v>
      </c>
      <c r="Y2408" s="1" t="str">
        <f>IF(Table2[[#This Row],[Time2]]&lt;10,0&amp;Table2[[#This Row],[Time2]],Table2[[#This Row],[Time2]])</f>
        <v>02</v>
      </c>
      <c r="Z2408" s="1">
        <f>IF(Table2[[#This Row],[Time3]]&lt;10,0&amp;Table2[[#This Row],[Time3]],Table2[[#This Row],[Time3]])</f>
        <v>29</v>
      </c>
      <c r="AA2408" s="2" t="str">
        <f>Table2[[#This Row],[Time4]]&amp;":"&amp;Table2[[#This Row],[Time5]]</f>
        <v>02:29</v>
      </c>
      <c r="AB2408" s="1" t="str" cm="1">
        <f t="array" ref="AB2408">IFERROR(IF(Table2[[#This Row],[code]]="","",_xlfn.IFS(AND(Table2[[#This Row],[code]]&lt;400,Table2[[#This Row],[code]]&lt;&gt;""),2,Table2[[#This Row],[code]]&gt;500,4)),"")</f>
        <v/>
      </c>
      <c r="AC2408" s="1" t="str">
        <f>IF(Table2[[#This Row],[Event]]="Penalty",Table2[[#This Row],[number]],IF(Table2[[#This Row],[Event]]="Time-Out",401,""))</f>
        <v/>
      </c>
      <c r="AD2408" s="1">
        <f>ROW(A2407)</f>
        <v>2407</v>
      </c>
      <c r="AE2408" s="1">
        <f>COUNTIFS(Table2[GameID],Table2[[#This Row],[GameID]],Table2[Column1],"&lt;="&amp;Table2[[#This Row],[Column1]])-1</f>
        <v>1</v>
      </c>
    </row>
    <row r="2409" spans="1:31" x14ac:dyDescent="0.45">
      <c r="A2409" t="s">
        <v>350</v>
      </c>
      <c r="B2409" t="str">
        <f>_xlfn.TEXTBEFORE(Table2[[#This Row],[Kamp]]," - ")</f>
        <v>RungstedHørsholm</v>
      </c>
      <c r="C2409" t="str">
        <f>_xlfn.TEXTAFTER(Table2[[#This Row],[Kamp]],"- ")</f>
        <v>Vanløse Floorball</v>
      </c>
      <c r="D2409">
        <v>45213</v>
      </c>
      <c r="E2409">
        <v>75092</v>
      </c>
      <c r="F2409">
        <v>20232024</v>
      </c>
      <c r="G2409" t="s">
        <v>17</v>
      </c>
      <c r="H2409" t="s">
        <v>660</v>
      </c>
      <c r="I2409" t="s">
        <v>677</v>
      </c>
      <c r="J2409">
        <v>1</v>
      </c>
      <c r="K2409">
        <v>31142</v>
      </c>
      <c r="L2409">
        <v>1</v>
      </c>
      <c r="M2409" t="s">
        <v>630</v>
      </c>
      <c r="N2409" t="s">
        <v>552</v>
      </c>
      <c r="O2409" t="s">
        <v>108</v>
      </c>
      <c r="P2409">
        <v>99</v>
      </c>
      <c r="Q2409">
        <v>88</v>
      </c>
      <c r="R2409">
        <f>SUMIFS(Table2[number],Table2[Event],"Goal",Table2[H/U],"HOME",Table2[GameID],Table2[[#This Row],[GameID]],Table2[GameTime],"&lt;="&amp;Table2[[#This Row],[GameTime]])</f>
        <v>0</v>
      </c>
      <c r="S2409">
        <f>SUMIFS(Table2[number],Table2[Event],"Goal",Table2[H/U],"AWAY",Table2[GameID],Table2[[#This Row],[GameID]],Table2[GameTime],"&lt;="&amp;Table2[[#This Row],[GameTime]])</f>
        <v>3</v>
      </c>
      <c r="T2409" t="str">
        <f>IF(Table2[[#This Row],[Event]]="Goal",Table2[[#This Row],[Hscore]]&amp;"-"&amp;Table2[[#This Row],[Uscore]],"")</f>
        <v>0-3</v>
      </c>
      <c r="U2409">
        <v>736</v>
      </c>
      <c r="V2409" s="1">
        <f>Table2[[#This Row],[GameTime]]-(Table2[[#This Row],[period]]-1)*1200</f>
        <v>736</v>
      </c>
      <c r="W2409" s="1">
        <f>ROUNDDOWN(Table2[[#This Row],[Time]]/60,0)</f>
        <v>12</v>
      </c>
      <c r="X2409" s="1">
        <f>ROUNDDOWN((Table2[[#This Row],[Time]]/60-Table2[[#This Row],[Time2]])*60,0)</f>
        <v>16</v>
      </c>
      <c r="Y2409" s="1">
        <f>IF(Table2[[#This Row],[Time2]]&lt;10,0&amp;Table2[[#This Row],[Time2]],Table2[[#This Row],[Time2]])</f>
        <v>12</v>
      </c>
      <c r="Z2409" s="1">
        <f>IF(Table2[[#This Row],[Time3]]&lt;10,0&amp;Table2[[#This Row],[Time3]],Table2[[#This Row],[Time3]])</f>
        <v>16</v>
      </c>
      <c r="AA2409" s="2" t="str">
        <f>Table2[[#This Row],[Time4]]&amp;":"&amp;Table2[[#This Row],[Time5]]</f>
        <v>12:16</v>
      </c>
      <c r="AB2409" s="1" t="str" cm="1">
        <f t="array" ref="AB2409">IFERROR(IF(Table2[[#This Row],[code]]="","",_xlfn.IFS(AND(Table2[[#This Row],[code]]&lt;400,Table2[[#This Row],[code]]&lt;&gt;""),2,Table2[[#This Row],[code]]&gt;500,4)),"")</f>
        <v/>
      </c>
      <c r="AC2409" s="1" t="str">
        <f>IF(Table2[[#This Row],[Event]]="Penalty",Table2[[#This Row],[number]],IF(Table2[[#This Row],[Event]]="Time-Out",401,""))</f>
        <v/>
      </c>
      <c r="AD2409" s="1">
        <f>ROW(A2408)</f>
        <v>2408</v>
      </c>
      <c r="AE2409" s="1">
        <f>COUNTIFS(Table2[GameID],Table2[[#This Row],[GameID]],Table2[Column1],"&lt;="&amp;Table2[[#This Row],[Column1]])-1</f>
        <v>2</v>
      </c>
    </row>
    <row r="2410" spans="1:31" x14ac:dyDescent="0.45">
      <c r="A2410" t="s">
        <v>350</v>
      </c>
      <c r="B2410" t="str">
        <f>_xlfn.TEXTBEFORE(Table2[[#This Row],[Kamp]]," - ")</f>
        <v>RungstedHørsholm</v>
      </c>
      <c r="C2410" t="str">
        <f>_xlfn.TEXTAFTER(Table2[[#This Row],[Kamp]],"- ")</f>
        <v>Vanløse Floorball</v>
      </c>
      <c r="D2410">
        <v>45213</v>
      </c>
      <c r="E2410">
        <v>75092</v>
      </c>
      <c r="F2410">
        <v>20232024</v>
      </c>
      <c r="G2410" t="s">
        <v>17</v>
      </c>
      <c r="H2410" t="s">
        <v>660</v>
      </c>
      <c r="I2410" t="s">
        <v>677</v>
      </c>
      <c r="J2410">
        <v>2</v>
      </c>
      <c r="K2410">
        <v>31142</v>
      </c>
      <c r="L2410">
        <v>201</v>
      </c>
      <c r="M2410" t="s">
        <v>631</v>
      </c>
      <c r="N2410" t="s">
        <v>104</v>
      </c>
      <c r="O2410" t="s">
        <v>634</v>
      </c>
      <c r="P2410">
        <v>48</v>
      </c>
      <c r="Q2410" t="s">
        <v>634</v>
      </c>
      <c r="R2410">
        <f>SUMIFS(Table2[number],Table2[Event],"Goal",Table2[H/U],"HOME",Table2[GameID],Table2[[#This Row],[GameID]],Table2[GameTime],"&lt;="&amp;Table2[[#This Row],[GameTime]])</f>
        <v>0</v>
      </c>
      <c r="S2410">
        <f>SUMIFS(Table2[number],Table2[Event],"Goal",Table2[H/U],"AWAY",Table2[GameID],Table2[[#This Row],[GameID]],Table2[GameTime],"&lt;="&amp;Table2[[#This Row],[GameTime]])</f>
        <v>3</v>
      </c>
      <c r="T2410" t="str">
        <f>IF(Table2[[#This Row],[Event]]="Goal",Table2[[#This Row],[Hscore]]&amp;"-"&amp;Table2[[#This Row],[Uscore]],"")</f>
        <v/>
      </c>
      <c r="U2410">
        <v>1259</v>
      </c>
      <c r="V2410" s="1">
        <f>Table2[[#This Row],[GameTime]]-(Table2[[#This Row],[period]]-1)*1200</f>
        <v>59</v>
      </c>
      <c r="W2410" s="1">
        <f>ROUNDDOWN(Table2[[#This Row],[Time]]/60,0)</f>
        <v>0</v>
      </c>
      <c r="X2410" s="1">
        <f>ROUNDDOWN((Table2[[#This Row],[Time]]/60-Table2[[#This Row],[Time2]])*60,0)</f>
        <v>59</v>
      </c>
      <c r="Y2410" s="1" t="str">
        <f>IF(Table2[[#This Row],[Time2]]&lt;10,0&amp;Table2[[#This Row],[Time2]],Table2[[#This Row],[Time2]])</f>
        <v>00</v>
      </c>
      <c r="Z2410" s="1">
        <f>IF(Table2[[#This Row],[Time3]]&lt;10,0&amp;Table2[[#This Row],[Time3]],Table2[[#This Row],[Time3]])</f>
        <v>59</v>
      </c>
      <c r="AA2410" s="2" t="str">
        <f>Table2[[#This Row],[Time4]]&amp;":"&amp;Table2[[#This Row],[Time5]]</f>
        <v>00:59</v>
      </c>
      <c r="AB2410" s="1" cm="1">
        <f t="array" ref="AB2410">IFERROR(IF(Table2[[#This Row],[code]]="","",_xlfn.IFS(AND(Table2[[#This Row],[code]]&lt;400,Table2[[#This Row],[code]]&lt;&gt;""),2,Table2[[#This Row],[code]]&gt;500,4)),"")</f>
        <v>2</v>
      </c>
      <c r="AC2410" s="1">
        <f>IF(Table2[[#This Row],[Event]]="Penalty",Table2[[#This Row],[number]],IF(Table2[[#This Row],[Event]]="Time-Out",401,""))</f>
        <v>201</v>
      </c>
      <c r="AD2410" s="1">
        <f>ROW(A2409)</f>
        <v>2409</v>
      </c>
      <c r="AE2410" s="1">
        <f>COUNTIFS(Table2[GameID],Table2[[#This Row],[GameID]],Table2[Column1],"&lt;="&amp;Table2[[#This Row],[Column1]])-1</f>
        <v>3</v>
      </c>
    </row>
    <row r="2411" spans="1:31" x14ac:dyDescent="0.45">
      <c r="A2411" t="s">
        <v>350</v>
      </c>
      <c r="B2411" t="str">
        <f>_xlfn.TEXTBEFORE(Table2[[#This Row],[Kamp]]," - ")</f>
        <v>RungstedHørsholm</v>
      </c>
      <c r="C2411" t="str">
        <f>_xlfn.TEXTAFTER(Table2[[#This Row],[Kamp]],"- ")</f>
        <v>Vanløse Floorball</v>
      </c>
      <c r="D2411">
        <v>45213</v>
      </c>
      <c r="E2411">
        <v>75092</v>
      </c>
      <c r="F2411">
        <v>20232024</v>
      </c>
      <c r="G2411" t="s">
        <v>17</v>
      </c>
      <c r="H2411" t="s">
        <v>660</v>
      </c>
      <c r="I2411" t="s">
        <v>677</v>
      </c>
      <c r="J2411">
        <v>2</v>
      </c>
      <c r="K2411">
        <v>31142</v>
      </c>
      <c r="L2411">
        <v>1</v>
      </c>
      <c r="M2411" t="s">
        <v>630</v>
      </c>
      <c r="N2411" t="s">
        <v>95</v>
      </c>
      <c r="O2411" t="s">
        <v>98</v>
      </c>
      <c r="P2411">
        <v>20</v>
      </c>
      <c r="Q2411">
        <v>16</v>
      </c>
      <c r="R2411">
        <f>SUMIFS(Table2[number],Table2[Event],"Goal",Table2[H/U],"HOME",Table2[GameID],Table2[[#This Row],[GameID]],Table2[GameTime],"&lt;="&amp;Table2[[#This Row],[GameTime]])</f>
        <v>0</v>
      </c>
      <c r="S2411">
        <f>SUMIFS(Table2[number],Table2[Event],"Goal",Table2[H/U],"AWAY",Table2[GameID],Table2[[#This Row],[GameID]],Table2[GameTime],"&lt;="&amp;Table2[[#This Row],[GameTime]])</f>
        <v>4</v>
      </c>
      <c r="T2411" t="str">
        <f>IF(Table2[[#This Row],[Event]]="Goal",Table2[[#This Row],[Hscore]]&amp;"-"&amp;Table2[[#This Row],[Uscore]],"")</f>
        <v>0-4</v>
      </c>
      <c r="U2411">
        <v>1431</v>
      </c>
      <c r="V2411" s="1">
        <f>Table2[[#This Row],[GameTime]]-(Table2[[#This Row],[period]]-1)*1200</f>
        <v>231</v>
      </c>
      <c r="W2411" s="1">
        <f>ROUNDDOWN(Table2[[#This Row],[Time]]/60,0)</f>
        <v>3</v>
      </c>
      <c r="X2411" s="1">
        <f>ROUNDDOWN((Table2[[#This Row],[Time]]/60-Table2[[#This Row],[Time2]])*60,0)</f>
        <v>51</v>
      </c>
      <c r="Y2411" s="1" t="str">
        <f>IF(Table2[[#This Row],[Time2]]&lt;10,0&amp;Table2[[#This Row],[Time2]],Table2[[#This Row],[Time2]])</f>
        <v>03</v>
      </c>
      <c r="Z2411" s="1">
        <f>IF(Table2[[#This Row],[Time3]]&lt;10,0&amp;Table2[[#This Row],[Time3]],Table2[[#This Row],[Time3]])</f>
        <v>51</v>
      </c>
      <c r="AA2411" s="2" t="str">
        <f>Table2[[#This Row],[Time4]]&amp;":"&amp;Table2[[#This Row],[Time5]]</f>
        <v>03:51</v>
      </c>
      <c r="AB2411" s="1" t="str" cm="1">
        <f t="array" ref="AB2411">IFERROR(IF(Table2[[#This Row],[code]]="","",_xlfn.IFS(AND(Table2[[#This Row],[code]]&lt;400,Table2[[#This Row],[code]]&lt;&gt;""),2,Table2[[#This Row],[code]]&gt;500,4)),"")</f>
        <v/>
      </c>
      <c r="AC2411" s="1" t="str">
        <f>IF(Table2[[#This Row],[Event]]="Penalty",Table2[[#This Row],[number]],IF(Table2[[#This Row],[Event]]="Time-Out",401,""))</f>
        <v/>
      </c>
      <c r="AD2411" s="1">
        <f>ROW(A2410)</f>
        <v>2410</v>
      </c>
      <c r="AE2411" s="1">
        <f>COUNTIFS(Table2[GameID],Table2[[#This Row],[GameID]],Table2[Column1],"&lt;="&amp;Table2[[#This Row],[Column1]])-1</f>
        <v>4</v>
      </c>
    </row>
    <row r="2412" spans="1:31" x14ac:dyDescent="0.45">
      <c r="A2412" t="s">
        <v>350</v>
      </c>
      <c r="B2412" t="str">
        <f>_xlfn.TEXTBEFORE(Table2[[#This Row],[Kamp]]," - ")</f>
        <v>RungstedHørsholm</v>
      </c>
      <c r="C2412" t="str">
        <f>_xlfn.TEXTAFTER(Table2[[#This Row],[Kamp]],"- ")</f>
        <v>Vanløse Floorball</v>
      </c>
      <c r="D2412">
        <v>45213</v>
      </c>
      <c r="E2412">
        <v>75092</v>
      </c>
      <c r="F2412">
        <v>20232024</v>
      </c>
      <c r="G2412" t="s">
        <v>17</v>
      </c>
      <c r="H2412" t="s">
        <v>662</v>
      </c>
      <c r="I2412" t="s">
        <v>678</v>
      </c>
      <c r="J2412">
        <v>2</v>
      </c>
      <c r="K2412">
        <v>31141</v>
      </c>
      <c r="L2412">
        <v>208</v>
      </c>
      <c r="M2412" t="s">
        <v>631</v>
      </c>
      <c r="N2412" t="s">
        <v>210</v>
      </c>
      <c r="O2412" t="s">
        <v>634</v>
      </c>
      <c r="P2412">
        <v>23</v>
      </c>
      <c r="Q2412" t="s">
        <v>634</v>
      </c>
      <c r="R2412">
        <f>SUMIFS(Table2[number],Table2[Event],"Goal",Table2[H/U],"HOME",Table2[GameID],Table2[[#This Row],[GameID]],Table2[GameTime],"&lt;="&amp;Table2[[#This Row],[GameTime]])</f>
        <v>0</v>
      </c>
      <c r="S2412">
        <f>SUMIFS(Table2[number],Table2[Event],"Goal",Table2[H/U],"AWAY",Table2[GameID],Table2[[#This Row],[GameID]],Table2[GameTime],"&lt;="&amp;Table2[[#This Row],[GameTime]])</f>
        <v>4</v>
      </c>
      <c r="T2412" t="str">
        <f>IF(Table2[[#This Row],[Event]]="Goal",Table2[[#This Row],[Hscore]]&amp;"-"&amp;Table2[[#This Row],[Uscore]],"")</f>
        <v/>
      </c>
      <c r="U2412">
        <v>1786</v>
      </c>
      <c r="V2412" s="1">
        <f>Table2[[#This Row],[GameTime]]-(Table2[[#This Row],[period]]-1)*1200</f>
        <v>586</v>
      </c>
      <c r="W2412" s="1">
        <f>ROUNDDOWN(Table2[[#This Row],[Time]]/60,0)</f>
        <v>9</v>
      </c>
      <c r="X2412" s="1">
        <f>ROUNDDOWN((Table2[[#This Row],[Time]]/60-Table2[[#This Row],[Time2]])*60,0)</f>
        <v>46</v>
      </c>
      <c r="Y2412" s="1" t="str">
        <f>IF(Table2[[#This Row],[Time2]]&lt;10,0&amp;Table2[[#This Row],[Time2]],Table2[[#This Row],[Time2]])</f>
        <v>09</v>
      </c>
      <c r="Z2412" s="1">
        <f>IF(Table2[[#This Row],[Time3]]&lt;10,0&amp;Table2[[#This Row],[Time3]],Table2[[#This Row],[Time3]])</f>
        <v>46</v>
      </c>
      <c r="AA2412" s="2" t="str">
        <f>Table2[[#This Row],[Time4]]&amp;":"&amp;Table2[[#This Row],[Time5]]</f>
        <v>09:46</v>
      </c>
      <c r="AB2412" s="1" cm="1">
        <f t="array" ref="AB2412">IFERROR(IF(Table2[[#This Row],[code]]="","",_xlfn.IFS(AND(Table2[[#This Row],[code]]&lt;400,Table2[[#This Row],[code]]&lt;&gt;""),2,Table2[[#This Row],[code]]&gt;500,4)),"")</f>
        <v>2</v>
      </c>
      <c r="AC2412" s="1">
        <f>IF(Table2[[#This Row],[Event]]="Penalty",Table2[[#This Row],[number]],IF(Table2[[#This Row],[Event]]="Time-Out",401,""))</f>
        <v>208</v>
      </c>
      <c r="AD2412" s="1">
        <f>ROW(A2411)</f>
        <v>2411</v>
      </c>
      <c r="AE2412" s="1">
        <f>COUNTIFS(Table2[GameID],Table2[[#This Row],[GameID]],Table2[Column1],"&lt;="&amp;Table2[[#This Row],[Column1]])-1</f>
        <v>5</v>
      </c>
    </row>
    <row r="2413" spans="1:31" x14ac:dyDescent="0.45">
      <c r="A2413" t="s">
        <v>350</v>
      </c>
      <c r="B2413" t="str">
        <f>_xlfn.TEXTBEFORE(Table2[[#This Row],[Kamp]]," - ")</f>
        <v>RungstedHørsholm</v>
      </c>
      <c r="C2413" t="str">
        <f>_xlfn.TEXTAFTER(Table2[[#This Row],[Kamp]],"- ")</f>
        <v>Vanløse Floorball</v>
      </c>
      <c r="D2413">
        <v>45213</v>
      </c>
      <c r="E2413">
        <v>75092</v>
      </c>
      <c r="F2413">
        <v>20232024</v>
      </c>
      <c r="G2413" t="s">
        <v>17</v>
      </c>
      <c r="H2413" t="s">
        <v>660</v>
      </c>
      <c r="I2413" t="s">
        <v>677</v>
      </c>
      <c r="J2413">
        <v>2</v>
      </c>
      <c r="K2413">
        <v>31142</v>
      </c>
      <c r="L2413">
        <v>1</v>
      </c>
      <c r="M2413" t="s">
        <v>630</v>
      </c>
      <c r="N2413" t="s">
        <v>99</v>
      </c>
      <c r="O2413" t="s">
        <v>496</v>
      </c>
      <c r="P2413">
        <v>18</v>
      </c>
      <c r="Q2413">
        <v>61</v>
      </c>
      <c r="R2413">
        <f>SUMIFS(Table2[number],Table2[Event],"Goal",Table2[H/U],"HOME",Table2[GameID],Table2[[#This Row],[GameID]],Table2[GameTime],"&lt;="&amp;Table2[[#This Row],[GameTime]])</f>
        <v>0</v>
      </c>
      <c r="S2413">
        <f>SUMIFS(Table2[number],Table2[Event],"Goal",Table2[H/U],"AWAY",Table2[GameID],Table2[[#This Row],[GameID]],Table2[GameTime],"&lt;="&amp;Table2[[#This Row],[GameTime]])</f>
        <v>5</v>
      </c>
      <c r="T2413" t="str">
        <f>IF(Table2[[#This Row],[Event]]="Goal",Table2[[#This Row],[Hscore]]&amp;"-"&amp;Table2[[#This Row],[Uscore]],"")</f>
        <v>0-5</v>
      </c>
      <c r="U2413">
        <v>1839</v>
      </c>
      <c r="V2413" s="1">
        <f>Table2[[#This Row],[GameTime]]-(Table2[[#This Row],[period]]-1)*1200</f>
        <v>639</v>
      </c>
      <c r="W2413" s="1">
        <f>ROUNDDOWN(Table2[[#This Row],[Time]]/60,0)</f>
        <v>10</v>
      </c>
      <c r="X2413" s="1">
        <f>ROUNDDOWN((Table2[[#This Row],[Time]]/60-Table2[[#This Row],[Time2]])*60,0)</f>
        <v>39</v>
      </c>
      <c r="Y2413" s="1">
        <f>IF(Table2[[#This Row],[Time2]]&lt;10,0&amp;Table2[[#This Row],[Time2]],Table2[[#This Row],[Time2]])</f>
        <v>10</v>
      </c>
      <c r="Z2413" s="1">
        <f>IF(Table2[[#This Row],[Time3]]&lt;10,0&amp;Table2[[#This Row],[Time3]],Table2[[#This Row],[Time3]])</f>
        <v>39</v>
      </c>
      <c r="AA2413" s="2" t="str">
        <f>Table2[[#This Row],[Time4]]&amp;":"&amp;Table2[[#This Row],[Time5]]</f>
        <v>10:39</v>
      </c>
      <c r="AB2413" s="1" t="str" cm="1">
        <f t="array" ref="AB2413">IFERROR(IF(Table2[[#This Row],[code]]="","",_xlfn.IFS(AND(Table2[[#This Row],[code]]&lt;400,Table2[[#This Row],[code]]&lt;&gt;""),2,Table2[[#This Row],[code]]&gt;500,4)),"")</f>
        <v/>
      </c>
      <c r="AC2413" s="1" t="str">
        <f>IF(Table2[[#This Row],[Event]]="Penalty",Table2[[#This Row],[number]],IF(Table2[[#This Row],[Event]]="Time-Out",401,""))</f>
        <v/>
      </c>
      <c r="AD2413" s="1">
        <f>ROW(A2412)</f>
        <v>2412</v>
      </c>
      <c r="AE2413" s="1">
        <f>COUNTIFS(Table2[GameID],Table2[[#This Row],[GameID]],Table2[Column1],"&lt;="&amp;Table2[[#This Row],[Column1]])-1</f>
        <v>6</v>
      </c>
    </row>
    <row r="2414" spans="1:31" x14ac:dyDescent="0.45">
      <c r="A2414" t="s">
        <v>350</v>
      </c>
      <c r="B2414" t="str">
        <f>_xlfn.TEXTBEFORE(Table2[[#This Row],[Kamp]]," - ")</f>
        <v>RungstedHørsholm</v>
      </c>
      <c r="C2414" t="str">
        <f>_xlfn.TEXTAFTER(Table2[[#This Row],[Kamp]],"- ")</f>
        <v>Vanløse Floorball</v>
      </c>
      <c r="D2414">
        <v>45213</v>
      </c>
      <c r="E2414">
        <v>75092</v>
      </c>
      <c r="F2414">
        <v>20232024</v>
      </c>
      <c r="G2414" t="s">
        <v>17</v>
      </c>
      <c r="H2414" t="s">
        <v>662</v>
      </c>
      <c r="I2414" t="s">
        <v>678</v>
      </c>
      <c r="J2414">
        <v>2</v>
      </c>
      <c r="K2414">
        <v>31141</v>
      </c>
      <c r="L2414">
        <v>1</v>
      </c>
      <c r="M2414" t="s">
        <v>630</v>
      </c>
      <c r="N2414" t="s">
        <v>402</v>
      </c>
      <c r="O2414" t="s">
        <v>78</v>
      </c>
      <c r="P2414">
        <v>87</v>
      </c>
      <c r="Q2414">
        <v>8</v>
      </c>
      <c r="R2414">
        <f>SUMIFS(Table2[number],Table2[Event],"Goal",Table2[H/U],"HOME",Table2[GameID],Table2[[#This Row],[GameID]],Table2[GameTime],"&lt;="&amp;Table2[[#This Row],[GameTime]])</f>
        <v>1</v>
      </c>
      <c r="S2414">
        <f>SUMIFS(Table2[number],Table2[Event],"Goal",Table2[H/U],"AWAY",Table2[GameID],Table2[[#This Row],[GameID]],Table2[GameTime],"&lt;="&amp;Table2[[#This Row],[GameTime]])</f>
        <v>5</v>
      </c>
      <c r="T2414" t="str">
        <f>IF(Table2[[#This Row],[Event]]="Goal",Table2[[#This Row],[Hscore]]&amp;"-"&amp;Table2[[#This Row],[Uscore]],"")</f>
        <v>1-5</v>
      </c>
      <c r="U2414">
        <v>1901</v>
      </c>
      <c r="V2414" s="1">
        <f>Table2[[#This Row],[GameTime]]-(Table2[[#This Row],[period]]-1)*1200</f>
        <v>701</v>
      </c>
      <c r="W2414" s="1">
        <f>ROUNDDOWN(Table2[[#This Row],[Time]]/60,0)</f>
        <v>11</v>
      </c>
      <c r="X2414" s="1">
        <f>ROUNDDOWN((Table2[[#This Row],[Time]]/60-Table2[[#This Row],[Time2]])*60,0)</f>
        <v>41</v>
      </c>
      <c r="Y2414" s="1">
        <f>IF(Table2[[#This Row],[Time2]]&lt;10,0&amp;Table2[[#This Row],[Time2]],Table2[[#This Row],[Time2]])</f>
        <v>11</v>
      </c>
      <c r="Z2414" s="1">
        <f>IF(Table2[[#This Row],[Time3]]&lt;10,0&amp;Table2[[#This Row],[Time3]],Table2[[#This Row],[Time3]])</f>
        <v>41</v>
      </c>
      <c r="AA2414" s="2" t="str">
        <f>Table2[[#This Row],[Time4]]&amp;":"&amp;Table2[[#This Row],[Time5]]</f>
        <v>11:41</v>
      </c>
      <c r="AB2414" s="1" t="str" cm="1">
        <f t="array" ref="AB2414">IFERROR(IF(Table2[[#This Row],[code]]="","",_xlfn.IFS(AND(Table2[[#This Row],[code]]&lt;400,Table2[[#This Row],[code]]&lt;&gt;""),2,Table2[[#This Row],[code]]&gt;500,4)),"")</f>
        <v/>
      </c>
      <c r="AC2414" s="1" t="str">
        <f>IF(Table2[[#This Row],[Event]]="Penalty",Table2[[#This Row],[number]],IF(Table2[[#This Row],[Event]]="Time-Out",401,""))</f>
        <v/>
      </c>
      <c r="AD2414" s="1">
        <f>ROW(A2413)</f>
        <v>2413</v>
      </c>
      <c r="AE2414" s="1">
        <f>COUNTIFS(Table2[GameID],Table2[[#This Row],[GameID]],Table2[Column1],"&lt;="&amp;Table2[[#This Row],[Column1]])-1</f>
        <v>7</v>
      </c>
    </row>
    <row r="2415" spans="1:31" x14ac:dyDescent="0.45">
      <c r="A2415" t="s">
        <v>350</v>
      </c>
      <c r="B2415" t="str">
        <f>_xlfn.TEXTBEFORE(Table2[[#This Row],[Kamp]]," - ")</f>
        <v>RungstedHørsholm</v>
      </c>
      <c r="C2415" t="str">
        <f>_xlfn.TEXTAFTER(Table2[[#This Row],[Kamp]],"- ")</f>
        <v>Vanløse Floorball</v>
      </c>
      <c r="D2415">
        <v>45213</v>
      </c>
      <c r="E2415">
        <v>75092</v>
      </c>
      <c r="F2415">
        <v>20232024</v>
      </c>
      <c r="G2415" t="s">
        <v>17</v>
      </c>
      <c r="H2415" t="s">
        <v>660</v>
      </c>
      <c r="I2415" t="s">
        <v>677</v>
      </c>
      <c r="J2415">
        <v>2</v>
      </c>
      <c r="K2415">
        <v>31142</v>
      </c>
      <c r="L2415">
        <v>1</v>
      </c>
      <c r="M2415" t="s">
        <v>630</v>
      </c>
      <c r="N2415" t="s">
        <v>104</v>
      </c>
      <c r="O2415" t="s">
        <v>283</v>
      </c>
      <c r="P2415">
        <v>48</v>
      </c>
      <c r="Q2415">
        <v>2</v>
      </c>
      <c r="R2415">
        <f>SUMIFS(Table2[number],Table2[Event],"Goal",Table2[H/U],"HOME",Table2[GameID],Table2[[#This Row],[GameID]],Table2[GameTime],"&lt;="&amp;Table2[[#This Row],[GameTime]])</f>
        <v>1</v>
      </c>
      <c r="S2415">
        <f>SUMIFS(Table2[number],Table2[Event],"Goal",Table2[H/U],"AWAY",Table2[GameID],Table2[[#This Row],[GameID]],Table2[GameTime],"&lt;="&amp;Table2[[#This Row],[GameTime]])</f>
        <v>6</v>
      </c>
      <c r="T2415" t="str">
        <f>IF(Table2[[#This Row],[Event]]="Goal",Table2[[#This Row],[Hscore]]&amp;"-"&amp;Table2[[#This Row],[Uscore]],"")</f>
        <v>1-6</v>
      </c>
      <c r="U2415">
        <v>1921</v>
      </c>
      <c r="V2415" s="1">
        <f>Table2[[#This Row],[GameTime]]-(Table2[[#This Row],[period]]-1)*1200</f>
        <v>721</v>
      </c>
      <c r="W2415" s="1">
        <f>ROUNDDOWN(Table2[[#This Row],[Time]]/60,0)</f>
        <v>12</v>
      </c>
      <c r="X2415" s="1">
        <f>ROUNDDOWN((Table2[[#This Row],[Time]]/60-Table2[[#This Row],[Time2]])*60,0)</f>
        <v>1</v>
      </c>
      <c r="Y2415" s="1">
        <f>IF(Table2[[#This Row],[Time2]]&lt;10,0&amp;Table2[[#This Row],[Time2]],Table2[[#This Row],[Time2]])</f>
        <v>12</v>
      </c>
      <c r="Z2415" s="1" t="str">
        <f>IF(Table2[[#This Row],[Time3]]&lt;10,0&amp;Table2[[#This Row],[Time3]],Table2[[#This Row],[Time3]])</f>
        <v>01</v>
      </c>
      <c r="AA2415" s="2" t="str">
        <f>Table2[[#This Row],[Time4]]&amp;":"&amp;Table2[[#This Row],[Time5]]</f>
        <v>12:01</v>
      </c>
      <c r="AB2415" s="1" t="str" cm="1">
        <f t="array" ref="AB2415">IFERROR(IF(Table2[[#This Row],[code]]="","",_xlfn.IFS(AND(Table2[[#This Row],[code]]&lt;400,Table2[[#This Row],[code]]&lt;&gt;""),2,Table2[[#This Row],[code]]&gt;500,4)),"")</f>
        <v/>
      </c>
      <c r="AC2415" s="1" t="str">
        <f>IF(Table2[[#This Row],[Event]]="Penalty",Table2[[#This Row],[number]],IF(Table2[[#This Row],[Event]]="Time-Out",401,""))</f>
        <v/>
      </c>
      <c r="AD2415" s="1">
        <f>ROW(A2414)</f>
        <v>2414</v>
      </c>
      <c r="AE2415" s="1">
        <f>COUNTIFS(Table2[GameID],Table2[[#This Row],[GameID]],Table2[Column1],"&lt;="&amp;Table2[[#This Row],[Column1]])-1</f>
        <v>8</v>
      </c>
    </row>
    <row r="2416" spans="1:31" x14ac:dyDescent="0.45">
      <c r="A2416" t="s">
        <v>350</v>
      </c>
      <c r="B2416" t="str">
        <f>_xlfn.TEXTBEFORE(Table2[[#This Row],[Kamp]]," - ")</f>
        <v>RungstedHørsholm</v>
      </c>
      <c r="C2416" t="str">
        <f>_xlfn.TEXTAFTER(Table2[[#This Row],[Kamp]],"- ")</f>
        <v>Vanløse Floorball</v>
      </c>
      <c r="D2416">
        <v>45213</v>
      </c>
      <c r="E2416">
        <v>75092</v>
      </c>
      <c r="F2416">
        <v>20232024</v>
      </c>
      <c r="G2416" t="s">
        <v>17</v>
      </c>
      <c r="H2416" t="s">
        <v>662</v>
      </c>
      <c r="I2416" t="s">
        <v>678</v>
      </c>
      <c r="J2416">
        <v>2</v>
      </c>
      <c r="K2416">
        <v>31141</v>
      </c>
      <c r="L2416">
        <v>1</v>
      </c>
      <c r="M2416" t="s">
        <v>630</v>
      </c>
      <c r="N2416" t="s">
        <v>87</v>
      </c>
      <c r="O2416" t="s">
        <v>78</v>
      </c>
      <c r="P2416">
        <v>27</v>
      </c>
      <c r="Q2416">
        <v>8</v>
      </c>
      <c r="R2416">
        <f>SUMIFS(Table2[number],Table2[Event],"Goal",Table2[H/U],"HOME",Table2[GameID],Table2[[#This Row],[GameID]],Table2[GameTime],"&lt;="&amp;Table2[[#This Row],[GameTime]])</f>
        <v>2</v>
      </c>
      <c r="S2416">
        <f>SUMIFS(Table2[number],Table2[Event],"Goal",Table2[H/U],"AWAY",Table2[GameID],Table2[[#This Row],[GameID]],Table2[GameTime],"&lt;="&amp;Table2[[#This Row],[GameTime]])</f>
        <v>6</v>
      </c>
      <c r="T2416" t="str">
        <f>IF(Table2[[#This Row],[Event]]="Goal",Table2[[#This Row],[Hscore]]&amp;"-"&amp;Table2[[#This Row],[Uscore]],"")</f>
        <v>2-6</v>
      </c>
      <c r="U2416">
        <v>1955</v>
      </c>
      <c r="V2416" s="1">
        <f>Table2[[#This Row],[GameTime]]-(Table2[[#This Row],[period]]-1)*1200</f>
        <v>755</v>
      </c>
      <c r="W2416" s="1">
        <f>ROUNDDOWN(Table2[[#This Row],[Time]]/60,0)</f>
        <v>12</v>
      </c>
      <c r="X2416" s="1">
        <f>ROUNDDOWN((Table2[[#This Row],[Time]]/60-Table2[[#This Row],[Time2]])*60,0)</f>
        <v>35</v>
      </c>
      <c r="Y2416" s="1">
        <f>IF(Table2[[#This Row],[Time2]]&lt;10,0&amp;Table2[[#This Row],[Time2]],Table2[[#This Row],[Time2]])</f>
        <v>12</v>
      </c>
      <c r="Z2416" s="1">
        <f>IF(Table2[[#This Row],[Time3]]&lt;10,0&amp;Table2[[#This Row],[Time3]],Table2[[#This Row],[Time3]])</f>
        <v>35</v>
      </c>
      <c r="AA2416" s="2" t="str">
        <f>Table2[[#This Row],[Time4]]&amp;":"&amp;Table2[[#This Row],[Time5]]</f>
        <v>12:35</v>
      </c>
      <c r="AB2416" s="1" t="str" cm="1">
        <f t="array" ref="AB2416">IFERROR(IF(Table2[[#This Row],[code]]="","",_xlfn.IFS(AND(Table2[[#This Row],[code]]&lt;400,Table2[[#This Row],[code]]&lt;&gt;""),2,Table2[[#This Row],[code]]&gt;500,4)),"")</f>
        <v/>
      </c>
      <c r="AC2416" s="1" t="str">
        <f>IF(Table2[[#This Row],[Event]]="Penalty",Table2[[#This Row],[number]],IF(Table2[[#This Row],[Event]]="Time-Out",401,""))</f>
        <v/>
      </c>
      <c r="AD2416" s="1">
        <f>ROW(A2415)</f>
        <v>2415</v>
      </c>
      <c r="AE2416" s="1">
        <f>COUNTIFS(Table2[GameID],Table2[[#This Row],[GameID]],Table2[Column1],"&lt;="&amp;Table2[[#This Row],[Column1]])-1</f>
        <v>9</v>
      </c>
    </row>
    <row r="2417" spans="1:31" x14ac:dyDescent="0.45">
      <c r="A2417" t="s">
        <v>350</v>
      </c>
      <c r="B2417" t="str">
        <f>_xlfn.TEXTBEFORE(Table2[[#This Row],[Kamp]]," - ")</f>
        <v>RungstedHørsholm</v>
      </c>
      <c r="C2417" t="str">
        <f>_xlfn.TEXTAFTER(Table2[[#This Row],[Kamp]],"- ")</f>
        <v>Vanløse Floorball</v>
      </c>
      <c r="D2417">
        <v>45213</v>
      </c>
      <c r="E2417">
        <v>75092</v>
      </c>
      <c r="F2417">
        <v>20232024</v>
      </c>
      <c r="G2417" t="s">
        <v>17</v>
      </c>
      <c r="H2417" t="s">
        <v>662</v>
      </c>
      <c r="I2417" t="s">
        <v>678</v>
      </c>
      <c r="J2417">
        <v>2</v>
      </c>
      <c r="K2417">
        <v>31141</v>
      </c>
      <c r="L2417">
        <v>1</v>
      </c>
      <c r="M2417" t="s">
        <v>630</v>
      </c>
      <c r="N2417" t="s">
        <v>87</v>
      </c>
      <c r="O2417" t="s">
        <v>210</v>
      </c>
      <c r="P2417">
        <v>27</v>
      </c>
      <c r="Q2417">
        <v>23</v>
      </c>
      <c r="R2417">
        <f>SUMIFS(Table2[number],Table2[Event],"Goal",Table2[H/U],"HOME",Table2[GameID],Table2[[#This Row],[GameID]],Table2[GameTime],"&lt;="&amp;Table2[[#This Row],[GameTime]])</f>
        <v>3</v>
      </c>
      <c r="S2417">
        <f>SUMIFS(Table2[number],Table2[Event],"Goal",Table2[H/U],"AWAY",Table2[GameID],Table2[[#This Row],[GameID]],Table2[GameTime],"&lt;="&amp;Table2[[#This Row],[GameTime]])</f>
        <v>6</v>
      </c>
      <c r="T2417" t="str">
        <f>IF(Table2[[#This Row],[Event]]="Goal",Table2[[#This Row],[Hscore]]&amp;"-"&amp;Table2[[#This Row],[Uscore]],"")</f>
        <v>3-6</v>
      </c>
      <c r="U2417">
        <v>2014</v>
      </c>
      <c r="V2417" s="1">
        <f>Table2[[#This Row],[GameTime]]-(Table2[[#This Row],[period]]-1)*1200</f>
        <v>814</v>
      </c>
      <c r="W2417" s="1">
        <f>ROUNDDOWN(Table2[[#This Row],[Time]]/60,0)</f>
        <v>13</v>
      </c>
      <c r="X2417" s="1">
        <f>ROUNDDOWN((Table2[[#This Row],[Time]]/60-Table2[[#This Row],[Time2]])*60,0)</f>
        <v>34</v>
      </c>
      <c r="Y2417" s="1">
        <f>IF(Table2[[#This Row],[Time2]]&lt;10,0&amp;Table2[[#This Row],[Time2]],Table2[[#This Row],[Time2]])</f>
        <v>13</v>
      </c>
      <c r="Z2417" s="1">
        <f>IF(Table2[[#This Row],[Time3]]&lt;10,0&amp;Table2[[#This Row],[Time3]],Table2[[#This Row],[Time3]])</f>
        <v>34</v>
      </c>
      <c r="AA2417" s="2" t="str">
        <f>Table2[[#This Row],[Time4]]&amp;":"&amp;Table2[[#This Row],[Time5]]</f>
        <v>13:34</v>
      </c>
      <c r="AB2417" s="1" t="str" cm="1">
        <f t="array" ref="AB2417">IFERROR(IF(Table2[[#This Row],[code]]="","",_xlfn.IFS(AND(Table2[[#This Row],[code]]&lt;400,Table2[[#This Row],[code]]&lt;&gt;""),2,Table2[[#This Row],[code]]&gt;500,4)),"")</f>
        <v/>
      </c>
      <c r="AC2417" s="1" t="str">
        <f>IF(Table2[[#This Row],[Event]]="Penalty",Table2[[#This Row],[number]],IF(Table2[[#This Row],[Event]]="Time-Out",401,""))</f>
        <v/>
      </c>
      <c r="AD2417" s="1">
        <f>ROW(A2416)</f>
        <v>2416</v>
      </c>
      <c r="AE2417" s="1">
        <f>COUNTIFS(Table2[GameID],Table2[[#This Row],[GameID]],Table2[Column1],"&lt;="&amp;Table2[[#This Row],[Column1]])-1</f>
        <v>10</v>
      </c>
    </row>
    <row r="2418" spans="1:31" x14ac:dyDescent="0.45">
      <c r="A2418" t="s">
        <v>350</v>
      </c>
      <c r="B2418" t="str">
        <f>_xlfn.TEXTBEFORE(Table2[[#This Row],[Kamp]]," - ")</f>
        <v>RungstedHørsholm</v>
      </c>
      <c r="C2418" t="str">
        <f>_xlfn.TEXTAFTER(Table2[[#This Row],[Kamp]],"- ")</f>
        <v>Vanløse Floorball</v>
      </c>
      <c r="D2418">
        <v>45213</v>
      </c>
      <c r="E2418">
        <v>75092</v>
      </c>
      <c r="F2418">
        <v>20232024</v>
      </c>
      <c r="G2418" t="s">
        <v>17</v>
      </c>
      <c r="H2418" t="s">
        <v>662</v>
      </c>
      <c r="I2418" t="s">
        <v>678</v>
      </c>
      <c r="J2418">
        <v>2</v>
      </c>
      <c r="K2418">
        <v>31141</v>
      </c>
      <c r="L2418">
        <v>1</v>
      </c>
      <c r="M2418" t="s">
        <v>630</v>
      </c>
      <c r="N2418" t="s">
        <v>78</v>
      </c>
      <c r="O2418" t="s">
        <v>634</v>
      </c>
      <c r="P2418">
        <v>8</v>
      </c>
      <c r="Q2418" t="s">
        <v>634</v>
      </c>
      <c r="R2418">
        <f>SUMIFS(Table2[number],Table2[Event],"Goal",Table2[H/U],"HOME",Table2[GameID],Table2[[#This Row],[GameID]],Table2[GameTime],"&lt;="&amp;Table2[[#This Row],[GameTime]])</f>
        <v>4</v>
      </c>
      <c r="S2418">
        <f>SUMIFS(Table2[number],Table2[Event],"Goal",Table2[H/U],"AWAY",Table2[GameID],Table2[[#This Row],[GameID]],Table2[GameTime],"&lt;="&amp;Table2[[#This Row],[GameTime]])</f>
        <v>6</v>
      </c>
      <c r="T2418" t="str">
        <f>IF(Table2[[#This Row],[Event]]="Goal",Table2[[#This Row],[Hscore]]&amp;"-"&amp;Table2[[#This Row],[Uscore]],"")</f>
        <v>4-6</v>
      </c>
      <c r="U2418">
        <v>2148</v>
      </c>
      <c r="V2418" s="1">
        <f>Table2[[#This Row],[GameTime]]-(Table2[[#This Row],[period]]-1)*1200</f>
        <v>948</v>
      </c>
      <c r="W2418" s="1">
        <f>ROUNDDOWN(Table2[[#This Row],[Time]]/60,0)</f>
        <v>15</v>
      </c>
      <c r="X2418" s="1">
        <f>ROUNDDOWN((Table2[[#This Row],[Time]]/60-Table2[[#This Row],[Time2]])*60,0)</f>
        <v>48</v>
      </c>
      <c r="Y2418" s="1">
        <f>IF(Table2[[#This Row],[Time2]]&lt;10,0&amp;Table2[[#This Row],[Time2]],Table2[[#This Row],[Time2]])</f>
        <v>15</v>
      </c>
      <c r="Z2418" s="1">
        <f>IF(Table2[[#This Row],[Time3]]&lt;10,0&amp;Table2[[#This Row],[Time3]],Table2[[#This Row],[Time3]])</f>
        <v>48</v>
      </c>
      <c r="AA2418" s="2" t="str">
        <f>Table2[[#This Row],[Time4]]&amp;":"&amp;Table2[[#This Row],[Time5]]</f>
        <v>15:48</v>
      </c>
      <c r="AB2418" s="1" t="str" cm="1">
        <f t="array" ref="AB2418">IFERROR(IF(Table2[[#This Row],[code]]="","",_xlfn.IFS(AND(Table2[[#This Row],[code]]&lt;400,Table2[[#This Row],[code]]&lt;&gt;""),2,Table2[[#This Row],[code]]&gt;500,4)),"")</f>
        <v/>
      </c>
      <c r="AC2418" s="1" t="str">
        <f>IF(Table2[[#This Row],[Event]]="Penalty",Table2[[#This Row],[number]],IF(Table2[[#This Row],[Event]]="Time-Out",401,""))</f>
        <v/>
      </c>
      <c r="AD2418" s="1">
        <f>ROW(A2417)</f>
        <v>2417</v>
      </c>
      <c r="AE2418" s="1">
        <f>COUNTIFS(Table2[GameID],Table2[[#This Row],[GameID]],Table2[Column1],"&lt;="&amp;Table2[[#This Row],[Column1]])-1</f>
        <v>11</v>
      </c>
    </row>
    <row r="2419" spans="1:31" x14ac:dyDescent="0.45">
      <c r="A2419" t="s">
        <v>350</v>
      </c>
      <c r="B2419" t="str">
        <f>_xlfn.TEXTBEFORE(Table2[[#This Row],[Kamp]]," - ")</f>
        <v>RungstedHørsholm</v>
      </c>
      <c r="C2419" t="str">
        <f>_xlfn.TEXTAFTER(Table2[[#This Row],[Kamp]],"- ")</f>
        <v>Vanløse Floorball</v>
      </c>
      <c r="D2419">
        <v>45213</v>
      </c>
      <c r="E2419">
        <v>75092</v>
      </c>
      <c r="F2419">
        <v>20232024</v>
      </c>
      <c r="G2419" t="s">
        <v>17</v>
      </c>
      <c r="H2419" t="s">
        <v>662</v>
      </c>
      <c r="I2419" t="s">
        <v>678</v>
      </c>
      <c r="J2419">
        <v>3</v>
      </c>
      <c r="K2419">
        <v>31141</v>
      </c>
      <c r="L2419">
        <v>1</v>
      </c>
      <c r="M2419" t="s">
        <v>630</v>
      </c>
      <c r="N2419" t="s">
        <v>78</v>
      </c>
      <c r="O2419" t="s">
        <v>634</v>
      </c>
      <c r="P2419">
        <v>8</v>
      </c>
      <c r="Q2419" t="s">
        <v>634</v>
      </c>
      <c r="R2419">
        <f>SUMIFS(Table2[number],Table2[Event],"Goal",Table2[H/U],"HOME",Table2[GameID],Table2[[#This Row],[GameID]],Table2[GameTime],"&lt;="&amp;Table2[[#This Row],[GameTime]])</f>
        <v>5</v>
      </c>
      <c r="S2419">
        <f>SUMIFS(Table2[number],Table2[Event],"Goal",Table2[H/U],"AWAY",Table2[GameID],Table2[[#This Row],[GameID]],Table2[GameTime],"&lt;="&amp;Table2[[#This Row],[GameTime]])</f>
        <v>6</v>
      </c>
      <c r="T2419" t="str">
        <f>IF(Table2[[#This Row],[Event]]="Goal",Table2[[#This Row],[Hscore]]&amp;"-"&amp;Table2[[#This Row],[Uscore]],"")</f>
        <v>5-6</v>
      </c>
      <c r="U2419">
        <v>2972</v>
      </c>
      <c r="V2419" s="1">
        <f>Table2[[#This Row],[GameTime]]-(Table2[[#This Row],[period]]-1)*1200</f>
        <v>572</v>
      </c>
      <c r="W2419" s="1">
        <f>ROUNDDOWN(Table2[[#This Row],[Time]]/60,0)</f>
        <v>9</v>
      </c>
      <c r="X2419" s="1">
        <f>ROUNDDOWN((Table2[[#This Row],[Time]]/60-Table2[[#This Row],[Time2]])*60,0)</f>
        <v>32</v>
      </c>
      <c r="Y2419" s="1" t="str">
        <f>IF(Table2[[#This Row],[Time2]]&lt;10,0&amp;Table2[[#This Row],[Time2]],Table2[[#This Row],[Time2]])</f>
        <v>09</v>
      </c>
      <c r="Z2419" s="1">
        <f>IF(Table2[[#This Row],[Time3]]&lt;10,0&amp;Table2[[#This Row],[Time3]],Table2[[#This Row],[Time3]])</f>
        <v>32</v>
      </c>
      <c r="AA2419" s="2" t="str">
        <f>Table2[[#This Row],[Time4]]&amp;":"&amp;Table2[[#This Row],[Time5]]</f>
        <v>09:32</v>
      </c>
      <c r="AB2419" s="1" t="str" cm="1">
        <f t="array" ref="AB2419">IFERROR(IF(Table2[[#This Row],[code]]="","",_xlfn.IFS(AND(Table2[[#This Row],[code]]&lt;400,Table2[[#This Row],[code]]&lt;&gt;""),2,Table2[[#This Row],[code]]&gt;500,4)),"")</f>
        <v/>
      </c>
      <c r="AC2419" s="1" t="str">
        <f>IF(Table2[[#This Row],[Event]]="Penalty",Table2[[#This Row],[number]],IF(Table2[[#This Row],[Event]]="Time-Out",401,""))</f>
        <v/>
      </c>
      <c r="AD2419" s="1">
        <f>ROW(A2418)</f>
        <v>2418</v>
      </c>
      <c r="AE2419" s="1">
        <f>COUNTIFS(Table2[GameID],Table2[[#This Row],[GameID]],Table2[Column1],"&lt;="&amp;Table2[[#This Row],[Column1]])-1</f>
        <v>12</v>
      </c>
    </row>
    <row r="2420" spans="1:31" x14ac:dyDescent="0.45">
      <c r="A2420" t="s">
        <v>350</v>
      </c>
      <c r="B2420" t="str">
        <f>_xlfn.TEXTBEFORE(Table2[[#This Row],[Kamp]]," - ")</f>
        <v>RungstedHørsholm</v>
      </c>
      <c r="C2420" t="str">
        <f>_xlfn.TEXTAFTER(Table2[[#This Row],[Kamp]],"- ")</f>
        <v>Vanløse Floorball</v>
      </c>
      <c r="D2420">
        <v>45213</v>
      </c>
      <c r="E2420">
        <v>75092</v>
      </c>
      <c r="F2420">
        <v>20232024</v>
      </c>
      <c r="G2420" t="s">
        <v>17</v>
      </c>
      <c r="H2420" t="s">
        <v>660</v>
      </c>
      <c r="I2420" t="s">
        <v>677</v>
      </c>
      <c r="J2420">
        <v>3</v>
      </c>
      <c r="K2420">
        <v>31142</v>
      </c>
      <c r="L2420">
        <v>1</v>
      </c>
      <c r="M2420" t="s">
        <v>630</v>
      </c>
      <c r="N2420" t="s">
        <v>99</v>
      </c>
      <c r="O2420" t="s">
        <v>496</v>
      </c>
      <c r="P2420">
        <v>18</v>
      </c>
      <c r="Q2420">
        <v>61</v>
      </c>
      <c r="R2420">
        <f>SUMIFS(Table2[number],Table2[Event],"Goal",Table2[H/U],"HOME",Table2[GameID],Table2[[#This Row],[GameID]],Table2[GameTime],"&lt;="&amp;Table2[[#This Row],[GameTime]])</f>
        <v>5</v>
      </c>
      <c r="S2420">
        <f>SUMIFS(Table2[number],Table2[Event],"Goal",Table2[H/U],"AWAY",Table2[GameID],Table2[[#This Row],[GameID]],Table2[GameTime],"&lt;="&amp;Table2[[#This Row],[GameTime]])</f>
        <v>7</v>
      </c>
      <c r="T2420" t="str">
        <f>IF(Table2[[#This Row],[Event]]="Goal",Table2[[#This Row],[Hscore]]&amp;"-"&amp;Table2[[#This Row],[Uscore]],"")</f>
        <v>5-7</v>
      </c>
      <c r="U2420">
        <v>3073</v>
      </c>
      <c r="V2420" s="1">
        <f>Table2[[#This Row],[GameTime]]-(Table2[[#This Row],[period]]-1)*1200</f>
        <v>673</v>
      </c>
      <c r="W2420" s="1">
        <f>ROUNDDOWN(Table2[[#This Row],[Time]]/60,0)</f>
        <v>11</v>
      </c>
      <c r="X2420" s="1">
        <f>ROUNDDOWN((Table2[[#This Row],[Time]]/60-Table2[[#This Row],[Time2]])*60,0)</f>
        <v>13</v>
      </c>
      <c r="Y2420" s="1">
        <f>IF(Table2[[#This Row],[Time2]]&lt;10,0&amp;Table2[[#This Row],[Time2]],Table2[[#This Row],[Time2]])</f>
        <v>11</v>
      </c>
      <c r="Z2420" s="1">
        <f>IF(Table2[[#This Row],[Time3]]&lt;10,0&amp;Table2[[#This Row],[Time3]],Table2[[#This Row],[Time3]])</f>
        <v>13</v>
      </c>
      <c r="AA2420" s="2" t="str">
        <f>Table2[[#This Row],[Time4]]&amp;":"&amp;Table2[[#This Row],[Time5]]</f>
        <v>11:13</v>
      </c>
      <c r="AB2420" s="1" t="str" cm="1">
        <f t="array" ref="AB2420">IFERROR(IF(Table2[[#This Row],[code]]="","",_xlfn.IFS(AND(Table2[[#This Row],[code]]&lt;400,Table2[[#This Row],[code]]&lt;&gt;""),2,Table2[[#This Row],[code]]&gt;500,4)),"")</f>
        <v/>
      </c>
      <c r="AC2420" s="1" t="str">
        <f>IF(Table2[[#This Row],[Event]]="Penalty",Table2[[#This Row],[number]],IF(Table2[[#This Row],[Event]]="Time-Out",401,""))</f>
        <v/>
      </c>
      <c r="AD2420" s="1">
        <f>ROW(A2419)</f>
        <v>2419</v>
      </c>
      <c r="AE2420" s="1">
        <f>COUNTIFS(Table2[GameID],Table2[[#This Row],[GameID]],Table2[Column1],"&lt;="&amp;Table2[[#This Row],[Column1]])-1</f>
        <v>13</v>
      </c>
    </row>
    <row r="2421" spans="1:31" x14ac:dyDescent="0.45">
      <c r="A2421" t="s">
        <v>350</v>
      </c>
      <c r="B2421" t="str">
        <f>_xlfn.TEXTBEFORE(Table2[[#This Row],[Kamp]]," - ")</f>
        <v>RungstedHørsholm</v>
      </c>
      <c r="C2421" t="str">
        <f>_xlfn.TEXTAFTER(Table2[[#This Row],[Kamp]],"- ")</f>
        <v>Vanløse Floorball</v>
      </c>
      <c r="D2421">
        <v>45213</v>
      </c>
      <c r="E2421">
        <v>75092</v>
      </c>
      <c r="F2421">
        <v>20232024</v>
      </c>
      <c r="G2421" t="s">
        <v>17</v>
      </c>
      <c r="H2421" t="s">
        <v>660</v>
      </c>
      <c r="I2421" t="s">
        <v>677</v>
      </c>
      <c r="J2421">
        <v>3</v>
      </c>
      <c r="K2421">
        <v>31142</v>
      </c>
      <c r="L2421">
        <v>212</v>
      </c>
      <c r="M2421" t="s">
        <v>631</v>
      </c>
      <c r="N2421" t="s">
        <v>552</v>
      </c>
      <c r="O2421" t="s">
        <v>634</v>
      </c>
      <c r="P2421">
        <v>99</v>
      </c>
      <c r="Q2421" t="s">
        <v>634</v>
      </c>
      <c r="R2421">
        <f>SUMIFS(Table2[number],Table2[Event],"Goal",Table2[H/U],"HOME",Table2[GameID],Table2[[#This Row],[GameID]],Table2[GameTime],"&lt;="&amp;Table2[[#This Row],[GameTime]])</f>
        <v>5</v>
      </c>
      <c r="S2421">
        <f>SUMIFS(Table2[number],Table2[Event],"Goal",Table2[H/U],"AWAY",Table2[GameID],Table2[[#This Row],[GameID]],Table2[GameTime],"&lt;="&amp;Table2[[#This Row],[GameTime]])</f>
        <v>7</v>
      </c>
      <c r="T2421" t="str">
        <f>IF(Table2[[#This Row],[Event]]="Goal",Table2[[#This Row],[Hscore]]&amp;"-"&amp;Table2[[#This Row],[Uscore]],"")</f>
        <v/>
      </c>
      <c r="U2421">
        <v>3188</v>
      </c>
      <c r="V2421" s="1">
        <f>Table2[[#This Row],[GameTime]]-(Table2[[#This Row],[period]]-1)*1200</f>
        <v>788</v>
      </c>
      <c r="W2421" s="1">
        <f>ROUNDDOWN(Table2[[#This Row],[Time]]/60,0)</f>
        <v>13</v>
      </c>
      <c r="X2421" s="1">
        <f>ROUNDDOWN((Table2[[#This Row],[Time]]/60-Table2[[#This Row],[Time2]])*60,0)</f>
        <v>7</v>
      </c>
      <c r="Y2421" s="1">
        <f>IF(Table2[[#This Row],[Time2]]&lt;10,0&amp;Table2[[#This Row],[Time2]],Table2[[#This Row],[Time2]])</f>
        <v>13</v>
      </c>
      <c r="Z2421" s="1" t="str">
        <f>IF(Table2[[#This Row],[Time3]]&lt;10,0&amp;Table2[[#This Row],[Time3]],Table2[[#This Row],[Time3]])</f>
        <v>07</v>
      </c>
      <c r="AA2421" s="2" t="str">
        <f>Table2[[#This Row],[Time4]]&amp;":"&amp;Table2[[#This Row],[Time5]]</f>
        <v>13:07</v>
      </c>
      <c r="AB2421" s="1" cm="1">
        <f t="array" ref="AB2421">IFERROR(IF(Table2[[#This Row],[code]]="","",_xlfn.IFS(AND(Table2[[#This Row],[code]]&lt;400,Table2[[#This Row],[code]]&lt;&gt;""),2,Table2[[#This Row],[code]]&gt;500,4)),"")</f>
        <v>2</v>
      </c>
      <c r="AC2421" s="1">
        <f>IF(Table2[[#This Row],[Event]]="Penalty",Table2[[#This Row],[number]],IF(Table2[[#This Row],[Event]]="Time-Out",401,""))</f>
        <v>212</v>
      </c>
      <c r="AD2421" s="1">
        <f>ROW(A2420)</f>
        <v>2420</v>
      </c>
      <c r="AE2421" s="1">
        <f>COUNTIFS(Table2[GameID],Table2[[#This Row],[GameID]],Table2[Column1],"&lt;="&amp;Table2[[#This Row],[Column1]])-1</f>
        <v>14</v>
      </c>
    </row>
    <row r="2422" spans="1:31" x14ac:dyDescent="0.45">
      <c r="A2422" t="s">
        <v>350</v>
      </c>
      <c r="B2422" t="str">
        <f>_xlfn.TEXTBEFORE(Table2[[#This Row],[Kamp]]," - ")</f>
        <v>RungstedHørsholm</v>
      </c>
      <c r="C2422" t="str">
        <f>_xlfn.TEXTAFTER(Table2[[#This Row],[Kamp]],"- ")</f>
        <v>Vanløse Floorball</v>
      </c>
      <c r="D2422">
        <v>45213</v>
      </c>
      <c r="E2422">
        <v>75092</v>
      </c>
      <c r="F2422">
        <v>20232024</v>
      </c>
      <c r="G2422" t="s">
        <v>17</v>
      </c>
      <c r="H2422" t="s">
        <v>660</v>
      </c>
      <c r="I2422" t="s">
        <v>677</v>
      </c>
      <c r="J2422">
        <v>3</v>
      </c>
      <c r="K2422">
        <v>31142</v>
      </c>
      <c r="L2422">
        <v>208</v>
      </c>
      <c r="M2422" t="s">
        <v>631</v>
      </c>
      <c r="N2422" t="s">
        <v>37</v>
      </c>
      <c r="O2422" t="s">
        <v>634</v>
      </c>
      <c r="P2422">
        <v>90</v>
      </c>
      <c r="Q2422" t="s">
        <v>634</v>
      </c>
      <c r="R2422">
        <f>SUMIFS(Table2[number],Table2[Event],"Goal",Table2[H/U],"HOME",Table2[GameID],Table2[[#This Row],[GameID]],Table2[GameTime],"&lt;="&amp;Table2[[#This Row],[GameTime]])</f>
        <v>5</v>
      </c>
      <c r="S2422">
        <f>SUMIFS(Table2[number],Table2[Event],"Goal",Table2[H/U],"AWAY",Table2[GameID],Table2[[#This Row],[GameID]],Table2[GameTime],"&lt;="&amp;Table2[[#This Row],[GameTime]])</f>
        <v>7</v>
      </c>
      <c r="T2422" t="str">
        <f>IF(Table2[[#This Row],[Event]]="Goal",Table2[[#This Row],[Hscore]]&amp;"-"&amp;Table2[[#This Row],[Uscore]],"")</f>
        <v/>
      </c>
      <c r="U2422">
        <v>3188</v>
      </c>
      <c r="V2422" s="1">
        <f>Table2[[#This Row],[GameTime]]-(Table2[[#This Row],[period]]-1)*1200</f>
        <v>788</v>
      </c>
      <c r="W2422" s="1">
        <f>ROUNDDOWN(Table2[[#This Row],[Time]]/60,0)</f>
        <v>13</v>
      </c>
      <c r="X2422" s="1">
        <f>ROUNDDOWN((Table2[[#This Row],[Time]]/60-Table2[[#This Row],[Time2]])*60,0)</f>
        <v>7</v>
      </c>
      <c r="Y2422" s="1">
        <f>IF(Table2[[#This Row],[Time2]]&lt;10,0&amp;Table2[[#This Row],[Time2]],Table2[[#This Row],[Time2]])</f>
        <v>13</v>
      </c>
      <c r="Z2422" s="1" t="str">
        <f>IF(Table2[[#This Row],[Time3]]&lt;10,0&amp;Table2[[#This Row],[Time3]],Table2[[#This Row],[Time3]])</f>
        <v>07</v>
      </c>
      <c r="AA2422" s="2" t="str">
        <f>Table2[[#This Row],[Time4]]&amp;":"&amp;Table2[[#This Row],[Time5]]</f>
        <v>13:07</v>
      </c>
      <c r="AB2422" s="1" cm="1">
        <f t="array" ref="AB2422">IFERROR(IF(Table2[[#This Row],[code]]="","",_xlfn.IFS(AND(Table2[[#This Row],[code]]&lt;400,Table2[[#This Row],[code]]&lt;&gt;""),2,Table2[[#This Row],[code]]&gt;500,4)),"")</f>
        <v>2</v>
      </c>
      <c r="AC2422" s="1">
        <f>IF(Table2[[#This Row],[Event]]="Penalty",Table2[[#This Row],[number]],IF(Table2[[#This Row],[Event]]="Time-Out",401,""))</f>
        <v>208</v>
      </c>
      <c r="AD2422" s="1">
        <f>ROW(A2421)</f>
        <v>2421</v>
      </c>
      <c r="AE2422" s="1">
        <f>COUNTIFS(Table2[GameID],Table2[[#This Row],[GameID]],Table2[Column1],"&lt;="&amp;Table2[[#This Row],[Column1]])-1</f>
        <v>15</v>
      </c>
    </row>
    <row r="2423" spans="1:31" x14ac:dyDescent="0.45">
      <c r="A2423" t="s">
        <v>350</v>
      </c>
      <c r="B2423" t="str">
        <f>_xlfn.TEXTBEFORE(Table2[[#This Row],[Kamp]]," - ")</f>
        <v>RungstedHørsholm</v>
      </c>
      <c r="C2423" t="str">
        <f>_xlfn.TEXTAFTER(Table2[[#This Row],[Kamp]],"- ")</f>
        <v>Vanløse Floorball</v>
      </c>
      <c r="D2423">
        <v>45213</v>
      </c>
      <c r="E2423">
        <v>75092</v>
      </c>
      <c r="F2423">
        <v>20232024</v>
      </c>
      <c r="G2423" t="s">
        <v>17</v>
      </c>
      <c r="H2423" t="s">
        <v>662</v>
      </c>
      <c r="I2423" t="s">
        <v>678</v>
      </c>
      <c r="J2423">
        <v>3</v>
      </c>
      <c r="K2423">
        <v>31141</v>
      </c>
      <c r="L2423">
        <v>1</v>
      </c>
      <c r="M2423" t="s">
        <v>630</v>
      </c>
      <c r="N2423" t="s">
        <v>210</v>
      </c>
      <c r="O2423" t="s">
        <v>81</v>
      </c>
      <c r="P2423">
        <v>23</v>
      </c>
      <c r="Q2423">
        <v>13</v>
      </c>
      <c r="R2423">
        <f>SUMIFS(Table2[number],Table2[Event],"Goal",Table2[H/U],"HOME",Table2[GameID],Table2[[#This Row],[GameID]],Table2[GameTime],"&lt;="&amp;Table2[[#This Row],[GameTime]])</f>
        <v>6</v>
      </c>
      <c r="S2423">
        <f>SUMIFS(Table2[number],Table2[Event],"Goal",Table2[H/U],"AWAY",Table2[GameID],Table2[[#This Row],[GameID]],Table2[GameTime],"&lt;="&amp;Table2[[#This Row],[GameTime]])</f>
        <v>7</v>
      </c>
      <c r="T2423" t="str">
        <f>IF(Table2[[#This Row],[Event]]="Goal",Table2[[#This Row],[Hscore]]&amp;"-"&amp;Table2[[#This Row],[Uscore]],"")</f>
        <v>6-7</v>
      </c>
      <c r="U2423">
        <v>3308</v>
      </c>
      <c r="V2423" s="1">
        <f>Table2[[#This Row],[GameTime]]-(Table2[[#This Row],[period]]-1)*1200</f>
        <v>908</v>
      </c>
      <c r="W2423" s="1">
        <f>ROUNDDOWN(Table2[[#This Row],[Time]]/60,0)</f>
        <v>15</v>
      </c>
      <c r="X2423" s="1">
        <f>ROUNDDOWN((Table2[[#This Row],[Time]]/60-Table2[[#This Row],[Time2]])*60,0)</f>
        <v>7</v>
      </c>
      <c r="Y2423" s="1">
        <f>IF(Table2[[#This Row],[Time2]]&lt;10,0&amp;Table2[[#This Row],[Time2]],Table2[[#This Row],[Time2]])</f>
        <v>15</v>
      </c>
      <c r="Z2423" s="1" t="str">
        <f>IF(Table2[[#This Row],[Time3]]&lt;10,0&amp;Table2[[#This Row],[Time3]],Table2[[#This Row],[Time3]])</f>
        <v>07</v>
      </c>
      <c r="AA2423" s="2" t="str">
        <f>Table2[[#This Row],[Time4]]&amp;":"&amp;Table2[[#This Row],[Time5]]</f>
        <v>15:07</v>
      </c>
      <c r="AB2423" s="1" t="str" cm="1">
        <f t="array" ref="AB2423">IFERROR(IF(Table2[[#This Row],[code]]="","",_xlfn.IFS(AND(Table2[[#This Row],[code]]&lt;400,Table2[[#This Row],[code]]&lt;&gt;""),2,Table2[[#This Row],[code]]&gt;500,4)),"")</f>
        <v/>
      </c>
      <c r="AC2423" s="1" t="str">
        <f>IF(Table2[[#This Row],[Event]]="Penalty",Table2[[#This Row],[number]],IF(Table2[[#This Row],[Event]]="Time-Out",401,""))</f>
        <v/>
      </c>
      <c r="AD2423" s="1">
        <f>ROW(A2422)</f>
        <v>2422</v>
      </c>
      <c r="AE2423" s="1">
        <f>COUNTIFS(Table2[GameID],Table2[[#This Row],[GameID]],Table2[Column1],"&lt;="&amp;Table2[[#This Row],[Column1]])-1</f>
        <v>16</v>
      </c>
    </row>
    <row r="2424" spans="1:31" x14ac:dyDescent="0.45">
      <c r="A2424" t="s">
        <v>350</v>
      </c>
      <c r="B2424" t="str">
        <f>_xlfn.TEXTBEFORE(Table2[[#This Row],[Kamp]]," - ")</f>
        <v>RungstedHørsholm</v>
      </c>
      <c r="C2424" t="str">
        <f>_xlfn.TEXTAFTER(Table2[[#This Row],[Kamp]],"- ")</f>
        <v>Vanløse Floorball</v>
      </c>
      <c r="D2424">
        <v>45213</v>
      </c>
      <c r="E2424">
        <v>75092</v>
      </c>
      <c r="F2424">
        <v>20232024</v>
      </c>
      <c r="G2424" t="s">
        <v>17</v>
      </c>
      <c r="H2424" t="s">
        <v>660</v>
      </c>
      <c r="I2424" t="s">
        <v>677</v>
      </c>
      <c r="J2424">
        <v>3</v>
      </c>
      <c r="K2424">
        <v>31142</v>
      </c>
      <c r="L2424">
        <v>0</v>
      </c>
      <c r="M2424" t="s">
        <v>633</v>
      </c>
      <c r="N2424" t="s">
        <v>634</v>
      </c>
      <c r="O2424" t="s">
        <v>634</v>
      </c>
      <c r="P2424" t="s">
        <v>634</v>
      </c>
      <c r="Q2424" t="s">
        <v>634</v>
      </c>
      <c r="R2424">
        <f>SUMIFS(Table2[number],Table2[Event],"Goal",Table2[H/U],"HOME",Table2[GameID],Table2[[#This Row],[GameID]],Table2[GameTime],"&lt;="&amp;Table2[[#This Row],[GameTime]])</f>
        <v>6</v>
      </c>
      <c r="S2424">
        <f>SUMIFS(Table2[number],Table2[Event],"Goal",Table2[H/U],"AWAY",Table2[GameID],Table2[[#This Row],[GameID]],Table2[GameTime],"&lt;="&amp;Table2[[#This Row],[GameTime]])</f>
        <v>7</v>
      </c>
      <c r="T2424" t="str">
        <f>IF(Table2[[#This Row],[Event]]="Goal",Table2[[#This Row],[Hscore]]&amp;"-"&amp;Table2[[#This Row],[Uscore]],"")</f>
        <v/>
      </c>
      <c r="U2424">
        <v>3308</v>
      </c>
      <c r="V2424" s="1">
        <f>Table2[[#This Row],[GameTime]]-(Table2[[#This Row],[period]]-1)*1200</f>
        <v>908</v>
      </c>
      <c r="W2424" s="1">
        <f>ROUNDDOWN(Table2[[#This Row],[Time]]/60,0)</f>
        <v>15</v>
      </c>
      <c r="X2424" s="1">
        <f>ROUNDDOWN((Table2[[#This Row],[Time]]/60-Table2[[#This Row],[Time2]])*60,0)</f>
        <v>7</v>
      </c>
      <c r="Y2424" s="1">
        <f>IF(Table2[[#This Row],[Time2]]&lt;10,0&amp;Table2[[#This Row],[Time2]],Table2[[#This Row],[Time2]])</f>
        <v>15</v>
      </c>
      <c r="Z2424" s="1" t="str">
        <f>IF(Table2[[#This Row],[Time3]]&lt;10,0&amp;Table2[[#This Row],[Time3]],Table2[[#This Row],[Time3]])</f>
        <v>07</v>
      </c>
      <c r="AA2424" s="2" t="str">
        <f>Table2[[#This Row],[Time4]]&amp;":"&amp;Table2[[#This Row],[Time5]]</f>
        <v>15:07</v>
      </c>
      <c r="AB2424" s="1" t="str" cm="1">
        <f t="array" ref="AB2424">IFERROR(IF(Table2[[#This Row],[code]]="","",_xlfn.IFS(AND(Table2[[#This Row],[code]]&lt;400,Table2[[#This Row],[code]]&lt;&gt;""),2,Table2[[#This Row],[code]]&gt;500,4)),"")</f>
        <v/>
      </c>
      <c r="AC2424" s="1">
        <f>IF(Table2[[#This Row],[Event]]="Penalty",Table2[[#This Row],[number]],IF(Table2[[#This Row],[Event]]="Time-Out",401,""))</f>
        <v>401</v>
      </c>
      <c r="AD2424" s="1">
        <f>ROW(A2423)</f>
        <v>2423</v>
      </c>
      <c r="AE2424" s="1">
        <f>COUNTIFS(Table2[GameID],Table2[[#This Row],[GameID]],Table2[Column1],"&lt;="&amp;Table2[[#This Row],[Column1]])-1</f>
        <v>17</v>
      </c>
    </row>
    <row r="2425" spans="1:31" x14ac:dyDescent="0.45">
      <c r="A2425" t="s">
        <v>350</v>
      </c>
      <c r="B2425" t="str">
        <f>_xlfn.TEXTBEFORE(Table2[[#This Row],[Kamp]]," - ")</f>
        <v>RungstedHørsholm</v>
      </c>
      <c r="C2425" t="str">
        <f>_xlfn.TEXTAFTER(Table2[[#This Row],[Kamp]],"- ")</f>
        <v>Vanløse Floorball</v>
      </c>
      <c r="D2425">
        <v>45213</v>
      </c>
      <c r="E2425">
        <v>75092</v>
      </c>
      <c r="F2425">
        <v>20232024</v>
      </c>
      <c r="G2425" t="s">
        <v>17</v>
      </c>
      <c r="H2425" t="s">
        <v>662</v>
      </c>
      <c r="I2425" t="s">
        <v>678</v>
      </c>
      <c r="J2425">
        <v>3</v>
      </c>
      <c r="K2425">
        <v>31141</v>
      </c>
      <c r="L2425">
        <v>222</v>
      </c>
      <c r="M2425" t="s">
        <v>631</v>
      </c>
      <c r="N2425" t="s">
        <v>83</v>
      </c>
      <c r="O2425" t="s">
        <v>634</v>
      </c>
      <c r="P2425">
        <v>17</v>
      </c>
      <c r="Q2425" t="s">
        <v>634</v>
      </c>
      <c r="R2425">
        <f>SUMIFS(Table2[number],Table2[Event],"Goal",Table2[H/U],"HOME",Table2[GameID],Table2[[#This Row],[GameID]],Table2[GameTime],"&lt;="&amp;Table2[[#This Row],[GameTime]])</f>
        <v>6</v>
      </c>
      <c r="S2425">
        <f>SUMIFS(Table2[number],Table2[Event],"Goal",Table2[H/U],"AWAY",Table2[GameID],Table2[[#This Row],[GameID]],Table2[GameTime],"&lt;="&amp;Table2[[#This Row],[GameTime]])</f>
        <v>7</v>
      </c>
      <c r="T2425" t="str">
        <f>IF(Table2[[#This Row],[Event]]="Goal",Table2[[#This Row],[Hscore]]&amp;"-"&amp;Table2[[#This Row],[Uscore]],"")</f>
        <v/>
      </c>
      <c r="U2425">
        <v>3373</v>
      </c>
      <c r="V2425" s="1">
        <f>Table2[[#This Row],[GameTime]]-(Table2[[#This Row],[period]]-1)*1200</f>
        <v>973</v>
      </c>
      <c r="W2425" s="1">
        <f>ROUNDDOWN(Table2[[#This Row],[Time]]/60,0)</f>
        <v>16</v>
      </c>
      <c r="X2425" s="1">
        <f>ROUNDDOWN((Table2[[#This Row],[Time]]/60-Table2[[#This Row],[Time2]])*60,0)</f>
        <v>12</v>
      </c>
      <c r="Y2425" s="1">
        <f>IF(Table2[[#This Row],[Time2]]&lt;10,0&amp;Table2[[#This Row],[Time2]],Table2[[#This Row],[Time2]])</f>
        <v>16</v>
      </c>
      <c r="Z2425" s="1">
        <f>IF(Table2[[#This Row],[Time3]]&lt;10,0&amp;Table2[[#This Row],[Time3]],Table2[[#This Row],[Time3]])</f>
        <v>12</v>
      </c>
      <c r="AA2425" s="2" t="str">
        <f>Table2[[#This Row],[Time4]]&amp;":"&amp;Table2[[#This Row],[Time5]]</f>
        <v>16:12</v>
      </c>
      <c r="AB2425" s="1" cm="1">
        <f t="array" ref="AB2425">IFERROR(IF(Table2[[#This Row],[code]]="","",_xlfn.IFS(AND(Table2[[#This Row],[code]]&lt;400,Table2[[#This Row],[code]]&lt;&gt;""),2,Table2[[#This Row],[code]]&gt;500,4)),"")</f>
        <v>2</v>
      </c>
      <c r="AC2425" s="1">
        <f>IF(Table2[[#This Row],[Event]]="Penalty",Table2[[#This Row],[number]],IF(Table2[[#This Row],[Event]]="Time-Out",401,""))</f>
        <v>222</v>
      </c>
      <c r="AD2425" s="1">
        <f>ROW(A2424)</f>
        <v>2424</v>
      </c>
      <c r="AE2425" s="1">
        <f>COUNTIFS(Table2[GameID],Table2[[#This Row],[GameID]],Table2[Column1],"&lt;="&amp;Table2[[#This Row],[Column1]])-1</f>
        <v>18</v>
      </c>
    </row>
    <row r="2426" spans="1:31" x14ac:dyDescent="0.45">
      <c r="A2426" t="s">
        <v>350</v>
      </c>
      <c r="B2426" t="str">
        <f>_xlfn.TEXTBEFORE(Table2[[#This Row],[Kamp]]," - ")</f>
        <v>RungstedHørsholm</v>
      </c>
      <c r="C2426" t="str">
        <f>_xlfn.TEXTAFTER(Table2[[#This Row],[Kamp]],"- ")</f>
        <v>Vanløse Floorball</v>
      </c>
      <c r="D2426">
        <v>45213</v>
      </c>
      <c r="E2426">
        <v>75092</v>
      </c>
      <c r="F2426">
        <v>20232024</v>
      </c>
      <c r="G2426" t="s">
        <v>17</v>
      </c>
      <c r="H2426" t="s">
        <v>662</v>
      </c>
      <c r="I2426" t="s">
        <v>678</v>
      </c>
      <c r="J2426">
        <v>3</v>
      </c>
      <c r="K2426">
        <v>31141</v>
      </c>
      <c r="L2426">
        <v>0</v>
      </c>
      <c r="M2426" t="s">
        <v>633</v>
      </c>
      <c r="N2426" t="s">
        <v>634</v>
      </c>
      <c r="O2426" t="s">
        <v>634</v>
      </c>
      <c r="P2426" t="s">
        <v>634</v>
      </c>
      <c r="Q2426" t="s">
        <v>634</v>
      </c>
      <c r="R2426">
        <f>SUMIFS(Table2[number],Table2[Event],"Goal",Table2[H/U],"HOME",Table2[GameID],Table2[[#This Row],[GameID]],Table2[GameTime],"&lt;="&amp;Table2[[#This Row],[GameTime]])</f>
        <v>6</v>
      </c>
      <c r="S2426">
        <f>SUMIFS(Table2[number],Table2[Event],"Goal",Table2[H/U],"AWAY",Table2[GameID],Table2[[#This Row],[GameID]],Table2[GameTime],"&lt;="&amp;Table2[[#This Row],[GameTime]])</f>
        <v>7</v>
      </c>
      <c r="T2426" t="str">
        <f>IF(Table2[[#This Row],[Event]]="Goal",Table2[[#This Row],[Hscore]]&amp;"-"&amp;Table2[[#This Row],[Uscore]],"")</f>
        <v/>
      </c>
      <c r="U2426">
        <v>3590</v>
      </c>
      <c r="V2426" s="1">
        <f>Table2[[#This Row],[GameTime]]-(Table2[[#This Row],[period]]-1)*1200</f>
        <v>1190</v>
      </c>
      <c r="W2426" s="1">
        <f>ROUNDDOWN(Table2[[#This Row],[Time]]/60,0)</f>
        <v>19</v>
      </c>
      <c r="X2426" s="1">
        <f>ROUNDDOWN((Table2[[#This Row],[Time]]/60-Table2[[#This Row],[Time2]])*60,0)</f>
        <v>49</v>
      </c>
      <c r="Y2426" s="1">
        <f>IF(Table2[[#This Row],[Time2]]&lt;10,0&amp;Table2[[#This Row],[Time2]],Table2[[#This Row],[Time2]])</f>
        <v>19</v>
      </c>
      <c r="Z2426" s="1">
        <f>IF(Table2[[#This Row],[Time3]]&lt;10,0&amp;Table2[[#This Row],[Time3]],Table2[[#This Row],[Time3]])</f>
        <v>49</v>
      </c>
      <c r="AA2426" s="2" t="str">
        <f>Table2[[#This Row],[Time4]]&amp;":"&amp;Table2[[#This Row],[Time5]]</f>
        <v>19:49</v>
      </c>
      <c r="AB2426" s="1" t="str" cm="1">
        <f t="array" ref="AB2426">IFERROR(IF(Table2[[#This Row],[code]]="","",_xlfn.IFS(AND(Table2[[#This Row],[code]]&lt;400,Table2[[#This Row],[code]]&lt;&gt;""),2,Table2[[#This Row],[code]]&gt;500,4)),"")</f>
        <v/>
      </c>
      <c r="AC2426" s="1">
        <f>IF(Table2[[#This Row],[Event]]="Penalty",Table2[[#This Row],[number]],IF(Table2[[#This Row],[Event]]="Time-Out",401,""))</f>
        <v>401</v>
      </c>
      <c r="AD2426" s="1">
        <f>ROW(A2425)</f>
        <v>2425</v>
      </c>
      <c r="AE2426" s="1">
        <f>COUNTIFS(Table2[GameID],Table2[[#This Row],[GameID]],Table2[Column1],"&lt;="&amp;Table2[[#This Row],[Column1]])-1</f>
        <v>19</v>
      </c>
    </row>
    <row r="2427" spans="1:31" x14ac:dyDescent="0.45">
      <c r="A2427" t="s">
        <v>238</v>
      </c>
      <c r="B2427" t="str">
        <f>_xlfn.TEXTBEFORE(Table2[[#This Row],[Kamp]]," - ")</f>
        <v>Rødovre FC</v>
      </c>
      <c r="C2427" t="str">
        <f>_xlfn.TEXTAFTER(Table2[[#This Row],[Kamp]],"- ")</f>
        <v>Copenhagen FC</v>
      </c>
      <c r="D2427">
        <v>45213</v>
      </c>
      <c r="E2427">
        <v>75093</v>
      </c>
      <c r="F2427">
        <v>20232024</v>
      </c>
      <c r="G2427" t="s">
        <v>17</v>
      </c>
      <c r="H2427" t="s">
        <v>665</v>
      </c>
      <c r="I2427" t="s">
        <v>678</v>
      </c>
      <c r="J2427">
        <v>1</v>
      </c>
      <c r="K2427">
        <v>31139</v>
      </c>
      <c r="L2427">
        <v>1</v>
      </c>
      <c r="M2427" t="s">
        <v>630</v>
      </c>
      <c r="N2427" t="s">
        <v>538</v>
      </c>
      <c r="O2427" t="s">
        <v>48</v>
      </c>
      <c r="P2427">
        <v>89</v>
      </c>
      <c r="Q2427">
        <v>28</v>
      </c>
      <c r="R2427">
        <f>SUMIFS(Table2[number],Table2[Event],"Goal",Table2[H/U],"HOME",Table2[GameID],Table2[[#This Row],[GameID]],Table2[GameTime],"&lt;="&amp;Table2[[#This Row],[GameTime]])</f>
        <v>1</v>
      </c>
      <c r="S2427">
        <f>SUMIFS(Table2[number],Table2[Event],"Goal",Table2[H/U],"AWAY",Table2[GameID],Table2[[#This Row],[GameID]],Table2[GameTime],"&lt;="&amp;Table2[[#This Row],[GameTime]])</f>
        <v>0</v>
      </c>
      <c r="T2427" t="str">
        <f>IF(Table2[[#This Row],[Event]]="Goal",Table2[[#This Row],[Hscore]]&amp;"-"&amp;Table2[[#This Row],[Uscore]],"")</f>
        <v>1-0</v>
      </c>
      <c r="U2427">
        <v>330</v>
      </c>
      <c r="V2427" s="1">
        <f>Table2[[#This Row],[GameTime]]-(Table2[[#This Row],[period]]-1)*1200</f>
        <v>330</v>
      </c>
      <c r="W2427" s="1">
        <f>ROUNDDOWN(Table2[[#This Row],[Time]]/60,0)</f>
        <v>5</v>
      </c>
      <c r="X2427" s="1">
        <f>ROUNDDOWN((Table2[[#This Row],[Time]]/60-Table2[[#This Row],[Time2]])*60,0)</f>
        <v>30</v>
      </c>
      <c r="Y2427" s="1" t="str">
        <f>IF(Table2[[#This Row],[Time2]]&lt;10,0&amp;Table2[[#This Row],[Time2]],Table2[[#This Row],[Time2]])</f>
        <v>05</v>
      </c>
      <c r="Z2427" s="1">
        <f>IF(Table2[[#This Row],[Time3]]&lt;10,0&amp;Table2[[#This Row],[Time3]],Table2[[#This Row],[Time3]])</f>
        <v>30</v>
      </c>
      <c r="AA2427" s="2" t="str">
        <f>Table2[[#This Row],[Time4]]&amp;":"&amp;Table2[[#This Row],[Time5]]</f>
        <v>05:30</v>
      </c>
      <c r="AB2427" s="1" t="str" cm="1">
        <f t="array" ref="AB2427">IFERROR(IF(Table2[[#This Row],[code]]="","",_xlfn.IFS(AND(Table2[[#This Row],[code]]&lt;400,Table2[[#This Row],[code]]&lt;&gt;""),2,Table2[[#This Row],[code]]&gt;500,4)),"")</f>
        <v/>
      </c>
      <c r="AC2427" s="1" t="str">
        <f>IF(Table2[[#This Row],[Event]]="Penalty",Table2[[#This Row],[number]],IF(Table2[[#This Row],[Event]]="Time-Out",401,""))</f>
        <v/>
      </c>
      <c r="AD2427" s="1">
        <f>ROW(A2426)</f>
        <v>2426</v>
      </c>
      <c r="AE2427" s="1">
        <f>COUNTIFS(Table2[GameID],Table2[[#This Row],[GameID]],Table2[Column1],"&lt;="&amp;Table2[[#This Row],[Column1]])-1</f>
        <v>0</v>
      </c>
    </row>
    <row r="2428" spans="1:31" x14ac:dyDescent="0.45">
      <c r="A2428" t="s">
        <v>238</v>
      </c>
      <c r="B2428" t="str">
        <f>_xlfn.TEXTBEFORE(Table2[[#This Row],[Kamp]]," - ")</f>
        <v>Rødovre FC</v>
      </c>
      <c r="C2428" t="str">
        <f>_xlfn.TEXTAFTER(Table2[[#This Row],[Kamp]],"- ")</f>
        <v>Copenhagen FC</v>
      </c>
      <c r="D2428">
        <v>45213</v>
      </c>
      <c r="E2428">
        <v>75093</v>
      </c>
      <c r="F2428">
        <v>20232024</v>
      </c>
      <c r="G2428" t="s">
        <v>17</v>
      </c>
      <c r="H2428" t="s">
        <v>665</v>
      </c>
      <c r="I2428" t="s">
        <v>678</v>
      </c>
      <c r="J2428">
        <v>1</v>
      </c>
      <c r="K2428">
        <v>31139</v>
      </c>
      <c r="L2428">
        <v>1</v>
      </c>
      <c r="M2428" t="s">
        <v>630</v>
      </c>
      <c r="N2428" t="s">
        <v>80</v>
      </c>
      <c r="O2428" t="s">
        <v>41</v>
      </c>
      <c r="P2428">
        <v>13</v>
      </c>
      <c r="Q2428">
        <v>3</v>
      </c>
      <c r="R2428">
        <f>SUMIFS(Table2[number],Table2[Event],"Goal",Table2[H/U],"HOME",Table2[GameID],Table2[[#This Row],[GameID]],Table2[GameTime],"&lt;="&amp;Table2[[#This Row],[GameTime]])</f>
        <v>2</v>
      </c>
      <c r="S2428">
        <f>SUMIFS(Table2[number],Table2[Event],"Goal",Table2[H/U],"AWAY",Table2[GameID],Table2[[#This Row],[GameID]],Table2[GameTime],"&lt;="&amp;Table2[[#This Row],[GameTime]])</f>
        <v>0</v>
      </c>
      <c r="T2428" t="str">
        <f>IF(Table2[[#This Row],[Event]]="Goal",Table2[[#This Row],[Hscore]]&amp;"-"&amp;Table2[[#This Row],[Uscore]],"")</f>
        <v>2-0</v>
      </c>
      <c r="U2428">
        <v>756</v>
      </c>
      <c r="V2428" s="1">
        <f>Table2[[#This Row],[GameTime]]-(Table2[[#This Row],[period]]-1)*1200</f>
        <v>756</v>
      </c>
      <c r="W2428" s="1">
        <f>ROUNDDOWN(Table2[[#This Row],[Time]]/60,0)</f>
        <v>12</v>
      </c>
      <c r="X2428" s="1">
        <f>ROUNDDOWN((Table2[[#This Row],[Time]]/60-Table2[[#This Row],[Time2]])*60,0)</f>
        <v>36</v>
      </c>
      <c r="Y2428" s="1">
        <f>IF(Table2[[#This Row],[Time2]]&lt;10,0&amp;Table2[[#This Row],[Time2]],Table2[[#This Row],[Time2]])</f>
        <v>12</v>
      </c>
      <c r="Z2428" s="1">
        <f>IF(Table2[[#This Row],[Time3]]&lt;10,0&amp;Table2[[#This Row],[Time3]],Table2[[#This Row],[Time3]])</f>
        <v>36</v>
      </c>
      <c r="AA2428" s="2" t="str">
        <f>Table2[[#This Row],[Time4]]&amp;":"&amp;Table2[[#This Row],[Time5]]</f>
        <v>12:36</v>
      </c>
      <c r="AB2428" s="1" t="str" cm="1">
        <f t="array" ref="AB2428">IFERROR(IF(Table2[[#This Row],[code]]="","",_xlfn.IFS(AND(Table2[[#This Row],[code]]&lt;400,Table2[[#This Row],[code]]&lt;&gt;""),2,Table2[[#This Row],[code]]&gt;500,4)),"")</f>
        <v/>
      </c>
      <c r="AC2428" s="1" t="str">
        <f>IF(Table2[[#This Row],[Event]]="Penalty",Table2[[#This Row],[number]],IF(Table2[[#This Row],[Event]]="Time-Out",401,""))</f>
        <v/>
      </c>
      <c r="AD2428" s="1">
        <f>ROW(A2427)</f>
        <v>2427</v>
      </c>
      <c r="AE2428" s="1">
        <f>COUNTIFS(Table2[GameID],Table2[[#This Row],[GameID]],Table2[Column1],"&lt;="&amp;Table2[[#This Row],[Column1]])-1</f>
        <v>1</v>
      </c>
    </row>
    <row r="2429" spans="1:31" x14ac:dyDescent="0.45">
      <c r="A2429" t="s">
        <v>238</v>
      </c>
      <c r="B2429" t="str">
        <f>_xlfn.TEXTBEFORE(Table2[[#This Row],[Kamp]]," - ")</f>
        <v>Rødovre FC</v>
      </c>
      <c r="C2429" t="str">
        <f>_xlfn.TEXTAFTER(Table2[[#This Row],[Kamp]],"- ")</f>
        <v>Copenhagen FC</v>
      </c>
      <c r="D2429">
        <v>45213</v>
      </c>
      <c r="E2429">
        <v>75093</v>
      </c>
      <c r="F2429">
        <v>20232024</v>
      </c>
      <c r="G2429" t="s">
        <v>17</v>
      </c>
      <c r="H2429" t="s">
        <v>665</v>
      </c>
      <c r="I2429" t="s">
        <v>678</v>
      </c>
      <c r="J2429">
        <v>1</v>
      </c>
      <c r="K2429">
        <v>31139</v>
      </c>
      <c r="L2429">
        <v>201</v>
      </c>
      <c r="M2429" t="s">
        <v>631</v>
      </c>
      <c r="N2429" t="s">
        <v>537</v>
      </c>
      <c r="O2429" t="s">
        <v>634</v>
      </c>
      <c r="P2429">
        <v>83</v>
      </c>
      <c r="Q2429" t="s">
        <v>634</v>
      </c>
      <c r="R2429">
        <f>SUMIFS(Table2[number],Table2[Event],"Goal",Table2[H/U],"HOME",Table2[GameID],Table2[[#This Row],[GameID]],Table2[GameTime],"&lt;="&amp;Table2[[#This Row],[GameTime]])</f>
        <v>2</v>
      </c>
      <c r="S2429">
        <f>SUMIFS(Table2[number],Table2[Event],"Goal",Table2[H/U],"AWAY",Table2[GameID],Table2[[#This Row],[GameID]],Table2[GameTime],"&lt;="&amp;Table2[[#This Row],[GameTime]])</f>
        <v>0</v>
      </c>
      <c r="T2429" t="str">
        <f>IF(Table2[[#This Row],[Event]]="Goal",Table2[[#This Row],[Hscore]]&amp;"-"&amp;Table2[[#This Row],[Uscore]],"")</f>
        <v/>
      </c>
      <c r="U2429">
        <v>1191</v>
      </c>
      <c r="V2429" s="1">
        <f>Table2[[#This Row],[GameTime]]-(Table2[[#This Row],[period]]-1)*1200</f>
        <v>1191</v>
      </c>
      <c r="W2429" s="1">
        <f>ROUNDDOWN(Table2[[#This Row],[Time]]/60,0)</f>
        <v>19</v>
      </c>
      <c r="X2429" s="1">
        <f>ROUNDDOWN((Table2[[#This Row],[Time]]/60-Table2[[#This Row],[Time2]])*60,0)</f>
        <v>51</v>
      </c>
      <c r="Y2429" s="1">
        <f>IF(Table2[[#This Row],[Time2]]&lt;10,0&amp;Table2[[#This Row],[Time2]],Table2[[#This Row],[Time2]])</f>
        <v>19</v>
      </c>
      <c r="Z2429" s="1">
        <f>IF(Table2[[#This Row],[Time3]]&lt;10,0&amp;Table2[[#This Row],[Time3]],Table2[[#This Row],[Time3]])</f>
        <v>51</v>
      </c>
      <c r="AA2429" s="2" t="str">
        <f>Table2[[#This Row],[Time4]]&amp;":"&amp;Table2[[#This Row],[Time5]]</f>
        <v>19:51</v>
      </c>
      <c r="AB2429" s="1" cm="1">
        <f t="array" ref="AB2429">IFERROR(IF(Table2[[#This Row],[code]]="","",_xlfn.IFS(AND(Table2[[#This Row],[code]]&lt;400,Table2[[#This Row],[code]]&lt;&gt;""),2,Table2[[#This Row],[code]]&gt;500,4)),"")</f>
        <v>2</v>
      </c>
      <c r="AC2429" s="1">
        <f>IF(Table2[[#This Row],[Event]]="Penalty",Table2[[#This Row],[number]],IF(Table2[[#This Row],[Event]]="Time-Out",401,""))</f>
        <v>201</v>
      </c>
      <c r="AD2429" s="1">
        <f>ROW(A2428)</f>
        <v>2428</v>
      </c>
      <c r="AE2429" s="1">
        <f>COUNTIFS(Table2[GameID],Table2[[#This Row],[GameID]],Table2[Column1],"&lt;="&amp;Table2[[#This Row],[Column1]])-1</f>
        <v>2</v>
      </c>
    </row>
    <row r="2430" spans="1:31" x14ac:dyDescent="0.45">
      <c r="A2430" t="s">
        <v>238</v>
      </c>
      <c r="B2430" t="str">
        <f>_xlfn.TEXTBEFORE(Table2[[#This Row],[Kamp]]," - ")</f>
        <v>Rødovre FC</v>
      </c>
      <c r="C2430" t="str">
        <f>_xlfn.TEXTAFTER(Table2[[#This Row],[Kamp]],"- ")</f>
        <v>Copenhagen FC</v>
      </c>
      <c r="D2430">
        <v>45213</v>
      </c>
      <c r="E2430">
        <v>75093</v>
      </c>
      <c r="F2430">
        <v>20232024</v>
      </c>
      <c r="G2430" t="s">
        <v>17</v>
      </c>
      <c r="H2430" t="s">
        <v>667</v>
      </c>
      <c r="I2430" t="s">
        <v>677</v>
      </c>
      <c r="J2430">
        <v>2</v>
      </c>
      <c r="K2430">
        <v>31140</v>
      </c>
      <c r="L2430">
        <v>1</v>
      </c>
      <c r="M2430" t="s">
        <v>630</v>
      </c>
      <c r="N2430" t="s">
        <v>252</v>
      </c>
      <c r="O2430" t="s">
        <v>248</v>
      </c>
      <c r="P2430">
        <v>68</v>
      </c>
      <c r="Q2430">
        <v>31</v>
      </c>
      <c r="R2430">
        <f>SUMIFS(Table2[number],Table2[Event],"Goal",Table2[H/U],"HOME",Table2[GameID],Table2[[#This Row],[GameID]],Table2[GameTime],"&lt;="&amp;Table2[[#This Row],[GameTime]])</f>
        <v>2</v>
      </c>
      <c r="S2430">
        <f>SUMIFS(Table2[number],Table2[Event],"Goal",Table2[H/U],"AWAY",Table2[GameID],Table2[[#This Row],[GameID]],Table2[GameTime],"&lt;="&amp;Table2[[#This Row],[GameTime]])</f>
        <v>1</v>
      </c>
      <c r="T2430" t="str">
        <f>IF(Table2[[#This Row],[Event]]="Goal",Table2[[#This Row],[Hscore]]&amp;"-"&amp;Table2[[#This Row],[Uscore]],"")</f>
        <v>2-1</v>
      </c>
      <c r="U2430">
        <v>1210</v>
      </c>
      <c r="V2430" s="1">
        <f>Table2[[#This Row],[GameTime]]-(Table2[[#This Row],[period]]-1)*1200</f>
        <v>10</v>
      </c>
      <c r="W2430" s="1">
        <f>ROUNDDOWN(Table2[[#This Row],[Time]]/60,0)</f>
        <v>0</v>
      </c>
      <c r="X2430" s="1">
        <f>ROUNDDOWN((Table2[[#This Row],[Time]]/60-Table2[[#This Row],[Time2]])*60,0)</f>
        <v>10</v>
      </c>
      <c r="Y2430" s="1" t="str">
        <f>IF(Table2[[#This Row],[Time2]]&lt;10,0&amp;Table2[[#This Row],[Time2]],Table2[[#This Row],[Time2]])</f>
        <v>00</v>
      </c>
      <c r="Z2430" s="1">
        <f>IF(Table2[[#This Row],[Time3]]&lt;10,0&amp;Table2[[#This Row],[Time3]],Table2[[#This Row],[Time3]])</f>
        <v>10</v>
      </c>
      <c r="AA2430" s="2" t="str">
        <f>Table2[[#This Row],[Time4]]&amp;":"&amp;Table2[[#This Row],[Time5]]</f>
        <v>00:10</v>
      </c>
      <c r="AB2430" s="1" t="str" cm="1">
        <f t="array" ref="AB2430">IFERROR(IF(Table2[[#This Row],[code]]="","",_xlfn.IFS(AND(Table2[[#This Row],[code]]&lt;400,Table2[[#This Row],[code]]&lt;&gt;""),2,Table2[[#This Row],[code]]&gt;500,4)),"")</f>
        <v/>
      </c>
      <c r="AC2430" s="1" t="str">
        <f>IF(Table2[[#This Row],[Event]]="Penalty",Table2[[#This Row],[number]],IF(Table2[[#This Row],[Event]]="Time-Out",401,""))</f>
        <v/>
      </c>
      <c r="AD2430" s="1">
        <f>ROW(A2429)</f>
        <v>2429</v>
      </c>
      <c r="AE2430" s="1">
        <f>COUNTIFS(Table2[GameID],Table2[[#This Row],[GameID]],Table2[Column1],"&lt;="&amp;Table2[[#This Row],[Column1]])-1</f>
        <v>3</v>
      </c>
    </row>
    <row r="2431" spans="1:31" x14ac:dyDescent="0.45">
      <c r="A2431" t="s">
        <v>238</v>
      </c>
      <c r="B2431" t="str">
        <f>_xlfn.TEXTBEFORE(Table2[[#This Row],[Kamp]]," - ")</f>
        <v>Rødovre FC</v>
      </c>
      <c r="C2431" t="str">
        <f>_xlfn.TEXTAFTER(Table2[[#This Row],[Kamp]],"- ")</f>
        <v>Copenhagen FC</v>
      </c>
      <c r="D2431">
        <v>45213</v>
      </c>
      <c r="E2431">
        <v>75093</v>
      </c>
      <c r="F2431">
        <v>20232024</v>
      </c>
      <c r="G2431" t="s">
        <v>17</v>
      </c>
      <c r="H2431" t="s">
        <v>667</v>
      </c>
      <c r="I2431" t="s">
        <v>677</v>
      </c>
      <c r="J2431">
        <v>2</v>
      </c>
      <c r="K2431">
        <v>31140</v>
      </c>
      <c r="L2431">
        <v>1</v>
      </c>
      <c r="M2431" t="s">
        <v>630</v>
      </c>
      <c r="N2431" t="s">
        <v>247</v>
      </c>
      <c r="O2431" t="s">
        <v>254</v>
      </c>
      <c r="P2431">
        <v>27</v>
      </c>
      <c r="Q2431">
        <v>77</v>
      </c>
      <c r="R2431">
        <f>SUMIFS(Table2[number],Table2[Event],"Goal",Table2[H/U],"HOME",Table2[GameID],Table2[[#This Row],[GameID]],Table2[GameTime],"&lt;="&amp;Table2[[#This Row],[GameTime]])</f>
        <v>2</v>
      </c>
      <c r="S2431">
        <f>SUMIFS(Table2[number],Table2[Event],"Goal",Table2[H/U],"AWAY",Table2[GameID],Table2[[#This Row],[GameID]],Table2[GameTime],"&lt;="&amp;Table2[[#This Row],[GameTime]])</f>
        <v>2</v>
      </c>
      <c r="T2431" t="str">
        <f>IF(Table2[[#This Row],[Event]]="Goal",Table2[[#This Row],[Hscore]]&amp;"-"&amp;Table2[[#This Row],[Uscore]],"")</f>
        <v>2-2</v>
      </c>
      <c r="U2431">
        <v>1298</v>
      </c>
      <c r="V2431" s="1">
        <f>Table2[[#This Row],[GameTime]]-(Table2[[#This Row],[period]]-1)*1200</f>
        <v>98</v>
      </c>
      <c r="W2431" s="1">
        <f>ROUNDDOWN(Table2[[#This Row],[Time]]/60,0)</f>
        <v>1</v>
      </c>
      <c r="X2431" s="1">
        <f>ROUNDDOWN((Table2[[#This Row],[Time]]/60-Table2[[#This Row],[Time2]])*60,0)</f>
        <v>38</v>
      </c>
      <c r="Y2431" s="1" t="str">
        <f>IF(Table2[[#This Row],[Time2]]&lt;10,0&amp;Table2[[#This Row],[Time2]],Table2[[#This Row],[Time2]])</f>
        <v>01</v>
      </c>
      <c r="Z2431" s="1">
        <f>IF(Table2[[#This Row],[Time3]]&lt;10,0&amp;Table2[[#This Row],[Time3]],Table2[[#This Row],[Time3]])</f>
        <v>38</v>
      </c>
      <c r="AA2431" s="2" t="str">
        <f>Table2[[#This Row],[Time4]]&amp;":"&amp;Table2[[#This Row],[Time5]]</f>
        <v>01:38</v>
      </c>
      <c r="AB2431" s="1" t="str" cm="1">
        <f t="array" ref="AB2431">IFERROR(IF(Table2[[#This Row],[code]]="","",_xlfn.IFS(AND(Table2[[#This Row],[code]]&lt;400,Table2[[#This Row],[code]]&lt;&gt;""),2,Table2[[#This Row],[code]]&gt;500,4)),"")</f>
        <v/>
      </c>
      <c r="AC2431" s="1" t="str">
        <f>IF(Table2[[#This Row],[Event]]="Penalty",Table2[[#This Row],[number]],IF(Table2[[#This Row],[Event]]="Time-Out",401,""))</f>
        <v/>
      </c>
      <c r="AD2431" s="1">
        <f>ROW(A2430)</f>
        <v>2430</v>
      </c>
      <c r="AE2431" s="1">
        <f>COUNTIFS(Table2[GameID],Table2[[#This Row],[GameID]],Table2[Column1],"&lt;="&amp;Table2[[#This Row],[Column1]])-1</f>
        <v>4</v>
      </c>
    </row>
    <row r="2432" spans="1:31" x14ac:dyDescent="0.45">
      <c r="A2432" t="s">
        <v>238</v>
      </c>
      <c r="B2432" t="str">
        <f>_xlfn.TEXTBEFORE(Table2[[#This Row],[Kamp]]," - ")</f>
        <v>Rødovre FC</v>
      </c>
      <c r="C2432" t="str">
        <f>_xlfn.TEXTAFTER(Table2[[#This Row],[Kamp]],"- ")</f>
        <v>Copenhagen FC</v>
      </c>
      <c r="D2432">
        <v>45213</v>
      </c>
      <c r="E2432">
        <v>75093</v>
      </c>
      <c r="F2432">
        <v>20232024</v>
      </c>
      <c r="G2432" t="s">
        <v>17</v>
      </c>
      <c r="H2432" t="s">
        <v>667</v>
      </c>
      <c r="I2432" t="s">
        <v>677</v>
      </c>
      <c r="J2432">
        <v>2</v>
      </c>
      <c r="K2432">
        <v>31140</v>
      </c>
      <c r="L2432">
        <v>208</v>
      </c>
      <c r="M2432" t="s">
        <v>631</v>
      </c>
      <c r="N2432" t="s">
        <v>247</v>
      </c>
      <c r="O2432" t="s">
        <v>634</v>
      </c>
      <c r="P2432">
        <v>27</v>
      </c>
      <c r="Q2432" t="s">
        <v>634</v>
      </c>
      <c r="R2432">
        <f>SUMIFS(Table2[number],Table2[Event],"Goal",Table2[H/U],"HOME",Table2[GameID],Table2[[#This Row],[GameID]],Table2[GameTime],"&lt;="&amp;Table2[[#This Row],[GameTime]])</f>
        <v>2</v>
      </c>
      <c r="S2432">
        <f>SUMIFS(Table2[number],Table2[Event],"Goal",Table2[H/U],"AWAY",Table2[GameID],Table2[[#This Row],[GameID]],Table2[GameTime],"&lt;="&amp;Table2[[#This Row],[GameTime]])</f>
        <v>2</v>
      </c>
      <c r="T2432" t="str">
        <f>IF(Table2[[#This Row],[Event]]="Goal",Table2[[#This Row],[Hscore]]&amp;"-"&amp;Table2[[#This Row],[Uscore]],"")</f>
        <v/>
      </c>
      <c r="U2432">
        <v>1340</v>
      </c>
      <c r="V2432" s="1">
        <f>Table2[[#This Row],[GameTime]]-(Table2[[#This Row],[period]]-1)*1200</f>
        <v>140</v>
      </c>
      <c r="W2432" s="1">
        <f>ROUNDDOWN(Table2[[#This Row],[Time]]/60,0)</f>
        <v>2</v>
      </c>
      <c r="X2432" s="1">
        <f>ROUNDDOWN((Table2[[#This Row],[Time]]/60-Table2[[#This Row],[Time2]])*60,0)</f>
        <v>20</v>
      </c>
      <c r="Y2432" s="1" t="str">
        <f>IF(Table2[[#This Row],[Time2]]&lt;10,0&amp;Table2[[#This Row],[Time2]],Table2[[#This Row],[Time2]])</f>
        <v>02</v>
      </c>
      <c r="Z2432" s="1">
        <f>IF(Table2[[#This Row],[Time3]]&lt;10,0&amp;Table2[[#This Row],[Time3]],Table2[[#This Row],[Time3]])</f>
        <v>20</v>
      </c>
      <c r="AA2432" s="2" t="str">
        <f>Table2[[#This Row],[Time4]]&amp;":"&amp;Table2[[#This Row],[Time5]]</f>
        <v>02:20</v>
      </c>
      <c r="AB2432" s="1" cm="1">
        <f t="array" ref="AB2432">IFERROR(IF(Table2[[#This Row],[code]]="","",_xlfn.IFS(AND(Table2[[#This Row],[code]]&lt;400,Table2[[#This Row],[code]]&lt;&gt;""),2,Table2[[#This Row],[code]]&gt;500,4)),"")</f>
        <v>2</v>
      </c>
      <c r="AC2432" s="1">
        <f>IF(Table2[[#This Row],[Event]]="Penalty",Table2[[#This Row],[number]],IF(Table2[[#This Row],[Event]]="Time-Out",401,""))</f>
        <v>208</v>
      </c>
      <c r="AD2432" s="1">
        <f>ROW(A2431)</f>
        <v>2431</v>
      </c>
      <c r="AE2432" s="1">
        <f>COUNTIFS(Table2[GameID],Table2[[#This Row],[GameID]],Table2[Column1],"&lt;="&amp;Table2[[#This Row],[Column1]])-1</f>
        <v>5</v>
      </c>
    </row>
    <row r="2433" spans="1:31" x14ac:dyDescent="0.45">
      <c r="A2433" t="s">
        <v>238</v>
      </c>
      <c r="B2433" t="str">
        <f>_xlfn.TEXTBEFORE(Table2[[#This Row],[Kamp]]," - ")</f>
        <v>Rødovre FC</v>
      </c>
      <c r="C2433" t="str">
        <f>_xlfn.TEXTAFTER(Table2[[#This Row],[Kamp]],"- ")</f>
        <v>Copenhagen FC</v>
      </c>
      <c r="D2433">
        <v>45213</v>
      </c>
      <c r="E2433">
        <v>75093</v>
      </c>
      <c r="F2433">
        <v>20232024</v>
      </c>
      <c r="G2433" t="s">
        <v>17</v>
      </c>
      <c r="H2433" t="s">
        <v>665</v>
      </c>
      <c r="I2433" t="s">
        <v>678</v>
      </c>
      <c r="J2433">
        <v>2</v>
      </c>
      <c r="K2433">
        <v>31139</v>
      </c>
      <c r="L2433">
        <v>1</v>
      </c>
      <c r="M2433" t="s">
        <v>630</v>
      </c>
      <c r="N2433" t="s">
        <v>45</v>
      </c>
      <c r="O2433" t="s">
        <v>54</v>
      </c>
      <c r="P2433">
        <v>17</v>
      </c>
      <c r="Q2433">
        <v>87</v>
      </c>
      <c r="R2433">
        <f>SUMIFS(Table2[number],Table2[Event],"Goal",Table2[H/U],"HOME",Table2[GameID],Table2[[#This Row],[GameID]],Table2[GameTime],"&lt;="&amp;Table2[[#This Row],[GameTime]])</f>
        <v>3</v>
      </c>
      <c r="S2433">
        <f>SUMIFS(Table2[number],Table2[Event],"Goal",Table2[H/U],"AWAY",Table2[GameID],Table2[[#This Row],[GameID]],Table2[GameTime],"&lt;="&amp;Table2[[#This Row],[GameTime]])</f>
        <v>2</v>
      </c>
      <c r="T2433" t="str">
        <f>IF(Table2[[#This Row],[Event]]="Goal",Table2[[#This Row],[Hscore]]&amp;"-"&amp;Table2[[#This Row],[Uscore]],"")</f>
        <v>3-2</v>
      </c>
      <c r="U2433">
        <v>1397</v>
      </c>
      <c r="V2433" s="1">
        <f>Table2[[#This Row],[GameTime]]-(Table2[[#This Row],[period]]-1)*1200</f>
        <v>197</v>
      </c>
      <c r="W2433" s="1">
        <f>ROUNDDOWN(Table2[[#This Row],[Time]]/60,0)</f>
        <v>3</v>
      </c>
      <c r="X2433" s="1">
        <f>ROUNDDOWN((Table2[[#This Row],[Time]]/60-Table2[[#This Row],[Time2]])*60,0)</f>
        <v>17</v>
      </c>
      <c r="Y2433" s="1" t="str">
        <f>IF(Table2[[#This Row],[Time2]]&lt;10,0&amp;Table2[[#This Row],[Time2]],Table2[[#This Row],[Time2]])</f>
        <v>03</v>
      </c>
      <c r="Z2433" s="1">
        <f>IF(Table2[[#This Row],[Time3]]&lt;10,0&amp;Table2[[#This Row],[Time3]],Table2[[#This Row],[Time3]])</f>
        <v>17</v>
      </c>
      <c r="AA2433" s="2" t="str">
        <f>Table2[[#This Row],[Time4]]&amp;":"&amp;Table2[[#This Row],[Time5]]</f>
        <v>03:17</v>
      </c>
      <c r="AB2433" s="1" t="str" cm="1">
        <f t="array" ref="AB2433">IFERROR(IF(Table2[[#This Row],[code]]="","",_xlfn.IFS(AND(Table2[[#This Row],[code]]&lt;400,Table2[[#This Row],[code]]&lt;&gt;""),2,Table2[[#This Row],[code]]&gt;500,4)),"")</f>
        <v/>
      </c>
      <c r="AC2433" s="1" t="str">
        <f>IF(Table2[[#This Row],[Event]]="Penalty",Table2[[#This Row],[number]],IF(Table2[[#This Row],[Event]]="Time-Out",401,""))</f>
        <v/>
      </c>
      <c r="AD2433" s="1">
        <f>ROW(A2432)</f>
        <v>2432</v>
      </c>
      <c r="AE2433" s="1">
        <f>COUNTIFS(Table2[GameID],Table2[[#This Row],[GameID]],Table2[Column1],"&lt;="&amp;Table2[[#This Row],[Column1]])-1</f>
        <v>6</v>
      </c>
    </row>
    <row r="2434" spans="1:31" x14ac:dyDescent="0.45">
      <c r="A2434" t="s">
        <v>238</v>
      </c>
      <c r="B2434" t="str">
        <f>_xlfn.TEXTBEFORE(Table2[[#This Row],[Kamp]]," - ")</f>
        <v>Rødovre FC</v>
      </c>
      <c r="C2434" t="str">
        <f>_xlfn.TEXTAFTER(Table2[[#This Row],[Kamp]],"- ")</f>
        <v>Copenhagen FC</v>
      </c>
      <c r="D2434">
        <v>45213</v>
      </c>
      <c r="E2434">
        <v>75093</v>
      </c>
      <c r="F2434">
        <v>20232024</v>
      </c>
      <c r="G2434" t="s">
        <v>17</v>
      </c>
      <c r="H2434" t="s">
        <v>667</v>
      </c>
      <c r="I2434" t="s">
        <v>677</v>
      </c>
      <c r="J2434">
        <v>3</v>
      </c>
      <c r="K2434">
        <v>31140</v>
      </c>
      <c r="L2434">
        <v>201</v>
      </c>
      <c r="M2434" t="s">
        <v>631</v>
      </c>
      <c r="N2434" t="s">
        <v>250</v>
      </c>
      <c r="O2434" t="s">
        <v>634</v>
      </c>
      <c r="P2434">
        <v>42</v>
      </c>
      <c r="Q2434" t="s">
        <v>634</v>
      </c>
      <c r="R2434">
        <f>SUMIFS(Table2[number],Table2[Event],"Goal",Table2[H/U],"HOME",Table2[GameID],Table2[[#This Row],[GameID]],Table2[GameTime],"&lt;="&amp;Table2[[#This Row],[GameTime]])</f>
        <v>3</v>
      </c>
      <c r="S2434">
        <f>SUMIFS(Table2[number],Table2[Event],"Goal",Table2[H/U],"AWAY",Table2[GameID],Table2[[#This Row],[GameID]],Table2[GameTime],"&lt;="&amp;Table2[[#This Row],[GameTime]])</f>
        <v>2</v>
      </c>
      <c r="T2434" t="str">
        <f>IF(Table2[[#This Row],[Event]]="Goal",Table2[[#This Row],[Hscore]]&amp;"-"&amp;Table2[[#This Row],[Uscore]],"")</f>
        <v/>
      </c>
      <c r="U2434">
        <v>2598</v>
      </c>
      <c r="V2434" s="1">
        <f>Table2[[#This Row],[GameTime]]-(Table2[[#This Row],[period]]-1)*1200</f>
        <v>198</v>
      </c>
      <c r="W2434" s="1">
        <f>ROUNDDOWN(Table2[[#This Row],[Time]]/60,0)</f>
        <v>3</v>
      </c>
      <c r="X2434" s="1">
        <f>ROUNDDOWN((Table2[[#This Row],[Time]]/60-Table2[[#This Row],[Time2]])*60,0)</f>
        <v>18</v>
      </c>
      <c r="Y2434" s="1" t="str">
        <f>IF(Table2[[#This Row],[Time2]]&lt;10,0&amp;Table2[[#This Row],[Time2]],Table2[[#This Row],[Time2]])</f>
        <v>03</v>
      </c>
      <c r="Z2434" s="1">
        <f>IF(Table2[[#This Row],[Time3]]&lt;10,0&amp;Table2[[#This Row],[Time3]],Table2[[#This Row],[Time3]])</f>
        <v>18</v>
      </c>
      <c r="AA2434" s="2" t="str">
        <f>Table2[[#This Row],[Time4]]&amp;":"&amp;Table2[[#This Row],[Time5]]</f>
        <v>03:18</v>
      </c>
      <c r="AB2434" s="1" cm="1">
        <f t="array" ref="AB2434">IFERROR(IF(Table2[[#This Row],[code]]="","",_xlfn.IFS(AND(Table2[[#This Row],[code]]&lt;400,Table2[[#This Row],[code]]&lt;&gt;""),2,Table2[[#This Row],[code]]&gt;500,4)),"")</f>
        <v>2</v>
      </c>
      <c r="AC2434" s="1">
        <f>IF(Table2[[#This Row],[Event]]="Penalty",Table2[[#This Row],[number]],IF(Table2[[#This Row],[Event]]="Time-Out",401,""))</f>
        <v>201</v>
      </c>
      <c r="AD2434" s="1">
        <f>ROW(A2433)</f>
        <v>2433</v>
      </c>
      <c r="AE2434" s="1">
        <f>COUNTIFS(Table2[GameID],Table2[[#This Row],[GameID]],Table2[Column1],"&lt;="&amp;Table2[[#This Row],[Column1]])-1</f>
        <v>7</v>
      </c>
    </row>
    <row r="2435" spans="1:31" x14ac:dyDescent="0.45">
      <c r="A2435" t="s">
        <v>238</v>
      </c>
      <c r="B2435" t="str">
        <f>_xlfn.TEXTBEFORE(Table2[[#This Row],[Kamp]]," - ")</f>
        <v>Rødovre FC</v>
      </c>
      <c r="C2435" t="str">
        <f>_xlfn.TEXTAFTER(Table2[[#This Row],[Kamp]],"- ")</f>
        <v>Copenhagen FC</v>
      </c>
      <c r="D2435">
        <v>45213</v>
      </c>
      <c r="E2435">
        <v>75093</v>
      </c>
      <c r="F2435">
        <v>20232024</v>
      </c>
      <c r="G2435" t="s">
        <v>17</v>
      </c>
      <c r="H2435" t="s">
        <v>665</v>
      </c>
      <c r="I2435" t="s">
        <v>678</v>
      </c>
      <c r="J2435">
        <v>3</v>
      </c>
      <c r="K2435">
        <v>31139</v>
      </c>
      <c r="L2435">
        <v>202</v>
      </c>
      <c r="M2435" t="s">
        <v>631</v>
      </c>
      <c r="N2435" t="s">
        <v>48</v>
      </c>
      <c r="O2435" t="s">
        <v>634</v>
      </c>
      <c r="P2435">
        <v>28</v>
      </c>
      <c r="Q2435" t="s">
        <v>634</v>
      </c>
      <c r="R2435">
        <f>SUMIFS(Table2[number],Table2[Event],"Goal",Table2[H/U],"HOME",Table2[GameID],Table2[[#This Row],[GameID]],Table2[GameTime],"&lt;="&amp;Table2[[#This Row],[GameTime]])</f>
        <v>3</v>
      </c>
      <c r="S2435">
        <f>SUMIFS(Table2[number],Table2[Event],"Goal",Table2[H/U],"AWAY",Table2[GameID],Table2[[#This Row],[GameID]],Table2[GameTime],"&lt;="&amp;Table2[[#This Row],[GameTime]])</f>
        <v>2</v>
      </c>
      <c r="T2435" t="str">
        <f>IF(Table2[[#This Row],[Event]]="Goal",Table2[[#This Row],[Hscore]]&amp;"-"&amp;Table2[[#This Row],[Uscore]],"")</f>
        <v/>
      </c>
      <c r="U2435">
        <v>2659</v>
      </c>
      <c r="V2435" s="1">
        <f>Table2[[#This Row],[GameTime]]-(Table2[[#This Row],[period]]-1)*1200</f>
        <v>259</v>
      </c>
      <c r="W2435" s="1">
        <f>ROUNDDOWN(Table2[[#This Row],[Time]]/60,0)</f>
        <v>4</v>
      </c>
      <c r="X2435" s="1">
        <f>ROUNDDOWN((Table2[[#This Row],[Time]]/60-Table2[[#This Row],[Time2]])*60,0)</f>
        <v>19</v>
      </c>
      <c r="Y2435" s="1" t="str">
        <f>IF(Table2[[#This Row],[Time2]]&lt;10,0&amp;Table2[[#This Row],[Time2]],Table2[[#This Row],[Time2]])</f>
        <v>04</v>
      </c>
      <c r="Z2435" s="1">
        <f>IF(Table2[[#This Row],[Time3]]&lt;10,0&amp;Table2[[#This Row],[Time3]],Table2[[#This Row],[Time3]])</f>
        <v>19</v>
      </c>
      <c r="AA2435" s="2" t="str">
        <f>Table2[[#This Row],[Time4]]&amp;":"&amp;Table2[[#This Row],[Time5]]</f>
        <v>04:19</v>
      </c>
      <c r="AB2435" s="1" cm="1">
        <f t="array" ref="AB2435">IFERROR(IF(Table2[[#This Row],[code]]="","",_xlfn.IFS(AND(Table2[[#This Row],[code]]&lt;400,Table2[[#This Row],[code]]&lt;&gt;""),2,Table2[[#This Row],[code]]&gt;500,4)),"")</f>
        <v>2</v>
      </c>
      <c r="AC2435" s="1">
        <f>IF(Table2[[#This Row],[Event]]="Penalty",Table2[[#This Row],[number]],IF(Table2[[#This Row],[Event]]="Time-Out",401,""))</f>
        <v>202</v>
      </c>
      <c r="AD2435" s="1">
        <f>ROW(A2434)</f>
        <v>2434</v>
      </c>
      <c r="AE2435" s="1">
        <f>COUNTIFS(Table2[GameID],Table2[[#This Row],[GameID]],Table2[Column1],"&lt;="&amp;Table2[[#This Row],[Column1]])-1</f>
        <v>8</v>
      </c>
    </row>
    <row r="2436" spans="1:31" x14ac:dyDescent="0.45">
      <c r="A2436" t="s">
        <v>238</v>
      </c>
      <c r="B2436" t="str">
        <f>_xlfn.TEXTBEFORE(Table2[[#This Row],[Kamp]]," - ")</f>
        <v>Rødovre FC</v>
      </c>
      <c r="C2436" t="str">
        <f>_xlfn.TEXTAFTER(Table2[[#This Row],[Kamp]],"- ")</f>
        <v>Copenhagen FC</v>
      </c>
      <c r="D2436">
        <v>45213</v>
      </c>
      <c r="E2436">
        <v>75093</v>
      </c>
      <c r="F2436">
        <v>20232024</v>
      </c>
      <c r="G2436" t="s">
        <v>17</v>
      </c>
      <c r="H2436" t="s">
        <v>667</v>
      </c>
      <c r="I2436" t="s">
        <v>677</v>
      </c>
      <c r="J2436">
        <v>3</v>
      </c>
      <c r="K2436">
        <v>31140</v>
      </c>
      <c r="L2436">
        <v>0</v>
      </c>
      <c r="M2436" t="s">
        <v>633</v>
      </c>
      <c r="N2436" t="s">
        <v>634</v>
      </c>
      <c r="O2436" t="s">
        <v>634</v>
      </c>
      <c r="P2436" t="s">
        <v>634</v>
      </c>
      <c r="Q2436" t="s">
        <v>634</v>
      </c>
      <c r="R2436">
        <f>SUMIFS(Table2[number],Table2[Event],"Goal",Table2[H/U],"HOME",Table2[GameID],Table2[[#This Row],[GameID]],Table2[GameTime],"&lt;="&amp;Table2[[#This Row],[GameTime]])</f>
        <v>3</v>
      </c>
      <c r="S2436">
        <f>SUMIFS(Table2[number],Table2[Event],"Goal",Table2[H/U],"AWAY",Table2[GameID],Table2[[#This Row],[GameID]],Table2[GameTime],"&lt;="&amp;Table2[[#This Row],[GameTime]])</f>
        <v>2</v>
      </c>
      <c r="T2436" t="str">
        <f>IF(Table2[[#This Row],[Event]]="Goal",Table2[[#This Row],[Hscore]]&amp;"-"&amp;Table2[[#This Row],[Uscore]],"")</f>
        <v/>
      </c>
      <c r="U2436">
        <v>2803</v>
      </c>
      <c r="V2436" s="1">
        <f>Table2[[#This Row],[GameTime]]-(Table2[[#This Row],[period]]-1)*1200</f>
        <v>403</v>
      </c>
      <c r="W2436" s="1">
        <f>ROUNDDOWN(Table2[[#This Row],[Time]]/60,0)</f>
        <v>6</v>
      </c>
      <c r="X2436" s="1">
        <f>ROUNDDOWN((Table2[[#This Row],[Time]]/60-Table2[[#This Row],[Time2]])*60,0)</f>
        <v>43</v>
      </c>
      <c r="Y2436" s="1" t="str">
        <f>IF(Table2[[#This Row],[Time2]]&lt;10,0&amp;Table2[[#This Row],[Time2]],Table2[[#This Row],[Time2]])</f>
        <v>06</v>
      </c>
      <c r="Z2436" s="1">
        <f>IF(Table2[[#This Row],[Time3]]&lt;10,0&amp;Table2[[#This Row],[Time3]],Table2[[#This Row],[Time3]])</f>
        <v>43</v>
      </c>
      <c r="AA2436" s="2" t="str">
        <f>Table2[[#This Row],[Time4]]&amp;":"&amp;Table2[[#This Row],[Time5]]</f>
        <v>06:43</v>
      </c>
      <c r="AB2436" s="1" t="str" cm="1">
        <f t="array" ref="AB2436">IFERROR(IF(Table2[[#This Row],[code]]="","",_xlfn.IFS(AND(Table2[[#This Row],[code]]&lt;400,Table2[[#This Row],[code]]&lt;&gt;""),2,Table2[[#This Row],[code]]&gt;500,4)),"")</f>
        <v/>
      </c>
      <c r="AC2436" s="1">
        <f>IF(Table2[[#This Row],[Event]]="Penalty",Table2[[#This Row],[number]],IF(Table2[[#This Row],[Event]]="Time-Out",401,""))</f>
        <v>401</v>
      </c>
      <c r="AD2436" s="1">
        <f>ROW(A2435)</f>
        <v>2435</v>
      </c>
      <c r="AE2436" s="1">
        <f>COUNTIFS(Table2[GameID],Table2[[#This Row],[GameID]],Table2[Column1],"&lt;="&amp;Table2[[#This Row],[Column1]])-1</f>
        <v>9</v>
      </c>
    </row>
    <row r="2437" spans="1:31" x14ac:dyDescent="0.45">
      <c r="A2437" t="s">
        <v>238</v>
      </c>
      <c r="B2437" t="str">
        <f>_xlfn.TEXTBEFORE(Table2[[#This Row],[Kamp]]," - ")</f>
        <v>Rødovre FC</v>
      </c>
      <c r="C2437" t="str">
        <f>_xlfn.TEXTAFTER(Table2[[#This Row],[Kamp]],"- ")</f>
        <v>Copenhagen FC</v>
      </c>
      <c r="D2437">
        <v>45213</v>
      </c>
      <c r="E2437">
        <v>75093</v>
      </c>
      <c r="F2437">
        <v>20232024</v>
      </c>
      <c r="G2437" t="s">
        <v>17</v>
      </c>
      <c r="H2437" t="s">
        <v>667</v>
      </c>
      <c r="I2437" t="s">
        <v>677</v>
      </c>
      <c r="J2437">
        <v>3</v>
      </c>
      <c r="K2437">
        <v>31140</v>
      </c>
      <c r="L2437">
        <v>202</v>
      </c>
      <c r="M2437" t="s">
        <v>631</v>
      </c>
      <c r="N2437" t="s">
        <v>245</v>
      </c>
      <c r="O2437" t="s">
        <v>634</v>
      </c>
      <c r="P2437">
        <v>10</v>
      </c>
      <c r="Q2437" t="s">
        <v>634</v>
      </c>
      <c r="R2437">
        <f>SUMIFS(Table2[number],Table2[Event],"Goal",Table2[H/U],"HOME",Table2[GameID],Table2[[#This Row],[GameID]],Table2[GameTime],"&lt;="&amp;Table2[[#This Row],[GameTime]])</f>
        <v>3</v>
      </c>
      <c r="S2437">
        <f>SUMIFS(Table2[number],Table2[Event],"Goal",Table2[H/U],"AWAY",Table2[GameID],Table2[[#This Row],[GameID]],Table2[GameTime],"&lt;="&amp;Table2[[#This Row],[GameTime]])</f>
        <v>2</v>
      </c>
      <c r="T2437" t="str">
        <f>IF(Table2[[#This Row],[Event]]="Goal",Table2[[#This Row],[Hscore]]&amp;"-"&amp;Table2[[#This Row],[Uscore]],"")</f>
        <v/>
      </c>
      <c r="U2437">
        <v>3003</v>
      </c>
      <c r="V2437" s="1">
        <f>Table2[[#This Row],[GameTime]]-(Table2[[#This Row],[period]]-1)*1200</f>
        <v>603</v>
      </c>
      <c r="W2437" s="1">
        <f>ROUNDDOWN(Table2[[#This Row],[Time]]/60,0)</f>
        <v>10</v>
      </c>
      <c r="X2437" s="1">
        <f>ROUNDDOWN((Table2[[#This Row],[Time]]/60-Table2[[#This Row],[Time2]])*60,0)</f>
        <v>3</v>
      </c>
      <c r="Y2437" s="1">
        <f>IF(Table2[[#This Row],[Time2]]&lt;10,0&amp;Table2[[#This Row],[Time2]],Table2[[#This Row],[Time2]])</f>
        <v>10</v>
      </c>
      <c r="Z2437" s="1" t="str">
        <f>IF(Table2[[#This Row],[Time3]]&lt;10,0&amp;Table2[[#This Row],[Time3]],Table2[[#This Row],[Time3]])</f>
        <v>03</v>
      </c>
      <c r="AA2437" s="2" t="str">
        <f>Table2[[#This Row],[Time4]]&amp;":"&amp;Table2[[#This Row],[Time5]]</f>
        <v>10:03</v>
      </c>
      <c r="AB2437" s="1" cm="1">
        <f t="array" ref="AB2437">IFERROR(IF(Table2[[#This Row],[code]]="","",_xlfn.IFS(AND(Table2[[#This Row],[code]]&lt;400,Table2[[#This Row],[code]]&lt;&gt;""),2,Table2[[#This Row],[code]]&gt;500,4)),"")</f>
        <v>2</v>
      </c>
      <c r="AC2437" s="1">
        <f>IF(Table2[[#This Row],[Event]]="Penalty",Table2[[#This Row],[number]],IF(Table2[[#This Row],[Event]]="Time-Out",401,""))</f>
        <v>202</v>
      </c>
      <c r="AD2437" s="1">
        <f>ROW(A2436)</f>
        <v>2436</v>
      </c>
      <c r="AE2437" s="1">
        <f>COUNTIFS(Table2[GameID],Table2[[#This Row],[GameID]],Table2[Column1],"&lt;="&amp;Table2[[#This Row],[Column1]])-1</f>
        <v>10</v>
      </c>
    </row>
    <row r="2438" spans="1:31" x14ac:dyDescent="0.45">
      <c r="A2438" t="s">
        <v>238</v>
      </c>
      <c r="B2438" t="str">
        <f>_xlfn.TEXTBEFORE(Table2[[#This Row],[Kamp]]," - ")</f>
        <v>Rødovre FC</v>
      </c>
      <c r="C2438" t="str">
        <f>_xlfn.TEXTAFTER(Table2[[#This Row],[Kamp]],"- ")</f>
        <v>Copenhagen FC</v>
      </c>
      <c r="D2438">
        <v>45213</v>
      </c>
      <c r="E2438">
        <v>75093</v>
      </c>
      <c r="F2438">
        <v>20232024</v>
      </c>
      <c r="G2438" t="s">
        <v>17</v>
      </c>
      <c r="H2438" t="s">
        <v>665</v>
      </c>
      <c r="I2438" t="s">
        <v>678</v>
      </c>
      <c r="J2438">
        <v>3</v>
      </c>
      <c r="K2438">
        <v>31139</v>
      </c>
      <c r="L2438">
        <v>203</v>
      </c>
      <c r="M2438" t="s">
        <v>631</v>
      </c>
      <c r="N2438" t="s">
        <v>51</v>
      </c>
      <c r="O2438" t="s">
        <v>634</v>
      </c>
      <c r="P2438">
        <v>77</v>
      </c>
      <c r="Q2438" t="s">
        <v>634</v>
      </c>
      <c r="R2438">
        <f>SUMIFS(Table2[number],Table2[Event],"Goal",Table2[H/U],"HOME",Table2[GameID],Table2[[#This Row],[GameID]],Table2[GameTime],"&lt;="&amp;Table2[[#This Row],[GameTime]])</f>
        <v>3</v>
      </c>
      <c r="S2438">
        <f>SUMIFS(Table2[number],Table2[Event],"Goal",Table2[H/U],"AWAY",Table2[GameID],Table2[[#This Row],[GameID]],Table2[GameTime],"&lt;="&amp;Table2[[#This Row],[GameTime]])</f>
        <v>2</v>
      </c>
      <c r="T2438" t="str">
        <f>IF(Table2[[#This Row],[Event]]="Goal",Table2[[#This Row],[Hscore]]&amp;"-"&amp;Table2[[#This Row],[Uscore]],"")</f>
        <v/>
      </c>
      <c r="U2438">
        <v>3120</v>
      </c>
      <c r="V2438" s="1">
        <f>Table2[[#This Row],[GameTime]]-(Table2[[#This Row],[period]]-1)*1200</f>
        <v>720</v>
      </c>
      <c r="W2438" s="1">
        <f>ROUNDDOWN(Table2[[#This Row],[Time]]/60,0)</f>
        <v>12</v>
      </c>
      <c r="X2438" s="1">
        <f>ROUNDDOWN((Table2[[#This Row],[Time]]/60-Table2[[#This Row],[Time2]])*60,0)</f>
        <v>0</v>
      </c>
      <c r="Y2438" s="1">
        <f>IF(Table2[[#This Row],[Time2]]&lt;10,0&amp;Table2[[#This Row],[Time2]],Table2[[#This Row],[Time2]])</f>
        <v>12</v>
      </c>
      <c r="Z2438" s="1" t="str">
        <f>IF(Table2[[#This Row],[Time3]]&lt;10,0&amp;Table2[[#This Row],[Time3]],Table2[[#This Row],[Time3]])</f>
        <v>00</v>
      </c>
      <c r="AA2438" s="2" t="str">
        <f>Table2[[#This Row],[Time4]]&amp;":"&amp;Table2[[#This Row],[Time5]]</f>
        <v>12:00</v>
      </c>
      <c r="AB2438" s="1" cm="1">
        <f t="array" ref="AB2438">IFERROR(IF(Table2[[#This Row],[code]]="","",_xlfn.IFS(AND(Table2[[#This Row],[code]]&lt;400,Table2[[#This Row],[code]]&lt;&gt;""),2,Table2[[#This Row],[code]]&gt;500,4)),"")</f>
        <v>2</v>
      </c>
      <c r="AC2438" s="1">
        <f>IF(Table2[[#This Row],[Event]]="Penalty",Table2[[#This Row],[number]],IF(Table2[[#This Row],[Event]]="Time-Out",401,""))</f>
        <v>203</v>
      </c>
      <c r="AD2438" s="1">
        <f>ROW(A2437)</f>
        <v>2437</v>
      </c>
      <c r="AE2438" s="1">
        <f>COUNTIFS(Table2[GameID],Table2[[#This Row],[GameID]],Table2[Column1],"&lt;="&amp;Table2[[#This Row],[Column1]])-1</f>
        <v>11</v>
      </c>
    </row>
    <row r="2439" spans="1:31" x14ac:dyDescent="0.45">
      <c r="A2439" t="s">
        <v>238</v>
      </c>
      <c r="B2439" t="str">
        <f>_xlfn.TEXTBEFORE(Table2[[#This Row],[Kamp]]," - ")</f>
        <v>Rødovre FC</v>
      </c>
      <c r="C2439" t="str">
        <f>_xlfn.TEXTAFTER(Table2[[#This Row],[Kamp]],"- ")</f>
        <v>Copenhagen FC</v>
      </c>
      <c r="D2439">
        <v>45213</v>
      </c>
      <c r="E2439">
        <v>75093</v>
      </c>
      <c r="F2439">
        <v>20232024</v>
      </c>
      <c r="G2439" t="s">
        <v>17</v>
      </c>
      <c r="H2439" t="s">
        <v>667</v>
      </c>
      <c r="I2439" t="s">
        <v>677</v>
      </c>
      <c r="J2439">
        <v>3</v>
      </c>
      <c r="K2439">
        <v>31140</v>
      </c>
      <c r="L2439">
        <v>1</v>
      </c>
      <c r="M2439" t="s">
        <v>630</v>
      </c>
      <c r="N2439" t="s">
        <v>398</v>
      </c>
      <c r="O2439" t="s">
        <v>252</v>
      </c>
      <c r="P2439">
        <v>5</v>
      </c>
      <c r="Q2439">
        <v>68</v>
      </c>
      <c r="R2439">
        <f>SUMIFS(Table2[number],Table2[Event],"Goal",Table2[H/U],"HOME",Table2[GameID],Table2[[#This Row],[GameID]],Table2[GameTime],"&lt;="&amp;Table2[[#This Row],[GameTime]])</f>
        <v>3</v>
      </c>
      <c r="S2439">
        <f>SUMIFS(Table2[number],Table2[Event],"Goal",Table2[H/U],"AWAY",Table2[GameID],Table2[[#This Row],[GameID]],Table2[GameTime],"&lt;="&amp;Table2[[#This Row],[GameTime]])</f>
        <v>3</v>
      </c>
      <c r="T2439" t="str">
        <f>IF(Table2[[#This Row],[Event]]="Goal",Table2[[#This Row],[Hscore]]&amp;"-"&amp;Table2[[#This Row],[Uscore]],"")</f>
        <v>3-3</v>
      </c>
      <c r="U2439">
        <v>3388</v>
      </c>
      <c r="V2439" s="1">
        <f>Table2[[#This Row],[GameTime]]-(Table2[[#This Row],[period]]-1)*1200</f>
        <v>988</v>
      </c>
      <c r="W2439" s="1">
        <f>ROUNDDOWN(Table2[[#This Row],[Time]]/60,0)</f>
        <v>16</v>
      </c>
      <c r="X2439" s="1">
        <f>ROUNDDOWN((Table2[[#This Row],[Time]]/60-Table2[[#This Row],[Time2]])*60,0)</f>
        <v>27</v>
      </c>
      <c r="Y2439" s="1">
        <f>IF(Table2[[#This Row],[Time2]]&lt;10,0&amp;Table2[[#This Row],[Time2]],Table2[[#This Row],[Time2]])</f>
        <v>16</v>
      </c>
      <c r="Z2439" s="1">
        <f>IF(Table2[[#This Row],[Time3]]&lt;10,0&amp;Table2[[#This Row],[Time3]],Table2[[#This Row],[Time3]])</f>
        <v>27</v>
      </c>
      <c r="AA2439" s="2" t="str">
        <f>Table2[[#This Row],[Time4]]&amp;":"&amp;Table2[[#This Row],[Time5]]</f>
        <v>16:27</v>
      </c>
      <c r="AB2439" s="1" t="str" cm="1">
        <f t="array" ref="AB2439">IFERROR(IF(Table2[[#This Row],[code]]="","",_xlfn.IFS(AND(Table2[[#This Row],[code]]&lt;400,Table2[[#This Row],[code]]&lt;&gt;""),2,Table2[[#This Row],[code]]&gt;500,4)),"")</f>
        <v/>
      </c>
      <c r="AC2439" s="1" t="str">
        <f>IF(Table2[[#This Row],[Event]]="Penalty",Table2[[#This Row],[number]],IF(Table2[[#This Row],[Event]]="Time-Out",401,""))</f>
        <v/>
      </c>
      <c r="AD2439" s="1">
        <f>ROW(A2438)</f>
        <v>2438</v>
      </c>
      <c r="AE2439" s="1">
        <f>COUNTIFS(Table2[GameID],Table2[[#This Row],[GameID]],Table2[Column1],"&lt;="&amp;Table2[[#This Row],[Column1]])-1</f>
        <v>12</v>
      </c>
    </row>
    <row r="2440" spans="1:31" x14ac:dyDescent="0.45">
      <c r="A2440" t="s">
        <v>238</v>
      </c>
      <c r="B2440" t="str">
        <f>_xlfn.TEXTBEFORE(Table2[[#This Row],[Kamp]]," - ")</f>
        <v>Rødovre FC</v>
      </c>
      <c r="C2440" t="str">
        <f>_xlfn.TEXTAFTER(Table2[[#This Row],[Kamp]],"- ")</f>
        <v>Copenhagen FC</v>
      </c>
      <c r="D2440">
        <v>45213</v>
      </c>
      <c r="E2440">
        <v>75093</v>
      </c>
      <c r="F2440">
        <v>20232024</v>
      </c>
      <c r="G2440" t="s">
        <v>17</v>
      </c>
      <c r="H2440" t="s">
        <v>665</v>
      </c>
      <c r="I2440" t="s">
        <v>678</v>
      </c>
      <c r="J2440">
        <v>3</v>
      </c>
      <c r="K2440">
        <v>31139</v>
      </c>
      <c r="L2440">
        <v>208</v>
      </c>
      <c r="M2440" t="s">
        <v>631</v>
      </c>
      <c r="N2440" t="s">
        <v>49</v>
      </c>
      <c r="O2440" t="s">
        <v>634</v>
      </c>
      <c r="P2440">
        <v>31</v>
      </c>
      <c r="Q2440" t="s">
        <v>634</v>
      </c>
      <c r="R2440">
        <f>SUMIFS(Table2[number],Table2[Event],"Goal",Table2[H/U],"HOME",Table2[GameID],Table2[[#This Row],[GameID]],Table2[GameTime],"&lt;="&amp;Table2[[#This Row],[GameTime]])</f>
        <v>3</v>
      </c>
      <c r="S2440">
        <f>SUMIFS(Table2[number],Table2[Event],"Goal",Table2[H/U],"AWAY",Table2[GameID],Table2[[#This Row],[GameID]],Table2[GameTime],"&lt;="&amp;Table2[[#This Row],[GameTime]])</f>
        <v>3</v>
      </c>
      <c r="T2440" t="str">
        <f>IF(Table2[[#This Row],[Event]]="Goal",Table2[[#This Row],[Hscore]]&amp;"-"&amp;Table2[[#This Row],[Uscore]],"")</f>
        <v/>
      </c>
      <c r="U2440">
        <v>3439</v>
      </c>
      <c r="V2440" s="1">
        <f>Table2[[#This Row],[GameTime]]-(Table2[[#This Row],[period]]-1)*1200</f>
        <v>1039</v>
      </c>
      <c r="W2440" s="1">
        <f>ROUNDDOWN(Table2[[#This Row],[Time]]/60,0)</f>
        <v>17</v>
      </c>
      <c r="X2440" s="1">
        <f>ROUNDDOWN((Table2[[#This Row],[Time]]/60-Table2[[#This Row],[Time2]])*60,0)</f>
        <v>19</v>
      </c>
      <c r="Y2440" s="1">
        <f>IF(Table2[[#This Row],[Time2]]&lt;10,0&amp;Table2[[#This Row],[Time2]],Table2[[#This Row],[Time2]])</f>
        <v>17</v>
      </c>
      <c r="Z2440" s="1">
        <f>IF(Table2[[#This Row],[Time3]]&lt;10,0&amp;Table2[[#This Row],[Time3]],Table2[[#This Row],[Time3]])</f>
        <v>19</v>
      </c>
      <c r="AA2440" s="2" t="str">
        <f>Table2[[#This Row],[Time4]]&amp;":"&amp;Table2[[#This Row],[Time5]]</f>
        <v>17:19</v>
      </c>
      <c r="AB2440" s="1" cm="1">
        <f t="array" ref="AB2440">IFERROR(IF(Table2[[#This Row],[code]]="","",_xlfn.IFS(AND(Table2[[#This Row],[code]]&lt;400,Table2[[#This Row],[code]]&lt;&gt;""),2,Table2[[#This Row],[code]]&gt;500,4)),"")</f>
        <v>2</v>
      </c>
      <c r="AC2440" s="1">
        <f>IF(Table2[[#This Row],[Event]]="Penalty",Table2[[#This Row],[number]],IF(Table2[[#This Row],[Event]]="Time-Out",401,""))</f>
        <v>208</v>
      </c>
      <c r="AD2440" s="1">
        <f>ROW(A2439)</f>
        <v>2439</v>
      </c>
      <c r="AE2440" s="1">
        <f>COUNTIFS(Table2[GameID],Table2[[#This Row],[GameID]],Table2[Column1],"&lt;="&amp;Table2[[#This Row],[Column1]])-1</f>
        <v>13</v>
      </c>
    </row>
    <row r="2441" spans="1:31" x14ac:dyDescent="0.45">
      <c r="A2441" t="s">
        <v>238</v>
      </c>
      <c r="B2441" t="str">
        <f>_xlfn.TEXTBEFORE(Table2[[#This Row],[Kamp]]," - ")</f>
        <v>Rødovre FC</v>
      </c>
      <c r="C2441" t="str">
        <f>_xlfn.TEXTAFTER(Table2[[#This Row],[Kamp]],"- ")</f>
        <v>Copenhagen FC</v>
      </c>
      <c r="D2441">
        <v>45213</v>
      </c>
      <c r="E2441">
        <v>75093</v>
      </c>
      <c r="F2441">
        <v>20232024</v>
      </c>
      <c r="G2441" t="s">
        <v>17</v>
      </c>
      <c r="H2441" t="s">
        <v>665</v>
      </c>
      <c r="I2441" t="s">
        <v>678</v>
      </c>
      <c r="J2441">
        <v>3</v>
      </c>
      <c r="K2441">
        <v>31139</v>
      </c>
      <c r="L2441">
        <v>1</v>
      </c>
      <c r="M2441" t="s">
        <v>630</v>
      </c>
      <c r="N2441" t="s">
        <v>51</v>
      </c>
      <c r="O2441" t="s">
        <v>45</v>
      </c>
      <c r="P2441">
        <v>77</v>
      </c>
      <c r="Q2441">
        <v>17</v>
      </c>
      <c r="R2441">
        <f>SUMIFS(Table2[number],Table2[Event],"Goal",Table2[H/U],"HOME",Table2[GameID],Table2[[#This Row],[GameID]],Table2[GameTime],"&lt;="&amp;Table2[[#This Row],[GameTime]])</f>
        <v>4</v>
      </c>
      <c r="S2441">
        <f>SUMIFS(Table2[number],Table2[Event],"Goal",Table2[H/U],"AWAY",Table2[GameID],Table2[[#This Row],[GameID]],Table2[GameTime],"&lt;="&amp;Table2[[#This Row],[GameTime]])</f>
        <v>3</v>
      </c>
      <c r="T2441" t="str">
        <f>IF(Table2[[#This Row],[Event]]="Goal",Table2[[#This Row],[Hscore]]&amp;"-"&amp;Table2[[#This Row],[Uscore]],"")</f>
        <v>4-3</v>
      </c>
      <c r="U2441">
        <v>3494</v>
      </c>
      <c r="V2441" s="1">
        <f>Table2[[#This Row],[GameTime]]-(Table2[[#This Row],[period]]-1)*1200</f>
        <v>1094</v>
      </c>
      <c r="W2441" s="1">
        <f>ROUNDDOWN(Table2[[#This Row],[Time]]/60,0)</f>
        <v>18</v>
      </c>
      <c r="X2441" s="1">
        <f>ROUNDDOWN((Table2[[#This Row],[Time]]/60-Table2[[#This Row],[Time2]])*60,0)</f>
        <v>14</v>
      </c>
      <c r="Y2441" s="1">
        <f>IF(Table2[[#This Row],[Time2]]&lt;10,0&amp;Table2[[#This Row],[Time2]],Table2[[#This Row],[Time2]])</f>
        <v>18</v>
      </c>
      <c r="Z2441" s="1">
        <f>IF(Table2[[#This Row],[Time3]]&lt;10,0&amp;Table2[[#This Row],[Time3]],Table2[[#This Row],[Time3]])</f>
        <v>14</v>
      </c>
      <c r="AA2441" s="2" t="str">
        <f>Table2[[#This Row],[Time4]]&amp;":"&amp;Table2[[#This Row],[Time5]]</f>
        <v>18:14</v>
      </c>
      <c r="AB2441" s="1" t="str" cm="1">
        <f t="array" ref="AB2441">IFERROR(IF(Table2[[#This Row],[code]]="","",_xlfn.IFS(AND(Table2[[#This Row],[code]]&lt;400,Table2[[#This Row],[code]]&lt;&gt;""),2,Table2[[#This Row],[code]]&gt;500,4)),"")</f>
        <v/>
      </c>
      <c r="AC2441" s="1" t="str">
        <f>IF(Table2[[#This Row],[Event]]="Penalty",Table2[[#This Row],[number]],IF(Table2[[#This Row],[Event]]="Time-Out",401,""))</f>
        <v/>
      </c>
      <c r="AD2441" s="1">
        <f>ROW(A2440)</f>
        <v>2440</v>
      </c>
      <c r="AE2441" s="1">
        <f>COUNTIFS(Table2[GameID],Table2[[#This Row],[GameID]],Table2[Column1],"&lt;="&amp;Table2[[#This Row],[Column1]])-1</f>
        <v>14</v>
      </c>
    </row>
    <row r="2442" spans="1:31" x14ac:dyDescent="0.45">
      <c r="A2442" t="s">
        <v>302</v>
      </c>
      <c r="B2442" t="str">
        <f>_xlfn.TEXTBEFORE(Table2[[#This Row],[Kamp]]," - ")</f>
        <v>RungstedHørsholm</v>
      </c>
      <c r="C2442" t="str">
        <f>_xlfn.TEXTAFTER(Table2[[#This Row],[Kamp]],"- ")</f>
        <v>Hvidovre Attack</v>
      </c>
      <c r="D2442">
        <v>45227</v>
      </c>
      <c r="E2442">
        <v>75094</v>
      </c>
      <c r="F2442">
        <v>20232024</v>
      </c>
      <c r="G2442" t="s">
        <v>17</v>
      </c>
      <c r="H2442" t="s">
        <v>659</v>
      </c>
      <c r="I2442" t="s">
        <v>677</v>
      </c>
      <c r="J2442">
        <v>1</v>
      </c>
      <c r="K2442">
        <v>31138</v>
      </c>
      <c r="L2442">
        <v>1</v>
      </c>
      <c r="M2442" t="s">
        <v>630</v>
      </c>
      <c r="N2442" t="s">
        <v>128</v>
      </c>
      <c r="O2442" t="s">
        <v>191</v>
      </c>
      <c r="P2442">
        <v>12</v>
      </c>
      <c r="Q2442">
        <v>89</v>
      </c>
      <c r="R2442">
        <f>SUMIFS(Table2[number],Table2[Event],"Goal",Table2[H/U],"HOME",Table2[GameID],Table2[[#This Row],[GameID]],Table2[GameTime],"&lt;="&amp;Table2[[#This Row],[GameTime]])</f>
        <v>0</v>
      </c>
      <c r="S2442">
        <f>SUMIFS(Table2[number],Table2[Event],"Goal",Table2[H/U],"AWAY",Table2[GameID],Table2[[#This Row],[GameID]],Table2[GameTime],"&lt;="&amp;Table2[[#This Row],[GameTime]])</f>
        <v>1</v>
      </c>
      <c r="T2442" t="str">
        <f>IF(Table2[[#This Row],[Event]]="Goal",Table2[[#This Row],[Hscore]]&amp;"-"&amp;Table2[[#This Row],[Uscore]],"")</f>
        <v>0-1</v>
      </c>
      <c r="U2442">
        <v>235</v>
      </c>
      <c r="V2442" s="1">
        <f>Table2[[#This Row],[GameTime]]-(Table2[[#This Row],[period]]-1)*1200</f>
        <v>235</v>
      </c>
      <c r="W2442" s="1">
        <f>ROUNDDOWN(Table2[[#This Row],[Time]]/60,0)</f>
        <v>3</v>
      </c>
      <c r="X2442" s="1">
        <f>ROUNDDOWN((Table2[[#This Row],[Time]]/60-Table2[[#This Row],[Time2]])*60,0)</f>
        <v>55</v>
      </c>
      <c r="Y2442" s="1" t="str">
        <f>IF(Table2[[#This Row],[Time2]]&lt;10,0&amp;Table2[[#This Row],[Time2]],Table2[[#This Row],[Time2]])</f>
        <v>03</v>
      </c>
      <c r="Z2442" s="1">
        <f>IF(Table2[[#This Row],[Time3]]&lt;10,0&amp;Table2[[#This Row],[Time3]],Table2[[#This Row],[Time3]])</f>
        <v>55</v>
      </c>
      <c r="AA2442" s="2" t="str">
        <f>Table2[[#This Row],[Time4]]&amp;":"&amp;Table2[[#This Row],[Time5]]</f>
        <v>03:55</v>
      </c>
      <c r="AB2442" s="1" t="str" cm="1">
        <f t="array" ref="AB2442">IFERROR(IF(Table2[[#This Row],[code]]="","",_xlfn.IFS(AND(Table2[[#This Row],[code]]&lt;400,Table2[[#This Row],[code]]&lt;&gt;""),2,Table2[[#This Row],[code]]&gt;500,4)),"")</f>
        <v/>
      </c>
      <c r="AC2442" s="1" t="str">
        <f>IF(Table2[[#This Row],[Event]]="Penalty",Table2[[#This Row],[number]],IF(Table2[[#This Row],[Event]]="Time-Out",401,""))</f>
        <v/>
      </c>
      <c r="AD2442" s="1">
        <f>ROW(A2441)</f>
        <v>2441</v>
      </c>
      <c r="AE2442" s="1">
        <f>COUNTIFS(Table2[GameID],Table2[[#This Row],[GameID]],Table2[Column1],"&lt;="&amp;Table2[[#This Row],[Column1]])-1</f>
        <v>0</v>
      </c>
    </row>
    <row r="2443" spans="1:31" x14ac:dyDescent="0.45">
      <c r="A2443" t="s">
        <v>302</v>
      </c>
      <c r="B2443" t="str">
        <f>_xlfn.TEXTBEFORE(Table2[[#This Row],[Kamp]]," - ")</f>
        <v>RungstedHørsholm</v>
      </c>
      <c r="C2443" t="str">
        <f>_xlfn.TEXTAFTER(Table2[[#This Row],[Kamp]],"- ")</f>
        <v>Hvidovre Attack</v>
      </c>
      <c r="D2443">
        <v>45227</v>
      </c>
      <c r="E2443">
        <v>75094</v>
      </c>
      <c r="F2443">
        <v>20232024</v>
      </c>
      <c r="G2443" t="s">
        <v>17</v>
      </c>
      <c r="H2443" t="s">
        <v>659</v>
      </c>
      <c r="I2443" t="s">
        <v>677</v>
      </c>
      <c r="J2443">
        <v>1</v>
      </c>
      <c r="K2443">
        <v>31138</v>
      </c>
      <c r="L2443">
        <v>1</v>
      </c>
      <c r="M2443" t="s">
        <v>630</v>
      </c>
      <c r="N2443" t="s">
        <v>128</v>
      </c>
      <c r="O2443" t="s">
        <v>42</v>
      </c>
      <c r="P2443">
        <v>12</v>
      </c>
      <c r="Q2443">
        <v>8</v>
      </c>
      <c r="R2443">
        <f>SUMIFS(Table2[number],Table2[Event],"Goal",Table2[H/U],"HOME",Table2[GameID],Table2[[#This Row],[GameID]],Table2[GameTime],"&lt;="&amp;Table2[[#This Row],[GameTime]])</f>
        <v>0</v>
      </c>
      <c r="S2443">
        <f>SUMIFS(Table2[number],Table2[Event],"Goal",Table2[H/U],"AWAY",Table2[GameID],Table2[[#This Row],[GameID]],Table2[GameTime],"&lt;="&amp;Table2[[#This Row],[GameTime]])</f>
        <v>2</v>
      </c>
      <c r="T2443" t="str">
        <f>IF(Table2[[#This Row],[Event]]="Goal",Table2[[#This Row],[Hscore]]&amp;"-"&amp;Table2[[#This Row],[Uscore]],"")</f>
        <v>0-2</v>
      </c>
      <c r="U2443">
        <v>990</v>
      </c>
      <c r="V2443" s="1">
        <f>Table2[[#This Row],[GameTime]]-(Table2[[#This Row],[period]]-1)*1200</f>
        <v>990</v>
      </c>
      <c r="W2443" s="1">
        <f>ROUNDDOWN(Table2[[#This Row],[Time]]/60,0)</f>
        <v>16</v>
      </c>
      <c r="X2443" s="1">
        <f>ROUNDDOWN((Table2[[#This Row],[Time]]/60-Table2[[#This Row],[Time2]])*60,0)</f>
        <v>30</v>
      </c>
      <c r="Y2443" s="1">
        <f>IF(Table2[[#This Row],[Time2]]&lt;10,0&amp;Table2[[#This Row],[Time2]],Table2[[#This Row],[Time2]])</f>
        <v>16</v>
      </c>
      <c r="Z2443" s="1">
        <f>IF(Table2[[#This Row],[Time3]]&lt;10,0&amp;Table2[[#This Row],[Time3]],Table2[[#This Row],[Time3]])</f>
        <v>30</v>
      </c>
      <c r="AA2443" s="2" t="str">
        <f>Table2[[#This Row],[Time4]]&amp;":"&amp;Table2[[#This Row],[Time5]]</f>
        <v>16:30</v>
      </c>
      <c r="AB2443" s="1" t="str" cm="1">
        <f t="array" ref="AB2443">IFERROR(IF(Table2[[#This Row],[code]]="","",_xlfn.IFS(AND(Table2[[#This Row],[code]]&lt;400,Table2[[#This Row],[code]]&lt;&gt;""),2,Table2[[#This Row],[code]]&gt;500,4)),"")</f>
        <v/>
      </c>
      <c r="AC2443" s="1" t="str">
        <f>IF(Table2[[#This Row],[Event]]="Penalty",Table2[[#This Row],[number]],IF(Table2[[#This Row],[Event]]="Time-Out",401,""))</f>
        <v/>
      </c>
      <c r="AD2443" s="1">
        <f>ROW(A2442)</f>
        <v>2442</v>
      </c>
      <c r="AE2443" s="1">
        <f>COUNTIFS(Table2[GameID],Table2[[#This Row],[GameID]],Table2[Column1],"&lt;="&amp;Table2[[#This Row],[Column1]])-1</f>
        <v>1</v>
      </c>
    </row>
    <row r="2444" spans="1:31" x14ac:dyDescent="0.45">
      <c r="A2444" t="s">
        <v>302</v>
      </c>
      <c r="B2444" t="str">
        <f>_xlfn.TEXTBEFORE(Table2[[#This Row],[Kamp]]," - ")</f>
        <v>RungstedHørsholm</v>
      </c>
      <c r="C2444" t="str">
        <f>_xlfn.TEXTAFTER(Table2[[#This Row],[Kamp]],"- ")</f>
        <v>Hvidovre Attack</v>
      </c>
      <c r="D2444">
        <v>45227</v>
      </c>
      <c r="E2444">
        <v>75094</v>
      </c>
      <c r="F2444">
        <v>20232024</v>
      </c>
      <c r="G2444" t="s">
        <v>17</v>
      </c>
      <c r="H2444" t="s">
        <v>659</v>
      </c>
      <c r="I2444" t="s">
        <v>677</v>
      </c>
      <c r="J2444">
        <v>1</v>
      </c>
      <c r="K2444">
        <v>31138</v>
      </c>
      <c r="L2444">
        <v>1</v>
      </c>
      <c r="M2444" t="s">
        <v>630</v>
      </c>
      <c r="N2444" t="s">
        <v>654</v>
      </c>
      <c r="O2444" t="s">
        <v>191</v>
      </c>
      <c r="P2444">
        <v>92</v>
      </c>
      <c r="Q2444">
        <v>89</v>
      </c>
      <c r="R2444">
        <f>SUMIFS(Table2[number],Table2[Event],"Goal",Table2[H/U],"HOME",Table2[GameID],Table2[[#This Row],[GameID]],Table2[GameTime],"&lt;="&amp;Table2[[#This Row],[GameTime]])</f>
        <v>0</v>
      </c>
      <c r="S2444">
        <f>SUMIFS(Table2[number],Table2[Event],"Goal",Table2[H/U],"AWAY",Table2[GameID],Table2[[#This Row],[GameID]],Table2[GameTime],"&lt;="&amp;Table2[[#This Row],[GameTime]])</f>
        <v>3</v>
      </c>
      <c r="T2444" t="str">
        <f>IF(Table2[[#This Row],[Event]]="Goal",Table2[[#This Row],[Hscore]]&amp;"-"&amp;Table2[[#This Row],[Uscore]],"")</f>
        <v>0-3</v>
      </c>
      <c r="U2444">
        <v>1073</v>
      </c>
      <c r="V2444" s="1">
        <f>Table2[[#This Row],[GameTime]]-(Table2[[#This Row],[period]]-1)*1200</f>
        <v>1073</v>
      </c>
      <c r="W2444" s="1">
        <f>ROUNDDOWN(Table2[[#This Row],[Time]]/60,0)</f>
        <v>17</v>
      </c>
      <c r="X2444" s="1">
        <f>ROUNDDOWN((Table2[[#This Row],[Time]]/60-Table2[[#This Row],[Time2]])*60,0)</f>
        <v>53</v>
      </c>
      <c r="Y2444" s="1">
        <f>IF(Table2[[#This Row],[Time2]]&lt;10,0&amp;Table2[[#This Row],[Time2]],Table2[[#This Row],[Time2]])</f>
        <v>17</v>
      </c>
      <c r="Z2444" s="1">
        <f>IF(Table2[[#This Row],[Time3]]&lt;10,0&amp;Table2[[#This Row],[Time3]],Table2[[#This Row],[Time3]])</f>
        <v>53</v>
      </c>
      <c r="AA2444" s="2" t="str">
        <f>Table2[[#This Row],[Time4]]&amp;":"&amp;Table2[[#This Row],[Time5]]</f>
        <v>17:53</v>
      </c>
      <c r="AB2444" s="1" t="str" cm="1">
        <f t="array" ref="AB2444">IFERROR(IF(Table2[[#This Row],[code]]="","",_xlfn.IFS(AND(Table2[[#This Row],[code]]&lt;400,Table2[[#This Row],[code]]&lt;&gt;""),2,Table2[[#This Row],[code]]&gt;500,4)),"")</f>
        <v/>
      </c>
      <c r="AC2444" s="1" t="str">
        <f>IF(Table2[[#This Row],[Event]]="Penalty",Table2[[#This Row],[number]],IF(Table2[[#This Row],[Event]]="Time-Out",401,""))</f>
        <v/>
      </c>
      <c r="AD2444" s="1">
        <f>ROW(A2443)</f>
        <v>2443</v>
      </c>
      <c r="AE2444" s="1">
        <f>COUNTIFS(Table2[GameID],Table2[[#This Row],[GameID]],Table2[Column1],"&lt;="&amp;Table2[[#This Row],[Column1]])-1</f>
        <v>2</v>
      </c>
    </row>
    <row r="2445" spans="1:31" x14ac:dyDescent="0.45">
      <c r="A2445" t="s">
        <v>302</v>
      </c>
      <c r="B2445" t="str">
        <f>_xlfn.TEXTBEFORE(Table2[[#This Row],[Kamp]]," - ")</f>
        <v>RungstedHørsholm</v>
      </c>
      <c r="C2445" t="str">
        <f>_xlfn.TEXTAFTER(Table2[[#This Row],[Kamp]],"- ")</f>
        <v>Hvidovre Attack</v>
      </c>
      <c r="D2445">
        <v>45227</v>
      </c>
      <c r="E2445">
        <v>75094</v>
      </c>
      <c r="F2445">
        <v>20232024</v>
      </c>
      <c r="G2445" t="s">
        <v>17</v>
      </c>
      <c r="H2445" t="s">
        <v>659</v>
      </c>
      <c r="I2445" t="s">
        <v>677</v>
      </c>
      <c r="J2445">
        <v>1</v>
      </c>
      <c r="K2445">
        <v>31138</v>
      </c>
      <c r="L2445">
        <v>0</v>
      </c>
      <c r="M2445" t="s">
        <v>631</v>
      </c>
      <c r="N2445" t="s">
        <v>60</v>
      </c>
      <c r="O2445" t="s">
        <v>634</v>
      </c>
      <c r="P2445">
        <v>4</v>
      </c>
      <c r="Q2445" t="s">
        <v>634</v>
      </c>
      <c r="R2445">
        <f>SUMIFS(Table2[number],Table2[Event],"Goal",Table2[H/U],"HOME",Table2[GameID],Table2[[#This Row],[GameID]],Table2[GameTime],"&lt;="&amp;Table2[[#This Row],[GameTime]])</f>
        <v>0</v>
      </c>
      <c r="S2445">
        <f>SUMIFS(Table2[number],Table2[Event],"Goal",Table2[H/U],"AWAY",Table2[GameID],Table2[[#This Row],[GameID]],Table2[GameTime],"&lt;="&amp;Table2[[#This Row],[GameTime]])</f>
        <v>3</v>
      </c>
      <c r="T2445" t="str">
        <f>IF(Table2[[#This Row],[Event]]="Goal",Table2[[#This Row],[Hscore]]&amp;"-"&amp;Table2[[#This Row],[Uscore]],"")</f>
        <v/>
      </c>
      <c r="U2445">
        <v>1132</v>
      </c>
      <c r="V2445" s="1">
        <f>Table2[[#This Row],[GameTime]]-(Table2[[#This Row],[period]]-1)*1200</f>
        <v>1132</v>
      </c>
      <c r="W2445" s="1">
        <f>ROUNDDOWN(Table2[[#This Row],[Time]]/60,0)</f>
        <v>18</v>
      </c>
      <c r="X2445" s="1">
        <f>ROUNDDOWN((Table2[[#This Row],[Time]]/60-Table2[[#This Row],[Time2]])*60,0)</f>
        <v>52</v>
      </c>
      <c r="Y2445" s="1">
        <f>IF(Table2[[#This Row],[Time2]]&lt;10,0&amp;Table2[[#This Row],[Time2]],Table2[[#This Row],[Time2]])</f>
        <v>18</v>
      </c>
      <c r="Z2445" s="1">
        <f>IF(Table2[[#This Row],[Time3]]&lt;10,0&amp;Table2[[#This Row],[Time3]],Table2[[#This Row],[Time3]])</f>
        <v>52</v>
      </c>
      <c r="AA2445" s="2" t="str">
        <f>Table2[[#This Row],[Time4]]&amp;":"&amp;Table2[[#This Row],[Time5]]</f>
        <v>18:52</v>
      </c>
      <c r="AB2445" s="1" cm="1">
        <f t="array" ref="AB2445">IFERROR(IF(Table2[[#This Row],[code]]="","",_xlfn.IFS(AND(Table2[[#This Row],[code]]&lt;400,Table2[[#This Row],[code]]&lt;&gt;""),2,Table2[[#This Row],[code]]&gt;500,4)),"")</f>
        <v>2</v>
      </c>
      <c r="AC2445" s="1">
        <f>IF(Table2[[#This Row],[Event]]="Penalty",Table2[[#This Row],[number]],IF(Table2[[#This Row],[Event]]="Time-Out",401,""))</f>
        <v>0</v>
      </c>
      <c r="AD2445" s="1">
        <f>ROW(A2444)</f>
        <v>2444</v>
      </c>
      <c r="AE2445" s="1">
        <f>COUNTIFS(Table2[GameID],Table2[[#This Row],[GameID]],Table2[Column1],"&lt;="&amp;Table2[[#This Row],[Column1]])-1</f>
        <v>3</v>
      </c>
    </row>
    <row r="2446" spans="1:31" x14ac:dyDescent="0.45">
      <c r="A2446" t="s">
        <v>302</v>
      </c>
      <c r="B2446" t="str">
        <f>_xlfn.TEXTBEFORE(Table2[[#This Row],[Kamp]]," - ")</f>
        <v>RungstedHørsholm</v>
      </c>
      <c r="C2446" t="str">
        <f>_xlfn.TEXTAFTER(Table2[[#This Row],[Kamp]],"- ")</f>
        <v>Hvidovre Attack</v>
      </c>
      <c r="D2446">
        <v>45227</v>
      </c>
      <c r="E2446">
        <v>75094</v>
      </c>
      <c r="F2446">
        <v>20232024</v>
      </c>
      <c r="G2446" t="s">
        <v>17</v>
      </c>
      <c r="H2446" t="s">
        <v>662</v>
      </c>
      <c r="I2446" t="s">
        <v>678</v>
      </c>
      <c r="J2446">
        <v>2</v>
      </c>
      <c r="K2446">
        <v>31141</v>
      </c>
      <c r="L2446">
        <v>1</v>
      </c>
      <c r="M2446" t="s">
        <v>630</v>
      </c>
      <c r="N2446" t="s">
        <v>402</v>
      </c>
      <c r="O2446" t="s">
        <v>319</v>
      </c>
      <c r="P2446">
        <v>87</v>
      </c>
      <c r="Q2446">
        <v>38</v>
      </c>
      <c r="R2446">
        <f>SUMIFS(Table2[number],Table2[Event],"Goal",Table2[H/U],"HOME",Table2[GameID],Table2[[#This Row],[GameID]],Table2[GameTime],"&lt;="&amp;Table2[[#This Row],[GameTime]])</f>
        <v>1</v>
      </c>
      <c r="S2446">
        <f>SUMIFS(Table2[number],Table2[Event],"Goal",Table2[H/U],"AWAY",Table2[GameID],Table2[[#This Row],[GameID]],Table2[GameTime],"&lt;="&amp;Table2[[#This Row],[GameTime]])</f>
        <v>3</v>
      </c>
      <c r="T2446" t="str">
        <f>IF(Table2[[#This Row],[Event]]="Goal",Table2[[#This Row],[Hscore]]&amp;"-"&amp;Table2[[#This Row],[Uscore]],"")</f>
        <v>1-3</v>
      </c>
      <c r="U2446">
        <v>1583</v>
      </c>
      <c r="V2446" s="1">
        <f>Table2[[#This Row],[GameTime]]-(Table2[[#This Row],[period]]-1)*1200</f>
        <v>383</v>
      </c>
      <c r="W2446" s="1">
        <f>ROUNDDOWN(Table2[[#This Row],[Time]]/60,0)</f>
        <v>6</v>
      </c>
      <c r="X2446" s="1">
        <f>ROUNDDOWN((Table2[[#This Row],[Time]]/60-Table2[[#This Row],[Time2]])*60,0)</f>
        <v>23</v>
      </c>
      <c r="Y2446" s="1" t="str">
        <f>IF(Table2[[#This Row],[Time2]]&lt;10,0&amp;Table2[[#This Row],[Time2]],Table2[[#This Row],[Time2]])</f>
        <v>06</v>
      </c>
      <c r="Z2446" s="1">
        <f>IF(Table2[[#This Row],[Time3]]&lt;10,0&amp;Table2[[#This Row],[Time3]],Table2[[#This Row],[Time3]])</f>
        <v>23</v>
      </c>
      <c r="AA2446" s="2" t="str">
        <f>Table2[[#This Row],[Time4]]&amp;":"&amp;Table2[[#This Row],[Time5]]</f>
        <v>06:23</v>
      </c>
      <c r="AB2446" s="1" t="str" cm="1">
        <f t="array" ref="AB2446">IFERROR(IF(Table2[[#This Row],[code]]="","",_xlfn.IFS(AND(Table2[[#This Row],[code]]&lt;400,Table2[[#This Row],[code]]&lt;&gt;""),2,Table2[[#This Row],[code]]&gt;500,4)),"")</f>
        <v/>
      </c>
      <c r="AC2446" s="1" t="str">
        <f>IF(Table2[[#This Row],[Event]]="Penalty",Table2[[#This Row],[number]],IF(Table2[[#This Row],[Event]]="Time-Out",401,""))</f>
        <v/>
      </c>
      <c r="AD2446" s="1">
        <f>ROW(A2445)</f>
        <v>2445</v>
      </c>
      <c r="AE2446" s="1">
        <f>COUNTIFS(Table2[GameID],Table2[[#This Row],[GameID]],Table2[Column1],"&lt;="&amp;Table2[[#This Row],[Column1]])-1</f>
        <v>4</v>
      </c>
    </row>
    <row r="2447" spans="1:31" x14ac:dyDescent="0.45">
      <c r="A2447" t="s">
        <v>302</v>
      </c>
      <c r="B2447" t="str">
        <f>_xlfn.TEXTBEFORE(Table2[[#This Row],[Kamp]]," - ")</f>
        <v>RungstedHørsholm</v>
      </c>
      <c r="C2447" t="str">
        <f>_xlfn.TEXTAFTER(Table2[[#This Row],[Kamp]],"- ")</f>
        <v>Hvidovre Attack</v>
      </c>
      <c r="D2447">
        <v>45227</v>
      </c>
      <c r="E2447">
        <v>75094</v>
      </c>
      <c r="F2447">
        <v>20232024</v>
      </c>
      <c r="G2447" t="s">
        <v>17</v>
      </c>
      <c r="H2447" t="s">
        <v>662</v>
      </c>
      <c r="I2447" t="s">
        <v>678</v>
      </c>
      <c r="J2447">
        <v>2</v>
      </c>
      <c r="K2447">
        <v>31141</v>
      </c>
      <c r="L2447">
        <v>0</v>
      </c>
      <c r="M2447" t="s">
        <v>631</v>
      </c>
      <c r="N2447" t="s">
        <v>78</v>
      </c>
      <c r="O2447" t="s">
        <v>634</v>
      </c>
      <c r="P2447">
        <v>8</v>
      </c>
      <c r="Q2447" t="s">
        <v>634</v>
      </c>
      <c r="R2447">
        <f>SUMIFS(Table2[number],Table2[Event],"Goal",Table2[H/U],"HOME",Table2[GameID],Table2[[#This Row],[GameID]],Table2[GameTime],"&lt;="&amp;Table2[[#This Row],[GameTime]])</f>
        <v>1</v>
      </c>
      <c r="S2447">
        <f>SUMIFS(Table2[number],Table2[Event],"Goal",Table2[H/U],"AWAY",Table2[GameID],Table2[[#This Row],[GameID]],Table2[GameTime],"&lt;="&amp;Table2[[#This Row],[GameTime]])</f>
        <v>3</v>
      </c>
      <c r="T2447" t="str">
        <f>IF(Table2[[#This Row],[Event]]="Goal",Table2[[#This Row],[Hscore]]&amp;"-"&amp;Table2[[#This Row],[Uscore]],"")</f>
        <v/>
      </c>
      <c r="U2447">
        <v>1785</v>
      </c>
      <c r="V2447" s="1">
        <f>Table2[[#This Row],[GameTime]]-(Table2[[#This Row],[period]]-1)*1200</f>
        <v>585</v>
      </c>
      <c r="W2447" s="1">
        <f>ROUNDDOWN(Table2[[#This Row],[Time]]/60,0)</f>
        <v>9</v>
      </c>
      <c r="X2447" s="1">
        <f>ROUNDDOWN((Table2[[#This Row],[Time]]/60-Table2[[#This Row],[Time2]])*60,0)</f>
        <v>45</v>
      </c>
      <c r="Y2447" s="1" t="str">
        <f>IF(Table2[[#This Row],[Time2]]&lt;10,0&amp;Table2[[#This Row],[Time2]],Table2[[#This Row],[Time2]])</f>
        <v>09</v>
      </c>
      <c r="Z2447" s="1">
        <f>IF(Table2[[#This Row],[Time3]]&lt;10,0&amp;Table2[[#This Row],[Time3]],Table2[[#This Row],[Time3]])</f>
        <v>45</v>
      </c>
      <c r="AA2447" s="2" t="str">
        <f>Table2[[#This Row],[Time4]]&amp;":"&amp;Table2[[#This Row],[Time5]]</f>
        <v>09:45</v>
      </c>
      <c r="AB2447" s="1" cm="1">
        <f t="array" ref="AB2447">IFERROR(IF(Table2[[#This Row],[code]]="","",_xlfn.IFS(AND(Table2[[#This Row],[code]]&lt;400,Table2[[#This Row],[code]]&lt;&gt;""),2,Table2[[#This Row],[code]]&gt;500,4)),"")</f>
        <v>2</v>
      </c>
      <c r="AC2447" s="1">
        <f>IF(Table2[[#This Row],[Event]]="Penalty",Table2[[#This Row],[number]],IF(Table2[[#This Row],[Event]]="Time-Out",401,""))</f>
        <v>0</v>
      </c>
      <c r="AD2447" s="1">
        <f>ROW(A2446)</f>
        <v>2446</v>
      </c>
      <c r="AE2447" s="1">
        <f>COUNTIFS(Table2[GameID],Table2[[#This Row],[GameID]],Table2[Column1],"&lt;="&amp;Table2[[#This Row],[Column1]])-1</f>
        <v>5</v>
      </c>
    </row>
    <row r="2448" spans="1:31" x14ac:dyDescent="0.45">
      <c r="A2448" t="s">
        <v>302</v>
      </c>
      <c r="B2448" t="str">
        <f>_xlfn.TEXTBEFORE(Table2[[#This Row],[Kamp]]," - ")</f>
        <v>RungstedHørsholm</v>
      </c>
      <c r="C2448" t="str">
        <f>_xlfn.TEXTAFTER(Table2[[#This Row],[Kamp]],"- ")</f>
        <v>Hvidovre Attack</v>
      </c>
      <c r="D2448">
        <v>45227</v>
      </c>
      <c r="E2448">
        <v>75094</v>
      </c>
      <c r="F2448">
        <v>20232024</v>
      </c>
      <c r="G2448" t="s">
        <v>17</v>
      </c>
      <c r="H2448" t="s">
        <v>662</v>
      </c>
      <c r="I2448" t="s">
        <v>678</v>
      </c>
      <c r="J2448">
        <v>2</v>
      </c>
      <c r="K2448">
        <v>31141</v>
      </c>
      <c r="L2448">
        <v>1</v>
      </c>
      <c r="M2448" t="s">
        <v>630</v>
      </c>
      <c r="N2448" t="s">
        <v>402</v>
      </c>
      <c r="O2448" t="s">
        <v>78</v>
      </c>
      <c r="P2448">
        <v>87</v>
      </c>
      <c r="Q2448">
        <v>8</v>
      </c>
      <c r="R2448">
        <f>SUMIFS(Table2[number],Table2[Event],"Goal",Table2[H/U],"HOME",Table2[GameID],Table2[[#This Row],[GameID]],Table2[GameTime],"&lt;="&amp;Table2[[#This Row],[GameTime]])</f>
        <v>2</v>
      </c>
      <c r="S2448">
        <f>SUMIFS(Table2[number],Table2[Event],"Goal",Table2[H/U],"AWAY",Table2[GameID],Table2[[#This Row],[GameID]],Table2[GameTime],"&lt;="&amp;Table2[[#This Row],[GameTime]])</f>
        <v>3</v>
      </c>
      <c r="T2448" t="str">
        <f>IF(Table2[[#This Row],[Event]]="Goal",Table2[[#This Row],[Hscore]]&amp;"-"&amp;Table2[[#This Row],[Uscore]],"")</f>
        <v>2-3</v>
      </c>
      <c r="U2448">
        <v>1988</v>
      </c>
      <c r="V2448" s="1">
        <f>Table2[[#This Row],[GameTime]]-(Table2[[#This Row],[period]]-1)*1200</f>
        <v>788</v>
      </c>
      <c r="W2448" s="1">
        <f>ROUNDDOWN(Table2[[#This Row],[Time]]/60,0)</f>
        <v>13</v>
      </c>
      <c r="X2448" s="1">
        <f>ROUNDDOWN((Table2[[#This Row],[Time]]/60-Table2[[#This Row],[Time2]])*60,0)</f>
        <v>7</v>
      </c>
      <c r="Y2448" s="1">
        <f>IF(Table2[[#This Row],[Time2]]&lt;10,0&amp;Table2[[#This Row],[Time2]],Table2[[#This Row],[Time2]])</f>
        <v>13</v>
      </c>
      <c r="Z2448" s="1" t="str">
        <f>IF(Table2[[#This Row],[Time3]]&lt;10,0&amp;Table2[[#This Row],[Time3]],Table2[[#This Row],[Time3]])</f>
        <v>07</v>
      </c>
      <c r="AA2448" s="2" t="str">
        <f>Table2[[#This Row],[Time4]]&amp;":"&amp;Table2[[#This Row],[Time5]]</f>
        <v>13:07</v>
      </c>
      <c r="AB2448" s="1" t="str" cm="1">
        <f t="array" ref="AB2448">IFERROR(IF(Table2[[#This Row],[code]]="","",_xlfn.IFS(AND(Table2[[#This Row],[code]]&lt;400,Table2[[#This Row],[code]]&lt;&gt;""),2,Table2[[#This Row],[code]]&gt;500,4)),"")</f>
        <v/>
      </c>
      <c r="AC2448" s="1" t="str">
        <f>IF(Table2[[#This Row],[Event]]="Penalty",Table2[[#This Row],[number]],IF(Table2[[#This Row],[Event]]="Time-Out",401,""))</f>
        <v/>
      </c>
      <c r="AD2448" s="1">
        <f>ROW(A2447)</f>
        <v>2447</v>
      </c>
      <c r="AE2448" s="1">
        <f>COUNTIFS(Table2[GameID],Table2[[#This Row],[GameID]],Table2[Column1],"&lt;="&amp;Table2[[#This Row],[Column1]])-1</f>
        <v>6</v>
      </c>
    </row>
    <row r="2449" spans="1:31" x14ac:dyDescent="0.45">
      <c r="A2449" t="s">
        <v>302</v>
      </c>
      <c r="B2449" t="str">
        <f>_xlfn.TEXTBEFORE(Table2[[#This Row],[Kamp]]," - ")</f>
        <v>RungstedHørsholm</v>
      </c>
      <c r="C2449" t="str">
        <f>_xlfn.TEXTAFTER(Table2[[#This Row],[Kamp]],"- ")</f>
        <v>Hvidovre Attack</v>
      </c>
      <c r="D2449">
        <v>45227</v>
      </c>
      <c r="E2449">
        <v>75094</v>
      </c>
      <c r="F2449">
        <v>20232024</v>
      </c>
      <c r="G2449" t="s">
        <v>17</v>
      </c>
      <c r="H2449" t="s">
        <v>662</v>
      </c>
      <c r="I2449" t="s">
        <v>678</v>
      </c>
      <c r="J2449">
        <v>2</v>
      </c>
      <c r="K2449">
        <v>31141</v>
      </c>
      <c r="L2449">
        <v>0</v>
      </c>
      <c r="M2449" t="s">
        <v>631</v>
      </c>
      <c r="N2449" t="s">
        <v>78</v>
      </c>
      <c r="O2449" t="s">
        <v>634</v>
      </c>
      <c r="P2449">
        <v>8</v>
      </c>
      <c r="Q2449" t="s">
        <v>634</v>
      </c>
      <c r="R2449">
        <f>SUMIFS(Table2[number],Table2[Event],"Goal",Table2[H/U],"HOME",Table2[GameID],Table2[[#This Row],[GameID]],Table2[GameTime],"&lt;="&amp;Table2[[#This Row],[GameTime]])</f>
        <v>2</v>
      </c>
      <c r="S2449">
        <f>SUMIFS(Table2[number],Table2[Event],"Goal",Table2[H/U],"AWAY",Table2[GameID],Table2[[#This Row],[GameID]],Table2[GameTime],"&lt;="&amp;Table2[[#This Row],[GameTime]])</f>
        <v>3</v>
      </c>
      <c r="T2449" t="str">
        <f>IF(Table2[[#This Row],[Event]]="Goal",Table2[[#This Row],[Hscore]]&amp;"-"&amp;Table2[[#This Row],[Uscore]],"")</f>
        <v/>
      </c>
      <c r="U2449">
        <v>2092</v>
      </c>
      <c r="V2449" s="1">
        <f>Table2[[#This Row],[GameTime]]-(Table2[[#This Row],[period]]-1)*1200</f>
        <v>892</v>
      </c>
      <c r="W2449" s="1">
        <f>ROUNDDOWN(Table2[[#This Row],[Time]]/60,0)</f>
        <v>14</v>
      </c>
      <c r="X2449" s="1">
        <f>ROUNDDOWN((Table2[[#This Row],[Time]]/60-Table2[[#This Row],[Time2]])*60,0)</f>
        <v>52</v>
      </c>
      <c r="Y2449" s="1">
        <f>IF(Table2[[#This Row],[Time2]]&lt;10,0&amp;Table2[[#This Row],[Time2]],Table2[[#This Row],[Time2]])</f>
        <v>14</v>
      </c>
      <c r="Z2449" s="1">
        <f>IF(Table2[[#This Row],[Time3]]&lt;10,0&amp;Table2[[#This Row],[Time3]],Table2[[#This Row],[Time3]])</f>
        <v>52</v>
      </c>
      <c r="AA2449" s="2" t="str">
        <f>Table2[[#This Row],[Time4]]&amp;":"&amp;Table2[[#This Row],[Time5]]</f>
        <v>14:52</v>
      </c>
      <c r="AB2449" s="1" cm="1">
        <f t="array" ref="AB2449">IFERROR(IF(Table2[[#This Row],[code]]="","",_xlfn.IFS(AND(Table2[[#This Row],[code]]&lt;400,Table2[[#This Row],[code]]&lt;&gt;""),2,Table2[[#This Row],[code]]&gt;500,4)),"")</f>
        <v>2</v>
      </c>
      <c r="AC2449" s="1">
        <f>IF(Table2[[#This Row],[Event]]="Penalty",Table2[[#This Row],[number]],IF(Table2[[#This Row],[Event]]="Time-Out",401,""))</f>
        <v>0</v>
      </c>
      <c r="AD2449" s="1">
        <f>ROW(A2448)</f>
        <v>2448</v>
      </c>
      <c r="AE2449" s="1">
        <f>COUNTIFS(Table2[GameID],Table2[[#This Row],[GameID]],Table2[Column1],"&lt;="&amp;Table2[[#This Row],[Column1]])-1</f>
        <v>7</v>
      </c>
    </row>
    <row r="2450" spans="1:31" x14ac:dyDescent="0.45">
      <c r="A2450" t="s">
        <v>302</v>
      </c>
      <c r="B2450" t="str">
        <f>_xlfn.TEXTBEFORE(Table2[[#This Row],[Kamp]]," - ")</f>
        <v>RungstedHørsholm</v>
      </c>
      <c r="C2450" t="str">
        <f>_xlfn.TEXTAFTER(Table2[[#This Row],[Kamp]],"- ")</f>
        <v>Hvidovre Attack</v>
      </c>
      <c r="D2450">
        <v>45227</v>
      </c>
      <c r="E2450">
        <v>75094</v>
      </c>
      <c r="F2450">
        <v>20232024</v>
      </c>
      <c r="G2450" t="s">
        <v>17</v>
      </c>
      <c r="H2450" t="s">
        <v>662</v>
      </c>
      <c r="I2450" t="s">
        <v>678</v>
      </c>
      <c r="J2450">
        <v>2</v>
      </c>
      <c r="K2450">
        <v>31141</v>
      </c>
      <c r="L2450">
        <v>201</v>
      </c>
      <c r="M2450" t="s">
        <v>631</v>
      </c>
      <c r="N2450" t="s">
        <v>88</v>
      </c>
      <c r="O2450" t="s">
        <v>634</v>
      </c>
      <c r="P2450">
        <v>30</v>
      </c>
      <c r="Q2450" t="s">
        <v>634</v>
      </c>
      <c r="R2450">
        <f>SUMIFS(Table2[number],Table2[Event],"Goal",Table2[H/U],"HOME",Table2[GameID],Table2[[#This Row],[GameID]],Table2[GameTime],"&lt;="&amp;Table2[[#This Row],[GameTime]])</f>
        <v>2</v>
      </c>
      <c r="S2450">
        <f>SUMIFS(Table2[number],Table2[Event],"Goal",Table2[H/U],"AWAY",Table2[GameID],Table2[[#This Row],[GameID]],Table2[GameTime],"&lt;="&amp;Table2[[#This Row],[GameTime]])</f>
        <v>3</v>
      </c>
      <c r="T2450" t="str">
        <f>IF(Table2[[#This Row],[Event]]="Goal",Table2[[#This Row],[Hscore]]&amp;"-"&amp;Table2[[#This Row],[Uscore]],"")</f>
        <v/>
      </c>
      <c r="U2450">
        <v>2365</v>
      </c>
      <c r="V2450" s="1">
        <f>Table2[[#This Row],[GameTime]]-(Table2[[#This Row],[period]]-1)*1200</f>
        <v>1165</v>
      </c>
      <c r="W2450" s="1">
        <f>ROUNDDOWN(Table2[[#This Row],[Time]]/60,0)</f>
        <v>19</v>
      </c>
      <c r="X2450" s="1">
        <f>ROUNDDOWN((Table2[[#This Row],[Time]]/60-Table2[[#This Row],[Time2]])*60,0)</f>
        <v>25</v>
      </c>
      <c r="Y2450" s="1">
        <f>IF(Table2[[#This Row],[Time2]]&lt;10,0&amp;Table2[[#This Row],[Time2]],Table2[[#This Row],[Time2]])</f>
        <v>19</v>
      </c>
      <c r="Z2450" s="1">
        <f>IF(Table2[[#This Row],[Time3]]&lt;10,0&amp;Table2[[#This Row],[Time3]],Table2[[#This Row],[Time3]])</f>
        <v>25</v>
      </c>
      <c r="AA2450" s="2" t="str">
        <f>Table2[[#This Row],[Time4]]&amp;":"&amp;Table2[[#This Row],[Time5]]</f>
        <v>19:25</v>
      </c>
      <c r="AB2450" s="1" cm="1">
        <f t="array" ref="AB2450">IFERROR(IF(Table2[[#This Row],[code]]="","",_xlfn.IFS(AND(Table2[[#This Row],[code]]&lt;400,Table2[[#This Row],[code]]&lt;&gt;""),2,Table2[[#This Row],[code]]&gt;500,4)),"")</f>
        <v>2</v>
      </c>
      <c r="AC2450" s="1">
        <f>IF(Table2[[#This Row],[Event]]="Penalty",Table2[[#This Row],[number]],IF(Table2[[#This Row],[Event]]="Time-Out",401,""))</f>
        <v>201</v>
      </c>
      <c r="AD2450" s="1">
        <f>ROW(A2449)</f>
        <v>2449</v>
      </c>
      <c r="AE2450" s="1">
        <f>COUNTIFS(Table2[GameID],Table2[[#This Row],[GameID]],Table2[Column1],"&lt;="&amp;Table2[[#This Row],[Column1]])-1</f>
        <v>8</v>
      </c>
    </row>
    <row r="2451" spans="1:31" x14ac:dyDescent="0.45">
      <c r="A2451" t="s">
        <v>302</v>
      </c>
      <c r="B2451" t="str">
        <f>_xlfn.TEXTBEFORE(Table2[[#This Row],[Kamp]]," - ")</f>
        <v>RungstedHørsholm</v>
      </c>
      <c r="C2451" t="str">
        <f>_xlfn.TEXTAFTER(Table2[[#This Row],[Kamp]],"- ")</f>
        <v>Hvidovre Attack</v>
      </c>
      <c r="D2451">
        <v>45227</v>
      </c>
      <c r="E2451">
        <v>75094</v>
      </c>
      <c r="F2451">
        <v>20232024</v>
      </c>
      <c r="G2451" t="s">
        <v>17</v>
      </c>
      <c r="H2451" t="s">
        <v>659</v>
      </c>
      <c r="I2451" t="s">
        <v>677</v>
      </c>
      <c r="J2451">
        <v>3</v>
      </c>
      <c r="K2451">
        <v>31138</v>
      </c>
      <c r="L2451">
        <v>1</v>
      </c>
      <c r="M2451" t="s">
        <v>630</v>
      </c>
      <c r="N2451" t="s">
        <v>128</v>
      </c>
      <c r="O2451" t="s">
        <v>42</v>
      </c>
      <c r="P2451">
        <v>12</v>
      </c>
      <c r="Q2451">
        <v>8</v>
      </c>
      <c r="R2451">
        <f>SUMIFS(Table2[number],Table2[Event],"Goal",Table2[H/U],"HOME",Table2[GameID],Table2[[#This Row],[GameID]],Table2[GameTime],"&lt;="&amp;Table2[[#This Row],[GameTime]])</f>
        <v>2</v>
      </c>
      <c r="S2451">
        <f>SUMIFS(Table2[number],Table2[Event],"Goal",Table2[H/U],"AWAY",Table2[GameID],Table2[[#This Row],[GameID]],Table2[GameTime],"&lt;="&amp;Table2[[#This Row],[GameTime]])</f>
        <v>4</v>
      </c>
      <c r="T2451" t="str">
        <f>IF(Table2[[#This Row],[Event]]="Goal",Table2[[#This Row],[Hscore]]&amp;"-"&amp;Table2[[#This Row],[Uscore]],"")</f>
        <v>2-4</v>
      </c>
      <c r="U2451">
        <v>2557</v>
      </c>
      <c r="V2451" s="1">
        <f>Table2[[#This Row],[GameTime]]-(Table2[[#This Row],[period]]-1)*1200</f>
        <v>157</v>
      </c>
      <c r="W2451" s="1">
        <f>ROUNDDOWN(Table2[[#This Row],[Time]]/60,0)</f>
        <v>2</v>
      </c>
      <c r="X2451" s="1">
        <f>ROUNDDOWN((Table2[[#This Row],[Time]]/60-Table2[[#This Row],[Time2]])*60,0)</f>
        <v>37</v>
      </c>
      <c r="Y2451" s="1" t="str">
        <f>IF(Table2[[#This Row],[Time2]]&lt;10,0&amp;Table2[[#This Row],[Time2]],Table2[[#This Row],[Time2]])</f>
        <v>02</v>
      </c>
      <c r="Z2451" s="1">
        <f>IF(Table2[[#This Row],[Time3]]&lt;10,0&amp;Table2[[#This Row],[Time3]],Table2[[#This Row],[Time3]])</f>
        <v>37</v>
      </c>
      <c r="AA2451" s="2" t="str">
        <f>Table2[[#This Row],[Time4]]&amp;":"&amp;Table2[[#This Row],[Time5]]</f>
        <v>02:37</v>
      </c>
      <c r="AB2451" s="1" t="str" cm="1">
        <f t="array" ref="AB2451">IFERROR(IF(Table2[[#This Row],[code]]="","",_xlfn.IFS(AND(Table2[[#This Row],[code]]&lt;400,Table2[[#This Row],[code]]&lt;&gt;""),2,Table2[[#This Row],[code]]&gt;500,4)),"")</f>
        <v/>
      </c>
      <c r="AC2451" s="1" t="str">
        <f>IF(Table2[[#This Row],[Event]]="Penalty",Table2[[#This Row],[number]],IF(Table2[[#This Row],[Event]]="Time-Out",401,""))</f>
        <v/>
      </c>
      <c r="AD2451" s="1">
        <f>ROW(A2450)</f>
        <v>2450</v>
      </c>
      <c r="AE2451" s="1">
        <f>COUNTIFS(Table2[GameID],Table2[[#This Row],[GameID]],Table2[Column1],"&lt;="&amp;Table2[[#This Row],[Column1]])-1</f>
        <v>9</v>
      </c>
    </row>
    <row r="2452" spans="1:31" x14ac:dyDescent="0.45">
      <c r="A2452" t="s">
        <v>302</v>
      </c>
      <c r="B2452" t="str">
        <f>_xlfn.TEXTBEFORE(Table2[[#This Row],[Kamp]]," - ")</f>
        <v>RungstedHørsholm</v>
      </c>
      <c r="C2452" t="str">
        <f>_xlfn.TEXTAFTER(Table2[[#This Row],[Kamp]],"- ")</f>
        <v>Hvidovre Attack</v>
      </c>
      <c r="D2452">
        <v>45227</v>
      </c>
      <c r="E2452">
        <v>75094</v>
      </c>
      <c r="F2452">
        <v>20232024</v>
      </c>
      <c r="G2452" t="s">
        <v>17</v>
      </c>
      <c r="H2452" t="s">
        <v>659</v>
      </c>
      <c r="I2452" t="s">
        <v>677</v>
      </c>
      <c r="J2452">
        <v>3</v>
      </c>
      <c r="K2452">
        <v>31138</v>
      </c>
      <c r="L2452">
        <v>1</v>
      </c>
      <c r="M2452" t="s">
        <v>630</v>
      </c>
      <c r="N2452" t="s">
        <v>280</v>
      </c>
      <c r="O2452" t="s">
        <v>191</v>
      </c>
      <c r="P2452">
        <v>9</v>
      </c>
      <c r="Q2452">
        <v>89</v>
      </c>
      <c r="R2452">
        <f>SUMIFS(Table2[number],Table2[Event],"Goal",Table2[H/U],"HOME",Table2[GameID],Table2[[#This Row],[GameID]],Table2[GameTime],"&lt;="&amp;Table2[[#This Row],[GameTime]])</f>
        <v>2</v>
      </c>
      <c r="S2452">
        <f>SUMIFS(Table2[number],Table2[Event],"Goal",Table2[H/U],"AWAY",Table2[GameID],Table2[[#This Row],[GameID]],Table2[GameTime],"&lt;="&amp;Table2[[#This Row],[GameTime]])</f>
        <v>5</v>
      </c>
      <c r="T2452" t="str">
        <f>IF(Table2[[#This Row],[Event]]="Goal",Table2[[#This Row],[Hscore]]&amp;"-"&amp;Table2[[#This Row],[Uscore]],"")</f>
        <v>2-5</v>
      </c>
      <c r="U2452">
        <v>2748</v>
      </c>
      <c r="V2452" s="1">
        <f>Table2[[#This Row],[GameTime]]-(Table2[[#This Row],[period]]-1)*1200</f>
        <v>348</v>
      </c>
      <c r="W2452" s="1">
        <f>ROUNDDOWN(Table2[[#This Row],[Time]]/60,0)</f>
        <v>5</v>
      </c>
      <c r="X2452" s="1">
        <f>ROUNDDOWN((Table2[[#This Row],[Time]]/60-Table2[[#This Row],[Time2]])*60,0)</f>
        <v>48</v>
      </c>
      <c r="Y2452" s="1" t="str">
        <f>IF(Table2[[#This Row],[Time2]]&lt;10,0&amp;Table2[[#This Row],[Time2]],Table2[[#This Row],[Time2]])</f>
        <v>05</v>
      </c>
      <c r="Z2452" s="1">
        <f>IF(Table2[[#This Row],[Time3]]&lt;10,0&amp;Table2[[#This Row],[Time3]],Table2[[#This Row],[Time3]])</f>
        <v>48</v>
      </c>
      <c r="AA2452" s="2" t="str">
        <f>Table2[[#This Row],[Time4]]&amp;":"&amp;Table2[[#This Row],[Time5]]</f>
        <v>05:48</v>
      </c>
      <c r="AB2452" s="1" t="str" cm="1">
        <f t="array" ref="AB2452">IFERROR(IF(Table2[[#This Row],[code]]="","",_xlfn.IFS(AND(Table2[[#This Row],[code]]&lt;400,Table2[[#This Row],[code]]&lt;&gt;""),2,Table2[[#This Row],[code]]&gt;500,4)),"")</f>
        <v/>
      </c>
      <c r="AC2452" s="1" t="str">
        <f>IF(Table2[[#This Row],[Event]]="Penalty",Table2[[#This Row],[number]],IF(Table2[[#This Row],[Event]]="Time-Out",401,""))</f>
        <v/>
      </c>
      <c r="AD2452" s="1">
        <f>ROW(A2451)</f>
        <v>2451</v>
      </c>
      <c r="AE2452" s="1">
        <f>COUNTIFS(Table2[GameID],Table2[[#This Row],[GameID]],Table2[Column1],"&lt;="&amp;Table2[[#This Row],[Column1]])-1</f>
        <v>10</v>
      </c>
    </row>
    <row r="2453" spans="1:31" x14ac:dyDescent="0.45">
      <c r="A2453" t="s">
        <v>302</v>
      </c>
      <c r="B2453" t="str">
        <f>_xlfn.TEXTBEFORE(Table2[[#This Row],[Kamp]]," - ")</f>
        <v>RungstedHørsholm</v>
      </c>
      <c r="C2453" t="str">
        <f>_xlfn.TEXTAFTER(Table2[[#This Row],[Kamp]],"- ")</f>
        <v>Hvidovre Attack</v>
      </c>
      <c r="D2453">
        <v>45227</v>
      </c>
      <c r="E2453">
        <v>75094</v>
      </c>
      <c r="F2453">
        <v>20232024</v>
      </c>
      <c r="G2453" t="s">
        <v>17</v>
      </c>
      <c r="H2453" t="s">
        <v>659</v>
      </c>
      <c r="I2453" t="s">
        <v>677</v>
      </c>
      <c r="J2453">
        <v>3</v>
      </c>
      <c r="K2453">
        <v>31138</v>
      </c>
      <c r="L2453">
        <v>1</v>
      </c>
      <c r="M2453" t="s">
        <v>630</v>
      </c>
      <c r="N2453" t="s">
        <v>42</v>
      </c>
      <c r="O2453" t="s">
        <v>191</v>
      </c>
      <c r="P2453">
        <v>8</v>
      </c>
      <c r="Q2453">
        <v>89</v>
      </c>
      <c r="R2453">
        <f>SUMIFS(Table2[number],Table2[Event],"Goal",Table2[H/U],"HOME",Table2[GameID],Table2[[#This Row],[GameID]],Table2[GameTime],"&lt;="&amp;Table2[[#This Row],[GameTime]])</f>
        <v>2</v>
      </c>
      <c r="S2453">
        <f>SUMIFS(Table2[number],Table2[Event],"Goal",Table2[H/U],"AWAY",Table2[GameID],Table2[[#This Row],[GameID]],Table2[GameTime],"&lt;="&amp;Table2[[#This Row],[GameTime]])</f>
        <v>6</v>
      </c>
      <c r="T2453" t="str">
        <f>IF(Table2[[#This Row],[Event]]="Goal",Table2[[#This Row],[Hscore]]&amp;"-"&amp;Table2[[#This Row],[Uscore]],"")</f>
        <v>2-6</v>
      </c>
      <c r="U2453">
        <v>2847</v>
      </c>
      <c r="V2453" s="1">
        <f>Table2[[#This Row],[GameTime]]-(Table2[[#This Row],[period]]-1)*1200</f>
        <v>447</v>
      </c>
      <c r="W2453" s="1">
        <f>ROUNDDOWN(Table2[[#This Row],[Time]]/60,0)</f>
        <v>7</v>
      </c>
      <c r="X2453" s="1">
        <f>ROUNDDOWN((Table2[[#This Row],[Time]]/60-Table2[[#This Row],[Time2]])*60,0)</f>
        <v>27</v>
      </c>
      <c r="Y2453" s="1" t="str">
        <f>IF(Table2[[#This Row],[Time2]]&lt;10,0&amp;Table2[[#This Row],[Time2]],Table2[[#This Row],[Time2]])</f>
        <v>07</v>
      </c>
      <c r="Z2453" s="1">
        <f>IF(Table2[[#This Row],[Time3]]&lt;10,0&amp;Table2[[#This Row],[Time3]],Table2[[#This Row],[Time3]])</f>
        <v>27</v>
      </c>
      <c r="AA2453" s="2" t="str">
        <f>Table2[[#This Row],[Time4]]&amp;":"&amp;Table2[[#This Row],[Time5]]</f>
        <v>07:27</v>
      </c>
      <c r="AB2453" s="1" t="str" cm="1">
        <f t="array" ref="AB2453">IFERROR(IF(Table2[[#This Row],[code]]="","",_xlfn.IFS(AND(Table2[[#This Row],[code]]&lt;400,Table2[[#This Row],[code]]&lt;&gt;""),2,Table2[[#This Row],[code]]&gt;500,4)),"")</f>
        <v/>
      </c>
      <c r="AC2453" s="1" t="str">
        <f>IF(Table2[[#This Row],[Event]]="Penalty",Table2[[#This Row],[number]],IF(Table2[[#This Row],[Event]]="Time-Out",401,""))</f>
        <v/>
      </c>
      <c r="AD2453" s="1">
        <f>ROW(A2452)</f>
        <v>2452</v>
      </c>
      <c r="AE2453" s="1">
        <f>COUNTIFS(Table2[GameID],Table2[[#This Row],[GameID]],Table2[Column1],"&lt;="&amp;Table2[[#This Row],[Column1]])-1</f>
        <v>11</v>
      </c>
    </row>
    <row r="2454" spans="1:31" x14ac:dyDescent="0.45">
      <c r="A2454" t="s">
        <v>302</v>
      </c>
      <c r="B2454" t="str">
        <f>_xlfn.TEXTBEFORE(Table2[[#This Row],[Kamp]]," - ")</f>
        <v>RungstedHørsholm</v>
      </c>
      <c r="C2454" t="str">
        <f>_xlfn.TEXTAFTER(Table2[[#This Row],[Kamp]],"- ")</f>
        <v>Hvidovre Attack</v>
      </c>
      <c r="D2454">
        <v>45227</v>
      </c>
      <c r="E2454">
        <v>75094</v>
      </c>
      <c r="F2454">
        <v>20232024</v>
      </c>
      <c r="G2454" t="s">
        <v>17</v>
      </c>
      <c r="H2454" t="s">
        <v>659</v>
      </c>
      <c r="I2454" t="s">
        <v>677</v>
      </c>
      <c r="J2454">
        <v>3</v>
      </c>
      <c r="K2454">
        <v>31138</v>
      </c>
      <c r="L2454">
        <v>1</v>
      </c>
      <c r="M2454" t="s">
        <v>630</v>
      </c>
      <c r="N2454" t="s">
        <v>279</v>
      </c>
      <c r="O2454" t="s">
        <v>128</v>
      </c>
      <c r="P2454">
        <v>5</v>
      </c>
      <c r="Q2454">
        <v>12</v>
      </c>
      <c r="R2454">
        <f>SUMIFS(Table2[number],Table2[Event],"Goal",Table2[H/U],"HOME",Table2[GameID],Table2[[#This Row],[GameID]],Table2[GameTime],"&lt;="&amp;Table2[[#This Row],[GameTime]])</f>
        <v>2</v>
      </c>
      <c r="S2454">
        <f>SUMIFS(Table2[number],Table2[Event],"Goal",Table2[H/U],"AWAY",Table2[GameID],Table2[[#This Row],[GameID]],Table2[GameTime],"&lt;="&amp;Table2[[#This Row],[GameTime]])</f>
        <v>7</v>
      </c>
      <c r="T2454" t="str">
        <f>IF(Table2[[#This Row],[Event]]="Goal",Table2[[#This Row],[Hscore]]&amp;"-"&amp;Table2[[#This Row],[Uscore]],"")</f>
        <v>2-7</v>
      </c>
      <c r="U2454">
        <v>2960</v>
      </c>
      <c r="V2454" s="1">
        <f>Table2[[#This Row],[GameTime]]-(Table2[[#This Row],[period]]-1)*1200</f>
        <v>560</v>
      </c>
      <c r="W2454" s="1">
        <f>ROUNDDOWN(Table2[[#This Row],[Time]]/60,0)</f>
        <v>9</v>
      </c>
      <c r="X2454" s="1">
        <f>ROUNDDOWN((Table2[[#This Row],[Time]]/60-Table2[[#This Row],[Time2]])*60,0)</f>
        <v>20</v>
      </c>
      <c r="Y2454" s="1" t="str">
        <f>IF(Table2[[#This Row],[Time2]]&lt;10,0&amp;Table2[[#This Row],[Time2]],Table2[[#This Row],[Time2]])</f>
        <v>09</v>
      </c>
      <c r="Z2454" s="1">
        <f>IF(Table2[[#This Row],[Time3]]&lt;10,0&amp;Table2[[#This Row],[Time3]],Table2[[#This Row],[Time3]])</f>
        <v>20</v>
      </c>
      <c r="AA2454" s="2" t="str">
        <f>Table2[[#This Row],[Time4]]&amp;":"&amp;Table2[[#This Row],[Time5]]</f>
        <v>09:20</v>
      </c>
      <c r="AB2454" s="1" t="str" cm="1">
        <f t="array" ref="AB2454">IFERROR(IF(Table2[[#This Row],[code]]="","",_xlfn.IFS(AND(Table2[[#This Row],[code]]&lt;400,Table2[[#This Row],[code]]&lt;&gt;""),2,Table2[[#This Row],[code]]&gt;500,4)),"")</f>
        <v/>
      </c>
      <c r="AC2454" s="1" t="str">
        <f>IF(Table2[[#This Row],[Event]]="Penalty",Table2[[#This Row],[number]],IF(Table2[[#This Row],[Event]]="Time-Out",401,""))</f>
        <v/>
      </c>
      <c r="AD2454" s="1">
        <f>ROW(A2453)</f>
        <v>2453</v>
      </c>
      <c r="AE2454" s="1">
        <f>COUNTIFS(Table2[GameID],Table2[[#This Row],[GameID]],Table2[Column1],"&lt;="&amp;Table2[[#This Row],[Column1]])-1</f>
        <v>12</v>
      </c>
    </row>
    <row r="2455" spans="1:31" x14ac:dyDescent="0.45">
      <c r="A2455" t="s">
        <v>302</v>
      </c>
      <c r="B2455" t="str">
        <f>_xlfn.TEXTBEFORE(Table2[[#This Row],[Kamp]]," - ")</f>
        <v>RungstedHørsholm</v>
      </c>
      <c r="C2455" t="str">
        <f>_xlfn.TEXTAFTER(Table2[[#This Row],[Kamp]],"- ")</f>
        <v>Hvidovre Attack</v>
      </c>
      <c r="D2455">
        <v>45227</v>
      </c>
      <c r="E2455">
        <v>75094</v>
      </c>
      <c r="F2455">
        <v>20232024</v>
      </c>
      <c r="G2455" t="s">
        <v>17</v>
      </c>
      <c r="H2455" t="s">
        <v>659</v>
      </c>
      <c r="I2455" t="s">
        <v>677</v>
      </c>
      <c r="J2455">
        <v>3</v>
      </c>
      <c r="K2455">
        <v>31138</v>
      </c>
      <c r="L2455">
        <v>1</v>
      </c>
      <c r="M2455" t="s">
        <v>630</v>
      </c>
      <c r="N2455" t="s">
        <v>128</v>
      </c>
      <c r="O2455" t="s">
        <v>654</v>
      </c>
      <c r="P2455">
        <v>12</v>
      </c>
      <c r="Q2455">
        <v>92</v>
      </c>
      <c r="R2455">
        <f>SUMIFS(Table2[number],Table2[Event],"Goal",Table2[H/U],"HOME",Table2[GameID],Table2[[#This Row],[GameID]],Table2[GameTime],"&lt;="&amp;Table2[[#This Row],[GameTime]])</f>
        <v>2</v>
      </c>
      <c r="S2455">
        <f>SUMIFS(Table2[number],Table2[Event],"Goal",Table2[H/U],"AWAY",Table2[GameID],Table2[[#This Row],[GameID]],Table2[GameTime],"&lt;="&amp;Table2[[#This Row],[GameTime]])</f>
        <v>8</v>
      </c>
      <c r="T2455" t="str">
        <f>IF(Table2[[#This Row],[Event]]="Goal",Table2[[#This Row],[Hscore]]&amp;"-"&amp;Table2[[#This Row],[Uscore]],"")</f>
        <v>2-8</v>
      </c>
      <c r="U2455">
        <v>3317</v>
      </c>
      <c r="V2455" s="1">
        <f>Table2[[#This Row],[GameTime]]-(Table2[[#This Row],[period]]-1)*1200</f>
        <v>917</v>
      </c>
      <c r="W2455" s="1">
        <f>ROUNDDOWN(Table2[[#This Row],[Time]]/60,0)</f>
        <v>15</v>
      </c>
      <c r="X2455" s="1">
        <f>ROUNDDOWN((Table2[[#This Row],[Time]]/60-Table2[[#This Row],[Time2]])*60,0)</f>
        <v>17</v>
      </c>
      <c r="Y2455" s="1">
        <f>IF(Table2[[#This Row],[Time2]]&lt;10,0&amp;Table2[[#This Row],[Time2]],Table2[[#This Row],[Time2]])</f>
        <v>15</v>
      </c>
      <c r="Z2455" s="1">
        <f>IF(Table2[[#This Row],[Time3]]&lt;10,0&amp;Table2[[#This Row],[Time3]],Table2[[#This Row],[Time3]])</f>
        <v>17</v>
      </c>
      <c r="AA2455" s="2" t="str">
        <f>Table2[[#This Row],[Time4]]&amp;":"&amp;Table2[[#This Row],[Time5]]</f>
        <v>15:17</v>
      </c>
      <c r="AB2455" s="1" t="str" cm="1">
        <f t="array" ref="AB2455">IFERROR(IF(Table2[[#This Row],[code]]="","",_xlfn.IFS(AND(Table2[[#This Row],[code]]&lt;400,Table2[[#This Row],[code]]&lt;&gt;""),2,Table2[[#This Row],[code]]&gt;500,4)),"")</f>
        <v/>
      </c>
      <c r="AC2455" s="1" t="str">
        <f>IF(Table2[[#This Row],[Event]]="Penalty",Table2[[#This Row],[number]],IF(Table2[[#This Row],[Event]]="Time-Out",401,""))</f>
        <v/>
      </c>
      <c r="AD2455" s="1">
        <f>ROW(A2454)</f>
        <v>2454</v>
      </c>
      <c r="AE2455" s="1">
        <f>COUNTIFS(Table2[GameID],Table2[[#This Row],[GameID]],Table2[Column1],"&lt;="&amp;Table2[[#This Row],[Column1]])-1</f>
        <v>13</v>
      </c>
    </row>
    <row r="2456" spans="1:31" x14ac:dyDescent="0.45">
      <c r="A2456" t="s">
        <v>302</v>
      </c>
      <c r="B2456" t="str">
        <f>_xlfn.TEXTBEFORE(Table2[[#This Row],[Kamp]]," - ")</f>
        <v>RungstedHørsholm</v>
      </c>
      <c r="C2456" t="str">
        <f>_xlfn.TEXTAFTER(Table2[[#This Row],[Kamp]],"- ")</f>
        <v>Hvidovre Attack</v>
      </c>
      <c r="D2456">
        <v>45227</v>
      </c>
      <c r="E2456">
        <v>75094</v>
      </c>
      <c r="F2456">
        <v>20232024</v>
      </c>
      <c r="G2456" t="s">
        <v>17</v>
      </c>
      <c r="H2456" t="s">
        <v>659</v>
      </c>
      <c r="I2456" t="s">
        <v>677</v>
      </c>
      <c r="J2456">
        <v>3</v>
      </c>
      <c r="K2456">
        <v>31138</v>
      </c>
      <c r="L2456">
        <v>1</v>
      </c>
      <c r="M2456" t="s">
        <v>630</v>
      </c>
      <c r="N2456" t="s">
        <v>63</v>
      </c>
      <c r="O2456" t="s">
        <v>281</v>
      </c>
      <c r="P2456">
        <v>10</v>
      </c>
      <c r="Q2456">
        <v>13</v>
      </c>
      <c r="R2456">
        <f>SUMIFS(Table2[number],Table2[Event],"Goal",Table2[H/U],"HOME",Table2[GameID],Table2[[#This Row],[GameID]],Table2[GameTime],"&lt;="&amp;Table2[[#This Row],[GameTime]])</f>
        <v>2</v>
      </c>
      <c r="S2456">
        <f>SUMIFS(Table2[number],Table2[Event],"Goal",Table2[H/U],"AWAY",Table2[GameID],Table2[[#This Row],[GameID]],Table2[GameTime],"&lt;="&amp;Table2[[#This Row],[GameTime]])</f>
        <v>9</v>
      </c>
      <c r="T2456" t="str">
        <f>IF(Table2[[#This Row],[Event]]="Goal",Table2[[#This Row],[Hscore]]&amp;"-"&amp;Table2[[#This Row],[Uscore]],"")</f>
        <v>2-9</v>
      </c>
      <c r="U2456">
        <v>3352</v>
      </c>
      <c r="V2456" s="1">
        <f>Table2[[#This Row],[GameTime]]-(Table2[[#This Row],[period]]-1)*1200</f>
        <v>952</v>
      </c>
      <c r="W2456" s="1">
        <f>ROUNDDOWN(Table2[[#This Row],[Time]]/60,0)</f>
        <v>15</v>
      </c>
      <c r="X2456" s="1">
        <f>ROUNDDOWN((Table2[[#This Row],[Time]]/60-Table2[[#This Row],[Time2]])*60,0)</f>
        <v>52</v>
      </c>
      <c r="Y2456" s="1">
        <f>IF(Table2[[#This Row],[Time2]]&lt;10,0&amp;Table2[[#This Row],[Time2]],Table2[[#This Row],[Time2]])</f>
        <v>15</v>
      </c>
      <c r="Z2456" s="1">
        <f>IF(Table2[[#This Row],[Time3]]&lt;10,0&amp;Table2[[#This Row],[Time3]],Table2[[#This Row],[Time3]])</f>
        <v>52</v>
      </c>
      <c r="AA2456" s="2" t="str">
        <f>Table2[[#This Row],[Time4]]&amp;":"&amp;Table2[[#This Row],[Time5]]</f>
        <v>15:52</v>
      </c>
      <c r="AB2456" s="1" t="str" cm="1">
        <f t="array" ref="AB2456">IFERROR(IF(Table2[[#This Row],[code]]="","",_xlfn.IFS(AND(Table2[[#This Row],[code]]&lt;400,Table2[[#This Row],[code]]&lt;&gt;""),2,Table2[[#This Row],[code]]&gt;500,4)),"")</f>
        <v/>
      </c>
      <c r="AC2456" s="1" t="str">
        <f>IF(Table2[[#This Row],[Event]]="Penalty",Table2[[#This Row],[number]],IF(Table2[[#This Row],[Event]]="Time-Out",401,""))</f>
        <v/>
      </c>
      <c r="AD2456" s="1">
        <f>ROW(A2455)</f>
        <v>2455</v>
      </c>
      <c r="AE2456" s="1">
        <f>COUNTIFS(Table2[GameID],Table2[[#This Row],[GameID]],Table2[Column1],"&lt;="&amp;Table2[[#This Row],[Column1]])-1</f>
        <v>14</v>
      </c>
    </row>
    <row r="2457" spans="1:31" x14ac:dyDescent="0.45">
      <c r="A2457" t="s">
        <v>302</v>
      </c>
      <c r="B2457" t="str">
        <f>_xlfn.TEXTBEFORE(Table2[[#This Row],[Kamp]]," - ")</f>
        <v>RungstedHørsholm</v>
      </c>
      <c r="C2457" t="str">
        <f>_xlfn.TEXTAFTER(Table2[[#This Row],[Kamp]],"- ")</f>
        <v>Hvidovre Attack</v>
      </c>
      <c r="D2457">
        <v>45227</v>
      </c>
      <c r="E2457">
        <v>75094</v>
      </c>
      <c r="F2457">
        <v>20232024</v>
      </c>
      <c r="G2457" t="s">
        <v>17</v>
      </c>
      <c r="H2457" t="s">
        <v>659</v>
      </c>
      <c r="I2457" t="s">
        <v>677</v>
      </c>
      <c r="J2457">
        <v>3</v>
      </c>
      <c r="K2457">
        <v>31138</v>
      </c>
      <c r="L2457">
        <v>1</v>
      </c>
      <c r="M2457" t="s">
        <v>630</v>
      </c>
      <c r="N2457" t="s">
        <v>280</v>
      </c>
      <c r="O2457" t="s">
        <v>42</v>
      </c>
      <c r="P2457">
        <v>9</v>
      </c>
      <c r="Q2457">
        <v>8</v>
      </c>
      <c r="R2457">
        <f>SUMIFS(Table2[number],Table2[Event],"Goal",Table2[H/U],"HOME",Table2[GameID],Table2[[#This Row],[GameID]],Table2[GameTime],"&lt;="&amp;Table2[[#This Row],[GameTime]])</f>
        <v>2</v>
      </c>
      <c r="S2457">
        <f>SUMIFS(Table2[number],Table2[Event],"Goal",Table2[H/U],"AWAY",Table2[GameID],Table2[[#This Row],[GameID]],Table2[GameTime],"&lt;="&amp;Table2[[#This Row],[GameTime]])</f>
        <v>10</v>
      </c>
      <c r="T2457" t="str">
        <f>IF(Table2[[#This Row],[Event]]="Goal",Table2[[#This Row],[Hscore]]&amp;"-"&amp;Table2[[#This Row],[Uscore]],"")</f>
        <v>2-10</v>
      </c>
      <c r="U2457">
        <v>3372</v>
      </c>
      <c r="V2457" s="1">
        <f>Table2[[#This Row],[GameTime]]-(Table2[[#This Row],[period]]-1)*1200</f>
        <v>972</v>
      </c>
      <c r="W2457" s="1">
        <f>ROUNDDOWN(Table2[[#This Row],[Time]]/60,0)</f>
        <v>16</v>
      </c>
      <c r="X2457" s="1">
        <f>ROUNDDOWN((Table2[[#This Row],[Time]]/60-Table2[[#This Row],[Time2]])*60,0)</f>
        <v>12</v>
      </c>
      <c r="Y2457" s="1">
        <f>IF(Table2[[#This Row],[Time2]]&lt;10,0&amp;Table2[[#This Row],[Time2]],Table2[[#This Row],[Time2]])</f>
        <v>16</v>
      </c>
      <c r="Z2457" s="1">
        <f>IF(Table2[[#This Row],[Time3]]&lt;10,0&amp;Table2[[#This Row],[Time3]],Table2[[#This Row],[Time3]])</f>
        <v>12</v>
      </c>
      <c r="AA2457" s="2" t="str">
        <f>Table2[[#This Row],[Time4]]&amp;":"&amp;Table2[[#This Row],[Time5]]</f>
        <v>16:12</v>
      </c>
      <c r="AB2457" s="1" t="str" cm="1">
        <f t="array" ref="AB2457">IFERROR(IF(Table2[[#This Row],[code]]="","",_xlfn.IFS(AND(Table2[[#This Row],[code]]&lt;400,Table2[[#This Row],[code]]&lt;&gt;""),2,Table2[[#This Row],[code]]&gt;500,4)),"")</f>
        <v/>
      </c>
      <c r="AC2457" s="1" t="str">
        <f>IF(Table2[[#This Row],[Event]]="Penalty",Table2[[#This Row],[number]],IF(Table2[[#This Row],[Event]]="Time-Out",401,""))</f>
        <v/>
      </c>
      <c r="AD2457" s="1">
        <f>ROW(A2456)</f>
        <v>2456</v>
      </c>
      <c r="AE2457" s="1">
        <f>COUNTIFS(Table2[GameID],Table2[[#This Row],[GameID]],Table2[Column1],"&lt;="&amp;Table2[[#This Row],[Column1]])-1</f>
        <v>15</v>
      </c>
    </row>
    <row r="2458" spans="1:31" x14ac:dyDescent="0.45">
      <c r="A2458" t="s">
        <v>302</v>
      </c>
      <c r="B2458" t="str">
        <f>_xlfn.TEXTBEFORE(Table2[[#This Row],[Kamp]]," - ")</f>
        <v>RungstedHørsholm</v>
      </c>
      <c r="C2458" t="str">
        <f>_xlfn.TEXTAFTER(Table2[[#This Row],[Kamp]],"- ")</f>
        <v>Hvidovre Attack</v>
      </c>
      <c r="D2458">
        <v>45227</v>
      </c>
      <c r="E2458">
        <v>75094</v>
      </c>
      <c r="F2458">
        <v>20232024</v>
      </c>
      <c r="G2458" t="s">
        <v>17</v>
      </c>
      <c r="H2458" t="s">
        <v>662</v>
      </c>
      <c r="I2458" t="s">
        <v>678</v>
      </c>
      <c r="J2458">
        <v>3</v>
      </c>
      <c r="K2458">
        <v>31141</v>
      </c>
      <c r="L2458">
        <v>0</v>
      </c>
      <c r="M2458" t="s">
        <v>633</v>
      </c>
      <c r="N2458" t="s">
        <v>634</v>
      </c>
      <c r="O2458" t="s">
        <v>634</v>
      </c>
      <c r="P2458" t="s">
        <v>634</v>
      </c>
      <c r="Q2458" t="s">
        <v>634</v>
      </c>
      <c r="R2458">
        <f>SUMIFS(Table2[number],Table2[Event],"Goal",Table2[H/U],"HOME",Table2[GameID],Table2[[#This Row],[GameID]],Table2[GameTime],"&lt;="&amp;Table2[[#This Row],[GameTime]])</f>
        <v>2</v>
      </c>
      <c r="S2458">
        <f>SUMIFS(Table2[number],Table2[Event],"Goal",Table2[H/U],"AWAY",Table2[GameID],Table2[[#This Row],[GameID]],Table2[GameTime],"&lt;="&amp;Table2[[#This Row],[GameTime]])</f>
        <v>10</v>
      </c>
      <c r="T2458" t="str">
        <f>IF(Table2[[#This Row],[Event]]="Goal",Table2[[#This Row],[Hscore]]&amp;"-"&amp;Table2[[#This Row],[Uscore]],"")</f>
        <v/>
      </c>
      <c r="U2458">
        <v>3372</v>
      </c>
      <c r="V2458" s="1">
        <f>Table2[[#This Row],[GameTime]]-(Table2[[#This Row],[period]]-1)*1200</f>
        <v>972</v>
      </c>
      <c r="W2458" s="1">
        <f>ROUNDDOWN(Table2[[#This Row],[Time]]/60,0)</f>
        <v>16</v>
      </c>
      <c r="X2458" s="1">
        <f>ROUNDDOWN((Table2[[#This Row],[Time]]/60-Table2[[#This Row],[Time2]])*60,0)</f>
        <v>12</v>
      </c>
      <c r="Y2458" s="1">
        <f>IF(Table2[[#This Row],[Time2]]&lt;10,0&amp;Table2[[#This Row],[Time2]],Table2[[#This Row],[Time2]])</f>
        <v>16</v>
      </c>
      <c r="Z2458" s="1">
        <f>IF(Table2[[#This Row],[Time3]]&lt;10,0&amp;Table2[[#This Row],[Time3]],Table2[[#This Row],[Time3]])</f>
        <v>12</v>
      </c>
      <c r="AA2458" s="2" t="str">
        <f>Table2[[#This Row],[Time4]]&amp;":"&amp;Table2[[#This Row],[Time5]]</f>
        <v>16:12</v>
      </c>
      <c r="AB2458" s="1" t="str" cm="1">
        <f t="array" ref="AB2458">IFERROR(IF(Table2[[#This Row],[code]]="","",_xlfn.IFS(AND(Table2[[#This Row],[code]]&lt;400,Table2[[#This Row],[code]]&lt;&gt;""),2,Table2[[#This Row],[code]]&gt;500,4)),"")</f>
        <v/>
      </c>
      <c r="AC2458" s="1">
        <f>IF(Table2[[#This Row],[Event]]="Penalty",Table2[[#This Row],[number]],IF(Table2[[#This Row],[Event]]="Time-Out",401,""))</f>
        <v>401</v>
      </c>
      <c r="AD2458" s="1">
        <f>ROW(A2457)</f>
        <v>2457</v>
      </c>
      <c r="AE2458" s="1">
        <f>COUNTIFS(Table2[GameID],Table2[[#This Row],[GameID]],Table2[Column1],"&lt;="&amp;Table2[[#This Row],[Column1]])-1</f>
        <v>16</v>
      </c>
    </row>
    <row r="2459" spans="1:31" x14ac:dyDescent="0.45">
      <c r="A2459" t="s">
        <v>302</v>
      </c>
      <c r="B2459" t="str">
        <f>_xlfn.TEXTBEFORE(Table2[[#This Row],[Kamp]]," - ")</f>
        <v>RungstedHørsholm</v>
      </c>
      <c r="C2459" t="str">
        <f>_xlfn.TEXTAFTER(Table2[[#This Row],[Kamp]],"- ")</f>
        <v>Hvidovre Attack</v>
      </c>
      <c r="D2459">
        <v>45227</v>
      </c>
      <c r="E2459">
        <v>75094</v>
      </c>
      <c r="F2459">
        <v>20232024</v>
      </c>
      <c r="G2459" t="s">
        <v>17</v>
      </c>
      <c r="H2459" t="s">
        <v>659</v>
      </c>
      <c r="I2459" t="s">
        <v>677</v>
      </c>
      <c r="J2459">
        <v>3</v>
      </c>
      <c r="K2459">
        <v>31138</v>
      </c>
      <c r="L2459">
        <v>201</v>
      </c>
      <c r="M2459" t="s">
        <v>631</v>
      </c>
      <c r="N2459" t="s">
        <v>62</v>
      </c>
      <c r="O2459" t="s">
        <v>634</v>
      </c>
      <c r="P2459">
        <v>7</v>
      </c>
      <c r="Q2459" t="s">
        <v>634</v>
      </c>
      <c r="R2459">
        <f>SUMIFS(Table2[number],Table2[Event],"Goal",Table2[H/U],"HOME",Table2[GameID],Table2[[#This Row],[GameID]],Table2[GameTime],"&lt;="&amp;Table2[[#This Row],[GameTime]])</f>
        <v>2</v>
      </c>
      <c r="S2459">
        <f>SUMIFS(Table2[number],Table2[Event],"Goal",Table2[H/U],"AWAY",Table2[GameID],Table2[[#This Row],[GameID]],Table2[GameTime],"&lt;="&amp;Table2[[#This Row],[GameTime]])</f>
        <v>10</v>
      </c>
      <c r="T2459" t="str">
        <f>IF(Table2[[#This Row],[Event]]="Goal",Table2[[#This Row],[Hscore]]&amp;"-"&amp;Table2[[#This Row],[Uscore]],"")</f>
        <v/>
      </c>
      <c r="U2459">
        <v>3453</v>
      </c>
      <c r="V2459" s="1">
        <f>Table2[[#This Row],[GameTime]]-(Table2[[#This Row],[period]]-1)*1200</f>
        <v>1053</v>
      </c>
      <c r="W2459" s="1">
        <f>ROUNDDOWN(Table2[[#This Row],[Time]]/60,0)</f>
        <v>17</v>
      </c>
      <c r="X2459" s="1">
        <f>ROUNDDOWN((Table2[[#This Row],[Time]]/60-Table2[[#This Row],[Time2]])*60,0)</f>
        <v>33</v>
      </c>
      <c r="Y2459" s="1">
        <f>IF(Table2[[#This Row],[Time2]]&lt;10,0&amp;Table2[[#This Row],[Time2]],Table2[[#This Row],[Time2]])</f>
        <v>17</v>
      </c>
      <c r="Z2459" s="1">
        <f>IF(Table2[[#This Row],[Time3]]&lt;10,0&amp;Table2[[#This Row],[Time3]],Table2[[#This Row],[Time3]])</f>
        <v>33</v>
      </c>
      <c r="AA2459" s="2" t="str">
        <f>Table2[[#This Row],[Time4]]&amp;":"&amp;Table2[[#This Row],[Time5]]</f>
        <v>17:33</v>
      </c>
      <c r="AB2459" s="1" cm="1">
        <f t="array" ref="AB2459">IFERROR(IF(Table2[[#This Row],[code]]="","",_xlfn.IFS(AND(Table2[[#This Row],[code]]&lt;400,Table2[[#This Row],[code]]&lt;&gt;""),2,Table2[[#This Row],[code]]&gt;500,4)),"")</f>
        <v>2</v>
      </c>
      <c r="AC2459" s="1">
        <f>IF(Table2[[#This Row],[Event]]="Penalty",Table2[[#This Row],[number]],IF(Table2[[#This Row],[Event]]="Time-Out",401,""))</f>
        <v>201</v>
      </c>
      <c r="AD2459" s="1">
        <f>ROW(A2458)</f>
        <v>2458</v>
      </c>
      <c r="AE2459" s="1">
        <f>COUNTIFS(Table2[GameID],Table2[[#This Row],[GameID]],Table2[Column1],"&lt;="&amp;Table2[[#This Row],[Column1]])-1</f>
        <v>17</v>
      </c>
    </row>
    <row r="2460" spans="1:31" x14ac:dyDescent="0.45">
      <c r="A2460" t="s">
        <v>313</v>
      </c>
      <c r="B2460" t="str">
        <f>_xlfn.TEXTBEFORE(Table2[[#This Row],[Kamp]]," - ")</f>
        <v>Rødovre FC</v>
      </c>
      <c r="C2460" t="str">
        <f>_xlfn.TEXTAFTER(Table2[[#This Row],[Kamp]],"- ")</f>
        <v>Benløse IF</v>
      </c>
      <c r="D2460">
        <v>45228</v>
      </c>
      <c r="E2460">
        <v>75095</v>
      </c>
      <c r="F2460">
        <v>20232024</v>
      </c>
      <c r="G2460" t="s">
        <v>17</v>
      </c>
      <c r="H2460" t="s">
        <v>658</v>
      </c>
      <c r="I2460" t="s">
        <v>677</v>
      </c>
      <c r="J2460">
        <v>1</v>
      </c>
      <c r="K2460">
        <v>31137</v>
      </c>
      <c r="L2460">
        <v>1</v>
      </c>
      <c r="M2460" t="s">
        <v>630</v>
      </c>
      <c r="N2460" t="s">
        <v>192</v>
      </c>
      <c r="O2460" t="s">
        <v>30</v>
      </c>
      <c r="P2460">
        <v>32</v>
      </c>
      <c r="Q2460">
        <v>40</v>
      </c>
      <c r="R2460">
        <f>SUMIFS(Table2[number],Table2[Event],"Goal",Table2[H/U],"HOME",Table2[GameID],Table2[[#This Row],[GameID]],Table2[GameTime],"&lt;="&amp;Table2[[#This Row],[GameTime]])</f>
        <v>0</v>
      </c>
      <c r="S2460">
        <f>SUMIFS(Table2[number],Table2[Event],"Goal",Table2[H/U],"AWAY",Table2[GameID],Table2[[#This Row],[GameID]],Table2[GameTime],"&lt;="&amp;Table2[[#This Row],[GameTime]])</f>
        <v>1</v>
      </c>
      <c r="T2460" t="str">
        <f>IF(Table2[[#This Row],[Event]]="Goal",Table2[[#This Row],[Hscore]]&amp;"-"&amp;Table2[[#This Row],[Uscore]],"")</f>
        <v>0-1</v>
      </c>
      <c r="U2460">
        <v>205</v>
      </c>
      <c r="V2460" s="1">
        <f>Table2[[#This Row],[GameTime]]-(Table2[[#This Row],[period]]-1)*1200</f>
        <v>205</v>
      </c>
      <c r="W2460" s="1">
        <f>ROUNDDOWN(Table2[[#This Row],[Time]]/60,0)</f>
        <v>3</v>
      </c>
      <c r="X2460" s="1">
        <f>ROUNDDOWN((Table2[[#This Row],[Time]]/60-Table2[[#This Row],[Time2]])*60,0)</f>
        <v>25</v>
      </c>
      <c r="Y2460" s="1" t="str">
        <f>IF(Table2[[#This Row],[Time2]]&lt;10,0&amp;Table2[[#This Row],[Time2]],Table2[[#This Row],[Time2]])</f>
        <v>03</v>
      </c>
      <c r="Z2460" s="1">
        <f>IF(Table2[[#This Row],[Time3]]&lt;10,0&amp;Table2[[#This Row],[Time3]],Table2[[#This Row],[Time3]])</f>
        <v>25</v>
      </c>
      <c r="AA2460" s="2" t="str">
        <f>Table2[[#This Row],[Time4]]&amp;":"&amp;Table2[[#This Row],[Time5]]</f>
        <v>03:25</v>
      </c>
      <c r="AB2460" s="1" t="str" cm="1">
        <f t="array" ref="AB2460">IFERROR(IF(Table2[[#This Row],[code]]="","",_xlfn.IFS(AND(Table2[[#This Row],[code]]&lt;400,Table2[[#This Row],[code]]&lt;&gt;""),2,Table2[[#This Row],[code]]&gt;500,4)),"")</f>
        <v/>
      </c>
      <c r="AC2460" s="1" t="str">
        <f>IF(Table2[[#This Row],[Event]]="Penalty",Table2[[#This Row],[number]],IF(Table2[[#This Row],[Event]]="Time-Out",401,""))</f>
        <v/>
      </c>
      <c r="AD2460" s="1">
        <f>ROW(A2459)</f>
        <v>2459</v>
      </c>
      <c r="AE2460" s="1">
        <f>COUNTIFS(Table2[GameID],Table2[[#This Row],[GameID]],Table2[Column1],"&lt;="&amp;Table2[[#This Row],[Column1]])-1</f>
        <v>0</v>
      </c>
    </row>
    <row r="2461" spans="1:31" x14ac:dyDescent="0.45">
      <c r="A2461" t="s">
        <v>313</v>
      </c>
      <c r="B2461" t="str">
        <f>_xlfn.TEXTBEFORE(Table2[[#This Row],[Kamp]]," - ")</f>
        <v>Rødovre FC</v>
      </c>
      <c r="C2461" t="str">
        <f>_xlfn.TEXTAFTER(Table2[[#This Row],[Kamp]],"- ")</f>
        <v>Benløse IF</v>
      </c>
      <c r="D2461">
        <v>45228</v>
      </c>
      <c r="E2461">
        <v>75095</v>
      </c>
      <c r="F2461">
        <v>20232024</v>
      </c>
      <c r="G2461" t="s">
        <v>17</v>
      </c>
      <c r="H2461" t="s">
        <v>665</v>
      </c>
      <c r="I2461" t="s">
        <v>678</v>
      </c>
      <c r="J2461">
        <v>1</v>
      </c>
      <c r="K2461">
        <v>31139</v>
      </c>
      <c r="L2461">
        <v>1</v>
      </c>
      <c r="M2461" t="s">
        <v>630</v>
      </c>
      <c r="N2461" t="s">
        <v>45</v>
      </c>
      <c r="O2461" t="s">
        <v>49</v>
      </c>
      <c r="P2461">
        <v>17</v>
      </c>
      <c r="Q2461">
        <v>31</v>
      </c>
      <c r="R2461">
        <f>SUMIFS(Table2[number],Table2[Event],"Goal",Table2[H/U],"HOME",Table2[GameID],Table2[[#This Row],[GameID]],Table2[GameTime],"&lt;="&amp;Table2[[#This Row],[GameTime]])</f>
        <v>1</v>
      </c>
      <c r="S2461">
        <f>SUMIFS(Table2[number],Table2[Event],"Goal",Table2[H/U],"AWAY",Table2[GameID],Table2[[#This Row],[GameID]],Table2[GameTime],"&lt;="&amp;Table2[[#This Row],[GameTime]])</f>
        <v>1</v>
      </c>
      <c r="T2461" t="str">
        <f>IF(Table2[[#This Row],[Event]]="Goal",Table2[[#This Row],[Hscore]]&amp;"-"&amp;Table2[[#This Row],[Uscore]],"")</f>
        <v>1-1</v>
      </c>
      <c r="U2461">
        <v>579</v>
      </c>
      <c r="V2461" s="1">
        <f>Table2[[#This Row],[GameTime]]-(Table2[[#This Row],[period]]-1)*1200</f>
        <v>579</v>
      </c>
      <c r="W2461" s="1">
        <f>ROUNDDOWN(Table2[[#This Row],[Time]]/60,0)</f>
        <v>9</v>
      </c>
      <c r="X2461" s="1">
        <f>ROUNDDOWN((Table2[[#This Row],[Time]]/60-Table2[[#This Row],[Time2]])*60,0)</f>
        <v>39</v>
      </c>
      <c r="Y2461" s="1" t="str">
        <f>IF(Table2[[#This Row],[Time2]]&lt;10,0&amp;Table2[[#This Row],[Time2]],Table2[[#This Row],[Time2]])</f>
        <v>09</v>
      </c>
      <c r="Z2461" s="1">
        <f>IF(Table2[[#This Row],[Time3]]&lt;10,0&amp;Table2[[#This Row],[Time3]],Table2[[#This Row],[Time3]])</f>
        <v>39</v>
      </c>
      <c r="AA2461" s="2" t="str">
        <f>Table2[[#This Row],[Time4]]&amp;":"&amp;Table2[[#This Row],[Time5]]</f>
        <v>09:39</v>
      </c>
      <c r="AB2461" s="1" t="str" cm="1">
        <f t="array" ref="AB2461">IFERROR(IF(Table2[[#This Row],[code]]="","",_xlfn.IFS(AND(Table2[[#This Row],[code]]&lt;400,Table2[[#This Row],[code]]&lt;&gt;""),2,Table2[[#This Row],[code]]&gt;500,4)),"")</f>
        <v/>
      </c>
      <c r="AC2461" s="1" t="str">
        <f>IF(Table2[[#This Row],[Event]]="Penalty",Table2[[#This Row],[number]],IF(Table2[[#This Row],[Event]]="Time-Out",401,""))</f>
        <v/>
      </c>
      <c r="AD2461" s="1">
        <f>ROW(A2460)</f>
        <v>2460</v>
      </c>
      <c r="AE2461" s="1">
        <f>COUNTIFS(Table2[GameID],Table2[[#This Row],[GameID]],Table2[Column1],"&lt;="&amp;Table2[[#This Row],[Column1]])-1</f>
        <v>1</v>
      </c>
    </row>
    <row r="2462" spans="1:31" x14ac:dyDescent="0.45">
      <c r="A2462" t="s">
        <v>313</v>
      </c>
      <c r="B2462" t="str">
        <f>_xlfn.TEXTBEFORE(Table2[[#This Row],[Kamp]]," - ")</f>
        <v>Rødovre FC</v>
      </c>
      <c r="C2462" t="str">
        <f>_xlfn.TEXTAFTER(Table2[[#This Row],[Kamp]],"- ")</f>
        <v>Benløse IF</v>
      </c>
      <c r="D2462">
        <v>45228</v>
      </c>
      <c r="E2462">
        <v>75095</v>
      </c>
      <c r="F2462">
        <v>20232024</v>
      </c>
      <c r="G2462" t="s">
        <v>17</v>
      </c>
      <c r="H2462" t="s">
        <v>658</v>
      </c>
      <c r="I2462" t="s">
        <v>677</v>
      </c>
      <c r="J2462">
        <v>1</v>
      </c>
      <c r="K2462">
        <v>31137</v>
      </c>
      <c r="L2462">
        <v>1</v>
      </c>
      <c r="M2462" t="s">
        <v>630</v>
      </c>
      <c r="N2462" t="s">
        <v>466</v>
      </c>
      <c r="O2462" t="s">
        <v>192</v>
      </c>
      <c r="P2462">
        <v>23</v>
      </c>
      <c r="Q2462">
        <v>32</v>
      </c>
      <c r="R2462">
        <f>SUMIFS(Table2[number],Table2[Event],"Goal",Table2[H/U],"HOME",Table2[GameID],Table2[[#This Row],[GameID]],Table2[GameTime],"&lt;="&amp;Table2[[#This Row],[GameTime]])</f>
        <v>1</v>
      </c>
      <c r="S2462">
        <f>SUMIFS(Table2[number],Table2[Event],"Goal",Table2[H/U],"AWAY",Table2[GameID],Table2[[#This Row],[GameID]],Table2[GameTime],"&lt;="&amp;Table2[[#This Row],[GameTime]])</f>
        <v>2</v>
      </c>
      <c r="T2462" t="str">
        <f>IF(Table2[[#This Row],[Event]]="Goal",Table2[[#This Row],[Hscore]]&amp;"-"&amp;Table2[[#This Row],[Uscore]],"")</f>
        <v>1-2</v>
      </c>
      <c r="U2462">
        <v>784</v>
      </c>
      <c r="V2462" s="1">
        <f>Table2[[#This Row],[GameTime]]-(Table2[[#This Row],[period]]-1)*1200</f>
        <v>784</v>
      </c>
      <c r="W2462" s="1">
        <f>ROUNDDOWN(Table2[[#This Row],[Time]]/60,0)</f>
        <v>13</v>
      </c>
      <c r="X2462" s="1">
        <f>ROUNDDOWN((Table2[[#This Row],[Time]]/60-Table2[[#This Row],[Time2]])*60,0)</f>
        <v>3</v>
      </c>
      <c r="Y2462" s="1">
        <f>IF(Table2[[#This Row],[Time2]]&lt;10,0&amp;Table2[[#This Row],[Time2]],Table2[[#This Row],[Time2]])</f>
        <v>13</v>
      </c>
      <c r="Z2462" s="1" t="str">
        <f>IF(Table2[[#This Row],[Time3]]&lt;10,0&amp;Table2[[#This Row],[Time3]],Table2[[#This Row],[Time3]])</f>
        <v>03</v>
      </c>
      <c r="AA2462" s="2" t="str">
        <f>Table2[[#This Row],[Time4]]&amp;":"&amp;Table2[[#This Row],[Time5]]</f>
        <v>13:03</v>
      </c>
      <c r="AB2462" s="1" t="str" cm="1">
        <f t="array" ref="AB2462">IFERROR(IF(Table2[[#This Row],[code]]="","",_xlfn.IFS(AND(Table2[[#This Row],[code]]&lt;400,Table2[[#This Row],[code]]&lt;&gt;""),2,Table2[[#This Row],[code]]&gt;500,4)),"")</f>
        <v/>
      </c>
      <c r="AC2462" s="1" t="str">
        <f>IF(Table2[[#This Row],[Event]]="Penalty",Table2[[#This Row],[number]],IF(Table2[[#This Row],[Event]]="Time-Out",401,""))</f>
        <v/>
      </c>
      <c r="AD2462" s="1">
        <f>ROW(A2461)</f>
        <v>2461</v>
      </c>
      <c r="AE2462" s="1">
        <f>COUNTIFS(Table2[GameID],Table2[[#This Row],[GameID]],Table2[Column1],"&lt;="&amp;Table2[[#This Row],[Column1]])-1</f>
        <v>2</v>
      </c>
    </row>
    <row r="2463" spans="1:31" x14ac:dyDescent="0.45">
      <c r="A2463" t="s">
        <v>313</v>
      </c>
      <c r="B2463" t="str">
        <f>_xlfn.TEXTBEFORE(Table2[[#This Row],[Kamp]]," - ")</f>
        <v>Rødovre FC</v>
      </c>
      <c r="C2463" t="str">
        <f>_xlfn.TEXTAFTER(Table2[[#This Row],[Kamp]],"- ")</f>
        <v>Benløse IF</v>
      </c>
      <c r="D2463">
        <v>45228</v>
      </c>
      <c r="E2463">
        <v>75095</v>
      </c>
      <c r="F2463">
        <v>20232024</v>
      </c>
      <c r="G2463" t="s">
        <v>17</v>
      </c>
      <c r="H2463" t="s">
        <v>665</v>
      </c>
      <c r="I2463" t="s">
        <v>678</v>
      </c>
      <c r="J2463">
        <v>1</v>
      </c>
      <c r="K2463">
        <v>31139</v>
      </c>
      <c r="L2463">
        <v>201</v>
      </c>
      <c r="M2463" t="s">
        <v>631</v>
      </c>
      <c r="N2463" t="s">
        <v>48</v>
      </c>
      <c r="O2463" t="s">
        <v>634</v>
      </c>
      <c r="P2463">
        <v>28</v>
      </c>
      <c r="Q2463" t="s">
        <v>634</v>
      </c>
      <c r="R2463">
        <f>SUMIFS(Table2[number],Table2[Event],"Goal",Table2[H/U],"HOME",Table2[GameID],Table2[[#This Row],[GameID]],Table2[GameTime],"&lt;="&amp;Table2[[#This Row],[GameTime]])</f>
        <v>1</v>
      </c>
      <c r="S2463">
        <f>SUMIFS(Table2[number],Table2[Event],"Goal",Table2[H/U],"AWAY",Table2[GameID],Table2[[#This Row],[GameID]],Table2[GameTime],"&lt;="&amp;Table2[[#This Row],[GameTime]])</f>
        <v>2</v>
      </c>
      <c r="T2463" t="str">
        <f>IF(Table2[[#This Row],[Event]]="Goal",Table2[[#This Row],[Hscore]]&amp;"-"&amp;Table2[[#This Row],[Uscore]],"")</f>
        <v/>
      </c>
      <c r="U2463">
        <v>910</v>
      </c>
      <c r="V2463" s="1">
        <f>Table2[[#This Row],[GameTime]]-(Table2[[#This Row],[period]]-1)*1200</f>
        <v>910</v>
      </c>
      <c r="W2463" s="1">
        <f>ROUNDDOWN(Table2[[#This Row],[Time]]/60,0)</f>
        <v>15</v>
      </c>
      <c r="X2463" s="1">
        <f>ROUNDDOWN((Table2[[#This Row],[Time]]/60-Table2[[#This Row],[Time2]])*60,0)</f>
        <v>9</v>
      </c>
      <c r="Y2463" s="1">
        <f>IF(Table2[[#This Row],[Time2]]&lt;10,0&amp;Table2[[#This Row],[Time2]],Table2[[#This Row],[Time2]])</f>
        <v>15</v>
      </c>
      <c r="Z2463" s="1" t="str">
        <f>IF(Table2[[#This Row],[Time3]]&lt;10,0&amp;Table2[[#This Row],[Time3]],Table2[[#This Row],[Time3]])</f>
        <v>09</v>
      </c>
      <c r="AA2463" s="2" t="str">
        <f>Table2[[#This Row],[Time4]]&amp;":"&amp;Table2[[#This Row],[Time5]]</f>
        <v>15:09</v>
      </c>
      <c r="AB2463" s="1" cm="1">
        <f t="array" ref="AB2463">IFERROR(IF(Table2[[#This Row],[code]]="","",_xlfn.IFS(AND(Table2[[#This Row],[code]]&lt;400,Table2[[#This Row],[code]]&lt;&gt;""),2,Table2[[#This Row],[code]]&gt;500,4)),"")</f>
        <v>2</v>
      </c>
      <c r="AC2463" s="1">
        <f>IF(Table2[[#This Row],[Event]]="Penalty",Table2[[#This Row],[number]],IF(Table2[[#This Row],[Event]]="Time-Out",401,""))</f>
        <v>201</v>
      </c>
      <c r="AD2463" s="1">
        <f>ROW(A2462)</f>
        <v>2462</v>
      </c>
      <c r="AE2463" s="1">
        <f>COUNTIFS(Table2[GameID],Table2[[#This Row],[GameID]],Table2[Column1],"&lt;="&amp;Table2[[#This Row],[Column1]])-1</f>
        <v>3</v>
      </c>
    </row>
    <row r="2464" spans="1:31" x14ac:dyDescent="0.45">
      <c r="A2464" t="s">
        <v>313</v>
      </c>
      <c r="B2464" t="str">
        <f>_xlfn.TEXTBEFORE(Table2[[#This Row],[Kamp]]," - ")</f>
        <v>Rødovre FC</v>
      </c>
      <c r="C2464" t="str">
        <f>_xlfn.TEXTAFTER(Table2[[#This Row],[Kamp]],"- ")</f>
        <v>Benløse IF</v>
      </c>
      <c r="D2464">
        <v>45228</v>
      </c>
      <c r="E2464">
        <v>75095</v>
      </c>
      <c r="F2464">
        <v>20232024</v>
      </c>
      <c r="G2464" t="s">
        <v>17</v>
      </c>
      <c r="H2464" t="s">
        <v>658</v>
      </c>
      <c r="I2464" t="s">
        <v>677</v>
      </c>
      <c r="J2464">
        <v>1</v>
      </c>
      <c r="K2464">
        <v>31137</v>
      </c>
      <c r="L2464">
        <v>1</v>
      </c>
      <c r="M2464" t="s">
        <v>630</v>
      </c>
      <c r="N2464" t="s">
        <v>192</v>
      </c>
      <c r="O2464" t="s">
        <v>29</v>
      </c>
      <c r="P2464">
        <v>32</v>
      </c>
      <c r="Q2464">
        <v>44</v>
      </c>
      <c r="R2464">
        <f>SUMIFS(Table2[number],Table2[Event],"Goal",Table2[H/U],"HOME",Table2[GameID],Table2[[#This Row],[GameID]],Table2[GameTime],"&lt;="&amp;Table2[[#This Row],[GameTime]])</f>
        <v>1</v>
      </c>
      <c r="S2464">
        <f>SUMIFS(Table2[number],Table2[Event],"Goal",Table2[H/U],"AWAY",Table2[GameID],Table2[[#This Row],[GameID]],Table2[GameTime],"&lt;="&amp;Table2[[#This Row],[GameTime]])</f>
        <v>3</v>
      </c>
      <c r="T2464" t="str">
        <f>IF(Table2[[#This Row],[Event]]="Goal",Table2[[#This Row],[Hscore]]&amp;"-"&amp;Table2[[#This Row],[Uscore]],"")</f>
        <v>1-3</v>
      </c>
      <c r="U2464">
        <v>1016</v>
      </c>
      <c r="V2464" s="1">
        <f>Table2[[#This Row],[GameTime]]-(Table2[[#This Row],[period]]-1)*1200</f>
        <v>1016</v>
      </c>
      <c r="W2464" s="1">
        <f>ROUNDDOWN(Table2[[#This Row],[Time]]/60,0)</f>
        <v>16</v>
      </c>
      <c r="X2464" s="1">
        <f>ROUNDDOWN((Table2[[#This Row],[Time]]/60-Table2[[#This Row],[Time2]])*60,0)</f>
        <v>56</v>
      </c>
      <c r="Y2464" s="1">
        <f>IF(Table2[[#This Row],[Time2]]&lt;10,0&amp;Table2[[#This Row],[Time2]],Table2[[#This Row],[Time2]])</f>
        <v>16</v>
      </c>
      <c r="Z2464" s="1">
        <f>IF(Table2[[#This Row],[Time3]]&lt;10,0&amp;Table2[[#This Row],[Time3]],Table2[[#This Row],[Time3]])</f>
        <v>56</v>
      </c>
      <c r="AA2464" s="2" t="str">
        <f>Table2[[#This Row],[Time4]]&amp;":"&amp;Table2[[#This Row],[Time5]]</f>
        <v>16:56</v>
      </c>
      <c r="AB2464" s="1" t="str" cm="1">
        <f t="array" ref="AB2464">IFERROR(IF(Table2[[#This Row],[code]]="","",_xlfn.IFS(AND(Table2[[#This Row],[code]]&lt;400,Table2[[#This Row],[code]]&lt;&gt;""),2,Table2[[#This Row],[code]]&gt;500,4)),"")</f>
        <v/>
      </c>
      <c r="AC2464" s="1" t="str">
        <f>IF(Table2[[#This Row],[Event]]="Penalty",Table2[[#This Row],[number]],IF(Table2[[#This Row],[Event]]="Time-Out",401,""))</f>
        <v/>
      </c>
      <c r="AD2464" s="1">
        <f>ROW(A2463)</f>
        <v>2463</v>
      </c>
      <c r="AE2464" s="1">
        <f>COUNTIFS(Table2[GameID],Table2[[#This Row],[GameID]],Table2[Column1],"&lt;="&amp;Table2[[#This Row],[Column1]])-1</f>
        <v>4</v>
      </c>
    </row>
    <row r="2465" spans="1:31" x14ac:dyDescent="0.45">
      <c r="A2465" t="s">
        <v>313</v>
      </c>
      <c r="B2465" t="str">
        <f>_xlfn.TEXTBEFORE(Table2[[#This Row],[Kamp]]," - ")</f>
        <v>Rødovre FC</v>
      </c>
      <c r="C2465" t="str">
        <f>_xlfn.TEXTAFTER(Table2[[#This Row],[Kamp]],"- ")</f>
        <v>Benløse IF</v>
      </c>
      <c r="D2465">
        <v>45228</v>
      </c>
      <c r="E2465">
        <v>75095</v>
      </c>
      <c r="F2465">
        <v>20232024</v>
      </c>
      <c r="G2465" t="s">
        <v>17</v>
      </c>
      <c r="H2465" t="s">
        <v>658</v>
      </c>
      <c r="I2465" t="s">
        <v>677</v>
      </c>
      <c r="J2465">
        <v>2</v>
      </c>
      <c r="K2465">
        <v>31137</v>
      </c>
      <c r="L2465">
        <v>1</v>
      </c>
      <c r="M2465" t="s">
        <v>630</v>
      </c>
      <c r="N2465" t="s">
        <v>426</v>
      </c>
      <c r="O2465" t="s">
        <v>634</v>
      </c>
      <c r="P2465">
        <v>13</v>
      </c>
      <c r="Q2465" t="s">
        <v>634</v>
      </c>
      <c r="R2465">
        <f>SUMIFS(Table2[number],Table2[Event],"Goal",Table2[H/U],"HOME",Table2[GameID],Table2[[#This Row],[GameID]],Table2[GameTime],"&lt;="&amp;Table2[[#This Row],[GameTime]])</f>
        <v>1</v>
      </c>
      <c r="S2465">
        <f>SUMIFS(Table2[number],Table2[Event],"Goal",Table2[H/U],"AWAY",Table2[GameID],Table2[[#This Row],[GameID]],Table2[GameTime],"&lt;="&amp;Table2[[#This Row],[GameTime]])</f>
        <v>4</v>
      </c>
      <c r="T2465" t="str">
        <f>IF(Table2[[#This Row],[Event]]="Goal",Table2[[#This Row],[Hscore]]&amp;"-"&amp;Table2[[#This Row],[Uscore]],"")</f>
        <v>1-4</v>
      </c>
      <c r="U2465">
        <v>1503</v>
      </c>
      <c r="V2465" s="1">
        <f>Table2[[#This Row],[GameTime]]-(Table2[[#This Row],[period]]-1)*1200</f>
        <v>303</v>
      </c>
      <c r="W2465" s="1">
        <f>ROUNDDOWN(Table2[[#This Row],[Time]]/60,0)</f>
        <v>5</v>
      </c>
      <c r="X2465" s="1">
        <f>ROUNDDOWN((Table2[[#This Row],[Time]]/60-Table2[[#This Row],[Time2]])*60,0)</f>
        <v>2</v>
      </c>
      <c r="Y2465" s="1" t="str">
        <f>IF(Table2[[#This Row],[Time2]]&lt;10,0&amp;Table2[[#This Row],[Time2]],Table2[[#This Row],[Time2]])</f>
        <v>05</v>
      </c>
      <c r="Z2465" s="1" t="str">
        <f>IF(Table2[[#This Row],[Time3]]&lt;10,0&amp;Table2[[#This Row],[Time3]],Table2[[#This Row],[Time3]])</f>
        <v>02</v>
      </c>
      <c r="AA2465" s="2" t="str">
        <f>Table2[[#This Row],[Time4]]&amp;":"&amp;Table2[[#This Row],[Time5]]</f>
        <v>05:02</v>
      </c>
      <c r="AB2465" s="1" t="str" cm="1">
        <f t="array" ref="AB2465">IFERROR(IF(Table2[[#This Row],[code]]="","",_xlfn.IFS(AND(Table2[[#This Row],[code]]&lt;400,Table2[[#This Row],[code]]&lt;&gt;""),2,Table2[[#This Row],[code]]&gt;500,4)),"")</f>
        <v/>
      </c>
      <c r="AC2465" s="1" t="str">
        <f>IF(Table2[[#This Row],[Event]]="Penalty",Table2[[#This Row],[number]],IF(Table2[[#This Row],[Event]]="Time-Out",401,""))</f>
        <v/>
      </c>
      <c r="AD2465" s="1">
        <f>ROW(A2464)</f>
        <v>2464</v>
      </c>
      <c r="AE2465" s="1">
        <f>COUNTIFS(Table2[GameID],Table2[[#This Row],[GameID]],Table2[Column1],"&lt;="&amp;Table2[[#This Row],[Column1]])-1</f>
        <v>5</v>
      </c>
    </row>
    <row r="2466" spans="1:31" x14ac:dyDescent="0.45">
      <c r="A2466" t="s">
        <v>313</v>
      </c>
      <c r="B2466" t="str">
        <f>_xlfn.TEXTBEFORE(Table2[[#This Row],[Kamp]]," - ")</f>
        <v>Rødovre FC</v>
      </c>
      <c r="C2466" t="str">
        <f>_xlfn.TEXTAFTER(Table2[[#This Row],[Kamp]],"- ")</f>
        <v>Benløse IF</v>
      </c>
      <c r="D2466">
        <v>45228</v>
      </c>
      <c r="E2466">
        <v>75095</v>
      </c>
      <c r="F2466">
        <v>20232024</v>
      </c>
      <c r="G2466" t="s">
        <v>17</v>
      </c>
      <c r="H2466" t="s">
        <v>658</v>
      </c>
      <c r="I2466" t="s">
        <v>677</v>
      </c>
      <c r="J2466">
        <v>2</v>
      </c>
      <c r="K2466">
        <v>31137</v>
      </c>
      <c r="L2466">
        <v>1</v>
      </c>
      <c r="M2466" t="s">
        <v>630</v>
      </c>
      <c r="N2466" t="s">
        <v>29</v>
      </c>
      <c r="O2466" t="s">
        <v>36</v>
      </c>
      <c r="P2466">
        <v>44</v>
      </c>
      <c r="Q2466">
        <v>87</v>
      </c>
      <c r="R2466">
        <f>SUMIFS(Table2[number],Table2[Event],"Goal",Table2[H/U],"HOME",Table2[GameID],Table2[[#This Row],[GameID]],Table2[GameTime],"&lt;="&amp;Table2[[#This Row],[GameTime]])</f>
        <v>1</v>
      </c>
      <c r="S2466">
        <f>SUMIFS(Table2[number],Table2[Event],"Goal",Table2[H/U],"AWAY",Table2[GameID],Table2[[#This Row],[GameID]],Table2[GameTime],"&lt;="&amp;Table2[[#This Row],[GameTime]])</f>
        <v>5</v>
      </c>
      <c r="T2466" t="str">
        <f>IF(Table2[[#This Row],[Event]]="Goal",Table2[[#This Row],[Hscore]]&amp;"-"&amp;Table2[[#This Row],[Uscore]],"")</f>
        <v>1-5</v>
      </c>
      <c r="U2466">
        <v>1801</v>
      </c>
      <c r="V2466" s="1">
        <f>Table2[[#This Row],[GameTime]]-(Table2[[#This Row],[period]]-1)*1200</f>
        <v>601</v>
      </c>
      <c r="W2466" s="1">
        <f>ROUNDDOWN(Table2[[#This Row],[Time]]/60,0)</f>
        <v>10</v>
      </c>
      <c r="X2466" s="1">
        <f>ROUNDDOWN((Table2[[#This Row],[Time]]/60-Table2[[#This Row],[Time2]])*60,0)</f>
        <v>1</v>
      </c>
      <c r="Y2466" s="1">
        <f>IF(Table2[[#This Row],[Time2]]&lt;10,0&amp;Table2[[#This Row],[Time2]],Table2[[#This Row],[Time2]])</f>
        <v>10</v>
      </c>
      <c r="Z2466" s="1" t="str">
        <f>IF(Table2[[#This Row],[Time3]]&lt;10,0&amp;Table2[[#This Row],[Time3]],Table2[[#This Row],[Time3]])</f>
        <v>01</v>
      </c>
      <c r="AA2466" s="2" t="str">
        <f>Table2[[#This Row],[Time4]]&amp;":"&amp;Table2[[#This Row],[Time5]]</f>
        <v>10:01</v>
      </c>
      <c r="AB2466" s="1" t="str" cm="1">
        <f t="array" ref="AB2466">IFERROR(IF(Table2[[#This Row],[code]]="","",_xlfn.IFS(AND(Table2[[#This Row],[code]]&lt;400,Table2[[#This Row],[code]]&lt;&gt;""),2,Table2[[#This Row],[code]]&gt;500,4)),"")</f>
        <v/>
      </c>
      <c r="AC2466" s="1" t="str">
        <f>IF(Table2[[#This Row],[Event]]="Penalty",Table2[[#This Row],[number]],IF(Table2[[#This Row],[Event]]="Time-Out",401,""))</f>
        <v/>
      </c>
      <c r="AD2466" s="1">
        <f>ROW(A2465)</f>
        <v>2465</v>
      </c>
      <c r="AE2466" s="1">
        <f>COUNTIFS(Table2[GameID],Table2[[#This Row],[GameID]],Table2[Column1],"&lt;="&amp;Table2[[#This Row],[Column1]])-1</f>
        <v>6</v>
      </c>
    </row>
    <row r="2467" spans="1:31" x14ac:dyDescent="0.45">
      <c r="A2467" t="s">
        <v>313</v>
      </c>
      <c r="B2467" t="str">
        <f>_xlfn.TEXTBEFORE(Table2[[#This Row],[Kamp]]," - ")</f>
        <v>Rødovre FC</v>
      </c>
      <c r="C2467" t="str">
        <f>_xlfn.TEXTAFTER(Table2[[#This Row],[Kamp]],"- ")</f>
        <v>Benløse IF</v>
      </c>
      <c r="D2467">
        <v>45228</v>
      </c>
      <c r="E2467">
        <v>75095</v>
      </c>
      <c r="F2467">
        <v>20232024</v>
      </c>
      <c r="G2467" t="s">
        <v>17</v>
      </c>
      <c r="H2467" t="s">
        <v>658</v>
      </c>
      <c r="I2467" t="s">
        <v>677</v>
      </c>
      <c r="J2467">
        <v>2</v>
      </c>
      <c r="K2467">
        <v>31137</v>
      </c>
      <c r="L2467">
        <v>1</v>
      </c>
      <c r="M2467" t="s">
        <v>630</v>
      </c>
      <c r="N2467" t="s">
        <v>192</v>
      </c>
      <c r="O2467" t="s">
        <v>634</v>
      </c>
      <c r="P2467">
        <v>32</v>
      </c>
      <c r="Q2467" t="s">
        <v>634</v>
      </c>
      <c r="R2467">
        <f>SUMIFS(Table2[number],Table2[Event],"Goal",Table2[H/U],"HOME",Table2[GameID],Table2[[#This Row],[GameID]],Table2[GameTime],"&lt;="&amp;Table2[[#This Row],[GameTime]])</f>
        <v>1</v>
      </c>
      <c r="S2467">
        <f>SUMIFS(Table2[number],Table2[Event],"Goal",Table2[H/U],"AWAY",Table2[GameID],Table2[[#This Row],[GameID]],Table2[GameTime],"&lt;="&amp;Table2[[#This Row],[GameTime]])</f>
        <v>6</v>
      </c>
      <c r="T2467" t="str">
        <f>IF(Table2[[#This Row],[Event]]="Goal",Table2[[#This Row],[Hscore]]&amp;"-"&amp;Table2[[#This Row],[Uscore]],"")</f>
        <v>1-6</v>
      </c>
      <c r="U2467">
        <v>2060</v>
      </c>
      <c r="V2467" s="1">
        <f>Table2[[#This Row],[GameTime]]-(Table2[[#This Row],[period]]-1)*1200</f>
        <v>860</v>
      </c>
      <c r="W2467" s="1">
        <f>ROUNDDOWN(Table2[[#This Row],[Time]]/60,0)</f>
        <v>14</v>
      </c>
      <c r="X2467" s="1">
        <f>ROUNDDOWN((Table2[[#This Row],[Time]]/60-Table2[[#This Row],[Time2]])*60,0)</f>
        <v>20</v>
      </c>
      <c r="Y2467" s="1">
        <f>IF(Table2[[#This Row],[Time2]]&lt;10,0&amp;Table2[[#This Row],[Time2]],Table2[[#This Row],[Time2]])</f>
        <v>14</v>
      </c>
      <c r="Z2467" s="1">
        <f>IF(Table2[[#This Row],[Time3]]&lt;10,0&amp;Table2[[#This Row],[Time3]],Table2[[#This Row],[Time3]])</f>
        <v>20</v>
      </c>
      <c r="AA2467" s="2" t="str">
        <f>Table2[[#This Row],[Time4]]&amp;":"&amp;Table2[[#This Row],[Time5]]</f>
        <v>14:20</v>
      </c>
      <c r="AB2467" s="1" t="str" cm="1">
        <f t="array" ref="AB2467">IFERROR(IF(Table2[[#This Row],[code]]="","",_xlfn.IFS(AND(Table2[[#This Row],[code]]&lt;400,Table2[[#This Row],[code]]&lt;&gt;""),2,Table2[[#This Row],[code]]&gt;500,4)),"")</f>
        <v/>
      </c>
      <c r="AC2467" s="1" t="str">
        <f>IF(Table2[[#This Row],[Event]]="Penalty",Table2[[#This Row],[number]],IF(Table2[[#This Row],[Event]]="Time-Out",401,""))</f>
        <v/>
      </c>
      <c r="AD2467" s="1">
        <f>ROW(A2466)</f>
        <v>2466</v>
      </c>
      <c r="AE2467" s="1">
        <f>COUNTIFS(Table2[GameID],Table2[[#This Row],[GameID]],Table2[Column1],"&lt;="&amp;Table2[[#This Row],[Column1]])-1</f>
        <v>7</v>
      </c>
    </row>
    <row r="2468" spans="1:31" x14ac:dyDescent="0.45">
      <c r="A2468" t="s">
        <v>313</v>
      </c>
      <c r="B2468" t="str">
        <f>_xlfn.TEXTBEFORE(Table2[[#This Row],[Kamp]]," - ")</f>
        <v>Rødovre FC</v>
      </c>
      <c r="C2468" t="str">
        <f>_xlfn.TEXTAFTER(Table2[[#This Row],[Kamp]],"- ")</f>
        <v>Benløse IF</v>
      </c>
      <c r="D2468">
        <v>45228</v>
      </c>
      <c r="E2468">
        <v>75095</v>
      </c>
      <c r="F2468">
        <v>20232024</v>
      </c>
      <c r="G2468" t="s">
        <v>17</v>
      </c>
      <c r="H2468" t="s">
        <v>658</v>
      </c>
      <c r="I2468" t="s">
        <v>677</v>
      </c>
      <c r="J2468">
        <v>2</v>
      </c>
      <c r="K2468">
        <v>31137</v>
      </c>
      <c r="L2468">
        <v>1</v>
      </c>
      <c r="M2468" t="s">
        <v>630</v>
      </c>
      <c r="N2468" t="s">
        <v>24</v>
      </c>
      <c r="O2468" t="s">
        <v>30</v>
      </c>
      <c r="P2468">
        <v>12</v>
      </c>
      <c r="Q2468">
        <v>40</v>
      </c>
      <c r="R2468">
        <f>SUMIFS(Table2[number],Table2[Event],"Goal",Table2[H/U],"HOME",Table2[GameID],Table2[[#This Row],[GameID]],Table2[GameTime],"&lt;="&amp;Table2[[#This Row],[GameTime]])</f>
        <v>1</v>
      </c>
      <c r="S2468">
        <f>SUMIFS(Table2[number],Table2[Event],"Goal",Table2[H/U],"AWAY",Table2[GameID],Table2[[#This Row],[GameID]],Table2[GameTime],"&lt;="&amp;Table2[[#This Row],[GameTime]])</f>
        <v>7</v>
      </c>
      <c r="T2468" t="str">
        <f>IF(Table2[[#This Row],[Event]]="Goal",Table2[[#This Row],[Hscore]]&amp;"-"&amp;Table2[[#This Row],[Uscore]],"")</f>
        <v>1-7</v>
      </c>
      <c r="U2468">
        <v>2177</v>
      </c>
      <c r="V2468" s="1">
        <f>Table2[[#This Row],[GameTime]]-(Table2[[#This Row],[period]]-1)*1200</f>
        <v>977</v>
      </c>
      <c r="W2468" s="1">
        <f>ROUNDDOWN(Table2[[#This Row],[Time]]/60,0)</f>
        <v>16</v>
      </c>
      <c r="X2468" s="1">
        <f>ROUNDDOWN((Table2[[#This Row],[Time]]/60-Table2[[#This Row],[Time2]])*60,0)</f>
        <v>17</v>
      </c>
      <c r="Y2468" s="1">
        <f>IF(Table2[[#This Row],[Time2]]&lt;10,0&amp;Table2[[#This Row],[Time2]],Table2[[#This Row],[Time2]])</f>
        <v>16</v>
      </c>
      <c r="Z2468" s="1">
        <f>IF(Table2[[#This Row],[Time3]]&lt;10,0&amp;Table2[[#This Row],[Time3]],Table2[[#This Row],[Time3]])</f>
        <v>17</v>
      </c>
      <c r="AA2468" s="2" t="str">
        <f>Table2[[#This Row],[Time4]]&amp;":"&amp;Table2[[#This Row],[Time5]]</f>
        <v>16:17</v>
      </c>
      <c r="AB2468" s="1" t="str" cm="1">
        <f t="array" ref="AB2468">IFERROR(IF(Table2[[#This Row],[code]]="","",_xlfn.IFS(AND(Table2[[#This Row],[code]]&lt;400,Table2[[#This Row],[code]]&lt;&gt;""),2,Table2[[#This Row],[code]]&gt;500,4)),"")</f>
        <v/>
      </c>
      <c r="AC2468" s="1" t="str">
        <f>IF(Table2[[#This Row],[Event]]="Penalty",Table2[[#This Row],[number]],IF(Table2[[#This Row],[Event]]="Time-Out",401,""))</f>
        <v/>
      </c>
      <c r="AD2468" s="1">
        <f>ROW(A2467)</f>
        <v>2467</v>
      </c>
      <c r="AE2468" s="1">
        <f>COUNTIFS(Table2[GameID],Table2[[#This Row],[GameID]],Table2[Column1],"&lt;="&amp;Table2[[#This Row],[Column1]])-1</f>
        <v>8</v>
      </c>
    </row>
    <row r="2469" spans="1:31" x14ac:dyDescent="0.45">
      <c r="A2469" t="s">
        <v>313</v>
      </c>
      <c r="B2469" t="str">
        <f>_xlfn.TEXTBEFORE(Table2[[#This Row],[Kamp]]," - ")</f>
        <v>Rødovre FC</v>
      </c>
      <c r="C2469" t="str">
        <f>_xlfn.TEXTAFTER(Table2[[#This Row],[Kamp]],"- ")</f>
        <v>Benløse IF</v>
      </c>
      <c r="D2469">
        <v>45228</v>
      </c>
      <c r="E2469">
        <v>75095</v>
      </c>
      <c r="F2469">
        <v>20232024</v>
      </c>
      <c r="G2469" t="s">
        <v>17</v>
      </c>
      <c r="H2469" t="s">
        <v>665</v>
      </c>
      <c r="I2469" t="s">
        <v>678</v>
      </c>
      <c r="J2469">
        <v>2</v>
      </c>
      <c r="K2469">
        <v>31139</v>
      </c>
      <c r="L2469">
        <v>205</v>
      </c>
      <c r="M2469" t="s">
        <v>631</v>
      </c>
      <c r="N2469" t="s">
        <v>41</v>
      </c>
      <c r="O2469" t="s">
        <v>634</v>
      </c>
      <c r="P2469">
        <v>3</v>
      </c>
      <c r="Q2469" t="s">
        <v>634</v>
      </c>
      <c r="R2469">
        <f>SUMIFS(Table2[number],Table2[Event],"Goal",Table2[H/U],"HOME",Table2[GameID],Table2[[#This Row],[GameID]],Table2[GameTime],"&lt;="&amp;Table2[[#This Row],[GameTime]])</f>
        <v>1</v>
      </c>
      <c r="S2469">
        <f>SUMIFS(Table2[number],Table2[Event],"Goal",Table2[H/U],"AWAY",Table2[GameID],Table2[[#This Row],[GameID]],Table2[GameTime],"&lt;="&amp;Table2[[#This Row],[GameTime]])</f>
        <v>7</v>
      </c>
      <c r="T2469" t="str">
        <f>IF(Table2[[#This Row],[Event]]="Goal",Table2[[#This Row],[Hscore]]&amp;"-"&amp;Table2[[#This Row],[Uscore]],"")</f>
        <v/>
      </c>
      <c r="U2469">
        <v>2315</v>
      </c>
      <c r="V2469" s="1">
        <f>Table2[[#This Row],[GameTime]]-(Table2[[#This Row],[period]]-1)*1200</f>
        <v>1115</v>
      </c>
      <c r="W2469" s="1">
        <f>ROUNDDOWN(Table2[[#This Row],[Time]]/60,0)</f>
        <v>18</v>
      </c>
      <c r="X2469" s="1">
        <f>ROUNDDOWN((Table2[[#This Row],[Time]]/60-Table2[[#This Row],[Time2]])*60,0)</f>
        <v>34</v>
      </c>
      <c r="Y2469" s="1">
        <f>IF(Table2[[#This Row],[Time2]]&lt;10,0&amp;Table2[[#This Row],[Time2]],Table2[[#This Row],[Time2]])</f>
        <v>18</v>
      </c>
      <c r="Z2469" s="1">
        <f>IF(Table2[[#This Row],[Time3]]&lt;10,0&amp;Table2[[#This Row],[Time3]],Table2[[#This Row],[Time3]])</f>
        <v>34</v>
      </c>
      <c r="AA2469" s="2" t="str">
        <f>Table2[[#This Row],[Time4]]&amp;":"&amp;Table2[[#This Row],[Time5]]</f>
        <v>18:34</v>
      </c>
      <c r="AB2469" s="1" cm="1">
        <f t="array" ref="AB2469">IFERROR(IF(Table2[[#This Row],[code]]="","",_xlfn.IFS(AND(Table2[[#This Row],[code]]&lt;400,Table2[[#This Row],[code]]&lt;&gt;""),2,Table2[[#This Row],[code]]&gt;500,4)),"")</f>
        <v>2</v>
      </c>
      <c r="AC2469" s="1">
        <f>IF(Table2[[#This Row],[Event]]="Penalty",Table2[[#This Row],[number]],IF(Table2[[#This Row],[Event]]="Time-Out",401,""))</f>
        <v>205</v>
      </c>
      <c r="AD2469" s="1">
        <f>ROW(A2468)</f>
        <v>2468</v>
      </c>
      <c r="AE2469" s="1">
        <f>COUNTIFS(Table2[GameID],Table2[[#This Row],[GameID]],Table2[Column1],"&lt;="&amp;Table2[[#This Row],[Column1]])-1</f>
        <v>9</v>
      </c>
    </row>
    <row r="2470" spans="1:31" x14ac:dyDescent="0.45">
      <c r="A2470" t="s">
        <v>313</v>
      </c>
      <c r="B2470" t="str">
        <f>_xlfn.TEXTBEFORE(Table2[[#This Row],[Kamp]]," - ")</f>
        <v>Rødovre FC</v>
      </c>
      <c r="C2470" t="str">
        <f>_xlfn.TEXTAFTER(Table2[[#This Row],[Kamp]],"- ")</f>
        <v>Benløse IF</v>
      </c>
      <c r="D2470">
        <v>45228</v>
      </c>
      <c r="E2470">
        <v>75095</v>
      </c>
      <c r="F2470">
        <v>20232024</v>
      </c>
      <c r="G2470" t="s">
        <v>17</v>
      </c>
      <c r="H2470" t="s">
        <v>658</v>
      </c>
      <c r="I2470" t="s">
        <v>677</v>
      </c>
      <c r="J2470">
        <v>3</v>
      </c>
      <c r="K2470">
        <v>31137</v>
      </c>
      <c r="L2470">
        <v>205</v>
      </c>
      <c r="M2470" t="s">
        <v>631</v>
      </c>
      <c r="N2470" t="s">
        <v>28</v>
      </c>
      <c r="O2470" t="s">
        <v>634</v>
      </c>
      <c r="P2470">
        <v>41</v>
      </c>
      <c r="Q2470" t="s">
        <v>634</v>
      </c>
      <c r="R2470">
        <f>SUMIFS(Table2[number],Table2[Event],"Goal",Table2[H/U],"HOME",Table2[GameID],Table2[[#This Row],[GameID]],Table2[GameTime],"&lt;="&amp;Table2[[#This Row],[GameTime]])</f>
        <v>1</v>
      </c>
      <c r="S2470">
        <f>SUMIFS(Table2[number],Table2[Event],"Goal",Table2[H/U],"AWAY",Table2[GameID],Table2[[#This Row],[GameID]],Table2[GameTime],"&lt;="&amp;Table2[[#This Row],[GameTime]])</f>
        <v>7</v>
      </c>
      <c r="T2470" t="str">
        <f>IF(Table2[[#This Row],[Event]]="Goal",Table2[[#This Row],[Hscore]]&amp;"-"&amp;Table2[[#This Row],[Uscore]],"")</f>
        <v/>
      </c>
      <c r="U2470">
        <v>3067</v>
      </c>
      <c r="V2470" s="1">
        <f>Table2[[#This Row],[GameTime]]-(Table2[[#This Row],[period]]-1)*1200</f>
        <v>667</v>
      </c>
      <c r="W2470" s="1">
        <f>ROUNDDOWN(Table2[[#This Row],[Time]]/60,0)</f>
        <v>11</v>
      </c>
      <c r="X2470" s="1">
        <f>ROUNDDOWN((Table2[[#This Row],[Time]]/60-Table2[[#This Row],[Time2]])*60,0)</f>
        <v>7</v>
      </c>
      <c r="Y2470" s="1">
        <f>IF(Table2[[#This Row],[Time2]]&lt;10,0&amp;Table2[[#This Row],[Time2]],Table2[[#This Row],[Time2]])</f>
        <v>11</v>
      </c>
      <c r="Z2470" s="1" t="str">
        <f>IF(Table2[[#This Row],[Time3]]&lt;10,0&amp;Table2[[#This Row],[Time3]],Table2[[#This Row],[Time3]])</f>
        <v>07</v>
      </c>
      <c r="AA2470" s="2" t="str">
        <f>Table2[[#This Row],[Time4]]&amp;":"&amp;Table2[[#This Row],[Time5]]</f>
        <v>11:07</v>
      </c>
      <c r="AB2470" s="1" cm="1">
        <f t="array" ref="AB2470">IFERROR(IF(Table2[[#This Row],[code]]="","",_xlfn.IFS(AND(Table2[[#This Row],[code]]&lt;400,Table2[[#This Row],[code]]&lt;&gt;""),2,Table2[[#This Row],[code]]&gt;500,4)),"")</f>
        <v>2</v>
      </c>
      <c r="AC2470" s="1">
        <f>IF(Table2[[#This Row],[Event]]="Penalty",Table2[[#This Row],[number]],IF(Table2[[#This Row],[Event]]="Time-Out",401,""))</f>
        <v>205</v>
      </c>
      <c r="AD2470" s="1">
        <f>ROW(A2469)</f>
        <v>2469</v>
      </c>
      <c r="AE2470" s="1">
        <f>COUNTIFS(Table2[GameID],Table2[[#This Row],[GameID]],Table2[Column1],"&lt;="&amp;Table2[[#This Row],[Column1]])-1</f>
        <v>10</v>
      </c>
    </row>
    <row r="2471" spans="1:31" x14ac:dyDescent="0.45">
      <c r="A2471" t="s">
        <v>313</v>
      </c>
      <c r="B2471" t="str">
        <f>_xlfn.TEXTBEFORE(Table2[[#This Row],[Kamp]]," - ")</f>
        <v>Rødovre FC</v>
      </c>
      <c r="C2471" t="str">
        <f>_xlfn.TEXTAFTER(Table2[[#This Row],[Kamp]],"- ")</f>
        <v>Benløse IF</v>
      </c>
      <c r="D2471">
        <v>45228</v>
      </c>
      <c r="E2471">
        <v>75095</v>
      </c>
      <c r="F2471">
        <v>20232024</v>
      </c>
      <c r="G2471" t="s">
        <v>17</v>
      </c>
      <c r="H2471" t="s">
        <v>665</v>
      </c>
      <c r="I2471" t="s">
        <v>678</v>
      </c>
      <c r="J2471">
        <v>3</v>
      </c>
      <c r="K2471">
        <v>31139</v>
      </c>
      <c r="L2471">
        <v>201</v>
      </c>
      <c r="M2471" t="s">
        <v>631</v>
      </c>
      <c r="N2471" t="s">
        <v>54</v>
      </c>
      <c r="O2471" t="s">
        <v>634</v>
      </c>
      <c r="P2471">
        <v>87</v>
      </c>
      <c r="Q2471" t="s">
        <v>634</v>
      </c>
      <c r="R2471">
        <f>SUMIFS(Table2[number],Table2[Event],"Goal",Table2[H/U],"HOME",Table2[GameID],Table2[[#This Row],[GameID]],Table2[GameTime],"&lt;="&amp;Table2[[#This Row],[GameTime]])</f>
        <v>1</v>
      </c>
      <c r="S2471">
        <f>SUMIFS(Table2[number],Table2[Event],"Goal",Table2[H/U],"AWAY",Table2[GameID],Table2[[#This Row],[GameID]],Table2[GameTime],"&lt;="&amp;Table2[[#This Row],[GameTime]])</f>
        <v>7</v>
      </c>
      <c r="T2471" t="str">
        <f>IF(Table2[[#This Row],[Event]]="Goal",Table2[[#This Row],[Hscore]]&amp;"-"&amp;Table2[[#This Row],[Uscore]],"")</f>
        <v/>
      </c>
      <c r="U2471">
        <v>3149</v>
      </c>
      <c r="V2471" s="1">
        <f>Table2[[#This Row],[GameTime]]-(Table2[[#This Row],[period]]-1)*1200</f>
        <v>749</v>
      </c>
      <c r="W2471" s="1">
        <f>ROUNDDOWN(Table2[[#This Row],[Time]]/60,0)</f>
        <v>12</v>
      </c>
      <c r="X2471" s="1">
        <f>ROUNDDOWN((Table2[[#This Row],[Time]]/60-Table2[[#This Row],[Time2]])*60,0)</f>
        <v>29</v>
      </c>
      <c r="Y2471" s="1">
        <f>IF(Table2[[#This Row],[Time2]]&lt;10,0&amp;Table2[[#This Row],[Time2]],Table2[[#This Row],[Time2]])</f>
        <v>12</v>
      </c>
      <c r="Z2471" s="1">
        <f>IF(Table2[[#This Row],[Time3]]&lt;10,0&amp;Table2[[#This Row],[Time3]],Table2[[#This Row],[Time3]])</f>
        <v>29</v>
      </c>
      <c r="AA2471" s="2" t="str">
        <f>Table2[[#This Row],[Time4]]&amp;":"&amp;Table2[[#This Row],[Time5]]</f>
        <v>12:29</v>
      </c>
      <c r="AB2471" s="1" cm="1">
        <f t="array" ref="AB2471">IFERROR(IF(Table2[[#This Row],[code]]="","",_xlfn.IFS(AND(Table2[[#This Row],[code]]&lt;400,Table2[[#This Row],[code]]&lt;&gt;""),2,Table2[[#This Row],[code]]&gt;500,4)),"")</f>
        <v>2</v>
      </c>
      <c r="AC2471" s="1">
        <f>IF(Table2[[#This Row],[Event]]="Penalty",Table2[[#This Row],[number]],IF(Table2[[#This Row],[Event]]="Time-Out",401,""))</f>
        <v>201</v>
      </c>
      <c r="AD2471" s="1">
        <f>ROW(A2470)</f>
        <v>2470</v>
      </c>
      <c r="AE2471" s="1">
        <f>COUNTIFS(Table2[GameID],Table2[[#This Row],[GameID]],Table2[Column1],"&lt;="&amp;Table2[[#This Row],[Column1]])-1</f>
        <v>11</v>
      </c>
    </row>
    <row r="2472" spans="1:31" x14ac:dyDescent="0.45">
      <c r="A2472" t="s">
        <v>313</v>
      </c>
      <c r="B2472" t="str">
        <f>_xlfn.TEXTBEFORE(Table2[[#This Row],[Kamp]]," - ")</f>
        <v>Rødovre FC</v>
      </c>
      <c r="C2472" t="str">
        <f>_xlfn.TEXTAFTER(Table2[[#This Row],[Kamp]],"- ")</f>
        <v>Benløse IF</v>
      </c>
      <c r="D2472">
        <v>45228</v>
      </c>
      <c r="E2472">
        <v>75095</v>
      </c>
      <c r="F2472">
        <v>20232024</v>
      </c>
      <c r="G2472" t="s">
        <v>17</v>
      </c>
      <c r="H2472" t="s">
        <v>658</v>
      </c>
      <c r="I2472" t="s">
        <v>677</v>
      </c>
      <c r="J2472">
        <v>3</v>
      </c>
      <c r="K2472">
        <v>31137</v>
      </c>
      <c r="L2472">
        <v>1</v>
      </c>
      <c r="M2472" t="s">
        <v>630</v>
      </c>
      <c r="N2472" t="s">
        <v>29</v>
      </c>
      <c r="O2472" t="s">
        <v>192</v>
      </c>
      <c r="P2472">
        <v>44</v>
      </c>
      <c r="Q2472">
        <v>32</v>
      </c>
      <c r="R2472">
        <f>SUMIFS(Table2[number],Table2[Event],"Goal",Table2[H/U],"HOME",Table2[GameID],Table2[[#This Row],[GameID]],Table2[GameTime],"&lt;="&amp;Table2[[#This Row],[GameTime]])</f>
        <v>1</v>
      </c>
      <c r="S2472">
        <f>SUMIFS(Table2[number],Table2[Event],"Goal",Table2[H/U],"AWAY",Table2[GameID],Table2[[#This Row],[GameID]],Table2[GameTime],"&lt;="&amp;Table2[[#This Row],[GameTime]])</f>
        <v>8</v>
      </c>
      <c r="T2472" t="str">
        <f>IF(Table2[[#This Row],[Event]]="Goal",Table2[[#This Row],[Hscore]]&amp;"-"&amp;Table2[[#This Row],[Uscore]],"")</f>
        <v>1-8</v>
      </c>
      <c r="U2472">
        <v>3152</v>
      </c>
      <c r="V2472" s="1">
        <f>Table2[[#This Row],[GameTime]]-(Table2[[#This Row],[period]]-1)*1200</f>
        <v>752</v>
      </c>
      <c r="W2472" s="1">
        <f>ROUNDDOWN(Table2[[#This Row],[Time]]/60,0)</f>
        <v>12</v>
      </c>
      <c r="X2472" s="1">
        <f>ROUNDDOWN((Table2[[#This Row],[Time]]/60-Table2[[#This Row],[Time2]])*60,0)</f>
        <v>32</v>
      </c>
      <c r="Y2472" s="1">
        <f>IF(Table2[[#This Row],[Time2]]&lt;10,0&amp;Table2[[#This Row],[Time2]],Table2[[#This Row],[Time2]])</f>
        <v>12</v>
      </c>
      <c r="Z2472" s="1">
        <f>IF(Table2[[#This Row],[Time3]]&lt;10,0&amp;Table2[[#This Row],[Time3]],Table2[[#This Row],[Time3]])</f>
        <v>32</v>
      </c>
      <c r="AA2472" s="2" t="str">
        <f>Table2[[#This Row],[Time4]]&amp;":"&amp;Table2[[#This Row],[Time5]]</f>
        <v>12:32</v>
      </c>
      <c r="AB2472" s="1" t="str" cm="1">
        <f t="array" ref="AB2472">IFERROR(IF(Table2[[#This Row],[code]]="","",_xlfn.IFS(AND(Table2[[#This Row],[code]]&lt;400,Table2[[#This Row],[code]]&lt;&gt;""),2,Table2[[#This Row],[code]]&gt;500,4)),"")</f>
        <v/>
      </c>
      <c r="AC2472" s="1" t="str">
        <f>IF(Table2[[#This Row],[Event]]="Penalty",Table2[[#This Row],[number]],IF(Table2[[#This Row],[Event]]="Time-Out",401,""))</f>
        <v/>
      </c>
      <c r="AD2472" s="1">
        <f>ROW(A2471)</f>
        <v>2471</v>
      </c>
      <c r="AE2472" s="1">
        <f>COUNTIFS(Table2[GameID],Table2[[#This Row],[GameID]],Table2[Column1],"&lt;="&amp;Table2[[#This Row],[Column1]])-1</f>
        <v>12</v>
      </c>
    </row>
    <row r="2473" spans="1:31" x14ac:dyDescent="0.45">
      <c r="A2473" t="s">
        <v>313</v>
      </c>
      <c r="B2473" t="str">
        <f>_xlfn.TEXTBEFORE(Table2[[#This Row],[Kamp]]," - ")</f>
        <v>Rødovre FC</v>
      </c>
      <c r="C2473" t="str">
        <f>_xlfn.TEXTAFTER(Table2[[#This Row],[Kamp]],"- ")</f>
        <v>Benløse IF</v>
      </c>
      <c r="D2473">
        <v>45228</v>
      </c>
      <c r="E2473">
        <v>75095</v>
      </c>
      <c r="F2473">
        <v>20232024</v>
      </c>
      <c r="G2473" t="s">
        <v>17</v>
      </c>
      <c r="H2473" t="s">
        <v>658</v>
      </c>
      <c r="I2473" t="s">
        <v>677</v>
      </c>
      <c r="J2473">
        <v>3</v>
      </c>
      <c r="K2473">
        <v>31137</v>
      </c>
      <c r="L2473">
        <v>1</v>
      </c>
      <c r="M2473" t="s">
        <v>630</v>
      </c>
      <c r="N2473" t="s">
        <v>192</v>
      </c>
      <c r="O2473" t="s">
        <v>466</v>
      </c>
      <c r="P2473">
        <v>32</v>
      </c>
      <c r="Q2473">
        <v>23</v>
      </c>
      <c r="R2473">
        <f>SUMIFS(Table2[number],Table2[Event],"Goal",Table2[H/U],"HOME",Table2[GameID],Table2[[#This Row],[GameID]],Table2[GameTime],"&lt;="&amp;Table2[[#This Row],[GameTime]])</f>
        <v>1</v>
      </c>
      <c r="S2473">
        <f>SUMIFS(Table2[number],Table2[Event],"Goal",Table2[H/U],"AWAY",Table2[GameID],Table2[[#This Row],[GameID]],Table2[GameTime],"&lt;="&amp;Table2[[#This Row],[GameTime]])</f>
        <v>9</v>
      </c>
      <c r="T2473" t="str">
        <f>IF(Table2[[#This Row],[Event]]="Goal",Table2[[#This Row],[Hscore]]&amp;"-"&amp;Table2[[#This Row],[Uscore]],"")</f>
        <v>1-9</v>
      </c>
      <c r="U2473">
        <v>3187</v>
      </c>
      <c r="V2473" s="1">
        <f>Table2[[#This Row],[GameTime]]-(Table2[[#This Row],[period]]-1)*1200</f>
        <v>787</v>
      </c>
      <c r="W2473" s="1">
        <f>ROUNDDOWN(Table2[[#This Row],[Time]]/60,0)</f>
        <v>13</v>
      </c>
      <c r="X2473" s="1">
        <f>ROUNDDOWN((Table2[[#This Row],[Time]]/60-Table2[[#This Row],[Time2]])*60,0)</f>
        <v>7</v>
      </c>
      <c r="Y2473" s="1">
        <f>IF(Table2[[#This Row],[Time2]]&lt;10,0&amp;Table2[[#This Row],[Time2]],Table2[[#This Row],[Time2]])</f>
        <v>13</v>
      </c>
      <c r="Z2473" s="1" t="str">
        <f>IF(Table2[[#This Row],[Time3]]&lt;10,0&amp;Table2[[#This Row],[Time3]],Table2[[#This Row],[Time3]])</f>
        <v>07</v>
      </c>
      <c r="AA2473" s="2" t="str">
        <f>Table2[[#This Row],[Time4]]&amp;":"&amp;Table2[[#This Row],[Time5]]</f>
        <v>13:07</v>
      </c>
      <c r="AB2473" s="1" t="str" cm="1">
        <f t="array" ref="AB2473">IFERROR(IF(Table2[[#This Row],[code]]="","",_xlfn.IFS(AND(Table2[[#This Row],[code]]&lt;400,Table2[[#This Row],[code]]&lt;&gt;""),2,Table2[[#This Row],[code]]&gt;500,4)),"")</f>
        <v/>
      </c>
      <c r="AC2473" s="1" t="str">
        <f>IF(Table2[[#This Row],[Event]]="Penalty",Table2[[#This Row],[number]],IF(Table2[[#This Row],[Event]]="Time-Out",401,""))</f>
        <v/>
      </c>
      <c r="AD2473" s="1">
        <f>ROW(A2472)</f>
        <v>2472</v>
      </c>
      <c r="AE2473" s="1">
        <f>COUNTIFS(Table2[GameID],Table2[[#This Row],[GameID]],Table2[Column1],"&lt;="&amp;Table2[[#This Row],[Column1]])-1</f>
        <v>13</v>
      </c>
    </row>
    <row r="2474" spans="1:31" x14ac:dyDescent="0.45">
      <c r="A2474" t="s">
        <v>313</v>
      </c>
      <c r="B2474" t="str">
        <f>_xlfn.TEXTBEFORE(Table2[[#This Row],[Kamp]]," - ")</f>
        <v>Rødovre FC</v>
      </c>
      <c r="C2474" t="str">
        <f>_xlfn.TEXTAFTER(Table2[[#This Row],[Kamp]],"- ")</f>
        <v>Benløse IF</v>
      </c>
      <c r="D2474">
        <v>45228</v>
      </c>
      <c r="E2474">
        <v>75095</v>
      </c>
      <c r="F2474">
        <v>20232024</v>
      </c>
      <c r="G2474" t="s">
        <v>17</v>
      </c>
      <c r="H2474" t="s">
        <v>665</v>
      </c>
      <c r="I2474" t="s">
        <v>678</v>
      </c>
      <c r="J2474">
        <v>3</v>
      </c>
      <c r="K2474">
        <v>31139</v>
      </c>
      <c r="L2474">
        <v>220</v>
      </c>
      <c r="M2474" t="s">
        <v>631</v>
      </c>
      <c r="N2474" t="s">
        <v>43</v>
      </c>
      <c r="O2474" t="s">
        <v>634</v>
      </c>
      <c r="P2474">
        <v>15</v>
      </c>
      <c r="Q2474" t="s">
        <v>634</v>
      </c>
      <c r="R2474">
        <f>SUMIFS(Table2[number],Table2[Event],"Goal",Table2[H/U],"HOME",Table2[GameID],Table2[[#This Row],[GameID]],Table2[GameTime],"&lt;="&amp;Table2[[#This Row],[GameTime]])</f>
        <v>1</v>
      </c>
      <c r="S2474">
        <f>SUMIFS(Table2[number],Table2[Event],"Goal",Table2[H/U],"AWAY",Table2[GameID],Table2[[#This Row],[GameID]],Table2[GameTime],"&lt;="&amp;Table2[[#This Row],[GameTime]])</f>
        <v>9</v>
      </c>
      <c r="T2474" t="str">
        <f>IF(Table2[[#This Row],[Event]]="Goal",Table2[[#This Row],[Hscore]]&amp;"-"&amp;Table2[[#This Row],[Uscore]],"")</f>
        <v/>
      </c>
      <c r="U2474">
        <v>3510</v>
      </c>
      <c r="V2474" s="1">
        <f>Table2[[#This Row],[GameTime]]-(Table2[[#This Row],[period]]-1)*1200</f>
        <v>1110</v>
      </c>
      <c r="W2474" s="1">
        <f>ROUNDDOWN(Table2[[#This Row],[Time]]/60,0)</f>
        <v>18</v>
      </c>
      <c r="X2474" s="1">
        <f>ROUNDDOWN((Table2[[#This Row],[Time]]/60-Table2[[#This Row],[Time2]])*60,0)</f>
        <v>30</v>
      </c>
      <c r="Y2474" s="1">
        <f>IF(Table2[[#This Row],[Time2]]&lt;10,0&amp;Table2[[#This Row],[Time2]],Table2[[#This Row],[Time2]])</f>
        <v>18</v>
      </c>
      <c r="Z2474" s="1">
        <f>IF(Table2[[#This Row],[Time3]]&lt;10,0&amp;Table2[[#This Row],[Time3]],Table2[[#This Row],[Time3]])</f>
        <v>30</v>
      </c>
      <c r="AA2474" s="2" t="str">
        <f>Table2[[#This Row],[Time4]]&amp;":"&amp;Table2[[#This Row],[Time5]]</f>
        <v>18:30</v>
      </c>
      <c r="AB2474" s="1" cm="1">
        <f t="array" ref="AB2474">IFERROR(IF(Table2[[#This Row],[code]]="","",_xlfn.IFS(AND(Table2[[#This Row],[code]]&lt;400,Table2[[#This Row],[code]]&lt;&gt;""),2,Table2[[#This Row],[code]]&gt;500,4)),"")</f>
        <v>2</v>
      </c>
      <c r="AC2474" s="1">
        <f>IF(Table2[[#This Row],[Event]]="Penalty",Table2[[#This Row],[number]],IF(Table2[[#This Row],[Event]]="Time-Out",401,""))</f>
        <v>220</v>
      </c>
      <c r="AD2474" s="1">
        <f>ROW(A2473)</f>
        <v>2473</v>
      </c>
      <c r="AE2474" s="1">
        <f>COUNTIFS(Table2[GameID],Table2[[#This Row],[GameID]],Table2[Column1],"&lt;="&amp;Table2[[#This Row],[Column1]])-1</f>
        <v>14</v>
      </c>
    </row>
    <row r="2475" spans="1:31" x14ac:dyDescent="0.45">
      <c r="A2475" t="s">
        <v>323</v>
      </c>
      <c r="B2475" t="str">
        <f>_xlfn.TEXTBEFORE(Table2[[#This Row],[Kamp]]," - ")</f>
        <v>Copenhagen FC</v>
      </c>
      <c r="C2475" t="str">
        <f>_xlfn.TEXTAFTER(Table2[[#This Row],[Kamp]],"- ")</f>
        <v>Vanløse Floorball</v>
      </c>
      <c r="D2475">
        <v>45227</v>
      </c>
      <c r="E2475">
        <v>75096</v>
      </c>
      <c r="F2475">
        <v>20232024</v>
      </c>
      <c r="G2475" t="s">
        <v>17</v>
      </c>
      <c r="H2475" t="s">
        <v>667</v>
      </c>
      <c r="I2475" t="s">
        <v>678</v>
      </c>
      <c r="J2475">
        <v>1</v>
      </c>
      <c r="K2475">
        <v>31140</v>
      </c>
      <c r="L2475">
        <v>1</v>
      </c>
      <c r="M2475" t="s">
        <v>630</v>
      </c>
      <c r="N2475" t="s">
        <v>244</v>
      </c>
      <c r="O2475" t="s">
        <v>634</v>
      </c>
      <c r="P2475">
        <v>11</v>
      </c>
      <c r="Q2475" t="s">
        <v>634</v>
      </c>
      <c r="R2475">
        <f>SUMIFS(Table2[number],Table2[Event],"Goal",Table2[H/U],"HOME",Table2[GameID],Table2[[#This Row],[GameID]],Table2[GameTime],"&lt;="&amp;Table2[[#This Row],[GameTime]])</f>
        <v>1</v>
      </c>
      <c r="S2475">
        <f>SUMIFS(Table2[number],Table2[Event],"Goal",Table2[H/U],"AWAY",Table2[GameID],Table2[[#This Row],[GameID]],Table2[GameTime],"&lt;="&amp;Table2[[#This Row],[GameTime]])</f>
        <v>0</v>
      </c>
      <c r="T2475" t="str">
        <f>IF(Table2[[#This Row],[Event]]="Goal",Table2[[#This Row],[Hscore]]&amp;"-"&amp;Table2[[#This Row],[Uscore]],"")</f>
        <v>1-0</v>
      </c>
      <c r="U2475">
        <v>128</v>
      </c>
      <c r="V2475" s="1">
        <f>Table2[[#This Row],[GameTime]]-(Table2[[#This Row],[period]]-1)*1200</f>
        <v>128</v>
      </c>
      <c r="W2475" s="1">
        <f>ROUNDDOWN(Table2[[#This Row],[Time]]/60,0)</f>
        <v>2</v>
      </c>
      <c r="X2475" s="1">
        <f>ROUNDDOWN((Table2[[#This Row],[Time]]/60-Table2[[#This Row],[Time2]])*60,0)</f>
        <v>8</v>
      </c>
      <c r="Y2475" s="1" t="str">
        <f>IF(Table2[[#This Row],[Time2]]&lt;10,0&amp;Table2[[#This Row],[Time2]],Table2[[#This Row],[Time2]])</f>
        <v>02</v>
      </c>
      <c r="Z2475" s="1" t="str">
        <f>IF(Table2[[#This Row],[Time3]]&lt;10,0&amp;Table2[[#This Row],[Time3]],Table2[[#This Row],[Time3]])</f>
        <v>08</v>
      </c>
      <c r="AA2475" s="2" t="str">
        <f>Table2[[#This Row],[Time4]]&amp;":"&amp;Table2[[#This Row],[Time5]]</f>
        <v>02:08</v>
      </c>
      <c r="AB2475" s="1" t="str" cm="1">
        <f t="array" ref="AB2475">IFERROR(IF(Table2[[#This Row],[code]]="","",_xlfn.IFS(AND(Table2[[#This Row],[code]]&lt;400,Table2[[#This Row],[code]]&lt;&gt;""),2,Table2[[#This Row],[code]]&gt;500,4)),"")</f>
        <v/>
      </c>
      <c r="AC2475" s="1" t="str">
        <f>IF(Table2[[#This Row],[Event]]="Penalty",Table2[[#This Row],[number]],IF(Table2[[#This Row],[Event]]="Time-Out",401,""))</f>
        <v/>
      </c>
      <c r="AD2475" s="1">
        <f>ROW(A2474)</f>
        <v>2474</v>
      </c>
      <c r="AE2475" s="1">
        <f>COUNTIFS(Table2[GameID],Table2[[#This Row],[GameID]],Table2[Column1],"&lt;="&amp;Table2[[#This Row],[Column1]])-1</f>
        <v>0</v>
      </c>
    </row>
    <row r="2476" spans="1:31" x14ac:dyDescent="0.45">
      <c r="A2476" t="s">
        <v>323</v>
      </c>
      <c r="B2476" t="str">
        <f>_xlfn.TEXTBEFORE(Table2[[#This Row],[Kamp]]," - ")</f>
        <v>Copenhagen FC</v>
      </c>
      <c r="C2476" t="str">
        <f>_xlfn.TEXTAFTER(Table2[[#This Row],[Kamp]],"- ")</f>
        <v>Vanløse Floorball</v>
      </c>
      <c r="D2476">
        <v>45227</v>
      </c>
      <c r="E2476">
        <v>75096</v>
      </c>
      <c r="F2476">
        <v>20232024</v>
      </c>
      <c r="G2476" t="s">
        <v>17</v>
      </c>
      <c r="H2476" t="s">
        <v>660</v>
      </c>
      <c r="I2476" t="s">
        <v>677</v>
      </c>
      <c r="J2476">
        <v>1</v>
      </c>
      <c r="K2476">
        <v>31142</v>
      </c>
      <c r="L2476">
        <v>1</v>
      </c>
      <c r="M2476" t="s">
        <v>630</v>
      </c>
      <c r="N2476" t="s">
        <v>96</v>
      </c>
      <c r="O2476" t="s">
        <v>283</v>
      </c>
      <c r="P2476">
        <v>10</v>
      </c>
      <c r="Q2476">
        <v>2</v>
      </c>
      <c r="R2476">
        <f>SUMIFS(Table2[number],Table2[Event],"Goal",Table2[H/U],"HOME",Table2[GameID],Table2[[#This Row],[GameID]],Table2[GameTime],"&lt;="&amp;Table2[[#This Row],[GameTime]])</f>
        <v>1</v>
      </c>
      <c r="S2476">
        <f>SUMIFS(Table2[number],Table2[Event],"Goal",Table2[H/U],"AWAY",Table2[GameID],Table2[[#This Row],[GameID]],Table2[GameTime],"&lt;="&amp;Table2[[#This Row],[GameTime]])</f>
        <v>1</v>
      </c>
      <c r="T2476" t="str">
        <f>IF(Table2[[#This Row],[Event]]="Goal",Table2[[#This Row],[Hscore]]&amp;"-"&amp;Table2[[#This Row],[Uscore]],"")</f>
        <v>1-1</v>
      </c>
      <c r="U2476">
        <v>408</v>
      </c>
      <c r="V2476" s="1">
        <f>Table2[[#This Row],[GameTime]]-(Table2[[#This Row],[period]]-1)*1200</f>
        <v>408</v>
      </c>
      <c r="W2476" s="1">
        <f>ROUNDDOWN(Table2[[#This Row],[Time]]/60,0)</f>
        <v>6</v>
      </c>
      <c r="X2476" s="1">
        <f>ROUNDDOWN((Table2[[#This Row],[Time]]/60-Table2[[#This Row],[Time2]])*60,0)</f>
        <v>48</v>
      </c>
      <c r="Y2476" s="1" t="str">
        <f>IF(Table2[[#This Row],[Time2]]&lt;10,0&amp;Table2[[#This Row],[Time2]],Table2[[#This Row],[Time2]])</f>
        <v>06</v>
      </c>
      <c r="Z2476" s="1">
        <f>IF(Table2[[#This Row],[Time3]]&lt;10,0&amp;Table2[[#This Row],[Time3]],Table2[[#This Row],[Time3]])</f>
        <v>48</v>
      </c>
      <c r="AA2476" s="2" t="str">
        <f>Table2[[#This Row],[Time4]]&amp;":"&amp;Table2[[#This Row],[Time5]]</f>
        <v>06:48</v>
      </c>
      <c r="AB2476" s="1" t="str" cm="1">
        <f t="array" ref="AB2476">IFERROR(IF(Table2[[#This Row],[code]]="","",_xlfn.IFS(AND(Table2[[#This Row],[code]]&lt;400,Table2[[#This Row],[code]]&lt;&gt;""),2,Table2[[#This Row],[code]]&gt;500,4)),"")</f>
        <v/>
      </c>
      <c r="AC2476" s="1" t="str">
        <f>IF(Table2[[#This Row],[Event]]="Penalty",Table2[[#This Row],[number]],IF(Table2[[#This Row],[Event]]="Time-Out",401,""))</f>
        <v/>
      </c>
      <c r="AD2476" s="1">
        <f>ROW(A2475)</f>
        <v>2475</v>
      </c>
      <c r="AE2476" s="1">
        <f>COUNTIFS(Table2[GameID],Table2[[#This Row],[GameID]],Table2[Column1],"&lt;="&amp;Table2[[#This Row],[Column1]])-1</f>
        <v>1</v>
      </c>
    </row>
    <row r="2477" spans="1:31" x14ac:dyDescent="0.45">
      <c r="A2477" t="s">
        <v>323</v>
      </c>
      <c r="B2477" t="str">
        <f>_xlfn.TEXTBEFORE(Table2[[#This Row],[Kamp]]," - ")</f>
        <v>Copenhagen FC</v>
      </c>
      <c r="C2477" t="str">
        <f>_xlfn.TEXTAFTER(Table2[[#This Row],[Kamp]],"- ")</f>
        <v>Vanløse Floorball</v>
      </c>
      <c r="D2477">
        <v>45227</v>
      </c>
      <c r="E2477">
        <v>75096</v>
      </c>
      <c r="F2477">
        <v>20232024</v>
      </c>
      <c r="G2477" t="s">
        <v>17</v>
      </c>
      <c r="H2477" t="s">
        <v>660</v>
      </c>
      <c r="I2477" t="s">
        <v>677</v>
      </c>
      <c r="J2477">
        <v>1</v>
      </c>
      <c r="K2477">
        <v>31142</v>
      </c>
      <c r="L2477">
        <v>1</v>
      </c>
      <c r="M2477" t="s">
        <v>630</v>
      </c>
      <c r="N2477" t="s">
        <v>104</v>
      </c>
      <c r="O2477" t="s">
        <v>552</v>
      </c>
      <c r="P2477">
        <v>48</v>
      </c>
      <c r="Q2477">
        <v>99</v>
      </c>
      <c r="R2477">
        <f>SUMIFS(Table2[number],Table2[Event],"Goal",Table2[H/U],"HOME",Table2[GameID],Table2[[#This Row],[GameID]],Table2[GameTime],"&lt;="&amp;Table2[[#This Row],[GameTime]])</f>
        <v>1</v>
      </c>
      <c r="S2477">
        <f>SUMIFS(Table2[number],Table2[Event],"Goal",Table2[H/U],"AWAY",Table2[GameID],Table2[[#This Row],[GameID]],Table2[GameTime],"&lt;="&amp;Table2[[#This Row],[GameTime]])</f>
        <v>2</v>
      </c>
      <c r="T2477" t="str">
        <f>IF(Table2[[#This Row],[Event]]="Goal",Table2[[#This Row],[Hscore]]&amp;"-"&amp;Table2[[#This Row],[Uscore]],"")</f>
        <v>1-2</v>
      </c>
      <c r="U2477">
        <v>608</v>
      </c>
      <c r="V2477" s="1">
        <f>Table2[[#This Row],[GameTime]]-(Table2[[#This Row],[period]]-1)*1200</f>
        <v>608</v>
      </c>
      <c r="W2477" s="1">
        <f>ROUNDDOWN(Table2[[#This Row],[Time]]/60,0)</f>
        <v>10</v>
      </c>
      <c r="X2477" s="1">
        <f>ROUNDDOWN((Table2[[#This Row],[Time]]/60-Table2[[#This Row],[Time2]])*60,0)</f>
        <v>7</v>
      </c>
      <c r="Y2477" s="1">
        <f>IF(Table2[[#This Row],[Time2]]&lt;10,0&amp;Table2[[#This Row],[Time2]],Table2[[#This Row],[Time2]])</f>
        <v>10</v>
      </c>
      <c r="Z2477" s="1" t="str">
        <f>IF(Table2[[#This Row],[Time3]]&lt;10,0&amp;Table2[[#This Row],[Time3]],Table2[[#This Row],[Time3]])</f>
        <v>07</v>
      </c>
      <c r="AA2477" s="2" t="str">
        <f>Table2[[#This Row],[Time4]]&amp;":"&amp;Table2[[#This Row],[Time5]]</f>
        <v>10:07</v>
      </c>
      <c r="AB2477" s="1" t="str" cm="1">
        <f t="array" ref="AB2477">IFERROR(IF(Table2[[#This Row],[code]]="","",_xlfn.IFS(AND(Table2[[#This Row],[code]]&lt;400,Table2[[#This Row],[code]]&lt;&gt;""),2,Table2[[#This Row],[code]]&gt;500,4)),"")</f>
        <v/>
      </c>
      <c r="AC2477" s="1" t="str">
        <f>IF(Table2[[#This Row],[Event]]="Penalty",Table2[[#This Row],[number]],IF(Table2[[#This Row],[Event]]="Time-Out",401,""))</f>
        <v/>
      </c>
      <c r="AD2477" s="1">
        <f>ROW(A2476)</f>
        <v>2476</v>
      </c>
      <c r="AE2477" s="1">
        <f>COUNTIFS(Table2[GameID],Table2[[#This Row],[GameID]],Table2[Column1],"&lt;="&amp;Table2[[#This Row],[Column1]])-1</f>
        <v>2</v>
      </c>
    </row>
    <row r="2478" spans="1:31" x14ac:dyDescent="0.45">
      <c r="A2478" t="s">
        <v>323</v>
      </c>
      <c r="B2478" t="str">
        <f>_xlfn.TEXTBEFORE(Table2[[#This Row],[Kamp]]," - ")</f>
        <v>Copenhagen FC</v>
      </c>
      <c r="C2478" t="str">
        <f>_xlfn.TEXTAFTER(Table2[[#This Row],[Kamp]],"- ")</f>
        <v>Vanløse Floorball</v>
      </c>
      <c r="D2478">
        <v>45227</v>
      </c>
      <c r="E2478">
        <v>75096</v>
      </c>
      <c r="F2478">
        <v>20232024</v>
      </c>
      <c r="G2478" t="s">
        <v>17</v>
      </c>
      <c r="H2478" t="s">
        <v>660</v>
      </c>
      <c r="I2478" t="s">
        <v>677</v>
      </c>
      <c r="J2478">
        <v>1</v>
      </c>
      <c r="K2478">
        <v>31142</v>
      </c>
      <c r="L2478">
        <v>1</v>
      </c>
      <c r="M2478" t="s">
        <v>630</v>
      </c>
      <c r="N2478" t="s">
        <v>99</v>
      </c>
      <c r="O2478" t="s">
        <v>106</v>
      </c>
      <c r="P2478">
        <v>18</v>
      </c>
      <c r="Q2478">
        <v>67</v>
      </c>
      <c r="R2478">
        <f>SUMIFS(Table2[number],Table2[Event],"Goal",Table2[H/U],"HOME",Table2[GameID],Table2[[#This Row],[GameID]],Table2[GameTime],"&lt;="&amp;Table2[[#This Row],[GameTime]])</f>
        <v>1</v>
      </c>
      <c r="S2478">
        <f>SUMIFS(Table2[number],Table2[Event],"Goal",Table2[H/U],"AWAY",Table2[GameID],Table2[[#This Row],[GameID]],Table2[GameTime],"&lt;="&amp;Table2[[#This Row],[GameTime]])</f>
        <v>3</v>
      </c>
      <c r="T2478" t="str">
        <f>IF(Table2[[#This Row],[Event]]="Goal",Table2[[#This Row],[Hscore]]&amp;"-"&amp;Table2[[#This Row],[Uscore]],"")</f>
        <v>1-3</v>
      </c>
      <c r="U2478">
        <v>941</v>
      </c>
      <c r="V2478" s="1">
        <f>Table2[[#This Row],[GameTime]]-(Table2[[#This Row],[period]]-1)*1200</f>
        <v>941</v>
      </c>
      <c r="W2478" s="1">
        <f>ROUNDDOWN(Table2[[#This Row],[Time]]/60,0)</f>
        <v>15</v>
      </c>
      <c r="X2478" s="1">
        <f>ROUNDDOWN((Table2[[#This Row],[Time]]/60-Table2[[#This Row],[Time2]])*60,0)</f>
        <v>41</v>
      </c>
      <c r="Y2478" s="1">
        <f>IF(Table2[[#This Row],[Time2]]&lt;10,0&amp;Table2[[#This Row],[Time2]],Table2[[#This Row],[Time2]])</f>
        <v>15</v>
      </c>
      <c r="Z2478" s="1">
        <f>IF(Table2[[#This Row],[Time3]]&lt;10,0&amp;Table2[[#This Row],[Time3]],Table2[[#This Row],[Time3]])</f>
        <v>41</v>
      </c>
      <c r="AA2478" s="2" t="str">
        <f>Table2[[#This Row],[Time4]]&amp;":"&amp;Table2[[#This Row],[Time5]]</f>
        <v>15:41</v>
      </c>
      <c r="AB2478" s="1" t="str" cm="1">
        <f t="array" ref="AB2478">IFERROR(IF(Table2[[#This Row],[code]]="","",_xlfn.IFS(AND(Table2[[#This Row],[code]]&lt;400,Table2[[#This Row],[code]]&lt;&gt;""),2,Table2[[#This Row],[code]]&gt;500,4)),"")</f>
        <v/>
      </c>
      <c r="AC2478" s="1" t="str">
        <f>IF(Table2[[#This Row],[Event]]="Penalty",Table2[[#This Row],[number]],IF(Table2[[#This Row],[Event]]="Time-Out",401,""))</f>
        <v/>
      </c>
      <c r="AD2478" s="1">
        <f>ROW(A2477)</f>
        <v>2477</v>
      </c>
      <c r="AE2478" s="1">
        <f>COUNTIFS(Table2[GameID],Table2[[#This Row],[GameID]],Table2[Column1],"&lt;="&amp;Table2[[#This Row],[Column1]])-1</f>
        <v>3</v>
      </c>
    </row>
    <row r="2479" spans="1:31" x14ac:dyDescent="0.45">
      <c r="A2479" t="s">
        <v>323</v>
      </c>
      <c r="B2479" t="str">
        <f>_xlfn.TEXTBEFORE(Table2[[#This Row],[Kamp]]," - ")</f>
        <v>Copenhagen FC</v>
      </c>
      <c r="C2479" t="str">
        <f>_xlfn.TEXTAFTER(Table2[[#This Row],[Kamp]],"- ")</f>
        <v>Vanløse Floorball</v>
      </c>
      <c r="D2479">
        <v>45227</v>
      </c>
      <c r="E2479">
        <v>75096</v>
      </c>
      <c r="F2479">
        <v>20232024</v>
      </c>
      <c r="G2479" t="s">
        <v>17</v>
      </c>
      <c r="H2479" t="s">
        <v>660</v>
      </c>
      <c r="I2479" t="s">
        <v>677</v>
      </c>
      <c r="J2479">
        <v>2</v>
      </c>
      <c r="K2479">
        <v>31142</v>
      </c>
      <c r="L2479">
        <v>201</v>
      </c>
      <c r="M2479" t="s">
        <v>631</v>
      </c>
      <c r="N2479" t="s">
        <v>99</v>
      </c>
      <c r="O2479" t="s">
        <v>634</v>
      </c>
      <c r="P2479">
        <v>18</v>
      </c>
      <c r="Q2479" t="s">
        <v>634</v>
      </c>
      <c r="R2479">
        <f>SUMIFS(Table2[number],Table2[Event],"Goal",Table2[H/U],"HOME",Table2[GameID],Table2[[#This Row],[GameID]],Table2[GameTime],"&lt;="&amp;Table2[[#This Row],[GameTime]])</f>
        <v>1</v>
      </c>
      <c r="S2479">
        <f>SUMIFS(Table2[number],Table2[Event],"Goal",Table2[H/U],"AWAY",Table2[GameID],Table2[[#This Row],[GameID]],Table2[GameTime],"&lt;="&amp;Table2[[#This Row],[GameTime]])</f>
        <v>3</v>
      </c>
      <c r="T2479" t="str">
        <f>IF(Table2[[#This Row],[Event]]="Goal",Table2[[#This Row],[Hscore]]&amp;"-"&amp;Table2[[#This Row],[Uscore]],"")</f>
        <v/>
      </c>
      <c r="U2479">
        <v>1252</v>
      </c>
      <c r="V2479" s="1">
        <f>Table2[[#This Row],[GameTime]]-(Table2[[#This Row],[period]]-1)*1200</f>
        <v>52</v>
      </c>
      <c r="W2479" s="1">
        <f>ROUNDDOWN(Table2[[#This Row],[Time]]/60,0)</f>
        <v>0</v>
      </c>
      <c r="X2479" s="1">
        <f>ROUNDDOWN((Table2[[#This Row],[Time]]/60-Table2[[#This Row],[Time2]])*60,0)</f>
        <v>52</v>
      </c>
      <c r="Y2479" s="1" t="str">
        <f>IF(Table2[[#This Row],[Time2]]&lt;10,0&amp;Table2[[#This Row],[Time2]],Table2[[#This Row],[Time2]])</f>
        <v>00</v>
      </c>
      <c r="Z2479" s="1">
        <f>IF(Table2[[#This Row],[Time3]]&lt;10,0&amp;Table2[[#This Row],[Time3]],Table2[[#This Row],[Time3]])</f>
        <v>52</v>
      </c>
      <c r="AA2479" s="2" t="str">
        <f>Table2[[#This Row],[Time4]]&amp;":"&amp;Table2[[#This Row],[Time5]]</f>
        <v>00:52</v>
      </c>
      <c r="AB2479" s="1" cm="1">
        <f t="array" ref="AB2479">IFERROR(IF(Table2[[#This Row],[code]]="","",_xlfn.IFS(AND(Table2[[#This Row],[code]]&lt;400,Table2[[#This Row],[code]]&lt;&gt;""),2,Table2[[#This Row],[code]]&gt;500,4)),"")</f>
        <v>2</v>
      </c>
      <c r="AC2479" s="1">
        <f>IF(Table2[[#This Row],[Event]]="Penalty",Table2[[#This Row],[number]],IF(Table2[[#This Row],[Event]]="Time-Out",401,""))</f>
        <v>201</v>
      </c>
      <c r="AD2479" s="1">
        <f>ROW(A2478)</f>
        <v>2478</v>
      </c>
      <c r="AE2479" s="1">
        <f>COUNTIFS(Table2[GameID],Table2[[#This Row],[GameID]],Table2[Column1],"&lt;="&amp;Table2[[#This Row],[Column1]])-1</f>
        <v>4</v>
      </c>
    </row>
    <row r="2480" spans="1:31" x14ac:dyDescent="0.45">
      <c r="A2480" t="s">
        <v>323</v>
      </c>
      <c r="B2480" t="str">
        <f>_xlfn.TEXTBEFORE(Table2[[#This Row],[Kamp]]," - ")</f>
        <v>Copenhagen FC</v>
      </c>
      <c r="C2480" t="str">
        <f>_xlfn.TEXTAFTER(Table2[[#This Row],[Kamp]],"- ")</f>
        <v>Vanløse Floorball</v>
      </c>
      <c r="D2480">
        <v>45227</v>
      </c>
      <c r="E2480">
        <v>75096</v>
      </c>
      <c r="F2480">
        <v>20232024</v>
      </c>
      <c r="G2480" t="s">
        <v>17</v>
      </c>
      <c r="H2480" t="s">
        <v>660</v>
      </c>
      <c r="I2480" t="s">
        <v>677</v>
      </c>
      <c r="J2480">
        <v>2</v>
      </c>
      <c r="K2480">
        <v>31142</v>
      </c>
      <c r="L2480">
        <v>201</v>
      </c>
      <c r="M2480" t="s">
        <v>631</v>
      </c>
      <c r="N2480" t="s">
        <v>108</v>
      </c>
      <c r="O2480" t="s">
        <v>634</v>
      </c>
      <c r="P2480">
        <v>88</v>
      </c>
      <c r="Q2480" t="s">
        <v>634</v>
      </c>
      <c r="R2480">
        <f>SUMIFS(Table2[number],Table2[Event],"Goal",Table2[H/U],"HOME",Table2[GameID],Table2[[#This Row],[GameID]],Table2[GameTime],"&lt;="&amp;Table2[[#This Row],[GameTime]])</f>
        <v>1</v>
      </c>
      <c r="S2480">
        <f>SUMIFS(Table2[number],Table2[Event],"Goal",Table2[H/U],"AWAY",Table2[GameID],Table2[[#This Row],[GameID]],Table2[GameTime],"&lt;="&amp;Table2[[#This Row],[GameTime]])</f>
        <v>3</v>
      </c>
      <c r="T2480" t="str">
        <f>IF(Table2[[#This Row],[Event]]="Goal",Table2[[#This Row],[Hscore]]&amp;"-"&amp;Table2[[#This Row],[Uscore]],"")</f>
        <v/>
      </c>
      <c r="U2480">
        <v>1564</v>
      </c>
      <c r="V2480" s="1">
        <f>Table2[[#This Row],[GameTime]]-(Table2[[#This Row],[period]]-1)*1200</f>
        <v>364</v>
      </c>
      <c r="W2480" s="1">
        <f>ROUNDDOWN(Table2[[#This Row],[Time]]/60,0)</f>
        <v>6</v>
      </c>
      <c r="X2480" s="1">
        <f>ROUNDDOWN((Table2[[#This Row],[Time]]/60-Table2[[#This Row],[Time2]])*60,0)</f>
        <v>3</v>
      </c>
      <c r="Y2480" s="1" t="str">
        <f>IF(Table2[[#This Row],[Time2]]&lt;10,0&amp;Table2[[#This Row],[Time2]],Table2[[#This Row],[Time2]])</f>
        <v>06</v>
      </c>
      <c r="Z2480" s="1" t="str">
        <f>IF(Table2[[#This Row],[Time3]]&lt;10,0&amp;Table2[[#This Row],[Time3]],Table2[[#This Row],[Time3]])</f>
        <v>03</v>
      </c>
      <c r="AA2480" s="2" t="str">
        <f>Table2[[#This Row],[Time4]]&amp;":"&amp;Table2[[#This Row],[Time5]]</f>
        <v>06:03</v>
      </c>
      <c r="AB2480" s="1" cm="1">
        <f t="array" ref="AB2480">IFERROR(IF(Table2[[#This Row],[code]]="","",_xlfn.IFS(AND(Table2[[#This Row],[code]]&lt;400,Table2[[#This Row],[code]]&lt;&gt;""),2,Table2[[#This Row],[code]]&gt;500,4)),"")</f>
        <v>2</v>
      </c>
      <c r="AC2480" s="1">
        <f>IF(Table2[[#This Row],[Event]]="Penalty",Table2[[#This Row],[number]],IF(Table2[[#This Row],[Event]]="Time-Out",401,""))</f>
        <v>201</v>
      </c>
      <c r="AD2480" s="1">
        <f>ROW(A2479)</f>
        <v>2479</v>
      </c>
      <c r="AE2480" s="1">
        <f>COUNTIFS(Table2[GameID],Table2[[#This Row],[GameID]],Table2[Column1],"&lt;="&amp;Table2[[#This Row],[Column1]])-1</f>
        <v>5</v>
      </c>
    </row>
    <row r="2481" spans="1:31" x14ac:dyDescent="0.45">
      <c r="A2481" t="s">
        <v>323</v>
      </c>
      <c r="B2481" t="str">
        <f>_xlfn.TEXTBEFORE(Table2[[#This Row],[Kamp]]," - ")</f>
        <v>Copenhagen FC</v>
      </c>
      <c r="C2481" t="str">
        <f>_xlfn.TEXTAFTER(Table2[[#This Row],[Kamp]],"- ")</f>
        <v>Vanløse Floorball</v>
      </c>
      <c r="D2481">
        <v>45227</v>
      </c>
      <c r="E2481">
        <v>75096</v>
      </c>
      <c r="F2481">
        <v>20232024</v>
      </c>
      <c r="G2481" t="s">
        <v>17</v>
      </c>
      <c r="H2481" t="s">
        <v>667</v>
      </c>
      <c r="I2481" t="s">
        <v>678</v>
      </c>
      <c r="J2481">
        <v>2</v>
      </c>
      <c r="K2481">
        <v>31140</v>
      </c>
      <c r="L2481">
        <v>1</v>
      </c>
      <c r="M2481" t="s">
        <v>630</v>
      </c>
      <c r="N2481" t="s">
        <v>59</v>
      </c>
      <c r="O2481" t="s">
        <v>252</v>
      </c>
      <c r="P2481">
        <v>9</v>
      </c>
      <c r="Q2481">
        <v>68</v>
      </c>
      <c r="R2481">
        <f>SUMIFS(Table2[number],Table2[Event],"Goal",Table2[H/U],"HOME",Table2[GameID],Table2[[#This Row],[GameID]],Table2[GameTime],"&lt;="&amp;Table2[[#This Row],[GameTime]])</f>
        <v>2</v>
      </c>
      <c r="S2481">
        <f>SUMIFS(Table2[number],Table2[Event],"Goal",Table2[H/U],"AWAY",Table2[GameID],Table2[[#This Row],[GameID]],Table2[GameTime],"&lt;="&amp;Table2[[#This Row],[GameTime]])</f>
        <v>3</v>
      </c>
      <c r="T2481" t="str">
        <f>IF(Table2[[#This Row],[Event]]="Goal",Table2[[#This Row],[Hscore]]&amp;"-"&amp;Table2[[#This Row],[Uscore]],"")</f>
        <v>2-3</v>
      </c>
      <c r="U2481">
        <v>1901</v>
      </c>
      <c r="V2481" s="1">
        <f>Table2[[#This Row],[GameTime]]-(Table2[[#This Row],[period]]-1)*1200</f>
        <v>701</v>
      </c>
      <c r="W2481" s="1">
        <f>ROUNDDOWN(Table2[[#This Row],[Time]]/60,0)</f>
        <v>11</v>
      </c>
      <c r="X2481" s="1">
        <f>ROUNDDOWN((Table2[[#This Row],[Time]]/60-Table2[[#This Row],[Time2]])*60,0)</f>
        <v>41</v>
      </c>
      <c r="Y2481" s="1">
        <f>IF(Table2[[#This Row],[Time2]]&lt;10,0&amp;Table2[[#This Row],[Time2]],Table2[[#This Row],[Time2]])</f>
        <v>11</v>
      </c>
      <c r="Z2481" s="1">
        <f>IF(Table2[[#This Row],[Time3]]&lt;10,0&amp;Table2[[#This Row],[Time3]],Table2[[#This Row],[Time3]])</f>
        <v>41</v>
      </c>
      <c r="AA2481" s="2" t="str">
        <f>Table2[[#This Row],[Time4]]&amp;":"&amp;Table2[[#This Row],[Time5]]</f>
        <v>11:41</v>
      </c>
      <c r="AB2481" s="1" t="str" cm="1">
        <f t="array" ref="AB2481">IFERROR(IF(Table2[[#This Row],[code]]="","",_xlfn.IFS(AND(Table2[[#This Row],[code]]&lt;400,Table2[[#This Row],[code]]&lt;&gt;""),2,Table2[[#This Row],[code]]&gt;500,4)),"")</f>
        <v/>
      </c>
      <c r="AC2481" s="1" t="str">
        <f>IF(Table2[[#This Row],[Event]]="Penalty",Table2[[#This Row],[number]],IF(Table2[[#This Row],[Event]]="Time-Out",401,""))</f>
        <v/>
      </c>
      <c r="AD2481" s="1">
        <f>ROW(A2480)</f>
        <v>2480</v>
      </c>
      <c r="AE2481" s="1">
        <f>COUNTIFS(Table2[GameID],Table2[[#This Row],[GameID]],Table2[Column1],"&lt;="&amp;Table2[[#This Row],[Column1]])-1</f>
        <v>6</v>
      </c>
    </row>
    <row r="2482" spans="1:31" x14ac:dyDescent="0.45">
      <c r="A2482" t="s">
        <v>323</v>
      </c>
      <c r="B2482" t="str">
        <f>_xlfn.TEXTBEFORE(Table2[[#This Row],[Kamp]]," - ")</f>
        <v>Copenhagen FC</v>
      </c>
      <c r="C2482" t="str">
        <f>_xlfn.TEXTAFTER(Table2[[#This Row],[Kamp]],"- ")</f>
        <v>Vanløse Floorball</v>
      </c>
      <c r="D2482">
        <v>45227</v>
      </c>
      <c r="E2482">
        <v>75096</v>
      </c>
      <c r="F2482">
        <v>20232024</v>
      </c>
      <c r="G2482" t="s">
        <v>17</v>
      </c>
      <c r="H2482" t="s">
        <v>660</v>
      </c>
      <c r="I2482" t="s">
        <v>677</v>
      </c>
      <c r="J2482">
        <v>2</v>
      </c>
      <c r="K2482">
        <v>31142</v>
      </c>
      <c r="L2482">
        <v>1</v>
      </c>
      <c r="M2482" t="s">
        <v>630</v>
      </c>
      <c r="N2482" t="s">
        <v>495</v>
      </c>
      <c r="O2482" t="s">
        <v>496</v>
      </c>
      <c r="P2482">
        <v>35</v>
      </c>
      <c r="Q2482">
        <v>61</v>
      </c>
      <c r="R2482">
        <f>SUMIFS(Table2[number],Table2[Event],"Goal",Table2[H/U],"HOME",Table2[GameID],Table2[[#This Row],[GameID]],Table2[GameTime],"&lt;="&amp;Table2[[#This Row],[GameTime]])</f>
        <v>2</v>
      </c>
      <c r="S2482">
        <f>SUMIFS(Table2[number],Table2[Event],"Goal",Table2[H/U],"AWAY",Table2[GameID],Table2[[#This Row],[GameID]],Table2[GameTime],"&lt;="&amp;Table2[[#This Row],[GameTime]])</f>
        <v>4</v>
      </c>
      <c r="T2482" t="str">
        <f>IF(Table2[[#This Row],[Event]]="Goal",Table2[[#This Row],[Hscore]]&amp;"-"&amp;Table2[[#This Row],[Uscore]],"")</f>
        <v>2-4</v>
      </c>
      <c r="U2482">
        <v>1981</v>
      </c>
      <c r="V2482" s="1">
        <f>Table2[[#This Row],[GameTime]]-(Table2[[#This Row],[period]]-1)*1200</f>
        <v>781</v>
      </c>
      <c r="W2482" s="1">
        <f>ROUNDDOWN(Table2[[#This Row],[Time]]/60,0)</f>
        <v>13</v>
      </c>
      <c r="X2482" s="1">
        <f>ROUNDDOWN((Table2[[#This Row],[Time]]/60-Table2[[#This Row],[Time2]])*60,0)</f>
        <v>1</v>
      </c>
      <c r="Y2482" s="1">
        <f>IF(Table2[[#This Row],[Time2]]&lt;10,0&amp;Table2[[#This Row],[Time2]],Table2[[#This Row],[Time2]])</f>
        <v>13</v>
      </c>
      <c r="Z2482" s="1" t="str">
        <f>IF(Table2[[#This Row],[Time3]]&lt;10,0&amp;Table2[[#This Row],[Time3]],Table2[[#This Row],[Time3]])</f>
        <v>01</v>
      </c>
      <c r="AA2482" s="2" t="str">
        <f>Table2[[#This Row],[Time4]]&amp;":"&amp;Table2[[#This Row],[Time5]]</f>
        <v>13:01</v>
      </c>
      <c r="AB2482" s="1" t="str" cm="1">
        <f t="array" ref="AB2482">IFERROR(IF(Table2[[#This Row],[code]]="","",_xlfn.IFS(AND(Table2[[#This Row],[code]]&lt;400,Table2[[#This Row],[code]]&lt;&gt;""),2,Table2[[#This Row],[code]]&gt;500,4)),"")</f>
        <v/>
      </c>
      <c r="AC2482" s="1" t="str">
        <f>IF(Table2[[#This Row],[Event]]="Penalty",Table2[[#This Row],[number]],IF(Table2[[#This Row],[Event]]="Time-Out",401,""))</f>
        <v/>
      </c>
      <c r="AD2482" s="1">
        <f>ROW(A2481)</f>
        <v>2481</v>
      </c>
      <c r="AE2482" s="1">
        <f>COUNTIFS(Table2[GameID],Table2[[#This Row],[GameID]],Table2[Column1],"&lt;="&amp;Table2[[#This Row],[Column1]])-1</f>
        <v>7</v>
      </c>
    </row>
    <row r="2483" spans="1:31" x14ac:dyDescent="0.45">
      <c r="A2483" t="s">
        <v>323</v>
      </c>
      <c r="B2483" t="str">
        <f>_xlfn.TEXTBEFORE(Table2[[#This Row],[Kamp]]," - ")</f>
        <v>Copenhagen FC</v>
      </c>
      <c r="C2483" t="str">
        <f>_xlfn.TEXTAFTER(Table2[[#This Row],[Kamp]],"- ")</f>
        <v>Vanløse Floorball</v>
      </c>
      <c r="D2483">
        <v>45227</v>
      </c>
      <c r="E2483">
        <v>75096</v>
      </c>
      <c r="F2483">
        <v>20232024</v>
      </c>
      <c r="G2483" t="s">
        <v>17</v>
      </c>
      <c r="H2483" t="s">
        <v>660</v>
      </c>
      <c r="I2483" t="s">
        <v>677</v>
      </c>
      <c r="J2483">
        <v>2</v>
      </c>
      <c r="K2483">
        <v>31142</v>
      </c>
      <c r="L2483">
        <v>1</v>
      </c>
      <c r="M2483" t="s">
        <v>630</v>
      </c>
      <c r="N2483" t="s">
        <v>496</v>
      </c>
      <c r="O2483" t="s">
        <v>495</v>
      </c>
      <c r="P2483">
        <v>61</v>
      </c>
      <c r="Q2483">
        <v>35</v>
      </c>
      <c r="R2483">
        <f>SUMIFS(Table2[number],Table2[Event],"Goal",Table2[H/U],"HOME",Table2[GameID],Table2[[#This Row],[GameID]],Table2[GameTime],"&lt;="&amp;Table2[[#This Row],[GameTime]])</f>
        <v>2</v>
      </c>
      <c r="S2483">
        <f>SUMIFS(Table2[number],Table2[Event],"Goal",Table2[H/U],"AWAY",Table2[GameID],Table2[[#This Row],[GameID]],Table2[GameTime],"&lt;="&amp;Table2[[#This Row],[GameTime]])</f>
        <v>5</v>
      </c>
      <c r="T2483" t="str">
        <f>IF(Table2[[#This Row],[Event]]="Goal",Table2[[#This Row],[Hscore]]&amp;"-"&amp;Table2[[#This Row],[Uscore]],"")</f>
        <v>2-5</v>
      </c>
      <c r="U2483">
        <v>2203</v>
      </c>
      <c r="V2483" s="1">
        <f>Table2[[#This Row],[GameTime]]-(Table2[[#This Row],[period]]-1)*1200</f>
        <v>1003</v>
      </c>
      <c r="W2483" s="1">
        <f>ROUNDDOWN(Table2[[#This Row],[Time]]/60,0)</f>
        <v>16</v>
      </c>
      <c r="X2483" s="1">
        <f>ROUNDDOWN((Table2[[#This Row],[Time]]/60-Table2[[#This Row],[Time2]])*60,0)</f>
        <v>42</v>
      </c>
      <c r="Y2483" s="1">
        <f>IF(Table2[[#This Row],[Time2]]&lt;10,0&amp;Table2[[#This Row],[Time2]],Table2[[#This Row],[Time2]])</f>
        <v>16</v>
      </c>
      <c r="Z2483" s="1">
        <f>IF(Table2[[#This Row],[Time3]]&lt;10,0&amp;Table2[[#This Row],[Time3]],Table2[[#This Row],[Time3]])</f>
        <v>42</v>
      </c>
      <c r="AA2483" s="2" t="str">
        <f>Table2[[#This Row],[Time4]]&amp;":"&amp;Table2[[#This Row],[Time5]]</f>
        <v>16:42</v>
      </c>
      <c r="AB2483" s="1" t="str" cm="1">
        <f t="array" ref="AB2483">IFERROR(IF(Table2[[#This Row],[code]]="","",_xlfn.IFS(AND(Table2[[#This Row],[code]]&lt;400,Table2[[#This Row],[code]]&lt;&gt;""),2,Table2[[#This Row],[code]]&gt;500,4)),"")</f>
        <v/>
      </c>
      <c r="AC2483" s="1" t="str">
        <f>IF(Table2[[#This Row],[Event]]="Penalty",Table2[[#This Row],[number]],IF(Table2[[#This Row],[Event]]="Time-Out",401,""))</f>
        <v/>
      </c>
      <c r="AD2483" s="1">
        <f>ROW(A2482)</f>
        <v>2482</v>
      </c>
      <c r="AE2483" s="1">
        <f>COUNTIFS(Table2[GameID],Table2[[#This Row],[GameID]],Table2[Column1],"&lt;="&amp;Table2[[#This Row],[Column1]])-1</f>
        <v>8</v>
      </c>
    </row>
    <row r="2484" spans="1:31" x14ac:dyDescent="0.45">
      <c r="A2484" t="s">
        <v>323</v>
      </c>
      <c r="B2484" t="str">
        <f>_xlfn.TEXTBEFORE(Table2[[#This Row],[Kamp]]," - ")</f>
        <v>Copenhagen FC</v>
      </c>
      <c r="C2484" t="str">
        <f>_xlfn.TEXTAFTER(Table2[[#This Row],[Kamp]],"- ")</f>
        <v>Vanløse Floorball</v>
      </c>
      <c r="D2484">
        <v>45227</v>
      </c>
      <c r="E2484">
        <v>75096</v>
      </c>
      <c r="F2484">
        <v>20232024</v>
      </c>
      <c r="G2484" t="s">
        <v>17</v>
      </c>
      <c r="H2484" t="s">
        <v>667</v>
      </c>
      <c r="I2484" t="s">
        <v>678</v>
      </c>
      <c r="J2484">
        <v>2</v>
      </c>
      <c r="K2484">
        <v>31140</v>
      </c>
      <c r="L2484">
        <v>1</v>
      </c>
      <c r="M2484" t="s">
        <v>630</v>
      </c>
      <c r="N2484" t="s">
        <v>252</v>
      </c>
      <c r="O2484" t="s">
        <v>59</v>
      </c>
      <c r="P2484">
        <v>68</v>
      </c>
      <c r="Q2484">
        <v>9</v>
      </c>
      <c r="R2484">
        <f>SUMIFS(Table2[number],Table2[Event],"Goal",Table2[H/U],"HOME",Table2[GameID],Table2[[#This Row],[GameID]],Table2[GameTime],"&lt;="&amp;Table2[[#This Row],[GameTime]])</f>
        <v>3</v>
      </c>
      <c r="S2484">
        <f>SUMIFS(Table2[number],Table2[Event],"Goal",Table2[H/U],"AWAY",Table2[GameID],Table2[[#This Row],[GameID]],Table2[GameTime],"&lt;="&amp;Table2[[#This Row],[GameTime]])</f>
        <v>5</v>
      </c>
      <c r="T2484" t="str">
        <f>IF(Table2[[#This Row],[Event]]="Goal",Table2[[#This Row],[Hscore]]&amp;"-"&amp;Table2[[#This Row],[Uscore]],"")</f>
        <v>3-5</v>
      </c>
      <c r="U2484">
        <v>2238</v>
      </c>
      <c r="V2484" s="1">
        <f>Table2[[#This Row],[GameTime]]-(Table2[[#This Row],[period]]-1)*1200</f>
        <v>1038</v>
      </c>
      <c r="W2484" s="1">
        <f>ROUNDDOWN(Table2[[#This Row],[Time]]/60,0)</f>
        <v>17</v>
      </c>
      <c r="X2484" s="1">
        <f>ROUNDDOWN((Table2[[#This Row],[Time]]/60-Table2[[#This Row],[Time2]])*60,0)</f>
        <v>18</v>
      </c>
      <c r="Y2484" s="1">
        <f>IF(Table2[[#This Row],[Time2]]&lt;10,0&amp;Table2[[#This Row],[Time2]],Table2[[#This Row],[Time2]])</f>
        <v>17</v>
      </c>
      <c r="Z2484" s="1">
        <f>IF(Table2[[#This Row],[Time3]]&lt;10,0&amp;Table2[[#This Row],[Time3]],Table2[[#This Row],[Time3]])</f>
        <v>18</v>
      </c>
      <c r="AA2484" s="2" t="str">
        <f>Table2[[#This Row],[Time4]]&amp;":"&amp;Table2[[#This Row],[Time5]]</f>
        <v>17:18</v>
      </c>
      <c r="AB2484" s="1" t="str" cm="1">
        <f t="array" ref="AB2484">IFERROR(IF(Table2[[#This Row],[code]]="","",_xlfn.IFS(AND(Table2[[#This Row],[code]]&lt;400,Table2[[#This Row],[code]]&lt;&gt;""),2,Table2[[#This Row],[code]]&gt;500,4)),"")</f>
        <v/>
      </c>
      <c r="AC2484" s="1" t="str">
        <f>IF(Table2[[#This Row],[Event]]="Penalty",Table2[[#This Row],[number]],IF(Table2[[#This Row],[Event]]="Time-Out",401,""))</f>
        <v/>
      </c>
      <c r="AD2484" s="1">
        <f>ROW(A2483)</f>
        <v>2483</v>
      </c>
      <c r="AE2484" s="1">
        <f>COUNTIFS(Table2[GameID],Table2[[#This Row],[GameID]],Table2[Column1],"&lt;="&amp;Table2[[#This Row],[Column1]])-1</f>
        <v>9</v>
      </c>
    </row>
    <row r="2485" spans="1:31" x14ac:dyDescent="0.45">
      <c r="A2485" t="s">
        <v>323</v>
      </c>
      <c r="B2485" t="str">
        <f>_xlfn.TEXTBEFORE(Table2[[#This Row],[Kamp]]," - ")</f>
        <v>Copenhagen FC</v>
      </c>
      <c r="C2485" t="str">
        <f>_xlfn.TEXTAFTER(Table2[[#This Row],[Kamp]],"- ")</f>
        <v>Vanløse Floorball</v>
      </c>
      <c r="D2485">
        <v>45227</v>
      </c>
      <c r="E2485">
        <v>75096</v>
      </c>
      <c r="F2485">
        <v>20232024</v>
      </c>
      <c r="G2485" t="s">
        <v>17</v>
      </c>
      <c r="H2485" t="s">
        <v>660</v>
      </c>
      <c r="I2485" t="s">
        <v>677</v>
      </c>
      <c r="J2485">
        <v>2</v>
      </c>
      <c r="K2485">
        <v>31142</v>
      </c>
      <c r="L2485">
        <v>205</v>
      </c>
      <c r="M2485" t="s">
        <v>631</v>
      </c>
      <c r="N2485" t="s">
        <v>495</v>
      </c>
      <c r="O2485" t="s">
        <v>634</v>
      </c>
      <c r="P2485">
        <v>35</v>
      </c>
      <c r="Q2485" t="s">
        <v>634</v>
      </c>
      <c r="R2485">
        <f>SUMIFS(Table2[number],Table2[Event],"Goal",Table2[H/U],"HOME",Table2[GameID],Table2[[#This Row],[GameID]],Table2[GameTime],"&lt;="&amp;Table2[[#This Row],[GameTime]])</f>
        <v>3</v>
      </c>
      <c r="S2485">
        <f>SUMIFS(Table2[number],Table2[Event],"Goal",Table2[H/U],"AWAY",Table2[GameID],Table2[[#This Row],[GameID]],Table2[GameTime],"&lt;="&amp;Table2[[#This Row],[GameTime]])</f>
        <v>5</v>
      </c>
      <c r="T2485" t="str">
        <f>IF(Table2[[#This Row],[Event]]="Goal",Table2[[#This Row],[Hscore]]&amp;"-"&amp;Table2[[#This Row],[Uscore]],"")</f>
        <v/>
      </c>
      <c r="U2485">
        <v>2354</v>
      </c>
      <c r="V2485" s="1">
        <f>Table2[[#This Row],[GameTime]]-(Table2[[#This Row],[period]]-1)*1200</f>
        <v>1154</v>
      </c>
      <c r="W2485" s="1">
        <f>ROUNDDOWN(Table2[[#This Row],[Time]]/60,0)</f>
        <v>19</v>
      </c>
      <c r="X2485" s="1">
        <f>ROUNDDOWN((Table2[[#This Row],[Time]]/60-Table2[[#This Row],[Time2]])*60,0)</f>
        <v>14</v>
      </c>
      <c r="Y2485" s="1">
        <f>IF(Table2[[#This Row],[Time2]]&lt;10,0&amp;Table2[[#This Row],[Time2]],Table2[[#This Row],[Time2]])</f>
        <v>19</v>
      </c>
      <c r="Z2485" s="1">
        <f>IF(Table2[[#This Row],[Time3]]&lt;10,0&amp;Table2[[#This Row],[Time3]],Table2[[#This Row],[Time3]])</f>
        <v>14</v>
      </c>
      <c r="AA2485" s="2" t="str">
        <f>Table2[[#This Row],[Time4]]&amp;":"&amp;Table2[[#This Row],[Time5]]</f>
        <v>19:14</v>
      </c>
      <c r="AB2485" s="1" cm="1">
        <f t="array" ref="AB2485">IFERROR(IF(Table2[[#This Row],[code]]="","",_xlfn.IFS(AND(Table2[[#This Row],[code]]&lt;400,Table2[[#This Row],[code]]&lt;&gt;""),2,Table2[[#This Row],[code]]&gt;500,4)),"")</f>
        <v>2</v>
      </c>
      <c r="AC2485" s="1">
        <f>IF(Table2[[#This Row],[Event]]="Penalty",Table2[[#This Row],[number]],IF(Table2[[#This Row],[Event]]="Time-Out",401,""))</f>
        <v>205</v>
      </c>
      <c r="AD2485" s="1">
        <f>ROW(A2484)</f>
        <v>2484</v>
      </c>
      <c r="AE2485" s="1">
        <f>COUNTIFS(Table2[GameID],Table2[[#This Row],[GameID]],Table2[Column1],"&lt;="&amp;Table2[[#This Row],[Column1]])-1</f>
        <v>10</v>
      </c>
    </row>
    <row r="2486" spans="1:31" x14ac:dyDescent="0.45">
      <c r="A2486" t="s">
        <v>323</v>
      </c>
      <c r="B2486" t="str">
        <f>_xlfn.TEXTBEFORE(Table2[[#This Row],[Kamp]]," - ")</f>
        <v>Copenhagen FC</v>
      </c>
      <c r="C2486" t="str">
        <f>_xlfn.TEXTAFTER(Table2[[#This Row],[Kamp]],"- ")</f>
        <v>Vanløse Floorball</v>
      </c>
      <c r="D2486">
        <v>45227</v>
      </c>
      <c r="E2486">
        <v>75096</v>
      </c>
      <c r="F2486">
        <v>20232024</v>
      </c>
      <c r="G2486" t="s">
        <v>17</v>
      </c>
      <c r="H2486" t="s">
        <v>667</v>
      </c>
      <c r="I2486" t="s">
        <v>678</v>
      </c>
      <c r="J2486">
        <v>2</v>
      </c>
      <c r="K2486">
        <v>31140</v>
      </c>
      <c r="L2486">
        <v>1</v>
      </c>
      <c r="M2486" t="s">
        <v>630</v>
      </c>
      <c r="N2486" t="s">
        <v>253</v>
      </c>
      <c r="O2486" t="s">
        <v>252</v>
      </c>
      <c r="P2486">
        <v>6</v>
      </c>
      <c r="Q2486">
        <v>68</v>
      </c>
      <c r="R2486">
        <f>SUMIFS(Table2[number],Table2[Event],"Goal",Table2[H/U],"HOME",Table2[GameID],Table2[[#This Row],[GameID]],Table2[GameTime],"&lt;="&amp;Table2[[#This Row],[GameTime]])</f>
        <v>4</v>
      </c>
      <c r="S2486">
        <f>SUMIFS(Table2[number],Table2[Event],"Goal",Table2[H/U],"AWAY",Table2[GameID],Table2[[#This Row],[GameID]],Table2[GameTime],"&lt;="&amp;Table2[[#This Row],[GameTime]])</f>
        <v>5</v>
      </c>
      <c r="T2486" t="str">
        <f>IF(Table2[[#This Row],[Event]]="Goal",Table2[[#This Row],[Hscore]]&amp;"-"&amp;Table2[[#This Row],[Uscore]],"")</f>
        <v>4-5</v>
      </c>
      <c r="U2486">
        <v>2358</v>
      </c>
      <c r="V2486" s="1">
        <f>Table2[[#This Row],[GameTime]]-(Table2[[#This Row],[period]]-1)*1200</f>
        <v>1158</v>
      </c>
      <c r="W2486" s="1">
        <f>ROUNDDOWN(Table2[[#This Row],[Time]]/60,0)</f>
        <v>19</v>
      </c>
      <c r="X2486" s="1">
        <f>ROUNDDOWN((Table2[[#This Row],[Time]]/60-Table2[[#This Row],[Time2]])*60,0)</f>
        <v>18</v>
      </c>
      <c r="Y2486" s="1">
        <f>IF(Table2[[#This Row],[Time2]]&lt;10,0&amp;Table2[[#This Row],[Time2]],Table2[[#This Row],[Time2]])</f>
        <v>19</v>
      </c>
      <c r="Z2486" s="1">
        <f>IF(Table2[[#This Row],[Time3]]&lt;10,0&amp;Table2[[#This Row],[Time3]],Table2[[#This Row],[Time3]])</f>
        <v>18</v>
      </c>
      <c r="AA2486" s="2" t="str">
        <f>Table2[[#This Row],[Time4]]&amp;":"&amp;Table2[[#This Row],[Time5]]</f>
        <v>19:18</v>
      </c>
      <c r="AB2486" s="1" t="str" cm="1">
        <f t="array" ref="AB2486">IFERROR(IF(Table2[[#This Row],[code]]="","",_xlfn.IFS(AND(Table2[[#This Row],[code]]&lt;400,Table2[[#This Row],[code]]&lt;&gt;""),2,Table2[[#This Row],[code]]&gt;500,4)),"")</f>
        <v/>
      </c>
      <c r="AC2486" s="1" t="str">
        <f>IF(Table2[[#This Row],[Event]]="Penalty",Table2[[#This Row],[number]],IF(Table2[[#This Row],[Event]]="Time-Out",401,""))</f>
        <v/>
      </c>
      <c r="AD2486" s="1">
        <f>ROW(A2485)</f>
        <v>2485</v>
      </c>
      <c r="AE2486" s="1">
        <f>COUNTIFS(Table2[GameID],Table2[[#This Row],[GameID]],Table2[Column1],"&lt;="&amp;Table2[[#This Row],[Column1]])-1</f>
        <v>11</v>
      </c>
    </row>
    <row r="2487" spans="1:31" x14ac:dyDescent="0.45">
      <c r="A2487" t="s">
        <v>323</v>
      </c>
      <c r="B2487" t="str">
        <f>_xlfn.TEXTBEFORE(Table2[[#This Row],[Kamp]]," - ")</f>
        <v>Copenhagen FC</v>
      </c>
      <c r="C2487" t="str">
        <f>_xlfn.TEXTAFTER(Table2[[#This Row],[Kamp]],"- ")</f>
        <v>Vanløse Floorball</v>
      </c>
      <c r="D2487">
        <v>45227</v>
      </c>
      <c r="E2487">
        <v>75096</v>
      </c>
      <c r="F2487">
        <v>20232024</v>
      </c>
      <c r="G2487" t="s">
        <v>17</v>
      </c>
      <c r="H2487" t="s">
        <v>667</v>
      </c>
      <c r="I2487" t="s">
        <v>678</v>
      </c>
      <c r="J2487">
        <v>3</v>
      </c>
      <c r="K2487">
        <v>31140</v>
      </c>
      <c r="L2487">
        <v>1</v>
      </c>
      <c r="M2487" t="s">
        <v>630</v>
      </c>
      <c r="N2487" t="s">
        <v>252</v>
      </c>
      <c r="O2487" t="s">
        <v>69</v>
      </c>
      <c r="P2487">
        <v>68</v>
      </c>
      <c r="Q2487">
        <v>99</v>
      </c>
      <c r="R2487">
        <f>SUMIFS(Table2[number],Table2[Event],"Goal",Table2[H/U],"HOME",Table2[GameID],Table2[[#This Row],[GameID]],Table2[GameTime],"&lt;="&amp;Table2[[#This Row],[GameTime]])</f>
        <v>5</v>
      </c>
      <c r="S2487">
        <f>SUMIFS(Table2[number],Table2[Event],"Goal",Table2[H/U],"AWAY",Table2[GameID],Table2[[#This Row],[GameID]],Table2[GameTime],"&lt;="&amp;Table2[[#This Row],[GameTime]])</f>
        <v>5</v>
      </c>
      <c r="T2487" t="str">
        <f>IF(Table2[[#This Row],[Event]]="Goal",Table2[[#This Row],[Hscore]]&amp;"-"&amp;Table2[[#This Row],[Uscore]],"")</f>
        <v>5-5</v>
      </c>
      <c r="U2487">
        <v>2625</v>
      </c>
      <c r="V2487" s="1">
        <f>Table2[[#This Row],[GameTime]]-(Table2[[#This Row],[period]]-1)*1200</f>
        <v>225</v>
      </c>
      <c r="W2487" s="1">
        <f>ROUNDDOWN(Table2[[#This Row],[Time]]/60,0)</f>
        <v>3</v>
      </c>
      <c r="X2487" s="1">
        <f>ROUNDDOWN((Table2[[#This Row],[Time]]/60-Table2[[#This Row],[Time2]])*60,0)</f>
        <v>45</v>
      </c>
      <c r="Y2487" s="1" t="str">
        <f>IF(Table2[[#This Row],[Time2]]&lt;10,0&amp;Table2[[#This Row],[Time2]],Table2[[#This Row],[Time2]])</f>
        <v>03</v>
      </c>
      <c r="Z2487" s="1">
        <f>IF(Table2[[#This Row],[Time3]]&lt;10,0&amp;Table2[[#This Row],[Time3]],Table2[[#This Row],[Time3]])</f>
        <v>45</v>
      </c>
      <c r="AA2487" s="2" t="str">
        <f>Table2[[#This Row],[Time4]]&amp;":"&amp;Table2[[#This Row],[Time5]]</f>
        <v>03:45</v>
      </c>
      <c r="AB2487" s="1" t="str" cm="1">
        <f t="array" ref="AB2487">IFERROR(IF(Table2[[#This Row],[code]]="","",_xlfn.IFS(AND(Table2[[#This Row],[code]]&lt;400,Table2[[#This Row],[code]]&lt;&gt;""),2,Table2[[#This Row],[code]]&gt;500,4)),"")</f>
        <v/>
      </c>
      <c r="AC2487" s="1" t="str">
        <f>IF(Table2[[#This Row],[Event]]="Penalty",Table2[[#This Row],[number]],IF(Table2[[#This Row],[Event]]="Time-Out",401,""))</f>
        <v/>
      </c>
      <c r="AD2487" s="1">
        <f>ROW(A2486)</f>
        <v>2486</v>
      </c>
      <c r="AE2487" s="1">
        <f>COUNTIFS(Table2[GameID],Table2[[#This Row],[GameID]],Table2[Column1],"&lt;="&amp;Table2[[#This Row],[Column1]])-1</f>
        <v>12</v>
      </c>
    </row>
    <row r="2488" spans="1:31" x14ac:dyDescent="0.45">
      <c r="A2488" t="s">
        <v>323</v>
      </c>
      <c r="B2488" t="str">
        <f>_xlfn.TEXTBEFORE(Table2[[#This Row],[Kamp]]," - ")</f>
        <v>Copenhagen FC</v>
      </c>
      <c r="C2488" t="str">
        <f>_xlfn.TEXTAFTER(Table2[[#This Row],[Kamp]],"- ")</f>
        <v>Vanløse Floorball</v>
      </c>
      <c r="D2488">
        <v>45227</v>
      </c>
      <c r="E2488">
        <v>75096</v>
      </c>
      <c r="F2488">
        <v>20232024</v>
      </c>
      <c r="G2488" t="s">
        <v>17</v>
      </c>
      <c r="H2488" t="s">
        <v>667</v>
      </c>
      <c r="I2488" t="s">
        <v>678</v>
      </c>
      <c r="J2488">
        <v>3</v>
      </c>
      <c r="K2488">
        <v>31140</v>
      </c>
      <c r="L2488">
        <v>201</v>
      </c>
      <c r="M2488" t="s">
        <v>631</v>
      </c>
      <c r="N2488" t="s">
        <v>244</v>
      </c>
      <c r="O2488" t="s">
        <v>634</v>
      </c>
      <c r="P2488">
        <v>11</v>
      </c>
      <c r="Q2488" t="s">
        <v>634</v>
      </c>
      <c r="R2488">
        <f>SUMIFS(Table2[number],Table2[Event],"Goal",Table2[H/U],"HOME",Table2[GameID],Table2[[#This Row],[GameID]],Table2[GameTime],"&lt;="&amp;Table2[[#This Row],[GameTime]])</f>
        <v>5</v>
      </c>
      <c r="S2488">
        <f>SUMIFS(Table2[number],Table2[Event],"Goal",Table2[H/U],"AWAY",Table2[GameID],Table2[[#This Row],[GameID]],Table2[GameTime],"&lt;="&amp;Table2[[#This Row],[GameTime]])</f>
        <v>5</v>
      </c>
      <c r="T2488" t="str">
        <f>IF(Table2[[#This Row],[Event]]="Goal",Table2[[#This Row],[Hscore]]&amp;"-"&amp;Table2[[#This Row],[Uscore]],"")</f>
        <v/>
      </c>
      <c r="U2488">
        <v>2649</v>
      </c>
      <c r="V2488" s="1">
        <f>Table2[[#This Row],[GameTime]]-(Table2[[#This Row],[period]]-1)*1200</f>
        <v>249</v>
      </c>
      <c r="W2488" s="1">
        <f>ROUNDDOWN(Table2[[#This Row],[Time]]/60,0)</f>
        <v>4</v>
      </c>
      <c r="X2488" s="1">
        <f>ROUNDDOWN((Table2[[#This Row],[Time]]/60-Table2[[#This Row],[Time2]])*60,0)</f>
        <v>9</v>
      </c>
      <c r="Y2488" s="1" t="str">
        <f>IF(Table2[[#This Row],[Time2]]&lt;10,0&amp;Table2[[#This Row],[Time2]],Table2[[#This Row],[Time2]])</f>
        <v>04</v>
      </c>
      <c r="Z2488" s="1" t="str">
        <f>IF(Table2[[#This Row],[Time3]]&lt;10,0&amp;Table2[[#This Row],[Time3]],Table2[[#This Row],[Time3]])</f>
        <v>09</v>
      </c>
      <c r="AA2488" s="2" t="str">
        <f>Table2[[#This Row],[Time4]]&amp;":"&amp;Table2[[#This Row],[Time5]]</f>
        <v>04:09</v>
      </c>
      <c r="AB2488" s="1" cm="1">
        <f t="array" ref="AB2488">IFERROR(IF(Table2[[#This Row],[code]]="","",_xlfn.IFS(AND(Table2[[#This Row],[code]]&lt;400,Table2[[#This Row],[code]]&lt;&gt;""),2,Table2[[#This Row],[code]]&gt;500,4)),"")</f>
        <v>2</v>
      </c>
      <c r="AC2488" s="1">
        <f>IF(Table2[[#This Row],[Event]]="Penalty",Table2[[#This Row],[number]],IF(Table2[[#This Row],[Event]]="Time-Out",401,""))</f>
        <v>201</v>
      </c>
      <c r="AD2488" s="1">
        <f>ROW(A2487)</f>
        <v>2487</v>
      </c>
      <c r="AE2488" s="1">
        <f>COUNTIFS(Table2[GameID],Table2[[#This Row],[GameID]],Table2[Column1],"&lt;="&amp;Table2[[#This Row],[Column1]])-1</f>
        <v>13</v>
      </c>
    </row>
    <row r="2489" spans="1:31" x14ac:dyDescent="0.45">
      <c r="A2489" t="s">
        <v>323</v>
      </c>
      <c r="B2489" t="str">
        <f>_xlfn.TEXTBEFORE(Table2[[#This Row],[Kamp]]," - ")</f>
        <v>Copenhagen FC</v>
      </c>
      <c r="C2489" t="str">
        <f>_xlfn.TEXTAFTER(Table2[[#This Row],[Kamp]],"- ")</f>
        <v>Vanløse Floorball</v>
      </c>
      <c r="D2489">
        <v>45227</v>
      </c>
      <c r="E2489">
        <v>75096</v>
      </c>
      <c r="F2489">
        <v>20232024</v>
      </c>
      <c r="G2489" t="s">
        <v>17</v>
      </c>
      <c r="H2489" t="s">
        <v>667</v>
      </c>
      <c r="I2489" t="s">
        <v>678</v>
      </c>
      <c r="J2489">
        <v>3</v>
      </c>
      <c r="K2489">
        <v>31140</v>
      </c>
      <c r="L2489">
        <v>201</v>
      </c>
      <c r="M2489" t="s">
        <v>631</v>
      </c>
      <c r="N2489" t="s">
        <v>243</v>
      </c>
      <c r="O2489" t="s">
        <v>634</v>
      </c>
      <c r="P2489">
        <v>17</v>
      </c>
      <c r="Q2489" t="s">
        <v>634</v>
      </c>
      <c r="R2489">
        <f>SUMIFS(Table2[number],Table2[Event],"Goal",Table2[H/U],"HOME",Table2[GameID],Table2[[#This Row],[GameID]],Table2[GameTime],"&lt;="&amp;Table2[[#This Row],[GameTime]])</f>
        <v>5</v>
      </c>
      <c r="S2489">
        <f>SUMIFS(Table2[number],Table2[Event],"Goal",Table2[H/U],"AWAY",Table2[GameID],Table2[[#This Row],[GameID]],Table2[GameTime],"&lt;="&amp;Table2[[#This Row],[GameTime]])</f>
        <v>5</v>
      </c>
      <c r="T2489" t="str">
        <f>IF(Table2[[#This Row],[Event]]="Goal",Table2[[#This Row],[Hscore]]&amp;"-"&amp;Table2[[#This Row],[Uscore]],"")</f>
        <v/>
      </c>
      <c r="U2489">
        <v>2918</v>
      </c>
      <c r="V2489" s="1">
        <f>Table2[[#This Row],[GameTime]]-(Table2[[#This Row],[period]]-1)*1200</f>
        <v>518</v>
      </c>
      <c r="W2489" s="1">
        <f>ROUNDDOWN(Table2[[#This Row],[Time]]/60,0)</f>
        <v>8</v>
      </c>
      <c r="X2489" s="1">
        <f>ROUNDDOWN((Table2[[#This Row],[Time]]/60-Table2[[#This Row],[Time2]])*60,0)</f>
        <v>38</v>
      </c>
      <c r="Y2489" s="1" t="str">
        <f>IF(Table2[[#This Row],[Time2]]&lt;10,0&amp;Table2[[#This Row],[Time2]],Table2[[#This Row],[Time2]])</f>
        <v>08</v>
      </c>
      <c r="Z2489" s="1">
        <f>IF(Table2[[#This Row],[Time3]]&lt;10,0&amp;Table2[[#This Row],[Time3]],Table2[[#This Row],[Time3]])</f>
        <v>38</v>
      </c>
      <c r="AA2489" s="2" t="str">
        <f>Table2[[#This Row],[Time4]]&amp;":"&amp;Table2[[#This Row],[Time5]]</f>
        <v>08:38</v>
      </c>
      <c r="AB2489" s="1" cm="1">
        <f t="array" ref="AB2489">IFERROR(IF(Table2[[#This Row],[code]]="","",_xlfn.IFS(AND(Table2[[#This Row],[code]]&lt;400,Table2[[#This Row],[code]]&lt;&gt;""),2,Table2[[#This Row],[code]]&gt;500,4)),"")</f>
        <v>2</v>
      </c>
      <c r="AC2489" s="1">
        <f>IF(Table2[[#This Row],[Event]]="Penalty",Table2[[#This Row],[number]],IF(Table2[[#This Row],[Event]]="Time-Out",401,""))</f>
        <v>201</v>
      </c>
      <c r="AD2489" s="1">
        <f>ROW(A2488)</f>
        <v>2488</v>
      </c>
      <c r="AE2489" s="1">
        <f>COUNTIFS(Table2[GameID],Table2[[#This Row],[GameID]],Table2[Column1],"&lt;="&amp;Table2[[#This Row],[Column1]])-1</f>
        <v>14</v>
      </c>
    </row>
    <row r="2490" spans="1:31" x14ac:dyDescent="0.45">
      <c r="A2490" t="s">
        <v>323</v>
      </c>
      <c r="B2490" t="str">
        <f>_xlfn.TEXTBEFORE(Table2[[#This Row],[Kamp]]," - ")</f>
        <v>Copenhagen FC</v>
      </c>
      <c r="C2490" t="str">
        <f>_xlfn.TEXTAFTER(Table2[[#This Row],[Kamp]],"- ")</f>
        <v>Vanløse Floorball</v>
      </c>
      <c r="D2490">
        <v>45227</v>
      </c>
      <c r="E2490">
        <v>75096</v>
      </c>
      <c r="F2490">
        <v>20232024</v>
      </c>
      <c r="G2490" t="s">
        <v>17</v>
      </c>
      <c r="H2490" t="s">
        <v>667</v>
      </c>
      <c r="I2490" t="s">
        <v>678</v>
      </c>
      <c r="J2490">
        <v>3</v>
      </c>
      <c r="K2490">
        <v>31140</v>
      </c>
      <c r="L2490">
        <v>1</v>
      </c>
      <c r="M2490" t="s">
        <v>630</v>
      </c>
      <c r="N2490" t="s">
        <v>252</v>
      </c>
      <c r="O2490" t="s">
        <v>59</v>
      </c>
      <c r="P2490">
        <v>68</v>
      </c>
      <c r="Q2490">
        <v>9</v>
      </c>
      <c r="R2490">
        <f>SUMIFS(Table2[number],Table2[Event],"Goal",Table2[H/U],"HOME",Table2[GameID],Table2[[#This Row],[GameID]],Table2[GameTime],"&lt;="&amp;Table2[[#This Row],[GameTime]])</f>
        <v>6</v>
      </c>
      <c r="S2490">
        <f>SUMIFS(Table2[number],Table2[Event],"Goal",Table2[H/U],"AWAY",Table2[GameID],Table2[[#This Row],[GameID]],Table2[GameTime],"&lt;="&amp;Table2[[#This Row],[GameTime]])</f>
        <v>5</v>
      </c>
      <c r="T2490" t="str">
        <f>IF(Table2[[#This Row],[Event]]="Goal",Table2[[#This Row],[Hscore]]&amp;"-"&amp;Table2[[#This Row],[Uscore]],"")</f>
        <v>6-5</v>
      </c>
      <c r="U2490">
        <v>2993</v>
      </c>
      <c r="V2490" s="1">
        <f>Table2[[#This Row],[GameTime]]-(Table2[[#This Row],[period]]-1)*1200</f>
        <v>593</v>
      </c>
      <c r="W2490" s="1">
        <f>ROUNDDOWN(Table2[[#This Row],[Time]]/60,0)</f>
        <v>9</v>
      </c>
      <c r="X2490" s="1">
        <f>ROUNDDOWN((Table2[[#This Row],[Time]]/60-Table2[[#This Row],[Time2]])*60,0)</f>
        <v>53</v>
      </c>
      <c r="Y2490" s="1" t="str">
        <f>IF(Table2[[#This Row],[Time2]]&lt;10,0&amp;Table2[[#This Row],[Time2]],Table2[[#This Row],[Time2]])</f>
        <v>09</v>
      </c>
      <c r="Z2490" s="1">
        <f>IF(Table2[[#This Row],[Time3]]&lt;10,0&amp;Table2[[#This Row],[Time3]],Table2[[#This Row],[Time3]])</f>
        <v>53</v>
      </c>
      <c r="AA2490" s="2" t="str">
        <f>Table2[[#This Row],[Time4]]&amp;":"&amp;Table2[[#This Row],[Time5]]</f>
        <v>09:53</v>
      </c>
      <c r="AB2490" s="1" t="str" cm="1">
        <f t="array" ref="AB2490">IFERROR(IF(Table2[[#This Row],[code]]="","",_xlfn.IFS(AND(Table2[[#This Row],[code]]&lt;400,Table2[[#This Row],[code]]&lt;&gt;""),2,Table2[[#This Row],[code]]&gt;500,4)),"")</f>
        <v/>
      </c>
      <c r="AC2490" s="1" t="str">
        <f>IF(Table2[[#This Row],[Event]]="Penalty",Table2[[#This Row],[number]],IF(Table2[[#This Row],[Event]]="Time-Out",401,""))</f>
        <v/>
      </c>
      <c r="AD2490" s="1">
        <f>ROW(A2489)</f>
        <v>2489</v>
      </c>
      <c r="AE2490" s="1">
        <f>COUNTIFS(Table2[GameID],Table2[[#This Row],[GameID]],Table2[Column1],"&lt;="&amp;Table2[[#This Row],[Column1]])-1</f>
        <v>15</v>
      </c>
    </row>
    <row r="2491" spans="1:31" x14ac:dyDescent="0.45">
      <c r="A2491" t="s">
        <v>323</v>
      </c>
      <c r="B2491" t="str">
        <f>_xlfn.TEXTBEFORE(Table2[[#This Row],[Kamp]]," - ")</f>
        <v>Copenhagen FC</v>
      </c>
      <c r="C2491" t="str">
        <f>_xlfn.TEXTAFTER(Table2[[#This Row],[Kamp]],"- ")</f>
        <v>Vanløse Floorball</v>
      </c>
      <c r="D2491">
        <v>45227</v>
      </c>
      <c r="E2491">
        <v>75096</v>
      </c>
      <c r="F2491">
        <v>20232024</v>
      </c>
      <c r="G2491" t="s">
        <v>17</v>
      </c>
      <c r="H2491" t="s">
        <v>660</v>
      </c>
      <c r="I2491" t="s">
        <v>677</v>
      </c>
      <c r="J2491">
        <v>3</v>
      </c>
      <c r="K2491">
        <v>31142</v>
      </c>
      <c r="L2491">
        <v>1</v>
      </c>
      <c r="M2491" t="s">
        <v>630</v>
      </c>
      <c r="N2491" t="s">
        <v>495</v>
      </c>
      <c r="O2491" t="s">
        <v>99</v>
      </c>
      <c r="P2491">
        <v>35</v>
      </c>
      <c r="Q2491">
        <v>18</v>
      </c>
      <c r="R2491">
        <f>SUMIFS(Table2[number],Table2[Event],"Goal",Table2[H/U],"HOME",Table2[GameID],Table2[[#This Row],[GameID]],Table2[GameTime],"&lt;="&amp;Table2[[#This Row],[GameTime]])</f>
        <v>6</v>
      </c>
      <c r="S2491">
        <f>SUMIFS(Table2[number],Table2[Event],"Goal",Table2[H/U],"AWAY",Table2[GameID],Table2[[#This Row],[GameID]],Table2[GameTime],"&lt;="&amp;Table2[[#This Row],[GameTime]])</f>
        <v>6</v>
      </c>
      <c r="T2491" t="str">
        <f>IF(Table2[[#This Row],[Event]]="Goal",Table2[[#This Row],[Hscore]]&amp;"-"&amp;Table2[[#This Row],[Uscore]],"")</f>
        <v>6-6</v>
      </c>
      <c r="U2491">
        <v>3176</v>
      </c>
      <c r="V2491" s="1">
        <f>Table2[[#This Row],[GameTime]]-(Table2[[#This Row],[period]]-1)*1200</f>
        <v>776</v>
      </c>
      <c r="W2491" s="1">
        <f>ROUNDDOWN(Table2[[#This Row],[Time]]/60,0)</f>
        <v>12</v>
      </c>
      <c r="X2491" s="1">
        <f>ROUNDDOWN((Table2[[#This Row],[Time]]/60-Table2[[#This Row],[Time2]])*60,0)</f>
        <v>56</v>
      </c>
      <c r="Y2491" s="1">
        <f>IF(Table2[[#This Row],[Time2]]&lt;10,0&amp;Table2[[#This Row],[Time2]],Table2[[#This Row],[Time2]])</f>
        <v>12</v>
      </c>
      <c r="Z2491" s="1">
        <f>IF(Table2[[#This Row],[Time3]]&lt;10,0&amp;Table2[[#This Row],[Time3]],Table2[[#This Row],[Time3]])</f>
        <v>56</v>
      </c>
      <c r="AA2491" s="2" t="str">
        <f>Table2[[#This Row],[Time4]]&amp;":"&amp;Table2[[#This Row],[Time5]]</f>
        <v>12:56</v>
      </c>
      <c r="AB2491" s="1" t="str" cm="1">
        <f t="array" ref="AB2491">IFERROR(IF(Table2[[#This Row],[code]]="","",_xlfn.IFS(AND(Table2[[#This Row],[code]]&lt;400,Table2[[#This Row],[code]]&lt;&gt;""),2,Table2[[#This Row],[code]]&gt;500,4)),"")</f>
        <v/>
      </c>
      <c r="AC2491" s="1" t="str">
        <f>IF(Table2[[#This Row],[Event]]="Penalty",Table2[[#This Row],[number]],IF(Table2[[#This Row],[Event]]="Time-Out",401,""))</f>
        <v/>
      </c>
      <c r="AD2491" s="1">
        <f>ROW(A2490)</f>
        <v>2490</v>
      </c>
      <c r="AE2491" s="1">
        <f>COUNTIFS(Table2[GameID],Table2[[#This Row],[GameID]],Table2[Column1],"&lt;="&amp;Table2[[#This Row],[Column1]])-1</f>
        <v>16</v>
      </c>
    </row>
    <row r="2492" spans="1:31" x14ac:dyDescent="0.45">
      <c r="A2492" t="s">
        <v>323</v>
      </c>
      <c r="B2492" t="str">
        <f>_xlfn.TEXTBEFORE(Table2[[#This Row],[Kamp]]," - ")</f>
        <v>Copenhagen FC</v>
      </c>
      <c r="C2492" t="str">
        <f>_xlfn.TEXTAFTER(Table2[[#This Row],[Kamp]],"- ")</f>
        <v>Vanløse Floorball</v>
      </c>
      <c r="D2492">
        <v>45227</v>
      </c>
      <c r="E2492">
        <v>75096</v>
      </c>
      <c r="F2492">
        <v>20232024</v>
      </c>
      <c r="G2492" t="s">
        <v>17</v>
      </c>
      <c r="H2492" t="s">
        <v>667</v>
      </c>
      <c r="I2492" t="s">
        <v>678</v>
      </c>
      <c r="J2492">
        <v>3</v>
      </c>
      <c r="K2492">
        <v>31140</v>
      </c>
      <c r="L2492">
        <v>1</v>
      </c>
      <c r="M2492" t="s">
        <v>630</v>
      </c>
      <c r="N2492" t="s">
        <v>245</v>
      </c>
      <c r="O2492" t="s">
        <v>244</v>
      </c>
      <c r="P2492">
        <v>10</v>
      </c>
      <c r="Q2492">
        <v>11</v>
      </c>
      <c r="R2492">
        <f>SUMIFS(Table2[number],Table2[Event],"Goal",Table2[H/U],"HOME",Table2[GameID],Table2[[#This Row],[GameID]],Table2[GameTime],"&lt;="&amp;Table2[[#This Row],[GameTime]])</f>
        <v>7</v>
      </c>
      <c r="S2492">
        <f>SUMIFS(Table2[number],Table2[Event],"Goal",Table2[H/U],"AWAY",Table2[GameID],Table2[[#This Row],[GameID]],Table2[GameTime],"&lt;="&amp;Table2[[#This Row],[GameTime]])</f>
        <v>6</v>
      </c>
      <c r="T2492" t="str">
        <f>IF(Table2[[#This Row],[Event]]="Goal",Table2[[#This Row],[Hscore]]&amp;"-"&amp;Table2[[#This Row],[Uscore]],"")</f>
        <v>7-6</v>
      </c>
      <c r="U2492">
        <v>3361</v>
      </c>
      <c r="V2492" s="1">
        <f>Table2[[#This Row],[GameTime]]-(Table2[[#This Row],[period]]-1)*1200</f>
        <v>961</v>
      </c>
      <c r="W2492" s="1">
        <f>ROUNDDOWN(Table2[[#This Row],[Time]]/60,0)</f>
        <v>16</v>
      </c>
      <c r="X2492" s="1">
        <f>ROUNDDOWN((Table2[[#This Row],[Time]]/60-Table2[[#This Row],[Time2]])*60,0)</f>
        <v>0</v>
      </c>
      <c r="Y2492" s="1">
        <f>IF(Table2[[#This Row],[Time2]]&lt;10,0&amp;Table2[[#This Row],[Time2]],Table2[[#This Row],[Time2]])</f>
        <v>16</v>
      </c>
      <c r="Z2492" s="1" t="str">
        <f>IF(Table2[[#This Row],[Time3]]&lt;10,0&amp;Table2[[#This Row],[Time3]],Table2[[#This Row],[Time3]])</f>
        <v>00</v>
      </c>
      <c r="AA2492" s="2" t="str">
        <f>Table2[[#This Row],[Time4]]&amp;":"&amp;Table2[[#This Row],[Time5]]</f>
        <v>16:00</v>
      </c>
      <c r="AB2492" s="1" t="str" cm="1">
        <f t="array" ref="AB2492">IFERROR(IF(Table2[[#This Row],[code]]="","",_xlfn.IFS(AND(Table2[[#This Row],[code]]&lt;400,Table2[[#This Row],[code]]&lt;&gt;""),2,Table2[[#This Row],[code]]&gt;500,4)),"")</f>
        <v/>
      </c>
      <c r="AC2492" s="1" t="str">
        <f>IF(Table2[[#This Row],[Event]]="Penalty",Table2[[#This Row],[number]],IF(Table2[[#This Row],[Event]]="Time-Out",401,""))</f>
        <v/>
      </c>
      <c r="AD2492" s="1">
        <f>ROW(A2491)</f>
        <v>2491</v>
      </c>
      <c r="AE2492" s="1">
        <f>COUNTIFS(Table2[GameID],Table2[[#This Row],[GameID]],Table2[Column1],"&lt;="&amp;Table2[[#This Row],[Column1]])-1</f>
        <v>17</v>
      </c>
    </row>
    <row r="2493" spans="1:31" x14ac:dyDescent="0.45">
      <c r="A2493" t="s">
        <v>323</v>
      </c>
      <c r="B2493" t="str">
        <f>_xlfn.TEXTBEFORE(Table2[[#This Row],[Kamp]]," - ")</f>
        <v>Copenhagen FC</v>
      </c>
      <c r="C2493" t="str">
        <f>_xlfn.TEXTAFTER(Table2[[#This Row],[Kamp]],"- ")</f>
        <v>Vanløse Floorball</v>
      </c>
      <c r="D2493">
        <v>45227</v>
      </c>
      <c r="E2493">
        <v>75096</v>
      </c>
      <c r="F2493">
        <v>20232024</v>
      </c>
      <c r="G2493" t="s">
        <v>17</v>
      </c>
      <c r="H2493" t="s">
        <v>660</v>
      </c>
      <c r="I2493" t="s">
        <v>677</v>
      </c>
      <c r="J2493">
        <v>3</v>
      </c>
      <c r="K2493">
        <v>31142</v>
      </c>
      <c r="L2493">
        <v>0</v>
      </c>
      <c r="M2493" t="s">
        <v>633</v>
      </c>
      <c r="N2493" t="s">
        <v>634</v>
      </c>
      <c r="O2493" t="s">
        <v>634</v>
      </c>
      <c r="P2493" t="s">
        <v>634</v>
      </c>
      <c r="Q2493" t="s">
        <v>634</v>
      </c>
      <c r="R2493">
        <f>SUMIFS(Table2[number],Table2[Event],"Goal",Table2[H/U],"HOME",Table2[GameID],Table2[[#This Row],[GameID]],Table2[GameTime],"&lt;="&amp;Table2[[#This Row],[GameTime]])</f>
        <v>7</v>
      </c>
      <c r="S2493">
        <f>SUMIFS(Table2[number],Table2[Event],"Goal",Table2[H/U],"AWAY",Table2[GameID],Table2[[#This Row],[GameID]],Table2[GameTime],"&lt;="&amp;Table2[[#This Row],[GameTime]])</f>
        <v>6</v>
      </c>
      <c r="T2493" t="str">
        <f>IF(Table2[[#This Row],[Event]]="Goal",Table2[[#This Row],[Hscore]]&amp;"-"&amp;Table2[[#This Row],[Uscore]],"")</f>
        <v/>
      </c>
      <c r="U2493">
        <v>3458</v>
      </c>
      <c r="V2493" s="1">
        <f>Table2[[#This Row],[GameTime]]-(Table2[[#This Row],[period]]-1)*1200</f>
        <v>1058</v>
      </c>
      <c r="W2493" s="1">
        <f>ROUNDDOWN(Table2[[#This Row],[Time]]/60,0)</f>
        <v>17</v>
      </c>
      <c r="X2493" s="1">
        <f>ROUNDDOWN((Table2[[#This Row],[Time]]/60-Table2[[#This Row],[Time2]])*60,0)</f>
        <v>38</v>
      </c>
      <c r="Y2493" s="1">
        <f>IF(Table2[[#This Row],[Time2]]&lt;10,0&amp;Table2[[#This Row],[Time2]],Table2[[#This Row],[Time2]])</f>
        <v>17</v>
      </c>
      <c r="Z2493" s="1">
        <f>IF(Table2[[#This Row],[Time3]]&lt;10,0&amp;Table2[[#This Row],[Time3]],Table2[[#This Row],[Time3]])</f>
        <v>38</v>
      </c>
      <c r="AA2493" s="2" t="str">
        <f>Table2[[#This Row],[Time4]]&amp;":"&amp;Table2[[#This Row],[Time5]]</f>
        <v>17:38</v>
      </c>
      <c r="AB2493" s="1" t="str" cm="1">
        <f t="array" ref="AB2493">IFERROR(IF(Table2[[#This Row],[code]]="","",_xlfn.IFS(AND(Table2[[#This Row],[code]]&lt;400,Table2[[#This Row],[code]]&lt;&gt;""),2,Table2[[#This Row],[code]]&gt;500,4)),"")</f>
        <v/>
      </c>
      <c r="AC2493" s="1">
        <f>IF(Table2[[#This Row],[Event]]="Penalty",Table2[[#This Row],[number]],IF(Table2[[#This Row],[Event]]="Time-Out",401,""))</f>
        <v>401</v>
      </c>
      <c r="AD2493" s="1">
        <f>ROW(A2492)</f>
        <v>2492</v>
      </c>
      <c r="AE2493" s="1">
        <f>COUNTIFS(Table2[GameID],Table2[[#This Row],[GameID]],Table2[Column1],"&lt;="&amp;Table2[[#This Row],[Column1]])-1</f>
        <v>18</v>
      </c>
    </row>
    <row r="2494" spans="1:31" x14ac:dyDescent="0.45">
      <c r="A2494" t="s">
        <v>323</v>
      </c>
      <c r="B2494" t="str">
        <f>_xlfn.TEXTBEFORE(Table2[[#This Row],[Kamp]]," - ")</f>
        <v>Copenhagen FC</v>
      </c>
      <c r="C2494" t="str">
        <f>_xlfn.TEXTAFTER(Table2[[#This Row],[Kamp]],"- ")</f>
        <v>Vanløse Floorball</v>
      </c>
      <c r="D2494">
        <v>45227</v>
      </c>
      <c r="E2494">
        <v>75096</v>
      </c>
      <c r="F2494">
        <v>20232024</v>
      </c>
      <c r="G2494" t="s">
        <v>17</v>
      </c>
      <c r="H2494" t="s">
        <v>667</v>
      </c>
      <c r="I2494" t="s">
        <v>678</v>
      </c>
      <c r="J2494">
        <v>3</v>
      </c>
      <c r="K2494">
        <v>31140</v>
      </c>
      <c r="L2494">
        <v>207</v>
      </c>
      <c r="M2494" t="s">
        <v>631</v>
      </c>
      <c r="N2494" t="s">
        <v>247</v>
      </c>
      <c r="O2494" t="s">
        <v>634</v>
      </c>
      <c r="P2494">
        <v>27</v>
      </c>
      <c r="Q2494" t="s">
        <v>634</v>
      </c>
      <c r="R2494">
        <f>SUMIFS(Table2[number],Table2[Event],"Goal",Table2[H/U],"HOME",Table2[GameID],Table2[[#This Row],[GameID]],Table2[GameTime],"&lt;="&amp;Table2[[#This Row],[GameTime]])</f>
        <v>7</v>
      </c>
      <c r="S2494">
        <f>SUMIFS(Table2[number],Table2[Event],"Goal",Table2[H/U],"AWAY",Table2[GameID],Table2[[#This Row],[GameID]],Table2[GameTime],"&lt;="&amp;Table2[[#This Row],[GameTime]])</f>
        <v>6</v>
      </c>
      <c r="T2494" t="str">
        <f>IF(Table2[[#This Row],[Event]]="Goal",Table2[[#This Row],[Hscore]]&amp;"-"&amp;Table2[[#This Row],[Uscore]],"")</f>
        <v/>
      </c>
      <c r="U2494">
        <v>3571</v>
      </c>
      <c r="V2494" s="1">
        <f>Table2[[#This Row],[GameTime]]-(Table2[[#This Row],[period]]-1)*1200</f>
        <v>1171</v>
      </c>
      <c r="W2494" s="1">
        <f>ROUNDDOWN(Table2[[#This Row],[Time]]/60,0)</f>
        <v>19</v>
      </c>
      <c r="X2494" s="1">
        <f>ROUNDDOWN((Table2[[#This Row],[Time]]/60-Table2[[#This Row],[Time2]])*60,0)</f>
        <v>30</v>
      </c>
      <c r="Y2494" s="1">
        <f>IF(Table2[[#This Row],[Time2]]&lt;10,0&amp;Table2[[#This Row],[Time2]],Table2[[#This Row],[Time2]])</f>
        <v>19</v>
      </c>
      <c r="Z2494" s="1">
        <f>IF(Table2[[#This Row],[Time3]]&lt;10,0&amp;Table2[[#This Row],[Time3]],Table2[[#This Row],[Time3]])</f>
        <v>30</v>
      </c>
      <c r="AA2494" s="2" t="str">
        <f>Table2[[#This Row],[Time4]]&amp;":"&amp;Table2[[#This Row],[Time5]]</f>
        <v>19:30</v>
      </c>
      <c r="AB2494" s="1" cm="1">
        <f t="array" ref="AB2494">IFERROR(IF(Table2[[#This Row],[code]]="","",_xlfn.IFS(AND(Table2[[#This Row],[code]]&lt;400,Table2[[#This Row],[code]]&lt;&gt;""),2,Table2[[#This Row],[code]]&gt;500,4)),"")</f>
        <v>2</v>
      </c>
      <c r="AC2494" s="1">
        <f>IF(Table2[[#This Row],[Event]]="Penalty",Table2[[#This Row],[number]],IF(Table2[[#This Row],[Event]]="Time-Out",401,""))</f>
        <v>207</v>
      </c>
      <c r="AD2494" s="1">
        <f>ROW(A2493)</f>
        <v>2493</v>
      </c>
      <c r="AE2494" s="1">
        <f>COUNTIFS(Table2[GameID],Table2[[#This Row],[GameID]],Table2[Column1],"&lt;="&amp;Table2[[#This Row],[Column1]])-1</f>
        <v>19</v>
      </c>
    </row>
    <row r="2495" spans="1:31" x14ac:dyDescent="0.45">
      <c r="A2495" t="s">
        <v>125</v>
      </c>
      <c r="B2495" t="str">
        <f>_xlfn.TEXTBEFORE(Table2[[#This Row],[Kamp]]," - ")</f>
        <v>Hvidovre Attack</v>
      </c>
      <c r="C2495" t="str">
        <f>_xlfn.TEXTAFTER(Table2[[#This Row],[Kamp]],"- ")</f>
        <v>Rødovre FC</v>
      </c>
      <c r="D2495">
        <v>45235</v>
      </c>
      <c r="E2495">
        <v>75097</v>
      </c>
      <c r="F2495">
        <v>20232024</v>
      </c>
      <c r="G2495" t="s">
        <v>17</v>
      </c>
      <c r="H2495" t="s">
        <v>659</v>
      </c>
      <c r="I2495" t="s">
        <v>678</v>
      </c>
      <c r="J2495">
        <v>1</v>
      </c>
      <c r="K2495">
        <v>31138</v>
      </c>
      <c r="L2495">
        <v>1</v>
      </c>
      <c r="M2495" t="s">
        <v>630</v>
      </c>
      <c r="N2495" t="s">
        <v>128</v>
      </c>
      <c r="O2495" t="s">
        <v>74</v>
      </c>
      <c r="P2495">
        <v>12</v>
      </c>
      <c r="Q2495">
        <v>92</v>
      </c>
      <c r="R2495">
        <f>SUMIFS(Table2[number],Table2[Event],"Goal",Table2[H/U],"HOME",Table2[GameID],Table2[[#This Row],[GameID]],Table2[GameTime],"&lt;="&amp;Table2[[#This Row],[GameTime]])</f>
        <v>1</v>
      </c>
      <c r="S2495">
        <f>SUMIFS(Table2[number],Table2[Event],"Goal",Table2[H/U],"AWAY",Table2[GameID],Table2[[#This Row],[GameID]],Table2[GameTime],"&lt;="&amp;Table2[[#This Row],[GameTime]])</f>
        <v>0</v>
      </c>
      <c r="T2495" t="str">
        <f>IF(Table2[[#This Row],[Event]]="Goal",Table2[[#This Row],[Hscore]]&amp;"-"&amp;Table2[[#This Row],[Uscore]],"")</f>
        <v>1-0</v>
      </c>
      <c r="U2495">
        <v>149</v>
      </c>
      <c r="V2495" s="1">
        <f>Table2[[#This Row],[GameTime]]-(Table2[[#This Row],[period]]-1)*1200</f>
        <v>149</v>
      </c>
      <c r="W2495" s="1">
        <f>ROUNDDOWN(Table2[[#This Row],[Time]]/60,0)</f>
        <v>2</v>
      </c>
      <c r="X2495" s="1">
        <f>ROUNDDOWN((Table2[[#This Row],[Time]]/60-Table2[[#This Row],[Time2]])*60,0)</f>
        <v>29</v>
      </c>
      <c r="Y2495" s="1" t="str">
        <f>IF(Table2[[#This Row],[Time2]]&lt;10,0&amp;Table2[[#This Row],[Time2]],Table2[[#This Row],[Time2]])</f>
        <v>02</v>
      </c>
      <c r="Z2495" s="1">
        <f>IF(Table2[[#This Row],[Time3]]&lt;10,0&amp;Table2[[#This Row],[Time3]],Table2[[#This Row],[Time3]])</f>
        <v>29</v>
      </c>
      <c r="AA2495" s="2" t="str">
        <f>Table2[[#This Row],[Time4]]&amp;":"&amp;Table2[[#This Row],[Time5]]</f>
        <v>02:29</v>
      </c>
      <c r="AB2495" s="1" t="str" cm="1">
        <f t="array" ref="AB2495">IFERROR(IF(Table2[[#This Row],[code]]="","",_xlfn.IFS(AND(Table2[[#This Row],[code]]&lt;400,Table2[[#This Row],[code]]&lt;&gt;""),2,Table2[[#This Row],[code]]&gt;500,4)),"")</f>
        <v/>
      </c>
      <c r="AC2495" s="1" t="str">
        <f>IF(Table2[[#This Row],[Event]]="Penalty",Table2[[#This Row],[number]],IF(Table2[[#This Row],[Event]]="Time-Out",401,""))</f>
        <v/>
      </c>
      <c r="AD2495" s="1">
        <f>ROW(A2494)</f>
        <v>2494</v>
      </c>
      <c r="AE2495" s="1">
        <f>COUNTIFS(Table2[GameID],Table2[[#This Row],[GameID]],Table2[Column1],"&lt;="&amp;Table2[[#This Row],[Column1]])-1</f>
        <v>0</v>
      </c>
    </row>
    <row r="2496" spans="1:31" x14ac:dyDescent="0.45">
      <c r="A2496" t="s">
        <v>125</v>
      </c>
      <c r="B2496" t="str">
        <f>_xlfn.TEXTBEFORE(Table2[[#This Row],[Kamp]]," - ")</f>
        <v>Hvidovre Attack</v>
      </c>
      <c r="C2496" t="str">
        <f>_xlfn.TEXTAFTER(Table2[[#This Row],[Kamp]],"- ")</f>
        <v>Rødovre FC</v>
      </c>
      <c r="D2496">
        <v>45235</v>
      </c>
      <c r="E2496">
        <v>75097</v>
      </c>
      <c r="F2496">
        <v>20232024</v>
      </c>
      <c r="G2496" t="s">
        <v>17</v>
      </c>
      <c r="H2496" t="s">
        <v>659</v>
      </c>
      <c r="I2496" t="s">
        <v>678</v>
      </c>
      <c r="J2496">
        <v>1</v>
      </c>
      <c r="K2496">
        <v>31138</v>
      </c>
      <c r="L2496">
        <v>208</v>
      </c>
      <c r="M2496" t="s">
        <v>631</v>
      </c>
      <c r="N2496" t="s">
        <v>63</v>
      </c>
      <c r="O2496" t="s">
        <v>634</v>
      </c>
      <c r="P2496">
        <v>10</v>
      </c>
      <c r="Q2496" t="s">
        <v>634</v>
      </c>
      <c r="R2496">
        <f>SUMIFS(Table2[number],Table2[Event],"Goal",Table2[H/U],"HOME",Table2[GameID],Table2[[#This Row],[GameID]],Table2[GameTime],"&lt;="&amp;Table2[[#This Row],[GameTime]])</f>
        <v>1</v>
      </c>
      <c r="S2496">
        <f>SUMIFS(Table2[number],Table2[Event],"Goal",Table2[H/U],"AWAY",Table2[GameID],Table2[[#This Row],[GameID]],Table2[GameTime],"&lt;="&amp;Table2[[#This Row],[GameTime]])</f>
        <v>0</v>
      </c>
      <c r="T2496" t="str">
        <f>IF(Table2[[#This Row],[Event]]="Goal",Table2[[#This Row],[Hscore]]&amp;"-"&amp;Table2[[#This Row],[Uscore]],"")</f>
        <v/>
      </c>
      <c r="U2496">
        <v>972</v>
      </c>
      <c r="V2496" s="1">
        <f>Table2[[#This Row],[GameTime]]-(Table2[[#This Row],[period]]-1)*1200</f>
        <v>972</v>
      </c>
      <c r="W2496" s="1">
        <f>ROUNDDOWN(Table2[[#This Row],[Time]]/60,0)</f>
        <v>16</v>
      </c>
      <c r="X2496" s="1">
        <f>ROUNDDOWN((Table2[[#This Row],[Time]]/60-Table2[[#This Row],[Time2]])*60,0)</f>
        <v>12</v>
      </c>
      <c r="Y2496" s="1">
        <f>IF(Table2[[#This Row],[Time2]]&lt;10,0&amp;Table2[[#This Row],[Time2]],Table2[[#This Row],[Time2]])</f>
        <v>16</v>
      </c>
      <c r="Z2496" s="1">
        <f>IF(Table2[[#This Row],[Time3]]&lt;10,0&amp;Table2[[#This Row],[Time3]],Table2[[#This Row],[Time3]])</f>
        <v>12</v>
      </c>
      <c r="AA2496" s="2" t="str">
        <f>Table2[[#This Row],[Time4]]&amp;":"&amp;Table2[[#This Row],[Time5]]</f>
        <v>16:12</v>
      </c>
      <c r="AB2496" s="1" cm="1">
        <f t="array" ref="AB2496">IFERROR(IF(Table2[[#This Row],[code]]="","",_xlfn.IFS(AND(Table2[[#This Row],[code]]&lt;400,Table2[[#This Row],[code]]&lt;&gt;""),2,Table2[[#This Row],[code]]&gt;500,4)),"")</f>
        <v>2</v>
      </c>
      <c r="AC2496" s="1">
        <f>IF(Table2[[#This Row],[Event]]="Penalty",Table2[[#This Row],[number]],IF(Table2[[#This Row],[Event]]="Time-Out",401,""))</f>
        <v>208</v>
      </c>
      <c r="AD2496" s="1">
        <f>ROW(A2495)</f>
        <v>2495</v>
      </c>
      <c r="AE2496" s="1">
        <f>COUNTIFS(Table2[GameID],Table2[[#This Row],[GameID]],Table2[Column1],"&lt;="&amp;Table2[[#This Row],[Column1]])-1</f>
        <v>1</v>
      </c>
    </row>
    <row r="2497" spans="1:31" x14ac:dyDescent="0.45">
      <c r="A2497" t="s">
        <v>125</v>
      </c>
      <c r="B2497" t="str">
        <f>_xlfn.TEXTBEFORE(Table2[[#This Row],[Kamp]]," - ")</f>
        <v>Hvidovre Attack</v>
      </c>
      <c r="C2497" t="str">
        <f>_xlfn.TEXTAFTER(Table2[[#This Row],[Kamp]],"- ")</f>
        <v>Rødovre FC</v>
      </c>
      <c r="D2497">
        <v>45235</v>
      </c>
      <c r="E2497">
        <v>75097</v>
      </c>
      <c r="F2497">
        <v>20232024</v>
      </c>
      <c r="G2497" t="s">
        <v>17</v>
      </c>
      <c r="H2497" t="s">
        <v>659</v>
      </c>
      <c r="I2497" t="s">
        <v>678</v>
      </c>
      <c r="J2497">
        <v>1</v>
      </c>
      <c r="K2497">
        <v>31138</v>
      </c>
      <c r="L2497">
        <v>208</v>
      </c>
      <c r="M2497" t="s">
        <v>631</v>
      </c>
      <c r="N2497" t="s">
        <v>63</v>
      </c>
      <c r="O2497" t="s">
        <v>634</v>
      </c>
      <c r="P2497">
        <v>10</v>
      </c>
      <c r="Q2497" t="s">
        <v>634</v>
      </c>
      <c r="R2497">
        <f>SUMIFS(Table2[number],Table2[Event],"Goal",Table2[H/U],"HOME",Table2[GameID],Table2[[#This Row],[GameID]],Table2[GameTime],"&lt;="&amp;Table2[[#This Row],[GameTime]])</f>
        <v>1</v>
      </c>
      <c r="S2497">
        <f>SUMIFS(Table2[number],Table2[Event],"Goal",Table2[H/U],"AWAY",Table2[GameID],Table2[[#This Row],[GameID]],Table2[GameTime],"&lt;="&amp;Table2[[#This Row],[GameTime]])</f>
        <v>0</v>
      </c>
      <c r="T2497" t="str">
        <f>IF(Table2[[#This Row],[Event]]="Goal",Table2[[#This Row],[Hscore]]&amp;"-"&amp;Table2[[#This Row],[Uscore]],"")</f>
        <v/>
      </c>
      <c r="U2497">
        <v>972</v>
      </c>
      <c r="V2497" s="1">
        <f>Table2[[#This Row],[GameTime]]-(Table2[[#This Row],[period]]-1)*1200</f>
        <v>972</v>
      </c>
      <c r="W2497" s="1">
        <f>ROUNDDOWN(Table2[[#This Row],[Time]]/60,0)</f>
        <v>16</v>
      </c>
      <c r="X2497" s="1">
        <f>ROUNDDOWN((Table2[[#This Row],[Time]]/60-Table2[[#This Row],[Time2]])*60,0)</f>
        <v>12</v>
      </c>
      <c r="Y2497" s="1">
        <f>IF(Table2[[#This Row],[Time2]]&lt;10,0&amp;Table2[[#This Row],[Time2]],Table2[[#This Row],[Time2]])</f>
        <v>16</v>
      </c>
      <c r="Z2497" s="1">
        <f>IF(Table2[[#This Row],[Time3]]&lt;10,0&amp;Table2[[#This Row],[Time3]],Table2[[#This Row],[Time3]])</f>
        <v>12</v>
      </c>
      <c r="AA2497" s="2" t="str">
        <f>Table2[[#This Row],[Time4]]&amp;":"&amp;Table2[[#This Row],[Time5]]</f>
        <v>16:12</v>
      </c>
      <c r="AB2497" s="1" cm="1">
        <f t="array" ref="AB2497">IFERROR(IF(Table2[[#This Row],[code]]="","",_xlfn.IFS(AND(Table2[[#This Row],[code]]&lt;400,Table2[[#This Row],[code]]&lt;&gt;""),2,Table2[[#This Row],[code]]&gt;500,4)),"")</f>
        <v>2</v>
      </c>
      <c r="AC2497" s="1">
        <f>IF(Table2[[#This Row],[Event]]="Penalty",Table2[[#This Row],[number]],IF(Table2[[#This Row],[Event]]="Time-Out",401,""))</f>
        <v>208</v>
      </c>
      <c r="AD2497" s="1">
        <f>ROW(A2496)</f>
        <v>2496</v>
      </c>
      <c r="AE2497" s="1">
        <f>COUNTIFS(Table2[GameID],Table2[[#This Row],[GameID]],Table2[Column1],"&lt;="&amp;Table2[[#This Row],[Column1]])-1</f>
        <v>2</v>
      </c>
    </row>
    <row r="2498" spans="1:31" x14ac:dyDescent="0.45">
      <c r="A2498" t="s">
        <v>125</v>
      </c>
      <c r="B2498" t="str">
        <f>_xlfn.TEXTBEFORE(Table2[[#This Row],[Kamp]]," - ")</f>
        <v>Hvidovre Attack</v>
      </c>
      <c r="C2498" t="str">
        <f>_xlfn.TEXTAFTER(Table2[[#This Row],[Kamp]],"- ")</f>
        <v>Rødovre FC</v>
      </c>
      <c r="D2498">
        <v>45235</v>
      </c>
      <c r="E2498">
        <v>75097</v>
      </c>
      <c r="F2498">
        <v>20232024</v>
      </c>
      <c r="G2498" t="s">
        <v>17</v>
      </c>
      <c r="H2498" t="s">
        <v>665</v>
      </c>
      <c r="I2498" t="s">
        <v>677</v>
      </c>
      <c r="J2498">
        <v>1</v>
      </c>
      <c r="K2498">
        <v>31139</v>
      </c>
      <c r="L2498">
        <v>1</v>
      </c>
      <c r="M2498" t="s">
        <v>630</v>
      </c>
      <c r="N2498" t="s">
        <v>48</v>
      </c>
      <c r="O2498" t="s">
        <v>51</v>
      </c>
      <c r="P2498">
        <v>28</v>
      </c>
      <c r="Q2498">
        <v>77</v>
      </c>
      <c r="R2498">
        <f>SUMIFS(Table2[number],Table2[Event],"Goal",Table2[H/U],"HOME",Table2[GameID],Table2[[#This Row],[GameID]],Table2[GameTime],"&lt;="&amp;Table2[[#This Row],[GameTime]])</f>
        <v>1</v>
      </c>
      <c r="S2498">
        <f>SUMIFS(Table2[number],Table2[Event],"Goal",Table2[H/U],"AWAY",Table2[GameID],Table2[[#This Row],[GameID]],Table2[GameTime],"&lt;="&amp;Table2[[#This Row],[GameTime]])</f>
        <v>1</v>
      </c>
      <c r="T2498" t="str">
        <f>IF(Table2[[#This Row],[Event]]="Goal",Table2[[#This Row],[Hscore]]&amp;"-"&amp;Table2[[#This Row],[Uscore]],"")</f>
        <v>1-1</v>
      </c>
      <c r="U2498">
        <v>1054</v>
      </c>
      <c r="V2498" s="1">
        <f>Table2[[#This Row],[GameTime]]-(Table2[[#This Row],[period]]-1)*1200</f>
        <v>1054</v>
      </c>
      <c r="W2498" s="1">
        <f>ROUNDDOWN(Table2[[#This Row],[Time]]/60,0)</f>
        <v>17</v>
      </c>
      <c r="X2498" s="1">
        <f>ROUNDDOWN((Table2[[#This Row],[Time]]/60-Table2[[#This Row],[Time2]])*60,0)</f>
        <v>34</v>
      </c>
      <c r="Y2498" s="1">
        <f>IF(Table2[[#This Row],[Time2]]&lt;10,0&amp;Table2[[#This Row],[Time2]],Table2[[#This Row],[Time2]])</f>
        <v>17</v>
      </c>
      <c r="Z2498" s="1">
        <f>IF(Table2[[#This Row],[Time3]]&lt;10,0&amp;Table2[[#This Row],[Time3]],Table2[[#This Row],[Time3]])</f>
        <v>34</v>
      </c>
      <c r="AA2498" s="2" t="str">
        <f>Table2[[#This Row],[Time4]]&amp;":"&amp;Table2[[#This Row],[Time5]]</f>
        <v>17:34</v>
      </c>
      <c r="AB2498" s="1" t="str" cm="1">
        <f t="array" ref="AB2498">IFERROR(IF(Table2[[#This Row],[code]]="","",_xlfn.IFS(AND(Table2[[#This Row],[code]]&lt;400,Table2[[#This Row],[code]]&lt;&gt;""),2,Table2[[#This Row],[code]]&gt;500,4)),"")</f>
        <v/>
      </c>
      <c r="AC2498" s="1" t="str">
        <f>IF(Table2[[#This Row],[Event]]="Penalty",Table2[[#This Row],[number]],IF(Table2[[#This Row],[Event]]="Time-Out",401,""))</f>
        <v/>
      </c>
      <c r="AD2498" s="1">
        <f>ROW(A2497)</f>
        <v>2497</v>
      </c>
      <c r="AE2498" s="1">
        <f>COUNTIFS(Table2[GameID],Table2[[#This Row],[GameID]],Table2[Column1],"&lt;="&amp;Table2[[#This Row],[Column1]])-1</f>
        <v>3</v>
      </c>
    </row>
    <row r="2499" spans="1:31" x14ac:dyDescent="0.45">
      <c r="A2499" t="s">
        <v>125</v>
      </c>
      <c r="B2499" t="str">
        <f>_xlfn.TEXTBEFORE(Table2[[#This Row],[Kamp]]," - ")</f>
        <v>Hvidovre Attack</v>
      </c>
      <c r="C2499" t="str">
        <f>_xlfn.TEXTAFTER(Table2[[#This Row],[Kamp]],"- ")</f>
        <v>Rødovre FC</v>
      </c>
      <c r="D2499">
        <v>45235</v>
      </c>
      <c r="E2499">
        <v>75097</v>
      </c>
      <c r="F2499">
        <v>20232024</v>
      </c>
      <c r="G2499" t="s">
        <v>17</v>
      </c>
      <c r="H2499" t="s">
        <v>659</v>
      </c>
      <c r="I2499" t="s">
        <v>678</v>
      </c>
      <c r="J2499">
        <v>2</v>
      </c>
      <c r="K2499">
        <v>31138</v>
      </c>
      <c r="L2499">
        <v>1</v>
      </c>
      <c r="M2499" t="s">
        <v>630</v>
      </c>
      <c r="N2499" t="s">
        <v>128</v>
      </c>
      <c r="O2499" t="s">
        <v>74</v>
      </c>
      <c r="P2499">
        <v>12</v>
      </c>
      <c r="Q2499">
        <v>92</v>
      </c>
      <c r="R2499">
        <f>SUMIFS(Table2[number],Table2[Event],"Goal",Table2[H/U],"HOME",Table2[GameID],Table2[[#This Row],[GameID]],Table2[GameTime],"&lt;="&amp;Table2[[#This Row],[GameTime]])</f>
        <v>2</v>
      </c>
      <c r="S2499">
        <f>SUMIFS(Table2[number],Table2[Event],"Goal",Table2[H/U],"AWAY",Table2[GameID],Table2[[#This Row],[GameID]],Table2[GameTime],"&lt;="&amp;Table2[[#This Row],[GameTime]])</f>
        <v>1</v>
      </c>
      <c r="T2499" t="str">
        <f>IF(Table2[[#This Row],[Event]]="Goal",Table2[[#This Row],[Hscore]]&amp;"-"&amp;Table2[[#This Row],[Uscore]],"")</f>
        <v>2-1</v>
      </c>
      <c r="U2499">
        <v>1550</v>
      </c>
      <c r="V2499" s="1">
        <f>Table2[[#This Row],[GameTime]]-(Table2[[#This Row],[period]]-1)*1200</f>
        <v>350</v>
      </c>
      <c r="W2499" s="1">
        <f>ROUNDDOWN(Table2[[#This Row],[Time]]/60,0)</f>
        <v>5</v>
      </c>
      <c r="X2499" s="1">
        <f>ROUNDDOWN((Table2[[#This Row],[Time]]/60-Table2[[#This Row],[Time2]])*60,0)</f>
        <v>50</v>
      </c>
      <c r="Y2499" s="1" t="str">
        <f>IF(Table2[[#This Row],[Time2]]&lt;10,0&amp;Table2[[#This Row],[Time2]],Table2[[#This Row],[Time2]])</f>
        <v>05</v>
      </c>
      <c r="Z2499" s="1">
        <f>IF(Table2[[#This Row],[Time3]]&lt;10,0&amp;Table2[[#This Row],[Time3]],Table2[[#This Row],[Time3]])</f>
        <v>50</v>
      </c>
      <c r="AA2499" s="2" t="str">
        <f>Table2[[#This Row],[Time4]]&amp;":"&amp;Table2[[#This Row],[Time5]]</f>
        <v>05:50</v>
      </c>
      <c r="AB2499" s="1" t="str" cm="1">
        <f t="array" ref="AB2499">IFERROR(IF(Table2[[#This Row],[code]]="","",_xlfn.IFS(AND(Table2[[#This Row],[code]]&lt;400,Table2[[#This Row],[code]]&lt;&gt;""),2,Table2[[#This Row],[code]]&gt;500,4)),"")</f>
        <v/>
      </c>
      <c r="AC2499" s="1" t="str">
        <f>IF(Table2[[#This Row],[Event]]="Penalty",Table2[[#This Row],[number]],IF(Table2[[#This Row],[Event]]="Time-Out",401,""))</f>
        <v/>
      </c>
      <c r="AD2499" s="1">
        <f>ROW(A2498)</f>
        <v>2498</v>
      </c>
      <c r="AE2499" s="1">
        <f>COUNTIFS(Table2[GameID],Table2[[#This Row],[GameID]],Table2[Column1],"&lt;="&amp;Table2[[#This Row],[Column1]])-1</f>
        <v>4</v>
      </c>
    </row>
    <row r="2500" spans="1:31" x14ac:dyDescent="0.45">
      <c r="A2500" t="s">
        <v>125</v>
      </c>
      <c r="B2500" t="str">
        <f>_xlfn.TEXTBEFORE(Table2[[#This Row],[Kamp]]," - ")</f>
        <v>Hvidovre Attack</v>
      </c>
      <c r="C2500" t="str">
        <f>_xlfn.TEXTAFTER(Table2[[#This Row],[Kamp]],"- ")</f>
        <v>Rødovre FC</v>
      </c>
      <c r="D2500">
        <v>45235</v>
      </c>
      <c r="E2500">
        <v>75097</v>
      </c>
      <c r="F2500">
        <v>20232024</v>
      </c>
      <c r="G2500" t="s">
        <v>17</v>
      </c>
      <c r="H2500" t="s">
        <v>659</v>
      </c>
      <c r="I2500" t="s">
        <v>678</v>
      </c>
      <c r="J2500">
        <v>2</v>
      </c>
      <c r="K2500">
        <v>31138</v>
      </c>
      <c r="L2500">
        <v>1</v>
      </c>
      <c r="M2500" t="s">
        <v>630</v>
      </c>
      <c r="N2500" t="s">
        <v>322</v>
      </c>
      <c r="O2500" t="s">
        <v>634</v>
      </c>
      <c r="P2500">
        <v>40</v>
      </c>
      <c r="Q2500" t="s">
        <v>634</v>
      </c>
      <c r="R2500">
        <f>SUMIFS(Table2[number],Table2[Event],"Goal",Table2[H/U],"HOME",Table2[GameID],Table2[[#This Row],[GameID]],Table2[GameTime],"&lt;="&amp;Table2[[#This Row],[GameTime]])</f>
        <v>3</v>
      </c>
      <c r="S2500">
        <f>SUMIFS(Table2[number],Table2[Event],"Goal",Table2[H/U],"AWAY",Table2[GameID],Table2[[#This Row],[GameID]],Table2[GameTime],"&lt;="&amp;Table2[[#This Row],[GameTime]])</f>
        <v>1</v>
      </c>
      <c r="T2500" t="str">
        <f>IF(Table2[[#This Row],[Event]]="Goal",Table2[[#This Row],[Hscore]]&amp;"-"&amp;Table2[[#This Row],[Uscore]],"")</f>
        <v>3-1</v>
      </c>
      <c r="U2500">
        <v>2193</v>
      </c>
      <c r="V2500" s="1">
        <f>Table2[[#This Row],[GameTime]]-(Table2[[#This Row],[period]]-1)*1200</f>
        <v>993</v>
      </c>
      <c r="W2500" s="1">
        <f>ROUNDDOWN(Table2[[#This Row],[Time]]/60,0)</f>
        <v>16</v>
      </c>
      <c r="X2500" s="1">
        <f>ROUNDDOWN((Table2[[#This Row],[Time]]/60-Table2[[#This Row],[Time2]])*60,0)</f>
        <v>33</v>
      </c>
      <c r="Y2500" s="1">
        <f>IF(Table2[[#This Row],[Time2]]&lt;10,0&amp;Table2[[#This Row],[Time2]],Table2[[#This Row],[Time2]])</f>
        <v>16</v>
      </c>
      <c r="Z2500" s="1">
        <f>IF(Table2[[#This Row],[Time3]]&lt;10,0&amp;Table2[[#This Row],[Time3]],Table2[[#This Row],[Time3]])</f>
        <v>33</v>
      </c>
      <c r="AA2500" s="2" t="str">
        <f>Table2[[#This Row],[Time4]]&amp;":"&amp;Table2[[#This Row],[Time5]]</f>
        <v>16:33</v>
      </c>
      <c r="AB2500" s="1" t="str" cm="1">
        <f t="array" ref="AB2500">IFERROR(IF(Table2[[#This Row],[code]]="","",_xlfn.IFS(AND(Table2[[#This Row],[code]]&lt;400,Table2[[#This Row],[code]]&lt;&gt;""),2,Table2[[#This Row],[code]]&gt;500,4)),"")</f>
        <v/>
      </c>
      <c r="AC2500" s="1" t="str">
        <f>IF(Table2[[#This Row],[Event]]="Penalty",Table2[[#This Row],[number]],IF(Table2[[#This Row],[Event]]="Time-Out",401,""))</f>
        <v/>
      </c>
      <c r="AD2500" s="1">
        <f>ROW(A2499)</f>
        <v>2499</v>
      </c>
      <c r="AE2500" s="1">
        <f>COUNTIFS(Table2[GameID],Table2[[#This Row],[GameID]],Table2[Column1],"&lt;="&amp;Table2[[#This Row],[Column1]])-1</f>
        <v>5</v>
      </c>
    </row>
    <row r="2501" spans="1:31" x14ac:dyDescent="0.45">
      <c r="A2501" t="s">
        <v>125</v>
      </c>
      <c r="B2501" t="str">
        <f>_xlfn.TEXTBEFORE(Table2[[#This Row],[Kamp]]," - ")</f>
        <v>Hvidovre Attack</v>
      </c>
      <c r="C2501" t="str">
        <f>_xlfn.TEXTAFTER(Table2[[#This Row],[Kamp]],"- ")</f>
        <v>Rødovre FC</v>
      </c>
      <c r="D2501">
        <v>45235</v>
      </c>
      <c r="E2501">
        <v>75097</v>
      </c>
      <c r="F2501">
        <v>20232024</v>
      </c>
      <c r="G2501" t="s">
        <v>17</v>
      </c>
      <c r="H2501" t="s">
        <v>659</v>
      </c>
      <c r="I2501" t="s">
        <v>678</v>
      </c>
      <c r="J2501">
        <v>3</v>
      </c>
      <c r="K2501">
        <v>31138</v>
      </c>
      <c r="L2501">
        <v>0</v>
      </c>
      <c r="M2501" t="s">
        <v>631</v>
      </c>
      <c r="N2501" t="s">
        <v>60</v>
      </c>
      <c r="O2501" t="s">
        <v>634</v>
      </c>
      <c r="P2501">
        <v>4</v>
      </c>
      <c r="Q2501" t="s">
        <v>634</v>
      </c>
      <c r="R2501">
        <f>SUMIFS(Table2[number],Table2[Event],"Goal",Table2[H/U],"HOME",Table2[GameID],Table2[[#This Row],[GameID]],Table2[GameTime],"&lt;="&amp;Table2[[#This Row],[GameTime]])</f>
        <v>3</v>
      </c>
      <c r="S2501">
        <f>SUMIFS(Table2[number],Table2[Event],"Goal",Table2[H/U],"AWAY",Table2[GameID],Table2[[#This Row],[GameID]],Table2[GameTime],"&lt;="&amp;Table2[[#This Row],[GameTime]])</f>
        <v>1</v>
      </c>
      <c r="T2501" t="str">
        <f>IF(Table2[[#This Row],[Event]]="Goal",Table2[[#This Row],[Hscore]]&amp;"-"&amp;Table2[[#This Row],[Uscore]],"")</f>
        <v/>
      </c>
      <c r="U2501">
        <v>2532</v>
      </c>
      <c r="V2501" s="1">
        <f>Table2[[#This Row],[GameTime]]-(Table2[[#This Row],[period]]-1)*1200</f>
        <v>132</v>
      </c>
      <c r="W2501" s="1">
        <f>ROUNDDOWN(Table2[[#This Row],[Time]]/60,0)</f>
        <v>2</v>
      </c>
      <c r="X2501" s="1">
        <f>ROUNDDOWN((Table2[[#This Row],[Time]]/60-Table2[[#This Row],[Time2]])*60,0)</f>
        <v>12</v>
      </c>
      <c r="Y2501" s="1" t="str">
        <f>IF(Table2[[#This Row],[Time2]]&lt;10,0&amp;Table2[[#This Row],[Time2]],Table2[[#This Row],[Time2]])</f>
        <v>02</v>
      </c>
      <c r="Z2501" s="1">
        <f>IF(Table2[[#This Row],[Time3]]&lt;10,0&amp;Table2[[#This Row],[Time3]],Table2[[#This Row],[Time3]])</f>
        <v>12</v>
      </c>
      <c r="AA2501" s="2" t="str">
        <f>Table2[[#This Row],[Time4]]&amp;":"&amp;Table2[[#This Row],[Time5]]</f>
        <v>02:12</v>
      </c>
      <c r="AB2501" s="1" cm="1">
        <f t="array" ref="AB2501">IFERROR(IF(Table2[[#This Row],[code]]="","",_xlfn.IFS(AND(Table2[[#This Row],[code]]&lt;400,Table2[[#This Row],[code]]&lt;&gt;""),2,Table2[[#This Row],[code]]&gt;500,4)),"")</f>
        <v>2</v>
      </c>
      <c r="AC2501" s="1">
        <f>IF(Table2[[#This Row],[Event]]="Penalty",Table2[[#This Row],[number]],IF(Table2[[#This Row],[Event]]="Time-Out",401,""))</f>
        <v>0</v>
      </c>
      <c r="AD2501" s="1">
        <f>ROW(A2500)</f>
        <v>2500</v>
      </c>
      <c r="AE2501" s="1">
        <f>COUNTIFS(Table2[GameID],Table2[[#This Row],[GameID]],Table2[Column1],"&lt;="&amp;Table2[[#This Row],[Column1]])-1</f>
        <v>6</v>
      </c>
    </row>
    <row r="2502" spans="1:31" x14ac:dyDescent="0.45">
      <c r="A2502" t="s">
        <v>125</v>
      </c>
      <c r="B2502" t="str">
        <f>_xlfn.TEXTBEFORE(Table2[[#This Row],[Kamp]]," - ")</f>
        <v>Hvidovre Attack</v>
      </c>
      <c r="C2502" t="str">
        <f>_xlfn.TEXTAFTER(Table2[[#This Row],[Kamp]],"- ")</f>
        <v>Rødovre FC</v>
      </c>
      <c r="D2502">
        <v>45235</v>
      </c>
      <c r="E2502">
        <v>75097</v>
      </c>
      <c r="F2502">
        <v>20232024</v>
      </c>
      <c r="G2502" t="s">
        <v>17</v>
      </c>
      <c r="H2502" t="s">
        <v>665</v>
      </c>
      <c r="I2502" t="s">
        <v>677</v>
      </c>
      <c r="J2502">
        <v>3</v>
      </c>
      <c r="K2502">
        <v>31139</v>
      </c>
      <c r="L2502">
        <v>0</v>
      </c>
      <c r="M2502" t="s">
        <v>633</v>
      </c>
      <c r="N2502" t="s">
        <v>634</v>
      </c>
      <c r="O2502" t="s">
        <v>634</v>
      </c>
      <c r="P2502" t="s">
        <v>634</v>
      </c>
      <c r="Q2502" t="s">
        <v>634</v>
      </c>
      <c r="R2502">
        <f>SUMIFS(Table2[number],Table2[Event],"Goal",Table2[H/U],"HOME",Table2[GameID],Table2[[#This Row],[GameID]],Table2[GameTime],"&lt;="&amp;Table2[[#This Row],[GameTime]])</f>
        <v>3</v>
      </c>
      <c r="S2502">
        <f>SUMIFS(Table2[number],Table2[Event],"Goal",Table2[H/U],"AWAY",Table2[GameID],Table2[[#This Row],[GameID]],Table2[GameTime],"&lt;="&amp;Table2[[#This Row],[GameTime]])</f>
        <v>1</v>
      </c>
      <c r="T2502" t="str">
        <f>IF(Table2[[#This Row],[Event]]="Goal",Table2[[#This Row],[Hscore]]&amp;"-"&amp;Table2[[#This Row],[Uscore]],"")</f>
        <v/>
      </c>
      <c r="U2502">
        <v>3209</v>
      </c>
      <c r="V2502" s="1">
        <f>Table2[[#This Row],[GameTime]]-(Table2[[#This Row],[period]]-1)*1200</f>
        <v>809</v>
      </c>
      <c r="W2502" s="1">
        <f>ROUNDDOWN(Table2[[#This Row],[Time]]/60,0)</f>
        <v>13</v>
      </c>
      <c r="X2502" s="1">
        <f>ROUNDDOWN((Table2[[#This Row],[Time]]/60-Table2[[#This Row],[Time2]])*60,0)</f>
        <v>29</v>
      </c>
      <c r="Y2502" s="1">
        <f>IF(Table2[[#This Row],[Time2]]&lt;10,0&amp;Table2[[#This Row],[Time2]],Table2[[#This Row],[Time2]])</f>
        <v>13</v>
      </c>
      <c r="Z2502" s="1">
        <f>IF(Table2[[#This Row],[Time3]]&lt;10,0&amp;Table2[[#This Row],[Time3]],Table2[[#This Row],[Time3]])</f>
        <v>29</v>
      </c>
      <c r="AA2502" s="2" t="str">
        <f>Table2[[#This Row],[Time4]]&amp;":"&amp;Table2[[#This Row],[Time5]]</f>
        <v>13:29</v>
      </c>
      <c r="AB2502" s="1" t="str" cm="1">
        <f t="array" ref="AB2502">IFERROR(IF(Table2[[#This Row],[code]]="","",_xlfn.IFS(AND(Table2[[#This Row],[code]]&lt;400,Table2[[#This Row],[code]]&lt;&gt;""),2,Table2[[#This Row],[code]]&gt;500,4)),"")</f>
        <v/>
      </c>
      <c r="AC2502" s="1">
        <f>IF(Table2[[#This Row],[Event]]="Penalty",Table2[[#This Row],[number]],IF(Table2[[#This Row],[Event]]="Time-Out",401,""))</f>
        <v>401</v>
      </c>
      <c r="AD2502" s="1">
        <f>ROW(A2501)</f>
        <v>2501</v>
      </c>
      <c r="AE2502" s="1">
        <f>COUNTIFS(Table2[GameID],Table2[[#This Row],[GameID]],Table2[Column1],"&lt;="&amp;Table2[[#This Row],[Column1]])-1</f>
        <v>7</v>
      </c>
    </row>
    <row r="2503" spans="1:31" x14ac:dyDescent="0.45">
      <c r="A2503" t="s">
        <v>125</v>
      </c>
      <c r="B2503" t="str">
        <f>_xlfn.TEXTBEFORE(Table2[[#This Row],[Kamp]]," - ")</f>
        <v>Hvidovre Attack</v>
      </c>
      <c r="C2503" t="str">
        <f>_xlfn.TEXTAFTER(Table2[[#This Row],[Kamp]],"- ")</f>
        <v>Rødovre FC</v>
      </c>
      <c r="D2503">
        <v>45235</v>
      </c>
      <c r="E2503">
        <v>75097</v>
      </c>
      <c r="F2503">
        <v>20232024</v>
      </c>
      <c r="G2503" t="s">
        <v>17</v>
      </c>
      <c r="H2503" t="s">
        <v>659</v>
      </c>
      <c r="I2503" t="s">
        <v>678</v>
      </c>
      <c r="J2503">
        <v>3</v>
      </c>
      <c r="K2503">
        <v>31138</v>
      </c>
      <c r="L2503">
        <v>1</v>
      </c>
      <c r="M2503" t="s">
        <v>630</v>
      </c>
      <c r="N2503" t="s">
        <v>75</v>
      </c>
      <c r="O2503" t="s">
        <v>634</v>
      </c>
      <c r="P2503">
        <v>96</v>
      </c>
      <c r="Q2503" t="s">
        <v>634</v>
      </c>
      <c r="R2503">
        <f>SUMIFS(Table2[number],Table2[Event],"Goal",Table2[H/U],"HOME",Table2[GameID],Table2[[#This Row],[GameID]],Table2[GameTime],"&lt;="&amp;Table2[[#This Row],[GameTime]])</f>
        <v>4</v>
      </c>
      <c r="S2503">
        <f>SUMIFS(Table2[number],Table2[Event],"Goal",Table2[H/U],"AWAY",Table2[GameID],Table2[[#This Row],[GameID]],Table2[GameTime],"&lt;="&amp;Table2[[#This Row],[GameTime]])</f>
        <v>1</v>
      </c>
      <c r="T2503" t="str">
        <f>IF(Table2[[#This Row],[Event]]="Goal",Table2[[#This Row],[Hscore]]&amp;"-"&amp;Table2[[#This Row],[Uscore]],"")</f>
        <v>4-1</v>
      </c>
      <c r="U2503">
        <v>3234</v>
      </c>
      <c r="V2503" s="1">
        <f>Table2[[#This Row],[GameTime]]-(Table2[[#This Row],[period]]-1)*1200</f>
        <v>834</v>
      </c>
      <c r="W2503" s="1">
        <f>ROUNDDOWN(Table2[[#This Row],[Time]]/60,0)</f>
        <v>13</v>
      </c>
      <c r="X2503" s="1">
        <f>ROUNDDOWN((Table2[[#This Row],[Time]]/60-Table2[[#This Row],[Time2]])*60,0)</f>
        <v>54</v>
      </c>
      <c r="Y2503" s="1">
        <f>IF(Table2[[#This Row],[Time2]]&lt;10,0&amp;Table2[[#This Row],[Time2]],Table2[[#This Row],[Time2]])</f>
        <v>13</v>
      </c>
      <c r="Z2503" s="1">
        <f>IF(Table2[[#This Row],[Time3]]&lt;10,0&amp;Table2[[#This Row],[Time3]],Table2[[#This Row],[Time3]])</f>
        <v>54</v>
      </c>
      <c r="AA2503" s="2" t="str">
        <f>Table2[[#This Row],[Time4]]&amp;":"&amp;Table2[[#This Row],[Time5]]</f>
        <v>13:54</v>
      </c>
      <c r="AB2503" s="1" t="str" cm="1">
        <f t="array" ref="AB2503">IFERROR(IF(Table2[[#This Row],[code]]="","",_xlfn.IFS(AND(Table2[[#This Row],[code]]&lt;400,Table2[[#This Row],[code]]&lt;&gt;""),2,Table2[[#This Row],[code]]&gt;500,4)),"")</f>
        <v/>
      </c>
      <c r="AC2503" s="1" t="str">
        <f>IF(Table2[[#This Row],[Event]]="Penalty",Table2[[#This Row],[number]],IF(Table2[[#This Row],[Event]]="Time-Out",401,""))</f>
        <v/>
      </c>
      <c r="AD2503" s="1">
        <f>ROW(A2502)</f>
        <v>2502</v>
      </c>
      <c r="AE2503" s="1">
        <f>COUNTIFS(Table2[GameID],Table2[[#This Row],[GameID]],Table2[Column1],"&lt;="&amp;Table2[[#This Row],[Column1]])-1</f>
        <v>8</v>
      </c>
    </row>
    <row r="2504" spans="1:31" x14ac:dyDescent="0.45">
      <c r="A2504" t="s">
        <v>125</v>
      </c>
      <c r="B2504" t="str">
        <f>_xlfn.TEXTBEFORE(Table2[[#This Row],[Kamp]]," - ")</f>
        <v>Hvidovre Attack</v>
      </c>
      <c r="C2504" t="str">
        <f>_xlfn.TEXTAFTER(Table2[[#This Row],[Kamp]],"- ")</f>
        <v>Rødovre FC</v>
      </c>
      <c r="D2504">
        <v>45235</v>
      </c>
      <c r="E2504">
        <v>75097</v>
      </c>
      <c r="F2504">
        <v>20232024</v>
      </c>
      <c r="G2504" t="s">
        <v>17</v>
      </c>
      <c r="H2504" t="s">
        <v>665</v>
      </c>
      <c r="I2504" t="s">
        <v>677</v>
      </c>
      <c r="J2504">
        <v>3</v>
      </c>
      <c r="K2504">
        <v>31139</v>
      </c>
      <c r="L2504">
        <v>1</v>
      </c>
      <c r="M2504" t="s">
        <v>630</v>
      </c>
      <c r="N2504" t="s">
        <v>80</v>
      </c>
      <c r="O2504" t="s">
        <v>48</v>
      </c>
      <c r="P2504">
        <v>13</v>
      </c>
      <c r="Q2504">
        <v>28</v>
      </c>
      <c r="R2504">
        <f>SUMIFS(Table2[number],Table2[Event],"Goal",Table2[H/U],"HOME",Table2[GameID],Table2[[#This Row],[GameID]],Table2[GameTime],"&lt;="&amp;Table2[[#This Row],[GameTime]])</f>
        <v>4</v>
      </c>
      <c r="S2504">
        <f>SUMIFS(Table2[number],Table2[Event],"Goal",Table2[H/U],"AWAY",Table2[GameID],Table2[[#This Row],[GameID]],Table2[GameTime],"&lt;="&amp;Table2[[#This Row],[GameTime]])</f>
        <v>2</v>
      </c>
      <c r="T2504" t="str">
        <f>IF(Table2[[#This Row],[Event]]="Goal",Table2[[#This Row],[Hscore]]&amp;"-"&amp;Table2[[#This Row],[Uscore]],"")</f>
        <v>4-2</v>
      </c>
      <c r="U2504">
        <v>3316</v>
      </c>
      <c r="V2504" s="1">
        <f>Table2[[#This Row],[GameTime]]-(Table2[[#This Row],[period]]-1)*1200</f>
        <v>916</v>
      </c>
      <c r="W2504" s="1">
        <f>ROUNDDOWN(Table2[[#This Row],[Time]]/60,0)</f>
        <v>15</v>
      </c>
      <c r="X2504" s="1">
        <f>ROUNDDOWN((Table2[[#This Row],[Time]]/60-Table2[[#This Row],[Time2]])*60,0)</f>
        <v>16</v>
      </c>
      <c r="Y2504" s="1">
        <f>IF(Table2[[#This Row],[Time2]]&lt;10,0&amp;Table2[[#This Row],[Time2]],Table2[[#This Row],[Time2]])</f>
        <v>15</v>
      </c>
      <c r="Z2504" s="1">
        <f>IF(Table2[[#This Row],[Time3]]&lt;10,0&amp;Table2[[#This Row],[Time3]],Table2[[#This Row],[Time3]])</f>
        <v>16</v>
      </c>
      <c r="AA2504" s="2" t="str">
        <f>Table2[[#This Row],[Time4]]&amp;":"&amp;Table2[[#This Row],[Time5]]</f>
        <v>15:16</v>
      </c>
      <c r="AB2504" s="1" t="str" cm="1">
        <f t="array" ref="AB2504">IFERROR(IF(Table2[[#This Row],[code]]="","",_xlfn.IFS(AND(Table2[[#This Row],[code]]&lt;400,Table2[[#This Row],[code]]&lt;&gt;""),2,Table2[[#This Row],[code]]&gt;500,4)),"")</f>
        <v/>
      </c>
      <c r="AC2504" s="1" t="str">
        <f>IF(Table2[[#This Row],[Event]]="Penalty",Table2[[#This Row],[number]],IF(Table2[[#This Row],[Event]]="Time-Out",401,""))</f>
        <v/>
      </c>
      <c r="AD2504" s="1">
        <f>ROW(A2503)</f>
        <v>2503</v>
      </c>
      <c r="AE2504" s="1">
        <f>COUNTIFS(Table2[GameID],Table2[[#This Row],[GameID]],Table2[Column1],"&lt;="&amp;Table2[[#This Row],[Column1]])-1</f>
        <v>9</v>
      </c>
    </row>
    <row r="2505" spans="1:31" x14ac:dyDescent="0.45">
      <c r="A2505" t="s">
        <v>125</v>
      </c>
      <c r="B2505" t="str">
        <f>_xlfn.TEXTBEFORE(Table2[[#This Row],[Kamp]]," - ")</f>
        <v>Hvidovre Attack</v>
      </c>
      <c r="C2505" t="str">
        <f>_xlfn.TEXTAFTER(Table2[[#This Row],[Kamp]],"- ")</f>
        <v>Rødovre FC</v>
      </c>
      <c r="D2505">
        <v>45235</v>
      </c>
      <c r="E2505">
        <v>75097</v>
      </c>
      <c r="F2505">
        <v>20232024</v>
      </c>
      <c r="G2505" t="s">
        <v>17</v>
      </c>
      <c r="H2505" t="s">
        <v>659</v>
      </c>
      <c r="I2505" t="s">
        <v>678</v>
      </c>
      <c r="J2505">
        <v>3</v>
      </c>
      <c r="K2505">
        <v>31138</v>
      </c>
      <c r="L2505">
        <v>1</v>
      </c>
      <c r="M2505" t="s">
        <v>630</v>
      </c>
      <c r="N2505" t="s">
        <v>128</v>
      </c>
      <c r="O2505" t="s">
        <v>634</v>
      </c>
      <c r="P2505">
        <v>12</v>
      </c>
      <c r="Q2505" t="s">
        <v>634</v>
      </c>
      <c r="R2505">
        <f>SUMIFS(Table2[number],Table2[Event],"Goal",Table2[H/U],"HOME",Table2[GameID],Table2[[#This Row],[GameID]],Table2[GameTime],"&lt;="&amp;Table2[[#This Row],[GameTime]])</f>
        <v>5</v>
      </c>
      <c r="S2505">
        <f>SUMIFS(Table2[number],Table2[Event],"Goal",Table2[H/U],"AWAY",Table2[GameID],Table2[[#This Row],[GameID]],Table2[GameTime],"&lt;="&amp;Table2[[#This Row],[GameTime]])</f>
        <v>2</v>
      </c>
      <c r="T2505" t="str">
        <f>IF(Table2[[#This Row],[Event]]="Goal",Table2[[#This Row],[Hscore]]&amp;"-"&amp;Table2[[#This Row],[Uscore]],"")</f>
        <v>5-2</v>
      </c>
      <c r="U2505">
        <v>3369</v>
      </c>
      <c r="V2505" s="1">
        <f>Table2[[#This Row],[GameTime]]-(Table2[[#This Row],[period]]-1)*1200</f>
        <v>969</v>
      </c>
      <c r="W2505" s="1">
        <f>ROUNDDOWN(Table2[[#This Row],[Time]]/60,0)</f>
        <v>16</v>
      </c>
      <c r="X2505" s="1">
        <f>ROUNDDOWN((Table2[[#This Row],[Time]]/60-Table2[[#This Row],[Time2]])*60,0)</f>
        <v>8</v>
      </c>
      <c r="Y2505" s="1">
        <f>IF(Table2[[#This Row],[Time2]]&lt;10,0&amp;Table2[[#This Row],[Time2]],Table2[[#This Row],[Time2]])</f>
        <v>16</v>
      </c>
      <c r="Z2505" s="1" t="str">
        <f>IF(Table2[[#This Row],[Time3]]&lt;10,0&amp;Table2[[#This Row],[Time3]],Table2[[#This Row],[Time3]])</f>
        <v>08</v>
      </c>
      <c r="AA2505" s="2" t="str">
        <f>Table2[[#This Row],[Time4]]&amp;":"&amp;Table2[[#This Row],[Time5]]</f>
        <v>16:08</v>
      </c>
      <c r="AB2505" s="1" t="str" cm="1">
        <f t="array" ref="AB2505">IFERROR(IF(Table2[[#This Row],[code]]="","",_xlfn.IFS(AND(Table2[[#This Row],[code]]&lt;400,Table2[[#This Row],[code]]&lt;&gt;""),2,Table2[[#This Row],[code]]&gt;500,4)),"")</f>
        <v/>
      </c>
      <c r="AC2505" s="1" t="str">
        <f>IF(Table2[[#This Row],[Event]]="Penalty",Table2[[#This Row],[number]],IF(Table2[[#This Row],[Event]]="Time-Out",401,""))</f>
        <v/>
      </c>
      <c r="AD2505" s="1">
        <f>ROW(A2504)</f>
        <v>2504</v>
      </c>
      <c r="AE2505" s="1">
        <f>COUNTIFS(Table2[GameID],Table2[[#This Row],[GameID]],Table2[Column1],"&lt;="&amp;Table2[[#This Row],[Column1]])-1</f>
        <v>10</v>
      </c>
    </row>
    <row r="2506" spans="1:31" x14ac:dyDescent="0.45">
      <c r="A2506" t="s">
        <v>125</v>
      </c>
      <c r="B2506" t="str">
        <f>_xlfn.TEXTBEFORE(Table2[[#This Row],[Kamp]]," - ")</f>
        <v>Hvidovre Attack</v>
      </c>
      <c r="C2506" t="str">
        <f>_xlfn.TEXTAFTER(Table2[[#This Row],[Kamp]],"- ")</f>
        <v>Rødovre FC</v>
      </c>
      <c r="D2506">
        <v>45235</v>
      </c>
      <c r="E2506">
        <v>75097</v>
      </c>
      <c r="F2506">
        <v>20232024</v>
      </c>
      <c r="G2506" t="s">
        <v>17</v>
      </c>
      <c r="H2506" t="s">
        <v>659</v>
      </c>
      <c r="I2506" t="s">
        <v>678</v>
      </c>
      <c r="J2506">
        <v>3</v>
      </c>
      <c r="K2506">
        <v>31138</v>
      </c>
      <c r="L2506">
        <v>1</v>
      </c>
      <c r="M2506" t="s">
        <v>630</v>
      </c>
      <c r="N2506" t="s">
        <v>42</v>
      </c>
      <c r="O2506" t="s">
        <v>128</v>
      </c>
      <c r="P2506">
        <v>8</v>
      </c>
      <c r="Q2506">
        <v>12</v>
      </c>
      <c r="R2506">
        <f>SUMIFS(Table2[number],Table2[Event],"Goal",Table2[H/U],"HOME",Table2[GameID],Table2[[#This Row],[GameID]],Table2[GameTime],"&lt;="&amp;Table2[[#This Row],[GameTime]])</f>
        <v>6</v>
      </c>
      <c r="S2506">
        <f>SUMIFS(Table2[number],Table2[Event],"Goal",Table2[H/U],"AWAY",Table2[GameID],Table2[[#This Row],[GameID]],Table2[GameTime],"&lt;="&amp;Table2[[#This Row],[GameTime]])</f>
        <v>2</v>
      </c>
      <c r="T2506" t="str">
        <f>IF(Table2[[#This Row],[Event]]="Goal",Table2[[#This Row],[Hscore]]&amp;"-"&amp;Table2[[#This Row],[Uscore]],"")</f>
        <v>6-2</v>
      </c>
      <c r="U2506">
        <v>3412</v>
      </c>
      <c r="V2506" s="1">
        <f>Table2[[#This Row],[GameTime]]-(Table2[[#This Row],[period]]-1)*1200</f>
        <v>1012</v>
      </c>
      <c r="W2506" s="1">
        <f>ROUNDDOWN(Table2[[#This Row],[Time]]/60,0)</f>
        <v>16</v>
      </c>
      <c r="X2506" s="1">
        <f>ROUNDDOWN((Table2[[#This Row],[Time]]/60-Table2[[#This Row],[Time2]])*60,0)</f>
        <v>52</v>
      </c>
      <c r="Y2506" s="1">
        <f>IF(Table2[[#This Row],[Time2]]&lt;10,0&amp;Table2[[#This Row],[Time2]],Table2[[#This Row],[Time2]])</f>
        <v>16</v>
      </c>
      <c r="Z2506" s="1">
        <f>IF(Table2[[#This Row],[Time3]]&lt;10,0&amp;Table2[[#This Row],[Time3]],Table2[[#This Row],[Time3]])</f>
        <v>52</v>
      </c>
      <c r="AA2506" s="2" t="str">
        <f>Table2[[#This Row],[Time4]]&amp;":"&amp;Table2[[#This Row],[Time5]]</f>
        <v>16:52</v>
      </c>
      <c r="AB2506" s="1" t="str" cm="1">
        <f t="array" ref="AB2506">IFERROR(IF(Table2[[#This Row],[code]]="","",_xlfn.IFS(AND(Table2[[#This Row],[code]]&lt;400,Table2[[#This Row],[code]]&lt;&gt;""),2,Table2[[#This Row],[code]]&gt;500,4)),"")</f>
        <v/>
      </c>
      <c r="AC2506" s="1" t="str">
        <f>IF(Table2[[#This Row],[Event]]="Penalty",Table2[[#This Row],[number]],IF(Table2[[#This Row],[Event]]="Time-Out",401,""))</f>
        <v/>
      </c>
      <c r="AD2506" s="1">
        <f>ROW(A2505)</f>
        <v>2505</v>
      </c>
      <c r="AE2506" s="1">
        <f>COUNTIFS(Table2[GameID],Table2[[#This Row],[GameID]],Table2[Column1],"&lt;="&amp;Table2[[#This Row],[Column1]])-1</f>
        <v>11</v>
      </c>
    </row>
    <row r="2507" spans="1:31" x14ac:dyDescent="0.45">
      <c r="A2507" t="s">
        <v>306</v>
      </c>
      <c r="B2507" t="str">
        <f>_xlfn.TEXTBEFORE(Table2[[#This Row],[Kamp]]," - ")</f>
        <v>Copenhagen FC</v>
      </c>
      <c r="C2507" t="str">
        <f>_xlfn.TEXTAFTER(Table2[[#This Row],[Kamp]],"- ")</f>
        <v>RungstedHørsholm</v>
      </c>
      <c r="D2507">
        <v>45235</v>
      </c>
      <c r="E2507">
        <v>75098</v>
      </c>
      <c r="F2507">
        <v>20232024</v>
      </c>
      <c r="G2507" t="s">
        <v>17</v>
      </c>
      <c r="H2507" t="s">
        <v>662</v>
      </c>
      <c r="I2507" t="s">
        <v>677</v>
      </c>
      <c r="J2507">
        <v>1</v>
      </c>
      <c r="K2507">
        <v>31141</v>
      </c>
      <c r="L2507">
        <v>1</v>
      </c>
      <c r="M2507" t="s">
        <v>630</v>
      </c>
      <c r="N2507" t="s">
        <v>402</v>
      </c>
      <c r="O2507" t="s">
        <v>78</v>
      </c>
      <c r="P2507">
        <v>84</v>
      </c>
      <c r="Q2507">
        <v>8</v>
      </c>
      <c r="R2507">
        <f>SUMIFS(Table2[number],Table2[Event],"Goal",Table2[H/U],"HOME",Table2[GameID],Table2[[#This Row],[GameID]],Table2[GameTime],"&lt;="&amp;Table2[[#This Row],[GameTime]])</f>
        <v>0</v>
      </c>
      <c r="S2507">
        <f>SUMIFS(Table2[number],Table2[Event],"Goal",Table2[H/U],"AWAY",Table2[GameID],Table2[[#This Row],[GameID]],Table2[GameTime],"&lt;="&amp;Table2[[#This Row],[GameTime]])</f>
        <v>1</v>
      </c>
      <c r="T2507" t="str">
        <f>IF(Table2[[#This Row],[Event]]="Goal",Table2[[#This Row],[Hscore]]&amp;"-"&amp;Table2[[#This Row],[Uscore]],"")</f>
        <v>0-1</v>
      </c>
      <c r="U2507">
        <v>44</v>
      </c>
      <c r="V2507" s="1">
        <f>Table2[[#This Row],[GameTime]]-(Table2[[#This Row],[period]]-1)*1200</f>
        <v>44</v>
      </c>
      <c r="W2507" s="1">
        <f>ROUNDDOWN(Table2[[#This Row],[Time]]/60,0)</f>
        <v>0</v>
      </c>
      <c r="X2507" s="1">
        <f>ROUNDDOWN((Table2[[#This Row],[Time]]/60-Table2[[#This Row],[Time2]])*60,0)</f>
        <v>44</v>
      </c>
      <c r="Y2507" s="1" t="str">
        <f>IF(Table2[[#This Row],[Time2]]&lt;10,0&amp;Table2[[#This Row],[Time2]],Table2[[#This Row],[Time2]])</f>
        <v>00</v>
      </c>
      <c r="Z2507" s="1">
        <f>IF(Table2[[#This Row],[Time3]]&lt;10,0&amp;Table2[[#This Row],[Time3]],Table2[[#This Row],[Time3]])</f>
        <v>44</v>
      </c>
      <c r="AA2507" s="2" t="str">
        <f>Table2[[#This Row],[Time4]]&amp;":"&amp;Table2[[#This Row],[Time5]]</f>
        <v>00:44</v>
      </c>
      <c r="AB2507" s="1" t="str" cm="1">
        <f t="array" ref="AB2507">IFERROR(IF(Table2[[#This Row],[code]]="","",_xlfn.IFS(AND(Table2[[#This Row],[code]]&lt;400,Table2[[#This Row],[code]]&lt;&gt;""),2,Table2[[#This Row],[code]]&gt;500,4)),"")</f>
        <v/>
      </c>
      <c r="AC2507" s="1" t="str">
        <f>IF(Table2[[#This Row],[Event]]="Penalty",Table2[[#This Row],[number]],IF(Table2[[#This Row],[Event]]="Time-Out",401,""))</f>
        <v/>
      </c>
      <c r="AD2507" s="1">
        <f>ROW(A2506)</f>
        <v>2506</v>
      </c>
      <c r="AE2507" s="1">
        <f>COUNTIFS(Table2[GameID],Table2[[#This Row],[GameID]],Table2[Column1],"&lt;="&amp;Table2[[#This Row],[Column1]])-1</f>
        <v>0</v>
      </c>
    </row>
    <row r="2508" spans="1:31" x14ac:dyDescent="0.45">
      <c r="A2508" t="s">
        <v>306</v>
      </c>
      <c r="B2508" t="str">
        <f>_xlfn.TEXTBEFORE(Table2[[#This Row],[Kamp]]," - ")</f>
        <v>Copenhagen FC</v>
      </c>
      <c r="C2508" t="str">
        <f>_xlfn.TEXTAFTER(Table2[[#This Row],[Kamp]],"- ")</f>
        <v>RungstedHørsholm</v>
      </c>
      <c r="D2508">
        <v>45235</v>
      </c>
      <c r="E2508">
        <v>75098</v>
      </c>
      <c r="F2508">
        <v>20232024</v>
      </c>
      <c r="G2508" t="s">
        <v>17</v>
      </c>
      <c r="H2508" t="s">
        <v>667</v>
      </c>
      <c r="I2508" t="s">
        <v>678</v>
      </c>
      <c r="J2508">
        <v>1</v>
      </c>
      <c r="K2508">
        <v>31140</v>
      </c>
      <c r="L2508">
        <v>1</v>
      </c>
      <c r="M2508" t="s">
        <v>630</v>
      </c>
      <c r="N2508" t="s">
        <v>59</v>
      </c>
      <c r="O2508" t="s">
        <v>247</v>
      </c>
      <c r="P2508">
        <v>9</v>
      </c>
      <c r="Q2508">
        <v>27</v>
      </c>
      <c r="R2508">
        <f>SUMIFS(Table2[number],Table2[Event],"Goal",Table2[H/U],"HOME",Table2[GameID],Table2[[#This Row],[GameID]],Table2[GameTime],"&lt;="&amp;Table2[[#This Row],[GameTime]])</f>
        <v>1</v>
      </c>
      <c r="S2508">
        <f>SUMIFS(Table2[number],Table2[Event],"Goal",Table2[H/U],"AWAY",Table2[GameID],Table2[[#This Row],[GameID]],Table2[GameTime],"&lt;="&amp;Table2[[#This Row],[GameTime]])</f>
        <v>1</v>
      </c>
      <c r="T2508" t="str">
        <f>IF(Table2[[#This Row],[Event]]="Goal",Table2[[#This Row],[Hscore]]&amp;"-"&amp;Table2[[#This Row],[Uscore]],"")</f>
        <v>1-1</v>
      </c>
      <c r="U2508">
        <v>199</v>
      </c>
      <c r="V2508" s="1">
        <f>Table2[[#This Row],[GameTime]]-(Table2[[#This Row],[period]]-1)*1200</f>
        <v>199</v>
      </c>
      <c r="W2508" s="1">
        <f>ROUNDDOWN(Table2[[#This Row],[Time]]/60,0)</f>
        <v>3</v>
      </c>
      <c r="X2508" s="1">
        <f>ROUNDDOWN((Table2[[#This Row],[Time]]/60-Table2[[#This Row],[Time2]])*60,0)</f>
        <v>19</v>
      </c>
      <c r="Y2508" s="1" t="str">
        <f>IF(Table2[[#This Row],[Time2]]&lt;10,0&amp;Table2[[#This Row],[Time2]],Table2[[#This Row],[Time2]])</f>
        <v>03</v>
      </c>
      <c r="Z2508" s="1">
        <f>IF(Table2[[#This Row],[Time3]]&lt;10,0&amp;Table2[[#This Row],[Time3]],Table2[[#This Row],[Time3]])</f>
        <v>19</v>
      </c>
      <c r="AA2508" s="2" t="str">
        <f>Table2[[#This Row],[Time4]]&amp;":"&amp;Table2[[#This Row],[Time5]]</f>
        <v>03:19</v>
      </c>
      <c r="AB2508" s="1" t="str" cm="1">
        <f t="array" ref="AB2508">IFERROR(IF(Table2[[#This Row],[code]]="","",_xlfn.IFS(AND(Table2[[#This Row],[code]]&lt;400,Table2[[#This Row],[code]]&lt;&gt;""),2,Table2[[#This Row],[code]]&gt;500,4)),"")</f>
        <v/>
      </c>
      <c r="AC2508" s="1" t="str">
        <f>IF(Table2[[#This Row],[Event]]="Penalty",Table2[[#This Row],[number]],IF(Table2[[#This Row],[Event]]="Time-Out",401,""))</f>
        <v/>
      </c>
      <c r="AD2508" s="1">
        <f>ROW(A2507)</f>
        <v>2507</v>
      </c>
      <c r="AE2508" s="1">
        <f>COUNTIFS(Table2[GameID],Table2[[#This Row],[GameID]],Table2[Column1],"&lt;="&amp;Table2[[#This Row],[Column1]])-1</f>
        <v>1</v>
      </c>
    </row>
    <row r="2509" spans="1:31" x14ac:dyDescent="0.45">
      <c r="A2509" t="s">
        <v>306</v>
      </c>
      <c r="B2509" t="str">
        <f>_xlfn.TEXTBEFORE(Table2[[#This Row],[Kamp]]," - ")</f>
        <v>Copenhagen FC</v>
      </c>
      <c r="C2509" t="str">
        <f>_xlfn.TEXTAFTER(Table2[[#This Row],[Kamp]],"- ")</f>
        <v>RungstedHørsholm</v>
      </c>
      <c r="D2509">
        <v>45235</v>
      </c>
      <c r="E2509">
        <v>75098</v>
      </c>
      <c r="F2509">
        <v>20232024</v>
      </c>
      <c r="G2509" t="s">
        <v>17</v>
      </c>
      <c r="H2509" t="s">
        <v>667</v>
      </c>
      <c r="I2509" t="s">
        <v>678</v>
      </c>
      <c r="J2509">
        <v>1</v>
      </c>
      <c r="K2509">
        <v>31140</v>
      </c>
      <c r="L2509">
        <v>1</v>
      </c>
      <c r="M2509" t="s">
        <v>630</v>
      </c>
      <c r="N2509" t="s">
        <v>240</v>
      </c>
      <c r="O2509" t="s">
        <v>244</v>
      </c>
      <c r="P2509">
        <v>3</v>
      </c>
      <c r="Q2509">
        <v>11</v>
      </c>
      <c r="R2509">
        <f>SUMIFS(Table2[number],Table2[Event],"Goal",Table2[H/U],"HOME",Table2[GameID],Table2[[#This Row],[GameID]],Table2[GameTime],"&lt;="&amp;Table2[[#This Row],[GameTime]])</f>
        <v>2</v>
      </c>
      <c r="S2509">
        <f>SUMIFS(Table2[number],Table2[Event],"Goal",Table2[H/U],"AWAY",Table2[GameID],Table2[[#This Row],[GameID]],Table2[GameTime],"&lt;="&amp;Table2[[#This Row],[GameTime]])</f>
        <v>1</v>
      </c>
      <c r="T2509" t="str">
        <f>IF(Table2[[#This Row],[Event]]="Goal",Table2[[#This Row],[Hscore]]&amp;"-"&amp;Table2[[#This Row],[Uscore]],"")</f>
        <v>2-1</v>
      </c>
      <c r="U2509">
        <v>385</v>
      </c>
      <c r="V2509" s="1">
        <f>Table2[[#This Row],[GameTime]]-(Table2[[#This Row],[period]]-1)*1200</f>
        <v>385</v>
      </c>
      <c r="W2509" s="1">
        <f>ROUNDDOWN(Table2[[#This Row],[Time]]/60,0)</f>
        <v>6</v>
      </c>
      <c r="X2509" s="1">
        <f>ROUNDDOWN((Table2[[#This Row],[Time]]/60-Table2[[#This Row],[Time2]])*60,0)</f>
        <v>25</v>
      </c>
      <c r="Y2509" s="1" t="str">
        <f>IF(Table2[[#This Row],[Time2]]&lt;10,0&amp;Table2[[#This Row],[Time2]],Table2[[#This Row],[Time2]])</f>
        <v>06</v>
      </c>
      <c r="Z2509" s="1">
        <f>IF(Table2[[#This Row],[Time3]]&lt;10,0&amp;Table2[[#This Row],[Time3]],Table2[[#This Row],[Time3]])</f>
        <v>25</v>
      </c>
      <c r="AA2509" s="2" t="str">
        <f>Table2[[#This Row],[Time4]]&amp;":"&amp;Table2[[#This Row],[Time5]]</f>
        <v>06:25</v>
      </c>
      <c r="AB2509" s="1" t="str" cm="1">
        <f t="array" ref="AB2509">IFERROR(IF(Table2[[#This Row],[code]]="","",_xlfn.IFS(AND(Table2[[#This Row],[code]]&lt;400,Table2[[#This Row],[code]]&lt;&gt;""),2,Table2[[#This Row],[code]]&gt;500,4)),"")</f>
        <v/>
      </c>
      <c r="AC2509" s="1" t="str">
        <f>IF(Table2[[#This Row],[Event]]="Penalty",Table2[[#This Row],[number]],IF(Table2[[#This Row],[Event]]="Time-Out",401,""))</f>
        <v/>
      </c>
      <c r="AD2509" s="1">
        <f>ROW(A2508)</f>
        <v>2508</v>
      </c>
      <c r="AE2509" s="1">
        <f>COUNTIFS(Table2[GameID],Table2[[#This Row],[GameID]],Table2[Column1],"&lt;="&amp;Table2[[#This Row],[Column1]])-1</f>
        <v>2</v>
      </c>
    </row>
    <row r="2510" spans="1:31" x14ac:dyDescent="0.45">
      <c r="A2510" t="s">
        <v>306</v>
      </c>
      <c r="B2510" t="str">
        <f>_xlfn.TEXTBEFORE(Table2[[#This Row],[Kamp]]," - ")</f>
        <v>Copenhagen FC</v>
      </c>
      <c r="C2510" t="str">
        <f>_xlfn.TEXTAFTER(Table2[[#This Row],[Kamp]],"- ")</f>
        <v>RungstedHørsholm</v>
      </c>
      <c r="D2510">
        <v>45235</v>
      </c>
      <c r="E2510">
        <v>75098</v>
      </c>
      <c r="F2510">
        <v>20232024</v>
      </c>
      <c r="G2510" t="s">
        <v>17</v>
      </c>
      <c r="H2510" t="s">
        <v>662</v>
      </c>
      <c r="I2510" t="s">
        <v>677</v>
      </c>
      <c r="J2510">
        <v>1</v>
      </c>
      <c r="K2510">
        <v>31141</v>
      </c>
      <c r="L2510">
        <v>208</v>
      </c>
      <c r="M2510" t="s">
        <v>631</v>
      </c>
      <c r="N2510" t="s">
        <v>498</v>
      </c>
      <c r="O2510" t="s">
        <v>634</v>
      </c>
      <c r="P2510">
        <v>11</v>
      </c>
      <c r="Q2510" t="s">
        <v>634</v>
      </c>
      <c r="R2510">
        <f>SUMIFS(Table2[number],Table2[Event],"Goal",Table2[H/U],"HOME",Table2[GameID],Table2[[#This Row],[GameID]],Table2[GameTime],"&lt;="&amp;Table2[[#This Row],[GameTime]])</f>
        <v>2</v>
      </c>
      <c r="S2510">
        <f>SUMIFS(Table2[number],Table2[Event],"Goal",Table2[H/U],"AWAY",Table2[GameID],Table2[[#This Row],[GameID]],Table2[GameTime],"&lt;="&amp;Table2[[#This Row],[GameTime]])</f>
        <v>1</v>
      </c>
      <c r="T2510" t="str">
        <f>IF(Table2[[#This Row],[Event]]="Goal",Table2[[#This Row],[Hscore]]&amp;"-"&amp;Table2[[#This Row],[Uscore]],"")</f>
        <v/>
      </c>
      <c r="U2510">
        <v>476</v>
      </c>
      <c r="V2510" s="1">
        <f>Table2[[#This Row],[GameTime]]-(Table2[[#This Row],[period]]-1)*1200</f>
        <v>476</v>
      </c>
      <c r="W2510" s="1">
        <f>ROUNDDOWN(Table2[[#This Row],[Time]]/60,0)</f>
        <v>7</v>
      </c>
      <c r="X2510" s="1">
        <f>ROUNDDOWN((Table2[[#This Row],[Time]]/60-Table2[[#This Row],[Time2]])*60,0)</f>
        <v>56</v>
      </c>
      <c r="Y2510" s="1" t="str">
        <f>IF(Table2[[#This Row],[Time2]]&lt;10,0&amp;Table2[[#This Row],[Time2]],Table2[[#This Row],[Time2]])</f>
        <v>07</v>
      </c>
      <c r="Z2510" s="1">
        <f>IF(Table2[[#This Row],[Time3]]&lt;10,0&amp;Table2[[#This Row],[Time3]],Table2[[#This Row],[Time3]])</f>
        <v>56</v>
      </c>
      <c r="AA2510" s="2" t="str">
        <f>Table2[[#This Row],[Time4]]&amp;":"&amp;Table2[[#This Row],[Time5]]</f>
        <v>07:56</v>
      </c>
      <c r="AB2510" s="1" cm="1">
        <f t="array" ref="AB2510">IFERROR(IF(Table2[[#This Row],[code]]="","",_xlfn.IFS(AND(Table2[[#This Row],[code]]&lt;400,Table2[[#This Row],[code]]&lt;&gt;""),2,Table2[[#This Row],[code]]&gt;500,4)),"")</f>
        <v>2</v>
      </c>
      <c r="AC2510" s="1">
        <f>IF(Table2[[#This Row],[Event]]="Penalty",Table2[[#This Row],[number]],IF(Table2[[#This Row],[Event]]="Time-Out",401,""))</f>
        <v>208</v>
      </c>
      <c r="AD2510" s="1">
        <f>ROW(A2509)</f>
        <v>2509</v>
      </c>
      <c r="AE2510" s="1">
        <f>COUNTIFS(Table2[GameID],Table2[[#This Row],[GameID]],Table2[Column1],"&lt;="&amp;Table2[[#This Row],[Column1]])-1</f>
        <v>3</v>
      </c>
    </row>
    <row r="2511" spans="1:31" x14ac:dyDescent="0.45">
      <c r="A2511" t="s">
        <v>306</v>
      </c>
      <c r="B2511" t="str">
        <f>_xlfn.TEXTBEFORE(Table2[[#This Row],[Kamp]]," - ")</f>
        <v>Copenhagen FC</v>
      </c>
      <c r="C2511" t="str">
        <f>_xlfn.TEXTAFTER(Table2[[#This Row],[Kamp]],"- ")</f>
        <v>RungstedHørsholm</v>
      </c>
      <c r="D2511">
        <v>45235</v>
      </c>
      <c r="E2511">
        <v>75098</v>
      </c>
      <c r="F2511">
        <v>20232024</v>
      </c>
      <c r="G2511" t="s">
        <v>17</v>
      </c>
      <c r="H2511" t="s">
        <v>667</v>
      </c>
      <c r="I2511" t="s">
        <v>678</v>
      </c>
      <c r="J2511">
        <v>1</v>
      </c>
      <c r="K2511">
        <v>31140</v>
      </c>
      <c r="L2511">
        <v>1</v>
      </c>
      <c r="M2511" t="s">
        <v>630</v>
      </c>
      <c r="N2511" t="s">
        <v>59</v>
      </c>
      <c r="O2511" t="s">
        <v>240</v>
      </c>
      <c r="P2511">
        <v>9</v>
      </c>
      <c r="Q2511">
        <v>3</v>
      </c>
      <c r="R2511">
        <f>SUMIFS(Table2[number],Table2[Event],"Goal",Table2[H/U],"HOME",Table2[GameID],Table2[[#This Row],[GameID]],Table2[GameTime],"&lt;="&amp;Table2[[#This Row],[GameTime]])</f>
        <v>3</v>
      </c>
      <c r="S2511">
        <f>SUMIFS(Table2[number],Table2[Event],"Goal",Table2[H/U],"AWAY",Table2[GameID],Table2[[#This Row],[GameID]],Table2[GameTime],"&lt;="&amp;Table2[[#This Row],[GameTime]])</f>
        <v>1</v>
      </c>
      <c r="T2511" t="str">
        <f>IF(Table2[[#This Row],[Event]]="Goal",Table2[[#This Row],[Hscore]]&amp;"-"&amp;Table2[[#This Row],[Uscore]],"")</f>
        <v>3-1</v>
      </c>
      <c r="U2511">
        <v>508</v>
      </c>
      <c r="V2511" s="1">
        <f>Table2[[#This Row],[GameTime]]-(Table2[[#This Row],[period]]-1)*1200</f>
        <v>508</v>
      </c>
      <c r="W2511" s="1">
        <f>ROUNDDOWN(Table2[[#This Row],[Time]]/60,0)</f>
        <v>8</v>
      </c>
      <c r="X2511" s="1">
        <f>ROUNDDOWN((Table2[[#This Row],[Time]]/60-Table2[[#This Row],[Time2]])*60,0)</f>
        <v>28</v>
      </c>
      <c r="Y2511" s="1" t="str">
        <f>IF(Table2[[#This Row],[Time2]]&lt;10,0&amp;Table2[[#This Row],[Time2]],Table2[[#This Row],[Time2]])</f>
        <v>08</v>
      </c>
      <c r="Z2511" s="1">
        <f>IF(Table2[[#This Row],[Time3]]&lt;10,0&amp;Table2[[#This Row],[Time3]],Table2[[#This Row],[Time3]])</f>
        <v>28</v>
      </c>
      <c r="AA2511" s="2" t="str">
        <f>Table2[[#This Row],[Time4]]&amp;":"&amp;Table2[[#This Row],[Time5]]</f>
        <v>08:28</v>
      </c>
      <c r="AB2511" s="1" t="str" cm="1">
        <f t="array" ref="AB2511">IFERROR(IF(Table2[[#This Row],[code]]="","",_xlfn.IFS(AND(Table2[[#This Row],[code]]&lt;400,Table2[[#This Row],[code]]&lt;&gt;""),2,Table2[[#This Row],[code]]&gt;500,4)),"")</f>
        <v/>
      </c>
      <c r="AC2511" s="1" t="str">
        <f>IF(Table2[[#This Row],[Event]]="Penalty",Table2[[#This Row],[number]],IF(Table2[[#This Row],[Event]]="Time-Out",401,""))</f>
        <v/>
      </c>
      <c r="AD2511" s="1">
        <f>ROW(A2510)</f>
        <v>2510</v>
      </c>
      <c r="AE2511" s="1">
        <f>COUNTIFS(Table2[GameID],Table2[[#This Row],[GameID]],Table2[Column1],"&lt;="&amp;Table2[[#This Row],[Column1]])-1</f>
        <v>4</v>
      </c>
    </row>
    <row r="2512" spans="1:31" x14ac:dyDescent="0.45">
      <c r="A2512" t="s">
        <v>306</v>
      </c>
      <c r="B2512" t="str">
        <f>_xlfn.TEXTBEFORE(Table2[[#This Row],[Kamp]]," - ")</f>
        <v>Copenhagen FC</v>
      </c>
      <c r="C2512" t="str">
        <f>_xlfn.TEXTAFTER(Table2[[#This Row],[Kamp]],"- ")</f>
        <v>RungstedHørsholm</v>
      </c>
      <c r="D2512">
        <v>45235</v>
      </c>
      <c r="E2512">
        <v>75098</v>
      </c>
      <c r="F2512">
        <v>20232024</v>
      </c>
      <c r="G2512" t="s">
        <v>17</v>
      </c>
      <c r="H2512" t="s">
        <v>667</v>
      </c>
      <c r="I2512" t="s">
        <v>678</v>
      </c>
      <c r="J2512">
        <v>1</v>
      </c>
      <c r="K2512">
        <v>31140</v>
      </c>
      <c r="L2512">
        <v>1</v>
      </c>
      <c r="M2512" t="s">
        <v>630</v>
      </c>
      <c r="N2512" t="s">
        <v>69</v>
      </c>
      <c r="O2512" t="s">
        <v>252</v>
      </c>
      <c r="P2512">
        <v>99</v>
      </c>
      <c r="Q2512">
        <v>68</v>
      </c>
      <c r="R2512">
        <f>SUMIFS(Table2[number],Table2[Event],"Goal",Table2[H/U],"HOME",Table2[GameID],Table2[[#This Row],[GameID]],Table2[GameTime],"&lt;="&amp;Table2[[#This Row],[GameTime]])</f>
        <v>4</v>
      </c>
      <c r="S2512">
        <f>SUMIFS(Table2[number],Table2[Event],"Goal",Table2[H/U],"AWAY",Table2[GameID],Table2[[#This Row],[GameID]],Table2[GameTime],"&lt;="&amp;Table2[[#This Row],[GameTime]])</f>
        <v>1</v>
      </c>
      <c r="T2512" t="str">
        <f>IF(Table2[[#This Row],[Event]]="Goal",Table2[[#This Row],[Hscore]]&amp;"-"&amp;Table2[[#This Row],[Uscore]],"")</f>
        <v>4-1</v>
      </c>
      <c r="U2512">
        <v>629</v>
      </c>
      <c r="V2512" s="1">
        <f>Table2[[#This Row],[GameTime]]-(Table2[[#This Row],[period]]-1)*1200</f>
        <v>629</v>
      </c>
      <c r="W2512" s="1">
        <f>ROUNDDOWN(Table2[[#This Row],[Time]]/60,0)</f>
        <v>10</v>
      </c>
      <c r="X2512" s="1">
        <f>ROUNDDOWN((Table2[[#This Row],[Time]]/60-Table2[[#This Row],[Time2]])*60,0)</f>
        <v>29</v>
      </c>
      <c r="Y2512" s="1">
        <f>IF(Table2[[#This Row],[Time2]]&lt;10,0&amp;Table2[[#This Row],[Time2]],Table2[[#This Row],[Time2]])</f>
        <v>10</v>
      </c>
      <c r="Z2512" s="1">
        <f>IF(Table2[[#This Row],[Time3]]&lt;10,0&amp;Table2[[#This Row],[Time3]],Table2[[#This Row],[Time3]])</f>
        <v>29</v>
      </c>
      <c r="AA2512" s="2" t="str">
        <f>Table2[[#This Row],[Time4]]&amp;":"&amp;Table2[[#This Row],[Time5]]</f>
        <v>10:29</v>
      </c>
      <c r="AB2512" s="1" t="str" cm="1">
        <f t="array" ref="AB2512">IFERROR(IF(Table2[[#This Row],[code]]="","",_xlfn.IFS(AND(Table2[[#This Row],[code]]&lt;400,Table2[[#This Row],[code]]&lt;&gt;""),2,Table2[[#This Row],[code]]&gt;500,4)),"")</f>
        <v/>
      </c>
      <c r="AC2512" s="1" t="str">
        <f>IF(Table2[[#This Row],[Event]]="Penalty",Table2[[#This Row],[number]],IF(Table2[[#This Row],[Event]]="Time-Out",401,""))</f>
        <v/>
      </c>
      <c r="AD2512" s="1">
        <f>ROW(A2511)</f>
        <v>2511</v>
      </c>
      <c r="AE2512" s="1">
        <f>COUNTIFS(Table2[GameID],Table2[[#This Row],[GameID]],Table2[Column1],"&lt;="&amp;Table2[[#This Row],[Column1]])-1</f>
        <v>5</v>
      </c>
    </row>
    <row r="2513" spans="1:31" x14ac:dyDescent="0.45">
      <c r="A2513" t="s">
        <v>306</v>
      </c>
      <c r="B2513" t="str">
        <f>_xlfn.TEXTBEFORE(Table2[[#This Row],[Kamp]]," - ")</f>
        <v>Copenhagen FC</v>
      </c>
      <c r="C2513" t="str">
        <f>_xlfn.TEXTAFTER(Table2[[#This Row],[Kamp]],"- ")</f>
        <v>RungstedHørsholm</v>
      </c>
      <c r="D2513">
        <v>45235</v>
      </c>
      <c r="E2513">
        <v>75098</v>
      </c>
      <c r="F2513">
        <v>20232024</v>
      </c>
      <c r="G2513" t="s">
        <v>17</v>
      </c>
      <c r="H2513" t="s">
        <v>667</v>
      </c>
      <c r="I2513" t="s">
        <v>678</v>
      </c>
      <c r="J2513">
        <v>1</v>
      </c>
      <c r="K2513">
        <v>31140</v>
      </c>
      <c r="L2513">
        <v>1</v>
      </c>
      <c r="M2513" t="s">
        <v>630</v>
      </c>
      <c r="N2513" t="s">
        <v>59</v>
      </c>
      <c r="O2513" t="s">
        <v>252</v>
      </c>
      <c r="P2513">
        <v>9</v>
      </c>
      <c r="Q2513">
        <v>68</v>
      </c>
      <c r="R2513">
        <f>SUMIFS(Table2[number],Table2[Event],"Goal",Table2[H/U],"HOME",Table2[GameID],Table2[[#This Row],[GameID]],Table2[GameTime],"&lt;="&amp;Table2[[#This Row],[GameTime]])</f>
        <v>5</v>
      </c>
      <c r="S2513">
        <f>SUMIFS(Table2[number],Table2[Event],"Goal",Table2[H/U],"AWAY",Table2[GameID],Table2[[#This Row],[GameID]],Table2[GameTime],"&lt;="&amp;Table2[[#This Row],[GameTime]])</f>
        <v>1</v>
      </c>
      <c r="T2513" t="str">
        <f>IF(Table2[[#This Row],[Event]]="Goal",Table2[[#This Row],[Hscore]]&amp;"-"&amp;Table2[[#This Row],[Uscore]],"")</f>
        <v>5-1</v>
      </c>
      <c r="U2513">
        <v>1009</v>
      </c>
      <c r="V2513" s="1">
        <f>Table2[[#This Row],[GameTime]]-(Table2[[#This Row],[period]]-1)*1200</f>
        <v>1009</v>
      </c>
      <c r="W2513" s="1">
        <f>ROUNDDOWN(Table2[[#This Row],[Time]]/60,0)</f>
        <v>16</v>
      </c>
      <c r="X2513" s="1">
        <f>ROUNDDOWN((Table2[[#This Row],[Time]]/60-Table2[[#This Row],[Time2]])*60,0)</f>
        <v>49</v>
      </c>
      <c r="Y2513" s="1">
        <f>IF(Table2[[#This Row],[Time2]]&lt;10,0&amp;Table2[[#This Row],[Time2]],Table2[[#This Row],[Time2]])</f>
        <v>16</v>
      </c>
      <c r="Z2513" s="1">
        <f>IF(Table2[[#This Row],[Time3]]&lt;10,0&amp;Table2[[#This Row],[Time3]],Table2[[#This Row],[Time3]])</f>
        <v>49</v>
      </c>
      <c r="AA2513" s="2" t="str">
        <f>Table2[[#This Row],[Time4]]&amp;":"&amp;Table2[[#This Row],[Time5]]</f>
        <v>16:49</v>
      </c>
      <c r="AB2513" s="1" t="str" cm="1">
        <f t="array" ref="AB2513">IFERROR(IF(Table2[[#This Row],[code]]="","",_xlfn.IFS(AND(Table2[[#This Row],[code]]&lt;400,Table2[[#This Row],[code]]&lt;&gt;""),2,Table2[[#This Row],[code]]&gt;500,4)),"")</f>
        <v/>
      </c>
      <c r="AC2513" s="1" t="str">
        <f>IF(Table2[[#This Row],[Event]]="Penalty",Table2[[#This Row],[number]],IF(Table2[[#This Row],[Event]]="Time-Out",401,""))</f>
        <v/>
      </c>
      <c r="AD2513" s="1">
        <f>ROW(A2512)</f>
        <v>2512</v>
      </c>
      <c r="AE2513" s="1">
        <f>COUNTIFS(Table2[GameID],Table2[[#This Row],[GameID]],Table2[Column1],"&lt;="&amp;Table2[[#This Row],[Column1]])-1</f>
        <v>6</v>
      </c>
    </row>
    <row r="2514" spans="1:31" x14ac:dyDescent="0.45">
      <c r="A2514" t="s">
        <v>306</v>
      </c>
      <c r="B2514" t="str">
        <f>_xlfn.TEXTBEFORE(Table2[[#This Row],[Kamp]]," - ")</f>
        <v>Copenhagen FC</v>
      </c>
      <c r="C2514" t="str">
        <f>_xlfn.TEXTAFTER(Table2[[#This Row],[Kamp]],"- ")</f>
        <v>RungstedHørsholm</v>
      </c>
      <c r="D2514">
        <v>45235</v>
      </c>
      <c r="E2514">
        <v>75098</v>
      </c>
      <c r="F2514">
        <v>20232024</v>
      </c>
      <c r="G2514" t="s">
        <v>17</v>
      </c>
      <c r="H2514" t="s">
        <v>662</v>
      </c>
      <c r="I2514" t="s">
        <v>677</v>
      </c>
      <c r="J2514">
        <v>2</v>
      </c>
      <c r="K2514">
        <v>31141</v>
      </c>
      <c r="L2514">
        <v>208</v>
      </c>
      <c r="M2514" t="s">
        <v>631</v>
      </c>
      <c r="N2514" t="s">
        <v>87</v>
      </c>
      <c r="O2514" t="s">
        <v>634</v>
      </c>
      <c r="P2514">
        <v>27</v>
      </c>
      <c r="Q2514" t="s">
        <v>634</v>
      </c>
      <c r="R2514">
        <f>SUMIFS(Table2[number],Table2[Event],"Goal",Table2[H/U],"HOME",Table2[GameID],Table2[[#This Row],[GameID]],Table2[GameTime],"&lt;="&amp;Table2[[#This Row],[GameTime]])</f>
        <v>5</v>
      </c>
      <c r="S2514">
        <f>SUMIFS(Table2[number],Table2[Event],"Goal",Table2[H/U],"AWAY",Table2[GameID],Table2[[#This Row],[GameID]],Table2[GameTime],"&lt;="&amp;Table2[[#This Row],[GameTime]])</f>
        <v>1</v>
      </c>
      <c r="T2514" t="str">
        <f>IF(Table2[[#This Row],[Event]]="Goal",Table2[[#This Row],[Hscore]]&amp;"-"&amp;Table2[[#This Row],[Uscore]],"")</f>
        <v/>
      </c>
      <c r="U2514">
        <v>1551</v>
      </c>
      <c r="V2514" s="1">
        <f>Table2[[#This Row],[GameTime]]-(Table2[[#This Row],[period]]-1)*1200</f>
        <v>351</v>
      </c>
      <c r="W2514" s="1">
        <f>ROUNDDOWN(Table2[[#This Row],[Time]]/60,0)</f>
        <v>5</v>
      </c>
      <c r="X2514" s="1">
        <f>ROUNDDOWN((Table2[[#This Row],[Time]]/60-Table2[[#This Row],[Time2]])*60,0)</f>
        <v>51</v>
      </c>
      <c r="Y2514" s="1" t="str">
        <f>IF(Table2[[#This Row],[Time2]]&lt;10,0&amp;Table2[[#This Row],[Time2]],Table2[[#This Row],[Time2]])</f>
        <v>05</v>
      </c>
      <c r="Z2514" s="1">
        <f>IF(Table2[[#This Row],[Time3]]&lt;10,0&amp;Table2[[#This Row],[Time3]],Table2[[#This Row],[Time3]])</f>
        <v>51</v>
      </c>
      <c r="AA2514" s="2" t="str">
        <f>Table2[[#This Row],[Time4]]&amp;":"&amp;Table2[[#This Row],[Time5]]</f>
        <v>05:51</v>
      </c>
      <c r="AB2514" s="1" cm="1">
        <f t="array" ref="AB2514">IFERROR(IF(Table2[[#This Row],[code]]="","",_xlfn.IFS(AND(Table2[[#This Row],[code]]&lt;400,Table2[[#This Row],[code]]&lt;&gt;""),2,Table2[[#This Row],[code]]&gt;500,4)),"")</f>
        <v>2</v>
      </c>
      <c r="AC2514" s="1">
        <f>IF(Table2[[#This Row],[Event]]="Penalty",Table2[[#This Row],[number]],IF(Table2[[#This Row],[Event]]="Time-Out",401,""))</f>
        <v>208</v>
      </c>
      <c r="AD2514" s="1">
        <f>ROW(A2513)</f>
        <v>2513</v>
      </c>
      <c r="AE2514" s="1">
        <f>COUNTIFS(Table2[GameID],Table2[[#This Row],[GameID]],Table2[Column1],"&lt;="&amp;Table2[[#This Row],[Column1]])-1</f>
        <v>7</v>
      </c>
    </row>
    <row r="2515" spans="1:31" x14ac:dyDescent="0.45">
      <c r="A2515" t="s">
        <v>306</v>
      </c>
      <c r="B2515" t="str">
        <f>_xlfn.TEXTBEFORE(Table2[[#This Row],[Kamp]]," - ")</f>
        <v>Copenhagen FC</v>
      </c>
      <c r="C2515" t="str">
        <f>_xlfn.TEXTAFTER(Table2[[#This Row],[Kamp]],"- ")</f>
        <v>RungstedHørsholm</v>
      </c>
      <c r="D2515">
        <v>45235</v>
      </c>
      <c r="E2515">
        <v>75098</v>
      </c>
      <c r="F2515">
        <v>20232024</v>
      </c>
      <c r="G2515" t="s">
        <v>17</v>
      </c>
      <c r="H2515" t="s">
        <v>667</v>
      </c>
      <c r="I2515" t="s">
        <v>678</v>
      </c>
      <c r="J2515">
        <v>2</v>
      </c>
      <c r="K2515">
        <v>31140</v>
      </c>
      <c r="L2515">
        <v>208</v>
      </c>
      <c r="M2515" t="s">
        <v>631</v>
      </c>
      <c r="N2515" t="s">
        <v>245</v>
      </c>
      <c r="O2515" t="s">
        <v>634</v>
      </c>
      <c r="P2515">
        <v>10</v>
      </c>
      <c r="Q2515" t="s">
        <v>634</v>
      </c>
      <c r="R2515">
        <f>SUMIFS(Table2[number],Table2[Event],"Goal",Table2[H/U],"HOME",Table2[GameID],Table2[[#This Row],[GameID]],Table2[GameTime],"&lt;="&amp;Table2[[#This Row],[GameTime]])</f>
        <v>5</v>
      </c>
      <c r="S2515">
        <f>SUMIFS(Table2[number],Table2[Event],"Goal",Table2[H/U],"AWAY",Table2[GameID],Table2[[#This Row],[GameID]],Table2[GameTime],"&lt;="&amp;Table2[[#This Row],[GameTime]])</f>
        <v>1</v>
      </c>
      <c r="T2515" t="str">
        <f>IF(Table2[[#This Row],[Event]]="Goal",Table2[[#This Row],[Hscore]]&amp;"-"&amp;Table2[[#This Row],[Uscore]],"")</f>
        <v/>
      </c>
      <c r="U2515">
        <v>1551</v>
      </c>
      <c r="V2515" s="1">
        <f>Table2[[#This Row],[GameTime]]-(Table2[[#This Row],[period]]-1)*1200</f>
        <v>351</v>
      </c>
      <c r="W2515" s="1">
        <f>ROUNDDOWN(Table2[[#This Row],[Time]]/60,0)</f>
        <v>5</v>
      </c>
      <c r="X2515" s="1">
        <f>ROUNDDOWN((Table2[[#This Row],[Time]]/60-Table2[[#This Row],[Time2]])*60,0)</f>
        <v>51</v>
      </c>
      <c r="Y2515" s="1" t="str">
        <f>IF(Table2[[#This Row],[Time2]]&lt;10,0&amp;Table2[[#This Row],[Time2]],Table2[[#This Row],[Time2]])</f>
        <v>05</v>
      </c>
      <c r="Z2515" s="1">
        <f>IF(Table2[[#This Row],[Time3]]&lt;10,0&amp;Table2[[#This Row],[Time3]],Table2[[#This Row],[Time3]])</f>
        <v>51</v>
      </c>
      <c r="AA2515" s="2" t="str">
        <f>Table2[[#This Row],[Time4]]&amp;":"&amp;Table2[[#This Row],[Time5]]</f>
        <v>05:51</v>
      </c>
      <c r="AB2515" s="1" cm="1">
        <f t="array" ref="AB2515">IFERROR(IF(Table2[[#This Row],[code]]="","",_xlfn.IFS(AND(Table2[[#This Row],[code]]&lt;400,Table2[[#This Row],[code]]&lt;&gt;""),2,Table2[[#This Row],[code]]&gt;500,4)),"")</f>
        <v>2</v>
      </c>
      <c r="AC2515" s="1">
        <f>IF(Table2[[#This Row],[Event]]="Penalty",Table2[[#This Row],[number]],IF(Table2[[#This Row],[Event]]="Time-Out",401,""))</f>
        <v>208</v>
      </c>
      <c r="AD2515" s="1">
        <f>ROW(A2514)</f>
        <v>2514</v>
      </c>
      <c r="AE2515" s="1">
        <f>COUNTIFS(Table2[GameID],Table2[[#This Row],[GameID]],Table2[Column1],"&lt;="&amp;Table2[[#This Row],[Column1]])-1</f>
        <v>8</v>
      </c>
    </row>
    <row r="2516" spans="1:31" x14ac:dyDescent="0.45">
      <c r="A2516" t="s">
        <v>306</v>
      </c>
      <c r="B2516" t="str">
        <f>_xlfn.TEXTBEFORE(Table2[[#This Row],[Kamp]]," - ")</f>
        <v>Copenhagen FC</v>
      </c>
      <c r="C2516" t="str">
        <f>_xlfn.TEXTAFTER(Table2[[#This Row],[Kamp]],"- ")</f>
        <v>RungstedHørsholm</v>
      </c>
      <c r="D2516">
        <v>45235</v>
      </c>
      <c r="E2516">
        <v>75098</v>
      </c>
      <c r="F2516">
        <v>20232024</v>
      </c>
      <c r="G2516" t="s">
        <v>17</v>
      </c>
      <c r="H2516" t="s">
        <v>667</v>
      </c>
      <c r="I2516" t="s">
        <v>678</v>
      </c>
      <c r="J2516">
        <v>2</v>
      </c>
      <c r="K2516">
        <v>31140</v>
      </c>
      <c r="L2516">
        <v>1</v>
      </c>
      <c r="M2516" t="s">
        <v>630</v>
      </c>
      <c r="N2516" t="s">
        <v>69</v>
      </c>
      <c r="O2516" t="s">
        <v>634</v>
      </c>
      <c r="P2516">
        <v>99</v>
      </c>
      <c r="Q2516" t="s">
        <v>634</v>
      </c>
      <c r="R2516">
        <f>SUMIFS(Table2[number],Table2[Event],"Goal",Table2[H/U],"HOME",Table2[GameID],Table2[[#This Row],[GameID]],Table2[GameTime],"&lt;="&amp;Table2[[#This Row],[GameTime]])</f>
        <v>6</v>
      </c>
      <c r="S2516">
        <f>SUMIFS(Table2[number],Table2[Event],"Goal",Table2[H/U],"AWAY",Table2[GameID],Table2[[#This Row],[GameID]],Table2[GameTime],"&lt;="&amp;Table2[[#This Row],[GameTime]])</f>
        <v>1</v>
      </c>
      <c r="T2516" t="str">
        <f>IF(Table2[[#This Row],[Event]]="Goal",Table2[[#This Row],[Hscore]]&amp;"-"&amp;Table2[[#This Row],[Uscore]],"")</f>
        <v>6-1</v>
      </c>
      <c r="U2516">
        <v>1667</v>
      </c>
      <c r="V2516" s="1">
        <f>Table2[[#This Row],[GameTime]]-(Table2[[#This Row],[period]]-1)*1200</f>
        <v>467</v>
      </c>
      <c r="W2516" s="1">
        <f>ROUNDDOWN(Table2[[#This Row],[Time]]/60,0)</f>
        <v>7</v>
      </c>
      <c r="X2516" s="1">
        <f>ROUNDDOWN((Table2[[#This Row],[Time]]/60-Table2[[#This Row],[Time2]])*60,0)</f>
        <v>47</v>
      </c>
      <c r="Y2516" s="1" t="str">
        <f>IF(Table2[[#This Row],[Time2]]&lt;10,0&amp;Table2[[#This Row],[Time2]],Table2[[#This Row],[Time2]])</f>
        <v>07</v>
      </c>
      <c r="Z2516" s="1">
        <f>IF(Table2[[#This Row],[Time3]]&lt;10,0&amp;Table2[[#This Row],[Time3]],Table2[[#This Row],[Time3]])</f>
        <v>47</v>
      </c>
      <c r="AA2516" s="2" t="str">
        <f>Table2[[#This Row],[Time4]]&amp;":"&amp;Table2[[#This Row],[Time5]]</f>
        <v>07:47</v>
      </c>
      <c r="AB2516" s="1" t="str" cm="1">
        <f t="array" ref="AB2516">IFERROR(IF(Table2[[#This Row],[code]]="","",_xlfn.IFS(AND(Table2[[#This Row],[code]]&lt;400,Table2[[#This Row],[code]]&lt;&gt;""),2,Table2[[#This Row],[code]]&gt;500,4)),"")</f>
        <v/>
      </c>
      <c r="AC2516" s="1" t="str">
        <f>IF(Table2[[#This Row],[Event]]="Penalty",Table2[[#This Row],[number]],IF(Table2[[#This Row],[Event]]="Time-Out",401,""))</f>
        <v/>
      </c>
      <c r="AD2516" s="1">
        <f>ROW(A2515)</f>
        <v>2515</v>
      </c>
      <c r="AE2516" s="1">
        <f>COUNTIFS(Table2[GameID],Table2[[#This Row],[GameID]],Table2[Column1],"&lt;="&amp;Table2[[#This Row],[Column1]])-1</f>
        <v>9</v>
      </c>
    </row>
    <row r="2517" spans="1:31" x14ac:dyDescent="0.45">
      <c r="A2517" t="s">
        <v>306</v>
      </c>
      <c r="B2517" t="str">
        <f>_xlfn.TEXTBEFORE(Table2[[#This Row],[Kamp]]," - ")</f>
        <v>Copenhagen FC</v>
      </c>
      <c r="C2517" t="str">
        <f>_xlfn.TEXTAFTER(Table2[[#This Row],[Kamp]],"- ")</f>
        <v>RungstedHørsholm</v>
      </c>
      <c r="D2517">
        <v>45235</v>
      </c>
      <c r="E2517">
        <v>75098</v>
      </c>
      <c r="F2517">
        <v>20232024</v>
      </c>
      <c r="G2517" t="s">
        <v>17</v>
      </c>
      <c r="H2517" t="s">
        <v>667</v>
      </c>
      <c r="I2517" t="s">
        <v>678</v>
      </c>
      <c r="J2517">
        <v>2</v>
      </c>
      <c r="K2517">
        <v>31140</v>
      </c>
      <c r="L2517">
        <v>1</v>
      </c>
      <c r="M2517" t="s">
        <v>630</v>
      </c>
      <c r="N2517" t="s">
        <v>245</v>
      </c>
      <c r="O2517" t="s">
        <v>253</v>
      </c>
      <c r="P2517">
        <v>10</v>
      </c>
      <c r="Q2517">
        <v>6</v>
      </c>
      <c r="R2517">
        <f>SUMIFS(Table2[number],Table2[Event],"Goal",Table2[H/U],"HOME",Table2[GameID],Table2[[#This Row],[GameID]],Table2[GameTime],"&lt;="&amp;Table2[[#This Row],[GameTime]])</f>
        <v>7</v>
      </c>
      <c r="S2517">
        <f>SUMIFS(Table2[number],Table2[Event],"Goal",Table2[H/U],"AWAY",Table2[GameID],Table2[[#This Row],[GameID]],Table2[GameTime],"&lt;="&amp;Table2[[#This Row],[GameTime]])</f>
        <v>1</v>
      </c>
      <c r="T2517" t="str">
        <f>IF(Table2[[#This Row],[Event]]="Goal",Table2[[#This Row],[Hscore]]&amp;"-"&amp;Table2[[#This Row],[Uscore]],"")</f>
        <v>7-1</v>
      </c>
      <c r="U2517">
        <v>1929</v>
      </c>
      <c r="V2517" s="1">
        <f>Table2[[#This Row],[GameTime]]-(Table2[[#This Row],[period]]-1)*1200</f>
        <v>729</v>
      </c>
      <c r="W2517" s="1">
        <f>ROUNDDOWN(Table2[[#This Row],[Time]]/60,0)</f>
        <v>12</v>
      </c>
      <c r="X2517" s="1">
        <f>ROUNDDOWN((Table2[[#This Row],[Time]]/60-Table2[[#This Row],[Time2]])*60,0)</f>
        <v>9</v>
      </c>
      <c r="Y2517" s="1">
        <f>IF(Table2[[#This Row],[Time2]]&lt;10,0&amp;Table2[[#This Row],[Time2]],Table2[[#This Row],[Time2]])</f>
        <v>12</v>
      </c>
      <c r="Z2517" s="1" t="str">
        <f>IF(Table2[[#This Row],[Time3]]&lt;10,0&amp;Table2[[#This Row],[Time3]],Table2[[#This Row],[Time3]])</f>
        <v>09</v>
      </c>
      <c r="AA2517" s="2" t="str">
        <f>Table2[[#This Row],[Time4]]&amp;":"&amp;Table2[[#This Row],[Time5]]</f>
        <v>12:09</v>
      </c>
      <c r="AB2517" s="1" t="str" cm="1">
        <f t="array" ref="AB2517">IFERROR(IF(Table2[[#This Row],[code]]="","",_xlfn.IFS(AND(Table2[[#This Row],[code]]&lt;400,Table2[[#This Row],[code]]&lt;&gt;""),2,Table2[[#This Row],[code]]&gt;500,4)),"")</f>
        <v/>
      </c>
      <c r="AC2517" s="1" t="str">
        <f>IF(Table2[[#This Row],[Event]]="Penalty",Table2[[#This Row],[number]],IF(Table2[[#This Row],[Event]]="Time-Out",401,""))</f>
        <v/>
      </c>
      <c r="AD2517" s="1">
        <f>ROW(A2516)</f>
        <v>2516</v>
      </c>
      <c r="AE2517" s="1">
        <f>COUNTIFS(Table2[GameID],Table2[[#This Row],[GameID]],Table2[Column1],"&lt;="&amp;Table2[[#This Row],[Column1]])-1</f>
        <v>10</v>
      </c>
    </row>
    <row r="2518" spans="1:31" x14ac:dyDescent="0.45">
      <c r="A2518" t="s">
        <v>306</v>
      </c>
      <c r="B2518" t="str">
        <f>_xlfn.TEXTBEFORE(Table2[[#This Row],[Kamp]]," - ")</f>
        <v>Copenhagen FC</v>
      </c>
      <c r="C2518" t="str">
        <f>_xlfn.TEXTAFTER(Table2[[#This Row],[Kamp]],"- ")</f>
        <v>RungstedHørsholm</v>
      </c>
      <c r="D2518">
        <v>45235</v>
      </c>
      <c r="E2518">
        <v>75098</v>
      </c>
      <c r="F2518">
        <v>20232024</v>
      </c>
      <c r="G2518" t="s">
        <v>17</v>
      </c>
      <c r="H2518" t="s">
        <v>667</v>
      </c>
      <c r="I2518" t="s">
        <v>678</v>
      </c>
      <c r="J2518">
        <v>2</v>
      </c>
      <c r="K2518">
        <v>31140</v>
      </c>
      <c r="L2518">
        <v>1</v>
      </c>
      <c r="M2518" t="s">
        <v>630</v>
      </c>
      <c r="N2518" t="s">
        <v>59</v>
      </c>
      <c r="O2518" t="s">
        <v>252</v>
      </c>
      <c r="P2518">
        <v>9</v>
      </c>
      <c r="Q2518">
        <v>68</v>
      </c>
      <c r="R2518">
        <f>SUMIFS(Table2[number],Table2[Event],"Goal",Table2[H/U],"HOME",Table2[GameID],Table2[[#This Row],[GameID]],Table2[GameTime],"&lt;="&amp;Table2[[#This Row],[GameTime]])</f>
        <v>8</v>
      </c>
      <c r="S2518">
        <f>SUMIFS(Table2[number],Table2[Event],"Goal",Table2[H/U],"AWAY",Table2[GameID],Table2[[#This Row],[GameID]],Table2[GameTime],"&lt;="&amp;Table2[[#This Row],[GameTime]])</f>
        <v>1</v>
      </c>
      <c r="T2518" t="str">
        <f>IF(Table2[[#This Row],[Event]]="Goal",Table2[[#This Row],[Hscore]]&amp;"-"&amp;Table2[[#This Row],[Uscore]],"")</f>
        <v>8-1</v>
      </c>
      <c r="U2518">
        <v>2058</v>
      </c>
      <c r="V2518" s="1">
        <f>Table2[[#This Row],[GameTime]]-(Table2[[#This Row],[period]]-1)*1200</f>
        <v>858</v>
      </c>
      <c r="W2518" s="1">
        <f>ROUNDDOWN(Table2[[#This Row],[Time]]/60,0)</f>
        <v>14</v>
      </c>
      <c r="X2518" s="1">
        <f>ROUNDDOWN((Table2[[#This Row],[Time]]/60-Table2[[#This Row],[Time2]])*60,0)</f>
        <v>18</v>
      </c>
      <c r="Y2518" s="1">
        <f>IF(Table2[[#This Row],[Time2]]&lt;10,0&amp;Table2[[#This Row],[Time2]],Table2[[#This Row],[Time2]])</f>
        <v>14</v>
      </c>
      <c r="Z2518" s="1">
        <f>IF(Table2[[#This Row],[Time3]]&lt;10,0&amp;Table2[[#This Row],[Time3]],Table2[[#This Row],[Time3]])</f>
        <v>18</v>
      </c>
      <c r="AA2518" s="2" t="str">
        <f>Table2[[#This Row],[Time4]]&amp;":"&amp;Table2[[#This Row],[Time5]]</f>
        <v>14:18</v>
      </c>
      <c r="AB2518" s="1" t="str" cm="1">
        <f t="array" ref="AB2518">IFERROR(IF(Table2[[#This Row],[code]]="","",_xlfn.IFS(AND(Table2[[#This Row],[code]]&lt;400,Table2[[#This Row],[code]]&lt;&gt;""),2,Table2[[#This Row],[code]]&gt;500,4)),"")</f>
        <v/>
      </c>
      <c r="AC2518" s="1" t="str">
        <f>IF(Table2[[#This Row],[Event]]="Penalty",Table2[[#This Row],[number]],IF(Table2[[#This Row],[Event]]="Time-Out",401,""))</f>
        <v/>
      </c>
      <c r="AD2518" s="1">
        <f>ROW(A2517)</f>
        <v>2517</v>
      </c>
      <c r="AE2518" s="1">
        <f>COUNTIFS(Table2[GameID],Table2[[#This Row],[GameID]],Table2[Column1],"&lt;="&amp;Table2[[#This Row],[Column1]])-1</f>
        <v>11</v>
      </c>
    </row>
    <row r="2519" spans="1:31" x14ac:dyDescent="0.45">
      <c r="A2519" t="s">
        <v>306</v>
      </c>
      <c r="B2519" t="str">
        <f>_xlfn.TEXTBEFORE(Table2[[#This Row],[Kamp]]," - ")</f>
        <v>Copenhagen FC</v>
      </c>
      <c r="C2519" t="str">
        <f>_xlfn.TEXTAFTER(Table2[[#This Row],[Kamp]],"- ")</f>
        <v>RungstedHørsholm</v>
      </c>
      <c r="D2519">
        <v>45235</v>
      </c>
      <c r="E2519">
        <v>75098</v>
      </c>
      <c r="F2519">
        <v>20232024</v>
      </c>
      <c r="G2519" t="s">
        <v>17</v>
      </c>
      <c r="H2519" t="s">
        <v>662</v>
      </c>
      <c r="I2519" t="s">
        <v>677</v>
      </c>
      <c r="J2519">
        <v>3</v>
      </c>
      <c r="K2519">
        <v>31141</v>
      </c>
      <c r="L2519">
        <v>1</v>
      </c>
      <c r="M2519" t="s">
        <v>630</v>
      </c>
      <c r="N2519" t="s">
        <v>88</v>
      </c>
      <c r="O2519" t="s">
        <v>83</v>
      </c>
      <c r="P2519">
        <v>30</v>
      </c>
      <c r="Q2519">
        <v>17</v>
      </c>
      <c r="R2519">
        <f>SUMIFS(Table2[number],Table2[Event],"Goal",Table2[H/U],"HOME",Table2[GameID],Table2[[#This Row],[GameID]],Table2[GameTime],"&lt;="&amp;Table2[[#This Row],[GameTime]])</f>
        <v>8</v>
      </c>
      <c r="S2519">
        <f>SUMIFS(Table2[number],Table2[Event],"Goal",Table2[H/U],"AWAY",Table2[GameID],Table2[[#This Row],[GameID]],Table2[GameTime],"&lt;="&amp;Table2[[#This Row],[GameTime]])</f>
        <v>2</v>
      </c>
      <c r="T2519" t="str">
        <f>IF(Table2[[#This Row],[Event]]="Goal",Table2[[#This Row],[Hscore]]&amp;"-"&amp;Table2[[#This Row],[Uscore]],"")</f>
        <v>8-2</v>
      </c>
      <c r="U2519">
        <v>2644</v>
      </c>
      <c r="V2519" s="1">
        <f>Table2[[#This Row],[GameTime]]-(Table2[[#This Row],[period]]-1)*1200</f>
        <v>244</v>
      </c>
      <c r="W2519" s="1">
        <f>ROUNDDOWN(Table2[[#This Row],[Time]]/60,0)</f>
        <v>4</v>
      </c>
      <c r="X2519" s="1">
        <f>ROUNDDOWN((Table2[[#This Row],[Time]]/60-Table2[[#This Row],[Time2]])*60,0)</f>
        <v>3</v>
      </c>
      <c r="Y2519" s="1" t="str">
        <f>IF(Table2[[#This Row],[Time2]]&lt;10,0&amp;Table2[[#This Row],[Time2]],Table2[[#This Row],[Time2]])</f>
        <v>04</v>
      </c>
      <c r="Z2519" s="1" t="str">
        <f>IF(Table2[[#This Row],[Time3]]&lt;10,0&amp;Table2[[#This Row],[Time3]],Table2[[#This Row],[Time3]])</f>
        <v>03</v>
      </c>
      <c r="AA2519" s="2" t="str">
        <f>Table2[[#This Row],[Time4]]&amp;":"&amp;Table2[[#This Row],[Time5]]</f>
        <v>04:03</v>
      </c>
      <c r="AB2519" s="1" t="str" cm="1">
        <f t="array" ref="AB2519">IFERROR(IF(Table2[[#This Row],[code]]="","",_xlfn.IFS(AND(Table2[[#This Row],[code]]&lt;400,Table2[[#This Row],[code]]&lt;&gt;""),2,Table2[[#This Row],[code]]&gt;500,4)),"")</f>
        <v/>
      </c>
      <c r="AC2519" s="1" t="str">
        <f>IF(Table2[[#This Row],[Event]]="Penalty",Table2[[#This Row],[number]],IF(Table2[[#This Row],[Event]]="Time-Out",401,""))</f>
        <v/>
      </c>
      <c r="AD2519" s="1">
        <f>ROW(A2518)</f>
        <v>2518</v>
      </c>
      <c r="AE2519" s="1">
        <f>COUNTIFS(Table2[GameID],Table2[[#This Row],[GameID]],Table2[Column1],"&lt;="&amp;Table2[[#This Row],[Column1]])-1</f>
        <v>12</v>
      </c>
    </row>
    <row r="2520" spans="1:31" x14ac:dyDescent="0.45">
      <c r="A2520" t="s">
        <v>306</v>
      </c>
      <c r="B2520" t="str">
        <f>_xlfn.TEXTBEFORE(Table2[[#This Row],[Kamp]]," - ")</f>
        <v>Copenhagen FC</v>
      </c>
      <c r="C2520" t="str">
        <f>_xlfn.TEXTAFTER(Table2[[#This Row],[Kamp]],"- ")</f>
        <v>RungstedHørsholm</v>
      </c>
      <c r="D2520">
        <v>45235</v>
      </c>
      <c r="E2520">
        <v>75098</v>
      </c>
      <c r="F2520">
        <v>20232024</v>
      </c>
      <c r="G2520" t="s">
        <v>17</v>
      </c>
      <c r="H2520" t="s">
        <v>662</v>
      </c>
      <c r="I2520" t="s">
        <v>677</v>
      </c>
      <c r="J2520">
        <v>3</v>
      </c>
      <c r="K2520">
        <v>31141</v>
      </c>
      <c r="L2520">
        <v>217</v>
      </c>
      <c r="M2520" t="s">
        <v>631</v>
      </c>
      <c r="N2520" t="s">
        <v>487</v>
      </c>
      <c r="O2520" t="s">
        <v>634</v>
      </c>
      <c r="P2520">
        <v>10</v>
      </c>
      <c r="Q2520" t="s">
        <v>634</v>
      </c>
      <c r="R2520">
        <f>SUMIFS(Table2[number],Table2[Event],"Goal",Table2[H/U],"HOME",Table2[GameID],Table2[[#This Row],[GameID]],Table2[GameTime],"&lt;="&amp;Table2[[#This Row],[GameTime]])</f>
        <v>8</v>
      </c>
      <c r="S2520">
        <f>SUMIFS(Table2[number],Table2[Event],"Goal",Table2[H/U],"AWAY",Table2[GameID],Table2[[#This Row],[GameID]],Table2[GameTime],"&lt;="&amp;Table2[[#This Row],[GameTime]])</f>
        <v>2</v>
      </c>
      <c r="T2520" t="str">
        <f>IF(Table2[[#This Row],[Event]]="Goal",Table2[[#This Row],[Hscore]]&amp;"-"&amp;Table2[[#This Row],[Uscore]],"")</f>
        <v/>
      </c>
      <c r="U2520">
        <v>2730</v>
      </c>
      <c r="V2520" s="1">
        <f>Table2[[#This Row],[GameTime]]-(Table2[[#This Row],[period]]-1)*1200</f>
        <v>330</v>
      </c>
      <c r="W2520" s="1">
        <f>ROUNDDOWN(Table2[[#This Row],[Time]]/60,0)</f>
        <v>5</v>
      </c>
      <c r="X2520" s="1">
        <f>ROUNDDOWN((Table2[[#This Row],[Time]]/60-Table2[[#This Row],[Time2]])*60,0)</f>
        <v>30</v>
      </c>
      <c r="Y2520" s="1" t="str">
        <f>IF(Table2[[#This Row],[Time2]]&lt;10,0&amp;Table2[[#This Row],[Time2]],Table2[[#This Row],[Time2]])</f>
        <v>05</v>
      </c>
      <c r="Z2520" s="1">
        <f>IF(Table2[[#This Row],[Time3]]&lt;10,0&amp;Table2[[#This Row],[Time3]],Table2[[#This Row],[Time3]])</f>
        <v>30</v>
      </c>
      <c r="AA2520" s="2" t="str">
        <f>Table2[[#This Row],[Time4]]&amp;":"&amp;Table2[[#This Row],[Time5]]</f>
        <v>05:30</v>
      </c>
      <c r="AB2520" s="1" cm="1">
        <f t="array" ref="AB2520">IFERROR(IF(Table2[[#This Row],[code]]="","",_xlfn.IFS(AND(Table2[[#This Row],[code]]&lt;400,Table2[[#This Row],[code]]&lt;&gt;""),2,Table2[[#This Row],[code]]&gt;500,4)),"")</f>
        <v>2</v>
      </c>
      <c r="AC2520" s="1">
        <f>IF(Table2[[#This Row],[Event]]="Penalty",Table2[[#This Row],[number]],IF(Table2[[#This Row],[Event]]="Time-Out",401,""))</f>
        <v>217</v>
      </c>
      <c r="AD2520" s="1">
        <f>ROW(A2519)</f>
        <v>2519</v>
      </c>
      <c r="AE2520" s="1">
        <f>COUNTIFS(Table2[GameID],Table2[[#This Row],[GameID]],Table2[Column1],"&lt;="&amp;Table2[[#This Row],[Column1]])-1</f>
        <v>13</v>
      </c>
    </row>
    <row r="2521" spans="1:31" x14ac:dyDescent="0.45">
      <c r="A2521" t="s">
        <v>306</v>
      </c>
      <c r="B2521" t="str">
        <f>_xlfn.TEXTBEFORE(Table2[[#This Row],[Kamp]]," - ")</f>
        <v>Copenhagen FC</v>
      </c>
      <c r="C2521" t="str">
        <f>_xlfn.TEXTAFTER(Table2[[#This Row],[Kamp]],"- ")</f>
        <v>RungstedHørsholm</v>
      </c>
      <c r="D2521">
        <v>45235</v>
      </c>
      <c r="E2521">
        <v>75098</v>
      </c>
      <c r="F2521">
        <v>20232024</v>
      </c>
      <c r="G2521" t="s">
        <v>17</v>
      </c>
      <c r="H2521" t="s">
        <v>662</v>
      </c>
      <c r="I2521" t="s">
        <v>677</v>
      </c>
      <c r="J2521">
        <v>3</v>
      </c>
      <c r="K2521">
        <v>31141</v>
      </c>
      <c r="L2521">
        <v>208</v>
      </c>
      <c r="M2521" t="s">
        <v>631</v>
      </c>
      <c r="N2521" t="s">
        <v>78</v>
      </c>
      <c r="O2521" t="s">
        <v>634</v>
      </c>
      <c r="P2521">
        <v>8</v>
      </c>
      <c r="Q2521" t="s">
        <v>634</v>
      </c>
      <c r="R2521">
        <f>SUMIFS(Table2[number],Table2[Event],"Goal",Table2[H/U],"HOME",Table2[GameID],Table2[[#This Row],[GameID]],Table2[GameTime],"&lt;="&amp;Table2[[#This Row],[GameTime]])</f>
        <v>8</v>
      </c>
      <c r="S2521">
        <f>SUMIFS(Table2[number],Table2[Event],"Goal",Table2[H/U],"AWAY",Table2[GameID],Table2[[#This Row],[GameID]],Table2[GameTime],"&lt;="&amp;Table2[[#This Row],[GameTime]])</f>
        <v>2</v>
      </c>
      <c r="T2521" t="str">
        <f>IF(Table2[[#This Row],[Event]]="Goal",Table2[[#This Row],[Hscore]]&amp;"-"&amp;Table2[[#This Row],[Uscore]],"")</f>
        <v/>
      </c>
      <c r="U2521">
        <v>2768</v>
      </c>
      <c r="V2521" s="1">
        <f>Table2[[#This Row],[GameTime]]-(Table2[[#This Row],[period]]-1)*1200</f>
        <v>368</v>
      </c>
      <c r="W2521" s="1">
        <f>ROUNDDOWN(Table2[[#This Row],[Time]]/60,0)</f>
        <v>6</v>
      </c>
      <c r="X2521" s="1">
        <f>ROUNDDOWN((Table2[[#This Row],[Time]]/60-Table2[[#This Row],[Time2]])*60,0)</f>
        <v>8</v>
      </c>
      <c r="Y2521" s="1" t="str">
        <f>IF(Table2[[#This Row],[Time2]]&lt;10,0&amp;Table2[[#This Row],[Time2]],Table2[[#This Row],[Time2]])</f>
        <v>06</v>
      </c>
      <c r="Z2521" s="1" t="str">
        <f>IF(Table2[[#This Row],[Time3]]&lt;10,0&amp;Table2[[#This Row],[Time3]],Table2[[#This Row],[Time3]])</f>
        <v>08</v>
      </c>
      <c r="AA2521" s="2" t="str">
        <f>Table2[[#This Row],[Time4]]&amp;":"&amp;Table2[[#This Row],[Time5]]</f>
        <v>06:08</v>
      </c>
      <c r="AB2521" s="1" cm="1">
        <f t="array" ref="AB2521">IFERROR(IF(Table2[[#This Row],[code]]="","",_xlfn.IFS(AND(Table2[[#This Row],[code]]&lt;400,Table2[[#This Row],[code]]&lt;&gt;""),2,Table2[[#This Row],[code]]&gt;500,4)),"")</f>
        <v>2</v>
      </c>
      <c r="AC2521" s="1">
        <f>IF(Table2[[#This Row],[Event]]="Penalty",Table2[[#This Row],[number]],IF(Table2[[#This Row],[Event]]="Time-Out",401,""))</f>
        <v>208</v>
      </c>
      <c r="AD2521" s="1">
        <f>ROW(A2520)</f>
        <v>2520</v>
      </c>
      <c r="AE2521" s="1">
        <f>COUNTIFS(Table2[GameID],Table2[[#This Row],[GameID]],Table2[Column1],"&lt;="&amp;Table2[[#This Row],[Column1]])-1</f>
        <v>14</v>
      </c>
    </row>
    <row r="2522" spans="1:31" x14ac:dyDescent="0.45">
      <c r="A2522" t="s">
        <v>306</v>
      </c>
      <c r="B2522" t="str">
        <f>_xlfn.TEXTBEFORE(Table2[[#This Row],[Kamp]]," - ")</f>
        <v>Copenhagen FC</v>
      </c>
      <c r="C2522" t="str">
        <f>_xlfn.TEXTAFTER(Table2[[#This Row],[Kamp]],"- ")</f>
        <v>RungstedHørsholm</v>
      </c>
      <c r="D2522">
        <v>45235</v>
      </c>
      <c r="E2522">
        <v>75098</v>
      </c>
      <c r="F2522">
        <v>20232024</v>
      </c>
      <c r="G2522" t="s">
        <v>17</v>
      </c>
      <c r="H2522" t="s">
        <v>667</v>
      </c>
      <c r="I2522" t="s">
        <v>678</v>
      </c>
      <c r="J2522">
        <v>3</v>
      </c>
      <c r="K2522">
        <v>31140</v>
      </c>
      <c r="L2522">
        <v>1</v>
      </c>
      <c r="M2522" t="s">
        <v>630</v>
      </c>
      <c r="N2522" t="s">
        <v>253</v>
      </c>
      <c r="O2522" t="s">
        <v>59</v>
      </c>
      <c r="P2522">
        <v>6</v>
      </c>
      <c r="Q2522">
        <v>9</v>
      </c>
      <c r="R2522">
        <f>SUMIFS(Table2[number],Table2[Event],"Goal",Table2[H/U],"HOME",Table2[GameID],Table2[[#This Row],[GameID]],Table2[GameTime],"&lt;="&amp;Table2[[#This Row],[GameTime]])</f>
        <v>9</v>
      </c>
      <c r="S2522">
        <f>SUMIFS(Table2[number],Table2[Event],"Goal",Table2[H/U],"AWAY",Table2[GameID],Table2[[#This Row],[GameID]],Table2[GameTime],"&lt;="&amp;Table2[[#This Row],[GameTime]])</f>
        <v>2</v>
      </c>
      <c r="T2522" t="str">
        <f>IF(Table2[[#This Row],[Event]]="Goal",Table2[[#This Row],[Hscore]]&amp;"-"&amp;Table2[[#This Row],[Uscore]],"")</f>
        <v>9-2</v>
      </c>
      <c r="U2522">
        <v>2792</v>
      </c>
      <c r="V2522" s="1">
        <f>Table2[[#This Row],[GameTime]]-(Table2[[#This Row],[period]]-1)*1200</f>
        <v>392</v>
      </c>
      <c r="W2522" s="1">
        <f>ROUNDDOWN(Table2[[#This Row],[Time]]/60,0)</f>
        <v>6</v>
      </c>
      <c r="X2522" s="1">
        <f>ROUNDDOWN((Table2[[#This Row],[Time]]/60-Table2[[#This Row],[Time2]])*60,0)</f>
        <v>32</v>
      </c>
      <c r="Y2522" s="1" t="str">
        <f>IF(Table2[[#This Row],[Time2]]&lt;10,0&amp;Table2[[#This Row],[Time2]],Table2[[#This Row],[Time2]])</f>
        <v>06</v>
      </c>
      <c r="Z2522" s="1">
        <f>IF(Table2[[#This Row],[Time3]]&lt;10,0&amp;Table2[[#This Row],[Time3]],Table2[[#This Row],[Time3]])</f>
        <v>32</v>
      </c>
      <c r="AA2522" s="2" t="str">
        <f>Table2[[#This Row],[Time4]]&amp;":"&amp;Table2[[#This Row],[Time5]]</f>
        <v>06:32</v>
      </c>
      <c r="AB2522" s="1" t="str" cm="1">
        <f t="array" ref="AB2522">IFERROR(IF(Table2[[#This Row],[code]]="","",_xlfn.IFS(AND(Table2[[#This Row],[code]]&lt;400,Table2[[#This Row],[code]]&lt;&gt;""),2,Table2[[#This Row],[code]]&gt;500,4)),"")</f>
        <v/>
      </c>
      <c r="AC2522" s="1" t="str">
        <f>IF(Table2[[#This Row],[Event]]="Penalty",Table2[[#This Row],[number]],IF(Table2[[#This Row],[Event]]="Time-Out",401,""))</f>
        <v/>
      </c>
      <c r="AD2522" s="1">
        <f>ROW(A2521)</f>
        <v>2521</v>
      </c>
      <c r="AE2522" s="1">
        <f>COUNTIFS(Table2[GameID],Table2[[#This Row],[GameID]],Table2[Column1],"&lt;="&amp;Table2[[#This Row],[Column1]])-1</f>
        <v>15</v>
      </c>
    </row>
    <row r="2523" spans="1:31" x14ac:dyDescent="0.45">
      <c r="A2523" t="s">
        <v>306</v>
      </c>
      <c r="B2523" t="str">
        <f>_xlfn.TEXTBEFORE(Table2[[#This Row],[Kamp]]," - ")</f>
        <v>Copenhagen FC</v>
      </c>
      <c r="C2523" t="str">
        <f>_xlfn.TEXTAFTER(Table2[[#This Row],[Kamp]],"- ")</f>
        <v>RungstedHørsholm</v>
      </c>
      <c r="D2523">
        <v>45235</v>
      </c>
      <c r="E2523">
        <v>75098</v>
      </c>
      <c r="F2523">
        <v>20232024</v>
      </c>
      <c r="G2523" t="s">
        <v>17</v>
      </c>
      <c r="H2523" t="s">
        <v>667</v>
      </c>
      <c r="I2523" t="s">
        <v>678</v>
      </c>
      <c r="J2523">
        <v>3</v>
      </c>
      <c r="K2523">
        <v>31140</v>
      </c>
      <c r="L2523">
        <v>1</v>
      </c>
      <c r="M2523" t="s">
        <v>630</v>
      </c>
      <c r="N2523" t="s">
        <v>69</v>
      </c>
      <c r="O2523" t="s">
        <v>276</v>
      </c>
      <c r="P2523">
        <v>99</v>
      </c>
      <c r="Q2523">
        <v>45</v>
      </c>
      <c r="R2523">
        <f>SUMIFS(Table2[number],Table2[Event],"Goal",Table2[H/U],"HOME",Table2[GameID],Table2[[#This Row],[GameID]],Table2[GameTime],"&lt;="&amp;Table2[[#This Row],[GameTime]])</f>
        <v>10</v>
      </c>
      <c r="S2523">
        <f>SUMIFS(Table2[number],Table2[Event],"Goal",Table2[H/U],"AWAY",Table2[GameID],Table2[[#This Row],[GameID]],Table2[GameTime],"&lt;="&amp;Table2[[#This Row],[GameTime]])</f>
        <v>2</v>
      </c>
      <c r="T2523" t="str">
        <f>IF(Table2[[#This Row],[Event]]="Goal",Table2[[#This Row],[Hscore]]&amp;"-"&amp;Table2[[#This Row],[Uscore]],"")</f>
        <v>10-2</v>
      </c>
      <c r="U2523">
        <v>2886</v>
      </c>
      <c r="V2523" s="1">
        <f>Table2[[#This Row],[GameTime]]-(Table2[[#This Row],[period]]-1)*1200</f>
        <v>486</v>
      </c>
      <c r="W2523" s="1">
        <f>ROUNDDOWN(Table2[[#This Row],[Time]]/60,0)</f>
        <v>8</v>
      </c>
      <c r="X2523" s="1">
        <f>ROUNDDOWN((Table2[[#This Row],[Time]]/60-Table2[[#This Row],[Time2]])*60,0)</f>
        <v>5</v>
      </c>
      <c r="Y2523" s="1" t="str">
        <f>IF(Table2[[#This Row],[Time2]]&lt;10,0&amp;Table2[[#This Row],[Time2]],Table2[[#This Row],[Time2]])</f>
        <v>08</v>
      </c>
      <c r="Z2523" s="1" t="str">
        <f>IF(Table2[[#This Row],[Time3]]&lt;10,0&amp;Table2[[#This Row],[Time3]],Table2[[#This Row],[Time3]])</f>
        <v>05</v>
      </c>
      <c r="AA2523" s="2" t="str">
        <f>Table2[[#This Row],[Time4]]&amp;":"&amp;Table2[[#This Row],[Time5]]</f>
        <v>08:05</v>
      </c>
      <c r="AB2523" s="1" t="str" cm="1">
        <f t="array" ref="AB2523">IFERROR(IF(Table2[[#This Row],[code]]="","",_xlfn.IFS(AND(Table2[[#This Row],[code]]&lt;400,Table2[[#This Row],[code]]&lt;&gt;""),2,Table2[[#This Row],[code]]&gt;500,4)),"")</f>
        <v/>
      </c>
      <c r="AC2523" s="1" t="str">
        <f>IF(Table2[[#This Row],[Event]]="Penalty",Table2[[#This Row],[number]],IF(Table2[[#This Row],[Event]]="Time-Out",401,""))</f>
        <v/>
      </c>
      <c r="AD2523" s="1">
        <f>ROW(A2522)</f>
        <v>2522</v>
      </c>
      <c r="AE2523" s="1">
        <f>COUNTIFS(Table2[GameID],Table2[[#This Row],[GameID]],Table2[Column1],"&lt;="&amp;Table2[[#This Row],[Column1]])-1</f>
        <v>16</v>
      </c>
    </row>
    <row r="2524" spans="1:31" x14ac:dyDescent="0.45">
      <c r="A2524" t="s">
        <v>306</v>
      </c>
      <c r="B2524" t="str">
        <f>_xlfn.TEXTBEFORE(Table2[[#This Row],[Kamp]]," - ")</f>
        <v>Copenhagen FC</v>
      </c>
      <c r="C2524" t="str">
        <f>_xlfn.TEXTAFTER(Table2[[#This Row],[Kamp]],"- ")</f>
        <v>RungstedHørsholm</v>
      </c>
      <c r="D2524">
        <v>45235</v>
      </c>
      <c r="E2524">
        <v>75098</v>
      </c>
      <c r="F2524">
        <v>20232024</v>
      </c>
      <c r="G2524" t="s">
        <v>17</v>
      </c>
      <c r="H2524" t="s">
        <v>667</v>
      </c>
      <c r="I2524" t="s">
        <v>678</v>
      </c>
      <c r="J2524">
        <v>3</v>
      </c>
      <c r="K2524">
        <v>31140</v>
      </c>
      <c r="L2524">
        <v>1</v>
      </c>
      <c r="M2524" t="s">
        <v>630</v>
      </c>
      <c r="N2524" t="s">
        <v>240</v>
      </c>
      <c r="O2524" t="s">
        <v>59</v>
      </c>
      <c r="P2524">
        <v>3</v>
      </c>
      <c r="Q2524">
        <v>9</v>
      </c>
      <c r="R2524">
        <f>SUMIFS(Table2[number],Table2[Event],"Goal",Table2[H/U],"HOME",Table2[GameID],Table2[[#This Row],[GameID]],Table2[GameTime],"&lt;="&amp;Table2[[#This Row],[GameTime]])</f>
        <v>11</v>
      </c>
      <c r="S2524">
        <f>SUMIFS(Table2[number],Table2[Event],"Goal",Table2[H/U],"AWAY",Table2[GameID],Table2[[#This Row],[GameID]],Table2[GameTime],"&lt;="&amp;Table2[[#This Row],[GameTime]])</f>
        <v>2</v>
      </c>
      <c r="T2524" t="str">
        <f>IF(Table2[[#This Row],[Event]]="Goal",Table2[[#This Row],[Hscore]]&amp;"-"&amp;Table2[[#This Row],[Uscore]],"")</f>
        <v>11-2</v>
      </c>
      <c r="U2524">
        <v>3060</v>
      </c>
      <c r="V2524" s="1">
        <f>Table2[[#This Row],[GameTime]]-(Table2[[#This Row],[period]]-1)*1200</f>
        <v>660</v>
      </c>
      <c r="W2524" s="1">
        <f>ROUNDDOWN(Table2[[#This Row],[Time]]/60,0)</f>
        <v>11</v>
      </c>
      <c r="X2524" s="1">
        <f>ROUNDDOWN((Table2[[#This Row],[Time]]/60-Table2[[#This Row],[Time2]])*60,0)</f>
        <v>0</v>
      </c>
      <c r="Y2524" s="1">
        <f>IF(Table2[[#This Row],[Time2]]&lt;10,0&amp;Table2[[#This Row],[Time2]],Table2[[#This Row],[Time2]])</f>
        <v>11</v>
      </c>
      <c r="Z2524" s="1" t="str">
        <f>IF(Table2[[#This Row],[Time3]]&lt;10,0&amp;Table2[[#This Row],[Time3]],Table2[[#This Row],[Time3]])</f>
        <v>00</v>
      </c>
      <c r="AA2524" s="2" t="str">
        <f>Table2[[#This Row],[Time4]]&amp;":"&amp;Table2[[#This Row],[Time5]]</f>
        <v>11:00</v>
      </c>
      <c r="AB2524" s="1" t="str" cm="1">
        <f t="array" ref="AB2524">IFERROR(IF(Table2[[#This Row],[code]]="","",_xlfn.IFS(AND(Table2[[#This Row],[code]]&lt;400,Table2[[#This Row],[code]]&lt;&gt;""),2,Table2[[#This Row],[code]]&gt;500,4)),"")</f>
        <v/>
      </c>
      <c r="AC2524" s="1" t="str">
        <f>IF(Table2[[#This Row],[Event]]="Penalty",Table2[[#This Row],[number]],IF(Table2[[#This Row],[Event]]="Time-Out",401,""))</f>
        <v/>
      </c>
      <c r="AD2524" s="1">
        <f>ROW(A2523)</f>
        <v>2523</v>
      </c>
      <c r="AE2524" s="1">
        <f>COUNTIFS(Table2[GameID],Table2[[#This Row],[GameID]],Table2[Column1],"&lt;="&amp;Table2[[#This Row],[Column1]])-1</f>
        <v>17</v>
      </c>
    </row>
    <row r="2525" spans="1:31" x14ac:dyDescent="0.45">
      <c r="A2525" t="s">
        <v>306</v>
      </c>
      <c r="B2525" t="str">
        <f>_xlfn.TEXTBEFORE(Table2[[#This Row],[Kamp]]," - ")</f>
        <v>Copenhagen FC</v>
      </c>
      <c r="C2525" t="str">
        <f>_xlfn.TEXTAFTER(Table2[[#This Row],[Kamp]],"- ")</f>
        <v>RungstedHørsholm</v>
      </c>
      <c r="D2525">
        <v>45235</v>
      </c>
      <c r="E2525">
        <v>75098</v>
      </c>
      <c r="F2525">
        <v>20232024</v>
      </c>
      <c r="G2525" t="s">
        <v>17</v>
      </c>
      <c r="H2525" t="s">
        <v>662</v>
      </c>
      <c r="I2525" t="s">
        <v>677</v>
      </c>
      <c r="J2525">
        <v>3</v>
      </c>
      <c r="K2525">
        <v>31141</v>
      </c>
      <c r="L2525">
        <v>202</v>
      </c>
      <c r="M2525" t="s">
        <v>631</v>
      </c>
      <c r="N2525" t="s">
        <v>87</v>
      </c>
      <c r="O2525" t="s">
        <v>634</v>
      </c>
      <c r="P2525">
        <v>27</v>
      </c>
      <c r="Q2525" t="s">
        <v>634</v>
      </c>
      <c r="R2525">
        <f>SUMIFS(Table2[number],Table2[Event],"Goal",Table2[H/U],"HOME",Table2[GameID],Table2[[#This Row],[GameID]],Table2[GameTime],"&lt;="&amp;Table2[[#This Row],[GameTime]])</f>
        <v>11</v>
      </c>
      <c r="S2525">
        <f>SUMIFS(Table2[number],Table2[Event],"Goal",Table2[H/U],"AWAY",Table2[GameID],Table2[[#This Row],[GameID]],Table2[GameTime],"&lt;="&amp;Table2[[#This Row],[GameTime]])</f>
        <v>2</v>
      </c>
      <c r="T2525" t="str">
        <f>IF(Table2[[#This Row],[Event]]="Goal",Table2[[#This Row],[Hscore]]&amp;"-"&amp;Table2[[#This Row],[Uscore]],"")</f>
        <v/>
      </c>
      <c r="U2525">
        <v>3305</v>
      </c>
      <c r="V2525" s="1">
        <f>Table2[[#This Row],[GameTime]]-(Table2[[#This Row],[period]]-1)*1200</f>
        <v>905</v>
      </c>
      <c r="W2525" s="1">
        <f>ROUNDDOWN(Table2[[#This Row],[Time]]/60,0)</f>
        <v>15</v>
      </c>
      <c r="X2525" s="1">
        <f>ROUNDDOWN((Table2[[#This Row],[Time]]/60-Table2[[#This Row],[Time2]])*60,0)</f>
        <v>5</v>
      </c>
      <c r="Y2525" s="1">
        <f>IF(Table2[[#This Row],[Time2]]&lt;10,0&amp;Table2[[#This Row],[Time2]],Table2[[#This Row],[Time2]])</f>
        <v>15</v>
      </c>
      <c r="Z2525" s="1" t="str">
        <f>IF(Table2[[#This Row],[Time3]]&lt;10,0&amp;Table2[[#This Row],[Time3]],Table2[[#This Row],[Time3]])</f>
        <v>05</v>
      </c>
      <c r="AA2525" s="2" t="str">
        <f>Table2[[#This Row],[Time4]]&amp;":"&amp;Table2[[#This Row],[Time5]]</f>
        <v>15:05</v>
      </c>
      <c r="AB2525" s="1" cm="1">
        <f t="array" ref="AB2525">IFERROR(IF(Table2[[#This Row],[code]]="","",_xlfn.IFS(AND(Table2[[#This Row],[code]]&lt;400,Table2[[#This Row],[code]]&lt;&gt;""),2,Table2[[#This Row],[code]]&gt;500,4)),"")</f>
        <v>2</v>
      </c>
      <c r="AC2525" s="1">
        <f>IF(Table2[[#This Row],[Event]]="Penalty",Table2[[#This Row],[number]],IF(Table2[[#This Row],[Event]]="Time-Out",401,""))</f>
        <v>202</v>
      </c>
      <c r="AD2525" s="1">
        <f>ROW(A2524)</f>
        <v>2524</v>
      </c>
      <c r="AE2525" s="1">
        <f>COUNTIFS(Table2[GameID],Table2[[#This Row],[GameID]],Table2[Column1],"&lt;="&amp;Table2[[#This Row],[Column1]])-1</f>
        <v>18</v>
      </c>
    </row>
    <row r="2526" spans="1:31" x14ac:dyDescent="0.45">
      <c r="A2526" t="s">
        <v>306</v>
      </c>
      <c r="B2526" t="str">
        <f>_xlfn.TEXTBEFORE(Table2[[#This Row],[Kamp]]," - ")</f>
        <v>Copenhagen FC</v>
      </c>
      <c r="C2526" t="str">
        <f>_xlfn.TEXTAFTER(Table2[[#This Row],[Kamp]],"- ")</f>
        <v>RungstedHørsholm</v>
      </c>
      <c r="D2526">
        <v>45235</v>
      </c>
      <c r="E2526">
        <v>75098</v>
      </c>
      <c r="F2526">
        <v>20232024</v>
      </c>
      <c r="G2526" t="s">
        <v>17</v>
      </c>
      <c r="H2526" t="s">
        <v>662</v>
      </c>
      <c r="I2526" t="s">
        <v>677</v>
      </c>
      <c r="J2526">
        <v>3</v>
      </c>
      <c r="K2526">
        <v>31141</v>
      </c>
      <c r="L2526">
        <v>208</v>
      </c>
      <c r="M2526" t="s">
        <v>631</v>
      </c>
      <c r="N2526" t="s">
        <v>83</v>
      </c>
      <c r="O2526" t="s">
        <v>634</v>
      </c>
      <c r="P2526">
        <v>17</v>
      </c>
      <c r="Q2526" t="s">
        <v>634</v>
      </c>
      <c r="R2526">
        <f>SUMIFS(Table2[number],Table2[Event],"Goal",Table2[H/U],"HOME",Table2[GameID],Table2[[#This Row],[GameID]],Table2[GameTime],"&lt;="&amp;Table2[[#This Row],[GameTime]])</f>
        <v>11</v>
      </c>
      <c r="S2526">
        <f>SUMIFS(Table2[number],Table2[Event],"Goal",Table2[H/U],"AWAY",Table2[GameID],Table2[[#This Row],[GameID]],Table2[GameTime],"&lt;="&amp;Table2[[#This Row],[GameTime]])</f>
        <v>2</v>
      </c>
      <c r="T2526" t="str">
        <f>IF(Table2[[#This Row],[Event]]="Goal",Table2[[#This Row],[Hscore]]&amp;"-"&amp;Table2[[#This Row],[Uscore]],"")</f>
        <v/>
      </c>
      <c r="U2526">
        <v>3452</v>
      </c>
      <c r="V2526" s="1">
        <f>Table2[[#This Row],[GameTime]]-(Table2[[#This Row],[period]]-1)*1200</f>
        <v>1052</v>
      </c>
      <c r="W2526" s="1">
        <f>ROUNDDOWN(Table2[[#This Row],[Time]]/60,0)</f>
        <v>17</v>
      </c>
      <c r="X2526" s="1">
        <f>ROUNDDOWN((Table2[[#This Row],[Time]]/60-Table2[[#This Row],[Time2]])*60,0)</f>
        <v>32</v>
      </c>
      <c r="Y2526" s="1">
        <f>IF(Table2[[#This Row],[Time2]]&lt;10,0&amp;Table2[[#This Row],[Time2]],Table2[[#This Row],[Time2]])</f>
        <v>17</v>
      </c>
      <c r="Z2526" s="1">
        <f>IF(Table2[[#This Row],[Time3]]&lt;10,0&amp;Table2[[#This Row],[Time3]],Table2[[#This Row],[Time3]])</f>
        <v>32</v>
      </c>
      <c r="AA2526" s="2" t="str">
        <f>Table2[[#This Row],[Time4]]&amp;":"&amp;Table2[[#This Row],[Time5]]</f>
        <v>17:32</v>
      </c>
      <c r="AB2526" s="1" cm="1">
        <f t="array" ref="AB2526">IFERROR(IF(Table2[[#This Row],[code]]="","",_xlfn.IFS(AND(Table2[[#This Row],[code]]&lt;400,Table2[[#This Row],[code]]&lt;&gt;""),2,Table2[[#This Row],[code]]&gt;500,4)),"")</f>
        <v>2</v>
      </c>
      <c r="AC2526" s="1">
        <f>IF(Table2[[#This Row],[Event]]="Penalty",Table2[[#This Row],[number]],IF(Table2[[#This Row],[Event]]="Time-Out",401,""))</f>
        <v>208</v>
      </c>
      <c r="AD2526" s="1">
        <f>ROW(A2525)</f>
        <v>2525</v>
      </c>
      <c r="AE2526" s="1">
        <f>COUNTIFS(Table2[GameID],Table2[[#This Row],[GameID]],Table2[Column1],"&lt;="&amp;Table2[[#This Row],[Column1]])-1</f>
        <v>19</v>
      </c>
    </row>
    <row r="2527" spans="1:31" x14ac:dyDescent="0.45">
      <c r="A2527" t="s">
        <v>306</v>
      </c>
      <c r="B2527" t="str">
        <f>_xlfn.TEXTBEFORE(Table2[[#This Row],[Kamp]]," - ")</f>
        <v>Copenhagen FC</v>
      </c>
      <c r="C2527" t="str">
        <f>_xlfn.TEXTAFTER(Table2[[#This Row],[Kamp]],"- ")</f>
        <v>RungstedHørsholm</v>
      </c>
      <c r="D2527">
        <v>45235</v>
      </c>
      <c r="E2527">
        <v>75098</v>
      </c>
      <c r="F2527">
        <v>20232024</v>
      </c>
      <c r="G2527" t="s">
        <v>17</v>
      </c>
      <c r="H2527" t="s">
        <v>667</v>
      </c>
      <c r="I2527" t="s">
        <v>678</v>
      </c>
      <c r="J2527">
        <v>3</v>
      </c>
      <c r="K2527">
        <v>31140</v>
      </c>
      <c r="L2527">
        <v>1</v>
      </c>
      <c r="M2527" t="s">
        <v>630</v>
      </c>
      <c r="N2527" t="s">
        <v>243</v>
      </c>
      <c r="O2527" t="s">
        <v>256</v>
      </c>
      <c r="P2527">
        <v>17</v>
      </c>
      <c r="Q2527">
        <v>97</v>
      </c>
      <c r="R2527">
        <f>SUMIFS(Table2[number],Table2[Event],"Goal",Table2[H/U],"HOME",Table2[GameID],Table2[[#This Row],[GameID]],Table2[GameTime],"&lt;="&amp;Table2[[#This Row],[GameTime]])</f>
        <v>12</v>
      </c>
      <c r="S2527">
        <f>SUMIFS(Table2[number],Table2[Event],"Goal",Table2[H/U],"AWAY",Table2[GameID],Table2[[#This Row],[GameID]],Table2[GameTime],"&lt;="&amp;Table2[[#This Row],[GameTime]])</f>
        <v>2</v>
      </c>
      <c r="T2527" t="str">
        <f>IF(Table2[[#This Row],[Event]]="Goal",Table2[[#This Row],[Hscore]]&amp;"-"&amp;Table2[[#This Row],[Uscore]],"")</f>
        <v>12-2</v>
      </c>
      <c r="U2527">
        <v>3569</v>
      </c>
      <c r="V2527" s="1">
        <f>Table2[[#This Row],[GameTime]]-(Table2[[#This Row],[period]]-1)*1200</f>
        <v>1169</v>
      </c>
      <c r="W2527" s="1">
        <f>ROUNDDOWN(Table2[[#This Row],[Time]]/60,0)</f>
        <v>19</v>
      </c>
      <c r="X2527" s="1">
        <f>ROUNDDOWN((Table2[[#This Row],[Time]]/60-Table2[[#This Row],[Time2]])*60,0)</f>
        <v>29</v>
      </c>
      <c r="Y2527" s="1">
        <f>IF(Table2[[#This Row],[Time2]]&lt;10,0&amp;Table2[[#This Row],[Time2]],Table2[[#This Row],[Time2]])</f>
        <v>19</v>
      </c>
      <c r="Z2527" s="1">
        <f>IF(Table2[[#This Row],[Time3]]&lt;10,0&amp;Table2[[#This Row],[Time3]],Table2[[#This Row],[Time3]])</f>
        <v>29</v>
      </c>
      <c r="AA2527" s="2" t="str">
        <f>Table2[[#This Row],[Time4]]&amp;":"&amp;Table2[[#This Row],[Time5]]</f>
        <v>19:29</v>
      </c>
      <c r="AB2527" s="1" t="str" cm="1">
        <f t="array" ref="AB2527">IFERROR(IF(Table2[[#This Row],[code]]="","",_xlfn.IFS(AND(Table2[[#This Row],[code]]&lt;400,Table2[[#This Row],[code]]&lt;&gt;""),2,Table2[[#This Row],[code]]&gt;500,4)),"")</f>
        <v/>
      </c>
      <c r="AC2527" s="1" t="str">
        <f>IF(Table2[[#This Row],[Event]]="Penalty",Table2[[#This Row],[number]],IF(Table2[[#This Row],[Event]]="Time-Out",401,""))</f>
        <v/>
      </c>
      <c r="AD2527" s="1">
        <f>ROW(A2526)</f>
        <v>2526</v>
      </c>
      <c r="AE2527" s="1">
        <f>COUNTIFS(Table2[GameID],Table2[[#This Row],[GameID]],Table2[Column1],"&lt;="&amp;Table2[[#This Row],[Column1]])-1</f>
        <v>20</v>
      </c>
    </row>
    <row r="2528" spans="1:31" x14ac:dyDescent="0.45">
      <c r="A2528" t="s">
        <v>306</v>
      </c>
      <c r="B2528" t="str">
        <f>_xlfn.TEXTBEFORE(Table2[[#This Row],[Kamp]]," - ")</f>
        <v>Copenhagen FC</v>
      </c>
      <c r="C2528" t="str">
        <f>_xlfn.TEXTAFTER(Table2[[#This Row],[Kamp]],"- ")</f>
        <v>RungstedHørsholm</v>
      </c>
      <c r="D2528">
        <v>45235</v>
      </c>
      <c r="E2528">
        <v>75098</v>
      </c>
      <c r="F2528">
        <v>20232024</v>
      </c>
      <c r="G2528" t="s">
        <v>17</v>
      </c>
      <c r="H2528" t="s">
        <v>662</v>
      </c>
      <c r="I2528" t="s">
        <v>677</v>
      </c>
      <c r="J2528">
        <v>3</v>
      </c>
      <c r="K2528">
        <v>31141</v>
      </c>
      <c r="L2528">
        <v>208</v>
      </c>
      <c r="M2528" t="s">
        <v>631</v>
      </c>
      <c r="N2528" t="s">
        <v>92</v>
      </c>
      <c r="O2528" t="s">
        <v>634</v>
      </c>
      <c r="P2528">
        <v>96</v>
      </c>
      <c r="Q2528" t="s">
        <v>634</v>
      </c>
      <c r="R2528">
        <f>SUMIFS(Table2[number],Table2[Event],"Goal",Table2[H/U],"HOME",Table2[GameID],Table2[[#This Row],[GameID]],Table2[GameTime],"&lt;="&amp;Table2[[#This Row],[GameTime]])</f>
        <v>12</v>
      </c>
      <c r="S2528">
        <f>SUMIFS(Table2[number],Table2[Event],"Goal",Table2[H/U],"AWAY",Table2[GameID],Table2[[#This Row],[GameID]],Table2[GameTime],"&lt;="&amp;Table2[[#This Row],[GameTime]])</f>
        <v>2</v>
      </c>
      <c r="T2528" t="str">
        <f>IF(Table2[[#This Row],[Event]]="Goal",Table2[[#This Row],[Hscore]]&amp;"-"&amp;Table2[[#This Row],[Uscore]],"")</f>
        <v/>
      </c>
      <c r="U2528">
        <v>3569</v>
      </c>
      <c r="V2528" s="1">
        <f>Table2[[#This Row],[GameTime]]-(Table2[[#This Row],[period]]-1)*1200</f>
        <v>1169</v>
      </c>
      <c r="W2528" s="1">
        <f>ROUNDDOWN(Table2[[#This Row],[Time]]/60,0)</f>
        <v>19</v>
      </c>
      <c r="X2528" s="1">
        <f>ROUNDDOWN((Table2[[#This Row],[Time]]/60-Table2[[#This Row],[Time2]])*60,0)</f>
        <v>29</v>
      </c>
      <c r="Y2528" s="1">
        <f>IF(Table2[[#This Row],[Time2]]&lt;10,0&amp;Table2[[#This Row],[Time2]],Table2[[#This Row],[Time2]])</f>
        <v>19</v>
      </c>
      <c r="Z2528" s="1">
        <f>IF(Table2[[#This Row],[Time3]]&lt;10,0&amp;Table2[[#This Row],[Time3]],Table2[[#This Row],[Time3]])</f>
        <v>29</v>
      </c>
      <c r="AA2528" s="2" t="str">
        <f>Table2[[#This Row],[Time4]]&amp;":"&amp;Table2[[#This Row],[Time5]]</f>
        <v>19:29</v>
      </c>
      <c r="AB2528" s="1" cm="1">
        <f t="array" ref="AB2528">IFERROR(IF(Table2[[#This Row],[code]]="","",_xlfn.IFS(AND(Table2[[#This Row],[code]]&lt;400,Table2[[#This Row],[code]]&lt;&gt;""),2,Table2[[#This Row],[code]]&gt;500,4)),"")</f>
        <v>2</v>
      </c>
      <c r="AC2528" s="1">
        <f>IF(Table2[[#This Row],[Event]]="Penalty",Table2[[#This Row],[number]],IF(Table2[[#This Row],[Event]]="Time-Out",401,""))</f>
        <v>208</v>
      </c>
      <c r="AD2528" s="1">
        <f>ROW(A2527)</f>
        <v>2527</v>
      </c>
      <c r="AE2528" s="1">
        <f>COUNTIFS(Table2[GameID],Table2[[#This Row],[GameID]],Table2[Column1],"&lt;="&amp;Table2[[#This Row],[Column1]])-1</f>
        <v>21</v>
      </c>
    </row>
    <row r="2529" spans="1:31" x14ac:dyDescent="0.45">
      <c r="A2529" t="s">
        <v>360</v>
      </c>
      <c r="B2529" t="str">
        <f>_xlfn.TEXTBEFORE(Table2[[#This Row],[Kamp]]," - ")</f>
        <v>Vanløse Floorball</v>
      </c>
      <c r="C2529" t="str">
        <f>_xlfn.TEXTAFTER(Table2[[#This Row],[Kamp]],"- ")</f>
        <v>Benløse IF</v>
      </c>
      <c r="D2529">
        <v>45270</v>
      </c>
      <c r="E2529">
        <v>75099</v>
      </c>
      <c r="F2529">
        <v>20232024</v>
      </c>
      <c r="G2529" t="s">
        <v>17</v>
      </c>
      <c r="H2529" t="s">
        <v>658</v>
      </c>
      <c r="I2529" t="s">
        <v>677</v>
      </c>
      <c r="J2529">
        <v>1</v>
      </c>
      <c r="K2529">
        <v>31137</v>
      </c>
      <c r="L2529">
        <v>1</v>
      </c>
      <c r="M2529" t="s">
        <v>630</v>
      </c>
      <c r="N2529" t="s">
        <v>36</v>
      </c>
      <c r="O2529" t="s">
        <v>29</v>
      </c>
      <c r="P2529">
        <v>87</v>
      </c>
      <c r="Q2529">
        <v>44</v>
      </c>
      <c r="R2529">
        <f>SUMIFS(Table2[number],Table2[Event],"Goal",Table2[H/U],"HOME",Table2[GameID],Table2[[#This Row],[GameID]],Table2[GameTime],"&lt;="&amp;Table2[[#This Row],[GameTime]])</f>
        <v>0</v>
      </c>
      <c r="S2529">
        <f>SUMIFS(Table2[number],Table2[Event],"Goal",Table2[H/U],"AWAY",Table2[GameID],Table2[[#This Row],[GameID]],Table2[GameTime],"&lt;="&amp;Table2[[#This Row],[GameTime]])</f>
        <v>1</v>
      </c>
      <c r="T2529" t="str">
        <f>IF(Table2[[#This Row],[Event]]="Goal",Table2[[#This Row],[Hscore]]&amp;"-"&amp;Table2[[#This Row],[Uscore]],"")</f>
        <v>0-1</v>
      </c>
      <c r="U2529">
        <v>686</v>
      </c>
      <c r="V2529" s="1">
        <f>Table2[[#This Row],[GameTime]]-(Table2[[#This Row],[period]]-1)*1200</f>
        <v>686</v>
      </c>
      <c r="W2529" s="1">
        <f>ROUNDDOWN(Table2[[#This Row],[Time]]/60,0)</f>
        <v>11</v>
      </c>
      <c r="X2529" s="1">
        <f>ROUNDDOWN((Table2[[#This Row],[Time]]/60-Table2[[#This Row],[Time2]])*60,0)</f>
        <v>26</v>
      </c>
      <c r="Y2529" s="1">
        <f>IF(Table2[[#This Row],[Time2]]&lt;10,0&amp;Table2[[#This Row],[Time2]],Table2[[#This Row],[Time2]])</f>
        <v>11</v>
      </c>
      <c r="Z2529" s="1">
        <f>IF(Table2[[#This Row],[Time3]]&lt;10,0&amp;Table2[[#This Row],[Time3]],Table2[[#This Row],[Time3]])</f>
        <v>26</v>
      </c>
      <c r="AA2529" s="2" t="str">
        <f>Table2[[#This Row],[Time4]]&amp;":"&amp;Table2[[#This Row],[Time5]]</f>
        <v>11:26</v>
      </c>
      <c r="AB2529" s="1" t="str" cm="1">
        <f t="array" ref="AB2529">IFERROR(IF(Table2[[#This Row],[code]]="","",_xlfn.IFS(AND(Table2[[#This Row],[code]]&lt;400,Table2[[#This Row],[code]]&lt;&gt;""),2,Table2[[#This Row],[code]]&gt;500,4)),"")</f>
        <v/>
      </c>
      <c r="AC2529" s="1" t="str">
        <f>IF(Table2[[#This Row],[Event]]="Penalty",Table2[[#This Row],[number]],IF(Table2[[#This Row],[Event]]="Time-Out",401,""))</f>
        <v/>
      </c>
      <c r="AD2529" s="1">
        <f>ROW(A2528)</f>
        <v>2528</v>
      </c>
      <c r="AE2529" s="1">
        <f>COUNTIFS(Table2[GameID],Table2[[#This Row],[GameID]],Table2[Column1],"&lt;="&amp;Table2[[#This Row],[Column1]])-1</f>
        <v>0</v>
      </c>
    </row>
    <row r="2530" spans="1:31" x14ac:dyDescent="0.45">
      <c r="A2530" t="s">
        <v>360</v>
      </c>
      <c r="B2530" t="str">
        <f>_xlfn.TEXTBEFORE(Table2[[#This Row],[Kamp]]," - ")</f>
        <v>Vanløse Floorball</v>
      </c>
      <c r="C2530" t="str">
        <f>_xlfn.TEXTAFTER(Table2[[#This Row],[Kamp]],"- ")</f>
        <v>Benløse IF</v>
      </c>
      <c r="D2530">
        <v>45270</v>
      </c>
      <c r="E2530">
        <v>75099</v>
      </c>
      <c r="F2530">
        <v>20232024</v>
      </c>
      <c r="G2530" t="s">
        <v>17</v>
      </c>
      <c r="H2530" t="s">
        <v>660</v>
      </c>
      <c r="I2530" t="s">
        <v>678</v>
      </c>
      <c r="J2530">
        <v>1</v>
      </c>
      <c r="K2530">
        <v>31142</v>
      </c>
      <c r="L2530">
        <v>1</v>
      </c>
      <c r="M2530" t="s">
        <v>630</v>
      </c>
      <c r="N2530" t="s">
        <v>99</v>
      </c>
      <c r="O2530" t="s">
        <v>96</v>
      </c>
      <c r="P2530">
        <v>18</v>
      </c>
      <c r="Q2530">
        <v>10</v>
      </c>
      <c r="R2530">
        <f>SUMIFS(Table2[number],Table2[Event],"Goal",Table2[H/U],"HOME",Table2[GameID],Table2[[#This Row],[GameID]],Table2[GameTime],"&lt;="&amp;Table2[[#This Row],[GameTime]])</f>
        <v>1</v>
      </c>
      <c r="S2530">
        <f>SUMIFS(Table2[number],Table2[Event],"Goal",Table2[H/U],"AWAY",Table2[GameID],Table2[[#This Row],[GameID]],Table2[GameTime],"&lt;="&amp;Table2[[#This Row],[GameTime]])</f>
        <v>1</v>
      </c>
      <c r="T2530" t="str">
        <f>IF(Table2[[#This Row],[Event]]="Goal",Table2[[#This Row],[Hscore]]&amp;"-"&amp;Table2[[#This Row],[Uscore]],"")</f>
        <v>1-1</v>
      </c>
      <c r="U2530">
        <v>781</v>
      </c>
      <c r="V2530" s="1">
        <f>Table2[[#This Row],[GameTime]]-(Table2[[#This Row],[period]]-1)*1200</f>
        <v>781</v>
      </c>
      <c r="W2530" s="1">
        <f>ROUNDDOWN(Table2[[#This Row],[Time]]/60,0)</f>
        <v>13</v>
      </c>
      <c r="X2530" s="1">
        <f>ROUNDDOWN((Table2[[#This Row],[Time]]/60-Table2[[#This Row],[Time2]])*60,0)</f>
        <v>1</v>
      </c>
      <c r="Y2530" s="1">
        <f>IF(Table2[[#This Row],[Time2]]&lt;10,0&amp;Table2[[#This Row],[Time2]],Table2[[#This Row],[Time2]])</f>
        <v>13</v>
      </c>
      <c r="Z2530" s="1" t="str">
        <f>IF(Table2[[#This Row],[Time3]]&lt;10,0&amp;Table2[[#This Row],[Time3]],Table2[[#This Row],[Time3]])</f>
        <v>01</v>
      </c>
      <c r="AA2530" s="2" t="str">
        <f>Table2[[#This Row],[Time4]]&amp;":"&amp;Table2[[#This Row],[Time5]]</f>
        <v>13:01</v>
      </c>
      <c r="AB2530" s="1" t="str" cm="1">
        <f t="array" ref="AB2530">IFERROR(IF(Table2[[#This Row],[code]]="","",_xlfn.IFS(AND(Table2[[#This Row],[code]]&lt;400,Table2[[#This Row],[code]]&lt;&gt;""),2,Table2[[#This Row],[code]]&gt;500,4)),"")</f>
        <v/>
      </c>
      <c r="AC2530" s="1" t="str">
        <f>IF(Table2[[#This Row],[Event]]="Penalty",Table2[[#This Row],[number]],IF(Table2[[#This Row],[Event]]="Time-Out",401,""))</f>
        <v/>
      </c>
      <c r="AD2530" s="1">
        <f>ROW(A2529)</f>
        <v>2529</v>
      </c>
      <c r="AE2530" s="1">
        <f>COUNTIFS(Table2[GameID],Table2[[#This Row],[GameID]],Table2[Column1],"&lt;="&amp;Table2[[#This Row],[Column1]])-1</f>
        <v>1</v>
      </c>
    </row>
    <row r="2531" spans="1:31" x14ac:dyDescent="0.45">
      <c r="A2531" t="s">
        <v>360</v>
      </c>
      <c r="B2531" t="str">
        <f>_xlfn.TEXTBEFORE(Table2[[#This Row],[Kamp]]," - ")</f>
        <v>Vanløse Floorball</v>
      </c>
      <c r="C2531" t="str">
        <f>_xlfn.TEXTAFTER(Table2[[#This Row],[Kamp]],"- ")</f>
        <v>Benløse IF</v>
      </c>
      <c r="D2531">
        <v>45270</v>
      </c>
      <c r="E2531">
        <v>75099</v>
      </c>
      <c r="F2531">
        <v>20232024</v>
      </c>
      <c r="G2531" t="s">
        <v>17</v>
      </c>
      <c r="H2531" t="s">
        <v>658</v>
      </c>
      <c r="I2531" t="s">
        <v>677</v>
      </c>
      <c r="J2531">
        <v>1</v>
      </c>
      <c r="K2531">
        <v>31137</v>
      </c>
      <c r="L2531">
        <v>217</v>
      </c>
      <c r="M2531" t="s">
        <v>631</v>
      </c>
      <c r="N2531" t="s">
        <v>679</v>
      </c>
      <c r="O2531" t="s">
        <v>634</v>
      </c>
      <c r="P2531">
        <v>56</v>
      </c>
      <c r="Q2531" t="s">
        <v>634</v>
      </c>
      <c r="R2531">
        <f>SUMIFS(Table2[number],Table2[Event],"Goal",Table2[H/U],"HOME",Table2[GameID],Table2[[#This Row],[GameID]],Table2[GameTime],"&lt;="&amp;Table2[[#This Row],[GameTime]])</f>
        <v>1</v>
      </c>
      <c r="S2531">
        <f>SUMIFS(Table2[number],Table2[Event],"Goal",Table2[H/U],"AWAY",Table2[GameID],Table2[[#This Row],[GameID]],Table2[GameTime],"&lt;="&amp;Table2[[#This Row],[GameTime]])</f>
        <v>1</v>
      </c>
      <c r="T2531" t="str">
        <f>IF(Table2[[#This Row],[Event]]="Goal",Table2[[#This Row],[Hscore]]&amp;"-"&amp;Table2[[#This Row],[Uscore]],"")</f>
        <v/>
      </c>
      <c r="U2531">
        <v>1066</v>
      </c>
      <c r="V2531" s="1">
        <f>Table2[[#This Row],[GameTime]]-(Table2[[#This Row],[period]]-1)*1200</f>
        <v>1066</v>
      </c>
      <c r="W2531" s="1">
        <f>ROUNDDOWN(Table2[[#This Row],[Time]]/60,0)</f>
        <v>17</v>
      </c>
      <c r="X2531" s="1">
        <f>ROUNDDOWN((Table2[[#This Row],[Time]]/60-Table2[[#This Row],[Time2]])*60,0)</f>
        <v>45</v>
      </c>
      <c r="Y2531" s="1">
        <f>IF(Table2[[#This Row],[Time2]]&lt;10,0&amp;Table2[[#This Row],[Time2]],Table2[[#This Row],[Time2]])</f>
        <v>17</v>
      </c>
      <c r="Z2531" s="1">
        <f>IF(Table2[[#This Row],[Time3]]&lt;10,0&amp;Table2[[#This Row],[Time3]],Table2[[#This Row],[Time3]])</f>
        <v>45</v>
      </c>
      <c r="AA2531" s="2" t="str">
        <f>Table2[[#This Row],[Time4]]&amp;":"&amp;Table2[[#This Row],[Time5]]</f>
        <v>17:45</v>
      </c>
      <c r="AB2531" s="1" cm="1">
        <f t="array" ref="AB2531">IFERROR(IF(Table2[[#This Row],[code]]="","",_xlfn.IFS(AND(Table2[[#This Row],[code]]&lt;400,Table2[[#This Row],[code]]&lt;&gt;""),2,Table2[[#This Row],[code]]&gt;500,4)),"")</f>
        <v>2</v>
      </c>
      <c r="AC2531" s="1">
        <f>IF(Table2[[#This Row],[Event]]="Penalty",Table2[[#This Row],[number]],IF(Table2[[#This Row],[Event]]="Time-Out",401,""))</f>
        <v>217</v>
      </c>
      <c r="AD2531" s="1">
        <f>ROW(A2530)</f>
        <v>2530</v>
      </c>
      <c r="AE2531" s="1">
        <f>COUNTIFS(Table2[GameID],Table2[[#This Row],[GameID]],Table2[Column1],"&lt;="&amp;Table2[[#This Row],[Column1]])-1</f>
        <v>2</v>
      </c>
    </row>
    <row r="2532" spans="1:31" x14ac:dyDescent="0.45">
      <c r="A2532" t="s">
        <v>360</v>
      </c>
      <c r="B2532" t="str">
        <f>_xlfn.TEXTBEFORE(Table2[[#This Row],[Kamp]]," - ")</f>
        <v>Vanløse Floorball</v>
      </c>
      <c r="C2532" t="str">
        <f>_xlfn.TEXTAFTER(Table2[[#This Row],[Kamp]],"- ")</f>
        <v>Benløse IF</v>
      </c>
      <c r="D2532">
        <v>45270</v>
      </c>
      <c r="E2532">
        <v>75099</v>
      </c>
      <c r="F2532">
        <v>20232024</v>
      </c>
      <c r="G2532" t="s">
        <v>17</v>
      </c>
      <c r="H2532" t="s">
        <v>658</v>
      </c>
      <c r="I2532" t="s">
        <v>678</v>
      </c>
      <c r="J2532">
        <v>2</v>
      </c>
      <c r="K2532">
        <v>31137</v>
      </c>
      <c r="L2532">
        <v>1</v>
      </c>
      <c r="M2532" t="s">
        <v>630</v>
      </c>
      <c r="N2532" t="s">
        <v>634</v>
      </c>
      <c r="O2532" t="s">
        <v>634</v>
      </c>
      <c r="P2532" t="s">
        <v>634</v>
      </c>
      <c r="Q2532" t="s">
        <v>634</v>
      </c>
      <c r="R2532">
        <f>SUMIFS(Table2[number],Table2[Event],"Goal",Table2[H/U],"HOME",Table2[GameID],Table2[[#This Row],[GameID]],Table2[GameTime],"&lt;="&amp;Table2[[#This Row],[GameTime]])</f>
        <v>2</v>
      </c>
      <c r="S2532">
        <f>SUMIFS(Table2[number],Table2[Event],"Goal",Table2[H/U],"AWAY",Table2[GameID],Table2[[#This Row],[GameID]],Table2[GameTime],"&lt;="&amp;Table2[[#This Row],[GameTime]])</f>
        <v>1</v>
      </c>
      <c r="T2532" t="str">
        <f>IF(Table2[[#This Row],[Event]]="Goal",Table2[[#This Row],[Hscore]]&amp;"-"&amp;Table2[[#This Row],[Uscore]],"")</f>
        <v>2-1</v>
      </c>
      <c r="U2532">
        <v>1302</v>
      </c>
      <c r="V2532" s="1">
        <f>Table2[[#This Row],[GameTime]]-(Table2[[#This Row],[period]]-1)*1200</f>
        <v>102</v>
      </c>
      <c r="W2532" s="1">
        <f>ROUNDDOWN(Table2[[#This Row],[Time]]/60,0)</f>
        <v>1</v>
      </c>
      <c r="X2532" s="1">
        <f>ROUNDDOWN((Table2[[#This Row],[Time]]/60-Table2[[#This Row],[Time2]])*60,0)</f>
        <v>42</v>
      </c>
      <c r="Y2532" s="1" t="str">
        <f>IF(Table2[[#This Row],[Time2]]&lt;10,0&amp;Table2[[#This Row],[Time2]],Table2[[#This Row],[Time2]])</f>
        <v>01</v>
      </c>
      <c r="Z2532" s="1">
        <f>IF(Table2[[#This Row],[Time3]]&lt;10,0&amp;Table2[[#This Row],[Time3]],Table2[[#This Row],[Time3]])</f>
        <v>42</v>
      </c>
      <c r="AA2532" s="2" t="str">
        <f>Table2[[#This Row],[Time4]]&amp;":"&amp;Table2[[#This Row],[Time5]]</f>
        <v>01:42</v>
      </c>
      <c r="AB2532" s="1" t="str" cm="1">
        <f t="array" ref="AB2532">IFERROR(IF(Table2[[#This Row],[code]]="","",_xlfn.IFS(AND(Table2[[#This Row],[code]]&lt;400,Table2[[#This Row],[code]]&lt;&gt;""),2,Table2[[#This Row],[code]]&gt;500,4)),"")</f>
        <v/>
      </c>
      <c r="AC2532" s="1" t="str">
        <f>IF(Table2[[#This Row],[Event]]="Penalty",Table2[[#This Row],[number]],IF(Table2[[#This Row],[Event]]="Time-Out",401,""))</f>
        <v/>
      </c>
      <c r="AD2532" s="1">
        <f>ROW(A2531)</f>
        <v>2531</v>
      </c>
      <c r="AE2532" s="1">
        <f>COUNTIFS(Table2[GameID],Table2[[#This Row],[GameID]],Table2[Column1],"&lt;="&amp;Table2[[#This Row],[Column1]])-1</f>
        <v>3</v>
      </c>
    </row>
    <row r="2533" spans="1:31" x14ac:dyDescent="0.45">
      <c r="A2533" t="s">
        <v>360</v>
      </c>
      <c r="B2533" t="str">
        <f>_xlfn.TEXTBEFORE(Table2[[#This Row],[Kamp]]," - ")</f>
        <v>Vanløse Floorball</v>
      </c>
      <c r="C2533" t="str">
        <f>_xlfn.TEXTAFTER(Table2[[#This Row],[Kamp]],"- ")</f>
        <v>Benløse IF</v>
      </c>
      <c r="D2533">
        <v>45270</v>
      </c>
      <c r="E2533">
        <v>75099</v>
      </c>
      <c r="F2533">
        <v>20232024</v>
      </c>
      <c r="G2533" t="s">
        <v>17</v>
      </c>
      <c r="H2533" t="s">
        <v>658</v>
      </c>
      <c r="I2533" t="s">
        <v>677</v>
      </c>
      <c r="J2533">
        <v>2</v>
      </c>
      <c r="K2533">
        <v>31137</v>
      </c>
      <c r="L2533">
        <v>1</v>
      </c>
      <c r="M2533" t="s">
        <v>630</v>
      </c>
      <c r="N2533" t="s">
        <v>29</v>
      </c>
      <c r="O2533" t="s">
        <v>679</v>
      </c>
      <c r="P2533">
        <v>44</v>
      </c>
      <c r="Q2533">
        <v>56</v>
      </c>
      <c r="R2533">
        <f>SUMIFS(Table2[number],Table2[Event],"Goal",Table2[H/U],"HOME",Table2[GameID],Table2[[#This Row],[GameID]],Table2[GameTime],"&lt;="&amp;Table2[[#This Row],[GameTime]])</f>
        <v>2</v>
      </c>
      <c r="S2533">
        <f>SUMIFS(Table2[number],Table2[Event],"Goal",Table2[H/U],"AWAY",Table2[GameID],Table2[[#This Row],[GameID]],Table2[GameTime],"&lt;="&amp;Table2[[#This Row],[GameTime]])</f>
        <v>2</v>
      </c>
      <c r="T2533" t="str">
        <f>IF(Table2[[#This Row],[Event]]="Goal",Table2[[#This Row],[Hscore]]&amp;"-"&amp;Table2[[#This Row],[Uscore]],"")</f>
        <v>2-2</v>
      </c>
      <c r="U2533">
        <v>1638</v>
      </c>
      <c r="V2533" s="1">
        <f>Table2[[#This Row],[GameTime]]-(Table2[[#This Row],[period]]-1)*1200</f>
        <v>438</v>
      </c>
      <c r="W2533" s="1">
        <f>ROUNDDOWN(Table2[[#This Row],[Time]]/60,0)</f>
        <v>7</v>
      </c>
      <c r="X2533" s="1">
        <f>ROUNDDOWN((Table2[[#This Row],[Time]]/60-Table2[[#This Row],[Time2]])*60,0)</f>
        <v>18</v>
      </c>
      <c r="Y2533" s="1" t="str">
        <f>IF(Table2[[#This Row],[Time2]]&lt;10,0&amp;Table2[[#This Row],[Time2]],Table2[[#This Row],[Time2]])</f>
        <v>07</v>
      </c>
      <c r="Z2533" s="1">
        <f>IF(Table2[[#This Row],[Time3]]&lt;10,0&amp;Table2[[#This Row],[Time3]],Table2[[#This Row],[Time3]])</f>
        <v>18</v>
      </c>
      <c r="AA2533" s="2" t="str">
        <f>Table2[[#This Row],[Time4]]&amp;":"&amp;Table2[[#This Row],[Time5]]</f>
        <v>07:18</v>
      </c>
      <c r="AB2533" s="1" t="str" cm="1">
        <f t="array" ref="AB2533">IFERROR(IF(Table2[[#This Row],[code]]="","",_xlfn.IFS(AND(Table2[[#This Row],[code]]&lt;400,Table2[[#This Row],[code]]&lt;&gt;""),2,Table2[[#This Row],[code]]&gt;500,4)),"")</f>
        <v/>
      </c>
      <c r="AC2533" s="1" t="str">
        <f>IF(Table2[[#This Row],[Event]]="Penalty",Table2[[#This Row],[number]],IF(Table2[[#This Row],[Event]]="Time-Out",401,""))</f>
        <v/>
      </c>
      <c r="AD2533" s="1">
        <f>ROW(A2532)</f>
        <v>2532</v>
      </c>
      <c r="AE2533" s="1">
        <f>COUNTIFS(Table2[GameID],Table2[[#This Row],[GameID]],Table2[Column1],"&lt;="&amp;Table2[[#This Row],[Column1]])-1</f>
        <v>4</v>
      </c>
    </row>
    <row r="2534" spans="1:31" x14ac:dyDescent="0.45">
      <c r="A2534" t="s">
        <v>360</v>
      </c>
      <c r="B2534" t="str">
        <f>_xlfn.TEXTBEFORE(Table2[[#This Row],[Kamp]]," - ")</f>
        <v>Vanløse Floorball</v>
      </c>
      <c r="C2534" t="str">
        <f>_xlfn.TEXTAFTER(Table2[[#This Row],[Kamp]],"- ")</f>
        <v>Benløse IF</v>
      </c>
      <c r="D2534">
        <v>45270</v>
      </c>
      <c r="E2534">
        <v>75099</v>
      </c>
      <c r="F2534">
        <v>20232024</v>
      </c>
      <c r="G2534" t="s">
        <v>17</v>
      </c>
      <c r="H2534" t="s">
        <v>660</v>
      </c>
      <c r="I2534" t="s">
        <v>678</v>
      </c>
      <c r="J2534">
        <v>2</v>
      </c>
      <c r="K2534">
        <v>31142</v>
      </c>
      <c r="L2534">
        <v>0</v>
      </c>
      <c r="M2534" t="s">
        <v>631</v>
      </c>
      <c r="N2534" t="s">
        <v>496</v>
      </c>
      <c r="O2534" t="s">
        <v>634</v>
      </c>
      <c r="P2534">
        <v>61</v>
      </c>
      <c r="Q2534" t="s">
        <v>634</v>
      </c>
      <c r="R2534">
        <f>SUMIFS(Table2[number],Table2[Event],"Goal",Table2[H/U],"HOME",Table2[GameID],Table2[[#This Row],[GameID]],Table2[GameTime],"&lt;="&amp;Table2[[#This Row],[GameTime]])</f>
        <v>2</v>
      </c>
      <c r="S2534">
        <f>SUMIFS(Table2[number],Table2[Event],"Goal",Table2[H/U],"AWAY",Table2[GameID],Table2[[#This Row],[GameID]],Table2[GameTime],"&lt;="&amp;Table2[[#This Row],[GameTime]])</f>
        <v>2</v>
      </c>
      <c r="T2534" t="str">
        <f>IF(Table2[[#This Row],[Event]]="Goal",Table2[[#This Row],[Hscore]]&amp;"-"&amp;Table2[[#This Row],[Uscore]],"")</f>
        <v/>
      </c>
      <c r="U2534">
        <v>1856</v>
      </c>
      <c r="V2534" s="1">
        <f>Table2[[#This Row],[GameTime]]-(Table2[[#This Row],[period]]-1)*1200</f>
        <v>656</v>
      </c>
      <c r="W2534" s="1">
        <f>ROUNDDOWN(Table2[[#This Row],[Time]]/60,0)</f>
        <v>10</v>
      </c>
      <c r="X2534" s="1">
        <f>ROUNDDOWN((Table2[[#This Row],[Time]]/60-Table2[[#This Row],[Time2]])*60,0)</f>
        <v>56</v>
      </c>
      <c r="Y2534" s="1">
        <f>IF(Table2[[#This Row],[Time2]]&lt;10,0&amp;Table2[[#This Row],[Time2]],Table2[[#This Row],[Time2]])</f>
        <v>10</v>
      </c>
      <c r="Z2534" s="1">
        <f>IF(Table2[[#This Row],[Time3]]&lt;10,0&amp;Table2[[#This Row],[Time3]],Table2[[#This Row],[Time3]])</f>
        <v>56</v>
      </c>
      <c r="AA2534" s="2" t="str">
        <f>Table2[[#This Row],[Time4]]&amp;":"&amp;Table2[[#This Row],[Time5]]</f>
        <v>10:56</v>
      </c>
      <c r="AB2534" s="1" cm="1">
        <f t="array" ref="AB2534">IFERROR(IF(Table2[[#This Row],[code]]="","",_xlfn.IFS(AND(Table2[[#This Row],[code]]&lt;400,Table2[[#This Row],[code]]&lt;&gt;""),2,Table2[[#This Row],[code]]&gt;500,4)),"")</f>
        <v>2</v>
      </c>
      <c r="AC2534" s="1">
        <f>IF(Table2[[#This Row],[Event]]="Penalty",Table2[[#This Row],[number]],IF(Table2[[#This Row],[Event]]="Time-Out",401,""))</f>
        <v>0</v>
      </c>
      <c r="AD2534" s="1">
        <f>ROW(A2533)</f>
        <v>2533</v>
      </c>
      <c r="AE2534" s="1">
        <f>COUNTIFS(Table2[GameID],Table2[[#This Row],[GameID]],Table2[Column1],"&lt;="&amp;Table2[[#This Row],[Column1]])-1</f>
        <v>5</v>
      </c>
    </row>
    <row r="2535" spans="1:31" x14ac:dyDescent="0.45">
      <c r="A2535" t="s">
        <v>360</v>
      </c>
      <c r="B2535" t="str">
        <f>_xlfn.TEXTBEFORE(Table2[[#This Row],[Kamp]]," - ")</f>
        <v>Vanløse Floorball</v>
      </c>
      <c r="C2535" t="str">
        <f>_xlfn.TEXTAFTER(Table2[[#This Row],[Kamp]],"- ")</f>
        <v>Benløse IF</v>
      </c>
      <c r="D2535">
        <v>45270</v>
      </c>
      <c r="E2535">
        <v>75099</v>
      </c>
      <c r="F2535">
        <v>20232024</v>
      </c>
      <c r="G2535" t="s">
        <v>17</v>
      </c>
      <c r="H2535" t="s">
        <v>660</v>
      </c>
      <c r="I2535" t="s">
        <v>678</v>
      </c>
      <c r="J2535">
        <v>2</v>
      </c>
      <c r="K2535">
        <v>31142</v>
      </c>
      <c r="L2535">
        <v>201</v>
      </c>
      <c r="M2535" t="s">
        <v>631</v>
      </c>
      <c r="N2535" t="s">
        <v>99</v>
      </c>
      <c r="O2535" t="s">
        <v>634</v>
      </c>
      <c r="P2535">
        <v>18</v>
      </c>
      <c r="Q2535" t="s">
        <v>634</v>
      </c>
      <c r="R2535">
        <f>SUMIFS(Table2[number],Table2[Event],"Goal",Table2[H/U],"HOME",Table2[GameID],Table2[[#This Row],[GameID]],Table2[GameTime],"&lt;="&amp;Table2[[#This Row],[GameTime]])</f>
        <v>2</v>
      </c>
      <c r="S2535">
        <f>SUMIFS(Table2[number],Table2[Event],"Goal",Table2[H/U],"AWAY",Table2[GameID],Table2[[#This Row],[GameID]],Table2[GameTime],"&lt;="&amp;Table2[[#This Row],[GameTime]])</f>
        <v>2</v>
      </c>
      <c r="T2535" t="str">
        <f>IF(Table2[[#This Row],[Event]]="Goal",Table2[[#This Row],[Hscore]]&amp;"-"&amp;Table2[[#This Row],[Uscore]],"")</f>
        <v/>
      </c>
      <c r="U2535">
        <v>1983</v>
      </c>
      <c r="V2535" s="1">
        <f>Table2[[#This Row],[GameTime]]-(Table2[[#This Row],[period]]-1)*1200</f>
        <v>783</v>
      </c>
      <c r="W2535" s="1">
        <f>ROUNDDOWN(Table2[[#This Row],[Time]]/60,0)</f>
        <v>13</v>
      </c>
      <c r="X2535" s="1">
        <f>ROUNDDOWN((Table2[[#This Row],[Time]]/60-Table2[[#This Row],[Time2]])*60,0)</f>
        <v>3</v>
      </c>
      <c r="Y2535" s="1">
        <f>IF(Table2[[#This Row],[Time2]]&lt;10,0&amp;Table2[[#This Row],[Time2]],Table2[[#This Row],[Time2]])</f>
        <v>13</v>
      </c>
      <c r="Z2535" s="1" t="str">
        <f>IF(Table2[[#This Row],[Time3]]&lt;10,0&amp;Table2[[#This Row],[Time3]],Table2[[#This Row],[Time3]])</f>
        <v>03</v>
      </c>
      <c r="AA2535" s="2" t="str">
        <f>Table2[[#This Row],[Time4]]&amp;":"&amp;Table2[[#This Row],[Time5]]</f>
        <v>13:03</v>
      </c>
      <c r="AB2535" s="1" cm="1">
        <f t="array" ref="AB2535">IFERROR(IF(Table2[[#This Row],[code]]="","",_xlfn.IFS(AND(Table2[[#This Row],[code]]&lt;400,Table2[[#This Row],[code]]&lt;&gt;""),2,Table2[[#This Row],[code]]&gt;500,4)),"")</f>
        <v>2</v>
      </c>
      <c r="AC2535" s="1">
        <f>IF(Table2[[#This Row],[Event]]="Penalty",Table2[[#This Row],[number]],IF(Table2[[#This Row],[Event]]="Time-Out",401,""))</f>
        <v>201</v>
      </c>
      <c r="AD2535" s="1">
        <f>ROW(A2534)</f>
        <v>2534</v>
      </c>
      <c r="AE2535" s="1">
        <f>COUNTIFS(Table2[GameID],Table2[[#This Row],[GameID]],Table2[Column1],"&lt;="&amp;Table2[[#This Row],[Column1]])-1</f>
        <v>6</v>
      </c>
    </row>
    <row r="2536" spans="1:31" x14ac:dyDescent="0.45">
      <c r="A2536" t="s">
        <v>360</v>
      </c>
      <c r="B2536" t="str">
        <f>_xlfn.TEXTBEFORE(Table2[[#This Row],[Kamp]]," - ")</f>
        <v>Vanløse Floorball</v>
      </c>
      <c r="C2536" t="str">
        <f>_xlfn.TEXTAFTER(Table2[[#This Row],[Kamp]],"- ")</f>
        <v>Benløse IF</v>
      </c>
      <c r="D2536">
        <v>45270</v>
      </c>
      <c r="E2536">
        <v>75099</v>
      </c>
      <c r="F2536">
        <v>20232024</v>
      </c>
      <c r="G2536" t="s">
        <v>17</v>
      </c>
      <c r="H2536" t="s">
        <v>658</v>
      </c>
      <c r="I2536" t="s">
        <v>677</v>
      </c>
      <c r="J2536">
        <v>2</v>
      </c>
      <c r="K2536">
        <v>31137</v>
      </c>
      <c r="L2536">
        <v>1</v>
      </c>
      <c r="M2536" t="s">
        <v>630</v>
      </c>
      <c r="N2536" t="s">
        <v>29</v>
      </c>
      <c r="O2536" t="s">
        <v>192</v>
      </c>
      <c r="P2536">
        <v>44</v>
      </c>
      <c r="Q2536">
        <v>32</v>
      </c>
      <c r="R2536">
        <f>SUMIFS(Table2[number],Table2[Event],"Goal",Table2[H/U],"HOME",Table2[GameID],Table2[[#This Row],[GameID]],Table2[GameTime],"&lt;="&amp;Table2[[#This Row],[GameTime]])</f>
        <v>2</v>
      </c>
      <c r="S2536">
        <f>SUMIFS(Table2[number],Table2[Event],"Goal",Table2[H/U],"AWAY",Table2[GameID],Table2[[#This Row],[GameID]],Table2[GameTime],"&lt;="&amp;Table2[[#This Row],[GameTime]])</f>
        <v>3</v>
      </c>
      <c r="T2536" t="str">
        <f>IF(Table2[[#This Row],[Event]]="Goal",Table2[[#This Row],[Hscore]]&amp;"-"&amp;Table2[[#This Row],[Uscore]],"")</f>
        <v>2-3</v>
      </c>
      <c r="U2536">
        <v>1986</v>
      </c>
      <c r="V2536" s="1">
        <f>Table2[[#This Row],[GameTime]]-(Table2[[#This Row],[period]]-1)*1200</f>
        <v>786</v>
      </c>
      <c r="W2536" s="1">
        <f>ROUNDDOWN(Table2[[#This Row],[Time]]/60,0)</f>
        <v>13</v>
      </c>
      <c r="X2536" s="1">
        <f>ROUNDDOWN((Table2[[#This Row],[Time]]/60-Table2[[#This Row],[Time2]])*60,0)</f>
        <v>5</v>
      </c>
      <c r="Y2536" s="1">
        <f>IF(Table2[[#This Row],[Time2]]&lt;10,0&amp;Table2[[#This Row],[Time2]],Table2[[#This Row],[Time2]])</f>
        <v>13</v>
      </c>
      <c r="Z2536" s="1" t="str">
        <f>IF(Table2[[#This Row],[Time3]]&lt;10,0&amp;Table2[[#This Row],[Time3]],Table2[[#This Row],[Time3]])</f>
        <v>05</v>
      </c>
      <c r="AA2536" s="2" t="str">
        <f>Table2[[#This Row],[Time4]]&amp;":"&amp;Table2[[#This Row],[Time5]]</f>
        <v>13:05</v>
      </c>
      <c r="AB2536" s="1" t="str" cm="1">
        <f t="array" ref="AB2536">IFERROR(IF(Table2[[#This Row],[code]]="","",_xlfn.IFS(AND(Table2[[#This Row],[code]]&lt;400,Table2[[#This Row],[code]]&lt;&gt;""),2,Table2[[#This Row],[code]]&gt;500,4)),"")</f>
        <v/>
      </c>
      <c r="AC2536" s="1" t="str">
        <f>IF(Table2[[#This Row],[Event]]="Penalty",Table2[[#This Row],[number]],IF(Table2[[#This Row],[Event]]="Time-Out",401,""))</f>
        <v/>
      </c>
      <c r="AD2536" s="1">
        <f>ROW(A2535)</f>
        <v>2535</v>
      </c>
      <c r="AE2536" s="1">
        <f>COUNTIFS(Table2[GameID],Table2[[#This Row],[GameID]],Table2[Column1],"&lt;="&amp;Table2[[#This Row],[Column1]])-1</f>
        <v>7</v>
      </c>
    </row>
    <row r="2537" spans="1:31" x14ac:dyDescent="0.45">
      <c r="A2537" t="s">
        <v>360</v>
      </c>
      <c r="B2537" t="str">
        <f>_xlfn.TEXTBEFORE(Table2[[#This Row],[Kamp]]," - ")</f>
        <v>Vanløse Floorball</v>
      </c>
      <c r="C2537" t="str">
        <f>_xlfn.TEXTAFTER(Table2[[#This Row],[Kamp]],"- ")</f>
        <v>Benløse IF</v>
      </c>
      <c r="D2537">
        <v>45270</v>
      </c>
      <c r="E2537">
        <v>75099</v>
      </c>
      <c r="F2537">
        <v>20232024</v>
      </c>
      <c r="G2537" t="s">
        <v>17</v>
      </c>
      <c r="H2537" t="s">
        <v>660</v>
      </c>
      <c r="I2537" t="s">
        <v>678</v>
      </c>
      <c r="J2537">
        <v>2</v>
      </c>
      <c r="K2537">
        <v>31142</v>
      </c>
      <c r="L2537">
        <v>1</v>
      </c>
      <c r="M2537" t="s">
        <v>630</v>
      </c>
      <c r="N2537" t="s">
        <v>37</v>
      </c>
      <c r="O2537" t="s">
        <v>106</v>
      </c>
      <c r="P2537">
        <v>90</v>
      </c>
      <c r="Q2537">
        <v>67</v>
      </c>
      <c r="R2537">
        <f>SUMIFS(Table2[number],Table2[Event],"Goal",Table2[H/U],"HOME",Table2[GameID],Table2[[#This Row],[GameID]],Table2[GameTime],"&lt;="&amp;Table2[[#This Row],[GameTime]])</f>
        <v>3</v>
      </c>
      <c r="S2537">
        <f>SUMIFS(Table2[number],Table2[Event],"Goal",Table2[H/U],"AWAY",Table2[GameID],Table2[[#This Row],[GameID]],Table2[GameTime],"&lt;="&amp;Table2[[#This Row],[GameTime]])</f>
        <v>3</v>
      </c>
      <c r="T2537" t="str">
        <f>IF(Table2[[#This Row],[Event]]="Goal",Table2[[#This Row],[Hscore]]&amp;"-"&amp;Table2[[#This Row],[Uscore]],"")</f>
        <v>3-3</v>
      </c>
      <c r="U2537">
        <v>2081</v>
      </c>
      <c r="V2537" s="1">
        <f>Table2[[#This Row],[GameTime]]-(Table2[[#This Row],[period]]-1)*1200</f>
        <v>881</v>
      </c>
      <c r="W2537" s="1">
        <f>ROUNDDOWN(Table2[[#This Row],[Time]]/60,0)</f>
        <v>14</v>
      </c>
      <c r="X2537" s="1">
        <f>ROUNDDOWN((Table2[[#This Row],[Time]]/60-Table2[[#This Row],[Time2]])*60,0)</f>
        <v>41</v>
      </c>
      <c r="Y2537" s="1">
        <f>IF(Table2[[#This Row],[Time2]]&lt;10,0&amp;Table2[[#This Row],[Time2]],Table2[[#This Row],[Time2]])</f>
        <v>14</v>
      </c>
      <c r="Z2537" s="1">
        <f>IF(Table2[[#This Row],[Time3]]&lt;10,0&amp;Table2[[#This Row],[Time3]],Table2[[#This Row],[Time3]])</f>
        <v>41</v>
      </c>
      <c r="AA2537" s="2" t="str">
        <f>Table2[[#This Row],[Time4]]&amp;":"&amp;Table2[[#This Row],[Time5]]</f>
        <v>14:41</v>
      </c>
      <c r="AB2537" s="1" t="str" cm="1">
        <f t="array" ref="AB2537">IFERROR(IF(Table2[[#This Row],[code]]="","",_xlfn.IFS(AND(Table2[[#This Row],[code]]&lt;400,Table2[[#This Row],[code]]&lt;&gt;""),2,Table2[[#This Row],[code]]&gt;500,4)),"")</f>
        <v/>
      </c>
      <c r="AC2537" s="1" t="str">
        <f>IF(Table2[[#This Row],[Event]]="Penalty",Table2[[#This Row],[number]],IF(Table2[[#This Row],[Event]]="Time-Out",401,""))</f>
        <v/>
      </c>
      <c r="AD2537" s="1">
        <f>ROW(A2536)</f>
        <v>2536</v>
      </c>
      <c r="AE2537" s="1">
        <f>COUNTIFS(Table2[GameID],Table2[[#This Row],[GameID]],Table2[Column1],"&lt;="&amp;Table2[[#This Row],[Column1]])-1</f>
        <v>8</v>
      </c>
    </row>
    <row r="2538" spans="1:31" x14ac:dyDescent="0.45">
      <c r="A2538" t="s">
        <v>360</v>
      </c>
      <c r="B2538" t="str">
        <f>_xlfn.TEXTBEFORE(Table2[[#This Row],[Kamp]]," - ")</f>
        <v>Vanløse Floorball</v>
      </c>
      <c r="C2538" t="str">
        <f>_xlfn.TEXTAFTER(Table2[[#This Row],[Kamp]],"- ")</f>
        <v>Benløse IF</v>
      </c>
      <c r="D2538">
        <v>45270</v>
      </c>
      <c r="E2538">
        <v>75099</v>
      </c>
      <c r="F2538">
        <v>20232024</v>
      </c>
      <c r="G2538" t="s">
        <v>17</v>
      </c>
      <c r="H2538" t="s">
        <v>660</v>
      </c>
      <c r="I2538" t="s">
        <v>678</v>
      </c>
      <c r="J2538">
        <v>3</v>
      </c>
      <c r="K2538">
        <v>31142</v>
      </c>
      <c r="L2538">
        <v>208</v>
      </c>
      <c r="M2538" t="s">
        <v>631</v>
      </c>
      <c r="N2538" t="s">
        <v>104</v>
      </c>
      <c r="O2538" t="s">
        <v>634</v>
      </c>
      <c r="P2538">
        <v>48</v>
      </c>
      <c r="Q2538" t="s">
        <v>634</v>
      </c>
      <c r="R2538">
        <f>SUMIFS(Table2[number],Table2[Event],"Goal",Table2[H/U],"HOME",Table2[GameID],Table2[[#This Row],[GameID]],Table2[GameTime],"&lt;="&amp;Table2[[#This Row],[GameTime]])</f>
        <v>3</v>
      </c>
      <c r="S2538">
        <f>SUMIFS(Table2[number],Table2[Event],"Goal",Table2[H/U],"AWAY",Table2[GameID],Table2[[#This Row],[GameID]],Table2[GameTime],"&lt;="&amp;Table2[[#This Row],[GameTime]])</f>
        <v>3</v>
      </c>
      <c r="T2538" t="str">
        <f>IF(Table2[[#This Row],[Event]]="Goal",Table2[[#This Row],[Hscore]]&amp;"-"&amp;Table2[[#This Row],[Uscore]],"")</f>
        <v/>
      </c>
      <c r="U2538">
        <v>2818</v>
      </c>
      <c r="V2538" s="1">
        <f>Table2[[#This Row],[GameTime]]-(Table2[[#This Row],[period]]-1)*1200</f>
        <v>418</v>
      </c>
      <c r="W2538" s="1">
        <f>ROUNDDOWN(Table2[[#This Row],[Time]]/60,0)</f>
        <v>6</v>
      </c>
      <c r="X2538" s="1">
        <f>ROUNDDOWN((Table2[[#This Row],[Time]]/60-Table2[[#This Row],[Time2]])*60,0)</f>
        <v>58</v>
      </c>
      <c r="Y2538" s="1" t="str">
        <f>IF(Table2[[#This Row],[Time2]]&lt;10,0&amp;Table2[[#This Row],[Time2]],Table2[[#This Row],[Time2]])</f>
        <v>06</v>
      </c>
      <c r="Z2538" s="1">
        <f>IF(Table2[[#This Row],[Time3]]&lt;10,0&amp;Table2[[#This Row],[Time3]],Table2[[#This Row],[Time3]])</f>
        <v>58</v>
      </c>
      <c r="AA2538" s="2" t="str">
        <f>Table2[[#This Row],[Time4]]&amp;":"&amp;Table2[[#This Row],[Time5]]</f>
        <v>06:58</v>
      </c>
      <c r="AB2538" s="1" cm="1">
        <f t="array" ref="AB2538">IFERROR(IF(Table2[[#This Row],[code]]="","",_xlfn.IFS(AND(Table2[[#This Row],[code]]&lt;400,Table2[[#This Row],[code]]&lt;&gt;""),2,Table2[[#This Row],[code]]&gt;500,4)),"")</f>
        <v>2</v>
      </c>
      <c r="AC2538" s="1">
        <f>IF(Table2[[#This Row],[Event]]="Penalty",Table2[[#This Row],[number]],IF(Table2[[#This Row],[Event]]="Time-Out",401,""))</f>
        <v>208</v>
      </c>
      <c r="AD2538" s="1">
        <f>ROW(A2537)</f>
        <v>2537</v>
      </c>
      <c r="AE2538" s="1">
        <f>COUNTIFS(Table2[GameID],Table2[[#This Row],[GameID]],Table2[Column1],"&lt;="&amp;Table2[[#This Row],[Column1]])-1</f>
        <v>9</v>
      </c>
    </row>
    <row r="2539" spans="1:31" x14ac:dyDescent="0.45">
      <c r="A2539" t="s">
        <v>360</v>
      </c>
      <c r="B2539" t="str">
        <f>_xlfn.TEXTBEFORE(Table2[[#This Row],[Kamp]]," - ")</f>
        <v>Vanløse Floorball</v>
      </c>
      <c r="C2539" t="str">
        <f>_xlfn.TEXTAFTER(Table2[[#This Row],[Kamp]],"- ")</f>
        <v>Benløse IF</v>
      </c>
      <c r="D2539">
        <v>45270</v>
      </c>
      <c r="E2539">
        <v>75099</v>
      </c>
      <c r="F2539">
        <v>20232024</v>
      </c>
      <c r="G2539" t="s">
        <v>17</v>
      </c>
      <c r="H2539" t="s">
        <v>660</v>
      </c>
      <c r="I2539" t="s">
        <v>678</v>
      </c>
      <c r="J2539">
        <v>3</v>
      </c>
      <c r="K2539">
        <v>31142</v>
      </c>
      <c r="L2539">
        <v>1</v>
      </c>
      <c r="M2539" t="s">
        <v>630</v>
      </c>
      <c r="N2539" t="s">
        <v>37</v>
      </c>
      <c r="O2539" t="s">
        <v>99</v>
      </c>
      <c r="P2539">
        <v>90</v>
      </c>
      <c r="Q2539">
        <v>18</v>
      </c>
      <c r="R2539">
        <f>SUMIFS(Table2[number],Table2[Event],"Goal",Table2[H/U],"HOME",Table2[GameID],Table2[[#This Row],[GameID]],Table2[GameTime],"&lt;="&amp;Table2[[#This Row],[GameTime]])</f>
        <v>4</v>
      </c>
      <c r="S2539">
        <f>SUMIFS(Table2[number],Table2[Event],"Goal",Table2[H/U],"AWAY",Table2[GameID],Table2[[#This Row],[GameID]],Table2[GameTime],"&lt;="&amp;Table2[[#This Row],[GameTime]])</f>
        <v>3</v>
      </c>
      <c r="T2539" t="str">
        <f>IF(Table2[[#This Row],[Event]]="Goal",Table2[[#This Row],[Hscore]]&amp;"-"&amp;Table2[[#This Row],[Uscore]],"")</f>
        <v>4-3</v>
      </c>
      <c r="U2539">
        <v>3222</v>
      </c>
      <c r="V2539" s="1">
        <f>Table2[[#This Row],[GameTime]]-(Table2[[#This Row],[period]]-1)*1200</f>
        <v>822</v>
      </c>
      <c r="W2539" s="1">
        <f>ROUNDDOWN(Table2[[#This Row],[Time]]/60,0)</f>
        <v>13</v>
      </c>
      <c r="X2539" s="1">
        <f>ROUNDDOWN((Table2[[#This Row],[Time]]/60-Table2[[#This Row],[Time2]])*60,0)</f>
        <v>42</v>
      </c>
      <c r="Y2539" s="1">
        <f>IF(Table2[[#This Row],[Time2]]&lt;10,0&amp;Table2[[#This Row],[Time2]],Table2[[#This Row],[Time2]])</f>
        <v>13</v>
      </c>
      <c r="Z2539" s="1">
        <f>IF(Table2[[#This Row],[Time3]]&lt;10,0&amp;Table2[[#This Row],[Time3]],Table2[[#This Row],[Time3]])</f>
        <v>42</v>
      </c>
      <c r="AA2539" s="2" t="str">
        <f>Table2[[#This Row],[Time4]]&amp;":"&amp;Table2[[#This Row],[Time5]]</f>
        <v>13:42</v>
      </c>
      <c r="AB2539" s="1" t="str" cm="1">
        <f t="array" ref="AB2539">IFERROR(IF(Table2[[#This Row],[code]]="","",_xlfn.IFS(AND(Table2[[#This Row],[code]]&lt;400,Table2[[#This Row],[code]]&lt;&gt;""),2,Table2[[#This Row],[code]]&gt;500,4)),"")</f>
        <v/>
      </c>
      <c r="AC2539" s="1" t="str">
        <f>IF(Table2[[#This Row],[Event]]="Penalty",Table2[[#This Row],[number]],IF(Table2[[#This Row],[Event]]="Time-Out",401,""))</f>
        <v/>
      </c>
      <c r="AD2539" s="1">
        <f>ROW(A2538)</f>
        <v>2538</v>
      </c>
      <c r="AE2539" s="1">
        <f>COUNTIFS(Table2[GameID],Table2[[#This Row],[GameID]],Table2[Column1],"&lt;="&amp;Table2[[#This Row],[Column1]])-1</f>
        <v>10</v>
      </c>
    </row>
    <row r="2540" spans="1:31" x14ac:dyDescent="0.45">
      <c r="A2540" t="s">
        <v>360</v>
      </c>
      <c r="B2540" t="str">
        <f>_xlfn.TEXTBEFORE(Table2[[#This Row],[Kamp]]," - ")</f>
        <v>Vanløse Floorball</v>
      </c>
      <c r="C2540" t="str">
        <f>_xlfn.TEXTAFTER(Table2[[#This Row],[Kamp]],"- ")</f>
        <v>Benløse IF</v>
      </c>
      <c r="D2540">
        <v>45270</v>
      </c>
      <c r="E2540">
        <v>75099</v>
      </c>
      <c r="F2540">
        <v>20232024</v>
      </c>
      <c r="G2540" t="s">
        <v>17</v>
      </c>
      <c r="H2540" t="s">
        <v>660</v>
      </c>
      <c r="I2540" t="s">
        <v>678</v>
      </c>
      <c r="J2540">
        <v>3</v>
      </c>
      <c r="K2540">
        <v>31142</v>
      </c>
      <c r="L2540">
        <v>0</v>
      </c>
      <c r="M2540" t="s">
        <v>633</v>
      </c>
      <c r="N2540" t="s">
        <v>634</v>
      </c>
      <c r="O2540" t="s">
        <v>634</v>
      </c>
      <c r="P2540" t="s">
        <v>634</v>
      </c>
      <c r="Q2540" t="s">
        <v>634</v>
      </c>
      <c r="R2540">
        <f>SUMIFS(Table2[number],Table2[Event],"Goal",Table2[H/U],"HOME",Table2[GameID],Table2[[#This Row],[GameID]],Table2[GameTime],"&lt;="&amp;Table2[[#This Row],[GameTime]])</f>
        <v>4</v>
      </c>
      <c r="S2540">
        <f>SUMIFS(Table2[number],Table2[Event],"Goal",Table2[H/U],"AWAY",Table2[GameID],Table2[[#This Row],[GameID]],Table2[GameTime],"&lt;="&amp;Table2[[#This Row],[GameTime]])</f>
        <v>3</v>
      </c>
      <c r="T2540" t="str">
        <f>IF(Table2[[#This Row],[Event]]="Goal",Table2[[#This Row],[Hscore]]&amp;"-"&amp;Table2[[#This Row],[Uscore]],"")</f>
        <v/>
      </c>
      <c r="U2540">
        <v>3240</v>
      </c>
      <c r="V2540" s="1">
        <f>Table2[[#This Row],[GameTime]]-(Table2[[#This Row],[period]]-1)*1200</f>
        <v>840</v>
      </c>
      <c r="W2540" s="1">
        <f>ROUNDDOWN(Table2[[#This Row],[Time]]/60,0)</f>
        <v>14</v>
      </c>
      <c r="X2540" s="1">
        <f>ROUNDDOWN((Table2[[#This Row],[Time]]/60-Table2[[#This Row],[Time2]])*60,0)</f>
        <v>0</v>
      </c>
      <c r="Y2540" s="1">
        <f>IF(Table2[[#This Row],[Time2]]&lt;10,0&amp;Table2[[#This Row],[Time2]],Table2[[#This Row],[Time2]])</f>
        <v>14</v>
      </c>
      <c r="Z2540" s="1" t="str">
        <f>IF(Table2[[#This Row],[Time3]]&lt;10,0&amp;Table2[[#This Row],[Time3]],Table2[[#This Row],[Time3]])</f>
        <v>00</v>
      </c>
      <c r="AA2540" s="2" t="str">
        <f>Table2[[#This Row],[Time4]]&amp;":"&amp;Table2[[#This Row],[Time5]]</f>
        <v>14:00</v>
      </c>
      <c r="AB2540" s="1" t="str" cm="1">
        <f t="array" ref="AB2540">IFERROR(IF(Table2[[#This Row],[code]]="","",_xlfn.IFS(AND(Table2[[#This Row],[code]]&lt;400,Table2[[#This Row],[code]]&lt;&gt;""),2,Table2[[#This Row],[code]]&gt;500,4)),"")</f>
        <v/>
      </c>
      <c r="AC2540" s="1">
        <f>IF(Table2[[#This Row],[Event]]="Penalty",Table2[[#This Row],[number]],IF(Table2[[#This Row],[Event]]="Time-Out",401,""))</f>
        <v>401</v>
      </c>
      <c r="AD2540" s="1">
        <f>ROW(A2539)</f>
        <v>2539</v>
      </c>
      <c r="AE2540" s="1">
        <f>COUNTIFS(Table2[GameID],Table2[[#This Row],[GameID]],Table2[Column1],"&lt;="&amp;Table2[[#This Row],[Column1]])-1</f>
        <v>11</v>
      </c>
    </row>
    <row r="2541" spans="1:31" x14ac:dyDescent="0.45">
      <c r="A2541" t="s">
        <v>360</v>
      </c>
      <c r="B2541" t="str">
        <f>_xlfn.TEXTBEFORE(Table2[[#This Row],[Kamp]]," - ")</f>
        <v>Vanløse Floorball</v>
      </c>
      <c r="C2541" t="str">
        <f>_xlfn.TEXTAFTER(Table2[[#This Row],[Kamp]],"- ")</f>
        <v>Benløse IF</v>
      </c>
      <c r="D2541">
        <v>45270</v>
      </c>
      <c r="E2541">
        <v>75099</v>
      </c>
      <c r="F2541">
        <v>20232024</v>
      </c>
      <c r="G2541" t="s">
        <v>17</v>
      </c>
      <c r="H2541" t="s">
        <v>658</v>
      </c>
      <c r="I2541" t="s">
        <v>677</v>
      </c>
      <c r="J2541">
        <v>3</v>
      </c>
      <c r="K2541">
        <v>31137</v>
      </c>
      <c r="L2541">
        <v>1</v>
      </c>
      <c r="M2541" t="s">
        <v>630</v>
      </c>
      <c r="N2541" t="s">
        <v>192</v>
      </c>
      <c r="O2541" t="s">
        <v>579</v>
      </c>
      <c r="P2541">
        <v>32</v>
      </c>
      <c r="Q2541">
        <v>5</v>
      </c>
      <c r="R2541">
        <f>SUMIFS(Table2[number],Table2[Event],"Goal",Table2[H/U],"HOME",Table2[GameID],Table2[[#This Row],[GameID]],Table2[GameTime],"&lt;="&amp;Table2[[#This Row],[GameTime]])</f>
        <v>4</v>
      </c>
      <c r="S2541">
        <f>SUMIFS(Table2[number],Table2[Event],"Goal",Table2[H/U],"AWAY",Table2[GameID],Table2[[#This Row],[GameID]],Table2[GameTime],"&lt;="&amp;Table2[[#This Row],[GameTime]])</f>
        <v>4</v>
      </c>
      <c r="T2541" t="str">
        <f>IF(Table2[[#This Row],[Event]]="Goal",Table2[[#This Row],[Hscore]]&amp;"-"&amp;Table2[[#This Row],[Uscore]],"")</f>
        <v>4-4</v>
      </c>
      <c r="U2541">
        <v>3389</v>
      </c>
      <c r="V2541" s="1">
        <f>Table2[[#This Row],[GameTime]]-(Table2[[#This Row],[period]]-1)*1200</f>
        <v>989</v>
      </c>
      <c r="W2541" s="1">
        <f>ROUNDDOWN(Table2[[#This Row],[Time]]/60,0)</f>
        <v>16</v>
      </c>
      <c r="X2541" s="1">
        <f>ROUNDDOWN((Table2[[#This Row],[Time]]/60-Table2[[#This Row],[Time2]])*60,0)</f>
        <v>29</v>
      </c>
      <c r="Y2541" s="1">
        <f>IF(Table2[[#This Row],[Time2]]&lt;10,0&amp;Table2[[#This Row],[Time2]],Table2[[#This Row],[Time2]])</f>
        <v>16</v>
      </c>
      <c r="Z2541" s="1">
        <f>IF(Table2[[#This Row],[Time3]]&lt;10,0&amp;Table2[[#This Row],[Time3]],Table2[[#This Row],[Time3]])</f>
        <v>29</v>
      </c>
      <c r="AA2541" s="2" t="str">
        <f>Table2[[#This Row],[Time4]]&amp;":"&amp;Table2[[#This Row],[Time5]]</f>
        <v>16:29</v>
      </c>
      <c r="AB2541" s="1" t="str" cm="1">
        <f t="array" ref="AB2541">IFERROR(IF(Table2[[#This Row],[code]]="","",_xlfn.IFS(AND(Table2[[#This Row],[code]]&lt;400,Table2[[#This Row],[code]]&lt;&gt;""),2,Table2[[#This Row],[code]]&gt;500,4)),"")</f>
        <v/>
      </c>
      <c r="AC2541" s="1" t="str">
        <f>IF(Table2[[#This Row],[Event]]="Penalty",Table2[[#This Row],[number]],IF(Table2[[#This Row],[Event]]="Time-Out",401,""))</f>
        <v/>
      </c>
      <c r="AD2541" s="1">
        <f>ROW(A2540)</f>
        <v>2540</v>
      </c>
      <c r="AE2541" s="1">
        <f>COUNTIFS(Table2[GameID],Table2[[#This Row],[GameID]],Table2[Column1],"&lt;="&amp;Table2[[#This Row],[Column1]])-1</f>
        <v>12</v>
      </c>
    </row>
    <row r="2542" spans="1:31" x14ac:dyDescent="0.45">
      <c r="A2542" t="s">
        <v>360</v>
      </c>
      <c r="B2542" t="str">
        <f>_xlfn.TEXTBEFORE(Table2[[#This Row],[Kamp]]," - ")</f>
        <v>Vanløse Floorball</v>
      </c>
      <c r="C2542" t="str">
        <f>_xlfn.TEXTAFTER(Table2[[#This Row],[Kamp]],"- ")</f>
        <v>Benløse IF</v>
      </c>
      <c r="D2542">
        <v>45270</v>
      </c>
      <c r="E2542">
        <v>75099</v>
      </c>
      <c r="F2542">
        <v>20232024</v>
      </c>
      <c r="G2542" t="s">
        <v>17</v>
      </c>
      <c r="H2542" t="s">
        <v>658</v>
      </c>
      <c r="I2542" t="s">
        <v>677</v>
      </c>
      <c r="J2542">
        <v>3</v>
      </c>
      <c r="K2542">
        <v>31137</v>
      </c>
      <c r="L2542">
        <v>0</v>
      </c>
      <c r="M2542" t="s">
        <v>633</v>
      </c>
      <c r="N2542" t="s">
        <v>634</v>
      </c>
      <c r="O2542" t="s">
        <v>634</v>
      </c>
      <c r="P2542" t="s">
        <v>634</v>
      </c>
      <c r="Q2542" t="s">
        <v>634</v>
      </c>
      <c r="R2542">
        <f>SUMIFS(Table2[number],Table2[Event],"Goal",Table2[H/U],"HOME",Table2[GameID],Table2[[#This Row],[GameID]],Table2[GameTime],"&lt;="&amp;Table2[[#This Row],[GameTime]])</f>
        <v>4</v>
      </c>
      <c r="S2542">
        <f>SUMIFS(Table2[number],Table2[Event],"Goal",Table2[H/U],"AWAY",Table2[GameID],Table2[[#This Row],[GameID]],Table2[GameTime],"&lt;="&amp;Table2[[#This Row],[GameTime]])</f>
        <v>4</v>
      </c>
      <c r="T2542" t="str">
        <f>IF(Table2[[#This Row],[Event]]="Goal",Table2[[#This Row],[Hscore]]&amp;"-"&amp;Table2[[#This Row],[Uscore]],"")</f>
        <v/>
      </c>
      <c r="U2542">
        <v>3566</v>
      </c>
      <c r="V2542" s="1">
        <f>Table2[[#This Row],[GameTime]]-(Table2[[#This Row],[period]]-1)*1200</f>
        <v>1166</v>
      </c>
      <c r="W2542" s="1">
        <f>ROUNDDOWN(Table2[[#This Row],[Time]]/60,0)</f>
        <v>19</v>
      </c>
      <c r="X2542" s="1">
        <f>ROUNDDOWN((Table2[[#This Row],[Time]]/60-Table2[[#This Row],[Time2]])*60,0)</f>
        <v>26</v>
      </c>
      <c r="Y2542" s="1">
        <f>IF(Table2[[#This Row],[Time2]]&lt;10,0&amp;Table2[[#This Row],[Time2]],Table2[[#This Row],[Time2]])</f>
        <v>19</v>
      </c>
      <c r="Z2542" s="1">
        <f>IF(Table2[[#This Row],[Time3]]&lt;10,0&amp;Table2[[#This Row],[Time3]],Table2[[#This Row],[Time3]])</f>
        <v>26</v>
      </c>
      <c r="AA2542" s="2" t="str">
        <f>Table2[[#This Row],[Time4]]&amp;":"&amp;Table2[[#This Row],[Time5]]</f>
        <v>19:26</v>
      </c>
      <c r="AB2542" s="1" t="str" cm="1">
        <f t="array" ref="AB2542">IFERROR(IF(Table2[[#This Row],[code]]="","",_xlfn.IFS(AND(Table2[[#This Row],[code]]&lt;400,Table2[[#This Row],[code]]&lt;&gt;""),2,Table2[[#This Row],[code]]&gt;500,4)),"")</f>
        <v/>
      </c>
      <c r="AC2542" s="1">
        <f>IF(Table2[[#This Row],[Event]]="Penalty",Table2[[#This Row],[number]],IF(Table2[[#This Row],[Event]]="Time-Out",401,""))</f>
        <v>401</v>
      </c>
      <c r="AD2542" s="1">
        <f>ROW(A2541)</f>
        <v>2541</v>
      </c>
      <c r="AE2542" s="1">
        <f>COUNTIFS(Table2[GameID],Table2[[#This Row],[GameID]],Table2[Column1],"&lt;="&amp;Table2[[#This Row],[Column1]])-1</f>
        <v>13</v>
      </c>
    </row>
    <row r="2543" spans="1:31" x14ac:dyDescent="0.45">
      <c r="A2543" t="s">
        <v>360</v>
      </c>
      <c r="B2543" t="str">
        <f>_xlfn.TEXTBEFORE(Table2[[#This Row],[Kamp]]," - ")</f>
        <v>Vanløse Floorball</v>
      </c>
      <c r="C2543" t="str">
        <f>_xlfn.TEXTAFTER(Table2[[#This Row],[Kamp]],"- ")</f>
        <v>Benløse IF</v>
      </c>
      <c r="D2543">
        <v>45270</v>
      </c>
      <c r="E2543">
        <v>75099</v>
      </c>
      <c r="F2543">
        <v>20232024</v>
      </c>
      <c r="G2543" t="s">
        <v>17</v>
      </c>
      <c r="H2543" t="s">
        <v>660</v>
      </c>
      <c r="I2543" t="s">
        <v>678</v>
      </c>
      <c r="J2543">
        <v>4</v>
      </c>
      <c r="K2543">
        <v>31142</v>
      </c>
      <c r="L2543">
        <v>1</v>
      </c>
      <c r="M2543" t="s">
        <v>630</v>
      </c>
      <c r="N2543" t="s">
        <v>495</v>
      </c>
      <c r="O2543" t="s">
        <v>283</v>
      </c>
      <c r="P2543">
        <v>35</v>
      </c>
      <c r="Q2543">
        <v>2</v>
      </c>
      <c r="R2543">
        <f>SUMIFS(Table2[number],Table2[Event],"Goal",Table2[H/U],"HOME",Table2[GameID],Table2[[#This Row],[GameID]],Table2[GameTime],"&lt;="&amp;Table2[[#This Row],[GameTime]])</f>
        <v>5</v>
      </c>
      <c r="S2543">
        <f>SUMIFS(Table2[number],Table2[Event],"Goal",Table2[H/U],"AWAY",Table2[GameID],Table2[[#This Row],[GameID]],Table2[GameTime],"&lt;="&amp;Table2[[#This Row],[GameTime]])</f>
        <v>4</v>
      </c>
      <c r="T2543" t="str">
        <f>IF(Table2[[#This Row],[Event]]="Goal",Table2[[#This Row],[Hscore]]&amp;"-"&amp;Table2[[#This Row],[Uscore]],"")</f>
        <v>5-4</v>
      </c>
      <c r="U2543">
        <v>3816</v>
      </c>
      <c r="V2543" s="1">
        <f>Table2[[#This Row],[GameTime]]-(Table2[[#This Row],[period]]-1)*1200</f>
        <v>216</v>
      </c>
      <c r="W2543" s="1">
        <f>ROUNDDOWN(Table2[[#This Row],[Time]]/60,0)</f>
        <v>3</v>
      </c>
      <c r="X2543" s="1">
        <f>ROUNDDOWN((Table2[[#This Row],[Time]]/60-Table2[[#This Row],[Time2]])*60,0)</f>
        <v>36</v>
      </c>
      <c r="Y2543" s="1" t="str">
        <f>IF(Table2[[#This Row],[Time2]]&lt;10,0&amp;Table2[[#This Row],[Time2]],Table2[[#This Row],[Time2]])</f>
        <v>03</v>
      </c>
      <c r="Z2543" s="1">
        <f>IF(Table2[[#This Row],[Time3]]&lt;10,0&amp;Table2[[#This Row],[Time3]],Table2[[#This Row],[Time3]])</f>
        <v>36</v>
      </c>
      <c r="AA2543" s="2" t="str">
        <f>Table2[[#This Row],[Time4]]&amp;":"&amp;Table2[[#This Row],[Time5]]</f>
        <v>03:36</v>
      </c>
      <c r="AB2543" s="1" t="str" cm="1">
        <f t="array" ref="AB2543">IFERROR(IF(Table2[[#This Row],[code]]="","",_xlfn.IFS(AND(Table2[[#This Row],[code]]&lt;400,Table2[[#This Row],[code]]&lt;&gt;""),2,Table2[[#This Row],[code]]&gt;500,4)),"")</f>
        <v/>
      </c>
      <c r="AC2543" s="1" t="str">
        <f>IF(Table2[[#This Row],[Event]]="Penalty",Table2[[#This Row],[number]],IF(Table2[[#This Row],[Event]]="Time-Out",401,""))</f>
        <v/>
      </c>
      <c r="AD2543" s="1">
        <f>ROW(A2542)</f>
        <v>2542</v>
      </c>
      <c r="AE2543" s="1">
        <f>COUNTIFS(Table2[GameID],Table2[[#This Row],[GameID]],Table2[Column1],"&lt;="&amp;Table2[[#This Row],[Column1]])-1</f>
        <v>14</v>
      </c>
    </row>
    <row r="2544" spans="1:31" x14ac:dyDescent="0.45">
      <c r="A2544" t="s">
        <v>566</v>
      </c>
      <c r="B2544" t="str">
        <f>_xlfn.TEXTBEFORE(Table2[[#This Row],[Kamp]]," - ")</f>
        <v>Copenhagen FC</v>
      </c>
      <c r="C2544" t="str">
        <f>_xlfn.TEXTAFTER(Table2[[#This Row],[Kamp]],"- ")</f>
        <v>Hvidovre Attack</v>
      </c>
      <c r="D2544">
        <v>45248</v>
      </c>
      <c r="E2544">
        <v>75100</v>
      </c>
      <c r="F2544">
        <v>20232024</v>
      </c>
      <c r="G2544" t="s">
        <v>17</v>
      </c>
      <c r="H2544" t="s">
        <v>667</v>
      </c>
      <c r="I2544" t="s">
        <v>678</v>
      </c>
      <c r="J2544">
        <v>1</v>
      </c>
      <c r="K2544">
        <v>31140</v>
      </c>
      <c r="L2544">
        <v>201</v>
      </c>
      <c r="M2544" t="s">
        <v>631</v>
      </c>
      <c r="N2544" t="s">
        <v>236</v>
      </c>
      <c r="O2544" t="s">
        <v>634</v>
      </c>
      <c r="P2544">
        <v>21</v>
      </c>
      <c r="Q2544" t="s">
        <v>634</v>
      </c>
      <c r="R2544">
        <f>SUMIFS(Table2[number],Table2[Event],"Goal",Table2[H/U],"HOME",Table2[GameID],Table2[[#This Row],[GameID]],Table2[GameTime],"&lt;="&amp;Table2[[#This Row],[GameTime]])</f>
        <v>0</v>
      </c>
      <c r="S2544">
        <f>SUMIFS(Table2[number],Table2[Event],"Goal",Table2[H/U],"AWAY",Table2[GameID],Table2[[#This Row],[GameID]],Table2[GameTime],"&lt;="&amp;Table2[[#This Row],[GameTime]])</f>
        <v>0</v>
      </c>
      <c r="T2544" t="str">
        <f>IF(Table2[[#This Row],[Event]]="Goal",Table2[[#This Row],[Hscore]]&amp;"-"&amp;Table2[[#This Row],[Uscore]],"")</f>
        <v/>
      </c>
      <c r="U2544">
        <v>597</v>
      </c>
      <c r="V2544" s="1">
        <f>Table2[[#This Row],[GameTime]]-(Table2[[#This Row],[period]]-1)*1200</f>
        <v>597</v>
      </c>
      <c r="W2544" s="1">
        <f>ROUNDDOWN(Table2[[#This Row],[Time]]/60,0)</f>
        <v>9</v>
      </c>
      <c r="X2544" s="1">
        <f>ROUNDDOWN((Table2[[#This Row],[Time]]/60-Table2[[#This Row],[Time2]])*60,0)</f>
        <v>57</v>
      </c>
      <c r="Y2544" s="1" t="str">
        <f>IF(Table2[[#This Row],[Time2]]&lt;10,0&amp;Table2[[#This Row],[Time2]],Table2[[#This Row],[Time2]])</f>
        <v>09</v>
      </c>
      <c r="Z2544" s="1">
        <f>IF(Table2[[#This Row],[Time3]]&lt;10,0&amp;Table2[[#This Row],[Time3]],Table2[[#This Row],[Time3]])</f>
        <v>57</v>
      </c>
      <c r="AA2544" s="2" t="str">
        <f>Table2[[#This Row],[Time4]]&amp;":"&amp;Table2[[#This Row],[Time5]]</f>
        <v>09:57</v>
      </c>
      <c r="AB2544" s="1" cm="1">
        <f t="array" ref="AB2544">IFERROR(IF(Table2[[#This Row],[code]]="","",_xlfn.IFS(AND(Table2[[#This Row],[code]]&lt;400,Table2[[#This Row],[code]]&lt;&gt;""),2,Table2[[#This Row],[code]]&gt;500,4)),"")</f>
        <v>2</v>
      </c>
      <c r="AC2544" s="1">
        <f>IF(Table2[[#This Row],[Event]]="Penalty",Table2[[#This Row],[number]],IF(Table2[[#This Row],[Event]]="Time-Out",401,""))</f>
        <v>201</v>
      </c>
      <c r="AD2544" s="1">
        <f>ROW(A2543)</f>
        <v>2543</v>
      </c>
      <c r="AE2544" s="1">
        <f>COUNTIFS(Table2[GameID],Table2[[#This Row],[GameID]],Table2[Column1],"&lt;="&amp;Table2[[#This Row],[Column1]])-1</f>
        <v>0</v>
      </c>
    </row>
    <row r="2545" spans="1:31" x14ac:dyDescent="0.45">
      <c r="A2545" t="s">
        <v>566</v>
      </c>
      <c r="B2545" t="str">
        <f>_xlfn.TEXTBEFORE(Table2[[#This Row],[Kamp]]," - ")</f>
        <v>Copenhagen FC</v>
      </c>
      <c r="C2545" t="str">
        <f>_xlfn.TEXTAFTER(Table2[[#This Row],[Kamp]],"- ")</f>
        <v>Hvidovre Attack</v>
      </c>
      <c r="D2545">
        <v>45248</v>
      </c>
      <c r="E2545">
        <v>75100</v>
      </c>
      <c r="F2545">
        <v>20232024</v>
      </c>
      <c r="G2545" t="s">
        <v>17</v>
      </c>
      <c r="H2545" t="s">
        <v>659</v>
      </c>
      <c r="I2545" t="s">
        <v>677</v>
      </c>
      <c r="J2545">
        <v>1</v>
      </c>
      <c r="K2545">
        <v>31138</v>
      </c>
      <c r="L2545">
        <v>1</v>
      </c>
      <c r="M2545" t="s">
        <v>630</v>
      </c>
      <c r="N2545" t="s">
        <v>68</v>
      </c>
      <c r="O2545" t="s">
        <v>74</v>
      </c>
      <c r="P2545">
        <v>25</v>
      </c>
      <c r="Q2545">
        <v>92</v>
      </c>
      <c r="R2545">
        <f>SUMIFS(Table2[number],Table2[Event],"Goal",Table2[H/U],"HOME",Table2[GameID],Table2[[#This Row],[GameID]],Table2[GameTime],"&lt;="&amp;Table2[[#This Row],[GameTime]])</f>
        <v>0</v>
      </c>
      <c r="S2545">
        <f>SUMIFS(Table2[number],Table2[Event],"Goal",Table2[H/U],"AWAY",Table2[GameID],Table2[[#This Row],[GameID]],Table2[GameTime],"&lt;="&amp;Table2[[#This Row],[GameTime]])</f>
        <v>1</v>
      </c>
      <c r="T2545" t="str">
        <f>IF(Table2[[#This Row],[Event]]="Goal",Table2[[#This Row],[Hscore]]&amp;"-"&amp;Table2[[#This Row],[Uscore]],"")</f>
        <v>0-1</v>
      </c>
      <c r="U2545">
        <v>925</v>
      </c>
      <c r="V2545" s="1">
        <f>Table2[[#This Row],[GameTime]]-(Table2[[#This Row],[period]]-1)*1200</f>
        <v>925</v>
      </c>
      <c r="W2545" s="1">
        <f>ROUNDDOWN(Table2[[#This Row],[Time]]/60,0)</f>
        <v>15</v>
      </c>
      <c r="X2545" s="1">
        <f>ROUNDDOWN((Table2[[#This Row],[Time]]/60-Table2[[#This Row],[Time2]])*60,0)</f>
        <v>25</v>
      </c>
      <c r="Y2545" s="1">
        <f>IF(Table2[[#This Row],[Time2]]&lt;10,0&amp;Table2[[#This Row],[Time2]],Table2[[#This Row],[Time2]])</f>
        <v>15</v>
      </c>
      <c r="Z2545" s="1">
        <f>IF(Table2[[#This Row],[Time3]]&lt;10,0&amp;Table2[[#This Row],[Time3]],Table2[[#This Row],[Time3]])</f>
        <v>25</v>
      </c>
      <c r="AA2545" s="2" t="str">
        <f>Table2[[#This Row],[Time4]]&amp;":"&amp;Table2[[#This Row],[Time5]]</f>
        <v>15:25</v>
      </c>
      <c r="AB2545" s="1" t="str" cm="1">
        <f t="array" ref="AB2545">IFERROR(IF(Table2[[#This Row],[code]]="","",_xlfn.IFS(AND(Table2[[#This Row],[code]]&lt;400,Table2[[#This Row],[code]]&lt;&gt;""),2,Table2[[#This Row],[code]]&gt;500,4)),"")</f>
        <v/>
      </c>
      <c r="AC2545" s="1" t="str">
        <f>IF(Table2[[#This Row],[Event]]="Penalty",Table2[[#This Row],[number]],IF(Table2[[#This Row],[Event]]="Time-Out",401,""))</f>
        <v/>
      </c>
      <c r="AD2545" s="1">
        <f>ROW(A2544)</f>
        <v>2544</v>
      </c>
      <c r="AE2545" s="1">
        <f>COUNTIFS(Table2[GameID],Table2[[#This Row],[GameID]],Table2[Column1],"&lt;="&amp;Table2[[#This Row],[Column1]])-1</f>
        <v>1</v>
      </c>
    </row>
    <row r="2546" spans="1:31" x14ac:dyDescent="0.45">
      <c r="A2546" t="s">
        <v>566</v>
      </c>
      <c r="B2546" t="str">
        <f>_xlfn.TEXTBEFORE(Table2[[#This Row],[Kamp]]," - ")</f>
        <v>Copenhagen FC</v>
      </c>
      <c r="C2546" t="str">
        <f>_xlfn.TEXTAFTER(Table2[[#This Row],[Kamp]],"- ")</f>
        <v>Hvidovre Attack</v>
      </c>
      <c r="D2546">
        <v>45248</v>
      </c>
      <c r="E2546">
        <v>75100</v>
      </c>
      <c r="F2546">
        <v>20232024</v>
      </c>
      <c r="G2546" t="s">
        <v>17</v>
      </c>
      <c r="H2546" t="s">
        <v>667</v>
      </c>
      <c r="I2546" t="s">
        <v>678</v>
      </c>
      <c r="J2546">
        <v>1</v>
      </c>
      <c r="K2546">
        <v>31140</v>
      </c>
      <c r="L2546">
        <v>220</v>
      </c>
      <c r="M2546" t="s">
        <v>631</v>
      </c>
      <c r="N2546" t="s">
        <v>59</v>
      </c>
      <c r="O2546" t="s">
        <v>634</v>
      </c>
      <c r="P2546">
        <v>9</v>
      </c>
      <c r="Q2546" t="s">
        <v>634</v>
      </c>
      <c r="R2546">
        <f>SUMIFS(Table2[number],Table2[Event],"Goal",Table2[H/U],"HOME",Table2[GameID],Table2[[#This Row],[GameID]],Table2[GameTime],"&lt;="&amp;Table2[[#This Row],[GameTime]])</f>
        <v>0</v>
      </c>
      <c r="S2546">
        <f>SUMIFS(Table2[number],Table2[Event],"Goal",Table2[H/U],"AWAY",Table2[GameID],Table2[[#This Row],[GameID]],Table2[GameTime],"&lt;="&amp;Table2[[#This Row],[GameTime]])</f>
        <v>1</v>
      </c>
      <c r="T2546" t="str">
        <f>IF(Table2[[#This Row],[Event]]="Goal",Table2[[#This Row],[Hscore]]&amp;"-"&amp;Table2[[#This Row],[Uscore]],"")</f>
        <v/>
      </c>
      <c r="U2546">
        <v>1106</v>
      </c>
      <c r="V2546" s="1">
        <f>Table2[[#This Row],[GameTime]]-(Table2[[#This Row],[period]]-1)*1200</f>
        <v>1106</v>
      </c>
      <c r="W2546" s="1">
        <f>ROUNDDOWN(Table2[[#This Row],[Time]]/60,0)</f>
        <v>18</v>
      </c>
      <c r="X2546" s="1">
        <f>ROUNDDOWN((Table2[[#This Row],[Time]]/60-Table2[[#This Row],[Time2]])*60,0)</f>
        <v>26</v>
      </c>
      <c r="Y2546" s="1">
        <f>IF(Table2[[#This Row],[Time2]]&lt;10,0&amp;Table2[[#This Row],[Time2]],Table2[[#This Row],[Time2]])</f>
        <v>18</v>
      </c>
      <c r="Z2546" s="1">
        <f>IF(Table2[[#This Row],[Time3]]&lt;10,0&amp;Table2[[#This Row],[Time3]],Table2[[#This Row],[Time3]])</f>
        <v>26</v>
      </c>
      <c r="AA2546" s="2" t="str">
        <f>Table2[[#This Row],[Time4]]&amp;":"&amp;Table2[[#This Row],[Time5]]</f>
        <v>18:26</v>
      </c>
      <c r="AB2546" s="1" cm="1">
        <f t="array" ref="AB2546">IFERROR(IF(Table2[[#This Row],[code]]="","",_xlfn.IFS(AND(Table2[[#This Row],[code]]&lt;400,Table2[[#This Row],[code]]&lt;&gt;""),2,Table2[[#This Row],[code]]&gt;500,4)),"")</f>
        <v>2</v>
      </c>
      <c r="AC2546" s="1">
        <f>IF(Table2[[#This Row],[Event]]="Penalty",Table2[[#This Row],[number]],IF(Table2[[#This Row],[Event]]="Time-Out",401,""))</f>
        <v>220</v>
      </c>
      <c r="AD2546" s="1">
        <f>ROW(A2545)</f>
        <v>2545</v>
      </c>
      <c r="AE2546" s="1">
        <f>COUNTIFS(Table2[GameID],Table2[[#This Row],[GameID]],Table2[Column1],"&lt;="&amp;Table2[[#This Row],[Column1]])-1</f>
        <v>2</v>
      </c>
    </row>
    <row r="2547" spans="1:31" x14ac:dyDescent="0.45">
      <c r="A2547" t="s">
        <v>566</v>
      </c>
      <c r="B2547" t="str">
        <f>_xlfn.TEXTBEFORE(Table2[[#This Row],[Kamp]]," - ")</f>
        <v>Copenhagen FC</v>
      </c>
      <c r="C2547" t="str">
        <f>_xlfn.TEXTAFTER(Table2[[#This Row],[Kamp]],"- ")</f>
        <v>Hvidovre Attack</v>
      </c>
      <c r="D2547">
        <v>45248</v>
      </c>
      <c r="E2547">
        <v>75100</v>
      </c>
      <c r="F2547">
        <v>20232024</v>
      </c>
      <c r="G2547" t="s">
        <v>17</v>
      </c>
      <c r="H2547" t="s">
        <v>667</v>
      </c>
      <c r="I2547" t="s">
        <v>678</v>
      </c>
      <c r="J2547">
        <v>2</v>
      </c>
      <c r="K2547">
        <v>31140</v>
      </c>
      <c r="L2547">
        <v>1</v>
      </c>
      <c r="M2547" t="s">
        <v>630</v>
      </c>
      <c r="N2547" t="s">
        <v>69</v>
      </c>
      <c r="O2547" t="s">
        <v>59</v>
      </c>
      <c r="P2547">
        <v>99</v>
      </c>
      <c r="Q2547">
        <v>9</v>
      </c>
      <c r="R2547">
        <f>SUMIFS(Table2[number],Table2[Event],"Goal",Table2[H/U],"HOME",Table2[GameID],Table2[[#This Row],[GameID]],Table2[GameTime],"&lt;="&amp;Table2[[#This Row],[GameTime]])</f>
        <v>1</v>
      </c>
      <c r="S2547">
        <f>SUMIFS(Table2[number],Table2[Event],"Goal",Table2[H/U],"AWAY",Table2[GameID],Table2[[#This Row],[GameID]],Table2[GameTime],"&lt;="&amp;Table2[[#This Row],[GameTime]])</f>
        <v>1</v>
      </c>
      <c r="T2547" t="str">
        <f>IF(Table2[[#This Row],[Event]]="Goal",Table2[[#This Row],[Hscore]]&amp;"-"&amp;Table2[[#This Row],[Uscore]],"")</f>
        <v>1-1</v>
      </c>
      <c r="U2547">
        <v>1234</v>
      </c>
      <c r="V2547" s="1">
        <f>Table2[[#This Row],[GameTime]]-(Table2[[#This Row],[period]]-1)*1200</f>
        <v>34</v>
      </c>
      <c r="W2547" s="1">
        <f>ROUNDDOWN(Table2[[#This Row],[Time]]/60,0)</f>
        <v>0</v>
      </c>
      <c r="X2547" s="1">
        <f>ROUNDDOWN((Table2[[#This Row],[Time]]/60-Table2[[#This Row],[Time2]])*60,0)</f>
        <v>34</v>
      </c>
      <c r="Y2547" s="1" t="str">
        <f>IF(Table2[[#This Row],[Time2]]&lt;10,0&amp;Table2[[#This Row],[Time2]],Table2[[#This Row],[Time2]])</f>
        <v>00</v>
      </c>
      <c r="Z2547" s="1">
        <f>IF(Table2[[#This Row],[Time3]]&lt;10,0&amp;Table2[[#This Row],[Time3]],Table2[[#This Row],[Time3]])</f>
        <v>34</v>
      </c>
      <c r="AA2547" s="2" t="str">
        <f>Table2[[#This Row],[Time4]]&amp;":"&amp;Table2[[#This Row],[Time5]]</f>
        <v>00:34</v>
      </c>
      <c r="AB2547" s="1" t="str" cm="1">
        <f t="array" ref="AB2547">IFERROR(IF(Table2[[#This Row],[code]]="","",_xlfn.IFS(AND(Table2[[#This Row],[code]]&lt;400,Table2[[#This Row],[code]]&lt;&gt;""),2,Table2[[#This Row],[code]]&gt;500,4)),"")</f>
        <v/>
      </c>
      <c r="AC2547" s="1" t="str">
        <f>IF(Table2[[#This Row],[Event]]="Penalty",Table2[[#This Row],[number]],IF(Table2[[#This Row],[Event]]="Time-Out",401,""))</f>
        <v/>
      </c>
      <c r="AD2547" s="1">
        <f>ROW(A2546)</f>
        <v>2546</v>
      </c>
      <c r="AE2547" s="1">
        <f>COUNTIFS(Table2[GameID],Table2[[#This Row],[GameID]],Table2[Column1],"&lt;="&amp;Table2[[#This Row],[Column1]])-1</f>
        <v>3</v>
      </c>
    </row>
    <row r="2548" spans="1:31" x14ac:dyDescent="0.45">
      <c r="A2548" t="s">
        <v>566</v>
      </c>
      <c r="B2548" t="str">
        <f>_xlfn.TEXTBEFORE(Table2[[#This Row],[Kamp]]," - ")</f>
        <v>Copenhagen FC</v>
      </c>
      <c r="C2548" t="str">
        <f>_xlfn.TEXTAFTER(Table2[[#This Row],[Kamp]],"- ")</f>
        <v>Hvidovre Attack</v>
      </c>
      <c r="D2548">
        <v>45248</v>
      </c>
      <c r="E2548">
        <v>75100</v>
      </c>
      <c r="F2548">
        <v>20232024</v>
      </c>
      <c r="G2548" t="s">
        <v>17</v>
      </c>
      <c r="H2548" t="s">
        <v>659</v>
      </c>
      <c r="I2548" t="s">
        <v>677</v>
      </c>
      <c r="J2548">
        <v>2</v>
      </c>
      <c r="K2548">
        <v>31138</v>
      </c>
      <c r="L2548">
        <v>214</v>
      </c>
      <c r="M2548" t="s">
        <v>631</v>
      </c>
      <c r="N2548" t="s">
        <v>42</v>
      </c>
      <c r="O2548" t="s">
        <v>634</v>
      </c>
      <c r="P2548">
        <v>8</v>
      </c>
      <c r="Q2548" t="s">
        <v>634</v>
      </c>
      <c r="R2548">
        <f>SUMIFS(Table2[number],Table2[Event],"Goal",Table2[H/U],"HOME",Table2[GameID],Table2[[#This Row],[GameID]],Table2[GameTime],"&lt;="&amp;Table2[[#This Row],[GameTime]])</f>
        <v>1</v>
      </c>
      <c r="S2548">
        <f>SUMIFS(Table2[number],Table2[Event],"Goal",Table2[H/U],"AWAY",Table2[GameID],Table2[[#This Row],[GameID]],Table2[GameTime],"&lt;="&amp;Table2[[#This Row],[GameTime]])</f>
        <v>1</v>
      </c>
      <c r="T2548" t="str">
        <f>IF(Table2[[#This Row],[Event]]="Goal",Table2[[#This Row],[Hscore]]&amp;"-"&amp;Table2[[#This Row],[Uscore]],"")</f>
        <v/>
      </c>
      <c r="U2548">
        <v>1453</v>
      </c>
      <c r="V2548" s="1">
        <f>Table2[[#This Row],[GameTime]]-(Table2[[#This Row],[period]]-1)*1200</f>
        <v>253</v>
      </c>
      <c r="W2548" s="1">
        <f>ROUNDDOWN(Table2[[#This Row],[Time]]/60,0)</f>
        <v>4</v>
      </c>
      <c r="X2548" s="1">
        <f>ROUNDDOWN((Table2[[#This Row],[Time]]/60-Table2[[#This Row],[Time2]])*60,0)</f>
        <v>13</v>
      </c>
      <c r="Y2548" s="1" t="str">
        <f>IF(Table2[[#This Row],[Time2]]&lt;10,0&amp;Table2[[#This Row],[Time2]],Table2[[#This Row],[Time2]])</f>
        <v>04</v>
      </c>
      <c r="Z2548" s="1">
        <f>IF(Table2[[#This Row],[Time3]]&lt;10,0&amp;Table2[[#This Row],[Time3]],Table2[[#This Row],[Time3]])</f>
        <v>13</v>
      </c>
      <c r="AA2548" s="2" t="str">
        <f>Table2[[#This Row],[Time4]]&amp;":"&amp;Table2[[#This Row],[Time5]]</f>
        <v>04:13</v>
      </c>
      <c r="AB2548" s="1" cm="1">
        <f t="array" ref="AB2548">IFERROR(IF(Table2[[#This Row],[code]]="","",_xlfn.IFS(AND(Table2[[#This Row],[code]]&lt;400,Table2[[#This Row],[code]]&lt;&gt;""),2,Table2[[#This Row],[code]]&gt;500,4)),"")</f>
        <v>2</v>
      </c>
      <c r="AC2548" s="1">
        <f>IF(Table2[[#This Row],[Event]]="Penalty",Table2[[#This Row],[number]],IF(Table2[[#This Row],[Event]]="Time-Out",401,""))</f>
        <v>214</v>
      </c>
      <c r="AD2548" s="1">
        <f>ROW(A2547)</f>
        <v>2547</v>
      </c>
      <c r="AE2548" s="1">
        <f>COUNTIFS(Table2[GameID],Table2[[#This Row],[GameID]],Table2[Column1],"&lt;="&amp;Table2[[#This Row],[Column1]])-1</f>
        <v>4</v>
      </c>
    </row>
    <row r="2549" spans="1:31" x14ac:dyDescent="0.45">
      <c r="A2549" t="s">
        <v>566</v>
      </c>
      <c r="B2549" t="str">
        <f>_xlfn.TEXTBEFORE(Table2[[#This Row],[Kamp]]," - ")</f>
        <v>Copenhagen FC</v>
      </c>
      <c r="C2549" t="str">
        <f>_xlfn.TEXTAFTER(Table2[[#This Row],[Kamp]],"- ")</f>
        <v>Hvidovre Attack</v>
      </c>
      <c r="D2549">
        <v>45248</v>
      </c>
      <c r="E2549">
        <v>75100</v>
      </c>
      <c r="F2549">
        <v>20232024</v>
      </c>
      <c r="G2549" t="s">
        <v>17</v>
      </c>
      <c r="H2549" t="s">
        <v>667</v>
      </c>
      <c r="I2549" t="s">
        <v>678</v>
      </c>
      <c r="J2549">
        <v>2</v>
      </c>
      <c r="K2549">
        <v>31140</v>
      </c>
      <c r="L2549">
        <v>1</v>
      </c>
      <c r="M2549" t="s">
        <v>630</v>
      </c>
      <c r="N2549" t="s">
        <v>59</v>
      </c>
      <c r="O2549" t="s">
        <v>253</v>
      </c>
      <c r="P2549">
        <v>9</v>
      </c>
      <c r="Q2549">
        <v>6</v>
      </c>
      <c r="R2549">
        <f>SUMIFS(Table2[number],Table2[Event],"Goal",Table2[H/U],"HOME",Table2[GameID],Table2[[#This Row],[GameID]],Table2[GameTime],"&lt;="&amp;Table2[[#This Row],[GameTime]])</f>
        <v>2</v>
      </c>
      <c r="S2549">
        <f>SUMIFS(Table2[number],Table2[Event],"Goal",Table2[H/U],"AWAY",Table2[GameID],Table2[[#This Row],[GameID]],Table2[GameTime],"&lt;="&amp;Table2[[#This Row],[GameTime]])</f>
        <v>1</v>
      </c>
      <c r="T2549" t="str">
        <f>IF(Table2[[#This Row],[Event]]="Goal",Table2[[#This Row],[Hscore]]&amp;"-"&amp;Table2[[#This Row],[Uscore]],"")</f>
        <v>2-1</v>
      </c>
      <c r="U2549">
        <v>1474</v>
      </c>
      <c r="V2549" s="1">
        <f>Table2[[#This Row],[GameTime]]-(Table2[[#This Row],[period]]-1)*1200</f>
        <v>274</v>
      </c>
      <c r="W2549" s="1">
        <f>ROUNDDOWN(Table2[[#This Row],[Time]]/60,0)</f>
        <v>4</v>
      </c>
      <c r="X2549" s="1">
        <f>ROUNDDOWN((Table2[[#This Row],[Time]]/60-Table2[[#This Row],[Time2]])*60,0)</f>
        <v>34</v>
      </c>
      <c r="Y2549" s="1" t="str">
        <f>IF(Table2[[#This Row],[Time2]]&lt;10,0&amp;Table2[[#This Row],[Time2]],Table2[[#This Row],[Time2]])</f>
        <v>04</v>
      </c>
      <c r="Z2549" s="1">
        <f>IF(Table2[[#This Row],[Time3]]&lt;10,0&amp;Table2[[#This Row],[Time3]],Table2[[#This Row],[Time3]])</f>
        <v>34</v>
      </c>
      <c r="AA2549" s="2" t="str">
        <f>Table2[[#This Row],[Time4]]&amp;":"&amp;Table2[[#This Row],[Time5]]</f>
        <v>04:34</v>
      </c>
      <c r="AB2549" s="1" t="str" cm="1">
        <f t="array" ref="AB2549">IFERROR(IF(Table2[[#This Row],[code]]="","",_xlfn.IFS(AND(Table2[[#This Row],[code]]&lt;400,Table2[[#This Row],[code]]&lt;&gt;""),2,Table2[[#This Row],[code]]&gt;500,4)),"")</f>
        <v/>
      </c>
      <c r="AC2549" s="1" t="str">
        <f>IF(Table2[[#This Row],[Event]]="Penalty",Table2[[#This Row],[number]],IF(Table2[[#This Row],[Event]]="Time-Out",401,""))</f>
        <v/>
      </c>
      <c r="AD2549" s="1">
        <f>ROW(A2548)</f>
        <v>2548</v>
      </c>
      <c r="AE2549" s="1">
        <f>COUNTIFS(Table2[GameID],Table2[[#This Row],[GameID]],Table2[Column1],"&lt;="&amp;Table2[[#This Row],[Column1]])-1</f>
        <v>5</v>
      </c>
    </row>
    <row r="2550" spans="1:31" x14ac:dyDescent="0.45">
      <c r="A2550" t="s">
        <v>566</v>
      </c>
      <c r="B2550" t="str">
        <f>_xlfn.TEXTBEFORE(Table2[[#This Row],[Kamp]]," - ")</f>
        <v>Copenhagen FC</v>
      </c>
      <c r="C2550" t="str">
        <f>_xlfn.TEXTAFTER(Table2[[#This Row],[Kamp]],"- ")</f>
        <v>Hvidovre Attack</v>
      </c>
      <c r="D2550">
        <v>45248</v>
      </c>
      <c r="E2550">
        <v>75100</v>
      </c>
      <c r="F2550">
        <v>20232024</v>
      </c>
      <c r="G2550" t="s">
        <v>17</v>
      </c>
      <c r="H2550" t="s">
        <v>667</v>
      </c>
      <c r="I2550" t="s">
        <v>678</v>
      </c>
      <c r="J2550">
        <v>2</v>
      </c>
      <c r="K2550">
        <v>31140</v>
      </c>
      <c r="L2550">
        <v>1</v>
      </c>
      <c r="M2550" t="s">
        <v>630</v>
      </c>
      <c r="N2550" t="s">
        <v>398</v>
      </c>
      <c r="O2550" t="s">
        <v>634</v>
      </c>
      <c r="P2550">
        <v>5</v>
      </c>
      <c r="Q2550" t="s">
        <v>634</v>
      </c>
      <c r="R2550">
        <f>SUMIFS(Table2[number],Table2[Event],"Goal",Table2[H/U],"HOME",Table2[GameID],Table2[[#This Row],[GameID]],Table2[GameTime],"&lt;="&amp;Table2[[#This Row],[GameTime]])</f>
        <v>3</v>
      </c>
      <c r="S2550">
        <f>SUMIFS(Table2[number],Table2[Event],"Goal",Table2[H/U],"AWAY",Table2[GameID],Table2[[#This Row],[GameID]],Table2[GameTime],"&lt;="&amp;Table2[[#This Row],[GameTime]])</f>
        <v>1</v>
      </c>
      <c r="T2550" t="str">
        <f>IF(Table2[[#This Row],[Event]]="Goal",Table2[[#This Row],[Hscore]]&amp;"-"&amp;Table2[[#This Row],[Uscore]],"")</f>
        <v>3-1</v>
      </c>
      <c r="U2550">
        <v>1519</v>
      </c>
      <c r="V2550" s="1">
        <f>Table2[[#This Row],[GameTime]]-(Table2[[#This Row],[period]]-1)*1200</f>
        <v>319</v>
      </c>
      <c r="W2550" s="1">
        <f>ROUNDDOWN(Table2[[#This Row],[Time]]/60,0)</f>
        <v>5</v>
      </c>
      <c r="X2550" s="1">
        <f>ROUNDDOWN((Table2[[#This Row],[Time]]/60-Table2[[#This Row],[Time2]])*60,0)</f>
        <v>19</v>
      </c>
      <c r="Y2550" s="1" t="str">
        <f>IF(Table2[[#This Row],[Time2]]&lt;10,0&amp;Table2[[#This Row],[Time2]],Table2[[#This Row],[Time2]])</f>
        <v>05</v>
      </c>
      <c r="Z2550" s="1">
        <f>IF(Table2[[#This Row],[Time3]]&lt;10,0&amp;Table2[[#This Row],[Time3]],Table2[[#This Row],[Time3]])</f>
        <v>19</v>
      </c>
      <c r="AA2550" s="2" t="str">
        <f>Table2[[#This Row],[Time4]]&amp;":"&amp;Table2[[#This Row],[Time5]]</f>
        <v>05:19</v>
      </c>
      <c r="AB2550" s="1" t="str" cm="1">
        <f t="array" ref="AB2550">IFERROR(IF(Table2[[#This Row],[code]]="","",_xlfn.IFS(AND(Table2[[#This Row],[code]]&lt;400,Table2[[#This Row],[code]]&lt;&gt;""),2,Table2[[#This Row],[code]]&gt;500,4)),"")</f>
        <v/>
      </c>
      <c r="AC2550" s="1" t="str">
        <f>IF(Table2[[#This Row],[Event]]="Penalty",Table2[[#This Row],[number]],IF(Table2[[#This Row],[Event]]="Time-Out",401,""))</f>
        <v/>
      </c>
      <c r="AD2550" s="1">
        <f>ROW(A2549)</f>
        <v>2549</v>
      </c>
      <c r="AE2550" s="1">
        <f>COUNTIFS(Table2[GameID],Table2[[#This Row],[GameID]],Table2[Column1],"&lt;="&amp;Table2[[#This Row],[Column1]])-1</f>
        <v>6</v>
      </c>
    </row>
    <row r="2551" spans="1:31" x14ac:dyDescent="0.45">
      <c r="A2551" t="s">
        <v>566</v>
      </c>
      <c r="B2551" t="str">
        <f>_xlfn.TEXTBEFORE(Table2[[#This Row],[Kamp]]," - ")</f>
        <v>Copenhagen FC</v>
      </c>
      <c r="C2551" t="str">
        <f>_xlfn.TEXTAFTER(Table2[[#This Row],[Kamp]],"- ")</f>
        <v>Hvidovre Attack</v>
      </c>
      <c r="D2551">
        <v>45248</v>
      </c>
      <c r="E2551">
        <v>75100</v>
      </c>
      <c r="F2551">
        <v>20232024</v>
      </c>
      <c r="G2551" t="s">
        <v>17</v>
      </c>
      <c r="H2551" t="s">
        <v>659</v>
      </c>
      <c r="I2551" t="s">
        <v>677</v>
      </c>
      <c r="J2551">
        <v>2</v>
      </c>
      <c r="K2551">
        <v>31138</v>
      </c>
      <c r="L2551">
        <v>201</v>
      </c>
      <c r="M2551" t="s">
        <v>631</v>
      </c>
      <c r="N2551" t="s">
        <v>322</v>
      </c>
      <c r="O2551" t="s">
        <v>634</v>
      </c>
      <c r="P2551">
        <v>40</v>
      </c>
      <c r="Q2551" t="s">
        <v>634</v>
      </c>
      <c r="R2551">
        <f>SUMIFS(Table2[number],Table2[Event],"Goal",Table2[H/U],"HOME",Table2[GameID],Table2[[#This Row],[GameID]],Table2[GameTime],"&lt;="&amp;Table2[[#This Row],[GameTime]])</f>
        <v>3</v>
      </c>
      <c r="S2551">
        <f>SUMIFS(Table2[number],Table2[Event],"Goal",Table2[H/U],"AWAY",Table2[GameID],Table2[[#This Row],[GameID]],Table2[GameTime],"&lt;="&amp;Table2[[#This Row],[GameTime]])</f>
        <v>1</v>
      </c>
      <c r="T2551" t="str">
        <f>IF(Table2[[#This Row],[Event]]="Goal",Table2[[#This Row],[Hscore]]&amp;"-"&amp;Table2[[#This Row],[Uscore]],"")</f>
        <v/>
      </c>
      <c r="U2551">
        <v>1644</v>
      </c>
      <c r="V2551" s="1">
        <f>Table2[[#This Row],[GameTime]]-(Table2[[#This Row],[period]]-1)*1200</f>
        <v>444</v>
      </c>
      <c r="W2551" s="1">
        <f>ROUNDDOWN(Table2[[#This Row],[Time]]/60,0)</f>
        <v>7</v>
      </c>
      <c r="X2551" s="1">
        <f>ROUNDDOWN((Table2[[#This Row],[Time]]/60-Table2[[#This Row],[Time2]])*60,0)</f>
        <v>24</v>
      </c>
      <c r="Y2551" s="1" t="str">
        <f>IF(Table2[[#This Row],[Time2]]&lt;10,0&amp;Table2[[#This Row],[Time2]],Table2[[#This Row],[Time2]])</f>
        <v>07</v>
      </c>
      <c r="Z2551" s="1">
        <f>IF(Table2[[#This Row],[Time3]]&lt;10,0&amp;Table2[[#This Row],[Time3]],Table2[[#This Row],[Time3]])</f>
        <v>24</v>
      </c>
      <c r="AA2551" s="2" t="str">
        <f>Table2[[#This Row],[Time4]]&amp;":"&amp;Table2[[#This Row],[Time5]]</f>
        <v>07:24</v>
      </c>
      <c r="AB2551" s="1" cm="1">
        <f t="array" ref="AB2551">IFERROR(IF(Table2[[#This Row],[code]]="","",_xlfn.IFS(AND(Table2[[#This Row],[code]]&lt;400,Table2[[#This Row],[code]]&lt;&gt;""),2,Table2[[#This Row],[code]]&gt;500,4)),"")</f>
        <v>2</v>
      </c>
      <c r="AC2551" s="1">
        <f>IF(Table2[[#This Row],[Event]]="Penalty",Table2[[#This Row],[number]],IF(Table2[[#This Row],[Event]]="Time-Out",401,""))</f>
        <v>201</v>
      </c>
      <c r="AD2551" s="1">
        <f>ROW(A2550)</f>
        <v>2550</v>
      </c>
      <c r="AE2551" s="1">
        <f>COUNTIFS(Table2[GameID],Table2[[#This Row],[GameID]],Table2[Column1],"&lt;="&amp;Table2[[#This Row],[Column1]])-1</f>
        <v>7</v>
      </c>
    </row>
    <row r="2552" spans="1:31" x14ac:dyDescent="0.45">
      <c r="A2552" t="s">
        <v>566</v>
      </c>
      <c r="B2552" t="str">
        <f>_xlfn.TEXTBEFORE(Table2[[#This Row],[Kamp]]," - ")</f>
        <v>Copenhagen FC</v>
      </c>
      <c r="C2552" t="str">
        <f>_xlfn.TEXTAFTER(Table2[[#This Row],[Kamp]],"- ")</f>
        <v>Hvidovre Attack</v>
      </c>
      <c r="D2552">
        <v>45248</v>
      </c>
      <c r="E2552">
        <v>75100</v>
      </c>
      <c r="F2552">
        <v>20232024</v>
      </c>
      <c r="G2552" t="s">
        <v>17</v>
      </c>
      <c r="H2552" t="s">
        <v>659</v>
      </c>
      <c r="I2552" t="s">
        <v>677</v>
      </c>
      <c r="J2552">
        <v>2</v>
      </c>
      <c r="K2552">
        <v>31138</v>
      </c>
      <c r="L2552">
        <v>1</v>
      </c>
      <c r="M2552" t="s">
        <v>630</v>
      </c>
      <c r="N2552" t="s">
        <v>191</v>
      </c>
      <c r="O2552" t="s">
        <v>128</v>
      </c>
      <c r="P2552">
        <v>89</v>
      </c>
      <c r="Q2552">
        <v>12</v>
      </c>
      <c r="R2552">
        <f>SUMIFS(Table2[number],Table2[Event],"Goal",Table2[H/U],"HOME",Table2[GameID],Table2[[#This Row],[GameID]],Table2[GameTime],"&lt;="&amp;Table2[[#This Row],[GameTime]])</f>
        <v>3</v>
      </c>
      <c r="S2552">
        <f>SUMIFS(Table2[number],Table2[Event],"Goal",Table2[H/U],"AWAY",Table2[GameID],Table2[[#This Row],[GameID]],Table2[GameTime],"&lt;="&amp;Table2[[#This Row],[GameTime]])</f>
        <v>2</v>
      </c>
      <c r="T2552" t="str">
        <f>IF(Table2[[#This Row],[Event]]="Goal",Table2[[#This Row],[Hscore]]&amp;"-"&amp;Table2[[#This Row],[Uscore]],"")</f>
        <v>3-2</v>
      </c>
      <c r="U2552">
        <v>1800</v>
      </c>
      <c r="V2552" s="1">
        <f>Table2[[#This Row],[GameTime]]-(Table2[[#This Row],[period]]-1)*1200</f>
        <v>600</v>
      </c>
      <c r="W2552" s="1">
        <f>ROUNDDOWN(Table2[[#This Row],[Time]]/60,0)</f>
        <v>10</v>
      </c>
      <c r="X2552" s="1">
        <f>ROUNDDOWN((Table2[[#This Row],[Time]]/60-Table2[[#This Row],[Time2]])*60,0)</f>
        <v>0</v>
      </c>
      <c r="Y2552" s="1">
        <f>IF(Table2[[#This Row],[Time2]]&lt;10,0&amp;Table2[[#This Row],[Time2]],Table2[[#This Row],[Time2]])</f>
        <v>10</v>
      </c>
      <c r="Z2552" s="1" t="str">
        <f>IF(Table2[[#This Row],[Time3]]&lt;10,0&amp;Table2[[#This Row],[Time3]],Table2[[#This Row],[Time3]])</f>
        <v>00</v>
      </c>
      <c r="AA2552" s="2" t="str">
        <f>Table2[[#This Row],[Time4]]&amp;":"&amp;Table2[[#This Row],[Time5]]</f>
        <v>10:00</v>
      </c>
      <c r="AB2552" s="1" t="str" cm="1">
        <f t="array" ref="AB2552">IFERROR(IF(Table2[[#This Row],[code]]="","",_xlfn.IFS(AND(Table2[[#This Row],[code]]&lt;400,Table2[[#This Row],[code]]&lt;&gt;""),2,Table2[[#This Row],[code]]&gt;500,4)),"")</f>
        <v/>
      </c>
      <c r="AC2552" s="1" t="str">
        <f>IF(Table2[[#This Row],[Event]]="Penalty",Table2[[#This Row],[number]],IF(Table2[[#This Row],[Event]]="Time-Out",401,""))</f>
        <v/>
      </c>
      <c r="AD2552" s="1">
        <f>ROW(A2551)</f>
        <v>2551</v>
      </c>
      <c r="AE2552" s="1">
        <f>COUNTIFS(Table2[GameID],Table2[[#This Row],[GameID]],Table2[Column1],"&lt;="&amp;Table2[[#This Row],[Column1]])-1</f>
        <v>8</v>
      </c>
    </row>
    <row r="2553" spans="1:31" x14ac:dyDescent="0.45">
      <c r="A2553" t="s">
        <v>566</v>
      </c>
      <c r="B2553" t="str">
        <f>_xlfn.TEXTBEFORE(Table2[[#This Row],[Kamp]]," - ")</f>
        <v>Copenhagen FC</v>
      </c>
      <c r="C2553" t="str">
        <f>_xlfn.TEXTAFTER(Table2[[#This Row],[Kamp]],"- ")</f>
        <v>Hvidovre Attack</v>
      </c>
      <c r="D2553">
        <v>45248</v>
      </c>
      <c r="E2553">
        <v>75100</v>
      </c>
      <c r="F2553">
        <v>20232024</v>
      </c>
      <c r="G2553" t="s">
        <v>17</v>
      </c>
      <c r="H2553" t="s">
        <v>667</v>
      </c>
      <c r="I2553" t="s">
        <v>678</v>
      </c>
      <c r="J2553">
        <v>2</v>
      </c>
      <c r="K2553">
        <v>31140</v>
      </c>
      <c r="L2553">
        <v>215</v>
      </c>
      <c r="M2553" t="s">
        <v>631</v>
      </c>
      <c r="N2553" t="s">
        <v>250</v>
      </c>
      <c r="O2553" t="s">
        <v>634</v>
      </c>
      <c r="P2553">
        <v>42</v>
      </c>
      <c r="Q2553" t="s">
        <v>634</v>
      </c>
      <c r="R2553">
        <f>SUMIFS(Table2[number],Table2[Event],"Goal",Table2[H/U],"HOME",Table2[GameID],Table2[[#This Row],[GameID]],Table2[GameTime],"&lt;="&amp;Table2[[#This Row],[GameTime]])</f>
        <v>3</v>
      </c>
      <c r="S2553">
        <f>SUMIFS(Table2[number],Table2[Event],"Goal",Table2[H/U],"AWAY",Table2[GameID],Table2[[#This Row],[GameID]],Table2[GameTime],"&lt;="&amp;Table2[[#This Row],[GameTime]])</f>
        <v>2</v>
      </c>
      <c r="T2553" t="str">
        <f>IF(Table2[[#This Row],[Event]]="Goal",Table2[[#This Row],[Hscore]]&amp;"-"&amp;Table2[[#This Row],[Uscore]],"")</f>
        <v/>
      </c>
      <c r="U2553">
        <v>1891</v>
      </c>
      <c r="V2553" s="1">
        <f>Table2[[#This Row],[GameTime]]-(Table2[[#This Row],[period]]-1)*1200</f>
        <v>691</v>
      </c>
      <c r="W2553" s="1">
        <f>ROUNDDOWN(Table2[[#This Row],[Time]]/60,0)</f>
        <v>11</v>
      </c>
      <c r="X2553" s="1">
        <f>ROUNDDOWN((Table2[[#This Row],[Time]]/60-Table2[[#This Row],[Time2]])*60,0)</f>
        <v>31</v>
      </c>
      <c r="Y2553" s="1">
        <f>IF(Table2[[#This Row],[Time2]]&lt;10,0&amp;Table2[[#This Row],[Time2]],Table2[[#This Row],[Time2]])</f>
        <v>11</v>
      </c>
      <c r="Z2553" s="1">
        <f>IF(Table2[[#This Row],[Time3]]&lt;10,0&amp;Table2[[#This Row],[Time3]],Table2[[#This Row],[Time3]])</f>
        <v>31</v>
      </c>
      <c r="AA2553" s="2" t="str">
        <f>Table2[[#This Row],[Time4]]&amp;":"&amp;Table2[[#This Row],[Time5]]</f>
        <v>11:31</v>
      </c>
      <c r="AB2553" s="1" cm="1">
        <f t="array" ref="AB2553">IFERROR(IF(Table2[[#This Row],[code]]="","",_xlfn.IFS(AND(Table2[[#This Row],[code]]&lt;400,Table2[[#This Row],[code]]&lt;&gt;""),2,Table2[[#This Row],[code]]&gt;500,4)),"")</f>
        <v>2</v>
      </c>
      <c r="AC2553" s="1">
        <f>IF(Table2[[#This Row],[Event]]="Penalty",Table2[[#This Row],[number]],IF(Table2[[#This Row],[Event]]="Time-Out",401,""))</f>
        <v>215</v>
      </c>
      <c r="AD2553" s="1">
        <f>ROW(A2552)</f>
        <v>2552</v>
      </c>
      <c r="AE2553" s="1">
        <f>COUNTIFS(Table2[GameID],Table2[[#This Row],[GameID]],Table2[Column1],"&lt;="&amp;Table2[[#This Row],[Column1]])-1</f>
        <v>9</v>
      </c>
    </row>
    <row r="2554" spans="1:31" x14ac:dyDescent="0.45">
      <c r="A2554" t="s">
        <v>566</v>
      </c>
      <c r="B2554" t="str">
        <f>_xlfn.TEXTBEFORE(Table2[[#This Row],[Kamp]]," - ")</f>
        <v>Copenhagen FC</v>
      </c>
      <c r="C2554" t="str">
        <f>_xlfn.TEXTAFTER(Table2[[#This Row],[Kamp]],"- ")</f>
        <v>Hvidovre Attack</v>
      </c>
      <c r="D2554">
        <v>45248</v>
      </c>
      <c r="E2554">
        <v>75100</v>
      </c>
      <c r="F2554">
        <v>20232024</v>
      </c>
      <c r="G2554" t="s">
        <v>17</v>
      </c>
      <c r="H2554" t="s">
        <v>659</v>
      </c>
      <c r="I2554" t="s">
        <v>677</v>
      </c>
      <c r="J2554">
        <v>3</v>
      </c>
      <c r="K2554">
        <v>31138</v>
      </c>
      <c r="L2554">
        <v>201</v>
      </c>
      <c r="M2554" t="s">
        <v>631</v>
      </c>
      <c r="N2554" t="s">
        <v>191</v>
      </c>
      <c r="O2554" t="s">
        <v>634</v>
      </c>
      <c r="P2554">
        <v>89</v>
      </c>
      <c r="Q2554" t="s">
        <v>634</v>
      </c>
      <c r="R2554">
        <f>SUMIFS(Table2[number],Table2[Event],"Goal",Table2[H/U],"HOME",Table2[GameID],Table2[[#This Row],[GameID]],Table2[GameTime],"&lt;="&amp;Table2[[#This Row],[GameTime]])</f>
        <v>3</v>
      </c>
      <c r="S2554">
        <f>SUMIFS(Table2[number],Table2[Event],"Goal",Table2[H/U],"AWAY",Table2[GameID],Table2[[#This Row],[GameID]],Table2[GameTime],"&lt;="&amp;Table2[[#This Row],[GameTime]])</f>
        <v>2</v>
      </c>
      <c r="T2554" t="str">
        <f>IF(Table2[[#This Row],[Event]]="Goal",Table2[[#This Row],[Hscore]]&amp;"-"&amp;Table2[[#This Row],[Uscore]],"")</f>
        <v/>
      </c>
      <c r="U2554">
        <v>2806</v>
      </c>
      <c r="V2554" s="1">
        <f>Table2[[#This Row],[GameTime]]-(Table2[[#This Row],[period]]-1)*1200</f>
        <v>406</v>
      </c>
      <c r="W2554" s="1">
        <f>ROUNDDOWN(Table2[[#This Row],[Time]]/60,0)</f>
        <v>6</v>
      </c>
      <c r="X2554" s="1">
        <f>ROUNDDOWN((Table2[[#This Row],[Time]]/60-Table2[[#This Row],[Time2]])*60,0)</f>
        <v>46</v>
      </c>
      <c r="Y2554" s="1" t="str">
        <f>IF(Table2[[#This Row],[Time2]]&lt;10,0&amp;Table2[[#This Row],[Time2]],Table2[[#This Row],[Time2]])</f>
        <v>06</v>
      </c>
      <c r="Z2554" s="1">
        <f>IF(Table2[[#This Row],[Time3]]&lt;10,0&amp;Table2[[#This Row],[Time3]],Table2[[#This Row],[Time3]])</f>
        <v>46</v>
      </c>
      <c r="AA2554" s="2" t="str">
        <f>Table2[[#This Row],[Time4]]&amp;":"&amp;Table2[[#This Row],[Time5]]</f>
        <v>06:46</v>
      </c>
      <c r="AB2554" s="1" cm="1">
        <f t="array" ref="AB2554">IFERROR(IF(Table2[[#This Row],[code]]="","",_xlfn.IFS(AND(Table2[[#This Row],[code]]&lt;400,Table2[[#This Row],[code]]&lt;&gt;""),2,Table2[[#This Row],[code]]&gt;500,4)),"")</f>
        <v>2</v>
      </c>
      <c r="AC2554" s="1">
        <f>IF(Table2[[#This Row],[Event]]="Penalty",Table2[[#This Row],[number]],IF(Table2[[#This Row],[Event]]="Time-Out",401,""))</f>
        <v>201</v>
      </c>
      <c r="AD2554" s="1">
        <f>ROW(A2553)</f>
        <v>2553</v>
      </c>
      <c r="AE2554" s="1">
        <f>COUNTIFS(Table2[GameID],Table2[[#This Row],[GameID]],Table2[Column1],"&lt;="&amp;Table2[[#This Row],[Column1]])-1</f>
        <v>10</v>
      </c>
    </row>
    <row r="2555" spans="1:31" x14ac:dyDescent="0.45">
      <c r="A2555" t="s">
        <v>566</v>
      </c>
      <c r="B2555" t="str">
        <f>_xlfn.TEXTBEFORE(Table2[[#This Row],[Kamp]]," - ")</f>
        <v>Copenhagen FC</v>
      </c>
      <c r="C2555" t="str">
        <f>_xlfn.TEXTAFTER(Table2[[#This Row],[Kamp]],"- ")</f>
        <v>Hvidovre Attack</v>
      </c>
      <c r="D2555">
        <v>45248</v>
      </c>
      <c r="E2555">
        <v>75100</v>
      </c>
      <c r="F2555">
        <v>20232024</v>
      </c>
      <c r="G2555" t="s">
        <v>17</v>
      </c>
      <c r="H2555" t="s">
        <v>667</v>
      </c>
      <c r="I2555" t="s">
        <v>678</v>
      </c>
      <c r="J2555">
        <v>3</v>
      </c>
      <c r="K2555">
        <v>31140</v>
      </c>
      <c r="L2555">
        <v>1</v>
      </c>
      <c r="M2555" t="s">
        <v>630</v>
      </c>
      <c r="N2555" t="s">
        <v>59</v>
      </c>
      <c r="O2555" t="s">
        <v>240</v>
      </c>
      <c r="P2555">
        <v>9</v>
      </c>
      <c r="Q2555">
        <v>3</v>
      </c>
      <c r="R2555">
        <f>SUMIFS(Table2[number],Table2[Event],"Goal",Table2[H/U],"HOME",Table2[GameID],Table2[[#This Row],[GameID]],Table2[GameTime],"&lt;="&amp;Table2[[#This Row],[GameTime]])</f>
        <v>4</v>
      </c>
      <c r="S2555">
        <f>SUMIFS(Table2[number],Table2[Event],"Goal",Table2[H/U],"AWAY",Table2[GameID],Table2[[#This Row],[GameID]],Table2[GameTime],"&lt;="&amp;Table2[[#This Row],[GameTime]])</f>
        <v>2</v>
      </c>
      <c r="T2555" t="str">
        <f>IF(Table2[[#This Row],[Event]]="Goal",Table2[[#This Row],[Hscore]]&amp;"-"&amp;Table2[[#This Row],[Uscore]],"")</f>
        <v>4-2</v>
      </c>
      <c r="U2555">
        <v>2878</v>
      </c>
      <c r="V2555" s="1">
        <f>Table2[[#This Row],[GameTime]]-(Table2[[#This Row],[period]]-1)*1200</f>
        <v>478</v>
      </c>
      <c r="W2555" s="1">
        <f>ROUNDDOWN(Table2[[#This Row],[Time]]/60,0)</f>
        <v>7</v>
      </c>
      <c r="X2555" s="1">
        <f>ROUNDDOWN((Table2[[#This Row],[Time]]/60-Table2[[#This Row],[Time2]])*60,0)</f>
        <v>58</v>
      </c>
      <c r="Y2555" s="1" t="str">
        <f>IF(Table2[[#This Row],[Time2]]&lt;10,0&amp;Table2[[#This Row],[Time2]],Table2[[#This Row],[Time2]])</f>
        <v>07</v>
      </c>
      <c r="Z2555" s="1">
        <f>IF(Table2[[#This Row],[Time3]]&lt;10,0&amp;Table2[[#This Row],[Time3]],Table2[[#This Row],[Time3]])</f>
        <v>58</v>
      </c>
      <c r="AA2555" s="2" t="str">
        <f>Table2[[#This Row],[Time4]]&amp;":"&amp;Table2[[#This Row],[Time5]]</f>
        <v>07:58</v>
      </c>
      <c r="AB2555" s="1" t="str" cm="1">
        <f t="array" ref="AB2555">IFERROR(IF(Table2[[#This Row],[code]]="","",_xlfn.IFS(AND(Table2[[#This Row],[code]]&lt;400,Table2[[#This Row],[code]]&lt;&gt;""),2,Table2[[#This Row],[code]]&gt;500,4)),"")</f>
        <v/>
      </c>
      <c r="AC2555" s="1" t="str">
        <f>IF(Table2[[#This Row],[Event]]="Penalty",Table2[[#This Row],[number]],IF(Table2[[#This Row],[Event]]="Time-Out",401,""))</f>
        <v/>
      </c>
      <c r="AD2555" s="1">
        <f>ROW(A2554)</f>
        <v>2554</v>
      </c>
      <c r="AE2555" s="1">
        <f>COUNTIFS(Table2[GameID],Table2[[#This Row],[GameID]],Table2[Column1],"&lt;="&amp;Table2[[#This Row],[Column1]])-1</f>
        <v>11</v>
      </c>
    </row>
    <row r="2556" spans="1:31" x14ac:dyDescent="0.45">
      <c r="A2556" t="s">
        <v>566</v>
      </c>
      <c r="B2556" t="str">
        <f>_xlfn.TEXTBEFORE(Table2[[#This Row],[Kamp]]," - ")</f>
        <v>Copenhagen FC</v>
      </c>
      <c r="C2556" t="str">
        <f>_xlfn.TEXTAFTER(Table2[[#This Row],[Kamp]],"- ")</f>
        <v>Hvidovre Attack</v>
      </c>
      <c r="D2556">
        <v>45248</v>
      </c>
      <c r="E2556">
        <v>75100</v>
      </c>
      <c r="F2556">
        <v>20232024</v>
      </c>
      <c r="G2556" t="s">
        <v>17</v>
      </c>
      <c r="H2556" t="s">
        <v>667</v>
      </c>
      <c r="I2556" t="s">
        <v>678</v>
      </c>
      <c r="J2556">
        <v>3</v>
      </c>
      <c r="K2556">
        <v>31140</v>
      </c>
      <c r="L2556">
        <v>214</v>
      </c>
      <c r="M2556" t="s">
        <v>631</v>
      </c>
      <c r="N2556" t="s">
        <v>245</v>
      </c>
      <c r="O2556" t="s">
        <v>634</v>
      </c>
      <c r="P2556">
        <v>10</v>
      </c>
      <c r="Q2556" t="s">
        <v>634</v>
      </c>
      <c r="R2556">
        <f>SUMIFS(Table2[number],Table2[Event],"Goal",Table2[H/U],"HOME",Table2[GameID],Table2[[#This Row],[GameID]],Table2[GameTime],"&lt;="&amp;Table2[[#This Row],[GameTime]])</f>
        <v>4</v>
      </c>
      <c r="S2556">
        <f>SUMIFS(Table2[number],Table2[Event],"Goal",Table2[H/U],"AWAY",Table2[GameID],Table2[[#This Row],[GameID]],Table2[GameTime],"&lt;="&amp;Table2[[#This Row],[GameTime]])</f>
        <v>2</v>
      </c>
      <c r="T2556" t="str">
        <f>IF(Table2[[#This Row],[Event]]="Goal",Table2[[#This Row],[Hscore]]&amp;"-"&amp;Table2[[#This Row],[Uscore]],"")</f>
        <v/>
      </c>
      <c r="U2556">
        <v>2998</v>
      </c>
      <c r="V2556" s="1">
        <f>Table2[[#This Row],[GameTime]]-(Table2[[#This Row],[period]]-1)*1200</f>
        <v>598</v>
      </c>
      <c r="W2556" s="1">
        <f>ROUNDDOWN(Table2[[#This Row],[Time]]/60,0)</f>
        <v>9</v>
      </c>
      <c r="X2556" s="1">
        <f>ROUNDDOWN((Table2[[#This Row],[Time]]/60-Table2[[#This Row],[Time2]])*60,0)</f>
        <v>58</v>
      </c>
      <c r="Y2556" s="1" t="str">
        <f>IF(Table2[[#This Row],[Time2]]&lt;10,0&amp;Table2[[#This Row],[Time2]],Table2[[#This Row],[Time2]])</f>
        <v>09</v>
      </c>
      <c r="Z2556" s="1">
        <f>IF(Table2[[#This Row],[Time3]]&lt;10,0&amp;Table2[[#This Row],[Time3]],Table2[[#This Row],[Time3]])</f>
        <v>58</v>
      </c>
      <c r="AA2556" s="2" t="str">
        <f>Table2[[#This Row],[Time4]]&amp;":"&amp;Table2[[#This Row],[Time5]]</f>
        <v>09:58</v>
      </c>
      <c r="AB2556" s="1" cm="1">
        <f t="array" ref="AB2556">IFERROR(IF(Table2[[#This Row],[code]]="","",_xlfn.IFS(AND(Table2[[#This Row],[code]]&lt;400,Table2[[#This Row],[code]]&lt;&gt;""),2,Table2[[#This Row],[code]]&gt;500,4)),"")</f>
        <v>2</v>
      </c>
      <c r="AC2556" s="1">
        <f>IF(Table2[[#This Row],[Event]]="Penalty",Table2[[#This Row],[number]],IF(Table2[[#This Row],[Event]]="Time-Out",401,""))</f>
        <v>214</v>
      </c>
      <c r="AD2556" s="1">
        <f>ROW(A2555)</f>
        <v>2555</v>
      </c>
      <c r="AE2556" s="1">
        <f>COUNTIFS(Table2[GameID],Table2[[#This Row],[GameID]],Table2[Column1],"&lt;="&amp;Table2[[#This Row],[Column1]])-1</f>
        <v>12</v>
      </c>
    </row>
    <row r="2557" spans="1:31" x14ac:dyDescent="0.45">
      <c r="A2557" t="s">
        <v>566</v>
      </c>
      <c r="B2557" t="str">
        <f>_xlfn.TEXTBEFORE(Table2[[#This Row],[Kamp]]," - ")</f>
        <v>Copenhagen FC</v>
      </c>
      <c r="C2557" t="str">
        <f>_xlfn.TEXTAFTER(Table2[[#This Row],[Kamp]],"- ")</f>
        <v>Hvidovre Attack</v>
      </c>
      <c r="D2557">
        <v>45248</v>
      </c>
      <c r="E2557">
        <v>75100</v>
      </c>
      <c r="F2557">
        <v>20232024</v>
      </c>
      <c r="G2557" t="s">
        <v>17</v>
      </c>
      <c r="H2557" t="s">
        <v>659</v>
      </c>
      <c r="I2557" t="s">
        <v>677</v>
      </c>
      <c r="J2557">
        <v>3</v>
      </c>
      <c r="K2557">
        <v>31138</v>
      </c>
      <c r="L2557">
        <v>0</v>
      </c>
      <c r="M2557" t="s">
        <v>633</v>
      </c>
      <c r="N2557" t="s">
        <v>634</v>
      </c>
      <c r="O2557" t="s">
        <v>634</v>
      </c>
      <c r="P2557" t="s">
        <v>634</v>
      </c>
      <c r="Q2557" t="s">
        <v>634</v>
      </c>
      <c r="R2557">
        <f>SUMIFS(Table2[number],Table2[Event],"Goal",Table2[H/U],"HOME",Table2[GameID],Table2[[#This Row],[GameID]],Table2[GameTime],"&lt;="&amp;Table2[[#This Row],[GameTime]])</f>
        <v>4</v>
      </c>
      <c r="S2557">
        <f>SUMIFS(Table2[number],Table2[Event],"Goal",Table2[H/U],"AWAY",Table2[GameID],Table2[[#This Row],[GameID]],Table2[GameTime],"&lt;="&amp;Table2[[#This Row],[GameTime]])</f>
        <v>2</v>
      </c>
      <c r="T2557" t="str">
        <f>IF(Table2[[#This Row],[Event]]="Goal",Table2[[#This Row],[Hscore]]&amp;"-"&amp;Table2[[#This Row],[Uscore]],"")</f>
        <v/>
      </c>
      <c r="U2557">
        <v>3226</v>
      </c>
      <c r="V2557" s="1">
        <f>Table2[[#This Row],[GameTime]]-(Table2[[#This Row],[period]]-1)*1200</f>
        <v>826</v>
      </c>
      <c r="W2557" s="1">
        <f>ROUNDDOWN(Table2[[#This Row],[Time]]/60,0)</f>
        <v>13</v>
      </c>
      <c r="X2557" s="1">
        <f>ROUNDDOWN((Table2[[#This Row],[Time]]/60-Table2[[#This Row],[Time2]])*60,0)</f>
        <v>46</v>
      </c>
      <c r="Y2557" s="1">
        <f>IF(Table2[[#This Row],[Time2]]&lt;10,0&amp;Table2[[#This Row],[Time2]],Table2[[#This Row],[Time2]])</f>
        <v>13</v>
      </c>
      <c r="Z2557" s="1">
        <f>IF(Table2[[#This Row],[Time3]]&lt;10,0&amp;Table2[[#This Row],[Time3]],Table2[[#This Row],[Time3]])</f>
        <v>46</v>
      </c>
      <c r="AA2557" s="2" t="str">
        <f>Table2[[#This Row],[Time4]]&amp;":"&amp;Table2[[#This Row],[Time5]]</f>
        <v>13:46</v>
      </c>
      <c r="AB2557" s="1" t="str" cm="1">
        <f t="array" ref="AB2557">IFERROR(IF(Table2[[#This Row],[code]]="","",_xlfn.IFS(AND(Table2[[#This Row],[code]]&lt;400,Table2[[#This Row],[code]]&lt;&gt;""),2,Table2[[#This Row],[code]]&gt;500,4)),"")</f>
        <v/>
      </c>
      <c r="AC2557" s="1">
        <f>IF(Table2[[#This Row],[Event]]="Penalty",Table2[[#This Row],[number]],IF(Table2[[#This Row],[Event]]="Time-Out",401,""))</f>
        <v>401</v>
      </c>
      <c r="AD2557" s="1">
        <f>ROW(A2556)</f>
        <v>2556</v>
      </c>
      <c r="AE2557" s="1">
        <f>COUNTIFS(Table2[GameID],Table2[[#This Row],[GameID]],Table2[Column1],"&lt;="&amp;Table2[[#This Row],[Column1]])-1</f>
        <v>13</v>
      </c>
    </row>
    <row r="2558" spans="1:31" x14ac:dyDescent="0.45">
      <c r="A2558" t="s">
        <v>357</v>
      </c>
      <c r="B2558" t="str">
        <f>_xlfn.TEXTBEFORE(Table2[[#This Row],[Kamp]]," - ")</f>
        <v>Vanløse Floorball</v>
      </c>
      <c r="C2558" t="str">
        <f>_xlfn.TEXTAFTER(Table2[[#This Row],[Kamp]],"- ")</f>
        <v>Rødovre FC</v>
      </c>
      <c r="D2558">
        <v>45247</v>
      </c>
      <c r="E2558">
        <v>75101</v>
      </c>
      <c r="F2558">
        <v>20232024</v>
      </c>
      <c r="G2558" t="s">
        <v>17</v>
      </c>
      <c r="H2558" t="s">
        <v>665</v>
      </c>
      <c r="I2558" t="s">
        <v>677</v>
      </c>
      <c r="J2558">
        <v>1</v>
      </c>
      <c r="K2558">
        <v>31139</v>
      </c>
      <c r="L2558">
        <v>1</v>
      </c>
      <c r="M2558" t="s">
        <v>630</v>
      </c>
      <c r="N2558" t="s">
        <v>537</v>
      </c>
      <c r="O2558" t="s">
        <v>48</v>
      </c>
      <c r="P2558">
        <v>83</v>
      </c>
      <c r="Q2558">
        <v>28</v>
      </c>
      <c r="R2558">
        <f>SUMIFS(Table2[number],Table2[Event],"Goal",Table2[H/U],"HOME",Table2[GameID],Table2[[#This Row],[GameID]],Table2[GameTime],"&lt;="&amp;Table2[[#This Row],[GameTime]])</f>
        <v>0</v>
      </c>
      <c r="S2558">
        <f>SUMIFS(Table2[number],Table2[Event],"Goal",Table2[H/U],"AWAY",Table2[GameID],Table2[[#This Row],[GameID]],Table2[GameTime],"&lt;="&amp;Table2[[#This Row],[GameTime]])</f>
        <v>1</v>
      </c>
      <c r="T2558" t="str">
        <f>IF(Table2[[#This Row],[Event]]="Goal",Table2[[#This Row],[Hscore]]&amp;"-"&amp;Table2[[#This Row],[Uscore]],"")</f>
        <v>0-1</v>
      </c>
      <c r="U2558">
        <v>214</v>
      </c>
      <c r="V2558" s="1">
        <f>Table2[[#This Row],[GameTime]]-(Table2[[#This Row],[period]]-1)*1200</f>
        <v>214</v>
      </c>
      <c r="W2558" s="1">
        <f>ROUNDDOWN(Table2[[#This Row],[Time]]/60,0)</f>
        <v>3</v>
      </c>
      <c r="X2558" s="1">
        <f>ROUNDDOWN((Table2[[#This Row],[Time]]/60-Table2[[#This Row],[Time2]])*60,0)</f>
        <v>34</v>
      </c>
      <c r="Y2558" s="1" t="str">
        <f>IF(Table2[[#This Row],[Time2]]&lt;10,0&amp;Table2[[#This Row],[Time2]],Table2[[#This Row],[Time2]])</f>
        <v>03</v>
      </c>
      <c r="Z2558" s="1">
        <f>IF(Table2[[#This Row],[Time3]]&lt;10,0&amp;Table2[[#This Row],[Time3]],Table2[[#This Row],[Time3]])</f>
        <v>34</v>
      </c>
      <c r="AA2558" s="2" t="str">
        <f>Table2[[#This Row],[Time4]]&amp;":"&amp;Table2[[#This Row],[Time5]]</f>
        <v>03:34</v>
      </c>
      <c r="AB2558" s="1" t="str" cm="1">
        <f t="array" ref="AB2558">IFERROR(IF(Table2[[#This Row],[code]]="","",_xlfn.IFS(AND(Table2[[#This Row],[code]]&lt;400,Table2[[#This Row],[code]]&lt;&gt;""),2,Table2[[#This Row],[code]]&gt;500,4)),"")</f>
        <v/>
      </c>
      <c r="AC2558" s="1" t="str">
        <f>IF(Table2[[#This Row],[Event]]="Penalty",Table2[[#This Row],[number]],IF(Table2[[#This Row],[Event]]="Time-Out",401,""))</f>
        <v/>
      </c>
      <c r="AD2558" s="1">
        <f>ROW(A2557)</f>
        <v>2557</v>
      </c>
      <c r="AE2558" s="1">
        <f>COUNTIFS(Table2[GameID],Table2[[#This Row],[GameID]],Table2[Column1],"&lt;="&amp;Table2[[#This Row],[Column1]])-1</f>
        <v>0</v>
      </c>
    </row>
    <row r="2559" spans="1:31" x14ac:dyDescent="0.45">
      <c r="A2559" t="s">
        <v>357</v>
      </c>
      <c r="B2559" t="str">
        <f>_xlfn.TEXTBEFORE(Table2[[#This Row],[Kamp]]," - ")</f>
        <v>Vanløse Floorball</v>
      </c>
      <c r="C2559" t="str">
        <f>_xlfn.TEXTAFTER(Table2[[#This Row],[Kamp]],"- ")</f>
        <v>Rødovre FC</v>
      </c>
      <c r="D2559">
        <v>45247</v>
      </c>
      <c r="E2559">
        <v>75101</v>
      </c>
      <c r="F2559">
        <v>20232024</v>
      </c>
      <c r="G2559" t="s">
        <v>17</v>
      </c>
      <c r="H2559" t="s">
        <v>665</v>
      </c>
      <c r="I2559" t="s">
        <v>677</v>
      </c>
      <c r="J2559">
        <v>1</v>
      </c>
      <c r="K2559">
        <v>31139</v>
      </c>
      <c r="L2559">
        <v>201</v>
      </c>
      <c r="M2559" t="s">
        <v>631</v>
      </c>
      <c r="N2559" t="s">
        <v>41</v>
      </c>
      <c r="O2559" t="s">
        <v>634</v>
      </c>
      <c r="P2559">
        <v>3</v>
      </c>
      <c r="Q2559" t="s">
        <v>634</v>
      </c>
      <c r="R2559">
        <f>SUMIFS(Table2[number],Table2[Event],"Goal",Table2[H/U],"HOME",Table2[GameID],Table2[[#This Row],[GameID]],Table2[GameTime],"&lt;="&amp;Table2[[#This Row],[GameTime]])</f>
        <v>0</v>
      </c>
      <c r="S2559">
        <f>SUMIFS(Table2[number],Table2[Event],"Goal",Table2[H/U],"AWAY",Table2[GameID],Table2[[#This Row],[GameID]],Table2[GameTime],"&lt;="&amp;Table2[[#This Row],[GameTime]])</f>
        <v>1</v>
      </c>
      <c r="T2559" t="str">
        <f>IF(Table2[[#This Row],[Event]]="Goal",Table2[[#This Row],[Hscore]]&amp;"-"&amp;Table2[[#This Row],[Uscore]],"")</f>
        <v/>
      </c>
      <c r="U2559">
        <v>541</v>
      </c>
      <c r="V2559" s="1">
        <f>Table2[[#This Row],[GameTime]]-(Table2[[#This Row],[period]]-1)*1200</f>
        <v>541</v>
      </c>
      <c r="W2559" s="1">
        <f>ROUNDDOWN(Table2[[#This Row],[Time]]/60,0)</f>
        <v>9</v>
      </c>
      <c r="X2559" s="1">
        <f>ROUNDDOWN((Table2[[#This Row],[Time]]/60-Table2[[#This Row],[Time2]])*60,0)</f>
        <v>1</v>
      </c>
      <c r="Y2559" s="1" t="str">
        <f>IF(Table2[[#This Row],[Time2]]&lt;10,0&amp;Table2[[#This Row],[Time2]],Table2[[#This Row],[Time2]])</f>
        <v>09</v>
      </c>
      <c r="Z2559" s="1" t="str">
        <f>IF(Table2[[#This Row],[Time3]]&lt;10,0&amp;Table2[[#This Row],[Time3]],Table2[[#This Row],[Time3]])</f>
        <v>01</v>
      </c>
      <c r="AA2559" s="2" t="str">
        <f>Table2[[#This Row],[Time4]]&amp;":"&amp;Table2[[#This Row],[Time5]]</f>
        <v>09:01</v>
      </c>
      <c r="AB2559" s="1" cm="1">
        <f t="array" ref="AB2559">IFERROR(IF(Table2[[#This Row],[code]]="","",_xlfn.IFS(AND(Table2[[#This Row],[code]]&lt;400,Table2[[#This Row],[code]]&lt;&gt;""),2,Table2[[#This Row],[code]]&gt;500,4)),"")</f>
        <v>2</v>
      </c>
      <c r="AC2559" s="1">
        <f>IF(Table2[[#This Row],[Event]]="Penalty",Table2[[#This Row],[number]],IF(Table2[[#This Row],[Event]]="Time-Out",401,""))</f>
        <v>201</v>
      </c>
      <c r="AD2559" s="1">
        <f>ROW(A2558)</f>
        <v>2558</v>
      </c>
      <c r="AE2559" s="1">
        <f>COUNTIFS(Table2[GameID],Table2[[#This Row],[GameID]],Table2[Column1],"&lt;="&amp;Table2[[#This Row],[Column1]])-1</f>
        <v>1</v>
      </c>
    </row>
    <row r="2560" spans="1:31" x14ac:dyDescent="0.45">
      <c r="A2560" t="s">
        <v>357</v>
      </c>
      <c r="B2560" t="str">
        <f>_xlfn.TEXTBEFORE(Table2[[#This Row],[Kamp]]," - ")</f>
        <v>Vanløse Floorball</v>
      </c>
      <c r="C2560" t="str">
        <f>_xlfn.TEXTAFTER(Table2[[#This Row],[Kamp]],"- ")</f>
        <v>Rødovre FC</v>
      </c>
      <c r="D2560">
        <v>45247</v>
      </c>
      <c r="E2560">
        <v>75101</v>
      </c>
      <c r="F2560">
        <v>20232024</v>
      </c>
      <c r="G2560" t="s">
        <v>17</v>
      </c>
      <c r="H2560" t="s">
        <v>665</v>
      </c>
      <c r="I2560" t="s">
        <v>677</v>
      </c>
      <c r="J2560">
        <v>2</v>
      </c>
      <c r="K2560">
        <v>31139</v>
      </c>
      <c r="L2560">
        <v>1</v>
      </c>
      <c r="M2560" t="s">
        <v>630</v>
      </c>
      <c r="N2560" t="s">
        <v>80</v>
      </c>
      <c r="O2560" t="s">
        <v>485</v>
      </c>
      <c r="P2560">
        <v>13</v>
      </c>
      <c r="Q2560">
        <v>80</v>
      </c>
      <c r="R2560">
        <f>SUMIFS(Table2[number],Table2[Event],"Goal",Table2[H/U],"HOME",Table2[GameID],Table2[[#This Row],[GameID]],Table2[GameTime],"&lt;="&amp;Table2[[#This Row],[GameTime]])</f>
        <v>0</v>
      </c>
      <c r="S2560">
        <f>SUMIFS(Table2[number],Table2[Event],"Goal",Table2[H/U],"AWAY",Table2[GameID],Table2[[#This Row],[GameID]],Table2[GameTime],"&lt;="&amp;Table2[[#This Row],[GameTime]])</f>
        <v>2</v>
      </c>
      <c r="T2560" t="str">
        <f>IF(Table2[[#This Row],[Event]]="Goal",Table2[[#This Row],[Hscore]]&amp;"-"&amp;Table2[[#This Row],[Uscore]],"")</f>
        <v>0-2</v>
      </c>
      <c r="U2560">
        <v>1747</v>
      </c>
      <c r="V2560" s="1">
        <f>Table2[[#This Row],[GameTime]]-(Table2[[#This Row],[period]]-1)*1200</f>
        <v>547</v>
      </c>
      <c r="W2560" s="1">
        <f>ROUNDDOWN(Table2[[#This Row],[Time]]/60,0)</f>
        <v>9</v>
      </c>
      <c r="X2560" s="1">
        <f>ROUNDDOWN((Table2[[#This Row],[Time]]/60-Table2[[#This Row],[Time2]])*60,0)</f>
        <v>7</v>
      </c>
      <c r="Y2560" s="1" t="str">
        <f>IF(Table2[[#This Row],[Time2]]&lt;10,0&amp;Table2[[#This Row],[Time2]],Table2[[#This Row],[Time2]])</f>
        <v>09</v>
      </c>
      <c r="Z2560" s="1" t="str">
        <f>IF(Table2[[#This Row],[Time3]]&lt;10,0&amp;Table2[[#This Row],[Time3]],Table2[[#This Row],[Time3]])</f>
        <v>07</v>
      </c>
      <c r="AA2560" s="2" t="str">
        <f>Table2[[#This Row],[Time4]]&amp;":"&amp;Table2[[#This Row],[Time5]]</f>
        <v>09:07</v>
      </c>
      <c r="AB2560" s="1" t="str" cm="1">
        <f t="array" ref="AB2560">IFERROR(IF(Table2[[#This Row],[code]]="","",_xlfn.IFS(AND(Table2[[#This Row],[code]]&lt;400,Table2[[#This Row],[code]]&lt;&gt;""),2,Table2[[#This Row],[code]]&gt;500,4)),"")</f>
        <v/>
      </c>
      <c r="AC2560" s="1" t="str">
        <f>IF(Table2[[#This Row],[Event]]="Penalty",Table2[[#This Row],[number]],IF(Table2[[#This Row],[Event]]="Time-Out",401,""))</f>
        <v/>
      </c>
      <c r="AD2560" s="1">
        <f>ROW(A2559)</f>
        <v>2559</v>
      </c>
      <c r="AE2560" s="1">
        <f>COUNTIFS(Table2[GameID],Table2[[#This Row],[GameID]],Table2[Column1],"&lt;="&amp;Table2[[#This Row],[Column1]])-1</f>
        <v>2</v>
      </c>
    </row>
    <row r="2561" spans="1:31" x14ac:dyDescent="0.45">
      <c r="A2561" t="s">
        <v>357</v>
      </c>
      <c r="B2561" t="str">
        <f>_xlfn.TEXTBEFORE(Table2[[#This Row],[Kamp]]," - ")</f>
        <v>Vanløse Floorball</v>
      </c>
      <c r="C2561" t="str">
        <f>_xlfn.TEXTAFTER(Table2[[#This Row],[Kamp]],"- ")</f>
        <v>Rødovre FC</v>
      </c>
      <c r="D2561">
        <v>45247</v>
      </c>
      <c r="E2561">
        <v>75101</v>
      </c>
      <c r="F2561">
        <v>20232024</v>
      </c>
      <c r="G2561" t="s">
        <v>17</v>
      </c>
      <c r="H2561" t="s">
        <v>665</v>
      </c>
      <c r="I2561" t="s">
        <v>677</v>
      </c>
      <c r="J2561">
        <v>2</v>
      </c>
      <c r="K2561">
        <v>31139</v>
      </c>
      <c r="L2561">
        <v>205</v>
      </c>
      <c r="M2561" t="s">
        <v>631</v>
      </c>
      <c r="N2561" t="s">
        <v>538</v>
      </c>
      <c r="O2561" t="s">
        <v>634</v>
      </c>
      <c r="P2561">
        <v>89</v>
      </c>
      <c r="Q2561" t="s">
        <v>634</v>
      </c>
      <c r="R2561">
        <f>SUMIFS(Table2[number],Table2[Event],"Goal",Table2[H/U],"HOME",Table2[GameID],Table2[[#This Row],[GameID]],Table2[GameTime],"&lt;="&amp;Table2[[#This Row],[GameTime]])</f>
        <v>0</v>
      </c>
      <c r="S2561">
        <f>SUMIFS(Table2[number],Table2[Event],"Goal",Table2[H/U],"AWAY",Table2[GameID],Table2[[#This Row],[GameID]],Table2[GameTime],"&lt;="&amp;Table2[[#This Row],[GameTime]])</f>
        <v>2</v>
      </c>
      <c r="T2561" t="str">
        <f>IF(Table2[[#This Row],[Event]]="Goal",Table2[[#This Row],[Hscore]]&amp;"-"&amp;Table2[[#This Row],[Uscore]],"")</f>
        <v/>
      </c>
      <c r="U2561">
        <v>1795</v>
      </c>
      <c r="V2561" s="1">
        <f>Table2[[#This Row],[GameTime]]-(Table2[[#This Row],[period]]-1)*1200</f>
        <v>595</v>
      </c>
      <c r="W2561" s="1">
        <f>ROUNDDOWN(Table2[[#This Row],[Time]]/60,0)</f>
        <v>9</v>
      </c>
      <c r="X2561" s="1">
        <f>ROUNDDOWN((Table2[[#This Row],[Time]]/60-Table2[[#This Row],[Time2]])*60,0)</f>
        <v>55</v>
      </c>
      <c r="Y2561" s="1" t="str">
        <f>IF(Table2[[#This Row],[Time2]]&lt;10,0&amp;Table2[[#This Row],[Time2]],Table2[[#This Row],[Time2]])</f>
        <v>09</v>
      </c>
      <c r="Z2561" s="1">
        <f>IF(Table2[[#This Row],[Time3]]&lt;10,0&amp;Table2[[#This Row],[Time3]],Table2[[#This Row],[Time3]])</f>
        <v>55</v>
      </c>
      <c r="AA2561" s="2" t="str">
        <f>Table2[[#This Row],[Time4]]&amp;":"&amp;Table2[[#This Row],[Time5]]</f>
        <v>09:55</v>
      </c>
      <c r="AB2561" s="1" cm="1">
        <f t="array" ref="AB2561">IFERROR(IF(Table2[[#This Row],[code]]="","",_xlfn.IFS(AND(Table2[[#This Row],[code]]&lt;400,Table2[[#This Row],[code]]&lt;&gt;""),2,Table2[[#This Row],[code]]&gt;500,4)),"")</f>
        <v>2</v>
      </c>
      <c r="AC2561" s="1">
        <f>IF(Table2[[#This Row],[Event]]="Penalty",Table2[[#This Row],[number]],IF(Table2[[#This Row],[Event]]="Time-Out",401,""))</f>
        <v>205</v>
      </c>
      <c r="AD2561" s="1">
        <f>ROW(A2560)</f>
        <v>2560</v>
      </c>
      <c r="AE2561" s="1">
        <f>COUNTIFS(Table2[GameID],Table2[[#This Row],[GameID]],Table2[Column1],"&lt;="&amp;Table2[[#This Row],[Column1]])-1</f>
        <v>3</v>
      </c>
    </row>
    <row r="2562" spans="1:31" x14ac:dyDescent="0.45">
      <c r="A2562" t="s">
        <v>357</v>
      </c>
      <c r="B2562" t="str">
        <f>_xlfn.TEXTBEFORE(Table2[[#This Row],[Kamp]]," - ")</f>
        <v>Vanløse Floorball</v>
      </c>
      <c r="C2562" t="str">
        <f>_xlfn.TEXTAFTER(Table2[[#This Row],[Kamp]],"- ")</f>
        <v>Rødovre FC</v>
      </c>
      <c r="D2562">
        <v>45247</v>
      </c>
      <c r="E2562">
        <v>75101</v>
      </c>
      <c r="F2562">
        <v>20232024</v>
      </c>
      <c r="G2562" t="s">
        <v>17</v>
      </c>
      <c r="H2562" t="s">
        <v>660</v>
      </c>
      <c r="I2562" t="s">
        <v>678</v>
      </c>
      <c r="J2562">
        <v>2</v>
      </c>
      <c r="K2562">
        <v>31142</v>
      </c>
      <c r="L2562">
        <v>1</v>
      </c>
      <c r="M2562" t="s">
        <v>630</v>
      </c>
      <c r="N2562" t="s">
        <v>37</v>
      </c>
      <c r="O2562" t="s">
        <v>495</v>
      </c>
      <c r="P2562">
        <v>90</v>
      </c>
      <c r="Q2562">
        <v>35</v>
      </c>
      <c r="R2562">
        <f>SUMIFS(Table2[number],Table2[Event],"Goal",Table2[H/U],"HOME",Table2[GameID],Table2[[#This Row],[GameID]],Table2[GameTime],"&lt;="&amp;Table2[[#This Row],[GameTime]])</f>
        <v>1</v>
      </c>
      <c r="S2562">
        <f>SUMIFS(Table2[number],Table2[Event],"Goal",Table2[H/U],"AWAY",Table2[GameID],Table2[[#This Row],[GameID]],Table2[GameTime],"&lt;="&amp;Table2[[#This Row],[GameTime]])</f>
        <v>2</v>
      </c>
      <c r="T2562" t="str">
        <f>IF(Table2[[#This Row],[Event]]="Goal",Table2[[#This Row],[Hscore]]&amp;"-"&amp;Table2[[#This Row],[Uscore]],"")</f>
        <v>1-2</v>
      </c>
      <c r="U2562">
        <v>1913</v>
      </c>
      <c r="V2562" s="1">
        <f>Table2[[#This Row],[GameTime]]-(Table2[[#This Row],[period]]-1)*1200</f>
        <v>713</v>
      </c>
      <c r="W2562" s="1">
        <f>ROUNDDOWN(Table2[[#This Row],[Time]]/60,0)</f>
        <v>11</v>
      </c>
      <c r="X2562" s="1">
        <f>ROUNDDOWN((Table2[[#This Row],[Time]]/60-Table2[[#This Row],[Time2]])*60,0)</f>
        <v>53</v>
      </c>
      <c r="Y2562" s="1">
        <f>IF(Table2[[#This Row],[Time2]]&lt;10,0&amp;Table2[[#This Row],[Time2]],Table2[[#This Row],[Time2]])</f>
        <v>11</v>
      </c>
      <c r="Z2562" s="1">
        <f>IF(Table2[[#This Row],[Time3]]&lt;10,0&amp;Table2[[#This Row],[Time3]],Table2[[#This Row],[Time3]])</f>
        <v>53</v>
      </c>
      <c r="AA2562" s="2" t="str">
        <f>Table2[[#This Row],[Time4]]&amp;":"&amp;Table2[[#This Row],[Time5]]</f>
        <v>11:53</v>
      </c>
      <c r="AB2562" s="1" t="str" cm="1">
        <f t="array" ref="AB2562">IFERROR(IF(Table2[[#This Row],[code]]="","",_xlfn.IFS(AND(Table2[[#This Row],[code]]&lt;400,Table2[[#This Row],[code]]&lt;&gt;""),2,Table2[[#This Row],[code]]&gt;500,4)),"")</f>
        <v/>
      </c>
      <c r="AC2562" s="1" t="str">
        <f>IF(Table2[[#This Row],[Event]]="Penalty",Table2[[#This Row],[number]],IF(Table2[[#This Row],[Event]]="Time-Out",401,""))</f>
        <v/>
      </c>
      <c r="AD2562" s="1">
        <f>ROW(A2561)</f>
        <v>2561</v>
      </c>
      <c r="AE2562" s="1">
        <f>COUNTIFS(Table2[GameID],Table2[[#This Row],[GameID]],Table2[Column1],"&lt;="&amp;Table2[[#This Row],[Column1]])-1</f>
        <v>4</v>
      </c>
    </row>
    <row r="2563" spans="1:31" x14ac:dyDescent="0.45">
      <c r="A2563" t="s">
        <v>357</v>
      </c>
      <c r="B2563" t="str">
        <f>_xlfn.TEXTBEFORE(Table2[[#This Row],[Kamp]]," - ")</f>
        <v>Vanløse Floorball</v>
      </c>
      <c r="C2563" t="str">
        <f>_xlfn.TEXTAFTER(Table2[[#This Row],[Kamp]],"- ")</f>
        <v>Rødovre FC</v>
      </c>
      <c r="D2563">
        <v>45247</v>
      </c>
      <c r="E2563">
        <v>75101</v>
      </c>
      <c r="F2563">
        <v>20232024</v>
      </c>
      <c r="G2563" t="s">
        <v>17</v>
      </c>
      <c r="H2563" t="s">
        <v>665</v>
      </c>
      <c r="I2563" t="s">
        <v>677</v>
      </c>
      <c r="J2563">
        <v>2</v>
      </c>
      <c r="K2563">
        <v>31139</v>
      </c>
      <c r="L2563">
        <v>207</v>
      </c>
      <c r="M2563" t="s">
        <v>631</v>
      </c>
      <c r="N2563" t="s">
        <v>537</v>
      </c>
      <c r="O2563" t="s">
        <v>634</v>
      </c>
      <c r="P2563">
        <v>83</v>
      </c>
      <c r="Q2563" t="s">
        <v>634</v>
      </c>
      <c r="R2563">
        <f>SUMIFS(Table2[number],Table2[Event],"Goal",Table2[H/U],"HOME",Table2[GameID],Table2[[#This Row],[GameID]],Table2[GameTime],"&lt;="&amp;Table2[[#This Row],[GameTime]])</f>
        <v>1</v>
      </c>
      <c r="S2563">
        <f>SUMIFS(Table2[number],Table2[Event],"Goal",Table2[H/U],"AWAY",Table2[GameID],Table2[[#This Row],[GameID]],Table2[GameTime],"&lt;="&amp;Table2[[#This Row],[GameTime]])</f>
        <v>2</v>
      </c>
      <c r="T2563" t="str">
        <f>IF(Table2[[#This Row],[Event]]="Goal",Table2[[#This Row],[Hscore]]&amp;"-"&amp;Table2[[#This Row],[Uscore]],"")</f>
        <v/>
      </c>
      <c r="U2563">
        <v>2237</v>
      </c>
      <c r="V2563" s="1">
        <f>Table2[[#This Row],[GameTime]]-(Table2[[#This Row],[period]]-1)*1200</f>
        <v>1037</v>
      </c>
      <c r="W2563" s="1">
        <f>ROUNDDOWN(Table2[[#This Row],[Time]]/60,0)</f>
        <v>17</v>
      </c>
      <c r="X2563" s="1">
        <f>ROUNDDOWN((Table2[[#This Row],[Time]]/60-Table2[[#This Row],[Time2]])*60,0)</f>
        <v>17</v>
      </c>
      <c r="Y2563" s="1">
        <f>IF(Table2[[#This Row],[Time2]]&lt;10,0&amp;Table2[[#This Row],[Time2]],Table2[[#This Row],[Time2]])</f>
        <v>17</v>
      </c>
      <c r="Z2563" s="1">
        <f>IF(Table2[[#This Row],[Time3]]&lt;10,0&amp;Table2[[#This Row],[Time3]],Table2[[#This Row],[Time3]])</f>
        <v>17</v>
      </c>
      <c r="AA2563" s="2" t="str">
        <f>Table2[[#This Row],[Time4]]&amp;":"&amp;Table2[[#This Row],[Time5]]</f>
        <v>17:17</v>
      </c>
      <c r="AB2563" s="1" cm="1">
        <f t="array" ref="AB2563">IFERROR(IF(Table2[[#This Row],[code]]="","",_xlfn.IFS(AND(Table2[[#This Row],[code]]&lt;400,Table2[[#This Row],[code]]&lt;&gt;""),2,Table2[[#This Row],[code]]&gt;500,4)),"")</f>
        <v>2</v>
      </c>
      <c r="AC2563" s="1">
        <f>IF(Table2[[#This Row],[Event]]="Penalty",Table2[[#This Row],[number]],IF(Table2[[#This Row],[Event]]="Time-Out",401,""))</f>
        <v>207</v>
      </c>
      <c r="AD2563" s="1">
        <f>ROW(A2562)</f>
        <v>2562</v>
      </c>
      <c r="AE2563" s="1">
        <f>COUNTIFS(Table2[GameID],Table2[[#This Row],[GameID]],Table2[Column1],"&lt;="&amp;Table2[[#This Row],[Column1]])-1</f>
        <v>5</v>
      </c>
    </row>
    <row r="2564" spans="1:31" x14ac:dyDescent="0.45">
      <c r="A2564" t="s">
        <v>357</v>
      </c>
      <c r="B2564" t="str">
        <f>_xlfn.TEXTBEFORE(Table2[[#This Row],[Kamp]]," - ")</f>
        <v>Vanløse Floorball</v>
      </c>
      <c r="C2564" t="str">
        <f>_xlfn.TEXTAFTER(Table2[[#This Row],[Kamp]],"- ")</f>
        <v>Rødovre FC</v>
      </c>
      <c r="D2564">
        <v>45247</v>
      </c>
      <c r="E2564">
        <v>75101</v>
      </c>
      <c r="F2564">
        <v>20232024</v>
      </c>
      <c r="G2564" t="s">
        <v>17</v>
      </c>
      <c r="H2564" t="s">
        <v>660</v>
      </c>
      <c r="I2564" t="s">
        <v>678</v>
      </c>
      <c r="J2564">
        <v>2</v>
      </c>
      <c r="K2564">
        <v>31142</v>
      </c>
      <c r="L2564">
        <v>1</v>
      </c>
      <c r="M2564" t="s">
        <v>630</v>
      </c>
      <c r="N2564" t="s">
        <v>106</v>
      </c>
      <c r="O2564" t="s">
        <v>495</v>
      </c>
      <c r="P2564">
        <v>67</v>
      </c>
      <c r="Q2564">
        <v>35</v>
      </c>
      <c r="R2564">
        <f>SUMIFS(Table2[number],Table2[Event],"Goal",Table2[H/U],"HOME",Table2[GameID],Table2[[#This Row],[GameID]],Table2[GameTime],"&lt;="&amp;Table2[[#This Row],[GameTime]])</f>
        <v>2</v>
      </c>
      <c r="S2564">
        <f>SUMIFS(Table2[number],Table2[Event],"Goal",Table2[H/U],"AWAY",Table2[GameID],Table2[[#This Row],[GameID]],Table2[GameTime],"&lt;="&amp;Table2[[#This Row],[GameTime]])</f>
        <v>2</v>
      </c>
      <c r="T2564" t="str">
        <f>IF(Table2[[#This Row],[Event]]="Goal",Table2[[#This Row],[Hscore]]&amp;"-"&amp;Table2[[#This Row],[Uscore]],"")</f>
        <v>2-2</v>
      </c>
      <c r="U2564">
        <v>2250</v>
      </c>
      <c r="V2564" s="1">
        <f>Table2[[#This Row],[GameTime]]-(Table2[[#This Row],[period]]-1)*1200</f>
        <v>1050</v>
      </c>
      <c r="W2564" s="1">
        <f>ROUNDDOWN(Table2[[#This Row],[Time]]/60,0)</f>
        <v>17</v>
      </c>
      <c r="X2564" s="1">
        <f>ROUNDDOWN((Table2[[#This Row],[Time]]/60-Table2[[#This Row],[Time2]])*60,0)</f>
        <v>30</v>
      </c>
      <c r="Y2564" s="1">
        <f>IF(Table2[[#This Row],[Time2]]&lt;10,0&amp;Table2[[#This Row],[Time2]],Table2[[#This Row],[Time2]])</f>
        <v>17</v>
      </c>
      <c r="Z2564" s="1">
        <f>IF(Table2[[#This Row],[Time3]]&lt;10,0&amp;Table2[[#This Row],[Time3]],Table2[[#This Row],[Time3]])</f>
        <v>30</v>
      </c>
      <c r="AA2564" s="2" t="str">
        <f>Table2[[#This Row],[Time4]]&amp;":"&amp;Table2[[#This Row],[Time5]]</f>
        <v>17:30</v>
      </c>
      <c r="AB2564" s="1" t="str" cm="1">
        <f t="array" ref="AB2564">IFERROR(IF(Table2[[#This Row],[code]]="","",_xlfn.IFS(AND(Table2[[#This Row],[code]]&lt;400,Table2[[#This Row],[code]]&lt;&gt;""),2,Table2[[#This Row],[code]]&gt;500,4)),"")</f>
        <v/>
      </c>
      <c r="AC2564" s="1" t="str">
        <f>IF(Table2[[#This Row],[Event]]="Penalty",Table2[[#This Row],[number]],IF(Table2[[#This Row],[Event]]="Time-Out",401,""))</f>
        <v/>
      </c>
      <c r="AD2564" s="1">
        <f>ROW(A2563)</f>
        <v>2563</v>
      </c>
      <c r="AE2564" s="1">
        <f>COUNTIFS(Table2[GameID],Table2[[#This Row],[GameID]],Table2[Column1],"&lt;="&amp;Table2[[#This Row],[Column1]])-1</f>
        <v>6</v>
      </c>
    </row>
    <row r="2565" spans="1:31" x14ac:dyDescent="0.45">
      <c r="A2565" t="s">
        <v>357</v>
      </c>
      <c r="B2565" t="str">
        <f>_xlfn.TEXTBEFORE(Table2[[#This Row],[Kamp]]," - ")</f>
        <v>Vanløse Floorball</v>
      </c>
      <c r="C2565" t="str">
        <f>_xlfn.TEXTAFTER(Table2[[#This Row],[Kamp]],"- ")</f>
        <v>Rødovre FC</v>
      </c>
      <c r="D2565">
        <v>45247</v>
      </c>
      <c r="E2565">
        <v>75101</v>
      </c>
      <c r="F2565">
        <v>20232024</v>
      </c>
      <c r="G2565" t="s">
        <v>17</v>
      </c>
      <c r="H2565" t="s">
        <v>665</v>
      </c>
      <c r="I2565" t="s">
        <v>677</v>
      </c>
      <c r="J2565">
        <v>3</v>
      </c>
      <c r="K2565">
        <v>31139</v>
      </c>
      <c r="L2565">
        <v>1</v>
      </c>
      <c r="M2565" t="s">
        <v>630</v>
      </c>
      <c r="N2565" t="s">
        <v>537</v>
      </c>
      <c r="O2565" t="s">
        <v>45</v>
      </c>
      <c r="P2565">
        <v>83</v>
      </c>
      <c r="Q2565">
        <v>17</v>
      </c>
      <c r="R2565">
        <f>SUMIFS(Table2[number],Table2[Event],"Goal",Table2[H/U],"HOME",Table2[GameID],Table2[[#This Row],[GameID]],Table2[GameTime],"&lt;="&amp;Table2[[#This Row],[GameTime]])</f>
        <v>2</v>
      </c>
      <c r="S2565">
        <f>SUMIFS(Table2[number],Table2[Event],"Goal",Table2[H/U],"AWAY",Table2[GameID],Table2[[#This Row],[GameID]],Table2[GameTime],"&lt;="&amp;Table2[[#This Row],[GameTime]])</f>
        <v>3</v>
      </c>
      <c r="T2565" t="str">
        <f>IF(Table2[[#This Row],[Event]]="Goal",Table2[[#This Row],[Hscore]]&amp;"-"&amp;Table2[[#This Row],[Uscore]],"")</f>
        <v>2-3</v>
      </c>
      <c r="U2565">
        <v>2462</v>
      </c>
      <c r="V2565" s="1">
        <f>Table2[[#This Row],[GameTime]]-(Table2[[#This Row],[period]]-1)*1200</f>
        <v>62</v>
      </c>
      <c r="W2565" s="1">
        <f>ROUNDDOWN(Table2[[#This Row],[Time]]/60,0)</f>
        <v>1</v>
      </c>
      <c r="X2565" s="1">
        <f>ROUNDDOWN((Table2[[#This Row],[Time]]/60-Table2[[#This Row],[Time2]])*60,0)</f>
        <v>2</v>
      </c>
      <c r="Y2565" s="1" t="str">
        <f>IF(Table2[[#This Row],[Time2]]&lt;10,0&amp;Table2[[#This Row],[Time2]],Table2[[#This Row],[Time2]])</f>
        <v>01</v>
      </c>
      <c r="Z2565" s="1" t="str">
        <f>IF(Table2[[#This Row],[Time3]]&lt;10,0&amp;Table2[[#This Row],[Time3]],Table2[[#This Row],[Time3]])</f>
        <v>02</v>
      </c>
      <c r="AA2565" s="2" t="str">
        <f>Table2[[#This Row],[Time4]]&amp;":"&amp;Table2[[#This Row],[Time5]]</f>
        <v>01:02</v>
      </c>
      <c r="AB2565" s="1" t="str" cm="1">
        <f t="array" ref="AB2565">IFERROR(IF(Table2[[#This Row],[code]]="","",_xlfn.IFS(AND(Table2[[#This Row],[code]]&lt;400,Table2[[#This Row],[code]]&lt;&gt;""),2,Table2[[#This Row],[code]]&gt;500,4)),"")</f>
        <v/>
      </c>
      <c r="AC2565" s="1" t="str">
        <f>IF(Table2[[#This Row],[Event]]="Penalty",Table2[[#This Row],[number]],IF(Table2[[#This Row],[Event]]="Time-Out",401,""))</f>
        <v/>
      </c>
      <c r="AD2565" s="1">
        <f>ROW(A2564)</f>
        <v>2564</v>
      </c>
      <c r="AE2565" s="1">
        <f>COUNTIFS(Table2[GameID],Table2[[#This Row],[GameID]],Table2[Column1],"&lt;="&amp;Table2[[#This Row],[Column1]])-1</f>
        <v>7</v>
      </c>
    </row>
    <row r="2566" spans="1:31" x14ac:dyDescent="0.45">
      <c r="A2566" t="s">
        <v>357</v>
      </c>
      <c r="B2566" t="str">
        <f>_xlfn.TEXTBEFORE(Table2[[#This Row],[Kamp]]," - ")</f>
        <v>Vanløse Floorball</v>
      </c>
      <c r="C2566" t="str">
        <f>_xlfn.TEXTAFTER(Table2[[#This Row],[Kamp]],"- ")</f>
        <v>Rødovre FC</v>
      </c>
      <c r="D2566">
        <v>45247</v>
      </c>
      <c r="E2566">
        <v>75101</v>
      </c>
      <c r="F2566">
        <v>20232024</v>
      </c>
      <c r="G2566" t="s">
        <v>17</v>
      </c>
      <c r="H2566" t="s">
        <v>665</v>
      </c>
      <c r="I2566" t="s">
        <v>677</v>
      </c>
      <c r="J2566">
        <v>3</v>
      </c>
      <c r="K2566">
        <v>31139</v>
      </c>
      <c r="L2566">
        <v>1</v>
      </c>
      <c r="M2566" t="s">
        <v>630</v>
      </c>
      <c r="N2566" t="s">
        <v>430</v>
      </c>
      <c r="O2566" t="s">
        <v>41</v>
      </c>
      <c r="P2566">
        <v>25</v>
      </c>
      <c r="Q2566">
        <v>3</v>
      </c>
      <c r="R2566">
        <f>SUMIFS(Table2[number],Table2[Event],"Goal",Table2[H/U],"HOME",Table2[GameID],Table2[[#This Row],[GameID]],Table2[GameTime],"&lt;="&amp;Table2[[#This Row],[GameTime]])</f>
        <v>2</v>
      </c>
      <c r="S2566">
        <f>SUMIFS(Table2[number],Table2[Event],"Goal",Table2[H/U],"AWAY",Table2[GameID],Table2[[#This Row],[GameID]],Table2[GameTime],"&lt;="&amp;Table2[[#This Row],[GameTime]])</f>
        <v>4</v>
      </c>
      <c r="T2566" t="str">
        <f>IF(Table2[[#This Row],[Event]]="Goal",Table2[[#This Row],[Hscore]]&amp;"-"&amp;Table2[[#This Row],[Uscore]],"")</f>
        <v>2-4</v>
      </c>
      <c r="U2566">
        <v>2784</v>
      </c>
      <c r="V2566" s="1">
        <f>Table2[[#This Row],[GameTime]]-(Table2[[#This Row],[period]]-1)*1200</f>
        <v>384</v>
      </c>
      <c r="W2566" s="1">
        <f>ROUNDDOWN(Table2[[#This Row],[Time]]/60,0)</f>
        <v>6</v>
      </c>
      <c r="X2566" s="1">
        <f>ROUNDDOWN((Table2[[#This Row],[Time]]/60-Table2[[#This Row],[Time2]])*60,0)</f>
        <v>24</v>
      </c>
      <c r="Y2566" s="1" t="str">
        <f>IF(Table2[[#This Row],[Time2]]&lt;10,0&amp;Table2[[#This Row],[Time2]],Table2[[#This Row],[Time2]])</f>
        <v>06</v>
      </c>
      <c r="Z2566" s="1">
        <f>IF(Table2[[#This Row],[Time3]]&lt;10,0&amp;Table2[[#This Row],[Time3]],Table2[[#This Row],[Time3]])</f>
        <v>24</v>
      </c>
      <c r="AA2566" s="2" t="str">
        <f>Table2[[#This Row],[Time4]]&amp;":"&amp;Table2[[#This Row],[Time5]]</f>
        <v>06:24</v>
      </c>
      <c r="AB2566" s="1" t="str" cm="1">
        <f t="array" ref="AB2566">IFERROR(IF(Table2[[#This Row],[code]]="","",_xlfn.IFS(AND(Table2[[#This Row],[code]]&lt;400,Table2[[#This Row],[code]]&lt;&gt;""),2,Table2[[#This Row],[code]]&gt;500,4)),"")</f>
        <v/>
      </c>
      <c r="AC2566" s="1" t="str">
        <f>IF(Table2[[#This Row],[Event]]="Penalty",Table2[[#This Row],[number]],IF(Table2[[#This Row],[Event]]="Time-Out",401,""))</f>
        <v/>
      </c>
      <c r="AD2566" s="1">
        <f>ROW(A2565)</f>
        <v>2565</v>
      </c>
      <c r="AE2566" s="1">
        <f>COUNTIFS(Table2[GameID],Table2[[#This Row],[GameID]],Table2[Column1],"&lt;="&amp;Table2[[#This Row],[Column1]])-1</f>
        <v>8</v>
      </c>
    </row>
    <row r="2567" spans="1:31" x14ac:dyDescent="0.45">
      <c r="A2567" t="s">
        <v>357</v>
      </c>
      <c r="B2567" t="str">
        <f>_xlfn.TEXTBEFORE(Table2[[#This Row],[Kamp]]," - ")</f>
        <v>Vanløse Floorball</v>
      </c>
      <c r="C2567" t="str">
        <f>_xlfn.TEXTAFTER(Table2[[#This Row],[Kamp]],"- ")</f>
        <v>Rødovre FC</v>
      </c>
      <c r="D2567">
        <v>45247</v>
      </c>
      <c r="E2567">
        <v>75101</v>
      </c>
      <c r="F2567">
        <v>20232024</v>
      </c>
      <c r="G2567" t="s">
        <v>17</v>
      </c>
      <c r="H2567" t="s">
        <v>660</v>
      </c>
      <c r="I2567" t="s">
        <v>678</v>
      </c>
      <c r="J2567">
        <v>3</v>
      </c>
      <c r="K2567">
        <v>31142</v>
      </c>
      <c r="L2567">
        <v>1</v>
      </c>
      <c r="M2567" t="s">
        <v>630</v>
      </c>
      <c r="N2567" t="s">
        <v>283</v>
      </c>
      <c r="O2567" t="s">
        <v>99</v>
      </c>
      <c r="P2567">
        <v>2</v>
      </c>
      <c r="Q2567">
        <v>18</v>
      </c>
      <c r="R2567">
        <f>SUMIFS(Table2[number],Table2[Event],"Goal",Table2[H/U],"HOME",Table2[GameID],Table2[[#This Row],[GameID]],Table2[GameTime],"&lt;="&amp;Table2[[#This Row],[GameTime]])</f>
        <v>3</v>
      </c>
      <c r="S2567">
        <f>SUMIFS(Table2[number],Table2[Event],"Goal",Table2[H/U],"AWAY",Table2[GameID],Table2[[#This Row],[GameID]],Table2[GameTime],"&lt;="&amp;Table2[[#This Row],[GameTime]])</f>
        <v>4</v>
      </c>
      <c r="T2567" t="str">
        <f>IF(Table2[[#This Row],[Event]]="Goal",Table2[[#This Row],[Hscore]]&amp;"-"&amp;Table2[[#This Row],[Uscore]],"")</f>
        <v>3-4</v>
      </c>
      <c r="U2567">
        <v>2827</v>
      </c>
      <c r="V2567" s="1">
        <f>Table2[[#This Row],[GameTime]]-(Table2[[#This Row],[period]]-1)*1200</f>
        <v>427</v>
      </c>
      <c r="W2567" s="1">
        <f>ROUNDDOWN(Table2[[#This Row],[Time]]/60,0)</f>
        <v>7</v>
      </c>
      <c r="X2567" s="1">
        <f>ROUNDDOWN((Table2[[#This Row],[Time]]/60-Table2[[#This Row],[Time2]])*60,0)</f>
        <v>6</v>
      </c>
      <c r="Y2567" s="1" t="str">
        <f>IF(Table2[[#This Row],[Time2]]&lt;10,0&amp;Table2[[#This Row],[Time2]],Table2[[#This Row],[Time2]])</f>
        <v>07</v>
      </c>
      <c r="Z2567" s="1" t="str">
        <f>IF(Table2[[#This Row],[Time3]]&lt;10,0&amp;Table2[[#This Row],[Time3]],Table2[[#This Row],[Time3]])</f>
        <v>06</v>
      </c>
      <c r="AA2567" s="2" t="str">
        <f>Table2[[#This Row],[Time4]]&amp;":"&amp;Table2[[#This Row],[Time5]]</f>
        <v>07:06</v>
      </c>
      <c r="AB2567" s="1" t="str" cm="1">
        <f t="array" ref="AB2567">IFERROR(IF(Table2[[#This Row],[code]]="","",_xlfn.IFS(AND(Table2[[#This Row],[code]]&lt;400,Table2[[#This Row],[code]]&lt;&gt;""),2,Table2[[#This Row],[code]]&gt;500,4)),"")</f>
        <v/>
      </c>
      <c r="AC2567" s="1" t="str">
        <f>IF(Table2[[#This Row],[Event]]="Penalty",Table2[[#This Row],[number]],IF(Table2[[#This Row],[Event]]="Time-Out",401,""))</f>
        <v/>
      </c>
      <c r="AD2567" s="1">
        <f>ROW(A2566)</f>
        <v>2566</v>
      </c>
      <c r="AE2567" s="1">
        <f>COUNTIFS(Table2[GameID],Table2[[#This Row],[GameID]],Table2[Column1],"&lt;="&amp;Table2[[#This Row],[Column1]])-1</f>
        <v>9</v>
      </c>
    </row>
    <row r="2568" spans="1:31" x14ac:dyDescent="0.45">
      <c r="A2568" t="s">
        <v>357</v>
      </c>
      <c r="B2568" t="str">
        <f>_xlfn.TEXTBEFORE(Table2[[#This Row],[Kamp]]," - ")</f>
        <v>Vanløse Floorball</v>
      </c>
      <c r="C2568" t="str">
        <f>_xlfn.TEXTAFTER(Table2[[#This Row],[Kamp]],"- ")</f>
        <v>Rødovre FC</v>
      </c>
      <c r="D2568">
        <v>45247</v>
      </c>
      <c r="E2568">
        <v>75101</v>
      </c>
      <c r="F2568">
        <v>20232024</v>
      </c>
      <c r="G2568" t="s">
        <v>17</v>
      </c>
      <c r="H2568" t="s">
        <v>665</v>
      </c>
      <c r="I2568" t="s">
        <v>677</v>
      </c>
      <c r="J2568">
        <v>3</v>
      </c>
      <c r="K2568">
        <v>31139</v>
      </c>
      <c r="L2568">
        <v>208</v>
      </c>
      <c r="M2568" t="s">
        <v>631</v>
      </c>
      <c r="N2568" t="s">
        <v>80</v>
      </c>
      <c r="O2568" t="s">
        <v>634</v>
      </c>
      <c r="P2568">
        <v>13</v>
      </c>
      <c r="Q2568" t="s">
        <v>634</v>
      </c>
      <c r="R2568">
        <f>SUMIFS(Table2[number],Table2[Event],"Goal",Table2[H/U],"HOME",Table2[GameID],Table2[[#This Row],[GameID]],Table2[GameTime],"&lt;="&amp;Table2[[#This Row],[GameTime]])</f>
        <v>3</v>
      </c>
      <c r="S2568">
        <f>SUMIFS(Table2[number],Table2[Event],"Goal",Table2[H/U],"AWAY",Table2[GameID],Table2[[#This Row],[GameID]],Table2[GameTime],"&lt;="&amp;Table2[[#This Row],[GameTime]])</f>
        <v>4</v>
      </c>
      <c r="T2568" t="str">
        <f>IF(Table2[[#This Row],[Event]]="Goal",Table2[[#This Row],[Hscore]]&amp;"-"&amp;Table2[[#This Row],[Uscore]],"")</f>
        <v/>
      </c>
      <c r="U2568">
        <v>2847</v>
      </c>
      <c r="V2568" s="1">
        <f>Table2[[#This Row],[GameTime]]-(Table2[[#This Row],[period]]-1)*1200</f>
        <v>447</v>
      </c>
      <c r="W2568" s="1">
        <f>ROUNDDOWN(Table2[[#This Row],[Time]]/60,0)</f>
        <v>7</v>
      </c>
      <c r="X2568" s="1">
        <f>ROUNDDOWN((Table2[[#This Row],[Time]]/60-Table2[[#This Row],[Time2]])*60,0)</f>
        <v>27</v>
      </c>
      <c r="Y2568" s="1" t="str">
        <f>IF(Table2[[#This Row],[Time2]]&lt;10,0&amp;Table2[[#This Row],[Time2]],Table2[[#This Row],[Time2]])</f>
        <v>07</v>
      </c>
      <c r="Z2568" s="1">
        <f>IF(Table2[[#This Row],[Time3]]&lt;10,0&amp;Table2[[#This Row],[Time3]],Table2[[#This Row],[Time3]])</f>
        <v>27</v>
      </c>
      <c r="AA2568" s="2" t="str">
        <f>Table2[[#This Row],[Time4]]&amp;":"&amp;Table2[[#This Row],[Time5]]</f>
        <v>07:27</v>
      </c>
      <c r="AB2568" s="1" cm="1">
        <f t="array" ref="AB2568">IFERROR(IF(Table2[[#This Row],[code]]="","",_xlfn.IFS(AND(Table2[[#This Row],[code]]&lt;400,Table2[[#This Row],[code]]&lt;&gt;""),2,Table2[[#This Row],[code]]&gt;500,4)),"")</f>
        <v>2</v>
      </c>
      <c r="AC2568" s="1">
        <f>IF(Table2[[#This Row],[Event]]="Penalty",Table2[[#This Row],[number]],IF(Table2[[#This Row],[Event]]="Time-Out",401,""))</f>
        <v>208</v>
      </c>
      <c r="AD2568" s="1">
        <f>ROW(A2567)</f>
        <v>2567</v>
      </c>
      <c r="AE2568" s="1">
        <f>COUNTIFS(Table2[GameID],Table2[[#This Row],[GameID]],Table2[Column1],"&lt;="&amp;Table2[[#This Row],[Column1]])-1</f>
        <v>10</v>
      </c>
    </row>
    <row r="2569" spans="1:31" x14ac:dyDescent="0.45">
      <c r="A2569" t="s">
        <v>357</v>
      </c>
      <c r="B2569" t="str">
        <f>_xlfn.TEXTBEFORE(Table2[[#This Row],[Kamp]]," - ")</f>
        <v>Vanløse Floorball</v>
      </c>
      <c r="C2569" t="str">
        <f>_xlfn.TEXTAFTER(Table2[[#This Row],[Kamp]],"- ")</f>
        <v>Rødovre FC</v>
      </c>
      <c r="D2569">
        <v>45247</v>
      </c>
      <c r="E2569">
        <v>75101</v>
      </c>
      <c r="F2569">
        <v>20232024</v>
      </c>
      <c r="G2569" t="s">
        <v>17</v>
      </c>
      <c r="H2569" t="s">
        <v>660</v>
      </c>
      <c r="I2569" t="s">
        <v>678</v>
      </c>
      <c r="J2569">
        <v>3</v>
      </c>
      <c r="K2569">
        <v>31142</v>
      </c>
      <c r="L2569">
        <v>0</v>
      </c>
      <c r="M2569" t="s">
        <v>633</v>
      </c>
      <c r="N2569" t="s">
        <v>634</v>
      </c>
      <c r="O2569" t="s">
        <v>634</v>
      </c>
      <c r="P2569" t="s">
        <v>634</v>
      </c>
      <c r="Q2569" t="s">
        <v>634</v>
      </c>
      <c r="R2569">
        <f>SUMIFS(Table2[number],Table2[Event],"Goal",Table2[H/U],"HOME",Table2[GameID],Table2[[#This Row],[GameID]],Table2[GameTime],"&lt;="&amp;Table2[[#This Row],[GameTime]])</f>
        <v>3</v>
      </c>
      <c r="S2569">
        <f>SUMIFS(Table2[number],Table2[Event],"Goal",Table2[H/U],"AWAY",Table2[GameID],Table2[[#This Row],[GameID]],Table2[GameTime],"&lt;="&amp;Table2[[#This Row],[GameTime]])</f>
        <v>4</v>
      </c>
      <c r="T2569" t="str">
        <f>IF(Table2[[#This Row],[Event]]="Goal",Table2[[#This Row],[Hscore]]&amp;"-"&amp;Table2[[#This Row],[Uscore]],"")</f>
        <v/>
      </c>
      <c r="U2569">
        <v>3033</v>
      </c>
      <c r="V2569" s="1">
        <f>Table2[[#This Row],[GameTime]]-(Table2[[#This Row],[period]]-1)*1200</f>
        <v>633</v>
      </c>
      <c r="W2569" s="1">
        <f>ROUNDDOWN(Table2[[#This Row],[Time]]/60,0)</f>
        <v>10</v>
      </c>
      <c r="X2569" s="1">
        <f>ROUNDDOWN((Table2[[#This Row],[Time]]/60-Table2[[#This Row],[Time2]])*60,0)</f>
        <v>33</v>
      </c>
      <c r="Y2569" s="1">
        <f>IF(Table2[[#This Row],[Time2]]&lt;10,0&amp;Table2[[#This Row],[Time2]],Table2[[#This Row],[Time2]])</f>
        <v>10</v>
      </c>
      <c r="Z2569" s="1">
        <f>IF(Table2[[#This Row],[Time3]]&lt;10,0&amp;Table2[[#This Row],[Time3]],Table2[[#This Row],[Time3]])</f>
        <v>33</v>
      </c>
      <c r="AA2569" s="2" t="str">
        <f>Table2[[#This Row],[Time4]]&amp;":"&amp;Table2[[#This Row],[Time5]]</f>
        <v>10:33</v>
      </c>
      <c r="AB2569" s="1" t="str" cm="1">
        <f t="array" ref="AB2569">IFERROR(IF(Table2[[#This Row],[code]]="","",_xlfn.IFS(AND(Table2[[#This Row],[code]]&lt;400,Table2[[#This Row],[code]]&lt;&gt;""),2,Table2[[#This Row],[code]]&gt;500,4)),"")</f>
        <v/>
      </c>
      <c r="AC2569" s="1">
        <f>IF(Table2[[#This Row],[Event]]="Penalty",Table2[[#This Row],[number]],IF(Table2[[#This Row],[Event]]="Time-Out",401,""))</f>
        <v>401</v>
      </c>
      <c r="AD2569" s="1">
        <f>ROW(A2568)</f>
        <v>2568</v>
      </c>
      <c r="AE2569" s="1">
        <f>COUNTIFS(Table2[GameID],Table2[[#This Row],[GameID]],Table2[Column1],"&lt;="&amp;Table2[[#This Row],[Column1]])-1</f>
        <v>11</v>
      </c>
    </row>
    <row r="2570" spans="1:31" x14ac:dyDescent="0.45">
      <c r="A2570" t="s">
        <v>357</v>
      </c>
      <c r="B2570" t="str">
        <f>_xlfn.TEXTBEFORE(Table2[[#This Row],[Kamp]]," - ")</f>
        <v>Vanløse Floorball</v>
      </c>
      <c r="C2570" t="str">
        <f>_xlfn.TEXTAFTER(Table2[[#This Row],[Kamp]],"- ")</f>
        <v>Rødovre FC</v>
      </c>
      <c r="D2570">
        <v>45247</v>
      </c>
      <c r="E2570">
        <v>75101</v>
      </c>
      <c r="F2570">
        <v>20232024</v>
      </c>
      <c r="G2570" t="s">
        <v>17</v>
      </c>
      <c r="H2570" t="s">
        <v>665</v>
      </c>
      <c r="I2570" t="s">
        <v>677</v>
      </c>
      <c r="J2570">
        <v>3</v>
      </c>
      <c r="K2570">
        <v>31139</v>
      </c>
      <c r="L2570">
        <v>1</v>
      </c>
      <c r="M2570" t="s">
        <v>630</v>
      </c>
      <c r="N2570" t="s">
        <v>45</v>
      </c>
      <c r="O2570" t="s">
        <v>537</v>
      </c>
      <c r="P2570">
        <v>17</v>
      </c>
      <c r="Q2570">
        <v>83</v>
      </c>
      <c r="R2570">
        <f>SUMIFS(Table2[number],Table2[Event],"Goal",Table2[H/U],"HOME",Table2[GameID],Table2[[#This Row],[GameID]],Table2[GameTime],"&lt;="&amp;Table2[[#This Row],[GameTime]])</f>
        <v>3</v>
      </c>
      <c r="S2570">
        <f>SUMIFS(Table2[number],Table2[Event],"Goal",Table2[H/U],"AWAY",Table2[GameID],Table2[[#This Row],[GameID]],Table2[GameTime],"&lt;="&amp;Table2[[#This Row],[GameTime]])</f>
        <v>5</v>
      </c>
      <c r="T2570" t="str">
        <f>IF(Table2[[#This Row],[Event]]="Goal",Table2[[#This Row],[Hscore]]&amp;"-"&amp;Table2[[#This Row],[Uscore]],"")</f>
        <v>3-5</v>
      </c>
      <c r="U2570">
        <v>3207</v>
      </c>
      <c r="V2570" s="1">
        <f>Table2[[#This Row],[GameTime]]-(Table2[[#This Row],[period]]-1)*1200</f>
        <v>807</v>
      </c>
      <c r="W2570" s="1">
        <f>ROUNDDOWN(Table2[[#This Row],[Time]]/60,0)</f>
        <v>13</v>
      </c>
      <c r="X2570" s="1">
        <f>ROUNDDOWN((Table2[[#This Row],[Time]]/60-Table2[[#This Row],[Time2]])*60,0)</f>
        <v>27</v>
      </c>
      <c r="Y2570" s="1">
        <f>IF(Table2[[#This Row],[Time2]]&lt;10,0&amp;Table2[[#This Row],[Time2]],Table2[[#This Row],[Time2]])</f>
        <v>13</v>
      </c>
      <c r="Z2570" s="1">
        <f>IF(Table2[[#This Row],[Time3]]&lt;10,0&amp;Table2[[#This Row],[Time3]],Table2[[#This Row],[Time3]])</f>
        <v>27</v>
      </c>
      <c r="AA2570" s="2" t="str">
        <f>Table2[[#This Row],[Time4]]&amp;":"&amp;Table2[[#This Row],[Time5]]</f>
        <v>13:27</v>
      </c>
      <c r="AB2570" s="1" t="str" cm="1">
        <f t="array" ref="AB2570">IFERROR(IF(Table2[[#This Row],[code]]="","",_xlfn.IFS(AND(Table2[[#This Row],[code]]&lt;400,Table2[[#This Row],[code]]&lt;&gt;""),2,Table2[[#This Row],[code]]&gt;500,4)),"")</f>
        <v/>
      </c>
      <c r="AC2570" s="1" t="str">
        <f>IF(Table2[[#This Row],[Event]]="Penalty",Table2[[#This Row],[number]],IF(Table2[[#This Row],[Event]]="Time-Out",401,""))</f>
        <v/>
      </c>
      <c r="AD2570" s="1">
        <f>ROW(A2569)</f>
        <v>2569</v>
      </c>
      <c r="AE2570" s="1">
        <f>COUNTIFS(Table2[GameID],Table2[[#This Row],[GameID]],Table2[Column1],"&lt;="&amp;Table2[[#This Row],[Column1]])-1</f>
        <v>12</v>
      </c>
    </row>
    <row r="2571" spans="1:31" x14ac:dyDescent="0.45">
      <c r="A2571" t="s">
        <v>357</v>
      </c>
      <c r="B2571" t="str">
        <f>_xlfn.TEXTBEFORE(Table2[[#This Row],[Kamp]]," - ")</f>
        <v>Vanløse Floorball</v>
      </c>
      <c r="C2571" t="str">
        <f>_xlfn.TEXTAFTER(Table2[[#This Row],[Kamp]],"- ")</f>
        <v>Rødovre FC</v>
      </c>
      <c r="D2571">
        <v>45247</v>
      </c>
      <c r="E2571">
        <v>75101</v>
      </c>
      <c r="F2571">
        <v>20232024</v>
      </c>
      <c r="G2571" t="s">
        <v>17</v>
      </c>
      <c r="H2571" t="s">
        <v>665</v>
      </c>
      <c r="I2571" t="s">
        <v>677</v>
      </c>
      <c r="J2571">
        <v>3</v>
      </c>
      <c r="K2571">
        <v>31139</v>
      </c>
      <c r="L2571">
        <v>1</v>
      </c>
      <c r="M2571" t="s">
        <v>630</v>
      </c>
      <c r="N2571" t="s">
        <v>47</v>
      </c>
      <c r="O2571" t="s">
        <v>45</v>
      </c>
      <c r="P2571">
        <v>24</v>
      </c>
      <c r="Q2571">
        <v>17</v>
      </c>
      <c r="R2571">
        <f>SUMIFS(Table2[number],Table2[Event],"Goal",Table2[H/U],"HOME",Table2[GameID],Table2[[#This Row],[GameID]],Table2[GameTime],"&lt;="&amp;Table2[[#This Row],[GameTime]])</f>
        <v>3</v>
      </c>
      <c r="S2571">
        <f>SUMIFS(Table2[number],Table2[Event],"Goal",Table2[H/U],"AWAY",Table2[GameID],Table2[[#This Row],[GameID]],Table2[GameTime],"&lt;="&amp;Table2[[#This Row],[GameTime]])</f>
        <v>6</v>
      </c>
      <c r="T2571" t="str">
        <f>IF(Table2[[#This Row],[Event]]="Goal",Table2[[#This Row],[Hscore]]&amp;"-"&amp;Table2[[#This Row],[Uscore]],"")</f>
        <v>3-6</v>
      </c>
      <c r="U2571">
        <v>3449</v>
      </c>
      <c r="V2571" s="1">
        <f>Table2[[#This Row],[GameTime]]-(Table2[[#This Row],[period]]-1)*1200</f>
        <v>1049</v>
      </c>
      <c r="W2571" s="1">
        <f>ROUNDDOWN(Table2[[#This Row],[Time]]/60,0)</f>
        <v>17</v>
      </c>
      <c r="X2571" s="1">
        <f>ROUNDDOWN((Table2[[#This Row],[Time]]/60-Table2[[#This Row],[Time2]])*60,0)</f>
        <v>29</v>
      </c>
      <c r="Y2571" s="1">
        <f>IF(Table2[[#This Row],[Time2]]&lt;10,0&amp;Table2[[#This Row],[Time2]],Table2[[#This Row],[Time2]])</f>
        <v>17</v>
      </c>
      <c r="Z2571" s="1">
        <f>IF(Table2[[#This Row],[Time3]]&lt;10,0&amp;Table2[[#This Row],[Time3]],Table2[[#This Row],[Time3]])</f>
        <v>29</v>
      </c>
      <c r="AA2571" s="2" t="str">
        <f>Table2[[#This Row],[Time4]]&amp;":"&amp;Table2[[#This Row],[Time5]]</f>
        <v>17:29</v>
      </c>
      <c r="AB2571" s="1" t="str" cm="1">
        <f t="array" ref="AB2571">IFERROR(IF(Table2[[#This Row],[code]]="","",_xlfn.IFS(AND(Table2[[#This Row],[code]]&lt;400,Table2[[#This Row],[code]]&lt;&gt;""),2,Table2[[#This Row],[code]]&gt;500,4)),"")</f>
        <v/>
      </c>
      <c r="AC2571" s="1" t="str">
        <f>IF(Table2[[#This Row],[Event]]="Penalty",Table2[[#This Row],[number]],IF(Table2[[#This Row],[Event]]="Time-Out",401,""))</f>
        <v/>
      </c>
      <c r="AD2571" s="1">
        <f>ROW(A2570)</f>
        <v>2570</v>
      </c>
      <c r="AE2571" s="1">
        <f>COUNTIFS(Table2[GameID],Table2[[#This Row],[GameID]],Table2[Column1],"&lt;="&amp;Table2[[#This Row],[Column1]])-1</f>
        <v>13</v>
      </c>
    </row>
    <row r="2572" spans="1:31" x14ac:dyDescent="0.45">
      <c r="A2572" t="s">
        <v>357</v>
      </c>
      <c r="B2572" t="str">
        <f>_xlfn.TEXTBEFORE(Table2[[#This Row],[Kamp]]," - ")</f>
        <v>Vanløse Floorball</v>
      </c>
      <c r="C2572" t="str">
        <f>_xlfn.TEXTAFTER(Table2[[#This Row],[Kamp]],"- ")</f>
        <v>Rødovre FC</v>
      </c>
      <c r="D2572">
        <v>45247</v>
      </c>
      <c r="E2572">
        <v>75101</v>
      </c>
      <c r="F2572">
        <v>20232024</v>
      </c>
      <c r="G2572" t="s">
        <v>17</v>
      </c>
      <c r="H2572" t="s">
        <v>665</v>
      </c>
      <c r="I2572" t="s">
        <v>677</v>
      </c>
      <c r="J2572">
        <v>3</v>
      </c>
      <c r="K2572">
        <v>31139</v>
      </c>
      <c r="L2572">
        <v>1</v>
      </c>
      <c r="M2572" t="s">
        <v>630</v>
      </c>
      <c r="N2572" t="s">
        <v>80</v>
      </c>
      <c r="O2572" t="s">
        <v>430</v>
      </c>
      <c r="P2572">
        <v>13</v>
      </c>
      <c r="Q2572">
        <v>25</v>
      </c>
      <c r="R2572">
        <f>SUMIFS(Table2[number],Table2[Event],"Goal",Table2[H/U],"HOME",Table2[GameID],Table2[[#This Row],[GameID]],Table2[GameTime],"&lt;="&amp;Table2[[#This Row],[GameTime]])</f>
        <v>3</v>
      </c>
      <c r="S2572">
        <f>SUMIFS(Table2[number],Table2[Event],"Goal",Table2[H/U],"AWAY",Table2[GameID],Table2[[#This Row],[GameID]],Table2[GameTime],"&lt;="&amp;Table2[[#This Row],[GameTime]])</f>
        <v>7</v>
      </c>
      <c r="T2572" t="str">
        <f>IF(Table2[[#This Row],[Event]]="Goal",Table2[[#This Row],[Hscore]]&amp;"-"&amp;Table2[[#This Row],[Uscore]],"")</f>
        <v>3-7</v>
      </c>
      <c r="U2572">
        <v>3466</v>
      </c>
      <c r="V2572" s="1">
        <f>Table2[[#This Row],[GameTime]]-(Table2[[#This Row],[period]]-1)*1200</f>
        <v>1066</v>
      </c>
      <c r="W2572" s="1">
        <f>ROUNDDOWN(Table2[[#This Row],[Time]]/60,0)</f>
        <v>17</v>
      </c>
      <c r="X2572" s="1">
        <f>ROUNDDOWN((Table2[[#This Row],[Time]]/60-Table2[[#This Row],[Time2]])*60,0)</f>
        <v>45</v>
      </c>
      <c r="Y2572" s="1">
        <f>IF(Table2[[#This Row],[Time2]]&lt;10,0&amp;Table2[[#This Row],[Time2]],Table2[[#This Row],[Time2]])</f>
        <v>17</v>
      </c>
      <c r="Z2572" s="1">
        <f>IF(Table2[[#This Row],[Time3]]&lt;10,0&amp;Table2[[#This Row],[Time3]],Table2[[#This Row],[Time3]])</f>
        <v>45</v>
      </c>
      <c r="AA2572" s="2" t="str">
        <f>Table2[[#This Row],[Time4]]&amp;":"&amp;Table2[[#This Row],[Time5]]</f>
        <v>17:45</v>
      </c>
      <c r="AB2572" s="1" t="str" cm="1">
        <f t="array" ref="AB2572">IFERROR(IF(Table2[[#This Row],[code]]="","",_xlfn.IFS(AND(Table2[[#This Row],[code]]&lt;400,Table2[[#This Row],[code]]&lt;&gt;""),2,Table2[[#This Row],[code]]&gt;500,4)),"")</f>
        <v/>
      </c>
      <c r="AC2572" s="1" t="str">
        <f>IF(Table2[[#This Row],[Event]]="Penalty",Table2[[#This Row],[number]],IF(Table2[[#This Row],[Event]]="Time-Out",401,""))</f>
        <v/>
      </c>
      <c r="AD2572" s="1">
        <f>ROW(A2571)</f>
        <v>2571</v>
      </c>
      <c r="AE2572" s="1">
        <f>COUNTIFS(Table2[GameID],Table2[[#This Row],[GameID]],Table2[Column1],"&lt;="&amp;Table2[[#This Row],[Column1]])-1</f>
        <v>14</v>
      </c>
    </row>
    <row r="2573" spans="1:31" x14ac:dyDescent="0.45">
      <c r="A2573" t="s">
        <v>357</v>
      </c>
      <c r="B2573" t="str">
        <f>_xlfn.TEXTBEFORE(Table2[[#This Row],[Kamp]]," - ")</f>
        <v>Vanløse Floorball</v>
      </c>
      <c r="C2573" t="str">
        <f>_xlfn.TEXTAFTER(Table2[[#This Row],[Kamp]],"- ")</f>
        <v>Rødovre FC</v>
      </c>
      <c r="D2573">
        <v>45247</v>
      </c>
      <c r="E2573">
        <v>75101</v>
      </c>
      <c r="F2573">
        <v>20232024</v>
      </c>
      <c r="G2573" t="s">
        <v>17</v>
      </c>
      <c r="H2573" t="s">
        <v>660</v>
      </c>
      <c r="I2573" t="s">
        <v>678</v>
      </c>
      <c r="J2573">
        <v>3</v>
      </c>
      <c r="K2573">
        <v>31142</v>
      </c>
      <c r="L2573">
        <v>208</v>
      </c>
      <c r="M2573" t="s">
        <v>631</v>
      </c>
      <c r="N2573" t="s">
        <v>98</v>
      </c>
      <c r="O2573" t="s">
        <v>634</v>
      </c>
      <c r="P2573">
        <v>16</v>
      </c>
      <c r="Q2573" t="s">
        <v>634</v>
      </c>
      <c r="R2573">
        <f>SUMIFS(Table2[number],Table2[Event],"Goal",Table2[H/U],"HOME",Table2[GameID],Table2[[#This Row],[GameID]],Table2[GameTime],"&lt;="&amp;Table2[[#This Row],[GameTime]])</f>
        <v>3</v>
      </c>
      <c r="S2573">
        <f>SUMIFS(Table2[number],Table2[Event],"Goal",Table2[H/U],"AWAY",Table2[GameID],Table2[[#This Row],[GameID]],Table2[GameTime],"&lt;="&amp;Table2[[#This Row],[GameTime]])</f>
        <v>7</v>
      </c>
      <c r="T2573" t="str">
        <f>IF(Table2[[#This Row],[Event]]="Goal",Table2[[#This Row],[Hscore]]&amp;"-"&amp;Table2[[#This Row],[Uscore]],"")</f>
        <v/>
      </c>
      <c r="U2573">
        <v>3497</v>
      </c>
      <c r="V2573" s="1">
        <f>Table2[[#This Row],[GameTime]]-(Table2[[#This Row],[period]]-1)*1200</f>
        <v>1097</v>
      </c>
      <c r="W2573" s="1">
        <f>ROUNDDOWN(Table2[[#This Row],[Time]]/60,0)</f>
        <v>18</v>
      </c>
      <c r="X2573" s="1">
        <f>ROUNDDOWN((Table2[[#This Row],[Time]]/60-Table2[[#This Row],[Time2]])*60,0)</f>
        <v>17</v>
      </c>
      <c r="Y2573" s="1">
        <f>IF(Table2[[#This Row],[Time2]]&lt;10,0&amp;Table2[[#This Row],[Time2]],Table2[[#This Row],[Time2]])</f>
        <v>18</v>
      </c>
      <c r="Z2573" s="1">
        <f>IF(Table2[[#This Row],[Time3]]&lt;10,0&amp;Table2[[#This Row],[Time3]],Table2[[#This Row],[Time3]])</f>
        <v>17</v>
      </c>
      <c r="AA2573" s="2" t="str">
        <f>Table2[[#This Row],[Time4]]&amp;":"&amp;Table2[[#This Row],[Time5]]</f>
        <v>18:17</v>
      </c>
      <c r="AB2573" s="1" cm="1">
        <f t="array" ref="AB2573">IFERROR(IF(Table2[[#This Row],[code]]="","",_xlfn.IFS(AND(Table2[[#This Row],[code]]&lt;400,Table2[[#This Row],[code]]&lt;&gt;""),2,Table2[[#This Row],[code]]&gt;500,4)),"")</f>
        <v>2</v>
      </c>
      <c r="AC2573" s="1">
        <f>IF(Table2[[#This Row],[Event]]="Penalty",Table2[[#This Row],[number]],IF(Table2[[#This Row],[Event]]="Time-Out",401,""))</f>
        <v>208</v>
      </c>
      <c r="AD2573" s="1">
        <f>ROW(A2572)</f>
        <v>2572</v>
      </c>
      <c r="AE2573" s="1">
        <f>COUNTIFS(Table2[GameID],Table2[[#This Row],[GameID]],Table2[Column1],"&lt;="&amp;Table2[[#This Row],[Column1]])-1</f>
        <v>15</v>
      </c>
    </row>
    <row r="2574" spans="1:31" x14ac:dyDescent="0.45">
      <c r="A2574" t="s">
        <v>299</v>
      </c>
      <c r="B2574" t="str">
        <f>_xlfn.TEXTBEFORE(Table2[[#This Row],[Kamp]]," - ")</f>
        <v>Benløse IF</v>
      </c>
      <c r="C2574" t="str">
        <f>_xlfn.TEXTAFTER(Table2[[#This Row],[Kamp]],"- ")</f>
        <v>RungstedHørsholm</v>
      </c>
      <c r="D2574">
        <v>45248</v>
      </c>
      <c r="E2574">
        <v>75102</v>
      </c>
      <c r="F2574">
        <v>20232024</v>
      </c>
      <c r="G2574" t="s">
        <v>17</v>
      </c>
      <c r="H2574" t="s">
        <v>658</v>
      </c>
      <c r="I2574" t="s">
        <v>678</v>
      </c>
      <c r="J2574">
        <v>1</v>
      </c>
      <c r="K2574">
        <v>31137</v>
      </c>
      <c r="L2574">
        <v>1</v>
      </c>
      <c r="M2574" t="s">
        <v>630</v>
      </c>
      <c r="N2574" t="s">
        <v>469</v>
      </c>
      <c r="O2574" t="s">
        <v>28</v>
      </c>
      <c r="P2574">
        <v>88</v>
      </c>
      <c r="Q2574">
        <v>41</v>
      </c>
      <c r="R2574">
        <f>SUMIFS(Table2[number],Table2[Event],"Goal",Table2[H/U],"HOME",Table2[GameID],Table2[[#This Row],[GameID]],Table2[GameTime],"&lt;="&amp;Table2[[#This Row],[GameTime]])</f>
        <v>1</v>
      </c>
      <c r="S2574">
        <f>SUMIFS(Table2[number],Table2[Event],"Goal",Table2[H/U],"AWAY",Table2[GameID],Table2[[#This Row],[GameID]],Table2[GameTime],"&lt;="&amp;Table2[[#This Row],[GameTime]])</f>
        <v>0</v>
      </c>
      <c r="T2574" t="str">
        <f>IF(Table2[[#This Row],[Event]]="Goal",Table2[[#This Row],[Hscore]]&amp;"-"&amp;Table2[[#This Row],[Uscore]],"")</f>
        <v>1-0</v>
      </c>
      <c r="U2574">
        <v>712</v>
      </c>
      <c r="V2574" s="1">
        <f>Table2[[#This Row],[GameTime]]-(Table2[[#This Row],[period]]-1)*1200</f>
        <v>712</v>
      </c>
      <c r="W2574" s="1">
        <f>ROUNDDOWN(Table2[[#This Row],[Time]]/60,0)</f>
        <v>11</v>
      </c>
      <c r="X2574" s="1">
        <f>ROUNDDOWN((Table2[[#This Row],[Time]]/60-Table2[[#This Row],[Time2]])*60,0)</f>
        <v>52</v>
      </c>
      <c r="Y2574" s="1">
        <f>IF(Table2[[#This Row],[Time2]]&lt;10,0&amp;Table2[[#This Row],[Time2]],Table2[[#This Row],[Time2]])</f>
        <v>11</v>
      </c>
      <c r="Z2574" s="1">
        <f>IF(Table2[[#This Row],[Time3]]&lt;10,0&amp;Table2[[#This Row],[Time3]],Table2[[#This Row],[Time3]])</f>
        <v>52</v>
      </c>
      <c r="AA2574" s="2" t="str">
        <f>Table2[[#This Row],[Time4]]&amp;":"&amp;Table2[[#This Row],[Time5]]</f>
        <v>11:52</v>
      </c>
      <c r="AB2574" s="1" t="str" cm="1">
        <f t="array" ref="AB2574">IFERROR(IF(Table2[[#This Row],[code]]="","",_xlfn.IFS(AND(Table2[[#This Row],[code]]&lt;400,Table2[[#This Row],[code]]&lt;&gt;""),2,Table2[[#This Row],[code]]&gt;500,4)),"")</f>
        <v/>
      </c>
      <c r="AC2574" s="1" t="str">
        <f>IF(Table2[[#This Row],[Event]]="Penalty",Table2[[#This Row],[number]],IF(Table2[[#This Row],[Event]]="Time-Out",401,""))</f>
        <v/>
      </c>
      <c r="AD2574" s="1">
        <f>ROW(A2573)</f>
        <v>2573</v>
      </c>
      <c r="AE2574" s="1">
        <f>COUNTIFS(Table2[GameID],Table2[[#This Row],[GameID]],Table2[Column1],"&lt;="&amp;Table2[[#This Row],[Column1]])-1</f>
        <v>0</v>
      </c>
    </row>
    <row r="2575" spans="1:31" x14ac:dyDescent="0.45">
      <c r="A2575" t="s">
        <v>299</v>
      </c>
      <c r="B2575" t="str">
        <f>_xlfn.TEXTBEFORE(Table2[[#This Row],[Kamp]]," - ")</f>
        <v>Benløse IF</v>
      </c>
      <c r="C2575" t="str">
        <f>_xlfn.TEXTAFTER(Table2[[#This Row],[Kamp]],"- ")</f>
        <v>RungstedHørsholm</v>
      </c>
      <c r="D2575">
        <v>45248</v>
      </c>
      <c r="E2575">
        <v>75102</v>
      </c>
      <c r="F2575">
        <v>20232024</v>
      </c>
      <c r="G2575" t="s">
        <v>17</v>
      </c>
      <c r="H2575" t="s">
        <v>658</v>
      </c>
      <c r="I2575" t="s">
        <v>678</v>
      </c>
      <c r="J2575">
        <v>2</v>
      </c>
      <c r="K2575">
        <v>31137</v>
      </c>
      <c r="L2575">
        <v>1</v>
      </c>
      <c r="M2575" t="s">
        <v>630</v>
      </c>
      <c r="N2575" t="s">
        <v>36</v>
      </c>
      <c r="O2575" t="s">
        <v>29</v>
      </c>
      <c r="P2575">
        <v>87</v>
      </c>
      <c r="Q2575">
        <v>44</v>
      </c>
      <c r="R2575">
        <f>SUMIFS(Table2[number],Table2[Event],"Goal",Table2[H/U],"HOME",Table2[GameID],Table2[[#This Row],[GameID]],Table2[GameTime],"&lt;="&amp;Table2[[#This Row],[GameTime]])</f>
        <v>2</v>
      </c>
      <c r="S2575">
        <f>SUMIFS(Table2[number],Table2[Event],"Goal",Table2[H/U],"AWAY",Table2[GameID],Table2[[#This Row],[GameID]],Table2[GameTime],"&lt;="&amp;Table2[[#This Row],[GameTime]])</f>
        <v>0</v>
      </c>
      <c r="T2575" t="str">
        <f>IF(Table2[[#This Row],[Event]]="Goal",Table2[[#This Row],[Hscore]]&amp;"-"&amp;Table2[[#This Row],[Uscore]],"")</f>
        <v>2-0</v>
      </c>
      <c r="U2575">
        <v>1352</v>
      </c>
      <c r="V2575" s="1">
        <f>Table2[[#This Row],[GameTime]]-(Table2[[#This Row],[period]]-1)*1200</f>
        <v>152</v>
      </c>
      <c r="W2575" s="1">
        <f>ROUNDDOWN(Table2[[#This Row],[Time]]/60,0)</f>
        <v>2</v>
      </c>
      <c r="X2575" s="1">
        <f>ROUNDDOWN((Table2[[#This Row],[Time]]/60-Table2[[#This Row],[Time2]])*60,0)</f>
        <v>32</v>
      </c>
      <c r="Y2575" s="1" t="str">
        <f>IF(Table2[[#This Row],[Time2]]&lt;10,0&amp;Table2[[#This Row],[Time2]],Table2[[#This Row],[Time2]])</f>
        <v>02</v>
      </c>
      <c r="Z2575" s="1">
        <f>IF(Table2[[#This Row],[Time3]]&lt;10,0&amp;Table2[[#This Row],[Time3]],Table2[[#This Row],[Time3]])</f>
        <v>32</v>
      </c>
      <c r="AA2575" s="2" t="str">
        <f>Table2[[#This Row],[Time4]]&amp;":"&amp;Table2[[#This Row],[Time5]]</f>
        <v>02:32</v>
      </c>
      <c r="AB2575" s="1" t="str" cm="1">
        <f t="array" ref="AB2575">IFERROR(IF(Table2[[#This Row],[code]]="","",_xlfn.IFS(AND(Table2[[#This Row],[code]]&lt;400,Table2[[#This Row],[code]]&lt;&gt;""),2,Table2[[#This Row],[code]]&gt;500,4)),"")</f>
        <v/>
      </c>
      <c r="AC2575" s="1" t="str">
        <f>IF(Table2[[#This Row],[Event]]="Penalty",Table2[[#This Row],[number]],IF(Table2[[#This Row],[Event]]="Time-Out",401,""))</f>
        <v/>
      </c>
      <c r="AD2575" s="1">
        <f>ROW(A2574)</f>
        <v>2574</v>
      </c>
      <c r="AE2575" s="1">
        <f>COUNTIFS(Table2[GameID],Table2[[#This Row],[GameID]],Table2[Column1],"&lt;="&amp;Table2[[#This Row],[Column1]])-1</f>
        <v>1</v>
      </c>
    </row>
    <row r="2576" spans="1:31" x14ac:dyDescent="0.45">
      <c r="A2576" t="s">
        <v>299</v>
      </c>
      <c r="B2576" t="str">
        <f>_xlfn.TEXTBEFORE(Table2[[#This Row],[Kamp]]," - ")</f>
        <v>Benløse IF</v>
      </c>
      <c r="C2576" t="str">
        <f>_xlfn.TEXTAFTER(Table2[[#This Row],[Kamp]],"- ")</f>
        <v>RungstedHørsholm</v>
      </c>
      <c r="D2576">
        <v>45248</v>
      </c>
      <c r="E2576">
        <v>75102</v>
      </c>
      <c r="F2576">
        <v>20232024</v>
      </c>
      <c r="G2576" t="s">
        <v>17</v>
      </c>
      <c r="H2576" t="s">
        <v>658</v>
      </c>
      <c r="I2576" t="s">
        <v>678</v>
      </c>
      <c r="J2576">
        <v>2</v>
      </c>
      <c r="K2576">
        <v>31137</v>
      </c>
      <c r="L2576">
        <v>201</v>
      </c>
      <c r="M2576" t="s">
        <v>631</v>
      </c>
      <c r="N2576" t="s">
        <v>468</v>
      </c>
      <c r="O2576" t="s">
        <v>634</v>
      </c>
      <c r="P2576">
        <v>36</v>
      </c>
      <c r="Q2576" t="s">
        <v>634</v>
      </c>
      <c r="R2576">
        <f>SUMIFS(Table2[number],Table2[Event],"Goal",Table2[H/U],"HOME",Table2[GameID],Table2[[#This Row],[GameID]],Table2[GameTime],"&lt;="&amp;Table2[[#This Row],[GameTime]])</f>
        <v>2</v>
      </c>
      <c r="S2576">
        <f>SUMIFS(Table2[number],Table2[Event],"Goal",Table2[H/U],"AWAY",Table2[GameID],Table2[[#This Row],[GameID]],Table2[GameTime],"&lt;="&amp;Table2[[#This Row],[GameTime]])</f>
        <v>0</v>
      </c>
      <c r="T2576" t="str">
        <f>IF(Table2[[#This Row],[Event]]="Goal",Table2[[#This Row],[Hscore]]&amp;"-"&amp;Table2[[#This Row],[Uscore]],"")</f>
        <v/>
      </c>
      <c r="U2576">
        <v>1464</v>
      </c>
      <c r="V2576" s="1">
        <f>Table2[[#This Row],[GameTime]]-(Table2[[#This Row],[period]]-1)*1200</f>
        <v>264</v>
      </c>
      <c r="W2576" s="1">
        <f>ROUNDDOWN(Table2[[#This Row],[Time]]/60,0)</f>
        <v>4</v>
      </c>
      <c r="X2576" s="1">
        <f>ROUNDDOWN((Table2[[#This Row],[Time]]/60-Table2[[#This Row],[Time2]])*60,0)</f>
        <v>24</v>
      </c>
      <c r="Y2576" s="1" t="str">
        <f>IF(Table2[[#This Row],[Time2]]&lt;10,0&amp;Table2[[#This Row],[Time2]],Table2[[#This Row],[Time2]])</f>
        <v>04</v>
      </c>
      <c r="Z2576" s="1">
        <f>IF(Table2[[#This Row],[Time3]]&lt;10,0&amp;Table2[[#This Row],[Time3]],Table2[[#This Row],[Time3]])</f>
        <v>24</v>
      </c>
      <c r="AA2576" s="2" t="str">
        <f>Table2[[#This Row],[Time4]]&amp;":"&amp;Table2[[#This Row],[Time5]]</f>
        <v>04:24</v>
      </c>
      <c r="AB2576" s="1" cm="1">
        <f t="array" ref="AB2576">IFERROR(IF(Table2[[#This Row],[code]]="","",_xlfn.IFS(AND(Table2[[#This Row],[code]]&lt;400,Table2[[#This Row],[code]]&lt;&gt;""),2,Table2[[#This Row],[code]]&gt;500,4)),"")</f>
        <v>2</v>
      </c>
      <c r="AC2576" s="1">
        <f>IF(Table2[[#This Row],[Event]]="Penalty",Table2[[#This Row],[number]],IF(Table2[[#This Row],[Event]]="Time-Out",401,""))</f>
        <v>201</v>
      </c>
      <c r="AD2576" s="1">
        <f>ROW(A2575)</f>
        <v>2575</v>
      </c>
      <c r="AE2576" s="1">
        <f>COUNTIFS(Table2[GameID],Table2[[#This Row],[GameID]],Table2[Column1],"&lt;="&amp;Table2[[#This Row],[Column1]])-1</f>
        <v>2</v>
      </c>
    </row>
    <row r="2577" spans="1:31" x14ac:dyDescent="0.45">
      <c r="A2577" t="s">
        <v>299</v>
      </c>
      <c r="B2577" t="str">
        <f>_xlfn.TEXTBEFORE(Table2[[#This Row],[Kamp]]," - ")</f>
        <v>Benløse IF</v>
      </c>
      <c r="C2577" t="str">
        <f>_xlfn.TEXTAFTER(Table2[[#This Row],[Kamp]],"- ")</f>
        <v>RungstedHørsholm</v>
      </c>
      <c r="D2577">
        <v>45248</v>
      </c>
      <c r="E2577">
        <v>75102</v>
      </c>
      <c r="F2577">
        <v>20232024</v>
      </c>
      <c r="G2577" t="s">
        <v>17</v>
      </c>
      <c r="H2577" t="s">
        <v>658</v>
      </c>
      <c r="I2577" t="s">
        <v>678</v>
      </c>
      <c r="J2577">
        <v>2</v>
      </c>
      <c r="K2577">
        <v>31137</v>
      </c>
      <c r="L2577">
        <v>1</v>
      </c>
      <c r="M2577" t="s">
        <v>630</v>
      </c>
      <c r="N2577" t="s">
        <v>466</v>
      </c>
      <c r="O2577" t="s">
        <v>24</v>
      </c>
      <c r="P2577">
        <v>23</v>
      </c>
      <c r="Q2577">
        <v>12</v>
      </c>
      <c r="R2577">
        <f>SUMIFS(Table2[number],Table2[Event],"Goal",Table2[H/U],"HOME",Table2[GameID],Table2[[#This Row],[GameID]],Table2[GameTime],"&lt;="&amp;Table2[[#This Row],[GameTime]])</f>
        <v>3</v>
      </c>
      <c r="S2577">
        <f>SUMIFS(Table2[number],Table2[Event],"Goal",Table2[H/U],"AWAY",Table2[GameID],Table2[[#This Row],[GameID]],Table2[GameTime],"&lt;="&amp;Table2[[#This Row],[GameTime]])</f>
        <v>0</v>
      </c>
      <c r="T2577" t="str">
        <f>IF(Table2[[#This Row],[Event]]="Goal",Table2[[#This Row],[Hscore]]&amp;"-"&amp;Table2[[#This Row],[Uscore]],"")</f>
        <v>3-0</v>
      </c>
      <c r="U2577">
        <v>1828</v>
      </c>
      <c r="V2577" s="1">
        <f>Table2[[#This Row],[GameTime]]-(Table2[[#This Row],[period]]-1)*1200</f>
        <v>628</v>
      </c>
      <c r="W2577" s="1">
        <f>ROUNDDOWN(Table2[[#This Row],[Time]]/60,0)</f>
        <v>10</v>
      </c>
      <c r="X2577" s="1">
        <f>ROUNDDOWN((Table2[[#This Row],[Time]]/60-Table2[[#This Row],[Time2]])*60,0)</f>
        <v>28</v>
      </c>
      <c r="Y2577" s="1">
        <f>IF(Table2[[#This Row],[Time2]]&lt;10,0&amp;Table2[[#This Row],[Time2]],Table2[[#This Row],[Time2]])</f>
        <v>10</v>
      </c>
      <c r="Z2577" s="1">
        <f>IF(Table2[[#This Row],[Time3]]&lt;10,0&amp;Table2[[#This Row],[Time3]],Table2[[#This Row],[Time3]])</f>
        <v>28</v>
      </c>
      <c r="AA2577" s="2" t="str">
        <f>Table2[[#This Row],[Time4]]&amp;":"&amp;Table2[[#This Row],[Time5]]</f>
        <v>10:28</v>
      </c>
      <c r="AB2577" s="1" t="str" cm="1">
        <f t="array" ref="AB2577">IFERROR(IF(Table2[[#This Row],[code]]="","",_xlfn.IFS(AND(Table2[[#This Row],[code]]&lt;400,Table2[[#This Row],[code]]&lt;&gt;""),2,Table2[[#This Row],[code]]&gt;500,4)),"")</f>
        <v/>
      </c>
      <c r="AC2577" s="1" t="str">
        <f>IF(Table2[[#This Row],[Event]]="Penalty",Table2[[#This Row],[number]],IF(Table2[[#This Row],[Event]]="Time-Out",401,""))</f>
        <v/>
      </c>
      <c r="AD2577" s="1">
        <f>ROW(A2576)</f>
        <v>2576</v>
      </c>
      <c r="AE2577" s="1">
        <f>COUNTIFS(Table2[GameID],Table2[[#This Row],[GameID]],Table2[Column1],"&lt;="&amp;Table2[[#This Row],[Column1]])-1</f>
        <v>3</v>
      </c>
    </row>
    <row r="2578" spans="1:31" x14ac:dyDescent="0.45">
      <c r="A2578" t="s">
        <v>299</v>
      </c>
      <c r="B2578" t="str">
        <f>_xlfn.TEXTBEFORE(Table2[[#This Row],[Kamp]]," - ")</f>
        <v>Benløse IF</v>
      </c>
      <c r="C2578" t="str">
        <f>_xlfn.TEXTAFTER(Table2[[#This Row],[Kamp]],"- ")</f>
        <v>RungstedHørsholm</v>
      </c>
      <c r="D2578">
        <v>45248</v>
      </c>
      <c r="E2578">
        <v>75102</v>
      </c>
      <c r="F2578">
        <v>20232024</v>
      </c>
      <c r="G2578" t="s">
        <v>17</v>
      </c>
      <c r="H2578" t="s">
        <v>658</v>
      </c>
      <c r="I2578" t="s">
        <v>678</v>
      </c>
      <c r="J2578">
        <v>2</v>
      </c>
      <c r="K2578">
        <v>31137</v>
      </c>
      <c r="L2578">
        <v>1</v>
      </c>
      <c r="M2578" t="s">
        <v>630</v>
      </c>
      <c r="N2578" t="s">
        <v>24</v>
      </c>
      <c r="O2578" t="s">
        <v>192</v>
      </c>
      <c r="P2578">
        <v>12</v>
      </c>
      <c r="Q2578">
        <v>32</v>
      </c>
      <c r="R2578">
        <f>SUMIFS(Table2[number],Table2[Event],"Goal",Table2[H/U],"HOME",Table2[GameID],Table2[[#This Row],[GameID]],Table2[GameTime],"&lt;="&amp;Table2[[#This Row],[GameTime]])</f>
        <v>4</v>
      </c>
      <c r="S2578">
        <f>SUMIFS(Table2[number],Table2[Event],"Goal",Table2[H/U],"AWAY",Table2[GameID],Table2[[#This Row],[GameID]],Table2[GameTime],"&lt;="&amp;Table2[[#This Row],[GameTime]])</f>
        <v>0</v>
      </c>
      <c r="T2578" t="str">
        <f>IF(Table2[[#This Row],[Event]]="Goal",Table2[[#This Row],[Hscore]]&amp;"-"&amp;Table2[[#This Row],[Uscore]],"")</f>
        <v>4-0</v>
      </c>
      <c r="U2578">
        <v>1897</v>
      </c>
      <c r="V2578" s="1">
        <f>Table2[[#This Row],[GameTime]]-(Table2[[#This Row],[period]]-1)*1200</f>
        <v>697</v>
      </c>
      <c r="W2578" s="1">
        <f>ROUNDDOWN(Table2[[#This Row],[Time]]/60,0)</f>
        <v>11</v>
      </c>
      <c r="X2578" s="1">
        <f>ROUNDDOWN((Table2[[#This Row],[Time]]/60-Table2[[#This Row],[Time2]])*60,0)</f>
        <v>37</v>
      </c>
      <c r="Y2578" s="1">
        <f>IF(Table2[[#This Row],[Time2]]&lt;10,0&amp;Table2[[#This Row],[Time2]],Table2[[#This Row],[Time2]])</f>
        <v>11</v>
      </c>
      <c r="Z2578" s="1">
        <f>IF(Table2[[#This Row],[Time3]]&lt;10,0&amp;Table2[[#This Row],[Time3]],Table2[[#This Row],[Time3]])</f>
        <v>37</v>
      </c>
      <c r="AA2578" s="2" t="str">
        <f>Table2[[#This Row],[Time4]]&amp;":"&amp;Table2[[#This Row],[Time5]]</f>
        <v>11:37</v>
      </c>
      <c r="AB2578" s="1" t="str" cm="1">
        <f t="array" ref="AB2578">IFERROR(IF(Table2[[#This Row],[code]]="","",_xlfn.IFS(AND(Table2[[#This Row],[code]]&lt;400,Table2[[#This Row],[code]]&lt;&gt;""),2,Table2[[#This Row],[code]]&gt;500,4)),"")</f>
        <v/>
      </c>
      <c r="AC2578" s="1" t="str">
        <f>IF(Table2[[#This Row],[Event]]="Penalty",Table2[[#This Row],[number]],IF(Table2[[#This Row],[Event]]="Time-Out",401,""))</f>
        <v/>
      </c>
      <c r="AD2578" s="1">
        <f>ROW(A2577)</f>
        <v>2577</v>
      </c>
      <c r="AE2578" s="1">
        <f>COUNTIFS(Table2[GameID],Table2[[#This Row],[GameID]],Table2[Column1],"&lt;="&amp;Table2[[#This Row],[Column1]])-1</f>
        <v>4</v>
      </c>
    </row>
    <row r="2579" spans="1:31" x14ac:dyDescent="0.45">
      <c r="A2579" t="s">
        <v>299</v>
      </c>
      <c r="B2579" t="str">
        <f>_xlfn.TEXTBEFORE(Table2[[#This Row],[Kamp]]," - ")</f>
        <v>Benløse IF</v>
      </c>
      <c r="C2579" t="str">
        <f>_xlfn.TEXTAFTER(Table2[[#This Row],[Kamp]],"- ")</f>
        <v>RungstedHørsholm</v>
      </c>
      <c r="D2579">
        <v>45248</v>
      </c>
      <c r="E2579">
        <v>75102</v>
      </c>
      <c r="F2579">
        <v>20232024</v>
      </c>
      <c r="G2579" t="s">
        <v>17</v>
      </c>
      <c r="H2579" t="s">
        <v>658</v>
      </c>
      <c r="I2579" t="s">
        <v>678</v>
      </c>
      <c r="J2579">
        <v>2</v>
      </c>
      <c r="K2579">
        <v>31137</v>
      </c>
      <c r="L2579">
        <v>0</v>
      </c>
      <c r="M2579" t="s">
        <v>631</v>
      </c>
      <c r="N2579" t="s">
        <v>192</v>
      </c>
      <c r="O2579" t="s">
        <v>634</v>
      </c>
      <c r="P2579">
        <v>32</v>
      </c>
      <c r="Q2579" t="s">
        <v>634</v>
      </c>
      <c r="R2579">
        <f>SUMIFS(Table2[number],Table2[Event],"Goal",Table2[H/U],"HOME",Table2[GameID],Table2[[#This Row],[GameID]],Table2[GameTime],"&lt;="&amp;Table2[[#This Row],[GameTime]])</f>
        <v>4</v>
      </c>
      <c r="S2579">
        <f>SUMIFS(Table2[number],Table2[Event],"Goal",Table2[H/U],"AWAY",Table2[GameID],Table2[[#This Row],[GameID]],Table2[GameTime],"&lt;="&amp;Table2[[#This Row],[GameTime]])</f>
        <v>0</v>
      </c>
      <c r="T2579" t="str">
        <f>IF(Table2[[#This Row],[Event]]="Goal",Table2[[#This Row],[Hscore]]&amp;"-"&amp;Table2[[#This Row],[Uscore]],"")</f>
        <v/>
      </c>
      <c r="U2579">
        <v>2112</v>
      </c>
      <c r="V2579" s="1">
        <f>Table2[[#This Row],[GameTime]]-(Table2[[#This Row],[period]]-1)*1200</f>
        <v>912</v>
      </c>
      <c r="W2579" s="1">
        <f>ROUNDDOWN(Table2[[#This Row],[Time]]/60,0)</f>
        <v>15</v>
      </c>
      <c r="X2579" s="1">
        <f>ROUNDDOWN((Table2[[#This Row],[Time]]/60-Table2[[#This Row],[Time2]])*60,0)</f>
        <v>12</v>
      </c>
      <c r="Y2579" s="1">
        <f>IF(Table2[[#This Row],[Time2]]&lt;10,0&amp;Table2[[#This Row],[Time2]],Table2[[#This Row],[Time2]])</f>
        <v>15</v>
      </c>
      <c r="Z2579" s="1">
        <f>IF(Table2[[#This Row],[Time3]]&lt;10,0&amp;Table2[[#This Row],[Time3]],Table2[[#This Row],[Time3]])</f>
        <v>12</v>
      </c>
      <c r="AA2579" s="2" t="str">
        <f>Table2[[#This Row],[Time4]]&amp;":"&amp;Table2[[#This Row],[Time5]]</f>
        <v>15:12</v>
      </c>
      <c r="AB2579" s="1" cm="1">
        <f t="array" ref="AB2579">IFERROR(IF(Table2[[#This Row],[code]]="","",_xlfn.IFS(AND(Table2[[#This Row],[code]]&lt;400,Table2[[#This Row],[code]]&lt;&gt;""),2,Table2[[#This Row],[code]]&gt;500,4)),"")</f>
        <v>2</v>
      </c>
      <c r="AC2579" s="1">
        <f>IF(Table2[[#This Row],[Event]]="Penalty",Table2[[#This Row],[number]],IF(Table2[[#This Row],[Event]]="Time-Out",401,""))</f>
        <v>0</v>
      </c>
      <c r="AD2579" s="1">
        <f>ROW(A2578)</f>
        <v>2578</v>
      </c>
      <c r="AE2579" s="1">
        <f>COUNTIFS(Table2[GameID],Table2[[#This Row],[GameID]],Table2[Column1],"&lt;="&amp;Table2[[#This Row],[Column1]])-1</f>
        <v>5</v>
      </c>
    </row>
    <row r="2580" spans="1:31" x14ac:dyDescent="0.45">
      <c r="A2580" t="s">
        <v>299</v>
      </c>
      <c r="B2580" t="str">
        <f>_xlfn.TEXTBEFORE(Table2[[#This Row],[Kamp]]," - ")</f>
        <v>Benløse IF</v>
      </c>
      <c r="C2580" t="str">
        <f>_xlfn.TEXTAFTER(Table2[[#This Row],[Kamp]],"- ")</f>
        <v>RungstedHørsholm</v>
      </c>
      <c r="D2580">
        <v>45248</v>
      </c>
      <c r="E2580">
        <v>75102</v>
      </c>
      <c r="F2580">
        <v>20232024</v>
      </c>
      <c r="G2580" t="s">
        <v>17</v>
      </c>
      <c r="H2580" t="s">
        <v>658</v>
      </c>
      <c r="I2580" t="s">
        <v>678</v>
      </c>
      <c r="J2580">
        <v>2</v>
      </c>
      <c r="K2580">
        <v>31137</v>
      </c>
      <c r="L2580">
        <v>1</v>
      </c>
      <c r="M2580" t="s">
        <v>630</v>
      </c>
      <c r="N2580" t="s">
        <v>469</v>
      </c>
      <c r="O2580" t="s">
        <v>29</v>
      </c>
      <c r="P2580">
        <v>88</v>
      </c>
      <c r="Q2580">
        <v>44</v>
      </c>
      <c r="R2580">
        <f>SUMIFS(Table2[number],Table2[Event],"Goal",Table2[H/U],"HOME",Table2[GameID],Table2[[#This Row],[GameID]],Table2[GameTime],"&lt;="&amp;Table2[[#This Row],[GameTime]])</f>
        <v>5</v>
      </c>
      <c r="S2580">
        <f>SUMIFS(Table2[number],Table2[Event],"Goal",Table2[H/U],"AWAY",Table2[GameID],Table2[[#This Row],[GameID]],Table2[GameTime],"&lt;="&amp;Table2[[#This Row],[GameTime]])</f>
        <v>0</v>
      </c>
      <c r="T2580" t="str">
        <f>IF(Table2[[#This Row],[Event]]="Goal",Table2[[#This Row],[Hscore]]&amp;"-"&amp;Table2[[#This Row],[Uscore]],"")</f>
        <v>5-0</v>
      </c>
      <c r="U2580">
        <v>2249</v>
      </c>
      <c r="V2580" s="1">
        <f>Table2[[#This Row],[GameTime]]-(Table2[[#This Row],[period]]-1)*1200</f>
        <v>1049</v>
      </c>
      <c r="W2580" s="1">
        <f>ROUNDDOWN(Table2[[#This Row],[Time]]/60,0)</f>
        <v>17</v>
      </c>
      <c r="X2580" s="1">
        <f>ROUNDDOWN((Table2[[#This Row],[Time]]/60-Table2[[#This Row],[Time2]])*60,0)</f>
        <v>29</v>
      </c>
      <c r="Y2580" s="1">
        <f>IF(Table2[[#This Row],[Time2]]&lt;10,0&amp;Table2[[#This Row],[Time2]],Table2[[#This Row],[Time2]])</f>
        <v>17</v>
      </c>
      <c r="Z2580" s="1">
        <f>IF(Table2[[#This Row],[Time3]]&lt;10,0&amp;Table2[[#This Row],[Time3]],Table2[[#This Row],[Time3]])</f>
        <v>29</v>
      </c>
      <c r="AA2580" s="2" t="str">
        <f>Table2[[#This Row],[Time4]]&amp;":"&amp;Table2[[#This Row],[Time5]]</f>
        <v>17:29</v>
      </c>
      <c r="AB2580" s="1" t="str" cm="1">
        <f t="array" ref="AB2580">IFERROR(IF(Table2[[#This Row],[code]]="","",_xlfn.IFS(AND(Table2[[#This Row],[code]]&lt;400,Table2[[#This Row],[code]]&lt;&gt;""),2,Table2[[#This Row],[code]]&gt;500,4)),"")</f>
        <v/>
      </c>
      <c r="AC2580" s="1" t="str">
        <f>IF(Table2[[#This Row],[Event]]="Penalty",Table2[[#This Row],[number]],IF(Table2[[#This Row],[Event]]="Time-Out",401,""))</f>
        <v/>
      </c>
      <c r="AD2580" s="1">
        <f>ROW(A2579)</f>
        <v>2579</v>
      </c>
      <c r="AE2580" s="1">
        <f>COUNTIFS(Table2[GameID],Table2[[#This Row],[GameID]],Table2[Column1],"&lt;="&amp;Table2[[#This Row],[Column1]])-1</f>
        <v>6</v>
      </c>
    </row>
    <row r="2581" spans="1:31" x14ac:dyDescent="0.45">
      <c r="A2581" t="s">
        <v>299</v>
      </c>
      <c r="B2581" t="str">
        <f>_xlfn.TEXTBEFORE(Table2[[#This Row],[Kamp]]," - ")</f>
        <v>Benløse IF</v>
      </c>
      <c r="C2581" t="str">
        <f>_xlfn.TEXTAFTER(Table2[[#This Row],[Kamp]],"- ")</f>
        <v>RungstedHørsholm</v>
      </c>
      <c r="D2581">
        <v>45248</v>
      </c>
      <c r="E2581">
        <v>75102</v>
      </c>
      <c r="F2581">
        <v>20232024</v>
      </c>
      <c r="G2581" t="s">
        <v>17</v>
      </c>
      <c r="H2581" t="s">
        <v>658</v>
      </c>
      <c r="I2581" t="s">
        <v>678</v>
      </c>
      <c r="J2581">
        <v>2</v>
      </c>
      <c r="K2581">
        <v>31137</v>
      </c>
      <c r="L2581">
        <v>1</v>
      </c>
      <c r="M2581" t="s">
        <v>630</v>
      </c>
      <c r="N2581" t="s">
        <v>36</v>
      </c>
      <c r="O2581" t="s">
        <v>29</v>
      </c>
      <c r="P2581">
        <v>87</v>
      </c>
      <c r="Q2581">
        <v>44</v>
      </c>
      <c r="R2581">
        <f>SUMIFS(Table2[number],Table2[Event],"Goal",Table2[H/U],"HOME",Table2[GameID],Table2[[#This Row],[GameID]],Table2[GameTime],"&lt;="&amp;Table2[[#This Row],[GameTime]])</f>
        <v>6</v>
      </c>
      <c r="S2581">
        <f>SUMIFS(Table2[number],Table2[Event],"Goal",Table2[H/U],"AWAY",Table2[GameID],Table2[[#This Row],[GameID]],Table2[GameTime],"&lt;="&amp;Table2[[#This Row],[GameTime]])</f>
        <v>0</v>
      </c>
      <c r="T2581" t="str">
        <f>IF(Table2[[#This Row],[Event]]="Goal",Table2[[#This Row],[Hscore]]&amp;"-"&amp;Table2[[#This Row],[Uscore]],"")</f>
        <v>6-0</v>
      </c>
      <c r="U2581">
        <v>2386</v>
      </c>
      <c r="V2581" s="1">
        <f>Table2[[#This Row],[GameTime]]-(Table2[[#This Row],[period]]-1)*1200</f>
        <v>1186</v>
      </c>
      <c r="W2581" s="1">
        <f>ROUNDDOWN(Table2[[#This Row],[Time]]/60,0)</f>
        <v>19</v>
      </c>
      <c r="X2581" s="1">
        <f>ROUNDDOWN((Table2[[#This Row],[Time]]/60-Table2[[#This Row],[Time2]])*60,0)</f>
        <v>45</v>
      </c>
      <c r="Y2581" s="1">
        <f>IF(Table2[[#This Row],[Time2]]&lt;10,0&amp;Table2[[#This Row],[Time2]],Table2[[#This Row],[Time2]])</f>
        <v>19</v>
      </c>
      <c r="Z2581" s="1">
        <f>IF(Table2[[#This Row],[Time3]]&lt;10,0&amp;Table2[[#This Row],[Time3]],Table2[[#This Row],[Time3]])</f>
        <v>45</v>
      </c>
      <c r="AA2581" s="2" t="str">
        <f>Table2[[#This Row],[Time4]]&amp;":"&amp;Table2[[#This Row],[Time5]]</f>
        <v>19:45</v>
      </c>
      <c r="AB2581" s="1" t="str" cm="1">
        <f t="array" ref="AB2581">IFERROR(IF(Table2[[#This Row],[code]]="","",_xlfn.IFS(AND(Table2[[#This Row],[code]]&lt;400,Table2[[#This Row],[code]]&lt;&gt;""),2,Table2[[#This Row],[code]]&gt;500,4)),"")</f>
        <v/>
      </c>
      <c r="AC2581" s="1" t="str">
        <f>IF(Table2[[#This Row],[Event]]="Penalty",Table2[[#This Row],[number]],IF(Table2[[#This Row],[Event]]="Time-Out",401,""))</f>
        <v/>
      </c>
      <c r="AD2581" s="1">
        <f>ROW(A2580)</f>
        <v>2580</v>
      </c>
      <c r="AE2581" s="1">
        <f>COUNTIFS(Table2[GameID],Table2[[#This Row],[GameID]],Table2[Column1],"&lt;="&amp;Table2[[#This Row],[Column1]])-1</f>
        <v>7</v>
      </c>
    </row>
    <row r="2582" spans="1:31" x14ac:dyDescent="0.45">
      <c r="A2582" t="s">
        <v>299</v>
      </c>
      <c r="B2582" t="str">
        <f>_xlfn.TEXTBEFORE(Table2[[#This Row],[Kamp]]," - ")</f>
        <v>Benløse IF</v>
      </c>
      <c r="C2582" t="str">
        <f>_xlfn.TEXTAFTER(Table2[[#This Row],[Kamp]],"- ")</f>
        <v>RungstedHørsholm</v>
      </c>
      <c r="D2582">
        <v>45248</v>
      </c>
      <c r="E2582">
        <v>75102</v>
      </c>
      <c r="F2582">
        <v>20232024</v>
      </c>
      <c r="G2582" t="s">
        <v>17</v>
      </c>
      <c r="H2582" t="s">
        <v>662</v>
      </c>
      <c r="I2582" t="s">
        <v>677</v>
      </c>
      <c r="J2582">
        <v>3</v>
      </c>
      <c r="K2582">
        <v>31141</v>
      </c>
      <c r="L2582">
        <v>201</v>
      </c>
      <c r="M2582" t="s">
        <v>631</v>
      </c>
      <c r="N2582" t="s">
        <v>319</v>
      </c>
      <c r="O2582" t="s">
        <v>634</v>
      </c>
      <c r="P2582">
        <v>38</v>
      </c>
      <c r="Q2582" t="s">
        <v>634</v>
      </c>
      <c r="R2582">
        <f>SUMIFS(Table2[number],Table2[Event],"Goal",Table2[H/U],"HOME",Table2[GameID],Table2[[#This Row],[GameID]],Table2[GameTime],"&lt;="&amp;Table2[[#This Row],[GameTime]])</f>
        <v>6</v>
      </c>
      <c r="S2582">
        <f>SUMIFS(Table2[number],Table2[Event],"Goal",Table2[H/U],"AWAY",Table2[GameID],Table2[[#This Row],[GameID]],Table2[GameTime],"&lt;="&amp;Table2[[#This Row],[GameTime]])</f>
        <v>0</v>
      </c>
      <c r="T2582" t="str">
        <f>IF(Table2[[#This Row],[Event]]="Goal",Table2[[#This Row],[Hscore]]&amp;"-"&amp;Table2[[#This Row],[Uscore]],"")</f>
        <v/>
      </c>
      <c r="U2582">
        <v>2756</v>
      </c>
      <c r="V2582" s="1">
        <f>Table2[[#This Row],[GameTime]]-(Table2[[#This Row],[period]]-1)*1200</f>
        <v>356</v>
      </c>
      <c r="W2582" s="1">
        <f>ROUNDDOWN(Table2[[#This Row],[Time]]/60,0)</f>
        <v>5</v>
      </c>
      <c r="X2582" s="1">
        <f>ROUNDDOWN((Table2[[#This Row],[Time]]/60-Table2[[#This Row],[Time2]])*60,0)</f>
        <v>56</v>
      </c>
      <c r="Y2582" s="1" t="str">
        <f>IF(Table2[[#This Row],[Time2]]&lt;10,0&amp;Table2[[#This Row],[Time2]],Table2[[#This Row],[Time2]])</f>
        <v>05</v>
      </c>
      <c r="Z2582" s="1">
        <f>IF(Table2[[#This Row],[Time3]]&lt;10,0&amp;Table2[[#This Row],[Time3]],Table2[[#This Row],[Time3]])</f>
        <v>56</v>
      </c>
      <c r="AA2582" s="2" t="str">
        <f>Table2[[#This Row],[Time4]]&amp;":"&amp;Table2[[#This Row],[Time5]]</f>
        <v>05:56</v>
      </c>
      <c r="AB2582" s="1" cm="1">
        <f t="array" ref="AB2582">IFERROR(IF(Table2[[#This Row],[code]]="","",_xlfn.IFS(AND(Table2[[#This Row],[code]]&lt;400,Table2[[#This Row],[code]]&lt;&gt;""),2,Table2[[#This Row],[code]]&gt;500,4)),"")</f>
        <v>2</v>
      </c>
      <c r="AC2582" s="1">
        <f>IF(Table2[[#This Row],[Event]]="Penalty",Table2[[#This Row],[number]],IF(Table2[[#This Row],[Event]]="Time-Out",401,""))</f>
        <v>201</v>
      </c>
      <c r="AD2582" s="1">
        <f>ROW(A2581)</f>
        <v>2581</v>
      </c>
      <c r="AE2582" s="1">
        <f>COUNTIFS(Table2[GameID],Table2[[#This Row],[GameID]],Table2[Column1],"&lt;="&amp;Table2[[#This Row],[Column1]])-1</f>
        <v>8</v>
      </c>
    </row>
    <row r="2583" spans="1:31" x14ac:dyDescent="0.45">
      <c r="A2583" t="s">
        <v>299</v>
      </c>
      <c r="B2583" t="str">
        <f>_xlfn.TEXTBEFORE(Table2[[#This Row],[Kamp]]," - ")</f>
        <v>Benløse IF</v>
      </c>
      <c r="C2583" t="str">
        <f>_xlfn.TEXTAFTER(Table2[[#This Row],[Kamp]],"- ")</f>
        <v>RungstedHørsholm</v>
      </c>
      <c r="D2583">
        <v>45248</v>
      </c>
      <c r="E2583">
        <v>75102</v>
      </c>
      <c r="F2583">
        <v>20232024</v>
      </c>
      <c r="G2583" t="s">
        <v>17</v>
      </c>
      <c r="H2583" t="s">
        <v>658</v>
      </c>
      <c r="I2583" t="s">
        <v>678</v>
      </c>
      <c r="J2583">
        <v>3</v>
      </c>
      <c r="K2583">
        <v>31137</v>
      </c>
      <c r="L2583">
        <v>1</v>
      </c>
      <c r="M2583" t="s">
        <v>630</v>
      </c>
      <c r="N2583" t="s">
        <v>24</v>
      </c>
      <c r="O2583" t="s">
        <v>468</v>
      </c>
      <c r="P2583">
        <v>12</v>
      </c>
      <c r="Q2583">
        <v>36</v>
      </c>
      <c r="R2583">
        <f>SUMIFS(Table2[number],Table2[Event],"Goal",Table2[H/U],"HOME",Table2[GameID],Table2[[#This Row],[GameID]],Table2[GameTime],"&lt;="&amp;Table2[[#This Row],[GameTime]])</f>
        <v>7</v>
      </c>
      <c r="S2583">
        <f>SUMIFS(Table2[number],Table2[Event],"Goal",Table2[H/U],"AWAY",Table2[GameID],Table2[[#This Row],[GameID]],Table2[GameTime],"&lt;="&amp;Table2[[#This Row],[GameTime]])</f>
        <v>0</v>
      </c>
      <c r="T2583" t="str">
        <f>IF(Table2[[#This Row],[Event]]="Goal",Table2[[#This Row],[Hscore]]&amp;"-"&amp;Table2[[#This Row],[Uscore]],"")</f>
        <v>7-0</v>
      </c>
      <c r="U2583">
        <v>2794</v>
      </c>
      <c r="V2583" s="1">
        <f>Table2[[#This Row],[GameTime]]-(Table2[[#This Row],[period]]-1)*1200</f>
        <v>394</v>
      </c>
      <c r="W2583" s="1">
        <f>ROUNDDOWN(Table2[[#This Row],[Time]]/60,0)</f>
        <v>6</v>
      </c>
      <c r="X2583" s="1">
        <f>ROUNDDOWN((Table2[[#This Row],[Time]]/60-Table2[[#This Row],[Time2]])*60,0)</f>
        <v>34</v>
      </c>
      <c r="Y2583" s="1" t="str">
        <f>IF(Table2[[#This Row],[Time2]]&lt;10,0&amp;Table2[[#This Row],[Time2]],Table2[[#This Row],[Time2]])</f>
        <v>06</v>
      </c>
      <c r="Z2583" s="1">
        <f>IF(Table2[[#This Row],[Time3]]&lt;10,0&amp;Table2[[#This Row],[Time3]],Table2[[#This Row],[Time3]])</f>
        <v>34</v>
      </c>
      <c r="AA2583" s="2" t="str">
        <f>Table2[[#This Row],[Time4]]&amp;":"&amp;Table2[[#This Row],[Time5]]</f>
        <v>06:34</v>
      </c>
      <c r="AB2583" s="1" t="str" cm="1">
        <f t="array" ref="AB2583">IFERROR(IF(Table2[[#This Row],[code]]="","",_xlfn.IFS(AND(Table2[[#This Row],[code]]&lt;400,Table2[[#This Row],[code]]&lt;&gt;""),2,Table2[[#This Row],[code]]&gt;500,4)),"")</f>
        <v/>
      </c>
      <c r="AC2583" s="1" t="str">
        <f>IF(Table2[[#This Row],[Event]]="Penalty",Table2[[#This Row],[number]],IF(Table2[[#This Row],[Event]]="Time-Out",401,""))</f>
        <v/>
      </c>
      <c r="AD2583" s="1">
        <f>ROW(A2582)</f>
        <v>2582</v>
      </c>
      <c r="AE2583" s="1">
        <f>COUNTIFS(Table2[GameID],Table2[[#This Row],[GameID]],Table2[Column1],"&lt;="&amp;Table2[[#This Row],[Column1]])-1</f>
        <v>9</v>
      </c>
    </row>
    <row r="2584" spans="1:31" x14ac:dyDescent="0.45">
      <c r="A2584" t="s">
        <v>299</v>
      </c>
      <c r="B2584" t="str">
        <f>_xlfn.TEXTBEFORE(Table2[[#This Row],[Kamp]]," - ")</f>
        <v>Benløse IF</v>
      </c>
      <c r="C2584" t="str">
        <f>_xlfn.TEXTAFTER(Table2[[#This Row],[Kamp]],"- ")</f>
        <v>RungstedHørsholm</v>
      </c>
      <c r="D2584">
        <v>45248</v>
      </c>
      <c r="E2584">
        <v>75102</v>
      </c>
      <c r="F2584">
        <v>20232024</v>
      </c>
      <c r="G2584" t="s">
        <v>17</v>
      </c>
      <c r="H2584" t="s">
        <v>658</v>
      </c>
      <c r="I2584" t="s">
        <v>678</v>
      </c>
      <c r="J2584">
        <v>3</v>
      </c>
      <c r="K2584">
        <v>31137</v>
      </c>
      <c r="L2584">
        <v>201</v>
      </c>
      <c r="M2584" t="s">
        <v>631</v>
      </c>
      <c r="N2584" t="s">
        <v>27</v>
      </c>
      <c r="O2584" t="s">
        <v>634</v>
      </c>
      <c r="P2584">
        <v>19</v>
      </c>
      <c r="Q2584" t="s">
        <v>634</v>
      </c>
      <c r="R2584">
        <f>SUMIFS(Table2[number],Table2[Event],"Goal",Table2[H/U],"HOME",Table2[GameID],Table2[[#This Row],[GameID]],Table2[GameTime],"&lt;="&amp;Table2[[#This Row],[GameTime]])</f>
        <v>7</v>
      </c>
      <c r="S2584">
        <f>SUMIFS(Table2[number],Table2[Event],"Goal",Table2[H/U],"AWAY",Table2[GameID],Table2[[#This Row],[GameID]],Table2[GameTime],"&lt;="&amp;Table2[[#This Row],[GameTime]])</f>
        <v>0</v>
      </c>
      <c r="T2584" t="str">
        <f>IF(Table2[[#This Row],[Event]]="Goal",Table2[[#This Row],[Hscore]]&amp;"-"&amp;Table2[[#This Row],[Uscore]],"")</f>
        <v/>
      </c>
      <c r="U2584">
        <v>3237</v>
      </c>
      <c r="V2584" s="1">
        <f>Table2[[#This Row],[GameTime]]-(Table2[[#This Row],[period]]-1)*1200</f>
        <v>837</v>
      </c>
      <c r="W2584" s="1">
        <f>ROUNDDOWN(Table2[[#This Row],[Time]]/60,0)</f>
        <v>13</v>
      </c>
      <c r="X2584" s="1">
        <f>ROUNDDOWN((Table2[[#This Row],[Time]]/60-Table2[[#This Row],[Time2]])*60,0)</f>
        <v>57</v>
      </c>
      <c r="Y2584" s="1">
        <f>IF(Table2[[#This Row],[Time2]]&lt;10,0&amp;Table2[[#This Row],[Time2]],Table2[[#This Row],[Time2]])</f>
        <v>13</v>
      </c>
      <c r="Z2584" s="1">
        <f>IF(Table2[[#This Row],[Time3]]&lt;10,0&amp;Table2[[#This Row],[Time3]],Table2[[#This Row],[Time3]])</f>
        <v>57</v>
      </c>
      <c r="AA2584" s="2" t="str">
        <f>Table2[[#This Row],[Time4]]&amp;":"&amp;Table2[[#This Row],[Time5]]</f>
        <v>13:57</v>
      </c>
      <c r="AB2584" s="1" cm="1">
        <f t="array" ref="AB2584">IFERROR(IF(Table2[[#This Row],[code]]="","",_xlfn.IFS(AND(Table2[[#This Row],[code]]&lt;400,Table2[[#This Row],[code]]&lt;&gt;""),2,Table2[[#This Row],[code]]&gt;500,4)),"")</f>
        <v>2</v>
      </c>
      <c r="AC2584" s="1">
        <f>IF(Table2[[#This Row],[Event]]="Penalty",Table2[[#This Row],[number]],IF(Table2[[#This Row],[Event]]="Time-Out",401,""))</f>
        <v>201</v>
      </c>
      <c r="AD2584" s="1">
        <f>ROW(A2583)</f>
        <v>2583</v>
      </c>
      <c r="AE2584" s="1">
        <f>COUNTIFS(Table2[GameID],Table2[[#This Row],[GameID]],Table2[Column1],"&lt;="&amp;Table2[[#This Row],[Column1]])-1</f>
        <v>10</v>
      </c>
    </row>
    <row r="2585" spans="1:31" x14ac:dyDescent="0.45">
      <c r="A2585" t="s">
        <v>299</v>
      </c>
      <c r="B2585" t="str">
        <f>_xlfn.TEXTBEFORE(Table2[[#This Row],[Kamp]]," - ")</f>
        <v>Benløse IF</v>
      </c>
      <c r="C2585" t="str">
        <f>_xlfn.TEXTAFTER(Table2[[#This Row],[Kamp]],"- ")</f>
        <v>RungstedHørsholm</v>
      </c>
      <c r="D2585">
        <v>45248</v>
      </c>
      <c r="E2585">
        <v>75102</v>
      </c>
      <c r="F2585">
        <v>20232024</v>
      </c>
      <c r="G2585" t="s">
        <v>17</v>
      </c>
      <c r="H2585" t="s">
        <v>658</v>
      </c>
      <c r="I2585" t="s">
        <v>678</v>
      </c>
      <c r="J2585">
        <v>3</v>
      </c>
      <c r="K2585">
        <v>31137</v>
      </c>
      <c r="L2585">
        <v>1</v>
      </c>
      <c r="M2585" t="s">
        <v>630</v>
      </c>
      <c r="N2585" t="s">
        <v>468</v>
      </c>
      <c r="O2585" t="s">
        <v>24</v>
      </c>
      <c r="P2585">
        <v>36</v>
      </c>
      <c r="Q2585">
        <v>12</v>
      </c>
      <c r="R2585">
        <f>SUMIFS(Table2[number],Table2[Event],"Goal",Table2[H/U],"HOME",Table2[GameID],Table2[[#This Row],[GameID]],Table2[GameTime],"&lt;="&amp;Table2[[#This Row],[GameTime]])</f>
        <v>8</v>
      </c>
      <c r="S2585">
        <f>SUMIFS(Table2[number],Table2[Event],"Goal",Table2[H/U],"AWAY",Table2[GameID],Table2[[#This Row],[GameID]],Table2[GameTime],"&lt;="&amp;Table2[[#This Row],[GameTime]])</f>
        <v>0</v>
      </c>
      <c r="T2585" t="str">
        <f>IF(Table2[[#This Row],[Event]]="Goal",Table2[[#This Row],[Hscore]]&amp;"-"&amp;Table2[[#This Row],[Uscore]],"")</f>
        <v>8-0</v>
      </c>
      <c r="U2585">
        <v>3273</v>
      </c>
      <c r="V2585" s="1">
        <f>Table2[[#This Row],[GameTime]]-(Table2[[#This Row],[period]]-1)*1200</f>
        <v>873</v>
      </c>
      <c r="W2585" s="1">
        <f>ROUNDDOWN(Table2[[#This Row],[Time]]/60,0)</f>
        <v>14</v>
      </c>
      <c r="X2585" s="1">
        <f>ROUNDDOWN((Table2[[#This Row],[Time]]/60-Table2[[#This Row],[Time2]])*60,0)</f>
        <v>33</v>
      </c>
      <c r="Y2585" s="1">
        <f>IF(Table2[[#This Row],[Time2]]&lt;10,0&amp;Table2[[#This Row],[Time2]],Table2[[#This Row],[Time2]])</f>
        <v>14</v>
      </c>
      <c r="Z2585" s="1">
        <f>IF(Table2[[#This Row],[Time3]]&lt;10,0&amp;Table2[[#This Row],[Time3]],Table2[[#This Row],[Time3]])</f>
        <v>33</v>
      </c>
      <c r="AA2585" s="2" t="str">
        <f>Table2[[#This Row],[Time4]]&amp;":"&amp;Table2[[#This Row],[Time5]]</f>
        <v>14:33</v>
      </c>
      <c r="AB2585" s="1" t="str" cm="1">
        <f t="array" ref="AB2585">IFERROR(IF(Table2[[#This Row],[code]]="","",_xlfn.IFS(AND(Table2[[#This Row],[code]]&lt;400,Table2[[#This Row],[code]]&lt;&gt;""),2,Table2[[#This Row],[code]]&gt;500,4)),"")</f>
        <v/>
      </c>
      <c r="AC2585" s="1" t="str">
        <f>IF(Table2[[#This Row],[Event]]="Penalty",Table2[[#This Row],[number]],IF(Table2[[#This Row],[Event]]="Time-Out",401,""))</f>
        <v/>
      </c>
      <c r="AD2585" s="1">
        <f>ROW(A2584)</f>
        <v>2584</v>
      </c>
      <c r="AE2585" s="1">
        <f>COUNTIFS(Table2[GameID],Table2[[#This Row],[GameID]],Table2[Column1],"&lt;="&amp;Table2[[#This Row],[Column1]])-1</f>
        <v>11</v>
      </c>
    </row>
    <row r="2586" spans="1:31" x14ac:dyDescent="0.45">
      <c r="A2586" t="s">
        <v>299</v>
      </c>
      <c r="B2586" t="str">
        <f>_xlfn.TEXTBEFORE(Table2[[#This Row],[Kamp]]," - ")</f>
        <v>Benløse IF</v>
      </c>
      <c r="C2586" t="str">
        <f>_xlfn.TEXTAFTER(Table2[[#This Row],[Kamp]],"- ")</f>
        <v>RungstedHørsholm</v>
      </c>
      <c r="D2586">
        <v>45248</v>
      </c>
      <c r="E2586">
        <v>75102</v>
      </c>
      <c r="F2586">
        <v>20232024</v>
      </c>
      <c r="G2586" t="s">
        <v>17</v>
      </c>
      <c r="H2586" t="s">
        <v>662</v>
      </c>
      <c r="I2586" t="s">
        <v>677</v>
      </c>
      <c r="J2586">
        <v>3</v>
      </c>
      <c r="K2586">
        <v>31141</v>
      </c>
      <c r="L2586">
        <v>1</v>
      </c>
      <c r="M2586" t="s">
        <v>630</v>
      </c>
      <c r="N2586" t="s">
        <v>402</v>
      </c>
      <c r="O2586" t="s">
        <v>78</v>
      </c>
      <c r="P2586">
        <v>84</v>
      </c>
      <c r="Q2586">
        <v>8</v>
      </c>
      <c r="R2586">
        <f>SUMIFS(Table2[number],Table2[Event],"Goal",Table2[H/U],"HOME",Table2[GameID],Table2[[#This Row],[GameID]],Table2[GameTime],"&lt;="&amp;Table2[[#This Row],[GameTime]])</f>
        <v>8</v>
      </c>
      <c r="S2586">
        <f>SUMIFS(Table2[number],Table2[Event],"Goal",Table2[H/U],"AWAY",Table2[GameID],Table2[[#This Row],[GameID]],Table2[GameTime],"&lt;="&amp;Table2[[#This Row],[GameTime]])</f>
        <v>1</v>
      </c>
      <c r="T2586" t="str">
        <f>IF(Table2[[#This Row],[Event]]="Goal",Table2[[#This Row],[Hscore]]&amp;"-"&amp;Table2[[#This Row],[Uscore]],"")</f>
        <v>8-1</v>
      </c>
      <c r="U2586">
        <v>3566</v>
      </c>
      <c r="V2586" s="1">
        <f>Table2[[#This Row],[GameTime]]-(Table2[[#This Row],[period]]-1)*1200</f>
        <v>1166</v>
      </c>
      <c r="W2586" s="1">
        <f>ROUNDDOWN(Table2[[#This Row],[Time]]/60,0)</f>
        <v>19</v>
      </c>
      <c r="X2586" s="1">
        <f>ROUNDDOWN((Table2[[#This Row],[Time]]/60-Table2[[#This Row],[Time2]])*60,0)</f>
        <v>26</v>
      </c>
      <c r="Y2586" s="1">
        <f>IF(Table2[[#This Row],[Time2]]&lt;10,0&amp;Table2[[#This Row],[Time2]],Table2[[#This Row],[Time2]])</f>
        <v>19</v>
      </c>
      <c r="Z2586" s="1">
        <f>IF(Table2[[#This Row],[Time3]]&lt;10,0&amp;Table2[[#This Row],[Time3]],Table2[[#This Row],[Time3]])</f>
        <v>26</v>
      </c>
      <c r="AA2586" s="2" t="str">
        <f>Table2[[#This Row],[Time4]]&amp;":"&amp;Table2[[#This Row],[Time5]]</f>
        <v>19:26</v>
      </c>
      <c r="AB2586" s="1" t="str" cm="1">
        <f t="array" ref="AB2586">IFERROR(IF(Table2[[#This Row],[code]]="","",_xlfn.IFS(AND(Table2[[#This Row],[code]]&lt;400,Table2[[#This Row],[code]]&lt;&gt;""),2,Table2[[#This Row],[code]]&gt;500,4)),"")</f>
        <v/>
      </c>
      <c r="AC2586" s="1" t="str">
        <f>IF(Table2[[#This Row],[Event]]="Penalty",Table2[[#This Row],[number]],IF(Table2[[#This Row],[Event]]="Time-Out",401,""))</f>
        <v/>
      </c>
      <c r="AD2586" s="1">
        <f>ROW(A2585)</f>
        <v>2585</v>
      </c>
      <c r="AE2586" s="1">
        <f>COUNTIFS(Table2[GameID],Table2[[#This Row],[GameID]],Table2[Column1],"&lt;="&amp;Table2[[#This Row],[Column1]])-1</f>
        <v>12</v>
      </c>
    </row>
    <row r="2587" spans="1:31" x14ac:dyDescent="0.45">
      <c r="A2587" t="s">
        <v>470</v>
      </c>
      <c r="B2587" t="str">
        <f>_xlfn.TEXTBEFORE(Table2[[#This Row],[Kamp]]," - ")</f>
        <v>Strandby Elling</v>
      </c>
      <c r="C2587" t="str">
        <f>_xlfn.TEXTAFTER(Table2[[#This Row],[Kamp]],"- ")</f>
        <v>BFC Vendsyssel</v>
      </c>
      <c r="D2587">
        <v>45174</v>
      </c>
      <c r="E2587">
        <v>75103</v>
      </c>
      <c r="F2587">
        <v>20232024</v>
      </c>
      <c r="G2587" t="s">
        <v>17</v>
      </c>
      <c r="H2587" t="s">
        <v>671</v>
      </c>
      <c r="I2587" t="s">
        <v>678</v>
      </c>
      <c r="J2587">
        <v>1</v>
      </c>
      <c r="K2587">
        <v>31148</v>
      </c>
      <c r="L2587">
        <v>207</v>
      </c>
      <c r="M2587" t="s">
        <v>631</v>
      </c>
      <c r="N2587" t="s">
        <v>479</v>
      </c>
      <c r="O2587" t="s">
        <v>634</v>
      </c>
      <c r="P2587">
        <v>90</v>
      </c>
      <c r="Q2587" t="s">
        <v>634</v>
      </c>
      <c r="R2587">
        <f>SUMIFS(Table2[number],Table2[Event],"Goal",Table2[H/U],"HOME",Table2[GameID],Table2[[#This Row],[GameID]],Table2[GameTime],"&lt;="&amp;Table2[[#This Row],[GameTime]])</f>
        <v>0</v>
      </c>
      <c r="S2587">
        <f>SUMIFS(Table2[number],Table2[Event],"Goal",Table2[H/U],"AWAY",Table2[GameID],Table2[[#This Row],[GameID]],Table2[GameTime],"&lt;="&amp;Table2[[#This Row],[GameTime]])</f>
        <v>0</v>
      </c>
      <c r="T2587" t="str">
        <f>IF(Table2[[#This Row],[Event]]="Goal",Table2[[#This Row],[Hscore]]&amp;"-"&amp;Table2[[#This Row],[Uscore]],"")</f>
        <v/>
      </c>
      <c r="U2587">
        <v>60</v>
      </c>
      <c r="V2587" s="1">
        <f>Table2[[#This Row],[GameTime]]-(Table2[[#This Row],[period]]-1)*1200</f>
        <v>60</v>
      </c>
      <c r="W2587" s="1">
        <f>ROUNDDOWN(Table2[[#This Row],[Time]]/60,0)</f>
        <v>1</v>
      </c>
      <c r="X2587" s="1">
        <f>ROUNDDOWN((Table2[[#This Row],[Time]]/60-Table2[[#This Row],[Time2]])*60,0)</f>
        <v>0</v>
      </c>
      <c r="Y2587" s="1" t="str">
        <f>IF(Table2[[#This Row],[Time2]]&lt;10,0&amp;Table2[[#This Row],[Time2]],Table2[[#This Row],[Time2]])</f>
        <v>01</v>
      </c>
      <c r="Z2587" s="1" t="str">
        <f>IF(Table2[[#This Row],[Time3]]&lt;10,0&amp;Table2[[#This Row],[Time3]],Table2[[#This Row],[Time3]])</f>
        <v>00</v>
      </c>
      <c r="AA2587" s="2" t="str">
        <f>Table2[[#This Row],[Time4]]&amp;":"&amp;Table2[[#This Row],[Time5]]</f>
        <v>01:00</v>
      </c>
      <c r="AB2587" s="1" cm="1">
        <f t="array" ref="AB2587">IFERROR(IF(Table2[[#This Row],[code]]="","",_xlfn.IFS(AND(Table2[[#This Row],[code]]&lt;400,Table2[[#This Row],[code]]&lt;&gt;""),2,Table2[[#This Row],[code]]&gt;500,4)),"")</f>
        <v>2</v>
      </c>
      <c r="AC2587" s="1">
        <f>IF(Table2[[#This Row],[Event]]="Penalty",Table2[[#This Row],[number]],IF(Table2[[#This Row],[Event]]="Time-Out",401,""))</f>
        <v>207</v>
      </c>
      <c r="AD2587" s="1">
        <f>ROW(A2586)</f>
        <v>2586</v>
      </c>
      <c r="AE2587" s="1">
        <f>COUNTIFS(Table2[GameID],Table2[[#This Row],[GameID]],Table2[Column1],"&lt;="&amp;Table2[[#This Row],[Column1]])-1</f>
        <v>0</v>
      </c>
    </row>
    <row r="2588" spans="1:31" x14ac:dyDescent="0.45">
      <c r="A2588" t="s">
        <v>470</v>
      </c>
      <c r="B2588" t="str">
        <f>_xlfn.TEXTBEFORE(Table2[[#This Row],[Kamp]]," - ")</f>
        <v>Strandby Elling</v>
      </c>
      <c r="C2588" t="str">
        <f>_xlfn.TEXTAFTER(Table2[[#This Row],[Kamp]],"- ")</f>
        <v>BFC Vendsyssel</v>
      </c>
      <c r="D2588">
        <v>45174</v>
      </c>
      <c r="E2588">
        <v>75103</v>
      </c>
      <c r="F2588">
        <v>20232024</v>
      </c>
      <c r="G2588" t="s">
        <v>17</v>
      </c>
      <c r="H2588" t="s">
        <v>671</v>
      </c>
      <c r="I2588" t="s">
        <v>678</v>
      </c>
      <c r="J2588">
        <v>1</v>
      </c>
      <c r="K2588">
        <v>31148</v>
      </c>
      <c r="L2588">
        <v>1</v>
      </c>
      <c r="M2588" t="s">
        <v>630</v>
      </c>
      <c r="N2588" t="s">
        <v>476</v>
      </c>
      <c r="O2588" t="s">
        <v>471</v>
      </c>
      <c r="P2588">
        <v>55</v>
      </c>
      <c r="Q2588">
        <v>5</v>
      </c>
      <c r="R2588">
        <f>SUMIFS(Table2[number],Table2[Event],"Goal",Table2[H/U],"HOME",Table2[GameID],Table2[[#This Row],[GameID]],Table2[GameTime],"&lt;="&amp;Table2[[#This Row],[GameTime]])</f>
        <v>1</v>
      </c>
      <c r="S2588">
        <f>SUMIFS(Table2[number],Table2[Event],"Goal",Table2[H/U],"AWAY",Table2[GameID],Table2[[#This Row],[GameID]],Table2[GameTime],"&lt;="&amp;Table2[[#This Row],[GameTime]])</f>
        <v>0</v>
      </c>
      <c r="T2588" t="str">
        <f>IF(Table2[[#This Row],[Event]]="Goal",Table2[[#This Row],[Hscore]]&amp;"-"&amp;Table2[[#This Row],[Uscore]],"")</f>
        <v>1-0</v>
      </c>
      <c r="U2588">
        <v>71</v>
      </c>
      <c r="V2588" s="1">
        <f>Table2[[#This Row],[GameTime]]-(Table2[[#This Row],[period]]-1)*1200</f>
        <v>71</v>
      </c>
      <c r="W2588" s="1">
        <f>ROUNDDOWN(Table2[[#This Row],[Time]]/60,0)</f>
        <v>1</v>
      </c>
      <c r="X2588" s="1">
        <f>ROUNDDOWN((Table2[[#This Row],[Time]]/60-Table2[[#This Row],[Time2]])*60,0)</f>
        <v>11</v>
      </c>
      <c r="Y2588" s="1" t="str">
        <f>IF(Table2[[#This Row],[Time2]]&lt;10,0&amp;Table2[[#This Row],[Time2]],Table2[[#This Row],[Time2]])</f>
        <v>01</v>
      </c>
      <c r="Z2588" s="1">
        <f>IF(Table2[[#This Row],[Time3]]&lt;10,0&amp;Table2[[#This Row],[Time3]],Table2[[#This Row],[Time3]])</f>
        <v>11</v>
      </c>
      <c r="AA2588" s="2" t="str">
        <f>Table2[[#This Row],[Time4]]&amp;":"&amp;Table2[[#This Row],[Time5]]</f>
        <v>01:11</v>
      </c>
      <c r="AB2588" s="1" t="str" cm="1">
        <f t="array" ref="AB2588">IFERROR(IF(Table2[[#This Row],[code]]="","",_xlfn.IFS(AND(Table2[[#This Row],[code]]&lt;400,Table2[[#This Row],[code]]&lt;&gt;""),2,Table2[[#This Row],[code]]&gt;500,4)),"")</f>
        <v/>
      </c>
      <c r="AC2588" s="1" t="str">
        <f>IF(Table2[[#This Row],[Event]]="Penalty",Table2[[#This Row],[number]],IF(Table2[[#This Row],[Event]]="Time-Out",401,""))</f>
        <v/>
      </c>
      <c r="AD2588" s="1">
        <f>ROW(A2587)</f>
        <v>2587</v>
      </c>
      <c r="AE2588" s="1">
        <f>COUNTIFS(Table2[GameID],Table2[[#This Row],[GameID]],Table2[Column1],"&lt;="&amp;Table2[[#This Row],[Column1]])-1</f>
        <v>1</v>
      </c>
    </row>
    <row r="2589" spans="1:31" x14ac:dyDescent="0.45">
      <c r="A2589" t="s">
        <v>470</v>
      </c>
      <c r="B2589" t="str">
        <f>_xlfn.TEXTBEFORE(Table2[[#This Row],[Kamp]]," - ")</f>
        <v>Strandby Elling</v>
      </c>
      <c r="C2589" t="str">
        <f>_xlfn.TEXTAFTER(Table2[[#This Row],[Kamp]],"- ")</f>
        <v>BFC Vendsyssel</v>
      </c>
      <c r="D2589">
        <v>45174</v>
      </c>
      <c r="E2589">
        <v>75103</v>
      </c>
      <c r="F2589">
        <v>20232024</v>
      </c>
      <c r="G2589" t="s">
        <v>17</v>
      </c>
      <c r="H2589" t="s">
        <v>664</v>
      </c>
      <c r="I2589" t="s">
        <v>677</v>
      </c>
      <c r="J2589">
        <v>1</v>
      </c>
      <c r="K2589">
        <v>31145</v>
      </c>
      <c r="L2589">
        <v>219</v>
      </c>
      <c r="M2589" t="s">
        <v>631</v>
      </c>
      <c r="N2589" t="s">
        <v>202</v>
      </c>
      <c r="O2589" t="s">
        <v>634</v>
      </c>
      <c r="P2589">
        <v>36</v>
      </c>
      <c r="Q2589" t="s">
        <v>634</v>
      </c>
      <c r="R2589">
        <f>SUMIFS(Table2[number],Table2[Event],"Goal",Table2[H/U],"HOME",Table2[GameID],Table2[[#This Row],[GameID]],Table2[GameTime],"&lt;="&amp;Table2[[#This Row],[GameTime]])</f>
        <v>1</v>
      </c>
      <c r="S2589">
        <f>SUMIFS(Table2[number],Table2[Event],"Goal",Table2[H/U],"AWAY",Table2[GameID],Table2[[#This Row],[GameID]],Table2[GameTime],"&lt;="&amp;Table2[[#This Row],[GameTime]])</f>
        <v>0</v>
      </c>
      <c r="T2589" t="str">
        <f>IF(Table2[[#This Row],[Event]]="Goal",Table2[[#This Row],[Hscore]]&amp;"-"&amp;Table2[[#This Row],[Uscore]],"")</f>
        <v/>
      </c>
      <c r="U2589">
        <v>517</v>
      </c>
      <c r="V2589" s="1">
        <f>Table2[[#This Row],[GameTime]]-(Table2[[#This Row],[period]]-1)*1200</f>
        <v>517</v>
      </c>
      <c r="W2589" s="1">
        <f>ROUNDDOWN(Table2[[#This Row],[Time]]/60,0)</f>
        <v>8</v>
      </c>
      <c r="X2589" s="1">
        <f>ROUNDDOWN((Table2[[#This Row],[Time]]/60-Table2[[#This Row],[Time2]])*60,0)</f>
        <v>37</v>
      </c>
      <c r="Y2589" s="1" t="str">
        <f>IF(Table2[[#This Row],[Time2]]&lt;10,0&amp;Table2[[#This Row],[Time2]],Table2[[#This Row],[Time2]])</f>
        <v>08</v>
      </c>
      <c r="Z2589" s="1">
        <f>IF(Table2[[#This Row],[Time3]]&lt;10,0&amp;Table2[[#This Row],[Time3]],Table2[[#This Row],[Time3]])</f>
        <v>37</v>
      </c>
      <c r="AA2589" s="2" t="str">
        <f>Table2[[#This Row],[Time4]]&amp;":"&amp;Table2[[#This Row],[Time5]]</f>
        <v>08:37</v>
      </c>
      <c r="AB2589" s="1" cm="1">
        <f t="array" ref="AB2589">IFERROR(IF(Table2[[#This Row],[code]]="","",_xlfn.IFS(AND(Table2[[#This Row],[code]]&lt;400,Table2[[#This Row],[code]]&lt;&gt;""),2,Table2[[#This Row],[code]]&gt;500,4)),"")</f>
        <v>2</v>
      </c>
      <c r="AC2589" s="1">
        <f>IF(Table2[[#This Row],[Event]]="Penalty",Table2[[#This Row],[number]],IF(Table2[[#This Row],[Event]]="Time-Out",401,""))</f>
        <v>219</v>
      </c>
      <c r="AD2589" s="1">
        <f>ROW(A2588)</f>
        <v>2588</v>
      </c>
      <c r="AE2589" s="1">
        <f>COUNTIFS(Table2[GameID],Table2[[#This Row],[GameID]],Table2[Column1],"&lt;="&amp;Table2[[#This Row],[Column1]])-1</f>
        <v>2</v>
      </c>
    </row>
    <row r="2590" spans="1:31" x14ac:dyDescent="0.45">
      <c r="A2590" t="s">
        <v>470</v>
      </c>
      <c r="B2590" t="str">
        <f>_xlfn.TEXTBEFORE(Table2[[#This Row],[Kamp]]," - ")</f>
        <v>Strandby Elling</v>
      </c>
      <c r="C2590" t="str">
        <f>_xlfn.TEXTAFTER(Table2[[#This Row],[Kamp]],"- ")</f>
        <v>BFC Vendsyssel</v>
      </c>
      <c r="D2590">
        <v>45174</v>
      </c>
      <c r="E2590">
        <v>75103</v>
      </c>
      <c r="F2590">
        <v>20232024</v>
      </c>
      <c r="G2590" t="s">
        <v>17</v>
      </c>
      <c r="H2590" t="s">
        <v>664</v>
      </c>
      <c r="I2590" t="s">
        <v>677</v>
      </c>
      <c r="J2590">
        <v>1</v>
      </c>
      <c r="K2590">
        <v>31145</v>
      </c>
      <c r="L2590">
        <v>205</v>
      </c>
      <c r="M2590" t="s">
        <v>631</v>
      </c>
      <c r="N2590" t="s">
        <v>207</v>
      </c>
      <c r="O2590" t="s">
        <v>634</v>
      </c>
      <c r="P2590">
        <v>71</v>
      </c>
      <c r="Q2590" t="s">
        <v>634</v>
      </c>
      <c r="R2590">
        <f>SUMIFS(Table2[number],Table2[Event],"Goal",Table2[H/U],"HOME",Table2[GameID],Table2[[#This Row],[GameID]],Table2[GameTime],"&lt;="&amp;Table2[[#This Row],[GameTime]])</f>
        <v>1</v>
      </c>
      <c r="S2590">
        <f>SUMIFS(Table2[number],Table2[Event],"Goal",Table2[H/U],"AWAY",Table2[GameID],Table2[[#This Row],[GameID]],Table2[GameTime],"&lt;="&amp;Table2[[#This Row],[GameTime]])</f>
        <v>0</v>
      </c>
      <c r="T2590" t="str">
        <f>IF(Table2[[#This Row],[Event]]="Goal",Table2[[#This Row],[Hscore]]&amp;"-"&amp;Table2[[#This Row],[Uscore]],"")</f>
        <v/>
      </c>
      <c r="U2590">
        <v>731</v>
      </c>
      <c r="V2590" s="1">
        <f>Table2[[#This Row],[GameTime]]-(Table2[[#This Row],[period]]-1)*1200</f>
        <v>731</v>
      </c>
      <c r="W2590" s="1">
        <f>ROUNDDOWN(Table2[[#This Row],[Time]]/60,0)</f>
        <v>12</v>
      </c>
      <c r="X2590" s="1">
        <f>ROUNDDOWN((Table2[[#This Row],[Time]]/60-Table2[[#This Row],[Time2]])*60,0)</f>
        <v>11</v>
      </c>
      <c r="Y2590" s="1">
        <f>IF(Table2[[#This Row],[Time2]]&lt;10,0&amp;Table2[[#This Row],[Time2]],Table2[[#This Row],[Time2]])</f>
        <v>12</v>
      </c>
      <c r="Z2590" s="1">
        <f>IF(Table2[[#This Row],[Time3]]&lt;10,0&amp;Table2[[#This Row],[Time3]],Table2[[#This Row],[Time3]])</f>
        <v>11</v>
      </c>
      <c r="AA2590" s="2" t="str">
        <f>Table2[[#This Row],[Time4]]&amp;":"&amp;Table2[[#This Row],[Time5]]</f>
        <v>12:11</v>
      </c>
      <c r="AB2590" s="1" cm="1">
        <f t="array" ref="AB2590">IFERROR(IF(Table2[[#This Row],[code]]="","",_xlfn.IFS(AND(Table2[[#This Row],[code]]&lt;400,Table2[[#This Row],[code]]&lt;&gt;""),2,Table2[[#This Row],[code]]&gt;500,4)),"")</f>
        <v>2</v>
      </c>
      <c r="AC2590" s="1">
        <f>IF(Table2[[#This Row],[Event]]="Penalty",Table2[[#This Row],[number]],IF(Table2[[#This Row],[Event]]="Time-Out",401,""))</f>
        <v>205</v>
      </c>
      <c r="AD2590" s="1">
        <f>ROW(A2589)</f>
        <v>2589</v>
      </c>
      <c r="AE2590" s="1">
        <f>COUNTIFS(Table2[GameID],Table2[[#This Row],[GameID]],Table2[Column1],"&lt;="&amp;Table2[[#This Row],[Column1]])-1</f>
        <v>3</v>
      </c>
    </row>
    <row r="2591" spans="1:31" x14ac:dyDescent="0.45">
      <c r="A2591" t="s">
        <v>470</v>
      </c>
      <c r="B2591" t="str">
        <f>_xlfn.TEXTBEFORE(Table2[[#This Row],[Kamp]]," - ")</f>
        <v>Strandby Elling</v>
      </c>
      <c r="C2591" t="str">
        <f>_xlfn.TEXTAFTER(Table2[[#This Row],[Kamp]],"- ")</f>
        <v>BFC Vendsyssel</v>
      </c>
      <c r="D2591">
        <v>45174</v>
      </c>
      <c r="E2591">
        <v>75103</v>
      </c>
      <c r="F2591">
        <v>20232024</v>
      </c>
      <c r="G2591" t="s">
        <v>17</v>
      </c>
      <c r="H2591" t="s">
        <v>671</v>
      </c>
      <c r="I2591" t="s">
        <v>678</v>
      </c>
      <c r="J2591">
        <v>1</v>
      </c>
      <c r="K2591">
        <v>31148</v>
      </c>
      <c r="L2591">
        <v>1</v>
      </c>
      <c r="M2591" t="s">
        <v>630</v>
      </c>
      <c r="N2591" t="s">
        <v>476</v>
      </c>
      <c r="O2591" t="s">
        <v>634</v>
      </c>
      <c r="P2591">
        <v>55</v>
      </c>
      <c r="Q2591" t="s">
        <v>634</v>
      </c>
      <c r="R2591">
        <f>SUMIFS(Table2[number],Table2[Event],"Goal",Table2[H/U],"HOME",Table2[GameID],Table2[[#This Row],[GameID]],Table2[GameTime],"&lt;="&amp;Table2[[#This Row],[GameTime]])</f>
        <v>2</v>
      </c>
      <c r="S2591">
        <f>SUMIFS(Table2[number],Table2[Event],"Goal",Table2[H/U],"AWAY",Table2[GameID],Table2[[#This Row],[GameID]],Table2[GameTime],"&lt;="&amp;Table2[[#This Row],[GameTime]])</f>
        <v>0</v>
      </c>
      <c r="T2591" t="str">
        <f>IF(Table2[[#This Row],[Event]]="Goal",Table2[[#This Row],[Hscore]]&amp;"-"&amp;Table2[[#This Row],[Uscore]],"")</f>
        <v>2-0</v>
      </c>
      <c r="U2591">
        <v>909</v>
      </c>
      <c r="V2591" s="1">
        <f>Table2[[#This Row],[GameTime]]-(Table2[[#This Row],[period]]-1)*1200</f>
        <v>909</v>
      </c>
      <c r="W2591" s="1">
        <f>ROUNDDOWN(Table2[[#This Row],[Time]]/60,0)</f>
        <v>15</v>
      </c>
      <c r="X2591" s="1">
        <f>ROUNDDOWN((Table2[[#This Row],[Time]]/60-Table2[[#This Row],[Time2]])*60,0)</f>
        <v>9</v>
      </c>
      <c r="Y2591" s="1">
        <f>IF(Table2[[#This Row],[Time2]]&lt;10,0&amp;Table2[[#This Row],[Time2]],Table2[[#This Row],[Time2]])</f>
        <v>15</v>
      </c>
      <c r="Z2591" s="1" t="str">
        <f>IF(Table2[[#This Row],[Time3]]&lt;10,0&amp;Table2[[#This Row],[Time3]],Table2[[#This Row],[Time3]])</f>
        <v>09</v>
      </c>
      <c r="AA2591" s="2" t="str">
        <f>Table2[[#This Row],[Time4]]&amp;":"&amp;Table2[[#This Row],[Time5]]</f>
        <v>15:09</v>
      </c>
      <c r="AB2591" s="1" t="str" cm="1">
        <f t="array" ref="AB2591">IFERROR(IF(Table2[[#This Row],[code]]="","",_xlfn.IFS(AND(Table2[[#This Row],[code]]&lt;400,Table2[[#This Row],[code]]&lt;&gt;""),2,Table2[[#This Row],[code]]&gt;500,4)),"")</f>
        <v/>
      </c>
      <c r="AC2591" s="1" t="str">
        <f>IF(Table2[[#This Row],[Event]]="Penalty",Table2[[#This Row],[number]],IF(Table2[[#This Row],[Event]]="Time-Out",401,""))</f>
        <v/>
      </c>
      <c r="AD2591" s="1">
        <f>ROW(A2590)</f>
        <v>2590</v>
      </c>
      <c r="AE2591" s="1">
        <f>COUNTIFS(Table2[GameID],Table2[[#This Row],[GameID]],Table2[Column1],"&lt;="&amp;Table2[[#This Row],[Column1]])-1</f>
        <v>4</v>
      </c>
    </row>
    <row r="2592" spans="1:31" x14ac:dyDescent="0.45">
      <c r="A2592" t="s">
        <v>470</v>
      </c>
      <c r="B2592" t="str">
        <f>_xlfn.TEXTBEFORE(Table2[[#This Row],[Kamp]]," - ")</f>
        <v>Strandby Elling</v>
      </c>
      <c r="C2592" t="str">
        <f>_xlfn.TEXTAFTER(Table2[[#This Row],[Kamp]],"- ")</f>
        <v>BFC Vendsyssel</v>
      </c>
      <c r="D2592">
        <v>45174</v>
      </c>
      <c r="E2592">
        <v>75103</v>
      </c>
      <c r="F2592">
        <v>20232024</v>
      </c>
      <c r="G2592" t="s">
        <v>17</v>
      </c>
      <c r="H2592" t="s">
        <v>664</v>
      </c>
      <c r="I2592" t="s">
        <v>677</v>
      </c>
      <c r="J2592">
        <v>1</v>
      </c>
      <c r="K2592">
        <v>31145</v>
      </c>
      <c r="L2592">
        <v>207</v>
      </c>
      <c r="M2592" t="s">
        <v>631</v>
      </c>
      <c r="N2592" t="s">
        <v>481</v>
      </c>
      <c r="O2592" t="s">
        <v>634</v>
      </c>
      <c r="P2592">
        <v>14</v>
      </c>
      <c r="Q2592" t="s">
        <v>634</v>
      </c>
      <c r="R2592">
        <f>SUMIFS(Table2[number],Table2[Event],"Goal",Table2[H/U],"HOME",Table2[GameID],Table2[[#This Row],[GameID]],Table2[GameTime],"&lt;="&amp;Table2[[#This Row],[GameTime]])</f>
        <v>2</v>
      </c>
      <c r="S2592">
        <f>SUMIFS(Table2[number],Table2[Event],"Goal",Table2[H/U],"AWAY",Table2[GameID],Table2[[#This Row],[GameID]],Table2[GameTime],"&lt;="&amp;Table2[[#This Row],[GameTime]])</f>
        <v>0</v>
      </c>
      <c r="T2592" t="str">
        <f>IF(Table2[[#This Row],[Event]]="Goal",Table2[[#This Row],[Hscore]]&amp;"-"&amp;Table2[[#This Row],[Uscore]],"")</f>
        <v/>
      </c>
      <c r="U2592">
        <v>1009</v>
      </c>
      <c r="V2592" s="1">
        <f>Table2[[#This Row],[GameTime]]-(Table2[[#This Row],[period]]-1)*1200</f>
        <v>1009</v>
      </c>
      <c r="W2592" s="1">
        <f>ROUNDDOWN(Table2[[#This Row],[Time]]/60,0)</f>
        <v>16</v>
      </c>
      <c r="X2592" s="1">
        <f>ROUNDDOWN((Table2[[#This Row],[Time]]/60-Table2[[#This Row],[Time2]])*60,0)</f>
        <v>49</v>
      </c>
      <c r="Y2592" s="1">
        <f>IF(Table2[[#This Row],[Time2]]&lt;10,0&amp;Table2[[#This Row],[Time2]],Table2[[#This Row],[Time2]])</f>
        <v>16</v>
      </c>
      <c r="Z2592" s="1">
        <f>IF(Table2[[#This Row],[Time3]]&lt;10,0&amp;Table2[[#This Row],[Time3]],Table2[[#This Row],[Time3]])</f>
        <v>49</v>
      </c>
      <c r="AA2592" s="2" t="str">
        <f>Table2[[#This Row],[Time4]]&amp;":"&amp;Table2[[#This Row],[Time5]]</f>
        <v>16:49</v>
      </c>
      <c r="AB2592" s="1" cm="1">
        <f t="array" ref="AB2592">IFERROR(IF(Table2[[#This Row],[code]]="","",_xlfn.IFS(AND(Table2[[#This Row],[code]]&lt;400,Table2[[#This Row],[code]]&lt;&gt;""),2,Table2[[#This Row],[code]]&gt;500,4)),"")</f>
        <v>2</v>
      </c>
      <c r="AC2592" s="1">
        <f>IF(Table2[[#This Row],[Event]]="Penalty",Table2[[#This Row],[number]],IF(Table2[[#This Row],[Event]]="Time-Out",401,""))</f>
        <v>207</v>
      </c>
      <c r="AD2592" s="1">
        <f>ROW(A2591)</f>
        <v>2591</v>
      </c>
      <c r="AE2592" s="1">
        <f>COUNTIFS(Table2[GameID],Table2[[#This Row],[GameID]],Table2[Column1],"&lt;="&amp;Table2[[#This Row],[Column1]])-1</f>
        <v>5</v>
      </c>
    </row>
    <row r="2593" spans="1:31" x14ac:dyDescent="0.45">
      <c r="A2593" t="s">
        <v>470</v>
      </c>
      <c r="B2593" t="str">
        <f>_xlfn.TEXTBEFORE(Table2[[#This Row],[Kamp]]," - ")</f>
        <v>Strandby Elling</v>
      </c>
      <c r="C2593" t="str">
        <f>_xlfn.TEXTAFTER(Table2[[#This Row],[Kamp]],"- ")</f>
        <v>BFC Vendsyssel</v>
      </c>
      <c r="D2593">
        <v>45174</v>
      </c>
      <c r="E2593">
        <v>75103</v>
      </c>
      <c r="F2593">
        <v>20232024</v>
      </c>
      <c r="G2593" t="s">
        <v>17</v>
      </c>
      <c r="H2593" t="s">
        <v>664</v>
      </c>
      <c r="I2593" t="s">
        <v>677</v>
      </c>
      <c r="J2593">
        <v>1</v>
      </c>
      <c r="K2593">
        <v>31145</v>
      </c>
      <c r="L2593">
        <v>1</v>
      </c>
      <c r="M2593" t="s">
        <v>630</v>
      </c>
      <c r="N2593" t="s">
        <v>207</v>
      </c>
      <c r="O2593" t="s">
        <v>211</v>
      </c>
      <c r="P2593">
        <v>71</v>
      </c>
      <c r="Q2593">
        <v>92</v>
      </c>
      <c r="R2593">
        <f>SUMIFS(Table2[number],Table2[Event],"Goal",Table2[H/U],"HOME",Table2[GameID],Table2[[#This Row],[GameID]],Table2[GameTime],"&lt;="&amp;Table2[[#This Row],[GameTime]])</f>
        <v>2</v>
      </c>
      <c r="S2593">
        <f>SUMIFS(Table2[number],Table2[Event],"Goal",Table2[H/U],"AWAY",Table2[GameID],Table2[[#This Row],[GameID]],Table2[GameTime],"&lt;="&amp;Table2[[#This Row],[GameTime]])</f>
        <v>1</v>
      </c>
      <c r="T2593" t="str">
        <f>IF(Table2[[#This Row],[Event]]="Goal",Table2[[#This Row],[Hscore]]&amp;"-"&amp;Table2[[#This Row],[Uscore]],"")</f>
        <v>2-1</v>
      </c>
      <c r="U2593">
        <v>1074</v>
      </c>
      <c r="V2593" s="1">
        <f>Table2[[#This Row],[GameTime]]-(Table2[[#This Row],[period]]-1)*1200</f>
        <v>1074</v>
      </c>
      <c r="W2593" s="1">
        <f>ROUNDDOWN(Table2[[#This Row],[Time]]/60,0)</f>
        <v>17</v>
      </c>
      <c r="X2593" s="1">
        <f>ROUNDDOWN((Table2[[#This Row],[Time]]/60-Table2[[#This Row],[Time2]])*60,0)</f>
        <v>53</v>
      </c>
      <c r="Y2593" s="1">
        <f>IF(Table2[[#This Row],[Time2]]&lt;10,0&amp;Table2[[#This Row],[Time2]],Table2[[#This Row],[Time2]])</f>
        <v>17</v>
      </c>
      <c r="Z2593" s="1">
        <f>IF(Table2[[#This Row],[Time3]]&lt;10,0&amp;Table2[[#This Row],[Time3]],Table2[[#This Row],[Time3]])</f>
        <v>53</v>
      </c>
      <c r="AA2593" s="2" t="str">
        <f>Table2[[#This Row],[Time4]]&amp;":"&amp;Table2[[#This Row],[Time5]]</f>
        <v>17:53</v>
      </c>
      <c r="AB2593" s="1" t="str" cm="1">
        <f t="array" ref="AB2593">IFERROR(IF(Table2[[#This Row],[code]]="","",_xlfn.IFS(AND(Table2[[#This Row],[code]]&lt;400,Table2[[#This Row],[code]]&lt;&gt;""),2,Table2[[#This Row],[code]]&gt;500,4)),"")</f>
        <v/>
      </c>
      <c r="AC2593" s="1" t="str">
        <f>IF(Table2[[#This Row],[Event]]="Penalty",Table2[[#This Row],[number]],IF(Table2[[#This Row],[Event]]="Time-Out",401,""))</f>
        <v/>
      </c>
      <c r="AD2593" s="1">
        <f>ROW(A2592)</f>
        <v>2592</v>
      </c>
      <c r="AE2593" s="1">
        <f>COUNTIFS(Table2[GameID],Table2[[#This Row],[GameID]],Table2[Column1],"&lt;="&amp;Table2[[#This Row],[Column1]])-1</f>
        <v>6</v>
      </c>
    </row>
    <row r="2594" spans="1:31" x14ac:dyDescent="0.45">
      <c r="A2594" t="s">
        <v>470</v>
      </c>
      <c r="B2594" t="str">
        <f>_xlfn.TEXTBEFORE(Table2[[#This Row],[Kamp]]," - ")</f>
        <v>Strandby Elling</v>
      </c>
      <c r="C2594" t="str">
        <f>_xlfn.TEXTAFTER(Table2[[#This Row],[Kamp]],"- ")</f>
        <v>BFC Vendsyssel</v>
      </c>
      <c r="D2594">
        <v>45174</v>
      </c>
      <c r="E2594">
        <v>75103</v>
      </c>
      <c r="F2594">
        <v>20232024</v>
      </c>
      <c r="G2594" t="s">
        <v>17</v>
      </c>
      <c r="H2594" t="s">
        <v>664</v>
      </c>
      <c r="I2594" t="s">
        <v>677</v>
      </c>
      <c r="J2594">
        <v>2</v>
      </c>
      <c r="K2594">
        <v>31145</v>
      </c>
      <c r="L2594">
        <v>1</v>
      </c>
      <c r="M2594" t="s">
        <v>630</v>
      </c>
      <c r="N2594" t="s">
        <v>207</v>
      </c>
      <c r="O2594" t="s">
        <v>211</v>
      </c>
      <c r="P2594">
        <v>71</v>
      </c>
      <c r="Q2594">
        <v>92</v>
      </c>
      <c r="R2594">
        <f>SUMIFS(Table2[number],Table2[Event],"Goal",Table2[H/U],"HOME",Table2[GameID],Table2[[#This Row],[GameID]],Table2[GameTime],"&lt;="&amp;Table2[[#This Row],[GameTime]])</f>
        <v>2</v>
      </c>
      <c r="S2594">
        <f>SUMIFS(Table2[number],Table2[Event],"Goal",Table2[H/U],"AWAY",Table2[GameID],Table2[[#This Row],[GameID]],Table2[GameTime],"&lt;="&amp;Table2[[#This Row],[GameTime]])</f>
        <v>2</v>
      </c>
      <c r="T2594" t="str">
        <f>IF(Table2[[#This Row],[Event]]="Goal",Table2[[#This Row],[Hscore]]&amp;"-"&amp;Table2[[#This Row],[Uscore]],"")</f>
        <v>2-2</v>
      </c>
      <c r="U2594">
        <v>1493</v>
      </c>
      <c r="V2594" s="1">
        <f>Table2[[#This Row],[GameTime]]-(Table2[[#This Row],[period]]-1)*1200</f>
        <v>293</v>
      </c>
      <c r="W2594" s="1">
        <f>ROUNDDOWN(Table2[[#This Row],[Time]]/60,0)</f>
        <v>4</v>
      </c>
      <c r="X2594" s="1">
        <f>ROUNDDOWN((Table2[[#This Row],[Time]]/60-Table2[[#This Row],[Time2]])*60,0)</f>
        <v>53</v>
      </c>
      <c r="Y2594" s="1" t="str">
        <f>IF(Table2[[#This Row],[Time2]]&lt;10,0&amp;Table2[[#This Row],[Time2]],Table2[[#This Row],[Time2]])</f>
        <v>04</v>
      </c>
      <c r="Z2594" s="1">
        <f>IF(Table2[[#This Row],[Time3]]&lt;10,0&amp;Table2[[#This Row],[Time3]],Table2[[#This Row],[Time3]])</f>
        <v>53</v>
      </c>
      <c r="AA2594" s="2" t="str">
        <f>Table2[[#This Row],[Time4]]&amp;":"&amp;Table2[[#This Row],[Time5]]</f>
        <v>04:53</v>
      </c>
      <c r="AB2594" s="1" t="str" cm="1">
        <f t="array" ref="AB2594">IFERROR(IF(Table2[[#This Row],[code]]="","",_xlfn.IFS(AND(Table2[[#This Row],[code]]&lt;400,Table2[[#This Row],[code]]&lt;&gt;""),2,Table2[[#This Row],[code]]&gt;500,4)),"")</f>
        <v/>
      </c>
      <c r="AC2594" s="1" t="str">
        <f>IF(Table2[[#This Row],[Event]]="Penalty",Table2[[#This Row],[number]],IF(Table2[[#This Row],[Event]]="Time-Out",401,""))</f>
        <v/>
      </c>
      <c r="AD2594" s="1">
        <f>ROW(A2593)</f>
        <v>2593</v>
      </c>
      <c r="AE2594" s="1">
        <f>COUNTIFS(Table2[GameID],Table2[[#This Row],[GameID]],Table2[Column1],"&lt;="&amp;Table2[[#This Row],[Column1]])-1</f>
        <v>7</v>
      </c>
    </row>
    <row r="2595" spans="1:31" x14ac:dyDescent="0.45">
      <c r="A2595" t="s">
        <v>470</v>
      </c>
      <c r="B2595" t="str">
        <f>_xlfn.TEXTBEFORE(Table2[[#This Row],[Kamp]]," - ")</f>
        <v>Strandby Elling</v>
      </c>
      <c r="C2595" t="str">
        <f>_xlfn.TEXTAFTER(Table2[[#This Row],[Kamp]],"- ")</f>
        <v>BFC Vendsyssel</v>
      </c>
      <c r="D2595">
        <v>45174</v>
      </c>
      <c r="E2595">
        <v>75103</v>
      </c>
      <c r="F2595">
        <v>20232024</v>
      </c>
      <c r="G2595" t="s">
        <v>17</v>
      </c>
      <c r="H2595" t="s">
        <v>664</v>
      </c>
      <c r="I2595" t="s">
        <v>677</v>
      </c>
      <c r="J2595">
        <v>2</v>
      </c>
      <c r="K2595">
        <v>31145</v>
      </c>
      <c r="L2595">
        <v>1</v>
      </c>
      <c r="M2595" t="s">
        <v>630</v>
      </c>
      <c r="N2595" t="s">
        <v>287</v>
      </c>
      <c r="O2595" t="s">
        <v>211</v>
      </c>
      <c r="P2595">
        <v>22</v>
      </c>
      <c r="Q2595">
        <v>92</v>
      </c>
      <c r="R2595">
        <f>SUMIFS(Table2[number],Table2[Event],"Goal",Table2[H/U],"HOME",Table2[GameID],Table2[[#This Row],[GameID]],Table2[GameTime],"&lt;="&amp;Table2[[#This Row],[GameTime]])</f>
        <v>2</v>
      </c>
      <c r="S2595">
        <f>SUMIFS(Table2[number],Table2[Event],"Goal",Table2[H/U],"AWAY",Table2[GameID],Table2[[#This Row],[GameID]],Table2[GameTime],"&lt;="&amp;Table2[[#This Row],[GameTime]])</f>
        <v>3</v>
      </c>
      <c r="T2595" t="str">
        <f>IF(Table2[[#This Row],[Event]]="Goal",Table2[[#This Row],[Hscore]]&amp;"-"&amp;Table2[[#This Row],[Uscore]],"")</f>
        <v>2-3</v>
      </c>
      <c r="U2595">
        <v>1745</v>
      </c>
      <c r="V2595" s="1">
        <f>Table2[[#This Row],[GameTime]]-(Table2[[#This Row],[period]]-1)*1200</f>
        <v>545</v>
      </c>
      <c r="W2595" s="1">
        <f>ROUNDDOWN(Table2[[#This Row],[Time]]/60,0)</f>
        <v>9</v>
      </c>
      <c r="X2595" s="1">
        <f>ROUNDDOWN((Table2[[#This Row],[Time]]/60-Table2[[#This Row],[Time2]])*60,0)</f>
        <v>5</v>
      </c>
      <c r="Y2595" s="1" t="str">
        <f>IF(Table2[[#This Row],[Time2]]&lt;10,0&amp;Table2[[#This Row],[Time2]],Table2[[#This Row],[Time2]])</f>
        <v>09</v>
      </c>
      <c r="Z2595" s="1" t="str">
        <f>IF(Table2[[#This Row],[Time3]]&lt;10,0&amp;Table2[[#This Row],[Time3]],Table2[[#This Row],[Time3]])</f>
        <v>05</v>
      </c>
      <c r="AA2595" s="2" t="str">
        <f>Table2[[#This Row],[Time4]]&amp;":"&amp;Table2[[#This Row],[Time5]]</f>
        <v>09:05</v>
      </c>
      <c r="AB2595" s="1" t="str" cm="1">
        <f t="array" ref="AB2595">IFERROR(IF(Table2[[#This Row],[code]]="","",_xlfn.IFS(AND(Table2[[#This Row],[code]]&lt;400,Table2[[#This Row],[code]]&lt;&gt;""),2,Table2[[#This Row],[code]]&gt;500,4)),"")</f>
        <v/>
      </c>
      <c r="AC2595" s="1" t="str">
        <f>IF(Table2[[#This Row],[Event]]="Penalty",Table2[[#This Row],[number]],IF(Table2[[#This Row],[Event]]="Time-Out",401,""))</f>
        <v/>
      </c>
      <c r="AD2595" s="1">
        <f>ROW(A2594)</f>
        <v>2594</v>
      </c>
      <c r="AE2595" s="1">
        <f>COUNTIFS(Table2[GameID],Table2[[#This Row],[GameID]],Table2[Column1],"&lt;="&amp;Table2[[#This Row],[Column1]])-1</f>
        <v>8</v>
      </c>
    </row>
    <row r="2596" spans="1:31" x14ac:dyDescent="0.45">
      <c r="A2596" t="s">
        <v>470</v>
      </c>
      <c r="B2596" t="str">
        <f>_xlfn.TEXTBEFORE(Table2[[#This Row],[Kamp]]," - ")</f>
        <v>Strandby Elling</v>
      </c>
      <c r="C2596" t="str">
        <f>_xlfn.TEXTAFTER(Table2[[#This Row],[Kamp]],"- ")</f>
        <v>BFC Vendsyssel</v>
      </c>
      <c r="D2596">
        <v>45174</v>
      </c>
      <c r="E2596">
        <v>75103</v>
      </c>
      <c r="F2596">
        <v>20232024</v>
      </c>
      <c r="G2596" t="s">
        <v>17</v>
      </c>
      <c r="H2596" t="s">
        <v>664</v>
      </c>
      <c r="I2596" t="s">
        <v>677</v>
      </c>
      <c r="J2596">
        <v>2</v>
      </c>
      <c r="K2596">
        <v>31145</v>
      </c>
      <c r="L2596">
        <v>1</v>
      </c>
      <c r="M2596" t="s">
        <v>630</v>
      </c>
      <c r="N2596" t="s">
        <v>202</v>
      </c>
      <c r="O2596" t="s">
        <v>634</v>
      </c>
      <c r="P2596">
        <v>36</v>
      </c>
      <c r="Q2596" t="s">
        <v>634</v>
      </c>
      <c r="R2596">
        <f>SUMIFS(Table2[number],Table2[Event],"Goal",Table2[H/U],"HOME",Table2[GameID],Table2[[#This Row],[GameID]],Table2[GameTime],"&lt;="&amp;Table2[[#This Row],[GameTime]])</f>
        <v>2</v>
      </c>
      <c r="S2596">
        <f>SUMIFS(Table2[number],Table2[Event],"Goal",Table2[H/U],"AWAY",Table2[GameID],Table2[[#This Row],[GameID]],Table2[GameTime],"&lt;="&amp;Table2[[#This Row],[GameTime]])</f>
        <v>4</v>
      </c>
      <c r="T2596" t="str">
        <f>IF(Table2[[#This Row],[Event]]="Goal",Table2[[#This Row],[Hscore]]&amp;"-"&amp;Table2[[#This Row],[Uscore]],"")</f>
        <v>2-4</v>
      </c>
      <c r="U2596">
        <v>1777</v>
      </c>
      <c r="V2596" s="1">
        <f>Table2[[#This Row],[GameTime]]-(Table2[[#This Row],[period]]-1)*1200</f>
        <v>577</v>
      </c>
      <c r="W2596" s="1">
        <f>ROUNDDOWN(Table2[[#This Row],[Time]]/60,0)</f>
        <v>9</v>
      </c>
      <c r="X2596" s="1">
        <f>ROUNDDOWN((Table2[[#This Row],[Time]]/60-Table2[[#This Row],[Time2]])*60,0)</f>
        <v>37</v>
      </c>
      <c r="Y2596" s="1" t="str">
        <f>IF(Table2[[#This Row],[Time2]]&lt;10,0&amp;Table2[[#This Row],[Time2]],Table2[[#This Row],[Time2]])</f>
        <v>09</v>
      </c>
      <c r="Z2596" s="1">
        <f>IF(Table2[[#This Row],[Time3]]&lt;10,0&amp;Table2[[#This Row],[Time3]],Table2[[#This Row],[Time3]])</f>
        <v>37</v>
      </c>
      <c r="AA2596" s="2" t="str">
        <f>Table2[[#This Row],[Time4]]&amp;":"&amp;Table2[[#This Row],[Time5]]</f>
        <v>09:37</v>
      </c>
      <c r="AB2596" s="1" t="str" cm="1">
        <f t="array" ref="AB2596">IFERROR(IF(Table2[[#This Row],[code]]="","",_xlfn.IFS(AND(Table2[[#This Row],[code]]&lt;400,Table2[[#This Row],[code]]&lt;&gt;""),2,Table2[[#This Row],[code]]&gt;500,4)),"")</f>
        <v/>
      </c>
      <c r="AC2596" s="1" t="str">
        <f>IF(Table2[[#This Row],[Event]]="Penalty",Table2[[#This Row],[number]],IF(Table2[[#This Row],[Event]]="Time-Out",401,""))</f>
        <v/>
      </c>
      <c r="AD2596" s="1">
        <f>ROW(A2595)</f>
        <v>2595</v>
      </c>
      <c r="AE2596" s="1">
        <f>COUNTIFS(Table2[GameID],Table2[[#This Row],[GameID]],Table2[Column1],"&lt;="&amp;Table2[[#This Row],[Column1]])-1</f>
        <v>9</v>
      </c>
    </row>
    <row r="2597" spans="1:31" x14ac:dyDescent="0.45">
      <c r="A2597" t="s">
        <v>470</v>
      </c>
      <c r="B2597" t="str">
        <f>_xlfn.TEXTBEFORE(Table2[[#This Row],[Kamp]]," - ")</f>
        <v>Strandby Elling</v>
      </c>
      <c r="C2597" t="str">
        <f>_xlfn.TEXTAFTER(Table2[[#This Row],[Kamp]],"- ")</f>
        <v>BFC Vendsyssel</v>
      </c>
      <c r="D2597">
        <v>45174</v>
      </c>
      <c r="E2597">
        <v>75103</v>
      </c>
      <c r="F2597">
        <v>20232024</v>
      </c>
      <c r="G2597" t="s">
        <v>17</v>
      </c>
      <c r="H2597" t="s">
        <v>671</v>
      </c>
      <c r="I2597" t="s">
        <v>678</v>
      </c>
      <c r="J2597">
        <v>2</v>
      </c>
      <c r="K2597">
        <v>31148</v>
      </c>
      <c r="L2597">
        <v>201</v>
      </c>
      <c r="M2597" t="s">
        <v>631</v>
      </c>
      <c r="N2597" t="s">
        <v>471</v>
      </c>
      <c r="O2597" t="s">
        <v>634</v>
      </c>
      <c r="P2597">
        <v>5</v>
      </c>
      <c r="Q2597" t="s">
        <v>634</v>
      </c>
      <c r="R2597">
        <f>SUMIFS(Table2[number],Table2[Event],"Goal",Table2[H/U],"HOME",Table2[GameID],Table2[[#This Row],[GameID]],Table2[GameTime],"&lt;="&amp;Table2[[#This Row],[GameTime]])</f>
        <v>2</v>
      </c>
      <c r="S2597">
        <f>SUMIFS(Table2[number],Table2[Event],"Goal",Table2[H/U],"AWAY",Table2[GameID],Table2[[#This Row],[GameID]],Table2[GameTime],"&lt;="&amp;Table2[[#This Row],[GameTime]])</f>
        <v>4</v>
      </c>
      <c r="T2597" t="str">
        <f>IF(Table2[[#This Row],[Event]]="Goal",Table2[[#This Row],[Hscore]]&amp;"-"&amp;Table2[[#This Row],[Uscore]],"")</f>
        <v/>
      </c>
      <c r="U2597">
        <v>2067</v>
      </c>
      <c r="V2597" s="1">
        <f>Table2[[#This Row],[GameTime]]-(Table2[[#This Row],[period]]-1)*1200</f>
        <v>867</v>
      </c>
      <c r="W2597" s="1">
        <f>ROUNDDOWN(Table2[[#This Row],[Time]]/60,0)</f>
        <v>14</v>
      </c>
      <c r="X2597" s="1">
        <f>ROUNDDOWN((Table2[[#This Row],[Time]]/60-Table2[[#This Row],[Time2]])*60,0)</f>
        <v>27</v>
      </c>
      <c r="Y2597" s="1">
        <f>IF(Table2[[#This Row],[Time2]]&lt;10,0&amp;Table2[[#This Row],[Time2]],Table2[[#This Row],[Time2]])</f>
        <v>14</v>
      </c>
      <c r="Z2597" s="1">
        <f>IF(Table2[[#This Row],[Time3]]&lt;10,0&amp;Table2[[#This Row],[Time3]],Table2[[#This Row],[Time3]])</f>
        <v>27</v>
      </c>
      <c r="AA2597" s="2" t="str">
        <f>Table2[[#This Row],[Time4]]&amp;":"&amp;Table2[[#This Row],[Time5]]</f>
        <v>14:27</v>
      </c>
      <c r="AB2597" s="1" cm="1">
        <f t="array" ref="AB2597">IFERROR(IF(Table2[[#This Row],[code]]="","",_xlfn.IFS(AND(Table2[[#This Row],[code]]&lt;400,Table2[[#This Row],[code]]&lt;&gt;""),2,Table2[[#This Row],[code]]&gt;500,4)),"")</f>
        <v>2</v>
      </c>
      <c r="AC2597" s="1">
        <f>IF(Table2[[#This Row],[Event]]="Penalty",Table2[[#This Row],[number]],IF(Table2[[#This Row],[Event]]="Time-Out",401,""))</f>
        <v>201</v>
      </c>
      <c r="AD2597" s="1">
        <f>ROW(A2596)</f>
        <v>2596</v>
      </c>
      <c r="AE2597" s="1">
        <f>COUNTIFS(Table2[GameID],Table2[[#This Row],[GameID]],Table2[Column1],"&lt;="&amp;Table2[[#This Row],[Column1]])-1</f>
        <v>10</v>
      </c>
    </row>
    <row r="2598" spans="1:31" x14ac:dyDescent="0.45">
      <c r="A2598" t="s">
        <v>470</v>
      </c>
      <c r="B2598" t="str">
        <f>_xlfn.TEXTBEFORE(Table2[[#This Row],[Kamp]]," - ")</f>
        <v>Strandby Elling</v>
      </c>
      <c r="C2598" t="str">
        <f>_xlfn.TEXTAFTER(Table2[[#This Row],[Kamp]],"- ")</f>
        <v>BFC Vendsyssel</v>
      </c>
      <c r="D2598">
        <v>45174</v>
      </c>
      <c r="E2598">
        <v>75103</v>
      </c>
      <c r="F2598">
        <v>20232024</v>
      </c>
      <c r="G2598" t="s">
        <v>17</v>
      </c>
      <c r="H2598" t="s">
        <v>664</v>
      </c>
      <c r="I2598" t="s">
        <v>677</v>
      </c>
      <c r="J2598">
        <v>2</v>
      </c>
      <c r="K2598">
        <v>31145</v>
      </c>
      <c r="L2598">
        <v>207</v>
      </c>
      <c r="M2598" t="s">
        <v>631</v>
      </c>
      <c r="N2598" t="s">
        <v>206</v>
      </c>
      <c r="O2598" t="s">
        <v>634</v>
      </c>
      <c r="P2598">
        <v>64</v>
      </c>
      <c r="Q2598" t="s">
        <v>634</v>
      </c>
      <c r="R2598">
        <f>SUMIFS(Table2[number],Table2[Event],"Goal",Table2[H/U],"HOME",Table2[GameID],Table2[[#This Row],[GameID]],Table2[GameTime],"&lt;="&amp;Table2[[#This Row],[GameTime]])</f>
        <v>2</v>
      </c>
      <c r="S2598">
        <f>SUMIFS(Table2[number],Table2[Event],"Goal",Table2[H/U],"AWAY",Table2[GameID],Table2[[#This Row],[GameID]],Table2[GameTime],"&lt;="&amp;Table2[[#This Row],[GameTime]])</f>
        <v>4</v>
      </c>
      <c r="T2598" t="str">
        <f>IF(Table2[[#This Row],[Event]]="Goal",Table2[[#This Row],[Hscore]]&amp;"-"&amp;Table2[[#This Row],[Uscore]],"")</f>
        <v/>
      </c>
      <c r="U2598">
        <v>2103</v>
      </c>
      <c r="V2598" s="1">
        <f>Table2[[#This Row],[GameTime]]-(Table2[[#This Row],[period]]-1)*1200</f>
        <v>903</v>
      </c>
      <c r="W2598" s="1">
        <f>ROUNDDOWN(Table2[[#This Row],[Time]]/60,0)</f>
        <v>15</v>
      </c>
      <c r="X2598" s="1">
        <f>ROUNDDOWN((Table2[[#This Row],[Time]]/60-Table2[[#This Row],[Time2]])*60,0)</f>
        <v>3</v>
      </c>
      <c r="Y2598" s="1">
        <f>IF(Table2[[#This Row],[Time2]]&lt;10,0&amp;Table2[[#This Row],[Time2]],Table2[[#This Row],[Time2]])</f>
        <v>15</v>
      </c>
      <c r="Z2598" s="1" t="str">
        <f>IF(Table2[[#This Row],[Time3]]&lt;10,0&amp;Table2[[#This Row],[Time3]],Table2[[#This Row],[Time3]])</f>
        <v>03</v>
      </c>
      <c r="AA2598" s="2" t="str">
        <f>Table2[[#This Row],[Time4]]&amp;":"&amp;Table2[[#This Row],[Time5]]</f>
        <v>15:03</v>
      </c>
      <c r="AB2598" s="1" cm="1">
        <f t="array" ref="AB2598">IFERROR(IF(Table2[[#This Row],[code]]="","",_xlfn.IFS(AND(Table2[[#This Row],[code]]&lt;400,Table2[[#This Row],[code]]&lt;&gt;""),2,Table2[[#This Row],[code]]&gt;500,4)),"")</f>
        <v>2</v>
      </c>
      <c r="AC2598" s="1">
        <f>IF(Table2[[#This Row],[Event]]="Penalty",Table2[[#This Row],[number]],IF(Table2[[#This Row],[Event]]="Time-Out",401,""))</f>
        <v>207</v>
      </c>
      <c r="AD2598" s="1">
        <f>ROW(A2597)</f>
        <v>2597</v>
      </c>
      <c r="AE2598" s="1">
        <f>COUNTIFS(Table2[GameID],Table2[[#This Row],[GameID]],Table2[Column1],"&lt;="&amp;Table2[[#This Row],[Column1]])-1</f>
        <v>11</v>
      </c>
    </row>
    <row r="2599" spans="1:31" x14ac:dyDescent="0.45">
      <c r="A2599" t="s">
        <v>470</v>
      </c>
      <c r="B2599" t="str">
        <f>_xlfn.TEXTBEFORE(Table2[[#This Row],[Kamp]]," - ")</f>
        <v>Strandby Elling</v>
      </c>
      <c r="C2599" t="str">
        <f>_xlfn.TEXTAFTER(Table2[[#This Row],[Kamp]],"- ")</f>
        <v>BFC Vendsyssel</v>
      </c>
      <c r="D2599">
        <v>45174</v>
      </c>
      <c r="E2599">
        <v>75103</v>
      </c>
      <c r="F2599">
        <v>20232024</v>
      </c>
      <c r="G2599" t="s">
        <v>17</v>
      </c>
      <c r="H2599" t="s">
        <v>664</v>
      </c>
      <c r="I2599" t="s">
        <v>677</v>
      </c>
      <c r="J2599">
        <v>2</v>
      </c>
      <c r="K2599">
        <v>31145</v>
      </c>
      <c r="L2599">
        <v>1</v>
      </c>
      <c r="M2599" t="s">
        <v>630</v>
      </c>
      <c r="N2599" t="s">
        <v>207</v>
      </c>
      <c r="O2599" t="s">
        <v>211</v>
      </c>
      <c r="P2599">
        <v>71</v>
      </c>
      <c r="Q2599">
        <v>92</v>
      </c>
      <c r="R2599">
        <f>SUMIFS(Table2[number],Table2[Event],"Goal",Table2[H/U],"HOME",Table2[GameID],Table2[[#This Row],[GameID]],Table2[GameTime],"&lt;="&amp;Table2[[#This Row],[GameTime]])</f>
        <v>2</v>
      </c>
      <c r="S2599">
        <f>SUMIFS(Table2[number],Table2[Event],"Goal",Table2[H/U],"AWAY",Table2[GameID],Table2[[#This Row],[GameID]],Table2[GameTime],"&lt;="&amp;Table2[[#This Row],[GameTime]])</f>
        <v>5</v>
      </c>
      <c r="T2599" t="str">
        <f>IF(Table2[[#This Row],[Event]]="Goal",Table2[[#This Row],[Hscore]]&amp;"-"&amp;Table2[[#This Row],[Uscore]],"")</f>
        <v>2-5</v>
      </c>
      <c r="U2599">
        <v>2164</v>
      </c>
      <c r="V2599" s="1">
        <f>Table2[[#This Row],[GameTime]]-(Table2[[#This Row],[period]]-1)*1200</f>
        <v>964</v>
      </c>
      <c r="W2599" s="1">
        <f>ROUNDDOWN(Table2[[#This Row],[Time]]/60,0)</f>
        <v>16</v>
      </c>
      <c r="X2599" s="1">
        <f>ROUNDDOWN((Table2[[#This Row],[Time]]/60-Table2[[#This Row],[Time2]])*60,0)</f>
        <v>3</v>
      </c>
      <c r="Y2599" s="1">
        <f>IF(Table2[[#This Row],[Time2]]&lt;10,0&amp;Table2[[#This Row],[Time2]],Table2[[#This Row],[Time2]])</f>
        <v>16</v>
      </c>
      <c r="Z2599" s="1" t="str">
        <f>IF(Table2[[#This Row],[Time3]]&lt;10,0&amp;Table2[[#This Row],[Time3]],Table2[[#This Row],[Time3]])</f>
        <v>03</v>
      </c>
      <c r="AA2599" s="2" t="str">
        <f>Table2[[#This Row],[Time4]]&amp;":"&amp;Table2[[#This Row],[Time5]]</f>
        <v>16:03</v>
      </c>
      <c r="AB2599" s="1" t="str" cm="1">
        <f t="array" ref="AB2599">IFERROR(IF(Table2[[#This Row],[code]]="","",_xlfn.IFS(AND(Table2[[#This Row],[code]]&lt;400,Table2[[#This Row],[code]]&lt;&gt;""),2,Table2[[#This Row],[code]]&gt;500,4)),"")</f>
        <v/>
      </c>
      <c r="AC2599" s="1" t="str">
        <f>IF(Table2[[#This Row],[Event]]="Penalty",Table2[[#This Row],[number]],IF(Table2[[#This Row],[Event]]="Time-Out",401,""))</f>
        <v/>
      </c>
      <c r="AD2599" s="1">
        <f>ROW(A2598)</f>
        <v>2598</v>
      </c>
      <c r="AE2599" s="1">
        <f>COUNTIFS(Table2[GameID],Table2[[#This Row],[GameID]],Table2[Column1],"&lt;="&amp;Table2[[#This Row],[Column1]])-1</f>
        <v>12</v>
      </c>
    </row>
    <row r="2600" spans="1:31" x14ac:dyDescent="0.45">
      <c r="A2600" t="s">
        <v>470</v>
      </c>
      <c r="B2600" t="str">
        <f>_xlfn.TEXTBEFORE(Table2[[#This Row],[Kamp]]," - ")</f>
        <v>Strandby Elling</v>
      </c>
      <c r="C2600" t="str">
        <f>_xlfn.TEXTAFTER(Table2[[#This Row],[Kamp]],"- ")</f>
        <v>BFC Vendsyssel</v>
      </c>
      <c r="D2600">
        <v>45174</v>
      </c>
      <c r="E2600">
        <v>75103</v>
      </c>
      <c r="F2600">
        <v>20232024</v>
      </c>
      <c r="G2600" t="s">
        <v>17</v>
      </c>
      <c r="H2600" t="s">
        <v>664</v>
      </c>
      <c r="I2600" t="s">
        <v>677</v>
      </c>
      <c r="J2600">
        <v>2</v>
      </c>
      <c r="K2600">
        <v>31145</v>
      </c>
      <c r="L2600">
        <v>201</v>
      </c>
      <c r="M2600" t="s">
        <v>631</v>
      </c>
      <c r="N2600" t="s">
        <v>482</v>
      </c>
      <c r="O2600" t="s">
        <v>634</v>
      </c>
      <c r="P2600">
        <v>17</v>
      </c>
      <c r="Q2600" t="s">
        <v>634</v>
      </c>
      <c r="R2600">
        <f>SUMIFS(Table2[number],Table2[Event],"Goal",Table2[H/U],"HOME",Table2[GameID],Table2[[#This Row],[GameID]],Table2[GameTime],"&lt;="&amp;Table2[[#This Row],[GameTime]])</f>
        <v>2</v>
      </c>
      <c r="S2600">
        <f>SUMIFS(Table2[number],Table2[Event],"Goal",Table2[H/U],"AWAY",Table2[GameID],Table2[[#This Row],[GameID]],Table2[GameTime],"&lt;="&amp;Table2[[#This Row],[GameTime]])</f>
        <v>5</v>
      </c>
      <c r="T2600" t="str">
        <f>IF(Table2[[#This Row],[Event]]="Goal",Table2[[#This Row],[Hscore]]&amp;"-"&amp;Table2[[#This Row],[Uscore]],"")</f>
        <v/>
      </c>
      <c r="U2600">
        <v>2270</v>
      </c>
      <c r="V2600" s="1">
        <f>Table2[[#This Row],[GameTime]]-(Table2[[#This Row],[period]]-1)*1200</f>
        <v>1070</v>
      </c>
      <c r="W2600" s="1">
        <f>ROUNDDOWN(Table2[[#This Row],[Time]]/60,0)</f>
        <v>17</v>
      </c>
      <c r="X2600" s="1">
        <f>ROUNDDOWN((Table2[[#This Row],[Time]]/60-Table2[[#This Row],[Time2]])*60,0)</f>
        <v>49</v>
      </c>
      <c r="Y2600" s="1">
        <f>IF(Table2[[#This Row],[Time2]]&lt;10,0&amp;Table2[[#This Row],[Time2]],Table2[[#This Row],[Time2]])</f>
        <v>17</v>
      </c>
      <c r="Z2600" s="1">
        <f>IF(Table2[[#This Row],[Time3]]&lt;10,0&amp;Table2[[#This Row],[Time3]],Table2[[#This Row],[Time3]])</f>
        <v>49</v>
      </c>
      <c r="AA2600" s="2" t="str">
        <f>Table2[[#This Row],[Time4]]&amp;":"&amp;Table2[[#This Row],[Time5]]</f>
        <v>17:49</v>
      </c>
      <c r="AB2600" s="1" cm="1">
        <f t="array" ref="AB2600">IFERROR(IF(Table2[[#This Row],[code]]="","",_xlfn.IFS(AND(Table2[[#This Row],[code]]&lt;400,Table2[[#This Row],[code]]&lt;&gt;""),2,Table2[[#This Row],[code]]&gt;500,4)),"")</f>
        <v>2</v>
      </c>
      <c r="AC2600" s="1">
        <f>IF(Table2[[#This Row],[Event]]="Penalty",Table2[[#This Row],[number]],IF(Table2[[#This Row],[Event]]="Time-Out",401,""))</f>
        <v>201</v>
      </c>
      <c r="AD2600" s="1">
        <f>ROW(A2599)</f>
        <v>2599</v>
      </c>
      <c r="AE2600" s="1">
        <f>COUNTIFS(Table2[GameID],Table2[[#This Row],[GameID]],Table2[Column1],"&lt;="&amp;Table2[[#This Row],[Column1]])-1</f>
        <v>13</v>
      </c>
    </row>
    <row r="2601" spans="1:31" x14ac:dyDescent="0.45">
      <c r="A2601" t="s">
        <v>470</v>
      </c>
      <c r="B2601" t="str">
        <f>_xlfn.TEXTBEFORE(Table2[[#This Row],[Kamp]]," - ")</f>
        <v>Strandby Elling</v>
      </c>
      <c r="C2601" t="str">
        <f>_xlfn.TEXTAFTER(Table2[[#This Row],[Kamp]],"- ")</f>
        <v>BFC Vendsyssel</v>
      </c>
      <c r="D2601">
        <v>45174</v>
      </c>
      <c r="E2601">
        <v>75103</v>
      </c>
      <c r="F2601">
        <v>20232024</v>
      </c>
      <c r="G2601" t="s">
        <v>17</v>
      </c>
      <c r="H2601" t="s">
        <v>664</v>
      </c>
      <c r="I2601" t="s">
        <v>677</v>
      </c>
      <c r="J2601">
        <v>3</v>
      </c>
      <c r="K2601">
        <v>31145</v>
      </c>
      <c r="L2601">
        <v>217</v>
      </c>
      <c r="M2601" t="s">
        <v>631</v>
      </c>
      <c r="N2601" t="s">
        <v>287</v>
      </c>
      <c r="O2601" t="s">
        <v>634</v>
      </c>
      <c r="P2601">
        <v>22</v>
      </c>
      <c r="Q2601" t="s">
        <v>634</v>
      </c>
      <c r="R2601">
        <f>SUMIFS(Table2[number],Table2[Event],"Goal",Table2[H/U],"HOME",Table2[GameID],Table2[[#This Row],[GameID]],Table2[GameTime],"&lt;="&amp;Table2[[#This Row],[GameTime]])</f>
        <v>2</v>
      </c>
      <c r="S2601">
        <f>SUMIFS(Table2[number],Table2[Event],"Goal",Table2[H/U],"AWAY",Table2[GameID],Table2[[#This Row],[GameID]],Table2[GameTime],"&lt;="&amp;Table2[[#This Row],[GameTime]])</f>
        <v>5</v>
      </c>
      <c r="T2601" t="str">
        <f>IF(Table2[[#This Row],[Event]]="Goal",Table2[[#This Row],[Hscore]]&amp;"-"&amp;Table2[[#This Row],[Uscore]],"")</f>
        <v/>
      </c>
      <c r="U2601">
        <v>2634</v>
      </c>
      <c r="V2601" s="1">
        <f>Table2[[#This Row],[GameTime]]-(Table2[[#This Row],[period]]-1)*1200</f>
        <v>234</v>
      </c>
      <c r="W2601" s="1">
        <f>ROUNDDOWN(Table2[[#This Row],[Time]]/60,0)</f>
        <v>3</v>
      </c>
      <c r="X2601" s="1">
        <f>ROUNDDOWN((Table2[[#This Row],[Time]]/60-Table2[[#This Row],[Time2]])*60,0)</f>
        <v>54</v>
      </c>
      <c r="Y2601" s="1" t="str">
        <f>IF(Table2[[#This Row],[Time2]]&lt;10,0&amp;Table2[[#This Row],[Time2]],Table2[[#This Row],[Time2]])</f>
        <v>03</v>
      </c>
      <c r="Z2601" s="1">
        <f>IF(Table2[[#This Row],[Time3]]&lt;10,0&amp;Table2[[#This Row],[Time3]],Table2[[#This Row],[Time3]])</f>
        <v>54</v>
      </c>
      <c r="AA2601" s="2" t="str">
        <f>Table2[[#This Row],[Time4]]&amp;":"&amp;Table2[[#This Row],[Time5]]</f>
        <v>03:54</v>
      </c>
      <c r="AB2601" s="1" cm="1">
        <f t="array" ref="AB2601">IFERROR(IF(Table2[[#This Row],[code]]="","",_xlfn.IFS(AND(Table2[[#This Row],[code]]&lt;400,Table2[[#This Row],[code]]&lt;&gt;""),2,Table2[[#This Row],[code]]&gt;500,4)),"")</f>
        <v>2</v>
      </c>
      <c r="AC2601" s="1">
        <f>IF(Table2[[#This Row],[Event]]="Penalty",Table2[[#This Row],[number]],IF(Table2[[#This Row],[Event]]="Time-Out",401,""))</f>
        <v>217</v>
      </c>
      <c r="AD2601" s="1">
        <f>ROW(A2600)</f>
        <v>2600</v>
      </c>
      <c r="AE2601" s="1">
        <f>COUNTIFS(Table2[GameID],Table2[[#This Row],[GameID]],Table2[Column1],"&lt;="&amp;Table2[[#This Row],[Column1]])-1</f>
        <v>14</v>
      </c>
    </row>
    <row r="2602" spans="1:31" x14ac:dyDescent="0.45">
      <c r="A2602" t="s">
        <v>470</v>
      </c>
      <c r="B2602" t="str">
        <f>_xlfn.TEXTBEFORE(Table2[[#This Row],[Kamp]]," - ")</f>
        <v>Strandby Elling</v>
      </c>
      <c r="C2602" t="str">
        <f>_xlfn.TEXTAFTER(Table2[[#This Row],[Kamp]],"- ")</f>
        <v>BFC Vendsyssel</v>
      </c>
      <c r="D2602">
        <v>45174</v>
      </c>
      <c r="E2602">
        <v>75103</v>
      </c>
      <c r="F2602">
        <v>20232024</v>
      </c>
      <c r="G2602" t="s">
        <v>17</v>
      </c>
      <c r="H2602" t="s">
        <v>664</v>
      </c>
      <c r="I2602" t="s">
        <v>677</v>
      </c>
      <c r="J2602">
        <v>3</v>
      </c>
      <c r="K2602">
        <v>31145</v>
      </c>
      <c r="L2602">
        <v>1</v>
      </c>
      <c r="M2602" t="s">
        <v>630</v>
      </c>
      <c r="N2602" t="s">
        <v>482</v>
      </c>
      <c r="O2602" t="s">
        <v>634</v>
      </c>
      <c r="P2602">
        <v>17</v>
      </c>
      <c r="Q2602" t="s">
        <v>634</v>
      </c>
      <c r="R2602">
        <f>SUMIFS(Table2[number],Table2[Event],"Goal",Table2[H/U],"HOME",Table2[GameID],Table2[[#This Row],[GameID]],Table2[GameTime],"&lt;="&amp;Table2[[#This Row],[GameTime]])</f>
        <v>2</v>
      </c>
      <c r="S2602">
        <f>SUMIFS(Table2[number],Table2[Event],"Goal",Table2[H/U],"AWAY",Table2[GameID],Table2[[#This Row],[GameID]],Table2[GameTime],"&lt;="&amp;Table2[[#This Row],[GameTime]])</f>
        <v>6</v>
      </c>
      <c r="T2602" t="str">
        <f>IF(Table2[[#This Row],[Event]]="Goal",Table2[[#This Row],[Hscore]]&amp;"-"&amp;Table2[[#This Row],[Uscore]],"")</f>
        <v>2-6</v>
      </c>
      <c r="U2602">
        <v>2673</v>
      </c>
      <c r="V2602" s="1">
        <f>Table2[[#This Row],[GameTime]]-(Table2[[#This Row],[period]]-1)*1200</f>
        <v>273</v>
      </c>
      <c r="W2602" s="1">
        <f>ROUNDDOWN(Table2[[#This Row],[Time]]/60,0)</f>
        <v>4</v>
      </c>
      <c r="X2602" s="1">
        <f>ROUNDDOWN((Table2[[#This Row],[Time]]/60-Table2[[#This Row],[Time2]])*60,0)</f>
        <v>33</v>
      </c>
      <c r="Y2602" s="1" t="str">
        <f>IF(Table2[[#This Row],[Time2]]&lt;10,0&amp;Table2[[#This Row],[Time2]],Table2[[#This Row],[Time2]])</f>
        <v>04</v>
      </c>
      <c r="Z2602" s="1">
        <f>IF(Table2[[#This Row],[Time3]]&lt;10,0&amp;Table2[[#This Row],[Time3]],Table2[[#This Row],[Time3]])</f>
        <v>33</v>
      </c>
      <c r="AA2602" s="2" t="str">
        <f>Table2[[#This Row],[Time4]]&amp;":"&amp;Table2[[#This Row],[Time5]]</f>
        <v>04:33</v>
      </c>
      <c r="AB2602" s="1" t="str" cm="1">
        <f t="array" ref="AB2602">IFERROR(IF(Table2[[#This Row],[code]]="","",_xlfn.IFS(AND(Table2[[#This Row],[code]]&lt;400,Table2[[#This Row],[code]]&lt;&gt;""),2,Table2[[#This Row],[code]]&gt;500,4)),"")</f>
        <v/>
      </c>
      <c r="AC2602" s="1" t="str">
        <f>IF(Table2[[#This Row],[Event]]="Penalty",Table2[[#This Row],[number]],IF(Table2[[#This Row],[Event]]="Time-Out",401,""))</f>
        <v/>
      </c>
      <c r="AD2602" s="1">
        <f>ROW(A2601)</f>
        <v>2601</v>
      </c>
      <c r="AE2602" s="1">
        <f>COUNTIFS(Table2[GameID],Table2[[#This Row],[GameID]],Table2[Column1],"&lt;="&amp;Table2[[#This Row],[Column1]])-1</f>
        <v>15</v>
      </c>
    </row>
    <row r="2603" spans="1:31" x14ac:dyDescent="0.45">
      <c r="A2603" t="s">
        <v>470</v>
      </c>
      <c r="B2603" t="str">
        <f>_xlfn.TEXTBEFORE(Table2[[#This Row],[Kamp]]," - ")</f>
        <v>Strandby Elling</v>
      </c>
      <c r="C2603" t="str">
        <f>_xlfn.TEXTAFTER(Table2[[#This Row],[Kamp]],"- ")</f>
        <v>BFC Vendsyssel</v>
      </c>
      <c r="D2603">
        <v>45174</v>
      </c>
      <c r="E2603">
        <v>75103</v>
      </c>
      <c r="F2603">
        <v>20232024</v>
      </c>
      <c r="G2603" t="s">
        <v>17</v>
      </c>
      <c r="H2603" t="s">
        <v>671</v>
      </c>
      <c r="I2603" t="s">
        <v>678</v>
      </c>
      <c r="J2603">
        <v>3</v>
      </c>
      <c r="K2603">
        <v>31148</v>
      </c>
      <c r="L2603">
        <v>1</v>
      </c>
      <c r="M2603" t="s">
        <v>630</v>
      </c>
      <c r="N2603" t="s">
        <v>479</v>
      </c>
      <c r="O2603" t="s">
        <v>472</v>
      </c>
      <c r="P2603">
        <v>90</v>
      </c>
      <c r="Q2603">
        <v>9</v>
      </c>
      <c r="R2603">
        <f>SUMIFS(Table2[number],Table2[Event],"Goal",Table2[H/U],"HOME",Table2[GameID],Table2[[#This Row],[GameID]],Table2[GameTime],"&lt;="&amp;Table2[[#This Row],[GameTime]])</f>
        <v>3</v>
      </c>
      <c r="S2603">
        <f>SUMIFS(Table2[number],Table2[Event],"Goal",Table2[H/U],"AWAY",Table2[GameID],Table2[[#This Row],[GameID]],Table2[GameTime],"&lt;="&amp;Table2[[#This Row],[GameTime]])</f>
        <v>6</v>
      </c>
      <c r="T2603" t="str">
        <f>IF(Table2[[#This Row],[Event]]="Goal",Table2[[#This Row],[Hscore]]&amp;"-"&amp;Table2[[#This Row],[Uscore]],"")</f>
        <v>3-6</v>
      </c>
      <c r="U2603">
        <v>2816</v>
      </c>
      <c r="V2603" s="1">
        <f>Table2[[#This Row],[GameTime]]-(Table2[[#This Row],[period]]-1)*1200</f>
        <v>416</v>
      </c>
      <c r="W2603" s="1">
        <f>ROUNDDOWN(Table2[[#This Row],[Time]]/60,0)</f>
        <v>6</v>
      </c>
      <c r="X2603" s="1">
        <f>ROUNDDOWN((Table2[[#This Row],[Time]]/60-Table2[[#This Row],[Time2]])*60,0)</f>
        <v>56</v>
      </c>
      <c r="Y2603" s="1" t="str">
        <f>IF(Table2[[#This Row],[Time2]]&lt;10,0&amp;Table2[[#This Row],[Time2]],Table2[[#This Row],[Time2]])</f>
        <v>06</v>
      </c>
      <c r="Z2603" s="1">
        <f>IF(Table2[[#This Row],[Time3]]&lt;10,0&amp;Table2[[#This Row],[Time3]],Table2[[#This Row],[Time3]])</f>
        <v>56</v>
      </c>
      <c r="AA2603" s="2" t="str">
        <f>Table2[[#This Row],[Time4]]&amp;":"&amp;Table2[[#This Row],[Time5]]</f>
        <v>06:56</v>
      </c>
      <c r="AB2603" s="1" t="str" cm="1">
        <f t="array" ref="AB2603">IFERROR(IF(Table2[[#This Row],[code]]="","",_xlfn.IFS(AND(Table2[[#This Row],[code]]&lt;400,Table2[[#This Row],[code]]&lt;&gt;""),2,Table2[[#This Row],[code]]&gt;500,4)),"")</f>
        <v/>
      </c>
      <c r="AC2603" s="1" t="str">
        <f>IF(Table2[[#This Row],[Event]]="Penalty",Table2[[#This Row],[number]],IF(Table2[[#This Row],[Event]]="Time-Out",401,""))</f>
        <v/>
      </c>
      <c r="AD2603" s="1">
        <f>ROW(A2602)</f>
        <v>2602</v>
      </c>
      <c r="AE2603" s="1">
        <f>COUNTIFS(Table2[GameID],Table2[[#This Row],[GameID]],Table2[Column1],"&lt;="&amp;Table2[[#This Row],[Column1]])-1</f>
        <v>16</v>
      </c>
    </row>
    <row r="2604" spans="1:31" x14ac:dyDescent="0.45">
      <c r="A2604" t="s">
        <v>470</v>
      </c>
      <c r="B2604" t="str">
        <f>_xlfn.TEXTBEFORE(Table2[[#This Row],[Kamp]]," - ")</f>
        <v>Strandby Elling</v>
      </c>
      <c r="C2604" t="str">
        <f>_xlfn.TEXTAFTER(Table2[[#This Row],[Kamp]],"- ")</f>
        <v>BFC Vendsyssel</v>
      </c>
      <c r="D2604">
        <v>45174</v>
      </c>
      <c r="E2604">
        <v>75103</v>
      </c>
      <c r="F2604">
        <v>20232024</v>
      </c>
      <c r="G2604" t="s">
        <v>17</v>
      </c>
      <c r="H2604" t="s">
        <v>671</v>
      </c>
      <c r="I2604" t="s">
        <v>678</v>
      </c>
      <c r="J2604">
        <v>3</v>
      </c>
      <c r="K2604">
        <v>31148</v>
      </c>
      <c r="L2604">
        <v>0</v>
      </c>
      <c r="M2604" t="s">
        <v>633</v>
      </c>
      <c r="N2604" t="s">
        <v>634</v>
      </c>
      <c r="O2604" t="s">
        <v>634</v>
      </c>
      <c r="P2604" t="s">
        <v>634</v>
      </c>
      <c r="Q2604" t="s">
        <v>634</v>
      </c>
      <c r="R2604">
        <f>SUMIFS(Table2[number],Table2[Event],"Goal",Table2[H/U],"HOME",Table2[GameID],Table2[[#This Row],[GameID]],Table2[GameTime],"&lt;="&amp;Table2[[#This Row],[GameTime]])</f>
        <v>3</v>
      </c>
      <c r="S2604">
        <f>SUMIFS(Table2[number],Table2[Event],"Goal",Table2[H/U],"AWAY",Table2[GameID],Table2[[#This Row],[GameID]],Table2[GameTime],"&lt;="&amp;Table2[[#This Row],[GameTime]])</f>
        <v>6</v>
      </c>
      <c r="T2604" t="str">
        <f>IF(Table2[[#This Row],[Event]]="Goal",Table2[[#This Row],[Hscore]]&amp;"-"&amp;Table2[[#This Row],[Uscore]],"")</f>
        <v/>
      </c>
      <c r="U2604">
        <v>3189</v>
      </c>
      <c r="V2604" s="1">
        <f>Table2[[#This Row],[GameTime]]-(Table2[[#This Row],[period]]-1)*1200</f>
        <v>789</v>
      </c>
      <c r="W2604" s="1">
        <f>ROUNDDOWN(Table2[[#This Row],[Time]]/60,0)</f>
        <v>13</v>
      </c>
      <c r="X2604" s="1">
        <f>ROUNDDOWN((Table2[[#This Row],[Time]]/60-Table2[[#This Row],[Time2]])*60,0)</f>
        <v>9</v>
      </c>
      <c r="Y2604" s="1">
        <f>IF(Table2[[#This Row],[Time2]]&lt;10,0&amp;Table2[[#This Row],[Time2]],Table2[[#This Row],[Time2]])</f>
        <v>13</v>
      </c>
      <c r="Z2604" s="1" t="str">
        <f>IF(Table2[[#This Row],[Time3]]&lt;10,0&amp;Table2[[#This Row],[Time3]],Table2[[#This Row],[Time3]])</f>
        <v>09</v>
      </c>
      <c r="AA2604" s="2" t="str">
        <f>Table2[[#This Row],[Time4]]&amp;":"&amp;Table2[[#This Row],[Time5]]</f>
        <v>13:09</v>
      </c>
      <c r="AB2604" s="1" t="str" cm="1">
        <f t="array" ref="AB2604">IFERROR(IF(Table2[[#This Row],[code]]="","",_xlfn.IFS(AND(Table2[[#This Row],[code]]&lt;400,Table2[[#This Row],[code]]&lt;&gt;""),2,Table2[[#This Row],[code]]&gt;500,4)),"")</f>
        <v/>
      </c>
      <c r="AC2604" s="1">
        <f>IF(Table2[[#This Row],[Event]]="Penalty",Table2[[#This Row],[number]],IF(Table2[[#This Row],[Event]]="Time-Out",401,""))</f>
        <v>401</v>
      </c>
      <c r="AD2604" s="1">
        <f>ROW(A2603)</f>
        <v>2603</v>
      </c>
      <c r="AE2604" s="1">
        <f>COUNTIFS(Table2[GameID],Table2[[#This Row],[GameID]],Table2[Column1],"&lt;="&amp;Table2[[#This Row],[Column1]])-1</f>
        <v>17</v>
      </c>
    </row>
    <row r="2605" spans="1:31" x14ac:dyDescent="0.45">
      <c r="A2605" t="s">
        <v>470</v>
      </c>
      <c r="B2605" t="str">
        <f>_xlfn.TEXTBEFORE(Table2[[#This Row],[Kamp]]," - ")</f>
        <v>Strandby Elling</v>
      </c>
      <c r="C2605" t="str">
        <f>_xlfn.TEXTAFTER(Table2[[#This Row],[Kamp]],"- ")</f>
        <v>BFC Vendsyssel</v>
      </c>
      <c r="D2605">
        <v>45174</v>
      </c>
      <c r="E2605">
        <v>75103</v>
      </c>
      <c r="F2605">
        <v>20232024</v>
      </c>
      <c r="G2605" t="s">
        <v>17</v>
      </c>
      <c r="H2605" t="s">
        <v>671</v>
      </c>
      <c r="I2605" t="s">
        <v>678</v>
      </c>
      <c r="J2605">
        <v>3</v>
      </c>
      <c r="K2605">
        <v>31148</v>
      </c>
      <c r="L2605">
        <v>1</v>
      </c>
      <c r="M2605" t="s">
        <v>630</v>
      </c>
      <c r="N2605" t="s">
        <v>474</v>
      </c>
      <c r="O2605" t="s">
        <v>477</v>
      </c>
      <c r="P2605">
        <v>20</v>
      </c>
      <c r="Q2605">
        <v>71</v>
      </c>
      <c r="R2605">
        <f>SUMIFS(Table2[number],Table2[Event],"Goal",Table2[H/U],"HOME",Table2[GameID],Table2[[#This Row],[GameID]],Table2[GameTime],"&lt;="&amp;Table2[[#This Row],[GameTime]])</f>
        <v>4</v>
      </c>
      <c r="S2605">
        <f>SUMIFS(Table2[number],Table2[Event],"Goal",Table2[H/U],"AWAY",Table2[GameID],Table2[[#This Row],[GameID]],Table2[GameTime],"&lt;="&amp;Table2[[#This Row],[GameTime]])</f>
        <v>6</v>
      </c>
      <c r="T2605" t="str">
        <f>IF(Table2[[#This Row],[Event]]="Goal",Table2[[#This Row],[Hscore]]&amp;"-"&amp;Table2[[#This Row],[Uscore]],"")</f>
        <v>4-6</v>
      </c>
      <c r="U2605">
        <v>3226</v>
      </c>
      <c r="V2605" s="1">
        <f>Table2[[#This Row],[GameTime]]-(Table2[[#This Row],[period]]-1)*1200</f>
        <v>826</v>
      </c>
      <c r="W2605" s="1">
        <f>ROUNDDOWN(Table2[[#This Row],[Time]]/60,0)</f>
        <v>13</v>
      </c>
      <c r="X2605" s="1">
        <f>ROUNDDOWN((Table2[[#This Row],[Time]]/60-Table2[[#This Row],[Time2]])*60,0)</f>
        <v>46</v>
      </c>
      <c r="Y2605" s="1">
        <f>IF(Table2[[#This Row],[Time2]]&lt;10,0&amp;Table2[[#This Row],[Time2]],Table2[[#This Row],[Time2]])</f>
        <v>13</v>
      </c>
      <c r="Z2605" s="1">
        <f>IF(Table2[[#This Row],[Time3]]&lt;10,0&amp;Table2[[#This Row],[Time3]],Table2[[#This Row],[Time3]])</f>
        <v>46</v>
      </c>
      <c r="AA2605" s="2" t="str">
        <f>Table2[[#This Row],[Time4]]&amp;":"&amp;Table2[[#This Row],[Time5]]</f>
        <v>13:46</v>
      </c>
      <c r="AB2605" s="1" t="str" cm="1">
        <f t="array" ref="AB2605">IFERROR(IF(Table2[[#This Row],[code]]="","",_xlfn.IFS(AND(Table2[[#This Row],[code]]&lt;400,Table2[[#This Row],[code]]&lt;&gt;""),2,Table2[[#This Row],[code]]&gt;500,4)),"")</f>
        <v/>
      </c>
      <c r="AC2605" s="1" t="str">
        <f>IF(Table2[[#This Row],[Event]]="Penalty",Table2[[#This Row],[number]],IF(Table2[[#This Row],[Event]]="Time-Out",401,""))</f>
        <v/>
      </c>
      <c r="AD2605" s="1">
        <f>ROW(A2604)</f>
        <v>2604</v>
      </c>
      <c r="AE2605" s="1">
        <f>COUNTIFS(Table2[GameID],Table2[[#This Row],[GameID]],Table2[Column1],"&lt;="&amp;Table2[[#This Row],[Column1]])-1</f>
        <v>18</v>
      </c>
    </row>
    <row r="2606" spans="1:31" x14ac:dyDescent="0.45">
      <c r="A2606" t="s">
        <v>470</v>
      </c>
      <c r="B2606" t="str">
        <f>_xlfn.TEXTBEFORE(Table2[[#This Row],[Kamp]]," - ")</f>
        <v>Strandby Elling</v>
      </c>
      <c r="C2606" t="str">
        <f>_xlfn.TEXTAFTER(Table2[[#This Row],[Kamp]],"- ")</f>
        <v>BFC Vendsyssel</v>
      </c>
      <c r="D2606">
        <v>45174</v>
      </c>
      <c r="E2606">
        <v>75103</v>
      </c>
      <c r="F2606">
        <v>20232024</v>
      </c>
      <c r="G2606" t="s">
        <v>17</v>
      </c>
      <c r="H2606" t="s">
        <v>671</v>
      </c>
      <c r="I2606" t="s">
        <v>678</v>
      </c>
      <c r="J2606">
        <v>3</v>
      </c>
      <c r="K2606">
        <v>31148</v>
      </c>
      <c r="L2606">
        <v>1</v>
      </c>
      <c r="M2606" t="s">
        <v>630</v>
      </c>
      <c r="N2606" t="s">
        <v>477</v>
      </c>
      <c r="O2606" t="s">
        <v>472</v>
      </c>
      <c r="P2606">
        <v>71</v>
      </c>
      <c r="Q2606">
        <v>9</v>
      </c>
      <c r="R2606">
        <f>SUMIFS(Table2[number],Table2[Event],"Goal",Table2[H/U],"HOME",Table2[GameID],Table2[[#This Row],[GameID]],Table2[GameTime],"&lt;="&amp;Table2[[#This Row],[GameTime]])</f>
        <v>5</v>
      </c>
      <c r="S2606">
        <f>SUMIFS(Table2[number],Table2[Event],"Goal",Table2[H/U],"AWAY",Table2[GameID],Table2[[#This Row],[GameID]],Table2[GameTime],"&lt;="&amp;Table2[[#This Row],[GameTime]])</f>
        <v>6</v>
      </c>
      <c r="T2606" t="str">
        <f>IF(Table2[[#This Row],[Event]]="Goal",Table2[[#This Row],[Hscore]]&amp;"-"&amp;Table2[[#This Row],[Uscore]],"")</f>
        <v>5-6</v>
      </c>
      <c r="U2606">
        <v>3377</v>
      </c>
      <c r="V2606" s="1">
        <f>Table2[[#This Row],[GameTime]]-(Table2[[#This Row],[period]]-1)*1200</f>
        <v>977</v>
      </c>
      <c r="W2606" s="1">
        <f>ROUNDDOWN(Table2[[#This Row],[Time]]/60,0)</f>
        <v>16</v>
      </c>
      <c r="X2606" s="1">
        <f>ROUNDDOWN((Table2[[#This Row],[Time]]/60-Table2[[#This Row],[Time2]])*60,0)</f>
        <v>17</v>
      </c>
      <c r="Y2606" s="1">
        <f>IF(Table2[[#This Row],[Time2]]&lt;10,0&amp;Table2[[#This Row],[Time2]],Table2[[#This Row],[Time2]])</f>
        <v>16</v>
      </c>
      <c r="Z2606" s="1">
        <f>IF(Table2[[#This Row],[Time3]]&lt;10,0&amp;Table2[[#This Row],[Time3]],Table2[[#This Row],[Time3]])</f>
        <v>17</v>
      </c>
      <c r="AA2606" s="2" t="str">
        <f>Table2[[#This Row],[Time4]]&amp;":"&amp;Table2[[#This Row],[Time5]]</f>
        <v>16:17</v>
      </c>
      <c r="AB2606" s="1" t="str" cm="1">
        <f t="array" ref="AB2606">IFERROR(IF(Table2[[#This Row],[code]]="","",_xlfn.IFS(AND(Table2[[#This Row],[code]]&lt;400,Table2[[#This Row],[code]]&lt;&gt;""),2,Table2[[#This Row],[code]]&gt;500,4)),"")</f>
        <v/>
      </c>
      <c r="AC2606" s="1" t="str">
        <f>IF(Table2[[#This Row],[Event]]="Penalty",Table2[[#This Row],[number]],IF(Table2[[#This Row],[Event]]="Time-Out",401,""))</f>
        <v/>
      </c>
      <c r="AD2606" s="1">
        <f>ROW(A2605)</f>
        <v>2605</v>
      </c>
      <c r="AE2606" s="1">
        <f>COUNTIFS(Table2[GameID],Table2[[#This Row],[GameID]],Table2[Column1],"&lt;="&amp;Table2[[#This Row],[Column1]])-1</f>
        <v>19</v>
      </c>
    </row>
    <row r="2607" spans="1:31" x14ac:dyDescent="0.45">
      <c r="A2607" t="s">
        <v>470</v>
      </c>
      <c r="B2607" t="str">
        <f>_xlfn.TEXTBEFORE(Table2[[#This Row],[Kamp]]," - ")</f>
        <v>Strandby Elling</v>
      </c>
      <c r="C2607" t="str">
        <f>_xlfn.TEXTAFTER(Table2[[#This Row],[Kamp]],"- ")</f>
        <v>BFC Vendsyssel</v>
      </c>
      <c r="D2607">
        <v>45174</v>
      </c>
      <c r="E2607">
        <v>75103</v>
      </c>
      <c r="F2607">
        <v>20232024</v>
      </c>
      <c r="G2607" t="s">
        <v>17</v>
      </c>
      <c r="H2607" t="s">
        <v>664</v>
      </c>
      <c r="I2607" t="s">
        <v>677</v>
      </c>
      <c r="J2607">
        <v>3</v>
      </c>
      <c r="K2607">
        <v>31145</v>
      </c>
      <c r="L2607">
        <v>0</v>
      </c>
      <c r="M2607" t="s">
        <v>633</v>
      </c>
      <c r="N2607" t="s">
        <v>634</v>
      </c>
      <c r="O2607" t="s">
        <v>634</v>
      </c>
      <c r="P2607" t="s">
        <v>634</v>
      </c>
      <c r="Q2607" t="s">
        <v>634</v>
      </c>
      <c r="R2607">
        <f>SUMIFS(Table2[number],Table2[Event],"Goal",Table2[H/U],"HOME",Table2[GameID],Table2[[#This Row],[GameID]],Table2[GameTime],"&lt;="&amp;Table2[[#This Row],[GameTime]])</f>
        <v>5</v>
      </c>
      <c r="S2607">
        <f>SUMIFS(Table2[number],Table2[Event],"Goal",Table2[H/U],"AWAY",Table2[GameID],Table2[[#This Row],[GameID]],Table2[GameTime],"&lt;="&amp;Table2[[#This Row],[GameTime]])</f>
        <v>6</v>
      </c>
      <c r="T2607" t="str">
        <f>IF(Table2[[#This Row],[Event]]="Goal",Table2[[#This Row],[Hscore]]&amp;"-"&amp;Table2[[#This Row],[Uscore]],"")</f>
        <v/>
      </c>
      <c r="U2607">
        <v>3377</v>
      </c>
      <c r="V2607" s="1">
        <f>Table2[[#This Row],[GameTime]]-(Table2[[#This Row],[period]]-1)*1200</f>
        <v>977</v>
      </c>
      <c r="W2607" s="1">
        <f>ROUNDDOWN(Table2[[#This Row],[Time]]/60,0)</f>
        <v>16</v>
      </c>
      <c r="X2607" s="1">
        <f>ROUNDDOWN((Table2[[#This Row],[Time]]/60-Table2[[#This Row],[Time2]])*60,0)</f>
        <v>17</v>
      </c>
      <c r="Y2607" s="1">
        <f>IF(Table2[[#This Row],[Time2]]&lt;10,0&amp;Table2[[#This Row],[Time2]],Table2[[#This Row],[Time2]])</f>
        <v>16</v>
      </c>
      <c r="Z2607" s="1">
        <f>IF(Table2[[#This Row],[Time3]]&lt;10,0&amp;Table2[[#This Row],[Time3]],Table2[[#This Row],[Time3]])</f>
        <v>17</v>
      </c>
      <c r="AA2607" s="2" t="str">
        <f>Table2[[#This Row],[Time4]]&amp;":"&amp;Table2[[#This Row],[Time5]]</f>
        <v>16:17</v>
      </c>
      <c r="AB2607" s="1" t="str" cm="1">
        <f t="array" ref="AB2607">IFERROR(IF(Table2[[#This Row],[code]]="","",_xlfn.IFS(AND(Table2[[#This Row],[code]]&lt;400,Table2[[#This Row],[code]]&lt;&gt;""),2,Table2[[#This Row],[code]]&gt;500,4)),"")</f>
        <v/>
      </c>
      <c r="AC2607" s="1">
        <f>IF(Table2[[#This Row],[Event]]="Penalty",Table2[[#This Row],[number]],IF(Table2[[#This Row],[Event]]="Time-Out",401,""))</f>
        <v>401</v>
      </c>
      <c r="AD2607" s="1">
        <f>ROW(A2606)</f>
        <v>2606</v>
      </c>
      <c r="AE2607" s="1">
        <f>COUNTIFS(Table2[GameID],Table2[[#This Row],[GameID]],Table2[Column1],"&lt;="&amp;Table2[[#This Row],[Column1]])-1</f>
        <v>20</v>
      </c>
    </row>
    <row r="2608" spans="1:31" x14ac:dyDescent="0.45">
      <c r="A2608" t="s">
        <v>470</v>
      </c>
      <c r="B2608" t="str">
        <f>_xlfn.TEXTBEFORE(Table2[[#This Row],[Kamp]]," - ")</f>
        <v>Strandby Elling</v>
      </c>
      <c r="C2608" t="str">
        <f>_xlfn.TEXTAFTER(Table2[[#This Row],[Kamp]],"- ")</f>
        <v>BFC Vendsyssel</v>
      </c>
      <c r="D2608">
        <v>45174</v>
      </c>
      <c r="E2608">
        <v>75103</v>
      </c>
      <c r="F2608">
        <v>20232024</v>
      </c>
      <c r="G2608" t="s">
        <v>17</v>
      </c>
      <c r="H2608" t="s">
        <v>671</v>
      </c>
      <c r="I2608" t="s">
        <v>678</v>
      </c>
      <c r="J2608">
        <v>3</v>
      </c>
      <c r="K2608">
        <v>31148</v>
      </c>
      <c r="L2608">
        <v>1</v>
      </c>
      <c r="M2608" t="s">
        <v>630</v>
      </c>
      <c r="N2608" t="s">
        <v>421</v>
      </c>
      <c r="O2608" t="s">
        <v>634</v>
      </c>
      <c r="P2608">
        <v>89</v>
      </c>
      <c r="Q2608" t="s">
        <v>634</v>
      </c>
      <c r="R2608">
        <f>SUMIFS(Table2[number],Table2[Event],"Goal",Table2[H/U],"HOME",Table2[GameID],Table2[[#This Row],[GameID]],Table2[GameTime],"&lt;="&amp;Table2[[#This Row],[GameTime]])</f>
        <v>6</v>
      </c>
      <c r="S2608">
        <f>SUMIFS(Table2[number],Table2[Event],"Goal",Table2[H/U],"AWAY",Table2[GameID],Table2[[#This Row],[GameID]],Table2[GameTime],"&lt;="&amp;Table2[[#This Row],[GameTime]])</f>
        <v>6</v>
      </c>
      <c r="T2608" t="str">
        <f>IF(Table2[[#This Row],[Event]]="Goal",Table2[[#This Row],[Hscore]]&amp;"-"&amp;Table2[[#This Row],[Uscore]],"")</f>
        <v>6-6</v>
      </c>
      <c r="U2608">
        <v>3523</v>
      </c>
      <c r="V2608" s="1">
        <f>Table2[[#This Row],[GameTime]]-(Table2[[#This Row],[period]]-1)*1200</f>
        <v>1123</v>
      </c>
      <c r="W2608" s="1">
        <f>ROUNDDOWN(Table2[[#This Row],[Time]]/60,0)</f>
        <v>18</v>
      </c>
      <c r="X2608" s="1">
        <f>ROUNDDOWN((Table2[[#This Row],[Time]]/60-Table2[[#This Row],[Time2]])*60,0)</f>
        <v>42</v>
      </c>
      <c r="Y2608" s="1">
        <f>IF(Table2[[#This Row],[Time2]]&lt;10,0&amp;Table2[[#This Row],[Time2]],Table2[[#This Row],[Time2]])</f>
        <v>18</v>
      </c>
      <c r="Z2608" s="1">
        <f>IF(Table2[[#This Row],[Time3]]&lt;10,0&amp;Table2[[#This Row],[Time3]],Table2[[#This Row],[Time3]])</f>
        <v>42</v>
      </c>
      <c r="AA2608" s="2" t="str">
        <f>Table2[[#This Row],[Time4]]&amp;":"&amp;Table2[[#This Row],[Time5]]</f>
        <v>18:42</v>
      </c>
      <c r="AB2608" s="1" t="str" cm="1">
        <f t="array" ref="AB2608">IFERROR(IF(Table2[[#This Row],[code]]="","",_xlfn.IFS(AND(Table2[[#This Row],[code]]&lt;400,Table2[[#This Row],[code]]&lt;&gt;""),2,Table2[[#This Row],[code]]&gt;500,4)),"")</f>
        <v/>
      </c>
      <c r="AC2608" s="1" t="str">
        <f>IF(Table2[[#This Row],[Event]]="Penalty",Table2[[#This Row],[number]],IF(Table2[[#This Row],[Event]]="Time-Out",401,""))</f>
        <v/>
      </c>
      <c r="AD2608" s="1">
        <f>ROW(A2607)</f>
        <v>2607</v>
      </c>
      <c r="AE2608" s="1">
        <f>COUNTIFS(Table2[GameID],Table2[[#This Row],[GameID]],Table2[Column1],"&lt;="&amp;Table2[[#This Row],[Column1]])-1</f>
        <v>21</v>
      </c>
    </row>
    <row r="2609" spans="1:31" x14ac:dyDescent="0.45">
      <c r="A2609" t="s">
        <v>470</v>
      </c>
      <c r="B2609" t="str">
        <f>_xlfn.TEXTBEFORE(Table2[[#This Row],[Kamp]]," - ")</f>
        <v>Strandby Elling</v>
      </c>
      <c r="C2609" t="str">
        <f>_xlfn.TEXTAFTER(Table2[[#This Row],[Kamp]],"- ")</f>
        <v>BFC Vendsyssel</v>
      </c>
      <c r="D2609">
        <v>45174</v>
      </c>
      <c r="E2609">
        <v>75103</v>
      </c>
      <c r="F2609">
        <v>20232024</v>
      </c>
      <c r="G2609" t="s">
        <v>17</v>
      </c>
      <c r="H2609" t="s">
        <v>664</v>
      </c>
      <c r="I2609" t="s">
        <v>677</v>
      </c>
      <c r="J2609">
        <v>4</v>
      </c>
      <c r="K2609">
        <v>31145</v>
      </c>
      <c r="L2609">
        <v>1</v>
      </c>
      <c r="M2609" t="s">
        <v>630</v>
      </c>
      <c r="N2609" t="s">
        <v>436</v>
      </c>
      <c r="O2609" t="s">
        <v>202</v>
      </c>
      <c r="P2609">
        <v>75</v>
      </c>
      <c r="Q2609">
        <v>36</v>
      </c>
      <c r="R2609">
        <f>SUMIFS(Table2[number],Table2[Event],"Goal",Table2[H/U],"HOME",Table2[GameID],Table2[[#This Row],[GameID]],Table2[GameTime],"&lt;="&amp;Table2[[#This Row],[GameTime]])</f>
        <v>6</v>
      </c>
      <c r="S2609">
        <f>SUMIFS(Table2[number],Table2[Event],"Goal",Table2[H/U],"AWAY",Table2[GameID],Table2[[#This Row],[GameID]],Table2[GameTime],"&lt;="&amp;Table2[[#This Row],[GameTime]])</f>
        <v>7</v>
      </c>
      <c r="T2609" t="str">
        <f>IF(Table2[[#This Row],[Event]]="Goal",Table2[[#This Row],[Hscore]]&amp;"-"&amp;Table2[[#This Row],[Uscore]],"")</f>
        <v>6-7</v>
      </c>
      <c r="U2609">
        <v>3673</v>
      </c>
      <c r="V2609" s="1">
        <f>Table2[[#This Row],[GameTime]]-(Table2[[#This Row],[period]]-1)*1200</f>
        <v>73</v>
      </c>
      <c r="W2609" s="1">
        <f>ROUNDDOWN(Table2[[#This Row],[Time]]/60,0)</f>
        <v>1</v>
      </c>
      <c r="X2609" s="1">
        <f>ROUNDDOWN((Table2[[#This Row],[Time]]/60-Table2[[#This Row],[Time2]])*60,0)</f>
        <v>13</v>
      </c>
      <c r="Y2609" s="1" t="str">
        <f>IF(Table2[[#This Row],[Time2]]&lt;10,0&amp;Table2[[#This Row],[Time2]],Table2[[#This Row],[Time2]])</f>
        <v>01</v>
      </c>
      <c r="Z2609" s="1">
        <f>IF(Table2[[#This Row],[Time3]]&lt;10,0&amp;Table2[[#This Row],[Time3]],Table2[[#This Row],[Time3]])</f>
        <v>13</v>
      </c>
      <c r="AA2609" s="2" t="str">
        <f>Table2[[#This Row],[Time4]]&amp;":"&amp;Table2[[#This Row],[Time5]]</f>
        <v>01:13</v>
      </c>
      <c r="AB2609" s="1" t="str" cm="1">
        <f t="array" ref="AB2609">IFERROR(IF(Table2[[#This Row],[code]]="","",_xlfn.IFS(AND(Table2[[#This Row],[code]]&lt;400,Table2[[#This Row],[code]]&lt;&gt;""),2,Table2[[#This Row],[code]]&gt;500,4)),"")</f>
        <v/>
      </c>
      <c r="AC2609" s="1" t="str">
        <f>IF(Table2[[#This Row],[Event]]="Penalty",Table2[[#This Row],[number]],IF(Table2[[#This Row],[Event]]="Time-Out",401,""))</f>
        <v/>
      </c>
      <c r="AD2609" s="1">
        <f>ROW(A2608)</f>
        <v>2608</v>
      </c>
      <c r="AE2609" s="1">
        <f>COUNTIFS(Table2[GameID],Table2[[#This Row],[GameID]],Table2[Column1],"&lt;="&amp;Table2[[#This Row],[Column1]])-1</f>
        <v>22</v>
      </c>
    </row>
    <row r="2610" spans="1:31" x14ac:dyDescent="0.45">
      <c r="A2610" t="s">
        <v>267</v>
      </c>
      <c r="B2610" t="str">
        <f>_xlfn.TEXTBEFORE(Table2[[#This Row],[Kamp]]," - ")</f>
        <v>ÅFK</v>
      </c>
      <c r="C2610" t="str">
        <f>_xlfn.TEXTAFTER(Table2[[#This Row],[Kamp]],"- ")</f>
        <v>Sunds Seahawks</v>
      </c>
      <c r="D2610">
        <v>45174</v>
      </c>
      <c r="E2610">
        <v>75104</v>
      </c>
      <c r="F2610">
        <v>20232024</v>
      </c>
      <c r="G2610" t="s">
        <v>17</v>
      </c>
      <c r="H2610" t="s">
        <v>668</v>
      </c>
      <c r="I2610" t="s">
        <v>677</v>
      </c>
      <c r="J2610">
        <v>1</v>
      </c>
      <c r="K2610">
        <v>31144</v>
      </c>
      <c r="L2610">
        <v>1</v>
      </c>
      <c r="M2610" t="s">
        <v>630</v>
      </c>
      <c r="N2610" t="s">
        <v>213</v>
      </c>
      <c r="O2610" t="s">
        <v>218</v>
      </c>
      <c r="P2610">
        <v>5</v>
      </c>
      <c r="Q2610">
        <v>17</v>
      </c>
      <c r="R2610">
        <f>SUMIFS(Table2[number],Table2[Event],"Goal",Table2[H/U],"HOME",Table2[GameID],Table2[[#This Row],[GameID]],Table2[GameTime],"&lt;="&amp;Table2[[#This Row],[GameTime]])</f>
        <v>0</v>
      </c>
      <c r="S2610">
        <f>SUMIFS(Table2[number],Table2[Event],"Goal",Table2[H/U],"AWAY",Table2[GameID],Table2[[#This Row],[GameID]],Table2[GameTime],"&lt;="&amp;Table2[[#This Row],[GameTime]])</f>
        <v>1</v>
      </c>
      <c r="T2610" t="str">
        <f>IF(Table2[[#This Row],[Event]]="Goal",Table2[[#This Row],[Hscore]]&amp;"-"&amp;Table2[[#This Row],[Uscore]],"")</f>
        <v>0-1</v>
      </c>
      <c r="U2610">
        <v>86</v>
      </c>
      <c r="V2610" s="1">
        <f>Table2[[#This Row],[GameTime]]-(Table2[[#This Row],[period]]-1)*1200</f>
        <v>86</v>
      </c>
      <c r="W2610" s="1">
        <f>ROUNDDOWN(Table2[[#This Row],[Time]]/60,0)</f>
        <v>1</v>
      </c>
      <c r="X2610" s="1">
        <f>ROUNDDOWN((Table2[[#This Row],[Time]]/60-Table2[[#This Row],[Time2]])*60,0)</f>
        <v>26</v>
      </c>
      <c r="Y2610" s="1" t="str">
        <f>IF(Table2[[#This Row],[Time2]]&lt;10,0&amp;Table2[[#This Row],[Time2]],Table2[[#This Row],[Time2]])</f>
        <v>01</v>
      </c>
      <c r="Z2610" s="1">
        <f>IF(Table2[[#This Row],[Time3]]&lt;10,0&amp;Table2[[#This Row],[Time3]],Table2[[#This Row],[Time3]])</f>
        <v>26</v>
      </c>
      <c r="AA2610" s="2" t="str">
        <f>Table2[[#This Row],[Time4]]&amp;":"&amp;Table2[[#This Row],[Time5]]</f>
        <v>01:26</v>
      </c>
      <c r="AB2610" s="1" t="str" cm="1">
        <f t="array" ref="AB2610">IFERROR(IF(Table2[[#This Row],[code]]="","",_xlfn.IFS(AND(Table2[[#This Row],[code]]&lt;400,Table2[[#This Row],[code]]&lt;&gt;""),2,Table2[[#This Row],[code]]&gt;500,4)),"")</f>
        <v/>
      </c>
      <c r="AC2610" s="1" t="str">
        <f>IF(Table2[[#This Row],[Event]]="Penalty",Table2[[#This Row],[number]],IF(Table2[[#This Row],[Event]]="Time-Out",401,""))</f>
        <v/>
      </c>
      <c r="AD2610" s="1">
        <f>ROW(A2609)</f>
        <v>2609</v>
      </c>
      <c r="AE2610" s="1">
        <f>COUNTIFS(Table2[GameID],Table2[[#This Row],[GameID]],Table2[Column1],"&lt;="&amp;Table2[[#This Row],[Column1]])-1</f>
        <v>0</v>
      </c>
    </row>
    <row r="2611" spans="1:31" x14ac:dyDescent="0.45">
      <c r="A2611" t="s">
        <v>267</v>
      </c>
      <c r="B2611" t="str">
        <f>_xlfn.TEXTBEFORE(Table2[[#This Row],[Kamp]]," - ")</f>
        <v>ÅFK</v>
      </c>
      <c r="C2611" t="str">
        <f>_xlfn.TEXTAFTER(Table2[[#This Row],[Kamp]],"- ")</f>
        <v>Sunds Seahawks</v>
      </c>
      <c r="D2611">
        <v>45174</v>
      </c>
      <c r="E2611">
        <v>75104</v>
      </c>
      <c r="F2611">
        <v>20232024</v>
      </c>
      <c r="G2611" t="s">
        <v>17</v>
      </c>
      <c r="H2611" t="s">
        <v>668</v>
      </c>
      <c r="I2611" t="s">
        <v>677</v>
      </c>
      <c r="J2611">
        <v>1</v>
      </c>
      <c r="K2611">
        <v>31144</v>
      </c>
      <c r="L2611">
        <v>1</v>
      </c>
      <c r="M2611" t="s">
        <v>630</v>
      </c>
      <c r="N2611" t="s">
        <v>214</v>
      </c>
      <c r="O2611" t="s">
        <v>269</v>
      </c>
      <c r="P2611">
        <v>7</v>
      </c>
      <c r="Q2611">
        <v>71</v>
      </c>
      <c r="R2611">
        <f>SUMIFS(Table2[number],Table2[Event],"Goal",Table2[H/U],"HOME",Table2[GameID],Table2[[#This Row],[GameID]],Table2[GameTime],"&lt;="&amp;Table2[[#This Row],[GameTime]])</f>
        <v>0</v>
      </c>
      <c r="S2611">
        <f>SUMIFS(Table2[number],Table2[Event],"Goal",Table2[H/U],"AWAY",Table2[GameID],Table2[[#This Row],[GameID]],Table2[GameTime],"&lt;="&amp;Table2[[#This Row],[GameTime]])</f>
        <v>2</v>
      </c>
      <c r="T2611" t="str">
        <f>IF(Table2[[#This Row],[Event]]="Goal",Table2[[#This Row],[Hscore]]&amp;"-"&amp;Table2[[#This Row],[Uscore]],"")</f>
        <v>0-2</v>
      </c>
      <c r="U2611">
        <v>121</v>
      </c>
      <c r="V2611" s="1">
        <f>Table2[[#This Row],[GameTime]]-(Table2[[#This Row],[period]]-1)*1200</f>
        <v>121</v>
      </c>
      <c r="W2611" s="1">
        <f>ROUNDDOWN(Table2[[#This Row],[Time]]/60,0)</f>
        <v>2</v>
      </c>
      <c r="X2611" s="1">
        <f>ROUNDDOWN((Table2[[#This Row],[Time]]/60-Table2[[#This Row],[Time2]])*60,0)</f>
        <v>0</v>
      </c>
      <c r="Y2611" s="1" t="str">
        <f>IF(Table2[[#This Row],[Time2]]&lt;10,0&amp;Table2[[#This Row],[Time2]],Table2[[#This Row],[Time2]])</f>
        <v>02</v>
      </c>
      <c r="Z2611" s="1" t="str">
        <f>IF(Table2[[#This Row],[Time3]]&lt;10,0&amp;Table2[[#This Row],[Time3]],Table2[[#This Row],[Time3]])</f>
        <v>00</v>
      </c>
      <c r="AA2611" s="2" t="str">
        <f>Table2[[#This Row],[Time4]]&amp;":"&amp;Table2[[#This Row],[Time5]]</f>
        <v>02:00</v>
      </c>
      <c r="AB2611" s="1" t="str" cm="1">
        <f t="array" ref="AB2611">IFERROR(IF(Table2[[#This Row],[code]]="","",_xlfn.IFS(AND(Table2[[#This Row],[code]]&lt;400,Table2[[#This Row],[code]]&lt;&gt;""),2,Table2[[#This Row],[code]]&gt;500,4)),"")</f>
        <v/>
      </c>
      <c r="AC2611" s="1" t="str">
        <f>IF(Table2[[#This Row],[Event]]="Penalty",Table2[[#This Row],[number]],IF(Table2[[#This Row],[Event]]="Time-Out",401,""))</f>
        <v/>
      </c>
      <c r="AD2611" s="1">
        <f>ROW(A2610)</f>
        <v>2610</v>
      </c>
      <c r="AE2611" s="1">
        <f>COUNTIFS(Table2[GameID],Table2[[#This Row],[GameID]],Table2[Column1],"&lt;="&amp;Table2[[#This Row],[Column1]])-1</f>
        <v>1</v>
      </c>
    </row>
    <row r="2612" spans="1:31" x14ac:dyDescent="0.45">
      <c r="A2612" t="s">
        <v>267</v>
      </c>
      <c r="B2612" t="str">
        <f>_xlfn.TEXTBEFORE(Table2[[#This Row],[Kamp]]," - ")</f>
        <v>ÅFK</v>
      </c>
      <c r="C2612" t="str">
        <f>_xlfn.TEXTAFTER(Table2[[#This Row],[Kamp]],"- ")</f>
        <v>Sunds Seahawks</v>
      </c>
      <c r="D2612">
        <v>45174</v>
      </c>
      <c r="E2612">
        <v>75104</v>
      </c>
      <c r="F2612">
        <v>20232024</v>
      </c>
      <c r="G2612" t="s">
        <v>17</v>
      </c>
      <c r="H2612" t="s">
        <v>668</v>
      </c>
      <c r="I2612" t="s">
        <v>677</v>
      </c>
      <c r="J2612">
        <v>1</v>
      </c>
      <c r="K2612">
        <v>31144</v>
      </c>
      <c r="L2612">
        <v>1</v>
      </c>
      <c r="M2612" t="s">
        <v>630</v>
      </c>
      <c r="N2612" t="s">
        <v>269</v>
      </c>
      <c r="O2612" t="s">
        <v>224</v>
      </c>
      <c r="P2612">
        <v>71</v>
      </c>
      <c r="Q2612">
        <v>18</v>
      </c>
      <c r="R2612">
        <f>SUMIFS(Table2[number],Table2[Event],"Goal",Table2[H/U],"HOME",Table2[GameID],Table2[[#This Row],[GameID]],Table2[GameTime],"&lt;="&amp;Table2[[#This Row],[GameTime]])</f>
        <v>0</v>
      </c>
      <c r="S2612">
        <f>SUMIFS(Table2[number],Table2[Event],"Goal",Table2[H/U],"AWAY",Table2[GameID],Table2[[#This Row],[GameID]],Table2[GameTime],"&lt;="&amp;Table2[[#This Row],[GameTime]])</f>
        <v>3</v>
      </c>
      <c r="T2612" t="str">
        <f>IF(Table2[[#This Row],[Event]]="Goal",Table2[[#This Row],[Hscore]]&amp;"-"&amp;Table2[[#This Row],[Uscore]],"")</f>
        <v>0-3</v>
      </c>
      <c r="U2612">
        <v>1182</v>
      </c>
      <c r="V2612" s="1">
        <f>Table2[[#This Row],[GameTime]]-(Table2[[#This Row],[period]]-1)*1200</f>
        <v>1182</v>
      </c>
      <c r="W2612" s="1">
        <f>ROUNDDOWN(Table2[[#This Row],[Time]]/60,0)</f>
        <v>19</v>
      </c>
      <c r="X2612" s="1">
        <f>ROUNDDOWN((Table2[[#This Row],[Time]]/60-Table2[[#This Row],[Time2]])*60,0)</f>
        <v>42</v>
      </c>
      <c r="Y2612" s="1">
        <f>IF(Table2[[#This Row],[Time2]]&lt;10,0&amp;Table2[[#This Row],[Time2]],Table2[[#This Row],[Time2]])</f>
        <v>19</v>
      </c>
      <c r="Z2612" s="1">
        <f>IF(Table2[[#This Row],[Time3]]&lt;10,0&amp;Table2[[#This Row],[Time3]],Table2[[#This Row],[Time3]])</f>
        <v>42</v>
      </c>
      <c r="AA2612" s="2" t="str">
        <f>Table2[[#This Row],[Time4]]&amp;":"&amp;Table2[[#This Row],[Time5]]</f>
        <v>19:42</v>
      </c>
      <c r="AB2612" s="1" t="str" cm="1">
        <f t="array" ref="AB2612">IFERROR(IF(Table2[[#This Row],[code]]="","",_xlfn.IFS(AND(Table2[[#This Row],[code]]&lt;400,Table2[[#This Row],[code]]&lt;&gt;""),2,Table2[[#This Row],[code]]&gt;500,4)),"")</f>
        <v/>
      </c>
      <c r="AC2612" s="1" t="str">
        <f>IF(Table2[[#This Row],[Event]]="Penalty",Table2[[#This Row],[number]],IF(Table2[[#This Row],[Event]]="Time-Out",401,""))</f>
        <v/>
      </c>
      <c r="AD2612" s="1">
        <f>ROW(A2611)</f>
        <v>2611</v>
      </c>
      <c r="AE2612" s="1">
        <f>COUNTIFS(Table2[GameID],Table2[[#This Row],[GameID]],Table2[Column1],"&lt;="&amp;Table2[[#This Row],[Column1]])-1</f>
        <v>2</v>
      </c>
    </row>
    <row r="2613" spans="1:31" x14ac:dyDescent="0.45">
      <c r="A2613" t="s">
        <v>267</v>
      </c>
      <c r="B2613" t="str">
        <f>_xlfn.TEXTBEFORE(Table2[[#This Row],[Kamp]]," - ")</f>
        <v>ÅFK</v>
      </c>
      <c r="C2613" t="str">
        <f>_xlfn.TEXTAFTER(Table2[[#This Row],[Kamp]],"- ")</f>
        <v>Sunds Seahawks</v>
      </c>
      <c r="D2613">
        <v>45174</v>
      </c>
      <c r="E2613">
        <v>75104</v>
      </c>
      <c r="F2613">
        <v>20232024</v>
      </c>
      <c r="G2613" t="s">
        <v>17</v>
      </c>
      <c r="H2613" t="s">
        <v>668</v>
      </c>
      <c r="I2613" t="s">
        <v>677</v>
      </c>
      <c r="J2613">
        <v>2</v>
      </c>
      <c r="K2613">
        <v>31144</v>
      </c>
      <c r="L2613">
        <v>1</v>
      </c>
      <c r="M2613" t="s">
        <v>630</v>
      </c>
      <c r="N2613" t="s">
        <v>221</v>
      </c>
      <c r="O2613" t="s">
        <v>228</v>
      </c>
      <c r="P2613">
        <v>25</v>
      </c>
      <c r="Q2613">
        <v>77</v>
      </c>
      <c r="R2613">
        <f>SUMIFS(Table2[number],Table2[Event],"Goal",Table2[H/U],"HOME",Table2[GameID],Table2[[#This Row],[GameID]],Table2[GameTime],"&lt;="&amp;Table2[[#This Row],[GameTime]])</f>
        <v>0</v>
      </c>
      <c r="S2613">
        <f>SUMIFS(Table2[number],Table2[Event],"Goal",Table2[H/U],"AWAY",Table2[GameID],Table2[[#This Row],[GameID]],Table2[GameTime],"&lt;="&amp;Table2[[#This Row],[GameTime]])</f>
        <v>4</v>
      </c>
      <c r="T2613" t="str">
        <f>IF(Table2[[#This Row],[Event]]="Goal",Table2[[#This Row],[Hscore]]&amp;"-"&amp;Table2[[#This Row],[Uscore]],"")</f>
        <v>0-4</v>
      </c>
      <c r="U2613">
        <v>1239</v>
      </c>
      <c r="V2613" s="1">
        <f>Table2[[#This Row],[GameTime]]-(Table2[[#This Row],[period]]-1)*1200</f>
        <v>39</v>
      </c>
      <c r="W2613" s="1">
        <f>ROUNDDOWN(Table2[[#This Row],[Time]]/60,0)</f>
        <v>0</v>
      </c>
      <c r="X2613" s="1">
        <f>ROUNDDOWN((Table2[[#This Row],[Time]]/60-Table2[[#This Row],[Time2]])*60,0)</f>
        <v>39</v>
      </c>
      <c r="Y2613" s="1" t="str">
        <f>IF(Table2[[#This Row],[Time2]]&lt;10,0&amp;Table2[[#This Row],[Time2]],Table2[[#This Row],[Time2]])</f>
        <v>00</v>
      </c>
      <c r="Z2613" s="1">
        <f>IF(Table2[[#This Row],[Time3]]&lt;10,0&amp;Table2[[#This Row],[Time3]],Table2[[#This Row],[Time3]])</f>
        <v>39</v>
      </c>
      <c r="AA2613" s="2" t="str">
        <f>Table2[[#This Row],[Time4]]&amp;":"&amp;Table2[[#This Row],[Time5]]</f>
        <v>00:39</v>
      </c>
      <c r="AB2613" s="1" t="str" cm="1">
        <f t="array" ref="AB2613">IFERROR(IF(Table2[[#This Row],[code]]="","",_xlfn.IFS(AND(Table2[[#This Row],[code]]&lt;400,Table2[[#This Row],[code]]&lt;&gt;""),2,Table2[[#This Row],[code]]&gt;500,4)),"")</f>
        <v/>
      </c>
      <c r="AC2613" s="1" t="str">
        <f>IF(Table2[[#This Row],[Event]]="Penalty",Table2[[#This Row],[number]],IF(Table2[[#This Row],[Event]]="Time-Out",401,""))</f>
        <v/>
      </c>
      <c r="AD2613" s="1">
        <f>ROW(A2612)</f>
        <v>2612</v>
      </c>
      <c r="AE2613" s="1">
        <f>COUNTIFS(Table2[GameID],Table2[[#This Row],[GameID]],Table2[Column1],"&lt;="&amp;Table2[[#This Row],[Column1]])-1</f>
        <v>3</v>
      </c>
    </row>
    <row r="2614" spans="1:31" x14ac:dyDescent="0.45">
      <c r="A2614" t="s">
        <v>267</v>
      </c>
      <c r="B2614" t="str">
        <f>_xlfn.TEXTBEFORE(Table2[[#This Row],[Kamp]]," - ")</f>
        <v>ÅFK</v>
      </c>
      <c r="C2614" t="str">
        <f>_xlfn.TEXTAFTER(Table2[[#This Row],[Kamp]],"- ")</f>
        <v>Sunds Seahawks</v>
      </c>
      <c r="D2614">
        <v>45174</v>
      </c>
      <c r="E2614">
        <v>75104</v>
      </c>
      <c r="F2614">
        <v>20232024</v>
      </c>
      <c r="G2614" t="s">
        <v>17</v>
      </c>
      <c r="H2614" t="s">
        <v>668</v>
      </c>
      <c r="I2614" t="s">
        <v>677</v>
      </c>
      <c r="J2614">
        <v>2</v>
      </c>
      <c r="K2614">
        <v>31144</v>
      </c>
      <c r="L2614">
        <v>1</v>
      </c>
      <c r="M2614" t="s">
        <v>630</v>
      </c>
      <c r="N2614" t="s">
        <v>231</v>
      </c>
      <c r="O2614" t="s">
        <v>218</v>
      </c>
      <c r="P2614">
        <v>97</v>
      </c>
      <c r="Q2614">
        <v>17</v>
      </c>
      <c r="R2614">
        <f>SUMIFS(Table2[number],Table2[Event],"Goal",Table2[H/U],"HOME",Table2[GameID],Table2[[#This Row],[GameID]],Table2[GameTime],"&lt;="&amp;Table2[[#This Row],[GameTime]])</f>
        <v>0</v>
      </c>
      <c r="S2614">
        <f>SUMIFS(Table2[number],Table2[Event],"Goal",Table2[H/U],"AWAY",Table2[GameID],Table2[[#This Row],[GameID]],Table2[GameTime],"&lt;="&amp;Table2[[#This Row],[GameTime]])</f>
        <v>5</v>
      </c>
      <c r="T2614" t="str">
        <f>IF(Table2[[#This Row],[Event]]="Goal",Table2[[#This Row],[Hscore]]&amp;"-"&amp;Table2[[#This Row],[Uscore]],"")</f>
        <v>0-5</v>
      </c>
      <c r="U2614">
        <v>1271</v>
      </c>
      <c r="V2614" s="1">
        <f>Table2[[#This Row],[GameTime]]-(Table2[[#This Row],[period]]-1)*1200</f>
        <v>71</v>
      </c>
      <c r="W2614" s="1">
        <f>ROUNDDOWN(Table2[[#This Row],[Time]]/60,0)</f>
        <v>1</v>
      </c>
      <c r="X2614" s="1">
        <f>ROUNDDOWN((Table2[[#This Row],[Time]]/60-Table2[[#This Row],[Time2]])*60,0)</f>
        <v>11</v>
      </c>
      <c r="Y2614" s="1" t="str">
        <f>IF(Table2[[#This Row],[Time2]]&lt;10,0&amp;Table2[[#This Row],[Time2]],Table2[[#This Row],[Time2]])</f>
        <v>01</v>
      </c>
      <c r="Z2614" s="1">
        <f>IF(Table2[[#This Row],[Time3]]&lt;10,0&amp;Table2[[#This Row],[Time3]],Table2[[#This Row],[Time3]])</f>
        <v>11</v>
      </c>
      <c r="AA2614" s="2" t="str">
        <f>Table2[[#This Row],[Time4]]&amp;":"&amp;Table2[[#This Row],[Time5]]</f>
        <v>01:11</v>
      </c>
      <c r="AB2614" s="1" t="str" cm="1">
        <f t="array" ref="AB2614">IFERROR(IF(Table2[[#This Row],[code]]="","",_xlfn.IFS(AND(Table2[[#This Row],[code]]&lt;400,Table2[[#This Row],[code]]&lt;&gt;""),2,Table2[[#This Row],[code]]&gt;500,4)),"")</f>
        <v/>
      </c>
      <c r="AC2614" s="1" t="str">
        <f>IF(Table2[[#This Row],[Event]]="Penalty",Table2[[#This Row],[number]],IF(Table2[[#This Row],[Event]]="Time-Out",401,""))</f>
        <v/>
      </c>
      <c r="AD2614" s="1">
        <f>ROW(A2613)</f>
        <v>2613</v>
      </c>
      <c r="AE2614" s="1">
        <f>COUNTIFS(Table2[GameID],Table2[[#This Row],[GameID]],Table2[Column1],"&lt;="&amp;Table2[[#This Row],[Column1]])-1</f>
        <v>4</v>
      </c>
    </row>
    <row r="2615" spans="1:31" x14ac:dyDescent="0.45">
      <c r="A2615" t="s">
        <v>267</v>
      </c>
      <c r="B2615" t="str">
        <f>_xlfn.TEXTBEFORE(Table2[[#This Row],[Kamp]]," - ")</f>
        <v>ÅFK</v>
      </c>
      <c r="C2615" t="str">
        <f>_xlfn.TEXTAFTER(Table2[[#This Row],[Kamp]],"- ")</f>
        <v>Sunds Seahawks</v>
      </c>
      <c r="D2615">
        <v>45174</v>
      </c>
      <c r="E2615">
        <v>75104</v>
      </c>
      <c r="F2615">
        <v>20232024</v>
      </c>
      <c r="G2615" t="s">
        <v>17</v>
      </c>
      <c r="H2615" t="s">
        <v>668</v>
      </c>
      <c r="I2615" t="s">
        <v>677</v>
      </c>
      <c r="J2615">
        <v>2</v>
      </c>
      <c r="K2615">
        <v>31144</v>
      </c>
      <c r="L2615">
        <v>1</v>
      </c>
      <c r="M2615" t="s">
        <v>630</v>
      </c>
      <c r="N2615" t="s">
        <v>228</v>
      </c>
      <c r="O2615" t="s">
        <v>215</v>
      </c>
      <c r="P2615">
        <v>77</v>
      </c>
      <c r="Q2615">
        <v>9</v>
      </c>
      <c r="R2615">
        <f>SUMIFS(Table2[number],Table2[Event],"Goal",Table2[H/U],"HOME",Table2[GameID],Table2[[#This Row],[GameID]],Table2[GameTime],"&lt;="&amp;Table2[[#This Row],[GameTime]])</f>
        <v>0</v>
      </c>
      <c r="S2615">
        <f>SUMIFS(Table2[number],Table2[Event],"Goal",Table2[H/U],"AWAY",Table2[GameID],Table2[[#This Row],[GameID]],Table2[GameTime],"&lt;="&amp;Table2[[#This Row],[GameTime]])</f>
        <v>6</v>
      </c>
      <c r="T2615" t="str">
        <f>IF(Table2[[#This Row],[Event]]="Goal",Table2[[#This Row],[Hscore]]&amp;"-"&amp;Table2[[#This Row],[Uscore]],"")</f>
        <v>0-6</v>
      </c>
      <c r="U2615">
        <v>1515</v>
      </c>
      <c r="V2615" s="1">
        <f>Table2[[#This Row],[GameTime]]-(Table2[[#This Row],[period]]-1)*1200</f>
        <v>315</v>
      </c>
      <c r="W2615" s="1">
        <f>ROUNDDOWN(Table2[[#This Row],[Time]]/60,0)</f>
        <v>5</v>
      </c>
      <c r="X2615" s="1">
        <f>ROUNDDOWN((Table2[[#This Row],[Time]]/60-Table2[[#This Row],[Time2]])*60,0)</f>
        <v>15</v>
      </c>
      <c r="Y2615" s="1" t="str">
        <f>IF(Table2[[#This Row],[Time2]]&lt;10,0&amp;Table2[[#This Row],[Time2]],Table2[[#This Row],[Time2]])</f>
        <v>05</v>
      </c>
      <c r="Z2615" s="1">
        <f>IF(Table2[[#This Row],[Time3]]&lt;10,0&amp;Table2[[#This Row],[Time3]],Table2[[#This Row],[Time3]])</f>
        <v>15</v>
      </c>
      <c r="AA2615" s="2" t="str">
        <f>Table2[[#This Row],[Time4]]&amp;":"&amp;Table2[[#This Row],[Time5]]</f>
        <v>05:15</v>
      </c>
      <c r="AB2615" s="1" t="str" cm="1">
        <f t="array" ref="AB2615">IFERROR(IF(Table2[[#This Row],[code]]="","",_xlfn.IFS(AND(Table2[[#This Row],[code]]&lt;400,Table2[[#This Row],[code]]&lt;&gt;""),2,Table2[[#This Row],[code]]&gt;500,4)),"")</f>
        <v/>
      </c>
      <c r="AC2615" s="1" t="str">
        <f>IF(Table2[[#This Row],[Event]]="Penalty",Table2[[#This Row],[number]],IF(Table2[[#This Row],[Event]]="Time-Out",401,""))</f>
        <v/>
      </c>
      <c r="AD2615" s="1">
        <f>ROW(A2614)</f>
        <v>2614</v>
      </c>
      <c r="AE2615" s="1">
        <f>COUNTIFS(Table2[GameID],Table2[[#This Row],[GameID]],Table2[Column1],"&lt;="&amp;Table2[[#This Row],[Column1]])-1</f>
        <v>5</v>
      </c>
    </row>
    <row r="2616" spans="1:31" x14ac:dyDescent="0.45">
      <c r="A2616" t="s">
        <v>267</v>
      </c>
      <c r="B2616" t="str">
        <f>_xlfn.TEXTBEFORE(Table2[[#This Row],[Kamp]]," - ")</f>
        <v>ÅFK</v>
      </c>
      <c r="C2616" t="str">
        <f>_xlfn.TEXTAFTER(Table2[[#This Row],[Kamp]],"- ")</f>
        <v>Sunds Seahawks</v>
      </c>
      <c r="D2616">
        <v>45174</v>
      </c>
      <c r="E2616">
        <v>75104</v>
      </c>
      <c r="F2616">
        <v>20232024</v>
      </c>
      <c r="G2616" t="s">
        <v>17</v>
      </c>
      <c r="H2616" t="s">
        <v>666</v>
      </c>
      <c r="I2616" t="s">
        <v>678</v>
      </c>
      <c r="J2616">
        <v>2</v>
      </c>
      <c r="K2616">
        <v>31407</v>
      </c>
      <c r="L2616">
        <v>201</v>
      </c>
      <c r="M2616" t="s">
        <v>631</v>
      </c>
      <c r="N2616" t="s">
        <v>155</v>
      </c>
      <c r="O2616" t="s">
        <v>634</v>
      </c>
      <c r="P2616">
        <v>62</v>
      </c>
      <c r="Q2616" t="s">
        <v>634</v>
      </c>
      <c r="R2616">
        <f>SUMIFS(Table2[number],Table2[Event],"Goal",Table2[H/U],"HOME",Table2[GameID],Table2[[#This Row],[GameID]],Table2[GameTime],"&lt;="&amp;Table2[[#This Row],[GameTime]])</f>
        <v>0</v>
      </c>
      <c r="S2616">
        <f>SUMIFS(Table2[number],Table2[Event],"Goal",Table2[H/U],"AWAY",Table2[GameID],Table2[[#This Row],[GameID]],Table2[GameTime],"&lt;="&amp;Table2[[#This Row],[GameTime]])</f>
        <v>6</v>
      </c>
      <c r="T2616" t="str">
        <f>IF(Table2[[#This Row],[Event]]="Goal",Table2[[#This Row],[Hscore]]&amp;"-"&amp;Table2[[#This Row],[Uscore]],"")</f>
        <v/>
      </c>
      <c r="U2616">
        <v>1578</v>
      </c>
      <c r="V2616" s="1">
        <f>Table2[[#This Row],[GameTime]]-(Table2[[#This Row],[period]]-1)*1200</f>
        <v>378</v>
      </c>
      <c r="W2616" s="1">
        <f>ROUNDDOWN(Table2[[#This Row],[Time]]/60,0)</f>
        <v>6</v>
      </c>
      <c r="X2616" s="1">
        <f>ROUNDDOWN((Table2[[#This Row],[Time]]/60-Table2[[#This Row],[Time2]])*60,0)</f>
        <v>18</v>
      </c>
      <c r="Y2616" s="1" t="str">
        <f>IF(Table2[[#This Row],[Time2]]&lt;10,0&amp;Table2[[#This Row],[Time2]],Table2[[#This Row],[Time2]])</f>
        <v>06</v>
      </c>
      <c r="Z2616" s="1">
        <f>IF(Table2[[#This Row],[Time3]]&lt;10,0&amp;Table2[[#This Row],[Time3]],Table2[[#This Row],[Time3]])</f>
        <v>18</v>
      </c>
      <c r="AA2616" s="2" t="str">
        <f>Table2[[#This Row],[Time4]]&amp;":"&amp;Table2[[#This Row],[Time5]]</f>
        <v>06:18</v>
      </c>
      <c r="AB2616" s="1" cm="1">
        <f t="array" ref="AB2616">IFERROR(IF(Table2[[#This Row],[code]]="","",_xlfn.IFS(AND(Table2[[#This Row],[code]]&lt;400,Table2[[#This Row],[code]]&lt;&gt;""),2,Table2[[#This Row],[code]]&gt;500,4)),"")</f>
        <v>2</v>
      </c>
      <c r="AC2616" s="1">
        <f>IF(Table2[[#This Row],[Event]]="Penalty",Table2[[#This Row],[number]],IF(Table2[[#This Row],[Event]]="Time-Out",401,""))</f>
        <v>201</v>
      </c>
      <c r="AD2616" s="1">
        <f>ROW(A2615)</f>
        <v>2615</v>
      </c>
      <c r="AE2616" s="1">
        <f>COUNTIFS(Table2[GameID],Table2[[#This Row],[GameID]],Table2[Column1],"&lt;="&amp;Table2[[#This Row],[Column1]])-1</f>
        <v>6</v>
      </c>
    </row>
    <row r="2617" spans="1:31" x14ac:dyDescent="0.45">
      <c r="A2617" t="s">
        <v>267</v>
      </c>
      <c r="B2617" t="str">
        <f>_xlfn.TEXTBEFORE(Table2[[#This Row],[Kamp]]," - ")</f>
        <v>ÅFK</v>
      </c>
      <c r="C2617" t="str">
        <f>_xlfn.TEXTAFTER(Table2[[#This Row],[Kamp]],"- ")</f>
        <v>Sunds Seahawks</v>
      </c>
      <c r="D2617">
        <v>45174</v>
      </c>
      <c r="E2617">
        <v>75104</v>
      </c>
      <c r="F2617">
        <v>20232024</v>
      </c>
      <c r="G2617" t="s">
        <v>17</v>
      </c>
      <c r="H2617" t="s">
        <v>668</v>
      </c>
      <c r="I2617" t="s">
        <v>677</v>
      </c>
      <c r="J2617">
        <v>2</v>
      </c>
      <c r="K2617">
        <v>31144</v>
      </c>
      <c r="L2617">
        <v>1</v>
      </c>
      <c r="M2617" t="s">
        <v>630</v>
      </c>
      <c r="N2617" t="s">
        <v>228</v>
      </c>
      <c r="O2617" t="s">
        <v>231</v>
      </c>
      <c r="P2617">
        <v>77</v>
      </c>
      <c r="Q2617">
        <v>97</v>
      </c>
      <c r="R2617">
        <f>SUMIFS(Table2[number],Table2[Event],"Goal",Table2[H/U],"HOME",Table2[GameID],Table2[[#This Row],[GameID]],Table2[GameTime],"&lt;="&amp;Table2[[#This Row],[GameTime]])</f>
        <v>0</v>
      </c>
      <c r="S2617">
        <f>SUMIFS(Table2[number],Table2[Event],"Goal",Table2[H/U],"AWAY",Table2[GameID],Table2[[#This Row],[GameID]],Table2[GameTime],"&lt;="&amp;Table2[[#This Row],[GameTime]])</f>
        <v>7</v>
      </c>
      <c r="T2617" t="str">
        <f>IF(Table2[[#This Row],[Event]]="Goal",Table2[[#This Row],[Hscore]]&amp;"-"&amp;Table2[[#This Row],[Uscore]],"")</f>
        <v>0-7</v>
      </c>
      <c r="U2617">
        <v>1591</v>
      </c>
      <c r="V2617" s="1">
        <f>Table2[[#This Row],[GameTime]]-(Table2[[#This Row],[period]]-1)*1200</f>
        <v>391</v>
      </c>
      <c r="W2617" s="1">
        <f>ROUNDDOWN(Table2[[#This Row],[Time]]/60,0)</f>
        <v>6</v>
      </c>
      <c r="X2617" s="1">
        <f>ROUNDDOWN((Table2[[#This Row],[Time]]/60-Table2[[#This Row],[Time2]])*60,0)</f>
        <v>31</v>
      </c>
      <c r="Y2617" s="1" t="str">
        <f>IF(Table2[[#This Row],[Time2]]&lt;10,0&amp;Table2[[#This Row],[Time2]],Table2[[#This Row],[Time2]])</f>
        <v>06</v>
      </c>
      <c r="Z2617" s="1">
        <f>IF(Table2[[#This Row],[Time3]]&lt;10,0&amp;Table2[[#This Row],[Time3]],Table2[[#This Row],[Time3]])</f>
        <v>31</v>
      </c>
      <c r="AA2617" s="2" t="str">
        <f>Table2[[#This Row],[Time4]]&amp;":"&amp;Table2[[#This Row],[Time5]]</f>
        <v>06:31</v>
      </c>
      <c r="AB2617" s="1" t="str" cm="1">
        <f t="array" ref="AB2617">IFERROR(IF(Table2[[#This Row],[code]]="","",_xlfn.IFS(AND(Table2[[#This Row],[code]]&lt;400,Table2[[#This Row],[code]]&lt;&gt;""),2,Table2[[#This Row],[code]]&gt;500,4)),"")</f>
        <v/>
      </c>
      <c r="AC2617" s="1" t="str">
        <f>IF(Table2[[#This Row],[Event]]="Penalty",Table2[[#This Row],[number]],IF(Table2[[#This Row],[Event]]="Time-Out",401,""))</f>
        <v/>
      </c>
      <c r="AD2617" s="1">
        <f>ROW(A2616)</f>
        <v>2616</v>
      </c>
      <c r="AE2617" s="1">
        <f>COUNTIFS(Table2[GameID],Table2[[#This Row],[GameID]],Table2[Column1],"&lt;="&amp;Table2[[#This Row],[Column1]])-1</f>
        <v>7</v>
      </c>
    </row>
    <row r="2618" spans="1:31" x14ac:dyDescent="0.45">
      <c r="A2618" t="s">
        <v>267</v>
      </c>
      <c r="B2618" t="str">
        <f>_xlfn.TEXTBEFORE(Table2[[#This Row],[Kamp]]," - ")</f>
        <v>ÅFK</v>
      </c>
      <c r="C2618" t="str">
        <f>_xlfn.TEXTAFTER(Table2[[#This Row],[Kamp]],"- ")</f>
        <v>Sunds Seahawks</v>
      </c>
      <c r="D2618">
        <v>45174</v>
      </c>
      <c r="E2618">
        <v>75104</v>
      </c>
      <c r="F2618">
        <v>20232024</v>
      </c>
      <c r="G2618" t="s">
        <v>17</v>
      </c>
      <c r="H2618" t="s">
        <v>668</v>
      </c>
      <c r="I2618" t="s">
        <v>677</v>
      </c>
      <c r="J2618">
        <v>2</v>
      </c>
      <c r="K2618">
        <v>31144</v>
      </c>
      <c r="L2618">
        <v>1</v>
      </c>
      <c r="M2618" t="s">
        <v>630</v>
      </c>
      <c r="N2618" t="s">
        <v>228</v>
      </c>
      <c r="O2618" t="s">
        <v>215</v>
      </c>
      <c r="P2618">
        <v>77</v>
      </c>
      <c r="Q2618">
        <v>9</v>
      </c>
      <c r="R2618">
        <f>SUMIFS(Table2[number],Table2[Event],"Goal",Table2[H/U],"HOME",Table2[GameID],Table2[[#This Row],[GameID]],Table2[GameTime],"&lt;="&amp;Table2[[#This Row],[GameTime]])</f>
        <v>0</v>
      </c>
      <c r="S2618">
        <f>SUMIFS(Table2[number],Table2[Event],"Goal",Table2[H/U],"AWAY",Table2[GameID],Table2[[#This Row],[GameID]],Table2[GameTime],"&lt;="&amp;Table2[[#This Row],[GameTime]])</f>
        <v>8</v>
      </c>
      <c r="T2618" t="str">
        <f>IF(Table2[[#This Row],[Event]]="Goal",Table2[[#This Row],[Hscore]]&amp;"-"&amp;Table2[[#This Row],[Uscore]],"")</f>
        <v>0-8</v>
      </c>
      <c r="U2618">
        <v>1663</v>
      </c>
      <c r="V2618" s="1">
        <f>Table2[[#This Row],[GameTime]]-(Table2[[#This Row],[period]]-1)*1200</f>
        <v>463</v>
      </c>
      <c r="W2618" s="1">
        <f>ROUNDDOWN(Table2[[#This Row],[Time]]/60,0)</f>
        <v>7</v>
      </c>
      <c r="X2618" s="1">
        <f>ROUNDDOWN((Table2[[#This Row],[Time]]/60-Table2[[#This Row],[Time2]])*60,0)</f>
        <v>43</v>
      </c>
      <c r="Y2618" s="1" t="str">
        <f>IF(Table2[[#This Row],[Time2]]&lt;10,0&amp;Table2[[#This Row],[Time2]],Table2[[#This Row],[Time2]])</f>
        <v>07</v>
      </c>
      <c r="Z2618" s="1">
        <f>IF(Table2[[#This Row],[Time3]]&lt;10,0&amp;Table2[[#This Row],[Time3]],Table2[[#This Row],[Time3]])</f>
        <v>43</v>
      </c>
      <c r="AA2618" s="2" t="str">
        <f>Table2[[#This Row],[Time4]]&amp;":"&amp;Table2[[#This Row],[Time5]]</f>
        <v>07:43</v>
      </c>
      <c r="AB2618" s="1" t="str" cm="1">
        <f t="array" ref="AB2618">IFERROR(IF(Table2[[#This Row],[code]]="","",_xlfn.IFS(AND(Table2[[#This Row],[code]]&lt;400,Table2[[#This Row],[code]]&lt;&gt;""),2,Table2[[#This Row],[code]]&gt;500,4)),"")</f>
        <v/>
      </c>
      <c r="AC2618" s="1" t="str">
        <f>IF(Table2[[#This Row],[Event]]="Penalty",Table2[[#This Row],[number]],IF(Table2[[#This Row],[Event]]="Time-Out",401,""))</f>
        <v/>
      </c>
      <c r="AD2618" s="1">
        <f>ROW(A2617)</f>
        <v>2617</v>
      </c>
      <c r="AE2618" s="1">
        <f>COUNTIFS(Table2[GameID],Table2[[#This Row],[GameID]],Table2[Column1],"&lt;="&amp;Table2[[#This Row],[Column1]])-1</f>
        <v>8</v>
      </c>
    </row>
    <row r="2619" spans="1:31" x14ac:dyDescent="0.45">
      <c r="A2619" t="s">
        <v>267</v>
      </c>
      <c r="B2619" t="str">
        <f>_xlfn.TEXTBEFORE(Table2[[#This Row],[Kamp]]," - ")</f>
        <v>ÅFK</v>
      </c>
      <c r="C2619" t="str">
        <f>_xlfn.TEXTAFTER(Table2[[#This Row],[Kamp]],"- ")</f>
        <v>Sunds Seahawks</v>
      </c>
      <c r="D2619">
        <v>45174</v>
      </c>
      <c r="E2619">
        <v>75104</v>
      </c>
      <c r="F2619">
        <v>20232024</v>
      </c>
      <c r="G2619" t="s">
        <v>17</v>
      </c>
      <c r="H2619" t="s">
        <v>668</v>
      </c>
      <c r="I2619" t="s">
        <v>677</v>
      </c>
      <c r="J2619">
        <v>2</v>
      </c>
      <c r="K2619">
        <v>31144</v>
      </c>
      <c r="L2619">
        <v>1</v>
      </c>
      <c r="M2619" t="s">
        <v>630</v>
      </c>
      <c r="N2619" t="s">
        <v>217</v>
      </c>
      <c r="O2619" t="s">
        <v>213</v>
      </c>
      <c r="P2619">
        <v>15</v>
      </c>
      <c r="Q2619">
        <v>5</v>
      </c>
      <c r="R2619">
        <f>SUMIFS(Table2[number],Table2[Event],"Goal",Table2[H/U],"HOME",Table2[GameID],Table2[[#This Row],[GameID]],Table2[GameTime],"&lt;="&amp;Table2[[#This Row],[GameTime]])</f>
        <v>0</v>
      </c>
      <c r="S2619">
        <f>SUMIFS(Table2[number],Table2[Event],"Goal",Table2[H/U],"AWAY",Table2[GameID],Table2[[#This Row],[GameID]],Table2[GameTime],"&lt;="&amp;Table2[[#This Row],[GameTime]])</f>
        <v>9</v>
      </c>
      <c r="T2619" t="str">
        <f>IF(Table2[[#This Row],[Event]]="Goal",Table2[[#This Row],[Hscore]]&amp;"-"&amp;Table2[[#This Row],[Uscore]],"")</f>
        <v>0-9</v>
      </c>
      <c r="U2619">
        <v>1683</v>
      </c>
      <c r="V2619" s="1">
        <f>Table2[[#This Row],[GameTime]]-(Table2[[#This Row],[period]]-1)*1200</f>
        <v>483</v>
      </c>
      <c r="W2619" s="1">
        <f>ROUNDDOWN(Table2[[#This Row],[Time]]/60,0)</f>
        <v>8</v>
      </c>
      <c r="X2619" s="1">
        <f>ROUNDDOWN((Table2[[#This Row],[Time]]/60-Table2[[#This Row],[Time2]])*60,0)</f>
        <v>3</v>
      </c>
      <c r="Y2619" s="1" t="str">
        <f>IF(Table2[[#This Row],[Time2]]&lt;10,0&amp;Table2[[#This Row],[Time2]],Table2[[#This Row],[Time2]])</f>
        <v>08</v>
      </c>
      <c r="Z2619" s="1" t="str">
        <f>IF(Table2[[#This Row],[Time3]]&lt;10,0&amp;Table2[[#This Row],[Time3]],Table2[[#This Row],[Time3]])</f>
        <v>03</v>
      </c>
      <c r="AA2619" s="2" t="str">
        <f>Table2[[#This Row],[Time4]]&amp;":"&amp;Table2[[#This Row],[Time5]]</f>
        <v>08:03</v>
      </c>
      <c r="AB2619" s="1" t="str" cm="1">
        <f t="array" ref="AB2619">IFERROR(IF(Table2[[#This Row],[code]]="","",_xlfn.IFS(AND(Table2[[#This Row],[code]]&lt;400,Table2[[#This Row],[code]]&lt;&gt;""),2,Table2[[#This Row],[code]]&gt;500,4)),"")</f>
        <v/>
      </c>
      <c r="AC2619" s="1" t="str">
        <f>IF(Table2[[#This Row],[Event]]="Penalty",Table2[[#This Row],[number]],IF(Table2[[#This Row],[Event]]="Time-Out",401,""))</f>
        <v/>
      </c>
      <c r="AD2619" s="1">
        <f>ROW(A2618)</f>
        <v>2618</v>
      </c>
      <c r="AE2619" s="1">
        <f>COUNTIFS(Table2[GameID],Table2[[#This Row],[GameID]],Table2[Column1],"&lt;="&amp;Table2[[#This Row],[Column1]])-1</f>
        <v>9</v>
      </c>
    </row>
    <row r="2620" spans="1:31" x14ac:dyDescent="0.45">
      <c r="A2620" t="s">
        <v>267</v>
      </c>
      <c r="B2620" t="str">
        <f>_xlfn.TEXTBEFORE(Table2[[#This Row],[Kamp]]," - ")</f>
        <v>ÅFK</v>
      </c>
      <c r="C2620" t="str">
        <f>_xlfn.TEXTAFTER(Table2[[#This Row],[Kamp]],"- ")</f>
        <v>Sunds Seahawks</v>
      </c>
      <c r="D2620">
        <v>45174</v>
      </c>
      <c r="E2620">
        <v>75104</v>
      </c>
      <c r="F2620">
        <v>20232024</v>
      </c>
      <c r="G2620" t="s">
        <v>17</v>
      </c>
      <c r="H2620" t="s">
        <v>668</v>
      </c>
      <c r="I2620" t="s">
        <v>677</v>
      </c>
      <c r="J2620">
        <v>2</v>
      </c>
      <c r="K2620">
        <v>31144</v>
      </c>
      <c r="L2620">
        <v>1</v>
      </c>
      <c r="M2620" t="s">
        <v>630</v>
      </c>
      <c r="N2620" t="s">
        <v>218</v>
      </c>
      <c r="O2620" t="s">
        <v>213</v>
      </c>
      <c r="P2620">
        <v>17</v>
      </c>
      <c r="Q2620">
        <v>5</v>
      </c>
      <c r="R2620">
        <f>SUMIFS(Table2[number],Table2[Event],"Goal",Table2[H/U],"HOME",Table2[GameID],Table2[[#This Row],[GameID]],Table2[GameTime],"&lt;="&amp;Table2[[#This Row],[GameTime]])</f>
        <v>0</v>
      </c>
      <c r="S2620">
        <f>SUMIFS(Table2[number],Table2[Event],"Goal",Table2[H/U],"AWAY",Table2[GameID],Table2[[#This Row],[GameID]],Table2[GameTime],"&lt;="&amp;Table2[[#This Row],[GameTime]])</f>
        <v>10</v>
      </c>
      <c r="T2620" t="str">
        <f>IF(Table2[[#This Row],[Event]]="Goal",Table2[[#This Row],[Hscore]]&amp;"-"&amp;Table2[[#This Row],[Uscore]],"")</f>
        <v>0-10</v>
      </c>
      <c r="U2620">
        <v>2036</v>
      </c>
      <c r="V2620" s="1">
        <f>Table2[[#This Row],[GameTime]]-(Table2[[#This Row],[period]]-1)*1200</f>
        <v>836</v>
      </c>
      <c r="W2620" s="1">
        <f>ROUNDDOWN(Table2[[#This Row],[Time]]/60,0)</f>
        <v>13</v>
      </c>
      <c r="X2620" s="1">
        <f>ROUNDDOWN((Table2[[#This Row],[Time]]/60-Table2[[#This Row],[Time2]])*60,0)</f>
        <v>56</v>
      </c>
      <c r="Y2620" s="1">
        <f>IF(Table2[[#This Row],[Time2]]&lt;10,0&amp;Table2[[#This Row],[Time2]],Table2[[#This Row],[Time2]])</f>
        <v>13</v>
      </c>
      <c r="Z2620" s="1">
        <f>IF(Table2[[#This Row],[Time3]]&lt;10,0&amp;Table2[[#This Row],[Time3]],Table2[[#This Row],[Time3]])</f>
        <v>56</v>
      </c>
      <c r="AA2620" s="2" t="str">
        <f>Table2[[#This Row],[Time4]]&amp;":"&amp;Table2[[#This Row],[Time5]]</f>
        <v>13:56</v>
      </c>
      <c r="AB2620" s="1" t="str" cm="1">
        <f t="array" ref="AB2620">IFERROR(IF(Table2[[#This Row],[code]]="","",_xlfn.IFS(AND(Table2[[#This Row],[code]]&lt;400,Table2[[#This Row],[code]]&lt;&gt;""),2,Table2[[#This Row],[code]]&gt;500,4)),"")</f>
        <v/>
      </c>
      <c r="AC2620" s="1" t="str">
        <f>IF(Table2[[#This Row],[Event]]="Penalty",Table2[[#This Row],[number]],IF(Table2[[#This Row],[Event]]="Time-Out",401,""))</f>
        <v/>
      </c>
      <c r="AD2620" s="1">
        <f>ROW(A2619)</f>
        <v>2619</v>
      </c>
      <c r="AE2620" s="1">
        <f>COUNTIFS(Table2[GameID],Table2[[#This Row],[GameID]],Table2[Column1],"&lt;="&amp;Table2[[#This Row],[Column1]])-1</f>
        <v>10</v>
      </c>
    </row>
    <row r="2621" spans="1:31" x14ac:dyDescent="0.45">
      <c r="A2621" t="s">
        <v>267</v>
      </c>
      <c r="B2621" t="str">
        <f>_xlfn.TEXTBEFORE(Table2[[#This Row],[Kamp]]," - ")</f>
        <v>ÅFK</v>
      </c>
      <c r="C2621" t="str">
        <f>_xlfn.TEXTAFTER(Table2[[#This Row],[Kamp]],"- ")</f>
        <v>Sunds Seahawks</v>
      </c>
      <c r="D2621">
        <v>45174</v>
      </c>
      <c r="E2621">
        <v>75104</v>
      </c>
      <c r="F2621">
        <v>20232024</v>
      </c>
      <c r="G2621" t="s">
        <v>17</v>
      </c>
      <c r="H2621" t="s">
        <v>666</v>
      </c>
      <c r="I2621" t="s">
        <v>678</v>
      </c>
      <c r="J2621">
        <v>2</v>
      </c>
      <c r="K2621">
        <v>31407</v>
      </c>
      <c r="L2621">
        <v>1</v>
      </c>
      <c r="M2621" t="s">
        <v>630</v>
      </c>
      <c r="N2621" t="s">
        <v>152</v>
      </c>
      <c r="O2621" t="s">
        <v>649</v>
      </c>
      <c r="P2621">
        <v>14</v>
      </c>
      <c r="Q2621">
        <v>25</v>
      </c>
      <c r="R2621">
        <f>SUMIFS(Table2[number],Table2[Event],"Goal",Table2[H/U],"HOME",Table2[GameID],Table2[[#This Row],[GameID]],Table2[GameTime],"&lt;="&amp;Table2[[#This Row],[GameTime]])</f>
        <v>1</v>
      </c>
      <c r="S2621">
        <f>SUMIFS(Table2[number],Table2[Event],"Goal",Table2[H/U],"AWAY",Table2[GameID],Table2[[#This Row],[GameID]],Table2[GameTime],"&lt;="&amp;Table2[[#This Row],[GameTime]])</f>
        <v>10</v>
      </c>
      <c r="T2621" t="str">
        <f>IF(Table2[[#This Row],[Event]]="Goal",Table2[[#This Row],[Hscore]]&amp;"-"&amp;Table2[[#This Row],[Uscore]],"")</f>
        <v>1-10</v>
      </c>
      <c r="U2621">
        <v>2044</v>
      </c>
      <c r="V2621" s="1">
        <f>Table2[[#This Row],[GameTime]]-(Table2[[#This Row],[period]]-1)*1200</f>
        <v>844</v>
      </c>
      <c r="W2621" s="1">
        <f>ROUNDDOWN(Table2[[#This Row],[Time]]/60,0)</f>
        <v>14</v>
      </c>
      <c r="X2621" s="1">
        <f>ROUNDDOWN((Table2[[#This Row],[Time]]/60-Table2[[#This Row],[Time2]])*60,0)</f>
        <v>3</v>
      </c>
      <c r="Y2621" s="1">
        <f>IF(Table2[[#This Row],[Time2]]&lt;10,0&amp;Table2[[#This Row],[Time2]],Table2[[#This Row],[Time2]])</f>
        <v>14</v>
      </c>
      <c r="Z2621" s="1" t="str">
        <f>IF(Table2[[#This Row],[Time3]]&lt;10,0&amp;Table2[[#This Row],[Time3]],Table2[[#This Row],[Time3]])</f>
        <v>03</v>
      </c>
      <c r="AA2621" s="2" t="str">
        <f>Table2[[#This Row],[Time4]]&amp;":"&amp;Table2[[#This Row],[Time5]]</f>
        <v>14:03</v>
      </c>
      <c r="AB2621" s="1" t="str" cm="1">
        <f t="array" ref="AB2621">IFERROR(IF(Table2[[#This Row],[code]]="","",_xlfn.IFS(AND(Table2[[#This Row],[code]]&lt;400,Table2[[#This Row],[code]]&lt;&gt;""),2,Table2[[#This Row],[code]]&gt;500,4)),"")</f>
        <v/>
      </c>
      <c r="AC2621" s="1" t="str">
        <f>IF(Table2[[#This Row],[Event]]="Penalty",Table2[[#This Row],[number]],IF(Table2[[#This Row],[Event]]="Time-Out",401,""))</f>
        <v/>
      </c>
      <c r="AD2621" s="1">
        <f>ROW(A2620)</f>
        <v>2620</v>
      </c>
      <c r="AE2621" s="1">
        <f>COUNTIFS(Table2[GameID],Table2[[#This Row],[GameID]],Table2[Column1],"&lt;="&amp;Table2[[#This Row],[Column1]])-1</f>
        <v>11</v>
      </c>
    </row>
    <row r="2622" spans="1:31" x14ac:dyDescent="0.45">
      <c r="A2622" t="s">
        <v>267</v>
      </c>
      <c r="B2622" t="str">
        <f>_xlfn.TEXTBEFORE(Table2[[#This Row],[Kamp]]," - ")</f>
        <v>ÅFK</v>
      </c>
      <c r="C2622" t="str">
        <f>_xlfn.TEXTAFTER(Table2[[#This Row],[Kamp]],"- ")</f>
        <v>Sunds Seahawks</v>
      </c>
      <c r="D2622">
        <v>45174</v>
      </c>
      <c r="E2622">
        <v>75104</v>
      </c>
      <c r="F2622">
        <v>20232024</v>
      </c>
      <c r="G2622" t="s">
        <v>17</v>
      </c>
      <c r="H2622" t="s">
        <v>666</v>
      </c>
      <c r="I2622" t="s">
        <v>678</v>
      </c>
      <c r="J2622">
        <v>2</v>
      </c>
      <c r="K2622">
        <v>31407</v>
      </c>
      <c r="L2622">
        <v>0</v>
      </c>
      <c r="M2622" t="s">
        <v>631</v>
      </c>
      <c r="N2622" t="s">
        <v>461</v>
      </c>
      <c r="O2622" t="s">
        <v>634</v>
      </c>
      <c r="P2622">
        <v>6</v>
      </c>
      <c r="Q2622" t="s">
        <v>634</v>
      </c>
      <c r="R2622">
        <f>SUMIFS(Table2[number],Table2[Event],"Goal",Table2[H/U],"HOME",Table2[GameID],Table2[[#This Row],[GameID]],Table2[GameTime],"&lt;="&amp;Table2[[#This Row],[GameTime]])</f>
        <v>1</v>
      </c>
      <c r="S2622">
        <f>SUMIFS(Table2[number],Table2[Event],"Goal",Table2[H/U],"AWAY",Table2[GameID],Table2[[#This Row],[GameID]],Table2[GameTime],"&lt;="&amp;Table2[[#This Row],[GameTime]])</f>
        <v>10</v>
      </c>
      <c r="T2622" t="str">
        <f>IF(Table2[[#This Row],[Event]]="Goal",Table2[[#This Row],[Hscore]]&amp;"-"&amp;Table2[[#This Row],[Uscore]],"")</f>
        <v/>
      </c>
      <c r="U2622">
        <v>2065</v>
      </c>
      <c r="V2622" s="1">
        <f>Table2[[#This Row],[GameTime]]-(Table2[[#This Row],[period]]-1)*1200</f>
        <v>865</v>
      </c>
      <c r="W2622" s="1">
        <f>ROUNDDOWN(Table2[[#This Row],[Time]]/60,0)</f>
        <v>14</v>
      </c>
      <c r="X2622" s="1">
        <f>ROUNDDOWN((Table2[[#This Row],[Time]]/60-Table2[[#This Row],[Time2]])*60,0)</f>
        <v>25</v>
      </c>
      <c r="Y2622" s="1">
        <f>IF(Table2[[#This Row],[Time2]]&lt;10,0&amp;Table2[[#This Row],[Time2]],Table2[[#This Row],[Time2]])</f>
        <v>14</v>
      </c>
      <c r="Z2622" s="1">
        <f>IF(Table2[[#This Row],[Time3]]&lt;10,0&amp;Table2[[#This Row],[Time3]],Table2[[#This Row],[Time3]])</f>
        <v>25</v>
      </c>
      <c r="AA2622" s="2" t="str">
        <f>Table2[[#This Row],[Time4]]&amp;":"&amp;Table2[[#This Row],[Time5]]</f>
        <v>14:25</v>
      </c>
      <c r="AB2622" s="1" cm="1">
        <f t="array" ref="AB2622">IFERROR(IF(Table2[[#This Row],[code]]="","",_xlfn.IFS(AND(Table2[[#This Row],[code]]&lt;400,Table2[[#This Row],[code]]&lt;&gt;""),2,Table2[[#This Row],[code]]&gt;500,4)),"")</f>
        <v>2</v>
      </c>
      <c r="AC2622" s="1">
        <f>IF(Table2[[#This Row],[Event]]="Penalty",Table2[[#This Row],[number]],IF(Table2[[#This Row],[Event]]="Time-Out",401,""))</f>
        <v>0</v>
      </c>
      <c r="AD2622" s="1">
        <f>ROW(A2621)</f>
        <v>2621</v>
      </c>
      <c r="AE2622" s="1">
        <f>COUNTIFS(Table2[GameID],Table2[[#This Row],[GameID]],Table2[Column1],"&lt;="&amp;Table2[[#This Row],[Column1]])-1</f>
        <v>12</v>
      </c>
    </row>
    <row r="2623" spans="1:31" x14ac:dyDescent="0.45">
      <c r="A2623" t="s">
        <v>267</v>
      </c>
      <c r="B2623" t="str">
        <f>_xlfn.TEXTBEFORE(Table2[[#This Row],[Kamp]]," - ")</f>
        <v>ÅFK</v>
      </c>
      <c r="C2623" t="str">
        <f>_xlfn.TEXTAFTER(Table2[[#This Row],[Kamp]],"- ")</f>
        <v>Sunds Seahawks</v>
      </c>
      <c r="D2623">
        <v>45174</v>
      </c>
      <c r="E2623">
        <v>75104</v>
      </c>
      <c r="F2623">
        <v>20232024</v>
      </c>
      <c r="G2623" t="s">
        <v>17</v>
      </c>
      <c r="H2623" t="s">
        <v>668</v>
      </c>
      <c r="I2623" t="s">
        <v>677</v>
      </c>
      <c r="J2623">
        <v>2</v>
      </c>
      <c r="K2623">
        <v>31144</v>
      </c>
      <c r="L2623">
        <v>1</v>
      </c>
      <c r="M2623" t="s">
        <v>630</v>
      </c>
      <c r="N2623" t="s">
        <v>219</v>
      </c>
      <c r="O2623" t="s">
        <v>231</v>
      </c>
      <c r="P2623">
        <v>23</v>
      </c>
      <c r="Q2623">
        <v>97</v>
      </c>
      <c r="R2623">
        <f>SUMIFS(Table2[number],Table2[Event],"Goal",Table2[H/U],"HOME",Table2[GameID],Table2[[#This Row],[GameID]],Table2[GameTime],"&lt;="&amp;Table2[[#This Row],[GameTime]])</f>
        <v>1</v>
      </c>
      <c r="S2623">
        <f>SUMIFS(Table2[number],Table2[Event],"Goal",Table2[H/U],"AWAY",Table2[GameID],Table2[[#This Row],[GameID]],Table2[GameTime],"&lt;="&amp;Table2[[#This Row],[GameTime]])</f>
        <v>11</v>
      </c>
      <c r="T2623" t="str">
        <f>IF(Table2[[#This Row],[Event]]="Goal",Table2[[#This Row],[Hscore]]&amp;"-"&amp;Table2[[#This Row],[Uscore]],"")</f>
        <v>1-11</v>
      </c>
      <c r="U2623">
        <v>2261</v>
      </c>
      <c r="V2623" s="1">
        <f>Table2[[#This Row],[GameTime]]-(Table2[[#This Row],[period]]-1)*1200</f>
        <v>1061</v>
      </c>
      <c r="W2623" s="1">
        <f>ROUNDDOWN(Table2[[#This Row],[Time]]/60,0)</f>
        <v>17</v>
      </c>
      <c r="X2623" s="1">
        <f>ROUNDDOWN((Table2[[#This Row],[Time]]/60-Table2[[#This Row],[Time2]])*60,0)</f>
        <v>41</v>
      </c>
      <c r="Y2623" s="1">
        <f>IF(Table2[[#This Row],[Time2]]&lt;10,0&amp;Table2[[#This Row],[Time2]],Table2[[#This Row],[Time2]])</f>
        <v>17</v>
      </c>
      <c r="Z2623" s="1">
        <f>IF(Table2[[#This Row],[Time3]]&lt;10,0&amp;Table2[[#This Row],[Time3]],Table2[[#This Row],[Time3]])</f>
        <v>41</v>
      </c>
      <c r="AA2623" s="2" t="str">
        <f>Table2[[#This Row],[Time4]]&amp;":"&amp;Table2[[#This Row],[Time5]]</f>
        <v>17:41</v>
      </c>
      <c r="AB2623" s="1" t="str" cm="1">
        <f t="array" ref="AB2623">IFERROR(IF(Table2[[#This Row],[code]]="","",_xlfn.IFS(AND(Table2[[#This Row],[code]]&lt;400,Table2[[#This Row],[code]]&lt;&gt;""),2,Table2[[#This Row],[code]]&gt;500,4)),"")</f>
        <v/>
      </c>
      <c r="AC2623" s="1" t="str">
        <f>IF(Table2[[#This Row],[Event]]="Penalty",Table2[[#This Row],[number]],IF(Table2[[#This Row],[Event]]="Time-Out",401,""))</f>
        <v/>
      </c>
      <c r="AD2623" s="1">
        <f>ROW(A2622)</f>
        <v>2622</v>
      </c>
      <c r="AE2623" s="1">
        <f>COUNTIFS(Table2[GameID],Table2[[#This Row],[GameID]],Table2[Column1],"&lt;="&amp;Table2[[#This Row],[Column1]])-1</f>
        <v>13</v>
      </c>
    </row>
    <row r="2624" spans="1:31" x14ac:dyDescent="0.45">
      <c r="A2624" t="s">
        <v>267</v>
      </c>
      <c r="B2624" t="str">
        <f>_xlfn.TEXTBEFORE(Table2[[#This Row],[Kamp]]," - ")</f>
        <v>ÅFK</v>
      </c>
      <c r="C2624" t="str">
        <f>_xlfn.TEXTAFTER(Table2[[#This Row],[Kamp]],"- ")</f>
        <v>Sunds Seahawks</v>
      </c>
      <c r="D2624">
        <v>45174</v>
      </c>
      <c r="E2624">
        <v>75104</v>
      </c>
      <c r="F2624">
        <v>20232024</v>
      </c>
      <c r="G2624" t="s">
        <v>17</v>
      </c>
      <c r="H2624" t="s">
        <v>668</v>
      </c>
      <c r="I2624" t="s">
        <v>677</v>
      </c>
      <c r="J2624">
        <v>2</v>
      </c>
      <c r="K2624">
        <v>31144</v>
      </c>
      <c r="L2624">
        <v>1</v>
      </c>
      <c r="M2624" t="s">
        <v>630</v>
      </c>
      <c r="N2624" t="s">
        <v>228</v>
      </c>
      <c r="O2624" t="s">
        <v>221</v>
      </c>
      <c r="P2624">
        <v>77</v>
      </c>
      <c r="Q2624">
        <v>25</v>
      </c>
      <c r="R2624">
        <f>SUMIFS(Table2[number],Table2[Event],"Goal",Table2[H/U],"HOME",Table2[GameID],Table2[[#This Row],[GameID]],Table2[GameTime],"&lt;="&amp;Table2[[#This Row],[GameTime]])</f>
        <v>1</v>
      </c>
      <c r="S2624">
        <f>SUMIFS(Table2[number],Table2[Event],"Goal",Table2[H/U],"AWAY",Table2[GameID],Table2[[#This Row],[GameID]],Table2[GameTime],"&lt;="&amp;Table2[[#This Row],[GameTime]])</f>
        <v>12</v>
      </c>
      <c r="T2624" t="str">
        <f>IF(Table2[[#This Row],[Event]]="Goal",Table2[[#This Row],[Hscore]]&amp;"-"&amp;Table2[[#This Row],[Uscore]],"")</f>
        <v>1-12</v>
      </c>
      <c r="U2624">
        <v>2353</v>
      </c>
      <c r="V2624" s="1">
        <f>Table2[[#This Row],[GameTime]]-(Table2[[#This Row],[period]]-1)*1200</f>
        <v>1153</v>
      </c>
      <c r="W2624" s="1">
        <f>ROUNDDOWN(Table2[[#This Row],[Time]]/60,0)</f>
        <v>19</v>
      </c>
      <c r="X2624" s="1">
        <f>ROUNDDOWN((Table2[[#This Row],[Time]]/60-Table2[[#This Row],[Time2]])*60,0)</f>
        <v>12</v>
      </c>
      <c r="Y2624" s="1">
        <f>IF(Table2[[#This Row],[Time2]]&lt;10,0&amp;Table2[[#This Row],[Time2]],Table2[[#This Row],[Time2]])</f>
        <v>19</v>
      </c>
      <c r="Z2624" s="1">
        <f>IF(Table2[[#This Row],[Time3]]&lt;10,0&amp;Table2[[#This Row],[Time3]],Table2[[#This Row],[Time3]])</f>
        <v>12</v>
      </c>
      <c r="AA2624" s="2" t="str">
        <f>Table2[[#This Row],[Time4]]&amp;":"&amp;Table2[[#This Row],[Time5]]</f>
        <v>19:12</v>
      </c>
      <c r="AB2624" s="1" t="str" cm="1">
        <f t="array" ref="AB2624">IFERROR(IF(Table2[[#This Row],[code]]="","",_xlfn.IFS(AND(Table2[[#This Row],[code]]&lt;400,Table2[[#This Row],[code]]&lt;&gt;""),2,Table2[[#This Row],[code]]&gt;500,4)),"")</f>
        <v/>
      </c>
      <c r="AC2624" s="1" t="str">
        <f>IF(Table2[[#This Row],[Event]]="Penalty",Table2[[#This Row],[number]],IF(Table2[[#This Row],[Event]]="Time-Out",401,""))</f>
        <v/>
      </c>
      <c r="AD2624" s="1">
        <f>ROW(A2623)</f>
        <v>2623</v>
      </c>
      <c r="AE2624" s="1">
        <f>COUNTIFS(Table2[GameID],Table2[[#This Row],[GameID]],Table2[Column1],"&lt;="&amp;Table2[[#This Row],[Column1]])-1</f>
        <v>14</v>
      </c>
    </row>
    <row r="2625" spans="1:31" x14ac:dyDescent="0.45">
      <c r="A2625" t="s">
        <v>267</v>
      </c>
      <c r="B2625" t="str">
        <f>_xlfn.TEXTBEFORE(Table2[[#This Row],[Kamp]]," - ")</f>
        <v>ÅFK</v>
      </c>
      <c r="C2625" t="str">
        <f>_xlfn.TEXTAFTER(Table2[[#This Row],[Kamp]],"- ")</f>
        <v>Sunds Seahawks</v>
      </c>
      <c r="D2625">
        <v>45174</v>
      </c>
      <c r="E2625">
        <v>75104</v>
      </c>
      <c r="F2625">
        <v>20232024</v>
      </c>
      <c r="G2625" t="s">
        <v>17</v>
      </c>
      <c r="H2625" t="s">
        <v>668</v>
      </c>
      <c r="I2625" t="s">
        <v>677</v>
      </c>
      <c r="J2625">
        <v>3</v>
      </c>
      <c r="K2625">
        <v>31144</v>
      </c>
      <c r="L2625">
        <v>1</v>
      </c>
      <c r="M2625" t="s">
        <v>630</v>
      </c>
      <c r="N2625" t="s">
        <v>213</v>
      </c>
      <c r="O2625" t="s">
        <v>228</v>
      </c>
      <c r="P2625">
        <v>5</v>
      </c>
      <c r="Q2625">
        <v>77</v>
      </c>
      <c r="R2625">
        <f>SUMIFS(Table2[number],Table2[Event],"Goal",Table2[H/U],"HOME",Table2[GameID],Table2[[#This Row],[GameID]],Table2[GameTime],"&lt;="&amp;Table2[[#This Row],[GameTime]])</f>
        <v>1</v>
      </c>
      <c r="S2625">
        <f>SUMIFS(Table2[number],Table2[Event],"Goal",Table2[H/U],"AWAY",Table2[GameID],Table2[[#This Row],[GameID]],Table2[GameTime],"&lt;="&amp;Table2[[#This Row],[GameTime]])</f>
        <v>14</v>
      </c>
      <c r="T2625" t="str">
        <f>IF(Table2[[#This Row],[Event]]="Goal",Table2[[#This Row],[Hscore]]&amp;"-"&amp;Table2[[#This Row],[Uscore]],"")</f>
        <v>1-14</v>
      </c>
      <c r="U2625">
        <v>2693</v>
      </c>
      <c r="V2625" s="1">
        <f>Table2[[#This Row],[GameTime]]-(Table2[[#This Row],[period]]-1)*1200</f>
        <v>293</v>
      </c>
      <c r="W2625" s="1">
        <f>ROUNDDOWN(Table2[[#This Row],[Time]]/60,0)</f>
        <v>4</v>
      </c>
      <c r="X2625" s="1">
        <f>ROUNDDOWN((Table2[[#This Row],[Time]]/60-Table2[[#This Row],[Time2]])*60,0)</f>
        <v>53</v>
      </c>
      <c r="Y2625" s="1" t="str">
        <f>IF(Table2[[#This Row],[Time2]]&lt;10,0&amp;Table2[[#This Row],[Time2]],Table2[[#This Row],[Time2]])</f>
        <v>04</v>
      </c>
      <c r="Z2625" s="1">
        <f>IF(Table2[[#This Row],[Time3]]&lt;10,0&amp;Table2[[#This Row],[Time3]],Table2[[#This Row],[Time3]])</f>
        <v>53</v>
      </c>
      <c r="AA2625" s="2" t="str">
        <f>Table2[[#This Row],[Time4]]&amp;":"&amp;Table2[[#This Row],[Time5]]</f>
        <v>04:53</v>
      </c>
      <c r="AB2625" s="1" t="str" cm="1">
        <f t="array" ref="AB2625">IFERROR(IF(Table2[[#This Row],[code]]="","",_xlfn.IFS(AND(Table2[[#This Row],[code]]&lt;400,Table2[[#This Row],[code]]&lt;&gt;""),2,Table2[[#This Row],[code]]&gt;500,4)),"")</f>
        <v/>
      </c>
      <c r="AC2625" s="1" t="str">
        <f>IF(Table2[[#This Row],[Event]]="Penalty",Table2[[#This Row],[number]],IF(Table2[[#This Row],[Event]]="Time-Out",401,""))</f>
        <v/>
      </c>
      <c r="AD2625" s="1">
        <f>ROW(A2624)</f>
        <v>2624</v>
      </c>
      <c r="AE2625" s="1">
        <f>COUNTIFS(Table2[GameID],Table2[[#This Row],[GameID]],Table2[Column1],"&lt;="&amp;Table2[[#This Row],[Column1]])-1</f>
        <v>15</v>
      </c>
    </row>
    <row r="2626" spans="1:31" x14ac:dyDescent="0.45">
      <c r="A2626" t="s">
        <v>267</v>
      </c>
      <c r="B2626" t="str">
        <f>_xlfn.TEXTBEFORE(Table2[[#This Row],[Kamp]]," - ")</f>
        <v>ÅFK</v>
      </c>
      <c r="C2626" t="str">
        <f>_xlfn.TEXTAFTER(Table2[[#This Row],[Kamp]],"- ")</f>
        <v>Sunds Seahawks</v>
      </c>
      <c r="D2626">
        <v>45174</v>
      </c>
      <c r="E2626">
        <v>75104</v>
      </c>
      <c r="F2626">
        <v>20232024</v>
      </c>
      <c r="G2626" t="s">
        <v>17</v>
      </c>
      <c r="H2626" t="s">
        <v>668</v>
      </c>
      <c r="I2626" t="s">
        <v>677</v>
      </c>
      <c r="J2626">
        <v>3</v>
      </c>
      <c r="K2626">
        <v>31144</v>
      </c>
      <c r="L2626">
        <v>1</v>
      </c>
      <c r="M2626" t="s">
        <v>630</v>
      </c>
      <c r="N2626" t="s">
        <v>214</v>
      </c>
      <c r="O2626" t="s">
        <v>634</v>
      </c>
      <c r="P2626">
        <v>7</v>
      </c>
      <c r="Q2626" t="s">
        <v>634</v>
      </c>
      <c r="R2626">
        <f>SUMIFS(Table2[number],Table2[Event],"Goal",Table2[H/U],"HOME",Table2[GameID],Table2[[#This Row],[GameID]],Table2[GameTime],"&lt;="&amp;Table2[[#This Row],[GameTime]])</f>
        <v>1</v>
      </c>
      <c r="S2626">
        <f>SUMIFS(Table2[number],Table2[Event],"Goal",Table2[H/U],"AWAY",Table2[GameID],Table2[[#This Row],[GameID]],Table2[GameTime],"&lt;="&amp;Table2[[#This Row],[GameTime]])</f>
        <v>14</v>
      </c>
      <c r="T2626" t="str">
        <f>IF(Table2[[#This Row],[Event]]="Goal",Table2[[#This Row],[Hscore]]&amp;"-"&amp;Table2[[#This Row],[Uscore]],"")</f>
        <v>1-14</v>
      </c>
      <c r="U2626">
        <v>2693</v>
      </c>
      <c r="V2626" s="1">
        <f>Table2[[#This Row],[GameTime]]-(Table2[[#This Row],[period]]-1)*1200</f>
        <v>293</v>
      </c>
      <c r="W2626" s="1">
        <f>ROUNDDOWN(Table2[[#This Row],[Time]]/60,0)</f>
        <v>4</v>
      </c>
      <c r="X2626" s="1">
        <f>ROUNDDOWN((Table2[[#This Row],[Time]]/60-Table2[[#This Row],[Time2]])*60,0)</f>
        <v>53</v>
      </c>
      <c r="Y2626" s="1" t="str">
        <f>IF(Table2[[#This Row],[Time2]]&lt;10,0&amp;Table2[[#This Row],[Time2]],Table2[[#This Row],[Time2]])</f>
        <v>04</v>
      </c>
      <c r="Z2626" s="1">
        <f>IF(Table2[[#This Row],[Time3]]&lt;10,0&amp;Table2[[#This Row],[Time3]],Table2[[#This Row],[Time3]])</f>
        <v>53</v>
      </c>
      <c r="AA2626" s="2" t="str">
        <f>Table2[[#This Row],[Time4]]&amp;":"&amp;Table2[[#This Row],[Time5]]</f>
        <v>04:53</v>
      </c>
      <c r="AB2626" s="1" t="str" cm="1">
        <f t="array" ref="AB2626">IFERROR(IF(Table2[[#This Row],[code]]="","",_xlfn.IFS(AND(Table2[[#This Row],[code]]&lt;400,Table2[[#This Row],[code]]&lt;&gt;""),2,Table2[[#This Row],[code]]&gt;500,4)),"")</f>
        <v/>
      </c>
      <c r="AC2626" s="1" t="str">
        <f>IF(Table2[[#This Row],[Event]]="Penalty",Table2[[#This Row],[number]],IF(Table2[[#This Row],[Event]]="Time-Out",401,""))</f>
        <v/>
      </c>
      <c r="AD2626" s="1">
        <f>ROW(A2625)</f>
        <v>2625</v>
      </c>
      <c r="AE2626" s="1">
        <f>COUNTIFS(Table2[GameID],Table2[[#This Row],[GameID]],Table2[Column1],"&lt;="&amp;Table2[[#This Row],[Column1]])-1</f>
        <v>16</v>
      </c>
    </row>
    <row r="2627" spans="1:31" x14ac:dyDescent="0.45">
      <c r="A2627" t="s">
        <v>267</v>
      </c>
      <c r="B2627" t="str">
        <f>_xlfn.TEXTBEFORE(Table2[[#This Row],[Kamp]]," - ")</f>
        <v>ÅFK</v>
      </c>
      <c r="C2627" t="str">
        <f>_xlfn.TEXTAFTER(Table2[[#This Row],[Kamp]],"- ")</f>
        <v>Sunds Seahawks</v>
      </c>
      <c r="D2627">
        <v>45174</v>
      </c>
      <c r="E2627">
        <v>75104</v>
      </c>
      <c r="F2627">
        <v>20232024</v>
      </c>
      <c r="G2627" t="s">
        <v>17</v>
      </c>
      <c r="H2627" t="s">
        <v>666</v>
      </c>
      <c r="I2627" t="s">
        <v>678</v>
      </c>
      <c r="J2627">
        <v>3</v>
      </c>
      <c r="K2627">
        <v>31407</v>
      </c>
      <c r="L2627">
        <v>1</v>
      </c>
      <c r="M2627" t="s">
        <v>630</v>
      </c>
      <c r="N2627" t="s">
        <v>463</v>
      </c>
      <c r="O2627" t="s">
        <v>462</v>
      </c>
      <c r="P2627">
        <v>24</v>
      </c>
      <c r="Q2627">
        <v>15</v>
      </c>
      <c r="R2627">
        <f>SUMIFS(Table2[number],Table2[Event],"Goal",Table2[H/U],"HOME",Table2[GameID],Table2[[#This Row],[GameID]],Table2[GameTime],"&lt;="&amp;Table2[[#This Row],[GameTime]])</f>
        <v>2</v>
      </c>
      <c r="S2627">
        <f>SUMIFS(Table2[number],Table2[Event],"Goal",Table2[H/U],"AWAY",Table2[GameID],Table2[[#This Row],[GameID]],Table2[GameTime],"&lt;="&amp;Table2[[#This Row],[GameTime]])</f>
        <v>14</v>
      </c>
      <c r="T2627" t="str">
        <f>IF(Table2[[#This Row],[Event]]="Goal",Table2[[#This Row],[Hscore]]&amp;"-"&amp;Table2[[#This Row],[Uscore]],"")</f>
        <v>2-14</v>
      </c>
      <c r="U2627">
        <v>3214</v>
      </c>
      <c r="V2627" s="1">
        <f>Table2[[#This Row],[GameTime]]-(Table2[[#This Row],[period]]-1)*1200</f>
        <v>814</v>
      </c>
      <c r="W2627" s="1">
        <f>ROUNDDOWN(Table2[[#This Row],[Time]]/60,0)</f>
        <v>13</v>
      </c>
      <c r="X2627" s="1">
        <f>ROUNDDOWN((Table2[[#This Row],[Time]]/60-Table2[[#This Row],[Time2]])*60,0)</f>
        <v>34</v>
      </c>
      <c r="Y2627" s="1">
        <f>IF(Table2[[#This Row],[Time2]]&lt;10,0&amp;Table2[[#This Row],[Time2]],Table2[[#This Row],[Time2]])</f>
        <v>13</v>
      </c>
      <c r="Z2627" s="1">
        <f>IF(Table2[[#This Row],[Time3]]&lt;10,0&amp;Table2[[#This Row],[Time3]],Table2[[#This Row],[Time3]])</f>
        <v>34</v>
      </c>
      <c r="AA2627" s="2" t="str">
        <f>Table2[[#This Row],[Time4]]&amp;":"&amp;Table2[[#This Row],[Time5]]</f>
        <v>13:34</v>
      </c>
      <c r="AB2627" s="1" t="str" cm="1">
        <f t="array" ref="AB2627">IFERROR(IF(Table2[[#This Row],[code]]="","",_xlfn.IFS(AND(Table2[[#This Row],[code]]&lt;400,Table2[[#This Row],[code]]&lt;&gt;""),2,Table2[[#This Row],[code]]&gt;500,4)),"")</f>
        <v/>
      </c>
      <c r="AC2627" s="1" t="str">
        <f>IF(Table2[[#This Row],[Event]]="Penalty",Table2[[#This Row],[number]],IF(Table2[[#This Row],[Event]]="Time-Out",401,""))</f>
        <v/>
      </c>
      <c r="AD2627" s="1">
        <f>ROW(A2626)</f>
        <v>2626</v>
      </c>
      <c r="AE2627" s="1">
        <f>COUNTIFS(Table2[GameID],Table2[[#This Row],[GameID]],Table2[Column1],"&lt;="&amp;Table2[[#This Row],[Column1]])-1</f>
        <v>17</v>
      </c>
    </row>
    <row r="2628" spans="1:31" x14ac:dyDescent="0.45">
      <c r="A2628" t="s">
        <v>267</v>
      </c>
      <c r="B2628" t="str">
        <f>_xlfn.TEXTBEFORE(Table2[[#This Row],[Kamp]]," - ")</f>
        <v>ÅFK</v>
      </c>
      <c r="C2628" t="str">
        <f>_xlfn.TEXTAFTER(Table2[[#This Row],[Kamp]],"- ")</f>
        <v>Sunds Seahawks</v>
      </c>
      <c r="D2628">
        <v>45174</v>
      </c>
      <c r="E2628">
        <v>75104</v>
      </c>
      <c r="F2628">
        <v>20232024</v>
      </c>
      <c r="G2628" t="s">
        <v>17</v>
      </c>
      <c r="H2628" t="s">
        <v>668</v>
      </c>
      <c r="I2628" t="s">
        <v>677</v>
      </c>
      <c r="J2628">
        <v>3</v>
      </c>
      <c r="K2628">
        <v>31144</v>
      </c>
      <c r="L2628">
        <v>1</v>
      </c>
      <c r="M2628" t="s">
        <v>630</v>
      </c>
      <c r="N2628" t="s">
        <v>219</v>
      </c>
      <c r="O2628" t="s">
        <v>634</v>
      </c>
      <c r="P2628">
        <v>23</v>
      </c>
      <c r="Q2628" t="s">
        <v>634</v>
      </c>
      <c r="R2628">
        <f>SUMIFS(Table2[number],Table2[Event],"Goal",Table2[H/U],"HOME",Table2[GameID],Table2[[#This Row],[GameID]],Table2[GameTime],"&lt;="&amp;Table2[[#This Row],[GameTime]])</f>
        <v>2</v>
      </c>
      <c r="S2628">
        <f>SUMIFS(Table2[number],Table2[Event],"Goal",Table2[H/U],"AWAY",Table2[GameID],Table2[[#This Row],[GameID]],Table2[GameTime],"&lt;="&amp;Table2[[#This Row],[GameTime]])</f>
        <v>15</v>
      </c>
      <c r="T2628" t="str">
        <f>IF(Table2[[#This Row],[Event]]="Goal",Table2[[#This Row],[Hscore]]&amp;"-"&amp;Table2[[#This Row],[Uscore]],"")</f>
        <v>2-15</v>
      </c>
      <c r="U2628">
        <v>3311</v>
      </c>
      <c r="V2628" s="1">
        <f>Table2[[#This Row],[GameTime]]-(Table2[[#This Row],[period]]-1)*1200</f>
        <v>911</v>
      </c>
      <c r="W2628" s="1">
        <f>ROUNDDOWN(Table2[[#This Row],[Time]]/60,0)</f>
        <v>15</v>
      </c>
      <c r="X2628" s="1">
        <f>ROUNDDOWN((Table2[[#This Row],[Time]]/60-Table2[[#This Row],[Time2]])*60,0)</f>
        <v>11</v>
      </c>
      <c r="Y2628" s="1">
        <f>IF(Table2[[#This Row],[Time2]]&lt;10,0&amp;Table2[[#This Row],[Time2]],Table2[[#This Row],[Time2]])</f>
        <v>15</v>
      </c>
      <c r="Z2628" s="1">
        <f>IF(Table2[[#This Row],[Time3]]&lt;10,0&amp;Table2[[#This Row],[Time3]],Table2[[#This Row],[Time3]])</f>
        <v>11</v>
      </c>
      <c r="AA2628" s="2" t="str">
        <f>Table2[[#This Row],[Time4]]&amp;":"&amp;Table2[[#This Row],[Time5]]</f>
        <v>15:11</v>
      </c>
      <c r="AB2628" s="1" t="str" cm="1">
        <f t="array" ref="AB2628">IFERROR(IF(Table2[[#This Row],[code]]="","",_xlfn.IFS(AND(Table2[[#This Row],[code]]&lt;400,Table2[[#This Row],[code]]&lt;&gt;""),2,Table2[[#This Row],[code]]&gt;500,4)),"")</f>
        <v/>
      </c>
      <c r="AC2628" s="1" t="str">
        <f>IF(Table2[[#This Row],[Event]]="Penalty",Table2[[#This Row],[number]],IF(Table2[[#This Row],[Event]]="Time-Out",401,""))</f>
        <v/>
      </c>
      <c r="AD2628" s="1">
        <f>ROW(A2627)</f>
        <v>2627</v>
      </c>
      <c r="AE2628" s="1">
        <f>COUNTIFS(Table2[GameID],Table2[[#This Row],[GameID]],Table2[Column1],"&lt;="&amp;Table2[[#This Row],[Column1]])-1</f>
        <v>18</v>
      </c>
    </row>
    <row r="2629" spans="1:31" x14ac:dyDescent="0.45">
      <c r="A2629" t="s">
        <v>267</v>
      </c>
      <c r="B2629" t="str">
        <f>_xlfn.TEXTBEFORE(Table2[[#This Row],[Kamp]]," - ")</f>
        <v>ÅFK</v>
      </c>
      <c r="C2629" t="str">
        <f>_xlfn.TEXTAFTER(Table2[[#This Row],[Kamp]],"- ")</f>
        <v>Sunds Seahawks</v>
      </c>
      <c r="D2629">
        <v>45174</v>
      </c>
      <c r="E2629">
        <v>75104</v>
      </c>
      <c r="F2629">
        <v>20232024</v>
      </c>
      <c r="G2629" t="s">
        <v>17</v>
      </c>
      <c r="H2629" t="s">
        <v>668</v>
      </c>
      <c r="I2629" t="s">
        <v>677</v>
      </c>
      <c r="J2629">
        <v>3</v>
      </c>
      <c r="K2629">
        <v>31144</v>
      </c>
      <c r="L2629">
        <v>1</v>
      </c>
      <c r="M2629" t="s">
        <v>630</v>
      </c>
      <c r="N2629" t="s">
        <v>219</v>
      </c>
      <c r="O2629" t="s">
        <v>217</v>
      </c>
      <c r="P2629">
        <v>23</v>
      </c>
      <c r="Q2629">
        <v>15</v>
      </c>
      <c r="R2629">
        <f>SUMIFS(Table2[number],Table2[Event],"Goal",Table2[H/U],"HOME",Table2[GameID],Table2[[#This Row],[GameID]],Table2[GameTime],"&lt;="&amp;Table2[[#This Row],[GameTime]])</f>
        <v>2</v>
      </c>
      <c r="S2629">
        <f>SUMIFS(Table2[number],Table2[Event],"Goal",Table2[H/U],"AWAY",Table2[GameID],Table2[[#This Row],[GameID]],Table2[GameTime],"&lt;="&amp;Table2[[#This Row],[GameTime]])</f>
        <v>16</v>
      </c>
      <c r="T2629" t="str">
        <f>IF(Table2[[#This Row],[Event]]="Goal",Table2[[#This Row],[Hscore]]&amp;"-"&amp;Table2[[#This Row],[Uscore]],"")</f>
        <v>2-16</v>
      </c>
      <c r="U2629">
        <v>3479</v>
      </c>
      <c r="V2629" s="1">
        <f>Table2[[#This Row],[GameTime]]-(Table2[[#This Row],[period]]-1)*1200</f>
        <v>1079</v>
      </c>
      <c r="W2629" s="1">
        <f>ROUNDDOWN(Table2[[#This Row],[Time]]/60,0)</f>
        <v>17</v>
      </c>
      <c r="X2629" s="1">
        <f>ROUNDDOWN((Table2[[#This Row],[Time]]/60-Table2[[#This Row],[Time2]])*60,0)</f>
        <v>59</v>
      </c>
      <c r="Y2629" s="1">
        <f>IF(Table2[[#This Row],[Time2]]&lt;10,0&amp;Table2[[#This Row],[Time2]],Table2[[#This Row],[Time2]])</f>
        <v>17</v>
      </c>
      <c r="Z2629" s="1">
        <f>IF(Table2[[#This Row],[Time3]]&lt;10,0&amp;Table2[[#This Row],[Time3]],Table2[[#This Row],[Time3]])</f>
        <v>59</v>
      </c>
      <c r="AA2629" s="2" t="str">
        <f>Table2[[#This Row],[Time4]]&amp;":"&amp;Table2[[#This Row],[Time5]]</f>
        <v>17:59</v>
      </c>
      <c r="AB2629" s="1" t="str" cm="1">
        <f t="array" ref="AB2629">IFERROR(IF(Table2[[#This Row],[code]]="","",_xlfn.IFS(AND(Table2[[#This Row],[code]]&lt;400,Table2[[#This Row],[code]]&lt;&gt;""),2,Table2[[#This Row],[code]]&gt;500,4)),"")</f>
        <v/>
      </c>
      <c r="AC2629" s="1" t="str">
        <f>IF(Table2[[#This Row],[Event]]="Penalty",Table2[[#This Row],[number]],IF(Table2[[#This Row],[Event]]="Time-Out",401,""))</f>
        <v/>
      </c>
      <c r="AD2629" s="1">
        <f>ROW(A2628)</f>
        <v>2628</v>
      </c>
      <c r="AE2629" s="1">
        <f>COUNTIFS(Table2[GameID],Table2[[#This Row],[GameID]],Table2[Column1],"&lt;="&amp;Table2[[#This Row],[Column1]])-1</f>
        <v>19</v>
      </c>
    </row>
    <row r="2630" spans="1:31" x14ac:dyDescent="0.45">
      <c r="A2630" t="s">
        <v>267</v>
      </c>
      <c r="B2630" t="str">
        <f>_xlfn.TEXTBEFORE(Table2[[#This Row],[Kamp]]," - ")</f>
        <v>ÅFK</v>
      </c>
      <c r="C2630" t="str">
        <f>_xlfn.TEXTAFTER(Table2[[#This Row],[Kamp]],"- ")</f>
        <v>Sunds Seahawks</v>
      </c>
      <c r="D2630">
        <v>45174</v>
      </c>
      <c r="E2630">
        <v>75104</v>
      </c>
      <c r="F2630">
        <v>20232024</v>
      </c>
      <c r="G2630" t="s">
        <v>17</v>
      </c>
      <c r="H2630" t="s">
        <v>668</v>
      </c>
      <c r="I2630" t="s">
        <v>677</v>
      </c>
      <c r="J2630">
        <v>3</v>
      </c>
      <c r="K2630">
        <v>31144</v>
      </c>
      <c r="L2630">
        <v>1</v>
      </c>
      <c r="M2630" t="s">
        <v>630</v>
      </c>
      <c r="N2630" t="s">
        <v>221</v>
      </c>
      <c r="O2630" t="s">
        <v>215</v>
      </c>
      <c r="P2630">
        <v>25</v>
      </c>
      <c r="Q2630">
        <v>9</v>
      </c>
      <c r="R2630">
        <f>SUMIFS(Table2[number],Table2[Event],"Goal",Table2[H/U],"HOME",Table2[GameID],Table2[[#This Row],[GameID]],Table2[GameTime],"&lt;="&amp;Table2[[#This Row],[GameTime]])</f>
        <v>2</v>
      </c>
      <c r="S2630">
        <f>SUMIFS(Table2[number],Table2[Event],"Goal",Table2[H/U],"AWAY",Table2[GameID],Table2[[#This Row],[GameID]],Table2[GameTime],"&lt;="&amp;Table2[[#This Row],[GameTime]])</f>
        <v>17</v>
      </c>
      <c r="T2630" t="str">
        <f>IF(Table2[[#This Row],[Event]]="Goal",Table2[[#This Row],[Hscore]]&amp;"-"&amp;Table2[[#This Row],[Uscore]],"")</f>
        <v>2-17</v>
      </c>
      <c r="U2630">
        <v>3537</v>
      </c>
      <c r="V2630" s="1">
        <f>Table2[[#This Row],[GameTime]]-(Table2[[#This Row],[period]]-1)*1200</f>
        <v>1137</v>
      </c>
      <c r="W2630" s="1">
        <f>ROUNDDOWN(Table2[[#This Row],[Time]]/60,0)</f>
        <v>18</v>
      </c>
      <c r="X2630" s="1">
        <f>ROUNDDOWN((Table2[[#This Row],[Time]]/60-Table2[[#This Row],[Time2]])*60,0)</f>
        <v>57</v>
      </c>
      <c r="Y2630" s="1">
        <f>IF(Table2[[#This Row],[Time2]]&lt;10,0&amp;Table2[[#This Row],[Time2]],Table2[[#This Row],[Time2]])</f>
        <v>18</v>
      </c>
      <c r="Z2630" s="1">
        <f>IF(Table2[[#This Row],[Time3]]&lt;10,0&amp;Table2[[#This Row],[Time3]],Table2[[#This Row],[Time3]])</f>
        <v>57</v>
      </c>
      <c r="AA2630" s="2" t="str">
        <f>Table2[[#This Row],[Time4]]&amp;":"&amp;Table2[[#This Row],[Time5]]</f>
        <v>18:57</v>
      </c>
      <c r="AB2630" s="1" t="str" cm="1">
        <f t="array" ref="AB2630">IFERROR(IF(Table2[[#This Row],[code]]="","",_xlfn.IFS(AND(Table2[[#This Row],[code]]&lt;400,Table2[[#This Row],[code]]&lt;&gt;""),2,Table2[[#This Row],[code]]&gt;500,4)),"")</f>
        <v/>
      </c>
      <c r="AC2630" s="1" t="str">
        <f>IF(Table2[[#This Row],[Event]]="Penalty",Table2[[#This Row],[number]],IF(Table2[[#This Row],[Event]]="Time-Out",401,""))</f>
        <v/>
      </c>
      <c r="AD2630" s="1">
        <f>ROW(A2629)</f>
        <v>2629</v>
      </c>
      <c r="AE2630" s="1">
        <f>COUNTIFS(Table2[GameID],Table2[[#This Row],[GameID]],Table2[Column1],"&lt;="&amp;Table2[[#This Row],[Column1]])-1</f>
        <v>20</v>
      </c>
    </row>
    <row r="2631" spans="1:31" x14ac:dyDescent="0.45">
      <c r="A2631" t="s">
        <v>304</v>
      </c>
      <c r="B2631" t="str">
        <f>_xlfn.TEXTBEFORE(Table2[[#This Row],[Kamp]]," - ")</f>
        <v>Aab</v>
      </c>
      <c r="C2631" t="str">
        <f>_xlfn.TEXTAFTER(Table2[[#This Row],[Kamp]],"- ")</f>
        <v>Blackhawks</v>
      </c>
      <c r="D2631">
        <v>45182</v>
      </c>
      <c r="E2631">
        <v>75105</v>
      </c>
      <c r="F2631">
        <v>20232024</v>
      </c>
      <c r="G2631" t="s">
        <v>17</v>
      </c>
      <c r="H2631" t="s">
        <v>669</v>
      </c>
      <c r="I2631" t="s">
        <v>678</v>
      </c>
      <c r="J2631">
        <v>1</v>
      </c>
      <c r="K2631">
        <v>31146</v>
      </c>
      <c r="L2631">
        <v>1</v>
      </c>
      <c r="M2631" t="s">
        <v>630</v>
      </c>
      <c r="N2631" t="s">
        <v>146</v>
      </c>
      <c r="O2631" t="s">
        <v>264</v>
      </c>
      <c r="P2631">
        <v>94</v>
      </c>
      <c r="Q2631">
        <v>61</v>
      </c>
      <c r="R2631">
        <f>SUMIFS(Table2[number],Table2[Event],"Goal",Table2[H/U],"HOME",Table2[GameID],Table2[[#This Row],[GameID]],Table2[GameTime],"&lt;="&amp;Table2[[#This Row],[GameTime]])</f>
        <v>1</v>
      </c>
      <c r="S2631">
        <f>SUMIFS(Table2[number],Table2[Event],"Goal",Table2[H/U],"AWAY",Table2[GameID],Table2[[#This Row],[GameID]],Table2[GameTime],"&lt;="&amp;Table2[[#This Row],[GameTime]])</f>
        <v>0</v>
      </c>
      <c r="T2631" t="str">
        <f>IF(Table2[[#This Row],[Event]]="Goal",Table2[[#This Row],[Hscore]]&amp;"-"&amp;Table2[[#This Row],[Uscore]],"")</f>
        <v>1-0</v>
      </c>
      <c r="U2631">
        <v>16</v>
      </c>
      <c r="V2631" s="1">
        <f>Table2[[#This Row],[GameTime]]-(Table2[[#This Row],[period]]-1)*1200</f>
        <v>16</v>
      </c>
      <c r="W2631" s="1">
        <f>ROUNDDOWN(Table2[[#This Row],[Time]]/60,0)</f>
        <v>0</v>
      </c>
      <c r="X2631" s="1">
        <f>ROUNDDOWN((Table2[[#This Row],[Time]]/60-Table2[[#This Row],[Time2]])*60,0)</f>
        <v>16</v>
      </c>
      <c r="Y2631" s="1" t="str">
        <f>IF(Table2[[#This Row],[Time2]]&lt;10,0&amp;Table2[[#This Row],[Time2]],Table2[[#This Row],[Time2]])</f>
        <v>00</v>
      </c>
      <c r="Z2631" s="1">
        <f>IF(Table2[[#This Row],[Time3]]&lt;10,0&amp;Table2[[#This Row],[Time3]],Table2[[#This Row],[Time3]])</f>
        <v>16</v>
      </c>
      <c r="AA2631" s="2" t="str">
        <f>Table2[[#This Row],[Time4]]&amp;":"&amp;Table2[[#This Row],[Time5]]</f>
        <v>00:16</v>
      </c>
      <c r="AB2631" s="1" t="str" cm="1">
        <f t="array" ref="AB2631">IFERROR(IF(Table2[[#This Row],[code]]="","",_xlfn.IFS(AND(Table2[[#This Row],[code]]&lt;400,Table2[[#This Row],[code]]&lt;&gt;""),2,Table2[[#This Row],[code]]&gt;500,4)),"")</f>
        <v/>
      </c>
      <c r="AC2631" s="1" t="str">
        <f>IF(Table2[[#This Row],[Event]]="Penalty",Table2[[#This Row],[number]],IF(Table2[[#This Row],[Event]]="Time-Out",401,""))</f>
        <v/>
      </c>
      <c r="AD2631" s="1">
        <f>ROW(A2630)</f>
        <v>2630</v>
      </c>
      <c r="AE2631" s="1">
        <f>COUNTIFS(Table2[GameID],Table2[[#This Row],[GameID]],Table2[Column1],"&lt;="&amp;Table2[[#This Row],[Column1]])-1</f>
        <v>0</v>
      </c>
    </row>
    <row r="2632" spans="1:31" x14ac:dyDescent="0.45">
      <c r="A2632" t="s">
        <v>304</v>
      </c>
      <c r="B2632" t="str">
        <f>_xlfn.TEXTBEFORE(Table2[[#This Row],[Kamp]]," - ")</f>
        <v>Aab</v>
      </c>
      <c r="C2632" t="str">
        <f>_xlfn.TEXTAFTER(Table2[[#This Row],[Kamp]],"- ")</f>
        <v>Blackhawks</v>
      </c>
      <c r="D2632">
        <v>45182</v>
      </c>
      <c r="E2632">
        <v>75105</v>
      </c>
      <c r="F2632">
        <v>20232024</v>
      </c>
      <c r="G2632" t="s">
        <v>17</v>
      </c>
      <c r="H2632" t="s">
        <v>661</v>
      </c>
      <c r="I2632" t="s">
        <v>677</v>
      </c>
      <c r="J2632">
        <v>1</v>
      </c>
      <c r="K2632">
        <v>31143</v>
      </c>
      <c r="L2632">
        <v>1</v>
      </c>
      <c r="M2632" t="s">
        <v>630</v>
      </c>
      <c r="N2632" t="s">
        <v>145</v>
      </c>
      <c r="O2632" t="s">
        <v>136</v>
      </c>
      <c r="P2632">
        <v>88</v>
      </c>
      <c r="Q2632">
        <v>17</v>
      </c>
      <c r="R2632">
        <f>SUMIFS(Table2[number],Table2[Event],"Goal",Table2[H/U],"HOME",Table2[GameID],Table2[[#This Row],[GameID]],Table2[GameTime],"&lt;="&amp;Table2[[#This Row],[GameTime]])</f>
        <v>1</v>
      </c>
      <c r="S2632">
        <f>SUMIFS(Table2[number],Table2[Event],"Goal",Table2[H/U],"AWAY",Table2[GameID],Table2[[#This Row],[GameID]],Table2[GameTime],"&lt;="&amp;Table2[[#This Row],[GameTime]])</f>
        <v>1</v>
      </c>
      <c r="T2632" t="str">
        <f>IF(Table2[[#This Row],[Event]]="Goal",Table2[[#This Row],[Hscore]]&amp;"-"&amp;Table2[[#This Row],[Uscore]],"")</f>
        <v>1-1</v>
      </c>
      <c r="U2632">
        <v>19</v>
      </c>
      <c r="V2632" s="1">
        <f>Table2[[#This Row],[GameTime]]-(Table2[[#This Row],[period]]-1)*1200</f>
        <v>19</v>
      </c>
      <c r="W2632" s="1">
        <f>ROUNDDOWN(Table2[[#This Row],[Time]]/60,0)</f>
        <v>0</v>
      </c>
      <c r="X2632" s="1">
        <f>ROUNDDOWN((Table2[[#This Row],[Time]]/60-Table2[[#This Row],[Time2]])*60,0)</f>
        <v>19</v>
      </c>
      <c r="Y2632" s="1" t="str">
        <f>IF(Table2[[#This Row],[Time2]]&lt;10,0&amp;Table2[[#This Row],[Time2]],Table2[[#This Row],[Time2]])</f>
        <v>00</v>
      </c>
      <c r="Z2632" s="1">
        <f>IF(Table2[[#This Row],[Time3]]&lt;10,0&amp;Table2[[#This Row],[Time3]],Table2[[#This Row],[Time3]])</f>
        <v>19</v>
      </c>
      <c r="AA2632" s="2" t="str">
        <f>Table2[[#This Row],[Time4]]&amp;":"&amp;Table2[[#This Row],[Time5]]</f>
        <v>00:19</v>
      </c>
      <c r="AB2632" s="1" t="str" cm="1">
        <f t="array" ref="AB2632">IFERROR(IF(Table2[[#This Row],[code]]="","",_xlfn.IFS(AND(Table2[[#This Row],[code]]&lt;400,Table2[[#This Row],[code]]&lt;&gt;""),2,Table2[[#This Row],[code]]&gt;500,4)),"")</f>
        <v/>
      </c>
      <c r="AC2632" s="1" t="str">
        <f>IF(Table2[[#This Row],[Event]]="Penalty",Table2[[#This Row],[number]],IF(Table2[[#This Row],[Event]]="Time-Out",401,""))</f>
        <v/>
      </c>
      <c r="AD2632" s="1">
        <f>ROW(A2631)</f>
        <v>2631</v>
      </c>
      <c r="AE2632" s="1">
        <f>COUNTIFS(Table2[GameID],Table2[[#This Row],[GameID]],Table2[Column1],"&lt;="&amp;Table2[[#This Row],[Column1]])-1</f>
        <v>1</v>
      </c>
    </row>
    <row r="2633" spans="1:31" x14ac:dyDescent="0.45">
      <c r="A2633" t="s">
        <v>304</v>
      </c>
      <c r="B2633" t="str">
        <f>_xlfn.TEXTBEFORE(Table2[[#This Row],[Kamp]]," - ")</f>
        <v>Aab</v>
      </c>
      <c r="C2633" t="str">
        <f>_xlfn.TEXTAFTER(Table2[[#This Row],[Kamp]],"- ")</f>
        <v>Blackhawks</v>
      </c>
      <c r="D2633">
        <v>45182</v>
      </c>
      <c r="E2633">
        <v>75105</v>
      </c>
      <c r="F2633">
        <v>20232024</v>
      </c>
      <c r="G2633" t="s">
        <v>17</v>
      </c>
      <c r="H2633" t="s">
        <v>661</v>
      </c>
      <c r="I2633" t="s">
        <v>677</v>
      </c>
      <c r="J2633">
        <v>1</v>
      </c>
      <c r="K2633">
        <v>31143</v>
      </c>
      <c r="L2633">
        <v>207</v>
      </c>
      <c r="M2633" t="s">
        <v>631</v>
      </c>
      <c r="N2633" t="s">
        <v>263</v>
      </c>
      <c r="O2633" t="s">
        <v>634</v>
      </c>
      <c r="P2633">
        <v>9</v>
      </c>
      <c r="Q2633" t="s">
        <v>634</v>
      </c>
      <c r="R2633">
        <f>SUMIFS(Table2[number],Table2[Event],"Goal",Table2[H/U],"HOME",Table2[GameID],Table2[[#This Row],[GameID]],Table2[GameTime],"&lt;="&amp;Table2[[#This Row],[GameTime]])</f>
        <v>1</v>
      </c>
      <c r="S2633">
        <f>SUMIFS(Table2[number],Table2[Event],"Goal",Table2[H/U],"AWAY",Table2[GameID],Table2[[#This Row],[GameID]],Table2[GameTime],"&lt;="&amp;Table2[[#This Row],[GameTime]])</f>
        <v>1</v>
      </c>
      <c r="T2633" t="str">
        <f>IF(Table2[[#This Row],[Event]]="Goal",Table2[[#This Row],[Hscore]]&amp;"-"&amp;Table2[[#This Row],[Uscore]],"")</f>
        <v/>
      </c>
      <c r="U2633">
        <v>263</v>
      </c>
      <c r="V2633" s="1">
        <f>Table2[[#This Row],[GameTime]]-(Table2[[#This Row],[period]]-1)*1200</f>
        <v>263</v>
      </c>
      <c r="W2633" s="1">
        <f>ROUNDDOWN(Table2[[#This Row],[Time]]/60,0)</f>
        <v>4</v>
      </c>
      <c r="X2633" s="1">
        <f>ROUNDDOWN((Table2[[#This Row],[Time]]/60-Table2[[#This Row],[Time2]])*60,0)</f>
        <v>23</v>
      </c>
      <c r="Y2633" s="1" t="str">
        <f>IF(Table2[[#This Row],[Time2]]&lt;10,0&amp;Table2[[#This Row],[Time2]],Table2[[#This Row],[Time2]])</f>
        <v>04</v>
      </c>
      <c r="Z2633" s="1">
        <f>IF(Table2[[#This Row],[Time3]]&lt;10,0&amp;Table2[[#This Row],[Time3]],Table2[[#This Row],[Time3]])</f>
        <v>23</v>
      </c>
      <c r="AA2633" s="2" t="str">
        <f>Table2[[#This Row],[Time4]]&amp;":"&amp;Table2[[#This Row],[Time5]]</f>
        <v>04:23</v>
      </c>
      <c r="AB2633" s="1" cm="1">
        <f t="array" ref="AB2633">IFERROR(IF(Table2[[#This Row],[code]]="","",_xlfn.IFS(AND(Table2[[#This Row],[code]]&lt;400,Table2[[#This Row],[code]]&lt;&gt;""),2,Table2[[#This Row],[code]]&gt;500,4)),"")</f>
        <v>2</v>
      </c>
      <c r="AC2633" s="1">
        <f>IF(Table2[[#This Row],[Event]]="Penalty",Table2[[#This Row],[number]],IF(Table2[[#This Row],[Event]]="Time-Out",401,""))</f>
        <v>207</v>
      </c>
      <c r="AD2633" s="1">
        <f>ROW(A2632)</f>
        <v>2632</v>
      </c>
      <c r="AE2633" s="1">
        <f>COUNTIFS(Table2[GameID],Table2[[#This Row],[GameID]],Table2[Column1],"&lt;="&amp;Table2[[#This Row],[Column1]])-1</f>
        <v>2</v>
      </c>
    </row>
    <row r="2634" spans="1:31" x14ac:dyDescent="0.45">
      <c r="A2634" t="s">
        <v>304</v>
      </c>
      <c r="B2634" t="str">
        <f>_xlfn.TEXTBEFORE(Table2[[#This Row],[Kamp]]," - ")</f>
        <v>Aab</v>
      </c>
      <c r="C2634" t="str">
        <f>_xlfn.TEXTAFTER(Table2[[#This Row],[Kamp]],"- ")</f>
        <v>Blackhawks</v>
      </c>
      <c r="D2634">
        <v>45182</v>
      </c>
      <c r="E2634">
        <v>75105</v>
      </c>
      <c r="F2634">
        <v>20232024</v>
      </c>
      <c r="G2634" t="s">
        <v>17</v>
      </c>
      <c r="H2634" t="s">
        <v>661</v>
      </c>
      <c r="I2634" t="s">
        <v>677</v>
      </c>
      <c r="J2634">
        <v>1</v>
      </c>
      <c r="K2634">
        <v>31143</v>
      </c>
      <c r="L2634">
        <v>1</v>
      </c>
      <c r="M2634" t="s">
        <v>630</v>
      </c>
      <c r="N2634" t="s">
        <v>501</v>
      </c>
      <c r="O2634" t="s">
        <v>143</v>
      </c>
      <c r="P2634">
        <v>77</v>
      </c>
      <c r="Q2634">
        <v>71</v>
      </c>
      <c r="R2634">
        <f>SUMIFS(Table2[number],Table2[Event],"Goal",Table2[H/U],"HOME",Table2[GameID],Table2[[#This Row],[GameID]],Table2[GameTime],"&lt;="&amp;Table2[[#This Row],[GameTime]])</f>
        <v>1</v>
      </c>
      <c r="S2634">
        <f>SUMIFS(Table2[number],Table2[Event],"Goal",Table2[H/U],"AWAY",Table2[GameID],Table2[[#This Row],[GameID]],Table2[GameTime],"&lt;="&amp;Table2[[#This Row],[GameTime]])</f>
        <v>2</v>
      </c>
      <c r="T2634" t="str">
        <f>IF(Table2[[#This Row],[Event]]="Goal",Table2[[#This Row],[Hscore]]&amp;"-"&amp;Table2[[#This Row],[Uscore]],"")</f>
        <v>1-2</v>
      </c>
      <c r="U2634">
        <v>545</v>
      </c>
      <c r="V2634" s="1">
        <f>Table2[[#This Row],[GameTime]]-(Table2[[#This Row],[period]]-1)*1200</f>
        <v>545</v>
      </c>
      <c r="W2634" s="1">
        <f>ROUNDDOWN(Table2[[#This Row],[Time]]/60,0)</f>
        <v>9</v>
      </c>
      <c r="X2634" s="1">
        <f>ROUNDDOWN((Table2[[#This Row],[Time]]/60-Table2[[#This Row],[Time2]])*60,0)</f>
        <v>5</v>
      </c>
      <c r="Y2634" s="1" t="str">
        <f>IF(Table2[[#This Row],[Time2]]&lt;10,0&amp;Table2[[#This Row],[Time2]],Table2[[#This Row],[Time2]])</f>
        <v>09</v>
      </c>
      <c r="Z2634" s="1" t="str">
        <f>IF(Table2[[#This Row],[Time3]]&lt;10,0&amp;Table2[[#This Row],[Time3]],Table2[[#This Row],[Time3]])</f>
        <v>05</v>
      </c>
      <c r="AA2634" s="2" t="str">
        <f>Table2[[#This Row],[Time4]]&amp;":"&amp;Table2[[#This Row],[Time5]]</f>
        <v>09:05</v>
      </c>
      <c r="AB2634" s="1" t="str" cm="1">
        <f t="array" ref="AB2634">IFERROR(IF(Table2[[#This Row],[code]]="","",_xlfn.IFS(AND(Table2[[#This Row],[code]]&lt;400,Table2[[#This Row],[code]]&lt;&gt;""),2,Table2[[#This Row],[code]]&gt;500,4)),"")</f>
        <v/>
      </c>
      <c r="AC2634" s="1" t="str">
        <f>IF(Table2[[#This Row],[Event]]="Penalty",Table2[[#This Row],[number]],IF(Table2[[#This Row],[Event]]="Time-Out",401,""))</f>
        <v/>
      </c>
      <c r="AD2634" s="1">
        <f>ROW(A2633)</f>
        <v>2633</v>
      </c>
      <c r="AE2634" s="1">
        <f>COUNTIFS(Table2[GameID],Table2[[#This Row],[GameID]],Table2[Column1],"&lt;="&amp;Table2[[#This Row],[Column1]])-1</f>
        <v>3</v>
      </c>
    </row>
    <row r="2635" spans="1:31" x14ac:dyDescent="0.45">
      <c r="A2635" t="s">
        <v>304</v>
      </c>
      <c r="B2635" t="str">
        <f>_xlfn.TEXTBEFORE(Table2[[#This Row],[Kamp]]," - ")</f>
        <v>Aab</v>
      </c>
      <c r="C2635" t="str">
        <f>_xlfn.TEXTAFTER(Table2[[#This Row],[Kamp]],"- ")</f>
        <v>Blackhawks</v>
      </c>
      <c r="D2635">
        <v>45182</v>
      </c>
      <c r="E2635">
        <v>75105</v>
      </c>
      <c r="F2635">
        <v>20232024</v>
      </c>
      <c r="G2635" t="s">
        <v>17</v>
      </c>
      <c r="H2635" t="s">
        <v>669</v>
      </c>
      <c r="I2635" t="s">
        <v>677</v>
      </c>
      <c r="J2635">
        <v>1</v>
      </c>
      <c r="K2635">
        <v>31146</v>
      </c>
      <c r="L2635">
        <v>1</v>
      </c>
      <c r="M2635" t="s">
        <v>630</v>
      </c>
      <c r="N2635" t="s">
        <v>634</v>
      </c>
      <c r="O2635" t="s">
        <v>634</v>
      </c>
      <c r="P2635" t="s">
        <v>634</v>
      </c>
      <c r="Q2635" t="s">
        <v>634</v>
      </c>
      <c r="R2635">
        <f>SUMIFS(Table2[number],Table2[Event],"Goal",Table2[H/U],"HOME",Table2[GameID],Table2[[#This Row],[GameID]],Table2[GameTime],"&lt;="&amp;Table2[[#This Row],[GameTime]])</f>
        <v>1</v>
      </c>
      <c r="S2635">
        <f>SUMIFS(Table2[number],Table2[Event],"Goal",Table2[H/U],"AWAY",Table2[GameID],Table2[[#This Row],[GameID]],Table2[GameTime],"&lt;="&amp;Table2[[#This Row],[GameTime]])</f>
        <v>3</v>
      </c>
      <c r="T2635" t="str">
        <f>IF(Table2[[#This Row],[Event]]="Goal",Table2[[#This Row],[Hscore]]&amp;"-"&amp;Table2[[#This Row],[Uscore]],"")</f>
        <v>1-3</v>
      </c>
      <c r="U2635">
        <v>964</v>
      </c>
      <c r="V2635" s="1">
        <f>Table2[[#This Row],[GameTime]]-(Table2[[#This Row],[period]]-1)*1200</f>
        <v>964</v>
      </c>
      <c r="W2635" s="1">
        <f>ROUNDDOWN(Table2[[#This Row],[Time]]/60,0)</f>
        <v>16</v>
      </c>
      <c r="X2635" s="1">
        <f>ROUNDDOWN((Table2[[#This Row],[Time]]/60-Table2[[#This Row],[Time2]])*60,0)</f>
        <v>3</v>
      </c>
      <c r="Y2635" s="1">
        <f>IF(Table2[[#This Row],[Time2]]&lt;10,0&amp;Table2[[#This Row],[Time2]],Table2[[#This Row],[Time2]])</f>
        <v>16</v>
      </c>
      <c r="Z2635" s="1" t="str">
        <f>IF(Table2[[#This Row],[Time3]]&lt;10,0&amp;Table2[[#This Row],[Time3]],Table2[[#This Row],[Time3]])</f>
        <v>03</v>
      </c>
      <c r="AA2635" s="2" t="str">
        <f>Table2[[#This Row],[Time4]]&amp;":"&amp;Table2[[#This Row],[Time5]]</f>
        <v>16:03</v>
      </c>
      <c r="AB2635" s="1" t="str" cm="1">
        <f t="array" ref="AB2635">IFERROR(IF(Table2[[#This Row],[code]]="","",_xlfn.IFS(AND(Table2[[#This Row],[code]]&lt;400,Table2[[#This Row],[code]]&lt;&gt;""),2,Table2[[#This Row],[code]]&gt;500,4)),"")</f>
        <v/>
      </c>
      <c r="AC2635" s="1" t="str">
        <f>IF(Table2[[#This Row],[Event]]="Penalty",Table2[[#This Row],[number]],IF(Table2[[#This Row],[Event]]="Time-Out",401,""))</f>
        <v/>
      </c>
      <c r="AD2635" s="1">
        <f>ROW(A2634)</f>
        <v>2634</v>
      </c>
      <c r="AE2635" s="1">
        <f>COUNTIFS(Table2[GameID],Table2[[#This Row],[GameID]],Table2[Column1],"&lt;="&amp;Table2[[#This Row],[Column1]])-1</f>
        <v>4</v>
      </c>
    </row>
    <row r="2636" spans="1:31" x14ac:dyDescent="0.45">
      <c r="A2636" t="s">
        <v>304</v>
      </c>
      <c r="B2636" t="str">
        <f>_xlfn.TEXTBEFORE(Table2[[#This Row],[Kamp]]," - ")</f>
        <v>Aab</v>
      </c>
      <c r="C2636" t="str">
        <f>_xlfn.TEXTAFTER(Table2[[#This Row],[Kamp]],"- ")</f>
        <v>Blackhawks</v>
      </c>
      <c r="D2636">
        <v>45182</v>
      </c>
      <c r="E2636">
        <v>75105</v>
      </c>
      <c r="F2636">
        <v>20232024</v>
      </c>
      <c r="G2636" t="s">
        <v>17</v>
      </c>
      <c r="H2636" t="s">
        <v>669</v>
      </c>
      <c r="I2636" t="s">
        <v>678</v>
      </c>
      <c r="J2636">
        <v>1</v>
      </c>
      <c r="K2636">
        <v>31146</v>
      </c>
      <c r="L2636">
        <v>0</v>
      </c>
      <c r="M2636" t="s">
        <v>633</v>
      </c>
      <c r="N2636" t="s">
        <v>634</v>
      </c>
      <c r="O2636" t="s">
        <v>634</v>
      </c>
      <c r="P2636" t="s">
        <v>634</v>
      </c>
      <c r="Q2636" t="s">
        <v>634</v>
      </c>
      <c r="R2636">
        <f>SUMIFS(Table2[number],Table2[Event],"Goal",Table2[H/U],"HOME",Table2[GameID],Table2[[#This Row],[GameID]],Table2[GameTime],"&lt;="&amp;Table2[[#This Row],[GameTime]])</f>
        <v>1</v>
      </c>
      <c r="S2636">
        <f>SUMIFS(Table2[number],Table2[Event],"Goal",Table2[H/U],"AWAY",Table2[GameID],Table2[[#This Row],[GameID]],Table2[GameTime],"&lt;="&amp;Table2[[#This Row],[GameTime]])</f>
        <v>3</v>
      </c>
      <c r="T2636" t="str">
        <f>IF(Table2[[#This Row],[Event]]="Goal",Table2[[#This Row],[Hscore]]&amp;"-"&amp;Table2[[#This Row],[Uscore]],"")</f>
        <v/>
      </c>
      <c r="U2636">
        <v>977</v>
      </c>
      <c r="V2636" s="1">
        <f>Table2[[#This Row],[GameTime]]-(Table2[[#This Row],[period]]-1)*1200</f>
        <v>977</v>
      </c>
      <c r="W2636" s="1">
        <f>ROUNDDOWN(Table2[[#This Row],[Time]]/60,0)</f>
        <v>16</v>
      </c>
      <c r="X2636" s="1">
        <f>ROUNDDOWN((Table2[[#This Row],[Time]]/60-Table2[[#This Row],[Time2]])*60,0)</f>
        <v>17</v>
      </c>
      <c r="Y2636" s="1">
        <f>IF(Table2[[#This Row],[Time2]]&lt;10,0&amp;Table2[[#This Row],[Time2]],Table2[[#This Row],[Time2]])</f>
        <v>16</v>
      </c>
      <c r="Z2636" s="1">
        <f>IF(Table2[[#This Row],[Time3]]&lt;10,0&amp;Table2[[#This Row],[Time3]],Table2[[#This Row],[Time3]])</f>
        <v>17</v>
      </c>
      <c r="AA2636" s="2" t="str">
        <f>Table2[[#This Row],[Time4]]&amp;":"&amp;Table2[[#This Row],[Time5]]</f>
        <v>16:17</v>
      </c>
      <c r="AB2636" s="1" t="str" cm="1">
        <f t="array" ref="AB2636">IFERROR(IF(Table2[[#This Row],[code]]="","",_xlfn.IFS(AND(Table2[[#This Row],[code]]&lt;400,Table2[[#This Row],[code]]&lt;&gt;""),2,Table2[[#This Row],[code]]&gt;500,4)),"")</f>
        <v/>
      </c>
      <c r="AC2636" s="1">
        <f>IF(Table2[[#This Row],[Event]]="Penalty",Table2[[#This Row],[number]],IF(Table2[[#This Row],[Event]]="Time-Out",401,""))</f>
        <v>401</v>
      </c>
      <c r="AD2636" s="1">
        <f>ROW(A2635)</f>
        <v>2635</v>
      </c>
      <c r="AE2636" s="1">
        <f>COUNTIFS(Table2[GameID],Table2[[#This Row],[GameID]],Table2[Column1],"&lt;="&amp;Table2[[#This Row],[Column1]])-1</f>
        <v>5</v>
      </c>
    </row>
    <row r="2637" spans="1:31" x14ac:dyDescent="0.45">
      <c r="A2637" t="s">
        <v>304</v>
      </c>
      <c r="B2637" t="str">
        <f>_xlfn.TEXTBEFORE(Table2[[#This Row],[Kamp]]," - ")</f>
        <v>Aab</v>
      </c>
      <c r="C2637" t="str">
        <f>_xlfn.TEXTAFTER(Table2[[#This Row],[Kamp]],"- ")</f>
        <v>Blackhawks</v>
      </c>
      <c r="D2637">
        <v>45182</v>
      </c>
      <c r="E2637">
        <v>75105</v>
      </c>
      <c r="F2637">
        <v>20232024</v>
      </c>
      <c r="G2637" t="s">
        <v>17</v>
      </c>
      <c r="H2637" t="s">
        <v>661</v>
      </c>
      <c r="I2637" t="s">
        <v>677</v>
      </c>
      <c r="J2637">
        <v>1</v>
      </c>
      <c r="K2637">
        <v>31143</v>
      </c>
      <c r="L2637">
        <v>1</v>
      </c>
      <c r="M2637" t="s">
        <v>630</v>
      </c>
      <c r="N2637" t="s">
        <v>149</v>
      </c>
      <c r="O2637" t="s">
        <v>634</v>
      </c>
      <c r="P2637">
        <v>98</v>
      </c>
      <c r="Q2637" t="s">
        <v>634</v>
      </c>
      <c r="R2637">
        <f>SUMIFS(Table2[number],Table2[Event],"Goal",Table2[H/U],"HOME",Table2[GameID],Table2[[#This Row],[GameID]],Table2[GameTime],"&lt;="&amp;Table2[[#This Row],[GameTime]])</f>
        <v>1</v>
      </c>
      <c r="S2637">
        <f>SUMIFS(Table2[number],Table2[Event],"Goal",Table2[H/U],"AWAY",Table2[GameID],Table2[[#This Row],[GameID]],Table2[GameTime],"&lt;="&amp;Table2[[#This Row],[GameTime]])</f>
        <v>4</v>
      </c>
      <c r="T2637" t="str">
        <f>IF(Table2[[#This Row],[Event]]="Goal",Table2[[#This Row],[Hscore]]&amp;"-"&amp;Table2[[#This Row],[Uscore]],"")</f>
        <v>1-4</v>
      </c>
      <c r="U2637">
        <v>1105</v>
      </c>
      <c r="V2637" s="1">
        <f>Table2[[#This Row],[GameTime]]-(Table2[[#This Row],[period]]-1)*1200</f>
        <v>1105</v>
      </c>
      <c r="W2637" s="1">
        <f>ROUNDDOWN(Table2[[#This Row],[Time]]/60,0)</f>
        <v>18</v>
      </c>
      <c r="X2637" s="1">
        <f>ROUNDDOWN((Table2[[#This Row],[Time]]/60-Table2[[#This Row],[Time2]])*60,0)</f>
        <v>25</v>
      </c>
      <c r="Y2637" s="1">
        <f>IF(Table2[[#This Row],[Time2]]&lt;10,0&amp;Table2[[#This Row],[Time2]],Table2[[#This Row],[Time2]])</f>
        <v>18</v>
      </c>
      <c r="Z2637" s="1">
        <f>IF(Table2[[#This Row],[Time3]]&lt;10,0&amp;Table2[[#This Row],[Time3]],Table2[[#This Row],[Time3]])</f>
        <v>25</v>
      </c>
      <c r="AA2637" s="2" t="str">
        <f>Table2[[#This Row],[Time4]]&amp;":"&amp;Table2[[#This Row],[Time5]]</f>
        <v>18:25</v>
      </c>
      <c r="AB2637" s="1" t="str" cm="1">
        <f t="array" ref="AB2637">IFERROR(IF(Table2[[#This Row],[code]]="","",_xlfn.IFS(AND(Table2[[#This Row],[code]]&lt;400,Table2[[#This Row],[code]]&lt;&gt;""),2,Table2[[#This Row],[code]]&gt;500,4)),"")</f>
        <v/>
      </c>
      <c r="AC2637" s="1" t="str">
        <f>IF(Table2[[#This Row],[Event]]="Penalty",Table2[[#This Row],[number]],IF(Table2[[#This Row],[Event]]="Time-Out",401,""))</f>
        <v/>
      </c>
      <c r="AD2637" s="1">
        <f>ROW(A2636)</f>
        <v>2636</v>
      </c>
      <c r="AE2637" s="1">
        <f>COUNTIFS(Table2[GameID],Table2[[#This Row],[GameID]],Table2[Column1],"&lt;="&amp;Table2[[#This Row],[Column1]])-1</f>
        <v>6</v>
      </c>
    </row>
    <row r="2638" spans="1:31" x14ac:dyDescent="0.45">
      <c r="A2638" t="s">
        <v>304</v>
      </c>
      <c r="B2638" t="str">
        <f>_xlfn.TEXTBEFORE(Table2[[#This Row],[Kamp]]," - ")</f>
        <v>Aab</v>
      </c>
      <c r="C2638" t="str">
        <f>_xlfn.TEXTAFTER(Table2[[#This Row],[Kamp]],"- ")</f>
        <v>Blackhawks</v>
      </c>
      <c r="D2638">
        <v>45182</v>
      </c>
      <c r="E2638">
        <v>75105</v>
      </c>
      <c r="F2638">
        <v>20232024</v>
      </c>
      <c r="G2638" t="s">
        <v>17</v>
      </c>
      <c r="H2638" t="s">
        <v>661</v>
      </c>
      <c r="I2638" t="s">
        <v>677</v>
      </c>
      <c r="J2638">
        <v>1</v>
      </c>
      <c r="K2638">
        <v>31143</v>
      </c>
      <c r="L2638">
        <v>1</v>
      </c>
      <c r="M2638" t="s">
        <v>630</v>
      </c>
      <c r="N2638" t="s">
        <v>388</v>
      </c>
      <c r="O2638" t="s">
        <v>147</v>
      </c>
      <c r="P2638">
        <v>79</v>
      </c>
      <c r="Q2638">
        <v>92</v>
      </c>
      <c r="R2638">
        <f>SUMIFS(Table2[number],Table2[Event],"Goal",Table2[H/U],"HOME",Table2[GameID],Table2[[#This Row],[GameID]],Table2[GameTime],"&lt;="&amp;Table2[[#This Row],[GameTime]])</f>
        <v>1</v>
      </c>
      <c r="S2638">
        <f>SUMIFS(Table2[number],Table2[Event],"Goal",Table2[H/U],"AWAY",Table2[GameID],Table2[[#This Row],[GameID]],Table2[GameTime],"&lt;="&amp;Table2[[#This Row],[GameTime]])</f>
        <v>5</v>
      </c>
      <c r="T2638" t="str">
        <f>IF(Table2[[#This Row],[Event]]="Goal",Table2[[#This Row],[Hscore]]&amp;"-"&amp;Table2[[#This Row],[Uscore]],"")</f>
        <v>1-5</v>
      </c>
      <c r="U2638">
        <v>1175</v>
      </c>
      <c r="V2638" s="1">
        <f>Table2[[#This Row],[GameTime]]-(Table2[[#This Row],[period]]-1)*1200</f>
        <v>1175</v>
      </c>
      <c r="W2638" s="1">
        <f>ROUNDDOWN(Table2[[#This Row],[Time]]/60,0)</f>
        <v>19</v>
      </c>
      <c r="X2638" s="1">
        <f>ROUNDDOWN((Table2[[#This Row],[Time]]/60-Table2[[#This Row],[Time2]])*60,0)</f>
        <v>34</v>
      </c>
      <c r="Y2638" s="1">
        <f>IF(Table2[[#This Row],[Time2]]&lt;10,0&amp;Table2[[#This Row],[Time2]],Table2[[#This Row],[Time2]])</f>
        <v>19</v>
      </c>
      <c r="Z2638" s="1">
        <f>IF(Table2[[#This Row],[Time3]]&lt;10,0&amp;Table2[[#This Row],[Time3]],Table2[[#This Row],[Time3]])</f>
        <v>34</v>
      </c>
      <c r="AA2638" s="2" t="str">
        <f>Table2[[#This Row],[Time4]]&amp;":"&amp;Table2[[#This Row],[Time5]]</f>
        <v>19:34</v>
      </c>
      <c r="AB2638" s="1" t="str" cm="1">
        <f t="array" ref="AB2638">IFERROR(IF(Table2[[#This Row],[code]]="","",_xlfn.IFS(AND(Table2[[#This Row],[code]]&lt;400,Table2[[#This Row],[code]]&lt;&gt;""),2,Table2[[#This Row],[code]]&gt;500,4)),"")</f>
        <v/>
      </c>
      <c r="AC2638" s="1" t="str">
        <f>IF(Table2[[#This Row],[Event]]="Penalty",Table2[[#This Row],[number]],IF(Table2[[#This Row],[Event]]="Time-Out",401,""))</f>
        <v/>
      </c>
      <c r="AD2638" s="1">
        <f>ROW(A2637)</f>
        <v>2637</v>
      </c>
      <c r="AE2638" s="1">
        <f>COUNTIFS(Table2[GameID],Table2[[#This Row],[GameID]],Table2[Column1],"&lt;="&amp;Table2[[#This Row],[Column1]])-1</f>
        <v>7</v>
      </c>
    </row>
    <row r="2639" spans="1:31" x14ac:dyDescent="0.45">
      <c r="A2639" t="s">
        <v>503</v>
      </c>
      <c r="B2639" t="str">
        <f>_xlfn.TEXTBEFORE(Table2[[#This Row],[Kamp]]," - ")</f>
        <v>Odense Floorball</v>
      </c>
      <c r="C2639" t="str">
        <f>_xlfn.TEXTAFTER(Table2[[#This Row],[Kamp]],"- ")</f>
        <v>Strandby Elling</v>
      </c>
      <c r="D2639">
        <v>45178</v>
      </c>
      <c r="E2639">
        <v>75107</v>
      </c>
      <c r="F2639">
        <v>20232024</v>
      </c>
      <c r="G2639" t="s">
        <v>17</v>
      </c>
      <c r="H2639" t="s">
        <v>671</v>
      </c>
      <c r="I2639" t="s">
        <v>677</v>
      </c>
      <c r="J2639">
        <v>1</v>
      </c>
      <c r="K2639">
        <v>31148</v>
      </c>
      <c r="L2639">
        <v>205</v>
      </c>
      <c r="M2639" t="s">
        <v>631</v>
      </c>
      <c r="N2639" t="s">
        <v>478</v>
      </c>
      <c r="O2639" t="s">
        <v>634</v>
      </c>
      <c r="P2639">
        <v>78</v>
      </c>
      <c r="Q2639" t="s">
        <v>634</v>
      </c>
      <c r="R2639">
        <f>SUMIFS(Table2[number],Table2[Event],"Goal",Table2[H/U],"HOME",Table2[GameID],Table2[[#This Row],[GameID]],Table2[GameTime],"&lt;="&amp;Table2[[#This Row],[GameTime]])</f>
        <v>0</v>
      </c>
      <c r="S2639">
        <f>SUMIFS(Table2[number],Table2[Event],"Goal",Table2[H/U],"AWAY",Table2[GameID],Table2[[#This Row],[GameID]],Table2[GameTime],"&lt;="&amp;Table2[[#This Row],[GameTime]])</f>
        <v>0</v>
      </c>
      <c r="T2639" t="str">
        <f>IF(Table2[[#This Row],[Event]]="Goal",Table2[[#This Row],[Hscore]]&amp;"-"&amp;Table2[[#This Row],[Uscore]],"")</f>
        <v/>
      </c>
      <c r="U2639">
        <v>730</v>
      </c>
      <c r="V2639" s="1">
        <f>Table2[[#This Row],[GameTime]]-(Table2[[#This Row],[period]]-1)*1200</f>
        <v>730</v>
      </c>
      <c r="W2639" s="1">
        <f>ROUNDDOWN(Table2[[#This Row],[Time]]/60,0)</f>
        <v>12</v>
      </c>
      <c r="X2639" s="1">
        <f>ROUNDDOWN((Table2[[#This Row],[Time]]/60-Table2[[#This Row],[Time2]])*60,0)</f>
        <v>9</v>
      </c>
      <c r="Y2639" s="1">
        <f>IF(Table2[[#This Row],[Time2]]&lt;10,0&amp;Table2[[#This Row],[Time2]],Table2[[#This Row],[Time2]])</f>
        <v>12</v>
      </c>
      <c r="Z2639" s="1" t="str">
        <f>IF(Table2[[#This Row],[Time3]]&lt;10,0&amp;Table2[[#This Row],[Time3]],Table2[[#This Row],[Time3]])</f>
        <v>09</v>
      </c>
      <c r="AA2639" s="2" t="str">
        <f>Table2[[#This Row],[Time4]]&amp;":"&amp;Table2[[#This Row],[Time5]]</f>
        <v>12:09</v>
      </c>
      <c r="AB2639" s="1" cm="1">
        <f t="array" ref="AB2639">IFERROR(IF(Table2[[#This Row],[code]]="","",_xlfn.IFS(AND(Table2[[#This Row],[code]]&lt;400,Table2[[#This Row],[code]]&lt;&gt;""),2,Table2[[#This Row],[code]]&gt;500,4)),"")</f>
        <v>2</v>
      </c>
      <c r="AC2639" s="1">
        <f>IF(Table2[[#This Row],[Event]]="Penalty",Table2[[#This Row],[number]],IF(Table2[[#This Row],[Event]]="Time-Out",401,""))</f>
        <v>205</v>
      </c>
      <c r="AD2639" s="1">
        <f>ROW(A2638)</f>
        <v>2638</v>
      </c>
      <c r="AE2639" s="1">
        <f>COUNTIFS(Table2[GameID],Table2[[#This Row],[GameID]],Table2[Column1],"&lt;="&amp;Table2[[#This Row],[Column1]])-1</f>
        <v>0</v>
      </c>
    </row>
    <row r="2640" spans="1:31" x14ac:dyDescent="0.45">
      <c r="A2640" t="s">
        <v>503</v>
      </c>
      <c r="B2640" t="str">
        <f>_xlfn.TEXTBEFORE(Table2[[#This Row],[Kamp]]," - ")</f>
        <v>Odense Floorball</v>
      </c>
      <c r="C2640" t="str">
        <f>_xlfn.TEXTAFTER(Table2[[#This Row],[Kamp]],"- ")</f>
        <v>Strandby Elling</v>
      </c>
      <c r="D2640">
        <v>45178</v>
      </c>
      <c r="E2640">
        <v>75107</v>
      </c>
      <c r="F2640">
        <v>20232024</v>
      </c>
      <c r="G2640" t="s">
        <v>17</v>
      </c>
      <c r="H2640" t="s">
        <v>671</v>
      </c>
      <c r="I2640" t="s">
        <v>677</v>
      </c>
      <c r="J2640">
        <v>1</v>
      </c>
      <c r="K2640">
        <v>31148</v>
      </c>
      <c r="L2640">
        <v>1</v>
      </c>
      <c r="M2640" t="s">
        <v>630</v>
      </c>
      <c r="N2640" t="s">
        <v>421</v>
      </c>
      <c r="O2640" t="s">
        <v>474</v>
      </c>
      <c r="P2640">
        <v>89</v>
      </c>
      <c r="Q2640">
        <v>20</v>
      </c>
      <c r="R2640">
        <f>SUMIFS(Table2[number],Table2[Event],"Goal",Table2[H/U],"HOME",Table2[GameID],Table2[[#This Row],[GameID]],Table2[GameTime],"&lt;="&amp;Table2[[#This Row],[GameTime]])</f>
        <v>0</v>
      </c>
      <c r="S2640">
        <f>SUMIFS(Table2[number],Table2[Event],"Goal",Table2[H/U],"AWAY",Table2[GameID],Table2[[#This Row],[GameID]],Table2[GameTime],"&lt;="&amp;Table2[[#This Row],[GameTime]])</f>
        <v>1</v>
      </c>
      <c r="T2640" t="str">
        <f>IF(Table2[[#This Row],[Event]]="Goal",Table2[[#This Row],[Hscore]]&amp;"-"&amp;Table2[[#This Row],[Uscore]],"")</f>
        <v>0-1</v>
      </c>
      <c r="U2640">
        <v>954</v>
      </c>
      <c r="V2640" s="1">
        <f>Table2[[#This Row],[GameTime]]-(Table2[[#This Row],[period]]-1)*1200</f>
        <v>954</v>
      </c>
      <c r="W2640" s="1">
        <f>ROUNDDOWN(Table2[[#This Row],[Time]]/60,0)</f>
        <v>15</v>
      </c>
      <c r="X2640" s="1">
        <f>ROUNDDOWN((Table2[[#This Row],[Time]]/60-Table2[[#This Row],[Time2]])*60,0)</f>
        <v>54</v>
      </c>
      <c r="Y2640" s="1">
        <f>IF(Table2[[#This Row],[Time2]]&lt;10,0&amp;Table2[[#This Row],[Time2]],Table2[[#This Row],[Time2]])</f>
        <v>15</v>
      </c>
      <c r="Z2640" s="1">
        <f>IF(Table2[[#This Row],[Time3]]&lt;10,0&amp;Table2[[#This Row],[Time3]],Table2[[#This Row],[Time3]])</f>
        <v>54</v>
      </c>
      <c r="AA2640" s="2" t="str">
        <f>Table2[[#This Row],[Time4]]&amp;":"&amp;Table2[[#This Row],[Time5]]</f>
        <v>15:54</v>
      </c>
      <c r="AB2640" s="1" t="str" cm="1">
        <f t="array" ref="AB2640">IFERROR(IF(Table2[[#This Row],[code]]="","",_xlfn.IFS(AND(Table2[[#This Row],[code]]&lt;400,Table2[[#This Row],[code]]&lt;&gt;""),2,Table2[[#This Row],[code]]&gt;500,4)),"")</f>
        <v/>
      </c>
      <c r="AC2640" s="1" t="str">
        <f>IF(Table2[[#This Row],[Event]]="Penalty",Table2[[#This Row],[number]],IF(Table2[[#This Row],[Event]]="Time-Out",401,""))</f>
        <v/>
      </c>
      <c r="AD2640" s="1">
        <f>ROW(A2639)</f>
        <v>2639</v>
      </c>
      <c r="AE2640" s="1">
        <f>COUNTIFS(Table2[GameID],Table2[[#This Row],[GameID]],Table2[Column1],"&lt;="&amp;Table2[[#This Row],[Column1]])-1</f>
        <v>1</v>
      </c>
    </row>
    <row r="2641" spans="1:31" x14ac:dyDescent="0.45">
      <c r="A2641" t="s">
        <v>503</v>
      </c>
      <c r="B2641" t="str">
        <f>_xlfn.TEXTBEFORE(Table2[[#This Row],[Kamp]]," - ")</f>
        <v>Odense Floorball</v>
      </c>
      <c r="C2641" t="str">
        <f>_xlfn.TEXTAFTER(Table2[[#This Row],[Kamp]],"- ")</f>
        <v>Strandby Elling</v>
      </c>
      <c r="D2641">
        <v>45178</v>
      </c>
      <c r="E2641">
        <v>75107</v>
      </c>
      <c r="F2641">
        <v>20232024</v>
      </c>
      <c r="G2641" t="s">
        <v>17</v>
      </c>
      <c r="H2641" t="s">
        <v>671</v>
      </c>
      <c r="I2641" t="s">
        <v>677</v>
      </c>
      <c r="J2641">
        <v>2</v>
      </c>
      <c r="K2641">
        <v>31148</v>
      </c>
      <c r="L2641">
        <v>201</v>
      </c>
      <c r="M2641" t="s">
        <v>631</v>
      </c>
      <c r="N2641" t="s">
        <v>515</v>
      </c>
      <c r="O2641" t="s">
        <v>634</v>
      </c>
      <c r="P2641">
        <v>11</v>
      </c>
      <c r="Q2641" t="s">
        <v>634</v>
      </c>
      <c r="R2641">
        <f>SUMIFS(Table2[number],Table2[Event],"Goal",Table2[H/U],"HOME",Table2[GameID],Table2[[#This Row],[GameID]],Table2[GameTime],"&lt;="&amp;Table2[[#This Row],[GameTime]])</f>
        <v>0</v>
      </c>
      <c r="S2641">
        <f>SUMIFS(Table2[number],Table2[Event],"Goal",Table2[H/U],"AWAY",Table2[GameID],Table2[[#This Row],[GameID]],Table2[GameTime],"&lt;="&amp;Table2[[#This Row],[GameTime]])</f>
        <v>1</v>
      </c>
      <c r="T2641" t="str">
        <f>IF(Table2[[#This Row],[Event]]="Goal",Table2[[#This Row],[Hscore]]&amp;"-"&amp;Table2[[#This Row],[Uscore]],"")</f>
        <v/>
      </c>
      <c r="U2641">
        <v>1510</v>
      </c>
      <c r="V2641" s="1">
        <f>Table2[[#This Row],[GameTime]]-(Table2[[#This Row],[period]]-1)*1200</f>
        <v>310</v>
      </c>
      <c r="W2641" s="1">
        <f>ROUNDDOWN(Table2[[#This Row],[Time]]/60,0)</f>
        <v>5</v>
      </c>
      <c r="X2641" s="1">
        <f>ROUNDDOWN((Table2[[#This Row],[Time]]/60-Table2[[#This Row],[Time2]])*60,0)</f>
        <v>10</v>
      </c>
      <c r="Y2641" s="1" t="str">
        <f>IF(Table2[[#This Row],[Time2]]&lt;10,0&amp;Table2[[#This Row],[Time2]],Table2[[#This Row],[Time2]])</f>
        <v>05</v>
      </c>
      <c r="Z2641" s="1">
        <f>IF(Table2[[#This Row],[Time3]]&lt;10,0&amp;Table2[[#This Row],[Time3]],Table2[[#This Row],[Time3]])</f>
        <v>10</v>
      </c>
      <c r="AA2641" s="2" t="str">
        <f>Table2[[#This Row],[Time4]]&amp;":"&amp;Table2[[#This Row],[Time5]]</f>
        <v>05:10</v>
      </c>
      <c r="AB2641" s="1" cm="1">
        <f t="array" ref="AB2641">IFERROR(IF(Table2[[#This Row],[code]]="","",_xlfn.IFS(AND(Table2[[#This Row],[code]]&lt;400,Table2[[#This Row],[code]]&lt;&gt;""),2,Table2[[#This Row],[code]]&gt;500,4)),"")</f>
        <v>2</v>
      </c>
      <c r="AC2641" s="1">
        <f>IF(Table2[[#This Row],[Event]]="Penalty",Table2[[#This Row],[number]],IF(Table2[[#This Row],[Event]]="Time-Out",401,""))</f>
        <v>201</v>
      </c>
      <c r="AD2641" s="1">
        <f>ROW(A2640)</f>
        <v>2640</v>
      </c>
      <c r="AE2641" s="1">
        <f>COUNTIFS(Table2[GameID],Table2[[#This Row],[GameID]],Table2[Column1],"&lt;="&amp;Table2[[#This Row],[Column1]])-1</f>
        <v>2</v>
      </c>
    </row>
    <row r="2642" spans="1:31" x14ac:dyDescent="0.45">
      <c r="A2642" t="s">
        <v>503</v>
      </c>
      <c r="B2642" t="str">
        <f>_xlfn.TEXTBEFORE(Table2[[#This Row],[Kamp]]," - ")</f>
        <v>Odense Floorball</v>
      </c>
      <c r="C2642" t="str">
        <f>_xlfn.TEXTAFTER(Table2[[#This Row],[Kamp]],"- ")</f>
        <v>Strandby Elling</v>
      </c>
      <c r="D2642">
        <v>45178</v>
      </c>
      <c r="E2642">
        <v>75107</v>
      </c>
      <c r="F2642">
        <v>20232024</v>
      </c>
      <c r="G2642" t="s">
        <v>17</v>
      </c>
      <c r="H2642" t="s">
        <v>671</v>
      </c>
      <c r="I2642" t="s">
        <v>677</v>
      </c>
      <c r="J2642">
        <v>2</v>
      </c>
      <c r="K2642">
        <v>31148</v>
      </c>
      <c r="L2642">
        <v>216</v>
      </c>
      <c r="M2642" t="s">
        <v>631</v>
      </c>
      <c r="N2642" t="s">
        <v>421</v>
      </c>
      <c r="O2642" t="s">
        <v>634</v>
      </c>
      <c r="P2642">
        <v>89</v>
      </c>
      <c r="Q2642" t="s">
        <v>634</v>
      </c>
      <c r="R2642">
        <f>SUMIFS(Table2[number],Table2[Event],"Goal",Table2[H/U],"HOME",Table2[GameID],Table2[[#This Row],[GameID]],Table2[GameTime],"&lt;="&amp;Table2[[#This Row],[GameTime]])</f>
        <v>0</v>
      </c>
      <c r="S2642">
        <f>SUMIFS(Table2[number],Table2[Event],"Goal",Table2[H/U],"AWAY",Table2[GameID],Table2[[#This Row],[GameID]],Table2[GameTime],"&lt;="&amp;Table2[[#This Row],[GameTime]])</f>
        <v>1</v>
      </c>
      <c r="T2642" t="str">
        <f>IF(Table2[[#This Row],[Event]]="Goal",Table2[[#This Row],[Hscore]]&amp;"-"&amp;Table2[[#This Row],[Uscore]],"")</f>
        <v/>
      </c>
      <c r="U2642">
        <v>1856</v>
      </c>
      <c r="V2642" s="1">
        <f>Table2[[#This Row],[GameTime]]-(Table2[[#This Row],[period]]-1)*1200</f>
        <v>656</v>
      </c>
      <c r="W2642" s="1">
        <f>ROUNDDOWN(Table2[[#This Row],[Time]]/60,0)</f>
        <v>10</v>
      </c>
      <c r="X2642" s="1">
        <f>ROUNDDOWN((Table2[[#This Row],[Time]]/60-Table2[[#This Row],[Time2]])*60,0)</f>
        <v>56</v>
      </c>
      <c r="Y2642" s="1">
        <f>IF(Table2[[#This Row],[Time2]]&lt;10,0&amp;Table2[[#This Row],[Time2]],Table2[[#This Row],[Time2]])</f>
        <v>10</v>
      </c>
      <c r="Z2642" s="1">
        <f>IF(Table2[[#This Row],[Time3]]&lt;10,0&amp;Table2[[#This Row],[Time3]],Table2[[#This Row],[Time3]])</f>
        <v>56</v>
      </c>
      <c r="AA2642" s="2" t="str">
        <f>Table2[[#This Row],[Time4]]&amp;":"&amp;Table2[[#This Row],[Time5]]</f>
        <v>10:56</v>
      </c>
      <c r="AB2642" s="1" cm="1">
        <f t="array" ref="AB2642">IFERROR(IF(Table2[[#This Row],[code]]="","",_xlfn.IFS(AND(Table2[[#This Row],[code]]&lt;400,Table2[[#This Row],[code]]&lt;&gt;""),2,Table2[[#This Row],[code]]&gt;500,4)),"")</f>
        <v>2</v>
      </c>
      <c r="AC2642" s="1">
        <f>IF(Table2[[#This Row],[Event]]="Penalty",Table2[[#This Row],[number]],IF(Table2[[#This Row],[Event]]="Time-Out",401,""))</f>
        <v>216</v>
      </c>
      <c r="AD2642" s="1">
        <f>ROW(A2641)</f>
        <v>2641</v>
      </c>
      <c r="AE2642" s="1">
        <f>COUNTIFS(Table2[GameID],Table2[[#This Row],[GameID]],Table2[Column1],"&lt;="&amp;Table2[[#This Row],[Column1]])-1</f>
        <v>3</v>
      </c>
    </row>
    <row r="2643" spans="1:31" x14ac:dyDescent="0.45">
      <c r="A2643" t="s">
        <v>503</v>
      </c>
      <c r="B2643" t="str">
        <f>_xlfn.TEXTBEFORE(Table2[[#This Row],[Kamp]]," - ")</f>
        <v>Odense Floorball</v>
      </c>
      <c r="C2643" t="str">
        <f>_xlfn.TEXTAFTER(Table2[[#This Row],[Kamp]],"- ")</f>
        <v>Strandby Elling</v>
      </c>
      <c r="D2643">
        <v>45178</v>
      </c>
      <c r="E2643">
        <v>75107</v>
      </c>
      <c r="F2643">
        <v>20232024</v>
      </c>
      <c r="G2643" t="s">
        <v>17</v>
      </c>
      <c r="H2643" t="s">
        <v>671</v>
      </c>
      <c r="I2643" t="s">
        <v>677</v>
      </c>
      <c r="J2643">
        <v>3</v>
      </c>
      <c r="K2643">
        <v>31148</v>
      </c>
      <c r="L2643">
        <v>1</v>
      </c>
      <c r="M2643" t="s">
        <v>630</v>
      </c>
      <c r="N2643" t="s">
        <v>515</v>
      </c>
      <c r="O2643" t="s">
        <v>144</v>
      </c>
      <c r="P2643">
        <v>11</v>
      </c>
      <c r="Q2643">
        <v>81</v>
      </c>
      <c r="R2643">
        <f>SUMIFS(Table2[number],Table2[Event],"Goal",Table2[H/U],"HOME",Table2[GameID],Table2[[#This Row],[GameID]],Table2[GameTime],"&lt;="&amp;Table2[[#This Row],[GameTime]])</f>
        <v>0</v>
      </c>
      <c r="S2643">
        <f>SUMIFS(Table2[number],Table2[Event],"Goal",Table2[H/U],"AWAY",Table2[GameID],Table2[[#This Row],[GameID]],Table2[GameTime],"&lt;="&amp;Table2[[#This Row],[GameTime]])</f>
        <v>2</v>
      </c>
      <c r="T2643" t="str">
        <f>IF(Table2[[#This Row],[Event]]="Goal",Table2[[#This Row],[Hscore]]&amp;"-"&amp;Table2[[#This Row],[Uscore]],"")</f>
        <v>0-2</v>
      </c>
      <c r="U2643">
        <v>2709</v>
      </c>
      <c r="V2643" s="1">
        <f>Table2[[#This Row],[GameTime]]-(Table2[[#This Row],[period]]-1)*1200</f>
        <v>309</v>
      </c>
      <c r="W2643" s="1">
        <f>ROUNDDOWN(Table2[[#This Row],[Time]]/60,0)</f>
        <v>5</v>
      </c>
      <c r="X2643" s="1">
        <f>ROUNDDOWN((Table2[[#This Row],[Time]]/60-Table2[[#This Row],[Time2]])*60,0)</f>
        <v>9</v>
      </c>
      <c r="Y2643" s="1" t="str">
        <f>IF(Table2[[#This Row],[Time2]]&lt;10,0&amp;Table2[[#This Row],[Time2]],Table2[[#This Row],[Time2]])</f>
        <v>05</v>
      </c>
      <c r="Z2643" s="1" t="str">
        <f>IF(Table2[[#This Row],[Time3]]&lt;10,0&amp;Table2[[#This Row],[Time3]],Table2[[#This Row],[Time3]])</f>
        <v>09</v>
      </c>
      <c r="AA2643" s="2" t="str">
        <f>Table2[[#This Row],[Time4]]&amp;":"&amp;Table2[[#This Row],[Time5]]</f>
        <v>05:09</v>
      </c>
      <c r="AB2643" s="1" t="str" cm="1">
        <f t="array" ref="AB2643">IFERROR(IF(Table2[[#This Row],[code]]="","",_xlfn.IFS(AND(Table2[[#This Row],[code]]&lt;400,Table2[[#This Row],[code]]&lt;&gt;""),2,Table2[[#This Row],[code]]&gt;500,4)),"")</f>
        <v/>
      </c>
      <c r="AC2643" s="1" t="str">
        <f>IF(Table2[[#This Row],[Event]]="Penalty",Table2[[#This Row],[number]],IF(Table2[[#This Row],[Event]]="Time-Out",401,""))</f>
        <v/>
      </c>
      <c r="AD2643" s="1">
        <f>ROW(A2642)</f>
        <v>2642</v>
      </c>
      <c r="AE2643" s="1">
        <f>COUNTIFS(Table2[GameID],Table2[[#This Row],[GameID]],Table2[Column1],"&lt;="&amp;Table2[[#This Row],[Column1]])-1</f>
        <v>4</v>
      </c>
    </row>
    <row r="2644" spans="1:31" x14ac:dyDescent="0.45">
      <c r="A2644" t="s">
        <v>503</v>
      </c>
      <c r="B2644" t="str">
        <f>_xlfn.TEXTBEFORE(Table2[[#This Row],[Kamp]]," - ")</f>
        <v>Odense Floorball</v>
      </c>
      <c r="C2644" t="str">
        <f>_xlfn.TEXTAFTER(Table2[[#This Row],[Kamp]],"- ")</f>
        <v>Strandby Elling</v>
      </c>
      <c r="D2644">
        <v>45178</v>
      </c>
      <c r="E2644">
        <v>75107</v>
      </c>
      <c r="F2644">
        <v>20232024</v>
      </c>
      <c r="G2644" t="s">
        <v>17</v>
      </c>
      <c r="H2644" t="s">
        <v>671</v>
      </c>
      <c r="I2644" t="s">
        <v>677</v>
      </c>
      <c r="J2644">
        <v>3</v>
      </c>
      <c r="K2644">
        <v>31148</v>
      </c>
      <c r="L2644">
        <v>1</v>
      </c>
      <c r="M2644" t="s">
        <v>630</v>
      </c>
      <c r="N2644" t="s">
        <v>421</v>
      </c>
      <c r="O2644" t="s">
        <v>478</v>
      </c>
      <c r="P2644">
        <v>89</v>
      </c>
      <c r="Q2644">
        <v>78</v>
      </c>
      <c r="R2644">
        <f>SUMIFS(Table2[number],Table2[Event],"Goal",Table2[H/U],"HOME",Table2[GameID],Table2[[#This Row],[GameID]],Table2[GameTime],"&lt;="&amp;Table2[[#This Row],[GameTime]])</f>
        <v>0</v>
      </c>
      <c r="S2644">
        <f>SUMIFS(Table2[number],Table2[Event],"Goal",Table2[H/U],"AWAY",Table2[GameID],Table2[[#This Row],[GameID]],Table2[GameTime],"&lt;="&amp;Table2[[#This Row],[GameTime]])</f>
        <v>3</v>
      </c>
      <c r="T2644" t="str">
        <f>IF(Table2[[#This Row],[Event]]="Goal",Table2[[#This Row],[Hscore]]&amp;"-"&amp;Table2[[#This Row],[Uscore]],"")</f>
        <v>0-3</v>
      </c>
      <c r="U2644">
        <v>3085</v>
      </c>
      <c r="V2644" s="1">
        <f>Table2[[#This Row],[GameTime]]-(Table2[[#This Row],[period]]-1)*1200</f>
        <v>685</v>
      </c>
      <c r="W2644" s="1">
        <f>ROUNDDOWN(Table2[[#This Row],[Time]]/60,0)</f>
        <v>11</v>
      </c>
      <c r="X2644" s="1">
        <f>ROUNDDOWN((Table2[[#This Row],[Time]]/60-Table2[[#This Row],[Time2]])*60,0)</f>
        <v>25</v>
      </c>
      <c r="Y2644" s="1">
        <f>IF(Table2[[#This Row],[Time2]]&lt;10,0&amp;Table2[[#This Row],[Time2]],Table2[[#This Row],[Time2]])</f>
        <v>11</v>
      </c>
      <c r="Z2644" s="1">
        <f>IF(Table2[[#This Row],[Time3]]&lt;10,0&amp;Table2[[#This Row],[Time3]],Table2[[#This Row],[Time3]])</f>
        <v>25</v>
      </c>
      <c r="AA2644" s="2" t="str">
        <f>Table2[[#This Row],[Time4]]&amp;":"&amp;Table2[[#This Row],[Time5]]</f>
        <v>11:25</v>
      </c>
      <c r="AB2644" s="1" t="str" cm="1">
        <f t="array" ref="AB2644">IFERROR(IF(Table2[[#This Row],[code]]="","",_xlfn.IFS(AND(Table2[[#This Row],[code]]&lt;400,Table2[[#This Row],[code]]&lt;&gt;""),2,Table2[[#This Row],[code]]&gt;500,4)),"")</f>
        <v/>
      </c>
      <c r="AC2644" s="1" t="str">
        <f>IF(Table2[[#This Row],[Event]]="Penalty",Table2[[#This Row],[number]],IF(Table2[[#This Row],[Event]]="Time-Out",401,""))</f>
        <v/>
      </c>
      <c r="AD2644" s="1">
        <f>ROW(A2643)</f>
        <v>2643</v>
      </c>
      <c r="AE2644" s="1">
        <f>COUNTIFS(Table2[GameID],Table2[[#This Row],[GameID]],Table2[Column1],"&lt;="&amp;Table2[[#This Row],[Column1]])-1</f>
        <v>5</v>
      </c>
    </row>
    <row r="2645" spans="1:31" x14ac:dyDescent="0.45">
      <c r="A2645" t="s">
        <v>503</v>
      </c>
      <c r="B2645" t="str">
        <f>_xlfn.TEXTBEFORE(Table2[[#This Row],[Kamp]]," - ")</f>
        <v>Odense Floorball</v>
      </c>
      <c r="C2645" t="str">
        <f>_xlfn.TEXTAFTER(Table2[[#This Row],[Kamp]],"- ")</f>
        <v>Strandby Elling</v>
      </c>
      <c r="D2645">
        <v>45178</v>
      </c>
      <c r="E2645">
        <v>75107</v>
      </c>
      <c r="F2645">
        <v>20232024</v>
      </c>
      <c r="G2645" t="s">
        <v>17</v>
      </c>
      <c r="H2645" t="s">
        <v>671</v>
      </c>
      <c r="I2645" t="s">
        <v>677</v>
      </c>
      <c r="J2645">
        <v>3</v>
      </c>
      <c r="K2645">
        <v>31148</v>
      </c>
      <c r="L2645">
        <v>201</v>
      </c>
      <c r="M2645" t="s">
        <v>631</v>
      </c>
      <c r="N2645" t="s">
        <v>479</v>
      </c>
      <c r="O2645" t="s">
        <v>634</v>
      </c>
      <c r="P2645">
        <v>90</v>
      </c>
      <c r="Q2645" t="s">
        <v>634</v>
      </c>
      <c r="R2645">
        <f>SUMIFS(Table2[number],Table2[Event],"Goal",Table2[H/U],"HOME",Table2[GameID],Table2[[#This Row],[GameID]],Table2[GameTime],"&lt;="&amp;Table2[[#This Row],[GameTime]])</f>
        <v>0</v>
      </c>
      <c r="S2645">
        <f>SUMIFS(Table2[number],Table2[Event],"Goal",Table2[H/U],"AWAY",Table2[GameID],Table2[[#This Row],[GameID]],Table2[GameTime],"&lt;="&amp;Table2[[#This Row],[GameTime]])</f>
        <v>3</v>
      </c>
      <c r="T2645" t="str">
        <f>IF(Table2[[#This Row],[Event]]="Goal",Table2[[#This Row],[Hscore]]&amp;"-"&amp;Table2[[#This Row],[Uscore]],"")</f>
        <v/>
      </c>
      <c r="U2645">
        <v>3132</v>
      </c>
      <c r="V2645" s="1">
        <f>Table2[[#This Row],[GameTime]]-(Table2[[#This Row],[period]]-1)*1200</f>
        <v>732</v>
      </c>
      <c r="W2645" s="1">
        <f>ROUNDDOWN(Table2[[#This Row],[Time]]/60,0)</f>
        <v>12</v>
      </c>
      <c r="X2645" s="1">
        <f>ROUNDDOWN((Table2[[#This Row],[Time]]/60-Table2[[#This Row],[Time2]])*60,0)</f>
        <v>12</v>
      </c>
      <c r="Y2645" s="1">
        <f>IF(Table2[[#This Row],[Time2]]&lt;10,0&amp;Table2[[#This Row],[Time2]],Table2[[#This Row],[Time2]])</f>
        <v>12</v>
      </c>
      <c r="Z2645" s="1">
        <f>IF(Table2[[#This Row],[Time3]]&lt;10,0&amp;Table2[[#This Row],[Time3]],Table2[[#This Row],[Time3]])</f>
        <v>12</v>
      </c>
      <c r="AA2645" s="2" t="str">
        <f>Table2[[#This Row],[Time4]]&amp;":"&amp;Table2[[#This Row],[Time5]]</f>
        <v>12:12</v>
      </c>
      <c r="AB2645" s="1" cm="1">
        <f t="array" ref="AB2645">IFERROR(IF(Table2[[#This Row],[code]]="","",_xlfn.IFS(AND(Table2[[#This Row],[code]]&lt;400,Table2[[#This Row],[code]]&lt;&gt;""),2,Table2[[#This Row],[code]]&gt;500,4)),"")</f>
        <v>2</v>
      </c>
      <c r="AC2645" s="1">
        <f>IF(Table2[[#This Row],[Event]]="Penalty",Table2[[#This Row],[number]],IF(Table2[[#This Row],[Event]]="Time-Out",401,""))</f>
        <v>201</v>
      </c>
      <c r="AD2645" s="1">
        <f>ROW(A2644)</f>
        <v>2644</v>
      </c>
      <c r="AE2645" s="1">
        <f>COUNTIFS(Table2[GameID],Table2[[#This Row],[GameID]],Table2[Column1],"&lt;="&amp;Table2[[#This Row],[Column1]])-1</f>
        <v>6</v>
      </c>
    </row>
    <row r="2646" spans="1:31" x14ac:dyDescent="0.45">
      <c r="A2646" t="s">
        <v>503</v>
      </c>
      <c r="B2646" t="str">
        <f>_xlfn.TEXTBEFORE(Table2[[#This Row],[Kamp]]," - ")</f>
        <v>Odense Floorball</v>
      </c>
      <c r="C2646" t="str">
        <f>_xlfn.TEXTAFTER(Table2[[#This Row],[Kamp]],"- ")</f>
        <v>Strandby Elling</v>
      </c>
      <c r="D2646">
        <v>45178</v>
      </c>
      <c r="E2646">
        <v>75107</v>
      </c>
      <c r="F2646">
        <v>20232024</v>
      </c>
      <c r="G2646" t="s">
        <v>17</v>
      </c>
      <c r="H2646" t="s">
        <v>672</v>
      </c>
      <c r="I2646" t="s">
        <v>678</v>
      </c>
      <c r="J2646">
        <v>3</v>
      </c>
      <c r="K2646">
        <v>31403</v>
      </c>
      <c r="L2646">
        <v>0</v>
      </c>
      <c r="M2646" t="s">
        <v>633</v>
      </c>
      <c r="N2646" t="s">
        <v>634</v>
      </c>
      <c r="O2646" t="s">
        <v>634</v>
      </c>
      <c r="P2646" t="s">
        <v>634</v>
      </c>
      <c r="Q2646" t="s">
        <v>634</v>
      </c>
      <c r="R2646">
        <f>SUMIFS(Table2[number],Table2[Event],"Goal",Table2[H/U],"HOME",Table2[GameID],Table2[[#This Row],[GameID]],Table2[GameTime],"&lt;="&amp;Table2[[#This Row],[GameTime]])</f>
        <v>0</v>
      </c>
      <c r="S2646">
        <f>SUMIFS(Table2[number],Table2[Event],"Goal",Table2[H/U],"AWAY",Table2[GameID],Table2[[#This Row],[GameID]],Table2[GameTime],"&lt;="&amp;Table2[[#This Row],[GameTime]])</f>
        <v>3</v>
      </c>
      <c r="T2646" t="str">
        <f>IF(Table2[[#This Row],[Event]]="Goal",Table2[[#This Row],[Hscore]]&amp;"-"&amp;Table2[[#This Row],[Uscore]],"")</f>
        <v/>
      </c>
      <c r="U2646">
        <v>3366</v>
      </c>
      <c r="V2646" s="1">
        <f>Table2[[#This Row],[GameTime]]-(Table2[[#This Row],[period]]-1)*1200</f>
        <v>966</v>
      </c>
      <c r="W2646" s="1">
        <f>ROUNDDOWN(Table2[[#This Row],[Time]]/60,0)</f>
        <v>16</v>
      </c>
      <c r="X2646" s="1">
        <f>ROUNDDOWN((Table2[[#This Row],[Time]]/60-Table2[[#This Row],[Time2]])*60,0)</f>
        <v>6</v>
      </c>
      <c r="Y2646" s="1">
        <f>IF(Table2[[#This Row],[Time2]]&lt;10,0&amp;Table2[[#This Row],[Time2]],Table2[[#This Row],[Time2]])</f>
        <v>16</v>
      </c>
      <c r="Z2646" s="1" t="str">
        <f>IF(Table2[[#This Row],[Time3]]&lt;10,0&amp;Table2[[#This Row],[Time3]],Table2[[#This Row],[Time3]])</f>
        <v>06</v>
      </c>
      <c r="AA2646" s="2" t="str">
        <f>Table2[[#This Row],[Time4]]&amp;":"&amp;Table2[[#This Row],[Time5]]</f>
        <v>16:06</v>
      </c>
      <c r="AB2646" s="1" t="str" cm="1">
        <f t="array" ref="AB2646">IFERROR(IF(Table2[[#This Row],[code]]="","",_xlfn.IFS(AND(Table2[[#This Row],[code]]&lt;400,Table2[[#This Row],[code]]&lt;&gt;""),2,Table2[[#This Row],[code]]&gt;500,4)),"")</f>
        <v/>
      </c>
      <c r="AC2646" s="1">
        <f>IF(Table2[[#This Row],[Event]]="Penalty",Table2[[#This Row],[number]],IF(Table2[[#This Row],[Event]]="Time-Out",401,""))</f>
        <v>401</v>
      </c>
      <c r="AD2646" s="1">
        <f>ROW(A2645)</f>
        <v>2645</v>
      </c>
      <c r="AE2646" s="1">
        <f>COUNTIFS(Table2[GameID],Table2[[#This Row],[GameID]],Table2[Column1],"&lt;="&amp;Table2[[#This Row],[Column1]])-1</f>
        <v>7</v>
      </c>
    </row>
    <row r="2647" spans="1:31" x14ac:dyDescent="0.45">
      <c r="A2647" t="s">
        <v>333</v>
      </c>
      <c r="B2647" t="str">
        <f>_xlfn.TEXTBEFORE(Table2[[#This Row],[Kamp]]," - ")</f>
        <v>Blackhawks</v>
      </c>
      <c r="C2647" t="str">
        <f>_xlfn.TEXTAFTER(Table2[[#This Row],[Kamp]],"- ")</f>
        <v>BFC Vendsyssel</v>
      </c>
      <c r="D2647">
        <v>45177</v>
      </c>
      <c r="E2647">
        <v>75108</v>
      </c>
      <c r="F2647">
        <v>20232024</v>
      </c>
      <c r="G2647" t="s">
        <v>17</v>
      </c>
      <c r="H2647" t="s">
        <v>661</v>
      </c>
      <c r="I2647" t="s">
        <v>678</v>
      </c>
      <c r="J2647">
        <v>1</v>
      </c>
      <c r="K2647">
        <v>31143</v>
      </c>
      <c r="L2647">
        <v>1</v>
      </c>
      <c r="M2647" t="s">
        <v>630</v>
      </c>
      <c r="N2647" t="s">
        <v>143</v>
      </c>
      <c r="O2647" t="s">
        <v>634</v>
      </c>
      <c r="P2647">
        <v>71</v>
      </c>
      <c r="Q2647" t="s">
        <v>634</v>
      </c>
      <c r="R2647">
        <f>SUMIFS(Table2[number],Table2[Event],"Goal",Table2[H/U],"HOME",Table2[GameID],Table2[[#This Row],[GameID]],Table2[GameTime],"&lt;="&amp;Table2[[#This Row],[GameTime]])</f>
        <v>1</v>
      </c>
      <c r="S2647">
        <f>SUMIFS(Table2[number],Table2[Event],"Goal",Table2[H/U],"AWAY",Table2[GameID],Table2[[#This Row],[GameID]],Table2[GameTime],"&lt;="&amp;Table2[[#This Row],[GameTime]])</f>
        <v>0</v>
      </c>
      <c r="T2647" t="str">
        <f>IF(Table2[[#This Row],[Event]]="Goal",Table2[[#This Row],[Hscore]]&amp;"-"&amp;Table2[[#This Row],[Uscore]],"")</f>
        <v>1-0</v>
      </c>
      <c r="U2647">
        <v>87</v>
      </c>
      <c r="V2647" s="1">
        <f>Table2[[#This Row],[GameTime]]-(Table2[[#This Row],[period]]-1)*1200</f>
        <v>87</v>
      </c>
      <c r="W2647" s="1">
        <f>ROUNDDOWN(Table2[[#This Row],[Time]]/60,0)</f>
        <v>1</v>
      </c>
      <c r="X2647" s="1">
        <f>ROUNDDOWN((Table2[[#This Row],[Time]]/60-Table2[[#This Row],[Time2]])*60,0)</f>
        <v>27</v>
      </c>
      <c r="Y2647" s="1" t="str">
        <f>IF(Table2[[#This Row],[Time2]]&lt;10,0&amp;Table2[[#This Row],[Time2]],Table2[[#This Row],[Time2]])</f>
        <v>01</v>
      </c>
      <c r="Z2647" s="1">
        <f>IF(Table2[[#This Row],[Time3]]&lt;10,0&amp;Table2[[#This Row],[Time3]],Table2[[#This Row],[Time3]])</f>
        <v>27</v>
      </c>
      <c r="AA2647" s="2" t="str">
        <f>Table2[[#This Row],[Time4]]&amp;":"&amp;Table2[[#This Row],[Time5]]</f>
        <v>01:27</v>
      </c>
      <c r="AB2647" s="1" t="str" cm="1">
        <f t="array" ref="AB2647">IFERROR(IF(Table2[[#This Row],[code]]="","",_xlfn.IFS(AND(Table2[[#This Row],[code]]&lt;400,Table2[[#This Row],[code]]&lt;&gt;""),2,Table2[[#This Row],[code]]&gt;500,4)),"")</f>
        <v/>
      </c>
      <c r="AC2647" s="1" t="str">
        <f>IF(Table2[[#This Row],[Event]]="Penalty",Table2[[#This Row],[number]],IF(Table2[[#This Row],[Event]]="Time-Out",401,""))</f>
        <v/>
      </c>
      <c r="AD2647" s="1">
        <f>ROW(A2646)</f>
        <v>2646</v>
      </c>
      <c r="AE2647" s="1">
        <f>COUNTIFS(Table2[GameID],Table2[[#This Row],[GameID]],Table2[Column1],"&lt;="&amp;Table2[[#This Row],[Column1]])-1</f>
        <v>0</v>
      </c>
    </row>
    <row r="2648" spans="1:31" x14ac:dyDescent="0.45">
      <c r="A2648" t="s">
        <v>333</v>
      </c>
      <c r="B2648" t="str">
        <f>_xlfn.TEXTBEFORE(Table2[[#This Row],[Kamp]]," - ")</f>
        <v>Blackhawks</v>
      </c>
      <c r="C2648" t="str">
        <f>_xlfn.TEXTAFTER(Table2[[#This Row],[Kamp]],"- ")</f>
        <v>BFC Vendsyssel</v>
      </c>
      <c r="D2648">
        <v>45177</v>
      </c>
      <c r="E2648">
        <v>75108</v>
      </c>
      <c r="F2648">
        <v>20232024</v>
      </c>
      <c r="G2648" t="s">
        <v>17</v>
      </c>
      <c r="H2648" t="s">
        <v>661</v>
      </c>
      <c r="I2648" t="s">
        <v>678</v>
      </c>
      <c r="J2648">
        <v>1</v>
      </c>
      <c r="K2648">
        <v>31143</v>
      </c>
      <c r="L2648">
        <v>1</v>
      </c>
      <c r="M2648" t="s">
        <v>630</v>
      </c>
      <c r="N2648" t="s">
        <v>394</v>
      </c>
      <c r="O2648" t="s">
        <v>390</v>
      </c>
      <c r="P2648">
        <v>97</v>
      </c>
      <c r="Q2648">
        <v>94</v>
      </c>
      <c r="R2648">
        <f>SUMIFS(Table2[number],Table2[Event],"Goal",Table2[H/U],"HOME",Table2[GameID],Table2[[#This Row],[GameID]],Table2[GameTime],"&lt;="&amp;Table2[[#This Row],[GameTime]])</f>
        <v>2</v>
      </c>
      <c r="S2648">
        <f>SUMIFS(Table2[number],Table2[Event],"Goal",Table2[H/U],"AWAY",Table2[GameID],Table2[[#This Row],[GameID]],Table2[GameTime],"&lt;="&amp;Table2[[#This Row],[GameTime]])</f>
        <v>0</v>
      </c>
      <c r="T2648" t="str">
        <f>IF(Table2[[#This Row],[Event]]="Goal",Table2[[#This Row],[Hscore]]&amp;"-"&amp;Table2[[#This Row],[Uscore]],"")</f>
        <v>2-0</v>
      </c>
      <c r="U2648">
        <v>378</v>
      </c>
      <c r="V2648" s="1">
        <f>Table2[[#This Row],[GameTime]]-(Table2[[#This Row],[period]]-1)*1200</f>
        <v>378</v>
      </c>
      <c r="W2648" s="1">
        <f>ROUNDDOWN(Table2[[#This Row],[Time]]/60,0)</f>
        <v>6</v>
      </c>
      <c r="X2648" s="1">
        <f>ROUNDDOWN((Table2[[#This Row],[Time]]/60-Table2[[#This Row],[Time2]])*60,0)</f>
        <v>18</v>
      </c>
      <c r="Y2648" s="1" t="str">
        <f>IF(Table2[[#This Row],[Time2]]&lt;10,0&amp;Table2[[#This Row],[Time2]],Table2[[#This Row],[Time2]])</f>
        <v>06</v>
      </c>
      <c r="Z2648" s="1">
        <f>IF(Table2[[#This Row],[Time3]]&lt;10,0&amp;Table2[[#This Row],[Time3]],Table2[[#This Row],[Time3]])</f>
        <v>18</v>
      </c>
      <c r="AA2648" s="2" t="str">
        <f>Table2[[#This Row],[Time4]]&amp;":"&amp;Table2[[#This Row],[Time5]]</f>
        <v>06:18</v>
      </c>
      <c r="AB2648" s="1" t="str" cm="1">
        <f t="array" ref="AB2648">IFERROR(IF(Table2[[#This Row],[code]]="","",_xlfn.IFS(AND(Table2[[#This Row],[code]]&lt;400,Table2[[#This Row],[code]]&lt;&gt;""),2,Table2[[#This Row],[code]]&gt;500,4)),"")</f>
        <v/>
      </c>
      <c r="AC2648" s="1" t="str">
        <f>IF(Table2[[#This Row],[Event]]="Penalty",Table2[[#This Row],[number]],IF(Table2[[#This Row],[Event]]="Time-Out",401,""))</f>
        <v/>
      </c>
      <c r="AD2648" s="1">
        <f>ROW(A2647)</f>
        <v>2647</v>
      </c>
      <c r="AE2648" s="1">
        <f>COUNTIFS(Table2[GameID],Table2[[#This Row],[GameID]],Table2[Column1],"&lt;="&amp;Table2[[#This Row],[Column1]])-1</f>
        <v>1</v>
      </c>
    </row>
    <row r="2649" spans="1:31" x14ac:dyDescent="0.45">
      <c r="A2649" t="s">
        <v>333</v>
      </c>
      <c r="B2649" t="str">
        <f>_xlfn.TEXTBEFORE(Table2[[#This Row],[Kamp]]," - ")</f>
        <v>Blackhawks</v>
      </c>
      <c r="C2649" t="str">
        <f>_xlfn.TEXTAFTER(Table2[[#This Row],[Kamp]],"- ")</f>
        <v>BFC Vendsyssel</v>
      </c>
      <c r="D2649">
        <v>45177</v>
      </c>
      <c r="E2649">
        <v>75108</v>
      </c>
      <c r="F2649">
        <v>20232024</v>
      </c>
      <c r="G2649" t="s">
        <v>17</v>
      </c>
      <c r="H2649" t="s">
        <v>661</v>
      </c>
      <c r="I2649" t="s">
        <v>678</v>
      </c>
      <c r="J2649">
        <v>1</v>
      </c>
      <c r="K2649">
        <v>31143</v>
      </c>
      <c r="L2649">
        <v>1</v>
      </c>
      <c r="M2649" t="s">
        <v>630</v>
      </c>
      <c r="N2649" t="s">
        <v>263</v>
      </c>
      <c r="O2649" t="s">
        <v>143</v>
      </c>
      <c r="P2649">
        <v>9</v>
      </c>
      <c r="Q2649">
        <v>71</v>
      </c>
      <c r="R2649">
        <f>SUMIFS(Table2[number],Table2[Event],"Goal",Table2[H/U],"HOME",Table2[GameID],Table2[[#This Row],[GameID]],Table2[GameTime],"&lt;="&amp;Table2[[#This Row],[GameTime]])</f>
        <v>3</v>
      </c>
      <c r="S2649">
        <f>SUMIFS(Table2[number],Table2[Event],"Goal",Table2[H/U],"AWAY",Table2[GameID],Table2[[#This Row],[GameID]],Table2[GameTime],"&lt;="&amp;Table2[[#This Row],[GameTime]])</f>
        <v>0</v>
      </c>
      <c r="T2649" t="str">
        <f>IF(Table2[[#This Row],[Event]]="Goal",Table2[[#This Row],[Hscore]]&amp;"-"&amp;Table2[[#This Row],[Uscore]],"")</f>
        <v>3-0</v>
      </c>
      <c r="U2649">
        <v>496</v>
      </c>
      <c r="V2649" s="1">
        <f>Table2[[#This Row],[GameTime]]-(Table2[[#This Row],[period]]-1)*1200</f>
        <v>496</v>
      </c>
      <c r="W2649" s="1">
        <f>ROUNDDOWN(Table2[[#This Row],[Time]]/60,0)</f>
        <v>8</v>
      </c>
      <c r="X2649" s="1">
        <f>ROUNDDOWN((Table2[[#This Row],[Time]]/60-Table2[[#This Row],[Time2]])*60,0)</f>
        <v>16</v>
      </c>
      <c r="Y2649" s="1" t="str">
        <f>IF(Table2[[#This Row],[Time2]]&lt;10,0&amp;Table2[[#This Row],[Time2]],Table2[[#This Row],[Time2]])</f>
        <v>08</v>
      </c>
      <c r="Z2649" s="1">
        <f>IF(Table2[[#This Row],[Time3]]&lt;10,0&amp;Table2[[#This Row],[Time3]],Table2[[#This Row],[Time3]])</f>
        <v>16</v>
      </c>
      <c r="AA2649" s="2" t="str">
        <f>Table2[[#This Row],[Time4]]&amp;":"&amp;Table2[[#This Row],[Time5]]</f>
        <v>08:16</v>
      </c>
      <c r="AB2649" s="1" t="str" cm="1">
        <f t="array" ref="AB2649">IFERROR(IF(Table2[[#This Row],[code]]="","",_xlfn.IFS(AND(Table2[[#This Row],[code]]&lt;400,Table2[[#This Row],[code]]&lt;&gt;""),2,Table2[[#This Row],[code]]&gt;500,4)),"")</f>
        <v/>
      </c>
      <c r="AC2649" s="1" t="str">
        <f>IF(Table2[[#This Row],[Event]]="Penalty",Table2[[#This Row],[number]],IF(Table2[[#This Row],[Event]]="Time-Out",401,""))</f>
        <v/>
      </c>
      <c r="AD2649" s="1">
        <f>ROW(A2648)</f>
        <v>2648</v>
      </c>
      <c r="AE2649" s="1">
        <f>COUNTIFS(Table2[GameID],Table2[[#This Row],[GameID]],Table2[Column1],"&lt;="&amp;Table2[[#This Row],[Column1]])-1</f>
        <v>2</v>
      </c>
    </row>
    <row r="2650" spans="1:31" x14ac:dyDescent="0.45">
      <c r="A2650" t="s">
        <v>333</v>
      </c>
      <c r="B2650" t="str">
        <f>_xlfn.TEXTBEFORE(Table2[[#This Row],[Kamp]]," - ")</f>
        <v>Blackhawks</v>
      </c>
      <c r="C2650" t="str">
        <f>_xlfn.TEXTAFTER(Table2[[#This Row],[Kamp]],"- ")</f>
        <v>BFC Vendsyssel</v>
      </c>
      <c r="D2650">
        <v>45177</v>
      </c>
      <c r="E2650">
        <v>75108</v>
      </c>
      <c r="F2650">
        <v>20232024</v>
      </c>
      <c r="G2650" t="s">
        <v>17</v>
      </c>
      <c r="H2650" t="s">
        <v>661</v>
      </c>
      <c r="I2650" t="s">
        <v>678</v>
      </c>
      <c r="J2650">
        <v>1</v>
      </c>
      <c r="K2650">
        <v>31143</v>
      </c>
      <c r="L2650">
        <v>1</v>
      </c>
      <c r="M2650" t="s">
        <v>630</v>
      </c>
      <c r="N2650" t="s">
        <v>388</v>
      </c>
      <c r="O2650" t="s">
        <v>334</v>
      </c>
      <c r="P2650">
        <v>79</v>
      </c>
      <c r="Q2650">
        <v>6</v>
      </c>
      <c r="R2650">
        <f>SUMIFS(Table2[number],Table2[Event],"Goal",Table2[H/U],"HOME",Table2[GameID],Table2[[#This Row],[GameID]],Table2[GameTime],"&lt;="&amp;Table2[[#This Row],[GameTime]])</f>
        <v>4</v>
      </c>
      <c r="S2650">
        <f>SUMIFS(Table2[number],Table2[Event],"Goal",Table2[H/U],"AWAY",Table2[GameID],Table2[[#This Row],[GameID]],Table2[GameTime],"&lt;="&amp;Table2[[#This Row],[GameTime]])</f>
        <v>0</v>
      </c>
      <c r="T2650" t="str">
        <f>IF(Table2[[#This Row],[Event]]="Goal",Table2[[#This Row],[Hscore]]&amp;"-"&amp;Table2[[#This Row],[Uscore]],"")</f>
        <v>4-0</v>
      </c>
      <c r="U2650">
        <v>744</v>
      </c>
      <c r="V2650" s="1">
        <f>Table2[[#This Row],[GameTime]]-(Table2[[#This Row],[period]]-1)*1200</f>
        <v>744</v>
      </c>
      <c r="W2650" s="1">
        <f>ROUNDDOWN(Table2[[#This Row],[Time]]/60,0)</f>
        <v>12</v>
      </c>
      <c r="X2650" s="1">
        <f>ROUNDDOWN((Table2[[#This Row],[Time]]/60-Table2[[#This Row],[Time2]])*60,0)</f>
        <v>24</v>
      </c>
      <c r="Y2650" s="1">
        <f>IF(Table2[[#This Row],[Time2]]&lt;10,0&amp;Table2[[#This Row],[Time2]],Table2[[#This Row],[Time2]])</f>
        <v>12</v>
      </c>
      <c r="Z2650" s="1">
        <f>IF(Table2[[#This Row],[Time3]]&lt;10,0&amp;Table2[[#This Row],[Time3]],Table2[[#This Row],[Time3]])</f>
        <v>24</v>
      </c>
      <c r="AA2650" s="2" t="str">
        <f>Table2[[#This Row],[Time4]]&amp;":"&amp;Table2[[#This Row],[Time5]]</f>
        <v>12:24</v>
      </c>
      <c r="AB2650" s="1" t="str" cm="1">
        <f t="array" ref="AB2650">IFERROR(IF(Table2[[#This Row],[code]]="","",_xlfn.IFS(AND(Table2[[#This Row],[code]]&lt;400,Table2[[#This Row],[code]]&lt;&gt;""),2,Table2[[#This Row],[code]]&gt;500,4)),"")</f>
        <v/>
      </c>
      <c r="AC2650" s="1" t="str">
        <f>IF(Table2[[#This Row],[Event]]="Penalty",Table2[[#This Row],[number]],IF(Table2[[#This Row],[Event]]="Time-Out",401,""))</f>
        <v/>
      </c>
      <c r="AD2650" s="1">
        <f>ROW(A2649)</f>
        <v>2649</v>
      </c>
      <c r="AE2650" s="1">
        <f>COUNTIFS(Table2[GameID],Table2[[#This Row],[GameID]],Table2[Column1],"&lt;="&amp;Table2[[#This Row],[Column1]])-1</f>
        <v>3</v>
      </c>
    </row>
    <row r="2651" spans="1:31" x14ac:dyDescent="0.45">
      <c r="A2651" t="s">
        <v>333</v>
      </c>
      <c r="B2651" t="str">
        <f>_xlfn.TEXTBEFORE(Table2[[#This Row],[Kamp]]," - ")</f>
        <v>Blackhawks</v>
      </c>
      <c r="C2651" t="str">
        <f>_xlfn.TEXTAFTER(Table2[[#This Row],[Kamp]],"- ")</f>
        <v>BFC Vendsyssel</v>
      </c>
      <c r="D2651">
        <v>45177</v>
      </c>
      <c r="E2651">
        <v>75108</v>
      </c>
      <c r="F2651">
        <v>20232024</v>
      </c>
      <c r="G2651" t="s">
        <v>17</v>
      </c>
      <c r="H2651" t="s">
        <v>661</v>
      </c>
      <c r="I2651" t="s">
        <v>678</v>
      </c>
      <c r="J2651">
        <v>1</v>
      </c>
      <c r="K2651">
        <v>31143</v>
      </c>
      <c r="L2651">
        <v>1</v>
      </c>
      <c r="M2651" t="s">
        <v>630</v>
      </c>
      <c r="N2651" t="s">
        <v>143</v>
      </c>
      <c r="O2651" t="s">
        <v>634</v>
      </c>
      <c r="P2651">
        <v>71</v>
      </c>
      <c r="Q2651" t="s">
        <v>634</v>
      </c>
      <c r="R2651">
        <f>SUMIFS(Table2[number],Table2[Event],"Goal",Table2[H/U],"HOME",Table2[GameID],Table2[[#This Row],[GameID]],Table2[GameTime],"&lt;="&amp;Table2[[#This Row],[GameTime]])</f>
        <v>5</v>
      </c>
      <c r="S2651">
        <f>SUMIFS(Table2[number],Table2[Event],"Goal",Table2[H/U],"AWAY",Table2[GameID],Table2[[#This Row],[GameID]],Table2[GameTime],"&lt;="&amp;Table2[[#This Row],[GameTime]])</f>
        <v>0</v>
      </c>
      <c r="T2651" t="str">
        <f>IF(Table2[[#This Row],[Event]]="Goal",Table2[[#This Row],[Hscore]]&amp;"-"&amp;Table2[[#This Row],[Uscore]],"")</f>
        <v>5-0</v>
      </c>
      <c r="U2651">
        <v>921</v>
      </c>
      <c r="V2651" s="1">
        <f>Table2[[#This Row],[GameTime]]-(Table2[[#This Row],[period]]-1)*1200</f>
        <v>921</v>
      </c>
      <c r="W2651" s="1">
        <f>ROUNDDOWN(Table2[[#This Row],[Time]]/60,0)</f>
        <v>15</v>
      </c>
      <c r="X2651" s="1">
        <f>ROUNDDOWN((Table2[[#This Row],[Time]]/60-Table2[[#This Row],[Time2]])*60,0)</f>
        <v>21</v>
      </c>
      <c r="Y2651" s="1">
        <f>IF(Table2[[#This Row],[Time2]]&lt;10,0&amp;Table2[[#This Row],[Time2]],Table2[[#This Row],[Time2]])</f>
        <v>15</v>
      </c>
      <c r="Z2651" s="1">
        <f>IF(Table2[[#This Row],[Time3]]&lt;10,0&amp;Table2[[#This Row],[Time3]],Table2[[#This Row],[Time3]])</f>
        <v>21</v>
      </c>
      <c r="AA2651" s="2" t="str">
        <f>Table2[[#This Row],[Time4]]&amp;":"&amp;Table2[[#This Row],[Time5]]</f>
        <v>15:21</v>
      </c>
      <c r="AB2651" s="1" t="str" cm="1">
        <f t="array" ref="AB2651">IFERROR(IF(Table2[[#This Row],[code]]="","",_xlfn.IFS(AND(Table2[[#This Row],[code]]&lt;400,Table2[[#This Row],[code]]&lt;&gt;""),2,Table2[[#This Row],[code]]&gt;500,4)),"")</f>
        <v/>
      </c>
      <c r="AC2651" s="1" t="str">
        <f>IF(Table2[[#This Row],[Event]]="Penalty",Table2[[#This Row],[number]],IF(Table2[[#This Row],[Event]]="Time-Out",401,""))</f>
        <v/>
      </c>
      <c r="AD2651" s="1">
        <f>ROW(A2650)</f>
        <v>2650</v>
      </c>
      <c r="AE2651" s="1">
        <f>COUNTIFS(Table2[GameID],Table2[[#This Row],[GameID]],Table2[Column1],"&lt;="&amp;Table2[[#This Row],[Column1]])-1</f>
        <v>4</v>
      </c>
    </row>
    <row r="2652" spans="1:31" x14ac:dyDescent="0.45">
      <c r="A2652" t="s">
        <v>333</v>
      </c>
      <c r="B2652" t="str">
        <f>_xlfn.TEXTBEFORE(Table2[[#This Row],[Kamp]]," - ")</f>
        <v>Blackhawks</v>
      </c>
      <c r="C2652" t="str">
        <f>_xlfn.TEXTAFTER(Table2[[#This Row],[Kamp]],"- ")</f>
        <v>BFC Vendsyssel</v>
      </c>
      <c r="D2652">
        <v>45177</v>
      </c>
      <c r="E2652">
        <v>75108</v>
      </c>
      <c r="F2652">
        <v>20232024</v>
      </c>
      <c r="G2652" t="s">
        <v>17</v>
      </c>
      <c r="H2652" t="s">
        <v>661</v>
      </c>
      <c r="I2652" t="s">
        <v>678</v>
      </c>
      <c r="J2652">
        <v>1</v>
      </c>
      <c r="K2652">
        <v>31143</v>
      </c>
      <c r="L2652">
        <v>1</v>
      </c>
      <c r="M2652" t="s">
        <v>630</v>
      </c>
      <c r="N2652" t="s">
        <v>147</v>
      </c>
      <c r="O2652" t="s">
        <v>388</v>
      </c>
      <c r="P2652">
        <v>92</v>
      </c>
      <c r="Q2652">
        <v>79</v>
      </c>
      <c r="R2652">
        <f>SUMIFS(Table2[number],Table2[Event],"Goal",Table2[H/U],"HOME",Table2[GameID],Table2[[#This Row],[GameID]],Table2[GameTime],"&lt;="&amp;Table2[[#This Row],[GameTime]])</f>
        <v>6</v>
      </c>
      <c r="S2652">
        <f>SUMIFS(Table2[number],Table2[Event],"Goal",Table2[H/U],"AWAY",Table2[GameID],Table2[[#This Row],[GameID]],Table2[GameTime],"&lt;="&amp;Table2[[#This Row],[GameTime]])</f>
        <v>0</v>
      </c>
      <c r="T2652" t="str">
        <f>IF(Table2[[#This Row],[Event]]="Goal",Table2[[#This Row],[Hscore]]&amp;"-"&amp;Table2[[#This Row],[Uscore]],"")</f>
        <v>6-0</v>
      </c>
      <c r="U2652">
        <v>1020</v>
      </c>
      <c r="V2652" s="1">
        <f>Table2[[#This Row],[GameTime]]-(Table2[[#This Row],[period]]-1)*1200</f>
        <v>1020</v>
      </c>
      <c r="W2652" s="1">
        <f>ROUNDDOWN(Table2[[#This Row],[Time]]/60,0)</f>
        <v>17</v>
      </c>
      <c r="X2652" s="1">
        <f>ROUNDDOWN((Table2[[#This Row],[Time]]/60-Table2[[#This Row],[Time2]])*60,0)</f>
        <v>0</v>
      </c>
      <c r="Y2652" s="1">
        <f>IF(Table2[[#This Row],[Time2]]&lt;10,0&amp;Table2[[#This Row],[Time2]],Table2[[#This Row],[Time2]])</f>
        <v>17</v>
      </c>
      <c r="Z2652" s="1" t="str">
        <f>IF(Table2[[#This Row],[Time3]]&lt;10,0&amp;Table2[[#This Row],[Time3]],Table2[[#This Row],[Time3]])</f>
        <v>00</v>
      </c>
      <c r="AA2652" s="2" t="str">
        <f>Table2[[#This Row],[Time4]]&amp;":"&amp;Table2[[#This Row],[Time5]]</f>
        <v>17:00</v>
      </c>
      <c r="AB2652" s="1" t="str" cm="1">
        <f t="array" ref="AB2652">IFERROR(IF(Table2[[#This Row],[code]]="","",_xlfn.IFS(AND(Table2[[#This Row],[code]]&lt;400,Table2[[#This Row],[code]]&lt;&gt;""),2,Table2[[#This Row],[code]]&gt;500,4)),"")</f>
        <v/>
      </c>
      <c r="AC2652" s="1" t="str">
        <f>IF(Table2[[#This Row],[Event]]="Penalty",Table2[[#This Row],[number]],IF(Table2[[#This Row],[Event]]="Time-Out",401,""))</f>
        <v/>
      </c>
      <c r="AD2652" s="1">
        <f>ROW(A2651)</f>
        <v>2651</v>
      </c>
      <c r="AE2652" s="1">
        <f>COUNTIFS(Table2[GameID],Table2[[#This Row],[GameID]],Table2[Column1],"&lt;="&amp;Table2[[#This Row],[Column1]])-1</f>
        <v>5</v>
      </c>
    </row>
    <row r="2653" spans="1:31" x14ac:dyDescent="0.45">
      <c r="A2653" t="s">
        <v>333</v>
      </c>
      <c r="B2653" t="str">
        <f>_xlfn.TEXTBEFORE(Table2[[#This Row],[Kamp]]," - ")</f>
        <v>Blackhawks</v>
      </c>
      <c r="C2653" t="str">
        <f>_xlfn.TEXTAFTER(Table2[[#This Row],[Kamp]],"- ")</f>
        <v>BFC Vendsyssel</v>
      </c>
      <c r="D2653">
        <v>45177</v>
      </c>
      <c r="E2653">
        <v>75108</v>
      </c>
      <c r="F2653">
        <v>20232024</v>
      </c>
      <c r="G2653" t="s">
        <v>17</v>
      </c>
      <c r="H2653" t="s">
        <v>661</v>
      </c>
      <c r="I2653" t="s">
        <v>678</v>
      </c>
      <c r="J2653">
        <v>2</v>
      </c>
      <c r="K2653">
        <v>31143</v>
      </c>
      <c r="L2653">
        <v>1</v>
      </c>
      <c r="M2653" t="s">
        <v>630</v>
      </c>
      <c r="N2653" t="s">
        <v>501</v>
      </c>
      <c r="O2653" t="s">
        <v>149</v>
      </c>
      <c r="P2653">
        <v>93</v>
      </c>
      <c r="Q2653">
        <v>18</v>
      </c>
      <c r="R2653">
        <f>SUMIFS(Table2[number],Table2[Event],"Goal",Table2[H/U],"HOME",Table2[GameID],Table2[[#This Row],[GameID]],Table2[GameTime],"&lt;="&amp;Table2[[#This Row],[GameTime]])</f>
        <v>7</v>
      </c>
      <c r="S2653">
        <f>SUMIFS(Table2[number],Table2[Event],"Goal",Table2[H/U],"AWAY",Table2[GameID],Table2[[#This Row],[GameID]],Table2[GameTime],"&lt;="&amp;Table2[[#This Row],[GameTime]])</f>
        <v>0</v>
      </c>
      <c r="T2653" t="str">
        <f>IF(Table2[[#This Row],[Event]]="Goal",Table2[[#This Row],[Hscore]]&amp;"-"&amp;Table2[[#This Row],[Uscore]],"")</f>
        <v>7-0</v>
      </c>
      <c r="U2653">
        <v>1235</v>
      </c>
      <c r="V2653" s="1">
        <f>Table2[[#This Row],[GameTime]]-(Table2[[#This Row],[period]]-1)*1200</f>
        <v>35</v>
      </c>
      <c r="W2653" s="1">
        <f>ROUNDDOWN(Table2[[#This Row],[Time]]/60,0)</f>
        <v>0</v>
      </c>
      <c r="X2653" s="1">
        <f>ROUNDDOWN((Table2[[#This Row],[Time]]/60-Table2[[#This Row],[Time2]])*60,0)</f>
        <v>35</v>
      </c>
      <c r="Y2653" s="1" t="str">
        <f>IF(Table2[[#This Row],[Time2]]&lt;10,0&amp;Table2[[#This Row],[Time2]],Table2[[#This Row],[Time2]])</f>
        <v>00</v>
      </c>
      <c r="Z2653" s="1">
        <f>IF(Table2[[#This Row],[Time3]]&lt;10,0&amp;Table2[[#This Row],[Time3]],Table2[[#This Row],[Time3]])</f>
        <v>35</v>
      </c>
      <c r="AA2653" s="2" t="str">
        <f>Table2[[#This Row],[Time4]]&amp;":"&amp;Table2[[#This Row],[Time5]]</f>
        <v>00:35</v>
      </c>
      <c r="AB2653" s="1" t="str" cm="1">
        <f t="array" ref="AB2653">IFERROR(IF(Table2[[#This Row],[code]]="","",_xlfn.IFS(AND(Table2[[#This Row],[code]]&lt;400,Table2[[#This Row],[code]]&lt;&gt;""),2,Table2[[#This Row],[code]]&gt;500,4)),"")</f>
        <v/>
      </c>
      <c r="AC2653" s="1" t="str">
        <f>IF(Table2[[#This Row],[Event]]="Penalty",Table2[[#This Row],[number]],IF(Table2[[#This Row],[Event]]="Time-Out",401,""))</f>
        <v/>
      </c>
      <c r="AD2653" s="1">
        <f>ROW(A2652)</f>
        <v>2652</v>
      </c>
      <c r="AE2653" s="1">
        <f>COUNTIFS(Table2[GameID],Table2[[#This Row],[GameID]],Table2[Column1],"&lt;="&amp;Table2[[#This Row],[Column1]])-1</f>
        <v>6</v>
      </c>
    </row>
    <row r="2654" spans="1:31" x14ac:dyDescent="0.45">
      <c r="A2654" t="s">
        <v>333</v>
      </c>
      <c r="B2654" t="str">
        <f>_xlfn.TEXTBEFORE(Table2[[#This Row],[Kamp]]," - ")</f>
        <v>Blackhawks</v>
      </c>
      <c r="C2654" t="str">
        <f>_xlfn.TEXTAFTER(Table2[[#This Row],[Kamp]],"- ")</f>
        <v>BFC Vendsyssel</v>
      </c>
      <c r="D2654">
        <v>45177</v>
      </c>
      <c r="E2654">
        <v>75108</v>
      </c>
      <c r="F2654">
        <v>20232024</v>
      </c>
      <c r="G2654" t="s">
        <v>17</v>
      </c>
      <c r="H2654" t="s">
        <v>664</v>
      </c>
      <c r="I2654" t="s">
        <v>677</v>
      </c>
      <c r="J2654">
        <v>2</v>
      </c>
      <c r="K2654">
        <v>31145</v>
      </c>
      <c r="L2654">
        <v>1</v>
      </c>
      <c r="M2654" t="s">
        <v>630</v>
      </c>
      <c r="N2654" t="s">
        <v>207</v>
      </c>
      <c r="O2654" t="s">
        <v>197</v>
      </c>
      <c r="P2654">
        <v>71</v>
      </c>
      <c r="Q2654">
        <v>15</v>
      </c>
      <c r="R2654">
        <f>SUMIFS(Table2[number],Table2[Event],"Goal",Table2[H/U],"HOME",Table2[GameID],Table2[[#This Row],[GameID]],Table2[GameTime],"&lt;="&amp;Table2[[#This Row],[GameTime]])</f>
        <v>7</v>
      </c>
      <c r="S2654">
        <f>SUMIFS(Table2[number],Table2[Event],"Goal",Table2[H/U],"AWAY",Table2[GameID],Table2[[#This Row],[GameID]],Table2[GameTime],"&lt;="&amp;Table2[[#This Row],[GameTime]])</f>
        <v>1</v>
      </c>
      <c r="T2654" t="str">
        <f>IF(Table2[[#This Row],[Event]]="Goal",Table2[[#This Row],[Hscore]]&amp;"-"&amp;Table2[[#This Row],[Uscore]],"")</f>
        <v>7-1</v>
      </c>
      <c r="U2654">
        <v>2224</v>
      </c>
      <c r="V2654" s="1">
        <f>Table2[[#This Row],[GameTime]]-(Table2[[#This Row],[period]]-1)*1200</f>
        <v>1024</v>
      </c>
      <c r="W2654" s="1">
        <f>ROUNDDOWN(Table2[[#This Row],[Time]]/60,0)</f>
        <v>17</v>
      </c>
      <c r="X2654" s="1">
        <f>ROUNDDOWN((Table2[[#This Row],[Time]]/60-Table2[[#This Row],[Time2]])*60,0)</f>
        <v>3</v>
      </c>
      <c r="Y2654" s="1">
        <f>IF(Table2[[#This Row],[Time2]]&lt;10,0&amp;Table2[[#This Row],[Time2]],Table2[[#This Row],[Time2]])</f>
        <v>17</v>
      </c>
      <c r="Z2654" s="1" t="str">
        <f>IF(Table2[[#This Row],[Time3]]&lt;10,0&amp;Table2[[#This Row],[Time3]],Table2[[#This Row],[Time3]])</f>
        <v>03</v>
      </c>
      <c r="AA2654" s="2" t="str">
        <f>Table2[[#This Row],[Time4]]&amp;":"&amp;Table2[[#This Row],[Time5]]</f>
        <v>17:03</v>
      </c>
      <c r="AB2654" s="1" t="str" cm="1">
        <f t="array" ref="AB2654">IFERROR(IF(Table2[[#This Row],[code]]="","",_xlfn.IFS(AND(Table2[[#This Row],[code]]&lt;400,Table2[[#This Row],[code]]&lt;&gt;""),2,Table2[[#This Row],[code]]&gt;500,4)),"")</f>
        <v/>
      </c>
      <c r="AC2654" s="1" t="str">
        <f>IF(Table2[[#This Row],[Event]]="Penalty",Table2[[#This Row],[number]],IF(Table2[[#This Row],[Event]]="Time-Out",401,""))</f>
        <v/>
      </c>
      <c r="AD2654" s="1">
        <f>ROW(A2653)</f>
        <v>2653</v>
      </c>
      <c r="AE2654" s="1">
        <f>COUNTIFS(Table2[GameID],Table2[[#This Row],[GameID]],Table2[Column1],"&lt;="&amp;Table2[[#This Row],[Column1]])-1</f>
        <v>7</v>
      </c>
    </row>
    <row r="2655" spans="1:31" x14ac:dyDescent="0.45">
      <c r="A2655" t="s">
        <v>333</v>
      </c>
      <c r="B2655" t="str">
        <f>_xlfn.TEXTBEFORE(Table2[[#This Row],[Kamp]]," - ")</f>
        <v>Blackhawks</v>
      </c>
      <c r="C2655" t="str">
        <f>_xlfn.TEXTAFTER(Table2[[#This Row],[Kamp]],"- ")</f>
        <v>BFC Vendsyssel</v>
      </c>
      <c r="D2655">
        <v>45177</v>
      </c>
      <c r="E2655">
        <v>75108</v>
      </c>
      <c r="F2655">
        <v>20232024</v>
      </c>
      <c r="G2655" t="s">
        <v>17</v>
      </c>
      <c r="H2655" t="s">
        <v>661</v>
      </c>
      <c r="I2655" t="s">
        <v>678</v>
      </c>
      <c r="J2655">
        <v>3</v>
      </c>
      <c r="K2655">
        <v>31143</v>
      </c>
      <c r="L2655">
        <v>1</v>
      </c>
      <c r="M2655" t="s">
        <v>630</v>
      </c>
      <c r="N2655" t="s">
        <v>145</v>
      </c>
      <c r="O2655" t="s">
        <v>149</v>
      </c>
      <c r="P2655">
        <v>88</v>
      </c>
      <c r="Q2655">
        <v>18</v>
      </c>
      <c r="R2655">
        <f>SUMIFS(Table2[number],Table2[Event],"Goal",Table2[H/U],"HOME",Table2[GameID],Table2[[#This Row],[GameID]],Table2[GameTime],"&lt;="&amp;Table2[[#This Row],[GameTime]])</f>
        <v>9</v>
      </c>
      <c r="S2655">
        <f>SUMIFS(Table2[number],Table2[Event],"Goal",Table2[H/U],"AWAY",Table2[GameID],Table2[[#This Row],[GameID]],Table2[GameTime],"&lt;="&amp;Table2[[#This Row],[GameTime]])</f>
        <v>1</v>
      </c>
      <c r="T2655" t="str">
        <f>IF(Table2[[#This Row],[Event]]="Goal",Table2[[#This Row],[Hscore]]&amp;"-"&amp;Table2[[#This Row],[Uscore]],"")</f>
        <v>9-1</v>
      </c>
      <c r="U2655">
        <v>2858</v>
      </c>
      <c r="V2655" s="1">
        <f>Table2[[#This Row],[GameTime]]-(Table2[[#This Row],[period]]-1)*1200</f>
        <v>458</v>
      </c>
      <c r="W2655" s="1">
        <f>ROUNDDOWN(Table2[[#This Row],[Time]]/60,0)</f>
        <v>7</v>
      </c>
      <c r="X2655" s="1">
        <f>ROUNDDOWN((Table2[[#This Row],[Time]]/60-Table2[[#This Row],[Time2]])*60,0)</f>
        <v>38</v>
      </c>
      <c r="Y2655" s="1" t="str">
        <f>IF(Table2[[#This Row],[Time2]]&lt;10,0&amp;Table2[[#This Row],[Time2]],Table2[[#This Row],[Time2]])</f>
        <v>07</v>
      </c>
      <c r="Z2655" s="1">
        <f>IF(Table2[[#This Row],[Time3]]&lt;10,0&amp;Table2[[#This Row],[Time3]],Table2[[#This Row],[Time3]])</f>
        <v>38</v>
      </c>
      <c r="AA2655" s="2" t="str">
        <f>Table2[[#This Row],[Time4]]&amp;":"&amp;Table2[[#This Row],[Time5]]</f>
        <v>07:38</v>
      </c>
      <c r="AB2655" s="1" t="str" cm="1">
        <f t="array" ref="AB2655">IFERROR(IF(Table2[[#This Row],[code]]="","",_xlfn.IFS(AND(Table2[[#This Row],[code]]&lt;400,Table2[[#This Row],[code]]&lt;&gt;""),2,Table2[[#This Row],[code]]&gt;500,4)),"")</f>
        <v/>
      </c>
      <c r="AC2655" s="1" t="str">
        <f>IF(Table2[[#This Row],[Event]]="Penalty",Table2[[#This Row],[number]],IF(Table2[[#This Row],[Event]]="Time-Out",401,""))</f>
        <v/>
      </c>
      <c r="AD2655" s="1">
        <f>ROW(A2654)</f>
        <v>2654</v>
      </c>
      <c r="AE2655" s="1">
        <f>COUNTIFS(Table2[GameID],Table2[[#This Row],[GameID]],Table2[Column1],"&lt;="&amp;Table2[[#This Row],[Column1]])-1</f>
        <v>8</v>
      </c>
    </row>
    <row r="2656" spans="1:31" x14ac:dyDescent="0.45">
      <c r="A2656" t="s">
        <v>333</v>
      </c>
      <c r="B2656" t="str">
        <f>_xlfn.TEXTBEFORE(Table2[[#This Row],[Kamp]]," - ")</f>
        <v>Blackhawks</v>
      </c>
      <c r="C2656" t="str">
        <f>_xlfn.TEXTAFTER(Table2[[#This Row],[Kamp]],"- ")</f>
        <v>BFC Vendsyssel</v>
      </c>
      <c r="D2656">
        <v>45177</v>
      </c>
      <c r="E2656">
        <v>75108</v>
      </c>
      <c r="F2656">
        <v>20232024</v>
      </c>
      <c r="G2656" t="s">
        <v>17</v>
      </c>
      <c r="H2656" t="s">
        <v>661</v>
      </c>
      <c r="I2656" t="s">
        <v>678</v>
      </c>
      <c r="J2656">
        <v>3</v>
      </c>
      <c r="K2656">
        <v>31143</v>
      </c>
      <c r="L2656">
        <v>1</v>
      </c>
      <c r="M2656" t="s">
        <v>630</v>
      </c>
      <c r="N2656" t="s">
        <v>143</v>
      </c>
      <c r="O2656" t="s">
        <v>634</v>
      </c>
      <c r="P2656">
        <v>71</v>
      </c>
      <c r="Q2656" t="s">
        <v>634</v>
      </c>
      <c r="R2656">
        <f>SUMIFS(Table2[number],Table2[Event],"Goal",Table2[H/U],"HOME",Table2[GameID],Table2[[#This Row],[GameID]],Table2[GameTime],"&lt;="&amp;Table2[[#This Row],[GameTime]])</f>
        <v>9</v>
      </c>
      <c r="S2656">
        <f>SUMIFS(Table2[number],Table2[Event],"Goal",Table2[H/U],"AWAY",Table2[GameID],Table2[[#This Row],[GameID]],Table2[GameTime],"&lt;="&amp;Table2[[#This Row],[GameTime]])</f>
        <v>1</v>
      </c>
      <c r="T2656" t="str">
        <f>IF(Table2[[#This Row],[Event]]="Goal",Table2[[#This Row],[Hscore]]&amp;"-"&amp;Table2[[#This Row],[Uscore]],"")</f>
        <v>9-1</v>
      </c>
      <c r="U2656">
        <v>2858</v>
      </c>
      <c r="V2656" s="1">
        <f>Table2[[#This Row],[GameTime]]-(Table2[[#This Row],[period]]-1)*1200</f>
        <v>458</v>
      </c>
      <c r="W2656" s="1">
        <f>ROUNDDOWN(Table2[[#This Row],[Time]]/60,0)</f>
        <v>7</v>
      </c>
      <c r="X2656" s="1">
        <f>ROUNDDOWN((Table2[[#This Row],[Time]]/60-Table2[[#This Row],[Time2]])*60,0)</f>
        <v>38</v>
      </c>
      <c r="Y2656" s="1" t="str">
        <f>IF(Table2[[#This Row],[Time2]]&lt;10,0&amp;Table2[[#This Row],[Time2]],Table2[[#This Row],[Time2]])</f>
        <v>07</v>
      </c>
      <c r="Z2656" s="1">
        <f>IF(Table2[[#This Row],[Time3]]&lt;10,0&amp;Table2[[#This Row],[Time3]],Table2[[#This Row],[Time3]])</f>
        <v>38</v>
      </c>
      <c r="AA2656" s="2" t="str">
        <f>Table2[[#This Row],[Time4]]&amp;":"&amp;Table2[[#This Row],[Time5]]</f>
        <v>07:38</v>
      </c>
      <c r="AB2656" s="1" t="str" cm="1">
        <f t="array" ref="AB2656">IFERROR(IF(Table2[[#This Row],[code]]="","",_xlfn.IFS(AND(Table2[[#This Row],[code]]&lt;400,Table2[[#This Row],[code]]&lt;&gt;""),2,Table2[[#This Row],[code]]&gt;500,4)),"")</f>
        <v/>
      </c>
      <c r="AC2656" s="1" t="str">
        <f>IF(Table2[[#This Row],[Event]]="Penalty",Table2[[#This Row],[number]],IF(Table2[[#This Row],[Event]]="Time-Out",401,""))</f>
        <v/>
      </c>
      <c r="AD2656" s="1">
        <f>ROW(A2655)</f>
        <v>2655</v>
      </c>
      <c r="AE2656" s="1">
        <f>COUNTIFS(Table2[GameID],Table2[[#This Row],[GameID]],Table2[Column1],"&lt;="&amp;Table2[[#This Row],[Column1]])-1</f>
        <v>9</v>
      </c>
    </row>
    <row r="2657" spans="1:31" x14ac:dyDescent="0.45">
      <c r="A2657" t="s">
        <v>333</v>
      </c>
      <c r="B2657" t="str">
        <f>_xlfn.TEXTBEFORE(Table2[[#This Row],[Kamp]]," - ")</f>
        <v>Blackhawks</v>
      </c>
      <c r="C2657" t="str">
        <f>_xlfn.TEXTAFTER(Table2[[#This Row],[Kamp]],"- ")</f>
        <v>BFC Vendsyssel</v>
      </c>
      <c r="D2657">
        <v>45177</v>
      </c>
      <c r="E2657">
        <v>75108</v>
      </c>
      <c r="F2657">
        <v>20232024</v>
      </c>
      <c r="G2657" t="s">
        <v>17</v>
      </c>
      <c r="H2657" t="s">
        <v>661</v>
      </c>
      <c r="I2657" t="s">
        <v>678</v>
      </c>
      <c r="J2657">
        <v>3</v>
      </c>
      <c r="K2657">
        <v>31143</v>
      </c>
      <c r="L2657">
        <v>207</v>
      </c>
      <c r="M2657" t="s">
        <v>631</v>
      </c>
      <c r="N2657" t="s">
        <v>388</v>
      </c>
      <c r="O2657" t="s">
        <v>634</v>
      </c>
      <c r="P2657">
        <v>79</v>
      </c>
      <c r="Q2657" t="s">
        <v>634</v>
      </c>
      <c r="R2657">
        <f>SUMIFS(Table2[number],Table2[Event],"Goal",Table2[H/U],"HOME",Table2[GameID],Table2[[#This Row],[GameID]],Table2[GameTime],"&lt;="&amp;Table2[[#This Row],[GameTime]])</f>
        <v>9</v>
      </c>
      <c r="S2657">
        <f>SUMIFS(Table2[number],Table2[Event],"Goal",Table2[H/U],"AWAY",Table2[GameID],Table2[[#This Row],[GameID]],Table2[GameTime],"&lt;="&amp;Table2[[#This Row],[GameTime]])</f>
        <v>1</v>
      </c>
      <c r="T2657" t="str">
        <f>IF(Table2[[#This Row],[Event]]="Goal",Table2[[#This Row],[Hscore]]&amp;"-"&amp;Table2[[#This Row],[Uscore]],"")</f>
        <v/>
      </c>
      <c r="U2657">
        <v>3080</v>
      </c>
      <c r="V2657" s="1">
        <f>Table2[[#This Row],[GameTime]]-(Table2[[#This Row],[period]]-1)*1200</f>
        <v>680</v>
      </c>
      <c r="W2657" s="1">
        <f>ROUNDDOWN(Table2[[#This Row],[Time]]/60,0)</f>
        <v>11</v>
      </c>
      <c r="X2657" s="1">
        <f>ROUNDDOWN((Table2[[#This Row],[Time]]/60-Table2[[#This Row],[Time2]])*60,0)</f>
        <v>20</v>
      </c>
      <c r="Y2657" s="1">
        <f>IF(Table2[[#This Row],[Time2]]&lt;10,0&amp;Table2[[#This Row],[Time2]],Table2[[#This Row],[Time2]])</f>
        <v>11</v>
      </c>
      <c r="Z2657" s="1">
        <f>IF(Table2[[#This Row],[Time3]]&lt;10,0&amp;Table2[[#This Row],[Time3]],Table2[[#This Row],[Time3]])</f>
        <v>20</v>
      </c>
      <c r="AA2657" s="2" t="str">
        <f>Table2[[#This Row],[Time4]]&amp;":"&amp;Table2[[#This Row],[Time5]]</f>
        <v>11:20</v>
      </c>
      <c r="AB2657" s="1" cm="1">
        <f t="array" ref="AB2657">IFERROR(IF(Table2[[#This Row],[code]]="","",_xlfn.IFS(AND(Table2[[#This Row],[code]]&lt;400,Table2[[#This Row],[code]]&lt;&gt;""),2,Table2[[#This Row],[code]]&gt;500,4)),"")</f>
        <v>2</v>
      </c>
      <c r="AC2657" s="1">
        <f>IF(Table2[[#This Row],[Event]]="Penalty",Table2[[#This Row],[number]],IF(Table2[[#This Row],[Event]]="Time-Out",401,""))</f>
        <v>207</v>
      </c>
      <c r="AD2657" s="1">
        <f>ROW(A2656)</f>
        <v>2656</v>
      </c>
      <c r="AE2657" s="1">
        <f>COUNTIFS(Table2[GameID],Table2[[#This Row],[GameID]],Table2[Column1],"&lt;="&amp;Table2[[#This Row],[Column1]])-1</f>
        <v>10</v>
      </c>
    </row>
    <row r="2658" spans="1:31" x14ac:dyDescent="0.45">
      <c r="A2658" t="s">
        <v>333</v>
      </c>
      <c r="B2658" t="str">
        <f>_xlfn.TEXTBEFORE(Table2[[#This Row],[Kamp]]," - ")</f>
        <v>Blackhawks</v>
      </c>
      <c r="C2658" t="str">
        <f>_xlfn.TEXTAFTER(Table2[[#This Row],[Kamp]],"- ")</f>
        <v>BFC Vendsyssel</v>
      </c>
      <c r="D2658">
        <v>45177</v>
      </c>
      <c r="E2658">
        <v>75108</v>
      </c>
      <c r="F2658">
        <v>20232024</v>
      </c>
      <c r="G2658" t="s">
        <v>17</v>
      </c>
      <c r="H2658" t="s">
        <v>661</v>
      </c>
      <c r="I2658" t="s">
        <v>678</v>
      </c>
      <c r="J2658">
        <v>3</v>
      </c>
      <c r="K2658">
        <v>31143</v>
      </c>
      <c r="L2658">
        <v>1</v>
      </c>
      <c r="M2658" t="s">
        <v>630</v>
      </c>
      <c r="N2658" t="s">
        <v>334</v>
      </c>
      <c r="O2658" t="s">
        <v>388</v>
      </c>
      <c r="P2658">
        <v>6</v>
      </c>
      <c r="Q2658">
        <v>79</v>
      </c>
      <c r="R2658">
        <f>SUMIFS(Table2[number],Table2[Event],"Goal",Table2[H/U],"HOME",Table2[GameID],Table2[[#This Row],[GameID]],Table2[GameTime],"&lt;="&amp;Table2[[#This Row],[GameTime]])</f>
        <v>10</v>
      </c>
      <c r="S2658">
        <f>SUMIFS(Table2[number],Table2[Event],"Goal",Table2[H/U],"AWAY",Table2[GameID],Table2[[#This Row],[GameID]],Table2[GameTime],"&lt;="&amp;Table2[[#This Row],[GameTime]])</f>
        <v>1</v>
      </c>
      <c r="T2658" t="str">
        <f>IF(Table2[[#This Row],[Event]]="Goal",Table2[[#This Row],[Hscore]]&amp;"-"&amp;Table2[[#This Row],[Uscore]],"")</f>
        <v>10-1</v>
      </c>
      <c r="U2658">
        <v>3272</v>
      </c>
      <c r="V2658" s="1">
        <f>Table2[[#This Row],[GameTime]]-(Table2[[#This Row],[period]]-1)*1200</f>
        <v>872</v>
      </c>
      <c r="W2658" s="1">
        <f>ROUNDDOWN(Table2[[#This Row],[Time]]/60,0)</f>
        <v>14</v>
      </c>
      <c r="X2658" s="1">
        <f>ROUNDDOWN((Table2[[#This Row],[Time]]/60-Table2[[#This Row],[Time2]])*60,0)</f>
        <v>32</v>
      </c>
      <c r="Y2658" s="1">
        <f>IF(Table2[[#This Row],[Time2]]&lt;10,0&amp;Table2[[#This Row],[Time2]],Table2[[#This Row],[Time2]])</f>
        <v>14</v>
      </c>
      <c r="Z2658" s="1">
        <f>IF(Table2[[#This Row],[Time3]]&lt;10,0&amp;Table2[[#This Row],[Time3]],Table2[[#This Row],[Time3]])</f>
        <v>32</v>
      </c>
      <c r="AA2658" s="2" t="str">
        <f>Table2[[#This Row],[Time4]]&amp;":"&amp;Table2[[#This Row],[Time5]]</f>
        <v>14:32</v>
      </c>
      <c r="AB2658" s="1" t="str" cm="1">
        <f t="array" ref="AB2658">IFERROR(IF(Table2[[#This Row],[code]]="","",_xlfn.IFS(AND(Table2[[#This Row],[code]]&lt;400,Table2[[#This Row],[code]]&lt;&gt;""),2,Table2[[#This Row],[code]]&gt;500,4)),"")</f>
        <v/>
      </c>
      <c r="AC2658" s="1" t="str">
        <f>IF(Table2[[#This Row],[Event]]="Penalty",Table2[[#This Row],[number]],IF(Table2[[#This Row],[Event]]="Time-Out",401,""))</f>
        <v/>
      </c>
      <c r="AD2658" s="1">
        <f>ROW(A2657)</f>
        <v>2657</v>
      </c>
      <c r="AE2658" s="1">
        <f>COUNTIFS(Table2[GameID],Table2[[#This Row],[GameID]],Table2[Column1],"&lt;="&amp;Table2[[#This Row],[Column1]])-1</f>
        <v>11</v>
      </c>
    </row>
    <row r="2659" spans="1:31" x14ac:dyDescent="0.45">
      <c r="A2659" t="s">
        <v>333</v>
      </c>
      <c r="B2659" t="str">
        <f>_xlfn.TEXTBEFORE(Table2[[#This Row],[Kamp]]," - ")</f>
        <v>Blackhawks</v>
      </c>
      <c r="C2659" t="str">
        <f>_xlfn.TEXTAFTER(Table2[[#This Row],[Kamp]],"- ")</f>
        <v>BFC Vendsyssel</v>
      </c>
      <c r="D2659">
        <v>45177</v>
      </c>
      <c r="E2659">
        <v>75108</v>
      </c>
      <c r="F2659">
        <v>20232024</v>
      </c>
      <c r="G2659" t="s">
        <v>17</v>
      </c>
      <c r="H2659" t="s">
        <v>661</v>
      </c>
      <c r="I2659" t="s">
        <v>678</v>
      </c>
      <c r="J2659">
        <v>3</v>
      </c>
      <c r="K2659">
        <v>31143</v>
      </c>
      <c r="L2659">
        <v>1</v>
      </c>
      <c r="M2659" t="s">
        <v>630</v>
      </c>
      <c r="N2659" t="s">
        <v>143</v>
      </c>
      <c r="O2659" t="s">
        <v>139</v>
      </c>
      <c r="P2659">
        <v>71</v>
      </c>
      <c r="Q2659">
        <v>27</v>
      </c>
      <c r="R2659">
        <f>SUMIFS(Table2[number],Table2[Event],"Goal",Table2[H/U],"HOME",Table2[GameID],Table2[[#This Row],[GameID]],Table2[GameTime],"&lt;="&amp;Table2[[#This Row],[GameTime]])</f>
        <v>11</v>
      </c>
      <c r="S2659">
        <f>SUMIFS(Table2[number],Table2[Event],"Goal",Table2[H/U],"AWAY",Table2[GameID],Table2[[#This Row],[GameID]],Table2[GameTime],"&lt;="&amp;Table2[[#This Row],[GameTime]])</f>
        <v>1</v>
      </c>
      <c r="T2659" t="str">
        <f>IF(Table2[[#This Row],[Event]]="Goal",Table2[[#This Row],[Hscore]]&amp;"-"&amp;Table2[[#This Row],[Uscore]],"")</f>
        <v>11-1</v>
      </c>
      <c r="U2659">
        <v>3315</v>
      </c>
      <c r="V2659" s="1">
        <f>Table2[[#This Row],[GameTime]]-(Table2[[#This Row],[period]]-1)*1200</f>
        <v>915</v>
      </c>
      <c r="W2659" s="1">
        <f>ROUNDDOWN(Table2[[#This Row],[Time]]/60,0)</f>
        <v>15</v>
      </c>
      <c r="X2659" s="1">
        <f>ROUNDDOWN((Table2[[#This Row],[Time]]/60-Table2[[#This Row],[Time2]])*60,0)</f>
        <v>15</v>
      </c>
      <c r="Y2659" s="1">
        <f>IF(Table2[[#This Row],[Time2]]&lt;10,0&amp;Table2[[#This Row],[Time2]],Table2[[#This Row],[Time2]])</f>
        <v>15</v>
      </c>
      <c r="Z2659" s="1">
        <f>IF(Table2[[#This Row],[Time3]]&lt;10,0&amp;Table2[[#This Row],[Time3]],Table2[[#This Row],[Time3]])</f>
        <v>15</v>
      </c>
      <c r="AA2659" s="2" t="str">
        <f>Table2[[#This Row],[Time4]]&amp;":"&amp;Table2[[#This Row],[Time5]]</f>
        <v>15:15</v>
      </c>
      <c r="AB2659" s="1" t="str" cm="1">
        <f t="array" ref="AB2659">IFERROR(IF(Table2[[#This Row],[code]]="","",_xlfn.IFS(AND(Table2[[#This Row],[code]]&lt;400,Table2[[#This Row],[code]]&lt;&gt;""),2,Table2[[#This Row],[code]]&gt;500,4)),"")</f>
        <v/>
      </c>
      <c r="AC2659" s="1" t="str">
        <f>IF(Table2[[#This Row],[Event]]="Penalty",Table2[[#This Row],[number]],IF(Table2[[#This Row],[Event]]="Time-Out",401,""))</f>
        <v/>
      </c>
      <c r="AD2659" s="1">
        <f>ROW(A2658)</f>
        <v>2658</v>
      </c>
      <c r="AE2659" s="1">
        <f>COUNTIFS(Table2[GameID],Table2[[#This Row],[GameID]],Table2[Column1],"&lt;="&amp;Table2[[#This Row],[Column1]])-1</f>
        <v>12</v>
      </c>
    </row>
    <row r="2660" spans="1:31" x14ac:dyDescent="0.45">
      <c r="A2660" t="s">
        <v>333</v>
      </c>
      <c r="B2660" t="str">
        <f>_xlfn.TEXTBEFORE(Table2[[#This Row],[Kamp]]," - ")</f>
        <v>Blackhawks</v>
      </c>
      <c r="C2660" t="str">
        <f>_xlfn.TEXTAFTER(Table2[[#This Row],[Kamp]],"- ")</f>
        <v>BFC Vendsyssel</v>
      </c>
      <c r="D2660">
        <v>45177</v>
      </c>
      <c r="E2660">
        <v>75108</v>
      </c>
      <c r="F2660">
        <v>20232024</v>
      </c>
      <c r="G2660" t="s">
        <v>17</v>
      </c>
      <c r="H2660" t="s">
        <v>661</v>
      </c>
      <c r="I2660" t="s">
        <v>678</v>
      </c>
      <c r="J2660">
        <v>3</v>
      </c>
      <c r="K2660">
        <v>31143</v>
      </c>
      <c r="L2660">
        <v>1</v>
      </c>
      <c r="M2660" t="s">
        <v>630</v>
      </c>
      <c r="N2660" t="s">
        <v>141</v>
      </c>
      <c r="O2660" t="s">
        <v>376</v>
      </c>
      <c r="P2660">
        <v>68</v>
      </c>
      <c r="Q2660">
        <v>2</v>
      </c>
      <c r="R2660">
        <f>SUMIFS(Table2[number],Table2[Event],"Goal",Table2[H/U],"HOME",Table2[GameID],Table2[[#This Row],[GameID]],Table2[GameTime],"&lt;="&amp;Table2[[#This Row],[GameTime]])</f>
        <v>12</v>
      </c>
      <c r="S2660">
        <f>SUMIFS(Table2[number],Table2[Event],"Goal",Table2[H/U],"AWAY",Table2[GameID],Table2[[#This Row],[GameID]],Table2[GameTime],"&lt;="&amp;Table2[[#This Row],[GameTime]])</f>
        <v>1</v>
      </c>
      <c r="T2660" t="str">
        <f>IF(Table2[[#This Row],[Event]]="Goal",Table2[[#This Row],[Hscore]]&amp;"-"&amp;Table2[[#This Row],[Uscore]],"")</f>
        <v>12-1</v>
      </c>
      <c r="U2660">
        <v>3478</v>
      </c>
      <c r="V2660" s="1">
        <f>Table2[[#This Row],[GameTime]]-(Table2[[#This Row],[period]]-1)*1200</f>
        <v>1078</v>
      </c>
      <c r="W2660" s="1">
        <f>ROUNDDOWN(Table2[[#This Row],[Time]]/60,0)</f>
        <v>17</v>
      </c>
      <c r="X2660" s="1">
        <f>ROUNDDOWN((Table2[[#This Row],[Time]]/60-Table2[[#This Row],[Time2]])*60,0)</f>
        <v>57</v>
      </c>
      <c r="Y2660" s="1">
        <f>IF(Table2[[#This Row],[Time2]]&lt;10,0&amp;Table2[[#This Row],[Time2]],Table2[[#This Row],[Time2]])</f>
        <v>17</v>
      </c>
      <c r="Z2660" s="1">
        <f>IF(Table2[[#This Row],[Time3]]&lt;10,0&amp;Table2[[#This Row],[Time3]],Table2[[#This Row],[Time3]])</f>
        <v>57</v>
      </c>
      <c r="AA2660" s="2" t="str">
        <f>Table2[[#This Row],[Time4]]&amp;":"&amp;Table2[[#This Row],[Time5]]</f>
        <v>17:57</v>
      </c>
      <c r="AB2660" s="1" t="str" cm="1">
        <f t="array" ref="AB2660">IFERROR(IF(Table2[[#This Row],[code]]="","",_xlfn.IFS(AND(Table2[[#This Row],[code]]&lt;400,Table2[[#This Row],[code]]&lt;&gt;""),2,Table2[[#This Row],[code]]&gt;500,4)),"")</f>
        <v/>
      </c>
      <c r="AC2660" s="1" t="str">
        <f>IF(Table2[[#This Row],[Event]]="Penalty",Table2[[#This Row],[number]],IF(Table2[[#This Row],[Event]]="Time-Out",401,""))</f>
        <v/>
      </c>
      <c r="AD2660" s="1">
        <f>ROW(A2659)</f>
        <v>2659</v>
      </c>
      <c r="AE2660" s="1">
        <f>COUNTIFS(Table2[GameID],Table2[[#This Row],[GameID]],Table2[Column1],"&lt;="&amp;Table2[[#This Row],[Column1]])-1</f>
        <v>13</v>
      </c>
    </row>
    <row r="2661" spans="1:31" x14ac:dyDescent="0.45">
      <c r="A2661" t="s">
        <v>528</v>
      </c>
      <c r="B2661" t="str">
        <f>_xlfn.TEXTBEFORE(Table2[[#This Row],[Kamp]]," - ")</f>
        <v>Aab</v>
      </c>
      <c r="C2661" t="str">
        <f>_xlfn.TEXTAFTER(Table2[[#This Row],[Kamp]],"- ")</f>
        <v>Odense Floorball</v>
      </c>
      <c r="D2661">
        <v>45185</v>
      </c>
      <c r="E2661">
        <v>75109</v>
      </c>
      <c r="F2661">
        <v>20232024</v>
      </c>
      <c r="G2661" t="s">
        <v>17</v>
      </c>
      <c r="H2661" t="s">
        <v>669</v>
      </c>
      <c r="I2661" t="s">
        <v>678</v>
      </c>
      <c r="J2661">
        <v>1</v>
      </c>
      <c r="K2661">
        <v>31146</v>
      </c>
      <c r="L2661">
        <v>1</v>
      </c>
      <c r="M2661" t="s">
        <v>630</v>
      </c>
      <c r="N2661" t="s">
        <v>175</v>
      </c>
      <c r="O2661" t="s">
        <v>265</v>
      </c>
      <c r="P2661">
        <v>15</v>
      </c>
      <c r="Q2661">
        <v>5</v>
      </c>
      <c r="R2661">
        <f>SUMIFS(Table2[number],Table2[Event],"Goal",Table2[H/U],"HOME",Table2[GameID],Table2[[#This Row],[GameID]],Table2[GameTime],"&lt;="&amp;Table2[[#This Row],[GameTime]])</f>
        <v>1</v>
      </c>
      <c r="S2661">
        <f>SUMIFS(Table2[number],Table2[Event],"Goal",Table2[H/U],"AWAY",Table2[GameID],Table2[[#This Row],[GameID]],Table2[GameTime],"&lt;="&amp;Table2[[#This Row],[GameTime]])</f>
        <v>0</v>
      </c>
      <c r="T2661" t="str">
        <f>IF(Table2[[#This Row],[Event]]="Goal",Table2[[#This Row],[Hscore]]&amp;"-"&amp;Table2[[#This Row],[Uscore]],"")</f>
        <v>1-0</v>
      </c>
      <c r="U2661">
        <v>77</v>
      </c>
      <c r="V2661" s="1">
        <f>Table2[[#This Row],[GameTime]]-(Table2[[#This Row],[period]]-1)*1200</f>
        <v>77</v>
      </c>
      <c r="W2661" s="1">
        <f>ROUNDDOWN(Table2[[#This Row],[Time]]/60,0)</f>
        <v>1</v>
      </c>
      <c r="X2661" s="1">
        <f>ROUNDDOWN((Table2[[#This Row],[Time]]/60-Table2[[#This Row],[Time2]])*60,0)</f>
        <v>17</v>
      </c>
      <c r="Y2661" s="1" t="str">
        <f>IF(Table2[[#This Row],[Time2]]&lt;10,0&amp;Table2[[#This Row],[Time2]],Table2[[#This Row],[Time2]])</f>
        <v>01</v>
      </c>
      <c r="Z2661" s="1">
        <f>IF(Table2[[#This Row],[Time3]]&lt;10,0&amp;Table2[[#This Row],[Time3]],Table2[[#This Row],[Time3]])</f>
        <v>17</v>
      </c>
      <c r="AA2661" s="2" t="str">
        <f>Table2[[#This Row],[Time4]]&amp;":"&amp;Table2[[#This Row],[Time5]]</f>
        <v>01:17</v>
      </c>
      <c r="AB2661" s="1" t="str" cm="1">
        <f t="array" ref="AB2661">IFERROR(IF(Table2[[#This Row],[code]]="","",_xlfn.IFS(AND(Table2[[#This Row],[code]]&lt;400,Table2[[#This Row],[code]]&lt;&gt;""),2,Table2[[#This Row],[code]]&gt;500,4)),"")</f>
        <v/>
      </c>
      <c r="AC2661" s="1" t="str">
        <f>IF(Table2[[#This Row],[Event]]="Penalty",Table2[[#This Row],[number]],IF(Table2[[#This Row],[Event]]="Time-Out",401,""))</f>
        <v/>
      </c>
      <c r="AD2661" s="1">
        <f>ROW(A2660)</f>
        <v>2660</v>
      </c>
      <c r="AE2661" s="1">
        <f>COUNTIFS(Table2[GameID],Table2[[#This Row],[GameID]],Table2[Column1],"&lt;="&amp;Table2[[#This Row],[Column1]])-1</f>
        <v>0</v>
      </c>
    </row>
    <row r="2662" spans="1:31" x14ac:dyDescent="0.45">
      <c r="A2662" t="s">
        <v>528</v>
      </c>
      <c r="B2662" t="str">
        <f>_xlfn.TEXTBEFORE(Table2[[#This Row],[Kamp]]," - ")</f>
        <v>Aab</v>
      </c>
      <c r="C2662" t="str">
        <f>_xlfn.TEXTAFTER(Table2[[#This Row],[Kamp]],"- ")</f>
        <v>Odense Floorball</v>
      </c>
      <c r="D2662">
        <v>45185</v>
      </c>
      <c r="E2662">
        <v>75109</v>
      </c>
      <c r="F2662">
        <v>20232024</v>
      </c>
      <c r="G2662" t="s">
        <v>17</v>
      </c>
      <c r="H2662" t="s">
        <v>669</v>
      </c>
      <c r="I2662" t="s">
        <v>678</v>
      </c>
      <c r="J2662">
        <v>1</v>
      </c>
      <c r="K2662">
        <v>31146</v>
      </c>
      <c r="L2662">
        <v>1</v>
      </c>
      <c r="M2662" t="s">
        <v>630</v>
      </c>
      <c r="N2662" t="s">
        <v>132</v>
      </c>
      <c r="O2662" t="s">
        <v>635</v>
      </c>
      <c r="P2662">
        <v>73</v>
      </c>
      <c r="Q2662">
        <v>16</v>
      </c>
      <c r="R2662">
        <f>SUMIFS(Table2[number],Table2[Event],"Goal",Table2[H/U],"HOME",Table2[GameID],Table2[[#This Row],[GameID]],Table2[GameTime],"&lt;="&amp;Table2[[#This Row],[GameTime]])</f>
        <v>2</v>
      </c>
      <c r="S2662">
        <f>SUMIFS(Table2[number],Table2[Event],"Goal",Table2[H/U],"AWAY",Table2[GameID],Table2[[#This Row],[GameID]],Table2[GameTime],"&lt;="&amp;Table2[[#This Row],[GameTime]])</f>
        <v>0</v>
      </c>
      <c r="T2662" t="str">
        <f>IF(Table2[[#This Row],[Event]]="Goal",Table2[[#This Row],[Hscore]]&amp;"-"&amp;Table2[[#This Row],[Uscore]],"")</f>
        <v>2-0</v>
      </c>
      <c r="U2662">
        <v>221</v>
      </c>
      <c r="V2662" s="1">
        <f>Table2[[#This Row],[GameTime]]-(Table2[[#This Row],[period]]-1)*1200</f>
        <v>221</v>
      </c>
      <c r="W2662" s="1">
        <f>ROUNDDOWN(Table2[[#This Row],[Time]]/60,0)</f>
        <v>3</v>
      </c>
      <c r="X2662" s="1">
        <f>ROUNDDOWN((Table2[[#This Row],[Time]]/60-Table2[[#This Row],[Time2]])*60,0)</f>
        <v>41</v>
      </c>
      <c r="Y2662" s="1" t="str">
        <f>IF(Table2[[#This Row],[Time2]]&lt;10,0&amp;Table2[[#This Row],[Time2]],Table2[[#This Row],[Time2]])</f>
        <v>03</v>
      </c>
      <c r="Z2662" s="1">
        <f>IF(Table2[[#This Row],[Time3]]&lt;10,0&amp;Table2[[#This Row],[Time3]],Table2[[#This Row],[Time3]])</f>
        <v>41</v>
      </c>
      <c r="AA2662" s="2" t="str">
        <f>Table2[[#This Row],[Time4]]&amp;":"&amp;Table2[[#This Row],[Time5]]</f>
        <v>03:41</v>
      </c>
      <c r="AB2662" s="1" t="str" cm="1">
        <f t="array" ref="AB2662">IFERROR(IF(Table2[[#This Row],[code]]="","",_xlfn.IFS(AND(Table2[[#This Row],[code]]&lt;400,Table2[[#This Row],[code]]&lt;&gt;""),2,Table2[[#This Row],[code]]&gt;500,4)),"")</f>
        <v/>
      </c>
      <c r="AC2662" s="1" t="str">
        <f>IF(Table2[[#This Row],[Event]]="Penalty",Table2[[#This Row],[number]],IF(Table2[[#This Row],[Event]]="Time-Out",401,""))</f>
        <v/>
      </c>
      <c r="AD2662" s="1">
        <f>ROW(A2661)</f>
        <v>2661</v>
      </c>
      <c r="AE2662" s="1">
        <f>COUNTIFS(Table2[GameID],Table2[[#This Row],[GameID]],Table2[Column1],"&lt;="&amp;Table2[[#This Row],[Column1]])-1</f>
        <v>1</v>
      </c>
    </row>
    <row r="2663" spans="1:31" x14ac:dyDescent="0.45">
      <c r="A2663" t="s">
        <v>528</v>
      </c>
      <c r="B2663" t="str">
        <f>_xlfn.TEXTBEFORE(Table2[[#This Row],[Kamp]]," - ")</f>
        <v>Aab</v>
      </c>
      <c r="C2663" t="str">
        <f>_xlfn.TEXTAFTER(Table2[[#This Row],[Kamp]],"- ")</f>
        <v>Odense Floorball</v>
      </c>
      <c r="D2663">
        <v>45185</v>
      </c>
      <c r="E2663">
        <v>75109</v>
      </c>
      <c r="F2663">
        <v>20232024</v>
      </c>
      <c r="G2663" t="s">
        <v>17</v>
      </c>
      <c r="H2663" t="s">
        <v>669</v>
      </c>
      <c r="I2663" t="s">
        <v>678</v>
      </c>
      <c r="J2663">
        <v>1</v>
      </c>
      <c r="K2663">
        <v>31146</v>
      </c>
      <c r="L2663">
        <v>1</v>
      </c>
      <c r="M2663" t="s">
        <v>630</v>
      </c>
      <c r="N2663" t="s">
        <v>519</v>
      </c>
      <c r="O2663" t="s">
        <v>131</v>
      </c>
      <c r="P2663">
        <v>22</v>
      </c>
      <c r="Q2663">
        <v>96</v>
      </c>
      <c r="R2663">
        <f>SUMIFS(Table2[number],Table2[Event],"Goal",Table2[H/U],"HOME",Table2[GameID],Table2[[#This Row],[GameID]],Table2[GameTime],"&lt;="&amp;Table2[[#This Row],[GameTime]])</f>
        <v>3</v>
      </c>
      <c r="S2663">
        <f>SUMIFS(Table2[number],Table2[Event],"Goal",Table2[H/U],"AWAY",Table2[GameID],Table2[[#This Row],[GameID]],Table2[GameTime],"&lt;="&amp;Table2[[#This Row],[GameTime]])</f>
        <v>0</v>
      </c>
      <c r="T2663" t="str">
        <f>IF(Table2[[#This Row],[Event]]="Goal",Table2[[#This Row],[Hscore]]&amp;"-"&amp;Table2[[#This Row],[Uscore]],"")</f>
        <v>3-0</v>
      </c>
      <c r="U2663">
        <v>303</v>
      </c>
      <c r="V2663" s="1">
        <f>Table2[[#This Row],[GameTime]]-(Table2[[#This Row],[period]]-1)*1200</f>
        <v>303</v>
      </c>
      <c r="W2663" s="1">
        <f>ROUNDDOWN(Table2[[#This Row],[Time]]/60,0)</f>
        <v>5</v>
      </c>
      <c r="X2663" s="1">
        <f>ROUNDDOWN((Table2[[#This Row],[Time]]/60-Table2[[#This Row],[Time2]])*60,0)</f>
        <v>2</v>
      </c>
      <c r="Y2663" s="1" t="str">
        <f>IF(Table2[[#This Row],[Time2]]&lt;10,0&amp;Table2[[#This Row],[Time2]],Table2[[#This Row],[Time2]])</f>
        <v>05</v>
      </c>
      <c r="Z2663" s="1" t="str">
        <f>IF(Table2[[#This Row],[Time3]]&lt;10,0&amp;Table2[[#This Row],[Time3]],Table2[[#This Row],[Time3]])</f>
        <v>02</v>
      </c>
      <c r="AA2663" s="2" t="str">
        <f>Table2[[#This Row],[Time4]]&amp;":"&amp;Table2[[#This Row],[Time5]]</f>
        <v>05:02</v>
      </c>
      <c r="AB2663" s="1" t="str" cm="1">
        <f t="array" ref="AB2663">IFERROR(IF(Table2[[#This Row],[code]]="","",_xlfn.IFS(AND(Table2[[#This Row],[code]]&lt;400,Table2[[#This Row],[code]]&lt;&gt;""),2,Table2[[#This Row],[code]]&gt;500,4)),"")</f>
        <v/>
      </c>
      <c r="AC2663" s="1" t="str">
        <f>IF(Table2[[#This Row],[Event]]="Penalty",Table2[[#This Row],[number]],IF(Table2[[#This Row],[Event]]="Time-Out",401,""))</f>
        <v/>
      </c>
      <c r="AD2663" s="1">
        <f>ROW(A2662)</f>
        <v>2662</v>
      </c>
      <c r="AE2663" s="1">
        <f>COUNTIFS(Table2[GameID],Table2[[#This Row],[GameID]],Table2[Column1],"&lt;="&amp;Table2[[#This Row],[Column1]])-1</f>
        <v>2</v>
      </c>
    </row>
    <row r="2664" spans="1:31" x14ac:dyDescent="0.45">
      <c r="A2664" t="s">
        <v>528</v>
      </c>
      <c r="B2664" t="str">
        <f>_xlfn.TEXTBEFORE(Table2[[#This Row],[Kamp]]," - ")</f>
        <v>Aab</v>
      </c>
      <c r="C2664" t="str">
        <f>_xlfn.TEXTAFTER(Table2[[#This Row],[Kamp]],"- ")</f>
        <v>Odense Floorball</v>
      </c>
      <c r="D2664">
        <v>45185</v>
      </c>
      <c r="E2664">
        <v>75109</v>
      </c>
      <c r="F2664">
        <v>20232024</v>
      </c>
      <c r="G2664" t="s">
        <v>17</v>
      </c>
      <c r="H2664" t="s">
        <v>669</v>
      </c>
      <c r="I2664" t="s">
        <v>678</v>
      </c>
      <c r="J2664">
        <v>1</v>
      </c>
      <c r="K2664">
        <v>31146</v>
      </c>
      <c r="L2664">
        <v>1</v>
      </c>
      <c r="M2664" t="s">
        <v>630</v>
      </c>
      <c r="N2664" t="s">
        <v>635</v>
      </c>
      <c r="O2664" t="s">
        <v>651</v>
      </c>
      <c r="P2664">
        <v>16</v>
      </c>
      <c r="Q2664">
        <v>13</v>
      </c>
      <c r="R2664">
        <f>SUMIFS(Table2[number],Table2[Event],"Goal",Table2[H/U],"HOME",Table2[GameID],Table2[[#This Row],[GameID]],Table2[GameTime],"&lt;="&amp;Table2[[#This Row],[GameTime]])</f>
        <v>4</v>
      </c>
      <c r="S2664">
        <f>SUMIFS(Table2[number],Table2[Event],"Goal",Table2[H/U],"AWAY",Table2[GameID],Table2[[#This Row],[GameID]],Table2[GameTime],"&lt;="&amp;Table2[[#This Row],[GameTime]])</f>
        <v>0</v>
      </c>
      <c r="T2664" t="str">
        <f>IF(Table2[[#This Row],[Event]]="Goal",Table2[[#This Row],[Hscore]]&amp;"-"&amp;Table2[[#This Row],[Uscore]],"")</f>
        <v>4-0</v>
      </c>
      <c r="U2664">
        <v>355</v>
      </c>
      <c r="V2664" s="1">
        <f>Table2[[#This Row],[GameTime]]-(Table2[[#This Row],[period]]-1)*1200</f>
        <v>355</v>
      </c>
      <c r="W2664" s="1">
        <f>ROUNDDOWN(Table2[[#This Row],[Time]]/60,0)</f>
        <v>5</v>
      </c>
      <c r="X2664" s="1">
        <f>ROUNDDOWN((Table2[[#This Row],[Time]]/60-Table2[[#This Row],[Time2]])*60,0)</f>
        <v>55</v>
      </c>
      <c r="Y2664" s="1" t="str">
        <f>IF(Table2[[#This Row],[Time2]]&lt;10,0&amp;Table2[[#This Row],[Time2]],Table2[[#This Row],[Time2]])</f>
        <v>05</v>
      </c>
      <c r="Z2664" s="1">
        <f>IF(Table2[[#This Row],[Time3]]&lt;10,0&amp;Table2[[#This Row],[Time3]],Table2[[#This Row],[Time3]])</f>
        <v>55</v>
      </c>
      <c r="AA2664" s="2" t="str">
        <f>Table2[[#This Row],[Time4]]&amp;":"&amp;Table2[[#This Row],[Time5]]</f>
        <v>05:55</v>
      </c>
      <c r="AB2664" s="1" t="str" cm="1">
        <f t="array" ref="AB2664">IFERROR(IF(Table2[[#This Row],[code]]="","",_xlfn.IFS(AND(Table2[[#This Row],[code]]&lt;400,Table2[[#This Row],[code]]&lt;&gt;""),2,Table2[[#This Row],[code]]&gt;500,4)),"")</f>
        <v/>
      </c>
      <c r="AC2664" s="1" t="str">
        <f>IF(Table2[[#This Row],[Event]]="Penalty",Table2[[#This Row],[number]],IF(Table2[[#This Row],[Event]]="Time-Out",401,""))</f>
        <v/>
      </c>
      <c r="AD2664" s="1">
        <f>ROW(A2663)</f>
        <v>2663</v>
      </c>
      <c r="AE2664" s="1">
        <f>COUNTIFS(Table2[GameID],Table2[[#This Row],[GameID]],Table2[Column1],"&lt;="&amp;Table2[[#This Row],[Column1]])-1</f>
        <v>3</v>
      </c>
    </row>
    <row r="2665" spans="1:31" x14ac:dyDescent="0.45">
      <c r="A2665" t="s">
        <v>528</v>
      </c>
      <c r="B2665" t="str">
        <f>_xlfn.TEXTBEFORE(Table2[[#This Row],[Kamp]]," - ")</f>
        <v>Aab</v>
      </c>
      <c r="C2665" t="str">
        <f>_xlfn.TEXTAFTER(Table2[[#This Row],[Kamp]],"- ")</f>
        <v>Odense Floorball</v>
      </c>
      <c r="D2665">
        <v>45185</v>
      </c>
      <c r="E2665">
        <v>75109</v>
      </c>
      <c r="F2665">
        <v>20232024</v>
      </c>
      <c r="G2665" t="s">
        <v>17</v>
      </c>
      <c r="H2665" t="s">
        <v>669</v>
      </c>
      <c r="I2665" t="s">
        <v>678</v>
      </c>
      <c r="J2665">
        <v>1</v>
      </c>
      <c r="K2665">
        <v>31146</v>
      </c>
      <c r="L2665">
        <v>1</v>
      </c>
      <c r="M2665" t="s">
        <v>630</v>
      </c>
      <c r="N2665" t="s">
        <v>264</v>
      </c>
      <c r="O2665" t="s">
        <v>140</v>
      </c>
      <c r="P2665">
        <v>61</v>
      </c>
      <c r="Q2665">
        <v>20</v>
      </c>
      <c r="R2665">
        <f>SUMIFS(Table2[number],Table2[Event],"Goal",Table2[H/U],"HOME",Table2[GameID],Table2[[#This Row],[GameID]],Table2[GameTime],"&lt;="&amp;Table2[[#This Row],[GameTime]])</f>
        <v>5</v>
      </c>
      <c r="S2665">
        <f>SUMIFS(Table2[number],Table2[Event],"Goal",Table2[H/U],"AWAY",Table2[GameID],Table2[[#This Row],[GameID]],Table2[GameTime],"&lt;="&amp;Table2[[#This Row],[GameTime]])</f>
        <v>0</v>
      </c>
      <c r="T2665" t="str">
        <f>IF(Table2[[#This Row],[Event]]="Goal",Table2[[#This Row],[Hscore]]&amp;"-"&amp;Table2[[#This Row],[Uscore]],"")</f>
        <v>5-0</v>
      </c>
      <c r="U2665">
        <v>575</v>
      </c>
      <c r="V2665" s="1">
        <f>Table2[[#This Row],[GameTime]]-(Table2[[#This Row],[period]]-1)*1200</f>
        <v>575</v>
      </c>
      <c r="W2665" s="1">
        <f>ROUNDDOWN(Table2[[#This Row],[Time]]/60,0)</f>
        <v>9</v>
      </c>
      <c r="X2665" s="1">
        <f>ROUNDDOWN((Table2[[#This Row],[Time]]/60-Table2[[#This Row],[Time2]])*60,0)</f>
        <v>35</v>
      </c>
      <c r="Y2665" s="1" t="str">
        <f>IF(Table2[[#This Row],[Time2]]&lt;10,0&amp;Table2[[#This Row],[Time2]],Table2[[#This Row],[Time2]])</f>
        <v>09</v>
      </c>
      <c r="Z2665" s="1">
        <f>IF(Table2[[#This Row],[Time3]]&lt;10,0&amp;Table2[[#This Row],[Time3]],Table2[[#This Row],[Time3]])</f>
        <v>35</v>
      </c>
      <c r="AA2665" s="2" t="str">
        <f>Table2[[#This Row],[Time4]]&amp;":"&amp;Table2[[#This Row],[Time5]]</f>
        <v>09:35</v>
      </c>
      <c r="AB2665" s="1" t="str" cm="1">
        <f t="array" ref="AB2665">IFERROR(IF(Table2[[#This Row],[code]]="","",_xlfn.IFS(AND(Table2[[#This Row],[code]]&lt;400,Table2[[#This Row],[code]]&lt;&gt;""),2,Table2[[#This Row],[code]]&gt;500,4)),"")</f>
        <v/>
      </c>
      <c r="AC2665" s="1" t="str">
        <f>IF(Table2[[#This Row],[Event]]="Penalty",Table2[[#This Row],[number]],IF(Table2[[#This Row],[Event]]="Time-Out",401,""))</f>
        <v/>
      </c>
      <c r="AD2665" s="1">
        <f>ROW(A2664)</f>
        <v>2664</v>
      </c>
      <c r="AE2665" s="1">
        <f>COUNTIFS(Table2[GameID],Table2[[#This Row],[GameID]],Table2[Column1],"&lt;="&amp;Table2[[#This Row],[Column1]])-1</f>
        <v>4</v>
      </c>
    </row>
    <row r="2666" spans="1:31" x14ac:dyDescent="0.45">
      <c r="A2666" t="s">
        <v>528</v>
      </c>
      <c r="B2666" t="str">
        <f>_xlfn.TEXTBEFORE(Table2[[#This Row],[Kamp]]," - ")</f>
        <v>Aab</v>
      </c>
      <c r="C2666" t="str">
        <f>_xlfn.TEXTAFTER(Table2[[#This Row],[Kamp]],"- ")</f>
        <v>Odense Floorball</v>
      </c>
      <c r="D2666">
        <v>45185</v>
      </c>
      <c r="E2666">
        <v>75109</v>
      </c>
      <c r="F2666">
        <v>20232024</v>
      </c>
      <c r="G2666" t="s">
        <v>17</v>
      </c>
      <c r="H2666" t="s">
        <v>669</v>
      </c>
      <c r="I2666" t="s">
        <v>678</v>
      </c>
      <c r="J2666">
        <v>1</v>
      </c>
      <c r="K2666">
        <v>31146</v>
      </c>
      <c r="L2666">
        <v>1</v>
      </c>
      <c r="M2666" t="s">
        <v>630</v>
      </c>
      <c r="N2666" t="s">
        <v>652</v>
      </c>
      <c r="O2666" t="s">
        <v>131</v>
      </c>
      <c r="P2666">
        <v>12</v>
      </c>
      <c r="Q2666">
        <v>96</v>
      </c>
      <c r="R2666">
        <f>SUMIFS(Table2[number],Table2[Event],"Goal",Table2[H/U],"HOME",Table2[GameID],Table2[[#This Row],[GameID]],Table2[GameTime],"&lt;="&amp;Table2[[#This Row],[GameTime]])</f>
        <v>6</v>
      </c>
      <c r="S2666">
        <f>SUMIFS(Table2[number],Table2[Event],"Goal",Table2[H/U],"AWAY",Table2[GameID],Table2[[#This Row],[GameID]],Table2[GameTime],"&lt;="&amp;Table2[[#This Row],[GameTime]])</f>
        <v>0</v>
      </c>
      <c r="T2666" t="str">
        <f>IF(Table2[[#This Row],[Event]]="Goal",Table2[[#This Row],[Hscore]]&amp;"-"&amp;Table2[[#This Row],[Uscore]],"")</f>
        <v>6-0</v>
      </c>
      <c r="U2666">
        <v>1103</v>
      </c>
      <c r="V2666" s="1">
        <f>Table2[[#This Row],[GameTime]]-(Table2[[#This Row],[period]]-1)*1200</f>
        <v>1103</v>
      </c>
      <c r="W2666" s="1">
        <f>ROUNDDOWN(Table2[[#This Row],[Time]]/60,0)</f>
        <v>18</v>
      </c>
      <c r="X2666" s="1">
        <f>ROUNDDOWN((Table2[[#This Row],[Time]]/60-Table2[[#This Row],[Time2]])*60,0)</f>
        <v>23</v>
      </c>
      <c r="Y2666" s="1">
        <f>IF(Table2[[#This Row],[Time2]]&lt;10,0&amp;Table2[[#This Row],[Time2]],Table2[[#This Row],[Time2]])</f>
        <v>18</v>
      </c>
      <c r="Z2666" s="1">
        <f>IF(Table2[[#This Row],[Time3]]&lt;10,0&amp;Table2[[#This Row],[Time3]],Table2[[#This Row],[Time3]])</f>
        <v>23</v>
      </c>
      <c r="AA2666" s="2" t="str">
        <f>Table2[[#This Row],[Time4]]&amp;":"&amp;Table2[[#This Row],[Time5]]</f>
        <v>18:23</v>
      </c>
      <c r="AB2666" s="1" t="str" cm="1">
        <f t="array" ref="AB2666">IFERROR(IF(Table2[[#This Row],[code]]="","",_xlfn.IFS(AND(Table2[[#This Row],[code]]&lt;400,Table2[[#This Row],[code]]&lt;&gt;""),2,Table2[[#This Row],[code]]&gt;500,4)),"")</f>
        <v/>
      </c>
      <c r="AC2666" s="1" t="str">
        <f>IF(Table2[[#This Row],[Event]]="Penalty",Table2[[#This Row],[number]],IF(Table2[[#This Row],[Event]]="Time-Out",401,""))</f>
        <v/>
      </c>
      <c r="AD2666" s="1">
        <f>ROW(A2665)</f>
        <v>2665</v>
      </c>
      <c r="AE2666" s="1">
        <f>COUNTIFS(Table2[GameID],Table2[[#This Row],[GameID]],Table2[Column1],"&lt;="&amp;Table2[[#This Row],[Column1]])-1</f>
        <v>5</v>
      </c>
    </row>
    <row r="2667" spans="1:31" x14ac:dyDescent="0.45">
      <c r="A2667" t="s">
        <v>528</v>
      </c>
      <c r="B2667" t="str">
        <f>_xlfn.TEXTBEFORE(Table2[[#This Row],[Kamp]]," - ")</f>
        <v>Aab</v>
      </c>
      <c r="C2667" t="str">
        <f>_xlfn.TEXTAFTER(Table2[[#This Row],[Kamp]],"- ")</f>
        <v>Odense Floorball</v>
      </c>
      <c r="D2667">
        <v>45185</v>
      </c>
      <c r="E2667">
        <v>75109</v>
      </c>
      <c r="F2667">
        <v>20232024</v>
      </c>
      <c r="G2667" t="s">
        <v>17</v>
      </c>
      <c r="H2667" t="s">
        <v>669</v>
      </c>
      <c r="I2667" t="s">
        <v>678</v>
      </c>
      <c r="J2667">
        <v>2</v>
      </c>
      <c r="K2667">
        <v>31146</v>
      </c>
      <c r="L2667">
        <v>1</v>
      </c>
      <c r="M2667" t="s">
        <v>630</v>
      </c>
      <c r="N2667" t="s">
        <v>175</v>
      </c>
      <c r="O2667" t="s">
        <v>635</v>
      </c>
      <c r="P2667">
        <v>15</v>
      </c>
      <c r="Q2667">
        <v>16</v>
      </c>
      <c r="R2667">
        <f>SUMIFS(Table2[number],Table2[Event],"Goal",Table2[H/U],"HOME",Table2[GameID],Table2[[#This Row],[GameID]],Table2[GameTime],"&lt;="&amp;Table2[[#This Row],[GameTime]])</f>
        <v>7</v>
      </c>
      <c r="S2667">
        <f>SUMIFS(Table2[number],Table2[Event],"Goal",Table2[H/U],"AWAY",Table2[GameID],Table2[[#This Row],[GameID]],Table2[GameTime],"&lt;="&amp;Table2[[#This Row],[GameTime]])</f>
        <v>0</v>
      </c>
      <c r="T2667" t="str">
        <f>IF(Table2[[#This Row],[Event]]="Goal",Table2[[#This Row],[Hscore]]&amp;"-"&amp;Table2[[#This Row],[Uscore]],"")</f>
        <v>7-0</v>
      </c>
      <c r="U2667">
        <v>1463</v>
      </c>
      <c r="V2667" s="1">
        <f>Table2[[#This Row],[GameTime]]-(Table2[[#This Row],[period]]-1)*1200</f>
        <v>263</v>
      </c>
      <c r="W2667" s="1">
        <f>ROUNDDOWN(Table2[[#This Row],[Time]]/60,0)</f>
        <v>4</v>
      </c>
      <c r="X2667" s="1">
        <f>ROUNDDOWN((Table2[[#This Row],[Time]]/60-Table2[[#This Row],[Time2]])*60,0)</f>
        <v>23</v>
      </c>
      <c r="Y2667" s="1" t="str">
        <f>IF(Table2[[#This Row],[Time2]]&lt;10,0&amp;Table2[[#This Row],[Time2]],Table2[[#This Row],[Time2]])</f>
        <v>04</v>
      </c>
      <c r="Z2667" s="1">
        <f>IF(Table2[[#This Row],[Time3]]&lt;10,0&amp;Table2[[#This Row],[Time3]],Table2[[#This Row],[Time3]])</f>
        <v>23</v>
      </c>
      <c r="AA2667" s="2" t="str">
        <f>Table2[[#This Row],[Time4]]&amp;":"&amp;Table2[[#This Row],[Time5]]</f>
        <v>04:23</v>
      </c>
      <c r="AB2667" s="1" t="str" cm="1">
        <f t="array" ref="AB2667">IFERROR(IF(Table2[[#This Row],[code]]="","",_xlfn.IFS(AND(Table2[[#This Row],[code]]&lt;400,Table2[[#This Row],[code]]&lt;&gt;""),2,Table2[[#This Row],[code]]&gt;500,4)),"")</f>
        <v/>
      </c>
      <c r="AC2667" s="1" t="str">
        <f>IF(Table2[[#This Row],[Event]]="Penalty",Table2[[#This Row],[number]],IF(Table2[[#This Row],[Event]]="Time-Out",401,""))</f>
        <v/>
      </c>
      <c r="AD2667" s="1">
        <f>ROW(A2666)</f>
        <v>2666</v>
      </c>
      <c r="AE2667" s="1">
        <f>COUNTIFS(Table2[GameID],Table2[[#This Row],[GameID]],Table2[Column1],"&lt;="&amp;Table2[[#This Row],[Column1]])-1</f>
        <v>6</v>
      </c>
    </row>
    <row r="2668" spans="1:31" x14ac:dyDescent="0.45">
      <c r="A2668" t="s">
        <v>528</v>
      </c>
      <c r="B2668" t="str">
        <f>_xlfn.TEXTBEFORE(Table2[[#This Row],[Kamp]]," - ")</f>
        <v>Aab</v>
      </c>
      <c r="C2668" t="str">
        <f>_xlfn.TEXTAFTER(Table2[[#This Row],[Kamp]],"- ")</f>
        <v>Odense Floorball</v>
      </c>
      <c r="D2668">
        <v>45185</v>
      </c>
      <c r="E2668">
        <v>75109</v>
      </c>
      <c r="F2668">
        <v>20232024</v>
      </c>
      <c r="G2668" t="s">
        <v>17</v>
      </c>
      <c r="H2668" t="s">
        <v>669</v>
      </c>
      <c r="I2668" t="s">
        <v>678</v>
      </c>
      <c r="J2668">
        <v>2</v>
      </c>
      <c r="K2668">
        <v>31146</v>
      </c>
      <c r="L2668">
        <v>1</v>
      </c>
      <c r="M2668" t="s">
        <v>630</v>
      </c>
      <c r="N2668" t="s">
        <v>264</v>
      </c>
      <c r="O2668" t="s">
        <v>131</v>
      </c>
      <c r="P2668">
        <v>61</v>
      </c>
      <c r="Q2668">
        <v>96</v>
      </c>
      <c r="R2668">
        <f>SUMIFS(Table2[number],Table2[Event],"Goal",Table2[H/U],"HOME",Table2[GameID],Table2[[#This Row],[GameID]],Table2[GameTime],"&lt;="&amp;Table2[[#This Row],[GameTime]])</f>
        <v>8</v>
      </c>
      <c r="S2668">
        <f>SUMIFS(Table2[number],Table2[Event],"Goal",Table2[H/U],"AWAY",Table2[GameID],Table2[[#This Row],[GameID]],Table2[GameTime],"&lt;="&amp;Table2[[#This Row],[GameTime]])</f>
        <v>0</v>
      </c>
      <c r="T2668" t="str">
        <f>IF(Table2[[#This Row],[Event]]="Goal",Table2[[#This Row],[Hscore]]&amp;"-"&amp;Table2[[#This Row],[Uscore]],"")</f>
        <v>8-0</v>
      </c>
      <c r="U2668">
        <v>1511</v>
      </c>
      <c r="V2668" s="1">
        <f>Table2[[#This Row],[GameTime]]-(Table2[[#This Row],[period]]-1)*1200</f>
        <v>311</v>
      </c>
      <c r="W2668" s="1">
        <f>ROUNDDOWN(Table2[[#This Row],[Time]]/60,0)</f>
        <v>5</v>
      </c>
      <c r="X2668" s="1">
        <f>ROUNDDOWN((Table2[[#This Row],[Time]]/60-Table2[[#This Row],[Time2]])*60,0)</f>
        <v>11</v>
      </c>
      <c r="Y2668" s="1" t="str">
        <f>IF(Table2[[#This Row],[Time2]]&lt;10,0&amp;Table2[[#This Row],[Time2]],Table2[[#This Row],[Time2]])</f>
        <v>05</v>
      </c>
      <c r="Z2668" s="1">
        <f>IF(Table2[[#This Row],[Time3]]&lt;10,0&amp;Table2[[#This Row],[Time3]],Table2[[#This Row],[Time3]])</f>
        <v>11</v>
      </c>
      <c r="AA2668" s="2" t="str">
        <f>Table2[[#This Row],[Time4]]&amp;":"&amp;Table2[[#This Row],[Time5]]</f>
        <v>05:11</v>
      </c>
      <c r="AB2668" s="1" t="str" cm="1">
        <f t="array" ref="AB2668">IFERROR(IF(Table2[[#This Row],[code]]="","",_xlfn.IFS(AND(Table2[[#This Row],[code]]&lt;400,Table2[[#This Row],[code]]&lt;&gt;""),2,Table2[[#This Row],[code]]&gt;500,4)),"")</f>
        <v/>
      </c>
      <c r="AC2668" s="1" t="str">
        <f>IF(Table2[[#This Row],[Event]]="Penalty",Table2[[#This Row],[number]],IF(Table2[[#This Row],[Event]]="Time-Out",401,""))</f>
        <v/>
      </c>
      <c r="AD2668" s="1">
        <f>ROW(A2667)</f>
        <v>2667</v>
      </c>
      <c r="AE2668" s="1">
        <f>COUNTIFS(Table2[GameID],Table2[[#This Row],[GameID]],Table2[Column1],"&lt;="&amp;Table2[[#This Row],[Column1]])-1</f>
        <v>7</v>
      </c>
    </row>
    <row r="2669" spans="1:31" x14ac:dyDescent="0.45">
      <c r="A2669" t="s">
        <v>528</v>
      </c>
      <c r="B2669" t="str">
        <f>_xlfn.TEXTBEFORE(Table2[[#This Row],[Kamp]]," - ")</f>
        <v>Aab</v>
      </c>
      <c r="C2669" t="str">
        <f>_xlfn.TEXTAFTER(Table2[[#This Row],[Kamp]],"- ")</f>
        <v>Odense Floorball</v>
      </c>
      <c r="D2669">
        <v>45185</v>
      </c>
      <c r="E2669">
        <v>75109</v>
      </c>
      <c r="F2669">
        <v>20232024</v>
      </c>
      <c r="G2669" t="s">
        <v>17</v>
      </c>
      <c r="H2669" t="s">
        <v>672</v>
      </c>
      <c r="I2669" t="s">
        <v>677</v>
      </c>
      <c r="J2669">
        <v>2</v>
      </c>
      <c r="K2669">
        <v>31403</v>
      </c>
      <c r="L2669">
        <v>208</v>
      </c>
      <c r="M2669" t="s">
        <v>631</v>
      </c>
      <c r="N2669" t="s">
        <v>506</v>
      </c>
      <c r="O2669" t="s">
        <v>634</v>
      </c>
      <c r="P2669">
        <v>8</v>
      </c>
      <c r="Q2669" t="s">
        <v>634</v>
      </c>
      <c r="R2669">
        <f>SUMIFS(Table2[number],Table2[Event],"Goal",Table2[H/U],"HOME",Table2[GameID],Table2[[#This Row],[GameID]],Table2[GameTime],"&lt;="&amp;Table2[[#This Row],[GameTime]])</f>
        <v>8</v>
      </c>
      <c r="S2669">
        <f>SUMIFS(Table2[number],Table2[Event],"Goal",Table2[H/U],"AWAY",Table2[GameID],Table2[[#This Row],[GameID]],Table2[GameTime],"&lt;="&amp;Table2[[#This Row],[GameTime]])</f>
        <v>0</v>
      </c>
      <c r="T2669" t="str">
        <f>IF(Table2[[#This Row],[Event]]="Goal",Table2[[#This Row],[Hscore]]&amp;"-"&amp;Table2[[#This Row],[Uscore]],"")</f>
        <v/>
      </c>
      <c r="U2669">
        <v>1625</v>
      </c>
      <c r="V2669" s="1">
        <f>Table2[[#This Row],[GameTime]]-(Table2[[#This Row],[period]]-1)*1200</f>
        <v>425</v>
      </c>
      <c r="W2669" s="1">
        <f>ROUNDDOWN(Table2[[#This Row],[Time]]/60,0)</f>
        <v>7</v>
      </c>
      <c r="X2669" s="1">
        <f>ROUNDDOWN((Table2[[#This Row],[Time]]/60-Table2[[#This Row],[Time2]])*60,0)</f>
        <v>4</v>
      </c>
      <c r="Y2669" s="1" t="str">
        <f>IF(Table2[[#This Row],[Time2]]&lt;10,0&amp;Table2[[#This Row],[Time2]],Table2[[#This Row],[Time2]])</f>
        <v>07</v>
      </c>
      <c r="Z2669" s="1" t="str">
        <f>IF(Table2[[#This Row],[Time3]]&lt;10,0&amp;Table2[[#This Row],[Time3]],Table2[[#This Row],[Time3]])</f>
        <v>04</v>
      </c>
      <c r="AA2669" s="2" t="str">
        <f>Table2[[#This Row],[Time4]]&amp;":"&amp;Table2[[#This Row],[Time5]]</f>
        <v>07:04</v>
      </c>
      <c r="AB2669" s="1" cm="1">
        <f t="array" ref="AB2669">IFERROR(IF(Table2[[#This Row],[code]]="","",_xlfn.IFS(AND(Table2[[#This Row],[code]]&lt;400,Table2[[#This Row],[code]]&lt;&gt;""),2,Table2[[#This Row],[code]]&gt;500,4)),"")</f>
        <v>2</v>
      </c>
      <c r="AC2669" s="1">
        <f>IF(Table2[[#This Row],[Event]]="Penalty",Table2[[#This Row],[number]],IF(Table2[[#This Row],[Event]]="Time-Out",401,""))</f>
        <v>208</v>
      </c>
      <c r="AD2669" s="1">
        <f>ROW(A2668)</f>
        <v>2668</v>
      </c>
      <c r="AE2669" s="1">
        <f>COUNTIFS(Table2[GameID],Table2[[#This Row],[GameID]],Table2[Column1],"&lt;="&amp;Table2[[#This Row],[Column1]])-1</f>
        <v>8</v>
      </c>
    </row>
    <row r="2670" spans="1:31" x14ac:dyDescent="0.45">
      <c r="A2670" t="s">
        <v>528</v>
      </c>
      <c r="B2670" t="str">
        <f>_xlfn.TEXTBEFORE(Table2[[#This Row],[Kamp]]," - ")</f>
        <v>Aab</v>
      </c>
      <c r="C2670" t="str">
        <f>_xlfn.TEXTAFTER(Table2[[#This Row],[Kamp]],"- ")</f>
        <v>Odense Floorball</v>
      </c>
      <c r="D2670">
        <v>45185</v>
      </c>
      <c r="E2670">
        <v>75109</v>
      </c>
      <c r="F2670">
        <v>20232024</v>
      </c>
      <c r="G2670" t="s">
        <v>17</v>
      </c>
      <c r="H2670" t="s">
        <v>672</v>
      </c>
      <c r="I2670" t="s">
        <v>677</v>
      </c>
      <c r="J2670">
        <v>2</v>
      </c>
      <c r="K2670">
        <v>31403</v>
      </c>
      <c r="L2670">
        <v>1</v>
      </c>
      <c r="M2670" t="s">
        <v>630</v>
      </c>
      <c r="N2670" t="s">
        <v>85</v>
      </c>
      <c r="O2670" t="s">
        <v>634</v>
      </c>
      <c r="P2670">
        <v>99</v>
      </c>
      <c r="Q2670" t="s">
        <v>634</v>
      </c>
      <c r="R2670">
        <f>SUMIFS(Table2[number],Table2[Event],"Goal",Table2[H/U],"HOME",Table2[GameID],Table2[[#This Row],[GameID]],Table2[GameTime],"&lt;="&amp;Table2[[#This Row],[GameTime]])</f>
        <v>8</v>
      </c>
      <c r="S2670">
        <f>SUMIFS(Table2[number],Table2[Event],"Goal",Table2[H/U],"AWAY",Table2[GameID],Table2[[#This Row],[GameID]],Table2[GameTime],"&lt;="&amp;Table2[[#This Row],[GameTime]])</f>
        <v>1</v>
      </c>
      <c r="T2670" t="str">
        <f>IF(Table2[[#This Row],[Event]]="Goal",Table2[[#This Row],[Hscore]]&amp;"-"&amp;Table2[[#This Row],[Uscore]],"")</f>
        <v>8-1</v>
      </c>
      <c r="U2670">
        <v>1795</v>
      </c>
      <c r="V2670" s="1">
        <f>Table2[[#This Row],[GameTime]]-(Table2[[#This Row],[period]]-1)*1200</f>
        <v>595</v>
      </c>
      <c r="W2670" s="1">
        <f>ROUNDDOWN(Table2[[#This Row],[Time]]/60,0)</f>
        <v>9</v>
      </c>
      <c r="X2670" s="1">
        <f>ROUNDDOWN((Table2[[#This Row],[Time]]/60-Table2[[#This Row],[Time2]])*60,0)</f>
        <v>55</v>
      </c>
      <c r="Y2670" s="1" t="str">
        <f>IF(Table2[[#This Row],[Time2]]&lt;10,0&amp;Table2[[#This Row],[Time2]],Table2[[#This Row],[Time2]])</f>
        <v>09</v>
      </c>
      <c r="Z2670" s="1">
        <f>IF(Table2[[#This Row],[Time3]]&lt;10,0&amp;Table2[[#This Row],[Time3]],Table2[[#This Row],[Time3]])</f>
        <v>55</v>
      </c>
      <c r="AA2670" s="2" t="str">
        <f>Table2[[#This Row],[Time4]]&amp;":"&amp;Table2[[#This Row],[Time5]]</f>
        <v>09:55</v>
      </c>
      <c r="AB2670" s="1" t="str" cm="1">
        <f t="array" ref="AB2670">IFERROR(IF(Table2[[#This Row],[code]]="","",_xlfn.IFS(AND(Table2[[#This Row],[code]]&lt;400,Table2[[#This Row],[code]]&lt;&gt;""),2,Table2[[#This Row],[code]]&gt;500,4)),"")</f>
        <v/>
      </c>
      <c r="AC2670" s="1" t="str">
        <f>IF(Table2[[#This Row],[Event]]="Penalty",Table2[[#This Row],[number]],IF(Table2[[#This Row],[Event]]="Time-Out",401,""))</f>
        <v/>
      </c>
      <c r="AD2670" s="1">
        <f>ROW(A2669)</f>
        <v>2669</v>
      </c>
      <c r="AE2670" s="1">
        <f>COUNTIFS(Table2[GameID],Table2[[#This Row],[GameID]],Table2[Column1],"&lt;="&amp;Table2[[#This Row],[Column1]])-1</f>
        <v>9</v>
      </c>
    </row>
    <row r="2671" spans="1:31" x14ac:dyDescent="0.45">
      <c r="A2671" t="s">
        <v>528</v>
      </c>
      <c r="B2671" t="str">
        <f>_xlfn.TEXTBEFORE(Table2[[#This Row],[Kamp]]," - ")</f>
        <v>Aab</v>
      </c>
      <c r="C2671" t="str">
        <f>_xlfn.TEXTAFTER(Table2[[#This Row],[Kamp]],"- ")</f>
        <v>Odense Floorball</v>
      </c>
      <c r="D2671">
        <v>45185</v>
      </c>
      <c r="E2671">
        <v>75109</v>
      </c>
      <c r="F2671">
        <v>20232024</v>
      </c>
      <c r="G2671" t="s">
        <v>17</v>
      </c>
      <c r="H2671" t="s">
        <v>669</v>
      </c>
      <c r="I2671" t="s">
        <v>678</v>
      </c>
      <c r="J2671">
        <v>2</v>
      </c>
      <c r="K2671">
        <v>31146</v>
      </c>
      <c r="L2671">
        <v>1</v>
      </c>
      <c r="M2671" t="s">
        <v>630</v>
      </c>
      <c r="N2671" t="s">
        <v>652</v>
      </c>
      <c r="O2671" t="s">
        <v>178</v>
      </c>
      <c r="P2671">
        <v>12</v>
      </c>
      <c r="Q2671">
        <v>31</v>
      </c>
      <c r="R2671">
        <f>SUMIFS(Table2[number],Table2[Event],"Goal",Table2[H/U],"HOME",Table2[GameID],Table2[[#This Row],[GameID]],Table2[GameTime],"&lt;="&amp;Table2[[#This Row],[GameTime]])</f>
        <v>9</v>
      </c>
      <c r="S2671">
        <f>SUMIFS(Table2[number],Table2[Event],"Goal",Table2[H/U],"AWAY",Table2[GameID],Table2[[#This Row],[GameID]],Table2[GameTime],"&lt;="&amp;Table2[[#This Row],[GameTime]])</f>
        <v>1</v>
      </c>
      <c r="T2671" t="str">
        <f>IF(Table2[[#This Row],[Event]]="Goal",Table2[[#This Row],[Hscore]]&amp;"-"&amp;Table2[[#This Row],[Uscore]],"")</f>
        <v>9-1</v>
      </c>
      <c r="U2671">
        <v>1987</v>
      </c>
      <c r="V2671" s="1">
        <f>Table2[[#This Row],[GameTime]]-(Table2[[#This Row],[period]]-1)*1200</f>
        <v>787</v>
      </c>
      <c r="W2671" s="1">
        <f>ROUNDDOWN(Table2[[#This Row],[Time]]/60,0)</f>
        <v>13</v>
      </c>
      <c r="X2671" s="1">
        <f>ROUNDDOWN((Table2[[#This Row],[Time]]/60-Table2[[#This Row],[Time2]])*60,0)</f>
        <v>7</v>
      </c>
      <c r="Y2671" s="1">
        <f>IF(Table2[[#This Row],[Time2]]&lt;10,0&amp;Table2[[#This Row],[Time2]],Table2[[#This Row],[Time2]])</f>
        <v>13</v>
      </c>
      <c r="Z2671" s="1" t="str">
        <f>IF(Table2[[#This Row],[Time3]]&lt;10,0&amp;Table2[[#This Row],[Time3]],Table2[[#This Row],[Time3]])</f>
        <v>07</v>
      </c>
      <c r="AA2671" s="2" t="str">
        <f>Table2[[#This Row],[Time4]]&amp;":"&amp;Table2[[#This Row],[Time5]]</f>
        <v>13:07</v>
      </c>
      <c r="AB2671" s="1" t="str" cm="1">
        <f t="array" ref="AB2671">IFERROR(IF(Table2[[#This Row],[code]]="","",_xlfn.IFS(AND(Table2[[#This Row],[code]]&lt;400,Table2[[#This Row],[code]]&lt;&gt;""),2,Table2[[#This Row],[code]]&gt;500,4)),"")</f>
        <v/>
      </c>
      <c r="AC2671" s="1" t="str">
        <f>IF(Table2[[#This Row],[Event]]="Penalty",Table2[[#This Row],[number]],IF(Table2[[#This Row],[Event]]="Time-Out",401,""))</f>
        <v/>
      </c>
      <c r="AD2671" s="1">
        <f>ROW(A2670)</f>
        <v>2670</v>
      </c>
      <c r="AE2671" s="1">
        <f>COUNTIFS(Table2[GameID],Table2[[#This Row],[GameID]],Table2[Column1],"&lt;="&amp;Table2[[#This Row],[Column1]])-1</f>
        <v>10</v>
      </c>
    </row>
    <row r="2672" spans="1:31" x14ac:dyDescent="0.45">
      <c r="A2672" t="s">
        <v>528</v>
      </c>
      <c r="B2672" t="str">
        <f>_xlfn.TEXTBEFORE(Table2[[#This Row],[Kamp]]," - ")</f>
        <v>Aab</v>
      </c>
      <c r="C2672" t="str">
        <f>_xlfn.TEXTAFTER(Table2[[#This Row],[Kamp]],"- ")</f>
        <v>Odense Floorball</v>
      </c>
      <c r="D2672">
        <v>45185</v>
      </c>
      <c r="E2672">
        <v>75109</v>
      </c>
      <c r="F2672">
        <v>20232024</v>
      </c>
      <c r="G2672" t="s">
        <v>17</v>
      </c>
      <c r="H2672" t="s">
        <v>669</v>
      </c>
      <c r="I2672" t="s">
        <v>678</v>
      </c>
      <c r="J2672">
        <v>2</v>
      </c>
      <c r="K2672">
        <v>31146</v>
      </c>
      <c r="L2672">
        <v>220</v>
      </c>
      <c r="M2672" t="s">
        <v>631</v>
      </c>
      <c r="N2672" t="s">
        <v>635</v>
      </c>
      <c r="O2672" t="s">
        <v>634</v>
      </c>
      <c r="P2672">
        <v>16</v>
      </c>
      <c r="Q2672" t="s">
        <v>634</v>
      </c>
      <c r="R2672">
        <f>SUMIFS(Table2[number],Table2[Event],"Goal",Table2[H/U],"HOME",Table2[GameID],Table2[[#This Row],[GameID]],Table2[GameTime],"&lt;="&amp;Table2[[#This Row],[GameTime]])</f>
        <v>9</v>
      </c>
      <c r="S2672">
        <f>SUMIFS(Table2[number],Table2[Event],"Goal",Table2[H/U],"AWAY",Table2[GameID],Table2[[#This Row],[GameID]],Table2[GameTime],"&lt;="&amp;Table2[[#This Row],[GameTime]])</f>
        <v>1</v>
      </c>
      <c r="T2672" t="str">
        <f>IF(Table2[[#This Row],[Event]]="Goal",Table2[[#This Row],[Hscore]]&amp;"-"&amp;Table2[[#This Row],[Uscore]],"")</f>
        <v/>
      </c>
      <c r="U2672">
        <v>2032</v>
      </c>
      <c r="V2672" s="1">
        <f>Table2[[#This Row],[GameTime]]-(Table2[[#This Row],[period]]-1)*1200</f>
        <v>832</v>
      </c>
      <c r="W2672" s="1">
        <f>ROUNDDOWN(Table2[[#This Row],[Time]]/60,0)</f>
        <v>13</v>
      </c>
      <c r="X2672" s="1">
        <f>ROUNDDOWN((Table2[[#This Row],[Time]]/60-Table2[[#This Row],[Time2]])*60,0)</f>
        <v>52</v>
      </c>
      <c r="Y2672" s="1">
        <f>IF(Table2[[#This Row],[Time2]]&lt;10,0&amp;Table2[[#This Row],[Time2]],Table2[[#This Row],[Time2]])</f>
        <v>13</v>
      </c>
      <c r="Z2672" s="1">
        <f>IF(Table2[[#This Row],[Time3]]&lt;10,0&amp;Table2[[#This Row],[Time3]],Table2[[#This Row],[Time3]])</f>
        <v>52</v>
      </c>
      <c r="AA2672" s="2" t="str">
        <f>Table2[[#This Row],[Time4]]&amp;":"&amp;Table2[[#This Row],[Time5]]</f>
        <v>13:52</v>
      </c>
      <c r="AB2672" s="1" cm="1">
        <f t="array" ref="AB2672">IFERROR(IF(Table2[[#This Row],[code]]="","",_xlfn.IFS(AND(Table2[[#This Row],[code]]&lt;400,Table2[[#This Row],[code]]&lt;&gt;""),2,Table2[[#This Row],[code]]&gt;500,4)),"")</f>
        <v>2</v>
      </c>
      <c r="AC2672" s="1">
        <f>IF(Table2[[#This Row],[Event]]="Penalty",Table2[[#This Row],[number]],IF(Table2[[#This Row],[Event]]="Time-Out",401,""))</f>
        <v>220</v>
      </c>
      <c r="AD2672" s="1">
        <f>ROW(A2671)</f>
        <v>2671</v>
      </c>
      <c r="AE2672" s="1">
        <f>COUNTIFS(Table2[GameID],Table2[[#This Row],[GameID]],Table2[Column1],"&lt;="&amp;Table2[[#This Row],[Column1]])-1</f>
        <v>11</v>
      </c>
    </row>
    <row r="2673" spans="1:31" x14ac:dyDescent="0.45">
      <c r="A2673" t="s">
        <v>528</v>
      </c>
      <c r="B2673" t="str">
        <f>_xlfn.TEXTBEFORE(Table2[[#This Row],[Kamp]]," - ")</f>
        <v>Aab</v>
      </c>
      <c r="C2673" t="str">
        <f>_xlfn.TEXTAFTER(Table2[[#This Row],[Kamp]],"- ")</f>
        <v>Odense Floorball</v>
      </c>
      <c r="D2673">
        <v>45185</v>
      </c>
      <c r="E2673">
        <v>75109</v>
      </c>
      <c r="F2673">
        <v>20232024</v>
      </c>
      <c r="G2673" t="s">
        <v>17</v>
      </c>
      <c r="H2673" t="s">
        <v>669</v>
      </c>
      <c r="I2673" t="s">
        <v>678</v>
      </c>
      <c r="J2673">
        <v>2</v>
      </c>
      <c r="K2673">
        <v>31146</v>
      </c>
      <c r="L2673">
        <v>1</v>
      </c>
      <c r="M2673" t="s">
        <v>630</v>
      </c>
      <c r="N2673" t="s">
        <v>146</v>
      </c>
      <c r="O2673" t="s">
        <v>264</v>
      </c>
      <c r="P2673">
        <v>94</v>
      </c>
      <c r="Q2673">
        <v>61</v>
      </c>
      <c r="R2673">
        <f>SUMIFS(Table2[number],Table2[Event],"Goal",Table2[H/U],"HOME",Table2[GameID],Table2[[#This Row],[GameID]],Table2[GameTime],"&lt;="&amp;Table2[[#This Row],[GameTime]])</f>
        <v>10</v>
      </c>
      <c r="S2673">
        <f>SUMIFS(Table2[number],Table2[Event],"Goal",Table2[H/U],"AWAY",Table2[GameID],Table2[[#This Row],[GameID]],Table2[GameTime],"&lt;="&amp;Table2[[#This Row],[GameTime]])</f>
        <v>1</v>
      </c>
      <c r="T2673" t="str">
        <f>IF(Table2[[#This Row],[Event]]="Goal",Table2[[#This Row],[Hscore]]&amp;"-"&amp;Table2[[#This Row],[Uscore]],"")</f>
        <v>10-1</v>
      </c>
      <c r="U2673">
        <v>2074</v>
      </c>
      <c r="V2673" s="1">
        <f>Table2[[#This Row],[GameTime]]-(Table2[[#This Row],[period]]-1)*1200</f>
        <v>874</v>
      </c>
      <c r="W2673" s="1">
        <f>ROUNDDOWN(Table2[[#This Row],[Time]]/60,0)</f>
        <v>14</v>
      </c>
      <c r="X2673" s="1">
        <f>ROUNDDOWN((Table2[[#This Row],[Time]]/60-Table2[[#This Row],[Time2]])*60,0)</f>
        <v>34</v>
      </c>
      <c r="Y2673" s="1">
        <f>IF(Table2[[#This Row],[Time2]]&lt;10,0&amp;Table2[[#This Row],[Time2]],Table2[[#This Row],[Time2]])</f>
        <v>14</v>
      </c>
      <c r="Z2673" s="1">
        <f>IF(Table2[[#This Row],[Time3]]&lt;10,0&amp;Table2[[#This Row],[Time3]],Table2[[#This Row],[Time3]])</f>
        <v>34</v>
      </c>
      <c r="AA2673" s="2" t="str">
        <f>Table2[[#This Row],[Time4]]&amp;":"&amp;Table2[[#This Row],[Time5]]</f>
        <v>14:34</v>
      </c>
      <c r="AB2673" s="1" t="str" cm="1">
        <f t="array" ref="AB2673">IFERROR(IF(Table2[[#This Row],[code]]="","",_xlfn.IFS(AND(Table2[[#This Row],[code]]&lt;400,Table2[[#This Row],[code]]&lt;&gt;""),2,Table2[[#This Row],[code]]&gt;500,4)),"")</f>
        <v/>
      </c>
      <c r="AC2673" s="1" t="str">
        <f>IF(Table2[[#This Row],[Event]]="Penalty",Table2[[#This Row],[number]],IF(Table2[[#This Row],[Event]]="Time-Out",401,""))</f>
        <v/>
      </c>
      <c r="AD2673" s="1">
        <f>ROW(A2672)</f>
        <v>2672</v>
      </c>
      <c r="AE2673" s="1">
        <f>COUNTIFS(Table2[GameID],Table2[[#This Row],[GameID]],Table2[Column1],"&lt;="&amp;Table2[[#This Row],[Column1]])-1</f>
        <v>12</v>
      </c>
    </row>
    <row r="2674" spans="1:31" x14ac:dyDescent="0.45">
      <c r="A2674" t="s">
        <v>528</v>
      </c>
      <c r="B2674" t="str">
        <f>_xlfn.TEXTBEFORE(Table2[[#This Row],[Kamp]]," - ")</f>
        <v>Aab</v>
      </c>
      <c r="C2674" t="str">
        <f>_xlfn.TEXTAFTER(Table2[[#This Row],[Kamp]],"- ")</f>
        <v>Odense Floorball</v>
      </c>
      <c r="D2674">
        <v>45185</v>
      </c>
      <c r="E2674">
        <v>75109</v>
      </c>
      <c r="F2674">
        <v>20232024</v>
      </c>
      <c r="G2674" t="s">
        <v>17</v>
      </c>
      <c r="H2674" t="s">
        <v>669</v>
      </c>
      <c r="I2674" t="s">
        <v>678</v>
      </c>
      <c r="J2674">
        <v>2</v>
      </c>
      <c r="K2674">
        <v>31146</v>
      </c>
      <c r="L2674">
        <v>1</v>
      </c>
      <c r="M2674" t="s">
        <v>630</v>
      </c>
      <c r="N2674" t="s">
        <v>176</v>
      </c>
      <c r="O2674" t="s">
        <v>517</v>
      </c>
      <c r="P2674">
        <v>18</v>
      </c>
      <c r="Q2674">
        <v>11</v>
      </c>
      <c r="R2674">
        <f>SUMIFS(Table2[number],Table2[Event],"Goal",Table2[H/U],"HOME",Table2[GameID],Table2[[#This Row],[GameID]],Table2[GameTime],"&lt;="&amp;Table2[[#This Row],[GameTime]])</f>
        <v>11</v>
      </c>
      <c r="S2674">
        <f>SUMIFS(Table2[number],Table2[Event],"Goal",Table2[H/U],"AWAY",Table2[GameID],Table2[[#This Row],[GameID]],Table2[GameTime],"&lt;="&amp;Table2[[#This Row],[GameTime]])</f>
        <v>1</v>
      </c>
      <c r="T2674" t="str">
        <f>IF(Table2[[#This Row],[Event]]="Goal",Table2[[#This Row],[Hscore]]&amp;"-"&amp;Table2[[#This Row],[Uscore]],"")</f>
        <v>11-1</v>
      </c>
      <c r="U2674">
        <v>2265</v>
      </c>
      <c r="V2674" s="1">
        <f>Table2[[#This Row],[GameTime]]-(Table2[[#This Row],[period]]-1)*1200</f>
        <v>1065</v>
      </c>
      <c r="W2674" s="1">
        <f>ROUNDDOWN(Table2[[#This Row],[Time]]/60,0)</f>
        <v>17</v>
      </c>
      <c r="X2674" s="1">
        <f>ROUNDDOWN((Table2[[#This Row],[Time]]/60-Table2[[#This Row],[Time2]])*60,0)</f>
        <v>45</v>
      </c>
      <c r="Y2674" s="1">
        <f>IF(Table2[[#This Row],[Time2]]&lt;10,0&amp;Table2[[#This Row],[Time2]],Table2[[#This Row],[Time2]])</f>
        <v>17</v>
      </c>
      <c r="Z2674" s="1">
        <f>IF(Table2[[#This Row],[Time3]]&lt;10,0&amp;Table2[[#This Row],[Time3]],Table2[[#This Row],[Time3]])</f>
        <v>45</v>
      </c>
      <c r="AA2674" s="2" t="str">
        <f>Table2[[#This Row],[Time4]]&amp;":"&amp;Table2[[#This Row],[Time5]]</f>
        <v>17:45</v>
      </c>
      <c r="AB2674" s="1" t="str" cm="1">
        <f t="array" ref="AB2674">IFERROR(IF(Table2[[#This Row],[code]]="","",_xlfn.IFS(AND(Table2[[#This Row],[code]]&lt;400,Table2[[#This Row],[code]]&lt;&gt;""),2,Table2[[#This Row],[code]]&gt;500,4)),"")</f>
        <v/>
      </c>
      <c r="AC2674" s="1" t="str">
        <f>IF(Table2[[#This Row],[Event]]="Penalty",Table2[[#This Row],[number]],IF(Table2[[#This Row],[Event]]="Time-Out",401,""))</f>
        <v/>
      </c>
      <c r="AD2674" s="1">
        <f>ROW(A2673)</f>
        <v>2673</v>
      </c>
      <c r="AE2674" s="1">
        <f>COUNTIFS(Table2[GameID],Table2[[#This Row],[GameID]],Table2[Column1],"&lt;="&amp;Table2[[#This Row],[Column1]])-1</f>
        <v>13</v>
      </c>
    </row>
    <row r="2675" spans="1:31" x14ac:dyDescent="0.45">
      <c r="A2675" t="s">
        <v>528</v>
      </c>
      <c r="B2675" t="str">
        <f>_xlfn.TEXTBEFORE(Table2[[#This Row],[Kamp]]," - ")</f>
        <v>Aab</v>
      </c>
      <c r="C2675" t="str">
        <f>_xlfn.TEXTAFTER(Table2[[#This Row],[Kamp]],"- ")</f>
        <v>Odense Floorball</v>
      </c>
      <c r="D2675">
        <v>45185</v>
      </c>
      <c r="E2675">
        <v>75109</v>
      </c>
      <c r="F2675">
        <v>20232024</v>
      </c>
      <c r="G2675" t="s">
        <v>17</v>
      </c>
      <c r="H2675" t="s">
        <v>669</v>
      </c>
      <c r="I2675" t="s">
        <v>678</v>
      </c>
      <c r="J2675">
        <v>2</v>
      </c>
      <c r="K2675">
        <v>31146</v>
      </c>
      <c r="L2675">
        <v>207</v>
      </c>
      <c r="M2675" t="s">
        <v>631</v>
      </c>
      <c r="N2675" t="s">
        <v>178</v>
      </c>
      <c r="O2675" t="s">
        <v>634</v>
      </c>
      <c r="P2675">
        <v>31</v>
      </c>
      <c r="Q2675" t="s">
        <v>634</v>
      </c>
      <c r="R2675">
        <f>SUMIFS(Table2[number],Table2[Event],"Goal",Table2[H/U],"HOME",Table2[GameID],Table2[[#This Row],[GameID]],Table2[GameTime],"&lt;="&amp;Table2[[#This Row],[GameTime]])</f>
        <v>11</v>
      </c>
      <c r="S2675">
        <f>SUMIFS(Table2[number],Table2[Event],"Goal",Table2[H/U],"AWAY",Table2[GameID],Table2[[#This Row],[GameID]],Table2[GameTime],"&lt;="&amp;Table2[[#This Row],[GameTime]])</f>
        <v>1</v>
      </c>
      <c r="T2675" t="str">
        <f>IF(Table2[[#This Row],[Event]]="Goal",Table2[[#This Row],[Hscore]]&amp;"-"&amp;Table2[[#This Row],[Uscore]],"")</f>
        <v/>
      </c>
      <c r="U2675">
        <v>2391</v>
      </c>
      <c r="V2675" s="1">
        <f>Table2[[#This Row],[GameTime]]-(Table2[[#This Row],[period]]-1)*1200</f>
        <v>1191</v>
      </c>
      <c r="W2675" s="1">
        <f>ROUNDDOWN(Table2[[#This Row],[Time]]/60,0)</f>
        <v>19</v>
      </c>
      <c r="X2675" s="1">
        <f>ROUNDDOWN((Table2[[#This Row],[Time]]/60-Table2[[#This Row],[Time2]])*60,0)</f>
        <v>51</v>
      </c>
      <c r="Y2675" s="1">
        <f>IF(Table2[[#This Row],[Time2]]&lt;10,0&amp;Table2[[#This Row],[Time2]],Table2[[#This Row],[Time2]])</f>
        <v>19</v>
      </c>
      <c r="Z2675" s="1">
        <f>IF(Table2[[#This Row],[Time3]]&lt;10,0&amp;Table2[[#This Row],[Time3]],Table2[[#This Row],[Time3]])</f>
        <v>51</v>
      </c>
      <c r="AA2675" s="2" t="str">
        <f>Table2[[#This Row],[Time4]]&amp;":"&amp;Table2[[#This Row],[Time5]]</f>
        <v>19:51</v>
      </c>
      <c r="AB2675" s="1" cm="1">
        <f t="array" ref="AB2675">IFERROR(IF(Table2[[#This Row],[code]]="","",_xlfn.IFS(AND(Table2[[#This Row],[code]]&lt;400,Table2[[#This Row],[code]]&lt;&gt;""),2,Table2[[#This Row],[code]]&gt;500,4)),"")</f>
        <v>2</v>
      </c>
      <c r="AC2675" s="1">
        <f>IF(Table2[[#This Row],[Event]]="Penalty",Table2[[#This Row],[number]],IF(Table2[[#This Row],[Event]]="Time-Out",401,""))</f>
        <v>207</v>
      </c>
      <c r="AD2675" s="1">
        <f>ROW(A2674)</f>
        <v>2674</v>
      </c>
      <c r="AE2675" s="1">
        <f>COUNTIFS(Table2[GameID],Table2[[#This Row],[GameID]],Table2[Column1],"&lt;="&amp;Table2[[#This Row],[Column1]])-1</f>
        <v>14</v>
      </c>
    </row>
    <row r="2676" spans="1:31" x14ac:dyDescent="0.45">
      <c r="A2676" t="s">
        <v>528</v>
      </c>
      <c r="B2676" t="str">
        <f>_xlfn.TEXTBEFORE(Table2[[#This Row],[Kamp]]," - ")</f>
        <v>Aab</v>
      </c>
      <c r="C2676" t="str">
        <f>_xlfn.TEXTAFTER(Table2[[#This Row],[Kamp]],"- ")</f>
        <v>Odense Floorball</v>
      </c>
      <c r="D2676">
        <v>45185</v>
      </c>
      <c r="E2676">
        <v>75109</v>
      </c>
      <c r="F2676">
        <v>20232024</v>
      </c>
      <c r="G2676" t="s">
        <v>17</v>
      </c>
      <c r="H2676" t="s">
        <v>669</v>
      </c>
      <c r="I2676" t="s">
        <v>678</v>
      </c>
      <c r="J2676">
        <v>3</v>
      </c>
      <c r="K2676">
        <v>31146</v>
      </c>
      <c r="L2676">
        <v>1</v>
      </c>
      <c r="M2676" t="s">
        <v>630</v>
      </c>
      <c r="N2676" t="s">
        <v>178</v>
      </c>
      <c r="O2676" t="s">
        <v>131</v>
      </c>
      <c r="P2676">
        <v>31</v>
      </c>
      <c r="Q2676">
        <v>96</v>
      </c>
      <c r="R2676">
        <f>SUMIFS(Table2[number],Table2[Event],"Goal",Table2[H/U],"HOME",Table2[GameID],Table2[[#This Row],[GameID]],Table2[GameTime],"&lt;="&amp;Table2[[#This Row],[GameTime]])</f>
        <v>12</v>
      </c>
      <c r="S2676">
        <f>SUMIFS(Table2[number],Table2[Event],"Goal",Table2[H/U],"AWAY",Table2[GameID],Table2[[#This Row],[GameID]],Table2[GameTime],"&lt;="&amp;Table2[[#This Row],[GameTime]])</f>
        <v>1</v>
      </c>
      <c r="T2676" t="str">
        <f>IF(Table2[[#This Row],[Event]]="Goal",Table2[[#This Row],[Hscore]]&amp;"-"&amp;Table2[[#This Row],[Uscore]],"")</f>
        <v>12-1</v>
      </c>
      <c r="U2676">
        <v>2518</v>
      </c>
      <c r="V2676" s="1">
        <f>Table2[[#This Row],[GameTime]]-(Table2[[#This Row],[period]]-1)*1200</f>
        <v>118</v>
      </c>
      <c r="W2676" s="1">
        <f>ROUNDDOWN(Table2[[#This Row],[Time]]/60,0)</f>
        <v>1</v>
      </c>
      <c r="X2676" s="1">
        <f>ROUNDDOWN((Table2[[#This Row],[Time]]/60-Table2[[#This Row],[Time2]])*60,0)</f>
        <v>58</v>
      </c>
      <c r="Y2676" s="1" t="str">
        <f>IF(Table2[[#This Row],[Time2]]&lt;10,0&amp;Table2[[#This Row],[Time2]],Table2[[#This Row],[Time2]])</f>
        <v>01</v>
      </c>
      <c r="Z2676" s="1">
        <f>IF(Table2[[#This Row],[Time3]]&lt;10,0&amp;Table2[[#This Row],[Time3]],Table2[[#This Row],[Time3]])</f>
        <v>58</v>
      </c>
      <c r="AA2676" s="2" t="str">
        <f>Table2[[#This Row],[Time4]]&amp;":"&amp;Table2[[#This Row],[Time5]]</f>
        <v>01:58</v>
      </c>
      <c r="AB2676" s="1" t="str" cm="1">
        <f t="array" ref="AB2676">IFERROR(IF(Table2[[#This Row],[code]]="","",_xlfn.IFS(AND(Table2[[#This Row],[code]]&lt;400,Table2[[#This Row],[code]]&lt;&gt;""),2,Table2[[#This Row],[code]]&gt;500,4)),"")</f>
        <v/>
      </c>
      <c r="AC2676" s="1" t="str">
        <f>IF(Table2[[#This Row],[Event]]="Penalty",Table2[[#This Row],[number]],IF(Table2[[#This Row],[Event]]="Time-Out",401,""))</f>
        <v/>
      </c>
      <c r="AD2676" s="1">
        <f>ROW(A2675)</f>
        <v>2675</v>
      </c>
      <c r="AE2676" s="1">
        <f>COUNTIFS(Table2[GameID],Table2[[#This Row],[GameID]],Table2[Column1],"&lt;="&amp;Table2[[#This Row],[Column1]])-1</f>
        <v>15</v>
      </c>
    </row>
    <row r="2677" spans="1:31" x14ac:dyDescent="0.45">
      <c r="A2677" t="s">
        <v>528</v>
      </c>
      <c r="B2677" t="str">
        <f>_xlfn.TEXTBEFORE(Table2[[#This Row],[Kamp]]," - ")</f>
        <v>Aab</v>
      </c>
      <c r="C2677" t="str">
        <f>_xlfn.TEXTAFTER(Table2[[#This Row],[Kamp]],"- ")</f>
        <v>Odense Floorball</v>
      </c>
      <c r="D2677">
        <v>45185</v>
      </c>
      <c r="E2677">
        <v>75109</v>
      </c>
      <c r="F2677">
        <v>20232024</v>
      </c>
      <c r="G2677" t="s">
        <v>17</v>
      </c>
      <c r="H2677" t="s">
        <v>669</v>
      </c>
      <c r="I2677" t="s">
        <v>678</v>
      </c>
      <c r="J2677">
        <v>3</v>
      </c>
      <c r="K2677">
        <v>31146</v>
      </c>
      <c r="L2677">
        <v>1</v>
      </c>
      <c r="M2677" t="s">
        <v>630</v>
      </c>
      <c r="N2677" t="s">
        <v>651</v>
      </c>
      <c r="O2677" t="s">
        <v>265</v>
      </c>
      <c r="P2677">
        <v>13</v>
      </c>
      <c r="Q2677">
        <v>5</v>
      </c>
      <c r="R2677">
        <f>SUMIFS(Table2[number],Table2[Event],"Goal",Table2[H/U],"HOME",Table2[GameID],Table2[[#This Row],[GameID]],Table2[GameTime],"&lt;="&amp;Table2[[#This Row],[GameTime]])</f>
        <v>13</v>
      </c>
      <c r="S2677">
        <f>SUMIFS(Table2[number],Table2[Event],"Goal",Table2[H/U],"AWAY",Table2[GameID],Table2[[#This Row],[GameID]],Table2[GameTime],"&lt;="&amp;Table2[[#This Row],[GameTime]])</f>
        <v>1</v>
      </c>
      <c r="T2677" t="str">
        <f>IF(Table2[[#This Row],[Event]]="Goal",Table2[[#This Row],[Hscore]]&amp;"-"&amp;Table2[[#This Row],[Uscore]],"")</f>
        <v>13-1</v>
      </c>
      <c r="U2677">
        <v>2583</v>
      </c>
      <c r="V2677" s="1">
        <f>Table2[[#This Row],[GameTime]]-(Table2[[#This Row],[period]]-1)*1200</f>
        <v>183</v>
      </c>
      <c r="W2677" s="1">
        <f>ROUNDDOWN(Table2[[#This Row],[Time]]/60,0)</f>
        <v>3</v>
      </c>
      <c r="X2677" s="1">
        <f>ROUNDDOWN((Table2[[#This Row],[Time]]/60-Table2[[#This Row],[Time2]])*60,0)</f>
        <v>2</v>
      </c>
      <c r="Y2677" s="1" t="str">
        <f>IF(Table2[[#This Row],[Time2]]&lt;10,0&amp;Table2[[#This Row],[Time2]],Table2[[#This Row],[Time2]])</f>
        <v>03</v>
      </c>
      <c r="Z2677" s="1" t="str">
        <f>IF(Table2[[#This Row],[Time3]]&lt;10,0&amp;Table2[[#This Row],[Time3]],Table2[[#This Row],[Time3]])</f>
        <v>02</v>
      </c>
      <c r="AA2677" s="2" t="str">
        <f>Table2[[#This Row],[Time4]]&amp;":"&amp;Table2[[#This Row],[Time5]]</f>
        <v>03:02</v>
      </c>
      <c r="AB2677" s="1" t="str" cm="1">
        <f t="array" ref="AB2677">IFERROR(IF(Table2[[#This Row],[code]]="","",_xlfn.IFS(AND(Table2[[#This Row],[code]]&lt;400,Table2[[#This Row],[code]]&lt;&gt;""),2,Table2[[#This Row],[code]]&gt;500,4)),"")</f>
        <v/>
      </c>
      <c r="AC2677" s="1" t="str">
        <f>IF(Table2[[#This Row],[Event]]="Penalty",Table2[[#This Row],[number]],IF(Table2[[#This Row],[Event]]="Time-Out",401,""))</f>
        <v/>
      </c>
      <c r="AD2677" s="1">
        <f>ROW(A2676)</f>
        <v>2676</v>
      </c>
      <c r="AE2677" s="1">
        <f>COUNTIFS(Table2[GameID],Table2[[#This Row],[GameID]],Table2[Column1],"&lt;="&amp;Table2[[#This Row],[Column1]])-1</f>
        <v>16</v>
      </c>
    </row>
    <row r="2678" spans="1:31" x14ac:dyDescent="0.45">
      <c r="A2678" t="s">
        <v>528</v>
      </c>
      <c r="B2678" t="str">
        <f>_xlfn.TEXTBEFORE(Table2[[#This Row],[Kamp]]," - ")</f>
        <v>Aab</v>
      </c>
      <c r="C2678" t="str">
        <f>_xlfn.TEXTAFTER(Table2[[#This Row],[Kamp]],"- ")</f>
        <v>Odense Floorball</v>
      </c>
      <c r="D2678">
        <v>45185</v>
      </c>
      <c r="E2678">
        <v>75109</v>
      </c>
      <c r="F2678">
        <v>20232024</v>
      </c>
      <c r="G2678" t="s">
        <v>17</v>
      </c>
      <c r="H2678" t="s">
        <v>669</v>
      </c>
      <c r="I2678" t="s">
        <v>678</v>
      </c>
      <c r="J2678">
        <v>3</v>
      </c>
      <c r="K2678">
        <v>31146</v>
      </c>
      <c r="L2678">
        <v>1</v>
      </c>
      <c r="M2678" t="s">
        <v>630</v>
      </c>
      <c r="N2678" t="s">
        <v>516</v>
      </c>
      <c r="O2678" t="s">
        <v>176</v>
      </c>
      <c r="P2678">
        <v>6</v>
      </c>
      <c r="Q2678">
        <v>18</v>
      </c>
      <c r="R2678">
        <f>SUMIFS(Table2[number],Table2[Event],"Goal",Table2[H/U],"HOME",Table2[GameID],Table2[[#This Row],[GameID]],Table2[GameTime],"&lt;="&amp;Table2[[#This Row],[GameTime]])</f>
        <v>14</v>
      </c>
      <c r="S2678">
        <f>SUMIFS(Table2[number],Table2[Event],"Goal",Table2[H/U],"AWAY",Table2[GameID],Table2[[#This Row],[GameID]],Table2[GameTime],"&lt;="&amp;Table2[[#This Row],[GameTime]])</f>
        <v>1</v>
      </c>
      <c r="T2678" t="str">
        <f>IF(Table2[[#This Row],[Event]]="Goal",Table2[[#This Row],[Hscore]]&amp;"-"&amp;Table2[[#This Row],[Uscore]],"")</f>
        <v>14-1</v>
      </c>
      <c r="U2678">
        <v>2592</v>
      </c>
      <c r="V2678" s="1">
        <f>Table2[[#This Row],[GameTime]]-(Table2[[#This Row],[period]]-1)*1200</f>
        <v>192</v>
      </c>
      <c r="W2678" s="1">
        <f>ROUNDDOWN(Table2[[#This Row],[Time]]/60,0)</f>
        <v>3</v>
      </c>
      <c r="X2678" s="1">
        <f>ROUNDDOWN((Table2[[#This Row],[Time]]/60-Table2[[#This Row],[Time2]])*60,0)</f>
        <v>12</v>
      </c>
      <c r="Y2678" s="1" t="str">
        <f>IF(Table2[[#This Row],[Time2]]&lt;10,0&amp;Table2[[#This Row],[Time2]],Table2[[#This Row],[Time2]])</f>
        <v>03</v>
      </c>
      <c r="Z2678" s="1">
        <f>IF(Table2[[#This Row],[Time3]]&lt;10,0&amp;Table2[[#This Row],[Time3]],Table2[[#This Row],[Time3]])</f>
        <v>12</v>
      </c>
      <c r="AA2678" s="2" t="str">
        <f>Table2[[#This Row],[Time4]]&amp;":"&amp;Table2[[#This Row],[Time5]]</f>
        <v>03:12</v>
      </c>
      <c r="AB2678" s="1" t="str" cm="1">
        <f t="array" ref="AB2678">IFERROR(IF(Table2[[#This Row],[code]]="","",_xlfn.IFS(AND(Table2[[#This Row],[code]]&lt;400,Table2[[#This Row],[code]]&lt;&gt;""),2,Table2[[#This Row],[code]]&gt;500,4)),"")</f>
        <v/>
      </c>
      <c r="AC2678" s="1" t="str">
        <f>IF(Table2[[#This Row],[Event]]="Penalty",Table2[[#This Row],[number]],IF(Table2[[#This Row],[Event]]="Time-Out",401,""))</f>
        <v/>
      </c>
      <c r="AD2678" s="1">
        <f>ROW(A2677)</f>
        <v>2677</v>
      </c>
      <c r="AE2678" s="1">
        <f>COUNTIFS(Table2[GameID],Table2[[#This Row],[GameID]],Table2[Column1],"&lt;="&amp;Table2[[#This Row],[Column1]])-1</f>
        <v>17</v>
      </c>
    </row>
    <row r="2679" spans="1:31" x14ac:dyDescent="0.45">
      <c r="A2679" t="s">
        <v>528</v>
      </c>
      <c r="B2679" t="str">
        <f>_xlfn.TEXTBEFORE(Table2[[#This Row],[Kamp]]," - ")</f>
        <v>Aab</v>
      </c>
      <c r="C2679" t="str">
        <f>_xlfn.TEXTAFTER(Table2[[#This Row],[Kamp]],"- ")</f>
        <v>Odense Floorball</v>
      </c>
      <c r="D2679">
        <v>45185</v>
      </c>
      <c r="E2679">
        <v>75109</v>
      </c>
      <c r="F2679">
        <v>20232024</v>
      </c>
      <c r="G2679" t="s">
        <v>17</v>
      </c>
      <c r="H2679" t="s">
        <v>669</v>
      </c>
      <c r="I2679" t="s">
        <v>678</v>
      </c>
      <c r="J2679">
        <v>3</v>
      </c>
      <c r="K2679">
        <v>31146</v>
      </c>
      <c r="L2679">
        <v>1</v>
      </c>
      <c r="M2679" t="s">
        <v>630</v>
      </c>
      <c r="N2679" t="s">
        <v>131</v>
      </c>
      <c r="O2679" t="s">
        <v>519</v>
      </c>
      <c r="P2679">
        <v>96</v>
      </c>
      <c r="Q2679">
        <v>22</v>
      </c>
      <c r="R2679">
        <f>SUMIFS(Table2[number],Table2[Event],"Goal",Table2[H/U],"HOME",Table2[GameID],Table2[[#This Row],[GameID]],Table2[GameTime],"&lt;="&amp;Table2[[#This Row],[GameTime]])</f>
        <v>15</v>
      </c>
      <c r="S2679">
        <f>SUMIFS(Table2[number],Table2[Event],"Goal",Table2[H/U],"AWAY",Table2[GameID],Table2[[#This Row],[GameID]],Table2[GameTime],"&lt;="&amp;Table2[[#This Row],[GameTime]])</f>
        <v>1</v>
      </c>
      <c r="T2679" t="str">
        <f>IF(Table2[[#This Row],[Event]]="Goal",Table2[[#This Row],[Hscore]]&amp;"-"&amp;Table2[[#This Row],[Uscore]],"")</f>
        <v>15-1</v>
      </c>
      <c r="U2679">
        <v>2608</v>
      </c>
      <c r="V2679" s="1">
        <f>Table2[[#This Row],[GameTime]]-(Table2[[#This Row],[period]]-1)*1200</f>
        <v>208</v>
      </c>
      <c r="W2679" s="1">
        <f>ROUNDDOWN(Table2[[#This Row],[Time]]/60,0)</f>
        <v>3</v>
      </c>
      <c r="X2679" s="1">
        <f>ROUNDDOWN((Table2[[#This Row],[Time]]/60-Table2[[#This Row],[Time2]])*60,0)</f>
        <v>28</v>
      </c>
      <c r="Y2679" s="1" t="str">
        <f>IF(Table2[[#This Row],[Time2]]&lt;10,0&amp;Table2[[#This Row],[Time2]],Table2[[#This Row],[Time2]])</f>
        <v>03</v>
      </c>
      <c r="Z2679" s="1">
        <f>IF(Table2[[#This Row],[Time3]]&lt;10,0&amp;Table2[[#This Row],[Time3]],Table2[[#This Row],[Time3]])</f>
        <v>28</v>
      </c>
      <c r="AA2679" s="2" t="str">
        <f>Table2[[#This Row],[Time4]]&amp;":"&amp;Table2[[#This Row],[Time5]]</f>
        <v>03:28</v>
      </c>
      <c r="AB2679" s="1" t="str" cm="1">
        <f t="array" ref="AB2679">IFERROR(IF(Table2[[#This Row],[code]]="","",_xlfn.IFS(AND(Table2[[#This Row],[code]]&lt;400,Table2[[#This Row],[code]]&lt;&gt;""),2,Table2[[#This Row],[code]]&gt;500,4)),"")</f>
        <v/>
      </c>
      <c r="AC2679" s="1" t="str">
        <f>IF(Table2[[#This Row],[Event]]="Penalty",Table2[[#This Row],[number]],IF(Table2[[#This Row],[Event]]="Time-Out",401,""))</f>
        <v/>
      </c>
      <c r="AD2679" s="1">
        <f>ROW(A2678)</f>
        <v>2678</v>
      </c>
      <c r="AE2679" s="1">
        <f>COUNTIFS(Table2[GameID],Table2[[#This Row],[GameID]],Table2[Column1],"&lt;="&amp;Table2[[#This Row],[Column1]])-1</f>
        <v>18</v>
      </c>
    </row>
    <row r="2680" spans="1:31" x14ac:dyDescent="0.45">
      <c r="A2680" t="s">
        <v>528</v>
      </c>
      <c r="B2680" t="str">
        <f>_xlfn.TEXTBEFORE(Table2[[#This Row],[Kamp]]," - ")</f>
        <v>Aab</v>
      </c>
      <c r="C2680" t="str">
        <f>_xlfn.TEXTAFTER(Table2[[#This Row],[Kamp]],"- ")</f>
        <v>Odense Floorball</v>
      </c>
      <c r="D2680">
        <v>45185</v>
      </c>
      <c r="E2680">
        <v>75109</v>
      </c>
      <c r="F2680">
        <v>20232024</v>
      </c>
      <c r="G2680" t="s">
        <v>17</v>
      </c>
      <c r="H2680" t="s">
        <v>669</v>
      </c>
      <c r="I2680" t="s">
        <v>678</v>
      </c>
      <c r="J2680">
        <v>3</v>
      </c>
      <c r="K2680">
        <v>31146</v>
      </c>
      <c r="L2680">
        <v>1</v>
      </c>
      <c r="M2680" t="s">
        <v>630</v>
      </c>
      <c r="N2680" t="s">
        <v>203</v>
      </c>
      <c r="O2680" t="s">
        <v>652</v>
      </c>
      <c r="P2680">
        <v>9</v>
      </c>
      <c r="Q2680">
        <v>12</v>
      </c>
      <c r="R2680">
        <f>SUMIFS(Table2[number],Table2[Event],"Goal",Table2[H/U],"HOME",Table2[GameID],Table2[[#This Row],[GameID]],Table2[GameTime],"&lt;="&amp;Table2[[#This Row],[GameTime]])</f>
        <v>16</v>
      </c>
      <c r="S2680">
        <f>SUMIFS(Table2[number],Table2[Event],"Goal",Table2[H/U],"AWAY",Table2[GameID],Table2[[#This Row],[GameID]],Table2[GameTime],"&lt;="&amp;Table2[[#This Row],[GameTime]])</f>
        <v>1</v>
      </c>
      <c r="T2680" t="str">
        <f>IF(Table2[[#This Row],[Event]]="Goal",Table2[[#This Row],[Hscore]]&amp;"-"&amp;Table2[[#This Row],[Uscore]],"")</f>
        <v>16-1</v>
      </c>
      <c r="U2680">
        <v>2799</v>
      </c>
      <c r="V2680" s="1">
        <f>Table2[[#This Row],[GameTime]]-(Table2[[#This Row],[period]]-1)*1200</f>
        <v>399</v>
      </c>
      <c r="W2680" s="1">
        <f>ROUNDDOWN(Table2[[#This Row],[Time]]/60,0)</f>
        <v>6</v>
      </c>
      <c r="X2680" s="1">
        <f>ROUNDDOWN((Table2[[#This Row],[Time]]/60-Table2[[#This Row],[Time2]])*60,0)</f>
        <v>39</v>
      </c>
      <c r="Y2680" s="1" t="str">
        <f>IF(Table2[[#This Row],[Time2]]&lt;10,0&amp;Table2[[#This Row],[Time2]],Table2[[#This Row],[Time2]])</f>
        <v>06</v>
      </c>
      <c r="Z2680" s="1">
        <f>IF(Table2[[#This Row],[Time3]]&lt;10,0&amp;Table2[[#This Row],[Time3]],Table2[[#This Row],[Time3]])</f>
        <v>39</v>
      </c>
      <c r="AA2680" s="2" t="str">
        <f>Table2[[#This Row],[Time4]]&amp;":"&amp;Table2[[#This Row],[Time5]]</f>
        <v>06:39</v>
      </c>
      <c r="AB2680" s="1" t="str" cm="1">
        <f t="array" ref="AB2680">IFERROR(IF(Table2[[#This Row],[code]]="","",_xlfn.IFS(AND(Table2[[#This Row],[code]]&lt;400,Table2[[#This Row],[code]]&lt;&gt;""),2,Table2[[#This Row],[code]]&gt;500,4)),"")</f>
        <v/>
      </c>
      <c r="AC2680" s="1" t="str">
        <f>IF(Table2[[#This Row],[Event]]="Penalty",Table2[[#This Row],[number]],IF(Table2[[#This Row],[Event]]="Time-Out",401,""))</f>
        <v/>
      </c>
      <c r="AD2680" s="1">
        <f>ROW(A2679)</f>
        <v>2679</v>
      </c>
      <c r="AE2680" s="1">
        <f>COUNTIFS(Table2[GameID],Table2[[#This Row],[GameID]],Table2[Column1],"&lt;="&amp;Table2[[#This Row],[Column1]])-1</f>
        <v>19</v>
      </c>
    </row>
    <row r="2681" spans="1:31" x14ac:dyDescent="0.45">
      <c r="A2681" t="s">
        <v>528</v>
      </c>
      <c r="B2681" t="str">
        <f>_xlfn.TEXTBEFORE(Table2[[#This Row],[Kamp]]," - ")</f>
        <v>Aab</v>
      </c>
      <c r="C2681" t="str">
        <f>_xlfn.TEXTAFTER(Table2[[#This Row],[Kamp]],"- ")</f>
        <v>Odense Floorball</v>
      </c>
      <c r="D2681">
        <v>45185</v>
      </c>
      <c r="E2681">
        <v>75109</v>
      </c>
      <c r="F2681">
        <v>20232024</v>
      </c>
      <c r="G2681" t="s">
        <v>17</v>
      </c>
      <c r="H2681" t="s">
        <v>669</v>
      </c>
      <c r="I2681" t="s">
        <v>678</v>
      </c>
      <c r="J2681">
        <v>3</v>
      </c>
      <c r="K2681">
        <v>31146</v>
      </c>
      <c r="L2681">
        <v>1</v>
      </c>
      <c r="M2681" t="s">
        <v>630</v>
      </c>
      <c r="N2681" t="s">
        <v>132</v>
      </c>
      <c r="O2681" t="s">
        <v>651</v>
      </c>
      <c r="P2681">
        <v>73</v>
      </c>
      <c r="Q2681">
        <v>13</v>
      </c>
      <c r="R2681">
        <f>SUMIFS(Table2[number],Table2[Event],"Goal",Table2[H/U],"HOME",Table2[GameID],Table2[[#This Row],[GameID]],Table2[GameTime],"&lt;="&amp;Table2[[#This Row],[GameTime]])</f>
        <v>17</v>
      </c>
      <c r="S2681">
        <f>SUMIFS(Table2[number],Table2[Event],"Goal",Table2[H/U],"AWAY",Table2[GameID],Table2[[#This Row],[GameID]],Table2[GameTime],"&lt;="&amp;Table2[[#This Row],[GameTime]])</f>
        <v>1</v>
      </c>
      <c r="T2681" t="str">
        <f>IF(Table2[[#This Row],[Event]]="Goal",Table2[[#This Row],[Hscore]]&amp;"-"&amp;Table2[[#This Row],[Uscore]],"")</f>
        <v>17-1</v>
      </c>
      <c r="U2681">
        <v>2854</v>
      </c>
      <c r="V2681" s="1">
        <f>Table2[[#This Row],[GameTime]]-(Table2[[#This Row],[period]]-1)*1200</f>
        <v>454</v>
      </c>
      <c r="W2681" s="1">
        <f>ROUNDDOWN(Table2[[#This Row],[Time]]/60,0)</f>
        <v>7</v>
      </c>
      <c r="X2681" s="1">
        <f>ROUNDDOWN((Table2[[#This Row],[Time]]/60-Table2[[#This Row],[Time2]])*60,0)</f>
        <v>34</v>
      </c>
      <c r="Y2681" s="1" t="str">
        <f>IF(Table2[[#This Row],[Time2]]&lt;10,0&amp;Table2[[#This Row],[Time2]],Table2[[#This Row],[Time2]])</f>
        <v>07</v>
      </c>
      <c r="Z2681" s="1">
        <f>IF(Table2[[#This Row],[Time3]]&lt;10,0&amp;Table2[[#This Row],[Time3]],Table2[[#This Row],[Time3]])</f>
        <v>34</v>
      </c>
      <c r="AA2681" s="2" t="str">
        <f>Table2[[#This Row],[Time4]]&amp;":"&amp;Table2[[#This Row],[Time5]]</f>
        <v>07:34</v>
      </c>
      <c r="AB2681" s="1" t="str" cm="1">
        <f t="array" ref="AB2681">IFERROR(IF(Table2[[#This Row],[code]]="","",_xlfn.IFS(AND(Table2[[#This Row],[code]]&lt;400,Table2[[#This Row],[code]]&lt;&gt;""),2,Table2[[#This Row],[code]]&gt;500,4)),"")</f>
        <v/>
      </c>
      <c r="AC2681" s="1" t="str">
        <f>IF(Table2[[#This Row],[Event]]="Penalty",Table2[[#This Row],[number]],IF(Table2[[#This Row],[Event]]="Time-Out",401,""))</f>
        <v/>
      </c>
      <c r="AD2681" s="1">
        <f>ROW(A2680)</f>
        <v>2680</v>
      </c>
      <c r="AE2681" s="1">
        <f>COUNTIFS(Table2[GameID],Table2[[#This Row],[GameID]],Table2[Column1],"&lt;="&amp;Table2[[#This Row],[Column1]])-1</f>
        <v>20</v>
      </c>
    </row>
    <row r="2682" spans="1:31" x14ac:dyDescent="0.45">
      <c r="A2682" t="s">
        <v>528</v>
      </c>
      <c r="B2682" t="str">
        <f>_xlfn.TEXTBEFORE(Table2[[#This Row],[Kamp]]," - ")</f>
        <v>Aab</v>
      </c>
      <c r="C2682" t="str">
        <f>_xlfn.TEXTAFTER(Table2[[#This Row],[Kamp]],"- ")</f>
        <v>Odense Floorball</v>
      </c>
      <c r="D2682">
        <v>45185</v>
      </c>
      <c r="E2682">
        <v>75109</v>
      </c>
      <c r="F2682">
        <v>20232024</v>
      </c>
      <c r="G2682" t="s">
        <v>17</v>
      </c>
      <c r="H2682" t="s">
        <v>672</v>
      </c>
      <c r="I2682" t="s">
        <v>678</v>
      </c>
      <c r="J2682">
        <v>3</v>
      </c>
      <c r="K2682">
        <v>31403</v>
      </c>
      <c r="L2682">
        <v>1</v>
      </c>
      <c r="M2682" t="s">
        <v>630</v>
      </c>
      <c r="N2682" t="s">
        <v>634</v>
      </c>
      <c r="O2682" t="s">
        <v>634</v>
      </c>
      <c r="P2682" t="s">
        <v>634</v>
      </c>
      <c r="Q2682" t="s">
        <v>634</v>
      </c>
      <c r="R2682">
        <f>SUMIFS(Table2[number],Table2[Event],"Goal",Table2[H/U],"HOME",Table2[GameID],Table2[[#This Row],[GameID]],Table2[GameTime],"&lt;="&amp;Table2[[#This Row],[GameTime]])</f>
        <v>18</v>
      </c>
      <c r="S2682">
        <f>SUMIFS(Table2[number],Table2[Event],"Goal",Table2[H/U],"AWAY",Table2[GameID],Table2[[#This Row],[GameID]],Table2[GameTime],"&lt;="&amp;Table2[[#This Row],[GameTime]])</f>
        <v>1</v>
      </c>
      <c r="T2682" t="str">
        <f>IF(Table2[[#This Row],[Event]]="Goal",Table2[[#This Row],[Hscore]]&amp;"-"&amp;Table2[[#This Row],[Uscore]],"")</f>
        <v>18-1</v>
      </c>
      <c r="U2682">
        <v>3072</v>
      </c>
      <c r="V2682" s="1">
        <f>Table2[[#This Row],[GameTime]]-(Table2[[#This Row],[period]]-1)*1200</f>
        <v>672</v>
      </c>
      <c r="W2682" s="1">
        <f>ROUNDDOWN(Table2[[#This Row],[Time]]/60,0)</f>
        <v>11</v>
      </c>
      <c r="X2682" s="1">
        <f>ROUNDDOWN((Table2[[#This Row],[Time]]/60-Table2[[#This Row],[Time2]])*60,0)</f>
        <v>12</v>
      </c>
      <c r="Y2682" s="1">
        <f>IF(Table2[[#This Row],[Time2]]&lt;10,0&amp;Table2[[#This Row],[Time2]],Table2[[#This Row],[Time2]])</f>
        <v>11</v>
      </c>
      <c r="Z2682" s="1">
        <f>IF(Table2[[#This Row],[Time3]]&lt;10,0&amp;Table2[[#This Row],[Time3]],Table2[[#This Row],[Time3]])</f>
        <v>12</v>
      </c>
      <c r="AA2682" s="2" t="str">
        <f>Table2[[#This Row],[Time4]]&amp;":"&amp;Table2[[#This Row],[Time5]]</f>
        <v>11:12</v>
      </c>
      <c r="AB2682" s="1" t="str" cm="1">
        <f t="array" ref="AB2682">IFERROR(IF(Table2[[#This Row],[code]]="","",_xlfn.IFS(AND(Table2[[#This Row],[code]]&lt;400,Table2[[#This Row],[code]]&lt;&gt;""),2,Table2[[#This Row],[code]]&gt;500,4)),"")</f>
        <v/>
      </c>
      <c r="AC2682" s="1" t="str">
        <f>IF(Table2[[#This Row],[Event]]="Penalty",Table2[[#This Row],[number]],IF(Table2[[#This Row],[Event]]="Time-Out",401,""))</f>
        <v/>
      </c>
      <c r="AD2682" s="1">
        <f>ROW(A2681)</f>
        <v>2681</v>
      </c>
      <c r="AE2682" s="1">
        <f>COUNTIFS(Table2[GameID],Table2[[#This Row],[GameID]],Table2[Column1],"&lt;="&amp;Table2[[#This Row],[Column1]])-1</f>
        <v>21</v>
      </c>
    </row>
    <row r="2683" spans="1:31" x14ac:dyDescent="0.45">
      <c r="A2683" t="s">
        <v>528</v>
      </c>
      <c r="B2683" t="str">
        <f>_xlfn.TEXTBEFORE(Table2[[#This Row],[Kamp]]," - ")</f>
        <v>Aab</v>
      </c>
      <c r="C2683" t="str">
        <f>_xlfn.TEXTAFTER(Table2[[#This Row],[Kamp]],"- ")</f>
        <v>Odense Floorball</v>
      </c>
      <c r="D2683">
        <v>45185</v>
      </c>
      <c r="E2683">
        <v>75109</v>
      </c>
      <c r="F2683">
        <v>20232024</v>
      </c>
      <c r="G2683" t="s">
        <v>17</v>
      </c>
      <c r="H2683" t="s">
        <v>669</v>
      </c>
      <c r="I2683" t="s">
        <v>678</v>
      </c>
      <c r="J2683">
        <v>3</v>
      </c>
      <c r="K2683">
        <v>31146</v>
      </c>
      <c r="L2683">
        <v>1</v>
      </c>
      <c r="M2683" t="s">
        <v>630</v>
      </c>
      <c r="N2683" t="s">
        <v>131</v>
      </c>
      <c r="O2683" t="s">
        <v>530</v>
      </c>
      <c r="P2683">
        <v>96</v>
      </c>
      <c r="Q2683">
        <v>27</v>
      </c>
      <c r="R2683">
        <f>SUMIFS(Table2[number],Table2[Event],"Goal",Table2[H/U],"HOME",Table2[GameID],Table2[[#This Row],[GameID]],Table2[GameTime],"&lt;="&amp;Table2[[#This Row],[GameTime]])</f>
        <v>19</v>
      </c>
      <c r="S2683">
        <f>SUMIFS(Table2[number],Table2[Event],"Goal",Table2[H/U],"AWAY",Table2[GameID],Table2[[#This Row],[GameID]],Table2[GameTime],"&lt;="&amp;Table2[[#This Row],[GameTime]])</f>
        <v>1</v>
      </c>
      <c r="T2683" t="str">
        <f>IF(Table2[[#This Row],[Event]]="Goal",Table2[[#This Row],[Hscore]]&amp;"-"&amp;Table2[[#This Row],[Uscore]],"")</f>
        <v>19-1</v>
      </c>
      <c r="U2683">
        <v>3273</v>
      </c>
      <c r="V2683" s="1">
        <f>Table2[[#This Row],[GameTime]]-(Table2[[#This Row],[period]]-1)*1200</f>
        <v>873</v>
      </c>
      <c r="W2683" s="1">
        <f>ROUNDDOWN(Table2[[#This Row],[Time]]/60,0)</f>
        <v>14</v>
      </c>
      <c r="X2683" s="1">
        <f>ROUNDDOWN((Table2[[#This Row],[Time]]/60-Table2[[#This Row],[Time2]])*60,0)</f>
        <v>33</v>
      </c>
      <c r="Y2683" s="1">
        <f>IF(Table2[[#This Row],[Time2]]&lt;10,0&amp;Table2[[#This Row],[Time2]],Table2[[#This Row],[Time2]])</f>
        <v>14</v>
      </c>
      <c r="Z2683" s="1">
        <f>IF(Table2[[#This Row],[Time3]]&lt;10,0&amp;Table2[[#This Row],[Time3]],Table2[[#This Row],[Time3]])</f>
        <v>33</v>
      </c>
      <c r="AA2683" s="2" t="str">
        <f>Table2[[#This Row],[Time4]]&amp;":"&amp;Table2[[#This Row],[Time5]]</f>
        <v>14:33</v>
      </c>
      <c r="AB2683" s="1" t="str" cm="1">
        <f t="array" ref="AB2683">IFERROR(IF(Table2[[#This Row],[code]]="","",_xlfn.IFS(AND(Table2[[#This Row],[code]]&lt;400,Table2[[#This Row],[code]]&lt;&gt;""),2,Table2[[#This Row],[code]]&gt;500,4)),"")</f>
        <v/>
      </c>
      <c r="AC2683" s="1" t="str">
        <f>IF(Table2[[#This Row],[Event]]="Penalty",Table2[[#This Row],[number]],IF(Table2[[#This Row],[Event]]="Time-Out",401,""))</f>
        <v/>
      </c>
      <c r="AD2683" s="1">
        <f>ROW(A2682)</f>
        <v>2682</v>
      </c>
      <c r="AE2683" s="1">
        <f>COUNTIFS(Table2[GameID],Table2[[#This Row],[GameID]],Table2[Column1],"&lt;="&amp;Table2[[#This Row],[Column1]])-1</f>
        <v>22</v>
      </c>
    </row>
    <row r="2684" spans="1:31" x14ac:dyDescent="0.45">
      <c r="A2684" t="s">
        <v>528</v>
      </c>
      <c r="B2684" t="str">
        <f>_xlfn.TEXTBEFORE(Table2[[#This Row],[Kamp]]," - ")</f>
        <v>Aab</v>
      </c>
      <c r="C2684" t="str">
        <f>_xlfn.TEXTAFTER(Table2[[#This Row],[Kamp]],"- ")</f>
        <v>Odense Floorball</v>
      </c>
      <c r="D2684">
        <v>45185</v>
      </c>
      <c r="E2684">
        <v>75109</v>
      </c>
      <c r="F2684">
        <v>20232024</v>
      </c>
      <c r="G2684" t="s">
        <v>17</v>
      </c>
      <c r="H2684" t="s">
        <v>672</v>
      </c>
      <c r="I2684" t="s">
        <v>677</v>
      </c>
      <c r="J2684">
        <v>3</v>
      </c>
      <c r="K2684">
        <v>31403</v>
      </c>
      <c r="L2684">
        <v>201</v>
      </c>
      <c r="M2684" t="s">
        <v>631</v>
      </c>
      <c r="N2684" t="s">
        <v>85</v>
      </c>
      <c r="O2684" t="s">
        <v>634</v>
      </c>
      <c r="P2684">
        <v>99</v>
      </c>
      <c r="Q2684" t="s">
        <v>634</v>
      </c>
      <c r="R2684">
        <f>SUMIFS(Table2[number],Table2[Event],"Goal",Table2[H/U],"HOME",Table2[GameID],Table2[[#This Row],[GameID]],Table2[GameTime],"&lt;="&amp;Table2[[#This Row],[GameTime]])</f>
        <v>19</v>
      </c>
      <c r="S2684">
        <f>SUMIFS(Table2[number],Table2[Event],"Goal",Table2[H/U],"AWAY",Table2[GameID],Table2[[#This Row],[GameID]],Table2[GameTime],"&lt;="&amp;Table2[[#This Row],[GameTime]])</f>
        <v>1</v>
      </c>
      <c r="T2684" t="str">
        <f>IF(Table2[[#This Row],[Event]]="Goal",Table2[[#This Row],[Hscore]]&amp;"-"&amp;Table2[[#This Row],[Uscore]],"")</f>
        <v/>
      </c>
      <c r="U2684">
        <v>3485</v>
      </c>
      <c r="V2684" s="1">
        <f>Table2[[#This Row],[GameTime]]-(Table2[[#This Row],[period]]-1)*1200</f>
        <v>1085</v>
      </c>
      <c r="W2684" s="1">
        <f>ROUNDDOWN(Table2[[#This Row],[Time]]/60,0)</f>
        <v>18</v>
      </c>
      <c r="X2684" s="1">
        <f>ROUNDDOWN((Table2[[#This Row],[Time]]/60-Table2[[#This Row],[Time2]])*60,0)</f>
        <v>4</v>
      </c>
      <c r="Y2684" s="1">
        <f>IF(Table2[[#This Row],[Time2]]&lt;10,0&amp;Table2[[#This Row],[Time2]],Table2[[#This Row],[Time2]])</f>
        <v>18</v>
      </c>
      <c r="Z2684" s="1" t="str">
        <f>IF(Table2[[#This Row],[Time3]]&lt;10,0&amp;Table2[[#This Row],[Time3]],Table2[[#This Row],[Time3]])</f>
        <v>04</v>
      </c>
      <c r="AA2684" s="2" t="str">
        <f>Table2[[#This Row],[Time4]]&amp;":"&amp;Table2[[#This Row],[Time5]]</f>
        <v>18:04</v>
      </c>
      <c r="AB2684" s="1" cm="1">
        <f t="array" ref="AB2684">IFERROR(IF(Table2[[#This Row],[code]]="","",_xlfn.IFS(AND(Table2[[#This Row],[code]]&lt;400,Table2[[#This Row],[code]]&lt;&gt;""),2,Table2[[#This Row],[code]]&gt;500,4)),"")</f>
        <v>2</v>
      </c>
      <c r="AC2684" s="1">
        <f>IF(Table2[[#This Row],[Event]]="Penalty",Table2[[#This Row],[number]],IF(Table2[[#This Row],[Event]]="Time-Out",401,""))</f>
        <v>201</v>
      </c>
      <c r="AD2684" s="1">
        <f>ROW(A2683)</f>
        <v>2683</v>
      </c>
      <c r="AE2684" s="1">
        <f>COUNTIFS(Table2[GameID],Table2[[#This Row],[GameID]],Table2[Column1],"&lt;="&amp;Table2[[#This Row],[Column1]])-1</f>
        <v>23</v>
      </c>
    </row>
    <row r="2685" spans="1:31" x14ac:dyDescent="0.45">
      <c r="A2685" t="s">
        <v>232</v>
      </c>
      <c r="B2685" t="str">
        <f>_xlfn.TEXTBEFORE(Table2[[#This Row],[Kamp]]," - ")</f>
        <v>BFC Vendsyssel</v>
      </c>
      <c r="C2685" t="str">
        <f>_xlfn.TEXTAFTER(Table2[[#This Row],[Kamp]],"- ")</f>
        <v>ÅFK</v>
      </c>
      <c r="D2685">
        <v>45185</v>
      </c>
      <c r="E2685">
        <v>75110</v>
      </c>
      <c r="F2685">
        <v>20232024</v>
      </c>
      <c r="G2685" t="s">
        <v>17</v>
      </c>
      <c r="H2685" t="s">
        <v>664</v>
      </c>
      <c r="I2685" t="s">
        <v>678</v>
      </c>
      <c r="J2685">
        <v>1</v>
      </c>
      <c r="K2685">
        <v>31145</v>
      </c>
      <c r="L2685">
        <v>201</v>
      </c>
      <c r="M2685" t="s">
        <v>631</v>
      </c>
      <c r="N2685" t="s">
        <v>481</v>
      </c>
      <c r="O2685" t="s">
        <v>634</v>
      </c>
      <c r="P2685">
        <v>14</v>
      </c>
      <c r="Q2685" t="s">
        <v>634</v>
      </c>
      <c r="R2685">
        <f>SUMIFS(Table2[number],Table2[Event],"Goal",Table2[H/U],"HOME",Table2[GameID],Table2[[#This Row],[GameID]],Table2[GameTime],"&lt;="&amp;Table2[[#This Row],[GameTime]])</f>
        <v>0</v>
      </c>
      <c r="S2685">
        <f>SUMIFS(Table2[number],Table2[Event],"Goal",Table2[H/U],"AWAY",Table2[GameID],Table2[[#This Row],[GameID]],Table2[GameTime],"&lt;="&amp;Table2[[#This Row],[GameTime]])</f>
        <v>0</v>
      </c>
      <c r="T2685" t="str">
        <f>IF(Table2[[#This Row],[Event]]="Goal",Table2[[#This Row],[Hscore]]&amp;"-"&amp;Table2[[#This Row],[Uscore]],"")</f>
        <v/>
      </c>
      <c r="U2685">
        <v>236</v>
      </c>
      <c r="V2685" s="1">
        <f>Table2[[#This Row],[GameTime]]-(Table2[[#This Row],[period]]-1)*1200</f>
        <v>236</v>
      </c>
      <c r="W2685" s="1">
        <f>ROUNDDOWN(Table2[[#This Row],[Time]]/60,0)</f>
        <v>3</v>
      </c>
      <c r="X2685" s="1">
        <f>ROUNDDOWN((Table2[[#This Row],[Time]]/60-Table2[[#This Row],[Time2]])*60,0)</f>
        <v>56</v>
      </c>
      <c r="Y2685" s="1" t="str">
        <f>IF(Table2[[#This Row],[Time2]]&lt;10,0&amp;Table2[[#This Row],[Time2]],Table2[[#This Row],[Time2]])</f>
        <v>03</v>
      </c>
      <c r="Z2685" s="1">
        <f>IF(Table2[[#This Row],[Time3]]&lt;10,0&amp;Table2[[#This Row],[Time3]],Table2[[#This Row],[Time3]])</f>
        <v>56</v>
      </c>
      <c r="AA2685" s="2" t="str">
        <f>Table2[[#This Row],[Time4]]&amp;":"&amp;Table2[[#This Row],[Time5]]</f>
        <v>03:56</v>
      </c>
      <c r="AB2685" s="1" cm="1">
        <f t="array" ref="AB2685">IFERROR(IF(Table2[[#This Row],[code]]="","",_xlfn.IFS(AND(Table2[[#This Row],[code]]&lt;400,Table2[[#This Row],[code]]&lt;&gt;""),2,Table2[[#This Row],[code]]&gt;500,4)),"")</f>
        <v>2</v>
      </c>
      <c r="AC2685" s="1">
        <f>IF(Table2[[#This Row],[Event]]="Penalty",Table2[[#This Row],[number]],IF(Table2[[#This Row],[Event]]="Time-Out",401,""))</f>
        <v>201</v>
      </c>
      <c r="AD2685" s="1">
        <f>ROW(A2684)</f>
        <v>2684</v>
      </c>
      <c r="AE2685" s="1">
        <f>COUNTIFS(Table2[GameID],Table2[[#This Row],[GameID]],Table2[Column1],"&lt;="&amp;Table2[[#This Row],[Column1]])-1</f>
        <v>0</v>
      </c>
    </row>
    <row r="2686" spans="1:31" x14ac:dyDescent="0.45">
      <c r="A2686" t="s">
        <v>232</v>
      </c>
      <c r="B2686" t="str">
        <f>_xlfn.TEXTBEFORE(Table2[[#This Row],[Kamp]]," - ")</f>
        <v>BFC Vendsyssel</v>
      </c>
      <c r="C2686" t="str">
        <f>_xlfn.TEXTAFTER(Table2[[#This Row],[Kamp]],"- ")</f>
        <v>ÅFK</v>
      </c>
      <c r="D2686">
        <v>45185</v>
      </c>
      <c r="E2686">
        <v>75110</v>
      </c>
      <c r="F2686">
        <v>20232024</v>
      </c>
      <c r="G2686" t="s">
        <v>17</v>
      </c>
      <c r="H2686" t="s">
        <v>664</v>
      </c>
      <c r="I2686" t="s">
        <v>678</v>
      </c>
      <c r="J2686">
        <v>1</v>
      </c>
      <c r="K2686">
        <v>31145</v>
      </c>
      <c r="L2686">
        <v>207</v>
      </c>
      <c r="M2686" t="s">
        <v>631</v>
      </c>
      <c r="N2686" t="s">
        <v>287</v>
      </c>
      <c r="O2686" t="s">
        <v>634</v>
      </c>
      <c r="P2686">
        <v>22</v>
      </c>
      <c r="Q2686" t="s">
        <v>634</v>
      </c>
      <c r="R2686">
        <f>SUMIFS(Table2[number],Table2[Event],"Goal",Table2[H/U],"HOME",Table2[GameID],Table2[[#This Row],[GameID]],Table2[GameTime],"&lt;="&amp;Table2[[#This Row],[GameTime]])</f>
        <v>0</v>
      </c>
      <c r="S2686">
        <f>SUMIFS(Table2[number],Table2[Event],"Goal",Table2[H/U],"AWAY",Table2[GameID],Table2[[#This Row],[GameID]],Table2[GameTime],"&lt;="&amp;Table2[[#This Row],[GameTime]])</f>
        <v>0</v>
      </c>
      <c r="T2686" t="str">
        <f>IF(Table2[[#This Row],[Event]]="Goal",Table2[[#This Row],[Hscore]]&amp;"-"&amp;Table2[[#This Row],[Uscore]],"")</f>
        <v/>
      </c>
      <c r="U2686">
        <v>820</v>
      </c>
      <c r="V2686" s="1">
        <f>Table2[[#This Row],[GameTime]]-(Table2[[#This Row],[period]]-1)*1200</f>
        <v>820</v>
      </c>
      <c r="W2686" s="1">
        <f>ROUNDDOWN(Table2[[#This Row],[Time]]/60,0)</f>
        <v>13</v>
      </c>
      <c r="X2686" s="1">
        <f>ROUNDDOWN((Table2[[#This Row],[Time]]/60-Table2[[#This Row],[Time2]])*60,0)</f>
        <v>40</v>
      </c>
      <c r="Y2686" s="1">
        <f>IF(Table2[[#This Row],[Time2]]&lt;10,0&amp;Table2[[#This Row],[Time2]],Table2[[#This Row],[Time2]])</f>
        <v>13</v>
      </c>
      <c r="Z2686" s="1">
        <f>IF(Table2[[#This Row],[Time3]]&lt;10,0&amp;Table2[[#This Row],[Time3]],Table2[[#This Row],[Time3]])</f>
        <v>40</v>
      </c>
      <c r="AA2686" s="2" t="str">
        <f>Table2[[#This Row],[Time4]]&amp;":"&amp;Table2[[#This Row],[Time5]]</f>
        <v>13:40</v>
      </c>
      <c r="AB2686" s="1" cm="1">
        <f t="array" ref="AB2686">IFERROR(IF(Table2[[#This Row],[code]]="","",_xlfn.IFS(AND(Table2[[#This Row],[code]]&lt;400,Table2[[#This Row],[code]]&lt;&gt;""),2,Table2[[#This Row],[code]]&gt;500,4)),"")</f>
        <v>2</v>
      </c>
      <c r="AC2686" s="1">
        <f>IF(Table2[[#This Row],[Event]]="Penalty",Table2[[#This Row],[number]],IF(Table2[[#This Row],[Event]]="Time-Out",401,""))</f>
        <v>207</v>
      </c>
      <c r="AD2686" s="1">
        <f>ROW(A2685)</f>
        <v>2685</v>
      </c>
      <c r="AE2686" s="1">
        <f>COUNTIFS(Table2[GameID],Table2[[#This Row],[GameID]],Table2[Column1],"&lt;="&amp;Table2[[#This Row],[Column1]])-1</f>
        <v>1</v>
      </c>
    </row>
    <row r="2687" spans="1:31" x14ac:dyDescent="0.45">
      <c r="A2687" t="s">
        <v>232</v>
      </c>
      <c r="B2687" t="str">
        <f>_xlfn.TEXTBEFORE(Table2[[#This Row],[Kamp]]," - ")</f>
        <v>BFC Vendsyssel</v>
      </c>
      <c r="C2687" t="str">
        <f>_xlfn.TEXTAFTER(Table2[[#This Row],[Kamp]],"- ")</f>
        <v>ÅFK</v>
      </c>
      <c r="D2687">
        <v>45185</v>
      </c>
      <c r="E2687">
        <v>75110</v>
      </c>
      <c r="F2687">
        <v>20232024</v>
      </c>
      <c r="G2687" t="s">
        <v>17</v>
      </c>
      <c r="H2687" t="s">
        <v>664</v>
      </c>
      <c r="I2687" t="s">
        <v>678</v>
      </c>
      <c r="J2687">
        <v>1</v>
      </c>
      <c r="K2687">
        <v>31145</v>
      </c>
      <c r="L2687">
        <v>201</v>
      </c>
      <c r="M2687" t="s">
        <v>631</v>
      </c>
      <c r="N2687" t="s">
        <v>287</v>
      </c>
      <c r="O2687" t="s">
        <v>634</v>
      </c>
      <c r="P2687">
        <v>22</v>
      </c>
      <c r="Q2687" t="s">
        <v>634</v>
      </c>
      <c r="R2687">
        <f>SUMIFS(Table2[number],Table2[Event],"Goal",Table2[H/U],"HOME",Table2[GameID],Table2[[#This Row],[GameID]],Table2[GameTime],"&lt;="&amp;Table2[[#This Row],[GameTime]])</f>
        <v>0</v>
      </c>
      <c r="S2687">
        <f>SUMIFS(Table2[number],Table2[Event],"Goal",Table2[H/U],"AWAY",Table2[GameID],Table2[[#This Row],[GameID]],Table2[GameTime],"&lt;="&amp;Table2[[#This Row],[GameTime]])</f>
        <v>0</v>
      </c>
      <c r="T2687" t="str">
        <f>IF(Table2[[#This Row],[Event]]="Goal",Table2[[#This Row],[Hscore]]&amp;"-"&amp;Table2[[#This Row],[Uscore]],"")</f>
        <v/>
      </c>
      <c r="U2687">
        <v>820</v>
      </c>
      <c r="V2687" s="1">
        <f>Table2[[#This Row],[GameTime]]-(Table2[[#This Row],[period]]-1)*1200</f>
        <v>820</v>
      </c>
      <c r="W2687" s="1">
        <f>ROUNDDOWN(Table2[[#This Row],[Time]]/60,0)</f>
        <v>13</v>
      </c>
      <c r="X2687" s="1">
        <f>ROUNDDOWN((Table2[[#This Row],[Time]]/60-Table2[[#This Row],[Time2]])*60,0)</f>
        <v>40</v>
      </c>
      <c r="Y2687" s="1">
        <f>IF(Table2[[#This Row],[Time2]]&lt;10,0&amp;Table2[[#This Row],[Time2]],Table2[[#This Row],[Time2]])</f>
        <v>13</v>
      </c>
      <c r="Z2687" s="1">
        <f>IF(Table2[[#This Row],[Time3]]&lt;10,0&amp;Table2[[#This Row],[Time3]],Table2[[#This Row],[Time3]])</f>
        <v>40</v>
      </c>
      <c r="AA2687" s="2" t="str">
        <f>Table2[[#This Row],[Time4]]&amp;":"&amp;Table2[[#This Row],[Time5]]</f>
        <v>13:40</v>
      </c>
      <c r="AB2687" s="1" cm="1">
        <f t="array" ref="AB2687">IFERROR(IF(Table2[[#This Row],[code]]="","",_xlfn.IFS(AND(Table2[[#This Row],[code]]&lt;400,Table2[[#This Row],[code]]&lt;&gt;""),2,Table2[[#This Row],[code]]&gt;500,4)),"")</f>
        <v>2</v>
      </c>
      <c r="AC2687" s="1">
        <f>IF(Table2[[#This Row],[Event]]="Penalty",Table2[[#This Row],[number]],IF(Table2[[#This Row],[Event]]="Time-Out",401,""))</f>
        <v>201</v>
      </c>
      <c r="AD2687" s="1">
        <f>ROW(A2686)</f>
        <v>2686</v>
      </c>
      <c r="AE2687" s="1">
        <f>COUNTIFS(Table2[GameID],Table2[[#This Row],[GameID]],Table2[Column1],"&lt;="&amp;Table2[[#This Row],[Column1]])-1</f>
        <v>2</v>
      </c>
    </row>
    <row r="2688" spans="1:31" x14ac:dyDescent="0.45">
      <c r="A2688" t="s">
        <v>232</v>
      </c>
      <c r="B2688" t="str">
        <f>_xlfn.TEXTBEFORE(Table2[[#This Row],[Kamp]]," - ")</f>
        <v>BFC Vendsyssel</v>
      </c>
      <c r="C2688" t="str">
        <f>_xlfn.TEXTAFTER(Table2[[#This Row],[Kamp]],"- ")</f>
        <v>ÅFK</v>
      </c>
      <c r="D2688">
        <v>45185</v>
      </c>
      <c r="E2688">
        <v>75110</v>
      </c>
      <c r="F2688">
        <v>20232024</v>
      </c>
      <c r="G2688" t="s">
        <v>17</v>
      </c>
      <c r="H2688" t="s">
        <v>666</v>
      </c>
      <c r="I2688" t="s">
        <v>677</v>
      </c>
      <c r="J2688">
        <v>1</v>
      </c>
      <c r="K2688">
        <v>31407</v>
      </c>
      <c r="L2688">
        <v>1</v>
      </c>
      <c r="M2688" t="s">
        <v>630</v>
      </c>
      <c r="N2688" t="s">
        <v>186</v>
      </c>
      <c r="O2688" t="s">
        <v>634</v>
      </c>
      <c r="P2688">
        <v>66</v>
      </c>
      <c r="Q2688" t="s">
        <v>634</v>
      </c>
      <c r="R2688">
        <f>SUMIFS(Table2[number],Table2[Event],"Goal",Table2[H/U],"HOME",Table2[GameID],Table2[[#This Row],[GameID]],Table2[GameTime],"&lt;="&amp;Table2[[#This Row],[GameTime]])</f>
        <v>0</v>
      </c>
      <c r="S2688">
        <f>SUMIFS(Table2[number],Table2[Event],"Goal",Table2[H/U],"AWAY",Table2[GameID],Table2[[#This Row],[GameID]],Table2[GameTime],"&lt;="&amp;Table2[[#This Row],[GameTime]])</f>
        <v>1</v>
      </c>
      <c r="T2688" t="str">
        <f>IF(Table2[[#This Row],[Event]]="Goal",Table2[[#This Row],[Hscore]]&amp;"-"&amp;Table2[[#This Row],[Uscore]],"")</f>
        <v>0-1</v>
      </c>
      <c r="U2688">
        <v>912</v>
      </c>
      <c r="V2688" s="1">
        <f>Table2[[#This Row],[GameTime]]-(Table2[[#This Row],[period]]-1)*1200</f>
        <v>912</v>
      </c>
      <c r="W2688" s="1">
        <f>ROUNDDOWN(Table2[[#This Row],[Time]]/60,0)</f>
        <v>15</v>
      </c>
      <c r="X2688" s="1">
        <f>ROUNDDOWN((Table2[[#This Row],[Time]]/60-Table2[[#This Row],[Time2]])*60,0)</f>
        <v>12</v>
      </c>
      <c r="Y2688" s="1">
        <f>IF(Table2[[#This Row],[Time2]]&lt;10,0&amp;Table2[[#This Row],[Time2]],Table2[[#This Row],[Time2]])</f>
        <v>15</v>
      </c>
      <c r="Z2688" s="1">
        <f>IF(Table2[[#This Row],[Time3]]&lt;10,0&amp;Table2[[#This Row],[Time3]],Table2[[#This Row],[Time3]])</f>
        <v>12</v>
      </c>
      <c r="AA2688" s="2" t="str">
        <f>Table2[[#This Row],[Time4]]&amp;":"&amp;Table2[[#This Row],[Time5]]</f>
        <v>15:12</v>
      </c>
      <c r="AB2688" s="1" t="str" cm="1">
        <f t="array" ref="AB2688">IFERROR(IF(Table2[[#This Row],[code]]="","",_xlfn.IFS(AND(Table2[[#This Row],[code]]&lt;400,Table2[[#This Row],[code]]&lt;&gt;""),2,Table2[[#This Row],[code]]&gt;500,4)),"")</f>
        <v/>
      </c>
      <c r="AC2688" s="1" t="str">
        <f>IF(Table2[[#This Row],[Event]]="Penalty",Table2[[#This Row],[number]],IF(Table2[[#This Row],[Event]]="Time-Out",401,""))</f>
        <v/>
      </c>
      <c r="AD2688" s="1">
        <f>ROW(A2687)</f>
        <v>2687</v>
      </c>
      <c r="AE2688" s="1">
        <f>COUNTIFS(Table2[GameID],Table2[[#This Row],[GameID]],Table2[Column1],"&lt;="&amp;Table2[[#This Row],[Column1]])-1</f>
        <v>3</v>
      </c>
    </row>
    <row r="2689" spans="1:31" x14ac:dyDescent="0.45">
      <c r="A2689" t="s">
        <v>232</v>
      </c>
      <c r="B2689" t="str">
        <f>_xlfn.TEXTBEFORE(Table2[[#This Row],[Kamp]]," - ")</f>
        <v>BFC Vendsyssel</v>
      </c>
      <c r="C2689" t="str">
        <f>_xlfn.TEXTAFTER(Table2[[#This Row],[Kamp]],"- ")</f>
        <v>ÅFK</v>
      </c>
      <c r="D2689">
        <v>45185</v>
      </c>
      <c r="E2689">
        <v>75110</v>
      </c>
      <c r="F2689">
        <v>20232024</v>
      </c>
      <c r="G2689" t="s">
        <v>17</v>
      </c>
      <c r="H2689" t="s">
        <v>664</v>
      </c>
      <c r="I2689" t="s">
        <v>678</v>
      </c>
      <c r="J2689">
        <v>2</v>
      </c>
      <c r="K2689">
        <v>31145</v>
      </c>
      <c r="L2689">
        <v>1</v>
      </c>
      <c r="M2689" t="s">
        <v>630</v>
      </c>
      <c r="N2689" t="s">
        <v>206</v>
      </c>
      <c r="O2689" t="s">
        <v>634</v>
      </c>
      <c r="P2689">
        <v>64</v>
      </c>
      <c r="Q2689" t="s">
        <v>634</v>
      </c>
      <c r="R2689">
        <f>SUMIFS(Table2[number],Table2[Event],"Goal",Table2[H/U],"HOME",Table2[GameID],Table2[[#This Row],[GameID]],Table2[GameTime],"&lt;="&amp;Table2[[#This Row],[GameTime]])</f>
        <v>1</v>
      </c>
      <c r="S2689">
        <f>SUMIFS(Table2[number],Table2[Event],"Goal",Table2[H/U],"AWAY",Table2[GameID],Table2[[#This Row],[GameID]],Table2[GameTime],"&lt;="&amp;Table2[[#This Row],[GameTime]])</f>
        <v>1</v>
      </c>
      <c r="T2689" t="str">
        <f>IF(Table2[[#This Row],[Event]]="Goal",Table2[[#This Row],[Hscore]]&amp;"-"&amp;Table2[[#This Row],[Uscore]],"")</f>
        <v>1-1</v>
      </c>
      <c r="U2689">
        <v>1515</v>
      </c>
      <c r="V2689" s="1">
        <f>Table2[[#This Row],[GameTime]]-(Table2[[#This Row],[period]]-1)*1200</f>
        <v>315</v>
      </c>
      <c r="W2689" s="1">
        <f>ROUNDDOWN(Table2[[#This Row],[Time]]/60,0)</f>
        <v>5</v>
      </c>
      <c r="X2689" s="1">
        <f>ROUNDDOWN((Table2[[#This Row],[Time]]/60-Table2[[#This Row],[Time2]])*60,0)</f>
        <v>15</v>
      </c>
      <c r="Y2689" s="1" t="str">
        <f>IF(Table2[[#This Row],[Time2]]&lt;10,0&amp;Table2[[#This Row],[Time2]],Table2[[#This Row],[Time2]])</f>
        <v>05</v>
      </c>
      <c r="Z2689" s="1">
        <f>IF(Table2[[#This Row],[Time3]]&lt;10,0&amp;Table2[[#This Row],[Time3]],Table2[[#This Row],[Time3]])</f>
        <v>15</v>
      </c>
      <c r="AA2689" s="2" t="str">
        <f>Table2[[#This Row],[Time4]]&amp;":"&amp;Table2[[#This Row],[Time5]]</f>
        <v>05:15</v>
      </c>
      <c r="AB2689" s="1" t="str" cm="1">
        <f t="array" ref="AB2689">IFERROR(IF(Table2[[#This Row],[code]]="","",_xlfn.IFS(AND(Table2[[#This Row],[code]]&lt;400,Table2[[#This Row],[code]]&lt;&gt;""),2,Table2[[#This Row],[code]]&gt;500,4)),"")</f>
        <v/>
      </c>
      <c r="AC2689" s="1" t="str">
        <f>IF(Table2[[#This Row],[Event]]="Penalty",Table2[[#This Row],[number]],IF(Table2[[#This Row],[Event]]="Time-Out",401,""))</f>
        <v/>
      </c>
      <c r="AD2689" s="1">
        <f>ROW(A2688)</f>
        <v>2688</v>
      </c>
      <c r="AE2689" s="1">
        <f>COUNTIFS(Table2[GameID],Table2[[#This Row],[GameID]],Table2[Column1],"&lt;="&amp;Table2[[#This Row],[Column1]])-1</f>
        <v>4</v>
      </c>
    </row>
    <row r="2690" spans="1:31" x14ac:dyDescent="0.45">
      <c r="A2690" t="s">
        <v>232</v>
      </c>
      <c r="B2690" t="str">
        <f>_xlfn.TEXTBEFORE(Table2[[#This Row],[Kamp]]," - ")</f>
        <v>BFC Vendsyssel</v>
      </c>
      <c r="C2690" t="str">
        <f>_xlfn.TEXTAFTER(Table2[[#This Row],[Kamp]],"- ")</f>
        <v>ÅFK</v>
      </c>
      <c r="D2690">
        <v>45185</v>
      </c>
      <c r="E2690">
        <v>75110</v>
      </c>
      <c r="F2690">
        <v>20232024</v>
      </c>
      <c r="G2690" t="s">
        <v>17</v>
      </c>
      <c r="H2690" t="s">
        <v>664</v>
      </c>
      <c r="I2690" t="s">
        <v>678</v>
      </c>
      <c r="J2690">
        <v>2</v>
      </c>
      <c r="K2690">
        <v>31145</v>
      </c>
      <c r="L2690">
        <v>1</v>
      </c>
      <c r="M2690" t="s">
        <v>630</v>
      </c>
      <c r="N2690" t="s">
        <v>211</v>
      </c>
      <c r="O2690" t="s">
        <v>198</v>
      </c>
      <c r="P2690">
        <v>92</v>
      </c>
      <c r="Q2690">
        <v>19</v>
      </c>
      <c r="R2690">
        <f>SUMIFS(Table2[number],Table2[Event],"Goal",Table2[H/U],"HOME",Table2[GameID],Table2[[#This Row],[GameID]],Table2[GameTime],"&lt;="&amp;Table2[[#This Row],[GameTime]])</f>
        <v>2</v>
      </c>
      <c r="S2690">
        <f>SUMIFS(Table2[number],Table2[Event],"Goal",Table2[H/U],"AWAY",Table2[GameID],Table2[[#This Row],[GameID]],Table2[GameTime],"&lt;="&amp;Table2[[#This Row],[GameTime]])</f>
        <v>1</v>
      </c>
      <c r="T2690" t="str">
        <f>IF(Table2[[#This Row],[Event]]="Goal",Table2[[#This Row],[Hscore]]&amp;"-"&amp;Table2[[#This Row],[Uscore]],"")</f>
        <v>2-1</v>
      </c>
      <c r="U2690">
        <v>1584</v>
      </c>
      <c r="V2690" s="1">
        <f>Table2[[#This Row],[GameTime]]-(Table2[[#This Row],[period]]-1)*1200</f>
        <v>384</v>
      </c>
      <c r="W2690" s="1">
        <f>ROUNDDOWN(Table2[[#This Row],[Time]]/60,0)</f>
        <v>6</v>
      </c>
      <c r="X2690" s="1">
        <f>ROUNDDOWN((Table2[[#This Row],[Time]]/60-Table2[[#This Row],[Time2]])*60,0)</f>
        <v>24</v>
      </c>
      <c r="Y2690" s="1" t="str">
        <f>IF(Table2[[#This Row],[Time2]]&lt;10,0&amp;Table2[[#This Row],[Time2]],Table2[[#This Row],[Time2]])</f>
        <v>06</v>
      </c>
      <c r="Z2690" s="1">
        <f>IF(Table2[[#This Row],[Time3]]&lt;10,0&amp;Table2[[#This Row],[Time3]],Table2[[#This Row],[Time3]])</f>
        <v>24</v>
      </c>
      <c r="AA2690" s="2" t="str">
        <f>Table2[[#This Row],[Time4]]&amp;":"&amp;Table2[[#This Row],[Time5]]</f>
        <v>06:24</v>
      </c>
      <c r="AB2690" s="1" t="str" cm="1">
        <f t="array" ref="AB2690">IFERROR(IF(Table2[[#This Row],[code]]="","",_xlfn.IFS(AND(Table2[[#This Row],[code]]&lt;400,Table2[[#This Row],[code]]&lt;&gt;""),2,Table2[[#This Row],[code]]&gt;500,4)),"")</f>
        <v/>
      </c>
      <c r="AC2690" s="1" t="str">
        <f>IF(Table2[[#This Row],[Event]]="Penalty",Table2[[#This Row],[number]],IF(Table2[[#This Row],[Event]]="Time-Out",401,""))</f>
        <v/>
      </c>
      <c r="AD2690" s="1">
        <f>ROW(A2689)</f>
        <v>2689</v>
      </c>
      <c r="AE2690" s="1">
        <f>COUNTIFS(Table2[GameID],Table2[[#This Row],[GameID]],Table2[Column1],"&lt;="&amp;Table2[[#This Row],[Column1]])-1</f>
        <v>5</v>
      </c>
    </row>
    <row r="2691" spans="1:31" x14ac:dyDescent="0.45">
      <c r="A2691" t="s">
        <v>232</v>
      </c>
      <c r="B2691" t="str">
        <f>_xlfn.TEXTBEFORE(Table2[[#This Row],[Kamp]]," - ")</f>
        <v>BFC Vendsyssel</v>
      </c>
      <c r="C2691" t="str">
        <f>_xlfn.TEXTAFTER(Table2[[#This Row],[Kamp]],"- ")</f>
        <v>ÅFK</v>
      </c>
      <c r="D2691">
        <v>45185</v>
      </c>
      <c r="E2691">
        <v>75110</v>
      </c>
      <c r="F2691">
        <v>20232024</v>
      </c>
      <c r="G2691" t="s">
        <v>17</v>
      </c>
      <c r="H2691" t="s">
        <v>664</v>
      </c>
      <c r="I2691" t="s">
        <v>678</v>
      </c>
      <c r="J2691">
        <v>2</v>
      </c>
      <c r="K2691">
        <v>31145</v>
      </c>
      <c r="L2691">
        <v>1</v>
      </c>
      <c r="M2691" t="s">
        <v>630</v>
      </c>
      <c r="N2691" t="s">
        <v>207</v>
      </c>
      <c r="O2691" t="s">
        <v>211</v>
      </c>
      <c r="P2691">
        <v>71</v>
      </c>
      <c r="Q2691">
        <v>92</v>
      </c>
      <c r="R2691">
        <f>SUMIFS(Table2[number],Table2[Event],"Goal",Table2[H/U],"HOME",Table2[GameID],Table2[[#This Row],[GameID]],Table2[GameTime],"&lt;="&amp;Table2[[#This Row],[GameTime]])</f>
        <v>3</v>
      </c>
      <c r="S2691">
        <f>SUMIFS(Table2[number],Table2[Event],"Goal",Table2[H/U],"AWAY",Table2[GameID],Table2[[#This Row],[GameID]],Table2[GameTime],"&lt;="&amp;Table2[[#This Row],[GameTime]])</f>
        <v>1</v>
      </c>
      <c r="T2691" t="str">
        <f>IF(Table2[[#This Row],[Event]]="Goal",Table2[[#This Row],[Hscore]]&amp;"-"&amp;Table2[[#This Row],[Uscore]],"")</f>
        <v>3-1</v>
      </c>
      <c r="U2691">
        <v>1648</v>
      </c>
      <c r="V2691" s="1">
        <f>Table2[[#This Row],[GameTime]]-(Table2[[#This Row],[period]]-1)*1200</f>
        <v>448</v>
      </c>
      <c r="W2691" s="1">
        <f>ROUNDDOWN(Table2[[#This Row],[Time]]/60,0)</f>
        <v>7</v>
      </c>
      <c r="X2691" s="1">
        <f>ROUNDDOWN((Table2[[#This Row],[Time]]/60-Table2[[#This Row],[Time2]])*60,0)</f>
        <v>28</v>
      </c>
      <c r="Y2691" s="1" t="str">
        <f>IF(Table2[[#This Row],[Time2]]&lt;10,0&amp;Table2[[#This Row],[Time2]],Table2[[#This Row],[Time2]])</f>
        <v>07</v>
      </c>
      <c r="Z2691" s="1">
        <f>IF(Table2[[#This Row],[Time3]]&lt;10,0&amp;Table2[[#This Row],[Time3]],Table2[[#This Row],[Time3]])</f>
        <v>28</v>
      </c>
      <c r="AA2691" s="2" t="str">
        <f>Table2[[#This Row],[Time4]]&amp;":"&amp;Table2[[#This Row],[Time5]]</f>
        <v>07:28</v>
      </c>
      <c r="AB2691" s="1" t="str" cm="1">
        <f t="array" ref="AB2691">IFERROR(IF(Table2[[#This Row],[code]]="","",_xlfn.IFS(AND(Table2[[#This Row],[code]]&lt;400,Table2[[#This Row],[code]]&lt;&gt;""),2,Table2[[#This Row],[code]]&gt;500,4)),"")</f>
        <v/>
      </c>
      <c r="AC2691" s="1" t="str">
        <f>IF(Table2[[#This Row],[Event]]="Penalty",Table2[[#This Row],[number]],IF(Table2[[#This Row],[Event]]="Time-Out",401,""))</f>
        <v/>
      </c>
      <c r="AD2691" s="1">
        <f>ROW(A2690)</f>
        <v>2690</v>
      </c>
      <c r="AE2691" s="1">
        <f>COUNTIFS(Table2[GameID],Table2[[#This Row],[GameID]],Table2[Column1],"&lt;="&amp;Table2[[#This Row],[Column1]])-1</f>
        <v>6</v>
      </c>
    </row>
    <row r="2692" spans="1:31" x14ac:dyDescent="0.45">
      <c r="A2692" t="s">
        <v>232</v>
      </c>
      <c r="B2692" t="str">
        <f>_xlfn.TEXTBEFORE(Table2[[#This Row],[Kamp]]," - ")</f>
        <v>BFC Vendsyssel</v>
      </c>
      <c r="C2692" t="str">
        <f>_xlfn.TEXTAFTER(Table2[[#This Row],[Kamp]],"- ")</f>
        <v>ÅFK</v>
      </c>
      <c r="D2692">
        <v>45185</v>
      </c>
      <c r="E2692">
        <v>75110</v>
      </c>
      <c r="F2692">
        <v>20232024</v>
      </c>
      <c r="G2692" t="s">
        <v>17</v>
      </c>
      <c r="H2692" t="s">
        <v>664</v>
      </c>
      <c r="I2692" t="s">
        <v>678</v>
      </c>
      <c r="J2692">
        <v>2</v>
      </c>
      <c r="K2692">
        <v>31145</v>
      </c>
      <c r="L2692">
        <v>1</v>
      </c>
      <c r="M2692" t="s">
        <v>630</v>
      </c>
      <c r="N2692" t="s">
        <v>207</v>
      </c>
      <c r="O2692" t="s">
        <v>198</v>
      </c>
      <c r="P2692">
        <v>71</v>
      </c>
      <c r="Q2692">
        <v>19</v>
      </c>
      <c r="R2692">
        <f>SUMIFS(Table2[number],Table2[Event],"Goal",Table2[H/U],"HOME",Table2[GameID],Table2[[#This Row],[GameID]],Table2[GameTime],"&lt;="&amp;Table2[[#This Row],[GameTime]])</f>
        <v>4</v>
      </c>
      <c r="S2692">
        <f>SUMIFS(Table2[number],Table2[Event],"Goal",Table2[H/U],"AWAY",Table2[GameID],Table2[[#This Row],[GameID]],Table2[GameTime],"&lt;="&amp;Table2[[#This Row],[GameTime]])</f>
        <v>1</v>
      </c>
      <c r="T2692" t="str">
        <f>IF(Table2[[#This Row],[Event]]="Goal",Table2[[#This Row],[Hscore]]&amp;"-"&amp;Table2[[#This Row],[Uscore]],"")</f>
        <v>4-1</v>
      </c>
      <c r="U2692">
        <v>1920</v>
      </c>
      <c r="V2692" s="1">
        <f>Table2[[#This Row],[GameTime]]-(Table2[[#This Row],[period]]-1)*1200</f>
        <v>720</v>
      </c>
      <c r="W2692" s="1">
        <f>ROUNDDOWN(Table2[[#This Row],[Time]]/60,0)</f>
        <v>12</v>
      </c>
      <c r="X2692" s="1">
        <f>ROUNDDOWN((Table2[[#This Row],[Time]]/60-Table2[[#This Row],[Time2]])*60,0)</f>
        <v>0</v>
      </c>
      <c r="Y2692" s="1">
        <f>IF(Table2[[#This Row],[Time2]]&lt;10,0&amp;Table2[[#This Row],[Time2]],Table2[[#This Row],[Time2]])</f>
        <v>12</v>
      </c>
      <c r="Z2692" s="1" t="str">
        <f>IF(Table2[[#This Row],[Time3]]&lt;10,0&amp;Table2[[#This Row],[Time3]],Table2[[#This Row],[Time3]])</f>
        <v>00</v>
      </c>
      <c r="AA2692" s="2" t="str">
        <f>Table2[[#This Row],[Time4]]&amp;":"&amp;Table2[[#This Row],[Time5]]</f>
        <v>12:00</v>
      </c>
      <c r="AB2692" s="1" t="str" cm="1">
        <f t="array" ref="AB2692">IFERROR(IF(Table2[[#This Row],[code]]="","",_xlfn.IFS(AND(Table2[[#This Row],[code]]&lt;400,Table2[[#This Row],[code]]&lt;&gt;""),2,Table2[[#This Row],[code]]&gt;500,4)),"")</f>
        <v/>
      </c>
      <c r="AC2692" s="1" t="str">
        <f>IF(Table2[[#This Row],[Event]]="Penalty",Table2[[#This Row],[number]],IF(Table2[[#This Row],[Event]]="Time-Out",401,""))</f>
        <v/>
      </c>
      <c r="AD2692" s="1">
        <f>ROW(A2691)</f>
        <v>2691</v>
      </c>
      <c r="AE2692" s="1">
        <f>COUNTIFS(Table2[GameID],Table2[[#This Row],[GameID]],Table2[Column1],"&lt;="&amp;Table2[[#This Row],[Column1]])-1</f>
        <v>7</v>
      </c>
    </row>
    <row r="2693" spans="1:31" x14ac:dyDescent="0.45">
      <c r="A2693" t="s">
        <v>232</v>
      </c>
      <c r="B2693" t="str">
        <f>_xlfn.TEXTBEFORE(Table2[[#This Row],[Kamp]]," - ")</f>
        <v>BFC Vendsyssel</v>
      </c>
      <c r="C2693" t="str">
        <f>_xlfn.TEXTAFTER(Table2[[#This Row],[Kamp]],"- ")</f>
        <v>ÅFK</v>
      </c>
      <c r="D2693">
        <v>45185</v>
      </c>
      <c r="E2693">
        <v>75110</v>
      </c>
      <c r="F2693">
        <v>20232024</v>
      </c>
      <c r="G2693" t="s">
        <v>17</v>
      </c>
      <c r="H2693" t="s">
        <v>664</v>
      </c>
      <c r="I2693" t="s">
        <v>678</v>
      </c>
      <c r="J2693">
        <v>2</v>
      </c>
      <c r="K2693">
        <v>31145</v>
      </c>
      <c r="L2693">
        <v>1</v>
      </c>
      <c r="M2693" t="s">
        <v>630</v>
      </c>
      <c r="N2693" t="s">
        <v>198</v>
      </c>
      <c r="O2693" t="s">
        <v>211</v>
      </c>
      <c r="P2693">
        <v>19</v>
      </c>
      <c r="Q2693">
        <v>92</v>
      </c>
      <c r="R2693">
        <f>SUMIFS(Table2[number],Table2[Event],"Goal",Table2[H/U],"HOME",Table2[GameID],Table2[[#This Row],[GameID]],Table2[GameTime],"&lt;="&amp;Table2[[#This Row],[GameTime]])</f>
        <v>5</v>
      </c>
      <c r="S2693">
        <f>SUMIFS(Table2[number],Table2[Event],"Goal",Table2[H/U],"AWAY",Table2[GameID],Table2[[#This Row],[GameID]],Table2[GameTime],"&lt;="&amp;Table2[[#This Row],[GameTime]])</f>
        <v>1</v>
      </c>
      <c r="T2693" t="str">
        <f>IF(Table2[[#This Row],[Event]]="Goal",Table2[[#This Row],[Hscore]]&amp;"-"&amp;Table2[[#This Row],[Uscore]],"")</f>
        <v>5-1</v>
      </c>
      <c r="U2693">
        <v>2186</v>
      </c>
      <c r="V2693" s="1">
        <f>Table2[[#This Row],[GameTime]]-(Table2[[#This Row],[period]]-1)*1200</f>
        <v>986</v>
      </c>
      <c r="W2693" s="1">
        <f>ROUNDDOWN(Table2[[#This Row],[Time]]/60,0)</f>
        <v>16</v>
      </c>
      <c r="X2693" s="1">
        <f>ROUNDDOWN((Table2[[#This Row],[Time]]/60-Table2[[#This Row],[Time2]])*60,0)</f>
        <v>26</v>
      </c>
      <c r="Y2693" s="1">
        <f>IF(Table2[[#This Row],[Time2]]&lt;10,0&amp;Table2[[#This Row],[Time2]],Table2[[#This Row],[Time2]])</f>
        <v>16</v>
      </c>
      <c r="Z2693" s="1">
        <f>IF(Table2[[#This Row],[Time3]]&lt;10,0&amp;Table2[[#This Row],[Time3]],Table2[[#This Row],[Time3]])</f>
        <v>26</v>
      </c>
      <c r="AA2693" s="2" t="str">
        <f>Table2[[#This Row],[Time4]]&amp;":"&amp;Table2[[#This Row],[Time5]]</f>
        <v>16:26</v>
      </c>
      <c r="AB2693" s="1" t="str" cm="1">
        <f t="array" ref="AB2693">IFERROR(IF(Table2[[#This Row],[code]]="","",_xlfn.IFS(AND(Table2[[#This Row],[code]]&lt;400,Table2[[#This Row],[code]]&lt;&gt;""),2,Table2[[#This Row],[code]]&gt;500,4)),"")</f>
        <v/>
      </c>
      <c r="AC2693" s="1" t="str">
        <f>IF(Table2[[#This Row],[Event]]="Penalty",Table2[[#This Row],[number]],IF(Table2[[#This Row],[Event]]="Time-Out",401,""))</f>
        <v/>
      </c>
      <c r="AD2693" s="1">
        <f>ROW(A2692)</f>
        <v>2692</v>
      </c>
      <c r="AE2693" s="1">
        <f>COUNTIFS(Table2[GameID],Table2[[#This Row],[GameID]],Table2[Column1],"&lt;="&amp;Table2[[#This Row],[Column1]])-1</f>
        <v>8</v>
      </c>
    </row>
    <row r="2694" spans="1:31" x14ac:dyDescent="0.45">
      <c r="A2694" t="s">
        <v>232</v>
      </c>
      <c r="B2694" t="str">
        <f>_xlfn.TEXTBEFORE(Table2[[#This Row],[Kamp]]," - ")</f>
        <v>BFC Vendsyssel</v>
      </c>
      <c r="C2694" t="str">
        <f>_xlfn.TEXTAFTER(Table2[[#This Row],[Kamp]],"- ")</f>
        <v>ÅFK</v>
      </c>
      <c r="D2694">
        <v>45185</v>
      </c>
      <c r="E2694">
        <v>75110</v>
      </c>
      <c r="F2694">
        <v>20232024</v>
      </c>
      <c r="G2694" t="s">
        <v>17</v>
      </c>
      <c r="H2694" t="s">
        <v>664</v>
      </c>
      <c r="I2694" t="s">
        <v>678</v>
      </c>
      <c r="J2694">
        <v>2</v>
      </c>
      <c r="K2694">
        <v>31145</v>
      </c>
      <c r="L2694">
        <v>1</v>
      </c>
      <c r="M2694" t="s">
        <v>630</v>
      </c>
      <c r="N2694" t="s">
        <v>156</v>
      </c>
      <c r="O2694" t="s">
        <v>197</v>
      </c>
      <c r="P2694">
        <v>77</v>
      </c>
      <c r="Q2694">
        <v>15</v>
      </c>
      <c r="R2694">
        <f>SUMIFS(Table2[number],Table2[Event],"Goal",Table2[H/U],"HOME",Table2[GameID],Table2[[#This Row],[GameID]],Table2[GameTime],"&lt;="&amp;Table2[[#This Row],[GameTime]])</f>
        <v>6</v>
      </c>
      <c r="S2694">
        <f>SUMIFS(Table2[number],Table2[Event],"Goal",Table2[H/U],"AWAY",Table2[GameID],Table2[[#This Row],[GameID]],Table2[GameTime],"&lt;="&amp;Table2[[#This Row],[GameTime]])</f>
        <v>1</v>
      </c>
      <c r="T2694" t="str">
        <f>IF(Table2[[#This Row],[Event]]="Goal",Table2[[#This Row],[Hscore]]&amp;"-"&amp;Table2[[#This Row],[Uscore]],"")</f>
        <v>6-1</v>
      </c>
      <c r="U2694">
        <v>2229</v>
      </c>
      <c r="V2694" s="1">
        <f>Table2[[#This Row],[GameTime]]-(Table2[[#This Row],[period]]-1)*1200</f>
        <v>1029</v>
      </c>
      <c r="W2694" s="1">
        <f>ROUNDDOWN(Table2[[#This Row],[Time]]/60,0)</f>
        <v>17</v>
      </c>
      <c r="X2694" s="1">
        <f>ROUNDDOWN((Table2[[#This Row],[Time]]/60-Table2[[#This Row],[Time2]])*60,0)</f>
        <v>8</v>
      </c>
      <c r="Y2694" s="1">
        <f>IF(Table2[[#This Row],[Time2]]&lt;10,0&amp;Table2[[#This Row],[Time2]],Table2[[#This Row],[Time2]])</f>
        <v>17</v>
      </c>
      <c r="Z2694" s="1" t="str">
        <f>IF(Table2[[#This Row],[Time3]]&lt;10,0&amp;Table2[[#This Row],[Time3]],Table2[[#This Row],[Time3]])</f>
        <v>08</v>
      </c>
      <c r="AA2694" s="2" t="str">
        <f>Table2[[#This Row],[Time4]]&amp;":"&amp;Table2[[#This Row],[Time5]]</f>
        <v>17:08</v>
      </c>
      <c r="AB2694" s="1" t="str" cm="1">
        <f t="array" ref="AB2694">IFERROR(IF(Table2[[#This Row],[code]]="","",_xlfn.IFS(AND(Table2[[#This Row],[code]]&lt;400,Table2[[#This Row],[code]]&lt;&gt;""),2,Table2[[#This Row],[code]]&gt;500,4)),"")</f>
        <v/>
      </c>
      <c r="AC2694" s="1" t="str">
        <f>IF(Table2[[#This Row],[Event]]="Penalty",Table2[[#This Row],[number]],IF(Table2[[#This Row],[Event]]="Time-Out",401,""))</f>
        <v/>
      </c>
      <c r="AD2694" s="1">
        <f>ROW(A2693)</f>
        <v>2693</v>
      </c>
      <c r="AE2694" s="1">
        <f>COUNTIFS(Table2[GameID],Table2[[#This Row],[GameID]],Table2[Column1],"&lt;="&amp;Table2[[#This Row],[Column1]])-1</f>
        <v>9</v>
      </c>
    </row>
    <row r="2695" spans="1:31" x14ac:dyDescent="0.45">
      <c r="A2695" t="s">
        <v>232</v>
      </c>
      <c r="B2695" t="str">
        <f>_xlfn.TEXTBEFORE(Table2[[#This Row],[Kamp]]," - ")</f>
        <v>BFC Vendsyssel</v>
      </c>
      <c r="C2695" t="str">
        <f>_xlfn.TEXTAFTER(Table2[[#This Row],[Kamp]],"- ")</f>
        <v>ÅFK</v>
      </c>
      <c r="D2695">
        <v>45185</v>
      </c>
      <c r="E2695">
        <v>75110</v>
      </c>
      <c r="F2695">
        <v>20232024</v>
      </c>
      <c r="G2695" t="s">
        <v>17</v>
      </c>
      <c r="H2695" t="s">
        <v>666</v>
      </c>
      <c r="I2695" t="s">
        <v>677</v>
      </c>
      <c r="J2695">
        <v>2</v>
      </c>
      <c r="K2695">
        <v>31407</v>
      </c>
      <c r="L2695">
        <v>0</v>
      </c>
      <c r="M2695" t="s">
        <v>633</v>
      </c>
      <c r="N2695" t="s">
        <v>634</v>
      </c>
      <c r="O2695" t="s">
        <v>634</v>
      </c>
      <c r="P2695" t="s">
        <v>634</v>
      </c>
      <c r="Q2695" t="s">
        <v>634</v>
      </c>
      <c r="R2695">
        <f>SUMIFS(Table2[number],Table2[Event],"Goal",Table2[H/U],"HOME",Table2[GameID],Table2[[#This Row],[GameID]],Table2[GameTime],"&lt;="&amp;Table2[[#This Row],[GameTime]])</f>
        <v>6</v>
      </c>
      <c r="S2695">
        <f>SUMIFS(Table2[number],Table2[Event],"Goal",Table2[H/U],"AWAY",Table2[GameID],Table2[[#This Row],[GameID]],Table2[GameTime],"&lt;="&amp;Table2[[#This Row],[GameTime]])</f>
        <v>1</v>
      </c>
      <c r="T2695" t="str">
        <f>IF(Table2[[#This Row],[Event]]="Goal",Table2[[#This Row],[Hscore]]&amp;"-"&amp;Table2[[#This Row],[Uscore]],"")</f>
        <v/>
      </c>
      <c r="U2695">
        <v>2229</v>
      </c>
      <c r="V2695" s="1">
        <f>Table2[[#This Row],[GameTime]]-(Table2[[#This Row],[period]]-1)*1200</f>
        <v>1029</v>
      </c>
      <c r="W2695" s="1">
        <f>ROUNDDOWN(Table2[[#This Row],[Time]]/60,0)</f>
        <v>17</v>
      </c>
      <c r="X2695" s="1">
        <f>ROUNDDOWN((Table2[[#This Row],[Time]]/60-Table2[[#This Row],[Time2]])*60,0)</f>
        <v>8</v>
      </c>
      <c r="Y2695" s="1">
        <f>IF(Table2[[#This Row],[Time2]]&lt;10,0&amp;Table2[[#This Row],[Time2]],Table2[[#This Row],[Time2]])</f>
        <v>17</v>
      </c>
      <c r="Z2695" s="1" t="str">
        <f>IF(Table2[[#This Row],[Time3]]&lt;10,0&amp;Table2[[#This Row],[Time3]],Table2[[#This Row],[Time3]])</f>
        <v>08</v>
      </c>
      <c r="AA2695" s="2" t="str">
        <f>Table2[[#This Row],[Time4]]&amp;":"&amp;Table2[[#This Row],[Time5]]</f>
        <v>17:08</v>
      </c>
      <c r="AB2695" s="1" t="str" cm="1">
        <f t="array" ref="AB2695">IFERROR(IF(Table2[[#This Row],[code]]="","",_xlfn.IFS(AND(Table2[[#This Row],[code]]&lt;400,Table2[[#This Row],[code]]&lt;&gt;""),2,Table2[[#This Row],[code]]&gt;500,4)),"")</f>
        <v/>
      </c>
      <c r="AC2695" s="1">
        <f>IF(Table2[[#This Row],[Event]]="Penalty",Table2[[#This Row],[number]],IF(Table2[[#This Row],[Event]]="Time-Out",401,""))</f>
        <v>401</v>
      </c>
      <c r="AD2695" s="1">
        <f>ROW(A2694)</f>
        <v>2694</v>
      </c>
      <c r="AE2695" s="1">
        <f>COUNTIFS(Table2[GameID],Table2[[#This Row],[GameID]],Table2[Column1],"&lt;="&amp;Table2[[#This Row],[Column1]])-1</f>
        <v>10</v>
      </c>
    </row>
    <row r="2696" spans="1:31" x14ac:dyDescent="0.45">
      <c r="A2696" t="s">
        <v>232</v>
      </c>
      <c r="B2696" t="str">
        <f>_xlfn.TEXTBEFORE(Table2[[#This Row],[Kamp]]," - ")</f>
        <v>BFC Vendsyssel</v>
      </c>
      <c r="C2696" t="str">
        <f>_xlfn.TEXTAFTER(Table2[[#This Row],[Kamp]],"- ")</f>
        <v>ÅFK</v>
      </c>
      <c r="D2696">
        <v>45185</v>
      </c>
      <c r="E2696">
        <v>75110</v>
      </c>
      <c r="F2696">
        <v>20232024</v>
      </c>
      <c r="G2696" t="s">
        <v>17</v>
      </c>
      <c r="H2696" t="s">
        <v>666</v>
      </c>
      <c r="I2696" t="s">
        <v>677</v>
      </c>
      <c r="J2696">
        <v>2</v>
      </c>
      <c r="K2696">
        <v>31407</v>
      </c>
      <c r="L2696">
        <v>1</v>
      </c>
      <c r="M2696" t="s">
        <v>630</v>
      </c>
      <c r="N2696" t="s">
        <v>464</v>
      </c>
      <c r="O2696" t="s">
        <v>184</v>
      </c>
      <c r="P2696">
        <v>23</v>
      </c>
      <c r="Q2696">
        <v>9</v>
      </c>
      <c r="R2696">
        <f>SUMIFS(Table2[number],Table2[Event],"Goal",Table2[H/U],"HOME",Table2[GameID],Table2[[#This Row],[GameID]],Table2[GameTime],"&lt;="&amp;Table2[[#This Row],[GameTime]])</f>
        <v>6</v>
      </c>
      <c r="S2696">
        <f>SUMIFS(Table2[number],Table2[Event],"Goal",Table2[H/U],"AWAY",Table2[GameID],Table2[[#This Row],[GameID]],Table2[GameTime],"&lt;="&amp;Table2[[#This Row],[GameTime]])</f>
        <v>2</v>
      </c>
      <c r="T2696" t="str">
        <f>IF(Table2[[#This Row],[Event]]="Goal",Table2[[#This Row],[Hscore]]&amp;"-"&amp;Table2[[#This Row],[Uscore]],"")</f>
        <v>6-2</v>
      </c>
      <c r="U2696">
        <v>2354</v>
      </c>
      <c r="V2696" s="1">
        <f>Table2[[#This Row],[GameTime]]-(Table2[[#This Row],[period]]-1)*1200</f>
        <v>1154</v>
      </c>
      <c r="W2696" s="1">
        <f>ROUNDDOWN(Table2[[#This Row],[Time]]/60,0)</f>
        <v>19</v>
      </c>
      <c r="X2696" s="1">
        <f>ROUNDDOWN((Table2[[#This Row],[Time]]/60-Table2[[#This Row],[Time2]])*60,0)</f>
        <v>14</v>
      </c>
      <c r="Y2696" s="1">
        <f>IF(Table2[[#This Row],[Time2]]&lt;10,0&amp;Table2[[#This Row],[Time2]],Table2[[#This Row],[Time2]])</f>
        <v>19</v>
      </c>
      <c r="Z2696" s="1">
        <f>IF(Table2[[#This Row],[Time3]]&lt;10,0&amp;Table2[[#This Row],[Time3]],Table2[[#This Row],[Time3]])</f>
        <v>14</v>
      </c>
      <c r="AA2696" s="2" t="str">
        <f>Table2[[#This Row],[Time4]]&amp;":"&amp;Table2[[#This Row],[Time5]]</f>
        <v>19:14</v>
      </c>
      <c r="AB2696" s="1" t="str" cm="1">
        <f t="array" ref="AB2696">IFERROR(IF(Table2[[#This Row],[code]]="","",_xlfn.IFS(AND(Table2[[#This Row],[code]]&lt;400,Table2[[#This Row],[code]]&lt;&gt;""),2,Table2[[#This Row],[code]]&gt;500,4)),"")</f>
        <v/>
      </c>
      <c r="AC2696" s="1" t="str">
        <f>IF(Table2[[#This Row],[Event]]="Penalty",Table2[[#This Row],[number]],IF(Table2[[#This Row],[Event]]="Time-Out",401,""))</f>
        <v/>
      </c>
      <c r="AD2696" s="1">
        <f>ROW(A2695)</f>
        <v>2695</v>
      </c>
      <c r="AE2696" s="1">
        <f>COUNTIFS(Table2[GameID],Table2[[#This Row],[GameID]],Table2[Column1],"&lt;="&amp;Table2[[#This Row],[Column1]])-1</f>
        <v>11</v>
      </c>
    </row>
    <row r="2697" spans="1:31" x14ac:dyDescent="0.45">
      <c r="A2697" t="s">
        <v>232</v>
      </c>
      <c r="B2697" t="str">
        <f>_xlfn.TEXTBEFORE(Table2[[#This Row],[Kamp]]," - ")</f>
        <v>BFC Vendsyssel</v>
      </c>
      <c r="C2697" t="str">
        <f>_xlfn.TEXTAFTER(Table2[[#This Row],[Kamp]],"- ")</f>
        <v>ÅFK</v>
      </c>
      <c r="D2697">
        <v>45185</v>
      </c>
      <c r="E2697">
        <v>75110</v>
      </c>
      <c r="F2697">
        <v>20232024</v>
      </c>
      <c r="G2697" t="s">
        <v>17</v>
      </c>
      <c r="H2697" t="s">
        <v>664</v>
      </c>
      <c r="I2697" t="s">
        <v>678</v>
      </c>
      <c r="J2697">
        <v>3</v>
      </c>
      <c r="K2697">
        <v>31145</v>
      </c>
      <c r="L2697">
        <v>1</v>
      </c>
      <c r="M2697" t="s">
        <v>630</v>
      </c>
      <c r="N2697" t="s">
        <v>156</v>
      </c>
      <c r="O2697" t="s">
        <v>634</v>
      </c>
      <c r="P2697">
        <v>77</v>
      </c>
      <c r="Q2697" t="s">
        <v>634</v>
      </c>
      <c r="R2697">
        <f>SUMIFS(Table2[number],Table2[Event],"Goal",Table2[H/U],"HOME",Table2[GameID],Table2[[#This Row],[GameID]],Table2[GameTime],"&lt;="&amp;Table2[[#This Row],[GameTime]])</f>
        <v>7</v>
      </c>
      <c r="S2697">
        <f>SUMIFS(Table2[number],Table2[Event],"Goal",Table2[H/U],"AWAY",Table2[GameID],Table2[[#This Row],[GameID]],Table2[GameTime],"&lt;="&amp;Table2[[#This Row],[GameTime]])</f>
        <v>2</v>
      </c>
      <c r="T2697" t="str">
        <f>IF(Table2[[#This Row],[Event]]="Goal",Table2[[#This Row],[Hscore]]&amp;"-"&amp;Table2[[#This Row],[Uscore]],"")</f>
        <v>7-2</v>
      </c>
      <c r="U2697">
        <v>2618</v>
      </c>
      <c r="V2697" s="1">
        <f>Table2[[#This Row],[GameTime]]-(Table2[[#This Row],[period]]-1)*1200</f>
        <v>218</v>
      </c>
      <c r="W2697" s="1">
        <f>ROUNDDOWN(Table2[[#This Row],[Time]]/60,0)</f>
        <v>3</v>
      </c>
      <c r="X2697" s="1">
        <f>ROUNDDOWN((Table2[[#This Row],[Time]]/60-Table2[[#This Row],[Time2]])*60,0)</f>
        <v>38</v>
      </c>
      <c r="Y2697" s="1" t="str">
        <f>IF(Table2[[#This Row],[Time2]]&lt;10,0&amp;Table2[[#This Row],[Time2]],Table2[[#This Row],[Time2]])</f>
        <v>03</v>
      </c>
      <c r="Z2697" s="1">
        <f>IF(Table2[[#This Row],[Time3]]&lt;10,0&amp;Table2[[#This Row],[Time3]],Table2[[#This Row],[Time3]])</f>
        <v>38</v>
      </c>
      <c r="AA2697" s="2" t="str">
        <f>Table2[[#This Row],[Time4]]&amp;":"&amp;Table2[[#This Row],[Time5]]</f>
        <v>03:38</v>
      </c>
      <c r="AB2697" s="1" t="str" cm="1">
        <f t="array" ref="AB2697">IFERROR(IF(Table2[[#This Row],[code]]="","",_xlfn.IFS(AND(Table2[[#This Row],[code]]&lt;400,Table2[[#This Row],[code]]&lt;&gt;""),2,Table2[[#This Row],[code]]&gt;500,4)),"")</f>
        <v/>
      </c>
      <c r="AC2697" s="1" t="str">
        <f>IF(Table2[[#This Row],[Event]]="Penalty",Table2[[#This Row],[number]],IF(Table2[[#This Row],[Event]]="Time-Out",401,""))</f>
        <v/>
      </c>
      <c r="AD2697" s="1">
        <f>ROW(A2696)</f>
        <v>2696</v>
      </c>
      <c r="AE2697" s="1">
        <f>COUNTIFS(Table2[GameID],Table2[[#This Row],[GameID]],Table2[Column1],"&lt;="&amp;Table2[[#This Row],[Column1]])-1</f>
        <v>12</v>
      </c>
    </row>
    <row r="2698" spans="1:31" x14ac:dyDescent="0.45">
      <c r="A2698" t="s">
        <v>232</v>
      </c>
      <c r="B2698" t="str">
        <f>_xlfn.TEXTBEFORE(Table2[[#This Row],[Kamp]]," - ")</f>
        <v>BFC Vendsyssel</v>
      </c>
      <c r="C2698" t="str">
        <f>_xlfn.TEXTAFTER(Table2[[#This Row],[Kamp]],"- ")</f>
        <v>ÅFK</v>
      </c>
      <c r="D2698">
        <v>45185</v>
      </c>
      <c r="E2698">
        <v>75110</v>
      </c>
      <c r="F2698">
        <v>20232024</v>
      </c>
      <c r="G2698" t="s">
        <v>17</v>
      </c>
      <c r="H2698" t="s">
        <v>666</v>
      </c>
      <c r="I2698" t="s">
        <v>677</v>
      </c>
      <c r="J2698">
        <v>3</v>
      </c>
      <c r="K2698">
        <v>31407</v>
      </c>
      <c r="L2698">
        <v>1</v>
      </c>
      <c r="M2698" t="s">
        <v>630</v>
      </c>
      <c r="N2698" t="s">
        <v>464</v>
      </c>
      <c r="O2698" t="s">
        <v>186</v>
      </c>
      <c r="P2698">
        <v>23</v>
      </c>
      <c r="Q2698">
        <v>66</v>
      </c>
      <c r="R2698">
        <f>SUMIFS(Table2[number],Table2[Event],"Goal",Table2[H/U],"HOME",Table2[GameID],Table2[[#This Row],[GameID]],Table2[GameTime],"&lt;="&amp;Table2[[#This Row],[GameTime]])</f>
        <v>7</v>
      </c>
      <c r="S2698">
        <f>SUMIFS(Table2[number],Table2[Event],"Goal",Table2[H/U],"AWAY",Table2[GameID],Table2[[#This Row],[GameID]],Table2[GameTime],"&lt;="&amp;Table2[[#This Row],[GameTime]])</f>
        <v>3</v>
      </c>
      <c r="T2698" t="str">
        <f>IF(Table2[[#This Row],[Event]]="Goal",Table2[[#This Row],[Hscore]]&amp;"-"&amp;Table2[[#This Row],[Uscore]],"")</f>
        <v>7-3</v>
      </c>
      <c r="U2698">
        <v>2652</v>
      </c>
      <c r="V2698" s="1">
        <f>Table2[[#This Row],[GameTime]]-(Table2[[#This Row],[period]]-1)*1200</f>
        <v>252</v>
      </c>
      <c r="W2698" s="1">
        <f>ROUNDDOWN(Table2[[#This Row],[Time]]/60,0)</f>
        <v>4</v>
      </c>
      <c r="X2698" s="1">
        <f>ROUNDDOWN((Table2[[#This Row],[Time]]/60-Table2[[#This Row],[Time2]])*60,0)</f>
        <v>12</v>
      </c>
      <c r="Y2698" s="1" t="str">
        <f>IF(Table2[[#This Row],[Time2]]&lt;10,0&amp;Table2[[#This Row],[Time2]],Table2[[#This Row],[Time2]])</f>
        <v>04</v>
      </c>
      <c r="Z2698" s="1">
        <f>IF(Table2[[#This Row],[Time3]]&lt;10,0&amp;Table2[[#This Row],[Time3]],Table2[[#This Row],[Time3]])</f>
        <v>12</v>
      </c>
      <c r="AA2698" s="2" t="str">
        <f>Table2[[#This Row],[Time4]]&amp;":"&amp;Table2[[#This Row],[Time5]]</f>
        <v>04:12</v>
      </c>
      <c r="AB2698" s="1" t="str" cm="1">
        <f t="array" ref="AB2698">IFERROR(IF(Table2[[#This Row],[code]]="","",_xlfn.IFS(AND(Table2[[#This Row],[code]]&lt;400,Table2[[#This Row],[code]]&lt;&gt;""),2,Table2[[#This Row],[code]]&gt;500,4)),"")</f>
        <v/>
      </c>
      <c r="AC2698" s="1" t="str">
        <f>IF(Table2[[#This Row],[Event]]="Penalty",Table2[[#This Row],[number]],IF(Table2[[#This Row],[Event]]="Time-Out",401,""))</f>
        <v/>
      </c>
      <c r="AD2698" s="1">
        <f>ROW(A2697)</f>
        <v>2697</v>
      </c>
      <c r="AE2698" s="1">
        <f>COUNTIFS(Table2[GameID],Table2[[#This Row],[GameID]],Table2[Column1],"&lt;="&amp;Table2[[#This Row],[Column1]])-1</f>
        <v>13</v>
      </c>
    </row>
    <row r="2699" spans="1:31" x14ac:dyDescent="0.45">
      <c r="A2699" t="s">
        <v>232</v>
      </c>
      <c r="B2699" t="str">
        <f>_xlfn.TEXTBEFORE(Table2[[#This Row],[Kamp]]," - ")</f>
        <v>BFC Vendsyssel</v>
      </c>
      <c r="C2699" t="str">
        <f>_xlfn.TEXTAFTER(Table2[[#This Row],[Kamp]],"- ")</f>
        <v>ÅFK</v>
      </c>
      <c r="D2699">
        <v>45185</v>
      </c>
      <c r="E2699">
        <v>75110</v>
      </c>
      <c r="F2699">
        <v>20232024</v>
      </c>
      <c r="G2699" t="s">
        <v>17</v>
      </c>
      <c r="H2699" t="s">
        <v>666</v>
      </c>
      <c r="I2699" t="s">
        <v>677</v>
      </c>
      <c r="J2699">
        <v>3</v>
      </c>
      <c r="K2699">
        <v>31407</v>
      </c>
      <c r="L2699">
        <v>1</v>
      </c>
      <c r="M2699" t="s">
        <v>630</v>
      </c>
      <c r="N2699" t="s">
        <v>186</v>
      </c>
      <c r="O2699" t="s">
        <v>464</v>
      </c>
      <c r="P2699">
        <v>66</v>
      </c>
      <c r="Q2699">
        <v>23</v>
      </c>
      <c r="R2699">
        <f>SUMIFS(Table2[number],Table2[Event],"Goal",Table2[H/U],"HOME",Table2[GameID],Table2[[#This Row],[GameID]],Table2[GameTime],"&lt;="&amp;Table2[[#This Row],[GameTime]])</f>
        <v>7</v>
      </c>
      <c r="S2699">
        <f>SUMIFS(Table2[number],Table2[Event],"Goal",Table2[H/U],"AWAY",Table2[GameID],Table2[[#This Row],[GameID]],Table2[GameTime],"&lt;="&amp;Table2[[#This Row],[GameTime]])</f>
        <v>4</v>
      </c>
      <c r="T2699" t="str">
        <f>IF(Table2[[#This Row],[Event]]="Goal",Table2[[#This Row],[Hscore]]&amp;"-"&amp;Table2[[#This Row],[Uscore]],"")</f>
        <v>7-4</v>
      </c>
      <c r="U2699">
        <v>2995</v>
      </c>
      <c r="V2699" s="1">
        <f>Table2[[#This Row],[GameTime]]-(Table2[[#This Row],[period]]-1)*1200</f>
        <v>595</v>
      </c>
      <c r="W2699" s="1">
        <f>ROUNDDOWN(Table2[[#This Row],[Time]]/60,0)</f>
        <v>9</v>
      </c>
      <c r="X2699" s="1">
        <f>ROUNDDOWN((Table2[[#This Row],[Time]]/60-Table2[[#This Row],[Time2]])*60,0)</f>
        <v>55</v>
      </c>
      <c r="Y2699" s="1" t="str">
        <f>IF(Table2[[#This Row],[Time2]]&lt;10,0&amp;Table2[[#This Row],[Time2]],Table2[[#This Row],[Time2]])</f>
        <v>09</v>
      </c>
      <c r="Z2699" s="1">
        <f>IF(Table2[[#This Row],[Time3]]&lt;10,0&amp;Table2[[#This Row],[Time3]],Table2[[#This Row],[Time3]])</f>
        <v>55</v>
      </c>
      <c r="AA2699" s="2" t="str">
        <f>Table2[[#This Row],[Time4]]&amp;":"&amp;Table2[[#This Row],[Time5]]</f>
        <v>09:55</v>
      </c>
      <c r="AB2699" s="1" t="str" cm="1">
        <f t="array" ref="AB2699">IFERROR(IF(Table2[[#This Row],[code]]="","",_xlfn.IFS(AND(Table2[[#This Row],[code]]&lt;400,Table2[[#This Row],[code]]&lt;&gt;""),2,Table2[[#This Row],[code]]&gt;500,4)),"")</f>
        <v/>
      </c>
      <c r="AC2699" s="1" t="str">
        <f>IF(Table2[[#This Row],[Event]]="Penalty",Table2[[#This Row],[number]],IF(Table2[[#This Row],[Event]]="Time-Out",401,""))</f>
        <v/>
      </c>
      <c r="AD2699" s="1">
        <f>ROW(A2698)</f>
        <v>2698</v>
      </c>
      <c r="AE2699" s="1">
        <f>COUNTIFS(Table2[GameID],Table2[[#This Row],[GameID]],Table2[Column1],"&lt;="&amp;Table2[[#This Row],[Column1]])-1</f>
        <v>14</v>
      </c>
    </row>
    <row r="2700" spans="1:31" x14ac:dyDescent="0.45">
      <c r="A2700" t="s">
        <v>232</v>
      </c>
      <c r="B2700" t="str">
        <f>_xlfn.TEXTBEFORE(Table2[[#This Row],[Kamp]]," - ")</f>
        <v>BFC Vendsyssel</v>
      </c>
      <c r="C2700" t="str">
        <f>_xlfn.TEXTAFTER(Table2[[#This Row],[Kamp]],"- ")</f>
        <v>ÅFK</v>
      </c>
      <c r="D2700">
        <v>45185</v>
      </c>
      <c r="E2700">
        <v>75110</v>
      </c>
      <c r="F2700">
        <v>20232024</v>
      </c>
      <c r="G2700" t="s">
        <v>17</v>
      </c>
      <c r="H2700" t="s">
        <v>664</v>
      </c>
      <c r="I2700" t="s">
        <v>678</v>
      </c>
      <c r="J2700">
        <v>3</v>
      </c>
      <c r="K2700">
        <v>31145</v>
      </c>
      <c r="L2700">
        <v>201</v>
      </c>
      <c r="M2700" t="s">
        <v>631</v>
      </c>
      <c r="N2700" t="s">
        <v>197</v>
      </c>
      <c r="O2700" t="s">
        <v>634</v>
      </c>
      <c r="P2700">
        <v>15</v>
      </c>
      <c r="Q2700" t="s">
        <v>634</v>
      </c>
      <c r="R2700">
        <f>SUMIFS(Table2[number],Table2[Event],"Goal",Table2[H/U],"HOME",Table2[GameID],Table2[[#This Row],[GameID]],Table2[GameTime],"&lt;="&amp;Table2[[#This Row],[GameTime]])</f>
        <v>7</v>
      </c>
      <c r="S2700">
        <f>SUMIFS(Table2[number],Table2[Event],"Goal",Table2[H/U],"AWAY",Table2[GameID],Table2[[#This Row],[GameID]],Table2[GameTime],"&lt;="&amp;Table2[[#This Row],[GameTime]])</f>
        <v>4</v>
      </c>
      <c r="T2700" t="str">
        <f>IF(Table2[[#This Row],[Event]]="Goal",Table2[[#This Row],[Hscore]]&amp;"-"&amp;Table2[[#This Row],[Uscore]],"")</f>
        <v/>
      </c>
      <c r="U2700">
        <v>3054</v>
      </c>
      <c r="V2700" s="1">
        <f>Table2[[#This Row],[GameTime]]-(Table2[[#This Row],[period]]-1)*1200</f>
        <v>654</v>
      </c>
      <c r="W2700" s="1">
        <f>ROUNDDOWN(Table2[[#This Row],[Time]]/60,0)</f>
        <v>10</v>
      </c>
      <c r="X2700" s="1">
        <f>ROUNDDOWN((Table2[[#This Row],[Time]]/60-Table2[[#This Row],[Time2]])*60,0)</f>
        <v>54</v>
      </c>
      <c r="Y2700" s="1">
        <f>IF(Table2[[#This Row],[Time2]]&lt;10,0&amp;Table2[[#This Row],[Time2]],Table2[[#This Row],[Time2]])</f>
        <v>10</v>
      </c>
      <c r="Z2700" s="1">
        <f>IF(Table2[[#This Row],[Time3]]&lt;10,0&amp;Table2[[#This Row],[Time3]],Table2[[#This Row],[Time3]])</f>
        <v>54</v>
      </c>
      <c r="AA2700" s="2" t="str">
        <f>Table2[[#This Row],[Time4]]&amp;":"&amp;Table2[[#This Row],[Time5]]</f>
        <v>10:54</v>
      </c>
      <c r="AB2700" s="1" cm="1">
        <f t="array" ref="AB2700">IFERROR(IF(Table2[[#This Row],[code]]="","",_xlfn.IFS(AND(Table2[[#This Row],[code]]&lt;400,Table2[[#This Row],[code]]&lt;&gt;""),2,Table2[[#This Row],[code]]&gt;500,4)),"")</f>
        <v>2</v>
      </c>
      <c r="AC2700" s="1">
        <f>IF(Table2[[#This Row],[Event]]="Penalty",Table2[[#This Row],[number]],IF(Table2[[#This Row],[Event]]="Time-Out",401,""))</f>
        <v>201</v>
      </c>
      <c r="AD2700" s="1">
        <f>ROW(A2699)</f>
        <v>2699</v>
      </c>
      <c r="AE2700" s="1">
        <f>COUNTIFS(Table2[GameID],Table2[[#This Row],[GameID]],Table2[Column1],"&lt;="&amp;Table2[[#This Row],[Column1]])-1</f>
        <v>15</v>
      </c>
    </row>
    <row r="2701" spans="1:31" x14ac:dyDescent="0.45">
      <c r="A2701" t="s">
        <v>232</v>
      </c>
      <c r="B2701" t="str">
        <f>_xlfn.TEXTBEFORE(Table2[[#This Row],[Kamp]]," - ")</f>
        <v>BFC Vendsyssel</v>
      </c>
      <c r="C2701" t="str">
        <f>_xlfn.TEXTAFTER(Table2[[#This Row],[Kamp]],"- ")</f>
        <v>ÅFK</v>
      </c>
      <c r="D2701">
        <v>45185</v>
      </c>
      <c r="E2701">
        <v>75110</v>
      </c>
      <c r="F2701">
        <v>20232024</v>
      </c>
      <c r="G2701" t="s">
        <v>17</v>
      </c>
      <c r="H2701" t="s">
        <v>664</v>
      </c>
      <c r="I2701" t="s">
        <v>678</v>
      </c>
      <c r="J2701">
        <v>3</v>
      </c>
      <c r="K2701">
        <v>31145</v>
      </c>
      <c r="L2701">
        <v>101</v>
      </c>
      <c r="M2701" t="s">
        <v>631</v>
      </c>
      <c r="N2701" t="s">
        <v>534</v>
      </c>
      <c r="O2701" t="s">
        <v>634</v>
      </c>
      <c r="P2701">
        <v>61</v>
      </c>
      <c r="Q2701" t="s">
        <v>634</v>
      </c>
      <c r="R2701">
        <f>SUMIFS(Table2[number],Table2[Event],"Goal",Table2[H/U],"HOME",Table2[GameID],Table2[[#This Row],[GameID]],Table2[GameTime],"&lt;="&amp;Table2[[#This Row],[GameTime]])</f>
        <v>7</v>
      </c>
      <c r="S2701">
        <f>SUMIFS(Table2[number],Table2[Event],"Goal",Table2[H/U],"AWAY",Table2[GameID],Table2[[#This Row],[GameID]],Table2[GameTime],"&lt;="&amp;Table2[[#This Row],[GameTime]])</f>
        <v>4</v>
      </c>
      <c r="T2701" t="str">
        <f>IF(Table2[[#This Row],[Event]]="Goal",Table2[[#This Row],[Hscore]]&amp;"-"&amp;Table2[[#This Row],[Uscore]],"")</f>
        <v/>
      </c>
      <c r="U2701">
        <v>3416</v>
      </c>
      <c r="V2701" s="1">
        <f>Table2[[#This Row],[GameTime]]-(Table2[[#This Row],[period]]-1)*1200</f>
        <v>1016</v>
      </c>
      <c r="W2701" s="1">
        <f>ROUNDDOWN(Table2[[#This Row],[Time]]/60,0)</f>
        <v>16</v>
      </c>
      <c r="X2701" s="1">
        <f>ROUNDDOWN((Table2[[#This Row],[Time]]/60-Table2[[#This Row],[Time2]])*60,0)</f>
        <v>56</v>
      </c>
      <c r="Y2701" s="1">
        <f>IF(Table2[[#This Row],[Time2]]&lt;10,0&amp;Table2[[#This Row],[Time2]],Table2[[#This Row],[Time2]])</f>
        <v>16</v>
      </c>
      <c r="Z2701" s="1">
        <f>IF(Table2[[#This Row],[Time3]]&lt;10,0&amp;Table2[[#This Row],[Time3]],Table2[[#This Row],[Time3]])</f>
        <v>56</v>
      </c>
      <c r="AA2701" s="2" t="str">
        <f>Table2[[#This Row],[Time4]]&amp;":"&amp;Table2[[#This Row],[Time5]]</f>
        <v>16:56</v>
      </c>
      <c r="AB2701" s="1" cm="1">
        <f t="array" ref="AB2701">IFERROR(IF(Table2[[#This Row],[code]]="","",_xlfn.IFS(AND(Table2[[#This Row],[code]]&lt;400,Table2[[#This Row],[code]]&lt;&gt;""),2,Table2[[#This Row],[code]]&gt;500,4)),"")</f>
        <v>2</v>
      </c>
      <c r="AC2701" s="1">
        <f>IF(Table2[[#This Row],[Event]]="Penalty",Table2[[#This Row],[number]],IF(Table2[[#This Row],[Event]]="Time-Out",401,""))</f>
        <v>101</v>
      </c>
      <c r="AD2701" s="1">
        <f>ROW(A2700)</f>
        <v>2700</v>
      </c>
      <c r="AE2701" s="1">
        <f>COUNTIFS(Table2[GameID],Table2[[#This Row],[GameID]],Table2[Column1],"&lt;="&amp;Table2[[#This Row],[Column1]])-1</f>
        <v>16</v>
      </c>
    </row>
    <row r="2702" spans="1:31" x14ac:dyDescent="0.45">
      <c r="A2702" t="s">
        <v>232</v>
      </c>
      <c r="B2702" t="str">
        <f>_xlfn.TEXTBEFORE(Table2[[#This Row],[Kamp]]," - ")</f>
        <v>BFC Vendsyssel</v>
      </c>
      <c r="C2702" t="str">
        <f>_xlfn.TEXTAFTER(Table2[[#This Row],[Kamp]],"- ")</f>
        <v>ÅFK</v>
      </c>
      <c r="D2702">
        <v>45185</v>
      </c>
      <c r="E2702">
        <v>75110</v>
      </c>
      <c r="F2702">
        <v>20232024</v>
      </c>
      <c r="G2702" t="s">
        <v>17</v>
      </c>
      <c r="H2702" t="s">
        <v>664</v>
      </c>
      <c r="I2702" t="s">
        <v>678</v>
      </c>
      <c r="J2702">
        <v>3</v>
      </c>
      <c r="K2702">
        <v>31145</v>
      </c>
      <c r="L2702">
        <v>217</v>
      </c>
      <c r="M2702" t="s">
        <v>631</v>
      </c>
      <c r="N2702" t="s">
        <v>287</v>
      </c>
      <c r="O2702" t="s">
        <v>634</v>
      </c>
      <c r="P2702">
        <v>22</v>
      </c>
      <c r="Q2702" t="s">
        <v>634</v>
      </c>
      <c r="R2702">
        <f>SUMIFS(Table2[number],Table2[Event],"Goal",Table2[H/U],"HOME",Table2[GameID],Table2[[#This Row],[GameID]],Table2[GameTime],"&lt;="&amp;Table2[[#This Row],[GameTime]])</f>
        <v>7</v>
      </c>
      <c r="S2702">
        <f>SUMIFS(Table2[number],Table2[Event],"Goal",Table2[H/U],"AWAY",Table2[GameID],Table2[[#This Row],[GameID]],Table2[GameTime],"&lt;="&amp;Table2[[#This Row],[GameTime]])</f>
        <v>4</v>
      </c>
      <c r="T2702" t="str">
        <f>IF(Table2[[#This Row],[Event]]="Goal",Table2[[#This Row],[Hscore]]&amp;"-"&amp;Table2[[#This Row],[Uscore]],"")</f>
        <v/>
      </c>
      <c r="U2702">
        <v>3416</v>
      </c>
      <c r="V2702" s="1">
        <f>Table2[[#This Row],[GameTime]]-(Table2[[#This Row],[period]]-1)*1200</f>
        <v>1016</v>
      </c>
      <c r="W2702" s="1">
        <f>ROUNDDOWN(Table2[[#This Row],[Time]]/60,0)</f>
        <v>16</v>
      </c>
      <c r="X2702" s="1">
        <f>ROUNDDOWN((Table2[[#This Row],[Time]]/60-Table2[[#This Row],[Time2]])*60,0)</f>
        <v>56</v>
      </c>
      <c r="Y2702" s="1">
        <f>IF(Table2[[#This Row],[Time2]]&lt;10,0&amp;Table2[[#This Row],[Time2]],Table2[[#This Row],[Time2]])</f>
        <v>16</v>
      </c>
      <c r="Z2702" s="1">
        <f>IF(Table2[[#This Row],[Time3]]&lt;10,0&amp;Table2[[#This Row],[Time3]],Table2[[#This Row],[Time3]])</f>
        <v>56</v>
      </c>
      <c r="AA2702" s="2" t="str">
        <f>Table2[[#This Row],[Time4]]&amp;":"&amp;Table2[[#This Row],[Time5]]</f>
        <v>16:56</v>
      </c>
      <c r="AB2702" s="1" cm="1">
        <f t="array" ref="AB2702">IFERROR(IF(Table2[[#This Row],[code]]="","",_xlfn.IFS(AND(Table2[[#This Row],[code]]&lt;400,Table2[[#This Row],[code]]&lt;&gt;""),2,Table2[[#This Row],[code]]&gt;500,4)),"")</f>
        <v>2</v>
      </c>
      <c r="AC2702" s="1">
        <f>IF(Table2[[#This Row],[Event]]="Penalty",Table2[[#This Row],[number]],IF(Table2[[#This Row],[Event]]="Time-Out",401,""))</f>
        <v>217</v>
      </c>
      <c r="AD2702" s="1">
        <f>ROW(A2701)</f>
        <v>2701</v>
      </c>
      <c r="AE2702" s="1">
        <f>COUNTIFS(Table2[GameID],Table2[[#This Row],[GameID]],Table2[Column1],"&lt;="&amp;Table2[[#This Row],[Column1]])-1</f>
        <v>17</v>
      </c>
    </row>
    <row r="2703" spans="1:31" x14ac:dyDescent="0.45">
      <c r="A2703" t="s">
        <v>232</v>
      </c>
      <c r="B2703" t="str">
        <f>_xlfn.TEXTBEFORE(Table2[[#This Row],[Kamp]]," - ")</f>
        <v>BFC Vendsyssel</v>
      </c>
      <c r="C2703" t="str">
        <f>_xlfn.TEXTAFTER(Table2[[#This Row],[Kamp]],"- ")</f>
        <v>ÅFK</v>
      </c>
      <c r="D2703">
        <v>45185</v>
      </c>
      <c r="E2703">
        <v>75110</v>
      </c>
      <c r="F2703">
        <v>20232024</v>
      </c>
      <c r="G2703" t="s">
        <v>17</v>
      </c>
      <c r="H2703" t="s">
        <v>664</v>
      </c>
      <c r="I2703" t="s">
        <v>678</v>
      </c>
      <c r="J2703">
        <v>3</v>
      </c>
      <c r="K2703">
        <v>31145</v>
      </c>
      <c r="L2703">
        <v>0</v>
      </c>
      <c r="M2703" t="s">
        <v>633</v>
      </c>
      <c r="N2703" t="s">
        <v>634</v>
      </c>
      <c r="O2703" t="s">
        <v>634</v>
      </c>
      <c r="P2703" t="s">
        <v>634</v>
      </c>
      <c r="Q2703" t="s">
        <v>634</v>
      </c>
      <c r="R2703">
        <f>SUMIFS(Table2[number],Table2[Event],"Goal",Table2[H/U],"HOME",Table2[GameID],Table2[[#This Row],[GameID]],Table2[GameTime],"&lt;="&amp;Table2[[#This Row],[GameTime]])</f>
        <v>7</v>
      </c>
      <c r="S2703">
        <f>SUMIFS(Table2[number],Table2[Event],"Goal",Table2[H/U],"AWAY",Table2[GameID],Table2[[#This Row],[GameID]],Table2[GameTime],"&lt;="&amp;Table2[[#This Row],[GameTime]])</f>
        <v>4</v>
      </c>
      <c r="T2703" t="str">
        <f>IF(Table2[[#This Row],[Event]]="Goal",Table2[[#This Row],[Hscore]]&amp;"-"&amp;Table2[[#This Row],[Uscore]],"")</f>
        <v/>
      </c>
      <c r="U2703">
        <v>3416</v>
      </c>
      <c r="V2703" s="1">
        <f>Table2[[#This Row],[GameTime]]-(Table2[[#This Row],[period]]-1)*1200</f>
        <v>1016</v>
      </c>
      <c r="W2703" s="1">
        <f>ROUNDDOWN(Table2[[#This Row],[Time]]/60,0)</f>
        <v>16</v>
      </c>
      <c r="X2703" s="1">
        <f>ROUNDDOWN((Table2[[#This Row],[Time]]/60-Table2[[#This Row],[Time2]])*60,0)</f>
        <v>56</v>
      </c>
      <c r="Y2703" s="1">
        <f>IF(Table2[[#This Row],[Time2]]&lt;10,0&amp;Table2[[#This Row],[Time2]],Table2[[#This Row],[Time2]])</f>
        <v>16</v>
      </c>
      <c r="Z2703" s="1">
        <f>IF(Table2[[#This Row],[Time3]]&lt;10,0&amp;Table2[[#This Row],[Time3]],Table2[[#This Row],[Time3]])</f>
        <v>56</v>
      </c>
      <c r="AA2703" s="2" t="str">
        <f>Table2[[#This Row],[Time4]]&amp;":"&amp;Table2[[#This Row],[Time5]]</f>
        <v>16:56</v>
      </c>
      <c r="AB2703" s="1" t="str" cm="1">
        <f t="array" ref="AB2703">IFERROR(IF(Table2[[#This Row],[code]]="","",_xlfn.IFS(AND(Table2[[#This Row],[code]]&lt;400,Table2[[#This Row],[code]]&lt;&gt;""),2,Table2[[#This Row],[code]]&gt;500,4)),"")</f>
        <v/>
      </c>
      <c r="AC2703" s="1">
        <f>IF(Table2[[#This Row],[Event]]="Penalty",Table2[[#This Row],[number]],IF(Table2[[#This Row],[Event]]="Time-Out",401,""))</f>
        <v>401</v>
      </c>
      <c r="AD2703" s="1">
        <f>ROW(A2702)</f>
        <v>2702</v>
      </c>
      <c r="AE2703" s="1">
        <f>COUNTIFS(Table2[GameID],Table2[[#This Row],[GameID]],Table2[Column1],"&lt;="&amp;Table2[[#This Row],[Column1]])-1</f>
        <v>18</v>
      </c>
    </row>
    <row r="2704" spans="1:31" x14ac:dyDescent="0.45">
      <c r="A2704" t="s">
        <v>520</v>
      </c>
      <c r="B2704" t="str">
        <f>_xlfn.TEXTBEFORE(Table2[[#This Row],[Kamp]]," - ")</f>
        <v>Blackhawks</v>
      </c>
      <c r="C2704" t="str">
        <f>_xlfn.TEXTAFTER(Table2[[#This Row],[Kamp]],"- ")</f>
        <v>Strandby Elling</v>
      </c>
      <c r="D2704">
        <v>45184</v>
      </c>
      <c r="E2704">
        <v>75111</v>
      </c>
      <c r="F2704">
        <v>20232024</v>
      </c>
      <c r="G2704" t="s">
        <v>17</v>
      </c>
      <c r="H2704" t="s">
        <v>661</v>
      </c>
      <c r="I2704" t="s">
        <v>678</v>
      </c>
      <c r="J2704">
        <v>1</v>
      </c>
      <c r="K2704">
        <v>31143</v>
      </c>
      <c r="L2704">
        <v>1</v>
      </c>
      <c r="M2704" t="s">
        <v>630</v>
      </c>
      <c r="N2704" t="s">
        <v>334</v>
      </c>
      <c r="O2704" t="s">
        <v>388</v>
      </c>
      <c r="P2704">
        <v>6</v>
      </c>
      <c r="Q2704">
        <v>79</v>
      </c>
      <c r="R2704">
        <f>SUMIFS(Table2[number],Table2[Event],"Goal",Table2[H/U],"HOME",Table2[GameID],Table2[[#This Row],[GameID]],Table2[GameTime],"&lt;="&amp;Table2[[#This Row],[GameTime]])</f>
        <v>1</v>
      </c>
      <c r="S2704">
        <f>SUMIFS(Table2[number],Table2[Event],"Goal",Table2[H/U],"AWAY",Table2[GameID],Table2[[#This Row],[GameID]],Table2[GameTime],"&lt;="&amp;Table2[[#This Row],[GameTime]])</f>
        <v>0</v>
      </c>
      <c r="T2704" t="str">
        <f>IF(Table2[[#This Row],[Event]]="Goal",Table2[[#This Row],[Hscore]]&amp;"-"&amp;Table2[[#This Row],[Uscore]],"")</f>
        <v>1-0</v>
      </c>
      <c r="U2704">
        <v>26</v>
      </c>
      <c r="V2704" s="1">
        <f>Table2[[#This Row],[GameTime]]-(Table2[[#This Row],[period]]-1)*1200</f>
        <v>26</v>
      </c>
      <c r="W2704" s="1">
        <f>ROUNDDOWN(Table2[[#This Row],[Time]]/60,0)</f>
        <v>0</v>
      </c>
      <c r="X2704" s="1">
        <f>ROUNDDOWN((Table2[[#This Row],[Time]]/60-Table2[[#This Row],[Time2]])*60,0)</f>
        <v>26</v>
      </c>
      <c r="Y2704" s="1" t="str">
        <f>IF(Table2[[#This Row],[Time2]]&lt;10,0&amp;Table2[[#This Row],[Time2]],Table2[[#This Row],[Time2]])</f>
        <v>00</v>
      </c>
      <c r="Z2704" s="1">
        <f>IF(Table2[[#This Row],[Time3]]&lt;10,0&amp;Table2[[#This Row],[Time3]],Table2[[#This Row],[Time3]])</f>
        <v>26</v>
      </c>
      <c r="AA2704" s="2" t="str">
        <f>Table2[[#This Row],[Time4]]&amp;":"&amp;Table2[[#This Row],[Time5]]</f>
        <v>00:26</v>
      </c>
      <c r="AB2704" s="1" t="str" cm="1">
        <f t="array" ref="AB2704">IFERROR(IF(Table2[[#This Row],[code]]="","",_xlfn.IFS(AND(Table2[[#This Row],[code]]&lt;400,Table2[[#This Row],[code]]&lt;&gt;""),2,Table2[[#This Row],[code]]&gt;500,4)),"")</f>
        <v/>
      </c>
      <c r="AC2704" s="1" t="str">
        <f>IF(Table2[[#This Row],[Event]]="Penalty",Table2[[#This Row],[number]],IF(Table2[[#This Row],[Event]]="Time-Out",401,""))</f>
        <v/>
      </c>
      <c r="AD2704" s="1">
        <f>ROW(A2703)</f>
        <v>2703</v>
      </c>
      <c r="AE2704" s="1">
        <f>COUNTIFS(Table2[GameID],Table2[[#This Row],[GameID]],Table2[Column1],"&lt;="&amp;Table2[[#This Row],[Column1]])-1</f>
        <v>0</v>
      </c>
    </row>
    <row r="2705" spans="1:31" x14ac:dyDescent="0.45">
      <c r="A2705" t="s">
        <v>520</v>
      </c>
      <c r="B2705" t="str">
        <f>_xlfn.TEXTBEFORE(Table2[[#This Row],[Kamp]]," - ")</f>
        <v>Blackhawks</v>
      </c>
      <c r="C2705" t="str">
        <f>_xlfn.TEXTAFTER(Table2[[#This Row],[Kamp]],"- ")</f>
        <v>Strandby Elling</v>
      </c>
      <c r="D2705">
        <v>45184</v>
      </c>
      <c r="E2705">
        <v>75111</v>
      </c>
      <c r="F2705">
        <v>20232024</v>
      </c>
      <c r="G2705" t="s">
        <v>17</v>
      </c>
      <c r="H2705" t="s">
        <v>661</v>
      </c>
      <c r="I2705" t="s">
        <v>678</v>
      </c>
      <c r="J2705">
        <v>1</v>
      </c>
      <c r="K2705">
        <v>31143</v>
      </c>
      <c r="L2705">
        <v>1</v>
      </c>
      <c r="M2705" t="s">
        <v>630</v>
      </c>
      <c r="N2705" t="s">
        <v>148</v>
      </c>
      <c r="O2705" t="s">
        <v>248</v>
      </c>
      <c r="P2705">
        <v>95</v>
      </c>
      <c r="Q2705">
        <v>29</v>
      </c>
      <c r="R2705">
        <f>SUMIFS(Table2[number],Table2[Event],"Goal",Table2[H/U],"HOME",Table2[GameID],Table2[[#This Row],[GameID]],Table2[GameTime],"&lt;="&amp;Table2[[#This Row],[GameTime]])</f>
        <v>2</v>
      </c>
      <c r="S2705">
        <f>SUMIFS(Table2[number],Table2[Event],"Goal",Table2[H/U],"AWAY",Table2[GameID],Table2[[#This Row],[GameID]],Table2[GameTime],"&lt;="&amp;Table2[[#This Row],[GameTime]])</f>
        <v>0</v>
      </c>
      <c r="T2705" t="str">
        <f>IF(Table2[[#This Row],[Event]]="Goal",Table2[[#This Row],[Hscore]]&amp;"-"&amp;Table2[[#This Row],[Uscore]],"")</f>
        <v>2-0</v>
      </c>
      <c r="U2705">
        <v>352</v>
      </c>
      <c r="V2705" s="1">
        <f>Table2[[#This Row],[GameTime]]-(Table2[[#This Row],[period]]-1)*1200</f>
        <v>352</v>
      </c>
      <c r="W2705" s="1">
        <f>ROUNDDOWN(Table2[[#This Row],[Time]]/60,0)</f>
        <v>5</v>
      </c>
      <c r="X2705" s="1">
        <f>ROUNDDOWN((Table2[[#This Row],[Time]]/60-Table2[[#This Row],[Time2]])*60,0)</f>
        <v>52</v>
      </c>
      <c r="Y2705" s="1" t="str">
        <f>IF(Table2[[#This Row],[Time2]]&lt;10,0&amp;Table2[[#This Row],[Time2]],Table2[[#This Row],[Time2]])</f>
        <v>05</v>
      </c>
      <c r="Z2705" s="1">
        <f>IF(Table2[[#This Row],[Time3]]&lt;10,0&amp;Table2[[#This Row],[Time3]],Table2[[#This Row],[Time3]])</f>
        <v>52</v>
      </c>
      <c r="AA2705" s="2" t="str">
        <f>Table2[[#This Row],[Time4]]&amp;":"&amp;Table2[[#This Row],[Time5]]</f>
        <v>05:52</v>
      </c>
      <c r="AB2705" s="1" t="str" cm="1">
        <f t="array" ref="AB2705">IFERROR(IF(Table2[[#This Row],[code]]="","",_xlfn.IFS(AND(Table2[[#This Row],[code]]&lt;400,Table2[[#This Row],[code]]&lt;&gt;""),2,Table2[[#This Row],[code]]&gt;500,4)),"")</f>
        <v/>
      </c>
      <c r="AC2705" s="1" t="str">
        <f>IF(Table2[[#This Row],[Event]]="Penalty",Table2[[#This Row],[number]],IF(Table2[[#This Row],[Event]]="Time-Out",401,""))</f>
        <v/>
      </c>
      <c r="AD2705" s="1">
        <f>ROW(A2704)</f>
        <v>2704</v>
      </c>
      <c r="AE2705" s="1">
        <f>COUNTIFS(Table2[GameID],Table2[[#This Row],[GameID]],Table2[Column1],"&lt;="&amp;Table2[[#This Row],[Column1]])-1</f>
        <v>1</v>
      </c>
    </row>
    <row r="2706" spans="1:31" x14ac:dyDescent="0.45">
      <c r="A2706" t="s">
        <v>520</v>
      </c>
      <c r="B2706" t="str">
        <f>_xlfn.TEXTBEFORE(Table2[[#This Row],[Kamp]]," - ")</f>
        <v>Blackhawks</v>
      </c>
      <c r="C2706" t="str">
        <f>_xlfn.TEXTAFTER(Table2[[#This Row],[Kamp]],"- ")</f>
        <v>Strandby Elling</v>
      </c>
      <c r="D2706">
        <v>45184</v>
      </c>
      <c r="E2706">
        <v>75111</v>
      </c>
      <c r="F2706">
        <v>20232024</v>
      </c>
      <c r="G2706" t="s">
        <v>17</v>
      </c>
      <c r="H2706" t="s">
        <v>671</v>
      </c>
      <c r="I2706" t="s">
        <v>677</v>
      </c>
      <c r="J2706">
        <v>1</v>
      </c>
      <c r="K2706">
        <v>31148</v>
      </c>
      <c r="L2706">
        <v>1</v>
      </c>
      <c r="M2706" t="s">
        <v>630</v>
      </c>
      <c r="N2706" t="s">
        <v>521</v>
      </c>
      <c r="O2706" t="s">
        <v>421</v>
      </c>
      <c r="P2706">
        <v>7</v>
      </c>
      <c r="Q2706">
        <v>89</v>
      </c>
      <c r="R2706">
        <f>SUMIFS(Table2[number],Table2[Event],"Goal",Table2[H/U],"HOME",Table2[GameID],Table2[[#This Row],[GameID]],Table2[GameTime],"&lt;="&amp;Table2[[#This Row],[GameTime]])</f>
        <v>2</v>
      </c>
      <c r="S2706">
        <f>SUMIFS(Table2[number],Table2[Event],"Goal",Table2[H/U],"AWAY",Table2[GameID],Table2[[#This Row],[GameID]],Table2[GameTime],"&lt;="&amp;Table2[[#This Row],[GameTime]])</f>
        <v>1</v>
      </c>
      <c r="T2706" t="str">
        <f>IF(Table2[[#This Row],[Event]]="Goal",Table2[[#This Row],[Hscore]]&amp;"-"&amp;Table2[[#This Row],[Uscore]],"")</f>
        <v>2-1</v>
      </c>
      <c r="U2706">
        <v>377</v>
      </c>
      <c r="V2706" s="1">
        <f>Table2[[#This Row],[GameTime]]-(Table2[[#This Row],[period]]-1)*1200</f>
        <v>377</v>
      </c>
      <c r="W2706" s="1">
        <f>ROUNDDOWN(Table2[[#This Row],[Time]]/60,0)</f>
        <v>6</v>
      </c>
      <c r="X2706" s="1">
        <f>ROUNDDOWN((Table2[[#This Row],[Time]]/60-Table2[[#This Row],[Time2]])*60,0)</f>
        <v>17</v>
      </c>
      <c r="Y2706" s="1" t="str">
        <f>IF(Table2[[#This Row],[Time2]]&lt;10,0&amp;Table2[[#This Row],[Time2]],Table2[[#This Row],[Time2]])</f>
        <v>06</v>
      </c>
      <c r="Z2706" s="1">
        <f>IF(Table2[[#This Row],[Time3]]&lt;10,0&amp;Table2[[#This Row],[Time3]],Table2[[#This Row],[Time3]])</f>
        <v>17</v>
      </c>
      <c r="AA2706" s="2" t="str">
        <f>Table2[[#This Row],[Time4]]&amp;":"&amp;Table2[[#This Row],[Time5]]</f>
        <v>06:17</v>
      </c>
      <c r="AB2706" s="1" t="str" cm="1">
        <f t="array" ref="AB2706">IFERROR(IF(Table2[[#This Row],[code]]="","",_xlfn.IFS(AND(Table2[[#This Row],[code]]&lt;400,Table2[[#This Row],[code]]&lt;&gt;""),2,Table2[[#This Row],[code]]&gt;500,4)),"")</f>
        <v/>
      </c>
      <c r="AC2706" s="1" t="str">
        <f>IF(Table2[[#This Row],[Event]]="Penalty",Table2[[#This Row],[number]],IF(Table2[[#This Row],[Event]]="Time-Out",401,""))</f>
        <v/>
      </c>
      <c r="AD2706" s="1">
        <f>ROW(A2705)</f>
        <v>2705</v>
      </c>
      <c r="AE2706" s="1">
        <f>COUNTIFS(Table2[GameID],Table2[[#This Row],[GameID]],Table2[Column1],"&lt;="&amp;Table2[[#This Row],[Column1]])-1</f>
        <v>2</v>
      </c>
    </row>
    <row r="2707" spans="1:31" x14ac:dyDescent="0.45">
      <c r="A2707" t="s">
        <v>520</v>
      </c>
      <c r="B2707" t="str">
        <f>_xlfn.TEXTBEFORE(Table2[[#This Row],[Kamp]]," - ")</f>
        <v>Blackhawks</v>
      </c>
      <c r="C2707" t="str">
        <f>_xlfn.TEXTAFTER(Table2[[#This Row],[Kamp]],"- ")</f>
        <v>Strandby Elling</v>
      </c>
      <c r="D2707">
        <v>45184</v>
      </c>
      <c r="E2707">
        <v>75111</v>
      </c>
      <c r="F2707">
        <v>20232024</v>
      </c>
      <c r="G2707" t="s">
        <v>17</v>
      </c>
      <c r="H2707" t="s">
        <v>671</v>
      </c>
      <c r="I2707" t="s">
        <v>677</v>
      </c>
      <c r="J2707">
        <v>1</v>
      </c>
      <c r="K2707">
        <v>31148</v>
      </c>
      <c r="L2707">
        <v>208</v>
      </c>
      <c r="M2707" t="s">
        <v>631</v>
      </c>
      <c r="N2707" t="s">
        <v>523</v>
      </c>
      <c r="O2707" t="s">
        <v>634</v>
      </c>
      <c r="P2707">
        <v>12</v>
      </c>
      <c r="Q2707" t="s">
        <v>634</v>
      </c>
      <c r="R2707">
        <f>SUMIFS(Table2[number],Table2[Event],"Goal",Table2[H/U],"HOME",Table2[GameID],Table2[[#This Row],[GameID]],Table2[GameTime],"&lt;="&amp;Table2[[#This Row],[GameTime]])</f>
        <v>2</v>
      </c>
      <c r="S2707">
        <f>SUMIFS(Table2[number],Table2[Event],"Goal",Table2[H/U],"AWAY",Table2[GameID],Table2[[#This Row],[GameID]],Table2[GameTime],"&lt;="&amp;Table2[[#This Row],[GameTime]])</f>
        <v>1</v>
      </c>
      <c r="T2707" t="str">
        <f>IF(Table2[[#This Row],[Event]]="Goal",Table2[[#This Row],[Hscore]]&amp;"-"&amp;Table2[[#This Row],[Uscore]],"")</f>
        <v/>
      </c>
      <c r="U2707">
        <v>529</v>
      </c>
      <c r="V2707" s="1">
        <f>Table2[[#This Row],[GameTime]]-(Table2[[#This Row],[period]]-1)*1200</f>
        <v>529</v>
      </c>
      <c r="W2707" s="1">
        <f>ROUNDDOWN(Table2[[#This Row],[Time]]/60,0)</f>
        <v>8</v>
      </c>
      <c r="X2707" s="1">
        <f>ROUNDDOWN((Table2[[#This Row],[Time]]/60-Table2[[#This Row],[Time2]])*60,0)</f>
        <v>49</v>
      </c>
      <c r="Y2707" s="1" t="str">
        <f>IF(Table2[[#This Row],[Time2]]&lt;10,0&amp;Table2[[#This Row],[Time2]],Table2[[#This Row],[Time2]])</f>
        <v>08</v>
      </c>
      <c r="Z2707" s="1">
        <f>IF(Table2[[#This Row],[Time3]]&lt;10,0&amp;Table2[[#This Row],[Time3]],Table2[[#This Row],[Time3]])</f>
        <v>49</v>
      </c>
      <c r="AA2707" s="2" t="str">
        <f>Table2[[#This Row],[Time4]]&amp;":"&amp;Table2[[#This Row],[Time5]]</f>
        <v>08:49</v>
      </c>
      <c r="AB2707" s="1" cm="1">
        <f t="array" ref="AB2707">IFERROR(IF(Table2[[#This Row],[code]]="","",_xlfn.IFS(AND(Table2[[#This Row],[code]]&lt;400,Table2[[#This Row],[code]]&lt;&gt;""),2,Table2[[#This Row],[code]]&gt;500,4)),"")</f>
        <v>2</v>
      </c>
      <c r="AC2707" s="1">
        <f>IF(Table2[[#This Row],[Event]]="Penalty",Table2[[#This Row],[number]],IF(Table2[[#This Row],[Event]]="Time-Out",401,""))</f>
        <v>208</v>
      </c>
      <c r="AD2707" s="1">
        <f>ROW(A2706)</f>
        <v>2706</v>
      </c>
      <c r="AE2707" s="1">
        <f>COUNTIFS(Table2[GameID],Table2[[#This Row],[GameID]],Table2[Column1],"&lt;="&amp;Table2[[#This Row],[Column1]])-1</f>
        <v>3</v>
      </c>
    </row>
    <row r="2708" spans="1:31" x14ac:dyDescent="0.45">
      <c r="A2708" t="s">
        <v>520</v>
      </c>
      <c r="B2708" t="str">
        <f>_xlfn.TEXTBEFORE(Table2[[#This Row],[Kamp]]," - ")</f>
        <v>Blackhawks</v>
      </c>
      <c r="C2708" t="str">
        <f>_xlfn.TEXTAFTER(Table2[[#This Row],[Kamp]],"- ")</f>
        <v>Strandby Elling</v>
      </c>
      <c r="D2708">
        <v>45184</v>
      </c>
      <c r="E2708">
        <v>75111</v>
      </c>
      <c r="F2708">
        <v>20232024</v>
      </c>
      <c r="G2708" t="s">
        <v>17</v>
      </c>
      <c r="H2708" t="s">
        <v>661</v>
      </c>
      <c r="I2708" t="s">
        <v>678</v>
      </c>
      <c r="J2708">
        <v>1</v>
      </c>
      <c r="K2708">
        <v>31143</v>
      </c>
      <c r="L2708">
        <v>208</v>
      </c>
      <c r="M2708" t="s">
        <v>631</v>
      </c>
      <c r="N2708" t="s">
        <v>388</v>
      </c>
      <c r="O2708" t="s">
        <v>634</v>
      </c>
      <c r="P2708">
        <v>79</v>
      </c>
      <c r="Q2708" t="s">
        <v>634</v>
      </c>
      <c r="R2708">
        <f>SUMIFS(Table2[number],Table2[Event],"Goal",Table2[H/U],"HOME",Table2[GameID],Table2[[#This Row],[GameID]],Table2[GameTime],"&lt;="&amp;Table2[[#This Row],[GameTime]])</f>
        <v>2</v>
      </c>
      <c r="S2708">
        <f>SUMIFS(Table2[number],Table2[Event],"Goal",Table2[H/U],"AWAY",Table2[GameID],Table2[[#This Row],[GameID]],Table2[GameTime],"&lt;="&amp;Table2[[#This Row],[GameTime]])</f>
        <v>1</v>
      </c>
      <c r="T2708" t="str">
        <f>IF(Table2[[#This Row],[Event]]="Goal",Table2[[#This Row],[Hscore]]&amp;"-"&amp;Table2[[#This Row],[Uscore]],"")</f>
        <v/>
      </c>
      <c r="U2708">
        <v>529</v>
      </c>
      <c r="V2708" s="1">
        <f>Table2[[#This Row],[GameTime]]-(Table2[[#This Row],[period]]-1)*1200</f>
        <v>529</v>
      </c>
      <c r="W2708" s="1">
        <f>ROUNDDOWN(Table2[[#This Row],[Time]]/60,0)</f>
        <v>8</v>
      </c>
      <c r="X2708" s="1">
        <f>ROUNDDOWN((Table2[[#This Row],[Time]]/60-Table2[[#This Row],[Time2]])*60,0)</f>
        <v>49</v>
      </c>
      <c r="Y2708" s="1" t="str">
        <f>IF(Table2[[#This Row],[Time2]]&lt;10,0&amp;Table2[[#This Row],[Time2]],Table2[[#This Row],[Time2]])</f>
        <v>08</v>
      </c>
      <c r="Z2708" s="1">
        <f>IF(Table2[[#This Row],[Time3]]&lt;10,0&amp;Table2[[#This Row],[Time3]],Table2[[#This Row],[Time3]])</f>
        <v>49</v>
      </c>
      <c r="AA2708" s="2" t="str">
        <f>Table2[[#This Row],[Time4]]&amp;":"&amp;Table2[[#This Row],[Time5]]</f>
        <v>08:49</v>
      </c>
      <c r="AB2708" s="1" cm="1">
        <f t="array" ref="AB2708">IFERROR(IF(Table2[[#This Row],[code]]="","",_xlfn.IFS(AND(Table2[[#This Row],[code]]&lt;400,Table2[[#This Row],[code]]&lt;&gt;""),2,Table2[[#This Row],[code]]&gt;500,4)),"")</f>
        <v>2</v>
      </c>
      <c r="AC2708" s="1">
        <f>IF(Table2[[#This Row],[Event]]="Penalty",Table2[[#This Row],[number]],IF(Table2[[#This Row],[Event]]="Time-Out",401,""))</f>
        <v>208</v>
      </c>
      <c r="AD2708" s="1">
        <f>ROW(A2707)</f>
        <v>2707</v>
      </c>
      <c r="AE2708" s="1">
        <f>COUNTIFS(Table2[GameID],Table2[[#This Row],[GameID]],Table2[Column1],"&lt;="&amp;Table2[[#This Row],[Column1]])-1</f>
        <v>4</v>
      </c>
    </row>
    <row r="2709" spans="1:31" x14ac:dyDescent="0.45">
      <c r="A2709" t="s">
        <v>520</v>
      </c>
      <c r="B2709" t="str">
        <f>_xlfn.TEXTBEFORE(Table2[[#This Row],[Kamp]]," - ")</f>
        <v>Blackhawks</v>
      </c>
      <c r="C2709" t="str">
        <f>_xlfn.TEXTAFTER(Table2[[#This Row],[Kamp]],"- ")</f>
        <v>Strandby Elling</v>
      </c>
      <c r="D2709">
        <v>45184</v>
      </c>
      <c r="E2709">
        <v>75111</v>
      </c>
      <c r="F2709">
        <v>20232024</v>
      </c>
      <c r="G2709" t="s">
        <v>17</v>
      </c>
      <c r="H2709" t="s">
        <v>661</v>
      </c>
      <c r="I2709" t="s">
        <v>678</v>
      </c>
      <c r="J2709">
        <v>1</v>
      </c>
      <c r="K2709">
        <v>31143</v>
      </c>
      <c r="L2709">
        <v>205</v>
      </c>
      <c r="M2709" t="s">
        <v>631</v>
      </c>
      <c r="N2709" t="s">
        <v>388</v>
      </c>
      <c r="O2709" t="s">
        <v>634</v>
      </c>
      <c r="P2709">
        <v>79</v>
      </c>
      <c r="Q2709" t="s">
        <v>634</v>
      </c>
      <c r="R2709">
        <f>SUMIFS(Table2[number],Table2[Event],"Goal",Table2[H/U],"HOME",Table2[GameID],Table2[[#This Row],[GameID]],Table2[GameTime],"&lt;="&amp;Table2[[#This Row],[GameTime]])</f>
        <v>2</v>
      </c>
      <c r="S2709">
        <f>SUMIFS(Table2[number],Table2[Event],"Goal",Table2[H/U],"AWAY",Table2[GameID],Table2[[#This Row],[GameID]],Table2[GameTime],"&lt;="&amp;Table2[[#This Row],[GameTime]])</f>
        <v>1</v>
      </c>
      <c r="T2709" t="str">
        <f>IF(Table2[[#This Row],[Event]]="Goal",Table2[[#This Row],[Hscore]]&amp;"-"&amp;Table2[[#This Row],[Uscore]],"")</f>
        <v/>
      </c>
      <c r="U2709">
        <v>529</v>
      </c>
      <c r="V2709" s="1">
        <f>Table2[[#This Row],[GameTime]]-(Table2[[#This Row],[period]]-1)*1200</f>
        <v>529</v>
      </c>
      <c r="W2709" s="1">
        <f>ROUNDDOWN(Table2[[#This Row],[Time]]/60,0)</f>
        <v>8</v>
      </c>
      <c r="X2709" s="1">
        <f>ROUNDDOWN((Table2[[#This Row],[Time]]/60-Table2[[#This Row],[Time2]])*60,0)</f>
        <v>49</v>
      </c>
      <c r="Y2709" s="1" t="str">
        <f>IF(Table2[[#This Row],[Time2]]&lt;10,0&amp;Table2[[#This Row],[Time2]],Table2[[#This Row],[Time2]])</f>
        <v>08</v>
      </c>
      <c r="Z2709" s="1">
        <f>IF(Table2[[#This Row],[Time3]]&lt;10,0&amp;Table2[[#This Row],[Time3]],Table2[[#This Row],[Time3]])</f>
        <v>49</v>
      </c>
      <c r="AA2709" s="2" t="str">
        <f>Table2[[#This Row],[Time4]]&amp;":"&amp;Table2[[#This Row],[Time5]]</f>
        <v>08:49</v>
      </c>
      <c r="AB2709" s="1" cm="1">
        <f t="array" ref="AB2709">IFERROR(IF(Table2[[#This Row],[code]]="","",_xlfn.IFS(AND(Table2[[#This Row],[code]]&lt;400,Table2[[#This Row],[code]]&lt;&gt;""),2,Table2[[#This Row],[code]]&gt;500,4)),"")</f>
        <v>2</v>
      </c>
      <c r="AC2709" s="1">
        <f>IF(Table2[[#This Row],[Event]]="Penalty",Table2[[#This Row],[number]],IF(Table2[[#This Row],[Event]]="Time-Out",401,""))</f>
        <v>205</v>
      </c>
      <c r="AD2709" s="1">
        <f>ROW(A2708)</f>
        <v>2708</v>
      </c>
      <c r="AE2709" s="1">
        <f>COUNTIFS(Table2[GameID],Table2[[#This Row],[GameID]],Table2[Column1],"&lt;="&amp;Table2[[#This Row],[Column1]])-1</f>
        <v>5</v>
      </c>
    </row>
    <row r="2710" spans="1:31" x14ac:dyDescent="0.45">
      <c r="A2710" t="s">
        <v>520</v>
      </c>
      <c r="B2710" t="str">
        <f>_xlfn.TEXTBEFORE(Table2[[#This Row],[Kamp]]," - ")</f>
        <v>Blackhawks</v>
      </c>
      <c r="C2710" t="str">
        <f>_xlfn.TEXTAFTER(Table2[[#This Row],[Kamp]],"- ")</f>
        <v>Strandby Elling</v>
      </c>
      <c r="D2710">
        <v>45184</v>
      </c>
      <c r="E2710">
        <v>75111</v>
      </c>
      <c r="F2710">
        <v>20232024</v>
      </c>
      <c r="G2710" t="s">
        <v>17</v>
      </c>
      <c r="H2710" t="s">
        <v>671</v>
      </c>
      <c r="I2710" t="s">
        <v>677</v>
      </c>
      <c r="J2710">
        <v>1</v>
      </c>
      <c r="K2710">
        <v>31148</v>
      </c>
      <c r="L2710">
        <v>208</v>
      </c>
      <c r="M2710" t="s">
        <v>631</v>
      </c>
      <c r="N2710" t="s">
        <v>473</v>
      </c>
      <c r="O2710" t="s">
        <v>634</v>
      </c>
      <c r="P2710">
        <v>16</v>
      </c>
      <c r="Q2710" t="s">
        <v>634</v>
      </c>
      <c r="R2710">
        <f>SUMIFS(Table2[number],Table2[Event],"Goal",Table2[H/U],"HOME",Table2[GameID],Table2[[#This Row],[GameID]],Table2[GameTime],"&lt;="&amp;Table2[[#This Row],[GameTime]])</f>
        <v>2</v>
      </c>
      <c r="S2710">
        <f>SUMIFS(Table2[number],Table2[Event],"Goal",Table2[H/U],"AWAY",Table2[GameID],Table2[[#This Row],[GameID]],Table2[GameTime],"&lt;="&amp;Table2[[#This Row],[GameTime]])</f>
        <v>1</v>
      </c>
      <c r="T2710" t="str">
        <f>IF(Table2[[#This Row],[Event]]="Goal",Table2[[#This Row],[Hscore]]&amp;"-"&amp;Table2[[#This Row],[Uscore]],"")</f>
        <v/>
      </c>
      <c r="U2710">
        <v>763</v>
      </c>
      <c r="V2710" s="1">
        <f>Table2[[#This Row],[GameTime]]-(Table2[[#This Row],[period]]-1)*1200</f>
        <v>763</v>
      </c>
      <c r="W2710" s="1">
        <f>ROUNDDOWN(Table2[[#This Row],[Time]]/60,0)</f>
        <v>12</v>
      </c>
      <c r="X2710" s="1">
        <f>ROUNDDOWN((Table2[[#This Row],[Time]]/60-Table2[[#This Row],[Time2]])*60,0)</f>
        <v>43</v>
      </c>
      <c r="Y2710" s="1">
        <f>IF(Table2[[#This Row],[Time2]]&lt;10,0&amp;Table2[[#This Row],[Time2]],Table2[[#This Row],[Time2]])</f>
        <v>12</v>
      </c>
      <c r="Z2710" s="1">
        <f>IF(Table2[[#This Row],[Time3]]&lt;10,0&amp;Table2[[#This Row],[Time3]],Table2[[#This Row],[Time3]])</f>
        <v>43</v>
      </c>
      <c r="AA2710" s="2" t="str">
        <f>Table2[[#This Row],[Time4]]&amp;":"&amp;Table2[[#This Row],[Time5]]</f>
        <v>12:43</v>
      </c>
      <c r="AB2710" s="1" cm="1">
        <f t="array" ref="AB2710">IFERROR(IF(Table2[[#This Row],[code]]="","",_xlfn.IFS(AND(Table2[[#This Row],[code]]&lt;400,Table2[[#This Row],[code]]&lt;&gt;""),2,Table2[[#This Row],[code]]&gt;500,4)),"")</f>
        <v>2</v>
      </c>
      <c r="AC2710" s="1">
        <f>IF(Table2[[#This Row],[Event]]="Penalty",Table2[[#This Row],[number]],IF(Table2[[#This Row],[Event]]="Time-Out",401,""))</f>
        <v>208</v>
      </c>
      <c r="AD2710" s="1">
        <f>ROW(A2709)</f>
        <v>2709</v>
      </c>
      <c r="AE2710" s="1">
        <f>COUNTIFS(Table2[GameID],Table2[[#This Row],[GameID]],Table2[Column1],"&lt;="&amp;Table2[[#This Row],[Column1]])-1</f>
        <v>6</v>
      </c>
    </row>
    <row r="2711" spans="1:31" x14ac:dyDescent="0.45">
      <c r="A2711" t="s">
        <v>520</v>
      </c>
      <c r="B2711" t="str">
        <f>_xlfn.TEXTBEFORE(Table2[[#This Row],[Kamp]]," - ")</f>
        <v>Blackhawks</v>
      </c>
      <c r="C2711" t="str">
        <f>_xlfn.TEXTAFTER(Table2[[#This Row],[Kamp]],"- ")</f>
        <v>Strandby Elling</v>
      </c>
      <c r="D2711">
        <v>45184</v>
      </c>
      <c r="E2711">
        <v>75111</v>
      </c>
      <c r="F2711">
        <v>20232024</v>
      </c>
      <c r="G2711" t="s">
        <v>17</v>
      </c>
      <c r="H2711" t="s">
        <v>661</v>
      </c>
      <c r="I2711" t="s">
        <v>678</v>
      </c>
      <c r="J2711">
        <v>1</v>
      </c>
      <c r="K2711">
        <v>31143</v>
      </c>
      <c r="L2711">
        <v>0</v>
      </c>
      <c r="M2711" t="s">
        <v>631</v>
      </c>
      <c r="N2711" t="s">
        <v>334</v>
      </c>
      <c r="O2711" t="s">
        <v>634</v>
      </c>
      <c r="P2711">
        <v>6</v>
      </c>
      <c r="Q2711" t="s">
        <v>634</v>
      </c>
      <c r="R2711">
        <f>SUMIFS(Table2[number],Table2[Event],"Goal",Table2[H/U],"HOME",Table2[GameID],Table2[[#This Row],[GameID]],Table2[GameTime],"&lt;="&amp;Table2[[#This Row],[GameTime]])</f>
        <v>2</v>
      </c>
      <c r="S2711">
        <f>SUMIFS(Table2[number],Table2[Event],"Goal",Table2[H/U],"AWAY",Table2[GameID],Table2[[#This Row],[GameID]],Table2[GameTime],"&lt;="&amp;Table2[[#This Row],[GameTime]])</f>
        <v>1</v>
      </c>
      <c r="T2711" t="str">
        <f>IF(Table2[[#This Row],[Event]]="Goal",Table2[[#This Row],[Hscore]]&amp;"-"&amp;Table2[[#This Row],[Uscore]],"")</f>
        <v/>
      </c>
      <c r="U2711">
        <v>1002</v>
      </c>
      <c r="V2711" s="1">
        <f>Table2[[#This Row],[GameTime]]-(Table2[[#This Row],[period]]-1)*1200</f>
        <v>1002</v>
      </c>
      <c r="W2711" s="1">
        <f>ROUNDDOWN(Table2[[#This Row],[Time]]/60,0)</f>
        <v>16</v>
      </c>
      <c r="X2711" s="1">
        <f>ROUNDDOWN((Table2[[#This Row],[Time]]/60-Table2[[#This Row],[Time2]])*60,0)</f>
        <v>42</v>
      </c>
      <c r="Y2711" s="1">
        <f>IF(Table2[[#This Row],[Time2]]&lt;10,0&amp;Table2[[#This Row],[Time2]],Table2[[#This Row],[Time2]])</f>
        <v>16</v>
      </c>
      <c r="Z2711" s="1">
        <f>IF(Table2[[#This Row],[Time3]]&lt;10,0&amp;Table2[[#This Row],[Time3]],Table2[[#This Row],[Time3]])</f>
        <v>42</v>
      </c>
      <c r="AA2711" s="2" t="str">
        <f>Table2[[#This Row],[Time4]]&amp;":"&amp;Table2[[#This Row],[Time5]]</f>
        <v>16:42</v>
      </c>
      <c r="AB2711" s="1" cm="1">
        <f t="array" ref="AB2711">IFERROR(IF(Table2[[#This Row],[code]]="","",_xlfn.IFS(AND(Table2[[#This Row],[code]]&lt;400,Table2[[#This Row],[code]]&lt;&gt;""),2,Table2[[#This Row],[code]]&gt;500,4)),"")</f>
        <v>2</v>
      </c>
      <c r="AC2711" s="1">
        <f>IF(Table2[[#This Row],[Event]]="Penalty",Table2[[#This Row],[number]],IF(Table2[[#This Row],[Event]]="Time-Out",401,""))</f>
        <v>0</v>
      </c>
      <c r="AD2711" s="1">
        <f>ROW(A2710)</f>
        <v>2710</v>
      </c>
      <c r="AE2711" s="1">
        <f>COUNTIFS(Table2[GameID],Table2[[#This Row],[GameID]],Table2[Column1],"&lt;="&amp;Table2[[#This Row],[Column1]])-1</f>
        <v>7</v>
      </c>
    </row>
    <row r="2712" spans="1:31" x14ac:dyDescent="0.45">
      <c r="A2712" t="s">
        <v>520</v>
      </c>
      <c r="B2712" t="str">
        <f>_xlfn.TEXTBEFORE(Table2[[#This Row],[Kamp]]," - ")</f>
        <v>Blackhawks</v>
      </c>
      <c r="C2712" t="str">
        <f>_xlfn.TEXTAFTER(Table2[[#This Row],[Kamp]],"- ")</f>
        <v>Strandby Elling</v>
      </c>
      <c r="D2712">
        <v>45184</v>
      </c>
      <c r="E2712">
        <v>75111</v>
      </c>
      <c r="F2712">
        <v>20232024</v>
      </c>
      <c r="G2712" t="s">
        <v>17</v>
      </c>
      <c r="H2712" t="s">
        <v>661</v>
      </c>
      <c r="I2712" t="s">
        <v>678</v>
      </c>
      <c r="J2712">
        <v>1</v>
      </c>
      <c r="K2712">
        <v>31143</v>
      </c>
      <c r="L2712">
        <v>1</v>
      </c>
      <c r="M2712" t="s">
        <v>630</v>
      </c>
      <c r="N2712" t="s">
        <v>501</v>
      </c>
      <c r="O2712" t="s">
        <v>149</v>
      </c>
      <c r="P2712">
        <v>93</v>
      </c>
      <c r="Q2712">
        <v>98</v>
      </c>
      <c r="R2712">
        <f>SUMIFS(Table2[number],Table2[Event],"Goal",Table2[H/U],"HOME",Table2[GameID],Table2[[#This Row],[GameID]],Table2[GameTime],"&lt;="&amp;Table2[[#This Row],[GameTime]])</f>
        <v>3</v>
      </c>
      <c r="S2712">
        <f>SUMIFS(Table2[number],Table2[Event],"Goal",Table2[H/U],"AWAY",Table2[GameID],Table2[[#This Row],[GameID]],Table2[GameTime],"&lt;="&amp;Table2[[#This Row],[GameTime]])</f>
        <v>1</v>
      </c>
      <c r="T2712" t="str">
        <f>IF(Table2[[#This Row],[Event]]="Goal",Table2[[#This Row],[Hscore]]&amp;"-"&amp;Table2[[#This Row],[Uscore]],"")</f>
        <v>3-1</v>
      </c>
      <c r="U2712">
        <v>1026</v>
      </c>
      <c r="V2712" s="1">
        <f>Table2[[#This Row],[GameTime]]-(Table2[[#This Row],[period]]-1)*1200</f>
        <v>1026</v>
      </c>
      <c r="W2712" s="1">
        <f>ROUNDDOWN(Table2[[#This Row],[Time]]/60,0)</f>
        <v>17</v>
      </c>
      <c r="X2712" s="1">
        <f>ROUNDDOWN((Table2[[#This Row],[Time]]/60-Table2[[#This Row],[Time2]])*60,0)</f>
        <v>6</v>
      </c>
      <c r="Y2712" s="1">
        <f>IF(Table2[[#This Row],[Time2]]&lt;10,0&amp;Table2[[#This Row],[Time2]],Table2[[#This Row],[Time2]])</f>
        <v>17</v>
      </c>
      <c r="Z2712" s="1" t="str">
        <f>IF(Table2[[#This Row],[Time3]]&lt;10,0&amp;Table2[[#This Row],[Time3]],Table2[[#This Row],[Time3]])</f>
        <v>06</v>
      </c>
      <c r="AA2712" s="2" t="str">
        <f>Table2[[#This Row],[Time4]]&amp;":"&amp;Table2[[#This Row],[Time5]]</f>
        <v>17:06</v>
      </c>
      <c r="AB2712" s="1" t="str" cm="1">
        <f t="array" ref="AB2712">IFERROR(IF(Table2[[#This Row],[code]]="","",_xlfn.IFS(AND(Table2[[#This Row],[code]]&lt;400,Table2[[#This Row],[code]]&lt;&gt;""),2,Table2[[#This Row],[code]]&gt;500,4)),"")</f>
        <v/>
      </c>
      <c r="AC2712" s="1" t="str">
        <f>IF(Table2[[#This Row],[Event]]="Penalty",Table2[[#This Row],[number]],IF(Table2[[#This Row],[Event]]="Time-Out",401,""))</f>
        <v/>
      </c>
      <c r="AD2712" s="1">
        <f>ROW(A2711)</f>
        <v>2711</v>
      </c>
      <c r="AE2712" s="1">
        <f>COUNTIFS(Table2[GameID],Table2[[#This Row],[GameID]],Table2[Column1],"&lt;="&amp;Table2[[#This Row],[Column1]])-1</f>
        <v>8</v>
      </c>
    </row>
    <row r="2713" spans="1:31" x14ac:dyDescent="0.45">
      <c r="A2713" t="s">
        <v>520</v>
      </c>
      <c r="B2713" t="str">
        <f>_xlfn.TEXTBEFORE(Table2[[#This Row],[Kamp]]," - ")</f>
        <v>Blackhawks</v>
      </c>
      <c r="C2713" t="str">
        <f>_xlfn.TEXTAFTER(Table2[[#This Row],[Kamp]],"- ")</f>
        <v>Strandby Elling</v>
      </c>
      <c r="D2713">
        <v>45184</v>
      </c>
      <c r="E2713">
        <v>75111</v>
      </c>
      <c r="F2713">
        <v>20232024</v>
      </c>
      <c r="G2713" t="s">
        <v>17</v>
      </c>
      <c r="H2713" t="s">
        <v>661</v>
      </c>
      <c r="I2713" t="s">
        <v>678</v>
      </c>
      <c r="J2713">
        <v>2</v>
      </c>
      <c r="K2713">
        <v>31143</v>
      </c>
      <c r="L2713">
        <v>1</v>
      </c>
      <c r="M2713" t="s">
        <v>630</v>
      </c>
      <c r="N2713" t="s">
        <v>263</v>
      </c>
      <c r="O2713" t="s">
        <v>634</v>
      </c>
      <c r="P2713">
        <v>9</v>
      </c>
      <c r="Q2713" t="s">
        <v>634</v>
      </c>
      <c r="R2713">
        <f>SUMIFS(Table2[number],Table2[Event],"Goal",Table2[H/U],"HOME",Table2[GameID],Table2[[#This Row],[GameID]],Table2[GameTime],"&lt;="&amp;Table2[[#This Row],[GameTime]])</f>
        <v>4</v>
      </c>
      <c r="S2713">
        <f>SUMIFS(Table2[number],Table2[Event],"Goal",Table2[H/U],"AWAY",Table2[GameID],Table2[[#This Row],[GameID]],Table2[GameTime],"&lt;="&amp;Table2[[#This Row],[GameTime]])</f>
        <v>1</v>
      </c>
      <c r="T2713" t="str">
        <f>IF(Table2[[#This Row],[Event]]="Goal",Table2[[#This Row],[Hscore]]&amp;"-"&amp;Table2[[#This Row],[Uscore]],"")</f>
        <v>4-1</v>
      </c>
      <c r="U2713">
        <v>1257</v>
      </c>
      <c r="V2713" s="1">
        <f>Table2[[#This Row],[GameTime]]-(Table2[[#This Row],[period]]-1)*1200</f>
        <v>57</v>
      </c>
      <c r="W2713" s="1">
        <f>ROUNDDOWN(Table2[[#This Row],[Time]]/60,0)</f>
        <v>0</v>
      </c>
      <c r="X2713" s="1">
        <f>ROUNDDOWN((Table2[[#This Row],[Time]]/60-Table2[[#This Row],[Time2]])*60,0)</f>
        <v>57</v>
      </c>
      <c r="Y2713" s="1" t="str">
        <f>IF(Table2[[#This Row],[Time2]]&lt;10,0&amp;Table2[[#This Row],[Time2]],Table2[[#This Row],[Time2]])</f>
        <v>00</v>
      </c>
      <c r="Z2713" s="1">
        <f>IF(Table2[[#This Row],[Time3]]&lt;10,0&amp;Table2[[#This Row],[Time3]],Table2[[#This Row],[Time3]])</f>
        <v>57</v>
      </c>
      <c r="AA2713" s="2" t="str">
        <f>Table2[[#This Row],[Time4]]&amp;":"&amp;Table2[[#This Row],[Time5]]</f>
        <v>00:57</v>
      </c>
      <c r="AB2713" s="1" t="str" cm="1">
        <f t="array" ref="AB2713">IFERROR(IF(Table2[[#This Row],[code]]="","",_xlfn.IFS(AND(Table2[[#This Row],[code]]&lt;400,Table2[[#This Row],[code]]&lt;&gt;""),2,Table2[[#This Row],[code]]&gt;500,4)),"")</f>
        <v/>
      </c>
      <c r="AC2713" s="1" t="str">
        <f>IF(Table2[[#This Row],[Event]]="Penalty",Table2[[#This Row],[number]],IF(Table2[[#This Row],[Event]]="Time-Out",401,""))</f>
        <v/>
      </c>
      <c r="AD2713" s="1">
        <f>ROW(A2712)</f>
        <v>2712</v>
      </c>
      <c r="AE2713" s="1">
        <f>COUNTIFS(Table2[GameID],Table2[[#This Row],[GameID]],Table2[Column1],"&lt;="&amp;Table2[[#This Row],[Column1]])-1</f>
        <v>9</v>
      </c>
    </row>
    <row r="2714" spans="1:31" x14ac:dyDescent="0.45">
      <c r="A2714" t="s">
        <v>520</v>
      </c>
      <c r="B2714" t="str">
        <f>_xlfn.TEXTBEFORE(Table2[[#This Row],[Kamp]]," - ")</f>
        <v>Blackhawks</v>
      </c>
      <c r="C2714" t="str">
        <f>_xlfn.TEXTAFTER(Table2[[#This Row],[Kamp]],"- ")</f>
        <v>Strandby Elling</v>
      </c>
      <c r="D2714">
        <v>45184</v>
      </c>
      <c r="E2714">
        <v>75111</v>
      </c>
      <c r="F2714">
        <v>20232024</v>
      </c>
      <c r="G2714" t="s">
        <v>17</v>
      </c>
      <c r="H2714" t="s">
        <v>661</v>
      </c>
      <c r="I2714" t="s">
        <v>678</v>
      </c>
      <c r="J2714">
        <v>2</v>
      </c>
      <c r="K2714">
        <v>31143</v>
      </c>
      <c r="L2714">
        <v>1</v>
      </c>
      <c r="M2714" t="s">
        <v>630</v>
      </c>
      <c r="N2714" t="s">
        <v>263</v>
      </c>
      <c r="O2714" t="s">
        <v>149</v>
      </c>
      <c r="P2714">
        <v>9</v>
      </c>
      <c r="Q2714">
        <v>98</v>
      </c>
      <c r="R2714">
        <f>SUMIFS(Table2[number],Table2[Event],"Goal",Table2[H/U],"HOME",Table2[GameID],Table2[[#This Row],[GameID]],Table2[GameTime],"&lt;="&amp;Table2[[#This Row],[GameTime]])</f>
        <v>5</v>
      </c>
      <c r="S2714">
        <f>SUMIFS(Table2[number],Table2[Event],"Goal",Table2[H/U],"AWAY",Table2[GameID],Table2[[#This Row],[GameID]],Table2[GameTime],"&lt;="&amp;Table2[[#This Row],[GameTime]])</f>
        <v>1</v>
      </c>
      <c r="T2714" t="str">
        <f>IF(Table2[[#This Row],[Event]]="Goal",Table2[[#This Row],[Hscore]]&amp;"-"&amp;Table2[[#This Row],[Uscore]],"")</f>
        <v>5-1</v>
      </c>
      <c r="U2714">
        <v>1391</v>
      </c>
      <c r="V2714" s="1">
        <f>Table2[[#This Row],[GameTime]]-(Table2[[#This Row],[period]]-1)*1200</f>
        <v>191</v>
      </c>
      <c r="W2714" s="1">
        <f>ROUNDDOWN(Table2[[#This Row],[Time]]/60,0)</f>
        <v>3</v>
      </c>
      <c r="X2714" s="1">
        <f>ROUNDDOWN((Table2[[#This Row],[Time]]/60-Table2[[#This Row],[Time2]])*60,0)</f>
        <v>11</v>
      </c>
      <c r="Y2714" s="1" t="str">
        <f>IF(Table2[[#This Row],[Time2]]&lt;10,0&amp;Table2[[#This Row],[Time2]],Table2[[#This Row],[Time2]])</f>
        <v>03</v>
      </c>
      <c r="Z2714" s="1">
        <f>IF(Table2[[#This Row],[Time3]]&lt;10,0&amp;Table2[[#This Row],[Time3]],Table2[[#This Row],[Time3]])</f>
        <v>11</v>
      </c>
      <c r="AA2714" s="2" t="str">
        <f>Table2[[#This Row],[Time4]]&amp;":"&amp;Table2[[#This Row],[Time5]]</f>
        <v>03:11</v>
      </c>
      <c r="AB2714" s="1" t="str" cm="1">
        <f t="array" ref="AB2714">IFERROR(IF(Table2[[#This Row],[code]]="","",_xlfn.IFS(AND(Table2[[#This Row],[code]]&lt;400,Table2[[#This Row],[code]]&lt;&gt;""),2,Table2[[#This Row],[code]]&gt;500,4)),"")</f>
        <v/>
      </c>
      <c r="AC2714" s="1" t="str">
        <f>IF(Table2[[#This Row],[Event]]="Penalty",Table2[[#This Row],[number]],IF(Table2[[#This Row],[Event]]="Time-Out",401,""))</f>
        <v/>
      </c>
      <c r="AD2714" s="1">
        <f>ROW(A2713)</f>
        <v>2713</v>
      </c>
      <c r="AE2714" s="1">
        <f>COUNTIFS(Table2[GameID],Table2[[#This Row],[GameID]],Table2[Column1],"&lt;="&amp;Table2[[#This Row],[Column1]])-1</f>
        <v>10</v>
      </c>
    </row>
    <row r="2715" spans="1:31" x14ac:dyDescent="0.45">
      <c r="A2715" t="s">
        <v>520</v>
      </c>
      <c r="B2715" t="str">
        <f>_xlfn.TEXTBEFORE(Table2[[#This Row],[Kamp]]," - ")</f>
        <v>Blackhawks</v>
      </c>
      <c r="C2715" t="str">
        <f>_xlfn.TEXTAFTER(Table2[[#This Row],[Kamp]],"- ")</f>
        <v>Strandby Elling</v>
      </c>
      <c r="D2715">
        <v>45184</v>
      </c>
      <c r="E2715">
        <v>75111</v>
      </c>
      <c r="F2715">
        <v>20232024</v>
      </c>
      <c r="G2715" t="s">
        <v>17</v>
      </c>
      <c r="H2715" t="s">
        <v>661</v>
      </c>
      <c r="I2715" t="s">
        <v>678</v>
      </c>
      <c r="J2715">
        <v>2</v>
      </c>
      <c r="K2715">
        <v>31143</v>
      </c>
      <c r="L2715">
        <v>207</v>
      </c>
      <c r="M2715" t="s">
        <v>631</v>
      </c>
      <c r="N2715" t="s">
        <v>388</v>
      </c>
      <c r="O2715" t="s">
        <v>634</v>
      </c>
      <c r="P2715">
        <v>79</v>
      </c>
      <c r="Q2715" t="s">
        <v>634</v>
      </c>
      <c r="R2715">
        <f>SUMIFS(Table2[number],Table2[Event],"Goal",Table2[H/U],"HOME",Table2[GameID],Table2[[#This Row],[GameID]],Table2[GameTime],"&lt;="&amp;Table2[[#This Row],[GameTime]])</f>
        <v>5</v>
      </c>
      <c r="S2715">
        <f>SUMIFS(Table2[number],Table2[Event],"Goal",Table2[H/U],"AWAY",Table2[GameID],Table2[[#This Row],[GameID]],Table2[GameTime],"&lt;="&amp;Table2[[#This Row],[GameTime]])</f>
        <v>1</v>
      </c>
      <c r="T2715" t="str">
        <f>IF(Table2[[#This Row],[Event]]="Goal",Table2[[#This Row],[Hscore]]&amp;"-"&amp;Table2[[#This Row],[Uscore]],"")</f>
        <v/>
      </c>
      <c r="U2715">
        <v>1466</v>
      </c>
      <c r="V2715" s="1">
        <f>Table2[[#This Row],[GameTime]]-(Table2[[#This Row],[period]]-1)*1200</f>
        <v>266</v>
      </c>
      <c r="W2715" s="1">
        <f>ROUNDDOWN(Table2[[#This Row],[Time]]/60,0)</f>
        <v>4</v>
      </c>
      <c r="X2715" s="1">
        <f>ROUNDDOWN((Table2[[#This Row],[Time]]/60-Table2[[#This Row],[Time2]])*60,0)</f>
        <v>26</v>
      </c>
      <c r="Y2715" s="1" t="str">
        <f>IF(Table2[[#This Row],[Time2]]&lt;10,0&amp;Table2[[#This Row],[Time2]],Table2[[#This Row],[Time2]])</f>
        <v>04</v>
      </c>
      <c r="Z2715" s="1">
        <f>IF(Table2[[#This Row],[Time3]]&lt;10,0&amp;Table2[[#This Row],[Time3]],Table2[[#This Row],[Time3]])</f>
        <v>26</v>
      </c>
      <c r="AA2715" s="2" t="str">
        <f>Table2[[#This Row],[Time4]]&amp;":"&amp;Table2[[#This Row],[Time5]]</f>
        <v>04:26</v>
      </c>
      <c r="AB2715" s="1" cm="1">
        <f t="array" ref="AB2715">IFERROR(IF(Table2[[#This Row],[code]]="","",_xlfn.IFS(AND(Table2[[#This Row],[code]]&lt;400,Table2[[#This Row],[code]]&lt;&gt;""),2,Table2[[#This Row],[code]]&gt;500,4)),"")</f>
        <v>2</v>
      </c>
      <c r="AC2715" s="1">
        <f>IF(Table2[[#This Row],[Event]]="Penalty",Table2[[#This Row],[number]],IF(Table2[[#This Row],[Event]]="Time-Out",401,""))</f>
        <v>207</v>
      </c>
      <c r="AD2715" s="1">
        <f>ROW(A2714)</f>
        <v>2714</v>
      </c>
      <c r="AE2715" s="1">
        <f>COUNTIFS(Table2[GameID],Table2[[#This Row],[GameID]],Table2[Column1],"&lt;="&amp;Table2[[#This Row],[Column1]])-1</f>
        <v>11</v>
      </c>
    </row>
    <row r="2716" spans="1:31" x14ac:dyDescent="0.45">
      <c r="A2716" t="s">
        <v>520</v>
      </c>
      <c r="B2716" t="str">
        <f>_xlfn.TEXTBEFORE(Table2[[#This Row],[Kamp]]," - ")</f>
        <v>Blackhawks</v>
      </c>
      <c r="C2716" t="str">
        <f>_xlfn.TEXTAFTER(Table2[[#This Row],[Kamp]],"- ")</f>
        <v>Strandby Elling</v>
      </c>
      <c r="D2716">
        <v>45184</v>
      </c>
      <c r="E2716">
        <v>75111</v>
      </c>
      <c r="F2716">
        <v>20232024</v>
      </c>
      <c r="G2716" t="s">
        <v>17</v>
      </c>
      <c r="H2716" t="s">
        <v>661</v>
      </c>
      <c r="I2716" t="s">
        <v>678</v>
      </c>
      <c r="J2716">
        <v>2</v>
      </c>
      <c r="K2716">
        <v>31143</v>
      </c>
      <c r="L2716">
        <v>1</v>
      </c>
      <c r="M2716" t="s">
        <v>630</v>
      </c>
      <c r="N2716" t="s">
        <v>147</v>
      </c>
      <c r="O2716" t="s">
        <v>334</v>
      </c>
      <c r="P2716">
        <v>92</v>
      </c>
      <c r="Q2716">
        <v>6</v>
      </c>
      <c r="R2716">
        <f>SUMIFS(Table2[number],Table2[Event],"Goal",Table2[H/U],"HOME",Table2[GameID],Table2[[#This Row],[GameID]],Table2[GameTime],"&lt;="&amp;Table2[[#This Row],[GameTime]])</f>
        <v>6</v>
      </c>
      <c r="S2716">
        <f>SUMIFS(Table2[number],Table2[Event],"Goal",Table2[H/U],"AWAY",Table2[GameID],Table2[[#This Row],[GameID]],Table2[GameTime],"&lt;="&amp;Table2[[#This Row],[GameTime]])</f>
        <v>1</v>
      </c>
      <c r="T2716" t="str">
        <f>IF(Table2[[#This Row],[Event]]="Goal",Table2[[#This Row],[Hscore]]&amp;"-"&amp;Table2[[#This Row],[Uscore]],"")</f>
        <v>6-1</v>
      </c>
      <c r="U2716">
        <v>1561</v>
      </c>
      <c r="V2716" s="1">
        <f>Table2[[#This Row],[GameTime]]-(Table2[[#This Row],[period]]-1)*1200</f>
        <v>361</v>
      </c>
      <c r="W2716" s="1">
        <f>ROUNDDOWN(Table2[[#This Row],[Time]]/60,0)</f>
        <v>6</v>
      </c>
      <c r="X2716" s="1">
        <f>ROUNDDOWN((Table2[[#This Row],[Time]]/60-Table2[[#This Row],[Time2]])*60,0)</f>
        <v>0</v>
      </c>
      <c r="Y2716" s="1" t="str">
        <f>IF(Table2[[#This Row],[Time2]]&lt;10,0&amp;Table2[[#This Row],[Time2]],Table2[[#This Row],[Time2]])</f>
        <v>06</v>
      </c>
      <c r="Z2716" s="1" t="str">
        <f>IF(Table2[[#This Row],[Time3]]&lt;10,0&amp;Table2[[#This Row],[Time3]],Table2[[#This Row],[Time3]])</f>
        <v>00</v>
      </c>
      <c r="AA2716" s="2" t="str">
        <f>Table2[[#This Row],[Time4]]&amp;":"&amp;Table2[[#This Row],[Time5]]</f>
        <v>06:00</v>
      </c>
      <c r="AB2716" s="1" t="str" cm="1">
        <f t="array" ref="AB2716">IFERROR(IF(Table2[[#This Row],[code]]="","",_xlfn.IFS(AND(Table2[[#This Row],[code]]&lt;400,Table2[[#This Row],[code]]&lt;&gt;""),2,Table2[[#This Row],[code]]&gt;500,4)),"")</f>
        <v/>
      </c>
      <c r="AC2716" s="1" t="str">
        <f>IF(Table2[[#This Row],[Event]]="Penalty",Table2[[#This Row],[number]],IF(Table2[[#This Row],[Event]]="Time-Out",401,""))</f>
        <v/>
      </c>
      <c r="AD2716" s="1">
        <f>ROW(A2715)</f>
        <v>2715</v>
      </c>
      <c r="AE2716" s="1">
        <f>COUNTIFS(Table2[GameID],Table2[[#This Row],[GameID]],Table2[Column1],"&lt;="&amp;Table2[[#This Row],[Column1]])-1</f>
        <v>12</v>
      </c>
    </row>
    <row r="2717" spans="1:31" x14ac:dyDescent="0.45">
      <c r="A2717" t="s">
        <v>520</v>
      </c>
      <c r="B2717" t="str">
        <f>_xlfn.TEXTBEFORE(Table2[[#This Row],[Kamp]]," - ")</f>
        <v>Blackhawks</v>
      </c>
      <c r="C2717" t="str">
        <f>_xlfn.TEXTAFTER(Table2[[#This Row],[Kamp]],"- ")</f>
        <v>Strandby Elling</v>
      </c>
      <c r="D2717">
        <v>45184</v>
      </c>
      <c r="E2717">
        <v>75111</v>
      </c>
      <c r="F2717">
        <v>20232024</v>
      </c>
      <c r="G2717" t="s">
        <v>17</v>
      </c>
      <c r="H2717" t="s">
        <v>661</v>
      </c>
      <c r="I2717" t="s">
        <v>678</v>
      </c>
      <c r="J2717">
        <v>2</v>
      </c>
      <c r="K2717">
        <v>31143</v>
      </c>
      <c r="L2717">
        <v>1</v>
      </c>
      <c r="M2717" t="s">
        <v>630</v>
      </c>
      <c r="N2717" t="s">
        <v>149</v>
      </c>
      <c r="O2717" t="s">
        <v>263</v>
      </c>
      <c r="P2717">
        <v>98</v>
      </c>
      <c r="Q2717">
        <v>9</v>
      </c>
      <c r="R2717">
        <f>SUMIFS(Table2[number],Table2[Event],"Goal",Table2[H/U],"HOME",Table2[GameID],Table2[[#This Row],[GameID]],Table2[GameTime],"&lt;="&amp;Table2[[#This Row],[GameTime]])</f>
        <v>7</v>
      </c>
      <c r="S2717">
        <f>SUMIFS(Table2[number],Table2[Event],"Goal",Table2[H/U],"AWAY",Table2[GameID],Table2[[#This Row],[GameID]],Table2[GameTime],"&lt;="&amp;Table2[[#This Row],[GameTime]])</f>
        <v>1</v>
      </c>
      <c r="T2717" t="str">
        <f>IF(Table2[[#This Row],[Event]]="Goal",Table2[[#This Row],[Hscore]]&amp;"-"&amp;Table2[[#This Row],[Uscore]],"")</f>
        <v>7-1</v>
      </c>
      <c r="U2717">
        <v>1600</v>
      </c>
      <c r="V2717" s="1">
        <f>Table2[[#This Row],[GameTime]]-(Table2[[#This Row],[period]]-1)*1200</f>
        <v>400</v>
      </c>
      <c r="W2717" s="1">
        <f>ROUNDDOWN(Table2[[#This Row],[Time]]/60,0)</f>
        <v>6</v>
      </c>
      <c r="X2717" s="1">
        <f>ROUNDDOWN((Table2[[#This Row],[Time]]/60-Table2[[#This Row],[Time2]])*60,0)</f>
        <v>40</v>
      </c>
      <c r="Y2717" s="1" t="str">
        <f>IF(Table2[[#This Row],[Time2]]&lt;10,0&amp;Table2[[#This Row],[Time2]],Table2[[#This Row],[Time2]])</f>
        <v>06</v>
      </c>
      <c r="Z2717" s="1">
        <f>IF(Table2[[#This Row],[Time3]]&lt;10,0&amp;Table2[[#This Row],[Time3]],Table2[[#This Row],[Time3]])</f>
        <v>40</v>
      </c>
      <c r="AA2717" s="2" t="str">
        <f>Table2[[#This Row],[Time4]]&amp;":"&amp;Table2[[#This Row],[Time5]]</f>
        <v>06:40</v>
      </c>
      <c r="AB2717" s="1" t="str" cm="1">
        <f t="array" ref="AB2717">IFERROR(IF(Table2[[#This Row],[code]]="","",_xlfn.IFS(AND(Table2[[#This Row],[code]]&lt;400,Table2[[#This Row],[code]]&lt;&gt;""),2,Table2[[#This Row],[code]]&gt;500,4)),"")</f>
        <v/>
      </c>
      <c r="AC2717" s="1" t="str">
        <f>IF(Table2[[#This Row],[Event]]="Penalty",Table2[[#This Row],[number]],IF(Table2[[#This Row],[Event]]="Time-Out",401,""))</f>
        <v/>
      </c>
      <c r="AD2717" s="1">
        <f>ROW(A2716)</f>
        <v>2716</v>
      </c>
      <c r="AE2717" s="1">
        <f>COUNTIFS(Table2[GameID],Table2[[#This Row],[GameID]],Table2[Column1],"&lt;="&amp;Table2[[#This Row],[Column1]])-1</f>
        <v>13</v>
      </c>
    </row>
    <row r="2718" spans="1:31" x14ac:dyDescent="0.45">
      <c r="A2718" t="s">
        <v>520</v>
      </c>
      <c r="B2718" t="str">
        <f>_xlfn.TEXTBEFORE(Table2[[#This Row],[Kamp]]," - ")</f>
        <v>Blackhawks</v>
      </c>
      <c r="C2718" t="str">
        <f>_xlfn.TEXTAFTER(Table2[[#This Row],[Kamp]],"- ")</f>
        <v>Strandby Elling</v>
      </c>
      <c r="D2718">
        <v>45184</v>
      </c>
      <c r="E2718">
        <v>75111</v>
      </c>
      <c r="F2718">
        <v>20232024</v>
      </c>
      <c r="G2718" t="s">
        <v>17</v>
      </c>
      <c r="H2718" t="s">
        <v>661</v>
      </c>
      <c r="I2718" t="s">
        <v>678</v>
      </c>
      <c r="J2718">
        <v>2</v>
      </c>
      <c r="K2718">
        <v>31143</v>
      </c>
      <c r="L2718">
        <v>1</v>
      </c>
      <c r="M2718" t="s">
        <v>630</v>
      </c>
      <c r="N2718" t="s">
        <v>501</v>
      </c>
      <c r="O2718" t="s">
        <v>263</v>
      </c>
      <c r="P2718">
        <v>93</v>
      </c>
      <c r="Q2718">
        <v>9</v>
      </c>
      <c r="R2718">
        <f>SUMIFS(Table2[number],Table2[Event],"Goal",Table2[H/U],"HOME",Table2[GameID],Table2[[#This Row],[GameID]],Table2[GameTime],"&lt;="&amp;Table2[[#This Row],[GameTime]])</f>
        <v>8</v>
      </c>
      <c r="S2718">
        <f>SUMIFS(Table2[number],Table2[Event],"Goal",Table2[H/U],"AWAY",Table2[GameID],Table2[[#This Row],[GameID]],Table2[GameTime],"&lt;="&amp;Table2[[#This Row],[GameTime]])</f>
        <v>1</v>
      </c>
      <c r="T2718" t="str">
        <f>IF(Table2[[#This Row],[Event]]="Goal",Table2[[#This Row],[Hscore]]&amp;"-"&amp;Table2[[#This Row],[Uscore]],"")</f>
        <v>8-1</v>
      </c>
      <c r="U2718">
        <v>1732</v>
      </c>
      <c r="V2718" s="1">
        <f>Table2[[#This Row],[GameTime]]-(Table2[[#This Row],[period]]-1)*1200</f>
        <v>532</v>
      </c>
      <c r="W2718" s="1">
        <f>ROUNDDOWN(Table2[[#This Row],[Time]]/60,0)</f>
        <v>8</v>
      </c>
      <c r="X2718" s="1">
        <f>ROUNDDOWN((Table2[[#This Row],[Time]]/60-Table2[[#This Row],[Time2]])*60,0)</f>
        <v>52</v>
      </c>
      <c r="Y2718" s="1" t="str">
        <f>IF(Table2[[#This Row],[Time2]]&lt;10,0&amp;Table2[[#This Row],[Time2]],Table2[[#This Row],[Time2]])</f>
        <v>08</v>
      </c>
      <c r="Z2718" s="1">
        <f>IF(Table2[[#This Row],[Time3]]&lt;10,0&amp;Table2[[#This Row],[Time3]],Table2[[#This Row],[Time3]])</f>
        <v>52</v>
      </c>
      <c r="AA2718" s="2" t="str">
        <f>Table2[[#This Row],[Time4]]&amp;":"&amp;Table2[[#This Row],[Time5]]</f>
        <v>08:52</v>
      </c>
      <c r="AB2718" s="1" t="str" cm="1">
        <f t="array" ref="AB2718">IFERROR(IF(Table2[[#This Row],[code]]="","",_xlfn.IFS(AND(Table2[[#This Row],[code]]&lt;400,Table2[[#This Row],[code]]&lt;&gt;""),2,Table2[[#This Row],[code]]&gt;500,4)),"")</f>
        <v/>
      </c>
      <c r="AC2718" s="1" t="str">
        <f>IF(Table2[[#This Row],[Event]]="Penalty",Table2[[#This Row],[number]],IF(Table2[[#This Row],[Event]]="Time-Out",401,""))</f>
        <v/>
      </c>
      <c r="AD2718" s="1">
        <f>ROW(A2717)</f>
        <v>2717</v>
      </c>
      <c r="AE2718" s="1">
        <f>COUNTIFS(Table2[GameID],Table2[[#This Row],[GameID]],Table2[Column1],"&lt;="&amp;Table2[[#This Row],[Column1]])-1</f>
        <v>14</v>
      </c>
    </row>
    <row r="2719" spans="1:31" x14ac:dyDescent="0.45">
      <c r="A2719" t="s">
        <v>520</v>
      </c>
      <c r="B2719" t="str">
        <f>_xlfn.TEXTBEFORE(Table2[[#This Row],[Kamp]]," - ")</f>
        <v>Blackhawks</v>
      </c>
      <c r="C2719" t="str">
        <f>_xlfn.TEXTAFTER(Table2[[#This Row],[Kamp]],"- ")</f>
        <v>Strandby Elling</v>
      </c>
      <c r="D2719">
        <v>45184</v>
      </c>
      <c r="E2719">
        <v>75111</v>
      </c>
      <c r="F2719">
        <v>20232024</v>
      </c>
      <c r="G2719" t="s">
        <v>17</v>
      </c>
      <c r="H2719" t="s">
        <v>661</v>
      </c>
      <c r="I2719" t="s">
        <v>678</v>
      </c>
      <c r="J2719">
        <v>2</v>
      </c>
      <c r="K2719">
        <v>31143</v>
      </c>
      <c r="L2719">
        <v>1</v>
      </c>
      <c r="M2719" t="s">
        <v>630</v>
      </c>
      <c r="N2719" t="s">
        <v>148</v>
      </c>
      <c r="O2719" t="s">
        <v>376</v>
      </c>
      <c r="P2719">
        <v>95</v>
      </c>
      <c r="Q2719">
        <v>2</v>
      </c>
      <c r="R2719">
        <f>SUMIFS(Table2[number],Table2[Event],"Goal",Table2[H/U],"HOME",Table2[GameID],Table2[[#This Row],[GameID]],Table2[GameTime],"&lt;="&amp;Table2[[#This Row],[GameTime]])</f>
        <v>9</v>
      </c>
      <c r="S2719">
        <f>SUMIFS(Table2[number],Table2[Event],"Goal",Table2[H/U],"AWAY",Table2[GameID],Table2[[#This Row],[GameID]],Table2[GameTime],"&lt;="&amp;Table2[[#This Row],[GameTime]])</f>
        <v>1</v>
      </c>
      <c r="T2719" t="str">
        <f>IF(Table2[[#This Row],[Event]]="Goal",Table2[[#This Row],[Hscore]]&amp;"-"&amp;Table2[[#This Row],[Uscore]],"")</f>
        <v>9-1</v>
      </c>
      <c r="U2719">
        <v>2049</v>
      </c>
      <c r="V2719" s="1">
        <f>Table2[[#This Row],[GameTime]]-(Table2[[#This Row],[period]]-1)*1200</f>
        <v>849</v>
      </c>
      <c r="W2719" s="1">
        <f>ROUNDDOWN(Table2[[#This Row],[Time]]/60,0)</f>
        <v>14</v>
      </c>
      <c r="X2719" s="1">
        <f>ROUNDDOWN((Table2[[#This Row],[Time]]/60-Table2[[#This Row],[Time2]])*60,0)</f>
        <v>9</v>
      </c>
      <c r="Y2719" s="1">
        <f>IF(Table2[[#This Row],[Time2]]&lt;10,0&amp;Table2[[#This Row],[Time2]],Table2[[#This Row],[Time2]])</f>
        <v>14</v>
      </c>
      <c r="Z2719" s="1" t="str">
        <f>IF(Table2[[#This Row],[Time3]]&lt;10,0&amp;Table2[[#This Row],[Time3]],Table2[[#This Row],[Time3]])</f>
        <v>09</v>
      </c>
      <c r="AA2719" s="2" t="str">
        <f>Table2[[#This Row],[Time4]]&amp;":"&amp;Table2[[#This Row],[Time5]]</f>
        <v>14:09</v>
      </c>
      <c r="AB2719" s="1" t="str" cm="1">
        <f t="array" ref="AB2719">IFERROR(IF(Table2[[#This Row],[code]]="","",_xlfn.IFS(AND(Table2[[#This Row],[code]]&lt;400,Table2[[#This Row],[code]]&lt;&gt;""),2,Table2[[#This Row],[code]]&gt;500,4)),"")</f>
        <v/>
      </c>
      <c r="AC2719" s="1" t="str">
        <f>IF(Table2[[#This Row],[Event]]="Penalty",Table2[[#This Row],[number]],IF(Table2[[#This Row],[Event]]="Time-Out",401,""))</f>
        <v/>
      </c>
      <c r="AD2719" s="1">
        <f>ROW(A2718)</f>
        <v>2718</v>
      </c>
      <c r="AE2719" s="1">
        <f>COUNTIFS(Table2[GameID],Table2[[#This Row],[GameID]],Table2[Column1],"&lt;="&amp;Table2[[#This Row],[Column1]])-1</f>
        <v>15</v>
      </c>
    </row>
    <row r="2720" spans="1:31" x14ac:dyDescent="0.45">
      <c r="A2720" t="s">
        <v>520</v>
      </c>
      <c r="B2720" t="str">
        <f>_xlfn.TEXTBEFORE(Table2[[#This Row],[Kamp]]," - ")</f>
        <v>Blackhawks</v>
      </c>
      <c r="C2720" t="str">
        <f>_xlfn.TEXTAFTER(Table2[[#This Row],[Kamp]],"- ")</f>
        <v>Strandby Elling</v>
      </c>
      <c r="D2720">
        <v>45184</v>
      </c>
      <c r="E2720">
        <v>75111</v>
      </c>
      <c r="F2720">
        <v>20232024</v>
      </c>
      <c r="G2720" t="s">
        <v>17</v>
      </c>
      <c r="H2720" t="s">
        <v>661</v>
      </c>
      <c r="I2720" t="s">
        <v>678</v>
      </c>
      <c r="J2720">
        <v>2</v>
      </c>
      <c r="K2720">
        <v>31143</v>
      </c>
      <c r="L2720">
        <v>1</v>
      </c>
      <c r="M2720" t="s">
        <v>630</v>
      </c>
      <c r="N2720" t="s">
        <v>135</v>
      </c>
      <c r="O2720" t="s">
        <v>634</v>
      </c>
      <c r="P2720">
        <v>7</v>
      </c>
      <c r="Q2720" t="s">
        <v>634</v>
      </c>
      <c r="R2720">
        <f>SUMIFS(Table2[number],Table2[Event],"Goal",Table2[H/U],"HOME",Table2[GameID],Table2[[#This Row],[GameID]],Table2[GameTime],"&lt;="&amp;Table2[[#This Row],[GameTime]])</f>
        <v>10</v>
      </c>
      <c r="S2720">
        <f>SUMIFS(Table2[number],Table2[Event],"Goal",Table2[H/U],"AWAY",Table2[GameID],Table2[[#This Row],[GameID]],Table2[GameTime],"&lt;="&amp;Table2[[#This Row],[GameTime]])</f>
        <v>1</v>
      </c>
      <c r="T2720" t="str">
        <f>IF(Table2[[#This Row],[Event]]="Goal",Table2[[#This Row],[Hscore]]&amp;"-"&amp;Table2[[#This Row],[Uscore]],"")</f>
        <v>10-1</v>
      </c>
      <c r="U2720">
        <v>2149</v>
      </c>
      <c r="V2720" s="1">
        <f>Table2[[#This Row],[GameTime]]-(Table2[[#This Row],[period]]-1)*1200</f>
        <v>949</v>
      </c>
      <c r="W2720" s="1">
        <f>ROUNDDOWN(Table2[[#This Row],[Time]]/60,0)</f>
        <v>15</v>
      </c>
      <c r="X2720" s="1">
        <f>ROUNDDOWN((Table2[[#This Row],[Time]]/60-Table2[[#This Row],[Time2]])*60,0)</f>
        <v>49</v>
      </c>
      <c r="Y2720" s="1">
        <f>IF(Table2[[#This Row],[Time2]]&lt;10,0&amp;Table2[[#This Row],[Time2]],Table2[[#This Row],[Time2]])</f>
        <v>15</v>
      </c>
      <c r="Z2720" s="1">
        <f>IF(Table2[[#This Row],[Time3]]&lt;10,0&amp;Table2[[#This Row],[Time3]],Table2[[#This Row],[Time3]])</f>
        <v>49</v>
      </c>
      <c r="AA2720" s="2" t="str">
        <f>Table2[[#This Row],[Time4]]&amp;":"&amp;Table2[[#This Row],[Time5]]</f>
        <v>15:49</v>
      </c>
      <c r="AB2720" s="1" t="str" cm="1">
        <f t="array" ref="AB2720">IFERROR(IF(Table2[[#This Row],[code]]="","",_xlfn.IFS(AND(Table2[[#This Row],[code]]&lt;400,Table2[[#This Row],[code]]&lt;&gt;""),2,Table2[[#This Row],[code]]&gt;500,4)),"")</f>
        <v/>
      </c>
      <c r="AC2720" s="1" t="str">
        <f>IF(Table2[[#This Row],[Event]]="Penalty",Table2[[#This Row],[number]],IF(Table2[[#This Row],[Event]]="Time-Out",401,""))</f>
        <v/>
      </c>
      <c r="AD2720" s="1">
        <f>ROW(A2719)</f>
        <v>2719</v>
      </c>
      <c r="AE2720" s="1">
        <f>COUNTIFS(Table2[GameID],Table2[[#This Row],[GameID]],Table2[Column1],"&lt;="&amp;Table2[[#This Row],[Column1]])-1</f>
        <v>16</v>
      </c>
    </row>
    <row r="2721" spans="1:31" x14ac:dyDescent="0.45">
      <c r="A2721" t="s">
        <v>520</v>
      </c>
      <c r="B2721" t="str">
        <f>_xlfn.TEXTBEFORE(Table2[[#This Row],[Kamp]]," - ")</f>
        <v>Blackhawks</v>
      </c>
      <c r="C2721" t="str">
        <f>_xlfn.TEXTAFTER(Table2[[#This Row],[Kamp]],"- ")</f>
        <v>Strandby Elling</v>
      </c>
      <c r="D2721">
        <v>45184</v>
      </c>
      <c r="E2721">
        <v>75111</v>
      </c>
      <c r="F2721">
        <v>20232024</v>
      </c>
      <c r="G2721" t="s">
        <v>17</v>
      </c>
      <c r="H2721" t="s">
        <v>671</v>
      </c>
      <c r="I2721" t="s">
        <v>677</v>
      </c>
      <c r="J2721">
        <v>2</v>
      </c>
      <c r="K2721">
        <v>31148</v>
      </c>
      <c r="L2721">
        <v>0</v>
      </c>
      <c r="M2721" t="s">
        <v>633</v>
      </c>
      <c r="N2721" t="s">
        <v>634</v>
      </c>
      <c r="O2721" t="s">
        <v>634</v>
      </c>
      <c r="P2721" t="s">
        <v>634</v>
      </c>
      <c r="Q2721" t="s">
        <v>634</v>
      </c>
      <c r="R2721">
        <f>SUMIFS(Table2[number],Table2[Event],"Goal",Table2[H/U],"HOME",Table2[GameID],Table2[[#This Row],[GameID]],Table2[GameTime],"&lt;="&amp;Table2[[#This Row],[GameTime]])</f>
        <v>10</v>
      </c>
      <c r="S2721">
        <f>SUMIFS(Table2[number],Table2[Event],"Goal",Table2[H/U],"AWAY",Table2[GameID],Table2[[#This Row],[GameID]],Table2[GameTime],"&lt;="&amp;Table2[[#This Row],[GameTime]])</f>
        <v>1</v>
      </c>
      <c r="T2721" t="str">
        <f>IF(Table2[[#This Row],[Event]]="Goal",Table2[[#This Row],[Hscore]]&amp;"-"&amp;Table2[[#This Row],[Uscore]],"")</f>
        <v/>
      </c>
      <c r="U2721">
        <v>2149</v>
      </c>
      <c r="V2721" s="1">
        <f>Table2[[#This Row],[GameTime]]-(Table2[[#This Row],[period]]-1)*1200</f>
        <v>949</v>
      </c>
      <c r="W2721" s="1">
        <f>ROUNDDOWN(Table2[[#This Row],[Time]]/60,0)</f>
        <v>15</v>
      </c>
      <c r="X2721" s="1">
        <f>ROUNDDOWN((Table2[[#This Row],[Time]]/60-Table2[[#This Row],[Time2]])*60,0)</f>
        <v>49</v>
      </c>
      <c r="Y2721" s="1">
        <f>IF(Table2[[#This Row],[Time2]]&lt;10,0&amp;Table2[[#This Row],[Time2]],Table2[[#This Row],[Time2]])</f>
        <v>15</v>
      </c>
      <c r="Z2721" s="1">
        <f>IF(Table2[[#This Row],[Time3]]&lt;10,0&amp;Table2[[#This Row],[Time3]],Table2[[#This Row],[Time3]])</f>
        <v>49</v>
      </c>
      <c r="AA2721" s="2" t="str">
        <f>Table2[[#This Row],[Time4]]&amp;":"&amp;Table2[[#This Row],[Time5]]</f>
        <v>15:49</v>
      </c>
      <c r="AB2721" s="1" t="str" cm="1">
        <f t="array" ref="AB2721">IFERROR(IF(Table2[[#This Row],[code]]="","",_xlfn.IFS(AND(Table2[[#This Row],[code]]&lt;400,Table2[[#This Row],[code]]&lt;&gt;""),2,Table2[[#This Row],[code]]&gt;500,4)),"")</f>
        <v/>
      </c>
      <c r="AC2721" s="1">
        <f>IF(Table2[[#This Row],[Event]]="Penalty",Table2[[#This Row],[number]],IF(Table2[[#This Row],[Event]]="Time-Out",401,""))</f>
        <v>401</v>
      </c>
      <c r="AD2721" s="1">
        <f>ROW(A2720)</f>
        <v>2720</v>
      </c>
      <c r="AE2721" s="1">
        <f>COUNTIFS(Table2[GameID],Table2[[#This Row],[GameID]],Table2[Column1],"&lt;="&amp;Table2[[#This Row],[Column1]])-1</f>
        <v>17</v>
      </c>
    </row>
    <row r="2722" spans="1:31" x14ac:dyDescent="0.45">
      <c r="A2722" t="s">
        <v>520</v>
      </c>
      <c r="B2722" t="str">
        <f>_xlfn.TEXTBEFORE(Table2[[#This Row],[Kamp]]," - ")</f>
        <v>Blackhawks</v>
      </c>
      <c r="C2722" t="str">
        <f>_xlfn.TEXTAFTER(Table2[[#This Row],[Kamp]],"- ")</f>
        <v>Strandby Elling</v>
      </c>
      <c r="D2722">
        <v>45184</v>
      </c>
      <c r="E2722">
        <v>75111</v>
      </c>
      <c r="F2722">
        <v>20232024</v>
      </c>
      <c r="G2722" t="s">
        <v>17</v>
      </c>
      <c r="H2722" t="s">
        <v>671</v>
      </c>
      <c r="I2722" t="s">
        <v>677</v>
      </c>
      <c r="J2722">
        <v>2</v>
      </c>
      <c r="K2722">
        <v>31148</v>
      </c>
      <c r="L2722">
        <v>208</v>
      </c>
      <c r="M2722" t="s">
        <v>631</v>
      </c>
      <c r="N2722" t="s">
        <v>474</v>
      </c>
      <c r="O2722" t="s">
        <v>634</v>
      </c>
      <c r="P2722">
        <v>20</v>
      </c>
      <c r="Q2722" t="s">
        <v>634</v>
      </c>
      <c r="R2722">
        <f>SUMIFS(Table2[number],Table2[Event],"Goal",Table2[H/U],"HOME",Table2[GameID],Table2[[#This Row],[GameID]],Table2[GameTime],"&lt;="&amp;Table2[[#This Row],[GameTime]])</f>
        <v>10</v>
      </c>
      <c r="S2722">
        <f>SUMIFS(Table2[number],Table2[Event],"Goal",Table2[H/U],"AWAY",Table2[GameID],Table2[[#This Row],[GameID]],Table2[GameTime],"&lt;="&amp;Table2[[#This Row],[GameTime]])</f>
        <v>1</v>
      </c>
      <c r="T2722" t="str">
        <f>IF(Table2[[#This Row],[Event]]="Goal",Table2[[#This Row],[Hscore]]&amp;"-"&amp;Table2[[#This Row],[Uscore]],"")</f>
        <v/>
      </c>
      <c r="U2722">
        <v>2326</v>
      </c>
      <c r="V2722" s="1">
        <f>Table2[[#This Row],[GameTime]]-(Table2[[#This Row],[period]]-1)*1200</f>
        <v>1126</v>
      </c>
      <c r="W2722" s="1">
        <f>ROUNDDOWN(Table2[[#This Row],[Time]]/60,0)</f>
        <v>18</v>
      </c>
      <c r="X2722" s="1">
        <f>ROUNDDOWN((Table2[[#This Row],[Time]]/60-Table2[[#This Row],[Time2]])*60,0)</f>
        <v>45</v>
      </c>
      <c r="Y2722" s="1">
        <f>IF(Table2[[#This Row],[Time2]]&lt;10,0&amp;Table2[[#This Row],[Time2]],Table2[[#This Row],[Time2]])</f>
        <v>18</v>
      </c>
      <c r="Z2722" s="1">
        <f>IF(Table2[[#This Row],[Time3]]&lt;10,0&amp;Table2[[#This Row],[Time3]],Table2[[#This Row],[Time3]])</f>
        <v>45</v>
      </c>
      <c r="AA2722" s="2" t="str">
        <f>Table2[[#This Row],[Time4]]&amp;":"&amp;Table2[[#This Row],[Time5]]</f>
        <v>18:45</v>
      </c>
      <c r="AB2722" s="1" cm="1">
        <f t="array" ref="AB2722">IFERROR(IF(Table2[[#This Row],[code]]="","",_xlfn.IFS(AND(Table2[[#This Row],[code]]&lt;400,Table2[[#This Row],[code]]&lt;&gt;""),2,Table2[[#This Row],[code]]&gt;500,4)),"")</f>
        <v>2</v>
      </c>
      <c r="AC2722" s="1">
        <f>IF(Table2[[#This Row],[Event]]="Penalty",Table2[[#This Row],[number]],IF(Table2[[#This Row],[Event]]="Time-Out",401,""))</f>
        <v>208</v>
      </c>
      <c r="AD2722" s="1">
        <f>ROW(A2721)</f>
        <v>2721</v>
      </c>
      <c r="AE2722" s="1">
        <f>COUNTIFS(Table2[GameID],Table2[[#This Row],[GameID]],Table2[Column1],"&lt;="&amp;Table2[[#This Row],[Column1]])-1</f>
        <v>18</v>
      </c>
    </row>
    <row r="2723" spans="1:31" x14ac:dyDescent="0.45">
      <c r="A2723" t="s">
        <v>520</v>
      </c>
      <c r="B2723" t="str">
        <f>_xlfn.TEXTBEFORE(Table2[[#This Row],[Kamp]]," - ")</f>
        <v>Blackhawks</v>
      </c>
      <c r="C2723" t="str">
        <f>_xlfn.TEXTAFTER(Table2[[#This Row],[Kamp]],"- ")</f>
        <v>Strandby Elling</v>
      </c>
      <c r="D2723">
        <v>45184</v>
      </c>
      <c r="E2723">
        <v>75111</v>
      </c>
      <c r="F2723">
        <v>20232024</v>
      </c>
      <c r="G2723" t="s">
        <v>17</v>
      </c>
      <c r="H2723" t="s">
        <v>661</v>
      </c>
      <c r="I2723" t="s">
        <v>678</v>
      </c>
      <c r="J2723">
        <v>2</v>
      </c>
      <c r="K2723">
        <v>31143</v>
      </c>
      <c r="L2723">
        <v>1</v>
      </c>
      <c r="M2723" t="s">
        <v>630</v>
      </c>
      <c r="N2723" t="s">
        <v>334</v>
      </c>
      <c r="O2723" t="s">
        <v>501</v>
      </c>
      <c r="P2723">
        <v>6</v>
      </c>
      <c r="Q2723">
        <v>93</v>
      </c>
      <c r="R2723">
        <f>SUMIFS(Table2[number],Table2[Event],"Goal",Table2[H/U],"HOME",Table2[GameID],Table2[[#This Row],[GameID]],Table2[GameTime],"&lt;="&amp;Table2[[#This Row],[GameTime]])</f>
        <v>11</v>
      </c>
      <c r="S2723">
        <f>SUMIFS(Table2[number],Table2[Event],"Goal",Table2[H/U],"AWAY",Table2[GameID],Table2[[#This Row],[GameID]],Table2[GameTime],"&lt;="&amp;Table2[[#This Row],[GameTime]])</f>
        <v>1</v>
      </c>
      <c r="T2723" t="str">
        <f>IF(Table2[[#This Row],[Event]]="Goal",Table2[[#This Row],[Hscore]]&amp;"-"&amp;Table2[[#This Row],[Uscore]],"")</f>
        <v>11-1</v>
      </c>
      <c r="U2723">
        <v>2399</v>
      </c>
      <c r="V2723" s="1">
        <f>Table2[[#This Row],[GameTime]]-(Table2[[#This Row],[period]]-1)*1200</f>
        <v>1199</v>
      </c>
      <c r="W2723" s="1">
        <f>ROUNDDOWN(Table2[[#This Row],[Time]]/60,0)</f>
        <v>19</v>
      </c>
      <c r="X2723" s="1">
        <f>ROUNDDOWN((Table2[[#This Row],[Time]]/60-Table2[[#This Row],[Time2]])*60,0)</f>
        <v>59</v>
      </c>
      <c r="Y2723" s="1">
        <f>IF(Table2[[#This Row],[Time2]]&lt;10,0&amp;Table2[[#This Row],[Time2]],Table2[[#This Row],[Time2]])</f>
        <v>19</v>
      </c>
      <c r="Z2723" s="1">
        <f>IF(Table2[[#This Row],[Time3]]&lt;10,0&amp;Table2[[#This Row],[Time3]],Table2[[#This Row],[Time3]])</f>
        <v>59</v>
      </c>
      <c r="AA2723" s="2" t="str">
        <f>Table2[[#This Row],[Time4]]&amp;":"&amp;Table2[[#This Row],[Time5]]</f>
        <v>19:59</v>
      </c>
      <c r="AB2723" s="1" t="str" cm="1">
        <f t="array" ref="AB2723">IFERROR(IF(Table2[[#This Row],[code]]="","",_xlfn.IFS(AND(Table2[[#This Row],[code]]&lt;400,Table2[[#This Row],[code]]&lt;&gt;""),2,Table2[[#This Row],[code]]&gt;500,4)),"")</f>
        <v/>
      </c>
      <c r="AC2723" s="1" t="str">
        <f>IF(Table2[[#This Row],[Event]]="Penalty",Table2[[#This Row],[number]],IF(Table2[[#This Row],[Event]]="Time-Out",401,""))</f>
        <v/>
      </c>
      <c r="AD2723" s="1">
        <f>ROW(A2722)</f>
        <v>2722</v>
      </c>
      <c r="AE2723" s="1">
        <f>COUNTIFS(Table2[GameID],Table2[[#This Row],[GameID]],Table2[Column1],"&lt;="&amp;Table2[[#This Row],[Column1]])-1</f>
        <v>19</v>
      </c>
    </row>
    <row r="2724" spans="1:31" x14ac:dyDescent="0.45">
      <c r="A2724" t="s">
        <v>520</v>
      </c>
      <c r="B2724" t="str">
        <f>_xlfn.TEXTBEFORE(Table2[[#This Row],[Kamp]]," - ")</f>
        <v>Blackhawks</v>
      </c>
      <c r="C2724" t="str">
        <f>_xlfn.TEXTAFTER(Table2[[#This Row],[Kamp]],"- ")</f>
        <v>Strandby Elling</v>
      </c>
      <c r="D2724">
        <v>45184</v>
      </c>
      <c r="E2724">
        <v>75111</v>
      </c>
      <c r="F2724">
        <v>20232024</v>
      </c>
      <c r="G2724" t="s">
        <v>17</v>
      </c>
      <c r="H2724" t="s">
        <v>671</v>
      </c>
      <c r="I2724" t="s">
        <v>677</v>
      </c>
      <c r="J2724">
        <v>3</v>
      </c>
      <c r="K2724">
        <v>31148</v>
      </c>
      <c r="L2724">
        <v>1</v>
      </c>
      <c r="M2724" t="s">
        <v>630</v>
      </c>
      <c r="N2724" t="s">
        <v>471</v>
      </c>
      <c r="O2724" t="s">
        <v>477</v>
      </c>
      <c r="P2724">
        <v>5</v>
      </c>
      <c r="Q2724">
        <v>71</v>
      </c>
      <c r="R2724">
        <f>SUMIFS(Table2[number],Table2[Event],"Goal",Table2[H/U],"HOME",Table2[GameID],Table2[[#This Row],[GameID]],Table2[GameTime],"&lt;="&amp;Table2[[#This Row],[GameTime]])</f>
        <v>11</v>
      </c>
      <c r="S2724">
        <f>SUMIFS(Table2[number],Table2[Event],"Goal",Table2[H/U],"AWAY",Table2[GameID],Table2[[#This Row],[GameID]],Table2[GameTime],"&lt;="&amp;Table2[[#This Row],[GameTime]])</f>
        <v>2</v>
      </c>
      <c r="T2724" t="str">
        <f>IF(Table2[[#This Row],[Event]]="Goal",Table2[[#This Row],[Hscore]]&amp;"-"&amp;Table2[[#This Row],[Uscore]],"")</f>
        <v>11-2</v>
      </c>
      <c r="U2724">
        <v>2522</v>
      </c>
      <c r="V2724" s="1">
        <f>Table2[[#This Row],[GameTime]]-(Table2[[#This Row],[period]]-1)*1200</f>
        <v>122</v>
      </c>
      <c r="W2724" s="1">
        <f>ROUNDDOWN(Table2[[#This Row],[Time]]/60,0)</f>
        <v>2</v>
      </c>
      <c r="X2724" s="1">
        <f>ROUNDDOWN((Table2[[#This Row],[Time]]/60-Table2[[#This Row],[Time2]])*60,0)</f>
        <v>1</v>
      </c>
      <c r="Y2724" s="1" t="str">
        <f>IF(Table2[[#This Row],[Time2]]&lt;10,0&amp;Table2[[#This Row],[Time2]],Table2[[#This Row],[Time2]])</f>
        <v>02</v>
      </c>
      <c r="Z2724" s="1" t="str">
        <f>IF(Table2[[#This Row],[Time3]]&lt;10,0&amp;Table2[[#This Row],[Time3]],Table2[[#This Row],[Time3]])</f>
        <v>01</v>
      </c>
      <c r="AA2724" s="2" t="str">
        <f>Table2[[#This Row],[Time4]]&amp;":"&amp;Table2[[#This Row],[Time5]]</f>
        <v>02:01</v>
      </c>
      <c r="AB2724" s="1" t="str" cm="1">
        <f t="array" ref="AB2724">IFERROR(IF(Table2[[#This Row],[code]]="","",_xlfn.IFS(AND(Table2[[#This Row],[code]]&lt;400,Table2[[#This Row],[code]]&lt;&gt;""),2,Table2[[#This Row],[code]]&gt;500,4)),"")</f>
        <v/>
      </c>
      <c r="AC2724" s="1" t="str">
        <f>IF(Table2[[#This Row],[Event]]="Penalty",Table2[[#This Row],[number]],IF(Table2[[#This Row],[Event]]="Time-Out",401,""))</f>
        <v/>
      </c>
      <c r="AD2724" s="1">
        <f>ROW(A2723)</f>
        <v>2723</v>
      </c>
      <c r="AE2724" s="1">
        <f>COUNTIFS(Table2[GameID],Table2[[#This Row],[GameID]],Table2[Column1],"&lt;="&amp;Table2[[#This Row],[Column1]])-1</f>
        <v>20</v>
      </c>
    </row>
    <row r="2725" spans="1:31" x14ac:dyDescent="0.45">
      <c r="A2725" t="s">
        <v>520</v>
      </c>
      <c r="B2725" t="str">
        <f>_xlfn.TEXTBEFORE(Table2[[#This Row],[Kamp]]," - ")</f>
        <v>Blackhawks</v>
      </c>
      <c r="C2725" t="str">
        <f>_xlfn.TEXTAFTER(Table2[[#This Row],[Kamp]],"- ")</f>
        <v>Strandby Elling</v>
      </c>
      <c r="D2725">
        <v>45184</v>
      </c>
      <c r="E2725">
        <v>75111</v>
      </c>
      <c r="F2725">
        <v>20232024</v>
      </c>
      <c r="G2725" t="s">
        <v>17</v>
      </c>
      <c r="H2725" t="s">
        <v>661</v>
      </c>
      <c r="I2725" t="s">
        <v>678</v>
      </c>
      <c r="J2725">
        <v>3</v>
      </c>
      <c r="K2725">
        <v>31143</v>
      </c>
      <c r="L2725">
        <v>1</v>
      </c>
      <c r="M2725" t="s">
        <v>630</v>
      </c>
      <c r="N2725" t="s">
        <v>141</v>
      </c>
      <c r="O2725" t="s">
        <v>147</v>
      </c>
      <c r="P2725">
        <v>68</v>
      </c>
      <c r="Q2725">
        <v>92</v>
      </c>
      <c r="R2725">
        <f>SUMIFS(Table2[number],Table2[Event],"Goal",Table2[H/U],"HOME",Table2[GameID],Table2[[#This Row],[GameID]],Table2[GameTime],"&lt;="&amp;Table2[[#This Row],[GameTime]])</f>
        <v>12</v>
      </c>
      <c r="S2725">
        <f>SUMIFS(Table2[number],Table2[Event],"Goal",Table2[H/U],"AWAY",Table2[GameID],Table2[[#This Row],[GameID]],Table2[GameTime],"&lt;="&amp;Table2[[#This Row],[GameTime]])</f>
        <v>2</v>
      </c>
      <c r="T2725" t="str">
        <f>IF(Table2[[#This Row],[Event]]="Goal",Table2[[#This Row],[Hscore]]&amp;"-"&amp;Table2[[#This Row],[Uscore]],"")</f>
        <v>12-2</v>
      </c>
      <c r="U2725">
        <v>2590</v>
      </c>
      <c r="V2725" s="1">
        <f>Table2[[#This Row],[GameTime]]-(Table2[[#This Row],[period]]-1)*1200</f>
        <v>190</v>
      </c>
      <c r="W2725" s="1">
        <f>ROUNDDOWN(Table2[[#This Row],[Time]]/60,0)</f>
        <v>3</v>
      </c>
      <c r="X2725" s="1">
        <f>ROUNDDOWN((Table2[[#This Row],[Time]]/60-Table2[[#This Row],[Time2]])*60,0)</f>
        <v>9</v>
      </c>
      <c r="Y2725" s="1" t="str">
        <f>IF(Table2[[#This Row],[Time2]]&lt;10,0&amp;Table2[[#This Row],[Time2]],Table2[[#This Row],[Time2]])</f>
        <v>03</v>
      </c>
      <c r="Z2725" s="1" t="str">
        <f>IF(Table2[[#This Row],[Time3]]&lt;10,0&amp;Table2[[#This Row],[Time3]],Table2[[#This Row],[Time3]])</f>
        <v>09</v>
      </c>
      <c r="AA2725" s="2" t="str">
        <f>Table2[[#This Row],[Time4]]&amp;":"&amp;Table2[[#This Row],[Time5]]</f>
        <v>03:09</v>
      </c>
      <c r="AB2725" s="1" t="str" cm="1">
        <f t="array" ref="AB2725">IFERROR(IF(Table2[[#This Row],[code]]="","",_xlfn.IFS(AND(Table2[[#This Row],[code]]&lt;400,Table2[[#This Row],[code]]&lt;&gt;""),2,Table2[[#This Row],[code]]&gt;500,4)),"")</f>
        <v/>
      </c>
      <c r="AC2725" s="1" t="str">
        <f>IF(Table2[[#This Row],[Event]]="Penalty",Table2[[#This Row],[number]],IF(Table2[[#This Row],[Event]]="Time-Out",401,""))</f>
        <v/>
      </c>
      <c r="AD2725" s="1">
        <f>ROW(A2724)</f>
        <v>2724</v>
      </c>
      <c r="AE2725" s="1">
        <f>COUNTIFS(Table2[GameID],Table2[[#This Row],[GameID]],Table2[Column1],"&lt;="&amp;Table2[[#This Row],[Column1]])-1</f>
        <v>21</v>
      </c>
    </row>
    <row r="2726" spans="1:31" x14ac:dyDescent="0.45">
      <c r="A2726" t="s">
        <v>520</v>
      </c>
      <c r="B2726" t="str">
        <f>_xlfn.TEXTBEFORE(Table2[[#This Row],[Kamp]]," - ")</f>
        <v>Blackhawks</v>
      </c>
      <c r="C2726" t="str">
        <f>_xlfn.TEXTAFTER(Table2[[#This Row],[Kamp]],"- ")</f>
        <v>Strandby Elling</v>
      </c>
      <c r="D2726">
        <v>45184</v>
      </c>
      <c r="E2726">
        <v>75111</v>
      </c>
      <c r="F2726">
        <v>20232024</v>
      </c>
      <c r="G2726" t="s">
        <v>17</v>
      </c>
      <c r="H2726" t="s">
        <v>661</v>
      </c>
      <c r="I2726" t="s">
        <v>678</v>
      </c>
      <c r="J2726">
        <v>3</v>
      </c>
      <c r="K2726">
        <v>31143</v>
      </c>
      <c r="L2726">
        <v>1</v>
      </c>
      <c r="M2726" t="s">
        <v>630</v>
      </c>
      <c r="N2726" t="s">
        <v>136</v>
      </c>
      <c r="O2726" t="s">
        <v>147</v>
      </c>
      <c r="P2726">
        <v>17</v>
      </c>
      <c r="Q2726">
        <v>92</v>
      </c>
      <c r="R2726">
        <f>SUMIFS(Table2[number],Table2[Event],"Goal",Table2[H/U],"HOME",Table2[GameID],Table2[[#This Row],[GameID]],Table2[GameTime],"&lt;="&amp;Table2[[#This Row],[GameTime]])</f>
        <v>13</v>
      </c>
      <c r="S2726">
        <f>SUMIFS(Table2[number],Table2[Event],"Goal",Table2[H/U],"AWAY",Table2[GameID],Table2[[#This Row],[GameID]],Table2[GameTime],"&lt;="&amp;Table2[[#This Row],[GameTime]])</f>
        <v>2</v>
      </c>
      <c r="T2726" t="str">
        <f>IF(Table2[[#This Row],[Event]]="Goal",Table2[[#This Row],[Hscore]]&amp;"-"&amp;Table2[[#This Row],[Uscore]],"")</f>
        <v>13-2</v>
      </c>
      <c r="U2726">
        <v>3000</v>
      </c>
      <c r="V2726" s="1">
        <f>Table2[[#This Row],[GameTime]]-(Table2[[#This Row],[period]]-1)*1200</f>
        <v>600</v>
      </c>
      <c r="W2726" s="1">
        <f>ROUNDDOWN(Table2[[#This Row],[Time]]/60,0)</f>
        <v>10</v>
      </c>
      <c r="X2726" s="1">
        <f>ROUNDDOWN((Table2[[#This Row],[Time]]/60-Table2[[#This Row],[Time2]])*60,0)</f>
        <v>0</v>
      </c>
      <c r="Y2726" s="1">
        <f>IF(Table2[[#This Row],[Time2]]&lt;10,0&amp;Table2[[#This Row],[Time2]],Table2[[#This Row],[Time2]])</f>
        <v>10</v>
      </c>
      <c r="Z2726" s="1" t="str">
        <f>IF(Table2[[#This Row],[Time3]]&lt;10,0&amp;Table2[[#This Row],[Time3]],Table2[[#This Row],[Time3]])</f>
        <v>00</v>
      </c>
      <c r="AA2726" s="2" t="str">
        <f>Table2[[#This Row],[Time4]]&amp;":"&amp;Table2[[#This Row],[Time5]]</f>
        <v>10:00</v>
      </c>
      <c r="AB2726" s="1" t="str" cm="1">
        <f t="array" ref="AB2726">IFERROR(IF(Table2[[#This Row],[code]]="","",_xlfn.IFS(AND(Table2[[#This Row],[code]]&lt;400,Table2[[#This Row],[code]]&lt;&gt;""),2,Table2[[#This Row],[code]]&gt;500,4)),"")</f>
        <v/>
      </c>
      <c r="AC2726" s="1" t="str">
        <f>IF(Table2[[#This Row],[Event]]="Penalty",Table2[[#This Row],[number]],IF(Table2[[#This Row],[Event]]="Time-Out",401,""))</f>
        <v/>
      </c>
      <c r="AD2726" s="1">
        <f>ROW(A2725)</f>
        <v>2725</v>
      </c>
      <c r="AE2726" s="1">
        <f>COUNTIFS(Table2[GameID],Table2[[#This Row],[GameID]],Table2[Column1],"&lt;="&amp;Table2[[#This Row],[Column1]])-1</f>
        <v>22</v>
      </c>
    </row>
    <row r="2727" spans="1:31" x14ac:dyDescent="0.45">
      <c r="A2727" t="s">
        <v>520</v>
      </c>
      <c r="B2727" t="str">
        <f>_xlfn.TEXTBEFORE(Table2[[#This Row],[Kamp]]," - ")</f>
        <v>Blackhawks</v>
      </c>
      <c r="C2727" t="str">
        <f>_xlfn.TEXTAFTER(Table2[[#This Row],[Kamp]],"- ")</f>
        <v>Strandby Elling</v>
      </c>
      <c r="D2727">
        <v>45184</v>
      </c>
      <c r="E2727">
        <v>75111</v>
      </c>
      <c r="F2727">
        <v>20232024</v>
      </c>
      <c r="G2727" t="s">
        <v>17</v>
      </c>
      <c r="H2727" t="s">
        <v>661</v>
      </c>
      <c r="I2727" t="s">
        <v>678</v>
      </c>
      <c r="J2727">
        <v>3</v>
      </c>
      <c r="K2727">
        <v>31143</v>
      </c>
      <c r="L2727">
        <v>101</v>
      </c>
      <c r="M2727" t="s">
        <v>631</v>
      </c>
      <c r="N2727" t="s">
        <v>147</v>
      </c>
      <c r="O2727" t="s">
        <v>634</v>
      </c>
      <c r="P2727">
        <v>92</v>
      </c>
      <c r="Q2727" t="s">
        <v>634</v>
      </c>
      <c r="R2727">
        <f>SUMIFS(Table2[number],Table2[Event],"Goal",Table2[H/U],"HOME",Table2[GameID],Table2[[#This Row],[GameID]],Table2[GameTime],"&lt;="&amp;Table2[[#This Row],[GameTime]])</f>
        <v>13</v>
      </c>
      <c r="S2727">
        <f>SUMIFS(Table2[number],Table2[Event],"Goal",Table2[H/U],"AWAY",Table2[GameID],Table2[[#This Row],[GameID]],Table2[GameTime],"&lt;="&amp;Table2[[#This Row],[GameTime]])</f>
        <v>2</v>
      </c>
      <c r="T2727" t="str">
        <f>IF(Table2[[#This Row],[Event]]="Goal",Table2[[#This Row],[Hscore]]&amp;"-"&amp;Table2[[#This Row],[Uscore]],"")</f>
        <v/>
      </c>
      <c r="U2727">
        <v>3000</v>
      </c>
      <c r="V2727" s="1">
        <f>Table2[[#This Row],[GameTime]]-(Table2[[#This Row],[period]]-1)*1200</f>
        <v>600</v>
      </c>
      <c r="W2727" s="1">
        <f>ROUNDDOWN(Table2[[#This Row],[Time]]/60,0)</f>
        <v>10</v>
      </c>
      <c r="X2727" s="1">
        <f>ROUNDDOWN((Table2[[#This Row],[Time]]/60-Table2[[#This Row],[Time2]])*60,0)</f>
        <v>0</v>
      </c>
      <c r="Y2727" s="1">
        <f>IF(Table2[[#This Row],[Time2]]&lt;10,0&amp;Table2[[#This Row],[Time2]],Table2[[#This Row],[Time2]])</f>
        <v>10</v>
      </c>
      <c r="Z2727" s="1" t="str">
        <f>IF(Table2[[#This Row],[Time3]]&lt;10,0&amp;Table2[[#This Row],[Time3]],Table2[[#This Row],[Time3]])</f>
        <v>00</v>
      </c>
      <c r="AA2727" s="2" t="str">
        <f>Table2[[#This Row],[Time4]]&amp;":"&amp;Table2[[#This Row],[Time5]]</f>
        <v>10:00</v>
      </c>
      <c r="AB2727" s="1" cm="1">
        <f t="array" ref="AB2727">IFERROR(IF(Table2[[#This Row],[code]]="","",_xlfn.IFS(AND(Table2[[#This Row],[code]]&lt;400,Table2[[#This Row],[code]]&lt;&gt;""),2,Table2[[#This Row],[code]]&gt;500,4)),"")</f>
        <v>2</v>
      </c>
      <c r="AC2727" s="1">
        <f>IF(Table2[[#This Row],[Event]]="Penalty",Table2[[#This Row],[number]],IF(Table2[[#This Row],[Event]]="Time-Out",401,""))</f>
        <v>101</v>
      </c>
      <c r="AD2727" s="1">
        <f>ROW(A2726)</f>
        <v>2726</v>
      </c>
      <c r="AE2727" s="1">
        <f>COUNTIFS(Table2[GameID],Table2[[#This Row],[GameID]],Table2[Column1],"&lt;="&amp;Table2[[#This Row],[Column1]])-1</f>
        <v>23</v>
      </c>
    </row>
    <row r="2728" spans="1:31" x14ac:dyDescent="0.45">
      <c r="A2728" t="s">
        <v>520</v>
      </c>
      <c r="B2728" t="str">
        <f>_xlfn.TEXTBEFORE(Table2[[#This Row],[Kamp]]," - ")</f>
        <v>Blackhawks</v>
      </c>
      <c r="C2728" t="str">
        <f>_xlfn.TEXTAFTER(Table2[[#This Row],[Kamp]],"- ")</f>
        <v>Strandby Elling</v>
      </c>
      <c r="D2728">
        <v>45184</v>
      </c>
      <c r="E2728">
        <v>75111</v>
      </c>
      <c r="F2728">
        <v>20232024</v>
      </c>
      <c r="G2728" t="s">
        <v>17</v>
      </c>
      <c r="H2728" t="s">
        <v>671</v>
      </c>
      <c r="I2728" t="s">
        <v>677</v>
      </c>
      <c r="J2728">
        <v>3</v>
      </c>
      <c r="K2728">
        <v>31148</v>
      </c>
      <c r="L2728">
        <v>1</v>
      </c>
      <c r="M2728" t="s">
        <v>630</v>
      </c>
      <c r="N2728" t="s">
        <v>471</v>
      </c>
      <c r="O2728" t="s">
        <v>209</v>
      </c>
      <c r="P2728">
        <v>5</v>
      </c>
      <c r="Q2728">
        <v>88</v>
      </c>
      <c r="R2728">
        <f>SUMIFS(Table2[number],Table2[Event],"Goal",Table2[H/U],"HOME",Table2[GameID],Table2[[#This Row],[GameID]],Table2[GameTime],"&lt;="&amp;Table2[[#This Row],[GameTime]])</f>
        <v>13</v>
      </c>
      <c r="S2728">
        <f>SUMIFS(Table2[number],Table2[Event],"Goal",Table2[H/U],"AWAY",Table2[GameID],Table2[[#This Row],[GameID]],Table2[GameTime],"&lt;="&amp;Table2[[#This Row],[GameTime]])</f>
        <v>3</v>
      </c>
      <c r="T2728" t="str">
        <f>IF(Table2[[#This Row],[Event]]="Goal",Table2[[#This Row],[Hscore]]&amp;"-"&amp;Table2[[#This Row],[Uscore]],"")</f>
        <v>13-3</v>
      </c>
      <c r="U2728">
        <v>3120</v>
      </c>
      <c r="V2728" s="1">
        <f>Table2[[#This Row],[GameTime]]-(Table2[[#This Row],[period]]-1)*1200</f>
        <v>720</v>
      </c>
      <c r="W2728" s="1">
        <f>ROUNDDOWN(Table2[[#This Row],[Time]]/60,0)</f>
        <v>12</v>
      </c>
      <c r="X2728" s="1">
        <f>ROUNDDOWN((Table2[[#This Row],[Time]]/60-Table2[[#This Row],[Time2]])*60,0)</f>
        <v>0</v>
      </c>
      <c r="Y2728" s="1">
        <f>IF(Table2[[#This Row],[Time2]]&lt;10,0&amp;Table2[[#This Row],[Time2]],Table2[[#This Row],[Time2]])</f>
        <v>12</v>
      </c>
      <c r="Z2728" s="1" t="str">
        <f>IF(Table2[[#This Row],[Time3]]&lt;10,0&amp;Table2[[#This Row],[Time3]],Table2[[#This Row],[Time3]])</f>
        <v>00</v>
      </c>
      <c r="AA2728" s="2" t="str">
        <f>Table2[[#This Row],[Time4]]&amp;":"&amp;Table2[[#This Row],[Time5]]</f>
        <v>12:00</v>
      </c>
      <c r="AB2728" s="1" t="str" cm="1">
        <f t="array" ref="AB2728">IFERROR(IF(Table2[[#This Row],[code]]="","",_xlfn.IFS(AND(Table2[[#This Row],[code]]&lt;400,Table2[[#This Row],[code]]&lt;&gt;""),2,Table2[[#This Row],[code]]&gt;500,4)),"")</f>
        <v/>
      </c>
      <c r="AC2728" s="1" t="str">
        <f>IF(Table2[[#This Row],[Event]]="Penalty",Table2[[#This Row],[number]],IF(Table2[[#This Row],[Event]]="Time-Out",401,""))</f>
        <v/>
      </c>
      <c r="AD2728" s="1">
        <f>ROW(A2727)</f>
        <v>2727</v>
      </c>
      <c r="AE2728" s="1">
        <f>COUNTIFS(Table2[GameID],Table2[[#This Row],[GameID]],Table2[Column1],"&lt;="&amp;Table2[[#This Row],[Column1]])-1</f>
        <v>24</v>
      </c>
    </row>
    <row r="2729" spans="1:31" x14ac:dyDescent="0.45">
      <c r="A2729" t="s">
        <v>520</v>
      </c>
      <c r="B2729" t="str">
        <f>_xlfn.TEXTBEFORE(Table2[[#This Row],[Kamp]]," - ")</f>
        <v>Blackhawks</v>
      </c>
      <c r="C2729" t="str">
        <f>_xlfn.TEXTAFTER(Table2[[#This Row],[Kamp]],"- ")</f>
        <v>Strandby Elling</v>
      </c>
      <c r="D2729">
        <v>45184</v>
      </c>
      <c r="E2729">
        <v>75111</v>
      </c>
      <c r="F2729">
        <v>20232024</v>
      </c>
      <c r="G2729" t="s">
        <v>17</v>
      </c>
      <c r="H2729" t="s">
        <v>671</v>
      </c>
      <c r="I2729" t="s">
        <v>677</v>
      </c>
      <c r="J2729">
        <v>3</v>
      </c>
      <c r="K2729">
        <v>31148</v>
      </c>
      <c r="L2729">
        <v>208</v>
      </c>
      <c r="M2729" t="s">
        <v>631</v>
      </c>
      <c r="N2729" t="s">
        <v>523</v>
      </c>
      <c r="O2729" t="s">
        <v>634</v>
      </c>
      <c r="P2729">
        <v>12</v>
      </c>
      <c r="Q2729" t="s">
        <v>634</v>
      </c>
      <c r="R2729">
        <f>SUMIFS(Table2[number],Table2[Event],"Goal",Table2[H/U],"HOME",Table2[GameID],Table2[[#This Row],[GameID]],Table2[GameTime],"&lt;="&amp;Table2[[#This Row],[GameTime]])</f>
        <v>13</v>
      </c>
      <c r="S2729">
        <f>SUMIFS(Table2[number],Table2[Event],"Goal",Table2[H/U],"AWAY",Table2[GameID],Table2[[#This Row],[GameID]],Table2[GameTime],"&lt;="&amp;Table2[[#This Row],[GameTime]])</f>
        <v>3</v>
      </c>
      <c r="T2729" t="str">
        <f>IF(Table2[[#This Row],[Event]]="Goal",Table2[[#This Row],[Hscore]]&amp;"-"&amp;Table2[[#This Row],[Uscore]],"")</f>
        <v/>
      </c>
      <c r="U2729">
        <v>3234</v>
      </c>
      <c r="V2729" s="1">
        <f>Table2[[#This Row],[GameTime]]-(Table2[[#This Row],[period]]-1)*1200</f>
        <v>834</v>
      </c>
      <c r="W2729" s="1">
        <f>ROUNDDOWN(Table2[[#This Row],[Time]]/60,0)</f>
        <v>13</v>
      </c>
      <c r="X2729" s="1">
        <f>ROUNDDOWN((Table2[[#This Row],[Time]]/60-Table2[[#This Row],[Time2]])*60,0)</f>
        <v>54</v>
      </c>
      <c r="Y2729" s="1">
        <f>IF(Table2[[#This Row],[Time2]]&lt;10,0&amp;Table2[[#This Row],[Time2]],Table2[[#This Row],[Time2]])</f>
        <v>13</v>
      </c>
      <c r="Z2729" s="1">
        <f>IF(Table2[[#This Row],[Time3]]&lt;10,0&amp;Table2[[#This Row],[Time3]],Table2[[#This Row],[Time3]])</f>
        <v>54</v>
      </c>
      <c r="AA2729" s="2" t="str">
        <f>Table2[[#This Row],[Time4]]&amp;":"&amp;Table2[[#This Row],[Time5]]</f>
        <v>13:54</v>
      </c>
      <c r="AB2729" s="1" cm="1">
        <f t="array" ref="AB2729">IFERROR(IF(Table2[[#This Row],[code]]="","",_xlfn.IFS(AND(Table2[[#This Row],[code]]&lt;400,Table2[[#This Row],[code]]&lt;&gt;""),2,Table2[[#This Row],[code]]&gt;500,4)),"")</f>
        <v>2</v>
      </c>
      <c r="AC2729" s="1">
        <f>IF(Table2[[#This Row],[Event]]="Penalty",Table2[[#This Row],[number]],IF(Table2[[#This Row],[Event]]="Time-Out",401,""))</f>
        <v>208</v>
      </c>
      <c r="AD2729" s="1">
        <f>ROW(A2728)</f>
        <v>2728</v>
      </c>
      <c r="AE2729" s="1">
        <f>COUNTIFS(Table2[GameID],Table2[[#This Row],[GameID]],Table2[Column1],"&lt;="&amp;Table2[[#This Row],[Column1]])-1</f>
        <v>25</v>
      </c>
    </row>
    <row r="2730" spans="1:31" x14ac:dyDescent="0.45">
      <c r="A2730" t="s">
        <v>520</v>
      </c>
      <c r="B2730" t="str">
        <f>_xlfn.TEXTBEFORE(Table2[[#This Row],[Kamp]]," - ")</f>
        <v>Blackhawks</v>
      </c>
      <c r="C2730" t="str">
        <f>_xlfn.TEXTAFTER(Table2[[#This Row],[Kamp]],"- ")</f>
        <v>Strandby Elling</v>
      </c>
      <c r="D2730">
        <v>45184</v>
      </c>
      <c r="E2730">
        <v>75111</v>
      </c>
      <c r="F2730">
        <v>20232024</v>
      </c>
      <c r="G2730" t="s">
        <v>17</v>
      </c>
      <c r="H2730" t="s">
        <v>661</v>
      </c>
      <c r="I2730" t="s">
        <v>678</v>
      </c>
      <c r="J2730">
        <v>3</v>
      </c>
      <c r="K2730">
        <v>31143</v>
      </c>
      <c r="L2730">
        <v>1</v>
      </c>
      <c r="M2730" t="s">
        <v>630</v>
      </c>
      <c r="N2730" t="s">
        <v>139</v>
      </c>
      <c r="O2730" t="s">
        <v>263</v>
      </c>
      <c r="P2730">
        <v>27</v>
      </c>
      <c r="Q2730">
        <v>9</v>
      </c>
      <c r="R2730">
        <f>SUMIFS(Table2[number],Table2[Event],"Goal",Table2[H/U],"HOME",Table2[GameID],Table2[[#This Row],[GameID]],Table2[GameTime],"&lt;="&amp;Table2[[#This Row],[GameTime]])</f>
        <v>14</v>
      </c>
      <c r="S2730">
        <f>SUMIFS(Table2[number],Table2[Event],"Goal",Table2[H/U],"AWAY",Table2[GameID],Table2[[#This Row],[GameID]],Table2[GameTime],"&lt;="&amp;Table2[[#This Row],[GameTime]])</f>
        <v>3</v>
      </c>
      <c r="T2730" t="str">
        <f>IF(Table2[[#This Row],[Event]]="Goal",Table2[[#This Row],[Hscore]]&amp;"-"&amp;Table2[[#This Row],[Uscore]],"")</f>
        <v>14-3</v>
      </c>
      <c r="U2730">
        <v>3497</v>
      </c>
      <c r="V2730" s="1">
        <f>Table2[[#This Row],[GameTime]]-(Table2[[#This Row],[period]]-1)*1200</f>
        <v>1097</v>
      </c>
      <c r="W2730" s="1">
        <f>ROUNDDOWN(Table2[[#This Row],[Time]]/60,0)</f>
        <v>18</v>
      </c>
      <c r="X2730" s="1">
        <f>ROUNDDOWN((Table2[[#This Row],[Time]]/60-Table2[[#This Row],[Time2]])*60,0)</f>
        <v>17</v>
      </c>
      <c r="Y2730" s="1">
        <f>IF(Table2[[#This Row],[Time2]]&lt;10,0&amp;Table2[[#This Row],[Time2]],Table2[[#This Row],[Time2]])</f>
        <v>18</v>
      </c>
      <c r="Z2730" s="1">
        <f>IF(Table2[[#This Row],[Time3]]&lt;10,0&amp;Table2[[#This Row],[Time3]],Table2[[#This Row],[Time3]])</f>
        <v>17</v>
      </c>
      <c r="AA2730" s="2" t="str">
        <f>Table2[[#This Row],[Time4]]&amp;":"&amp;Table2[[#This Row],[Time5]]</f>
        <v>18:17</v>
      </c>
      <c r="AB2730" s="1" t="str" cm="1">
        <f t="array" ref="AB2730">IFERROR(IF(Table2[[#This Row],[code]]="","",_xlfn.IFS(AND(Table2[[#This Row],[code]]&lt;400,Table2[[#This Row],[code]]&lt;&gt;""),2,Table2[[#This Row],[code]]&gt;500,4)),"")</f>
        <v/>
      </c>
      <c r="AC2730" s="1" t="str">
        <f>IF(Table2[[#This Row],[Event]]="Penalty",Table2[[#This Row],[number]],IF(Table2[[#This Row],[Event]]="Time-Out",401,""))</f>
        <v/>
      </c>
      <c r="AD2730" s="1">
        <f>ROW(A2729)</f>
        <v>2729</v>
      </c>
      <c r="AE2730" s="1">
        <f>COUNTIFS(Table2[GameID],Table2[[#This Row],[GameID]],Table2[Column1],"&lt;="&amp;Table2[[#This Row],[Column1]])-1</f>
        <v>26</v>
      </c>
    </row>
    <row r="2731" spans="1:31" x14ac:dyDescent="0.45">
      <c r="A2731" t="s">
        <v>520</v>
      </c>
      <c r="B2731" t="str">
        <f>_xlfn.TEXTBEFORE(Table2[[#This Row],[Kamp]]," - ")</f>
        <v>Blackhawks</v>
      </c>
      <c r="C2731" t="str">
        <f>_xlfn.TEXTAFTER(Table2[[#This Row],[Kamp]],"- ")</f>
        <v>Strandby Elling</v>
      </c>
      <c r="D2731">
        <v>45184</v>
      </c>
      <c r="E2731">
        <v>75111</v>
      </c>
      <c r="F2731">
        <v>20232024</v>
      </c>
      <c r="G2731" t="s">
        <v>17</v>
      </c>
      <c r="H2731" t="s">
        <v>661</v>
      </c>
      <c r="I2731" t="s">
        <v>678</v>
      </c>
      <c r="J2731">
        <v>3</v>
      </c>
      <c r="K2731">
        <v>31143</v>
      </c>
      <c r="L2731">
        <v>1</v>
      </c>
      <c r="M2731" t="s">
        <v>630</v>
      </c>
      <c r="N2731" t="s">
        <v>501</v>
      </c>
      <c r="O2731" t="s">
        <v>263</v>
      </c>
      <c r="P2731">
        <v>93</v>
      </c>
      <c r="Q2731">
        <v>9</v>
      </c>
      <c r="R2731">
        <f>SUMIFS(Table2[number],Table2[Event],"Goal",Table2[H/U],"HOME",Table2[GameID],Table2[[#This Row],[GameID]],Table2[GameTime],"&lt;="&amp;Table2[[#This Row],[GameTime]])</f>
        <v>15</v>
      </c>
      <c r="S2731">
        <f>SUMIFS(Table2[number],Table2[Event],"Goal",Table2[H/U],"AWAY",Table2[GameID],Table2[[#This Row],[GameID]],Table2[GameTime],"&lt;="&amp;Table2[[#This Row],[GameTime]])</f>
        <v>3</v>
      </c>
      <c r="T2731" t="str">
        <f>IF(Table2[[#This Row],[Event]]="Goal",Table2[[#This Row],[Hscore]]&amp;"-"&amp;Table2[[#This Row],[Uscore]],"")</f>
        <v>15-3</v>
      </c>
      <c r="U2731">
        <v>3587</v>
      </c>
      <c r="V2731" s="1">
        <f>Table2[[#This Row],[GameTime]]-(Table2[[#This Row],[period]]-1)*1200</f>
        <v>1187</v>
      </c>
      <c r="W2731" s="1">
        <f>ROUNDDOWN(Table2[[#This Row],[Time]]/60,0)</f>
        <v>19</v>
      </c>
      <c r="X2731" s="1">
        <f>ROUNDDOWN((Table2[[#This Row],[Time]]/60-Table2[[#This Row],[Time2]])*60,0)</f>
        <v>47</v>
      </c>
      <c r="Y2731" s="1">
        <f>IF(Table2[[#This Row],[Time2]]&lt;10,0&amp;Table2[[#This Row],[Time2]],Table2[[#This Row],[Time2]])</f>
        <v>19</v>
      </c>
      <c r="Z2731" s="1">
        <f>IF(Table2[[#This Row],[Time3]]&lt;10,0&amp;Table2[[#This Row],[Time3]],Table2[[#This Row],[Time3]])</f>
        <v>47</v>
      </c>
      <c r="AA2731" s="2" t="str">
        <f>Table2[[#This Row],[Time4]]&amp;":"&amp;Table2[[#This Row],[Time5]]</f>
        <v>19:47</v>
      </c>
      <c r="AB2731" s="1" t="str" cm="1">
        <f t="array" ref="AB2731">IFERROR(IF(Table2[[#This Row],[code]]="","",_xlfn.IFS(AND(Table2[[#This Row],[code]]&lt;400,Table2[[#This Row],[code]]&lt;&gt;""),2,Table2[[#This Row],[code]]&gt;500,4)),"")</f>
        <v/>
      </c>
      <c r="AC2731" s="1" t="str">
        <f>IF(Table2[[#This Row],[Event]]="Penalty",Table2[[#This Row],[number]],IF(Table2[[#This Row],[Event]]="Time-Out",401,""))</f>
        <v/>
      </c>
      <c r="AD2731" s="1">
        <f>ROW(A2730)</f>
        <v>2730</v>
      </c>
      <c r="AE2731" s="1">
        <f>COUNTIFS(Table2[GameID],Table2[[#This Row],[GameID]],Table2[Column1],"&lt;="&amp;Table2[[#This Row],[Column1]])-1</f>
        <v>27</v>
      </c>
    </row>
    <row r="2732" spans="1:31" x14ac:dyDescent="0.45">
      <c r="A2732" t="s">
        <v>539</v>
      </c>
      <c r="B2732" t="str">
        <f>_xlfn.TEXTBEFORE(Table2[[#This Row],[Kamp]]," - ")</f>
        <v>Strandby Elling</v>
      </c>
      <c r="C2732" t="str">
        <f>_xlfn.TEXTAFTER(Table2[[#This Row],[Kamp]],"- ")</f>
        <v>ÅFK</v>
      </c>
      <c r="D2732">
        <v>45192</v>
      </c>
      <c r="E2732">
        <v>75112</v>
      </c>
      <c r="F2732">
        <v>20232024</v>
      </c>
      <c r="G2732" t="s">
        <v>17</v>
      </c>
      <c r="H2732" t="s">
        <v>671</v>
      </c>
      <c r="I2732" t="s">
        <v>678</v>
      </c>
      <c r="J2732">
        <v>1</v>
      </c>
      <c r="K2732">
        <v>31148</v>
      </c>
      <c r="L2732">
        <v>1</v>
      </c>
      <c r="M2732" t="s">
        <v>630</v>
      </c>
      <c r="N2732" t="s">
        <v>524</v>
      </c>
      <c r="O2732" t="s">
        <v>634</v>
      </c>
      <c r="P2732">
        <v>24</v>
      </c>
      <c r="Q2732" t="s">
        <v>634</v>
      </c>
      <c r="R2732">
        <f>SUMIFS(Table2[number],Table2[Event],"Goal",Table2[H/U],"HOME",Table2[GameID],Table2[[#This Row],[GameID]],Table2[GameTime],"&lt;="&amp;Table2[[#This Row],[GameTime]])</f>
        <v>1</v>
      </c>
      <c r="S2732">
        <f>SUMIFS(Table2[number],Table2[Event],"Goal",Table2[H/U],"AWAY",Table2[GameID],Table2[[#This Row],[GameID]],Table2[GameTime],"&lt;="&amp;Table2[[#This Row],[GameTime]])</f>
        <v>0</v>
      </c>
      <c r="T2732" t="str">
        <f>IF(Table2[[#This Row],[Event]]="Goal",Table2[[#This Row],[Hscore]]&amp;"-"&amp;Table2[[#This Row],[Uscore]],"")</f>
        <v>1-0</v>
      </c>
      <c r="U2732">
        <v>244</v>
      </c>
      <c r="V2732" s="1">
        <f>Table2[[#This Row],[GameTime]]-(Table2[[#This Row],[period]]-1)*1200</f>
        <v>244</v>
      </c>
      <c r="W2732" s="1">
        <f>ROUNDDOWN(Table2[[#This Row],[Time]]/60,0)</f>
        <v>4</v>
      </c>
      <c r="X2732" s="1">
        <f>ROUNDDOWN((Table2[[#This Row],[Time]]/60-Table2[[#This Row],[Time2]])*60,0)</f>
        <v>3</v>
      </c>
      <c r="Y2732" s="1" t="str">
        <f>IF(Table2[[#This Row],[Time2]]&lt;10,0&amp;Table2[[#This Row],[Time2]],Table2[[#This Row],[Time2]])</f>
        <v>04</v>
      </c>
      <c r="Z2732" s="1" t="str">
        <f>IF(Table2[[#This Row],[Time3]]&lt;10,0&amp;Table2[[#This Row],[Time3]],Table2[[#This Row],[Time3]])</f>
        <v>03</v>
      </c>
      <c r="AA2732" s="2" t="str">
        <f>Table2[[#This Row],[Time4]]&amp;":"&amp;Table2[[#This Row],[Time5]]</f>
        <v>04:03</v>
      </c>
      <c r="AB2732" s="1" t="str" cm="1">
        <f t="array" ref="AB2732">IFERROR(IF(Table2[[#This Row],[code]]="","",_xlfn.IFS(AND(Table2[[#This Row],[code]]&lt;400,Table2[[#This Row],[code]]&lt;&gt;""),2,Table2[[#This Row],[code]]&gt;500,4)),"")</f>
        <v/>
      </c>
      <c r="AC2732" s="1" t="str">
        <f>IF(Table2[[#This Row],[Event]]="Penalty",Table2[[#This Row],[number]],IF(Table2[[#This Row],[Event]]="Time-Out",401,""))</f>
        <v/>
      </c>
      <c r="AD2732" s="1">
        <f>ROW(A2731)</f>
        <v>2731</v>
      </c>
      <c r="AE2732" s="1">
        <f>COUNTIFS(Table2[GameID],Table2[[#This Row],[GameID]],Table2[Column1],"&lt;="&amp;Table2[[#This Row],[Column1]])-1</f>
        <v>0</v>
      </c>
    </row>
    <row r="2733" spans="1:31" x14ac:dyDescent="0.45">
      <c r="A2733" t="s">
        <v>539</v>
      </c>
      <c r="B2733" t="str">
        <f>_xlfn.TEXTBEFORE(Table2[[#This Row],[Kamp]]," - ")</f>
        <v>Strandby Elling</v>
      </c>
      <c r="C2733" t="str">
        <f>_xlfn.TEXTAFTER(Table2[[#This Row],[Kamp]],"- ")</f>
        <v>ÅFK</v>
      </c>
      <c r="D2733">
        <v>45192</v>
      </c>
      <c r="E2733">
        <v>75112</v>
      </c>
      <c r="F2733">
        <v>20232024</v>
      </c>
      <c r="G2733" t="s">
        <v>17</v>
      </c>
      <c r="H2733" t="s">
        <v>671</v>
      </c>
      <c r="I2733" t="s">
        <v>678</v>
      </c>
      <c r="J2733">
        <v>1</v>
      </c>
      <c r="K2733">
        <v>31148</v>
      </c>
      <c r="L2733">
        <v>1</v>
      </c>
      <c r="M2733" t="s">
        <v>630</v>
      </c>
      <c r="N2733" t="s">
        <v>472</v>
      </c>
      <c r="O2733" t="s">
        <v>471</v>
      </c>
      <c r="P2733">
        <v>9</v>
      </c>
      <c r="Q2733">
        <v>5</v>
      </c>
      <c r="R2733">
        <f>SUMIFS(Table2[number],Table2[Event],"Goal",Table2[H/U],"HOME",Table2[GameID],Table2[[#This Row],[GameID]],Table2[GameTime],"&lt;="&amp;Table2[[#This Row],[GameTime]])</f>
        <v>2</v>
      </c>
      <c r="S2733">
        <f>SUMIFS(Table2[number],Table2[Event],"Goal",Table2[H/U],"AWAY",Table2[GameID],Table2[[#This Row],[GameID]],Table2[GameTime],"&lt;="&amp;Table2[[#This Row],[GameTime]])</f>
        <v>0</v>
      </c>
      <c r="T2733" t="str">
        <f>IF(Table2[[#This Row],[Event]]="Goal",Table2[[#This Row],[Hscore]]&amp;"-"&amp;Table2[[#This Row],[Uscore]],"")</f>
        <v>2-0</v>
      </c>
      <c r="U2733">
        <v>265</v>
      </c>
      <c r="V2733" s="1">
        <f>Table2[[#This Row],[GameTime]]-(Table2[[#This Row],[period]]-1)*1200</f>
        <v>265</v>
      </c>
      <c r="W2733" s="1">
        <f>ROUNDDOWN(Table2[[#This Row],[Time]]/60,0)</f>
        <v>4</v>
      </c>
      <c r="X2733" s="1">
        <f>ROUNDDOWN((Table2[[#This Row],[Time]]/60-Table2[[#This Row],[Time2]])*60,0)</f>
        <v>25</v>
      </c>
      <c r="Y2733" s="1" t="str">
        <f>IF(Table2[[#This Row],[Time2]]&lt;10,0&amp;Table2[[#This Row],[Time2]],Table2[[#This Row],[Time2]])</f>
        <v>04</v>
      </c>
      <c r="Z2733" s="1">
        <f>IF(Table2[[#This Row],[Time3]]&lt;10,0&amp;Table2[[#This Row],[Time3]],Table2[[#This Row],[Time3]])</f>
        <v>25</v>
      </c>
      <c r="AA2733" s="2" t="str">
        <f>Table2[[#This Row],[Time4]]&amp;":"&amp;Table2[[#This Row],[Time5]]</f>
        <v>04:25</v>
      </c>
      <c r="AB2733" s="1" t="str" cm="1">
        <f t="array" ref="AB2733">IFERROR(IF(Table2[[#This Row],[code]]="","",_xlfn.IFS(AND(Table2[[#This Row],[code]]&lt;400,Table2[[#This Row],[code]]&lt;&gt;""),2,Table2[[#This Row],[code]]&gt;500,4)),"")</f>
        <v/>
      </c>
      <c r="AC2733" s="1" t="str">
        <f>IF(Table2[[#This Row],[Event]]="Penalty",Table2[[#This Row],[number]],IF(Table2[[#This Row],[Event]]="Time-Out",401,""))</f>
        <v/>
      </c>
      <c r="AD2733" s="1">
        <f>ROW(A2732)</f>
        <v>2732</v>
      </c>
      <c r="AE2733" s="1">
        <f>COUNTIFS(Table2[GameID],Table2[[#This Row],[GameID]],Table2[Column1],"&lt;="&amp;Table2[[#This Row],[Column1]])-1</f>
        <v>1</v>
      </c>
    </row>
    <row r="2734" spans="1:31" x14ac:dyDescent="0.45">
      <c r="A2734" t="s">
        <v>539</v>
      </c>
      <c r="B2734" t="str">
        <f>_xlfn.TEXTBEFORE(Table2[[#This Row],[Kamp]]," - ")</f>
        <v>Strandby Elling</v>
      </c>
      <c r="C2734" t="str">
        <f>_xlfn.TEXTAFTER(Table2[[#This Row],[Kamp]],"- ")</f>
        <v>ÅFK</v>
      </c>
      <c r="D2734">
        <v>45192</v>
      </c>
      <c r="E2734">
        <v>75112</v>
      </c>
      <c r="F2734">
        <v>20232024</v>
      </c>
      <c r="G2734" t="s">
        <v>17</v>
      </c>
      <c r="H2734" t="s">
        <v>666</v>
      </c>
      <c r="I2734" t="s">
        <v>677</v>
      </c>
      <c r="J2734">
        <v>1</v>
      </c>
      <c r="K2734">
        <v>31407</v>
      </c>
      <c r="L2734">
        <v>1</v>
      </c>
      <c r="M2734" t="s">
        <v>630</v>
      </c>
      <c r="N2734" t="s">
        <v>461</v>
      </c>
      <c r="O2734" t="s">
        <v>151</v>
      </c>
      <c r="P2734">
        <v>6</v>
      </c>
      <c r="Q2734">
        <v>8</v>
      </c>
      <c r="R2734">
        <f>SUMIFS(Table2[number],Table2[Event],"Goal",Table2[H/U],"HOME",Table2[GameID],Table2[[#This Row],[GameID]],Table2[GameTime],"&lt;="&amp;Table2[[#This Row],[GameTime]])</f>
        <v>2</v>
      </c>
      <c r="S2734">
        <f>SUMIFS(Table2[number],Table2[Event],"Goal",Table2[H/U],"AWAY",Table2[GameID],Table2[[#This Row],[GameID]],Table2[GameTime],"&lt;="&amp;Table2[[#This Row],[GameTime]])</f>
        <v>1</v>
      </c>
      <c r="T2734" t="str">
        <f>IF(Table2[[#This Row],[Event]]="Goal",Table2[[#This Row],[Hscore]]&amp;"-"&amp;Table2[[#This Row],[Uscore]],"")</f>
        <v>2-1</v>
      </c>
      <c r="U2734">
        <v>292</v>
      </c>
      <c r="V2734" s="1">
        <f>Table2[[#This Row],[GameTime]]-(Table2[[#This Row],[period]]-1)*1200</f>
        <v>292</v>
      </c>
      <c r="W2734" s="1">
        <f>ROUNDDOWN(Table2[[#This Row],[Time]]/60,0)</f>
        <v>4</v>
      </c>
      <c r="X2734" s="1">
        <f>ROUNDDOWN((Table2[[#This Row],[Time]]/60-Table2[[#This Row],[Time2]])*60,0)</f>
        <v>52</v>
      </c>
      <c r="Y2734" s="1" t="str">
        <f>IF(Table2[[#This Row],[Time2]]&lt;10,0&amp;Table2[[#This Row],[Time2]],Table2[[#This Row],[Time2]])</f>
        <v>04</v>
      </c>
      <c r="Z2734" s="1">
        <f>IF(Table2[[#This Row],[Time3]]&lt;10,0&amp;Table2[[#This Row],[Time3]],Table2[[#This Row],[Time3]])</f>
        <v>52</v>
      </c>
      <c r="AA2734" s="2" t="str">
        <f>Table2[[#This Row],[Time4]]&amp;":"&amp;Table2[[#This Row],[Time5]]</f>
        <v>04:52</v>
      </c>
      <c r="AB2734" s="1" t="str" cm="1">
        <f t="array" ref="AB2734">IFERROR(IF(Table2[[#This Row],[code]]="","",_xlfn.IFS(AND(Table2[[#This Row],[code]]&lt;400,Table2[[#This Row],[code]]&lt;&gt;""),2,Table2[[#This Row],[code]]&gt;500,4)),"")</f>
        <v/>
      </c>
      <c r="AC2734" s="1" t="str">
        <f>IF(Table2[[#This Row],[Event]]="Penalty",Table2[[#This Row],[number]],IF(Table2[[#This Row],[Event]]="Time-Out",401,""))</f>
        <v/>
      </c>
      <c r="AD2734" s="1">
        <f>ROW(A2733)</f>
        <v>2733</v>
      </c>
      <c r="AE2734" s="1">
        <f>COUNTIFS(Table2[GameID],Table2[[#This Row],[GameID]],Table2[Column1],"&lt;="&amp;Table2[[#This Row],[Column1]])-1</f>
        <v>2</v>
      </c>
    </row>
    <row r="2735" spans="1:31" x14ac:dyDescent="0.45">
      <c r="A2735" t="s">
        <v>539</v>
      </c>
      <c r="B2735" t="str">
        <f>_xlfn.TEXTBEFORE(Table2[[#This Row],[Kamp]]," - ")</f>
        <v>Strandby Elling</v>
      </c>
      <c r="C2735" t="str">
        <f>_xlfn.TEXTAFTER(Table2[[#This Row],[Kamp]],"- ")</f>
        <v>ÅFK</v>
      </c>
      <c r="D2735">
        <v>45192</v>
      </c>
      <c r="E2735">
        <v>75112</v>
      </c>
      <c r="F2735">
        <v>20232024</v>
      </c>
      <c r="G2735" t="s">
        <v>17</v>
      </c>
      <c r="H2735" t="s">
        <v>671</v>
      </c>
      <c r="I2735" t="s">
        <v>678</v>
      </c>
      <c r="J2735">
        <v>1</v>
      </c>
      <c r="K2735">
        <v>31148</v>
      </c>
      <c r="L2735">
        <v>1</v>
      </c>
      <c r="M2735" t="s">
        <v>630</v>
      </c>
      <c r="N2735" t="s">
        <v>540</v>
      </c>
      <c r="O2735" t="s">
        <v>421</v>
      </c>
      <c r="P2735">
        <v>21</v>
      </c>
      <c r="Q2735">
        <v>89</v>
      </c>
      <c r="R2735">
        <f>SUMIFS(Table2[number],Table2[Event],"Goal",Table2[H/U],"HOME",Table2[GameID],Table2[[#This Row],[GameID]],Table2[GameTime],"&lt;="&amp;Table2[[#This Row],[GameTime]])</f>
        <v>3</v>
      </c>
      <c r="S2735">
        <f>SUMIFS(Table2[number],Table2[Event],"Goal",Table2[H/U],"AWAY",Table2[GameID],Table2[[#This Row],[GameID]],Table2[GameTime],"&lt;="&amp;Table2[[#This Row],[GameTime]])</f>
        <v>1</v>
      </c>
      <c r="T2735" t="str">
        <f>IF(Table2[[#This Row],[Event]]="Goal",Table2[[#This Row],[Hscore]]&amp;"-"&amp;Table2[[#This Row],[Uscore]],"")</f>
        <v>3-1</v>
      </c>
      <c r="U2735">
        <v>450</v>
      </c>
      <c r="V2735" s="1">
        <f>Table2[[#This Row],[GameTime]]-(Table2[[#This Row],[period]]-1)*1200</f>
        <v>450</v>
      </c>
      <c r="W2735" s="1">
        <f>ROUNDDOWN(Table2[[#This Row],[Time]]/60,0)</f>
        <v>7</v>
      </c>
      <c r="X2735" s="1">
        <f>ROUNDDOWN((Table2[[#This Row],[Time]]/60-Table2[[#This Row],[Time2]])*60,0)</f>
        <v>30</v>
      </c>
      <c r="Y2735" s="1" t="str">
        <f>IF(Table2[[#This Row],[Time2]]&lt;10,0&amp;Table2[[#This Row],[Time2]],Table2[[#This Row],[Time2]])</f>
        <v>07</v>
      </c>
      <c r="Z2735" s="1">
        <f>IF(Table2[[#This Row],[Time3]]&lt;10,0&amp;Table2[[#This Row],[Time3]],Table2[[#This Row],[Time3]])</f>
        <v>30</v>
      </c>
      <c r="AA2735" s="2" t="str">
        <f>Table2[[#This Row],[Time4]]&amp;":"&amp;Table2[[#This Row],[Time5]]</f>
        <v>07:30</v>
      </c>
      <c r="AB2735" s="1" t="str" cm="1">
        <f t="array" ref="AB2735">IFERROR(IF(Table2[[#This Row],[code]]="","",_xlfn.IFS(AND(Table2[[#This Row],[code]]&lt;400,Table2[[#This Row],[code]]&lt;&gt;""),2,Table2[[#This Row],[code]]&gt;500,4)),"")</f>
        <v/>
      </c>
      <c r="AC2735" s="1" t="str">
        <f>IF(Table2[[#This Row],[Event]]="Penalty",Table2[[#This Row],[number]],IF(Table2[[#This Row],[Event]]="Time-Out",401,""))</f>
        <v/>
      </c>
      <c r="AD2735" s="1">
        <f>ROW(A2734)</f>
        <v>2734</v>
      </c>
      <c r="AE2735" s="1">
        <f>COUNTIFS(Table2[GameID],Table2[[#This Row],[GameID]],Table2[Column1],"&lt;="&amp;Table2[[#This Row],[Column1]])-1</f>
        <v>3</v>
      </c>
    </row>
    <row r="2736" spans="1:31" x14ac:dyDescent="0.45">
      <c r="A2736" t="s">
        <v>539</v>
      </c>
      <c r="B2736" t="str">
        <f>_xlfn.TEXTBEFORE(Table2[[#This Row],[Kamp]]," - ")</f>
        <v>Strandby Elling</v>
      </c>
      <c r="C2736" t="str">
        <f>_xlfn.TEXTAFTER(Table2[[#This Row],[Kamp]],"- ")</f>
        <v>ÅFK</v>
      </c>
      <c r="D2736">
        <v>45192</v>
      </c>
      <c r="E2736">
        <v>75112</v>
      </c>
      <c r="F2736">
        <v>20232024</v>
      </c>
      <c r="G2736" t="s">
        <v>17</v>
      </c>
      <c r="H2736" t="s">
        <v>666</v>
      </c>
      <c r="I2736" t="s">
        <v>677</v>
      </c>
      <c r="J2736">
        <v>1</v>
      </c>
      <c r="K2736">
        <v>31407</v>
      </c>
      <c r="L2736">
        <v>1</v>
      </c>
      <c r="M2736" t="s">
        <v>630</v>
      </c>
      <c r="N2736" t="s">
        <v>461</v>
      </c>
      <c r="O2736" t="s">
        <v>464</v>
      </c>
      <c r="P2736">
        <v>6</v>
      </c>
      <c r="Q2736">
        <v>27</v>
      </c>
      <c r="R2736">
        <f>SUMIFS(Table2[number],Table2[Event],"Goal",Table2[H/U],"HOME",Table2[GameID],Table2[[#This Row],[GameID]],Table2[GameTime],"&lt;="&amp;Table2[[#This Row],[GameTime]])</f>
        <v>3</v>
      </c>
      <c r="S2736">
        <f>SUMIFS(Table2[number],Table2[Event],"Goal",Table2[H/U],"AWAY",Table2[GameID],Table2[[#This Row],[GameID]],Table2[GameTime],"&lt;="&amp;Table2[[#This Row],[GameTime]])</f>
        <v>2</v>
      </c>
      <c r="T2736" t="str">
        <f>IF(Table2[[#This Row],[Event]]="Goal",Table2[[#This Row],[Hscore]]&amp;"-"&amp;Table2[[#This Row],[Uscore]],"")</f>
        <v>3-2</v>
      </c>
      <c r="U2736">
        <v>475</v>
      </c>
      <c r="V2736" s="1">
        <f>Table2[[#This Row],[GameTime]]-(Table2[[#This Row],[period]]-1)*1200</f>
        <v>475</v>
      </c>
      <c r="W2736" s="1">
        <f>ROUNDDOWN(Table2[[#This Row],[Time]]/60,0)</f>
        <v>7</v>
      </c>
      <c r="X2736" s="1">
        <f>ROUNDDOWN((Table2[[#This Row],[Time]]/60-Table2[[#This Row],[Time2]])*60,0)</f>
        <v>55</v>
      </c>
      <c r="Y2736" s="1" t="str">
        <f>IF(Table2[[#This Row],[Time2]]&lt;10,0&amp;Table2[[#This Row],[Time2]],Table2[[#This Row],[Time2]])</f>
        <v>07</v>
      </c>
      <c r="Z2736" s="1">
        <f>IF(Table2[[#This Row],[Time3]]&lt;10,0&amp;Table2[[#This Row],[Time3]],Table2[[#This Row],[Time3]])</f>
        <v>55</v>
      </c>
      <c r="AA2736" s="2" t="str">
        <f>Table2[[#This Row],[Time4]]&amp;":"&amp;Table2[[#This Row],[Time5]]</f>
        <v>07:55</v>
      </c>
      <c r="AB2736" s="1" t="str" cm="1">
        <f t="array" ref="AB2736">IFERROR(IF(Table2[[#This Row],[code]]="","",_xlfn.IFS(AND(Table2[[#This Row],[code]]&lt;400,Table2[[#This Row],[code]]&lt;&gt;""),2,Table2[[#This Row],[code]]&gt;500,4)),"")</f>
        <v/>
      </c>
      <c r="AC2736" s="1" t="str">
        <f>IF(Table2[[#This Row],[Event]]="Penalty",Table2[[#This Row],[number]],IF(Table2[[#This Row],[Event]]="Time-Out",401,""))</f>
        <v/>
      </c>
      <c r="AD2736" s="1">
        <f>ROW(A2735)</f>
        <v>2735</v>
      </c>
      <c r="AE2736" s="1">
        <f>COUNTIFS(Table2[GameID],Table2[[#This Row],[GameID]],Table2[Column1],"&lt;="&amp;Table2[[#This Row],[Column1]])-1</f>
        <v>4</v>
      </c>
    </row>
    <row r="2737" spans="1:31" x14ac:dyDescent="0.45">
      <c r="A2737" t="s">
        <v>539</v>
      </c>
      <c r="B2737" t="str">
        <f>_xlfn.TEXTBEFORE(Table2[[#This Row],[Kamp]]," - ")</f>
        <v>Strandby Elling</v>
      </c>
      <c r="C2737" t="str">
        <f>_xlfn.TEXTAFTER(Table2[[#This Row],[Kamp]],"- ")</f>
        <v>ÅFK</v>
      </c>
      <c r="D2737">
        <v>45192</v>
      </c>
      <c r="E2737">
        <v>75112</v>
      </c>
      <c r="F2737">
        <v>20232024</v>
      </c>
      <c r="G2737" t="s">
        <v>17</v>
      </c>
      <c r="H2737" t="s">
        <v>671</v>
      </c>
      <c r="I2737" t="s">
        <v>678</v>
      </c>
      <c r="J2737">
        <v>1</v>
      </c>
      <c r="K2737">
        <v>31148</v>
      </c>
      <c r="L2737">
        <v>207</v>
      </c>
      <c r="M2737" t="s">
        <v>631</v>
      </c>
      <c r="N2737" t="s">
        <v>525</v>
      </c>
      <c r="O2737" t="s">
        <v>634</v>
      </c>
      <c r="P2737">
        <v>25</v>
      </c>
      <c r="Q2737" t="s">
        <v>634</v>
      </c>
      <c r="R2737">
        <f>SUMIFS(Table2[number],Table2[Event],"Goal",Table2[H/U],"HOME",Table2[GameID],Table2[[#This Row],[GameID]],Table2[GameTime],"&lt;="&amp;Table2[[#This Row],[GameTime]])</f>
        <v>3</v>
      </c>
      <c r="S2737">
        <f>SUMIFS(Table2[number],Table2[Event],"Goal",Table2[H/U],"AWAY",Table2[GameID],Table2[[#This Row],[GameID]],Table2[GameTime],"&lt;="&amp;Table2[[#This Row],[GameTime]])</f>
        <v>2</v>
      </c>
      <c r="T2737" t="str">
        <f>IF(Table2[[#This Row],[Event]]="Goal",Table2[[#This Row],[Hscore]]&amp;"-"&amp;Table2[[#This Row],[Uscore]],"")</f>
        <v/>
      </c>
      <c r="U2737">
        <v>497</v>
      </c>
      <c r="V2737" s="1">
        <f>Table2[[#This Row],[GameTime]]-(Table2[[#This Row],[period]]-1)*1200</f>
        <v>497</v>
      </c>
      <c r="W2737" s="1">
        <f>ROUNDDOWN(Table2[[#This Row],[Time]]/60,0)</f>
        <v>8</v>
      </c>
      <c r="X2737" s="1">
        <f>ROUNDDOWN((Table2[[#This Row],[Time]]/60-Table2[[#This Row],[Time2]])*60,0)</f>
        <v>17</v>
      </c>
      <c r="Y2737" s="1" t="str">
        <f>IF(Table2[[#This Row],[Time2]]&lt;10,0&amp;Table2[[#This Row],[Time2]],Table2[[#This Row],[Time2]])</f>
        <v>08</v>
      </c>
      <c r="Z2737" s="1">
        <f>IF(Table2[[#This Row],[Time3]]&lt;10,0&amp;Table2[[#This Row],[Time3]],Table2[[#This Row],[Time3]])</f>
        <v>17</v>
      </c>
      <c r="AA2737" s="2" t="str">
        <f>Table2[[#This Row],[Time4]]&amp;":"&amp;Table2[[#This Row],[Time5]]</f>
        <v>08:17</v>
      </c>
      <c r="AB2737" s="1" cm="1">
        <f t="array" ref="AB2737">IFERROR(IF(Table2[[#This Row],[code]]="","",_xlfn.IFS(AND(Table2[[#This Row],[code]]&lt;400,Table2[[#This Row],[code]]&lt;&gt;""),2,Table2[[#This Row],[code]]&gt;500,4)),"")</f>
        <v>2</v>
      </c>
      <c r="AC2737" s="1">
        <f>IF(Table2[[#This Row],[Event]]="Penalty",Table2[[#This Row],[number]],IF(Table2[[#This Row],[Event]]="Time-Out",401,""))</f>
        <v>207</v>
      </c>
      <c r="AD2737" s="1">
        <f>ROW(A2736)</f>
        <v>2736</v>
      </c>
      <c r="AE2737" s="1">
        <f>COUNTIFS(Table2[GameID],Table2[[#This Row],[GameID]],Table2[Column1],"&lt;="&amp;Table2[[#This Row],[Column1]])-1</f>
        <v>5</v>
      </c>
    </row>
    <row r="2738" spans="1:31" x14ac:dyDescent="0.45">
      <c r="A2738" t="s">
        <v>539</v>
      </c>
      <c r="B2738" t="str">
        <f>_xlfn.TEXTBEFORE(Table2[[#This Row],[Kamp]]," - ")</f>
        <v>Strandby Elling</v>
      </c>
      <c r="C2738" t="str">
        <f>_xlfn.TEXTAFTER(Table2[[#This Row],[Kamp]],"- ")</f>
        <v>ÅFK</v>
      </c>
      <c r="D2738">
        <v>45192</v>
      </c>
      <c r="E2738">
        <v>75112</v>
      </c>
      <c r="F2738">
        <v>20232024</v>
      </c>
      <c r="G2738" t="s">
        <v>17</v>
      </c>
      <c r="H2738" t="s">
        <v>671</v>
      </c>
      <c r="I2738" t="s">
        <v>678</v>
      </c>
      <c r="J2738">
        <v>1</v>
      </c>
      <c r="K2738">
        <v>31148</v>
      </c>
      <c r="L2738">
        <v>208</v>
      </c>
      <c r="M2738" t="s">
        <v>631</v>
      </c>
      <c r="N2738" t="s">
        <v>473</v>
      </c>
      <c r="O2738" t="s">
        <v>634</v>
      </c>
      <c r="P2738">
        <v>16</v>
      </c>
      <c r="Q2738" t="s">
        <v>634</v>
      </c>
      <c r="R2738">
        <f>SUMIFS(Table2[number],Table2[Event],"Goal",Table2[H/U],"HOME",Table2[GameID],Table2[[#This Row],[GameID]],Table2[GameTime],"&lt;="&amp;Table2[[#This Row],[GameTime]])</f>
        <v>3</v>
      </c>
      <c r="S2738">
        <f>SUMIFS(Table2[number],Table2[Event],"Goal",Table2[H/U],"AWAY",Table2[GameID],Table2[[#This Row],[GameID]],Table2[GameTime],"&lt;="&amp;Table2[[#This Row],[GameTime]])</f>
        <v>2</v>
      </c>
      <c r="T2738" t="str">
        <f>IF(Table2[[#This Row],[Event]]="Goal",Table2[[#This Row],[Hscore]]&amp;"-"&amp;Table2[[#This Row],[Uscore]],"")</f>
        <v/>
      </c>
      <c r="U2738">
        <v>765</v>
      </c>
      <c r="V2738" s="1">
        <f>Table2[[#This Row],[GameTime]]-(Table2[[#This Row],[period]]-1)*1200</f>
        <v>765</v>
      </c>
      <c r="W2738" s="1">
        <f>ROUNDDOWN(Table2[[#This Row],[Time]]/60,0)</f>
        <v>12</v>
      </c>
      <c r="X2738" s="1">
        <f>ROUNDDOWN((Table2[[#This Row],[Time]]/60-Table2[[#This Row],[Time2]])*60,0)</f>
        <v>45</v>
      </c>
      <c r="Y2738" s="1">
        <f>IF(Table2[[#This Row],[Time2]]&lt;10,0&amp;Table2[[#This Row],[Time2]],Table2[[#This Row],[Time2]])</f>
        <v>12</v>
      </c>
      <c r="Z2738" s="1">
        <f>IF(Table2[[#This Row],[Time3]]&lt;10,0&amp;Table2[[#This Row],[Time3]],Table2[[#This Row],[Time3]])</f>
        <v>45</v>
      </c>
      <c r="AA2738" s="2" t="str">
        <f>Table2[[#This Row],[Time4]]&amp;":"&amp;Table2[[#This Row],[Time5]]</f>
        <v>12:45</v>
      </c>
      <c r="AB2738" s="1" cm="1">
        <f t="array" ref="AB2738">IFERROR(IF(Table2[[#This Row],[code]]="","",_xlfn.IFS(AND(Table2[[#This Row],[code]]&lt;400,Table2[[#This Row],[code]]&lt;&gt;""),2,Table2[[#This Row],[code]]&gt;500,4)),"")</f>
        <v>2</v>
      </c>
      <c r="AC2738" s="1">
        <f>IF(Table2[[#This Row],[Event]]="Penalty",Table2[[#This Row],[number]],IF(Table2[[#This Row],[Event]]="Time-Out",401,""))</f>
        <v>208</v>
      </c>
      <c r="AD2738" s="1">
        <f>ROW(A2737)</f>
        <v>2737</v>
      </c>
      <c r="AE2738" s="1">
        <f>COUNTIFS(Table2[GameID],Table2[[#This Row],[GameID]],Table2[Column1],"&lt;="&amp;Table2[[#This Row],[Column1]])-1</f>
        <v>6</v>
      </c>
    </row>
    <row r="2739" spans="1:31" x14ac:dyDescent="0.45">
      <c r="A2739" t="s">
        <v>539</v>
      </c>
      <c r="B2739" t="str">
        <f>_xlfn.TEXTBEFORE(Table2[[#This Row],[Kamp]]," - ")</f>
        <v>Strandby Elling</v>
      </c>
      <c r="C2739" t="str">
        <f>_xlfn.TEXTAFTER(Table2[[#This Row],[Kamp]],"- ")</f>
        <v>ÅFK</v>
      </c>
      <c r="D2739">
        <v>45192</v>
      </c>
      <c r="E2739">
        <v>75112</v>
      </c>
      <c r="F2739">
        <v>20232024</v>
      </c>
      <c r="G2739" t="s">
        <v>17</v>
      </c>
      <c r="H2739" t="s">
        <v>666</v>
      </c>
      <c r="I2739" t="s">
        <v>677</v>
      </c>
      <c r="J2739">
        <v>1</v>
      </c>
      <c r="K2739">
        <v>31407</v>
      </c>
      <c r="L2739">
        <v>1</v>
      </c>
      <c r="M2739" t="s">
        <v>630</v>
      </c>
      <c r="N2739" t="s">
        <v>151</v>
      </c>
      <c r="O2739" t="s">
        <v>461</v>
      </c>
      <c r="P2739">
        <v>8</v>
      </c>
      <c r="Q2739">
        <v>6</v>
      </c>
      <c r="R2739">
        <f>SUMIFS(Table2[number],Table2[Event],"Goal",Table2[H/U],"HOME",Table2[GameID],Table2[[#This Row],[GameID]],Table2[GameTime],"&lt;="&amp;Table2[[#This Row],[GameTime]])</f>
        <v>3</v>
      </c>
      <c r="S2739">
        <f>SUMIFS(Table2[number],Table2[Event],"Goal",Table2[H/U],"AWAY",Table2[GameID],Table2[[#This Row],[GameID]],Table2[GameTime],"&lt;="&amp;Table2[[#This Row],[GameTime]])</f>
        <v>3</v>
      </c>
      <c r="T2739" t="str">
        <f>IF(Table2[[#This Row],[Event]]="Goal",Table2[[#This Row],[Hscore]]&amp;"-"&amp;Table2[[#This Row],[Uscore]],"")</f>
        <v>3-3</v>
      </c>
      <c r="U2739">
        <v>1110</v>
      </c>
      <c r="V2739" s="1">
        <f>Table2[[#This Row],[GameTime]]-(Table2[[#This Row],[period]]-1)*1200</f>
        <v>1110</v>
      </c>
      <c r="W2739" s="1">
        <f>ROUNDDOWN(Table2[[#This Row],[Time]]/60,0)</f>
        <v>18</v>
      </c>
      <c r="X2739" s="1">
        <f>ROUNDDOWN((Table2[[#This Row],[Time]]/60-Table2[[#This Row],[Time2]])*60,0)</f>
        <v>30</v>
      </c>
      <c r="Y2739" s="1">
        <f>IF(Table2[[#This Row],[Time2]]&lt;10,0&amp;Table2[[#This Row],[Time2]],Table2[[#This Row],[Time2]])</f>
        <v>18</v>
      </c>
      <c r="Z2739" s="1">
        <f>IF(Table2[[#This Row],[Time3]]&lt;10,0&amp;Table2[[#This Row],[Time3]],Table2[[#This Row],[Time3]])</f>
        <v>30</v>
      </c>
      <c r="AA2739" s="2" t="str">
        <f>Table2[[#This Row],[Time4]]&amp;":"&amp;Table2[[#This Row],[Time5]]</f>
        <v>18:30</v>
      </c>
      <c r="AB2739" s="1" t="str" cm="1">
        <f t="array" ref="AB2739">IFERROR(IF(Table2[[#This Row],[code]]="","",_xlfn.IFS(AND(Table2[[#This Row],[code]]&lt;400,Table2[[#This Row],[code]]&lt;&gt;""),2,Table2[[#This Row],[code]]&gt;500,4)),"")</f>
        <v/>
      </c>
      <c r="AC2739" s="1" t="str">
        <f>IF(Table2[[#This Row],[Event]]="Penalty",Table2[[#This Row],[number]],IF(Table2[[#This Row],[Event]]="Time-Out",401,""))</f>
        <v/>
      </c>
      <c r="AD2739" s="1">
        <f>ROW(A2738)</f>
        <v>2738</v>
      </c>
      <c r="AE2739" s="1">
        <f>COUNTIFS(Table2[GameID],Table2[[#This Row],[GameID]],Table2[Column1],"&lt;="&amp;Table2[[#This Row],[Column1]])-1</f>
        <v>7</v>
      </c>
    </row>
    <row r="2740" spans="1:31" x14ac:dyDescent="0.45">
      <c r="A2740" t="s">
        <v>539</v>
      </c>
      <c r="B2740" t="str">
        <f>_xlfn.TEXTBEFORE(Table2[[#This Row],[Kamp]]," - ")</f>
        <v>Strandby Elling</v>
      </c>
      <c r="C2740" t="str">
        <f>_xlfn.TEXTAFTER(Table2[[#This Row],[Kamp]],"- ")</f>
        <v>ÅFK</v>
      </c>
      <c r="D2740">
        <v>45192</v>
      </c>
      <c r="E2740">
        <v>75112</v>
      </c>
      <c r="F2740">
        <v>20232024</v>
      </c>
      <c r="G2740" t="s">
        <v>17</v>
      </c>
      <c r="H2740" t="s">
        <v>671</v>
      </c>
      <c r="I2740" t="s">
        <v>678</v>
      </c>
      <c r="J2740">
        <v>2</v>
      </c>
      <c r="K2740">
        <v>31148</v>
      </c>
      <c r="L2740">
        <v>1</v>
      </c>
      <c r="M2740" t="s">
        <v>630</v>
      </c>
      <c r="N2740" t="s">
        <v>473</v>
      </c>
      <c r="O2740" t="s">
        <v>383</v>
      </c>
      <c r="P2740">
        <v>16</v>
      </c>
      <c r="Q2740">
        <v>26</v>
      </c>
      <c r="R2740">
        <f>SUMIFS(Table2[number],Table2[Event],"Goal",Table2[H/U],"HOME",Table2[GameID],Table2[[#This Row],[GameID]],Table2[GameTime],"&lt;="&amp;Table2[[#This Row],[GameTime]])</f>
        <v>4</v>
      </c>
      <c r="S2740">
        <f>SUMIFS(Table2[number],Table2[Event],"Goal",Table2[H/U],"AWAY",Table2[GameID],Table2[[#This Row],[GameID]],Table2[GameTime],"&lt;="&amp;Table2[[#This Row],[GameTime]])</f>
        <v>3</v>
      </c>
      <c r="T2740" t="str">
        <f>IF(Table2[[#This Row],[Event]]="Goal",Table2[[#This Row],[Hscore]]&amp;"-"&amp;Table2[[#This Row],[Uscore]],"")</f>
        <v>4-3</v>
      </c>
      <c r="U2740">
        <v>1477</v>
      </c>
      <c r="V2740" s="1">
        <f>Table2[[#This Row],[GameTime]]-(Table2[[#This Row],[period]]-1)*1200</f>
        <v>277</v>
      </c>
      <c r="W2740" s="1">
        <f>ROUNDDOWN(Table2[[#This Row],[Time]]/60,0)</f>
        <v>4</v>
      </c>
      <c r="X2740" s="1">
        <f>ROUNDDOWN((Table2[[#This Row],[Time]]/60-Table2[[#This Row],[Time2]])*60,0)</f>
        <v>37</v>
      </c>
      <c r="Y2740" s="1" t="str">
        <f>IF(Table2[[#This Row],[Time2]]&lt;10,0&amp;Table2[[#This Row],[Time2]],Table2[[#This Row],[Time2]])</f>
        <v>04</v>
      </c>
      <c r="Z2740" s="1">
        <f>IF(Table2[[#This Row],[Time3]]&lt;10,0&amp;Table2[[#This Row],[Time3]],Table2[[#This Row],[Time3]])</f>
        <v>37</v>
      </c>
      <c r="AA2740" s="2" t="str">
        <f>Table2[[#This Row],[Time4]]&amp;":"&amp;Table2[[#This Row],[Time5]]</f>
        <v>04:37</v>
      </c>
      <c r="AB2740" s="1" t="str" cm="1">
        <f t="array" ref="AB2740">IFERROR(IF(Table2[[#This Row],[code]]="","",_xlfn.IFS(AND(Table2[[#This Row],[code]]&lt;400,Table2[[#This Row],[code]]&lt;&gt;""),2,Table2[[#This Row],[code]]&gt;500,4)),"")</f>
        <v/>
      </c>
      <c r="AC2740" s="1" t="str">
        <f>IF(Table2[[#This Row],[Event]]="Penalty",Table2[[#This Row],[number]],IF(Table2[[#This Row],[Event]]="Time-Out",401,""))</f>
        <v/>
      </c>
      <c r="AD2740" s="1">
        <f>ROW(A2739)</f>
        <v>2739</v>
      </c>
      <c r="AE2740" s="1">
        <f>COUNTIFS(Table2[GameID],Table2[[#This Row],[GameID]],Table2[Column1],"&lt;="&amp;Table2[[#This Row],[Column1]])-1</f>
        <v>8</v>
      </c>
    </row>
    <row r="2741" spans="1:31" x14ac:dyDescent="0.45">
      <c r="A2741" t="s">
        <v>539</v>
      </c>
      <c r="B2741" t="str">
        <f>_xlfn.TEXTBEFORE(Table2[[#This Row],[Kamp]]," - ")</f>
        <v>Strandby Elling</v>
      </c>
      <c r="C2741" t="str">
        <f>_xlfn.TEXTAFTER(Table2[[#This Row],[Kamp]],"- ")</f>
        <v>ÅFK</v>
      </c>
      <c r="D2741">
        <v>45192</v>
      </c>
      <c r="E2741">
        <v>75112</v>
      </c>
      <c r="F2741">
        <v>20232024</v>
      </c>
      <c r="G2741" t="s">
        <v>17</v>
      </c>
      <c r="H2741" t="s">
        <v>666</v>
      </c>
      <c r="I2741" t="s">
        <v>677</v>
      </c>
      <c r="J2741">
        <v>2</v>
      </c>
      <c r="K2741">
        <v>31407</v>
      </c>
      <c r="L2741">
        <v>1</v>
      </c>
      <c r="M2741" t="s">
        <v>630</v>
      </c>
      <c r="N2741" t="s">
        <v>649</v>
      </c>
      <c r="O2741" t="s">
        <v>634</v>
      </c>
      <c r="P2741">
        <v>25</v>
      </c>
      <c r="Q2741" t="s">
        <v>634</v>
      </c>
      <c r="R2741">
        <f>SUMIFS(Table2[number],Table2[Event],"Goal",Table2[H/U],"HOME",Table2[GameID],Table2[[#This Row],[GameID]],Table2[GameTime],"&lt;="&amp;Table2[[#This Row],[GameTime]])</f>
        <v>4</v>
      </c>
      <c r="S2741">
        <f>SUMIFS(Table2[number],Table2[Event],"Goal",Table2[H/U],"AWAY",Table2[GameID],Table2[[#This Row],[GameID]],Table2[GameTime],"&lt;="&amp;Table2[[#This Row],[GameTime]])</f>
        <v>4</v>
      </c>
      <c r="T2741" t="str">
        <f>IF(Table2[[#This Row],[Event]]="Goal",Table2[[#This Row],[Hscore]]&amp;"-"&amp;Table2[[#This Row],[Uscore]],"")</f>
        <v>4-4</v>
      </c>
      <c r="U2741">
        <v>1702</v>
      </c>
      <c r="V2741" s="1">
        <f>Table2[[#This Row],[GameTime]]-(Table2[[#This Row],[period]]-1)*1200</f>
        <v>502</v>
      </c>
      <c r="W2741" s="1">
        <f>ROUNDDOWN(Table2[[#This Row],[Time]]/60,0)</f>
        <v>8</v>
      </c>
      <c r="X2741" s="1">
        <f>ROUNDDOWN((Table2[[#This Row],[Time]]/60-Table2[[#This Row],[Time2]])*60,0)</f>
        <v>22</v>
      </c>
      <c r="Y2741" s="1" t="str">
        <f>IF(Table2[[#This Row],[Time2]]&lt;10,0&amp;Table2[[#This Row],[Time2]],Table2[[#This Row],[Time2]])</f>
        <v>08</v>
      </c>
      <c r="Z2741" s="1">
        <f>IF(Table2[[#This Row],[Time3]]&lt;10,0&amp;Table2[[#This Row],[Time3]],Table2[[#This Row],[Time3]])</f>
        <v>22</v>
      </c>
      <c r="AA2741" s="2" t="str">
        <f>Table2[[#This Row],[Time4]]&amp;":"&amp;Table2[[#This Row],[Time5]]</f>
        <v>08:22</v>
      </c>
      <c r="AB2741" s="1" t="str" cm="1">
        <f t="array" ref="AB2741">IFERROR(IF(Table2[[#This Row],[code]]="","",_xlfn.IFS(AND(Table2[[#This Row],[code]]&lt;400,Table2[[#This Row],[code]]&lt;&gt;""),2,Table2[[#This Row],[code]]&gt;500,4)),"")</f>
        <v/>
      </c>
      <c r="AC2741" s="1" t="str">
        <f>IF(Table2[[#This Row],[Event]]="Penalty",Table2[[#This Row],[number]],IF(Table2[[#This Row],[Event]]="Time-Out",401,""))</f>
        <v/>
      </c>
      <c r="AD2741" s="1">
        <f>ROW(A2740)</f>
        <v>2740</v>
      </c>
      <c r="AE2741" s="1">
        <f>COUNTIFS(Table2[GameID],Table2[[#This Row],[GameID]],Table2[Column1],"&lt;="&amp;Table2[[#This Row],[Column1]])-1</f>
        <v>9</v>
      </c>
    </row>
    <row r="2742" spans="1:31" x14ac:dyDescent="0.45">
      <c r="A2742" t="s">
        <v>539</v>
      </c>
      <c r="B2742" t="str">
        <f>_xlfn.TEXTBEFORE(Table2[[#This Row],[Kamp]]," - ")</f>
        <v>Strandby Elling</v>
      </c>
      <c r="C2742" t="str">
        <f>_xlfn.TEXTAFTER(Table2[[#This Row],[Kamp]],"- ")</f>
        <v>ÅFK</v>
      </c>
      <c r="D2742">
        <v>45192</v>
      </c>
      <c r="E2742">
        <v>75112</v>
      </c>
      <c r="F2742">
        <v>20232024</v>
      </c>
      <c r="G2742" t="s">
        <v>17</v>
      </c>
      <c r="H2742" t="s">
        <v>671</v>
      </c>
      <c r="I2742" t="s">
        <v>678</v>
      </c>
      <c r="J2742">
        <v>2</v>
      </c>
      <c r="K2742">
        <v>31148</v>
      </c>
      <c r="L2742">
        <v>1</v>
      </c>
      <c r="M2742" t="s">
        <v>630</v>
      </c>
      <c r="N2742" t="s">
        <v>352</v>
      </c>
      <c r="O2742" t="s">
        <v>634</v>
      </c>
      <c r="P2742">
        <v>10</v>
      </c>
      <c r="Q2742" t="s">
        <v>634</v>
      </c>
      <c r="R2742">
        <f>SUMIFS(Table2[number],Table2[Event],"Goal",Table2[H/U],"HOME",Table2[GameID],Table2[[#This Row],[GameID]],Table2[GameTime],"&lt;="&amp;Table2[[#This Row],[GameTime]])</f>
        <v>5</v>
      </c>
      <c r="S2742">
        <f>SUMIFS(Table2[number],Table2[Event],"Goal",Table2[H/U],"AWAY",Table2[GameID],Table2[[#This Row],[GameID]],Table2[GameTime],"&lt;="&amp;Table2[[#This Row],[GameTime]])</f>
        <v>4</v>
      </c>
      <c r="T2742" t="str">
        <f>IF(Table2[[#This Row],[Event]]="Goal",Table2[[#This Row],[Hscore]]&amp;"-"&amp;Table2[[#This Row],[Uscore]],"")</f>
        <v>5-4</v>
      </c>
      <c r="U2742">
        <v>1787</v>
      </c>
      <c r="V2742" s="1">
        <f>Table2[[#This Row],[GameTime]]-(Table2[[#This Row],[period]]-1)*1200</f>
        <v>587</v>
      </c>
      <c r="W2742" s="1">
        <f>ROUNDDOWN(Table2[[#This Row],[Time]]/60,0)</f>
        <v>9</v>
      </c>
      <c r="X2742" s="1">
        <f>ROUNDDOWN((Table2[[#This Row],[Time]]/60-Table2[[#This Row],[Time2]])*60,0)</f>
        <v>47</v>
      </c>
      <c r="Y2742" s="1" t="str">
        <f>IF(Table2[[#This Row],[Time2]]&lt;10,0&amp;Table2[[#This Row],[Time2]],Table2[[#This Row],[Time2]])</f>
        <v>09</v>
      </c>
      <c r="Z2742" s="1">
        <f>IF(Table2[[#This Row],[Time3]]&lt;10,0&amp;Table2[[#This Row],[Time3]],Table2[[#This Row],[Time3]])</f>
        <v>47</v>
      </c>
      <c r="AA2742" s="2" t="str">
        <f>Table2[[#This Row],[Time4]]&amp;":"&amp;Table2[[#This Row],[Time5]]</f>
        <v>09:47</v>
      </c>
      <c r="AB2742" s="1" t="str" cm="1">
        <f t="array" ref="AB2742">IFERROR(IF(Table2[[#This Row],[code]]="","",_xlfn.IFS(AND(Table2[[#This Row],[code]]&lt;400,Table2[[#This Row],[code]]&lt;&gt;""),2,Table2[[#This Row],[code]]&gt;500,4)),"")</f>
        <v/>
      </c>
      <c r="AC2742" s="1" t="str">
        <f>IF(Table2[[#This Row],[Event]]="Penalty",Table2[[#This Row],[number]],IF(Table2[[#This Row],[Event]]="Time-Out",401,""))</f>
        <v/>
      </c>
      <c r="AD2742" s="1">
        <f>ROW(A2741)</f>
        <v>2741</v>
      </c>
      <c r="AE2742" s="1">
        <f>COUNTIFS(Table2[GameID],Table2[[#This Row],[GameID]],Table2[Column1],"&lt;="&amp;Table2[[#This Row],[Column1]])-1</f>
        <v>10</v>
      </c>
    </row>
    <row r="2743" spans="1:31" x14ac:dyDescent="0.45">
      <c r="A2743" t="s">
        <v>539</v>
      </c>
      <c r="B2743" t="str">
        <f>_xlfn.TEXTBEFORE(Table2[[#This Row],[Kamp]]," - ")</f>
        <v>Strandby Elling</v>
      </c>
      <c r="C2743" t="str">
        <f>_xlfn.TEXTAFTER(Table2[[#This Row],[Kamp]],"- ")</f>
        <v>ÅFK</v>
      </c>
      <c r="D2743">
        <v>45192</v>
      </c>
      <c r="E2743">
        <v>75112</v>
      </c>
      <c r="F2743">
        <v>20232024</v>
      </c>
      <c r="G2743" t="s">
        <v>17</v>
      </c>
      <c r="H2743" t="s">
        <v>671</v>
      </c>
      <c r="I2743" t="s">
        <v>678</v>
      </c>
      <c r="J2743">
        <v>2</v>
      </c>
      <c r="K2743">
        <v>31148</v>
      </c>
      <c r="L2743">
        <v>208</v>
      </c>
      <c r="M2743" t="s">
        <v>631</v>
      </c>
      <c r="N2743" t="s">
        <v>473</v>
      </c>
      <c r="O2743" t="s">
        <v>634</v>
      </c>
      <c r="P2743">
        <v>16</v>
      </c>
      <c r="Q2743" t="s">
        <v>634</v>
      </c>
      <c r="R2743">
        <f>SUMIFS(Table2[number],Table2[Event],"Goal",Table2[H/U],"HOME",Table2[GameID],Table2[[#This Row],[GameID]],Table2[GameTime],"&lt;="&amp;Table2[[#This Row],[GameTime]])</f>
        <v>5</v>
      </c>
      <c r="S2743">
        <f>SUMIFS(Table2[number],Table2[Event],"Goal",Table2[H/U],"AWAY",Table2[GameID],Table2[[#This Row],[GameID]],Table2[GameTime],"&lt;="&amp;Table2[[#This Row],[GameTime]])</f>
        <v>4</v>
      </c>
      <c r="T2743" t="str">
        <f>IF(Table2[[#This Row],[Event]]="Goal",Table2[[#This Row],[Hscore]]&amp;"-"&amp;Table2[[#This Row],[Uscore]],"")</f>
        <v/>
      </c>
      <c r="U2743">
        <v>2276</v>
      </c>
      <c r="V2743" s="1">
        <f>Table2[[#This Row],[GameTime]]-(Table2[[#This Row],[period]]-1)*1200</f>
        <v>1076</v>
      </c>
      <c r="W2743" s="1">
        <f>ROUNDDOWN(Table2[[#This Row],[Time]]/60,0)</f>
        <v>17</v>
      </c>
      <c r="X2743" s="1">
        <f>ROUNDDOWN((Table2[[#This Row],[Time]]/60-Table2[[#This Row],[Time2]])*60,0)</f>
        <v>56</v>
      </c>
      <c r="Y2743" s="1">
        <f>IF(Table2[[#This Row],[Time2]]&lt;10,0&amp;Table2[[#This Row],[Time2]],Table2[[#This Row],[Time2]])</f>
        <v>17</v>
      </c>
      <c r="Z2743" s="1">
        <f>IF(Table2[[#This Row],[Time3]]&lt;10,0&amp;Table2[[#This Row],[Time3]],Table2[[#This Row],[Time3]])</f>
        <v>56</v>
      </c>
      <c r="AA2743" s="2" t="str">
        <f>Table2[[#This Row],[Time4]]&amp;":"&amp;Table2[[#This Row],[Time5]]</f>
        <v>17:56</v>
      </c>
      <c r="AB2743" s="1" cm="1">
        <f t="array" ref="AB2743">IFERROR(IF(Table2[[#This Row],[code]]="","",_xlfn.IFS(AND(Table2[[#This Row],[code]]&lt;400,Table2[[#This Row],[code]]&lt;&gt;""),2,Table2[[#This Row],[code]]&gt;500,4)),"")</f>
        <v>2</v>
      </c>
      <c r="AC2743" s="1">
        <f>IF(Table2[[#This Row],[Event]]="Penalty",Table2[[#This Row],[number]],IF(Table2[[#This Row],[Event]]="Time-Out",401,""))</f>
        <v>208</v>
      </c>
      <c r="AD2743" s="1">
        <f>ROW(A2742)</f>
        <v>2742</v>
      </c>
      <c r="AE2743" s="1">
        <f>COUNTIFS(Table2[GameID],Table2[[#This Row],[GameID]],Table2[Column1],"&lt;="&amp;Table2[[#This Row],[Column1]])-1</f>
        <v>11</v>
      </c>
    </row>
    <row r="2744" spans="1:31" x14ac:dyDescent="0.45">
      <c r="A2744" t="s">
        <v>539</v>
      </c>
      <c r="B2744" t="str">
        <f>_xlfn.TEXTBEFORE(Table2[[#This Row],[Kamp]]," - ")</f>
        <v>Strandby Elling</v>
      </c>
      <c r="C2744" t="str">
        <f>_xlfn.TEXTAFTER(Table2[[#This Row],[Kamp]],"- ")</f>
        <v>ÅFK</v>
      </c>
      <c r="D2744">
        <v>45192</v>
      </c>
      <c r="E2744">
        <v>75112</v>
      </c>
      <c r="F2744">
        <v>20232024</v>
      </c>
      <c r="G2744" t="s">
        <v>17</v>
      </c>
      <c r="H2744" t="s">
        <v>666</v>
      </c>
      <c r="I2744" t="s">
        <v>677</v>
      </c>
      <c r="J2744">
        <v>2</v>
      </c>
      <c r="K2744">
        <v>31407</v>
      </c>
      <c r="L2744">
        <v>1</v>
      </c>
      <c r="M2744" t="s">
        <v>630</v>
      </c>
      <c r="N2744" t="s">
        <v>186</v>
      </c>
      <c r="O2744" t="s">
        <v>151</v>
      </c>
      <c r="P2744">
        <v>30</v>
      </c>
      <c r="Q2744">
        <v>8</v>
      </c>
      <c r="R2744">
        <f>SUMIFS(Table2[number],Table2[Event],"Goal",Table2[H/U],"HOME",Table2[GameID],Table2[[#This Row],[GameID]],Table2[GameTime],"&lt;="&amp;Table2[[#This Row],[GameTime]])</f>
        <v>5</v>
      </c>
      <c r="S2744">
        <f>SUMIFS(Table2[number],Table2[Event],"Goal",Table2[H/U],"AWAY",Table2[GameID],Table2[[#This Row],[GameID]],Table2[GameTime],"&lt;="&amp;Table2[[#This Row],[GameTime]])</f>
        <v>5</v>
      </c>
      <c r="T2744" t="str">
        <f>IF(Table2[[#This Row],[Event]]="Goal",Table2[[#This Row],[Hscore]]&amp;"-"&amp;Table2[[#This Row],[Uscore]],"")</f>
        <v>5-5</v>
      </c>
      <c r="U2744">
        <v>2362</v>
      </c>
      <c r="V2744" s="1">
        <f>Table2[[#This Row],[GameTime]]-(Table2[[#This Row],[period]]-1)*1200</f>
        <v>1162</v>
      </c>
      <c r="W2744" s="1">
        <f>ROUNDDOWN(Table2[[#This Row],[Time]]/60,0)</f>
        <v>19</v>
      </c>
      <c r="X2744" s="1">
        <f>ROUNDDOWN((Table2[[#This Row],[Time]]/60-Table2[[#This Row],[Time2]])*60,0)</f>
        <v>22</v>
      </c>
      <c r="Y2744" s="1">
        <f>IF(Table2[[#This Row],[Time2]]&lt;10,0&amp;Table2[[#This Row],[Time2]],Table2[[#This Row],[Time2]])</f>
        <v>19</v>
      </c>
      <c r="Z2744" s="1">
        <f>IF(Table2[[#This Row],[Time3]]&lt;10,0&amp;Table2[[#This Row],[Time3]],Table2[[#This Row],[Time3]])</f>
        <v>22</v>
      </c>
      <c r="AA2744" s="2" t="str">
        <f>Table2[[#This Row],[Time4]]&amp;":"&amp;Table2[[#This Row],[Time5]]</f>
        <v>19:22</v>
      </c>
      <c r="AB2744" s="1" t="str" cm="1">
        <f t="array" ref="AB2744">IFERROR(IF(Table2[[#This Row],[code]]="","",_xlfn.IFS(AND(Table2[[#This Row],[code]]&lt;400,Table2[[#This Row],[code]]&lt;&gt;""),2,Table2[[#This Row],[code]]&gt;500,4)),"")</f>
        <v/>
      </c>
      <c r="AC2744" s="1" t="str">
        <f>IF(Table2[[#This Row],[Event]]="Penalty",Table2[[#This Row],[number]],IF(Table2[[#This Row],[Event]]="Time-Out",401,""))</f>
        <v/>
      </c>
      <c r="AD2744" s="1">
        <f>ROW(A2743)</f>
        <v>2743</v>
      </c>
      <c r="AE2744" s="1">
        <f>COUNTIFS(Table2[GameID],Table2[[#This Row],[GameID]],Table2[Column1],"&lt;="&amp;Table2[[#This Row],[Column1]])-1</f>
        <v>12</v>
      </c>
    </row>
    <row r="2745" spans="1:31" x14ac:dyDescent="0.45">
      <c r="A2745" t="s">
        <v>539</v>
      </c>
      <c r="B2745" t="str">
        <f>_xlfn.TEXTBEFORE(Table2[[#This Row],[Kamp]]," - ")</f>
        <v>Strandby Elling</v>
      </c>
      <c r="C2745" t="str">
        <f>_xlfn.TEXTAFTER(Table2[[#This Row],[Kamp]],"- ")</f>
        <v>ÅFK</v>
      </c>
      <c r="D2745">
        <v>45192</v>
      </c>
      <c r="E2745">
        <v>75112</v>
      </c>
      <c r="F2745">
        <v>20232024</v>
      </c>
      <c r="G2745" t="s">
        <v>17</v>
      </c>
      <c r="H2745" t="s">
        <v>671</v>
      </c>
      <c r="I2745" t="s">
        <v>678</v>
      </c>
      <c r="J2745">
        <v>3</v>
      </c>
      <c r="K2745">
        <v>31148</v>
      </c>
      <c r="L2745">
        <v>1</v>
      </c>
      <c r="M2745" t="s">
        <v>630</v>
      </c>
      <c r="N2745" t="s">
        <v>421</v>
      </c>
      <c r="O2745" t="s">
        <v>634</v>
      </c>
      <c r="P2745">
        <v>89</v>
      </c>
      <c r="Q2745" t="s">
        <v>634</v>
      </c>
      <c r="R2745">
        <f>SUMIFS(Table2[number],Table2[Event],"Goal",Table2[H/U],"HOME",Table2[GameID],Table2[[#This Row],[GameID]],Table2[GameTime],"&lt;="&amp;Table2[[#This Row],[GameTime]])</f>
        <v>6</v>
      </c>
      <c r="S2745">
        <f>SUMIFS(Table2[number],Table2[Event],"Goal",Table2[H/U],"AWAY",Table2[GameID],Table2[[#This Row],[GameID]],Table2[GameTime],"&lt;="&amp;Table2[[#This Row],[GameTime]])</f>
        <v>5</v>
      </c>
      <c r="T2745" t="str">
        <f>IF(Table2[[#This Row],[Event]]="Goal",Table2[[#This Row],[Hscore]]&amp;"-"&amp;Table2[[#This Row],[Uscore]],"")</f>
        <v>6-5</v>
      </c>
      <c r="U2745">
        <v>2638</v>
      </c>
      <c r="V2745" s="1">
        <f>Table2[[#This Row],[GameTime]]-(Table2[[#This Row],[period]]-1)*1200</f>
        <v>238</v>
      </c>
      <c r="W2745" s="1">
        <f>ROUNDDOWN(Table2[[#This Row],[Time]]/60,0)</f>
        <v>3</v>
      </c>
      <c r="X2745" s="1">
        <f>ROUNDDOWN((Table2[[#This Row],[Time]]/60-Table2[[#This Row],[Time2]])*60,0)</f>
        <v>58</v>
      </c>
      <c r="Y2745" s="1" t="str">
        <f>IF(Table2[[#This Row],[Time2]]&lt;10,0&amp;Table2[[#This Row],[Time2]],Table2[[#This Row],[Time2]])</f>
        <v>03</v>
      </c>
      <c r="Z2745" s="1">
        <f>IF(Table2[[#This Row],[Time3]]&lt;10,0&amp;Table2[[#This Row],[Time3]],Table2[[#This Row],[Time3]])</f>
        <v>58</v>
      </c>
      <c r="AA2745" s="2" t="str">
        <f>Table2[[#This Row],[Time4]]&amp;":"&amp;Table2[[#This Row],[Time5]]</f>
        <v>03:58</v>
      </c>
      <c r="AB2745" s="1" t="str" cm="1">
        <f t="array" ref="AB2745">IFERROR(IF(Table2[[#This Row],[code]]="","",_xlfn.IFS(AND(Table2[[#This Row],[code]]&lt;400,Table2[[#This Row],[code]]&lt;&gt;""),2,Table2[[#This Row],[code]]&gt;500,4)),"")</f>
        <v/>
      </c>
      <c r="AC2745" s="1" t="str">
        <f>IF(Table2[[#This Row],[Event]]="Penalty",Table2[[#This Row],[number]],IF(Table2[[#This Row],[Event]]="Time-Out",401,""))</f>
        <v/>
      </c>
      <c r="AD2745" s="1">
        <f>ROW(A2744)</f>
        <v>2744</v>
      </c>
      <c r="AE2745" s="1">
        <f>COUNTIFS(Table2[GameID],Table2[[#This Row],[GameID]],Table2[Column1],"&lt;="&amp;Table2[[#This Row],[Column1]])-1</f>
        <v>13</v>
      </c>
    </row>
    <row r="2746" spans="1:31" x14ac:dyDescent="0.45">
      <c r="A2746" t="s">
        <v>539</v>
      </c>
      <c r="B2746" t="str">
        <f>_xlfn.TEXTBEFORE(Table2[[#This Row],[Kamp]]," - ")</f>
        <v>Strandby Elling</v>
      </c>
      <c r="C2746" t="str">
        <f>_xlfn.TEXTAFTER(Table2[[#This Row],[Kamp]],"- ")</f>
        <v>ÅFK</v>
      </c>
      <c r="D2746">
        <v>45192</v>
      </c>
      <c r="E2746">
        <v>75112</v>
      </c>
      <c r="F2746">
        <v>20232024</v>
      </c>
      <c r="G2746" t="s">
        <v>17</v>
      </c>
      <c r="H2746" t="s">
        <v>671</v>
      </c>
      <c r="I2746" t="s">
        <v>678</v>
      </c>
      <c r="J2746">
        <v>3</v>
      </c>
      <c r="K2746">
        <v>31148</v>
      </c>
      <c r="L2746">
        <v>1</v>
      </c>
      <c r="M2746" t="s">
        <v>630</v>
      </c>
      <c r="N2746" t="s">
        <v>471</v>
      </c>
      <c r="O2746" t="s">
        <v>524</v>
      </c>
      <c r="P2746">
        <v>5</v>
      </c>
      <c r="Q2746">
        <v>24</v>
      </c>
      <c r="R2746">
        <f>SUMIFS(Table2[number],Table2[Event],"Goal",Table2[H/U],"HOME",Table2[GameID],Table2[[#This Row],[GameID]],Table2[GameTime],"&lt;="&amp;Table2[[#This Row],[GameTime]])</f>
        <v>7</v>
      </c>
      <c r="S2746">
        <f>SUMIFS(Table2[number],Table2[Event],"Goal",Table2[H/U],"AWAY",Table2[GameID],Table2[[#This Row],[GameID]],Table2[GameTime],"&lt;="&amp;Table2[[#This Row],[GameTime]])</f>
        <v>5</v>
      </c>
      <c r="T2746" t="str">
        <f>IF(Table2[[#This Row],[Event]]="Goal",Table2[[#This Row],[Hscore]]&amp;"-"&amp;Table2[[#This Row],[Uscore]],"")</f>
        <v>7-5</v>
      </c>
      <c r="U2746">
        <v>2663</v>
      </c>
      <c r="V2746" s="1">
        <f>Table2[[#This Row],[GameTime]]-(Table2[[#This Row],[period]]-1)*1200</f>
        <v>263</v>
      </c>
      <c r="W2746" s="1">
        <f>ROUNDDOWN(Table2[[#This Row],[Time]]/60,0)</f>
        <v>4</v>
      </c>
      <c r="X2746" s="1">
        <f>ROUNDDOWN((Table2[[#This Row],[Time]]/60-Table2[[#This Row],[Time2]])*60,0)</f>
        <v>23</v>
      </c>
      <c r="Y2746" s="1" t="str">
        <f>IF(Table2[[#This Row],[Time2]]&lt;10,0&amp;Table2[[#This Row],[Time2]],Table2[[#This Row],[Time2]])</f>
        <v>04</v>
      </c>
      <c r="Z2746" s="1">
        <f>IF(Table2[[#This Row],[Time3]]&lt;10,0&amp;Table2[[#This Row],[Time3]],Table2[[#This Row],[Time3]])</f>
        <v>23</v>
      </c>
      <c r="AA2746" s="2" t="str">
        <f>Table2[[#This Row],[Time4]]&amp;":"&amp;Table2[[#This Row],[Time5]]</f>
        <v>04:23</v>
      </c>
      <c r="AB2746" s="1" t="str" cm="1">
        <f t="array" ref="AB2746">IFERROR(IF(Table2[[#This Row],[code]]="","",_xlfn.IFS(AND(Table2[[#This Row],[code]]&lt;400,Table2[[#This Row],[code]]&lt;&gt;""),2,Table2[[#This Row],[code]]&gt;500,4)),"")</f>
        <v/>
      </c>
      <c r="AC2746" s="1" t="str">
        <f>IF(Table2[[#This Row],[Event]]="Penalty",Table2[[#This Row],[number]],IF(Table2[[#This Row],[Event]]="Time-Out",401,""))</f>
        <v/>
      </c>
      <c r="AD2746" s="1">
        <f>ROW(A2745)</f>
        <v>2745</v>
      </c>
      <c r="AE2746" s="1">
        <f>COUNTIFS(Table2[GameID],Table2[[#This Row],[GameID]],Table2[Column1],"&lt;="&amp;Table2[[#This Row],[Column1]])-1</f>
        <v>14</v>
      </c>
    </row>
    <row r="2747" spans="1:31" x14ac:dyDescent="0.45">
      <c r="A2747" t="s">
        <v>539</v>
      </c>
      <c r="B2747" t="str">
        <f>_xlfn.TEXTBEFORE(Table2[[#This Row],[Kamp]]," - ")</f>
        <v>Strandby Elling</v>
      </c>
      <c r="C2747" t="str">
        <f>_xlfn.TEXTAFTER(Table2[[#This Row],[Kamp]],"- ")</f>
        <v>ÅFK</v>
      </c>
      <c r="D2747">
        <v>45192</v>
      </c>
      <c r="E2747">
        <v>75112</v>
      </c>
      <c r="F2747">
        <v>20232024</v>
      </c>
      <c r="G2747" t="s">
        <v>17</v>
      </c>
      <c r="H2747" t="s">
        <v>671</v>
      </c>
      <c r="I2747" t="s">
        <v>678</v>
      </c>
      <c r="J2747">
        <v>3</v>
      </c>
      <c r="K2747">
        <v>31148</v>
      </c>
      <c r="L2747">
        <v>1</v>
      </c>
      <c r="M2747" t="s">
        <v>630</v>
      </c>
      <c r="N2747" t="s">
        <v>526</v>
      </c>
      <c r="O2747" t="s">
        <v>523</v>
      </c>
      <c r="P2747">
        <v>81</v>
      </c>
      <c r="Q2747">
        <v>12</v>
      </c>
      <c r="R2747">
        <f>SUMIFS(Table2[number],Table2[Event],"Goal",Table2[H/U],"HOME",Table2[GameID],Table2[[#This Row],[GameID]],Table2[GameTime],"&lt;="&amp;Table2[[#This Row],[GameTime]])</f>
        <v>8</v>
      </c>
      <c r="S2747">
        <f>SUMIFS(Table2[number],Table2[Event],"Goal",Table2[H/U],"AWAY",Table2[GameID],Table2[[#This Row],[GameID]],Table2[GameTime],"&lt;="&amp;Table2[[#This Row],[GameTime]])</f>
        <v>5</v>
      </c>
      <c r="T2747" t="str">
        <f>IF(Table2[[#This Row],[Event]]="Goal",Table2[[#This Row],[Hscore]]&amp;"-"&amp;Table2[[#This Row],[Uscore]],"")</f>
        <v>8-5</v>
      </c>
      <c r="U2747">
        <v>2703</v>
      </c>
      <c r="V2747" s="1">
        <f>Table2[[#This Row],[GameTime]]-(Table2[[#This Row],[period]]-1)*1200</f>
        <v>303</v>
      </c>
      <c r="W2747" s="1">
        <f>ROUNDDOWN(Table2[[#This Row],[Time]]/60,0)</f>
        <v>5</v>
      </c>
      <c r="X2747" s="1">
        <f>ROUNDDOWN((Table2[[#This Row],[Time]]/60-Table2[[#This Row],[Time2]])*60,0)</f>
        <v>2</v>
      </c>
      <c r="Y2747" s="1" t="str">
        <f>IF(Table2[[#This Row],[Time2]]&lt;10,0&amp;Table2[[#This Row],[Time2]],Table2[[#This Row],[Time2]])</f>
        <v>05</v>
      </c>
      <c r="Z2747" s="1" t="str">
        <f>IF(Table2[[#This Row],[Time3]]&lt;10,0&amp;Table2[[#This Row],[Time3]],Table2[[#This Row],[Time3]])</f>
        <v>02</v>
      </c>
      <c r="AA2747" s="2" t="str">
        <f>Table2[[#This Row],[Time4]]&amp;":"&amp;Table2[[#This Row],[Time5]]</f>
        <v>05:02</v>
      </c>
      <c r="AB2747" s="1" t="str" cm="1">
        <f t="array" ref="AB2747">IFERROR(IF(Table2[[#This Row],[code]]="","",_xlfn.IFS(AND(Table2[[#This Row],[code]]&lt;400,Table2[[#This Row],[code]]&lt;&gt;""),2,Table2[[#This Row],[code]]&gt;500,4)),"")</f>
        <v/>
      </c>
      <c r="AC2747" s="1" t="str">
        <f>IF(Table2[[#This Row],[Event]]="Penalty",Table2[[#This Row],[number]],IF(Table2[[#This Row],[Event]]="Time-Out",401,""))</f>
        <v/>
      </c>
      <c r="AD2747" s="1">
        <f>ROW(A2746)</f>
        <v>2746</v>
      </c>
      <c r="AE2747" s="1">
        <f>COUNTIFS(Table2[GameID],Table2[[#This Row],[GameID]],Table2[Column1],"&lt;="&amp;Table2[[#This Row],[Column1]])-1</f>
        <v>15</v>
      </c>
    </row>
    <row r="2748" spans="1:31" x14ac:dyDescent="0.45">
      <c r="A2748" t="s">
        <v>539</v>
      </c>
      <c r="B2748" t="str">
        <f>_xlfn.TEXTBEFORE(Table2[[#This Row],[Kamp]]," - ")</f>
        <v>Strandby Elling</v>
      </c>
      <c r="C2748" t="str">
        <f>_xlfn.TEXTAFTER(Table2[[#This Row],[Kamp]],"- ")</f>
        <v>ÅFK</v>
      </c>
      <c r="D2748">
        <v>45192</v>
      </c>
      <c r="E2748">
        <v>75112</v>
      </c>
      <c r="F2748">
        <v>20232024</v>
      </c>
      <c r="G2748" t="s">
        <v>17</v>
      </c>
      <c r="H2748" t="s">
        <v>671</v>
      </c>
      <c r="I2748" t="s">
        <v>678</v>
      </c>
      <c r="J2748">
        <v>3</v>
      </c>
      <c r="K2748">
        <v>31148</v>
      </c>
      <c r="L2748">
        <v>1</v>
      </c>
      <c r="M2748" t="s">
        <v>630</v>
      </c>
      <c r="N2748" t="s">
        <v>471</v>
      </c>
      <c r="O2748" t="s">
        <v>634</v>
      </c>
      <c r="P2748">
        <v>5</v>
      </c>
      <c r="Q2748" t="s">
        <v>634</v>
      </c>
      <c r="R2748">
        <f>SUMIFS(Table2[number],Table2[Event],"Goal",Table2[H/U],"HOME",Table2[GameID],Table2[[#This Row],[GameID]],Table2[GameTime],"&lt;="&amp;Table2[[#This Row],[GameTime]])</f>
        <v>9</v>
      </c>
      <c r="S2748">
        <f>SUMIFS(Table2[number],Table2[Event],"Goal",Table2[H/U],"AWAY",Table2[GameID],Table2[[#This Row],[GameID]],Table2[GameTime],"&lt;="&amp;Table2[[#This Row],[GameTime]])</f>
        <v>5</v>
      </c>
      <c r="T2748" t="str">
        <f>IF(Table2[[#This Row],[Event]]="Goal",Table2[[#This Row],[Hscore]]&amp;"-"&amp;Table2[[#This Row],[Uscore]],"")</f>
        <v>9-5</v>
      </c>
      <c r="U2748">
        <v>2868</v>
      </c>
      <c r="V2748" s="1">
        <f>Table2[[#This Row],[GameTime]]-(Table2[[#This Row],[period]]-1)*1200</f>
        <v>468</v>
      </c>
      <c r="W2748" s="1">
        <f>ROUNDDOWN(Table2[[#This Row],[Time]]/60,0)</f>
        <v>7</v>
      </c>
      <c r="X2748" s="1">
        <f>ROUNDDOWN((Table2[[#This Row],[Time]]/60-Table2[[#This Row],[Time2]])*60,0)</f>
        <v>48</v>
      </c>
      <c r="Y2748" s="1" t="str">
        <f>IF(Table2[[#This Row],[Time2]]&lt;10,0&amp;Table2[[#This Row],[Time2]],Table2[[#This Row],[Time2]])</f>
        <v>07</v>
      </c>
      <c r="Z2748" s="1">
        <f>IF(Table2[[#This Row],[Time3]]&lt;10,0&amp;Table2[[#This Row],[Time3]],Table2[[#This Row],[Time3]])</f>
        <v>48</v>
      </c>
      <c r="AA2748" s="2" t="str">
        <f>Table2[[#This Row],[Time4]]&amp;":"&amp;Table2[[#This Row],[Time5]]</f>
        <v>07:48</v>
      </c>
      <c r="AB2748" s="1" t="str" cm="1">
        <f t="array" ref="AB2748">IFERROR(IF(Table2[[#This Row],[code]]="","",_xlfn.IFS(AND(Table2[[#This Row],[code]]&lt;400,Table2[[#This Row],[code]]&lt;&gt;""),2,Table2[[#This Row],[code]]&gt;500,4)),"")</f>
        <v/>
      </c>
      <c r="AC2748" s="1" t="str">
        <f>IF(Table2[[#This Row],[Event]]="Penalty",Table2[[#This Row],[number]],IF(Table2[[#This Row],[Event]]="Time-Out",401,""))</f>
        <v/>
      </c>
      <c r="AD2748" s="1">
        <f>ROW(A2747)</f>
        <v>2747</v>
      </c>
      <c r="AE2748" s="1">
        <f>COUNTIFS(Table2[GameID],Table2[[#This Row],[GameID]],Table2[Column1],"&lt;="&amp;Table2[[#This Row],[Column1]])-1</f>
        <v>16</v>
      </c>
    </row>
    <row r="2749" spans="1:31" x14ac:dyDescent="0.45">
      <c r="A2749" t="s">
        <v>539</v>
      </c>
      <c r="B2749" t="str">
        <f>_xlfn.TEXTBEFORE(Table2[[#This Row],[Kamp]]," - ")</f>
        <v>Strandby Elling</v>
      </c>
      <c r="C2749" t="str">
        <f>_xlfn.TEXTAFTER(Table2[[#This Row],[Kamp]],"- ")</f>
        <v>ÅFK</v>
      </c>
      <c r="D2749">
        <v>45192</v>
      </c>
      <c r="E2749">
        <v>75112</v>
      </c>
      <c r="F2749">
        <v>20232024</v>
      </c>
      <c r="G2749" t="s">
        <v>17</v>
      </c>
      <c r="H2749" t="s">
        <v>671</v>
      </c>
      <c r="I2749" t="s">
        <v>678</v>
      </c>
      <c r="J2749">
        <v>3</v>
      </c>
      <c r="K2749">
        <v>31148</v>
      </c>
      <c r="L2749">
        <v>208</v>
      </c>
      <c r="M2749" t="s">
        <v>631</v>
      </c>
      <c r="N2749" t="s">
        <v>523</v>
      </c>
      <c r="O2749" t="s">
        <v>634</v>
      </c>
      <c r="P2749">
        <v>12</v>
      </c>
      <c r="Q2749" t="s">
        <v>634</v>
      </c>
      <c r="R2749">
        <f>SUMIFS(Table2[number],Table2[Event],"Goal",Table2[H/U],"HOME",Table2[GameID],Table2[[#This Row],[GameID]],Table2[GameTime],"&lt;="&amp;Table2[[#This Row],[GameTime]])</f>
        <v>9</v>
      </c>
      <c r="S2749">
        <f>SUMIFS(Table2[number],Table2[Event],"Goal",Table2[H/U],"AWAY",Table2[GameID],Table2[[#This Row],[GameID]],Table2[GameTime],"&lt;="&amp;Table2[[#This Row],[GameTime]])</f>
        <v>5</v>
      </c>
      <c r="T2749" t="str">
        <f>IF(Table2[[#This Row],[Event]]="Goal",Table2[[#This Row],[Hscore]]&amp;"-"&amp;Table2[[#This Row],[Uscore]],"")</f>
        <v/>
      </c>
      <c r="U2749">
        <v>2951</v>
      </c>
      <c r="V2749" s="1">
        <f>Table2[[#This Row],[GameTime]]-(Table2[[#This Row],[period]]-1)*1200</f>
        <v>551</v>
      </c>
      <c r="W2749" s="1">
        <f>ROUNDDOWN(Table2[[#This Row],[Time]]/60,0)</f>
        <v>9</v>
      </c>
      <c r="X2749" s="1">
        <f>ROUNDDOWN((Table2[[#This Row],[Time]]/60-Table2[[#This Row],[Time2]])*60,0)</f>
        <v>11</v>
      </c>
      <c r="Y2749" s="1" t="str">
        <f>IF(Table2[[#This Row],[Time2]]&lt;10,0&amp;Table2[[#This Row],[Time2]],Table2[[#This Row],[Time2]])</f>
        <v>09</v>
      </c>
      <c r="Z2749" s="1">
        <f>IF(Table2[[#This Row],[Time3]]&lt;10,0&amp;Table2[[#This Row],[Time3]],Table2[[#This Row],[Time3]])</f>
        <v>11</v>
      </c>
      <c r="AA2749" s="2" t="str">
        <f>Table2[[#This Row],[Time4]]&amp;":"&amp;Table2[[#This Row],[Time5]]</f>
        <v>09:11</v>
      </c>
      <c r="AB2749" s="1" cm="1">
        <f t="array" ref="AB2749">IFERROR(IF(Table2[[#This Row],[code]]="","",_xlfn.IFS(AND(Table2[[#This Row],[code]]&lt;400,Table2[[#This Row],[code]]&lt;&gt;""),2,Table2[[#This Row],[code]]&gt;500,4)),"")</f>
        <v>2</v>
      </c>
      <c r="AC2749" s="1">
        <f>IF(Table2[[#This Row],[Event]]="Penalty",Table2[[#This Row],[number]],IF(Table2[[#This Row],[Event]]="Time-Out",401,""))</f>
        <v>208</v>
      </c>
      <c r="AD2749" s="1">
        <f>ROW(A2748)</f>
        <v>2748</v>
      </c>
      <c r="AE2749" s="1">
        <f>COUNTIFS(Table2[GameID],Table2[[#This Row],[GameID]],Table2[Column1],"&lt;="&amp;Table2[[#This Row],[Column1]])-1</f>
        <v>17</v>
      </c>
    </row>
    <row r="2750" spans="1:31" x14ac:dyDescent="0.45">
      <c r="A2750" t="s">
        <v>539</v>
      </c>
      <c r="B2750" t="str">
        <f>_xlfn.TEXTBEFORE(Table2[[#This Row],[Kamp]]," - ")</f>
        <v>Strandby Elling</v>
      </c>
      <c r="C2750" t="str">
        <f>_xlfn.TEXTAFTER(Table2[[#This Row],[Kamp]],"- ")</f>
        <v>ÅFK</v>
      </c>
      <c r="D2750">
        <v>45192</v>
      </c>
      <c r="E2750">
        <v>75112</v>
      </c>
      <c r="F2750">
        <v>20232024</v>
      </c>
      <c r="G2750" t="s">
        <v>17</v>
      </c>
      <c r="H2750" t="s">
        <v>671</v>
      </c>
      <c r="I2750" t="s">
        <v>678</v>
      </c>
      <c r="J2750">
        <v>3</v>
      </c>
      <c r="K2750">
        <v>31148</v>
      </c>
      <c r="L2750">
        <v>208</v>
      </c>
      <c r="M2750" t="s">
        <v>631</v>
      </c>
      <c r="N2750" t="s">
        <v>540</v>
      </c>
      <c r="O2750" t="s">
        <v>634</v>
      </c>
      <c r="P2750">
        <v>21</v>
      </c>
      <c r="Q2750" t="s">
        <v>634</v>
      </c>
      <c r="R2750">
        <f>SUMIFS(Table2[number],Table2[Event],"Goal",Table2[H/U],"HOME",Table2[GameID],Table2[[#This Row],[GameID]],Table2[GameTime],"&lt;="&amp;Table2[[#This Row],[GameTime]])</f>
        <v>9</v>
      </c>
      <c r="S2750">
        <f>SUMIFS(Table2[number],Table2[Event],"Goal",Table2[H/U],"AWAY",Table2[GameID],Table2[[#This Row],[GameID]],Table2[GameTime],"&lt;="&amp;Table2[[#This Row],[GameTime]])</f>
        <v>5</v>
      </c>
      <c r="T2750" t="str">
        <f>IF(Table2[[#This Row],[Event]]="Goal",Table2[[#This Row],[Hscore]]&amp;"-"&amp;Table2[[#This Row],[Uscore]],"")</f>
        <v/>
      </c>
      <c r="U2750">
        <v>3061</v>
      </c>
      <c r="V2750" s="1">
        <f>Table2[[#This Row],[GameTime]]-(Table2[[#This Row],[period]]-1)*1200</f>
        <v>661</v>
      </c>
      <c r="W2750" s="1">
        <f>ROUNDDOWN(Table2[[#This Row],[Time]]/60,0)</f>
        <v>11</v>
      </c>
      <c r="X2750" s="1">
        <f>ROUNDDOWN((Table2[[#This Row],[Time]]/60-Table2[[#This Row],[Time2]])*60,0)</f>
        <v>1</v>
      </c>
      <c r="Y2750" s="1">
        <f>IF(Table2[[#This Row],[Time2]]&lt;10,0&amp;Table2[[#This Row],[Time2]],Table2[[#This Row],[Time2]])</f>
        <v>11</v>
      </c>
      <c r="Z2750" s="1" t="str">
        <f>IF(Table2[[#This Row],[Time3]]&lt;10,0&amp;Table2[[#This Row],[Time3]],Table2[[#This Row],[Time3]])</f>
        <v>01</v>
      </c>
      <c r="AA2750" s="2" t="str">
        <f>Table2[[#This Row],[Time4]]&amp;":"&amp;Table2[[#This Row],[Time5]]</f>
        <v>11:01</v>
      </c>
      <c r="AB2750" s="1" cm="1">
        <f t="array" ref="AB2750">IFERROR(IF(Table2[[#This Row],[code]]="","",_xlfn.IFS(AND(Table2[[#This Row],[code]]&lt;400,Table2[[#This Row],[code]]&lt;&gt;""),2,Table2[[#This Row],[code]]&gt;500,4)),"")</f>
        <v>2</v>
      </c>
      <c r="AC2750" s="1">
        <f>IF(Table2[[#This Row],[Event]]="Penalty",Table2[[#This Row],[number]],IF(Table2[[#This Row],[Event]]="Time-Out",401,""))</f>
        <v>208</v>
      </c>
      <c r="AD2750" s="1">
        <f>ROW(A2749)</f>
        <v>2749</v>
      </c>
      <c r="AE2750" s="1">
        <f>COUNTIFS(Table2[GameID],Table2[[#This Row],[GameID]],Table2[Column1],"&lt;="&amp;Table2[[#This Row],[Column1]])-1</f>
        <v>18</v>
      </c>
    </row>
    <row r="2751" spans="1:31" x14ac:dyDescent="0.45">
      <c r="A2751" t="s">
        <v>539</v>
      </c>
      <c r="B2751" t="str">
        <f>_xlfn.TEXTBEFORE(Table2[[#This Row],[Kamp]]," - ")</f>
        <v>Strandby Elling</v>
      </c>
      <c r="C2751" t="str">
        <f>_xlfn.TEXTAFTER(Table2[[#This Row],[Kamp]],"- ")</f>
        <v>ÅFK</v>
      </c>
      <c r="D2751">
        <v>45192</v>
      </c>
      <c r="E2751">
        <v>75112</v>
      </c>
      <c r="F2751">
        <v>20232024</v>
      </c>
      <c r="G2751" t="s">
        <v>17</v>
      </c>
      <c r="H2751" t="s">
        <v>666</v>
      </c>
      <c r="I2751" t="s">
        <v>677</v>
      </c>
      <c r="J2751">
        <v>3</v>
      </c>
      <c r="K2751">
        <v>31407</v>
      </c>
      <c r="L2751">
        <v>208</v>
      </c>
      <c r="M2751" t="s">
        <v>631</v>
      </c>
      <c r="N2751" t="s">
        <v>647</v>
      </c>
      <c r="O2751" t="s">
        <v>634</v>
      </c>
      <c r="P2751">
        <v>38</v>
      </c>
      <c r="Q2751" t="s">
        <v>634</v>
      </c>
      <c r="R2751">
        <f>SUMIFS(Table2[number],Table2[Event],"Goal",Table2[H/U],"HOME",Table2[GameID],Table2[[#This Row],[GameID]],Table2[GameTime],"&lt;="&amp;Table2[[#This Row],[GameTime]])</f>
        <v>9</v>
      </c>
      <c r="S2751">
        <f>SUMIFS(Table2[number],Table2[Event],"Goal",Table2[H/U],"AWAY",Table2[GameID],Table2[[#This Row],[GameID]],Table2[GameTime],"&lt;="&amp;Table2[[#This Row],[GameTime]])</f>
        <v>5</v>
      </c>
      <c r="T2751" t="str">
        <f>IF(Table2[[#This Row],[Event]]="Goal",Table2[[#This Row],[Hscore]]&amp;"-"&amp;Table2[[#This Row],[Uscore]],"")</f>
        <v/>
      </c>
      <c r="U2751">
        <v>3220</v>
      </c>
      <c r="V2751" s="1">
        <f>Table2[[#This Row],[GameTime]]-(Table2[[#This Row],[period]]-1)*1200</f>
        <v>820</v>
      </c>
      <c r="W2751" s="1">
        <f>ROUNDDOWN(Table2[[#This Row],[Time]]/60,0)</f>
        <v>13</v>
      </c>
      <c r="X2751" s="1">
        <f>ROUNDDOWN((Table2[[#This Row],[Time]]/60-Table2[[#This Row],[Time2]])*60,0)</f>
        <v>40</v>
      </c>
      <c r="Y2751" s="1">
        <f>IF(Table2[[#This Row],[Time2]]&lt;10,0&amp;Table2[[#This Row],[Time2]],Table2[[#This Row],[Time2]])</f>
        <v>13</v>
      </c>
      <c r="Z2751" s="1">
        <f>IF(Table2[[#This Row],[Time3]]&lt;10,0&amp;Table2[[#This Row],[Time3]],Table2[[#This Row],[Time3]])</f>
        <v>40</v>
      </c>
      <c r="AA2751" s="2" t="str">
        <f>Table2[[#This Row],[Time4]]&amp;":"&amp;Table2[[#This Row],[Time5]]</f>
        <v>13:40</v>
      </c>
      <c r="AB2751" s="1" cm="1">
        <f t="array" ref="AB2751">IFERROR(IF(Table2[[#This Row],[code]]="","",_xlfn.IFS(AND(Table2[[#This Row],[code]]&lt;400,Table2[[#This Row],[code]]&lt;&gt;""),2,Table2[[#This Row],[code]]&gt;500,4)),"")</f>
        <v>2</v>
      </c>
      <c r="AC2751" s="1">
        <f>IF(Table2[[#This Row],[Event]]="Penalty",Table2[[#This Row],[number]],IF(Table2[[#This Row],[Event]]="Time-Out",401,""))</f>
        <v>208</v>
      </c>
      <c r="AD2751" s="1">
        <f>ROW(A2750)</f>
        <v>2750</v>
      </c>
      <c r="AE2751" s="1">
        <f>COUNTIFS(Table2[GameID],Table2[[#This Row],[GameID]],Table2[Column1],"&lt;="&amp;Table2[[#This Row],[Column1]])-1</f>
        <v>19</v>
      </c>
    </row>
    <row r="2752" spans="1:31" x14ac:dyDescent="0.45">
      <c r="A2752" t="s">
        <v>539</v>
      </c>
      <c r="B2752" t="str">
        <f>_xlfn.TEXTBEFORE(Table2[[#This Row],[Kamp]]," - ")</f>
        <v>Strandby Elling</v>
      </c>
      <c r="C2752" t="str">
        <f>_xlfn.TEXTAFTER(Table2[[#This Row],[Kamp]],"- ")</f>
        <v>ÅFK</v>
      </c>
      <c r="D2752">
        <v>45192</v>
      </c>
      <c r="E2752">
        <v>75112</v>
      </c>
      <c r="F2752">
        <v>20232024</v>
      </c>
      <c r="G2752" t="s">
        <v>17</v>
      </c>
      <c r="H2752" t="s">
        <v>671</v>
      </c>
      <c r="I2752" t="s">
        <v>678</v>
      </c>
      <c r="J2752">
        <v>3</v>
      </c>
      <c r="K2752">
        <v>31148</v>
      </c>
      <c r="L2752">
        <v>1</v>
      </c>
      <c r="M2752" t="s">
        <v>630</v>
      </c>
      <c r="N2752" t="s">
        <v>524</v>
      </c>
      <c r="O2752" t="s">
        <v>634</v>
      </c>
      <c r="P2752">
        <v>24</v>
      </c>
      <c r="Q2752" t="s">
        <v>634</v>
      </c>
      <c r="R2752">
        <f>SUMIFS(Table2[number],Table2[Event],"Goal",Table2[H/U],"HOME",Table2[GameID],Table2[[#This Row],[GameID]],Table2[GameTime],"&lt;="&amp;Table2[[#This Row],[GameTime]])</f>
        <v>10</v>
      </c>
      <c r="S2752">
        <f>SUMIFS(Table2[number],Table2[Event],"Goal",Table2[H/U],"AWAY",Table2[GameID],Table2[[#This Row],[GameID]],Table2[GameTime],"&lt;="&amp;Table2[[#This Row],[GameTime]])</f>
        <v>5</v>
      </c>
      <c r="T2752" t="str">
        <f>IF(Table2[[#This Row],[Event]]="Goal",Table2[[#This Row],[Hscore]]&amp;"-"&amp;Table2[[#This Row],[Uscore]],"")</f>
        <v>10-5</v>
      </c>
      <c r="U2752">
        <v>3405</v>
      </c>
      <c r="V2752" s="1">
        <f>Table2[[#This Row],[GameTime]]-(Table2[[#This Row],[period]]-1)*1200</f>
        <v>1005</v>
      </c>
      <c r="W2752" s="1">
        <f>ROUNDDOWN(Table2[[#This Row],[Time]]/60,0)</f>
        <v>16</v>
      </c>
      <c r="X2752" s="1">
        <f>ROUNDDOWN((Table2[[#This Row],[Time]]/60-Table2[[#This Row],[Time2]])*60,0)</f>
        <v>45</v>
      </c>
      <c r="Y2752" s="1">
        <f>IF(Table2[[#This Row],[Time2]]&lt;10,0&amp;Table2[[#This Row],[Time2]],Table2[[#This Row],[Time2]])</f>
        <v>16</v>
      </c>
      <c r="Z2752" s="1">
        <f>IF(Table2[[#This Row],[Time3]]&lt;10,0&amp;Table2[[#This Row],[Time3]],Table2[[#This Row],[Time3]])</f>
        <v>45</v>
      </c>
      <c r="AA2752" s="2" t="str">
        <f>Table2[[#This Row],[Time4]]&amp;":"&amp;Table2[[#This Row],[Time5]]</f>
        <v>16:45</v>
      </c>
      <c r="AB2752" s="1" t="str" cm="1">
        <f t="array" ref="AB2752">IFERROR(IF(Table2[[#This Row],[code]]="","",_xlfn.IFS(AND(Table2[[#This Row],[code]]&lt;400,Table2[[#This Row],[code]]&lt;&gt;""),2,Table2[[#This Row],[code]]&gt;500,4)),"")</f>
        <v/>
      </c>
      <c r="AC2752" s="1" t="str">
        <f>IF(Table2[[#This Row],[Event]]="Penalty",Table2[[#This Row],[number]],IF(Table2[[#This Row],[Event]]="Time-Out",401,""))</f>
        <v/>
      </c>
      <c r="AD2752" s="1">
        <f>ROW(A2751)</f>
        <v>2751</v>
      </c>
      <c r="AE2752" s="1">
        <f>COUNTIFS(Table2[GameID],Table2[[#This Row],[GameID]],Table2[Column1],"&lt;="&amp;Table2[[#This Row],[Column1]])-1</f>
        <v>20</v>
      </c>
    </row>
    <row r="2753" spans="1:31" x14ac:dyDescent="0.45">
      <c r="A2753" t="s">
        <v>539</v>
      </c>
      <c r="B2753" t="str">
        <f>_xlfn.TEXTBEFORE(Table2[[#This Row],[Kamp]]," - ")</f>
        <v>Strandby Elling</v>
      </c>
      <c r="C2753" t="str">
        <f>_xlfn.TEXTAFTER(Table2[[#This Row],[Kamp]],"- ")</f>
        <v>ÅFK</v>
      </c>
      <c r="D2753">
        <v>45192</v>
      </c>
      <c r="E2753">
        <v>75112</v>
      </c>
      <c r="F2753">
        <v>20232024</v>
      </c>
      <c r="G2753" t="s">
        <v>17</v>
      </c>
      <c r="H2753" t="s">
        <v>671</v>
      </c>
      <c r="I2753" t="s">
        <v>678</v>
      </c>
      <c r="J2753">
        <v>3</v>
      </c>
      <c r="K2753">
        <v>31148</v>
      </c>
      <c r="L2753">
        <v>215</v>
      </c>
      <c r="M2753" t="s">
        <v>631</v>
      </c>
      <c r="N2753" t="s">
        <v>479</v>
      </c>
      <c r="O2753" t="s">
        <v>634</v>
      </c>
      <c r="P2753">
        <v>90</v>
      </c>
      <c r="Q2753" t="s">
        <v>634</v>
      </c>
      <c r="R2753">
        <f>SUMIFS(Table2[number],Table2[Event],"Goal",Table2[H/U],"HOME",Table2[GameID],Table2[[#This Row],[GameID]],Table2[GameTime],"&lt;="&amp;Table2[[#This Row],[GameTime]])</f>
        <v>10</v>
      </c>
      <c r="S2753">
        <f>SUMIFS(Table2[number],Table2[Event],"Goal",Table2[H/U],"AWAY",Table2[GameID],Table2[[#This Row],[GameID]],Table2[GameTime],"&lt;="&amp;Table2[[#This Row],[GameTime]])</f>
        <v>5</v>
      </c>
      <c r="T2753" t="str">
        <f>IF(Table2[[#This Row],[Event]]="Goal",Table2[[#This Row],[Hscore]]&amp;"-"&amp;Table2[[#This Row],[Uscore]],"")</f>
        <v/>
      </c>
      <c r="U2753">
        <v>3537</v>
      </c>
      <c r="V2753" s="1">
        <f>Table2[[#This Row],[GameTime]]-(Table2[[#This Row],[period]]-1)*1200</f>
        <v>1137</v>
      </c>
      <c r="W2753" s="1">
        <f>ROUNDDOWN(Table2[[#This Row],[Time]]/60,0)</f>
        <v>18</v>
      </c>
      <c r="X2753" s="1">
        <f>ROUNDDOWN((Table2[[#This Row],[Time]]/60-Table2[[#This Row],[Time2]])*60,0)</f>
        <v>57</v>
      </c>
      <c r="Y2753" s="1">
        <f>IF(Table2[[#This Row],[Time2]]&lt;10,0&amp;Table2[[#This Row],[Time2]],Table2[[#This Row],[Time2]])</f>
        <v>18</v>
      </c>
      <c r="Z2753" s="1">
        <f>IF(Table2[[#This Row],[Time3]]&lt;10,0&amp;Table2[[#This Row],[Time3]],Table2[[#This Row],[Time3]])</f>
        <v>57</v>
      </c>
      <c r="AA2753" s="2" t="str">
        <f>Table2[[#This Row],[Time4]]&amp;":"&amp;Table2[[#This Row],[Time5]]</f>
        <v>18:57</v>
      </c>
      <c r="AB2753" s="1" cm="1">
        <f t="array" ref="AB2753">IFERROR(IF(Table2[[#This Row],[code]]="","",_xlfn.IFS(AND(Table2[[#This Row],[code]]&lt;400,Table2[[#This Row],[code]]&lt;&gt;""),2,Table2[[#This Row],[code]]&gt;500,4)),"")</f>
        <v>2</v>
      </c>
      <c r="AC2753" s="1">
        <f>IF(Table2[[#This Row],[Event]]="Penalty",Table2[[#This Row],[number]],IF(Table2[[#This Row],[Event]]="Time-Out",401,""))</f>
        <v>215</v>
      </c>
      <c r="AD2753" s="1">
        <f>ROW(A2752)</f>
        <v>2752</v>
      </c>
      <c r="AE2753" s="1">
        <f>COUNTIFS(Table2[GameID],Table2[[#This Row],[GameID]],Table2[Column1],"&lt;="&amp;Table2[[#This Row],[Column1]])-1</f>
        <v>21</v>
      </c>
    </row>
    <row r="2754" spans="1:31" x14ac:dyDescent="0.45">
      <c r="A2754" t="s">
        <v>539</v>
      </c>
      <c r="B2754" t="str">
        <f>_xlfn.TEXTBEFORE(Table2[[#This Row],[Kamp]]," - ")</f>
        <v>Strandby Elling</v>
      </c>
      <c r="C2754" t="str">
        <f>_xlfn.TEXTAFTER(Table2[[#This Row],[Kamp]],"- ")</f>
        <v>ÅFK</v>
      </c>
      <c r="D2754">
        <v>45192</v>
      </c>
      <c r="E2754">
        <v>75112</v>
      </c>
      <c r="F2754">
        <v>20232024</v>
      </c>
      <c r="G2754" t="s">
        <v>17</v>
      </c>
      <c r="H2754" t="s">
        <v>671</v>
      </c>
      <c r="I2754" t="s">
        <v>678</v>
      </c>
      <c r="J2754">
        <v>3</v>
      </c>
      <c r="K2754">
        <v>31148</v>
      </c>
      <c r="L2754">
        <v>1</v>
      </c>
      <c r="M2754" t="s">
        <v>630</v>
      </c>
      <c r="N2754" t="s">
        <v>526</v>
      </c>
      <c r="O2754" t="s">
        <v>421</v>
      </c>
      <c r="P2754">
        <v>81</v>
      </c>
      <c r="Q2754">
        <v>89</v>
      </c>
      <c r="R2754">
        <f>SUMIFS(Table2[number],Table2[Event],"Goal",Table2[H/U],"HOME",Table2[GameID],Table2[[#This Row],[GameID]],Table2[GameTime],"&lt;="&amp;Table2[[#This Row],[GameTime]])</f>
        <v>11</v>
      </c>
      <c r="S2754">
        <f>SUMIFS(Table2[number],Table2[Event],"Goal",Table2[H/U],"AWAY",Table2[GameID],Table2[[#This Row],[GameID]],Table2[GameTime],"&lt;="&amp;Table2[[#This Row],[GameTime]])</f>
        <v>5</v>
      </c>
      <c r="T2754" t="str">
        <f>IF(Table2[[#This Row],[Event]]="Goal",Table2[[#This Row],[Hscore]]&amp;"-"&amp;Table2[[#This Row],[Uscore]],"")</f>
        <v>11-5</v>
      </c>
      <c r="U2754">
        <v>3560</v>
      </c>
      <c r="V2754" s="1">
        <f>Table2[[#This Row],[GameTime]]-(Table2[[#This Row],[period]]-1)*1200</f>
        <v>1160</v>
      </c>
      <c r="W2754" s="1">
        <f>ROUNDDOWN(Table2[[#This Row],[Time]]/60,0)</f>
        <v>19</v>
      </c>
      <c r="X2754" s="1">
        <f>ROUNDDOWN((Table2[[#This Row],[Time]]/60-Table2[[#This Row],[Time2]])*60,0)</f>
        <v>19</v>
      </c>
      <c r="Y2754" s="1">
        <f>IF(Table2[[#This Row],[Time2]]&lt;10,0&amp;Table2[[#This Row],[Time2]],Table2[[#This Row],[Time2]])</f>
        <v>19</v>
      </c>
      <c r="Z2754" s="1">
        <f>IF(Table2[[#This Row],[Time3]]&lt;10,0&amp;Table2[[#This Row],[Time3]],Table2[[#This Row],[Time3]])</f>
        <v>19</v>
      </c>
      <c r="AA2754" s="2" t="str">
        <f>Table2[[#This Row],[Time4]]&amp;":"&amp;Table2[[#This Row],[Time5]]</f>
        <v>19:19</v>
      </c>
      <c r="AB2754" s="1" t="str" cm="1">
        <f t="array" ref="AB2754">IFERROR(IF(Table2[[#This Row],[code]]="","",_xlfn.IFS(AND(Table2[[#This Row],[code]]&lt;400,Table2[[#This Row],[code]]&lt;&gt;""),2,Table2[[#This Row],[code]]&gt;500,4)),"")</f>
        <v/>
      </c>
      <c r="AC2754" s="1" t="str">
        <f>IF(Table2[[#This Row],[Event]]="Penalty",Table2[[#This Row],[number]],IF(Table2[[#This Row],[Event]]="Time-Out",401,""))</f>
        <v/>
      </c>
      <c r="AD2754" s="1">
        <f>ROW(A2753)</f>
        <v>2753</v>
      </c>
      <c r="AE2754" s="1">
        <f>COUNTIFS(Table2[GameID],Table2[[#This Row],[GameID]],Table2[Column1],"&lt;="&amp;Table2[[#This Row],[Column1]])-1</f>
        <v>22</v>
      </c>
    </row>
    <row r="2755" spans="1:31" x14ac:dyDescent="0.45">
      <c r="A2755" t="s">
        <v>286</v>
      </c>
      <c r="B2755" t="str">
        <f>_xlfn.TEXTBEFORE(Table2[[#This Row],[Kamp]]," - ")</f>
        <v>BFC Vendsyssel</v>
      </c>
      <c r="C2755" t="str">
        <f>_xlfn.TEXTAFTER(Table2[[#This Row],[Kamp]],"- ")</f>
        <v>Aab</v>
      </c>
      <c r="D2755">
        <v>45192</v>
      </c>
      <c r="E2755">
        <v>75114</v>
      </c>
      <c r="F2755">
        <v>20232024</v>
      </c>
      <c r="G2755" t="s">
        <v>17</v>
      </c>
      <c r="H2755" t="s">
        <v>669</v>
      </c>
      <c r="I2755" t="s">
        <v>677</v>
      </c>
      <c r="J2755">
        <v>1</v>
      </c>
      <c r="K2755">
        <v>31146</v>
      </c>
      <c r="L2755">
        <v>208</v>
      </c>
      <c r="M2755" t="s">
        <v>631</v>
      </c>
      <c r="N2755" t="s">
        <v>519</v>
      </c>
      <c r="O2755" t="s">
        <v>634</v>
      </c>
      <c r="P2755">
        <v>22</v>
      </c>
      <c r="Q2755" t="s">
        <v>634</v>
      </c>
      <c r="R2755">
        <f>SUMIFS(Table2[number],Table2[Event],"Goal",Table2[H/U],"HOME",Table2[GameID],Table2[[#This Row],[GameID]],Table2[GameTime],"&lt;="&amp;Table2[[#This Row],[GameTime]])</f>
        <v>0</v>
      </c>
      <c r="S2755">
        <f>SUMIFS(Table2[number],Table2[Event],"Goal",Table2[H/U],"AWAY",Table2[GameID],Table2[[#This Row],[GameID]],Table2[GameTime],"&lt;="&amp;Table2[[#This Row],[GameTime]])</f>
        <v>0</v>
      </c>
      <c r="T2755" t="str">
        <f>IF(Table2[[#This Row],[Event]]="Goal",Table2[[#This Row],[Hscore]]&amp;"-"&amp;Table2[[#This Row],[Uscore]],"")</f>
        <v/>
      </c>
      <c r="U2755">
        <v>202</v>
      </c>
      <c r="V2755" s="1">
        <f>Table2[[#This Row],[GameTime]]-(Table2[[#This Row],[period]]-1)*1200</f>
        <v>202</v>
      </c>
      <c r="W2755" s="1">
        <f>ROUNDDOWN(Table2[[#This Row],[Time]]/60,0)</f>
        <v>3</v>
      </c>
      <c r="X2755" s="1">
        <f>ROUNDDOWN((Table2[[#This Row],[Time]]/60-Table2[[#This Row],[Time2]])*60,0)</f>
        <v>22</v>
      </c>
      <c r="Y2755" s="1" t="str">
        <f>IF(Table2[[#This Row],[Time2]]&lt;10,0&amp;Table2[[#This Row],[Time2]],Table2[[#This Row],[Time2]])</f>
        <v>03</v>
      </c>
      <c r="Z2755" s="1">
        <f>IF(Table2[[#This Row],[Time3]]&lt;10,0&amp;Table2[[#This Row],[Time3]],Table2[[#This Row],[Time3]])</f>
        <v>22</v>
      </c>
      <c r="AA2755" s="2" t="str">
        <f>Table2[[#This Row],[Time4]]&amp;":"&amp;Table2[[#This Row],[Time5]]</f>
        <v>03:22</v>
      </c>
      <c r="AB2755" s="1" cm="1">
        <f t="array" ref="AB2755">IFERROR(IF(Table2[[#This Row],[code]]="","",_xlfn.IFS(AND(Table2[[#This Row],[code]]&lt;400,Table2[[#This Row],[code]]&lt;&gt;""),2,Table2[[#This Row],[code]]&gt;500,4)),"")</f>
        <v>2</v>
      </c>
      <c r="AC2755" s="1">
        <f>IF(Table2[[#This Row],[Event]]="Penalty",Table2[[#This Row],[number]],IF(Table2[[#This Row],[Event]]="Time-Out",401,""))</f>
        <v>208</v>
      </c>
      <c r="AD2755" s="1">
        <f>ROW(A2754)</f>
        <v>2754</v>
      </c>
      <c r="AE2755" s="1">
        <f>COUNTIFS(Table2[GameID],Table2[[#This Row],[GameID]],Table2[Column1],"&lt;="&amp;Table2[[#This Row],[Column1]])-1</f>
        <v>0</v>
      </c>
    </row>
    <row r="2756" spans="1:31" x14ac:dyDescent="0.45">
      <c r="A2756" t="s">
        <v>286</v>
      </c>
      <c r="B2756" t="str">
        <f>_xlfn.TEXTBEFORE(Table2[[#This Row],[Kamp]]," - ")</f>
        <v>BFC Vendsyssel</v>
      </c>
      <c r="C2756" t="str">
        <f>_xlfn.TEXTAFTER(Table2[[#This Row],[Kamp]],"- ")</f>
        <v>Aab</v>
      </c>
      <c r="D2756">
        <v>45192</v>
      </c>
      <c r="E2756">
        <v>75114</v>
      </c>
      <c r="F2756">
        <v>20232024</v>
      </c>
      <c r="G2756" t="s">
        <v>17</v>
      </c>
      <c r="H2756" t="s">
        <v>669</v>
      </c>
      <c r="I2756" t="s">
        <v>677</v>
      </c>
      <c r="J2756">
        <v>1</v>
      </c>
      <c r="K2756">
        <v>31146</v>
      </c>
      <c r="L2756">
        <v>1</v>
      </c>
      <c r="M2756" t="s">
        <v>630</v>
      </c>
      <c r="N2756" t="s">
        <v>264</v>
      </c>
      <c r="O2756" t="s">
        <v>517</v>
      </c>
      <c r="P2756">
        <v>61</v>
      </c>
      <c r="Q2756">
        <v>11</v>
      </c>
      <c r="R2756">
        <f>SUMIFS(Table2[number],Table2[Event],"Goal",Table2[H/U],"HOME",Table2[GameID],Table2[[#This Row],[GameID]],Table2[GameTime],"&lt;="&amp;Table2[[#This Row],[GameTime]])</f>
        <v>0</v>
      </c>
      <c r="S2756">
        <f>SUMIFS(Table2[number],Table2[Event],"Goal",Table2[H/U],"AWAY",Table2[GameID],Table2[[#This Row],[GameID]],Table2[GameTime],"&lt;="&amp;Table2[[#This Row],[GameTime]])</f>
        <v>1</v>
      </c>
      <c r="T2756" t="str">
        <f>IF(Table2[[#This Row],[Event]]="Goal",Table2[[#This Row],[Hscore]]&amp;"-"&amp;Table2[[#This Row],[Uscore]],"")</f>
        <v>0-1</v>
      </c>
      <c r="U2756">
        <v>409</v>
      </c>
      <c r="V2756" s="1">
        <f>Table2[[#This Row],[GameTime]]-(Table2[[#This Row],[period]]-1)*1200</f>
        <v>409</v>
      </c>
      <c r="W2756" s="1">
        <f>ROUNDDOWN(Table2[[#This Row],[Time]]/60,0)</f>
        <v>6</v>
      </c>
      <c r="X2756" s="1">
        <f>ROUNDDOWN((Table2[[#This Row],[Time]]/60-Table2[[#This Row],[Time2]])*60,0)</f>
        <v>49</v>
      </c>
      <c r="Y2756" s="1" t="str">
        <f>IF(Table2[[#This Row],[Time2]]&lt;10,0&amp;Table2[[#This Row],[Time2]],Table2[[#This Row],[Time2]])</f>
        <v>06</v>
      </c>
      <c r="Z2756" s="1">
        <f>IF(Table2[[#This Row],[Time3]]&lt;10,0&amp;Table2[[#This Row],[Time3]],Table2[[#This Row],[Time3]])</f>
        <v>49</v>
      </c>
      <c r="AA2756" s="2" t="str">
        <f>Table2[[#This Row],[Time4]]&amp;":"&amp;Table2[[#This Row],[Time5]]</f>
        <v>06:49</v>
      </c>
      <c r="AB2756" s="1" t="str" cm="1">
        <f t="array" ref="AB2756">IFERROR(IF(Table2[[#This Row],[code]]="","",_xlfn.IFS(AND(Table2[[#This Row],[code]]&lt;400,Table2[[#This Row],[code]]&lt;&gt;""),2,Table2[[#This Row],[code]]&gt;500,4)),"")</f>
        <v/>
      </c>
      <c r="AC2756" s="1" t="str">
        <f>IF(Table2[[#This Row],[Event]]="Penalty",Table2[[#This Row],[number]],IF(Table2[[#This Row],[Event]]="Time-Out",401,""))</f>
        <v/>
      </c>
      <c r="AD2756" s="1">
        <f>ROW(A2755)</f>
        <v>2755</v>
      </c>
      <c r="AE2756" s="1">
        <f>COUNTIFS(Table2[GameID],Table2[[#This Row],[GameID]],Table2[Column1],"&lt;="&amp;Table2[[#This Row],[Column1]])-1</f>
        <v>1</v>
      </c>
    </row>
    <row r="2757" spans="1:31" x14ac:dyDescent="0.45">
      <c r="A2757" t="s">
        <v>286</v>
      </c>
      <c r="B2757" t="str">
        <f>_xlfn.TEXTBEFORE(Table2[[#This Row],[Kamp]]," - ")</f>
        <v>BFC Vendsyssel</v>
      </c>
      <c r="C2757" t="str">
        <f>_xlfn.TEXTAFTER(Table2[[#This Row],[Kamp]],"- ")</f>
        <v>Aab</v>
      </c>
      <c r="D2757">
        <v>45192</v>
      </c>
      <c r="E2757">
        <v>75114</v>
      </c>
      <c r="F2757">
        <v>20232024</v>
      </c>
      <c r="G2757" t="s">
        <v>17</v>
      </c>
      <c r="H2757" t="s">
        <v>664</v>
      </c>
      <c r="I2757" t="s">
        <v>678</v>
      </c>
      <c r="J2757">
        <v>1</v>
      </c>
      <c r="K2757">
        <v>31145</v>
      </c>
      <c r="L2757">
        <v>1</v>
      </c>
      <c r="M2757" t="s">
        <v>630</v>
      </c>
      <c r="N2757" t="s">
        <v>211</v>
      </c>
      <c r="O2757" t="s">
        <v>287</v>
      </c>
      <c r="P2757">
        <v>92</v>
      </c>
      <c r="Q2757">
        <v>22</v>
      </c>
      <c r="R2757">
        <f>SUMIFS(Table2[number],Table2[Event],"Goal",Table2[H/U],"HOME",Table2[GameID],Table2[[#This Row],[GameID]],Table2[GameTime],"&lt;="&amp;Table2[[#This Row],[GameTime]])</f>
        <v>1</v>
      </c>
      <c r="S2757">
        <f>SUMIFS(Table2[number],Table2[Event],"Goal",Table2[H/U],"AWAY",Table2[GameID],Table2[[#This Row],[GameID]],Table2[GameTime],"&lt;="&amp;Table2[[#This Row],[GameTime]])</f>
        <v>1</v>
      </c>
      <c r="T2757" t="str">
        <f>IF(Table2[[#This Row],[Event]]="Goal",Table2[[#This Row],[Hscore]]&amp;"-"&amp;Table2[[#This Row],[Uscore]],"")</f>
        <v>1-1</v>
      </c>
      <c r="U2757">
        <v>432</v>
      </c>
      <c r="V2757" s="1">
        <f>Table2[[#This Row],[GameTime]]-(Table2[[#This Row],[period]]-1)*1200</f>
        <v>432</v>
      </c>
      <c r="W2757" s="1">
        <f>ROUNDDOWN(Table2[[#This Row],[Time]]/60,0)</f>
        <v>7</v>
      </c>
      <c r="X2757" s="1">
        <f>ROUNDDOWN((Table2[[#This Row],[Time]]/60-Table2[[#This Row],[Time2]])*60,0)</f>
        <v>12</v>
      </c>
      <c r="Y2757" s="1" t="str">
        <f>IF(Table2[[#This Row],[Time2]]&lt;10,0&amp;Table2[[#This Row],[Time2]],Table2[[#This Row],[Time2]])</f>
        <v>07</v>
      </c>
      <c r="Z2757" s="1">
        <f>IF(Table2[[#This Row],[Time3]]&lt;10,0&amp;Table2[[#This Row],[Time3]],Table2[[#This Row],[Time3]])</f>
        <v>12</v>
      </c>
      <c r="AA2757" s="2" t="str">
        <f>Table2[[#This Row],[Time4]]&amp;":"&amp;Table2[[#This Row],[Time5]]</f>
        <v>07:12</v>
      </c>
      <c r="AB2757" s="1" t="str" cm="1">
        <f t="array" ref="AB2757">IFERROR(IF(Table2[[#This Row],[code]]="","",_xlfn.IFS(AND(Table2[[#This Row],[code]]&lt;400,Table2[[#This Row],[code]]&lt;&gt;""),2,Table2[[#This Row],[code]]&gt;500,4)),"")</f>
        <v/>
      </c>
      <c r="AC2757" s="1" t="str">
        <f>IF(Table2[[#This Row],[Event]]="Penalty",Table2[[#This Row],[number]],IF(Table2[[#This Row],[Event]]="Time-Out",401,""))</f>
        <v/>
      </c>
      <c r="AD2757" s="1">
        <f>ROW(A2756)</f>
        <v>2756</v>
      </c>
      <c r="AE2757" s="1">
        <f>COUNTIFS(Table2[GameID],Table2[[#This Row],[GameID]],Table2[Column1],"&lt;="&amp;Table2[[#This Row],[Column1]])-1</f>
        <v>2</v>
      </c>
    </row>
    <row r="2758" spans="1:31" x14ac:dyDescent="0.45">
      <c r="A2758" t="s">
        <v>286</v>
      </c>
      <c r="B2758" t="str">
        <f>_xlfn.TEXTBEFORE(Table2[[#This Row],[Kamp]]," - ")</f>
        <v>BFC Vendsyssel</v>
      </c>
      <c r="C2758" t="str">
        <f>_xlfn.TEXTAFTER(Table2[[#This Row],[Kamp]],"- ")</f>
        <v>Aab</v>
      </c>
      <c r="D2758">
        <v>45192</v>
      </c>
      <c r="E2758">
        <v>75114</v>
      </c>
      <c r="F2758">
        <v>20232024</v>
      </c>
      <c r="G2758" t="s">
        <v>17</v>
      </c>
      <c r="H2758" t="s">
        <v>669</v>
      </c>
      <c r="I2758" t="s">
        <v>677</v>
      </c>
      <c r="J2758">
        <v>1</v>
      </c>
      <c r="K2758">
        <v>31146</v>
      </c>
      <c r="L2758">
        <v>1</v>
      </c>
      <c r="M2758" t="s">
        <v>630</v>
      </c>
      <c r="N2758" t="s">
        <v>132</v>
      </c>
      <c r="O2758" t="s">
        <v>264</v>
      </c>
      <c r="P2758">
        <v>16</v>
      </c>
      <c r="Q2758">
        <v>61</v>
      </c>
      <c r="R2758">
        <f>SUMIFS(Table2[number],Table2[Event],"Goal",Table2[H/U],"HOME",Table2[GameID],Table2[[#This Row],[GameID]],Table2[GameTime],"&lt;="&amp;Table2[[#This Row],[GameTime]])</f>
        <v>1</v>
      </c>
      <c r="S2758">
        <f>SUMIFS(Table2[number],Table2[Event],"Goal",Table2[H/U],"AWAY",Table2[GameID],Table2[[#This Row],[GameID]],Table2[GameTime],"&lt;="&amp;Table2[[#This Row],[GameTime]])</f>
        <v>2</v>
      </c>
      <c r="T2758" t="str">
        <f>IF(Table2[[#This Row],[Event]]="Goal",Table2[[#This Row],[Hscore]]&amp;"-"&amp;Table2[[#This Row],[Uscore]],"")</f>
        <v>1-2</v>
      </c>
      <c r="U2758">
        <v>895</v>
      </c>
      <c r="V2758" s="1">
        <f>Table2[[#This Row],[GameTime]]-(Table2[[#This Row],[period]]-1)*1200</f>
        <v>895</v>
      </c>
      <c r="W2758" s="1">
        <f>ROUNDDOWN(Table2[[#This Row],[Time]]/60,0)</f>
        <v>14</v>
      </c>
      <c r="X2758" s="1">
        <f>ROUNDDOWN((Table2[[#This Row],[Time]]/60-Table2[[#This Row],[Time2]])*60,0)</f>
        <v>55</v>
      </c>
      <c r="Y2758" s="1">
        <f>IF(Table2[[#This Row],[Time2]]&lt;10,0&amp;Table2[[#This Row],[Time2]],Table2[[#This Row],[Time2]])</f>
        <v>14</v>
      </c>
      <c r="Z2758" s="1">
        <f>IF(Table2[[#This Row],[Time3]]&lt;10,0&amp;Table2[[#This Row],[Time3]],Table2[[#This Row],[Time3]])</f>
        <v>55</v>
      </c>
      <c r="AA2758" s="2" t="str">
        <f>Table2[[#This Row],[Time4]]&amp;":"&amp;Table2[[#This Row],[Time5]]</f>
        <v>14:55</v>
      </c>
      <c r="AB2758" s="1" t="str" cm="1">
        <f t="array" ref="AB2758">IFERROR(IF(Table2[[#This Row],[code]]="","",_xlfn.IFS(AND(Table2[[#This Row],[code]]&lt;400,Table2[[#This Row],[code]]&lt;&gt;""),2,Table2[[#This Row],[code]]&gt;500,4)),"")</f>
        <v/>
      </c>
      <c r="AC2758" s="1" t="str">
        <f>IF(Table2[[#This Row],[Event]]="Penalty",Table2[[#This Row],[number]],IF(Table2[[#This Row],[Event]]="Time-Out",401,""))</f>
        <v/>
      </c>
      <c r="AD2758" s="1">
        <f>ROW(A2757)</f>
        <v>2757</v>
      </c>
      <c r="AE2758" s="1">
        <f>COUNTIFS(Table2[GameID],Table2[[#This Row],[GameID]],Table2[Column1],"&lt;="&amp;Table2[[#This Row],[Column1]])-1</f>
        <v>3</v>
      </c>
    </row>
    <row r="2759" spans="1:31" x14ac:dyDescent="0.45">
      <c r="A2759" t="s">
        <v>286</v>
      </c>
      <c r="B2759" t="str">
        <f>_xlfn.TEXTBEFORE(Table2[[#This Row],[Kamp]]," - ")</f>
        <v>BFC Vendsyssel</v>
      </c>
      <c r="C2759" t="str">
        <f>_xlfn.TEXTAFTER(Table2[[#This Row],[Kamp]],"- ")</f>
        <v>Aab</v>
      </c>
      <c r="D2759">
        <v>45192</v>
      </c>
      <c r="E2759">
        <v>75114</v>
      </c>
      <c r="F2759">
        <v>20232024</v>
      </c>
      <c r="G2759" t="s">
        <v>17</v>
      </c>
      <c r="H2759" t="s">
        <v>664</v>
      </c>
      <c r="I2759" t="s">
        <v>678</v>
      </c>
      <c r="J2759">
        <v>1</v>
      </c>
      <c r="K2759">
        <v>31145</v>
      </c>
      <c r="L2759">
        <v>1</v>
      </c>
      <c r="M2759" t="s">
        <v>630</v>
      </c>
      <c r="N2759" t="s">
        <v>207</v>
      </c>
      <c r="O2759" t="s">
        <v>634</v>
      </c>
      <c r="P2759">
        <v>71</v>
      </c>
      <c r="Q2759" t="s">
        <v>634</v>
      </c>
      <c r="R2759">
        <f>SUMIFS(Table2[number],Table2[Event],"Goal",Table2[H/U],"HOME",Table2[GameID],Table2[[#This Row],[GameID]],Table2[GameTime],"&lt;="&amp;Table2[[#This Row],[GameTime]])</f>
        <v>2</v>
      </c>
      <c r="S2759">
        <f>SUMIFS(Table2[number],Table2[Event],"Goal",Table2[H/U],"AWAY",Table2[GameID],Table2[[#This Row],[GameID]],Table2[GameTime],"&lt;="&amp;Table2[[#This Row],[GameTime]])</f>
        <v>2</v>
      </c>
      <c r="T2759" t="str">
        <f>IF(Table2[[#This Row],[Event]]="Goal",Table2[[#This Row],[Hscore]]&amp;"-"&amp;Table2[[#This Row],[Uscore]],"")</f>
        <v>2-2</v>
      </c>
      <c r="U2759">
        <v>933</v>
      </c>
      <c r="V2759" s="1">
        <f>Table2[[#This Row],[GameTime]]-(Table2[[#This Row],[period]]-1)*1200</f>
        <v>933</v>
      </c>
      <c r="W2759" s="1">
        <f>ROUNDDOWN(Table2[[#This Row],[Time]]/60,0)</f>
        <v>15</v>
      </c>
      <c r="X2759" s="1">
        <f>ROUNDDOWN((Table2[[#This Row],[Time]]/60-Table2[[#This Row],[Time2]])*60,0)</f>
        <v>33</v>
      </c>
      <c r="Y2759" s="1">
        <f>IF(Table2[[#This Row],[Time2]]&lt;10,0&amp;Table2[[#This Row],[Time2]],Table2[[#This Row],[Time2]])</f>
        <v>15</v>
      </c>
      <c r="Z2759" s="1">
        <f>IF(Table2[[#This Row],[Time3]]&lt;10,0&amp;Table2[[#This Row],[Time3]],Table2[[#This Row],[Time3]])</f>
        <v>33</v>
      </c>
      <c r="AA2759" s="2" t="str">
        <f>Table2[[#This Row],[Time4]]&amp;":"&amp;Table2[[#This Row],[Time5]]</f>
        <v>15:33</v>
      </c>
      <c r="AB2759" s="1" t="str" cm="1">
        <f t="array" ref="AB2759">IFERROR(IF(Table2[[#This Row],[code]]="","",_xlfn.IFS(AND(Table2[[#This Row],[code]]&lt;400,Table2[[#This Row],[code]]&lt;&gt;""),2,Table2[[#This Row],[code]]&gt;500,4)),"")</f>
        <v/>
      </c>
      <c r="AC2759" s="1" t="str">
        <f>IF(Table2[[#This Row],[Event]]="Penalty",Table2[[#This Row],[number]],IF(Table2[[#This Row],[Event]]="Time-Out",401,""))</f>
        <v/>
      </c>
      <c r="AD2759" s="1">
        <f>ROW(A2758)</f>
        <v>2758</v>
      </c>
      <c r="AE2759" s="1">
        <f>COUNTIFS(Table2[GameID],Table2[[#This Row],[GameID]],Table2[Column1],"&lt;="&amp;Table2[[#This Row],[Column1]])-1</f>
        <v>4</v>
      </c>
    </row>
    <row r="2760" spans="1:31" x14ac:dyDescent="0.45">
      <c r="A2760" t="s">
        <v>286</v>
      </c>
      <c r="B2760" t="str">
        <f>_xlfn.TEXTBEFORE(Table2[[#This Row],[Kamp]]," - ")</f>
        <v>BFC Vendsyssel</v>
      </c>
      <c r="C2760" t="str">
        <f>_xlfn.TEXTAFTER(Table2[[#This Row],[Kamp]],"- ")</f>
        <v>Aab</v>
      </c>
      <c r="D2760">
        <v>45192</v>
      </c>
      <c r="E2760">
        <v>75114</v>
      </c>
      <c r="F2760">
        <v>20232024</v>
      </c>
      <c r="G2760" t="s">
        <v>17</v>
      </c>
      <c r="H2760" t="s">
        <v>664</v>
      </c>
      <c r="I2760" t="s">
        <v>678</v>
      </c>
      <c r="J2760">
        <v>1</v>
      </c>
      <c r="K2760">
        <v>31145</v>
      </c>
      <c r="L2760">
        <v>0</v>
      </c>
      <c r="M2760" t="s">
        <v>631</v>
      </c>
      <c r="N2760" t="s">
        <v>287</v>
      </c>
      <c r="O2760" t="s">
        <v>634</v>
      </c>
      <c r="P2760">
        <v>22</v>
      </c>
      <c r="Q2760" t="s">
        <v>634</v>
      </c>
      <c r="R2760">
        <f>SUMIFS(Table2[number],Table2[Event],"Goal",Table2[H/U],"HOME",Table2[GameID],Table2[[#This Row],[GameID]],Table2[GameTime],"&lt;="&amp;Table2[[#This Row],[GameTime]])</f>
        <v>2</v>
      </c>
      <c r="S2760">
        <f>SUMIFS(Table2[number],Table2[Event],"Goal",Table2[H/U],"AWAY",Table2[GameID],Table2[[#This Row],[GameID]],Table2[GameTime],"&lt;="&amp;Table2[[#This Row],[GameTime]])</f>
        <v>2</v>
      </c>
      <c r="T2760" t="str">
        <f>IF(Table2[[#This Row],[Event]]="Goal",Table2[[#This Row],[Hscore]]&amp;"-"&amp;Table2[[#This Row],[Uscore]],"")</f>
        <v/>
      </c>
      <c r="U2760">
        <v>1043</v>
      </c>
      <c r="V2760" s="1">
        <f>Table2[[#This Row],[GameTime]]-(Table2[[#This Row],[period]]-1)*1200</f>
        <v>1043</v>
      </c>
      <c r="W2760" s="1">
        <f>ROUNDDOWN(Table2[[#This Row],[Time]]/60,0)</f>
        <v>17</v>
      </c>
      <c r="X2760" s="1">
        <f>ROUNDDOWN((Table2[[#This Row],[Time]]/60-Table2[[#This Row],[Time2]])*60,0)</f>
        <v>23</v>
      </c>
      <c r="Y2760" s="1">
        <f>IF(Table2[[#This Row],[Time2]]&lt;10,0&amp;Table2[[#This Row],[Time2]],Table2[[#This Row],[Time2]])</f>
        <v>17</v>
      </c>
      <c r="Z2760" s="1">
        <f>IF(Table2[[#This Row],[Time3]]&lt;10,0&amp;Table2[[#This Row],[Time3]],Table2[[#This Row],[Time3]])</f>
        <v>23</v>
      </c>
      <c r="AA2760" s="2" t="str">
        <f>Table2[[#This Row],[Time4]]&amp;":"&amp;Table2[[#This Row],[Time5]]</f>
        <v>17:23</v>
      </c>
      <c r="AB2760" s="1" cm="1">
        <f t="array" ref="AB2760">IFERROR(IF(Table2[[#This Row],[code]]="","",_xlfn.IFS(AND(Table2[[#This Row],[code]]&lt;400,Table2[[#This Row],[code]]&lt;&gt;""),2,Table2[[#This Row],[code]]&gt;500,4)),"")</f>
        <v>2</v>
      </c>
      <c r="AC2760" s="1">
        <f>IF(Table2[[#This Row],[Event]]="Penalty",Table2[[#This Row],[number]],IF(Table2[[#This Row],[Event]]="Time-Out",401,""))</f>
        <v>0</v>
      </c>
      <c r="AD2760" s="1">
        <f>ROW(A2759)</f>
        <v>2759</v>
      </c>
      <c r="AE2760" s="1">
        <f>COUNTIFS(Table2[GameID],Table2[[#This Row],[GameID]],Table2[Column1],"&lt;="&amp;Table2[[#This Row],[Column1]])-1</f>
        <v>5</v>
      </c>
    </row>
    <row r="2761" spans="1:31" x14ac:dyDescent="0.45">
      <c r="A2761" t="s">
        <v>286</v>
      </c>
      <c r="B2761" t="str">
        <f>_xlfn.TEXTBEFORE(Table2[[#This Row],[Kamp]]," - ")</f>
        <v>BFC Vendsyssel</v>
      </c>
      <c r="C2761" t="str">
        <f>_xlfn.TEXTAFTER(Table2[[#This Row],[Kamp]],"- ")</f>
        <v>Aab</v>
      </c>
      <c r="D2761">
        <v>45192</v>
      </c>
      <c r="E2761">
        <v>75114</v>
      </c>
      <c r="F2761">
        <v>20232024</v>
      </c>
      <c r="G2761" t="s">
        <v>17</v>
      </c>
      <c r="H2761" t="s">
        <v>669</v>
      </c>
      <c r="I2761" t="s">
        <v>677</v>
      </c>
      <c r="J2761">
        <v>2</v>
      </c>
      <c r="K2761">
        <v>31146</v>
      </c>
      <c r="L2761">
        <v>1</v>
      </c>
      <c r="M2761" t="s">
        <v>630</v>
      </c>
      <c r="N2761" t="s">
        <v>264</v>
      </c>
      <c r="O2761" t="s">
        <v>634</v>
      </c>
      <c r="P2761">
        <v>61</v>
      </c>
      <c r="Q2761" t="s">
        <v>634</v>
      </c>
      <c r="R2761">
        <f>SUMIFS(Table2[number],Table2[Event],"Goal",Table2[H/U],"HOME",Table2[GameID],Table2[[#This Row],[GameID]],Table2[GameTime],"&lt;="&amp;Table2[[#This Row],[GameTime]])</f>
        <v>2</v>
      </c>
      <c r="S2761">
        <f>SUMIFS(Table2[number],Table2[Event],"Goal",Table2[H/U],"AWAY",Table2[GameID],Table2[[#This Row],[GameID]],Table2[GameTime],"&lt;="&amp;Table2[[#This Row],[GameTime]])</f>
        <v>3</v>
      </c>
      <c r="T2761" t="str">
        <f>IF(Table2[[#This Row],[Event]]="Goal",Table2[[#This Row],[Hscore]]&amp;"-"&amp;Table2[[#This Row],[Uscore]],"")</f>
        <v>2-3</v>
      </c>
      <c r="U2761">
        <v>1449</v>
      </c>
      <c r="V2761" s="1">
        <f>Table2[[#This Row],[GameTime]]-(Table2[[#This Row],[period]]-1)*1200</f>
        <v>249</v>
      </c>
      <c r="W2761" s="1">
        <f>ROUNDDOWN(Table2[[#This Row],[Time]]/60,0)</f>
        <v>4</v>
      </c>
      <c r="X2761" s="1">
        <f>ROUNDDOWN((Table2[[#This Row],[Time]]/60-Table2[[#This Row],[Time2]])*60,0)</f>
        <v>9</v>
      </c>
      <c r="Y2761" s="1" t="str">
        <f>IF(Table2[[#This Row],[Time2]]&lt;10,0&amp;Table2[[#This Row],[Time2]],Table2[[#This Row],[Time2]])</f>
        <v>04</v>
      </c>
      <c r="Z2761" s="1" t="str">
        <f>IF(Table2[[#This Row],[Time3]]&lt;10,0&amp;Table2[[#This Row],[Time3]],Table2[[#This Row],[Time3]])</f>
        <v>09</v>
      </c>
      <c r="AA2761" s="2" t="str">
        <f>Table2[[#This Row],[Time4]]&amp;":"&amp;Table2[[#This Row],[Time5]]</f>
        <v>04:09</v>
      </c>
      <c r="AB2761" s="1" t="str" cm="1">
        <f t="array" ref="AB2761">IFERROR(IF(Table2[[#This Row],[code]]="","",_xlfn.IFS(AND(Table2[[#This Row],[code]]&lt;400,Table2[[#This Row],[code]]&lt;&gt;""),2,Table2[[#This Row],[code]]&gt;500,4)),"")</f>
        <v/>
      </c>
      <c r="AC2761" s="1" t="str">
        <f>IF(Table2[[#This Row],[Event]]="Penalty",Table2[[#This Row],[number]],IF(Table2[[#This Row],[Event]]="Time-Out",401,""))</f>
        <v/>
      </c>
      <c r="AD2761" s="1">
        <f>ROW(A2760)</f>
        <v>2760</v>
      </c>
      <c r="AE2761" s="1">
        <f>COUNTIFS(Table2[GameID],Table2[[#This Row],[GameID]],Table2[Column1],"&lt;="&amp;Table2[[#This Row],[Column1]])-1</f>
        <v>6</v>
      </c>
    </row>
    <row r="2762" spans="1:31" x14ac:dyDescent="0.45">
      <c r="A2762" t="s">
        <v>286</v>
      </c>
      <c r="B2762" t="str">
        <f>_xlfn.TEXTBEFORE(Table2[[#This Row],[Kamp]]," - ")</f>
        <v>BFC Vendsyssel</v>
      </c>
      <c r="C2762" t="str">
        <f>_xlfn.TEXTAFTER(Table2[[#This Row],[Kamp]],"- ")</f>
        <v>Aab</v>
      </c>
      <c r="D2762">
        <v>45192</v>
      </c>
      <c r="E2762">
        <v>75114</v>
      </c>
      <c r="F2762">
        <v>20232024</v>
      </c>
      <c r="G2762" t="s">
        <v>17</v>
      </c>
      <c r="H2762" t="s">
        <v>669</v>
      </c>
      <c r="I2762" t="s">
        <v>677</v>
      </c>
      <c r="J2762">
        <v>2</v>
      </c>
      <c r="K2762">
        <v>31146</v>
      </c>
      <c r="L2762">
        <v>1</v>
      </c>
      <c r="M2762" t="s">
        <v>630</v>
      </c>
      <c r="N2762" t="s">
        <v>140</v>
      </c>
      <c r="O2762" t="s">
        <v>146</v>
      </c>
      <c r="P2762">
        <v>20</v>
      </c>
      <c r="Q2762">
        <v>94</v>
      </c>
      <c r="R2762">
        <f>SUMIFS(Table2[number],Table2[Event],"Goal",Table2[H/U],"HOME",Table2[GameID],Table2[[#This Row],[GameID]],Table2[GameTime],"&lt;="&amp;Table2[[#This Row],[GameTime]])</f>
        <v>2</v>
      </c>
      <c r="S2762">
        <f>SUMIFS(Table2[number],Table2[Event],"Goal",Table2[H/U],"AWAY",Table2[GameID],Table2[[#This Row],[GameID]],Table2[GameTime],"&lt;="&amp;Table2[[#This Row],[GameTime]])</f>
        <v>4</v>
      </c>
      <c r="T2762" t="str">
        <f>IF(Table2[[#This Row],[Event]]="Goal",Table2[[#This Row],[Hscore]]&amp;"-"&amp;Table2[[#This Row],[Uscore]],"")</f>
        <v>2-4</v>
      </c>
      <c r="U2762">
        <v>2029</v>
      </c>
      <c r="V2762" s="1">
        <f>Table2[[#This Row],[GameTime]]-(Table2[[#This Row],[period]]-1)*1200</f>
        <v>829</v>
      </c>
      <c r="W2762" s="1">
        <f>ROUNDDOWN(Table2[[#This Row],[Time]]/60,0)</f>
        <v>13</v>
      </c>
      <c r="X2762" s="1">
        <f>ROUNDDOWN((Table2[[#This Row],[Time]]/60-Table2[[#This Row],[Time2]])*60,0)</f>
        <v>49</v>
      </c>
      <c r="Y2762" s="1">
        <f>IF(Table2[[#This Row],[Time2]]&lt;10,0&amp;Table2[[#This Row],[Time2]],Table2[[#This Row],[Time2]])</f>
        <v>13</v>
      </c>
      <c r="Z2762" s="1">
        <f>IF(Table2[[#This Row],[Time3]]&lt;10,0&amp;Table2[[#This Row],[Time3]],Table2[[#This Row],[Time3]])</f>
        <v>49</v>
      </c>
      <c r="AA2762" s="2" t="str">
        <f>Table2[[#This Row],[Time4]]&amp;":"&amp;Table2[[#This Row],[Time5]]</f>
        <v>13:49</v>
      </c>
      <c r="AB2762" s="1" t="str" cm="1">
        <f t="array" ref="AB2762">IFERROR(IF(Table2[[#This Row],[code]]="","",_xlfn.IFS(AND(Table2[[#This Row],[code]]&lt;400,Table2[[#This Row],[code]]&lt;&gt;""),2,Table2[[#This Row],[code]]&gt;500,4)),"")</f>
        <v/>
      </c>
      <c r="AC2762" s="1" t="str">
        <f>IF(Table2[[#This Row],[Event]]="Penalty",Table2[[#This Row],[number]],IF(Table2[[#This Row],[Event]]="Time-Out",401,""))</f>
        <v/>
      </c>
      <c r="AD2762" s="1">
        <f>ROW(A2761)</f>
        <v>2761</v>
      </c>
      <c r="AE2762" s="1">
        <f>COUNTIFS(Table2[GameID],Table2[[#This Row],[GameID]],Table2[Column1],"&lt;="&amp;Table2[[#This Row],[Column1]])-1</f>
        <v>7</v>
      </c>
    </row>
    <row r="2763" spans="1:31" x14ac:dyDescent="0.45">
      <c r="A2763" t="s">
        <v>286</v>
      </c>
      <c r="B2763" t="str">
        <f>_xlfn.TEXTBEFORE(Table2[[#This Row],[Kamp]]," - ")</f>
        <v>BFC Vendsyssel</v>
      </c>
      <c r="C2763" t="str">
        <f>_xlfn.TEXTAFTER(Table2[[#This Row],[Kamp]],"- ")</f>
        <v>Aab</v>
      </c>
      <c r="D2763">
        <v>45192</v>
      </c>
      <c r="E2763">
        <v>75114</v>
      </c>
      <c r="F2763">
        <v>20232024</v>
      </c>
      <c r="G2763" t="s">
        <v>17</v>
      </c>
      <c r="H2763" t="s">
        <v>669</v>
      </c>
      <c r="I2763" t="s">
        <v>677</v>
      </c>
      <c r="J2763">
        <v>2</v>
      </c>
      <c r="K2763">
        <v>31146</v>
      </c>
      <c r="L2763">
        <v>1</v>
      </c>
      <c r="M2763" t="s">
        <v>630</v>
      </c>
      <c r="N2763" t="s">
        <v>132</v>
      </c>
      <c r="O2763" t="s">
        <v>517</v>
      </c>
      <c r="P2763">
        <v>16</v>
      </c>
      <c r="Q2763">
        <v>11</v>
      </c>
      <c r="R2763">
        <f>SUMIFS(Table2[number],Table2[Event],"Goal",Table2[H/U],"HOME",Table2[GameID],Table2[[#This Row],[GameID]],Table2[GameTime],"&lt;="&amp;Table2[[#This Row],[GameTime]])</f>
        <v>2</v>
      </c>
      <c r="S2763">
        <f>SUMIFS(Table2[number],Table2[Event],"Goal",Table2[H/U],"AWAY",Table2[GameID],Table2[[#This Row],[GameID]],Table2[GameTime],"&lt;="&amp;Table2[[#This Row],[GameTime]])</f>
        <v>5</v>
      </c>
      <c r="T2763" t="str">
        <f>IF(Table2[[#This Row],[Event]]="Goal",Table2[[#This Row],[Hscore]]&amp;"-"&amp;Table2[[#This Row],[Uscore]],"")</f>
        <v>2-5</v>
      </c>
      <c r="U2763">
        <v>2168</v>
      </c>
      <c r="V2763" s="1">
        <f>Table2[[#This Row],[GameTime]]-(Table2[[#This Row],[period]]-1)*1200</f>
        <v>968</v>
      </c>
      <c r="W2763" s="1">
        <f>ROUNDDOWN(Table2[[#This Row],[Time]]/60,0)</f>
        <v>16</v>
      </c>
      <c r="X2763" s="1">
        <f>ROUNDDOWN((Table2[[#This Row],[Time]]/60-Table2[[#This Row],[Time2]])*60,0)</f>
        <v>7</v>
      </c>
      <c r="Y2763" s="1">
        <f>IF(Table2[[#This Row],[Time2]]&lt;10,0&amp;Table2[[#This Row],[Time2]],Table2[[#This Row],[Time2]])</f>
        <v>16</v>
      </c>
      <c r="Z2763" s="1" t="str">
        <f>IF(Table2[[#This Row],[Time3]]&lt;10,0&amp;Table2[[#This Row],[Time3]],Table2[[#This Row],[Time3]])</f>
        <v>07</v>
      </c>
      <c r="AA2763" s="2" t="str">
        <f>Table2[[#This Row],[Time4]]&amp;":"&amp;Table2[[#This Row],[Time5]]</f>
        <v>16:07</v>
      </c>
      <c r="AB2763" s="1" t="str" cm="1">
        <f t="array" ref="AB2763">IFERROR(IF(Table2[[#This Row],[code]]="","",_xlfn.IFS(AND(Table2[[#This Row],[code]]&lt;400,Table2[[#This Row],[code]]&lt;&gt;""),2,Table2[[#This Row],[code]]&gt;500,4)),"")</f>
        <v/>
      </c>
      <c r="AC2763" s="1" t="str">
        <f>IF(Table2[[#This Row],[Event]]="Penalty",Table2[[#This Row],[number]],IF(Table2[[#This Row],[Event]]="Time-Out",401,""))</f>
        <v/>
      </c>
      <c r="AD2763" s="1">
        <f>ROW(A2762)</f>
        <v>2762</v>
      </c>
      <c r="AE2763" s="1">
        <f>COUNTIFS(Table2[GameID],Table2[[#This Row],[GameID]],Table2[Column1],"&lt;="&amp;Table2[[#This Row],[Column1]])-1</f>
        <v>8</v>
      </c>
    </row>
    <row r="2764" spans="1:31" x14ac:dyDescent="0.45">
      <c r="A2764" t="s">
        <v>286</v>
      </c>
      <c r="B2764" t="str">
        <f>_xlfn.TEXTBEFORE(Table2[[#This Row],[Kamp]]," - ")</f>
        <v>BFC Vendsyssel</v>
      </c>
      <c r="C2764" t="str">
        <f>_xlfn.TEXTAFTER(Table2[[#This Row],[Kamp]],"- ")</f>
        <v>Aab</v>
      </c>
      <c r="D2764">
        <v>45192</v>
      </c>
      <c r="E2764">
        <v>75114</v>
      </c>
      <c r="F2764">
        <v>20232024</v>
      </c>
      <c r="G2764" t="s">
        <v>17</v>
      </c>
      <c r="H2764" t="s">
        <v>669</v>
      </c>
      <c r="I2764" t="s">
        <v>677</v>
      </c>
      <c r="J2764">
        <v>2</v>
      </c>
      <c r="K2764">
        <v>31146</v>
      </c>
      <c r="L2764">
        <v>1</v>
      </c>
      <c r="M2764" t="s">
        <v>630</v>
      </c>
      <c r="N2764" t="s">
        <v>519</v>
      </c>
      <c r="O2764" t="s">
        <v>133</v>
      </c>
      <c r="P2764">
        <v>22</v>
      </c>
      <c r="Q2764">
        <v>21</v>
      </c>
      <c r="R2764">
        <f>SUMIFS(Table2[number],Table2[Event],"Goal",Table2[H/U],"HOME",Table2[GameID],Table2[[#This Row],[GameID]],Table2[GameTime],"&lt;="&amp;Table2[[#This Row],[GameTime]])</f>
        <v>2</v>
      </c>
      <c r="S2764">
        <f>SUMIFS(Table2[number],Table2[Event],"Goal",Table2[H/U],"AWAY",Table2[GameID],Table2[[#This Row],[GameID]],Table2[GameTime],"&lt;="&amp;Table2[[#This Row],[GameTime]])</f>
        <v>6</v>
      </c>
      <c r="T2764" t="str">
        <f>IF(Table2[[#This Row],[Event]]="Goal",Table2[[#This Row],[Hscore]]&amp;"-"&amp;Table2[[#This Row],[Uscore]],"")</f>
        <v>2-6</v>
      </c>
      <c r="U2764">
        <v>2210</v>
      </c>
      <c r="V2764" s="1">
        <f>Table2[[#This Row],[GameTime]]-(Table2[[#This Row],[period]]-1)*1200</f>
        <v>1010</v>
      </c>
      <c r="W2764" s="1">
        <f>ROUNDDOWN(Table2[[#This Row],[Time]]/60,0)</f>
        <v>16</v>
      </c>
      <c r="X2764" s="1">
        <f>ROUNDDOWN((Table2[[#This Row],[Time]]/60-Table2[[#This Row],[Time2]])*60,0)</f>
        <v>49</v>
      </c>
      <c r="Y2764" s="1">
        <f>IF(Table2[[#This Row],[Time2]]&lt;10,0&amp;Table2[[#This Row],[Time2]],Table2[[#This Row],[Time2]])</f>
        <v>16</v>
      </c>
      <c r="Z2764" s="1">
        <f>IF(Table2[[#This Row],[Time3]]&lt;10,0&amp;Table2[[#This Row],[Time3]],Table2[[#This Row],[Time3]])</f>
        <v>49</v>
      </c>
      <c r="AA2764" s="2" t="str">
        <f>Table2[[#This Row],[Time4]]&amp;":"&amp;Table2[[#This Row],[Time5]]</f>
        <v>16:49</v>
      </c>
      <c r="AB2764" s="1" t="str" cm="1">
        <f t="array" ref="AB2764">IFERROR(IF(Table2[[#This Row],[code]]="","",_xlfn.IFS(AND(Table2[[#This Row],[code]]&lt;400,Table2[[#This Row],[code]]&lt;&gt;""),2,Table2[[#This Row],[code]]&gt;500,4)),"")</f>
        <v/>
      </c>
      <c r="AC2764" s="1" t="str">
        <f>IF(Table2[[#This Row],[Event]]="Penalty",Table2[[#This Row],[number]],IF(Table2[[#This Row],[Event]]="Time-Out",401,""))</f>
        <v/>
      </c>
      <c r="AD2764" s="1">
        <f>ROW(A2763)</f>
        <v>2763</v>
      </c>
      <c r="AE2764" s="1">
        <f>COUNTIFS(Table2[GameID],Table2[[#This Row],[GameID]],Table2[Column1],"&lt;="&amp;Table2[[#This Row],[Column1]])-1</f>
        <v>9</v>
      </c>
    </row>
    <row r="2765" spans="1:31" x14ac:dyDescent="0.45">
      <c r="A2765" t="s">
        <v>286</v>
      </c>
      <c r="B2765" t="str">
        <f>_xlfn.TEXTBEFORE(Table2[[#This Row],[Kamp]]," - ")</f>
        <v>BFC Vendsyssel</v>
      </c>
      <c r="C2765" t="str">
        <f>_xlfn.TEXTAFTER(Table2[[#This Row],[Kamp]],"- ")</f>
        <v>Aab</v>
      </c>
      <c r="D2765">
        <v>45192</v>
      </c>
      <c r="E2765">
        <v>75114</v>
      </c>
      <c r="F2765">
        <v>20232024</v>
      </c>
      <c r="G2765" t="s">
        <v>17</v>
      </c>
      <c r="H2765" t="s">
        <v>664</v>
      </c>
      <c r="I2765" t="s">
        <v>678</v>
      </c>
      <c r="J2765">
        <v>3</v>
      </c>
      <c r="K2765">
        <v>31145</v>
      </c>
      <c r="L2765">
        <v>208</v>
      </c>
      <c r="M2765" t="s">
        <v>631</v>
      </c>
      <c r="N2765" t="s">
        <v>205</v>
      </c>
      <c r="O2765" t="s">
        <v>634</v>
      </c>
      <c r="P2765">
        <v>7</v>
      </c>
      <c r="Q2765" t="s">
        <v>634</v>
      </c>
      <c r="R2765">
        <f>SUMIFS(Table2[number],Table2[Event],"Goal",Table2[H/U],"HOME",Table2[GameID],Table2[[#This Row],[GameID]],Table2[GameTime],"&lt;="&amp;Table2[[#This Row],[GameTime]])</f>
        <v>2</v>
      </c>
      <c r="S2765">
        <f>SUMIFS(Table2[number],Table2[Event],"Goal",Table2[H/U],"AWAY",Table2[GameID],Table2[[#This Row],[GameID]],Table2[GameTime],"&lt;="&amp;Table2[[#This Row],[GameTime]])</f>
        <v>6</v>
      </c>
      <c r="T2765" t="str">
        <f>IF(Table2[[#This Row],[Event]]="Goal",Table2[[#This Row],[Hscore]]&amp;"-"&amp;Table2[[#This Row],[Uscore]],"")</f>
        <v/>
      </c>
      <c r="U2765">
        <v>2564</v>
      </c>
      <c r="V2765" s="1">
        <f>Table2[[#This Row],[GameTime]]-(Table2[[#This Row],[period]]-1)*1200</f>
        <v>164</v>
      </c>
      <c r="W2765" s="1">
        <f>ROUNDDOWN(Table2[[#This Row],[Time]]/60,0)</f>
        <v>2</v>
      </c>
      <c r="X2765" s="1">
        <f>ROUNDDOWN((Table2[[#This Row],[Time]]/60-Table2[[#This Row],[Time2]])*60,0)</f>
        <v>44</v>
      </c>
      <c r="Y2765" s="1" t="str">
        <f>IF(Table2[[#This Row],[Time2]]&lt;10,0&amp;Table2[[#This Row],[Time2]],Table2[[#This Row],[Time2]])</f>
        <v>02</v>
      </c>
      <c r="Z2765" s="1">
        <f>IF(Table2[[#This Row],[Time3]]&lt;10,0&amp;Table2[[#This Row],[Time3]],Table2[[#This Row],[Time3]])</f>
        <v>44</v>
      </c>
      <c r="AA2765" s="2" t="str">
        <f>Table2[[#This Row],[Time4]]&amp;":"&amp;Table2[[#This Row],[Time5]]</f>
        <v>02:44</v>
      </c>
      <c r="AB2765" s="1" cm="1">
        <f t="array" ref="AB2765">IFERROR(IF(Table2[[#This Row],[code]]="","",_xlfn.IFS(AND(Table2[[#This Row],[code]]&lt;400,Table2[[#This Row],[code]]&lt;&gt;""),2,Table2[[#This Row],[code]]&gt;500,4)),"")</f>
        <v>2</v>
      </c>
      <c r="AC2765" s="1">
        <f>IF(Table2[[#This Row],[Event]]="Penalty",Table2[[#This Row],[number]],IF(Table2[[#This Row],[Event]]="Time-Out",401,""))</f>
        <v>208</v>
      </c>
      <c r="AD2765" s="1">
        <f>ROW(A2764)</f>
        <v>2764</v>
      </c>
      <c r="AE2765" s="1">
        <f>COUNTIFS(Table2[GameID],Table2[[#This Row],[GameID]],Table2[Column1],"&lt;="&amp;Table2[[#This Row],[Column1]])-1</f>
        <v>10</v>
      </c>
    </row>
    <row r="2766" spans="1:31" x14ac:dyDescent="0.45">
      <c r="A2766" t="s">
        <v>286</v>
      </c>
      <c r="B2766" t="str">
        <f>_xlfn.TEXTBEFORE(Table2[[#This Row],[Kamp]]," - ")</f>
        <v>BFC Vendsyssel</v>
      </c>
      <c r="C2766" t="str">
        <f>_xlfn.TEXTAFTER(Table2[[#This Row],[Kamp]],"- ")</f>
        <v>Aab</v>
      </c>
      <c r="D2766">
        <v>45192</v>
      </c>
      <c r="E2766">
        <v>75114</v>
      </c>
      <c r="F2766">
        <v>20232024</v>
      </c>
      <c r="G2766" t="s">
        <v>17</v>
      </c>
      <c r="H2766" t="s">
        <v>669</v>
      </c>
      <c r="I2766" t="s">
        <v>677</v>
      </c>
      <c r="J2766">
        <v>3</v>
      </c>
      <c r="K2766">
        <v>31146</v>
      </c>
      <c r="L2766">
        <v>1</v>
      </c>
      <c r="M2766" t="s">
        <v>630</v>
      </c>
      <c r="N2766" t="s">
        <v>517</v>
      </c>
      <c r="O2766" t="s">
        <v>146</v>
      </c>
      <c r="P2766">
        <v>11</v>
      </c>
      <c r="Q2766">
        <v>94</v>
      </c>
      <c r="R2766">
        <f>SUMIFS(Table2[number],Table2[Event],"Goal",Table2[H/U],"HOME",Table2[GameID],Table2[[#This Row],[GameID]],Table2[GameTime],"&lt;="&amp;Table2[[#This Row],[GameTime]])</f>
        <v>2</v>
      </c>
      <c r="S2766">
        <f>SUMIFS(Table2[number],Table2[Event],"Goal",Table2[H/U],"AWAY",Table2[GameID],Table2[[#This Row],[GameID]],Table2[GameTime],"&lt;="&amp;Table2[[#This Row],[GameTime]])</f>
        <v>7</v>
      </c>
      <c r="T2766" t="str">
        <f>IF(Table2[[#This Row],[Event]]="Goal",Table2[[#This Row],[Hscore]]&amp;"-"&amp;Table2[[#This Row],[Uscore]],"")</f>
        <v>2-7</v>
      </c>
      <c r="U2766">
        <v>2632</v>
      </c>
      <c r="V2766" s="1">
        <f>Table2[[#This Row],[GameTime]]-(Table2[[#This Row],[period]]-1)*1200</f>
        <v>232</v>
      </c>
      <c r="W2766" s="1">
        <f>ROUNDDOWN(Table2[[#This Row],[Time]]/60,0)</f>
        <v>3</v>
      </c>
      <c r="X2766" s="1">
        <f>ROUNDDOWN((Table2[[#This Row],[Time]]/60-Table2[[#This Row],[Time2]])*60,0)</f>
        <v>52</v>
      </c>
      <c r="Y2766" s="1" t="str">
        <f>IF(Table2[[#This Row],[Time2]]&lt;10,0&amp;Table2[[#This Row],[Time2]],Table2[[#This Row],[Time2]])</f>
        <v>03</v>
      </c>
      <c r="Z2766" s="1">
        <f>IF(Table2[[#This Row],[Time3]]&lt;10,0&amp;Table2[[#This Row],[Time3]],Table2[[#This Row],[Time3]])</f>
        <v>52</v>
      </c>
      <c r="AA2766" s="2" t="str">
        <f>Table2[[#This Row],[Time4]]&amp;":"&amp;Table2[[#This Row],[Time5]]</f>
        <v>03:52</v>
      </c>
      <c r="AB2766" s="1" t="str" cm="1">
        <f t="array" ref="AB2766">IFERROR(IF(Table2[[#This Row],[code]]="","",_xlfn.IFS(AND(Table2[[#This Row],[code]]&lt;400,Table2[[#This Row],[code]]&lt;&gt;""),2,Table2[[#This Row],[code]]&gt;500,4)),"")</f>
        <v/>
      </c>
      <c r="AC2766" s="1" t="str">
        <f>IF(Table2[[#This Row],[Event]]="Penalty",Table2[[#This Row],[number]],IF(Table2[[#This Row],[Event]]="Time-Out",401,""))</f>
        <v/>
      </c>
      <c r="AD2766" s="1">
        <f>ROW(A2765)</f>
        <v>2765</v>
      </c>
      <c r="AE2766" s="1">
        <f>COUNTIFS(Table2[GameID],Table2[[#This Row],[GameID]],Table2[Column1],"&lt;="&amp;Table2[[#This Row],[Column1]])-1</f>
        <v>11</v>
      </c>
    </row>
    <row r="2767" spans="1:31" x14ac:dyDescent="0.45">
      <c r="A2767" t="s">
        <v>286</v>
      </c>
      <c r="B2767" t="str">
        <f>_xlfn.TEXTBEFORE(Table2[[#This Row],[Kamp]]," - ")</f>
        <v>BFC Vendsyssel</v>
      </c>
      <c r="C2767" t="str">
        <f>_xlfn.TEXTAFTER(Table2[[#This Row],[Kamp]],"- ")</f>
        <v>Aab</v>
      </c>
      <c r="D2767">
        <v>45192</v>
      </c>
      <c r="E2767">
        <v>75114</v>
      </c>
      <c r="F2767">
        <v>20232024</v>
      </c>
      <c r="G2767" t="s">
        <v>17</v>
      </c>
      <c r="H2767" t="s">
        <v>669</v>
      </c>
      <c r="I2767" t="s">
        <v>677</v>
      </c>
      <c r="J2767">
        <v>3</v>
      </c>
      <c r="K2767">
        <v>31146</v>
      </c>
      <c r="L2767">
        <v>1</v>
      </c>
      <c r="M2767" t="s">
        <v>630</v>
      </c>
      <c r="N2767" t="s">
        <v>131</v>
      </c>
      <c r="O2767" t="s">
        <v>634</v>
      </c>
      <c r="P2767">
        <v>96</v>
      </c>
      <c r="Q2767" t="s">
        <v>634</v>
      </c>
      <c r="R2767">
        <f>SUMIFS(Table2[number],Table2[Event],"Goal",Table2[H/U],"HOME",Table2[GameID],Table2[[#This Row],[GameID]],Table2[GameTime],"&lt;="&amp;Table2[[#This Row],[GameTime]])</f>
        <v>2</v>
      </c>
      <c r="S2767">
        <f>SUMIFS(Table2[number],Table2[Event],"Goal",Table2[H/U],"AWAY",Table2[GameID],Table2[[#This Row],[GameID]],Table2[GameTime],"&lt;="&amp;Table2[[#This Row],[GameTime]])</f>
        <v>8</v>
      </c>
      <c r="T2767" t="str">
        <f>IF(Table2[[#This Row],[Event]]="Goal",Table2[[#This Row],[Hscore]]&amp;"-"&amp;Table2[[#This Row],[Uscore]],"")</f>
        <v>2-8</v>
      </c>
      <c r="U2767">
        <v>2652</v>
      </c>
      <c r="V2767" s="1">
        <f>Table2[[#This Row],[GameTime]]-(Table2[[#This Row],[period]]-1)*1200</f>
        <v>252</v>
      </c>
      <c r="W2767" s="1">
        <f>ROUNDDOWN(Table2[[#This Row],[Time]]/60,0)</f>
        <v>4</v>
      </c>
      <c r="X2767" s="1">
        <f>ROUNDDOWN((Table2[[#This Row],[Time]]/60-Table2[[#This Row],[Time2]])*60,0)</f>
        <v>12</v>
      </c>
      <c r="Y2767" s="1" t="str">
        <f>IF(Table2[[#This Row],[Time2]]&lt;10,0&amp;Table2[[#This Row],[Time2]],Table2[[#This Row],[Time2]])</f>
        <v>04</v>
      </c>
      <c r="Z2767" s="1">
        <f>IF(Table2[[#This Row],[Time3]]&lt;10,0&amp;Table2[[#This Row],[Time3]],Table2[[#This Row],[Time3]])</f>
        <v>12</v>
      </c>
      <c r="AA2767" s="2" t="str">
        <f>Table2[[#This Row],[Time4]]&amp;":"&amp;Table2[[#This Row],[Time5]]</f>
        <v>04:12</v>
      </c>
      <c r="AB2767" s="1" t="str" cm="1">
        <f t="array" ref="AB2767">IFERROR(IF(Table2[[#This Row],[code]]="","",_xlfn.IFS(AND(Table2[[#This Row],[code]]&lt;400,Table2[[#This Row],[code]]&lt;&gt;""),2,Table2[[#This Row],[code]]&gt;500,4)),"")</f>
        <v/>
      </c>
      <c r="AC2767" s="1" t="str">
        <f>IF(Table2[[#This Row],[Event]]="Penalty",Table2[[#This Row],[number]],IF(Table2[[#This Row],[Event]]="Time-Out",401,""))</f>
        <v/>
      </c>
      <c r="AD2767" s="1">
        <f>ROW(A2766)</f>
        <v>2766</v>
      </c>
      <c r="AE2767" s="1">
        <f>COUNTIFS(Table2[GameID],Table2[[#This Row],[GameID]],Table2[Column1],"&lt;="&amp;Table2[[#This Row],[Column1]])-1</f>
        <v>12</v>
      </c>
    </row>
    <row r="2768" spans="1:31" x14ac:dyDescent="0.45">
      <c r="A2768" t="s">
        <v>286</v>
      </c>
      <c r="B2768" t="str">
        <f>_xlfn.TEXTBEFORE(Table2[[#This Row],[Kamp]]," - ")</f>
        <v>BFC Vendsyssel</v>
      </c>
      <c r="C2768" t="str">
        <f>_xlfn.TEXTAFTER(Table2[[#This Row],[Kamp]],"- ")</f>
        <v>Aab</v>
      </c>
      <c r="D2768">
        <v>45192</v>
      </c>
      <c r="E2768">
        <v>75114</v>
      </c>
      <c r="F2768">
        <v>20232024</v>
      </c>
      <c r="G2768" t="s">
        <v>17</v>
      </c>
      <c r="H2768" t="s">
        <v>664</v>
      </c>
      <c r="I2768" t="s">
        <v>678</v>
      </c>
      <c r="J2768">
        <v>3</v>
      </c>
      <c r="K2768">
        <v>31145</v>
      </c>
      <c r="L2768">
        <v>0</v>
      </c>
      <c r="M2768" t="s">
        <v>633</v>
      </c>
      <c r="N2768" t="s">
        <v>634</v>
      </c>
      <c r="O2768" t="s">
        <v>634</v>
      </c>
      <c r="P2768" t="s">
        <v>634</v>
      </c>
      <c r="Q2768" t="s">
        <v>634</v>
      </c>
      <c r="R2768">
        <f>SUMIFS(Table2[number],Table2[Event],"Goal",Table2[H/U],"HOME",Table2[GameID],Table2[[#This Row],[GameID]],Table2[GameTime],"&lt;="&amp;Table2[[#This Row],[GameTime]])</f>
        <v>2</v>
      </c>
      <c r="S2768">
        <f>SUMIFS(Table2[number],Table2[Event],"Goal",Table2[H/U],"AWAY",Table2[GameID],Table2[[#This Row],[GameID]],Table2[GameTime],"&lt;="&amp;Table2[[#This Row],[GameTime]])</f>
        <v>8</v>
      </c>
      <c r="T2768" t="str">
        <f>IF(Table2[[#This Row],[Event]]="Goal",Table2[[#This Row],[Hscore]]&amp;"-"&amp;Table2[[#This Row],[Uscore]],"")</f>
        <v/>
      </c>
      <c r="U2768">
        <v>2652</v>
      </c>
      <c r="V2768" s="1">
        <f>Table2[[#This Row],[GameTime]]-(Table2[[#This Row],[period]]-1)*1200</f>
        <v>252</v>
      </c>
      <c r="W2768" s="1">
        <f>ROUNDDOWN(Table2[[#This Row],[Time]]/60,0)</f>
        <v>4</v>
      </c>
      <c r="X2768" s="1">
        <f>ROUNDDOWN((Table2[[#This Row],[Time]]/60-Table2[[#This Row],[Time2]])*60,0)</f>
        <v>12</v>
      </c>
      <c r="Y2768" s="1" t="str">
        <f>IF(Table2[[#This Row],[Time2]]&lt;10,0&amp;Table2[[#This Row],[Time2]],Table2[[#This Row],[Time2]])</f>
        <v>04</v>
      </c>
      <c r="Z2768" s="1">
        <f>IF(Table2[[#This Row],[Time3]]&lt;10,0&amp;Table2[[#This Row],[Time3]],Table2[[#This Row],[Time3]])</f>
        <v>12</v>
      </c>
      <c r="AA2768" s="2" t="str">
        <f>Table2[[#This Row],[Time4]]&amp;":"&amp;Table2[[#This Row],[Time5]]</f>
        <v>04:12</v>
      </c>
      <c r="AB2768" s="1" t="str" cm="1">
        <f t="array" ref="AB2768">IFERROR(IF(Table2[[#This Row],[code]]="","",_xlfn.IFS(AND(Table2[[#This Row],[code]]&lt;400,Table2[[#This Row],[code]]&lt;&gt;""),2,Table2[[#This Row],[code]]&gt;500,4)),"")</f>
        <v/>
      </c>
      <c r="AC2768" s="1">
        <f>IF(Table2[[#This Row],[Event]]="Penalty",Table2[[#This Row],[number]],IF(Table2[[#This Row],[Event]]="Time-Out",401,""))</f>
        <v>401</v>
      </c>
      <c r="AD2768" s="1">
        <f>ROW(A2767)</f>
        <v>2767</v>
      </c>
      <c r="AE2768" s="1">
        <f>COUNTIFS(Table2[GameID],Table2[[#This Row],[GameID]],Table2[Column1],"&lt;="&amp;Table2[[#This Row],[Column1]])-1</f>
        <v>13</v>
      </c>
    </row>
    <row r="2769" spans="1:31" x14ac:dyDescent="0.45">
      <c r="A2769" t="s">
        <v>286</v>
      </c>
      <c r="B2769" t="str">
        <f>_xlfn.TEXTBEFORE(Table2[[#This Row],[Kamp]]," - ")</f>
        <v>BFC Vendsyssel</v>
      </c>
      <c r="C2769" t="str">
        <f>_xlfn.TEXTAFTER(Table2[[#This Row],[Kamp]],"- ")</f>
        <v>Aab</v>
      </c>
      <c r="D2769">
        <v>45192</v>
      </c>
      <c r="E2769">
        <v>75114</v>
      </c>
      <c r="F2769">
        <v>20232024</v>
      </c>
      <c r="G2769" t="s">
        <v>17</v>
      </c>
      <c r="H2769" t="s">
        <v>664</v>
      </c>
      <c r="I2769" t="s">
        <v>678</v>
      </c>
      <c r="J2769">
        <v>3</v>
      </c>
      <c r="K2769">
        <v>31145</v>
      </c>
      <c r="L2769">
        <v>1</v>
      </c>
      <c r="M2769" t="s">
        <v>630</v>
      </c>
      <c r="N2769" t="s">
        <v>211</v>
      </c>
      <c r="O2769" t="s">
        <v>207</v>
      </c>
      <c r="P2769">
        <v>92</v>
      </c>
      <c r="Q2769">
        <v>71</v>
      </c>
      <c r="R2769">
        <f>SUMIFS(Table2[number],Table2[Event],"Goal",Table2[H/U],"HOME",Table2[GameID],Table2[[#This Row],[GameID]],Table2[GameTime],"&lt;="&amp;Table2[[#This Row],[GameTime]])</f>
        <v>3</v>
      </c>
      <c r="S2769">
        <f>SUMIFS(Table2[number],Table2[Event],"Goal",Table2[H/U],"AWAY",Table2[GameID],Table2[[#This Row],[GameID]],Table2[GameTime],"&lt;="&amp;Table2[[#This Row],[GameTime]])</f>
        <v>8</v>
      </c>
      <c r="T2769" t="str">
        <f>IF(Table2[[#This Row],[Event]]="Goal",Table2[[#This Row],[Hscore]]&amp;"-"&amp;Table2[[#This Row],[Uscore]],"")</f>
        <v>3-8</v>
      </c>
      <c r="U2769">
        <v>2819</v>
      </c>
      <c r="V2769" s="1">
        <f>Table2[[#This Row],[GameTime]]-(Table2[[#This Row],[period]]-1)*1200</f>
        <v>419</v>
      </c>
      <c r="W2769" s="1">
        <f>ROUNDDOWN(Table2[[#This Row],[Time]]/60,0)</f>
        <v>6</v>
      </c>
      <c r="X2769" s="1">
        <f>ROUNDDOWN((Table2[[#This Row],[Time]]/60-Table2[[#This Row],[Time2]])*60,0)</f>
        <v>59</v>
      </c>
      <c r="Y2769" s="1" t="str">
        <f>IF(Table2[[#This Row],[Time2]]&lt;10,0&amp;Table2[[#This Row],[Time2]],Table2[[#This Row],[Time2]])</f>
        <v>06</v>
      </c>
      <c r="Z2769" s="1">
        <f>IF(Table2[[#This Row],[Time3]]&lt;10,0&amp;Table2[[#This Row],[Time3]],Table2[[#This Row],[Time3]])</f>
        <v>59</v>
      </c>
      <c r="AA2769" s="2" t="str">
        <f>Table2[[#This Row],[Time4]]&amp;":"&amp;Table2[[#This Row],[Time5]]</f>
        <v>06:59</v>
      </c>
      <c r="AB2769" s="1" t="str" cm="1">
        <f t="array" ref="AB2769">IFERROR(IF(Table2[[#This Row],[code]]="","",_xlfn.IFS(AND(Table2[[#This Row],[code]]&lt;400,Table2[[#This Row],[code]]&lt;&gt;""),2,Table2[[#This Row],[code]]&gt;500,4)),"")</f>
        <v/>
      </c>
      <c r="AC2769" s="1" t="str">
        <f>IF(Table2[[#This Row],[Event]]="Penalty",Table2[[#This Row],[number]],IF(Table2[[#This Row],[Event]]="Time-Out",401,""))</f>
        <v/>
      </c>
      <c r="AD2769" s="1">
        <f>ROW(A2768)</f>
        <v>2768</v>
      </c>
      <c r="AE2769" s="1">
        <f>COUNTIFS(Table2[GameID],Table2[[#This Row],[GameID]],Table2[Column1],"&lt;="&amp;Table2[[#This Row],[Column1]])-1</f>
        <v>14</v>
      </c>
    </row>
    <row r="2770" spans="1:31" x14ac:dyDescent="0.45">
      <c r="A2770" t="s">
        <v>286</v>
      </c>
      <c r="B2770" t="str">
        <f>_xlfn.TEXTBEFORE(Table2[[#This Row],[Kamp]]," - ")</f>
        <v>BFC Vendsyssel</v>
      </c>
      <c r="C2770" t="str">
        <f>_xlfn.TEXTAFTER(Table2[[#This Row],[Kamp]],"- ")</f>
        <v>Aab</v>
      </c>
      <c r="D2770">
        <v>45192</v>
      </c>
      <c r="E2770">
        <v>75114</v>
      </c>
      <c r="F2770">
        <v>20232024</v>
      </c>
      <c r="G2770" t="s">
        <v>17</v>
      </c>
      <c r="H2770" t="s">
        <v>669</v>
      </c>
      <c r="I2770" t="s">
        <v>677</v>
      </c>
      <c r="J2770">
        <v>3</v>
      </c>
      <c r="K2770">
        <v>31146</v>
      </c>
      <c r="L2770">
        <v>1</v>
      </c>
      <c r="M2770" t="s">
        <v>630</v>
      </c>
      <c r="N2770" t="s">
        <v>517</v>
      </c>
      <c r="O2770" t="s">
        <v>140</v>
      </c>
      <c r="P2770">
        <v>11</v>
      </c>
      <c r="Q2770">
        <v>20</v>
      </c>
      <c r="R2770">
        <f>SUMIFS(Table2[number],Table2[Event],"Goal",Table2[H/U],"HOME",Table2[GameID],Table2[[#This Row],[GameID]],Table2[GameTime],"&lt;="&amp;Table2[[#This Row],[GameTime]])</f>
        <v>3</v>
      </c>
      <c r="S2770">
        <f>SUMIFS(Table2[number],Table2[Event],"Goal",Table2[H/U],"AWAY",Table2[GameID],Table2[[#This Row],[GameID]],Table2[GameTime],"&lt;="&amp;Table2[[#This Row],[GameTime]])</f>
        <v>9</v>
      </c>
      <c r="T2770" t="str">
        <f>IF(Table2[[#This Row],[Event]]="Goal",Table2[[#This Row],[Hscore]]&amp;"-"&amp;Table2[[#This Row],[Uscore]],"")</f>
        <v>3-9</v>
      </c>
      <c r="U2770">
        <v>2925</v>
      </c>
      <c r="V2770" s="1">
        <f>Table2[[#This Row],[GameTime]]-(Table2[[#This Row],[period]]-1)*1200</f>
        <v>525</v>
      </c>
      <c r="W2770" s="1">
        <f>ROUNDDOWN(Table2[[#This Row],[Time]]/60,0)</f>
        <v>8</v>
      </c>
      <c r="X2770" s="1">
        <f>ROUNDDOWN((Table2[[#This Row],[Time]]/60-Table2[[#This Row],[Time2]])*60,0)</f>
        <v>45</v>
      </c>
      <c r="Y2770" s="1" t="str">
        <f>IF(Table2[[#This Row],[Time2]]&lt;10,0&amp;Table2[[#This Row],[Time2]],Table2[[#This Row],[Time2]])</f>
        <v>08</v>
      </c>
      <c r="Z2770" s="1">
        <f>IF(Table2[[#This Row],[Time3]]&lt;10,0&amp;Table2[[#This Row],[Time3]],Table2[[#This Row],[Time3]])</f>
        <v>45</v>
      </c>
      <c r="AA2770" s="2" t="str">
        <f>Table2[[#This Row],[Time4]]&amp;":"&amp;Table2[[#This Row],[Time5]]</f>
        <v>08:45</v>
      </c>
      <c r="AB2770" s="1" t="str" cm="1">
        <f t="array" ref="AB2770">IFERROR(IF(Table2[[#This Row],[code]]="","",_xlfn.IFS(AND(Table2[[#This Row],[code]]&lt;400,Table2[[#This Row],[code]]&lt;&gt;""),2,Table2[[#This Row],[code]]&gt;500,4)),"")</f>
        <v/>
      </c>
      <c r="AC2770" s="1" t="str">
        <f>IF(Table2[[#This Row],[Event]]="Penalty",Table2[[#This Row],[number]],IF(Table2[[#This Row],[Event]]="Time-Out",401,""))</f>
        <v/>
      </c>
      <c r="AD2770" s="1">
        <f>ROW(A2769)</f>
        <v>2769</v>
      </c>
      <c r="AE2770" s="1">
        <f>COUNTIFS(Table2[GameID],Table2[[#This Row],[GameID]],Table2[Column1],"&lt;="&amp;Table2[[#This Row],[Column1]])-1</f>
        <v>15</v>
      </c>
    </row>
    <row r="2771" spans="1:31" x14ac:dyDescent="0.45">
      <c r="A2771" t="s">
        <v>286</v>
      </c>
      <c r="B2771" t="str">
        <f>_xlfn.TEXTBEFORE(Table2[[#This Row],[Kamp]]," - ")</f>
        <v>BFC Vendsyssel</v>
      </c>
      <c r="C2771" t="str">
        <f>_xlfn.TEXTAFTER(Table2[[#This Row],[Kamp]],"- ")</f>
        <v>Aab</v>
      </c>
      <c r="D2771">
        <v>45192</v>
      </c>
      <c r="E2771">
        <v>75114</v>
      </c>
      <c r="F2771">
        <v>20232024</v>
      </c>
      <c r="G2771" t="s">
        <v>17</v>
      </c>
      <c r="H2771" t="s">
        <v>669</v>
      </c>
      <c r="I2771" t="s">
        <v>677</v>
      </c>
      <c r="J2771">
        <v>3</v>
      </c>
      <c r="K2771">
        <v>31146</v>
      </c>
      <c r="L2771">
        <v>1</v>
      </c>
      <c r="M2771" t="s">
        <v>630</v>
      </c>
      <c r="N2771" t="s">
        <v>265</v>
      </c>
      <c r="O2771" t="s">
        <v>183</v>
      </c>
      <c r="P2771">
        <v>5</v>
      </c>
      <c r="Q2771">
        <v>97</v>
      </c>
      <c r="R2771">
        <f>SUMIFS(Table2[number],Table2[Event],"Goal",Table2[H/U],"HOME",Table2[GameID],Table2[[#This Row],[GameID]],Table2[GameTime],"&lt;="&amp;Table2[[#This Row],[GameTime]])</f>
        <v>3</v>
      </c>
      <c r="S2771">
        <f>SUMIFS(Table2[number],Table2[Event],"Goal",Table2[H/U],"AWAY",Table2[GameID],Table2[[#This Row],[GameID]],Table2[GameTime],"&lt;="&amp;Table2[[#This Row],[GameTime]])</f>
        <v>10</v>
      </c>
      <c r="T2771" t="str">
        <f>IF(Table2[[#This Row],[Event]]="Goal",Table2[[#This Row],[Hscore]]&amp;"-"&amp;Table2[[#This Row],[Uscore]],"")</f>
        <v>3-10</v>
      </c>
      <c r="U2771">
        <v>3092</v>
      </c>
      <c r="V2771" s="1">
        <f>Table2[[#This Row],[GameTime]]-(Table2[[#This Row],[period]]-1)*1200</f>
        <v>692</v>
      </c>
      <c r="W2771" s="1">
        <f>ROUNDDOWN(Table2[[#This Row],[Time]]/60,0)</f>
        <v>11</v>
      </c>
      <c r="X2771" s="1">
        <f>ROUNDDOWN((Table2[[#This Row],[Time]]/60-Table2[[#This Row],[Time2]])*60,0)</f>
        <v>32</v>
      </c>
      <c r="Y2771" s="1">
        <f>IF(Table2[[#This Row],[Time2]]&lt;10,0&amp;Table2[[#This Row],[Time2]],Table2[[#This Row],[Time2]])</f>
        <v>11</v>
      </c>
      <c r="Z2771" s="1">
        <f>IF(Table2[[#This Row],[Time3]]&lt;10,0&amp;Table2[[#This Row],[Time3]],Table2[[#This Row],[Time3]])</f>
        <v>32</v>
      </c>
      <c r="AA2771" s="2" t="str">
        <f>Table2[[#This Row],[Time4]]&amp;":"&amp;Table2[[#This Row],[Time5]]</f>
        <v>11:32</v>
      </c>
      <c r="AB2771" s="1" t="str" cm="1">
        <f t="array" ref="AB2771">IFERROR(IF(Table2[[#This Row],[code]]="","",_xlfn.IFS(AND(Table2[[#This Row],[code]]&lt;400,Table2[[#This Row],[code]]&lt;&gt;""),2,Table2[[#This Row],[code]]&gt;500,4)),"")</f>
        <v/>
      </c>
      <c r="AC2771" s="1" t="str">
        <f>IF(Table2[[#This Row],[Event]]="Penalty",Table2[[#This Row],[number]],IF(Table2[[#This Row],[Event]]="Time-Out",401,""))</f>
        <v/>
      </c>
      <c r="AD2771" s="1">
        <f>ROW(A2770)</f>
        <v>2770</v>
      </c>
      <c r="AE2771" s="1">
        <f>COUNTIFS(Table2[GameID],Table2[[#This Row],[GameID]],Table2[Column1],"&lt;="&amp;Table2[[#This Row],[Column1]])-1</f>
        <v>16</v>
      </c>
    </row>
    <row r="2772" spans="1:31" x14ac:dyDescent="0.45">
      <c r="A2772" t="s">
        <v>286</v>
      </c>
      <c r="B2772" t="str">
        <f>_xlfn.TEXTBEFORE(Table2[[#This Row],[Kamp]]," - ")</f>
        <v>BFC Vendsyssel</v>
      </c>
      <c r="C2772" t="str">
        <f>_xlfn.TEXTAFTER(Table2[[#This Row],[Kamp]],"- ")</f>
        <v>Aab</v>
      </c>
      <c r="D2772">
        <v>45192</v>
      </c>
      <c r="E2772">
        <v>75114</v>
      </c>
      <c r="F2772">
        <v>20232024</v>
      </c>
      <c r="G2772" t="s">
        <v>17</v>
      </c>
      <c r="H2772" t="s">
        <v>664</v>
      </c>
      <c r="I2772" t="s">
        <v>678</v>
      </c>
      <c r="J2772">
        <v>3</v>
      </c>
      <c r="K2772">
        <v>31145</v>
      </c>
      <c r="L2772">
        <v>1</v>
      </c>
      <c r="M2772" t="s">
        <v>630</v>
      </c>
      <c r="N2772" t="s">
        <v>502</v>
      </c>
      <c r="O2772" t="s">
        <v>634</v>
      </c>
      <c r="P2772">
        <v>44</v>
      </c>
      <c r="Q2772" t="s">
        <v>634</v>
      </c>
      <c r="R2772">
        <f>SUMIFS(Table2[number],Table2[Event],"Goal",Table2[H/U],"HOME",Table2[GameID],Table2[[#This Row],[GameID]],Table2[GameTime],"&lt;="&amp;Table2[[#This Row],[GameTime]])</f>
        <v>4</v>
      </c>
      <c r="S2772">
        <f>SUMIFS(Table2[number],Table2[Event],"Goal",Table2[H/U],"AWAY",Table2[GameID],Table2[[#This Row],[GameID]],Table2[GameTime],"&lt;="&amp;Table2[[#This Row],[GameTime]])</f>
        <v>10</v>
      </c>
      <c r="T2772" t="str">
        <f>IF(Table2[[#This Row],[Event]]="Goal",Table2[[#This Row],[Hscore]]&amp;"-"&amp;Table2[[#This Row],[Uscore]],"")</f>
        <v>4-10</v>
      </c>
      <c r="U2772">
        <v>3150</v>
      </c>
      <c r="V2772" s="1">
        <f>Table2[[#This Row],[GameTime]]-(Table2[[#This Row],[period]]-1)*1200</f>
        <v>750</v>
      </c>
      <c r="W2772" s="1">
        <f>ROUNDDOWN(Table2[[#This Row],[Time]]/60,0)</f>
        <v>12</v>
      </c>
      <c r="X2772" s="1">
        <f>ROUNDDOWN((Table2[[#This Row],[Time]]/60-Table2[[#This Row],[Time2]])*60,0)</f>
        <v>30</v>
      </c>
      <c r="Y2772" s="1">
        <f>IF(Table2[[#This Row],[Time2]]&lt;10,0&amp;Table2[[#This Row],[Time2]],Table2[[#This Row],[Time2]])</f>
        <v>12</v>
      </c>
      <c r="Z2772" s="1">
        <f>IF(Table2[[#This Row],[Time3]]&lt;10,0&amp;Table2[[#This Row],[Time3]],Table2[[#This Row],[Time3]])</f>
        <v>30</v>
      </c>
      <c r="AA2772" s="2" t="str">
        <f>Table2[[#This Row],[Time4]]&amp;":"&amp;Table2[[#This Row],[Time5]]</f>
        <v>12:30</v>
      </c>
      <c r="AB2772" s="1" t="str" cm="1">
        <f t="array" ref="AB2772">IFERROR(IF(Table2[[#This Row],[code]]="","",_xlfn.IFS(AND(Table2[[#This Row],[code]]&lt;400,Table2[[#This Row],[code]]&lt;&gt;""),2,Table2[[#This Row],[code]]&gt;500,4)),"")</f>
        <v/>
      </c>
      <c r="AC2772" s="1" t="str">
        <f>IF(Table2[[#This Row],[Event]]="Penalty",Table2[[#This Row],[number]],IF(Table2[[#This Row],[Event]]="Time-Out",401,""))</f>
        <v/>
      </c>
      <c r="AD2772" s="1">
        <f>ROW(A2771)</f>
        <v>2771</v>
      </c>
      <c r="AE2772" s="1">
        <f>COUNTIFS(Table2[GameID],Table2[[#This Row],[GameID]],Table2[Column1],"&lt;="&amp;Table2[[#This Row],[Column1]])-1</f>
        <v>17</v>
      </c>
    </row>
    <row r="2773" spans="1:31" x14ac:dyDescent="0.45">
      <c r="A2773" t="s">
        <v>286</v>
      </c>
      <c r="B2773" t="str">
        <f>_xlfn.TEXTBEFORE(Table2[[#This Row],[Kamp]]," - ")</f>
        <v>BFC Vendsyssel</v>
      </c>
      <c r="C2773" t="str">
        <f>_xlfn.TEXTAFTER(Table2[[#This Row],[Kamp]],"- ")</f>
        <v>Aab</v>
      </c>
      <c r="D2773">
        <v>45192</v>
      </c>
      <c r="E2773">
        <v>75114</v>
      </c>
      <c r="F2773">
        <v>20232024</v>
      </c>
      <c r="G2773" t="s">
        <v>17</v>
      </c>
      <c r="H2773" t="s">
        <v>669</v>
      </c>
      <c r="I2773" t="s">
        <v>677</v>
      </c>
      <c r="J2773">
        <v>3</v>
      </c>
      <c r="K2773">
        <v>31146</v>
      </c>
      <c r="L2773">
        <v>1</v>
      </c>
      <c r="M2773" t="s">
        <v>630</v>
      </c>
      <c r="N2773" t="s">
        <v>265</v>
      </c>
      <c r="O2773" t="s">
        <v>133</v>
      </c>
      <c r="P2773">
        <v>5</v>
      </c>
      <c r="Q2773">
        <v>21</v>
      </c>
      <c r="R2773">
        <f>SUMIFS(Table2[number],Table2[Event],"Goal",Table2[H/U],"HOME",Table2[GameID],Table2[[#This Row],[GameID]],Table2[GameTime],"&lt;="&amp;Table2[[#This Row],[GameTime]])</f>
        <v>4</v>
      </c>
      <c r="S2773">
        <f>SUMIFS(Table2[number],Table2[Event],"Goal",Table2[H/U],"AWAY",Table2[GameID],Table2[[#This Row],[GameID]],Table2[GameTime],"&lt;="&amp;Table2[[#This Row],[GameTime]])</f>
        <v>11</v>
      </c>
      <c r="T2773" t="str">
        <f>IF(Table2[[#This Row],[Event]]="Goal",Table2[[#This Row],[Hscore]]&amp;"-"&amp;Table2[[#This Row],[Uscore]],"")</f>
        <v>4-11</v>
      </c>
      <c r="U2773">
        <v>3180</v>
      </c>
      <c r="V2773" s="1">
        <f>Table2[[#This Row],[GameTime]]-(Table2[[#This Row],[period]]-1)*1200</f>
        <v>780</v>
      </c>
      <c r="W2773" s="1">
        <f>ROUNDDOWN(Table2[[#This Row],[Time]]/60,0)</f>
        <v>13</v>
      </c>
      <c r="X2773" s="1">
        <f>ROUNDDOWN((Table2[[#This Row],[Time]]/60-Table2[[#This Row],[Time2]])*60,0)</f>
        <v>0</v>
      </c>
      <c r="Y2773" s="1">
        <f>IF(Table2[[#This Row],[Time2]]&lt;10,0&amp;Table2[[#This Row],[Time2]],Table2[[#This Row],[Time2]])</f>
        <v>13</v>
      </c>
      <c r="Z2773" s="1" t="str">
        <f>IF(Table2[[#This Row],[Time3]]&lt;10,0&amp;Table2[[#This Row],[Time3]],Table2[[#This Row],[Time3]])</f>
        <v>00</v>
      </c>
      <c r="AA2773" s="2" t="str">
        <f>Table2[[#This Row],[Time4]]&amp;":"&amp;Table2[[#This Row],[Time5]]</f>
        <v>13:00</v>
      </c>
      <c r="AB2773" s="1" t="str" cm="1">
        <f t="array" ref="AB2773">IFERROR(IF(Table2[[#This Row],[code]]="","",_xlfn.IFS(AND(Table2[[#This Row],[code]]&lt;400,Table2[[#This Row],[code]]&lt;&gt;""),2,Table2[[#This Row],[code]]&gt;500,4)),"")</f>
        <v/>
      </c>
      <c r="AC2773" s="1" t="str">
        <f>IF(Table2[[#This Row],[Event]]="Penalty",Table2[[#This Row],[number]],IF(Table2[[#This Row],[Event]]="Time-Out",401,""))</f>
        <v/>
      </c>
      <c r="AD2773" s="1">
        <f>ROW(A2772)</f>
        <v>2772</v>
      </c>
      <c r="AE2773" s="1">
        <f>COUNTIFS(Table2[GameID],Table2[[#This Row],[GameID]],Table2[Column1],"&lt;="&amp;Table2[[#This Row],[Column1]])-1</f>
        <v>18</v>
      </c>
    </row>
    <row r="2774" spans="1:31" x14ac:dyDescent="0.45">
      <c r="A2774" t="s">
        <v>286</v>
      </c>
      <c r="B2774" t="str">
        <f>_xlfn.TEXTBEFORE(Table2[[#This Row],[Kamp]]," - ")</f>
        <v>BFC Vendsyssel</v>
      </c>
      <c r="C2774" t="str">
        <f>_xlfn.TEXTAFTER(Table2[[#This Row],[Kamp]],"- ")</f>
        <v>Aab</v>
      </c>
      <c r="D2774">
        <v>45192</v>
      </c>
      <c r="E2774">
        <v>75114</v>
      </c>
      <c r="F2774">
        <v>20232024</v>
      </c>
      <c r="G2774" t="s">
        <v>17</v>
      </c>
      <c r="H2774" t="s">
        <v>669</v>
      </c>
      <c r="I2774" t="s">
        <v>677</v>
      </c>
      <c r="J2774">
        <v>3</v>
      </c>
      <c r="K2774">
        <v>31146</v>
      </c>
      <c r="L2774">
        <v>1</v>
      </c>
      <c r="M2774" t="s">
        <v>630</v>
      </c>
      <c r="N2774" t="s">
        <v>140</v>
      </c>
      <c r="O2774" t="s">
        <v>264</v>
      </c>
      <c r="P2774">
        <v>20</v>
      </c>
      <c r="Q2774">
        <v>61</v>
      </c>
      <c r="R2774">
        <f>SUMIFS(Table2[number],Table2[Event],"Goal",Table2[H/U],"HOME",Table2[GameID],Table2[[#This Row],[GameID]],Table2[GameTime],"&lt;="&amp;Table2[[#This Row],[GameTime]])</f>
        <v>4</v>
      </c>
      <c r="S2774">
        <f>SUMIFS(Table2[number],Table2[Event],"Goal",Table2[H/U],"AWAY",Table2[GameID],Table2[[#This Row],[GameID]],Table2[GameTime],"&lt;="&amp;Table2[[#This Row],[GameTime]])</f>
        <v>12</v>
      </c>
      <c r="T2774" t="str">
        <f>IF(Table2[[#This Row],[Event]]="Goal",Table2[[#This Row],[Hscore]]&amp;"-"&amp;Table2[[#This Row],[Uscore]],"")</f>
        <v>4-12</v>
      </c>
      <c r="U2774">
        <v>3416</v>
      </c>
      <c r="V2774" s="1">
        <f>Table2[[#This Row],[GameTime]]-(Table2[[#This Row],[period]]-1)*1200</f>
        <v>1016</v>
      </c>
      <c r="W2774" s="1">
        <f>ROUNDDOWN(Table2[[#This Row],[Time]]/60,0)</f>
        <v>16</v>
      </c>
      <c r="X2774" s="1">
        <f>ROUNDDOWN((Table2[[#This Row],[Time]]/60-Table2[[#This Row],[Time2]])*60,0)</f>
        <v>56</v>
      </c>
      <c r="Y2774" s="1">
        <f>IF(Table2[[#This Row],[Time2]]&lt;10,0&amp;Table2[[#This Row],[Time2]],Table2[[#This Row],[Time2]])</f>
        <v>16</v>
      </c>
      <c r="Z2774" s="1">
        <f>IF(Table2[[#This Row],[Time3]]&lt;10,0&amp;Table2[[#This Row],[Time3]],Table2[[#This Row],[Time3]])</f>
        <v>56</v>
      </c>
      <c r="AA2774" s="2" t="str">
        <f>Table2[[#This Row],[Time4]]&amp;":"&amp;Table2[[#This Row],[Time5]]</f>
        <v>16:56</v>
      </c>
      <c r="AB2774" s="1" t="str" cm="1">
        <f t="array" ref="AB2774">IFERROR(IF(Table2[[#This Row],[code]]="","",_xlfn.IFS(AND(Table2[[#This Row],[code]]&lt;400,Table2[[#This Row],[code]]&lt;&gt;""),2,Table2[[#This Row],[code]]&gt;500,4)),"")</f>
        <v/>
      </c>
      <c r="AC2774" s="1" t="str">
        <f>IF(Table2[[#This Row],[Event]]="Penalty",Table2[[#This Row],[number]],IF(Table2[[#This Row],[Event]]="Time-Out",401,""))</f>
        <v/>
      </c>
      <c r="AD2774" s="1">
        <f>ROW(A2773)</f>
        <v>2773</v>
      </c>
      <c r="AE2774" s="1">
        <f>COUNTIFS(Table2[GameID],Table2[[#This Row],[GameID]],Table2[Column1],"&lt;="&amp;Table2[[#This Row],[Column1]])-1</f>
        <v>19</v>
      </c>
    </row>
    <row r="2775" spans="1:31" x14ac:dyDescent="0.45">
      <c r="A2775" t="s">
        <v>286</v>
      </c>
      <c r="B2775" t="str">
        <f>_xlfn.TEXTBEFORE(Table2[[#This Row],[Kamp]]," - ")</f>
        <v>BFC Vendsyssel</v>
      </c>
      <c r="C2775" t="str">
        <f>_xlfn.TEXTAFTER(Table2[[#This Row],[Kamp]],"- ")</f>
        <v>Aab</v>
      </c>
      <c r="D2775">
        <v>45192</v>
      </c>
      <c r="E2775">
        <v>75114</v>
      </c>
      <c r="F2775">
        <v>20232024</v>
      </c>
      <c r="G2775" t="s">
        <v>17</v>
      </c>
      <c r="H2775" t="s">
        <v>669</v>
      </c>
      <c r="I2775" t="s">
        <v>677</v>
      </c>
      <c r="J2775">
        <v>3</v>
      </c>
      <c r="K2775">
        <v>31146</v>
      </c>
      <c r="L2775">
        <v>1</v>
      </c>
      <c r="M2775" t="s">
        <v>630</v>
      </c>
      <c r="N2775" t="s">
        <v>132</v>
      </c>
      <c r="O2775" t="s">
        <v>146</v>
      </c>
      <c r="P2775">
        <v>16</v>
      </c>
      <c r="Q2775">
        <v>94</v>
      </c>
      <c r="R2775">
        <f>SUMIFS(Table2[number],Table2[Event],"Goal",Table2[H/U],"HOME",Table2[GameID],Table2[[#This Row],[GameID]],Table2[GameTime],"&lt;="&amp;Table2[[#This Row],[GameTime]])</f>
        <v>4</v>
      </c>
      <c r="S2775">
        <f>SUMIFS(Table2[number],Table2[Event],"Goal",Table2[H/U],"AWAY",Table2[GameID],Table2[[#This Row],[GameID]],Table2[GameTime],"&lt;="&amp;Table2[[#This Row],[GameTime]])</f>
        <v>13</v>
      </c>
      <c r="T2775" t="str">
        <f>IF(Table2[[#This Row],[Event]]="Goal",Table2[[#This Row],[Hscore]]&amp;"-"&amp;Table2[[#This Row],[Uscore]],"")</f>
        <v>4-13</v>
      </c>
      <c r="U2775">
        <v>3525</v>
      </c>
      <c r="V2775" s="1">
        <f>Table2[[#This Row],[GameTime]]-(Table2[[#This Row],[period]]-1)*1200</f>
        <v>1125</v>
      </c>
      <c r="W2775" s="1">
        <f>ROUNDDOWN(Table2[[#This Row],[Time]]/60,0)</f>
        <v>18</v>
      </c>
      <c r="X2775" s="1">
        <f>ROUNDDOWN((Table2[[#This Row],[Time]]/60-Table2[[#This Row],[Time2]])*60,0)</f>
        <v>45</v>
      </c>
      <c r="Y2775" s="1">
        <f>IF(Table2[[#This Row],[Time2]]&lt;10,0&amp;Table2[[#This Row],[Time2]],Table2[[#This Row],[Time2]])</f>
        <v>18</v>
      </c>
      <c r="Z2775" s="1">
        <f>IF(Table2[[#This Row],[Time3]]&lt;10,0&amp;Table2[[#This Row],[Time3]],Table2[[#This Row],[Time3]])</f>
        <v>45</v>
      </c>
      <c r="AA2775" s="2" t="str">
        <f>Table2[[#This Row],[Time4]]&amp;":"&amp;Table2[[#This Row],[Time5]]</f>
        <v>18:45</v>
      </c>
      <c r="AB2775" s="1" t="str" cm="1">
        <f t="array" ref="AB2775">IFERROR(IF(Table2[[#This Row],[code]]="","",_xlfn.IFS(AND(Table2[[#This Row],[code]]&lt;400,Table2[[#This Row],[code]]&lt;&gt;""),2,Table2[[#This Row],[code]]&gt;500,4)),"")</f>
        <v/>
      </c>
      <c r="AC2775" s="1" t="str">
        <f>IF(Table2[[#This Row],[Event]]="Penalty",Table2[[#This Row],[number]],IF(Table2[[#This Row],[Event]]="Time-Out",401,""))</f>
        <v/>
      </c>
      <c r="AD2775" s="1">
        <f>ROW(A2774)</f>
        <v>2774</v>
      </c>
      <c r="AE2775" s="1">
        <f>COUNTIFS(Table2[GameID],Table2[[#This Row],[GameID]],Table2[Column1],"&lt;="&amp;Table2[[#This Row],[Column1]])-1</f>
        <v>20</v>
      </c>
    </row>
    <row r="2776" spans="1:31" x14ac:dyDescent="0.45">
      <c r="A2776" t="s">
        <v>286</v>
      </c>
      <c r="B2776" t="str">
        <f>_xlfn.TEXTBEFORE(Table2[[#This Row],[Kamp]]," - ")</f>
        <v>BFC Vendsyssel</v>
      </c>
      <c r="C2776" t="str">
        <f>_xlfn.TEXTAFTER(Table2[[#This Row],[Kamp]],"- ")</f>
        <v>Aab</v>
      </c>
      <c r="D2776">
        <v>45192</v>
      </c>
      <c r="E2776">
        <v>75114</v>
      </c>
      <c r="F2776">
        <v>20232024</v>
      </c>
      <c r="G2776" t="s">
        <v>17</v>
      </c>
      <c r="H2776" t="s">
        <v>664</v>
      </c>
      <c r="I2776" t="s">
        <v>678</v>
      </c>
      <c r="J2776">
        <v>3</v>
      </c>
      <c r="K2776">
        <v>31145</v>
      </c>
      <c r="L2776">
        <v>1</v>
      </c>
      <c r="M2776" t="s">
        <v>630</v>
      </c>
      <c r="N2776" t="s">
        <v>207</v>
      </c>
      <c r="O2776" t="s">
        <v>211</v>
      </c>
      <c r="P2776">
        <v>71</v>
      </c>
      <c r="Q2776">
        <v>92</v>
      </c>
      <c r="R2776">
        <f>SUMIFS(Table2[number],Table2[Event],"Goal",Table2[H/U],"HOME",Table2[GameID],Table2[[#This Row],[GameID]],Table2[GameTime],"&lt;="&amp;Table2[[#This Row],[GameTime]])</f>
        <v>5</v>
      </c>
      <c r="S2776">
        <f>SUMIFS(Table2[number],Table2[Event],"Goal",Table2[H/U],"AWAY",Table2[GameID],Table2[[#This Row],[GameID]],Table2[GameTime],"&lt;="&amp;Table2[[#This Row],[GameTime]])</f>
        <v>13</v>
      </c>
      <c r="T2776" t="str">
        <f>IF(Table2[[#This Row],[Event]]="Goal",Table2[[#This Row],[Hscore]]&amp;"-"&amp;Table2[[#This Row],[Uscore]],"")</f>
        <v>5-13</v>
      </c>
      <c r="U2776">
        <v>3578</v>
      </c>
      <c r="V2776" s="1">
        <f>Table2[[#This Row],[GameTime]]-(Table2[[#This Row],[period]]-1)*1200</f>
        <v>1178</v>
      </c>
      <c r="W2776" s="1">
        <f>ROUNDDOWN(Table2[[#This Row],[Time]]/60,0)</f>
        <v>19</v>
      </c>
      <c r="X2776" s="1">
        <f>ROUNDDOWN((Table2[[#This Row],[Time]]/60-Table2[[#This Row],[Time2]])*60,0)</f>
        <v>38</v>
      </c>
      <c r="Y2776" s="1">
        <f>IF(Table2[[#This Row],[Time2]]&lt;10,0&amp;Table2[[#This Row],[Time2]],Table2[[#This Row],[Time2]])</f>
        <v>19</v>
      </c>
      <c r="Z2776" s="1">
        <f>IF(Table2[[#This Row],[Time3]]&lt;10,0&amp;Table2[[#This Row],[Time3]],Table2[[#This Row],[Time3]])</f>
        <v>38</v>
      </c>
      <c r="AA2776" s="2" t="str">
        <f>Table2[[#This Row],[Time4]]&amp;":"&amp;Table2[[#This Row],[Time5]]</f>
        <v>19:38</v>
      </c>
      <c r="AB2776" s="1" t="str" cm="1">
        <f t="array" ref="AB2776">IFERROR(IF(Table2[[#This Row],[code]]="","",_xlfn.IFS(AND(Table2[[#This Row],[code]]&lt;400,Table2[[#This Row],[code]]&lt;&gt;""),2,Table2[[#This Row],[code]]&gt;500,4)),"")</f>
        <v/>
      </c>
      <c r="AC2776" s="1" t="str">
        <f>IF(Table2[[#This Row],[Event]]="Penalty",Table2[[#This Row],[number]],IF(Table2[[#This Row],[Event]]="Time-Out",401,""))</f>
        <v/>
      </c>
      <c r="AD2776" s="1">
        <f>ROW(A2775)</f>
        <v>2775</v>
      </c>
      <c r="AE2776" s="1">
        <f>COUNTIFS(Table2[GameID],Table2[[#This Row],[GameID]],Table2[Column1],"&lt;="&amp;Table2[[#This Row],[Column1]])-1</f>
        <v>21</v>
      </c>
    </row>
    <row r="2777" spans="1:31" x14ac:dyDescent="0.45">
      <c r="A2777" t="s">
        <v>546</v>
      </c>
      <c r="B2777" t="str">
        <f>_xlfn.TEXTBEFORE(Table2[[#This Row],[Kamp]]," - ")</f>
        <v>Odense Floorball</v>
      </c>
      <c r="C2777" t="str">
        <f>_xlfn.TEXTAFTER(Table2[[#This Row],[Kamp]],"- ")</f>
        <v>BFC Vendsyssel</v>
      </c>
      <c r="D2777">
        <v>45206</v>
      </c>
      <c r="E2777">
        <v>75115</v>
      </c>
      <c r="F2777">
        <v>20232024</v>
      </c>
      <c r="G2777" t="s">
        <v>17</v>
      </c>
      <c r="H2777" t="s">
        <v>664</v>
      </c>
      <c r="I2777" t="s">
        <v>677</v>
      </c>
      <c r="J2777">
        <v>1</v>
      </c>
      <c r="K2777">
        <v>31145</v>
      </c>
      <c r="L2777">
        <v>1</v>
      </c>
      <c r="M2777" t="s">
        <v>630</v>
      </c>
      <c r="N2777" t="s">
        <v>482</v>
      </c>
      <c r="O2777" t="s">
        <v>211</v>
      </c>
      <c r="P2777">
        <v>17</v>
      </c>
      <c r="Q2777">
        <v>92</v>
      </c>
      <c r="R2777">
        <f>SUMIFS(Table2[number],Table2[Event],"Goal",Table2[H/U],"HOME",Table2[GameID],Table2[[#This Row],[GameID]],Table2[GameTime],"&lt;="&amp;Table2[[#This Row],[GameTime]])</f>
        <v>0</v>
      </c>
      <c r="S2777">
        <f>SUMIFS(Table2[number],Table2[Event],"Goal",Table2[H/U],"AWAY",Table2[GameID],Table2[[#This Row],[GameID]],Table2[GameTime],"&lt;="&amp;Table2[[#This Row],[GameTime]])</f>
        <v>1</v>
      </c>
      <c r="T2777" t="str">
        <f>IF(Table2[[#This Row],[Event]]="Goal",Table2[[#This Row],[Hscore]]&amp;"-"&amp;Table2[[#This Row],[Uscore]],"")</f>
        <v>0-1</v>
      </c>
      <c r="U2777">
        <v>661</v>
      </c>
      <c r="V2777" s="1">
        <f>Table2[[#This Row],[GameTime]]-(Table2[[#This Row],[period]]-1)*1200</f>
        <v>661</v>
      </c>
      <c r="W2777" s="1">
        <f>ROUNDDOWN(Table2[[#This Row],[Time]]/60,0)</f>
        <v>11</v>
      </c>
      <c r="X2777" s="1">
        <f>ROUNDDOWN((Table2[[#This Row],[Time]]/60-Table2[[#This Row],[Time2]])*60,0)</f>
        <v>1</v>
      </c>
      <c r="Y2777" s="1">
        <f>IF(Table2[[#This Row],[Time2]]&lt;10,0&amp;Table2[[#This Row],[Time2]],Table2[[#This Row],[Time2]])</f>
        <v>11</v>
      </c>
      <c r="Z2777" s="1" t="str">
        <f>IF(Table2[[#This Row],[Time3]]&lt;10,0&amp;Table2[[#This Row],[Time3]],Table2[[#This Row],[Time3]])</f>
        <v>01</v>
      </c>
      <c r="AA2777" s="2" t="str">
        <f>Table2[[#This Row],[Time4]]&amp;":"&amp;Table2[[#This Row],[Time5]]</f>
        <v>11:01</v>
      </c>
      <c r="AB2777" s="1" t="str" cm="1">
        <f t="array" ref="AB2777">IFERROR(IF(Table2[[#This Row],[code]]="","",_xlfn.IFS(AND(Table2[[#This Row],[code]]&lt;400,Table2[[#This Row],[code]]&lt;&gt;""),2,Table2[[#This Row],[code]]&gt;500,4)),"")</f>
        <v/>
      </c>
      <c r="AC2777" s="1" t="str">
        <f>IF(Table2[[#This Row],[Event]]="Penalty",Table2[[#This Row],[number]],IF(Table2[[#This Row],[Event]]="Time-Out",401,""))</f>
        <v/>
      </c>
      <c r="AD2777" s="1">
        <f>ROW(A2776)</f>
        <v>2776</v>
      </c>
      <c r="AE2777" s="1">
        <f>COUNTIFS(Table2[GameID],Table2[[#This Row],[GameID]],Table2[Column1],"&lt;="&amp;Table2[[#This Row],[Column1]])-1</f>
        <v>0</v>
      </c>
    </row>
    <row r="2778" spans="1:31" x14ac:dyDescent="0.45">
      <c r="A2778" t="s">
        <v>546</v>
      </c>
      <c r="B2778" t="str">
        <f>_xlfn.TEXTBEFORE(Table2[[#This Row],[Kamp]]," - ")</f>
        <v>Odense Floorball</v>
      </c>
      <c r="C2778" t="str">
        <f>_xlfn.TEXTAFTER(Table2[[#This Row],[Kamp]],"- ")</f>
        <v>BFC Vendsyssel</v>
      </c>
      <c r="D2778">
        <v>45206</v>
      </c>
      <c r="E2778">
        <v>75115</v>
      </c>
      <c r="F2778">
        <v>20232024</v>
      </c>
      <c r="G2778" t="s">
        <v>17</v>
      </c>
      <c r="H2778" t="s">
        <v>664</v>
      </c>
      <c r="I2778" t="s">
        <v>677</v>
      </c>
      <c r="J2778">
        <v>1</v>
      </c>
      <c r="K2778">
        <v>31145</v>
      </c>
      <c r="L2778">
        <v>207</v>
      </c>
      <c r="M2778" t="s">
        <v>631</v>
      </c>
      <c r="N2778" t="s">
        <v>481</v>
      </c>
      <c r="O2778" t="s">
        <v>634</v>
      </c>
      <c r="P2778">
        <v>27</v>
      </c>
      <c r="Q2778" t="s">
        <v>634</v>
      </c>
      <c r="R2778">
        <f>SUMIFS(Table2[number],Table2[Event],"Goal",Table2[H/U],"HOME",Table2[GameID],Table2[[#This Row],[GameID]],Table2[GameTime],"&lt;="&amp;Table2[[#This Row],[GameTime]])</f>
        <v>0</v>
      </c>
      <c r="S2778">
        <f>SUMIFS(Table2[number],Table2[Event],"Goal",Table2[H/U],"AWAY",Table2[GameID],Table2[[#This Row],[GameID]],Table2[GameTime],"&lt;="&amp;Table2[[#This Row],[GameTime]])</f>
        <v>1</v>
      </c>
      <c r="T2778" t="str">
        <f>IF(Table2[[#This Row],[Event]]="Goal",Table2[[#This Row],[Hscore]]&amp;"-"&amp;Table2[[#This Row],[Uscore]],"")</f>
        <v/>
      </c>
      <c r="U2778">
        <v>802</v>
      </c>
      <c r="V2778" s="1">
        <f>Table2[[#This Row],[GameTime]]-(Table2[[#This Row],[period]]-1)*1200</f>
        <v>802</v>
      </c>
      <c r="W2778" s="1">
        <f>ROUNDDOWN(Table2[[#This Row],[Time]]/60,0)</f>
        <v>13</v>
      </c>
      <c r="X2778" s="1">
        <f>ROUNDDOWN((Table2[[#This Row],[Time]]/60-Table2[[#This Row],[Time2]])*60,0)</f>
        <v>22</v>
      </c>
      <c r="Y2778" s="1">
        <f>IF(Table2[[#This Row],[Time2]]&lt;10,0&amp;Table2[[#This Row],[Time2]],Table2[[#This Row],[Time2]])</f>
        <v>13</v>
      </c>
      <c r="Z2778" s="1">
        <f>IF(Table2[[#This Row],[Time3]]&lt;10,0&amp;Table2[[#This Row],[Time3]],Table2[[#This Row],[Time3]])</f>
        <v>22</v>
      </c>
      <c r="AA2778" s="2" t="str">
        <f>Table2[[#This Row],[Time4]]&amp;":"&amp;Table2[[#This Row],[Time5]]</f>
        <v>13:22</v>
      </c>
      <c r="AB2778" s="1" cm="1">
        <f t="array" ref="AB2778">IFERROR(IF(Table2[[#This Row],[code]]="","",_xlfn.IFS(AND(Table2[[#This Row],[code]]&lt;400,Table2[[#This Row],[code]]&lt;&gt;""),2,Table2[[#This Row],[code]]&gt;500,4)),"")</f>
        <v>2</v>
      </c>
      <c r="AC2778" s="1">
        <f>IF(Table2[[#This Row],[Event]]="Penalty",Table2[[#This Row],[number]],IF(Table2[[#This Row],[Event]]="Time-Out",401,""))</f>
        <v>207</v>
      </c>
      <c r="AD2778" s="1">
        <f>ROW(A2777)</f>
        <v>2777</v>
      </c>
      <c r="AE2778" s="1">
        <f>COUNTIFS(Table2[GameID],Table2[[#This Row],[GameID]],Table2[Column1],"&lt;="&amp;Table2[[#This Row],[Column1]])-1</f>
        <v>1</v>
      </c>
    </row>
    <row r="2779" spans="1:31" x14ac:dyDescent="0.45">
      <c r="A2779" t="s">
        <v>546</v>
      </c>
      <c r="B2779" t="str">
        <f>_xlfn.TEXTBEFORE(Table2[[#This Row],[Kamp]]," - ")</f>
        <v>Odense Floorball</v>
      </c>
      <c r="C2779" t="str">
        <f>_xlfn.TEXTAFTER(Table2[[#This Row],[Kamp]],"- ")</f>
        <v>BFC Vendsyssel</v>
      </c>
      <c r="D2779">
        <v>45206</v>
      </c>
      <c r="E2779">
        <v>75115</v>
      </c>
      <c r="F2779">
        <v>20232024</v>
      </c>
      <c r="G2779" t="s">
        <v>17</v>
      </c>
      <c r="H2779" t="s">
        <v>664</v>
      </c>
      <c r="I2779" t="s">
        <v>677</v>
      </c>
      <c r="J2779">
        <v>1</v>
      </c>
      <c r="K2779">
        <v>31145</v>
      </c>
      <c r="L2779">
        <v>207</v>
      </c>
      <c r="M2779" t="s">
        <v>631</v>
      </c>
      <c r="N2779" t="s">
        <v>207</v>
      </c>
      <c r="O2779" t="s">
        <v>634</v>
      </c>
      <c r="P2779">
        <v>71</v>
      </c>
      <c r="Q2779" t="s">
        <v>634</v>
      </c>
      <c r="R2779">
        <f>SUMIFS(Table2[number],Table2[Event],"Goal",Table2[H/U],"HOME",Table2[GameID],Table2[[#This Row],[GameID]],Table2[GameTime],"&lt;="&amp;Table2[[#This Row],[GameTime]])</f>
        <v>0</v>
      </c>
      <c r="S2779">
        <f>SUMIFS(Table2[number],Table2[Event],"Goal",Table2[H/U],"AWAY",Table2[GameID],Table2[[#This Row],[GameID]],Table2[GameTime],"&lt;="&amp;Table2[[#This Row],[GameTime]])</f>
        <v>1</v>
      </c>
      <c r="T2779" t="str">
        <f>IF(Table2[[#This Row],[Event]]="Goal",Table2[[#This Row],[Hscore]]&amp;"-"&amp;Table2[[#This Row],[Uscore]],"")</f>
        <v/>
      </c>
      <c r="U2779">
        <v>905</v>
      </c>
      <c r="V2779" s="1">
        <f>Table2[[#This Row],[GameTime]]-(Table2[[#This Row],[period]]-1)*1200</f>
        <v>905</v>
      </c>
      <c r="W2779" s="1">
        <f>ROUNDDOWN(Table2[[#This Row],[Time]]/60,0)</f>
        <v>15</v>
      </c>
      <c r="X2779" s="1">
        <f>ROUNDDOWN((Table2[[#This Row],[Time]]/60-Table2[[#This Row],[Time2]])*60,0)</f>
        <v>5</v>
      </c>
      <c r="Y2779" s="1">
        <f>IF(Table2[[#This Row],[Time2]]&lt;10,0&amp;Table2[[#This Row],[Time2]],Table2[[#This Row],[Time2]])</f>
        <v>15</v>
      </c>
      <c r="Z2779" s="1" t="str">
        <f>IF(Table2[[#This Row],[Time3]]&lt;10,0&amp;Table2[[#This Row],[Time3]],Table2[[#This Row],[Time3]])</f>
        <v>05</v>
      </c>
      <c r="AA2779" s="2" t="str">
        <f>Table2[[#This Row],[Time4]]&amp;":"&amp;Table2[[#This Row],[Time5]]</f>
        <v>15:05</v>
      </c>
      <c r="AB2779" s="1" cm="1">
        <f t="array" ref="AB2779">IFERROR(IF(Table2[[#This Row],[code]]="","",_xlfn.IFS(AND(Table2[[#This Row],[code]]&lt;400,Table2[[#This Row],[code]]&lt;&gt;""),2,Table2[[#This Row],[code]]&gt;500,4)),"")</f>
        <v>2</v>
      </c>
      <c r="AC2779" s="1">
        <f>IF(Table2[[#This Row],[Event]]="Penalty",Table2[[#This Row],[number]],IF(Table2[[#This Row],[Event]]="Time-Out",401,""))</f>
        <v>207</v>
      </c>
      <c r="AD2779" s="1">
        <f>ROW(A2778)</f>
        <v>2778</v>
      </c>
      <c r="AE2779" s="1">
        <f>COUNTIFS(Table2[GameID],Table2[[#This Row],[GameID]],Table2[Column1],"&lt;="&amp;Table2[[#This Row],[Column1]])-1</f>
        <v>2</v>
      </c>
    </row>
    <row r="2780" spans="1:31" x14ac:dyDescent="0.45">
      <c r="A2780" t="s">
        <v>546</v>
      </c>
      <c r="B2780" t="str">
        <f>_xlfn.TEXTBEFORE(Table2[[#This Row],[Kamp]]," - ")</f>
        <v>Odense Floorball</v>
      </c>
      <c r="C2780" t="str">
        <f>_xlfn.TEXTAFTER(Table2[[#This Row],[Kamp]],"- ")</f>
        <v>BFC Vendsyssel</v>
      </c>
      <c r="D2780">
        <v>45206</v>
      </c>
      <c r="E2780">
        <v>75115</v>
      </c>
      <c r="F2780">
        <v>20232024</v>
      </c>
      <c r="G2780" t="s">
        <v>17</v>
      </c>
      <c r="H2780" t="s">
        <v>664</v>
      </c>
      <c r="I2780" t="s">
        <v>677</v>
      </c>
      <c r="J2780">
        <v>2</v>
      </c>
      <c r="K2780">
        <v>31145</v>
      </c>
      <c r="L2780">
        <v>1</v>
      </c>
      <c r="M2780" t="s">
        <v>630</v>
      </c>
      <c r="N2780" t="s">
        <v>287</v>
      </c>
      <c r="O2780" t="s">
        <v>634</v>
      </c>
      <c r="P2780">
        <v>22</v>
      </c>
      <c r="Q2780" t="s">
        <v>634</v>
      </c>
      <c r="R2780">
        <f>SUMIFS(Table2[number],Table2[Event],"Goal",Table2[H/U],"HOME",Table2[GameID],Table2[[#This Row],[GameID]],Table2[GameTime],"&lt;="&amp;Table2[[#This Row],[GameTime]])</f>
        <v>0</v>
      </c>
      <c r="S2780">
        <f>SUMIFS(Table2[number],Table2[Event],"Goal",Table2[H/U],"AWAY",Table2[GameID],Table2[[#This Row],[GameID]],Table2[GameTime],"&lt;="&amp;Table2[[#This Row],[GameTime]])</f>
        <v>2</v>
      </c>
      <c r="T2780" t="str">
        <f>IF(Table2[[#This Row],[Event]]="Goal",Table2[[#This Row],[Hscore]]&amp;"-"&amp;Table2[[#This Row],[Uscore]],"")</f>
        <v>0-2</v>
      </c>
      <c r="U2780">
        <v>1882</v>
      </c>
      <c r="V2780" s="1">
        <f>Table2[[#This Row],[GameTime]]-(Table2[[#This Row],[period]]-1)*1200</f>
        <v>682</v>
      </c>
      <c r="W2780" s="1">
        <f>ROUNDDOWN(Table2[[#This Row],[Time]]/60,0)</f>
        <v>11</v>
      </c>
      <c r="X2780" s="1">
        <f>ROUNDDOWN((Table2[[#This Row],[Time]]/60-Table2[[#This Row],[Time2]])*60,0)</f>
        <v>22</v>
      </c>
      <c r="Y2780" s="1">
        <f>IF(Table2[[#This Row],[Time2]]&lt;10,0&amp;Table2[[#This Row],[Time2]],Table2[[#This Row],[Time2]])</f>
        <v>11</v>
      </c>
      <c r="Z2780" s="1">
        <f>IF(Table2[[#This Row],[Time3]]&lt;10,0&amp;Table2[[#This Row],[Time3]],Table2[[#This Row],[Time3]])</f>
        <v>22</v>
      </c>
      <c r="AA2780" s="2" t="str">
        <f>Table2[[#This Row],[Time4]]&amp;":"&amp;Table2[[#This Row],[Time5]]</f>
        <v>11:22</v>
      </c>
      <c r="AB2780" s="1" t="str" cm="1">
        <f t="array" ref="AB2780">IFERROR(IF(Table2[[#This Row],[code]]="","",_xlfn.IFS(AND(Table2[[#This Row],[code]]&lt;400,Table2[[#This Row],[code]]&lt;&gt;""),2,Table2[[#This Row],[code]]&gt;500,4)),"")</f>
        <v/>
      </c>
      <c r="AC2780" s="1" t="str">
        <f>IF(Table2[[#This Row],[Event]]="Penalty",Table2[[#This Row],[number]],IF(Table2[[#This Row],[Event]]="Time-Out",401,""))</f>
        <v/>
      </c>
      <c r="AD2780" s="1">
        <f>ROW(A2779)</f>
        <v>2779</v>
      </c>
      <c r="AE2780" s="1">
        <f>COUNTIFS(Table2[GameID],Table2[[#This Row],[GameID]],Table2[Column1],"&lt;="&amp;Table2[[#This Row],[Column1]])-1</f>
        <v>3</v>
      </c>
    </row>
    <row r="2781" spans="1:31" x14ac:dyDescent="0.45">
      <c r="A2781" t="s">
        <v>546</v>
      </c>
      <c r="B2781" t="str">
        <f>_xlfn.TEXTBEFORE(Table2[[#This Row],[Kamp]]," - ")</f>
        <v>Odense Floorball</v>
      </c>
      <c r="C2781" t="str">
        <f>_xlfn.TEXTAFTER(Table2[[#This Row],[Kamp]],"- ")</f>
        <v>BFC Vendsyssel</v>
      </c>
      <c r="D2781">
        <v>45206</v>
      </c>
      <c r="E2781">
        <v>75115</v>
      </c>
      <c r="F2781">
        <v>20232024</v>
      </c>
      <c r="G2781" t="s">
        <v>17</v>
      </c>
      <c r="H2781" t="s">
        <v>664</v>
      </c>
      <c r="I2781" t="s">
        <v>677</v>
      </c>
      <c r="J2781">
        <v>2</v>
      </c>
      <c r="K2781">
        <v>31145</v>
      </c>
      <c r="L2781">
        <v>201</v>
      </c>
      <c r="M2781" t="s">
        <v>631</v>
      </c>
      <c r="N2781" t="s">
        <v>287</v>
      </c>
      <c r="O2781" t="s">
        <v>634</v>
      </c>
      <c r="P2781">
        <v>22</v>
      </c>
      <c r="Q2781" t="s">
        <v>634</v>
      </c>
      <c r="R2781">
        <f>SUMIFS(Table2[number],Table2[Event],"Goal",Table2[H/U],"HOME",Table2[GameID],Table2[[#This Row],[GameID]],Table2[GameTime],"&lt;="&amp;Table2[[#This Row],[GameTime]])</f>
        <v>0</v>
      </c>
      <c r="S2781">
        <f>SUMIFS(Table2[number],Table2[Event],"Goal",Table2[H/U],"AWAY",Table2[GameID],Table2[[#This Row],[GameID]],Table2[GameTime],"&lt;="&amp;Table2[[#This Row],[GameTime]])</f>
        <v>2</v>
      </c>
      <c r="T2781" t="str">
        <f>IF(Table2[[#This Row],[Event]]="Goal",Table2[[#This Row],[Hscore]]&amp;"-"&amp;Table2[[#This Row],[Uscore]],"")</f>
        <v/>
      </c>
      <c r="U2781">
        <v>1971</v>
      </c>
      <c r="V2781" s="1">
        <f>Table2[[#This Row],[GameTime]]-(Table2[[#This Row],[period]]-1)*1200</f>
        <v>771</v>
      </c>
      <c r="W2781" s="1">
        <f>ROUNDDOWN(Table2[[#This Row],[Time]]/60,0)</f>
        <v>12</v>
      </c>
      <c r="X2781" s="1">
        <f>ROUNDDOWN((Table2[[#This Row],[Time]]/60-Table2[[#This Row],[Time2]])*60,0)</f>
        <v>51</v>
      </c>
      <c r="Y2781" s="1">
        <f>IF(Table2[[#This Row],[Time2]]&lt;10,0&amp;Table2[[#This Row],[Time2]],Table2[[#This Row],[Time2]])</f>
        <v>12</v>
      </c>
      <c r="Z2781" s="1">
        <f>IF(Table2[[#This Row],[Time3]]&lt;10,0&amp;Table2[[#This Row],[Time3]],Table2[[#This Row],[Time3]])</f>
        <v>51</v>
      </c>
      <c r="AA2781" s="2" t="str">
        <f>Table2[[#This Row],[Time4]]&amp;":"&amp;Table2[[#This Row],[Time5]]</f>
        <v>12:51</v>
      </c>
      <c r="AB2781" s="1" cm="1">
        <f t="array" ref="AB2781">IFERROR(IF(Table2[[#This Row],[code]]="","",_xlfn.IFS(AND(Table2[[#This Row],[code]]&lt;400,Table2[[#This Row],[code]]&lt;&gt;""),2,Table2[[#This Row],[code]]&gt;500,4)),"")</f>
        <v>2</v>
      </c>
      <c r="AC2781" s="1">
        <f>IF(Table2[[#This Row],[Event]]="Penalty",Table2[[#This Row],[number]],IF(Table2[[#This Row],[Event]]="Time-Out",401,""))</f>
        <v>201</v>
      </c>
      <c r="AD2781" s="1">
        <f>ROW(A2780)</f>
        <v>2780</v>
      </c>
      <c r="AE2781" s="1">
        <f>COUNTIFS(Table2[GameID],Table2[[#This Row],[GameID]],Table2[Column1],"&lt;="&amp;Table2[[#This Row],[Column1]])-1</f>
        <v>4</v>
      </c>
    </row>
    <row r="2782" spans="1:31" x14ac:dyDescent="0.45">
      <c r="A2782" t="s">
        <v>546</v>
      </c>
      <c r="B2782" t="str">
        <f>_xlfn.TEXTBEFORE(Table2[[#This Row],[Kamp]]," - ")</f>
        <v>Odense Floorball</v>
      </c>
      <c r="C2782" t="str">
        <f>_xlfn.TEXTAFTER(Table2[[#This Row],[Kamp]],"- ")</f>
        <v>BFC Vendsyssel</v>
      </c>
      <c r="D2782">
        <v>45206</v>
      </c>
      <c r="E2782">
        <v>75115</v>
      </c>
      <c r="F2782">
        <v>20232024</v>
      </c>
      <c r="G2782" t="s">
        <v>17</v>
      </c>
      <c r="H2782" t="s">
        <v>664</v>
      </c>
      <c r="I2782" t="s">
        <v>678</v>
      </c>
      <c r="J2782">
        <v>2</v>
      </c>
      <c r="K2782">
        <v>31145</v>
      </c>
      <c r="L2782">
        <v>1</v>
      </c>
      <c r="M2782" t="s">
        <v>630</v>
      </c>
      <c r="N2782" t="s">
        <v>634</v>
      </c>
      <c r="O2782" t="s">
        <v>634</v>
      </c>
      <c r="P2782" t="s">
        <v>634</v>
      </c>
      <c r="Q2782" t="s">
        <v>634</v>
      </c>
      <c r="R2782">
        <f>SUMIFS(Table2[number],Table2[Event],"Goal",Table2[H/U],"HOME",Table2[GameID],Table2[[#This Row],[GameID]],Table2[GameTime],"&lt;="&amp;Table2[[#This Row],[GameTime]])</f>
        <v>1</v>
      </c>
      <c r="S2782">
        <f>SUMIFS(Table2[number],Table2[Event],"Goal",Table2[H/U],"AWAY",Table2[GameID],Table2[[#This Row],[GameID]],Table2[GameTime],"&lt;="&amp;Table2[[#This Row],[GameTime]])</f>
        <v>2</v>
      </c>
      <c r="T2782" t="str">
        <f>IF(Table2[[#This Row],[Event]]="Goal",Table2[[#This Row],[Hscore]]&amp;"-"&amp;Table2[[#This Row],[Uscore]],"")</f>
        <v>1-2</v>
      </c>
      <c r="U2782">
        <v>2144</v>
      </c>
      <c r="V2782" s="1">
        <f>Table2[[#This Row],[GameTime]]-(Table2[[#This Row],[period]]-1)*1200</f>
        <v>944</v>
      </c>
      <c r="W2782" s="1">
        <f>ROUNDDOWN(Table2[[#This Row],[Time]]/60,0)</f>
        <v>15</v>
      </c>
      <c r="X2782" s="1">
        <f>ROUNDDOWN((Table2[[#This Row],[Time]]/60-Table2[[#This Row],[Time2]])*60,0)</f>
        <v>44</v>
      </c>
      <c r="Y2782" s="1">
        <f>IF(Table2[[#This Row],[Time2]]&lt;10,0&amp;Table2[[#This Row],[Time2]],Table2[[#This Row],[Time2]])</f>
        <v>15</v>
      </c>
      <c r="Z2782" s="1">
        <f>IF(Table2[[#This Row],[Time3]]&lt;10,0&amp;Table2[[#This Row],[Time3]],Table2[[#This Row],[Time3]])</f>
        <v>44</v>
      </c>
      <c r="AA2782" s="2" t="str">
        <f>Table2[[#This Row],[Time4]]&amp;":"&amp;Table2[[#This Row],[Time5]]</f>
        <v>15:44</v>
      </c>
      <c r="AB2782" s="1" t="str" cm="1">
        <f t="array" ref="AB2782">IFERROR(IF(Table2[[#This Row],[code]]="","",_xlfn.IFS(AND(Table2[[#This Row],[code]]&lt;400,Table2[[#This Row],[code]]&lt;&gt;""),2,Table2[[#This Row],[code]]&gt;500,4)),"")</f>
        <v/>
      </c>
      <c r="AC2782" s="1" t="str">
        <f>IF(Table2[[#This Row],[Event]]="Penalty",Table2[[#This Row],[number]],IF(Table2[[#This Row],[Event]]="Time-Out",401,""))</f>
        <v/>
      </c>
      <c r="AD2782" s="1">
        <f>ROW(A2781)</f>
        <v>2781</v>
      </c>
      <c r="AE2782" s="1">
        <f>COUNTIFS(Table2[GameID],Table2[[#This Row],[GameID]],Table2[Column1],"&lt;="&amp;Table2[[#This Row],[Column1]])-1</f>
        <v>5</v>
      </c>
    </row>
    <row r="2783" spans="1:31" x14ac:dyDescent="0.45">
      <c r="A2783" t="s">
        <v>546</v>
      </c>
      <c r="B2783" t="str">
        <f>_xlfn.TEXTBEFORE(Table2[[#This Row],[Kamp]]," - ")</f>
        <v>Odense Floorball</v>
      </c>
      <c r="C2783" t="str">
        <f>_xlfn.TEXTAFTER(Table2[[#This Row],[Kamp]],"- ")</f>
        <v>BFC Vendsyssel</v>
      </c>
      <c r="D2783">
        <v>45206</v>
      </c>
      <c r="E2783">
        <v>75115</v>
      </c>
      <c r="F2783">
        <v>20232024</v>
      </c>
      <c r="G2783" t="s">
        <v>17</v>
      </c>
      <c r="H2783" t="s">
        <v>672</v>
      </c>
      <c r="I2783" t="s">
        <v>678</v>
      </c>
      <c r="J2783">
        <v>2</v>
      </c>
      <c r="K2783">
        <v>31403</v>
      </c>
      <c r="L2783">
        <v>207</v>
      </c>
      <c r="M2783" t="s">
        <v>631</v>
      </c>
      <c r="N2783" t="s">
        <v>533</v>
      </c>
      <c r="O2783" t="s">
        <v>634</v>
      </c>
      <c r="P2783">
        <v>47</v>
      </c>
      <c r="Q2783" t="s">
        <v>634</v>
      </c>
      <c r="R2783">
        <f>SUMIFS(Table2[number],Table2[Event],"Goal",Table2[H/U],"HOME",Table2[GameID],Table2[[#This Row],[GameID]],Table2[GameTime],"&lt;="&amp;Table2[[#This Row],[GameTime]])</f>
        <v>1</v>
      </c>
      <c r="S2783">
        <f>SUMIFS(Table2[number],Table2[Event],"Goal",Table2[H/U],"AWAY",Table2[GameID],Table2[[#This Row],[GameID]],Table2[GameTime],"&lt;="&amp;Table2[[#This Row],[GameTime]])</f>
        <v>2</v>
      </c>
      <c r="T2783" t="str">
        <f>IF(Table2[[#This Row],[Event]]="Goal",Table2[[#This Row],[Hscore]]&amp;"-"&amp;Table2[[#This Row],[Uscore]],"")</f>
        <v/>
      </c>
      <c r="U2783">
        <v>2262</v>
      </c>
      <c r="V2783" s="1">
        <f>Table2[[#This Row],[GameTime]]-(Table2[[#This Row],[period]]-1)*1200</f>
        <v>1062</v>
      </c>
      <c r="W2783" s="1">
        <f>ROUNDDOWN(Table2[[#This Row],[Time]]/60,0)</f>
        <v>17</v>
      </c>
      <c r="X2783" s="1">
        <f>ROUNDDOWN((Table2[[#This Row],[Time]]/60-Table2[[#This Row],[Time2]])*60,0)</f>
        <v>42</v>
      </c>
      <c r="Y2783" s="1">
        <f>IF(Table2[[#This Row],[Time2]]&lt;10,0&amp;Table2[[#This Row],[Time2]],Table2[[#This Row],[Time2]])</f>
        <v>17</v>
      </c>
      <c r="Z2783" s="1">
        <f>IF(Table2[[#This Row],[Time3]]&lt;10,0&amp;Table2[[#This Row],[Time3]],Table2[[#This Row],[Time3]])</f>
        <v>42</v>
      </c>
      <c r="AA2783" s="2" t="str">
        <f>Table2[[#This Row],[Time4]]&amp;":"&amp;Table2[[#This Row],[Time5]]</f>
        <v>17:42</v>
      </c>
      <c r="AB2783" s="1" cm="1">
        <f t="array" ref="AB2783">IFERROR(IF(Table2[[#This Row],[code]]="","",_xlfn.IFS(AND(Table2[[#This Row],[code]]&lt;400,Table2[[#This Row],[code]]&lt;&gt;""),2,Table2[[#This Row],[code]]&gt;500,4)),"")</f>
        <v>2</v>
      </c>
      <c r="AC2783" s="1">
        <f>IF(Table2[[#This Row],[Event]]="Penalty",Table2[[#This Row],[number]],IF(Table2[[#This Row],[Event]]="Time-Out",401,""))</f>
        <v>207</v>
      </c>
      <c r="AD2783" s="1">
        <f>ROW(A2782)</f>
        <v>2782</v>
      </c>
      <c r="AE2783" s="1">
        <f>COUNTIFS(Table2[GameID],Table2[[#This Row],[GameID]],Table2[Column1],"&lt;="&amp;Table2[[#This Row],[Column1]])-1</f>
        <v>6</v>
      </c>
    </row>
    <row r="2784" spans="1:31" x14ac:dyDescent="0.45">
      <c r="A2784" t="s">
        <v>546</v>
      </c>
      <c r="B2784" t="str">
        <f>_xlfn.TEXTBEFORE(Table2[[#This Row],[Kamp]]," - ")</f>
        <v>Odense Floorball</v>
      </c>
      <c r="C2784" t="str">
        <f>_xlfn.TEXTAFTER(Table2[[#This Row],[Kamp]],"- ")</f>
        <v>BFC Vendsyssel</v>
      </c>
      <c r="D2784">
        <v>45206</v>
      </c>
      <c r="E2784">
        <v>75115</v>
      </c>
      <c r="F2784">
        <v>20232024</v>
      </c>
      <c r="G2784" t="s">
        <v>17</v>
      </c>
      <c r="H2784" t="s">
        <v>672</v>
      </c>
      <c r="I2784" t="s">
        <v>678</v>
      </c>
      <c r="J2784">
        <v>3</v>
      </c>
      <c r="K2784">
        <v>31403</v>
      </c>
      <c r="L2784">
        <v>1</v>
      </c>
      <c r="M2784" t="s">
        <v>630</v>
      </c>
      <c r="N2784" t="s">
        <v>506</v>
      </c>
      <c r="O2784" t="s">
        <v>505</v>
      </c>
      <c r="P2784">
        <v>8</v>
      </c>
      <c r="Q2784">
        <v>7</v>
      </c>
      <c r="R2784">
        <f>SUMIFS(Table2[number],Table2[Event],"Goal",Table2[H/U],"HOME",Table2[GameID],Table2[[#This Row],[GameID]],Table2[GameTime],"&lt;="&amp;Table2[[#This Row],[GameTime]])</f>
        <v>2</v>
      </c>
      <c r="S2784">
        <f>SUMIFS(Table2[number],Table2[Event],"Goal",Table2[H/U],"AWAY",Table2[GameID],Table2[[#This Row],[GameID]],Table2[GameTime],"&lt;="&amp;Table2[[#This Row],[GameTime]])</f>
        <v>2</v>
      </c>
      <c r="T2784" t="str">
        <f>IF(Table2[[#This Row],[Event]]="Goal",Table2[[#This Row],[Hscore]]&amp;"-"&amp;Table2[[#This Row],[Uscore]],"")</f>
        <v>2-2</v>
      </c>
      <c r="U2784">
        <v>3073</v>
      </c>
      <c r="V2784" s="1">
        <f>Table2[[#This Row],[GameTime]]-(Table2[[#This Row],[period]]-1)*1200</f>
        <v>673</v>
      </c>
      <c r="W2784" s="1">
        <f>ROUNDDOWN(Table2[[#This Row],[Time]]/60,0)</f>
        <v>11</v>
      </c>
      <c r="X2784" s="1">
        <f>ROUNDDOWN((Table2[[#This Row],[Time]]/60-Table2[[#This Row],[Time2]])*60,0)</f>
        <v>13</v>
      </c>
      <c r="Y2784" s="1">
        <f>IF(Table2[[#This Row],[Time2]]&lt;10,0&amp;Table2[[#This Row],[Time2]],Table2[[#This Row],[Time2]])</f>
        <v>11</v>
      </c>
      <c r="Z2784" s="1">
        <f>IF(Table2[[#This Row],[Time3]]&lt;10,0&amp;Table2[[#This Row],[Time3]],Table2[[#This Row],[Time3]])</f>
        <v>13</v>
      </c>
      <c r="AA2784" s="2" t="str">
        <f>Table2[[#This Row],[Time4]]&amp;":"&amp;Table2[[#This Row],[Time5]]</f>
        <v>11:13</v>
      </c>
      <c r="AB2784" s="1" t="str" cm="1">
        <f t="array" ref="AB2784">IFERROR(IF(Table2[[#This Row],[code]]="","",_xlfn.IFS(AND(Table2[[#This Row],[code]]&lt;400,Table2[[#This Row],[code]]&lt;&gt;""),2,Table2[[#This Row],[code]]&gt;500,4)),"")</f>
        <v/>
      </c>
      <c r="AC2784" s="1" t="str">
        <f>IF(Table2[[#This Row],[Event]]="Penalty",Table2[[#This Row],[number]],IF(Table2[[#This Row],[Event]]="Time-Out",401,""))</f>
        <v/>
      </c>
      <c r="AD2784" s="1">
        <f>ROW(A2783)</f>
        <v>2783</v>
      </c>
      <c r="AE2784" s="1">
        <f>COUNTIFS(Table2[GameID],Table2[[#This Row],[GameID]],Table2[Column1],"&lt;="&amp;Table2[[#This Row],[Column1]])-1</f>
        <v>7</v>
      </c>
    </row>
    <row r="2785" spans="1:31" x14ac:dyDescent="0.45">
      <c r="A2785" t="s">
        <v>546</v>
      </c>
      <c r="B2785" t="str">
        <f>_xlfn.TEXTBEFORE(Table2[[#This Row],[Kamp]]," - ")</f>
        <v>Odense Floorball</v>
      </c>
      <c r="C2785" t="str">
        <f>_xlfn.TEXTAFTER(Table2[[#This Row],[Kamp]],"- ")</f>
        <v>BFC Vendsyssel</v>
      </c>
      <c r="D2785">
        <v>45206</v>
      </c>
      <c r="E2785">
        <v>75115</v>
      </c>
      <c r="F2785">
        <v>20232024</v>
      </c>
      <c r="G2785" t="s">
        <v>17</v>
      </c>
      <c r="H2785" t="s">
        <v>672</v>
      </c>
      <c r="I2785" t="s">
        <v>678</v>
      </c>
      <c r="J2785">
        <v>3</v>
      </c>
      <c r="K2785">
        <v>31403</v>
      </c>
      <c r="L2785">
        <v>1</v>
      </c>
      <c r="M2785" t="s">
        <v>630</v>
      </c>
      <c r="N2785" t="s">
        <v>508</v>
      </c>
      <c r="O2785" t="s">
        <v>634</v>
      </c>
      <c r="P2785">
        <v>20</v>
      </c>
      <c r="Q2785" t="s">
        <v>634</v>
      </c>
      <c r="R2785">
        <f>SUMIFS(Table2[number],Table2[Event],"Goal",Table2[H/U],"HOME",Table2[GameID],Table2[[#This Row],[GameID]],Table2[GameTime],"&lt;="&amp;Table2[[#This Row],[GameTime]])</f>
        <v>3</v>
      </c>
      <c r="S2785">
        <f>SUMIFS(Table2[number],Table2[Event],"Goal",Table2[H/U],"AWAY",Table2[GameID],Table2[[#This Row],[GameID]],Table2[GameTime],"&lt;="&amp;Table2[[#This Row],[GameTime]])</f>
        <v>2</v>
      </c>
      <c r="T2785" t="str">
        <f>IF(Table2[[#This Row],[Event]]="Goal",Table2[[#This Row],[Hscore]]&amp;"-"&amp;Table2[[#This Row],[Uscore]],"")</f>
        <v>3-2</v>
      </c>
      <c r="U2785">
        <v>3140</v>
      </c>
      <c r="V2785" s="1">
        <f>Table2[[#This Row],[GameTime]]-(Table2[[#This Row],[period]]-1)*1200</f>
        <v>740</v>
      </c>
      <c r="W2785" s="1">
        <f>ROUNDDOWN(Table2[[#This Row],[Time]]/60,0)</f>
        <v>12</v>
      </c>
      <c r="X2785" s="1">
        <f>ROUNDDOWN((Table2[[#This Row],[Time]]/60-Table2[[#This Row],[Time2]])*60,0)</f>
        <v>20</v>
      </c>
      <c r="Y2785" s="1">
        <f>IF(Table2[[#This Row],[Time2]]&lt;10,0&amp;Table2[[#This Row],[Time2]],Table2[[#This Row],[Time2]])</f>
        <v>12</v>
      </c>
      <c r="Z2785" s="1">
        <f>IF(Table2[[#This Row],[Time3]]&lt;10,0&amp;Table2[[#This Row],[Time3]],Table2[[#This Row],[Time3]])</f>
        <v>20</v>
      </c>
      <c r="AA2785" s="2" t="str">
        <f>Table2[[#This Row],[Time4]]&amp;":"&amp;Table2[[#This Row],[Time5]]</f>
        <v>12:20</v>
      </c>
      <c r="AB2785" s="1" t="str" cm="1">
        <f t="array" ref="AB2785">IFERROR(IF(Table2[[#This Row],[code]]="","",_xlfn.IFS(AND(Table2[[#This Row],[code]]&lt;400,Table2[[#This Row],[code]]&lt;&gt;""),2,Table2[[#This Row],[code]]&gt;500,4)),"")</f>
        <v/>
      </c>
      <c r="AC2785" s="1" t="str">
        <f>IF(Table2[[#This Row],[Event]]="Penalty",Table2[[#This Row],[number]],IF(Table2[[#This Row],[Event]]="Time-Out",401,""))</f>
        <v/>
      </c>
      <c r="AD2785" s="1">
        <f>ROW(A2784)</f>
        <v>2784</v>
      </c>
      <c r="AE2785" s="1">
        <f>COUNTIFS(Table2[GameID],Table2[[#This Row],[GameID]],Table2[Column1],"&lt;="&amp;Table2[[#This Row],[Column1]])-1</f>
        <v>8</v>
      </c>
    </row>
    <row r="2786" spans="1:31" x14ac:dyDescent="0.45">
      <c r="A2786" t="s">
        <v>546</v>
      </c>
      <c r="B2786" t="str">
        <f>_xlfn.TEXTBEFORE(Table2[[#This Row],[Kamp]]," - ")</f>
        <v>Odense Floorball</v>
      </c>
      <c r="C2786" t="str">
        <f>_xlfn.TEXTAFTER(Table2[[#This Row],[Kamp]],"- ")</f>
        <v>BFC Vendsyssel</v>
      </c>
      <c r="D2786">
        <v>45206</v>
      </c>
      <c r="E2786">
        <v>75115</v>
      </c>
      <c r="F2786">
        <v>20232024</v>
      </c>
      <c r="G2786" t="s">
        <v>17</v>
      </c>
      <c r="H2786" t="s">
        <v>664</v>
      </c>
      <c r="I2786" t="s">
        <v>677</v>
      </c>
      <c r="J2786">
        <v>3</v>
      </c>
      <c r="K2786">
        <v>31145</v>
      </c>
      <c r="L2786">
        <v>1</v>
      </c>
      <c r="M2786" t="s">
        <v>630</v>
      </c>
      <c r="N2786" t="s">
        <v>205</v>
      </c>
      <c r="O2786" t="s">
        <v>634</v>
      </c>
      <c r="P2786">
        <v>63</v>
      </c>
      <c r="Q2786" t="s">
        <v>634</v>
      </c>
      <c r="R2786">
        <f>SUMIFS(Table2[number],Table2[Event],"Goal",Table2[H/U],"HOME",Table2[GameID],Table2[[#This Row],[GameID]],Table2[GameTime],"&lt;="&amp;Table2[[#This Row],[GameTime]])</f>
        <v>3</v>
      </c>
      <c r="S2786">
        <f>SUMIFS(Table2[number],Table2[Event],"Goal",Table2[H/U],"AWAY",Table2[GameID],Table2[[#This Row],[GameID]],Table2[GameTime],"&lt;="&amp;Table2[[#This Row],[GameTime]])</f>
        <v>3</v>
      </c>
      <c r="T2786" t="str">
        <f>IF(Table2[[#This Row],[Event]]="Goal",Table2[[#This Row],[Hscore]]&amp;"-"&amp;Table2[[#This Row],[Uscore]],"")</f>
        <v>3-3</v>
      </c>
      <c r="U2786">
        <v>3420</v>
      </c>
      <c r="V2786" s="1">
        <f>Table2[[#This Row],[GameTime]]-(Table2[[#This Row],[period]]-1)*1200</f>
        <v>1020</v>
      </c>
      <c r="W2786" s="1">
        <f>ROUNDDOWN(Table2[[#This Row],[Time]]/60,0)</f>
        <v>17</v>
      </c>
      <c r="X2786" s="1">
        <f>ROUNDDOWN((Table2[[#This Row],[Time]]/60-Table2[[#This Row],[Time2]])*60,0)</f>
        <v>0</v>
      </c>
      <c r="Y2786" s="1">
        <f>IF(Table2[[#This Row],[Time2]]&lt;10,0&amp;Table2[[#This Row],[Time2]],Table2[[#This Row],[Time2]])</f>
        <v>17</v>
      </c>
      <c r="Z2786" s="1" t="str">
        <f>IF(Table2[[#This Row],[Time3]]&lt;10,0&amp;Table2[[#This Row],[Time3]],Table2[[#This Row],[Time3]])</f>
        <v>00</v>
      </c>
      <c r="AA2786" s="2" t="str">
        <f>Table2[[#This Row],[Time4]]&amp;":"&amp;Table2[[#This Row],[Time5]]</f>
        <v>17:00</v>
      </c>
      <c r="AB2786" s="1" t="str" cm="1">
        <f t="array" ref="AB2786">IFERROR(IF(Table2[[#This Row],[code]]="","",_xlfn.IFS(AND(Table2[[#This Row],[code]]&lt;400,Table2[[#This Row],[code]]&lt;&gt;""),2,Table2[[#This Row],[code]]&gt;500,4)),"")</f>
        <v/>
      </c>
      <c r="AC2786" s="1" t="str">
        <f>IF(Table2[[#This Row],[Event]]="Penalty",Table2[[#This Row],[number]],IF(Table2[[#This Row],[Event]]="Time-Out",401,""))</f>
        <v/>
      </c>
      <c r="AD2786" s="1">
        <f>ROW(A2785)</f>
        <v>2785</v>
      </c>
      <c r="AE2786" s="1">
        <f>COUNTIFS(Table2[GameID],Table2[[#This Row],[GameID]],Table2[Column1],"&lt;="&amp;Table2[[#This Row],[Column1]])-1</f>
        <v>9</v>
      </c>
    </row>
    <row r="2787" spans="1:31" x14ac:dyDescent="0.45">
      <c r="A2787" t="s">
        <v>546</v>
      </c>
      <c r="B2787" t="str">
        <f>_xlfn.TEXTBEFORE(Table2[[#This Row],[Kamp]]," - ")</f>
        <v>Odense Floorball</v>
      </c>
      <c r="C2787" t="str">
        <f>_xlfn.TEXTAFTER(Table2[[#This Row],[Kamp]],"- ")</f>
        <v>BFC Vendsyssel</v>
      </c>
      <c r="D2787">
        <v>45206</v>
      </c>
      <c r="E2787">
        <v>75115</v>
      </c>
      <c r="F2787">
        <v>20232024</v>
      </c>
      <c r="G2787" t="s">
        <v>17</v>
      </c>
      <c r="H2787" t="s">
        <v>664</v>
      </c>
      <c r="I2787" t="s">
        <v>677</v>
      </c>
      <c r="J2787">
        <v>3</v>
      </c>
      <c r="K2787">
        <v>31145</v>
      </c>
      <c r="L2787">
        <v>205</v>
      </c>
      <c r="M2787" t="s">
        <v>631</v>
      </c>
      <c r="N2787" t="s">
        <v>335</v>
      </c>
      <c r="O2787" t="s">
        <v>634</v>
      </c>
      <c r="P2787">
        <v>10</v>
      </c>
      <c r="Q2787" t="s">
        <v>634</v>
      </c>
      <c r="R2787">
        <f>SUMIFS(Table2[number],Table2[Event],"Goal",Table2[H/U],"HOME",Table2[GameID],Table2[[#This Row],[GameID]],Table2[GameTime],"&lt;="&amp;Table2[[#This Row],[GameTime]])</f>
        <v>3</v>
      </c>
      <c r="S2787">
        <f>SUMIFS(Table2[number],Table2[Event],"Goal",Table2[H/U],"AWAY",Table2[GameID],Table2[[#This Row],[GameID]],Table2[GameTime],"&lt;="&amp;Table2[[#This Row],[GameTime]])</f>
        <v>3</v>
      </c>
      <c r="T2787" t="str">
        <f>IF(Table2[[#This Row],[Event]]="Goal",Table2[[#This Row],[Hscore]]&amp;"-"&amp;Table2[[#This Row],[Uscore]],"")</f>
        <v/>
      </c>
      <c r="U2787">
        <v>3478</v>
      </c>
      <c r="V2787" s="1">
        <f>Table2[[#This Row],[GameTime]]-(Table2[[#This Row],[period]]-1)*1200</f>
        <v>1078</v>
      </c>
      <c r="W2787" s="1">
        <f>ROUNDDOWN(Table2[[#This Row],[Time]]/60,0)</f>
        <v>17</v>
      </c>
      <c r="X2787" s="1">
        <f>ROUNDDOWN((Table2[[#This Row],[Time]]/60-Table2[[#This Row],[Time2]])*60,0)</f>
        <v>57</v>
      </c>
      <c r="Y2787" s="1">
        <f>IF(Table2[[#This Row],[Time2]]&lt;10,0&amp;Table2[[#This Row],[Time2]],Table2[[#This Row],[Time2]])</f>
        <v>17</v>
      </c>
      <c r="Z2787" s="1">
        <f>IF(Table2[[#This Row],[Time3]]&lt;10,0&amp;Table2[[#This Row],[Time3]],Table2[[#This Row],[Time3]])</f>
        <v>57</v>
      </c>
      <c r="AA2787" s="2" t="str">
        <f>Table2[[#This Row],[Time4]]&amp;":"&amp;Table2[[#This Row],[Time5]]</f>
        <v>17:57</v>
      </c>
      <c r="AB2787" s="1" cm="1">
        <f t="array" ref="AB2787">IFERROR(IF(Table2[[#This Row],[code]]="","",_xlfn.IFS(AND(Table2[[#This Row],[code]]&lt;400,Table2[[#This Row],[code]]&lt;&gt;""),2,Table2[[#This Row],[code]]&gt;500,4)),"")</f>
        <v>2</v>
      </c>
      <c r="AC2787" s="1">
        <f>IF(Table2[[#This Row],[Event]]="Penalty",Table2[[#This Row],[number]],IF(Table2[[#This Row],[Event]]="Time-Out",401,""))</f>
        <v>205</v>
      </c>
      <c r="AD2787" s="1">
        <f>ROW(A2786)</f>
        <v>2786</v>
      </c>
      <c r="AE2787" s="1">
        <f>COUNTIFS(Table2[GameID],Table2[[#This Row],[GameID]],Table2[Column1],"&lt;="&amp;Table2[[#This Row],[Column1]])-1</f>
        <v>10</v>
      </c>
    </row>
    <row r="2788" spans="1:31" x14ac:dyDescent="0.45">
      <c r="A2788" t="s">
        <v>546</v>
      </c>
      <c r="B2788" t="str">
        <f>_xlfn.TEXTBEFORE(Table2[[#This Row],[Kamp]]," - ")</f>
        <v>Odense Floorball</v>
      </c>
      <c r="C2788" t="str">
        <f>_xlfn.TEXTAFTER(Table2[[#This Row],[Kamp]],"- ")</f>
        <v>BFC Vendsyssel</v>
      </c>
      <c r="D2788">
        <v>45206</v>
      </c>
      <c r="E2788">
        <v>75115</v>
      </c>
      <c r="F2788">
        <v>20232024</v>
      </c>
      <c r="G2788" t="s">
        <v>17</v>
      </c>
      <c r="H2788" t="s">
        <v>672</v>
      </c>
      <c r="I2788" t="s">
        <v>678</v>
      </c>
      <c r="J2788">
        <v>3</v>
      </c>
      <c r="K2788">
        <v>31403</v>
      </c>
      <c r="L2788">
        <v>1</v>
      </c>
      <c r="M2788" t="s">
        <v>630</v>
      </c>
      <c r="N2788" t="s">
        <v>506</v>
      </c>
      <c r="O2788" t="s">
        <v>509</v>
      </c>
      <c r="P2788">
        <v>8</v>
      </c>
      <c r="Q2788">
        <v>24</v>
      </c>
      <c r="R2788">
        <f>SUMIFS(Table2[number],Table2[Event],"Goal",Table2[H/U],"HOME",Table2[GameID],Table2[[#This Row],[GameID]],Table2[GameTime],"&lt;="&amp;Table2[[#This Row],[GameTime]])</f>
        <v>4</v>
      </c>
      <c r="S2788">
        <f>SUMIFS(Table2[number],Table2[Event],"Goal",Table2[H/U],"AWAY",Table2[GameID],Table2[[#This Row],[GameID]],Table2[GameTime],"&lt;="&amp;Table2[[#This Row],[GameTime]])</f>
        <v>3</v>
      </c>
      <c r="T2788" t="str">
        <f>IF(Table2[[#This Row],[Event]]="Goal",Table2[[#This Row],[Hscore]]&amp;"-"&amp;Table2[[#This Row],[Uscore]],"")</f>
        <v>4-3</v>
      </c>
      <c r="U2788">
        <v>3495</v>
      </c>
      <c r="V2788" s="1">
        <f>Table2[[#This Row],[GameTime]]-(Table2[[#This Row],[period]]-1)*1200</f>
        <v>1095</v>
      </c>
      <c r="W2788" s="1">
        <f>ROUNDDOWN(Table2[[#This Row],[Time]]/60,0)</f>
        <v>18</v>
      </c>
      <c r="X2788" s="1">
        <f>ROUNDDOWN((Table2[[#This Row],[Time]]/60-Table2[[#This Row],[Time2]])*60,0)</f>
        <v>15</v>
      </c>
      <c r="Y2788" s="1">
        <f>IF(Table2[[#This Row],[Time2]]&lt;10,0&amp;Table2[[#This Row],[Time2]],Table2[[#This Row],[Time2]])</f>
        <v>18</v>
      </c>
      <c r="Z2788" s="1">
        <f>IF(Table2[[#This Row],[Time3]]&lt;10,0&amp;Table2[[#This Row],[Time3]],Table2[[#This Row],[Time3]])</f>
        <v>15</v>
      </c>
      <c r="AA2788" s="2" t="str">
        <f>Table2[[#This Row],[Time4]]&amp;":"&amp;Table2[[#This Row],[Time5]]</f>
        <v>18:15</v>
      </c>
      <c r="AB2788" s="1" t="str" cm="1">
        <f t="array" ref="AB2788">IFERROR(IF(Table2[[#This Row],[code]]="","",_xlfn.IFS(AND(Table2[[#This Row],[code]]&lt;400,Table2[[#This Row],[code]]&lt;&gt;""),2,Table2[[#This Row],[code]]&gt;500,4)),"")</f>
        <v/>
      </c>
      <c r="AC2788" s="1" t="str">
        <f>IF(Table2[[#This Row],[Event]]="Penalty",Table2[[#This Row],[number]],IF(Table2[[#This Row],[Event]]="Time-Out",401,""))</f>
        <v/>
      </c>
      <c r="AD2788" s="1">
        <f>ROW(A2787)</f>
        <v>2787</v>
      </c>
      <c r="AE2788" s="1">
        <f>COUNTIFS(Table2[GameID],Table2[[#This Row],[GameID]],Table2[Column1],"&lt;="&amp;Table2[[#This Row],[Column1]])-1</f>
        <v>11</v>
      </c>
    </row>
    <row r="2789" spans="1:31" x14ac:dyDescent="0.45">
      <c r="A2789" t="s">
        <v>300</v>
      </c>
      <c r="B2789" t="str">
        <f>_xlfn.TEXTBEFORE(Table2[[#This Row],[Kamp]]," - ")</f>
        <v>Blackhawks</v>
      </c>
      <c r="C2789" t="str">
        <f>_xlfn.TEXTAFTER(Table2[[#This Row],[Kamp]],"- ")</f>
        <v>Sunds Seahawks</v>
      </c>
      <c r="D2789">
        <v>45206</v>
      </c>
      <c r="E2789">
        <v>75116</v>
      </c>
      <c r="F2789">
        <v>20232024</v>
      </c>
      <c r="G2789" t="s">
        <v>17</v>
      </c>
      <c r="H2789" t="s">
        <v>661</v>
      </c>
      <c r="I2789" t="s">
        <v>678</v>
      </c>
      <c r="J2789">
        <v>1</v>
      </c>
      <c r="K2789">
        <v>31143</v>
      </c>
      <c r="L2789">
        <v>208</v>
      </c>
      <c r="M2789" t="s">
        <v>631</v>
      </c>
      <c r="N2789" t="s">
        <v>136</v>
      </c>
      <c r="O2789" t="s">
        <v>634</v>
      </c>
      <c r="P2789">
        <v>17</v>
      </c>
      <c r="Q2789" t="s">
        <v>634</v>
      </c>
      <c r="R2789">
        <f>SUMIFS(Table2[number],Table2[Event],"Goal",Table2[H/U],"HOME",Table2[GameID],Table2[[#This Row],[GameID]],Table2[GameTime],"&lt;="&amp;Table2[[#This Row],[GameTime]])</f>
        <v>0</v>
      </c>
      <c r="S2789">
        <f>SUMIFS(Table2[number],Table2[Event],"Goal",Table2[H/U],"AWAY",Table2[GameID],Table2[[#This Row],[GameID]],Table2[GameTime],"&lt;="&amp;Table2[[#This Row],[GameTime]])</f>
        <v>0</v>
      </c>
      <c r="T2789" t="str">
        <f>IF(Table2[[#This Row],[Event]]="Goal",Table2[[#This Row],[Hscore]]&amp;"-"&amp;Table2[[#This Row],[Uscore]],"")</f>
        <v/>
      </c>
      <c r="U2789">
        <v>462</v>
      </c>
      <c r="V2789" s="1">
        <f>Table2[[#This Row],[GameTime]]-(Table2[[#This Row],[period]]-1)*1200</f>
        <v>462</v>
      </c>
      <c r="W2789" s="1">
        <f>ROUNDDOWN(Table2[[#This Row],[Time]]/60,0)</f>
        <v>7</v>
      </c>
      <c r="X2789" s="1">
        <f>ROUNDDOWN((Table2[[#This Row],[Time]]/60-Table2[[#This Row],[Time2]])*60,0)</f>
        <v>42</v>
      </c>
      <c r="Y2789" s="1" t="str">
        <f>IF(Table2[[#This Row],[Time2]]&lt;10,0&amp;Table2[[#This Row],[Time2]],Table2[[#This Row],[Time2]])</f>
        <v>07</v>
      </c>
      <c r="Z2789" s="1">
        <f>IF(Table2[[#This Row],[Time3]]&lt;10,0&amp;Table2[[#This Row],[Time3]],Table2[[#This Row],[Time3]])</f>
        <v>42</v>
      </c>
      <c r="AA2789" s="2" t="str">
        <f>Table2[[#This Row],[Time4]]&amp;":"&amp;Table2[[#This Row],[Time5]]</f>
        <v>07:42</v>
      </c>
      <c r="AB2789" s="1" cm="1">
        <f t="array" ref="AB2789">IFERROR(IF(Table2[[#This Row],[code]]="","",_xlfn.IFS(AND(Table2[[#This Row],[code]]&lt;400,Table2[[#This Row],[code]]&lt;&gt;""),2,Table2[[#This Row],[code]]&gt;500,4)),"")</f>
        <v>2</v>
      </c>
      <c r="AC2789" s="1">
        <f>IF(Table2[[#This Row],[Event]]="Penalty",Table2[[#This Row],[number]],IF(Table2[[#This Row],[Event]]="Time-Out",401,""))</f>
        <v>208</v>
      </c>
      <c r="AD2789" s="1">
        <f>ROW(A2788)</f>
        <v>2788</v>
      </c>
      <c r="AE2789" s="1">
        <f>COUNTIFS(Table2[GameID],Table2[[#This Row],[GameID]],Table2[Column1],"&lt;="&amp;Table2[[#This Row],[Column1]])-1</f>
        <v>0</v>
      </c>
    </row>
    <row r="2790" spans="1:31" x14ac:dyDescent="0.45">
      <c r="A2790" t="s">
        <v>300</v>
      </c>
      <c r="B2790" t="str">
        <f>_xlfn.TEXTBEFORE(Table2[[#This Row],[Kamp]]," - ")</f>
        <v>Blackhawks</v>
      </c>
      <c r="C2790" t="str">
        <f>_xlfn.TEXTAFTER(Table2[[#This Row],[Kamp]],"- ")</f>
        <v>Sunds Seahawks</v>
      </c>
      <c r="D2790">
        <v>45206</v>
      </c>
      <c r="E2790">
        <v>75116</v>
      </c>
      <c r="F2790">
        <v>20232024</v>
      </c>
      <c r="G2790" t="s">
        <v>17</v>
      </c>
      <c r="H2790" t="s">
        <v>668</v>
      </c>
      <c r="I2790" t="s">
        <v>677</v>
      </c>
      <c r="J2790">
        <v>1</v>
      </c>
      <c r="K2790">
        <v>31144</v>
      </c>
      <c r="L2790">
        <v>1</v>
      </c>
      <c r="M2790" t="s">
        <v>630</v>
      </c>
      <c r="N2790" t="s">
        <v>219</v>
      </c>
      <c r="O2790" t="s">
        <v>231</v>
      </c>
      <c r="P2790">
        <v>23</v>
      </c>
      <c r="Q2790">
        <v>97</v>
      </c>
      <c r="R2790">
        <f>SUMIFS(Table2[number],Table2[Event],"Goal",Table2[H/U],"HOME",Table2[GameID],Table2[[#This Row],[GameID]],Table2[GameTime],"&lt;="&amp;Table2[[#This Row],[GameTime]])</f>
        <v>0</v>
      </c>
      <c r="S2790">
        <f>SUMIFS(Table2[number],Table2[Event],"Goal",Table2[H/U],"AWAY",Table2[GameID],Table2[[#This Row],[GameID]],Table2[GameTime],"&lt;="&amp;Table2[[#This Row],[GameTime]])</f>
        <v>1</v>
      </c>
      <c r="T2790" t="str">
        <f>IF(Table2[[#This Row],[Event]]="Goal",Table2[[#This Row],[Hscore]]&amp;"-"&amp;Table2[[#This Row],[Uscore]],"")</f>
        <v>0-1</v>
      </c>
      <c r="U2790">
        <v>1003</v>
      </c>
      <c r="V2790" s="1">
        <f>Table2[[#This Row],[GameTime]]-(Table2[[#This Row],[period]]-1)*1200</f>
        <v>1003</v>
      </c>
      <c r="W2790" s="1">
        <f>ROUNDDOWN(Table2[[#This Row],[Time]]/60,0)</f>
        <v>16</v>
      </c>
      <c r="X2790" s="1">
        <f>ROUNDDOWN((Table2[[#This Row],[Time]]/60-Table2[[#This Row],[Time2]])*60,0)</f>
        <v>42</v>
      </c>
      <c r="Y2790" s="1">
        <f>IF(Table2[[#This Row],[Time2]]&lt;10,0&amp;Table2[[#This Row],[Time2]],Table2[[#This Row],[Time2]])</f>
        <v>16</v>
      </c>
      <c r="Z2790" s="1">
        <f>IF(Table2[[#This Row],[Time3]]&lt;10,0&amp;Table2[[#This Row],[Time3]],Table2[[#This Row],[Time3]])</f>
        <v>42</v>
      </c>
      <c r="AA2790" s="2" t="str">
        <f>Table2[[#This Row],[Time4]]&amp;":"&amp;Table2[[#This Row],[Time5]]</f>
        <v>16:42</v>
      </c>
      <c r="AB2790" s="1" t="str" cm="1">
        <f t="array" ref="AB2790">IFERROR(IF(Table2[[#This Row],[code]]="","",_xlfn.IFS(AND(Table2[[#This Row],[code]]&lt;400,Table2[[#This Row],[code]]&lt;&gt;""),2,Table2[[#This Row],[code]]&gt;500,4)),"")</f>
        <v/>
      </c>
      <c r="AC2790" s="1" t="str">
        <f>IF(Table2[[#This Row],[Event]]="Penalty",Table2[[#This Row],[number]],IF(Table2[[#This Row],[Event]]="Time-Out",401,""))</f>
        <v/>
      </c>
      <c r="AD2790" s="1">
        <f>ROW(A2789)</f>
        <v>2789</v>
      </c>
      <c r="AE2790" s="1">
        <f>COUNTIFS(Table2[GameID],Table2[[#This Row],[GameID]],Table2[Column1],"&lt;="&amp;Table2[[#This Row],[Column1]])-1</f>
        <v>1</v>
      </c>
    </row>
    <row r="2791" spans="1:31" x14ac:dyDescent="0.45">
      <c r="A2791" t="s">
        <v>300</v>
      </c>
      <c r="B2791" t="str">
        <f>_xlfn.TEXTBEFORE(Table2[[#This Row],[Kamp]]," - ")</f>
        <v>Blackhawks</v>
      </c>
      <c r="C2791" t="str">
        <f>_xlfn.TEXTAFTER(Table2[[#This Row],[Kamp]],"- ")</f>
        <v>Sunds Seahawks</v>
      </c>
      <c r="D2791">
        <v>45206</v>
      </c>
      <c r="E2791">
        <v>75116</v>
      </c>
      <c r="F2791">
        <v>20232024</v>
      </c>
      <c r="G2791" t="s">
        <v>17</v>
      </c>
      <c r="H2791" t="s">
        <v>661</v>
      </c>
      <c r="I2791" t="s">
        <v>678</v>
      </c>
      <c r="J2791">
        <v>2</v>
      </c>
      <c r="K2791">
        <v>31143</v>
      </c>
      <c r="L2791">
        <v>504</v>
      </c>
      <c r="M2791" t="s">
        <v>631</v>
      </c>
      <c r="N2791" t="s">
        <v>263</v>
      </c>
      <c r="O2791" t="s">
        <v>634</v>
      </c>
      <c r="P2791">
        <v>9</v>
      </c>
      <c r="Q2791" t="s">
        <v>634</v>
      </c>
      <c r="R2791">
        <f>SUMIFS(Table2[number],Table2[Event],"Goal",Table2[H/U],"HOME",Table2[GameID],Table2[[#This Row],[GameID]],Table2[GameTime],"&lt;="&amp;Table2[[#This Row],[GameTime]])</f>
        <v>0</v>
      </c>
      <c r="S2791">
        <f>SUMIFS(Table2[number],Table2[Event],"Goal",Table2[H/U],"AWAY",Table2[GameID],Table2[[#This Row],[GameID]],Table2[GameTime],"&lt;="&amp;Table2[[#This Row],[GameTime]])</f>
        <v>1</v>
      </c>
      <c r="T2791" t="str">
        <f>IF(Table2[[#This Row],[Event]]="Goal",Table2[[#This Row],[Hscore]]&amp;"-"&amp;Table2[[#This Row],[Uscore]],"")</f>
        <v/>
      </c>
      <c r="U2791">
        <v>1303</v>
      </c>
      <c r="V2791" s="1">
        <f>Table2[[#This Row],[GameTime]]-(Table2[[#This Row],[period]]-1)*1200</f>
        <v>103</v>
      </c>
      <c r="W2791" s="1">
        <f>ROUNDDOWN(Table2[[#This Row],[Time]]/60,0)</f>
        <v>1</v>
      </c>
      <c r="X2791" s="1">
        <f>ROUNDDOWN((Table2[[#This Row],[Time]]/60-Table2[[#This Row],[Time2]])*60,0)</f>
        <v>43</v>
      </c>
      <c r="Y2791" s="1" t="str">
        <f>IF(Table2[[#This Row],[Time2]]&lt;10,0&amp;Table2[[#This Row],[Time2]],Table2[[#This Row],[Time2]])</f>
        <v>01</v>
      </c>
      <c r="Z2791" s="1">
        <f>IF(Table2[[#This Row],[Time3]]&lt;10,0&amp;Table2[[#This Row],[Time3]],Table2[[#This Row],[Time3]])</f>
        <v>43</v>
      </c>
      <c r="AA2791" s="2" t="str">
        <f>Table2[[#This Row],[Time4]]&amp;":"&amp;Table2[[#This Row],[Time5]]</f>
        <v>01:43</v>
      </c>
      <c r="AB2791" s="1" cm="1">
        <f t="array" ref="AB2791">IFERROR(IF(Table2[[#This Row],[code]]="","",_xlfn.IFS(AND(Table2[[#This Row],[code]]&lt;400,Table2[[#This Row],[code]]&lt;&gt;""),2,Table2[[#This Row],[code]]&gt;500,4)),"")</f>
        <v>4</v>
      </c>
      <c r="AC2791" s="1">
        <f>IF(Table2[[#This Row],[Event]]="Penalty",Table2[[#This Row],[number]],IF(Table2[[#This Row],[Event]]="Time-Out",401,""))</f>
        <v>504</v>
      </c>
      <c r="AD2791" s="1">
        <f>ROW(A2790)</f>
        <v>2790</v>
      </c>
      <c r="AE2791" s="1">
        <f>COUNTIFS(Table2[GameID],Table2[[#This Row],[GameID]],Table2[Column1],"&lt;="&amp;Table2[[#This Row],[Column1]])-1</f>
        <v>2</v>
      </c>
    </row>
    <row r="2792" spans="1:31" x14ac:dyDescent="0.45">
      <c r="A2792" t="s">
        <v>300</v>
      </c>
      <c r="B2792" t="str">
        <f>_xlfn.TEXTBEFORE(Table2[[#This Row],[Kamp]]," - ")</f>
        <v>Blackhawks</v>
      </c>
      <c r="C2792" t="str">
        <f>_xlfn.TEXTAFTER(Table2[[#This Row],[Kamp]],"- ")</f>
        <v>Sunds Seahawks</v>
      </c>
      <c r="D2792">
        <v>45206</v>
      </c>
      <c r="E2792">
        <v>75116</v>
      </c>
      <c r="F2792">
        <v>20232024</v>
      </c>
      <c r="G2792" t="s">
        <v>17</v>
      </c>
      <c r="H2792" t="s">
        <v>668</v>
      </c>
      <c r="I2792" t="s">
        <v>677</v>
      </c>
      <c r="J2792">
        <v>2</v>
      </c>
      <c r="K2792">
        <v>31144</v>
      </c>
      <c r="L2792">
        <v>1</v>
      </c>
      <c r="M2792" t="s">
        <v>630</v>
      </c>
      <c r="N2792" t="s">
        <v>219</v>
      </c>
      <c r="O2792" t="s">
        <v>231</v>
      </c>
      <c r="P2792">
        <v>23</v>
      </c>
      <c r="Q2792">
        <v>97</v>
      </c>
      <c r="R2792">
        <f>SUMIFS(Table2[number],Table2[Event],"Goal",Table2[H/U],"HOME",Table2[GameID],Table2[[#This Row],[GameID]],Table2[GameTime],"&lt;="&amp;Table2[[#This Row],[GameTime]])</f>
        <v>0</v>
      </c>
      <c r="S2792">
        <f>SUMIFS(Table2[number],Table2[Event],"Goal",Table2[H/U],"AWAY",Table2[GameID],Table2[[#This Row],[GameID]],Table2[GameTime],"&lt;="&amp;Table2[[#This Row],[GameTime]])</f>
        <v>2</v>
      </c>
      <c r="T2792" t="str">
        <f>IF(Table2[[#This Row],[Event]]="Goal",Table2[[#This Row],[Hscore]]&amp;"-"&amp;Table2[[#This Row],[Uscore]],"")</f>
        <v>0-2</v>
      </c>
      <c r="U2792">
        <v>1438</v>
      </c>
      <c r="V2792" s="1">
        <f>Table2[[#This Row],[GameTime]]-(Table2[[#This Row],[period]]-1)*1200</f>
        <v>238</v>
      </c>
      <c r="W2792" s="1">
        <f>ROUNDDOWN(Table2[[#This Row],[Time]]/60,0)</f>
        <v>3</v>
      </c>
      <c r="X2792" s="1">
        <f>ROUNDDOWN((Table2[[#This Row],[Time]]/60-Table2[[#This Row],[Time2]])*60,0)</f>
        <v>58</v>
      </c>
      <c r="Y2792" s="1" t="str">
        <f>IF(Table2[[#This Row],[Time2]]&lt;10,0&amp;Table2[[#This Row],[Time2]],Table2[[#This Row],[Time2]])</f>
        <v>03</v>
      </c>
      <c r="Z2792" s="1">
        <f>IF(Table2[[#This Row],[Time3]]&lt;10,0&amp;Table2[[#This Row],[Time3]],Table2[[#This Row],[Time3]])</f>
        <v>58</v>
      </c>
      <c r="AA2792" s="2" t="str">
        <f>Table2[[#This Row],[Time4]]&amp;":"&amp;Table2[[#This Row],[Time5]]</f>
        <v>03:58</v>
      </c>
      <c r="AB2792" s="1" t="str" cm="1">
        <f t="array" ref="AB2792">IFERROR(IF(Table2[[#This Row],[code]]="","",_xlfn.IFS(AND(Table2[[#This Row],[code]]&lt;400,Table2[[#This Row],[code]]&lt;&gt;""),2,Table2[[#This Row],[code]]&gt;500,4)),"")</f>
        <v/>
      </c>
      <c r="AC2792" s="1" t="str">
        <f>IF(Table2[[#This Row],[Event]]="Penalty",Table2[[#This Row],[number]],IF(Table2[[#This Row],[Event]]="Time-Out",401,""))</f>
        <v/>
      </c>
      <c r="AD2792" s="1">
        <f>ROW(A2791)</f>
        <v>2791</v>
      </c>
      <c r="AE2792" s="1">
        <f>COUNTIFS(Table2[GameID],Table2[[#This Row],[GameID]],Table2[Column1],"&lt;="&amp;Table2[[#This Row],[Column1]])-1</f>
        <v>3</v>
      </c>
    </row>
    <row r="2793" spans="1:31" x14ac:dyDescent="0.45">
      <c r="A2793" t="s">
        <v>300</v>
      </c>
      <c r="B2793" t="str">
        <f>_xlfn.TEXTBEFORE(Table2[[#This Row],[Kamp]]," - ")</f>
        <v>Blackhawks</v>
      </c>
      <c r="C2793" t="str">
        <f>_xlfn.TEXTAFTER(Table2[[#This Row],[Kamp]],"- ")</f>
        <v>Sunds Seahawks</v>
      </c>
      <c r="D2793">
        <v>45206</v>
      </c>
      <c r="E2793">
        <v>75116</v>
      </c>
      <c r="F2793">
        <v>20232024</v>
      </c>
      <c r="G2793" t="s">
        <v>17</v>
      </c>
      <c r="H2793" t="s">
        <v>661</v>
      </c>
      <c r="I2793" t="s">
        <v>678</v>
      </c>
      <c r="J2793">
        <v>2</v>
      </c>
      <c r="K2793">
        <v>31143</v>
      </c>
      <c r="L2793">
        <v>101</v>
      </c>
      <c r="M2793" t="s">
        <v>631</v>
      </c>
      <c r="N2793" t="s">
        <v>136</v>
      </c>
      <c r="O2793" t="s">
        <v>634</v>
      </c>
      <c r="P2793">
        <v>17</v>
      </c>
      <c r="Q2793" t="s">
        <v>634</v>
      </c>
      <c r="R2793">
        <f>SUMIFS(Table2[number],Table2[Event],"Goal",Table2[H/U],"HOME",Table2[GameID],Table2[[#This Row],[GameID]],Table2[GameTime],"&lt;="&amp;Table2[[#This Row],[GameTime]])</f>
        <v>0</v>
      </c>
      <c r="S2793">
        <f>SUMIFS(Table2[number],Table2[Event],"Goal",Table2[H/U],"AWAY",Table2[GameID],Table2[[#This Row],[GameID]],Table2[GameTime],"&lt;="&amp;Table2[[#This Row],[GameTime]])</f>
        <v>2</v>
      </c>
      <c r="T2793" t="str">
        <f>IF(Table2[[#This Row],[Event]]="Goal",Table2[[#This Row],[Hscore]]&amp;"-"&amp;Table2[[#This Row],[Uscore]],"")</f>
        <v/>
      </c>
      <c r="U2793">
        <v>1680</v>
      </c>
      <c r="V2793" s="1">
        <f>Table2[[#This Row],[GameTime]]-(Table2[[#This Row],[period]]-1)*1200</f>
        <v>480</v>
      </c>
      <c r="W2793" s="1">
        <f>ROUNDDOWN(Table2[[#This Row],[Time]]/60,0)</f>
        <v>8</v>
      </c>
      <c r="X2793" s="1">
        <f>ROUNDDOWN((Table2[[#This Row],[Time]]/60-Table2[[#This Row],[Time2]])*60,0)</f>
        <v>0</v>
      </c>
      <c r="Y2793" s="1" t="str">
        <f>IF(Table2[[#This Row],[Time2]]&lt;10,0&amp;Table2[[#This Row],[Time2]],Table2[[#This Row],[Time2]])</f>
        <v>08</v>
      </c>
      <c r="Z2793" s="1" t="str">
        <f>IF(Table2[[#This Row],[Time3]]&lt;10,0&amp;Table2[[#This Row],[Time3]],Table2[[#This Row],[Time3]])</f>
        <v>00</v>
      </c>
      <c r="AA2793" s="2" t="str">
        <f>Table2[[#This Row],[Time4]]&amp;":"&amp;Table2[[#This Row],[Time5]]</f>
        <v>08:00</v>
      </c>
      <c r="AB2793" s="1" cm="1">
        <f t="array" ref="AB2793">IFERROR(IF(Table2[[#This Row],[code]]="","",_xlfn.IFS(AND(Table2[[#This Row],[code]]&lt;400,Table2[[#This Row],[code]]&lt;&gt;""),2,Table2[[#This Row],[code]]&gt;500,4)),"")</f>
        <v>2</v>
      </c>
      <c r="AC2793" s="1">
        <f>IF(Table2[[#This Row],[Event]]="Penalty",Table2[[#This Row],[number]],IF(Table2[[#This Row],[Event]]="Time-Out",401,""))</f>
        <v>101</v>
      </c>
      <c r="AD2793" s="1">
        <f>ROW(A2792)</f>
        <v>2792</v>
      </c>
      <c r="AE2793" s="1">
        <f>COUNTIFS(Table2[GameID],Table2[[#This Row],[GameID]],Table2[Column1],"&lt;="&amp;Table2[[#This Row],[Column1]])-1</f>
        <v>4</v>
      </c>
    </row>
    <row r="2794" spans="1:31" x14ac:dyDescent="0.45">
      <c r="A2794" t="s">
        <v>300</v>
      </c>
      <c r="B2794" t="str">
        <f>_xlfn.TEXTBEFORE(Table2[[#This Row],[Kamp]]," - ")</f>
        <v>Blackhawks</v>
      </c>
      <c r="C2794" t="str">
        <f>_xlfn.TEXTAFTER(Table2[[#This Row],[Kamp]],"- ")</f>
        <v>Sunds Seahawks</v>
      </c>
      <c r="D2794">
        <v>45206</v>
      </c>
      <c r="E2794">
        <v>75116</v>
      </c>
      <c r="F2794">
        <v>20232024</v>
      </c>
      <c r="G2794" t="s">
        <v>17</v>
      </c>
      <c r="H2794" t="s">
        <v>668</v>
      </c>
      <c r="I2794" t="s">
        <v>677</v>
      </c>
      <c r="J2794">
        <v>2</v>
      </c>
      <c r="K2794">
        <v>31144</v>
      </c>
      <c r="L2794">
        <v>1</v>
      </c>
      <c r="M2794" t="s">
        <v>630</v>
      </c>
      <c r="N2794" t="s">
        <v>215</v>
      </c>
      <c r="O2794" t="s">
        <v>634</v>
      </c>
      <c r="P2794">
        <v>9</v>
      </c>
      <c r="Q2794" t="s">
        <v>634</v>
      </c>
      <c r="R2794">
        <f>SUMIFS(Table2[number],Table2[Event],"Goal",Table2[H/U],"HOME",Table2[GameID],Table2[[#This Row],[GameID]],Table2[GameTime],"&lt;="&amp;Table2[[#This Row],[GameTime]])</f>
        <v>0</v>
      </c>
      <c r="S2794">
        <f>SUMIFS(Table2[number],Table2[Event],"Goal",Table2[H/U],"AWAY",Table2[GameID],Table2[[#This Row],[GameID]],Table2[GameTime],"&lt;="&amp;Table2[[#This Row],[GameTime]])</f>
        <v>3</v>
      </c>
      <c r="T2794" t="str">
        <f>IF(Table2[[#This Row],[Event]]="Goal",Table2[[#This Row],[Hscore]]&amp;"-"&amp;Table2[[#This Row],[Uscore]],"")</f>
        <v>0-3</v>
      </c>
      <c r="U2794">
        <v>1697</v>
      </c>
      <c r="V2794" s="1">
        <f>Table2[[#This Row],[GameTime]]-(Table2[[#This Row],[period]]-1)*1200</f>
        <v>497</v>
      </c>
      <c r="W2794" s="1">
        <f>ROUNDDOWN(Table2[[#This Row],[Time]]/60,0)</f>
        <v>8</v>
      </c>
      <c r="X2794" s="1">
        <f>ROUNDDOWN((Table2[[#This Row],[Time]]/60-Table2[[#This Row],[Time2]])*60,0)</f>
        <v>17</v>
      </c>
      <c r="Y2794" s="1" t="str">
        <f>IF(Table2[[#This Row],[Time2]]&lt;10,0&amp;Table2[[#This Row],[Time2]],Table2[[#This Row],[Time2]])</f>
        <v>08</v>
      </c>
      <c r="Z2794" s="1">
        <f>IF(Table2[[#This Row],[Time3]]&lt;10,0&amp;Table2[[#This Row],[Time3]],Table2[[#This Row],[Time3]])</f>
        <v>17</v>
      </c>
      <c r="AA2794" s="2" t="str">
        <f>Table2[[#This Row],[Time4]]&amp;":"&amp;Table2[[#This Row],[Time5]]</f>
        <v>08:17</v>
      </c>
      <c r="AB2794" s="1" t="str" cm="1">
        <f t="array" ref="AB2794">IFERROR(IF(Table2[[#This Row],[code]]="","",_xlfn.IFS(AND(Table2[[#This Row],[code]]&lt;400,Table2[[#This Row],[code]]&lt;&gt;""),2,Table2[[#This Row],[code]]&gt;500,4)),"")</f>
        <v/>
      </c>
      <c r="AC2794" s="1" t="str">
        <f>IF(Table2[[#This Row],[Event]]="Penalty",Table2[[#This Row],[number]],IF(Table2[[#This Row],[Event]]="Time-Out",401,""))</f>
        <v/>
      </c>
      <c r="AD2794" s="1">
        <f>ROW(A2793)</f>
        <v>2793</v>
      </c>
      <c r="AE2794" s="1">
        <f>COUNTIFS(Table2[GameID],Table2[[#This Row],[GameID]],Table2[Column1],"&lt;="&amp;Table2[[#This Row],[Column1]])-1</f>
        <v>5</v>
      </c>
    </row>
    <row r="2795" spans="1:31" x14ac:dyDescent="0.45">
      <c r="A2795" t="s">
        <v>300</v>
      </c>
      <c r="B2795" t="str">
        <f>_xlfn.TEXTBEFORE(Table2[[#This Row],[Kamp]]," - ")</f>
        <v>Blackhawks</v>
      </c>
      <c r="C2795" t="str">
        <f>_xlfn.TEXTAFTER(Table2[[#This Row],[Kamp]],"- ")</f>
        <v>Sunds Seahawks</v>
      </c>
      <c r="D2795">
        <v>45206</v>
      </c>
      <c r="E2795">
        <v>75116</v>
      </c>
      <c r="F2795">
        <v>20232024</v>
      </c>
      <c r="G2795" t="s">
        <v>17</v>
      </c>
      <c r="H2795" t="s">
        <v>661</v>
      </c>
      <c r="I2795" t="s">
        <v>678</v>
      </c>
      <c r="J2795">
        <v>2</v>
      </c>
      <c r="K2795">
        <v>31143</v>
      </c>
      <c r="L2795">
        <v>1</v>
      </c>
      <c r="M2795" t="s">
        <v>630</v>
      </c>
      <c r="N2795" t="s">
        <v>263</v>
      </c>
      <c r="O2795" t="s">
        <v>149</v>
      </c>
      <c r="P2795">
        <v>9</v>
      </c>
      <c r="Q2795">
        <v>98</v>
      </c>
      <c r="R2795">
        <f>SUMIFS(Table2[number],Table2[Event],"Goal",Table2[H/U],"HOME",Table2[GameID],Table2[[#This Row],[GameID]],Table2[GameTime],"&lt;="&amp;Table2[[#This Row],[GameTime]])</f>
        <v>1</v>
      </c>
      <c r="S2795">
        <f>SUMIFS(Table2[number],Table2[Event],"Goal",Table2[H/U],"AWAY",Table2[GameID],Table2[[#This Row],[GameID]],Table2[GameTime],"&lt;="&amp;Table2[[#This Row],[GameTime]])</f>
        <v>3</v>
      </c>
      <c r="T2795" t="str">
        <f>IF(Table2[[#This Row],[Event]]="Goal",Table2[[#This Row],[Hscore]]&amp;"-"&amp;Table2[[#This Row],[Uscore]],"")</f>
        <v>1-3</v>
      </c>
      <c r="U2795">
        <v>1822</v>
      </c>
      <c r="V2795" s="1">
        <f>Table2[[#This Row],[GameTime]]-(Table2[[#This Row],[period]]-1)*1200</f>
        <v>622</v>
      </c>
      <c r="W2795" s="1">
        <f>ROUNDDOWN(Table2[[#This Row],[Time]]/60,0)</f>
        <v>10</v>
      </c>
      <c r="X2795" s="1">
        <f>ROUNDDOWN((Table2[[#This Row],[Time]]/60-Table2[[#This Row],[Time2]])*60,0)</f>
        <v>22</v>
      </c>
      <c r="Y2795" s="1">
        <f>IF(Table2[[#This Row],[Time2]]&lt;10,0&amp;Table2[[#This Row],[Time2]],Table2[[#This Row],[Time2]])</f>
        <v>10</v>
      </c>
      <c r="Z2795" s="1">
        <f>IF(Table2[[#This Row],[Time3]]&lt;10,0&amp;Table2[[#This Row],[Time3]],Table2[[#This Row],[Time3]])</f>
        <v>22</v>
      </c>
      <c r="AA2795" s="2" t="str">
        <f>Table2[[#This Row],[Time4]]&amp;":"&amp;Table2[[#This Row],[Time5]]</f>
        <v>10:22</v>
      </c>
      <c r="AB2795" s="1" t="str" cm="1">
        <f t="array" ref="AB2795">IFERROR(IF(Table2[[#This Row],[code]]="","",_xlfn.IFS(AND(Table2[[#This Row],[code]]&lt;400,Table2[[#This Row],[code]]&lt;&gt;""),2,Table2[[#This Row],[code]]&gt;500,4)),"")</f>
        <v/>
      </c>
      <c r="AC2795" s="1" t="str">
        <f>IF(Table2[[#This Row],[Event]]="Penalty",Table2[[#This Row],[number]],IF(Table2[[#This Row],[Event]]="Time-Out",401,""))</f>
        <v/>
      </c>
      <c r="AD2795" s="1">
        <f>ROW(A2794)</f>
        <v>2794</v>
      </c>
      <c r="AE2795" s="1">
        <f>COUNTIFS(Table2[GameID],Table2[[#This Row],[GameID]],Table2[Column1],"&lt;="&amp;Table2[[#This Row],[Column1]])-1</f>
        <v>6</v>
      </c>
    </row>
    <row r="2796" spans="1:31" x14ac:dyDescent="0.45">
      <c r="A2796" t="s">
        <v>300</v>
      </c>
      <c r="B2796" t="str">
        <f>_xlfn.TEXTBEFORE(Table2[[#This Row],[Kamp]]," - ")</f>
        <v>Blackhawks</v>
      </c>
      <c r="C2796" t="str">
        <f>_xlfn.TEXTAFTER(Table2[[#This Row],[Kamp]],"- ")</f>
        <v>Sunds Seahawks</v>
      </c>
      <c r="D2796">
        <v>45206</v>
      </c>
      <c r="E2796">
        <v>75116</v>
      </c>
      <c r="F2796">
        <v>20232024</v>
      </c>
      <c r="G2796" t="s">
        <v>17</v>
      </c>
      <c r="H2796" t="s">
        <v>661</v>
      </c>
      <c r="I2796" t="s">
        <v>678</v>
      </c>
      <c r="J2796">
        <v>2</v>
      </c>
      <c r="K2796">
        <v>31143</v>
      </c>
      <c r="L2796">
        <v>1</v>
      </c>
      <c r="M2796" t="s">
        <v>630</v>
      </c>
      <c r="N2796" t="s">
        <v>501</v>
      </c>
      <c r="O2796" t="s">
        <v>149</v>
      </c>
      <c r="P2796">
        <v>93</v>
      </c>
      <c r="Q2796">
        <v>98</v>
      </c>
      <c r="R2796">
        <f>SUMIFS(Table2[number],Table2[Event],"Goal",Table2[H/U],"HOME",Table2[GameID],Table2[[#This Row],[GameID]],Table2[GameTime],"&lt;="&amp;Table2[[#This Row],[GameTime]])</f>
        <v>2</v>
      </c>
      <c r="S2796">
        <f>SUMIFS(Table2[number],Table2[Event],"Goal",Table2[H/U],"AWAY",Table2[GameID],Table2[[#This Row],[GameID]],Table2[GameTime],"&lt;="&amp;Table2[[#This Row],[GameTime]])</f>
        <v>3</v>
      </c>
      <c r="T2796" t="str">
        <f>IF(Table2[[#This Row],[Event]]="Goal",Table2[[#This Row],[Hscore]]&amp;"-"&amp;Table2[[#This Row],[Uscore]],"")</f>
        <v>2-3</v>
      </c>
      <c r="U2796">
        <v>2235</v>
      </c>
      <c r="V2796" s="1">
        <f>Table2[[#This Row],[GameTime]]-(Table2[[#This Row],[period]]-1)*1200</f>
        <v>1035</v>
      </c>
      <c r="W2796" s="1">
        <f>ROUNDDOWN(Table2[[#This Row],[Time]]/60,0)</f>
        <v>17</v>
      </c>
      <c r="X2796" s="1">
        <f>ROUNDDOWN((Table2[[#This Row],[Time]]/60-Table2[[#This Row],[Time2]])*60,0)</f>
        <v>15</v>
      </c>
      <c r="Y2796" s="1">
        <f>IF(Table2[[#This Row],[Time2]]&lt;10,0&amp;Table2[[#This Row],[Time2]],Table2[[#This Row],[Time2]])</f>
        <v>17</v>
      </c>
      <c r="Z2796" s="1">
        <f>IF(Table2[[#This Row],[Time3]]&lt;10,0&amp;Table2[[#This Row],[Time3]],Table2[[#This Row],[Time3]])</f>
        <v>15</v>
      </c>
      <c r="AA2796" s="2" t="str">
        <f>Table2[[#This Row],[Time4]]&amp;":"&amp;Table2[[#This Row],[Time5]]</f>
        <v>17:15</v>
      </c>
      <c r="AB2796" s="1" t="str" cm="1">
        <f t="array" ref="AB2796">IFERROR(IF(Table2[[#This Row],[code]]="","",_xlfn.IFS(AND(Table2[[#This Row],[code]]&lt;400,Table2[[#This Row],[code]]&lt;&gt;""),2,Table2[[#This Row],[code]]&gt;500,4)),"")</f>
        <v/>
      </c>
      <c r="AC2796" s="1" t="str">
        <f>IF(Table2[[#This Row],[Event]]="Penalty",Table2[[#This Row],[number]],IF(Table2[[#This Row],[Event]]="Time-Out",401,""))</f>
        <v/>
      </c>
      <c r="AD2796" s="1">
        <f>ROW(A2795)</f>
        <v>2795</v>
      </c>
      <c r="AE2796" s="1">
        <f>COUNTIFS(Table2[GameID],Table2[[#This Row],[GameID]],Table2[Column1],"&lt;="&amp;Table2[[#This Row],[Column1]])-1</f>
        <v>7</v>
      </c>
    </row>
    <row r="2797" spans="1:31" x14ac:dyDescent="0.45">
      <c r="A2797" t="s">
        <v>300</v>
      </c>
      <c r="B2797" t="str">
        <f>_xlfn.TEXTBEFORE(Table2[[#This Row],[Kamp]]," - ")</f>
        <v>Blackhawks</v>
      </c>
      <c r="C2797" t="str">
        <f>_xlfn.TEXTAFTER(Table2[[#This Row],[Kamp]],"- ")</f>
        <v>Sunds Seahawks</v>
      </c>
      <c r="D2797">
        <v>45206</v>
      </c>
      <c r="E2797">
        <v>75116</v>
      </c>
      <c r="F2797">
        <v>20232024</v>
      </c>
      <c r="G2797" t="s">
        <v>17</v>
      </c>
      <c r="H2797" t="s">
        <v>661</v>
      </c>
      <c r="I2797" t="s">
        <v>678</v>
      </c>
      <c r="J2797">
        <v>2</v>
      </c>
      <c r="K2797">
        <v>31143</v>
      </c>
      <c r="L2797">
        <v>1</v>
      </c>
      <c r="M2797" t="s">
        <v>630</v>
      </c>
      <c r="N2797" t="s">
        <v>263</v>
      </c>
      <c r="O2797" t="s">
        <v>149</v>
      </c>
      <c r="P2797">
        <v>9</v>
      </c>
      <c r="Q2797">
        <v>98</v>
      </c>
      <c r="R2797">
        <f>SUMIFS(Table2[number],Table2[Event],"Goal",Table2[H/U],"HOME",Table2[GameID],Table2[[#This Row],[GameID]],Table2[GameTime],"&lt;="&amp;Table2[[#This Row],[GameTime]])</f>
        <v>3</v>
      </c>
      <c r="S2797">
        <f>SUMIFS(Table2[number],Table2[Event],"Goal",Table2[H/U],"AWAY",Table2[GameID],Table2[[#This Row],[GameID]],Table2[GameTime],"&lt;="&amp;Table2[[#This Row],[GameTime]])</f>
        <v>3</v>
      </c>
      <c r="T2797" t="str">
        <f>IF(Table2[[#This Row],[Event]]="Goal",Table2[[#This Row],[Hscore]]&amp;"-"&amp;Table2[[#This Row],[Uscore]],"")</f>
        <v>3-3</v>
      </c>
      <c r="U2797">
        <v>2307</v>
      </c>
      <c r="V2797" s="1">
        <f>Table2[[#This Row],[GameTime]]-(Table2[[#This Row],[period]]-1)*1200</f>
        <v>1107</v>
      </c>
      <c r="W2797" s="1">
        <f>ROUNDDOWN(Table2[[#This Row],[Time]]/60,0)</f>
        <v>18</v>
      </c>
      <c r="X2797" s="1">
        <f>ROUNDDOWN((Table2[[#This Row],[Time]]/60-Table2[[#This Row],[Time2]])*60,0)</f>
        <v>27</v>
      </c>
      <c r="Y2797" s="1">
        <f>IF(Table2[[#This Row],[Time2]]&lt;10,0&amp;Table2[[#This Row],[Time2]],Table2[[#This Row],[Time2]])</f>
        <v>18</v>
      </c>
      <c r="Z2797" s="1">
        <f>IF(Table2[[#This Row],[Time3]]&lt;10,0&amp;Table2[[#This Row],[Time3]],Table2[[#This Row],[Time3]])</f>
        <v>27</v>
      </c>
      <c r="AA2797" s="2" t="str">
        <f>Table2[[#This Row],[Time4]]&amp;":"&amp;Table2[[#This Row],[Time5]]</f>
        <v>18:27</v>
      </c>
      <c r="AB2797" s="1" t="str" cm="1">
        <f t="array" ref="AB2797">IFERROR(IF(Table2[[#This Row],[code]]="","",_xlfn.IFS(AND(Table2[[#This Row],[code]]&lt;400,Table2[[#This Row],[code]]&lt;&gt;""),2,Table2[[#This Row],[code]]&gt;500,4)),"")</f>
        <v/>
      </c>
      <c r="AC2797" s="1" t="str">
        <f>IF(Table2[[#This Row],[Event]]="Penalty",Table2[[#This Row],[number]],IF(Table2[[#This Row],[Event]]="Time-Out",401,""))</f>
        <v/>
      </c>
      <c r="AD2797" s="1">
        <f>ROW(A2796)</f>
        <v>2796</v>
      </c>
      <c r="AE2797" s="1">
        <f>COUNTIFS(Table2[GameID],Table2[[#This Row],[GameID]],Table2[Column1],"&lt;="&amp;Table2[[#This Row],[Column1]])-1</f>
        <v>8</v>
      </c>
    </row>
    <row r="2798" spans="1:31" x14ac:dyDescent="0.45">
      <c r="A2798" t="s">
        <v>300</v>
      </c>
      <c r="B2798" t="str">
        <f>_xlfn.TEXTBEFORE(Table2[[#This Row],[Kamp]]," - ")</f>
        <v>Blackhawks</v>
      </c>
      <c r="C2798" t="str">
        <f>_xlfn.TEXTAFTER(Table2[[#This Row],[Kamp]],"- ")</f>
        <v>Sunds Seahawks</v>
      </c>
      <c r="D2798">
        <v>45206</v>
      </c>
      <c r="E2798">
        <v>75116</v>
      </c>
      <c r="F2798">
        <v>20232024</v>
      </c>
      <c r="G2798" t="s">
        <v>17</v>
      </c>
      <c r="H2798" t="s">
        <v>661</v>
      </c>
      <c r="I2798" t="s">
        <v>678</v>
      </c>
      <c r="J2798">
        <v>3</v>
      </c>
      <c r="K2798">
        <v>31143</v>
      </c>
      <c r="L2798">
        <v>1</v>
      </c>
      <c r="M2798" t="s">
        <v>630</v>
      </c>
      <c r="N2798" t="s">
        <v>334</v>
      </c>
      <c r="O2798" t="s">
        <v>147</v>
      </c>
      <c r="P2798">
        <v>6</v>
      </c>
      <c r="Q2798">
        <v>92</v>
      </c>
      <c r="R2798">
        <f>SUMIFS(Table2[number],Table2[Event],"Goal",Table2[H/U],"HOME",Table2[GameID],Table2[[#This Row],[GameID]],Table2[GameTime],"&lt;="&amp;Table2[[#This Row],[GameTime]])</f>
        <v>4</v>
      </c>
      <c r="S2798">
        <f>SUMIFS(Table2[number],Table2[Event],"Goal",Table2[H/U],"AWAY",Table2[GameID],Table2[[#This Row],[GameID]],Table2[GameTime],"&lt;="&amp;Table2[[#This Row],[GameTime]])</f>
        <v>3</v>
      </c>
      <c r="T2798" t="str">
        <f>IF(Table2[[#This Row],[Event]]="Goal",Table2[[#This Row],[Hscore]]&amp;"-"&amp;Table2[[#This Row],[Uscore]],"")</f>
        <v>4-3</v>
      </c>
      <c r="U2798">
        <v>2499</v>
      </c>
      <c r="V2798" s="1">
        <f>Table2[[#This Row],[GameTime]]-(Table2[[#This Row],[period]]-1)*1200</f>
        <v>99</v>
      </c>
      <c r="W2798" s="1">
        <f>ROUNDDOWN(Table2[[#This Row],[Time]]/60,0)</f>
        <v>1</v>
      </c>
      <c r="X2798" s="1">
        <f>ROUNDDOWN((Table2[[#This Row],[Time]]/60-Table2[[#This Row],[Time2]])*60,0)</f>
        <v>39</v>
      </c>
      <c r="Y2798" s="1" t="str">
        <f>IF(Table2[[#This Row],[Time2]]&lt;10,0&amp;Table2[[#This Row],[Time2]],Table2[[#This Row],[Time2]])</f>
        <v>01</v>
      </c>
      <c r="Z2798" s="1">
        <f>IF(Table2[[#This Row],[Time3]]&lt;10,0&amp;Table2[[#This Row],[Time3]],Table2[[#This Row],[Time3]])</f>
        <v>39</v>
      </c>
      <c r="AA2798" s="2" t="str">
        <f>Table2[[#This Row],[Time4]]&amp;":"&amp;Table2[[#This Row],[Time5]]</f>
        <v>01:39</v>
      </c>
      <c r="AB2798" s="1" t="str" cm="1">
        <f t="array" ref="AB2798">IFERROR(IF(Table2[[#This Row],[code]]="","",_xlfn.IFS(AND(Table2[[#This Row],[code]]&lt;400,Table2[[#This Row],[code]]&lt;&gt;""),2,Table2[[#This Row],[code]]&gt;500,4)),"")</f>
        <v/>
      </c>
      <c r="AC2798" s="1" t="str">
        <f>IF(Table2[[#This Row],[Event]]="Penalty",Table2[[#This Row],[number]],IF(Table2[[#This Row],[Event]]="Time-Out",401,""))</f>
        <v/>
      </c>
      <c r="AD2798" s="1">
        <f>ROW(A2797)</f>
        <v>2797</v>
      </c>
      <c r="AE2798" s="1">
        <f>COUNTIFS(Table2[GameID],Table2[[#This Row],[GameID]],Table2[Column1],"&lt;="&amp;Table2[[#This Row],[Column1]])-1</f>
        <v>9</v>
      </c>
    </row>
    <row r="2799" spans="1:31" x14ac:dyDescent="0.45">
      <c r="A2799" t="s">
        <v>300</v>
      </c>
      <c r="B2799" t="str">
        <f>_xlfn.TEXTBEFORE(Table2[[#This Row],[Kamp]]," - ")</f>
        <v>Blackhawks</v>
      </c>
      <c r="C2799" t="str">
        <f>_xlfn.TEXTAFTER(Table2[[#This Row],[Kamp]],"- ")</f>
        <v>Sunds Seahawks</v>
      </c>
      <c r="D2799">
        <v>45206</v>
      </c>
      <c r="E2799">
        <v>75116</v>
      </c>
      <c r="F2799">
        <v>20232024</v>
      </c>
      <c r="G2799" t="s">
        <v>17</v>
      </c>
      <c r="H2799" t="s">
        <v>661</v>
      </c>
      <c r="I2799" t="s">
        <v>678</v>
      </c>
      <c r="J2799">
        <v>3</v>
      </c>
      <c r="K2799">
        <v>31143</v>
      </c>
      <c r="L2799">
        <v>1</v>
      </c>
      <c r="M2799" t="s">
        <v>630</v>
      </c>
      <c r="N2799" t="s">
        <v>501</v>
      </c>
      <c r="O2799" t="s">
        <v>263</v>
      </c>
      <c r="P2799">
        <v>93</v>
      </c>
      <c r="Q2799">
        <v>9</v>
      </c>
      <c r="R2799">
        <f>SUMIFS(Table2[number],Table2[Event],"Goal",Table2[H/U],"HOME",Table2[GameID],Table2[[#This Row],[GameID]],Table2[GameTime],"&lt;="&amp;Table2[[#This Row],[GameTime]])</f>
        <v>5</v>
      </c>
      <c r="S2799">
        <f>SUMIFS(Table2[number],Table2[Event],"Goal",Table2[H/U],"AWAY",Table2[GameID],Table2[[#This Row],[GameID]],Table2[GameTime],"&lt;="&amp;Table2[[#This Row],[GameTime]])</f>
        <v>3</v>
      </c>
      <c r="T2799" t="str">
        <f>IF(Table2[[#This Row],[Event]]="Goal",Table2[[#This Row],[Hscore]]&amp;"-"&amp;Table2[[#This Row],[Uscore]],"")</f>
        <v>5-3</v>
      </c>
      <c r="U2799">
        <v>2523</v>
      </c>
      <c r="V2799" s="1">
        <f>Table2[[#This Row],[GameTime]]-(Table2[[#This Row],[period]]-1)*1200</f>
        <v>123</v>
      </c>
      <c r="W2799" s="1">
        <f>ROUNDDOWN(Table2[[#This Row],[Time]]/60,0)</f>
        <v>2</v>
      </c>
      <c r="X2799" s="1">
        <f>ROUNDDOWN((Table2[[#This Row],[Time]]/60-Table2[[#This Row],[Time2]])*60,0)</f>
        <v>2</v>
      </c>
      <c r="Y2799" s="1" t="str">
        <f>IF(Table2[[#This Row],[Time2]]&lt;10,0&amp;Table2[[#This Row],[Time2]],Table2[[#This Row],[Time2]])</f>
        <v>02</v>
      </c>
      <c r="Z2799" s="1" t="str">
        <f>IF(Table2[[#This Row],[Time3]]&lt;10,0&amp;Table2[[#This Row],[Time3]],Table2[[#This Row],[Time3]])</f>
        <v>02</v>
      </c>
      <c r="AA2799" s="2" t="str">
        <f>Table2[[#This Row],[Time4]]&amp;":"&amp;Table2[[#This Row],[Time5]]</f>
        <v>02:02</v>
      </c>
      <c r="AB2799" s="1" t="str" cm="1">
        <f t="array" ref="AB2799">IFERROR(IF(Table2[[#This Row],[code]]="","",_xlfn.IFS(AND(Table2[[#This Row],[code]]&lt;400,Table2[[#This Row],[code]]&lt;&gt;""),2,Table2[[#This Row],[code]]&gt;500,4)),"")</f>
        <v/>
      </c>
      <c r="AC2799" s="1" t="str">
        <f>IF(Table2[[#This Row],[Event]]="Penalty",Table2[[#This Row],[number]],IF(Table2[[#This Row],[Event]]="Time-Out",401,""))</f>
        <v/>
      </c>
      <c r="AD2799" s="1">
        <f>ROW(A2798)</f>
        <v>2798</v>
      </c>
      <c r="AE2799" s="1">
        <f>COUNTIFS(Table2[GameID],Table2[[#This Row],[GameID]],Table2[Column1],"&lt;="&amp;Table2[[#This Row],[Column1]])-1</f>
        <v>10</v>
      </c>
    </row>
    <row r="2800" spans="1:31" x14ac:dyDescent="0.45">
      <c r="A2800" t="s">
        <v>300</v>
      </c>
      <c r="B2800" t="str">
        <f>_xlfn.TEXTBEFORE(Table2[[#This Row],[Kamp]]," - ")</f>
        <v>Blackhawks</v>
      </c>
      <c r="C2800" t="str">
        <f>_xlfn.TEXTAFTER(Table2[[#This Row],[Kamp]],"- ")</f>
        <v>Sunds Seahawks</v>
      </c>
      <c r="D2800">
        <v>45206</v>
      </c>
      <c r="E2800">
        <v>75116</v>
      </c>
      <c r="F2800">
        <v>20232024</v>
      </c>
      <c r="G2800" t="s">
        <v>17</v>
      </c>
      <c r="H2800" t="s">
        <v>668</v>
      </c>
      <c r="I2800" t="s">
        <v>677</v>
      </c>
      <c r="J2800">
        <v>3</v>
      </c>
      <c r="K2800">
        <v>31144</v>
      </c>
      <c r="L2800">
        <v>1</v>
      </c>
      <c r="M2800" t="s">
        <v>630</v>
      </c>
      <c r="N2800" t="s">
        <v>219</v>
      </c>
      <c r="O2800" t="s">
        <v>231</v>
      </c>
      <c r="P2800">
        <v>23</v>
      </c>
      <c r="Q2800">
        <v>97</v>
      </c>
      <c r="R2800">
        <f>SUMIFS(Table2[number],Table2[Event],"Goal",Table2[H/U],"HOME",Table2[GameID],Table2[[#This Row],[GameID]],Table2[GameTime],"&lt;="&amp;Table2[[#This Row],[GameTime]])</f>
        <v>5</v>
      </c>
      <c r="S2800">
        <f>SUMIFS(Table2[number],Table2[Event],"Goal",Table2[H/U],"AWAY",Table2[GameID],Table2[[#This Row],[GameID]],Table2[GameTime],"&lt;="&amp;Table2[[#This Row],[GameTime]])</f>
        <v>4</v>
      </c>
      <c r="T2800" t="str">
        <f>IF(Table2[[#This Row],[Event]]="Goal",Table2[[#This Row],[Hscore]]&amp;"-"&amp;Table2[[#This Row],[Uscore]],"")</f>
        <v>5-4</v>
      </c>
      <c r="U2800">
        <v>2611</v>
      </c>
      <c r="V2800" s="1">
        <f>Table2[[#This Row],[GameTime]]-(Table2[[#This Row],[period]]-1)*1200</f>
        <v>211</v>
      </c>
      <c r="W2800" s="1">
        <f>ROUNDDOWN(Table2[[#This Row],[Time]]/60,0)</f>
        <v>3</v>
      </c>
      <c r="X2800" s="1">
        <f>ROUNDDOWN((Table2[[#This Row],[Time]]/60-Table2[[#This Row],[Time2]])*60,0)</f>
        <v>31</v>
      </c>
      <c r="Y2800" s="1" t="str">
        <f>IF(Table2[[#This Row],[Time2]]&lt;10,0&amp;Table2[[#This Row],[Time2]],Table2[[#This Row],[Time2]])</f>
        <v>03</v>
      </c>
      <c r="Z2800" s="1">
        <f>IF(Table2[[#This Row],[Time3]]&lt;10,0&amp;Table2[[#This Row],[Time3]],Table2[[#This Row],[Time3]])</f>
        <v>31</v>
      </c>
      <c r="AA2800" s="2" t="str">
        <f>Table2[[#This Row],[Time4]]&amp;":"&amp;Table2[[#This Row],[Time5]]</f>
        <v>03:31</v>
      </c>
      <c r="AB2800" s="1" t="str" cm="1">
        <f t="array" ref="AB2800">IFERROR(IF(Table2[[#This Row],[code]]="","",_xlfn.IFS(AND(Table2[[#This Row],[code]]&lt;400,Table2[[#This Row],[code]]&lt;&gt;""),2,Table2[[#This Row],[code]]&gt;500,4)),"")</f>
        <v/>
      </c>
      <c r="AC2800" s="1" t="str">
        <f>IF(Table2[[#This Row],[Event]]="Penalty",Table2[[#This Row],[number]],IF(Table2[[#This Row],[Event]]="Time-Out",401,""))</f>
        <v/>
      </c>
      <c r="AD2800" s="1">
        <f>ROW(A2799)</f>
        <v>2799</v>
      </c>
      <c r="AE2800" s="1">
        <f>COUNTIFS(Table2[GameID],Table2[[#This Row],[GameID]],Table2[Column1],"&lt;="&amp;Table2[[#This Row],[Column1]])-1</f>
        <v>11</v>
      </c>
    </row>
    <row r="2801" spans="1:31" x14ac:dyDescent="0.45">
      <c r="A2801" t="s">
        <v>300</v>
      </c>
      <c r="B2801" t="str">
        <f>_xlfn.TEXTBEFORE(Table2[[#This Row],[Kamp]]," - ")</f>
        <v>Blackhawks</v>
      </c>
      <c r="C2801" t="str">
        <f>_xlfn.TEXTAFTER(Table2[[#This Row],[Kamp]],"- ")</f>
        <v>Sunds Seahawks</v>
      </c>
      <c r="D2801">
        <v>45206</v>
      </c>
      <c r="E2801">
        <v>75116</v>
      </c>
      <c r="F2801">
        <v>20232024</v>
      </c>
      <c r="G2801" t="s">
        <v>17</v>
      </c>
      <c r="H2801" t="s">
        <v>661</v>
      </c>
      <c r="I2801" t="s">
        <v>678</v>
      </c>
      <c r="J2801">
        <v>3</v>
      </c>
      <c r="K2801">
        <v>31143</v>
      </c>
      <c r="L2801">
        <v>1</v>
      </c>
      <c r="M2801" t="s">
        <v>630</v>
      </c>
      <c r="N2801" t="s">
        <v>143</v>
      </c>
      <c r="O2801" t="s">
        <v>263</v>
      </c>
      <c r="P2801">
        <v>71</v>
      </c>
      <c r="Q2801">
        <v>9</v>
      </c>
      <c r="R2801">
        <f>SUMIFS(Table2[number],Table2[Event],"Goal",Table2[H/U],"HOME",Table2[GameID],Table2[[#This Row],[GameID]],Table2[GameTime],"&lt;="&amp;Table2[[#This Row],[GameTime]])</f>
        <v>6</v>
      </c>
      <c r="S2801">
        <f>SUMIFS(Table2[number],Table2[Event],"Goal",Table2[H/U],"AWAY",Table2[GameID],Table2[[#This Row],[GameID]],Table2[GameTime],"&lt;="&amp;Table2[[#This Row],[GameTime]])</f>
        <v>4</v>
      </c>
      <c r="T2801" t="str">
        <f>IF(Table2[[#This Row],[Event]]="Goal",Table2[[#This Row],[Hscore]]&amp;"-"&amp;Table2[[#This Row],[Uscore]],"")</f>
        <v>6-4</v>
      </c>
      <c r="U2801">
        <v>2759</v>
      </c>
      <c r="V2801" s="1">
        <f>Table2[[#This Row],[GameTime]]-(Table2[[#This Row],[period]]-1)*1200</f>
        <v>359</v>
      </c>
      <c r="W2801" s="1">
        <f>ROUNDDOWN(Table2[[#This Row],[Time]]/60,0)</f>
        <v>5</v>
      </c>
      <c r="X2801" s="1">
        <f>ROUNDDOWN((Table2[[#This Row],[Time]]/60-Table2[[#This Row],[Time2]])*60,0)</f>
        <v>59</v>
      </c>
      <c r="Y2801" s="1" t="str">
        <f>IF(Table2[[#This Row],[Time2]]&lt;10,0&amp;Table2[[#This Row],[Time2]],Table2[[#This Row],[Time2]])</f>
        <v>05</v>
      </c>
      <c r="Z2801" s="1">
        <f>IF(Table2[[#This Row],[Time3]]&lt;10,0&amp;Table2[[#This Row],[Time3]],Table2[[#This Row],[Time3]])</f>
        <v>59</v>
      </c>
      <c r="AA2801" s="2" t="str">
        <f>Table2[[#This Row],[Time4]]&amp;":"&amp;Table2[[#This Row],[Time5]]</f>
        <v>05:59</v>
      </c>
      <c r="AB2801" s="1" t="str" cm="1">
        <f t="array" ref="AB2801">IFERROR(IF(Table2[[#This Row],[code]]="","",_xlfn.IFS(AND(Table2[[#This Row],[code]]&lt;400,Table2[[#This Row],[code]]&lt;&gt;""),2,Table2[[#This Row],[code]]&gt;500,4)),"")</f>
        <v/>
      </c>
      <c r="AC2801" s="1" t="str">
        <f>IF(Table2[[#This Row],[Event]]="Penalty",Table2[[#This Row],[number]],IF(Table2[[#This Row],[Event]]="Time-Out",401,""))</f>
        <v/>
      </c>
      <c r="AD2801" s="1">
        <f>ROW(A2800)</f>
        <v>2800</v>
      </c>
      <c r="AE2801" s="1">
        <f>COUNTIFS(Table2[GameID],Table2[[#This Row],[GameID]],Table2[Column1],"&lt;="&amp;Table2[[#This Row],[Column1]])-1</f>
        <v>12</v>
      </c>
    </row>
    <row r="2802" spans="1:31" x14ac:dyDescent="0.45">
      <c r="A2802" t="s">
        <v>300</v>
      </c>
      <c r="B2802" t="str">
        <f>_xlfn.TEXTBEFORE(Table2[[#This Row],[Kamp]]," - ")</f>
        <v>Blackhawks</v>
      </c>
      <c r="C2802" t="str">
        <f>_xlfn.TEXTAFTER(Table2[[#This Row],[Kamp]],"- ")</f>
        <v>Sunds Seahawks</v>
      </c>
      <c r="D2802">
        <v>45206</v>
      </c>
      <c r="E2802">
        <v>75116</v>
      </c>
      <c r="F2802">
        <v>20232024</v>
      </c>
      <c r="G2802" t="s">
        <v>17</v>
      </c>
      <c r="H2802" t="s">
        <v>668</v>
      </c>
      <c r="I2802" t="s">
        <v>677</v>
      </c>
      <c r="J2802">
        <v>3</v>
      </c>
      <c r="K2802">
        <v>31144</v>
      </c>
      <c r="L2802">
        <v>1</v>
      </c>
      <c r="M2802" t="s">
        <v>630</v>
      </c>
      <c r="N2802" t="s">
        <v>219</v>
      </c>
      <c r="O2802" t="s">
        <v>231</v>
      </c>
      <c r="P2802">
        <v>23</v>
      </c>
      <c r="Q2802">
        <v>97</v>
      </c>
      <c r="R2802">
        <f>SUMIFS(Table2[number],Table2[Event],"Goal",Table2[H/U],"HOME",Table2[GameID],Table2[[#This Row],[GameID]],Table2[GameTime],"&lt;="&amp;Table2[[#This Row],[GameTime]])</f>
        <v>6</v>
      </c>
      <c r="S2802">
        <f>SUMIFS(Table2[number],Table2[Event],"Goal",Table2[H/U],"AWAY",Table2[GameID],Table2[[#This Row],[GameID]],Table2[GameTime],"&lt;="&amp;Table2[[#This Row],[GameTime]])</f>
        <v>5</v>
      </c>
      <c r="T2802" t="str">
        <f>IF(Table2[[#This Row],[Event]]="Goal",Table2[[#This Row],[Hscore]]&amp;"-"&amp;Table2[[#This Row],[Uscore]],"")</f>
        <v>6-5</v>
      </c>
      <c r="U2802">
        <v>2937</v>
      </c>
      <c r="V2802" s="1">
        <f>Table2[[#This Row],[GameTime]]-(Table2[[#This Row],[period]]-1)*1200</f>
        <v>537</v>
      </c>
      <c r="W2802" s="1">
        <f>ROUNDDOWN(Table2[[#This Row],[Time]]/60,0)</f>
        <v>8</v>
      </c>
      <c r="X2802" s="1">
        <f>ROUNDDOWN((Table2[[#This Row],[Time]]/60-Table2[[#This Row],[Time2]])*60,0)</f>
        <v>57</v>
      </c>
      <c r="Y2802" s="1" t="str">
        <f>IF(Table2[[#This Row],[Time2]]&lt;10,0&amp;Table2[[#This Row],[Time2]],Table2[[#This Row],[Time2]])</f>
        <v>08</v>
      </c>
      <c r="Z2802" s="1">
        <f>IF(Table2[[#This Row],[Time3]]&lt;10,0&amp;Table2[[#This Row],[Time3]],Table2[[#This Row],[Time3]])</f>
        <v>57</v>
      </c>
      <c r="AA2802" s="2" t="str">
        <f>Table2[[#This Row],[Time4]]&amp;":"&amp;Table2[[#This Row],[Time5]]</f>
        <v>08:57</v>
      </c>
      <c r="AB2802" s="1" t="str" cm="1">
        <f t="array" ref="AB2802">IFERROR(IF(Table2[[#This Row],[code]]="","",_xlfn.IFS(AND(Table2[[#This Row],[code]]&lt;400,Table2[[#This Row],[code]]&lt;&gt;""),2,Table2[[#This Row],[code]]&gt;500,4)),"")</f>
        <v/>
      </c>
      <c r="AC2802" s="1" t="str">
        <f>IF(Table2[[#This Row],[Event]]="Penalty",Table2[[#This Row],[number]],IF(Table2[[#This Row],[Event]]="Time-Out",401,""))</f>
        <v/>
      </c>
      <c r="AD2802" s="1">
        <f>ROW(A2801)</f>
        <v>2801</v>
      </c>
      <c r="AE2802" s="1">
        <f>COUNTIFS(Table2[GameID],Table2[[#This Row],[GameID]],Table2[Column1],"&lt;="&amp;Table2[[#This Row],[Column1]])-1</f>
        <v>13</v>
      </c>
    </row>
    <row r="2803" spans="1:31" x14ac:dyDescent="0.45">
      <c r="A2803" t="s">
        <v>300</v>
      </c>
      <c r="B2803" t="str">
        <f>_xlfn.TEXTBEFORE(Table2[[#This Row],[Kamp]]," - ")</f>
        <v>Blackhawks</v>
      </c>
      <c r="C2803" t="str">
        <f>_xlfn.TEXTAFTER(Table2[[#This Row],[Kamp]],"- ")</f>
        <v>Sunds Seahawks</v>
      </c>
      <c r="D2803">
        <v>45206</v>
      </c>
      <c r="E2803">
        <v>75116</v>
      </c>
      <c r="F2803">
        <v>20232024</v>
      </c>
      <c r="G2803" t="s">
        <v>17</v>
      </c>
      <c r="H2803" t="s">
        <v>668</v>
      </c>
      <c r="I2803" t="s">
        <v>677</v>
      </c>
      <c r="J2803">
        <v>3</v>
      </c>
      <c r="K2803">
        <v>31144</v>
      </c>
      <c r="L2803">
        <v>1</v>
      </c>
      <c r="M2803" t="s">
        <v>630</v>
      </c>
      <c r="N2803" t="s">
        <v>219</v>
      </c>
      <c r="O2803" t="s">
        <v>634</v>
      </c>
      <c r="P2803">
        <v>23</v>
      </c>
      <c r="Q2803" t="s">
        <v>634</v>
      </c>
      <c r="R2803">
        <f>SUMIFS(Table2[number],Table2[Event],"Goal",Table2[H/U],"HOME",Table2[GameID],Table2[[#This Row],[GameID]],Table2[GameTime],"&lt;="&amp;Table2[[#This Row],[GameTime]])</f>
        <v>6</v>
      </c>
      <c r="S2803">
        <f>SUMIFS(Table2[number],Table2[Event],"Goal",Table2[H/U],"AWAY",Table2[GameID],Table2[[#This Row],[GameID]],Table2[GameTime],"&lt;="&amp;Table2[[#This Row],[GameTime]])</f>
        <v>6</v>
      </c>
      <c r="T2803" t="str">
        <f>IF(Table2[[#This Row],[Event]]="Goal",Table2[[#This Row],[Hscore]]&amp;"-"&amp;Table2[[#This Row],[Uscore]],"")</f>
        <v>6-6</v>
      </c>
      <c r="U2803">
        <v>3012</v>
      </c>
      <c r="V2803" s="1">
        <f>Table2[[#This Row],[GameTime]]-(Table2[[#This Row],[period]]-1)*1200</f>
        <v>612</v>
      </c>
      <c r="W2803" s="1">
        <f>ROUNDDOWN(Table2[[#This Row],[Time]]/60,0)</f>
        <v>10</v>
      </c>
      <c r="X2803" s="1">
        <f>ROUNDDOWN((Table2[[#This Row],[Time]]/60-Table2[[#This Row],[Time2]])*60,0)</f>
        <v>12</v>
      </c>
      <c r="Y2803" s="1">
        <f>IF(Table2[[#This Row],[Time2]]&lt;10,0&amp;Table2[[#This Row],[Time2]],Table2[[#This Row],[Time2]])</f>
        <v>10</v>
      </c>
      <c r="Z2803" s="1">
        <f>IF(Table2[[#This Row],[Time3]]&lt;10,0&amp;Table2[[#This Row],[Time3]],Table2[[#This Row],[Time3]])</f>
        <v>12</v>
      </c>
      <c r="AA2803" s="2" t="str">
        <f>Table2[[#This Row],[Time4]]&amp;":"&amp;Table2[[#This Row],[Time5]]</f>
        <v>10:12</v>
      </c>
      <c r="AB2803" s="1" t="str" cm="1">
        <f t="array" ref="AB2803">IFERROR(IF(Table2[[#This Row],[code]]="","",_xlfn.IFS(AND(Table2[[#This Row],[code]]&lt;400,Table2[[#This Row],[code]]&lt;&gt;""),2,Table2[[#This Row],[code]]&gt;500,4)),"")</f>
        <v/>
      </c>
      <c r="AC2803" s="1" t="str">
        <f>IF(Table2[[#This Row],[Event]]="Penalty",Table2[[#This Row],[number]],IF(Table2[[#This Row],[Event]]="Time-Out",401,""))</f>
        <v/>
      </c>
      <c r="AD2803" s="1">
        <f>ROW(A2802)</f>
        <v>2802</v>
      </c>
      <c r="AE2803" s="1">
        <f>COUNTIFS(Table2[GameID],Table2[[#This Row],[GameID]],Table2[Column1],"&lt;="&amp;Table2[[#This Row],[Column1]])-1</f>
        <v>14</v>
      </c>
    </row>
    <row r="2804" spans="1:31" x14ac:dyDescent="0.45">
      <c r="A2804" t="s">
        <v>300</v>
      </c>
      <c r="B2804" t="str">
        <f>_xlfn.TEXTBEFORE(Table2[[#This Row],[Kamp]]," - ")</f>
        <v>Blackhawks</v>
      </c>
      <c r="C2804" t="str">
        <f>_xlfn.TEXTAFTER(Table2[[#This Row],[Kamp]],"- ")</f>
        <v>Sunds Seahawks</v>
      </c>
      <c r="D2804">
        <v>45206</v>
      </c>
      <c r="E2804">
        <v>75116</v>
      </c>
      <c r="F2804">
        <v>20232024</v>
      </c>
      <c r="G2804" t="s">
        <v>17</v>
      </c>
      <c r="H2804" t="s">
        <v>668</v>
      </c>
      <c r="I2804" t="s">
        <v>677</v>
      </c>
      <c r="J2804">
        <v>3</v>
      </c>
      <c r="K2804">
        <v>31144</v>
      </c>
      <c r="L2804">
        <v>1</v>
      </c>
      <c r="M2804" t="s">
        <v>630</v>
      </c>
      <c r="N2804" t="s">
        <v>214</v>
      </c>
      <c r="O2804" t="s">
        <v>228</v>
      </c>
      <c r="P2804">
        <v>7</v>
      </c>
      <c r="Q2804">
        <v>77</v>
      </c>
      <c r="R2804">
        <f>SUMIFS(Table2[number],Table2[Event],"Goal",Table2[H/U],"HOME",Table2[GameID],Table2[[#This Row],[GameID]],Table2[GameTime],"&lt;="&amp;Table2[[#This Row],[GameTime]])</f>
        <v>6</v>
      </c>
      <c r="S2804">
        <f>SUMIFS(Table2[number],Table2[Event],"Goal",Table2[H/U],"AWAY",Table2[GameID],Table2[[#This Row],[GameID]],Table2[GameTime],"&lt;="&amp;Table2[[#This Row],[GameTime]])</f>
        <v>7</v>
      </c>
      <c r="T2804" t="str">
        <f>IF(Table2[[#This Row],[Event]]="Goal",Table2[[#This Row],[Hscore]]&amp;"-"&amp;Table2[[#This Row],[Uscore]],"")</f>
        <v>6-7</v>
      </c>
      <c r="U2804">
        <v>3380</v>
      </c>
      <c r="V2804" s="1">
        <f>Table2[[#This Row],[GameTime]]-(Table2[[#This Row],[period]]-1)*1200</f>
        <v>980</v>
      </c>
      <c r="W2804" s="1">
        <f>ROUNDDOWN(Table2[[#This Row],[Time]]/60,0)</f>
        <v>16</v>
      </c>
      <c r="X2804" s="1">
        <f>ROUNDDOWN((Table2[[#This Row],[Time]]/60-Table2[[#This Row],[Time2]])*60,0)</f>
        <v>19</v>
      </c>
      <c r="Y2804" s="1">
        <f>IF(Table2[[#This Row],[Time2]]&lt;10,0&amp;Table2[[#This Row],[Time2]],Table2[[#This Row],[Time2]])</f>
        <v>16</v>
      </c>
      <c r="Z2804" s="1">
        <f>IF(Table2[[#This Row],[Time3]]&lt;10,0&amp;Table2[[#This Row],[Time3]],Table2[[#This Row],[Time3]])</f>
        <v>19</v>
      </c>
      <c r="AA2804" s="2" t="str">
        <f>Table2[[#This Row],[Time4]]&amp;":"&amp;Table2[[#This Row],[Time5]]</f>
        <v>16:19</v>
      </c>
      <c r="AB2804" s="1" t="str" cm="1">
        <f t="array" ref="AB2804">IFERROR(IF(Table2[[#This Row],[code]]="","",_xlfn.IFS(AND(Table2[[#This Row],[code]]&lt;400,Table2[[#This Row],[code]]&lt;&gt;""),2,Table2[[#This Row],[code]]&gt;500,4)),"")</f>
        <v/>
      </c>
      <c r="AC2804" s="1" t="str">
        <f>IF(Table2[[#This Row],[Event]]="Penalty",Table2[[#This Row],[number]],IF(Table2[[#This Row],[Event]]="Time-Out",401,""))</f>
        <v/>
      </c>
      <c r="AD2804" s="1">
        <f>ROW(A2803)</f>
        <v>2803</v>
      </c>
      <c r="AE2804" s="1">
        <f>COUNTIFS(Table2[GameID],Table2[[#This Row],[GameID]],Table2[Column1],"&lt;="&amp;Table2[[#This Row],[Column1]])-1</f>
        <v>15</v>
      </c>
    </row>
    <row r="2805" spans="1:31" x14ac:dyDescent="0.45">
      <c r="A2805" t="s">
        <v>300</v>
      </c>
      <c r="B2805" t="str">
        <f>_xlfn.TEXTBEFORE(Table2[[#This Row],[Kamp]]," - ")</f>
        <v>Blackhawks</v>
      </c>
      <c r="C2805" t="str">
        <f>_xlfn.TEXTAFTER(Table2[[#This Row],[Kamp]],"- ")</f>
        <v>Sunds Seahawks</v>
      </c>
      <c r="D2805">
        <v>45206</v>
      </c>
      <c r="E2805">
        <v>75116</v>
      </c>
      <c r="F2805">
        <v>20232024</v>
      </c>
      <c r="G2805" t="s">
        <v>17</v>
      </c>
      <c r="H2805" t="s">
        <v>661</v>
      </c>
      <c r="I2805" t="s">
        <v>678</v>
      </c>
      <c r="J2805">
        <v>3</v>
      </c>
      <c r="K2805">
        <v>31143</v>
      </c>
      <c r="L2805">
        <v>0</v>
      </c>
      <c r="M2805" t="s">
        <v>633</v>
      </c>
      <c r="N2805" t="s">
        <v>634</v>
      </c>
      <c r="O2805" t="s">
        <v>634</v>
      </c>
      <c r="P2805" t="s">
        <v>634</v>
      </c>
      <c r="Q2805" t="s">
        <v>634</v>
      </c>
      <c r="R2805">
        <f>SUMIFS(Table2[number],Table2[Event],"Goal",Table2[H/U],"HOME",Table2[GameID],Table2[[#This Row],[GameID]],Table2[GameTime],"&lt;="&amp;Table2[[#This Row],[GameTime]])</f>
        <v>6</v>
      </c>
      <c r="S2805">
        <f>SUMIFS(Table2[number],Table2[Event],"Goal",Table2[H/U],"AWAY",Table2[GameID],Table2[[#This Row],[GameID]],Table2[GameTime],"&lt;="&amp;Table2[[#This Row],[GameTime]])</f>
        <v>7</v>
      </c>
      <c r="T2805" t="str">
        <f>IF(Table2[[#This Row],[Event]]="Goal",Table2[[#This Row],[Hscore]]&amp;"-"&amp;Table2[[#This Row],[Uscore]],"")</f>
        <v/>
      </c>
      <c r="U2805">
        <v>3380</v>
      </c>
      <c r="V2805" s="1">
        <f>Table2[[#This Row],[GameTime]]-(Table2[[#This Row],[period]]-1)*1200</f>
        <v>980</v>
      </c>
      <c r="W2805" s="1">
        <f>ROUNDDOWN(Table2[[#This Row],[Time]]/60,0)</f>
        <v>16</v>
      </c>
      <c r="X2805" s="1">
        <f>ROUNDDOWN((Table2[[#This Row],[Time]]/60-Table2[[#This Row],[Time2]])*60,0)</f>
        <v>19</v>
      </c>
      <c r="Y2805" s="1">
        <f>IF(Table2[[#This Row],[Time2]]&lt;10,0&amp;Table2[[#This Row],[Time2]],Table2[[#This Row],[Time2]])</f>
        <v>16</v>
      </c>
      <c r="Z2805" s="1">
        <f>IF(Table2[[#This Row],[Time3]]&lt;10,0&amp;Table2[[#This Row],[Time3]],Table2[[#This Row],[Time3]])</f>
        <v>19</v>
      </c>
      <c r="AA2805" s="2" t="str">
        <f>Table2[[#This Row],[Time4]]&amp;":"&amp;Table2[[#This Row],[Time5]]</f>
        <v>16:19</v>
      </c>
      <c r="AB2805" s="1" t="str" cm="1">
        <f t="array" ref="AB2805">IFERROR(IF(Table2[[#This Row],[code]]="","",_xlfn.IFS(AND(Table2[[#This Row],[code]]&lt;400,Table2[[#This Row],[code]]&lt;&gt;""),2,Table2[[#This Row],[code]]&gt;500,4)),"")</f>
        <v/>
      </c>
      <c r="AC2805" s="1">
        <f>IF(Table2[[#This Row],[Event]]="Penalty",Table2[[#This Row],[number]],IF(Table2[[#This Row],[Event]]="Time-Out",401,""))</f>
        <v>401</v>
      </c>
      <c r="AD2805" s="1">
        <f>ROW(A2804)</f>
        <v>2804</v>
      </c>
      <c r="AE2805" s="1">
        <f>COUNTIFS(Table2[GameID],Table2[[#This Row],[GameID]],Table2[Column1],"&lt;="&amp;Table2[[#This Row],[Column1]])-1</f>
        <v>16</v>
      </c>
    </row>
    <row r="2806" spans="1:31" x14ac:dyDescent="0.45">
      <c r="A2806" t="s">
        <v>300</v>
      </c>
      <c r="B2806" t="str">
        <f>_xlfn.TEXTBEFORE(Table2[[#This Row],[Kamp]]," - ")</f>
        <v>Blackhawks</v>
      </c>
      <c r="C2806" t="str">
        <f>_xlfn.TEXTAFTER(Table2[[#This Row],[Kamp]],"- ")</f>
        <v>Sunds Seahawks</v>
      </c>
      <c r="D2806">
        <v>45206</v>
      </c>
      <c r="E2806">
        <v>75116</v>
      </c>
      <c r="F2806">
        <v>20232024</v>
      </c>
      <c r="G2806" t="s">
        <v>17</v>
      </c>
      <c r="H2806" t="s">
        <v>661</v>
      </c>
      <c r="I2806" t="s">
        <v>678</v>
      </c>
      <c r="J2806">
        <v>3</v>
      </c>
      <c r="K2806">
        <v>31143</v>
      </c>
      <c r="L2806">
        <v>1</v>
      </c>
      <c r="M2806" t="s">
        <v>630</v>
      </c>
      <c r="N2806" t="s">
        <v>334</v>
      </c>
      <c r="O2806" t="s">
        <v>634</v>
      </c>
      <c r="P2806">
        <v>6</v>
      </c>
      <c r="Q2806" t="s">
        <v>634</v>
      </c>
      <c r="R2806">
        <f>SUMIFS(Table2[number],Table2[Event],"Goal",Table2[H/U],"HOME",Table2[GameID],Table2[[#This Row],[GameID]],Table2[GameTime],"&lt;="&amp;Table2[[#This Row],[GameTime]])</f>
        <v>7</v>
      </c>
      <c r="S2806">
        <f>SUMIFS(Table2[number],Table2[Event],"Goal",Table2[H/U],"AWAY",Table2[GameID],Table2[[#This Row],[GameID]],Table2[GameTime],"&lt;="&amp;Table2[[#This Row],[GameTime]])</f>
        <v>7</v>
      </c>
      <c r="T2806" t="str">
        <f>IF(Table2[[#This Row],[Event]]="Goal",Table2[[#This Row],[Hscore]]&amp;"-"&amp;Table2[[#This Row],[Uscore]],"")</f>
        <v>7-7</v>
      </c>
      <c r="U2806">
        <v>3491</v>
      </c>
      <c r="V2806" s="1">
        <f>Table2[[#This Row],[GameTime]]-(Table2[[#This Row],[period]]-1)*1200</f>
        <v>1091</v>
      </c>
      <c r="W2806" s="1">
        <f>ROUNDDOWN(Table2[[#This Row],[Time]]/60,0)</f>
        <v>18</v>
      </c>
      <c r="X2806" s="1">
        <f>ROUNDDOWN((Table2[[#This Row],[Time]]/60-Table2[[#This Row],[Time2]])*60,0)</f>
        <v>11</v>
      </c>
      <c r="Y2806" s="1">
        <f>IF(Table2[[#This Row],[Time2]]&lt;10,0&amp;Table2[[#This Row],[Time2]],Table2[[#This Row],[Time2]])</f>
        <v>18</v>
      </c>
      <c r="Z2806" s="1">
        <f>IF(Table2[[#This Row],[Time3]]&lt;10,0&amp;Table2[[#This Row],[Time3]],Table2[[#This Row],[Time3]])</f>
        <v>11</v>
      </c>
      <c r="AA2806" s="2" t="str">
        <f>Table2[[#This Row],[Time4]]&amp;":"&amp;Table2[[#This Row],[Time5]]</f>
        <v>18:11</v>
      </c>
      <c r="AB2806" s="1" t="str" cm="1">
        <f t="array" ref="AB2806">IFERROR(IF(Table2[[#This Row],[code]]="","",_xlfn.IFS(AND(Table2[[#This Row],[code]]&lt;400,Table2[[#This Row],[code]]&lt;&gt;""),2,Table2[[#This Row],[code]]&gt;500,4)),"")</f>
        <v/>
      </c>
      <c r="AC2806" s="1" t="str">
        <f>IF(Table2[[#This Row],[Event]]="Penalty",Table2[[#This Row],[number]],IF(Table2[[#This Row],[Event]]="Time-Out",401,""))</f>
        <v/>
      </c>
      <c r="AD2806" s="1">
        <f>ROW(A2805)</f>
        <v>2805</v>
      </c>
      <c r="AE2806" s="1">
        <f>COUNTIFS(Table2[GameID],Table2[[#This Row],[GameID]],Table2[Column1],"&lt;="&amp;Table2[[#This Row],[Column1]])-1</f>
        <v>17</v>
      </c>
    </row>
    <row r="2807" spans="1:31" x14ac:dyDescent="0.45">
      <c r="A2807" t="s">
        <v>300</v>
      </c>
      <c r="B2807" t="str">
        <f>_xlfn.TEXTBEFORE(Table2[[#This Row],[Kamp]]," - ")</f>
        <v>Blackhawks</v>
      </c>
      <c r="C2807" t="str">
        <f>_xlfn.TEXTAFTER(Table2[[#This Row],[Kamp]],"- ")</f>
        <v>Sunds Seahawks</v>
      </c>
      <c r="D2807">
        <v>45206</v>
      </c>
      <c r="E2807">
        <v>75116</v>
      </c>
      <c r="F2807">
        <v>20232024</v>
      </c>
      <c r="G2807" t="s">
        <v>17</v>
      </c>
      <c r="H2807" t="s">
        <v>668</v>
      </c>
      <c r="I2807" t="s">
        <v>677</v>
      </c>
      <c r="J2807">
        <v>4</v>
      </c>
      <c r="K2807">
        <v>31144</v>
      </c>
      <c r="L2807">
        <v>201</v>
      </c>
      <c r="M2807" t="s">
        <v>631</v>
      </c>
      <c r="N2807" t="s">
        <v>218</v>
      </c>
      <c r="O2807" t="s">
        <v>634</v>
      </c>
      <c r="P2807">
        <v>17</v>
      </c>
      <c r="Q2807" t="s">
        <v>634</v>
      </c>
      <c r="R2807">
        <f>SUMIFS(Table2[number],Table2[Event],"Goal",Table2[H/U],"HOME",Table2[GameID],Table2[[#This Row],[GameID]],Table2[GameTime],"&lt;="&amp;Table2[[#This Row],[GameTime]])</f>
        <v>7</v>
      </c>
      <c r="S2807">
        <f>SUMIFS(Table2[number],Table2[Event],"Goal",Table2[H/U],"AWAY",Table2[GameID],Table2[[#This Row],[GameID]],Table2[GameTime],"&lt;="&amp;Table2[[#This Row],[GameTime]])</f>
        <v>7</v>
      </c>
      <c r="T2807" t="str">
        <f>IF(Table2[[#This Row],[Event]]="Goal",Table2[[#This Row],[Hscore]]&amp;"-"&amp;Table2[[#This Row],[Uscore]],"")</f>
        <v/>
      </c>
      <c r="U2807">
        <v>3671</v>
      </c>
      <c r="V2807" s="1">
        <f>Table2[[#This Row],[GameTime]]-(Table2[[#This Row],[period]]-1)*1200</f>
        <v>71</v>
      </c>
      <c r="W2807" s="1">
        <f>ROUNDDOWN(Table2[[#This Row],[Time]]/60,0)</f>
        <v>1</v>
      </c>
      <c r="X2807" s="1">
        <f>ROUNDDOWN((Table2[[#This Row],[Time]]/60-Table2[[#This Row],[Time2]])*60,0)</f>
        <v>11</v>
      </c>
      <c r="Y2807" s="1" t="str">
        <f>IF(Table2[[#This Row],[Time2]]&lt;10,0&amp;Table2[[#This Row],[Time2]],Table2[[#This Row],[Time2]])</f>
        <v>01</v>
      </c>
      <c r="Z2807" s="1">
        <f>IF(Table2[[#This Row],[Time3]]&lt;10,0&amp;Table2[[#This Row],[Time3]],Table2[[#This Row],[Time3]])</f>
        <v>11</v>
      </c>
      <c r="AA2807" s="2" t="str">
        <f>Table2[[#This Row],[Time4]]&amp;":"&amp;Table2[[#This Row],[Time5]]</f>
        <v>01:11</v>
      </c>
      <c r="AB2807" s="1" cm="1">
        <f t="array" ref="AB2807">IFERROR(IF(Table2[[#This Row],[code]]="","",_xlfn.IFS(AND(Table2[[#This Row],[code]]&lt;400,Table2[[#This Row],[code]]&lt;&gt;""),2,Table2[[#This Row],[code]]&gt;500,4)),"")</f>
        <v>2</v>
      </c>
      <c r="AC2807" s="1">
        <f>IF(Table2[[#This Row],[Event]]="Penalty",Table2[[#This Row],[number]],IF(Table2[[#This Row],[Event]]="Time-Out",401,""))</f>
        <v>201</v>
      </c>
      <c r="AD2807" s="1">
        <f>ROW(A2806)</f>
        <v>2806</v>
      </c>
      <c r="AE2807" s="1">
        <f>COUNTIFS(Table2[GameID],Table2[[#This Row],[GameID]],Table2[Column1],"&lt;="&amp;Table2[[#This Row],[Column1]])-1</f>
        <v>18</v>
      </c>
    </row>
    <row r="2808" spans="1:31" x14ac:dyDescent="0.45">
      <c r="A2808" t="s">
        <v>300</v>
      </c>
      <c r="B2808" t="str">
        <f>_xlfn.TEXTBEFORE(Table2[[#This Row],[Kamp]]," - ")</f>
        <v>Blackhawks</v>
      </c>
      <c r="C2808" t="str">
        <f>_xlfn.TEXTAFTER(Table2[[#This Row],[Kamp]],"- ")</f>
        <v>Sunds Seahawks</v>
      </c>
      <c r="D2808">
        <v>45206</v>
      </c>
      <c r="E2808">
        <v>75116</v>
      </c>
      <c r="F2808">
        <v>20232024</v>
      </c>
      <c r="G2808" t="s">
        <v>17</v>
      </c>
      <c r="H2808" t="s">
        <v>668</v>
      </c>
      <c r="I2808" t="s">
        <v>677</v>
      </c>
      <c r="J2808">
        <v>5</v>
      </c>
      <c r="K2808">
        <v>31144</v>
      </c>
      <c r="L2808">
        <v>1</v>
      </c>
      <c r="M2808" t="s">
        <v>630</v>
      </c>
      <c r="N2808" t="s">
        <v>228</v>
      </c>
      <c r="O2808" t="s">
        <v>634</v>
      </c>
      <c r="Q2808" t="s">
        <v>634</v>
      </c>
      <c r="R2808">
        <f>SUMIFS(Table2[number],Table2[Event],"Goal",Table2[H/U],"HOME",Table2[GameID],Table2[[#This Row],[GameID]],Table2[GameTime],"&lt;="&amp;Table2[[#This Row],[GameTime]])</f>
        <v>7</v>
      </c>
      <c r="S2808">
        <f>SUMIFS(Table2[number],Table2[Event],"Goal",Table2[H/U],"AWAY",Table2[GameID],Table2[[#This Row],[GameID]],Table2[GameTime],"&lt;="&amp;Table2[[#This Row],[GameTime]])</f>
        <v>8</v>
      </c>
      <c r="T2808" t="str">
        <f>IF(Table2[[#This Row],[Event]]="Goal",Table2[[#This Row],[Hscore]]&amp;"-"&amp;Table2[[#This Row],[Uscore]],"")</f>
        <v>7-8</v>
      </c>
      <c r="U2808">
        <v>4800</v>
      </c>
      <c r="V2808" s="1">
        <f>Table2[[#This Row],[GameTime]]-(Table2[[#This Row],[period]]-1)*1200</f>
        <v>0</v>
      </c>
      <c r="W2808" s="1">
        <f>ROUNDDOWN(Table2[[#This Row],[Time]]/60,0)</f>
        <v>0</v>
      </c>
      <c r="X2808" s="1">
        <f>ROUNDDOWN((Table2[[#This Row],[Time]]/60-Table2[[#This Row],[Time2]])*60,0)</f>
        <v>0</v>
      </c>
      <c r="Y2808" s="1" t="str">
        <f>IF(Table2[[#This Row],[Time2]]&lt;10,0&amp;Table2[[#This Row],[Time2]],Table2[[#This Row],[Time2]])</f>
        <v>00</v>
      </c>
      <c r="Z2808" s="1" t="str">
        <f>IF(Table2[[#This Row],[Time3]]&lt;10,0&amp;Table2[[#This Row],[Time3]],Table2[[#This Row],[Time3]])</f>
        <v>00</v>
      </c>
      <c r="AA2808" s="2" t="str">
        <f>Table2[[#This Row],[Time4]]&amp;":"&amp;Table2[[#This Row],[Time5]]</f>
        <v>00:00</v>
      </c>
      <c r="AB2808" s="1" t="str" cm="1">
        <f t="array" ref="AB2808">IFERROR(IF(Table2[[#This Row],[code]]="","",_xlfn.IFS(AND(Table2[[#This Row],[code]]&lt;400,Table2[[#This Row],[code]]&lt;&gt;""),2,Table2[[#This Row],[code]]&gt;500,4)),"")</f>
        <v/>
      </c>
      <c r="AC2808" s="1" t="str">
        <f>IF(Table2[[#This Row],[Event]]="Penalty",Table2[[#This Row],[number]],IF(Table2[[#This Row],[Event]]="Time-Out",401,""))</f>
        <v/>
      </c>
      <c r="AD2808" s="1">
        <f>ROW(A2807)</f>
        <v>2807</v>
      </c>
      <c r="AE2808" s="1">
        <f>COUNTIFS(Table2[GameID],Table2[[#This Row],[GameID]],Table2[Column1],"&lt;="&amp;Table2[[#This Row],[Column1]])-1</f>
        <v>19</v>
      </c>
    </row>
    <row r="2809" spans="1:31" x14ac:dyDescent="0.45">
      <c r="A2809" t="s">
        <v>542</v>
      </c>
      <c r="B2809" t="str">
        <f>_xlfn.TEXTBEFORE(Table2[[#This Row],[Kamp]]," - ")</f>
        <v>BFC Vendsyssel</v>
      </c>
      <c r="C2809" t="str">
        <f>_xlfn.TEXTAFTER(Table2[[#This Row],[Kamp]],"- ")</f>
        <v>Strandby Elling</v>
      </c>
      <c r="D2809">
        <v>45203</v>
      </c>
      <c r="E2809">
        <v>75118</v>
      </c>
      <c r="F2809">
        <v>20232024</v>
      </c>
      <c r="G2809" t="s">
        <v>17</v>
      </c>
      <c r="H2809" t="s">
        <v>671</v>
      </c>
      <c r="I2809" t="s">
        <v>677</v>
      </c>
      <c r="J2809">
        <v>1</v>
      </c>
      <c r="K2809">
        <v>31148</v>
      </c>
      <c r="L2809">
        <v>1</v>
      </c>
      <c r="M2809" t="s">
        <v>630</v>
      </c>
      <c r="N2809" t="s">
        <v>476</v>
      </c>
      <c r="O2809" t="s">
        <v>634</v>
      </c>
      <c r="P2809">
        <v>55</v>
      </c>
      <c r="Q2809" t="s">
        <v>634</v>
      </c>
      <c r="R2809">
        <f>SUMIFS(Table2[number],Table2[Event],"Goal",Table2[H/U],"HOME",Table2[GameID],Table2[[#This Row],[GameID]],Table2[GameTime],"&lt;="&amp;Table2[[#This Row],[GameTime]])</f>
        <v>0</v>
      </c>
      <c r="S2809">
        <f>SUMIFS(Table2[number],Table2[Event],"Goal",Table2[H/U],"AWAY",Table2[GameID],Table2[[#This Row],[GameID]],Table2[GameTime],"&lt;="&amp;Table2[[#This Row],[GameTime]])</f>
        <v>1</v>
      </c>
      <c r="T2809" t="str">
        <f>IF(Table2[[#This Row],[Event]]="Goal",Table2[[#This Row],[Hscore]]&amp;"-"&amp;Table2[[#This Row],[Uscore]],"")</f>
        <v>0-1</v>
      </c>
      <c r="U2809">
        <v>181</v>
      </c>
      <c r="V2809" s="1">
        <f>Table2[[#This Row],[GameTime]]-(Table2[[#This Row],[period]]-1)*1200</f>
        <v>181</v>
      </c>
      <c r="W2809" s="1">
        <f>ROUNDDOWN(Table2[[#This Row],[Time]]/60,0)</f>
        <v>3</v>
      </c>
      <c r="X2809" s="1">
        <f>ROUNDDOWN((Table2[[#This Row],[Time]]/60-Table2[[#This Row],[Time2]])*60,0)</f>
        <v>0</v>
      </c>
      <c r="Y2809" s="1" t="str">
        <f>IF(Table2[[#This Row],[Time2]]&lt;10,0&amp;Table2[[#This Row],[Time2]],Table2[[#This Row],[Time2]])</f>
        <v>03</v>
      </c>
      <c r="Z2809" s="1" t="str">
        <f>IF(Table2[[#This Row],[Time3]]&lt;10,0&amp;Table2[[#This Row],[Time3]],Table2[[#This Row],[Time3]])</f>
        <v>00</v>
      </c>
      <c r="AA2809" s="2" t="str">
        <f>Table2[[#This Row],[Time4]]&amp;":"&amp;Table2[[#This Row],[Time5]]</f>
        <v>03:00</v>
      </c>
      <c r="AB2809" s="1" t="str" cm="1">
        <f t="array" ref="AB2809">IFERROR(IF(Table2[[#This Row],[code]]="","",_xlfn.IFS(AND(Table2[[#This Row],[code]]&lt;400,Table2[[#This Row],[code]]&lt;&gt;""),2,Table2[[#This Row],[code]]&gt;500,4)),"")</f>
        <v/>
      </c>
      <c r="AC2809" s="1" t="str">
        <f>IF(Table2[[#This Row],[Event]]="Penalty",Table2[[#This Row],[number]],IF(Table2[[#This Row],[Event]]="Time-Out",401,""))</f>
        <v/>
      </c>
      <c r="AD2809" s="1">
        <f>ROW(A2808)</f>
        <v>2808</v>
      </c>
      <c r="AE2809" s="1">
        <f>COUNTIFS(Table2[GameID],Table2[[#This Row],[GameID]],Table2[Column1],"&lt;="&amp;Table2[[#This Row],[Column1]])-1</f>
        <v>0</v>
      </c>
    </row>
    <row r="2810" spans="1:31" x14ac:dyDescent="0.45">
      <c r="A2810" t="s">
        <v>542</v>
      </c>
      <c r="B2810" t="str">
        <f>_xlfn.TEXTBEFORE(Table2[[#This Row],[Kamp]]," - ")</f>
        <v>BFC Vendsyssel</v>
      </c>
      <c r="C2810" t="str">
        <f>_xlfn.TEXTAFTER(Table2[[#This Row],[Kamp]],"- ")</f>
        <v>Strandby Elling</v>
      </c>
      <c r="D2810">
        <v>45203</v>
      </c>
      <c r="E2810">
        <v>75118</v>
      </c>
      <c r="F2810">
        <v>20232024</v>
      </c>
      <c r="G2810" t="s">
        <v>17</v>
      </c>
      <c r="H2810" t="s">
        <v>671</v>
      </c>
      <c r="I2810" t="s">
        <v>677</v>
      </c>
      <c r="J2810">
        <v>1</v>
      </c>
      <c r="K2810">
        <v>31148</v>
      </c>
      <c r="L2810">
        <v>1</v>
      </c>
      <c r="M2810" t="s">
        <v>630</v>
      </c>
      <c r="N2810" t="s">
        <v>543</v>
      </c>
      <c r="O2810" t="s">
        <v>473</v>
      </c>
      <c r="P2810">
        <v>3</v>
      </c>
      <c r="Q2810">
        <v>16</v>
      </c>
      <c r="R2810">
        <f>SUMIFS(Table2[number],Table2[Event],"Goal",Table2[H/U],"HOME",Table2[GameID],Table2[[#This Row],[GameID]],Table2[GameTime],"&lt;="&amp;Table2[[#This Row],[GameTime]])</f>
        <v>0</v>
      </c>
      <c r="S2810">
        <f>SUMIFS(Table2[number],Table2[Event],"Goal",Table2[H/U],"AWAY",Table2[GameID],Table2[[#This Row],[GameID]],Table2[GameTime],"&lt;="&amp;Table2[[#This Row],[GameTime]])</f>
        <v>2</v>
      </c>
      <c r="T2810" t="str">
        <f>IF(Table2[[#This Row],[Event]]="Goal",Table2[[#This Row],[Hscore]]&amp;"-"&amp;Table2[[#This Row],[Uscore]],"")</f>
        <v>0-2</v>
      </c>
      <c r="U2810">
        <v>357</v>
      </c>
      <c r="V2810" s="1">
        <f>Table2[[#This Row],[GameTime]]-(Table2[[#This Row],[period]]-1)*1200</f>
        <v>357</v>
      </c>
      <c r="W2810" s="1">
        <f>ROUNDDOWN(Table2[[#This Row],[Time]]/60,0)</f>
        <v>5</v>
      </c>
      <c r="X2810" s="1">
        <f>ROUNDDOWN((Table2[[#This Row],[Time]]/60-Table2[[#This Row],[Time2]])*60,0)</f>
        <v>57</v>
      </c>
      <c r="Y2810" s="1" t="str">
        <f>IF(Table2[[#This Row],[Time2]]&lt;10,0&amp;Table2[[#This Row],[Time2]],Table2[[#This Row],[Time2]])</f>
        <v>05</v>
      </c>
      <c r="Z2810" s="1">
        <f>IF(Table2[[#This Row],[Time3]]&lt;10,0&amp;Table2[[#This Row],[Time3]],Table2[[#This Row],[Time3]])</f>
        <v>57</v>
      </c>
      <c r="AA2810" s="2" t="str">
        <f>Table2[[#This Row],[Time4]]&amp;":"&amp;Table2[[#This Row],[Time5]]</f>
        <v>05:57</v>
      </c>
      <c r="AB2810" s="1" t="str" cm="1">
        <f t="array" ref="AB2810">IFERROR(IF(Table2[[#This Row],[code]]="","",_xlfn.IFS(AND(Table2[[#This Row],[code]]&lt;400,Table2[[#This Row],[code]]&lt;&gt;""),2,Table2[[#This Row],[code]]&gt;500,4)),"")</f>
        <v/>
      </c>
      <c r="AC2810" s="1" t="str">
        <f>IF(Table2[[#This Row],[Event]]="Penalty",Table2[[#This Row],[number]],IF(Table2[[#This Row],[Event]]="Time-Out",401,""))</f>
        <v/>
      </c>
      <c r="AD2810" s="1">
        <f>ROW(A2809)</f>
        <v>2809</v>
      </c>
      <c r="AE2810" s="1">
        <f>COUNTIFS(Table2[GameID],Table2[[#This Row],[GameID]],Table2[Column1],"&lt;="&amp;Table2[[#This Row],[Column1]])-1</f>
        <v>1</v>
      </c>
    </row>
    <row r="2811" spans="1:31" x14ac:dyDescent="0.45">
      <c r="A2811" t="s">
        <v>542</v>
      </c>
      <c r="B2811" t="str">
        <f>_xlfn.TEXTBEFORE(Table2[[#This Row],[Kamp]]," - ")</f>
        <v>BFC Vendsyssel</v>
      </c>
      <c r="C2811" t="str">
        <f>_xlfn.TEXTAFTER(Table2[[#This Row],[Kamp]],"- ")</f>
        <v>Strandby Elling</v>
      </c>
      <c r="D2811">
        <v>45203</v>
      </c>
      <c r="E2811">
        <v>75118</v>
      </c>
      <c r="F2811">
        <v>20232024</v>
      </c>
      <c r="G2811" t="s">
        <v>17</v>
      </c>
      <c r="H2811" t="s">
        <v>664</v>
      </c>
      <c r="I2811" t="s">
        <v>678</v>
      </c>
      <c r="J2811">
        <v>1</v>
      </c>
      <c r="K2811">
        <v>31145</v>
      </c>
      <c r="L2811">
        <v>1</v>
      </c>
      <c r="M2811" t="s">
        <v>630</v>
      </c>
      <c r="N2811" t="s">
        <v>198</v>
      </c>
      <c r="O2811" t="s">
        <v>207</v>
      </c>
      <c r="P2811">
        <v>86</v>
      </c>
      <c r="Q2811">
        <v>71</v>
      </c>
      <c r="R2811">
        <f>SUMIFS(Table2[number],Table2[Event],"Goal",Table2[H/U],"HOME",Table2[GameID],Table2[[#This Row],[GameID]],Table2[GameTime],"&lt;="&amp;Table2[[#This Row],[GameTime]])</f>
        <v>1</v>
      </c>
      <c r="S2811">
        <f>SUMIFS(Table2[number],Table2[Event],"Goal",Table2[H/U],"AWAY",Table2[GameID],Table2[[#This Row],[GameID]],Table2[GameTime],"&lt;="&amp;Table2[[#This Row],[GameTime]])</f>
        <v>2</v>
      </c>
      <c r="T2811" t="str">
        <f>IF(Table2[[#This Row],[Event]]="Goal",Table2[[#This Row],[Hscore]]&amp;"-"&amp;Table2[[#This Row],[Uscore]],"")</f>
        <v>1-2</v>
      </c>
      <c r="U2811">
        <v>702</v>
      </c>
      <c r="V2811" s="1">
        <f>Table2[[#This Row],[GameTime]]-(Table2[[#This Row],[period]]-1)*1200</f>
        <v>702</v>
      </c>
      <c r="W2811" s="1">
        <f>ROUNDDOWN(Table2[[#This Row],[Time]]/60,0)</f>
        <v>11</v>
      </c>
      <c r="X2811" s="1">
        <f>ROUNDDOWN((Table2[[#This Row],[Time]]/60-Table2[[#This Row],[Time2]])*60,0)</f>
        <v>42</v>
      </c>
      <c r="Y2811" s="1">
        <f>IF(Table2[[#This Row],[Time2]]&lt;10,0&amp;Table2[[#This Row],[Time2]],Table2[[#This Row],[Time2]])</f>
        <v>11</v>
      </c>
      <c r="Z2811" s="1">
        <f>IF(Table2[[#This Row],[Time3]]&lt;10,0&amp;Table2[[#This Row],[Time3]],Table2[[#This Row],[Time3]])</f>
        <v>42</v>
      </c>
      <c r="AA2811" s="2" t="str">
        <f>Table2[[#This Row],[Time4]]&amp;":"&amp;Table2[[#This Row],[Time5]]</f>
        <v>11:42</v>
      </c>
      <c r="AB2811" s="1" t="str" cm="1">
        <f t="array" ref="AB2811">IFERROR(IF(Table2[[#This Row],[code]]="","",_xlfn.IFS(AND(Table2[[#This Row],[code]]&lt;400,Table2[[#This Row],[code]]&lt;&gt;""),2,Table2[[#This Row],[code]]&gt;500,4)),"")</f>
        <v/>
      </c>
      <c r="AC2811" s="1" t="str">
        <f>IF(Table2[[#This Row],[Event]]="Penalty",Table2[[#This Row],[number]],IF(Table2[[#This Row],[Event]]="Time-Out",401,""))</f>
        <v/>
      </c>
      <c r="AD2811" s="1">
        <f>ROW(A2810)</f>
        <v>2810</v>
      </c>
      <c r="AE2811" s="1">
        <f>COUNTIFS(Table2[GameID],Table2[[#This Row],[GameID]],Table2[Column1],"&lt;="&amp;Table2[[#This Row],[Column1]])-1</f>
        <v>2</v>
      </c>
    </row>
    <row r="2812" spans="1:31" x14ac:dyDescent="0.45">
      <c r="A2812" t="s">
        <v>542</v>
      </c>
      <c r="B2812" t="str">
        <f>_xlfn.TEXTBEFORE(Table2[[#This Row],[Kamp]]," - ")</f>
        <v>BFC Vendsyssel</v>
      </c>
      <c r="C2812" t="str">
        <f>_xlfn.TEXTAFTER(Table2[[#This Row],[Kamp]],"- ")</f>
        <v>Strandby Elling</v>
      </c>
      <c r="D2812">
        <v>45203</v>
      </c>
      <c r="E2812">
        <v>75118</v>
      </c>
      <c r="F2812">
        <v>20232024</v>
      </c>
      <c r="G2812" t="s">
        <v>17</v>
      </c>
      <c r="H2812" t="s">
        <v>664</v>
      </c>
      <c r="I2812" t="s">
        <v>678</v>
      </c>
      <c r="J2812">
        <v>1</v>
      </c>
      <c r="K2812">
        <v>31145</v>
      </c>
      <c r="L2812">
        <v>0</v>
      </c>
      <c r="M2812" t="s">
        <v>631</v>
      </c>
      <c r="N2812" t="s">
        <v>211</v>
      </c>
      <c r="O2812" t="s">
        <v>634</v>
      </c>
      <c r="P2812">
        <v>92</v>
      </c>
      <c r="Q2812" t="s">
        <v>634</v>
      </c>
      <c r="R2812">
        <f>SUMIFS(Table2[number],Table2[Event],"Goal",Table2[H/U],"HOME",Table2[GameID],Table2[[#This Row],[GameID]],Table2[GameTime],"&lt;="&amp;Table2[[#This Row],[GameTime]])</f>
        <v>1</v>
      </c>
      <c r="S2812">
        <f>SUMIFS(Table2[number],Table2[Event],"Goal",Table2[H/U],"AWAY",Table2[GameID],Table2[[#This Row],[GameID]],Table2[GameTime],"&lt;="&amp;Table2[[#This Row],[GameTime]])</f>
        <v>2</v>
      </c>
      <c r="T2812" t="str">
        <f>IF(Table2[[#This Row],[Event]]="Goal",Table2[[#This Row],[Hscore]]&amp;"-"&amp;Table2[[#This Row],[Uscore]],"")</f>
        <v/>
      </c>
      <c r="U2812">
        <v>961</v>
      </c>
      <c r="V2812" s="1">
        <f>Table2[[#This Row],[GameTime]]-(Table2[[#This Row],[period]]-1)*1200</f>
        <v>961</v>
      </c>
      <c r="W2812" s="1">
        <f>ROUNDDOWN(Table2[[#This Row],[Time]]/60,0)</f>
        <v>16</v>
      </c>
      <c r="X2812" s="1">
        <f>ROUNDDOWN((Table2[[#This Row],[Time]]/60-Table2[[#This Row],[Time2]])*60,0)</f>
        <v>0</v>
      </c>
      <c r="Y2812" s="1">
        <f>IF(Table2[[#This Row],[Time2]]&lt;10,0&amp;Table2[[#This Row],[Time2]],Table2[[#This Row],[Time2]])</f>
        <v>16</v>
      </c>
      <c r="Z2812" s="1" t="str">
        <f>IF(Table2[[#This Row],[Time3]]&lt;10,0&amp;Table2[[#This Row],[Time3]],Table2[[#This Row],[Time3]])</f>
        <v>00</v>
      </c>
      <c r="AA2812" s="2" t="str">
        <f>Table2[[#This Row],[Time4]]&amp;":"&amp;Table2[[#This Row],[Time5]]</f>
        <v>16:00</v>
      </c>
      <c r="AB2812" s="1" cm="1">
        <f t="array" ref="AB2812">IFERROR(IF(Table2[[#This Row],[code]]="","",_xlfn.IFS(AND(Table2[[#This Row],[code]]&lt;400,Table2[[#This Row],[code]]&lt;&gt;""),2,Table2[[#This Row],[code]]&gt;500,4)),"")</f>
        <v>2</v>
      </c>
      <c r="AC2812" s="1">
        <f>IF(Table2[[#This Row],[Event]]="Penalty",Table2[[#This Row],[number]],IF(Table2[[#This Row],[Event]]="Time-Out",401,""))</f>
        <v>0</v>
      </c>
      <c r="AD2812" s="1">
        <f>ROW(A2811)</f>
        <v>2811</v>
      </c>
      <c r="AE2812" s="1">
        <f>COUNTIFS(Table2[GameID],Table2[[#This Row],[GameID]],Table2[Column1],"&lt;="&amp;Table2[[#This Row],[Column1]])-1</f>
        <v>3</v>
      </c>
    </row>
    <row r="2813" spans="1:31" x14ac:dyDescent="0.45">
      <c r="A2813" t="s">
        <v>542</v>
      </c>
      <c r="B2813" t="str">
        <f>_xlfn.TEXTBEFORE(Table2[[#This Row],[Kamp]]," - ")</f>
        <v>BFC Vendsyssel</v>
      </c>
      <c r="C2813" t="str">
        <f>_xlfn.TEXTAFTER(Table2[[#This Row],[Kamp]],"- ")</f>
        <v>Strandby Elling</v>
      </c>
      <c r="D2813">
        <v>45203</v>
      </c>
      <c r="E2813">
        <v>75118</v>
      </c>
      <c r="F2813">
        <v>20232024</v>
      </c>
      <c r="G2813" t="s">
        <v>17</v>
      </c>
      <c r="H2813" t="s">
        <v>671</v>
      </c>
      <c r="I2813" t="s">
        <v>677</v>
      </c>
      <c r="J2813">
        <v>1</v>
      </c>
      <c r="K2813">
        <v>31148</v>
      </c>
      <c r="L2813">
        <v>1</v>
      </c>
      <c r="M2813" t="s">
        <v>630</v>
      </c>
      <c r="N2813" t="s">
        <v>474</v>
      </c>
      <c r="O2813" t="s">
        <v>634</v>
      </c>
      <c r="P2813">
        <v>20</v>
      </c>
      <c r="Q2813" t="s">
        <v>634</v>
      </c>
      <c r="R2813">
        <f>SUMIFS(Table2[number],Table2[Event],"Goal",Table2[H/U],"HOME",Table2[GameID],Table2[[#This Row],[GameID]],Table2[GameTime],"&lt;="&amp;Table2[[#This Row],[GameTime]])</f>
        <v>1</v>
      </c>
      <c r="S2813">
        <f>SUMIFS(Table2[number],Table2[Event],"Goal",Table2[H/U],"AWAY",Table2[GameID],Table2[[#This Row],[GameID]],Table2[GameTime],"&lt;="&amp;Table2[[#This Row],[GameTime]])</f>
        <v>3</v>
      </c>
      <c r="T2813" t="str">
        <f>IF(Table2[[#This Row],[Event]]="Goal",Table2[[#This Row],[Hscore]]&amp;"-"&amp;Table2[[#This Row],[Uscore]],"")</f>
        <v>1-3</v>
      </c>
      <c r="U2813">
        <v>1034</v>
      </c>
      <c r="V2813" s="1">
        <f>Table2[[#This Row],[GameTime]]-(Table2[[#This Row],[period]]-1)*1200</f>
        <v>1034</v>
      </c>
      <c r="W2813" s="1">
        <f>ROUNDDOWN(Table2[[#This Row],[Time]]/60,0)</f>
        <v>17</v>
      </c>
      <c r="X2813" s="1">
        <f>ROUNDDOWN((Table2[[#This Row],[Time]]/60-Table2[[#This Row],[Time2]])*60,0)</f>
        <v>14</v>
      </c>
      <c r="Y2813" s="1">
        <f>IF(Table2[[#This Row],[Time2]]&lt;10,0&amp;Table2[[#This Row],[Time2]],Table2[[#This Row],[Time2]])</f>
        <v>17</v>
      </c>
      <c r="Z2813" s="1">
        <f>IF(Table2[[#This Row],[Time3]]&lt;10,0&amp;Table2[[#This Row],[Time3]],Table2[[#This Row],[Time3]])</f>
        <v>14</v>
      </c>
      <c r="AA2813" s="2" t="str">
        <f>Table2[[#This Row],[Time4]]&amp;":"&amp;Table2[[#This Row],[Time5]]</f>
        <v>17:14</v>
      </c>
      <c r="AB2813" s="1" t="str" cm="1">
        <f t="array" ref="AB2813">IFERROR(IF(Table2[[#This Row],[code]]="","",_xlfn.IFS(AND(Table2[[#This Row],[code]]&lt;400,Table2[[#This Row],[code]]&lt;&gt;""),2,Table2[[#This Row],[code]]&gt;500,4)),"")</f>
        <v/>
      </c>
      <c r="AC2813" s="1" t="str">
        <f>IF(Table2[[#This Row],[Event]]="Penalty",Table2[[#This Row],[number]],IF(Table2[[#This Row],[Event]]="Time-Out",401,""))</f>
        <v/>
      </c>
      <c r="AD2813" s="1">
        <f>ROW(A2812)</f>
        <v>2812</v>
      </c>
      <c r="AE2813" s="1">
        <f>COUNTIFS(Table2[GameID],Table2[[#This Row],[GameID]],Table2[Column1],"&lt;="&amp;Table2[[#This Row],[Column1]])-1</f>
        <v>4</v>
      </c>
    </row>
    <row r="2814" spans="1:31" x14ac:dyDescent="0.45">
      <c r="A2814" t="s">
        <v>542</v>
      </c>
      <c r="B2814" t="str">
        <f>_xlfn.TEXTBEFORE(Table2[[#This Row],[Kamp]]," - ")</f>
        <v>BFC Vendsyssel</v>
      </c>
      <c r="C2814" t="str">
        <f>_xlfn.TEXTAFTER(Table2[[#This Row],[Kamp]],"- ")</f>
        <v>Strandby Elling</v>
      </c>
      <c r="D2814">
        <v>45203</v>
      </c>
      <c r="E2814">
        <v>75118</v>
      </c>
      <c r="F2814">
        <v>20232024</v>
      </c>
      <c r="G2814" t="s">
        <v>17</v>
      </c>
      <c r="H2814" t="s">
        <v>664</v>
      </c>
      <c r="I2814" t="s">
        <v>678</v>
      </c>
      <c r="J2814">
        <v>1</v>
      </c>
      <c r="K2814">
        <v>31145</v>
      </c>
      <c r="L2814">
        <v>201</v>
      </c>
      <c r="M2814" t="s">
        <v>631</v>
      </c>
      <c r="N2814" t="s">
        <v>233</v>
      </c>
      <c r="O2814" t="s">
        <v>634</v>
      </c>
      <c r="P2814">
        <v>11</v>
      </c>
      <c r="Q2814" t="s">
        <v>634</v>
      </c>
      <c r="R2814">
        <f>SUMIFS(Table2[number],Table2[Event],"Goal",Table2[H/U],"HOME",Table2[GameID],Table2[[#This Row],[GameID]],Table2[GameTime],"&lt;="&amp;Table2[[#This Row],[GameTime]])</f>
        <v>1</v>
      </c>
      <c r="S2814">
        <f>SUMIFS(Table2[number],Table2[Event],"Goal",Table2[H/U],"AWAY",Table2[GameID],Table2[[#This Row],[GameID]],Table2[GameTime],"&lt;="&amp;Table2[[#This Row],[GameTime]])</f>
        <v>3</v>
      </c>
      <c r="T2814" t="str">
        <f>IF(Table2[[#This Row],[Event]]="Goal",Table2[[#This Row],[Hscore]]&amp;"-"&amp;Table2[[#This Row],[Uscore]],"")</f>
        <v/>
      </c>
      <c r="U2814">
        <v>1146</v>
      </c>
      <c r="V2814" s="1">
        <f>Table2[[#This Row],[GameTime]]-(Table2[[#This Row],[period]]-1)*1200</f>
        <v>1146</v>
      </c>
      <c r="W2814" s="1">
        <f>ROUNDDOWN(Table2[[#This Row],[Time]]/60,0)</f>
        <v>19</v>
      </c>
      <c r="X2814" s="1">
        <f>ROUNDDOWN((Table2[[#This Row],[Time]]/60-Table2[[#This Row],[Time2]])*60,0)</f>
        <v>6</v>
      </c>
      <c r="Y2814" s="1">
        <f>IF(Table2[[#This Row],[Time2]]&lt;10,0&amp;Table2[[#This Row],[Time2]],Table2[[#This Row],[Time2]])</f>
        <v>19</v>
      </c>
      <c r="Z2814" s="1" t="str">
        <f>IF(Table2[[#This Row],[Time3]]&lt;10,0&amp;Table2[[#This Row],[Time3]],Table2[[#This Row],[Time3]])</f>
        <v>06</v>
      </c>
      <c r="AA2814" s="2" t="str">
        <f>Table2[[#This Row],[Time4]]&amp;":"&amp;Table2[[#This Row],[Time5]]</f>
        <v>19:06</v>
      </c>
      <c r="AB2814" s="1" cm="1">
        <f t="array" ref="AB2814">IFERROR(IF(Table2[[#This Row],[code]]="","",_xlfn.IFS(AND(Table2[[#This Row],[code]]&lt;400,Table2[[#This Row],[code]]&lt;&gt;""),2,Table2[[#This Row],[code]]&gt;500,4)),"")</f>
        <v>2</v>
      </c>
      <c r="AC2814" s="1">
        <f>IF(Table2[[#This Row],[Event]]="Penalty",Table2[[#This Row],[number]],IF(Table2[[#This Row],[Event]]="Time-Out",401,""))</f>
        <v>201</v>
      </c>
      <c r="AD2814" s="1">
        <f>ROW(A2813)</f>
        <v>2813</v>
      </c>
      <c r="AE2814" s="1">
        <f>COUNTIFS(Table2[GameID],Table2[[#This Row],[GameID]],Table2[Column1],"&lt;="&amp;Table2[[#This Row],[Column1]])-1</f>
        <v>5</v>
      </c>
    </row>
    <row r="2815" spans="1:31" x14ac:dyDescent="0.45">
      <c r="A2815" t="s">
        <v>542</v>
      </c>
      <c r="B2815" t="str">
        <f>_xlfn.TEXTBEFORE(Table2[[#This Row],[Kamp]]," - ")</f>
        <v>BFC Vendsyssel</v>
      </c>
      <c r="C2815" t="str">
        <f>_xlfn.TEXTAFTER(Table2[[#This Row],[Kamp]],"- ")</f>
        <v>Strandby Elling</v>
      </c>
      <c r="D2815">
        <v>45203</v>
      </c>
      <c r="E2815">
        <v>75118</v>
      </c>
      <c r="F2815">
        <v>20232024</v>
      </c>
      <c r="G2815" t="s">
        <v>17</v>
      </c>
      <c r="H2815" t="s">
        <v>664</v>
      </c>
      <c r="I2815" t="s">
        <v>678</v>
      </c>
      <c r="J2815">
        <v>2</v>
      </c>
      <c r="K2815">
        <v>31145</v>
      </c>
      <c r="L2815">
        <v>1</v>
      </c>
      <c r="M2815" t="s">
        <v>630</v>
      </c>
      <c r="N2815" t="s">
        <v>211</v>
      </c>
      <c r="O2815" t="s">
        <v>634</v>
      </c>
      <c r="P2815">
        <v>92</v>
      </c>
      <c r="Q2815" t="s">
        <v>634</v>
      </c>
      <c r="R2815">
        <f>SUMIFS(Table2[number],Table2[Event],"Goal",Table2[H/U],"HOME",Table2[GameID],Table2[[#This Row],[GameID]],Table2[GameTime],"&lt;="&amp;Table2[[#This Row],[GameTime]])</f>
        <v>2</v>
      </c>
      <c r="S2815">
        <f>SUMIFS(Table2[number],Table2[Event],"Goal",Table2[H/U],"AWAY",Table2[GameID],Table2[[#This Row],[GameID]],Table2[GameTime],"&lt;="&amp;Table2[[#This Row],[GameTime]])</f>
        <v>3</v>
      </c>
      <c r="T2815" t="str">
        <f>IF(Table2[[#This Row],[Event]]="Goal",Table2[[#This Row],[Hscore]]&amp;"-"&amp;Table2[[#This Row],[Uscore]],"")</f>
        <v>2-3</v>
      </c>
      <c r="U2815">
        <v>1268</v>
      </c>
      <c r="V2815" s="1">
        <f>Table2[[#This Row],[GameTime]]-(Table2[[#This Row],[period]]-1)*1200</f>
        <v>68</v>
      </c>
      <c r="W2815" s="1">
        <f>ROUNDDOWN(Table2[[#This Row],[Time]]/60,0)</f>
        <v>1</v>
      </c>
      <c r="X2815" s="1">
        <f>ROUNDDOWN((Table2[[#This Row],[Time]]/60-Table2[[#This Row],[Time2]])*60,0)</f>
        <v>8</v>
      </c>
      <c r="Y2815" s="1" t="str">
        <f>IF(Table2[[#This Row],[Time2]]&lt;10,0&amp;Table2[[#This Row],[Time2]],Table2[[#This Row],[Time2]])</f>
        <v>01</v>
      </c>
      <c r="Z2815" s="1" t="str">
        <f>IF(Table2[[#This Row],[Time3]]&lt;10,0&amp;Table2[[#This Row],[Time3]],Table2[[#This Row],[Time3]])</f>
        <v>08</v>
      </c>
      <c r="AA2815" s="2" t="str">
        <f>Table2[[#This Row],[Time4]]&amp;":"&amp;Table2[[#This Row],[Time5]]</f>
        <v>01:08</v>
      </c>
      <c r="AB2815" s="1" t="str" cm="1">
        <f t="array" ref="AB2815">IFERROR(IF(Table2[[#This Row],[code]]="","",_xlfn.IFS(AND(Table2[[#This Row],[code]]&lt;400,Table2[[#This Row],[code]]&lt;&gt;""),2,Table2[[#This Row],[code]]&gt;500,4)),"")</f>
        <v/>
      </c>
      <c r="AC2815" s="1" t="str">
        <f>IF(Table2[[#This Row],[Event]]="Penalty",Table2[[#This Row],[number]],IF(Table2[[#This Row],[Event]]="Time-Out",401,""))</f>
        <v/>
      </c>
      <c r="AD2815" s="1">
        <f>ROW(A2814)</f>
        <v>2814</v>
      </c>
      <c r="AE2815" s="1">
        <f>COUNTIFS(Table2[GameID],Table2[[#This Row],[GameID]],Table2[Column1],"&lt;="&amp;Table2[[#This Row],[Column1]])-1</f>
        <v>6</v>
      </c>
    </row>
    <row r="2816" spans="1:31" x14ac:dyDescent="0.45">
      <c r="A2816" t="s">
        <v>542</v>
      </c>
      <c r="B2816" t="str">
        <f>_xlfn.TEXTBEFORE(Table2[[#This Row],[Kamp]]," - ")</f>
        <v>BFC Vendsyssel</v>
      </c>
      <c r="C2816" t="str">
        <f>_xlfn.TEXTAFTER(Table2[[#This Row],[Kamp]],"- ")</f>
        <v>Strandby Elling</v>
      </c>
      <c r="D2816">
        <v>45203</v>
      </c>
      <c r="E2816">
        <v>75118</v>
      </c>
      <c r="F2816">
        <v>20232024</v>
      </c>
      <c r="G2816" t="s">
        <v>17</v>
      </c>
      <c r="H2816" t="s">
        <v>664</v>
      </c>
      <c r="I2816" t="s">
        <v>678</v>
      </c>
      <c r="J2816">
        <v>2</v>
      </c>
      <c r="K2816">
        <v>31145</v>
      </c>
      <c r="L2816">
        <v>1</v>
      </c>
      <c r="M2816" t="s">
        <v>630</v>
      </c>
      <c r="N2816" t="s">
        <v>211</v>
      </c>
      <c r="O2816" t="s">
        <v>634</v>
      </c>
      <c r="P2816">
        <v>92</v>
      </c>
      <c r="Q2816" t="s">
        <v>634</v>
      </c>
      <c r="R2816">
        <f>SUMIFS(Table2[number],Table2[Event],"Goal",Table2[H/U],"HOME",Table2[GameID],Table2[[#This Row],[GameID]],Table2[GameTime],"&lt;="&amp;Table2[[#This Row],[GameTime]])</f>
        <v>3</v>
      </c>
      <c r="S2816">
        <f>SUMIFS(Table2[number],Table2[Event],"Goal",Table2[H/U],"AWAY",Table2[GameID],Table2[[#This Row],[GameID]],Table2[GameTime],"&lt;="&amp;Table2[[#This Row],[GameTime]])</f>
        <v>3</v>
      </c>
      <c r="T2816" t="str">
        <f>IF(Table2[[#This Row],[Event]]="Goal",Table2[[#This Row],[Hscore]]&amp;"-"&amp;Table2[[#This Row],[Uscore]],"")</f>
        <v>3-3</v>
      </c>
      <c r="U2816">
        <v>1550</v>
      </c>
      <c r="V2816" s="1">
        <f>Table2[[#This Row],[GameTime]]-(Table2[[#This Row],[period]]-1)*1200</f>
        <v>350</v>
      </c>
      <c r="W2816" s="1">
        <f>ROUNDDOWN(Table2[[#This Row],[Time]]/60,0)</f>
        <v>5</v>
      </c>
      <c r="X2816" s="1">
        <f>ROUNDDOWN((Table2[[#This Row],[Time]]/60-Table2[[#This Row],[Time2]])*60,0)</f>
        <v>50</v>
      </c>
      <c r="Y2816" s="1" t="str">
        <f>IF(Table2[[#This Row],[Time2]]&lt;10,0&amp;Table2[[#This Row],[Time2]],Table2[[#This Row],[Time2]])</f>
        <v>05</v>
      </c>
      <c r="Z2816" s="1">
        <f>IF(Table2[[#This Row],[Time3]]&lt;10,0&amp;Table2[[#This Row],[Time3]],Table2[[#This Row],[Time3]])</f>
        <v>50</v>
      </c>
      <c r="AA2816" s="2" t="str">
        <f>Table2[[#This Row],[Time4]]&amp;":"&amp;Table2[[#This Row],[Time5]]</f>
        <v>05:50</v>
      </c>
      <c r="AB2816" s="1" t="str" cm="1">
        <f t="array" ref="AB2816">IFERROR(IF(Table2[[#This Row],[code]]="","",_xlfn.IFS(AND(Table2[[#This Row],[code]]&lt;400,Table2[[#This Row],[code]]&lt;&gt;""),2,Table2[[#This Row],[code]]&gt;500,4)),"")</f>
        <v/>
      </c>
      <c r="AC2816" s="1" t="str">
        <f>IF(Table2[[#This Row],[Event]]="Penalty",Table2[[#This Row],[number]],IF(Table2[[#This Row],[Event]]="Time-Out",401,""))</f>
        <v/>
      </c>
      <c r="AD2816" s="1">
        <f>ROW(A2815)</f>
        <v>2815</v>
      </c>
      <c r="AE2816" s="1">
        <f>COUNTIFS(Table2[GameID],Table2[[#This Row],[GameID]],Table2[Column1],"&lt;="&amp;Table2[[#This Row],[Column1]])-1</f>
        <v>7</v>
      </c>
    </row>
    <row r="2817" spans="1:31" x14ac:dyDescent="0.45">
      <c r="A2817" t="s">
        <v>542</v>
      </c>
      <c r="B2817" t="str">
        <f>_xlfn.TEXTBEFORE(Table2[[#This Row],[Kamp]]," - ")</f>
        <v>BFC Vendsyssel</v>
      </c>
      <c r="C2817" t="str">
        <f>_xlfn.TEXTAFTER(Table2[[#This Row],[Kamp]],"- ")</f>
        <v>Strandby Elling</v>
      </c>
      <c r="D2817">
        <v>45203</v>
      </c>
      <c r="E2817">
        <v>75118</v>
      </c>
      <c r="F2817">
        <v>20232024</v>
      </c>
      <c r="G2817" t="s">
        <v>17</v>
      </c>
      <c r="H2817" t="s">
        <v>671</v>
      </c>
      <c r="I2817" t="s">
        <v>677</v>
      </c>
      <c r="J2817">
        <v>2</v>
      </c>
      <c r="K2817">
        <v>31148</v>
      </c>
      <c r="L2817">
        <v>207</v>
      </c>
      <c r="M2817" t="s">
        <v>631</v>
      </c>
      <c r="N2817" t="s">
        <v>478</v>
      </c>
      <c r="O2817" t="s">
        <v>634</v>
      </c>
      <c r="P2817">
        <v>78</v>
      </c>
      <c r="Q2817" t="s">
        <v>634</v>
      </c>
      <c r="R2817">
        <f>SUMIFS(Table2[number],Table2[Event],"Goal",Table2[H/U],"HOME",Table2[GameID],Table2[[#This Row],[GameID]],Table2[GameTime],"&lt;="&amp;Table2[[#This Row],[GameTime]])</f>
        <v>3</v>
      </c>
      <c r="S2817">
        <f>SUMIFS(Table2[number],Table2[Event],"Goal",Table2[H/U],"AWAY",Table2[GameID],Table2[[#This Row],[GameID]],Table2[GameTime],"&lt;="&amp;Table2[[#This Row],[GameTime]])</f>
        <v>3</v>
      </c>
      <c r="T2817" t="str">
        <f>IF(Table2[[#This Row],[Event]]="Goal",Table2[[#This Row],[Hscore]]&amp;"-"&amp;Table2[[#This Row],[Uscore]],"")</f>
        <v/>
      </c>
      <c r="U2817">
        <v>1662</v>
      </c>
      <c r="V2817" s="1">
        <f>Table2[[#This Row],[GameTime]]-(Table2[[#This Row],[period]]-1)*1200</f>
        <v>462</v>
      </c>
      <c r="W2817" s="1">
        <f>ROUNDDOWN(Table2[[#This Row],[Time]]/60,0)</f>
        <v>7</v>
      </c>
      <c r="X2817" s="1">
        <f>ROUNDDOWN((Table2[[#This Row],[Time]]/60-Table2[[#This Row],[Time2]])*60,0)</f>
        <v>42</v>
      </c>
      <c r="Y2817" s="1" t="str">
        <f>IF(Table2[[#This Row],[Time2]]&lt;10,0&amp;Table2[[#This Row],[Time2]],Table2[[#This Row],[Time2]])</f>
        <v>07</v>
      </c>
      <c r="Z2817" s="1">
        <f>IF(Table2[[#This Row],[Time3]]&lt;10,0&amp;Table2[[#This Row],[Time3]],Table2[[#This Row],[Time3]])</f>
        <v>42</v>
      </c>
      <c r="AA2817" s="2" t="str">
        <f>Table2[[#This Row],[Time4]]&amp;":"&amp;Table2[[#This Row],[Time5]]</f>
        <v>07:42</v>
      </c>
      <c r="AB2817" s="1" cm="1">
        <f t="array" ref="AB2817">IFERROR(IF(Table2[[#This Row],[code]]="","",_xlfn.IFS(AND(Table2[[#This Row],[code]]&lt;400,Table2[[#This Row],[code]]&lt;&gt;""),2,Table2[[#This Row],[code]]&gt;500,4)),"")</f>
        <v>2</v>
      </c>
      <c r="AC2817" s="1">
        <f>IF(Table2[[#This Row],[Event]]="Penalty",Table2[[#This Row],[number]],IF(Table2[[#This Row],[Event]]="Time-Out",401,""))</f>
        <v>207</v>
      </c>
      <c r="AD2817" s="1">
        <f>ROW(A2816)</f>
        <v>2816</v>
      </c>
      <c r="AE2817" s="1">
        <f>COUNTIFS(Table2[GameID],Table2[[#This Row],[GameID]],Table2[Column1],"&lt;="&amp;Table2[[#This Row],[Column1]])-1</f>
        <v>8</v>
      </c>
    </row>
    <row r="2818" spans="1:31" x14ac:dyDescent="0.45">
      <c r="A2818" t="s">
        <v>542</v>
      </c>
      <c r="B2818" t="str">
        <f>_xlfn.TEXTBEFORE(Table2[[#This Row],[Kamp]]," - ")</f>
        <v>BFC Vendsyssel</v>
      </c>
      <c r="C2818" t="str">
        <f>_xlfn.TEXTAFTER(Table2[[#This Row],[Kamp]],"- ")</f>
        <v>Strandby Elling</v>
      </c>
      <c r="D2818">
        <v>45203</v>
      </c>
      <c r="E2818">
        <v>75118</v>
      </c>
      <c r="F2818">
        <v>20232024</v>
      </c>
      <c r="G2818" t="s">
        <v>17</v>
      </c>
      <c r="H2818" t="s">
        <v>664</v>
      </c>
      <c r="I2818" t="s">
        <v>678</v>
      </c>
      <c r="J2818">
        <v>2</v>
      </c>
      <c r="K2818">
        <v>31145</v>
      </c>
      <c r="L2818">
        <v>1</v>
      </c>
      <c r="M2818" t="s">
        <v>630</v>
      </c>
      <c r="N2818" t="s">
        <v>211</v>
      </c>
      <c r="O2818" t="s">
        <v>335</v>
      </c>
      <c r="P2818">
        <v>92</v>
      </c>
      <c r="Q2818">
        <v>10</v>
      </c>
      <c r="R2818">
        <f>SUMIFS(Table2[number],Table2[Event],"Goal",Table2[H/U],"HOME",Table2[GameID],Table2[[#This Row],[GameID]],Table2[GameTime],"&lt;="&amp;Table2[[#This Row],[GameTime]])</f>
        <v>4</v>
      </c>
      <c r="S2818">
        <f>SUMIFS(Table2[number],Table2[Event],"Goal",Table2[H/U],"AWAY",Table2[GameID],Table2[[#This Row],[GameID]],Table2[GameTime],"&lt;="&amp;Table2[[#This Row],[GameTime]])</f>
        <v>3</v>
      </c>
      <c r="T2818" t="str">
        <f>IF(Table2[[#This Row],[Event]]="Goal",Table2[[#This Row],[Hscore]]&amp;"-"&amp;Table2[[#This Row],[Uscore]],"")</f>
        <v>4-3</v>
      </c>
      <c r="U2818">
        <v>1745</v>
      </c>
      <c r="V2818" s="1">
        <f>Table2[[#This Row],[GameTime]]-(Table2[[#This Row],[period]]-1)*1200</f>
        <v>545</v>
      </c>
      <c r="W2818" s="1">
        <f>ROUNDDOWN(Table2[[#This Row],[Time]]/60,0)</f>
        <v>9</v>
      </c>
      <c r="X2818" s="1">
        <f>ROUNDDOWN((Table2[[#This Row],[Time]]/60-Table2[[#This Row],[Time2]])*60,0)</f>
        <v>5</v>
      </c>
      <c r="Y2818" s="1" t="str">
        <f>IF(Table2[[#This Row],[Time2]]&lt;10,0&amp;Table2[[#This Row],[Time2]],Table2[[#This Row],[Time2]])</f>
        <v>09</v>
      </c>
      <c r="Z2818" s="1" t="str">
        <f>IF(Table2[[#This Row],[Time3]]&lt;10,0&amp;Table2[[#This Row],[Time3]],Table2[[#This Row],[Time3]])</f>
        <v>05</v>
      </c>
      <c r="AA2818" s="2" t="str">
        <f>Table2[[#This Row],[Time4]]&amp;":"&amp;Table2[[#This Row],[Time5]]</f>
        <v>09:05</v>
      </c>
      <c r="AB2818" s="1" t="str" cm="1">
        <f t="array" ref="AB2818">IFERROR(IF(Table2[[#This Row],[code]]="","",_xlfn.IFS(AND(Table2[[#This Row],[code]]&lt;400,Table2[[#This Row],[code]]&lt;&gt;""),2,Table2[[#This Row],[code]]&gt;500,4)),"")</f>
        <v/>
      </c>
      <c r="AC2818" s="1" t="str">
        <f>IF(Table2[[#This Row],[Event]]="Penalty",Table2[[#This Row],[number]],IF(Table2[[#This Row],[Event]]="Time-Out",401,""))</f>
        <v/>
      </c>
      <c r="AD2818" s="1">
        <f>ROW(A2817)</f>
        <v>2817</v>
      </c>
      <c r="AE2818" s="1">
        <f>COUNTIFS(Table2[GameID],Table2[[#This Row],[GameID]],Table2[Column1],"&lt;="&amp;Table2[[#This Row],[Column1]])-1</f>
        <v>9</v>
      </c>
    </row>
    <row r="2819" spans="1:31" x14ac:dyDescent="0.45">
      <c r="A2819" t="s">
        <v>542</v>
      </c>
      <c r="B2819" t="str">
        <f>_xlfn.TEXTBEFORE(Table2[[#This Row],[Kamp]]," - ")</f>
        <v>BFC Vendsyssel</v>
      </c>
      <c r="C2819" t="str">
        <f>_xlfn.TEXTAFTER(Table2[[#This Row],[Kamp]],"- ")</f>
        <v>Strandby Elling</v>
      </c>
      <c r="D2819">
        <v>45203</v>
      </c>
      <c r="E2819">
        <v>75118</v>
      </c>
      <c r="F2819">
        <v>20232024</v>
      </c>
      <c r="G2819" t="s">
        <v>17</v>
      </c>
      <c r="H2819" t="s">
        <v>664</v>
      </c>
      <c r="I2819" t="s">
        <v>678</v>
      </c>
      <c r="J2819">
        <v>2</v>
      </c>
      <c r="K2819">
        <v>31145</v>
      </c>
      <c r="L2819">
        <v>201</v>
      </c>
      <c r="M2819" t="s">
        <v>631</v>
      </c>
      <c r="N2819" t="s">
        <v>197</v>
      </c>
      <c r="O2819" t="s">
        <v>634</v>
      </c>
      <c r="P2819">
        <v>15</v>
      </c>
      <c r="Q2819" t="s">
        <v>634</v>
      </c>
      <c r="R2819">
        <f>SUMIFS(Table2[number],Table2[Event],"Goal",Table2[H/U],"HOME",Table2[GameID],Table2[[#This Row],[GameID]],Table2[GameTime],"&lt;="&amp;Table2[[#This Row],[GameTime]])</f>
        <v>4</v>
      </c>
      <c r="S2819">
        <f>SUMIFS(Table2[number],Table2[Event],"Goal",Table2[H/U],"AWAY",Table2[GameID],Table2[[#This Row],[GameID]],Table2[GameTime],"&lt;="&amp;Table2[[#This Row],[GameTime]])</f>
        <v>3</v>
      </c>
      <c r="T2819" t="str">
        <f>IF(Table2[[#This Row],[Event]]="Goal",Table2[[#This Row],[Hscore]]&amp;"-"&amp;Table2[[#This Row],[Uscore]],"")</f>
        <v/>
      </c>
      <c r="U2819">
        <v>1772</v>
      </c>
      <c r="V2819" s="1">
        <f>Table2[[#This Row],[GameTime]]-(Table2[[#This Row],[period]]-1)*1200</f>
        <v>572</v>
      </c>
      <c r="W2819" s="1">
        <f>ROUNDDOWN(Table2[[#This Row],[Time]]/60,0)</f>
        <v>9</v>
      </c>
      <c r="X2819" s="1">
        <f>ROUNDDOWN((Table2[[#This Row],[Time]]/60-Table2[[#This Row],[Time2]])*60,0)</f>
        <v>32</v>
      </c>
      <c r="Y2819" s="1" t="str">
        <f>IF(Table2[[#This Row],[Time2]]&lt;10,0&amp;Table2[[#This Row],[Time2]],Table2[[#This Row],[Time2]])</f>
        <v>09</v>
      </c>
      <c r="Z2819" s="1">
        <f>IF(Table2[[#This Row],[Time3]]&lt;10,0&amp;Table2[[#This Row],[Time3]],Table2[[#This Row],[Time3]])</f>
        <v>32</v>
      </c>
      <c r="AA2819" s="2" t="str">
        <f>Table2[[#This Row],[Time4]]&amp;":"&amp;Table2[[#This Row],[Time5]]</f>
        <v>09:32</v>
      </c>
      <c r="AB2819" s="1" cm="1">
        <f t="array" ref="AB2819">IFERROR(IF(Table2[[#This Row],[code]]="","",_xlfn.IFS(AND(Table2[[#This Row],[code]]&lt;400,Table2[[#This Row],[code]]&lt;&gt;""),2,Table2[[#This Row],[code]]&gt;500,4)),"")</f>
        <v>2</v>
      </c>
      <c r="AC2819" s="1">
        <f>IF(Table2[[#This Row],[Event]]="Penalty",Table2[[#This Row],[number]],IF(Table2[[#This Row],[Event]]="Time-Out",401,""))</f>
        <v>201</v>
      </c>
      <c r="AD2819" s="1">
        <f>ROW(A2818)</f>
        <v>2818</v>
      </c>
      <c r="AE2819" s="1">
        <f>COUNTIFS(Table2[GameID],Table2[[#This Row],[GameID]],Table2[Column1],"&lt;="&amp;Table2[[#This Row],[Column1]])-1</f>
        <v>10</v>
      </c>
    </row>
    <row r="2820" spans="1:31" x14ac:dyDescent="0.45">
      <c r="A2820" t="s">
        <v>542</v>
      </c>
      <c r="B2820" t="str">
        <f>_xlfn.TEXTBEFORE(Table2[[#This Row],[Kamp]]," - ")</f>
        <v>BFC Vendsyssel</v>
      </c>
      <c r="C2820" t="str">
        <f>_xlfn.TEXTAFTER(Table2[[#This Row],[Kamp]],"- ")</f>
        <v>Strandby Elling</v>
      </c>
      <c r="D2820">
        <v>45203</v>
      </c>
      <c r="E2820">
        <v>75118</v>
      </c>
      <c r="F2820">
        <v>20232024</v>
      </c>
      <c r="G2820" t="s">
        <v>17</v>
      </c>
      <c r="H2820" t="s">
        <v>664</v>
      </c>
      <c r="I2820" t="s">
        <v>678</v>
      </c>
      <c r="J2820">
        <v>2</v>
      </c>
      <c r="K2820">
        <v>31145</v>
      </c>
      <c r="L2820">
        <v>1</v>
      </c>
      <c r="M2820" t="s">
        <v>630</v>
      </c>
      <c r="N2820" t="s">
        <v>197</v>
      </c>
      <c r="O2820" t="s">
        <v>335</v>
      </c>
      <c r="P2820">
        <v>15</v>
      </c>
      <c r="Q2820">
        <v>10</v>
      </c>
      <c r="R2820">
        <f>SUMIFS(Table2[number],Table2[Event],"Goal",Table2[H/U],"HOME",Table2[GameID],Table2[[#This Row],[GameID]],Table2[GameTime],"&lt;="&amp;Table2[[#This Row],[GameTime]])</f>
        <v>5</v>
      </c>
      <c r="S2820">
        <f>SUMIFS(Table2[number],Table2[Event],"Goal",Table2[H/U],"AWAY",Table2[GameID],Table2[[#This Row],[GameID]],Table2[GameTime],"&lt;="&amp;Table2[[#This Row],[GameTime]])</f>
        <v>3</v>
      </c>
      <c r="T2820" t="str">
        <f>IF(Table2[[#This Row],[Event]]="Goal",Table2[[#This Row],[Hscore]]&amp;"-"&amp;Table2[[#This Row],[Uscore]],"")</f>
        <v>5-3</v>
      </c>
      <c r="U2820">
        <v>2098</v>
      </c>
      <c r="V2820" s="1">
        <f>Table2[[#This Row],[GameTime]]-(Table2[[#This Row],[period]]-1)*1200</f>
        <v>898</v>
      </c>
      <c r="W2820" s="1">
        <f>ROUNDDOWN(Table2[[#This Row],[Time]]/60,0)</f>
        <v>14</v>
      </c>
      <c r="X2820" s="1">
        <f>ROUNDDOWN((Table2[[#This Row],[Time]]/60-Table2[[#This Row],[Time2]])*60,0)</f>
        <v>58</v>
      </c>
      <c r="Y2820" s="1">
        <f>IF(Table2[[#This Row],[Time2]]&lt;10,0&amp;Table2[[#This Row],[Time2]],Table2[[#This Row],[Time2]])</f>
        <v>14</v>
      </c>
      <c r="Z2820" s="1">
        <f>IF(Table2[[#This Row],[Time3]]&lt;10,0&amp;Table2[[#This Row],[Time3]],Table2[[#This Row],[Time3]])</f>
        <v>58</v>
      </c>
      <c r="AA2820" s="2" t="str">
        <f>Table2[[#This Row],[Time4]]&amp;":"&amp;Table2[[#This Row],[Time5]]</f>
        <v>14:58</v>
      </c>
      <c r="AB2820" s="1" t="str" cm="1">
        <f t="array" ref="AB2820">IFERROR(IF(Table2[[#This Row],[code]]="","",_xlfn.IFS(AND(Table2[[#This Row],[code]]&lt;400,Table2[[#This Row],[code]]&lt;&gt;""),2,Table2[[#This Row],[code]]&gt;500,4)),"")</f>
        <v/>
      </c>
      <c r="AC2820" s="1" t="str">
        <f>IF(Table2[[#This Row],[Event]]="Penalty",Table2[[#This Row],[number]],IF(Table2[[#This Row],[Event]]="Time-Out",401,""))</f>
        <v/>
      </c>
      <c r="AD2820" s="1">
        <f>ROW(A2819)</f>
        <v>2819</v>
      </c>
      <c r="AE2820" s="1">
        <f>COUNTIFS(Table2[GameID],Table2[[#This Row],[GameID]],Table2[Column1],"&lt;="&amp;Table2[[#This Row],[Column1]])-1</f>
        <v>11</v>
      </c>
    </row>
    <row r="2821" spans="1:31" x14ac:dyDescent="0.45">
      <c r="A2821" t="s">
        <v>542</v>
      </c>
      <c r="B2821" t="str">
        <f>_xlfn.TEXTBEFORE(Table2[[#This Row],[Kamp]]," - ")</f>
        <v>BFC Vendsyssel</v>
      </c>
      <c r="C2821" t="str">
        <f>_xlfn.TEXTAFTER(Table2[[#This Row],[Kamp]],"- ")</f>
        <v>Strandby Elling</v>
      </c>
      <c r="D2821">
        <v>45203</v>
      </c>
      <c r="E2821">
        <v>75118</v>
      </c>
      <c r="F2821">
        <v>20232024</v>
      </c>
      <c r="G2821" t="s">
        <v>17</v>
      </c>
      <c r="H2821" t="s">
        <v>664</v>
      </c>
      <c r="I2821" t="s">
        <v>678</v>
      </c>
      <c r="J2821">
        <v>3</v>
      </c>
      <c r="K2821">
        <v>31145</v>
      </c>
      <c r="L2821">
        <v>1</v>
      </c>
      <c r="M2821" t="s">
        <v>630</v>
      </c>
      <c r="N2821" t="s">
        <v>205</v>
      </c>
      <c r="O2821" t="s">
        <v>335</v>
      </c>
      <c r="P2821">
        <v>63</v>
      </c>
      <c r="Q2821">
        <v>10</v>
      </c>
      <c r="R2821">
        <f>SUMIFS(Table2[number],Table2[Event],"Goal",Table2[H/U],"HOME",Table2[GameID],Table2[[#This Row],[GameID]],Table2[GameTime],"&lt;="&amp;Table2[[#This Row],[GameTime]])</f>
        <v>6</v>
      </c>
      <c r="S2821">
        <f>SUMIFS(Table2[number],Table2[Event],"Goal",Table2[H/U],"AWAY",Table2[GameID],Table2[[#This Row],[GameID]],Table2[GameTime],"&lt;="&amp;Table2[[#This Row],[GameTime]])</f>
        <v>3</v>
      </c>
      <c r="T2821" t="str">
        <f>IF(Table2[[#This Row],[Event]]="Goal",Table2[[#This Row],[Hscore]]&amp;"-"&amp;Table2[[#This Row],[Uscore]],"")</f>
        <v>6-3</v>
      </c>
      <c r="U2821">
        <v>2496</v>
      </c>
      <c r="V2821" s="1">
        <f>Table2[[#This Row],[GameTime]]-(Table2[[#This Row],[period]]-1)*1200</f>
        <v>96</v>
      </c>
      <c r="W2821" s="1">
        <f>ROUNDDOWN(Table2[[#This Row],[Time]]/60,0)</f>
        <v>1</v>
      </c>
      <c r="X2821" s="1">
        <f>ROUNDDOWN((Table2[[#This Row],[Time]]/60-Table2[[#This Row],[Time2]])*60,0)</f>
        <v>36</v>
      </c>
      <c r="Y2821" s="1" t="str">
        <f>IF(Table2[[#This Row],[Time2]]&lt;10,0&amp;Table2[[#This Row],[Time2]],Table2[[#This Row],[Time2]])</f>
        <v>01</v>
      </c>
      <c r="Z2821" s="1">
        <f>IF(Table2[[#This Row],[Time3]]&lt;10,0&amp;Table2[[#This Row],[Time3]],Table2[[#This Row],[Time3]])</f>
        <v>36</v>
      </c>
      <c r="AA2821" s="2" t="str">
        <f>Table2[[#This Row],[Time4]]&amp;":"&amp;Table2[[#This Row],[Time5]]</f>
        <v>01:36</v>
      </c>
      <c r="AB2821" s="1" t="str" cm="1">
        <f t="array" ref="AB2821">IFERROR(IF(Table2[[#This Row],[code]]="","",_xlfn.IFS(AND(Table2[[#This Row],[code]]&lt;400,Table2[[#This Row],[code]]&lt;&gt;""),2,Table2[[#This Row],[code]]&gt;500,4)),"")</f>
        <v/>
      </c>
      <c r="AC2821" s="1" t="str">
        <f>IF(Table2[[#This Row],[Event]]="Penalty",Table2[[#This Row],[number]],IF(Table2[[#This Row],[Event]]="Time-Out",401,""))</f>
        <v/>
      </c>
      <c r="AD2821" s="1">
        <f>ROW(A2820)</f>
        <v>2820</v>
      </c>
      <c r="AE2821" s="1">
        <f>COUNTIFS(Table2[GameID],Table2[[#This Row],[GameID]],Table2[Column1],"&lt;="&amp;Table2[[#This Row],[Column1]])-1</f>
        <v>12</v>
      </c>
    </row>
    <row r="2822" spans="1:31" x14ac:dyDescent="0.45">
      <c r="A2822" t="s">
        <v>542</v>
      </c>
      <c r="B2822" t="str">
        <f>_xlfn.TEXTBEFORE(Table2[[#This Row],[Kamp]]," - ")</f>
        <v>BFC Vendsyssel</v>
      </c>
      <c r="C2822" t="str">
        <f>_xlfn.TEXTAFTER(Table2[[#This Row],[Kamp]],"- ")</f>
        <v>Strandby Elling</v>
      </c>
      <c r="D2822">
        <v>45203</v>
      </c>
      <c r="E2822">
        <v>75118</v>
      </c>
      <c r="F2822">
        <v>20232024</v>
      </c>
      <c r="G2822" t="s">
        <v>17</v>
      </c>
      <c r="H2822" t="s">
        <v>671</v>
      </c>
      <c r="I2822" t="s">
        <v>677</v>
      </c>
      <c r="J2822">
        <v>3</v>
      </c>
      <c r="K2822">
        <v>31148</v>
      </c>
      <c r="L2822">
        <v>207</v>
      </c>
      <c r="M2822" t="s">
        <v>631</v>
      </c>
      <c r="N2822" t="s">
        <v>474</v>
      </c>
      <c r="O2822" t="s">
        <v>634</v>
      </c>
      <c r="P2822">
        <v>20</v>
      </c>
      <c r="Q2822" t="s">
        <v>634</v>
      </c>
      <c r="R2822">
        <f>SUMIFS(Table2[number],Table2[Event],"Goal",Table2[H/U],"HOME",Table2[GameID],Table2[[#This Row],[GameID]],Table2[GameTime],"&lt;="&amp;Table2[[#This Row],[GameTime]])</f>
        <v>6</v>
      </c>
      <c r="S2822">
        <f>SUMIFS(Table2[number],Table2[Event],"Goal",Table2[H/U],"AWAY",Table2[GameID],Table2[[#This Row],[GameID]],Table2[GameTime],"&lt;="&amp;Table2[[#This Row],[GameTime]])</f>
        <v>3</v>
      </c>
      <c r="T2822" t="str">
        <f>IF(Table2[[#This Row],[Event]]="Goal",Table2[[#This Row],[Hscore]]&amp;"-"&amp;Table2[[#This Row],[Uscore]],"")</f>
        <v/>
      </c>
      <c r="U2822">
        <v>2602</v>
      </c>
      <c r="V2822" s="1">
        <f>Table2[[#This Row],[GameTime]]-(Table2[[#This Row],[period]]-1)*1200</f>
        <v>202</v>
      </c>
      <c r="W2822" s="1">
        <f>ROUNDDOWN(Table2[[#This Row],[Time]]/60,0)</f>
        <v>3</v>
      </c>
      <c r="X2822" s="1">
        <f>ROUNDDOWN((Table2[[#This Row],[Time]]/60-Table2[[#This Row],[Time2]])*60,0)</f>
        <v>22</v>
      </c>
      <c r="Y2822" s="1" t="str">
        <f>IF(Table2[[#This Row],[Time2]]&lt;10,0&amp;Table2[[#This Row],[Time2]],Table2[[#This Row],[Time2]])</f>
        <v>03</v>
      </c>
      <c r="Z2822" s="1">
        <f>IF(Table2[[#This Row],[Time3]]&lt;10,0&amp;Table2[[#This Row],[Time3]],Table2[[#This Row],[Time3]])</f>
        <v>22</v>
      </c>
      <c r="AA2822" s="2" t="str">
        <f>Table2[[#This Row],[Time4]]&amp;":"&amp;Table2[[#This Row],[Time5]]</f>
        <v>03:22</v>
      </c>
      <c r="AB2822" s="1" cm="1">
        <f t="array" ref="AB2822">IFERROR(IF(Table2[[#This Row],[code]]="","",_xlfn.IFS(AND(Table2[[#This Row],[code]]&lt;400,Table2[[#This Row],[code]]&lt;&gt;""),2,Table2[[#This Row],[code]]&gt;500,4)),"")</f>
        <v>2</v>
      </c>
      <c r="AC2822" s="1">
        <f>IF(Table2[[#This Row],[Event]]="Penalty",Table2[[#This Row],[number]],IF(Table2[[#This Row],[Event]]="Time-Out",401,""))</f>
        <v>207</v>
      </c>
      <c r="AD2822" s="1">
        <f>ROW(A2821)</f>
        <v>2821</v>
      </c>
      <c r="AE2822" s="1">
        <f>COUNTIFS(Table2[GameID],Table2[[#This Row],[GameID]],Table2[Column1],"&lt;="&amp;Table2[[#This Row],[Column1]])-1</f>
        <v>13</v>
      </c>
    </row>
    <row r="2823" spans="1:31" x14ac:dyDescent="0.45">
      <c r="A2823" t="s">
        <v>542</v>
      </c>
      <c r="B2823" t="str">
        <f>_xlfn.TEXTBEFORE(Table2[[#This Row],[Kamp]]," - ")</f>
        <v>BFC Vendsyssel</v>
      </c>
      <c r="C2823" t="str">
        <f>_xlfn.TEXTAFTER(Table2[[#This Row],[Kamp]],"- ")</f>
        <v>Strandby Elling</v>
      </c>
      <c r="D2823">
        <v>45203</v>
      </c>
      <c r="E2823">
        <v>75118</v>
      </c>
      <c r="F2823">
        <v>20232024</v>
      </c>
      <c r="G2823" t="s">
        <v>17</v>
      </c>
      <c r="H2823" t="s">
        <v>664</v>
      </c>
      <c r="I2823" t="s">
        <v>678</v>
      </c>
      <c r="J2823">
        <v>3</v>
      </c>
      <c r="K2823">
        <v>31145</v>
      </c>
      <c r="L2823">
        <v>1</v>
      </c>
      <c r="M2823" t="s">
        <v>630</v>
      </c>
      <c r="N2823" t="s">
        <v>198</v>
      </c>
      <c r="O2823" t="s">
        <v>335</v>
      </c>
      <c r="P2823">
        <v>86</v>
      </c>
      <c r="Q2823">
        <v>10</v>
      </c>
      <c r="R2823">
        <f>SUMIFS(Table2[number],Table2[Event],"Goal",Table2[H/U],"HOME",Table2[GameID],Table2[[#This Row],[GameID]],Table2[GameTime],"&lt;="&amp;Table2[[#This Row],[GameTime]])</f>
        <v>7</v>
      </c>
      <c r="S2823">
        <f>SUMIFS(Table2[number],Table2[Event],"Goal",Table2[H/U],"AWAY",Table2[GameID],Table2[[#This Row],[GameID]],Table2[GameTime],"&lt;="&amp;Table2[[#This Row],[GameTime]])</f>
        <v>3</v>
      </c>
      <c r="T2823" t="str">
        <f>IF(Table2[[#This Row],[Event]]="Goal",Table2[[#This Row],[Hscore]]&amp;"-"&amp;Table2[[#This Row],[Uscore]],"")</f>
        <v>7-3</v>
      </c>
      <c r="U2823">
        <v>2613</v>
      </c>
      <c r="V2823" s="1">
        <f>Table2[[#This Row],[GameTime]]-(Table2[[#This Row],[period]]-1)*1200</f>
        <v>213</v>
      </c>
      <c r="W2823" s="1">
        <f>ROUNDDOWN(Table2[[#This Row],[Time]]/60,0)</f>
        <v>3</v>
      </c>
      <c r="X2823" s="1">
        <f>ROUNDDOWN((Table2[[#This Row],[Time]]/60-Table2[[#This Row],[Time2]])*60,0)</f>
        <v>33</v>
      </c>
      <c r="Y2823" s="1" t="str">
        <f>IF(Table2[[#This Row],[Time2]]&lt;10,0&amp;Table2[[#This Row],[Time2]],Table2[[#This Row],[Time2]])</f>
        <v>03</v>
      </c>
      <c r="Z2823" s="1">
        <f>IF(Table2[[#This Row],[Time3]]&lt;10,0&amp;Table2[[#This Row],[Time3]],Table2[[#This Row],[Time3]])</f>
        <v>33</v>
      </c>
      <c r="AA2823" s="2" t="str">
        <f>Table2[[#This Row],[Time4]]&amp;":"&amp;Table2[[#This Row],[Time5]]</f>
        <v>03:33</v>
      </c>
      <c r="AB2823" s="1" t="str" cm="1">
        <f t="array" ref="AB2823">IFERROR(IF(Table2[[#This Row],[code]]="","",_xlfn.IFS(AND(Table2[[#This Row],[code]]&lt;400,Table2[[#This Row],[code]]&lt;&gt;""),2,Table2[[#This Row],[code]]&gt;500,4)),"")</f>
        <v/>
      </c>
      <c r="AC2823" s="1" t="str">
        <f>IF(Table2[[#This Row],[Event]]="Penalty",Table2[[#This Row],[number]],IF(Table2[[#This Row],[Event]]="Time-Out",401,""))</f>
        <v/>
      </c>
      <c r="AD2823" s="1">
        <f>ROW(A2822)</f>
        <v>2822</v>
      </c>
      <c r="AE2823" s="1">
        <f>COUNTIFS(Table2[GameID],Table2[[#This Row],[GameID]],Table2[Column1],"&lt;="&amp;Table2[[#This Row],[Column1]])-1</f>
        <v>14</v>
      </c>
    </row>
    <row r="2824" spans="1:31" x14ac:dyDescent="0.45">
      <c r="A2824" t="s">
        <v>542</v>
      </c>
      <c r="B2824" t="str">
        <f>_xlfn.TEXTBEFORE(Table2[[#This Row],[Kamp]]," - ")</f>
        <v>BFC Vendsyssel</v>
      </c>
      <c r="C2824" t="str">
        <f>_xlfn.TEXTAFTER(Table2[[#This Row],[Kamp]],"- ")</f>
        <v>Strandby Elling</v>
      </c>
      <c r="D2824">
        <v>45203</v>
      </c>
      <c r="E2824">
        <v>75118</v>
      </c>
      <c r="F2824">
        <v>20232024</v>
      </c>
      <c r="G2824" t="s">
        <v>17</v>
      </c>
      <c r="H2824" t="s">
        <v>671</v>
      </c>
      <c r="I2824" t="s">
        <v>677</v>
      </c>
      <c r="J2824">
        <v>3</v>
      </c>
      <c r="K2824">
        <v>31148</v>
      </c>
      <c r="L2824">
        <v>208</v>
      </c>
      <c r="M2824" t="s">
        <v>631</v>
      </c>
      <c r="N2824" t="s">
        <v>543</v>
      </c>
      <c r="O2824" t="s">
        <v>634</v>
      </c>
      <c r="P2824">
        <v>3</v>
      </c>
      <c r="Q2824" t="s">
        <v>634</v>
      </c>
      <c r="R2824">
        <f>SUMIFS(Table2[number],Table2[Event],"Goal",Table2[H/U],"HOME",Table2[GameID],Table2[[#This Row],[GameID]],Table2[GameTime],"&lt;="&amp;Table2[[#This Row],[GameTime]])</f>
        <v>7</v>
      </c>
      <c r="S2824">
        <f>SUMIFS(Table2[number],Table2[Event],"Goal",Table2[H/U],"AWAY",Table2[GameID],Table2[[#This Row],[GameID]],Table2[GameTime],"&lt;="&amp;Table2[[#This Row],[GameTime]])</f>
        <v>3</v>
      </c>
      <c r="T2824" t="str">
        <f>IF(Table2[[#This Row],[Event]]="Goal",Table2[[#This Row],[Hscore]]&amp;"-"&amp;Table2[[#This Row],[Uscore]],"")</f>
        <v/>
      </c>
      <c r="U2824">
        <v>2637</v>
      </c>
      <c r="V2824" s="1">
        <f>Table2[[#This Row],[GameTime]]-(Table2[[#This Row],[period]]-1)*1200</f>
        <v>237</v>
      </c>
      <c r="W2824" s="1">
        <f>ROUNDDOWN(Table2[[#This Row],[Time]]/60,0)</f>
        <v>3</v>
      </c>
      <c r="X2824" s="1">
        <f>ROUNDDOWN((Table2[[#This Row],[Time]]/60-Table2[[#This Row],[Time2]])*60,0)</f>
        <v>57</v>
      </c>
      <c r="Y2824" s="1" t="str">
        <f>IF(Table2[[#This Row],[Time2]]&lt;10,0&amp;Table2[[#This Row],[Time2]],Table2[[#This Row],[Time2]])</f>
        <v>03</v>
      </c>
      <c r="Z2824" s="1">
        <f>IF(Table2[[#This Row],[Time3]]&lt;10,0&amp;Table2[[#This Row],[Time3]],Table2[[#This Row],[Time3]])</f>
        <v>57</v>
      </c>
      <c r="AA2824" s="2" t="str">
        <f>Table2[[#This Row],[Time4]]&amp;":"&amp;Table2[[#This Row],[Time5]]</f>
        <v>03:57</v>
      </c>
      <c r="AB2824" s="1" cm="1">
        <f t="array" ref="AB2824">IFERROR(IF(Table2[[#This Row],[code]]="","",_xlfn.IFS(AND(Table2[[#This Row],[code]]&lt;400,Table2[[#This Row],[code]]&lt;&gt;""),2,Table2[[#This Row],[code]]&gt;500,4)),"")</f>
        <v>2</v>
      </c>
      <c r="AC2824" s="1">
        <f>IF(Table2[[#This Row],[Event]]="Penalty",Table2[[#This Row],[number]],IF(Table2[[#This Row],[Event]]="Time-Out",401,""))</f>
        <v>208</v>
      </c>
      <c r="AD2824" s="1">
        <f>ROW(A2823)</f>
        <v>2823</v>
      </c>
      <c r="AE2824" s="1">
        <f>COUNTIFS(Table2[GameID],Table2[[#This Row],[GameID]],Table2[Column1],"&lt;="&amp;Table2[[#This Row],[Column1]])-1</f>
        <v>15</v>
      </c>
    </row>
    <row r="2825" spans="1:31" x14ac:dyDescent="0.45">
      <c r="A2825" t="s">
        <v>542</v>
      </c>
      <c r="B2825" t="str">
        <f>_xlfn.TEXTBEFORE(Table2[[#This Row],[Kamp]]," - ")</f>
        <v>BFC Vendsyssel</v>
      </c>
      <c r="C2825" t="str">
        <f>_xlfn.TEXTAFTER(Table2[[#This Row],[Kamp]],"- ")</f>
        <v>Strandby Elling</v>
      </c>
      <c r="D2825">
        <v>45203</v>
      </c>
      <c r="E2825">
        <v>75118</v>
      </c>
      <c r="F2825">
        <v>20232024</v>
      </c>
      <c r="G2825" t="s">
        <v>17</v>
      </c>
      <c r="H2825" t="s">
        <v>671</v>
      </c>
      <c r="I2825" t="s">
        <v>677</v>
      </c>
      <c r="J2825">
        <v>3</v>
      </c>
      <c r="K2825">
        <v>31148</v>
      </c>
      <c r="L2825">
        <v>1</v>
      </c>
      <c r="M2825" t="s">
        <v>630</v>
      </c>
      <c r="N2825" t="s">
        <v>476</v>
      </c>
      <c r="O2825" t="s">
        <v>634</v>
      </c>
      <c r="P2825">
        <v>55</v>
      </c>
      <c r="Q2825" t="s">
        <v>634</v>
      </c>
      <c r="R2825">
        <f>SUMIFS(Table2[number],Table2[Event],"Goal",Table2[H/U],"HOME",Table2[GameID],Table2[[#This Row],[GameID]],Table2[GameTime],"&lt;="&amp;Table2[[#This Row],[GameTime]])</f>
        <v>7</v>
      </c>
      <c r="S2825">
        <f>SUMIFS(Table2[number],Table2[Event],"Goal",Table2[H/U],"AWAY",Table2[GameID],Table2[[#This Row],[GameID]],Table2[GameTime],"&lt;="&amp;Table2[[#This Row],[GameTime]])</f>
        <v>4</v>
      </c>
      <c r="T2825" t="str">
        <f>IF(Table2[[#This Row],[Event]]="Goal",Table2[[#This Row],[Hscore]]&amp;"-"&amp;Table2[[#This Row],[Uscore]],"")</f>
        <v>7-4</v>
      </c>
      <c r="U2825">
        <v>2666</v>
      </c>
      <c r="V2825" s="1">
        <f>Table2[[#This Row],[GameTime]]-(Table2[[#This Row],[period]]-1)*1200</f>
        <v>266</v>
      </c>
      <c r="W2825" s="1">
        <f>ROUNDDOWN(Table2[[#This Row],[Time]]/60,0)</f>
        <v>4</v>
      </c>
      <c r="X2825" s="1">
        <f>ROUNDDOWN((Table2[[#This Row],[Time]]/60-Table2[[#This Row],[Time2]])*60,0)</f>
        <v>26</v>
      </c>
      <c r="Y2825" s="1" t="str">
        <f>IF(Table2[[#This Row],[Time2]]&lt;10,0&amp;Table2[[#This Row],[Time2]],Table2[[#This Row],[Time2]])</f>
        <v>04</v>
      </c>
      <c r="Z2825" s="1">
        <f>IF(Table2[[#This Row],[Time3]]&lt;10,0&amp;Table2[[#This Row],[Time3]],Table2[[#This Row],[Time3]])</f>
        <v>26</v>
      </c>
      <c r="AA2825" s="2" t="str">
        <f>Table2[[#This Row],[Time4]]&amp;":"&amp;Table2[[#This Row],[Time5]]</f>
        <v>04:26</v>
      </c>
      <c r="AB2825" s="1" t="str" cm="1">
        <f t="array" ref="AB2825">IFERROR(IF(Table2[[#This Row],[code]]="","",_xlfn.IFS(AND(Table2[[#This Row],[code]]&lt;400,Table2[[#This Row],[code]]&lt;&gt;""),2,Table2[[#This Row],[code]]&gt;500,4)),"")</f>
        <v/>
      </c>
      <c r="AC2825" s="1" t="str">
        <f>IF(Table2[[#This Row],[Event]]="Penalty",Table2[[#This Row],[number]],IF(Table2[[#This Row],[Event]]="Time-Out",401,""))</f>
        <v/>
      </c>
      <c r="AD2825" s="1">
        <f>ROW(A2824)</f>
        <v>2824</v>
      </c>
      <c r="AE2825" s="1">
        <f>COUNTIFS(Table2[GameID],Table2[[#This Row],[GameID]],Table2[Column1],"&lt;="&amp;Table2[[#This Row],[Column1]])-1</f>
        <v>16</v>
      </c>
    </row>
    <row r="2826" spans="1:31" x14ac:dyDescent="0.45">
      <c r="A2826" t="s">
        <v>542</v>
      </c>
      <c r="B2826" t="str">
        <f>_xlfn.TEXTBEFORE(Table2[[#This Row],[Kamp]]," - ")</f>
        <v>BFC Vendsyssel</v>
      </c>
      <c r="C2826" t="str">
        <f>_xlfn.TEXTAFTER(Table2[[#This Row],[Kamp]],"- ")</f>
        <v>Strandby Elling</v>
      </c>
      <c r="D2826">
        <v>45203</v>
      </c>
      <c r="E2826">
        <v>75118</v>
      </c>
      <c r="F2826">
        <v>20232024</v>
      </c>
      <c r="G2826" t="s">
        <v>17</v>
      </c>
      <c r="H2826" t="s">
        <v>664</v>
      </c>
      <c r="I2826" t="s">
        <v>678</v>
      </c>
      <c r="J2826">
        <v>3</v>
      </c>
      <c r="K2826">
        <v>31145</v>
      </c>
      <c r="L2826">
        <v>1</v>
      </c>
      <c r="M2826" t="s">
        <v>630</v>
      </c>
      <c r="N2826" t="s">
        <v>211</v>
      </c>
      <c r="O2826" t="s">
        <v>335</v>
      </c>
      <c r="P2826">
        <v>92</v>
      </c>
      <c r="Q2826">
        <v>10</v>
      </c>
      <c r="R2826">
        <f>SUMIFS(Table2[number],Table2[Event],"Goal",Table2[H/U],"HOME",Table2[GameID],Table2[[#This Row],[GameID]],Table2[GameTime],"&lt;="&amp;Table2[[#This Row],[GameTime]])</f>
        <v>8</v>
      </c>
      <c r="S2826">
        <f>SUMIFS(Table2[number],Table2[Event],"Goal",Table2[H/U],"AWAY",Table2[GameID],Table2[[#This Row],[GameID]],Table2[GameTime],"&lt;="&amp;Table2[[#This Row],[GameTime]])</f>
        <v>4</v>
      </c>
      <c r="T2826" t="str">
        <f>IF(Table2[[#This Row],[Event]]="Goal",Table2[[#This Row],[Hscore]]&amp;"-"&amp;Table2[[#This Row],[Uscore]],"")</f>
        <v>8-4</v>
      </c>
      <c r="U2826">
        <v>2702</v>
      </c>
      <c r="V2826" s="1">
        <f>Table2[[#This Row],[GameTime]]-(Table2[[#This Row],[period]]-1)*1200</f>
        <v>302</v>
      </c>
      <c r="W2826" s="1">
        <f>ROUNDDOWN(Table2[[#This Row],[Time]]/60,0)</f>
        <v>5</v>
      </c>
      <c r="X2826" s="1">
        <f>ROUNDDOWN((Table2[[#This Row],[Time]]/60-Table2[[#This Row],[Time2]])*60,0)</f>
        <v>1</v>
      </c>
      <c r="Y2826" s="1" t="str">
        <f>IF(Table2[[#This Row],[Time2]]&lt;10,0&amp;Table2[[#This Row],[Time2]],Table2[[#This Row],[Time2]])</f>
        <v>05</v>
      </c>
      <c r="Z2826" s="1" t="str">
        <f>IF(Table2[[#This Row],[Time3]]&lt;10,0&amp;Table2[[#This Row],[Time3]],Table2[[#This Row],[Time3]])</f>
        <v>01</v>
      </c>
      <c r="AA2826" s="2" t="str">
        <f>Table2[[#This Row],[Time4]]&amp;":"&amp;Table2[[#This Row],[Time5]]</f>
        <v>05:01</v>
      </c>
      <c r="AB2826" s="1" t="str" cm="1">
        <f t="array" ref="AB2826">IFERROR(IF(Table2[[#This Row],[code]]="","",_xlfn.IFS(AND(Table2[[#This Row],[code]]&lt;400,Table2[[#This Row],[code]]&lt;&gt;""),2,Table2[[#This Row],[code]]&gt;500,4)),"")</f>
        <v/>
      </c>
      <c r="AC2826" s="1" t="str">
        <f>IF(Table2[[#This Row],[Event]]="Penalty",Table2[[#This Row],[number]],IF(Table2[[#This Row],[Event]]="Time-Out",401,""))</f>
        <v/>
      </c>
      <c r="AD2826" s="1">
        <f>ROW(A2825)</f>
        <v>2825</v>
      </c>
      <c r="AE2826" s="1">
        <f>COUNTIFS(Table2[GameID],Table2[[#This Row],[GameID]],Table2[Column1],"&lt;="&amp;Table2[[#This Row],[Column1]])-1</f>
        <v>17</v>
      </c>
    </row>
    <row r="2827" spans="1:31" x14ac:dyDescent="0.45">
      <c r="A2827" t="s">
        <v>542</v>
      </c>
      <c r="B2827" t="str">
        <f>_xlfn.TEXTBEFORE(Table2[[#This Row],[Kamp]]," - ")</f>
        <v>BFC Vendsyssel</v>
      </c>
      <c r="C2827" t="str">
        <f>_xlfn.TEXTAFTER(Table2[[#This Row],[Kamp]],"- ")</f>
        <v>Strandby Elling</v>
      </c>
      <c r="D2827">
        <v>45203</v>
      </c>
      <c r="E2827">
        <v>75118</v>
      </c>
      <c r="F2827">
        <v>20232024</v>
      </c>
      <c r="G2827" t="s">
        <v>17</v>
      </c>
      <c r="H2827" t="s">
        <v>664</v>
      </c>
      <c r="I2827" t="s">
        <v>678</v>
      </c>
      <c r="J2827">
        <v>3</v>
      </c>
      <c r="K2827">
        <v>31145</v>
      </c>
      <c r="L2827">
        <v>213</v>
      </c>
      <c r="M2827" t="s">
        <v>631</v>
      </c>
      <c r="N2827" t="s">
        <v>335</v>
      </c>
      <c r="O2827" t="s">
        <v>634</v>
      </c>
      <c r="P2827">
        <v>10</v>
      </c>
      <c r="Q2827" t="s">
        <v>634</v>
      </c>
      <c r="R2827">
        <f>SUMIFS(Table2[number],Table2[Event],"Goal",Table2[H/U],"HOME",Table2[GameID],Table2[[#This Row],[GameID]],Table2[GameTime],"&lt;="&amp;Table2[[#This Row],[GameTime]])</f>
        <v>8</v>
      </c>
      <c r="S2827">
        <f>SUMIFS(Table2[number],Table2[Event],"Goal",Table2[H/U],"AWAY",Table2[GameID],Table2[[#This Row],[GameID]],Table2[GameTime],"&lt;="&amp;Table2[[#This Row],[GameTime]])</f>
        <v>4</v>
      </c>
      <c r="T2827" t="str">
        <f>IF(Table2[[#This Row],[Event]]="Goal",Table2[[#This Row],[Hscore]]&amp;"-"&amp;Table2[[#This Row],[Uscore]],"")</f>
        <v/>
      </c>
      <c r="U2827">
        <v>2811</v>
      </c>
      <c r="V2827" s="1">
        <f>Table2[[#This Row],[GameTime]]-(Table2[[#This Row],[period]]-1)*1200</f>
        <v>411</v>
      </c>
      <c r="W2827" s="1">
        <f>ROUNDDOWN(Table2[[#This Row],[Time]]/60,0)</f>
        <v>6</v>
      </c>
      <c r="X2827" s="1">
        <f>ROUNDDOWN((Table2[[#This Row],[Time]]/60-Table2[[#This Row],[Time2]])*60,0)</f>
        <v>51</v>
      </c>
      <c r="Y2827" s="1" t="str">
        <f>IF(Table2[[#This Row],[Time2]]&lt;10,0&amp;Table2[[#This Row],[Time2]],Table2[[#This Row],[Time2]])</f>
        <v>06</v>
      </c>
      <c r="Z2827" s="1">
        <f>IF(Table2[[#This Row],[Time3]]&lt;10,0&amp;Table2[[#This Row],[Time3]],Table2[[#This Row],[Time3]])</f>
        <v>51</v>
      </c>
      <c r="AA2827" s="2" t="str">
        <f>Table2[[#This Row],[Time4]]&amp;":"&amp;Table2[[#This Row],[Time5]]</f>
        <v>06:51</v>
      </c>
      <c r="AB2827" s="1" cm="1">
        <f t="array" ref="AB2827">IFERROR(IF(Table2[[#This Row],[code]]="","",_xlfn.IFS(AND(Table2[[#This Row],[code]]&lt;400,Table2[[#This Row],[code]]&lt;&gt;""),2,Table2[[#This Row],[code]]&gt;500,4)),"")</f>
        <v>2</v>
      </c>
      <c r="AC2827" s="1">
        <f>IF(Table2[[#This Row],[Event]]="Penalty",Table2[[#This Row],[number]],IF(Table2[[#This Row],[Event]]="Time-Out",401,""))</f>
        <v>213</v>
      </c>
      <c r="AD2827" s="1">
        <f>ROW(A2826)</f>
        <v>2826</v>
      </c>
      <c r="AE2827" s="1">
        <f>COUNTIFS(Table2[GameID],Table2[[#This Row],[GameID]],Table2[Column1],"&lt;="&amp;Table2[[#This Row],[Column1]])-1</f>
        <v>18</v>
      </c>
    </row>
    <row r="2828" spans="1:31" x14ac:dyDescent="0.45">
      <c r="A2828" t="s">
        <v>542</v>
      </c>
      <c r="B2828" t="str">
        <f>_xlfn.TEXTBEFORE(Table2[[#This Row],[Kamp]]," - ")</f>
        <v>BFC Vendsyssel</v>
      </c>
      <c r="C2828" t="str">
        <f>_xlfn.TEXTAFTER(Table2[[#This Row],[Kamp]],"- ")</f>
        <v>Strandby Elling</v>
      </c>
      <c r="D2828">
        <v>45203</v>
      </c>
      <c r="E2828">
        <v>75118</v>
      </c>
      <c r="F2828">
        <v>20232024</v>
      </c>
      <c r="G2828" t="s">
        <v>17</v>
      </c>
      <c r="H2828" t="s">
        <v>671</v>
      </c>
      <c r="I2828" t="s">
        <v>677</v>
      </c>
      <c r="J2828">
        <v>3</v>
      </c>
      <c r="K2828">
        <v>31148</v>
      </c>
      <c r="L2828">
        <v>1</v>
      </c>
      <c r="M2828" t="s">
        <v>630</v>
      </c>
      <c r="N2828" t="s">
        <v>421</v>
      </c>
      <c r="O2828" t="s">
        <v>473</v>
      </c>
      <c r="P2828">
        <v>89</v>
      </c>
      <c r="Q2828">
        <v>16</v>
      </c>
      <c r="R2828">
        <f>SUMIFS(Table2[number],Table2[Event],"Goal",Table2[H/U],"HOME",Table2[GameID],Table2[[#This Row],[GameID]],Table2[GameTime],"&lt;="&amp;Table2[[#This Row],[GameTime]])</f>
        <v>8</v>
      </c>
      <c r="S2828">
        <f>SUMIFS(Table2[number],Table2[Event],"Goal",Table2[H/U],"AWAY",Table2[GameID],Table2[[#This Row],[GameID]],Table2[GameTime],"&lt;="&amp;Table2[[#This Row],[GameTime]])</f>
        <v>5</v>
      </c>
      <c r="T2828" t="str">
        <f>IF(Table2[[#This Row],[Event]]="Goal",Table2[[#This Row],[Hscore]]&amp;"-"&amp;Table2[[#This Row],[Uscore]],"")</f>
        <v>8-5</v>
      </c>
      <c r="U2828">
        <v>2849</v>
      </c>
      <c r="V2828" s="1">
        <f>Table2[[#This Row],[GameTime]]-(Table2[[#This Row],[period]]-1)*1200</f>
        <v>449</v>
      </c>
      <c r="W2828" s="1">
        <f>ROUNDDOWN(Table2[[#This Row],[Time]]/60,0)</f>
        <v>7</v>
      </c>
      <c r="X2828" s="1">
        <f>ROUNDDOWN((Table2[[#This Row],[Time]]/60-Table2[[#This Row],[Time2]])*60,0)</f>
        <v>29</v>
      </c>
      <c r="Y2828" s="1" t="str">
        <f>IF(Table2[[#This Row],[Time2]]&lt;10,0&amp;Table2[[#This Row],[Time2]],Table2[[#This Row],[Time2]])</f>
        <v>07</v>
      </c>
      <c r="Z2828" s="1">
        <f>IF(Table2[[#This Row],[Time3]]&lt;10,0&amp;Table2[[#This Row],[Time3]],Table2[[#This Row],[Time3]])</f>
        <v>29</v>
      </c>
      <c r="AA2828" s="2" t="str">
        <f>Table2[[#This Row],[Time4]]&amp;":"&amp;Table2[[#This Row],[Time5]]</f>
        <v>07:29</v>
      </c>
      <c r="AB2828" s="1" t="str" cm="1">
        <f t="array" ref="AB2828">IFERROR(IF(Table2[[#This Row],[code]]="","",_xlfn.IFS(AND(Table2[[#This Row],[code]]&lt;400,Table2[[#This Row],[code]]&lt;&gt;""),2,Table2[[#This Row],[code]]&gt;500,4)),"")</f>
        <v/>
      </c>
      <c r="AC2828" s="1" t="str">
        <f>IF(Table2[[#This Row],[Event]]="Penalty",Table2[[#This Row],[number]],IF(Table2[[#This Row],[Event]]="Time-Out",401,""))</f>
        <v/>
      </c>
      <c r="AD2828" s="1">
        <f>ROW(A2827)</f>
        <v>2827</v>
      </c>
      <c r="AE2828" s="1">
        <f>COUNTIFS(Table2[GameID],Table2[[#This Row],[GameID]],Table2[Column1],"&lt;="&amp;Table2[[#This Row],[Column1]])-1</f>
        <v>19</v>
      </c>
    </row>
    <row r="2829" spans="1:31" x14ac:dyDescent="0.45">
      <c r="A2829" t="s">
        <v>542</v>
      </c>
      <c r="B2829" t="str">
        <f>_xlfn.TEXTBEFORE(Table2[[#This Row],[Kamp]]," - ")</f>
        <v>BFC Vendsyssel</v>
      </c>
      <c r="C2829" t="str">
        <f>_xlfn.TEXTAFTER(Table2[[#This Row],[Kamp]],"- ")</f>
        <v>Strandby Elling</v>
      </c>
      <c r="D2829">
        <v>45203</v>
      </c>
      <c r="E2829">
        <v>75118</v>
      </c>
      <c r="F2829">
        <v>20232024</v>
      </c>
      <c r="G2829" t="s">
        <v>17</v>
      </c>
      <c r="H2829" t="s">
        <v>671</v>
      </c>
      <c r="I2829" t="s">
        <v>677</v>
      </c>
      <c r="J2829">
        <v>3</v>
      </c>
      <c r="K2829">
        <v>31148</v>
      </c>
      <c r="L2829">
        <v>201</v>
      </c>
      <c r="M2829" t="s">
        <v>631</v>
      </c>
      <c r="N2829" t="s">
        <v>476</v>
      </c>
      <c r="O2829" t="s">
        <v>634</v>
      </c>
      <c r="P2829">
        <v>55</v>
      </c>
      <c r="Q2829" t="s">
        <v>634</v>
      </c>
      <c r="R2829">
        <f>SUMIFS(Table2[number],Table2[Event],"Goal",Table2[H/U],"HOME",Table2[GameID],Table2[[#This Row],[GameID]],Table2[GameTime],"&lt;="&amp;Table2[[#This Row],[GameTime]])</f>
        <v>8</v>
      </c>
      <c r="S2829">
        <f>SUMIFS(Table2[number],Table2[Event],"Goal",Table2[H/U],"AWAY",Table2[GameID],Table2[[#This Row],[GameID]],Table2[GameTime],"&lt;="&amp;Table2[[#This Row],[GameTime]])</f>
        <v>5</v>
      </c>
      <c r="T2829" t="str">
        <f>IF(Table2[[#This Row],[Event]]="Goal",Table2[[#This Row],[Hscore]]&amp;"-"&amp;Table2[[#This Row],[Uscore]],"")</f>
        <v/>
      </c>
      <c r="U2829">
        <v>3135</v>
      </c>
      <c r="V2829" s="1">
        <f>Table2[[#This Row],[GameTime]]-(Table2[[#This Row],[period]]-1)*1200</f>
        <v>735</v>
      </c>
      <c r="W2829" s="1">
        <f>ROUNDDOWN(Table2[[#This Row],[Time]]/60,0)</f>
        <v>12</v>
      </c>
      <c r="X2829" s="1">
        <f>ROUNDDOWN((Table2[[#This Row],[Time]]/60-Table2[[#This Row],[Time2]])*60,0)</f>
        <v>15</v>
      </c>
      <c r="Y2829" s="1">
        <f>IF(Table2[[#This Row],[Time2]]&lt;10,0&amp;Table2[[#This Row],[Time2]],Table2[[#This Row],[Time2]])</f>
        <v>12</v>
      </c>
      <c r="Z2829" s="1">
        <f>IF(Table2[[#This Row],[Time3]]&lt;10,0&amp;Table2[[#This Row],[Time3]],Table2[[#This Row],[Time3]])</f>
        <v>15</v>
      </c>
      <c r="AA2829" s="2" t="str">
        <f>Table2[[#This Row],[Time4]]&amp;":"&amp;Table2[[#This Row],[Time5]]</f>
        <v>12:15</v>
      </c>
      <c r="AB2829" s="1" cm="1">
        <f t="array" ref="AB2829">IFERROR(IF(Table2[[#This Row],[code]]="","",_xlfn.IFS(AND(Table2[[#This Row],[code]]&lt;400,Table2[[#This Row],[code]]&lt;&gt;""),2,Table2[[#This Row],[code]]&gt;500,4)),"")</f>
        <v>2</v>
      </c>
      <c r="AC2829" s="1">
        <f>IF(Table2[[#This Row],[Event]]="Penalty",Table2[[#This Row],[number]],IF(Table2[[#This Row],[Event]]="Time-Out",401,""))</f>
        <v>201</v>
      </c>
      <c r="AD2829" s="1">
        <f>ROW(A2828)</f>
        <v>2828</v>
      </c>
      <c r="AE2829" s="1">
        <f>COUNTIFS(Table2[GameID],Table2[[#This Row],[GameID]],Table2[Column1],"&lt;="&amp;Table2[[#This Row],[Column1]])-1</f>
        <v>20</v>
      </c>
    </row>
    <row r="2830" spans="1:31" x14ac:dyDescent="0.45">
      <c r="A2830" t="s">
        <v>542</v>
      </c>
      <c r="B2830" t="str">
        <f>_xlfn.TEXTBEFORE(Table2[[#This Row],[Kamp]]," - ")</f>
        <v>BFC Vendsyssel</v>
      </c>
      <c r="C2830" t="str">
        <f>_xlfn.TEXTAFTER(Table2[[#This Row],[Kamp]],"- ")</f>
        <v>Strandby Elling</v>
      </c>
      <c r="D2830">
        <v>45203</v>
      </c>
      <c r="E2830">
        <v>75118</v>
      </c>
      <c r="F2830">
        <v>20232024</v>
      </c>
      <c r="G2830" t="s">
        <v>17</v>
      </c>
      <c r="H2830" t="s">
        <v>664</v>
      </c>
      <c r="I2830" t="s">
        <v>678</v>
      </c>
      <c r="J2830">
        <v>3</v>
      </c>
      <c r="K2830">
        <v>31145</v>
      </c>
      <c r="L2830">
        <v>1</v>
      </c>
      <c r="M2830" t="s">
        <v>630</v>
      </c>
      <c r="N2830" t="s">
        <v>207</v>
      </c>
      <c r="O2830" t="s">
        <v>482</v>
      </c>
      <c r="P2830">
        <v>71</v>
      </c>
      <c r="Q2830">
        <v>17</v>
      </c>
      <c r="R2830">
        <f>SUMIFS(Table2[number],Table2[Event],"Goal",Table2[H/U],"HOME",Table2[GameID],Table2[[#This Row],[GameID]],Table2[GameTime],"&lt;="&amp;Table2[[#This Row],[GameTime]])</f>
        <v>9</v>
      </c>
      <c r="S2830">
        <f>SUMIFS(Table2[number],Table2[Event],"Goal",Table2[H/U],"AWAY",Table2[GameID],Table2[[#This Row],[GameID]],Table2[GameTime],"&lt;="&amp;Table2[[#This Row],[GameTime]])</f>
        <v>5</v>
      </c>
      <c r="T2830" t="str">
        <f>IF(Table2[[#This Row],[Event]]="Goal",Table2[[#This Row],[Hscore]]&amp;"-"&amp;Table2[[#This Row],[Uscore]],"")</f>
        <v>9-5</v>
      </c>
      <c r="U2830">
        <v>3162</v>
      </c>
      <c r="V2830" s="1">
        <f>Table2[[#This Row],[GameTime]]-(Table2[[#This Row],[period]]-1)*1200</f>
        <v>762</v>
      </c>
      <c r="W2830" s="1">
        <f>ROUNDDOWN(Table2[[#This Row],[Time]]/60,0)</f>
        <v>12</v>
      </c>
      <c r="X2830" s="1">
        <f>ROUNDDOWN((Table2[[#This Row],[Time]]/60-Table2[[#This Row],[Time2]])*60,0)</f>
        <v>42</v>
      </c>
      <c r="Y2830" s="1">
        <f>IF(Table2[[#This Row],[Time2]]&lt;10,0&amp;Table2[[#This Row],[Time2]],Table2[[#This Row],[Time2]])</f>
        <v>12</v>
      </c>
      <c r="Z2830" s="1">
        <f>IF(Table2[[#This Row],[Time3]]&lt;10,0&amp;Table2[[#This Row],[Time3]],Table2[[#This Row],[Time3]])</f>
        <v>42</v>
      </c>
      <c r="AA2830" s="2" t="str">
        <f>Table2[[#This Row],[Time4]]&amp;":"&amp;Table2[[#This Row],[Time5]]</f>
        <v>12:42</v>
      </c>
      <c r="AB2830" s="1" t="str" cm="1">
        <f t="array" ref="AB2830">IFERROR(IF(Table2[[#This Row],[code]]="","",_xlfn.IFS(AND(Table2[[#This Row],[code]]&lt;400,Table2[[#This Row],[code]]&lt;&gt;""),2,Table2[[#This Row],[code]]&gt;500,4)),"")</f>
        <v/>
      </c>
      <c r="AC2830" s="1" t="str">
        <f>IF(Table2[[#This Row],[Event]]="Penalty",Table2[[#This Row],[number]],IF(Table2[[#This Row],[Event]]="Time-Out",401,""))</f>
        <v/>
      </c>
      <c r="AD2830" s="1">
        <f>ROW(A2829)</f>
        <v>2829</v>
      </c>
      <c r="AE2830" s="1">
        <f>COUNTIFS(Table2[GameID],Table2[[#This Row],[GameID]],Table2[Column1],"&lt;="&amp;Table2[[#This Row],[Column1]])-1</f>
        <v>21</v>
      </c>
    </row>
    <row r="2831" spans="1:31" x14ac:dyDescent="0.45">
      <c r="A2831" t="s">
        <v>542</v>
      </c>
      <c r="B2831" t="str">
        <f>_xlfn.TEXTBEFORE(Table2[[#This Row],[Kamp]]," - ")</f>
        <v>BFC Vendsyssel</v>
      </c>
      <c r="C2831" t="str">
        <f>_xlfn.TEXTAFTER(Table2[[#This Row],[Kamp]],"- ")</f>
        <v>Strandby Elling</v>
      </c>
      <c r="D2831">
        <v>45203</v>
      </c>
      <c r="E2831">
        <v>75118</v>
      </c>
      <c r="F2831">
        <v>20232024</v>
      </c>
      <c r="G2831" t="s">
        <v>17</v>
      </c>
      <c r="H2831" t="s">
        <v>664</v>
      </c>
      <c r="I2831" t="s">
        <v>678</v>
      </c>
      <c r="J2831">
        <v>3</v>
      </c>
      <c r="K2831">
        <v>31145</v>
      </c>
      <c r="L2831">
        <v>1</v>
      </c>
      <c r="M2831" t="s">
        <v>630</v>
      </c>
      <c r="N2831" t="s">
        <v>198</v>
      </c>
      <c r="O2831" t="s">
        <v>233</v>
      </c>
      <c r="P2831">
        <v>86</v>
      </c>
      <c r="Q2831">
        <v>11</v>
      </c>
      <c r="R2831">
        <f>SUMIFS(Table2[number],Table2[Event],"Goal",Table2[H/U],"HOME",Table2[GameID],Table2[[#This Row],[GameID]],Table2[GameTime],"&lt;="&amp;Table2[[#This Row],[GameTime]])</f>
        <v>10</v>
      </c>
      <c r="S2831">
        <f>SUMIFS(Table2[number],Table2[Event],"Goal",Table2[H/U],"AWAY",Table2[GameID],Table2[[#This Row],[GameID]],Table2[GameTime],"&lt;="&amp;Table2[[#This Row],[GameTime]])</f>
        <v>5</v>
      </c>
      <c r="T2831" t="str">
        <f>IF(Table2[[#This Row],[Event]]="Goal",Table2[[#This Row],[Hscore]]&amp;"-"&amp;Table2[[#This Row],[Uscore]],"")</f>
        <v>10-5</v>
      </c>
      <c r="U2831">
        <v>3385</v>
      </c>
      <c r="V2831" s="1">
        <f>Table2[[#This Row],[GameTime]]-(Table2[[#This Row],[period]]-1)*1200</f>
        <v>985</v>
      </c>
      <c r="W2831" s="1">
        <f>ROUNDDOWN(Table2[[#This Row],[Time]]/60,0)</f>
        <v>16</v>
      </c>
      <c r="X2831" s="1">
        <f>ROUNDDOWN((Table2[[#This Row],[Time]]/60-Table2[[#This Row],[Time2]])*60,0)</f>
        <v>25</v>
      </c>
      <c r="Y2831" s="1">
        <f>IF(Table2[[#This Row],[Time2]]&lt;10,0&amp;Table2[[#This Row],[Time2]],Table2[[#This Row],[Time2]])</f>
        <v>16</v>
      </c>
      <c r="Z2831" s="1">
        <f>IF(Table2[[#This Row],[Time3]]&lt;10,0&amp;Table2[[#This Row],[Time3]],Table2[[#This Row],[Time3]])</f>
        <v>25</v>
      </c>
      <c r="AA2831" s="2" t="str">
        <f>Table2[[#This Row],[Time4]]&amp;":"&amp;Table2[[#This Row],[Time5]]</f>
        <v>16:25</v>
      </c>
      <c r="AB2831" s="1" t="str" cm="1">
        <f t="array" ref="AB2831">IFERROR(IF(Table2[[#This Row],[code]]="","",_xlfn.IFS(AND(Table2[[#This Row],[code]]&lt;400,Table2[[#This Row],[code]]&lt;&gt;""),2,Table2[[#This Row],[code]]&gt;500,4)),"")</f>
        <v/>
      </c>
      <c r="AC2831" s="1" t="str">
        <f>IF(Table2[[#This Row],[Event]]="Penalty",Table2[[#This Row],[number]],IF(Table2[[#This Row],[Event]]="Time-Out",401,""))</f>
        <v/>
      </c>
      <c r="AD2831" s="1">
        <f>ROW(A2830)</f>
        <v>2830</v>
      </c>
      <c r="AE2831" s="1">
        <f>COUNTIFS(Table2[GameID],Table2[[#This Row],[GameID]],Table2[Column1],"&lt;="&amp;Table2[[#This Row],[Column1]])-1</f>
        <v>22</v>
      </c>
    </row>
    <row r="2832" spans="1:31" x14ac:dyDescent="0.45">
      <c r="A2832" t="s">
        <v>542</v>
      </c>
      <c r="B2832" t="str">
        <f>_xlfn.TEXTBEFORE(Table2[[#This Row],[Kamp]]," - ")</f>
        <v>BFC Vendsyssel</v>
      </c>
      <c r="C2832" t="str">
        <f>_xlfn.TEXTAFTER(Table2[[#This Row],[Kamp]],"- ")</f>
        <v>Strandby Elling</v>
      </c>
      <c r="D2832">
        <v>45203</v>
      </c>
      <c r="E2832">
        <v>75118</v>
      </c>
      <c r="F2832">
        <v>20232024</v>
      </c>
      <c r="G2832" t="s">
        <v>17</v>
      </c>
      <c r="H2832" t="s">
        <v>664</v>
      </c>
      <c r="I2832" t="s">
        <v>678</v>
      </c>
      <c r="J2832">
        <v>3</v>
      </c>
      <c r="K2832">
        <v>31145</v>
      </c>
      <c r="L2832">
        <v>1</v>
      </c>
      <c r="M2832" t="s">
        <v>630</v>
      </c>
      <c r="N2832" t="s">
        <v>197</v>
      </c>
      <c r="O2832" t="s">
        <v>634</v>
      </c>
      <c r="P2832">
        <v>15</v>
      </c>
      <c r="Q2832" t="s">
        <v>634</v>
      </c>
      <c r="R2832">
        <f>SUMIFS(Table2[number],Table2[Event],"Goal",Table2[H/U],"HOME",Table2[GameID],Table2[[#This Row],[GameID]],Table2[GameTime],"&lt;="&amp;Table2[[#This Row],[GameTime]])</f>
        <v>11</v>
      </c>
      <c r="S2832">
        <f>SUMIFS(Table2[number],Table2[Event],"Goal",Table2[H/U],"AWAY",Table2[GameID],Table2[[#This Row],[GameID]],Table2[GameTime],"&lt;="&amp;Table2[[#This Row],[GameTime]])</f>
        <v>5</v>
      </c>
      <c r="T2832" t="str">
        <f>IF(Table2[[#This Row],[Event]]="Goal",Table2[[#This Row],[Hscore]]&amp;"-"&amp;Table2[[#This Row],[Uscore]],"")</f>
        <v>11-5</v>
      </c>
      <c r="U2832">
        <v>3577</v>
      </c>
      <c r="V2832" s="1">
        <f>Table2[[#This Row],[GameTime]]-(Table2[[#This Row],[period]]-1)*1200</f>
        <v>1177</v>
      </c>
      <c r="W2832" s="1">
        <f>ROUNDDOWN(Table2[[#This Row],[Time]]/60,0)</f>
        <v>19</v>
      </c>
      <c r="X2832" s="1">
        <f>ROUNDDOWN((Table2[[#This Row],[Time]]/60-Table2[[#This Row],[Time2]])*60,0)</f>
        <v>37</v>
      </c>
      <c r="Y2832" s="1">
        <f>IF(Table2[[#This Row],[Time2]]&lt;10,0&amp;Table2[[#This Row],[Time2]],Table2[[#This Row],[Time2]])</f>
        <v>19</v>
      </c>
      <c r="Z2832" s="1">
        <f>IF(Table2[[#This Row],[Time3]]&lt;10,0&amp;Table2[[#This Row],[Time3]],Table2[[#This Row],[Time3]])</f>
        <v>37</v>
      </c>
      <c r="AA2832" s="2" t="str">
        <f>Table2[[#This Row],[Time4]]&amp;":"&amp;Table2[[#This Row],[Time5]]</f>
        <v>19:37</v>
      </c>
      <c r="AB2832" s="1" t="str" cm="1">
        <f t="array" ref="AB2832">IFERROR(IF(Table2[[#This Row],[code]]="","",_xlfn.IFS(AND(Table2[[#This Row],[code]]&lt;400,Table2[[#This Row],[code]]&lt;&gt;""),2,Table2[[#This Row],[code]]&gt;500,4)),"")</f>
        <v/>
      </c>
      <c r="AC2832" s="1" t="str">
        <f>IF(Table2[[#This Row],[Event]]="Penalty",Table2[[#This Row],[number]],IF(Table2[[#This Row],[Event]]="Time-Out",401,""))</f>
        <v/>
      </c>
      <c r="AD2832" s="1">
        <f>ROW(A2831)</f>
        <v>2831</v>
      </c>
      <c r="AE2832" s="1">
        <f>COUNTIFS(Table2[GameID],Table2[[#This Row],[GameID]],Table2[Column1],"&lt;="&amp;Table2[[#This Row],[Column1]])-1</f>
        <v>23</v>
      </c>
    </row>
    <row r="2833" spans="1:31" x14ac:dyDescent="0.45">
      <c r="A2833" t="s">
        <v>553</v>
      </c>
      <c r="B2833" t="str">
        <f>_xlfn.TEXTBEFORE(Table2[[#This Row],[Kamp]]," - ")</f>
        <v>Blackhawks</v>
      </c>
      <c r="C2833" t="str">
        <f>_xlfn.TEXTAFTER(Table2[[#This Row],[Kamp]],"- ")</f>
        <v>Aab</v>
      </c>
      <c r="D2833">
        <v>45210</v>
      </c>
      <c r="E2833">
        <v>75119</v>
      </c>
      <c r="F2833">
        <v>20232024</v>
      </c>
      <c r="G2833" t="s">
        <v>17</v>
      </c>
      <c r="H2833" t="s">
        <v>661</v>
      </c>
      <c r="I2833" t="s">
        <v>678</v>
      </c>
      <c r="J2833">
        <v>1</v>
      </c>
      <c r="K2833">
        <v>31143</v>
      </c>
      <c r="L2833">
        <v>1</v>
      </c>
      <c r="M2833" t="s">
        <v>630</v>
      </c>
      <c r="N2833" t="s">
        <v>263</v>
      </c>
      <c r="O2833" t="s">
        <v>389</v>
      </c>
      <c r="P2833">
        <v>9</v>
      </c>
      <c r="Q2833">
        <v>93</v>
      </c>
      <c r="R2833">
        <f>SUMIFS(Table2[number],Table2[Event],"Goal",Table2[H/U],"HOME",Table2[GameID],Table2[[#This Row],[GameID]],Table2[GameTime],"&lt;="&amp;Table2[[#This Row],[GameTime]])</f>
        <v>1</v>
      </c>
      <c r="S2833">
        <f>SUMIFS(Table2[number],Table2[Event],"Goal",Table2[H/U],"AWAY",Table2[GameID],Table2[[#This Row],[GameID]],Table2[GameTime],"&lt;="&amp;Table2[[#This Row],[GameTime]])</f>
        <v>0</v>
      </c>
      <c r="T2833" t="str">
        <f>IF(Table2[[#This Row],[Event]]="Goal",Table2[[#This Row],[Hscore]]&amp;"-"&amp;Table2[[#This Row],[Uscore]],"")</f>
        <v>1-0</v>
      </c>
      <c r="U2833">
        <v>106</v>
      </c>
      <c r="V2833" s="1">
        <f>Table2[[#This Row],[GameTime]]-(Table2[[#This Row],[period]]-1)*1200</f>
        <v>106</v>
      </c>
      <c r="W2833" s="1">
        <f>ROUNDDOWN(Table2[[#This Row],[Time]]/60,0)</f>
        <v>1</v>
      </c>
      <c r="X2833" s="1">
        <f>ROUNDDOWN((Table2[[#This Row],[Time]]/60-Table2[[#This Row],[Time2]])*60,0)</f>
        <v>46</v>
      </c>
      <c r="Y2833" s="1" t="str">
        <f>IF(Table2[[#This Row],[Time2]]&lt;10,0&amp;Table2[[#This Row],[Time2]],Table2[[#This Row],[Time2]])</f>
        <v>01</v>
      </c>
      <c r="Z2833" s="1">
        <f>IF(Table2[[#This Row],[Time3]]&lt;10,0&amp;Table2[[#This Row],[Time3]],Table2[[#This Row],[Time3]])</f>
        <v>46</v>
      </c>
      <c r="AA2833" s="2" t="str">
        <f>Table2[[#This Row],[Time4]]&amp;":"&amp;Table2[[#This Row],[Time5]]</f>
        <v>01:46</v>
      </c>
      <c r="AB2833" s="1" t="str" cm="1">
        <f t="array" ref="AB2833">IFERROR(IF(Table2[[#This Row],[code]]="","",_xlfn.IFS(AND(Table2[[#This Row],[code]]&lt;400,Table2[[#This Row],[code]]&lt;&gt;""),2,Table2[[#This Row],[code]]&gt;500,4)),"")</f>
        <v/>
      </c>
      <c r="AC2833" s="1" t="str">
        <f>IF(Table2[[#This Row],[Event]]="Penalty",Table2[[#This Row],[number]],IF(Table2[[#This Row],[Event]]="Time-Out",401,""))</f>
        <v/>
      </c>
      <c r="AD2833" s="1">
        <f>ROW(A2832)</f>
        <v>2832</v>
      </c>
      <c r="AE2833" s="1">
        <f>COUNTIFS(Table2[GameID],Table2[[#This Row],[GameID]],Table2[Column1],"&lt;="&amp;Table2[[#This Row],[Column1]])-1</f>
        <v>0</v>
      </c>
    </row>
    <row r="2834" spans="1:31" x14ac:dyDescent="0.45">
      <c r="A2834" t="s">
        <v>553</v>
      </c>
      <c r="B2834" t="str">
        <f>_xlfn.TEXTBEFORE(Table2[[#This Row],[Kamp]]," - ")</f>
        <v>Blackhawks</v>
      </c>
      <c r="C2834" t="str">
        <f>_xlfn.TEXTAFTER(Table2[[#This Row],[Kamp]],"- ")</f>
        <v>Aab</v>
      </c>
      <c r="D2834">
        <v>45210</v>
      </c>
      <c r="E2834">
        <v>75119</v>
      </c>
      <c r="F2834">
        <v>20232024</v>
      </c>
      <c r="G2834" t="s">
        <v>17</v>
      </c>
      <c r="H2834" t="s">
        <v>661</v>
      </c>
      <c r="I2834" t="s">
        <v>678</v>
      </c>
      <c r="J2834">
        <v>1</v>
      </c>
      <c r="K2834">
        <v>31143</v>
      </c>
      <c r="L2834">
        <v>1</v>
      </c>
      <c r="M2834" t="s">
        <v>630</v>
      </c>
      <c r="N2834" t="s">
        <v>202</v>
      </c>
      <c r="O2834" t="s">
        <v>388</v>
      </c>
      <c r="P2834">
        <v>12</v>
      </c>
      <c r="Q2834">
        <v>79</v>
      </c>
      <c r="R2834">
        <f>SUMIFS(Table2[number],Table2[Event],"Goal",Table2[H/U],"HOME",Table2[GameID],Table2[[#This Row],[GameID]],Table2[GameTime],"&lt;="&amp;Table2[[#This Row],[GameTime]])</f>
        <v>2</v>
      </c>
      <c r="S2834">
        <f>SUMIFS(Table2[number],Table2[Event],"Goal",Table2[H/U],"AWAY",Table2[GameID],Table2[[#This Row],[GameID]],Table2[GameTime],"&lt;="&amp;Table2[[#This Row],[GameTime]])</f>
        <v>0</v>
      </c>
      <c r="T2834" t="str">
        <f>IF(Table2[[#This Row],[Event]]="Goal",Table2[[#This Row],[Hscore]]&amp;"-"&amp;Table2[[#This Row],[Uscore]],"")</f>
        <v>2-0</v>
      </c>
      <c r="U2834">
        <v>485</v>
      </c>
      <c r="V2834" s="1">
        <f>Table2[[#This Row],[GameTime]]-(Table2[[#This Row],[period]]-1)*1200</f>
        <v>485</v>
      </c>
      <c r="W2834" s="1">
        <f>ROUNDDOWN(Table2[[#This Row],[Time]]/60,0)</f>
        <v>8</v>
      </c>
      <c r="X2834" s="1">
        <f>ROUNDDOWN((Table2[[#This Row],[Time]]/60-Table2[[#This Row],[Time2]])*60,0)</f>
        <v>5</v>
      </c>
      <c r="Y2834" s="1" t="str">
        <f>IF(Table2[[#This Row],[Time2]]&lt;10,0&amp;Table2[[#This Row],[Time2]],Table2[[#This Row],[Time2]])</f>
        <v>08</v>
      </c>
      <c r="Z2834" s="1" t="str">
        <f>IF(Table2[[#This Row],[Time3]]&lt;10,0&amp;Table2[[#This Row],[Time3]],Table2[[#This Row],[Time3]])</f>
        <v>05</v>
      </c>
      <c r="AA2834" s="2" t="str">
        <f>Table2[[#This Row],[Time4]]&amp;":"&amp;Table2[[#This Row],[Time5]]</f>
        <v>08:05</v>
      </c>
      <c r="AB2834" s="1" t="str" cm="1">
        <f t="array" ref="AB2834">IFERROR(IF(Table2[[#This Row],[code]]="","",_xlfn.IFS(AND(Table2[[#This Row],[code]]&lt;400,Table2[[#This Row],[code]]&lt;&gt;""),2,Table2[[#This Row],[code]]&gt;500,4)),"")</f>
        <v/>
      </c>
      <c r="AC2834" s="1" t="str">
        <f>IF(Table2[[#This Row],[Event]]="Penalty",Table2[[#This Row],[number]],IF(Table2[[#This Row],[Event]]="Time-Out",401,""))</f>
        <v/>
      </c>
      <c r="AD2834" s="1">
        <f>ROW(A2833)</f>
        <v>2833</v>
      </c>
      <c r="AE2834" s="1">
        <f>COUNTIFS(Table2[GameID],Table2[[#This Row],[GameID]],Table2[Column1],"&lt;="&amp;Table2[[#This Row],[Column1]])-1</f>
        <v>1</v>
      </c>
    </row>
    <row r="2835" spans="1:31" x14ac:dyDescent="0.45">
      <c r="A2835" t="s">
        <v>553</v>
      </c>
      <c r="B2835" t="str">
        <f>_xlfn.TEXTBEFORE(Table2[[#This Row],[Kamp]]," - ")</f>
        <v>Blackhawks</v>
      </c>
      <c r="C2835" t="str">
        <f>_xlfn.TEXTAFTER(Table2[[#This Row],[Kamp]],"- ")</f>
        <v>Aab</v>
      </c>
      <c r="D2835">
        <v>45210</v>
      </c>
      <c r="E2835">
        <v>75119</v>
      </c>
      <c r="F2835">
        <v>20232024</v>
      </c>
      <c r="G2835" t="s">
        <v>17</v>
      </c>
      <c r="H2835" t="s">
        <v>669</v>
      </c>
      <c r="I2835" t="s">
        <v>677</v>
      </c>
      <c r="J2835">
        <v>1</v>
      </c>
      <c r="K2835">
        <v>31146</v>
      </c>
      <c r="L2835">
        <v>1</v>
      </c>
      <c r="M2835" t="s">
        <v>630</v>
      </c>
      <c r="N2835" t="s">
        <v>265</v>
      </c>
      <c r="O2835" t="s">
        <v>634</v>
      </c>
      <c r="P2835">
        <v>5</v>
      </c>
      <c r="Q2835" t="s">
        <v>634</v>
      </c>
      <c r="R2835">
        <f>SUMIFS(Table2[number],Table2[Event],"Goal",Table2[H/U],"HOME",Table2[GameID],Table2[[#This Row],[GameID]],Table2[GameTime],"&lt;="&amp;Table2[[#This Row],[GameTime]])</f>
        <v>2</v>
      </c>
      <c r="S2835">
        <f>SUMIFS(Table2[number],Table2[Event],"Goal",Table2[H/U],"AWAY",Table2[GameID],Table2[[#This Row],[GameID]],Table2[GameTime],"&lt;="&amp;Table2[[#This Row],[GameTime]])</f>
        <v>1</v>
      </c>
      <c r="T2835" t="str">
        <f>IF(Table2[[#This Row],[Event]]="Goal",Table2[[#This Row],[Hscore]]&amp;"-"&amp;Table2[[#This Row],[Uscore]],"")</f>
        <v>2-1</v>
      </c>
      <c r="U2835">
        <v>908</v>
      </c>
      <c r="V2835" s="1">
        <f>Table2[[#This Row],[GameTime]]-(Table2[[#This Row],[period]]-1)*1200</f>
        <v>908</v>
      </c>
      <c r="W2835" s="1">
        <f>ROUNDDOWN(Table2[[#This Row],[Time]]/60,0)</f>
        <v>15</v>
      </c>
      <c r="X2835" s="1">
        <f>ROUNDDOWN((Table2[[#This Row],[Time]]/60-Table2[[#This Row],[Time2]])*60,0)</f>
        <v>7</v>
      </c>
      <c r="Y2835" s="1">
        <f>IF(Table2[[#This Row],[Time2]]&lt;10,0&amp;Table2[[#This Row],[Time2]],Table2[[#This Row],[Time2]])</f>
        <v>15</v>
      </c>
      <c r="Z2835" s="1" t="str">
        <f>IF(Table2[[#This Row],[Time3]]&lt;10,0&amp;Table2[[#This Row],[Time3]],Table2[[#This Row],[Time3]])</f>
        <v>07</v>
      </c>
      <c r="AA2835" s="2" t="str">
        <f>Table2[[#This Row],[Time4]]&amp;":"&amp;Table2[[#This Row],[Time5]]</f>
        <v>15:07</v>
      </c>
      <c r="AB2835" s="1" t="str" cm="1">
        <f t="array" ref="AB2835">IFERROR(IF(Table2[[#This Row],[code]]="","",_xlfn.IFS(AND(Table2[[#This Row],[code]]&lt;400,Table2[[#This Row],[code]]&lt;&gt;""),2,Table2[[#This Row],[code]]&gt;500,4)),"")</f>
        <v/>
      </c>
      <c r="AC2835" s="1" t="str">
        <f>IF(Table2[[#This Row],[Event]]="Penalty",Table2[[#This Row],[number]],IF(Table2[[#This Row],[Event]]="Time-Out",401,""))</f>
        <v/>
      </c>
      <c r="AD2835" s="1">
        <f>ROW(A2834)</f>
        <v>2834</v>
      </c>
      <c r="AE2835" s="1">
        <f>COUNTIFS(Table2[GameID],Table2[[#This Row],[GameID]],Table2[Column1],"&lt;="&amp;Table2[[#This Row],[Column1]])-1</f>
        <v>2</v>
      </c>
    </row>
    <row r="2836" spans="1:31" x14ac:dyDescent="0.45">
      <c r="A2836" t="s">
        <v>553</v>
      </c>
      <c r="B2836" t="str">
        <f>_xlfn.TEXTBEFORE(Table2[[#This Row],[Kamp]]," - ")</f>
        <v>Blackhawks</v>
      </c>
      <c r="C2836" t="str">
        <f>_xlfn.TEXTAFTER(Table2[[#This Row],[Kamp]],"- ")</f>
        <v>Aab</v>
      </c>
      <c r="D2836">
        <v>45210</v>
      </c>
      <c r="E2836">
        <v>75119</v>
      </c>
      <c r="F2836">
        <v>20232024</v>
      </c>
      <c r="G2836" t="s">
        <v>17</v>
      </c>
      <c r="H2836" t="s">
        <v>661</v>
      </c>
      <c r="I2836" t="s">
        <v>678</v>
      </c>
      <c r="J2836">
        <v>2</v>
      </c>
      <c r="K2836">
        <v>31143</v>
      </c>
      <c r="L2836">
        <v>1</v>
      </c>
      <c r="M2836" t="s">
        <v>630</v>
      </c>
      <c r="N2836" t="s">
        <v>136</v>
      </c>
      <c r="O2836" t="s">
        <v>147</v>
      </c>
      <c r="P2836">
        <v>17</v>
      </c>
      <c r="Q2836">
        <v>92</v>
      </c>
      <c r="R2836">
        <f>SUMIFS(Table2[number],Table2[Event],"Goal",Table2[H/U],"HOME",Table2[GameID],Table2[[#This Row],[GameID]],Table2[GameTime],"&lt;="&amp;Table2[[#This Row],[GameTime]])</f>
        <v>3</v>
      </c>
      <c r="S2836">
        <f>SUMIFS(Table2[number],Table2[Event],"Goal",Table2[H/U],"AWAY",Table2[GameID],Table2[[#This Row],[GameID]],Table2[GameTime],"&lt;="&amp;Table2[[#This Row],[GameTime]])</f>
        <v>1</v>
      </c>
      <c r="T2836" t="str">
        <f>IF(Table2[[#This Row],[Event]]="Goal",Table2[[#This Row],[Hscore]]&amp;"-"&amp;Table2[[#This Row],[Uscore]],"")</f>
        <v>3-1</v>
      </c>
      <c r="U2836">
        <v>1620</v>
      </c>
      <c r="V2836" s="1">
        <f>Table2[[#This Row],[GameTime]]-(Table2[[#This Row],[period]]-1)*1200</f>
        <v>420</v>
      </c>
      <c r="W2836" s="1">
        <f>ROUNDDOWN(Table2[[#This Row],[Time]]/60,0)</f>
        <v>7</v>
      </c>
      <c r="X2836" s="1">
        <f>ROUNDDOWN((Table2[[#This Row],[Time]]/60-Table2[[#This Row],[Time2]])*60,0)</f>
        <v>0</v>
      </c>
      <c r="Y2836" s="1" t="str">
        <f>IF(Table2[[#This Row],[Time2]]&lt;10,0&amp;Table2[[#This Row],[Time2]],Table2[[#This Row],[Time2]])</f>
        <v>07</v>
      </c>
      <c r="Z2836" s="1" t="str">
        <f>IF(Table2[[#This Row],[Time3]]&lt;10,0&amp;Table2[[#This Row],[Time3]],Table2[[#This Row],[Time3]])</f>
        <v>00</v>
      </c>
      <c r="AA2836" s="2" t="str">
        <f>Table2[[#This Row],[Time4]]&amp;":"&amp;Table2[[#This Row],[Time5]]</f>
        <v>07:00</v>
      </c>
      <c r="AB2836" s="1" t="str" cm="1">
        <f t="array" ref="AB2836">IFERROR(IF(Table2[[#This Row],[code]]="","",_xlfn.IFS(AND(Table2[[#This Row],[code]]&lt;400,Table2[[#This Row],[code]]&lt;&gt;""),2,Table2[[#This Row],[code]]&gt;500,4)),"")</f>
        <v/>
      </c>
      <c r="AC2836" s="1" t="str">
        <f>IF(Table2[[#This Row],[Event]]="Penalty",Table2[[#This Row],[number]],IF(Table2[[#This Row],[Event]]="Time-Out",401,""))</f>
        <v/>
      </c>
      <c r="AD2836" s="1">
        <f>ROW(A2835)</f>
        <v>2835</v>
      </c>
      <c r="AE2836" s="1">
        <f>COUNTIFS(Table2[GameID],Table2[[#This Row],[GameID]],Table2[Column1],"&lt;="&amp;Table2[[#This Row],[Column1]])-1</f>
        <v>3</v>
      </c>
    </row>
    <row r="2837" spans="1:31" x14ac:dyDescent="0.45">
      <c r="A2837" t="s">
        <v>553</v>
      </c>
      <c r="B2837" t="str">
        <f>_xlfn.TEXTBEFORE(Table2[[#This Row],[Kamp]]," - ")</f>
        <v>Blackhawks</v>
      </c>
      <c r="C2837" t="str">
        <f>_xlfn.TEXTAFTER(Table2[[#This Row],[Kamp]],"- ")</f>
        <v>Aab</v>
      </c>
      <c r="D2837">
        <v>45210</v>
      </c>
      <c r="E2837">
        <v>75119</v>
      </c>
      <c r="F2837">
        <v>20232024</v>
      </c>
      <c r="G2837" t="s">
        <v>17</v>
      </c>
      <c r="H2837" t="s">
        <v>669</v>
      </c>
      <c r="I2837" t="s">
        <v>677</v>
      </c>
      <c r="J2837">
        <v>2</v>
      </c>
      <c r="K2837">
        <v>31146</v>
      </c>
      <c r="L2837">
        <v>1</v>
      </c>
      <c r="M2837" t="s">
        <v>630</v>
      </c>
      <c r="N2837" t="s">
        <v>265</v>
      </c>
      <c r="O2837" t="s">
        <v>516</v>
      </c>
      <c r="P2837">
        <v>5</v>
      </c>
      <c r="Q2837">
        <v>6</v>
      </c>
      <c r="R2837">
        <f>SUMIFS(Table2[number],Table2[Event],"Goal",Table2[H/U],"HOME",Table2[GameID],Table2[[#This Row],[GameID]],Table2[GameTime],"&lt;="&amp;Table2[[#This Row],[GameTime]])</f>
        <v>3</v>
      </c>
      <c r="S2837">
        <f>SUMIFS(Table2[number],Table2[Event],"Goal",Table2[H/U],"AWAY",Table2[GameID],Table2[[#This Row],[GameID]],Table2[GameTime],"&lt;="&amp;Table2[[#This Row],[GameTime]])</f>
        <v>2</v>
      </c>
      <c r="T2837" t="str">
        <f>IF(Table2[[#This Row],[Event]]="Goal",Table2[[#This Row],[Hscore]]&amp;"-"&amp;Table2[[#This Row],[Uscore]],"")</f>
        <v>3-2</v>
      </c>
      <c r="U2837">
        <v>1800</v>
      </c>
      <c r="V2837" s="1">
        <f>Table2[[#This Row],[GameTime]]-(Table2[[#This Row],[period]]-1)*1200</f>
        <v>600</v>
      </c>
      <c r="W2837" s="1">
        <f>ROUNDDOWN(Table2[[#This Row],[Time]]/60,0)</f>
        <v>10</v>
      </c>
      <c r="X2837" s="1">
        <f>ROUNDDOWN((Table2[[#This Row],[Time]]/60-Table2[[#This Row],[Time2]])*60,0)</f>
        <v>0</v>
      </c>
      <c r="Y2837" s="1">
        <f>IF(Table2[[#This Row],[Time2]]&lt;10,0&amp;Table2[[#This Row],[Time2]],Table2[[#This Row],[Time2]])</f>
        <v>10</v>
      </c>
      <c r="Z2837" s="1" t="str">
        <f>IF(Table2[[#This Row],[Time3]]&lt;10,0&amp;Table2[[#This Row],[Time3]],Table2[[#This Row],[Time3]])</f>
        <v>00</v>
      </c>
      <c r="AA2837" s="2" t="str">
        <f>Table2[[#This Row],[Time4]]&amp;":"&amp;Table2[[#This Row],[Time5]]</f>
        <v>10:00</v>
      </c>
      <c r="AB2837" s="1" t="str" cm="1">
        <f t="array" ref="AB2837">IFERROR(IF(Table2[[#This Row],[code]]="","",_xlfn.IFS(AND(Table2[[#This Row],[code]]&lt;400,Table2[[#This Row],[code]]&lt;&gt;""),2,Table2[[#This Row],[code]]&gt;500,4)),"")</f>
        <v/>
      </c>
      <c r="AC2837" s="1" t="str">
        <f>IF(Table2[[#This Row],[Event]]="Penalty",Table2[[#This Row],[number]],IF(Table2[[#This Row],[Event]]="Time-Out",401,""))</f>
        <v/>
      </c>
      <c r="AD2837" s="1">
        <f>ROW(A2836)</f>
        <v>2836</v>
      </c>
      <c r="AE2837" s="1">
        <f>COUNTIFS(Table2[GameID],Table2[[#This Row],[GameID]],Table2[Column1],"&lt;="&amp;Table2[[#This Row],[Column1]])-1</f>
        <v>4</v>
      </c>
    </row>
    <row r="2838" spans="1:31" x14ac:dyDescent="0.45">
      <c r="A2838" t="s">
        <v>553</v>
      </c>
      <c r="B2838" t="str">
        <f>_xlfn.TEXTBEFORE(Table2[[#This Row],[Kamp]]," - ")</f>
        <v>Blackhawks</v>
      </c>
      <c r="C2838" t="str">
        <f>_xlfn.TEXTAFTER(Table2[[#This Row],[Kamp]],"- ")</f>
        <v>Aab</v>
      </c>
      <c r="D2838">
        <v>45210</v>
      </c>
      <c r="E2838">
        <v>75119</v>
      </c>
      <c r="F2838">
        <v>20232024</v>
      </c>
      <c r="G2838" t="s">
        <v>17</v>
      </c>
      <c r="H2838" t="s">
        <v>661</v>
      </c>
      <c r="I2838" t="s">
        <v>678</v>
      </c>
      <c r="J2838">
        <v>3</v>
      </c>
      <c r="K2838">
        <v>31143</v>
      </c>
      <c r="L2838">
        <v>207</v>
      </c>
      <c r="M2838" t="s">
        <v>631</v>
      </c>
      <c r="N2838" t="s">
        <v>136</v>
      </c>
      <c r="O2838" t="s">
        <v>634</v>
      </c>
      <c r="P2838">
        <v>17</v>
      </c>
      <c r="Q2838" t="s">
        <v>634</v>
      </c>
      <c r="R2838">
        <f>SUMIFS(Table2[number],Table2[Event],"Goal",Table2[H/U],"HOME",Table2[GameID],Table2[[#This Row],[GameID]],Table2[GameTime],"&lt;="&amp;Table2[[#This Row],[GameTime]])</f>
        <v>3</v>
      </c>
      <c r="S2838">
        <f>SUMIFS(Table2[number],Table2[Event],"Goal",Table2[H/U],"AWAY",Table2[GameID],Table2[[#This Row],[GameID]],Table2[GameTime],"&lt;="&amp;Table2[[#This Row],[GameTime]])</f>
        <v>2</v>
      </c>
      <c r="T2838" t="str">
        <f>IF(Table2[[#This Row],[Event]]="Goal",Table2[[#This Row],[Hscore]]&amp;"-"&amp;Table2[[#This Row],[Uscore]],"")</f>
        <v/>
      </c>
      <c r="U2838">
        <v>2658</v>
      </c>
      <c r="V2838" s="1">
        <f>Table2[[#This Row],[GameTime]]-(Table2[[#This Row],[period]]-1)*1200</f>
        <v>258</v>
      </c>
      <c r="W2838" s="1">
        <f>ROUNDDOWN(Table2[[#This Row],[Time]]/60,0)</f>
        <v>4</v>
      </c>
      <c r="X2838" s="1">
        <f>ROUNDDOWN((Table2[[#This Row],[Time]]/60-Table2[[#This Row],[Time2]])*60,0)</f>
        <v>18</v>
      </c>
      <c r="Y2838" s="1" t="str">
        <f>IF(Table2[[#This Row],[Time2]]&lt;10,0&amp;Table2[[#This Row],[Time2]],Table2[[#This Row],[Time2]])</f>
        <v>04</v>
      </c>
      <c r="Z2838" s="1">
        <f>IF(Table2[[#This Row],[Time3]]&lt;10,0&amp;Table2[[#This Row],[Time3]],Table2[[#This Row],[Time3]])</f>
        <v>18</v>
      </c>
      <c r="AA2838" s="2" t="str">
        <f>Table2[[#This Row],[Time4]]&amp;":"&amp;Table2[[#This Row],[Time5]]</f>
        <v>04:18</v>
      </c>
      <c r="AB2838" s="1" cm="1">
        <f t="array" ref="AB2838">IFERROR(IF(Table2[[#This Row],[code]]="","",_xlfn.IFS(AND(Table2[[#This Row],[code]]&lt;400,Table2[[#This Row],[code]]&lt;&gt;""),2,Table2[[#This Row],[code]]&gt;500,4)),"")</f>
        <v>2</v>
      </c>
      <c r="AC2838" s="1">
        <f>IF(Table2[[#This Row],[Event]]="Penalty",Table2[[#This Row],[number]],IF(Table2[[#This Row],[Event]]="Time-Out",401,""))</f>
        <v>207</v>
      </c>
      <c r="AD2838" s="1">
        <f>ROW(A2837)</f>
        <v>2837</v>
      </c>
      <c r="AE2838" s="1">
        <f>COUNTIFS(Table2[GameID],Table2[[#This Row],[GameID]],Table2[Column1],"&lt;="&amp;Table2[[#This Row],[Column1]])-1</f>
        <v>5</v>
      </c>
    </row>
    <row r="2839" spans="1:31" x14ac:dyDescent="0.45">
      <c r="A2839" t="s">
        <v>553</v>
      </c>
      <c r="B2839" t="str">
        <f>_xlfn.TEXTBEFORE(Table2[[#This Row],[Kamp]]," - ")</f>
        <v>Blackhawks</v>
      </c>
      <c r="C2839" t="str">
        <f>_xlfn.TEXTAFTER(Table2[[#This Row],[Kamp]],"- ")</f>
        <v>Aab</v>
      </c>
      <c r="D2839">
        <v>45210</v>
      </c>
      <c r="E2839">
        <v>75119</v>
      </c>
      <c r="F2839">
        <v>20232024</v>
      </c>
      <c r="G2839" t="s">
        <v>17</v>
      </c>
      <c r="H2839" t="s">
        <v>669</v>
      </c>
      <c r="I2839" t="s">
        <v>677</v>
      </c>
      <c r="J2839">
        <v>3</v>
      </c>
      <c r="K2839">
        <v>31146</v>
      </c>
      <c r="L2839">
        <v>207</v>
      </c>
      <c r="M2839" t="s">
        <v>631</v>
      </c>
      <c r="N2839" t="s">
        <v>651</v>
      </c>
      <c r="O2839" t="s">
        <v>634</v>
      </c>
      <c r="P2839">
        <v>13</v>
      </c>
      <c r="Q2839" t="s">
        <v>634</v>
      </c>
      <c r="R2839">
        <f>SUMIFS(Table2[number],Table2[Event],"Goal",Table2[H/U],"HOME",Table2[GameID],Table2[[#This Row],[GameID]],Table2[GameTime],"&lt;="&amp;Table2[[#This Row],[GameTime]])</f>
        <v>3</v>
      </c>
      <c r="S2839">
        <f>SUMIFS(Table2[number],Table2[Event],"Goal",Table2[H/U],"AWAY",Table2[GameID],Table2[[#This Row],[GameID]],Table2[GameTime],"&lt;="&amp;Table2[[#This Row],[GameTime]])</f>
        <v>2</v>
      </c>
      <c r="T2839" t="str">
        <f>IF(Table2[[#This Row],[Event]]="Goal",Table2[[#This Row],[Hscore]]&amp;"-"&amp;Table2[[#This Row],[Uscore]],"")</f>
        <v/>
      </c>
      <c r="U2839">
        <v>2972</v>
      </c>
      <c r="V2839" s="1">
        <f>Table2[[#This Row],[GameTime]]-(Table2[[#This Row],[period]]-1)*1200</f>
        <v>572</v>
      </c>
      <c r="W2839" s="1">
        <f>ROUNDDOWN(Table2[[#This Row],[Time]]/60,0)</f>
        <v>9</v>
      </c>
      <c r="X2839" s="1">
        <f>ROUNDDOWN((Table2[[#This Row],[Time]]/60-Table2[[#This Row],[Time2]])*60,0)</f>
        <v>32</v>
      </c>
      <c r="Y2839" s="1" t="str">
        <f>IF(Table2[[#This Row],[Time2]]&lt;10,0&amp;Table2[[#This Row],[Time2]],Table2[[#This Row],[Time2]])</f>
        <v>09</v>
      </c>
      <c r="Z2839" s="1">
        <f>IF(Table2[[#This Row],[Time3]]&lt;10,0&amp;Table2[[#This Row],[Time3]],Table2[[#This Row],[Time3]])</f>
        <v>32</v>
      </c>
      <c r="AA2839" s="2" t="str">
        <f>Table2[[#This Row],[Time4]]&amp;":"&amp;Table2[[#This Row],[Time5]]</f>
        <v>09:32</v>
      </c>
      <c r="AB2839" s="1" cm="1">
        <f t="array" ref="AB2839">IFERROR(IF(Table2[[#This Row],[code]]="","",_xlfn.IFS(AND(Table2[[#This Row],[code]]&lt;400,Table2[[#This Row],[code]]&lt;&gt;""),2,Table2[[#This Row],[code]]&gt;500,4)),"")</f>
        <v>2</v>
      </c>
      <c r="AC2839" s="1">
        <f>IF(Table2[[#This Row],[Event]]="Penalty",Table2[[#This Row],[number]],IF(Table2[[#This Row],[Event]]="Time-Out",401,""))</f>
        <v>207</v>
      </c>
      <c r="AD2839" s="1">
        <f>ROW(A2838)</f>
        <v>2838</v>
      </c>
      <c r="AE2839" s="1">
        <f>COUNTIFS(Table2[GameID],Table2[[#This Row],[GameID]],Table2[Column1],"&lt;="&amp;Table2[[#This Row],[Column1]])-1</f>
        <v>6</v>
      </c>
    </row>
    <row r="2840" spans="1:31" x14ac:dyDescent="0.45">
      <c r="A2840" t="s">
        <v>553</v>
      </c>
      <c r="B2840" t="str">
        <f>_xlfn.TEXTBEFORE(Table2[[#This Row],[Kamp]]," - ")</f>
        <v>Blackhawks</v>
      </c>
      <c r="C2840" t="str">
        <f>_xlfn.TEXTAFTER(Table2[[#This Row],[Kamp]],"- ")</f>
        <v>Aab</v>
      </c>
      <c r="D2840">
        <v>45210</v>
      </c>
      <c r="E2840">
        <v>75119</v>
      </c>
      <c r="F2840">
        <v>20232024</v>
      </c>
      <c r="G2840" t="s">
        <v>17</v>
      </c>
      <c r="H2840" t="s">
        <v>661</v>
      </c>
      <c r="I2840" t="s">
        <v>678</v>
      </c>
      <c r="J2840">
        <v>3</v>
      </c>
      <c r="K2840">
        <v>31143</v>
      </c>
      <c r="L2840">
        <v>1</v>
      </c>
      <c r="M2840" t="s">
        <v>630</v>
      </c>
      <c r="N2840" t="s">
        <v>149</v>
      </c>
      <c r="O2840" t="s">
        <v>334</v>
      </c>
      <c r="P2840">
        <v>98</v>
      </c>
      <c r="Q2840">
        <v>6</v>
      </c>
      <c r="R2840">
        <f>SUMIFS(Table2[number],Table2[Event],"Goal",Table2[H/U],"HOME",Table2[GameID],Table2[[#This Row],[GameID]],Table2[GameTime],"&lt;="&amp;Table2[[#This Row],[GameTime]])</f>
        <v>4</v>
      </c>
      <c r="S2840">
        <f>SUMIFS(Table2[number],Table2[Event],"Goal",Table2[H/U],"AWAY",Table2[GameID],Table2[[#This Row],[GameID]],Table2[GameTime],"&lt;="&amp;Table2[[#This Row],[GameTime]])</f>
        <v>2</v>
      </c>
      <c r="T2840" t="str">
        <f>IF(Table2[[#This Row],[Event]]="Goal",Table2[[#This Row],[Hscore]]&amp;"-"&amp;Table2[[#This Row],[Uscore]],"")</f>
        <v>4-2</v>
      </c>
      <c r="U2840">
        <v>3092</v>
      </c>
      <c r="V2840" s="1">
        <f>Table2[[#This Row],[GameTime]]-(Table2[[#This Row],[period]]-1)*1200</f>
        <v>692</v>
      </c>
      <c r="W2840" s="1">
        <f>ROUNDDOWN(Table2[[#This Row],[Time]]/60,0)</f>
        <v>11</v>
      </c>
      <c r="X2840" s="1">
        <f>ROUNDDOWN((Table2[[#This Row],[Time]]/60-Table2[[#This Row],[Time2]])*60,0)</f>
        <v>32</v>
      </c>
      <c r="Y2840" s="1">
        <f>IF(Table2[[#This Row],[Time2]]&lt;10,0&amp;Table2[[#This Row],[Time2]],Table2[[#This Row],[Time2]])</f>
        <v>11</v>
      </c>
      <c r="Z2840" s="1">
        <f>IF(Table2[[#This Row],[Time3]]&lt;10,0&amp;Table2[[#This Row],[Time3]],Table2[[#This Row],[Time3]])</f>
        <v>32</v>
      </c>
      <c r="AA2840" s="2" t="str">
        <f>Table2[[#This Row],[Time4]]&amp;":"&amp;Table2[[#This Row],[Time5]]</f>
        <v>11:32</v>
      </c>
      <c r="AB2840" s="1" t="str" cm="1">
        <f t="array" ref="AB2840">IFERROR(IF(Table2[[#This Row],[code]]="","",_xlfn.IFS(AND(Table2[[#This Row],[code]]&lt;400,Table2[[#This Row],[code]]&lt;&gt;""),2,Table2[[#This Row],[code]]&gt;500,4)),"")</f>
        <v/>
      </c>
      <c r="AC2840" s="1" t="str">
        <f>IF(Table2[[#This Row],[Event]]="Penalty",Table2[[#This Row],[number]],IF(Table2[[#This Row],[Event]]="Time-Out",401,""))</f>
        <v/>
      </c>
      <c r="AD2840" s="1">
        <f>ROW(A2839)</f>
        <v>2839</v>
      </c>
      <c r="AE2840" s="1">
        <f>COUNTIFS(Table2[GameID],Table2[[#This Row],[GameID]],Table2[Column1],"&lt;="&amp;Table2[[#This Row],[Column1]])-1</f>
        <v>7</v>
      </c>
    </row>
    <row r="2841" spans="1:31" x14ac:dyDescent="0.45">
      <c r="A2841" t="s">
        <v>553</v>
      </c>
      <c r="B2841" t="str">
        <f>_xlfn.TEXTBEFORE(Table2[[#This Row],[Kamp]]," - ")</f>
        <v>Blackhawks</v>
      </c>
      <c r="C2841" t="str">
        <f>_xlfn.TEXTAFTER(Table2[[#This Row],[Kamp]],"- ")</f>
        <v>Aab</v>
      </c>
      <c r="D2841">
        <v>45210</v>
      </c>
      <c r="E2841">
        <v>75119</v>
      </c>
      <c r="F2841">
        <v>20232024</v>
      </c>
      <c r="G2841" t="s">
        <v>17</v>
      </c>
      <c r="H2841" t="s">
        <v>661</v>
      </c>
      <c r="I2841" t="s">
        <v>678</v>
      </c>
      <c r="J2841">
        <v>3</v>
      </c>
      <c r="K2841">
        <v>31143</v>
      </c>
      <c r="L2841">
        <v>1</v>
      </c>
      <c r="M2841" t="s">
        <v>630</v>
      </c>
      <c r="N2841" t="s">
        <v>148</v>
      </c>
      <c r="O2841" t="s">
        <v>634</v>
      </c>
      <c r="P2841">
        <v>95</v>
      </c>
      <c r="Q2841" t="s">
        <v>634</v>
      </c>
      <c r="R2841">
        <f>SUMIFS(Table2[number],Table2[Event],"Goal",Table2[H/U],"HOME",Table2[GameID],Table2[[#This Row],[GameID]],Table2[GameTime],"&lt;="&amp;Table2[[#This Row],[GameTime]])</f>
        <v>5</v>
      </c>
      <c r="S2841">
        <f>SUMIFS(Table2[number],Table2[Event],"Goal",Table2[H/U],"AWAY",Table2[GameID],Table2[[#This Row],[GameID]],Table2[GameTime],"&lt;="&amp;Table2[[#This Row],[GameTime]])</f>
        <v>2</v>
      </c>
      <c r="T2841" t="str">
        <f>IF(Table2[[#This Row],[Event]]="Goal",Table2[[#This Row],[Hscore]]&amp;"-"&amp;Table2[[#This Row],[Uscore]],"")</f>
        <v>5-2</v>
      </c>
      <c r="U2841">
        <v>3132</v>
      </c>
      <c r="V2841" s="1">
        <f>Table2[[#This Row],[GameTime]]-(Table2[[#This Row],[period]]-1)*1200</f>
        <v>732</v>
      </c>
      <c r="W2841" s="1">
        <f>ROUNDDOWN(Table2[[#This Row],[Time]]/60,0)</f>
        <v>12</v>
      </c>
      <c r="X2841" s="1">
        <f>ROUNDDOWN((Table2[[#This Row],[Time]]/60-Table2[[#This Row],[Time2]])*60,0)</f>
        <v>12</v>
      </c>
      <c r="Y2841" s="1">
        <f>IF(Table2[[#This Row],[Time2]]&lt;10,0&amp;Table2[[#This Row],[Time2]],Table2[[#This Row],[Time2]])</f>
        <v>12</v>
      </c>
      <c r="Z2841" s="1">
        <f>IF(Table2[[#This Row],[Time3]]&lt;10,0&amp;Table2[[#This Row],[Time3]],Table2[[#This Row],[Time3]])</f>
        <v>12</v>
      </c>
      <c r="AA2841" s="2" t="str">
        <f>Table2[[#This Row],[Time4]]&amp;":"&amp;Table2[[#This Row],[Time5]]</f>
        <v>12:12</v>
      </c>
      <c r="AB2841" s="1" t="str" cm="1">
        <f t="array" ref="AB2841">IFERROR(IF(Table2[[#This Row],[code]]="","",_xlfn.IFS(AND(Table2[[#This Row],[code]]&lt;400,Table2[[#This Row],[code]]&lt;&gt;""),2,Table2[[#This Row],[code]]&gt;500,4)),"")</f>
        <v/>
      </c>
      <c r="AC2841" s="1" t="str">
        <f>IF(Table2[[#This Row],[Event]]="Penalty",Table2[[#This Row],[number]],IF(Table2[[#This Row],[Event]]="Time-Out",401,""))</f>
        <v/>
      </c>
      <c r="AD2841" s="1">
        <f>ROW(A2840)</f>
        <v>2840</v>
      </c>
      <c r="AE2841" s="1">
        <f>COUNTIFS(Table2[GameID],Table2[[#This Row],[GameID]],Table2[Column1],"&lt;="&amp;Table2[[#This Row],[Column1]])-1</f>
        <v>8</v>
      </c>
    </row>
    <row r="2842" spans="1:31" x14ac:dyDescent="0.45">
      <c r="A2842" t="s">
        <v>553</v>
      </c>
      <c r="B2842" t="str">
        <f>_xlfn.TEXTBEFORE(Table2[[#This Row],[Kamp]]," - ")</f>
        <v>Blackhawks</v>
      </c>
      <c r="C2842" t="str">
        <f>_xlfn.TEXTAFTER(Table2[[#This Row],[Kamp]],"- ")</f>
        <v>Aab</v>
      </c>
      <c r="D2842">
        <v>45210</v>
      </c>
      <c r="E2842">
        <v>75119</v>
      </c>
      <c r="F2842">
        <v>20232024</v>
      </c>
      <c r="G2842" t="s">
        <v>17</v>
      </c>
      <c r="H2842" t="s">
        <v>661</v>
      </c>
      <c r="I2842" t="s">
        <v>678</v>
      </c>
      <c r="J2842">
        <v>3</v>
      </c>
      <c r="K2842">
        <v>31143</v>
      </c>
      <c r="L2842">
        <v>1</v>
      </c>
      <c r="M2842" t="s">
        <v>630</v>
      </c>
      <c r="N2842" t="s">
        <v>149</v>
      </c>
      <c r="O2842" t="s">
        <v>143</v>
      </c>
      <c r="P2842">
        <v>98</v>
      </c>
      <c r="Q2842">
        <v>71</v>
      </c>
      <c r="R2842">
        <f>SUMIFS(Table2[number],Table2[Event],"Goal",Table2[H/U],"HOME",Table2[GameID],Table2[[#This Row],[GameID]],Table2[GameTime],"&lt;="&amp;Table2[[#This Row],[GameTime]])</f>
        <v>6</v>
      </c>
      <c r="S2842">
        <f>SUMIFS(Table2[number],Table2[Event],"Goal",Table2[H/U],"AWAY",Table2[GameID],Table2[[#This Row],[GameID]],Table2[GameTime],"&lt;="&amp;Table2[[#This Row],[GameTime]])</f>
        <v>2</v>
      </c>
      <c r="T2842" t="str">
        <f>IF(Table2[[#This Row],[Event]]="Goal",Table2[[#This Row],[Hscore]]&amp;"-"&amp;Table2[[#This Row],[Uscore]],"")</f>
        <v>6-2</v>
      </c>
      <c r="U2842">
        <v>3199</v>
      </c>
      <c r="V2842" s="1">
        <f>Table2[[#This Row],[GameTime]]-(Table2[[#This Row],[period]]-1)*1200</f>
        <v>799</v>
      </c>
      <c r="W2842" s="1">
        <f>ROUNDDOWN(Table2[[#This Row],[Time]]/60,0)</f>
        <v>13</v>
      </c>
      <c r="X2842" s="1">
        <f>ROUNDDOWN((Table2[[#This Row],[Time]]/60-Table2[[#This Row],[Time2]])*60,0)</f>
        <v>19</v>
      </c>
      <c r="Y2842" s="1">
        <f>IF(Table2[[#This Row],[Time2]]&lt;10,0&amp;Table2[[#This Row],[Time2]],Table2[[#This Row],[Time2]])</f>
        <v>13</v>
      </c>
      <c r="Z2842" s="1">
        <f>IF(Table2[[#This Row],[Time3]]&lt;10,0&amp;Table2[[#This Row],[Time3]],Table2[[#This Row],[Time3]])</f>
        <v>19</v>
      </c>
      <c r="AA2842" s="2" t="str">
        <f>Table2[[#This Row],[Time4]]&amp;":"&amp;Table2[[#This Row],[Time5]]</f>
        <v>13:19</v>
      </c>
      <c r="AB2842" s="1" t="str" cm="1">
        <f t="array" ref="AB2842">IFERROR(IF(Table2[[#This Row],[code]]="","",_xlfn.IFS(AND(Table2[[#This Row],[code]]&lt;400,Table2[[#This Row],[code]]&lt;&gt;""),2,Table2[[#This Row],[code]]&gt;500,4)),"")</f>
        <v/>
      </c>
      <c r="AC2842" s="1" t="str">
        <f>IF(Table2[[#This Row],[Event]]="Penalty",Table2[[#This Row],[number]],IF(Table2[[#This Row],[Event]]="Time-Out",401,""))</f>
        <v/>
      </c>
      <c r="AD2842" s="1">
        <f>ROW(A2841)</f>
        <v>2841</v>
      </c>
      <c r="AE2842" s="1">
        <f>COUNTIFS(Table2[GameID],Table2[[#This Row],[GameID]],Table2[Column1],"&lt;="&amp;Table2[[#This Row],[Column1]])-1</f>
        <v>9</v>
      </c>
    </row>
    <row r="2843" spans="1:31" x14ac:dyDescent="0.45">
      <c r="A2843" t="s">
        <v>553</v>
      </c>
      <c r="B2843" t="str">
        <f>_xlfn.TEXTBEFORE(Table2[[#This Row],[Kamp]]," - ")</f>
        <v>Blackhawks</v>
      </c>
      <c r="C2843" t="str">
        <f>_xlfn.TEXTAFTER(Table2[[#This Row],[Kamp]],"- ")</f>
        <v>Aab</v>
      </c>
      <c r="D2843">
        <v>45210</v>
      </c>
      <c r="E2843">
        <v>75119</v>
      </c>
      <c r="F2843">
        <v>20232024</v>
      </c>
      <c r="G2843" t="s">
        <v>17</v>
      </c>
      <c r="H2843" t="s">
        <v>669</v>
      </c>
      <c r="I2843" t="s">
        <v>677</v>
      </c>
      <c r="J2843">
        <v>3</v>
      </c>
      <c r="K2843">
        <v>31146</v>
      </c>
      <c r="L2843">
        <v>0</v>
      </c>
      <c r="M2843" t="s">
        <v>633</v>
      </c>
      <c r="N2843" t="s">
        <v>634</v>
      </c>
      <c r="O2843" t="s">
        <v>634</v>
      </c>
      <c r="P2843" t="s">
        <v>634</v>
      </c>
      <c r="Q2843" t="s">
        <v>634</v>
      </c>
      <c r="R2843">
        <f>SUMIFS(Table2[number],Table2[Event],"Goal",Table2[H/U],"HOME",Table2[GameID],Table2[[#This Row],[GameID]],Table2[GameTime],"&lt;="&amp;Table2[[#This Row],[GameTime]])</f>
        <v>6</v>
      </c>
      <c r="S2843">
        <f>SUMIFS(Table2[number],Table2[Event],"Goal",Table2[H/U],"AWAY",Table2[GameID],Table2[[#This Row],[GameID]],Table2[GameTime],"&lt;="&amp;Table2[[#This Row],[GameTime]])</f>
        <v>2</v>
      </c>
      <c r="T2843" t="str">
        <f>IF(Table2[[#This Row],[Event]]="Goal",Table2[[#This Row],[Hscore]]&amp;"-"&amp;Table2[[#This Row],[Uscore]],"")</f>
        <v/>
      </c>
      <c r="U2843">
        <v>3346</v>
      </c>
      <c r="V2843" s="1">
        <f>Table2[[#This Row],[GameTime]]-(Table2[[#This Row],[period]]-1)*1200</f>
        <v>946</v>
      </c>
      <c r="W2843" s="1">
        <f>ROUNDDOWN(Table2[[#This Row],[Time]]/60,0)</f>
        <v>15</v>
      </c>
      <c r="X2843" s="1">
        <f>ROUNDDOWN((Table2[[#This Row],[Time]]/60-Table2[[#This Row],[Time2]])*60,0)</f>
        <v>46</v>
      </c>
      <c r="Y2843" s="1">
        <f>IF(Table2[[#This Row],[Time2]]&lt;10,0&amp;Table2[[#This Row],[Time2]],Table2[[#This Row],[Time2]])</f>
        <v>15</v>
      </c>
      <c r="Z2843" s="1">
        <f>IF(Table2[[#This Row],[Time3]]&lt;10,0&amp;Table2[[#This Row],[Time3]],Table2[[#This Row],[Time3]])</f>
        <v>46</v>
      </c>
      <c r="AA2843" s="2" t="str">
        <f>Table2[[#This Row],[Time4]]&amp;":"&amp;Table2[[#This Row],[Time5]]</f>
        <v>15:46</v>
      </c>
      <c r="AB2843" s="1" t="str" cm="1">
        <f t="array" ref="AB2843">IFERROR(IF(Table2[[#This Row],[code]]="","",_xlfn.IFS(AND(Table2[[#This Row],[code]]&lt;400,Table2[[#This Row],[code]]&lt;&gt;""),2,Table2[[#This Row],[code]]&gt;500,4)),"")</f>
        <v/>
      </c>
      <c r="AC2843" s="1">
        <f>IF(Table2[[#This Row],[Event]]="Penalty",Table2[[#This Row],[number]],IF(Table2[[#This Row],[Event]]="Time-Out",401,""))</f>
        <v>401</v>
      </c>
      <c r="AD2843" s="1">
        <f>ROW(A2842)</f>
        <v>2842</v>
      </c>
      <c r="AE2843" s="1">
        <f>COUNTIFS(Table2[GameID],Table2[[#This Row],[GameID]],Table2[Column1],"&lt;="&amp;Table2[[#This Row],[Column1]])-1</f>
        <v>10</v>
      </c>
    </row>
    <row r="2844" spans="1:31" x14ac:dyDescent="0.45">
      <c r="A2844" t="s">
        <v>553</v>
      </c>
      <c r="B2844" t="str">
        <f>_xlfn.TEXTBEFORE(Table2[[#This Row],[Kamp]]," - ")</f>
        <v>Blackhawks</v>
      </c>
      <c r="C2844" t="str">
        <f>_xlfn.TEXTAFTER(Table2[[#This Row],[Kamp]],"- ")</f>
        <v>Aab</v>
      </c>
      <c r="D2844">
        <v>45210</v>
      </c>
      <c r="E2844">
        <v>75119</v>
      </c>
      <c r="F2844">
        <v>20232024</v>
      </c>
      <c r="G2844" t="s">
        <v>17</v>
      </c>
      <c r="H2844" t="s">
        <v>669</v>
      </c>
      <c r="I2844" t="s">
        <v>677</v>
      </c>
      <c r="J2844">
        <v>3</v>
      </c>
      <c r="K2844">
        <v>31146</v>
      </c>
      <c r="L2844">
        <v>207</v>
      </c>
      <c r="M2844" t="s">
        <v>631</v>
      </c>
      <c r="N2844" t="s">
        <v>132</v>
      </c>
      <c r="O2844" t="s">
        <v>634</v>
      </c>
      <c r="P2844">
        <v>16</v>
      </c>
      <c r="Q2844" t="s">
        <v>634</v>
      </c>
      <c r="R2844">
        <f>SUMIFS(Table2[number],Table2[Event],"Goal",Table2[H/U],"HOME",Table2[GameID],Table2[[#This Row],[GameID]],Table2[GameTime],"&lt;="&amp;Table2[[#This Row],[GameTime]])</f>
        <v>6</v>
      </c>
      <c r="S2844">
        <f>SUMIFS(Table2[number],Table2[Event],"Goal",Table2[H/U],"AWAY",Table2[GameID],Table2[[#This Row],[GameID]],Table2[GameTime],"&lt;="&amp;Table2[[#This Row],[GameTime]])</f>
        <v>2</v>
      </c>
      <c r="T2844" t="str">
        <f>IF(Table2[[#This Row],[Event]]="Goal",Table2[[#This Row],[Hscore]]&amp;"-"&amp;Table2[[#This Row],[Uscore]],"")</f>
        <v/>
      </c>
      <c r="U2844">
        <v>3516</v>
      </c>
      <c r="V2844" s="1">
        <f>Table2[[#This Row],[GameTime]]-(Table2[[#This Row],[period]]-1)*1200</f>
        <v>1116</v>
      </c>
      <c r="W2844" s="1">
        <f>ROUNDDOWN(Table2[[#This Row],[Time]]/60,0)</f>
        <v>18</v>
      </c>
      <c r="X2844" s="1">
        <f>ROUNDDOWN((Table2[[#This Row],[Time]]/60-Table2[[#This Row],[Time2]])*60,0)</f>
        <v>36</v>
      </c>
      <c r="Y2844" s="1">
        <f>IF(Table2[[#This Row],[Time2]]&lt;10,0&amp;Table2[[#This Row],[Time2]],Table2[[#This Row],[Time2]])</f>
        <v>18</v>
      </c>
      <c r="Z2844" s="1">
        <f>IF(Table2[[#This Row],[Time3]]&lt;10,0&amp;Table2[[#This Row],[Time3]],Table2[[#This Row],[Time3]])</f>
        <v>36</v>
      </c>
      <c r="AA2844" s="2" t="str">
        <f>Table2[[#This Row],[Time4]]&amp;":"&amp;Table2[[#This Row],[Time5]]</f>
        <v>18:36</v>
      </c>
      <c r="AB2844" s="1" cm="1">
        <f t="array" ref="AB2844">IFERROR(IF(Table2[[#This Row],[code]]="","",_xlfn.IFS(AND(Table2[[#This Row],[code]]&lt;400,Table2[[#This Row],[code]]&lt;&gt;""),2,Table2[[#This Row],[code]]&gt;500,4)),"")</f>
        <v>2</v>
      </c>
      <c r="AC2844" s="1">
        <f>IF(Table2[[#This Row],[Event]]="Penalty",Table2[[#This Row],[number]],IF(Table2[[#This Row],[Event]]="Time-Out",401,""))</f>
        <v>207</v>
      </c>
      <c r="AD2844" s="1">
        <f>ROW(A2843)</f>
        <v>2843</v>
      </c>
      <c r="AE2844" s="1">
        <f>COUNTIFS(Table2[GameID],Table2[[#This Row],[GameID]],Table2[Column1],"&lt;="&amp;Table2[[#This Row],[Column1]])-1</f>
        <v>11</v>
      </c>
    </row>
    <row r="2845" spans="1:31" x14ac:dyDescent="0.45">
      <c r="A2845" t="s">
        <v>330</v>
      </c>
      <c r="B2845" t="str">
        <f>_xlfn.TEXTBEFORE(Table2[[#This Row],[Kamp]]," - ")</f>
        <v>Sunds Seahawks</v>
      </c>
      <c r="C2845" t="str">
        <f>_xlfn.TEXTAFTER(Table2[[#This Row],[Kamp]],"- ")</f>
        <v>ÅFK</v>
      </c>
      <c r="D2845">
        <v>45244</v>
      </c>
      <c r="E2845">
        <v>75120</v>
      </c>
      <c r="F2845">
        <v>20232024</v>
      </c>
      <c r="G2845" t="s">
        <v>17</v>
      </c>
      <c r="H2845" t="s">
        <v>668</v>
      </c>
      <c r="I2845" t="s">
        <v>678</v>
      </c>
      <c r="J2845">
        <v>1</v>
      </c>
      <c r="K2845">
        <v>31144</v>
      </c>
      <c r="L2845">
        <v>208</v>
      </c>
      <c r="M2845" t="s">
        <v>631</v>
      </c>
      <c r="N2845" t="s">
        <v>50</v>
      </c>
      <c r="O2845" t="s">
        <v>634</v>
      </c>
      <c r="P2845">
        <v>63</v>
      </c>
      <c r="Q2845" t="s">
        <v>634</v>
      </c>
      <c r="R2845">
        <f>SUMIFS(Table2[number],Table2[Event],"Goal",Table2[H/U],"HOME",Table2[GameID],Table2[[#This Row],[GameID]],Table2[GameTime],"&lt;="&amp;Table2[[#This Row],[GameTime]])</f>
        <v>0</v>
      </c>
      <c r="S2845">
        <f>SUMIFS(Table2[number],Table2[Event],"Goal",Table2[H/U],"AWAY",Table2[GameID],Table2[[#This Row],[GameID]],Table2[GameTime],"&lt;="&amp;Table2[[#This Row],[GameTime]])</f>
        <v>0</v>
      </c>
      <c r="T2845" t="str">
        <f>IF(Table2[[#This Row],[Event]]="Goal",Table2[[#This Row],[Hscore]]&amp;"-"&amp;Table2[[#This Row],[Uscore]],"")</f>
        <v/>
      </c>
      <c r="U2845">
        <v>21</v>
      </c>
      <c r="V2845" s="1">
        <f>Table2[[#This Row],[GameTime]]-(Table2[[#This Row],[period]]-1)*1200</f>
        <v>21</v>
      </c>
      <c r="W2845" s="1">
        <f>ROUNDDOWN(Table2[[#This Row],[Time]]/60,0)</f>
        <v>0</v>
      </c>
      <c r="X2845" s="1">
        <f>ROUNDDOWN((Table2[[#This Row],[Time]]/60-Table2[[#This Row],[Time2]])*60,0)</f>
        <v>21</v>
      </c>
      <c r="Y2845" s="1" t="str">
        <f>IF(Table2[[#This Row],[Time2]]&lt;10,0&amp;Table2[[#This Row],[Time2]],Table2[[#This Row],[Time2]])</f>
        <v>00</v>
      </c>
      <c r="Z2845" s="1">
        <f>IF(Table2[[#This Row],[Time3]]&lt;10,0&amp;Table2[[#This Row],[Time3]],Table2[[#This Row],[Time3]])</f>
        <v>21</v>
      </c>
      <c r="AA2845" s="2" t="str">
        <f>Table2[[#This Row],[Time4]]&amp;":"&amp;Table2[[#This Row],[Time5]]</f>
        <v>00:21</v>
      </c>
      <c r="AB2845" s="1" cm="1">
        <f t="array" ref="AB2845">IFERROR(IF(Table2[[#This Row],[code]]="","",_xlfn.IFS(AND(Table2[[#This Row],[code]]&lt;400,Table2[[#This Row],[code]]&lt;&gt;""),2,Table2[[#This Row],[code]]&gt;500,4)),"")</f>
        <v>2</v>
      </c>
      <c r="AC2845" s="1">
        <f>IF(Table2[[#This Row],[Event]]="Penalty",Table2[[#This Row],[number]],IF(Table2[[#This Row],[Event]]="Time-Out",401,""))</f>
        <v>208</v>
      </c>
      <c r="AD2845" s="1">
        <f>ROW(A2844)</f>
        <v>2844</v>
      </c>
      <c r="AE2845" s="1">
        <f>COUNTIFS(Table2[GameID],Table2[[#This Row],[GameID]],Table2[Column1],"&lt;="&amp;Table2[[#This Row],[Column1]])-1</f>
        <v>0</v>
      </c>
    </row>
    <row r="2846" spans="1:31" x14ac:dyDescent="0.45">
      <c r="A2846" t="s">
        <v>330</v>
      </c>
      <c r="B2846" t="str">
        <f>_xlfn.TEXTBEFORE(Table2[[#This Row],[Kamp]]," - ")</f>
        <v>Sunds Seahawks</v>
      </c>
      <c r="C2846" t="str">
        <f>_xlfn.TEXTAFTER(Table2[[#This Row],[Kamp]],"- ")</f>
        <v>ÅFK</v>
      </c>
      <c r="D2846">
        <v>45244</v>
      </c>
      <c r="E2846">
        <v>75120</v>
      </c>
      <c r="F2846">
        <v>20232024</v>
      </c>
      <c r="G2846" t="s">
        <v>17</v>
      </c>
      <c r="H2846" t="s">
        <v>668</v>
      </c>
      <c r="I2846" t="s">
        <v>678</v>
      </c>
      <c r="J2846">
        <v>1</v>
      </c>
      <c r="K2846">
        <v>31144</v>
      </c>
      <c r="L2846">
        <v>1</v>
      </c>
      <c r="M2846" t="s">
        <v>630</v>
      </c>
      <c r="N2846" t="s">
        <v>214</v>
      </c>
      <c r="O2846" t="s">
        <v>228</v>
      </c>
      <c r="P2846">
        <v>7</v>
      </c>
      <c r="Q2846">
        <v>77</v>
      </c>
      <c r="R2846">
        <f>SUMIFS(Table2[number],Table2[Event],"Goal",Table2[H/U],"HOME",Table2[GameID],Table2[[#This Row],[GameID]],Table2[GameTime],"&lt;="&amp;Table2[[#This Row],[GameTime]])</f>
        <v>1</v>
      </c>
      <c r="S2846">
        <f>SUMIFS(Table2[number],Table2[Event],"Goal",Table2[H/U],"AWAY",Table2[GameID],Table2[[#This Row],[GameID]],Table2[GameTime],"&lt;="&amp;Table2[[#This Row],[GameTime]])</f>
        <v>0</v>
      </c>
      <c r="T2846" t="str">
        <f>IF(Table2[[#This Row],[Event]]="Goal",Table2[[#This Row],[Hscore]]&amp;"-"&amp;Table2[[#This Row],[Uscore]],"")</f>
        <v>1-0</v>
      </c>
      <c r="U2846">
        <v>121</v>
      </c>
      <c r="V2846" s="1">
        <f>Table2[[#This Row],[GameTime]]-(Table2[[#This Row],[period]]-1)*1200</f>
        <v>121</v>
      </c>
      <c r="W2846" s="1">
        <f>ROUNDDOWN(Table2[[#This Row],[Time]]/60,0)</f>
        <v>2</v>
      </c>
      <c r="X2846" s="1">
        <f>ROUNDDOWN((Table2[[#This Row],[Time]]/60-Table2[[#This Row],[Time2]])*60,0)</f>
        <v>0</v>
      </c>
      <c r="Y2846" s="1" t="str">
        <f>IF(Table2[[#This Row],[Time2]]&lt;10,0&amp;Table2[[#This Row],[Time2]],Table2[[#This Row],[Time2]])</f>
        <v>02</v>
      </c>
      <c r="Z2846" s="1" t="str">
        <f>IF(Table2[[#This Row],[Time3]]&lt;10,0&amp;Table2[[#This Row],[Time3]],Table2[[#This Row],[Time3]])</f>
        <v>00</v>
      </c>
      <c r="AA2846" s="2" t="str">
        <f>Table2[[#This Row],[Time4]]&amp;":"&amp;Table2[[#This Row],[Time5]]</f>
        <v>02:00</v>
      </c>
      <c r="AB2846" s="1" t="str" cm="1">
        <f t="array" ref="AB2846">IFERROR(IF(Table2[[#This Row],[code]]="","",_xlfn.IFS(AND(Table2[[#This Row],[code]]&lt;400,Table2[[#This Row],[code]]&lt;&gt;""),2,Table2[[#This Row],[code]]&gt;500,4)),"")</f>
        <v/>
      </c>
      <c r="AC2846" s="1" t="str">
        <f>IF(Table2[[#This Row],[Event]]="Penalty",Table2[[#This Row],[number]],IF(Table2[[#This Row],[Event]]="Time-Out",401,""))</f>
        <v/>
      </c>
      <c r="AD2846" s="1">
        <f>ROW(A2845)</f>
        <v>2845</v>
      </c>
      <c r="AE2846" s="1">
        <f>COUNTIFS(Table2[GameID],Table2[[#This Row],[GameID]],Table2[Column1],"&lt;="&amp;Table2[[#This Row],[Column1]])-1</f>
        <v>1</v>
      </c>
    </row>
    <row r="2847" spans="1:31" x14ac:dyDescent="0.45">
      <c r="A2847" t="s">
        <v>330</v>
      </c>
      <c r="B2847" t="str">
        <f>_xlfn.TEXTBEFORE(Table2[[#This Row],[Kamp]]," - ")</f>
        <v>Sunds Seahawks</v>
      </c>
      <c r="C2847" t="str">
        <f>_xlfn.TEXTAFTER(Table2[[#This Row],[Kamp]],"- ")</f>
        <v>ÅFK</v>
      </c>
      <c r="D2847">
        <v>45244</v>
      </c>
      <c r="E2847">
        <v>75120</v>
      </c>
      <c r="F2847">
        <v>20232024</v>
      </c>
      <c r="G2847" t="s">
        <v>17</v>
      </c>
      <c r="H2847" t="s">
        <v>668</v>
      </c>
      <c r="I2847" t="s">
        <v>678</v>
      </c>
      <c r="J2847">
        <v>1</v>
      </c>
      <c r="K2847">
        <v>31144</v>
      </c>
      <c r="L2847">
        <v>1</v>
      </c>
      <c r="M2847" t="s">
        <v>630</v>
      </c>
      <c r="N2847" t="s">
        <v>228</v>
      </c>
      <c r="O2847" t="s">
        <v>634</v>
      </c>
      <c r="P2847">
        <v>77</v>
      </c>
      <c r="Q2847" t="s">
        <v>634</v>
      </c>
      <c r="R2847">
        <f>SUMIFS(Table2[number],Table2[Event],"Goal",Table2[H/U],"HOME",Table2[GameID],Table2[[#This Row],[GameID]],Table2[GameTime],"&lt;="&amp;Table2[[#This Row],[GameTime]])</f>
        <v>2</v>
      </c>
      <c r="S2847">
        <f>SUMIFS(Table2[number],Table2[Event],"Goal",Table2[H/U],"AWAY",Table2[GameID],Table2[[#This Row],[GameID]],Table2[GameTime],"&lt;="&amp;Table2[[#This Row],[GameTime]])</f>
        <v>0</v>
      </c>
      <c r="T2847" t="str">
        <f>IF(Table2[[#This Row],[Event]]="Goal",Table2[[#This Row],[Hscore]]&amp;"-"&amp;Table2[[#This Row],[Uscore]],"")</f>
        <v>2-0</v>
      </c>
      <c r="U2847">
        <v>148</v>
      </c>
      <c r="V2847" s="1">
        <f>Table2[[#This Row],[GameTime]]-(Table2[[#This Row],[period]]-1)*1200</f>
        <v>148</v>
      </c>
      <c r="W2847" s="1">
        <f>ROUNDDOWN(Table2[[#This Row],[Time]]/60,0)</f>
        <v>2</v>
      </c>
      <c r="X2847" s="1">
        <f>ROUNDDOWN((Table2[[#This Row],[Time]]/60-Table2[[#This Row],[Time2]])*60,0)</f>
        <v>28</v>
      </c>
      <c r="Y2847" s="1" t="str">
        <f>IF(Table2[[#This Row],[Time2]]&lt;10,0&amp;Table2[[#This Row],[Time2]],Table2[[#This Row],[Time2]])</f>
        <v>02</v>
      </c>
      <c r="Z2847" s="1">
        <f>IF(Table2[[#This Row],[Time3]]&lt;10,0&amp;Table2[[#This Row],[Time3]],Table2[[#This Row],[Time3]])</f>
        <v>28</v>
      </c>
      <c r="AA2847" s="2" t="str">
        <f>Table2[[#This Row],[Time4]]&amp;":"&amp;Table2[[#This Row],[Time5]]</f>
        <v>02:28</v>
      </c>
      <c r="AB2847" s="1" t="str" cm="1">
        <f t="array" ref="AB2847">IFERROR(IF(Table2[[#This Row],[code]]="","",_xlfn.IFS(AND(Table2[[#This Row],[code]]&lt;400,Table2[[#This Row],[code]]&lt;&gt;""),2,Table2[[#This Row],[code]]&gt;500,4)),"")</f>
        <v/>
      </c>
      <c r="AC2847" s="1" t="str">
        <f>IF(Table2[[#This Row],[Event]]="Penalty",Table2[[#This Row],[number]],IF(Table2[[#This Row],[Event]]="Time-Out",401,""))</f>
        <v/>
      </c>
      <c r="AD2847" s="1">
        <f>ROW(A2846)</f>
        <v>2846</v>
      </c>
      <c r="AE2847" s="1">
        <f>COUNTIFS(Table2[GameID],Table2[[#This Row],[GameID]],Table2[Column1],"&lt;="&amp;Table2[[#This Row],[Column1]])-1</f>
        <v>2</v>
      </c>
    </row>
    <row r="2848" spans="1:31" x14ac:dyDescent="0.45">
      <c r="A2848" t="s">
        <v>330</v>
      </c>
      <c r="B2848" t="str">
        <f>_xlfn.TEXTBEFORE(Table2[[#This Row],[Kamp]]," - ")</f>
        <v>Sunds Seahawks</v>
      </c>
      <c r="C2848" t="str">
        <f>_xlfn.TEXTAFTER(Table2[[#This Row],[Kamp]],"- ")</f>
        <v>ÅFK</v>
      </c>
      <c r="D2848">
        <v>45244</v>
      </c>
      <c r="E2848">
        <v>75120</v>
      </c>
      <c r="F2848">
        <v>20232024</v>
      </c>
      <c r="G2848" t="s">
        <v>17</v>
      </c>
      <c r="H2848" t="s">
        <v>668</v>
      </c>
      <c r="I2848" t="s">
        <v>678</v>
      </c>
      <c r="J2848">
        <v>1</v>
      </c>
      <c r="K2848">
        <v>31144</v>
      </c>
      <c r="L2848">
        <v>1</v>
      </c>
      <c r="M2848" t="s">
        <v>630</v>
      </c>
      <c r="N2848" t="s">
        <v>220</v>
      </c>
      <c r="O2848" t="s">
        <v>216</v>
      </c>
      <c r="P2848">
        <v>24</v>
      </c>
      <c r="Q2848">
        <v>14</v>
      </c>
      <c r="R2848">
        <f>SUMIFS(Table2[number],Table2[Event],"Goal",Table2[H/U],"HOME",Table2[GameID],Table2[[#This Row],[GameID]],Table2[GameTime],"&lt;="&amp;Table2[[#This Row],[GameTime]])</f>
        <v>3</v>
      </c>
      <c r="S2848">
        <f>SUMIFS(Table2[number],Table2[Event],"Goal",Table2[H/U],"AWAY",Table2[GameID],Table2[[#This Row],[GameID]],Table2[GameTime],"&lt;="&amp;Table2[[#This Row],[GameTime]])</f>
        <v>0</v>
      </c>
      <c r="T2848" t="str">
        <f>IF(Table2[[#This Row],[Event]]="Goal",Table2[[#This Row],[Hscore]]&amp;"-"&amp;Table2[[#This Row],[Uscore]],"")</f>
        <v>3-0</v>
      </c>
      <c r="U2848">
        <v>186</v>
      </c>
      <c r="V2848" s="1">
        <f>Table2[[#This Row],[GameTime]]-(Table2[[#This Row],[period]]-1)*1200</f>
        <v>186</v>
      </c>
      <c r="W2848" s="1">
        <f>ROUNDDOWN(Table2[[#This Row],[Time]]/60,0)</f>
        <v>3</v>
      </c>
      <c r="X2848" s="1">
        <f>ROUNDDOWN((Table2[[#This Row],[Time]]/60-Table2[[#This Row],[Time2]])*60,0)</f>
        <v>6</v>
      </c>
      <c r="Y2848" s="1" t="str">
        <f>IF(Table2[[#This Row],[Time2]]&lt;10,0&amp;Table2[[#This Row],[Time2]],Table2[[#This Row],[Time2]])</f>
        <v>03</v>
      </c>
      <c r="Z2848" s="1" t="str">
        <f>IF(Table2[[#This Row],[Time3]]&lt;10,0&amp;Table2[[#This Row],[Time3]],Table2[[#This Row],[Time3]])</f>
        <v>06</v>
      </c>
      <c r="AA2848" s="2" t="str">
        <f>Table2[[#This Row],[Time4]]&amp;":"&amp;Table2[[#This Row],[Time5]]</f>
        <v>03:06</v>
      </c>
      <c r="AB2848" s="1" t="str" cm="1">
        <f t="array" ref="AB2848">IFERROR(IF(Table2[[#This Row],[code]]="","",_xlfn.IFS(AND(Table2[[#This Row],[code]]&lt;400,Table2[[#This Row],[code]]&lt;&gt;""),2,Table2[[#This Row],[code]]&gt;500,4)),"")</f>
        <v/>
      </c>
      <c r="AC2848" s="1" t="str">
        <f>IF(Table2[[#This Row],[Event]]="Penalty",Table2[[#This Row],[number]],IF(Table2[[#This Row],[Event]]="Time-Out",401,""))</f>
        <v/>
      </c>
      <c r="AD2848" s="1">
        <f>ROW(A2847)</f>
        <v>2847</v>
      </c>
      <c r="AE2848" s="1">
        <f>COUNTIFS(Table2[GameID],Table2[[#This Row],[GameID]],Table2[Column1],"&lt;="&amp;Table2[[#This Row],[Column1]])-1</f>
        <v>3</v>
      </c>
    </row>
    <row r="2849" spans="1:31" x14ac:dyDescent="0.45">
      <c r="A2849" t="s">
        <v>330</v>
      </c>
      <c r="B2849" t="str">
        <f>_xlfn.TEXTBEFORE(Table2[[#This Row],[Kamp]]," - ")</f>
        <v>Sunds Seahawks</v>
      </c>
      <c r="C2849" t="str">
        <f>_xlfn.TEXTAFTER(Table2[[#This Row],[Kamp]],"- ")</f>
        <v>ÅFK</v>
      </c>
      <c r="D2849">
        <v>45244</v>
      </c>
      <c r="E2849">
        <v>75120</v>
      </c>
      <c r="F2849">
        <v>20232024</v>
      </c>
      <c r="G2849" t="s">
        <v>17</v>
      </c>
      <c r="H2849" t="s">
        <v>668</v>
      </c>
      <c r="I2849" t="s">
        <v>678</v>
      </c>
      <c r="J2849">
        <v>1</v>
      </c>
      <c r="K2849">
        <v>31144</v>
      </c>
      <c r="L2849">
        <v>1</v>
      </c>
      <c r="M2849" t="s">
        <v>630</v>
      </c>
      <c r="N2849" t="s">
        <v>219</v>
      </c>
      <c r="O2849" t="s">
        <v>218</v>
      </c>
      <c r="P2849">
        <v>23</v>
      </c>
      <c r="Q2849">
        <v>17</v>
      </c>
      <c r="R2849">
        <f>SUMIFS(Table2[number],Table2[Event],"Goal",Table2[H/U],"HOME",Table2[GameID],Table2[[#This Row],[GameID]],Table2[GameTime],"&lt;="&amp;Table2[[#This Row],[GameTime]])</f>
        <v>4</v>
      </c>
      <c r="S2849">
        <f>SUMIFS(Table2[number],Table2[Event],"Goal",Table2[H/U],"AWAY",Table2[GameID],Table2[[#This Row],[GameID]],Table2[GameTime],"&lt;="&amp;Table2[[#This Row],[GameTime]])</f>
        <v>0</v>
      </c>
      <c r="T2849" t="str">
        <f>IF(Table2[[#This Row],[Event]]="Goal",Table2[[#This Row],[Hscore]]&amp;"-"&amp;Table2[[#This Row],[Uscore]],"")</f>
        <v>4-0</v>
      </c>
      <c r="U2849">
        <v>232</v>
      </c>
      <c r="V2849" s="1">
        <f>Table2[[#This Row],[GameTime]]-(Table2[[#This Row],[period]]-1)*1200</f>
        <v>232</v>
      </c>
      <c r="W2849" s="1">
        <f>ROUNDDOWN(Table2[[#This Row],[Time]]/60,0)</f>
        <v>3</v>
      </c>
      <c r="X2849" s="1">
        <f>ROUNDDOWN((Table2[[#This Row],[Time]]/60-Table2[[#This Row],[Time2]])*60,0)</f>
        <v>52</v>
      </c>
      <c r="Y2849" s="1" t="str">
        <f>IF(Table2[[#This Row],[Time2]]&lt;10,0&amp;Table2[[#This Row],[Time2]],Table2[[#This Row],[Time2]])</f>
        <v>03</v>
      </c>
      <c r="Z2849" s="1">
        <f>IF(Table2[[#This Row],[Time3]]&lt;10,0&amp;Table2[[#This Row],[Time3]],Table2[[#This Row],[Time3]])</f>
        <v>52</v>
      </c>
      <c r="AA2849" s="2" t="str">
        <f>Table2[[#This Row],[Time4]]&amp;":"&amp;Table2[[#This Row],[Time5]]</f>
        <v>03:52</v>
      </c>
      <c r="AB2849" s="1" t="str" cm="1">
        <f t="array" ref="AB2849">IFERROR(IF(Table2[[#This Row],[code]]="","",_xlfn.IFS(AND(Table2[[#This Row],[code]]&lt;400,Table2[[#This Row],[code]]&lt;&gt;""),2,Table2[[#This Row],[code]]&gt;500,4)),"")</f>
        <v/>
      </c>
      <c r="AC2849" s="1" t="str">
        <f>IF(Table2[[#This Row],[Event]]="Penalty",Table2[[#This Row],[number]],IF(Table2[[#This Row],[Event]]="Time-Out",401,""))</f>
        <v/>
      </c>
      <c r="AD2849" s="1">
        <f>ROW(A2848)</f>
        <v>2848</v>
      </c>
      <c r="AE2849" s="1">
        <f>COUNTIFS(Table2[GameID],Table2[[#This Row],[GameID]],Table2[Column1],"&lt;="&amp;Table2[[#This Row],[Column1]])-1</f>
        <v>4</v>
      </c>
    </row>
    <row r="2850" spans="1:31" x14ac:dyDescent="0.45">
      <c r="A2850" t="s">
        <v>330</v>
      </c>
      <c r="B2850" t="str">
        <f>_xlfn.TEXTBEFORE(Table2[[#This Row],[Kamp]]," - ")</f>
        <v>Sunds Seahawks</v>
      </c>
      <c r="C2850" t="str">
        <f>_xlfn.TEXTAFTER(Table2[[#This Row],[Kamp]],"- ")</f>
        <v>ÅFK</v>
      </c>
      <c r="D2850">
        <v>45244</v>
      </c>
      <c r="E2850">
        <v>75120</v>
      </c>
      <c r="F2850">
        <v>20232024</v>
      </c>
      <c r="G2850" t="s">
        <v>17</v>
      </c>
      <c r="H2850" t="s">
        <v>668</v>
      </c>
      <c r="I2850" t="s">
        <v>678</v>
      </c>
      <c r="J2850">
        <v>1</v>
      </c>
      <c r="K2850">
        <v>31144</v>
      </c>
      <c r="L2850">
        <v>1</v>
      </c>
      <c r="M2850" t="s">
        <v>630</v>
      </c>
      <c r="N2850" t="s">
        <v>213</v>
      </c>
      <c r="O2850" t="s">
        <v>219</v>
      </c>
      <c r="P2850">
        <v>5</v>
      </c>
      <c r="Q2850">
        <v>23</v>
      </c>
      <c r="R2850">
        <f>SUMIFS(Table2[number],Table2[Event],"Goal",Table2[H/U],"HOME",Table2[GameID],Table2[[#This Row],[GameID]],Table2[GameTime],"&lt;="&amp;Table2[[#This Row],[GameTime]])</f>
        <v>5</v>
      </c>
      <c r="S2850">
        <f>SUMIFS(Table2[number],Table2[Event],"Goal",Table2[H/U],"AWAY",Table2[GameID],Table2[[#This Row],[GameID]],Table2[GameTime],"&lt;="&amp;Table2[[#This Row],[GameTime]])</f>
        <v>0</v>
      </c>
      <c r="T2850" t="str">
        <f>IF(Table2[[#This Row],[Event]]="Goal",Table2[[#This Row],[Hscore]]&amp;"-"&amp;Table2[[#This Row],[Uscore]],"")</f>
        <v>5-0</v>
      </c>
      <c r="U2850">
        <v>576</v>
      </c>
      <c r="V2850" s="1">
        <f>Table2[[#This Row],[GameTime]]-(Table2[[#This Row],[period]]-1)*1200</f>
        <v>576</v>
      </c>
      <c r="W2850" s="1">
        <f>ROUNDDOWN(Table2[[#This Row],[Time]]/60,0)</f>
        <v>9</v>
      </c>
      <c r="X2850" s="1">
        <f>ROUNDDOWN((Table2[[#This Row],[Time]]/60-Table2[[#This Row],[Time2]])*60,0)</f>
        <v>36</v>
      </c>
      <c r="Y2850" s="1" t="str">
        <f>IF(Table2[[#This Row],[Time2]]&lt;10,0&amp;Table2[[#This Row],[Time2]],Table2[[#This Row],[Time2]])</f>
        <v>09</v>
      </c>
      <c r="Z2850" s="1">
        <f>IF(Table2[[#This Row],[Time3]]&lt;10,0&amp;Table2[[#This Row],[Time3]],Table2[[#This Row],[Time3]])</f>
        <v>36</v>
      </c>
      <c r="AA2850" s="2" t="str">
        <f>Table2[[#This Row],[Time4]]&amp;":"&amp;Table2[[#This Row],[Time5]]</f>
        <v>09:36</v>
      </c>
      <c r="AB2850" s="1" t="str" cm="1">
        <f t="array" ref="AB2850">IFERROR(IF(Table2[[#This Row],[code]]="","",_xlfn.IFS(AND(Table2[[#This Row],[code]]&lt;400,Table2[[#This Row],[code]]&lt;&gt;""),2,Table2[[#This Row],[code]]&gt;500,4)),"")</f>
        <v/>
      </c>
      <c r="AC2850" s="1" t="str">
        <f>IF(Table2[[#This Row],[Event]]="Penalty",Table2[[#This Row],[number]],IF(Table2[[#This Row],[Event]]="Time-Out",401,""))</f>
        <v/>
      </c>
      <c r="AD2850" s="1">
        <f>ROW(A2849)</f>
        <v>2849</v>
      </c>
      <c r="AE2850" s="1">
        <f>COUNTIFS(Table2[GameID],Table2[[#This Row],[GameID]],Table2[Column1],"&lt;="&amp;Table2[[#This Row],[Column1]])-1</f>
        <v>5</v>
      </c>
    </row>
    <row r="2851" spans="1:31" x14ac:dyDescent="0.45">
      <c r="A2851" t="s">
        <v>330</v>
      </c>
      <c r="B2851" t="str">
        <f>_xlfn.TEXTBEFORE(Table2[[#This Row],[Kamp]]," - ")</f>
        <v>Sunds Seahawks</v>
      </c>
      <c r="C2851" t="str">
        <f>_xlfn.TEXTAFTER(Table2[[#This Row],[Kamp]],"- ")</f>
        <v>ÅFK</v>
      </c>
      <c r="D2851">
        <v>45244</v>
      </c>
      <c r="E2851">
        <v>75120</v>
      </c>
      <c r="F2851">
        <v>20232024</v>
      </c>
      <c r="G2851" t="s">
        <v>17</v>
      </c>
      <c r="H2851" t="s">
        <v>666</v>
      </c>
      <c r="I2851" t="s">
        <v>677</v>
      </c>
      <c r="J2851">
        <v>1</v>
      </c>
      <c r="K2851">
        <v>31407</v>
      </c>
      <c r="L2851">
        <v>201</v>
      </c>
      <c r="M2851" t="s">
        <v>631</v>
      </c>
      <c r="N2851" t="s">
        <v>152</v>
      </c>
      <c r="O2851" t="s">
        <v>634</v>
      </c>
      <c r="P2851">
        <v>14</v>
      </c>
      <c r="Q2851" t="s">
        <v>634</v>
      </c>
      <c r="R2851">
        <f>SUMIFS(Table2[number],Table2[Event],"Goal",Table2[H/U],"HOME",Table2[GameID],Table2[[#This Row],[GameID]],Table2[GameTime],"&lt;="&amp;Table2[[#This Row],[GameTime]])</f>
        <v>5</v>
      </c>
      <c r="S2851">
        <f>SUMIFS(Table2[number],Table2[Event],"Goal",Table2[H/U],"AWAY",Table2[GameID],Table2[[#This Row],[GameID]],Table2[GameTime],"&lt;="&amp;Table2[[#This Row],[GameTime]])</f>
        <v>0</v>
      </c>
      <c r="T2851" t="str">
        <f>IF(Table2[[#This Row],[Event]]="Goal",Table2[[#This Row],[Hscore]]&amp;"-"&amp;Table2[[#This Row],[Uscore]],"")</f>
        <v/>
      </c>
      <c r="U2851">
        <v>695</v>
      </c>
      <c r="V2851" s="1">
        <f>Table2[[#This Row],[GameTime]]-(Table2[[#This Row],[period]]-1)*1200</f>
        <v>695</v>
      </c>
      <c r="W2851" s="1">
        <f>ROUNDDOWN(Table2[[#This Row],[Time]]/60,0)</f>
        <v>11</v>
      </c>
      <c r="X2851" s="1">
        <f>ROUNDDOWN((Table2[[#This Row],[Time]]/60-Table2[[#This Row],[Time2]])*60,0)</f>
        <v>35</v>
      </c>
      <c r="Y2851" s="1">
        <f>IF(Table2[[#This Row],[Time2]]&lt;10,0&amp;Table2[[#This Row],[Time2]],Table2[[#This Row],[Time2]])</f>
        <v>11</v>
      </c>
      <c r="Z2851" s="1">
        <f>IF(Table2[[#This Row],[Time3]]&lt;10,0&amp;Table2[[#This Row],[Time3]],Table2[[#This Row],[Time3]])</f>
        <v>35</v>
      </c>
      <c r="AA2851" s="2" t="str">
        <f>Table2[[#This Row],[Time4]]&amp;":"&amp;Table2[[#This Row],[Time5]]</f>
        <v>11:35</v>
      </c>
      <c r="AB2851" s="1" cm="1">
        <f t="array" ref="AB2851">IFERROR(IF(Table2[[#This Row],[code]]="","",_xlfn.IFS(AND(Table2[[#This Row],[code]]&lt;400,Table2[[#This Row],[code]]&lt;&gt;""),2,Table2[[#This Row],[code]]&gt;500,4)),"")</f>
        <v>2</v>
      </c>
      <c r="AC2851" s="1">
        <f>IF(Table2[[#This Row],[Event]]="Penalty",Table2[[#This Row],[number]],IF(Table2[[#This Row],[Event]]="Time-Out",401,""))</f>
        <v>201</v>
      </c>
      <c r="AD2851" s="1">
        <f>ROW(A2850)</f>
        <v>2850</v>
      </c>
      <c r="AE2851" s="1">
        <f>COUNTIFS(Table2[GameID],Table2[[#This Row],[GameID]],Table2[Column1],"&lt;="&amp;Table2[[#This Row],[Column1]])-1</f>
        <v>6</v>
      </c>
    </row>
    <row r="2852" spans="1:31" x14ac:dyDescent="0.45">
      <c r="A2852" t="s">
        <v>330</v>
      </c>
      <c r="B2852" t="str">
        <f>_xlfn.TEXTBEFORE(Table2[[#This Row],[Kamp]]," - ")</f>
        <v>Sunds Seahawks</v>
      </c>
      <c r="C2852" t="str">
        <f>_xlfn.TEXTAFTER(Table2[[#This Row],[Kamp]],"- ")</f>
        <v>ÅFK</v>
      </c>
      <c r="D2852">
        <v>45244</v>
      </c>
      <c r="E2852">
        <v>75120</v>
      </c>
      <c r="F2852">
        <v>20232024</v>
      </c>
      <c r="G2852" t="s">
        <v>17</v>
      </c>
      <c r="H2852" t="s">
        <v>668</v>
      </c>
      <c r="I2852" t="s">
        <v>678</v>
      </c>
      <c r="J2852">
        <v>1</v>
      </c>
      <c r="K2852">
        <v>31144</v>
      </c>
      <c r="L2852">
        <v>1</v>
      </c>
      <c r="M2852" t="s">
        <v>630</v>
      </c>
      <c r="N2852" t="s">
        <v>215</v>
      </c>
      <c r="O2852" t="s">
        <v>231</v>
      </c>
      <c r="P2852">
        <v>9</v>
      </c>
      <c r="Q2852">
        <v>97</v>
      </c>
      <c r="R2852">
        <f>SUMIFS(Table2[number],Table2[Event],"Goal",Table2[H/U],"HOME",Table2[GameID],Table2[[#This Row],[GameID]],Table2[GameTime],"&lt;="&amp;Table2[[#This Row],[GameTime]])</f>
        <v>6</v>
      </c>
      <c r="S2852">
        <f>SUMIFS(Table2[number],Table2[Event],"Goal",Table2[H/U],"AWAY",Table2[GameID],Table2[[#This Row],[GameID]],Table2[GameTime],"&lt;="&amp;Table2[[#This Row],[GameTime]])</f>
        <v>0</v>
      </c>
      <c r="T2852" t="str">
        <f>IF(Table2[[#This Row],[Event]]="Goal",Table2[[#This Row],[Hscore]]&amp;"-"&amp;Table2[[#This Row],[Uscore]],"")</f>
        <v>6-0</v>
      </c>
      <c r="U2852">
        <v>713</v>
      </c>
      <c r="V2852" s="1">
        <f>Table2[[#This Row],[GameTime]]-(Table2[[#This Row],[period]]-1)*1200</f>
        <v>713</v>
      </c>
      <c r="W2852" s="1">
        <f>ROUNDDOWN(Table2[[#This Row],[Time]]/60,0)</f>
        <v>11</v>
      </c>
      <c r="X2852" s="1">
        <f>ROUNDDOWN((Table2[[#This Row],[Time]]/60-Table2[[#This Row],[Time2]])*60,0)</f>
        <v>53</v>
      </c>
      <c r="Y2852" s="1">
        <f>IF(Table2[[#This Row],[Time2]]&lt;10,0&amp;Table2[[#This Row],[Time2]],Table2[[#This Row],[Time2]])</f>
        <v>11</v>
      </c>
      <c r="Z2852" s="1">
        <f>IF(Table2[[#This Row],[Time3]]&lt;10,0&amp;Table2[[#This Row],[Time3]],Table2[[#This Row],[Time3]])</f>
        <v>53</v>
      </c>
      <c r="AA2852" s="2" t="str">
        <f>Table2[[#This Row],[Time4]]&amp;":"&amp;Table2[[#This Row],[Time5]]</f>
        <v>11:53</v>
      </c>
      <c r="AB2852" s="1" t="str" cm="1">
        <f t="array" ref="AB2852">IFERROR(IF(Table2[[#This Row],[code]]="","",_xlfn.IFS(AND(Table2[[#This Row],[code]]&lt;400,Table2[[#This Row],[code]]&lt;&gt;""),2,Table2[[#This Row],[code]]&gt;500,4)),"")</f>
        <v/>
      </c>
      <c r="AC2852" s="1" t="str">
        <f>IF(Table2[[#This Row],[Event]]="Penalty",Table2[[#This Row],[number]],IF(Table2[[#This Row],[Event]]="Time-Out",401,""))</f>
        <v/>
      </c>
      <c r="AD2852" s="1">
        <f>ROW(A2851)</f>
        <v>2851</v>
      </c>
      <c r="AE2852" s="1">
        <f>COUNTIFS(Table2[GameID],Table2[[#This Row],[GameID]],Table2[Column1],"&lt;="&amp;Table2[[#This Row],[Column1]])-1</f>
        <v>7</v>
      </c>
    </row>
    <row r="2853" spans="1:31" x14ac:dyDescent="0.45">
      <c r="A2853" t="s">
        <v>330</v>
      </c>
      <c r="B2853" t="str">
        <f>_xlfn.TEXTBEFORE(Table2[[#This Row],[Kamp]]," - ")</f>
        <v>Sunds Seahawks</v>
      </c>
      <c r="C2853" t="str">
        <f>_xlfn.TEXTAFTER(Table2[[#This Row],[Kamp]],"- ")</f>
        <v>ÅFK</v>
      </c>
      <c r="D2853">
        <v>45244</v>
      </c>
      <c r="E2853">
        <v>75120</v>
      </c>
      <c r="F2853">
        <v>20232024</v>
      </c>
      <c r="G2853" t="s">
        <v>17</v>
      </c>
      <c r="H2853" t="s">
        <v>668</v>
      </c>
      <c r="I2853" t="s">
        <v>678</v>
      </c>
      <c r="J2853">
        <v>1</v>
      </c>
      <c r="K2853">
        <v>31144</v>
      </c>
      <c r="L2853">
        <v>1</v>
      </c>
      <c r="M2853" t="s">
        <v>630</v>
      </c>
      <c r="N2853" t="s">
        <v>214</v>
      </c>
      <c r="O2853" t="s">
        <v>221</v>
      </c>
      <c r="P2853">
        <v>7</v>
      </c>
      <c r="Q2853">
        <v>25</v>
      </c>
      <c r="R2853">
        <f>SUMIFS(Table2[number],Table2[Event],"Goal",Table2[H/U],"HOME",Table2[GameID],Table2[[#This Row],[GameID]],Table2[GameTime],"&lt;="&amp;Table2[[#This Row],[GameTime]])</f>
        <v>7</v>
      </c>
      <c r="S2853">
        <f>SUMIFS(Table2[number],Table2[Event],"Goal",Table2[H/U],"AWAY",Table2[GameID],Table2[[#This Row],[GameID]],Table2[GameTime],"&lt;="&amp;Table2[[#This Row],[GameTime]])</f>
        <v>0</v>
      </c>
      <c r="T2853" t="str">
        <f>IF(Table2[[#This Row],[Event]]="Goal",Table2[[#This Row],[Hscore]]&amp;"-"&amp;Table2[[#This Row],[Uscore]],"")</f>
        <v>7-0</v>
      </c>
      <c r="U2853">
        <v>779</v>
      </c>
      <c r="V2853" s="1">
        <f>Table2[[#This Row],[GameTime]]-(Table2[[#This Row],[period]]-1)*1200</f>
        <v>779</v>
      </c>
      <c r="W2853" s="1">
        <f>ROUNDDOWN(Table2[[#This Row],[Time]]/60,0)</f>
        <v>12</v>
      </c>
      <c r="X2853" s="1">
        <f>ROUNDDOWN((Table2[[#This Row],[Time]]/60-Table2[[#This Row],[Time2]])*60,0)</f>
        <v>59</v>
      </c>
      <c r="Y2853" s="1">
        <f>IF(Table2[[#This Row],[Time2]]&lt;10,0&amp;Table2[[#This Row],[Time2]],Table2[[#This Row],[Time2]])</f>
        <v>12</v>
      </c>
      <c r="Z2853" s="1">
        <f>IF(Table2[[#This Row],[Time3]]&lt;10,0&amp;Table2[[#This Row],[Time3]],Table2[[#This Row],[Time3]])</f>
        <v>59</v>
      </c>
      <c r="AA2853" s="2" t="str">
        <f>Table2[[#This Row],[Time4]]&amp;":"&amp;Table2[[#This Row],[Time5]]</f>
        <v>12:59</v>
      </c>
      <c r="AB2853" s="1" t="str" cm="1">
        <f t="array" ref="AB2853">IFERROR(IF(Table2[[#This Row],[code]]="","",_xlfn.IFS(AND(Table2[[#This Row],[code]]&lt;400,Table2[[#This Row],[code]]&lt;&gt;""),2,Table2[[#This Row],[code]]&gt;500,4)),"")</f>
        <v/>
      </c>
      <c r="AC2853" s="1" t="str">
        <f>IF(Table2[[#This Row],[Event]]="Penalty",Table2[[#This Row],[number]],IF(Table2[[#This Row],[Event]]="Time-Out",401,""))</f>
        <v/>
      </c>
      <c r="AD2853" s="1">
        <f>ROW(A2852)</f>
        <v>2852</v>
      </c>
      <c r="AE2853" s="1">
        <f>COUNTIFS(Table2[GameID],Table2[[#This Row],[GameID]],Table2[Column1],"&lt;="&amp;Table2[[#This Row],[Column1]])-1</f>
        <v>8</v>
      </c>
    </row>
    <row r="2854" spans="1:31" x14ac:dyDescent="0.45">
      <c r="A2854" t="s">
        <v>330</v>
      </c>
      <c r="B2854" t="str">
        <f>_xlfn.TEXTBEFORE(Table2[[#This Row],[Kamp]]," - ")</f>
        <v>Sunds Seahawks</v>
      </c>
      <c r="C2854" t="str">
        <f>_xlfn.TEXTAFTER(Table2[[#This Row],[Kamp]],"- ")</f>
        <v>ÅFK</v>
      </c>
      <c r="D2854">
        <v>45244</v>
      </c>
      <c r="E2854">
        <v>75120</v>
      </c>
      <c r="F2854">
        <v>20232024</v>
      </c>
      <c r="G2854" t="s">
        <v>17</v>
      </c>
      <c r="H2854" t="s">
        <v>668</v>
      </c>
      <c r="I2854" t="s">
        <v>678</v>
      </c>
      <c r="J2854">
        <v>1</v>
      </c>
      <c r="K2854">
        <v>31144</v>
      </c>
      <c r="L2854">
        <v>1</v>
      </c>
      <c r="M2854" t="s">
        <v>630</v>
      </c>
      <c r="N2854" t="s">
        <v>223</v>
      </c>
      <c r="O2854" t="s">
        <v>634</v>
      </c>
      <c r="P2854">
        <v>37</v>
      </c>
      <c r="Q2854" t="s">
        <v>634</v>
      </c>
      <c r="R2854">
        <f>SUMIFS(Table2[number],Table2[Event],"Goal",Table2[H/U],"HOME",Table2[GameID],Table2[[#This Row],[GameID]],Table2[GameTime],"&lt;="&amp;Table2[[#This Row],[GameTime]])</f>
        <v>8</v>
      </c>
      <c r="S2854">
        <f>SUMIFS(Table2[number],Table2[Event],"Goal",Table2[H/U],"AWAY",Table2[GameID],Table2[[#This Row],[GameID]],Table2[GameTime],"&lt;="&amp;Table2[[#This Row],[GameTime]])</f>
        <v>0</v>
      </c>
      <c r="T2854" t="str">
        <f>IF(Table2[[#This Row],[Event]]="Goal",Table2[[#This Row],[Hscore]]&amp;"-"&amp;Table2[[#This Row],[Uscore]],"")</f>
        <v>8-0</v>
      </c>
      <c r="U2854">
        <v>849</v>
      </c>
      <c r="V2854" s="1">
        <f>Table2[[#This Row],[GameTime]]-(Table2[[#This Row],[period]]-1)*1200</f>
        <v>849</v>
      </c>
      <c r="W2854" s="1">
        <f>ROUNDDOWN(Table2[[#This Row],[Time]]/60,0)</f>
        <v>14</v>
      </c>
      <c r="X2854" s="1">
        <f>ROUNDDOWN((Table2[[#This Row],[Time]]/60-Table2[[#This Row],[Time2]])*60,0)</f>
        <v>9</v>
      </c>
      <c r="Y2854" s="1">
        <f>IF(Table2[[#This Row],[Time2]]&lt;10,0&amp;Table2[[#This Row],[Time2]],Table2[[#This Row],[Time2]])</f>
        <v>14</v>
      </c>
      <c r="Z2854" s="1" t="str">
        <f>IF(Table2[[#This Row],[Time3]]&lt;10,0&amp;Table2[[#This Row],[Time3]],Table2[[#This Row],[Time3]])</f>
        <v>09</v>
      </c>
      <c r="AA2854" s="2" t="str">
        <f>Table2[[#This Row],[Time4]]&amp;":"&amp;Table2[[#This Row],[Time5]]</f>
        <v>14:09</v>
      </c>
      <c r="AB2854" s="1" t="str" cm="1">
        <f t="array" ref="AB2854">IFERROR(IF(Table2[[#This Row],[code]]="","",_xlfn.IFS(AND(Table2[[#This Row],[code]]&lt;400,Table2[[#This Row],[code]]&lt;&gt;""),2,Table2[[#This Row],[code]]&gt;500,4)),"")</f>
        <v/>
      </c>
      <c r="AC2854" s="1" t="str">
        <f>IF(Table2[[#This Row],[Event]]="Penalty",Table2[[#This Row],[number]],IF(Table2[[#This Row],[Event]]="Time-Out",401,""))</f>
        <v/>
      </c>
      <c r="AD2854" s="1">
        <f>ROW(A2853)</f>
        <v>2853</v>
      </c>
      <c r="AE2854" s="1">
        <f>COUNTIFS(Table2[GameID],Table2[[#This Row],[GameID]],Table2[Column1],"&lt;="&amp;Table2[[#This Row],[Column1]])-1</f>
        <v>9</v>
      </c>
    </row>
    <row r="2855" spans="1:31" x14ac:dyDescent="0.45">
      <c r="A2855" t="s">
        <v>330</v>
      </c>
      <c r="B2855" t="str">
        <f>_xlfn.TEXTBEFORE(Table2[[#This Row],[Kamp]]," - ")</f>
        <v>Sunds Seahawks</v>
      </c>
      <c r="C2855" t="str">
        <f>_xlfn.TEXTAFTER(Table2[[#This Row],[Kamp]],"- ")</f>
        <v>ÅFK</v>
      </c>
      <c r="D2855">
        <v>45244</v>
      </c>
      <c r="E2855">
        <v>75120</v>
      </c>
      <c r="F2855">
        <v>20232024</v>
      </c>
      <c r="G2855" t="s">
        <v>17</v>
      </c>
      <c r="H2855" t="s">
        <v>668</v>
      </c>
      <c r="I2855" t="s">
        <v>678</v>
      </c>
      <c r="J2855">
        <v>2</v>
      </c>
      <c r="K2855">
        <v>31144</v>
      </c>
      <c r="L2855">
        <v>1</v>
      </c>
      <c r="M2855" t="s">
        <v>630</v>
      </c>
      <c r="N2855" t="s">
        <v>230</v>
      </c>
      <c r="O2855" t="s">
        <v>223</v>
      </c>
      <c r="P2855">
        <v>61</v>
      </c>
      <c r="Q2855">
        <v>37</v>
      </c>
      <c r="R2855">
        <f>SUMIFS(Table2[number],Table2[Event],"Goal",Table2[H/U],"HOME",Table2[GameID],Table2[[#This Row],[GameID]],Table2[GameTime],"&lt;="&amp;Table2[[#This Row],[GameTime]])</f>
        <v>9</v>
      </c>
      <c r="S2855">
        <f>SUMIFS(Table2[number],Table2[Event],"Goal",Table2[H/U],"AWAY",Table2[GameID],Table2[[#This Row],[GameID]],Table2[GameTime],"&lt;="&amp;Table2[[#This Row],[GameTime]])</f>
        <v>0</v>
      </c>
      <c r="T2855" t="str">
        <f>IF(Table2[[#This Row],[Event]]="Goal",Table2[[#This Row],[Hscore]]&amp;"-"&amp;Table2[[#This Row],[Uscore]],"")</f>
        <v>9-0</v>
      </c>
      <c r="U2855">
        <v>1460</v>
      </c>
      <c r="V2855" s="1">
        <f>Table2[[#This Row],[GameTime]]-(Table2[[#This Row],[period]]-1)*1200</f>
        <v>260</v>
      </c>
      <c r="W2855" s="1">
        <f>ROUNDDOWN(Table2[[#This Row],[Time]]/60,0)</f>
        <v>4</v>
      </c>
      <c r="X2855" s="1">
        <f>ROUNDDOWN((Table2[[#This Row],[Time]]/60-Table2[[#This Row],[Time2]])*60,0)</f>
        <v>20</v>
      </c>
      <c r="Y2855" s="1" t="str">
        <f>IF(Table2[[#This Row],[Time2]]&lt;10,0&amp;Table2[[#This Row],[Time2]],Table2[[#This Row],[Time2]])</f>
        <v>04</v>
      </c>
      <c r="Z2855" s="1">
        <f>IF(Table2[[#This Row],[Time3]]&lt;10,0&amp;Table2[[#This Row],[Time3]],Table2[[#This Row],[Time3]])</f>
        <v>20</v>
      </c>
      <c r="AA2855" s="2" t="str">
        <f>Table2[[#This Row],[Time4]]&amp;":"&amp;Table2[[#This Row],[Time5]]</f>
        <v>04:20</v>
      </c>
      <c r="AB2855" s="1" t="str" cm="1">
        <f t="array" ref="AB2855">IFERROR(IF(Table2[[#This Row],[code]]="","",_xlfn.IFS(AND(Table2[[#This Row],[code]]&lt;400,Table2[[#This Row],[code]]&lt;&gt;""),2,Table2[[#This Row],[code]]&gt;500,4)),"")</f>
        <v/>
      </c>
      <c r="AC2855" s="1" t="str">
        <f>IF(Table2[[#This Row],[Event]]="Penalty",Table2[[#This Row],[number]],IF(Table2[[#This Row],[Event]]="Time-Out",401,""))</f>
        <v/>
      </c>
      <c r="AD2855" s="1">
        <f>ROW(A2854)</f>
        <v>2854</v>
      </c>
      <c r="AE2855" s="1">
        <f>COUNTIFS(Table2[GameID],Table2[[#This Row],[GameID]],Table2[Column1],"&lt;="&amp;Table2[[#This Row],[Column1]])-1</f>
        <v>10</v>
      </c>
    </row>
    <row r="2856" spans="1:31" x14ac:dyDescent="0.45">
      <c r="A2856" t="s">
        <v>330</v>
      </c>
      <c r="B2856" t="str">
        <f>_xlfn.TEXTBEFORE(Table2[[#This Row],[Kamp]]," - ")</f>
        <v>Sunds Seahawks</v>
      </c>
      <c r="C2856" t="str">
        <f>_xlfn.TEXTAFTER(Table2[[#This Row],[Kamp]],"- ")</f>
        <v>ÅFK</v>
      </c>
      <c r="D2856">
        <v>45244</v>
      </c>
      <c r="E2856">
        <v>75120</v>
      </c>
      <c r="F2856">
        <v>20232024</v>
      </c>
      <c r="G2856" t="s">
        <v>17</v>
      </c>
      <c r="H2856" t="s">
        <v>668</v>
      </c>
      <c r="I2856" t="s">
        <v>678</v>
      </c>
      <c r="J2856">
        <v>2</v>
      </c>
      <c r="K2856">
        <v>31144</v>
      </c>
      <c r="L2856">
        <v>1</v>
      </c>
      <c r="M2856" t="s">
        <v>630</v>
      </c>
      <c r="N2856" t="s">
        <v>231</v>
      </c>
      <c r="O2856" t="s">
        <v>218</v>
      </c>
      <c r="P2856">
        <v>97</v>
      </c>
      <c r="Q2856">
        <v>17</v>
      </c>
      <c r="R2856">
        <f>SUMIFS(Table2[number],Table2[Event],"Goal",Table2[H/U],"HOME",Table2[GameID],Table2[[#This Row],[GameID]],Table2[GameTime],"&lt;="&amp;Table2[[#This Row],[GameTime]])</f>
        <v>10</v>
      </c>
      <c r="S2856">
        <f>SUMIFS(Table2[number],Table2[Event],"Goal",Table2[H/U],"AWAY",Table2[GameID],Table2[[#This Row],[GameID]],Table2[GameTime],"&lt;="&amp;Table2[[#This Row],[GameTime]])</f>
        <v>0</v>
      </c>
      <c r="T2856" t="str">
        <f>IF(Table2[[#This Row],[Event]]="Goal",Table2[[#This Row],[Hscore]]&amp;"-"&amp;Table2[[#This Row],[Uscore]],"")</f>
        <v>10-0</v>
      </c>
      <c r="U2856">
        <v>1568</v>
      </c>
      <c r="V2856" s="1">
        <f>Table2[[#This Row],[GameTime]]-(Table2[[#This Row],[period]]-1)*1200</f>
        <v>368</v>
      </c>
      <c r="W2856" s="1">
        <f>ROUNDDOWN(Table2[[#This Row],[Time]]/60,0)</f>
        <v>6</v>
      </c>
      <c r="X2856" s="1">
        <f>ROUNDDOWN((Table2[[#This Row],[Time]]/60-Table2[[#This Row],[Time2]])*60,0)</f>
        <v>8</v>
      </c>
      <c r="Y2856" s="1" t="str">
        <f>IF(Table2[[#This Row],[Time2]]&lt;10,0&amp;Table2[[#This Row],[Time2]],Table2[[#This Row],[Time2]])</f>
        <v>06</v>
      </c>
      <c r="Z2856" s="1" t="str">
        <f>IF(Table2[[#This Row],[Time3]]&lt;10,0&amp;Table2[[#This Row],[Time3]],Table2[[#This Row],[Time3]])</f>
        <v>08</v>
      </c>
      <c r="AA2856" s="2" t="str">
        <f>Table2[[#This Row],[Time4]]&amp;":"&amp;Table2[[#This Row],[Time5]]</f>
        <v>06:08</v>
      </c>
      <c r="AB2856" s="1" t="str" cm="1">
        <f t="array" ref="AB2856">IFERROR(IF(Table2[[#This Row],[code]]="","",_xlfn.IFS(AND(Table2[[#This Row],[code]]&lt;400,Table2[[#This Row],[code]]&lt;&gt;""),2,Table2[[#This Row],[code]]&gt;500,4)),"")</f>
        <v/>
      </c>
      <c r="AC2856" s="1" t="str">
        <f>IF(Table2[[#This Row],[Event]]="Penalty",Table2[[#This Row],[number]],IF(Table2[[#This Row],[Event]]="Time-Out",401,""))</f>
        <v/>
      </c>
      <c r="AD2856" s="1">
        <f>ROW(A2855)</f>
        <v>2855</v>
      </c>
      <c r="AE2856" s="1">
        <f>COUNTIFS(Table2[GameID],Table2[[#This Row],[GameID]],Table2[Column1],"&lt;="&amp;Table2[[#This Row],[Column1]])-1</f>
        <v>11</v>
      </c>
    </row>
    <row r="2857" spans="1:31" x14ac:dyDescent="0.45">
      <c r="A2857" t="s">
        <v>330</v>
      </c>
      <c r="B2857" t="str">
        <f>_xlfn.TEXTBEFORE(Table2[[#This Row],[Kamp]]," - ")</f>
        <v>Sunds Seahawks</v>
      </c>
      <c r="C2857" t="str">
        <f>_xlfn.TEXTAFTER(Table2[[#This Row],[Kamp]],"- ")</f>
        <v>ÅFK</v>
      </c>
      <c r="D2857">
        <v>45244</v>
      </c>
      <c r="E2857">
        <v>75120</v>
      </c>
      <c r="F2857">
        <v>20232024</v>
      </c>
      <c r="G2857" t="s">
        <v>17</v>
      </c>
      <c r="H2857" t="s">
        <v>668</v>
      </c>
      <c r="I2857" t="s">
        <v>678</v>
      </c>
      <c r="J2857">
        <v>2</v>
      </c>
      <c r="K2857">
        <v>31144</v>
      </c>
      <c r="L2857">
        <v>207</v>
      </c>
      <c r="M2857" t="s">
        <v>631</v>
      </c>
      <c r="N2857" t="s">
        <v>221</v>
      </c>
      <c r="O2857" t="s">
        <v>634</v>
      </c>
      <c r="P2857">
        <v>25</v>
      </c>
      <c r="Q2857" t="s">
        <v>634</v>
      </c>
      <c r="R2857">
        <f>SUMIFS(Table2[number],Table2[Event],"Goal",Table2[H/U],"HOME",Table2[GameID],Table2[[#This Row],[GameID]],Table2[GameTime],"&lt;="&amp;Table2[[#This Row],[GameTime]])</f>
        <v>10</v>
      </c>
      <c r="S2857">
        <f>SUMIFS(Table2[number],Table2[Event],"Goal",Table2[H/U],"AWAY",Table2[GameID],Table2[[#This Row],[GameID]],Table2[GameTime],"&lt;="&amp;Table2[[#This Row],[GameTime]])</f>
        <v>0</v>
      </c>
      <c r="T2857" t="str">
        <f>IF(Table2[[#This Row],[Event]]="Goal",Table2[[#This Row],[Hscore]]&amp;"-"&amp;Table2[[#This Row],[Uscore]],"")</f>
        <v/>
      </c>
      <c r="U2857">
        <v>1709</v>
      </c>
      <c r="V2857" s="1">
        <f>Table2[[#This Row],[GameTime]]-(Table2[[#This Row],[period]]-1)*1200</f>
        <v>509</v>
      </c>
      <c r="W2857" s="1">
        <f>ROUNDDOWN(Table2[[#This Row],[Time]]/60,0)</f>
        <v>8</v>
      </c>
      <c r="X2857" s="1">
        <f>ROUNDDOWN((Table2[[#This Row],[Time]]/60-Table2[[#This Row],[Time2]])*60,0)</f>
        <v>29</v>
      </c>
      <c r="Y2857" s="1" t="str">
        <f>IF(Table2[[#This Row],[Time2]]&lt;10,0&amp;Table2[[#This Row],[Time2]],Table2[[#This Row],[Time2]])</f>
        <v>08</v>
      </c>
      <c r="Z2857" s="1">
        <f>IF(Table2[[#This Row],[Time3]]&lt;10,0&amp;Table2[[#This Row],[Time3]],Table2[[#This Row],[Time3]])</f>
        <v>29</v>
      </c>
      <c r="AA2857" s="2" t="str">
        <f>Table2[[#This Row],[Time4]]&amp;":"&amp;Table2[[#This Row],[Time5]]</f>
        <v>08:29</v>
      </c>
      <c r="AB2857" s="1" cm="1">
        <f t="array" ref="AB2857">IFERROR(IF(Table2[[#This Row],[code]]="","",_xlfn.IFS(AND(Table2[[#This Row],[code]]&lt;400,Table2[[#This Row],[code]]&lt;&gt;""),2,Table2[[#This Row],[code]]&gt;500,4)),"")</f>
        <v>2</v>
      </c>
      <c r="AC2857" s="1">
        <f>IF(Table2[[#This Row],[Event]]="Penalty",Table2[[#This Row],[number]],IF(Table2[[#This Row],[Event]]="Time-Out",401,""))</f>
        <v>207</v>
      </c>
      <c r="AD2857" s="1">
        <f>ROW(A2856)</f>
        <v>2856</v>
      </c>
      <c r="AE2857" s="1">
        <f>COUNTIFS(Table2[GameID],Table2[[#This Row],[GameID]],Table2[Column1],"&lt;="&amp;Table2[[#This Row],[Column1]])-1</f>
        <v>12</v>
      </c>
    </row>
    <row r="2858" spans="1:31" x14ac:dyDescent="0.45">
      <c r="A2858" t="s">
        <v>330</v>
      </c>
      <c r="B2858" t="str">
        <f>_xlfn.TEXTBEFORE(Table2[[#This Row],[Kamp]]," - ")</f>
        <v>Sunds Seahawks</v>
      </c>
      <c r="C2858" t="str">
        <f>_xlfn.TEXTAFTER(Table2[[#This Row],[Kamp]],"- ")</f>
        <v>ÅFK</v>
      </c>
      <c r="D2858">
        <v>45244</v>
      </c>
      <c r="E2858">
        <v>75120</v>
      </c>
      <c r="F2858">
        <v>20232024</v>
      </c>
      <c r="G2858" t="s">
        <v>17</v>
      </c>
      <c r="H2858" t="s">
        <v>666</v>
      </c>
      <c r="I2858" t="s">
        <v>677</v>
      </c>
      <c r="J2858">
        <v>2</v>
      </c>
      <c r="K2858">
        <v>31407</v>
      </c>
      <c r="L2858">
        <v>1</v>
      </c>
      <c r="M2858" t="s">
        <v>630</v>
      </c>
      <c r="N2858" t="s">
        <v>151</v>
      </c>
      <c r="O2858" t="s">
        <v>634</v>
      </c>
      <c r="P2858">
        <v>8</v>
      </c>
      <c r="Q2858" t="s">
        <v>634</v>
      </c>
      <c r="R2858">
        <f>SUMIFS(Table2[number],Table2[Event],"Goal",Table2[H/U],"HOME",Table2[GameID],Table2[[#This Row],[GameID]],Table2[GameTime],"&lt;="&amp;Table2[[#This Row],[GameTime]])</f>
        <v>10</v>
      </c>
      <c r="S2858">
        <f>SUMIFS(Table2[number],Table2[Event],"Goal",Table2[H/U],"AWAY",Table2[GameID],Table2[[#This Row],[GameID]],Table2[GameTime],"&lt;="&amp;Table2[[#This Row],[GameTime]])</f>
        <v>1</v>
      </c>
      <c r="T2858" t="str">
        <f>IF(Table2[[#This Row],[Event]]="Goal",Table2[[#This Row],[Hscore]]&amp;"-"&amp;Table2[[#This Row],[Uscore]],"")</f>
        <v>10-1</v>
      </c>
      <c r="U2858">
        <v>1834</v>
      </c>
      <c r="V2858" s="1">
        <f>Table2[[#This Row],[GameTime]]-(Table2[[#This Row],[period]]-1)*1200</f>
        <v>634</v>
      </c>
      <c r="W2858" s="1">
        <f>ROUNDDOWN(Table2[[#This Row],[Time]]/60,0)</f>
        <v>10</v>
      </c>
      <c r="X2858" s="1">
        <f>ROUNDDOWN((Table2[[#This Row],[Time]]/60-Table2[[#This Row],[Time2]])*60,0)</f>
        <v>34</v>
      </c>
      <c r="Y2858" s="1">
        <f>IF(Table2[[#This Row],[Time2]]&lt;10,0&amp;Table2[[#This Row],[Time2]],Table2[[#This Row],[Time2]])</f>
        <v>10</v>
      </c>
      <c r="Z2858" s="1">
        <f>IF(Table2[[#This Row],[Time3]]&lt;10,0&amp;Table2[[#This Row],[Time3]],Table2[[#This Row],[Time3]])</f>
        <v>34</v>
      </c>
      <c r="AA2858" s="2" t="str">
        <f>Table2[[#This Row],[Time4]]&amp;":"&amp;Table2[[#This Row],[Time5]]</f>
        <v>10:34</v>
      </c>
      <c r="AB2858" s="1" t="str" cm="1">
        <f t="array" ref="AB2858">IFERROR(IF(Table2[[#This Row],[code]]="","",_xlfn.IFS(AND(Table2[[#This Row],[code]]&lt;400,Table2[[#This Row],[code]]&lt;&gt;""),2,Table2[[#This Row],[code]]&gt;500,4)),"")</f>
        <v/>
      </c>
      <c r="AC2858" s="1" t="str">
        <f>IF(Table2[[#This Row],[Event]]="Penalty",Table2[[#This Row],[number]],IF(Table2[[#This Row],[Event]]="Time-Out",401,""))</f>
        <v/>
      </c>
      <c r="AD2858" s="1">
        <f>ROW(A2857)</f>
        <v>2857</v>
      </c>
      <c r="AE2858" s="1">
        <f>COUNTIFS(Table2[GameID],Table2[[#This Row],[GameID]],Table2[Column1],"&lt;="&amp;Table2[[#This Row],[Column1]])-1</f>
        <v>13</v>
      </c>
    </row>
    <row r="2859" spans="1:31" x14ac:dyDescent="0.45">
      <c r="A2859" t="s">
        <v>330</v>
      </c>
      <c r="B2859" t="str">
        <f>_xlfn.TEXTBEFORE(Table2[[#This Row],[Kamp]]," - ")</f>
        <v>Sunds Seahawks</v>
      </c>
      <c r="C2859" t="str">
        <f>_xlfn.TEXTAFTER(Table2[[#This Row],[Kamp]],"- ")</f>
        <v>ÅFK</v>
      </c>
      <c r="D2859">
        <v>45244</v>
      </c>
      <c r="E2859">
        <v>75120</v>
      </c>
      <c r="F2859">
        <v>20232024</v>
      </c>
      <c r="G2859" t="s">
        <v>17</v>
      </c>
      <c r="H2859" t="s">
        <v>668</v>
      </c>
      <c r="I2859" t="s">
        <v>678</v>
      </c>
      <c r="J2859">
        <v>2</v>
      </c>
      <c r="K2859">
        <v>31144</v>
      </c>
      <c r="L2859">
        <v>0</v>
      </c>
      <c r="M2859" t="s">
        <v>631</v>
      </c>
      <c r="N2859" t="s">
        <v>231</v>
      </c>
      <c r="O2859" t="s">
        <v>634</v>
      </c>
      <c r="P2859">
        <v>97</v>
      </c>
      <c r="Q2859" t="s">
        <v>634</v>
      </c>
      <c r="R2859">
        <f>SUMIFS(Table2[number],Table2[Event],"Goal",Table2[H/U],"HOME",Table2[GameID],Table2[[#This Row],[GameID]],Table2[GameTime],"&lt;="&amp;Table2[[#This Row],[GameTime]])</f>
        <v>10</v>
      </c>
      <c r="S2859">
        <f>SUMIFS(Table2[number],Table2[Event],"Goal",Table2[H/U],"AWAY",Table2[GameID],Table2[[#This Row],[GameID]],Table2[GameTime],"&lt;="&amp;Table2[[#This Row],[GameTime]])</f>
        <v>1</v>
      </c>
      <c r="T2859" t="str">
        <f>IF(Table2[[#This Row],[Event]]="Goal",Table2[[#This Row],[Hscore]]&amp;"-"&amp;Table2[[#This Row],[Uscore]],"")</f>
        <v/>
      </c>
      <c r="U2859">
        <v>2130</v>
      </c>
      <c r="V2859" s="1">
        <f>Table2[[#This Row],[GameTime]]-(Table2[[#This Row],[period]]-1)*1200</f>
        <v>930</v>
      </c>
      <c r="W2859" s="1">
        <f>ROUNDDOWN(Table2[[#This Row],[Time]]/60,0)</f>
        <v>15</v>
      </c>
      <c r="X2859" s="1">
        <f>ROUNDDOWN((Table2[[#This Row],[Time]]/60-Table2[[#This Row],[Time2]])*60,0)</f>
        <v>30</v>
      </c>
      <c r="Y2859" s="1">
        <f>IF(Table2[[#This Row],[Time2]]&lt;10,0&amp;Table2[[#This Row],[Time2]],Table2[[#This Row],[Time2]])</f>
        <v>15</v>
      </c>
      <c r="Z2859" s="1">
        <f>IF(Table2[[#This Row],[Time3]]&lt;10,0&amp;Table2[[#This Row],[Time3]],Table2[[#This Row],[Time3]])</f>
        <v>30</v>
      </c>
      <c r="AA2859" s="2" t="str">
        <f>Table2[[#This Row],[Time4]]&amp;":"&amp;Table2[[#This Row],[Time5]]</f>
        <v>15:30</v>
      </c>
      <c r="AB2859" s="1" cm="1">
        <f t="array" ref="AB2859">IFERROR(IF(Table2[[#This Row],[code]]="","",_xlfn.IFS(AND(Table2[[#This Row],[code]]&lt;400,Table2[[#This Row],[code]]&lt;&gt;""),2,Table2[[#This Row],[code]]&gt;500,4)),"")</f>
        <v>2</v>
      </c>
      <c r="AC2859" s="1">
        <f>IF(Table2[[#This Row],[Event]]="Penalty",Table2[[#This Row],[number]],IF(Table2[[#This Row],[Event]]="Time-Out",401,""))</f>
        <v>0</v>
      </c>
      <c r="AD2859" s="1">
        <f>ROW(A2858)</f>
        <v>2858</v>
      </c>
      <c r="AE2859" s="1">
        <f>COUNTIFS(Table2[GameID],Table2[[#This Row],[GameID]],Table2[Column1],"&lt;="&amp;Table2[[#This Row],[Column1]])-1</f>
        <v>14</v>
      </c>
    </row>
    <row r="2860" spans="1:31" x14ac:dyDescent="0.45">
      <c r="A2860" t="s">
        <v>330</v>
      </c>
      <c r="B2860" t="str">
        <f>_xlfn.TEXTBEFORE(Table2[[#This Row],[Kamp]]," - ")</f>
        <v>Sunds Seahawks</v>
      </c>
      <c r="C2860" t="str">
        <f>_xlfn.TEXTAFTER(Table2[[#This Row],[Kamp]],"- ")</f>
        <v>ÅFK</v>
      </c>
      <c r="D2860">
        <v>45244</v>
      </c>
      <c r="E2860">
        <v>75120</v>
      </c>
      <c r="F2860">
        <v>20232024</v>
      </c>
      <c r="G2860" t="s">
        <v>17</v>
      </c>
      <c r="H2860" t="s">
        <v>668</v>
      </c>
      <c r="I2860" t="s">
        <v>678</v>
      </c>
      <c r="J2860">
        <v>2</v>
      </c>
      <c r="K2860">
        <v>31144</v>
      </c>
      <c r="L2860">
        <v>0</v>
      </c>
      <c r="M2860" t="s">
        <v>631</v>
      </c>
      <c r="N2860" t="s">
        <v>231</v>
      </c>
      <c r="O2860" t="s">
        <v>634</v>
      </c>
      <c r="P2860">
        <v>97</v>
      </c>
      <c r="Q2860" t="s">
        <v>634</v>
      </c>
      <c r="R2860">
        <f>SUMIFS(Table2[number],Table2[Event],"Goal",Table2[H/U],"HOME",Table2[GameID],Table2[[#This Row],[GameID]],Table2[GameTime],"&lt;="&amp;Table2[[#This Row],[GameTime]])</f>
        <v>10</v>
      </c>
      <c r="S2860">
        <f>SUMIFS(Table2[number],Table2[Event],"Goal",Table2[H/U],"AWAY",Table2[GameID],Table2[[#This Row],[GameID]],Table2[GameTime],"&lt;="&amp;Table2[[#This Row],[GameTime]])</f>
        <v>1</v>
      </c>
      <c r="T2860" t="str">
        <f>IF(Table2[[#This Row],[Event]]="Goal",Table2[[#This Row],[Hscore]]&amp;"-"&amp;Table2[[#This Row],[Uscore]],"")</f>
        <v/>
      </c>
      <c r="U2860">
        <v>2130</v>
      </c>
      <c r="V2860" s="1">
        <f>Table2[[#This Row],[GameTime]]-(Table2[[#This Row],[period]]-1)*1200</f>
        <v>930</v>
      </c>
      <c r="W2860" s="1">
        <f>ROUNDDOWN(Table2[[#This Row],[Time]]/60,0)</f>
        <v>15</v>
      </c>
      <c r="X2860" s="1">
        <f>ROUNDDOWN((Table2[[#This Row],[Time]]/60-Table2[[#This Row],[Time2]])*60,0)</f>
        <v>30</v>
      </c>
      <c r="Y2860" s="1">
        <f>IF(Table2[[#This Row],[Time2]]&lt;10,0&amp;Table2[[#This Row],[Time2]],Table2[[#This Row],[Time2]])</f>
        <v>15</v>
      </c>
      <c r="Z2860" s="1">
        <f>IF(Table2[[#This Row],[Time3]]&lt;10,0&amp;Table2[[#This Row],[Time3]],Table2[[#This Row],[Time3]])</f>
        <v>30</v>
      </c>
      <c r="AA2860" s="2" t="str">
        <f>Table2[[#This Row],[Time4]]&amp;":"&amp;Table2[[#This Row],[Time5]]</f>
        <v>15:30</v>
      </c>
      <c r="AB2860" s="1" cm="1">
        <f t="array" ref="AB2860">IFERROR(IF(Table2[[#This Row],[code]]="","",_xlfn.IFS(AND(Table2[[#This Row],[code]]&lt;400,Table2[[#This Row],[code]]&lt;&gt;""),2,Table2[[#This Row],[code]]&gt;500,4)),"")</f>
        <v>2</v>
      </c>
      <c r="AC2860" s="1">
        <f>IF(Table2[[#This Row],[Event]]="Penalty",Table2[[#This Row],[number]],IF(Table2[[#This Row],[Event]]="Time-Out",401,""))</f>
        <v>0</v>
      </c>
      <c r="AD2860" s="1">
        <f>ROW(A2859)</f>
        <v>2859</v>
      </c>
      <c r="AE2860" s="1">
        <f>COUNTIFS(Table2[GameID],Table2[[#This Row],[GameID]],Table2[Column1],"&lt;="&amp;Table2[[#This Row],[Column1]])-1</f>
        <v>15</v>
      </c>
    </row>
    <row r="2861" spans="1:31" x14ac:dyDescent="0.45">
      <c r="A2861" t="s">
        <v>330</v>
      </c>
      <c r="B2861" t="str">
        <f>_xlfn.TEXTBEFORE(Table2[[#This Row],[Kamp]]," - ")</f>
        <v>Sunds Seahawks</v>
      </c>
      <c r="C2861" t="str">
        <f>_xlfn.TEXTAFTER(Table2[[#This Row],[Kamp]],"- ")</f>
        <v>ÅFK</v>
      </c>
      <c r="D2861">
        <v>45244</v>
      </c>
      <c r="E2861">
        <v>75120</v>
      </c>
      <c r="F2861">
        <v>20232024</v>
      </c>
      <c r="G2861" t="s">
        <v>17</v>
      </c>
      <c r="H2861" t="s">
        <v>668</v>
      </c>
      <c r="I2861" t="s">
        <v>678</v>
      </c>
      <c r="J2861">
        <v>2</v>
      </c>
      <c r="K2861">
        <v>31144</v>
      </c>
      <c r="L2861">
        <v>1</v>
      </c>
      <c r="M2861" t="s">
        <v>630</v>
      </c>
      <c r="N2861" t="s">
        <v>230</v>
      </c>
      <c r="O2861" t="s">
        <v>216</v>
      </c>
      <c r="P2861">
        <v>61</v>
      </c>
      <c r="Q2861">
        <v>14</v>
      </c>
      <c r="R2861">
        <f>SUMIFS(Table2[number],Table2[Event],"Goal",Table2[H/U],"HOME",Table2[GameID],Table2[[#This Row],[GameID]],Table2[GameTime],"&lt;="&amp;Table2[[#This Row],[GameTime]])</f>
        <v>11</v>
      </c>
      <c r="S2861">
        <f>SUMIFS(Table2[number],Table2[Event],"Goal",Table2[H/U],"AWAY",Table2[GameID],Table2[[#This Row],[GameID]],Table2[GameTime],"&lt;="&amp;Table2[[#This Row],[GameTime]])</f>
        <v>1</v>
      </c>
      <c r="T2861" t="str">
        <f>IF(Table2[[#This Row],[Event]]="Goal",Table2[[#This Row],[Hscore]]&amp;"-"&amp;Table2[[#This Row],[Uscore]],"")</f>
        <v>11-1</v>
      </c>
      <c r="U2861">
        <v>2162</v>
      </c>
      <c r="V2861" s="1">
        <f>Table2[[#This Row],[GameTime]]-(Table2[[#This Row],[period]]-1)*1200</f>
        <v>962</v>
      </c>
      <c r="W2861" s="1">
        <f>ROUNDDOWN(Table2[[#This Row],[Time]]/60,0)</f>
        <v>16</v>
      </c>
      <c r="X2861" s="1">
        <f>ROUNDDOWN((Table2[[#This Row],[Time]]/60-Table2[[#This Row],[Time2]])*60,0)</f>
        <v>2</v>
      </c>
      <c r="Y2861" s="1">
        <f>IF(Table2[[#This Row],[Time2]]&lt;10,0&amp;Table2[[#This Row],[Time2]],Table2[[#This Row],[Time2]])</f>
        <v>16</v>
      </c>
      <c r="Z2861" s="1" t="str">
        <f>IF(Table2[[#This Row],[Time3]]&lt;10,0&amp;Table2[[#This Row],[Time3]],Table2[[#This Row],[Time3]])</f>
        <v>02</v>
      </c>
      <c r="AA2861" s="2" t="str">
        <f>Table2[[#This Row],[Time4]]&amp;":"&amp;Table2[[#This Row],[Time5]]</f>
        <v>16:02</v>
      </c>
      <c r="AB2861" s="1" t="str" cm="1">
        <f t="array" ref="AB2861">IFERROR(IF(Table2[[#This Row],[code]]="","",_xlfn.IFS(AND(Table2[[#This Row],[code]]&lt;400,Table2[[#This Row],[code]]&lt;&gt;""),2,Table2[[#This Row],[code]]&gt;500,4)),"")</f>
        <v/>
      </c>
      <c r="AC2861" s="1" t="str">
        <f>IF(Table2[[#This Row],[Event]]="Penalty",Table2[[#This Row],[number]],IF(Table2[[#This Row],[Event]]="Time-Out",401,""))</f>
        <v/>
      </c>
      <c r="AD2861" s="1">
        <f>ROW(A2860)</f>
        <v>2860</v>
      </c>
      <c r="AE2861" s="1">
        <f>COUNTIFS(Table2[GameID],Table2[[#This Row],[GameID]],Table2[Column1],"&lt;="&amp;Table2[[#This Row],[Column1]])-1</f>
        <v>16</v>
      </c>
    </row>
    <row r="2862" spans="1:31" x14ac:dyDescent="0.45">
      <c r="A2862" t="s">
        <v>330</v>
      </c>
      <c r="B2862" t="str">
        <f>_xlfn.TEXTBEFORE(Table2[[#This Row],[Kamp]]," - ")</f>
        <v>Sunds Seahawks</v>
      </c>
      <c r="C2862" t="str">
        <f>_xlfn.TEXTAFTER(Table2[[#This Row],[Kamp]],"- ")</f>
        <v>ÅFK</v>
      </c>
      <c r="D2862">
        <v>45244</v>
      </c>
      <c r="E2862">
        <v>75120</v>
      </c>
      <c r="F2862">
        <v>20232024</v>
      </c>
      <c r="G2862" t="s">
        <v>17</v>
      </c>
      <c r="H2862" t="s">
        <v>668</v>
      </c>
      <c r="I2862" t="s">
        <v>678</v>
      </c>
      <c r="J2862">
        <v>3</v>
      </c>
      <c r="K2862">
        <v>31144</v>
      </c>
      <c r="L2862">
        <v>1</v>
      </c>
      <c r="M2862" t="s">
        <v>630</v>
      </c>
      <c r="N2862" t="s">
        <v>231</v>
      </c>
      <c r="O2862" t="s">
        <v>219</v>
      </c>
      <c r="P2862">
        <v>97</v>
      </c>
      <c r="Q2862">
        <v>23</v>
      </c>
      <c r="R2862">
        <f>SUMIFS(Table2[number],Table2[Event],"Goal",Table2[H/U],"HOME",Table2[GameID],Table2[[#This Row],[GameID]],Table2[GameTime],"&lt;="&amp;Table2[[#This Row],[GameTime]])</f>
        <v>12</v>
      </c>
      <c r="S2862">
        <f>SUMIFS(Table2[number],Table2[Event],"Goal",Table2[H/U],"AWAY",Table2[GameID],Table2[[#This Row],[GameID]],Table2[GameTime],"&lt;="&amp;Table2[[#This Row],[GameTime]])</f>
        <v>1</v>
      </c>
      <c r="T2862" t="str">
        <f>IF(Table2[[#This Row],[Event]]="Goal",Table2[[#This Row],[Hscore]]&amp;"-"&amp;Table2[[#This Row],[Uscore]],"")</f>
        <v>12-1</v>
      </c>
      <c r="U2862">
        <v>2479</v>
      </c>
      <c r="V2862" s="1">
        <f>Table2[[#This Row],[GameTime]]-(Table2[[#This Row],[period]]-1)*1200</f>
        <v>79</v>
      </c>
      <c r="W2862" s="1">
        <f>ROUNDDOWN(Table2[[#This Row],[Time]]/60,0)</f>
        <v>1</v>
      </c>
      <c r="X2862" s="1">
        <f>ROUNDDOWN((Table2[[#This Row],[Time]]/60-Table2[[#This Row],[Time2]])*60,0)</f>
        <v>19</v>
      </c>
      <c r="Y2862" s="1" t="str">
        <f>IF(Table2[[#This Row],[Time2]]&lt;10,0&amp;Table2[[#This Row],[Time2]],Table2[[#This Row],[Time2]])</f>
        <v>01</v>
      </c>
      <c r="Z2862" s="1">
        <f>IF(Table2[[#This Row],[Time3]]&lt;10,0&amp;Table2[[#This Row],[Time3]],Table2[[#This Row],[Time3]])</f>
        <v>19</v>
      </c>
      <c r="AA2862" s="2" t="str">
        <f>Table2[[#This Row],[Time4]]&amp;":"&amp;Table2[[#This Row],[Time5]]</f>
        <v>01:19</v>
      </c>
      <c r="AB2862" s="1" t="str" cm="1">
        <f t="array" ref="AB2862">IFERROR(IF(Table2[[#This Row],[code]]="","",_xlfn.IFS(AND(Table2[[#This Row],[code]]&lt;400,Table2[[#This Row],[code]]&lt;&gt;""),2,Table2[[#This Row],[code]]&gt;500,4)),"")</f>
        <v/>
      </c>
      <c r="AC2862" s="1" t="str">
        <f>IF(Table2[[#This Row],[Event]]="Penalty",Table2[[#This Row],[number]],IF(Table2[[#This Row],[Event]]="Time-Out",401,""))</f>
        <v/>
      </c>
      <c r="AD2862" s="1">
        <f>ROW(A2861)</f>
        <v>2861</v>
      </c>
      <c r="AE2862" s="1">
        <f>COUNTIFS(Table2[GameID],Table2[[#This Row],[GameID]],Table2[Column1],"&lt;="&amp;Table2[[#This Row],[Column1]])-1</f>
        <v>17</v>
      </c>
    </row>
    <row r="2863" spans="1:31" x14ac:dyDescent="0.45">
      <c r="A2863" t="s">
        <v>330</v>
      </c>
      <c r="B2863" t="str">
        <f>_xlfn.TEXTBEFORE(Table2[[#This Row],[Kamp]]," - ")</f>
        <v>Sunds Seahawks</v>
      </c>
      <c r="C2863" t="str">
        <f>_xlfn.TEXTAFTER(Table2[[#This Row],[Kamp]],"- ")</f>
        <v>ÅFK</v>
      </c>
      <c r="D2863">
        <v>45244</v>
      </c>
      <c r="E2863">
        <v>75120</v>
      </c>
      <c r="F2863">
        <v>20232024</v>
      </c>
      <c r="G2863" t="s">
        <v>17</v>
      </c>
      <c r="H2863" t="s">
        <v>668</v>
      </c>
      <c r="I2863" t="s">
        <v>678</v>
      </c>
      <c r="J2863">
        <v>3</v>
      </c>
      <c r="K2863">
        <v>31144</v>
      </c>
      <c r="L2863">
        <v>1</v>
      </c>
      <c r="M2863" t="s">
        <v>630</v>
      </c>
      <c r="N2863" t="s">
        <v>228</v>
      </c>
      <c r="O2863" t="s">
        <v>221</v>
      </c>
      <c r="P2863">
        <v>77</v>
      </c>
      <c r="Q2863">
        <v>25</v>
      </c>
      <c r="R2863">
        <f>SUMIFS(Table2[number],Table2[Event],"Goal",Table2[H/U],"HOME",Table2[GameID],Table2[[#This Row],[GameID]],Table2[GameTime],"&lt;="&amp;Table2[[#This Row],[GameTime]])</f>
        <v>13</v>
      </c>
      <c r="S2863">
        <f>SUMIFS(Table2[number],Table2[Event],"Goal",Table2[H/U],"AWAY",Table2[GameID],Table2[[#This Row],[GameID]],Table2[GameTime],"&lt;="&amp;Table2[[#This Row],[GameTime]])</f>
        <v>1</v>
      </c>
      <c r="T2863" t="str">
        <f>IF(Table2[[#This Row],[Event]]="Goal",Table2[[#This Row],[Hscore]]&amp;"-"&amp;Table2[[#This Row],[Uscore]],"")</f>
        <v>13-1</v>
      </c>
      <c r="U2863">
        <v>2603</v>
      </c>
      <c r="V2863" s="1">
        <f>Table2[[#This Row],[GameTime]]-(Table2[[#This Row],[period]]-1)*1200</f>
        <v>203</v>
      </c>
      <c r="W2863" s="1">
        <f>ROUNDDOWN(Table2[[#This Row],[Time]]/60,0)</f>
        <v>3</v>
      </c>
      <c r="X2863" s="1">
        <f>ROUNDDOWN((Table2[[#This Row],[Time]]/60-Table2[[#This Row],[Time2]])*60,0)</f>
        <v>23</v>
      </c>
      <c r="Y2863" s="1" t="str">
        <f>IF(Table2[[#This Row],[Time2]]&lt;10,0&amp;Table2[[#This Row],[Time2]],Table2[[#This Row],[Time2]])</f>
        <v>03</v>
      </c>
      <c r="Z2863" s="1">
        <f>IF(Table2[[#This Row],[Time3]]&lt;10,0&amp;Table2[[#This Row],[Time3]],Table2[[#This Row],[Time3]])</f>
        <v>23</v>
      </c>
      <c r="AA2863" s="2" t="str">
        <f>Table2[[#This Row],[Time4]]&amp;":"&amp;Table2[[#This Row],[Time5]]</f>
        <v>03:23</v>
      </c>
      <c r="AB2863" s="1" t="str" cm="1">
        <f t="array" ref="AB2863">IFERROR(IF(Table2[[#This Row],[code]]="","",_xlfn.IFS(AND(Table2[[#This Row],[code]]&lt;400,Table2[[#This Row],[code]]&lt;&gt;""),2,Table2[[#This Row],[code]]&gt;500,4)),"")</f>
        <v/>
      </c>
      <c r="AC2863" s="1" t="str">
        <f>IF(Table2[[#This Row],[Event]]="Penalty",Table2[[#This Row],[number]],IF(Table2[[#This Row],[Event]]="Time-Out",401,""))</f>
        <v/>
      </c>
      <c r="AD2863" s="1">
        <f>ROW(A2862)</f>
        <v>2862</v>
      </c>
      <c r="AE2863" s="1">
        <f>COUNTIFS(Table2[GameID],Table2[[#This Row],[GameID]],Table2[Column1],"&lt;="&amp;Table2[[#This Row],[Column1]])-1</f>
        <v>18</v>
      </c>
    </row>
    <row r="2864" spans="1:31" x14ac:dyDescent="0.45">
      <c r="A2864" t="s">
        <v>330</v>
      </c>
      <c r="B2864" t="str">
        <f>_xlfn.TEXTBEFORE(Table2[[#This Row],[Kamp]]," - ")</f>
        <v>Sunds Seahawks</v>
      </c>
      <c r="C2864" t="str">
        <f>_xlfn.TEXTAFTER(Table2[[#This Row],[Kamp]],"- ")</f>
        <v>ÅFK</v>
      </c>
      <c r="D2864">
        <v>45244</v>
      </c>
      <c r="E2864">
        <v>75120</v>
      </c>
      <c r="F2864">
        <v>20232024</v>
      </c>
      <c r="G2864" t="s">
        <v>17</v>
      </c>
      <c r="H2864" t="s">
        <v>666</v>
      </c>
      <c r="I2864" t="s">
        <v>677</v>
      </c>
      <c r="J2864">
        <v>3</v>
      </c>
      <c r="K2864">
        <v>31407</v>
      </c>
      <c r="L2864">
        <v>1</v>
      </c>
      <c r="M2864" t="s">
        <v>630</v>
      </c>
      <c r="N2864" t="s">
        <v>462</v>
      </c>
      <c r="O2864" t="s">
        <v>634</v>
      </c>
      <c r="P2864">
        <v>15</v>
      </c>
      <c r="Q2864" t="s">
        <v>634</v>
      </c>
      <c r="R2864">
        <f>SUMIFS(Table2[number],Table2[Event],"Goal",Table2[H/U],"HOME",Table2[GameID],Table2[[#This Row],[GameID]],Table2[GameTime],"&lt;="&amp;Table2[[#This Row],[GameTime]])</f>
        <v>13</v>
      </c>
      <c r="S2864">
        <f>SUMIFS(Table2[number],Table2[Event],"Goal",Table2[H/U],"AWAY",Table2[GameID],Table2[[#This Row],[GameID]],Table2[GameTime],"&lt;="&amp;Table2[[#This Row],[GameTime]])</f>
        <v>2</v>
      </c>
      <c r="T2864" t="str">
        <f>IF(Table2[[#This Row],[Event]]="Goal",Table2[[#This Row],[Hscore]]&amp;"-"&amp;Table2[[#This Row],[Uscore]],"")</f>
        <v>13-2</v>
      </c>
      <c r="U2864">
        <v>2825</v>
      </c>
      <c r="V2864" s="1">
        <f>Table2[[#This Row],[GameTime]]-(Table2[[#This Row],[period]]-1)*1200</f>
        <v>425</v>
      </c>
      <c r="W2864" s="1">
        <f>ROUNDDOWN(Table2[[#This Row],[Time]]/60,0)</f>
        <v>7</v>
      </c>
      <c r="X2864" s="1">
        <f>ROUNDDOWN((Table2[[#This Row],[Time]]/60-Table2[[#This Row],[Time2]])*60,0)</f>
        <v>4</v>
      </c>
      <c r="Y2864" s="1" t="str">
        <f>IF(Table2[[#This Row],[Time2]]&lt;10,0&amp;Table2[[#This Row],[Time2]],Table2[[#This Row],[Time2]])</f>
        <v>07</v>
      </c>
      <c r="Z2864" s="1" t="str">
        <f>IF(Table2[[#This Row],[Time3]]&lt;10,0&amp;Table2[[#This Row],[Time3]],Table2[[#This Row],[Time3]])</f>
        <v>04</v>
      </c>
      <c r="AA2864" s="2" t="str">
        <f>Table2[[#This Row],[Time4]]&amp;":"&amp;Table2[[#This Row],[Time5]]</f>
        <v>07:04</v>
      </c>
      <c r="AB2864" s="1" t="str" cm="1">
        <f t="array" ref="AB2864">IFERROR(IF(Table2[[#This Row],[code]]="","",_xlfn.IFS(AND(Table2[[#This Row],[code]]&lt;400,Table2[[#This Row],[code]]&lt;&gt;""),2,Table2[[#This Row],[code]]&gt;500,4)),"")</f>
        <v/>
      </c>
      <c r="AC2864" s="1" t="str">
        <f>IF(Table2[[#This Row],[Event]]="Penalty",Table2[[#This Row],[number]],IF(Table2[[#This Row],[Event]]="Time-Out",401,""))</f>
        <v/>
      </c>
      <c r="AD2864" s="1">
        <f>ROW(A2863)</f>
        <v>2863</v>
      </c>
      <c r="AE2864" s="1">
        <f>COUNTIFS(Table2[GameID],Table2[[#This Row],[GameID]],Table2[Column1],"&lt;="&amp;Table2[[#This Row],[Column1]])-1</f>
        <v>19</v>
      </c>
    </row>
    <row r="2865" spans="1:31" x14ac:dyDescent="0.45">
      <c r="A2865" t="s">
        <v>330</v>
      </c>
      <c r="B2865" t="str">
        <f>_xlfn.TEXTBEFORE(Table2[[#This Row],[Kamp]]," - ")</f>
        <v>Sunds Seahawks</v>
      </c>
      <c r="C2865" t="str">
        <f>_xlfn.TEXTAFTER(Table2[[#This Row],[Kamp]],"- ")</f>
        <v>ÅFK</v>
      </c>
      <c r="D2865">
        <v>45244</v>
      </c>
      <c r="E2865">
        <v>75120</v>
      </c>
      <c r="F2865">
        <v>20232024</v>
      </c>
      <c r="G2865" t="s">
        <v>17</v>
      </c>
      <c r="H2865" t="s">
        <v>668</v>
      </c>
      <c r="I2865" t="s">
        <v>678</v>
      </c>
      <c r="J2865">
        <v>3</v>
      </c>
      <c r="K2865">
        <v>31144</v>
      </c>
      <c r="L2865">
        <v>1</v>
      </c>
      <c r="M2865" t="s">
        <v>630</v>
      </c>
      <c r="N2865" t="s">
        <v>216</v>
      </c>
      <c r="O2865" t="s">
        <v>219</v>
      </c>
      <c r="P2865">
        <v>14</v>
      </c>
      <c r="Q2865">
        <v>23</v>
      </c>
      <c r="R2865">
        <f>SUMIFS(Table2[number],Table2[Event],"Goal",Table2[H/U],"HOME",Table2[GameID],Table2[[#This Row],[GameID]],Table2[GameTime],"&lt;="&amp;Table2[[#This Row],[GameTime]])</f>
        <v>14</v>
      </c>
      <c r="S2865">
        <f>SUMIFS(Table2[number],Table2[Event],"Goal",Table2[H/U],"AWAY",Table2[GameID],Table2[[#This Row],[GameID]],Table2[GameTime],"&lt;="&amp;Table2[[#This Row],[GameTime]])</f>
        <v>2</v>
      </c>
      <c r="T2865" t="str">
        <f>IF(Table2[[#This Row],[Event]]="Goal",Table2[[#This Row],[Hscore]]&amp;"-"&amp;Table2[[#This Row],[Uscore]],"")</f>
        <v>14-2</v>
      </c>
      <c r="U2865">
        <v>2875</v>
      </c>
      <c r="V2865" s="1">
        <f>Table2[[#This Row],[GameTime]]-(Table2[[#This Row],[period]]-1)*1200</f>
        <v>475</v>
      </c>
      <c r="W2865" s="1">
        <f>ROUNDDOWN(Table2[[#This Row],[Time]]/60,0)</f>
        <v>7</v>
      </c>
      <c r="X2865" s="1">
        <f>ROUNDDOWN((Table2[[#This Row],[Time]]/60-Table2[[#This Row],[Time2]])*60,0)</f>
        <v>55</v>
      </c>
      <c r="Y2865" s="1" t="str">
        <f>IF(Table2[[#This Row],[Time2]]&lt;10,0&amp;Table2[[#This Row],[Time2]],Table2[[#This Row],[Time2]])</f>
        <v>07</v>
      </c>
      <c r="Z2865" s="1">
        <f>IF(Table2[[#This Row],[Time3]]&lt;10,0&amp;Table2[[#This Row],[Time3]],Table2[[#This Row],[Time3]])</f>
        <v>55</v>
      </c>
      <c r="AA2865" s="2" t="str">
        <f>Table2[[#This Row],[Time4]]&amp;":"&amp;Table2[[#This Row],[Time5]]</f>
        <v>07:55</v>
      </c>
      <c r="AB2865" s="1" t="str" cm="1">
        <f t="array" ref="AB2865">IFERROR(IF(Table2[[#This Row],[code]]="","",_xlfn.IFS(AND(Table2[[#This Row],[code]]&lt;400,Table2[[#This Row],[code]]&lt;&gt;""),2,Table2[[#This Row],[code]]&gt;500,4)),"")</f>
        <v/>
      </c>
      <c r="AC2865" s="1" t="str">
        <f>IF(Table2[[#This Row],[Event]]="Penalty",Table2[[#This Row],[number]],IF(Table2[[#This Row],[Event]]="Time-Out",401,""))</f>
        <v/>
      </c>
      <c r="AD2865" s="1">
        <f>ROW(A2864)</f>
        <v>2864</v>
      </c>
      <c r="AE2865" s="1">
        <f>COUNTIFS(Table2[GameID],Table2[[#This Row],[GameID]],Table2[Column1],"&lt;="&amp;Table2[[#This Row],[Column1]])-1</f>
        <v>20</v>
      </c>
    </row>
    <row r="2866" spans="1:31" x14ac:dyDescent="0.45">
      <c r="A2866" t="s">
        <v>330</v>
      </c>
      <c r="B2866" t="str">
        <f>_xlfn.TEXTBEFORE(Table2[[#This Row],[Kamp]]," - ")</f>
        <v>Sunds Seahawks</v>
      </c>
      <c r="C2866" t="str">
        <f>_xlfn.TEXTAFTER(Table2[[#This Row],[Kamp]],"- ")</f>
        <v>ÅFK</v>
      </c>
      <c r="D2866">
        <v>45244</v>
      </c>
      <c r="E2866">
        <v>75120</v>
      </c>
      <c r="F2866">
        <v>20232024</v>
      </c>
      <c r="G2866" t="s">
        <v>17</v>
      </c>
      <c r="H2866" t="s">
        <v>668</v>
      </c>
      <c r="I2866" t="s">
        <v>678</v>
      </c>
      <c r="J2866">
        <v>3</v>
      </c>
      <c r="K2866">
        <v>31144</v>
      </c>
      <c r="L2866">
        <v>1</v>
      </c>
      <c r="M2866" t="s">
        <v>630</v>
      </c>
      <c r="N2866" t="s">
        <v>231</v>
      </c>
      <c r="O2866" t="s">
        <v>219</v>
      </c>
      <c r="P2866">
        <v>97</v>
      </c>
      <c r="Q2866">
        <v>23</v>
      </c>
      <c r="R2866">
        <f>SUMIFS(Table2[number],Table2[Event],"Goal",Table2[H/U],"HOME",Table2[GameID],Table2[[#This Row],[GameID]],Table2[GameTime],"&lt;="&amp;Table2[[#This Row],[GameTime]])</f>
        <v>15</v>
      </c>
      <c r="S2866">
        <f>SUMIFS(Table2[number],Table2[Event],"Goal",Table2[H/U],"AWAY",Table2[GameID],Table2[[#This Row],[GameID]],Table2[GameTime],"&lt;="&amp;Table2[[#This Row],[GameTime]])</f>
        <v>2</v>
      </c>
      <c r="T2866" t="str">
        <f>IF(Table2[[#This Row],[Event]]="Goal",Table2[[#This Row],[Hscore]]&amp;"-"&amp;Table2[[#This Row],[Uscore]],"")</f>
        <v>15-2</v>
      </c>
      <c r="U2866">
        <v>3075</v>
      </c>
      <c r="V2866" s="1">
        <f>Table2[[#This Row],[GameTime]]-(Table2[[#This Row],[period]]-1)*1200</f>
        <v>675</v>
      </c>
      <c r="W2866" s="1">
        <f>ROUNDDOWN(Table2[[#This Row],[Time]]/60,0)</f>
        <v>11</v>
      </c>
      <c r="X2866" s="1">
        <f>ROUNDDOWN((Table2[[#This Row],[Time]]/60-Table2[[#This Row],[Time2]])*60,0)</f>
        <v>15</v>
      </c>
      <c r="Y2866" s="1">
        <f>IF(Table2[[#This Row],[Time2]]&lt;10,0&amp;Table2[[#This Row],[Time2]],Table2[[#This Row],[Time2]])</f>
        <v>11</v>
      </c>
      <c r="Z2866" s="1">
        <f>IF(Table2[[#This Row],[Time3]]&lt;10,0&amp;Table2[[#This Row],[Time3]],Table2[[#This Row],[Time3]])</f>
        <v>15</v>
      </c>
      <c r="AA2866" s="2" t="str">
        <f>Table2[[#This Row],[Time4]]&amp;":"&amp;Table2[[#This Row],[Time5]]</f>
        <v>11:15</v>
      </c>
      <c r="AB2866" s="1" t="str" cm="1">
        <f t="array" ref="AB2866">IFERROR(IF(Table2[[#This Row],[code]]="","",_xlfn.IFS(AND(Table2[[#This Row],[code]]&lt;400,Table2[[#This Row],[code]]&lt;&gt;""),2,Table2[[#This Row],[code]]&gt;500,4)),"")</f>
        <v/>
      </c>
      <c r="AC2866" s="1" t="str">
        <f>IF(Table2[[#This Row],[Event]]="Penalty",Table2[[#This Row],[number]],IF(Table2[[#This Row],[Event]]="Time-Out",401,""))</f>
        <v/>
      </c>
      <c r="AD2866" s="1">
        <f>ROW(A2865)</f>
        <v>2865</v>
      </c>
      <c r="AE2866" s="1">
        <f>COUNTIFS(Table2[GameID],Table2[[#This Row],[GameID]],Table2[Column1],"&lt;="&amp;Table2[[#This Row],[Column1]])-1</f>
        <v>21</v>
      </c>
    </row>
    <row r="2867" spans="1:31" x14ac:dyDescent="0.45">
      <c r="A2867" t="s">
        <v>330</v>
      </c>
      <c r="B2867" t="str">
        <f>_xlfn.TEXTBEFORE(Table2[[#This Row],[Kamp]]," - ")</f>
        <v>Sunds Seahawks</v>
      </c>
      <c r="C2867" t="str">
        <f>_xlfn.TEXTAFTER(Table2[[#This Row],[Kamp]],"- ")</f>
        <v>ÅFK</v>
      </c>
      <c r="D2867">
        <v>45244</v>
      </c>
      <c r="E2867">
        <v>75120</v>
      </c>
      <c r="F2867">
        <v>20232024</v>
      </c>
      <c r="G2867" t="s">
        <v>17</v>
      </c>
      <c r="H2867" t="s">
        <v>666</v>
      </c>
      <c r="I2867" t="s">
        <v>677</v>
      </c>
      <c r="J2867">
        <v>3</v>
      </c>
      <c r="K2867">
        <v>31407</v>
      </c>
      <c r="L2867">
        <v>1</v>
      </c>
      <c r="M2867" t="s">
        <v>630</v>
      </c>
      <c r="N2867" t="s">
        <v>152</v>
      </c>
      <c r="O2867" t="s">
        <v>465</v>
      </c>
      <c r="P2867">
        <v>14</v>
      </c>
      <c r="Q2867">
        <v>90</v>
      </c>
      <c r="R2867">
        <f>SUMIFS(Table2[number],Table2[Event],"Goal",Table2[H/U],"HOME",Table2[GameID],Table2[[#This Row],[GameID]],Table2[GameTime],"&lt;="&amp;Table2[[#This Row],[GameTime]])</f>
        <v>15</v>
      </c>
      <c r="S2867">
        <f>SUMIFS(Table2[number],Table2[Event],"Goal",Table2[H/U],"AWAY",Table2[GameID],Table2[[#This Row],[GameID]],Table2[GameTime],"&lt;="&amp;Table2[[#This Row],[GameTime]])</f>
        <v>3</v>
      </c>
      <c r="T2867" t="str">
        <f>IF(Table2[[#This Row],[Event]]="Goal",Table2[[#This Row],[Hscore]]&amp;"-"&amp;Table2[[#This Row],[Uscore]],"")</f>
        <v>15-3</v>
      </c>
      <c r="U2867">
        <v>3198</v>
      </c>
      <c r="V2867" s="1">
        <f>Table2[[#This Row],[GameTime]]-(Table2[[#This Row],[period]]-1)*1200</f>
        <v>798</v>
      </c>
      <c r="W2867" s="1">
        <f>ROUNDDOWN(Table2[[#This Row],[Time]]/60,0)</f>
        <v>13</v>
      </c>
      <c r="X2867" s="1">
        <f>ROUNDDOWN((Table2[[#This Row],[Time]]/60-Table2[[#This Row],[Time2]])*60,0)</f>
        <v>18</v>
      </c>
      <c r="Y2867" s="1">
        <f>IF(Table2[[#This Row],[Time2]]&lt;10,0&amp;Table2[[#This Row],[Time2]],Table2[[#This Row],[Time2]])</f>
        <v>13</v>
      </c>
      <c r="Z2867" s="1">
        <f>IF(Table2[[#This Row],[Time3]]&lt;10,0&amp;Table2[[#This Row],[Time3]],Table2[[#This Row],[Time3]])</f>
        <v>18</v>
      </c>
      <c r="AA2867" s="2" t="str">
        <f>Table2[[#This Row],[Time4]]&amp;":"&amp;Table2[[#This Row],[Time5]]</f>
        <v>13:18</v>
      </c>
      <c r="AB2867" s="1" t="str" cm="1">
        <f t="array" ref="AB2867">IFERROR(IF(Table2[[#This Row],[code]]="","",_xlfn.IFS(AND(Table2[[#This Row],[code]]&lt;400,Table2[[#This Row],[code]]&lt;&gt;""),2,Table2[[#This Row],[code]]&gt;500,4)),"")</f>
        <v/>
      </c>
      <c r="AC2867" s="1" t="str">
        <f>IF(Table2[[#This Row],[Event]]="Penalty",Table2[[#This Row],[number]],IF(Table2[[#This Row],[Event]]="Time-Out",401,""))</f>
        <v/>
      </c>
      <c r="AD2867" s="1">
        <f>ROW(A2866)</f>
        <v>2866</v>
      </c>
      <c r="AE2867" s="1">
        <f>COUNTIFS(Table2[GameID],Table2[[#This Row],[GameID]],Table2[Column1],"&lt;="&amp;Table2[[#This Row],[Column1]])-1</f>
        <v>22</v>
      </c>
    </row>
    <row r="2868" spans="1:31" x14ac:dyDescent="0.45">
      <c r="A2868" t="s">
        <v>330</v>
      </c>
      <c r="B2868" t="str">
        <f>_xlfn.TEXTBEFORE(Table2[[#This Row],[Kamp]]," - ")</f>
        <v>Sunds Seahawks</v>
      </c>
      <c r="C2868" t="str">
        <f>_xlfn.TEXTAFTER(Table2[[#This Row],[Kamp]],"- ")</f>
        <v>ÅFK</v>
      </c>
      <c r="D2868">
        <v>45244</v>
      </c>
      <c r="E2868">
        <v>75120</v>
      </c>
      <c r="F2868">
        <v>20232024</v>
      </c>
      <c r="G2868" t="s">
        <v>17</v>
      </c>
      <c r="H2868" t="s">
        <v>668</v>
      </c>
      <c r="I2868" t="s">
        <v>678</v>
      </c>
      <c r="J2868">
        <v>3</v>
      </c>
      <c r="K2868">
        <v>31144</v>
      </c>
      <c r="L2868">
        <v>0</v>
      </c>
      <c r="M2868" t="s">
        <v>633</v>
      </c>
      <c r="N2868" t="s">
        <v>634</v>
      </c>
      <c r="O2868" t="s">
        <v>634</v>
      </c>
      <c r="P2868" t="s">
        <v>634</v>
      </c>
      <c r="Q2868" t="s">
        <v>634</v>
      </c>
      <c r="R2868">
        <f>SUMIFS(Table2[number],Table2[Event],"Goal",Table2[H/U],"HOME",Table2[GameID],Table2[[#This Row],[GameID]],Table2[GameTime],"&lt;="&amp;Table2[[#This Row],[GameTime]])</f>
        <v>15</v>
      </c>
      <c r="S2868">
        <f>SUMIFS(Table2[number],Table2[Event],"Goal",Table2[H/U],"AWAY",Table2[GameID],Table2[[#This Row],[GameID]],Table2[GameTime],"&lt;="&amp;Table2[[#This Row],[GameTime]])</f>
        <v>3</v>
      </c>
      <c r="T2868" t="str">
        <f>IF(Table2[[#This Row],[Event]]="Goal",Table2[[#This Row],[Hscore]]&amp;"-"&amp;Table2[[#This Row],[Uscore]],"")</f>
        <v/>
      </c>
      <c r="U2868">
        <v>3198</v>
      </c>
      <c r="V2868" s="1">
        <f>Table2[[#This Row],[GameTime]]-(Table2[[#This Row],[period]]-1)*1200</f>
        <v>798</v>
      </c>
      <c r="W2868" s="1">
        <f>ROUNDDOWN(Table2[[#This Row],[Time]]/60,0)</f>
        <v>13</v>
      </c>
      <c r="X2868" s="1">
        <f>ROUNDDOWN((Table2[[#This Row],[Time]]/60-Table2[[#This Row],[Time2]])*60,0)</f>
        <v>18</v>
      </c>
      <c r="Y2868" s="1">
        <f>IF(Table2[[#This Row],[Time2]]&lt;10,0&amp;Table2[[#This Row],[Time2]],Table2[[#This Row],[Time2]])</f>
        <v>13</v>
      </c>
      <c r="Z2868" s="1">
        <f>IF(Table2[[#This Row],[Time3]]&lt;10,0&amp;Table2[[#This Row],[Time3]],Table2[[#This Row],[Time3]])</f>
        <v>18</v>
      </c>
      <c r="AA2868" s="2" t="str">
        <f>Table2[[#This Row],[Time4]]&amp;":"&amp;Table2[[#This Row],[Time5]]</f>
        <v>13:18</v>
      </c>
      <c r="AB2868" s="1" t="str" cm="1">
        <f t="array" ref="AB2868">IFERROR(IF(Table2[[#This Row],[code]]="","",_xlfn.IFS(AND(Table2[[#This Row],[code]]&lt;400,Table2[[#This Row],[code]]&lt;&gt;""),2,Table2[[#This Row],[code]]&gt;500,4)),"")</f>
        <v/>
      </c>
      <c r="AC2868" s="1">
        <f>IF(Table2[[#This Row],[Event]]="Penalty",Table2[[#This Row],[number]],IF(Table2[[#This Row],[Event]]="Time-Out",401,""))</f>
        <v>401</v>
      </c>
      <c r="AD2868" s="1">
        <f>ROW(A2867)</f>
        <v>2867</v>
      </c>
      <c r="AE2868" s="1">
        <f>COUNTIFS(Table2[GameID],Table2[[#This Row],[GameID]],Table2[Column1],"&lt;="&amp;Table2[[#This Row],[Column1]])-1</f>
        <v>23</v>
      </c>
    </row>
    <row r="2869" spans="1:31" x14ac:dyDescent="0.45">
      <c r="A2869" t="s">
        <v>330</v>
      </c>
      <c r="B2869" t="str">
        <f>_xlfn.TEXTBEFORE(Table2[[#This Row],[Kamp]]," - ")</f>
        <v>Sunds Seahawks</v>
      </c>
      <c r="C2869" t="str">
        <f>_xlfn.TEXTAFTER(Table2[[#This Row],[Kamp]],"- ")</f>
        <v>ÅFK</v>
      </c>
      <c r="D2869">
        <v>45244</v>
      </c>
      <c r="E2869">
        <v>75120</v>
      </c>
      <c r="F2869">
        <v>20232024</v>
      </c>
      <c r="G2869" t="s">
        <v>17</v>
      </c>
      <c r="H2869" t="s">
        <v>668</v>
      </c>
      <c r="I2869" t="s">
        <v>678</v>
      </c>
      <c r="J2869">
        <v>3</v>
      </c>
      <c r="K2869">
        <v>31144</v>
      </c>
      <c r="L2869">
        <v>1</v>
      </c>
      <c r="M2869" t="s">
        <v>630</v>
      </c>
      <c r="N2869" t="s">
        <v>216</v>
      </c>
      <c r="O2869" t="s">
        <v>231</v>
      </c>
      <c r="P2869">
        <v>14</v>
      </c>
      <c r="Q2869">
        <v>97</v>
      </c>
      <c r="R2869">
        <f>SUMIFS(Table2[number],Table2[Event],"Goal",Table2[H/U],"HOME",Table2[GameID],Table2[[#This Row],[GameID]],Table2[GameTime],"&lt;="&amp;Table2[[#This Row],[GameTime]])</f>
        <v>16</v>
      </c>
      <c r="S2869">
        <f>SUMIFS(Table2[number],Table2[Event],"Goal",Table2[H/U],"AWAY",Table2[GameID],Table2[[#This Row],[GameID]],Table2[GameTime],"&lt;="&amp;Table2[[#This Row],[GameTime]])</f>
        <v>3</v>
      </c>
      <c r="T2869" t="str">
        <f>IF(Table2[[#This Row],[Event]]="Goal",Table2[[#This Row],[Hscore]]&amp;"-"&amp;Table2[[#This Row],[Uscore]],"")</f>
        <v>16-3</v>
      </c>
      <c r="U2869">
        <v>3215</v>
      </c>
      <c r="V2869" s="1">
        <f>Table2[[#This Row],[GameTime]]-(Table2[[#This Row],[period]]-1)*1200</f>
        <v>815</v>
      </c>
      <c r="W2869" s="1">
        <f>ROUNDDOWN(Table2[[#This Row],[Time]]/60,0)</f>
        <v>13</v>
      </c>
      <c r="X2869" s="1">
        <f>ROUNDDOWN((Table2[[#This Row],[Time]]/60-Table2[[#This Row],[Time2]])*60,0)</f>
        <v>35</v>
      </c>
      <c r="Y2869" s="1">
        <f>IF(Table2[[#This Row],[Time2]]&lt;10,0&amp;Table2[[#This Row],[Time2]],Table2[[#This Row],[Time2]])</f>
        <v>13</v>
      </c>
      <c r="Z2869" s="1">
        <f>IF(Table2[[#This Row],[Time3]]&lt;10,0&amp;Table2[[#This Row],[Time3]],Table2[[#This Row],[Time3]])</f>
        <v>35</v>
      </c>
      <c r="AA2869" s="2" t="str">
        <f>Table2[[#This Row],[Time4]]&amp;":"&amp;Table2[[#This Row],[Time5]]</f>
        <v>13:35</v>
      </c>
      <c r="AB2869" s="1" t="str" cm="1">
        <f t="array" ref="AB2869">IFERROR(IF(Table2[[#This Row],[code]]="","",_xlfn.IFS(AND(Table2[[#This Row],[code]]&lt;400,Table2[[#This Row],[code]]&lt;&gt;""),2,Table2[[#This Row],[code]]&gt;500,4)),"")</f>
        <v/>
      </c>
      <c r="AC2869" s="1" t="str">
        <f>IF(Table2[[#This Row],[Event]]="Penalty",Table2[[#This Row],[number]],IF(Table2[[#This Row],[Event]]="Time-Out",401,""))</f>
        <v/>
      </c>
      <c r="AD2869" s="1">
        <f>ROW(A2868)</f>
        <v>2868</v>
      </c>
      <c r="AE2869" s="1">
        <f>COUNTIFS(Table2[GameID],Table2[[#This Row],[GameID]],Table2[Column1],"&lt;="&amp;Table2[[#This Row],[Column1]])-1</f>
        <v>24</v>
      </c>
    </row>
    <row r="2870" spans="1:31" x14ac:dyDescent="0.45">
      <c r="A2870" t="s">
        <v>330</v>
      </c>
      <c r="B2870" t="str">
        <f>_xlfn.TEXTBEFORE(Table2[[#This Row],[Kamp]]," - ")</f>
        <v>Sunds Seahawks</v>
      </c>
      <c r="C2870" t="str">
        <f>_xlfn.TEXTAFTER(Table2[[#This Row],[Kamp]],"- ")</f>
        <v>ÅFK</v>
      </c>
      <c r="D2870">
        <v>45244</v>
      </c>
      <c r="E2870">
        <v>75120</v>
      </c>
      <c r="F2870">
        <v>20232024</v>
      </c>
      <c r="G2870" t="s">
        <v>17</v>
      </c>
      <c r="H2870" t="s">
        <v>666</v>
      </c>
      <c r="I2870" t="s">
        <v>677</v>
      </c>
      <c r="J2870">
        <v>3</v>
      </c>
      <c r="K2870">
        <v>31407</v>
      </c>
      <c r="L2870">
        <v>1</v>
      </c>
      <c r="M2870" t="s">
        <v>630</v>
      </c>
      <c r="N2870" t="s">
        <v>151</v>
      </c>
      <c r="O2870" t="s">
        <v>634</v>
      </c>
      <c r="P2870">
        <v>8</v>
      </c>
      <c r="Q2870" t="s">
        <v>634</v>
      </c>
      <c r="R2870">
        <f>SUMIFS(Table2[number],Table2[Event],"Goal",Table2[H/U],"HOME",Table2[GameID],Table2[[#This Row],[GameID]],Table2[GameTime],"&lt;="&amp;Table2[[#This Row],[GameTime]])</f>
        <v>16</v>
      </c>
      <c r="S2870">
        <f>SUMIFS(Table2[number],Table2[Event],"Goal",Table2[H/U],"AWAY",Table2[GameID],Table2[[#This Row],[GameID]],Table2[GameTime],"&lt;="&amp;Table2[[#This Row],[GameTime]])</f>
        <v>4</v>
      </c>
      <c r="T2870" t="str">
        <f>IF(Table2[[#This Row],[Event]]="Goal",Table2[[#This Row],[Hscore]]&amp;"-"&amp;Table2[[#This Row],[Uscore]],"")</f>
        <v>16-4</v>
      </c>
      <c r="U2870">
        <v>3245</v>
      </c>
      <c r="V2870" s="1">
        <f>Table2[[#This Row],[GameTime]]-(Table2[[#This Row],[period]]-1)*1200</f>
        <v>845</v>
      </c>
      <c r="W2870" s="1">
        <f>ROUNDDOWN(Table2[[#This Row],[Time]]/60,0)</f>
        <v>14</v>
      </c>
      <c r="X2870" s="1">
        <f>ROUNDDOWN((Table2[[#This Row],[Time]]/60-Table2[[#This Row],[Time2]])*60,0)</f>
        <v>5</v>
      </c>
      <c r="Y2870" s="1">
        <f>IF(Table2[[#This Row],[Time2]]&lt;10,0&amp;Table2[[#This Row],[Time2]],Table2[[#This Row],[Time2]])</f>
        <v>14</v>
      </c>
      <c r="Z2870" s="1" t="str">
        <f>IF(Table2[[#This Row],[Time3]]&lt;10,0&amp;Table2[[#This Row],[Time3]],Table2[[#This Row],[Time3]])</f>
        <v>05</v>
      </c>
      <c r="AA2870" s="2" t="str">
        <f>Table2[[#This Row],[Time4]]&amp;":"&amp;Table2[[#This Row],[Time5]]</f>
        <v>14:05</v>
      </c>
      <c r="AB2870" s="1" t="str" cm="1">
        <f t="array" ref="AB2870">IFERROR(IF(Table2[[#This Row],[code]]="","",_xlfn.IFS(AND(Table2[[#This Row],[code]]&lt;400,Table2[[#This Row],[code]]&lt;&gt;""),2,Table2[[#This Row],[code]]&gt;500,4)),"")</f>
        <v/>
      </c>
      <c r="AC2870" s="1" t="str">
        <f>IF(Table2[[#This Row],[Event]]="Penalty",Table2[[#This Row],[number]],IF(Table2[[#This Row],[Event]]="Time-Out",401,""))</f>
        <v/>
      </c>
      <c r="AD2870" s="1">
        <f>ROW(A2869)</f>
        <v>2869</v>
      </c>
      <c r="AE2870" s="1">
        <f>COUNTIFS(Table2[GameID],Table2[[#This Row],[GameID]],Table2[Column1],"&lt;="&amp;Table2[[#This Row],[Column1]])-1</f>
        <v>25</v>
      </c>
    </row>
    <row r="2871" spans="1:31" x14ac:dyDescent="0.45">
      <c r="A2871" t="s">
        <v>330</v>
      </c>
      <c r="B2871" t="str">
        <f>_xlfn.TEXTBEFORE(Table2[[#This Row],[Kamp]]," - ")</f>
        <v>Sunds Seahawks</v>
      </c>
      <c r="C2871" t="str">
        <f>_xlfn.TEXTAFTER(Table2[[#This Row],[Kamp]],"- ")</f>
        <v>ÅFK</v>
      </c>
      <c r="D2871">
        <v>45244</v>
      </c>
      <c r="E2871">
        <v>75120</v>
      </c>
      <c r="F2871">
        <v>20232024</v>
      </c>
      <c r="G2871" t="s">
        <v>17</v>
      </c>
      <c r="H2871" t="s">
        <v>668</v>
      </c>
      <c r="I2871" t="s">
        <v>678</v>
      </c>
      <c r="J2871">
        <v>3</v>
      </c>
      <c r="K2871">
        <v>31144</v>
      </c>
      <c r="L2871">
        <v>1</v>
      </c>
      <c r="M2871" t="s">
        <v>630</v>
      </c>
      <c r="N2871" t="s">
        <v>228</v>
      </c>
      <c r="O2871" t="s">
        <v>215</v>
      </c>
      <c r="P2871">
        <v>77</v>
      </c>
      <c r="Q2871">
        <v>9</v>
      </c>
      <c r="R2871">
        <f>SUMIFS(Table2[number],Table2[Event],"Goal",Table2[H/U],"HOME",Table2[GameID],Table2[[#This Row],[GameID]],Table2[GameTime],"&lt;="&amp;Table2[[#This Row],[GameTime]])</f>
        <v>17</v>
      </c>
      <c r="S2871">
        <f>SUMIFS(Table2[number],Table2[Event],"Goal",Table2[H/U],"AWAY",Table2[GameID],Table2[[#This Row],[GameID]],Table2[GameTime],"&lt;="&amp;Table2[[#This Row],[GameTime]])</f>
        <v>4</v>
      </c>
      <c r="T2871" t="str">
        <f>IF(Table2[[#This Row],[Event]]="Goal",Table2[[#This Row],[Hscore]]&amp;"-"&amp;Table2[[#This Row],[Uscore]],"")</f>
        <v>17-4</v>
      </c>
      <c r="U2871">
        <v>3258</v>
      </c>
      <c r="V2871" s="1">
        <f>Table2[[#This Row],[GameTime]]-(Table2[[#This Row],[period]]-1)*1200</f>
        <v>858</v>
      </c>
      <c r="W2871" s="1">
        <f>ROUNDDOWN(Table2[[#This Row],[Time]]/60,0)</f>
        <v>14</v>
      </c>
      <c r="X2871" s="1">
        <f>ROUNDDOWN((Table2[[#This Row],[Time]]/60-Table2[[#This Row],[Time2]])*60,0)</f>
        <v>18</v>
      </c>
      <c r="Y2871" s="1">
        <f>IF(Table2[[#This Row],[Time2]]&lt;10,0&amp;Table2[[#This Row],[Time2]],Table2[[#This Row],[Time2]])</f>
        <v>14</v>
      </c>
      <c r="Z2871" s="1">
        <f>IF(Table2[[#This Row],[Time3]]&lt;10,0&amp;Table2[[#This Row],[Time3]],Table2[[#This Row],[Time3]])</f>
        <v>18</v>
      </c>
      <c r="AA2871" s="2" t="str">
        <f>Table2[[#This Row],[Time4]]&amp;":"&amp;Table2[[#This Row],[Time5]]</f>
        <v>14:18</v>
      </c>
      <c r="AB2871" s="1" t="str" cm="1">
        <f t="array" ref="AB2871">IFERROR(IF(Table2[[#This Row],[code]]="","",_xlfn.IFS(AND(Table2[[#This Row],[code]]&lt;400,Table2[[#This Row],[code]]&lt;&gt;""),2,Table2[[#This Row],[code]]&gt;500,4)),"")</f>
        <v/>
      </c>
      <c r="AC2871" s="1" t="str">
        <f>IF(Table2[[#This Row],[Event]]="Penalty",Table2[[#This Row],[number]],IF(Table2[[#This Row],[Event]]="Time-Out",401,""))</f>
        <v/>
      </c>
      <c r="AD2871" s="1">
        <f>ROW(A2870)</f>
        <v>2870</v>
      </c>
      <c r="AE2871" s="1">
        <f>COUNTIFS(Table2[GameID],Table2[[#This Row],[GameID]],Table2[Column1],"&lt;="&amp;Table2[[#This Row],[Column1]])-1</f>
        <v>26</v>
      </c>
    </row>
    <row r="2872" spans="1:31" x14ac:dyDescent="0.45">
      <c r="A2872" t="s">
        <v>330</v>
      </c>
      <c r="B2872" t="str">
        <f>_xlfn.TEXTBEFORE(Table2[[#This Row],[Kamp]]," - ")</f>
        <v>Sunds Seahawks</v>
      </c>
      <c r="C2872" t="str">
        <f>_xlfn.TEXTAFTER(Table2[[#This Row],[Kamp]],"- ")</f>
        <v>ÅFK</v>
      </c>
      <c r="D2872">
        <v>45244</v>
      </c>
      <c r="E2872">
        <v>75120</v>
      </c>
      <c r="F2872">
        <v>20232024</v>
      </c>
      <c r="G2872" t="s">
        <v>17</v>
      </c>
      <c r="H2872" t="s">
        <v>668</v>
      </c>
      <c r="I2872" t="s">
        <v>678</v>
      </c>
      <c r="J2872">
        <v>3</v>
      </c>
      <c r="K2872">
        <v>31144</v>
      </c>
      <c r="L2872">
        <v>1</v>
      </c>
      <c r="M2872" t="s">
        <v>630</v>
      </c>
      <c r="N2872" t="s">
        <v>228</v>
      </c>
      <c r="O2872" t="s">
        <v>50</v>
      </c>
      <c r="P2872">
        <v>77</v>
      </c>
      <c r="Q2872">
        <v>63</v>
      </c>
      <c r="R2872">
        <f>SUMIFS(Table2[number],Table2[Event],"Goal",Table2[H/U],"HOME",Table2[GameID],Table2[[#This Row],[GameID]],Table2[GameTime],"&lt;="&amp;Table2[[#This Row],[GameTime]])</f>
        <v>18</v>
      </c>
      <c r="S2872">
        <f>SUMIFS(Table2[number],Table2[Event],"Goal",Table2[H/U],"AWAY",Table2[GameID],Table2[[#This Row],[GameID]],Table2[GameTime],"&lt;="&amp;Table2[[#This Row],[GameTime]])</f>
        <v>4</v>
      </c>
      <c r="T2872" t="str">
        <f>IF(Table2[[#This Row],[Event]]="Goal",Table2[[#This Row],[Hscore]]&amp;"-"&amp;Table2[[#This Row],[Uscore]],"")</f>
        <v>18-4</v>
      </c>
      <c r="U2872">
        <v>3366</v>
      </c>
      <c r="V2872" s="1">
        <f>Table2[[#This Row],[GameTime]]-(Table2[[#This Row],[period]]-1)*1200</f>
        <v>966</v>
      </c>
      <c r="W2872" s="1">
        <f>ROUNDDOWN(Table2[[#This Row],[Time]]/60,0)</f>
        <v>16</v>
      </c>
      <c r="X2872" s="1">
        <f>ROUNDDOWN((Table2[[#This Row],[Time]]/60-Table2[[#This Row],[Time2]])*60,0)</f>
        <v>6</v>
      </c>
      <c r="Y2872" s="1">
        <f>IF(Table2[[#This Row],[Time2]]&lt;10,0&amp;Table2[[#This Row],[Time2]],Table2[[#This Row],[Time2]])</f>
        <v>16</v>
      </c>
      <c r="Z2872" s="1" t="str">
        <f>IF(Table2[[#This Row],[Time3]]&lt;10,0&amp;Table2[[#This Row],[Time3]],Table2[[#This Row],[Time3]])</f>
        <v>06</v>
      </c>
      <c r="AA2872" s="2" t="str">
        <f>Table2[[#This Row],[Time4]]&amp;":"&amp;Table2[[#This Row],[Time5]]</f>
        <v>16:06</v>
      </c>
      <c r="AB2872" s="1" t="str" cm="1">
        <f t="array" ref="AB2872">IFERROR(IF(Table2[[#This Row],[code]]="","",_xlfn.IFS(AND(Table2[[#This Row],[code]]&lt;400,Table2[[#This Row],[code]]&lt;&gt;""),2,Table2[[#This Row],[code]]&gt;500,4)),"")</f>
        <v/>
      </c>
      <c r="AC2872" s="1" t="str">
        <f>IF(Table2[[#This Row],[Event]]="Penalty",Table2[[#This Row],[number]],IF(Table2[[#This Row],[Event]]="Time-Out",401,""))</f>
        <v/>
      </c>
      <c r="AD2872" s="1">
        <f>ROW(A2871)</f>
        <v>2871</v>
      </c>
      <c r="AE2872" s="1">
        <f>COUNTIFS(Table2[GameID],Table2[[#This Row],[GameID]],Table2[Column1],"&lt;="&amp;Table2[[#This Row],[Column1]])-1</f>
        <v>27</v>
      </c>
    </row>
    <row r="2873" spans="1:31" x14ac:dyDescent="0.45">
      <c r="A2873" t="s">
        <v>330</v>
      </c>
      <c r="B2873" t="str">
        <f>_xlfn.TEXTBEFORE(Table2[[#This Row],[Kamp]]," - ")</f>
        <v>Sunds Seahawks</v>
      </c>
      <c r="C2873" t="str">
        <f>_xlfn.TEXTAFTER(Table2[[#This Row],[Kamp]],"- ")</f>
        <v>ÅFK</v>
      </c>
      <c r="D2873">
        <v>45244</v>
      </c>
      <c r="E2873">
        <v>75120</v>
      </c>
      <c r="F2873">
        <v>20232024</v>
      </c>
      <c r="G2873" t="s">
        <v>17</v>
      </c>
      <c r="H2873" t="s">
        <v>668</v>
      </c>
      <c r="I2873" t="s">
        <v>678</v>
      </c>
      <c r="J2873">
        <v>3</v>
      </c>
      <c r="K2873">
        <v>31144</v>
      </c>
      <c r="L2873">
        <v>1</v>
      </c>
      <c r="M2873" t="s">
        <v>630</v>
      </c>
      <c r="N2873" t="s">
        <v>231</v>
      </c>
      <c r="O2873" t="s">
        <v>219</v>
      </c>
      <c r="P2873">
        <v>97</v>
      </c>
      <c r="Q2873">
        <v>23</v>
      </c>
      <c r="R2873">
        <f>SUMIFS(Table2[number],Table2[Event],"Goal",Table2[H/U],"HOME",Table2[GameID],Table2[[#This Row],[GameID]],Table2[GameTime],"&lt;="&amp;Table2[[#This Row],[GameTime]])</f>
        <v>19</v>
      </c>
      <c r="S2873">
        <f>SUMIFS(Table2[number],Table2[Event],"Goal",Table2[H/U],"AWAY",Table2[GameID],Table2[[#This Row],[GameID]],Table2[GameTime],"&lt;="&amp;Table2[[#This Row],[GameTime]])</f>
        <v>4</v>
      </c>
      <c r="T2873" t="str">
        <f>IF(Table2[[#This Row],[Event]]="Goal",Table2[[#This Row],[Hscore]]&amp;"-"&amp;Table2[[#This Row],[Uscore]],"")</f>
        <v>19-4</v>
      </c>
      <c r="U2873">
        <v>3394</v>
      </c>
      <c r="V2873" s="1">
        <f>Table2[[#This Row],[GameTime]]-(Table2[[#This Row],[period]]-1)*1200</f>
        <v>994</v>
      </c>
      <c r="W2873" s="1">
        <f>ROUNDDOWN(Table2[[#This Row],[Time]]/60,0)</f>
        <v>16</v>
      </c>
      <c r="X2873" s="1">
        <f>ROUNDDOWN((Table2[[#This Row],[Time]]/60-Table2[[#This Row],[Time2]])*60,0)</f>
        <v>34</v>
      </c>
      <c r="Y2873" s="1">
        <f>IF(Table2[[#This Row],[Time2]]&lt;10,0&amp;Table2[[#This Row],[Time2]],Table2[[#This Row],[Time2]])</f>
        <v>16</v>
      </c>
      <c r="Z2873" s="1">
        <f>IF(Table2[[#This Row],[Time3]]&lt;10,0&amp;Table2[[#This Row],[Time3]],Table2[[#This Row],[Time3]])</f>
        <v>34</v>
      </c>
      <c r="AA2873" s="2" t="str">
        <f>Table2[[#This Row],[Time4]]&amp;":"&amp;Table2[[#This Row],[Time5]]</f>
        <v>16:34</v>
      </c>
      <c r="AB2873" s="1" t="str" cm="1">
        <f t="array" ref="AB2873">IFERROR(IF(Table2[[#This Row],[code]]="","",_xlfn.IFS(AND(Table2[[#This Row],[code]]&lt;400,Table2[[#This Row],[code]]&lt;&gt;""),2,Table2[[#This Row],[code]]&gt;500,4)),"")</f>
        <v/>
      </c>
      <c r="AC2873" s="1" t="str">
        <f>IF(Table2[[#This Row],[Event]]="Penalty",Table2[[#This Row],[number]],IF(Table2[[#This Row],[Event]]="Time-Out",401,""))</f>
        <v/>
      </c>
      <c r="AD2873" s="1">
        <f>ROW(A2872)</f>
        <v>2872</v>
      </c>
      <c r="AE2873" s="1">
        <f>COUNTIFS(Table2[GameID],Table2[[#This Row],[GameID]],Table2[Column1],"&lt;="&amp;Table2[[#This Row],[Column1]])-1</f>
        <v>28</v>
      </c>
    </row>
    <row r="2874" spans="1:31" x14ac:dyDescent="0.45">
      <c r="A2874" t="s">
        <v>330</v>
      </c>
      <c r="B2874" t="str">
        <f>_xlfn.TEXTBEFORE(Table2[[#This Row],[Kamp]]," - ")</f>
        <v>Sunds Seahawks</v>
      </c>
      <c r="C2874" t="str">
        <f>_xlfn.TEXTAFTER(Table2[[#This Row],[Kamp]],"- ")</f>
        <v>ÅFK</v>
      </c>
      <c r="D2874">
        <v>45244</v>
      </c>
      <c r="E2874">
        <v>75120</v>
      </c>
      <c r="F2874">
        <v>20232024</v>
      </c>
      <c r="G2874" t="s">
        <v>17</v>
      </c>
      <c r="H2874" t="s">
        <v>668</v>
      </c>
      <c r="I2874" t="s">
        <v>678</v>
      </c>
      <c r="J2874">
        <v>3</v>
      </c>
      <c r="K2874">
        <v>31144</v>
      </c>
      <c r="L2874">
        <v>1</v>
      </c>
      <c r="M2874" t="s">
        <v>630</v>
      </c>
      <c r="N2874" t="s">
        <v>228</v>
      </c>
      <c r="O2874" t="s">
        <v>214</v>
      </c>
      <c r="P2874">
        <v>77</v>
      </c>
      <c r="Q2874">
        <v>7</v>
      </c>
      <c r="R2874">
        <f>SUMIFS(Table2[number],Table2[Event],"Goal",Table2[H/U],"HOME",Table2[GameID],Table2[[#This Row],[GameID]],Table2[GameTime],"&lt;="&amp;Table2[[#This Row],[GameTime]])</f>
        <v>20</v>
      </c>
      <c r="S2874">
        <f>SUMIFS(Table2[number],Table2[Event],"Goal",Table2[H/U],"AWAY",Table2[GameID],Table2[[#This Row],[GameID]],Table2[GameTime],"&lt;="&amp;Table2[[#This Row],[GameTime]])</f>
        <v>4</v>
      </c>
      <c r="T2874" t="str">
        <f>IF(Table2[[#This Row],[Event]]="Goal",Table2[[#This Row],[Hscore]]&amp;"-"&amp;Table2[[#This Row],[Uscore]],"")</f>
        <v>20-4</v>
      </c>
      <c r="U2874">
        <v>3513</v>
      </c>
      <c r="V2874" s="1">
        <f>Table2[[#This Row],[GameTime]]-(Table2[[#This Row],[period]]-1)*1200</f>
        <v>1113</v>
      </c>
      <c r="W2874" s="1">
        <f>ROUNDDOWN(Table2[[#This Row],[Time]]/60,0)</f>
        <v>18</v>
      </c>
      <c r="X2874" s="1">
        <f>ROUNDDOWN((Table2[[#This Row],[Time]]/60-Table2[[#This Row],[Time2]])*60,0)</f>
        <v>33</v>
      </c>
      <c r="Y2874" s="1">
        <f>IF(Table2[[#This Row],[Time2]]&lt;10,0&amp;Table2[[#This Row],[Time2]],Table2[[#This Row],[Time2]])</f>
        <v>18</v>
      </c>
      <c r="Z2874" s="1">
        <f>IF(Table2[[#This Row],[Time3]]&lt;10,0&amp;Table2[[#This Row],[Time3]],Table2[[#This Row],[Time3]])</f>
        <v>33</v>
      </c>
      <c r="AA2874" s="2" t="str">
        <f>Table2[[#This Row],[Time4]]&amp;":"&amp;Table2[[#This Row],[Time5]]</f>
        <v>18:33</v>
      </c>
      <c r="AB2874" s="1" t="str" cm="1">
        <f t="array" ref="AB2874">IFERROR(IF(Table2[[#This Row],[code]]="","",_xlfn.IFS(AND(Table2[[#This Row],[code]]&lt;400,Table2[[#This Row],[code]]&lt;&gt;""),2,Table2[[#This Row],[code]]&gt;500,4)),"")</f>
        <v/>
      </c>
      <c r="AC2874" s="1" t="str">
        <f>IF(Table2[[#This Row],[Event]]="Penalty",Table2[[#This Row],[number]],IF(Table2[[#This Row],[Event]]="Time-Out",401,""))</f>
        <v/>
      </c>
      <c r="AD2874" s="1">
        <f>ROW(A2873)</f>
        <v>2873</v>
      </c>
      <c r="AE2874" s="1">
        <f>COUNTIFS(Table2[GameID],Table2[[#This Row],[GameID]],Table2[Column1],"&lt;="&amp;Table2[[#This Row],[Column1]])-1</f>
        <v>29</v>
      </c>
    </row>
    <row r="2875" spans="1:31" x14ac:dyDescent="0.45">
      <c r="A2875" t="s">
        <v>330</v>
      </c>
      <c r="B2875" t="str">
        <f>_xlfn.TEXTBEFORE(Table2[[#This Row],[Kamp]]," - ")</f>
        <v>Sunds Seahawks</v>
      </c>
      <c r="C2875" t="str">
        <f>_xlfn.TEXTAFTER(Table2[[#This Row],[Kamp]],"- ")</f>
        <v>ÅFK</v>
      </c>
      <c r="D2875">
        <v>45244</v>
      </c>
      <c r="E2875">
        <v>75120</v>
      </c>
      <c r="F2875">
        <v>20232024</v>
      </c>
      <c r="G2875" t="s">
        <v>17</v>
      </c>
      <c r="H2875" t="s">
        <v>668</v>
      </c>
      <c r="I2875" t="s">
        <v>678</v>
      </c>
      <c r="J2875">
        <v>3</v>
      </c>
      <c r="K2875">
        <v>31144</v>
      </c>
      <c r="L2875">
        <v>1</v>
      </c>
      <c r="M2875" t="s">
        <v>630</v>
      </c>
      <c r="N2875" t="s">
        <v>231</v>
      </c>
      <c r="O2875" t="s">
        <v>219</v>
      </c>
      <c r="P2875">
        <v>97</v>
      </c>
      <c r="Q2875">
        <v>23</v>
      </c>
      <c r="R2875">
        <f>SUMIFS(Table2[number],Table2[Event],"Goal",Table2[H/U],"HOME",Table2[GameID],Table2[[#This Row],[GameID]],Table2[GameTime],"&lt;="&amp;Table2[[#This Row],[GameTime]])</f>
        <v>21</v>
      </c>
      <c r="S2875">
        <f>SUMIFS(Table2[number],Table2[Event],"Goal",Table2[H/U],"AWAY",Table2[GameID],Table2[[#This Row],[GameID]],Table2[GameTime],"&lt;="&amp;Table2[[#This Row],[GameTime]])</f>
        <v>4</v>
      </c>
      <c r="T2875" t="str">
        <f>IF(Table2[[#This Row],[Event]]="Goal",Table2[[#This Row],[Hscore]]&amp;"-"&amp;Table2[[#This Row],[Uscore]],"")</f>
        <v>21-4</v>
      </c>
      <c r="U2875">
        <v>3522</v>
      </c>
      <c r="V2875" s="1">
        <f>Table2[[#This Row],[GameTime]]-(Table2[[#This Row],[period]]-1)*1200</f>
        <v>1122</v>
      </c>
      <c r="W2875" s="1">
        <f>ROUNDDOWN(Table2[[#This Row],[Time]]/60,0)</f>
        <v>18</v>
      </c>
      <c r="X2875" s="1">
        <f>ROUNDDOWN((Table2[[#This Row],[Time]]/60-Table2[[#This Row],[Time2]])*60,0)</f>
        <v>42</v>
      </c>
      <c r="Y2875" s="1">
        <f>IF(Table2[[#This Row],[Time2]]&lt;10,0&amp;Table2[[#This Row],[Time2]],Table2[[#This Row],[Time2]])</f>
        <v>18</v>
      </c>
      <c r="Z2875" s="1">
        <f>IF(Table2[[#This Row],[Time3]]&lt;10,0&amp;Table2[[#This Row],[Time3]],Table2[[#This Row],[Time3]])</f>
        <v>42</v>
      </c>
      <c r="AA2875" s="2" t="str">
        <f>Table2[[#This Row],[Time4]]&amp;":"&amp;Table2[[#This Row],[Time5]]</f>
        <v>18:42</v>
      </c>
      <c r="AB2875" s="1" t="str" cm="1">
        <f t="array" ref="AB2875">IFERROR(IF(Table2[[#This Row],[code]]="","",_xlfn.IFS(AND(Table2[[#This Row],[code]]&lt;400,Table2[[#This Row],[code]]&lt;&gt;""),2,Table2[[#This Row],[code]]&gt;500,4)),"")</f>
        <v/>
      </c>
      <c r="AC2875" s="1" t="str">
        <f>IF(Table2[[#This Row],[Event]]="Penalty",Table2[[#This Row],[number]],IF(Table2[[#This Row],[Event]]="Time-Out",401,""))</f>
        <v/>
      </c>
      <c r="AD2875" s="1">
        <f>ROW(A2874)</f>
        <v>2874</v>
      </c>
      <c r="AE2875" s="1">
        <f>COUNTIFS(Table2[GameID],Table2[[#This Row],[GameID]],Table2[Column1],"&lt;="&amp;Table2[[#This Row],[Column1]])-1</f>
        <v>30</v>
      </c>
    </row>
    <row r="2876" spans="1:31" x14ac:dyDescent="0.45">
      <c r="A2876" t="s">
        <v>330</v>
      </c>
      <c r="B2876" t="str">
        <f>_xlfn.TEXTBEFORE(Table2[[#This Row],[Kamp]]," - ")</f>
        <v>Sunds Seahawks</v>
      </c>
      <c r="C2876" t="str">
        <f>_xlfn.TEXTAFTER(Table2[[#This Row],[Kamp]],"- ")</f>
        <v>ÅFK</v>
      </c>
      <c r="D2876">
        <v>45244</v>
      </c>
      <c r="E2876">
        <v>75120</v>
      </c>
      <c r="F2876">
        <v>20232024</v>
      </c>
      <c r="G2876" t="s">
        <v>17</v>
      </c>
      <c r="H2876" t="s">
        <v>668</v>
      </c>
      <c r="I2876" t="s">
        <v>678</v>
      </c>
      <c r="J2876">
        <v>3</v>
      </c>
      <c r="K2876">
        <v>31144</v>
      </c>
      <c r="L2876">
        <v>1</v>
      </c>
      <c r="M2876" t="s">
        <v>630</v>
      </c>
      <c r="N2876" t="s">
        <v>215</v>
      </c>
      <c r="O2876" t="s">
        <v>228</v>
      </c>
      <c r="P2876">
        <v>9</v>
      </c>
      <c r="Q2876">
        <v>77</v>
      </c>
      <c r="R2876">
        <f>SUMIFS(Table2[number],Table2[Event],"Goal",Table2[H/U],"HOME",Table2[GameID],Table2[[#This Row],[GameID]],Table2[GameTime],"&lt;="&amp;Table2[[#This Row],[GameTime]])</f>
        <v>22</v>
      </c>
      <c r="S2876">
        <f>SUMIFS(Table2[number],Table2[Event],"Goal",Table2[H/U],"AWAY",Table2[GameID],Table2[[#This Row],[GameID]],Table2[GameTime],"&lt;="&amp;Table2[[#This Row],[GameTime]])</f>
        <v>4</v>
      </c>
      <c r="T2876" t="str">
        <f>IF(Table2[[#This Row],[Event]]="Goal",Table2[[#This Row],[Hscore]]&amp;"-"&amp;Table2[[#This Row],[Uscore]],"")</f>
        <v>22-4</v>
      </c>
      <c r="U2876">
        <v>3584</v>
      </c>
      <c r="V2876" s="1">
        <f>Table2[[#This Row],[GameTime]]-(Table2[[#This Row],[period]]-1)*1200</f>
        <v>1184</v>
      </c>
      <c r="W2876" s="1">
        <f>ROUNDDOWN(Table2[[#This Row],[Time]]/60,0)</f>
        <v>19</v>
      </c>
      <c r="X2876" s="1">
        <f>ROUNDDOWN((Table2[[#This Row],[Time]]/60-Table2[[#This Row],[Time2]])*60,0)</f>
        <v>44</v>
      </c>
      <c r="Y2876" s="1">
        <f>IF(Table2[[#This Row],[Time2]]&lt;10,0&amp;Table2[[#This Row],[Time2]],Table2[[#This Row],[Time2]])</f>
        <v>19</v>
      </c>
      <c r="Z2876" s="1">
        <f>IF(Table2[[#This Row],[Time3]]&lt;10,0&amp;Table2[[#This Row],[Time3]],Table2[[#This Row],[Time3]])</f>
        <v>44</v>
      </c>
      <c r="AA2876" s="2" t="str">
        <f>Table2[[#This Row],[Time4]]&amp;":"&amp;Table2[[#This Row],[Time5]]</f>
        <v>19:44</v>
      </c>
      <c r="AB2876" s="1" t="str" cm="1">
        <f t="array" ref="AB2876">IFERROR(IF(Table2[[#This Row],[code]]="","",_xlfn.IFS(AND(Table2[[#This Row],[code]]&lt;400,Table2[[#This Row],[code]]&lt;&gt;""),2,Table2[[#This Row],[code]]&gt;500,4)),"")</f>
        <v/>
      </c>
      <c r="AC2876" s="1" t="str">
        <f>IF(Table2[[#This Row],[Event]]="Penalty",Table2[[#This Row],[number]],IF(Table2[[#This Row],[Event]]="Time-Out",401,""))</f>
        <v/>
      </c>
      <c r="AD2876" s="1">
        <f>ROW(A2875)</f>
        <v>2875</v>
      </c>
      <c r="AE2876" s="1">
        <f>COUNTIFS(Table2[GameID],Table2[[#This Row],[GameID]],Table2[Column1],"&lt;="&amp;Table2[[#This Row],[Column1]])-1</f>
        <v>31</v>
      </c>
    </row>
    <row r="2877" spans="1:31" x14ac:dyDescent="0.45">
      <c r="A2877" t="s">
        <v>330</v>
      </c>
      <c r="B2877" t="str">
        <f>_xlfn.TEXTBEFORE(Table2[[#This Row],[Kamp]]," - ")</f>
        <v>Sunds Seahawks</v>
      </c>
      <c r="C2877" t="str">
        <f>_xlfn.TEXTAFTER(Table2[[#This Row],[Kamp]],"- ")</f>
        <v>ÅFK</v>
      </c>
      <c r="D2877">
        <v>45244</v>
      </c>
      <c r="E2877">
        <v>75120</v>
      </c>
      <c r="F2877">
        <v>20232024</v>
      </c>
      <c r="G2877" t="s">
        <v>17</v>
      </c>
      <c r="H2877" t="s">
        <v>666</v>
      </c>
      <c r="I2877" t="s">
        <v>678</v>
      </c>
      <c r="J2877">
        <v>3</v>
      </c>
      <c r="K2877">
        <v>31407</v>
      </c>
      <c r="L2877">
        <v>1</v>
      </c>
      <c r="M2877" t="s">
        <v>630</v>
      </c>
      <c r="N2877" t="s">
        <v>634</v>
      </c>
      <c r="O2877" t="s">
        <v>634</v>
      </c>
      <c r="P2877" t="s">
        <v>634</v>
      </c>
      <c r="Q2877" t="s">
        <v>634</v>
      </c>
      <c r="R2877">
        <f>SUMIFS(Table2[number],Table2[Event],"Goal",Table2[H/U],"HOME",Table2[GameID],Table2[[#This Row],[GameID]],Table2[GameTime],"&lt;="&amp;Table2[[#This Row],[GameTime]])</f>
        <v>23</v>
      </c>
      <c r="S2877">
        <f>SUMIFS(Table2[number],Table2[Event],"Goal",Table2[H/U],"AWAY",Table2[GameID],Table2[[#This Row],[GameID]],Table2[GameTime],"&lt;="&amp;Table2[[#This Row],[GameTime]])</f>
        <v>4</v>
      </c>
      <c r="T2877" t="str">
        <f>IF(Table2[[#This Row],[Event]]="Goal",Table2[[#This Row],[Hscore]]&amp;"-"&amp;Table2[[#This Row],[Uscore]],"")</f>
        <v>23-4</v>
      </c>
      <c r="U2877">
        <v>3599</v>
      </c>
      <c r="V2877" s="1">
        <f>Table2[[#This Row],[GameTime]]-(Table2[[#This Row],[period]]-1)*1200</f>
        <v>1199</v>
      </c>
      <c r="W2877" s="1">
        <f>ROUNDDOWN(Table2[[#This Row],[Time]]/60,0)</f>
        <v>19</v>
      </c>
      <c r="X2877" s="1">
        <f>ROUNDDOWN((Table2[[#This Row],[Time]]/60-Table2[[#This Row],[Time2]])*60,0)</f>
        <v>59</v>
      </c>
      <c r="Y2877" s="1">
        <f>IF(Table2[[#This Row],[Time2]]&lt;10,0&amp;Table2[[#This Row],[Time2]],Table2[[#This Row],[Time2]])</f>
        <v>19</v>
      </c>
      <c r="Z2877" s="1">
        <f>IF(Table2[[#This Row],[Time3]]&lt;10,0&amp;Table2[[#This Row],[Time3]],Table2[[#This Row],[Time3]])</f>
        <v>59</v>
      </c>
      <c r="AA2877" s="2" t="str">
        <f>Table2[[#This Row],[Time4]]&amp;":"&amp;Table2[[#This Row],[Time5]]</f>
        <v>19:59</v>
      </c>
      <c r="AB2877" s="1" t="str" cm="1">
        <f t="array" ref="AB2877">IFERROR(IF(Table2[[#This Row],[code]]="","",_xlfn.IFS(AND(Table2[[#This Row],[code]]&lt;400,Table2[[#This Row],[code]]&lt;&gt;""),2,Table2[[#This Row],[code]]&gt;500,4)),"")</f>
        <v/>
      </c>
      <c r="AC2877" s="1" t="str">
        <f>IF(Table2[[#This Row],[Event]]="Penalty",Table2[[#This Row],[number]],IF(Table2[[#This Row],[Event]]="Time-Out",401,""))</f>
        <v/>
      </c>
      <c r="AD2877" s="1">
        <f>ROW(A2876)</f>
        <v>2876</v>
      </c>
      <c r="AE2877" s="1">
        <f>COUNTIFS(Table2[GameID],Table2[[#This Row],[GameID]],Table2[Column1],"&lt;="&amp;Table2[[#This Row],[Column1]])-1</f>
        <v>32</v>
      </c>
    </row>
    <row r="2878" spans="1:31" x14ac:dyDescent="0.45">
      <c r="A2878" t="s">
        <v>555</v>
      </c>
      <c r="B2878" t="str">
        <f>_xlfn.TEXTBEFORE(Table2[[#This Row],[Kamp]]," - ")</f>
        <v>ÅFK</v>
      </c>
      <c r="C2878" t="str">
        <f>_xlfn.TEXTAFTER(Table2[[#This Row],[Kamp]],"- ")</f>
        <v>Strandby Elling</v>
      </c>
      <c r="D2878">
        <v>45213</v>
      </c>
      <c r="E2878">
        <v>75121</v>
      </c>
      <c r="F2878">
        <v>20232024</v>
      </c>
      <c r="G2878" t="s">
        <v>17</v>
      </c>
      <c r="H2878" t="s">
        <v>671</v>
      </c>
      <c r="I2878" t="s">
        <v>677</v>
      </c>
      <c r="J2878">
        <v>1</v>
      </c>
      <c r="K2878">
        <v>31148</v>
      </c>
      <c r="L2878">
        <v>1</v>
      </c>
      <c r="M2878" t="s">
        <v>630</v>
      </c>
      <c r="N2878" t="s">
        <v>352</v>
      </c>
      <c r="O2878" t="s">
        <v>634</v>
      </c>
      <c r="P2878">
        <v>10</v>
      </c>
      <c r="Q2878" t="s">
        <v>634</v>
      </c>
      <c r="R2878">
        <f>SUMIFS(Table2[number],Table2[Event],"Goal",Table2[H/U],"HOME",Table2[GameID],Table2[[#This Row],[GameID]],Table2[GameTime],"&lt;="&amp;Table2[[#This Row],[GameTime]])</f>
        <v>0</v>
      </c>
      <c r="S2878">
        <f>SUMIFS(Table2[number],Table2[Event],"Goal",Table2[H/U],"AWAY",Table2[GameID],Table2[[#This Row],[GameID]],Table2[GameTime],"&lt;="&amp;Table2[[#This Row],[GameTime]])</f>
        <v>1</v>
      </c>
      <c r="T2878" t="str">
        <f>IF(Table2[[#This Row],[Event]]="Goal",Table2[[#This Row],[Hscore]]&amp;"-"&amp;Table2[[#This Row],[Uscore]],"")</f>
        <v>0-1</v>
      </c>
      <c r="U2878">
        <v>335</v>
      </c>
      <c r="V2878" s="1">
        <f>Table2[[#This Row],[GameTime]]-(Table2[[#This Row],[period]]-1)*1200</f>
        <v>335</v>
      </c>
      <c r="W2878" s="1">
        <f>ROUNDDOWN(Table2[[#This Row],[Time]]/60,0)</f>
        <v>5</v>
      </c>
      <c r="X2878" s="1">
        <f>ROUNDDOWN((Table2[[#This Row],[Time]]/60-Table2[[#This Row],[Time2]])*60,0)</f>
        <v>35</v>
      </c>
      <c r="Y2878" s="1" t="str">
        <f>IF(Table2[[#This Row],[Time2]]&lt;10,0&amp;Table2[[#This Row],[Time2]],Table2[[#This Row],[Time2]])</f>
        <v>05</v>
      </c>
      <c r="Z2878" s="1">
        <f>IF(Table2[[#This Row],[Time3]]&lt;10,0&amp;Table2[[#This Row],[Time3]],Table2[[#This Row],[Time3]])</f>
        <v>35</v>
      </c>
      <c r="AA2878" s="2" t="str">
        <f>Table2[[#This Row],[Time4]]&amp;":"&amp;Table2[[#This Row],[Time5]]</f>
        <v>05:35</v>
      </c>
      <c r="AB2878" s="1" t="str" cm="1">
        <f t="array" ref="AB2878">IFERROR(IF(Table2[[#This Row],[code]]="","",_xlfn.IFS(AND(Table2[[#This Row],[code]]&lt;400,Table2[[#This Row],[code]]&lt;&gt;""),2,Table2[[#This Row],[code]]&gt;500,4)),"")</f>
        <v/>
      </c>
      <c r="AC2878" s="1" t="str">
        <f>IF(Table2[[#This Row],[Event]]="Penalty",Table2[[#This Row],[number]],IF(Table2[[#This Row],[Event]]="Time-Out",401,""))</f>
        <v/>
      </c>
      <c r="AD2878" s="1">
        <f>ROW(A2877)</f>
        <v>2877</v>
      </c>
      <c r="AE2878" s="1">
        <f>COUNTIFS(Table2[GameID],Table2[[#This Row],[GameID]],Table2[Column1],"&lt;="&amp;Table2[[#This Row],[Column1]])-1</f>
        <v>0</v>
      </c>
    </row>
    <row r="2879" spans="1:31" x14ac:dyDescent="0.45">
      <c r="A2879" t="s">
        <v>555</v>
      </c>
      <c r="B2879" t="str">
        <f>_xlfn.TEXTBEFORE(Table2[[#This Row],[Kamp]]," - ")</f>
        <v>ÅFK</v>
      </c>
      <c r="C2879" t="str">
        <f>_xlfn.TEXTAFTER(Table2[[#This Row],[Kamp]],"- ")</f>
        <v>Strandby Elling</v>
      </c>
      <c r="D2879">
        <v>45213</v>
      </c>
      <c r="E2879">
        <v>75121</v>
      </c>
      <c r="F2879">
        <v>20232024</v>
      </c>
      <c r="G2879" t="s">
        <v>17</v>
      </c>
      <c r="H2879" t="s">
        <v>671</v>
      </c>
      <c r="I2879" t="s">
        <v>677</v>
      </c>
      <c r="J2879">
        <v>1</v>
      </c>
      <c r="K2879">
        <v>31148</v>
      </c>
      <c r="L2879">
        <v>1</v>
      </c>
      <c r="M2879" t="s">
        <v>630</v>
      </c>
      <c r="N2879" t="s">
        <v>474</v>
      </c>
      <c r="O2879" t="s">
        <v>352</v>
      </c>
      <c r="P2879">
        <v>20</v>
      </c>
      <c r="Q2879">
        <v>10</v>
      </c>
      <c r="R2879">
        <f>SUMIFS(Table2[number],Table2[Event],"Goal",Table2[H/U],"HOME",Table2[GameID],Table2[[#This Row],[GameID]],Table2[GameTime],"&lt;="&amp;Table2[[#This Row],[GameTime]])</f>
        <v>0</v>
      </c>
      <c r="S2879">
        <f>SUMIFS(Table2[number],Table2[Event],"Goal",Table2[H/U],"AWAY",Table2[GameID],Table2[[#This Row],[GameID]],Table2[GameTime],"&lt;="&amp;Table2[[#This Row],[GameTime]])</f>
        <v>2</v>
      </c>
      <c r="T2879" t="str">
        <f>IF(Table2[[#This Row],[Event]]="Goal",Table2[[#This Row],[Hscore]]&amp;"-"&amp;Table2[[#This Row],[Uscore]],"")</f>
        <v>0-2</v>
      </c>
      <c r="U2879">
        <v>549</v>
      </c>
      <c r="V2879" s="1">
        <f>Table2[[#This Row],[GameTime]]-(Table2[[#This Row],[period]]-1)*1200</f>
        <v>549</v>
      </c>
      <c r="W2879" s="1">
        <f>ROUNDDOWN(Table2[[#This Row],[Time]]/60,0)</f>
        <v>9</v>
      </c>
      <c r="X2879" s="1">
        <f>ROUNDDOWN((Table2[[#This Row],[Time]]/60-Table2[[#This Row],[Time2]])*60,0)</f>
        <v>9</v>
      </c>
      <c r="Y2879" s="1" t="str">
        <f>IF(Table2[[#This Row],[Time2]]&lt;10,0&amp;Table2[[#This Row],[Time2]],Table2[[#This Row],[Time2]])</f>
        <v>09</v>
      </c>
      <c r="Z2879" s="1" t="str">
        <f>IF(Table2[[#This Row],[Time3]]&lt;10,0&amp;Table2[[#This Row],[Time3]],Table2[[#This Row],[Time3]])</f>
        <v>09</v>
      </c>
      <c r="AA2879" s="2" t="str">
        <f>Table2[[#This Row],[Time4]]&amp;":"&amp;Table2[[#This Row],[Time5]]</f>
        <v>09:09</v>
      </c>
      <c r="AB2879" s="1" t="str" cm="1">
        <f t="array" ref="AB2879">IFERROR(IF(Table2[[#This Row],[code]]="","",_xlfn.IFS(AND(Table2[[#This Row],[code]]&lt;400,Table2[[#This Row],[code]]&lt;&gt;""),2,Table2[[#This Row],[code]]&gt;500,4)),"")</f>
        <v/>
      </c>
      <c r="AC2879" s="1" t="str">
        <f>IF(Table2[[#This Row],[Event]]="Penalty",Table2[[#This Row],[number]],IF(Table2[[#This Row],[Event]]="Time-Out",401,""))</f>
        <v/>
      </c>
      <c r="AD2879" s="1">
        <f>ROW(A2878)</f>
        <v>2878</v>
      </c>
      <c r="AE2879" s="1">
        <f>COUNTIFS(Table2[GameID],Table2[[#This Row],[GameID]],Table2[Column1],"&lt;="&amp;Table2[[#This Row],[Column1]])-1</f>
        <v>1</v>
      </c>
    </row>
    <row r="2880" spans="1:31" x14ac:dyDescent="0.45">
      <c r="A2880" t="s">
        <v>555</v>
      </c>
      <c r="B2880" t="str">
        <f>_xlfn.TEXTBEFORE(Table2[[#This Row],[Kamp]]," - ")</f>
        <v>ÅFK</v>
      </c>
      <c r="C2880" t="str">
        <f>_xlfn.TEXTAFTER(Table2[[#This Row],[Kamp]],"- ")</f>
        <v>Strandby Elling</v>
      </c>
      <c r="D2880">
        <v>45213</v>
      </c>
      <c r="E2880">
        <v>75121</v>
      </c>
      <c r="F2880">
        <v>20232024</v>
      </c>
      <c r="G2880" t="s">
        <v>17</v>
      </c>
      <c r="H2880" t="s">
        <v>671</v>
      </c>
      <c r="I2880" t="s">
        <v>677</v>
      </c>
      <c r="J2880">
        <v>1</v>
      </c>
      <c r="K2880">
        <v>31148</v>
      </c>
      <c r="L2880">
        <v>1</v>
      </c>
      <c r="M2880" t="s">
        <v>630</v>
      </c>
      <c r="N2880" t="s">
        <v>540</v>
      </c>
      <c r="O2880" t="s">
        <v>421</v>
      </c>
      <c r="P2880">
        <v>21</v>
      </c>
      <c r="Q2880">
        <v>89</v>
      </c>
      <c r="R2880">
        <f>SUMIFS(Table2[number],Table2[Event],"Goal",Table2[H/U],"HOME",Table2[GameID],Table2[[#This Row],[GameID]],Table2[GameTime],"&lt;="&amp;Table2[[#This Row],[GameTime]])</f>
        <v>0</v>
      </c>
      <c r="S2880">
        <f>SUMIFS(Table2[number],Table2[Event],"Goal",Table2[H/U],"AWAY",Table2[GameID],Table2[[#This Row],[GameID]],Table2[GameTime],"&lt;="&amp;Table2[[#This Row],[GameTime]])</f>
        <v>3</v>
      </c>
      <c r="T2880" t="str">
        <f>IF(Table2[[#This Row],[Event]]="Goal",Table2[[#This Row],[Hscore]]&amp;"-"&amp;Table2[[#This Row],[Uscore]],"")</f>
        <v>0-3</v>
      </c>
      <c r="U2880">
        <v>598</v>
      </c>
      <c r="V2880" s="1">
        <f>Table2[[#This Row],[GameTime]]-(Table2[[#This Row],[period]]-1)*1200</f>
        <v>598</v>
      </c>
      <c r="W2880" s="1">
        <f>ROUNDDOWN(Table2[[#This Row],[Time]]/60,0)</f>
        <v>9</v>
      </c>
      <c r="X2880" s="1">
        <f>ROUNDDOWN((Table2[[#This Row],[Time]]/60-Table2[[#This Row],[Time2]])*60,0)</f>
        <v>58</v>
      </c>
      <c r="Y2880" s="1" t="str">
        <f>IF(Table2[[#This Row],[Time2]]&lt;10,0&amp;Table2[[#This Row],[Time2]],Table2[[#This Row],[Time2]])</f>
        <v>09</v>
      </c>
      <c r="Z2880" s="1">
        <f>IF(Table2[[#This Row],[Time3]]&lt;10,0&amp;Table2[[#This Row],[Time3]],Table2[[#This Row],[Time3]])</f>
        <v>58</v>
      </c>
      <c r="AA2880" s="2" t="str">
        <f>Table2[[#This Row],[Time4]]&amp;":"&amp;Table2[[#This Row],[Time5]]</f>
        <v>09:58</v>
      </c>
      <c r="AB2880" s="1" t="str" cm="1">
        <f t="array" ref="AB2880">IFERROR(IF(Table2[[#This Row],[code]]="","",_xlfn.IFS(AND(Table2[[#This Row],[code]]&lt;400,Table2[[#This Row],[code]]&lt;&gt;""),2,Table2[[#This Row],[code]]&gt;500,4)),"")</f>
        <v/>
      </c>
      <c r="AC2880" s="1" t="str">
        <f>IF(Table2[[#This Row],[Event]]="Penalty",Table2[[#This Row],[number]],IF(Table2[[#This Row],[Event]]="Time-Out",401,""))</f>
        <v/>
      </c>
      <c r="AD2880" s="1">
        <f>ROW(A2879)</f>
        <v>2879</v>
      </c>
      <c r="AE2880" s="1">
        <f>COUNTIFS(Table2[GameID],Table2[[#This Row],[GameID]],Table2[Column1],"&lt;="&amp;Table2[[#This Row],[Column1]])-1</f>
        <v>2</v>
      </c>
    </row>
    <row r="2881" spans="1:31" x14ac:dyDescent="0.45">
      <c r="A2881" t="s">
        <v>555</v>
      </c>
      <c r="B2881" t="str">
        <f>_xlfn.TEXTBEFORE(Table2[[#This Row],[Kamp]]," - ")</f>
        <v>ÅFK</v>
      </c>
      <c r="C2881" t="str">
        <f>_xlfn.TEXTAFTER(Table2[[#This Row],[Kamp]],"- ")</f>
        <v>Strandby Elling</v>
      </c>
      <c r="D2881">
        <v>45213</v>
      </c>
      <c r="E2881">
        <v>75121</v>
      </c>
      <c r="F2881">
        <v>20232024</v>
      </c>
      <c r="G2881" t="s">
        <v>17</v>
      </c>
      <c r="H2881" t="s">
        <v>666</v>
      </c>
      <c r="I2881" t="s">
        <v>678</v>
      </c>
      <c r="J2881">
        <v>1</v>
      </c>
      <c r="K2881">
        <v>31407</v>
      </c>
      <c r="L2881">
        <v>201</v>
      </c>
      <c r="M2881" t="s">
        <v>631</v>
      </c>
      <c r="N2881" t="s">
        <v>186</v>
      </c>
      <c r="O2881" t="s">
        <v>634</v>
      </c>
      <c r="P2881">
        <v>30</v>
      </c>
      <c r="Q2881" t="s">
        <v>634</v>
      </c>
      <c r="R2881">
        <f>SUMIFS(Table2[number],Table2[Event],"Goal",Table2[H/U],"HOME",Table2[GameID],Table2[[#This Row],[GameID]],Table2[GameTime],"&lt;="&amp;Table2[[#This Row],[GameTime]])</f>
        <v>0</v>
      </c>
      <c r="S2881">
        <f>SUMIFS(Table2[number],Table2[Event],"Goal",Table2[H/U],"AWAY",Table2[GameID],Table2[[#This Row],[GameID]],Table2[GameTime],"&lt;="&amp;Table2[[#This Row],[GameTime]])</f>
        <v>3</v>
      </c>
      <c r="T2881" t="str">
        <f>IF(Table2[[#This Row],[Event]]="Goal",Table2[[#This Row],[Hscore]]&amp;"-"&amp;Table2[[#This Row],[Uscore]],"")</f>
        <v/>
      </c>
      <c r="U2881">
        <v>1199</v>
      </c>
      <c r="V2881" s="1">
        <f>Table2[[#This Row],[GameTime]]-(Table2[[#This Row],[period]]-1)*1200</f>
        <v>1199</v>
      </c>
      <c r="W2881" s="1">
        <f>ROUNDDOWN(Table2[[#This Row],[Time]]/60,0)</f>
        <v>19</v>
      </c>
      <c r="X2881" s="1">
        <f>ROUNDDOWN((Table2[[#This Row],[Time]]/60-Table2[[#This Row],[Time2]])*60,0)</f>
        <v>59</v>
      </c>
      <c r="Y2881" s="1">
        <f>IF(Table2[[#This Row],[Time2]]&lt;10,0&amp;Table2[[#This Row],[Time2]],Table2[[#This Row],[Time2]])</f>
        <v>19</v>
      </c>
      <c r="Z2881" s="1">
        <f>IF(Table2[[#This Row],[Time3]]&lt;10,0&amp;Table2[[#This Row],[Time3]],Table2[[#This Row],[Time3]])</f>
        <v>59</v>
      </c>
      <c r="AA2881" s="2" t="str">
        <f>Table2[[#This Row],[Time4]]&amp;":"&amp;Table2[[#This Row],[Time5]]</f>
        <v>19:59</v>
      </c>
      <c r="AB2881" s="1" cm="1">
        <f t="array" ref="AB2881">IFERROR(IF(Table2[[#This Row],[code]]="","",_xlfn.IFS(AND(Table2[[#This Row],[code]]&lt;400,Table2[[#This Row],[code]]&lt;&gt;""),2,Table2[[#This Row],[code]]&gt;500,4)),"")</f>
        <v>2</v>
      </c>
      <c r="AC2881" s="1">
        <f>IF(Table2[[#This Row],[Event]]="Penalty",Table2[[#This Row],[number]],IF(Table2[[#This Row],[Event]]="Time-Out",401,""))</f>
        <v>201</v>
      </c>
      <c r="AD2881" s="1">
        <f>ROW(A2880)</f>
        <v>2880</v>
      </c>
      <c r="AE2881" s="1">
        <f>COUNTIFS(Table2[GameID],Table2[[#This Row],[GameID]],Table2[Column1],"&lt;="&amp;Table2[[#This Row],[Column1]])-1</f>
        <v>3</v>
      </c>
    </row>
    <row r="2882" spans="1:31" x14ac:dyDescent="0.45">
      <c r="A2882" t="s">
        <v>555</v>
      </c>
      <c r="B2882" t="str">
        <f>_xlfn.TEXTBEFORE(Table2[[#This Row],[Kamp]]," - ")</f>
        <v>ÅFK</v>
      </c>
      <c r="C2882" t="str">
        <f>_xlfn.TEXTAFTER(Table2[[#This Row],[Kamp]],"- ")</f>
        <v>Strandby Elling</v>
      </c>
      <c r="D2882">
        <v>45213</v>
      </c>
      <c r="E2882">
        <v>75121</v>
      </c>
      <c r="F2882">
        <v>20232024</v>
      </c>
      <c r="G2882" t="s">
        <v>17</v>
      </c>
      <c r="H2882" t="s">
        <v>671</v>
      </c>
      <c r="I2882" t="s">
        <v>677</v>
      </c>
      <c r="J2882">
        <v>2</v>
      </c>
      <c r="K2882">
        <v>31148</v>
      </c>
      <c r="L2882">
        <v>1</v>
      </c>
      <c r="M2882" t="s">
        <v>630</v>
      </c>
      <c r="N2882" t="s">
        <v>473</v>
      </c>
      <c r="O2882" t="s">
        <v>421</v>
      </c>
      <c r="P2882">
        <v>16</v>
      </c>
      <c r="Q2882">
        <v>89</v>
      </c>
      <c r="R2882">
        <f>SUMIFS(Table2[number],Table2[Event],"Goal",Table2[H/U],"HOME",Table2[GameID],Table2[[#This Row],[GameID]],Table2[GameTime],"&lt;="&amp;Table2[[#This Row],[GameTime]])</f>
        <v>0</v>
      </c>
      <c r="S2882">
        <f>SUMIFS(Table2[number],Table2[Event],"Goal",Table2[H/U],"AWAY",Table2[GameID],Table2[[#This Row],[GameID]],Table2[GameTime],"&lt;="&amp;Table2[[#This Row],[GameTime]])</f>
        <v>4</v>
      </c>
      <c r="T2882" t="str">
        <f>IF(Table2[[#This Row],[Event]]="Goal",Table2[[#This Row],[Hscore]]&amp;"-"&amp;Table2[[#This Row],[Uscore]],"")</f>
        <v>0-4</v>
      </c>
      <c r="U2882">
        <v>1482</v>
      </c>
      <c r="V2882" s="1">
        <f>Table2[[#This Row],[GameTime]]-(Table2[[#This Row],[period]]-1)*1200</f>
        <v>282</v>
      </c>
      <c r="W2882" s="1">
        <f>ROUNDDOWN(Table2[[#This Row],[Time]]/60,0)</f>
        <v>4</v>
      </c>
      <c r="X2882" s="1">
        <f>ROUNDDOWN((Table2[[#This Row],[Time]]/60-Table2[[#This Row],[Time2]])*60,0)</f>
        <v>42</v>
      </c>
      <c r="Y2882" s="1" t="str">
        <f>IF(Table2[[#This Row],[Time2]]&lt;10,0&amp;Table2[[#This Row],[Time2]],Table2[[#This Row],[Time2]])</f>
        <v>04</v>
      </c>
      <c r="Z2882" s="1">
        <f>IF(Table2[[#This Row],[Time3]]&lt;10,0&amp;Table2[[#This Row],[Time3]],Table2[[#This Row],[Time3]])</f>
        <v>42</v>
      </c>
      <c r="AA2882" s="2" t="str">
        <f>Table2[[#This Row],[Time4]]&amp;":"&amp;Table2[[#This Row],[Time5]]</f>
        <v>04:42</v>
      </c>
      <c r="AB2882" s="1" t="str" cm="1">
        <f t="array" ref="AB2882">IFERROR(IF(Table2[[#This Row],[code]]="","",_xlfn.IFS(AND(Table2[[#This Row],[code]]&lt;400,Table2[[#This Row],[code]]&lt;&gt;""),2,Table2[[#This Row],[code]]&gt;500,4)),"")</f>
        <v/>
      </c>
      <c r="AC2882" s="1" t="str">
        <f>IF(Table2[[#This Row],[Event]]="Penalty",Table2[[#This Row],[number]],IF(Table2[[#This Row],[Event]]="Time-Out",401,""))</f>
        <v/>
      </c>
      <c r="AD2882" s="1">
        <f>ROW(A2881)</f>
        <v>2881</v>
      </c>
      <c r="AE2882" s="1">
        <f>COUNTIFS(Table2[GameID],Table2[[#This Row],[GameID]],Table2[Column1],"&lt;="&amp;Table2[[#This Row],[Column1]])-1</f>
        <v>4</v>
      </c>
    </row>
    <row r="2883" spans="1:31" x14ac:dyDescent="0.45">
      <c r="A2883" t="s">
        <v>555</v>
      </c>
      <c r="B2883" t="str">
        <f>_xlfn.TEXTBEFORE(Table2[[#This Row],[Kamp]]," - ")</f>
        <v>ÅFK</v>
      </c>
      <c r="C2883" t="str">
        <f>_xlfn.TEXTAFTER(Table2[[#This Row],[Kamp]],"- ")</f>
        <v>Strandby Elling</v>
      </c>
      <c r="D2883">
        <v>45213</v>
      </c>
      <c r="E2883">
        <v>75121</v>
      </c>
      <c r="F2883">
        <v>20232024</v>
      </c>
      <c r="G2883" t="s">
        <v>17</v>
      </c>
      <c r="H2883" t="s">
        <v>666</v>
      </c>
      <c r="I2883" t="s">
        <v>678</v>
      </c>
      <c r="J2883">
        <v>2</v>
      </c>
      <c r="K2883">
        <v>31407</v>
      </c>
      <c r="L2883">
        <v>207</v>
      </c>
      <c r="M2883" t="s">
        <v>631</v>
      </c>
      <c r="N2883" t="s">
        <v>647</v>
      </c>
      <c r="O2883" t="s">
        <v>634</v>
      </c>
      <c r="P2883">
        <v>38</v>
      </c>
      <c r="Q2883" t="s">
        <v>634</v>
      </c>
      <c r="R2883">
        <f>SUMIFS(Table2[number],Table2[Event],"Goal",Table2[H/U],"HOME",Table2[GameID],Table2[[#This Row],[GameID]],Table2[GameTime],"&lt;="&amp;Table2[[#This Row],[GameTime]])</f>
        <v>0</v>
      </c>
      <c r="S2883">
        <f>SUMIFS(Table2[number],Table2[Event],"Goal",Table2[H/U],"AWAY",Table2[GameID],Table2[[#This Row],[GameID]],Table2[GameTime],"&lt;="&amp;Table2[[#This Row],[GameTime]])</f>
        <v>4</v>
      </c>
      <c r="T2883" t="str">
        <f>IF(Table2[[#This Row],[Event]]="Goal",Table2[[#This Row],[Hscore]]&amp;"-"&amp;Table2[[#This Row],[Uscore]],"")</f>
        <v/>
      </c>
      <c r="U2883">
        <v>2015</v>
      </c>
      <c r="V2883" s="1">
        <f>Table2[[#This Row],[GameTime]]-(Table2[[#This Row],[period]]-1)*1200</f>
        <v>815</v>
      </c>
      <c r="W2883" s="1">
        <f>ROUNDDOWN(Table2[[#This Row],[Time]]/60,0)</f>
        <v>13</v>
      </c>
      <c r="X2883" s="1">
        <f>ROUNDDOWN((Table2[[#This Row],[Time]]/60-Table2[[#This Row],[Time2]])*60,0)</f>
        <v>35</v>
      </c>
      <c r="Y2883" s="1">
        <f>IF(Table2[[#This Row],[Time2]]&lt;10,0&amp;Table2[[#This Row],[Time2]],Table2[[#This Row],[Time2]])</f>
        <v>13</v>
      </c>
      <c r="Z2883" s="1">
        <f>IF(Table2[[#This Row],[Time3]]&lt;10,0&amp;Table2[[#This Row],[Time3]],Table2[[#This Row],[Time3]])</f>
        <v>35</v>
      </c>
      <c r="AA2883" s="2" t="str">
        <f>Table2[[#This Row],[Time4]]&amp;":"&amp;Table2[[#This Row],[Time5]]</f>
        <v>13:35</v>
      </c>
      <c r="AB2883" s="1" cm="1">
        <f t="array" ref="AB2883">IFERROR(IF(Table2[[#This Row],[code]]="","",_xlfn.IFS(AND(Table2[[#This Row],[code]]&lt;400,Table2[[#This Row],[code]]&lt;&gt;""),2,Table2[[#This Row],[code]]&gt;500,4)),"")</f>
        <v>2</v>
      </c>
      <c r="AC2883" s="1">
        <f>IF(Table2[[#This Row],[Event]]="Penalty",Table2[[#This Row],[number]],IF(Table2[[#This Row],[Event]]="Time-Out",401,""))</f>
        <v>207</v>
      </c>
      <c r="AD2883" s="1">
        <f>ROW(A2882)</f>
        <v>2882</v>
      </c>
      <c r="AE2883" s="1">
        <f>COUNTIFS(Table2[GameID],Table2[[#This Row],[GameID]],Table2[Column1],"&lt;="&amp;Table2[[#This Row],[Column1]])-1</f>
        <v>5</v>
      </c>
    </row>
    <row r="2884" spans="1:31" x14ac:dyDescent="0.45">
      <c r="A2884" t="s">
        <v>555</v>
      </c>
      <c r="B2884" t="str">
        <f>_xlfn.TEXTBEFORE(Table2[[#This Row],[Kamp]]," - ")</f>
        <v>ÅFK</v>
      </c>
      <c r="C2884" t="str">
        <f>_xlfn.TEXTAFTER(Table2[[#This Row],[Kamp]],"- ")</f>
        <v>Strandby Elling</v>
      </c>
      <c r="D2884">
        <v>45213</v>
      </c>
      <c r="E2884">
        <v>75121</v>
      </c>
      <c r="F2884">
        <v>20232024</v>
      </c>
      <c r="G2884" t="s">
        <v>17</v>
      </c>
      <c r="H2884" t="s">
        <v>671</v>
      </c>
      <c r="I2884" t="s">
        <v>677</v>
      </c>
      <c r="J2884">
        <v>2</v>
      </c>
      <c r="K2884">
        <v>31148</v>
      </c>
      <c r="L2884">
        <v>1</v>
      </c>
      <c r="M2884" t="s">
        <v>630</v>
      </c>
      <c r="N2884" t="s">
        <v>421</v>
      </c>
      <c r="O2884" t="s">
        <v>540</v>
      </c>
      <c r="P2884">
        <v>89</v>
      </c>
      <c r="Q2884">
        <v>21</v>
      </c>
      <c r="R2884">
        <f>SUMIFS(Table2[number],Table2[Event],"Goal",Table2[H/U],"HOME",Table2[GameID],Table2[[#This Row],[GameID]],Table2[GameTime],"&lt;="&amp;Table2[[#This Row],[GameTime]])</f>
        <v>0</v>
      </c>
      <c r="S2884">
        <f>SUMIFS(Table2[number],Table2[Event],"Goal",Table2[H/U],"AWAY",Table2[GameID],Table2[[#This Row],[GameID]],Table2[GameTime],"&lt;="&amp;Table2[[#This Row],[GameTime]])</f>
        <v>5</v>
      </c>
      <c r="T2884" t="str">
        <f>IF(Table2[[#This Row],[Event]]="Goal",Table2[[#This Row],[Hscore]]&amp;"-"&amp;Table2[[#This Row],[Uscore]],"")</f>
        <v>0-5</v>
      </c>
      <c r="U2884">
        <v>2069</v>
      </c>
      <c r="V2884" s="1">
        <f>Table2[[#This Row],[GameTime]]-(Table2[[#This Row],[period]]-1)*1200</f>
        <v>869</v>
      </c>
      <c r="W2884" s="1">
        <f>ROUNDDOWN(Table2[[#This Row],[Time]]/60,0)</f>
        <v>14</v>
      </c>
      <c r="X2884" s="1">
        <f>ROUNDDOWN((Table2[[#This Row],[Time]]/60-Table2[[#This Row],[Time2]])*60,0)</f>
        <v>29</v>
      </c>
      <c r="Y2884" s="1">
        <f>IF(Table2[[#This Row],[Time2]]&lt;10,0&amp;Table2[[#This Row],[Time2]],Table2[[#This Row],[Time2]])</f>
        <v>14</v>
      </c>
      <c r="Z2884" s="1">
        <f>IF(Table2[[#This Row],[Time3]]&lt;10,0&amp;Table2[[#This Row],[Time3]],Table2[[#This Row],[Time3]])</f>
        <v>29</v>
      </c>
      <c r="AA2884" s="2" t="str">
        <f>Table2[[#This Row],[Time4]]&amp;":"&amp;Table2[[#This Row],[Time5]]</f>
        <v>14:29</v>
      </c>
      <c r="AB2884" s="1" t="str" cm="1">
        <f t="array" ref="AB2884">IFERROR(IF(Table2[[#This Row],[code]]="","",_xlfn.IFS(AND(Table2[[#This Row],[code]]&lt;400,Table2[[#This Row],[code]]&lt;&gt;""),2,Table2[[#This Row],[code]]&gt;500,4)),"")</f>
        <v/>
      </c>
      <c r="AC2884" s="1" t="str">
        <f>IF(Table2[[#This Row],[Event]]="Penalty",Table2[[#This Row],[number]],IF(Table2[[#This Row],[Event]]="Time-Out",401,""))</f>
        <v/>
      </c>
      <c r="AD2884" s="1">
        <f>ROW(A2883)</f>
        <v>2883</v>
      </c>
      <c r="AE2884" s="1">
        <f>COUNTIFS(Table2[GameID],Table2[[#This Row],[GameID]],Table2[Column1],"&lt;="&amp;Table2[[#This Row],[Column1]])-1</f>
        <v>6</v>
      </c>
    </row>
    <row r="2885" spans="1:31" x14ac:dyDescent="0.45">
      <c r="A2885" t="s">
        <v>555</v>
      </c>
      <c r="B2885" t="str">
        <f>_xlfn.TEXTBEFORE(Table2[[#This Row],[Kamp]]," - ")</f>
        <v>ÅFK</v>
      </c>
      <c r="C2885" t="str">
        <f>_xlfn.TEXTAFTER(Table2[[#This Row],[Kamp]],"- ")</f>
        <v>Strandby Elling</v>
      </c>
      <c r="D2885">
        <v>45213</v>
      </c>
      <c r="E2885">
        <v>75121</v>
      </c>
      <c r="F2885">
        <v>20232024</v>
      </c>
      <c r="G2885" t="s">
        <v>17</v>
      </c>
      <c r="H2885" t="s">
        <v>666</v>
      </c>
      <c r="I2885" t="s">
        <v>678</v>
      </c>
      <c r="J2885">
        <v>2</v>
      </c>
      <c r="K2885">
        <v>31407</v>
      </c>
      <c r="L2885">
        <v>201</v>
      </c>
      <c r="M2885" t="s">
        <v>631</v>
      </c>
      <c r="N2885" t="s">
        <v>186</v>
      </c>
      <c r="O2885" t="s">
        <v>634</v>
      </c>
      <c r="P2885">
        <v>30</v>
      </c>
      <c r="Q2885" t="s">
        <v>634</v>
      </c>
      <c r="R2885">
        <f>SUMIFS(Table2[number],Table2[Event],"Goal",Table2[H/U],"HOME",Table2[GameID],Table2[[#This Row],[GameID]],Table2[GameTime],"&lt;="&amp;Table2[[#This Row],[GameTime]])</f>
        <v>0</v>
      </c>
      <c r="S2885">
        <f>SUMIFS(Table2[number],Table2[Event],"Goal",Table2[H/U],"AWAY",Table2[GameID],Table2[[#This Row],[GameID]],Table2[GameTime],"&lt;="&amp;Table2[[#This Row],[GameTime]])</f>
        <v>5</v>
      </c>
      <c r="T2885" t="str">
        <f>IF(Table2[[#This Row],[Event]]="Goal",Table2[[#This Row],[Hscore]]&amp;"-"&amp;Table2[[#This Row],[Uscore]],"")</f>
        <v/>
      </c>
      <c r="U2885">
        <v>2133</v>
      </c>
      <c r="V2885" s="1">
        <f>Table2[[#This Row],[GameTime]]-(Table2[[#This Row],[period]]-1)*1200</f>
        <v>933</v>
      </c>
      <c r="W2885" s="1">
        <f>ROUNDDOWN(Table2[[#This Row],[Time]]/60,0)</f>
        <v>15</v>
      </c>
      <c r="X2885" s="1">
        <f>ROUNDDOWN((Table2[[#This Row],[Time]]/60-Table2[[#This Row],[Time2]])*60,0)</f>
        <v>33</v>
      </c>
      <c r="Y2885" s="1">
        <f>IF(Table2[[#This Row],[Time2]]&lt;10,0&amp;Table2[[#This Row],[Time2]],Table2[[#This Row],[Time2]])</f>
        <v>15</v>
      </c>
      <c r="Z2885" s="1">
        <f>IF(Table2[[#This Row],[Time3]]&lt;10,0&amp;Table2[[#This Row],[Time3]],Table2[[#This Row],[Time3]])</f>
        <v>33</v>
      </c>
      <c r="AA2885" s="2" t="str">
        <f>Table2[[#This Row],[Time4]]&amp;":"&amp;Table2[[#This Row],[Time5]]</f>
        <v>15:33</v>
      </c>
      <c r="AB2885" s="1" cm="1">
        <f t="array" ref="AB2885">IFERROR(IF(Table2[[#This Row],[code]]="","",_xlfn.IFS(AND(Table2[[#This Row],[code]]&lt;400,Table2[[#This Row],[code]]&lt;&gt;""),2,Table2[[#This Row],[code]]&gt;500,4)),"")</f>
        <v>2</v>
      </c>
      <c r="AC2885" s="1">
        <f>IF(Table2[[#This Row],[Event]]="Penalty",Table2[[#This Row],[number]],IF(Table2[[#This Row],[Event]]="Time-Out",401,""))</f>
        <v>201</v>
      </c>
      <c r="AD2885" s="1">
        <f>ROW(A2884)</f>
        <v>2884</v>
      </c>
      <c r="AE2885" s="1">
        <f>COUNTIFS(Table2[GameID],Table2[[#This Row],[GameID]],Table2[Column1],"&lt;="&amp;Table2[[#This Row],[Column1]])-1</f>
        <v>7</v>
      </c>
    </row>
    <row r="2886" spans="1:31" x14ac:dyDescent="0.45">
      <c r="A2886" t="s">
        <v>555</v>
      </c>
      <c r="B2886" t="str">
        <f>_xlfn.TEXTBEFORE(Table2[[#This Row],[Kamp]]," - ")</f>
        <v>ÅFK</v>
      </c>
      <c r="C2886" t="str">
        <f>_xlfn.TEXTAFTER(Table2[[#This Row],[Kamp]],"- ")</f>
        <v>Strandby Elling</v>
      </c>
      <c r="D2886">
        <v>45213</v>
      </c>
      <c r="E2886">
        <v>75121</v>
      </c>
      <c r="F2886">
        <v>20232024</v>
      </c>
      <c r="G2886" t="s">
        <v>17</v>
      </c>
      <c r="H2886" t="s">
        <v>666</v>
      </c>
      <c r="I2886" t="s">
        <v>678</v>
      </c>
      <c r="J2886">
        <v>2</v>
      </c>
      <c r="K2886">
        <v>31407</v>
      </c>
      <c r="L2886">
        <v>1</v>
      </c>
      <c r="M2886" t="s">
        <v>630</v>
      </c>
      <c r="N2886" t="s">
        <v>464</v>
      </c>
      <c r="O2886" t="s">
        <v>462</v>
      </c>
      <c r="P2886">
        <v>27</v>
      </c>
      <c r="Q2886">
        <v>15</v>
      </c>
      <c r="R2886">
        <f>SUMIFS(Table2[number],Table2[Event],"Goal",Table2[H/U],"HOME",Table2[GameID],Table2[[#This Row],[GameID]],Table2[GameTime],"&lt;="&amp;Table2[[#This Row],[GameTime]])</f>
        <v>1</v>
      </c>
      <c r="S2886">
        <f>SUMIFS(Table2[number],Table2[Event],"Goal",Table2[H/U],"AWAY",Table2[GameID],Table2[[#This Row],[GameID]],Table2[GameTime],"&lt;="&amp;Table2[[#This Row],[GameTime]])</f>
        <v>5</v>
      </c>
      <c r="T2886" t="str">
        <f>IF(Table2[[#This Row],[Event]]="Goal",Table2[[#This Row],[Hscore]]&amp;"-"&amp;Table2[[#This Row],[Uscore]],"")</f>
        <v>1-5</v>
      </c>
      <c r="U2886">
        <v>2218</v>
      </c>
      <c r="V2886" s="1">
        <f>Table2[[#This Row],[GameTime]]-(Table2[[#This Row],[period]]-1)*1200</f>
        <v>1018</v>
      </c>
      <c r="W2886" s="1">
        <f>ROUNDDOWN(Table2[[#This Row],[Time]]/60,0)</f>
        <v>16</v>
      </c>
      <c r="X2886" s="1">
        <f>ROUNDDOWN((Table2[[#This Row],[Time]]/60-Table2[[#This Row],[Time2]])*60,0)</f>
        <v>57</v>
      </c>
      <c r="Y2886" s="1">
        <f>IF(Table2[[#This Row],[Time2]]&lt;10,0&amp;Table2[[#This Row],[Time2]],Table2[[#This Row],[Time2]])</f>
        <v>16</v>
      </c>
      <c r="Z2886" s="1">
        <f>IF(Table2[[#This Row],[Time3]]&lt;10,0&amp;Table2[[#This Row],[Time3]],Table2[[#This Row],[Time3]])</f>
        <v>57</v>
      </c>
      <c r="AA2886" s="2" t="str">
        <f>Table2[[#This Row],[Time4]]&amp;":"&amp;Table2[[#This Row],[Time5]]</f>
        <v>16:57</v>
      </c>
      <c r="AB2886" s="1" t="str" cm="1">
        <f t="array" ref="AB2886">IFERROR(IF(Table2[[#This Row],[code]]="","",_xlfn.IFS(AND(Table2[[#This Row],[code]]&lt;400,Table2[[#This Row],[code]]&lt;&gt;""),2,Table2[[#This Row],[code]]&gt;500,4)),"")</f>
        <v/>
      </c>
      <c r="AC2886" s="1" t="str">
        <f>IF(Table2[[#This Row],[Event]]="Penalty",Table2[[#This Row],[number]],IF(Table2[[#This Row],[Event]]="Time-Out",401,""))</f>
        <v/>
      </c>
      <c r="AD2886" s="1">
        <f>ROW(A2885)</f>
        <v>2885</v>
      </c>
      <c r="AE2886" s="1">
        <f>COUNTIFS(Table2[GameID],Table2[[#This Row],[GameID]],Table2[Column1],"&lt;="&amp;Table2[[#This Row],[Column1]])-1</f>
        <v>8</v>
      </c>
    </row>
    <row r="2887" spans="1:31" x14ac:dyDescent="0.45">
      <c r="A2887" t="s">
        <v>555</v>
      </c>
      <c r="B2887" t="str">
        <f>_xlfn.TEXTBEFORE(Table2[[#This Row],[Kamp]]," - ")</f>
        <v>ÅFK</v>
      </c>
      <c r="C2887" t="str">
        <f>_xlfn.TEXTAFTER(Table2[[#This Row],[Kamp]],"- ")</f>
        <v>Strandby Elling</v>
      </c>
      <c r="D2887">
        <v>45213</v>
      </c>
      <c r="E2887">
        <v>75121</v>
      </c>
      <c r="F2887">
        <v>20232024</v>
      </c>
      <c r="G2887" t="s">
        <v>17</v>
      </c>
      <c r="H2887" t="s">
        <v>666</v>
      </c>
      <c r="I2887" t="s">
        <v>678</v>
      </c>
      <c r="J2887">
        <v>3</v>
      </c>
      <c r="K2887">
        <v>31407</v>
      </c>
      <c r="L2887">
        <v>1</v>
      </c>
      <c r="M2887" t="s">
        <v>630</v>
      </c>
      <c r="N2887" t="s">
        <v>462</v>
      </c>
      <c r="O2887" t="s">
        <v>187</v>
      </c>
      <c r="P2887">
        <v>15</v>
      </c>
      <c r="Q2887">
        <v>61</v>
      </c>
      <c r="R2887">
        <f>SUMIFS(Table2[number],Table2[Event],"Goal",Table2[H/U],"HOME",Table2[GameID],Table2[[#This Row],[GameID]],Table2[GameTime],"&lt;="&amp;Table2[[#This Row],[GameTime]])</f>
        <v>2</v>
      </c>
      <c r="S2887">
        <f>SUMIFS(Table2[number],Table2[Event],"Goal",Table2[H/U],"AWAY",Table2[GameID],Table2[[#This Row],[GameID]],Table2[GameTime],"&lt;="&amp;Table2[[#This Row],[GameTime]])</f>
        <v>5</v>
      </c>
      <c r="T2887" t="str">
        <f>IF(Table2[[#This Row],[Event]]="Goal",Table2[[#This Row],[Hscore]]&amp;"-"&amp;Table2[[#This Row],[Uscore]],"")</f>
        <v>2-5</v>
      </c>
      <c r="U2887">
        <v>2484</v>
      </c>
      <c r="V2887" s="1">
        <f>Table2[[#This Row],[GameTime]]-(Table2[[#This Row],[period]]-1)*1200</f>
        <v>84</v>
      </c>
      <c r="W2887" s="1">
        <f>ROUNDDOWN(Table2[[#This Row],[Time]]/60,0)</f>
        <v>1</v>
      </c>
      <c r="X2887" s="1">
        <f>ROUNDDOWN((Table2[[#This Row],[Time]]/60-Table2[[#This Row],[Time2]])*60,0)</f>
        <v>24</v>
      </c>
      <c r="Y2887" s="1" t="str">
        <f>IF(Table2[[#This Row],[Time2]]&lt;10,0&amp;Table2[[#This Row],[Time2]],Table2[[#This Row],[Time2]])</f>
        <v>01</v>
      </c>
      <c r="Z2887" s="1">
        <f>IF(Table2[[#This Row],[Time3]]&lt;10,0&amp;Table2[[#This Row],[Time3]],Table2[[#This Row],[Time3]])</f>
        <v>24</v>
      </c>
      <c r="AA2887" s="2" t="str">
        <f>Table2[[#This Row],[Time4]]&amp;":"&amp;Table2[[#This Row],[Time5]]</f>
        <v>01:24</v>
      </c>
      <c r="AB2887" s="1" t="str" cm="1">
        <f t="array" ref="AB2887">IFERROR(IF(Table2[[#This Row],[code]]="","",_xlfn.IFS(AND(Table2[[#This Row],[code]]&lt;400,Table2[[#This Row],[code]]&lt;&gt;""),2,Table2[[#This Row],[code]]&gt;500,4)),"")</f>
        <v/>
      </c>
      <c r="AC2887" s="1" t="str">
        <f>IF(Table2[[#This Row],[Event]]="Penalty",Table2[[#This Row],[number]],IF(Table2[[#This Row],[Event]]="Time-Out",401,""))</f>
        <v/>
      </c>
      <c r="AD2887" s="1">
        <f>ROW(A2886)</f>
        <v>2886</v>
      </c>
      <c r="AE2887" s="1">
        <f>COUNTIFS(Table2[GameID],Table2[[#This Row],[GameID]],Table2[Column1],"&lt;="&amp;Table2[[#This Row],[Column1]])-1</f>
        <v>9</v>
      </c>
    </row>
    <row r="2888" spans="1:31" x14ac:dyDescent="0.45">
      <c r="A2888" t="s">
        <v>555</v>
      </c>
      <c r="B2888" t="str">
        <f>_xlfn.TEXTBEFORE(Table2[[#This Row],[Kamp]]," - ")</f>
        <v>ÅFK</v>
      </c>
      <c r="C2888" t="str">
        <f>_xlfn.TEXTAFTER(Table2[[#This Row],[Kamp]],"- ")</f>
        <v>Strandby Elling</v>
      </c>
      <c r="D2888">
        <v>45213</v>
      </c>
      <c r="E2888">
        <v>75121</v>
      </c>
      <c r="F2888">
        <v>20232024</v>
      </c>
      <c r="G2888" t="s">
        <v>17</v>
      </c>
      <c r="H2888" t="s">
        <v>666</v>
      </c>
      <c r="I2888" t="s">
        <v>678</v>
      </c>
      <c r="J2888">
        <v>3</v>
      </c>
      <c r="K2888">
        <v>31407</v>
      </c>
      <c r="L2888">
        <v>201</v>
      </c>
      <c r="M2888" t="s">
        <v>631</v>
      </c>
      <c r="N2888" t="s">
        <v>155</v>
      </c>
      <c r="O2888" t="s">
        <v>634</v>
      </c>
      <c r="P2888">
        <v>62</v>
      </c>
      <c r="Q2888" t="s">
        <v>634</v>
      </c>
      <c r="R2888">
        <f>SUMIFS(Table2[number],Table2[Event],"Goal",Table2[H/U],"HOME",Table2[GameID],Table2[[#This Row],[GameID]],Table2[GameTime],"&lt;="&amp;Table2[[#This Row],[GameTime]])</f>
        <v>2</v>
      </c>
      <c r="S2888">
        <f>SUMIFS(Table2[number],Table2[Event],"Goal",Table2[H/U],"AWAY",Table2[GameID],Table2[[#This Row],[GameID]],Table2[GameTime],"&lt;="&amp;Table2[[#This Row],[GameTime]])</f>
        <v>5</v>
      </c>
      <c r="T2888" t="str">
        <f>IF(Table2[[#This Row],[Event]]="Goal",Table2[[#This Row],[Hscore]]&amp;"-"&amp;Table2[[#This Row],[Uscore]],"")</f>
        <v/>
      </c>
      <c r="U2888">
        <v>2763</v>
      </c>
      <c r="V2888" s="1">
        <f>Table2[[#This Row],[GameTime]]-(Table2[[#This Row],[period]]-1)*1200</f>
        <v>363</v>
      </c>
      <c r="W2888" s="1">
        <f>ROUNDDOWN(Table2[[#This Row],[Time]]/60,0)</f>
        <v>6</v>
      </c>
      <c r="X2888" s="1">
        <f>ROUNDDOWN((Table2[[#This Row],[Time]]/60-Table2[[#This Row],[Time2]])*60,0)</f>
        <v>2</v>
      </c>
      <c r="Y2888" s="1" t="str">
        <f>IF(Table2[[#This Row],[Time2]]&lt;10,0&amp;Table2[[#This Row],[Time2]],Table2[[#This Row],[Time2]])</f>
        <v>06</v>
      </c>
      <c r="Z2888" s="1" t="str">
        <f>IF(Table2[[#This Row],[Time3]]&lt;10,0&amp;Table2[[#This Row],[Time3]],Table2[[#This Row],[Time3]])</f>
        <v>02</v>
      </c>
      <c r="AA2888" s="2" t="str">
        <f>Table2[[#This Row],[Time4]]&amp;":"&amp;Table2[[#This Row],[Time5]]</f>
        <v>06:02</v>
      </c>
      <c r="AB2888" s="1" cm="1">
        <f t="array" ref="AB2888">IFERROR(IF(Table2[[#This Row],[code]]="","",_xlfn.IFS(AND(Table2[[#This Row],[code]]&lt;400,Table2[[#This Row],[code]]&lt;&gt;""),2,Table2[[#This Row],[code]]&gt;500,4)),"")</f>
        <v>2</v>
      </c>
      <c r="AC2888" s="1">
        <f>IF(Table2[[#This Row],[Event]]="Penalty",Table2[[#This Row],[number]],IF(Table2[[#This Row],[Event]]="Time-Out",401,""))</f>
        <v>201</v>
      </c>
      <c r="AD2888" s="1">
        <f>ROW(A2887)</f>
        <v>2887</v>
      </c>
      <c r="AE2888" s="1">
        <f>COUNTIFS(Table2[GameID],Table2[[#This Row],[GameID]],Table2[Column1],"&lt;="&amp;Table2[[#This Row],[Column1]])-1</f>
        <v>10</v>
      </c>
    </row>
    <row r="2889" spans="1:31" x14ac:dyDescent="0.45">
      <c r="A2889" t="s">
        <v>555</v>
      </c>
      <c r="B2889" t="str">
        <f>_xlfn.TEXTBEFORE(Table2[[#This Row],[Kamp]]," - ")</f>
        <v>ÅFK</v>
      </c>
      <c r="C2889" t="str">
        <f>_xlfn.TEXTAFTER(Table2[[#This Row],[Kamp]],"- ")</f>
        <v>Strandby Elling</v>
      </c>
      <c r="D2889">
        <v>45213</v>
      </c>
      <c r="E2889">
        <v>75121</v>
      </c>
      <c r="F2889">
        <v>20232024</v>
      </c>
      <c r="G2889" t="s">
        <v>17</v>
      </c>
      <c r="H2889" t="s">
        <v>671</v>
      </c>
      <c r="I2889" t="s">
        <v>677</v>
      </c>
      <c r="J2889">
        <v>3</v>
      </c>
      <c r="K2889">
        <v>31148</v>
      </c>
      <c r="L2889">
        <v>1</v>
      </c>
      <c r="M2889" t="s">
        <v>630</v>
      </c>
      <c r="N2889" t="s">
        <v>421</v>
      </c>
      <c r="O2889" t="s">
        <v>634</v>
      </c>
      <c r="P2889">
        <v>89</v>
      </c>
      <c r="Q2889" t="s">
        <v>634</v>
      </c>
      <c r="R2889">
        <f>SUMIFS(Table2[number],Table2[Event],"Goal",Table2[H/U],"HOME",Table2[GameID],Table2[[#This Row],[GameID]],Table2[GameTime],"&lt;="&amp;Table2[[#This Row],[GameTime]])</f>
        <v>2</v>
      </c>
      <c r="S2889">
        <f>SUMIFS(Table2[number],Table2[Event],"Goal",Table2[H/U],"AWAY",Table2[GameID],Table2[[#This Row],[GameID]],Table2[GameTime],"&lt;="&amp;Table2[[#This Row],[GameTime]])</f>
        <v>6</v>
      </c>
      <c r="T2889" t="str">
        <f>IF(Table2[[#This Row],[Event]]="Goal",Table2[[#This Row],[Hscore]]&amp;"-"&amp;Table2[[#This Row],[Uscore]],"")</f>
        <v>2-6</v>
      </c>
      <c r="U2889">
        <v>3011</v>
      </c>
      <c r="V2889" s="1">
        <f>Table2[[#This Row],[GameTime]]-(Table2[[#This Row],[period]]-1)*1200</f>
        <v>611</v>
      </c>
      <c r="W2889" s="1">
        <f>ROUNDDOWN(Table2[[#This Row],[Time]]/60,0)</f>
        <v>10</v>
      </c>
      <c r="X2889" s="1">
        <f>ROUNDDOWN((Table2[[#This Row],[Time]]/60-Table2[[#This Row],[Time2]])*60,0)</f>
        <v>11</v>
      </c>
      <c r="Y2889" s="1">
        <f>IF(Table2[[#This Row],[Time2]]&lt;10,0&amp;Table2[[#This Row],[Time2]],Table2[[#This Row],[Time2]])</f>
        <v>10</v>
      </c>
      <c r="Z2889" s="1">
        <f>IF(Table2[[#This Row],[Time3]]&lt;10,0&amp;Table2[[#This Row],[Time3]],Table2[[#This Row],[Time3]])</f>
        <v>11</v>
      </c>
      <c r="AA2889" s="2" t="str">
        <f>Table2[[#This Row],[Time4]]&amp;":"&amp;Table2[[#This Row],[Time5]]</f>
        <v>10:11</v>
      </c>
      <c r="AB2889" s="1" t="str" cm="1">
        <f t="array" ref="AB2889">IFERROR(IF(Table2[[#This Row],[code]]="","",_xlfn.IFS(AND(Table2[[#This Row],[code]]&lt;400,Table2[[#This Row],[code]]&lt;&gt;""),2,Table2[[#This Row],[code]]&gt;500,4)),"")</f>
        <v/>
      </c>
      <c r="AC2889" s="1" t="str">
        <f>IF(Table2[[#This Row],[Event]]="Penalty",Table2[[#This Row],[number]],IF(Table2[[#This Row],[Event]]="Time-Out",401,""))</f>
        <v/>
      </c>
      <c r="AD2889" s="1">
        <f>ROW(A2888)</f>
        <v>2888</v>
      </c>
      <c r="AE2889" s="1">
        <f>COUNTIFS(Table2[GameID],Table2[[#This Row],[GameID]],Table2[Column1],"&lt;="&amp;Table2[[#This Row],[Column1]])-1</f>
        <v>11</v>
      </c>
    </row>
    <row r="2890" spans="1:31" x14ac:dyDescent="0.45">
      <c r="A2890" t="s">
        <v>555</v>
      </c>
      <c r="B2890" t="str">
        <f>_xlfn.TEXTBEFORE(Table2[[#This Row],[Kamp]]," - ")</f>
        <v>ÅFK</v>
      </c>
      <c r="C2890" t="str">
        <f>_xlfn.TEXTAFTER(Table2[[#This Row],[Kamp]],"- ")</f>
        <v>Strandby Elling</v>
      </c>
      <c r="D2890">
        <v>45213</v>
      </c>
      <c r="E2890">
        <v>75121</v>
      </c>
      <c r="F2890">
        <v>20232024</v>
      </c>
      <c r="G2890" t="s">
        <v>17</v>
      </c>
      <c r="H2890" t="s">
        <v>666</v>
      </c>
      <c r="I2890" t="s">
        <v>678</v>
      </c>
      <c r="J2890">
        <v>3</v>
      </c>
      <c r="K2890">
        <v>31407</v>
      </c>
      <c r="L2890">
        <v>0</v>
      </c>
      <c r="M2890" t="s">
        <v>633</v>
      </c>
      <c r="N2890" t="s">
        <v>634</v>
      </c>
      <c r="O2890" t="s">
        <v>634</v>
      </c>
      <c r="P2890" t="s">
        <v>634</v>
      </c>
      <c r="Q2890" t="s">
        <v>634</v>
      </c>
      <c r="R2890">
        <f>SUMIFS(Table2[number],Table2[Event],"Goal",Table2[H/U],"HOME",Table2[GameID],Table2[[#This Row],[GameID]],Table2[GameTime],"&lt;="&amp;Table2[[#This Row],[GameTime]])</f>
        <v>2</v>
      </c>
      <c r="S2890">
        <f>SUMIFS(Table2[number],Table2[Event],"Goal",Table2[H/U],"AWAY",Table2[GameID],Table2[[#This Row],[GameID]],Table2[GameTime],"&lt;="&amp;Table2[[#This Row],[GameTime]])</f>
        <v>6</v>
      </c>
      <c r="T2890" t="str">
        <f>IF(Table2[[#This Row],[Event]]="Goal",Table2[[#This Row],[Hscore]]&amp;"-"&amp;Table2[[#This Row],[Uscore]],"")</f>
        <v/>
      </c>
      <c r="U2890">
        <v>3159</v>
      </c>
      <c r="V2890" s="1">
        <f>Table2[[#This Row],[GameTime]]-(Table2[[#This Row],[period]]-1)*1200</f>
        <v>759</v>
      </c>
      <c r="W2890" s="1">
        <f>ROUNDDOWN(Table2[[#This Row],[Time]]/60,0)</f>
        <v>12</v>
      </c>
      <c r="X2890" s="1">
        <f>ROUNDDOWN((Table2[[#This Row],[Time]]/60-Table2[[#This Row],[Time2]])*60,0)</f>
        <v>39</v>
      </c>
      <c r="Y2890" s="1">
        <f>IF(Table2[[#This Row],[Time2]]&lt;10,0&amp;Table2[[#This Row],[Time2]],Table2[[#This Row],[Time2]])</f>
        <v>12</v>
      </c>
      <c r="Z2890" s="1">
        <f>IF(Table2[[#This Row],[Time3]]&lt;10,0&amp;Table2[[#This Row],[Time3]],Table2[[#This Row],[Time3]])</f>
        <v>39</v>
      </c>
      <c r="AA2890" s="2" t="str">
        <f>Table2[[#This Row],[Time4]]&amp;":"&amp;Table2[[#This Row],[Time5]]</f>
        <v>12:39</v>
      </c>
      <c r="AB2890" s="1" t="str" cm="1">
        <f t="array" ref="AB2890">IFERROR(IF(Table2[[#This Row],[code]]="","",_xlfn.IFS(AND(Table2[[#This Row],[code]]&lt;400,Table2[[#This Row],[code]]&lt;&gt;""),2,Table2[[#This Row],[code]]&gt;500,4)),"")</f>
        <v/>
      </c>
      <c r="AC2890" s="1">
        <f>IF(Table2[[#This Row],[Event]]="Penalty",Table2[[#This Row],[number]],IF(Table2[[#This Row],[Event]]="Time-Out",401,""))</f>
        <v>401</v>
      </c>
      <c r="AD2890" s="1">
        <f>ROW(A2889)</f>
        <v>2889</v>
      </c>
      <c r="AE2890" s="1">
        <f>COUNTIFS(Table2[GameID],Table2[[#This Row],[GameID]],Table2[Column1],"&lt;="&amp;Table2[[#This Row],[Column1]])-1</f>
        <v>12</v>
      </c>
    </row>
    <row r="2891" spans="1:31" x14ac:dyDescent="0.45">
      <c r="A2891" t="s">
        <v>555</v>
      </c>
      <c r="B2891" t="str">
        <f>_xlfn.TEXTBEFORE(Table2[[#This Row],[Kamp]]," - ")</f>
        <v>ÅFK</v>
      </c>
      <c r="C2891" t="str">
        <f>_xlfn.TEXTAFTER(Table2[[#This Row],[Kamp]],"- ")</f>
        <v>Strandby Elling</v>
      </c>
      <c r="D2891">
        <v>45213</v>
      </c>
      <c r="E2891">
        <v>75121</v>
      </c>
      <c r="F2891">
        <v>20232024</v>
      </c>
      <c r="G2891" t="s">
        <v>17</v>
      </c>
      <c r="H2891" t="s">
        <v>666</v>
      </c>
      <c r="I2891" t="s">
        <v>678</v>
      </c>
      <c r="J2891">
        <v>3</v>
      </c>
      <c r="K2891">
        <v>31407</v>
      </c>
      <c r="L2891">
        <v>214</v>
      </c>
      <c r="M2891" t="s">
        <v>631</v>
      </c>
      <c r="N2891" t="s">
        <v>649</v>
      </c>
      <c r="O2891" t="s">
        <v>634</v>
      </c>
      <c r="P2891">
        <v>25</v>
      </c>
      <c r="Q2891" t="s">
        <v>634</v>
      </c>
      <c r="R2891">
        <f>SUMIFS(Table2[number],Table2[Event],"Goal",Table2[H/U],"HOME",Table2[GameID],Table2[[#This Row],[GameID]],Table2[GameTime],"&lt;="&amp;Table2[[#This Row],[GameTime]])</f>
        <v>2</v>
      </c>
      <c r="S2891">
        <f>SUMIFS(Table2[number],Table2[Event],"Goal",Table2[H/U],"AWAY",Table2[GameID],Table2[[#This Row],[GameID]],Table2[GameTime],"&lt;="&amp;Table2[[#This Row],[GameTime]])</f>
        <v>6</v>
      </c>
      <c r="T2891" t="str">
        <f>IF(Table2[[#This Row],[Event]]="Goal",Table2[[#This Row],[Hscore]]&amp;"-"&amp;Table2[[#This Row],[Uscore]],"")</f>
        <v/>
      </c>
      <c r="U2891">
        <v>3345</v>
      </c>
      <c r="V2891" s="1">
        <f>Table2[[#This Row],[GameTime]]-(Table2[[#This Row],[period]]-1)*1200</f>
        <v>945</v>
      </c>
      <c r="W2891" s="1">
        <f>ROUNDDOWN(Table2[[#This Row],[Time]]/60,0)</f>
        <v>15</v>
      </c>
      <c r="X2891" s="1">
        <f>ROUNDDOWN((Table2[[#This Row],[Time]]/60-Table2[[#This Row],[Time2]])*60,0)</f>
        <v>45</v>
      </c>
      <c r="Y2891" s="1">
        <f>IF(Table2[[#This Row],[Time2]]&lt;10,0&amp;Table2[[#This Row],[Time2]],Table2[[#This Row],[Time2]])</f>
        <v>15</v>
      </c>
      <c r="Z2891" s="1">
        <f>IF(Table2[[#This Row],[Time3]]&lt;10,0&amp;Table2[[#This Row],[Time3]],Table2[[#This Row],[Time3]])</f>
        <v>45</v>
      </c>
      <c r="AA2891" s="2" t="str">
        <f>Table2[[#This Row],[Time4]]&amp;":"&amp;Table2[[#This Row],[Time5]]</f>
        <v>15:45</v>
      </c>
      <c r="AB2891" s="1" cm="1">
        <f t="array" ref="AB2891">IFERROR(IF(Table2[[#This Row],[code]]="","",_xlfn.IFS(AND(Table2[[#This Row],[code]]&lt;400,Table2[[#This Row],[code]]&lt;&gt;""),2,Table2[[#This Row],[code]]&gt;500,4)),"")</f>
        <v>2</v>
      </c>
      <c r="AC2891" s="1">
        <f>IF(Table2[[#This Row],[Event]]="Penalty",Table2[[#This Row],[number]],IF(Table2[[#This Row],[Event]]="Time-Out",401,""))</f>
        <v>214</v>
      </c>
      <c r="AD2891" s="1">
        <f>ROW(A2890)</f>
        <v>2890</v>
      </c>
      <c r="AE2891" s="1">
        <f>COUNTIFS(Table2[GameID],Table2[[#This Row],[GameID]],Table2[Column1],"&lt;="&amp;Table2[[#This Row],[Column1]])-1</f>
        <v>13</v>
      </c>
    </row>
    <row r="2892" spans="1:31" x14ac:dyDescent="0.45">
      <c r="A2892" t="s">
        <v>555</v>
      </c>
      <c r="B2892" t="str">
        <f>_xlfn.TEXTBEFORE(Table2[[#This Row],[Kamp]]," - ")</f>
        <v>ÅFK</v>
      </c>
      <c r="C2892" t="str">
        <f>_xlfn.TEXTAFTER(Table2[[#This Row],[Kamp]],"- ")</f>
        <v>Strandby Elling</v>
      </c>
      <c r="D2892">
        <v>45213</v>
      </c>
      <c r="E2892">
        <v>75121</v>
      </c>
      <c r="F2892">
        <v>20232024</v>
      </c>
      <c r="G2892" t="s">
        <v>17</v>
      </c>
      <c r="H2892" t="s">
        <v>671</v>
      </c>
      <c r="I2892" t="s">
        <v>677</v>
      </c>
      <c r="J2892">
        <v>3</v>
      </c>
      <c r="K2892">
        <v>31148</v>
      </c>
      <c r="L2892">
        <v>207</v>
      </c>
      <c r="M2892" t="s">
        <v>631</v>
      </c>
      <c r="N2892" t="s">
        <v>540</v>
      </c>
      <c r="O2892" t="s">
        <v>634</v>
      </c>
      <c r="P2892">
        <v>21</v>
      </c>
      <c r="Q2892" t="s">
        <v>634</v>
      </c>
      <c r="R2892">
        <f>SUMIFS(Table2[number],Table2[Event],"Goal",Table2[H/U],"HOME",Table2[GameID],Table2[[#This Row],[GameID]],Table2[GameTime],"&lt;="&amp;Table2[[#This Row],[GameTime]])</f>
        <v>2</v>
      </c>
      <c r="S2892">
        <f>SUMIFS(Table2[number],Table2[Event],"Goal",Table2[H/U],"AWAY",Table2[GameID],Table2[[#This Row],[GameID]],Table2[GameTime],"&lt;="&amp;Table2[[#This Row],[GameTime]])</f>
        <v>6</v>
      </c>
      <c r="T2892" t="str">
        <f>IF(Table2[[#This Row],[Event]]="Goal",Table2[[#This Row],[Hscore]]&amp;"-"&amp;Table2[[#This Row],[Uscore]],"")</f>
        <v/>
      </c>
      <c r="U2892">
        <v>3383</v>
      </c>
      <c r="V2892" s="1">
        <f>Table2[[#This Row],[GameTime]]-(Table2[[#This Row],[period]]-1)*1200</f>
        <v>983</v>
      </c>
      <c r="W2892" s="1">
        <f>ROUNDDOWN(Table2[[#This Row],[Time]]/60,0)</f>
        <v>16</v>
      </c>
      <c r="X2892" s="1">
        <f>ROUNDDOWN((Table2[[#This Row],[Time]]/60-Table2[[#This Row],[Time2]])*60,0)</f>
        <v>23</v>
      </c>
      <c r="Y2892" s="1">
        <f>IF(Table2[[#This Row],[Time2]]&lt;10,0&amp;Table2[[#This Row],[Time2]],Table2[[#This Row],[Time2]])</f>
        <v>16</v>
      </c>
      <c r="Z2892" s="1">
        <f>IF(Table2[[#This Row],[Time3]]&lt;10,0&amp;Table2[[#This Row],[Time3]],Table2[[#This Row],[Time3]])</f>
        <v>23</v>
      </c>
      <c r="AA2892" s="2" t="str">
        <f>Table2[[#This Row],[Time4]]&amp;":"&amp;Table2[[#This Row],[Time5]]</f>
        <v>16:23</v>
      </c>
      <c r="AB2892" s="1" cm="1">
        <f t="array" ref="AB2892">IFERROR(IF(Table2[[#This Row],[code]]="","",_xlfn.IFS(AND(Table2[[#This Row],[code]]&lt;400,Table2[[#This Row],[code]]&lt;&gt;""),2,Table2[[#This Row],[code]]&gt;500,4)),"")</f>
        <v>2</v>
      </c>
      <c r="AC2892" s="1">
        <f>IF(Table2[[#This Row],[Event]]="Penalty",Table2[[#This Row],[number]],IF(Table2[[#This Row],[Event]]="Time-Out",401,""))</f>
        <v>207</v>
      </c>
      <c r="AD2892" s="1">
        <f>ROW(A2891)</f>
        <v>2891</v>
      </c>
      <c r="AE2892" s="1">
        <f>COUNTIFS(Table2[GameID],Table2[[#This Row],[GameID]],Table2[Column1],"&lt;="&amp;Table2[[#This Row],[Column1]])-1</f>
        <v>14</v>
      </c>
    </row>
    <row r="2893" spans="1:31" x14ac:dyDescent="0.45">
      <c r="A2893" t="s">
        <v>555</v>
      </c>
      <c r="B2893" t="str">
        <f>_xlfn.TEXTBEFORE(Table2[[#This Row],[Kamp]]," - ")</f>
        <v>ÅFK</v>
      </c>
      <c r="C2893" t="str">
        <f>_xlfn.TEXTAFTER(Table2[[#This Row],[Kamp]],"- ")</f>
        <v>Strandby Elling</v>
      </c>
      <c r="D2893">
        <v>45213</v>
      </c>
      <c r="E2893">
        <v>75121</v>
      </c>
      <c r="F2893">
        <v>20232024</v>
      </c>
      <c r="G2893" t="s">
        <v>17</v>
      </c>
      <c r="H2893" t="s">
        <v>666</v>
      </c>
      <c r="I2893" t="s">
        <v>678</v>
      </c>
      <c r="J2893">
        <v>3</v>
      </c>
      <c r="K2893">
        <v>31407</v>
      </c>
      <c r="L2893">
        <v>1</v>
      </c>
      <c r="M2893" t="s">
        <v>630</v>
      </c>
      <c r="N2893" t="s">
        <v>186</v>
      </c>
      <c r="O2893" t="s">
        <v>634</v>
      </c>
      <c r="P2893">
        <v>30</v>
      </c>
      <c r="Q2893" t="s">
        <v>634</v>
      </c>
      <c r="R2893">
        <f>SUMIFS(Table2[number],Table2[Event],"Goal",Table2[H/U],"HOME",Table2[GameID],Table2[[#This Row],[GameID]],Table2[GameTime],"&lt;="&amp;Table2[[#This Row],[GameTime]])</f>
        <v>3</v>
      </c>
      <c r="S2893">
        <f>SUMIFS(Table2[number],Table2[Event],"Goal",Table2[H/U],"AWAY",Table2[GameID],Table2[[#This Row],[GameID]],Table2[GameTime],"&lt;="&amp;Table2[[#This Row],[GameTime]])</f>
        <v>6</v>
      </c>
      <c r="T2893" t="str">
        <f>IF(Table2[[#This Row],[Event]]="Goal",Table2[[#This Row],[Hscore]]&amp;"-"&amp;Table2[[#This Row],[Uscore]],"")</f>
        <v>3-6</v>
      </c>
      <c r="U2893">
        <v>3529</v>
      </c>
      <c r="V2893" s="1">
        <f>Table2[[#This Row],[GameTime]]-(Table2[[#This Row],[period]]-1)*1200</f>
        <v>1129</v>
      </c>
      <c r="W2893" s="1">
        <f>ROUNDDOWN(Table2[[#This Row],[Time]]/60,0)</f>
        <v>18</v>
      </c>
      <c r="X2893" s="1">
        <f>ROUNDDOWN((Table2[[#This Row],[Time]]/60-Table2[[#This Row],[Time2]])*60,0)</f>
        <v>49</v>
      </c>
      <c r="Y2893" s="1">
        <f>IF(Table2[[#This Row],[Time2]]&lt;10,0&amp;Table2[[#This Row],[Time2]],Table2[[#This Row],[Time2]])</f>
        <v>18</v>
      </c>
      <c r="Z2893" s="1">
        <f>IF(Table2[[#This Row],[Time3]]&lt;10,0&amp;Table2[[#This Row],[Time3]],Table2[[#This Row],[Time3]])</f>
        <v>49</v>
      </c>
      <c r="AA2893" s="2" t="str">
        <f>Table2[[#This Row],[Time4]]&amp;":"&amp;Table2[[#This Row],[Time5]]</f>
        <v>18:49</v>
      </c>
      <c r="AB2893" s="1" t="str" cm="1">
        <f t="array" ref="AB2893">IFERROR(IF(Table2[[#This Row],[code]]="","",_xlfn.IFS(AND(Table2[[#This Row],[code]]&lt;400,Table2[[#This Row],[code]]&lt;&gt;""),2,Table2[[#This Row],[code]]&gt;500,4)),"")</f>
        <v/>
      </c>
      <c r="AC2893" s="1" t="str">
        <f>IF(Table2[[#This Row],[Event]]="Penalty",Table2[[#This Row],[number]],IF(Table2[[#This Row],[Event]]="Time-Out",401,""))</f>
        <v/>
      </c>
      <c r="AD2893" s="1">
        <f>ROW(A2892)</f>
        <v>2892</v>
      </c>
      <c r="AE2893" s="1">
        <f>COUNTIFS(Table2[GameID],Table2[[#This Row],[GameID]],Table2[Column1],"&lt;="&amp;Table2[[#This Row],[Column1]])-1</f>
        <v>15</v>
      </c>
    </row>
    <row r="2894" spans="1:31" x14ac:dyDescent="0.45">
      <c r="A2894" t="s">
        <v>555</v>
      </c>
      <c r="B2894" t="str">
        <f>_xlfn.TEXTBEFORE(Table2[[#This Row],[Kamp]]," - ")</f>
        <v>ÅFK</v>
      </c>
      <c r="C2894" t="str">
        <f>_xlfn.TEXTAFTER(Table2[[#This Row],[Kamp]],"- ")</f>
        <v>Strandby Elling</v>
      </c>
      <c r="D2894">
        <v>45213</v>
      </c>
      <c r="E2894">
        <v>75121</v>
      </c>
      <c r="F2894">
        <v>20232024</v>
      </c>
      <c r="G2894" t="s">
        <v>17</v>
      </c>
      <c r="H2894" t="s">
        <v>671</v>
      </c>
      <c r="I2894" t="s">
        <v>677</v>
      </c>
      <c r="J2894">
        <v>3</v>
      </c>
      <c r="K2894">
        <v>31148</v>
      </c>
      <c r="L2894">
        <v>0</v>
      </c>
      <c r="M2894" t="s">
        <v>633</v>
      </c>
      <c r="N2894" t="s">
        <v>634</v>
      </c>
      <c r="O2894" t="s">
        <v>634</v>
      </c>
      <c r="P2894" t="s">
        <v>634</v>
      </c>
      <c r="Q2894" t="s">
        <v>634</v>
      </c>
      <c r="R2894">
        <f>SUMIFS(Table2[number],Table2[Event],"Goal",Table2[H/U],"HOME",Table2[GameID],Table2[[#This Row],[GameID]],Table2[GameTime],"&lt;="&amp;Table2[[#This Row],[GameTime]])</f>
        <v>3</v>
      </c>
      <c r="S2894">
        <f>SUMIFS(Table2[number],Table2[Event],"Goal",Table2[H/U],"AWAY",Table2[GameID],Table2[[#This Row],[GameID]],Table2[GameTime],"&lt;="&amp;Table2[[#This Row],[GameTime]])</f>
        <v>6</v>
      </c>
      <c r="T2894" t="str">
        <f>IF(Table2[[#This Row],[Event]]="Goal",Table2[[#This Row],[Hscore]]&amp;"-"&amp;Table2[[#This Row],[Uscore]],"")</f>
        <v/>
      </c>
      <c r="U2894">
        <v>3580</v>
      </c>
      <c r="V2894" s="1">
        <f>Table2[[#This Row],[GameTime]]-(Table2[[#This Row],[period]]-1)*1200</f>
        <v>1180</v>
      </c>
      <c r="W2894" s="1">
        <f>ROUNDDOWN(Table2[[#This Row],[Time]]/60,0)</f>
        <v>19</v>
      </c>
      <c r="X2894" s="1">
        <f>ROUNDDOWN((Table2[[#This Row],[Time]]/60-Table2[[#This Row],[Time2]])*60,0)</f>
        <v>40</v>
      </c>
      <c r="Y2894" s="1">
        <f>IF(Table2[[#This Row],[Time2]]&lt;10,0&amp;Table2[[#This Row],[Time2]],Table2[[#This Row],[Time2]])</f>
        <v>19</v>
      </c>
      <c r="Z2894" s="1">
        <f>IF(Table2[[#This Row],[Time3]]&lt;10,0&amp;Table2[[#This Row],[Time3]],Table2[[#This Row],[Time3]])</f>
        <v>40</v>
      </c>
      <c r="AA2894" s="2" t="str">
        <f>Table2[[#This Row],[Time4]]&amp;":"&amp;Table2[[#This Row],[Time5]]</f>
        <v>19:40</v>
      </c>
      <c r="AB2894" s="1" t="str" cm="1">
        <f t="array" ref="AB2894">IFERROR(IF(Table2[[#This Row],[code]]="","",_xlfn.IFS(AND(Table2[[#This Row],[code]]&lt;400,Table2[[#This Row],[code]]&lt;&gt;""),2,Table2[[#This Row],[code]]&gt;500,4)),"")</f>
        <v/>
      </c>
      <c r="AC2894" s="1">
        <f>IF(Table2[[#This Row],[Event]]="Penalty",Table2[[#This Row],[number]],IF(Table2[[#This Row],[Event]]="Time-Out",401,""))</f>
        <v>401</v>
      </c>
      <c r="AD2894" s="1">
        <f>ROW(A2893)</f>
        <v>2893</v>
      </c>
      <c r="AE2894" s="1">
        <f>COUNTIFS(Table2[GameID],Table2[[#This Row],[GameID]],Table2[Column1],"&lt;="&amp;Table2[[#This Row],[Column1]])-1</f>
        <v>16</v>
      </c>
    </row>
    <row r="2895" spans="1:31" x14ac:dyDescent="0.45">
      <c r="A2895" t="s">
        <v>555</v>
      </c>
      <c r="B2895" t="str">
        <f>_xlfn.TEXTBEFORE(Table2[[#This Row],[Kamp]]," - ")</f>
        <v>ÅFK</v>
      </c>
      <c r="C2895" t="str">
        <f>_xlfn.TEXTAFTER(Table2[[#This Row],[Kamp]],"- ")</f>
        <v>Strandby Elling</v>
      </c>
      <c r="D2895">
        <v>45213</v>
      </c>
      <c r="E2895">
        <v>75121</v>
      </c>
      <c r="F2895">
        <v>20232024</v>
      </c>
      <c r="G2895" t="s">
        <v>17</v>
      </c>
      <c r="H2895" t="s">
        <v>671</v>
      </c>
      <c r="I2895" t="s">
        <v>677</v>
      </c>
      <c r="J2895">
        <v>3</v>
      </c>
      <c r="K2895">
        <v>31148</v>
      </c>
      <c r="L2895">
        <v>1</v>
      </c>
      <c r="M2895" t="s">
        <v>630</v>
      </c>
      <c r="N2895" t="s">
        <v>526</v>
      </c>
      <c r="O2895" t="s">
        <v>634</v>
      </c>
      <c r="P2895">
        <v>81</v>
      </c>
      <c r="Q2895" t="s">
        <v>634</v>
      </c>
      <c r="R2895">
        <f>SUMIFS(Table2[number],Table2[Event],"Goal",Table2[H/U],"HOME",Table2[GameID],Table2[[#This Row],[GameID]],Table2[GameTime],"&lt;="&amp;Table2[[#This Row],[GameTime]])</f>
        <v>3</v>
      </c>
      <c r="S2895">
        <f>SUMIFS(Table2[number],Table2[Event],"Goal",Table2[H/U],"AWAY",Table2[GameID],Table2[[#This Row],[GameID]],Table2[GameTime],"&lt;="&amp;Table2[[#This Row],[GameTime]])</f>
        <v>7</v>
      </c>
      <c r="T2895" t="str">
        <f>IF(Table2[[#This Row],[Event]]="Goal",Table2[[#This Row],[Hscore]]&amp;"-"&amp;Table2[[#This Row],[Uscore]],"")</f>
        <v>3-7</v>
      </c>
      <c r="U2895">
        <v>3593</v>
      </c>
      <c r="V2895" s="1">
        <f>Table2[[#This Row],[GameTime]]-(Table2[[#This Row],[period]]-1)*1200</f>
        <v>1193</v>
      </c>
      <c r="W2895" s="1">
        <f>ROUNDDOWN(Table2[[#This Row],[Time]]/60,0)</f>
        <v>19</v>
      </c>
      <c r="X2895" s="1">
        <f>ROUNDDOWN((Table2[[#This Row],[Time]]/60-Table2[[#This Row],[Time2]])*60,0)</f>
        <v>53</v>
      </c>
      <c r="Y2895" s="1">
        <f>IF(Table2[[#This Row],[Time2]]&lt;10,0&amp;Table2[[#This Row],[Time2]],Table2[[#This Row],[Time2]])</f>
        <v>19</v>
      </c>
      <c r="Z2895" s="1">
        <f>IF(Table2[[#This Row],[Time3]]&lt;10,0&amp;Table2[[#This Row],[Time3]],Table2[[#This Row],[Time3]])</f>
        <v>53</v>
      </c>
      <c r="AA2895" s="2" t="str">
        <f>Table2[[#This Row],[Time4]]&amp;":"&amp;Table2[[#This Row],[Time5]]</f>
        <v>19:53</v>
      </c>
      <c r="AB2895" s="1" t="str" cm="1">
        <f t="array" ref="AB2895">IFERROR(IF(Table2[[#This Row],[code]]="","",_xlfn.IFS(AND(Table2[[#This Row],[code]]&lt;400,Table2[[#This Row],[code]]&lt;&gt;""),2,Table2[[#This Row],[code]]&gt;500,4)),"")</f>
        <v/>
      </c>
      <c r="AC2895" s="1" t="str">
        <f>IF(Table2[[#This Row],[Event]]="Penalty",Table2[[#This Row],[number]],IF(Table2[[#This Row],[Event]]="Time-Out",401,""))</f>
        <v/>
      </c>
      <c r="AD2895" s="1">
        <f>ROW(A2894)</f>
        <v>2894</v>
      </c>
      <c r="AE2895" s="1">
        <f>COUNTIFS(Table2[GameID],Table2[[#This Row],[GameID]],Table2[Column1],"&lt;="&amp;Table2[[#This Row],[Column1]])-1</f>
        <v>17</v>
      </c>
    </row>
    <row r="2896" spans="1:31" x14ac:dyDescent="0.45">
      <c r="A2896" t="s">
        <v>303</v>
      </c>
      <c r="B2896" t="str">
        <f>_xlfn.TEXTBEFORE(Table2[[#This Row],[Kamp]]," - ")</f>
        <v>Sunds Seahawks</v>
      </c>
      <c r="C2896" t="str">
        <f>_xlfn.TEXTAFTER(Table2[[#This Row],[Kamp]],"- ")</f>
        <v>BFC Vendsyssel</v>
      </c>
      <c r="D2896">
        <v>45213</v>
      </c>
      <c r="E2896">
        <v>75122</v>
      </c>
      <c r="F2896">
        <v>20232024</v>
      </c>
      <c r="G2896" t="s">
        <v>17</v>
      </c>
      <c r="H2896" t="s">
        <v>668</v>
      </c>
      <c r="I2896" t="s">
        <v>678</v>
      </c>
      <c r="J2896">
        <v>1</v>
      </c>
      <c r="K2896">
        <v>31144</v>
      </c>
      <c r="L2896">
        <v>1</v>
      </c>
      <c r="M2896" t="s">
        <v>630</v>
      </c>
      <c r="N2896" t="s">
        <v>224</v>
      </c>
      <c r="O2896" t="s">
        <v>230</v>
      </c>
      <c r="P2896">
        <v>18</v>
      </c>
      <c r="Q2896">
        <v>61</v>
      </c>
      <c r="R2896">
        <f>SUMIFS(Table2[number],Table2[Event],"Goal",Table2[H/U],"HOME",Table2[GameID],Table2[[#This Row],[GameID]],Table2[GameTime],"&lt;="&amp;Table2[[#This Row],[GameTime]])</f>
        <v>1</v>
      </c>
      <c r="S2896">
        <f>SUMIFS(Table2[number],Table2[Event],"Goal",Table2[H/U],"AWAY",Table2[GameID],Table2[[#This Row],[GameID]],Table2[GameTime],"&lt;="&amp;Table2[[#This Row],[GameTime]])</f>
        <v>0</v>
      </c>
      <c r="T2896" t="str">
        <f>IF(Table2[[#This Row],[Event]]="Goal",Table2[[#This Row],[Hscore]]&amp;"-"&amp;Table2[[#This Row],[Uscore]],"")</f>
        <v>1-0</v>
      </c>
      <c r="U2896">
        <v>272</v>
      </c>
      <c r="V2896" s="1">
        <f>Table2[[#This Row],[GameTime]]-(Table2[[#This Row],[period]]-1)*1200</f>
        <v>272</v>
      </c>
      <c r="W2896" s="1">
        <f>ROUNDDOWN(Table2[[#This Row],[Time]]/60,0)</f>
        <v>4</v>
      </c>
      <c r="X2896" s="1">
        <f>ROUNDDOWN((Table2[[#This Row],[Time]]/60-Table2[[#This Row],[Time2]])*60,0)</f>
        <v>32</v>
      </c>
      <c r="Y2896" s="1" t="str">
        <f>IF(Table2[[#This Row],[Time2]]&lt;10,0&amp;Table2[[#This Row],[Time2]],Table2[[#This Row],[Time2]])</f>
        <v>04</v>
      </c>
      <c r="Z2896" s="1">
        <f>IF(Table2[[#This Row],[Time3]]&lt;10,0&amp;Table2[[#This Row],[Time3]],Table2[[#This Row],[Time3]])</f>
        <v>32</v>
      </c>
      <c r="AA2896" s="2" t="str">
        <f>Table2[[#This Row],[Time4]]&amp;":"&amp;Table2[[#This Row],[Time5]]</f>
        <v>04:32</v>
      </c>
      <c r="AB2896" s="1" t="str" cm="1">
        <f t="array" ref="AB2896">IFERROR(IF(Table2[[#This Row],[code]]="","",_xlfn.IFS(AND(Table2[[#This Row],[code]]&lt;400,Table2[[#This Row],[code]]&lt;&gt;""),2,Table2[[#This Row],[code]]&gt;500,4)),"")</f>
        <v/>
      </c>
      <c r="AC2896" s="1" t="str">
        <f>IF(Table2[[#This Row],[Event]]="Penalty",Table2[[#This Row],[number]],IF(Table2[[#This Row],[Event]]="Time-Out",401,""))</f>
        <v/>
      </c>
      <c r="AD2896" s="1">
        <f>ROW(A2895)</f>
        <v>2895</v>
      </c>
      <c r="AE2896" s="1">
        <f>COUNTIFS(Table2[GameID],Table2[[#This Row],[GameID]],Table2[Column1],"&lt;="&amp;Table2[[#This Row],[Column1]])-1</f>
        <v>0</v>
      </c>
    </row>
    <row r="2897" spans="1:31" x14ac:dyDescent="0.45">
      <c r="A2897" t="s">
        <v>303</v>
      </c>
      <c r="B2897" t="str">
        <f>_xlfn.TEXTBEFORE(Table2[[#This Row],[Kamp]]," - ")</f>
        <v>Sunds Seahawks</v>
      </c>
      <c r="C2897" t="str">
        <f>_xlfn.TEXTAFTER(Table2[[#This Row],[Kamp]],"- ")</f>
        <v>BFC Vendsyssel</v>
      </c>
      <c r="D2897">
        <v>45213</v>
      </c>
      <c r="E2897">
        <v>75122</v>
      </c>
      <c r="F2897">
        <v>20232024</v>
      </c>
      <c r="G2897" t="s">
        <v>17</v>
      </c>
      <c r="H2897" t="s">
        <v>668</v>
      </c>
      <c r="I2897" t="s">
        <v>678</v>
      </c>
      <c r="J2897">
        <v>1</v>
      </c>
      <c r="K2897">
        <v>31144</v>
      </c>
      <c r="L2897">
        <v>1</v>
      </c>
      <c r="M2897" t="s">
        <v>630</v>
      </c>
      <c r="N2897" t="s">
        <v>215</v>
      </c>
      <c r="O2897" t="s">
        <v>221</v>
      </c>
      <c r="P2897">
        <v>9</v>
      </c>
      <c r="Q2897">
        <v>25</v>
      </c>
      <c r="R2897">
        <f>SUMIFS(Table2[number],Table2[Event],"Goal",Table2[H/U],"HOME",Table2[GameID],Table2[[#This Row],[GameID]],Table2[GameTime],"&lt;="&amp;Table2[[#This Row],[GameTime]])</f>
        <v>2</v>
      </c>
      <c r="S2897">
        <f>SUMIFS(Table2[number],Table2[Event],"Goal",Table2[H/U],"AWAY",Table2[GameID],Table2[[#This Row],[GameID]],Table2[GameTime],"&lt;="&amp;Table2[[#This Row],[GameTime]])</f>
        <v>0</v>
      </c>
      <c r="T2897" t="str">
        <f>IF(Table2[[#This Row],[Event]]="Goal",Table2[[#This Row],[Hscore]]&amp;"-"&amp;Table2[[#This Row],[Uscore]],"")</f>
        <v>2-0</v>
      </c>
      <c r="U2897">
        <v>424</v>
      </c>
      <c r="V2897" s="1">
        <f>Table2[[#This Row],[GameTime]]-(Table2[[#This Row],[period]]-1)*1200</f>
        <v>424</v>
      </c>
      <c r="W2897" s="1">
        <f>ROUNDDOWN(Table2[[#This Row],[Time]]/60,0)</f>
        <v>7</v>
      </c>
      <c r="X2897" s="1">
        <f>ROUNDDOWN((Table2[[#This Row],[Time]]/60-Table2[[#This Row],[Time2]])*60,0)</f>
        <v>3</v>
      </c>
      <c r="Y2897" s="1" t="str">
        <f>IF(Table2[[#This Row],[Time2]]&lt;10,0&amp;Table2[[#This Row],[Time2]],Table2[[#This Row],[Time2]])</f>
        <v>07</v>
      </c>
      <c r="Z2897" s="1" t="str">
        <f>IF(Table2[[#This Row],[Time3]]&lt;10,0&amp;Table2[[#This Row],[Time3]],Table2[[#This Row],[Time3]])</f>
        <v>03</v>
      </c>
      <c r="AA2897" s="2" t="str">
        <f>Table2[[#This Row],[Time4]]&amp;":"&amp;Table2[[#This Row],[Time5]]</f>
        <v>07:03</v>
      </c>
      <c r="AB2897" s="1" t="str" cm="1">
        <f t="array" ref="AB2897">IFERROR(IF(Table2[[#This Row],[code]]="","",_xlfn.IFS(AND(Table2[[#This Row],[code]]&lt;400,Table2[[#This Row],[code]]&lt;&gt;""),2,Table2[[#This Row],[code]]&gt;500,4)),"")</f>
        <v/>
      </c>
      <c r="AC2897" s="1" t="str">
        <f>IF(Table2[[#This Row],[Event]]="Penalty",Table2[[#This Row],[number]],IF(Table2[[#This Row],[Event]]="Time-Out",401,""))</f>
        <v/>
      </c>
      <c r="AD2897" s="1">
        <f>ROW(A2896)</f>
        <v>2896</v>
      </c>
      <c r="AE2897" s="1">
        <f>COUNTIFS(Table2[GameID],Table2[[#This Row],[GameID]],Table2[Column1],"&lt;="&amp;Table2[[#This Row],[Column1]])-1</f>
        <v>1</v>
      </c>
    </row>
    <row r="2898" spans="1:31" x14ac:dyDescent="0.45">
      <c r="A2898" t="s">
        <v>303</v>
      </c>
      <c r="B2898" t="str">
        <f>_xlfn.TEXTBEFORE(Table2[[#This Row],[Kamp]]," - ")</f>
        <v>Sunds Seahawks</v>
      </c>
      <c r="C2898" t="str">
        <f>_xlfn.TEXTAFTER(Table2[[#This Row],[Kamp]],"- ")</f>
        <v>BFC Vendsyssel</v>
      </c>
      <c r="D2898">
        <v>45213</v>
      </c>
      <c r="E2898">
        <v>75122</v>
      </c>
      <c r="F2898">
        <v>20232024</v>
      </c>
      <c r="G2898" t="s">
        <v>17</v>
      </c>
      <c r="H2898" t="s">
        <v>668</v>
      </c>
      <c r="I2898" t="s">
        <v>678</v>
      </c>
      <c r="J2898">
        <v>1</v>
      </c>
      <c r="K2898">
        <v>31144</v>
      </c>
      <c r="L2898">
        <v>1</v>
      </c>
      <c r="M2898" t="s">
        <v>630</v>
      </c>
      <c r="N2898" t="s">
        <v>219</v>
      </c>
      <c r="O2898" t="s">
        <v>213</v>
      </c>
      <c r="P2898">
        <v>23</v>
      </c>
      <c r="Q2898">
        <v>5</v>
      </c>
      <c r="R2898">
        <f>SUMIFS(Table2[number],Table2[Event],"Goal",Table2[H/U],"HOME",Table2[GameID],Table2[[#This Row],[GameID]],Table2[GameTime],"&lt;="&amp;Table2[[#This Row],[GameTime]])</f>
        <v>3</v>
      </c>
      <c r="S2898">
        <f>SUMIFS(Table2[number],Table2[Event],"Goal",Table2[H/U],"AWAY",Table2[GameID],Table2[[#This Row],[GameID]],Table2[GameTime],"&lt;="&amp;Table2[[#This Row],[GameTime]])</f>
        <v>0</v>
      </c>
      <c r="T2898" t="str">
        <f>IF(Table2[[#This Row],[Event]]="Goal",Table2[[#This Row],[Hscore]]&amp;"-"&amp;Table2[[#This Row],[Uscore]],"")</f>
        <v>3-0</v>
      </c>
      <c r="U2898">
        <v>466</v>
      </c>
      <c r="V2898" s="1">
        <f>Table2[[#This Row],[GameTime]]-(Table2[[#This Row],[period]]-1)*1200</f>
        <v>466</v>
      </c>
      <c r="W2898" s="1">
        <f>ROUNDDOWN(Table2[[#This Row],[Time]]/60,0)</f>
        <v>7</v>
      </c>
      <c r="X2898" s="1">
        <f>ROUNDDOWN((Table2[[#This Row],[Time]]/60-Table2[[#This Row],[Time2]])*60,0)</f>
        <v>46</v>
      </c>
      <c r="Y2898" s="1" t="str">
        <f>IF(Table2[[#This Row],[Time2]]&lt;10,0&amp;Table2[[#This Row],[Time2]],Table2[[#This Row],[Time2]])</f>
        <v>07</v>
      </c>
      <c r="Z2898" s="1">
        <f>IF(Table2[[#This Row],[Time3]]&lt;10,0&amp;Table2[[#This Row],[Time3]],Table2[[#This Row],[Time3]])</f>
        <v>46</v>
      </c>
      <c r="AA2898" s="2" t="str">
        <f>Table2[[#This Row],[Time4]]&amp;":"&amp;Table2[[#This Row],[Time5]]</f>
        <v>07:46</v>
      </c>
      <c r="AB2898" s="1" t="str" cm="1">
        <f t="array" ref="AB2898">IFERROR(IF(Table2[[#This Row],[code]]="","",_xlfn.IFS(AND(Table2[[#This Row],[code]]&lt;400,Table2[[#This Row],[code]]&lt;&gt;""),2,Table2[[#This Row],[code]]&gt;500,4)),"")</f>
        <v/>
      </c>
      <c r="AC2898" s="1" t="str">
        <f>IF(Table2[[#This Row],[Event]]="Penalty",Table2[[#This Row],[number]],IF(Table2[[#This Row],[Event]]="Time-Out",401,""))</f>
        <v/>
      </c>
      <c r="AD2898" s="1">
        <f>ROW(A2897)</f>
        <v>2897</v>
      </c>
      <c r="AE2898" s="1">
        <f>COUNTIFS(Table2[GameID],Table2[[#This Row],[GameID]],Table2[Column1],"&lt;="&amp;Table2[[#This Row],[Column1]])-1</f>
        <v>2</v>
      </c>
    </row>
    <row r="2899" spans="1:31" x14ac:dyDescent="0.45">
      <c r="A2899" t="s">
        <v>303</v>
      </c>
      <c r="B2899" t="str">
        <f>_xlfn.TEXTBEFORE(Table2[[#This Row],[Kamp]]," - ")</f>
        <v>Sunds Seahawks</v>
      </c>
      <c r="C2899" t="str">
        <f>_xlfn.TEXTAFTER(Table2[[#This Row],[Kamp]],"- ")</f>
        <v>BFC Vendsyssel</v>
      </c>
      <c r="D2899">
        <v>45213</v>
      </c>
      <c r="E2899">
        <v>75122</v>
      </c>
      <c r="F2899">
        <v>20232024</v>
      </c>
      <c r="G2899" t="s">
        <v>17</v>
      </c>
      <c r="H2899" t="s">
        <v>668</v>
      </c>
      <c r="I2899" t="s">
        <v>678</v>
      </c>
      <c r="J2899">
        <v>1</v>
      </c>
      <c r="K2899">
        <v>31144</v>
      </c>
      <c r="L2899">
        <v>1</v>
      </c>
      <c r="M2899" t="s">
        <v>630</v>
      </c>
      <c r="N2899" t="s">
        <v>50</v>
      </c>
      <c r="O2899" t="s">
        <v>228</v>
      </c>
      <c r="P2899">
        <v>63</v>
      </c>
      <c r="Q2899">
        <v>77</v>
      </c>
      <c r="R2899">
        <f>SUMIFS(Table2[number],Table2[Event],"Goal",Table2[H/U],"HOME",Table2[GameID],Table2[[#This Row],[GameID]],Table2[GameTime],"&lt;="&amp;Table2[[#This Row],[GameTime]])</f>
        <v>4</v>
      </c>
      <c r="S2899">
        <f>SUMIFS(Table2[number],Table2[Event],"Goal",Table2[H/U],"AWAY",Table2[GameID],Table2[[#This Row],[GameID]],Table2[GameTime],"&lt;="&amp;Table2[[#This Row],[GameTime]])</f>
        <v>0</v>
      </c>
      <c r="T2899" t="str">
        <f>IF(Table2[[#This Row],[Event]]="Goal",Table2[[#This Row],[Hscore]]&amp;"-"&amp;Table2[[#This Row],[Uscore]],"")</f>
        <v>4-0</v>
      </c>
      <c r="U2899">
        <v>595</v>
      </c>
      <c r="V2899" s="1">
        <f>Table2[[#This Row],[GameTime]]-(Table2[[#This Row],[period]]-1)*1200</f>
        <v>595</v>
      </c>
      <c r="W2899" s="1">
        <f>ROUNDDOWN(Table2[[#This Row],[Time]]/60,0)</f>
        <v>9</v>
      </c>
      <c r="X2899" s="1">
        <f>ROUNDDOWN((Table2[[#This Row],[Time]]/60-Table2[[#This Row],[Time2]])*60,0)</f>
        <v>55</v>
      </c>
      <c r="Y2899" s="1" t="str">
        <f>IF(Table2[[#This Row],[Time2]]&lt;10,0&amp;Table2[[#This Row],[Time2]],Table2[[#This Row],[Time2]])</f>
        <v>09</v>
      </c>
      <c r="Z2899" s="1">
        <f>IF(Table2[[#This Row],[Time3]]&lt;10,0&amp;Table2[[#This Row],[Time3]],Table2[[#This Row],[Time3]])</f>
        <v>55</v>
      </c>
      <c r="AA2899" s="2" t="str">
        <f>Table2[[#This Row],[Time4]]&amp;":"&amp;Table2[[#This Row],[Time5]]</f>
        <v>09:55</v>
      </c>
      <c r="AB2899" s="1" t="str" cm="1">
        <f t="array" ref="AB2899">IFERROR(IF(Table2[[#This Row],[code]]="","",_xlfn.IFS(AND(Table2[[#This Row],[code]]&lt;400,Table2[[#This Row],[code]]&lt;&gt;""),2,Table2[[#This Row],[code]]&gt;500,4)),"")</f>
        <v/>
      </c>
      <c r="AC2899" s="1" t="str">
        <f>IF(Table2[[#This Row],[Event]]="Penalty",Table2[[#This Row],[number]],IF(Table2[[#This Row],[Event]]="Time-Out",401,""))</f>
        <v/>
      </c>
      <c r="AD2899" s="1">
        <f>ROW(A2898)</f>
        <v>2898</v>
      </c>
      <c r="AE2899" s="1">
        <f>COUNTIFS(Table2[GameID],Table2[[#This Row],[GameID]],Table2[Column1],"&lt;="&amp;Table2[[#This Row],[Column1]])-1</f>
        <v>3</v>
      </c>
    </row>
    <row r="2900" spans="1:31" x14ac:dyDescent="0.45">
      <c r="A2900" t="s">
        <v>303</v>
      </c>
      <c r="B2900" t="str">
        <f>_xlfn.TEXTBEFORE(Table2[[#This Row],[Kamp]]," - ")</f>
        <v>Sunds Seahawks</v>
      </c>
      <c r="C2900" t="str">
        <f>_xlfn.TEXTAFTER(Table2[[#This Row],[Kamp]],"- ")</f>
        <v>BFC Vendsyssel</v>
      </c>
      <c r="D2900">
        <v>45213</v>
      </c>
      <c r="E2900">
        <v>75122</v>
      </c>
      <c r="F2900">
        <v>20232024</v>
      </c>
      <c r="G2900" t="s">
        <v>17</v>
      </c>
      <c r="H2900" t="s">
        <v>668</v>
      </c>
      <c r="I2900" t="s">
        <v>678</v>
      </c>
      <c r="J2900">
        <v>1</v>
      </c>
      <c r="K2900">
        <v>31144</v>
      </c>
      <c r="L2900">
        <v>207</v>
      </c>
      <c r="M2900" t="s">
        <v>631</v>
      </c>
      <c r="N2900" t="s">
        <v>230</v>
      </c>
      <c r="O2900" t="s">
        <v>634</v>
      </c>
      <c r="P2900">
        <v>61</v>
      </c>
      <c r="Q2900" t="s">
        <v>634</v>
      </c>
      <c r="R2900">
        <f>SUMIFS(Table2[number],Table2[Event],"Goal",Table2[H/U],"HOME",Table2[GameID],Table2[[#This Row],[GameID]],Table2[GameTime],"&lt;="&amp;Table2[[#This Row],[GameTime]])</f>
        <v>4</v>
      </c>
      <c r="S2900">
        <f>SUMIFS(Table2[number],Table2[Event],"Goal",Table2[H/U],"AWAY",Table2[GameID],Table2[[#This Row],[GameID]],Table2[GameTime],"&lt;="&amp;Table2[[#This Row],[GameTime]])</f>
        <v>0</v>
      </c>
      <c r="T2900" t="str">
        <f>IF(Table2[[#This Row],[Event]]="Goal",Table2[[#This Row],[Hscore]]&amp;"-"&amp;Table2[[#This Row],[Uscore]],"")</f>
        <v/>
      </c>
      <c r="U2900">
        <v>871</v>
      </c>
      <c r="V2900" s="1">
        <f>Table2[[#This Row],[GameTime]]-(Table2[[#This Row],[period]]-1)*1200</f>
        <v>871</v>
      </c>
      <c r="W2900" s="1">
        <f>ROUNDDOWN(Table2[[#This Row],[Time]]/60,0)</f>
        <v>14</v>
      </c>
      <c r="X2900" s="1">
        <f>ROUNDDOWN((Table2[[#This Row],[Time]]/60-Table2[[#This Row],[Time2]])*60,0)</f>
        <v>31</v>
      </c>
      <c r="Y2900" s="1">
        <f>IF(Table2[[#This Row],[Time2]]&lt;10,0&amp;Table2[[#This Row],[Time2]],Table2[[#This Row],[Time2]])</f>
        <v>14</v>
      </c>
      <c r="Z2900" s="1">
        <f>IF(Table2[[#This Row],[Time3]]&lt;10,0&amp;Table2[[#This Row],[Time3]],Table2[[#This Row],[Time3]])</f>
        <v>31</v>
      </c>
      <c r="AA2900" s="2" t="str">
        <f>Table2[[#This Row],[Time4]]&amp;":"&amp;Table2[[#This Row],[Time5]]</f>
        <v>14:31</v>
      </c>
      <c r="AB2900" s="1" cm="1">
        <f t="array" ref="AB2900">IFERROR(IF(Table2[[#This Row],[code]]="","",_xlfn.IFS(AND(Table2[[#This Row],[code]]&lt;400,Table2[[#This Row],[code]]&lt;&gt;""),2,Table2[[#This Row],[code]]&gt;500,4)),"")</f>
        <v>2</v>
      </c>
      <c r="AC2900" s="1">
        <f>IF(Table2[[#This Row],[Event]]="Penalty",Table2[[#This Row],[number]],IF(Table2[[#This Row],[Event]]="Time-Out",401,""))</f>
        <v>207</v>
      </c>
      <c r="AD2900" s="1">
        <f>ROW(A2899)</f>
        <v>2899</v>
      </c>
      <c r="AE2900" s="1">
        <f>COUNTIFS(Table2[GameID],Table2[[#This Row],[GameID]],Table2[Column1],"&lt;="&amp;Table2[[#This Row],[Column1]])-1</f>
        <v>4</v>
      </c>
    </row>
    <row r="2901" spans="1:31" x14ac:dyDescent="0.45">
      <c r="A2901" t="s">
        <v>303</v>
      </c>
      <c r="B2901" t="str">
        <f>_xlfn.TEXTBEFORE(Table2[[#This Row],[Kamp]]," - ")</f>
        <v>Sunds Seahawks</v>
      </c>
      <c r="C2901" t="str">
        <f>_xlfn.TEXTAFTER(Table2[[#This Row],[Kamp]],"- ")</f>
        <v>BFC Vendsyssel</v>
      </c>
      <c r="D2901">
        <v>45213</v>
      </c>
      <c r="E2901">
        <v>75122</v>
      </c>
      <c r="F2901">
        <v>20232024</v>
      </c>
      <c r="G2901" t="s">
        <v>17</v>
      </c>
      <c r="H2901" t="s">
        <v>664</v>
      </c>
      <c r="I2901" t="s">
        <v>677</v>
      </c>
      <c r="J2901">
        <v>1</v>
      </c>
      <c r="K2901">
        <v>31145</v>
      </c>
      <c r="L2901">
        <v>1</v>
      </c>
      <c r="M2901" t="s">
        <v>630</v>
      </c>
      <c r="N2901" t="s">
        <v>156</v>
      </c>
      <c r="O2901" t="s">
        <v>211</v>
      </c>
      <c r="P2901">
        <v>9</v>
      </c>
      <c r="Q2901">
        <v>92</v>
      </c>
      <c r="R2901">
        <f>SUMIFS(Table2[number],Table2[Event],"Goal",Table2[H/U],"HOME",Table2[GameID],Table2[[#This Row],[GameID]],Table2[GameTime],"&lt;="&amp;Table2[[#This Row],[GameTime]])</f>
        <v>4</v>
      </c>
      <c r="S2901">
        <f>SUMIFS(Table2[number],Table2[Event],"Goal",Table2[H/U],"AWAY",Table2[GameID],Table2[[#This Row],[GameID]],Table2[GameTime],"&lt;="&amp;Table2[[#This Row],[GameTime]])</f>
        <v>1</v>
      </c>
      <c r="T2901" t="str">
        <f>IF(Table2[[#This Row],[Event]]="Goal",Table2[[#This Row],[Hscore]]&amp;"-"&amp;Table2[[#This Row],[Uscore]],"")</f>
        <v>4-1</v>
      </c>
      <c r="U2901">
        <v>974</v>
      </c>
      <c r="V2901" s="1">
        <f>Table2[[#This Row],[GameTime]]-(Table2[[#This Row],[period]]-1)*1200</f>
        <v>974</v>
      </c>
      <c r="W2901" s="1">
        <f>ROUNDDOWN(Table2[[#This Row],[Time]]/60,0)</f>
        <v>16</v>
      </c>
      <c r="X2901" s="1">
        <f>ROUNDDOWN((Table2[[#This Row],[Time]]/60-Table2[[#This Row],[Time2]])*60,0)</f>
        <v>14</v>
      </c>
      <c r="Y2901" s="1">
        <f>IF(Table2[[#This Row],[Time2]]&lt;10,0&amp;Table2[[#This Row],[Time2]],Table2[[#This Row],[Time2]])</f>
        <v>16</v>
      </c>
      <c r="Z2901" s="1">
        <f>IF(Table2[[#This Row],[Time3]]&lt;10,0&amp;Table2[[#This Row],[Time3]],Table2[[#This Row],[Time3]])</f>
        <v>14</v>
      </c>
      <c r="AA2901" s="2" t="str">
        <f>Table2[[#This Row],[Time4]]&amp;":"&amp;Table2[[#This Row],[Time5]]</f>
        <v>16:14</v>
      </c>
      <c r="AB2901" s="1" t="str" cm="1">
        <f t="array" ref="AB2901">IFERROR(IF(Table2[[#This Row],[code]]="","",_xlfn.IFS(AND(Table2[[#This Row],[code]]&lt;400,Table2[[#This Row],[code]]&lt;&gt;""),2,Table2[[#This Row],[code]]&gt;500,4)),"")</f>
        <v/>
      </c>
      <c r="AC2901" s="1" t="str">
        <f>IF(Table2[[#This Row],[Event]]="Penalty",Table2[[#This Row],[number]],IF(Table2[[#This Row],[Event]]="Time-Out",401,""))</f>
        <v/>
      </c>
      <c r="AD2901" s="1">
        <f>ROW(A2900)</f>
        <v>2900</v>
      </c>
      <c r="AE2901" s="1">
        <f>COUNTIFS(Table2[GameID],Table2[[#This Row],[GameID]],Table2[Column1],"&lt;="&amp;Table2[[#This Row],[Column1]])-1</f>
        <v>5</v>
      </c>
    </row>
    <row r="2902" spans="1:31" x14ac:dyDescent="0.45">
      <c r="A2902" t="s">
        <v>303</v>
      </c>
      <c r="B2902" t="str">
        <f>_xlfn.TEXTBEFORE(Table2[[#This Row],[Kamp]]," - ")</f>
        <v>Sunds Seahawks</v>
      </c>
      <c r="C2902" t="str">
        <f>_xlfn.TEXTAFTER(Table2[[#This Row],[Kamp]],"- ")</f>
        <v>BFC Vendsyssel</v>
      </c>
      <c r="D2902">
        <v>45213</v>
      </c>
      <c r="E2902">
        <v>75122</v>
      </c>
      <c r="F2902">
        <v>20232024</v>
      </c>
      <c r="G2902" t="s">
        <v>17</v>
      </c>
      <c r="H2902" t="s">
        <v>664</v>
      </c>
      <c r="I2902" t="s">
        <v>677</v>
      </c>
      <c r="J2902">
        <v>2</v>
      </c>
      <c r="K2902">
        <v>31145</v>
      </c>
      <c r="L2902">
        <v>201</v>
      </c>
      <c r="M2902" t="s">
        <v>631</v>
      </c>
      <c r="N2902" t="s">
        <v>211</v>
      </c>
      <c r="O2902" t="s">
        <v>634</v>
      </c>
      <c r="P2902">
        <v>92</v>
      </c>
      <c r="Q2902" t="s">
        <v>634</v>
      </c>
      <c r="R2902">
        <f>SUMIFS(Table2[number],Table2[Event],"Goal",Table2[H/U],"HOME",Table2[GameID],Table2[[#This Row],[GameID]],Table2[GameTime],"&lt;="&amp;Table2[[#This Row],[GameTime]])</f>
        <v>4</v>
      </c>
      <c r="S2902">
        <f>SUMIFS(Table2[number],Table2[Event],"Goal",Table2[H/U],"AWAY",Table2[GameID],Table2[[#This Row],[GameID]],Table2[GameTime],"&lt;="&amp;Table2[[#This Row],[GameTime]])</f>
        <v>1</v>
      </c>
      <c r="T2902" t="str">
        <f>IF(Table2[[#This Row],[Event]]="Goal",Table2[[#This Row],[Hscore]]&amp;"-"&amp;Table2[[#This Row],[Uscore]],"")</f>
        <v/>
      </c>
      <c r="U2902">
        <v>1524</v>
      </c>
      <c r="V2902" s="1">
        <f>Table2[[#This Row],[GameTime]]-(Table2[[#This Row],[period]]-1)*1200</f>
        <v>324</v>
      </c>
      <c r="W2902" s="1">
        <f>ROUNDDOWN(Table2[[#This Row],[Time]]/60,0)</f>
        <v>5</v>
      </c>
      <c r="X2902" s="1">
        <f>ROUNDDOWN((Table2[[#This Row],[Time]]/60-Table2[[#This Row],[Time2]])*60,0)</f>
        <v>24</v>
      </c>
      <c r="Y2902" s="1" t="str">
        <f>IF(Table2[[#This Row],[Time2]]&lt;10,0&amp;Table2[[#This Row],[Time2]],Table2[[#This Row],[Time2]])</f>
        <v>05</v>
      </c>
      <c r="Z2902" s="1">
        <f>IF(Table2[[#This Row],[Time3]]&lt;10,0&amp;Table2[[#This Row],[Time3]],Table2[[#This Row],[Time3]])</f>
        <v>24</v>
      </c>
      <c r="AA2902" s="2" t="str">
        <f>Table2[[#This Row],[Time4]]&amp;":"&amp;Table2[[#This Row],[Time5]]</f>
        <v>05:24</v>
      </c>
      <c r="AB2902" s="1" cm="1">
        <f t="array" ref="AB2902">IFERROR(IF(Table2[[#This Row],[code]]="","",_xlfn.IFS(AND(Table2[[#This Row],[code]]&lt;400,Table2[[#This Row],[code]]&lt;&gt;""),2,Table2[[#This Row],[code]]&gt;500,4)),"")</f>
        <v>2</v>
      </c>
      <c r="AC2902" s="1">
        <f>IF(Table2[[#This Row],[Event]]="Penalty",Table2[[#This Row],[number]],IF(Table2[[#This Row],[Event]]="Time-Out",401,""))</f>
        <v>201</v>
      </c>
      <c r="AD2902" s="1">
        <f>ROW(A2901)</f>
        <v>2901</v>
      </c>
      <c r="AE2902" s="1">
        <f>COUNTIFS(Table2[GameID],Table2[[#This Row],[GameID]],Table2[Column1],"&lt;="&amp;Table2[[#This Row],[Column1]])-1</f>
        <v>6</v>
      </c>
    </row>
    <row r="2903" spans="1:31" x14ac:dyDescent="0.45">
      <c r="A2903" t="s">
        <v>303</v>
      </c>
      <c r="B2903" t="str">
        <f>_xlfn.TEXTBEFORE(Table2[[#This Row],[Kamp]]," - ")</f>
        <v>Sunds Seahawks</v>
      </c>
      <c r="C2903" t="str">
        <f>_xlfn.TEXTAFTER(Table2[[#This Row],[Kamp]],"- ")</f>
        <v>BFC Vendsyssel</v>
      </c>
      <c r="D2903">
        <v>45213</v>
      </c>
      <c r="E2903">
        <v>75122</v>
      </c>
      <c r="F2903">
        <v>20232024</v>
      </c>
      <c r="G2903" t="s">
        <v>17</v>
      </c>
      <c r="H2903" t="s">
        <v>668</v>
      </c>
      <c r="I2903" t="s">
        <v>678</v>
      </c>
      <c r="J2903">
        <v>2</v>
      </c>
      <c r="K2903">
        <v>31144</v>
      </c>
      <c r="L2903">
        <v>208</v>
      </c>
      <c r="M2903" t="s">
        <v>631</v>
      </c>
      <c r="N2903" t="s">
        <v>269</v>
      </c>
      <c r="O2903" t="s">
        <v>634</v>
      </c>
      <c r="P2903">
        <v>71</v>
      </c>
      <c r="Q2903" t="s">
        <v>634</v>
      </c>
      <c r="R2903">
        <f>SUMIFS(Table2[number],Table2[Event],"Goal",Table2[H/U],"HOME",Table2[GameID],Table2[[#This Row],[GameID]],Table2[GameTime],"&lt;="&amp;Table2[[#This Row],[GameTime]])</f>
        <v>4</v>
      </c>
      <c r="S2903">
        <f>SUMIFS(Table2[number],Table2[Event],"Goal",Table2[H/U],"AWAY",Table2[GameID],Table2[[#This Row],[GameID]],Table2[GameTime],"&lt;="&amp;Table2[[#This Row],[GameTime]])</f>
        <v>1</v>
      </c>
      <c r="T2903" t="str">
        <f>IF(Table2[[#This Row],[Event]]="Goal",Table2[[#This Row],[Hscore]]&amp;"-"&amp;Table2[[#This Row],[Uscore]],"")</f>
        <v/>
      </c>
      <c r="U2903">
        <v>1879</v>
      </c>
      <c r="V2903" s="1">
        <f>Table2[[#This Row],[GameTime]]-(Table2[[#This Row],[period]]-1)*1200</f>
        <v>679</v>
      </c>
      <c r="W2903" s="1">
        <f>ROUNDDOWN(Table2[[#This Row],[Time]]/60,0)</f>
        <v>11</v>
      </c>
      <c r="X2903" s="1">
        <f>ROUNDDOWN((Table2[[#This Row],[Time]]/60-Table2[[#This Row],[Time2]])*60,0)</f>
        <v>19</v>
      </c>
      <c r="Y2903" s="1">
        <f>IF(Table2[[#This Row],[Time2]]&lt;10,0&amp;Table2[[#This Row],[Time2]],Table2[[#This Row],[Time2]])</f>
        <v>11</v>
      </c>
      <c r="Z2903" s="1">
        <f>IF(Table2[[#This Row],[Time3]]&lt;10,0&amp;Table2[[#This Row],[Time3]],Table2[[#This Row],[Time3]])</f>
        <v>19</v>
      </c>
      <c r="AA2903" s="2" t="str">
        <f>Table2[[#This Row],[Time4]]&amp;":"&amp;Table2[[#This Row],[Time5]]</f>
        <v>11:19</v>
      </c>
      <c r="AB2903" s="1" cm="1">
        <f t="array" ref="AB2903">IFERROR(IF(Table2[[#This Row],[code]]="","",_xlfn.IFS(AND(Table2[[#This Row],[code]]&lt;400,Table2[[#This Row],[code]]&lt;&gt;""),2,Table2[[#This Row],[code]]&gt;500,4)),"")</f>
        <v>2</v>
      </c>
      <c r="AC2903" s="1">
        <f>IF(Table2[[#This Row],[Event]]="Penalty",Table2[[#This Row],[number]],IF(Table2[[#This Row],[Event]]="Time-Out",401,""))</f>
        <v>208</v>
      </c>
      <c r="AD2903" s="1">
        <f>ROW(A2902)</f>
        <v>2902</v>
      </c>
      <c r="AE2903" s="1">
        <f>COUNTIFS(Table2[GameID],Table2[[#This Row],[GameID]],Table2[Column1],"&lt;="&amp;Table2[[#This Row],[Column1]])-1</f>
        <v>7</v>
      </c>
    </row>
    <row r="2904" spans="1:31" x14ac:dyDescent="0.45">
      <c r="A2904" t="s">
        <v>303</v>
      </c>
      <c r="B2904" t="str">
        <f>_xlfn.TEXTBEFORE(Table2[[#This Row],[Kamp]]," - ")</f>
        <v>Sunds Seahawks</v>
      </c>
      <c r="C2904" t="str">
        <f>_xlfn.TEXTAFTER(Table2[[#This Row],[Kamp]],"- ")</f>
        <v>BFC Vendsyssel</v>
      </c>
      <c r="D2904">
        <v>45213</v>
      </c>
      <c r="E2904">
        <v>75122</v>
      </c>
      <c r="F2904">
        <v>20232024</v>
      </c>
      <c r="G2904" t="s">
        <v>17</v>
      </c>
      <c r="H2904" t="s">
        <v>668</v>
      </c>
      <c r="I2904" t="s">
        <v>678</v>
      </c>
      <c r="J2904">
        <v>2</v>
      </c>
      <c r="K2904">
        <v>31144</v>
      </c>
      <c r="L2904">
        <v>1</v>
      </c>
      <c r="M2904" t="s">
        <v>630</v>
      </c>
      <c r="N2904" t="s">
        <v>219</v>
      </c>
      <c r="O2904" t="s">
        <v>213</v>
      </c>
      <c r="P2904">
        <v>23</v>
      </c>
      <c r="Q2904">
        <v>5</v>
      </c>
      <c r="R2904">
        <f>SUMIFS(Table2[number],Table2[Event],"Goal",Table2[H/U],"HOME",Table2[GameID],Table2[[#This Row],[GameID]],Table2[GameTime],"&lt;="&amp;Table2[[#This Row],[GameTime]])</f>
        <v>5</v>
      </c>
      <c r="S2904">
        <f>SUMIFS(Table2[number],Table2[Event],"Goal",Table2[H/U],"AWAY",Table2[GameID],Table2[[#This Row],[GameID]],Table2[GameTime],"&lt;="&amp;Table2[[#This Row],[GameTime]])</f>
        <v>1</v>
      </c>
      <c r="T2904" t="str">
        <f>IF(Table2[[#This Row],[Event]]="Goal",Table2[[#This Row],[Hscore]]&amp;"-"&amp;Table2[[#This Row],[Uscore]],"")</f>
        <v>5-1</v>
      </c>
      <c r="U2904">
        <v>2165</v>
      </c>
      <c r="V2904" s="1">
        <f>Table2[[#This Row],[GameTime]]-(Table2[[#This Row],[period]]-1)*1200</f>
        <v>965</v>
      </c>
      <c r="W2904" s="1">
        <f>ROUNDDOWN(Table2[[#This Row],[Time]]/60,0)</f>
        <v>16</v>
      </c>
      <c r="X2904" s="1">
        <f>ROUNDDOWN((Table2[[#This Row],[Time]]/60-Table2[[#This Row],[Time2]])*60,0)</f>
        <v>4</v>
      </c>
      <c r="Y2904" s="1">
        <f>IF(Table2[[#This Row],[Time2]]&lt;10,0&amp;Table2[[#This Row],[Time2]],Table2[[#This Row],[Time2]])</f>
        <v>16</v>
      </c>
      <c r="Z2904" s="1" t="str">
        <f>IF(Table2[[#This Row],[Time3]]&lt;10,0&amp;Table2[[#This Row],[Time3]],Table2[[#This Row],[Time3]])</f>
        <v>04</v>
      </c>
      <c r="AA2904" s="2" t="str">
        <f>Table2[[#This Row],[Time4]]&amp;":"&amp;Table2[[#This Row],[Time5]]</f>
        <v>16:04</v>
      </c>
      <c r="AB2904" s="1" t="str" cm="1">
        <f t="array" ref="AB2904">IFERROR(IF(Table2[[#This Row],[code]]="","",_xlfn.IFS(AND(Table2[[#This Row],[code]]&lt;400,Table2[[#This Row],[code]]&lt;&gt;""),2,Table2[[#This Row],[code]]&gt;500,4)),"")</f>
        <v/>
      </c>
      <c r="AC2904" s="1" t="str">
        <f>IF(Table2[[#This Row],[Event]]="Penalty",Table2[[#This Row],[number]],IF(Table2[[#This Row],[Event]]="Time-Out",401,""))</f>
        <v/>
      </c>
      <c r="AD2904" s="1">
        <f>ROW(A2903)</f>
        <v>2903</v>
      </c>
      <c r="AE2904" s="1">
        <f>COUNTIFS(Table2[GameID],Table2[[#This Row],[GameID]],Table2[Column1],"&lt;="&amp;Table2[[#This Row],[Column1]])-1</f>
        <v>8</v>
      </c>
    </row>
    <row r="2905" spans="1:31" x14ac:dyDescent="0.45">
      <c r="A2905" t="s">
        <v>303</v>
      </c>
      <c r="B2905" t="str">
        <f>_xlfn.TEXTBEFORE(Table2[[#This Row],[Kamp]]," - ")</f>
        <v>Sunds Seahawks</v>
      </c>
      <c r="C2905" t="str">
        <f>_xlfn.TEXTAFTER(Table2[[#This Row],[Kamp]],"- ")</f>
        <v>BFC Vendsyssel</v>
      </c>
      <c r="D2905">
        <v>45213</v>
      </c>
      <c r="E2905">
        <v>75122</v>
      </c>
      <c r="F2905">
        <v>20232024</v>
      </c>
      <c r="G2905" t="s">
        <v>17</v>
      </c>
      <c r="H2905" t="s">
        <v>668</v>
      </c>
      <c r="I2905" t="s">
        <v>678</v>
      </c>
      <c r="J2905">
        <v>2</v>
      </c>
      <c r="K2905">
        <v>31144</v>
      </c>
      <c r="L2905">
        <v>201</v>
      </c>
      <c r="M2905" t="s">
        <v>631</v>
      </c>
      <c r="N2905" t="s">
        <v>226</v>
      </c>
      <c r="O2905" t="s">
        <v>634</v>
      </c>
      <c r="P2905">
        <v>70</v>
      </c>
      <c r="Q2905" t="s">
        <v>634</v>
      </c>
      <c r="R2905">
        <f>SUMIFS(Table2[number],Table2[Event],"Goal",Table2[H/U],"HOME",Table2[GameID],Table2[[#This Row],[GameID]],Table2[GameTime],"&lt;="&amp;Table2[[#This Row],[GameTime]])</f>
        <v>5</v>
      </c>
      <c r="S2905">
        <f>SUMIFS(Table2[number],Table2[Event],"Goal",Table2[H/U],"AWAY",Table2[GameID],Table2[[#This Row],[GameID]],Table2[GameTime],"&lt;="&amp;Table2[[#This Row],[GameTime]])</f>
        <v>1</v>
      </c>
      <c r="T2905" t="str">
        <f>IF(Table2[[#This Row],[Event]]="Goal",Table2[[#This Row],[Hscore]]&amp;"-"&amp;Table2[[#This Row],[Uscore]],"")</f>
        <v/>
      </c>
      <c r="U2905">
        <v>2218</v>
      </c>
      <c r="V2905" s="1">
        <f>Table2[[#This Row],[GameTime]]-(Table2[[#This Row],[period]]-1)*1200</f>
        <v>1018</v>
      </c>
      <c r="W2905" s="1">
        <f>ROUNDDOWN(Table2[[#This Row],[Time]]/60,0)</f>
        <v>16</v>
      </c>
      <c r="X2905" s="1">
        <f>ROUNDDOWN((Table2[[#This Row],[Time]]/60-Table2[[#This Row],[Time2]])*60,0)</f>
        <v>57</v>
      </c>
      <c r="Y2905" s="1">
        <f>IF(Table2[[#This Row],[Time2]]&lt;10,0&amp;Table2[[#This Row],[Time2]],Table2[[#This Row],[Time2]])</f>
        <v>16</v>
      </c>
      <c r="Z2905" s="1">
        <f>IF(Table2[[#This Row],[Time3]]&lt;10,0&amp;Table2[[#This Row],[Time3]],Table2[[#This Row],[Time3]])</f>
        <v>57</v>
      </c>
      <c r="AA2905" s="2" t="str">
        <f>Table2[[#This Row],[Time4]]&amp;":"&amp;Table2[[#This Row],[Time5]]</f>
        <v>16:57</v>
      </c>
      <c r="AB2905" s="1" cm="1">
        <f t="array" ref="AB2905">IFERROR(IF(Table2[[#This Row],[code]]="","",_xlfn.IFS(AND(Table2[[#This Row],[code]]&lt;400,Table2[[#This Row],[code]]&lt;&gt;""),2,Table2[[#This Row],[code]]&gt;500,4)),"")</f>
        <v>2</v>
      </c>
      <c r="AC2905" s="1">
        <f>IF(Table2[[#This Row],[Event]]="Penalty",Table2[[#This Row],[number]],IF(Table2[[#This Row],[Event]]="Time-Out",401,""))</f>
        <v>201</v>
      </c>
      <c r="AD2905" s="1">
        <f>ROW(A2904)</f>
        <v>2904</v>
      </c>
      <c r="AE2905" s="1">
        <f>COUNTIFS(Table2[GameID],Table2[[#This Row],[GameID]],Table2[Column1],"&lt;="&amp;Table2[[#This Row],[Column1]])-1</f>
        <v>9</v>
      </c>
    </row>
    <row r="2906" spans="1:31" x14ac:dyDescent="0.45">
      <c r="A2906" t="s">
        <v>303</v>
      </c>
      <c r="B2906" t="str">
        <f>_xlfn.TEXTBEFORE(Table2[[#This Row],[Kamp]]," - ")</f>
        <v>Sunds Seahawks</v>
      </c>
      <c r="C2906" t="str">
        <f>_xlfn.TEXTAFTER(Table2[[#This Row],[Kamp]],"- ")</f>
        <v>BFC Vendsyssel</v>
      </c>
      <c r="D2906">
        <v>45213</v>
      </c>
      <c r="E2906">
        <v>75122</v>
      </c>
      <c r="F2906">
        <v>20232024</v>
      </c>
      <c r="G2906" t="s">
        <v>17</v>
      </c>
      <c r="H2906" t="s">
        <v>668</v>
      </c>
      <c r="I2906" t="s">
        <v>678</v>
      </c>
      <c r="J2906">
        <v>3</v>
      </c>
      <c r="K2906">
        <v>31144</v>
      </c>
      <c r="L2906">
        <v>1</v>
      </c>
      <c r="M2906" t="s">
        <v>630</v>
      </c>
      <c r="N2906" t="s">
        <v>228</v>
      </c>
      <c r="O2906" t="s">
        <v>215</v>
      </c>
      <c r="P2906">
        <v>77</v>
      </c>
      <c r="Q2906">
        <v>9</v>
      </c>
      <c r="R2906">
        <f>SUMIFS(Table2[number],Table2[Event],"Goal",Table2[H/U],"HOME",Table2[GameID],Table2[[#This Row],[GameID]],Table2[GameTime],"&lt;="&amp;Table2[[#This Row],[GameTime]])</f>
        <v>6</v>
      </c>
      <c r="S2906">
        <f>SUMIFS(Table2[number],Table2[Event],"Goal",Table2[H/U],"AWAY",Table2[GameID],Table2[[#This Row],[GameID]],Table2[GameTime],"&lt;="&amp;Table2[[#This Row],[GameTime]])</f>
        <v>1</v>
      </c>
      <c r="T2906" t="str">
        <f>IF(Table2[[#This Row],[Event]]="Goal",Table2[[#This Row],[Hscore]]&amp;"-"&amp;Table2[[#This Row],[Uscore]],"")</f>
        <v>6-1</v>
      </c>
      <c r="U2906">
        <v>2826</v>
      </c>
      <c r="V2906" s="1">
        <f>Table2[[#This Row],[GameTime]]-(Table2[[#This Row],[period]]-1)*1200</f>
        <v>426</v>
      </c>
      <c r="W2906" s="1">
        <f>ROUNDDOWN(Table2[[#This Row],[Time]]/60,0)</f>
        <v>7</v>
      </c>
      <c r="X2906" s="1">
        <f>ROUNDDOWN((Table2[[#This Row],[Time]]/60-Table2[[#This Row],[Time2]])*60,0)</f>
        <v>5</v>
      </c>
      <c r="Y2906" s="1" t="str">
        <f>IF(Table2[[#This Row],[Time2]]&lt;10,0&amp;Table2[[#This Row],[Time2]],Table2[[#This Row],[Time2]])</f>
        <v>07</v>
      </c>
      <c r="Z2906" s="1" t="str">
        <f>IF(Table2[[#This Row],[Time3]]&lt;10,0&amp;Table2[[#This Row],[Time3]],Table2[[#This Row],[Time3]])</f>
        <v>05</v>
      </c>
      <c r="AA2906" s="2" t="str">
        <f>Table2[[#This Row],[Time4]]&amp;":"&amp;Table2[[#This Row],[Time5]]</f>
        <v>07:05</v>
      </c>
      <c r="AB2906" s="1" t="str" cm="1">
        <f t="array" ref="AB2906">IFERROR(IF(Table2[[#This Row],[code]]="","",_xlfn.IFS(AND(Table2[[#This Row],[code]]&lt;400,Table2[[#This Row],[code]]&lt;&gt;""),2,Table2[[#This Row],[code]]&gt;500,4)),"")</f>
        <v/>
      </c>
      <c r="AC2906" s="1" t="str">
        <f>IF(Table2[[#This Row],[Event]]="Penalty",Table2[[#This Row],[number]],IF(Table2[[#This Row],[Event]]="Time-Out",401,""))</f>
        <v/>
      </c>
      <c r="AD2906" s="1">
        <f>ROW(A2905)</f>
        <v>2905</v>
      </c>
      <c r="AE2906" s="1">
        <f>COUNTIFS(Table2[GameID],Table2[[#This Row],[GameID]],Table2[Column1],"&lt;="&amp;Table2[[#This Row],[Column1]])-1</f>
        <v>10</v>
      </c>
    </row>
    <row r="2907" spans="1:31" x14ac:dyDescent="0.45">
      <c r="A2907" t="s">
        <v>303</v>
      </c>
      <c r="B2907" t="str">
        <f>_xlfn.TEXTBEFORE(Table2[[#This Row],[Kamp]]," - ")</f>
        <v>Sunds Seahawks</v>
      </c>
      <c r="C2907" t="str">
        <f>_xlfn.TEXTAFTER(Table2[[#This Row],[Kamp]],"- ")</f>
        <v>BFC Vendsyssel</v>
      </c>
      <c r="D2907">
        <v>45213</v>
      </c>
      <c r="E2907">
        <v>75122</v>
      </c>
      <c r="F2907">
        <v>20232024</v>
      </c>
      <c r="G2907" t="s">
        <v>17</v>
      </c>
      <c r="H2907" t="s">
        <v>668</v>
      </c>
      <c r="I2907" t="s">
        <v>678</v>
      </c>
      <c r="J2907">
        <v>3</v>
      </c>
      <c r="K2907">
        <v>31144</v>
      </c>
      <c r="L2907">
        <v>1</v>
      </c>
      <c r="M2907" t="s">
        <v>630</v>
      </c>
      <c r="N2907" t="s">
        <v>653</v>
      </c>
      <c r="O2907" t="s">
        <v>213</v>
      </c>
      <c r="P2907">
        <v>15</v>
      </c>
      <c r="Q2907">
        <v>5</v>
      </c>
      <c r="R2907">
        <f>SUMIFS(Table2[number],Table2[Event],"Goal",Table2[H/U],"HOME",Table2[GameID],Table2[[#This Row],[GameID]],Table2[GameTime],"&lt;="&amp;Table2[[#This Row],[GameTime]])</f>
        <v>7</v>
      </c>
      <c r="S2907">
        <f>SUMIFS(Table2[number],Table2[Event],"Goal",Table2[H/U],"AWAY",Table2[GameID],Table2[[#This Row],[GameID]],Table2[GameTime],"&lt;="&amp;Table2[[#This Row],[GameTime]])</f>
        <v>1</v>
      </c>
      <c r="T2907" t="str">
        <f>IF(Table2[[#This Row],[Event]]="Goal",Table2[[#This Row],[Hscore]]&amp;"-"&amp;Table2[[#This Row],[Uscore]],"")</f>
        <v>7-1</v>
      </c>
      <c r="U2907">
        <v>3107</v>
      </c>
      <c r="V2907" s="1">
        <f>Table2[[#This Row],[GameTime]]-(Table2[[#This Row],[period]]-1)*1200</f>
        <v>707</v>
      </c>
      <c r="W2907" s="1">
        <f>ROUNDDOWN(Table2[[#This Row],[Time]]/60,0)</f>
        <v>11</v>
      </c>
      <c r="X2907" s="1">
        <f>ROUNDDOWN((Table2[[#This Row],[Time]]/60-Table2[[#This Row],[Time2]])*60,0)</f>
        <v>47</v>
      </c>
      <c r="Y2907" s="1">
        <f>IF(Table2[[#This Row],[Time2]]&lt;10,0&amp;Table2[[#This Row],[Time2]],Table2[[#This Row],[Time2]])</f>
        <v>11</v>
      </c>
      <c r="Z2907" s="1">
        <f>IF(Table2[[#This Row],[Time3]]&lt;10,0&amp;Table2[[#This Row],[Time3]],Table2[[#This Row],[Time3]])</f>
        <v>47</v>
      </c>
      <c r="AA2907" s="2" t="str">
        <f>Table2[[#This Row],[Time4]]&amp;":"&amp;Table2[[#This Row],[Time5]]</f>
        <v>11:47</v>
      </c>
      <c r="AB2907" s="1" t="str" cm="1">
        <f t="array" ref="AB2907">IFERROR(IF(Table2[[#This Row],[code]]="","",_xlfn.IFS(AND(Table2[[#This Row],[code]]&lt;400,Table2[[#This Row],[code]]&lt;&gt;""),2,Table2[[#This Row],[code]]&gt;500,4)),"")</f>
        <v/>
      </c>
      <c r="AC2907" s="1" t="str">
        <f>IF(Table2[[#This Row],[Event]]="Penalty",Table2[[#This Row],[number]],IF(Table2[[#This Row],[Event]]="Time-Out",401,""))</f>
        <v/>
      </c>
      <c r="AD2907" s="1">
        <f>ROW(A2906)</f>
        <v>2906</v>
      </c>
      <c r="AE2907" s="1">
        <f>COUNTIFS(Table2[GameID],Table2[[#This Row],[GameID]],Table2[Column1],"&lt;="&amp;Table2[[#This Row],[Column1]])-1</f>
        <v>11</v>
      </c>
    </row>
    <row r="2908" spans="1:31" x14ac:dyDescent="0.45">
      <c r="A2908" t="s">
        <v>303</v>
      </c>
      <c r="B2908" t="str">
        <f>_xlfn.TEXTBEFORE(Table2[[#This Row],[Kamp]]," - ")</f>
        <v>Sunds Seahawks</v>
      </c>
      <c r="C2908" t="str">
        <f>_xlfn.TEXTAFTER(Table2[[#This Row],[Kamp]],"- ")</f>
        <v>BFC Vendsyssel</v>
      </c>
      <c r="D2908">
        <v>45213</v>
      </c>
      <c r="E2908">
        <v>75122</v>
      </c>
      <c r="F2908">
        <v>20232024</v>
      </c>
      <c r="G2908" t="s">
        <v>17</v>
      </c>
      <c r="H2908" t="s">
        <v>664</v>
      </c>
      <c r="I2908" t="s">
        <v>677</v>
      </c>
      <c r="J2908">
        <v>3</v>
      </c>
      <c r="K2908">
        <v>31145</v>
      </c>
      <c r="L2908">
        <v>502</v>
      </c>
      <c r="M2908" t="s">
        <v>631</v>
      </c>
      <c r="N2908" t="s">
        <v>197</v>
      </c>
      <c r="O2908" t="s">
        <v>634</v>
      </c>
      <c r="P2908">
        <v>15</v>
      </c>
      <c r="Q2908" t="s">
        <v>634</v>
      </c>
      <c r="R2908">
        <f>SUMIFS(Table2[number],Table2[Event],"Goal",Table2[H/U],"HOME",Table2[GameID],Table2[[#This Row],[GameID]],Table2[GameTime],"&lt;="&amp;Table2[[#This Row],[GameTime]])</f>
        <v>7</v>
      </c>
      <c r="S2908">
        <f>SUMIFS(Table2[number],Table2[Event],"Goal",Table2[H/U],"AWAY",Table2[GameID],Table2[[#This Row],[GameID]],Table2[GameTime],"&lt;="&amp;Table2[[#This Row],[GameTime]])</f>
        <v>1</v>
      </c>
      <c r="T2908" t="str">
        <f>IF(Table2[[#This Row],[Event]]="Goal",Table2[[#This Row],[Hscore]]&amp;"-"&amp;Table2[[#This Row],[Uscore]],"")</f>
        <v/>
      </c>
      <c r="U2908">
        <v>3238</v>
      </c>
      <c r="V2908" s="1">
        <f>Table2[[#This Row],[GameTime]]-(Table2[[#This Row],[period]]-1)*1200</f>
        <v>838</v>
      </c>
      <c r="W2908" s="1">
        <f>ROUNDDOWN(Table2[[#This Row],[Time]]/60,0)</f>
        <v>13</v>
      </c>
      <c r="X2908" s="1">
        <f>ROUNDDOWN((Table2[[#This Row],[Time]]/60-Table2[[#This Row],[Time2]])*60,0)</f>
        <v>58</v>
      </c>
      <c r="Y2908" s="1">
        <f>IF(Table2[[#This Row],[Time2]]&lt;10,0&amp;Table2[[#This Row],[Time2]],Table2[[#This Row],[Time2]])</f>
        <v>13</v>
      </c>
      <c r="Z2908" s="1">
        <f>IF(Table2[[#This Row],[Time3]]&lt;10,0&amp;Table2[[#This Row],[Time3]],Table2[[#This Row],[Time3]])</f>
        <v>58</v>
      </c>
      <c r="AA2908" s="2" t="str">
        <f>Table2[[#This Row],[Time4]]&amp;":"&amp;Table2[[#This Row],[Time5]]</f>
        <v>13:58</v>
      </c>
      <c r="AB2908" s="1" cm="1">
        <f t="array" ref="AB2908">IFERROR(IF(Table2[[#This Row],[code]]="","",_xlfn.IFS(AND(Table2[[#This Row],[code]]&lt;400,Table2[[#This Row],[code]]&lt;&gt;""),2,Table2[[#This Row],[code]]&gt;500,4)),"")</f>
        <v>4</v>
      </c>
      <c r="AC2908" s="1">
        <f>IF(Table2[[#This Row],[Event]]="Penalty",Table2[[#This Row],[number]],IF(Table2[[#This Row],[Event]]="Time-Out",401,""))</f>
        <v>502</v>
      </c>
      <c r="AD2908" s="1">
        <f>ROW(A2907)</f>
        <v>2907</v>
      </c>
      <c r="AE2908" s="1">
        <f>COUNTIFS(Table2[GameID],Table2[[#This Row],[GameID]],Table2[Column1],"&lt;="&amp;Table2[[#This Row],[Column1]])-1</f>
        <v>12</v>
      </c>
    </row>
    <row r="2909" spans="1:31" x14ac:dyDescent="0.45">
      <c r="A2909" t="s">
        <v>554</v>
      </c>
      <c r="B2909" t="str">
        <f>_xlfn.TEXTBEFORE(Table2[[#This Row],[Kamp]]," - ")</f>
        <v>Odense Floorball</v>
      </c>
      <c r="C2909" t="str">
        <f>_xlfn.TEXTAFTER(Table2[[#This Row],[Kamp]],"- ")</f>
        <v>Blackhawks</v>
      </c>
      <c r="D2909">
        <v>45213</v>
      </c>
      <c r="E2909">
        <v>75123</v>
      </c>
      <c r="F2909">
        <v>20232024</v>
      </c>
      <c r="G2909" t="s">
        <v>17</v>
      </c>
      <c r="H2909" t="s">
        <v>661</v>
      </c>
      <c r="I2909" t="s">
        <v>677</v>
      </c>
      <c r="J2909">
        <v>1</v>
      </c>
      <c r="K2909">
        <v>31143</v>
      </c>
      <c r="L2909">
        <v>201</v>
      </c>
      <c r="M2909" t="s">
        <v>631</v>
      </c>
      <c r="N2909" t="s">
        <v>263</v>
      </c>
      <c r="O2909" t="s">
        <v>634</v>
      </c>
      <c r="P2909">
        <v>9</v>
      </c>
      <c r="Q2909" t="s">
        <v>634</v>
      </c>
      <c r="R2909">
        <f>SUMIFS(Table2[number],Table2[Event],"Goal",Table2[H/U],"HOME",Table2[GameID],Table2[[#This Row],[GameID]],Table2[GameTime],"&lt;="&amp;Table2[[#This Row],[GameTime]])</f>
        <v>0</v>
      </c>
      <c r="S2909">
        <f>SUMIFS(Table2[number],Table2[Event],"Goal",Table2[H/U],"AWAY",Table2[GameID],Table2[[#This Row],[GameID]],Table2[GameTime],"&lt;="&amp;Table2[[#This Row],[GameTime]])</f>
        <v>0</v>
      </c>
      <c r="T2909" t="str">
        <f>IF(Table2[[#This Row],[Event]]="Goal",Table2[[#This Row],[Hscore]]&amp;"-"&amp;Table2[[#This Row],[Uscore]],"")</f>
        <v/>
      </c>
      <c r="U2909">
        <v>194</v>
      </c>
      <c r="V2909" s="1">
        <f>Table2[[#This Row],[GameTime]]-(Table2[[#This Row],[period]]-1)*1200</f>
        <v>194</v>
      </c>
      <c r="W2909" s="1">
        <f>ROUNDDOWN(Table2[[#This Row],[Time]]/60,0)</f>
        <v>3</v>
      </c>
      <c r="X2909" s="1">
        <f>ROUNDDOWN((Table2[[#This Row],[Time]]/60-Table2[[#This Row],[Time2]])*60,0)</f>
        <v>14</v>
      </c>
      <c r="Y2909" s="1" t="str">
        <f>IF(Table2[[#This Row],[Time2]]&lt;10,0&amp;Table2[[#This Row],[Time2]],Table2[[#This Row],[Time2]])</f>
        <v>03</v>
      </c>
      <c r="Z2909" s="1">
        <f>IF(Table2[[#This Row],[Time3]]&lt;10,0&amp;Table2[[#This Row],[Time3]],Table2[[#This Row],[Time3]])</f>
        <v>14</v>
      </c>
      <c r="AA2909" s="2" t="str">
        <f>Table2[[#This Row],[Time4]]&amp;":"&amp;Table2[[#This Row],[Time5]]</f>
        <v>03:14</v>
      </c>
      <c r="AB2909" s="1" cm="1">
        <f t="array" ref="AB2909">IFERROR(IF(Table2[[#This Row],[code]]="","",_xlfn.IFS(AND(Table2[[#This Row],[code]]&lt;400,Table2[[#This Row],[code]]&lt;&gt;""),2,Table2[[#This Row],[code]]&gt;500,4)),"")</f>
        <v>2</v>
      </c>
      <c r="AC2909" s="1">
        <f>IF(Table2[[#This Row],[Event]]="Penalty",Table2[[#This Row],[number]],IF(Table2[[#This Row],[Event]]="Time-Out",401,""))</f>
        <v>201</v>
      </c>
      <c r="AD2909" s="1">
        <f>ROW(A2908)</f>
        <v>2908</v>
      </c>
      <c r="AE2909" s="1">
        <f>COUNTIFS(Table2[GameID],Table2[[#This Row],[GameID]],Table2[Column1],"&lt;="&amp;Table2[[#This Row],[Column1]])-1</f>
        <v>0</v>
      </c>
    </row>
    <row r="2910" spans="1:31" x14ac:dyDescent="0.45">
      <c r="A2910" t="s">
        <v>554</v>
      </c>
      <c r="B2910" t="str">
        <f>_xlfn.TEXTBEFORE(Table2[[#This Row],[Kamp]]," - ")</f>
        <v>Odense Floorball</v>
      </c>
      <c r="C2910" t="str">
        <f>_xlfn.TEXTAFTER(Table2[[#This Row],[Kamp]],"- ")</f>
        <v>Blackhawks</v>
      </c>
      <c r="D2910">
        <v>45213</v>
      </c>
      <c r="E2910">
        <v>75123</v>
      </c>
      <c r="F2910">
        <v>20232024</v>
      </c>
      <c r="G2910" t="s">
        <v>17</v>
      </c>
      <c r="H2910" t="s">
        <v>672</v>
      </c>
      <c r="I2910" t="s">
        <v>678</v>
      </c>
      <c r="J2910">
        <v>1</v>
      </c>
      <c r="K2910">
        <v>31403</v>
      </c>
      <c r="L2910">
        <v>206</v>
      </c>
      <c r="M2910" t="s">
        <v>631</v>
      </c>
      <c r="N2910" t="s">
        <v>507</v>
      </c>
      <c r="O2910" t="s">
        <v>634</v>
      </c>
      <c r="P2910">
        <v>9</v>
      </c>
      <c r="Q2910" t="s">
        <v>634</v>
      </c>
      <c r="R2910">
        <f>SUMIFS(Table2[number],Table2[Event],"Goal",Table2[H/U],"HOME",Table2[GameID],Table2[[#This Row],[GameID]],Table2[GameTime],"&lt;="&amp;Table2[[#This Row],[GameTime]])</f>
        <v>0</v>
      </c>
      <c r="S2910">
        <f>SUMIFS(Table2[number],Table2[Event],"Goal",Table2[H/U],"AWAY",Table2[GameID],Table2[[#This Row],[GameID]],Table2[GameTime],"&lt;="&amp;Table2[[#This Row],[GameTime]])</f>
        <v>0</v>
      </c>
      <c r="T2910" t="str">
        <f>IF(Table2[[#This Row],[Event]]="Goal",Table2[[#This Row],[Hscore]]&amp;"-"&amp;Table2[[#This Row],[Uscore]],"")</f>
        <v/>
      </c>
      <c r="U2910">
        <v>341</v>
      </c>
      <c r="V2910" s="1">
        <f>Table2[[#This Row],[GameTime]]-(Table2[[#This Row],[period]]-1)*1200</f>
        <v>341</v>
      </c>
      <c r="W2910" s="1">
        <f>ROUNDDOWN(Table2[[#This Row],[Time]]/60,0)</f>
        <v>5</v>
      </c>
      <c r="X2910" s="1">
        <f>ROUNDDOWN((Table2[[#This Row],[Time]]/60-Table2[[#This Row],[Time2]])*60,0)</f>
        <v>41</v>
      </c>
      <c r="Y2910" s="1" t="str">
        <f>IF(Table2[[#This Row],[Time2]]&lt;10,0&amp;Table2[[#This Row],[Time2]],Table2[[#This Row],[Time2]])</f>
        <v>05</v>
      </c>
      <c r="Z2910" s="1">
        <f>IF(Table2[[#This Row],[Time3]]&lt;10,0&amp;Table2[[#This Row],[Time3]],Table2[[#This Row],[Time3]])</f>
        <v>41</v>
      </c>
      <c r="AA2910" s="2" t="str">
        <f>Table2[[#This Row],[Time4]]&amp;":"&amp;Table2[[#This Row],[Time5]]</f>
        <v>05:41</v>
      </c>
      <c r="AB2910" s="1" cm="1">
        <f t="array" ref="AB2910">IFERROR(IF(Table2[[#This Row],[code]]="","",_xlfn.IFS(AND(Table2[[#This Row],[code]]&lt;400,Table2[[#This Row],[code]]&lt;&gt;""),2,Table2[[#This Row],[code]]&gt;500,4)),"")</f>
        <v>2</v>
      </c>
      <c r="AC2910" s="1">
        <f>IF(Table2[[#This Row],[Event]]="Penalty",Table2[[#This Row],[number]],IF(Table2[[#This Row],[Event]]="Time-Out",401,""))</f>
        <v>206</v>
      </c>
      <c r="AD2910" s="1">
        <f>ROW(A2909)</f>
        <v>2909</v>
      </c>
      <c r="AE2910" s="1">
        <f>COUNTIFS(Table2[GameID],Table2[[#This Row],[GameID]],Table2[Column1],"&lt;="&amp;Table2[[#This Row],[Column1]])-1</f>
        <v>1</v>
      </c>
    </row>
    <row r="2911" spans="1:31" x14ac:dyDescent="0.45">
      <c r="A2911" t="s">
        <v>554</v>
      </c>
      <c r="B2911" t="str">
        <f>_xlfn.TEXTBEFORE(Table2[[#This Row],[Kamp]]," - ")</f>
        <v>Odense Floorball</v>
      </c>
      <c r="C2911" t="str">
        <f>_xlfn.TEXTAFTER(Table2[[#This Row],[Kamp]],"- ")</f>
        <v>Blackhawks</v>
      </c>
      <c r="D2911">
        <v>45213</v>
      </c>
      <c r="E2911">
        <v>75123</v>
      </c>
      <c r="F2911">
        <v>20232024</v>
      </c>
      <c r="G2911" t="s">
        <v>17</v>
      </c>
      <c r="H2911" t="s">
        <v>661</v>
      </c>
      <c r="I2911" t="s">
        <v>677</v>
      </c>
      <c r="J2911">
        <v>1</v>
      </c>
      <c r="K2911">
        <v>31143</v>
      </c>
      <c r="L2911">
        <v>205</v>
      </c>
      <c r="M2911" t="s">
        <v>631</v>
      </c>
      <c r="N2911" t="s">
        <v>390</v>
      </c>
      <c r="O2911" t="s">
        <v>634</v>
      </c>
      <c r="P2911">
        <v>94</v>
      </c>
      <c r="Q2911" t="s">
        <v>634</v>
      </c>
      <c r="R2911">
        <f>SUMIFS(Table2[number],Table2[Event],"Goal",Table2[H/U],"HOME",Table2[GameID],Table2[[#This Row],[GameID]],Table2[GameTime],"&lt;="&amp;Table2[[#This Row],[GameTime]])</f>
        <v>0</v>
      </c>
      <c r="S2911">
        <f>SUMIFS(Table2[number],Table2[Event],"Goal",Table2[H/U],"AWAY",Table2[GameID],Table2[[#This Row],[GameID]],Table2[GameTime],"&lt;="&amp;Table2[[#This Row],[GameTime]])</f>
        <v>0</v>
      </c>
      <c r="T2911" t="str">
        <f>IF(Table2[[#This Row],[Event]]="Goal",Table2[[#This Row],[Hscore]]&amp;"-"&amp;Table2[[#This Row],[Uscore]],"")</f>
        <v/>
      </c>
      <c r="U2911">
        <v>890</v>
      </c>
      <c r="V2911" s="1">
        <f>Table2[[#This Row],[GameTime]]-(Table2[[#This Row],[period]]-1)*1200</f>
        <v>890</v>
      </c>
      <c r="W2911" s="1">
        <f>ROUNDDOWN(Table2[[#This Row],[Time]]/60,0)</f>
        <v>14</v>
      </c>
      <c r="X2911" s="1">
        <f>ROUNDDOWN((Table2[[#This Row],[Time]]/60-Table2[[#This Row],[Time2]])*60,0)</f>
        <v>50</v>
      </c>
      <c r="Y2911" s="1">
        <f>IF(Table2[[#This Row],[Time2]]&lt;10,0&amp;Table2[[#This Row],[Time2]],Table2[[#This Row],[Time2]])</f>
        <v>14</v>
      </c>
      <c r="Z2911" s="1">
        <f>IF(Table2[[#This Row],[Time3]]&lt;10,0&amp;Table2[[#This Row],[Time3]],Table2[[#This Row],[Time3]])</f>
        <v>50</v>
      </c>
      <c r="AA2911" s="2" t="str">
        <f>Table2[[#This Row],[Time4]]&amp;":"&amp;Table2[[#This Row],[Time5]]</f>
        <v>14:50</v>
      </c>
      <c r="AB2911" s="1" cm="1">
        <f t="array" ref="AB2911">IFERROR(IF(Table2[[#This Row],[code]]="","",_xlfn.IFS(AND(Table2[[#This Row],[code]]&lt;400,Table2[[#This Row],[code]]&lt;&gt;""),2,Table2[[#This Row],[code]]&gt;500,4)),"")</f>
        <v>2</v>
      </c>
      <c r="AC2911" s="1">
        <f>IF(Table2[[#This Row],[Event]]="Penalty",Table2[[#This Row],[number]],IF(Table2[[#This Row],[Event]]="Time-Out",401,""))</f>
        <v>205</v>
      </c>
      <c r="AD2911" s="1">
        <f>ROW(A2910)</f>
        <v>2910</v>
      </c>
      <c r="AE2911" s="1">
        <f>COUNTIFS(Table2[GameID],Table2[[#This Row],[GameID]],Table2[Column1],"&lt;="&amp;Table2[[#This Row],[Column1]])-1</f>
        <v>2</v>
      </c>
    </row>
    <row r="2912" spans="1:31" x14ac:dyDescent="0.45">
      <c r="A2912" t="s">
        <v>554</v>
      </c>
      <c r="B2912" t="str">
        <f>_xlfn.TEXTBEFORE(Table2[[#This Row],[Kamp]]," - ")</f>
        <v>Odense Floorball</v>
      </c>
      <c r="C2912" t="str">
        <f>_xlfn.TEXTAFTER(Table2[[#This Row],[Kamp]],"- ")</f>
        <v>Blackhawks</v>
      </c>
      <c r="D2912">
        <v>45213</v>
      </c>
      <c r="E2912">
        <v>75123</v>
      </c>
      <c r="F2912">
        <v>20232024</v>
      </c>
      <c r="G2912" t="s">
        <v>17</v>
      </c>
      <c r="H2912" t="s">
        <v>661</v>
      </c>
      <c r="I2912" t="s">
        <v>677</v>
      </c>
      <c r="J2912">
        <v>1</v>
      </c>
      <c r="K2912">
        <v>31143</v>
      </c>
      <c r="L2912">
        <v>1</v>
      </c>
      <c r="M2912" t="s">
        <v>630</v>
      </c>
      <c r="N2912" t="s">
        <v>202</v>
      </c>
      <c r="O2912" t="s">
        <v>137</v>
      </c>
      <c r="P2912">
        <v>36</v>
      </c>
      <c r="Q2912">
        <v>22</v>
      </c>
      <c r="R2912">
        <f>SUMIFS(Table2[number],Table2[Event],"Goal",Table2[H/U],"HOME",Table2[GameID],Table2[[#This Row],[GameID]],Table2[GameTime],"&lt;="&amp;Table2[[#This Row],[GameTime]])</f>
        <v>0</v>
      </c>
      <c r="S2912">
        <f>SUMIFS(Table2[number],Table2[Event],"Goal",Table2[H/U],"AWAY",Table2[GameID],Table2[[#This Row],[GameID]],Table2[GameTime],"&lt;="&amp;Table2[[#This Row],[GameTime]])</f>
        <v>1</v>
      </c>
      <c r="T2912" t="str">
        <f>IF(Table2[[#This Row],[Event]]="Goal",Table2[[#This Row],[Hscore]]&amp;"-"&amp;Table2[[#This Row],[Uscore]],"")</f>
        <v>0-1</v>
      </c>
      <c r="U2912">
        <v>1077</v>
      </c>
      <c r="V2912" s="1">
        <f>Table2[[#This Row],[GameTime]]-(Table2[[#This Row],[period]]-1)*1200</f>
        <v>1077</v>
      </c>
      <c r="W2912" s="1">
        <f>ROUNDDOWN(Table2[[#This Row],[Time]]/60,0)</f>
        <v>17</v>
      </c>
      <c r="X2912" s="1">
        <f>ROUNDDOWN((Table2[[#This Row],[Time]]/60-Table2[[#This Row],[Time2]])*60,0)</f>
        <v>57</v>
      </c>
      <c r="Y2912" s="1">
        <f>IF(Table2[[#This Row],[Time2]]&lt;10,0&amp;Table2[[#This Row],[Time2]],Table2[[#This Row],[Time2]])</f>
        <v>17</v>
      </c>
      <c r="Z2912" s="1">
        <f>IF(Table2[[#This Row],[Time3]]&lt;10,0&amp;Table2[[#This Row],[Time3]],Table2[[#This Row],[Time3]])</f>
        <v>57</v>
      </c>
      <c r="AA2912" s="2" t="str">
        <f>Table2[[#This Row],[Time4]]&amp;":"&amp;Table2[[#This Row],[Time5]]</f>
        <v>17:57</v>
      </c>
      <c r="AB2912" s="1" t="str" cm="1">
        <f t="array" ref="AB2912">IFERROR(IF(Table2[[#This Row],[code]]="","",_xlfn.IFS(AND(Table2[[#This Row],[code]]&lt;400,Table2[[#This Row],[code]]&lt;&gt;""),2,Table2[[#This Row],[code]]&gt;500,4)),"")</f>
        <v/>
      </c>
      <c r="AC2912" s="1" t="str">
        <f>IF(Table2[[#This Row],[Event]]="Penalty",Table2[[#This Row],[number]],IF(Table2[[#This Row],[Event]]="Time-Out",401,""))</f>
        <v/>
      </c>
      <c r="AD2912" s="1">
        <f>ROW(A2911)</f>
        <v>2911</v>
      </c>
      <c r="AE2912" s="1">
        <f>COUNTIFS(Table2[GameID],Table2[[#This Row],[GameID]],Table2[Column1],"&lt;="&amp;Table2[[#This Row],[Column1]])-1</f>
        <v>3</v>
      </c>
    </row>
    <row r="2913" spans="1:31" x14ac:dyDescent="0.45">
      <c r="A2913" t="s">
        <v>554</v>
      </c>
      <c r="B2913" t="str">
        <f>_xlfn.TEXTBEFORE(Table2[[#This Row],[Kamp]]," - ")</f>
        <v>Odense Floorball</v>
      </c>
      <c r="C2913" t="str">
        <f>_xlfn.TEXTAFTER(Table2[[#This Row],[Kamp]],"- ")</f>
        <v>Blackhawks</v>
      </c>
      <c r="D2913">
        <v>45213</v>
      </c>
      <c r="E2913">
        <v>75123</v>
      </c>
      <c r="F2913">
        <v>20232024</v>
      </c>
      <c r="G2913" t="s">
        <v>17</v>
      </c>
      <c r="H2913" t="s">
        <v>672</v>
      </c>
      <c r="I2913" t="s">
        <v>678</v>
      </c>
      <c r="J2913">
        <v>1</v>
      </c>
      <c r="K2913">
        <v>31403</v>
      </c>
      <c r="L2913">
        <v>208</v>
      </c>
      <c r="M2913" t="s">
        <v>631</v>
      </c>
      <c r="N2913" t="s">
        <v>507</v>
      </c>
      <c r="O2913" t="s">
        <v>634</v>
      </c>
      <c r="P2913">
        <v>9</v>
      </c>
      <c r="Q2913" t="s">
        <v>634</v>
      </c>
      <c r="R2913">
        <f>SUMIFS(Table2[number],Table2[Event],"Goal",Table2[H/U],"HOME",Table2[GameID],Table2[[#This Row],[GameID]],Table2[GameTime],"&lt;="&amp;Table2[[#This Row],[GameTime]])</f>
        <v>0</v>
      </c>
      <c r="S2913">
        <f>SUMIFS(Table2[number],Table2[Event],"Goal",Table2[H/U],"AWAY",Table2[GameID],Table2[[#This Row],[GameID]],Table2[GameTime],"&lt;="&amp;Table2[[#This Row],[GameTime]])</f>
        <v>1</v>
      </c>
      <c r="T2913" t="str">
        <f>IF(Table2[[#This Row],[Event]]="Goal",Table2[[#This Row],[Hscore]]&amp;"-"&amp;Table2[[#This Row],[Uscore]],"")</f>
        <v/>
      </c>
      <c r="U2913">
        <v>1199</v>
      </c>
      <c r="V2913" s="1">
        <f>Table2[[#This Row],[GameTime]]-(Table2[[#This Row],[period]]-1)*1200</f>
        <v>1199</v>
      </c>
      <c r="W2913" s="1">
        <f>ROUNDDOWN(Table2[[#This Row],[Time]]/60,0)</f>
        <v>19</v>
      </c>
      <c r="X2913" s="1">
        <f>ROUNDDOWN((Table2[[#This Row],[Time]]/60-Table2[[#This Row],[Time2]])*60,0)</f>
        <v>59</v>
      </c>
      <c r="Y2913" s="1">
        <f>IF(Table2[[#This Row],[Time2]]&lt;10,0&amp;Table2[[#This Row],[Time2]],Table2[[#This Row],[Time2]])</f>
        <v>19</v>
      </c>
      <c r="Z2913" s="1">
        <f>IF(Table2[[#This Row],[Time3]]&lt;10,0&amp;Table2[[#This Row],[Time3]],Table2[[#This Row],[Time3]])</f>
        <v>59</v>
      </c>
      <c r="AA2913" s="2" t="str">
        <f>Table2[[#This Row],[Time4]]&amp;":"&amp;Table2[[#This Row],[Time5]]</f>
        <v>19:59</v>
      </c>
      <c r="AB2913" s="1" cm="1">
        <f t="array" ref="AB2913">IFERROR(IF(Table2[[#This Row],[code]]="","",_xlfn.IFS(AND(Table2[[#This Row],[code]]&lt;400,Table2[[#This Row],[code]]&lt;&gt;""),2,Table2[[#This Row],[code]]&gt;500,4)),"")</f>
        <v>2</v>
      </c>
      <c r="AC2913" s="1">
        <f>IF(Table2[[#This Row],[Event]]="Penalty",Table2[[#This Row],[number]],IF(Table2[[#This Row],[Event]]="Time-Out",401,""))</f>
        <v>208</v>
      </c>
      <c r="AD2913" s="1">
        <f>ROW(A2912)</f>
        <v>2912</v>
      </c>
      <c r="AE2913" s="1">
        <f>COUNTIFS(Table2[GameID],Table2[[#This Row],[GameID]],Table2[Column1],"&lt;="&amp;Table2[[#This Row],[Column1]])-1</f>
        <v>4</v>
      </c>
    </row>
    <row r="2914" spans="1:31" x14ac:dyDescent="0.45">
      <c r="A2914" t="s">
        <v>554</v>
      </c>
      <c r="B2914" t="str">
        <f>_xlfn.TEXTBEFORE(Table2[[#This Row],[Kamp]]," - ")</f>
        <v>Odense Floorball</v>
      </c>
      <c r="C2914" t="str">
        <f>_xlfn.TEXTAFTER(Table2[[#This Row],[Kamp]],"- ")</f>
        <v>Blackhawks</v>
      </c>
      <c r="D2914">
        <v>45213</v>
      </c>
      <c r="E2914">
        <v>75123</v>
      </c>
      <c r="F2914">
        <v>20232024</v>
      </c>
      <c r="G2914" t="s">
        <v>17</v>
      </c>
      <c r="H2914" t="s">
        <v>661</v>
      </c>
      <c r="I2914" t="s">
        <v>677</v>
      </c>
      <c r="J2914">
        <v>2</v>
      </c>
      <c r="K2914">
        <v>31143</v>
      </c>
      <c r="L2914">
        <v>1</v>
      </c>
      <c r="M2914" t="s">
        <v>630</v>
      </c>
      <c r="N2914" t="s">
        <v>394</v>
      </c>
      <c r="O2914" t="s">
        <v>376</v>
      </c>
      <c r="P2914">
        <v>97</v>
      </c>
      <c r="Q2914">
        <v>2</v>
      </c>
      <c r="R2914">
        <f>SUMIFS(Table2[number],Table2[Event],"Goal",Table2[H/U],"HOME",Table2[GameID],Table2[[#This Row],[GameID]],Table2[GameTime],"&lt;="&amp;Table2[[#This Row],[GameTime]])</f>
        <v>0</v>
      </c>
      <c r="S2914">
        <f>SUMIFS(Table2[number],Table2[Event],"Goal",Table2[H/U],"AWAY",Table2[GameID],Table2[[#This Row],[GameID]],Table2[GameTime],"&lt;="&amp;Table2[[#This Row],[GameTime]])</f>
        <v>2</v>
      </c>
      <c r="T2914" t="str">
        <f>IF(Table2[[#This Row],[Event]]="Goal",Table2[[#This Row],[Hscore]]&amp;"-"&amp;Table2[[#This Row],[Uscore]],"")</f>
        <v>0-2</v>
      </c>
      <c r="U2914">
        <v>1430</v>
      </c>
      <c r="V2914" s="1">
        <f>Table2[[#This Row],[GameTime]]-(Table2[[#This Row],[period]]-1)*1200</f>
        <v>230</v>
      </c>
      <c r="W2914" s="1">
        <f>ROUNDDOWN(Table2[[#This Row],[Time]]/60,0)</f>
        <v>3</v>
      </c>
      <c r="X2914" s="1">
        <f>ROUNDDOWN((Table2[[#This Row],[Time]]/60-Table2[[#This Row],[Time2]])*60,0)</f>
        <v>50</v>
      </c>
      <c r="Y2914" s="1" t="str">
        <f>IF(Table2[[#This Row],[Time2]]&lt;10,0&amp;Table2[[#This Row],[Time2]],Table2[[#This Row],[Time2]])</f>
        <v>03</v>
      </c>
      <c r="Z2914" s="1">
        <f>IF(Table2[[#This Row],[Time3]]&lt;10,0&amp;Table2[[#This Row],[Time3]],Table2[[#This Row],[Time3]])</f>
        <v>50</v>
      </c>
      <c r="AA2914" s="2" t="str">
        <f>Table2[[#This Row],[Time4]]&amp;":"&amp;Table2[[#This Row],[Time5]]</f>
        <v>03:50</v>
      </c>
      <c r="AB2914" s="1" t="str" cm="1">
        <f t="array" ref="AB2914">IFERROR(IF(Table2[[#This Row],[code]]="","",_xlfn.IFS(AND(Table2[[#This Row],[code]]&lt;400,Table2[[#This Row],[code]]&lt;&gt;""),2,Table2[[#This Row],[code]]&gt;500,4)),"")</f>
        <v/>
      </c>
      <c r="AC2914" s="1" t="str">
        <f>IF(Table2[[#This Row],[Event]]="Penalty",Table2[[#This Row],[number]],IF(Table2[[#This Row],[Event]]="Time-Out",401,""))</f>
        <v/>
      </c>
      <c r="AD2914" s="1">
        <f>ROW(A2913)</f>
        <v>2913</v>
      </c>
      <c r="AE2914" s="1">
        <f>COUNTIFS(Table2[GameID],Table2[[#This Row],[GameID]],Table2[Column1],"&lt;="&amp;Table2[[#This Row],[Column1]])-1</f>
        <v>5</v>
      </c>
    </row>
    <row r="2915" spans="1:31" x14ac:dyDescent="0.45">
      <c r="A2915" t="s">
        <v>554</v>
      </c>
      <c r="B2915" t="str">
        <f>_xlfn.TEXTBEFORE(Table2[[#This Row],[Kamp]]," - ")</f>
        <v>Odense Floorball</v>
      </c>
      <c r="C2915" t="str">
        <f>_xlfn.TEXTAFTER(Table2[[#This Row],[Kamp]],"- ")</f>
        <v>Blackhawks</v>
      </c>
      <c r="D2915">
        <v>45213</v>
      </c>
      <c r="E2915">
        <v>75123</v>
      </c>
      <c r="F2915">
        <v>20232024</v>
      </c>
      <c r="G2915" t="s">
        <v>17</v>
      </c>
      <c r="H2915" t="s">
        <v>661</v>
      </c>
      <c r="I2915" t="s">
        <v>677</v>
      </c>
      <c r="J2915">
        <v>2</v>
      </c>
      <c r="K2915">
        <v>31143</v>
      </c>
      <c r="L2915">
        <v>1</v>
      </c>
      <c r="M2915" t="s">
        <v>630</v>
      </c>
      <c r="N2915" t="s">
        <v>202</v>
      </c>
      <c r="O2915" t="s">
        <v>137</v>
      </c>
      <c r="P2915">
        <v>36</v>
      </c>
      <c r="Q2915">
        <v>22</v>
      </c>
      <c r="R2915">
        <f>SUMIFS(Table2[number],Table2[Event],"Goal",Table2[H/U],"HOME",Table2[GameID],Table2[[#This Row],[GameID]],Table2[GameTime],"&lt;="&amp;Table2[[#This Row],[GameTime]])</f>
        <v>0</v>
      </c>
      <c r="S2915">
        <f>SUMIFS(Table2[number],Table2[Event],"Goal",Table2[H/U],"AWAY",Table2[GameID],Table2[[#This Row],[GameID]],Table2[GameTime],"&lt;="&amp;Table2[[#This Row],[GameTime]])</f>
        <v>3</v>
      </c>
      <c r="T2915" t="str">
        <f>IF(Table2[[#This Row],[Event]]="Goal",Table2[[#This Row],[Hscore]]&amp;"-"&amp;Table2[[#This Row],[Uscore]],"")</f>
        <v>0-3</v>
      </c>
      <c r="U2915">
        <v>1656</v>
      </c>
      <c r="V2915" s="1">
        <f>Table2[[#This Row],[GameTime]]-(Table2[[#This Row],[period]]-1)*1200</f>
        <v>456</v>
      </c>
      <c r="W2915" s="1">
        <f>ROUNDDOWN(Table2[[#This Row],[Time]]/60,0)</f>
        <v>7</v>
      </c>
      <c r="X2915" s="1">
        <f>ROUNDDOWN((Table2[[#This Row],[Time]]/60-Table2[[#This Row],[Time2]])*60,0)</f>
        <v>36</v>
      </c>
      <c r="Y2915" s="1" t="str">
        <f>IF(Table2[[#This Row],[Time2]]&lt;10,0&amp;Table2[[#This Row],[Time2]],Table2[[#This Row],[Time2]])</f>
        <v>07</v>
      </c>
      <c r="Z2915" s="1">
        <f>IF(Table2[[#This Row],[Time3]]&lt;10,0&amp;Table2[[#This Row],[Time3]],Table2[[#This Row],[Time3]])</f>
        <v>36</v>
      </c>
      <c r="AA2915" s="2" t="str">
        <f>Table2[[#This Row],[Time4]]&amp;":"&amp;Table2[[#This Row],[Time5]]</f>
        <v>07:36</v>
      </c>
      <c r="AB2915" s="1" t="str" cm="1">
        <f t="array" ref="AB2915">IFERROR(IF(Table2[[#This Row],[code]]="","",_xlfn.IFS(AND(Table2[[#This Row],[code]]&lt;400,Table2[[#This Row],[code]]&lt;&gt;""),2,Table2[[#This Row],[code]]&gt;500,4)),"")</f>
        <v/>
      </c>
      <c r="AC2915" s="1" t="str">
        <f>IF(Table2[[#This Row],[Event]]="Penalty",Table2[[#This Row],[number]],IF(Table2[[#This Row],[Event]]="Time-Out",401,""))</f>
        <v/>
      </c>
      <c r="AD2915" s="1">
        <f>ROW(A2914)</f>
        <v>2914</v>
      </c>
      <c r="AE2915" s="1">
        <f>COUNTIFS(Table2[GameID],Table2[[#This Row],[GameID]],Table2[Column1],"&lt;="&amp;Table2[[#This Row],[Column1]])-1</f>
        <v>6</v>
      </c>
    </row>
    <row r="2916" spans="1:31" x14ac:dyDescent="0.45">
      <c r="A2916" t="s">
        <v>554</v>
      </c>
      <c r="B2916" t="str">
        <f>_xlfn.TEXTBEFORE(Table2[[#This Row],[Kamp]]," - ")</f>
        <v>Odense Floorball</v>
      </c>
      <c r="C2916" t="str">
        <f>_xlfn.TEXTAFTER(Table2[[#This Row],[Kamp]],"- ")</f>
        <v>Blackhawks</v>
      </c>
      <c r="D2916">
        <v>45213</v>
      </c>
      <c r="E2916">
        <v>75123</v>
      </c>
      <c r="F2916">
        <v>20232024</v>
      </c>
      <c r="G2916" t="s">
        <v>17</v>
      </c>
      <c r="H2916" t="s">
        <v>661</v>
      </c>
      <c r="I2916" t="s">
        <v>677</v>
      </c>
      <c r="J2916">
        <v>2</v>
      </c>
      <c r="K2916">
        <v>31143</v>
      </c>
      <c r="L2916">
        <v>1</v>
      </c>
      <c r="M2916" t="s">
        <v>630</v>
      </c>
      <c r="N2916" t="s">
        <v>390</v>
      </c>
      <c r="O2916" t="s">
        <v>334</v>
      </c>
      <c r="P2916">
        <v>94</v>
      </c>
      <c r="Q2916">
        <v>6</v>
      </c>
      <c r="R2916">
        <f>SUMIFS(Table2[number],Table2[Event],"Goal",Table2[H/U],"HOME",Table2[GameID],Table2[[#This Row],[GameID]],Table2[GameTime],"&lt;="&amp;Table2[[#This Row],[GameTime]])</f>
        <v>0</v>
      </c>
      <c r="S2916">
        <f>SUMIFS(Table2[number],Table2[Event],"Goal",Table2[H/U],"AWAY",Table2[GameID],Table2[[#This Row],[GameID]],Table2[GameTime],"&lt;="&amp;Table2[[#This Row],[GameTime]])</f>
        <v>4</v>
      </c>
      <c r="T2916" t="str">
        <f>IF(Table2[[#This Row],[Event]]="Goal",Table2[[#This Row],[Hscore]]&amp;"-"&amp;Table2[[#This Row],[Uscore]],"")</f>
        <v>0-4</v>
      </c>
      <c r="U2916">
        <v>1696</v>
      </c>
      <c r="V2916" s="1">
        <f>Table2[[#This Row],[GameTime]]-(Table2[[#This Row],[period]]-1)*1200</f>
        <v>496</v>
      </c>
      <c r="W2916" s="1">
        <f>ROUNDDOWN(Table2[[#This Row],[Time]]/60,0)</f>
        <v>8</v>
      </c>
      <c r="X2916" s="1">
        <f>ROUNDDOWN((Table2[[#This Row],[Time]]/60-Table2[[#This Row],[Time2]])*60,0)</f>
        <v>16</v>
      </c>
      <c r="Y2916" s="1" t="str">
        <f>IF(Table2[[#This Row],[Time2]]&lt;10,0&amp;Table2[[#This Row],[Time2]],Table2[[#This Row],[Time2]])</f>
        <v>08</v>
      </c>
      <c r="Z2916" s="1">
        <f>IF(Table2[[#This Row],[Time3]]&lt;10,0&amp;Table2[[#This Row],[Time3]],Table2[[#This Row],[Time3]])</f>
        <v>16</v>
      </c>
      <c r="AA2916" s="2" t="str">
        <f>Table2[[#This Row],[Time4]]&amp;":"&amp;Table2[[#This Row],[Time5]]</f>
        <v>08:16</v>
      </c>
      <c r="AB2916" s="1" t="str" cm="1">
        <f t="array" ref="AB2916">IFERROR(IF(Table2[[#This Row],[code]]="","",_xlfn.IFS(AND(Table2[[#This Row],[code]]&lt;400,Table2[[#This Row],[code]]&lt;&gt;""),2,Table2[[#This Row],[code]]&gt;500,4)),"")</f>
        <v/>
      </c>
      <c r="AC2916" s="1" t="str">
        <f>IF(Table2[[#This Row],[Event]]="Penalty",Table2[[#This Row],[number]],IF(Table2[[#This Row],[Event]]="Time-Out",401,""))</f>
        <v/>
      </c>
      <c r="AD2916" s="1">
        <f>ROW(A2915)</f>
        <v>2915</v>
      </c>
      <c r="AE2916" s="1">
        <f>COUNTIFS(Table2[GameID],Table2[[#This Row],[GameID]],Table2[Column1],"&lt;="&amp;Table2[[#This Row],[Column1]])-1</f>
        <v>7</v>
      </c>
    </row>
    <row r="2917" spans="1:31" x14ac:dyDescent="0.45">
      <c r="A2917" t="s">
        <v>554</v>
      </c>
      <c r="B2917" t="str">
        <f>_xlfn.TEXTBEFORE(Table2[[#This Row],[Kamp]]," - ")</f>
        <v>Odense Floorball</v>
      </c>
      <c r="C2917" t="str">
        <f>_xlfn.TEXTAFTER(Table2[[#This Row],[Kamp]],"- ")</f>
        <v>Blackhawks</v>
      </c>
      <c r="D2917">
        <v>45213</v>
      </c>
      <c r="E2917">
        <v>75123</v>
      </c>
      <c r="F2917">
        <v>20232024</v>
      </c>
      <c r="G2917" t="s">
        <v>17</v>
      </c>
      <c r="H2917" t="s">
        <v>661</v>
      </c>
      <c r="I2917" t="s">
        <v>677</v>
      </c>
      <c r="J2917">
        <v>2</v>
      </c>
      <c r="K2917">
        <v>31143</v>
      </c>
      <c r="L2917">
        <v>1</v>
      </c>
      <c r="M2917" t="s">
        <v>630</v>
      </c>
      <c r="N2917" t="s">
        <v>137</v>
      </c>
      <c r="O2917" t="s">
        <v>388</v>
      </c>
      <c r="P2917">
        <v>22</v>
      </c>
      <c r="Q2917">
        <v>79</v>
      </c>
      <c r="R2917">
        <f>SUMIFS(Table2[number],Table2[Event],"Goal",Table2[H/U],"HOME",Table2[GameID],Table2[[#This Row],[GameID]],Table2[GameTime],"&lt;="&amp;Table2[[#This Row],[GameTime]])</f>
        <v>0</v>
      </c>
      <c r="S2917">
        <f>SUMIFS(Table2[number],Table2[Event],"Goal",Table2[H/U],"AWAY",Table2[GameID],Table2[[#This Row],[GameID]],Table2[GameTime],"&lt;="&amp;Table2[[#This Row],[GameTime]])</f>
        <v>5</v>
      </c>
      <c r="T2917" t="str">
        <f>IF(Table2[[#This Row],[Event]]="Goal",Table2[[#This Row],[Hscore]]&amp;"-"&amp;Table2[[#This Row],[Uscore]],"")</f>
        <v>0-5</v>
      </c>
      <c r="U2917">
        <v>1788</v>
      </c>
      <c r="V2917" s="1">
        <f>Table2[[#This Row],[GameTime]]-(Table2[[#This Row],[period]]-1)*1200</f>
        <v>588</v>
      </c>
      <c r="W2917" s="1">
        <f>ROUNDDOWN(Table2[[#This Row],[Time]]/60,0)</f>
        <v>9</v>
      </c>
      <c r="X2917" s="1">
        <f>ROUNDDOWN((Table2[[#This Row],[Time]]/60-Table2[[#This Row],[Time2]])*60,0)</f>
        <v>48</v>
      </c>
      <c r="Y2917" s="1" t="str">
        <f>IF(Table2[[#This Row],[Time2]]&lt;10,0&amp;Table2[[#This Row],[Time2]],Table2[[#This Row],[Time2]])</f>
        <v>09</v>
      </c>
      <c r="Z2917" s="1">
        <f>IF(Table2[[#This Row],[Time3]]&lt;10,0&amp;Table2[[#This Row],[Time3]],Table2[[#This Row],[Time3]])</f>
        <v>48</v>
      </c>
      <c r="AA2917" s="2" t="str">
        <f>Table2[[#This Row],[Time4]]&amp;":"&amp;Table2[[#This Row],[Time5]]</f>
        <v>09:48</v>
      </c>
      <c r="AB2917" s="1" t="str" cm="1">
        <f t="array" ref="AB2917">IFERROR(IF(Table2[[#This Row],[code]]="","",_xlfn.IFS(AND(Table2[[#This Row],[code]]&lt;400,Table2[[#This Row],[code]]&lt;&gt;""),2,Table2[[#This Row],[code]]&gt;500,4)),"")</f>
        <v/>
      </c>
      <c r="AC2917" s="1" t="str">
        <f>IF(Table2[[#This Row],[Event]]="Penalty",Table2[[#This Row],[number]],IF(Table2[[#This Row],[Event]]="Time-Out",401,""))</f>
        <v/>
      </c>
      <c r="AD2917" s="1">
        <f>ROW(A2916)</f>
        <v>2916</v>
      </c>
      <c r="AE2917" s="1">
        <f>COUNTIFS(Table2[GameID],Table2[[#This Row],[GameID]],Table2[Column1],"&lt;="&amp;Table2[[#This Row],[Column1]])-1</f>
        <v>8</v>
      </c>
    </row>
    <row r="2918" spans="1:31" x14ac:dyDescent="0.45">
      <c r="A2918" t="s">
        <v>554</v>
      </c>
      <c r="B2918" t="str">
        <f>_xlfn.TEXTBEFORE(Table2[[#This Row],[Kamp]]," - ")</f>
        <v>Odense Floorball</v>
      </c>
      <c r="C2918" t="str">
        <f>_xlfn.TEXTAFTER(Table2[[#This Row],[Kamp]],"- ")</f>
        <v>Blackhawks</v>
      </c>
      <c r="D2918">
        <v>45213</v>
      </c>
      <c r="E2918">
        <v>75123</v>
      </c>
      <c r="F2918">
        <v>20232024</v>
      </c>
      <c r="G2918" t="s">
        <v>17</v>
      </c>
      <c r="H2918" t="s">
        <v>672</v>
      </c>
      <c r="I2918" t="s">
        <v>678</v>
      </c>
      <c r="J2918">
        <v>2</v>
      </c>
      <c r="K2918">
        <v>31403</v>
      </c>
      <c r="L2918">
        <v>222</v>
      </c>
      <c r="M2918" t="s">
        <v>631</v>
      </c>
      <c r="N2918" t="s">
        <v>509</v>
      </c>
      <c r="O2918" t="s">
        <v>634</v>
      </c>
      <c r="P2918">
        <v>24</v>
      </c>
      <c r="Q2918" t="s">
        <v>634</v>
      </c>
      <c r="R2918">
        <f>SUMIFS(Table2[number],Table2[Event],"Goal",Table2[H/U],"HOME",Table2[GameID],Table2[[#This Row],[GameID]],Table2[GameTime],"&lt;="&amp;Table2[[#This Row],[GameTime]])</f>
        <v>0</v>
      </c>
      <c r="S2918">
        <f>SUMIFS(Table2[number],Table2[Event],"Goal",Table2[H/U],"AWAY",Table2[GameID],Table2[[#This Row],[GameID]],Table2[GameTime],"&lt;="&amp;Table2[[#This Row],[GameTime]])</f>
        <v>5</v>
      </c>
      <c r="T2918" t="str">
        <f>IF(Table2[[#This Row],[Event]]="Goal",Table2[[#This Row],[Hscore]]&amp;"-"&amp;Table2[[#This Row],[Uscore]],"")</f>
        <v/>
      </c>
      <c r="U2918">
        <v>1865</v>
      </c>
      <c r="V2918" s="1">
        <f>Table2[[#This Row],[GameTime]]-(Table2[[#This Row],[period]]-1)*1200</f>
        <v>665</v>
      </c>
      <c r="W2918" s="1">
        <f>ROUNDDOWN(Table2[[#This Row],[Time]]/60,0)</f>
        <v>11</v>
      </c>
      <c r="X2918" s="1">
        <f>ROUNDDOWN((Table2[[#This Row],[Time]]/60-Table2[[#This Row],[Time2]])*60,0)</f>
        <v>5</v>
      </c>
      <c r="Y2918" s="1">
        <f>IF(Table2[[#This Row],[Time2]]&lt;10,0&amp;Table2[[#This Row],[Time2]],Table2[[#This Row],[Time2]])</f>
        <v>11</v>
      </c>
      <c r="Z2918" s="1" t="str">
        <f>IF(Table2[[#This Row],[Time3]]&lt;10,0&amp;Table2[[#This Row],[Time3]],Table2[[#This Row],[Time3]])</f>
        <v>05</v>
      </c>
      <c r="AA2918" s="2" t="str">
        <f>Table2[[#This Row],[Time4]]&amp;":"&amp;Table2[[#This Row],[Time5]]</f>
        <v>11:05</v>
      </c>
      <c r="AB2918" s="1" cm="1">
        <f t="array" ref="AB2918">IFERROR(IF(Table2[[#This Row],[code]]="","",_xlfn.IFS(AND(Table2[[#This Row],[code]]&lt;400,Table2[[#This Row],[code]]&lt;&gt;""),2,Table2[[#This Row],[code]]&gt;500,4)),"")</f>
        <v>2</v>
      </c>
      <c r="AC2918" s="1">
        <f>IF(Table2[[#This Row],[Event]]="Penalty",Table2[[#This Row],[number]],IF(Table2[[#This Row],[Event]]="Time-Out",401,""))</f>
        <v>222</v>
      </c>
      <c r="AD2918" s="1">
        <f>ROW(A2917)</f>
        <v>2917</v>
      </c>
      <c r="AE2918" s="1">
        <f>COUNTIFS(Table2[GameID],Table2[[#This Row],[GameID]],Table2[Column1],"&lt;="&amp;Table2[[#This Row],[Column1]])-1</f>
        <v>9</v>
      </c>
    </row>
    <row r="2919" spans="1:31" x14ac:dyDescent="0.45">
      <c r="A2919" t="s">
        <v>554</v>
      </c>
      <c r="B2919" t="str">
        <f>_xlfn.TEXTBEFORE(Table2[[#This Row],[Kamp]]," - ")</f>
        <v>Odense Floorball</v>
      </c>
      <c r="C2919" t="str">
        <f>_xlfn.TEXTAFTER(Table2[[#This Row],[Kamp]],"- ")</f>
        <v>Blackhawks</v>
      </c>
      <c r="D2919">
        <v>45213</v>
      </c>
      <c r="E2919">
        <v>75123</v>
      </c>
      <c r="F2919">
        <v>20232024</v>
      </c>
      <c r="G2919" t="s">
        <v>17</v>
      </c>
      <c r="H2919" t="s">
        <v>661</v>
      </c>
      <c r="I2919" t="s">
        <v>677</v>
      </c>
      <c r="J2919">
        <v>2</v>
      </c>
      <c r="K2919">
        <v>31143</v>
      </c>
      <c r="L2919">
        <v>1</v>
      </c>
      <c r="M2919" t="s">
        <v>630</v>
      </c>
      <c r="N2919" t="s">
        <v>263</v>
      </c>
      <c r="O2919" t="s">
        <v>136</v>
      </c>
      <c r="P2919">
        <v>9</v>
      </c>
      <c r="Q2919">
        <v>17</v>
      </c>
      <c r="R2919">
        <f>SUMIFS(Table2[number],Table2[Event],"Goal",Table2[H/U],"HOME",Table2[GameID],Table2[[#This Row],[GameID]],Table2[GameTime],"&lt;="&amp;Table2[[#This Row],[GameTime]])</f>
        <v>0</v>
      </c>
      <c r="S2919">
        <f>SUMIFS(Table2[number],Table2[Event],"Goal",Table2[H/U],"AWAY",Table2[GameID],Table2[[#This Row],[GameID]],Table2[GameTime],"&lt;="&amp;Table2[[#This Row],[GameTime]])</f>
        <v>6</v>
      </c>
      <c r="T2919" t="str">
        <f>IF(Table2[[#This Row],[Event]]="Goal",Table2[[#This Row],[Hscore]]&amp;"-"&amp;Table2[[#This Row],[Uscore]],"")</f>
        <v>0-6</v>
      </c>
      <c r="U2919">
        <v>2150</v>
      </c>
      <c r="V2919" s="1">
        <f>Table2[[#This Row],[GameTime]]-(Table2[[#This Row],[period]]-1)*1200</f>
        <v>950</v>
      </c>
      <c r="W2919" s="1">
        <f>ROUNDDOWN(Table2[[#This Row],[Time]]/60,0)</f>
        <v>15</v>
      </c>
      <c r="X2919" s="1">
        <f>ROUNDDOWN((Table2[[#This Row],[Time]]/60-Table2[[#This Row],[Time2]])*60,0)</f>
        <v>50</v>
      </c>
      <c r="Y2919" s="1">
        <f>IF(Table2[[#This Row],[Time2]]&lt;10,0&amp;Table2[[#This Row],[Time2]],Table2[[#This Row],[Time2]])</f>
        <v>15</v>
      </c>
      <c r="Z2919" s="1">
        <f>IF(Table2[[#This Row],[Time3]]&lt;10,0&amp;Table2[[#This Row],[Time3]],Table2[[#This Row],[Time3]])</f>
        <v>50</v>
      </c>
      <c r="AA2919" s="2" t="str">
        <f>Table2[[#This Row],[Time4]]&amp;":"&amp;Table2[[#This Row],[Time5]]</f>
        <v>15:50</v>
      </c>
      <c r="AB2919" s="1" t="str" cm="1">
        <f t="array" ref="AB2919">IFERROR(IF(Table2[[#This Row],[code]]="","",_xlfn.IFS(AND(Table2[[#This Row],[code]]&lt;400,Table2[[#This Row],[code]]&lt;&gt;""),2,Table2[[#This Row],[code]]&gt;500,4)),"")</f>
        <v/>
      </c>
      <c r="AC2919" s="1" t="str">
        <f>IF(Table2[[#This Row],[Event]]="Penalty",Table2[[#This Row],[number]],IF(Table2[[#This Row],[Event]]="Time-Out",401,""))</f>
        <v/>
      </c>
      <c r="AD2919" s="1">
        <f>ROW(A2918)</f>
        <v>2918</v>
      </c>
      <c r="AE2919" s="1">
        <f>COUNTIFS(Table2[GameID],Table2[[#This Row],[GameID]],Table2[Column1],"&lt;="&amp;Table2[[#This Row],[Column1]])-1</f>
        <v>10</v>
      </c>
    </row>
    <row r="2920" spans="1:31" x14ac:dyDescent="0.45">
      <c r="A2920" t="s">
        <v>554</v>
      </c>
      <c r="B2920" t="str">
        <f>_xlfn.TEXTBEFORE(Table2[[#This Row],[Kamp]]," - ")</f>
        <v>Odense Floorball</v>
      </c>
      <c r="C2920" t="str">
        <f>_xlfn.TEXTAFTER(Table2[[#This Row],[Kamp]],"- ")</f>
        <v>Blackhawks</v>
      </c>
      <c r="D2920">
        <v>45213</v>
      </c>
      <c r="E2920">
        <v>75123</v>
      </c>
      <c r="F2920">
        <v>20232024</v>
      </c>
      <c r="G2920" t="s">
        <v>17</v>
      </c>
      <c r="H2920" t="s">
        <v>672</v>
      </c>
      <c r="I2920" t="s">
        <v>678</v>
      </c>
      <c r="J2920">
        <v>2</v>
      </c>
      <c r="K2920">
        <v>31403</v>
      </c>
      <c r="L2920">
        <v>217</v>
      </c>
      <c r="M2920" t="s">
        <v>631</v>
      </c>
      <c r="N2920" t="s">
        <v>514</v>
      </c>
      <c r="O2920" t="s">
        <v>634</v>
      </c>
      <c r="P2920">
        <v>88</v>
      </c>
      <c r="Q2920" t="s">
        <v>634</v>
      </c>
      <c r="R2920">
        <f>SUMIFS(Table2[number],Table2[Event],"Goal",Table2[H/U],"HOME",Table2[GameID],Table2[[#This Row],[GameID]],Table2[GameTime],"&lt;="&amp;Table2[[#This Row],[GameTime]])</f>
        <v>0</v>
      </c>
      <c r="S2920">
        <f>SUMIFS(Table2[number],Table2[Event],"Goal",Table2[H/U],"AWAY",Table2[GameID],Table2[[#This Row],[GameID]],Table2[GameTime],"&lt;="&amp;Table2[[#This Row],[GameTime]])</f>
        <v>6</v>
      </c>
      <c r="T2920" t="str">
        <f>IF(Table2[[#This Row],[Event]]="Goal",Table2[[#This Row],[Hscore]]&amp;"-"&amp;Table2[[#This Row],[Uscore]],"")</f>
        <v/>
      </c>
      <c r="U2920">
        <v>2298</v>
      </c>
      <c r="V2920" s="1">
        <f>Table2[[#This Row],[GameTime]]-(Table2[[#This Row],[period]]-1)*1200</f>
        <v>1098</v>
      </c>
      <c r="W2920" s="1">
        <f>ROUNDDOWN(Table2[[#This Row],[Time]]/60,0)</f>
        <v>18</v>
      </c>
      <c r="X2920" s="1">
        <f>ROUNDDOWN((Table2[[#This Row],[Time]]/60-Table2[[#This Row],[Time2]])*60,0)</f>
        <v>18</v>
      </c>
      <c r="Y2920" s="1">
        <f>IF(Table2[[#This Row],[Time2]]&lt;10,0&amp;Table2[[#This Row],[Time2]],Table2[[#This Row],[Time2]])</f>
        <v>18</v>
      </c>
      <c r="Z2920" s="1">
        <f>IF(Table2[[#This Row],[Time3]]&lt;10,0&amp;Table2[[#This Row],[Time3]],Table2[[#This Row],[Time3]])</f>
        <v>18</v>
      </c>
      <c r="AA2920" s="2" t="str">
        <f>Table2[[#This Row],[Time4]]&amp;":"&amp;Table2[[#This Row],[Time5]]</f>
        <v>18:18</v>
      </c>
      <c r="AB2920" s="1" cm="1">
        <f t="array" ref="AB2920">IFERROR(IF(Table2[[#This Row],[code]]="","",_xlfn.IFS(AND(Table2[[#This Row],[code]]&lt;400,Table2[[#This Row],[code]]&lt;&gt;""),2,Table2[[#This Row],[code]]&gt;500,4)),"")</f>
        <v>2</v>
      </c>
      <c r="AC2920" s="1">
        <f>IF(Table2[[#This Row],[Event]]="Penalty",Table2[[#This Row],[number]],IF(Table2[[#This Row],[Event]]="Time-Out",401,""))</f>
        <v>217</v>
      </c>
      <c r="AD2920" s="1">
        <f>ROW(A2919)</f>
        <v>2919</v>
      </c>
      <c r="AE2920" s="1">
        <f>COUNTIFS(Table2[GameID],Table2[[#This Row],[GameID]],Table2[Column1],"&lt;="&amp;Table2[[#This Row],[Column1]])-1</f>
        <v>11</v>
      </c>
    </row>
    <row r="2921" spans="1:31" x14ac:dyDescent="0.45">
      <c r="A2921" t="s">
        <v>554</v>
      </c>
      <c r="B2921" t="str">
        <f>_xlfn.TEXTBEFORE(Table2[[#This Row],[Kamp]]," - ")</f>
        <v>Odense Floorball</v>
      </c>
      <c r="C2921" t="str">
        <f>_xlfn.TEXTAFTER(Table2[[#This Row],[Kamp]],"- ")</f>
        <v>Blackhawks</v>
      </c>
      <c r="D2921">
        <v>45213</v>
      </c>
      <c r="E2921">
        <v>75123</v>
      </c>
      <c r="F2921">
        <v>20232024</v>
      </c>
      <c r="G2921" t="s">
        <v>17</v>
      </c>
      <c r="H2921" t="s">
        <v>661</v>
      </c>
      <c r="I2921" t="s">
        <v>677</v>
      </c>
      <c r="J2921">
        <v>3</v>
      </c>
      <c r="K2921">
        <v>31143</v>
      </c>
      <c r="L2921">
        <v>1</v>
      </c>
      <c r="M2921" t="s">
        <v>630</v>
      </c>
      <c r="N2921" t="s">
        <v>149</v>
      </c>
      <c r="O2921" t="s">
        <v>263</v>
      </c>
      <c r="P2921">
        <v>98</v>
      </c>
      <c r="Q2921">
        <v>9</v>
      </c>
      <c r="R2921">
        <f>SUMIFS(Table2[number],Table2[Event],"Goal",Table2[H/U],"HOME",Table2[GameID],Table2[[#This Row],[GameID]],Table2[GameTime],"&lt;="&amp;Table2[[#This Row],[GameTime]])</f>
        <v>0</v>
      </c>
      <c r="S2921">
        <f>SUMIFS(Table2[number],Table2[Event],"Goal",Table2[H/U],"AWAY",Table2[GameID],Table2[[#This Row],[GameID]],Table2[GameTime],"&lt;="&amp;Table2[[#This Row],[GameTime]])</f>
        <v>7</v>
      </c>
      <c r="T2921" t="str">
        <f>IF(Table2[[#This Row],[Event]]="Goal",Table2[[#This Row],[Hscore]]&amp;"-"&amp;Table2[[#This Row],[Uscore]],"")</f>
        <v>0-7</v>
      </c>
      <c r="U2921">
        <v>2787</v>
      </c>
      <c r="V2921" s="1">
        <f>Table2[[#This Row],[GameTime]]-(Table2[[#This Row],[period]]-1)*1200</f>
        <v>387</v>
      </c>
      <c r="W2921" s="1">
        <f>ROUNDDOWN(Table2[[#This Row],[Time]]/60,0)</f>
        <v>6</v>
      </c>
      <c r="X2921" s="1">
        <f>ROUNDDOWN((Table2[[#This Row],[Time]]/60-Table2[[#This Row],[Time2]])*60,0)</f>
        <v>27</v>
      </c>
      <c r="Y2921" s="1" t="str">
        <f>IF(Table2[[#This Row],[Time2]]&lt;10,0&amp;Table2[[#This Row],[Time2]],Table2[[#This Row],[Time2]])</f>
        <v>06</v>
      </c>
      <c r="Z2921" s="1">
        <f>IF(Table2[[#This Row],[Time3]]&lt;10,0&amp;Table2[[#This Row],[Time3]],Table2[[#This Row],[Time3]])</f>
        <v>27</v>
      </c>
      <c r="AA2921" s="2" t="str">
        <f>Table2[[#This Row],[Time4]]&amp;":"&amp;Table2[[#This Row],[Time5]]</f>
        <v>06:27</v>
      </c>
      <c r="AB2921" s="1" t="str" cm="1">
        <f t="array" ref="AB2921">IFERROR(IF(Table2[[#This Row],[code]]="","",_xlfn.IFS(AND(Table2[[#This Row],[code]]&lt;400,Table2[[#This Row],[code]]&lt;&gt;""),2,Table2[[#This Row],[code]]&gt;500,4)),"")</f>
        <v/>
      </c>
      <c r="AC2921" s="1" t="str">
        <f>IF(Table2[[#This Row],[Event]]="Penalty",Table2[[#This Row],[number]],IF(Table2[[#This Row],[Event]]="Time-Out",401,""))</f>
        <v/>
      </c>
      <c r="AD2921" s="1">
        <f>ROW(A2920)</f>
        <v>2920</v>
      </c>
      <c r="AE2921" s="1">
        <f>COUNTIFS(Table2[GameID],Table2[[#This Row],[GameID]],Table2[Column1],"&lt;="&amp;Table2[[#This Row],[Column1]])-1</f>
        <v>12</v>
      </c>
    </row>
    <row r="2922" spans="1:31" x14ac:dyDescent="0.45">
      <c r="A2922" t="s">
        <v>554</v>
      </c>
      <c r="B2922" t="str">
        <f>_xlfn.TEXTBEFORE(Table2[[#This Row],[Kamp]]," - ")</f>
        <v>Odense Floorball</v>
      </c>
      <c r="C2922" t="str">
        <f>_xlfn.TEXTAFTER(Table2[[#This Row],[Kamp]],"- ")</f>
        <v>Blackhawks</v>
      </c>
      <c r="D2922">
        <v>45213</v>
      </c>
      <c r="E2922">
        <v>75123</v>
      </c>
      <c r="F2922">
        <v>20232024</v>
      </c>
      <c r="G2922" t="s">
        <v>17</v>
      </c>
      <c r="H2922" t="s">
        <v>661</v>
      </c>
      <c r="I2922" t="s">
        <v>677</v>
      </c>
      <c r="J2922">
        <v>3</v>
      </c>
      <c r="K2922">
        <v>31143</v>
      </c>
      <c r="L2922">
        <v>1</v>
      </c>
      <c r="M2922" t="s">
        <v>630</v>
      </c>
      <c r="N2922" t="s">
        <v>389</v>
      </c>
      <c r="O2922" t="s">
        <v>263</v>
      </c>
      <c r="P2922">
        <v>77</v>
      </c>
      <c r="Q2922">
        <v>9</v>
      </c>
      <c r="R2922">
        <f>SUMIFS(Table2[number],Table2[Event],"Goal",Table2[H/U],"HOME",Table2[GameID],Table2[[#This Row],[GameID]],Table2[GameTime],"&lt;="&amp;Table2[[#This Row],[GameTime]])</f>
        <v>0</v>
      </c>
      <c r="S2922">
        <f>SUMIFS(Table2[number],Table2[Event],"Goal",Table2[H/U],"AWAY",Table2[GameID],Table2[[#This Row],[GameID]],Table2[GameTime],"&lt;="&amp;Table2[[#This Row],[GameTime]])</f>
        <v>8</v>
      </c>
      <c r="T2922" t="str">
        <f>IF(Table2[[#This Row],[Event]]="Goal",Table2[[#This Row],[Hscore]]&amp;"-"&amp;Table2[[#This Row],[Uscore]],"")</f>
        <v>0-8</v>
      </c>
      <c r="U2922">
        <v>2983</v>
      </c>
      <c r="V2922" s="1">
        <f>Table2[[#This Row],[GameTime]]-(Table2[[#This Row],[period]]-1)*1200</f>
        <v>583</v>
      </c>
      <c r="W2922" s="1">
        <f>ROUNDDOWN(Table2[[#This Row],[Time]]/60,0)</f>
        <v>9</v>
      </c>
      <c r="X2922" s="1">
        <f>ROUNDDOWN((Table2[[#This Row],[Time]]/60-Table2[[#This Row],[Time2]])*60,0)</f>
        <v>43</v>
      </c>
      <c r="Y2922" s="1" t="str">
        <f>IF(Table2[[#This Row],[Time2]]&lt;10,0&amp;Table2[[#This Row],[Time2]],Table2[[#This Row],[Time2]])</f>
        <v>09</v>
      </c>
      <c r="Z2922" s="1">
        <f>IF(Table2[[#This Row],[Time3]]&lt;10,0&amp;Table2[[#This Row],[Time3]],Table2[[#This Row],[Time3]])</f>
        <v>43</v>
      </c>
      <c r="AA2922" s="2" t="str">
        <f>Table2[[#This Row],[Time4]]&amp;":"&amp;Table2[[#This Row],[Time5]]</f>
        <v>09:43</v>
      </c>
      <c r="AB2922" s="1" t="str" cm="1">
        <f t="array" ref="AB2922">IFERROR(IF(Table2[[#This Row],[code]]="","",_xlfn.IFS(AND(Table2[[#This Row],[code]]&lt;400,Table2[[#This Row],[code]]&lt;&gt;""),2,Table2[[#This Row],[code]]&gt;500,4)),"")</f>
        <v/>
      </c>
      <c r="AC2922" s="1" t="str">
        <f>IF(Table2[[#This Row],[Event]]="Penalty",Table2[[#This Row],[number]],IF(Table2[[#This Row],[Event]]="Time-Out",401,""))</f>
        <v/>
      </c>
      <c r="AD2922" s="1">
        <f>ROW(A2921)</f>
        <v>2921</v>
      </c>
      <c r="AE2922" s="1">
        <f>COUNTIFS(Table2[GameID],Table2[[#This Row],[GameID]],Table2[Column1],"&lt;="&amp;Table2[[#This Row],[Column1]])-1</f>
        <v>13</v>
      </c>
    </row>
    <row r="2923" spans="1:31" x14ac:dyDescent="0.45">
      <c r="A2923" t="s">
        <v>554</v>
      </c>
      <c r="B2923" t="str">
        <f>_xlfn.TEXTBEFORE(Table2[[#This Row],[Kamp]]," - ")</f>
        <v>Odense Floorball</v>
      </c>
      <c r="C2923" t="str">
        <f>_xlfn.TEXTAFTER(Table2[[#This Row],[Kamp]],"- ")</f>
        <v>Blackhawks</v>
      </c>
      <c r="D2923">
        <v>45213</v>
      </c>
      <c r="E2923">
        <v>75123</v>
      </c>
      <c r="F2923">
        <v>20232024</v>
      </c>
      <c r="G2923" t="s">
        <v>17</v>
      </c>
      <c r="H2923" t="s">
        <v>661</v>
      </c>
      <c r="I2923" t="s">
        <v>677</v>
      </c>
      <c r="J2923">
        <v>3</v>
      </c>
      <c r="K2923">
        <v>31143</v>
      </c>
      <c r="L2923">
        <v>504</v>
      </c>
      <c r="M2923" t="s">
        <v>631</v>
      </c>
      <c r="N2923" t="s">
        <v>388</v>
      </c>
      <c r="O2923" t="s">
        <v>634</v>
      </c>
      <c r="P2923">
        <v>79</v>
      </c>
      <c r="Q2923" t="s">
        <v>634</v>
      </c>
      <c r="R2923">
        <f>SUMIFS(Table2[number],Table2[Event],"Goal",Table2[H/U],"HOME",Table2[GameID],Table2[[#This Row],[GameID]],Table2[GameTime],"&lt;="&amp;Table2[[#This Row],[GameTime]])</f>
        <v>0</v>
      </c>
      <c r="S2923">
        <f>SUMIFS(Table2[number],Table2[Event],"Goal",Table2[H/U],"AWAY",Table2[GameID],Table2[[#This Row],[GameID]],Table2[GameTime],"&lt;="&amp;Table2[[#This Row],[GameTime]])</f>
        <v>8</v>
      </c>
      <c r="T2923" t="str">
        <f>IF(Table2[[#This Row],[Event]]="Goal",Table2[[#This Row],[Hscore]]&amp;"-"&amp;Table2[[#This Row],[Uscore]],"")</f>
        <v/>
      </c>
      <c r="U2923">
        <v>3013</v>
      </c>
      <c r="V2923" s="1">
        <f>Table2[[#This Row],[GameTime]]-(Table2[[#This Row],[period]]-1)*1200</f>
        <v>613</v>
      </c>
      <c r="W2923" s="1">
        <f>ROUNDDOWN(Table2[[#This Row],[Time]]/60,0)</f>
        <v>10</v>
      </c>
      <c r="X2923" s="1">
        <f>ROUNDDOWN((Table2[[#This Row],[Time]]/60-Table2[[#This Row],[Time2]])*60,0)</f>
        <v>13</v>
      </c>
      <c r="Y2923" s="1">
        <f>IF(Table2[[#This Row],[Time2]]&lt;10,0&amp;Table2[[#This Row],[Time2]],Table2[[#This Row],[Time2]])</f>
        <v>10</v>
      </c>
      <c r="Z2923" s="1">
        <f>IF(Table2[[#This Row],[Time3]]&lt;10,0&amp;Table2[[#This Row],[Time3]],Table2[[#This Row],[Time3]])</f>
        <v>13</v>
      </c>
      <c r="AA2923" s="2" t="str">
        <f>Table2[[#This Row],[Time4]]&amp;":"&amp;Table2[[#This Row],[Time5]]</f>
        <v>10:13</v>
      </c>
      <c r="AB2923" s="1" cm="1">
        <f t="array" ref="AB2923">IFERROR(IF(Table2[[#This Row],[code]]="","",_xlfn.IFS(AND(Table2[[#This Row],[code]]&lt;400,Table2[[#This Row],[code]]&lt;&gt;""),2,Table2[[#This Row],[code]]&gt;500,4)),"")</f>
        <v>4</v>
      </c>
      <c r="AC2923" s="1">
        <f>IF(Table2[[#This Row],[Event]]="Penalty",Table2[[#This Row],[number]],IF(Table2[[#This Row],[Event]]="Time-Out",401,""))</f>
        <v>504</v>
      </c>
      <c r="AD2923" s="1">
        <f>ROW(A2922)</f>
        <v>2922</v>
      </c>
      <c r="AE2923" s="1">
        <f>COUNTIFS(Table2[GameID],Table2[[#This Row],[GameID]],Table2[Column1],"&lt;="&amp;Table2[[#This Row],[Column1]])-1</f>
        <v>14</v>
      </c>
    </row>
    <row r="2924" spans="1:31" x14ac:dyDescent="0.45">
      <c r="A2924" t="s">
        <v>554</v>
      </c>
      <c r="B2924" t="str">
        <f>_xlfn.TEXTBEFORE(Table2[[#This Row],[Kamp]]," - ")</f>
        <v>Odense Floorball</v>
      </c>
      <c r="C2924" t="str">
        <f>_xlfn.TEXTAFTER(Table2[[#This Row],[Kamp]],"- ")</f>
        <v>Blackhawks</v>
      </c>
      <c r="D2924">
        <v>45213</v>
      </c>
      <c r="E2924">
        <v>75123</v>
      </c>
      <c r="F2924">
        <v>20232024</v>
      </c>
      <c r="G2924" t="s">
        <v>17</v>
      </c>
      <c r="H2924" t="s">
        <v>661</v>
      </c>
      <c r="I2924" t="s">
        <v>677</v>
      </c>
      <c r="J2924">
        <v>3</v>
      </c>
      <c r="K2924">
        <v>31143</v>
      </c>
      <c r="L2924">
        <v>1</v>
      </c>
      <c r="M2924" t="s">
        <v>630</v>
      </c>
      <c r="N2924" t="s">
        <v>263</v>
      </c>
      <c r="O2924" t="s">
        <v>149</v>
      </c>
      <c r="P2924">
        <v>9</v>
      </c>
      <c r="Q2924">
        <v>98</v>
      </c>
      <c r="R2924">
        <f>SUMIFS(Table2[number],Table2[Event],"Goal",Table2[H/U],"HOME",Table2[GameID],Table2[[#This Row],[GameID]],Table2[GameTime],"&lt;="&amp;Table2[[#This Row],[GameTime]])</f>
        <v>0</v>
      </c>
      <c r="S2924">
        <f>SUMIFS(Table2[number],Table2[Event],"Goal",Table2[H/U],"AWAY",Table2[GameID],Table2[[#This Row],[GameID]],Table2[GameTime],"&lt;="&amp;Table2[[#This Row],[GameTime]])</f>
        <v>9</v>
      </c>
      <c r="T2924" t="str">
        <f>IF(Table2[[#This Row],[Event]]="Goal",Table2[[#This Row],[Hscore]]&amp;"-"&amp;Table2[[#This Row],[Uscore]],"")</f>
        <v>0-9</v>
      </c>
      <c r="U2924">
        <v>3079</v>
      </c>
      <c r="V2924" s="1">
        <f>Table2[[#This Row],[GameTime]]-(Table2[[#This Row],[period]]-1)*1200</f>
        <v>679</v>
      </c>
      <c r="W2924" s="1">
        <f>ROUNDDOWN(Table2[[#This Row],[Time]]/60,0)</f>
        <v>11</v>
      </c>
      <c r="X2924" s="1">
        <f>ROUNDDOWN((Table2[[#This Row],[Time]]/60-Table2[[#This Row],[Time2]])*60,0)</f>
        <v>19</v>
      </c>
      <c r="Y2924" s="1">
        <f>IF(Table2[[#This Row],[Time2]]&lt;10,0&amp;Table2[[#This Row],[Time2]],Table2[[#This Row],[Time2]])</f>
        <v>11</v>
      </c>
      <c r="Z2924" s="1">
        <f>IF(Table2[[#This Row],[Time3]]&lt;10,0&amp;Table2[[#This Row],[Time3]],Table2[[#This Row],[Time3]])</f>
        <v>19</v>
      </c>
      <c r="AA2924" s="2" t="str">
        <f>Table2[[#This Row],[Time4]]&amp;":"&amp;Table2[[#This Row],[Time5]]</f>
        <v>11:19</v>
      </c>
      <c r="AB2924" s="1" t="str" cm="1">
        <f t="array" ref="AB2924">IFERROR(IF(Table2[[#This Row],[code]]="","",_xlfn.IFS(AND(Table2[[#This Row],[code]]&lt;400,Table2[[#This Row],[code]]&lt;&gt;""),2,Table2[[#This Row],[code]]&gt;500,4)),"")</f>
        <v/>
      </c>
      <c r="AC2924" s="1" t="str">
        <f>IF(Table2[[#This Row],[Event]]="Penalty",Table2[[#This Row],[number]],IF(Table2[[#This Row],[Event]]="Time-Out",401,""))</f>
        <v/>
      </c>
      <c r="AD2924" s="1">
        <f>ROW(A2923)</f>
        <v>2923</v>
      </c>
      <c r="AE2924" s="1">
        <f>COUNTIFS(Table2[GameID],Table2[[#This Row],[GameID]],Table2[Column1],"&lt;="&amp;Table2[[#This Row],[Column1]])-1</f>
        <v>15</v>
      </c>
    </row>
    <row r="2925" spans="1:31" x14ac:dyDescent="0.45">
      <c r="A2925" t="s">
        <v>554</v>
      </c>
      <c r="B2925" t="str">
        <f>_xlfn.TEXTBEFORE(Table2[[#This Row],[Kamp]]," - ")</f>
        <v>Odense Floorball</v>
      </c>
      <c r="C2925" t="str">
        <f>_xlfn.TEXTAFTER(Table2[[#This Row],[Kamp]],"- ")</f>
        <v>Blackhawks</v>
      </c>
      <c r="D2925">
        <v>45213</v>
      </c>
      <c r="E2925">
        <v>75123</v>
      </c>
      <c r="F2925">
        <v>20232024</v>
      </c>
      <c r="G2925" t="s">
        <v>17</v>
      </c>
      <c r="H2925" t="s">
        <v>661</v>
      </c>
      <c r="I2925" t="s">
        <v>677</v>
      </c>
      <c r="J2925">
        <v>3</v>
      </c>
      <c r="K2925">
        <v>31143</v>
      </c>
      <c r="L2925">
        <v>1</v>
      </c>
      <c r="M2925" t="s">
        <v>630</v>
      </c>
      <c r="N2925" t="s">
        <v>389</v>
      </c>
      <c r="O2925" t="s">
        <v>143</v>
      </c>
      <c r="P2925">
        <v>77</v>
      </c>
      <c r="Q2925">
        <v>71</v>
      </c>
      <c r="R2925">
        <f>SUMIFS(Table2[number],Table2[Event],"Goal",Table2[H/U],"HOME",Table2[GameID],Table2[[#This Row],[GameID]],Table2[GameTime],"&lt;="&amp;Table2[[#This Row],[GameTime]])</f>
        <v>0</v>
      </c>
      <c r="S2925">
        <f>SUMIFS(Table2[number],Table2[Event],"Goal",Table2[H/U],"AWAY",Table2[GameID],Table2[[#This Row],[GameID]],Table2[GameTime],"&lt;="&amp;Table2[[#This Row],[GameTime]])</f>
        <v>10</v>
      </c>
      <c r="T2925" t="str">
        <f>IF(Table2[[#This Row],[Event]]="Goal",Table2[[#This Row],[Hscore]]&amp;"-"&amp;Table2[[#This Row],[Uscore]],"")</f>
        <v>0-10</v>
      </c>
      <c r="U2925">
        <v>3224</v>
      </c>
      <c r="V2925" s="1">
        <f>Table2[[#This Row],[GameTime]]-(Table2[[#This Row],[period]]-1)*1200</f>
        <v>824</v>
      </c>
      <c r="W2925" s="1">
        <f>ROUNDDOWN(Table2[[#This Row],[Time]]/60,0)</f>
        <v>13</v>
      </c>
      <c r="X2925" s="1">
        <f>ROUNDDOWN((Table2[[#This Row],[Time]]/60-Table2[[#This Row],[Time2]])*60,0)</f>
        <v>44</v>
      </c>
      <c r="Y2925" s="1">
        <f>IF(Table2[[#This Row],[Time2]]&lt;10,0&amp;Table2[[#This Row],[Time2]],Table2[[#This Row],[Time2]])</f>
        <v>13</v>
      </c>
      <c r="Z2925" s="1">
        <f>IF(Table2[[#This Row],[Time3]]&lt;10,0&amp;Table2[[#This Row],[Time3]],Table2[[#This Row],[Time3]])</f>
        <v>44</v>
      </c>
      <c r="AA2925" s="2" t="str">
        <f>Table2[[#This Row],[Time4]]&amp;":"&amp;Table2[[#This Row],[Time5]]</f>
        <v>13:44</v>
      </c>
      <c r="AB2925" s="1" t="str" cm="1">
        <f t="array" ref="AB2925">IFERROR(IF(Table2[[#This Row],[code]]="","",_xlfn.IFS(AND(Table2[[#This Row],[code]]&lt;400,Table2[[#This Row],[code]]&lt;&gt;""),2,Table2[[#This Row],[code]]&gt;500,4)),"")</f>
        <v/>
      </c>
      <c r="AC2925" s="1" t="str">
        <f>IF(Table2[[#This Row],[Event]]="Penalty",Table2[[#This Row],[number]],IF(Table2[[#This Row],[Event]]="Time-Out",401,""))</f>
        <v/>
      </c>
      <c r="AD2925" s="1">
        <f>ROW(A2924)</f>
        <v>2924</v>
      </c>
      <c r="AE2925" s="1">
        <f>COUNTIFS(Table2[GameID],Table2[[#This Row],[GameID]],Table2[Column1],"&lt;="&amp;Table2[[#This Row],[Column1]])-1</f>
        <v>16</v>
      </c>
    </row>
    <row r="2926" spans="1:31" x14ac:dyDescent="0.45">
      <c r="A2926" t="s">
        <v>554</v>
      </c>
      <c r="B2926" t="str">
        <f>_xlfn.TEXTBEFORE(Table2[[#This Row],[Kamp]]," - ")</f>
        <v>Odense Floorball</v>
      </c>
      <c r="C2926" t="str">
        <f>_xlfn.TEXTAFTER(Table2[[#This Row],[Kamp]],"- ")</f>
        <v>Blackhawks</v>
      </c>
      <c r="D2926">
        <v>45213</v>
      </c>
      <c r="E2926">
        <v>75123</v>
      </c>
      <c r="F2926">
        <v>20232024</v>
      </c>
      <c r="G2926" t="s">
        <v>17</v>
      </c>
      <c r="H2926" t="s">
        <v>661</v>
      </c>
      <c r="I2926" t="s">
        <v>677</v>
      </c>
      <c r="J2926">
        <v>3</v>
      </c>
      <c r="K2926">
        <v>31143</v>
      </c>
      <c r="L2926">
        <v>212</v>
      </c>
      <c r="M2926" t="s">
        <v>631</v>
      </c>
      <c r="N2926" t="s">
        <v>145</v>
      </c>
      <c r="O2926" t="s">
        <v>634</v>
      </c>
      <c r="P2926">
        <v>88</v>
      </c>
      <c r="Q2926" t="s">
        <v>634</v>
      </c>
      <c r="R2926">
        <f>SUMIFS(Table2[number],Table2[Event],"Goal",Table2[H/U],"HOME",Table2[GameID],Table2[[#This Row],[GameID]],Table2[GameTime],"&lt;="&amp;Table2[[#This Row],[GameTime]])</f>
        <v>0</v>
      </c>
      <c r="S2926">
        <f>SUMIFS(Table2[number],Table2[Event],"Goal",Table2[H/U],"AWAY",Table2[GameID],Table2[[#This Row],[GameID]],Table2[GameTime],"&lt;="&amp;Table2[[#This Row],[GameTime]])</f>
        <v>10</v>
      </c>
      <c r="T2926" t="str">
        <f>IF(Table2[[#This Row],[Event]]="Goal",Table2[[#This Row],[Hscore]]&amp;"-"&amp;Table2[[#This Row],[Uscore]],"")</f>
        <v/>
      </c>
      <c r="U2926">
        <v>3447</v>
      </c>
      <c r="V2926" s="1">
        <f>Table2[[#This Row],[GameTime]]-(Table2[[#This Row],[period]]-1)*1200</f>
        <v>1047</v>
      </c>
      <c r="W2926" s="1">
        <f>ROUNDDOWN(Table2[[#This Row],[Time]]/60,0)</f>
        <v>17</v>
      </c>
      <c r="X2926" s="1">
        <f>ROUNDDOWN((Table2[[#This Row],[Time]]/60-Table2[[#This Row],[Time2]])*60,0)</f>
        <v>27</v>
      </c>
      <c r="Y2926" s="1">
        <f>IF(Table2[[#This Row],[Time2]]&lt;10,0&amp;Table2[[#This Row],[Time2]],Table2[[#This Row],[Time2]])</f>
        <v>17</v>
      </c>
      <c r="Z2926" s="1">
        <f>IF(Table2[[#This Row],[Time3]]&lt;10,0&amp;Table2[[#This Row],[Time3]],Table2[[#This Row],[Time3]])</f>
        <v>27</v>
      </c>
      <c r="AA2926" s="2" t="str">
        <f>Table2[[#This Row],[Time4]]&amp;":"&amp;Table2[[#This Row],[Time5]]</f>
        <v>17:27</v>
      </c>
      <c r="AB2926" s="1" cm="1">
        <f t="array" ref="AB2926">IFERROR(IF(Table2[[#This Row],[code]]="","",_xlfn.IFS(AND(Table2[[#This Row],[code]]&lt;400,Table2[[#This Row],[code]]&lt;&gt;""),2,Table2[[#This Row],[code]]&gt;500,4)),"")</f>
        <v>2</v>
      </c>
      <c r="AC2926" s="1">
        <f>IF(Table2[[#This Row],[Event]]="Penalty",Table2[[#This Row],[number]],IF(Table2[[#This Row],[Event]]="Time-Out",401,""))</f>
        <v>212</v>
      </c>
      <c r="AD2926" s="1">
        <f>ROW(A2925)</f>
        <v>2925</v>
      </c>
      <c r="AE2926" s="1">
        <f>COUNTIFS(Table2[GameID],Table2[[#This Row],[GameID]],Table2[Column1],"&lt;="&amp;Table2[[#This Row],[Column1]])-1</f>
        <v>17</v>
      </c>
    </row>
    <row r="2927" spans="1:31" x14ac:dyDescent="0.45">
      <c r="A2927" t="s">
        <v>554</v>
      </c>
      <c r="B2927" t="str">
        <f>_xlfn.TEXTBEFORE(Table2[[#This Row],[Kamp]]," - ")</f>
        <v>Odense Floorball</v>
      </c>
      <c r="C2927" t="str">
        <f>_xlfn.TEXTAFTER(Table2[[#This Row],[Kamp]],"- ")</f>
        <v>Blackhawks</v>
      </c>
      <c r="D2927">
        <v>45213</v>
      </c>
      <c r="E2927">
        <v>75123</v>
      </c>
      <c r="F2927">
        <v>20232024</v>
      </c>
      <c r="G2927" t="s">
        <v>17</v>
      </c>
      <c r="H2927" t="s">
        <v>661</v>
      </c>
      <c r="I2927" t="s">
        <v>677</v>
      </c>
      <c r="J2927">
        <v>3</v>
      </c>
      <c r="K2927">
        <v>31143</v>
      </c>
      <c r="L2927">
        <v>1</v>
      </c>
      <c r="M2927" t="s">
        <v>630</v>
      </c>
      <c r="N2927" t="s">
        <v>143</v>
      </c>
      <c r="O2927" t="s">
        <v>202</v>
      </c>
      <c r="P2927">
        <v>71</v>
      </c>
      <c r="Q2927">
        <v>36</v>
      </c>
      <c r="R2927">
        <f>SUMIFS(Table2[number],Table2[Event],"Goal",Table2[H/U],"HOME",Table2[GameID],Table2[[#This Row],[GameID]],Table2[GameTime],"&lt;="&amp;Table2[[#This Row],[GameTime]])</f>
        <v>0</v>
      </c>
      <c r="S2927">
        <f>SUMIFS(Table2[number],Table2[Event],"Goal",Table2[H/U],"AWAY",Table2[GameID],Table2[[#This Row],[GameID]],Table2[GameTime],"&lt;="&amp;Table2[[#This Row],[GameTime]])</f>
        <v>11</v>
      </c>
      <c r="T2927" t="str">
        <f>IF(Table2[[#This Row],[Event]]="Goal",Table2[[#This Row],[Hscore]]&amp;"-"&amp;Table2[[#This Row],[Uscore]],"")</f>
        <v>0-11</v>
      </c>
      <c r="U2927">
        <v>3533</v>
      </c>
      <c r="V2927" s="1">
        <f>Table2[[#This Row],[GameTime]]-(Table2[[#This Row],[period]]-1)*1200</f>
        <v>1133</v>
      </c>
      <c r="W2927" s="1">
        <f>ROUNDDOWN(Table2[[#This Row],[Time]]/60,0)</f>
        <v>18</v>
      </c>
      <c r="X2927" s="1">
        <f>ROUNDDOWN((Table2[[#This Row],[Time]]/60-Table2[[#This Row],[Time2]])*60,0)</f>
        <v>53</v>
      </c>
      <c r="Y2927" s="1">
        <f>IF(Table2[[#This Row],[Time2]]&lt;10,0&amp;Table2[[#This Row],[Time2]],Table2[[#This Row],[Time2]])</f>
        <v>18</v>
      </c>
      <c r="Z2927" s="1">
        <f>IF(Table2[[#This Row],[Time3]]&lt;10,0&amp;Table2[[#This Row],[Time3]],Table2[[#This Row],[Time3]])</f>
        <v>53</v>
      </c>
      <c r="AA2927" s="2" t="str">
        <f>Table2[[#This Row],[Time4]]&amp;":"&amp;Table2[[#This Row],[Time5]]</f>
        <v>18:53</v>
      </c>
      <c r="AB2927" s="1" t="str" cm="1">
        <f t="array" ref="AB2927">IFERROR(IF(Table2[[#This Row],[code]]="","",_xlfn.IFS(AND(Table2[[#This Row],[code]]&lt;400,Table2[[#This Row],[code]]&lt;&gt;""),2,Table2[[#This Row],[code]]&gt;500,4)),"")</f>
        <v/>
      </c>
      <c r="AC2927" s="1" t="str">
        <f>IF(Table2[[#This Row],[Event]]="Penalty",Table2[[#This Row],[number]],IF(Table2[[#This Row],[Event]]="Time-Out",401,""))</f>
        <v/>
      </c>
      <c r="AD2927" s="1">
        <f>ROW(A2926)</f>
        <v>2926</v>
      </c>
      <c r="AE2927" s="1">
        <f>COUNTIFS(Table2[GameID],Table2[[#This Row],[GameID]],Table2[Column1],"&lt;="&amp;Table2[[#This Row],[Column1]])-1</f>
        <v>18</v>
      </c>
    </row>
    <row r="2928" spans="1:31" x14ac:dyDescent="0.45">
      <c r="A2928" t="s">
        <v>557</v>
      </c>
      <c r="B2928" t="str">
        <f>_xlfn.TEXTBEFORE(Table2[[#This Row],[Kamp]]," - ")</f>
        <v>Sunds Seahawks</v>
      </c>
      <c r="C2928" t="str">
        <f>_xlfn.TEXTAFTER(Table2[[#This Row],[Kamp]],"- ")</f>
        <v>Strandby Elling</v>
      </c>
      <c r="D2928">
        <v>45227</v>
      </c>
      <c r="E2928">
        <v>75124</v>
      </c>
      <c r="F2928">
        <v>20232024</v>
      </c>
      <c r="G2928" t="s">
        <v>17</v>
      </c>
      <c r="H2928" t="s">
        <v>668</v>
      </c>
      <c r="I2928" t="s">
        <v>678</v>
      </c>
      <c r="J2928">
        <v>1</v>
      </c>
      <c r="K2928">
        <v>31144</v>
      </c>
      <c r="L2928">
        <v>1</v>
      </c>
      <c r="M2928" t="s">
        <v>630</v>
      </c>
      <c r="N2928" t="s">
        <v>221</v>
      </c>
      <c r="O2928" t="s">
        <v>634</v>
      </c>
      <c r="P2928">
        <v>25</v>
      </c>
      <c r="Q2928" t="s">
        <v>634</v>
      </c>
      <c r="R2928">
        <f>SUMIFS(Table2[number],Table2[Event],"Goal",Table2[H/U],"HOME",Table2[GameID],Table2[[#This Row],[GameID]],Table2[GameTime],"&lt;="&amp;Table2[[#This Row],[GameTime]])</f>
        <v>1</v>
      </c>
      <c r="S2928">
        <f>SUMIFS(Table2[number],Table2[Event],"Goal",Table2[H/U],"AWAY",Table2[GameID],Table2[[#This Row],[GameID]],Table2[GameTime],"&lt;="&amp;Table2[[#This Row],[GameTime]])</f>
        <v>0</v>
      </c>
      <c r="T2928" t="str">
        <f>IF(Table2[[#This Row],[Event]]="Goal",Table2[[#This Row],[Hscore]]&amp;"-"&amp;Table2[[#This Row],[Uscore]],"")</f>
        <v>1-0</v>
      </c>
      <c r="U2928">
        <v>16</v>
      </c>
      <c r="V2928" s="1">
        <f>Table2[[#This Row],[GameTime]]-(Table2[[#This Row],[period]]-1)*1200</f>
        <v>16</v>
      </c>
      <c r="W2928" s="1">
        <f>ROUNDDOWN(Table2[[#This Row],[Time]]/60,0)</f>
        <v>0</v>
      </c>
      <c r="X2928" s="1">
        <f>ROUNDDOWN((Table2[[#This Row],[Time]]/60-Table2[[#This Row],[Time2]])*60,0)</f>
        <v>16</v>
      </c>
      <c r="Y2928" s="1" t="str">
        <f>IF(Table2[[#This Row],[Time2]]&lt;10,0&amp;Table2[[#This Row],[Time2]],Table2[[#This Row],[Time2]])</f>
        <v>00</v>
      </c>
      <c r="Z2928" s="1">
        <f>IF(Table2[[#This Row],[Time3]]&lt;10,0&amp;Table2[[#This Row],[Time3]],Table2[[#This Row],[Time3]])</f>
        <v>16</v>
      </c>
      <c r="AA2928" s="2" t="str">
        <f>Table2[[#This Row],[Time4]]&amp;":"&amp;Table2[[#This Row],[Time5]]</f>
        <v>00:16</v>
      </c>
      <c r="AB2928" s="1" t="str" cm="1">
        <f t="array" ref="AB2928">IFERROR(IF(Table2[[#This Row],[code]]="","",_xlfn.IFS(AND(Table2[[#This Row],[code]]&lt;400,Table2[[#This Row],[code]]&lt;&gt;""),2,Table2[[#This Row],[code]]&gt;500,4)),"")</f>
        <v/>
      </c>
      <c r="AC2928" s="1" t="str">
        <f>IF(Table2[[#This Row],[Event]]="Penalty",Table2[[#This Row],[number]],IF(Table2[[#This Row],[Event]]="Time-Out",401,""))</f>
        <v/>
      </c>
      <c r="AD2928" s="1">
        <f>ROW(A2927)</f>
        <v>2927</v>
      </c>
      <c r="AE2928" s="1">
        <f>COUNTIFS(Table2[GameID],Table2[[#This Row],[GameID]],Table2[Column1],"&lt;="&amp;Table2[[#This Row],[Column1]])-1</f>
        <v>0</v>
      </c>
    </row>
    <row r="2929" spans="1:31" x14ac:dyDescent="0.45">
      <c r="A2929" t="s">
        <v>557</v>
      </c>
      <c r="B2929" t="str">
        <f>_xlfn.TEXTBEFORE(Table2[[#This Row],[Kamp]]," - ")</f>
        <v>Sunds Seahawks</v>
      </c>
      <c r="C2929" t="str">
        <f>_xlfn.TEXTAFTER(Table2[[#This Row],[Kamp]],"- ")</f>
        <v>Strandby Elling</v>
      </c>
      <c r="D2929">
        <v>45227</v>
      </c>
      <c r="E2929">
        <v>75124</v>
      </c>
      <c r="F2929">
        <v>20232024</v>
      </c>
      <c r="G2929" t="s">
        <v>17</v>
      </c>
      <c r="H2929" t="s">
        <v>671</v>
      </c>
      <c r="I2929" t="s">
        <v>677</v>
      </c>
      <c r="J2929">
        <v>1</v>
      </c>
      <c r="K2929">
        <v>31148</v>
      </c>
      <c r="L2929">
        <v>1</v>
      </c>
      <c r="M2929" t="s">
        <v>630</v>
      </c>
      <c r="N2929" t="s">
        <v>421</v>
      </c>
      <c r="O2929" t="s">
        <v>634</v>
      </c>
      <c r="P2929">
        <v>89</v>
      </c>
      <c r="Q2929" t="s">
        <v>634</v>
      </c>
      <c r="R2929">
        <f>SUMIFS(Table2[number],Table2[Event],"Goal",Table2[H/U],"HOME",Table2[GameID],Table2[[#This Row],[GameID]],Table2[GameTime],"&lt;="&amp;Table2[[#This Row],[GameTime]])</f>
        <v>1</v>
      </c>
      <c r="S2929">
        <f>SUMIFS(Table2[number],Table2[Event],"Goal",Table2[H/U],"AWAY",Table2[GameID],Table2[[#This Row],[GameID]],Table2[GameTime],"&lt;="&amp;Table2[[#This Row],[GameTime]])</f>
        <v>1</v>
      </c>
      <c r="T2929" t="str">
        <f>IF(Table2[[#This Row],[Event]]="Goal",Table2[[#This Row],[Hscore]]&amp;"-"&amp;Table2[[#This Row],[Uscore]],"")</f>
        <v>1-1</v>
      </c>
      <c r="U2929">
        <v>32</v>
      </c>
      <c r="V2929" s="1">
        <f>Table2[[#This Row],[GameTime]]-(Table2[[#This Row],[period]]-1)*1200</f>
        <v>32</v>
      </c>
      <c r="W2929" s="1">
        <f>ROUNDDOWN(Table2[[#This Row],[Time]]/60,0)</f>
        <v>0</v>
      </c>
      <c r="X2929" s="1">
        <f>ROUNDDOWN((Table2[[#This Row],[Time]]/60-Table2[[#This Row],[Time2]])*60,0)</f>
        <v>32</v>
      </c>
      <c r="Y2929" s="1" t="str">
        <f>IF(Table2[[#This Row],[Time2]]&lt;10,0&amp;Table2[[#This Row],[Time2]],Table2[[#This Row],[Time2]])</f>
        <v>00</v>
      </c>
      <c r="Z2929" s="1">
        <f>IF(Table2[[#This Row],[Time3]]&lt;10,0&amp;Table2[[#This Row],[Time3]],Table2[[#This Row],[Time3]])</f>
        <v>32</v>
      </c>
      <c r="AA2929" s="2" t="str">
        <f>Table2[[#This Row],[Time4]]&amp;":"&amp;Table2[[#This Row],[Time5]]</f>
        <v>00:32</v>
      </c>
      <c r="AB2929" s="1" t="str" cm="1">
        <f t="array" ref="AB2929">IFERROR(IF(Table2[[#This Row],[code]]="","",_xlfn.IFS(AND(Table2[[#This Row],[code]]&lt;400,Table2[[#This Row],[code]]&lt;&gt;""),2,Table2[[#This Row],[code]]&gt;500,4)),"")</f>
        <v/>
      </c>
      <c r="AC2929" s="1" t="str">
        <f>IF(Table2[[#This Row],[Event]]="Penalty",Table2[[#This Row],[number]],IF(Table2[[#This Row],[Event]]="Time-Out",401,""))</f>
        <v/>
      </c>
      <c r="AD2929" s="1">
        <f>ROW(A2928)</f>
        <v>2928</v>
      </c>
      <c r="AE2929" s="1">
        <f>COUNTIFS(Table2[GameID],Table2[[#This Row],[GameID]],Table2[Column1],"&lt;="&amp;Table2[[#This Row],[Column1]])-1</f>
        <v>1</v>
      </c>
    </row>
    <row r="2930" spans="1:31" x14ac:dyDescent="0.45">
      <c r="A2930" t="s">
        <v>557</v>
      </c>
      <c r="B2930" t="str">
        <f>_xlfn.TEXTBEFORE(Table2[[#This Row],[Kamp]]," - ")</f>
        <v>Sunds Seahawks</v>
      </c>
      <c r="C2930" t="str">
        <f>_xlfn.TEXTAFTER(Table2[[#This Row],[Kamp]],"- ")</f>
        <v>Strandby Elling</v>
      </c>
      <c r="D2930">
        <v>45227</v>
      </c>
      <c r="E2930">
        <v>75124</v>
      </c>
      <c r="F2930">
        <v>20232024</v>
      </c>
      <c r="G2930" t="s">
        <v>17</v>
      </c>
      <c r="H2930" t="s">
        <v>671</v>
      </c>
      <c r="I2930" t="s">
        <v>677</v>
      </c>
      <c r="J2930">
        <v>1</v>
      </c>
      <c r="K2930">
        <v>31148</v>
      </c>
      <c r="L2930">
        <v>1</v>
      </c>
      <c r="M2930" t="s">
        <v>630</v>
      </c>
      <c r="N2930" t="s">
        <v>474</v>
      </c>
      <c r="O2930" t="s">
        <v>634</v>
      </c>
      <c r="P2930">
        <v>20</v>
      </c>
      <c r="Q2930" t="s">
        <v>634</v>
      </c>
      <c r="R2930">
        <f>SUMIFS(Table2[number],Table2[Event],"Goal",Table2[H/U],"HOME",Table2[GameID],Table2[[#This Row],[GameID]],Table2[GameTime],"&lt;="&amp;Table2[[#This Row],[GameTime]])</f>
        <v>1</v>
      </c>
      <c r="S2930">
        <f>SUMIFS(Table2[number],Table2[Event],"Goal",Table2[H/U],"AWAY",Table2[GameID],Table2[[#This Row],[GameID]],Table2[GameTime],"&lt;="&amp;Table2[[#This Row],[GameTime]])</f>
        <v>2</v>
      </c>
      <c r="T2930" t="str">
        <f>IF(Table2[[#This Row],[Event]]="Goal",Table2[[#This Row],[Hscore]]&amp;"-"&amp;Table2[[#This Row],[Uscore]],"")</f>
        <v>1-2</v>
      </c>
      <c r="U2930">
        <v>212</v>
      </c>
      <c r="V2930" s="1">
        <f>Table2[[#This Row],[GameTime]]-(Table2[[#This Row],[period]]-1)*1200</f>
        <v>212</v>
      </c>
      <c r="W2930" s="1">
        <f>ROUNDDOWN(Table2[[#This Row],[Time]]/60,0)</f>
        <v>3</v>
      </c>
      <c r="X2930" s="1">
        <f>ROUNDDOWN((Table2[[#This Row],[Time]]/60-Table2[[#This Row],[Time2]])*60,0)</f>
        <v>32</v>
      </c>
      <c r="Y2930" s="1" t="str">
        <f>IF(Table2[[#This Row],[Time2]]&lt;10,0&amp;Table2[[#This Row],[Time2]],Table2[[#This Row],[Time2]])</f>
        <v>03</v>
      </c>
      <c r="Z2930" s="1">
        <f>IF(Table2[[#This Row],[Time3]]&lt;10,0&amp;Table2[[#This Row],[Time3]],Table2[[#This Row],[Time3]])</f>
        <v>32</v>
      </c>
      <c r="AA2930" s="2" t="str">
        <f>Table2[[#This Row],[Time4]]&amp;":"&amp;Table2[[#This Row],[Time5]]</f>
        <v>03:32</v>
      </c>
      <c r="AB2930" s="1" t="str" cm="1">
        <f t="array" ref="AB2930">IFERROR(IF(Table2[[#This Row],[code]]="","",_xlfn.IFS(AND(Table2[[#This Row],[code]]&lt;400,Table2[[#This Row],[code]]&lt;&gt;""),2,Table2[[#This Row],[code]]&gt;500,4)),"")</f>
        <v/>
      </c>
      <c r="AC2930" s="1" t="str">
        <f>IF(Table2[[#This Row],[Event]]="Penalty",Table2[[#This Row],[number]],IF(Table2[[#This Row],[Event]]="Time-Out",401,""))</f>
        <v/>
      </c>
      <c r="AD2930" s="1">
        <f>ROW(A2929)</f>
        <v>2929</v>
      </c>
      <c r="AE2930" s="1">
        <f>COUNTIFS(Table2[GameID],Table2[[#This Row],[GameID]],Table2[Column1],"&lt;="&amp;Table2[[#This Row],[Column1]])-1</f>
        <v>2</v>
      </c>
    </row>
    <row r="2931" spans="1:31" x14ac:dyDescent="0.45">
      <c r="A2931" t="s">
        <v>557</v>
      </c>
      <c r="B2931" t="str">
        <f>_xlfn.TEXTBEFORE(Table2[[#This Row],[Kamp]]," - ")</f>
        <v>Sunds Seahawks</v>
      </c>
      <c r="C2931" t="str">
        <f>_xlfn.TEXTAFTER(Table2[[#This Row],[Kamp]],"- ")</f>
        <v>Strandby Elling</v>
      </c>
      <c r="D2931">
        <v>45227</v>
      </c>
      <c r="E2931">
        <v>75124</v>
      </c>
      <c r="F2931">
        <v>20232024</v>
      </c>
      <c r="G2931" t="s">
        <v>17</v>
      </c>
      <c r="H2931" t="s">
        <v>671</v>
      </c>
      <c r="I2931" t="s">
        <v>677</v>
      </c>
      <c r="J2931">
        <v>1</v>
      </c>
      <c r="K2931">
        <v>31148</v>
      </c>
      <c r="L2931">
        <v>201</v>
      </c>
      <c r="M2931" t="s">
        <v>631</v>
      </c>
      <c r="N2931" t="s">
        <v>540</v>
      </c>
      <c r="O2931" t="s">
        <v>634</v>
      </c>
      <c r="P2931">
        <v>21</v>
      </c>
      <c r="Q2931" t="s">
        <v>634</v>
      </c>
      <c r="R2931">
        <f>SUMIFS(Table2[number],Table2[Event],"Goal",Table2[H/U],"HOME",Table2[GameID],Table2[[#This Row],[GameID]],Table2[GameTime],"&lt;="&amp;Table2[[#This Row],[GameTime]])</f>
        <v>1</v>
      </c>
      <c r="S2931">
        <f>SUMIFS(Table2[number],Table2[Event],"Goal",Table2[H/U],"AWAY",Table2[GameID],Table2[[#This Row],[GameID]],Table2[GameTime],"&lt;="&amp;Table2[[#This Row],[GameTime]])</f>
        <v>2</v>
      </c>
      <c r="T2931" t="str">
        <f>IF(Table2[[#This Row],[Event]]="Goal",Table2[[#This Row],[Hscore]]&amp;"-"&amp;Table2[[#This Row],[Uscore]],"")</f>
        <v/>
      </c>
      <c r="U2931">
        <v>566</v>
      </c>
      <c r="V2931" s="1">
        <f>Table2[[#This Row],[GameTime]]-(Table2[[#This Row],[period]]-1)*1200</f>
        <v>566</v>
      </c>
      <c r="W2931" s="1">
        <f>ROUNDDOWN(Table2[[#This Row],[Time]]/60,0)</f>
        <v>9</v>
      </c>
      <c r="X2931" s="1">
        <f>ROUNDDOWN((Table2[[#This Row],[Time]]/60-Table2[[#This Row],[Time2]])*60,0)</f>
        <v>26</v>
      </c>
      <c r="Y2931" s="1" t="str">
        <f>IF(Table2[[#This Row],[Time2]]&lt;10,0&amp;Table2[[#This Row],[Time2]],Table2[[#This Row],[Time2]])</f>
        <v>09</v>
      </c>
      <c r="Z2931" s="1">
        <f>IF(Table2[[#This Row],[Time3]]&lt;10,0&amp;Table2[[#This Row],[Time3]],Table2[[#This Row],[Time3]])</f>
        <v>26</v>
      </c>
      <c r="AA2931" s="2" t="str">
        <f>Table2[[#This Row],[Time4]]&amp;":"&amp;Table2[[#This Row],[Time5]]</f>
        <v>09:26</v>
      </c>
      <c r="AB2931" s="1" cm="1">
        <f t="array" ref="AB2931">IFERROR(IF(Table2[[#This Row],[code]]="","",_xlfn.IFS(AND(Table2[[#This Row],[code]]&lt;400,Table2[[#This Row],[code]]&lt;&gt;""),2,Table2[[#This Row],[code]]&gt;500,4)),"")</f>
        <v>2</v>
      </c>
      <c r="AC2931" s="1">
        <f>IF(Table2[[#This Row],[Event]]="Penalty",Table2[[#This Row],[number]],IF(Table2[[#This Row],[Event]]="Time-Out",401,""))</f>
        <v>201</v>
      </c>
      <c r="AD2931" s="1">
        <f>ROW(A2930)</f>
        <v>2930</v>
      </c>
      <c r="AE2931" s="1">
        <f>COUNTIFS(Table2[GameID],Table2[[#This Row],[GameID]],Table2[Column1],"&lt;="&amp;Table2[[#This Row],[Column1]])-1</f>
        <v>3</v>
      </c>
    </row>
    <row r="2932" spans="1:31" x14ac:dyDescent="0.45">
      <c r="A2932" t="s">
        <v>557</v>
      </c>
      <c r="B2932" t="str">
        <f>_xlfn.TEXTBEFORE(Table2[[#This Row],[Kamp]]," - ")</f>
        <v>Sunds Seahawks</v>
      </c>
      <c r="C2932" t="str">
        <f>_xlfn.TEXTAFTER(Table2[[#This Row],[Kamp]],"- ")</f>
        <v>Strandby Elling</v>
      </c>
      <c r="D2932">
        <v>45227</v>
      </c>
      <c r="E2932">
        <v>75124</v>
      </c>
      <c r="F2932">
        <v>20232024</v>
      </c>
      <c r="G2932" t="s">
        <v>17</v>
      </c>
      <c r="H2932" t="s">
        <v>668</v>
      </c>
      <c r="I2932" t="s">
        <v>678</v>
      </c>
      <c r="J2932">
        <v>1</v>
      </c>
      <c r="K2932">
        <v>31144</v>
      </c>
      <c r="L2932">
        <v>1</v>
      </c>
      <c r="M2932" t="s">
        <v>630</v>
      </c>
      <c r="N2932" t="s">
        <v>228</v>
      </c>
      <c r="O2932" t="s">
        <v>213</v>
      </c>
      <c r="P2932">
        <v>77</v>
      </c>
      <c r="Q2932">
        <v>5</v>
      </c>
      <c r="R2932">
        <f>SUMIFS(Table2[number],Table2[Event],"Goal",Table2[H/U],"HOME",Table2[GameID],Table2[[#This Row],[GameID]],Table2[GameTime],"&lt;="&amp;Table2[[#This Row],[GameTime]])</f>
        <v>2</v>
      </c>
      <c r="S2932">
        <f>SUMIFS(Table2[number],Table2[Event],"Goal",Table2[H/U],"AWAY",Table2[GameID],Table2[[#This Row],[GameID]],Table2[GameTime],"&lt;="&amp;Table2[[#This Row],[GameTime]])</f>
        <v>2</v>
      </c>
      <c r="T2932" t="str">
        <f>IF(Table2[[#This Row],[Event]]="Goal",Table2[[#This Row],[Hscore]]&amp;"-"&amp;Table2[[#This Row],[Uscore]],"")</f>
        <v>2-2</v>
      </c>
      <c r="U2932">
        <v>610</v>
      </c>
      <c r="V2932" s="1">
        <f>Table2[[#This Row],[GameTime]]-(Table2[[#This Row],[period]]-1)*1200</f>
        <v>610</v>
      </c>
      <c r="W2932" s="1">
        <f>ROUNDDOWN(Table2[[#This Row],[Time]]/60,0)</f>
        <v>10</v>
      </c>
      <c r="X2932" s="1">
        <f>ROUNDDOWN((Table2[[#This Row],[Time]]/60-Table2[[#This Row],[Time2]])*60,0)</f>
        <v>9</v>
      </c>
      <c r="Y2932" s="1">
        <f>IF(Table2[[#This Row],[Time2]]&lt;10,0&amp;Table2[[#This Row],[Time2]],Table2[[#This Row],[Time2]])</f>
        <v>10</v>
      </c>
      <c r="Z2932" s="1" t="str">
        <f>IF(Table2[[#This Row],[Time3]]&lt;10,0&amp;Table2[[#This Row],[Time3]],Table2[[#This Row],[Time3]])</f>
        <v>09</v>
      </c>
      <c r="AA2932" s="2" t="str">
        <f>Table2[[#This Row],[Time4]]&amp;":"&amp;Table2[[#This Row],[Time5]]</f>
        <v>10:09</v>
      </c>
      <c r="AB2932" s="1" t="str" cm="1">
        <f t="array" ref="AB2932">IFERROR(IF(Table2[[#This Row],[code]]="","",_xlfn.IFS(AND(Table2[[#This Row],[code]]&lt;400,Table2[[#This Row],[code]]&lt;&gt;""),2,Table2[[#This Row],[code]]&gt;500,4)),"")</f>
        <v/>
      </c>
      <c r="AC2932" s="1" t="str">
        <f>IF(Table2[[#This Row],[Event]]="Penalty",Table2[[#This Row],[number]],IF(Table2[[#This Row],[Event]]="Time-Out",401,""))</f>
        <v/>
      </c>
      <c r="AD2932" s="1">
        <f>ROW(A2931)</f>
        <v>2931</v>
      </c>
      <c r="AE2932" s="1">
        <f>COUNTIFS(Table2[GameID],Table2[[#This Row],[GameID]],Table2[Column1],"&lt;="&amp;Table2[[#This Row],[Column1]])-1</f>
        <v>4</v>
      </c>
    </row>
    <row r="2933" spans="1:31" x14ac:dyDescent="0.45">
      <c r="A2933" t="s">
        <v>557</v>
      </c>
      <c r="B2933" t="str">
        <f>_xlfn.TEXTBEFORE(Table2[[#This Row],[Kamp]]," - ")</f>
        <v>Sunds Seahawks</v>
      </c>
      <c r="C2933" t="str">
        <f>_xlfn.TEXTAFTER(Table2[[#This Row],[Kamp]],"- ")</f>
        <v>Strandby Elling</v>
      </c>
      <c r="D2933">
        <v>45227</v>
      </c>
      <c r="E2933">
        <v>75124</v>
      </c>
      <c r="F2933">
        <v>20232024</v>
      </c>
      <c r="G2933" t="s">
        <v>17</v>
      </c>
      <c r="H2933" t="s">
        <v>668</v>
      </c>
      <c r="I2933" t="s">
        <v>678</v>
      </c>
      <c r="J2933">
        <v>1</v>
      </c>
      <c r="K2933">
        <v>31144</v>
      </c>
      <c r="L2933">
        <v>1</v>
      </c>
      <c r="M2933" t="s">
        <v>630</v>
      </c>
      <c r="N2933" t="s">
        <v>50</v>
      </c>
      <c r="O2933" t="s">
        <v>228</v>
      </c>
      <c r="P2933">
        <v>63</v>
      </c>
      <c r="Q2933">
        <v>77</v>
      </c>
      <c r="R2933">
        <f>SUMIFS(Table2[number],Table2[Event],"Goal",Table2[H/U],"HOME",Table2[GameID],Table2[[#This Row],[GameID]],Table2[GameTime],"&lt;="&amp;Table2[[#This Row],[GameTime]])</f>
        <v>3</v>
      </c>
      <c r="S2933">
        <f>SUMIFS(Table2[number],Table2[Event],"Goal",Table2[H/U],"AWAY",Table2[GameID],Table2[[#This Row],[GameID]],Table2[GameTime],"&lt;="&amp;Table2[[#This Row],[GameTime]])</f>
        <v>2</v>
      </c>
      <c r="T2933" t="str">
        <f>IF(Table2[[#This Row],[Event]]="Goal",Table2[[#This Row],[Hscore]]&amp;"-"&amp;Table2[[#This Row],[Uscore]],"")</f>
        <v>3-2</v>
      </c>
      <c r="U2933">
        <v>680</v>
      </c>
      <c r="V2933" s="1">
        <f>Table2[[#This Row],[GameTime]]-(Table2[[#This Row],[period]]-1)*1200</f>
        <v>680</v>
      </c>
      <c r="W2933" s="1">
        <f>ROUNDDOWN(Table2[[#This Row],[Time]]/60,0)</f>
        <v>11</v>
      </c>
      <c r="X2933" s="1">
        <f>ROUNDDOWN((Table2[[#This Row],[Time]]/60-Table2[[#This Row],[Time2]])*60,0)</f>
        <v>20</v>
      </c>
      <c r="Y2933" s="1">
        <f>IF(Table2[[#This Row],[Time2]]&lt;10,0&amp;Table2[[#This Row],[Time2]],Table2[[#This Row],[Time2]])</f>
        <v>11</v>
      </c>
      <c r="Z2933" s="1">
        <f>IF(Table2[[#This Row],[Time3]]&lt;10,0&amp;Table2[[#This Row],[Time3]],Table2[[#This Row],[Time3]])</f>
        <v>20</v>
      </c>
      <c r="AA2933" s="2" t="str">
        <f>Table2[[#This Row],[Time4]]&amp;":"&amp;Table2[[#This Row],[Time5]]</f>
        <v>11:20</v>
      </c>
      <c r="AB2933" s="1" t="str" cm="1">
        <f t="array" ref="AB2933">IFERROR(IF(Table2[[#This Row],[code]]="","",_xlfn.IFS(AND(Table2[[#This Row],[code]]&lt;400,Table2[[#This Row],[code]]&lt;&gt;""),2,Table2[[#This Row],[code]]&gt;500,4)),"")</f>
        <v/>
      </c>
      <c r="AC2933" s="1" t="str">
        <f>IF(Table2[[#This Row],[Event]]="Penalty",Table2[[#This Row],[number]],IF(Table2[[#This Row],[Event]]="Time-Out",401,""))</f>
        <v/>
      </c>
      <c r="AD2933" s="1">
        <f>ROW(A2932)</f>
        <v>2932</v>
      </c>
      <c r="AE2933" s="1">
        <f>COUNTIFS(Table2[GameID],Table2[[#This Row],[GameID]],Table2[Column1],"&lt;="&amp;Table2[[#This Row],[Column1]])-1</f>
        <v>5</v>
      </c>
    </row>
    <row r="2934" spans="1:31" x14ac:dyDescent="0.45">
      <c r="A2934" t="s">
        <v>557</v>
      </c>
      <c r="B2934" t="str">
        <f>_xlfn.TEXTBEFORE(Table2[[#This Row],[Kamp]]," - ")</f>
        <v>Sunds Seahawks</v>
      </c>
      <c r="C2934" t="str">
        <f>_xlfn.TEXTAFTER(Table2[[#This Row],[Kamp]],"- ")</f>
        <v>Strandby Elling</v>
      </c>
      <c r="D2934">
        <v>45227</v>
      </c>
      <c r="E2934">
        <v>75124</v>
      </c>
      <c r="F2934">
        <v>20232024</v>
      </c>
      <c r="G2934" t="s">
        <v>17</v>
      </c>
      <c r="H2934" t="s">
        <v>671</v>
      </c>
      <c r="I2934" t="s">
        <v>677</v>
      </c>
      <c r="J2934">
        <v>1</v>
      </c>
      <c r="K2934">
        <v>31148</v>
      </c>
      <c r="L2934">
        <v>201</v>
      </c>
      <c r="M2934" t="s">
        <v>631</v>
      </c>
      <c r="N2934" t="s">
        <v>527</v>
      </c>
      <c r="O2934" t="s">
        <v>634</v>
      </c>
      <c r="P2934">
        <v>7</v>
      </c>
      <c r="Q2934" t="s">
        <v>634</v>
      </c>
      <c r="R2934">
        <f>SUMIFS(Table2[number],Table2[Event],"Goal",Table2[H/U],"HOME",Table2[GameID],Table2[[#This Row],[GameID]],Table2[GameTime],"&lt;="&amp;Table2[[#This Row],[GameTime]])</f>
        <v>3</v>
      </c>
      <c r="S2934">
        <f>SUMIFS(Table2[number],Table2[Event],"Goal",Table2[H/U],"AWAY",Table2[GameID],Table2[[#This Row],[GameID]],Table2[GameTime],"&lt;="&amp;Table2[[#This Row],[GameTime]])</f>
        <v>2</v>
      </c>
      <c r="T2934" t="str">
        <f>IF(Table2[[#This Row],[Event]]="Goal",Table2[[#This Row],[Hscore]]&amp;"-"&amp;Table2[[#This Row],[Uscore]],"")</f>
        <v/>
      </c>
      <c r="U2934">
        <v>1049</v>
      </c>
      <c r="V2934" s="1">
        <f>Table2[[#This Row],[GameTime]]-(Table2[[#This Row],[period]]-1)*1200</f>
        <v>1049</v>
      </c>
      <c r="W2934" s="1">
        <f>ROUNDDOWN(Table2[[#This Row],[Time]]/60,0)</f>
        <v>17</v>
      </c>
      <c r="X2934" s="1">
        <f>ROUNDDOWN((Table2[[#This Row],[Time]]/60-Table2[[#This Row],[Time2]])*60,0)</f>
        <v>29</v>
      </c>
      <c r="Y2934" s="1">
        <f>IF(Table2[[#This Row],[Time2]]&lt;10,0&amp;Table2[[#This Row],[Time2]],Table2[[#This Row],[Time2]])</f>
        <v>17</v>
      </c>
      <c r="Z2934" s="1">
        <f>IF(Table2[[#This Row],[Time3]]&lt;10,0&amp;Table2[[#This Row],[Time3]],Table2[[#This Row],[Time3]])</f>
        <v>29</v>
      </c>
      <c r="AA2934" s="2" t="str">
        <f>Table2[[#This Row],[Time4]]&amp;":"&amp;Table2[[#This Row],[Time5]]</f>
        <v>17:29</v>
      </c>
      <c r="AB2934" s="1" cm="1">
        <f t="array" ref="AB2934">IFERROR(IF(Table2[[#This Row],[code]]="","",_xlfn.IFS(AND(Table2[[#This Row],[code]]&lt;400,Table2[[#This Row],[code]]&lt;&gt;""),2,Table2[[#This Row],[code]]&gt;500,4)),"")</f>
        <v>2</v>
      </c>
      <c r="AC2934" s="1">
        <f>IF(Table2[[#This Row],[Event]]="Penalty",Table2[[#This Row],[number]],IF(Table2[[#This Row],[Event]]="Time-Out",401,""))</f>
        <v>201</v>
      </c>
      <c r="AD2934" s="1">
        <f>ROW(A2933)</f>
        <v>2933</v>
      </c>
      <c r="AE2934" s="1">
        <f>COUNTIFS(Table2[GameID],Table2[[#This Row],[GameID]],Table2[Column1],"&lt;="&amp;Table2[[#This Row],[Column1]])-1</f>
        <v>6</v>
      </c>
    </row>
    <row r="2935" spans="1:31" x14ac:dyDescent="0.45">
      <c r="A2935" t="s">
        <v>557</v>
      </c>
      <c r="B2935" t="str">
        <f>_xlfn.TEXTBEFORE(Table2[[#This Row],[Kamp]]," - ")</f>
        <v>Sunds Seahawks</v>
      </c>
      <c r="C2935" t="str">
        <f>_xlfn.TEXTAFTER(Table2[[#This Row],[Kamp]],"- ")</f>
        <v>Strandby Elling</v>
      </c>
      <c r="D2935">
        <v>45227</v>
      </c>
      <c r="E2935">
        <v>75124</v>
      </c>
      <c r="F2935">
        <v>20232024</v>
      </c>
      <c r="G2935" t="s">
        <v>17</v>
      </c>
      <c r="H2935" t="s">
        <v>668</v>
      </c>
      <c r="I2935" t="s">
        <v>678</v>
      </c>
      <c r="J2935">
        <v>1</v>
      </c>
      <c r="K2935">
        <v>31144</v>
      </c>
      <c r="L2935">
        <v>1</v>
      </c>
      <c r="M2935" t="s">
        <v>630</v>
      </c>
      <c r="N2935" t="s">
        <v>219</v>
      </c>
      <c r="O2935" t="s">
        <v>231</v>
      </c>
      <c r="P2935">
        <v>23</v>
      </c>
      <c r="Q2935">
        <v>97</v>
      </c>
      <c r="R2935">
        <f>SUMIFS(Table2[number],Table2[Event],"Goal",Table2[H/U],"HOME",Table2[GameID],Table2[[#This Row],[GameID]],Table2[GameTime],"&lt;="&amp;Table2[[#This Row],[GameTime]])</f>
        <v>4</v>
      </c>
      <c r="S2935">
        <f>SUMIFS(Table2[number],Table2[Event],"Goal",Table2[H/U],"AWAY",Table2[GameID],Table2[[#This Row],[GameID]],Table2[GameTime],"&lt;="&amp;Table2[[#This Row],[GameTime]])</f>
        <v>2</v>
      </c>
      <c r="T2935" t="str">
        <f>IF(Table2[[#This Row],[Event]]="Goal",Table2[[#This Row],[Hscore]]&amp;"-"&amp;Table2[[#This Row],[Uscore]],"")</f>
        <v>4-2</v>
      </c>
      <c r="U2935">
        <v>1124</v>
      </c>
      <c r="V2935" s="1">
        <f>Table2[[#This Row],[GameTime]]-(Table2[[#This Row],[period]]-1)*1200</f>
        <v>1124</v>
      </c>
      <c r="W2935" s="1">
        <f>ROUNDDOWN(Table2[[#This Row],[Time]]/60,0)</f>
        <v>18</v>
      </c>
      <c r="X2935" s="1">
        <f>ROUNDDOWN((Table2[[#This Row],[Time]]/60-Table2[[#This Row],[Time2]])*60,0)</f>
        <v>44</v>
      </c>
      <c r="Y2935" s="1">
        <f>IF(Table2[[#This Row],[Time2]]&lt;10,0&amp;Table2[[#This Row],[Time2]],Table2[[#This Row],[Time2]])</f>
        <v>18</v>
      </c>
      <c r="Z2935" s="1">
        <f>IF(Table2[[#This Row],[Time3]]&lt;10,0&amp;Table2[[#This Row],[Time3]],Table2[[#This Row],[Time3]])</f>
        <v>44</v>
      </c>
      <c r="AA2935" s="2" t="str">
        <f>Table2[[#This Row],[Time4]]&amp;":"&amp;Table2[[#This Row],[Time5]]</f>
        <v>18:44</v>
      </c>
      <c r="AB2935" s="1" t="str" cm="1">
        <f t="array" ref="AB2935">IFERROR(IF(Table2[[#This Row],[code]]="","",_xlfn.IFS(AND(Table2[[#This Row],[code]]&lt;400,Table2[[#This Row],[code]]&lt;&gt;""),2,Table2[[#This Row],[code]]&gt;500,4)),"")</f>
        <v/>
      </c>
      <c r="AC2935" s="1" t="str">
        <f>IF(Table2[[#This Row],[Event]]="Penalty",Table2[[#This Row],[number]],IF(Table2[[#This Row],[Event]]="Time-Out",401,""))</f>
        <v/>
      </c>
      <c r="AD2935" s="1">
        <f>ROW(A2934)</f>
        <v>2934</v>
      </c>
      <c r="AE2935" s="1">
        <f>COUNTIFS(Table2[GameID],Table2[[#This Row],[GameID]],Table2[Column1],"&lt;="&amp;Table2[[#This Row],[Column1]])-1</f>
        <v>7</v>
      </c>
    </row>
    <row r="2936" spans="1:31" x14ac:dyDescent="0.45">
      <c r="A2936" t="s">
        <v>557</v>
      </c>
      <c r="B2936" t="str">
        <f>_xlfn.TEXTBEFORE(Table2[[#This Row],[Kamp]]," - ")</f>
        <v>Sunds Seahawks</v>
      </c>
      <c r="C2936" t="str">
        <f>_xlfn.TEXTAFTER(Table2[[#This Row],[Kamp]],"- ")</f>
        <v>Strandby Elling</v>
      </c>
      <c r="D2936">
        <v>45227</v>
      </c>
      <c r="E2936">
        <v>75124</v>
      </c>
      <c r="F2936">
        <v>20232024</v>
      </c>
      <c r="G2936" t="s">
        <v>17</v>
      </c>
      <c r="H2936" t="s">
        <v>671</v>
      </c>
      <c r="I2936" t="s">
        <v>677</v>
      </c>
      <c r="J2936">
        <v>1</v>
      </c>
      <c r="K2936">
        <v>31148</v>
      </c>
      <c r="L2936">
        <v>207</v>
      </c>
      <c r="M2936" t="s">
        <v>631</v>
      </c>
      <c r="N2936" t="s">
        <v>474</v>
      </c>
      <c r="O2936" t="s">
        <v>634</v>
      </c>
      <c r="P2936">
        <v>20</v>
      </c>
      <c r="Q2936" t="s">
        <v>634</v>
      </c>
      <c r="R2936">
        <f>SUMIFS(Table2[number],Table2[Event],"Goal",Table2[H/U],"HOME",Table2[GameID],Table2[[#This Row],[GameID]],Table2[GameTime],"&lt;="&amp;Table2[[#This Row],[GameTime]])</f>
        <v>4</v>
      </c>
      <c r="S2936">
        <f>SUMIFS(Table2[number],Table2[Event],"Goal",Table2[H/U],"AWAY",Table2[GameID],Table2[[#This Row],[GameID]],Table2[GameTime],"&lt;="&amp;Table2[[#This Row],[GameTime]])</f>
        <v>2</v>
      </c>
      <c r="T2936" t="str">
        <f>IF(Table2[[#This Row],[Event]]="Goal",Table2[[#This Row],[Hscore]]&amp;"-"&amp;Table2[[#This Row],[Uscore]],"")</f>
        <v/>
      </c>
      <c r="U2936">
        <v>1147</v>
      </c>
      <c r="V2936" s="1">
        <f>Table2[[#This Row],[GameTime]]-(Table2[[#This Row],[period]]-1)*1200</f>
        <v>1147</v>
      </c>
      <c r="W2936" s="1">
        <f>ROUNDDOWN(Table2[[#This Row],[Time]]/60,0)</f>
        <v>19</v>
      </c>
      <c r="X2936" s="1">
        <f>ROUNDDOWN((Table2[[#This Row],[Time]]/60-Table2[[#This Row],[Time2]])*60,0)</f>
        <v>7</v>
      </c>
      <c r="Y2936" s="1">
        <f>IF(Table2[[#This Row],[Time2]]&lt;10,0&amp;Table2[[#This Row],[Time2]],Table2[[#This Row],[Time2]])</f>
        <v>19</v>
      </c>
      <c r="Z2936" s="1" t="str">
        <f>IF(Table2[[#This Row],[Time3]]&lt;10,0&amp;Table2[[#This Row],[Time3]],Table2[[#This Row],[Time3]])</f>
        <v>07</v>
      </c>
      <c r="AA2936" s="2" t="str">
        <f>Table2[[#This Row],[Time4]]&amp;":"&amp;Table2[[#This Row],[Time5]]</f>
        <v>19:07</v>
      </c>
      <c r="AB2936" s="1" cm="1">
        <f t="array" ref="AB2936">IFERROR(IF(Table2[[#This Row],[code]]="","",_xlfn.IFS(AND(Table2[[#This Row],[code]]&lt;400,Table2[[#This Row],[code]]&lt;&gt;""),2,Table2[[#This Row],[code]]&gt;500,4)),"")</f>
        <v>2</v>
      </c>
      <c r="AC2936" s="1">
        <f>IF(Table2[[#This Row],[Event]]="Penalty",Table2[[#This Row],[number]],IF(Table2[[#This Row],[Event]]="Time-Out",401,""))</f>
        <v>207</v>
      </c>
      <c r="AD2936" s="1">
        <f>ROW(A2935)</f>
        <v>2935</v>
      </c>
      <c r="AE2936" s="1">
        <f>COUNTIFS(Table2[GameID],Table2[[#This Row],[GameID]],Table2[Column1],"&lt;="&amp;Table2[[#This Row],[Column1]])-1</f>
        <v>8</v>
      </c>
    </row>
    <row r="2937" spans="1:31" x14ac:dyDescent="0.45">
      <c r="A2937" t="s">
        <v>557</v>
      </c>
      <c r="B2937" t="str">
        <f>_xlfn.TEXTBEFORE(Table2[[#This Row],[Kamp]]," - ")</f>
        <v>Sunds Seahawks</v>
      </c>
      <c r="C2937" t="str">
        <f>_xlfn.TEXTAFTER(Table2[[#This Row],[Kamp]],"- ")</f>
        <v>Strandby Elling</v>
      </c>
      <c r="D2937">
        <v>45227</v>
      </c>
      <c r="E2937">
        <v>75124</v>
      </c>
      <c r="F2937">
        <v>20232024</v>
      </c>
      <c r="G2937" t="s">
        <v>17</v>
      </c>
      <c r="H2937" t="s">
        <v>668</v>
      </c>
      <c r="I2937" t="s">
        <v>678</v>
      </c>
      <c r="J2937">
        <v>2</v>
      </c>
      <c r="K2937">
        <v>31144</v>
      </c>
      <c r="L2937">
        <v>201</v>
      </c>
      <c r="M2937" t="s">
        <v>631</v>
      </c>
      <c r="N2937" t="s">
        <v>216</v>
      </c>
      <c r="O2937" t="s">
        <v>634</v>
      </c>
      <c r="P2937">
        <v>14</v>
      </c>
      <c r="Q2937" t="s">
        <v>634</v>
      </c>
      <c r="R2937">
        <f>SUMIFS(Table2[number],Table2[Event],"Goal",Table2[H/U],"HOME",Table2[GameID],Table2[[#This Row],[GameID]],Table2[GameTime],"&lt;="&amp;Table2[[#This Row],[GameTime]])</f>
        <v>4</v>
      </c>
      <c r="S2937">
        <f>SUMIFS(Table2[number],Table2[Event],"Goal",Table2[H/U],"AWAY",Table2[GameID],Table2[[#This Row],[GameID]],Table2[GameTime],"&lt;="&amp;Table2[[#This Row],[GameTime]])</f>
        <v>2</v>
      </c>
      <c r="T2937" t="str">
        <f>IF(Table2[[#This Row],[Event]]="Goal",Table2[[#This Row],[Hscore]]&amp;"-"&amp;Table2[[#This Row],[Uscore]],"")</f>
        <v/>
      </c>
      <c r="U2937">
        <v>1306</v>
      </c>
      <c r="V2937" s="1">
        <f>Table2[[#This Row],[GameTime]]-(Table2[[#This Row],[period]]-1)*1200</f>
        <v>106</v>
      </c>
      <c r="W2937" s="1">
        <f>ROUNDDOWN(Table2[[#This Row],[Time]]/60,0)</f>
        <v>1</v>
      </c>
      <c r="X2937" s="1">
        <f>ROUNDDOWN((Table2[[#This Row],[Time]]/60-Table2[[#This Row],[Time2]])*60,0)</f>
        <v>46</v>
      </c>
      <c r="Y2937" s="1" t="str">
        <f>IF(Table2[[#This Row],[Time2]]&lt;10,0&amp;Table2[[#This Row],[Time2]],Table2[[#This Row],[Time2]])</f>
        <v>01</v>
      </c>
      <c r="Z2937" s="1">
        <f>IF(Table2[[#This Row],[Time3]]&lt;10,0&amp;Table2[[#This Row],[Time3]],Table2[[#This Row],[Time3]])</f>
        <v>46</v>
      </c>
      <c r="AA2937" s="2" t="str">
        <f>Table2[[#This Row],[Time4]]&amp;":"&amp;Table2[[#This Row],[Time5]]</f>
        <v>01:46</v>
      </c>
      <c r="AB2937" s="1" cm="1">
        <f t="array" ref="AB2937">IFERROR(IF(Table2[[#This Row],[code]]="","",_xlfn.IFS(AND(Table2[[#This Row],[code]]&lt;400,Table2[[#This Row],[code]]&lt;&gt;""),2,Table2[[#This Row],[code]]&gt;500,4)),"")</f>
        <v>2</v>
      </c>
      <c r="AC2937" s="1">
        <f>IF(Table2[[#This Row],[Event]]="Penalty",Table2[[#This Row],[number]],IF(Table2[[#This Row],[Event]]="Time-Out",401,""))</f>
        <v>201</v>
      </c>
      <c r="AD2937" s="1">
        <f>ROW(A2936)</f>
        <v>2936</v>
      </c>
      <c r="AE2937" s="1">
        <f>COUNTIFS(Table2[GameID],Table2[[#This Row],[GameID]],Table2[Column1],"&lt;="&amp;Table2[[#This Row],[Column1]])-1</f>
        <v>9</v>
      </c>
    </row>
    <row r="2938" spans="1:31" x14ac:dyDescent="0.45">
      <c r="A2938" t="s">
        <v>557</v>
      </c>
      <c r="B2938" t="str">
        <f>_xlfn.TEXTBEFORE(Table2[[#This Row],[Kamp]]," - ")</f>
        <v>Sunds Seahawks</v>
      </c>
      <c r="C2938" t="str">
        <f>_xlfn.TEXTAFTER(Table2[[#This Row],[Kamp]],"- ")</f>
        <v>Strandby Elling</v>
      </c>
      <c r="D2938">
        <v>45227</v>
      </c>
      <c r="E2938">
        <v>75124</v>
      </c>
      <c r="F2938">
        <v>20232024</v>
      </c>
      <c r="G2938" t="s">
        <v>17</v>
      </c>
      <c r="H2938" t="s">
        <v>668</v>
      </c>
      <c r="I2938" t="s">
        <v>678</v>
      </c>
      <c r="J2938">
        <v>2</v>
      </c>
      <c r="K2938">
        <v>31144</v>
      </c>
      <c r="L2938">
        <v>1</v>
      </c>
      <c r="M2938" t="s">
        <v>630</v>
      </c>
      <c r="N2938" t="s">
        <v>653</v>
      </c>
      <c r="O2938" t="s">
        <v>213</v>
      </c>
      <c r="P2938">
        <v>15</v>
      </c>
      <c r="Q2938">
        <v>5</v>
      </c>
      <c r="R2938">
        <f>SUMIFS(Table2[number],Table2[Event],"Goal",Table2[H/U],"HOME",Table2[GameID],Table2[[#This Row],[GameID]],Table2[GameTime],"&lt;="&amp;Table2[[#This Row],[GameTime]])</f>
        <v>5</v>
      </c>
      <c r="S2938">
        <f>SUMIFS(Table2[number],Table2[Event],"Goal",Table2[H/U],"AWAY",Table2[GameID],Table2[[#This Row],[GameID]],Table2[GameTime],"&lt;="&amp;Table2[[#This Row],[GameTime]])</f>
        <v>2</v>
      </c>
      <c r="T2938" t="str">
        <f>IF(Table2[[#This Row],[Event]]="Goal",Table2[[#This Row],[Hscore]]&amp;"-"&amp;Table2[[#This Row],[Uscore]],"")</f>
        <v>5-2</v>
      </c>
      <c r="U2938">
        <v>1541</v>
      </c>
      <c r="V2938" s="1">
        <f>Table2[[#This Row],[GameTime]]-(Table2[[#This Row],[period]]-1)*1200</f>
        <v>341</v>
      </c>
      <c r="W2938" s="1">
        <f>ROUNDDOWN(Table2[[#This Row],[Time]]/60,0)</f>
        <v>5</v>
      </c>
      <c r="X2938" s="1">
        <f>ROUNDDOWN((Table2[[#This Row],[Time]]/60-Table2[[#This Row],[Time2]])*60,0)</f>
        <v>41</v>
      </c>
      <c r="Y2938" s="1" t="str">
        <f>IF(Table2[[#This Row],[Time2]]&lt;10,0&amp;Table2[[#This Row],[Time2]],Table2[[#This Row],[Time2]])</f>
        <v>05</v>
      </c>
      <c r="Z2938" s="1">
        <f>IF(Table2[[#This Row],[Time3]]&lt;10,0&amp;Table2[[#This Row],[Time3]],Table2[[#This Row],[Time3]])</f>
        <v>41</v>
      </c>
      <c r="AA2938" s="2" t="str">
        <f>Table2[[#This Row],[Time4]]&amp;":"&amp;Table2[[#This Row],[Time5]]</f>
        <v>05:41</v>
      </c>
      <c r="AB2938" s="1" t="str" cm="1">
        <f t="array" ref="AB2938">IFERROR(IF(Table2[[#This Row],[code]]="","",_xlfn.IFS(AND(Table2[[#This Row],[code]]&lt;400,Table2[[#This Row],[code]]&lt;&gt;""),2,Table2[[#This Row],[code]]&gt;500,4)),"")</f>
        <v/>
      </c>
      <c r="AC2938" s="1" t="str">
        <f>IF(Table2[[#This Row],[Event]]="Penalty",Table2[[#This Row],[number]],IF(Table2[[#This Row],[Event]]="Time-Out",401,""))</f>
        <v/>
      </c>
      <c r="AD2938" s="1">
        <f>ROW(A2937)</f>
        <v>2937</v>
      </c>
      <c r="AE2938" s="1">
        <f>COUNTIFS(Table2[GameID],Table2[[#This Row],[GameID]],Table2[Column1],"&lt;="&amp;Table2[[#This Row],[Column1]])-1</f>
        <v>10</v>
      </c>
    </row>
    <row r="2939" spans="1:31" x14ac:dyDescent="0.45">
      <c r="A2939" t="s">
        <v>557</v>
      </c>
      <c r="B2939" t="str">
        <f>_xlfn.TEXTBEFORE(Table2[[#This Row],[Kamp]]," - ")</f>
        <v>Sunds Seahawks</v>
      </c>
      <c r="C2939" t="str">
        <f>_xlfn.TEXTAFTER(Table2[[#This Row],[Kamp]],"- ")</f>
        <v>Strandby Elling</v>
      </c>
      <c r="D2939">
        <v>45227</v>
      </c>
      <c r="E2939">
        <v>75124</v>
      </c>
      <c r="F2939">
        <v>20232024</v>
      </c>
      <c r="G2939" t="s">
        <v>17</v>
      </c>
      <c r="H2939" t="s">
        <v>668</v>
      </c>
      <c r="I2939" t="s">
        <v>678</v>
      </c>
      <c r="J2939">
        <v>2</v>
      </c>
      <c r="K2939">
        <v>31144</v>
      </c>
      <c r="L2939">
        <v>207</v>
      </c>
      <c r="M2939" t="s">
        <v>631</v>
      </c>
      <c r="N2939" t="s">
        <v>269</v>
      </c>
      <c r="O2939" t="s">
        <v>634</v>
      </c>
      <c r="P2939">
        <v>71</v>
      </c>
      <c r="Q2939" t="s">
        <v>634</v>
      </c>
      <c r="R2939">
        <f>SUMIFS(Table2[number],Table2[Event],"Goal",Table2[H/U],"HOME",Table2[GameID],Table2[[#This Row],[GameID]],Table2[GameTime],"&lt;="&amp;Table2[[#This Row],[GameTime]])</f>
        <v>5</v>
      </c>
      <c r="S2939">
        <f>SUMIFS(Table2[number],Table2[Event],"Goal",Table2[H/U],"AWAY",Table2[GameID],Table2[[#This Row],[GameID]],Table2[GameTime],"&lt;="&amp;Table2[[#This Row],[GameTime]])</f>
        <v>2</v>
      </c>
      <c r="T2939" t="str">
        <f>IF(Table2[[#This Row],[Event]]="Goal",Table2[[#This Row],[Hscore]]&amp;"-"&amp;Table2[[#This Row],[Uscore]],"")</f>
        <v/>
      </c>
      <c r="U2939">
        <v>1564</v>
      </c>
      <c r="V2939" s="1">
        <f>Table2[[#This Row],[GameTime]]-(Table2[[#This Row],[period]]-1)*1200</f>
        <v>364</v>
      </c>
      <c r="W2939" s="1">
        <f>ROUNDDOWN(Table2[[#This Row],[Time]]/60,0)</f>
        <v>6</v>
      </c>
      <c r="X2939" s="1">
        <f>ROUNDDOWN((Table2[[#This Row],[Time]]/60-Table2[[#This Row],[Time2]])*60,0)</f>
        <v>3</v>
      </c>
      <c r="Y2939" s="1" t="str">
        <f>IF(Table2[[#This Row],[Time2]]&lt;10,0&amp;Table2[[#This Row],[Time2]],Table2[[#This Row],[Time2]])</f>
        <v>06</v>
      </c>
      <c r="Z2939" s="1" t="str">
        <f>IF(Table2[[#This Row],[Time3]]&lt;10,0&amp;Table2[[#This Row],[Time3]],Table2[[#This Row],[Time3]])</f>
        <v>03</v>
      </c>
      <c r="AA2939" s="2" t="str">
        <f>Table2[[#This Row],[Time4]]&amp;":"&amp;Table2[[#This Row],[Time5]]</f>
        <v>06:03</v>
      </c>
      <c r="AB2939" s="1" cm="1">
        <f t="array" ref="AB2939">IFERROR(IF(Table2[[#This Row],[code]]="","",_xlfn.IFS(AND(Table2[[#This Row],[code]]&lt;400,Table2[[#This Row],[code]]&lt;&gt;""),2,Table2[[#This Row],[code]]&gt;500,4)),"")</f>
        <v>2</v>
      </c>
      <c r="AC2939" s="1">
        <f>IF(Table2[[#This Row],[Event]]="Penalty",Table2[[#This Row],[number]],IF(Table2[[#This Row],[Event]]="Time-Out",401,""))</f>
        <v>207</v>
      </c>
      <c r="AD2939" s="1">
        <f>ROW(A2938)</f>
        <v>2938</v>
      </c>
      <c r="AE2939" s="1">
        <f>COUNTIFS(Table2[GameID],Table2[[#This Row],[GameID]],Table2[Column1],"&lt;="&amp;Table2[[#This Row],[Column1]])-1</f>
        <v>11</v>
      </c>
    </row>
    <row r="2940" spans="1:31" x14ac:dyDescent="0.45">
      <c r="A2940" t="s">
        <v>557</v>
      </c>
      <c r="B2940" t="str">
        <f>_xlfn.TEXTBEFORE(Table2[[#This Row],[Kamp]]," - ")</f>
        <v>Sunds Seahawks</v>
      </c>
      <c r="C2940" t="str">
        <f>_xlfn.TEXTAFTER(Table2[[#This Row],[Kamp]],"- ")</f>
        <v>Strandby Elling</v>
      </c>
      <c r="D2940">
        <v>45227</v>
      </c>
      <c r="E2940">
        <v>75124</v>
      </c>
      <c r="F2940">
        <v>20232024</v>
      </c>
      <c r="G2940" t="s">
        <v>17</v>
      </c>
      <c r="H2940" t="s">
        <v>668</v>
      </c>
      <c r="I2940" t="s">
        <v>678</v>
      </c>
      <c r="J2940">
        <v>2</v>
      </c>
      <c r="K2940">
        <v>31144</v>
      </c>
      <c r="L2940">
        <v>1</v>
      </c>
      <c r="M2940" t="s">
        <v>630</v>
      </c>
      <c r="N2940" t="s">
        <v>214</v>
      </c>
      <c r="O2940" t="s">
        <v>228</v>
      </c>
      <c r="P2940">
        <v>7</v>
      </c>
      <c r="Q2940">
        <v>77</v>
      </c>
      <c r="R2940">
        <f>SUMIFS(Table2[number],Table2[Event],"Goal",Table2[H/U],"HOME",Table2[GameID],Table2[[#This Row],[GameID]],Table2[GameTime],"&lt;="&amp;Table2[[#This Row],[GameTime]])</f>
        <v>6</v>
      </c>
      <c r="S2940">
        <f>SUMIFS(Table2[number],Table2[Event],"Goal",Table2[H/U],"AWAY",Table2[GameID],Table2[[#This Row],[GameID]],Table2[GameTime],"&lt;="&amp;Table2[[#This Row],[GameTime]])</f>
        <v>2</v>
      </c>
      <c r="T2940" t="str">
        <f>IF(Table2[[#This Row],[Event]]="Goal",Table2[[#This Row],[Hscore]]&amp;"-"&amp;Table2[[#This Row],[Uscore]],"")</f>
        <v>6-2</v>
      </c>
      <c r="U2940">
        <v>1628</v>
      </c>
      <c r="V2940" s="1">
        <f>Table2[[#This Row],[GameTime]]-(Table2[[#This Row],[period]]-1)*1200</f>
        <v>428</v>
      </c>
      <c r="W2940" s="1">
        <f>ROUNDDOWN(Table2[[#This Row],[Time]]/60,0)</f>
        <v>7</v>
      </c>
      <c r="X2940" s="1">
        <f>ROUNDDOWN((Table2[[#This Row],[Time]]/60-Table2[[#This Row],[Time2]])*60,0)</f>
        <v>8</v>
      </c>
      <c r="Y2940" s="1" t="str">
        <f>IF(Table2[[#This Row],[Time2]]&lt;10,0&amp;Table2[[#This Row],[Time2]],Table2[[#This Row],[Time2]])</f>
        <v>07</v>
      </c>
      <c r="Z2940" s="1" t="str">
        <f>IF(Table2[[#This Row],[Time3]]&lt;10,0&amp;Table2[[#This Row],[Time3]],Table2[[#This Row],[Time3]])</f>
        <v>08</v>
      </c>
      <c r="AA2940" s="2" t="str">
        <f>Table2[[#This Row],[Time4]]&amp;":"&amp;Table2[[#This Row],[Time5]]</f>
        <v>07:08</v>
      </c>
      <c r="AB2940" s="1" t="str" cm="1">
        <f t="array" ref="AB2940">IFERROR(IF(Table2[[#This Row],[code]]="","",_xlfn.IFS(AND(Table2[[#This Row],[code]]&lt;400,Table2[[#This Row],[code]]&lt;&gt;""),2,Table2[[#This Row],[code]]&gt;500,4)),"")</f>
        <v/>
      </c>
      <c r="AC2940" s="1" t="str">
        <f>IF(Table2[[#This Row],[Event]]="Penalty",Table2[[#This Row],[number]],IF(Table2[[#This Row],[Event]]="Time-Out",401,""))</f>
        <v/>
      </c>
      <c r="AD2940" s="1">
        <f>ROW(A2939)</f>
        <v>2939</v>
      </c>
      <c r="AE2940" s="1">
        <f>COUNTIFS(Table2[GameID],Table2[[#This Row],[GameID]],Table2[Column1],"&lt;="&amp;Table2[[#This Row],[Column1]])-1</f>
        <v>12</v>
      </c>
    </row>
    <row r="2941" spans="1:31" x14ac:dyDescent="0.45">
      <c r="A2941" t="s">
        <v>557</v>
      </c>
      <c r="B2941" t="str">
        <f>_xlfn.TEXTBEFORE(Table2[[#This Row],[Kamp]]," - ")</f>
        <v>Sunds Seahawks</v>
      </c>
      <c r="C2941" t="str">
        <f>_xlfn.TEXTAFTER(Table2[[#This Row],[Kamp]],"- ")</f>
        <v>Strandby Elling</v>
      </c>
      <c r="D2941">
        <v>45227</v>
      </c>
      <c r="E2941">
        <v>75124</v>
      </c>
      <c r="F2941">
        <v>20232024</v>
      </c>
      <c r="G2941" t="s">
        <v>17</v>
      </c>
      <c r="H2941" t="s">
        <v>671</v>
      </c>
      <c r="I2941" t="s">
        <v>677</v>
      </c>
      <c r="J2941">
        <v>2</v>
      </c>
      <c r="K2941">
        <v>31148</v>
      </c>
      <c r="L2941">
        <v>1</v>
      </c>
      <c r="M2941" t="s">
        <v>630</v>
      </c>
      <c r="N2941" t="s">
        <v>474</v>
      </c>
      <c r="O2941" t="s">
        <v>634</v>
      </c>
      <c r="P2941">
        <v>20</v>
      </c>
      <c r="Q2941" t="s">
        <v>634</v>
      </c>
      <c r="R2941">
        <f>SUMIFS(Table2[number],Table2[Event],"Goal",Table2[H/U],"HOME",Table2[GameID],Table2[[#This Row],[GameID]],Table2[GameTime],"&lt;="&amp;Table2[[#This Row],[GameTime]])</f>
        <v>6</v>
      </c>
      <c r="S2941">
        <f>SUMIFS(Table2[number],Table2[Event],"Goal",Table2[H/U],"AWAY",Table2[GameID],Table2[[#This Row],[GameID]],Table2[GameTime],"&lt;="&amp;Table2[[#This Row],[GameTime]])</f>
        <v>3</v>
      </c>
      <c r="T2941" t="str">
        <f>IF(Table2[[#This Row],[Event]]="Goal",Table2[[#This Row],[Hscore]]&amp;"-"&amp;Table2[[#This Row],[Uscore]],"")</f>
        <v>6-3</v>
      </c>
      <c r="U2941">
        <v>1784</v>
      </c>
      <c r="V2941" s="1">
        <f>Table2[[#This Row],[GameTime]]-(Table2[[#This Row],[period]]-1)*1200</f>
        <v>584</v>
      </c>
      <c r="W2941" s="1">
        <f>ROUNDDOWN(Table2[[#This Row],[Time]]/60,0)</f>
        <v>9</v>
      </c>
      <c r="X2941" s="1">
        <f>ROUNDDOWN((Table2[[#This Row],[Time]]/60-Table2[[#This Row],[Time2]])*60,0)</f>
        <v>44</v>
      </c>
      <c r="Y2941" s="1" t="str">
        <f>IF(Table2[[#This Row],[Time2]]&lt;10,0&amp;Table2[[#This Row],[Time2]],Table2[[#This Row],[Time2]])</f>
        <v>09</v>
      </c>
      <c r="Z2941" s="1">
        <f>IF(Table2[[#This Row],[Time3]]&lt;10,0&amp;Table2[[#This Row],[Time3]],Table2[[#This Row],[Time3]])</f>
        <v>44</v>
      </c>
      <c r="AA2941" s="2" t="str">
        <f>Table2[[#This Row],[Time4]]&amp;":"&amp;Table2[[#This Row],[Time5]]</f>
        <v>09:44</v>
      </c>
      <c r="AB2941" s="1" t="str" cm="1">
        <f t="array" ref="AB2941">IFERROR(IF(Table2[[#This Row],[code]]="","",_xlfn.IFS(AND(Table2[[#This Row],[code]]&lt;400,Table2[[#This Row],[code]]&lt;&gt;""),2,Table2[[#This Row],[code]]&gt;500,4)),"")</f>
        <v/>
      </c>
      <c r="AC2941" s="1" t="str">
        <f>IF(Table2[[#This Row],[Event]]="Penalty",Table2[[#This Row],[number]],IF(Table2[[#This Row],[Event]]="Time-Out",401,""))</f>
        <v/>
      </c>
      <c r="AD2941" s="1">
        <f>ROW(A2940)</f>
        <v>2940</v>
      </c>
      <c r="AE2941" s="1">
        <f>COUNTIFS(Table2[GameID],Table2[[#This Row],[GameID]],Table2[Column1],"&lt;="&amp;Table2[[#This Row],[Column1]])-1</f>
        <v>13</v>
      </c>
    </row>
    <row r="2942" spans="1:31" x14ac:dyDescent="0.45">
      <c r="A2942" t="s">
        <v>557</v>
      </c>
      <c r="B2942" t="str">
        <f>_xlfn.TEXTBEFORE(Table2[[#This Row],[Kamp]]," - ")</f>
        <v>Sunds Seahawks</v>
      </c>
      <c r="C2942" t="str">
        <f>_xlfn.TEXTAFTER(Table2[[#This Row],[Kamp]],"- ")</f>
        <v>Strandby Elling</v>
      </c>
      <c r="D2942">
        <v>45227</v>
      </c>
      <c r="E2942">
        <v>75124</v>
      </c>
      <c r="F2942">
        <v>20232024</v>
      </c>
      <c r="G2942" t="s">
        <v>17</v>
      </c>
      <c r="H2942" t="s">
        <v>668</v>
      </c>
      <c r="I2942" t="s">
        <v>678</v>
      </c>
      <c r="J2942">
        <v>2</v>
      </c>
      <c r="K2942">
        <v>31144</v>
      </c>
      <c r="L2942">
        <v>1</v>
      </c>
      <c r="M2942" t="s">
        <v>630</v>
      </c>
      <c r="N2942" t="s">
        <v>215</v>
      </c>
      <c r="O2942" t="s">
        <v>228</v>
      </c>
      <c r="P2942">
        <v>9</v>
      </c>
      <c r="Q2942">
        <v>77</v>
      </c>
      <c r="R2942">
        <f>SUMIFS(Table2[number],Table2[Event],"Goal",Table2[H/U],"HOME",Table2[GameID],Table2[[#This Row],[GameID]],Table2[GameTime],"&lt;="&amp;Table2[[#This Row],[GameTime]])</f>
        <v>7</v>
      </c>
      <c r="S2942">
        <f>SUMIFS(Table2[number],Table2[Event],"Goal",Table2[H/U],"AWAY",Table2[GameID],Table2[[#This Row],[GameID]],Table2[GameTime],"&lt;="&amp;Table2[[#This Row],[GameTime]])</f>
        <v>3</v>
      </c>
      <c r="T2942" t="str">
        <f>IF(Table2[[#This Row],[Event]]="Goal",Table2[[#This Row],[Hscore]]&amp;"-"&amp;Table2[[#This Row],[Uscore]],"")</f>
        <v>7-3</v>
      </c>
      <c r="U2942">
        <v>1833</v>
      </c>
      <c r="V2942" s="1">
        <f>Table2[[#This Row],[GameTime]]-(Table2[[#This Row],[period]]-1)*1200</f>
        <v>633</v>
      </c>
      <c r="W2942" s="1">
        <f>ROUNDDOWN(Table2[[#This Row],[Time]]/60,0)</f>
        <v>10</v>
      </c>
      <c r="X2942" s="1">
        <f>ROUNDDOWN((Table2[[#This Row],[Time]]/60-Table2[[#This Row],[Time2]])*60,0)</f>
        <v>33</v>
      </c>
      <c r="Y2942" s="1">
        <f>IF(Table2[[#This Row],[Time2]]&lt;10,0&amp;Table2[[#This Row],[Time2]],Table2[[#This Row],[Time2]])</f>
        <v>10</v>
      </c>
      <c r="Z2942" s="1">
        <f>IF(Table2[[#This Row],[Time3]]&lt;10,0&amp;Table2[[#This Row],[Time3]],Table2[[#This Row],[Time3]])</f>
        <v>33</v>
      </c>
      <c r="AA2942" s="2" t="str">
        <f>Table2[[#This Row],[Time4]]&amp;":"&amp;Table2[[#This Row],[Time5]]</f>
        <v>10:33</v>
      </c>
      <c r="AB2942" s="1" t="str" cm="1">
        <f t="array" ref="AB2942">IFERROR(IF(Table2[[#This Row],[code]]="","",_xlfn.IFS(AND(Table2[[#This Row],[code]]&lt;400,Table2[[#This Row],[code]]&lt;&gt;""),2,Table2[[#This Row],[code]]&gt;500,4)),"")</f>
        <v/>
      </c>
      <c r="AC2942" s="1" t="str">
        <f>IF(Table2[[#This Row],[Event]]="Penalty",Table2[[#This Row],[number]],IF(Table2[[#This Row],[Event]]="Time-Out",401,""))</f>
        <v/>
      </c>
      <c r="AD2942" s="1">
        <f>ROW(A2941)</f>
        <v>2941</v>
      </c>
      <c r="AE2942" s="1">
        <f>COUNTIFS(Table2[GameID],Table2[[#This Row],[GameID]],Table2[Column1],"&lt;="&amp;Table2[[#This Row],[Column1]])-1</f>
        <v>14</v>
      </c>
    </row>
    <row r="2943" spans="1:31" x14ac:dyDescent="0.45">
      <c r="A2943" t="s">
        <v>557</v>
      </c>
      <c r="B2943" t="str">
        <f>_xlfn.TEXTBEFORE(Table2[[#This Row],[Kamp]]," - ")</f>
        <v>Sunds Seahawks</v>
      </c>
      <c r="C2943" t="str">
        <f>_xlfn.TEXTAFTER(Table2[[#This Row],[Kamp]],"- ")</f>
        <v>Strandby Elling</v>
      </c>
      <c r="D2943">
        <v>45227</v>
      </c>
      <c r="E2943">
        <v>75124</v>
      </c>
      <c r="F2943">
        <v>20232024</v>
      </c>
      <c r="G2943" t="s">
        <v>17</v>
      </c>
      <c r="H2943" t="s">
        <v>668</v>
      </c>
      <c r="I2943" t="s">
        <v>678</v>
      </c>
      <c r="J2943">
        <v>2</v>
      </c>
      <c r="K2943">
        <v>31144</v>
      </c>
      <c r="L2943">
        <v>1</v>
      </c>
      <c r="M2943" t="s">
        <v>630</v>
      </c>
      <c r="N2943" t="s">
        <v>228</v>
      </c>
      <c r="O2943" t="s">
        <v>219</v>
      </c>
      <c r="P2943">
        <v>77</v>
      </c>
      <c r="Q2943">
        <v>23</v>
      </c>
      <c r="R2943">
        <f>SUMIFS(Table2[number],Table2[Event],"Goal",Table2[H/U],"HOME",Table2[GameID],Table2[[#This Row],[GameID]],Table2[GameTime],"&lt;="&amp;Table2[[#This Row],[GameTime]])</f>
        <v>8</v>
      </c>
      <c r="S2943">
        <f>SUMIFS(Table2[number],Table2[Event],"Goal",Table2[H/U],"AWAY",Table2[GameID],Table2[[#This Row],[GameID]],Table2[GameTime],"&lt;="&amp;Table2[[#This Row],[GameTime]])</f>
        <v>3</v>
      </c>
      <c r="T2943" t="str">
        <f>IF(Table2[[#This Row],[Event]]="Goal",Table2[[#This Row],[Hscore]]&amp;"-"&amp;Table2[[#This Row],[Uscore]],"")</f>
        <v>8-3</v>
      </c>
      <c r="U2943">
        <v>1885</v>
      </c>
      <c r="V2943" s="1">
        <f>Table2[[#This Row],[GameTime]]-(Table2[[#This Row],[period]]-1)*1200</f>
        <v>685</v>
      </c>
      <c r="W2943" s="1">
        <f>ROUNDDOWN(Table2[[#This Row],[Time]]/60,0)</f>
        <v>11</v>
      </c>
      <c r="X2943" s="1">
        <f>ROUNDDOWN((Table2[[#This Row],[Time]]/60-Table2[[#This Row],[Time2]])*60,0)</f>
        <v>25</v>
      </c>
      <c r="Y2943" s="1">
        <f>IF(Table2[[#This Row],[Time2]]&lt;10,0&amp;Table2[[#This Row],[Time2]],Table2[[#This Row],[Time2]])</f>
        <v>11</v>
      </c>
      <c r="Z2943" s="1">
        <f>IF(Table2[[#This Row],[Time3]]&lt;10,0&amp;Table2[[#This Row],[Time3]],Table2[[#This Row],[Time3]])</f>
        <v>25</v>
      </c>
      <c r="AA2943" s="2" t="str">
        <f>Table2[[#This Row],[Time4]]&amp;":"&amp;Table2[[#This Row],[Time5]]</f>
        <v>11:25</v>
      </c>
      <c r="AB2943" s="1" t="str" cm="1">
        <f t="array" ref="AB2943">IFERROR(IF(Table2[[#This Row],[code]]="","",_xlfn.IFS(AND(Table2[[#This Row],[code]]&lt;400,Table2[[#This Row],[code]]&lt;&gt;""),2,Table2[[#This Row],[code]]&gt;500,4)),"")</f>
        <v/>
      </c>
      <c r="AC2943" s="1" t="str">
        <f>IF(Table2[[#This Row],[Event]]="Penalty",Table2[[#This Row],[number]],IF(Table2[[#This Row],[Event]]="Time-Out",401,""))</f>
        <v/>
      </c>
      <c r="AD2943" s="1">
        <f>ROW(A2942)</f>
        <v>2942</v>
      </c>
      <c r="AE2943" s="1">
        <f>COUNTIFS(Table2[GameID],Table2[[#This Row],[GameID]],Table2[Column1],"&lt;="&amp;Table2[[#This Row],[Column1]])-1</f>
        <v>15</v>
      </c>
    </row>
    <row r="2944" spans="1:31" x14ac:dyDescent="0.45">
      <c r="A2944" t="s">
        <v>557</v>
      </c>
      <c r="B2944" t="str">
        <f>_xlfn.TEXTBEFORE(Table2[[#This Row],[Kamp]]," - ")</f>
        <v>Sunds Seahawks</v>
      </c>
      <c r="C2944" t="str">
        <f>_xlfn.TEXTAFTER(Table2[[#This Row],[Kamp]],"- ")</f>
        <v>Strandby Elling</v>
      </c>
      <c r="D2944">
        <v>45227</v>
      </c>
      <c r="E2944">
        <v>75124</v>
      </c>
      <c r="F2944">
        <v>20232024</v>
      </c>
      <c r="G2944" t="s">
        <v>17</v>
      </c>
      <c r="H2944" t="s">
        <v>671</v>
      </c>
      <c r="I2944" t="s">
        <v>677</v>
      </c>
      <c r="J2944">
        <v>2</v>
      </c>
      <c r="K2944">
        <v>31148</v>
      </c>
      <c r="L2944">
        <v>201</v>
      </c>
      <c r="M2944" t="s">
        <v>631</v>
      </c>
      <c r="N2944" t="s">
        <v>527</v>
      </c>
      <c r="O2944" t="s">
        <v>634</v>
      </c>
      <c r="P2944">
        <v>7</v>
      </c>
      <c r="Q2944" t="s">
        <v>634</v>
      </c>
      <c r="R2944">
        <f>SUMIFS(Table2[number],Table2[Event],"Goal",Table2[H/U],"HOME",Table2[GameID],Table2[[#This Row],[GameID]],Table2[GameTime],"&lt;="&amp;Table2[[#This Row],[GameTime]])</f>
        <v>8</v>
      </c>
      <c r="S2944">
        <f>SUMIFS(Table2[number],Table2[Event],"Goal",Table2[H/U],"AWAY",Table2[GameID],Table2[[#This Row],[GameID]],Table2[GameTime],"&lt;="&amp;Table2[[#This Row],[GameTime]])</f>
        <v>3</v>
      </c>
      <c r="T2944" t="str">
        <f>IF(Table2[[#This Row],[Event]]="Goal",Table2[[#This Row],[Hscore]]&amp;"-"&amp;Table2[[#This Row],[Uscore]],"")</f>
        <v/>
      </c>
      <c r="U2944">
        <v>2050</v>
      </c>
      <c r="V2944" s="1">
        <f>Table2[[#This Row],[GameTime]]-(Table2[[#This Row],[period]]-1)*1200</f>
        <v>850</v>
      </c>
      <c r="W2944" s="1">
        <f>ROUNDDOWN(Table2[[#This Row],[Time]]/60,0)</f>
        <v>14</v>
      </c>
      <c r="X2944" s="1">
        <f>ROUNDDOWN((Table2[[#This Row],[Time]]/60-Table2[[#This Row],[Time2]])*60,0)</f>
        <v>9</v>
      </c>
      <c r="Y2944" s="1">
        <f>IF(Table2[[#This Row],[Time2]]&lt;10,0&amp;Table2[[#This Row],[Time2]],Table2[[#This Row],[Time2]])</f>
        <v>14</v>
      </c>
      <c r="Z2944" s="1" t="str">
        <f>IF(Table2[[#This Row],[Time3]]&lt;10,0&amp;Table2[[#This Row],[Time3]],Table2[[#This Row],[Time3]])</f>
        <v>09</v>
      </c>
      <c r="AA2944" s="2" t="str">
        <f>Table2[[#This Row],[Time4]]&amp;":"&amp;Table2[[#This Row],[Time5]]</f>
        <v>14:09</v>
      </c>
      <c r="AB2944" s="1" cm="1">
        <f t="array" ref="AB2944">IFERROR(IF(Table2[[#This Row],[code]]="","",_xlfn.IFS(AND(Table2[[#This Row],[code]]&lt;400,Table2[[#This Row],[code]]&lt;&gt;""),2,Table2[[#This Row],[code]]&gt;500,4)),"")</f>
        <v>2</v>
      </c>
      <c r="AC2944" s="1">
        <f>IF(Table2[[#This Row],[Event]]="Penalty",Table2[[#This Row],[number]],IF(Table2[[#This Row],[Event]]="Time-Out",401,""))</f>
        <v>201</v>
      </c>
      <c r="AD2944" s="1">
        <f>ROW(A2943)</f>
        <v>2943</v>
      </c>
      <c r="AE2944" s="1">
        <f>COUNTIFS(Table2[GameID],Table2[[#This Row],[GameID]],Table2[Column1],"&lt;="&amp;Table2[[#This Row],[Column1]])-1</f>
        <v>16</v>
      </c>
    </row>
    <row r="2945" spans="1:31" x14ac:dyDescent="0.45">
      <c r="A2945" t="s">
        <v>557</v>
      </c>
      <c r="B2945" t="str">
        <f>_xlfn.TEXTBEFORE(Table2[[#This Row],[Kamp]]," - ")</f>
        <v>Sunds Seahawks</v>
      </c>
      <c r="C2945" t="str">
        <f>_xlfn.TEXTAFTER(Table2[[#This Row],[Kamp]],"- ")</f>
        <v>Strandby Elling</v>
      </c>
      <c r="D2945">
        <v>45227</v>
      </c>
      <c r="E2945">
        <v>75124</v>
      </c>
      <c r="F2945">
        <v>20232024</v>
      </c>
      <c r="G2945" t="s">
        <v>17</v>
      </c>
      <c r="H2945" t="s">
        <v>668</v>
      </c>
      <c r="I2945" t="s">
        <v>678</v>
      </c>
      <c r="J2945">
        <v>2</v>
      </c>
      <c r="K2945">
        <v>31144</v>
      </c>
      <c r="L2945">
        <v>1</v>
      </c>
      <c r="M2945" t="s">
        <v>630</v>
      </c>
      <c r="N2945" t="s">
        <v>219</v>
      </c>
      <c r="O2945" t="s">
        <v>231</v>
      </c>
      <c r="P2945">
        <v>23</v>
      </c>
      <c r="Q2945">
        <v>97</v>
      </c>
      <c r="R2945">
        <f>SUMIFS(Table2[number],Table2[Event],"Goal",Table2[H/U],"HOME",Table2[GameID],Table2[[#This Row],[GameID]],Table2[GameTime],"&lt;="&amp;Table2[[#This Row],[GameTime]])</f>
        <v>9</v>
      </c>
      <c r="S2945">
        <f>SUMIFS(Table2[number],Table2[Event],"Goal",Table2[H/U],"AWAY",Table2[GameID],Table2[[#This Row],[GameID]],Table2[GameTime],"&lt;="&amp;Table2[[#This Row],[GameTime]])</f>
        <v>3</v>
      </c>
      <c r="T2945" t="str">
        <f>IF(Table2[[#This Row],[Event]]="Goal",Table2[[#This Row],[Hscore]]&amp;"-"&amp;Table2[[#This Row],[Uscore]],"")</f>
        <v>9-3</v>
      </c>
      <c r="U2945">
        <v>2146</v>
      </c>
      <c r="V2945" s="1">
        <f>Table2[[#This Row],[GameTime]]-(Table2[[#This Row],[period]]-1)*1200</f>
        <v>946</v>
      </c>
      <c r="W2945" s="1">
        <f>ROUNDDOWN(Table2[[#This Row],[Time]]/60,0)</f>
        <v>15</v>
      </c>
      <c r="X2945" s="1">
        <f>ROUNDDOWN((Table2[[#This Row],[Time]]/60-Table2[[#This Row],[Time2]])*60,0)</f>
        <v>46</v>
      </c>
      <c r="Y2945" s="1">
        <f>IF(Table2[[#This Row],[Time2]]&lt;10,0&amp;Table2[[#This Row],[Time2]],Table2[[#This Row],[Time2]])</f>
        <v>15</v>
      </c>
      <c r="Z2945" s="1">
        <f>IF(Table2[[#This Row],[Time3]]&lt;10,0&amp;Table2[[#This Row],[Time3]],Table2[[#This Row],[Time3]])</f>
        <v>46</v>
      </c>
      <c r="AA2945" s="2" t="str">
        <f>Table2[[#This Row],[Time4]]&amp;":"&amp;Table2[[#This Row],[Time5]]</f>
        <v>15:46</v>
      </c>
      <c r="AB2945" s="1" t="str" cm="1">
        <f t="array" ref="AB2945">IFERROR(IF(Table2[[#This Row],[code]]="","",_xlfn.IFS(AND(Table2[[#This Row],[code]]&lt;400,Table2[[#This Row],[code]]&lt;&gt;""),2,Table2[[#This Row],[code]]&gt;500,4)),"")</f>
        <v/>
      </c>
      <c r="AC2945" s="1" t="str">
        <f>IF(Table2[[#This Row],[Event]]="Penalty",Table2[[#This Row],[number]],IF(Table2[[#This Row],[Event]]="Time-Out",401,""))</f>
        <v/>
      </c>
      <c r="AD2945" s="1">
        <f>ROW(A2944)</f>
        <v>2944</v>
      </c>
      <c r="AE2945" s="1">
        <f>COUNTIFS(Table2[GameID],Table2[[#This Row],[GameID]],Table2[Column1],"&lt;="&amp;Table2[[#This Row],[Column1]])-1</f>
        <v>17</v>
      </c>
    </row>
    <row r="2946" spans="1:31" x14ac:dyDescent="0.45">
      <c r="A2946" t="s">
        <v>557</v>
      </c>
      <c r="B2946" t="str">
        <f>_xlfn.TEXTBEFORE(Table2[[#This Row],[Kamp]]," - ")</f>
        <v>Sunds Seahawks</v>
      </c>
      <c r="C2946" t="str">
        <f>_xlfn.TEXTAFTER(Table2[[#This Row],[Kamp]],"- ")</f>
        <v>Strandby Elling</v>
      </c>
      <c r="D2946">
        <v>45227</v>
      </c>
      <c r="E2946">
        <v>75124</v>
      </c>
      <c r="F2946">
        <v>20232024</v>
      </c>
      <c r="G2946" t="s">
        <v>17</v>
      </c>
      <c r="H2946" t="s">
        <v>668</v>
      </c>
      <c r="I2946" t="s">
        <v>678</v>
      </c>
      <c r="J2946">
        <v>3</v>
      </c>
      <c r="K2946">
        <v>31144</v>
      </c>
      <c r="L2946">
        <v>1</v>
      </c>
      <c r="M2946" t="s">
        <v>630</v>
      </c>
      <c r="N2946" t="s">
        <v>218</v>
      </c>
      <c r="O2946" t="s">
        <v>213</v>
      </c>
      <c r="P2946">
        <v>17</v>
      </c>
      <c r="Q2946">
        <v>5</v>
      </c>
      <c r="R2946">
        <f>SUMIFS(Table2[number],Table2[Event],"Goal",Table2[H/U],"HOME",Table2[GameID],Table2[[#This Row],[GameID]],Table2[GameTime],"&lt;="&amp;Table2[[#This Row],[GameTime]])</f>
        <v>10</v>
      </c>
      <c r="S2946">
        <f>SUMIFS(Table2[number],Table2[Event],"Goal",Table2[H/U],"AWAY",Table2[GameID],Table2[[#This Row],[GameID]],Table2[GameTime],"&lt;="&amp;Table2[[#This Row],[GameTime]])</f>
        <v>3</v>
      </c>
      <c r="T2946" t="str">
        <f>IF(Table2[[#This Row],[Event]]="Goal",Table2[[#This Row],[Hscore]]&amp;"-"&amp;Table2[[#This Row],[Uscore]],"")</f>
        <v>10-3</v>
      </c>
      <c r="U2946">
        <v>2458</v>
      </c>
      <c r="V2946" s="1">
        <f>Table2[[#This Row],[GameTime]]-(Table2[[#This Row],[period]]-1)*1200</f>
        <v>58</v>
      </c>
      <c r="W2946" s="1">
        <f>ROUNDDOWN(Table2[[#This Row],[Time]]/60,0)</f>
        <v>0</v>
      </c>
      <c r="X2946" s="1">
        <f>ROUNDDOWN((Table2[[#This Row],[Time]]/60-Table2[[#This Row],[Time2]])*60,0)</f>
        <v>58</v>
      </c>
      <c r="Y2946" s="1" t="str">
        <f>IF(Table2[[#This Row],[Time2]]&lt;10,0&amp;Table2[[#This Row],[Time2]],Table2[[#This Row],[Time2]])</f>
        <v>00</v>
      </c>
      <c r="Z2946" s="1">
        <f>IF(Table2[[#This Row],[Time3]]&lt;10,0&amp;Table2[[#This Row],[Time3]],Table2[[#This Row],[Time3]])</f>
        <v>58</v>
      </c>
      <c r="AA2946" s="2" t="str">
        <f>Table2[[#This Row],[Time4]]&amp;":"&amp;Table2[[#This Row],[Time5]]</f>
        <v>00:58</v>
      </c>
      <c r="AB2946" s="1" t="str" cm="1">
        <f t="array" ref="AB2946">IFERROR(IF(Table2[[#This Row],[code]]="","",_xlfn.IFS(AND(Table2[[#This Row],[code]]&lt;400,Table2[[#This Row],[code]]&lt;&gt;""),2,Table2[[#This Row],[code]]&gt;500,4)),"")</f>
        <v/>
      </c>
      <c r="AC2946" s="1" t="str">
        <f>IF(Table2[[#This Row],[Event]]="Penalty",Table2[[#This Row],[number]],IF(Table2[[#This Row],[Event]]="Time-Out",401,""))</f>
        <v/>
      </c>
      <c r="AD2946" s="1">
        <f>ROW(A2945)</f>
        <v>2945</v>
      </c>
      <c r="AE2946" s="1">
        <f>COUNTIFS(Table2[GameID],Table2[[#This Row],[GameID]],Table2[Column1],"&lt;="&amp;Table2[[#This Row],[Column1]])-1</f>
        <v>18</v>
      </c>
    </row>
    <row r="2947" spans="1:31" x14ac:dyDescent="0.45">
      <c r="A2947" t="s">
        <v>557</v>
      </c>
      <c r="B2947" t="str">
        <f>_xlfn.TEXTBEFORE(Table2[[#This Row],[Kamp]]," - ")</f>
        <v>Sunds Seahawks</v>
      </c>
      <c r="C2947" t="str">
        <f>_xlfn.TEXTAFTER(Table2[[#This Row],[Kamp]],"- ")</f>
        <v>Strandby Elling</v>
      </c>
      <c r="D2947">
        <v>45227</v>
      </c>
      <c r="E2947">
        <v>75124</v>
      </c>
      <c r="F2947">
        <v>20232024</v>
      </c>
      <c r="G2947" t="s">
        <v>17</v>
      </c>
      <c r="H2947" t="s">
        <v>668</v>
      </c>
      <c r="I2947" t="s">
        <v>678</v>
      </c>
      <c r="J2947">
        <v>3</v>
      </c>
      <c r="K2947">
        <v>31144</v>
      </c>
      <c r="L2947">
        <v>213</v>
      </c>
      <c r="M2947" t="s">
        <v>631</v>
      </c>
      <c r="N2947" t="s">
        <v>227</v>
      </c>
      <c r="O2947" t="s">
        <v>634</v>
      </c>
      <c r="P2947">
        <v>74</v>
      </c>
      <c r="Q2947" t="s">
        <v>634</v>
      </c>
      <c r="R2947">
        <f>SUMIFS(Table2[number],Table2[Event],"Goal",Table2[H/U],"HOME",Table2[GameID],Table2[[#This Row],[GameID]],Table2[GameTime],"&lt;="&amp;Table2[[#This Row],[GameTime]])</f>
        <v>10</v>
      </c>
      <c r="S2947">
        <f>SUMIFS(Table2[number],Table2[Event],"Goal",Table2[H/U],"AWAY",Table2[GameID],Table2[[#This Row],[GameID]],Table2[GameTime],"&lt;="&amp;Table2[[#This Row],[GameTime]])</f>
        <v>3</v>
      </c>
      <c r="T2947" t="str">
        <f>IF(Table2[[#This Row],[Event]]="Goal",Table2[[#This Row],[Hscore]]&amp;"-"&amp;Table2[[#This Row],[Uscore]],"")</f>
        <v/>
      </c>
      <c r="U2947">
        <v>2934</v>
      </c>
      <c r="V2947" s="1">
        <f>Table2[[#This Row],[GameTime]]-(Table2[[#This Row],[period]]-1)*1200</f>
        <v>534</v>
      </c>
      <c r="W2947" s="1">
        <f>ROUNDDOWN(Table2[[#This Row],[Time]]/60,0)</f>
        <v>8</v>
      </c>
      <c r="X2947" s="1">
        <f>ROUNDDOWN((Table2[[#This Row],[Time]]/60-Table2[[#This Row],[Time2]])*60,0)</f>
        <v>54</v>
      </c>
      <c r="Y2947" s="1" t="str">
        <f>IF(Table2[[#This Row],[Time2]]&lt;10,0&amp;Table2[[#This Row],[Time2]],Table2[[#This Row],[Time2]])</f>
        <v>08</v>
      </c>
      <c r="Z2947" s="1">
        <f>IF(Table2[[#This Row],[Time3]]&lt;10,0&amp;Table2[[#This Row],[Time3]],Table2[[#This Row],[Time3]])</f>
        <v>54</v>
      </c>
      <c r="AA2947" s="2" t="str">
        <f>Table2[[#This Row],[Time4]]&amp;":"&amp;Table2[[#This Row],[Time5]]</f>
        <v>08:54</v>
      </c>
      <c r="AB2947" s="1" cm="1">
        <f t="array" ref="AB2947">IFERROR(IF(Table2[[#This Row],[code]]="","",_xlfn.IFS(AND(Table2[[#This Row],[code]]&lt;400,Table2[[#This Row],[code]]&lt;&gt;""),2,Table2[[#This Row],[code]]&gt;500,4)),"")</f>
        <v>2</v>
      </c>
      <c r="AC2947" s="1">
        <f>IF(Table2[[#This Row],[Event]]="Penalty",Table2[[#This Row],[number]],IF(Table2[[#This Row],[Event]]="Time-Out",401,""))</f>
        <v>213</v>
      </c>
      <c r="AD2947" s="1">
        <f>ROW(A2946)</f>
        <v>2946</v>
      </c>
      <c r="AE2947" s="1">
        <f>COUNTIFS(Table2[GameID],Table2[[#This Row],[GameID]],Table2[Column1],"&lt;="&amp;Table2[[#This Row],[Column1]])-1</f>
        <v>19</v>
      </c>
    </row>
    <row r="2948" spans="1:31" x14ac:dyDescent="0.45">
      <c r="A2948" t="s">
        <v>557</v>
      </c>
      <c r="B2948" t="str">
        <f>_xlfn.TEXTBEFORE(Table2[[#This Row],[Kamp]]," - ")</f>
        <v>Sunds Seahawks</v>
      </c>
      <c r="C2948" t="str">
        <f>_xlfn.TEXTAFTER(Table2[[#This Row],[Kamp]],"- ")</f>
        <v>Strandby Elling</v>
      </c>
      <c r="D2948">
        <v>45227</v>
      </c>
      <c r="E2948">
        <v>75124</v>
      </c>
      <c r="F2948">
        <v>20232024</v>
      </c>
      <c r="G2948" t="s">
        <v>17</v>
      </c>
      <c r="H2948" t="s">
        <v>668</v>
      </c>
      <c r="I2948" t="s">
        <v>678</v>
      </c>
      <c r="J2948">
        <v>3</v>
      </c>
      <c r="K2948">
        <v>31144</v>
      </c>
      <c r="L2948">
        <v>1</v>
      </c>
      <c r="M2948" t="s">
        <v>630</v>
      </c>
      <c r="N2948" t="s">
        <v>228</v>
      </c>
      <c r="O2948" t="s">
        <v>215</v>
      </c>
      <c r="P2948">
        <v>77</v>
      </c>
      <c r="Q2948">
        <v>9</v>
      </c>
      <c r="R2948">
        <f>SUMIFS(Table2[number],Table2[Event],"Goal",Table2[H/U],"HOME",Table2[GameID],Table2[[#This Row],[GameID]],Table2[GameTime],"&lt;="&amp;Table2[[#This Row],[GameTime]])</f>
        <v>11</v>
      </c>
      <c r="S2948">
        <f>SUMIFS(Table2[number],Table2[Event],"Goal",Table2[H/U],"AWAY",Table2[GameID],Table2[[#This Row],[GameID]],Table2[GameTime],"&lt;="&amp;Table2[[#This Row],[GameTime]])</f>
        <v>3</v>
      </c>
      <c r="T2948" t="str">
        <f>IF(Table2[[#This Row],[Event]]="Goal",Table2[[#This Row],[Hscore]]&amp;"-"&amp;Table2[[#This Row],[Uscore]],"")</f>
        <v>11-3</v>
      </c>
      <c r="U2948">
        <v>2971</v>
      </c>
      <c r="V2948" s="1">
        <f>Table2[[#This Row],[GameTime]]-(Table2[[#This Row],[period]]-1)*1200</f>
        <v>571</v>
      </c>
      <c r="W2948" s="1">
        <f>ROUNDDOWN(Table2[[#This Row],[Time]]/60,0)</f>
        <v>9</v>
      </c>
      <c r="X2948" s="1">
        <f>ROUNDDOWN((Table2[[#This Row],[Time]]/60-Table2[[#This Row],[Time2]])*60,0)</f>
        <v>31</v>
      </c>
      <c r="Y2948" s="1" t="str">
        <f>IF(Table2[[#This Row],[Time2]]&lt;10,0&amp;Table2[[#This Row],[Time2]],Table2[[#This Row],[Time2]])</f>
        <v>09</v>
      </c>
      <c r="Z2948" s="1">
        <f>IF(Table2[[#This Row],[Time3]]&lt;10,0&amp;Table2[[#This Row],[Time3]],Table2[[#This Row],[Time3]])</f>
        <v>31</v>
      </c>
      <c r="AA2948" s="2" t="str">
        <f>Table2[[#This Row],[Time4]]&amp;":"&amp;Table2[[#This Row],[Time5]]</f>
        <v>09:31</v>
      </c>
      <c r="AB2948" s="1" t="str" cm="1">
        <f t="array" ref="AB2948">IFERROR(IF(Table2[[#This Row],[code]]="","",_xlfn.IFS(AND(Table2[[#This Row],[code]]&lt;400,Table2[[#This Row],[code]]&lt;&gt;""),2,Table2[[#This Row],[code]]&gt;500,4)),"")</f>
        <v/>
      </c>
      <c r="AC2948" s="1" t="str">
        <f>IF(Table2[[#This Row],[Event]]="Penalty",Table2[[#This Row],[number]],IF(Table2[[#This Row],[Event]]="Time-Out",401,""))</f>
        <v/>
      </c>
      <c r="AD2948" s="1">
        <f>ROW(A2947)</f>
        <v>2947</v>
      </c>
      <c r="AE2948" s="1">
        <f>COUNTIFS(Table2[GameID],Table2[[#This Row],[GameID]],Table2[Column1],"&lt;="&amp;Table2[[#This Row],[Column1]])-1</f>
        <v>20</v>
      </c>
    </row>
    <row r="2949" spans="1:31" x14ac:dyDescent="0.45">
      <c r="A2949" t="s">
        <v>557</v>
      </c>
      <c r="B2949" t="str">
        <f>_xlfn.TEXTBEFORE(Table2[[#This Row],[Kamp]]," - ")</f>
        <v>Sunds Seahawks</v>
      </c>
      <c r="C2949" t="str">
        <f>_xlfn.TEXTAFTER(Table2[[#This Row],[Kamp]],"- ")</f>
        <v>Strandby Elling</v>
      </c>
      <c r="D2949">
        <v>45227</v>
      </c>
      <c r="E2949">
        <v>75124</v>
      </c>
      <c r="F2949">
        <v>20232024</v>
      </c>
      <c r="G2949" t="s">
        <v>17</v>
      </c>
      <c r="H2949" t="s">
        <v>671</v>
      </c>
      <c r="I2949" t="s">
        <v>677</v>
      </c>
      <c r="J2949">
        <v>3</v>
      </c>
      <c r="K2949">
        <v>31148</v>
      </c>
      <c r="L2949">
        <v>0</v>
      </c>
      <c r="M2949" t="s">
        <v>633</v>
      </c>
      <c r="N2949" t="s">
        <v>634</v>
      </c>
      <c r="O2949" t="s">
        <v>634</v>
      </c>
      <c r="P2949" t="s">
        <v>634</v>
      </c>
      <c r="Q2949" t="s">
        <v>634</v>
      </c>
      <c r="R2949">
        <f>SUMIFS(Table2[number],Table2[Event],"Goal",Table2[H/U],"HOME",Table2[GameID],Table2[[#This Row],[GameID]],Table2[GameTime],"&lt;="&amp;Table2[[#This Row],[GameTime]])</f>
        <v>11</v>
      </c>
      <c r="S2949">
        <f>SUMIFS(Table2[number],Table2[Event],"Goal",Table2[H/U],"AWAY",Table2[GameID],Table2[[#This Row],[GameID]],Table2[GameTime],"&lt;="&amp;Table2[[#This Row],[GameTime]])</f>
        <v>3</v>
      </c>
      <c r="T2949" t="str">
        <f>IF(Table2[[#This Row],[Event]]="Goal",Table2[[#This Row],[Hscore]]&amp;"-"&amp;Table2[[#This Row],[Uscore]],"")</f>
        <v/>
      </c>
      <c r="U2949">
        <v>3192</v>
      </c>
      <c r="V2949" s="1">
        <f>Table2[[#This Row],[GameTime]]-(Table2[[#This Row],[period]]-1)*1200</f>
        <v>792</v>
      </c>
      <c r="W2949" s="1">
        <f>ROUNDDOWN(Table2[[#This Row],[Time]]/60,0)</f>
        <v>13</v>
      </c>
      <c r="X2949" s="1">
        <f>ROUNDDOWN((Table2[[#This Row],[Time]]/60-Table2[[#This Row],[Time2]])*60,0)</f>
        <v>12</v>
      </c>
      <c r="Y2949" s="1">
        <f>IF(Table2[[#This Row],[Time2]]&lt;10,0&amp;Table2[[#This Row],[Time2]],Table2[[#This Row],[Time2]])</f>
        <v>13</v>
      </c>
      <c r="Z2949" s="1">
        <f>IF(Table2[[#This Row],[Time3]]&lt;10,0&amp;Table2[[#This Row],[Time3]],Table2[[#This Row],[Time3]])</f>
        <v>12</v>
      </c>
      <c r="AA2949" s="2" t="str">
        <f>Table2[[#This Row],[Time4]]&amp;":"&amp;Table2[[#This Row],[Time5]]</f>
        <v>13:12</v>
      </c>
      <c r="AB2949" s="1" t="str" cm="1">
        <f t="array" ref="AB2949">IFERROR(IF(Table2[[#This Row],[code]]="","",_xlfn.IFS(AND(Table2[[#This Row],[code]]&lt;400,Table2[[#This Row],[code]]&lt;&gt;""),2,Table2[[#This Row],[code]]&gt;500,4)),"")</f>
        <v/>
      </c>
      <c r="AC2949" s="1">
        <f>IF(Table2[[#This Row],[Event]]="Penalty",Table2[[#This Row],[number]],IF(Table2[[#This Row],[Event]]="Time-Out",401,""))</f>
        <v>401</v>
      </c>
      <c r="AD2949" s="1">
        <f>ROW(A2948)</f>
        <v>2948</v>
      </c>
      <c r="AE2949" s="1">
        <f>COUNTIFS(Table2[GameID],Table2[[#This Row],[GameID]],Table2[Column1],"&lt;="&amp;Table2[[#This Row],[Column1]])-1</f>
        <v>21</v>
      </c>
    </row>
    <row r="2950" spans="1:31" x14ac:dyDescent="0.45">
      <c r="A2950" t="s">
        <v>557</v>
      </c>
      <c r="B2950" t="str">
        <f>_xlfn.TEXTBEFORE(Table2[[#This Row],[Kamp]]," - ")</f>
        <v>Sunds Seahawks</v>
      </c>
      <c r="C2950" t="str">
        <f>_xlfn.TEXTAFTER(Table2[[#This Row],[Kamp]],"- ")</f>
        <v>Strandby Elling</v>
      </c>
      <c r="D2950">
        <v>45227</v>
      </c>
      <c r="E2950">
        <v>75124</v>
      </c>
      <c r="F2950">
        <v>20232024</v>
      </c>
      <c r="G2950" t="s">
        <v>17</v>
      </c>
      <c r="H2950" t="s">
        <v>668</v>
      </c>
      <c r="I2950" t="s">
        <v>678</v>
      </c>
      <c r="J2950">
        <v>3</v>
      </c>
      <c r="K2950">
        <v>31144</v>
      </c>
      <c r="L2950">
        <v>1</v>
      </c>
      <c r="M2950" t="s">
        <v>630</v>
      </c>
      <c r="N2950" t="s">
        <v>218</v>
      </c>
      <c r="O2950" t="s">
        <v>231</v>
      </c>
      <c r="P2950">
        <v>17</v>
      </c>
      <c r="Q2950">
        <v>97</v>
      </c>
      <c r="R2950">
        <f>SUMIFS(Table2[number],Table2[Event],"Goal",Table2[H/U],"HOME",Table2[GameID],Table2[[#This Row],[GameID]],Table2[GameTime],"&lt;="&amp;Table2[[#This Row],[GameTime]])</f>
        <v>12</v>
      </c>
      <c r="S2950">
        <f>SUMIFS(Table2[number],Table2[Event],"Goal",Table2[H/U],"AWAY",Table2[GameID],Table2[[#This Row],[GameID]],Table2[GameTime],"&lt;="&amp;Table2[[#This Row],[GameTime]])</f>
        <v>3</v>
      </c>
      <c r="T2950" t="str">
        <f>IF(Table2[[#This Row],[Event]]="Goal",Table2[[#This Row],[Hscore]]&amp;"-"&amp;Table2[[#This Row],[Uscore]],"")</f>
        <v>12-3</v>
      </c>
      <c r="U2950">
        <v>3224</v>
      </c>
      <c r="V2950" s="1">
        <f>Table2[[#This Row],[GameTime]]-(Table2[[#This Row],[period]]-1)*1200</f>
        <v>824</v>
      </c>
      <c r="W2950" s="1">
        <f>ROUNDDOWN(Table2[[#This Row],[Time]]/60,0)</f>
        <v>13</v>
      </c>
      <c r="X2950" s="1">
        <f>ROUNDDOWN((Table2[[#This Row],[Time]]/60-Table2[[#This Row],[Time2]])*60,0)</f>
        <v>44</v>
      </c>
      <c r="Y2950" s="1">
        <f>IF(Table2[[#This Row],[Time2]]&lt;10,0&amp;Table2[[#This Row],[Time2]],Table2[[#This Row],[Time2]])</f>
        <v>13</v>
      </c>
      <c r="Z2950" s="1">
        <f>IF(Table2[[#This Row],[Time3]]&lt;10,0&amp;Table2[[#This Row],[Time3]],Table2[[#This Row],[Time3]])</f>
        <v>44</v>
      </c>
      <c r="AA2950" s="2" t="str">
        <f>Table2[[#This Row],[Time4]]&amp;":"&amp;Table2[[#This Row],[Time5]]</f>
        <v>13:44</v>
      </c>
      <c r="AB2950" s="1" t="str" cm="1">
        <f t="array" ref="AB2950">IFERROR(IF(Table2[[#This Row],[code]]="","",_xlfn.IFS(AND(Table2[[#This Row],[code]]&lt;400,Table2[[#This Row],[code]]&lt;&gt;""),2,Table2[[#This Row],[code]]&gt;500,4)),"")</f>
        <v/>
      </c>
      <c r="AC2950" s="1" t="str">
        <f>IF(Table2[[#This Row],[Event]]="Penalty",Table2[[#This Row],[number]],IF(Table2[[#This Row],[Event]]="Time-Out",401,""))</f>
        <v/>
      </c>
      <c r="AD2950" s="1">
        <f>ROW(A2949)</f>
        <v>2949</v>
      </c>
      <c r="AE2950" s="1">
        <f>COUNTIFS(Table2[GameID],Table2[[#This Row],[GameID]],Table2[Column1],"&lt;="&amp;Table2[[#This Row],[Column1]])-1</f>
        <v>22</v>
      </c>
    </row>
    <row r="2951" spans="1:31" x14ac:dyDescent="0.45">
      <c r="A2951" t="s">
        <v>557</v>
      </c>
      <c r="B2951" t="str">
        <f>_xlfn.TEXTBEFORE(Table2[[#This Row],[Kamp]]," - ")</f>
        <v>Sunds Seahawks</v>
      </c>
      <c r="C2951" t="str">
        <f>_xlfn.TEXTAFTER(Table2[[#This Row],[Kamp]],"- ")</f>
        <v>Strandby Elling</v>
      </c>
      <c r="D2951">
        <v>45227</v>
      </c>
      <c r="E2951">
        <v>75124</v>
      </c>
      <c r="F2951">
        <v>20232024</v>
      </c>
      <c r="G2951" t="s">
        <v>17</v>
      </c>
      <c r="H2951" t="s">
        <v>671</v>
      </c>
      <c r="I2951" t="s">
        <v>677</v>
      </c>
      <c r="J2951">
        <v>3</v>
      </c>
      <c r="K2951">
        <v>31148</v>
      </c>
      <c r="L2951">
        <v>1</v>
      </c>
      <c r="M2951" t="s">
        <v>630</v>
      </c>
      <c r="N2951" t="s">
        <v>421</v>
      </c>
      <c r="O2951" t="s">
        <v>472</v>
      </c>
      <c r="P2951">
        <v>89</v>
      </c>
      <c r="Q2951">
        <v>9</v>
      </c>
      <c r="R2951">
        <f>SUMIFS(Table2[number],Table2[Event],"Goal",Table2[H/U],"HOME",Table2[GameID],Table2[[#This Row],[GameID]],Table2[GameTime],"&lt;="&amp;Table2[[#This Row],[GameTime]])</f>
        <v>12</v>
      </c>
      <c r="S2951">
        <f>SUMIFS(Table2[number],Table2[Event],"Goal",Table2[H/U],"AWAY",Table2[GameID],Table2[[#This Row],[GameID]],Table2[GameTime],"&lt;="&amp;Table2[[#This Row],[GameTime]])</f>
        <v>4</v>
      </c>
      <c r="T2951" t="str">
        <f>IF(Table2[[#This Row],[Event]]="Goal",Table2[[#This Row],[Hscore]]&amp;"-"&amp;Table2[[#This Row],[Uscore]],"")</f>
        <v>12-4</v>
      </c>
      <c r="U2951">
        <v>3246</v>
      </c>
      <c r="V2951" s="1">
        <f>Table2[[#This Row],[GameTime]]-(Table2[[#This Row],[period]]-1)*1200</f>
        <v>846</v>
      </c>
      <c r="W2951" s="1">
        <f>ROUNDDOWN(Table2[[#This Row],[Time]]/60,0)</f>
        <v>14</v>
      </c>
      <c r="X2951" s="1">
        <f>ROUNDDOWN((Table2[[#This Row],[Time]]/60-Table2[[#This Row],[Time2]])*60,0)</f>
        <v>5</v>
      </c>
      <c r="Y2951" s="1">
        <f>IF(Table2[[#This Row],[Time2]]&lt;10,0&amp;Table2[[#This Row],[Time2]],Table2[[#This Row],[Time2]])</f>
        <v>14</v>
      </c>
      <c r="Z2951" s="1" t="str">
        <f>IF(Table2[[#This Row],[Time3]]&lt;10,0&amp;Table2[[#This Row],[Time3]],Table2[[#This Row],[Time3]])</f>
        <v>05</v>
      </c>
      <c r="AA2951" s="2" t="str">
        <f>Table2[[#This Row],[Time4]]&amp;":"&amp;Table2[[#This Row],[Time5]]</f>
        <v>14:05</v>
      </c>
      <c r="AB2951" s="1" t="str" cm="1">
        <f t="array" ref="AB2951">IFERROR(IF(Table2[[#This Row],[code]]="","",_xlfn.IFS(AND(Table2[[#This Row],[code]]&lt;400,Table2[[#This Row],[code]]&lt;&gt;""),2,Table2[[#This Row],[code]]&gt;500,4)),"")</f>
        <v/>
      </c>
      <c r="AC2951" s="1" t="str">
        <f>IF(Table2[[#This Row],[Event]]="Penalty",Table2[[#This Row],[number]],IF(Table2[[#This Row],[Event]]="Time-Out",401,""))</f>
        <v/>
      </c>
      <c r="AD2951" s="1">
        <f>ROW(A2950)</f>
        <v>2950</v>
      </c>
      <c r="AE2951" s="1">
        <f>COUNTIFS(Table2[GameID],Table2[[#This Row],[GameID]],Table2[Column1],"&lt;="&amp;Table2[[#This Row],[Column1]])-1</f>
        <v>23</v>
      </c>
    </row>
    <row r="2952" spans="1:31" x14ac:dyDescent="0.45">
      <c r="A2952" t="s">
        <v>557</v>
      </c>
      <c r="B2952" t="str">
        <f>_xlfn.TEXTBEFORE(Table2[[#This Row],[Kamp]]," - ")</f>
        <v>Sunds Seahawks</v>
      </c>
      <c r="C2952" t="str">
        <f>_xlfn.TEXTAFTER(Table2[[#This Row],[Kamp]],"- ")</f>
        <v>Strandby Elling</v>
      </c>
      <c r="D2952">
        <v>45227</v>
      </c>
      <c r="E2952">
        <v>75124</v>
      </c>
      <c r="F2952">
        <v>20232024</v>
      </c>
      <c r="G2952" t="s">
        <v>17</v>
      </c>
      <c r="H2952" t="s">
        <v>668</v>
      </c>
      <c r="I2952" t="s">
        <v>678</v>
      </c>
      <c r="J2952">
        <v>3</v>
      </c>
      <c r="K2952">
        <v>31144</v>
      </c>
      <c r="L2952">
        <v>1</v>
      </c>
      <c r="M2952" t="s">
        <v>630</v>
      </c>
      <c r="N2952" t="s">
        <v>213</v>
      </c>
      <c r="O2952" t="s">
        <v>231</v>
      </c>
      <c r="P2952">
        <v>5</v>
      </c>
      <c r="Q2952">
        <v>97</v>
      </c>
      <c r="R2952">
        <f>SUMIFS(Table2[number],Table2[Event],"Goal",Table2[H/U],"HOME",Table2[GameID],Table2[[#This Row],[GameID]],Table2[GameTime],"&lt;="&amp;Table2[[#This Row],[GameTime]])</f>
        <v>13</v>
      </c>
      <c r="S2952">
        <f>SUMIFS(Table2[number],Table2[Event],"Goal",Table2[H/U],"AWAY",Table2[GameID],Table2[[#This Row],[GameID]],Table2[GameTime],"&lt;="&amp;Table2[[#This Row],[GameTime]])</f>
        <v>4</v>
      </c>
      <c r="T2952" t="str">
        <f>IF(Table2[[#This Row],[Event]]="Goal",Table2[[#This Row],[Hscore]]&amp;"-"&amp;Table2[[#This Row],[Uscore]],"")</f>
        <v>13-4</v>
      </c>
      <c r="U2952">
        <v>3512</v>
      </c>
      <c r="V2952" s="1">
        <f>Table2[[#This Row],[GameTime]]-(Table2[[#This Row],[period]]-1)*1200</f>
        <v>1112</v>
      </c>
      <c r="W2952" s="1">
        <f>ROUNDDOWN(Table2[[#This Row],[Time]]/60,0)</f>
        <v>18</v>
      </c>
      <c r="X2952" s="1">
        <f>ROUNDDOWN((Table2[[#This Row],[Time]]/60-Table2[[#This Row],[Time2]])*60,0)</f>
        <v>32</v>
      </c>
      <c r="Y2952" s="1">
        <f>IF(Table2[[#This Row],[Time2]]&lt;10,0&amp;Table2[[#This Row],[Time2]],Table2[[#This Row],[Time2]])</f>
        <v>18</v>
      </c>
      <c r="Z2952" s="1">
        <f>IF(Table2[[#This Row],[Time3]]&lt;10,0&amp;Table2[[#This Row],[Time3]],Table2[[#This Row],[Time3]])</f>
        <v>32</v>
      </c>
      <c r="AA2952" s="2" t="str">
        <f>Table2[[#This Row],[Time4]]&amp;":"&amp;Table2[[#This Row],[Time5]]</f>
        <v>18:32</v>
      </c>
      <c r="AB2952" s="1" t="str" cm="1">
        <f t="array" ref="AB2952">IFERROR(IF(Table2[[#This Row],[code]]="","",_xlfn.IFS(AND(Table2[[#This Row],[code]]&lt;400,Table2[[#This Row],[code]]&lt;&gt;""),2,Table2[[#This Row],[code]]&gt;500,4)),"")</f>
        <v/>
      </c>
      <c r="AC2952" s="1" t="str">
        <f>IF(Table2[[#This Row],[Event]]="Penalty",Table2[[#This Row],[number]],IF(Table2[[#This Row],[Event]]="Time-Out",401,""))</f>
        <v/>
      </c>
      <c r="AD2952" s="1">
        <f>ROW(A2951)</f>
        <v>2951</v>
      </c>
      <c r="AE2952" s="1">
        <f>COUNTIFS(Table2[GameID],Table2[[#This Row],[GameID]],Table2[Column1],"&lt;="&amp;Table2[[#This Row],[Column1]])-1</f>
        <v>24</v>
      </c>
    </row>
    <row r="2953" spans="1:31" x14ac:dyDescent="0.45">
      <c r="A2953" t="s">
        <v>557</v>
      </c>
      <c r="B2953" t="str">
        <f>_xlfn.TEXTBEFORE(Table2[[#This Row],[Kamp]]," - ")</f>
        <v>Sunds Seahawks</v>
      </c>
      <c r="C2953" t="str">
        <f>_xlfn.TEXTAFTER(Table2[[#This Row],[Kamp]],"- ")</f>
        <v>Strandby Elling</v>
      </c>
      <c r="D2953">
        <v>45227</v>
      </c>
      <c r="E2953">
        <v>75124</v>
      </c>
      <c r="F2953">
        <v>20232024</v>
      </c>
      <c r="G2953" t="s">
        <v>17</v>
      </c>
      <c r="H2953" t="s">
        <v>668</v>
      </c>
      <c r="I2953" t="s">
        <v>678</v>
      </c>
      <c r="J2953">
        <v>3</v>
      </c>
      <c r="K2953">
        <v>31144</v>
      </c>
      <c r="L2953">
        <v>0</v>
      </c>
      <c r="M2953" t="s">
        <v>633</v>
      </c>
      <c r="N2953" t="s">
        <v>634</v>
      </c>
      <c r="O2953" t="s">
        <v>634</v>
      </c>
      <c r="P2953" t="s">
        <v>634</v>
      </c>
      <c r="Q2953" t="s">
        <v>634</v>
      </c>
      <c r="R2953">
        <f>SUMIFS(Table2[number],Table2[Event],"Goal",Table2[H/U],"HOME",Table2[GameID],Table2[[#This Row],[GameID]],Table2[GameTime],"&lt;="&amp;Table2[[#This Row],[GameTime]])</f>
        <v>13</v>
      </c>
      <c r="S2953">
        <f>SUMIFS(Table2[number],Table2[Event],"Goal",Table2[H/U],"AWAY",Table2[GameID],Table2[[#This Row],[GameID]],Table2[GameTime],"&lt;="&amp;Table2[[#This Row],[GameTime]])</f>
        <v>4</v>
      </c>
      <c r="T2953" t="str">
        <f>IF(Table2[[#This Row],[Event]]="Goal",Table2[[#This Row],[Hscore]]&amp;"-"&amp;Table2[[#This Row],[Uscore]],"")</f>
        <v/>
      </c>
      <c r="U2953">
        <v>3582</v>
      </c>
      <c r="V2953" s="1">
        <f>Table2[[#This Row],[GameTime]]-(Table2[[#This Row],[period]]-1)*1200</f>
        <v>1182</v>
      </c>
      <c r="W2953" s="1">
        <f>ROUNDDOWN(Table2[[#This Row],[Time]]/60,0)</f>
        <v>19</v>
      </c>
      <c r="X2953" s="1">
        <f>ROUNDDOWN((Table2[[#This Row],[Time]]/60-Table2[[#This Row],[Time2]])*60,0)</f>
        <v>42</v>
      </c>
      <c r="Y2953" s="1">
        <f>IF(Table2[[#This Row],[Time2]]&lt;10,0&amp;Table2[[#This Row],[Time2]],Table2[[#This Row],[Time2]])</f>
        <v>19</v>
      </c>
      <c r="Z2953" s="1">
        <f>IF(Table2[[#This Row],[Time3]]&lt;10,0&amp;Table2[[#This Row],[Time3]],Table2[[#This Row],[Time3]])</f>
        <v>42</v>
      </c>
      <c r="AA2953" s="2" t="str">
        <f>Table2[[#This Row],[Time4]]&amp;":"&amp;Table2[[#This Row],[Time5]]</f>
        <v>19:42</v>
      </c>
      <c r="AB2953" s="1" t="str" cm="1">
        <f t="array" ref="AB2953">IFERROR(IF(Table2[[#This Row],[code]]="","",_xlfn.IFS(AND(Table2[[#This Row],[code]]&lt;400,Table2[[#This Row],[code]]&lt;&gt;""),2,Table2[[#This Row],[code]]&gt;500,4)),"")</f>
        <v/>
      </c>
      <c r="AC2953" s="1">
        <f>IF(Table2[[#This Row],[Event]]="Penalty",Table2[[#This Row],[number]],IF(Table2[[#This Row],[Event]]="Time-Out",401,""))</f>
        <v>401</v>
      </c>
      <c r="AD2953" s="1">
        <f>ROW(A2952)</f>
        <v>2952</v>
      </c>
      <c r="AE2953" s="1">
        <f>COUNTIFS(Table2[GameID],Table2[[#This Row],[GameID]],Table2[Column1],"&lt;="&amp;Table2[[#This Row],[Column1]])-1</f>
        <v>25</v>
      </c>
    </row>
    <row r="2954" spans="1:31" x14ac:dyDescent="0.45">
      <c r="A2954" t="s">
        <v>293</v>
      </c>
      <c r="B2954" t="str">
        <f>_xlfn.TEXTBEFORE(Table2[[#This Row],[Kamp]]," - ")</f>
        <v>ÅFK</v>
      </c>
      <c r="C2954" t="str">
        <f>_xlfn.TEXTAFTER(Table2[[#This Row],[Kamp]],"- ")</f>
        <v>Aab</v>
      </c>
      <c r="D2954">
        <v>45265</v>
      </c>
      <c r="E2954">
        <v>75125</v>
      </c>
      <c r="F2954">
        <v>20232024</v>
      </c>
      <c r="G2954" t="s">
        <v>17</v>
      </c>
      <c r="H2954" t="s">
        <v>669</v>
      </c>
      <c r="I2954" t="s">
        <v>677</v>
      </c>
      <c r="J2954">
        <v>1</v>
      </c>
      <c r="K2954">
        <v>31146</v>
      </c>
      <c r="L2954">
        <v>1</v>
      </c>
      <c r="M2954" t="s">
        <v>630</v>
      </c>
      <c r="N2954" t="s">
        <v>517</v>
      </c>
      <c r="O2954" t="s">
        <v>132</v>
      </c>
      <c r="P2954">
        <v>51</v>
      </c>
      <c r="Q2954">
        <v>4</v>
      </c>
      <c r="R2954">
        <f>SUMIFS(Table2[number],Table2[Event],"Goal",Table2[H/U],"HOME",Table2[GameID],Table2[[#This Row],[GameID]],Table2[GameTime],"&lt;="&amp;Table2[[#This Row],[GameTime]])</f>
        <v>0</v>
      </c>
      <c r="S2954">
        <f>SUMIFS(Table2[number],Table2[Event],"Goal",Table2[H/U],"AWAY",Table2[GameID],Table2[[#This Row],[GameID]],Table2[GameTime],"&lt;="&amp;Table2[[#This Row],[GameTime]])</f>
        <v>1</v>
      </c>
      <c r="T2954" t="str">
        <f>IF(Table2[[#This Row],[Event]]="Goal",Table2[[#This Row],[Hscore]]&amp;"-"&amp;Table2[[#This Row],[Uscore]],"")</f>
        <v>0-1</v>
      </c>
      <c r="U2954">
        <v>129</v>
      </c>
      <c r="V2954" s="1">
        <f>Table2[[#This Row],[GameTime]]-(Table2[[#This Row],[period]]-1)*1200</f>
        <v>129</v>
      </c>
      <c r="W2954" s="1">
        <f>ROUNDDOWN(Table2[[#This Row],[Time]]/60,0)</f>
        <v>2</v>
      </c>
      <c r="X2954" s="1">
        <f>ROUNDDOWN((Table2[[#This Row],[Time]]/60-Table2[[#This Row],[Time2]])*60,0)</f>
        <v>8</v>
      </c>
      <c r="Y2954" s="1" t="str">
        <f>IF(Table2[[#This Row],[Time2]]&lt;10,0&amp;Table2[[#This Row],[Time2]],Table2[[#This Row],[Time2]])</f>
        <v>02</v>
      </c>
      <c r="Z2954" s="1" t="str">
        <f>IF(Table2[[#This Row],[Time3]]&lt;10,0&amp;Table2[[#This Row],[Time3]],Table2[[#This Row],[Time3]])</f>
        <v>08</v>
      </c>
      <c r="AA2954" s="2" t="str">
        <f>Table2[[#This Row],[Time4]]&amp;":"&amp;Table2[[#This Row],[Time5]]</f>
        <v>02:08</v>
      </c>
      <c r="AB2954" s="1" t="str" cm="1">
        <f t="array" ref="AB2954">IFERROR(IF(Table2[[#This Row],[code]]="","",_xlfn.IFS(AND(Table2[[#This Row],[code]]&lt;400,Table2[[#This Row],[code]]&lt;&gt;""),2,Table2[[#This Row],[code]]&gt;500,4)),"")</f>
        <v/>
      </c>
      <c r="AC2954" s="1" t="str">
        <f>IF(Table2[[#This Row],[Event]]="Penalty",Table2[[#This Row],[number]],IF(Table2[[#This Row],[Event]]="Time-Out",401,""))</f>
        <v/>
      </c>
      <c r="AD2954" s="1">
        <f>ROW(A2953)</f>
        <v>2953</v>
      </c>
      <c r="AE2954" s="1">
        <f>COUNTIFS(Table2[GameID],Table2[[#This Row],[GameID]],Table2[Column1],"&lt;="&amp;Table2[[#This Row],[Column1]])-1</f>
        <v>0</v>
      </c>
    </row>
    <row r="2955" spans="1:31" x14ac:dyDescent="0.45">
      <c r="A2955" t="s">
        <v>293</v>
      </c>
      <c r="B2955" t="str">
        <f>_xlfn.TEXTBEFORE(Table2[[#This Row],[Kamp]]," - ")</f>
        <v>ÅFK</v>
      </c>
      <c r="C2955" t="str">
        <f>_xlfn.TEXTAFTER(Table2[[#This Row],[Kamp]],"- ")</f>
        <v>Aab</v>
      </c>
      <c r="D2955">
        <v>45265</v>
      </c>
      <c r="E2955">
        <v>75125</v>
      </c>
      <c r="F2955">
        <v>20232024</v>
      </c>
      <c r="G2955" t="s">
        <v>17</v>
      </c>
      <c r="H2955" t="s">
        <v>669</v>
      </c>
      <c r="I2955" t="s">
        <v>677</v>
      </c>
      <c r="J2955">
        <v>1</v>
      </c>
      <c r="K2955">
        <v>31146</v>
      </c>
      <c r="L2955">
        <v>1</v>
      </c>
      <c r="M2955" t="s">
        <v>630</v>
      </c>
      <c r="N2955" t="s">
        <v>651</v>
      </c>
      <c r="O2955" t="s">
        <v>517</v>
      </c>
      <c r="P2955">
        <v>25</v>
      </c>
      <c r="Q2955">
        <v>51</v>
      </c>
      <c r="R2955">
        <f>SUMIFS(Table2[number],Table2[Event],"Goal",Table2[H/U],"HOME",Table2[GameID],Table2[[#This Row],[GameID]],Table2[GameTime],"&lt;="&amp;Table2[[#This Row],[GameTime]])</f>
        <v>0</v>
      </c>
      <c r="S2955">
        <f>SUMIFS(Table2[number],Table2[Event],"Goal",Table2[H/U],"AWAY",Table2[GameID],Table2[[#This Row],[GameID]],Table2[GameTime],"&lt;="&amp;Table2[[#This Row],[GameTime]])</f>
        <v>2</v>
      </c>
      <c r="T2955" t="str">
        <f>IF(Table2[[#This Row],[Event]]="Goal",Table2[[#This Row],[Hscore]]&amp;"-"&amp;Table2[[#This Row],[Uscore]],"")</f>
        <v>0-2</v>
      </c>
      <c r="U2955">
        <v>852</v>
      </c>
      <c r="V2955" s="1">
        <f>Table2[[#This Row],[GameTime]]-(Table2[[#This Row],[period]]-1)*1200</f>
        <v>852</v>
      </c>
      <c r="W2955" s="1">
        <f>ROUNDDOWN(Table2[[#This Row],[Time]]/60,0)</f>
        <v>14</v>
      </c>
      <c r="X2955" s="1">
        <f>ROUNDDOWN((Table2[[#This Row],[Time]]/60-Table2[[#This Row],[Time2]])*60,0)</f>
        <v>12</v>
      </c>
      <c r="Y2955" s="1">
        <f>IF(Table2[[#This Row],[Time2]]&lt;10,0&amp;Table2[[#This Row],[Time2]],Table2[[#This Row],[Time2]])</f>
        <v>14</v>
      </c>
      <c r="Z2955" s="1">
        <f>IF(Table2[[#This Row],[Time3]]&lt;10,0&amp;Table2[[#This Row],[Time3]],Table2[[#This Row],[Time3]])</f>
        <v>12</v>
      </c>
      <c r="AA2955" s="2" t="str">
        <f>Table2[[#This Row],[Time4]]&amp;":"&amp;Table2[[#This Row],[Time5]]</f>
        <v>14:12</v>
      </c>
      <c r="AB2955" s="1" t="str" cm="1">
        <f t="array" ref="AB2955">IFERROR(IF(Table2[[#This Row],[code]]="","",_xlfn.IFS(AND(Table2[[#This Row],[code]]&lt;400,Table2[[#This Row],[code]]&lt;&gt;""),2,Table2[[#This Row],[code]]&gt;500,4)),"")</f>
        <v/>
      </c>
      <c r="AC2955" s="1" t="str">
        <f>IF(Table2[[#This Row],[Event]]="Penalty",Table2[[#This Row],[number]],IF(Table2[[#This Row],[Event]]="Time-Out",401,""))</f>
        <v/>
      </c>
      <c r="AD2955" s="1">
        <f>ROW(A2954)</f>
        <v>2954</v>
      </c>
      <c r="AE2955" s="1">
        <f>COUNTIFS(Table2[GameID],Table2[[#This Row],[GameID]],Table2[Column1],"&lt;="&amp;Table2[[#This Row],[Column1]])-1</f>
        <v>1</v>
      </c>
    </row>
    <row r="2956" spans="1:31" x14ac:dyDescent="0.45">
      <c r="A2956" t="s">
        <v>293</v>
      </c>
      <c r="B2956" t="str">
        <f>_xlfn.TEXTBEFORE(Table2[[#This Row],[Kamp]]," - ")</f>
        <v>ÅFK</v>
      </c>
      <c r="C2956" t="str">
        <f>_xlfn.TEXTAFTER(Table2[[#This Row],[Kamp]],"- ")</f>
        <v>Aab</v>
      </c>
      <c r="D2956">
        <v>45265</v>
      </c>
      <c r="E2956">
        <v>75125</v>
      </c>
      <c r="F2956">
        <v>20232024</v>
      </c>
      <c r="G2956" t="s">
        <v>17</v>
      </c>
      <c r="H2956" t="s">
        <v>669</v>
      </c>
      <c r="I2956" t="s">
        <v>677</v>
      </c>
      <c r="J2956">
        <v>1</v>
      </c>
      <c r="K2956">
        <v>31146</v>
      </c>
      <c r="L2956">
        <v>1</v>
      </c>
      <c r="M2956" t="s">
        <v>630</v>
      </c>
      <c r="N2956" t="s">
        <v>561</v>
      </c>
      <c r="O2956" t="s">
        <v>171</v>
      </c>
      <c r="P2956">
        <v>92</v>
      </c>
      <c r="Q2956">
        <v>8</v>
      </c>
      <c r="R2956">
        <f>SUMIFS(Table2[number],Table2[Event],"Goal",Table2[H/U],"HOME",Table2[GameID],Table2[[#This Row],[GameID]],Table2[GameTime],"&lt;="&amp;Table2[[#This Row],[GameTime]])</f>
        <v>0</v>
      </c>
      <c r="S2956">
        <f>SUMIFS(Table2[number],Table2[Event],"Goal",Table2[H/U],"AWAY",Table2[GameID],Table2[[#This Row],[GameID]],Table2[GameTime],"&lt;="&amp;Table2[[#This Row],[GameTime]])</f>
        <v>3</v>
      </c>
      <c r="T2956" t="str">
        <f>IF(Table2[[#This Row],[Event]]="Goal",Table2[[#This Row],[Hscore]]&amp;"-"&amp;Table2[[#This Row],[Uscore]],"")</f>
        <v>0-3</v>
      </c>
      <c r="U2956">
        <v>979</v>
      </c>
      <c r="V2956" s="1">
        <f>Table2[[#This Row],[GameTime]]-(Table2[[#This Row],[period]]-1)*1200</f>
        <v>979</v>
      </c>
      <c r="W2956" s="1">
        <f>ROUNDDOWN(Table2[[#This Row],[Time]]/60,0)</f>
        <v>16</v>
      </c>
      <c r="X2956" s="1">
        <f>ROUNDDOWN((Table2[[#This Row],[Time]]/60-Table2[[#This Row],[Time2]])*60,0)</f>
        <v>19</v>
      </c>
      <c r="Y2956" s="1">
        <f>IF(Table2[[#This Row],[Time2]]&lt;10,0&amp;Table2[[#This Row],[Time2]],Table2[[#This Row],[Time2]])</f>
        <v>16</v>
      </c>
      <c r="Z2956" s="1">
        <f>IF(Table2[[#This Row],[Time3]]&lt;10,0&amp;Table2[[#This Row],[Time3]],Table2[[#This Row],[Time3]])</f>
        <v>19</v>
      </c>
      <c r="AA2956" s="2" t="str">
        <f>Table2[[#This Row],[Time4]]&amp;":"&amp;Table2[[#This Row],[Time5]]</f>
        <v>16:19</v>
      </c>
      <c r="AB2956" s="1" t="str" cm="1">
        <f t="array" ref="AB2956">IFERROR(IF(Table2[[#This Row],[code]]="","",_xlfn.IFS(AND(Table2[[#This Row],[code]]&lt;400,Table2[[#This Row],[code]]&lt;&gt;""),2,Table2[[#This Row],[code]]&gt;500,4)),"")</f>
        <v/>
      </c>
      <c r="AC2956" s="1" t="str">
        <f>IF(Table2[[#This Row],[Event]]="Penalty",Table2[[#This Row],[number]],IF(Table2[[#This Row],[Event]]="Time-Out",401,""))</f>
        <v/>
      </c>
      <c r="AD2956" s="1">
        <f>ROW(A2955)</f>
        <v>2955</v>
      </c>
      <c r="AE2956" s="1">
        <f>COUNTIFS(Table2[GameID],Table2[[#This Row],[GameID]],Table2[Column1],"&lt;="&amp;Table2[[#This Row],[Column1]])-1</f>
        <v>2</v>
      </c>
    </row>
    <row r="2957" spans="1:31" x14ac:dyDescent="0.45">
      <c r="A2957" t="s">
        <v>293</v>
      </c>
      <c r="B2957" t="str">
        <f>_xlfn.TEXTBEFORE(Table2[[#This Row],[Kamp]]," - ")</f>
        <v>ÅFK</v>
      </c>
      <c r="C2957" t="str">
        <f>_xlfn.TEXTAFTER(Table2[[#This Row],[Kamp]],"- ")</f>
        <v>Aab</v>
      </c>
      <c r="D2957">
        <v>45265</v>
      </c>
      <c r="E2957">
        <v>75125</v>
      </c>
      <c r="F2957">
        <v>20232024</v>
      </c>
      <c r="G2957" t="s">
        <v>17</v>
      </c>
      <c r="H2957" t="s">
        <v>669</v>
      </c>
      <c r="I2957" t="s">
        <v>677</v>
      </c>
      <c r="J2957">
        <v>1</v>
      </c>
      <c r="K2957">
        <v>31146</v>
      </c>
      <c r="L2957">
        <v>1</v>
      </c>
      <c r="M2957" t="s">
        <v>630</v>
      </c>
      <c r="N2957" t="s">
        <v>651</v>
      </c>
      <c r="O2957" t="s">
        <v>634</v>
      </c>
      <c r="P2957">
        <v>25</v>
      </c>
      <c r="Q2957" t="s">
        <v>634</v>
      </c>
      <c r="R2957">
        <f>SUMIFS(Table2[number],Table2[Event],"Goal",Table2[H/U],"HOME",Table2[GameID],Table2[[#This Row],[GameID]],Table2[GameTime],"&lt;="&amp;Table2[[#This Row],[GameTime]])</f>
        <v>0</v>
      </c>
      <c r="S2957">
        <f>SUMIFS(Table2[number],Table2[Event],"Goal",Table2[H/U],"AWAY",Table2[GameID],Table2[[#This Row],[GameID]],Table2[GameTime],"&lt;="&amp;Table2[[#This Row],[GameTime]])</f>
        <v>4</v>
      </c>
      <c r="T2957" t="str">
        <f>IF(Table2[[#This Row],[Event]]="Goal",Table2[[#This Row],[Hscore]]&amp;"-"&amp;Table2[[#This Row],[Uscore]],"")</f>
        <v>0-4</v>
      </c>
      <c r="U2957">
        <v>1052</v>
      </c>
      <c r="V2957" s="1">
        <f>Table2[[#This Row],[GameTime]]-(Table2[[#This Row],[period]]-1)*1200</f>
        <v>1052</v>
      </c>
      <c r="W2957" s="1">
        <f>ROUNDDOWN(Table2[[#This Row],[Time]]/60,0)</f>
        <v>17</v>
      </c>
      <c r="X2957" s="1">
        <f>ROUNDDOWN((Table2[[#This Row],[Time]]/60-Table2[[#This Row],[Time2]])*60,0)</f>
        <v>32</v>
      </c>
      <c r="Y2957" s="1">
        <f>IF(Table2[[#This Row],[Time2]]&lt;10,0&amp;Table2[[#This Row],[Time2]],Table2[[#This Row],[Time2]])</f>
        <v>17</v>
      </c>
      <c r="Z2957" s="1">
        <f>IF(Table2[[#This Row],[Time3]]&lt;10,0&amp;Table2[[#This Row],[Time3]],Table2[[#This Row],[Time3]])</f>
        <v>32</v>
      </c>
      <c r="AA2957" s="2" t="str">
        <f>Table2[[#This Row],[Time4]]&amp;":"&amp;Table2[[#This Row],[Time5]]</f>
        <v>17:32</v>
      </c>
      <c r="AB2957" s="1" t="str" cm="1">
        <f t="array" ref="AB2957">IFERROR(IF(Table2[[#This Row],[code]]="","",_xlfn.IFS(AND(Table2[[#This Row],[code]]&lt;400,Table2[[#This Row],[code]]&lt;&gt;""),2,Table2[[#This Row],[code]]&gt;500,4)),"")</f>
        <v/>
      </c>
      <c r="AC2957" s="1" t="str">
        <f>IF(Table2[[#This Row],[Event]]="Penalty",Table2[[#This Row],[number]],IF(Table2[[#This Row],[Event]]="Time-Out",401,""))</f>
        <v/>
      </c>
      <c r="AD2957" s="1">
        <f>ROW(A2956)</f>
        <v>2956</v>
      </c>
      <c r="AE2957" s="1">
        <f>COUNTIFS(Table2[GameID],Table2[[#This Row],[GameID]],Table2[Column1],"&lt;="&amp;Table2[[#This Row],[Column1]])-1</f>
        <v>3</v>
      </c>
    </row>
    <row r="2958" spans="1:31" x14ac:dyDescent="0.45">
      <c r="A2958" t="s">
        <v>293</v>
      </c>
      <c r="B2958" t="str">
        <f>_xlfn.TEXTBEFORE(Table2[[#This Row],[Kamp]]," - ")</f>
        <v>ÅFK</v>
      </c>
      <c r="C2958" t="str">
        <f>_xlfn.TEXTAFTER(Table2[[#This Row],[Kamp]],"- ")</f>
        <v>Aab</v>
      </c>
      <c r="D2958">
        <v>45265</v>
      </c>
      <c r="E2958">
        <v>75125</v>
      </c>
      <c r="F2958">
        <v>20232024</v>
      </c>
      <c r="G2958" t="s">
        <v>17</v>
      </c>
      <c r="H2958" t="s">
        <v>666</v>
      </c>
      <c r="I2958" t="s">
        <v>678</v>
      </c>
      <c r="J2958">
        <v>2</v>
      </c>
      <c r="K2958">
        <v>31407</v>
      </c>
      <c r="L2958">
        <v>1</v>
      </c>
      <c r="M2958" t="s">
        <v>630</v>
      </c>
      <c r="N2958" t="s">
        <v>151</v>
      </c>
      <c r="O2958" t="s">
        <v>464</v>
      </c>
      <c r="P2958">
        <v>8</v>
      </c>
      <c r="Q2958">
        <v>27</v>
      </c>
      <c r="R2958">
        <f>SUMIFS(Table2[number],Table2[Event],"Goal",Table2[H/U],"HOME",Table2[GameID],Table2[[#This Row],[GameID]],Table2[GameTime],"&lt;="&amp;Table2[[#This Row],[GameTime]])</f>
        <v>1</v>
      </c>
      <c r="S2958">
        <f>SUMIFS(Table2[number],Table2[Event],"Goal",Table2[H/U],"AWAY",Table2[GameID],Table2[[#This Row],[GameID]],Table2[GameTime],"&lt;="&amp;Table2[[#This Row],[GameTime]])</f>
        <v>4</v>
      </c>
      <c r="T2958" t="str">
        <f>IF(Table2[[#This Row],[Event]]="Goal",Table2[[#This Row],[Hscore]]&amp;"-"&amp;Table2[[#This Row],[Uscore]],"")</f>
        <v>1-4</v>
      </c>
      <c r="U2958">
        <v>1372</v>
      </c>
      <c r="V2958" s="1">
        <f>Table2[[#This Row],[GameTime]]-(Table2[[#This Row],[period]]-1)*1200</f>
        <v>172</v>
      </c>
      <c r="W2958" s="1">
        <f>ROUNDDOWN(Table2[[#This Row],[Time]]/60,0)</f>
        <v>2</v>
      </c>
      <c r="X2958" s="1">
        <f>ROUNDDOWN((Table2[[#This Row],[Time]]/60-Table2[[#This Row],[Time2]])*60,0)</f>
        <v>52</v>
      </c>
      <c r="Y2958" s="1" t="str">
        <f>IF(Table2[[#This Row],[Time2]]&lt;10,0&amp;Table2[[#This Row],[Time2]],Table2[[#This Row],[Time2]])</f>
        <v>02</v>
      </c>
      <c r="Z2958" s="1">
        <f>IF(Table2[[#This Row],[Time3]]&lt;10,0&amp;Table2[[#This Row],[Time3]],Table2[[#This Row],[Time3]])</f>
        <v>52</v>
      </c>
      <c r="AA2958" s="2" t="str">
        <f>Table2[[#This Row],[Time4]]&amp;":"&amp;Table2[[#This Row],[Time5]]</f>
        <v>02:52</v>
      </c>
      <c r="AB2958" s="1" t="str" cm="1">
        <f t="array" ref="AB2958">IFERROR(IF(Table2[[#This Row],[code]]="","",_xlfn.IFS(AND(Table2[[#This Row],[code]]&lt;400,Table2[[#This Row],[code]]&lt;&gt;""),2,Table2[[#This Row],[code]]&gt;500,4)),"")</f>
        <v/>
      </c>
      <c r="AC2958" s="1" t="str">
        <f>IF(Table2[[#This Row],[Event]]="Penalty",Table2[[#This Row],[number]],IF(Table2[[#This Row],[Event]]="Time-Out",401,""))</f>
        <v/>
      </c>
      <c r="AD2958" s="1">
        <f>ROW(A2957)</f>
        <v>2957</v>
      </c>
      <c r="AE2958" s="1">
        <f>COUNTIFS(Table2[GameID],Table2[[#This Row],[GameID]],Table2[Column1],"&lt;="&amp;Table2[[#This Row],[Column1]])-1</f>
        <v>4</v>
      </c>
    </row>
    <row r="2959" spans="1:31" x14ac:dyDescent="0.45">
      <c r="A2959" t="s">
        <v>293</v>
      </c>
      <c r="B2959" t="str">
        <f>_xlfn.TEXTBEFORE(Table2[[#This Row],[Kamp]]," - ")</f>
        <v>ÅFK</v>
      </c>
      <c r="C2959" t="str">
        <f>_xlfn.TEXTAFTER(Table2[[#This Row],[Kamp]],"- ")</f>
        <v>Aab</v>
      </c>
      <c r="D2959">
        <v>45265</v>
      </c>
      <c r="E2959">
        <v>75125</v>
      </c>
      <c r="F2959">
        <v>20232024</v>
      </c>
      <c r="G2959" t="s">
        <v>17</v>
      </c>
      <c r="H2959" t="s">
        <v>669</v>
      </c>
      <c r="I2959" t="s">
        <v>677</v>
      </c>
      <c r="J2959">
        <v>2</v>
      </c>
      <c r="K2959">
        <v>31146</v>
      </c>
      <c r="L2959">
        <v>1</v>
      </c>
      <c r="M2959" t="s">
        <v>630</v>
      </c>
      <c r="N2959" t="s">
        <v>651</v>
      </c>
      <c r="O2959" t="s">
        <v>132</v>
      </c>
      <c r="P2959">
        <v>25</v>
      </c>
      <c r="Q2959">
        <v>4</v>
      </c>
      <c r="R2959">
        <f>SUMIFS(Table2[number],Table2[Event],"Goal",Table2[H/U],"HOME",Table2[GameID],Table2[[#This Row],[GameID]],Table2[GameTime],"&lt;="&amp;Table2[[#This Row],[GameTime]])</f>
        <v>1</v>
      </c>
      <c r="S2959">
        <f>SUMIFS(Table2[number],Table2[Event],"Goal",Table2[H/U],"AWAY",Table2[GameID],Table2[[#This Row],[GameID]],Table2[GameTime],"&lt;="&amp;Table2[[#This Row],[GameTime]])</f>
        <v>5</v>
      </c>
      <c r="T2959" t="str">
        <f>IF(Table2[[#This Row],[Event]]="Goal",Table2[[#This Row],[Hscore]]&amp;"-"&amp;Table2[[#This Row],[Uscore]],"")</f>
        <v>1-5</v>
      </c>
      <c r="U2959">
        <v>1417</v>
      </c>
      <c r="V2959" s="1">
        <f>Table2[[#This Row],[GameTime]]-(Table2[[#This Row],[period]]-1)*1200</f>
        <v>217</v>
      </c>
      <c r="W2959" s="1">
        <f>ROUNDDOWN(Table2[[#This Row],[Time]]/60,0)</f>
        <v>3</v>
      </c>
      <c r="X2959" s="1">
        <f>ROUNDDOWN((Table2[[#This Row],[Time]]/60-Table2[[#This Row],[Time2]])*60,0)</f>
        <v>37</v>
      </c>
      <c r="Y2959" s="1" t="str">
        <f>IF(Table2[[#This Row],[Time2]]&lt;10,0&amp;Table2[[#This Row],[Time2]],Table2[[#This Row],[Time2]])</f>
        <v>03</v>
      </c>
      <c r="Z2959" s="1">
        <f>IF(Table2[[#This Row],[Time3]]&lt;10,0&amp;Table2[[#This Row],[Time3]],Table2[[#This Row],[Time3]])</f>
        <v>37</v>
      </c>
      <c r="AA2959" s="2" t="str">
        <f>Table2[[#This Row],[Time4]]&amp;":"&amp;Table2[[#This Row],[Time5]]</f>
        <v>03:37</v>
      </c>
      <c r="AB2959" s="1" t="str" cm="1">
        <f t="array" ref="AB2959">IFERROR(IF(Table2[[#This Row],[code]]="","",_xlfn.IFS(AND(Table2[[#This Row],[code]]&lt;400,Table2[[#This Row],[code]]&lt;&gt;""),2,Table2[[#This Row],[code]]&gt;500,4)),"")</f>
        <v/>
      </c>
      <c r="AC2959" s="1" t="str">
        <f>IF(Table2[[#This Row],[Event]]="Penalty",Table2[[#This Row],[number]],IF(Table2[[#This Row],[Event]]="Time-Out",401,""))</f>
        <v/>
      </c>
      <c r="AD2959" s="1">
        <f>ROW(A2958)</f>
        <v>2958</v>
      </c>
      <c r="AE2959" s="1">
        <f>COUNTIFS(Table2[GameID],Table2[[#This Row],[GameID]],Table2[Column1],"&lt;="&amp;Table2[[#This Row],[Column1]])-1</f>
        <v>5</v>
      </c>
    </row>
    <row r="2960" spans="1:31" x14ac:dyDescent="0.45">
      <c r="A2960" t="s">
        <v>293</v>
      </c>
      <c r="B2960" t="str">
        <f>_xlfn.TEXTBEFORE(Table2[[#This Row],[Kamp]]," - ")</f>
        <v>ÅFK</v>
      </c>
      <c r="C2960" t="str">
        <f>_xlfn.TEXTAFTER(Table2[[#This Row],[Kamp]],"- ")</f>
        <v>Aab</v>
      </c>
      <c r="D2960">
        <v>45265</v>
      </c>
      <c r="E2960">
        <v>75125</v>
      </c>
      <c r="F2960">
        <v>20232024</v>
      </c>
      <c r="G2960" t="s">
        <v>17</v>
      </c>
      <c r="H2960" t="s">
        <v>669</v>
      </c>
      <c r="I2960" t="s">
        <v>677</v>
      </c>
      <c r="J2960">
        <v>2</v>
      </c>
      <c r="K2960">
        <v>31146</v>
      </c>
      <c r="L2960">
        <v>1</v>
      </c>
      <c r="M2960" t="s">
        <v>630</v>
      </c>
      <c r="N2960" t="s">
        <v>131</v>
      </c>
      <c r="O2960" t="s">
        <v>651</v>
      </c>
      <c r="P2960">
        <v>80</v>
      </c>
      <c r="Q2960">
        <v>25</v>
      </c>
      <c r="R2960">
        <f>SUMIFS(Table2[number],Table2[Event],"Goal",Table2[H/U],"HOME",Table2[GameID],Table2[[#This Row],[GameID]],Table2[GameTime],"&lt;="&amp;Table2[[#This Row],[GameTime]])</f>
        <v>1</v>
      </c>
      <c r="S2960">
        <f>SUMIFS(Table2[number],Table2[Event],"Goal",Table2[H/U],"AWAY",Table2[GameID],Table2[[#This Row],[GameID]],Table2[GameTime],"&lt;="&amp;Table2[[#This Row],[GameTime]])</f>
        <v>6</v>
      </c>
      <c r="T2960" t="str">
        <f>IF(Table2[[#This Row],[Event]]="Goal",Table2[[#This Row],[Hscore]]&amp;"-"&amp;Table2[[#This Row],[Uscore]],"")</f>
        <v>1-6</v>
      </c>
      <c r="U2960">
        <v>1578</v>
      </c>
      <c r="V2960" s="1">
        <f>Table2[[#This Row],[GameTime]]-(Table2[[#This Row],[period]]-1)*1200</f>
        <v>378</v>
      </c>
      <c r="W2960" s="1">
        <f>ROUNDDOWN(Table2[[#This Row],[Time]]/60,0)</f>
        <v>6</v>
      </c>
      <c r="X2960" s="1">
        <f>ROUNDDOWN((Table2[[#This Row],[Time]]/60-Table2[[#This Row],[Time2]])*60,0)</f>
        <v>18</v>
      </c>
      <c r="Y2960" s="1" t="str">
        <f>IF(Table2[[#This Row],[Time2]]&lt;10,0&amp;Table2[[#This Row],[Time2]],Table2[[#This Row],[Time2]])</f>
        <v>06</v>
      </c>
      <c r="Z2960" s="1">
        <f>IF(Table2[[#This Row],[Time3]]&lt;10,0&amp;Table2[[#This Row],[Time3]],Table2[[#This Row],[Time3]])</f>
        <v>18</v>
      </c>
      <c r="AA2960" s="2" t="str">
        <f>Table2[[#This Row],[Time4]]&amp;":"&amp;Table2[[#This Row],[Time5]]</f>
        <v>06:18</v>
      </c>
      <c r="AB2960" s="1" t="str" cm="1">
        <f t="array" ref="AB2960">IFERROR(IF(Table2[[#This Row],[code]]="","",_xlfn.IFS(AND(Table2[[#This Row],[code]]&lt;400,Table2[[#This Row],[code]]&lt;&gt;""),2,Table2[[#This Row],[code]]&gt;500,4)),"")</f>
        <v/>
      </c>
      <c r="AC2960" s="1" t="str">
        <f>IF(Table2[[#This Row],[Event]]="Penalty",Table2[[#This Row],[number]],IF(Table2[[#This Row],[Event]]="Time-Out",401,""))</f>
        <v/>
      </c>
      <c r="AD2960" s="1">
        <f>ROW(A2959)</f>
        <v>2959</v>
      </c>
      <c r="AE2960" s="1">
        <f>COUNTIFS(Table2[GameID],Table2[[#This Row],[GameID]],Table2[Column1],"&lt;="&amp;Table2[[#This Row],[Column1]])-1</f>
        <v>6</v>
      </c>
    </row>
    <row r="2961" spans="1:31" x14ac:dyDescent="0.45">
      <c r="A2961" t="s">
        <v>293</v>
      </c>
      <c r="B2961" t="str">
        <f>_xlfn.TEXTBEFORE(Table2[[#This Row],[Kamp]]," - ")</f>
        <v>ÅFK</v>
      </c>
      <c r="C2961" t="str">
        <f>_xlfn.TEXTAFTER(Table2[[#This Row],[Kamp]],"- ")</f>
        <v>Aab</v>
      </c>
      <c r="D2961">
        <v>45265</v>
      </c>
      <c r="E2961">
        <v>75125</v>
      </c>
      <c r="F2961">
        <v>20232024</v>
      </c>
      <c r="G2961" t="s">
        <v>17</v>
      </c>
      <c r="H2961" t="s">
        <v>669</v>
      </c>
      <c r="I2961" t="s">
        <v>677</v>
      </c>
      <c r="J2961">
        <v>2</v>
      </c>
      <c r="K2961">
        <v>31146</v>
      </c>
      <c r="L2961">
        <v>1</v>
      </c>
      <c r="M2961" t="s">
        <v>630</v>
      </c>
      <c r="N2961" t="s">
        <v>265</v>
      </c>
      <c r="O2961" t="s">
        <v>133</v>
      </c>
      <c r="P2961">
        <v>14</v>
      </c>
      <c r="Q2961">
        <v>5</v>
      </c>
      <c r="R2961">
        <f>SUMIFS(Table2[number],Table2[Event],"Goal",Table2[H/U],"HOME",Table2[GameID],Table2[[#This Row],[GameID]],Table2[GameTime],"&lt;="&amp;Table2[[#This Row],[GameTime]])</f>
        <v>1</v>
      </c>
      <c r="S2961">
        <f>SUMIFS(Table2[number],Table2[Event],"Goal",Table2[H/U],"AWAY",Table2[GameID],Table2[[#This Row],[GameID]],Table2[GameTime],"&lt;="&amp;Table2[[#This Row],[GameTime]])</f>
        <v>7</v>
      </c>
      <c r="T2961" t="str">
        <f>IF(Table2[[#This Row],[Event]]="Goal",Table2[[#This Row],[Hscore]]&amp;"-"&amp;Table2[[#This Row],[Uscore]],"")</f>
        <v>1-7</v>
      </c>
      <c r="U2961">
        <v>1716</v>
      </c>
      <c r="V2961" s="1">
        <f>Table2[[#This Row],[GameTime]]-(Table2[[#This Row],[period]]-1)*1200</f>
        <v>516</v>
      </c>
      <c r="W2961" s="1">
        <f>ROUNDDOWN(Table2[[#This Row],[Time]]/60,0)</f>
        <v>8</v>
      </c>
      <c r="X2961" s="1">
        <f>ROUNDDOWN((Table2[[#This Row],[Time]]/60-Table2[[#This Row],[Time2]])*60,0)</f>
        <v>36</v>
      </c>
      <c r="Y2961" s="1" t="str">
        <f>IF(Table2[[#This Row],[Time2]]&lt;10,0&amp;Table2[[#This Row],[Time2]],Table2[[#This Row],[Time2]])</f>
        <v>08</v>
      </c>
      <c r="Z2961" s="1">
        <f>IF(Table2[[#This Row],[Time3]]&lt;10,0&amp;Table2[[#This Row],[Time3]],Table2[[#This Row],[Time3]])</f>
        <v>36</v>
      </c>
      <c r="AA2961" s="2" t="str">
        <f>Table2[[#This Row],[Time4]]&amp;":"&amp;Table2[[#This Row],[Time5]]</f>
        <v>08:36</v>
      </c>
      <c r="AB2961" s="1" t="str" cm="1">
        <f t="array" ref="AB2961">IFERROR(IF(Table2[[#This Row],[code]]="","",_xlfn.IFS(AND(Table2[[#This Row],[code]]&lt;400,Table2[[#This Row],[code]]&lt;&gt;""),2,Table2[[#This Row],[code]]&gt;500,4)),"")</f>
        <v/>
      </c>
      <c r="AC2961" s="1" t="str">
        <f>IF(Table2[[#This Row],[Event]]="Penalty",Table2[[#This Row],[number]],IF(Table2[[#This Row],[Event]]="Time-Out",401,""))</f>
        <v/>
      </c>
      <c r="AD2961" s="1">
        <f>ROW(A2960)</f>
        <v>2960</v>
      </c>
      <c r="AE2961" s="1">
        <f>COUNTIFS(Table2[GameID],Table2[[#This Row],[GameID]],Table2[Column1],"&lt;="&amp;Table2[[#This Row],[Column1]])-1</f>
        <v>7</v>
      </c>
    </row>
    <row r="2962" spans="1:31" x14ac:dyDescent="0.45">
      <c r="A2962" t="s">
        <v>293</v>
      </c>
      <c r="B2962" t="str">
        <f>_xlfn.TEXTBEFORE(Table2[[#This Row],[Kamp]]," - ")</f>
        <v>ÅFK</v>
      </c>
      <c r="C2962" t="str">
        <f>_xlfn.TEXTAFTER(Table2[[#This Row],[Kamp]],"- ")</f>
        <v>Aab</v>
      </c>
      <c r="D2962">
        <v>45265</v>
      </c>
      <c r="E2962">
        <v>75125</v>
      </c>
      <c r="F2962">
        <v>20232024</v>
      </c>
      <c r="G2962" t="s">
        <v>17</v>
      </c>
      <c r="H2962" t="s">
        <v>669</v>
      </c>
      <c r="I2962" t="s">
        <v>677</v>
      </c>
      <c r="J2962">
        <v>2</v>
      </c>
      <c r="K2962">
        <v>31146</v>
      </c>
      <c r="L2962">
        <v>1</v>
      </c>
      <c r="M2962" t="s">
        <v>630</v>
      </c>
      <c r="N2962" t="s">
        <v>265</v>
      </c>
      <c r="O2962" t="s">
        <v>652</v>
      </c>
      <c r="P2962">
        <v>14</v>
      </c>
      <c r="Q2962">
        <v>99</v>
      </c>
      <c r="R2962">
        <f>SUMIFS(Table2[number],Table2[Event],"Goal",Table2[H/U],"HOME",Table2[GameID],Table2[[#This Row],[GameID]],Table2[GameTime],"&lt;="&amp;Table2[[#This Row],[GameTime]])</f>
        <v>1</v>
      </c>
      <c r="S2962">
        <f>SUMIFS(Table2[number],Table2[Event],"Goal",Table2[H/U],"AWAY",Table2[GameID],Table2[[#This Row],[GameID]],Table2[GameTime],"&lt;="&amp;Table2[[#This Row],[GameTime]])</f>
        <v>8</v>
      </c>
      <c r="T2962" t="str">
        <f>IF(Table2[[#This Row],[Event]]="Goal",Table2[[#This Row],[Hscore]]&amp;"-"&amp;Table2[[#This Row],[Uscore]],"")</f>
        <v>1-8</v>
      </c>
      <c r="U2962">
        <v>1741</v>
      </c>
      <c r="V2962" s="1">
        <f>Table2[[#This Row],[GameTime]]-(Table2[[#This Row],[period]]-1)*1200</f>
        <v>541</v>
      </c>
      <c r="W2962" s="1">
        <f>ROUNDDOWN(Table2[[#This Row],[Time]]/60,0)</f>
        <v>9</v>
      </c>
      <c r="X2962" s="1">
        <f>ROUNDDOWN((Table2[[#This Row],[Time]]/60-Table2[[#This Row],[Time2]])*60,0)</f>
        <v>1</v>
      </c>
      <c r="Y2962" s="1" t="str">
        <f>IF(Table2[[#This Row],[Time2]]&lt;10,0&amp;Table2[[#This Row],[Time2]],Table2[[#This Row],[Time2]])</f>
        <v>09</v>
      </c>
      <c r="Z2962" s="1" t="str">
        <f>IF(Table2[[#This Row],[Time3]]&lt;10,0&amp;Table2[[#This Row],[Time3]],Table2[[#This Row],[Time3]])</f>
        <v>01</v>
      </c>
      <c r="AA2962" s="2" t="str">
        <f>Table2[[#This Row],[Time4]]&amp;":"&amp;Table2[[#This Row],[Time5]]</f>
        <v>09:01</v>
      </c>
      <c r="AB2962" s="1" t="str" cm="1">
        <f t="array" ref="AB2962">IFERROR(IF(Table2[[#This Row],[code]]="","",_xlfn.IFS(AND(Table2[[#This Row],[code]]&lt;400,Table2[[#This Row],[code]]&lt;&gt;""),2,Table2[[#This Row],[code]]&gt;500,4)),"")</f>
        <v/>
      </c>
      <c r="AC2962" s="1" t="str">
        <f>IF(Table2[[#This Row],[Event]]="Penalty",Table2[[#This Row],[number]],IF(Table2[[#This Row],[Event]]="Time-Out",401,""))</f>
        <v/>
      </c>
      <c r="AD2962" s="1">
        <f>ROW(A2961)</f>
        <v>2961</v>
      </c>
      <c r="AE2962" s="1">
        <f>COUNTIFS(Table2[GameID],Table2[[#This Row],[GameID]],Table2[Column1],"&lt;="&amp;Table2[[#This Row],[Column1]])-1</f>
        <v>8</v>
      </c>
    </row>
    <row r="2963" spans="1:31" x14ac:dyDescent="0.45">
      <c r="A2963" t="s">
        <v>293</v>
      </c>
      <c r="B2963" t="str">
        <f>_xlfn.TEXTBEFORE(Table2[[#This Row],[Kamp]]," - ")</f>
        <v>ÅFK</v>
      </c>
      <c r="C2963" t="str">
        <f>_xlfn.TEXTAFTER(Table2[[#This Row],[Kamp]],"- ")</f>
        <v>Aab</v>
      </c>
      <c r="D2963">
        <v>45265</v>
      </c>
      <c r="E2963">
        <v>75125</v>
      </c>
      <c r="F2963">
        <v>20232024</v>
      </c>
      <c r="G2963" t="s">
        <v>17</v>
      </c>
      <c r="H2963" t="s">
        <v>669</v>
      </c>
      <c r="I2963" t="s">
        <v>677</v>
      </c>
      <c r="J2963">
        <v>2</v>
      </c>
      <c r="K2963">
        <v>31146</v>
      </c>
      <c r="L2963">
        <v>207</v>
      </c>
      <c r="M2963" t="s">
        <v>631</v>
      </c>
      <c r="N2963" t="s">
        <v>652</v>
      </c>
      <c r="O2963" t="s">
        <v>634</v>
      </c>
      <c r="P2963">
        <v>99</v>
      </c>
      <c r="Q2963" t="s">
        <v>634</v>
      </c>
      <c r="R2963">
        <f>SUMIFS(Table2[number],Table2[Event],"Goal",Table2[H/U],"HOME",Table2[GameID],Table2[[#This Row],[GameID]],Table2[GameTime],"&lt;="&amp;Table2[[#This Row],[GameTime]])</f>
        <v>1</v>
      </c>
      <c r="S2963">
        <f>SUMIFS(Table2[number],Table2[Event],"Goal",Table2[H/U],"AWAY",Table2[GameID],Table2[[#This Row],[GameID]],Table2[GameTime],"&lt;="&amp;Table2[[#This Row],[GameTime]])</f>
        <v>8</v>
      </c>
      <c r="T2963" t="str">
        <f>IF(Table2[[#This Row],[Event]]="Goal",Table2[[#This Row],[Hscore]]&amp;"-"&amp;Table2[[#This Row],[Uscore]],"")</f>
        <v/>
      </c>
      <c r="U2963">
        <v>2001</v>
      </c>
      <c r="V2963" s="1">
        <f>Table2[[#This Row],[GameTime]]-(Table2[[#This Row],[period]]-1)*1200</f>
        <v>801</v>
      </c>
      <c r="W2963" s="1">
        <f>ROUNDDOWN(Table2[[#This Row],[Time]]/60,0)</f>
        <v>13</v>
      </c>
      <c r="X2963" s="1">
        <f>ROUNDDOWN((Table2[[#This Row],[Time]]/60-Table2[[#This Row],[Time2]])*60,0)</f>
        <v>21</v>
      </c>
      <c r="Y2963" s="1">
        <f>IF(Table2[[#This Row],[Time2]]&lt;10,0&amp;Table2[[#This Row],[Time2]],Table2[[#This Row],[Time2]])</f>
        <v>13</v>
      </c>
      <c r="Z2963" s="1">
        <f>IF(Table2[[#This Row],[Time3]]&lt;10,0&amp;Table2[[#This Row],[Time3]],Table2[[#This Row],[Time3]])</f>
        <v>21</v>
      </c>
      <c r="AA2963" s="2" t="str">
        <f>Table2[[#This Row],[Time4]]&amp;":"&amp;Table2[[#This Row],[Time5]]</f>
        <v>13:21</v>
      </c>
      <c r="AB2963" s="1" cm="1">
        <f t="array" ref="AB2963">IFERROR(IF(Table2[[#This Row],[code]]="","",_xlfn.IFS(AND(Table2[[#This Row],[code]]&lt;400,Table2[[#This Row],[code]]&lt;&gt;""),2,Table2[[#This Row],[code]]&gt;500,4)),"")</f>
        <v>2</v>
      </c>
      <c r="AC2963" s="1">
        <f>IF(Table2[[#This Row],[Event]]="Penalty",Table2[[#This Row],[number]],IF(Table2[[#This Row],[Event]]="Time-Out",401,""))</f>
        <v>207</v>
      </c>
      <c r="AD2963" s="1">
        <f>ROW(A2962)</f>
        <v>2962</v>
      </c>
      <c r="AE2963" s="1">
        <f>COUNTIFS(Table2[GameID],Table2[[#This Row],[GameID]],Table2[Column1],"&lt;="&amp;Table2[[#This Row],[Column1]])-1</f>
        <v>9</v>
      </c>
    </row>
    <row r="2964" spans="1:31" x14ac:dyDescent="0.45">
      <c r="A2964" t="s">
        <v>293</v>
      </c>
      <c r="B2964" t="str">
        <f>_xlfn.TEXTBEFORE(Table2[[#This Row],[Kamp]]," - ")</f>
        <v>ÅFK</v>
      </c>
      <c r="C2964" t="str">
        <f>_xlfn.TEXTAFTER(Table2[[#This Row],[Kamp]],"- ")</f>
        <v>Aab</v>
      </c>
      <c r="D2964">
        <v>45265</v>
      </c>
      <c r="E2964">
        <v>75125</v>
      </c>
      <c r="F2964">
        <v>20232024</v>
      </c>
      <c r="G2964" t="s">
        <v>17</v>
      </c>
      <c r="H2964" t="s">
        <v>669</v>
      </c>
      <c r="I2964" t="s">
        <v>677</v>
      </c>
      <c r="J2964">
        <v>2</v>
      </c>
      <c r="K2964">
        <v>31146</v>
      </c>
      <c r="L2964">
        <v>208</v>
      </c>
      <c r="M2964" t="s">
        <v>631</v>
      </c>
      <c r="N2964" t="s">
        <v>131</v>
      </c>
      <c r="O2964" t="s">
        <v>634</v>
      </c>
      <c r="P2964">
        <v>80</v>
      </c>
      <c r="Q2964" t="s">
        <v>634</v>
      </c>
      <c r="R2964">
        <f>SUMIFS(Table2[number],Table2[Event],"Goal",Table2[H/U],"HOME",Table2[GameID],Table2[[#This Row],[GameID]],Table2[GameTime],"&lt;="&amp;Table2[[#This Row],[GameTime]])</f>
        <v>1</v>
      </c>
      <c r="S2964">
        <f>SUMIFS(Table2[number],Table2[Event],"Goal",Table2[H/U],"AWAY",Table2[GameID],Table2[[#This Row],[GameID]],Table2[GameTime],"&lt;="&amp;Table2[[#This Row],[GameTime]])</f>
        <v>8</v>
      </c>
      <c r="T2964" t="str">
        <f>IF(Table2[[#This Row],[Event]]="Goal",Table2[[#This Row],[Hscore]]&amp;"-"&amp;Table2[[#This Row],[Uscore]],"")</f>
        <v/>
      </c>
      <c r="U2964">
        <v>2042</v>
      </c>
      <c r="V2964" s="1">
        <f>Table2[[#This Row],[GameTime]]-(Table2[[#This Row],[period]]-1)*1200</f>
        <v>842</v>
      </c>
      <c r="W2964" s="1">
        <f>ROUNDDOWN(Table2[[#This Row],[Time]]/60,0)</f>
        <v>14</v>
      </c>
      <c r="X2964" s="1">
        <f>ROUNDDOWN((Table2[[#This Row],[Time]]/60-Table2[[#This Row],[Time2]])*60,0)</f>
        <v>1</v>
      </c>
      <c r="Y2964" s="1">
        <f>IF(Table2[[#This Row],[Time2]]&lt;10,0&amp;Table2[[#This Row],[Time2]],Table2[[#This Row],[Time2]])</f>
        <v>14</v>
      </c>
      <c r="Z2964" s="1" t="str">
        <f>IF(Table2[[#This Row],[Time3]]&lt;10,0&amp;Table2[[#This Row],[Time3]],Table2[[#This Row],[Time3]])</f>
        <v>01</v>
      </c>
      <c r="AA2964" s="2" t="str">
        <f>Table2[[#This Row],[Time4]]&amp;":"&amp;Table2[[#This Row],[Time5]]</f>
        <v>14:01</v>
      </c>
      <c r="AB2964" s="1" cm="1">
        <f t="array" ref="AB2964">IFERROR(IF(Table2[[#This Row],[code]]="","",_xlfn.IFS(AND(Table2[[#This Row],[code]]&lt;400,Table2[[#This Row],[code]]&lt;&gt;""),2,Table2[[#This Row],[code]]&gt;500,4)),"")</f>
        <v>2</v>
      </c>
      <c r="AC2964" s="1">
        <f>IF(Table2[[#This Row],[Event]]="Penalty",Table2[[#This Row],[number]],IF(Table2[[#This Row],[Event]]="Time-Out",401,""))</f>
        <v>208</v>
      </c>
      <c r="AD2964" s="1">
        <f>ROW(A2963)</f>
        <v>2963</v>
      </c>
      <c r="AE2964" s="1">
        <f>COUNTIFS(Table2[GameID],Table2[[#This Row],[GameID]],Table2[Column1],"&lt;="&amp;Table2[[#This Row],[Column1]])-1</f>
        <v>10</v>
      </c>
    </row>
    <row r="2965" spans="1:31" x14ac:dyDescent="0.45">
      <c r="A2965" t="s">
        <v>293</v>
      </c>
      <c r="B2965" t="str">
        <f>_xlfn.TEXTBEFORE(Table2[[#This Row],[Kamp]]," - ")</f>
        <v>ÅFK</v>
      </c>
      <c r="C2965" t="str">
        <f>_xlfn.TEXTAFTER(Table2[[#This Row],[Kamp]],"- ")</f>
        <v>Aab</v>
      </c>
      <c r="D2965">
        <v>45265</v>
      </c>
      <c r="E2965">
        <v>75125</v>
      </c>
      <c r="F2965">
        <v>20232024</v>
      </c>
      <c r="G2965" t="s">
        <v>17</v>
      </c>
      <c r="H2965" t="s">
        <v>669</v>
      </c>
      <c r="I2965" t="s">
        <v>677</v>
      </c>
      <c r="J2965">
        <v>3</v>
      </c>
      <c r="K2965">
        <v>31146</v>
      </c>
      <c r="L2965">
        <v>1</v>
      </c>
      <c r="M2965" t="s">
        <v>630</v>
      </c>
      <c r="N2965" t="s">
        <v>651</v>
      </c>
      <c r="O2965" t="s">
        <v>634</v>
      </c>
      <c r="P2965">
        <v>25</v>
      </c>
      <c r="Q2965" t="s">
        <v>634</v>
      </c>
      <c r="R2965">
        <f>SUMIFS(Table2[number],Table2[Event],"Goal",Table2[H/U],"HOME",Table2[GameID],Table2[[#This Row],[GameID]],Table2[GameTime],"&lt;="&amp;Table2[[#This Row],[GameTime]])</f>
        <v>1</v>
      </c>
      <c r="S2965">
        <f>SUMIFS(Table2[number],Table2[Event],"Goal",Table2[H/U],"AWAY",Table2[GameID],Table2[[#This Row],[GameID]],Table2[GameTime],"&lt;="&amp;Table2[[#This Row],[GameTime]])</f>
        <v>9</v>
      </c>
      <c r="T2965" t="str">
        <f>IF(Table2[[#This Row],[Event]]="Goal",Table2[[#This Row],[Hscore]]&amp;"-"&amp;Table2[[#This Row],[Uscore]],"")</f>
        <v>1-9</v>
      </c>
      <c r="U2965">
        <v>2612</v>
      </c>
      <c r="V2965" s="1">
        <f>Table2[[#This Row],[GameTime]]-(Table2[[#This Row],[period]]-1)*1200</f>
        <v>212</v>
      </c>
      <c r="W2965" s="1">
        <f>ROUNDDOWN(Table2[[#This Row],[Time]]/60,0)</f>
        <v>3</v>
      </c>
      <c r="X2965" s="1">
        <f>ROUNDDOWN((Table2[[#This Row],[Time]]/60-Table2[[#This Row],[Time2]])*60,0)</f>
        <v>32</v>
      </c>
      <c r="Y2965" s="1" t="str">
        <f>IF(Table2[[#This Row],[Time2]]&lt;10,0&amp;Table2[[#This Row],[Time2]],Table2[[#This Row],[Time2]])</f>
        <v>03</v>
      </c>
      <c r="Z2965" s="1">
        <f>IF(Table2[[#This Row],[Time3]]&lt;10,0&amp;Table2[[#This Row],[Time3]],Table2[[#This Row],[Time3]])</f>
        <v>32</v>
      </c>
      <c r="AA2965" s="2" t="str">
        <f>Table2[[#This Row],[Time4]]&amp;":"&amp;Table2[[#This Row],[Time5]]</f>
        <v>03:32</v>
      </c>
      <c r="AB2965" s="1" t="str" cm="1">
        <f t="array" ref="AB2965">IFERROR(IF(Table2[[#This Row],[code]]="","",_xlfn.IFS(AND(Table2[[#This Row],[code]]&lt;400,Table2[[#This Row],[code]]&lt;&gt;""),2,Table2[[#This Row],[code]]&gt;500,4)),"")</f>
        <v/>
      </c>
      <c r="AC2965" s="1" t="str">
        <f>IF(Table2[[#This Row],[Event]]="Penalty",Table2[[#This Row],[number]],IF(Table2[[#This Row],[Event]]="Time-Out",401,""))</f>
        <v/>
      </c>
      <c r="AD2965" s="1">
        <f>ROW(A2964)</f>
        <v>2964</v>
      </c>
      <c r="AE2965" s="1">
        <f>COUNTIFS(Table2[GameID],Table2[[#This Row],[GameID]],Table2[Column1],"&lt;="&amp;Table2[[#This Row],[Column1]])-1</f>
        <v>11</v>
      </c>
    </row>
    <row r="2966" spans="1:31" x14ac:dyDescent="0.45">
      <c r="A2966" t="s">
        <v>293</v>
      </c>
      <c r="B2966" t="str">
        <f>_xlfn.TEXTBEFORE(Table2[[#This Row],[Kamp]]," - ")</f>
        <v>ÅFK</v>
      </c>
      <c r="C2966" t="str">
        <f>_xlfn.TEXTAFTER(Table2[[#This Row],[Kamp]],"- ")</f>
        <v>Aab</v>
      </c>
      <c r="D2966">
        <v>45265</v>
      </c>
      <c r="E2966">
        <v>75125</v>
      </c>
      <c r="F2966">
        <v>20232024</v>
      </c>
      <c r="G2966" t="s">
        <v>17</v>
      </c>
      <c r="H2966" t="s">
        <v>669</v>
      </c>
      <c r="I2966" t="s">
        <v>677</v>
      </c>
      <c r="J2966">
        <v>3</v>
      </c>
      <c r="K2966">
        <v>31146</v>
      </c>
      <c r="L2966">
        <v>1</v>
      </c>
      <c r="M2966" t="s">
        <v>630</v>
      </c>
      <c r="N2966" t="s">
        <v>516</v>
      </c>
      <c r="O2966" t="s">
        <v>634</v>
      </c>
      <c r="P2966">
        <v>20</v>
      </c>
      <c r="Q2966" t="s">
        <v>634</v>
      </c>
      <c r="R2966">
        <f>SUMIFS(Table2[number],Table2[Event],"Goal",Table2[H/U],"HOME",Table2[GameID],Table2[[#This Row],[GameID]],Table2[GameTime],"&lt;="&amp;Table2[[#This Row],[GameTime]])</f>
        <v>1</v>
      </c>
      <c r="S2966">
        <f>SUMIFS(Table2[number],Table2[Event],"Goal",Table2[H/U],"AWAY",Table2[GameID],Table2[[#This Row],[GameID]],Table2[GameTime],"&lt;="&amp;Table2[[#This Row],[GameTime]])</f>
        <v>10</v>
      </c>
      <c r="T2966" t="str">
        <f>IF(Table2[[#This Row],[Event]]="Goal",Table2[[#This Row],[Hscore]]&amp;"-"&amp;Table2[[#This Row],[Uscore]],"")</f>
        <v>1-10</v>
      </c>
      <c r="U2966">
        <v>2645</v>
      </c>
      <c r="V2966" s="1">
        <f>Table2[[#This Row],[GameTime]]-(Table2[[#This Row],[period]]-1)*1200</f>
        <v>245</v>
      </c>
      <c r="W2966" s="1">
        <f>ROUNDDOWN(Table2[[#This Row],[Time]]/60,0)</f>
        <v>4</v>
      </c>
      <c r="X2966" s="1">
        <f>ROUNDDOWN((Table2[[#This Row],[Time]]/60-Table2[[#This Row],[Time2]])*60,0)</f>
        <v>4</v>
      </c>
      <c r="Y2966" s="1" t="str">
        <f>IF(Table2[[#This Row],[Time2]]&lt;10,0&amp;Table2[[#This Row],[Time2]],Table2[[#This Row],[Time2]])</f>
        <v>04</v>
      </c>
      <c r="Z2966" s="1" t="str">
        <f>IF(Table2[[#This Row],[Time3]]&lt;10,0&amp;Table2[[#This Row],[Time3]],Table2[[#This Row],[Time3]])</f>
        <v>04</v>
      </c>
      <c r="AA2966" s="2" t="str">
        <f>Table2[[#This Row],[Time4]]&amp;":"&amp;Table2[[#This Row],[Time5]]</f>
        <v>04:04</v>
      </c>
      <c r="AB2966" s="1" t="str" cm="1">
        <f t="array" ref="AB2966">IFERROR(IF(Table2[[#This Row],[code]]="","",_xlfn.IFS(AND(Table2[[#This Row],[code]]&lt;400,Table2[[#This Row],[code]]&lt;&gt;""),2,Table2[[#This Row],[code]]&gt;500,4)),"")</f>
        <v/>
      </c>
      <c r="AC2966" s="1" t="str">
        <f>IF(Table2[[#This Row],[Event]]="Penalty",Table2[[#This Row],[number]],IF(Table2[[#This Row],[Event]]="Time-Out",401,""))</f>
        <v/>
      </c>
      <c r="AD2966" s="1">
        <f>ROW(A2965)</f>
        <v>2965</v>
      </c>
      <c r="AE2966" s="1">
        <f>COUNTIFS(Table2[GameID],Table2[[#This Row],[GameID]],Table2[Column1],"&lt;="&amp;Table2[[#This Row],[Column1]])-1</f>
        <v>12</v>
      </c>
    </row>
    <row r="2967" spans="1:31" x14ac:dyDescent="0.45">
      <c r="A2967" t="s">
        <v>293</v>
      </c>
      <c r="B2967" t="str">
        <f>_xlfn.TEXTBEFORE(Table2[[#This Row],[Kamp]]," - ")</f>
        <v>ÅFK</v>
      </c>
      <c r="C2967" t="str">
        <f>_xlfn.TEXTAFTER(Table2[[#This Row],[Kamp]],"- ")</f>
        <v>Aab</v>
      </c>
      <c r="D2967">
        <v>45265</v>
      </c>
      <c r="E2967">
        <v>75125</v>
      </c>
      <c r="F2967">
        <v>20232024</v>
      </c>
      <c r="G2967" t="s">
        <v>17</v>
      </c>
      <c r="H2967" t="s">
        <v>666</v>
      </c>
      <c r="I2967" t="s">
        <v>678</v>
      </c>
      <c r="J2967">
        <v>3</v>
      </c>
      <c r="K2967">
        <v>31407</v>
      </c>
      <c r="L2967">
        <v>207</v>
      </c>
      <c r="M2967" t="s">
        <v>631</v>
      </c>
      <c r="N2967" t="s">
        <v>187</v>
      </c>
      <c r="O2967" t="s">
        <v>634</v>
      </c>
      <c r="P2967">
        <v>61</v>
      </c>
      <c r="Q2967" t="s">
        <v>634</v>
      </c>
      <c r="R2967">
        <f>SUMIFS(Table2[number],Table2[Event],"Goal",Table2[H/U],"HOME",Table2[GameID],Table2[[#This Row],[GameID]],Table2[GameTime],"&lt;="&amp;Table2[[#This Row],[GameTime]])</f>
        <v>1</v>
      </c>
      <c r="S2967">
        <f>SUMIFS(Table2[number],Table2[Event],"Goal",Table2[H/U],"AWAY",Table2[GameID],Table2[[#This Row],[GameID]],Table2[GameTime],"&lt;="&amp;Table2[[#This Row],[GameTime]])</f>
        <v>10</v>
      </c>
      <c r="T2967" t="str">
        <f>IF(Table2[[#This Row],[Event]]="Goal",Table2[[#This Row],[Hscore]]&amp;"-"&amp;Table2[[#This Row],[Uscore]],"")</f>
        <v/>
      </c>
      <c r="U2967">
        <v>2717</v>
      </c>
      <c r="V2967" s="1">
        <f>Table2[[#This Row],[GameTime]]-(Table2[[#This Row],[period]]-1)*1200</f>
        <v>317</v>
      </c>
      <c r="W2967" s="1">
        <f>ROUNDDOWN(Table2[[#This Row],[Time]]/60,0)</f>
        <v>5</v>
      </c>
      <c r="X2967" s="1">
        <f>ROUNDDOWN((Table2[[#This Row],[Time]]/60-Table2[[#This Row],[Time2]])*60,0)</f>
        <v>17</v>
      </c>
      <c r="Y2967" s="1" t="str">
        <f>IF(Table2[[#This Row],[Time2]]&lt;10,0&amp;Table2[[#This Row],[Time2]],Table2[[#This Row],[Time2]])</f>
        <v>05</v>
      </c>
      <c r="Z2967" s="1">
        <f>IF(Table2[[#This Row],[Time3]]&lt;10,0&amp;Table2[[#This Row],[Time3]],Table2[[#This Row],[Time3]])</f>
        <v>17</v>
      </c>
      <c r="AA2967" s="2" t="str">
        <f>Table2[[#This Row],[Time4]]&amp;":"&amp;Table2[[#This Row],[Time5]]</f>
        <v>05:17</v>
      </c>
      <c r="AB2967" s="1" cm="1">
        <f t="array" ref="AB2967">IFERROR(IF(Table2[[#This Row],[code]]="","",_xlfn.IFS(AND(Table2[[#This Row],[code]]&lt;400,Table2[[#This Row],[code]]&lt;&gt;""),2,Table2[[#This Row],[code]]&gt;500,4)),"")</f>
        <v>2</v>
      </c>
      <c r="AC2967" s="1">
        <f>IF(Table2[[#This Row],[Event]]="Penalty",Table2[[#This Row],[number]],IF(Table2[[#This Row],[Event]]="Time-Out",401,""))</f>
        <v>207</v>
      </c>
      <c r="AD2967" s="1">
        <f>ROW(A2966)</f>
        <v>2966</v>
      </c>
      <c r="AE2967" s="1">
        <f>COUNTIFS(Table2[GameID],Table2[[#This Row],[GameID]],Table2[Column1],"&lt;="&amp;Table2[[#This Row],[Column1]])-1</f>
        <v>13</v>
      </c>
    </row>
    <row r="2968" spans="1:31" x14ac:dyDescent="0.45">
      <c r="A2968" t="s">
        <v>293</v>
      </c>
      <c r="B2968" t="str">
        <f>_xlfn.TEXTBEFORE(Table2[[#This Row],[Kamp]]," - ")</f>
        <v>ÅFK</v>
      </c>
      <c r="C2968" t="str">
        <f>_xlfn.TEXTAFTER(Table2[[#This Row],[Kamp]],"- ")</f>
        <v>Aab</v>
      </c>
      <c r="D2968">
        <v>45265</v>
      </c>
      <c r="E2968">
        <v>75125</v>
      </c>
      <c r="F2968">
        <v>20232024</v>
      </c>
      <c r="G2968" t="s">
        <v>17</v>
      </c>
      <c r="H2968" t="s">
        <v>669</v>
      </c>
      <c r="I2968" t="s">
        <v>677</v>
      </c>
      <c r="J2968">
        <v>3</v>
      </c>
      <c r="K2968">
        <v>31146</v>
      </c>
      <c r="L2968">
        <v>1</v>
      </c>
      <c r="M2968" t="s">
        <v>630</v>
      </c>
      <c r="N2968" t="s">
        <v>651</v>
      </c>
      <c r="O2968" t="s">
        <v>634</v>
      </c>
      <c r="P2968">
        <v>25</v>
      </c>
      <c r="Q2968" t="s">
        <v>634</v>
      </c>
      <c r="R2968">
        <f>SUMIFS(Table2[number],Table2[Event],"Goal",Table2[H/U],"HOME",Table2[GameID],Table2[[#This Row],[GameID]],Table2[GameTime],"&lt;="&amp;Table2[[#This Row],[GameTime]])</f>
        <v>1</v>
      </c>
      <c r="S2968">
        <f>SUMIFS(Table2[number],Table2[Event],"Goal",Table2[H/U],"AWAY",Table2[GameID],Table2[[#This Row],[GameID]],Table2[GameTime],"&lt;="&amp;Table2[[#This Row],[GameTime]])</f>
        <v>11</v>
      </c>
      <c r="T2968" t="str">
        <f>IF(Table2[[#This Row],[Event]]="Goal",Table2[[#This Row],[Hscore]]&amp;"-"&amp;Table2[[#This Row],[Uscore]],"")</f>
        <v>1-11</v>
      </c>
      <c r="U2968">
        <v>2985</v>
      </c>
      <c r="V2968" s="1">
        <f>Table2[[#This Row],[GameTime]]-(Table2[[#This Row],[period]]-1)*1200</f>
        <v>585</v>
      </c>
      <c r="W2968" s="1">
        <f>ROUNDDOWN(Table2[[#This Row],[Time]]/60,0)</f>
        <v>9</v>
      </c>
      <c r="X2968" s="1">
        <f>ROUNDDOWN((Table2[[#This Row],[Time]]/60-Table2[[#This Row],[Time2]])*60,0)</f>
        <v>45</v>
      </c>
      <c r="Y2968" s="1" t="str">
        <f>IF(Table2[[#This Row],[Time2]]&lt;10,0&amp;Table2[[#This Row],[Time2]],Table2[[#This Row],[Time2]])</f>
        <v>09</v>
      </c>
      <c r="Z2968" s="1">
        <f>IF(Table2[[#This Row],[Time3]]&lt;10,0&amp;Table2[[#This Row],[Time3]],Table2[[#This Row],[Time3]])</f>
        <v>45</v>
      </c>
      <c r="AA2968" s="2" t="str">
        <f>Table2[[#This Row],[Time4]]&amp;":"&amp;Table2[[#This Row],[Time5]]</f>
        <v>09:45</v>
      </c>
      <c r="AB2968" s="1" t="str" cm="1">
        <f t="array" ref="AB2968">IFERROR(IF(Table2[[#This Row],[code]]="","",_xlfn.IFS(AND(Table2[[#This Row],[code]]&lt;400,Table2[[#This Row],[code]]&lt;&gt;""),2,Table2[[#This Row],[code]]&gt;500,4)),"")</f>
        <v/>
      </c>
      <c r="AC2968" s="1" t="str">
        <f>IF(Table2[[#This Row],[Event]]="Penalty",Table2[[#This Row],[number]],IF(Table2[[#This Row],[Event]]="Time-Out",401,""))</f>
        <v/>
      </c>
      <c r="AD2968" s="1">
        <f>ROW(A2967)</f>
        <v>2967</v>
      </c>
      <c r="AE2968" s="1">
        <f>COUNTIFS(Table2[GameID],Table2[[#This Row],[GameID]],Table2[Column1],"&lt;="&amp;Table2[[#This Row],[Column1]])-1</f>
        <v>14</v>
      </c>
    </row>
    <row r="2969" spans="1:31" x14ac:dyDescent="0.45">
      <c r="A2969" t="s">
        <v>293</v>
      </c>
      <c r="B2969" t="str">
        <f>_xlfn.TEXTBEFORE(Table2[[#This Row],[Kamp]]," - ")</f>
        <v>ÅFK</v>
      </c>
      <c r="C2969" t="str">
        <f>_xlfn.TEXTAFTER(Table2[[#This Row],[Kamp]],"- ")</f>
        <v>Aab</v>
      </c>
      <c r="D2969">
        <v>45265</v>
      </c>
      <c r="E2969">
        <v>75125</v>
      </c>
      <c r="F2969">
        <v>20232024</v>
      </c>
      <c r="G2969" t="s">
        <v>17</v>
      </c>
      <c r="H2969" t="s">
        <v>666</v>
      </c>
      <c r="I2969" t="s">
        <v>678</v>
      </c>
      <c r="J2969">
        <v>3</v>
      </c>
      <c r="K2969">
        <v>31407</v>
      </c>
      <c r="L2969">
        <v>1</v>
      </c>
      <c r="M2969" t="s">
        <v>630</v>
      </c>
      <c r="N2969" t="s">
        <v>461</v>
      </c>
      <c r="O2969" t="s">
        <v>462</v>
      </c>
      <c r="P2969">
        <v>6</v>
      </c>
      <c r="Q2969">
        <v>15</v>
      </c>
      <c r="R2969">
        <f>SUMIFS(Table2[number],Table2[Event],"Goal",Table2[H/U],"HOME",Table2[GameID],Table2[[#This Row],[GameID]],Table2[GameTime],"&lt;="&amp;Table2[[#This Row],[GameTime]])</f>
        <v>2</v>
      </c>
      <c r="S2969">
        <f>SUMIFS(Table2[number],Table2[Event],"Goal",Table2[H/U],"AWAY",Table2[GameID],Table2[[#This Row],[GameID]],Table2[GameTime],"&lt;="&amp;Table2[[#This Row],[GameTime]])</f>
        <v>11</v>
      </c>
      <c r="T2969" t="str">
        <f>IF(Table2[[#This Row],[Event]]="Goal",Table2[[#This Row],[Hscore]]&amp;"-"&amp;Table2[[#This Row],[Uscore]],"")</f>
        <v>2-11</v>
      </c>
      <c r="U2969">
        <v>2999</v>
      </c>
      <c r="V2969" s="1">
        <f>Table2[[#This Row],[GameTime]]-(Table2[[#This Row],[period]]-1)*1200</f>
        <v>599</v>
      </c>
      <c r="W2969" s="1">
        <f>ROUNDDOWN(Table2[[#This Row],[Time]]/60,0)</f>
        <v>9</v>
      </c>
      <c r="X2969" s="1">
        <f>ROUNDDOWN((Table2[[#This Row],[Time]]/60-Table2[[#This Row],[Time2]])*60,0)</f>
        <v>59</v>
      </c>
      <c r="Y2969" s="1" t="str">
        <f>IF(Table2[[#This Row],[Time2]]&lt;10,0&amp;Table2[[#This Row],[Time2]],Table2[[#This Row],[Time2]])</f>
        <v>09</v>
      </c>
      <c r="Z2969" s="1">
        <f>IF(Table2[[#This Row],[Time3]]&lt;10,0&amp;Table2[[#This Row],[Time3]],Table2[[#This Row],[Time3]])</f>
        <v>59</v>
      </c>
      <c r="AA2969" s="2" t="str">
        <f>Table2[[#This Row],[Time4]]&amp;":"&amp;Table2[[#This Row],[Time5]]</f>
        <v>09:59</v>
      </c>
      <c r="AB2969" s="1" t="str" cm="1">
        <f t="array" ref="AB2969">IFERROR(IF(Table2[[#This Row],[code]]="","",_xlfn.IFS(AND(Table2[[#This Row],[code]]&lt;400,Table2[[#This Row],[code]]&lt;&gt;""),2,Table2[[#This Row],[code]]&gt;500,4)),"")</f>
        <v/>
      </c>
      <c r="AC2969" s="1" t="str">
        <f>IF(Table2[[#This Row],[Event]]="Penalty",Table2[[#This Row],[number]],IF(Table2[[#This Row],[Event]]="Time-Out",401,""))</f>
        <v/>
      </c>
      <c r="AD2969" s="1">
        <f>ROW(A2968)</f>
        <v>2968</v>
      </c>
      <c r="AE2969" s="1">
        <f>COUNTIFS(Table2[GameID],Table2[[#This Row],[GameID]],Table2[Column1],"&lt;="&amp;Table2[[#This Row],[Column1]])-1</f>
        <v>15</v>
      </c>
    </row>
    <row r="2970" spans="1:31" x14ac:dyDescent="0.45">
      <c r="A2970" t="s">
        <v>293</v>
      </c>
      <c r="B2970" t="str">
        <f>_xlfn.TEXTBEFORE(Table2[[#This Row],[Kamp]]," - ")</f>
        <v>ÅFK</v>
      </c>
      <c r="C2970" t="str">
        <f>_xlfn.TEXTAFTER(Table2[[#This Row],[Kamp]],"- ")</f>
        <v>Aab</v>
      </c>
      <c r="D2970">
        <v>45265</v>
      </c>
      <c r="E2970">
        <v>75125</v>
      </c>
      <c r="F2970">
        <v>20232024</v>
      </c>
      <c r="G2970" t="s">
        <v>17</v>
      </c>
      <c r="H2970" t="s">
        <v>669</v>
      </c>
      <c r="I2970" t="s">
        <v>677</v>
      </c>
      <c r="J2970">
        <v>3</v>
      </c>
      <c r="K2970">
        <v>31146</v>
      </c>
      <c r="L2970">
        <v>1</v>
      </c>
      <c r="M2970" t="s">
        <v>630</v>
      </c>
      <c r="N2970" t="s">
        <v>561</v>
      </c>
      <c r="O2970" t="s">
        <v>652</v>
      </c>
      <c r="P2970">
        <v>92</v>
      </c>
      <c r="Q2970">
        <v>99</v>
      </c>
      <c r="R2970">
        <f>SUMIFS(Table2[number],Table2[Event],"Goal",Table2[H/U],"HOME",Table2[GameID],Table2[[#This Row],[GameID]],Table2[GameTime],"&lt;="&amp;Table2[[#This Row],[GameTime]])</f>
        <v>2</v>
      </c>
      <c r="S2970">
        <f>SUMIFS(Table2[number],Table2[Event],"Goal",Table2[H/U],"AWAY",Table2[GameID],Table2[[#This Row],[GameID]],Table2[GameTime],"&lt;="&amp;Table2[[#This Row],[GameTime]])</f>
        <v>13</v>
      </c>
      <c r="T2970" t="str">
        <f>IF(Table2[[#This Row],[Event]]="Goal",Table2[[#This Row],[Hscore]]&amp;"-"&amp;Table2[[#This Row],[Uscore]],"")</f>
        <v>2-13</v>
      </c>
      <c r="U2970">
        <v>3355</v>
      </c>
      <c r="V2970" s="1">
        <f>Table2[[#This Row],[GameTime]]-(Table2[[#This Row],[period]]-1)*1200</f>
        <v>955</v>
      </c>
      <c r="W2970" s="1">
        <f>ROUNDDOWN(Table2[[#This Row],[Time]]/60,0)</f>
        <v>15</v>
      </c>
      <c r="X2970" s="1">
        <f>ROUNDDOWN((Table2[[#This Row],[Time]]/60-Table2[[#This Row],[Time2]])*60,0)</f>
        <v>55</v>
      </c>
      <c r="Y2970" s="1">
        <f>IF(Table2[[#This Row],[Time2]]&lt;10,0&amp;Table2[[#This Row],[Time2]],Table2[[#This Row],[Time2]])</f>
        <v>15</v>
      </c>
      <c r="Z2970" s="1">
        <f>IF(Table2[[#This Row],[Time3]]&lt;10,0&amp;Table2[[#This Row],[Time3]],Table2[[#This Row],[Time3]])</f>
        <v>55</v>
      </c>
      <c r="AA2970" s="2" t="str">
        <f>Table2[[#This Row],[Time4]]&amp;":"&amp;Table2[[#This Row],[Time5]]</f>
        <v>15:55</v>
      </c>
      <c r="AB2970" s="1" t="str" cm="1">
        <f t="array" ref="AB2970">IFERROR(IF(Table2[[#This Row],[code]]="","",_xlfn.IFS(AND(Table2[[#This Row],[code]]&lt;400,Table2[[#This Row],[code]]&lt;&gt;""),2,Table2[[#This Row],[code]]&gt;500,4)),"")</f>
        <v/>
      </c>
      <c r="AC2970" s="1" t="str">
        <f>IF(Table2[[#This Row],[Event]]="Penalty",Table2[[#This Row],[number]],IF(Table2[[#This Row],[Event]]="Time-Out",401,""))</f>
        <v/>
      </c>
      <c r="AD2970" s="1">
        <f>ROW(A2969)</f>
        <v>2969</v>
      </c>
      <c r="AE2970" s="1">
        <f>COUNTIFS(Table2[GameID],Table2[[#This Row],[GameID]],Table2[Column1],"&lt;="&amp;Table2[[#This Row],[Column1]])-1</f>
        <v>16</v>
      </c>
    </row>
    <row r="2971" spans="1:31" x14ac:dyDescent="0.45">
      <c r="A2971" t="s">
        <v>293</v>
      </c>
      <c r="B2971" t="str">
        <f>_xlfn.TEXTBEFORE(Table2[[#This Row],[Kamp]]," - ")</f>
        <v>ÅFK</v>
      </c>
      <c r="C2971" t="str">
        <f>_xlfn.TEXTAFTER(Table2[[#This Row],[Kamp]],"- ")</f>
        <v>Aab</v>
      </c>
      <c r="D2971">
        <v>45265</v>
      </c>
      <c r="E2971">
        <v>75125</v>
      </c>
      <c r="F2971">
        <v>20232024</v>
      </c>
      <c r="G2971" t="s">
        <v>17</v>
      </c>
      <c r="H2971" t="s">
        <v>669</v>
      </c>
      <c r="I2971" t="s">
        <v>677</v>
      </c>
      <c r="J2971">
        <v>3</v>
      </c>
      <c r="K2971">
        <v>31146</v>
      </c>
      <c r="L2971">
        <v>1</v>
      </c>
      <c r="M2971" t="s">
        <v>630</v>
      </c>
      <c r="N2971" t="s">
        <v>133</v>
      </c>
      <c r="O2971" t="s">
        <v>634</v>
      </c>
      <c r="P2971">
        <v>5</v>
      </c>
      <c r="Q2971" t="s">
        <v>634</v>
      </c>
      <c r="R2971">
        <f>SUMIFS(Table2[number],Table2[Event],"Goal",Table2[H/U],"HOME",Table2[GameID],Table2[[#This Row],[GameID]],Table2[GameTime],"&lt;="&amp;Table2[[#This Row],[GameTime]])</f>
        <v>2</v>
      </c>
      <c r="S2971">
        <f>SUMIFS(Table2[number],Table2[Event],"Goal",Table2[H/U],"AWAY",Table2[GameID],Table2[[#This Row],[GameID]],Table2[GameTime],"&lt;="&amp;Table2[[#This Row],[GameTime]])</f>
        <v>13</v>
      </c>
      <c r="T2971" t="str">
        <f>IF(Table2[[#This Row],[Event]]="Goal",Table2[[#This Row],[Hscore]]&amp;"-"&amp;Table2[[#This Row],[Uscore]],"")</f>
        <v>2-13</v>
      </c>
      <c r="U2971">
        <v>3355</v>
      </c>
      <c r="V2971" s="1">
        <f>Table2[[#This Row],[GameTime]]-(Table2[[#This Row],[period]]-1)*1200</f>
        <v>955</v>
      </c>
      <c r="W2971" s="1">
        <f>ROUNDDOWN(Table2[[#This Row],[Time]]/60,0)</f>
        <v>15</v>
      </c>
      <c r="X2971" s="1">
        <f>ROUNDDOWN((Table2[[#This Row],[Time]]/60-Table2[[#This Row],[Time2]])*60,0)</f>
        <v>55</v>
      </c>
      <c r="Y2971" s="1">
        <f>IF(Table2[[#This Row],[Time2]]&lt;10,0&amp;Table2[[#This Row],[Time2]],Table2[[#This Row],[Time2]])</f>
        <v>15</v>
      </c>
      <c r="Z2971" s="1">
        <f>IF(Table2[[#This Row],[Time3]]&lt;10,0&amp;Table2[[#This Row],[Time3]],Table2[[#This Row],[Time3]])</f>
        <v>55</v>
      </c>
      <c r="AA2971" s="2" t="str">
        <f>Table2[[#This Row],[Time4]]&amp;":"&amp;Table2[[#This Row],[Time5]]</f>
        <v>15:55</v>
      </c>
      <c r="AB2971" s="1" t="str" cm="1">
        <f t="array" ref="AB2971">IFERROR(IF(Table2[[#This Row],[code]]="","",_xlfn.IFS(AND(Table2[[#This Row],[code]]&lt;400,Table2[[#This Row],[code]]&lt;&gt;""),2,Table2[[#This Row],[code]]&gt;500,4)),"")</f>
        <v/>
      </c>
      <c r="AC2971" s="1" t="str">
        <f>IF(Table2[[#This Row],[Event]]="Penalty",Table2[[#This Row],[number]],IF(Table2[[#This Row],[Event]]="Time-Out",401,""))</f>
        <v/>
      </c>
      <c r="AD2971" s="1">
        <f>ROW(A2970)</f>
        <v>2970</v>
      </c>
      <c r="AE2971" s="1">
        <f>COUNTIFS(Table2[GameID],Table2[[#This Row],[GameID]],Table2[Column1],"&lt;="&amp;Table2[[#This Row],[Column1]])-1</f>
        <v>17</v>
      </c>
    </row>
    <row r="2972" spans="1:31" x14ac:dyDescent="0.45">
      <c r="A2972" t="s">
        <v>559</v>
      </c>
      <c r="B2972" t="str">
        <f>_xlfn.TEXTBEFORE(Table2[[#This Row],[Kamp]]," - ")</f>
        <v>Strandby Elling</v>
      </c>
      <c r="C2972" t="str">
        <f>_xlfn.TEXTAFTER(Table2[[#This Row],[Kamp]],"- ")</f>
        <v>Blackhawks</v>
      </c>
      <c r="D2972">
        <v>45235</v>
      </c>
      <c r="E2972">
        <v>75127</v>
      </c>
      <c r="F2972">
        <v>20232024</v>
      </c>
      <c r="G2972" t="s">
        <v>17</v>
      </c>
      <c r="H2972" t="s">
        <v>661</v>
      </c>
      <c r="I2972" t="s">
        <v>677</v>
      </c>
      <c r="J2972">
        <v>1</v>
      </c>
      <c r="K2972">
        <v>31143</v>
      </c>
      <c r="L2972">
        <v>1</v>
      </c>
      <c r="M2972" t="s">
        <v>630</v>
      </c>
      <c r="N2972" t="s">
        <v>635</v>
      </c>
      <c r="O2972" t="s">
        <v>136</v>
      </c>
      <c r="P2972">
        <v>20</v>
      </c>
      <c r="Q2972">
        <v>17</v>
      </c>
      <c r="R2972">
        <f>SUMIFS(Table2[number],Table2[Event],"Goal",Table2[H/U],"HOME",Table2[GameID],Table2[[#This Row],[GameID]],Table2[GameTime],"&lt;="&amp;Table2[[#This Row],[GameTime]])</f>
        <v>0</v>
      </c>
      <c r="S2972">
        <f>SUMIFS(Table2[number],Table2[Event],"Goal",Table2[H/U],"AWAY",Table2[GameID],Table2[[#This Row],[GameID]],Table2[GameTime],"&lt;="&amp;Table2[[#This Row],[GameTime]])</f>
        <v>1</v>
      </c>
      <c r="T2972" t="str">
        <f>IF(Table2[[#This Row],[Event]]="Goal",Table2[[#This Row],[Hscore]]&amp;"-"&amp;Table2[[#This Row],[Uscore]],"")</f>
        <v>0-1</v>
      </c>
      <c r="U2972">
        <v>28</v>
      </c>
      <c r="V2972" s="1">
        <f>Table2[[#This Row],[GameTime]]-(Table2[[#This Row],[period]]-1)*1200</f>
        <v>28</v>
      </c>
      <c r="W2972" s="1">
        <f>ROUNDDOWN(Table2[[#This Row],[Time]]/60,0)</f>
        <v>0</v>
      </c>
      <c r="X2972" s="1">
        <f>ROUNDDOWN((Table2[[#This Row],[Time]]/60-Table2[[#This Row],[Time2]])*60,0)</f>
        <v>28</v>
      </c>
      <c r="Y2972" s="1" t="str">
        <f>IF(Table2[[#This Row],[Time2]]&lt;10,0&amp;Table2[[#This Row],[Time2]],Table2[[#This Row],[Time2]])</f>
        <v>00</v>
      </c>
      <c r="Z2972" s="1">
        <f>IF(Table2[[#This Row],[Time3]]&lt;10,0&amp;Table2[[#This Row],[Time3]],Table2[[#This Row],[Time3]])</f>
        <v>28</v>
      </c>
      <c r="AA2972" s="2" t="str">
        <f>Table2[[#This Row],[Time4]]&amp;":"&amp;Table2[[#This Row],[Time5]]</f>
        <v>00:28</v>
      </c>
      <c r="AB2972" s="1" t="str" cm="1">
        <f t="array" ref="AB2972">IFERROR(IF(Table2[[#This Row],[code]]="","",_xlfn.IFS(AND(Table2[[#This Row],[code]]&lt;400,Table2[[#This Row],[code]]&lt;&gt;""),2,Table2[[#This Row],[code]]&gt;500,4)),"")</f>
        <v/>
      </c>
      <c r="AC2972" s="1" t="str">
        <f>IF(Table2[[#This Row],[Event]]="Penalty",Table2[[#This Row],[number]],IF(Table2[[#This Row],[Event]]="Time-Out",401,""))</f>
        <v/>
      </c>
      <c r="AD2972" s="1">
        <f>ROW(A2971)</f>
        <v>2971</v>
      </c>
      <c r="AE2972" s="1">
        <f>COUNTIFS(Table2[GameID],Table2[[#This Row],[GameID]],Table2[Column1],"&lt;="&amp;Table2[[#This Row],[Column1]])-1</f>
        <v>0</v>
      </c>
    </row>
    <row r="2973" spans="1:31" x14ac:dyDescent="0.45">
      <c r="A2973" t="s">
        <v>559</v>
      </c>
      <c r="B2973" t="str">
        <f>_xlfn.TEXTBEFORE(Table2[[#This Row],[Kamp]]," - ")</f>
        <v>Strandby Elling</v>
      </c>
      <c r="C2973" t="str">
        <f>_xlfn.TEXTAFTER(Table2[[#This Row],[Kamp]],"- ")</f>
        <v>Blackhawks</v>
      </c>
      <c r="D2973">
        <v>45235</v>
      </c>
      <c r="E2973">
        <v>75127</v>
      </c>
      <c r="F2973">
        <v>20232024</v>
      </c>
      <c r="G2973" t="s">
        <v>17</v>
      </c>
      <c r="H2973" t="s">
        <v>661</v>
      </c>
      <c r="I2973" t="s">
        <v>677</v>
      </c>
      <c r="J2973">
        <v>1</v>
      </c>
      <c r="K2973">
        <v>31143</v>
      </c>
      <c r="L2973">
        <v>1</v>
      </c>
      <c r="M2973" t="s">
        <v>630</v>
      </c>
      <c r="N2973" t="s">
        <v>143</v>
      </c>
      <c r="O2973" t="s">
        <v>376</v>
      </c>
      <c r="P2973">
        <v>71</v>
      </c>
      <c r="Q2973">
        <v>2</v>
      </c>
      <c r="R2973">
        <f>SUMIFS(Table2[number],Table2[Event],"Goal",Table2[H/U],"HOME",Table2[GameID],Table2[[#This Row],[GameID]],Table2[GameTime],"&lt;="&amp;Table2[[#This Row],[GameTime]])</f>
        <v>0</v>
      </c>
      <c r="S2973">
        <f>SUMIFS(Table2[number],Table2[Event],"Goal",Table2[H/U],"AWAY",Table2[GameID],Table2[[#This Row],[GameID]],Table2[GameTime],"&lt;="&amp;Table2[[#This Row],[GameTime]])</f>
        <v>2</v>
      </c>
      <c r="T2973" t="str">
        <f>IF(Table2[[#This Row],[Event]]="Goal",Table2[[#This Row],[Hscore]]&amp;"-"&amp;Table2[[#This Row],[Uscore]],"")</f>
        <v>0-2</v>
      </c>
      <c r="U2973">
        <v>35</v>
      </c>
      <c r="V2973" s="1">
        <f>Table2[[#This Row],[GameTime]]-(Table2[[#This Row],[period]]-1)*1200</f>
        <v>35</v>
      </c>
      <c r="W2973" s="1">
        <f>ROUNDDOWN(Table2[[#This Row],[Time]]/60,0)</f>
        <v>0</v>
      </c>
      <c r="X2973" s="1">
        <f>ROUNDDOWN((Table2[[#This Row],[Time]]/60-Table2[[#This Row],[Time2]])*60,0)</f>
        <v>35</v>
      </c>
      <c r="Y2973" s="1" t="str">
        <f>IF(Table2[[#This Row],[Time2]]&lt;10,0&amp;Table2[[#This Row],[Time2]],Table2[[#This Row],[Time2]])</f>
        <v>00</v>
      </c>
      <c r="Z2973" s="1">
        <f>IF(Table2[[#This Row],[Time3]]&lt;10,0&amp;Table2[[#This Row],[Time3]],Table2[[#This Row],[Time3]])</f>
        <v>35</v>
      </c>
      <c r="AA2973" s="2" t="str">
        <f>Table2[[#This Row],[Time4]]&amp;":"&amp;Table2[[#This Row],[Time5]]</f>
        <v>00:35</v>
      </c>
      <c r="AB2973" s="1" t="str" cm="1">
        <f t="array" ref="AB2973">IFERROR(IF(Table2[[#This Row],[code]]="","",_xlfn.IFS(AND(Table2[[#This Row],[code]]&lt;400,Table2[[#This Row],[code]]&lt;&gt;""),2,Table2[[#This Row],[code]]&gt;500,4)),"")</f>
        <v/>
      </c>
      <c r="AC2973" s="1" t="str">
        <f>IF(Table2[[#This Row],[Event]]="Penalty",Table2[[#This Row],[number]],IF(Table2[[#This Row],[Event]]="Time-Out",401,""))</f>
        <v/>
      </c>
      <c r="AD2973" s="1">
        <f>ROW(A2972)</f>
        <v>2972</v>
      </c>
      <c r="AE2973" s="1">
        <f>COUNTIFS(Table2[GameID],Table2[[#This Row],[GameID]],Table2[Column1],"&lt;="&amp;Table2[[#This Row],[Column1]])-1</f>
        <v>1</v>
      </c>
    </row>
    <row r="2974" spans="1:31" x14ac:dyDescent="0.45">
      <c r="A2974" t="s">
        <v>559</v>
      </c>
      <c r="B2974" t="str">
        <f>_xlfn.TEXTBEFORE(Table2[[#This Row],[Kamp]]," - ")</f>
        <v>Strandby Elling</v>
      </c>
      <c r="C2974" t="str">
        <f>_xlfn.TEXTAFTER(Table2[[#This Row],[Kamp]],"- ")</f>
        <v>Blackhawks</v>
      </c>
      <c r="D2974">
        <v>45235</v>
      </c>
      <c r="E2974">
        <v>75127</v>
      </c>
      <c r="F2974">
        <v>20232024</v>
      </c>
      <c r="G2974" t="s">
        <v>17</v>
      </c>
      <c r="H2974" t="s">
        <v>661</v>
      </c>
      <c r="I2974" t="s">
        <v>677</v>
      </c>
      <c r="J2974">
        <v>1</v>
      </c>
      <c r="K2974">
        <v>31143</v>
      </c>
      <c r="L2974">
        <v>1</v>
      </c>
      <c r="M2974" t="s">
        <v>630</v>
      </c>
      <c r="N2974" t="s">
        <v>394</v>
      </c>
      <c r="O2974" t="s">
        <v>634</v>
      </c>
      <c r="P2974">
        <v>19</v>
      </c>
      <c r="Q2974" t="s">
        <v>634</v>
      </c>
      <c r="R2974">
        <f>SUMIFS(Table2[number],Table2[Event],"Goal",Table2[H/U],"HOME",Table2[GameID],Table2[[#This Row],[GameID]],Table2[GameTime],"&lt;="&amp;Table2[[#This Row],[GameTime]])</f>
        <v>0</v>
      </c>
      <c r="S2974">
        <f>SUMIFS(Table2[number],Table2[Event],"Goal",Table2[H/U],"AWAY",Table2[GameID],Table2[[#This Row],[GameID]],Table2[GameTime],"&lt;="&amp;Table2[[#This Row],[GameTime]])</f>
        <v>3</v>
      </c>
      <c r="T2974" t="str">
        <f>IF(Table2[[#This Row],[Event]]="Goal",Table2[[#This Row],[Hscore]]&amp;"-"&amp;Table2[[#This Row],[Uscore]],"")</f>
        <v>0-3</v>
      </c>
      <c r="U2974">
        <v>54</v>
      </c>
      <c r="V2974" s="1">
        <f>Table2[[#This Row],[GameTime]]-(Table2[[#This Row],[period]]-1)*1200</f>
        <v>54</v>
      </c>
      <c r="W2974" s="1">
        <f>ROUNDDOWN(Table2[[#This Row],[Time]]/60,0)</f>
        <v>0</v>
      </c>
      <c r="X2974" s="1">
        <f>ROUNDDOWN((Table2[[#This Row],[Time]]/60-Table2[[#This Row],[Time2]])*60,0)</f>
        <v>54</v>
      </c>
      <c r="Y2974" s="1" t="str">
        <f>IF(Table2[[#This Row],[Time2]]&lt;10,0&amp;Table2[[#This Row],[Time2]],Table2[[#This Row],[Time2]])</f>
        <v>00</v>
      </c>
      <c r="Z2974" s="1">
        <f>IF(Table2[[#This Row],[Time3]]&lt;10,0&amp;Table2[[#This Row],[Time3]],Table2[[#This Row],[Time3]])</f>
        <v>54</v>
      </c>
      <c r="AA2974" s="2" t="str">
        <f>Table2[[#This Row],[Time4]]&amp;":"&amp;Table2[[#This Row],[Time5]]</f>
        <v>00:54</v>
      </c>
      <c r="AB2974" s="1" t="str" cm="1">
        <f t="array" ref="AB2974">IFERROR(IF(Table2[[#This Row],[code]]="","",_xlfn.IFS(AND(Table2[[#This Row],[code]]&lt;400,Table2[[#This Row],[code]]&lt;&gt;""),2,Table2[[#This Row],[code]]&gt;500,4)),"")</f>
        <v/>
      </c>
      <c r="AC2974" s="1" t="str">
        <f>IF(Table2[[#This Row],[Event]]="Penalty",Table2[[#This Row],[number]],IF(Table2[[#This Row],[Event]]="Time-Out",401,""))</f>
        <v/>
      </c>
      <c r="AD2974" s="1">
        <f>ROW(A2973)</f>
        <v>2973</v>
      </c>
      <c r="AE2974" s="1">
        <f>COUNTIFS(Table2[GameID],Table2[[#This Row],[GameID]],Table2[Column1],"&lt;="&amp;Table2[[#This Row],[Column1]])-1</f>
        <v>2</v>
      </c>
    </row>
    <row r="2975" spans="1:31" x14ac:dyDescent="0.45">
      <c r="A2975" t="s">
        <v>559</v>
      </c>
      <c r="B2975" t="str">
        <f>_xlfn.TEXTBEFORE(Table2[[#This Row],[Kamp]]," - ")</f>
        <v>Strandby Elling</v>
      </c>
      <c r="C2975" t="str">
        <f>_xlfn.TEXTAFTER(Table2[[#This Row],[Kamp]],"- ")</f>
        <v>Blackhawks</v>
      </c>
      <c r="D2975">
        <v>45235</v>
      </c>
      <c r="E2975">
        <v>75127</v>
      </c>
      <c r="F2975">
        <v>20232024</v>
      </c>
      <c r="G2975" t="s">
        <v>17</v>
      </c>
      <c r="H2975" t="s">
        <v>671</v>
      </c>
      <c r="I2975" t="s">
        <v>678</v>
      </c>
      <c r="J2975">
        <v>1</v>
      </c>
      <c r="K2975">
        <v>31148</v>
      </c>
      <c r="L2975">
        <v>207</v>
      </c>
      <c r="M2975" t="s">
        <v>631</v>
      </c>
      <c r="N2975" t="s">
        <v>473</v>
      </c>
      <c r="O2975" t="s">
        <v>634</v>
      </c>
      <c r="P2975">
        <v>16</v>
      </c>
      <c r="Q2975" t="s">
        <v>634</v>
      </c>
      <c r="R2975">
        <f>SUMIFS(Table2[number],Table2[Event],"Goal",Table2[H/U],"HOME",Table2[GameID],Table2[[#This Row],[GameID]],Table2[GameTime],"&lt;="&amp;Table2[[#This Row],[GameTime]])</f>
        <v>0</v>
      </c>
      <c r="S2975">
        <f>SUMIFS(Table2[number],Table2[Event],"Goal",Table2[H/U],"AWAY",Table2[GameID],Table2[[#This Row],[GameID]],Table2[GameTime],"&lt;="&amp;Table2[[#This Row],[GameTime]])</f>
        <v>3</v>
      </c>
      <c r="T2975" t="str">
        <f>IF(Table2[[#This Row],[Event]]="Goal",Table2[[#This Row],[Hscore]]&amp;"-"&amp;Table2[[#This Row],[Uscore]],"")</f>
        <v/>
      </c>
      <c r="U2975">
        <v>129</v>
      </c>
      <c r="V2975" s="1">
        <f>Table2[[#This Row],[GameTime]]-(Table2[[#This Row],[period]]-1)*1200</f>
        <v>129</v>
      </c>
      <c r="W2975" s="1">
        <f>ROUNDDOWN(Table2[[#This Row],[Time]]/60,0)</f>
        <v>2</v>
      </c>
      <c r="X2975" s="1">
        <f>ROUNDDOWN((Table2[[#This Row],[Time]]/60-Table2[[#This Row],[Time2]])*60,0)</f>
        <v>8</v>
      </c>
      <c r="Y2975" s="1" t="str">
        <f>IF(Table2[[#This Row],[Time2]]&lt;10,0&amp;Table2[[#This Row],[Time2]],Table2[[#This Row],[Time2]])</f>
        <v>02</v>
      </c>
      <c r="Z2975" s="1" t="str">
        <f>IF(Table2[[#This Row],[Time3]]&lt;10,0&amp;Table2[[#This Row],[Time3]],Table2[[#This Row],[Time3]])</f>
        <v>08</v>
      </c>
      <c r="AA2975" s="2" t="str">
        <f>Table2[[#This Row],[Time4]]&amp;":"&amp;Table2[[#This Row],[Time5]]</f>
        <v>02:08</v>
      </c>
      <c r="AB2975" s="1" cm="1">
        <f t="array" ref="AB2975">IFERROR(IF(Table2[[#This Row],[code]]="","",_xlfn.IFS(AND(Table2[[#This Row],[code]]&lt;400,Table2[[#This Row],[code]]&lt;&gt;""),2,Table2[[#This Row],[code]]&gt;500,4)),"")</f>
        <v>2</v>
      </c>
      <c r="AC2975" s="1">
        <f>IF(Table2[[#This Row],[Event]]="Penalty",Table2[[#This Row],[number]],IF(Table2[[#This Row],[Event]]="Time-Out",401,""))</f>
        <v>207</v>
      </c>
      <c r="AD2975" s="1">
        <f>ROW(A2974)</f>
        <v>2974</v>
      </c>
      <c r="AE2975" s="1">
        <f>COUNTIFS(Table2[GameID],Table2[[#This Row],[GameID]],Table2[Column1],"&lt;="&amp;Table2[[#This Row],[Column1]])-1</f>
        <v>3</v>
      </c>
    </row>
    <row r="2976" spans="1:31" x14ac:dyDescent="0.45">
      <c r="A2976" t="s">
        <v>559</v>
      </c>
      <c r="B2976" t="str">
        <f>_xlfn.TEXTBEFORE(Table2[[#This Row],[Kamp]]," - ")</f>
        <v>Strandby Elling</v>
      </c>
      <c r="C2976" t="str">
        <f>_xlfn.TEXTAFTER(Table2[[#This Row],[Kamp]],"- ")</f>
        <v>Blackhawks</v>
      </c>
      <c r="D2976">
        <v>45235</v>
      </c>
      <c r="E2976">
        <v>75127</v>
      </c>
      <c r="F2976">
        <v>20232024</v>
      </c>
      <c r="G2976" t="s">
        <v>17</v>
      </c>
      <c r="H2976" t="s">
        <v>661</v>
      </c>
      <c r="I2976" t="s">
        <v>677</v>
      </c>
      <c r="J2976">
        <v>1</v>
      </c>
      <c r="K2976">
        <v>31143</v>
      </c>
      <c r="L2976">
        <v>1</v>
      </c>
      <c r="M2976" t="s">
        <v>630</v>
      </c>
      <c r="N2976" t="s">
        <v>149</v>
      </c>
      <c r="O2976" t="s">
        <v>635</v>
      </c>
      <c r="P2976">
        <v>98</v>
      </c>
      <c r="Q2976">
        <v>20</v>
      </c>
      <c r="R2976">
        <f>SUMIFS(Table2[number],Table2[Event],"Goal",Table2[H/U],"HOME",Table2[GameID],Table2[[#This Row],[GameID]],Table2[GameTime],"&lt;="&amp;Table2[[#This Row],[GameTime]])</f>
        <v>0</v>
      </c>
      <c r="S2976">
        <f>SUMIFS(Table2[number],Table2[Event],"Goal",Table2[H/U],"AWAY",Table2[GameID],Table2[[#This Row],[GameID]],Table2[GameTime],"&lt;="&amp;Table2[[#This Row],[GameTime]])</f>
        <v>4</v>
      </c>
      <c r="T2976" t="str">
        <f>IF(Table2[[#This Row],[Event]]="Goal",Table2[[#This Row],[Hscore]]&amp;"-"&amp;Table2[[#This Row],[Uscore]],"")</f>
        <v>0-4</v>
      </c>
      <c r="U2976">
        <v>221</v>
      </c>
      <c r="V2976" s="1">
        <f>Table2[[#This Row],[GameTime]]-(Table2[[#This Row],[period]]-1)*1200</f>
        <v>221</v>
      </c>
      <c r="W2976" s="1">
        <f>ROUNDDOWN(Table2[[#This Row],[Time]]/60,0)</f>
        <v>3</v>
      </c>
      <c r="X2976" s="1">
        <f>ROUNDDOWN((Table2[[#This Row],[Time]]/60-Table2[[#This Row],[Time2]])*60,0)</f>
        <v>41</v>
      </c>
      <c r="Y2976" s="1" t="str">
        <f>IF(Table2[[#This Row],[Time2]]&lt;10,0&amp;Table2[[#This Row],[Time2]],Table2[[#This Row],[Time2]])</f>
        <v>03</v>
      </c>
      <c r="Z2976" s="1">
        <f>IF(Table2[[#This Row],[Time3]]&lt;10,0&amp;Table2[[#This Row],[Time3]],Table2[[#This Row],[Time3]])</f>
        <v>41</v>
      </c>
      <c r="AA2976" s="2" t="str">
        <f>Table2[[#This Row],[Time4]]&amp;":"&amp;Table2[[#This Row],[Time5]]</f>
        <v>03:41</v>
      </c>
      <c r="AB2976" s="1" t="str" cm="1">
        <f t="array" ref="AB2976">IFERROR(IF(Table2[[#This Row],[code]]="","",_xlfn.IFS(AND(Table2[[#This Row],[code]]&lt;400,Table2[[#This Row],[code]]&lt;&gt;""),2,Table2[[#This Row],[code]]&gt;500,4)),"")</f>
        <v/>
      </c>
      <c r="AC2976" s="1" t="str">
        <f>IF(Table2[[#This Row],[Event]]="Penalty",Table2[[#This Row],[number]],IF(Table2[[#This Row],[Event]]="Time-Out",401,""))</f>
        <v/>
      </c>
      <c r="AD2976" s="1">
        <f>ROW(A2975)</f>
        <v>2975</v>
      </c>
      <c r="AE2976" s="1">
        <f>COUNTIFS(Table2[GameID],Table2[[#This Row],[GameID]],Table2[Column1],"&lt;="&amp;Table2[[#This Row],[Column1]])-1</f>
        <v>4</v>
      </c>
    </row>
    <row r="2977" spans="1:31" x14ac:dyDescent="0.45">
      <c r="A2977" t="s">
        <v>559</v>
      </c>
      <c r="B2977" t="str">
        <f>_xlfn.TEXTBEFORE(Table2[[#This Row],[Kamp]]," - ")</f>
        <v>Strandby Elling</v>
      </c>
      <c r="C2977" t="str">
        <f>_xlfn.TEXTAFTER(Table2[[#This Row],[Kamp]],"- ")</f>
        <v>Blackhawks</v>
      </c>
      <c r="D2977">
        <v>45235</v>
      </c>
      <c r="E2977">
        <v>75127</v>
      </c>
      <c r="F2977">
        <v>20232024</v>
      </c>
      <c r="G2977" t="s">
        <v>17</v>
      </c>
      <c r="H2977" t="s">
        <v>661</v>
      </c>
      <c r="I2977" t="s">
        <v>677</v>
      </c>
      <c r="J2977">
        <v>1</v>
      </c>
      <c r="K2977">
        <v>31143</v>
      </c>
      <c r="L2977">
        <v>1</v>
      </c>
      <c r="M2977" t="s">
        <v>630</v>
      </c>
      <c r="N2977" t="s">
        <v>139</v>
      </c>
      <c r="O2977" t="s">
        <v>149</v>
      </c>
      <c r="P2977">
        <v>27</v>
      </c>
      <c r="Q2977">
        <v>98</v>
      </c>
      <c r="R2977">
        <f>SUMIFS(Table2[number],Table2[Event],"Goal",Table2[H/U],"HOME",Table2[GameID],Table2[[#This Row],[GameID]],Table2[GameTime],"&lt;="&amp;Table2[[#This Row],[GameTime]])</f>
        <v>0</v>
      </c>
      <c r="S2977">
        <f>SUMIFS(Table2[number],Table2[Event],"Goal",Table2[H/U],"AWAY",Table2[GameID],Table2[[#This Row],[GameID]],Table2[GameTime],"&lt;="&amp;Table2[[#This Row],[GameTime]])</f>
        <v>5</v>
      </c>
      <c r="T2977" t="str">
        <f>IF(Table2[[#This Row],[Event]]="Goal",Table2[[#This Row],[Hscore]]&amp;"-"&amp;Table2[[#This Row],[Uscore]],"")</f>
        <v>0-5</v>
      </c>
      <c r="U2977">
        <v>653</v>
      </c>
      <c r="V2977" s="1">
        <f>Table2[[#This Row],[GameTime]]-(Table2[[#This Row],[period]]-1)*1200</f>
        <v>653</v>
      </c>
      <c r="W2977" s="1">
        <f>ROUNDDOWN(Table2[[#This Row],[Time]]/60,0)</f>
        <v>10</v>
      </c>
      <c r="X2977" s="1">
        <f>ROUNDDOWN((Table2[[#This Row],[Time]]/60-Table2[[#This Row],[Time2]])*60,0)</f>
        <v>53</v>
      </c>
      <c r="Y2977" s="1">
        <f>IF(Table2[[#This Row],[Time2]]&lt;10,0&amp;Table2[[#This Row],[Time2]],Table2[[#This Row],[Time2]])</f>
        <v>10</v>
      </c>
      <c r="Z2977" s="1">
        <f>IF(Table2[[#This Row],[Time3]]&lt;10,0&amp;Table2[[#This Row],[Time3]],Table2[[#This Row],[Time3]])</f>
        <v>53</v>
      </c>
      <c r="AA2977" s="2" t="str">
        <f>Table2[[#This Row],[Time4]]&amp;":"&amp;Table2[[#This Row],[Time5]]</f>
        <v>10:53</v>
      </c>
      <c r="AB2977" s="1" t="str" cm="1">
        <f t="array" ref="AB2977">IFERROR(IF(Table2[[#This Row],[code]]="","",_xlfn.IFS(AND(Table2[[#This Row],[code]]&lt;400,Table2[[#This Row],[code]]&lt;&gt;""),2,Table2[[#This Row],[code]]&gt;500,4)),"")</f>
        <v/>
      </c>
      <c r="AC2977" s="1" t="str">
        <f>IF(Table2[[#This Row],[Event]]="Penalty",Table2[[#This Row],[number]],IF(Table2[[#This Row],[Event]]="Time-Out",401,""))</f>
        <v/>
      </c>
      <c r="AD2977" s="1">
        <f>ROW(A2976)</f>
        <v>2976</v>
      </c>
      <c r="AE2977" s="1">
        <f>COUNTIFS(Table2[GameID],Table2[[#This Row],[GameID]],Table2[Column1],"&lt;="&amp;Table2[[#This Row],[Column1]])-1</f>
        <v>5</v>
      </c>
    </row>
    <row r="2978" spans="1:31" x14ac:dyDescent="0.45">
      <c r="A2978" t="s">
        <v>559</v>
      </c>
      <c r="B2978" t="str">
        <f>_xlfn.TEXTBEFORE(Table2[[#This Row],[Kamp]]," - ")</f>
        <v>Strandby Elling</v>
      </c>
      <c r="C2978" t="str">
        <f>_xlfn.TEXTAFTER(Table2[[#This Row],[Kamp]],"- ")</f>
        <v>Blackhawks</v>
      </c>
      <c r="D2978">
        <v>45235</v>
      </c>
      <c r="E2978">
        <v>75127</v>
      </c>
      <c r="F2978">
        <v>20232024</v>
      </c>
      <c r="G2978" t="s">
        <v>17</v>
      </c>
      <c r="H2978" t="s">
        <v>661</v>
      </c>
      <c r="I2978" t="s">
        <v>677</v>
      </c>
      <c r="J2978">
        <v>1</v>
      </c>
      <c r="K2978">
        <v>31143</v>
      </c>
      <c r="L2978">
        <v>1</v>
      </c>
      <c r="M2978" t="s">
        <v>630</v>
      </c>
      <c r="N2978" t="s">
        <v>635</v>
      </c>
      <c r="O2978" t="s">
        <v>145</v>
      </c>
      <c r="P2978">
        <v>20</v>
      </c>
      <c r="Q2978">
        <v>88</v>
      </c>
      <c r="R2978">
        <f>SUMIFS(Table2[number],Table2[Event],"Goal",Table2[H/U],"HOME",Table2[GameID],Table2[[#This Row],[GameID]],Table2[GameTime],"&lt;="&amp;Table2[[#This Row],[GameTime]])</f>
        <v>0</v>
      </c>
      <c r="S2978">
        <f>SUMIFS(Table2[number],Table2[Event],"Goal",Table2[H/U],"AWAY",Table2[GameID],Table2[[#This Row],[GameID]],Table2[GameTime],"&lt;="&amp;Table2[[#This Row],[GameTime]])</f>
        <v>6</v>
      </c>
      <c r="T2978" t="str">
        <f>IF(Table2[[#This Row],[Event]]="Goal",Table2[[#This Row],[Hscore]]&amp;"-"&amp;Table2[[#This Row],[Uscore]],"")</f>
        <v>0-6</v>
      </c>
      <c r="U2978">
        <v>902</v>
      </c>
      <c r="V2978" s="1">
        <f>Table2[[#This Row],[GameTime]]-(Table2[[#This Row],[period]]-1)*1200</f>
        <v>902</v>
      </c>
      <c r="W2978" s="1">
        <f>ROUNDDOWN(Table2[[#This Row],[Time]]/60,0)</f>
        <v>15</v>
      </c>
      <c r="X2978" s="1">
        <f>ROUNDDOWN((Table2[[#This Row],[Time]]/60-Table2[[#This Row],[Time2]])*60,0)</f>
        <v>1</v>
      </c>
      <c r="Y2978" s="1">
        <f>IF(Table2[[#This Row],[Time2]]&lt;10,0&amp;Table2[[#This Row],[Time2]],Table2[[#This Row],[Time2]])</f>
        <v>15</v>
      </c>
      <c r="Z2978" s="1" t="str">
        <f>IF(Table2[[#This Row],[Time3]]&lt;10,0&amp;Table2[[#This Row],[Time3]],Table2[[#This Row],[Time3]])</f>
        <v>01</v>
      </c>
      <c r="AA2978" s="2" t="str">
        <f>Table2[[#This Row],[Time4]]&amp;":"&amp;Table2[[#This Row],[Time5]]</f>
        <v>15:01</v>
      </c>
      <c r="AB2978" s="1" t="str" cm="1">
        <f t="array" ref="AB2978">IFERROR(IF(Table2[[#This Row],[code]]="","",_xlfn.IFS(AND(Table2[[#This Row],[code]]&lt;400,Table2[[#This Row],[code]]&lt;&gt;""),2,Table2[[#This Row],[code]]&gt;500,4)),"")</f>
        <v/>
      </c>
      <c r="AC2978" s="1" t="str">
        <f>IF(Table2[[#This Row],[Event]]="Penalty",Table2[[#This Row],[number]],IF(Table2[[#This Row],[Event]]="Time-Out",401,""))</f>
        <v/>
      </c>
      <c r="AD2978" s="1">
        <f>ROW(A2977)</f>
        <v>2977</v>
      </c>
      <c r="AE2978" s="1">
        <f>COUNTIFS(Table2[GameID],Table2[[#This Row],[GameID]],Table2[Column1],"&lt;="&amp;Table2[[#This Row],[Column1]])-1</f>
        <v>6</v>
      </c>
    </row>
    <row r="2979" spans="1:31" x14ac:dyDescent="0.45">
      <c r="A2979" t="s">
        <v>559</v>
      </c>
      <c r="B2979" t="str">
        <f>_xlfn.TEXTBEFORE(Table2[[#This Row],[Kamp]]," - ")</f>
        <v>Strandby Elling</v>
      </c>
      <c r="C2979" t="str">
        <f>_xlfn.TEXTAFTER(Table2[[#This Row],[Kamp]],"- ")</f>
        <v>Blackhawks</v>
      </c>
      <c r="D2979">
        <v>45235</v>
      </c>
      <c r="E2979">
        <v>75127</v>
      </c>
      <c r="F2979">
        <v>20232024</v>
      </c>
      <c r="G2979" t="s">
        <v>17</v>
      </c>
      <c r="H2979" t="s">
        <v>661</v>
      </c>
      <c r="I2979" t="s">
        <v>677</v>
      </c>
      <c r="J2979">
        <v>1</v>
      </c>
      <c r="K2979">
        <v>31143</v>
      </c>
      <c r="L2979">
        <v>1</v>
      </c>
      <c r="M2979" t="s">
        <v>630</v>
      </c>
      <c r="N2979" t="s">
        <v>149</v>
      </c>
      <c r="O2979" t="s">
        <v>143</v>
      </c>
      <c r="P2979">
        <v>98</v>
      </c>
      <c r="Q2979">
        <v>71</v>
      </c>
      <c r="R2979">
        <f>SUMIFS(Table2[number],Table2[Event],"Goal",Table2[H/U],"HOME",Table2[GameID],Table2[[#This Row],[GameID]],Table2[GameTime],"&lt;="&amp;Table2[[#This Row],[GameTime]])</f>
        <v>0</v>
      </c>
      <c r="S2979">
        <f>SUMIFS(Table2[number],Table2[Event],"Goal",Table2[H/U],"AWAY",Table2[GameID],Table2[[#This Row],[GameID]],Table2[GameTime],"&lt;="&amp;Table2[[#This Row],[GameTime]])</f>
        <v>7</v>
      </c>
      <c r="T2979" t="str">
        <f>IF(Table2[[#This Row],[Event]]="Goal",Table2[[#This Row],[Hscore]]&amp;"-"&amp;Table2[[#This Row],[Uscore]],"")</f>
        <v>0-7</v>
      </c>
      <c r="U2979">
        <v>934</v>
      </c>
      <c r="V2979" s="1">
        <f>Table2[[#This Row],[GameTime]]-(Table2[[#This Row],[period]]-1)*1200</f>
        <v>934</v>
      </c>
      <c r="W2979" s="1">
        <f>ROUNDDOWN(Table2[[#This Row],[Time]]/60,0)</f>
        <v>15</v>
      </c>
      <c r="X2979" s="1">
        <f>ROUNDDOWN((Table2[[#This Row],[Time]]/60-Table2[[#This Row],[Time2]])*60,0)</f>
        <v>34</v>
      </c>
      <c r="Y2979" s="1">
        <f>IF(Table2[[#This Row],[Time2]]&lt;10,0&amp;Table2[[#This Row],[Time2]],Table2[[#This Row],[Time2]])</f>
        <v>15</v>
      </c>
      <c r="Z2979" s="1">
        <f>IF(Table2[[#This Row],[Time3]]&lt;10,0&amp;Table2[[#This Row],[Time3]],Table2[[#This Row],[Time3]])</f>
        <v>34</v>
      </c>
      <c r="AA2979" s="2" t="str">
        <f>Table2[[#This Row],[Time4]]&amp;":"&amp;Table2[[#This Row],[Time5]]</f>
        <v>15:34</v>
      </c>
      <c r="AB2979" s="1" t="str" cm="1">
        <f t="array" ref="AB2979">IFERROR(IF(Table2[[#This Row],[code]]="","",_xlfn.IFS(AND(Table2[[#This Row],[code]]&lt;400,Table2[[#This Row],[code]]&lt;&gt;""),2,Table2[[#This Row],[code]]&gt;500,4)),"")</f>
        <v/>
      </c>
      <c r="AC2979" s="1" t="str">
        <f>IF(Table2[[#This Row],[Event]]="Penalty",Table2[[#This Row],[number]],IF(Table2[[#This Row],[Event]]="Time-Out",401,""))</f>
        <v/>
      </c>
      <c r="AD2979" s="1">
        <f>ROW(A2978)</f>
        <v>2978</v>
      </c>
      <c r="AE2979" s="1">
        <f>COUNTIFS(Table2[GameID],Table2[[#This Row],[GameID]],Table2[Column1],"&lt;="&amp;Table2[[#This Row],[Column1]])-1</f>
        <v>7</v>
      </c>
    </row>
    <row r="2980" spans="1:31" x14ac:dyDescent="0.45">
      <c r="A2980" t="s">
        <v>559</v>
      </c>
      <c r="B2980" t="str">
        <f>_xlfn.TEXTBEFORE(Table2[[#This Row],[Kamp]]," - ")</f>
        <v>Strandby Elling</v>
      </c>
      <c r="C2980" t="str">
        <f>_xlfn.TEXTAFTER(Table2[[#This Row],[Kamp]],"- ")</f>
        <v>Blackhawks</v>
      </c>
      <c r="D2980">
        <v>45235</v>
      </c>
      <c r="E2980">
        <v>75127</v>
      </c>
      <c r="F2980">
        <v>20232024</v>
      </c>
      <c r="G2980" t="s">
        <v>17</v>
      </c>
      <c r="H2980" t="s">
        <v>661</v>
      </c>
      <c r="I2980" t="s">
        <v>677</v>
      </c>
      <c r="J2980">
        <v>1</v>
      </c>
      <c r="K2980">
        <v>31143</v>
      </c>
      <c r="L2980">
        <v>222</v>
      </c>
      <c r="M2980" t="s">
        <v>631</v>
      </c>
      <c r="N2980" t="s">
        <v>202</v>
      </c>
      <c r="O2980" t="s">
        <v>634</v>
      </c>
      <c r="P2980">
        <v>36</v>
      </c>
      <c r="Q2980" t="s">
        <v>634</v>
      </c>
      <c r="R2980">
        <f>SUMIFS(Table2[number],Table2[Event],"Goal",Table2[H/U],"HOME",Table2[GameID],Table2[[#This Row],[GameID]],Table2[GameTime],"&lt;="&amp;Table2[[#This Row],[GameTime]])</f>
        <v>0</v>
      </c>
      <c r="S2980">
        <f>SUMIFS(Table2[number],Table2[Event],"Goal",Table2[H/U],"AWAY",Table2[GameID],Table2[[#This Row],[GameID]],Table2[GameTime],"&lt;="&amp;Table2[[#This Row],[GameTime]])</f>
        <v>7</v>
      </c>
      <c r="T2980" t="str">
        <f>IF(Table2[[#This Row],[Event]]="Goal",Table2[[#This Row],[Hscore]]&amp;"-"&amp;Table2[[#This Row],[Uscore]],"")</f>
        <v/>
      </c>
      <c r="U2980">
        <v>1158</v>
      </c>
      <c r="V2980" s="1">
        <f>Table2[[#This Row],[GameTime]]-(Table2[[#This Row],[period]]-1)*1200</f>
        <v>1158</v>
      </c>
      <c r="W2980" s="1">
        <f>ROUNDDOWN(Table2[[#This Row],[Time]]/60,0)</f>
        <v>19</v>
      </c>
      <c r="X2980" s="1">
        <f>ROUNDDOWN((Table2[[#This Row],[Time]]/60-Table2[[#This Row],[Time2]])*60,0)</f>
        <v>18</v>
      </c>
      <c r="Y2980" s="1">
        <f>IF(Table2[[#This Row],[Time2]]&lt;10,0&amp;Table2[[#This Row],[Time2]],Table2[[#This Row],[Time2]])</f>
        <v>19</v>
      </c>
      <c r="Z2980" s="1">
        <f>IF(Table2[[#This Row],[Time3]]&lt;10,0&amp;Table2[[#This Row],[Time3]],Table2[[#This Row],[Time3]])</f>
        <v>18</v>
      </c>
      <c r="AA2980" s="2" t="str">
        <f>Table2[[#This Row],[Time4]]&amp;":"&amp;Table2[[#This Row],[Time5]]</f>
        <v>19:18</v>
      </c>
      <c r="AB2980" s="1" cm="1">
        <f t="array" ref="AB2980">IFERROR(IF(Table2[[#This Row],[code]]="","",_xlfn.IFS(AND(Table2[[#This Row],[code]]&lt;400,Table2[[#This Row],[code]]&lt;&gt;""),2,Table2[[#This Row],[code]]&gt;500,4)),"")</f>
        <v>2</v>
      </c>
      <c r="AC2980" s="1">
        <f>IF(Table2[[#This Row],[Event]]="Penalty",Table2[[#This Row],[number]],IF(Table2[[#This Row],[Event]]="Time-Out",401,""))</f>
        <v>222</v>
      </c>
      <c r="AD2980" s="1">
        <f>ROW(A2979)</f>
        <v>2979</v>
      </c>
      <c r="AE2980" s="1">
        <f>COUNTIFS(Table2[GameID],Table2[[#This Row],[GameID]],Table2[Column1],"&lt;="&amp;Table2[[#This Row],[Column1]])-1</f>
        <v>8</v>
      </c>
    </row>
    <row r="2981" spans="1:31" x14ac:dyDescent="0.45">
      <c r="A2981" t="s">
        <v>559</v>
      </c>
      <c r="B2981" t="str">
        <f>_xlfn.TEXTBEFORE(Table2[[#This Row],[Kamp]]," - ")</f>
        <v>Strandby Elling</v>
      </c>
      <c r="C2981" t="str">
        <f>_xlfn.TEXTAFTER(Table2[[#This Row],[Kamp]],"- ")</f>
        <v>Blackhawks</v>
      </c>
      <c r="D2981">
        <v>45235</v>
      </c>
      <c r="E2981">
        <v>75127</v>
      </c>
      <c r="F2981">
        <v>20232024</v>
      </c>
      <c r="G2981" t="s">
        <v>17</v>
      </c>
      <c r="H2981" t="s">
        <v>661</v>
      </c>
      <c r="I2981" t="s">
        <v>677</v>
      </c>
      <c r="J2981">
        <v>2</v>
      </c>
      <c r="K2981">
        <v>31143</v>
      </c>
      <c r="L2981">
        <v>214</v>
      </c>
      <c r="M2981" t="s">
        <v>631</v>
      </c>
      <c r="N2981" t="s">
        <v>149</v>
      </c>
      <c r="O2981" t="s">
        <v>634</v>
      </c>
      <c r="P2981">
        <v>98</v>
      </c>
      <c r="Q2981" t="s">
        <v>634</v>
      </c>
      <c r="R2981">
        <f>SUMIFS(Table2[number],Table2[Event],"Goal",Table2[H/U],"HOME",Table2[GameID],Table2[[#This Row],[GameID]],Table2[GameTime],"&lt;="&amp;Table2[[#This Row],[GameTime]])</f>
        <v>0</v>
      </c>
      <c r="S2981">
        <f>SUMIFS(Table2[number],Table2[Event],"Goal",Table2[H/U],"AWAY",Table2[GameID],Table2[[#This Row],[GameID]],Table2[GameTime],"&lt;="&amp;Table2[[#This Row],[GameTime]])</f>
        <v>7</v>
      </c>
      <c r="T2981" t="str">
        <f>IF(Table2[[#This Row],[Event]]="Goal",Table2[[#This Row],[Hscore]]&amp;"-"&amp;Table2[[#This Row],[Uscore]],"")</f>
        <v/>
      </c>
      <c r="U2981">
        <v>1641</v>
      </c>
      <c r="V2981" s="1">
        <f>Table2[[#This Row],[GameTime]]-(Table2[[#This Row],[period]]-1)*1200</f>
        <v>441</v>
      </c>
      <c r="W2981" s="1">
        <f>ROUNDDOWN(Table2[[#This Row],[Time]]/60,0)</f>
        <v>7</v>
      </c>
      <c r="X2981" s="1">
        <f>ROUNDDOWN((Table2[[#This Row],[Time]]/60-Table2[[#This Row],[Time2]])*60,0)</f>
        <v>21</v>
      </c>
      <c r="Y2981" s="1" t="str">
        <f>IF(Table2[[#This Row],[Time2]]&lt;10,0&amp;Table2[[#This Row],[Time2]],Table2[[#This Row],[Time2]])</f>
        <v>07</v>
      </c>
      <c r="Z2981" s="1">
        <f>IF(Table2[[#This Row],[Time3]]&lt;10,0&amp;Table2[[#This Row],[Time3]],Table2[[#This Row],[Time3]])</f>
        <v>21</v>
      </c>
      <c r="AA2981" s="2" t="str">
        <f>Table2[[#This Row],[Time4]]&amp;":"&amp;Table2[[#This Row],[Time5]]</f>
        <v>07:21</v>
      </c>
      <c r="AB2981" s="1" cm="1">
        <f t="array" ref="AB2981">IFERROR(IF(Table2[[#This Row],[code]]="","",_xlfn.IFS(AND(Table2[[#This Row],[code]]&lt;400,Table2[[#This Row],[code]]&lt;&gt;""),2,Table2[[#This Row],[code]]&gt;500,4)),"")</f>
        <v>2</v>
      </c>
      <c r="AC2981" s="1">
        <f>IF(Table2[[#This Row],[Event]]="Penalty",Table2[[#This Row],[number]],IF(Table2[[#This Row],[Event]]="Time-Out",401,""))</f>
        <v>214</v>
      </c>
      <c r="AD2981" s="1">
        <f>ROW(A2980)</f>
        <v>2980</v>
      </c>
      <c r="AE2981" s="1">
        <f>COUNTIFS(Table2[GameID],Table2[[#This Row],[GameID]],Table2[Column1],"&lt;="&amp;Table2[[#This Row],[Column1]])-1</f>
        <v>9</v>
      </c>
    </row>
    <row r="2982" spans="1:31" x14ac:dyDescent="0.45">
      <c r="A2982" t="s">
        <v>559</v>
      </c>
      <c r="B2982" t="str">
        <f>_xlfn.TEXTBEFORE(Table2[[#This Row],[Kamp]]," - ")</f>
        <v>Strandby Elling</v>
      </c>
      <c r="C2982" t="str">
        <f>_xlfn.TEXTAFTER(Table2[[#This Row],[Kamp]],"- ")</f>
        <v>Blackhawks</v>
      </c>
      <c r="D2982">
        <v>45235</v>
      </c>
      <c r="E2982">
        <v>75127</v>
      </c>
      <c r="F2982">
        <v>20232024</v>
      </c>
      <c r="G2982" t="s">
        <v>17</v>
      </c>
      <c r="H2982" t="s">
        <v>661</v>
      </c>
      <c r="I2982" t="s">
        <v>677</v>
      </c>
      <c r="J2982">
        <v>2</v>
      </c>
      <c r="K2982">
        <v>31143</v>
      </c>
      <c r="L2982">
        <v>208</v>
      </c>
      <c r="M2982" t="s">
        <v>631</v>
      </c>
      <c r="N2982" t="s">
        <v>148</v>
      </c>
      <c r="O2982" t="s">
        <v>634</v>
      </c>
      <c r="P2982">
        <v>95</v>
      </c>
      <c r="Q2982" t="s">
        <v>634</v>
      </c>
      <c r="R2982">
        <f>SUMIFS(Table2[number],Table2[Event],"Goal",Table2[H/U],"HOME",Table2[GameID],Table2[[#This Row],[GameID]],Table2[GameTime],"&lt;="&amp;Table2[[#This Row],[GameTime]])</f>
        <v>0</v>
      </c>
      <c r="S2982">
        <f>SUMIFS(Table2[number],Table2[Event],"Goal",Table2[H/U],"AWAY",Table2[GameID],Table2[[#This Row],[GameID]],Table2[GameTime],"&lt;="&amp;Table2[[#This Row],[GameTime]])</f>
        <v>7</v>
      </c>
      <c r="T2982" t="str">
        <f>IF(Table2[[#This Row],[Event]]="Goal",Table2[[#This Row],[Hscore]]&amp;"-"&amp;Table2[[#This Row],[Uscore]],"")</f>
        <v/>
      </c>
      <c r="U2982">
        <v>2133</v>
      </c>
      <c r="V2982" s="1">
        <f>Table2[[#This Row],[GameTime]]-(Table2[[#This Row],[period]]-1)*1200</f>
        <v>933</v>
      </c>
      <c r="W2982" s="1">
        <f>ROUNDDOWN(Table2[[#This Row],[Time]]/60,0)</f>
        <v>15</v>
      </c>
      <c r="X2982" s="1">
        <f>ROUNDDOWN((Table2[[#This Row],[Time]]/60-Table2[[#This Row],[Time2]])*60,0)</f>
        <v>33</v>
      </c>
      <c r="Y2982" s="1">
        <f>IF(Table2[[#This Row],[Time2]]&lt;10,0&amp;Table2[[#This Row],[Time2]],Table2[[#This Row],[Time2]])</f>
        <v>15</v>
      </c>
      <c r="Z2982" s="1">
        <f>IF(Table2[[#This Row],[Time3]]&lt;10,0&amp;Table2[[#This Row],[Time3]],Table2[[#This Row],[Time3]])</f>
        <v>33</v>
      </c>
      <c r="AA2982" s="2" t="str">
        <f>Table2[[#This Row],[Time4]]&amp;":"&amp;Table2[[#This Row],[Time5]]</f>
        <v>15:33</v>
      </c>
      <c r="AB2982" s="1" cm="1">
        <f t="array" ref="AB2982">IFERROR(IF(Table2[[#This Row],[code]]="","",_xlfn.IFS(AND(Table2[[#This Row],[code]]&lt;400,Table2[[#This Row],[code]]&lt;&gt;""),2,Table2[[#This Row],[code]]&gt;500,4)),"")</f>
        <v>2</v>
      </c>
      <c r="AC2982" s="1">
        <f>IF(Table2[[#This Row],[Event]]="Penalty",Table2[[#This Row],[number]],IF(Table2[[#This Row],[Event]]="Time-Out",401,""))</f>
        <v>208</v>
      </c>
      <c r="AD2982" s="1">
        <f>ROW(A2981)</f>
        <v>2981</v>
      </c>
      <c r="AE2982" s="1">
        <f>COUNTIFS(Table2[GameID],Table2[[#This Row],[GameID]],Table2[Column1],"&lt;="&amp;Table2[[#This Row],[Column1]])-1</f>
        <v>10</v>
      </c>
    </row>
    <row r="2983" spans="1:31" x14ac:dyDescent="0.45">
      <c r="A2983" t="s">
        <v>559</v>
      </c>
      <c r="B2983" t="str">
        <f>_xlfn.TEXTBEFORE(Table2[[#This Row],[Kamp]]," - ")</f>
        <v>Strandby Elling</v>
      </c>
      <c r="C2983" t="str">
        <f>_xlfn.TEXTAFTER(Table2[[#This Row],[Kamp]],"- ")</f>
        <v>Blackhawks</v>
      </c>
      <c r="D2983">
        <v>45235</v>
      </c>
      <c r="E2983">
        <v>75127</v>
      </c>
      <c r="F2983">
        <v>20232024</v>
      </c>
      <c r="G2983" t="s">
        <v>17</v>
      </c>
      <c r="H2983" t="s">
        <v>671</v>
      </c>
      <c r="I2983" t="s">
        <v>678</v>
      </c>
      <c r="J2983">
        <v>2</v>
      </c>
      <c r="K2983">
        <v>31148</v>
      </c>
      <c r="L2983">
        <v>208</v>
      </c>
      <c r="M2983" t="s">
        <v>631</v>
      </c>
      <c r="N2983" t="s">
        <v>473</v>
      </c>
      <c r="O2983" t="s">
        <v>634</v>
      </c>
      <c r="P2983">
        <v>16</v>
      </c>
      <c r="Q2983" t="s">
        <v>634</v>
      </c>
      <c r="R2983">
        <f>SUMIFS(Table2[number],Table2[Event],"Goal",Table2[H/U],"HOME",Table2[GameID],Table2[[#This Row],[GameID]],Table2[GameTime],"&lt;="&amp;Table2[[#This Row],[GameTime]])</f>
        <v>0</v>
      </c>
      <c r="S2983">
        <f>SUMIFS(Table2[number],Table2[Event],"Goal",Table2[H/U],"AWAY",Table2[GameID],Table2[[#This Row],[GameID]],Table2[GameTime],"&lt;="&amp;Table2[[#This Row],[GameTime]])</f>
        <v>7</v>
      </c>
      <c r="T2983" t="str">
        <f>IF(Table2[[#This Row],[Event]]="Goal",Table2[[#This Row],[Hscore]]&amp;"-"&amp;Table2[[#This Row],[Uscore]],"")</f>
        <v/>
      </c>
      <c r="U2983">
        <v>2133</v>
      </c>
      <c r="V2983" s="1">
        <f>Table2[[#This Row],[GameTime]]-(Table2[[#This Row],[period]]-1)*1200</f>
        <v>933</v>
      </c>
      <c r="W2983" s="1">
        <f>ROUNDDOWN(Table2[[#This Row],[Time]]/60,0)</f>
        <v>15</v>
      </c>
      <c r="X2983" s="1">
        <f>ROUNDDOWN((Table2[[#This Row],[Time]]/60-Table2[[#This Row],[Time2]])*60,0)</f>
        <v>33</v>
      </c>
      <c r="Y2983" s="1">
        <f>IF(Table2[[#This Row],[Time2]]&lt;10,0&amp;Table2[[#This Row],[Time2]],Table2[[#This Row],[Time2]])</f>
        <v>15</v>
      </c>
      <c r="Z2983" s="1">
        <f>IF(Table2[[#This Row],[Time3]]&lt;10,0&amp;Table2[[#This Row],[Time3]],Table2[[#This Row],[Time3]])</f>
        <v>33</v>
      </c>
      <c r="AA2983" s="2" t="str">
        <f>Table2[[#This Row],[Time4]]&amp;":"&amp;Table2[[#This Row],[Time5]]</f>
        <v>15:33</v>
      </c>
      <c r="AB2983" s="1" cm="1">
        <f t="array" ref="AB2983">IFERROR(IF(Table2[[#This Row],[code]]="","",_xlfn.IFS(AND(Table2[[#This Row],[code]]&lt;400,Table2[[#This Row],[code]]&lt;&gt;""),2,Table2[[#This Row],[code]]&gt;500,4)),"")</f>
        <v>2</v>
      </c>
      <c r="AC2983" s="1">
        <f>IF(Table2[[#This Row],[Event]]="Penalty",Table2[[#This Row],[number]],IF(Table2[[#This Row],[Event]]="Time-Out",401,""))</f>
        <v>208</v>
      </c>
      <c r="AD2983" s="1">
        <f>ROW(A2982)</f>
        <v>2982</v>
      </c>
      <c r="AE2983" s="1">
        <f>COUNTIFS(Table2[GameID],Table2[[#This Row],[GameID]],Table2[Column1],"&lt;="&amp;Table2[[#This Row],[Column1]])-1</f>
        <v>11</v>
      </c>
    </row>
    <row r="2984" spans="1:31" x14ac:dyDescent="0.45">
      <c r="A2984" t="s">
        <v>559</v>
      </c>
      <c r="B2984" t="str">
        <f>_xlfn.TEXTBEFORE(Table2[[#This Row],[Kamp]]," - ")</f>
        <v>Strandby Elling</v>
      </c>
      <c r="C2984" t="str">
        <f>_xlfn.TEXTAFTER(Table2[[#This Row],[Kamp]],"- ")</f>
        <v>Blackhawks</v>
      </c>
      <c r="D2984">
        <v>45235</v>
      </c>
      <c r="E2984">
        <v>75127</v>
      </c>
      <c r="F2984">
        <v>20232024</v>
      </c>
      <c r="G2984" t="s">
        <v>17</v>
      </c>
      <c r="H2984" t="s">
        <v>661</v>
      </c>
      <c r="I2984" t="s">
        <v>677</v>
      </c>
      <c r="J2984">
        <v>2</v>
      </c>
      <c r="K2984">
        <v>31143</v>
      </c>
      <c r="L2984">
        <v>1</v>
      </c>
      <c r="M2984" t="s">
        <v>630</v>
      </c>
      <c r="N2984" t="s">
        <v>635</v>
      </c>
      <c r="O2984" t="s">
        <v>147</v>
      </c>
      <c r="P2984">
        <v>20</v>
      </c>
      <c r="Q2984">
        <v>92</v>
      </c>
      <c r="R2984">
        <f>SUMIFS(Table2[number],Table2[Event],"Goal",Table2[H/U],"HOME",Table2[GameID],Table2[[#This Row],[GameID]],Table2[GameTime],"&lt;="&amp;Table2[[#This Row],[GameTime]])</f>
        <v>0</v>
      </c>
      <c r="S2984">
        <f>SUMIFS(Table2[number],Table2[Event],"Goal",Table2[H/U],"AWAY",Table2[GameID],Table2[[#This Row],[GameID]],Table2[GameTime],"&lt;="&amp;Table2[[#This Row],[GameTime]])</f>
        <v>8</v>
      </c>
      <c r="T2984" t="str">
        <f>IF(Table2[[#This Row],[Event]]="Goal",Table2[[#This Row],[Hscore]]&amp;"-"&amp;Table2[[#This Row],[Uscore]],"")</f>
        <v>0-8</v>
      </c>
      <c r="U2984">
        <v>2184</v>
      </c>
      <c r="V2984" s="1">
        <f>Table2[[#This Row],[GameTime]]-(Table2[[#This Row],[period]]-1)*1200</f>
        <v>984</v>
      </c>
      <c r="W2984" s="1">
        <f>ROUNDDOWN(Table2[[#This Row],[Time]]/60,0)</f>
        <v>16</v>
      </c>
      <c r="X2984" s="1">
        <f>ROUNDDOWN((Table2[[#This Row],[Time]]/60-Table2[[#This Row],[Time2]])*60,0)</f>
        <v>23</v>
      </c>
      <c r="Y2984" s="1">
        <f>IF(Table2[[#This Row],[Time2]]&lt;10,0&amp;Table2[[#This Row],[Time2]],Table2[[#This Row],[Time2]])</f>
        <v>16</v>
      </c>
      <c r="Z2984" s="1">
        <f>IF(Table2[[#This Row],[Time3]]&lt;10,0&amp;Table2[[#This Row],[Time3]],Table2[[#This Row],[Time3]])</f>
        <v>23</v>
      </c>
      <c r="AA2984" s="2" t="str">
        <f>Table2[[#This Row],[Time4]]&amp;":"&amp;Table2[[#This Row],[Time5]]</f>
        <v>16:23</v>
      </c>
      <c r="AB2984" s="1" t="str" cm="1">
        <f t="array" ref="AB2984">IFERROR(IF(Table2[[#This Row],[code]]="","",_xlfn.IFS(AND(Table2[[#This Row],[code]]&lt;400,Table2[[#This Row],[code]]&lt;&gt;""),2,Table2[[#This Row],[code]]&gt;500,4)),"")</f>
        <v/>
      </c>
      <c r="AC2984" s="1" t="str">
        <f>IF(Table2[[#This Row],[Event]]="Penalty",Table2[[#This Row],[number]],IF(Table2[[#This Row],[Event]]="Time-Out",401,""))</f>
        <v/>
      </c>
      <c r="AD2984" s="1">
        <f>ROW(A2983)</f>
        <v>2983</v>
      </c>
      <c r="AE2984" s="1">
        <f>COUNTIFS(Table2[GameID],Table2[[#This Row],[GameID]],Table2[Column1],"&lt;="&amp;Table2[[#This Row],[Column1]])-1</f>
        <v>12</v>
      </c>
    </row>
    <row r="2985" spans="1:31" x14ac:dyDescent="0.45">
      <c r="A2985" t="s">
        <v>559</v>
      </c>
      <c r="B2985" t="str">
        <f>_xlfn.TEXTBEFORE(Table2[[#This Row],[Kamp]]," - ")</f>
        <v>Strandby Elling</v>
      </c>
      <c r="C2985" t="str">
        <f>_xlfn.TEXTAFTER(Table2[[#This Row],[Kamp]],"- ")</f>
        <v>Blackhawks</v>
      </c>
      <c r="D2985">
        <v>45235</v>
      </c>
      <c r="E2985">
        <v>75127</v>
      </c>
      <c r="F2985">
        <v>20232024</v>
      </c>
      <c r="G2985" t="s">
        <v>17</v>
      </c>
      <c r="H2985" t="s">
        <v>671</v>
      </c>
      <c r="I2985" t="s">
        <v>678</v>
      </c>
      <c r="J2985">
        <v>3</v>
      </c>
      <c r="K2985">
        <v>31148</v>
      </c>
      <c r="L2985">
        <v>1</v>
      </c>
      <c r="M2985" t="s">
        <v>630</v>
      </c>
      <c r="N2985" t="s">
        <v>477</v>
      </c>
      <c r="O2985" t="s">
        <v>474</v>
      </c>
      <c r="P2985">
        <v>71</v>
      </c>
      <c r="Q2985">
        <v>20</v>
      </c>
      <c r="R2985">
        <f>SUMIFS(Table2[number],Table2[Event],"Goal",Table2[H/U],"HOME",Table2[GameID],Table2[[#This Row],[GameID]],Table2[GameTime],"&lt;="&amp;Table2[[#This Row],[GameTime]])</f>
        <v>1</v>
      </c>
      <c r="S2985">
        <f>SUMIFS(Table2[number],Table2[Event],"Goal",Table2[H/U],"AWAY",Table2[GameID],Table2[[#This Row],[GameID]],Table2[GameTime],"&lt;="&amp;Table2[[#This Row],[GameTime]])</f>
        <v>8</v>
      </c>
      <c r="T2985" t="str">
        <f>IF(Table2[[#This Row],[Event]]="Goal",Table2[[#This Row],[Hscore]]&amp;"-"&amp;Table2[[#This Row],[Uscore]],"")</f>
        <v>1-8</v>
      </c>
      <c r="U2985">
        <v>2632</v>
      </c>
      <c r="V2985" s="1">
        <f>Table2[[#This Row],[GameTime]]-(Table2[[#This Row],[period]]-1)*1200</f>
        <v>232</v>
      </c>
      <c r="W2985" s="1">
        <f>ROUNDDOWN(Table2[[#This Row],[Time]]/60,0)</f>
        <v>3</v>
      </c>
      <c r="X2985" s="1">
        <f>ROUNDDOWN((Table2[[#This Row],[Time]]/60-Table2[[#This Row],[Time2]])*60,0)</f>
        <v>52</v>
      </c>
      <c r="Y2985" s="1" t="str">
        <f>IF(Table2[[#This Row],[Time2]]&lt;10,0&amp;Table2[[#This Row],[Time2]],Table2[[#This Row],[Time2]])</f>
        <v>03</v>
      </c>
      <c r="Z2985" s="1">
        <f>IF(Table2[[#This Row],[Time3]]&lt;10,0&amp;Table2[[#This Row],[Time3]],Table2[[#This Row],[Time3]])</f>
        <v>52</v>
      </c>
      <c r="AA2985" s="2" t="str">
        <f>Table2[[#This Row],[Time4]]&amp;":"&amp;Table2[[#This Row],[Time5]]</f>
        <v>03:52</v>
      </c>
      <c r="AB2985" s="1" t="str" cm="1">
        <f t="array" ref="AB2985">IFERROR(IF(Table2[[#This Row],[code]]="","",_xlfn.IFS(AND(Table2[[#This Row],[code]]&lt;400,Table2[[#This Row],[code]]&lt;&gt;""),2,Table2[[#This Row],[code]]&gt;500,4)),"")</f>
        <v/>
      </c>
      <c r="AC2985" s="1" t="str">
        <f>IF(Table2[[#This Row],[Event]]="Penalty",Table2[[#This Row],[number]],IF(Table2[[#This Row],[Event]]="Time-Out",401,""))</f>
        <v/>
      </c>
      <c r="AD2985" s="1">
        <f>ROW(A2984)</f>
        <v>2984</v>
      </c>
      <c r="AE2985" s="1">
        <f>COUNTIFS(Table2[GameID],Table2[[#This Row],[GameID]],Table2[Column1],"&lt;="&amp;Table2[[#This Row],[Column1]])-1</f>
        <v>13</v>
      </c>
    </row>
    <row r="2986" spans="1:31" x14ac:dyDescent="0.45">
      <c r="A2986" t="s">
        <v>559</v>
      </c>
      <c r="B2986" t="str">
        <f>_xlfn.TEXTBEFORE(Table2[[#This Row],[Kamp]]," - ")</f>
        <v>Strandby Elling</v>
      </c>
      <c r="C2986" t="str">
        <f>_xlfn.TEXTAFTER(Table2[[#This Row],[Kamp]],"- ")</f>
        <v>Blackhawks</v>
      </c>
      <c r="D2986">
        <v>45235</v>
      </c>
      <c r="E2986">
        <v>75127</v>
      </c>
      <c r="F2986">
        <v>20232024</v>
      </c>
      <c r="G2986" t="s">
        <v>17</v>
      </c>
      <c r="H2986" t="s">
        <v>661</v>
      </c>
      <c r="I2986" t="s">
        <v>677</v>
      </c>
      <c r="J2986">
        <v>3</v>
      </c>
      <c r="K2986">
        <v>31143</v>
      </c>
      <c r="L2986">
        <v>1</v>
      </c>
      <c r="M2986" t="s">
        <v>630</v>
      </c>
      <c r="N2986" t="s">
        <v>263</v>
      </c>
      <c r="O2986" t="s">
        <v>334</v>
      </c>
      <c r="P2986">
        <v>9</v>
      </c>
      <c r="Q2986">
        <v>6</v>
      </c>
      <c r="R2986">
        <f>SUMIFS(Table2[number],Table2[Event],"Goal",Table2[H/U],"HOME",Table2[GameID],Table2[[#This Row],[GameID]],Table2[GameTime],"&lt;="&amp;Table2[[#This Row],[GameTime]])</f>
        <v>1</v>
      </c>
      <c r="S2986">
        <f>SUMIFS(Table2[number],Table2[Event],"Goal",Table2[H/U],"AWAY",Table2[GameID],Table2[[#This Row],[GameID]],Table2[GameTime],"&lt;="&amp;Table2[[#This Row],[GameTime]])</f>
        <v>9</v>
      </c>
      <c r="T2986" t="str">
        <f>IF(Table2[[#This Row],[Event]]="Goal",Table2[[#This Row],[Hscore]]&amp;"-"&amp;Table2[[#This Row],[Uscore]],"")</f>
        <v>1-9</v>
      </c>
      <c r="U2986">
        <v>2740</v>
      </c>
      <c r="V2986" s="1">
        <f>Table2[[#This Row],[GameTime]]-(Table2[[#This Row],[period]]-1)*1200</f>
        <v>340</v>
      </c>
      <c r="W2986" s="1">
        <f>ROUNDDOWN(Table2[[#This Row],[Time]]/60,0)</f>
        <v>5</v>
      </c>
      <c r="X2986" s="1">
        <f>ROUNDDOWN((Table2[[#This Row],[Time]]/60-Table2[[#This Row],[Time2]])*60,0)</f>
        <v>40</v>
      </c>
      <c r="Y2986" s="1" t="str">
        <f>IF(Table2[[#This Row],[Time2]]&lt;10,0&amp;Table2[[#This Row],[Time2]],Table2[[#This Row],[Time2]])</f>
        <v>05</v>
      </c>
      <c r="Z2986" s="1">
        <f>IF(Table2[[#This Row],[Time3]]&lt;10,0&amp;Table2[[#This Row],[Time3]],Table2[[#This Row],[Time3]])</f>
        <v>40</v>
      </c>
      <c r="AA2986" s="2" t="str">
        <f>Table2[[#This Row],[Time4]]&amp;":"&amp;Table2[[#This Row],[Time5]]</f>
        <v>05:40</v>
      </c>
      <c r="AB2986" s="1" t="str" cm="1">
        <f t="array" ref="AB2986">IFERROR(IF(Table2[[#This Row],[code]]="","",_xlfn.IFS(AND(Table2[[#This Row],[code]]&lt;400,Table2[[#This Row],[code]]&lt;&gt;""),2,Table2[[#This Row],[code]]&gt;500,4)),"")</f>
        <v/>
      </c>
      <c r="AC2986" s="1" t="str">
        <f>IF(Table2[[#This Row],[Event]]="Penalty",Table2[[#This Row],[number]],IF(Table2[[#This Row],[Event]]="Time-Out",401,""))</f>
        <v/>
      </c>
      <c r="AD2986" s="1">
        <f>ROW(A2985)</f>
        <v>2985</v>
      </c>
      <c r="AE2986" s="1">
        <f>COUNTIFS(Table2[GameID],Table2[[#This Row],[GameID]],Table2[Column1],"&lt;="&amp;Table2[[#This Row],[Column1]])-1</f>
        <v>14</v>
      </c>
    </row>
    <row r="2987" spans="1:31" x14ac:dyDescent="0.45">
      <c r="A2987" t="s">
        <v>559</v>
      </c>
      <c r="B2987" t="str">
        <f>_xlfn.TEXTBEFORE(Table2[[#This Row],[Kamp]]," - ")</f>
        <v>Strandby Elling</v>
      </c>
      <c r="C2987" t="str">
        <f>_xlfn.TEXTAFTER(Table2[[#This Row],[Kamp]],"- ")</f>
        <v>Blackhawks</v>
      </c>
      <c r="D2987">
        <v>45235</v>
      </c>
      <c r="E2987">
        <v>75127</v>
      </c>
      <c r="F2987">
        <v>20232024</v>
      </c>
      <c r="G2987" t="s">
        <v>17</v>
      </c>
      <c r="H2987" t="s">
        <v>661</v>
      </c>
      <c r="I2987" t="s">
        <v>677</v>
      </c>
      <c r="J2987">
        <v>3</v>
      </c>
      <c r="K2987">
        <v>31143</v>
      </c>
      <c r="L2987">
        <v>1</v>
      </c>
      <c r="M2987" t="s">
        <v>630</v>
      </c>
      <c r="N2987" t="s">
        <v>263</v>
      </c>
      <c r="O2987" t="s">
        <v>147</v>
      </c>
      <c r="P2987">
        <v>9</v>
      </c>
      <c r="Q2987">
        <v>92</v>
      </c>
      <c r="R2987">
        <f>SUMIFS(Table2[number],Table2[Event],"Goal",Table2[H/U],"HOME",Table2[GameID],Table2[[#This Row],[GameID]],Table2[GameTime],"&lt;="&amp;Table2[[#This Row],[GameTime]])</f>
        <v>1</v>
      </c>
      <c r="S2987">
        <f>SUMIFS(Table2[number],Table2[Event],"Goal",Table2[H/U],"AWAY",Table2[GameID],Table2[[#This Row],[GameID]],Table2[GameTime],"&lt;="&amp;Table2[[#This Row],[GameTime]])</f>
        <v>10</v>
      </c>
      <c r="T2987" t="str">
        <f>IF(Table2[[#This Row],[Event]]="Goal",Table2[[#This Row],[Hscore]]&amp;"-"&amp;Table2[[#This Row],[Uscore]],"")</f>
        <v>1-10</v>
      </c>
      <c r="U2987">
        <v>2983</v>
      </c>
      <c r="V2987" s="1">
        <f>Table2[[#This Row],[GameTime]]-(Table2[[#This Row],[period]]-1)*1200</f>
        <v>583</v>
      </c>
      <c r="W2987" s="1">
        <f>ROUNDDOWN(Table2[[#This Row],[Time]]/60,0)</f>
        <v>9</v>
      </c>
      <c r="X2987" s="1">
        <f>ROUNDDOWN((Table2[[#This Row],[Time]]/60-Table2[[#This Row],[Time2]])*60,0)</f>
        <v>43</v>
      </c>
      <c r="Y2987" s="1" t="str">
        <f>IF(Table2[[#This Row],[Time2]]&lt;10,0&amp;Table2[[#This Row],[Time2]],Table2[[#This Row],[Time2]])</f>
        <v>09</v>
      </c>
      <c r="Z2987" s="1">
        <f>IF(Table2[[#This Row],[Time3]]&lt;10,0&amp;Table2[[#This Row],[Time3]],Table2[[#This Row],[Time3]])</f>
        <v>43</v>
      </c>
      <c r="AA2987" s="2" t="str">
        <f>Table2[[#This Row],[Time4]]&amp;":"&amp;Table2[[#This Row],[Time5]]</f>
        <v>09:43</v>
      </c>
      <c r="AB2987" s="1" t="str" cm="1">
        <f t="array" ref="AB2987">IFERROR(IF(Table2[[#This Row],[code]]="","",_xlfn.IFS(AND(Table2[[#This Row],[code]]&lt;400,Table2[[#This Row],[code]]&lt;&gt;""),2,Table2[[#This Row],[code]]&gt;500,4)),"")</f>
        <v/>
      </c>
      <c r="AC2987" s="1" t="str">
        <f>IF(Table2[[#This Row],[Event]]="Penalty",Table2[[#This Row],[number]],IF(Table2[[#This Row],[Event]]="Time-Out",401,""))</f>
        <v/>
      </c>
      <c r="AD2987" s="1">
        <f>ROW(A2986)</f>
        <v>2986</v>
      </c>
      <c r="AE2987" s="1">
        <f>COUNTIFS(Table2[GameID],Table2[[#This Row],[GameID]],Table2[Column1],"&lt;="&amp;Table2[[#This Row],[Column1]])-1</f>
        <v>15</v>
      </c>
    </row>
    <row r="2988" spans="1:31" x14ac:dyDescent="0.45">
      <c r="A2988" t="s">
        <v>559</v>
      </c>
      <c r="B2988" t="str">
        <f>_xlfn.TEXTBEFORE(Table2[[#This Row],[Kamp]]," - ")</f>
        <v>Strandby Elling</v>
      </c>
      <c r="C2988" t="str">
        <f>_xlfn.TEXTAFTER(Table2[[#This Row],[Kamp]],"- ")</f>
        <v>Blackhawks</v>
      </c>
      <c r="D2988">
        <v>45235</v>
      </c>
      <c r="E2988">
        <v>75127</v>
      </c>
      <c r="F2988">
        <v>20232024</v>
      </c>
      <c r="G2988" t="s">
        <v>17</v>
      </c>
      <c r="H2988" t="s">
        <v>671</v>
      </c>
      <c r="I2988" t="s">
        <v>678</v>
      </c>
      <c r="J2988">
        <v>3</v>
      </c>
      <c r="K2988">
        <v>31148</v>
      </c>
      <c r="L2988">
        <v>0</v>
      </c>
      <c r="M2988" t="s">
        <v>633</v>
      </c>
      <c r="N2988" t="s">
        <v>634</v>
      </c>
      <c r="O2988" t="s">
        <v>634</v>
      </c>
      <c r="P2988" t="s">
        <v>634</v>
      </c>
      <c r="Q2988" t="s">
        <v>634</v>
      </c>
      <c r="R2988">
        <f>SUMIFS(Table2[number],Table2[Event],"Goal",Table2[H/U],"HOME",Table2[GameID],Table2[[#This Row],[GameID]],Table2[GameTime],"&lt;="&amp;Table2[[#This Row],[GameTime]])</f>
        <v>1</v>
      </c>
      <c r="S2988">
        <f>SUMIFS(Table2[number],Table2[Event],"Goal",Table2[H/U],"AWAY",Table2[GameID],Table2[[#This Row],[GameID]],Table2[GameTime],"&lt;="&amp;Table2[[#This Row],[GameTime]])</f>
        <v>10</v>
      </c>
      <c r="T2988" t="str">
        <f>IF(Table2[[#This Row],[Event]]="Goal",Table2[[#This Row],[Hscore]]&amp;"-"&amp;Table2[[#This Row],[Uscore]],"")</f>
        <v/>
      </c>
      <c r="U2988">
        <v>3380</v>
      </c>
      <c r="V2988" s="1">
        <f>Table2[[#This Row],[GameTime]]-(Table2[[#This Row],[period]]-1)*1200</f>
        <v>980</v>
      </c>
      <c r="W2988" s="1">
        <f>ROUNDDOWN(Table2[[#This Row],[Time]]/60,0)</f>
        <v>16</v>
      </c>
      <c r="X2988" s="1">
        <f>ROUNDDOWN((Table2[[#This Row],[Time]]/60-Table2[[#This Row],[Time2]])*60,0)</f>
        <v>19</v>
      </c>
      <c r="Y2988" s="1">
        <f>IF(Table2[[#This Row],[Time2]]&lt;10,0&amp;Table2[[#This Row],[Time2]],Table2[[#This Row],[Time2]])</f>
        <v>16</v>
      </c>
      <c r="Z2988" s="1">
        <f>IF(Table2[[#This Row],[Time3]]&lt;10,0&amp;Table2[[#This Row],[Time3]],Table2[[#This Row],[Time3]])</f>
        <v>19</v>
      </c>
      <c r="AA2988" s="2" t="str">
        <f>Table2[[#This Row],[Time4]]&amp;":"&amp;Table2[[#This Row],[Time5]]</f>
        <v>16:19</v>
      </c>
      <c r="AB2988" s="1" t="str" cm="1">
        <f t="array" ref="AB2988">IFERROR(IF(Table2[[#This Row],[code]]="","",_xlfn.IFS(AND(Table2[[#This Row],[code]]&lt;400,Table2[[#This Row],[code]]&lt;&gt;""),2,Table2[[#This Row],[code]]&gt;500,4)),"")</f>
        <v/>
      </c>
      <c r="AC2988" s="1">
        <f>IF(Table2[[#This Row],[Event]]="Penalty",Table2[[#This Row],[number]],IF(Table2[[#This Row],[Event]]="Time-Out",401,""))</f>
        <v>401</v>
      </c>
      <c r="AD2988" s="1">
        <f>ROW(A2987)</f>
        <v>2987</v>
      </c>
      <c r="AE2988" s="1">
        <f>COUNTIFS(Table2[GameID],Table2[[#This Row],[GameID]],Table2[Column1],"&lt;="&amp;Table2[[#This Row],[Column1]])-1</f>
        <v>16</v>
      </c>
    </row>
    <row r="2989" spans="1:31" x14ac:dyDescent="0.45">
      <c r="A2989" t="s">
        <v>560</v>
      </c>
      <c r="B2989" t="str">
        <f>_xlfn.TEXTBEFORE(Table2[[#This Row],[Kamp]]," - ")</f>
        <v>Odense Floorball</v>
      </c>
      <c r="C2989" t="str">
        <f>_xlfn.TEXTAFTER(Table2[[#This Row],[Kamp]],"- ")</f>
        <v>Aab</v>
      </c>
      <c r="D2989">
        <v>45235</v>
      </c>
      <c r="E2989">
        <v>75128</v>
      </c>
      <c r="F2989">
        <v>20232024</v>
      </c>
      <c r="G2989" t="s">
        <v>17</v>
      </c>
      <c r="H2989" t="s">
        <v>669</v>
      </c>
      <c r="I2989" t="s">
        <v>677</v>
      </c>
      <c r="J2989">
        <v>1</v>
      </c>
      <c r="K2989">
        <v>31146</v>
      </c>
      <c r="L2989">
        <v>1</v>
      </c>
      <c r="M2989" t="s">
        <v>630</v>
      </c>
      <c r="N2989" t="s">
        <v>146</v>
      </c>
      <c r="O2989" t="s">
        <v>561</v>
      </c>
      <c r="P2989">
        <v>91</v>
      </c>
      <c r="Q2989">
        <v>19</v>
      </c>
      <c r="R2989">
        <f>SUMIFS(Table2[number],Table2[Event],"Goal",Table2[H/U],"HOME",Table2[GameID],Table2[[#This Row],[GameID]],Table2[GameTime],"&lt;="&amp;Table2[[#This Row],[GameTime]])</f>
        <v>0</v>
      </c>
      <c r="S2989">
        <f>SUMIFS(Table2[number],Table2[Event],"Goal",Table2[H/U],"AWAY",Table2[GameID],Table2[[#This Row],[GameID]],Table2[GameTime],"&lt;="&amp;Table2[[#This Row],[GameTime]])</f>
        <v>1</v>
      </c>
      <c r="T2989" t="str">
        <f>IF(Table2[[#This Row],[Event]]="Goal",Table2[[#This Row],[Hscore]]&amp;"-"&amp;Table2[[#This Row],[Uscore]],"")</f>
        <v>0-1</v>
      </c>
      <c r="U2989">
        <v>137</v>
      </c>
      <c r="V2989" s="1">
        <f>Table2[[#This Row],[GameTime]]-(Table2[[#This Row],[period]]-1)*1200</f>
        <v>137</v>
      </c>
      <c r="W2989" s="1">
        <f>ROUNDDOWN(Table2[[#This Row],[Time]]/60,0)</f>
        <v>2</v>
      </c>
      <c r="X2989" s="1">
        <f>ROUNDDOWN((Table2[[#This Row],[Time]]/60-Table2[[#This Row],[Time2]])*60,0)</f>
        <v>17</v>
      </c>
      <c r="Y2989" s="1" t="str">
        <f>IF(Table2[[#This Row],[Time2]]&lt;10,0&amp;Table2[[#This Row],[Time2]],Table2[[#This Row],[Time2]])</f>
        <v>02</v>
      </c>
      <c r="Z2989" s="1">
        <f>IF(Table2[[#This Row],[Time3]]&lt;10,0&amp;Table2[[#This Row],[Time3]],Table2[[#This Row],[Time3]])</f>
        <v>17</v>
      </c>
      <c r="AA2989" s="2" t="str">
        <f>Table2[[#This Row],[Time4]]&amp;":"&amp;Table2[[#This Row],[Time5]]</f>
        <v>02:17</v>
      </c>
      <c r="AB2989" s="1" t="str" cm="1">
        <f t="array" ref="AB2989">IFERROR(IF(Table2[[#This Row],[code]]="","",_xlfn.IFS(AND(Table2[[#This Row],[code]]&lt;400,Table2[[#This Row],[code]]&lt;&gt;""),2,Table2[[#This Row],[code]]&gt;500,4)),"")</f>
        <v/>
      </c>
      <c r="AC2989" s="1" t="str">
        <f>IF(Table2[[#This Row],[Event]]="Penalty",Table2[[#This Row],[number]],IF(Table2[[#This Row],[Event]]="Time-Out",401,""))</f>
        <v/>
      </c>
      <c r="AD2989" s="1">
        <f>ROW(A2988)</f>
        <v>2988</v>
      </c>
      <c r="AE2989" s="1">
        <f>COUNTIFS(Table2[GameID],Table2[[#This Row],[GameID]],Table2[Column1],"&lt;="&amp;Table2[[#This Row],[Column1]])-1</f>
        <v>0</v>
      </c>
    </row>
    <row r="2990" spans="1:31" x14ac:dyDescent="0.45">
      <c r="A2990" t="s">
        <v>560</v>
      </c>
      <c r="B2990" t="str">
        <f>_xlfn.TEXTBEFORE(Table2[[#This Row],[Kamp]]," - ")</f>
        <v>Odense Floorball</v>
      </c>
      <c r="C2990" t="str">
        <f>_xlfn.TEXTAFTER(Table2[[#This Row],[Kamp]],"- ")</f>
        <v>Aab</v>
      </c>
      <c r="D2990">
        <v>45235</v>
      </c>
      <c r="E2990">
        <v>75128</v>
      </c>
      <c r="F2990">
        <v>20232024</v>
      </c>
      <c r="G2990" t="s">
        <v>17</v>
      </c>
      <c r="H2990" t="s">
        <v>669</v>
      </c>
      <c r="I2990" t="s">
        <v>677</v>
      </c>
      <c r="J2990">
        <v>1</v>
      </c>
      <c r="K2990">
        <v>31146</v>
      </c>
      <c r="L2990">
        <v>1</v>
      </c>
      <c r="M2990" t="s">
        <v>630</v>
      </c>
      <c r="N2990" t="s">
        <v>264</v>
      </c>
      <c r="O2990" t="s">
        <v>176</v>
      </c>
      <c r="P2990">
        <v>10</v>
      </c>
      <c r="Q2990">
        <v>18</v>
      </c>
      <c r="R2990">
        <f>SUMIFS(Table2[number],Table2[Event],"Goal",Table2[H/U],"HOME",Table2[GameID],Table2[[#This Row],[GameID]],Table2[GameTime],"&lt;="&amp;Table2[[#This Row],[GameTime]])</f>
        <v>0</v>
      </c>
      <c r="S2990">
        <f>SUMIFS(Table2[number],Table2[Event],"Goal",Table2[H/U],"AWAY",Table2[GameID],Table2[[#This Row],[GameID]],Table2[GameTime],"&lt;="&amp;Table2[[#This Row],[GameTime]])</f>
        <v>2</v>
      </c>
      <c r="T2990" t="str">
        <f>IF(Table2[[#This Row],[Event]]="Goal",Table2[[#This Row],[Hscore]]&amp;"-"&amp;Table2[[#This Row],[Uscore]],"")</f>
        <v>0-2</v>
      </c>
      <c r="U2990">
        <v>157</v>
      </c>
      <c r="V2990" s="1">
        <f>Table2[[#This Row],[GameTime]]-(Table2[[#This Row],[period]]-1)*1200</f>
        <v>157</v>
      </c>
      <c r="W2990" s="1">
        <f>ROUNDDOWN(Table2[[#This Row],[Time]]/60,0)</f>
        <v>2</v>
      </c>
      <c r="X2990" s="1">
        <f>ROUNDDOWN((Table2[[#This Row],[Time]]/60-Table2[[#This Row],[Time2]])*60,0)</f>
        <v>37</v>
      </c>
      <c r="Y2990" s="1" t="str">
        <f>IF(Table2[[#This Row],[Time2]]&lt;10,0&amp;Table2[[#This Row],[Time2]],Table2[[#This Row],[Time2]])</f>
        <v>02</v>
      </c>
      <c r="Z2990" s="1">
        <f>IF(Table2[[#This Row],[Time3]]&lt;10,0&amp;Table2[[#This Row],[Time3]],Table2[[#This Row],[Time3]])</f>
        <v>37</v>
      </c>
      <c r="AA2990" s="2" t="str">
        <f>Table2[[#This Row],[Time4]]&amp;":"&amp;Table2[[#This Row],[Time5]]</f>
        <v>02:37</v>
      </c>
      <c r="AB2990" s="1" t="str" cm="1">
        <f t="array" ref="AB2990">IFERROR(IF(Table2[[#This Row],[code]]="","",_xlfn.IFS(AND(Table2[[#This Row],[code]]&lt;400,Table2[[#This Row],[code]]&lt;&gt;""),2,Table2[[#This Row],[code]]&gt;500,4)),"")</f>
        <v/>
      </c>
      <c r="AC2990" s="1" t="str">
        <f>IF(Table2[[#This Row],[Event]]="Penalty",Table2[[#This Row],[number]],IF(Table2[[#This Row],[Event]]="Time-Out",401,""))</f>
        <v/>
      </c>
      <c r="AD2990" s="1">
        <f>ROW(A2989)</f>
        <v>2989</v>
      </c>
      <c r="AE2990" s="1">
        <f>COUNTIFS(Table2[GameID],Table2[[#This Row],[GameID]],Table2[Column1],"&lt;="&amp;Table2[[#This Row],[Column1]])-1</f>
        <v>1</v>
      </c>
    </row>
    <row r="2991" spans="1:31" x14ac:dyDescent="0.45">
      <c r="A2991" t="s">
        <v>560</v>
      </c>
      <c r="B2991" t="str">
        <f>_xlfn.TEXTBEFORE(Table2[[#This Row],[Kamp]]," - ")</f>
        <v>Odense Floorball</v>
      </c>
      <c r="C2991" t="str">
        <f>_xlfn.TEXTAFTER(Table2[[#This Row],[Kamp]],"- ")</f>
        <v>Aab</v>
      </c>
      <c r="D2991">
        <v>45235</v>
      </c>
      <c r="E2991">
        <v>75128</v>
      </c>
      <c r="F2991">
        <v>20232024</v>
      </c>
      <c r="G2991" t="s">
        <v>17</v>
      </c>
      <c r="H2991" t="s">
        <v>669</v>
      </c>
      <c r="I2991" t="s">
        <v>677</v>
      </c>
      <c r="J2991">
        <v>1</v>
      </c>
      <c r="K2991">
        <v>31146</v>
      </c>
      <c r="L2991">
        <v>1</v>
      </c>
      <c r="M2991" t="s">
        <v>630</v>
      </c>
      <c r="N2991" t="s">
        <v>264</v>
      </c>
      <c r="O2991" t="s">
        <v>132</v>
      </c>
      <c r="P2991">
        <v>10</v>
      </c>
      <c r="Q2991">
        <v>4</v>
      </c>
      <c r="R2991">
        <f>SUMIFS(Table2[number],Table2[Event],"Goal",Table2[H/U],"HOME",Table2[GameID],Table2[[#This Row],[GameID]],Table2[GameTime],"&lt;="&amp;Table2[[#This Row],[GameTime]])</f>
        <v>0</v>
      </c>
      <c r="S2991">
        <f>SUMIFS(Table2[number],Table2[Event],"Goal",Table2[H/U],"AWAY",Table2[GameID],Table2[[#This Row],[GameID]],Table2[GameTime],"&lt;="&amp;Table2[[#This Row],[GameTime]])</f>
        <v>3</v>
      </c>
      <c r="T2991" t="str">
        <f>IF(Table2[[#This Row],[Event]]="Goal",Table2[[#This Row],[Hscore]]&amp;"-"&amp;Table2[[#This Row],[Uscore]],"")</f>
        <v>0-3</v>
      </c>
      <c r="U2991">
        <v>305</v>
      </c>
      <c r="V2991" s="1">
        <f>Table2[[#This Row],[GameTime]]-(Table2[[#This Row],[period]]-1)*1200</f>
        <v>305</v>
      </c>
      <c r="W2991" s="1">
        <f>ROUNDDOWN(Table2[[#This Row],[Time]]/60,0)</f>
        <v>5</v>
      </c>
      <c r="X2991" s="1">
        <f>ROUNDDOWN((Table2[[#This Row],[Time]]/60-Table2[[#This Row],[Time2]])*60,0)</f>
        <v>4</v>
      </c>
      <c r="Y2991" s="1" t="str">
        <f>IF(Table2[[#This Row],[Time2]]&lt;10,0&amp;Table2[[#This Row],[Time2]],Table2[[#This Row],[Time2]])</f>
        <v>05</v>
      </c>
      <c r="Z2991" s="1" t="str">
        <f>IF(Table2[[#This Row],[Time3]]&lt;10,0&amp;Table2[[#This Row],[Time3]],Table2[[#This Row],[Time3]])</f>
        <v>04</v>
      </c>
      <c r="AA2991" s="2" t="str">
        <f>Table2[[#This Row],[Time4]]&amp;":"&amp;Table2[[#This Row],[Time5]]</f>
        <v>05:04</v>
      </c>
      <c r="AB2991" s="1" t="str" cm="1">
        <f t="array" ref="AB2991">IFERROR(IF(Table2[[#This Row],[code]]="","",_xlfn.IFS(AND(Table2[[#This Row],[code]]&lt;400,Table2[[#This Row],[code]]&lt;&gt;""),2,Table2[[#This Row],[code]]&gt;500,4)),"")</f>
        <v/>
      </c>
      <c r="AC2991" s="1" t="str">
        <f>IF(Table2[[#This Row],[Event]]="Penalty",Table2[[#This Row],[number]],IF(Table2[[#This Row],[Event]]="Time-Out",401,""))</f>
        <v/>
      </c>
      <c r="AD2991" s="1">
        <f>ROW(A2990)</f>
        <v>2990</v>
      </c>
      <c r="AE2991" s="1">
        <f>COUNTIFS(Table2[GameID],Table2[[#This Row],[GameID]],Table2[Column1],"&lt;="&amp;Table2[[#This Row],[Column1]])-1</f>
        <v>2</v>
      </c>
    </row>
    <row r="2992" spans="1:31" x14ac:dyDescent="0.45">
      <c r="A2992" t="s">
        <v>560</v>
      </c>
      <c r="B2992" t="str">
        <f>_xlfn.TEXTBEFORE(Table2[[#This Row],[Kamp]]," - ")</f>
        <v>Odense Floorball</v>
      </c>
      <c r="C2992" t="str">
        <f>_xlfn.TEXTAFTER(Table2[[#This Row],[Kamp]],"- ")</f>
        <v>Aab</v>
      </c>
      <c r="D2992">
        <v>45235</v>
      </c>
      <c r="E2992">
        <v>75128</v>
      </c>
      <c r="F2992">
        <v>20232024</v>
      </c>
      <c r="G2992" t="s">
        <v>17</v>
      </c>
      <c r="H2992" t="s">
        <v>669</v>
      </c>
      <c r="I2992" t="s">
        <v>677</v>
      </c>
      <c r="J2992">
        <v>1</v>
      </c>
      <c r="K2992">
        <v>31146</v>
      </c>
      <c r="L2992">
        <v>1</v>
      </c>
      <c r="M2992" t="s">
        <v>630</v>
      </c>
      <c r="N2992" t="s">
        <v>175</v>
      </c>
      <c r="O2992" t="s">
        <v>146</v>
      </c>
      <c r="P2992">
        <v>15</v>
      </c>
      <c r="Q2992">
        <v>91</v>
      </c>
      <c r="R2992">
        <f>SUMIFS(Table2[number],Table2[Event],"Goal",Table2[H/U],"HOME",Table2[GameID],Table2[[#This Row],[GameID]],Table2[GameTime],"&lt;="&amp;Table2[[#This Row],[GameTime]])</f>
        <v>0</v>
      </c>
      <c r="S2992">
        <f>SUMIFS(Table2[number],Table2[Event],"Goal",Table2[H/U],"AWAY",Table2[GameID],Table2[[#This Row],[GameID]],Table2[GameTime],"&lt;="&amp;Table2[[#This Row],[GameTime]])</f>
        <v>4</v>
      </c>
      <c r="T2992" t="str">
        <f>IF(Table2[[#This Row],[Event]]="Goal",Table2[[#This Row],[Hscore]]&amp;"-"&amp;Table2[[#This Row],[Uscore]],"")</f>
        <v>0-4</v>
      </c>
      <c r="U2992">
        <v>500</v>
      </c>
      <c r="V2992" s="1">
        <f>Table2[[#This Row],[GameTime]]-(Table2[[#This Row],[period]]-1)*1200</f>
        <v>500</v>
      </c>
      <c r="W2992" s="1">
        <f>ROUNDDOWN(Table2[[#This Row],[Time]]/60,0)</f>
        <v>8</v>
      </c>
      <c r="X2992" s="1">
        <f>ROUNDDOWN((Table2[[#This Row],[Time]]/60-Table2[[#This Row],[Time2]])*60,0)</f>
        <v>20</v>
      </c>
      <c r="Y2992" s="1" t="str">
        <f>IF(Table2[[#This Row],[Time2]]&lt;10,0&amp;Table2[[#This Row],[Time2]],Table2[[#This Row],[Time2]])</f>
        <v>08</v>
      </c>
      <c r="Z2992" s="1">
        <f>IF(Table2[[#This Row],[Time3]]&lt;10,0&amp;Table2[[#This Row],[Time3]],Table2[[#This Row],[Time3]])</f>
        <v>20</v>
      </c>
      <c r="AA2992" s="2" t="str">
        <f>Table2[[#This Row],[Time4]]&amp;":"&amp;Table2[[#This Row],[Time5]]</f>
        <v>08:20</v>
      </c>
      <c r="AB2992" s="1" t="str" cm="1">
        <f t="array" ref="AB2992">IFERROR(IF(Table2[[#This Row],[code]]="","",_xlfn.IFS(AND(Table2[[#This Row],[code]]&lt;400,Table2[[#This Row],[code]]&lt;&gt;""),2,Table2[[#This Row],[code]]&gt;500,4)),"")</f>
        <v/>
      </c>
      <c r="AC2992" s="1" t="str">
        <f>IF(Table2[[#This Row],[Event]]="Penalty",Table2[[#This Row],[number]],IF(Table2[[#This Row],[Event]]="Time-Out",401,""))</f>
        <v/>
      </c>
      <c r="AD2992" s="1">
        <f>ROW(A2991)</f>
        <v>2991</v>
      </c>
      <c r="AE2992" s="1">
        <f>COUNTIFS(Table2[GameID],Table2[[#This Row],[GameID]],Table2[Column1],"&lt;="&amp;Table2[[#This Row],[Column1]])-1</f>
        <v>3</v>
      </c>
    </row>
    <row r="2993" spans="1:31" x14ac:dyDescent="0.45">
      <c r="A2993" t="s">
        <v>560</v>
      </c>
      <c r="B2993" t="str">
        <f>_xlfn.TEXTBEFORE(Table2[[#This Row],[Kamp]]," - ")</f>
        <v>Odense Floorball</v>
      </c>
      <c r="C2993" t="str">
        <f>_xlfn.TEXTAFTER(Table2[[#This Row],[Kamp]],"- ")</f>
        <v>Aab</v>
      </c>
      <c r="D2993">
        <v>45235</v>
      </c>
      <c r="E2993">
        <v>75128</v>
      </c>
      <c r="F2993">
        <v>20232024</v>
      </c>
      <c r="G2993" t="s">
        <v>17</v>
      </c>
      <c r="H2993" t="s">
        <v>669</v>
      </c>
      <c r="I2993" t="s">
        <v>677</v>
      </c>
      <c r="J2993">
        <v>1</v>
      </c>
      <c r="K2993">
        <v>31146</v>
      </c>
      <c r="L2993">
        <v>1</v>
      </c>
      <c r="M2993" t="s">
        <v>630</v>
      </c>
      <c r="N2993" t="s">
        <v>132</v>
      </c>
      <c r="O2993" t="s">
        <v>176</v>
      </c>
      <c r="P2993">
        <v>4</v>
      </c>
      <c r="Q2993">
        <v>18</v>
      </c>
      <c r="R2993">
        <f>SUMIFS(Table2[number],Table2[Event],"Goal",Table2[H/U],"HOME",Table2[GameID],Table2[[#This Row],[GameID]],Table2[GameTime],"&lt;="&amp;Table2[[#This Row],[GameTime]])</f>
        <v>0</v>
      </c>
      <c r="S2993">
        <f>SUMIFS(Table2[number],Table2[Event],"Goal",Table2[H/U],"AWAY",Table2[GameID],Table2[[#This Row],[GameID]],Table2[GameTime],"&lt;="&amp;Table2[[#This Row],[GameTime]])</f>
        <v>5</v>
      </c>
      <c r="T2993" t="str">
        <f>IF(Table2[[#This Row],[Event]]="Goal",Table2[[#This Row],[Hscore]]&amp;"-"&amp;Table2[[#This Row],[Uscore]],"")</f>
        <v>0-5</v>
      </c>
      <c r="U2993">
        <v>664</v>
      </c>
      <c r="V2993" s="1">
        <f>Table2[[#This Row],[GameTime]]-(Table2[[#This Row],[period]]-1)*1200</f>
        <v>664</v>
      </c>
      <c r="W2993" s="1">
        <f>ROUNDDOWN(Table2[[#This Row],[Time]]/60,0)</f>
        <v>11</v>
      </c>
      <c r="X2993" s="1">
        <f>ROUNDDOWN((Table2[[#This Row],[Time]]/60-Table2[[#This Row],[Time2]])*60,0)</f>
        <v>3</v>
      </c>
      <c r="Y2993" s="1">
        <f>IF(Table2[[#This Row],[Time2]]&lt;10,0&amp;Table2[[#This Row],[Time2]],Table2[[#This Row],[Time2]])</f>
        <v>11</v>
      </c>
      <c r="Z2993" s="1" t="str">
        <f>IF(Table2[[#This Row],[Time3]]&lt;10,0&amp;Table2[[#This Row],[Time3]],Table2[[#This Row],[Time3]])</f>
        <v>03</v>
      </c>
      <c r="AA2993" s="2" t="str">
        <f>Table2[[#This Row],[Time4]]&amp;":"&amp;Table2[[#This Row],[Time5]]</f>
        <v>11:03</v>
      </c>
      <c r="AB2993" s="1" t="str" cm="1">
        <f t="array" ref="AB2993">IFERROR(IF(Table2[[#This Row],[code]]="","",_xlfn.IFS(AND(Table2[[#This Row],[code]]&lt;400,Table2[[#This Row],[code]]&lt;&gt;""),2,Table2[[#This Row],[code]]&gt;500,4)),"")</f>
        <v/>
      </c>
      <c r="AC2993" s="1" t="str">
        <f>IF(Table2[[#This Row],[Event]]="Penalty",Table2[[#This Row],[number]],IF(Table2[[#This Row],[Event]]="Time-Out",401,""))</f>
        <v/>
      </c>
      <c r="AD2993" s="1">
        <f>ROW(A2992)</f>
        <v>2992</v>
      </c>
      <c r="AE2993" s="1">
        <f>COUNTIFS(Table2[GameID],Table2[[#This Row],[GameID]],Table2[Column1],"&lt;="&amp;Table2[[#This Row],[Column1]])-1</f>
        <v>4</v>
      </c>
    </row>
    <row r="2994" spans="1:31" x14ac:dyDescent="0.45">
      <c r="A2994" t="s">
        <v>560</v>
      </c>
      <c r="B2994" t="str">
        <f>_xlfn.TEXTBEFORE(Table2[[#This Row],[Kamp]]," - ")</f>
        <v>Odense Floorball</v>
      </c>
      <c r="C2994" t="str">
        <f>_xlfn.TEXTAFTER(Table2[[#This Row],[Kamp]],"- ")</f>
        <v>Aab</v>
      </c>
      <c r="D2994">
        <v>45235</v>
      </c>
      <c r="E2994">
        <v>75128</v>
      </c>
      <c r="F2994">
        <v>20232024</v>
      </c>
      <c r="G2994" t="s">
        <v>17</v>
      </c>
      <c r="H2994" t="s">
        <v>672</v>
      </c>
      <c r="I2994" t="s">
        <v>678</v>
      </c>
      <c r="J2994">
        <v>1</v>
      </c>
      <c r="K2994">
        <v>31403</v>
      </c>
      <c r="L2994">
        <v>208</v>
      </c>
      <c r="M2994" t="s">
        <v>631</v>
      </c>
      <c r="N2994" t="s">
        <v>512</v>
      </c>
      <c r="O2994" t="s">
        <v>634</v>
      </c>
      <c r="P2994">
        <v>77</v>
      </c>
      <c r="Q2994" t="s">
        <v>634</v>
      </c>
      <c r="R2994">
        <f>SUMIFS(Table2[number],Table2[Event],"Goal",Table2[H/U],"HOME",Table2[GameID],Table2[[#This Row],[GameID]],Table2[GameTime],"&lt;="&amp;Table2[[#This Row],[GameTime]])</f>
        <v>0</v>
      </c>
      <c r="S2994">
        <f>SUMIFS(Table2[number],Table2[Event],"Goal",Table2[H/U],"AWAY",Table2[GameID],Table2[[#This Row],[GameID]],Table2[GameTime],"&lt;="&amp;Table2[[#This Row],[GameTime]])</f>
        <v>5</v>
      </c>
      <c r="T2994" t="str">
        <f>IF(Table2[[#This Row],[Event]]="Goal",Table2[[#This Row],[Hscore]]&amp;"-"&amp;Table2[[#This Row],[Uscore]],"")</f>
        <v/>
      </c>
      <c r="U2994">
        <v>708</v>
      </c>
      <c r="V2994" s="1">
        <f>Table2[[#This Row],[GameTime]]-(Table2[[#This Row],[period]]-1)*1200</f>
        <v>708</v>
      </c>
      <c r="W2994" s="1">
        <f>ROUNDDOWN(Table2[[#This Row],[Time]]/60,0)</f>
        <v>11</v>
      </c>
      <c r="X2994" s="1">
        <f>ROUNDDOWN((Table2[[#This Row],[Time]]/60-Table2[[#This Row],[Time2]])*60,0)</f>
        <v>48</v>
      </c>
      <c r="Y2994" s="1">
        <f>IF(Table2[[#This Row],[Time2]]&lt;10,0&amp;Table2[[#This Row],[Time2]],Table2[[#This Row],[Time2]])</f>
        <v>11</v>
      </c>
      <c r="Z2994" s="1">
        <f>IF(Table2[[#This Row],[Time3]]&lt;10,0&amp;Table2[[#This Row],[Time3]],Table2[[#This Row],[Time3]])</f>
        <v>48</v>
      </c>
      <c r="AA2994" s="2" t="str">
        <f>Table2[[#This Row],[Time4]]&amp;":"&amp;Table2[[#This Row],[Time5]]</f>
        <v>11:48</v>
      </c>
      <c r="AB2994" s="1" cm="1">
        <f t="array" ref="AB2994">IFERROR(IF(Table2[[#This Row],[code]]="","",_xlfn.IFS(AND(Table2[[#This Row],[code]]&lt;400,Table2[[#This Row],[code]]&lt;&gt;""),2,Table2[[#This Row],[code]]&gt;500,4)),"")</f>
        <v>2</v>
      </c>
      <c r="AC2994" s="1">
        <f>IF(Table2[[#This Row],[Event]]="Penalty",Table2[[#This Row],[number]],IF(Table2[[#This Row],[Event]]="Time-Out",401,""))</f>
        <v>208</v>
      </c>
      <c r="AD2994" s="1">
        <f>ROW(A2993)</f>
        <v>2993</v>
      </c>
      <c r="AE2994" s="1">
        <f>COUNTIFS(Table2[GameID],Table2[[#This Row],[GameID]],Table2[Column1],"&lt;="&amp;Table2[[#This Row],[Column1]])-1</f>
        <v>5</v>
      </c>
    </row>
    <row r="2995" spans="1:31" x14ac:dyDescent="0.45">
      <c r="A2995" t="s">
        <v>560</v>
      </c>
      <c r="B2995" t="str">
        <f>_xlfn.TEXTBEFORE(Table2[[#This Row],[Kamp]]," - ")</f>
        <v>Odense Floorball</v>
      </c>
      <c r="C2995" t="str">
        <f>_xlfn.TEXTAFTER(Table2[[#This Row],[Kamp]],"- ")</f>
        <v>Aab</v>
      </c>
      <c r="D2995">
        <v>45235</v>
      </c>
      <c r="E2995">
        <v>75128</v>
      </c>
      <c r="F2995">
        <v>20232024</v>
      </c>
      <c r="G2995" t="s">
        <v>17</v>
      </c>
      <c r="H2995" t="s">
        <v>669</v>
      </c>
      <c r="I2995" t="s">
        <v>677</v>
      </c>
      <c r="J2995">
        <v>1</v>
      </c>
      <c r="K2995">
        <v>31146</v>
      </c>
      <c r="L2995">
        <v>1</v>
      </c>
      <c r="M2995" t="s">
        <v>630</v>
      </c>
      <c r="N2995" t="s">
        <v>146</v>
      </c>
      <c r="O2995" t="s">
        <v>132</v>
      </c>
      <c r="P2995">
        <v>91</v>
      </c>
      <c r="Q2995">
        <v>4</v>
      </c>
      <c r="R2995">
        <f>SUMIFS(Table2[number],Table2[Event],"Goal",Table2[H/U],"HOME",Table2[GameID],Table2[[#This Row],[GameID]],Table2[GameTime],"&lt;="&amp;Table2[[#This Row],[GameTime]])</f>
        <v>0</v>
      </c>
      <c r="S2995">
        <f>SUMIFS(Table2[number],Table2[Event],"Goal",Table2[H/U],"AWAY",Table2[GameID],Table2[[#This Row],[GameID]],Table2[GameTime],"&lt;="&amp;Table2[[#This Row],[GameTime]])</f>
        <v>6</v>
      </c>
      <c r="T2995" t="str">
        <f>IF(Table2[[#This Row],[Event]]="Goal",Table2[[#This Row],[Hscore]]&amp;"-"&amp;Table2[[#This Row],[Uscore]],"")</f>
        <v>0-6</v>
      </c>
      <c r="U2995">
        <v>745</v>
      </c>
      <c r="V2995" s="1">
        <f>Table2[[#This Row],[GameTime]]-(Table2[[#This Row],[period]]-1)*1200</f>
        <v>745</v>
      </c>
      <c r="W2995" s="1">
        <f>ROUNDDOWN(Table2[[#This Row],[Time]]/60,0)</f>
        <v>12</v>
      </c>
      <c r="X2995" s="1">
        <f>ROUNDDOWN((Table2[[#This Row],[Time]]/60-Table2[[#This Row],[Time2]])*60,0)</f>
        <v>25</v>
      </c>
      <c r="Y2995" s="1">
        <f>IF(Table2[[#This Row],[Time2]]&lt;10,0&amp;Table2[[#This Row],[Time2]],Table2[[#This Row],[Time2]])</f>
        <v>12</v>
      </c>
      <c r="Z2995" s="1">
        <f>IF(Table2[[#This Row],[Time3]]&lt;10,0&amp;Table2[[#This Row],[Time3]],Table2[[#This Row],[Time3]])</f>
        <v>25</v>
      </c>
      <c r="AA2995" s="2" t="str">
        <f>Table2[[#This Row],[Time4]]&amp;":"&amp;Table2[[#This Row],[Time5]]</f>
        <v>12:25</v>
      </c>
      <c r="AB2995" s="1" t="str" cm="1">
        <f t="array" ref="AB2995">IFERROR(IF(Table2[[#This Row],[code]]="","",_xlfn.IFS(AND(Table2[[#This Row],[code]]&lt;400,Table2[[#This Row],[code]]&lt;&gt;""),2,Table2[[#This Row],[code]]&gt;500,4)),"")</f>
        <v/>
      </c>
      <c r="AC2995" s="1" t="str">
        <f>IF(Table2[[#This Row],[Event]]="Penalty",Table2[[#This Row],[number]],IF(Table2[[#This Row],[Event]]="Time-Out",401,""))</f>
        <v/>
      </c>
      <c r="AD2995" s="1">
        <f>ROW(A2994)</f>
        <v>2994</v>
      </c>
      <c r="AE2995" s="1">
        <f>COUNTIFS(Table2[GameID],Table2[[#This Row],[GameID]],Table2[Column1],"&lt;="&amp;Table2[[#This Row],[Column1]])-1</f>
        <v>6</v>
      </c>
    </row>
    <row r="2996" spans="1:31" x14ac:dyDescent="0.45">
      <c r="A2996" t="s">
        <v>560</v>
      </c>
      <c r="B2996" t="str">
        <f>_xlfn.TEXTBEFORE(Table2[[#This Row],[Kamp]]," - ")</f>
        <v>Odense Floorball</v>
      </c>
      <c r="C2996" t="str">
        <f>_xlfn.TEXTAFTER(Table2[[#This Row],[Kamp]],"- ")</f>
        <v>Aab</v>
      </c>
      <c r="D2996">
        <v>45235</v>
      </c>
      <c r="E2996">
        <v>75128</v>
      </c>
      <c r="F2996">
        <v>20232024</v>
      </c>
      <c r="G2996" t="s">
        <v>17</v>
      </c>
      <c r="H2996" t="s">
        <v>669</v>
      </c>
      <c r="I2996" t="s">
        <v>677</v>
      </c>
      <c r="J2996">
        <v>1</v>
      </c>
      <c r="K2996">
        <v>31146</v>
      </c>
      <c r="L2996">
        <v>1</v>
      </c>
      <c r="M2996" t="s">
        <v>630</v>
      </c>
      <c r="N2996" t="s">
        <v>561</v>
      </c>
      <c r="O2996" t="s">
        <v>519</v>
      </c>
      <c r="P2996">
        <v>19</v>
      </c>
      <c r="Q2996">
        <v>74</v>
      </c>
      <c r="R2996">
        <f>SUMIFS(Table2[number],Table2[Event],"Goal",Table2[H/U],"HOME",Table2[GameID],Table2[[#This Row],[GameID]],Table2[GameTime],"&lt;="&amp;Table2[[#This Row],[GameTime]])</f>
        <v>0</v>
      </c>
      <c r="S2996">
        <f>SUMIFS(Table2[number],Table2[Event],"Goal",Table2[H/U],"AWAY",Table2[GameID],Table2[[#This Row],[GameID]],Table2[GameTime],"&lt;="&amp;Table2[[#This Row],[GameTime]])</f>
        <v>7</v>
      </c>
      <c r="T2996" t="str">
        <f>IF(Table2[[#This Row],[Event]]="Goal",Table2[[#This Row],[Hscore]]&amp;"-"&amp;Table2[[#This Row],[Uscore]],"")</f>
        <v>0-7</v>
      </c>
      <c r="U2996">
        <v>882</v>
      </c>
      <c r="V2996" s="1">
        <f>Table2[[#This Row],[GameTime]]-(Table2[[#This Row],[period]]-1)*1200</f>
        <v>882</v>
      </c>
      <c r="W2996" s="1">
        <f>ROUNDDOWN(Table2[[#This Row],[Time]]/60,0)</f>
        <v>14</v>
      </c>
      <c r="X2996" s="1">
        <f>ROUNDDOWN((Table2[[#This Row],[Time]]/60-Table2[[#This Row],[Time2]])*60,0)</f>
        <v>42</v>
      </c>
      <c r="Y2996" s="1">
        <f>IF(Table2[[#This Row],[Time2]]&lt;10,0&amp;Table2[[#This Row],[Time2]],Table2[[#This Row],[Time2]])</f>
        <v>14</v>
      </c>
      <c r="Z2996" s="1">
        <f>IF(Table2[[#This Row],[Time3]]&lt;10,0&amp;Table2[[#This Row],[Time3]],Table2[[#This Row],[Time3]])</f>
        <v>42</v>
      </c>
      <c r="AA2996" s="2" t="str">
        <f>Table2[[#This Row],[Time4]]&amp;":"&amp;Table2[[#This Row],[Time5]]</f>
        <v>14:42</v>
      </c>
      <c r="AB2996" s="1" t="str" cm="1">
        <f t="array" ref="AB2996">IFERROR(IF(Table2[[#This Row],[code]]="","",_xlfn.IFS(AND(Table2[[#This Row],[code]]&lt;400,Table2[[#This Row],[code]]&lt;&gt;""),2,Table2[[#This Row],[code]]&gt;500,4)),"")</f>
        <v/>
      </c>
      <c r="AC2996" s="1" t="str">
        <f>IF(Table2[[#This Row],[Event]]="Penalty",Table2[[#This Row],[number]],IF(Table2[[#This Row],[Event]]="Time-Out",401,""))</f>
        <v/>
      </c>
      <c r="AD2996" s="1">
        <f>ROW(A2995)</f>
        <v>2995</v>
      </c>
      <c r="AE2996" s="1">
        <f>COUNTIFS(Table2[GameID],Table2[[#This Row],[GameID]],Table2[Column1],"&lt;="&amp;Table2[[#This Row],[Column1]])-1</f>
        <v>7</v>
      </c>
    </row>
    <row r="2997" spans="1:31" x14ac:dyDescent="0.45">
      <c r="A2997" t="s">
        <v>560</v>
      </c>
      <c r="B2997" t="str">
        <f>_xlfn.TEXTBEFORE(Table2[[#This Row],[Kamp]]," - ")</f>
        <v>Odense Floorball</v>
      </c>
      <c r="C2997" t="str">
        <f>_xlfn.TEXTAFTER(Table2[[#This Row],[Kamp]],"- ")</f>
        <v>Aab</v>
      </c>
      <c r="D2997">
        <v>45235</v>
      </c>
      <c r="E2997">
        <v>75128</v>
      </c>
      <c r="F2997">
        <v>20232024</v>
      </c>
      <c r="G2997" t="s">
        <v>17</v>
      </c>
      <c r="H2997" t="s">
        <v>672</v>
      </c>
      <c r="I2997" t="s">
        <v>678</v>
      </c>
      <c r="J2997">
        <v>1</v>
      </c>
      <c r="K2997">
        <v>31403</v>
      </c>
      <c r="L2997">
        <v>1</v>
      </c>
      <c r="M2997" t="s">
        <v>630</v>
      </c>
      <c r="N2997" t="s">
        <v>506</v>
      </c>
      <c r="O2997" t="s">
        <v>511</v>
      </c>
      <c r="P2997">
        <v>8</v>
      </c>
      <c r="Q2997">
        <v>44</v>
      </c>
      <c r="R2997">
        <f>SUMIFS(Table2[number],Table2[Event],"Goal",Table2[H/U],"HOME",Table2[GameID],Table2[[#This Row],[GameID]],Table2[GameTime],"&lt;="&amp;Table2[[#This Row],[GameTime]])</f>
        <v>1</v>
      </c>
      <c r="S2997">
        <f>SUMIFS(Table2[number],Table2[Event],"Goal",Table2[H/U],"AWAY",Table2[GameID],Table2[[#This Row],[GameID]],Table2[GameTime],"&lt;="&amp;Table2[[#This Row],[GameTime]])</f>
        <v>7</v>
      </c>
      <c r="T2997" t="str">
        <f>IF(Table2[[#This Row],[Event]]="Goal",Table2[[#This Row],[Hscore]]&amp;"-"&amp;Table2[[#This Row],[Uscore]],"")</f>
        <v>1-7</v>
      </c>
      <c r="U2997">
        <v>899</v>
      </c>
      <c r="V2997" s="1">
        <f>Table2[[#This Row],[GameTime]]-(Table2[[#This Row],[period]]-1)*1200</f>
        <v>899</v>
      </c>
      <c r="W2997" s="1">
        <f>ROUNDDOWN(Table2[[#This Row],[Time]]/60,0)</f>
        <v>14</v>
      </c>
      <c r="X2997" s="1">
        <f>ROUNDDOWN((Table2[[#This Row],[Time]]/60-Table2[[#This Row],[Time2]])*60,0)</f>
        <v>59</v>
      </c>
      <c r="Y2997" s="1">
        <f>IF(Table2[[#This Row],[Time2]]&lt;10,0&amp;Table2[[#This Row],[Time2]],Table2[[#This Row],[Time2]])</f>
        <v>14</v>
      </c>
      <c r="Z2997" s="1">
        <f>IF(Table2[[#This Row],[Time3]]&lt;10,0&amp;Table2[[#This Row],[Time3]],Table2[[#This Row],[Time3]])</f>
        <v>59</v>
      </c>
      <c r="AA2997" s="2" t="str">
        <f>Table2[[#This Row],[Time4]]&amp;":"&amp;Table2[[#This Row],[Time5]]</f>
        <v>14:59</v>
      </c>
      <c r="AB2997" s="1" t="str" cm="1">
        <f t="array" ref="AB2997">IFERROR(IF(Table2[[#This Row],[code]]="","",_xlfn.IFS(AND(Table2[[#This Row],[code]]&lt;400,Table2[[#This Row],[code]]&lt;&gt;""),2,Table2[[#This Row],[code]]&gt;500,4)),"")</f>
        <v/>
      </c>
      <c r="AC2997" s="1" t="str">
        <f>IF(Table2[[#This Row],[Event]]="Penalty",Table2[[#This Row],[number]],IF(Table2[[#This Row],[Event]]="Time-Out",401,""))</f>
        <v/>
      </c>
      <c r="AD2997" s="1">
        <f>ROW(A2996)</f>
        <v>2996</v>
      </c>
      <c r="AE2997" s="1">
        <f>COUNTIFS(Table2[GameID],Table2[[#This Row],[GameID]],Table2[Column1],"&lt;="&amp;Table2[[#This Row],[Column1]])-1</f>
        <v>8</v>
      </c>
    </row>
    <row r="2998" spans="1:31" x14ac:dyDescent="0.45">
      <c r="A2998" t="s">
        <v>560</v>
      </c>
      <c r="B2998" t="str">
        <f>_xlfn.TEXTBEFORE(Table2[[#This Row],[Kamp]]," - ")</f>
        <v>Odense Floorball</v>
      </c>
      <c r="C2998" t="str">
        <f>_xlfn.TEXTAFTER(Table2[[#This Row],[Kamp]],"- ")</f>
        <v>Aab</v>
      </c>
      <c r="D2998">
        <v>45235</v>
      </c>
      <c r="E2998">
        <v>75128</v>
      </c>
      <c r="F2998">
        <v>20232024</v>
      </c>
      <c r="G2998" t="s">
        <v>17</v>
      </c>
      <c r="H2998" t="s">
        <v>669</v>
      </c>
      <c r="I2998" t="s">
        <v>677</v>
      </c>
      <c r="J2998">
        <v>1</v>
      </c>
      <c r="K2998">
        <v>31146</v>
      </c>
      <c r="L2998">
        <v>1</v>
      </c>
      <c r="M2998" t="s">
        <v>630</v>
      </c>
      <c r="N2998" t="s">
        <v>561</v>
      </c>
      <c r="O2998" t="s">
        <v>146</v>
      </c>
      <c r="P2998">
        <v>19</v>
      </c>
      <c r="Q2998">
        <v>91</v>
      </c>
      <c r="R2998">
        <f>SUMIFS(Table2[number],Table2[Event],"Goal",Table2[H/U],"HOME",Table2[GameID],Table2[[#This Row],[GameID]],Table2[GameTime],"&lt;="&amp;Table2[[#This Row],[GameTime]])</f>
        <v>1</v>
      </c>
      <c r="S2998">
        <f>SUMIFS(Table2[number],Table2[Event],"Goal",Table2[H/U],"AWAY",Table2[GameID],Table2[[#This Row],[GameID]],Table2[GameTime],"&lt;="&amp;Table2[[#This Row],[GameTime]])</f>
        <v>8</v>
      </c>
      <c r="T2998" t="str">
        <f>IF(Table2[[#This Row],[Event]]="Goal",Table2[[#This Row],[Hscore]]&amp;"-"&amp;Table2[[#This Row],[Uscore]],"")</f>
        <v>1-8</v>
      </c>
      <c r="U2998">
        <v>939</v>
      </c>
      <c r="V2998" s="1">
        <f>Table2[[#This Row],[GameTime]]-(Table2[[#This Row],[period]]-1)*1200</f>
        <v>939</v>
      </c>
      <c r="W2998" s="1">
        <f>ROUNDDOWN(Table2[[#This Row],[Time]]/60,0)</f>
        <v>15</v>
      </c>
      <c r="X2998" s="1">
        <f>ROUNDDOWN((Table2[[#This Row],[Time]]/60-Table2[[#This Row],[Time2]])*60,0)</f>
        <v>39</v>
      </c>
      <c r="Y2998" s="1">
        <f>IF(Table2[[#This Row],[Time2]]&lt;10,0&amp;Table2[[#This Row],[Time2]],Table2[[#This Row],[Time2]])</f>
        <v>15</v>
      </c>
      <c r="Z2998" s="1">
        <f>IF(Table2[[#This Row],[Time3]]&lt;10,0&amp;Table2[[#This Row],[Time3]],Table2[[#This Row],[Time3]])</f>
        <v>39</v>
      </c>
      <c r="AA2998" s="2" t="str">
        <f>Table2[[#This Row],[Time4]]&amp;":"&amp;Table2[[#This Row],[Time5]]</f>
        <v>15:39</v>
      </c>
      <c r="AB2998" s="1" t="str" cm="1">
        <f t="array" ref="AB2998">IFERROR(IF(Table2[[#This Row],[code]]="","",_xlfn.IFS(AND(Table2[[#This Row],[code]]&lt;400,Table2[[#This Row],[code]]&lt;&gt;""),2,Table2[[#This Row],[code]]&gt;500,4)),"")</f>
        <v/>
      </c>
      <c r="AC2998" s="1" t="str">
        <f>IF(Table2[[#This Row],[Event]]="Penalty",Table2[[#This Row],[number]],IF(Table2[[#This Row],[Event]]="Time-Out",401,""))</f>
        <v/>
      </c>
      <c r="AD2998" s="1">
        <f>ROW(A2997)</f>
        <v>2997</v>
      </c>
      <c r="AE2998" s="1">
        <f>COUNTIFS(Table2[GameID],Table2[[#This Row],[GameID]],Table2[Column1],"&lt;="&amp;Table2[[#This Row],[Column1]])-1</f>
        <v>9</v>
      </c>
    </row>
    <row r="2999" spans="1:31" x14ac:dyDescent="0.45">
      <c r="A2999" t="s">
        <v>560</v>
      </c>
      <c r="B2999" t="str">
        <f>_xlfn.TEXTBEFORE(Table2[[#This Row],[Kamp]]," - ")</f>
        <v>Odense Floorball</v>
      </c>
      <c r="C2999" t="str">
        <f>_xlfn.TEXTAFTER(Table2[[#This Row],[Kamp]],"- ")</f>
        <v>Aab</v>
      </c>
      <c r="D2999">
        <v>45235</v>
      </c>
      <c r="E2999">
        <v>75128</v>
      </c>
      <c r="F2999">
        <v>20232024</v>
      </c>
      <c r="G2999" t="s">
        <v>17</v>
      </c>
      <c r="H2999" t="s">
        <v>669</v>
      </c>
      <c r="I2999" t="s">
        <v>677</v>
      </c>
      <c r="J2999">
        <v>1</v>
      </c>
      <c r="K2999">
        <v>31146</v>
      </c>
      <c r="L2999">
        <v>1</v>
      </c>
      <c r="M2999" t="s">
        <v>630</v>
      </c>
      <c r="N2999" t="s">
        <v>175</v>
      </c>
      <c r="O2999" t="s">
        <v>265</v>
      </c>
      <c r="P2999">
        <v>15</v>
      </c>
      <c r="Q2999">
        <v>14</v>
      </c>
      <c r="R2999">
        <f>SUMIFS(Table2[number],Table2[Event],"Goal",Table2[H/U],"HOME",Table2[GameID],Table2[[#This Row],[GameID]],Table2[GameTime],"&lt;="&amp;Table2[[#This Row],[GameTime]])</f>
        <v>1</v>
      </c>
      <c r="S2999">
        <f>SUMIFS(Table2[number],Table2[Event],"Goal",Table2[H/U],"AWAY",Table2[GameID],Table2[[#This Row],[GameID]],Table2[GameTime],"&lt;="&amp;Table2[[#This Row],[GameTime]])</f>
        <v>9</v>
      </c>
      <c r="T2999" t="str">
        <f>IF(Table2[[#This Row],[Event]]="Goal",Table2[[#This Row],[Hscore]]&amp;"-"&amp;Table2[[#This Row],[Uscore]],"")</f>
        <v>1-9</v>
      </c>
      <c r="U2999">
        <v>1138</v>
      </c>
      <c r="V2999" s="1">
        <f>Table2[[#This Row],[GameTime]]-(Table2[[#This Row],[period]]-1)*1200</f>
        <v>1138</v>
      </c>
      <c r="W2999" s="1">
        <f>ROUNDDOWN(Table2[[#This Row],[Time]]/60,0)</f>
        <v>18</v>
      </c>
      <c r="X2999" s="1">
        <f>ROUNDDOWN((Table2[[#This Row],[Time]]/60-Table2[[#This Row],[Time2]])*60,0)</f>
        <v>57</v>
      </c>
      <c r="Y2999" s="1">
        <f>IF(Table2[[#This Row],[Time2]]&lt;10,0&amp;Table2[[#This Row],[Time2]],Table2[[#This Row],[Time2]])</f>
        <v>18</v>
      </c>
      <c r="Z2999" s="1">
        <f>IF(Table2[[#This Row],[Time3]]&lt;10,0&amp;Table2[[#This Row],[Time3]],Table2[[#This Row],[Time3]])</f>
        <v>57</v>
      </c>
      <c r="AA2999" s="2" t="str">
        <f>Table2[[#This Row],[Time4]]&amp;":"&amp;Table2[[#This Row],[Time5]]</f>
        <v>18:57</v>
      </c>
      <c r="AB2999" s="1" t="str" cm="1">
        <f t="array" ref="AB2999">IFERROR(IF(Table2[[#This Row],[code]]="","",_xlfn.IFS(AND(Table2[[#This Row],[code]]&lt;400,Table2[[#This Row],[code]]&lt;&gt;""),2,Table2[[#This Row],[code]]&gt;500,4)),"")</f>
        <v/>
      </c>
      <c r="AC2999" s="1" t="str">
        <f>IF(Table2[[#This Row],[Event]]="Penalty",Table2[[#This Row],[number]],IF(Table2[[#This Row],[Event]]="Time-Out",401,""))</f>
        <v/>
      </c>
      <c r="AD2999" s="1">
        <f>ROW(A2998)</f>
        <v>2998</v>
      </c>
      <c r="AE2999" s="1">
        <f>COUNTIFS(Table2[GameID],Table2[[#This Row],[GameID]],Table2[Column1],"&lt;="&amp;Table2[[#This Row],[Column1]])-1</f>
        <v>10</v>
      </c>
    </row>
    <row r="3000" spans="1:31" x14ac:dyDescent="0.45">
      <c r="A3000" t="s">
        <v>560</v>
      </c>
      <c r="B3000" t="str">
        <f>_xlfn.TEXTBEFORE(Table2[[#This Row],[Kamp]]," - ")</f>
        <v>Odense Floorball</v>
      </c>
      <c r="C3000" t="str">
        <f>_xlfn.TEXTAFTER(Table2[[#This Row],[Kamp]],"- ")</f>
        <v>Aab</v>
      </c>
      <c r="D3000">
        <v>45235</v>
      </c>
      <c r="E3000">
        <v>75128</v>
      </c>
      <c r="F3000">
        <v>20232024</v>
      </c>
      <c r="G3000" t="s">
        <v>17</v>
      </c>
      <c r="H3000" t="s">
        <v>669</v>
      </c>
      <c r="I3000" t="s">
        <v>677</v>
      </c>
      <c r="J3000">
        <v>1</v>
      </c>
      <c r="K3000">
        <v>31146</v>
      </c>
      <c r="L3000">
        <v>1</v>
      </c>
      <c r="M3000" t="s">
        <v>630</v>
      </c>
      <c r="N3000" t="s">
        <v>651</v>
      </c>
      <c r="O3000" t="s">
        <v>264</v>
      </c>
      <c r="P3000">
        <v>25</v>
      </c>
      <c r="Q3000">
        <v>10</v>
      </c>
      <c r="R3000">
        <f>SUMIFS(Table2[number],Table2[Event],"Goal",Table2[H/U],"HOME",Table2[GameID],Table2[[#This Row],[GameID]],Table2[GameTime],"&lt;="&amp;Table2[[#This Row],[GameTime]])</f>
        <v>1</v>
      </c>
      <c r="S3000">
        <f>SUMIFS(Table2[number],Table2[Event],"Goal",Table2[H/U],"AWAY",Table2[GameID],Table2[[#This Row],[GameID]],Table2[GameTime],"&lt;="&amp;Table2[[#This Row],[GameTime]])</f>
        <v>10</v>
      </c>
      <c r="T3000" t="str">
        <f>IF(Table2[[#This Row],[Event]]="Goal",Table2[[#This Row],[Hscore]]&amp;"-"&amp;Table2[[#This Row],[Uscore]],"")</f>
        <v>1-10</v>
      </c>
      <c r="U3000">
        <v>1149</v>
      </c>
      <c r="V3000" s="1">
        <f>Table2[[#This Row],[GameTime]]-(Table2[[#This Row],[period]]-1)*1200</f>
        <v>1149</v>
      </c>
      <c r="W3000" s="1">
        <f>ROUNDDOWN(Table2[[#This Row],[Time]]/60,0)</f>
        <v>19</v>
      </c>
      <c r="X3000" s="1">
        <f>ROUNDDOWN((Table2[[#This Row],[Time]]/60-Table2[[#This Row],[Time2]])*60,0)</f>
        <v>8</v>
      </c>
      <c r="Y3000" s="1">
        <f>IF(Table2[[#This Row],[Time2]]&lt;10,0&amp;Table2[[#This Row],[Time2]],Table2[[#This Row],[Time2]])</f>
        <v>19</v>
      </c>
      <c r="Z3000" s="1" t="str">
        <f>IF(Table2[[#This Row],[Time3]]&lt;10,0&amp;Table2[[#This Row],[Time3]],Table2[[#This Row],[Time3]])</f>
        <v>08</v>
      </c>
      <c r="AA3000" s="2" t="str">
        <f>Table2[[#This Row],[Time4]]&amp;":"&amp;Table2[[#This Row],[Time5]]</f>
        <v>19:08</v>
      </c>
      <c r="AB3000" s="1" t="str" cm="1">
        <f t="array" ref="AB3000">IFERROR(IF(Table2[[#This Row],[code]]="","",_xlfn.IFS(AND(Table2[[#This Row],[code]]&lt;400,Table2[[#This Row],[code]]&lt;&gt;""),2,Table2[[#This Row],[code]]&gt;500,4)),"")</f>
        <v/>
      </c>
      <c r="AC3000" s="1" t="str">
        <f>IF(Table2[[#This Row],[Event]]="Penalty",Table2[[#This Row],[number]],IF(Table2[[#This Row],[Event]]="Time-Out",401,""))</f>
        <v/>
      </c>
      <c r="AD3000" s="1">
        <f>ROW(A2999)</f>
        <v>2999</v>
      </c>
      <c r="AE3000" s="1">
        <f>COUNTIFS(Table2[GameID],Table2[[#This Row],[GameID]],Table2[Column1],"&lt;="&amp;Table2[[#This Row],[Column1]])-1</f>
        <v>11</v>
      </c>
    </row>
    <row r="3001" spans="1:31" x14ac:dyDescent="0.45">
      <c r="A3001" t="s">
        <v>560</v>
      </c>
      <c r="B3001" t="str">
        <f>_xlfn.TEXTBEFORE(Table2[[#This Row],[Kamp]]," - ")</f>
        <v>Odense Floorball</v>
      </c>
      <c r="C3001" t="str">
        <f>_xlfn.TEXTAFTER(Table2[[#This Row],[Kamp]],"- ")</f>
        <v>Aab</v>
      </c>
      <c r="D3001">
        <v>45235</v>
      </c>
      <c r="E3001">
        <v>75128</v>
      </c>
      <c r="F3001">
        <v>20232024</v>
      </c>
      <c r="G3001" t="s">
        <v>17</v>
      </c>
      <c r="H3001" t="s">
        <v>669</v>
      </c>
      <c r="I3001" t="s">
        <v>677</v>
      </c>
      <c r="J3001">
        <v>1</v>
      </c>
      <c r="K3001">
        <v>31146</v>
      </c>
      <c r="L3001">
        <v>1</v>
      </c>
      <c r="M3001" t="s">
        <v>630</v>
      </c>
      <c r="N3001" t="s">
        <v>516</v>
      </c>
      <c r="O3001" t="s">
        <v>655</v>
      </c>
      <c r="P3001">
        <v>20</v>
      </c>
      <c r="Q3001">
        <v>77</v>
      </c>
      <c r="R3001">
        <f>SUMIFS(Table2[number],Table2[Event],"Goal",Table2[H/U],"HOME",Table2[GameID],Table2[[#This Row],[GameID]],Table2[GameTime],"&lt;="&amp;Table2[[#This Row],[GameTime]])</f>
        <v>1</v>
      </c>
      <c r="S3001">
        <f>SUMIFS(Table2[number],Table2[Event],"Goal",Table2[H/U],"AWAY",Table2[GameID],Table2[[#This Row],[GameID]],Table2[GameTime],"&lt;="&amp;Table2[[#This Row],[GameTime]])</f>
        <v>11</v>
      </c>
      <c r="T3001" t="str">
        <f>IF(Table2[[#This Row],[Event]]="Goal",Table2[[#This Row],[Hscore]]&amp;"-"&amp;Table2[[#This Row],[Uscore]],"")</f>
        <v>1-11</v>
      </c>
      <c r="U3001">
        <v>1199</v>
      </c>
      <c r="V3001" s="1">
        <f>Table2[[#This Row],[GameTime]]-(Table2[[#This Row],[period]]-1)*1200</f>
        <v>1199</v>
      </c>
      <c r="W3001" s="1">
        <f>ROUNDDOWN(Table2[[#This Row],[Time]]/60,0)</f>
        <v>19</v>
      </c>
      <c r="X3001" s="1">
        <f>ROUNDDOWN((Table2[[#This Row],[Time]]/60-Table2[[#This Row],[Time2]])*60,0)</f>
        <v>59</v>
      </c>
      <c r="Y3001" s="1">
        <f>IF(Table2[[#This Row],[Time2]]&lt;10,0&amp;Table2[[#This Row],[Time2]],Table2[[#This Row],[Time2]])</f>
        <v>19</v>
      </c>
      <c r="Z3001" s="1">
        <f>IF(Table2[[#This Row],[Time3]]&lt;10,0&amp;Table2[[#This Row],[Time3]],Table2[[#This Row],[Time3]])</f>
        <v>59</v>
      </c>
      <c r="AA3001" s="2" t="str">
        <f>Table2[[#This Row],[Time4]]&amp;":"&amp;Table2[[#This Row],[Time5]]</f>
        <v>19:59</v>
      </c>
      <c r="AB3001" s="1" t="str" cm="1">
        <f t="array" ref="AB3001">IFERROR(IF(Table2[[#This Row],[code]]="","",_xlfn.IFS(AND(Table2[[#This Row],[code]]&lt;400,Table2[[#This Row],[code]]&lt;&gt;""),2,Table2[[#This Row],[code]]&gt;500,4)),"")</f>
        <v/>
      </c>
      <c r="AC3001" s="1" t="str">
        <f>IF(Table2[[#This Row],[Event]]="Penalty",Table2[[#This Row],[number]],IF(Table2[[#This Row],[Event]]="Time-Out",401,""))</f>
        <v/>
      </c>
      <c r="AD3001" s="1">
        <f>ROW(A3000)</f>
        <v>3000</v>
      </c>
      <c r="AE3001" s="1">
        <f>COUNTIFS(Table2[GameID],Table2[[#This Row],[GameID]],Table2[Column1],"&lt;="&amp;Table2[[#This Row],[Column1]])-1</f>
        <v>12</v>
      </c>
    </row>
    <row r="3002" spans="1:31" x14ac:dyDescent="0.45">
      <c r="A3002" t="s">
        <v>560</v>
      </c>
      <c r="B3002" t="str">
        <f>_xlfn.TEXTBEFORE(Table2[[#This Row],[Kamp]]," - ")</f>
        <v>Odense Floorball</v>
      </c>
      <c r="C3002" t="str">
        <f>_xlfn.TEXTAFTER(Table2[[#This Row],[Kamp]],"- ")</f>
        <v>Aab</v>
      </c>
      <c r="D3002">
        <v>45235</v>
      </c>
      <c r="E3002">
        <v>75128</v>
      </c>
      <c r="F3002">
        <v>20232024</v>
      </c>
      <c r="G3002" t="s">
        <v>17</v>
      </c>
      <c r="H3002" t="s">
        <v>672</v>
      </c>
      <c r="I3002" t="s">
        <v>678</v>
      </c>
      <c r="J3002">
        <v>1</v>
      </c>
      <c r="K3002">
        <v>31403</v>
      </c>
      <c r="L3002">
        <v>220</v>
      </c>
      <c r="M3002" t="s">
        <v>631</v>
      </c>
      <c r="N3002" t="s">
        <v>510</v>
      </c>
      <c r="O3002" t="s">
        <v>634</v>
      </c>
      <c r="P3002">
        <v>41</v>
      </c>
      <c r="Q3002" t="s">
        <v>634</v>
      </c>
      <c r="R3002">
        <f>SUMIFS(Table2[number],Table2[Event],"Goal",Table2[H/U],"HOME",Table2[GameID],Table2[[#This Row],[GameID]],Table2[GameTime],"&lt;="&amp;Table2[[#This Row],[GameTime]])</f>
        <v>1</v>
      </c>
      <c r="S3002">
        <f>SUMIFS(Table2[number],Table2[Event],"Goal",Table2[H/U],"AWAY",Table2[GameID],Table2[[#This Row],[GameID]],Table2[GameTime],"&lt;="&amp;Table2[[#This Row],[GameTime]])</f>
        <v>11</v>
      </c>
      <c r="T3002" t="str">
        <f>IF(Table2[[#This Row],[Event]]="Goal",Table2[[#This Row],[Hscore]]&amp;"-"&amp;Table2[[#This Row],[Uscore]],"")</f>
        <v/>
      </c>
      <c r="U3002">
        <v>1199</v>
      </c>
      <c r="V3002" s="1">
        <f>Table2[[#This Row],[GameTime]]-(Table2[[#This Row],[period]]-1)*1200</f>
        <v>1199</v>
      </c>
      <c r="W3002" s="1">
        <f>ROUNDDOWN(Table2[[#This Row],[Time]]/60,0)</f>
        <v>19</v>
      </c>
      <c r="X3002" s="1">
        <f>ROUNDDOWN((Table2[[#This Row],[Time]]/60-Table2[[#This Row],[Time2]])*60,0)</f>
        <v>59</v>
      </c>
      <c r="Y3002" s="1">
        <f>IF(Table2[[#This Row],[Time2]]&lt;10,0&amp;Table2[[#This Row],[Time2]],Table2[[#This Row],[Time2]])</f>
        <v>19</v>
      </c>
      <c r="Z3002" s="1">
        <f>IF(Table2[[#This Row],[Time3]]&lt;10,0&amp;Table2[[#This Row],[Time3]],Table2[[#This Row],[Time3]])</f>
        <v>59</v>
      </c>
      <c r="AA3002" s="2" t="str">
        <f>Table2[[#This Row],[Time4]]&amp;":"&amp;Table2[[#This Row],[Time5]]</f>
        <v>19:59</v>
      </c>
      <c r="AB3002" s="1" cm="1">
        <f t="array" ref="AB3002">IFERROR(IF(Table2[[#This Row],[code]]="","",_xlfn.IFS(AND(Table2[[#This Row],[code]]&lt;400,Table2[[#This Row],[code]]&lt;&gt;""),2,Table2[[#This Row],[code]]&gt;500,4)),"")</f>
        <v>2</v>
      </c>
      <c r="AC3002" s="1">
        <f>IF(Table2[[#This Row],[Event]]="Penalty",Table2[[#This Row],[number]],IF(Table2[[#This Row],[Event]]="Time-Out",401,""))</f>
        <v>220</v>
      </c>
      <c r="AD3002" s="1">
        <f>ROW(A3001)</f>
        <v>3001</v>
      </c>
      <c r="AE3002" s="1">
        <f>COUNTIFS(Table2[GameID],Table2[[#This Row],[GameID]],Table2[Column1],"&lt;="&amp;Table2[[#This Row],[Column1]])-1</f>
        <v>13</v>
      </c>
    </row>
    <row r="3003" spans="1:31" x14ac:dyDescent="0.45">
      <c r="A3003" t="s">
        <v>560</v>
      </c>
      <c r="B3003" t="str">
        <f>_xlfn.TEXTBEFORE(Table2[[#This Row],[Kamp]]," - ")</f>
        <v>Odense Floorball</v>
      </c>
      <c r="C3003" t="str">
        <f>_xlfn.TEXTAFTER(Table2[[#This Row],[Kamp]],"- ")</f>
        <v>Aab</v>
      </c>
      <c r="D3003">
        <v>45235</v>
      </c>
      <c r="E3003">
        <v>75128</v>
      </c>
      <c r="F3003">
        <v>20232024</v>
      </c>
      <c r="G3003" t="s">
        <v>17</v>
      </c>
      <c r="H3003" t="s">
        <v>669</v>
      </c>
      <c r="I3003" t="s">
        <v>677</v>
      </c>
      <c r="J3003">
        <v>2</v>
      </c>
      <c r="K3003">
        <v>31146</v>
      </c>
      <c r="L3003">
        <v>1</v>
      </c>
      <c r="M3003" t="s">
        <v>630</v>
      </c>
      <c r="N3003" t="s">
        <v>651</v>
      </c>
      <c r="O3003" t="s">
        <v>132</v>
      </c>
      <c r="P3003">
        <v>25</v>
      </c>
      <c r="Q3003">
        <v>4</v>
      </c>
      <c r="R3003">
        <f>SUMIFS(Table2[number],Table2[Event],"Goal",Table2[H/U],"HOME",Table2[GameID],Table2[[#This Row],[GameID]],Table2[GameTime],"&lt;="&amp;Table2[[#This Row],[GameTime]])</f>
        <v>1</v>
      </c>
      <c r="S3003">
        <f>SUMIFS(Table2[number],Table2[Event],"Goal",Table2[H/U],"AWAY",Table2[GameID],Table2[[#This Row],[GameID]],Table2[GameTime],"&lt;="&amp;Table2[[#This Row],[GameTime]])</f>
        <v>12</v>
      </c>
      <c r="T3003" t="str">
        <f>IF(Table2[[#This Row],[Event]]="Goal",Table2[[#This Row],[Hscore]]&amp;"-"&amp;Table2[[#This Row],[Uscore]],"")</f>
        <v>1-12</v>
      </c>
      <c r="U3003">
        <v>1240</v>
      </c>
      <c r="V3003" s="1">
        <f>Table2[[#This Row],[GameTime]]-(Table2[[#This Row],[period]]-1)*1200</f>
        <v>40</v>
      </c>
      <c r="W3003" s="1">
        <f>ROUNDDOWN(Table2[[#This Row],[Time]]/60,0)</f>
        <v>0</v>
      </c>
      <c r="X3003" s="1">
        <f>ROUNDDOWN((Table2[[#This Row],[Time]]/60-Table2[[#This Row],[Time2]])*60,0)</f>
        <v>40</v>
      </c>
      <c r="Y3003" s="1" t="str">
        <f>IF(Table2[[#This Row],[Time2]]&lt;10,0&amp;Table2[[#This Row],[Time2]],Table2[[#This Row],[Time2]])</f>
        <v>00</v>
      </c>
      <c r="Z3003" s="1">
        <f>IF(Table2[[#This Row],[Time3]]&lt;10,0&amp;Table2[[#This Row],[Time3]],Table2[[#This Row],[Time3]])</f>
        <v>40</v>
      </c>
      <c r="AA3003" s="2" t="str">
        <f>Table2[[#This Row],[Time4]]&amp;":"&amp;Table2[[#This Row],[Time5]]</f>
        <v>00:40</v>
      </c>
      <c r="AB3003" s="1" t="str" cm="1">
        <f t="array" ref="AB3003">IFERROR(IF(Table2[[#This Row],[code]]="","",_xlfn.IFS(AND(Table2[[#This Row],[code]]&lt;400,Table2[[#This Row],[code]]&lt;&gt;""),2,Table2[[#This Row],[code]]&gt;500,4)),"")</f>
        <v/>
      </c>
      <c r="AC3003" s="1" t="str">
        <f>IF(Table2[[#This Row],[Event]]="Penalty",Table2[[#This Row],[number]],IF(Table2[[#This Row],[Event]]="Time-Out",401,""))</f>
        <v/>
      </c>
      <c r="AD3003" s="1">
        <f>ROW(A3002)</f>
        <v>3002</v>
      </c>
      <c r="AE3003" s="1">
        <f>COUNTIFS(Table2[GameID],Table2[[#This Row],[GameID]],Table2[Column1],"&lt;="&amp;Table2[[#This Row],[Column1]])-1</f>
        <v>14</v>
      </c>
    </row>
    <row r="3004" spans="1:31" x14ac:dyDescent="0.45">
      <c r="A3004" t="s">
        <v>560</v>
      </c>
      <c r="B3004" t="str">
        <f>_xlfn.TEXTBEFORE(Table2[[#This Row],[Kamp]]," - ")</f>
        <v>Odense Floorball</v>
      </c>
      <c r="C3004" t="str">
        <f>_xlfn.TEXTAFTER(Table2[[#This Row],[Kamp]],"- ")</f>
        <v>Aab</v>
      </c>
      <c r="D3004">
        <v>45235</v>
      </c>
      <c r="E3004">
        <v>75128</v>
      </c>
      <c r="F3004">
        <v>20232024</v>
      </c>
      <c r="G3004" t="s">
        <v>17</v>
      </c>
      <c r="H3004" t="s">
        <v>669</v>
      </c>
      <c r="I3004" t="s">
        <v>677</v>
      </c>
      <c r="J3004">
        <v>2</v>
      </c>
      <c r="K3004">
        <v>31146</v>
      </c>
      <c r="L3004">
        <v>1</v>
      </c>
      <c r="M3004" t="s">
        <v>630</v>
      </c>
      <c r="N3004" t="s">
        <v>651</v>
      </c>
      <c r="O3004" t="s">
        <v>264</v>
      </c>
      <c r="P3004">
        <v>25</v>
      </c>
      <c r="Q3004">
        <v>10</v>
      </c>
      <c r="R3004">
        <f>SUMIFS(Table2[number],Table2[Event],"Goal",Table2[H/U],"HOME",Table2[GameID],Table2[[#This Row],[GameID]],Table2[GameTime],"&lt;="&amp;Table2[[#This Row],[GameTime]])</f>
        <v>1</v>
      </c>
      <c r="S3004">
        <f>SUMIFS(Table2[number],Table2[Event],"Goal",Table2[H/U],"AWAY",Table2[GameID],Table2[[#This Row],[GameID]],Table2[GameTime],"&lt;="&amp;Table2[[#This Row],[GameTime]])</f>
        <v>13</v>
      </c>
      <c r="T3004" t="str">
        <f>IF(Table2[[#This Row],[Event]]="Goal",Table2[[#This Row],[Hscore]]&amp;"-"&amp;Table2[[#This Row],[Uscore]],"")</f>
        <v>1-13</v>
      </c>
      <c r="U3004">
        <v>1583</v>
      </c>
      <c r="V3004" s="1">
        <f>Table2[[#This Row],[GameTime]]-(Table2[[#This Row],[period]]-1)*1200</f>
        <v>383</v>
      </c>
      <c r="W3004" s="1">
        <f>ROUNDDOWN(Table2[[#This Row],[Time]]/60,0)</f>
        <v>6</v>
      </c>
      <c r="X3004" s="1">
        <f>ROUNDDOWN((Table2[[#This Row],[Time]]/60-Table2[[#This Row],[Time2]])*60,0)</f>
        <v>23</v>
      </c>
      <c r="Y3004" s="1" t="str">
        <f>IF(Table2[[#This Row],[Time2]]&lt;10,0&amp;Table2[[#This Row],[Time2]],Table2[[#This Row],[Time2]])</f>
        <v>06</v>
      </c>
      <c r="Z3004" s="1">
        <f>IF(Table2[[#This Row],[Time3]]&lt;10,0&amp;Table2[[#This Row],[Time3]],Table2[[#This Row],[Time3]])</f>
        <v>23</v>
      </c>
      <c r="AA3004" s="2" t="str">
        <f>Table2[[#This Row],[Time4]]&amp;":"&amp;Table2[[#This Row],[Time5]]</f>
        <v>06:23</v>
      </c>
      <c r="AB3004" s="1" t="str" cm="1">
        <f t="array" ref="AB3004">IFERROR(IF(Table2[[#This Row],[code]]="","",_xlfn.IFS(AND(Table2[[#This Row],[code]]&lt;400,Table2[[#This Row],[code]]&lt;&gt;""),2,Table2[[#This Row],[code]]&gt;500,4)),"")</f>
        <v/>
      </c>
      <c r="AC3004" s="1" t="str">
        <f>IF(Table2[[#This Row],[Event]]="Penalty",Table2[[#This Row],[number]],IF(Table2[[#This Row],[Event]]="Time-Out",401,""))</f>
        <v/>
      </c>
      <c r="AD3004" s="1">
        <f>ROW(A3003)</f>
        <v>3003</v>
      </c>
      <c r="AE3004" s="1">
        <f>COUNTIFS(Table2[GameID],Table2[[#This Row],[GameID]],Table2[Column1],"&lt;="&amp;Table2[[#This Row],[Column1]])-1</f>
        <v>15</v>
      </c>
    </row>
    <row r="3005" spans="1:31" x14ac:dyDescent="0.45">
      <c r="A3005" t="s">
        <v>560</v>
      </c>
      <c r="B3005" t="str">
        <f>_xlfn.TEXTBEFORE(Table2[[#This Row],[Kamp]]," - ")</f>
        <v>Odense Floorball</v>
      </c>
      <c r="C3005" t="str">
        <f>_xlfn.TEXTAFTER(Table2[[#This Row],[Kamp]],"- ")</f>
        <v>Aab</v>
      </c>
      <c r="D3005">
        <v>45235</v>
      </c>
      <c r="E3005">
        <v>75128</v>
      </c>
      <c r="F3005">
        <v>20232024</v>
      </c>
      <c r="G3005" t="s">
        <v>17</v>
      </c>
      <c r="H3005" t="s">
        <v>672</v>
      </c>
      <c r="I3005" t="s">
        <v>678</v>
      </c>
      <c r="J3005">
        <v>2</v>
      </c>
      <c r="K3005">
        <v>31403</v>
      </c>
      <c r="L3005">
        <v>207</v>
      </c>
      <c r="M3005" t="s">
        <v>631</v>
      </c>
      <c r="N3005" t="s">
        <v>512</v>
      </c>
      <c r="O3005" t="s">
        <v>634</v>
      </c>
      <c r="P3005">
        <v>77</v>
      </c>
      <c r="Q3005" t="s">
        <v>634</v>
      </c>
      <c r="R3005">
        <f>SUMIFS(Table2[number],Table2[Event],"Goal",Table2[H/U],"HOME",Table2[GameID],Table2[[#This Row],[GameID]],Table2[GameTime],"&lt;="&amp;Table2[[#This Row],[GameTime]])</f>
        <v>1</v>
      </c>
      <c r="S3005">
        <f>SUMIFS(Table2[number],Table2[Event],"Goal",Table2[H/U],"AWAY",Table2[GameID],Table2[[#This Row],[GameID]],Table2[GameTime],"&lt;="&amp;Table2[[#This Row],[GameTime]])</f>
        <v>13</v>
      </c>
      <c r="T3005" t="str">
        <f>IF(Table2[[#This Row],[Event]]="Goal",Table2[[#This Row],[Hscore]]&amp;"-"&amp;Table2[[#This Row],[Uscore]],"")</f>
        <v/>
      </c>
      <c r="U3005">
        <v>1612</v>
      </c>
      <c r="V3005" s="1">
        <f>Table2[[#This Row],[GameTime]]-(Table2[[#This Row],[period]]-1)*1200</f>
        <v>412</v>
      </c>
      <c r="W3005" s="1">
        <f>ROUNDDOWN(Table2[[#This Row],[Time]]/60,0)</f>
        <v>6</v>
      </c>
      <c r="X3005" s="1">
        <f>ROUNDDOWN((Table2[[#This Row],[Time]]/60-Table2[[#This Row],[Time2]])*60,0)</f>
        <v>52</v>
      </c>
      <c r="Y3005" s="1" t="str">
        <f>IF(Table2[[#This Row],[Time2]]&lt;10,0&amp;Table2[[#This Row],[Time2]],Table2[[#This Row],[Time2]])</f>
        <v>06</v>
      </c>
      <c r="Z3005" s="1">
        <f>IF(Table2[[#This Row],[Time3]]&lt;10,0&amp;Table2[[#This Row],[Time3]],Table2[[#This Row],[Time3]])</f>
        <v>52</v>
      </c>
      <c r="AA3005" s="2" t="str">
        <f>Table2[[#This Row],[Time4]]&amp;":"&amp;Table2[[#This Row],[Time5]]</f>
        <v>06:52</v>
      </c>
      <c r="AB3005" s="1" cm="1">
        <f t="array" ref="AB3005">IFERROR(IF(Table2[[#This Row],[code]]="","",_xlfn.IFS(AND(Table2[[#This Row],[code]]&lt;400,Table2[[#This Row],[code]]&lt;&gt;""),2,Table2[[#This Row],[code]]&gt;500,4)),"")</f>
        <v>2</v>
      </c>
      <c r="AC3005" s="1">
        <f>IF(Table2[[#This Row],[Event]]="Penalty",Table2[[#This Row],[number]],IF(Table2[[#This Row],[Event]]="Time-Out",401,""))</f>
        <v>207</v>
      </c>
      <c r="AD3005" s="1">
        <f>ROW(A3004)</f>
        <v>3004</v>
      </c>
      <c r="AE3005" s="1">
        <f>COUNTIFS(Table2[GameID],Table2[[#This Row],[GameID]],Table2[Column1],"&lt;="&amp;Table2[[#This Row],[Column1]])-1</f>
        <v>16</v>
      </c>
    </row>
    <row r="3006" spans="1:31" x14ac:dyDescent="0.45">
      <c r="A3006" t="s">
        <v>560</v>
      </c>
      <c r="B3006" t="str">
        <f>_xlfn.TEXTBEFORE(Table2[[#This Row],[Kamp]]," - ")</f>
        <v>Odense Floorball</v>
      </c>
      <c r="C3006" t="str">
        <f>_xlfn.TEXTAFTER(Table2[[#This Row],[Kamp]],"- ")</f>
        <v>Aab</v>
      </c>
      <c r="D3006">
        <v>45235</v>
      </c>
      <c r="E3006">
        <v>75128</v>
      </c>
      <c r="F3006">
        <v>20232024</v>
      </c>
      <c r="G3006" t="s">
        <v>17</v>
      </c>
      <c r="H3006" t="s">
        <v>669</v>
      </c>
      <c r="I3006" t="s">
        <v>677</v>
      </c>
      <c r="J3006">
        <v>2</v>
      </c>
      <c r="K3006">
        <v>31146</v>
      </c>
      <c r="L3006">
        <v>1</v>
      </c>
      <c r="M3006" t="s">
        <v>630</v>
      </c>
      <c r="N3006" t="s">
        <v>517</v>
      </c>
      <c r="O3006" t="s">
        <v>132</v>
      </c>
      <c r="P3006">
        <v>51</v>
      </c>
      <c r="Q3006">
        <v>4</v>
      </c>
      <c r="R3006">
        <f>SUMIFS(Table2[number],Table2[Event],"Goal",Table2[H/U],"HOME",Table2[GameID],Table2[[#This Row],[GameID]],Table2[GameTime],"&lt;="&amp;Table2[[#This Row],[GameTime]])</f>
        <v>1</v>
      </c>
      <c r="S3006">
        <f>SUMIFS(Table2[number],Table2[Event],"Goal",Table2[H/U],"AWAY",Table2[GameID],Table2[[#This Row],[GameID]],Table2[GameTime],"&lt;="&amp;Table2[[#This Row],[GameTime]])</f>
        <v>14</v>
      </c>
      <c r="T3006" t="str">
        <f>IF(Table2[[#This Row],[Event]]="Goal",Table2[[#This Row],[Hscore]]&amp;"-"&amp;Table2[[#This Row],[Uscore]],"")</f>
        <v>1-14</v>
      </c>
      <c r="U3006">
        <v>1672</v>
      </c>
      <c r="V3006" s="1">
        <f>Table2[[#This Row],[GameTime]]-(Table2[[#This Row],[period]]-1)*1200</f>
        <v>472</v>
      </c>
      <c r="W3006" s="1">
        <f>ROUNDDOWN(Table2[[#This Row],[Time]]/60,0)</f>
        <v>7</v>
      </c>
      <c r="X3006" s="1">
        <f>ROUNDDOWN((Table2[[#This Row],[Time]]/60-Table2[[#This Row],[Time2]])*60,0)</f>
        <v>52</v>
      </c>
      <c r="Y3006" s="1" t="str">
        <f>IF(Table2[[#This Row],[Time2]]&lt;10,0&amp;Table2[[#This Row],[Time2]],Table2[[#This Row],[Time2]])</f>
        <v>07</v>
      </c>
      <c r="Z3006" s="1">
        <f>IF(Table2[[#This Row],[Time3]]&lt;10,0&amp;Table2[[#This Row],[Time3]],Table2[[#This Row],[Time3]])</f>
        <v>52</v>
      </c>
      <c r="AA3006" s="2" t="str">
        <f>Table2[[#This Row],[Time4]]&amp;":"&amp;Table2[[#This Row],[Time5]]</f>
        <v>07:52</v>
      </c>
      <c r="AB3006" s="1" t="str" cm="1">
        <f t="array" ref="AB3006">IFERROR(IF(Table2[[#This Row],[code]]="","",_xlfn.IFS(AND(Table2[[#This Row],[code]]&lt;400,Table2[[#This Row],[code]]&lt;&gt;""),2,Table2[[#This Row],[code]]&gt;500,4)),"")</f>
        <v/>
      </c>
      <c r="AC3006" s="1" t="str">
        <f>IF(Table2[[#This Row],[Event]]="Penalty",Table2[[#This Row],[number]],IF(Table2[[#This Row],[Event]]="Time-Out",401,""))</f>
        <v/>
      </c>
      <c r="AD3006" s="1">
        <f>ROW(A3005)</f>
        <v>3005</v>
      </c>
      <c r="AE3006" s="1">
        <f>COUNTIFS(Table2[GameID],Table2[[#This Row],[GameID]],Table2[Column1],"&lt;="&amp;Table2[[#This Row],[Column1]])-1</f>
        <v>17</v>
      </c>
    </row>
    <row r="3007" spans="1:31" x14ac:dyDescent="0.45">
      <c r="A3007" t="s">
        <v>560</v>
      </c>
      <c r="B3007" t="str">
        <f>_xlfn.TEXTBEFORE(Table2[[#This Row],[Kamp]]," - ")</f>
        <v>Odense Floorball</v>
      </c>
      <c r="C3007" t="str">
        <f>_xlfn.TEXTAFTER(Table2[[#This Row],[Kamp]],"- ")</f>
        <v>Aab</v>
      </c>
      <c r="D3007">
        <v>45235</v>
      </c>
      <c r="E3007">
        <v>75128</v>
      </c>
      <c r="F3007">
        <v>20232024</v>
      </c>
      <c r="G3007" t="s">
        <v>17</v>
      </c>
      <c r="H3007" t="s">
        <v>672</v>
      </c>
      <c r="I3007" t="s">
        <v>678</v>
      </c>
      <c r="J3007">
        <v>2</v>
      </c>
      <c r="K3007">
        <v>31403</v>
      </c>
      <c r="L3007">
        <v>1</v>
      </c>
      <c r="M3007" t="s">
        <v>630</v>
      </c>
      <c r="N3007" t="s">
        <v>506</v>
      </c>
      <c r="O3007" t="s">
        <v>512</v>
      </c>
      <c r="P3007">
        <v>8</v>
      </c>
      <c r="Q3007">
        <v>77</v>
      </c>
      <c r="R3007">
        <f>SUMIFS(Table2[number],Table2[Event],"Goal",Table2[H/U],"HOME",Table2[GameID],Table2[[#This Row],[GameID]],Table2[GameTime],"&lt;="&amp;Table2[[#This Row],[GameTime]])</f>
        <v>2</v>
      </c>
      <c r="S3007">
        <f>SUMIFS(Table2[number],Table2[Event],"Goal",Table2[H/U],"AWAY",Table2[GameID],Table2[[#This Row],[GameID]],Table2[GameTime],"&lt;="&amp;Table2[[#This Row],[GameTime]])</f>
        <v>14</v>
      </c>
      <c r="T3007" t="str">
        <f>IF(Table2[[#This Row],[Event]]="Goal",Table2[[#This Row],[Hscore]]&amp;"-"&amp;Table2[[#This Row],[Uscore]],"")</f>
        <v>2-14</v>
      </c>
      <c r="U3007">
        <v>1694</v>
      </c>
      <c r="V3007" s="1">
        <f>Table2[[#This Row],[GameTime]]-(Table2[[#This Row],[period]]-1)*1200</f>
        <v>494</v>
      </c>
      <c r="W3007" s="1">
        <f>ROUNDDOWN(Table2[[#This Row],[Time]]/60,0)</f>
        <v>8</v>
      </c>
      <c r="X3007" s="1">
        <f>ROUNDDOWN((Table2[[#This Row],[Time]]/60-Table2[[#This Row],[Time2]])*60,0)</f>
        <v>14</v>
      </c>
      <c r="Y3007" s="1" t="str">
        <f>IF(Table2[[#This Row],[Time2]]&lt;10,0&amp;Table2[[#This Row],[Time2]],Table2[[#This Row],[Time2]])</f>
        <v>08</v>
      </c>
      <c r="Z3007" s="1">
        <f>IF(Table2[[#This Row],[Time3]]&lt;10,0&amp;Table2[[#This Row],[Time3]],Table2[[#This Row],[Time3]])</f>
        <v>14</v>
      </c>
      <c r="AA3007" s="2" t="str">
        <f>Table2[[#This Row],[Time4]]&amp;":"&amp;Table2[[#This Row],[Time5]]</f>
        <v>08:14</v>
      </c>
      <c r="AB3007" s="1" t="str" cm="1">
        <f t="array" ref="AB3007">IFERROR(IF(Table2[[#This Row],[code]]="","",_xlfn.IFS(AND(Table2[[#This Row],[code]]&lt;400,Table2[[#This Row],[code]]&lt;&gt;""),2,Table2[[#This Row],[code]]&gt;500,4)),"")</f>
        <v/>
      </c>
      <c r="AC3007" s="1" t="str">
        <f>IF(Table2[[#This Row],[Event]]="Penalty",Table2[[#This Row],[number]],IF(Table2[[#This Row],[Event]]="Time-Out",401,""))</f>
        <v/>
      </c>
      <c r="AD3007" s="1">
        <f>ROW(A3006)</f>
        <v>3006</v>
      </c>
      <c r="AE3007" s="1">
        <f>COUNTIFS(Table2[GameID],Table2[[#This Row],[GameID]],Table2[Column1],"&lt;="&amp;Table2[[#This Row],[Column1]])-1</f>
        <v>18</v>
      </c>
    </row>
    <row r="3008" spans="1:31" x14ac:dyDescent="0.45">
      <c r="A3008" t="s">
        <v>560</v>
      </c>
      <c r="B3008" t="str">
        <f>_xlfn.TEXTBEFORE(Table2[[#This Row],[Kamp]]," - ")</f>
        <v>Odense Floorball</v>
      </c>
      <c r="C3008" t="str">
        <f>_xlfn.TEXTAFTER(Table2[[#This Row],[Kamp]],"- ")</f>
        <v>Aab</v>
      </c>
      <c r="D3008">
        <v>45235</v>
      </c>
      <c r="E3008">
        <v>75128</v>
      </c>
      <c r="F3008">
        <v>20232024</v>
      </c>
      <c r="G3008" t="s">
        <v>17</v>
      </c>
      <c r="H3008" t="s">
        <v>669</v>
      </c>
      <c r="I3008" t="s">
        <v>677</v>
      </c>
      <c r="J3008">
        <v>2</v>
      </c>
      <c r="K3008">
        <v>31146</v>
      </c>
      <c r="L3008">
        <v>208</v>
      </c>
      <c r="M3008" t="s">
        <v>631</v>
      </c>
      <c r="N3008" t="s">
        <v>655</v>
      </c>
      <c r="O3008" t="s">
        <v>634</v>
      </c>
      <c r="P3008">
        <v>77</v>
      </c>
      <c r="Q3008" t="s">
        <v>634</v>
      </c>
      <c r="R3008">
        <f>SUMIFS(Table2[number],Table2[Event],"Goal",Table2[H/U],"HOME",Table2[GameID],Table2[[#This Row],[GameID]],Table2[GameTime],"&lt;="&amp;Table2[[#This Row],[GameTime]])</f>
        <v>2</v>
      </c>
      <c r="S3008">
        <f>SUMIFS(Table2[number],Table2[Event],"Goal",Table2[H/U],"AWAY",Table2[GameID],Table2[[#This Row],[GameID]],Table2[GameTime],"&lt;="&amp;Table2[[#This Row],[GameTime]])</f>
        <v>14</v>
      </c>
      <c r="T3008" t="str">
        <f>IF(Table2[[#This Row],[Event]]="Goal",Table2[[#This Row],[Hscore]]&amp;"-"&amp;Table2[[#This Row],[Uscore]],"")</f>
        <v/>
      </c>
      <c r="U3008">
        <v>1820</v>
      </c>
      <c r="V3008" s="1">
        <f>Table2[[#This Row],[GameTime]]-(Table2[[#This Row],[period]]-1)*1200</f>
        <v>620</v>
      </c>
      <c r="W3008" s="1">
        <f>ROUNDDOWN(Table2[[#This Row],[Time]]/60,0)</f>
        <v>10</v>
      </c>
      <c r="X3008" s="1">
        <f>ROUNDDOWN((Table2[[#This Row],[Time]]/60-Table2[[#This Row],[Time2]])*60,0)</f>
        <v>20</v>
      </c>
      <c r="Y3008" s="1">
        <f>IF(Table2[[#This Row],[Time2]]&lt;10,0&amp;Table2[[#This Row],[Time2]],Table2[[#This Row],[Time2]])</f>
        <v>10</v>
      </c>
      <c r="Z3008" s="1">
        <f>IF(Table2[[#This Row],[Time3]]&lt;10,0&amp;Table2[[#This Row],[Time3]],Table2[[#This Row],[Time3]])</f>
        <v>20</v>
      </c>
      <c r="AA3008" s="2" t="str">
        <f>Table2[[#This Row],[Time4]]&amp;":"&amp;Table2[[#This Row],[Time5]]</f>
        <v>10:20</v>
      </c>
      <c r="AB3008" s="1" cm="1">
        <f t="array" ref="AB3008">IFERROR(IF(Table2[[#This Row],[code]]="","",_xlfn.IFS(AND(Table2[[#This Row],[code]]&lt;400,Table2[[#This Row],[code]]&lt;&gt;""),2,Table2[[#This Row],[code]]&gt;500,4)),"")</f>
        <v>2</v>
      </c>
      <c r="AC3008" s="1">
        <f>IF(Table2[[#This Row],[Event]]="Penalty",Table2[[#This Row],[number]],IF(Table2[[#This Row],[Event]]="Time-Out",401,""))</f>
        <v>208</v>
      </c>
      <c r="AD3008" s="1">
        <f>ROW(A3007)</f>
        <v>3007</v>
      </c>
      <c r="AE3008" s="1">
        <f>COUNTIFS(Table2[GameID],Table2[[#This Row],[GameID]],Table2[Column1],"&lt;="&amp;Table2[[#This Row],[Column1]])-1</f>
        <v>19</v>
      </c>
    </row>
    <row r="3009" spans="1:31" x14ac:dyDescent="0.45">
      <c r="A3009" t="s">
        <v>560</v>
      </c>
      <c r="B3009" t="str">
        <f>_xlfn.TEXTBEFORE(Table2[[#This Row],[Kamp]]," - ")</f>
        <v>Odense Floorball</v>
      </c>
      <c r="C3009" t="str">
        <f>_xlfn.TEXTAFTER(Table2[[#This Row],[Kamp]],"- ")</f>
        <v>Aab</v>
      </c>
      <c r="D3009">
        <v>45235</v>
      </c>
      <c r="E3009">
        <v>75128</v>
      </c>
      <c r="F3009">
        <v>20232024</v>
      </c>
      <c r="G3009" t="s">
        <v>17</v>
      </c>
      <c r="H3009" t="s">
        <v>672</v>
      </c>
      <c r="I3009" t="s">
        <v>678</v>
      </c>
      <c r="J3009">
        <v>2</v>
      </c>
      <c r="K3009">
        <v>31403</v>
      </c>
      <c r="L3009">
        <v>205</v>
      </c>
      <c r="M3009" t="s">
        <v>631</v>
      </c>
      <c r="N3009" t="s">
        <v>510</v>
      </c>
      <c r="O3009" t="s">
        <v>634</v>
      </c>
      <c r="P3009">
        <v>41</v>
      </c>
      <c r="Q3009" t="s">
        <v>634</v>
      </c>
      <c r="R3009">
        <f>SUMIFS(Table2[number],Table2[Event],"Goal",Table2[H/U],"HOME",Table2[GameID],Table2[[#This Row],[GameID]],Table2[GameTime],"&lt;="&amp;Table2[[#This Row],[GameTime]])</f>
        <v>2</v>
      </c>
      <c r="S3009">
        <f>SUMIFS(Table2[number],Table2[Event],"Goal",Table2[H/U],"AWAY",Table2[GameID],Table2[[#This Row],[GameID]],Table2[GameTime],"&lt;="&amp;Table2[[#This Row],[GameTime]])</f>
        <v>14</v>
      </c>
      <c r="T3009" t="str">
        <f>IF(Table2[[#This Row],[Event]]="Goal",Table2[[#This Row],[Hscore]]&amp;"-"&amp;Table2[[#This Row],[Uscore]],"")</f>
        <v/>
      </c>
      <c r="U3009">
        <v>1831</v>
      </c>
      <c r="V3009" s="1">
        <f>Table2[[#This Row],[GameTime]]-(Table2[[#This Row],[period]]-1)*1200</f>
        <v>631</v>
      </c>
      <c r="W3009" s="1">
        <f>ROUNDDOWN(Table2[[#This Row],[Time]]/60,0)</f>
        <v>10</v>
      </c>
      <c r="X3009" s="1">
        <f>ROUNDDOWN((Table2[[#This Row],[Time]]/60-Table2[[#This Row],[Time2]])*60,0)</f>
        <v>31</v>
      </c>
      <c r="Y3009" s="1">
        <f>IF(Table2[[#This Row],[Time2]]&lt;10,0&amp;Table2[[#This Row],[Time2]],Table2[[#This Row],[Time2]])</f>
        <v>10</v>
      </c>
      <c r="Z3009" s="1">
        <f>IF(Table2[[#This Row],[Time3]]&lt;10,0&amp;Table2[[#This Row],[Time3]],Table2[[#This Row],[Time3]])</f>
        <v>31</v>
      </c>
      <c r="AA3009" s="2" t="str">
        <f>Table2[[#This Row],[Time4]]&amp;":"&amp;Table2[[#This Row],[Time5]]</f>
        <v>10:31</v>
      </c>
      <c r="AB3009" s="1" cm="1">
        <f t="array" ref="AB3009">IFERROR(IF(Table2[[#This Row],[code]]="","",_xlfn.IFS(AND(Table2[[#This Row],[code]]&lt;400,Table2[[#This Row],[code]]&lt;&gt;""),2,Table2[[#This Row],[code]]&gt;500,4)),"")</f>
        <v>2</v>
      </c>
      <c r="AC3009" s="1">
        <f>IF(Table2[[#This Row],[Event]]="Penalty",Table2[[#This Row],[number]],IF(Table2[[#This Row],[Event]]="Time-Out",401,""))</f>
        <v>205</v>
      </c>
      <c r="AD3009" s="1">
        <f>ROW(A3008)</f>
        <v>3008</v>
      </c>
      <c r="AE3009" s="1">
        <f>COUNTIFS(Table2[GameID],Table2[[#This Row],[GameID]],Table2[Column1],"&lt;="&amp;Table2[[#This Row],[Column1]])-1</f>
        <v>20</v>
      </c>
    </row>
    <row r="3010" spans="1:31" x14ac:dyDescent="0.45">
      <c r="A3010" t="s">
        <v>560</v>
      </c>
      <c r="B3010" t="str">
        <f>_xlfn.TEXTBEFORE(Table2[[#This Row],[Kamp]]," - ")</f>
        <v>Odense Floorball</v>
      </c>
      <c r="C3010" t="str">
        <f>_xlfn.TEXTAFTER(Table2[[#This Row],[Kamp]],"- ")</f>
        <v>Aab</v>
      </c>
      <c r="D3010">
        <v>45235</v>
      </c>
      <c r="E3010">
        <v>75128</v>
      </c>
      <c r="F3010">
        <v>20232024</v>
      </c>
      <c r="G3010" t="s">
        <v>17</v>
      </c>
      <c r="H3010" t="s">
        <v>672</v>
      </c>
      <c r="I3010" t="s">
        <v>678</v>
      </c>
      <c r="J3010">
        <v>2</v>
      </c>
      <c r="K3010">
        <v>31403</v>
      </c>
      <c r="L3010">
        <v>1</v>
      </c>
      <c r="M3010" t="s">
        <v>630</v>
      </c>
      <c r="N3010" t="s">
        <v>514</v>
      </c>
      <c r="O3010" t="s">
        <v>505</v>
      </c>
      <c r="P3010">
        <v>88</v>
      </c>
      <c r="Q3010">
        <v>7</v>
      </c>
      <c r="R3010">
        <f>SUMIFS(Table2[number],Table2[Event],"Goal",Table2[H/U],"HOME",Table2[GameID],Table2[[#This Row],[GameID]],Table2[GameTime],"&lt;="&amp;Table2[[#This Row],[GameTime]])</f>
        <v>3</v>
      </c>
      <c r="S3010">
        <f>SUMIFS(Table2[number],Table2[Event],"Goal",Table2[H/U],"AWAY",Table2[GameID],Table2[[#This Row],[GameID]],Table2[GameTime],"&lt;="&amp;Table2[[#This Row],[GameTime]])</f>
        <v>14</v>
      </c>
      <c r="T3010" t="str">
        <f>IF(Table2[[#This Row],[Event]]="Goal",Table2[[#This Row],[Hscore]]&amp;"-"&amp;Table2[[#This Row],[Uscore]],"")</f>
        <v>3-14</v>
      </c>
      <c r="U3010">
        <v>2140</v>
      </c>
      <c r="V3010" s="1">
        <f>Table2[[#This Row],[GameTime]]-(Table2[[#This Row],[period]]-1)*1200</f>
        <v>940</v>
      </c>
      <c r="W3010" s="1">
        <f>ROUNDDOWN(Table2[[#This Row],[Time]]/60,0)</f>
        <v>15</v>
      </c>
      <c r="X3010" s="1">
        <f>ROUNDDOWN((Table2[[#This Row],[Time]]/60-Table2[[#This Row],[Time2]])*60,0)</f>
        <v>40</v>
      </c>
      <c r="Y3010" s="1">
        <f>IF(Table2[[#This Row],[Time2]]&lt;10,0&amp;Table2[[#This Row],[Time2]],Table2[[#This Row],[Time2]])</f>
        <v>15</v>
      </c>
      <c r="Z3010" s="1">
        <f>IF(Table2[[#This Row],[Time3]]&lt;10,0&amp;Table2[[#This Row],[Time3]],Table2[[#This Row],[Time3]])</f>
        <v>40</v>
      </c>
      <c r="AA3010" s="2" t="str">
        <f>Table2[[#This Row],[Time4]]&amp;":"&amp;Table2[[#This Row],[Time5]]</f>
        <v>15:40</v>
      </c>
      <c r="AB3010" s="1" t="str" cm="1">
        <f t="array" ref="AB3010">IFERROR(IF(Table2[[#This Row],[code]]="","",_xlfn.IFS(AND(Table2[[#This Row],[code]]&lt;400,Table2[[#This Row],[code]]&lt;&gt;""),2,Table2[[#This Row],[code]]&gt;500,4)),"")</f>
        <v/>
      </c>
      <c r="AC3010" s="1" t="str">
        <f>IF(Table2[[#This Row],[Event]]="Penalty",Table2[[#This Row],[number]],IF(Table2[[#This Row],[Event]]="Time-Out",401,""))</f>
        <v/>
      </c>
      <c r="AD3010" s="1">
        <f>ROW(A3009)</f>
        <v>3009</v>
      </c>
      <c r="AE3010" s="1">
        <f>COUNTIFS(Table2[GameID],Table2[[#This Row],[GameID]],Table2[Column1],"&lt;="&amp;Table2[[#This Row],[Column1]])-1</f>
        <v>21</v>
      </c>
    </row>
    <row r="3011" spans="1:31" x14ac:dyDescent="0.45">
      <c r="A3011" t="s">
        <v>560</v>
      </c>
      <c r="B3011" t="str">
        <f>_xlfn.TEXTBEFORE(Table2[[#This Row],[Kamp]]," - ")</f>
        <v>Odense Floorball</v>
      </c>
      <c r="C3011" t="str">
        <f>_xlfn.TEXTAFTER(Table2[[#This Row],[Kamp]],"- ")</f>
        <v>Aab</v>
      </c>
      <c r="D3011">
        <v>45235</v>
      </c>
      <c r="E3011">
        <v>75128</v>
      </c>
      <c r="F3011">
        <v>20232024</v>
      </c>
      <c r="G3011" t="s">
        <v>17</v>
      </c>
      <c r="H3011" t="s">
        <v>669</v>
      </c>
      <c r="I3011" t="s">
        <v>677</v>
      </c>
      <c r="J3011">
        <v>2</v>
      </c>
      <c r="K3011">
        <v>31146</v>
      </c>
      <c r="L3011">
        <v>1</v>
      </c>
      <c r="M3011" t="s">
        <v>630</v>
      </c>
      <c r="N3011" t="s">
        <v>561</v>
      </c>
      <c r="O3011" t="s">
        <v>146</v>
      </c>
      <c r="P3011">
        <v>19</v>
      </c>
      <c r="Q3011">
        <v>91</v>
      </c>
      <c r="R3011">
        <f>SUMIFS(Table2[number],Table2[Event],"Goal",Table2[H/U],"HOME",Table2[GameID],Table2[[#This Row],[GameID]],Table2[GameTime],"&lt;="&amp;Table2[[#This Row],[GameTime]])</f>
        <v>3</v>
      </c>
      <c r="S3011">
        <f>SUMIFS(Table2[number],Table2[Event],"Goal",Table2[H/U],"AWAY",Table2[GameID],Table2[[#This Row],[GameID]],Table2[GameTime],"&lt;="&amp;Table2[[#This Row],[GameTime]])</f>
        <v>15</v>
      </c>
      <c r="T3011" t="str">
        <f>IF(Table2[[#This Row],[Event]]="Goal",Table2[[#This Row],[Hscore]]&amp;"-"&amp;Table2[[#This Row],[Uscore]],"")</f>
        <v>3-15</v>
      </c>
      <c r="U3011">
        <v>2294</v>
      </c>
      <c r="V3011" s="1">
        <f>Table2[[#This Row],[GameTime]]-(Table2[[#This Row],[period]]-1)*1200</f>
        <v>1094</v>
      </c>
      <c r="W3011" s="1">
        <f>ROUNDDOWN(Table2[[#This Row],[Time]]/60,0)</f>
        <v>18</v>
      </c>
      <c r="X3011" s="1">
        <f>ROUNDDOWN((Table2[[#This Row],[Time]]/60-Table2[[#This Row],[Time2]])*60,0)</f>
        <v>14</v>
      </c>
      <c r="Y3011" s="1">
        <f>IF(Table2[[#This Row],[Time2]]&lt;10,0&amp;Table2[[#This Row],[Time2]],Table2[[#This Row],[Time2]])</f>
        <v>18</v>
      </c>
      <c r="Z3011" s="1">
        <f>IF(Table2[[#This Row],[Time3]]&lt;10,0&amp;Table2[[#This Row],[Time3]],Table2[[#This Row],[Time3]])</f>
        <v>14</v>
      </c>
      <c r="AA3011" s="2" t="str">
        <f>Table2[[#This Row],[Time4]]&amp;":"&amp;Table2[[#This Row],[Time5]]</f>
        <v>18:14</v>
      </c>
      <c r="AB3011" s="1" t="str" cm="1">
        <f t="array" ref="AB3011">IFERROR(IF(Table2[[#This Row],[code]]="","",_xlfn.IFS(AND(Table2[[#This Row],[code]]&lt;400,Table2[[#This Row],[code]]&lt;&gt;""),2,Table2[[#This Row],[code]]&gt;500,4)),"")</f>
        <v/>
      </c>
      <c r="AC3011" s="1" t="str">
        <f>IF(Table2[[#This Row],[Event]]="Penalty",Table2[[#This Row],[number]],IF(Table2[[#This Row],[Event]]="Time-Out",401,""))</f>
        <v/>
      </c>
      <c r="AD3011" s="1">
        <f>ROW(A3010)</f>
        <v>3010</v>
      </c>
      <c r="AE3011" s="1">
        <f>COUNTIFS(Table2[GameID],Table2[[#This Row],[GameID]],Table2[Column1],"&lt;="&amp;Table2[[#This Row],[Column1]])-1</f>
        <v>22</v>
      </c>
    </row>
    <row r="3012" spans="1:31" x14ac:dyDescent="0.45">
      <c r="A3012" t="s">
        <v>560</v>
      </c>
      <c r="B3012" t="str">
        <f>_xlfn.TEXTBEFORE(Table2[[#This Row],[Kamp]]," - ")</f>
        <v>Odense Floorball</v>
      </c>
      <c r="C3012" t="str">
        <f>_xlfn.TEXTAFTER(Table2[[#This Row],[Kamp]],"- ")</f>
        <v>Aab</v>
      </c>
      <c r="D3012">
        <v>45235</v>
      </c>
      <c r="E3012">
        <v>75128</v>
      </c>
      <c r="F3012">
        <v>20232024</v>
      </c>
      <c r="G3012" t="s">
        <v>17</v>
      </c>
      <c r="H3012" t="s">
        <v>669</v>
      </c>
      <c r="I3012" t="s">
        <v>677</v>
      </c>
      <c r="J3012">
        <v>2</v>
      </c>
      <c r="K3012">
        <v>31146</v>
      </c>
      <c r="L3012">
        <v>1</v>
      </c>
      <c r="M3012" t="s">
        <v>630</v>
      </c>
      <c r="N3012" t="s">
        <v>264</v>
      </c>
      <c r="O3012" t="s">
        <v>517</v>
      </c>
      <c r="P3012">
        <v>10</v>
      </c>
      <c r="Q3012">
        <v>51</v>
      </c>
      <c r="R3012">
        <f>SUMIFS(Table2[number],Table2[Event],"Goal",Table2[H/U],"HOME",Table2[GameID],Table2[[#This Row],[GameID]],Table2[GameTime],"&lt;="&amp;Table2[[#This Row],[GameTime]])</f>
        <v>3</v>
      </c>
      <c r="S3012">
        <f>SUMIFS(Table2[number],Table2[Event],"Goal",Table2[H/U],"AWAY",Table2[GameID],Table2[[#This Row],[GameID]],Table2[GameTime],"&lt;="&amp;Table2[[#This Row],[GameTime]])</f>
        <v>16</v>
      </c>
      <c r="T3012" t="str">
        <f>IF(Table2[[#This Row],[Event]]="Goal",Table2[[#This Row],[Hscore]]&amp;"-"&amp;Table2[[#This Row],[Uscore]],"")</f>
        <v>3-16</v>
      </c>
      <c r="U3012">
        <v>2311</v>
      </c>
      <c r="V3012" s="1">
        <f>Table2[[#This Row],[GameTime]]-(Table2[[#This Row],[period]]-1)*1200</f>
        <v>1111</v>
      </c>
      <c r="W3012" s="1">
        <f>ROUNDDOWN(Table2[[#This Row],[Time]]/60,0)</f>
        <v>18</v>
      </c>
      <c r="X3012" s="1">
        <f>ROUNDDOWN((Table2[[#This Row],[Time]]/60-Table2[[#This Row],[Time2]])*60,0)</f>
        <v>30</v>
      </c>
      <c r="Y3012" s="1">
        <f>IF(Table2[[#This Row],[Time2]]&lt;10,0&amp;Table2[[#This Row],[Time2]],Table2[[#This Row],[Time2]])</f>
        <v>18</v>
      </c>
      <c r="Z3012" s="1">
        <f>IF(Table2[[#This Row],[Time3]]&lt;10,0&amp;Table2[[#This Row],[Time3]],Table2[[#This Row],[Time3]])</f>
        <v>30</v>
      </c>
      <c r="AA3012" s="2" t="str">
        <f>Table2[[#This Row],[Time4]]&amp;":"&amp;Table2[[#This Row],[Time5]]</f>
        <v>18:30</v>
      </c>
      <c r="AB3012" s="1" t="str" cm="1">
        <f t="array" ref="AB3012">IFERROR(IF(Table2[[#This Row],[code]]="","",_xlfn.IFS(AND(Table2[[#This Row],[code]]&lt;400,Table2[[#This Row],[code]]&lt;&gt;""),2,Table2[[#This Row],[code]]&gt;500,4)),"")</f>
        <v/>
      </c>
      <c r="AC3012" s="1" t="str">
        <f>IF(Table2[[#This Row],[Event]]="Penalty",Table2[[#This Row],[number]],IF(Table2[[#This Row],[Event]]="Time-Out",401,""))</f>
        <v/>
      </c>
      <c r="AD3012" s="1">
        <f>ROW(A3011)</f>
        <v>3011</v>
      </c>
      <c r="AE3012" s="1">
        <f>COUNTIFS(Table2[GameID],Table2[[#This Row],[GameID]],Table2[Column1],"&lt;="&amp;Table2[[#This Row],[Column1]])-1</f>
        <v>23</v>
      </c>
    </row>
    <row r="3013" spans="1:31" x14ac:dyDescent="0.45">
      <c r="A3013" t="s">
        <v>560</v>
      </c>
      <c r="B3013" t="str">
        <f>_xlfn.TEXTBEFORE(Table2[[#This Row],[Kamp]]," - ")</f>
        <v>Odense Floorball</v>
      </c>
      <c r="C3013" t="str">
        <f>_xlfn.TEXTAFTER(Table2[[#This Row],[Kamp]],"- ")</f>
        <v>Aab</v>
      </c>
      <c r="D3013">
        <v>45235</v>
      </c>
      <c r="E3013">
        <v>75128</v>
      </c>
      <c r="F3013">
        <v>20232024</v>
      </c>
      <c r="G3013" t="s">
        <v>17</v>
      </c>
      <c r="H3013" t="s">
        <v>672</v>
      </c>
      <c r="I3013" t="s">
        <v>678</v>
      </c>
      <c r="J3013">
        <v>2</v>
      </c>
      <c r="K3013">
        <v>31403</v>
      </c>
      <c r="L3013">
        <v>201</v>
      </c>
      <c r="M3013" t="s">
        <v>631</v>
      </c>
      <c r="N3013" t="s">
        <v>514</v>
      </c>
      <c r="O3013" t="s">
        <v>634</v>
      </c>
      <c r="P3013">
        <v>88</v>
      </c>
      <c r="Q3013" t="s">
        <v>634</v>
      </c>
      <c r="R3013">
        <f>SUMIFS(Table2[number],Table2[Event],"Goal",Table2[H/U],"HOME",Table2[GameID],Table2[[#This Row],[GameID]],Table2[GameTime],"&lt;="&amp;Table2[[#This Row],[GameTime]])</f>
        <v>3</v>
      </c>
      <c r="S3013">
        <f>SUMIFS(Table2[number],Table2[Event],"Goal",Table2[H/U],"AWAY",Table2[GameID],Table2[[#This Row],[GameID]],Table2[GameTime],"&lt;="&amp;Table2[[#This Row],[GameTime]])</f>
        <v>16</v>
      </c>
      <c r="T3013" t="str">
        <f>IF(Table2[[#This Row],[Event]]="Goal",Table2[[#This Row],[Hscore]]&amp;"-"&amp;Table2[[#This Row],[Uscore]],"")</f>
        <v/>
      </c>
      <c r="U3013">
        <v>2399</v>
      </c>
      <c r="V3013" s="1">
        <f>Table2[[#This Row],[GameTime]]-(Table2[[#This Row],[period]]-1)*1200</f>
        <v>1199</v>
      </c>
      <c r="W3013" s="1">
        <f>ROUNDDOWN(Table2[[#This Row],[Time]]/60,0)</f>
        <v>19</v>
      </c>
      <c r="X3013" s="1">
        <f>ROUNDDOWN((Table2[[#This Row],[Time]]/60-Table2[[#This Row],[Time2]])*60,0)</f>
        <v>59</v>
      </c>
      <c r="Y3013" s="1">
        <f>IF(Table2[[#This Row],[Time2]]&lt;10,0&amp;Table2[[#This Row],[Time2]],Table2[[#This Row],[Time2]])</f>
        <v>19</v>
      </c>
      <c r="Z3013" s="1">
        <f>IF(Table2[[#This Row],[Time3]]&lt;10,0&amp;Table2[[#This Row],[Time3]],Table2[[#This Row],[Time3]])</f>
        <v>59</v>
      </c>
      <c r="AA3013" s="2" t="str">
        <f>Table2[[#This Row],[Time4]]&amp;":"&amp;Table2[[#This Row],[Time5]]</f>
        <v>19:59</v>
      </c>
      <c r="AB3013" s="1" cm="1">
        <f t="array" ref="AB3013">IFERROR(IF(Table2[[#This Row],[code]]="","",_xlfn.IFS(AND(Table2[[#This Row],[code]]&lt;400,Table2[[#This Row],[code]]&lt;&gt;""),2,Table2[[#This Row],[code]]&gt;500,4)),"")</f>
        <v>2</v>
      </c>
      <c r="AC3013" s="1">
        <f>IF(Table2[[#This Row],[Event]]="Penalty",Table2[[#This Row],[number]],IF(Table2[[#This Row],[Event]]="Time-Out",401,""))</f>
        <v>201</v>
      </c>
      <c r="AD3013" s="1">
        <f>ROW(A3012)</f>
        <v>3012</v>
      </c>
      <c r="AE3013" s="1">
        <f>COUNTIFS(Table2[GameID],Table2[[#This Row],[GameID]],Table2[Column1],"&lt;="&amp;Table2[[#This Row],[Column1]])-1</f>
        <v>24</v>
      </c>
    </row>
    <row r="3014" spans="1:31" x14ac:dyDescent="0.45">
      <c r="A3014" t="s">
        <v>560</v>
      </c>
      <c r="B3014" t="str">
        <f>_xlfn.TEXTBEFORE(Table2[[#This Row],[Kamp]]," - ")</f>
        <v>Odense Floorball</v>
      </c>
      <c r="C3014" t="str">
        <f>_xlfn.TEXTAFTER(Table2[[#This Row],[Kamp]],"- ")</f>
        <v>Aab</v>
      </c>
      <c r="D3014">
        <v>45235</v>
      </c>
      <c r="E3014">
        <v>75128</v>
      </c>
      <c r="F3014">
        <v>20232024</v>
      </c>
      <c r="G3014" t="s">
        <v>17</v>
      </c>
      <c r="H3014" t="s">
        <v>669</v>
      </c>
      <c r="I3014" t="s">
        <v>677</v>
      </c>
      <c r="J3014">
        <v>3</v>
      </c>
      <c r="K3014">
        <v>31146</v>
      </c>
      <c r="L3014">
        <v>1</v>
      </c>
      <c r="M3014" t="s">
        <v>630</v>
      </c>
      <c r="N3014" t="s">
        <v>517</v>
      </c>
      <c r="O3014" t="s">
        <v>146</v>
      </c>
      <c r="P3014">
        <v>51</v>
      </c>
      <c r="Q3014">
        <v>91</v>
      </c>
      <c r="R3014">
        <f>SUMIFS(Table2[number],Table2[Event],"Goal",Table2[H/U],"HOME",Table2[GameID],Table2[[#This Row],[GameID]],Table2[GameTime],"&lt;="&amp;Table2[[#This Row],[GameTime]])</f>
        <v>3</v>
      </c>
      <c r="S3014">
        <f>SUMIFS(Table2[number],Table2[Event],"Goal",Table2[H/U],"AWAY",Table2[GameID],Table2[[#This Row],[GameID]],Table2[GameTime],"&lt;="&amp;Table2[[#This Row],[GameTime]])</f>
        <v>17</v>
      </c>
      <c r="T3014" t="str">
        <f>IF(Table2[[#This Row],[Event]]="Goal",Table2[[#This Row],[Hscore]]&amp;"-"&amp;Table2[[#This Row],[Uscore]],"")</f>
        <v>3-17</v>
      </c>
      <c r="U3014">
        <v>2421</v>
      </c>
      <c r="V3014" s="1">
        <f>Table2[[#This Row],[GameTime]]-(Table2[[#This Row],[period]]-1)*1200</f>
        <v>21</v>
      </c>
      <c r="W3014" s="1">
        <f>ROUNDDOWN(Table2[[#This Row],[Time]]/60,0)</f>
        <v>0</v>
      </c>
      <c r="X3014" s="1">
        <f>ROUNDDOWN((Table2[[#This Row],[Time]]/60-Table2[[#This Row],[Time2]])*60,0)</f>
        <v>21</v>
      </c>
      <c r="Y3014" s="1" t="str">
        <f>IF(Table2[[#This Row],[Time2]]&lt;10,0&amp;Table2[[#This Row],[Time2]],Table2[[#This Row],[Time2]])</f>
        <v>00</v>
      </c>
      <c r="Z3014" s="1">
        <f>IF(Table2[[#This Row],[Time3]]&lt;10,0&amp;Table2[[#This Row],[Time3]],Table2[[#This Row],[Time3]])</f>
        <v>21</v>
      </c>
      <c r="AA3014" s="2" t="str">
        <f>Table2[[#This Row],[Time4]]&amp;":"&amp;Table2[[#This Row],[Time5]]</f>
        <v>00:21</v>
      </c>
      <c r="AB3014" s="1" t="str" cm="1">
        <f t="array" ref="AB3014">IFERROR(IF(Table2[[#This Row],[code]]="","",_xlfn.IFS(AND(Table2[[#This Row],[code]]&lt;400,Table2[[#This Row],[code]]&lt;&gt;""),2,Table2[[#This Row],[code]]&gt;500,4)),"")</f>
        <v/>
      </c>
      <c r="AC3014" s="1" t="str">
        <f>IF(Table2[[#This Row],[Event]]="Penalty",Table2[[#This Row],[number]],IF(Table2[[#This Row],[Event]]="Time-Out",401,""))</f>
        <v/>
      </c>
      <c r="AD3014" s="1">
        <f>ROW(A3013)</f>
        <v>3013</v>
      </c>
      <c r="AE3014" s="1">
        <f>COUNTIFS(Table2[GameID],Table2[[#This Row],[GameID]],Table2[Column1],"&lt;="&amp;Table2[[#This Row],[Column1]])-1</f>
        <v>25</v>
      </c>
    </row>
    <row r="3015" spans="1:31" x14ac:dyDescent="0.45">
      <c r="A3015" t="s">
        <v>560</v>
      </c>
      <c r="B3015" t="str">
        <f>_xlfn.TEXTBEFORE(Table2[[#This Row],[Kamp]]," - ")</f>
        <v>Odense Floorball</v>
      </c>
      <c r="C3015" t="str">
        <f>_xlfn.TEXTAFTER(Table2[[#This Row],[Kamp]],"- ")</f>
        <v>Aab</v>
      </c>
      <c r="D3015">
        <v>45235</v>
      </c>
      <c r="E3015">
        <v>75128</v>
      </c>
      <c r="F3015">
        <v>20232024</v>
      </c>
      <c r="G3015" t="s">
        <v>17</v>
      </c>
      <c r="H3015" t="s">
        <v>669</v>
      </c>
      <c r="I3015" t="s">
        <v>677</v>
      </c>
      <c r="J3015">
        <v>3</v>
      </c>
      <c r="K3015">
        <v>31146</v>
      </c>
      <c r="L3015">
        <v>1</v>
      </c>
      <c r="M3015" t="s">
        <v>630</v>
      </c>
      <c r="N3015" t="s">
        <v>131</v>
      </c>
      <c r="O3015" t="s">
        <v>133</v>
      </c>
      <c r="P3015">
        <v>80</v>
      </c>
      <c r="Q3015">
        <v>92</v>
      </c>
      <c r="R3015">
        <f>SUMIFS(Table2[number],Table2[Event],"Goal",Table2[H/U],"HOME",Table2[GameID],Table2[[#This Row],[GameID]],Table2[GameTime],"&lt;="&amp;Table2[[#This Row],[GameTime]])</f>
        <v>3</v>
      </c>
      <c r="S3015">
        <f>SUMIFS(Table2[number],Table2[Event],"Goal",Table2[H/U],"AWAY",Table2[GameID],Table2[[#This Row],[GameID]],Table2[GameTime],"&lt;="&amp;Table2[[#This Row],[GameTime]])</f>
        <v>18</v>
      </c>
      <c r="T3015" t="str">
        <f>IF(Table2[[#This Row],[Event]]="Goal",Table2[[#This Row],[Hscore]]&amp;"-"&amp;Table2[[#This Row],[Uscore]],"")</f>
        <v>3-18</v>
      </c>
      <c r="U3015">
        <v>2474</v>
      </c>
      <c r="V3015" s="1">
        <f>Table2[[#This Row],[GameTime]]-(Table2[[#This Row],[period]]-1)*1200</f>
        <v>74</v>
      </c>
      <c r="W3015" s="1">
        <f>ROUNDDOWN(Table2[[#This Row],[Time]]/60,0)</f>
        <v>1</v>
      </c>
      <c r="X3015" s="1">
        <f>ROUNDDOWN((Table2[[#This Row],[Time]]/60-Table2[[#This Row],[Time2]])*60,0)</f>
        <v>14</v>
      </c>
      <c r="Y3015" s="1" t="str">
        <f>IF(Table2[[#This Row],[Time2]]&lt;10,0&amp;Table2[[#This Row],[Time2]],Table2[[#This Row],[Time2]])</f>
        <v>01</v>
      </c>
      <c r="Z3015" s="1">
        <f>IF(Table2[[#This Row],[Time3]]&lt;10,0&amp;Table2[[#This Row],[Time3]],Table2[[#This Row],[Time3]])</f>
        <v>14</v>
      </c>
      <c r="AA3015" s="2" t="str">
        <f>Table2[[#This Row],[Time4]]&amp;":"&amp;Table2[[#This Row],[Time5]]</f>
        <v>01:14</v>
      </c>
      <c r="AB3015" s="1" t="str" cm="1">
        <f t="array" ref="AB3015">IFERROR(IF(Table2[[#This Row],[code]]="","",_xlfn.IFS(AND(Table2[[#This Row],[code]]&lt;400,Table2[[#This Row],[code]]&lt;&gt;""),2,Table2[[#This Row],[code]]&gt;500,4)),"")</f>
        <v/>
      </c>
      <c r="AC3015" s="1" t="str">
        <f>IF(Table2[[#This Row],[Event]]="Penalty",Table2[[#This Row],[number]],IF(Table2[[#This Row],[Event]]="Time-Out",401,""))</f>
        <v/>
      </c>
      <c r="AD3015" s="1">
        <f>ROW(A3014)</f>
        <v>3014</v>
      </c>
      <c r="AE3015" s="1">
        <f>COUNTIFS(Table2[GameID],Table2[[#This Row],[GameID]],Table2[Column1],"&lt;="&amp;Table2[[#This Row],[Column1]])-1</f>
        <v>26</v>
      </c>
    </row>
    <row r="3016" spans="1:31" x14ac:dyDescent="0.45">
      <c r="A3016" t="s">
        <v>560</v>
      </c>
      <c r="B3016" t="str">
        <f>_xlfn.TEXTBEFORE(Table2[[#This Row],[Kamp]]," - ")</f>
        <v>Odense Floorball</v>
      </c>
      <c r="C3016" t="str">
        <f>_xlfn.TEXTAFTER(Table2[[#This Row],[Kamp]],"- ")</f>
        <v>Aab</v>
      </c>
      <c r="D3016">
        <v>45235</v>
      </c>
      <c r="E3016">
        <v>75128</v>
      </c>
      <c r="F3016">
        <v>20232024</v>
      </c>
      <c r="G3016" t="s">
        <v>17</v>
      </c>
      <c r="H3016" t="s">
        <v>672</v>
      </c>
      <c r="I3016" t="s">
        <v>678</v>
      </c>
      <c r="J3016">
        <v>3</v>
      </c>
      <c r="K3016">
        <v>31403</v>
      </c>
      <c r="L3016">
        <v>1</v>
      </c>
      <c r="M3016" t="s">
        <v>630</v>
      </c>
      <c r="N3016" t="s">
        <v>512</v>
      </c>
      <c r="O3016" t="s">
        <v>506</v>
      </c>
      <c r="P3016">
        <v>77</v>
      </c>
      <c r="Q3016">
        <v>8</v>
      </c>
      <c r="R3016">
        <f>SUMIFS(Table2[number],Table2[Event],"Goal",Table2[H/U],"HOME",Table2[GameID],Table2[[#This Row],[GameID]],Table2[GameTime],"&lt;="&amp;Table2[[#This Row],[GameTime]])</f>
        <v>4</v>
      </c>
      <c r="S3016">
        <f>SUMIFS(Table2[number],Table2[Event],"Goal",Table2[H/U],"AWAY",Table2[GameID],Table2[[#This Row],[GameID]],Table2[GameTime],"&lt;="&amp;Table2[[#This Row],[GameTime]])</f>
        <v>18</v>
      </c>
      <c r="T3016" t="str">
        <f>IF(Table2[[#This Row],[Event]]="Goal",Table2[[#This Row],[Hscore]]&amp;"-"&amp;Table2[[#This Row],[Uscore]],"")</f>
        <v>4-18</v>
      </c>
      <c r="U3016">
        <v>2652</v>
      </c>
      <c r="V3016" s="1">
        <f>Table2[[#This Row],[GameTime]]-(Table2[[#This Row],[period]]-1)*1200</f>
        <v>252</v>
      </c>
      <c r="W3016" s="1">
        <f>ROUNDDOWN(Table2[[#This Row],[Time]]/60,0)</f>
        <v>4</v>
      </c>
      <c r="X3016" s="1">
        <f>ROUNDDOWN((Table2[[#This Row],[Time]]/60-Table2[[#This Row],[Time2]])*60,0)</f>
        <v>12</v>
      </c>
      <c r="Y3016" s="1" t="str">
        <f>IF(Table2[[#This Row],[Time2]]&lt;10,0&amp;Table2[[#This Row],[Time2]],Table2[[#This Row],[Time2]])</f>
        <v>04</v>
      </c>
      <c r="Z3016" s="1">
        <f>IF(Table2[[#This Row],[Time3]]&lt;10,0&amp;Table2[[#This Row],[Time3]],Table2[[#This Row],[Time3]])</f>
        <v>12</v>
      </c>
      <c r="AA3016" s="2" t="str">
        <f>Table2[[#This Row],[Time4]]&amp;":"&amp;Table2[[#This Row],[Time5]]</f>
        <v>04:12</v>
      </c>
      <c r="AB3016" s="1" t="str" cm="1">
        <f t="array" ref="AB3016">IFERROR(IF(Table2[[#This Row],[code]]="","",_xlfn.IFS(AND(Table2[[#This Row],[code]]&lt;400,Table2[[#This Row],[code]]&lt;&gt;""),2,Table2[[#This Row],[code]]&gt;500,4)),"")</f>
        <v/>
      </c>
      <c r="AC3016" s="1" t="str">
        <f>IF(Table2[[#This Row],[Event]]="Penalty",Table2[[#This Row],[number]],IF(Table2[[#This Row],[Event]]="Time-Out",401,""))</f>
        <v/>
      </c>
      <c r="AD3016" s="1">
        <f>ROW(A3015)</f>
        <v>3015</v>
      </c>
      <c r="AE3016" s="1">
        <f>COUNTIFS(Table2[GameID],Table2[[#This Row],[GameID]],Table2[Column1],"&lt;="&amp;Table2[[#This Row],[Column1]])-1</f>
        <v>27</v>
      </c>
    </row>
    <row r="3017" spans="1:31" x14ac:dyDescent="0.45">
      <c r="A3017" t="s">
        <v>560</v>
      </c>
      <c r="B3017" t="str">
        <f>_xlfn.TEXTBEFORE(Table2[[#This Row],[Kamp]]," - ")</f>
        <v>Odense Floorball</v>
      </c>
      <c r="C3017" t="str">
        <f>_xlfn.TEXTAFTER(Table2[[#This Row],[Kamp]],"- ")</f>
        <v>Aab</v>
      </c>
      <c r="D3017">
        <v>45235</v>
      </c>
      <c r="E3017">
        <v>75128</v>
      </c>
      <c r="F3017">
        <v>20232024</v>
      </c>
      <c r="G3017" t="s">
        <v>17</v>
      </c>
      <c r="H3017" t="s">
        <v>669</v>
      </c>
      <c r="I3017" t="s">
        <v>677</v>
      </c>
      <c r="J3017">
        <v>3</v>
      </c>
      <c r="K3017">
        <v>31146</v>
      </c>
      <c r="L3017">
        <v>1</v>
      </c>
      <c r="M3017" t="s">
        <v>630</v>
      </c>
      <c r="N3017" t="s">
        <v>176</v>
      </c>
      <c r="O3017" t="s">
        <v>264</v>
      </c>
      <c r="P3017">
        <v>18</v>
      </c>
      <c r="Q3017">
        <v>10</v>
      </c>
      <c r="R3017">
        <f>SUMIFS(Table2[number],Table2[Event],"Goal",Table2[H/U],"HOME",Table2[GameID],Table2[[#This Row],[GameID]],Table2[GameTime],"&lt;="&amp;Table2[[#This Row],[GameTime]])</f>
        <v>4</v>
      </c>
      <c r="S3017">
        <f>SUMIFS(Table2[number],Table2[Event],"Goal",Table2[H/U],"AWAY",Table2[GameID],Table2[[#This Row],[GameID]],Table2[GameTime],"&lt;="&amp;Table2[[#This Row],[GameTime]])</f>
        <v>19</v>
      </c>
      <c r="T3017" t="str">
        <f>IF(Table2[[#This Row],[Event]]="Goal",Table2[[#This Row],[Hscore]]&amp;"-"&amp;Table2[[#This Row],[Uscore]],"")</f>
        <v>4-19</v>
      </c>
      <c r="U3017">
        <v>2810</v>
      </c>
      <c r="V3017" s="1">
        <f>Table2[[#This Row],[GameTime]]-(Table2[[#This Row],[period]]-1)*1200</f>
        <v>410</v>
      </c>
      <c r="W3017" s="1">
        <f>ROUNDDOWN(Table2[[#This Row],[Time]]/60,0)</f>
        <v>6</v>
      </c>
      <c r="X3017" s="1">
        <f>ROUNDDOWN((Table2[[#This Row],[Time]]/60-Table2[[#This Row],[Time2]])*60,0)</f>
        <v>50</v>
      </c>
      <c r="Y3017" s="1" t="str">
        <f>IF(Table2[[#This Row],[Time2]]&lt;10,0&amp;Table2[[#This Row],[Time2]],Table2[[#This Row],[Time2]])</f>
        <v>06</v>
      </c>
      <c r="Z3017" s="1">
        <f>IF(Table2[[#This Row],[Time3]]&lt;10,0&amp;Table2[[#This Row],[Time3]],Table2[[#This Row],[Time3]])</f>
        <v>50</v>
      </c>
      <c r="AA3017" s="2" t="str">
        <f>Table2[[#This Row],[Time4]]&amp;":"&amp;Table2[[#This Row],[Time5]]</f>
        <v>06:50</v>
      </c>
      <c r="AB3017" s="1" t="str" cm="1">
        <f t="array" ref="AB3017">IFERROR(IF(Table2[[#This Row],[code]]="","",_xlfn.IFS(AND(Table2[[#This Row],[code]]&lt;400,Table2[[#This Row],[code]]&lt;&gt;""),2,Table2[[#This Row],[code]]&gt;500,4)),"")</f>
        <v/>
      </c>
      <c r="AC3017" s="1" t="str">
        <f>IF(Table2[[#This Row],[Event]]="Penalty",Table2[[#This Row],[number]],IF(Table2[[#This Row],[Event]]="Time-Out",401,""))</f>
        <v/>
      </c>
      <c r="AD3017" s="1">
        <f>ROW(A3016)</f>
        <v>3016</v>
      </c>
      <c r="AE3017" s="1">
        <f>COUNTIFS(Table2[GameID],Table2[[#This Row],[GameID]],Table2[Column1],"&lt;="&amp;Table2[[#This Row],[Column1]])-1</f>
        <v>28</v>
      </c>
    </row>
    <row r="3018" spans="1:31" x14ac:dyDescent="0.45">
      <c r="A3018" t="s">
        <v>560</v>
      </c>
      <c r="B3018" t="str">
        <f>_xlfn.TEXTBEFORE(Table2[[#This Row],[Kamp]]," - ")</f>
        <v>Odense Floorball</v>
      </c>
      <c r="C3018" t="str">
        <f>_xlfn.TEXTAFTER(Table2[[#This Row],[Kamp]],"- ")</f>
        <v>Aab</v>
      </c>
      <c r="D3018">
        <v>45235</v>
      </c>
      <c r="E3018">
        <v>75128</v>
      </c>
      <c r="F3018">
        <v>20232024</v>
      </c>
      <c r="G3018" t="s">
        <v>17</v>
      </c>
      <c r="H3018" t="s">
        <v>672</v>
      </c>
      <c r="I3018" t="s">
        <v>678</v>
      </c>
      <c r="J3018">
        <v>3</v>
      </c>
      <c r="K3018">
        <v>31403</v>
      </c>
      <c r="L3018">
        <v>1</v>
      </c>
      <c r="M3018" t="s">
        <v>630</v>
      </c>
      <c r="N3018" t="s">
        <v>512</v>
      </c>
      <c r="O3018" t="s">
        <v>509</v>
      </c>
      <c r="P3018">
        <v>77</v>
      </c>
      <c r="Q3018">
        <v>24</v>
      </c>
      <c r="R3018">
        <f>SUMIFS(Table2[number],Table2[Event],"Goal",Table2[H/U],"HOME",Table2[GameID],Table2[[#This Row],[GameID]],Table2[GameTime],"&lt;="&amp;Table2[[#This Row],[GameTime]])</f>
        <v>5</v>
      </c>
      <c r="S3018">
        <f>SUMIFS(Table2[number],Table2[Event],"Goal",Table2[H/U],"AWAY",Table2[GameID],Table2[[#This Row],[GameID]],Table2[GameTime],"&lt;="&amp;Table2[[#This Row],[GameTime]])</f>
        <v>19</v>
      </c>
      <c r="T3018" t="str">
        <f>IF(Table2[[#This Row],[Event]]="Goal",Table2[[#This Row],[Hscore]]&amp;"-"&amp;Table2[[#This Row],[Uscore]],"")</f>
        <v>5-19</v>
      </c>
      <c r="U3018">
        <v>3047</v>
      </c>
      <c r="V3018" s="1">
        <f>Table2[[#This Row],[GameTime]]-(Table2[[#This Row],[period]]-1)*1200</f>
        <v>647</v>
      </c>
      <c r="W3018" s="1">
        <f>ROUNDDOWN(Table2[[#This Row],[Time]]/60,0)</f>
        <v>10</v>
      </c>
      <c r="X3018" s="1">
        <f>ROUNDDOWN((Table2[[#This Row],[Time]]/60-Table2[[#This Row],[Time2]])*60,0)</f>
        <v>47</v>
      </c>
      <c r="Y3018" s="1">
        <f>IF(Table2[[#This Row],[Time2]]&lt;10,0&amp;Table2[[#This Row],[Time2]],Table2[[#This Row],[Time2]])</f>
        <v>10</v>
      </c>
      <c r="Z3018" s="1">
        <f>IF(Table2[[#This Row],[Time3]]&lt;10,0&amp;Table2[[#This Row],[Time3]],Table2[[#This Row],[Time3]])</f>
        <v>47</v>
      </c>
      <c r="AA3018" s="2" t="str">
        <f>Table2[[#This Row],[Time4]]&amp;":"&amp;Table2[[#This Row],[Time5]]</f>
        <v>10:47</v>
      </c>
      <c r="AB3018" s="1" t="str" cm="1">
        <f t="array" ref="AB3018">IFERROR(IF(Table2[[#This Row],[code]]="","",_xlfn.IFS(AND(Table2[[#This Row],[code]]&lt;400,Table2[[#This Row],[code]]&lt;&gt;""),2,Table2[[#This Row],[code]]&gt;500,4)),"")</f>
        <v/>
      </c>
      <c r="AC3018" s="1" t="str">
        <f>IF(Table2[[#This Row],[Event]]="Penalty",Table2[[#This Row],[number]],IF(Table2[[#This Row],[Event]]="Time-Out",401,""))</f>
        <v/>
      </c>
      <c r="AD3018" s="1">
        <f>ROW(A3017)</f>
        <v>3017</v>
      </c>
      <c r="AE3018" s="1">
        <f>COUNTIFS(Table2[GameID],Table2[[#This Row],[GameID]],Table2[Column1],"&lt;="&amp;Table2[[#This Row],[Column1]])-1</f>
        <v>29</v>
      </c>
    </row>
    <row r="3019" spans="1:31" x14ac:dyDescent="0.45">
      <c r="A3019" t="s">
        <v>560</v>
      </c>
      <c r="B3019" t="str">
        <f>_xlfn.TEXTBEFORE(Table2[[#This Row],[Kamp]]," - ")</f>
        <v>Odense Floorball</v>
      </c>
      <c r="C3019" t="str">
        <f>_xlfn.TEXTAFTER(Table2[[#This Row],[Kamp]],"- ")</f>
        <v>Aab</v>
      </c>
      <c r="D3019">
        <v>45235</v>
      </c>
      <c r="E3019">
        <v>75128</v>
      </c>
      <c r="F3019">
        <v>20232024</v>
      </c>
      <c r="G3019" t="s">
        <v>17</v>
      </c>
      <c r="H3019" t="s">
        <v>669</v>
      </c>
      <c r="I3019" t="s">
        <v>677</v>
      </c>
      <c r="J3019">
        <v>3</v>
      </c>
      <c r="K3019">
        <v>31146</v>
      </c>
      <c r="L3019">
        <v>1</v>
      </c>
      <c r="M3019" t="s">
        <v>630</v>
      </c>
      <c r="N3019" t="s">
        <v>146</v>
      </c>
      <c r="O3019" t="s">
        <v>132</v>
      </c>
      <c r="P3019">
        <v>91</v>
      </c>
      <c r="Q3019">
        <v>4</v>
      </c>
      <c r="R3019">
        <f>SUMIFS(Table2[number],Table2[Event],"Goal",Table2[H/U],"HOME",Table2[GameID],Table2[[#This Row],[GameID]],Table2[GameTime],"&lt;="&amp;Table2[[#This Row],[GameTime]])</f>
        <v>5</v>
      </c>
      <c r="S3019">
        <f>SUMIFS(Table2[number],Table2[Event],"Goal",Table2[H/U],"AWAY",Table2[GameID],Table2[[#This Row],[GameID]],Table2[GameTime],"&lt;="&amp;Table2[[#This Row],[GameTime]])</f>
        <v>20</v>
      </c>
      <c r="T3019" t="str">
        <f>IF(Table2[[#This Row],[Event]]="Goal",Table2[[#This Row],[Hscore]]&amp;"-"&amp;Table2[[#This Row],[Uscore]],"")</f>
        <v>5-20</v>
      </c>
      <c r="U3019">
        <v>3095</v>
      </c>
      <c r="V3019" s="1">
        <f>Table2[[#This Row],[GameTime]]-(Table2[[#This Row],[period]]-1)*1200</f>
        <v>695</v>
      </c>
      <c r="W3019" s="1">
        <f>ROUNDDOWN(Table2[[#This Row],[Time]]/60,0)</f>
        <v>11</v>
      </c>
      <c r="X3019" s="1">
        <f>ROUNDDOWN((Table2[[#This Row],[Time]]/60-Table2[[#This Row],[Time2]])*60,0)</f>
        <v>35</v>
      </c>
      <c r="Y3019" s="1">
        <f>IF(Table2[[#This Row],[Time2]]&lt;10,0&amp;Table2[[#This Row],[Time2]],Table2[[#This Row],[Time2]])</f>
        <v>11</v>
      </c>
      <c r="Z3019" s="1">
        <f>IF(Table2[[#This Row],[Time3]]&lt;10,0&amp;Table2[[#This Row],[Time3]],Table2[[#This Row],[Time3]])</f>
        <v>35</v>
      </c>
      <c r="AA3019" s="2" t="str">
        <f>Table2[[#This Row],[Time4]]&amp;":"&amp;Table2[[#This Row],[Time5]]</f>
        <v>11:35</v>
      </c>
      <c r="AB3019" s="1" t="str" cm="1">
        <f t="array" ref="AB3019">IFERROR(IF(Table2[[#This Row],[code]]="","",_xlfn.IFS(AND(Table2[[#This Row],[code]]&lt;400,Table2[[#This Row],[code]]&lt;&gt;""),2,Table2[[#This Row],[code]]&gt;500,4)),"")</f>
        <v/>
      </c>
      <c r="AC3019" s="1" t="str">
        <f>IF(Table2[[#This Row],[Event]]="Penalty",Table2[[#This Row],[number]],IF(Table2[[#This Row],[Event]]="Time-Out",401,""))</f>
        <v/>
      </c>
      <c r="AD3019" s="1">
        <f>ROW(A3018)</f>
        <v>3018</v>
      </c>
      <c r="AE3019" s="1">
        <f>COUNTIFS(Table2[GameID],Table2[[#This Row],[GameID]],Table2[Column1],"&lt;="&amp;Table2[[#This Row],[Column1]])-1</f>
        <v>30</v>
      </c>
    </row>
    <row r="3020" spans="1:31" x14ac:dyDescent="0.45">
      <c r="A3020" t="s">
        <v>560</v>
      </c>
      <c r="B3020" t="str">
        <f>_xlfn.TEXTBEFORE(Table2[[#This Row],[Kamp]]," - ")</f>
        <v>Odense Floorball</v>
      </c>
      <c r="C3020" t="str">
        <f>_xlfn.TEXTAFTER(Table2[[#This Row],[Kamp]],"- ")</f>
        <v>Aab</v>
      </c>
      <c r="D3020">
        <v>45235</v>
      </c>
      <c r="E3020">
        <v>75128</v>
      </c>
      <c r="F3020">
        <v>20232024</v>
      </c>
      <c r="G3020" t="s">
        <v>17</v>
      </c>
      <c r="H3020" t="s">
        <v>669</v>
      </c>
      <c r="I3020" t="s">
        <v>677</v>
      </c>
      <c r="J3020">
        <v>3</v>
      </c>
      <c r="K3020">
        <v>31146</v>
      </c>
      <c r="L3020">
        <v>201</v>
      </c>
      <c r="M3020" t="s">
        <v>631</v>
      </c>
      <c r="N3020" t="s">
        <v>561</v>
      </c>
      <c r="O3020" t="s">
        <v>634</v>
      </c>
      <c r="P3020">
        <v>19</v>
      </c>
      <c r="Q3020" t="s">
        <v>634</v>
      </c>
      <c r="R3020">
        <f>SUMIFS(Table2[number],Table2[Event],"Goal",Table2[H/U],"HOME",Table2[GameID],Table2[[#This Row],[GameID]],Table2[GameTime],"&lt;="&amp;Table2[[#This Row],[GameTime]])</f>
        <v>5</v>
      </c>
      <c r="S3020">
        <f>SUMIFS(Table2[number],Table2[Event],"Goal",Table2[H/U],"AWAY",Table2[GameID],Table2[[#This Row],[GameID]],Table2[GameTime],"&lt;="&amp;Table2[[#This Row],[GameTime]])</f>
        <v>20</v>
      </c>
      <c r="T3020" t="str">
        <f>IF(Table2[[#This Row],[Event]]="Goal",Table2[[#This Row],[Hscore]]&amp;"-"&amp;Table2[[#This Row],[Uscore]],"")</f>
        <v/>
      </c>
      <c r="U3020">
        <v>3507</v>
      </c>
      <c r="V3020" s="1">
        <f>Table2[[#This Row],[GameTime]]-(Table2[[#This Row],[period]]-1)*1200</f>
        <v>1107</v>
      </c>
      <c r="W3020" s="1">
        <f>ROUNDDOWN(Table2[[#This Row],[Time]]/60,0)</f>
        <v>18</v>
      </c>
      <c r="X3020" s="1">
        <f>ROUNDDOWN((Table2[[#This Row],[Time]]/60-Table2[[#This Row],[Time2]])*60,0)</f>
        <v>27</v>
      </c>
      <c r="Y3020" s="1">
        <f>IF(Table2[[#This Row],[Time2]]&lt;10,0&amp;Table2[[#This Row],[Time2]],Table2[[#This Row],[Time2]])</f>
        <v>18</v>
      </c>
      <c r="Z3020" s="1">
        <f>IF(Table2[[#This Row],[Time3]]&lt;10,0&amp;Table2[[#This Row],[Time3]],Table2[[#This Row],[Time3]])</f>
        <v>27</v>
      </c>
      <c r="AA3020" s="2" t="str">
        <f>Table2[[#This Row],[Time4]]&amp;":"&amp;Table2[[#This Row],[Time5]]</f>
        <v>18:27</v>
      </c>
      <c r="AB3020" s="1" cm="1">
        <f t="array" ref="AB3020">IFERROR(IF(Table2[[#This Row],[code]]="","",_xlfn.IFS(AND(Table2[[#This Row],[code]]&lt;400,Table2[[#This Row],[code]]&lt;&gt;""),2,Table2[[#This Row],[code]]&gt;500,4)),"")</f>
        <v>2</v>
      </c>
      <c r="AC3020" s="1">
        <f>IF(Table2[[#This Row],[Event]]="Penalty",Table2[[#This Row],[number]],IF(Table2[[#This Row],[Event]]="Time-Out",401,""))</f>
        <v>201</v>
      </c>
      <c r="AD3020" s="1">
        <f>ROW(A3019)</f>
        <v>3019</v>
      </c>
      <c r="AE3020" s="1">
        <f>COUNTIFS(Table2[GameID],Table2[[#This Row],[GameID]],Table2[Column1],"&lt;="&amp;Table2[[#This Row],[Column1]])-1</f>
        <v>31</v>
      </c>
    </row>
    <row r="3021" spans="1:31" x14ac:dyDescent="0.45">
      <c r="A3021" t="s">
        <v>560</v>
      </c>
      <c r="B3021" t="str">
        <f>_xlfn.TEXTBEFORE(Table2[[#This Row],[Kamp]]," - ")</f>
        <v>Odense Floorball</v>
      </c>
      <c r="C3021" t="str">
        <f>_xlfn.TEXTAFTER(Table2[[#This Row],[Kamp]],"- ")</f>
        <v>Aab</v>
      </c>
      <c r="D3021">
        <v>45235</v>
      </c>
      <c r="E3021">
        <v>75128</v>
      </c>
      <c r="F3021">
        <v>20232024</v>
      </c>
      <c r="G3021" t="s">
        <v>17</v>
      </c>
      <c r="H3021" t="s">
        <v>669</v>
      </c>
      <c r="I3021" t="s">
        <v>677</v>
      </c>
      <c r="J3021">
        <v>3</v>
      </c>
      <c r="K3021">
        <v>31146</v>
      </c>
      <c r="L3021">
        <v>1</v>
      </c>
      <c r="M3021" t="s">
        <v>630</v>
      </c>
      <c r="N3021" t="s">
        <v>264</v>
      </c>
      <c r="O3021" t="s">
        <v>132</v>
      </c>
      <c r="P3021">
        <v>10</v>
      </c>
      <c r="Q3021">
        <v>4</v>
      </c>
      <c r="R3021">
        <f>SUMIFS(Table2[number],Table2[Event],"Goal",Table2[H/U],"HOME",Table2[GameID],Table2[[#This Row],[GameID]],Table2[GameTime],"&lt;="&amp;Table2[[#This Row],[GameTime]])</f>
        <v>5</v>
      </c>
      <c r="S3021">
        <f>SUMIFS(Table2[number],Table2[Event],"Goal",Table2[H/U],"AWAY",Table2[GameID],Table2[[#This Row],[GameID]],Table2[GameTime],"&lt;="&amp;Table2[[#This Row],[GameTime]])</f>
        <v>21</v>
      </c>
      <c r="T3021" t="str">
        <f>IF(Table2[[#This Row],[Event]]="Goal",Table2[[#This Row],[Hscore]]&amp;"-"&amp;Table2[[#This Row],[Uscore]],"")</f>
        <v>5-21</v>
      </c>
      <c r="U3021">
        <v>3572</v>
      </c>
      <c r="V3021" s="1">
        <f>Table2[[#This Row],[GameTime]]-(Table2[[#This Row],[period]]-1)*1200</f>
        <v>1172</v>
      </c>
      <c r="W3021" s="1">
        <f>ROUNDDOWN(Table2[[#This Row],[Time]]/60,0)</f>
        <v>19</v>
      </c>
      <c r="X3021" s="1">
        <f>ROUNDDOWN((Table2[[#This Row],[Time]]/60-Table2[[#This Row],[Time2]])*60,0)</f>
        <v>32</v>
      </c>
      <c r="Y3021" s="1">
        <f>IF(Table2[[#This Row],[Time2]]&lt;10,0&amp;Table2[[#This Row],[Time2]],Table2[[#This Row],[Time2]])</f>
        <v>19</v>
      </c>
      <c r="Z3021" s="1">
        <f>IF(Table2[[#This Row],[Time3]]&lt;10,0&amp;Table2[[#This Row],[Time3]],Table2[[#This Row],[Time3]])</f>
        <v>32</v>
      </c>
      <c r="AA3021" s="2" t="str">
        <f>Table2[[#This Row],[Time4]]&amp;":"&amp;Table2[[#This Row],[Time5]]</f>
        <v>19:32</v>
      </c>
      <c r="AB3021" s="1" t="str" cm="1">
        <f t="array" ref="AB3021">IFERROR(IF(Table2[[#This Row],[code]]="","",_xlfn.IFS(AND(Table2[[#This Row],[code]]&lt;400,Table2[[#This Row],[code]]&lt;&gt;""),2,Table2[[#This Row],[code]]&gt;500,4)),"")</f>
        <v/>
      </c>
      <c r="AC3021" s="1" t="str">
        <f>IF(Table2[[#This Row],[Event]]="Penalty",Table2[[#This Row],[number]],IF(Table2[[#This Row],[Event]]="Time-Out",401,""))</f>
        <v/>
      </c>
      <c r="AD3021" s="1">
        <f>ROW(A3020)</f>
        <v>3020</v>
      </c>
      <c r="AE3021" s="1">
        <f>COUNTIFS(Table2[GameID],Table2[[#This Row],[GameID]],Table2[Column1],"&lt;="&amp;Table2[[#This Row],[Column1]])-1</f>
        <v>32</v>
      </c>
    </row>
    <row r="3022" spans="1:31" x14ac:dyDescent="0.45">
      <c r="A3022" t="s">
        <v>363</v>
      </c>
      <c r="B3022" t="str">
        <f>_xlfn.TEXTBEFORE(Table2[[#This Row],[Kamp]]," - ")</f>
        <v>ÅFK</v>
      </c>
      <c r="C3022" t="str">
        <f>_xlfn.TEXTAFTER(Table2[[#This Row],[Kamp]],"- ")</f>
        <v>BFC Vendsyssel</v>
      </c>
      <c r="D3022">
        <v>45276</v>
      </c>
      <c r="E3022">
        <v>75129</v>
      </c>
      <c r="F3022">
        <v>20232024</v>
      </c>
      <c r="G3022" t="s">
        <v>17</v>
      </c>
      <c r="H3022" t="s">
        <v>664</v>
      </c>
      <c r="I3022" t="s">
        <v>677</v>
      </c>
      <c r="J3022">
        <v>1</v>
      </c>
      <c r="K3022">
        <v>31145</v>
      </c>
      <c r="L3022">
        <v>1</v>
      </c>
      <c r="M3022" t="s">
        <v>630</v>
      </c>
      <c r="N3022" t="s">
        <v>211</v>
      </c>
      <c r="O3022" t="s">
        <v>207</v>
      </c>
      <c r="P3022">
        <v>89</v>
      </c>
      <c r="Q3022">
        <v>81</v>
      </c>
      <c r="R3022">
        <f>SUMIFS(Table2[number],Table2[Event],"Goal",Table2[H/U],"HOME",Table2[GameID],Table2[[#This Row],[GameID]],Table2[GameTime],"&lt;="&amp;Table2[[#This Row],[GameTime]])</f>
        <v>0</v>
      </c>
      <c r="S3022">
        <f>SUMIFS(Table2[number],Table2[Event],"Goal",Table2[H/U],"AWAY",Table2[GameID],Table2[[#This Row],[GameID]],Table2[GameTime],"&lt;="&amp;Table2[[#This Row],[GameTime]])</f>
        <v>1</v>
      </c>
      <c r="T3022" t="str">
        <f>IF(Table2[[#This Row],[Event]]="Goal",Table2[[#This Row],[Hscore]]&amp;"-"&amp;Table2[[#This Row],[Uscore]],"")</f>
        <v>0-1</v>
      </c>
      <c r="U3022">
        <v>271</v>
      </c>
      <c r="V3022" s="1">
        <f>Table2[[#This Row],[GameTime]]-(Table2[[#This Row],[period]]-1)*1200</f>
        <v>271</v>
      </c>
      <c r="W3022" s="1">
        <f>ROUNDDOWN(Table2[[#This Row],[Time]]/60,0)</f>
        <v>4</v>
      </c>
      <c r="X3022" s="1">
        <f>ROUNDDOWN((Table2[[#This Row],[Time]]/60-Table2[[#This Row],[Time2]])*60,0)</f>
        <v>31</v>
      </c>
      <c r="Y3022" s="1" t="str">
        <f>IF(Table2[[#This Row],[Time2]]&lt;10,0&amp;Table2[[#This Row],[Time2]],Table2[[#This Row],[Time2]])</f>
        <v>04</v>
      </c>
      <c r="Z3022" s="1">
        <f>IF(Table2[[#This Row],[Time3]]&lt;10,0&amp;Table2[[#This Row],[Time3]],Table2[[#This Row],[Time3]])</f>
        <v>31</v>
      </c>
      <c r="AA3022" s="2" t="str">
        <f>Table2[[#This Row],[Time4]]&amp;":"&amp;Table2[[#This Row],[Time5]]</f>
        <v>04:31</v>
      </c>
      <c r="AB3022" s="1" t="str" cm="1">
        <f t="array" ref="AB3022">IFERROR(IF(Table2[[#This Row],[code]]="","",_xlfn.IFS(AND(Table2[[#This Row],[code]]&lt;400,Table2[[#This Row],[code]]&lt;&gt;""),2,Table2[[#This Row],[code]]&gt;500,4)),"")</f>
        <v/>
      </c>
      <c r="AC3022" s="1" t="str">
        <f>IF(Table2[[#This Row],[Event]]="Penalty",Table2[[#This Row],[number]],IF(Table2[[#This Row],[Event]]="Time-Out",401,""))</f>
        <v/>
      </c>
      <c r="AD3022" s="1">
        <f>ROW(A3021)</f>
        <v>3021</v>
      </c>
      <c r="AE3022" s="1">
        <f>COUNTIFS(Table2[GameID],Table2[[#This Row],[GameID]],Table2[Column1],"&lt;="&amp;Table2[[#This Row],[Column1]])-1</f>
        <v>0</v>
      </c>
    </row>
    <row r="3023" spans="1:31" x14ac:dyDescent="0.45">
      <c r="A3023" t="s">
        <v>363</v>
      </c>
      <c r="B3023" t="str">
        <f>_xlfn.TEXTBEFORE(Table2[[#This Row],[Kamp]]," - ")</f>
        <v>ÅFK</v>
      </c>
      <c r="C3023" t="str">
        <f>_xlfn.TEXTAFTER(Table2[[#This Row],[Kamp]],"- ")</f>
        <v>BFC Vendsyssel</v>
      </c>
      <c r="D3023">
        <v>45276</v>
      </c>
      <c r="E3023">
        <v>75129</v>
      </c>
      <c r="F3023">
        <v>20232024</v>
      </c>
      <c r="G3023" t="s">
        <v>17</v>
      </c>
      <c r="H3023" t="s">
        <v>664</v>
      </c>
      <c r="I3023" t="s">
        <v>677</v>
      </c>
      <c r="J3023">
        <v>1</v>
      </c>
      <c r="K3023">
        <v>31145</v>
      </c>
      <c r="L3023">
        <v>1</v>
      </c>
      <c r="M3023" t="s">
        <v>630</v>
      </c>
      <c r="N3023" t="s">
        <v>197</v>
      </c>
      <c r="O3023" t="s">
        <v>335</v>
      </c>
      <c r="P3023">
        <v>15</v>
      </c>
      <c r="Q3023">
        <v>10</v>
      </c>
      <c r="R3023">
        <f>SUMIFS(Table2[number],Table2[Event],"Goal",Table2[H/U],"HOME",Table2[GameID],Table2[[#This Row],[GameID]],Table2[GameTime],"&lt;="&amp;Table2[[#This Row],[GameTime]])</f>
        <v>0</v>
      </c>
      <c r="S3023">
        <f>SUMIFS(Table2[number],Table2[Event],"Goal",Table2[H/U],"AWAY",Table2[GameID],Table2[[#This Row],[GameID]],Table2[GameTime],"&lt;="&amp;Table2[[#This Row],[GameTime]])</f>
        <v>2</v>
      </c>
      <c r="T3023" t="str">
        <f>IF(Table2[[#This Row],[Event]]="Goal",Table2[[#This Row],[Hscore]]&amp;"-"&amp;Table2[[#This Row],[Uscore]],"")</f>
        <v>0-2</v>
      </c>
      <c r="U3023">
        <v>465</v>
      </c>
      <c r="V3023" s="1">
        <f>Table2[[#This Row],[GameTime]]-(Table2[[#This Row],[period]]-1)*1200</f>
        <v>465</v>
      </c>
      <c r="W3023" s="1">
        <f>ROUNDDOWN(Table2[[#This Row],[Time]]/60,0)</f>
        <v>7</v>
      </c>
      <c r="X3023" s="1">
        <f>ROUNDDOWN((Table2[[#This Row],[Time]]/60-Table2[[#This Row],[Time2]])*60,0)</f>
        <v>45</v>
      </c>
      <c r="Y3023" s="1" t="str">
        <f>IF(Table2[[#This Row],[Time2]]&lt;10,0&amp;Table2[[#This Row],[Time2]],Table2[[#This Row],[Time2]])</f>
        <v>07</v>
      </c>
      <c r="Z3023" s="1">
        <f>IF(Table2[[#This Row],[Time3]]&lt;10,0&amp;Table2[[#This Row],[Time3]],Table2[[#This Row],[Time3]])</f>
        <v>45</v>
      </c>
      <c r="AA3023" s="2" t="str">
        <f>Table2[[#This Row],[Time4]]&amp;":"&amp;Table2[[#This Row],[Time5]]</f>
        <v>07:45</v>
      </c>
      <c r="AB3023" s="1" t="str" cm="1">
        <f t="array" ref="AB3023">IFERROR(IF(Table2[[#This Row],[code]]="","",_xlfn.IFS(AND(Table2[[#This Row],[code]]&lt;400,Table2[[#This Row],[code]]&lt;&gt;""),2,Table2[[#This Row],[code]]&gt;500,4)),"")</f>
        <v/>
      </c>
      <c r="AC3023" s="1" t="str">
        <f>IF(Table2[[#This Row],[Event]]="Penalty",Table2[[#This Row],[number]],IF(Table2[[#This Row],[Event]]="Time-Out",401,""))</f>
        <v/>
      </c>
      <c r="AD3023" s="1">
        <f>ROW(A3022)</f>
        <v>3022</v>
      </c>
      <c r="AE3023" s="1">
        <f>COUNTIFS(Table2[GameID],Table2[[#This Row],[GameID]],Table2[Column1],"&lt;="&amp;Table2[[#This Row],[Column1]])-1</f>
        <v>1</v>
      </c>
    </row>
    <row r="3024" spans="1:31" x14ac:dyDescent="0.45">
      <c r="A3024" t="s">
        <v>363</v>
      </c>
      <c r="B3024" t="str">
        <f>_xlfn.TEXTBEFORE(Table2[[#This Row],[Kamp]]," - ")</f>
        <v>ÅFK</v>
      </c>
      <c r="C3024" t="str">
        <f>_xlfn.TEXTAFTER(Table2[[#This Row],[Kamp]],"- ")</f>
        <v>BFC Vendsyssel</v>
      </c>
      <c r="D3024">
        <v>45276</v>
      </c>
      <c r="E3024">
        <v>75129</v>
      </c>
      <c r="F3024">
        <v>20232024</v>
      </c>
      <c r="G3024" t="s">
        <v>17</v>
      </c>
      <c r="H3024" t="s">
        <v>664</v>
      </c>
      <c r="I3024" t="s">
        <v>677</v>
      </c>
      <c r="J3024">
        <v>1</v>
      </c>
      <c r="K3024">
        <v>31145</v>
      </c>
      <c r="L3024">
        <v>211</v>
      </c>
      <c r="M3024" t="s">
        <v>631</v>
      </c>
      <c r="N3024" t="s">
        <v>198</v>
      </c>
      <c r="O3024" t="s">
        <v>634</v>
      </c>
      <c r="P3024">
        <v>54</v>
      </c>
      <c r="Q3024" t="s">
        <v>634</v>
      </c>
      <c r="R3024">
        <f>SUMIFS(Table2[number],Table2[Event],"Goal",Table2[H/U],"HOME",Table2[GameID],Table2[[#This Row],[GameID]],Table2[GameTime],"&lt;="&amp;Table2[[#This Row],[GameTime]])</f>
        <v>0</v>
      </c>
      <c r="S3024">
        <f>SUMIFS(Table2[number],Table2[Event],"Goal",Table2[H/U],"AWAY",Table2[GameID],Table2[[#This Row],[GameID]],Table2[GameTime],"&lt;="&amp;Table2[[#This Row],[GameTime]])</f>
        <v>2</v>
      </c>
      <c r="T3024" t="str">
        <f>IF(Table2[[#This Row],[Event]]="Goal",Table2[[#This Row],[Hscore]]&amp;"-"&amp;Table2[[#This Row],[Uscore]],"")</f>
        <v/>
      </c>
      <c r="U3024">
        <v>541</v>
      </c>
      <c r="V3024" s="1">
        <f>Table2[[#This Row],[GameTime]]-(Table2[[#This Row],[period]]-1)*1200</f>
        <v>541</v>
      </c>
      <c r="W3024" s="1">
        <f>ROUNDDOWN(Table2[[#This Row],[Time]]/60,0)</f>
        <v>9</v>
      </c>
      <c r="X3024" s="1">
        <f>ROUNDDOWN((Table2[[#This Row],[Time]]/60-Table2[[#This Row],[Time2]])*60,0)</f>
        <v>1</v>
      </c>
      <c r="Y3024" s="1" t="str">
        <f>IF(Table2[[#This Row],[Time2]]&lt;10,0&amp;Table2[[#This Row],[Time2]],Table2[[#This Row],[Time2]])</f>
        <v>09</v>
      </c>
      <c r="Z3024" s="1" t="str">
        <f>IF(Table2[[#This Row],[Time3]]&lt;10,0&amp;Table2[[#This Row],[Time3]],Table2[[#This Row],[Time3]])</f>
        <v>01</v>
      </c>
      <c r="AA3024" s="2" t="str">
        <f>Table2[[#This Row],[Time4]]&amp;":"&amp;Table2[[#This Row],[Time5]]</f>
        <v>09:01</v>
      </c>
      <c r="AB3024" s="1" cm="1">
        <f t="array" ref="AB3024">IFERROR(IF(Table2[[#This Row],[code]]="","",_xlfn.IFS(AND(Table2[[#This Row],[code]]&lt;400,Table2[[#This Row],[code]]&lt;&gt;""),2,Table2[[#This Row],[code]]&gt;500,4)),"")</f>
        <v>2</v>
      </c>
      <c r="AC3024" s="1">
        <f>IF(Table2[[#This Row],[Event]]="Penalty",Table2[[#This Row],[number]],IF(Table2[[#This Row],[Event]]="Time-Out",401,""))</f>
        <v>211</v>
      </c>
      <c r="AD3024" s="1">
        <f>ROW(A3023)</f>
        <v>3023</v>
      </c>
      <c r="AE3024" s="1">
        <f>COUNTIFS(Table2[GameID],Table2[[#This Row],[GameID]],Table2[Column1],"&lt;="&amp;Table2[[#This Row],[Column1]])-1</f>
        <v>2</v>
      </c>
    </row>
    <row r="3025" spans="1:31" x14ac:dyDescent="0.45">
      <c r="A3025" t="s">
        <v>363</v>
      </c>
      <c r="B3025" t="str">
        <f>_xlfn.TEXTBEFORE(Table2[[#This Row],[Kamp]]," - ")</f>
        <v>ÅFK</v>
      </c>
      <c r="C3025" t="str">
        <f>_xlfn.TEXTAFTER(Table2[[#This Row],[Kamp]],"- ")</f>
        <v>BFC Vendsyssel</v>
      </c>
      <c r="D3025">
        <v>45276</v>
      </c>
      <c r="E3025">
        <v>75129</v>
      </c>
      <c r="F3025">
        <v>20232024</v>
      </c>
      <c r="G3025" t="s">
        <v>17</v>
      </c>
      <c r="H3025" t="s">
        <v>664</v>
      </c>
      <c r="I3025" t="s">
        <v>677</v>
      </c>
      <c r="J3025">
        <v>1</v>
      </c>
      <c r="K3025">
        <v>31145</v>
      </c>
      <c r="L3025">
        <v>206</v>
      </c>
      <c r="M3025" t="s">
        <v>631</v>
      </c>
      <c r="N3025" t="s">
        <v>502</v>
      </c>
      <c r="O3025" t="s">
        <v>634</v>
      </c>
      <c r="P3025">
        <v>9</v>
      </c>
      <c r="Q3025" t="s">
        <v>634</v>
      </c>
      <c r="R3025">
        <f>SUMIFS(Table2[number],Table2[Event],"Goal",Table2[H/U],"HOME",Table2[GameID],Table2[[#This Row],[GameID]],Table2[GameTime],"&lt;="&amp;Table2[[#This Row],[GameTime]])</f>
        <v>0</v>
      </c>
      <c r="S3025">
        <f>SUMIFS(Table2[number],Table2[Event],"Goal",Table2[H/U],"AWAY",Table2[GameID],Table2[[#This Row],[GameID]],Table2[GameTime],"&lt;="&amp;Table2[[#This Row],[GameTime]])</f>
        <v>2</v>
      </c>
      <c r="T3025" t="str">
        <f>IF(Table2[[#This Row],[Event]]="Goal",Table2[[#This Row],[Hscore]]&amp;"-"&amp;Table2[[#This Row],[Uscore]],"")</f>
        <v/>
      </c>
      <c r="U3025">
        <v>738</v>
      </c>
      <c r="V3025" s="1">
        <f>Table2[[#This Row],[GameTime]]-(Table2[[#This Row],[period]]-1)*1200</f>
        <v>738</v>
      </c>
      <c r="W3025" s="1">
        <f>ROUNDDOWN(Table2[[#This Row],[Time]]/60,0)</f>
        <v>12</v>
      </c>
      <c r="X3025" s="1">
        <f>ROUNDDOWN((Table2[[#This Row],[Time]]/60-Table2[[#This Row],[Time2]])*60,0)</f>
        <v>18</v>
      </c>
      <c r="Y3025" s="1">
        <f>IF(Table2[[#This Row],[Time2]]&lt;10,0&amp;Table2[[#This Row],[Time2]],Table2[[#This Row],[Time2]])</f>
        <v>12</v>
      </c>
      <c r="Z3025" s="1">
        <f>IF(Table2[[#This Row],[Time3]]&lt;10,0&amp;Table2[[#This Row],[Time3]],Table2[[#This Row],[Time3]])</f>
        <v>18</v>
      </c>
      <c r="AA3025" s="2" t="str">
        <f>Table2[[#This Row],[Time4]]&amp;":"&amp;Table2[[#This Row],[Time5]]</f>
        <v>12:18</v>
      </c>
      <c r="AB3025" s="1" cm="1">
        <f t="array" ref="AB3025">IFERROR(IF(Table2[[#This Row],[code]]="","",_xlfn.IFS(AND(Table2[[#This Row],[code]]&lt;400,Table2[[#This Row],[code]]&lt;&gt;""),2,Table2[[#This Row],[code]]&gt;500,4)),"")</f>
        <v>2</v>
      </c>
      <c r="AC3025" s="1">
        <f>IF(Table2[[#This Row],[Event]]="Penalty",Table2[[#This Row],[number]],IF(Table2[[#This Row],[Event]]="Time-Out",401,""))</f>
        <v>206</v>
      </c>
      <c r="AD3025" s="1">
        <f>ROW(A3024)</f>
        <v>3024</v>
      </c>
      <c r="AE3025" s="1">
        <f>COUNTIFS(Table2[GameID],Table2[[#This Row],[GameID]],Table2[Column1],"&lt;="&amp;Table2[[#This Row],[Column1]])-1</f>
        <v>3</v>
      </c>
    </row>
    <row r="3026" spans="1:31" x14ac:dyDescent="0.45">
      <c r="A3026" t="s">
        <v>363</v>
      </c>
      <c r="B3026" t="str">
        <f>_xlfn.TEXTBEFORE(Table2[[#This Row],[Kamp]]," - ")</f>
        <v>ÅFK</v>
      </c>
      <c r="C3026" t="str">
        <f>_xlfn.TEXTAFTER(Table2[[#This Row],[Kamp]],"- ")</f>
        <v>BFC Vendsyssel</v>
      </c>
      <c r="D3026">
        <v>45276</v>
      </c>
      <c r="E3026">
        <v>75129</v>
      </c>
      <c r="F3026">
        <v>20232024</v>
      </c>
      <c r="G3026" t="s">
        <v>17</v>
      </c>
      <c r="H3026" t="s">
        <v>666</v>
      </c>
      <c r="I3026" t="s">
        <v>678</v>
      </c>
      <c r="J3026">
        <v>2</v>
      </c>
      <c r="K3026">
        <v>31407</v>
      </c>
      <c r="L3026">
        <v>207</v>
      </c>
      <c r="M3026" t="s">
        <v>631</v>
      </c>
      <c r="N3026" t="s">
        <v>151</v>
      </c>
      <c r="O3026" t="s">
        <v>634</v>
      </c>
      <c r="P3026">
        <v>8</v>
      </c>
      <c r="Q3026" t="s">
        <v>634</v>
      </c>
      <c r="R3026">
        <f>SUMIFS(Table2[number],Table2[Event],"Goal",Table2[H/U],"HOME",Table2[GameID],Table2[[#This Row],[GameID]],Table2[GameTime],"&lt;="&amp;Table2[[#This Row],[GameTime]])</f>
        <v>0</v>
      </c>
      <c r="S3026">
        <f>SUMIFS(Table2[number],Table2[Event],"Goal",Table2[H/U],"AWAY",Table2[GameID],Table2[[#This Row],[GameID]],Table2[GameTime],"&lt;="&amp;Table2[[#This Row],[GameTime]])</f>
        <v>2</v>
      </c>
      <c r="T3026" t="str">
        <f>IF(Table2[[#This Row],[Event]]="Goal",Table2[[#This Row],[Hscore]]&amp;"-"&amp;Table2[[#This Row],[Uscore]],"")</f>
        <v/>
      </c>
      <c r="U3026">
        <v>1506</v>
      </c>
      <c r="V3026" s="1">
        <f>Table2[[#This Row],[GameTime]]-(Table2[[#This Row],[period]]-1)*1200</f>
        <v>306</v>
      </c>
      <c r="W3026" s="1">
        <f>ROUNDDOWN(Table2[[#This Row],[Time]]/60,0)</f>
        <v>5</v>
      </c>
      <c r="X3026" s="1">
        <f>ROUNDDOWN((Table2[[#This Row],[Time]]/60-Table2[[#This Row],[Time2]])*60,0)</f>
        <v>5</v>
      </c>
      <c r="Y3026" s="1" t="str">
        <f>IF(Table2[[#This Row],[Time2]]&lt;10,0&amp;Table2[[#This Row],[Time2]],Table2[[#This Row],[Time2]])</f>
        <v>05</v>
      </c>
      <c r="Z3026" s="1" t="str">
        <f>IF(Table2[[#This Row],[Time3]]&lt;10,0&amp;Table2[[#This Row],[Time3]],Table2[[#This Row],[Time3]])</f>
        <v>05</v>
      </c>
      <c r="AA3026" s="2" t="str">
        <f>Table2[[#This Row],[Time4]]&amp;":"&amp;Table2[[#This Row],[Time5]]</f>
        <v>05:05</v>
      </c>
      <c r="AB3026" s="1" cm="1">
        <f t="array" ref="AB3026">IFERROR(IF(Table2[[#This Row],[code]]="","",_xlfn.IFS(AND(Table2[[#This Row],[code]]&lt;400,Table2[[#This Row],[code]]&lt;&gt;""),2,Table2[[#This Row],[code]]&gt;500,4)),"")</f>
        <v>2</v>
      </c>
      <c r="AC3026" s="1">
        <f>IF(Table2[[#This Row],[Event]]="Penalty",Table2[[#This Row],[number]],IF(Table2[[#This Row],[Event]]="Time-Out",401,""))</f>
        <v>207</v>
      </c>
      <c r="AD3026" s="1">
        <f>ROW(A3025)</f>
        <v>3025</v>
      </c>
      <c r="AE3026" s="1">
        <f>COUNTIFS(Table2[GameID],Table2[[#This Row],[GameID]],Table2[Column1],"&lt;="&amp;Table2[[#This Row],[Column1]])-1</f>
        <v>4</v>
      </c>
    </row>
    <row r="3027" spans="1:31" x14ac:dyDescent="0.45">
      <c r="A3027" t="s">
        <v>363</v>
      </c>
      <c r="B3027" t="str">
        <f>_xlfn.TEXTBEFORE(Table2[[#This Row],[Kamp]]," - ")</f>
        <v>ÅFK</v>
      </c>
      <c r="C3027" t="str">
        <f>_xlfn.TEXTAFTER(Table2[[#This Row],[Kamp]],"- ")</f>
        <v>BFC Vendsyssel</v>
      </c>
      <c r="D3027">
        <v>45276</v>
      </c>
      <c r="E3027">
        <v>75129</v>
      </c>
      <c r="F3027">
        <v>20232024</v>
      </c>
      <c r="G3027" t="s">
        <v>17</v>
      </c>
      <c r="H3027" t="s">
        <v>666</v>
      </c>
      <c r="I3027" t="s">
        <v>678</v>
      </c>
      <c r="J3027">
        <v>2</v>
      </c>
      <c r="K3027">
        <v>31407</v>
      </c>
      <c r="L3027">
        <v>1</v>
      </c>
      <c r="M3027" t="s">
        <v>630</v>
      </c>
      <c r="N3027" t="s">
        <v>461</v>
      </c>
      <c r="O3027" t="s">
        <v>464</v>
      </c>
      <c r="P3027">
        <v>6</v>
      </c>
      <c r="Q3027">
        <v>27</v>
      </c>
      <c r="R3027">
        <f>SUMIFS(Table2[number],Table2[Event],"Goal",Table2[H/U],"HOME",Table2[GameID],Table2[[#This Row],[GameID]],Table2[GameTime],"&lt;="&amp;Table2[[#This Row],[GameTime]])</f>
        <v>1</v>
      </c>
      <c r="S3027">
        <f>SUMIFS(Table2[number],Table2[Event],"Goal",Table2[H/U],"AWAY",Table2[GameID],Table2[[#This Row],[GameID]],Table2[GameTime],"&lt;="&amp;Table2[[#This Row],[GameTime]])</f>
        <v>2</v>
      </c>
      <c r="T3027" t="str">
        <f>IF(Table2[[#This Row],[Event]]="Goal",Table2[[#This Row],[Hscore]]&amp;"-"&amp;Table2[[#This Row],[Uscore]],"")</f>
        <v>1-2</v>
      </c>
      <c r="U3027">
        <v>1549</v>
      </c>
      <c r="V3027" s="1">
        <f>Table2[[#This Row],[GameTime]]-(Table2[[#This Row],[period]]-1)*1200</f>
        <v>349</v>
      </c>
      <c r="W3027" s="1">
        <f>ROUNDDOWN(Table2[[#This Row],[Time]]/60,0)</f>
        <v>5</v>
      </c>
      <c r="X3027" s="1">
        <f>ROUNDDOWN((Table2[[#This Row],[Time]]/60-Table2[[#This Row],[Time2]])*60,0)</f>
        <v>49</v>
      </c>
      <c r="Y3027" s="1" t="str">
        <f>IF(Table2[[#This Row],[Time2]]&lt;10,0&amp;Table2[[#This Row],[Time2]],Table2[[#This Row],[Time2]])</f>
        <v>05</v>
      </c>
      <c r="Z3027" s="1">
        <f>IF(Table2[[#This Row],[Time3]]&lt;10,0&amp;Table2[[#This Row],[Time3]],Table2[[#This Row],[Time3]])</f>
        <v>49</v>
      </c>
      <c r="AA3027" s="2" t="str">
        <f>Table2[[#This Row],[Time4]]&amp;":"&amp;Table2[[#This Row],[Time5]]</f>
        <v>05:49</v>
      </c>
      <c r="AB3027" s="1" t="str" cm="1">
        <f t="array" ref="AB3027">IFERROR(IF(Table2[[#This Row],[code]]="","",_xlfn.IFS(AND(Table2[[#This Row],[code]]&lt;400,Table2[[#This Row],[code]]&lt;&gt;""),2,Table2[[#This Row],[code]]&gt;500,4)),"")</f>
        <v/>
      </c>
      <c r="AC3027" s="1" t="str">
        <f>IF(Table2[[#This Row],[Event]]="Penalty",Table2[[#This Row],[number]],IF(Table2[[#This Row],[Event]]="Time-Out",401,""))</f>
        <v/>
      </c>
      <c r="AD3027" s="1">
        <f>ROW(A3026)</f>
        <v>3026</v>
      </c>
      <c r="AE3027" s="1">
        <f>COUNTIFS(Table2[GameID],Table2[[#This Row],[GameID]],Table2[Column1],"&lt;="&amp;Table2[[#This Row],[Column1]])-1</f>
        <v>5</v>
      </c>
    </row>
    <row r="3028" spans="1:31" x14ac:dyDescent="0.45">
      <c r="A3028" t="s">
        <v>363</v>
      </c>
      <c r="B3028" t="str">
        <f>_xlfn.TEXTBEFORE(Table2[[#This Row],[Kamp]]," - ")</f>
        <v>ÅFK</v>
      </c>
      <c r="C3028" t="str">
        <f>_xlfn.TEXTAFTER(Table2[[#This Row],[Kamp]],"- ")</f>
        <v>BFC Vendsyssel</v>
      </c>
      <c r="D3028">
        <v>45276</v>
      </c>
      <c r="E3028">
        <v>75129</v>
      </c>
      <c r="F3028">
        <v>20232024</v>
      </c>
      <c r="G3028" t="s">
        <v>17</v>
      </c>
      <c r="H3028" t="s">
        <v>664</v>
      </c>
      <c r="I3028" t="s">
        <v>677</v>
      </c>
      <c r="J3028">
        <v>2</v>
      </c>
      <c r="K3028">
        <v>31145</v>
      </c>
      <c r="L3028">
        <v>1</v>
      </c>
      <c r="M3028" t="s">
        <v>630</v>
      </c>
      <c r="N3028" t="s">
        <v>482</v>
      </c>
      <c r="O3028" t="s">
        <v>335</v>
      </c>
      <c r="P3028">
        <v>31</v>
      </c>
      <c r="Q3028">
        <v>10</v>
      </c>
      <c r="R3028">
        <f>SUMIFS(Table2[number],Table2[Event],"Goal",Table2[H/U],"HOME",Table2[GameID],Table2[[#This Row],[GameID]],Table2[GameTime],"&lt;="&amp;Table2[[#This Row],[GameTime]])</f>
        <v>1</v>
      </c>
      <c r="S3028">
        <f>SUMIFS(Table2[number],Table2[Event],"Goal",Table2[H/U],"AWAY",Table2[GameID],Table2[[#This Row],[GameID]],Table2[GameTime],"&lt;="&amp;Table2[[#This Row],[GameTime]])</f>
        <v>3</v>
      </c>
      <c r="T3028" t="str">
        <f>IF(Table2[[#This Row],[Event]]="Goal",Table2[[#This Row],[Hscore]]&amp;"-"&amp;Table2[[#This Row],[Uscore]],"")</f>
        <v>1-3</v>
      </c>
      <c r="U3028">
        <v>1605</v>
      </c>
      <c r="V3028" s="1">
        <f>Table2[[#This Row],[GameTime]]-(Table2[[#This Row],[period]]-1)*1200</f>
        <v>405</v>
      </c>
      <c r="W3028" s="1">
        <f>ROUNDDOWN(Table2[[#This Row],[Time]]/60,0)</f>
        <v>6</v>
      </c>
      <c r="X3028" s="1">
        <f>ROUNDDOWN((Table2[[#This Row],[Time]]/60-Table2[[#This Row],[Time2]])*60,0)</f>
        <v>45</v>
      </c>
      <c r="Y3028" s="1" t="str">
        <f>IF(Table2[[#This Row],[Time2]]&lt;10,0&amp;Table2[[#This Row],[Time2]],Table2[[#This Row],[Time2]])</f>
        <v>06</v>
      </c>
      <c r="Z3028" s="1">
        <f>IF(Table2[[#This Row],[Time3]]&lt;10,0&amp;Table2[[#This Row],[Time3]],Table2[[#This Row],[Time3]])</f>
        <v>45</v>
      </c>
      <c r="AA3028" s="2" t="str">
        <f>Table2[[#This Row],[Time4]]&amp;":"&amp;Table2[[#This Row],[Time5]]</f>
        <v>06:45</v>
      </c>
      <c r="AB3028" s="1" t="str" cm="1">
        <f t="array" ref="AB3028">IFERROR(IF(Table2[[#This Row],[code]]="","",_xlfn.IFS(AND(Table2[[#This Row],[code]]&lt;400,Table2[[#This Row],[code]]&lt;&gt;""),2,Table2[[#This Row],[code]]&gt;500,4)),"")</f>
        <v/>
      </c>
      <c r="AC3028" s="1" t="str">
        <f>IF(Table2[[#This Row],[Event]]="Penalty",Table2[[#This Row],[number]],IF(Table2[[#This Row],[Event]]="Time-Out",401,""))</f>
        <v/>
      </c>
      <c r="AD3028" s="1">
        <f>ROW(A3027)</f>
        <v>3027</v>
      </c>
      <c r="AE3028" s="1">
        <f>COUNTIFS(Table2[GameID],Table2[[#This Row],[GameID]],Table2[Column1],"&lt;="&amp;Table2[[#This Row],[Column1]])-1</f>
        <v>6</v>
      </c>
    </row>
    <row r="3029" spans="1:31" x14ac:dyDescent="0.45">
      <c r="A3029" t="s">
        <v>363</v>
      </c>
      <c r="B3029" t="str">
        <f>_xlfn.TEXTBEFORE(Table2[[#This Row],[Kamp]]," - ")</f>
        <v>ÅFK</v>
      </c>
      <c r="C3029" t="str">
        <f>_xlfn.TEXTAFTER(Table2[[#This Row],[Kamp]],"- ")</f>
        <v>BFC Vendsyssel</v>
      </c>
      <c r="D3029">
        <v>45276</v>
      </c>
      <c r="E3029">
        <v>75129</v>
      </c>
      <c r="F3029">
        <v>20232024</v>
      </c>
      <c r="G3029" t="s">
        <v>17</v>
      </c>
      <c r="H3029" t="s">
        <v>664</v>
      </c>
      <c r="I3029" t="s">
        <v>677</v>
      </c>
      <c r="J3029">
        <v>2</v>
      </c>
      <c r="K3029">
        <v>31145</v>
      </c>
      <c r="L3029">
        <v>207</v>
      </c>
      <c r="M3029" t="s">
        <v>631</v>
      </c>
      <c r="N3029" t="s">
        <v>205</v>
      </c>
      <c r="O3029" t="s">
        <v>634</v>
      </c>
      <c r="P3029">
        <v>55</v>
      </c>
      <c r="Q3029" t="s">
        <v>634</v>
      </c>
      <c r="R3029">
        <f>SUMIFS(Table2[number],Table2[Event],"Goal",Table2[H/U],"HOME",Table2[GameID],Table2[[#This Row],[GameID]],Table2[GameTime],"&lt;="&amp;Table2[[#This Row],[GameTime]])</f>
        <v>1</v>
      </c>
      <c r="S3029">
        <f>SUMIFS(Table2[number],Table2[Event],"Goal",Table2[H/U],"AWAY",Table2[GameID],Table2[[#This Row],[GameID]],Table2[GameTime],"&lt;="&amp;Table2[[#This Row],[GameTime]])</f>
        <v>3</v>
      </c>
      <c r="T3029" t="str">
        <f>IF(Table2[[#This Row],[Event]]="Goal",Table2[[#This Row],[Hscore]]&amp;"-"&amp;Table2[[#This Row],[Uscore]],"")</f>
        <v/>
      </c>
      <c r="U3029">
        <v>1728</v>
      </c>
      <c r="V3029" s="1">
        <f>Table2[[#This Row],[GameTime]]-(Table2[[#This Row],[period]]-1)*1200</f>
        <v>528</v>
      </c>
      <c r="W3029" s="1">
        <f>ROUNDDOWN(Table2[[#This Row],[Time]]/60,0)</f>
        <v>8</v>
      </c>
      <c r="X3029" s="1">
        <f>ROUNDDOWN((Table2[[#This Row],[Time]]/60-Table2[[#This Row],[Time2]])*60,0)</f>
        <v>48</v>
      </c>
      <c r="Y3029" s="1" t="str">
        <f>IF(Table2[[#This Row],[Time2]]&lt;10,0&amp;Table2[[#This Row],[Time2]],Table2[[#This Row],[Time2]])</f>
        <v>08</v>
      </c>
      <c r="Z3029" s="1">
        <f>IF(Table2[[#This Row],[Time3]]&lt;10,0&amp;Table2[[#This Row],[Time3]],Table2[[#This Row],[Time3]])</f>
        <v>48</v>
      </c>
      <c r="AA3029" s="2" t="str">
        <f>Table2[[#This Row],[Time4]]&amp;":"&amp;Table2[[#This Row],[Time5]]</f>
        <v>08:48</v>
      </c>
      <c r="AB3029" s="1" cm="1">
        <f t="array" ref="AB3029">IFERROR(IF(Table2[[#This Row],[code]]="","",_xlfn.IFS(AND(Table2[[#This Row],[code]]&lt;400,Table2[[#This Row],[code]]&lt;&gt;""),2,Table2[[#This Row],[code]]&gt;500,4)),"")</f>
        <v>2</v>
      </c>
      <c r="AC3029" s="1">
        <f>IF(Table2[[#This Row],[Event]]="Penalty",Table2[[#This Row],[number]],IF(Table2[[#This Row],[Event]]="Time-Out",401,""))</f>
        <v>207</v>
      </c>
      <c r="AD3029" s="1">
        <f>ROW(A3028)</f>
        <v>3028</v>
      </c>
      <c r="AE3029" s="1">
        <f>COUNTIFS(Table2[GameID],Table2[[#This Row],[GameID]],Table2[Column1],"&lt;="&amp;Table2[[#This Row],[Column1]])-1</f>
        <v>7</v>
      </c>
    </row>
    <row r="3030" spans="1:31" x14ac:dyDescent="0.45">
      <c r="A3030" t="s">
        <v>363</v>
      </c>
      <c r="B3030" t="str">
        <f>_xlfn.TEXTBEFORE(Table2[[#This Row],[Kamp]]," - ")</f>
        <v>ÅFK</v>
      </c>
      <c r="C3030" t="str">
        <f>_xlfn.TEXTAFTER(Table2[[#This Row],[Kamp]],"- ")</f>
        <v>BFC Vendsyssel</v>
      </c>
      <c r="D3030">
        <v>45276</v>
      </c>
      <c r="E3030">
        <v>75129</v>
      </c>
      <c r="F3030">
        <v>20232024</v>
      </c>
      <c r="G3030" t="s">
        <v>17</v>
      </c>
      <c r="H3030" t="s">
        <v>666</v>
      </c>
      <c r="I3030" t="s">
        <v>678</v>
      </c>
      <c r="J3030">
        <v>2</v>
      </c>
      <c r="K3030">
        <v>31407</v>
      </c>
      <c r="L3030">
        <v>204</v>
      </c>
      <c r="M3030" t="s">
        <v>631</v>
      </c>
      <c r="N3030" t="s">
        <v>462</v>
      </c>
      <c r="O3030" t="s">
        <v>634</v>
      </c>
      <c r="P3030">
        <v>15</v>
      </c>
      <c r="Q3030" t="s">
        <v>634</v>
      </c>
      <c r="R3030">
        <f>SUMIFS(Table2[number],Table2[Event],"Goal",Table2[H/U],"HOME",Table2[GameID],Table2[[#This Row],[GameID]],Table2[GameTime],"&lt;="&amp;Table2[[#This Row],[GameTime]])</f>
        <v>1</v>
      </c>
      <c r="S3030">
        <f>SUMIFS(Table2[number],Table2[Event],"Goal",Table2[H/U],"AWAY",Table2[GameID],Table2[[#This Row],[GameID]],Table2[GameTime],"&lt;="&amp;Table2[[#This Row],[GameTime]])</f>
        <v>3</v>
      </c>
      <c r="T3030" t="str">
        <f>IF(Table2[[#This Row],[Event]]="Goal",Table2[[#This Row],[Hscore]]&amp;"-"&amp;Table2[[#This Row],[Uscore]],"")</f>
        <v/>
      </c>
      <c r="U3030">
        <v>2005</v>
      </c>
      <c r="V3030" s="1">
        <f>Table2[[#This Row],[GameTime]]-(Table2[[#This Row],[period]]-1)*1200</f>
        <v>805</v>
      </c>
      <c r="W3030" s="1">
        <f>ROUNDDOWN(Table2[[#This Row],[Time]]/60,0)</f>
        <v>13</v>
      </c>
      <c r="X3030" s="1">
        <f>ROUNDDOWN((Table2[[#This Row],[Time]]/60-Table2[[#This Row],[Time2]])*60,0)</f>
        <v>25</v>
      </c>
      <c r="Y3030" s="1">
        <f>IF(Table2[[#This Row],[Time2]]&lt;10,0&amp;Table2[[#This Row],[Time2]],Table2[[#This Row],[Time2]])</f>
        <v>13</v>
      </c>
      <c r="Z3030" s="1">
        <f>IF(Table2[[#This Row],[Time3]]&lt;10,0&amp;Table2[[#This Row],[Time3]],Table2[[#This Row],[Time3]])</f>
        <v>25</v>
      </c>
      <c r="AA3030" s="2" t="str">
        <f>Table2[[#This Row],[Time4]]&amp;":"&amp;Table2[[#This Row],[Time5]]</f>
        <v>13:25</v>
      </c>
      <c r="AB3030" s="1" cm="1">
        <f t="array" ref="AB3030">IFERROR(IF(Table2[[#This Row],[code]]="","",_xlfn.IFS(AND(Table2[[#This Row],[code]]&lt;400,Table2[[#This Row],[code]]&lt;&gt;""),2,Table2[[#This Row],[code]]&gt;500,4)),"")</f>
        <v>2</v>
      </c>
      <c r="AC3030" s="1">
        <f>IF(Table2[[#This Row],[Event]]="Penalty",Table2[[#This Row],[number]],IF(Table2[[#This Row],[Event]]="Time-Out",401,""))</f>
        <v>204</v>
      </c>
      <c r="AD3030" s="1">
        <f>ROW(A3029)</f>
        <v>3029</v>
      </c>
      <c r="AE3030" s="1">
        <f>COUNTIFS(Table2[GameID],Table2[[#This Row],[GameID]],Table2[Column1],"&lt;="&amp;Table2[[#This Row],[Column1]])-1</f>
        <v>8</v>
      </c>
    </row>
    <row r="3031" spans="1:31" x14ac:dyDescent="0.45">
      <c r="A3031" t="s">
        <v>363</v>
      </c>
      <c r="B3031" t="str">
        <f>_xlfn.TEXTBEFORE(Table2[[#This Row],[Kamp]]," - ")</f>
        <v>ÅFK</v>
      </c>
      <c r="C3031" t="str">
        <f>_xlfn.TEXTAFTER(Table2[[#This Row],[Kamp]],"- ")</f>
        <v>BFC Vendsyssel</v>
      </c>
      <c r="D3031">
        <v>45276</v>
      </c>
      <c r="E3031">
        <v>75129</v>
      </c>
      <c r="F3031">
        <v>20232024</v>
      </c>
      <c r="G3031" t="s">
        <v>17</v>
      </c>
      <c r="H3031" t="s">
        <v>666</v>
      </c>
      <c r="I3031" t="s">
        <v>678</v>
      </c>
      <c r="J3031">
        <v>2</v>
      </c>
      <c r="K3031">
        <v>31407</v>
      </c>
      <c r="L3031">
        <v>502</v>
      </c>
      <c r="M3031" t="s">
        <v>631</v>
      </c>
      <c r="N3031" t="s">
        <v>462</v>
      </c>
      <c r="O3031" t="s">
        <v>634</v>
      </c>
      <c r="P3031">
        <v>15</v>
      </c>
      <c r="Q3031" t="s">
        <v>634</v>
      </c>
      <c r="R3031">
        <f>SUMIFS(Table2[number],Table2[Event],"Goal",Table2[H/U],"HOME",Table2[GameID],Table2[[#This Row],[GameID]],Table2[GameTime],"&lt;="&amp;Table2[[#This Row],[GameTime]])</f>
        <v>1</v>
      </c>
      <c r="S3031">
        <f>SUMIFS(Table2[number],Table2[Event],"Goal",Table2[H/U],"AWAY",Table2[GameID],Table2[[#This Row],[GameID]],Table2[GameTime],"&lt;="&amp;Table2[[#This Row],[GameTime]])</f>
        <v>3</v>
      </c>
      <c r="T3031" t="str">
        <f>IF(Table2[[#This Row],[Event]]="Goal",Table2[[#This Row],[Hscore]]&amp;"-"&amp;Table2[[#This Row],[Uscore]],"")</f>
        <v/>
      </c>
      <c r="U3031">
        <v>2242</v>
      </c>
      <c r="V3031" s="1">
        <f>Table2[[#This Row],[GameTime]]-(Table2[[#This Row],[period]]-1)*1200</f>
        <v>1042</v>
      </c>
      <c r="W3031" s="1">
        <f>ROUNDDOWN(Table2[[#This Row],[Time]]/60,0)</f>
        <v>17</v>
      </c>
      <c r="X3031" s="1">
        <f>ROUNDDOWN((Table2[[#This Row],[Time]]/60-Table2[[#This Row],[Time2]])*60,0)</f>
        <v>22</v>
      </c>
      <c r="Y3031" s="1">
        <f>IF(Table2[[#This Row],[Time2]]&lt;10,0&amp;Table2[[#This Row],[Time2]],Table2[[#This Row],[Time2]])</f>
        <v>17</v>
      </c>
      <c r="Z3031" s="1">
        <f>IF(Table2[[#This Row],[Time3]]&lt;10,0&amp;Table2[[#This Row],[Time3]],Table2[[#This Row],[Time3]])</f>
        <v>22</v>
      </c>
      <c r="AA3031" s="2" t="str">
        <f>Table2[[#This Row],[Time4]]&amp;":"&amp;Table2[[#This Row],[Time5]]</f>
        <v>17:22</v>
      </c>
      <c r="AB3031" s="1" cm="1">
        <f t="array" ref="AB3031">IFERROR(IF(Table2[[#This Row],[code]]="","",_xlfn.IFS(AND(Table2[[#This Row],[code]]&lt;400,Table2[[#This Row],[code]]&lt;&gt;""),2,Table2[[#This Row],[code]]&gt;500,4)),"")</f>
        <v>4</v>
      </c>
      <c r="AC3031" s="1">
        <f>IF(Table2[[#This Row],[Event]]="Penalty",Table2[[#This Row],[number]],IF(Table2[[#This Row],[Event]]="Time-Out",401,""))</f>
        <v>502</v>
      </c>
      <c r="AD3031" s="1">
        <f>ROW(A3030)</f>
        <v>3030</v>
      </c>
      <c r="AE3031" s="1">
        <f>COUNTIFS(Table2[GameID],Table2[[#This Row],[GameID]],Table2[Column1],"&lt;="&amp;Table2[[#This Row],[Column1]])-1</f>
        <v>9</v>
      </c>
    </row>
    <row r="3032" spans="1:31" x14ac:dyDescent="0.45">
      <c r="A3032" t="s">
        <v>363</v>
      </c>
      <c r="B3032" t="str">
        <f>_xlfn.TEXTBEFORE(Table2[[#This Row],[Kamp]]," - ")</f>
        <v>ÅFK</v>
      </c>
      <c r="C3032" t="str">
        <f>_xlfn.TEXTAFTER(Table2[[#This Row],[Kamp]],"- ")</f>
        <v>BFC Vendsyssel</v>
      </c>
      <c r="D3032">
        <v>45276</v>
      </c>
      <c r="E3032">
        <v>75129</v>
      </c>
      <c r="F3032">
        <v>20232024</v>
      </c>
      <c r="G3032" t="s">
        <v>17</v>
      </c>
      <c r="H3032" t="s">
        <v>664</v>
      </c>
      <c r="I3032" t="s">
        <v>677</v>
      </c>
      <c r="J3032">
        <v>2</v>
      </c>
      <c r="K3032">
        <v>31145</v>
      </c>
      <c r="L3032">
        <v>207</v>
      </c>
      <c r="M3032" t="s">
        <v>631</v>
      </c>
      <c r="N3032" t="s">
        <v>207</v>
      </c>
      <c r="O3032" t="s">
        <v>634</v>
      </c>
      <c r="P3032">
        <v>81</v>
      </c>
      <c r="Q3032" t="s">
        <v>634</v>
      </c>
      <c r="R3032">
        <f>SUMIFS(Table2[number],Table2[Event],"Goal",Table2[H/U],"HOME",Table2[GameID],Table2[[#This Row],[GameID]],Table2[GameTime],"&lt;="&amp;Table2[[#This Row],[GameTime]])</f>
        <v>1</v>
      </c>
      <c r="S3032">
        <f>SUMIFS(Table2[number],Table2[Event],"Goal",Table2[H/U],"AWAY",Table2[GameID],Table2[[#This Row],[GameID]],Table2[GameTime],"&lt;="&amp;Table2[[#This Row],[GameTime]])</f>
        <v>3</v>
      </c>
      <c r="T3032" t="str">
        <f>IF(Table2[[#This Row],[Event]]="Goal",Table2[[#This Row],[Hscore]]&amp;"-"&amp;Table2[[#This Row],[Uscore]],"")</f>
        <v/>
      </c>
      <c r="U3032">
        <v>2386</v>
      </c>
      <c r="V3032" s="1">
        <f>Table2[[#This Row],[GameTime]]-(Table2[[#This Row],[period]]-1)*1200</f>
        <v>1186</v>
      </c>
      <c r="W3032" s="1">
        <f>ROUNDDOWN(Table2[[#This Row],[Time]]/60,0)</f>
        <v>19</v>
      </c>
      <c r="X3032" s="1">
        <f>ROUNDDOWN((Table2[[#This Row],[Time]]/60-Table2[[#This Row],[Time2]])*60,0)</f>
        <v>45</v>
      </c>
      <c r="Y3032" s="1">
        <f>IF(Table2[[#This Row],[Time2]]&lt;10,0&amp;Table2[[#This Row],[Time2]],Table2[[#This Row],[Time2]])</f>
        <v>19</v>
      </c>
      <c r="Z3032" s="1">
        <f>IF(Table2[[#This Row],[Time3]]&lt;10,0&amp;Table2[[#This Row],[Time3]],Table2[[#This Row],[Time3]])</f>
        <v>45</v>
      </c>
      <c r="AA3032" s="2" t="str">
        <f>Table2[[#This Row],[Time4]]&amp;":"&amp;Table2[[#This Row],[Time5]]</f>
        <v>19:45</v>
      </c>
      <c r="AB3032" s="1" cm="1">
        <f t="array" ref="AB3032">IFERROR(IF(Table2[[#This Row],[code]]="","",_xlfn.IFS(AND(Table2[[#This Row],[code]]&lt;400,Table2[[#This Row],[code]]&lt;&gt;""),2,Table2[[#This Row],[code]]&gt;500,4)),"")</f>
        <v>2</v>
      </c>
      <c r="AC3032" s="1">
        <f>IF(Table2[[#This Row],[Event]]="Penalty",Table2[[#This Row],[number]],IF(Table2[[#This Row],[Event]]="Time-Out",401,""))</f>
        <v>207</v>
      </c>
      <c r="AD3032" s="1">
        <f>ROW(A3031)</f>
        <v>3031</v>
      </c>
      <c r="AE3032" s="1">
        <f>COUNTIFS(Table2[GameID],Table2[[#This Row],[GameID]],Table2[Column1],"&lt;="&amp;Table2[[#This Row],[Column1]])-1</f>
        <v>10</v>
      </c>
    </row>
    <row r="3033" spans="1:31" x14ac:dyDescent="0.45">
      <c r="A3033" t="s">
        <v>363</v>
      </c>
      <c r="B3033" t="str">
        <f>_xlfn.TEXTBEFORE(Table2[[#This Row],[Kamp]]," - ")</f>
        <v>ÅFK</v>
      </c>
      <c r="C3033" t="str">
        <f>_xlfn.TEXTAFTER(Table2[[#This Row],[Kamp]],"- ")</f>
        <v>BFC Vendsyssel</v>
      </c>
      <c r="D3033">
        <v>45276</v>
      </c>
      <c r="E3033">
        <v>75129</v>
      </c>
      <c r="F3033">
        <v>20232024</v>
      </c>
      <c r="G3033" t="s">
        <v>17</v>
      </c>
      <c r="H3033" t="s">
        <v>664</v>
      </c>
      <c r="I3033" t="s">
        <v>677</v>
      </c>
      <c r="J3033">
        <v>3</v>
      </c>
      <c r="K3033">
        <v>31145</v>
      </c>
      <c r="L3033">
        <v>1</v>
      </c>
      <c r="M3033" t="s">
        <v>630</v>
      </c>
      <c r="N3033" t="s">
        <v>197</v>
      </c>
      <c r="O3033" t="s">
        <v>335</v>
      </c>
      <c r="P3033">
        <v>15</v>
      </c>
      <c r="Q3033">
        <v>10</v>
      </c>
      <c r="R3033">
        <f>SUMIFS(Table2[number],Table2[Event],"Goal",Table2[H/U],"HOME",Table2[GameID],Table2[[#This Row],[GameID]],Table2[GameTime],"&lt;="&amp;Table2[[#This Row],[GameTime]])</f>
        <v>1</v>
      </c>
      <c r="S3033">
        <f>SUMIFS(Table2[number],Table2[Event],"Goal",Table2[H/U],"AWAY",Table2[GameID],Table2[[#This Row],[GameID]],Table2[GameTime],"&lt;="&amp;Table2[[#This Row],[GameTime]])</f>
        <v>4</v>
      </c>
      <c r="T3033" t="str">
        <f>IF(Table2[[#This Row],[Event]]="Goal",Table2[[#This Row],[Hscore]]&amp;"-"&amp;Table2[[#This Row],[Uscore]],"")</f>
        <v>1-4</v>
      </c>
      <c r="U3033">
        <v>2698</v>
      </c>
      <c r="V3033" s="1">
        <f>Table2[[#This Row],[GameTime]]-(Table2[[#This Row],[period]]-1)*1200</f>
        <v>298</v>
      </c>
      <c r="W3033" s="1">
        <f>ROUNDDOWN(Table2[[#This Row],[Time]]/60,0)</f>
        <v>4</v>
      </c>
      <c r="X3033" s="1">
        <f>ROUNDDOWN((Table2[[#This Row],[Time]]/60-Table2[[#This Row],[Time2]])*60,0)</f>
        <v>58</v>
      </c>
      <c r="Y3033" s="1" t="str">
        <f>IF(Table2[[#This Row],[Time2]]&lt;10,0&amp;Table2[[#This Row],[Time2]],Table2[[#This Row],[Time2]])</f>
        <v>04</v>
      </c>
      <c r="Z3033" s="1">
        <f>IF(Table2[[#This Row],[Time3]]&lt;10,0&amp;Table2[[#This Row],[Time3]],Table2[[#This Row],[Time3]])</f>
        <v>58</v>
      </c>
      <c r="AA3033" s="2" t="str">
        <f>Table2[[#This Row],[Time4]]&amp;":"&amp;Table2[[#This Row],[Time5]]</f>
        <v>04:58</v>
      </c>
      <c r="AB3033" s="1" t="str" cm="1">
        <f t="array" ref="AB3033">IFERROR(IF(Table2[[#This Row],[code]]="","",_xlfn.IFS(AND(Table2[[#This Row],[code]]&lt;400,Table2[[#This Row],[code]]&lt;&gt;""),2,Table2[[#This Row],[code]]&gt;500,4)),"")</f>
        <v/>
      </c>
      <c r="AC3033" s="1" t="str">
        <f>IF(Table2[[#This Row],[Event]]="Penalty",Table2[[#This Row],[number]],IF(Table2[[#This Row],[Event]]="Time-Out",401,""))</f>
        <v/>
      </c>
      <c r="AD3033" s="1">
        <f>ROW(A3032)</f>
        <v>3032</v>
      </c>
      <c r="AE3033" s="1">
        <f>COUNTIFS(Table2[GameID],Table2[[#This Row],[GameID]],Table2[Column1],"&lt;="&amp;Table2[[#This Row],[Column1]])-1</f>
        <v>11</v>
      </c>
    </row>
    <row r="3034" spans="1:31" x14ac:dyDescent="0.45">
      <c r="A3034" t="s">
        <v>363</v>
      </c>
      <c r="B3034" t="str">
        <f>_xlfn.TEXTBEFORE(Table2[[#This Row],[Kamp]]," - ")</f>
        <v>ÅFK</v>
      </c>
      <c r="C3034" t="str">
        <f>_xlfn.TEXTAFTER(Table2[[#This Row],[Kamp]],"- ")</f>
        <v>BFC Vendsyssel</v>
      </c>
      <c r="D3034">
        <v>45276</v>
      </c>
      <c r="E3034">
        <v>75129</v>
      </c>
      <c r="F3034">
        <v>20232024</v>
      </c>
      <c r="G3034" t="s">
        <v>17</v>
      </c>
      <c r="H3034" t="s">
        <v>664</v>
      </c>
      <c r="I3034" t="s">
        <v>677</v>
      </c>
      <c r="J3034">
        <v>3</v>
      </c>
      <c r="K3034">
        <v>31145</v>
      </c>
      <c r="L3034">
        <v>1</v>
      </c>
      <c r="M3034" t="s">
        <v>630</v>
      </c>
      <c r="N3034" t="s">
        <v>197</v>
      </c>
      <c r="O3034" t="s">
        <v>335</v>
      </c>
      <c r="P3034">
        <v>15</v>
      </c>
      <c r="Q3034">
        <v>10</v>
      </c>
      <c r="R3034">
        <f>SUMIFS(Table2[number],Table2[Event],"Goal",Table2[H/U],"HOME",Table2[GameID],Table2[[#This Row],[GameID]],Table2[GameTime],"&lt;="&amp;Table2[[#This Row],[GameTime]])</f>
        <v>1</v>
      </c>
      <c r="S3034">
        <f>SUMIFS(Table2[number],Table2[Event],"Goal",Table2[H/U],"AWAY",Table2[GameID],Table2[[#This Row],[GameID]],Table2[GameTime],"&lt;="&amp;Table2[[#This Row],[GameTime]])</f>
        <v>5</v>
      </c>
      <c r="T3034" t="str">
        <f>IF(Table2[[#This Row],[Event]]="Goal",Table2[[#This Row],[Hscore]]&amp;"-"&amp;Table2[[#This Row],[Uscore]],"")</f>
        <v>1-5</v>
      </c>
      <c r="U3034">
        <v>2774</v>
      </c>
      <c r="V3034" s="1">
        <f>Table2[[#This Row],[GameTime]]-(Table2[[#This Row],[period]]-1)*1200</f>
        <v>374</v>
      </c>
      <c r="W3034" s="1">
        <f>ROUNDDOWN(Table2[[#This Row],[Time]]/60,0)</f>
        <v>6</v>
      </c>
      <c r="X3034" s="1">
        <f>ROUNDDOWN((Table2[[#This Row],[Time]]/60-Table2[[#This Row],[Time2]])*60,0)</f>
        <v>14</v>
      </c>
      <c r="Y3034" s="1" t="str">
        <f>IF(Table2[[#This Row],[Time2]]&lt;10,0&amp;Table2[[#This Row],[Time2]],Table2[[#This Row],[Time2]])</f>
        <v>06</v>
      </c>
      <c r="Z3034" s="1">
        <f>IF(Table2[[#This Row],[Time3]]&lt;10,0&amp;Table2[[#This Row],[Time3]],Table2[[#This Row],[Time3]])</f>
        <v>14</v>
      </c>
      <c r="AA3034" s="2" t="str">
        <f>Table2[[#This Row],[Time4]]&amp;":"&amp;Table2[[#This Row],[Time5]]</f>
        <v>06:14</v>
      </c>
      <c r="AB3034" s="1" t="str" cm="1">
        <f t="array" ref="AB3034">IFERROR(IF(Table2[[#This Row],[code]]="","",_xlfn.IFS(AND(Table2[[#This Row],[code]]&lt;400,Table2[[#This Row],[code]]&lt;&gt;""),2,Table2[[#This Row],[code]]&gt;500,4)),"")</f>
        <v/>
      </c>
      <c r="AC3034" s="1" t="str">
        <f>IF(Table2[[#This Row],[Event]]="Penalty",Table2[[#This Row],[number]],IF(Table2[[#This Row],[Event]]="Time-Out",401,""))</f>
        <v/>
      </c>
      <c r="AD3034" s="1">
        <f>ROW(A3033)</f>
        <v>3033</v>
      </c>
      <c r="AE3034" s="1">
        <f>COUNTIFS(Table2[GameID],Table2[[#This Row],[GameID]],Table2[Column1],"&lt;="&amp;Table2[[#This Row],[Column1]])-1</f>
        <v>12</v>
      </c>
    </row>
    <row r="3035" spans="1:31" x14ac:dyDescent="0.45">
      <c r="A3035" t="s">
        <v>363</v>
      </c>
      <c r="B3035" t="str">
        <f>_xlfn.TEXTBEFORE(Table2[[#This Row],[Kamp]]," - ")</f>
        <v>ÅFK</v>
      </c>
      <c r="C3035" t="str">
        <f>_xlfn.TEXTAFTER(Table2[[#This Row],[Kamp]],"- ")</f>
        <v>BFC Vendsyssel</v>
      </c>
      <c r="D3035">
        <v>45276</v>
      </c>
      <c r="E3035">
        <v>75129</v>
      </c>
      <c r="F3035">
        <v>20232024</v>
      </c>
      <c r="G3035" t="s">
        <v>17</v>
      </c>
      <c r="H3035" t="s">
        <v>664</v>
      </c>
      <c r="I3035" t="s">
        <v>677</v>
      </c>
      <c r="J3035">
        <v>3</v>
      </c>
      <c r="K3035">
        <v>31145</v>
      </c>
      <c r="L3035">
        <v>1</v>
      </c>
      <c r="M3035" t="s">
        <v>630</v>
      </c>
      <c r="N3035" t="s">
        <v>211</v>
      </c>
      <c r="O3035" t="s">
        <v>206</v>
      </c>
      <c r="P3035">
        <v>89</v>
      </c>
      <c r="Q3035">
        <v>61</v>
      </c>
      <c r="R3035">
        <f>SUMIFS(Table2[number],Table2[Event],"Goal",Table2[H/U],"HOME",Table2[GameID],Table2[[#This Row],[GameID]],Table2[GameTime],"&lt;="&amp;Table2[[#This Row],[GameTime]])</f>
        <v>1</v>
      </c>
      <c r="S3035">
        <f>SUMIFS(Table2[number],Table2[Event],"Goal",Table2[H/U],"AWAY",Table2[GameID],Table2[[#This Row],[GameID]],Table2[GameTime],"&lt;="&amp;Table2[[#This Row],[GameTime]])</f>
        <v>6</v>
      </c>
      <c r="T3035" t="str">
        <f>IF(Table2[[#This Row],[Event]]="Goal",Table2[[#This Row],[Hscore]]&amp;"-"&amp;Table2[[#This Row],[Uscore]],"")</f>
        <v>1-6</v>
      </c>
      <c r="U3035">
        <v>2825</v>
      </c>
      <c r="V3035" s="1">
        <f>Table2[[#This Row],[GameTime]]-(Table2[[#This Row],[period]]-1)*1200</f>
        <v>425</v>
      </c>
      <c r="W3035" s="1">
        <f>ROUNDDOWN(Table2[[#This Row],[Time]]/60,0)</f>
        <v>7</v>
      </c>
      <c r="X3035" s="1">
        <f>ROUNDDOWN((Table2[[#This Row],[Time]]/60-Table2[[#This Row],[Time2]])*60,0)</f>
        <v>4</v>
      </c>
      <c r="Y3035" s="1" t="str">
        <f>IF(Table2[[#This Row],[Time2]]&lt;10,0&amp;Table2[[#This Row],[Time2]],Table2[[#This Row],[Time2]])</f>
        <v>07</v>
      </c>
      <c r="Z3035" s="1" t="str">
        <f>IF(Table2[[#This Row],[Time3]]&lt;10,0&amp;Table2[[#This Row],[Time3]],Table2[[#This Row],[Time3]])</f>
        <v>04</v>
      </c>
      <c r="AA3035" s="2" t="str">
        <f>Table2[[#This Row],[Time4]]&amp;":"&amp;Table2[[#This Row],[Time5]]</f>
        <v>07:04</v>
      </c>
      <c r="AB3035" s="1" t="str" cm="1">
        <f t="array" ref="AB3035">IFERROR(IF(Table2[[#This Row],[code]]="","",_xlfn.IFS(AND(Table2[[#This Row],[code]]&lt;400,Table2[[#This Row],[code]]&lt;&gt;""),2,Table2[[#This Row],[code]]&gt;500,4)),"")</f>
        <v/>
      </c>
      <c r="AC3035" s="1" t="str">
        <f>IF(Table2[[#This Row],[Event]]="Penalty",Table2[[#This Row],[number]],IF(Table2[[#This Row],[Event]]="Time-Out",401,""))</f>
        <v/>
      </c>
      <c r="AD3035" s="1">
        <f>ROW(A3034)</f>
        <v>3034</v>
      </c>
      <c r="AE3035" s="1">
        <f>COUNTIFS(Table2[GameID],Table2[[#This Row],[GameID]],Table2[Column1],"&lt;="&amp;Table2[[#This Row],[Column1]])-1</f>
        <v>13</v>
      </c>
    </row>
    <row r="3036" spans="1:31" x14ac:dyDescent="0.45">
      <c r="A3036" t="s">
        <v>363</v>
      </c>
      <c r="B3036" t="str">
        <f>_xlfn.TEXTBEFORE(Table2[[#This Row],[Kamp]]," - ")</f>
        <v>ÅFK</v>
      </c>
      <c r="C3036" t="str">
        <f>_xlfn.TEXTAFTER(Table2[[#This Row],[Kamp]],"- ")</f>
        <v>BFC Vendsyssel</v>
      </c>
      <c r="D3036">
        <v>45276</v>
      </c>
      <c r="E3036">
        <v>75129</v>
      </c>
      <c r="F3036">
        <v>20232024</v>
      </c>
      <c r="G3036" t="s">
        <v>17</v>
      </c>
      <c r="H3036" t="s">
        <v>664</v>
      </c>
      <c r="I3036" t="s">
        <v>677</v>
      </c>
      <c r="J3036">
        <v>3</v>
      </c>
      <c r="K3036">
        <v>31145</v>
      </c>
      <c r="L3036">
        <v>1</v>
      </c>
      <c r="M3036" t="s">
        <v>630</v>
      </c>
      <c r="N3036" t="s">
        <v>233</v>
      </c>
      <c r="O3036" t="s">
        <v>634</v>
      </c>
      <c r="P3036">
        <v>11</v>
      </c>
      <c r="Q3036" t="s">
        <v>634</v>
      </c>
      <c r="R3036">
        <f>SUMIFS(Table2[number],Table2[Event],"Goal",Table2[H/U],"HOME",Table2[GameID],Table2[[#This Row],[GameID]],Table2[GameTime],"&lt;="&amp;Table2[[#This Row],[GameTime]])</f>
        <v>1</v>
      </c>
      <c r="S3036">
        <f>SUMIFS(Table2[number],Table2[Event],"Goal",Table2[H/U],"AWAY",Table2[GameID],Table2[[#This Row],[GameID]],Table2[GameTime],"&lt;="&amp;Table2[[#This Row],[GameTime]])</f>
        <v>7</v>
      </c>
      <c r="T3036" t="str">
        <f>IF(Table2[[#This Row],[Event]]="Goal",Table2[[#This Row],[Hscore]]&amp;"-"&amp;Table2[[#This Row],[Uscore]],"")</f>
        <v>1-7</v>
      </c>
      <c r="U3036">
        <v>2847</v>
      </c>
      <c r="V3036" s="1">
        <f>Table2[[#This Row],[GameTime]]-(Table2[[#This Row],[period]]-1)*1200</f>
        <v>447</v>
      </c>
      <c r="W3036" s="1">
        <f>ROUNDDOWN(Table2[[#This Row],[Time]]/60,0)</f>
        <v>7</v>
      </c>
      <c r="X3036" s="1">
        <f>ROUNDDOWN((Table2[[#This Row],[Time]]/60-Table2[[#This Row],[Time2]])*60,0)</f>
        <v>27</v>
      </c>
      <c r="Y3036" s="1" t="str">
        <f>IF(Table2[[#This Row],[Time2]]&lt;10,0&amp;Table2[[#This Row],[Time2]],Table2[[#This Row],[Time2]])</f>
        <v>07</v>
      </c>
      <c r="Z3036" s="1">
        <f>IF(Table2[[#This Row],[Time3]]&lt;10,0&amp;Table2[[#This Row],[Time3]],Table2[[#This Row],[Time3]])</f>
        <v>27</v>
      </c>
      <c r="AA3036" s="2" t="str">
        <f>Table2[[#This Row],[Time4]]&amp;":"&amp;Table2[[#This Row],[Time5]]</f>
        <v>07:27</v>
      </c>
      <c r="AB3036" s="1" t="str" cm="1">
        <f t="array" ref="AB3036">IFERROR(IF(Table2[[#This Row],[code]]="","",_xlfn.IFS(AND(Table2[[#This Row],[code]]&lt;400,Table2[[#This Row],[code]]&lt;&gt;""),2,Table2[[#This Row],[code]]&gt;500,4)),"")</f>
        <v/>
      </c>
      <c r="AC3036" s="1" t="str">
        <f>IF(Table2[[#This Row],[Event]]="Penalty",Table2[[#This Row],[number]],IF(Table2[[#This Row],[Event]]="Time-Out",401,""))</f>
        <v/>
      </c>
      <c r="AD3036" s="1">
        <f>ROW(A3035)</f>
        <v>3035</v>
      </c>
      <c r="AE3036" s="1">
        <f>COUNTIFS(Table2[GameID],Table2[[#This Row],[GameID]],Table2[Column1],"&lt;="&amp;Table2[[#This Row],[Column1]])-1</f>
        <v>14</v>
      </c>
    </row>
    <row r="3037" spans="1:31" x14ac:dyDescent="0.45">
      <c r="A3037" t="s">
        <v>363</v>
      </c>
      <c r="B3037" t="str">
        <f>_xlfn.TEXTBEFORE(Table2[[#This Row],[Kamp]]," - ")</f>
        <v>ÅFK</v>
      </c>
      <c r="C3037" t="str">
        <f>_xlfn.TEXTAFTER(Table2[[#This Row],[Kamp]],"- ")</f>
        <v>BFC Vendsyssel</v>
      </c>
      <c r="D3037">
        <v>45276</v>
      </c>
      <c r="E3037">
        <v>75129</v>
      </c>
      <c r="F3037">
        <v>20232024</v>
      </c>
      <c r="G3037" t="s">
        <v>17</v>
      </c>
      <c r="H3037" t="s">
        <v>664</v>
      </c>
      <c r="I3037" t="s">
        <v>677</v>
      </c>
      <c r="J3037">
        <v>3</v>
      </c>
      <c r="K3037">
        <v>31145</v>
      </c>
      <c r="L3037">
        <v>206</v>
      </c>
      <c r="M3037" t="s">
        <v>631</v>
      </c>
      <c r="N3037" t="s">
        <v>211</v>
      </c>
      <c r="O3037" t="s">
        <v>634</v>
      </c>
      <c r="P3037">
        <v>89</v>
      </c>
      <c r="Q3037" t="s">
        <v>634</v>
      </c>
      <c r="R3037">
        <f>SUMIFS(Table2[number],Table2[Event],"Goal",Table2[H/U],"HOME",Table2[GameID],Table2[[#This Row],[GameID]],Table2[GameTime],"&lt;="&amp;Table2[[#This Row],[GameTime]])</f>
        <v>1</v>
      </c>
      <c r="S3037">
        <f>SUMIFS(Table2[number],Table2[Event],"Goal",Table2[H/U],"AWAY",Table2[GameID],Table2[[#This Row],[GameID]],Table2[GameTime],"&lt;="&amp;Table2[[#This Row],[GameTime]])</f>
        <v>7</v>
      </c>
      <c r="T3037" t="str">
        <f>IF(Table2[[#This Row],[Event]]="Goal",Table2[[#This Row],[Hscore]]&amp;"-"&amp;Table2[[#This Row],[Uscore]],"")</f>
        <v/>
      </c>
      <c r="U3037">
        <v>3471</v>
      </c>
      <c r="V3037" s="1">
        <f>Table2[[#This Row],[GameTime]]-(Table2[[#This Row],[period]]-1)*1200</f>
        <v>1071</v>
      </c>
      <c r="W3037" s="1">
        <f>ROUNDDOWN(Table2[[#This Row],[Time]]/60,0)</f>
        <v>17</v>
      </c>
      <c r="X3037" s="1">
        <f>ROUNDDOWN((Table2[[#This Row],[Time]]/60-Table2[[#This Row],[Time2]])*60,0)</f>
        <v>51</v>
      </c>
      <c r="Y3037" s="1">
        <f>IF(Table2[[#This Row],[Time2]]&lt;10,0&amp;Table2[[#This Row],[Time2]],Table2[[#This Row],[Time2]])</f>
        <v>17</v>
      </c>
      <c r="Z3037" s="1">
        <f>IF(Table2[[#This Row],[Time3]]&lt;10,0&amp;Table2[[#This Row],[Time3]],Table2[[#This Row],[Time3]])</f>
        <v>51</v>
      </c>
      <c r="AA3037" s="2" t="str">
        <f>Table2[[#This Row],[Time4]]&amp;":"&amp;Table2[[#This Row],[Time5]]</f>
        <v>17:51</v>
      </c>
      <c r="AB3037" s="1" cm="1">
        <f t="array" ref="AB3037">IFERROR(IF(Table2[[#This Row],[code]]="","",_xlfn.IFS(AND(Table2[[#This Row],[code]]&lt;400,Table2[[#This Row],[code]]&lt;&gt;""),2,Table2[[#This Row],[code]]&gt;500,4)),"")</f>
        <v>2</v>
      </c>
      <c r="AC3037" s="1">
        <f>IF(Table2[[#This Row],[Event]]="Penalty",Table2[[#This Row],[number]],IF(Table2[[#This Row],[Event]]="Time-Out",401,""))</f>
        <v>206</v>
      </c>
      <c r="AD3037" s="1">
        <f>ROW(A3036)</f>
        <v>3036</v>
      </c>
      <c r="AE3037" s="1">
        <f>COUNTIFS(Table2[GameID],Table2[[#This Row],[GameID]],Table2[Column1],"&lt;="&amp;Table2[[#This Row],[Column1]])-1</f>
        <v>15</v>
      </c>
    </row>
    <row r="3038" spans="1:31" x14ac:dyDescent="0.45">
      <c r="A3038" t="s">
        <v>363</v>
      </c>
      <c r="B3038" t="str">
        <f>_xlfn.TEXTBEFORE(Table2[[#This Row],[Kamp]]," - ")</f>
        <v>ÅFK</v>
      </c>
      <c r="C3038" t="str">
        <f>_xlfn.TEXTAFTER(Table2[[#This Row],[Kamp]],"- ")</f>
        <v>BFC Vendsyssel</v>
      </c>
      <c r="D3038">
        <v>45276</v>
      </c>
      <c r="E3038">
        <v>75129</v>
      </c>
      <c r="F3038">
        <v>20232024</v>
      </c>
      <c r="G3038" t="s">
        <v>17</v>
      </c>
      <c r="H3038" t="s">
        <v>666</v>
      </c>
      <c r="I3038" t="s">
        <v>678</v>
      </c>
      <c r="J3038">
        <v>3</v>
      </c>
      <c r="K3038">
        <v>31407</v>
      </c>
      <c r="L3038">
        <v>101</v>
      </c>
      <c r="M3038" t="s">
        <v>631</v>
      </c>
      <c r="N3038" t="s">
        <v>461</v>
      </c>
      <c r="O3038" t="s">
        <v>634</v>
      </c>
      <c r="P3038">
        <v>6</v>
      </c>
      <c r="Q3038" t="s">
        <v>634</v>
      </c>
      <c r="R3038">
        <f>SUMIFS(Table2[number],Table2[Event],"Goal",Table2[H/U],"HOME",Table2[GameID],Table2[[#This Row],[GameID]],Table2[GameTime],"&lt;="&amp;Table2[[#This Row],[GameTime]])</f>
        <v>1</v>
      </c>
      <c r="S3038">
        <f>SUMIFS(Table2[number],Table2[Event],"Goal",Table2[H/U],"AWAY",Table2[GameID],Table2[[#This Row],[GameID]],Table2[GameTime],"&lt;="&amp;Table2[[#This Row],[GameTime]])</f>
        <v>7</v>
      </c>
      <c r="T3038" t="str">
        <f>IF(Table2[[#This Row],[Event]]="Goal",Table2[[#This Row],[Hscore]]&amp;"-"&amp;Table2[[#This Row],[Uscore]],"")</f>
        <v/>
      </c>
      <c r="U3038">
        <v>3599</v>
      </c>
      <c r="V3038" s="1">
        <f>Table2[[#This Row],[GameTime]]-(Table2[[#This Row],[period]]-1)*1200</f>
        <v>1199</v>
      </c>
      <c r="W3038" s="1">
        <f>ROUNDDOWN(Table2[[#This Row],[Time]]/60,0)</f>
        <v>19</v>
      </c>
      <c r="X3038" s="1">
        <f>ROUNDDOWN((Table2[[#This Row],[Time]]/60-Table2[[#This Row],[Time2]])*60,0)</f>
        <v>59</v>
      </c>
      <c r="Y3038" s="1">
        <f>IF(Table2[[#This Row],[Time2]]&lt;10,0&amp;Table2[[#This Row],[Time2]],Table2[[#This Row],[Time2]])</f>
        <v>19</v>
      </c>
      <c r="Z3038" s="1">
        <f>IF(Table2[[#This Row],[Time3]]&lt;10,0&amp;Table2[[#This Row],[Time3]],Table2[[#This Row],[Time3]])</f>
        <v>59</v>
      </c>
      <c r="AA3038" s="2" t="str">
        <f>Table2[[#This Row],[Time4]]&amp;":"&amp;Table2[[#This Row],[Time5]]</f>
        <v>19:59</v>
      </c>
      <c r="AB3038" s="1" cm="1">
        <f t="array" ref="AB3038">IFERROR(IF(Table2[[#This Row],[code]]="","",_xlfn.IFS(AND(Table2[[#This Row],[code]]&lt;400,Table2[[#This Row],[code]]&lt;&gt;""),2,Table2[[#This Row],[code]]&gt;500,4)),"")</f>
        <v>2</v>
      </c>
      <c r="AC3038" s="1">
        <f>IF(Table2[[#This Row],[Event]]="Penalty",Table2[[#This Row],[number]],IF(Table2[[#This Row],[Event]]="Time-Out",401,""))</f>
        <v>101</v>
      </c>
      <c r="AD3038" s="1">
        <f>ROW(A3037)</f>
        <v>3037</v>
      </c>
      <c r="AE3038" s="1">
        <f>COUNTIFS(Table2[GameID],Table2[[#This Row],[GameID]],Table2[Column1],"&lt;="&amp;Table2[[#This Row],[Column1]])-1</f>
        <v>16</v>
      </c>
    </row>
    <row r="3039" spans="1:31" x14ac:dyDescent="0.45">
      <c r="A3039" t="s">
        <v>363</v>
      </c>
      <c r="B3039" t="str">
        <f>_xlfn.TEXTBEFORE(Table2[[#This Row],[Kamp]]," - ")</f>
        <v>ÅFK</v>
      </c>
      <c r="C3039" t="str">
        <f>_xlfn.TEXTAFTER(Table2[[#This Row],[Kamp]],"- ")</f>
        <v>BFC Vendsyssel</v>
      </c>
      <c r="D3039">
        <v>45276</v>
      </c>
      <c r="E3039">
        <v>75129</v>
      </c>
      <c r="F3039">
        <v>20232024</v>
      </c>
      <c r="G3039" t="s">
        <v>17</v>
      </c>
      <c r="H3039" t="s">
        <v>664</v>
      </c>
      <c r="I3039" t="s">
        <v>677</v>
      </c>
      <c r="J3039">
        <v>5</v>
      </c>
      <c r="K3039">
        <v>31145</v>
      </c>
      <c r="L3039">
        <v>1</v>
      </c>
      <c r="M3039" t="s">
        <v>630</v>
      </c>
      <c r="N3039" t="s">
        <v>335</v>
      </c>
      <c r="O3039" t="s">
        <v>634</v>
      </c>
      <c r="P3039">
        <v>10</v>
      </c>
      <c r="Q3039" t="s">
        <v>634</v>
      </c>
      <c r="R3039">
        <f>SUMIFS(Table2[number],Table2[Event],"Goal",Table2[H/U],"HOME",Table2[GameID],Table2[[#This Row],[GameID]],Table2[GameTime],"&lt;="&amp;Table2[[#This Row],[GameTime]])</f>
        <v>1</v>
      </c>
      <c r="S3039">
        <f>SUMIFS(Table2[number],Table2[Event],"Goal",Table2[H/U],"AWAY",Table2[GameID],Table2[[#This Row],[GameID]],Table2[GameTime],"&lt;="&amp;Table2[[#This Row],[GameTime]])</f>
        <v>8</v>
      </c>
      <c r="T3039" t="str">
        <f>IF(Table2[[#This Row],[Event]]="Goal",Table2[[#This Row],[Hscore]]&amp;"-"&amp;Table2[[#This Row],[Uscore]],"")</f>
        <v>1-8</v>
      </c>
      <c r="U3039">
        <v>4957</v>
      </c>
      <c r="V3039" s="1">
        <f>Table2[[#This Row],[GameTime]]-(Table2[[#This Row],[period]]-1)*1200</f>
        <v>157</v>
      </c>
      <c r="W3039" s="1">
        <f>ROUNDDOWN(Table2[[#This Row],[Time]]/60,0)</f>
        <v>2</v>
      </c>
      <c r="X3039" s="1">
        <f>ROUNDDOWN((Table2[[#This Row],[Time]]/60-Table2[[#This Row],[Time2]])*60,0)</f>
        <v>37</v>
      </c>
      <c r="Y3039" s="1" t="str">
        <f>IF(Table2[[#This Row],[Time2]]&lt;10,0&amp;Table2[[#This Row],[Time2]],Table2[[#This Row],[Time2]])</f>
        <v>02</v>
      </c>
      <c r="Z3039" s="1">
        <f>IF(Table2[[#This Row],[Time3]]&lt;10,0&amp;Table2[[#This Row],[Time3]],Table2[[#This Row],[Time3]])</f>
        <v>37</v>
      </c>
      <c r="AA3039" s="2" t="str">
        <f>Table2[[#This Row],[Time4]]&amp;":"&amp;Table2[[#This Row],[Time5]]</f>
        <v>02:37</v>
      </c>
      <c r="AB3039" s="1" t="str" cm="1">
        <f t="array" ref="AB3039">IFERROR(IF(Table2[[#This Row],[code]]="","",_xlfn.IFS(AND(Table2[[#This Row],[code]]&lt;400,Table2[[#This Row],[code]]&lt;&gt;""),2,Table2[[#This Row],[code]]&gt;500,4)),"")</f>
        <v/>
      </c>
      <c r="AC3039" s="1" t="str">
        <f>IF(Table2[[#This Row],[Event]]="Penalty",Table2[[#This Row],[number]],IF(Table2[[#This Row],[Event]]="Time-Out",401,""))</f>
        <v/>
      </c>
      <c r="AD3039" s="1">
        <f>ROW(A3038)</f>
        <v>3038</v>
      </c>
      <c r="AE3039" s="1">
        <f>COUNTIFS(Table2[GameID],Table2[[#This Row],[GameID]],Table2[Column1],"&lt;="&amp;Table2[[#This Row],[Column1]])-1</f>
        <v>17</v>
      </c>
    </row>
    <row r="3040" spans="1:31" x14ac:dyDescent="0.45">
      <c r="A3040" t="s">
        <v>562</v>
      </c>
      <c r="B3040" t="str">
        <f>_xlfn.TEXTBEFORE(Table2[[#This Row],[Kamp]]," - ")</f>
        <v>Odense Floorball</v>
      </c>
      <c r="C3040" t="str">
        <f>_xlfn.TEXTAFTER(Table2[[#This Row],[Kamp]],"- ")</f>
        <v>Sunds Seahawks</v>
      </c>
      <c r="D3040">
        <v>45248</v>
      </c>
      <c r="E3040">
        <v>75130</v>
      </c>
      <c r="F3040">
        <v>20232024</v>
      </c>
      <c r="G3040" t="s">
        <v>17</v>
      </c>
      <c r="H3040" t="s">
        <v>668</v>
      </c>
      <c r="I3040" t="s">
        <v>677</v>
      </c>
      <c r="J3040">
        <v>1</v>
      </c>
      <c r="K3040">
        <v>31144</v>
      </c>
      <c r="L3040">
        <v>1</v>
      </c>
      <c r="M3040" t="s">
        <v>630</v>
      </c>
      <c r="N3040" t="s">
        <v>50</v>
      </c>
      <c r="O3040" t="s">
        <v>215</v>
      </c>
      <c r="P3040">
        <v>63</v>
      </c>
      <c r="Q3040">
        <v>9</v>
      </c>
      <c r="R3040">
        <f>SUMIFS(Table2[number],Table2[Event],"Goal",Table2[H/U],"HOME",Table2[GameID],Table2[[#This Row],[GameID]],Table2[GameTime],"&lt;="&amp;Table2[[#This Row],[GameTime]])</f>
        <v>0</v>
      </c>
      <c r="S3040">
        <f>SUMIFS(Table2[number],Table2[Event],"Goal",Table2[H/U],"AWAY",Table2[GameID],Table2[[#This Row],[GameID]],Table2[GameTime],"&lt;="&amp;Table2[[#This Row],[GameTime]])</f>
        <v>1</v>
      </c>
      <c r="T3040" t="str">
        <f>IF(Table2[[#This Row],[Event]]="Goal",Table2[[#This Row],[Hscore]]&amp;"-"&amp;Table2[[#This Row],[Uscore]],"")</f>
        <v>0-1</v>
      </c>
      <c r="U3040">
        <v>237</v>
      </c>
      <c r="V3040" s="1">
        <f>Table2[[#This Row],[GameTime]]-(Table2[[#This Row],[period]]-1)*1200</f>
        <v>237</v>
      </c>
      <c r="W3040" s="1">
        <f>ROUNDDOWN(Table2[[#This Row],[Time]]/60,0)</f>
        <v>3</v>
      </c>
      <c r="X3040" s="1">
        <f>ROUNDDOWN((Table2[[#This Row],[Time]]/60-Table2[[#This Row],[Time2]])*60,0)</f>
        <v>57</v>
      </c>
      <c r="Y3040" s="1" t="str">
        <f>IF(Table2[[#This Row],[Time2]]&lt;10,0&amp;Table2[[#This Row],[Time2]],Table2[[#This Row],[Time2]])</f>
        <v>03</v>
      </c>
      <c r="Z3040" s="1">
        <f>IF(Table2[[#This Row],[Time3]]&lt;10,0&amp;Table2[[#This Row],[Time3]],Table2[[#This Row],[Time3]])</f>
        <v>57</v>
      </c>
      <c r="AA3040" s="2" t="str">
        <f>Table2[[#This Row],[Time4]]&amp;":"&amp;Table2[[#This Row],[Time5]]</f>
        <v>03:57</v>
      </c>
      <c r="AB3040" s="1" t="str" cm="1">
        <f t="array" ref="AB3040">IFERROR(IF(Table2[[#This Row],[code]]="","",_xlfn.IFS(AND(Table2[[#This Row],[code]]&lt;400,Table2[[#This Row],[code]]&lt;&gt;""),2,Table2[[#This Row],[code]]&gt;500,4)),"")</f>
        <v/>
      </c>
      <c r="AC3040" s="1" t="str">
        <f>IF(Table2[[#This Row],[Event]]="Penalty",Table2[[#This Row],[number]],IF(Table2[[#This Row],[Event]]="Time-Out",401,""))</f>
        <v/>
      </c>
      <c r="AD3040" s="1">
        <f>ROW(A3039)</f>
        <v>3039</v>
      </c>
      <c r="AE3040" s="1">
        <f>COUNTIFS(Table2[GameID],Table2[[#This Row],[GameID]],Table2[Column1],"&lt;="&amp;Table2[[#This Row],[Column1]])-1</f>
        <v>0</v>
      </c>
    </row>
    <row r="3041" spans="1:31" x14ac:dyDescent="0.45">
      <c r="A3041" t="s">
        <v>562</v>
      </c>
      <c r="B3041" t="str">
        <f>_xlfn.TEXTBEFORE(Table2[[#This Row],[Kamp]]," - ")</f>
        <v>Odense Floorball</v>
      </c>
      <c r="C3041" t="str">
        <f>_xlfn.TEXTAFTER(Table2[[#This Row],[Kamp]],"- ")</f>
        <v>Sunds Seahawks</v>
      </c>
      <c r="D3041">
        <v>45248</v>
      </c>
      <c r="E3041">
        <v>75130</v>
      </c>
      <c r="F3041">
        <v>20232024</v>
      </c>
      <c r="G3041" t="s">
        <v>17</v>
      </c>
      <c r="H3041" t="s">
        <v>668</v>
      </c>
      <c r="I3041" t="s">
        <v>677</v>
      </c>
      <c r="J3041">
        <v>1</v>
      </c>
      <c r="K3041">
        <v>31144</v>
      </c>
      <c r="L3041">
        <v>1</v>
      </c>
      <c r="M3041" t="s">
        <v>630</v>
      </c>
      <c r="N3041" t="s">
        <v>219</v>
      </c>
      <c r="O3041" t="s">
        <v>231</v>
      </c>
      <c r="P3041">
        <v>23</v>
      </c>
      <c r="Q3041">
        <v>97</v>
      </c>
      <c r="R3041">
        <f>SUMIFS(Table2[number],Table2[Event],"Goal",Table2[H/U],"HOME",Table2[GameID],Table2[[#This Row],[GameID]],Table2[GameTime],"&lt;="&amp;Table2[[#This Row],[GameTime]])</f>
        <v>0</v>
      </c>
      <c r="S3041">
        <f>SUMIFS(Table2[number],Table2[Event],"Goal",Table2[H/U],"AWAY",Table2[GameID],Table2[[#This Row],[GameID]],Table2[GameTime],"&lt;="&amp;Table2[[#This Row],[GameTime]])</f>
        <v>2</v>
      </c>
      <c r="T3041" t="str">
        <f>IF(Table2[[#This Row],[Event]]="Goal",Table2[[#This Row],[Hscore]]&amp;"-"&amp;Table2[[#This Row],[Uscore]],"")</f>
        <v>0-2</v>
      </c>
      <c r="U3041">
        <v>358</v>
      </c>
      <c r="V3041" s="1">
        <f>Table2[[#This Row],[GameTime]]-(Table2[[#This Row],[period]]-1)*1200</f>
        <v>358</v>
      </c>
      <c r="W3041" s="1">
        <f>ROUNDDOWN(Table2[[#This Row],[Time]]/60,0)</f>
        <v>5</v>
      </c>
      <c r="X3041" s="1">
        <f>ROUNDDOWN((Table2[[#This Row],[Time]]/60-Table2[[#This Row],[Time2]])*60,0)</f>
        <v>58</v>
      </c>
      <c r="Y3041" s="1" t="str">
        <f>IF(Table2[[#This Row],[Time2]]&lt;10,0&amp;Table2[[#This Row],[Time2]],Table2[[#This Row],[Time2]])</f>
        <v>05</v>
      </c>
      <c r="Z3041" s="1">
        <f>IF(Table2[[#This Row],[Time3]]&lt;10,0&amp;Table2[[#This Row],[Time3]],Table2[[#This Row],[Time3]])</f>
        <v>58</v>
      </c>
      <c r="AA3041" s="2" t="str">
        <f>Table2[[#This Row],[Time4]]&amp;":"&amp;Table2[[#This Row],[Time5]]</f>
        <v>05:58</v>
      </c>
      <c r="AB3041" s="1" t="str" cm="1">
        <f t="array" ref="AB3041">IFERROR(IF(Table2[[#This Row],[code]]="","",_xlfn.IFS(AND(Table2[[#This Row],[code]]&lt;400,Table2[[#This Row],[code]]&lt;&gt;""),2,Table2[[#This Row],[code]]&gt;500,4)),"")</f>
        <v/>
      </c>
      <c r="AC3041" s="1" t="str">
        <f>IF(Table2[[#This Row],[Event]]="Penalty",Table2[[#This Row],[number]],IF(Table2[[#This Row],[Event]]="Time-Out",401,""))</f>
        <v/>
      </c>
      <c r="AD3041" s="1">
        <f>ROW(A3040)</f>
        <v>3040</v>
      </c>
      <c r="AE3041" s="1">
        <f>COUNTIFS(Table2[GameID],Table2[[#This Row],[GameID]],Table2[Column1],"&lt;="&amp;Table2[[#This Row],[Column1]])-1</f>
        <v>1</v>
      </c>
    </row>
    <row r="3042" spans="1:31" x14ac:dyDescent="0.45">
      <c r="A3042" t="s">
        <v>562</v>
      </c>
      <c r="B3042" t="str">
        <f>_xlfn.TEXTBEFORE(Table2[[#This Row],[Kamp]]," - ")</f>
        <v>Odense Floorball</v>
      </c>
      <c r="C3042" t="str">
        <f>_xlfn.TEXTAFTER(Table2[[#This Row],[Kamp]],"- ")</f>
        <v>Sunds Seahawks</v>
      </c>
      <c r="D3042">
        <v>45248</v>
      </c>
      <c r="E3042">
        <v>75130</v>
      </c>
      <c r="F3042">
        <v>20232024</v>
      </c>
      <c r="G3042" t="s">
        <v>17</v>
      </c>
      <c r="H3042" t="s">
        <v>668</v>
      </c>
      <c r="I3042" t="s">
        <v>677</v>
      </c>
      <c r="J3042">
        <v>1</v>
      </c>
      <c r="K3042">
        <v>31144</v>
      </c>
      <c r="L3042">
        <v>1</v>
      </c>
      <c r="M3042" t="s">
        <v>630</v>
      </c>
      <c r="N3042" t="s">
        <v>216</v>
      </c>
      <c r="O3042" t="s">
        <v>231</v>
      </c>
      <c r="P3042">
        <v>14</v>
      </c>
      <c r="Q3042">
        <v>97</v>
      </c>
      <c r="R3042">
        <f>SUMIFS(Table2[number],Table2[Event],"Goal",Table2[H/U],"HOME",Table2[GameID],Table2[[#This Row],[GameID]],Table2[GameTime],"&lt;="&amp;Table2[[#This Row],[GameTime]])</f>
        <v>0</v>
      </c>
      <c r="S3042">
        <f>SUMIFS(Table2[number],Table2[Event],"Goal",Table2[H/U],"AWAY",Table2[GameID],Table2[[#This Row],[GameID]],Table2[GameTime],"&lt;="&amp;Table2[[#This Row],[GameTime]])</f>
        <v>3</v>
      </c>
      <c r="T3042" t="str">
        <f>IF(Table2[[#This Row],[Event]]="Goal",Table2[[#This Row],[Hscore]]&amp;"-"&amp;Table2[[#This Row],[Uscore]],"")</f>
        <v>0-3</v>
      </c>
      <c r="U3042">
        <v>503</v>
      </c>
      <c r="V3042" s="1">
        <f>Table2[[#This Row],[GameTime]]-(Table2[[#This Row],[period]]-1)*1200</f>
        <v>503</v>
      </c>
      <c r="W3042" s="1">
        <f>ROUNDDOWN(Table2[[#This Row],[Time]]/60,0)</f>
        <v>8</v>
      </c>
      <c r="X3042" s="1">
        <f>ROUNDDOWN((Table2[[#This Row],[Time]]/60-Table2[[#This Row],[Time2]])*60,0)</f>
        <v>23</v>
      </c>
      <c r="Y3042" s="1" t="str">
        <f>IF(Table2[[#This Row],[Time2]]&lt;10,0&amp;Table2[[#This Row],[Time2]],Table2[[#This Row],[Time2]])</f>
        <v>08</v>
      </c>
      <c r="Z3042" s="1">
        <f>IF(Table2[[#This Row],[Time3]]&lt;10,0&amp;Table2[[#This Row],[Time3]],Table2[[#This Row],[Time3]])</f>
        <v>23</v>
      </c>
      <c r="AA3042" s="2" t="str">
        <f>Table2[[#This Row],[Time4]]&amp;":"&amp;Table2[[#This Row],[Time5]]</f>
        <v>08:23</v>
      </c>
      <c r="AB3042" s="1" t="str" cm="1">
        <f t="array" ref="AB3042">IFERROR(IF(Table2[[#This Row],[code]]="","",_xlfn.IFS(AND(Table2[[#This Row],[code]]&lt;400,Table2[[#This Row],[code]]&lt;&gt;""),2,Table2[[#This Row],[code]]&gt;500,4)),"")</f>
        <v/>
      </c>
      <c r="AC3042" s="1" t="str">
        <f>IF(Table2[[#This Row],[Event]]="Penalty",Table2[[#This Row],[number]],IF(Table2[[#This Row],[Event]]="Time-Out",401,""))</f>
        <v/>
      </c>
      <c r="AD3042" s="1">
        <f>ROW(A3041)</f>
        <v>3041</v>
      </c>
      <c r="AE3042" s="1">
        <f>COUNTIFS(Table2[GameID],Table2[[#This Row],[GameID]],Table2[Column1],"&lt;="&amp;Table2[[#This Row],[Column1]])-1</f>
        <v>2</v>
      </c>
    </row>
    <row r="3043" spans="1:31" x14ac:dyDescent="0.45">
      <c r="A3043" t="s">
        <v>562</v>
      </c>
      <c r="B3043" t="str">
        <f>_xlfn.TEXTBEFORE(Table2[[#This Row],[Kamp]]," - ")</f>
        <v>Odense Floorball</v>
      </c>
      <c r="C3043" t="str">
        <f>_xlfn.TEXTAFTER(Table2[[#This Row],[Kamp]],"- ")</f>
        <v>Sunds Seahawks</v>
      </c>
      <c r="D3043">
        <v>45248</v>
      </c>
      <c r="E3043">
        <v>75130</v>
      </c>
      <c r="F3043">
        <v>20232024</v>
      </c>
      <c r="G3043" t="s">
        <v>17</v>
      </c>
      <c r="H3043" t="s">
        <v>668</v>
      </c>
      <c r="I3043" t="s">
        <v>677</v>
      </c>
      <c r="J3043">
        <v>1</v>
      </c>
      <c r="K3043">
        <v>31144</v>
      </c>
      <c r="L3043">
        <v>1</v>
      </c>
      <c r="M3043" t="s">
        <v>630</v>
      </c>
      <c r="N3043" t="s">
        <v>219</v>
      </c>
      <c r="O3043" t="s">
        <v>653</v>
      </c>
      <c r="P3043">
        <v>23</v>
      </c>
      <c r="Q3043">
        <v>15</v>
      </c>
      <c r="R3043">
        <f>SUMIFS(Table2[number],Table2[Event],"Goal",Table2[H/U],"HOME",Table2[GameID],Table2[[#This Row],[GameID]],Table2[GameTime],"&lt;="&amp;Table2[[#This Row],[GameTime]])</f>
        <v>0</v>
      </c>
      <c r="S3043">
        <f>SUMIFS(Table2[number],Table2[Event],"Goal",Table2[H/U],"AWAY",Table2[GameID],Table2[[#This Row],[GameID]],Table2[GameTime],"&lt;="&amp;Table2[[#This Row],[GameTime]])</f>
        <v>4</v>
      </c>
      <c r="T3043" t="str">
        <f>IF(Table2[[#This Row],[Event]]="Goal",Table2[[#This Row],[Hscore]]&amp;"-"&amp;Table2[[#This Row],[Uscore]],"")</f>
        <v>0-4</v>
      </c>
      <c r="U3043">
        <v>626</v>
      </c>
      <c r="V3043" s="1">
        <f>Table2[[#This Row],[GameTime]]-(Table2[[#This Row],[period]]-1)*1200</f>
        <v>626</v>
      </c>
      <c r="W3043" s="1">
        <f>ROUNDDOWN(Table2[[#This Row],[Time]]/60,0)</f>
        <v>10</v>
      </c>
      <c r="X3043" s="1">
        <f>ROUNDDOWN((Table2[[#This Row],[Time]]/60-Table2[[#This Row],[Time2]])*60,0)</f>
        <v>26</v>
      </c>
      <c r="Y3043" s="1">
        <f>IF(Table2[[#This Row],[Time2]]&lt;10,0&amp;Table2[[#This Row],[Time2]],Table2[[#This Row],[Time2]])</f>
        <v>10</v>
      </c>
      <c r="Z3043" s="1">
        <f>IF(Table2[[#This Row],[Time3]]&lt;10,0&amp;Table2[[#This Row],[Time3]],Table2[[#This Row],[Time3]])</f>
        <v>26</v>
      </c>
      <c r="AA3043" s="2" t="str">
        <f>Table2[[#This Row],[Time4]]&amp;":"&amp;Table2[[#This Row],[Time5]]</f>
        <v>10:26</v>
      </c>
      <c r="AB3043" s="1" t="str" cm="1">
        <f t="array" ref="AB3043">IFERROR(IF(Table2[[#This Row],[code]]="","",_xlfn.IFS(AND(Table2[[#This Row],[code]]&lt;400,Table2[[#This Row],[code]]&lt;&gt;""),2,Table2[[#This Row],[code]]&gt;500,4)),"")</f>
        <v/>
      </c>
      <c r="AC3043" s="1" t="str">
        <f>IF(Table2[[#This Row],[Event]]="Penalty",Table2[[#This Row],[number]],IF(Table2[[#This Row],[Event]]="Time-Out",401,""))</f>
        <v/>
      </c>
      <c r="AD3043" s="1">
        <f>ROW(A3042)</f>
        <v>3042</v>
      </c>
      <c r="AE3043" s="1">
        <f>COUNTIFS(Table2[GameID],Table2[[#This Row],[GameID]],Table2[Column1],"&lt;="&amp;Table2[[#This Row],[Column1]])-1</f>
        <v>3</v>
      </c>
    </row>
    <row r="3044" spans="1:31" x14ac:dyDescent="0.45">
      <c r="A3044" t="s">
        <v>562</v>
      </c>
      <c r="B3044" t="str">
        <f>_xlfn.TEXTBEFORE(Table2[[#This Row],[Kamp]]," - ")</f>
        <v>Odense Floorball</v>
      </c>
      <c r="C3044" t="str">
        <f>_xlfn.TEXTAFTER(Table2[[#This Row],[Kamp]],"- ")</f>
        <v>Sunds Seahawks</v>
      </c>
      <c r="D3044">
        <v>45248</v>
      </c>
      <c r="E3044">
        <v>75130</v>
      </c>
      <c r="F3044">
        <v>20232024</v>
      </c>
      <c r="G3044" t="s">
        <v>17</v>
      </c>
      <c r="H3044" t="s">
        <v>668</v>
      </c>
      <c r="I3044" t="s">
        <v>677</v>
      </c>
      <c r="J3044">
        <v>1</v>
      </c>
      <c r="K3044">
        <v>31144</v>
      </c>
      <c r="L3044">
        <v>1</v>
      </c>
      <c r="M3044" t="s">
        <v>630</v>
      </c>
      <c r="N3044" t="s">
        <v>269</v>
      </c>
      <c r="O3044" t="s">
        <v>634</v>
      </c>
      <c r="P3044">
        <v>71</v>
      </c>
      <c r="Q3044" t="s">
        <v>634</v>
      </c>
      <c r="R3044">
        <f>SUMIFS(Table2[number],Table2[Event],"Goal",Table2[H/U],"HOME",Table2[GameID],Table2[[#This Row],[GameID]],Table2[GameTime],"&lt;="&amp;Table2[[#This Row],[GameTime]])</f>
        <v>0</v>
      </c>
      <c r="S3044">
        <f>SUMIFS(Table2[number],Table2[Event],"Goal",Table2[H/U],"AWAY",Table2[GameID],Table2[[#This Row],[GameID]],Table2[GameTime],"&lt;="&amp;Table2[[#This Row],[GameTime]])</f>
        <v>5</v>
      </c>
      <c r="T3044" t="str">
        <f>IF(Table2[[#This Row],[Event]]="Goal",Table2[[#This Row],[Hscore]]&amp;"-"&amp;Table2[[#This Row],[Uscore]],"")</f>
        <v>0-5</v>
      </c>
      <c r="U3044">
        <v>763</v>
      </c>
      <c r="V3044" s="1">
        <f>Table2[[#This Row],[GameTime]]-(Table2[[#This Row],[period]]-1)*1200</f>
        <v>763</v>
      </c>
      <c r="W3044" s="1">
        <f>ROUNDDOWN(Table2[[#This Row],[Time]]/60,0)</f>
        <v>12</v>
      </c>
      <c r="X3044" s="1">
        <f>ROUNDDOWN((Table2[[#This Row],[Time]]/60-Table2[[#This Row],[Time2]])*60,0)</f>
        <v>43</v>
      </c>
      <c r="Y3044" s="1">
        <f>IF(Table2[[#This Row],[Time2]]&lt;10,0&amp;Table2[[#This Row],[Time2]],Table2[[#This Row],[Time2]])</f>
        <v>12</v>
      </c>
      <c r="Z3044" s="1">
        <f>IF(Table2[[#This Row],[Time3]]&lt;10,0&amp;Table2[[#This Row],[Time3]],Table2[[#This Row],[Time3]])</f>
        <v>43</v>
      </c>
      <c r="AA3044" s="2" t="str">
        <f>Table2[[#This Row],[Time4]]&amp;":"&amp;Table2[[#This Row],[Time5]]</f>
        <v>12:43</v>
      </c>
      <c r="AB3044" s="1" t="str" cm="1">
        <f t="array" ref="AB3044">IFERROR(IF(Table2[[#This Row],[code]]="","",_xlfn.IFS(AND(Table2[[#This Row],[code]]&lt;400,Table2[[#This Row],[code]]&lt;&gt;""),2,Table2[[#This Row],[code]]&gt;500,4)),"")</f>
        <v/>
      </c>
      <c r="AC3044" s="1" t="str">
        <f>IF(Table2[[#This Row],[Event]]="Penalty",Table2[[#This Row],[number]],IF(Table2[[#This Row],[Event]]="Time-Out",401,""))</f>
        <v/>
      </c>
      <c r="AD3044" s="1">
        <f>ROW(A3043)</f>
        <v>3043</v>
      </c>
      <c r="AE3044" s="1">
        <f>COUNTIFS(Table2[GameID],Table2[[#This Row],[GameID]],Table2[Column1],"&lt;="&amp;Table2[[#This Row],[Column1]])-1</f>
        <v>4</v>
      </c>
    </row>
    <row r="3045" spans="1:31" x14ac:dyDescent="0.45">
      <c r="A3045" t="s">
        <v>562</v>
      </c>
      <c r="B3045" t="str">
        <f>_xlfn.TEXTBEFORE(Table2[[#This Row],[Kamp]]," - ")</f>
        <v>Odense Floorball</v>
      </c>
      <c r="C3045" t="str">
        <f>_xlfn.TEXTAFTER(Table2[[#This Row],[Kamp]],"- ")</f>
        <v>Sunds Seahawks</v>
      </c>
      <c r="D3045">
        <v>45248</v>
      </c>
      <c r="E3045">
        <v>75130</v>
      </c>
      <c r="F3045">
        <v>20232024</v>
      </c>
      <c r="G3045" t="s">
        <v>17</v>
      </c>
      <c r="H3045" t="s">
        <v>672</v>
      </c>
      <c r="I3045" t="s">
        <v>678</v>
      </c>
      <c r="J3045">
        <v>1</v>
      </c>
      <c r="K3045">
        <v>31403</v>
      </c>
      <c r="L3045">
        <v>201</v>
      </c>
      <c r="M3045" t="s">
        <v>631</v>
      </c>
      <c r="N3045" t="s">
        <v>506</v>
      </c>
      <c r="O3045" t="s">
        <v>634</v>
      </c>
      <c r="P3045">
        <v>8</v>
      </c>
      <c r="Q3045" t="s">
        <v>634</v>
      </c>
      <c r="R3045">
        <f>SUMIFS(Table2[number],Table2[Event],"Goal",Table2[H/U],"HOME",Table2[GameID],Table2[[#This Row],[GameID]],Table2[GameTime],"&lt;="&amp;Table2[[#This Row],[GameTime]])</f>
        <v>0</v>
      </c>
      <c r="S3045">
        <f>SUMIFS(Table2[number],Table2[Event],"Goal",Table2[H/U],"AWAY",Table2[GameID],Table2[[#This Row],[GameID]],Table2[GameTime],"&lt;="&amp;Table2[[#This Row],[GameTime]])</f>
        <v>5</v>
      </c>
      <c r="T3045" t="str">
        <f>IF(Table2[[#This Row],[Event]]="Goal",Table2[[#This Row],[Hscore]]&amp;"-"&amp;Table2[[#This Row],[Uscore]],"")</f>
        <v/>
      </c>
      <c r="U3045">
        <v>1073</v>
      </c>
      <c r="V3045" s="1">
        <f>Table2[[#This Row],[GameTime]]-(Table2[[#This Row],[period]]-1)*1200</f>
        <v>1073</v>
      </c>
      <c r="W3045" s="1">
        <f>ROUNDDOWN(Table2[[#This Row],[Time]]/60,0)</f>
        <v>17</v>
      </c>
      <c r="X3045" s="1">
        <f>ROUNDDOWN((Table2[[#This Row],[Time]]/60-Table2[[#This Row],[Time2]])*60,0)</f>
        <v>53</v>
      </c>
      <c r="Y3045" s="1">
        <f>IF(Table2[[#This Row],[Time2]]&lt;10,0&amp;Table2[[#This Row],[Time2]],Table2[[#This Row],[Time2]])</f>
        <v>17</v>
      </c>
      <c r="Z3045" s="1">
        <f>IF(Table2[[#This Row],[Time3]]&lt;10,0&amp;Table2[[#This Row],[Time3]],Table2[[#This Row],[Time3]])</f>
        <v>53</v>
      </c>
      <c r="AA3045" s="2" t="str">
        <f>Table2[[#This Row],[Time4]]&amp;":"&amp;Table2[[#This Row],[Time5]]</f>
        <v>17:53</v>
      </c>
      <c r="AB3045" s="1" cm="1">
        <f t="array" ref="AB3045">IFERROR(IF(Table2[[#This Row],[code]]="","",_xlfn.IFS(AND(Table2[[#This Row],[code]]&lt;400,Table2[[#This Row],[code]]&lt;&gt;""),2,Table2[[#This Row],[code]]&gt;500,4)),"")</f>
        <v>2</v>
      </c>
      <c r="AC3045" s="1">
        <f>IF(Table2[[#This Row],[Event]]="Penalty",Table2[[#This Row],[number]],IF(Table2[[#This Row],[Event]]="Time-Out",401,""))</f>
        <v>201</v>
      </c>
      <c r="AD3045" s="1">
        <f>ROW(A3044)</f>
        <v>3044</v>
      </c>
      <c r="AE3045" s="1">
        <f>COUNTIFS(Table2[GameID],Table2[[#This Row],[GameID]],Table2[Column1],"&lt;="&amp;Table2[[#This Row],[Column1]])-1</f>
        <v>5</v>
      </c>
    </row>
    <row r="3046" spans="1:31" x14ac:dyDescent="0.45">
      <c r="A3046" t="s">
        <v>562</v>
      </c>
      <c r="B3046" t="str">
        <f>_xlfn.TEXTBEFORE(Table2[[#This Row],[Kamp]]," - ")</f>
        <v>Odense Floorball</v>
      </c>
      <c r="C3046" t="str">
        <f>_xlfn.TEXTAFTER(Table2[[#This Row],[Kamp]],"- ")</f>
        <v>Sunds Seahawks</v>
      </c>
      <c r="D3046">
        <v>45248</v>
      </c>
      <c r="E3046">
        <v>75130</v>
      </c>
      <c r="F3046">
        <v>20232024</v>
      </c>
      <c r="G3046" t="s">
        <v>17</v>
      </c>
      <c r="H3046" t="s">
        <v>668</v>
      </c>
      <c r="I3046" t="s">
        <v>677</v>
      </c>
      <c r="J3046">
        <v>1</v>
      </c>
      <c r="K3046">
        <v>31144</v>
      </c>
      <c r="L3046">
        <v>1</v>
      </c>
      <c r="M3046" t="s">
        <v>630</v>
      </c>
      <c r="N3046" t="s">
        <v>231</v>
      </c>
      <c r="O3046" t="s">
        <v>219</v>
      </c>
      <c r="P3046">
        <v>97</v>
      </c>
      <c r="Q3046">
        <v>23</v>
      </c>
      <c r="R3046">
        <f>SUMIFS(Table2[number],Table2[Event],"Goal",Table2[H/U],"HOME",Table2[GameID],Table2[[#This Row],[GameID]],Table2[GameTime],"&lt;="&amp;Table2[[#This Row],[GameTime]])</f>
        <v>0</v>
      </c>
      <c r="S3046">
        <f>SUMIFS(Table2[number],Table2[Event],"Goal",Table2[H/U],"AWAY",Table2[GameID],Table2[[#This Row],[GameID]],Table2[GameTime],"&lt;="&amp;Table2[[#This Row],[GameTime]])</f>
        <v>6</v>
      </c>
      <c r="T3046" t="str">
        <f>IF(Table2[[#This Row],[Event]]="Goal",Table2[[#This Row],[Hscore]]&amp;"-"&amp;Table2[[#This Row],[Uscore]],"")</f>
        <v>0-6</v>
      </c>
      <c r="U3046">
        <v>1075</v>
      </c>
      <c r="V3046" s="1">
        <f>Table2[[#This Row],[GameTime]]-(Table2[[#This Row],[period]]-1)*1200</f>
        <v>1075</v>
      </c>
      <c r="W3046" s="1">
        <f>ROUNDDOWN(Table2[[#This Row],[Time]]/60,0)</f>
        <v>17</v>
      </c>
      <c r="X3046" s="1">
        <f>ROUNDDOWN((Table2[[#This Row],[Time]]/60-Table2[[#This Row],[Time2]])*60,0)</f>
        <v>55</v>
      </c>
      <c r="Y3046" s="1">
        <f>IF(Table2[[#This Row],[Time2]]&lt;10,0&amp;Table2[[#This Row],[Time2]],Table2[[#This Row],[Time2]])</f>
        <v>17</v>
      </c>
      <c r="Z3046" s="1">
        <f>IF(Table2[[#This Row],[Time3]]&lt;10,0&amp;Table2[[#This Row],[Time3]],Table2[[#This Row],[Time3]])</f>
        <v>55</v>
      </c>
      <c r="AA3046" s="2" t="str">
        <f>Table2[[#This Row],[Time4]]&amp;":"&amp;Table2[[#This Row],[Time5]]</f>
        <v>17:55</v>
      </c>
      <c r="AB3046" s="1" t="str" cm="1">
        <f t="array" ref="AB3046">IFERROR(IF(Table2[[#This Row],[code]]="","",_xlfn.IFS(AND(Table2[[#This Row],[code]]&lt;400,Table2[[#This Row],[code]]&lt;&gt;""),2,Table2[[#This Row],[code]]&gt;500,4)),"")</f>
        <v/>
      </c>
      <c r="AC3046" s="1" t="str">
        <f>IF(Table2[[#This Row],[Event]]="Penalty",Table2[[#This Row],[number]],IF(Table2[[#This Row],[Event]]="Time-Out",401,""))</f>
        <v/>
      </c>
      <c r="AD3046" s="1">
        <f>ROW(A3045)</f>
        <v>3045</v>
      </c>
      <c r="AE3046" s="1">
        <f>COUNTIFS(Table2[GameID],Table2[[#This Row],[GameID]],Table2[Column1],"&lt;="&amp;Table2[[#This Row],[Column1]])-1</f>
        <v>6</v>
      </c>
    </row>
    <row r="3047" spans="1:31" x14ac:dyDescent="0.45">
      <c r="A3047" t="s">
        <v>562</v>
      </c>
      <c r="B3047" t="str">
        <f>_xlfn.TEXTBEFORE(Table2[[#This Row],[Kamp]]," - ")</f>
        <v>Odense Floorball</v>
      </c>
      <c r="C3047" t="str">
        <f>_xlfn.TEXTAFTER(Table2[[#This Row],[Kamp]],"- ")</f>
        <v>Sunds Seahawks</v>
      </c>
      <c r="D3047">
        <v>45248</v>
      </c>
      <c r="E3047">
        <v>75130</v>
      </c>
      <c r="F3047">
        <v>20232024</v>
      </c>
      <c r="G3047" t="s">
        <v>17</v>
      </c>
      <c r="H3047" t="s">
        <v>668</v>
      </c>
      <c r="I3047" t="s">
        <v>677</v>
      </c>
      <c r="J3047">
        <v>1</v>
      </c>
      <c r="K3047">
        <v>31144</v>
      </c>
      <c r="L3047">
        <v>1</v>
      </c>
      <c r="M3047" t="s">
        <v>630</v>
      </c>
      <c r="N3047" t="s">
        <v>214</v>
      </c>
      <c r="O3047" t="s">
        <v>228</v>
      </c>
      <c r="P3047">
        <v>7</v>
      </c>
      <c r="Q3047">
        <v>77</v>
      </c>
      <c r="R3047">
        <f>SUMIFS(Table2[number],Table2[Event],"Goal",Table2[H/U],"HOME",Table2[GameID],Table2[[#This Row],[GameID]],Table2[GameTime],"&lt;="&amp;Table2[[#This Row],[GameTime]])</f>
        <v>0</v>
      </c>
      <c r="S3047">
        <f>SUMIFS(Table2[number],Table2[Event],"Goal",Table2[H/U],"AWAY",Table2[GameID],Table2[[#This Row],[GameID]],Table2[GameTime],"&lt;="&amp;Table2[[#This Row],[GameTime]])</f>
        <v>7</v>
      </c>
      <c r="T3047" t="str">
        <f>IF(Table2[[#This Row],[Event]]="Goal",Table2[[#This Row],[Hscore]]&amp;"-"&amp;Table2[[#This Row],[Uscore]],"")</f>
        <v>0-7</v>
      </c>
      <c r="U3047">
        <v>1087</v>
      </c>
      <c r="V3047" s="1">
        <f>Table2[[#This Row],[GameTime]]-(Table2[[#This Row],[period]]-1)*1200</f>
        <v>1087</v>
      </c>
      <c r="W3047" s="1">
        <f>ROUNDDOWN(Table2[[#This Row],[Time]]/60,0)</f>
        <v>18</v>
      </c>
      <c r="X3047" s="1">
        <f>ROUNDDOWN((Table2[[#This Row],[Time]]/60-Table2[[#This Row],[Time2]])*60,0)</f>
        <v>7</v>
      </c>
      <c r="Y3047" s="1">
        <f>IF(Table2[[#This Row],[Time2]]&lt;10,0&amp;Table2[[#This Row],[Time2]],Table2[[#This Row],[Time2]])</f>
        <v>18</v>
      </c>
      <c r="Z3047" s="1" t="str">
        <f>IF(Table2[[#This Row],[Time3]]&lt;10,0&amp;Table2[[#This Row],[Time3]],Table2[[#This Row],[Time3]])</f>
        <v>07</v>
      </c>
      <c r="AA3047" s="2" t="str">
        <f>Table2[[#This Row],[Time4]]&amp;":"&amp;Table2[[#This Row],[Time5]]</f>
        <v>18:07</v>
      </c>
      <c r="AB3047" s="1" t="str" cm="1">
        <f t="array" ref="AB3047">IFERROR(IF(Table2[[#This Row],[code]]="","",_xlfn.IFS(AND(Table2[[#This Row],[code]]&lt;400,Table2[[#This Row],[code]]&lt;&gt;""),2,Table2[[#This Row],[code]]&gt;500,4)),"")</f>
        <v/>
      </c>
      <c r="AC3047" s="1" t="str">
        <f>IF(Table2[[#This Row],[Event]]="Penalty",Table2[[#This Row],[number]],IF(Table2[[#This Row],[Event]]="Time-Out",401,""))</f>
        <v/>
      </c>
      <c r="AD3047" s="1">
        <f>ROW(A3046)</f>
        <v>3046</v>
      </c>
      <c r="AE3047" s="1">
        <f>COUNTIFS(Table2[GameID],Table2[[#This Row],[GameID]],Table2[Column1],"&lt;="&amp;Table2[[#This Row],[Column1]])-1</f>
        <v>7</v>
      </c>
    </row>
    <row r="3048" spans="1:31" x14ac:dyDescent="0.45">
      <c r="A3048" t="s">
        <v>562</v>
      </c>
      <c r="B3048" t="str">
        <f>_xlfn.TEXTBEFORE(Table2[[#This Row],[Kamp]]," - ")</f>
        <v>Odense Floorball</v>
      </c>
      <c r="C3048" t="str">
        <f>_xlfn.TEXTAFTER(Table2[[#This Row],[Kamp]],"- ")</f>
        <v>Sunds Seahawks</v>
      </c>
      <c r="D3048">
        <v>45248</v>
      </c>
      <c r="E3048">
        <v>75130</v>
      </c>
      <c r="F3048">
        <v>20232024</v>
      </c>
      <c r="G3048" t="s">
        <v>17</v>
      </c>
      <c r="H3048" t="s">
        <v>668</v>
      </c>
      <c r="I3048" t="s">
        <v>677</v>
      </c>
      <c r="J3048">
        <v>1</v>
      </c>
      <c r="K3048">
        <v>31144</v>
      </c>
      <c r="L3048">
        <v>1</v>
      </c>
      <c r="M3048" t="s">
        <v>630</v>
      </c>
      <c r="N3048" t="s">
        <v>268</v>
      </c>
      <c r="O3048" t="s">
        <v>227</v>
      </c>
      <c r="P3048">
        <v>6</v>
      </c>
      <c r="Q3048">
        <v>74</v>
      </c>
      <c r="R3048">
        <f>SUMIFS(Table2[number],Table2[Event],"Goal",Table2[H/U],"HOME",Table2[GameID],Table2[[#This Row],[GameID]],Table2[GameTime],"&lt;="&amp;Table2[[#This Row],[GameTime]])</f>
        <v>0</v>
      </c>
      <c r="S3048">
        <f>SUMIFS(Table2[number],Table2[Event],"Goal",Table2[H/U],"AWAY",Table2[GameID],Table2[[#This Row],[GameID]],Table2[GameTime],"&lt;="&amp;Table2[[#This Row],[GameTime]])</f>
        <v>8</v>
      </c>
      <c r="T3048" t="str">
        <f>IF(Table2[[#This Row],[Event]]="Goal",Table2[[#This Row],[Hscore]]&amp;"-"&amp;Table2[[#This Row],[Uscore]],"")</f>
        <v>0-8</v>
      </c>
      <c r="U3048">
        <v>1124</v>
      </c>
      <c r="V3048" s="1">
        <f>Table2[[#This Row],[GameTime]]-(Table2[[#This Row],[period]]-1)*1200</f>
        <v>1124</v>
      </c>
      <c r="W3048" s="1">
        <f>ROUNDDOWN(Table2[[#This Row],[Time]]/60,0)</f>
        <v>18</v>
      </c>
      <c r="X3048" s="1">
        <f>ROUNDDOWN((Table2[[#This Row],[Time]]/60-Table2[[#This Row],[Time2]])*60,0)</f>
        <v>44</v>
      </c>
      <c r="Y3048" s="1">
        <f>IF(Table2[[#This Row],[Time2]]&lt;10,0&amp;Table2[[#This Row],[Time2]],Table2[[#This Row],[Time2]])</f>
        <v>18</v>
      </c>
      <c r="Z3048" s="1">
        <f>IF(Table2[[#This Row],[Time3]]&lt;10,0&amp;Table2[[#This Row],[Time3]],Table2[[#This Row],[Time3]])</f>
        <v>44</v>
      </c>
      <c r="AA3048" s="2" t="str">
        <f>Table2[[#This Row],[Time4]]&amp;":"&amp;Table2[[#This Row],[Time5]]</f>
        <v>18:44</v>
      </c>
      <c r="AB3048" s="1" t="str" cm="1">
        <f t="array" ref="AB3048">IFERROR(IF(Table2[[#This Row],[code]]="","",_xlfn.IFS(AND(Table2[[#This Row],[code]]&lt;400,Table2[[#This Row],[code]]&lt;&gt;""),2,Table2[[#This Row],[code]]&gt;500,4)),"")</f>
        <v/>
      </c>
      <c r="AC3048" s="1" t="str">
        <f>IF(Table2[[#This Row],[Event]]="Penalty",Table2[[#This Row],[number]],IF(Table2[[#This Row],[Event]]="Time-Out",401,""))</f>
        <v/>
      </c>
      <c r="AD3048" s="1">
        <f>ROW(A3047)</f>
        <v>3047</v>
      </c>
      <c r="AE3048" s="1">
        <f>COUNTIFS(Table2[GameID],Table2[[#This Row],[GameID]],Table2[Column1],"&lt;="&amp;Table2[[#This Row],[Column1]])-1</f>
        <v>8</v>
      </c>
    </row>
    <row r="3049" spans="1:31" x14ac:dyDescent="0.45">
      <c r="A3049" t="s">
        <v>562</v>
      </c>
      <c r="B3049" t="str">
        <f>_xlfn.TEXTBEFORE(Table2[[#This Row],[Kamp]]," - ")</f>
        <v>Odense Floorball</v>
      </c>
      <c r="C3049" t="str">
        <f>_xlfn.TEXTAFTER(Table2[[#This Row],[Kamp]],"- ")</f>
        <v>Sunds Seahawks</v>
      </c>
      <c r="D3049">
        <v>45248</v>
      </c>
      <c r="E3049">
        <v>75130</v>
      </c>
      <c r="F3049">
        <v>20232024</v>
      </c>
      <c r="G3049" t="s">
        <v>17</v>
      </c>
      <c r="H3049" t="s">
        <v>672</v>
      </c>
      <c r="I3049" t="s">
        <v>678</v>
      </c>
      <c r="J3049">
        <v>1</v>
      </c>
      <c r="K3049">
        <v>31403</v>
      </c>
      <c r="L3049">
        <v>201</v>
      </c>
      <c r="M3049" t="s">
        <v>631</v>
      </c>
      <c r="N3049" t="s">
        <v>506</v>
      </c>
      <c r="O3049" t="s">
        <v>634</v>
      </c>
      <c r="P3049">
        <v>8</v>
      </c>
      <c r="Q3049" t="s">
        <v>634</v>
      </c>
      <c r="R3049">
        <f>SUMIFS(Table2[number],Table2[Event],"Goal",Table2[H/U],"HOME",Table2[GameID],Table2[[#This Row],[GameID]],Table2[GameTime],"&lt;="&amp;Table2[[#This Row],[GameTime]])</f>
        <v>0</v>
      </c>
      <c r="S3049">
        <f>SUMIFS(Table2[number],Table2[Event],"Goal",Table2[H/U],"AWAY",Table2[GameID],Table2[[#This Row],[GameID]],Table2[GameTime],"&lt;="&amp;Table2[[#This Row],[GameTime]])</f>
        <v>8</v>
      </c>
      <c r="T3049" t="str">
        <f>IF(Table2[[#This Row],[Event]]="Goal",Table2[[#This Row],[Hscore]]&amp;"-"&amp;Table2[[#This Row],[Uscore]],"")</f>
        <v/>
      </c>
      <c r="U3049">
        <v>1190</v>
      </c>
      <c r="V3049" s="1">
        <f>Table2[[#This Row],[GameTime]]-(Table2[[#This Row],[period]]-1)*1200</f>
        <v>1190</v>
      </c>
      <c r="W3049" s="1">
        <f>ROUNDDOWN(Table2[[#This Row],[Time]]/60,0)</f>
        <v>19</v>
      </c>
      <c r="X3049" s="1">
        <f>ROUNDDOWN((Table2[[#This Row],[Time]]/60-Table2[[#This Row],[Time2]])*60,0)</f>
        <v>49</v>
      </c>
      <c r="Y3049" s="1">
        <f>IF(Table2[[#This Row],[Time2]]&lt;10,0&amp;Table2[[#This Row],[Time2]],Table2[[#This Row],[Time2]])</f>
        <v>19</v>
      </c>
      <c r="Z3049" s="1">
        <f>IF(Table2[[#This Row],[Time3]]&lt;10,0&amp;Table2[[#This Row],[Time3]],Table2[[#This Row],[Time3]])</f>
        <v>49</v>
      </c>
      <c r="AA3049" s="2" t="str">
        <f>Table2[[#This Row],[Time4]]&amp;":"&amp;Table2[[#This Row],[Time5]]</f>
        <v>19:49</v>
      </c>
      <c r="AB3049" s="1" cm="1">
        <f t="array" ref="AB3049">IFERROR(IF(Table2[[#This Row],[code]]="","",_xlfn.IFS(AND(Table2[[#This Row],[code]]&lt;400,Table2[[#This Row],[code]]&lt;&gt;""),2,Table2[[#This Row],[code]]&gt;500,4)),"")</f>
        <v>2</v>
      </c>
      <c r="AC3049" s="1">
        <f>IF(Table2[[#This Row],[Event]]="Penalty",Table2[[#This Row],[number]],IF(Table2[[#This Row],[Event]]="Time-Out",401,""))</f>
        <v>201</v>
      </c>
      <c r="AD3049" s="1">
        <f>ROW(A3048)</f>
        <v>3048</v>
      </c>
      <c r="AE3049" s="1">
        <f>COUNTIFS(Table2[GameID],Table2[[#This Row],[GameID]],Table2[Column1],"&lt;="&amp;Table2[[#This Row],[Column1]])-1</f>
        <v>9</v>
      </c>
    </row>
    <row r="3050" spans="1:31" x14ac:dyDescent="0.45">
      <c r="A3050" t="s">
        <v>562</v>
      </c>
      <c r="B3050" t="str">
        <f>_xlfn.TEXTBEFORE(Table2[[#This Row],[Kamp]]," - ")</f>
        <v>Odense Floorball</v>
      </c>
      <c r="C3050" t="str">
        <f>_xlfn.TEXTAFTER(Table2[[#This Row],[Kamp]],"- ")</f>
        <v>Sunds Seahawks</v>
      </c>
      <c r="D3050">
        <v>45248</v>
      </c>
      <c r="E3050">
        <v>75130</v>
      </c>
      <c r="F3050">
        <v>20232024</v>
      </c>
      <c r="G3050" t="s">
        <v>17</v>
      </c>
      <c r="H3050" t="s">
        <v>668</v>
      </c>
      <c r="I3050" t="s">
        <v>677</v>
      </c>
      <c r="J3050">
        <v>2</v>
      </c>
      <c r="K3050">
        <v>31144</v>
      </c>
      <c r="L3050">
        <v>1</v>
      </c>
      <c r="M3050" t="s">
        <v>630</v>
      </c>
      <c r="N3050" t="s">
        <v>231</v>
      </c>
      <c r="O3050" t="s">
        <v>228</v>
      </c>
      <c r="P3050">
        <v>97</v>
      </c>
      <c r="Q3050">
        <v>77</v>
      </c>
      <c r="R3050">
        <f>SUMIFS(Table2[number],Table2[Event],"Goal",Table2[H/U],"HOME",Table2[GameID],Table2[[#This Row],[GameID]],Table2[GameTime],"&lt;="&amp;Table2[[#This Row],[GameTime]])</f>
        <v>0</v>
      </c>
      <c r="S3050">
        <f>SUMIFS(Table2[number],Table2[Event],"Goal",Table2[H/U],"AWAY",Table2[GameID],Table2[[#This Row],[GameID]],Table2[GameTime],"&lt;="&amp;Table2[[#This Row],[GameTime]])</f>
        <v>9</v>
      </c>
      <c r="T3050" t="str">
        <f>IF(Table2[[#This Row],[Event]]="Goal",Table2[[#This Row],[Hscore]]&amp;"-"&amp;Table2[[#This Row],[Uscore]],"")</f>
        <v>0-9</v>
      </c>
      <c r="U3050">
        <v>1220</v>
      </c>
      <c r="V3050" s="1">
        <f>Table2[[#This Row],[GameTime]]-(Table2[[#This Row],[period]]-1)*1200</f>
        <v>20</v>
      </c>
      <c r="W3050" s="1">
        <f>ROUNDDOWN(Table2[[#This Row],[Time]]/60,0)</f>
        <v>0</v>
      </c>
      <c r="X3050" s="1">
        <f>ROUNDDOWN((Table2[[#This Row],[Time]]/60-Table2[[#This Row],[Time2]])*60,0)</f>
        <v>20</v>
      </c>
      <c r="Y3050" s="1" t="str">
        <f>IF(Table2[[#This Row],[Time2]]&lt;10,0&amp;Table2[[#This Row],[Time2]],Table2[[#This Row],[Time2]])</f>
        <v>00</v>
      </c>
      <c r="Z3050" s="1">
        <f>IF(Table2[[#This Row],[Time3]]&lt;10,0&amp;Table2[[#This Row],[Time3]],Table2[[#This Row],[Time3]])</f>
        <v>20</v>
      </c>
      <c r="AA3050" s="2" t="str">
        <f>Table2[[#This Row],[Time4]]&amp;":"&amp;Table2[[#This Row],[Time5]]</f>
        <v>00:20</v>
      </c>
      <c r="AB3050" s="1" t="str" cm="1">
        <f t="array" ref="AB3050">IFERROR(IF(Table2[[#This Row],[code]]="","",_xlfn.IFS(AND(Table2[[#This Row],[code]]&lt;400,Table2[[#This Row],[code]]&lt;&gt;""),2,Table2[[#This Row],[code]]&gt;500,4)),"")</f>
        <v/>
      </c>
      <c r="AC3050" s="1" t="str">
        <f>IF(Table2[[#This Row],[Event]]="Penalty",Table2[[#This Row],[number]],IF(Table2[[#This Row],[Event]]="Time-Out",401,""))</f>
        <v/>
      </c>
      <c r="AD3050" s="1">
        <f>ROW(A3049)</f>
        <v>3049</v>
      </c>
      <c r="AE3050" s="1">
        <f>COUNTIFS(Table2[GameID],Table2[[#This Row],[GameID]],Table2[Column1],"&lt;="&amp;Table2[[#This Row],[Column1]])-1</f>
        <v>10</v>
      </c>
    </row>
    <row r="3051" spans="1:31" x14ac:dyDescent="0.45">
      <c r="A3051" t="s">
        <v>562</v>
      </c>
      <c r="B3051" t="str">
        <f>_xlfn.TEXTBEFORE(Table2[[#This Row],[Kamp]]," - ")</f>
        <v>Odense Floorball</v>
      </c>
      <c r="C3051" t="str">
        <f>_xlfn.TEXTAFTER(Table2[[#This Row],[Kamp]],"- ")</f>
        <v>Sunds Seahawks</v>
      </c>
      <c r="D3051">
        <v>45248</v>
      </c>
      <c r="E3051">
        <v>75130</v>
      </c>
      <c r="F3051">
        <v>20232024</v>
      </c>
      <c r="G3051" t="s">
        <v>17</v>
      </c>
      <c r="H3051" t="s">
        <v>672</v>
      </c>
      <c r="I3051" t="s">
        <v>678</v>
      </c>
      <c r="J3051">
        <v>2</v>
      </c>
      <c r="K3051">
        <v>31403</v>
      </c>
      <c r="L3051">
        <v>207</v>
      </c>
      <c r="M3051" t="s">
        <v>631</v>
      </c>
      <c r="N3051" t="s">
        <v>508</v>
      </c>
      <c r="O3051" t="s">
        <v>634</v>
      </c>
      <c r="P3051">
        <v>20</v>
      </c>
      <c r="Q3051" t="s">
        <v>634</v>
      </c>
      <c r="R3051">
        <f>SUMIFS(Table2[number],Table2[Event],"Goal",Table2[H/U],"HOME",Table2[GameID],Table2[[#This Row],[GameID]],Table2[GameTime],"&lt;="&amp;Table2[[#This Row],[GameTime]])</f>
        <v>0</v>
      </c>
      <c r="S3051">
        <f>SUMIFS(Table2[number],Table2[Event],"Goal",Table2[H/U],"AWAY",Table2[GameID],Table2[[#This Row],[GameID]],Table2[GameTime],"&lt;="&amp;Table2[[#This Row],[GameTime]])</f>
        <v>9</v>
      </c>
      <c r="T3051" t="str">
        <f>IF(Table2[[#This Row],[Event]]="Goal",Table2[[#This Row],[Hscore]]&amp;"-"&amp;Table2[[#This Row],[Uscore]],"")</f>
        <v/>
      </c>
      <c r="U3051">
        <v>1503</v>
      </c>
      <c r="V3051" s="1">
        <f>Table2[[#This Row],[GameTime]]-(Table2[[#This Row],[period]]-1)*1200</f>
        <v>303</v>
      </c>
      <c r="W3051" s="1">
        <f>ROUNDDOWN(Table2[[#This Row],[Time]]/60,0)</f>
        <v>5</v>
      </c>
      <c r="X3051" s="1">
        <f>ROUNDDOWN((Table2[[#This Row],[Time]]/60-Table2[[#This Row],[Time2]])*60,0)</f>
        <v>2</v>
      </c>
      <c r="Y3051" s="1" t="str">
        <f>IF(Table2[[#This Row],[Time2]]&lt;10,0&amp;Table2[[#This Row],[Time2]],Table2[[#This Row],[Time2]])</f>
        <v>05</v>
      </c>
      <c r="Z3051" s="1" t="str">
        <f>IF(Table2[[#This Row],[Time3]]&lt;10,0&amp;Table2[[#This Row],[Time3]],Table2[[#This Row],[Time3]])</f>
        <v>02</v>
      </c>
      <c r="AA3051" s="2" t="str">
        <f>Table2[[#This Row],[Time4]]&amp;":"&amp;Table2[[#This Row],[Time5]]</f>
        <v>05:02</v>
      </c>
      <c r="AB3051" s="1" cm="1">
        <f t="array" ref="AB3051">IFERROR(IF(Table2[[#This Row],[code]]="","",_xlfn.IFS(AND(Table2[[#This Row],[code]]&lt;400,Table2[[#This Row],[code]]&lt;&gt;""),2,Table2[[#This Row],[code]]&gt;500,4)),"")</f>
        <v>2</v>
      </c>
      <c r="AC3051" s="1">
        <f>IF(Table2[[#This Row],[Event]]="Penalty",Table2[[#This Row],[number]],IF(Table2[[#This Row],[Event]]="Time-Out",401,""))</f>
        <v>207</v>
      </c>
      <c r="AD3051" s="1">
        <f>ROW(A3050)</f>
        <v>3050</v>
      </c>
      <c r="AE3051" s="1">
        <f>COUNTIFS(Table2[GameID],Table2[[#This Row],[GameID]],Table2[Column1],"&lt;="&amp;Table2[[#This Row],[Column1]])-1</f>
        <v>11</v>
      </c>
    </row>
    <row r="3052" spans="1:31" x14ac:dyDescent="0.45">
      <c r="A3052" t="s">
        <v>562</v>
      </c>
      <c r="B3052" t="str">
        <f>_xlfn.TEXTBEFORE(Table2[[#This Row],[Kamp]]," - ")</f>
        <v>Odense Floorball</v>
      </c>
      <c r="C3052" t="str">
        <f>_xlfn.TEXTAFTER(Table2[[#This Row],[Kamp]],"- ")</f>
        <v>Sunds Seahawks</v>
      </c>
      <c r="D3052">
        <v>45248</v>
      </c>
      <c r="E3052">
        <v>75130</v>
      </c>
      <c r="F3052">
        <v>20232024</v>
      </c>
      <c r="G3052" t="s">
        <v>17</v>
      </c>
      <c r="H3052" t="s">
        <v>668</v>
      </c>
      <c r="I3052" t="s">
        <v>677</v>
      </c>
      <c r="J3052">
        <v>2</v>
      </c>
      <c r="K3052">
        <v>31144</v>
      </c>
      <c r="L3052">
        <v>1</v>
      </c>
      <c r="M3052" t="s">
        <v>630</v>
      </c>
      <c r="N3052" t="s">
        <v>219</v>
      </c>
      <c r="O3052" t="s">
        <v>231</v>
      </c>
      <c r="P3052">
        <v>23</v>
      </c>
      <c r="Q3052">
        <v>97</v>
      </c>
      <c r="R3052">
        <f>SUMIFS(Table2[number],Table2[Event],"Goal",Table2[H/U],"HOME",Table2[GameID],Table2[[#This Row],[GameID]],Table2[GameTime],"&lt;="&amp;Table2[[#This Row],[GameTime]])</f>
        <v>0</v>
      </c>
      <c r="S3052">
        <f>SUMIFS(Table2[number],Table2[Event],"Goal",Table2[H/U],"AWAY",Table2[GameID],Table2[[#This Row],[GameID]],Table2[GameTime],"&lt;="&amp;Table2[[#This Row],[GameTime]])</f>
        <v>10</v>
      </c>
      <c r="T3052" t="str">
        <f>IF(Table2[[#This Row],[Event]]="Goal",Table2[[#This Row],[Hscore]]&amp;"-"&amp;Table2[[#This Row],[Uscore]],"")</f>
        <v>0-10</v>
      </c>
      <c r="U3052">
        <v>1510</v>
      </c>
      <c r="V3052" s="1">
        <f>Table2[[#This Row],[GameTime]]-(Table2[[#This Row],[period]]-1)*1200</f>
        <v>310</v>
      </c>
      <c r="W3052" s="1">
        <f>ROUNDDOWN(Table2[[#This Row],[Time]]/60,0)</f>
        <v>5</v>
      </c>
      <c r="X3052" s="1">
        <f>ROUNDDOWN((Table2[[#This Row],[Time]]/60-Table2[[#This Row],[Time2]])*60,0)</f>
        <v>10</v>
      </c>
      <c r="Y3052" s="1" t="str">
        <f>IF(Table2[[#This Row],[Time2]]&lt;10,0&amp;Table2[[#This Row],[Time2]],Table2[[#This Row],[Time2]])</f>
        <v>05</v>
      </c>
      <c r="Z3052" s="1">
        <f>IF(Table2[[#This Row],[Time3]]&lt;10,0&amp;Table2[[#This Row],[Time3]],Table2[[#This Row],[Time3]])</f>
        <v>10</v>
      </c>
      <c r="AA3052" s="2" t="str">
        <f>Table2[[#This Row],[Time4]]&amp;":"&amp;Table2[[#This Row],[Time5]]</f>
        <v>05:10</v>
      </c>
      <c r="AB3052" s="1" t="str" cm="1">
        <f t="array" ref="AB3052">IFERROR(IF(Table2[[#This Row],[code]]="","",_xlfn.IFS(AND(Table2[[#This Row],[code]]&lt;400,Table2[[#This Row],[code]]&lt;&gt;""),2,Table2[[#This Row],[code]]&gt;500,4)),"")</f>
        <v/>
      </c>
      <c r="AC3052" s="1" t="str">
        <f>IF(Table2[[#This Row],[Event]]="Penalty",Table2[[#This Row],[number]],IF(Table2[[#This Row],[Event]]="Time-Out",401,""))</f>
        <v/>
      </c>
      <c r="AD3052" s="1">
        <f>ROW(A3051)</f>
        <v>3051</v>
      </c>
      <c r="AE3052" s="1">
        <f>COUNTIFS(Table2[GameID],Table2[[#This Row],[GameID]],Table2[Column1],"&lt;="&amp;Table2[[#This Row],[Column1]])-1</f>
        <v>12</v>
      </c>
    </row>
    <row r="3053" spans="1:31" x14ac:dyDescent="0.45">
      <c r="A3053" t="s">
        <v>562</v>
      </c>
      <c r="B3053" t="str">
        <f>_xlfn.TEXTBEFORE(Table2[[#This Row],[Kamp]]," - ")</f>
        <v>Odense Floorball</v>
      </c>
      <c r="C3053" t="str">
        <f>_xlfn.TEXTAFTER(Table2[[#This Row],[Kamp]],"- ")</f>
        <v>Sunds Seahawks</v>
      </c>
      <c r="D3053">
        <v>45248</v>
      </c>
      <c r="E3053">
        <v>75130</v>
      </c>
      <c r="F3053">
        <v>20232024</v>
      </c>
      <c r="G3053" t="s">
        <v>17</v>
      </c>
      <c r="H3053" t="s">
        <v>672</v>
      </c>
      <c r="I3053" t="s">
        <v>678</v>
      </c>
      <c r="J3053">
        <v>2</v>
      </c>
      <c r="K3053">
        <v>31403</v>
      </c>
      <c r="L3053">
        <v>1</v>
      </c>
      <c r="M3053" t="s">
        <v>630</v>
      </c>
      <c r="N3053" t="s">
        <v>504</v>
      </c>
      <c r="O3053" t="s">
        <v>533</v>
      </c>
      <c r="P3053">
        <v>3</v>
      </c>
      <c r="Q3053">
        <v>47</v>
      </c>
      <c r="R3053">
        <f>SUMIFS(Table2[number],Table2[Event],"Goal",Table2[H/U],"HOME",Table2[GameID],Table2[[#This Row],[GameID]],Table2[GameTime],"&lt;="&amp;Table2[[#This Row],[GameTime]])</f>
        <v>1</v>
      </c>
      <c r="S3053">
        <f>SUMIFS(Table2[number],Table2[Event],"Goal",Table2[H/U],"AWAY",Table2[GameID],Table2[[#This Row],[GameID]],Table2[GameTime],"&lt;="&amp;Table2[[#This Row],[GameTime]])</f>
        <v>10</v>
      </c>
      <c r="T3053" t="str">
        <f>IF(Table2[[#This Row],[Event]]="Goal",Table2[[#This Row],[Hscore]]&amp;"-"&amp;Table2[[#This Row],[Uscore]],"")</f>
        <v>1-10</v>
      </c>
      <c r="U3053">
        <v>1698</v>
      </c>
      <c r="V3053" s="1">
        <f>Table2[[#This Row],[GameTime]]-(Table2[[#This Row],[period]]-1)*1200</f>
        <v>498</v>
      </c>
      <c r="W3053" s="1">
        <f>ROUNDDOWN(Table2[[#This Row],[Time]]/60,0)</f>
        <v>8</v>
      </c>
      <c r="X3053" s="1">
        <f>ROUNDDOWN((Table2[[#This Row],[Time]]/60-Table2[[#This Row],[Time2]])*60,0)</f>
        <v>18</v>
      </c>
      <c r="Y3053" s="1" t="str">
        <f>IF(Table2[[#This Row],[Time2]]&lt;10,0&amp;Table2[[#This Row],[Time2]],Table2[[#This Row],[Time2]])</f>
        <v>08</v>
      </c>
      <c r="Z3053" s="1">
        <f>IF(Table2[[#This Row],[Time3]]&lt;10,0&amp;Table2[[#This Row],[Time3]],Table2[[#This Row],[Time3]])</f>
        <v>18</v>
      </c>
      <c r="AA3053" s="2" t="str">
        <f>Table2[[#This Row],[Time4]]&amp;":"&amp;Table2[[#This Row],[Time5]]</f>
        <v>08:18</v>
      </c>
      <c r="AB3053" s="1" t="str" cm="1">
        <f t="array" ref="AB3053">IFERROR(IF(Table2[[#This Row],[code]]="","",_xlfn.IFS(AND(Table2[[#This Row],[code]]&lt;400,Table2[[#This Row],[code]]&lt;&gt;""),2,Table2[[#This Row],[code]]&gt;500,4)),"")</f>
        <v/>
      </c>
      <c r="AC3053" s="1" t="str">
        <f>IF(Table2[[#This Row],[Event]]="Penalty",Table2[[#This Row],[number]],IF(Table2[[#This Row],[Event]]="Time-Out",401,""))</f>
        <v/>
      </c>
      <c r="AD3053" s="1">
        <f>ROW(A3052)</f>
        <v>3052</v>
      </c>
      <c r="AE3053" s="1">
        <f>COUNTIFS(Table2[GameID],Table2[[#This Row],[GameID]],Table2[Column1],"&lt;="&amp;Table2[[#This Row],[Column1]])-1</f>
        <v>13</v>
      </c>
    </row>
    <row r="3054" spans="1:31" x14ac:dyDescent="0.45">
      <c r="A3054" t="s">
        <v>562</v>
      </c>
      <c r="B3054" t="str">
        <f>_xlfn.TEXTBEFORE(Table2[[#This Row],[Kamp]]," - ")</f>
        <v>Odense Floorball</v>
      </c>
      <c r="C3054" t="str">
        <f>_xlfn.TEXTAFTER(Table2[[#This Row],[Kamp]],"- ")</f>
        <v>Sunds Seahawks</v>
      </c>
      <c r="D3054">
        <v>45248</v>
      </c>
      <c r="E3054">
        <v>75130</v>
      </c>
      <c r="F3054">
        <v>20232024</v>
      </c>
      <c r="G3054" t="s">
        <v>17</v>
      </c>
      <c r="H3054" t="s">
        <v>672</v>
      </c>
      <c r="I3054" t="s">
        <v>678</v>
      </c>
      <c r="J3054">
        <v>2</v>
      </c>
      <c r="K3054">
        <v>31403</v>
      </c>
      <c r="L3054">
        <v>208</v>
      </c>
      <c r="M3054" t="s">
        <v>631</v>
      </c>
      <c r="N3054" t="s">
        <v>510</v>
      </c>
      <c r="O3054" t="s">
        <v>634</v>
      </c>
      <c r="P3054">
        <v>41</v>
      </c>
      <c r="Q3054" t="s">
        <v>634</v>
      </c>
      <c r="R3054">
        <f>SUMIFS(Table2[number],Table2[Event],"Goal",Table2[H/U],"HOME",Table2[GameID],Table2[[#This Row],[GameID]],Table2[GameTime],"&lt;="&amp;Table2[[#This Row],[GameTime]])</f>
        <v>1</v>
      </c>
      <c r="S3054">
        <f>SUMIFS(Table2[number],Table2[Event],"Goal",Table2[H/U],"AWAY",Table2[GameID],Table2[[#This Row],[GameID]],Table2[GameTime],"&lt;="&amp;Table2[[#This Row],[GameTime]])</f>
        <v>10</v>
      </c>
      <c r="T3054" t="str">
        <f>IF(Table2[[#This Row],[Event]]="Goal",Table2[[#This Row],[Hscore]]&amp;"-"&amp;Table2[[#This Row],[Uscore]],"")</f>
        <v/>
      </c>
      <c r="U3054">
        <v>1801</v>
      </c>
      <c r="V3054" s="1">
        <f>Table2[[#This Row],[GameTime]]-(Table2[[#This Row],[period]]-1)*1200</f>
        <v>601</v>
      </c>
      <c r="W3054" s="1">
        <f>ROUNDDOWN(Table2[[#This Row],[Time]]/60,0)</f>
        <v>10</v>
      </c>
      <c r="X3054" s="1">
        <f>ROUNDDOWN((Table2[[#This Row],[Time]]/60-Table2[[#This Row],[Time2]])*60,0)</f>
        <v>1</v>
      </c>
      <c r="Y3054" s="1">
        <f>IF(Table2[[#This Row],[Time2]]&lt;10,0&amp;Table2[[#This Row],[Time2]],Table2[[#This Row],[Time2]])</f>
        <v>10</v>
      </c>
      <c r="Z3054" s="1" t="str">
        <f>IF(Table2[[#This Row],[Time3]]&lt;10,0&amp;Table2[[#This Row],[Time3]],Table2[[#This Row],[Time3]])</f>
        <v>01</v>
      </c>
      <c r="AA3054" s="2" t="str">
        <f>Table2[[#This Row],[Time4]]&amp;":"&amp;Table2[[#This Row],[Time5]]</f>
        <v>10:01</v>
      </c>
      <c r="AB3054" s="1" cm="1">
        <f t="array" ref="AB3054">IFERROR(IF(Table2[[#This Row],[code]]="","",_xlfn.IFS(AND(Table2[[#This Row],[code]]&lt;400,Table2[[#This Row],[code]]&lt;&gt;""),2,Table2[[#This Row],[code]]&gt;500,4)),"")</f>
        <v>2</v>
      </c>
      <c r="AC3054" s="1">
        <f>IF(Table2[[#This Row],[Event]]="Penalty",Table2[[#This Row],[number]],IF(Table2[[#This Row],[Event]]="Time-Out",401,""))</f>
        <v>208</v>
      </c>
      <c r="AD3054" s="1">
        <f>ROW(A3053)</f>
        <v>3053</v>
      </c>
      <c r="AE3054" s="1">
        <f>COUNTIFS(Table2[GameID],Table2[[#This Row],[GameID]],Table2[Column1],"&lt;="&amp;Table2[[#This Row],[Column1]])-1</f>
        <v>14</v>
      </c>
    </row>
    <row r="3055" spans="1:31" x14ac:dyDescent="0.45">
      <c r="A3055" t="s">
        <v>562</v>
      </c>
      <c r="B3055" t="str">
        <f>_xlfn.TEXTBEFORE(Table2[[#This Row],[Kamp]]," - ")</f>
        <v>Odense Floorball</v>
      </c>
      <c r="C3055" t="str">
        <f>_xlfn.TEXTAFTER(Table2[[#This Row],[Kamp]],"- ")</f>
        <v>Sunds Seahawks</v>
      </c>
      <c r="D3055">
        <v>45248</v>
      </c>
      <c r="E3055">
        <v>75130</v>
      </c>
      <c r="F3055">
        <v>20232024</v>
      </c>
      <c r="G3055" t="s">
        <v>17</v>
      </c>
      <c r="H3055" t="s">
        <v>668</v>
      </c>
      <c r="I3055" t="s">
        <v>677</v>
      </c>
      <c r="J3055">
        <v>2</v>
      </c>
      <c r="K3055">
        <v>31144</v>
      </c>
      <c r="L3055">
        <v>208</v>
      </c>
      <c r="M3055" t="s">
        <v>631</v>
      </c>
      <c r="N3055" t="s">
        <v>269</v>
      </c>
      <c r="O3055" t="s">
        <v>634</v>
      </c>
      <c r="P3055">
        <v>71</v>
      </c>
      <c r="Q3055" t="s">
        <v>634</v>
      </c>
      <c r="R3055">
        <f>SUMIFS(Table2[number],Table2[Event],"Goal",Table2[H/U],"HOME",Table2[GameID],Table2[[#This Row],[GameID]],Table2[GameTime],"&lt;="&amp;Table2[[#This Row],[GameTime]])</f>
        <v>1</v>
      </c>
      <c r="S3055">
        <f>SUMIFS(Table2[number],Table2[Event],"Goal",Table2[H/U],"AWAY",Table2[GameID],Table2[[#This Row],[GameID]],Table2[GameTime],"&lt;="&amp;Table2[[#This Row],[GameTime]])</f>
        <v>10</v>
      </c>
      <c r="T3055" t="str">
        <f>IF(Table2[[#This Row],[Event]]="Goal",Table2[[#This Row],[Hscore]]&amp;"-"&amp;Table2[[#This Row],[Uscore]],"")</f>
        <v/>
      </c>
      <c r="U3055">
        <v>1801</v>
      </c>
      <c r="V3055" s="1">
        <f>Table2[[#This Row],[GameTime]]-(Table2[[#This Row],[period]]-1)*1200</f>
        <v>601</v>
      </c>
      <c r="W3055" s="1">
        <f>ROUNDDOWN(Table2[[#This Row],[Time]]/60,0)</f>
        <v>10</v>
      </c>
      <c r="X3055" s="1">
        <f>ROUNDDOWN((Table2[[#This Row],[Time]]/60-Table2[[#This Row],[Time2]])*60,0)</f>
        <v>1</v>
      </c>
      <c r="Y3055" s="1">
        <f>IF(Table2[[#This Row],[Time2]]&lt;10,0&amp;Table2[[#This Row],[Time2]],Table2[[#This Row],[Time2]])</f>
        <v>10</v>
      </c>
      <c r="Z3055" s="1" t="str">
        <f>IF(Table2[[#This Row],[Time3]]&lt;10,0&amp;Table2[[#This Row],[Time3]],Table2[[#This Row],[Time3]])</f>
        <v>01</v>
      </c>
      <c r="AA3055" s="2" t="str">
        <f>Table2[[#This Row],[Time4]]&amp;":"&amp;Table2[[#This Row],[Time5]]</f>
        <v>10:01</v>
      </c>
      <c r="AB3055" s="1" cm="1">
        <f t="array" ref="AB3055">IFERROR(IF(Table2[[#This Row],[code]]="","",_xlfn.IFS(AND(Table2[[#This Row],[code]]&lt;400,Table2[[#This Row],[code]]&lt;&gt;""),2,Table2[[#This Row],[code]]&gt;500,4)),"")</f>
        <v>2</v>
      </c>
      <c r="AC3055" s="1">
        <f>IF(Table2[[#This Row],[Event]]="Penalty",Table2[[#This Row],[number]],IF(Table2[[#This Row],[Event]]="Time-Out",401,""))</f>
        <v>208</v>
      </c>
      <c r="AD3055" s="1">
        <f>ROW(A3054)</f>
        <v>3054</v>
      </c>
      <c r="AE3055" s="1">
        <f>COUNTIFS(Table2[GameID],Table2[[#This Row],[GameID]],Table2[Column1],"&lt;="&amp;Table2[[#This Row],[Column1]])-1</f>
        <v>15</v>
      </c>
    </row>
    <row r="3056" spans="1:31" x14ac:dyDescent="0.45">
      <c r="A3056" t="s">
        <v>562</v>
      </c>
      <c r="B3056" t="str">
        <f>_xlfn.TEXTBEFORE(Table2[[#This Row],[Kamp]]," - ")</f>
        <v>Odense Floorball</v>
      </c>
      <c r="C3056" t="str">
        <f>_xlfn.TEXTAFTER(Table2[[#This Row],[Kamp]],"- ")</f>
        <v>Sunds Seahawks</v>
      </c>
      <c r="D3056">
        <v>45248</v>
      </c>
      <c r="E3056">
        <v>75130</v>
      </c>
      <c r="F3056">
        <v>20232024</v>
      </c>
      <c r="G3056" t="s">
        <v>17</v>
      </c>
      <c r="H3056" t="s">
        <v>668</v>
      </c>
      <c r="I3056" t="s">
        <v>677</v>
      </c>
      <c r="J3056">
        <v>2</v>
      </c>
      <c r="K3056">
        <v>31144</v>
      </c>
      <c r="L3056">
        <v>1</v>
      </c>
      <c r="M3056" t="s">
        <v>630</v>
      </c>
      <c r="N3056" t="s">
        <v>215</v>
      </c>
      <c r="O3056" t="s">
        <v>634</v>
      </c>
      <c r="P3056">
        <v>9</v>
      </c>
      <c r="Q3056" t="s">
        <v>634</v>
      </c>
      <c r="R3056">
        <f>SUMIFS(Table2[number],Table2[Event],"Goal",Table2[H/U],"HOME",Table2[GameID],Table2[[#This Row],[GameID]],Table2[GameTime],"&lt;="&amp;Table2[[#This Row],[GameTime]])</f>
        <v>1</v>
      </c>
      <c r="S3056">
        <f>SUMIFS(Table2[number],Table2[Event],"Goal",Table2[H/U],"AWAY",Table2[GameID],Table2[[#This Row],[GameID]],Table2[GameTime],"&lt;="&amp;Table2[[#This Row],[GameTime]])</f>
        <v>11</v>
      </c>
      <c r="T3056" t="str">
        <f>IF(Table2[[#This Row],[Event]]="Goal",Table2[[#This Row],[Hscore]]&amp;"-"&amp;Table2[[#This Row],[Uscore]],"")</f>
        <v>1-11</v>
      </c>
      <c r="U3056">
        <v>1808</v>
      </c>
      <c r="V3056" s="1">
        <f>Table2[[#This Row],[GameTime]]-(Table2[[#This Row],[period]]-1)*1200</f>
        <v>608</v>
      </c>
      <c r="W3056" s="1">
        <f>ROUNDDOWN(Table2[[#This Row],[Time]]/60,0)</f>
        <v>10</v>
      </c>
      <c r="X3056" s="1">
        <f>ROUNDDOWN((Table2[[#This Row],[Time]]/60-Table2[[#This Row],[Time2]])*60,0)</f>
        <v>7</v>
      </c>
      <c r="Y3056" s="1">
        <f>IF(Table2[[#This Row],[Time2]]&lt;10,0&amp;Table2[[#This Row],[Time2]],Table2[[#This Row],[Time2]])</f>
        <v>10</v>
      </c>
      <c r="Z3056" s="1" t="str">
        <f>IF(Table2[[#This Row],[Time3]]&lt;10,0&amp;Table2[[#This Row],[Time3]],Table2[[#This Row],[Time3]])</f>
        <v>07</v>
      </c>
      <c r="AA3056" s="2" t="str">
        <f>Table2[[#This Row],[Time4]]&amp;":"&amp;Table2[[#This Row],[Time5]]</f>
        <v>10:07</v>
      </c>
      <c r="AB3056" s="1" t="str" cm="1">
        <f t="array" ref="AB3056">IFERROR(IF(Table2[[#This Row],[code]]="","",_xlfn.IFS(AND(Table2[[#This Row],[code]]&lt;400,Table2[[#This Row],[code]]&lt;&gt;""),2,Table2[[#This Row],[code]]&gt;500,4)),"")</f>
        <v/>
      </c>
      <c r="AC3056" s="1" t="str">
        <f>IF(Table2[[#This Row],[Event]]="Penalty",Table2[[#This Row],[number]],IF(Table2[[#This Row],[Event]]="Time-Out",401,""))</f>
        <v/>
      </c>
      <c r="AD3056" s="1">
        <f>ROW(A3055)</f>
        <v>3055</v>
      </c>
      <c r="AE3056" s="1">
        <f>COUNTIFS(Table2[GameID],Table2[[#This Row],[GameID]],Table2[Column1],"&lt;="&amp;Table2[[#This Row],[Column1]])-1</f>
        <v>16</v>
      </c>
    </row>
    <row r="3057" spans="1:31" x14ac:dyDescent="0.45">
      <c r="A3057" t="s">
        <v>562</v>
      </c>
      <c r="B3057" t="str">
        <f>_xlfn.TEXTBEFORE(Table2[[#This Row],[Kamp]]," - ")</f>
        <v>Odense Floorball</v>
      </c>
      <c r="C3057" t="str">
        <f>_xlfn.TEXTAFTER(Table2[[#This Row],[Kamp]],"- ")</f>
        <v>Sunds Seahawks</v>
      </c>
      <c r="D3057">
        <v>45248</v>
      </c>
      <c r="E3057">
        <v>75130</v>
      </c>
      <c r="F3057">
        <v>20232024</v>
      </c>
      <c r="G3057" t="s">
        <v>17</v>
      </c>
      <c r="H3057" t="s">
        <v>668</v>
      </c>
      <c r="I3057" t="s">
        <v>677</v>
      </c>
      <c r="J3057">
        <v>2</v>
      </c>
      <c r="K3057">
        <v>31144</v>
      </c>
      <c r="L3057">
        <v>208</v>
      </c>
      <c r="M3057" t="s">
        <v>631</v>
      </c>
      <c r="N3057" t="s">
        <v>653</v>
      </c>
      <c r="O3057" t="s">
        <v>634</v>
      </c>
      <c r="P3057">
        <v>15</v>
      </c>
      <c r="Q3057" t="s">
        <v>634</v>
      </c>
      <c r="R3057">
        <f>SUMIFS(Table2[number],Table2[Event],"Goal",Table2[H/U],"HOME",Table2[GameID],Table2[[#This Row],[GameID]],Table2[GameTime],"&lt;="&amp;Table2[[#This Row],[GameTime]])</f>
        <v>1</v>
      </c>
      <c r="S3057">
        <f>SUMIFS(Table2[number],Table2[Event],"Goal",Table2[H/U],"AWAY",Table2[GameID],Table2[[#This Row],[GameID]],Table2[GameTime],"&lt;="&amp;Table2[[#This Row],[GameTime]])</f>
        <v>11</v>
      </c>
      <c r="T3057" t="str">
        <f>IF(Table2[[#This Row],[Event]]="Goal",Table2[[#This Row],[Hscore]]&amp;"-"&amp;Table2[[#This Row],[Uscore]],"")</f>
        <v/>
      </c>
      <c r="U3057">
        <v>1852</v>
      </c>
      <c r="V3057" s="1">
        <f>Table2[[#This Row],[GameTime]]-(Table2[[#This Row],[period]]-1)*1200</f>
        <v>652</v>
      </c>
      <c r="W3057" s="1">
        <f>ROUNDDOWN(Table2[[#This Row],[Time]]/60,0)</f>
        <v>10</v>
      </c>
      <c r="X3057" s="1">
        <f>ROUNDDOWN((Table2[[#This Row],[Time]]/60-Table2[[#This Row],[Time2]])*60,0)</f>
        <v>52</v>
      </c>
      <c r="Y3057" s="1">
        <f>IF(Table2[[#This Row],[Time2]]&lt;10,0&amp;Table2[[#This Row],[Time2]],Table2[[#This Row],[Time2]])</f>
        <v>10</v>
      </c>
      <c r="Z3057" s="1">
        <f>IF(Table2[[#This Row],[Time3]]&lt;10,0&amp;Table2[[#This Row],[Time3]],Table2[[#This Row],[Time3]])</f>
        <v>52</v>
      </c>
      <c r="AA3057" s="2" t="str">
        <f>Table2[[#This Row],[Time4]]&amp;":"&amp;Table2[[#This Row],[Time5]]</f>
        <v>10:52</v>
      </c>
      <c r="AB3057" s="1" cm="1">
        <f t="array" ref="AB3057">IFERROR(IF(Table2[[#This Row],[code]]="","",_xlfn.IFS(AND(Table2[[#This Row],[code]]&lt;400,Table2[[#This Row],[code]]&lt;&gt;""),2,Table2[[#This Row],[code]]&gt;500,4)),"")</f>
        <v>2</v>
      </c>
      <c r="AC3057" s="1">
        <f>IF(Table2[[#This Row],[Event]]="Penalty",Table2[[#This Row],[number]],IF(Table2[[#This Row],[Event]]="Time-Out",401,""))</f>
        <v>208</v>
      </c>
      <c r="AD3057" s="1">
        <f>ROW(A3056)</f>
        <v>3056</v>
      </c>
      <c r="AE3057" s="1">
        <f>COUNTIFS(Table2[GameID],Table2[[#This Row],[GameID]],Table2[Column1],"&lt;="&amp;Table2[[#This Row],[Column1]])-1</f>
        <v>17</v>
      </c>
    </row>
    <row r="3058" spans="1:31" x14ac:dyDescent="0.45">
      <c r="A3058" t="s">
        <v>562</v>
      </c>
      <c r="B3058" t="str">
        <f>_xlfn.TEXTBEFORE(Table2[[#This Row],[Kamp]]," - ")</f>
        <v>Odense Floorball</v>
      </c>
      <c r="C3058" t="str">
        <f>_xlfn.TEXTAFTER(Table2[[#This Row],[Kamp]],"- ")</f>
        <v>Sunds Seahawks</v>
      </c>
      <c r="D3058">
        <v>45248</v>
      </c>
      <c r="E3058">
        <v>75130</v>
      </c>
      <c r="F3058">
        <v>20232024</v>
      </c>
      <c r="G3058" t="s">
        <v>17</v>
      </c>
      <c r="H3058" t="s">
        <v>668</v>
      </c>
      <c r="I3058" t="s">
        <v>677</v>
      </c>
      <c r="J3058">
        <v>2</v>
      </c>
      <c r="K3058">
        <v>31144</v>
      </c>
      <c r="L3058">
        <v>1</v>
      </c>
      <c r="M3058" t="s">
        <v>630</v>
      </c>
      <c r="N3058" t="s">
        <v>268</v>
      </c>
      <c r="O3058" t="s">
        <v>634</v>
      </c>
      <c r="P3058">
        <v>6</v>
      </c>
      <c r="Q3058" t="s">
        <v>634</v>
      </c>
      <c r="R3058">
        <f>SUMIFS(Table2[number],Table2[Event],"Goal",Table2[H/U],"HOME",Table2[GameID],Table2[[#This Row],[GameID]],Table2[GameTime],"&lt;="&amp;Table2[[#This Row],[GameTime]])</f>
        <v>1</v>
      </c>
      <c r="S3058">
        <f>SUMIFS(Table2[number],Table2[Event],"Goal",Table2[H/U],"AWAY",Table2[GameID],Table2[[#This Row],[GameID]],Table2[GameTime],"&lt;="&amp;Table2[[#This Row],[GameTime]])</f>
        <v>12</v>
      </c>
      <c r="T3058" t="str">
        <f>IF(Table2[[#This Row],[Event]]="Goal",Table2[[#This Row],[Hscore]]&amp;"-"&amp;Table2[[#This Row],[Uscore]],"")</f>
        <v>1-12</v>
      </c>
      <c r="U3058">
        <v>2037</v>
      </c>
      <c r="V3058" s="1">
        <f>Table2[[#This Row],[GameTime]]-(Table2[[#This Row],[period]]-1)*1200</f>
        <v>837</v>
      </c>
      <c r="W3058" s="1">
        <f>ROUNDDOWN(Table2[[#This Row],[Time]]/60,0)</f>
        <v>13</v>
      </c>
      <c r="X3058" s="1">
        <f>ROUNDDOWN((Table2[[#This Row],[Time]]/60-Table2[[#This Row],[Time2]])*60,0)</f>
        <v>57</v>
      </c>
      <c r="Y3058" s="1">
        <f>IF(Table2[[#This Row],[Time2]]&lt;10,0&amp;Table2[[#This Row],[Time2]],Table2[[#This Row],[Time2]])</f>
        <v>13</v>
      </c>
      <c r="Z3058" s="1">
        <f>IF(Table2[[#This Row],[Time3]]&lt;10,0&amp;Table2[[#This Row],[Time3]],Table2[[#This Row],[Time3]])</f>
        <v>57</v>
      </c>
      <c r="AA3058" s="2" t="str">
        <f>Table2[[#This Row],[Time4]]&amp;":"&amp;Table2[[#This Row],[Time5]]</f>
        <v>13:57</v>
      </c>
      <c r="AB3058" s="1" t="str" cm="1">
        <f t="array" ref="AB3058">IFERROR(IF(Table2[[#This Row],[code]]="","",_xlfn.IFS(AND(Table2[[#This Row],[code]]&lt;400,Table2[[#This Row],[code]]&lt;&gt;""),2,Table2[[#This Row],[code]]&gt;500,4)),"")</f>
        <v/>
      </c>
      <c r="AC3058" s="1" t="str">
        <f>IF(Table2[[#This Row],[Event]]="Penalty",Table2[[#This Row],[number]],IF(Table2[[#This Row],[Event]]="Time-Out",401,""))</f>
        <v/>
      </c>
      <c r="AD3058" s="1">
        <f>ROW(A3057)</f>
        <v>3057</v>
      </c>
      <c r="AE3058" s="1">
        <f>COUNTIFS(Table2[GameID],Table2[[#This Row],[GameID]],Table2[Column1],"&lt;="&amp;Table2[[#This Row],[Column1]])-1</f>
        <v>18</v>
      </c>
    </row>
    <row r="3059" spans="1:31" x14ac:dyDescent="0.45">
      <c r="A3059" t="s">
        <v>562</v>
      </c>
      <c r="B3059" t="str">
        <f>_xlfn.TEXTBEFORE(Table2[[#This Row],[Kamp]]," - ")</f>
        <v>Odense Floorball</v>
      </c>
      <c r="C3059" t="str">
        <f>_xlfn.TEXTAFTER(Table2[[#This Row],[Kamp]],"- ")</f>
        <v>Sunds Seahawks</v>
      </c>
      <c r="D3059">
        <v>45248</v>
      </c>
      <c r="E3059">
        <v>75130</v>
      </c>
      <c r="F3059">
        <v>20232024</v>
      </c>
      <c r="G3059" t="s">
        <v>17</v>
      </c>
      <c r="H3059" t="s">
        <v>668</v>
      </c>
      <c r="I3059" t="s">
        <v>677</v>
      </c>
      <c r="J3059">
        <v>2</v>
      </c>
      <c r="K3059">
        <v>31144</v>
      </c>
      <c r="L3059">
        <v>1</v>
      </c>
      <c r="M3059" t="s">
        <v>630</v>
      </c>
      <c r="N3059" t="s">
        <v>228</v>
      </c>
      <c r="O3059" t="s">
        <v>215</v>
      </c>
      <c r="P3059">
        <v>77</v>
      </c>
      <c r="Q3059">
        <v>9</v>
      </c>
      <c r="R3059">
        <f>SUMIFS(Table2[number],Table2[Event],"Goal",Table2[H/U],"HOME",Table2[GameID],Table2[[#This Row],[GameID]],Table2[GameTime],"&lt;="&amp;Table2[[#This Row],[GameTime]])</f>
        <v>1</v>
      </c>
      <c r="S3059">
        <f>SUMIFS(Table2[number],Table2[Event],"Goal",Table2[H/U],"AWAY",Table2[GameID],Table2[[#This Row],[GameID]],Table2[GameTime],"&lt;="&amp;Table2[[#This Row],[GameTime]])</f>
        <v>13</v>
      </c>
      <c r="T3059" t="str">
        <f>IF(Table2[[#This Row],[Event]]="Goal",Table2[[#This Row],[Hscore]]&amp;"-"&amp;Table2[[#This Row],[Uscore]],"")</f>
        <v>1-13</v>
      </c>
      <c r="U3059">
        <v>2077</v>
      </c>
      <c r="V3059" s="1">
        <f>Table2[[#This Row],[GameTime]]-(Table2[[#This Row],[period]]-1)*1200</f>
        <v>877</v>
      </c>
      <c r="W3059" s="1">
        <f>ROUNDDOWN(Table2[[#This Row],[Time]]/60,0)</f>
        <v>14</v>
      </c>
      <c r="X3059" s="1">
        <f>ROUNDDOWN((Table2[[#This Row],[Time]]/60-Table2[[#This Row],[Time2]])*60,0)</f>
        <v>37</v>
      </c>
      <c r="Y3059" s="1">
        <f>IF(Table2[[#This Row],[Time2]]&lt;10,0&amp;Table2[[#This Row],[Time2]],Table2[[#This Row],[Time2]])</f>
        <v>14</v>
      </c>
      <c r="Z3059" s="1">
        <f>IF(Table2[[#This Row],[Time3]]&lt;10,0&amp;Table2[[#This Row],[Time3]],Table2[[#This Row],[Time3]])</f>
        <v>37</v>
      </c>
      <c r="AA3059" s="2" t="str">
        <f>Table2[[#This Row],[Time4]]&amp;":"&amp;Table2[[#This Row],[Time5]]</f>
        <v>14:37</v>
      </c>
      <c r="AB3059" s="1" t="str" cm="1">
        <f t="array" ref="AB3059">IFERROR(IF(Table2[[#This Row],[code]]="","",_xlfn.IFS(AND(Table2[[#This Row],[code]]&lt;400,Table2[[#This Row],[code]]&lt;&gt;""),2,Table2[[#This Row],[code]]&gt;500,4)),"")</f>
        <v/>
      </c>
      <c r="AC3059" s="1" t="str">
        <f>IF(Table2[[#This Row],[Event]]="Penalty",Table2[[#This Row],[number]],IF(Table2[[#This Row],[Event]]="Time-Out",401,""))</f>
        <v/>
      </c>
      <c r="AD3059" s="1">
        <f>ROW(A3058)</f>
        <v>3058</v>
      </c>
      <c r="AE3059" s="1">
        <f>COUNTIFS(Table2[GameID],Table2[[#This Row],[GameID]],Table2[Column1],"&lt;="&amp;Table2[[#This Row],[Column1]])-1</f>
        <v>19</v>
      </c>
    </row>
    <row r="3060" spans="1:31" x14ac:dyDescent="0.45">
      <c r="A3060" t="s">
        <v>562</v>
      </c>
      <c r="B3060" t="str">
        <f>_xlfn.TEXTBEFORE(Table2[[#This Row],[Kamp]]," - ")</f>
        <v>Odense Floorball</v>
      </c>
      <c r="C3060" t="str">
        <f>_xlfn.TEXTAFTER(Table2[[#This Row],[Kamp]],"- ")</f>
        <v>Sunds Seahawks</v>
      </c>
      <c r="D3060">
        <v>45248</v>
      </c>
      <c r="E3060">
        <v>75130</v>
      </c>
      <c r="F3060">
        <v>20232024</v>
      </c>
      <c r="G3060" t="s">
        <v>17</v>
      </c>
      <c r="H3060" t="s">
        <v>672</v>
      </c>
      <c r="I3060" t="s">
        <v>678</v>
      </c>
      <c r="J3060">
        <v>2</v>
      </c>
      <c r="K3060">
        <v>31403</v>
      </c>
      <c r="L3060">
        <v>0</v>
      </c>
      <c r="M3060" t="s">
        <v>631</v>
      </c>
      <c r="N3060" t="s">
        <v>511</v>
      </c>
      <c r="O3060" t="s">
        <v>634</v>
      </c>
      <c r="P3060">
        <v>44</v>
      </c>
      <c r="Q3060" t="s">
        <v>634</v>
      </c>
      <c r="R3060">
        <f>SUMIFS(Table2[number],Table2[Event],"Goal",Table2[H/U],"HOME",Table2[GameID],Table2[[#This Row],[GameID]],Table2[GameTime],"&lt;="&amp;Table2[[#This Row],[GameTime]])</f>
        <v>1</v>
      </c>
      <c r="S3060">
        <f>SUMIFS(Table2[number],Table2[Event],"Goal",Table2[H/U],"AWAY",Table2[GameID],Table2[[#This Row],[GameID]],Table2[GameTime],"&lt;="&amp;Table2[[#This Row],[GameTime]])</f>
        <v>13</v>
      </c>
      <c r="T3060" t="str">
        <f>IF(Table2[[#This Row],[Event]]="Goal",Table2[[#This Row],[Hscore]]&amp;"-"&amp;Table2[[#This Row],[Uscore]],"")</f>
        <v/>
      </c>
      <c r="U3060">
        <v>2301</v>
      </c>
      <c r="V3060" s="1">
        <f>Table2[[#This Row],[GameTime]]-(Table2[[#This Row],[period]]-1)*1200</f>
        <v>1101</v>
      </c>
      <c r="W3060" s="1">
        <f>ROUNDDOWN(Table2[[#This Row],[Time]]/60,0)</f>
        <v>18</v>
      </c>
      <c r="X3060" s="1">
        <f>ROUNDDOWN((Table2[[#This Row],[Time]]/60-Table2[[#This Row],[Time2]])*60,0)</f>
        <v>21</v>
      </c>
      <c r="Y3060" s="1">
        <f>IF(Table2[[#This Row],[Time2]]&lt;10,0&amp;Table2[[#This Row],[Time2]],Table2[[#This Row],[Time2]])</f>
        <v>18</v>
      </c>
      <c r="Z3060" s="1">
        <f>IF(Table2[[#This Row],[Time3]]&lt;10,0&amp;Table2[[#This Row],[Time3]],Table2[[#This Row],[Time3]])</f>
        <v>21</v>
      </c>
      <c r="AA3060" s="2" t="str">
        <f>Table2[[#This Row],[Time4]]&amp;":"&amp;Table2[[#This Row],[Time5]]</f>
        <v>18:21</v>
      </c>
      <c r="AB3060" s="1" cm="1">
        <f t="array" ref="AB3060">IFERROR(IF(Table2[[#This Row],[code]]="","",_xlfn.IFS(AND(Table2[[#This Row],[code]]&lt;400,Table2[[#This Row],[code]]&lt;&gt;""),2,Table2[[#This Row],[code]]&gt;500,4)),"")</f>
        <v>2</v>
      </c>
      <c r="AC3060" s="1">
        <f>IF(Table2[[#This Row],[Event]]="Penalty",Table2[[#This Row],[number]],IF(Table2[[#This Row],[Event]]="Time-Out",401,""))</f>
        <v>0</v>
      </c>
      <c r="AD3060" s="1">
        <f>ROW(A3059)</f>
        <v>3059</v>
      </c>
      <c r="AE3060" s="1">
        <f>COUNTIFS(Table2[GameID],Table2[[#This Row],[GameID]],Table2[Column1],"&lt;="&amp;Table2[[#This Row],[Column1]])-1</f>
        <v>20</v>
      </c>
    </row>
    <row r="3061" spans="1:31" x14ac:dyDescent="0.45">
      <c r="A3061" t="s">
        <v>562</v>
      </c>
      <c r="B3061" t="str">
        <f>_xlfn.TEXTBEFORE(Table2[[#This Row],[Kamp]]," - ")</f>
        <v>Odense Floorball</v>
      </c>
      <c r="C3061" t="str">
        <f>_xlfn.TEXTAFTER(Table2[[#This Row],[Kamp]],"- ")</f>
        <v>Sunds Seahawks</v>
      </c>
      <c r="D3061">
        <v>45248</v>
      </c>
      <c r="E3061">
        <v>75130</v>
      </c>
      <c r="F3061">
        <v>20232024</v>
      </c>
      <c r="G3061" t="s">
        <v>17</v>
      </c>
      <c r="H3061" t="s">
        <v>672</v>
      </c>
      <c r="I3061" t="s">
        <v>678</v>
      </c>
      <c r="J3061">
        <v>3</v>
      </c>
      <c r="K3061">
        <v>31403</v>
      </c>
      <c r="L3061">
        <v>1</v>
      </c>
      <c r="M3061" t="s">
        <v>630</v>
      </c>
      <c r="N3061" t="s">
        <v>510</v>
      </c>
      <c r="O3061" t="s">
        <v>505</v>
      </c>
      <c r="P3061">
        <v>41</v>
      </c>
      <c r="Q3061">
        <v>7</v>
      </c>
      <c r="R3061">
        <f>SUMIFS(Table2[number],Table2[Event],"Goal",Table2[H/U],"HOME",Table2[GameID],Table2[[#This Row],[GameID]],Table2[GameTime],"&lt;="&amp;Table2[[#This Row],[GameTime]])</f>
        <v>2</v>
      </c>
      <c r="S3061">
        <f>SUMIFS(Table2[number],Table2[Event],"Goal",Table2[H/U],"AWAY",Table2[GameID],Table2[[#This Row],[GameID]],Table2[GameTime],"&lt;="&amp;Table2[[#This Row],[GameTime]])</f>
        <v>13</v>
      </c>
      <c r="T3061" t="str">
        <f>IF(Table2[[#This Row],[Event]]="Goal",Table2[[#This Row],[Hscore]]&amp;"-"&amp;Table2[[#This Row],[Uscore]],"")</f>
        <v>2-13</v>
      </c>
      <c r="U3061">
        <v>2420</v>
      </c>
      <c r="V3061" s="1">
        <f>Table2[[#This Row],[GameTime]]-(Table2[[#This Row],[period]]-1)*1200</f>
        <v>20</v>
      </c>
      <c r="W3061" s="1">
        <f>ROUNDDOWN(Table2[[#This Row],[Time]]/60,0)</f>
        <v>0</v>
      </c>
      <c r="X3061" s="1">
        <f>ROUNDDOWN((Table2[[#This Row],[Time]]/60-Table2[[#This Row],[Time2]])*60,0)</f>
        <v>20</v>
      </c>
      <c r="Y3061" s="1" t="str">
        <f>IF(Table2[[#This Row],[Time2]]&lt;10,0&amp;Table2[[#This Row],[Time2]],Table2[[#This Row],[Time2]])</f>
        <v>00</v>
      </c>
      <c r="Z3061" s="1">
        <f>IF(Table2[[#This Row],[Time3]]&lt;10,0&amp;Table2[[#This Row],[Time3]],Table2[[#This Row],[Time3]])</f>
        <v>20</v>
      </c>
      <c r="AA3061" s="2" t="str">
        <f>Table2[[#This Row],[Time4]]&amp;":"&amp;Table2[[#This Row],[Time5]]</f>
        <v>00:20</v>
      </c>
      <c r="AB3061" s="1" t="str" cm="1">
        <f t="array" ref="AB3061">IFERROR(IF(Table2[[#This Row],[code]]="","",_xlfn.IFS(AND(Table2[[#This Row],[code]]&lt;400,Table2[[#This Row],[code]]&lt;&gt;""),2,Table2[[#This Row],[code]]&gt;500,4)),"")</f>
        <v/>
      </c>
      <c r="AC3061" s="1" t="str">
        <f>IF(Table2[[#This Row],[Event]]="Penalty",Table2[[#This Row],[number]],IF(Table2[[#This Row],[Event]]="Time-Out",401,""))</f>
        <v/>
      </c>
      <c r="AD3061" s="1">
        <f>ROW(A3060)</f>
        <v>3060</v>
      </c>
      <c r="AE3061" s="1">
        <f>COUNTIFS(Table2[GameID],Table2[[#This Row],[GameID]],Table2[Column1],"&lt;="&amp;Table2[[#This Row],[Column1]])-1</f>
        <v>21</v>
      </c>
    </row>
    <row r="3062" spans="1:31" x14ac:dyDescent="0.45">
      <c r="A3062" t="s">
        <v>562</v>
      </c>
      <c r="B3062" t="str">
        <f>_xlfn.TEXTBEFORE(Table2[[#This Row],[Kamp]]," - ")</f>
        <v>Odense Floorball</v>
      </c>
      <c r="C3062" t="str">
        <f>_xlfn.TEXTAFTER(Table2[[#This Row],[Kamp]],"- ")</f>
        <v>Sunds Seahawks</v>
      </c>
      <c r="D3062">
        <v>45248</v>
      </c>
      <c r="E3062">
        <v>75130</v>
      </c>
      <c r="F3062">
        <v>20232024</v>
      </c>
      <c r="G3062" t="s">
        <v>17</v>
      </c>
      <c r="H3062" t="s">
        <v>668</v>
      </c>
      <c r="I3062" t="s">
        <v>677</v>
      </c>
      <c r="J3062">
        <v>3</v>
      </c>
      <c r="K3062">
        <v>31144</v>
      </c>
      <c r="L3062">
        <v>1</v>
      </c>
      <c r="M3062" t="s">
        <v>630</v>
      </c>
      <c r="N3062" t="s">
        <v>227</v>
      </c>
      <c r="O3062" t="s">
        <v>268</v>
      </c>
      <c r="P3062">
        <v>74</v>
      </c>
      <c r="Q3062">
        <v>6</v>
      </c>
      <c r="R3062">
        <f>SUMIFS(Table2[number],Table2[Event],"Goal",Table2[H/U],"HOME",Table2[GameID],Table2[[#This Row],[GameID]],Table2[GameTime],"&lt;="&amp;Table2[[#This Row],[GameTime]])</f>
        <v>2</v>
      </c>
      <c r="S3062">
        <f>SUMIFS(Table2[number],Table2[Event],"Goal",Table2[H/U],"AWAY",Table2[GameID],Table2[[#This Row],[GameID]],Table2[GameTime],"&lt;="&amp;Table2[[#This Row],[GameTime]])</f>
        <v>14</v>
      </c>
      <c r="T3062" t="str">
        <f>IF(Table2[[#This Row],[Event]]="Goal",Table2[[#This Row],[Hscore]]&amp;"-"&amp;Table2[[#This Row],[Uscore]],"")</f>
        <v>2-14</v>
      </c>
      <c r="U3062">
        <v>2510</v>
      </c>
      <c r="V3062" s="1">
        <f>Table2[[#This Row],[GameTime]]-(Table2[[#This Row],[period]]-1)*1200</f>
        <v>110</v>
      </c>
      <c r="W3062" s="1">
        <f>ROUNDDOWN(Table2[[#This Row],[Time]]/60,0)</f>
        <v>1</v>
      </c>
      <c r="X3062" s="1">
        <f>ROUNDDOWN((Table2[[#This Row],[Time]]/60-Table2[[#This Row],[Time2]])*60,0)</f>
        <v>50</v>
      </c>
      <c r="Y3062" s="1" t="str">
        <f>IF(Table2[[#This Row],[Time2]]&lt;10,0&amp;Table2[[#This Row],[Time2]],Table2[[#This Row],[Time2]])</f>
        <v>01</v>
      </c>
      <c r="Z3062" s="1">
        <f>IF(Table2[[#This Row],[Time3]]&lt;10,0&amp;Table2[[#This Row],[Time3]],Table2[[#This Row],[Time3]])</f>
        <v>50</v>
      </c>
      <c r="AA3062" s="2" t="str">
        <f>Table2[[#This Row],[Time4]]&amp;":"&amp;Table2[[#This Row],[Time5]]</f>
        <v>01:50</v>
      </c>
      <c r="AB3062" s="1" t="str" cm="1">
        <f t="array" ref="AB3062">IFERROR(IF(Table2[[#This Row],[code]]="","",_xlfn.IFS(AND(Table2[[#This Row],[code]]&lt;400,Table2[[#This Row],[code]]&lt;&gt;""),2,Table2[[#This Row],[code]]&gt;500,4)),"")</f>
        <v/>
      </c>
      <c r="AC3062" s="1" t="str">
        <f>IF(Table2[[#This Row],[Event]]="Penalty",Table2[[#This Row],[number]],IF(Table2[[#This Row],[Event]]="Time-Out",401,""))</f>
        <v/>
      </c>
      <c r="AD3062" s="1">
        <f>ROW(A3061)</f>
        <v>3061</v>
      </c>
      <c r="AE3062" s="1">
        <f>COUNTIFS(Table2[GameID],Table2[[#This Row],[GameID]],Table2[Column1],"&lt;="&amp;Table2[[#This Row],[Column1]])-1</f>
        <v>22</v>
      </c>
    </row>
    <row r="3063" spans="1:31" x14ac:dyDescent="0.45">
      <c r="A3063" t="s">
        <v>562</v>
      </c>
      <c r="B3063" t="str">
        <f>_xlfn.TEXTBEFORE(Table2[[#This Row],[Kamp]]," - ")</f>
        <v>Odense Floorball</v>
      </c>
      <c r="C3063" t="str">
        <f>_xlfn.TEXTAFTER(Table2[[#This Row],[Kamp]],"- ")</f>
        <v>Sunds Seahawks</v>
      </c>
      <c r="D3063">
        <v>45248</v>
      </c>
      <c r="E3063">
        <v>75130</v>
      </c>
      <c r="F3063">
        <v>20232024</v>
      </c>
      <c r="G3063" t="s">
        <v>17</v>
      </c>
      <c r="H3063" t="s">
        <v>668</v>
      </c>
      <c r="I3063" t="s">
        <v>677</v>
      </c>
      <c r="J3063">
        <v>3</v>
      </c>
      <c r="K3063">
        <v>31144</v>
      </c>
      <c r="L3063">
        <v>1</v>
      </c>
      <c r="M3063" t="s">
        <v>630</v>
      </c>
      <c r="N3063" t="s">
        <v>228</v>
      </c>
      <c r="O3063" t="s">
        <v>215</v>
      </c>
      <c r="P3063">
        <v>77</v>
      </c>
      <c r="Q3063">
        <v>9</v>
      </c>
      <c r="R3063">
        <f>SUMIFS(Table2[number],Table2[Event],"Goal",Table2[H/U],"HOME",Table2[GameID],Table2[[#This Row],[GameID]],Table2[GameTime],"&lt;="&amp;Table2[[#This Row],[GameTime]])</f>
        <v>2</v>
      </c>
      <c r="S3063">
        <f>SUMIFS(Table2[number],Table2[Event],"Goal",Table2[H/U],"AWAY",Table2[GameID],Table2[[#This Row],[GameID]],Table2[GameTime],"&lt;="&amp;Table2[[#This Row],[GameTime]])</f>
        <v>15</v>
      </c>
      <c r="T3063" t="str">
        <f>IF(Table2[[#This Row],[Event]]="Goal",Table2[[#This Row],[Hscore]]&amp;"-"&amp;Table2[[#This Row],[Uscore]],"")</f>
        <v>2-15</v>
      </c>
      <c r="U3063">
        <v>2723</v>
      </c>
      <c r="V3063" s="1">
        <f>Table2[[#This Row],[GameTime]]-(Table2[[#This Row],[period]]-1)*1200</f>
        <v>323</v>
      </c>
      <c r="W3063" s="1">
        <f>ROUNDDOWN(Table2[[#This Row],[Time]]/60,0)</f>
        <v>5</v>
      </c>
      <c r="X3063" s="1">
        <f>ROUNDDOWN((Table2[[#This Row],[Time]]/60-Table2[[#This Row],[Time2]])*60,0)</f>
        <v>23</v>
      </c>
      <c r="Y3063" s="1" t="str">
        <f>IF(Table2[[#This Row],[Time2]]&lt;10,0&amp;Table2[[#This Row],[Time2]],Table2[[#This Row],[Time2]])</f>
        <v>05</v>
      </c>
      <c r="Z3063" s="1">
        <f>IF(Table2[[#This Row],[Time3]]&lt;10,0&amp;Table2[[#This Row],[Time3]],Table2[[#This Row],[Time3]])</f>
        <v>23</v>
      </c>
      <c r="AA3063" s="2" t="str">
        <f>Table2[[#This Row],[Time4]]&amp;":"&amp;Table2[[#This Row],[Time5]]</f>
        <v>05:23</v>
      </c>
      <c r="AB3063" s="1" t="str" cm="1">
        <f t="array" ref="AB3063">IFERROR(IF(Table2[[#This Row],[code]]="","",_xlfn.IFS(AND(Table2[[#This Row],[code]]&lt;400,Table2[[#This Row],[code]]&lt;&gt;""),2,Table2[[#This Row],[code]]&gt;500,4)),"")</f>
        <v/>
      </c>
      <c r="AC3063" s="1" t="str">
        <f>IF(Table2[[#This Row],[Event]]="Penalty",Table2[[#This Row],[number]],IF(Table2[[#This Row],[Event]]="Time-Out",401,""))</f>
        <v/>
      </c>
      <c r="AD3063" s="1">
        <f>ROW(A3062)</f>
        <v>3062</v>
      </c>
      <c r="AE3063" s="1">
        <f>COUNTIFS(Table2[GameID],Table2[[#This Row],[GameID]],Table2[Column1],"&lt;="&amp;Table2[[#This Row],[Column1]])-1</f>
        <v>23</v>
      </c>
    </row>
    <row r="3064" spans="1:31" x14ac:dyDescent="0.45">
      <c r="A3064" t="s">
        <v>562</v>
      </c>
      <c r="B3064" t="str">
        <f>_xlfn.TEXTBEFORE(Table2[[#This Row],[Kamp]]," - ")</f>
        <v>Odense Floorball</v>
      </c>
      <c r="C3064" t="str">
        <f>_xlfn.TEXTAFTER(Table2[[#This Row],[Kamp]],"- ")</f>
        <v>Sunds Seahawks</v>
      </c>
      <c r="D3064">
        <v>45248</v>
      </c>
      <c r="E3064">
        <v>75130</v>
      </c>
      <c r="F3064">
        <v>20232024</v>
      </c>
      <c r="G3064" t="s">
        <v>17</v>
      </c>
      <c r="H3064" t="s">
        <v>668</v>
      </c>
      <c r="I3064" t="s">
        <v>677</v>
      </c>
      <c r="J3064">
        <v>3</v>
      </c>
      <c r="K3064">
        <v>31144</v>
      </c>
      <c r="L3064">
        <v>1</v>
      </c>
      <c r="M3064" t="s">
        <v>630</v>
      </c>
      <c r="N3064" t="s">
        <v>220</v>
      </c>
      <c r="O3064" t="s">
        <v>268</v>
      </c>
      <c r="P3064">
        <v>24</v>
      </c>
      <c r="Q3064">
        <v>6</v>
      </c>
      <c r="R3064">
        <f>SUMIFS(Table2[number],Table2[Event],"Goal",Table2[H/U],"HOME",Table2[GameID],Table2[[#This Row],[GameID]],Table2[GameTime],"&lt;="&amp;Table2[[#This Row],[GameTime]])</f>
        <v>2</v>
      </c>
      <c r="S3064">
        <f>SUMIFS(Table2[number],Table2[Event],"Goal",Table2[H/U],"AWAY",Table2[GameID],Table2[[#This Row],[GameID]],Table2[GameTime],"&lt;="&amp;Table2[[#This Row],[GameTime]])</f>
        <v>16</v>
      </c>
      <c r="T3064" t="str">
        <f>IF(Table2[[#This Row],[Event]]="Goal",Table2[[#This Row],[Hscore]]&amp;"-"&amp;Table2[[#This Row],[Uscore]],"")</f>
        <v>2-16</v>
      </c>
      <c r="U3064">
        <v>2829</v>
      </c>
      <c r="V3064" s="1">
        <f>Table2[[#This Row],[GameTime]]-(Table2[[#This Row],[period]]-1)*1200</f>
        <v>429</v>
      </c>
      <c r="W3064" s="1">
        <f>ROUNDDOWN(Table2[[#This Row],[Time]]/60,0)</f>
        <v>7</v>
      </c>
      <c r="X3064" s="1">
        <f>ROUNDDOWN((Table2[[#This Row],[Time]]/60-Table2[[#This Row],[Time2]])*60,0)</f>
        <v>9</v>
      </c>
      <c r="Y3064" s="1" t="str">
        <f>IF(Table2[[#This Row],[Time2]]&lt;10,0&amp;Table2[[#This Row],[Time2]],Table2[[#This Row],[Time2]])</f>
        <v>07</v>
      </c>
      <c r="Z3064" s="1" t="str">
        <f>IF(Table2[[#This Row],[Time3]]&lt;10,0&amp;Table2[[#This Row],[Time3]],Table2[[#This Row],[Time3]])</f>
        <v>09</v>
      </c>
      <c r="AA3064" s="2" t="str">
        <f>Table2[[#This Row],[Time4]]&amp;":"&amp;Table2[[#This Row],[Time5]]</f>
        <v>07:09</v>
      </c>
      <c r="AB3064" s="1" t="str" cm="1">
        <f t="array" ref="AB3064">IFERROR(IF(Table2[[#This Row],[code]]="","",_xlfn.IFS(AND(Table2[[#This Row],[code]]&lt;400,Table2[[#This Row],[code]]&lt;&gt;""),2,Table2[[#This Row],[code]]&gt;500,4)),"")</f>
        <v/>
      </c>
      <c r="AC3064" s="1" t="str">
        <f>IF(Table2[[#This Row],[Event]]="Penalty",Table2[[#This Row],[number]],IF(Table2[[#This Row],[Event]]="Time-Out",401,""))</f>
        <v/>
      </c>
      <c r="AD3064" s="1">
        <f>ROW(A3063)</f>
        <v>3063</v>
      </c>
      <c r="AE3064" s="1">
        <f>COUNTIFS(Table2[GameID],Table2[[#This Row],[GameID]],Table2[Column1],"&lt;="&amp;Table2[[#This Row],[Column1]])-1</f>
        <v>24</v>
      </c>
    </row>
    <row r="3065" spans="1:31" x14ac:dyDescent="0.45">
      <c r="A3065" t="s">
        <v>562</v>
      </c>
      <c r="B3065" t="str">
        <f>_xlfn.TEXTBEFORE(Table2[[#This Row],[Kamp]]," - ")</f>
        <v>Odense Floorball</v>
      </c>
      <c r="C3065" t="str">
        <f>_xlfn.TEXTAFTER(Table2[[#This Row],[Kamp]],"- ")</f>
        <v>Sunds Seahawks</v>
      </c>
      <c r="D3065">
        <v>45248</v>
      </c>
      <c r="E3065">
        <v>75130</v>
      </c>
      <c r="F3065">
        <v>20232024</v>
      </c>
      <c r="G3065" t="s">
        <v>17</v>
      </c>
      <c r="H3065" t="s">
        <v>672</v>
      </c>
      <c r="I3065" t="s">
        <v>678</v>
      </c>
      <c r="J3065">
        <v>3</v>
      </c>
      <c r="K3065">
        <v>31403</v>
      </c>
      <c r="L3065">
        <v>201</v>
      </c>
      <c r="M3065" t="s">
        <v>631</v>
      </c>
      <c r="N3065" t="s">
        <v>506</v>
      </c>
      <c r="O3065" t="s">
        <v>634</v>
      </c>
      <c r="P3065">
        <v>8</v>
      </c>
      <c r="Q3065" t="s">
        <v>634</v>
      </c>
      <c r="R3065">
        <f>SUMIFS(Table2[number],Table2[Event],"Goal",Table2[H/U],"HOME",Table2[GameID],Table2[[#This Row],[GameID]],Table2[GameTime],"&lt;="&amp;Table2[[#This Row],[GameTime]])</f>
        <v>2</v>
      </c>
      <c r="S3065">
        <f>SUMIFS(Table2[number],Table2[Event],"Goal",Table2[H/U],"AWAY",Table2[GameID],Table2[[#This Row],[GameID]],Table2[GameTime],"&lt;="&amp;Table2[[#This Row],[GameTime]])</f>
        <v>16</v>
      </c>
      <c r="T3065" t="str">
        <f>IF(Table2[[#This Row],[Event]]="Goal",Table2[[#This Row],[Hscore]]&amp;"-"&amp;Table2[[#This Row],[Uscore]],"")</f>
        <v/>
      </c>
      <c r="U3065">
        <v>2961</v>
      </c>
      <c r="V3065" s="1">
        <f>Table2[[#This Row],[GameTime]]-(Table2[[#This Row],[period]]-1)*1200</f>
        <v>561</v>
      </c>
      <c r="W3065" s="1">
        <f>ROUNDDOWN(Table2[[#This Row],[Time]]/60,0)</f>
        <v>9</v>
      </c>
      <c r="X3065" s="1">
        <f>ROUNDDOWN((Table2[[#This Row],[Time]]/60-Table2[[#This Row],[Time2]])*60,0)</f>
        <v>21</v>
      </c>
      <c r="Y3065" s="1" t="str">
        <f>IF(Table2[[#This Row],[Time2]]&lt;10,0&amp;Table2[[#This Row],[Time2]],Table2[[#This Row],[Time2]])</f>
        <v>09</v>
      </c>
      <c r="Z3065" s="1">
        <f>IF(Table2[[#This Row],[Time3]]&lt;10,0&amp;Table2[[#This Row],[Time3]],Table2[[#This Row],[Time3]])</f>
        <v>21</v>
      </c>
      <c r="AA3065" s="2" t="str">
        <f>Table2[[#This Row],[Time4]]&amp;":"&amp;Table2[[#This Row],[Time5]]</f>
        <v>09:21</v>
      </c>
      <c r="AB3065" s="1" cm="1">
        <f t="array" ref="AB3065">IFERROR(IF(Table2[[#This Row],[code]]="","",_xlfn.IFS(AND(Table2[[#This Row],[code]]&lt;400,Table2[[#This Row],[code]]&lt;&gt;""),2,Table2[[#This Row],[code]]&gt;500,4)),"")</f>
        <v>2</v>
      </c>
      <c r="AC3065" s="1">
        <f>IF(Table2[[#This Row],[Event]]="Penalty",Table2[[#This Row],[number]],IF(Table2[[#This Row],[Event]]="Time-Out",401,""))</f>
        <v>201</v>
      </c>
      <c r="AD3065" s="1">
        <f>ROW(A3064)</f>
        <v>3064</v>
      </c>
      <c r="AE3065" s="1">
        <f>COUNTIFS(Table2[GameID],Table2[[#This Row],[GameID]],Table2[Column1],"&lt;="&amp;Table2[[#This Row],[Column1]])-1</f>
        <v>25</v>
      </c>
    </row>
    <row r="3066" spans="1:31" x14ac:dyDescent="0.45">
      <c r="A3066" t="s">
        <v>562</v>
      </c>
      <c r="B3066" t="str">
        <f>_xlfn.TEXTBEFORE(Table2[[#This Row],[Kamp]]," - ")</f>
        <v>Odense Floorball</v>
      </c>
      <c r="C3066" t="str">
        <f>_xlfn.TEXTAFTER(Table2[[#This Row],[Kamp]],"- ")</f>
        <v>Sunds Seahawks</v>
      </c>
      <c r="D3066">
        <v>45248</v>
      </c>
      <c r="E3066">
        <v>75130</v>
      </c>
      <c r="F3066">
        <v>20232024</v>
      </c>
      <c r="G3066" t="s">
        <v>17</v>
      </c>
      <c r="H3066" t="s">
        <v>668</v>
      </c>
      <c r="I3066" t="s">
        <v>677</v>
      </c>
      <c r="J3066">
        <v>3</v>
      </c>
      <c r="K3066">
        <v>31144</v>
      </c>
      <c r="L3066">
        <v>1</v>
      </c>
      <c r="M3066" t="s">
        <v>630</v>
      </c>
      <c r="N3066" t="s">
        <v>215</v>
      </c>
      <c r="O3066" t="s">
        <v>228</v>
      </c>
      <c r="P3066">
        <v>9</v>
      </c>
      <c r="Q3066">
        <v>77</v>
      </c>
      <c r="R3066">
        <f>SUMIFS(Table2[number],Table2[Event],"Goal",Table2[H/U],"HOME",Table2[GameID],Table2[[#This Row],[GameID]],Table2[GameTime],"&lt;="&amp;Table2[[#This Row],[GameTime]])</f>
        <v>2</v>
      </c>
      <c r="S3066">
        <f>SUMIFS(Table2[number],Table2[Event],"Goal",Table2[H/U],"AWAY",Table2[GameID],Table2[[#This Row],[GameID]],Table2[GameTime],"&lt;="&amp;Table2[[#This Row],[GameTime]])</f>
        <v>17</v>
      </c>
      <c r="T3066" t="str">
        <f>IF(Table2[[#This Row],[Event]]="Goal",Table2[[#This Row],[Hscore]]&amp;"-"&amp;Table2[[#This Row],[Uscore]],"")</f>
        <v>2-17</v>
      </c>
      <c r="U3066">
        <v>2975</v>
      </c>
      <c r="V3066" s="1">
        <f>Table2[[#This Row],[GameTime]]-(Table2[[#This Row],[period]]-1)*1200</f>
        <v>575</v>
      </c>
      <c r="W3066" s="1">
        <f>ROUNDDOWN(Table2[[#This Row],[Time]]/60,0)</f>
        <v>9</v>
      </c>
      <c r="X3066" s="1">
        <f>ROUNDDOWN((Table2[[#This Row],[Time]]/60-Table2[[#This Row],[Time2]])*60,0)</f>
        <v>35</v>
      </c>
      <c r="Y3066" s="1" t="str">
        <f>IF(Table2[[#This Row],[Time2]]&lt;10,0&amp;Table2[[#This Row],[Time2]],Table2[[#This Row],[Time2]])</f>
        <v>09</v>
      </c>
      <c r="Z3066" s="1">
        <f>IF(Table2[[#This Row],[Time3]]&lt;10,0&amp;Table2[[#This Row],[Time3]],Table2[[#This Row],[Time3]])</f>
        <v>35</v>
      </c>
      <c r="AA3066" s="2" t="str">
        <f>Table2[[#This Row],[Time4]]&amp;":"&amp;Table2[[#This Row],[Time5]]</f>
        <v>09:35</v>
      </c>
      <c r="AB3066" s="1" t="str" cm="1">
        <f t="array" ref="AB3066">IFERROR(IF(Table2[[#This Row],[code]]="","",_xlfn.IFS(AND(Table2[[#This Row],[code]]&lt;400,Table2[[#This Row],[code]]&lt;&gt;""),2,Table2[[#This Row],[code]]&gt;500,4)),"")</f>
        <v/>
      </c>
      <c r="AC3066" s="1" t="str">
        <f>IF(Table2[[#This Row],[Event]]="Penalty",Table2[[#This Row],[number]],IF(Table2[[#This Row],[Event]]="Time-Out",401,""))</f>
        <v/>
      </c>
      <c r="AD3066" s="1">
        <f>ROW(A3065)</f>
        <v>3065</v>
      </c>
      <c r="AE3066" s="1">
        <f>COUNTIFS(Table2[GameID],Table2[[#This Row],[GameID]],Table2[Column1],"&lt;="&amp;Table2[[#This Row],[Column1]])-1</f>
        <v>26</v>
      </c>
    </row>
    <row r="3067" spans="1:31" x14ac:dyDescent="0.45">
      <c r="A3067" t="s">
        <v>562</v>
      </c>
      <c r="B3067" t="str">
        <f>_xlfn.TEXTBEFORE(Table2[[#This Row],[Kamp]]," - ")</f>
        <v>Odense Floorball</v>
      </c>
      <c r="C3067" t="str">
        <f>_xlfn.TEXTAFTER(Table2[[#This Row],[Kamp]],"- ")</f>
        <v>Sunds Seahawks</v>
      </c>
      <c r="D3067">
        <v>45248</v>
      </c>
      <c r="E3067">
        <v>75130</v>
      </c>
      <c r="F3067">
        <v>20232024</v>
      </c>
      <c r="G3067" t="s">
        <v>17</v>
      </c>
      <c r="H3067" t="s">
        <v>668</v>
      </c>
      <c r="I3067" t="s">
        <v>677</v>
      </c>
      <c r="J3067">
        <v>3</v>
      </c>
      <c r="K3067">
        <v>31144</v>
      </c>
      <c r="L3067">
        <v>1</v>
      </c>
      <c r="M3067" t="s">
        <v>630</v>
      </c>
      <c r="N3067" t="s">
        <v>216</v>
      </c>
      <c r="O3067" t="s">
        <v>223</v>
      </c>
      <c r="P3067">
        <v>14</v>
      </c>
      <c r="Q3067">
        <v>37</v>
      </c>
      <c r="R3067">
        <f>SUMIFS(Table2[number],Table2[Event],"Goal",Table2[H/U],"HOME",Table2[GameID],Table2[[#This Row],[GameID]],Table2[GameTime],"&lt;="&amp;Table2[[#This Row],[GameTime]])</f>
        <v>2</v>
      </c>
      <c r="S3067">
        <f>SUMIFS(Table2[number],Table2[Event],"Goal",Table2[H/U],"AWAY",Table2[GameID],Table2[[#This Row],[GameID]],Table2[GameTime],"&lt;="&amp;Table2[[#This Row],[GameTime]])</f>
        <v>18</v>
      </c>
      <c r="T3067" t="str">
        <f>IF(Table2[[#This Row],[Event]]="Goal",Table2[[#This Row],[Hscore]]&amp;"-"&amp;Table2[[#This Row],[Uscore]],"")</f>
        <v>2-18</v>
      </c>
      <c r="U3067">
        <v>3166</v>
      </c>
      <c r="V3067" s="1">
        <f>Table2[[#This Row],[GameTime]]-(Table2[[#This Row],[period]]-1)*1200</f>
        <v>766</v>
      </c>
      <c r="W3067" s="1">
        <f>ROUNDDOWN(Table2[[#This Row],[Time]]/60,0)</f>
        <v>12</v>
      </c>
      <c r="X3067" s="1">
        <f>ROUNDDOWN((Table2[[#This Row],[Time]]/60-Table2[[#This Row],[Time2]])*60,0)</f>
        <v>46</v>
      </c>
      <c r="Y3067" s="1">
        <f>IF(Table2[[#This Row],[Time2]]&lt;10,0&amp;Table2[[#This Row],[Time2]],Table2[[#This Row],[Time2]])</f>
        <v>12</v>
      </c>
      <c r="Z3067" s="1">
        <f>IF(Table2[[#This Row],[Time3]]&lt;10,0&amp;Table2[[#This Row],[Time3]],Table2[[#This Row],[Time3]])</f>
        <v>46</v>
      </c>
      <c r="AA3067" s="2" t="str">
        <f>Table2[[#This Row],[Time4]]&amp;":"&amp;Table2[[#This Row],[Time5]]</f>
        <v>12:46</v>
      </c>
      <c r="AB3067" s="1" t="str" cm="1">
        <f t="array" ref="AB3067">IFERROR(IF(Table2[[#This Row],[code]]="","",_xlfn.IFS(AND(Table2[[#This Row],[code]]&lt;400,Table2[[#This Row],[code]]&lt;&gt;""),2,Table2[[#This Row],[code]]&gt;500,4)),"")</f>
        <v/>
      </c>
      <c r="AC3067" s="1" t="str">
        <f>IF(Table2[[#This Row],[Event]]="Penalty",Table2[[#This Row],[number]],IF(Table2[[#This Row],[Event]]="Time-Out",401,""))</f>
        <v/>
      </c>
      <c r="AD3067" s="1">
        <f>ROW(A3066)</f>
        <v>3066</v>
      </c>
      <c r="AE3067" s="1">
        <f>COUNTIFS(Table2[GameID],Table2[[#This Row],[GameID]],Table2[Column1],"&lt;="&amp;Table2[[#This Row],[Column1]])-1</f>
        <v>27</v>
      </c>
    </row>
    <row r="3068" spans="1:31" x14ac:dyDescent="0.45">
      <c r="A3068" t="s">
        <v>562</v>
      </c>
      <c r="B3068" t="str">
        <f>_xlfn.TEXTBEFORE(Table2[[#This Row],[Kamp]]," - ")</f>
        <v>Odense Floorball</v>
      </c>
      <c r="C3068" t="str">
        <f>_xlfn.TEXTAFTER(Table2[[#This Row],[Kamp]],"- ")</f>
        <v>Sunds Seahawks</v>
      </c>
      <c r="D3068">
        <v>45248</v>
      </c>
      <c r="E3068">
        <v>75130</v>
      </c>
      <c r="F3068">
        <v>20232024</v>
      </c>
      <c r="G3068" t="s">
        <v>17</v>
      </c>
      <c r="H3068" t="s">
        <v>668</v>
      </c>
      <c r="I3068" t="s">
        <v>677</v>
      </c>
      <c r="J3068">
        <v>3</v>
      </c>
      <c r="K3068">
        <v>31144</v>
      </c>
      <c r="L3068">
        <v>1</v>
      </c>
      <c r="M3068" t="s">
        <v>630</v>
      </c>
      <c r="N3068" t="s">
        <v>228</v>
      </c>
      <c r="O3068" t="s">
        <v>214</v>
      </c>
      <c r="P3068">
        <v>77</v>
      </c>
      <c r="Q3068">
        <v>7</v>
      </c>
      <c r="R3068">
        <f>SUMIFS(Table2[number],Table2[Event],"Goal",Table2[H/U],"HOME",Table2[GameID],Table2[[#This Row],[GameID]],Table2[GameTime],"&lt;="&amp;Table2[[#This Row],[GameTime]])</f>
        <v>2</v>
      </c>
      <c r="S3068">
        <f>SUMIFS(Table2[number],Table2[Event],"Goal",Table2[H/U],"AWAY",Table2[GameID],Table2[[#This Row],[GameID]],Table2[GameTime],"&lt;="&amp;Table2[[#This Row],[GameTime]])</f>
        <v>19</v>
      </c>
      <c r="T3068" t="str">
        <f>IF(Table2[[#This Row],[Event]]="Goal",Table2[[#This Row],[Hscore]]&amp;"-"&amp;Table2[[#This Row],[Uscore]],"")</f>
        <v>2-19</v>
      </c>
      <c r="U3068">
        <v>3235</v>
      </c>
      <c r="V3068" s="1">
        <f>Table2[[#This Row],[GameTime]]-(Table2[[#This Row],[period]]-1)*1200</f>
        <v>835</v>
      </c>
      <c r="W3068" s="1">
        <f>ROUNDDOWN(Table2[[#This Row],[Time]]/60,0)</f>
        <v>13</v>
      </c>
      <c r="X3068" s="1">
        <f>ROUNDDOWN((Table2[[#This Row],[Time]]/60-Table2[[#This Row],[Time2]])*60,0)</f>
        <v>55</v>
      </c>
      <c r="Y3068" s="1">
        <f>IF(Table2[[#This Row],[Time2]]&lt;10,0&amp;Table2[[#This Row],[Time2]],Table2[[#This Row],[Time2]])</f>
        <v>13</v>
      </c>
      <c r="Z3068" s="1">
        <f>IF(Table2[[#This Row],[Time3]]&lt;10,0&amp;Table2[[#This Row],[Time3]],Table2[[#This Row],[Time3]])</f>
        <v>55</v>
      </c>
      <c r="AA3068" s="2" t="str">
        <f>Table2[[#This Row],[Time4]]&amp;":"&amp;Table2[[#This Row],[Time5]]</f>
        <v>13:55</v>
      </c>
      <c r="AB3068" s="1" t="str" cm="1">
        <f t="array" ref="AB3068">IFERROR(IF(Table2[[#This Row],[code]]="","",_xlfn.IFS(AND(Table2[[#This Row],[code]]&lt;400,Table2[[#This Row],[code]]&lt;&gt;""),2,Table2[[#This Row],[code]]&gt;500,4)),"")</f>
        <v/>
      </c>
      <c r="AC3068" s="1" t="str">
        <f>IF(Table2[[#This Row],[Event]]="Penalty",Table2[[#This Row],[number]],IF(Table2[[#This Row],[Event]]="Time-Out",401,""))</f>
        <v/>
      </c>
      <c r="AD3068" s="1">
        <f>ROW(A3067)</f>
        <v>3067</v>
      </c>
      <c r="AE3068" s="1">
        <f>COUNTIFS(Table2[GameID],Table2[[#This Row],[GameID]],Table2[Column1],"&lt;="&amp;Table2[[#This Row],[Column1]])-1</f>
        <v>28</v>
      </c>
    </row>
    <row r="3069" spans="1:31" x14ac:dyDescent="0.45">
      <c r="A3069" t="s">
        <v>562</v>
      </c>
      <c r="B3069" t="str">
        <f>_xlfn.TEXTBEFORE(Table2[[#This Row],[Kamp]]," - ")</f>
        <v>Odense Floorball</v>
      </c>
      <c r="C3069" t="str">
        <f>_xlfn.TEXTAFTER(Table2[[#This Row],[Kamp]],"- ")</f>
        <v>Sunds Seahawks</v>
      </c>
      <c r="D3069">
        <v>45248</v>
      </c>
      <c r="E3069">
        <v>75130</v>
      </c>
      <c r="F3069">
        <v>20232024</v>
      </c>
      <c r="G3069" t="s">
        <v>17</v>
      </c>
      <c r="H3069" t="s">
        <v>668</v>
      </c>
      <c r="I3069" t="s">
        <v>677</v>
      </c>
      <c r="J3069">
        <v>3</v>
      </c>
      <c r="K3069">
        <v>31144</v>
      </c>
      <c r="L3069">
        <v>1</v>
      </c>
      <c r="M3069" t="s">
        <v>630</v>
      </c>
      <c r="N3069" t="s">
        <v>216</v>
      </c>
      <c r="O3069" t="s">
        <v>231</v>
      </c>
      <c r="P3069">
        <v>14</v>
      </c>
      <c r="Q3069">
        <v>97</v>
      </c>
      <c r="R3069">
        <f>SUMIFS(Table2[number],Table2[Event],"Goal",Table2[H/U],"HOME",Table2[GameID],Table2[[#This Row],[GameID]],Table2[GameTime],"&lt;="&amp;Table2[[#This Row],[GameTime]])</f>
        <v>2</v>
      </c>
      <c r="S3069">
        <f>SUMIFS(Table2[number],Table2[Event],"Goal",Table2[H/U],"AWAY",Table2[GameID],Table2[[#This Row],[GameID]],Table2[GameTime],"&lt;="&amp;Table2[[#This Row],[GameTime]])</f>
        <v>20</v>
      </c>
      <c r="T3069" t="str">
        <f>IF(Table2[[#This Row],[Event]]="Goal",Table2[[#This Row],[Hscore]]&amp;"-"&amp;Table2[[#This Row],[Uscore]],"")</f>
        <v>2-20</v>
      </c>
      <c r="U3069">
        <v>3396</v>
      </c>
      <c r="V3069" s="1">
        <f>Table2[[#This Row],[GameTime]]-(Table2[[#This Row],[period]]-1)*1200</f>
        <v>996</v>
      </c>
      <c r="W3069" s="1">
        <f>ROUNDDOWN(Table2[[#This Row],[Time]]/60,0)</f>
        <v>16</v>
      </c>
      <c r="X3069" s="1">
        <f>ROUNDDOWN((Table2[[#This Row],[Time]]/60-Table2[[#This Row],[Time2]])*60,0)</f>
        <v>36</v>
      </c>
      <c r="Y3069" s="1">
        <f>IF(Table2[[#This Row],[Time2]]&lt;10,0&amp;Table2[[#This Row],[Time2]],Table2[[#This Row],[Time2]])</f>
        <v>16</v>
      </c>
      <c r="Z3069" s="1">
        <f>IF(Table2[[#This Row],[Time3]]&lt;10,0&amp;Table2[[#This Row],[Time3]],Table2[[#This Row],[Time3]])</f>
        <v>36</v>
      </c>
      <c r="AA3069" s="2" t="str">
        <f>Table2[[#This Row],[Time4]]&amp;":"&amp;Table2[[#This Row],[Time5]]</f>
        <v>16:36</v>
      </c>
      <c r="AB3069" s="1" t="str" cm="1">
        <f t="array" ref="AB3069">IFERROR(IF(Table2[[#This Row],[code]]="","",_xlfn.IFS(AND(Table2[[#This Row],[code]]&lt;400,Table2[[#This Row],[code]]&lt;&gt;""),2,Table2[[#This Row],[code]]&gt;500,4)),"")</f>
        <v/>
      </c>
      <c r="AC3069" s="1" t="str">
        <f>IF(Table2[[#This Row],[Event]]="Penalty",Table2[[#This Row],[number]],IF(Table2[[#This Row],[Event]]="Time-Out",401,""))</f>
        <v/>
      </c>
      <c r="AD3069" s="1">
        <f>ROW(A3068)</f>
        <v>3068</v>
      </c>
      <c r="AE3069" s="1">
        <f>COUNTIFS(Table2[GameID],Table2[[#This Row],[GameID]],Table2[Column1],"&lt;="&amp;Table2[[#This Row],[Column1]])-1</f>
        <v>29</v>
      </c>
    </row>
    <row r="3070" spans="1:31" x14ac:dyDescent="0.45">
      <c r="A3070" t="s">
        <v>562</v>
      </c>
      <c r="B3070" t="str">
        <f>_xlfn.TEXTBEFORE(Table2[[#This Row],[Kamp]]," - ")</f>
        <v>Odense Floorball</v>
      </c>
      <c r="C3070" t="str">
        <f>_xlfn.TEXTAFTER(Table2[[#This Row],[Kamp]],"- ")</f>
        <v>Sunds Seahawks</v>
      </c>
      <c r="D3070">
        <v>45248</v>
      </c>
      <c r="E3070">
        <v>75130</v>
      </c>
      <c r="F3070">
        <v>20232024</v>
      </c>
      <c r="G3070" t="s">
        <v>17</v>
      </c>
      <c r="H3070" t="s">
        <v>672</v>
      </c>
      <c r="I3070" t="s">
        <v>678</v>
      </c>
      <c r="J3070">
        <v>3</v>
      </c>
      <c r="K3070">
        <v>31403</v>
      </c>
      <c r="L3070">
        <v>1</v>
      </c>
      <c r="M3070" t="s">
        <v>630</v>
      </c>
      <c r="N3070" t="s">
        <v>514</v>
      </c>
      <c r="O3070" t="s">
        <v>508</v>
      </c>
      <c r="P3070">
        <v>88</v>
      </c>
      <c r="Q3070">
        <v>20</v>
      </c>
      <c r="R3070">
        <f>SUMIFS(Table2[number],Table2[Event],"Goal",Table2[H/U],"HOME",Table2[GameID],Table2[[#This Row],[GameID]],Table2[GameTime],"&lt;="&amp;Table2[[#This Row],[GameTime]])</f>
        <v>3</v>
      </c>
      <c r="S3070">
        <f>SUMIFS(Table2[number],Table2[Event],"Goal",Table2[H/U],"AWAY",Table2[GameID],Table2[[#This Row],[GameID]],Table2[GameTime],"&lt;="&amp;Table2[[#This Row],[GameTime]])</f>
        <v>20</v>
      </c>
      <c r="T3070" t="str">
        <f>IF(Table2[[#This Row],[Event]]="Goal",Table2[[#This Row],[Hscore]]&amp;"-"&amp;Table2[[#This Row],[Uscore]],"")</f>
        <v>3-20</v>
      </c>
      <c r="U3070">
        <v>3550</v>
      </c>
      <c r="V3070" s="1">
        <f>Table2[[#This Row],[GameTime]]-(Table2[[#This Row],[period]]-1)*1200</f>
        <v>1150</v>
      </c>
      <c r="W3070" s="1">
        <f>ROUNDDOWN(Table2[[#This Row],[Time]]/60,0)</f>
        <v>19</v>
      </c>
      <c r="X3070" s="1">
        <f>ROUNDDOWN((Table2[[#This Row],[Time]]/60-Table2[[#This Row],[Time2]])*60,0)</f>
        <v>10</v>
      </c>
      <c r="Y3070" s="1">
        <f>IF(Table2[[#This Row],[Time2]]&lt;10,0&amp;Table2[[#This Row],[Time2]],Table2[[#This Row],[Time2]])</f>
        <v>19</v>
      </c>
      <c r="Z3070" s="1">
        <f>IF(Table2[[#This Row],[Time3]]&lt;10,0&amp;Table2[[#This Row],[Time3]],Table2[[#This Row],[Time3]])</f>
        <v>10</v>
      </c>
      <c r="AA3070" s="2" t="str">
        <f>Table2[[#This Row],[Time4]]&amp;":"&amp;Table2[[#This Row],[Time5]]</f>
        <v>19:10</v>
      </c>
      <c r="AB3070" s="1" t="str" cm="1">
        <f t="array" ref="AB3070">IFERROR(IF(Table2[[#This Row],[code]]="","",_xlfn.IFS(AND(Table2[[#This Row],[code]]&lt;400,Table2[[#This Row],[code]]&lt;&gt;""),2,Table2[[#This Row],[code]]&gt;500,4)),"")</f>
        <v/>
      </c>
      <c r="AC3070" s="1" t="str">
        <f>IF(Table2[[#This Row],[Event]]="Penalty",Table2[[#This Row],[number]],IF(Table2[[#This Row],[Event]]="Time-Out",401,""))</f>
        <v/>
      </c>
      <c r="AD3070" s="1">
        <f>ROW(A3069)</f>
        <v>3069</v>
      </c>
      <c r="AE3070" s="1">
        <f>COUNTIFS(Table2[GameID],Table2[[#This Row],[GameID]],Table2[Column1],"&lt;="&amp;Table2[[#This Row],[Column1]])-1</f>
        <v>30</v>
      </c>
    </row>
    <row r="3071" spans="1:31" x14ac:dyDescent="0.45">
      <c r="A3071" t="s">
        <v>562</v>
      </c>
      <c r="B3071" t="str">
        <f>_xlfn.TEXTBEFORE(Table2[[#This Row],[Kamp]]," - ")</f>
        <v>Odense Floorball</v>
      </c>
      <c r="C3071" t="str">
        <f>_xlfn.TEXTAFTER(Table2[[#This Row],[Kamp]],"- ")</f>
        <v>Sunds Seahawks</v>
      </c>
      <c r="D3071">
        <v>45248</v>
      </c>
      <c r="E3071">
        <v>75130</v>
      </c>
      <c r="F3071">
        <v>20232024</v>
      </c>
      <c r="G3071" t="s">
        <v>17</v>
      </c>
      <c r="H3071" t="s">
        <v>668</v>
      </c>
      <c r="I3071" t="s">
        <v>677</v>
      </c>
      <c r="J3071">
        <v>3</v>
      </c>
      <c r="K3071">
        <v>31144</v>
      </c>
      <c r="L3071">
        <v>1</v>
      </c>
      <c r="M3071" t="s">
        <v>630</v>
      </c>
      <c r="N3071" t="s">
        <v>231</v>
      </c>
      <c r="O3071" t="s">
        <v>634</v>
      </c>
      <c r="P3071">
        <v>97</v>
      </c>
      <c r="Q3071" t="s">
        <v>634</v>
      </c>
      <c r="R3071">
        <f>SUMIFS(Table2[number],Table2[Event],"Goal",Table2[H/U],"HOME",Table2[GameID],Table2[[#This Row],[GameID]],Table2[GameTime],"&lt;="&amp;Table2[[#This Row],[GameTime]])</f>
        <v>3</v>
      </c>
      <c r="S3071">
        <f>SUMIFS(Table2[number],Table2[Event],"Goal",Table2[H/U],"AWAY",Table2[GameID],Table2[[#This Row],[GameID]],Table2[GameTime],"&lt;="&amp;Table2[[#This Row],[GameTime]])</f>
        <v>21</v>
      </c>
      <c r="T3071" t="str">
        <f>IF(Table2[[#This Row],[Event]]="Goal",Table2[[#This Row],[Hscore]]&amp;"-"&amp;Table2[[#This Row],[Uscore]],"")</f>
        <v>3-21</v>
      </c>
      <c r="U3071">
        <v>3562</v>
      </c>
      <c r="V3071" s="1">
        <f>Table2[[#This Row],[GameTime]]-(Table2[[#This Row],[period]]-1)*1200</f>
        <v>1162</v>
      </c>
      <c r="W3071" s="1">
        <f>ROUNDDOWN(Table2[[#This Row],[Time]]/60,0)</f>
        <v>19</v>
      </c>
      <c r="X3071" s="1">
        <f>ROUNDDOWN((Table2[[#This Row],[Time]]/60-Table2[[#This Row],[Time2]])*60,0)</f>
        <v>22</v>
      </c>
      <c r="Y3071" s="1">
        <f>IF(Table2[[#This Row],[Time2]]&lt;10,0&amp;Table2[[#This Row],[Time2]],Table2[[#This Row],[Time2]])</f>
        <v>19</v>
      </c>
      <c r="Z3071" s="1">
        <f>IF(Table2[[#This Row],[Time3]]&lt;10,0&amp;Table2[[#This Row],[Time3]],Table2[[#This Row],[Time3]])</f>
        <v>22</v>
      </c>
      <c r="AA3071" s="2" t="str">
        <f>Table2[[#This Row],[Time4]]&amp;":"&amp;Table2[[#This Row],[Time5]]</f>
        <v>19:22</v>
      </c>
      <c r="AB3071" s="1" t="str" cm="1">
        <f t="array" ref="AB3071">IFERROR(IF(Table2[[#This Row],[code]]="","",_xlfn.IFS(AND(Table2[[#This Row],[code]]&lt;400,Table2[[#This Row],[code]]&lt;&gt;""),2,Table2[[#This Row],[code]]&gt;500,4)),"")</f>
        <v/>
      </c>
      <c r="AC3071" s="1" t="str">
        <f>IF(Table2[[#This Row],[Event]]="Penalty",Table2[[#This Row],[number]],IF(Table2[[#This Row],[Event]]="Time-Out",401,""))</f>
        <v/>
      </c>
      <c r="AD3071" s="1">
        <f>ROW(A3070)</f>
        <v>3070</v>
      </c>
      <c r="AE3071" s="1">
        <f>COUNTIFS(Table2[GameID],Table2[[#This Row],[GameID]],Table2[Column1],"&lt;="&amp;Table2[[#This Row],[Column1]])-1</f>
        <v>31</v>
      </c>
    </row>
    <row r="3072" spans="1:31" x14ac:dyDescent="0.45">
      <c r="A3072" t="s">
        <v>347</v>
      </c>
      <c r="B3072" t="str">
        <f>_xlfn.TEXTBEFORE(Table2[[#This Row],[Kamp]]," - ")</f>
        <v>ÅFK</v>
      </c>
      <c r="C3072" t="str">
        <f>_xlfn.TEXTAFTER(Table2[[#This Row],[Kamp]],"- ")</f>
        <v>Blackhawks</v>
      </c>
      <c r="D3072">
        <v>45255</v>
      </c>
      <c r="E3072">
        <v>75131</v>
      </c>
      <c r="F3072">
        <v>20232024</v>
      </c>
      <c r="G3072" t="s">
        <v>17</v>
      </c>
      <c r="H3072" t="s">
        <v>661</v>
      </c>
      <c r="I3072" t="s">
        <v>677</v>
      </c>
      <c r="J3072">
        <v>1</v>
      </c>
      <c r="K3072">
        <v>31143</v>
      </c>
      <c r="L3072">
        <v>1</v>
      </c>
      <c r="M3072" t="s">
        <v>630</v>
      </c>
      <c r="N3072" t="s">
        <v>147</v>
      </c>
      <c r="O3072" t="s">
        <v>334</v>
      </c>
      <c r="P3072">
        <v>92</v>
      </c>
      <c r="Q3072">
        <v>6</v>
      </c>
      <c r="R3072">
        <f>SUMIFS(Table2[number],Table2[Event],"Goal",Table2[H/U],"HOME",Table2[GameID],Table2[[#This Row],[GameID]],Table2[GameTime],"&lt;="&amp;Table2[[#This Row],[GameTime]])</f>
        <v>0</v>
      </c>
      <c r="S3072">
        <f>SUMIFS(Table2[number],Table2[Event],"Goal",Table2[H/U],"AWAY",Table2[GameID],Table2[[#This Row],[GameID]],Table2[GameTime],"&lt;="&amp;Table2[[#This Row],[GameTime]])</f>
        <v>1</v>
      </c>
      <c r="T3072" t="str">
        <f>IF(Table2[[#This Row],[Event]]="Goal",Table2[[#This Row],[Hscore]]&amp;"-"&amp;Table2[[#This Row],[Uscore]],"")</f>
        <v>0-1</v>
      </c>
      <c r="U3072">
        <v>258</v>
      </c>
      <c r="V3072" s="1">
        <f>Table2[[#This Row],[GameTime]]-(Table2[[#This Row],[period]]-1)*1200</f>
        <v>258</v>
      </c>
      <c r="W3072" s="1">
        <f>ROUNDDOWN(Table2[[#This Row],[Time]]/60,0)</f>
        <v>4</v>
      </c>
      <c r="X3072" s="1">
        <f>ROUNDDOWN((Table2[[#This Row],[Time]]/60-Table2[[#This Row],[Time2]])*60,0)</f>
        <v>18</v>
      </c>
      <c r="Y3072" s="1" t="str">
        <f>IF(Table2[[#This Row],[Time2]]&lt;10,0&amp;Table2[[#This Row],[Time2]],Table2[[#This Row],[Time2]])</f>
        <v>04</v>
      </c>
      <c r="Z3072" s="1">
        <f>IF(Table2[[#This Row],[Time3]]&lt;10,0&amp;Table2[[#This Row],[Time3]],Table2[[#This Row],[Time3]])</f>
        <v>18</v>
      </c>
      <c r="AA3072" s="2" t="str">
        <f>Table2[[#This Row],[Time4]]&amp;":"&amp;Table2[[#This Row],[Time5]]</f>
        <v>04:18</v>
      </c>
      <c r="AB3072" s="1" t="str" cm="1">
        <f t="array" ref="AB3072">IFERROR(IF(Table2[[#This Row],[code]]="","",_xlfn.IFS(AND(Table2[[#This Row],[code]]&lt;400,Table2[[#This Row],[code]]&lt;&gt;""),2,Table2[[#This Row],[code]]&gt;500,4)),"")</f>
        <v/>
      </c>
      <c r="AC3072" s="1" t="str">
        <f>IF(Table2[[#This Row],[Event]]="Penalty",Table2[[#This Row],[number]],IF(Table2[[#This Row],[Event]]="Time-Out",401,""))</f>
        <v/>
      </c>
      <c r="AD3072" s="1">
        <f>ROW(A3071)</f>
        <v>3071</v>
      </c>
      <c r="AE3072" s="1">
        <f>COUNTIFS(Table2[GameID],Table2[[#This Row],[GameID]],Table2[Column1],"&lt;="&amp;Table2[[#This Row],[Column1]])-1</f>
        <v>0</v>
      </c>
    </row>
    <row r="3073" spans="1:31" x14ac:dyDescent="0.45">
      <c r="A3073" t="s">
        <v>347</v>
      </c>
      <c r="B3073" t="str">
        <f>_xlfn.TEXTBEFORE(Table2[[#This Row],[Kamp]]," - ")</f>
        <v>ÅFK</v>
      </c>
      <c r="C3073" t="str">
        <f>_xlfn.TEXTAFTER(Table2[[#This Row],[Kamp]],"- ")</f>
        <v>Blackhawks</v>
      </c>
      <c r="D3073">
        <v>45255</v>
      </c>
      <c r="E3073">
        <v>75131</v>
      </c>
      <c r="F3073">
        <v>20232024</v>
      </c>
      <c r="G3073" t="s">
        <v>17</v>
      </c>
      <c r="H3073" t="s">
        <v>661</v>
      </c>
      <c r="I3073" t="s">
        <v>677</v>
      </c>
      <c r="J3073">
        <v>1</v>
      </c>
      <c r="K3073">
        <v>31143</v>
      </c>
      <c r="L3073">
        <v>0</v>
      </c>
      <c r="M3073" t="s">
        <v>631</v>
      </c>
      <c r="N3073" t="s">
        <v>143</v>
      </c>
      <c r="O3073" t="s">
        <v>634</v>
      </c>
      <c r="P3073">
        <v>71</v>
      </c>
      <c r="Q3073" t="s">
        <v>634</v>
      </c>
      <c r="R3073">
        <f>SUMIFS(Table2[number],Table2[Event],"Goal",Table2[H/U],"HOME",Table2[GameID],Table2[[#This Row],[GameID]],Table2[GameTime],"&lt;="&amp;Table2[[#This Row],[GameTime]])</f>
        <v>0</v>
      </c>
      <c r="S3073">
        <f>SUMIFS(Table2[number],Table2[Event],"Goal",Table2[H/U],"AWAY",Table2[GameID],Table2[[#This Row],[GameID]],Table2[GameTime],"&lt;="&amp;Table2[[#This Row],[GameTime]])</f>
        <v>1</v>
      </c>
      <c r="T3073" t="str">
        <f>IF(Table2[[#This Row],[Event]]="Goal",Table2[[#This Row],[Hscore]]&amp;"-"&amp;Table2[[#This Row],[Uscore]],"")</f>
        <v/>
      </c>
      <c r="U3073">
        <v>466</v>
      </c>
      <c r="V3073" s="1">
        <f>Table2[[#This Row],[GameTime]]-(Table2[[#This Row],[period]]-1)*1200</f>
        <v>466</v>
      </c>
      <c r="W3073" s="1">
        <f>ROUNDDOWN(Table2[[#This Row],[Time]]/60,0)</f>
        <v>7</v>
      </c>
      <c r="X3073" s="1">
        <f>ROUNDDOWN((Table2[[#This Row],[Time]]/60-Table2[[#This Row],[Time2]])*60,0)</f>
        <v>46</v>
      </c>
      <c r="Y3073" s="1" t="str">
        <f>IF(Table2[[#This Row],[Time2]]&lt;10,0&amp;Table2[[#This Row],[Time2]],Table2[[#This Row],[Time2]])</f>
        <v>07</v>
      </c>
      <c r="Z3073" s="1">
        <f>IF(Table2[[#This Row],[Time3]]&lt;10,0&amp;Table2[[#This Row],[Time3]],Table2[[#This Row],[Time3]])</f>
        <v>46</v>
      </c>
      <c r="AA3073" s="2" t="str">
        <f>Table2[[#This Row],[Time4]]&amp;":"&amp;Table2[[#This Row],[Time5]]</f>
        <v>07:46</v>
      </c>
      <c r="AB3073" s="1" cm="1">
        <f t="array" ref="AB3073">IFERROR(IF(Table2[[#This Row],[code]]="","",_xlfn.IFS(AND(Table2[[#This Row],[code]]&lt;400,Table2[[#This Row],[code]]&lt;&gt;""),2,Table2[[#This Row],[code]]&gt;500,4)),"")</f>
        <v>2</v>
      </c>
      <c r="AC3073" s="1">
        <f>IF(Table2[[#This Row],[Event]]="Penalty",Table2[[#This Row],[number]],IF(Table2[[#This Row],[Event]]="Time-Out",401,""))</f>
        <v>0</v>
      </c>
      <c r="AD3073" s="1">
        <f>ROW(A3072)</f>
        <v>3072</v>
      </c>
      <c r="AE3073" s="1">
        <f>COUNTIFS(Table2[GameID],Table2[[#This Row],[GameID]],Table2[Column1],"&lt;="&amp;Table2[[#This Row],[Column1]])-1</f>
        <v>1</v>
      </c>
    </row>
    <row r="3074" spans="1:31" x14ac:dyDescent="0.45">
      <c r="A3074" t="s">
        <v>347</v>
      </c>
      <c r="B3074" t="str">
        <f>_xlfn.TEXTBEFORE(Table2[[#This Row],[Kamp]]," - ")</f>
        <v>ÅFK</v>
      </c>
      <c r="C3074" t="str">
        <f>_xlfn.TEXTAFTER(Table2[[#This Row],[Kamp]],"- ")</f>
        <v>Blackhawks</v>
      </c>
      <c r="D3074">
        <v>45255</v>
      </c>
      <c r="E3074">
        <v>75131</v>
      </c>
      <c r="F3074">
        <v>20232024</v>
      </c>
      <c r="G3074" t="s">
        <v>17</v>
      </c>
      <c r="H3074" t="s">
        <v>661</v>
      </c>
      <c r="I3074" t="s">
        <v>677</v>
      </c>
      <c r="J3074">
        <v>1</v>
      </c>
      <c r="K3074">
        <v>31143</v>
      </c>
      <c r="L3074">
        <v>1</v>
      </c>
      <c r="M3074" t="s">
        <v>630</v>
      </c>
      <c r="N3074" t="s">
        <v>635</v>
      </c>
      <c r="O3074" t="s">
        <v>136</v>
      </c>
      <c r="P3074">
        <v>23</v>
      </c>
      <c r="Q3074">
        <v>17</v>
      </c>
      <c r="R3074">
        <f>SUMIFS(Table2[number],Table2[Event],"Goal",Table2[H/U],"HOME",Table2[GameID],Table2[[#This Row],[GameID]],Table2[GameTime],"&lt;="&amp;Table2[[#This Row],[GameTime]])</f>
        <v>0</v>
      </c>
      <c r="S3074">
        <f>SUMIFS(Table2[number],Table2[Event],"Goal",Table2[H/U],"AWAY",Table2[GameID],Table2[[#This Row],[GameID]],Table2[GameTime],"&lt;="&amp;Table2[[#This Row],[GameTime]])</f>
        <v>2</v>
      </c>
      <c r="T3074" t="str">
        <f>IF(Table2[[#This Row],[Event]]="Goal",Table2[[#This Row],[Hscore]]&amp;"-"&amp;Table2[[#This Row],[Uscore]],"")</f>
        <v>0-2</v>
      </c>
      <c r="U3074">
        <v>631</v>
      </c>
      <c r="V3074" s="1">
        <f>Table2[[#This Row],[GameTime]]-(Table2[[#This Row],[period]]-1)*1200</f>
        <v>631</v>
      </c>
      <c r="W3074" s="1">
        <f>ROUNDDOWN(Table2[[#This Row],[Time]]/60,0)</f>
        <v>10</v>
      </c>
      <c r="X3074" s="1">
        <f>ROUNDDOWN((Table2[[#This Row],[Time]]/60-Table2[[#This Row],[Time2]])*60,0)</f>
        <v>31</v>
      </c>
      <c r="Y3074" s="1">
        <f>IF(Table2[[#This Row],[Time2]]&lt;10,0&amp;Table2[[#This Row],[Time2]],Table2[[#This Row],[Time2]])</f>
        <v>10</v>
      </c>
      <c r="Z3074" s="1">
        <f>IF(Table2[[#This Row],[Time3]]&lt;10,0&amp;Table2[[#This Row],[Time3]],Table2[[#This Row],[Time3]])</f>
        <v>31</v>
      </c>
      <c r="AA3074" s="2" t="str">
        <f>Table2[[#This Row],[Time4]]&amp;":"&amp;Table2[[#This Row],[Time5]]</f>
        <v>10:31</v>
      </c>
      <c r="AB3074" s="1" t="str" cm="1">
        <f t="array" ref="AB3074">IFERROR(IF(Table2[[#This Row],[code]]="","",_xlfn.IFS(AND(Table2[[#This Row],[code]]&lt;400,Table2[[#This Row],[code]]&lt;&gt;""),2,Table2[[#This Row],[code]]&gt;500,4)),"")</f>
        <v/>
      </c>
      <c r="AC3074" s="1" t="str">
        <f>IF(Table2[[#This Row],[Event]]="Penalty",Table2[[#This Row],[number]],IF(Table2[[#This Row],[Event]]="Time-Out",401,""))</f>
        <v/>
      </c>
      <c r="AD3074" s="1">
        <f>ROW(A3073)</f>
        <v>3073</v>
      </c>
      <c r="AE3074" s="1">
        <f>COUNTIFS(Table2[GameID],Table2[[#This Row],[GameID]],Table2[Column1],"&lt;="&amp;Table2[[#This Row],[Column1]])-1</f>
        <v>2</v>
      </c>
    </row>
    <row r="3075" spans="1:31" x14ac:dyDescent="0.45">
      <c r="A3075" t="s">
        <v>347</v>
      </c>
      <c r="B3075" t="str">
        <f>_xlfn.TEXTBEFORE(Table2[[#This Row],[Kamp]]," - ")</f>
        <v>ÅFK</v>
      </c>
      <c r="C3075" t="str">
        <f>_xlfn.TEXTAFTER(Table2[[#This Row],[Kamp]],"- ")</f>
        <v>Blackhawks</v>
      </c>
      <c r="D3075">
        <v>45255</v>
      </c>
      <c r="E3075">
        <v>75131</v>
      </c>
      <c r="F3075">
        <v>20232024</v>
      </c>
      <c r="G3075" t="s">
        <v>17</v>
      </c>
      <c r="H3075" t="s">
        <v>666</v>
      </c>
      <c r="I3075" t="s">
        <v>678</v>
      </c>
      <c r="J3075">
        <v>1</v>
      </c>
      <c r="K3075">
        <v>31407</v>
      </c>
      <c r="L3075">
        <v>1</v>
      </c>
      <c r="M3075" t="s">
        <v>630</v>
      </c>
      <c r="N3075" t="s">
        <v>151</v>
      </c>
      <c r="O3075" t="s">
        <v>634</v>
      </c>
      <c r="P3075">
        <v>8</v>
      </c>
      <c r="Q3075" t="s">
        <v>634</v>
      </c>
      <c r="R3075">
        <f>SUMIFS(Table2[number],Table2[Event],"Goal",Table2[H/U],"HOME",Table2[GameID],Table2[[#This Row],[GameID]],Table2[GameTime],"&lt;="&amp;Table2[[#This Row],[GameTime]])</f>
        <v>1</v>
      </c>
      <c r="S3075">
        <f>SUMIFS(Table2[number],Table2[Event],"Goal",Table2[H/U],"AWAY",Table2[GameID],Table2[[#This Row],[GameID]],Table2[GameTime],"&lt;="&amp;Table2[[#This Row],[GameTime]])</f>
        <v>2</v>
      </c>
      <c r="T3075" t="str">
        <f>IF(Table2[[#This Row],[Event]]="Goal",Table2[[#This Row],[Hscore]]&amp;"-"&amp;Table2[[#This Row],[Uscore]],"")</f>
        <v>1-2</v>
      </c>
      <c r="U3075">
        <v>816</v>
      </c>
      <c r="V3075" s="1">
        <f>Table2[[#This Row],[GameTime]]-(Table2[[#This Row],[period]]-1)*1200</f>
        <v>816</v>
      </c>
      <c r="W3075" s="1">
        <f>ROUNDDOWN(Table2[[#This Row],[Time]]/60,0)</f>
        <v>13</v>
      </c>
      <c r="X3075" s="1">
        <f>ROUNDDOWN((Table2[[#This Row],[Time]]/60-Table2[[#This Row],[Time2]])*60,0)</f>
        <v>36</v>
      </c>
      <c r="Y3075" s="1">
        <f>IF(Table2[[#This Row],[Time2]]&lt;10,0&amp;Table2[[#This Row],[Time2]],Table2[[#This Row],[Time2]])</f>
        <v>13</v>
      </c>
      <c r="Z3075" s="1">
        <f>IF(Table2[[#This Row],[Time3]]&lt;10,0&amp;Table2[[#This Row],[Time3]],Table2[[#This Row],[Time3]])</f>
        <v>36</v>
      </c>
      <c r="AA3075" s="2" t="str">
        <f>Table2[[#This Row],[Time4]]&amp;":"&amp;Table2[[#This Row],[Time5]]</f>
        <v>13:36</v>
      </c>
      <c r="AB3075" s="1" t="str" cm="1">
        <f t="array" ref="AB3075">IFERROR(IF(Table2[[#This Row],[code]]="","",_xlfn.IFS(AND(Table2[[#This Row],[code]]&lt;400,Table2[[#This Row],[code]]&lt;&gt;""),2,Table2[[#This Row],[code]]&gt;500,4)),"")</f>
        <v/>
      </c>
      <c r="AC3075" s="1" t="str">
        <f>IF(Table2[[#This Row],[Event]]="Penalty",Table2[[#This Row],[number]],IF(Table2[[#This Row],[Event]]="Time-Out",401,""))</f>
        <v/>
      </c>
      <c r="AD3075" s="1">
        <f>ROW(A3074)</f>
        <v>3074</v>
      </c>
      <c r="AE3075" s="1">
        <f>COUNTIFS(Table2[GameID],Table2[[#This Row],[GameID]],Table2[Column1],"&lt;="&amp;Table2[[#This Row],[Column1]])-1</f>
        <v>3</v>
      </c>
    </row>
    <row r="3076" spans="1:31" x14ac:dyDescent="0.45">
      <c r="A3076" t="s">
        <v>347</v>
      </c>
      <c r="B3076" t="str">
        <f>_xlfn.TEXTBEFORE(Table2[[#This Row],[Kamp]]," - ")</f>
        <v>ÅFK</v>
      </c>
      <c r="C3076" t="str">
        <f>_xlfn.TEXTAFTER(Table2[[#This Row],[Kamp]],"- ")</f>
        <v>Blackhawks</v>
      </c>
      <c r="D3076">
        <v>45255</v>
      </c>
      <c r="E3076">
        <v>75131</v>
      </c>
      <c r="F3076">
        <v>20232024</v>
      </c>
      <c r="G3076" t="s">
        <v>17</v>
      </c>
      <c r="H3076" t="s">
        <v>661</v>
      </c>
      <c r="I3076" t="s">
        <v>677</v>
      </c>
      <c r="J3076">
        <v>1</v>
      </c>
      <c r="K3076">
        <v>31143</v>
      </c>
      <c r="L3076">
        <v>1</v>
      </c>
      <c r="M3076" t="s">
        <v>630</v>
      </c>
      <c r="N3076" t="s">
        <v>390</v>
      </c>
      <c r="O3076" t="s">
        <v>634</v>
      </c>
      <c r="P3076">
        <v>94</v>
      </c>
      <c r="Q3076" t="s">
        <v>634</v>
      </c>
      <c r="R3076">
        <f>SUMIFS(Table2[number],Table2[Event],"Goal",Table2[H/U],"HOME",Table2[GameID],Table2[[#This Row],[GameID]],Table2[GameTime],"&lt;="&amp;Table2[[#This Row],[GameTime]])</f>
        <v>1</v>
      </c>
      <c r="S3076">
        <f>SUMIFS(Table2[number],Table2[Event],"Goal",Table2[H/U],"AWAY",Table2[GameID],Table2[[#This Row],[GameID]],Table2[GameTime],"&lt;="&amp;Table2[[#This Row],[GameTime]])</f>
        <v>3</v>
      </c>
      <c r="T3076" t="str">
        <f>IF(Table2[[#This Row],[Event]]="Goal",Table2[[#This Row],[Hscore]]&amp;"-"&amp;Table2[[#This Row],[Uscore]],"")</f>
        <v>1-3</v>
      </c>
      <c r="U3076">
        <v>1096</v>
      </c>
      <c r="V3076" s="1">
        <f>Table2[[#This Row],[GameTime]]-(Table2[[#This Row],[period]]-1)*1200</f>
        <v>1096</v>
      </c>
      <c r="W3076" s="1">
        <f>ROUNDDOWN(Table2[[#This Row],[Time]]/60,0)</f>
        <v>18</v>
      </c>
      <c r="X3076" s="1">
        <f>ROUNDDOWN((Table2[[#This Row],[Time]]/60-Table2[[#This Row],[Time2]])*60,0)</f>
        <v>15</v>
      </c>
      <c r="Y3076" s="1">
        <f>IF(Table2[[#This Row],[Time2]]&lt;10,0&amp;Table2[[#This Row],[Time2]],Table2[[#This Row],[Time2]])</f>
        <v>18</v>
      </c>
      <c r="Z3076" s="1">
        <f>IF(Table2[[#This Row],[Time3]]&lt;10,0&amp;Table2[[#This Row],[Time3]],Table2[[#This Row],[Time3]])</f>
        <v>15</v>
      </c>
      <c r="AA3076" s="2" t="str">
        <f>Table2[[#This Row],[Time4]]&amp;":"&amp;Table2[[#This Row],[Time5]]</f>
        <v>18:15</v>
      </c>
      <c r="AB3076" s="1" t="str" cm="1">
        <f t="array" ref="AB3076">IFERROR(IF(Table2[[#This Row],[code]]="","",_xlfn.IFS(AND(Table2[[#This Row],[code]]&lt;400,Table2[[#This Row],[code]]&lt;&gt;""),2,Table2[[#This Row],[code]]&gt;500,4)),"")</f>
        <v/>
      </c>
      <c r="AC3076" s="1" t="str">
        <f>IF(Table2[[#This Row],[Event]]="Penalty",Table2[[#This Row],[number]],IF(Table2[[#This Row],[Event]]="Time-Out",401,""))</f>
        <v/>
      </c>
      <c r="AD3076" s="1">
        <f>ROW(A3075)</f>
        <v>3075</v>
      </c>
      <c r="AE3076" s="1">
        <f>COUNTIFS(Table2[GameID],Table2[[#This Row],[GameID]],Table2[Column1],"&lt;="&amp;Table2[[#This Row],[Column1]])-1</f>
        <v>4</v>
      </c>
    </row>
    <row r="3077" spans="1:31" x14ac:dyDescent="0.45">
      <c r="A3077" t="s">
        <v>347</v>
      </c>
      <c r="B3077" t="str">
        <f>_xlfn.TEXTBEFORE(Table2[[#This Row],[Kamp]]," - ")</f>
        <v>ÅFK</v>
      </c>
      <c r="C3077" t="str">
        <f>_xlfn.TEXTAFTER(Table2[[#This Row],[Kamp]],"- ")</f>
        <v>Blackhawks</v>
      </c>
      <c r="D3077">
        <v>45255</v>
      </c>
      <c r="E3077">
        <v>75131</v>
      </c>
      <c r="F3077">
        <v>20232024</v>
      </c>
      <c r="G3077" t="s">
        <v>17</v>
      </c>
      <c r="H3077" t="s">
        <v>661</v>
      </c>
      <c r="I3077" t="s">
        <v>677</v>
      </c>
      <c r="J3077">
        <v>1</v>
      </c>
      <c r="K3077">
        <v>31143</v>
      </c>
      <c r="L3077">
        <v>1</v>
      </c>
      <c r="M3077" t="s">
        <v>630</v>
      </c>
      <c r="N3077" t="s">
        <v>635</v>
      </c>
      <c r="O3077" t="s">
        <v>147</v>
      </c>
      <c r="P3077">
        <v>23</v>
      </c>
      <c r="Q3077">
        <v>92</v>
      </c>
      <c r="R3077">
        <f>SUMIFS(Table2[number],Table2[Event],"Goal",Table2[H/U],"HOME",Table2[GameID],Table2[[#This Row],[GameID]],Table2[GameTime],"&lt;="&amp;Table2[[#This Row],[GameTime]])</f>
        <v>1</v>
      </c>
      <c r="S3077">
        <f>SUMIFS(Table2[number],Table2[Event],"Goal",Table2[H/U],"AWAY",Table2[GameID],Table2[[#This Row],[GameID]],Table2[GameTime],"&lt;="&amp;Table2[[#This Row],[GameTime]])</f>
        <v>4</v>
      </c>
      <c r="T3077" t="str">
        <f>IF(Table2[[#This Row],[Event]]="Goal",Table2[[#This Row],[Hscore]]&amp;"-"&amp;Table2[[#This Row],[Uscore]],"")</f>
        <v>1-4</v>
      </c>
      <c r="U3077">
        <v>1100</v>
      </c>
      <c r="V3077" s="1">
        <f>Table2[[#This Row],[GameTime]]-(Table2[[#This Row],[period]]-1)*1200</f>
        <v>1100</v>
      </c>
      <c r="W3077" s="1">
        <f>ROUNDDOWN(Table2[[#This Row],[Time]]/60,0)</f>
        <v>18</v>
      </c>
      <c r="X3077" s="1">
        <f>ROUNDDOWN((Table2[[#This Row],[Time]]/60-Table2[[#This Row],[Time2]])*60,0)</f>
        <v>19</v>
      </c>
      <c r="Y3077" s="1">
        <f>IF(Table2[[#This Row],[Time2]]&lt;10,0&amp;Table2[[#This Row],[Time2]],Table2[[#This Row],[Time2]])</f>
        <v>18</v>
      </c>
      <c r="Z3077" s="1">
        <f>IF(Table2[[#This Row],[Time3]]&lt;10,0&amp;Table2[[#This Row],[Time3]],Table2[[#This Row],[Time3]])</f>
        <v>19</v>
      </c>
      <c r="AA3077" s="2" t="str">
        <f>Table2[[#This Row],[Time4]]&amp;":"&amp;Table2[[#This Row],[Time5]]</f>
        <v>18:19</v>
      </c>
      <c r="AB3077" s="1" t="str" cm="1">
        <f t="array" ref="AB3077">IFERROR(IF(Table2[[#This Row],[code]]="","",_xlfn.IFS(AND(Table2[[#This Row],[code]]&lt;400,Table2[[#This Row],[code]]&lt;&gt;""),2,Table2[[#This Row],[code]]&gt;500,4)),"")</f>
        <v/>
      </c>
      <c r="AC3077" s="1" t="str">
        <f>IF(Table2[[#This Row],[Event]]="Penalty",Table2[[#This Row],[number]],IF(Table2[[#This Row],[Event]]="Time-Out",401,""))</f>
        <v/>
      </c>
      <c r="AD3077" s="1">
        <f>ROW(A3076)</f>
        <v>3076</v>
      </c>
      <c r="AE3077" s="1">
        <f>COUNTIFS(Table2[GameID],Table2[[#This Row],[GameID]],Table2[Column1],"&lt;="&amp;Table2[[#This Row],[Column1]])-1</f>
        <v>5</v>
      </c>
    </row>
    <row r="3078" spans="1:31" x14ac:dyDescent="0.45">
      <c r="A3078" t="s">
        <v>347</v>
      </c>
      <c r="B3078" t="str">
        <f>_xlfn.TEXTBEFORE(Table2[[#This Row],[Kamp]]," - ")</f>
        <v>ÅFK</v>
      </c>
      <c r="C3078" t="str">
        <f>_xlfn.TEXTAFTER(Table2[[#This Row],[Kamp]],"- ")</f>
        <v>Blackhawks</v>
      </c>
      <c r="D3078">
        <v>45255</v>
      </c>
      <c r="E3078">
        <v>75131</v>
      </c>
      <c r="F3078">
        <v>20232024</v>
      </c>
      <c r="G3078" t="s">
        <v>17</v>
      </c>
      <c r="H3078" t="s">
        <v>661</v>
      </c>
      <c r="I3078" t="s">
        <v>677</v>
      </c>
      <c r="J3078">
        <v>2</v>
      </c>
      <c r="K3078">
        <v>31143</v>
      </c>
      <c r="L3078">
        <v>1</v>
      </c>
      <c r="M3078" t="s">
        <v>630</v>
      </c>
      <c r="N3078" t="s">
        <v>137</v>
      </c>
      <c r="O3078" t="s">
        <v>147</v>
      </c>
      <c r="P3078">
        <v>22</v>
      </c>
      <c r="Q3078">
        <v>92</v>
      </c>
      <c r="R3078">
        <f>SUMIFS(Table2[number],Table2[Event],"Goal",Table2[H/U],"HOME",Table2[GameID],Table2[[#This Row],[GameID]],Table2[GameTime],"&lt;="&amp;Table2[[#This Row],[GameTime]])</f>
        <v>1</v>
      </c>
      <c r="S3078">
        <f>SUMIFS(Table2[number],Table2[Event],"Goal",Table2[H/U],"AWAY",Table2[GameID],Table2[[#This Row],[GameID]],Table2[GameTime],"&lt;="&amp;Table2[[#This Row],[GameTime]])</f>
        <v>5</v>
      </c>
      <c r="T3078" t="str">
        <f>IF(Table2[[#This Row],[Event]]="Goal",Table2[[#This Row],[Hscore]]&amp;"-"&amp;Table2[[#This Row],[Uscore]],"")</f>
        <v>1-5</v>
      </c>
      <c r="U3078">
        <v>1265</v>
      </c>
      <c r="V3078" s="1">
        <f>Table2[[#This Row],[GameTime]]-(Table2[[#This Row],[period]]-1)*1200</f>
        <v>65</v>
      </c>
      <c r="W3078" s="1">
        <f>ROUNDDOWN(Table2[[#This Row],[Time]]/60,0)</f>
        <v>1</v>
      </c>
      <c r="X3078" s="1">
        <f>ROUNDDOWN((Table2[[#This Row],[Time]]/60-Table2[[#This Row],[Time2]])*60,0)</f>
        <v>5</v>
      </c>
      <c r="Y3078" s="1" t="str">
        <f>IF(Table2[[#This Row],[Time2]]&lt;10,0&amp;Table2[[#This Row],[Time2]],Table2[[#This Row],[Time2]])</f>
        <v>01</v>
      </c>
      <c r="Z3078" s="1" t="str">
        <f>IF(Table2[[#This Row],[Time3]]&lt;10,0&amp;Table2[[#This Row],[Time3]],Table2[[#This Row],[Time3]])</f>
        <v>05</v>
      </c>
      <c r="AA3078" s="2" t="str">
        <f>Table2[[#This Row],[Time4]]&amp;":"&amp;Table2[[#This Row],[Time5]]</f>
        <v>01:05</v>
      </c>
      <c r="AB3078" s="1" t="str" cm="1">
        <f t="array" ref="AB3078">IFERROR(IF(Table2[[#This Row],[code]]="","",_xlfn.IFS(AND(Table2[[#This Row],[code]]&lt;400,Table2[[#This Row],[code]]&lt;&gt;""),2,Table2[[#This Row],[code]]&gt;500,4)),"")</f>
        <v/>
      </c>
      <c r="AC3078" s="1" t="str">
        <f>IF(Table2[[#This Row],[Event]]="Penalty",Table2[[#This Row],[number]],IF(Table2[[#This Row],[Event]]="Time-Out",401,""))</f>
        <v/>
      </c>
      <c r="AD3078" s="1">
        <f>ROW(A3077)</f>
        <v>3077</v>
      </c>
      <c r="AE3078" s="1">
        <f>COUNTIFS(Table2[GameID],Table2[[#This Row],[GameID]],Table2[Column1],"&lt;="&amp;Table2[[#This Row],[Column1]])-1</f>
        <v>6</v>
      </c>
    </row>
    <row r="3079" spans="1:31" x14ac:dyDescent="0.45">
      <c r="A3079" t="s">
        <v>347</v>
      </c>
      <c r="B3079" t="str">
        <f>_xlfn.TEXTBEFORE(Table2[[#This Row],[Kamp]]," - ")</f>
        <v>ÅFK</v>
      </c>
      <c r="C3079" t="str">
        <f>_xlfn.TEXTAFTER(Table2[[#This Row],[Kamp]],"- ")</f>
        <v>Blackhawks</v>
      </c>
      <c r="D3079">
        <v>45255</v>
      </c>
      <c r="E3079">
        <v>75131</v>
      </c>
      <c r="F3079">
        <v>20232024</v>
      </c>
      <c r="G3079" t="s">
        <v>17</v>
      </c>
      <c r="H3079" t="s">
        <v>661</v>
      </c>
      <c r="I3079" t="s">
        <v>677</v>
      </c>
      <c r="J3079">
        <v>2</v>
      </c>
      <c r="K3079">
        <v>31143</v>
      </c>
      <c r="L3079">
        <v>1</v>
      </c>
      <c r="M3079" t="s">
        <v>630</v>
      </c>
      <c r="N3079" t="s">
        <v>263</v>
      </c>
      <c r="O3079" t="s">
        <v>143</v>
      </c>
      <c r="P3079">
        <v>9</v>
      </c>
      <c r="Q3079">
        <v>71</v>
      </c>
      <c r="R3079">
        <f>SUMIFS(Table2[number],Table2[Event],"Goal",Table2[H/U],"HOME",Table2[GameID],Table2[[#This Row],[GameID]],Table2[GameTime],"&lt;="&amp;Table2[[#This Row],[GameTime]])</f>
        <v>1</v>
      </c>
      <c r="S3079">
        <f>SUMIFS(Table2[number],Table2[Event],"Goal",Table2[H/U],"AWAY",Table2[GameID],Table2[[#This Row],[GameID]],Table2[GameTime],"&lt;="&amp;Table2[[#This Row],[GameTime]])</f>
        <v>6</v>
      </c>
      <c r="T3079" t="str">
        <f>IF(Table2[[#This Row],[Event]]="Goal",Table2[[#This Row],[Hscore]]&amp;"-"&amp;Table2[[#This Row],[Uscore]],"")</f>
        <v>1-6</v>
      </c>
      <c r="U3079">
        <v>1287</v>
      </c>
      <c r="V3079" s="1">
        <f>Table2[[#This Row],[GameTime]]-(Table2[[#This Row],[period]]-1)*1200</f>
        <v>87</v>
      </c>
      <c r="W3079" s="1">
        <f>ROUNDDOWN(Table2[[#This Row],[Time]]/60,0)</f>
        <v>1</v>
      </c>
      <c r="X3079" s="1">
        <f>ROUNDDOWN((Table2[[#This Row],[Time]]/60-Table2[[#This Row],[Time2]])*60,0)</f>
        <v>27</v>
      </c>
      <c r="Y3079" s="1" t="str">
        <f>IF(Table2[[#This Row],[Time2]]&lt;10,0&amp;Table2[[#This Row],[Time2]],Table2[[#This Row],[Time2]])</f>
        <v>01</v>
      </c>
      <c r="Z3079" s="1">
        <f>IF(Table2[[#This Row],[Time3]]&lt;10,0&amp;Table2[[#This Row],[Time3]],Table2[[#This Row],[Time3]])</f>
        <v>27</v>
      </c>
      <c r="AA3079" s="2" t="str">
        <f>Table2[[#This Row],[Time4]]&amp;":"&amp;Table2[[#This Row],[Time5]]</f>
        <v>01:27</v>
      </c>
      <c r="AB3079" s="1" t="str" cm="1">
        <f t="array" ref="AB3079">IFERROR(IF(Table2[[#This Row],[code]]="","",_xlfn.IFS(AND(Table2[[#This Row],[code]]&lt;400,Table2[[#This Row],[code]]&lt;&gt;""),2,Table2[[#This Row],[code]]&gt;500,4)),"")</f>
        <v/>
      </c>
      <c r="AC3079" s="1" t="str">
        <f>IF(Table2[[#This Row],[Event]]="Penalty",Table2[[#This Row],[number]],IF(Table2[[#This Row],[Event]]="Time-Out",401,""))</f>
        <v/>
      </c>
      <c r="AD3079" s="1">
        <f>ROW(A3078)</f>
        <v>3078</v>
      </c>
      <c r="AE3079" s="1">
        <f>COUNTIFS(Table2[GameID],Table2[[#This Row],[GameID]],Table2[Column1],"&lt;="&amp;Table2[[#This Row],[Column1]])-1</f>
        <v>7</v>
      </c>
    </row>
    <row r="3080" spans="1:31" x14ac:dyDescent="0.45">
      <c r="A3080" t="s">
        <v>347</v>
      </c>
      <c r="B3080" t="str">
        <f>_xlfn.TEXTBEFORE(Table2[[#This Row],[Kamp]]," - ")</f>
        <v>ÅFK</v>
      </c>
      <c r="C3080" t="str">
        <f>_xlfn.TEXTAFTER(Table2[[#This Row],[Kamp]],"- ")</f>
        <v>Blackhawks</v>
      </c>
      <c r="D3080">
        <v>45255</v>
      </c>
      <c r="E3080">
        <v>75131</v>
      </c>
      <c r="F3080">
        <v>20232024</v>
      </c>
      <c r="G3080" t="s">
        <v>17</v>
      </c>
      <c r="H3080" t="s">
        <v>661</v>
      </c>
      <c r="I3080" t="s">
        <v>677</v>
      </c>
      <c r="J3080">
        <v>2</v>
      </c>
      <c r="K3080">
        <v>31143</v>
      </c>
      <c r="L3080">
        <v>1</v>
      </c>
      <c r="M3080" t="s">
        <v>630</v>
      </c>
      <c r="N3080" t="s">
        <v>376</v>
      </c>
      <c r="O3080" t="s">
        <v>202</v>
      </c>
      <c r="P3080">
        <v>2</v>
      </c>
      <c r="Q3080">
        <v>36</v>
      </c>
      <c r="R3080">
        <f>SUMIFS(Table2[number],Table2[Event],"Goal",Table2[H/U],"HOME",Table2[GameID],Table2[[#This Row],[GameID]],Table2[GameTime],"&lt;="&amp;Table2[[#This Row],[GameTime]])</f>
        <v>1</v>
      </c>
      <c r="S3080">
        <f>SUMIFS(Table2[number],Table2[Event],"Goal",Table2[H/U],"AWAY",Table2[GameID],Table2[[#This Row],[GameID]],Table2[GameTime],"&lt;="&amp;Table2[[#This Row],[GameTime]])</f>
        <v>7</v>
      </c>
      <c r="T3080" t="str">
        <f>IF(Table2[[#This Row],[Event]]="Goal",Table2[[#This Row],[Hscore]]&amp;"-"&amp;Table2[[#This Row],[Uscore]],"")</f>
        <v>1-7</v>
      </c>
      <c r="U3080">
        <v>1505</v>
      </c>
      <c r="V3080" s="1">
        <f>Table2[[#This Row],[GameTime]]-(Table2[[#This Row],[period]]-1)*1200</f>
        <v>305</v>
      </c>
      <c r="W3080" s="1">
        <f>ROUNDDOWN(Table2[[#This Row],[Time]]/60,0)</f>
        <v>5</v>
      </c>
      <c r="X3080" s="1">
        <f>ROUNDDOWN((Table2[[#This Row],[Time]]/60-Table2[[#This Row],[Time2]])*60,0)</f>
        <v>4</v>
      </c>
      <c r="Y3080" s="1" t="str">
        <f>IF(Table2[[#This Row],[Time2]]&lt;10,0&amp;Table2[[#This Row],[Time2]],Table2[[#This Row],[Time2]])</f>
        <v>05</v>
      </c>
      <c r="Z3080" s="1" t="str">
        <f>IF(Table2[[#This Row],[Time3]]&lt;10,0&amp;Table2[[#This Row],[Time3]],Table2[[#This Row],[Time3]])</f>
        <v>04</v>
      </c>
      <c r="AA3080" s="2" t="str">
        <f>Table2[[#This Row],[Time4]]&amp;":"&amp;Table2[[#This Row],[Time5]]</f>
        <v>05:04</v>
      </c>
      <c r="AB3080" s="1" t="str" cm="1">
        <f t="array" ref="AB3080">IFERROR(IF(Table2[[#This Row],[code]]="","",_xlfn.IFS(AND(Table2[[#This Row],[code]]&lt;400,Table2[[#This Row],[code]]&lt;&gt;""),2,Table2[[#This Row],[code]]&gt;500,4)),"")</f>
        <v/>
      </c>
      <c r="AC3080" s="1" t="str">
        <f>IF(Table2[[#This Row],[Event]]="Penalty",Table2[[#This Row],[number]],IF(Table2[[#This Row],[Event]]="Time-Out",401,""))</f>
        <v/>
      </c>
      <c r="AD3080" s="1">
        <f>ROW(A3079)</f>
        <v>3079</v>
      </c>
      <c r="AE3080" s="1">
        <f>COUNTIFS(Table2[GameID],Table2[[#This Row],[GameID]],Table2[Column1],"&lt;="&amp;Table2[[#This Row],[Column1]])-1</f>
        <v>8</v>
      </c>
    </row>
    <row r="3081" spans="1:31" x14ac:dyDescent="0.45">
      <c r="A3081" t="s">
        <v>347</v>
      </c>
      <c r="B3081" t="str">
        <f>_xlfn.TEXTBEFORE(Table2[[#This Row],[Kamp]]," - ")</f>
        <v>ÅFK</v>
      </c>
      <c r="C3081" t="str">
        <f>_xlfn.TEXTAFTER(Table2[[#This Row],[Kamp]],"- ")</f>
        <v>Blackhawks</v>
      </c>
      <c r="D3081">
        <v>45255</v>
      </c>
      <c r="E3081">
        <v>75131</v>
      </c>
      <c r="F3081">
        <v>20232024</v>
      </c>
      <c r="G3081" t="s">
        <v>17</v>
      </c>
      <c r="H3081" t="s">
        <v>666</v>
      </c>
      <c r="I3081" t="s">
        <v>678</v>
      </c>
      <c r="J3081">
        <v>2</v>
      </c>
      <c r="K3081">
        <v>31407</v>
      </c>
      <c r="L3081">
        <v>207</v>
      </c>
      <c r="M3081" t="s">
        <v>631</v>
      </c>
      <c r="N3081" t="s">
        <v>151</v>
      </c>
      <c r="O3081" t="s">
        <v>634</v>
      </c>
      <c r="P3081">
        <v>8</v>
      </c>
      <c r="Q3081" t="s">
        <v>634</v>
      </c>
      <c r="R3081">
        <f>SUMIFS(Table2[number],Table2[Event],"Goal",Table2[H/U],"HOME",Table2[GameID],Table2[[#This Row],[GameID]],Table2[GameTime],"&lt;="&amp;Table2[[#This Row],[GameTime]])</f>
        <v>1</v>
      </c>
      <c r="S3081">
        <f>SUMIFS(Table2[number],Table2[Event],"Goal",Table2[H/U],"AWAY",Table2[GameID],Table2[[#This Row],[GameID]],Table2[GameTime],"&lt;="&amp;Table2[[#This Row],[GameTime]])</f>
        <v>7</v>
      </c>
      <c r="T3081" t="str">
        <f>IF(Table2[[#This Row],[Event]]="Goal",Table2[[#This Row],[Hscore]]&amp;"-"&amp;Table2[[#This Row],[Uscore]],"")</f>
        <v/>
      </c>
      <c r="U3081">
        <v>1704</v>
      </c>
      <c r="V3081" s="1">
        <f>Table2[[#This Row],[GameTime]]-(Table2[[#This Row],[period]]-1)*1200</f>
        <v>504</v>
      </c>
      <c r="W3081" s="1">
        <f>ROUNDDOWN(Table2[[#This Row],[Time]]/60,0)</f>
        <v>8</v>
      </c>
      <c r="X3081" s="1">
        <f>ROUNDDOWN((Table2[[#This Row],[Time]]/60-Table2[[#This Row],[Time2]])*60,0)</f>
        <v>24</v>
      </c>
      <c r="Y3081" s="1" t="str">
        <f>IF(Table2[[#This Row],[Time2]]&lt;10,0&amp;Table2[[#This Row],[Time2]],Table2[[#This Row],[Time2]])</f>
        <v>08</v>
      </c>
      <c r="Z3081" s="1">
        <f>IF(Table2[[#This Row],[Time3]]&lt;10,0&amp;Table2[[#This Row],[Time3]],Table2[[#This Row],[Time3]])</f>
        <v>24</v>
      </c>
      <c r="AA3081" s="2" t="str">
        <f>Table2[[#This Row],[Time4]]&amp;":"&amp;Table2[[#This Row],[Time5]]</f>
        <v>08:24</v>
      </c>
      <c r="AB3081" s="1" cm="1">
        <f t="array" ref="AB3081">IFERROR(IF(Table2[[#This Row],[code]]="","",_xlfn.IFS(AND(Table2[[#This Row],[code]]&lt;400,Table2[[#This Row],[code]]&lt;&gt;""),2,Table2[[#This Row],[code]]&gt;500,4)),"")</f>
        <v>2</v>
      </c>
      <c r="AC3081" s="1">
        <f>IF(Table2[[#This Row],[Event]]="Penalty",Table2[[#This Row],[number]],IF(Table2[[#This Row],[Event]]="Time-Out",401,""))</f>
        <v>207</v>
      </c>
      <c r="AD3081" s="1">
        <f>ROW(A3080)</f>
        <v>3080</v>
      </c>
      <c r="AE3081" s="1">
        <f>COUNTIFS(Table2[GameID],Table2[[#This Row],[GameID]],Table2[Column1],"&lt;="&amp;Table2[[#This Row],[Column1]])-1</f>
        <v>9</v>
      </c>
    </row>
    <row r="3082" spans="1:31" x14ac:dyDescent="0.45">
      <c r="A3082" t="s">
        <v>347</v>
      </c>
      <c r="B3082" t="str">
        <f>_xlfn.TEXTBEFORE(Table2[[#This Row],[Kamp]]," - ")</f>
        <v>ÅFK</v>
      </c>
      <c r="C3082" t="str">
        <f>_xlfn.TEXTAFTER(Table2[[#This Row],[Kamp]],"- ")</f>
        <v>Blackhawks</v>
      </c>
      <c r="D3082">
        <v>45255</v>
      </c>
      <c r="E3082">
        <v>75131</v>
      </c>
      <c r="F3082">
        <v>20232024</v>
      </c>
      <c r="G3082" t="s">
        <v>17</v>
      </c>
      <c r="H3082" t="s">
        <v>661</v>
      </c>
      <c r="I3082" t="s">
        <v>677</v>
      </c>
      <c r="J3082">
        <v>2</v>
      </c>
      <c r="K3082">
        <v>31143</v>
      </c>
      <c r="L3082">
        <v>206</v>
      </c>
      <c r="M3082" t="s">
        <v>631</v>
      </c>
      <c r="N3082" t="s">
        <v>334</v>
      </c>
      <c r="O3082" t="s">
        <v>634</v>
      </c>
      <c r="P3082">
        <v>6</v>
      </c>
      <c r="Q3082" t="s">
        <v>634</v>
      </c>
      <c r="R3082">
        <f>SUMIFS(Table2[number],Table2[Event],"Goal",Table2[H/U],"HOME",Table2[GameID],Table2[[#This Row],[GameID]],Table2[GameTime],"&lt;="&amp;Table2[[#This Row],[GameTime]])</f>
        <v>1</v>
      </c>
      <c r="S3082">
        <f>SUMIFS(Table2[number],Table2[Event],"Goal",Table2[H/U],"AWAY",Table2[GameID],Table2[[#This Row],[GameID]],Table2[GameTime],"&lt;="&amp;Table2[[#This Row],[GameTime]])</f>
        <v>7</v>
      </c>
      <c r="T3082" t="str">
        <f>IF(Table2[[#This Row],[Event]]="Goal",Table2[[#This Row],[Hscore]]&amp;"-"&amp;Table2[[#This Row],[Uscore]],"")</f>
        <v/>
      </c>
      <c r="U3082">
        <v>1765</v>
      </c>
      <c r="V3082" s="1">
        <f>Table2[[#This Row],[GameTime]]-(Table2[[#This Row],[period]]-1)*1200</f>
        <v>565</v>
      </c>
      <c r="W3082" s="1">
        <f>ROUNDDOWN(Table2[[#This Row],[Time]]/60,0)</f>
        <v>9</v>
      </c>
      <c r="X3082" s="1">
        <f>ROUNDDOWN((Table2[[#This Row],[Time]]/60-Table2[[#This Row],[Time2]])*60,0)</f>
        <v>25</v>
      </c>
      <c r="Y3082" s="1" t="str">
        <f>IF(Table2[[#This Row],[Time2]]&lt;10,0&amp;Table2[[#This Row],[Time2]],Table2[[#This Row],[Time2]])</f>
        <v>09</v>
      </c>
      <c r="Z3082" s="1">
        <f>IF(Table2[[#This Row],[Time3]]&lt;10,0&amp;Table2[[#This Row],[Time3]],Table2[[#This Row],[Time3]])</f>
        <v>25</v>
      </c>
      <c r="AA3082" s="2" t="str">
        <f>Table2[[#This Row],[Time4]]&amp;":"&amp;Table2[[#This Row],[Time5]]</f>
        <v>09:25</v>
      </c>
      <c r="AB3082" s="1" cm="1">
        <f t="array" ref="AB3082">IFERROR(IF(Table2[[#This Row],[code]]="","",_xlfn.IFS(AND(Table2[[#This Row],[code]]&lt;400,Table2[[#This Row],[code]]&lt;&gt;""),2,Table2[[#This Row],[code]]&gt;500,4)),"")</f>
        <v>2</v>
      </c>
      <c r="AC3082" s="1">
        <f>IF(Table2[[#This Row],[Event]]="Penalty",Table2[[#This Row],[number]],IF(Table2[[#This Row],[Event]]="Time-Out",401,""))</f>
        <v>206</v>
      </c>
      <c r="AD3082" s="1">
        <f>ROW(A3081)</f>
        <v>3081</v>
      </c>
      <c r="AE3082" s="1">
        <f>COUNTIFS(Table2[GameID],Table2[[#This Row],[GameID]],Table2[Column1],"&lt;="&amp;Table2[[#This Row],[Column1]])-1</f>
        <v>10</v>
      </c>
    </row>
    <row r="3083" spans="1:31" x14ac:dyDescent="0.45">
      <c r="A3083" t="s">
        <v>347</v>
      </c>
      <c r="B3083" t="str">
        <f>_xlfn.TEXTBEFORE(Table2[[#This Row],[Kamp]]," - ")</f>
        <v>ÅFK</v>
      </c>
      <c r="C3083" t="str">
        <f>_xlfn.TEXTAFTER(Table2[[#This Row],[Kamp]],"- ")</f>
        <v>Blackhawks</v>
      </c>
      <c r="D3083">
        <v>45255</v>
      </c>
      <c r="E3083">
        <v>75131</v>
      </c>
      <c r="F3083">
        <v>20232024</v>
      </c>
      <c r="G3083" t="s">
        <v>17</v>
      </c>
      <c r="H3083" t="s">
        <v>661</v>
      </c>
      <c r="I3083" t="s">
        <v>677</v>
      </c>
      <c r="J3083">
        <v>2</v>
      </c>
      <c r="K3083">
        <v>31143</v>
      </c>
      <c r="L3083">
        <v>1</v>
      </c>
      <c r="M3083" t="s">
        <v>630</v>
      </c>
      <c r="N3083" t="s">
        <v>389</v>
      </c>
      <c r="O3083" t="s">
        <v>634</v>
      </c>
      <c r="P3083">
        <v>77</v>
      </c>
      <c r="Q3083" t="s">
        <v>634</v>
      </c>
      <c r="R3083">
        <f>SUMIFS(Table2[number],Table2[Event],"Goal",Table2[H/U],"HOME",Table2[GameID],Table2[[#This Row],[GameID]],Table2[GameTime],"&lt;="&amp;Table2[[#This Row],[GameTime]])</f>
        <v>1</v>
      </c>
      <c r="S3083">
        <f>SUMIFS(Table2[number],Table2[Event],"Goal",Table2[H/U],"AWAY",Table2[GameID],Table2[[#This Row],[GameID]],Table2[GameTime],"&lt;="&amp;Table2[[#This Row],[GameTime]])</f>
        <v>8</v>
      </c>
      <c r="T3083" t="str">
        <f>IF(Table2[[#This Row],[Event]]="Goal",Table2[[#This Row],[Hscore]]&amp;"-"&amp;Table2[[#This Row],[Uscore]],"")</f>
        <v>1-8</v>
      </c>
      <c r="U3083">
        <v>1783</v>
      </c>
      <c r="V3083" s="1">
        <f>Table2[[#This Row],[GameTime]]-(Table2[[#This Row],[period]]-1)*1200</f>
        <v>583</v>
      </c>
      <c r="W3083" s="1">
        <f>ROUNDDOWN(Table2[[#This Row],[Time]]/60,0)</f>
        <v>9</v>
      </c>
      <c r="X3083" s="1">
        <f>ROUNDDOWN((Table2[[#This Row],[Time]]/60-Table2[[#This Row],[Time2]])*60,0)</f>
        <v>43</v>
      </c>
      <c r="Y3083" s="1" t="str">
        <f>IF(Table2[[#This Row],[Time2]]&lt;10,0&amp;Table2[[#This Row],[Time2]],Table2[[#This Row],[Time2]])</f>
        <v>09</v>
      </c>
      <c r="Z3083" s="1">
        <f>IF(Table2[[#This Row],[Time3]]&lt;10,0&amp;Table2[[#This Row],[Time3]],Table2[[#This Row],[Time3]])</f>
        <v>43</v>
      </c>
      <c r="AA3083" s="2" t="str">
        <f>Table2[[#This Row],[Time4]]&amp;":"&amp;Table2[[#This Row],[Time5]]</f>
        <v>09:43</v>
      </c>
      <c r="AB3083" s="1" t="str" cm="1">
        <f t="array" ref="AB3083">IFERROR(IF(Table2[[#This Row],[code]]="","",_xlfn.IFS(AND(Table2[[#This Row],[code]]&lt;400,Table2[[#This Row],[code]]&lt;&gt;""),2,Table2[[#This Row],[code]]&gt;500,4)),"")</f>
        <v/>
      </c>
      <c r="AC3083" s="1" t="str">
        <f>IF(Table2[[#This Row],[Event]]="Penalty",Table2[[#This Row],[number]],IF(Table2[[#This Row],[Event]]="Time-Out",401,""))</f>
        <v/>
      </c>
      <c r="AD3083" s="1">
        <f>ROW(A3082)</f>
        <v>3082</v>
      </c>
      <c r="AE3083" s="1">
        <f>COUNTIFS(Table2[GameID],Table2[[#This Row],[GameID]],Table2[Column1],"&lt;="&amp;Table2[[#This Row],[Column1]])-1</f>
        <v>11</v>
      </c>
    </row>
    <row r="3084" spans="1:31" x14ac:dyDescent="0.45">
      <c r="A3084" t="s">
        <v>347</v>
      </c>
      <c r="B3084" t="str">
        <f>_xlfn.TEXTBEFORE(Table2[[#This Row],[Kamp]]," - ")</f>
        <v>ÅFK</v>
      </c>
      <c r="C3084" t="str">
        <f>_xlfn.TEXTAFTER(Table2[[#This Row],[Kamp]],"- ")</f>
        <v>Blackhawks</v>
      </c>
      <c r="D3084">
        <v>45255</v>
      </c>
      <c r="E3084">
        <v>75131</v>
      </c>
      <c r="F3084">
        <v>20232024</v>
      </c>
      <c r="G3084" t="s">
        <v>17</v>
      </c>
      <c r="H3084" t="s">
        <v>661</v>
      </c>
      <c r="I3084" t="s">
        <v>677</v>
      </c>
      <c r="J3084">
        <v>2</v>
      </c>
      <c r="K3084">
        <v>31143</v>
      </c>
      <c r="L3084">
        <v>1</v>
      </c>
      <c r="M3084" t="s">
        <v>630</v>
      </c>
      <c r="N3084" t="s">
        <v>202</v>
      </c>
      <c r="O3084" t="s">
        <v>248</v>
      </c>
      <c r="P3084">
        <v>36</v>
      </c>
      <c r="Q3084">
        <v>29</v>
      </c>
      <c r="R3084">
        <f>SUMIFS(Table2[number],Table2[Event],"Goal",Table2[H/U],"HOME",Table2[GameID],Table2[[#This Row],[GameID]],Table2[GameTime],"&lt;="&amp;Table2[[#This Row],[GameTime]])</f>
        <v>1</v>
      </c>
      <c r="S3084">
        <f>SUMIFS(Table2[number],Table2[Event],"Goal",Table2[H/U],"AWAY",Table2[GameID],Table2[[#This Row],[GameID]],Table2[GameTime],"&lt;="&amp;Table2[[#This Row],[GameTime]])</f>
        <v>9</v>
      </c>
      <c r="T3084" t="str">
        <f>IF(Table2[[#This Row],[Event]]="Goal",Table2[[#This Row],[Hscore]]&amp;"-"&amp;Table2[[#This Row],[Uscore]],"")</f>
        <v>1-9</v>
      </c>
      <c r="U3084">
        <v>1932</v>
      </c>
      <c r="V3084" s="1">
        <f>Table2[[#This Row],[GameTime]]-(Table2[[#This Row],[period]]-1)*1200</f>
        <v>732</v>
      </c>
      <c r="W3084" s="1">
        <f>ROUNDDOWN(Table2[[#This Row],[Time]]/60,0)</f>
        <v>12</v>
      </c>
      <c r="X3084" s="1">
        <f>ROUNDDOWN((Table2[[#This Row],[Time]]/60-Table2[[#This Row],[Time2]])*60,0)</f>
        <v>12</v>
      </c>
      <c r="Y3084" s="1">
        <f>IF(Table2[[#This Row],[Time2]]&lt;10,0&amp;Table2[[#This Row],[Time2]],Table2[[#This Row],[Time2]])</f>
        <v>12</v>
      </c>
      <c r="Z3084" s="1">
        <f>IF(Table2[[#This Row],[Time3]]&lt;10,0&amp;Table2[[#This Row],[Time3]],Table2[[#This Row],[Time3]])</f>
        <v>12</v>
      </c>
      <c r="AA3084" s="2" t="str">
        <f>Table2[[#This Row],[Time4]]&amp;":"&amp;Table2[[#This Row],[Time5]]</f>
        <v>12:12</v>
      </c>
      <c r="AB3084" s="1" t="str" cm="1">
        <f t="array" ref="AB3084">IFERROR(IF(Table2[[#This Row],[code]]="","",_xlfn.IFS(AND(Table2[[#This Row],[code]]&lt;400,Table2[[#This Row],[code]]&lt;&gt;""),2,Table2[[#This Row],[code]]&gt;500,4)),"")</f>
        <v/>
      </c>
      <c r="AC3084" s="1" t="str">
        <f>IF(Table2[[#This Row],[Event]]="Penalty",Table2[[#This Row],[number]],IF(Table2[[#This Row],[Event]]="Time-Out",401,""))</f>
        <v/>
      </c>
      <c r="AD3084" s="1">
        <f>ROW(A3083)</f>
        <v>3083</v>
      </c>
      <c r="AE3084" s="1">
        <f>COUNTIFS(Table2[GameID],Table2[[#This Row],[GameID]],Table2[Column1],"&lt;="&amp;Table2[[#This Row],[Column1]])-1</f>
        <v>12</v>
      </c>
    </row>
    <row r="3085" spans="1:31" x14ac:dyDescent="0.45">
      <c r="A3085" t="s">
        <v>347</v>
      </c>
      <c r="B3085" t="str">
        <f>_xlfn.TEXTBEFORE(Table2[[#This Row],[Kamp]]," - ")</f>
        <v>ÅFK</v>
      </c>
      <c r="C3085" t="str">
        <f>_xlfn.TEXTAFTER(Table2[[#This Row],[Kamp]],"- ")</f>
        <v>Blackhawks</v>
      </c>
      <c r="D3085">
        <v>45255</v>
      </c>
      <c r="E3085">
        <v>75131</v>
      </c>
      <c r="F3085">
        <v>20232024</v>
      </c>
      <c r="G3085" t="s">
        <v>17</v>
      </c>
      <c r="H3085" t="s">
        <v>661</v>
      </c>
      <c r="I3085" t="s">
        <v>677</v>
      </c>
      <c r="J3085">
        <v>2</v>
      </c>
      <c r="K3085">
        <v>31143</v>
      </c>
      <c r="L3085">
        <v>1</v>
      </c>
      <c r="M3085" t="s">
        <v>630</v>
      </c>
      <c r="N3085" t="s">
        <v>263</v>
      </c>
      <c r="O3085" t="s">
        <v>389</v>
      </c>
      <c r="P3085">
        <v>9</v>
      </c>
      <c r="Q3085">
        <v>77</v>
      </c>
      <c r="R3085">
        <f>SUMIFS(Table2[number],Table2[Event],"Goal",Table2[H/U],"HOME",Table2[GameID],Table2[[#This Row],[GameID]],Table2[GameTime],"&lt;="&amp;Table2[[#This Row],[GameTime]])</f>
        <v>1</v>
      </c>
      <c r="S3085">
        <f>SUMIFS(Table2[number],Table2[Event],"Goal",Table2[H/U],"AWAY",Table2[GameID],Table2[[#This Row],[GameID]],Table2[GameTime],"&lt;="&amp;Table2[[#This Row],[GameTime]])</f>
        <v>10</v>
      </c>
      <c r="T3085" t="str">
        <f>IF(Table2[[#This Row],[Event]]="Goal",Table2[[#This Row],[Hscore]]&amp;"-"&amp;Table2[[#This Row],[Uscore]],"")</f>
        <v>1-10</v>
      </c>
      <c r="U3085">
        <v>2038</v>
      </c>
      <c r="V3085" s="1">
        <f>Table2[[#This Row],[GameTime]]-(Table2[[#This Row],[period]]-1)*1200</f>
        <v>838</v>
      </c>
      <c r="W3085" s="1">
        <f>ROUNDDOWN(Table2[[#This Row],[Time]]/60,0)</f>
        <v>13</v>
      </c>
      <c r="X3085" s="1">
        <f>ROUNDDOWN((Table2[[#This Row],[Time]]/60-Table2[[#This Row],[Time2]])*60,0)</f>
        <v>58</v>
      </c>
      <c r="Y3085" s="1">
        <f>IF(Table2[[#This Row],[Time2]]&lt;10,0&amp;Table2[[#This Row],[Time2]],Table2[[#This Row],[Time2]])</f>
        <v>13</v>
      </c>
      <c r="Z3085" s="1">
        <f>IF(Table2[[#This Row],[Time3]]&lt;10,0&amp;Table2[[#This Row],[Time3]],Table2[[#This Row],[Time3]])</f>
        <v>58</v>
      </c>
      <c r="AA3085" s="2" t="str">
        <f>Table2[[#This Row],[Time4]]&amp;":"&amp;Table2[[#This Row],[Time5]]</f>
        <v>13:58</v>
      </c>
      <c r="AB3085" s="1" t="str" cm="1">
        <f t="array" ref="AB3085">IFERROR(IF(Table2[[#This Row],[code]]="","",_xlfn.IFS(AND(Table2[[#This Row],[code]]&lt;400,Table2[[#This Row],[code]]&lt;&gt;""),2,Table2[[#This Row],[code]]&gt;500,4)),"")</f>
        <v/>
      </c>
      <c r="AC3085" s="1" t="str">
        <f>IF(Table2[[#This Row],[Event]]="Penalty",Table2[[#This Row],[number]],IF(Table2[[#This Row],[Event]]="Time-Out",401,""))</f>
        <v/>
      </c>
      <c r="AD3085" s="1">
        <f>ROW(A3084)</f>
        <v>3084</v>
      </c>
      <c r="AE3085" s="1">
        <f>COUNTIFS(Table2[GameID],Table2[[#This Row],[GameID]],Table2[Column1],"&lt;="&amp;Table2[[#This Row],[Column1]])-1</f>
        <v>13</v>
      </c>
    </row>
    <row r="3086" spans="1:31" x14ac:dyDescent="0.45">
      <c r="A3086" t="s">
        <v>347</v>
      </c>
      <c r="B3086" t="str">
        <f>_xlfn.TEXTBEFORE(Table2[[#This Row],[Kamp]]," - ")</f>
        <v>ÅFK</v>
      </c>
      <c r="C3086" t="str">
        <f>_xlfn.TEXTAFTER(Table2[[#This Row],[Kamp]],"- ")</f>
        <v>Blackhawks</v>
      </c>
      <c r="D3086">
        <v>45255</v>
      </c>
      <c r="E3086">
        <v>75131</v>
      </c>
      <c r="F3086">
        <v>20232024</v>
      </c>
      <c r="G3086" t="s">
        <v>17</v>
      </c>
      <c r="H3086" t="s">
        <v>666</v>
      </c>
      <c r="I3086" t="s">
        <v>678</v>
      </c>
      <c r="J3086">
        <v>2</v>
      </c>
      <c r="K3086">
        <v>31407</v>
      </c>
      <c r="L3086">
        <v>222</v>
      </c>
      <c r="M3086" t="s">
        <v>631</v>
      </c>
      <c r="N3086" t="s">
        <v>151</v>
      </c>
      <c r="O3086" t="s">
        <v>634</v>
      </c>
      <c r="P3086">
        <v>8</v>
      </c>
      <c r="Q3086" t="s">
        <v>634</v>
      </c>
      <c r="R3086">
        <f>SUMIFS(Table2[number],Table2[Event],"Goal",Table2[H/U],"HOME",Table2[GameID],Table2[[#This Row],[GameID]],Table2[GameTime],"&lt;="&amp;Table2[[#This Row],[GameTime]])</f>
        <v>1</v>
      </c>
      <c r="S3086">
        <f>SUMIFS(Table2[number],Table2[Event],"Goal",Table2[H/U],"AWAY",Table2[GameID],Table2[[#This Row],[GameID]],Table2[GameTime],"&lt;="&amp;Table2[[#This Row],[GameTime]])</f>
        <v>10</v>
      </c>
      <c r="T3086" t="str">
        <f>IF(Table2[[#This Row],[Event]]="Goal",Table2[[#This Row],[Hscore]]&amp;"-"&amp;Table2[[#This Row],[Uscore]],"")</f>
        <v/>
      </c>
      <c r="U3086">
        <v>2157</v>
      </c>
      <c r="V3086" s="1">
        <f>Table2[[#This Row],[GameTime]]-(Table2[[#This Row],[period]]-1)*1200</f>
        <v>957</v>
      </c>
      <c r="W3086" s="1">
        <f>ROUNDDOWN(Table2[[#This Row],[Time]]/60,0)</f>
        <v>15</v>
      </c>
      <c r="X3086" s="1">
        <f>ROUNDDOWN((Table2[[#This Row],[Time]]/60-Table2[[#This Row],[Time2]])*60,0)</f>
        <v>57</v>
      </c>
      <c r="Y3086" s="1">
        <f>IF(Table2[[#This Row],[Time2]]&lt;10,0&amp;Table2[[#This Row],[Time2]],Table2[[#This Row],[Time2]])</f>
        <v>15</v>
      </c>
      <c r="Z3086" s="1">
        <f>IF(Table2[[#This Row],[Time3]]&lt;10,0&amp;Table2[[#This Row],[Time3]],Table2[[#This Row],[Time3]])</f>
        <v>57</v>
      </c>
      <c r="AA3086" s="2" t="str">
        <f>Table2[[#This Row],[Time4]]&amp;":"&amp;Table2[[#This Row],[Time5]]</f>
        <v>15:57</v>
      </c>
      <c r="AB3086" s="1" cm="1">
        <f t="array" ref="AB3086">IFERROR(IF(Table2[[#This Row],[code]]="","",_xlfn.IFS(AND(Table2[[#This Row],[code]]&lt;400,Table2[[#This Row],[code]]&lt;&gt;""),2,Table2[[#This Row],[code]]&gt;500,4)),"")</f>
        <v>2</v>
      </c>
      <c r="AC3086" s="1">
        <f>IF(Table2[[#This Row],[Event]]="Penalty",Table2[[#This Row],[number]],IF(Table2[[#This Row],[Event]]="Time-Out",401,""))</f>
        <v>222</v>
      </c>
      <c r="AD3086" s="1">
        <f>ROW(A3085)</f>
        <v>3085</v>
      </c>
      <c r="AE3086" s="1">
        <f>COUNTIFS(Table2[GameID],Table2[[#This Row],[GameID]],Table2[Column1],"&lt;="&amp;Table2[[#This Row],[Column1]])-1</f>
        <v>14</v>
      </c>
    </row>
    <row r="3087" spans="1:31" x14ac:dyDescent="0.45">
      <c r="A3087" t="s">
        <v>347</v>
      </c>
      <c r="B3087" t="str">
        <f>_xlfn.TEXTBEFORE(Table2[[#This Row],[Kamp]]," - ")</f>
        <v>ÅFK</v>
      </c>
      <c r="C3087" t="str">
        <f>_xlfn.TEXTAFTER(Table2[[#This Row],[Kamp]],"- ")</f>
        <v>Blackhawks</v>
      </c>
      <c r="D3087">
        <v>45255</v>
      </c>
      <c r="E3087">
        <v>75131</v>
      </c>
      <c r="F3087">
        <v>20232024</v>
      </c>
      <c r="G3087" t="s">
        <v>17</v>
      </c>
      <c r="H3087" t="s">
        <v>661</v>
      </c>
      <c r="I3087" t="s">
        <v>677</v>
      </c>
      <c r="J3087">
        <v>2</v>
      </c>
      <c r="K3087">
        <v>31143</v>
      </c>
      <c r="L3087">
        <v>1</v>
      </c>
      <c r="M3087" t="s">
        <v>630</v>
      </c>
      <c r="N3087" t="s">
        <v>263</v>
      </c>
      <c r="O3087" t="s">
        <v>334</v>
      </c>
      <c r="P3087">
        <v>9</v>
      </c>
      <c r="Q3087">
        <v>6</v>
      </c>
      <c r="R3087">
        <f>SUMIFS(Table2[number],Table2[Event],"Goal",Table2[H/U],"HOME",Table2[GameID],Table2[[#This Row],[GameID]],Table2[GameTime],"&lt;="&amp;Table2[[#This Row],[GameTime]])</f>
        <v>1</v>
      </c>
      <c r="S3087">
        <f>SUMIFS(Table2[number],Table2[Event],"Goal",Table2[H/U],"AWAY",Table2[GameID],Table2[[#This Row],[GameID]],Table2[GameTime],"&lt;="&amp;Table2[[#This Row],[GameTime]])</f>
        <v>11</v>
      </c>
      <c r="T3087" t="str">
        <f>IF(Table2[[#This Row],[Event]]="Goal",Table2[[#This Row],[Hscore]]&amp;"-"&amp;Table2[[#This Row],[Uscore]],"")</f>
        <v>1-11</v>
      </c>
      <c r="U3087">
        <v>2233</v>
      </c>
      <c r="V3087" s="1">
        <f>Table2[[#This Row],[GameTime]]-(Table2[[#This Row],[period]]-1)*1200</f>
        <v>1033</v>
      </c>
      <c r="W3087" s="1">
        <f>ROUNDDOWN(Table2[[#This Row],[Time]]/60,0)</f>
        <v>17</v>
      </c>
      <c r="X3087" s="1">
        <f>ROUNDDOWN((Table2[[#This Row],[Time]]/60-Table2[[#This Row],[Time2]])*60,0)</f>
        <v>12</v>
      </c>
      <c r="Y3087" s="1">
        <f>IF(Table2[[#This Row],[Time2]]&lt;10,0&amp;Table2[[#This Row],[Time2]],Table2[[#This Row],[Time2]])</f>
        <v>17</v>
      </c>
      <c r="Z3087" s="1">
        <f>IF(Table2[[#This Row],[Time3]]&lt;10,0&amp;Table2[[#This Row],[Time3]],Table2[[#This Row],[Time3]])</f>
        <v>12</v>
      </c>
      <c r="AA3087" s="2" t="str">
        <f>Table2[[#This Row],[Time4]]&amp;":"&amp;Table2[[#This Row],[Time5]]</f>
        <v>17:12</v>
      </c>
      <c r="AB3087" s="1" t="str" cm="1">
        <f t="array" ref="AB3087">IFERROR(IF(Table2[[#This Row],[code]]="","",_xlfn.IFS(AND(Table2[[#This Row],[code]]&lt;400,Table2[[#This Row],[code]]&lt;&gt;""),2,Table2[[#This Row],[code]]&gt;500,4)),"")</f>
        <v/>
      </c>
      <c r="AC3087" s="1" t="str">
        <f>IF(Table2[[#This Row],[Event]]="Penalty",Table2[[#This Row],[number]],IF(Table2[[#This Row],[Event]]="Time-Out",401,""))</f>
        <v/>
      </c>
      <c r="AD3087" s="1">
        <f>ROW(A3086)</f>
        <v>3086</v>
      </c>
      <c r="AE3087" s="1">
        <f>COUNTIFS(Table2[GameID],Table2[[#This Row],[GameID]],Table2[Column1],"&lt;="&amp;Table2[[#This Row],[Column1]])-1</f>
        <v>15</v>
      </c>
    </row>
    <row r="3088" spans="1:31" x14ac:dyDescent="0.45">
      <c r="A3088" t="s">
        <v>347</v>
      </c>
      <c r="B3088" t="str">
        <f>_xlfn.TEXTBEFORE(Table2[[#This Row],[Kamp]]," - ")</f>
        <v>ÅFK</v>
      </c>
      <c r="C3088" t="str">
        <f>_xlfn.TEXTAFTER(Table2[[#This Row],[Kamp]],"- ")</f>
        <v>Blackhawks</v>
      </c>
      <c r="D3088">
        <v>45255</v>
      </c>
      <c r="E3088">
        <v>75131</v>
      </c>
      <c r="F3088">
        <v>20232024</v>
      </c>
      <c r="G3088" t="s">
        <v>17</v>
      </c>
      <c r="H3088" t="s">
        <v>661</v>
      </c>
      <c r="I3088" t="s">
        <v>677</v>
      </c>
      <c r="J3088">
        <v>3</v>
      </c>
      <c r="K3088">
        <v>31143</v>
      </c>
      <c r="L3088">
        <v>1</v>
      </c>
      <c r="M3088" t="s">
        <v>630</v>
      </c>
      <c r="N3088" t="s">
        <v>334</v>
      </c>
      <c r="O3088" t="s">
        <v>634</v>
      </c>
      <c r="P3088">
        <v>6</v>
      </c>
      <c r="Q3088" t="s">
        <v>634</v>
      </c>
      <c r="R3088">
        <f>SUMIFS(Table2[number],Table2[Event],"Goal",Table2[H/U],"HOME",Table2[GameID],Table2[[#This Row],[GameID]],Table2[GameTime],"&lt;="&amp;Table2[[#This Row],[GameTime]])</f>
        <v>1</v>
      </c>
      <c r="S3088">
        <f>SUMIFS(Table2[number],Table2[Event],"Goal",Table2[H/U],"AWAY",Table2[GameID],Table2[[#This Row],[GameID]],Table2[GameTime],"&lt;="&amp;Table2[[#This Row],[GameTime]])</f>
        <v>12</v>
      </c>
      <c r="T3088" t="str">
        <f>IF(Table2[[#This Row],[Event]]="Goal",Table2[[#This Row],[Hscore]]&amp;"-"&amp;Table2[[#This Row],[Uscore]],"")</f>
        <v>1-12</v>
      </c>
      <c r="U3088">
        <v>2413</v>
      </c>
      <c r="V3088" s="1">
        <f>Table2[[#This Row],[GameTime]]-(Table2[[#This Row],[period]]-1)*1200</f>
        <v>13</v>
      </c>
      <c r="W3088" s="1">
        <f>ROUNDDOWN(Table2[[#This Row],[Time]]/60,0)</f>
        <v>0</v>
      </c>
      <c r="X3088" s="1">
        <f>ROUNDDOWN((Table2[[#This Row],[Time]]/60-Table2[[#This Row],[Time2]])*60,0)</f>
        <v>13</v>
      </c>
      <c r="Y3088" s="1" t="str">
        <f>IF(Table2[[#This Row],[Time2]]&lt;10,0&amp;Table2[[#This Row],[Time2]],Table2[[#This Row],[Time2]])</f>
        <v>00</v>
      </c>
      <c r="Z3088" s="1">
        <f>IF(Table2[[#This Row],[Time3]]&lt;10,0&amp;Table2[[#This Row],[Time3]],Table2[[#This Row],[Time3]])</f>
        <v>13</v>
      </c>
      <c r="AA3088" s="2" t="str">
        <f>Table2[[#This Row],[Time4]]&amp;":"&amp;Table2[[#This Row],[Time5]]</f>
        <v>00:13</v>
      </c>
      <c r="AB3088" s="1" t="str" cm="1">
        <f t="array" ref="AB3088">IFERROR(IF(Table2[[#This Row],[code]]="","",_xlfn.IFS(AND(Table2[[#This Row],[code]]&lt;400,Table2[[#This Row],[code]]&lt;&gt;""),2,Table2[[#This Row],[code]]&gt;500,4)),"")</f>
        <v/>
      </c>
      <c r="AC3088" s="1" t="str">
        <f>IF(Table2[[#This Row],[Event]]="Penalty",Table2[[#This Row],[number]],IF(Table2[[#This Row],[Event]]="Time-Out",401,""))</f>
        <v/>
      </c>
      <c r="AD3088" s="1">
        <f>ROW(A3087)</f>
        <v>3087</v>
      </c>
      <c r="AE3088" s="1">
        <f>COUNTIFS(Table2[GameID],Table2[[#This Row],[GameID]],Table2[Column1],"&lt;="&amp;Table2[[#This Row],[Column1]])-1</f>
        <v>16</v>
      </c>
    </row>
    <row r="3089" spans="1:31" x14ac:dyDescent="0.45">
      <c r="A3089" t="s">
        <v>347</v>
      </c>
      <c r="B3089" t="str">
        <f>_xlfn.TEXTBEFORE(Table2[[#This Row],[Kamp]]," - ")</f>
        <v>ÅFK</v>
      </c>
      <c r="C3089" t="str">
        <f>_xlfn.TEXTAFTER(Table2[[#This Row],[Kamp]],"- ")</f>
        <v>Blackhawks</v>
      </c>
      <c r="D3089">
        <v>45255</v>
      </c>
      <c r="E3089">
        <v>75131</v>
      </c>
      <c r="F3089">
        <v>20232024</v>
      </c>
      <c r="G3089" t="s">
        <v>17</v>
      </c>
      <c r="H3089" t="s">
        <v>666</v>
      </c>
      <c r="I3089" t="s">
        <v>678</v>
      </c>
      <c r="J3089">
        <v>3</v>
      </c>
      <c r="K3089">
        <v>31407</v>
      </c>
      <c r="L3089">
        <v>1</v>
      </c>
      <c r="M3089" t="s">
        <v>630</v>
      </c>
      <c r="N3089" t="s">
        <v>462</v>
      </c>
      <c r="O3089" t="s">
        <v>634</v>
      </c>
      <c r="P3089">
        <v>15</v>
      </c>
      <c r="Q3089" t="s">
        <v>634</v>
      </c>
      <c r="R3089">
        <f>SUMIFS(Table2[number],Table2[Event],"Goal",Table2[H/U],"HOME",Table2[GameID],Table2[[#This Row],[GameID]],Table2[GameTime],"&lt;="&amp;Table2[[#This Row],[GameTime]])</f>
        <v>2</v>
      </c>
      <c r="S3089">
        <f>SUMIFS(Table2[number],Table2[Event],"Goal",Table2[H/U],"AWAY",Table2[GameID],Table2[[#This Row],[GameID]],Table2[GameTime],"&lt;="&amp;Table2[[#This Row],[GameTime]])</f>
        <v>12</v>
      </c>
      <c r="T3089" t="str">
        <f>IF(Table2[[#This Row],[Event]]="Goal",Table2[[#This Row],[Hscore]]&amp;"-"&amp;Table2[[#This Row],[Uscore]],"")</f>
        <v>2-12</v>
      </c>
      <c r="U3089">
        <v>2632</v>
      </c>
      <c r="V3089" s="1">
        <f>Table2[[#This Row],[GameTime]]-(Table2[[#This Row],[period]]-1)*1200</f>
        <v>232</v>
      </c>
      <c r="W3089" s="1">
        <f>ROUNDDOWN(Table2[[#This Row],[Time]]/60,0)</f>
        <v>3</v>
      </c>
      <c r="X3089" s="1">
        <f>ROUNDDOWN((Table2[[#This Row],[Time]]/60-Table2[[#This Row],[Time2]])*60,0)</f>
        <v>52</v>
      </c>
      <c r="Y3089" s="1" t="str">
        <f>IF(Table2[[#This Row],[Time2]]&lt;10,0&amp;Table2[[#This Row],[Time2]],Table2[[#This Row],[Time2]])</f>
        <v>03</v>
      </c>
      <c r="Z3089" s="1">
        <f>IF(Table2[[#This Row],[Time3]]&lt;10,0&amp;Table2[[#This Row],[Time3]],Table2[[#This Row],[Time3]])</f>
        <v>52</v>
      </c>
      <c r="AA3089" s="2" t="str">
        <f>Table2[[#This Row],[Time4]]&amp;":"&amp;Table2[[#This Row],[Time5]]</f>
        <v>03:52</v>
      </c>
      <c r="AB3089" s="1" t="str" cm="1">
        <f t="array" ref="AB3089">IFERROR(IF(Table2[[#This Row],[code]]="","",_xlfn.IFS(AND(Table2[[#This Row],[code]]&lt;400,Table2[[#This Row],[code]]&lt;&gt;""),2,Table2[[#This Row],[code]]&gt;500,4)),"")</f>
        <v/>
      </c>
      <c r="AC3089" s="1" t="str">
        <f>IF(Table2[[#This Row],[Event]]="Penalty",Table2[[#This Row],[number]],IF(Table2[[#This Row],[Event]]="Time-Out",401,""))</f>
        <v/>
      </c>
      <c r="AD3089" s="1">
        <f>ROW(A3088)</f>
        <v>3088</v>
      </c>
      <c r="AE3089" s="1">
        <f>COUNTIFS(Table2[GameID],Table2[[#This Row],[GameID]],Table2[Column1],"&lt;="&amp;Table2[[#This Row],[Column1]])-1</f>
        <v>17</v>
      </c>
    </row>
    <row r="3090" spans="1:31" x14ac:dyDescent="0.45">
      <c r="A3090" t="s">
        <v>347</v>
      </c>
      <c r="B3090" t="str">
        <f>_xlfn.TEXTBEFORE(Table2[[#This Row],[Kamp]]," - ")</f>
        <v>ÅFK</v>
      </c>
      <c r="C3090" t="str">
        <f>_xlfn.TEXTAFTER(Table2[[#This Row],[Kamp]],"- ")</f>
        <v>Blackhawks</v>
      </c>
      <c r="D3090">
        <v>45255</v>
      </c>
      <c r="E3090">
        <v>75131</v>
      </c>
      <c r="F3090">
        <v>20232024</v>
      </c>
      <c r="G3090" t="s">
        <v>17</v>
      </c>
      <c r="H3090" t="s">
        <v>661</v>
      </c>
      <c r="I3090" t="s">
        <v>677</v>
      </c>
      <c r="J3090">
        <v>3</v>
      </c>
      <c r="K3090">
        <v>31143</v>
      </c>
      <c r="L3090">
        <v>1</v>
      </c>
      <c r="M3090" t="s">
        <v>630</v>
      </c>
      <c r="N3090" t="s">
        <v>263</v>
      </c>
      <c r="O3090" t="s">
        <v>634</v>
      </c>
      <c r="P3090">
        <v>9</v>
      </c>
      <c r="Q3090" t="s">
        <v>634</v>
      </c>
      <c r="R3090">
        <f>SUMIFS(Table2[number],Table2[Event],"Goal",Table2[H/U],"HOME",Table2[GameID],Table2[[#This Row],[GameID]],Table2[GameTime],"&lt;="&amp;Table2[[#This Row],[GameTime]])</f>
        <v>2</v>
      </c>
      <c r="S3090">
        <f>SUMIFS(Table2[number],Table2[Event],"Goal",Table2[H/U],"AWAY",Table2[GameID],Table2[[#This Row],[GameID]],Table2[GameTime],"&lt;="&amp;Table2[[#This Row],[GameTime]])</f>
        <v>13</v>
      </c>
      <c r="T3090" t="str">
        <f>IF(Table2[[#This Row],[Event]]="Goal",Table2[[#This Row],[Hscore]]&amp;"-"&amp;Table2[[#This Row],[Uscore]],"")</f>
        <v>2-13</v>
      </c>
      <c r="U3090">
        <v>2833</v>
      </c>
      <c r="V3090" s="1">
        <f>Table2[[#This Row],[GameTime]]-(Table2[[#This Row],[period]]-1)*1200</f>
        <v>433</v>
      </c>
      <c r="W3090" s="1">
        <f>ROUNDDOWN(Table2[[#This Row],[Time]]/60,0)</f>
        <v>7</v>
      </c>
      <c r="X3090" s="1">
        <f>ROUNDDOWN((Table2[[#This Row],[Time]]/60-Table2[[#This Row],[Time2]])*60,0)</f>
        <v>13</v>
      </c>
      <c r="Y3090" s="1" t="str">
        <f>IF(Table2[[#This Row],[Time2]]&lt;10,0&amp;Table2[[#This Row],[Time2]],Table2[[#This Row],[Time2]])</f>
        <v>07</v>
      </c>
      <c r="Z3090" s="1">
        <f>IF(Table2[[#This Row],[Time3]]&lt;10,0&amp;Table2[[#This Row],[Time3]],Table2[[#This Row],[Time3]])</f>
        <v>13</v>
      </c>
      <c r="AA3090" s="2" t="str">
        <f>Table2[[#This Row],[Time4]]&amp;":"&amp;Table2[[#This Row],[Time5]]</f>
        <v>07:13</v>
      </c>
      <c r="AB3090" s="1" t="str" cm="1">
        <f t="array" ref="AB3090">IFERROR(IF(Table2[[#This Row],[code]]="","",_xlfn.IFS(AND(Table2[[#This Row],[code]]&lt;400,Table2[[#This Row],[code]]&lt;&gt;""),2,Table2[[#This Row],[code]]&gt;500,4)),"")</f>
        <v/>
      </c>
      <c r="AC3090" s="1" t="str">
        <f>IF(Table2[[#This Row],[Event]]="Penalty",Table2[[#This Row],[number]],IF(Table2[[#This Row],[Event]]="Time-Out",401,""))</f>
        <v/>
      </c>
      <c r="AD3090" s="1">
        <f>ROW(A3089)</f>
        <v>3089</v>
      </c>
      <c r="AE3090" s="1">
        <f>COUNTIFS(Table2[GameID],Table2[[#This Row],[GameID]],Table2[Column1],"&lt;="&amp;Table2[[#This Row],[Column1]])-1</f>
        <v>18</v>
      </c>
    </row>
    <row r="3091" spans="1:31" x14ac:dyDescent="0.45">
      <c r="A3091" t="s">
        <v>347</v>
      </c>
      <c r="B3091" t="str">
        <f>_xlfn.TEXTBEFORE(Table2[[#This Row],[Kamp]]," - ")</f>
        <v>ÅFK</v>
      </c>
      <c r="C3091" t="str">
        <f>_xlfn.TEXTAFTER(Table2[[#This Row],[Kamp]],"- ")</f>
        <v>Blackhawks</v>
      </c>
      <c r="D3091">
        <v>45255</v>
      </c>
      <c r="E3091">
        <v>75131</v>
      </c>
      <c r="F3091">
        <v>20232024</v>
      </c>
      <c r="G3091" t="s">
        <v>17</v>
      </c>
      <c r="H3091" t="s">
        <v>661</v>
      </c>
      <c r="I3091" t="s">
        <v>677</v>
      </c>
      <c r="J3091">
        <v>3</v>
      </c>
      <c r="K3091">
        <v>31143</v>
      </c>
      <c r="L3091">
        <v>1</v>
      </c>
      <c r="M3091" t="s">
        <v>630</v>
      </c>
      <c r="N3091" t="s">
        <v>148</v>
      </c>
      <c r="O3091" t="s">
        <v>202</v>
      </c>
      <c r="P3091">
        <v>95</v>
      </c>
      <c r="Q3091">
        <v>36</v>
      </c>
      <c r="R3091">
        <f>SUMIFS(Table2[number],Table2[Event],"Goal",Table2[H/U],"HOME",Table2[GameID],Table2[[#This Row],[GameID]],Table2[GameTime],"&lt;="&amp;Table2[[#This Row],[GameTime]])</f>
        <v>2</v>
      </c>
      <c r="S3091">
        <f>SUMIFS(Table2[number],Table2[Event],"Goal",Table2[H/U],"AWAY",Table2[GameID],Table2[[#This Row],[GameID]],Table2[GameTime],"&lt;="&amp;Table2[[#This Row],[GameTime]])</f>
        <v>14</v>
      </c>
      <c r="T3091" t="str">
        <f>IF(Table2[[#This Row],[Event]]="Goal",Table2[[#This Row],[Hscore]]&amp;"-"&amp;Table2[[#This Row],[Uscore]],"")</f>
        <v>2-14</v>
      </c>
      <c r="U3091">
        <v>2869</v>
      </c>
      <c r="V3091" s="1">
        <f>Table2[[#This Row],[GameTime]]-(Table2[[#This Row],[period]]-1)*1200</f>
        <v>469</v>
      </c>
      <c r="W3091" s="1">
        <f>ROUNDDOWN(Table2[[#This Row],[Time]]/60,0)</f>
        <v>7</v>
      </c>
      <c r="X3091" s="1">
        <f>ROUNDDOWN((Table2[[#This Row],[Time]]/60-Table2[[#This Row],[Time2]])*60,0)</f>
        <v>49</v>
      </c>
      <c r="Y3091" s="1" t="str">
        <f>IF(Table2[[#This Row],[Time2]]&lt;10,0&amp;Table2[[#This Row],[Time2]],Table2[[#This Row],[Time2]])</f>
        <v>07</v>
      </c>
      <c r="Z3091" s="1">
        <f>IF(Table2[[#This Row],[Time3]]&lt;10,0&amp;Table2[[#This Row],[Time3]],Table2[[#This Row],[Time3]])</f>
        <v>49</v>
      </c>
      <c r="AA3091" s="2" t="str">
        <f>Table2[[#This Row],[Time4]]&amp;":"&amp;Table2[[#This Row],[Time5]]</f>
        <v>07:49</v>
      </c>
      <c r="AB3091" s="1" t="str" cm="1">
        <f t="array" ref="AB3091">IFERROR(IF(Table2[[#This Row],[code]]="","",_xlfn.IFS(AND(Table2[[#This Row],[code]]&lt;400,Table2[[#This Row],[code]]&lt;&gt;""),2,Table2[[#This Row],[code]]&gt;500,4)),"")</f>
        <v/>
      </c>
      <c r="AC3091" s="1" t="str">
        <f>IF(Table2[[#This Row],[Event]]="Penalty",Table2[[#This Row],[number]],IF(Table2[[#This Row],[Event]]="Time-Out",401,""))</f>
        <v/>
      </c>
      <c r="AD3091" s="1">
        <f>ROW(A3090)</f>
        <v>3090</v>
      </c>
      <c r="AE3091" s="1">
        <f>COUNTIFS(Table2[GameID],Table2[[#This Row],[GameID]],Table2[Column1],"&lt;="&amp;Table2[[#This Row],[Column1]])-1</f>
        <v>19</v>
      </c>
    </row>
    <row r="3092" spans="1:31" x14ac:dyDescent="0.45">
      <c r="A3092" t="s">
        <v>347</v>
      </c>
      <c r="B3092" t="str">
        <f>_xlfn.TEXTBEFORE(Table2[[#This Row],[Kamp]]," - ")</f>
        <v>ÅFK</v>
      </c>
      <c r="C3092" t="str">
        <f>_xlfn.TEXTAFTER(Table2[[#This Row],[Kamp]],"- ")</f>
        <v>Blackhawks</v>
      </c>
      <c r="D3092">
        <v>45255</v>
      </c>
      <c r="E3092">
        <v>75131</v>
      </c>
      <c r="F3092">
        <v>20232024</v>
      </c>
      <c r="G3092" t="s">
        <v>17</v>
      </c>
      <c r="H3092" t="s">
        <v>661</v>
      </c>
      <c r="I3092" t="s">
        <v>677</v>
      </c>
      <c r="J3092">
        <v>3</v>
      </c>
      <c r="K3092">
        <v>31143</v>
      </c>
      <c r="L3092">
        <v>1</v>
      </c>
      <c r="M3092" t="s">
        <v>630</v>
      </c>
      <c r="N3092" t="s">
        <v>147</v>
      </c>
      <c r="O3092" t="s">
        <v>334</v>
      </c>
      <c r="P3092">
        <v>92</v>
      </c>
      <c r="Q3092">
        <v>6</v>
      </c>
      <c r="R3092">
        <f>SUMIFS(Table2[number],Table2[Event],"Goal",Table2[H/U],"HOME",Table2[GameID],Table2[[#This Row],[GameID]],Table2[GameTime],"&lt;="&amp;Table2[[#This Row],[GameTime]])</f>
        <v>2</v>
      </c>
      <c r="S3092">
        <f>SUMIFS(Table2[number],Table2[Event],"Goal",Table2[H/U],"AWAY",Table2[GameID],Table2[[#This Row],[GameID]],Table2[GameTime],"&lt;="&amp;Table2[[#This Row],[GameTime]])</f>
        <v>15</v>
      </c>
      <c r="T3092" t="str">
        <f>IF(Table2[[#This Row],[Event]]="Goal",Table2[[#This Row],[Hscore]]&amp;"-"&amp;Table2[[#This Row],[Uscore]],"")</f>
        <v>2-15</v>
      </c>
      <c r="U3092">
        <v>2930</v>
      </c>
      <c r="V3092" s="1">
        <f>Table2[[#This Row],[GameTime]]-(Table2[[#This Row],[period]]-1)*1200</f>
        <v>530</v>
      </c>
      <c r="W3092" s="1">
        <f>ROUNDDOWN(Table2[[#This Row],[Time]]/60,0)</f>
        <v>8</v>
      </c>
      <c r="X3092" s="1">
        <f>ROUNDDOWN((Table2[[#This Row],[Time]]/60-Table2[[#This Row],[Time2]])*60,0)</f>
        <v>50</v>
      </c>
      <c r="Y3092" s="1" t="str">
        <f>IF(Table2[[#This Row],[Time2]]&lt;10,0&amp;Table2[[#This Row],[Time2]],Table2[[#This Row],[Time2]])</f>
        <v>08</v>
      </c>
      <c r="Z3092" s="1">
        <f>IF(Table2[[#This Row],[Time3]]&lt;10,0&amp;Table2[[#This Row],[Time3]],Table2[[#This Row],[Time3]])</f>
        <v>50</v>
      </c>
      <c r="AA3092" s="2" t="str">
        <f>Table2[[#This Row],[Time4]]&amp;":"&amp;Table2[[#This Row],[Time5]]</f>
        <v>08:50</v>
      </c>
      <c r="AB3092" s="1" t="str" cm="1">
        <f t="array" ref="AB3092">IFERROR(IF(Table2[[#This Row],[code]]="","",_xlfn.IFS(AND(Table2[[#This Row],[code]]&lt;400,Table2[[#This Row],[code]]&lt;&gt;""),2,Table2[[#This Row],[code]]&gt;500,4)),"")</f>
        <v/>
      </c>
      <c r="AC3092" s="1" t="str">
        <f>IF(Table2[[#This Row],[Event]]="Penalty",Table2[[#This Row],[number]],IF(Table2[[#This Row],[Event]]="Time-Out",401,""))</f>
        <v/>
      </c>
      <c r="AD3092" s="1">
        <f>ROW(A3091)</f>
        <v>3091</v>
      </c>
      <c r="AE3092" s="1">
        <f>COUNTIFS(Table2[GameID],Table2[[#This Row],[GameID]],Table2[Column1],"&lt;="&amp;Table2[[#This Row],[Column1]])-1</f>
        <v>20</v>
      </c>
    </row>
    <row r="3093" spans="1:31" x14ac:dyDescent="0.45">
      <c r="A3093" t="s">
        <v>347</v>
      </c>
      <c r="B3093" t="str">
        <f>_xlfn.TEXTBEFORE(Table2[[#This Row],[Kamp]]," - ")</f>
        <v>ÅFK</v>
      </c>
      <c r="C3093" t="str">
        <f>_xlfn.TEXTAFTER(Table2[[#This Row],[Kamp]],"- ")</f>
        <v>Blackhawks</v>
      </c>
      <c r="D3093">
        <v>45255</v>
      </c>
      <c r="E3093">
        <v>75131</v>
      </c>
      <c r="F3093">
        <v>20232024</v>
      </c>
      <c r="G3093" t="s">
        <v>17</v>
      </c>
      <c r="H3093" t="s">
        <v>661</v>
      </c>
      <c r="I3093" t="s">
        <v>677</v>
      </c>
      <c r="J3093">
        <v>3</v>
      </c>
      <c r="K3093">
        <v>31143</v>
      </c>
      <c r="L3093">
        <v>1</v>
      </c>
      <c r="M3093" t="s">
        <v>630</v>
      </c>
      <c r="N3093" t="s">
        <v>202</v>
      </c>
      <c r="O3093" t="s">
        <v>634</v>
      </c>
      <c r="P3093">
        <v>36</v>
      </c>
      <c r="Q3093" t="s">
        <v>634</v>
      </c>
      <c r="R3093">
        <f>SUMIFS(Table2[number],Table2[Event],"Goal",Table2[H/U],"HOME",Table2[GameID],Table2[[#This Row],[GameID]],Table2[GameTime],"&lt;="&amp;Table2[[#This Row],[GameTime]])</f>
        <v>2</v>
      </c>
      <c r="S3093">
        <f>SUMIFS(Table2[number],Table2[Event],"Goal",Table2[H/U],"AWAY",Table2[GameID],Table2[[#This Row],[GameID]],Table2[GameTime],"&lt;="&amp;Table2[[#This Row],[GameTime]])</f>
        <v>16</v>
      </c>
      <c r="T3093" t="str">
        <f>IF(Table2[[#This Row],[Event]]="Goal",Table2[[#This Row],[Hscore]]&amp;"-"&amp;Table2[[#This Row],[Uscore]],"")</f>
        <v>2-16</v>
      </c>
      <c r="U3093">
        <v>3022</v>
      </c>
      <c r="V3093" s="1">
        <f>Table2[[#This Row],[GameTime]]-(Table2[[#This Row],[period]]-1)*1200</f>
        <v>622</v>
      </c>
      <c r="W3093" s="1">
        <f>ROUNDDOWN(Table2[[#This Row],[Time]]/60,0)</f>
        <v>10</v>
      </c>
      <c r="X3093" s="1">
        <f>ROUNDDOWN((Table2[[#This Row],[Time]]/60-Table2[[#This Row],[Time2]])*60,0)</f>
        <v>22</v>
      </c>
      <c r="Y3093" s="1">
        <f>IF(Table2[[#This Row],[Time2]]&lt;10,0&amp;Table2[[#This Row],[Time2]],Table2[[#This Row],[Time2]])</f>
        <v>10</v>
      </c>
      <c r="Z3093" s="1">
        <f>IF(Table2[[#This Row],[Time3]]&lt;10,0&amp;Table2[[#This Row],[Time3]],Table2[[#This Row],[Time3]])</f>
        <v>22</v>
      </c>
      <c r="AA3093" s="2" t="str">
        <f>Table2[[#This Row],[Time4]]&amp;":"&amp;Table2[[#This Row],[Time5]]</f>
        <v>10:22</v>
      </c>
      <c r="AB3093" s="1" t="str" cm="1">
        <f t="array" ref="AB3093">IFERROR(IF(Table2[[#This Row],[code]]="","",_xlfn.IFS(AND(Table2[[#This Row],[code]]&lt;400,Table2[[#This Row],[code]]&lt;&gt;""),2,Table2[[#This Row],[code]]&gt;500,4)),"")</f>
        <v/>
      </c>
      <c r="AC3093" s="1" t="str">
        <f>IF(Table2[[#This Row],[Event]]="Penalty",Table2[[#This Row],[number]],IF(Table2[[#This Row],[Event]]="Time-Out",401,""))</f>
        <v/>
      </c>
      <c r="AD3093" s="1">
        <f>ROW(A3092)</f>
        <v>3092</v>
      </c>
      <c r="AE3093" s="1">
        <f>COUNTIFS(Table2[GameID],Table2[[#This Row],[GameID]],Table2[Column1],"&lt;="&amp;Table2[[#This Row],[Column1]])-1</f>
        <v>21</v>
      </c>
    </row>
    <row r="3094" spans="1:31" x14ac:dyDescent="0.45">
      <c r="A3094" t="s">
        <v>347</v>
      </c>
      <c r="B3094" t="str">
        <f>_xlfn.TEXTBEFORE(Table2[[#This Row],[Kamp]]," - ")</f>
        <v>ÅFK</v>
      </c>
      <c r="C3094" t="str">
        <f>_xlfn.TEXTAFTER(Table2[[#This Row],[Kamp]],"- ")</f>
        <v>Blackhawks</v>
      </c>
      <c r="D3094">
        <v>45255</v>
      </c>
      <c r="E3094">
        <v>75131</v>
      </c>
      <c r="F3094">
        <v>20232024</v>
      </c>
      <c r="G3094" t="s">
        <v>17</v>
      </c>
      <c r="H3094" t="s">
        <v>661</v>
      </c>
      <c r="I3094" t="s">
        <v>677</v>
      </c>
      <c r="J3094">
        <v>3</v>
      </c>
      <c r="K3094">
        <v>31143</v>
      </c>
      <c r="L3094">
        <v>1</v>
      </c>
      <c r="M3094" t="s">
        <v>630</v>
      </c>
      <c r="N3094" t="s">
        <v>635</v>
      </c>
      <c r="O3094" t="s">
        <v>147</v>
      </c>
      <c r="P3094">
        <v>23</v>
      </c>
      <c r="Q3094">
        <v>92</v>
      </c>
      <c r="R3094">
        <f>SUMIFS(Table2[number],Table2[Event],"Goal",Table2[H/U],"HOME",Table2[GameID],Table2[[#This Row],[GameID]],Table2[GameTime],"&lt;="&amp;Table2[[#This Row],[GameTime]])</f>
        <v>2</v>
      </c>
      <c r="S3094">
        <f>SUMIFS(Table2[number],Table2[Event],"Goal",Table2[H/U],"AWAY",Table2[GameID],Table2[[#This Row],[GameID]],Table2[GameTime],"&lt;="&amp;Table2[[#This Row],[GameTime]])</f>
        <v>17</v>
      </c>
      <c r="T3094" t="str">
        <f>IF(Table2[[#This Row],[Event]]="Goal",Table2[[#This Row],[Hscore]]&amp;"-"&amp;Table2[[#This Row],[Uscore]],"")</f>
        <v>2-17</v>
      </c>
      <c r="U3094">
        <v>3074</v>
      </c>
      <c r="V3094" s="1">
        <f>Table2[[#This Row],[GameTime]]-(Table2[[#This Row],[period]]-1)*1200</f>
        <v>674</v>
      </c>
      <c r="W3094" s="1">
        <f>ROUNDDOWN(Table2[[#This Row],[Time]]/60,0)</f>
        <v>11</v>
      </c>
      <c r="X3094" s="1">
        <f>ROUNDDOWN((Table2[[#This Row],[Time]]/60-Table2[[#This Row],[Time2]])*60,0)</f>
        <v>14</v>
      </c>
      <c r="Y3094" s="1">
        <f>IF(Table2[[#This Row],[Time2]]&lt;10,0&amp;Table2[[#This Row],[Time2]],Table2[[#This Row],[Time2]])</f>
        <v>11</v>
      </c>
      <c r="Z3094" s="1">
        <f>IF(Table2[[#This Row],[Time3]]&lt;10,0&amp;Table2[[#This Row],[Time3]],Table2[[#This Row],[Time3]])</f>
        <v>14</v>
      </c>
      <c r="AA3094" s="2" t="str">
        <f>Table2[[#This Row],[Time4]]&amp;":"&amp;Table2[[#This Row],[Time5]]</f>
        <v>11:14</v>
      </c>
      <c r="AB3094" s="1" t="str" cm="1">
        <f t="array" ref="AB3094">IFERROR(IF(Table2[[#This Row],[code]]="","",_xlfn.IFS(AND(Table2[[#This Row],[code]]&lt;400,Table2[[#This Row],[code]]&lt;&gt;""),2,Table2[[#This Row],[code]]&gt;500,4)),"")</f>
        <v/>
      </c>
      <c r="AC3094" s="1" t="str">
        <f>IF(Table2[[#This Row],[Event]]="Penalty",Table2[[#This Row],[number]],IF(Table2[[#This Row],[Event]]="Time-Out",401,""))</f>
        <v/>
      </c>
      <c r="AD3094" s="1">
        <f>ROW(A3093)</f>
        <v>3093</v>
      </c>
      <c r="AE3094" s="1">
        <f>COUNTIFS(Table2[GameID],Table2[[#This Row],[GameID]],Table2[Column1],"&lt;="&amp;Table2[[#This Row],[Column1]])-1</f>
        <v>22</v>
      </c>
    </row>
    <row r="3095" spans="1:31" x14ac:dyDescent="0.45">
      <c r="A3095" t="s">
        <v>347</v>
      </c>
      <c r="B3095" t="str">
        <f>_xlfn.TEXTBEFORE(Table2[[#This Row],[Kamp]]," - ")</f>
        <v>ÅFK</v>
      </c>
      <c r="C3095" t="str">
        <f>_xlfn.TEXTAFTER(Table2[[#This Row],[Kamp]],"- ")</f>
        <v>Blackhawks</v>
      </c>
      <c r="D3095">
        <v>45255</v>
      </c>
      <c r="E3095">
        <v>75131</v>
      </c>
      <c r="F3095">
        <v>20232024</v>
      </c>
      <c r="G3095" t="s">
        <v>17</v>
      </c>
      <c r="H3095" t="s">
        <v>661</v>
      </c>
      <c r="I3095" t="s">
        <v>677</v>
      </c>
      <c r="J3095">
        <v>3</v>
      </c>
      <c r="K3095">
        <v>31143</v>
      </c>
      <c r="L3095">
        <v>1</v>
      </c>
      <c r="M3095" t="s">
        <v>630</v>
      </c>
      <c r="N3095" t="s">
        <v>334</v>
      </c>
      <c r="O3095" t="s">
        <v>634</v>
      </c>
      <c r="P3095">
        <v>6</v>
      </c>
      <c r="Q3095" t="s">
        <v>634</v>
      </c>
      <c r="R3095">
        <f>SUMIFS(Table2[number],Table2[Event],"Goal",Table2[H/U],"HOME",Table2[GameID],Table2[[#This Row],[GameID]],Table2[GameTime],"&lt;="&amp;Table2[[#This Row],[GameTime]])</f>
        <v>2</v>
      </c>
      <c r="S3095">
        <f>SUMIFS(Table2[number],Table2[Event],"Goal",Table2[H/U],"AWAY",Table2[GameID],Table2[[#This Row],[GameID]],Table2[GameTime],"&lt;="&amp;Table2[[#This Row],[GameTime]])</f>
        <v>18</v>
      </c>
      <c r="T3095" t="str">
        <f>IF(Table2[[#This Row],[Event]]="Goal",Table2[[#This Row],[Hscore]]&amp;"-"&amp;Table2[[#This Row],[Uscore]],"")</f>
        <v>2-18</v>
      </c>
      <c r="U3095">
        <v>3243</v>
      </c>
      <c r="V3095" s="1">
        <f>Table2[[#This Row],[GameTime]]-(Table2[[#This Row],[period]]-1)*1200</f>
        <v>843</v>
      </c>
      <c r="W3095" s="1">
        <f>ROUNDDOWN(Table2[[#This Row],[Time]]/60,0)</f>
        <v>14</v>
      </c>
      <c r="X3095" s="1">
        <f>ROUNDDOWN((Table2[[#This Row],[Time]]/60-Table2[[#This Row],[Time2]])*60,0)</f>
        <v>3</v>
      </c>
      <c r="Y3095" s="1">
        <f>IF(Table2[[#This Row],[Time2]]&lt;10,0&amp;Table2[[#This Row],[Time2]],Table2[[#This Row],[Time2]])</f>
        <v>14</v>
      </c>
      <c r="Z3095" s="1" t="str">
        <f>IF(Table2[[#This Row],[Time3]]&lt;10,0&amp;Table2[[#This Row],[Time3]],Table2[[#This Row],[Time3]])</f>
        <v>03</v>
      </c>
      <c r="AA3095" s="2" t="str">
        <f>Table2[[#This Row],[Time4]]&amp;":"&amp;Table2[[#This Row],[Time5]]</f>
        <v>14:03</v>
      </c>
      <c r="AB3095" s="1" t="str" cm="1">
        <f t="array" ref="AB3095">IFERROR(IF(Table2[[#This Row],[code]]="","",_xlfn.IFS(AND(Table2[[#This Row],[code]]&lt;400,Table2[[#This Row],[code]]&lt;&gt;""),2,Table2[[#This Row],[code]]&gt;500,4)),"")</f>
        <v/>
      </c>
      <c r="AC3095" s="1" t="str">
        <f>IF(Table2[[#This Row],[Event]]="Penalty",Table2[[#This Row],[number]],IF(Table2[[#This Row],[Event]]="Time-Out",401,""))</f>
        <v/>
      </c>
      <c r="AD3095" s="1">
        <f>ROW(A3094)</f>
        <v>3094</v>
      </c>
      <c r="AE3095" s="1">
        <f>COUNTIFS(Table2[GameID],Table2[[#This Row],[GameID]],Table2[Column1],"&lt;="&amp;Table2[[#This Row],[Column1]])-1</f>
        <v>23</v>
      </c>
    </row>
    <row r="3096" spans="1:31" x14ac:dyDescent="0.45">
      <c r="A3096" t="s">
        <v>347</v>
      </c>
      <c r="B3096" t="str">
        <f>_xlfn.TEXTBEFORE(Table2[[#This Row],[Kamp]]," - ")</f>
        <v>ÅFK</v>
      </c>
      <c r="C3096" t="str">
        <f>_xlfn.TEXTAFTER(Table2[[#This Row],[Kamp]],"- ")</f>
        <v>Blackhawks</v>
      </c>
      <c r="D3096">
        <v>45255</v>
      </c>
      <c r="E3096">
        <v>75131</v>
      </c>
      <c r="F3096">
        <v>20232024</v>
      </c>
      <c r="G3096" t="s">
        <v>17</v>
      </c>
      <c r="H3096" t="s">
        <v>661</v>
      </c>
      <c r="I3096" t="s">
        <v>677</v>
      </c>
      <c r="J3096">
        <v>3</v>
      </c>
      <c r="K3096">
        <v>31143</v>
      </c>
      <c r="L3096">
        <v>1</v>
      </c>
      <c r="M3096" t="s">
        <v>630</v>
      </c>
      <c r="N3096" t="s">
        <v>394</v>
      </c>
      <c r="O3096" t="s">
        <v>148</v>
      </c>
      <c r="P3096">
        <v>19</v>
      </c>
      <c r="Q3096">
        <v>95</v>
      </c>
      <c r="R3096">
        <f>SUMIFS(Table2[number],Table2[Event],"Goal",Table2[H/U],"HOME",Table2[GameID],Table2[[#This Row],[GameID]],Table2[GameTime],"&lt;="&amp;Table2[[#This Row],[GameTime]])</f>
        <v>2</v>
      </c>
      <c r="S3096">
        <f>SUMIFS(Table2[number],Table2[Event],"Goal",Table2[H/U],"AWAY",Table2[GameID],Table2[[#This Row],[GameID]],Table2[GameTime],"&lt;="&amp;Table2[[#This Row],[GameTime]])</f>
        <v>19</v>
      </c>
      <c r="T3096" t="str">
        <f>IF(Table2[[#This Row],[Event]]="Goal",Table2[[#This Row],[Hscore]]&amp;"-"&amp;Table2[[#This Row],[Uscore]],"")</f>
        <v>2-19</v>
      </c>
      <c r="U3096">
        <v>3341</v>
      </c>
      <c r="V3096" s="1">
        <f>Table2[[#This Row],[GameTime]]-(Table2[[#This Row],[period]]-1)*1200</f>
        <v>941</v>
      </c>
      <c r="W3096" s="1">
        <f>ROUNDDOWN(Table2[[#This Row],[Time]]/60,0)</f>
        <v>15</v>
      </c>
      <c r="X3096" s="1">
        <f>ROUNDDOWN((Table2[[#This Row],[Time]]/60-Table2[[#This Row],[Time2]])*60,0)</f>
        <v>41</v>
      </c>
      <c r="Y3096" s="1">
        <f>IF(Table2[[#This Row],[Time2]]&lt;10,0&amp;Table2[[#This Row],[Time2]],Table2[[#This Row],[Time2]])</f>
        <v>15</v>
      </c>
      <c r="Z3096" s="1">
        <f>IF(Table2[[#This Row],[Time3]]&lt;10,0&amp;Table2[[#This Row],[Time3]],Table2[[#This Row],[Time3]])</f>
        <v>41</v>
      </c>
      <c r="AA3096" s="2" t="str">
        <f>Table2[[#This Row],[Time4]]&amp;":"&amp;Table2[[#This Row],[Time5]]</f>
        <v>15:41</v>
      </c>
      <c r="AB3096" s="1" t="str" cm="1">
        <f t="array" ref="AB3096">IFERROR(IF(Table2[[#This Row],[code]]="","",_xlfn.IFS(AND(Table2[[#This Row],[code]]&lt;400,Table2[[#This Row],[code]]&lt;&gt;""),2,Table2[[#This Row],[code]]&gt;500,4)),"")</f>
        <v/>
      </c>
      <c r="AC3096" s="1" t="str">
        <f>IF(Table2[[#This Row],[Event]]="Penalty",Table2[[#This Row],[number]],IF(Table2[[#This Row],[Event]]="Time-Out",401,""))</f>
        <v/>
      </c>
      <c r="AD3096" s="1">
        <f>ROW(A3095)</f>
        <v>3095</v>
      </c>
      <c r="AE3096" s="1">
        <f>COUNTIFS(Table2[GameID],Table2[[#This Row],[GameID]],Table2[Column1],"&lt;="&amp;Table2[[#This Row],[Column1]])-1</f>
        <v>24</v>
      </c>
    </row>
    <row r="3097" spans="1:31" x14ac:dyDescent="0.45">
      <c r="A3097" t="s">
        <v>347</v>
      </c>
      <c r="B3097" t="str">
        <f>_xlfn.TEXTBEFORE(Table2[[#This Row],[Kamp]]," - ")</f>
        <v>ÅFK</v>
      </c>
      <c r="C3097" t="str">
        <f>_xlfn.TEXTAFTER(Table2[[#This Row],[Kamp]],"- ")</f>
        <v>Blackhawks</v>
      </c>
      <c r="D3097">
        <v>45255</v>
      </c>
      <c r="E3097">
        <v>75131</v>
      </c>
      <c r="F3097">
        <v>20232024</v>
      </c>
      <c r="G3097" t="s">
        <v>17</v>
      </c>
      <c r="H3097" t="s">
        <v>661</v>
      </c>
      <c r="I3097" t="s">
        <v>677</v>
      </c>
      <c r="J3097">
        <v>3</v>
      </c>
      <c r="K3097">
        <v>31143</v>
      </c>
      <c r="L3097">
        <v>1</v>
      </c>
      <c r="M3097" t="s">
        <v>630</v>
      </c>
      <c r="N3097" t="s">
        <v>137</v>
      </c>
      <c r="O3097" t="s">
        <v>389</v>
      </c>
      <c r="P3097">
        <v>22</v>
      </c>
      <c r="Q3097">
        <v>77</v>
      </c>
      <c r="R3097">
        <f>SUMIFS(Table2[number],Table2[Event],"Goal",Table2[H/U],"HOME",Table2[GameID],Table2[[#This Row],[GameID]],Table2[GameTime],"&lt;="&amp;Table2[[#This Row],[GameTime]])</f>
        <v>2</v>
      </c>
      <c r="S3097">
        <f>SUMIFS(Table2[number],Table2[Event],"Goal",Table2[H/U],"AWAY",Table2[GameID],Table2[[#This Row],[GameID]],Table2[GameTime],"&lt;="&amp;Table2[[#This Row],[GameTime]])</f>
        <v>20</v>
      </c>
      <c r="T3097" t="str">
        <f>IF(Table2[[#This Row],[Event]]="Goal",Table2[[#This Row],[Hscore]]&amp;"-"&amp;Table2[[#This Row],[Uscore]],"")</f>
        <v>2-20</v>
      </c>
      <c r="U3097">
        <v>3465</v>
      </c>
      <c r="V3097" s="1">
        <f>Table2[[#This Row],[GameTime]]-(Table2[[#This Row],[period]]-1)*1200</f>
        <v>1065</v>
      </c>
      <c r="W3097" s="1">
        <f>ROUNDDOWN(Table2[[#This Row],[Time]]/60,0)</f>
        <v>17</v>
      </c>
      <c r="X3097" s="1">
        <f>ROUNDDOWN((Table2[[#This Row],[Time]]/60-Table2[[#This Row],[Time2]])*60,0)</f>
        <v>45</v>
      </c>
      <c r="Y3097" s="1">
        <f>IF(Table2[[#This Row],[Time2]]&lt;10,0&amp;Table2[[#This Row],[Time2]],Table2[[#This Row],[Time2]])</f>
        <v>17</v>
      </c>
      <c r="Z3097" s="1">
        <f>IF(Table2[[#This Row],[Time3]]&lt;10,0&amp;Table2[[#This Row],[Time3]],Table2[[#This Row],[Time3]])</f>
        <v>45</v>
      </c>
      <c r="AA3097" s="2" t="str">
        <f>Table2[[#This Row],[Time4]]&amp;":"&amp;Table2[[#This Row],[Time5]]</f>
        <v>17:45</v>
      </c>
      <c r="AB3097" s="1" t="str" cm="1">
        <f t="array" ref="AB3097">IFERROR(IF(Table2[[#This Row],[code]]="","",_xlfn.IFS(AND(Table2[[#This Row],[code]]&lt;400,Table2[[#This Row],[code]]&lt;&gt;""),2,Table2[[#This Row],[code]]&gt;500,4)),"")</f>
        <v/>
      </c>
      <c r="AC3097" s="1" t="str">
        <f>IF(Table2[[#This Row],[Event]]="Penalty",Table2[[#This Row],[number]],IF(Table2[[#This Row],[Event]]="Time-Out",401,""))</f>
        <v/>
      </c>
      <c r="AD3097" s="1">
        <f>ROW(A3096)</f>
        <v>3096</v>
      </c>
      <c r="AE3097" s="1">
        <f>COUNTIFS(Table2[GameID],Table2[[#This Row],[GameID]],Table2[Column1],"&lt;="&amp;Table2[[#This Row],[Column1]])-1</f>
        <v>25</v>
      </c>
    </row>
    <row r="3098" spans="1:31" x14ac:dyDescent="0.45">
      <c r="A3098" t="s">
        <v>347</v>
      </c>
      <c r="B3098" t="str">
        <f>_xlfn.TEXTBEFORE(Table2[[#This Row],[Kamp]]," - ")</f>
        <v>ÅFK</v>
      </c>
      <c r="C3098" t="str">
        <f>_xlfn.TEXTAFTER(Table2[[#This Row],[Kamp]],"- ")</f>
        <v>Blackhawks</v>
      </c>
      <c r="D3098">
        <v>45255</v>
      </c>
      <c r="E3098">
        <v>75131</v>
      </c>
      <c r="F3098">
        <v>20232024</v>
      </c>
      <c r="G3098" t="s">
        <v>17</v>
      </c>
      <c r="H3098" t="s">
        <v>661</v>
      </c>
      <c r="I3098" t="s">
        <v>677</v>
      </c>
      <c r="J3098">
        <v>3</v>
      </c>
      <c r="K3098">
        <v>31143</v>
      </c>
      <c r="L3098">
        <v>1</v>
      </c>
      <c r="M3098" t="s">
        <v>630</v>
      </c>
      <c r="N3098" t="s">
        <v>145</v>
      </c>
      <c r="O3098" t="s">
        <v>147</v>
      </c>
      <c r="P3098">
        <v>88</v>
      </c>
      <c r="Q3098">
        <v>92</v>
      </c>
      <c r="R3098">
        <f>SUMIFS(Table2[number],Table2[Event],"Goal",Table2[H/U],"HOME",Table2[GameID],Table2[[#This Row],[GameID]],Table2[GameTime],"&lt;="&amp;Table2[[#This Row],[GameTime]])</f>
        <v>2</v>
      </c>
      <c r="S3098">
        <f>SUMIFS(Table2[number],Table2[Event],"Goal",Table2[H/U],"AWAY",Table2[GameID],Table2[[#This Row],[GameID]],Table2[GameTime],"&lt;="&amp;Table2[[#This Row],[GameTime]])</f>
        <v>21</v>
      </c>
      <c r="T3098" t="str">
        <f>IF(Table2[[#This Row],[Event]]="Goal",Table2[[#This Row],[Hscore]]&amp;"-"&amp;Table2[[#This Row],[Uscore]],"")</f>
        <v>2-21</v>
      </c>
      <c r="U3098">
        <v>3551</v>
      </c>
      <c r="V3098" s="1">
        <f>Table2[[#This Row],[GameTime]]-(Table2[[#This Row],[period]]-1)*1200</f>
        <v>1151</v>
      </c>
      <c r="W3098" s="1">
        <f>ROUNDDOWN(Table2[[#This Row],[Time]]/60,0)</f>
        <v>19</v>
      </c>
      <c r="X3098" s="1">
        <f>ROUNDDOWN((Table2[[#This Row],[Time]]/60-Table2[[#This Row],[Time2]])*60,0)</f>
        <v>11</v>
      </c>
      <c r="Y3098" s="1">
        <f>IF(Table2[[#This Row],[Time2]]&lt;10,0&amp;Table2[[#This Row],[Time2]],Table2[[#This Row],[Time2]])</f>
        <v>19</v>
      </c>
      <c r="Z3098" s="1">
        <f>IF(Table2[[#This Row],[Time3]]&lt;10,0&amp;Table2[[#This Row],[Time3]],Table2[[#This Row],[Time3]])</f>
        <v>11</v>
      </c>
      <c r="AA3098" s="2" t="str">
        <f>Table2[[#This Row],[Time4]]&amp;":"&amp;Table2[[#This Row],[Time5]]</f>
        <v>19:11</v>
      </c>
      <c r="AB3098" s="1" t="str" cm="1">
        <f t="array" ref="AB3098">IFERROR(IF(Table2[[#This Row],[code]]="","",_xlfn.IFS(AND(Table2[[#This Row],[code]]&lt;400,Table2[[#This Row],[code]]&lt;&gt;""),2,Table2[[#This Row],[code]]&gt;500,4)),"")</f>
        <v/>
      </c>
      <c r="AC3098" s="1" t="str">
        <f>IF(Table2[[#This Row],[Event]]="Penalty",Table2[[#This Row],[number]],IF(Table2[[#This Row],[Event]]="Time-Out",401,""))</f>
        <v/>
      </c>
      <c r="AD3098" s="1">
        <f>ROW(A3097)</f>
        <v>3097</v>
      </c>
      <c r="AE3098" s="1">
        <f>COUNTIFS(Table2[GameID],Table2[[#This Row],[GameID]],Table2[Column1],"&lt;="&amp;Table2[[#This Row],[Column1]])-1</f>
        <v>26</v>
      </c>
    </row>
    <row r="3099" spans="1:31" x14ac:dyDescent="0.45">
      <c r="A3099" t="s">
        <v>347</v>
      </c>
      <c r="B3099" t="str">
        <f>_xlfn.TEXTBEFORE(Table2[[#This Row],[Kamp]]," - ")</f>
        <v>ÅFK</v>
      </c>
      <c r="C3099" t="str">
        <f>_xlfn.TEXTAFTER(Table2[[#This Row],[Kamp]],"- ")</f>
        <v>Blackhawks</v>
      </c>
      <c r="D3099">
        <v>45255</v>
      </c>
      <c r="E3099">
        <v>75131</v>
      </c>
      <c r="F3099">
        <v>20232024</v>
      </c>
      <c r="G3099" t="s">
        <v>17</v>
      </c>
      <c r="H3099" t="s">
        <v>666</v>
      </c>
      <c r="I3099" t="s">
        <v>678</v>
      </c>
      <c r="J3099">
        <v>3</v>
      </c>
      <c r="K3099">
        <v>31407</v>
      </c>
      <c r="L3099">
        <v>205</v>
      </c>
      <c r="M3099" t="s">
        <v>631</v>
      </c>
      <c r="N3099" t="s">
        <v>462</v>
      </c>
      <c r="O3099" t="s">
        <v>634</v>
      </c>
      <c r="P3099">
        <v>15</v>
      </c>
      <c r="Q3099" t="s">
        <v>634</v>
      </c>
      <c r="R3099">
        <f>SUMIFS(Table2[number],Table2[Event],"Goal",Table2[H/U],"HOME",Table2[GameID],Table2[[#This Row],[GameID]],Table2[GameTime],"&lt;="&amp;Table2[[#This Row],[GameTime]])</f>
        <v>2</v>
      </c>
      <c r="S3099">
        <f>SUMIFS(Table2[number],Table2[Event],"Goal",Table2[H/U],"AWAY",Table2[GameID],Table2[[#This Row],[GameID]],Table2[GameTime],"&lt;="&amp;Table2[[#This Row],[GameTime]])</f>
        <v>21</v>
      </c>
      <c r="T3099" t="str">
        <f>IF(Table2[[#This Row],[Event]]="Goal",Table2[[#This Row],[Hscore]]&amp;"-"&amp;Table2[[#This Row],[Uscore]],"")</f>
        <v/>
      </c>
      <c r="U3099">
        <v>3590</v>
      </c>
      <c r="V3099" s="1">
        <f>Table2[[#This Row],[GameTime]]-(Table2[[#This Row],[period]]-1)*1200</f>
        <v>1190</v>
      </c>
      <c r="W3099" s="1">
        <f>ROUNDDOWN(Table2[[#This Row],[Time]]/60,0)</f>
        <v>19</v>
      </c>
      <c r="X3099" s="1">
        <f>ROUNDDOWN((Table2[[#This Row],[Time]]/60-Table2[[#This Row],[Time2]])*60,0)</f>
        <v>49</v>
      </c>
      <c r="Y3099" s="1">
        <f>IF(Table2[[#This Row],[Time2]]&lt;10,0&amp;Table2[[#This Row],[Time2]],Table2[[#This Row],[Time2]])</f>
        <v>19</v>
      </c>
      <c r="Z3099" s="1">
        <f>IF(Table2[[#This Row],[Time3]]&lt;10,0&amp;Table2[[#This Row],[Time3]],Table2[[#This Row],[Time3]])</f>
        <v>49</v>
      </c>
      <c r="AA3099" s="2" t="str">
        <f>Table2[[#This Row],[Time4]]&amp;":"&amp;Table2[[#This Row],[Time5]]</f>
        <v>19:49</v>
      </c>
      <c r="AB3099" s="1" cm="1">
        <f t="array" ref="AB3099">IFERROR(IF(Table2[[#This Row],[code]]="","",_xlfn.IFS(AND(Table2[[#This Row],[code]]&lt;400,Table2[[#This Row],[code]]&lt;&gt;""),2,Table2[[#This Row],[code]]&gt;500,4)),"")</f>
        <v>2</v>
      </c>
      <c r="AC3099" s="1">
        <f>IF(Table2[[#This Row],[Event]]="Penalty",Table2[[#This Row],[number]],IF(Table2[[#This Row],[Event]]="Time-Out",401,""))</f>
        <v>205</v>
      </c>
      <c r="AD3099" s="1">
        <f>ROW(A3098)</f>
        <v>3098</v>
      </c>
      <c r="AE3099" s="1">
        <f>COUNTIFS(Table2[GameID],Table2[[#This Row],[GameID]],Table2[Column1],"&lt;="&amp;Table2[[#This Row],[Column1]])-1</f>
        <v>27</v>
      </c>
    </row>
    <row r="3100" spans="1:31" x14ac:dyDescent="0.45">
      <c r="A3100" t="s">
        <v>567</v>
      </c>
      <c r="B3100" t="str">
        <f>_xlfn.TEXTBEFORE(Table2[[#This Row],[Kamp]]," - ")</f>
        <v>Strandby Elling</v>
      </c>
      <c r="C3100" t="str">
        <f>_xlfn.TEXTAFTER(Table2[[#This Row],[Kamp]],"- ")</f>
        <v>Aab</v>
      </c>
      <c r="D3100">
        <v>45249</v>
      </c>
      <c r="E3100">
        <v>75132</v>
      </c>
      <c r="F3100">
        <v>20232024</v>
      </c>
      <c r="G3100" t="s">
        <v>17</v>
      </c>
      <c r="H3100" t="s">
        <v>669</v>
      </c>
      <c r="I3100" t="s">
        <v>677</v>
      </c>
      <c r="J3100">
        <v>1</v>
      </c>
      <c r="K3100">
        <v>31146</v>
      </c>
      <c r="L3100">
        <v>1</v>
      </c>
      <c r="M3100" t="s">
        <v>630</v>
      </c>
      <c r="N3100" t="s">
        <v>132</v>
      </c>
      <c r="O3100" t="s">
        <v>264</v>
      </c>
      <c r="P3100">
        <v>4</v>
      </c>
      <c r="Q3100">
        <v>10</v>
      </c>
      <c r="R3100">
        <f>SUMIFS(Table2[number],Table2[Event],"Goal",Table2[H/U],"HOME",Table2[GameID],Table2[[#This Row],[GameID]],Table2[GameTime],"&lt;="&amp;Table2[[#This Row],[GameTime]])</f>
        <v>0</v>
      </c>
      <c r="S3100">
        <f>SUMIFS(Table2[number],Table2[Event],"Goal",Table2[H/U],"AWAY",Table2[GameID],Table2[[#This Row],[GameID]],Table2[GameTime],"&lt;="&amp;Table2[[#This Row],[GameTime]])</f>
        <v>1</v>
      </c>
      <c r="T3100" t="str">
        <f>IF(Table2[[#This Row],[Event]]="Goal",Table2[[#This Row],[Hscore]]&amp;"-"&amp;Table2[[#This Row],[Uscore]],"")</f>
        <v>0-1</v>
      </c>
      <c r="U3100">
        <v>4</v>
      </c>
      <c r="V3100" s="1">
        <f>Table2[[#This Row],[GameTime]]-(Table2[[#This Row],[period]]-1)*1200</f>
        <v>4</v>
      </c>
      <c r="W3100" s="1">
        <f>ROUNDDOWN(Table2[[#This Row],[Time]]/60,0)</f>
        <v>0</v>
      </c>
      <c r="X3100" s="1">
        <f>ROUNDDOWN((Table2[[#This Row],[Time]]/60-Table2[[#This Row],[Time2]])*60,0)</f>
        <v>4</v>
      </c>
      <c r="Y3100" s="1" t="str">
        <f>IF(Table2[[#This Row],[Time2]]&lt;10,0&amp;Table2[[#This Row],[Time2]],Table2[[#This Row],[Time2]])</f>
        <v>00</v>
      </c>
      <c r="Z3100" s="1" t="str">
        <f>IF(Table2[[#This Row],[Time3]]&lt;10,0&amp;Table2[[#This Row],[Time3]],Table2[[#This Row],[Time3]])</f>
        <v>04</v>
      </c>
      <c r="AA3100" s="2" t="str">
        <f>Table2[[#This Row],[Time4]]&amp;":"&amp;Table2[[#This Row],[Time5]]</f>
        <v>00:04</v>
      </c>
      <c r="AB3100" s="1" t="str" cm="1">
        <f t="array" ref="AB3100">IFERROR(IF(Table2[[#This Row],[code]]="","",_xlfn.IFS(AND(Table2[[#This Row],[code]]&lt;400,Table2[[#This Row],[code]]&lt;&gt;""),2,Table2[[#This Row],[code]]&gt;500,4)),"")</f>
        <v/>
      </c>
      <c r="AC3100" s="1" t="str">
        <f>IF(Table2[[#This Row],[Event]]="Penalty",Table2[[#This Row],[number]],IF(Table2[[#This Row],[Event]]="Time-Out",401,""))</f>
        <v/>
      </c>
      <c r="AD3100" s="1">
        <f>ROW(A3099)</f>
        <v>3099</v>
      </c>
      <c r="AE3100" s="1">
        <f>COUNTIFS(Table2[GameID],Table2[[#This Row],[GameID]],Table2[Column1],"&lt;="&amp;Table2[[#This Row],[Column1]])-1</f>
        <v>0</v>
      </c>
    </row>
    <row r="3101" spans="1:31" x14ac:dyDescent="0.45">
      <c r="A3101" t="s">
        <v>567</v>
      </c>
      <c r="B3101" t="str">
        <f>_xlfn.TEXTBEFORE(Table2[[#This Row],[Kamp]]," - ")</f>
        <v>Strandby Elling</v>
      </c>
      <c r="C3101" t="str">
        <f>_xlfn.TEXTAFTER(Table2[[#This Row],[Kamp]],"- ")</f>
        <v>Aab</v>
      </c>
      <c r="D3101">
        <v>45249</v>
      </c>
      <c r="E3101">
        <v>75132</v>
      </c>
      <c r="F3101">
        <v>20232024</v>
      </c>
      <c r="G3101" t="s">
        <v>17</v>
      </c>
      <c r="H3101" t="s">
        <v>671</v>
      </c>
      <c r="I3101" t="s">
        <v>678</v>
      </c>
      <c r="J3101">
        <v>1</v>
      </c>
      <c r="K3101">
        <v>31148</v>
      </c>
      <c r="L3101">
        <v>1</v>
      </c>
      <c r="M3101" t="s">
        <v>630</v>
      </c>
      <c r="N3101" t="s">
        <v>540</v>
      </c>
      <c r="O3101" t="s">
        <v>634</v>
      </c>
      <c r="P3101">
        <v>21</v>
      </c>
      <c r="Q3101" t="s">
        <v>634</v>
      </c>
      <c r="R3101">
        <f>SUMIFS(Table2[number],Table2[Event],"Goal",Table2[H/U],"HOME",Table2[GameID],Table2[[#This Row],[GameID]],Table2[GameTime],"&lt;="&amp;Table2[[#This Row],[GameTime]])</f>
        <v>1</v>
      </c>
      <c r="S3101">
        <f>SUMIFS(Table2[number],Table2[Event],"Goal",Table2[H/U],"AWAY",Table2[GameID],Table2[[#This Row],[GameID]],Table2[GameTime],"&lt;="&amp;Table2[[#This Row],[GameTime]])</f>
        <v>1</v>
      </c>
      <c r="T3101" t="str">
        <f>IF(Table2[[#This Row],[Event]]="Goal",Table2[[#This Row],[Hscore]]&amp;"-"&amp;Table2[[#This Row],[Uscore]],"")</f>
        <v>1-1</v>
      </c>
      <c r="U3101">
        <v>272</v>
      </c>
      <c r="V3101" s="1">
        <f>Table2[[#This Row],[GameTime]]-(Table2[[#This Row],[period]]-1)*1200</f>
        <v>272</v>
      </c>
      <c r="W3101" s="1">
        <f>ROUNDDOWN(Table2[[#This Row],[Time]]/60,0)</f>
        <v>4</v>
      </c>
      <c r="X3101" s="1">
        <f>ROUNDDOWN((Table2[[#This Row],[Time]]/60-Table2[[#This Row],[Time2]])*60,0)</f>
        <v>32</v>
      </c>
      <c r="Y3101" s="1" t="str">
        <f>IF(Table2[[#This Row],[Time2]]&lt;10,0&amp;Table2[[#This Row],[Time2]],Table2[[#This Row],[Time2]])</f>
        <v>04</v>
      </c>
      <c r="Z3101" s="1">
        <f>IF(Table2[[#This Row],[Time3]]&lt;10,0&amp;Table2[[#This Row],[Time3]],Table2[[#This Row],[Time3]])</f>
        <v>32</v>
      </c>
      <c r="AA3101" s="2" t="str">
        <f>Table2[[#This Row],[Time4]]&amp;":"&amp;Table2[[#This Row],[Time5]]</f>
        <v>04:32</v>
      </c>
      <c r="AB3101" s="1" t="str" cm="1">
        <f t="array" ref="AB3101">IFERROR(IF(Table2[[#This Row],[code]]="","",_xlfn.IFS(AND(Table2[[#This Row],[code]]&lt;400,Table2[[#This Row],[code]]&lt;&gt;""),2,Table2[[#This Row],[code]]&gt;500,4)),"")</f>
        <v/>
      </c>
      <c r="AC3101" s="1" t="str">
        <f>IF(Table2[[#This Row],[Event]]="Penalty",Table2[[#This Row],[number]],IF(Table2[[#This Row],[Event]]="Time-Out",401,""))</f>
        <v/>
      </c>
      <c r="AD3101" s="1">
        <f>ROW(A3100)</f>
        <v>3100</v>
      </c>
      <c r="AE3101" s="1">
        <f>COUNTIFS(Table2[GameID],Table2[[#This Row],[GameID]],Table2[Column1],"&lt;="&amp;Table2[[#This Row],[Column1]])-1</f>
        <v>1</v>
      </c>
    </row>
    <row r="3102" spans="1:31" x14ac:dyDescent="0.45">
      <c r="A3102" t="s">
        <v>567</v>
      </c>
      <c r="B3102" t="str">
        <f>_xlfn.TEXTBEFORE(Table2[[#This Row],[Kamp]]," - ")</f>
        <v>Strandby Elling</v>
      </c>
      <c r="C3102" t="str">
        <f>_xlfn.TEXTAFTER(Table2[[#This Row],[Kamp]],"- ")</f>
        <v>Aab</v>
      </c>
      <c r="D3102">
        <v>45249</v>
      </c>
      <c r="E3102">
        <v>75132</v>
      </c>
      <c r="F3102">
        <v>20232024</v>
      </c>
      <c r="G3102" t="s">
        <v>17</v>
      </c>
      <c r="H3102" t="s">
        <v>669</v>
      </c>
      <c r="I3102" t="s">
        <v>677</v>
      </c>
      <c r="J3102">
        <v>1</v>
      </c>
      <c r="K3102">
        <v>31146</v>
      </c>
      <c r="L3102">
        <v>1</v>
      </c>
      <c r="M3102" t="s">
        <v>630</v>
      </c>
      <c r="N3102" t="s">
        <v>516</v>
      </c>
      <c r="O3102" t="s">
        <v>146</v>
      </c>
      <c r="P3102">
        <v>20</v>
      </c>
      <c r="Q3102">
        <v>91</v>
      </c>
      <c r="R3102">
        <f>SUMIFS(Table2[number],Table2[Event],"Goal",Table2[H/U],"HOME",Table2[GameID],Table2[[#This Row],[GameID]],Table2[GameTime],"&lt;="&amp;Table2[[#This Row],[GameTime]])</f>
        <v>1</v>
      </c>
      <c r="S3102">
        <f>SUMIFS(Table2[number],Table2[Event],"Goal",Table2[H/U],"AWAY",Table2[GameID],Table2[[#This Row],[GameID]],Table2[GameTime],"&lt;="&amp;Table2[[#This Row],[GameTime]])</f>
        <v>2</v>
      </c>
      <c r="T3102" t="str">
        <f>IF(Table2[[#This Row],[Event]]="Goal",Table2[[#This Row],[Hscore]]&amp;"-"&amp;Table2[[#This Row],[Uscore]],"")</f>
        <v>1-2</v>
      </c>
      <c r="U3102">
        <v>303</v>
      </c>
      <c r="V3102" s="1">
        <f>Table2[[#This Row],[GameTime]]-(Table2[[#This Row],[period]]-1)*1200</f>
        <v>303</v>
      </c>
      <c r="W3102" s="1">
        <f>ROUNDDOWN(Table2[[#This Row],[Time]]/60,0)</f>
        <v>5</v>
      </c>
      <c r="X3102" s="1">
        <f>ROUNDDOWN((Table2[[#This Row],[Time]]/60-Table2[[#This Row],[Time2]])*60,0)</f>
        <v>2</v>
      </c>
      <c r="Y3102" s="1" t="str">
        <f>IF(Table2[[#This Row],[Time2]]&lt;10,0&amp;Table2[[#This Row],[Time2]],Table2[[#This Row],[Time2]])</f>
        <v>05</v>
      </c>
      <c r="Z3102" s="1" t="str">
        <f>IF(Table2[[#This Row],[Time3]]&lt;10,0&amp;Table2[[#This Row],[Time3]],Table2[[#This Row],[Time3]])</f>
        <v>02</v>
      </c>
      <c r="AA3102" s="2" t="str">
        <f>Table2[[#This Row],[Time4]]&amp;":"&amp;Table2[[#This Row],[Time5]]</f>
        <v>05:02</v>
      </c>
      <c r="AB3102" s="1" t="str" cm="1">
        <f t="array" ref="AB3102">IFERROR(IF(Table2[[#This Row],[code]]="","",_xlfn.IFS(AND(Table2[[#This Row],[code]]&lt;400,Table2[[#This Row],[code]]&lt;&gt;""),2,Table2[[#This Row],[code]]&gt;500,4)),"")</f>
        <v/>
      </c>
      <c r="AC3102" s="1" t="str">
        <f>IF(Table2[[#This Row],[Event]]="Penalty",Table2[[#This Row],[number]],IF(Table2[[#This Row],[Event]]="Time-Out",401,""))</f>
        <v/>
      </c>
      <c r="AD3102" s="1">
        <f>ROW(A3101)</f>
        <v>3101</v>
      </c>
      <c r="AE3102" s="1">
        <f>COUNTIFS(Table2[GameID],Table2[[#This Row],[GameID]],Table2[Column1],"&lt;="&amp;Table2[[#This Row],[Column1]])-1</f>
        <v>2</v>
      </c>
    </row>
    <row r="3103" spans="1:31" x14ac:dyDescent="0.45">
      <c r="A3103" t="s">
        <v>567</v>
      </c>
      <c r="B3103" t="str">
        <f>_xlfn.TEXTBEFORE(Table2[[#This Row],[Kamp]]," - ")</f>
        <v>Strandby Elling</v>
      </c>
      <c r="C3103" t="str">
        <f>_xlfn.TEXTAFTER(Table2[[#This Row],[Kamp]],"- ")</f>
        <v>Aab</v>
      </c>
      <c r="D3103">
        <v>45249</v>
      </c>
      <c r="E3103">
        <v>75132</v>
      </c>
      <c r="F3103">
        <v>20232024</v>
      </c>
      <c r="G3103" t="s">
        <v>17</v>
      </c>
      <c r="H3103" t="s">
        <v>671</v>
      </c>
      <c r="I3103" t="s">
        <v>678</v>
      </c>
      <c r="J3103">
        <v>1</v>
      </c>
      <c r="K3103">
        <v>31148</v>
      </c>
      <c r="L3103">
        <v>1</v>
      </c>
      <c r="M3103" t="s">
        <v>630</v>
      </c>
      <c r="N3103" t="s">
        <v>540</v>
      </c>
      <c r="O3103" t="s">
        <v>634</v>
      </c>
      <c r="P3103">
        <v>21</v>
      </c>
      <c r="Q3103" t="s">
        <v>634</v>
      </c>
      <c r="R3103">
        <f>SUMIFS(Table2[number],Table2[Event],"Goal",Table2[H/U],"HOME",Table2[GameID],Table2[[#This Row],[GameID]],Table2[GameTime],"&lt;="&amp;Table2[[#This Row],[GameTime]])</f>
        <v>2</v>
      </c>
      <c r="S3103">
        <f>SUMIFS(Table2[number],Table2[Event],"Goal",Table2[H/U],"AWAY",Table2[GameID],Table2[[#This Row],[GameID]],Table2[GameTime],"&lt;="&amp;Table2[[#This Row],[GameTime]])</f>
        <v>2</v>
      </c>
      <c r="T3103" t="str">
        <f>IF(Table2[[#This Row],[Event]]="Goal",Table2[[#This Row],[Hscore]]&amp;"-"&amp;Table2[[#This Row],[Uscore]],"")</f>
        <v>2-2</v>
      </c>
      <c r="U3103">
        <v>741</v>
      </c>
      <c r="V3103" s="1">
        <f>Table2[[#This Row],[GameTime]]-(Table2[[#This Row],[period]]-1)*1200</f>
        <v>741</v>
      </c>
      <c r="W3103" s="1">
        <f>ROUNDDOWN(Table2[[#This Row],[Time]]/60,0)</f>
        <v>12</v>
      </c>
      <c r="X3103" s="1">
        <f>ROUNDDOWN((Table2[[#This Row],[Time]]/60-Table2[[#This Row],[Time2]])*60,0)</f>
        <v>21</v>
      </c>
      <c r="Y3103" s="1">
        <f>IF(Table2[[#This Row],[Time2]]&lt;10,0&amp;Table2[[#This Row],[Time2]],Table2[[#This Row],[Time2]])</f>
        <v>12</v>
      </c>
      <c r="Z3103" s="1">
        <f>IF(Table2[[#This Row],[Time3]]&lt;10,0&amp;Table2[[#This Row],[Time3]],Table2[[#This Row],[Time3]])</f>
        <v>21</v>
      </c>
      <c r="AA3103" s="2" t="str">
        <f>Table2[[#This Row],[Time4]]&amp;":"&amp;Table2[[#This Row],[Time5]]</f>
        <v>12:21</v>
      </c>
      <c r="AB3103" s="1" t="str" cm="1">
        <f t="array" ref="AB3103">IFERROR(IF(Table2[[#This Row],[code]]="","",_xlfn.IFS(AND(Table2[[#This Row],[code]]&lt;400,Table2[[#This Row],[code]]&lt;&gt;""),2,Table2[[#This Row],[code]]&gt;500,4)),"")</f>
        <v/>
      </c>
      <c r="AC3103" s="1" t="str">
        <f>IF(Table2[[#This Row],[Event]]="Penalty",Table2[[#This Row],[number]],IF(Table2[[#This Row],[Event]]="Time-Out",401,""))</f>
        <v/>
      </c>
      <c r="AD3103" s="1">
        <f>ROW(A3102)</f>
        <v>3102</v>
      </c>
      <c r="AE3103" s="1">
        <f>COUNTIFS(Table2[GameID],Table2[[#This Row],[GameID]],Table2[Column1],"&lt;="&amp;Table2[[#This Row],[Column1]])-1</f>
        <v>3</v>
      </c>
    </row>
    <row r="3104" spans="1:31" x14ac:dyDescent="0.45">
      <c r="A3104" t="s">
        <v>567</v>
      </c>
      <c r="B3104" t="str">
        <f>_xlfn.TEXTBEFORE(Table2[[#This Row],[Kamp]]," - ")</f>
        <v>Strandby Elling</v>
      </c>
      <c r="C3104" t="str">
        <f>_xlfn.TEXTAFTER(Table2[[#This Row],[Kamp]],"- ")</f>
        <v>Aab</v>
      </c>
      <c r="D3104">
        <v>45249</v>
      </c>
      <c r="E3104">
        <v>75132</v>
      </c>
      <c r="F3104">
        <v>20232024</v>
      </c>
      <c r="G3104" t="s">
        <v>17</v>
      </c>
      <c r="H3104" t="s">
        <v>669</v>
      </c>
      <c r="I3104" t="s">
        <v>677</v>
      </c>
      <c r="J3104">
        <v>1</v>
      </c>
      <c r="K3104">
        <v>31146</v>
      </c>
      <c r="L3104">
        <v>1</v>
      </c>
      <c r="M3104" t="s">
        <v>630</v>
      </c>
      <c r="N3104" t="s">
        <v>517</v>
      </c>
      <c r="O3104" t="s">
        <v>132</v>
      </c>
      <c r="P3104">
        <v>51</v>
      </c>
      <c r="Q3104">
        <v>4</v>
      </c>
      <c r="R3104">
        <f>SUMIFS(Table2[number],Table2[Event],"Goal",Table2[H/U],"HOME",Table2[GameID],Table2[[#This Row],[GameID]],Table2[GameTime],"&lt;="&amp;Table2[[#This Row],[GameTime]])</f>
        <v>2</v>
      </c>
      <c r="S3104">
        <f>SUMIFS(Table2[number],Table2[Event],"Goal",Table2[H/U],"AWAY",Table2[GameID],Table2[[#This Row],[GameID]],Table2[GameTime],"&lt;="&amp;Table2[[#This Row],[GameTime]])</f>
        <v>3</v>
      </c>
      <c r="T3104" t="str">
        <f>IF(Table2[[#This Row],[Event]]="Goal",Table2[[#This Row],[Hscore]]&amp;"-"&amp;Table2[[#This Row],[Uscore]],"")</f>
        <v>2-3</v>
      </c>
      <c r="U3104">
        <v>1044</v>
      </c>
      <c r="V3104" s="1">
        <f>Table2[[#This Row],[GameTime]]-(Table2[[#This Row],[period]]-1)*1200</f>
        <v>1044</v>
      </c>
      <c r="W3104" s="1">
        <f>ROUNDDOWN(Table2[[#This Row],[Time]]/60,0)</f>
        <v>17</v>
      </c>
      <c r="X3104" s="1">
        <f>ROUNDDOWN((Table2[[#This Row],[Time]]/60-Table2[[#This Row],[Time2]])*60,0)</f>
        <v>23</v>
      </c>
      <c r="Y3104" s="1">
        <f>IF(Table2[[#This Row],[Time2]]&lt;10,0&amp;Table2[[#This Row],[Time2]],Table2[[#This Row],[Time2]])</f>
        <v>17</v>
      </c>
      <c r="Z3104" s="1">
        <f>IF(Table2[[#This Row],[Time3]]&lt;10,0&amp;Table2[[#This Row],[Time3]],Table2[[#This Row],[Time3]])</f>
        <v>23</v>
      </c>
      <c r="AA3104" s="2" t="str">
        <f>Table2[[#This Row],[Time4]]&amp;":"&amp;Table2[[#This Row],[Time5]]</f>
        <v>17:23</v>
      </c>
      <c r="AB3104" s="1" t="str" cm="1">
        <f t="array" ref="AB3104">IFERROR(IF(Table2[[#This Row],[code]]="","",_xlfn.IFS(AND(Table2[[#This Row],[code]]&lt;400,Table2[[#This Row],[code]]&lt;&gt;""),2,Table2[[#This Row],[code]]&gt;500,4)),"")</f>
        <v/>
      </c>
      <c r="AC3104" s="1" t="str">
        <f>IF(Table2[[#This Row],[Event]]="Penalty",Table2[[#This Row],[number]],IF(Table2[[#This Row],[Event]]="Time-Out",401,""))</f>
        <v/>
      </c>
      <c r="AD3104" s="1">
        <f>ROW(A3103)</f>
        <v>3103</v>
      </c>
      <c r="AE3104" s="1">
        <f>COUNTIFS(Table2[GameID],Table2[[#This Row],[GameID]],Table2[Column1],"&lt;="&amp;Table2[[#This Row],[Column1]])-1</f>
        <v>4</v>
      </c>
    </row>
    <row r="3105" spans="1:31" x14ac:dyDescent="0.45">
      <c r="A3105" t="s">
        <v>567</v>
      </c>
      <c r="B3105" t="str">
        <f>_xlfn.TEXTBEFORE(Table2[[#This Row],[Kamp]]," - ")</f>
        <v>Strandby Elling</v>
      </c>
      <c r="C3105" t="str">
        <f>_xlfn.TEXTAFTER(Table2[[#This Row],[Kamp]],"- ")</f>
        <v>Aab</v>
      </c>
      <c r="D3105">
        <v>45249</v>
      </c>
      <c r="E3105">
        <v>75132</v>
      </c>
      <c r="F3105">
        <v>20232024</v>
      </c>
      <c r="G3105" t="s">
        <v>17</v>
      </c>
      <c r="H3105" t="s">
        <v>671</v>
      </c>
      <c r="I3105" t="s">
        <v>678</v>
      </c>
      <c r="J3105">
        <v>2</v>
      </c>
      <c r="K3105">
        <v>31148</v>
      </c>
      <c r="L3105">
        <v>1</v>
      </c>
      <c r="M3105" t="s">
        <v>630</v>
      </c>
      <c r="N3105" t="s">
        <v>474</v>
      </c>
      <c r="O3105" t="s">
        <v>471</v>
      </c>
      <c r="P3105">
        <v>20</v>
      </c>
      <c r="Q3105">
        <v>5</v>
      </c>
      <c r="R3105">
        <f>SUMIFS(Table2[number],Table2[Event],"Goal",Table2[H/U],"HOME",Table2[GameID],Table2[[#This Row],[GameID]],Table2[GameTime],"&lt;="&amp;Table2[[#This Row],[GameTime]])</f>
        <v>3</v>
      </c>
      <c r="S3105">
        <f>SUMIFS(Table2[number],Table2[Event],"Goal",Table2[H/U],"AWAY",Table2[GameID],Table2[[#This Row],[GameID]],Table2[GameTime],"&lt;="&amp;Table2[[#This Row],[GameTime]])</f>
        <v>3</v>
      </c>
      <c r="T3105" t="str">
        <f>IF(Table2[[#This Row],[Event]]="Goal",Table2[[#This Row],[Hscore]]&amp;"-"&amp;Table2[[#This Row],[Uscore]],"")</f>
        <v>3-3</v>
      </c>
      <c r="U3105">
        <v>1276</v>
      </c>
      <c r="V3105" s="1">
        <f>Table2[[#This Row],[GameTime]]-(Table2[[#This Row],[period]]-1)*1200</f>
        <v>76</v>
      </c>
      <c r="W3105" s="1">
        <f>ROUNDDOWN(Table2[[#This Row],[Time]]/60,0)</f>
        <v>1</v>
      </c>
      <c r="X3105" s="1">
        <f>ROUNDDOWN((Table2[[#This Row],[Time]]/60-Table2[[#This Row],[Time2]])*60,0)</f>
        <v>16</v>
      </c>
      <c r="Y3105" s="1" t="str">
        <f>IF(Table2[[#This Row],[Time2]]&lt;10,0&amp;Table2[[#This Row],[Time2]],Table2[[#This Row],[Time2]])</f>
        <v>01</v>
      </c>
      <c r="Z3105" s="1">
        <f>IF(Table2[[#This Row],[Time3]]&lt;10,0&amp;Table2[[#This Row],[Time3]],Table2[[#This Row],[Time3]])</f>
        <v>16</v>
      </c>
      <c r="AA3105" s="2" t="str">
        <f>Table2[[#This Row],[Time4]]&amp;":"&amp;Table2[[#This Row],[Time5]]</f>
        <v>01:16</v>
      </c>
      <c r="AB3105" s="1" t="str" cm="1">
        <f t="array" ref="AB3105">IFERROR(IF(Table2[[#This Row],[code]]="","",_xlfn.IFS(AND(Table2[[#This Row],[code]]&lt;400,Table2[[#This Row],[code]]&lt;&gt;""),2,Table2[[#This Row],[code]]&gt;500,4)),"")</f>
        <v/>
      </c>
      <c r="AC3105" s="1" t="str">
        <f>IF(Table2[[#This Row],[Event]]="Penalty",Table2[[#This Row],[number]],IF(Table2[[#This Row],[Event]]="Time-Out",401,""))</f>
        <v/>
      </c>
      <c r="AD3105" s="1">
        <f>ROW(A3104)</f>
        <v>3104</v>
      </c>
      <c r="AE3105" s="1">
        <f>COUNTIFS(Table2[GameID],Table2[[#This Row],[GameID]],Table2[Column1],"&lt;="&amp;Table2[[#This Row],[Column1]])-1</f>
        <v>5</v>
      </c>
    </row>
    <row r="3106" spans="1:31" x14ac:dyDescent="0.45">
      <c r="A3106" t="s">
        <v>567</v>
      </c>
      <c r="B3106" t="str">
        <f>_xlfn.TEXTBEFORE(Table2[[#This Row],[Kamp]]," - ")</f>
        <v>Strandby Elling</v>
      </c>
      <c r="C3106" t="str">
        <f>_xlfn.TEXTAFTER(Table2[[#This Row],[Kamp]],"- ")</f>
        <v>Aab</v>
      </c>
      <c r="D3106">
        <v>45249</v>
      </c>
      <c r="E3106">
        <v>75132</v>
      </c>
      <c r="F3106">
        <v>20232024</v>
      </c>
      <c r="G3106" t="s">
        <v>17</v>
      </c>
      <c r="H3106" t="s">
        <v>669</v>
      </c>
      <c r="I3106" t="s">
        <v>677</v>
      </c>
      <c r="J3106">
        <v>2</v>
      </c>
      <c r="K3106">
        <v>31146</v>
      </c>
      <c r="L3106">
        <v>1</v>
      </c>
      <c r="M3106" t="s">
        <v>630</v>
      </c>
      <c r="N3106" t="s">
        <v>175</v>
      </c>
      <c r="O3106" t="s">
        <v>146</v>
      </c>
      <c r="P3106">
        <v>15</v>
      </c>
      <c r="Q3106">
        <v>91</v>
      </c>
      <c r="R3106">
        <f>SUMIFS(Table2[number],Table2[Event],"Goal",Table2[H/U],"HOME",Table2[GameID],Table2[[#This Row],[GameID]],Table2[GameTime],"&lt;="&amp;Table2[[#This Row],[GameTime]])</f>
        <v>3</v>
      </c>
      <c r="S3106">
        <f>SUMIFS(Table2[number],Table2[Event],"Goal",Table2[H/U],"AWAY",Table2[GameID],Table2[[#This Row],[GameID]],Table2[GameTime],"&lt;="&amp;Table2[[#This Row],[GameTime]])</f>
        <v>4</v>
      </c>
      <c r="T3106" t="str">
        <f>IF(Table2[[#This Row],[Event]]="Goal",Table2[[#This Row],[Hscore]]&amp;"-"&amp;Table2[[#This Row],[Uscore]],"")</f>
        <v>3-4</v>
      </c>
      <c r="U3106">
        <v>1419</v>
      </c>
      <c r="V3106" s="1">
        <f>Table2[[#This Row],[GameTime]]-(Table2[[#This Row],[period]]-1)*1200</f>
        <v>219</v>
      </c>
      <c r="W3106" s="1">
        <f>ROUNDDOWN(Table2[[#This Row],[Time]]/60,0)</f>
        <v>3</v>
      </c>
      <c r="X3106" s="1">
        <f>ROUNDDOWN((Table2[[#This Row],[Time]]/60-Table2[[#This Row],[Time2]])*60,0)</f>
        <v>39</v>
      </c>
      <c r="Y3106" s="1" t="str">
        <f>IF(Table2[[#This Row],[Time2]]&lt;10,0&amp;Table2[[#This Row],[Time2]],Table2[[#This Row],[Time2]])</f>
        <v>03</v>
      </c>
      <c r="Z3106" s="1">
        <f>IF(Table2[[#This Row],[Time3]]&lt;10,0&amp;Table2[[#This Row],[Time3]],Table2[[#This Row],[Time3]])</f>
        <v>39</v>
      </c>
      <c r="AA3106" s="2" t="str">
        <f>Table2[[#This Row],[Time4]]&amp;":"&amp;Table2[[#This Row],[Time5]]</f>
        <v>03:39</v>
      </c>
      <c r="AB3106" s="1" t="str" cm="1">
        <f t="array" ref="AB3106">IFERROR(IF(Table2[[#This Row],[code]]="","",_xlfn.IFS(AND(Table2[[#This Row],[code]]&lt;400,Table2[[#This Row],[code]]&lt;&gt;""),2,Table2[[#This Row],[code]]&gt;500,4)),"")</f>
        <v/>
      </c>
      <c r="AC3106" s="1" t="str">
        <f>IF(Table2[[#This Row],[Event]]="Penalty",Table2[[#This Row],[number]],IF(Table2[[#This Row],[Event]]="Time-Out",401,""))</f>
        <v/>
      </c>
      <c r="AD3106" s="1">
        <f>ROW(A3105)</f>
        <v>3105</v>
      </c>
      <c r="AE3106" s="1">
        <f>COUNTIFS(Table2[GameID],Table2[[#This Row],[GameID]],Table2[Column1],"&lt;="&amp;Table2[[#This Row],[Column1]])-1</f>
        <v>6</v>
      </c>
    </row>
    <row r="3107" spans="1:31" x14ac:dyDescent="0.45">
      <c r="A3107" t="s">
        <v>567</v>
      </c>
      <c r="B3107" t="str">
        <f>_xlfn.TEXTBEFORE(Table2[[#This Row],[Kamp]]," - ")</f>
        <v>Strandby Elling</v>
      </c>
      <c r="C3107" t="str">
        <f>_xlfn.TEXTAFTER(Table2[[#This Row],[Kamp]],"- ")</f>
        <v>Aab</v>
      </c>
      <c r="D3107">
        <v>45249</v>
      </c>
      <c r="E3107">
        <v>75132</v>
      </c>
      <c r="F3107">
        <v>20232024</v>
      </c>
      <c r="G3107" t="s">
        <v>17</v>
      </c>
      <c r="H3107" t="s">
        <v>669</v>
      </c>
      <c r="I3107" t="s">
        <v>677</v>
      </c>
      <c r="J3107">
        <v>2</v>
      </c>
      <c r="K3107">
        <v>31146</v>
      </c>
      <c r="L3107">
        <v>1</v>
      </c>
      <c r="M3107" t="s">
        <v>630</v>
      </c>
      <c r="N3107" t="s">
        <v>132</v>
      </c>
      <c r="O3107" t="s">
        <v>652</v>
      </c>
      <c r="P3107">
        <v>4</v>
      </c>
      <c r="Q3107">
        <v>99</v>
      </c>
      <c r="R3107">
        <f>SUMIFS(Table2[number],Table2[Event],"Goal",Table2[H/U],"HOME",Table2[GameID],Table2[[#This Row],[GameID]],Table2[GameTime],"&lt;="&amp;Table2[[#This Row],[GameTime]])</f>
        <v>3</v>
      </c>
      <c r="S3107">
        <f>SUMIFS(Table2[number],Table2[Event],"Goal",Table2[H/U],"AWAY",Table2[GameID],Table2[[#This Row],[GameID]],Table2[GameTime],"&lt;="&amp;Table2[[#This Row],[GameTime]])</f>
        <v>5</v>
      </c>
      <c r="T3107" t="str">
        <f>IF(Table2[[#This Row],[Event]]="Goal",Table2[[#This Row],[Hscore]]&amp;"-"&amp;Table2[[#This Row],[Uscore]],"")</f>
        <v>3-5</v>
      </c>
      <c r="U3107">
        <v>1477</v>
      </c>
      <c r="V3107" s="1">
        <f>Table2[[#This Row],[GameTime]]-(Table2[[#This Row],[period]]-1)*1200</f>
        <v>277</v>
      </c>
      <c r="W3107" s="1">
        <f>ROUNDDOWN(Table2[[#This Row],[Time]]/60,0)</f>
        <v>4</v>
      </c>
      <c r="X3107" s="1">
        <f>ROUNDDOWN((Table2[[#This Row],[Time]]/60-Table2[[#This Row],[Time2]])*60,0)</f>
        <v>37</v>
      </c>
      <c r="Y3107" s="1" t="str">
        <f>IF(Table2[[#This Row],[Time2]]&lt;10,0&amp;Table2[[#This Row],[Time2]],Table2[[#This Row],[Time2]])</f>
        <v>04</v>
      </c>
      <c r="Z3107" s="1">
        <f>IF(Table2[[#This Row],[Time3]]&lt;10,0&amp;Table2[[#This Row],[Time3]],Table2[[#This Row],[Time3]])</f>
        <v>37</v>
      </c>
      <c r="AA3107" s="2" t="str">
        <f>Table2[[#This Row],[Time4]]&amp;":"&amp;Table2[[#This Row],[Time5]]</f>
        <v>04:37</v>
      </c>
      <c r="AB3107" s="1" t="str" cm="1">
        <f t="array" ref="AB3107">IFERROR(IF(Table2[[#This Row],[code]]="","",_xlfn.IFS(AND(Table2[[#This Row],[code]]&lt;400,Table2[[#This Row],[code]]&lt;&gt;""),2,Table2[[#This Row],[code]]&gt;500,4)),"")</f>
        <v/>
      </c>
      <c r="AC3107" s="1" t="str">
        <f>IF(Table2[[#This Row],[Event]]="Penalty",Table2[[#This Row],[number]],IF(Table2[[#This Row],[Event]]="Time-Out",401,""))</f>
        <v/>
      </c>
      <c r="AD3107" s="1">
        <f>ROW(A3106)</f>
        <v>3106</v>
      </c>
      <c r="AE3107" s="1">
        <f>COUNTIFS(Table2[GameID],Table2[[#This Row],[GameID]],Table2[Column1],"&lt;="&amp;Table2[[#This Row],[Column1]])-1</f>
        <v>7</v>
      </c>
    </row>
    <row r="3108" spans="1:31" x14ac:dyDescent="0.45">
      <c r="A3108" t="s">
        <v>567</v>
      </c>
      <c r="B3108" t="str">
        <f>_xlfn.TEXTBEFORE(Table2[[#This Row],[Kamp]]," - ")</f>
        <v>Strandby Elling</v>
      </c>
      <c r="C3108" t="str">
        <f>_xlfn.TEXTAFTER(Table2[[#This Row],[Kamp]],"- ")</f>
        <v>Aab</v>
      </c>
      <c r="D3108">
        <v>45249</v>
      </c>
      <c r="E3108">
        <v>75132</v>
      </c>
      <c r="F3108">
        <v>20232024</v>
      </c>
      <c r="G3108" t="s">
        <v>17</v>
      </c>
      <c r="H3108" t="s">
        <v>671</v>
      </c>
      <c r="I3108" t="s">
        <v>678</v>
      </c>
      <c r="J3108">
        <v>2</v>
      </c>
      <c r="K3108">
        <v>31148</v>
      </c>
      <c r="L3108">
        <v>201</v>
      </c>
      <c r="M3108" t="s">
        <v>631</v>
      </c>
      <c r="N3108" t="s">
        <v>568</v>
      </c>
      <c r="O3108" t="s">
        <v>634</v>
      </c>
      <c r="P3108">
        <v>15</v>
      </c>
      <c r="Q3108" t="s">
        <v>634</v>
      </c>
      <c r="R3108">
        <f>SUMIFS(Table2[number],Table2[Event],"Goal",Table2[H/U],"HOME",Table2[GameID],Table2[[#This Row],[GameID]],Table2[GameTime],"&lt;="&amp;Table2[[#This Row],[GameTime]])</f>
        <v>3</v>
      </c>
      <c r="S3108">
        <f>SUMIFS(Table2[number],Table2[Event],"Goal",Table2[H/U],"AWAY",Table2[GameID],Table2[[#This Row],[GameID]],Table2[GameTime],"&lt;="&amp;Table2[[#This Row],[GameTime]])</f>
        <v>5</v>
      </c>
      <c r="T3108" t="str">
        <f>IF(Table2[[#This Row],[Event]]="Goal",Table2[[#This Row],[Hscore]]&amp;"-"&amp;Table2[[#This Row],[Uscore]],"")</f>
        <v/>
      </c>
      <c r="U3108">
        <v>1661</v>
      </c>
      <c r="V3108" s="1">
        <f>Table2[[#This Row],[GameTime]]-(Table2[[#This Row],[period]]-1)*1200</f>
        <v>461</v>
      </c>
      <c r="W3108" s="1">
        <f>ROUNDDOWN(Table2[[#This Row],[Time]]/60,0)</f>
        <v>7</v>
      </c>
      <c r="X3108" s="1">
        <f>ROUNDDOWN((Table2[[#This Row],[Time]]/60-Table2[[#This Row],[Time2]])*60,0)</f>
        <v>41</v>
      </c>
      <c r="Y3108" s="1" t="str">
        <f>IF(Table2[[#This Row],[Time2]]&lt;10,0&amp;Table2[[#This Row],[Time2]],Table2[[#This Row],[Time2]])</f>
        <v>07</v>
      </c>
      <c r="Z3108" s="1">
        <f>IF(Table2[[#This Row],[Time3]]&lt;10,0&amp;Table2[[#This Row],[Time3]],Table2[[#This Row],[Time3]])</f>
        <v>41</v>
      </c>
      <c r="AA3108" s="2" t="str">
        <f>Table2[[#This Row],[Time4]]&amp;":"&amp;Table2[[#This Row],[Time5]]</f>
        <v>07:41</v>
      </c>
      <c r="AB3108" s="1" cm="1">
        <f t="array" ref="AB3108">IFERROR(IF(Table2[[#This Row],[code]]="","",_xlfn.IFS(AND(Table2[[#This Row],[code]]&lt;400,Table2[[#This Row],[code]]&lt;&gt;""),2,Table2[[#This Row],[code]]&gt;500,4)),"")</f>
        <v>2</v>
      </c>
      <c r="AC3108" s="1">
        <f>IF(Table2[[#This Row],[Event]]="Penalty",Table2[[#This Row],[number]],IF(Table2[[#This Row],[Event]]="Time-Out",401,""))</f>
        <v>201</v>
      </c>
      <c r="AD3108" s="1">
        <f>ROW(A3107)</f>
        <v>3107</v>
      </c>
      <c r="AE3108" s="1">
        <f>COUNTIFS(Table2[GameID],Table2[[#This Row],[GameID]],Table2[Column1],"&lt;="&amp;Table2[[#This Row],[Column1]])-1</f>
        <v>8</v>
      </c>
    </row>
    <row r="3109" spans="1:31" x14ac:dyDescent="0.45">
      <c r="A3109" t="s">
        <v>567</v>
      </c>
      <c r="B3109" t="str">
        <f>_xlfn.TEXTBEFORE(Table2[[#This Row],[Kamp]]," - ")</f>
        <v>Strandby Elling</v>
      </c>
      <c r="C3109" t="str">
        <f>_xlfn.TEXTAFTER(Table2[[#This Row],[Kamp]],"- ")</f>
        <v>Aab</v>
      </c>
      <c r="D3109">
        <v>45249</v>
      </c>
      <c r="E3109">
        <v>75132</v>
      </c>
      <c r="F3109">
        <v>20232024</v>
      </c>
      <c r="G3109" t="s">
        <v>17</v>
      </c>
      <c r="H3109" t="s">
        <v>669</v>
      </c>
      <c r="I3109" t="s">
        <v>677</v>
      </c>
      <c r="J3109">
        <v>2</v>
      </c>
      <c r="K3109">
        <v>31146</v>
      </c>
      <c r="L3109">
        <v>201</v>
      </c>
      <c r="M3109" t="s">
        <v>631</v>
      </c>
      <c r="N3109" t="s">
        <v>132</v>
      </c>
      <c r="O3109" t="s">
        <v>634</v>
      </c>
      <c r="P3109">
        <v>4</v>
      </c>
      <c r="Q3109" t="s">
        <v>634</v>
      </c>
      <c r="R3109">
        <f>SUMIFS(Table2[number],Table2[Event],"Goal",Table2[H/U],"HOME",Table2[GameID],Table2[[#This Row],[GameID]],Table2[GameTime],"&lt;="&amp;Table2[[#This Row],[GameTime]])</f>
        <v>3</v>
      </c>
      <c r="S3109">
        <f>SUMIFS(Table2[number],Table2[Event],"Goal",Table2[H/U],"AWAY",Table2[GameID],Table2[[#This Row],[GameID]],Table2[GameTime],"&lt;="&amp;Table2[[#This Row],[GameTime]])</f>
        <v>5</v>
      </c>
      <c r="T3109" t="str">
        <f>IF(Table2[[#This Row],[Event]]="Goal",Table2[[#This Row],[Hscore]]&amp;"-"&amp;Table2[[#This Row],[Uscore]],"")</f>
        <v/>
      </c>
      <c r="U3109">
        <v>1748</v>
      </c>
      <c r="V3109" s="1">
        <f>Table2[[#This Row],[GameTime]]-(Table2[[#This Row],[period]]-1)*1200</f>
        <v>548</v>
      </c>
      <c r="W3109" s="1">
        <f>ROUNDDOWN(Table2[[#This Row],[Time]]/60,0)</f>
        <v>9</v>
      </c>
      <c r="X3109" s="1">
        <f>ROUNDDOWN((Table2[[#This Row],[Time]]/60-Table2[[#This Row],[Time2]])*60,0)</f>
        <v>7</v>
      </c>
      <c r="Y3109" s="1" t="str">
        <f>IF(Table2[[#This Row],[Time2]]&lt;10,0&amp;Table2[[#This Row],[Time2]],Table2[[#This Row],[Time2]])</f>
        <v>09</v>
      </c>
      <c r="Z3109" s="1" t="str">
        <f>IF(Table2[[#This Row],[Time3]]&lt;10,0&amp;Table2[[#This Row],[Time3]],Table2[[#This Row],[Time3]])</f>
        <v>07</v>
      </c>
      <c r="AA3109" s="2" t="str">
        <f>Table2[[#This Row],[Time4]]&amp;":"&amp;Table2[[#This Row],[Time5]]</f>
        <v>09:07</v>
      </c>
      <c r="AB3109" s="1" cm="1">
        <f t="array" ref="AB3109">IFERROR(IF(Table2[[#This Row],[code]]="","",_xlfn.IFS(AND(Table2[[#This Row],[code]]&lt;400,Table2[[#This Row],[code]]&lt;&gt;""),2,Table2[[#This Row],[code]]&gt;500,4)),"")</f>
        <v>2</v>
      </c>
      <c r="AC3109" s="1">
        <f>IF(Table2[[#This Row],[Event]]="Penalty",Table2[[#This Row],[number]],IF(Table2[[#This Row],[Event]]="Time-Out",401,""))</f>
        <v>201</v>
      </c>
      <c r="AD3109" s="1">
        <f>ROW(A3108)</f>
        <v>3108</v>
      </c>
      <c r="AE3109" s="1">
        <f>COUNTIFS(Table2[GameID],Table2[[#This Row],[GameID]],Table2[Column1],"&lt;="&amp;Table2[[#This Row],[Column1]])-1</f>
        <v>9</v>
      </c>
    </row>
    <row r="3110" spans="1:31" x14ac:dyDescent="0.45">
      <c r="A3110" t="s">
        <v>567</v>
      </c>
      <c r="B3110" t="str">
        <f>_xlfn.TEXTBEFORE(Table2[[#This Row],[Kamp]]," - ")</f>
        <v>Strandby Elling</v>
      </c>
      <c r="C3110" t="str">
        <f>_xlfn.TEXTAFTER(Table2[[#This Row],[Kamp]],"- ")</f>
        <v>Aab</v>
      </c>
      <c r="D3110">
        <v>45249</v>
      </c>
      <c r="E3110">
        <v>75132</v>
      </c>
      <c r="F3110">
        <v>20232024</v>
      </c>
      <c r="G3110" t="s">
        <v>17</v>
      </c>
      <c r="H3110" t="s">
        <v>671</v>
      </c>
      <c r="I3110" t="s">
        <v>678</v>
      </c>
      <c r="J3110">
        <v>2</v>
      </c>
      <c r="K3110">
        <v>31148</v>
      </c>
      <c r="L3110">
        <v>1</v>
      </c>
      <c r="M3110" t="s">
        <v>630</v>
      </c>
      <c r="N3110" t="s">
        <v>471</v>
      </c>
      <c r="O3110" t="s">
        <v>474</v>
      </c>
      <c r="P3110">
        <v>5</v>
      </c>
      <c r="Q3110">
        <v>20</v>
      </c>
      <c r="R3110">
        <f>SUMIFS(Table2[number],Table2[Event],"Goal",Table2[H/U],"HOME",Table2[GameID],Table2[[#This Row],[GameID]],Table2[GameTime],"&lt;="&amp;Table2[[#This Row],[GameTime]])</f>
        <v>4</v>
      </c>
      <c r="S3110">
        <f>SUMIFS(Table2[number],Table2[Event],"Goal",Table2[H/U],"AWAY",Table2[GameID],Table2[[#This Row],[GameID]],Table2[GameTime],"&lt;="&amp;Table2[[#This Row],[GameTime]])</f>
        <v>5</v>
      </c>
      <c r="T3110" t="str">
        <f>IF(Table2[[#This Row],[Event]]="Goal",Table2[[#This Row],[Hscore]]&amp;"-"&amp;Table2[[#This Row],[Uscore]],"")</f>
        <v>4-5</v>
      </c>
      <c r="U3110">
        <v>1994</v>
      </c>
      <c r="V3110" s="1">
        <f>Table2[[#This Row],[GameTime]]-(Table2[[#This Row],[period]]-1)*1200</f>
        <v>794</v>
      </c>
      <c r="W3110" s="1">
        <f>ROUNDDOWN(Table2[[#This Row],[Time]]/60,0)</f>
        <v>13</v>
      </c>
      <c r="X3110" s="1">
        <f>ROUNDDOWN((Table2[[#This Row],[Time]]/60-Table2[[#This Row],[Time2]])*60,0)</f>
        <v>14</v>
      </c>
      <c r="Y3110" s="1">
        <f>IF(Table2[[#This Row],[Time2]]&lt;10,0&amp;Table2[[#This Row],[Time2]],Table2[[#This Row],[Time2]])</f>
        <v>13</v>
      </c>
      <c r="Z3110" s="1">
        <f>IF(Table2[[#This Row],[Time3]]&lt;10,0&amp;Table2[[#This Row],[Time3]],Table2[[#This Row],[Time3]])</f>
        <v>14</v>
      </c>
      <c r="AA3110" s="2" t="str">
        <f>Table2[[#This Row],[Time4]]&amp;":"&amp;Table2[[#This Row],[Time5]]</f>
        <v>13:14</v>
      </c>
      <c r="AB3110" s="1" t="str" cm="1">
        <f t="array" ref="AB3110">IFERROR(IF(Table2[[#This Row],[code]]="","",_xlfn.IFS(AND(Table2[[#This Row],[code]]&lt;400,Table2[[#This Row],[code]]&lt;&gt;""),2,Table2[[#This Row],[code]]&gt;500,4)),"")</f>
        <v/>
      </c>
      <c r="AC3110" s="1" t="str">
        <f>IF(Table2[[#This Row],[Event]]="Penalty",Table2[[#This Row],[number]],IF(Table2[[#This Row],[Event]]="Time-Out",401,""))</f>
        <v/>
      </c>
      <c r="AD3110" s="1">
        <f>ROW(A3109)</f>
        <v>3109</v>
      </c>
      <c r="AE3110" s="1">
        <f>COUNTIFS(Table2[GameID],Table2[[#This Row],[GameID]],Table2[Column1],"&lt;="&amp;Table2[[#This Row],[Column1]])-1</f>
        <v>10</v>
      </c>
    </row>
    <row r="3111" spans="1:31" x14ac:dyDescent="0.45">
      <c r="A3111" t="s">
        <v>567</v>
      </c>
      <c r="B3111" t="str">
        <f>_xlfn.TEXTBEFORE(Table2[[#This Row],[Kamp]]," - ")</f>
        <v>Strandby Elling</v>
      </c>
      <c r="C3111" t="str">
        <f>_xlfn.TEXTAFTER(Table2[[#This Row],[Kamp]],"- ")</f>
        <v>Aab</v>
      </c>
      <c r="D3111">
        <v>45249</v>
      </c>
      <c r="E3111">
        <v>75132</v>
      </c>
      <c r="F3111">
        <v>20232024</v>
      </c>
      <c r="G3111" t="s">
        <v>17</v>
      </c>
      <c r="H3111" t="s">
        <v>669</v>
      </c>
      <c r="I3111" t="s">
        <v>677</v>
      </c>
      <c r="J3111">
        <v>3</v>
      </c>
      <c r="K3111">
        <v>31146</v>
      </c>
      <c r="L3111">
        <v>1</v>
      </c>
      <c r="M3111" t="s">
        <v>630</v>
      </c>
      <c r="N3111" t="s">
        <v>651</v>
      </c>
      <c r="O3111" t="s">
        <v>264</v>
      </c>
      <c r="P3111">
        <v>25</v>
      </c>
      <c r="Q3111">
        <v>10</v>
      </c>
      <c r="R3111">
        <f>SUMIFS(Table2[number],Table2[Event],"Goal",Table2[H/U],"HOME",Table2[GameID],Table2[[#This Row],[GameID]],Table2[GameTime],"&lt;="&amp;Table2[[#This Row],[GameTime]])</f>
        <v>4</v>
      </c>
      <c r="S3111">
        <f>SUMIFS(Table2[number],Table2[Event],"Goal",Table2[H/U],"AWAY",Table2[GameID],Table2[[#This Row],[GameID]],Table2[GameTime],"&lt;="&amp;Table2[[#This Row],[GameTime]])</f>
        <v>6</v>
      </c>
      <c r="T3111" t="str">
        <f>IF(Table2[[#This Row],[Event]]="Goal",Table2[[#This Row],[Hscore]]&amp;"-"&amp;Table2[[#This Row],[Uscore]],"")</f>
        <v>4-6</v>
      </c>
      <c r="U3111">
        <v>2448</v>
      </c>
      <c r="V3111" s="1">
        <f>Table2[[#This Row],[GameTime]]-(Table2[[#This Row],[period]]-1)*1200</f>
        <v>48</v>
      </c>
      <c r="W3111" s="1">
        <f>ROUNDDOWN(Table2[[#This Row],[Time]]/60,0)</f>
        <v>0</v>
      </c>
      <c r="X3111" s="1">
        <f>ROUNDDOWN((Table2[[#This Row],[Time]]/60-Table2[[#This Row],[Time2]])*60,0)</f>
        <v>48</v>
      </c>
      <c r="Y3111" s="1" t="str">
        <f>IF(Table2[[#This Row],[Time2]]&lt;10,0&amp;Table2[[#This Row],[Time2]],Table2[[#This Row],[Time2]])</f>
        <v>00</v>
      </c>
      <c r="Z3111" s="1">
        <f>IF(Table2[[#This Row],[Time3]]&lt;10,0&amp;Table2[[#This Row],[Time3]],Table2[[#This Row],[Time3]])</f>
        <v>48</v>
      </c>
      <c r="AA3111" s="2" t="str">
        <f>Table2[[#This Row],[Time4]]&amp;":"&amp;Table2[[#This Row],[Time5]]</f>
        <v>00:48</v>
      </c>
      <c r="AB3111" s="1" t="str" cm="1">
        <f t="array" ref="AB3111">IFERROR(IF(Table2[[#This Row],[code]]="","",_xlfn.IFS(AND(Table2[[#This Row],[code]]&lt;400,Table2[[#This Row],[code]]&lt;&gt;""),2,Table2[[#This Row],[code]]&gt;500,4)),"")</f>
        <v/>
      </c>
      <c r="AC3111" s="1" t="str">
        <f>IF(Table2[[#This Row],[Event]]="Penalty",Table2[[#This Row],[number]],IF(Table2[[#This Row],[Event]]="Time-Out",401,""))</f>
        <v/>
      </c>
      <c r="AD3111" s="1">
        <f>ROW(A3110)</f>
        <v>3110</v>
      </c>
      <c r="AE3111" s="1">
        <f>COUNTIFS(Table2[GameID],Table2[[#This Row],[GameID]],Table2[Column1],"&lt;="&amp;Table2[[#This Row],[Column1]])-1</f>
        <v>11</v>
      </c>
    </row>
    <row r="3112" spans="1:31" x14ac:dyDescent="0.45">
      <c r="A3112" t="s">
        <v>567</v>
      </c>
      <c r="B3112" t="str">
        <f>_xlfn.TEXTBEFORE(Table2[[#This Row],[Kamp]]," - ")</f>
        <v>Strandby Elling</v>
      </c>
      <c r="C3112" t="str">
        <f>_xlfn.TEXTAFTER(Table2[[#This Row],[Kamp]],"- ")</f>
        <v>Aab</v>
      </c>
      <c r="D3112">
        <v>45249</v>
      </c>
      <c r="E3112">
        <v>75132</v>
      </c>
      <c r="F3112">
        <v>20232024</v>
      </c>
      <c r="G3112" t="s">
        <v>17</v>
      </c>
      <c r="H3112" t="s">
        <v>669</v>
      </c>
      <c r="I3112" t="s">
        <v>677</v>
      </c>
      <c r="J3112">
        <v>3</v>
      </c>
      <c r="K3112">
        <v>31146</v>
      </c>
      <c r="L3112">
        <v>207</v>
      </c>
      <c r="M3112" t="s">
        <v>631</v>
      </c>
      <c r="N3112" t="s">
        <v>140</v>
      </c>
      <c r="O3112" t="s">
        <v>634</v>
      </c>
      <c r="P3112">
        <v>60</v>
      </c>
      <c r="Q3112" t="s">
        <v>634</v>
      </c>
      <c r="R3112">
        <f>SUMIFS(Table2[number],Table2[Event],"Goal",Table2[H/U],"HOME",Table2[GameID],Table2[[#This Row],[GameID]],Table2[GameTime],"&lt;="&amp;Table2[[#This Row],[GameTime]])</f>
        <v>4</v>
      </c>
      <c r="S3112">
        <f>SUMIFS(Table2[number],Table2[Event],"Goal",Table2[H/U],"AWAY",Table2[GameID],Table2[[#This Row],[GameID]],Table2[GameTime],"&lt;="&amp;Table2[[#This Row],[GameTime]])</f>
        <v>6</v>
      </c>
      <c r="T3112" t="str">
        <f>IF(Table2[[#This Row],[Event]]="Goal",Table2[[#This Row],[Hscore]]&amp;"-"&amp;Table2[[#This Row],[Uscore]],"")</f>
        <v/>
      </c>
      <c r="U3112">
        <v>2467</v>
      </c>
      <c r="V3112" s="1">
        <f>Table2[[#This Row],[GameTime]]-(Table2[[#This Row],[period]]-1)*1200</f>
        <v>67</v>
      </c>
      <c r="W3112" s="1">
        <f>ROUNDDOWN(Table2[[#This Row],[Time]]/60,0)</f>
        <v>1</v>
      </c>
      <c r="X3112" s="1">
        <f>ROUNDDOWN((Table2[[#This Row],[Time]]/60-Table2[[#This Row],[Time2]])*60,0)</f>
        <v>7</v>
      </c>
      <c r="Y3112" s="1" t="str">
        <f>IF(Table2[[#This Row],[Time2]]&lt;10,0&amp;Table2[[#This Row],[Time2]],Table2[[#This Row],[Time2]])</f>
        <v>01</v>
      </c>
      <c r="Z3112" s="1" t="str">
        <f>IF(Table2[[#This Row],[Time3]]&lt;10,0&amp;Table2[[#This Row],[Time3]],Table2[[#This Row],[Time3]])</f>
        <v>07</v>
      </c>
      <c r="AA3112" s="2" t="str">
        <f>Table2[[#This Row],[Time4]]&amp;":"&amp;Table2[[#This Row],[Time5]]</f>
        <v>01:07</v>
      </c>
      <c r="AB3112" s="1" cm="1">
        <f t="array" ref="AB3112">IFERROR(IF(Table2[[#This Row],[code]]="","",_xlfn.IFS(AND(Table2[[#This Row],[code]]&lt;400,Table2[[#This Row],[code]]&lt;&gt;""),2,Table2[[#This Row],[code]]&gt;500,4)),"")</f>
        <v>2</v>
      </c>
      <c r="AC3112" s="1">
        <f>IF(Table2[[#This Row],[Event]]="Penalty",Table2[[#This Row],[number]],IF(Table2[[#This Row],[Event]]="Time-Out",401,""))</f>
        <v>207</v>
      </c>
      <c r="AD3112" s="1">
        <f>ROW(A3111)</f>
        <v>3111</v>
      </c>
      <c r="AE3112" s="1">
        <f>COUNTIFS(Table2[GameID],Table2[[#This Row],[GameID]],Table2[Column1],"&lt;="&amp;Table2[[#This Row],[Column1]])-1</f>
        <v>12</v>
      </c>
    </row>
    <row r="3113" spans="1:31" x14ac:dyDescent="0.45">
      <c r="A3113" t="s">
        <v>567</v>
      </c>
      <c r="B3113" t="str">
        <f>_xlfn.TEXTBEFORE(Table2[[#This Row],[Kamp]]," - ")</f>
        <v>Strandby Elling</v>
      </c>
      <c r="C3113" t="str">
        <f>_xlfn.TEXTAFTER(Table2[[#This Row],[Kamp]],"- ")</f>
        <v>Aab</v>
      </c>
      <c r="D3113">
        <v>45249</v>
      </c>
      <c r="E3113">
        <v>75132</v>
      </c>
      <c r="F3113">
        <v>20232024</v>
      </c>
      <c r="G3113" t="s">
        <v>17</v>
      </c>
      <c r="H3113" t="s">
        <v>671</v>
      </c>
      <c r="I3113" t="s">
        <v>678</v>
      </c>
      <c r="J3113">
        <v>3</v>
      </c>
      <c r="K3113">
        <v>31148</v>
      </c>
      <c r="L3113">
        <v>207</v>
      </c>
      <c r="M3113" t="s">
        <v>631</v>
      </c>
      <c r="N3113" t="s">
        <v>479</v>
      </c>
      <c r="O3113" t="s">
        <v>634</v>
      </c>
      <c r="P3113">
        <v>90</v>
      </c>
      <c r="Q3113" t="s">
        <v>634</v>
      </c>
      <c r="R3113">
        <f>SUMIFS(Table2[number],Table2[Event],"Goal",Table2[H/U],"HOME",Table2[GameID],Table2[[#This Row],[GameID]],Table2[GameTime],"&lt;="&amp;Table2[[#This Row],[GameTime]])</f>
        <v>4</v>
      </c>
      <c r="S3113">
        <f>SUMIFS(Table2[number],Table2[Event],"Goal",Table2[H/U],"AWAY",Table2[GameID],Table2[[#This Row],[GameID]],Table2[GameTime],"&lt;="&amp;Table2[[#This Row],[GameTime]])</f>
        <v>6</v>
      </c>
      <c r="T3113" t="str">
        <f>IF(Table2[[#This Row],[Event]]="Goal",Table2[[#This Row],[Hscore]]&amp;"-"&amp;Table2[[#This Row],[Uscore]],"")</f>
        <v/>
      </c>
      <c r="U3113">
        <v>2805</v>
      </c>
      <c r="V3113" s="1">
        <f>Table2[[#This Row],[GameTime]]-(Table2[[#This Row],[period]]-1)*1200</f>
        <v>405</v>
      </c>
      <c r="W3113" s="1">
        <f>ROUNDDOWN(Table2[[#This Row],[Time]]/60,0)</f>
        <v>6</v>
      </c>
      <c r="X3113" s="1">
        <f>ROUNDDOWN((Table2[[#This Row],[Time]]/60-Table2[[#This Row],[Time2]])*60,0)</f>
        <v>45</v>
      </c>
      <c r="Y3113" s="1" t="str">
        <f>IF(Table2[[#This Row],[Time2]]&lt;10,0&amp;Table2[[#This Row],[Time2]],Table2[[#This Row],[Time2]])</f>
        <v>06</v>
      </c>
      <c r="Z3113" s="1">
        <f>IF(Table2[[#This Row],[Time3]]&lt;10,0&amp;Table2[[#This Row],[Time3]],Table2[[#This Row],[Time3]])</f>
        <v>45</v>
      </c>
      <c r="AA3113" s="2" t="str">
        <f>Table2[[#This Row],[Time4]]&amp;":"&amp;Table2[[#This Row],[Time5]]</f>
        <v>06:45</v>
      </c>
      <c r="AB3113" s="1" cm="1">
        <f t="array" ref="AB3113">IFERROR(IF(Table2[[#This Row],[code]]="","",_xlfn.IFS(AND(Table2[[#This Row],[code]]&lt;400,Table2[[#This Row],[code]]&lt;&gt;""),2,Table2[[#This Row],[code]]&gt;500,4)),"")</f>
        <v>2</v>
      </c>
      <c r="AC3113" s="1">
        <f>IF(Table2[[#This Row],[Event]]="Penalty",Table2[[#This Row],[number]],IF(Table2[[#This Row],[Event]]="Time-Out",401,""))</f>
        <v>207</v>
      </c>
      <c r="AD3113" s="1">
        <f>ROW(A3112)</f>
        <v>3112</v>
      </c>
      <c r="AE3113" s="1">
        <f>COUNTIFS(Table2[GameID],Table2[[#This Row],[GameID]],Table2[Column1],"&lt;="&amp;Table2[[#This Row],[Column1]])-1</f>
        <v>13</v>
      </c>
    </row>
    <row r="3114" spans="1:31" x14ac:dyDescent="0.45">
      <c r="A3114" t="s">
        <v>567</v>
      </c>
      <c r="B3114" t="str">
        <f>_xlfn.TEXTBEFORE(Table2[[#This Row],[Kamp]]," - ")</f>
        <v>Strandby Elling</v>
      </c>
      <c r="C3114" t="str">
        <f>_xlfn.TEXTAFTER(Table2[[#This Row],[Kamp]],"- ")</f>
        <v>Aab</v>
      </c>
      <c r="D3114">
        <v>45249</v>
      </c>
      <c r="E3114">
        <v>75132</v>
      </c>
      <c r="F3114">
        <v>20232024</v>
      </c>
      <c r="G3114" t="s">
        <v>17</v>
      </c>
      <c r="H3114" t="s">
        <v>669</v>
      </c>
      <c r="I3114" t="s">
        <v>677</v>
      </c>
      <c r="J3114">
        <v>3</v>
      </c>
      <c r="K3114">
        <v>31146</v>
      </c>
      <c r="L3114">
        <v>1</v>
      </c>
      <c r="M3114" t="s">
        <v>630</v>
      </c>
      <c r="N3114" t="s">
        <v>264</v>
      </c>
      <c r="O3114" t="s">
        <v>132</v>
      </c>
      <c r="P3114">
        <v>10</v>
      </c>
      <c r="Q3114">
        <v>4</v>
      </c>
      <c r="R3114">
        <f>SUMIFS(Table2[number],Table2[Event],"Goal",Table2[H/U],"HOME",Table2[GameID],Table2[[#This Row],[GameID]],Table2[GameTime],"&lt;="&amp;Table2[[#This Row],[GameTime]])</f>
        <v>4</v>
      </c>
      <c r="S3114">
        <f>SUMIFS(Table2[number],Table2[Event],"Goal",Table2[H/U],"AWAY",Table2[GameID],Table2[[#This Row],[GameID]],Table2[GameTime],"&lt;="&amp;Table2[[#This Row],[GameTime]])</f>
        <v>7</v>
      </c>
      <c r="T3114" t="str">
        <f>IF(Table2[[#This Row],[Event]]="Goal",Table2[[#This Row],[Hscore]]&amp;"-"&amp;Table2[[#This Row],[Uscore]],"")</f>
        <v>4-7</v>
      </c>
      <c r="U3114">
        <v>2900</v>
      </c>
      <c r="V3114" s="1">
        <f>Table2[[#This Row],[GameTime]]-(Table2[[#This Row],[period]]-1)*1200</f>
        <v>500</v>
      </c>
      <c r="W3114" s="1">
        <f>ROUNDDOWN(Table2[[#This Row],[Time]]/60,0)</f>
        <v>8</v>
      </c>
      <c r="X3114" s="1">
        <f>ROUNDDOWN((Table2[[#This Row],[Time]]/60-Table2[[#This Row],[Time2]])*60,0)</f>
        <v>20</v>
      </c>
      <c r="Y3114" s="1" t="str">
        <f>IF(Table2[[#This Row],[Time2]]&lt;10,0&amp;Table2[[#This Row],[Time2]],Table2[[#This Row],[Time2]])</f>
        <v>08</v>
      </c>
      <c r="Z3114" s="1">
        <f>IF(Table2[[#This Row],[Time3]]&lt;10,0&amp;Table2[[#This Row],[Time3]],Table2[[#This Row],[Time3]])</f>
        <v>20</v>
      </c>
      <c r="AA3114" s="2" t="str">
        <f>Table2[[#This Row],[Time4]]&amp;":"&amp;Table2[[#This Row],[Time5]]</f>
        <v>08:20</v>
      </c>
      <c r="AB3114" s="1" t="str" cm="1">
        <f t="array" ref="AB3114">IFERROR(IF(Table2[[#This Row],[code]]="","",_xlfn.IFS(AND(Table2[[#This Row],[code]]&lt;400,Table2[[#This Row],[code]]&lt;&gt;""),2,Table2[[#This Row],[code]]&gt;500,4)),"")</f>
        <v/>
      </c>
      <c r="AC3114" s="1" t="str">
        <f>IF(Table2[[#This Row],[Event]]="Penalty",Table2[[#This Row],[number]],IF(Table2[[#This Row],[Event]]="Time-Out",401,""))</f>
        <v/>
      </c>
      <c r="AD3114" s="1">
        <f>ROW(A3113)</f>
        <v>3113</v>
      </c>
      <c r="AE3114" s="1">
        <f>COUNTIFS(Table2[GameID],Table2[[#This Row],[GameID]],Table2[Column1],"&lt;="&amp;Table2[[#This Row],[Column1]])-1</f>
        <v>14</v>
      </c>
    </row>
    <row r="3115" spans="1:31" x14ac:dyDescent="0.45">
      <c r="A3115" t="s">
        <v>567</v>
      </c>
      <c r="B3115" t="str">
        <f>_xlfn.TEXTBEFORE(Table2[[#This Row],[Kamp]]," - ")</f>
        <v>Strandby Elling</v>
      </c>
      <c r="C3115" t="str">
        <f>_xlfn.TEXTAFTER(Table2[[#This Row],[Kamp]],"- ")</f>
        <v>Aab</v>
      </c>
      <c r="D3115">
        <v>45249</v>
      </c>
      <c r="E3115">
        <v>75132</v>
      </c>
      <c r="F3115">
        <v>20232024</v>
      </c>
      <c r="G3115" t="s">
        <v>17</v>
      </c>
      <c r="H3115" t="s">
        <v>669</v>
      </c>
      <c r="I3115" t="s">
        <v>677</v>
      </c>
      <c r="J3115">
        <v>3</v>
      </c>
      <c r="K3115">
        <v>31146</v>
      </c>
      <c r="L3115">
        <v>1</v>
      </c>
      <c r="M3115" t="s">
        <v>630</v>
      </c>
      <c r="N3115" t="s">
        <v>651</v>
      </c>
      <c r="O3115" t="s">
        <v>517</v>
      </c>
      <c r="P3115">
        <v>25</v>
      </c>
      <c r="Q3115">
        <v>51</v>
      </c>
      <c r="R3115">
        <f>SUMIFS(Table2[number],Table2[Event],"Goal",Table2[H/U],"HOME",Table2[GameID],Table2[[#This Row],[GameID]],Table2[GameTime],"&lt;="&amp;Table2[[#This Row],[GameTime]])</f>
        <v>4</v>
      </c>
      <c r="S3115">
        <f>SUMIFS(Table2[number],Table2[Event],"Goal",Table2[H/U],"AWAY",Table2[GameID],Table2[[#This Row],[GameID]],Table2[GameTime],"&lt;="&amp;Table2[[#This Row],[GameTime]])</f>
        <v>8</v>
      </c>
      <c r="T3115" t="str">
        <f>IF(Table2[[#This Row],[Event]]="Goal",Table2[[#This Row],[Hscore]]&amp;"-"&amp;Table2[[#This Row],[Uscore]],"")</f>
        <v>4-8</v>
      </c>
      <c r="U3115">
        <v>3059</v>
      </c>
      <c r="V3115" s="1">
        <f>Table2[[#This Row],[GameTime]]-(Table2[[#This Row],[period]]-1)*1200</f>
        <v>659</v>
      </c>
      <c r="W3115" s="1">
        <f>ROUNDDOWN(Table2[[#This Row],[Time]]/60,0)</f>
        <v>10</v>
      </c>
      <c r="X3115" s="1">
        <f>ROUNDDOWN((Table2[[#This Row],[Time]]/60-Table2[[#This Row],[Time2]])*60,0)</f>
        <v>59</v>
      </c>
      <c r="Y3115" s="1">
        <f>IF(Table2[[#This Row],[Time2]]&lt;10,0&amp;Table2[[#This Row],[Time2]],Table2[[#This Row],[Time2]])</f>
        <v>10</v>
      </c>
      <c r="Z3115" s="1">
        <f>IF(Table2[[#This Row],[Time3]]&lt;10,0&amp;Table2[[#This Row],[Time3]],Table2[[#This Row],[Time3]])</f>
        <v>59</v>
      </c>
      <c r="AA3115" s="2" t="str">
        <f>Table2[[#This Row],[Time4]]&amp;":"&amp;Table2[[#This Row],[Time5]]</f>
        <v>10:59</v>
      </c>
      <c r="AB3115" s="1" t="str" cm="1">
        <f t="array" ref="AB3115">IFERROR(IF(Table2[[#This Row],[code]]="","",_xlfn.IFS(AND(Table2[[#This Row],[code]]&lt;400,Table2[[#This Row],[code]]&lt;&gt;""),2,Table2[[#This Row],[code]]&gt;500,4)),"")</f>
        <v/>
      </c>
      <c r="AC3115" s="1" t="str">
        <f>IF(Table2[[#This Row],[Event]]="Penalty",Table2[[#This Row],[number]],IF(Table2[[#This Row],[Event]]="Time-Out",401,""))</f>
        <v/>
      </c>
      <c r="AD3115" s="1">
        <f>ROW(A3114)</f>
        <v>3114</v>
      </c>
      <c r="AE3115" s="1">
        <f>COUNTIFS(Table2[GameID],Table2[[#This Row],[GameID]],Table2[Column1],"&lt;="&amp;Table2[[#This Row],[Column1]])-1</f>
        <v>15</v>
      </c>
    </row>
    <row r="3116" spans="1:31" x14ac:dyDescent="0.45">
      <c r="A3116" t="s">
        <v>567</v>
      </c>
      <c r="B3116" t="str">
        <f>_xlfn.TEXTBEFORE(Table2[[#This Row],[Kamp]]," - ")</f>
        <v>Strandby Elling</v>
      </c>
      <c r="C3116" t="str">
        <f>_xlfn.TEXTAFTER(Table2[[#This Row],[Kamp]],"- ")</f>
        <v>Aab</v>
      </c>
      <c r="D3116">
        <v>45249</v>
      </c>
      <c r="E3116">
        <v>75132</v>
      </c>
      <c r="F3116">
        <v>20232024</v>
      </c>
      <c r="G3116" t="s">
        <v>17</v>
      </c>
      <c r="H3116" t="s">
        <v>669</v>
      </c>
      <c r="I3116" t="s">
        <v>677</v>
      </c>
      <c r="J3116">
        <v>3</v>
      </c>
      <c r="K3116">
        <v>31146</v>
      </c>
      <c r="L3116">
        <v>1</v>
      </c>
      <c r="M3116" t="s">
        <v>630</v>
      </c>
      <c r="N3116" t="s">
        <v>651</v>
      </c>
      <c r="O3116" t="s">
        <v>132</v>
      </c>
      <c r="P3116">
        <v>25</v>
      </c>
      <c r="Q3116">
        <v>4</v>
      </c>
      <c r="R3116">
        <f>SUMIFS(Table2[number],Table2[Event],"Goal",Table2[H/U],"HOME",Table2[GameID],Table2[[#This Row],[GameID]],Table2[GameTime],"&lt;="&amp;Table2[[#This Row],[GameTime]])</f>
        <v>4</v>
      </c>
      <c r="S3116">
        <f>SUMIFS(Table2[number],Table2[Event],"Goal",Table2[H/U],"AWAY",Table2[GameID],Table2[[#This Row],[GameID]],Table2[GameTime],"&lt;="&amp;Table2[[#This Row],[GameTime]])</f>
        <v>9</v>
      </c>
      <c r="T3116" t="str">
        <f>IF(Table2[[#This Row],[Event]]="Goal",Table2[[#This Row],[Hscore]]&amp;"-"&amp;Table2[[#This Row],[Uscore]],"")</f>
        <v>4-9</v>
      </c>
      <c r="U3116">
        <v>3190</v>
      </c>
      <c r="V3116" s="1">
        <f>Table2[[#This Row],[GameTime]]-(Table2[[#This Row],[period]]-1)*1200</f>
        <v>790</v>
      </c>
      <c r="W3116" s="1">
        <f>ROUNDDOWN(Table2[[#This Row],[Time]]/60,0)</f>
        <v>13</v>
      </c>
      <c r="X3116" s="1">
        <f>ROUNDDOWN((Table2[[#This Row],[Time]]/60-Table2[[#This Row],[Time2]])*60,0)</f>
        <v>9</v>
      </c>
      <c r="Y3116" s="1">
        <f>IF(Table2[[#This Row],[Time2]]&lt;10,0&amp;Table2[[#This Row],[Time2]],Table2[[#This Row],[Time2]])</f>
        <v>13</v>
      </c>
      <c r="Z3116" s="1" t="str">
        <f>IF(Table2[[#This Row],[Time3]]&lt;10,0&amp;Table2[[#This Row],[Time3]],Table2[[#This Row],[Time3]])</f>
        <v>09</v>
      </c>
      <c r="AA3116" s="2" t="str">
        <f>Table2[[#This Row],[Time4]]&amp;":"&amp;Table2[[#This Row],[Time5]]</f>
        <v>13:09</v>
      </c>
      <c r="AB3116" s="1" t="str" cm="1">
        <f t="array" ref="AB3116">IFERROR(IF(Table2[[#This Row],[code]]="","",_xlfn.IFS(AND(Table2[[#This Row],[code]]&lt;400,Table2[[#This Row],[code]]&lt;&gt;""),2,Table2[[#This Row],[code]]&gt;500,4)),"")</f>
        <v/>
      </c>
      <c r="AC3116" s="1" t="str">
        <f>IF(Table2[[#This Row],[Event]]="Penalty",Table2[[#This Row],[number]],IF(Table2[[#This Row],[Event]]="Time-Out",401,""))</f>
        <v/>
      </c>
      <c r="AD3116" s="1">
        <f>ROW(A3115)</f>
        <v>3115</v>
      </c>
      <c r="AE3116" s="1">
        <f>COUNTIFS(Table2[GameID],Table2[[#This Row],[GameID]],Table2[Column1],"&lt;="&amp;Table2[[#This Row],[Column1]])-1</f>
        <v>16</v>
      </c>
    </row>
    <row r="3117" spans="1:31" x14ac:dyDescent="0.45">
      <c r="A3117" t="s">
        <v>567</v>
      </c>
      <c r="B3117" t="str">
        <f>_xlfn.TEXTBEFORE(Table2[[#This Row],[Kamp]]," - ")</f>
        <v>Strandby Elling</v>
      </c>
      <c r="C3117" t="str">
        <f>_xlfn.TEXTAFTER(Table2[[#This Row],[Kamp]],"- ")</f>
        <v>Aab</v>
      </c>
      <c r="D3117">
        <v>45249</v>
      </c>
      <c r="E3117">
        <v>75132</v>
      </c>
      <c r="F3117">
        <v>20232024</v>
      </c>
      <c r="G3117" t="s">
        <v>17</v>
      </c>
      <c r="H3117" t="s">
        <v>671</v>
      </c>
      <c r="I3117" t="s">
        <v>678</v>
      </c>
      <c r="J3117">
        <v>3</v>
      </c>
      <c r="K3117">
        <v>31148</v>
      </c>
      <c r="L3117">
        <v>0</v>
      </c>
      <c r="M3117" t="s">
        <v>633</v>
      </c>
      <c r="N3117" t="s">
        <v>634</v>
      </c>
      <c r="O3117" t="s">
        <v>634</v>
      </c>
      <c r="P3117" t="s">
        <v>634</v>
      </c>
      <c r="Q3117" t="s">
        <v>634</v>
      </c>
      <c r="R3117">
        <f>SUMIFS(Table2[number],Table2[Event],"Goal",Table2[H/U],"HOME",Table2[GameID],Table2[[#This Row],[GameID]],Table2[GameTime],"&lt;="&amp;Table2[[#This Row],[GameTime]])</f>
        <v>4</v>
      </c>
      <c r="S3117">
        <f>SUMIFS(Table2[number],Table2[Event],"Goal",Table2[H/U],"AWAY",Table2[GameID],Table2[[#This Row],[GameID]],Table2[GameTime],"&lt;="&amp;Table2[[#This Row],[GameTime]])</f>
        <v>9</v>
      </c>
      <c r="T3117" t="str">
        <f>IF(Table2[[#This Row],[Event]]="Goal",Table2[[#This Row],[Hscore]]&amp;"-"&amp;Table2[[#This Row],[Uscore]],"")</f>
        <v/>
      </c>
      <c r="U3117">
        <v>3302</v>
      </c>
      <c r="V3117" s="1">
        <f>Table2[[#This Row],[GameTime]]-(Table2[[#This Row],[period]]-1)*1200</f>
        <v>902</v>
      </c>
      <c r="W3117" s="1">
        <f>ROUNDDOWN(Table2[[#This Row],[Time]]/60,0)</f>
        <v>15</v>
      </c>
      <c r="X3117" s="1">
        <f>ROUNDDOWN((Table2[[#This Row],[Time]]/60-Table2[[#This Row],[Time2]])*60,0)</f>
        <v>1</v>
      </c>
      <c r="Y3117" s="1">
        <f>IF(Table2[[#This Row],[Time2]]&lt;10,0&amp;Table2[[#This Row],[Time2]],Table2[[#This Row],[Time2]])</f>
        <v>15</v>
      </c>
      <c r="Z3117" s="1" t="str">
        <f>IF(Table2[[#This Row],[Time3]]&lt;10,0&amp;Table2[[#This Row],[Time3]],Table2[[#This Row],[Time3]])</f>
        <v>01</v>
      </c>
      <c r="AA3117" s="2" t="str">
        <f>Table2[[#This Row],[Time4]]&amp;":"&amp;Table2[[#This Row],[Time5]]</f>
        <v>15:01</v>
      </c>
      <c r="AB3117" s="1" t="str" cm="1">
        <f t="array" ref="AB3117">IFERROR(IF(Table2[[#This Row],[code]]="","",_xlfn.IFS(AND(Table2[[#This Row],[code]]&lt;400,Table2[[#This Row],[code]]&lt;&gt;""),2,Table2[[#This Row],[code]]&gt;500,4)),"")</f>
        <v/>
      </c>
      <c r="AC3117" s="1">
        <f>IF(Table2[[#This Row],[Event]]="Penalty",Table2[[#This Row],[number]],IF(Table2[[#This Row],[Event]]="Time-Out",401,""))</f>
        <v>401</v>
      </c>
      <c r="AD3117" s="1">
        <f>ROW(A3116)</f>
        <v>3116</v>
      </c>
      <c r="AE3117" s="1">
        <f>COUNTIFS(Table2[GameID],Table2[[#This Row],[GameID]],Table2[Column1],"&lt;="&amp;Table2[[#This Row],[Column1]])-1</f>
        <v>17</v>
      </c>
    </row>
    <row r="3118" spans="1:31" x14ac:dyDescent="0.45">
      <c r="A3118" t="s">
        <v>567</v>
      </c>
      <c r="B3118" t="str">
        <f>_xlfn.TEXTBEFORE(Table2[[#This Row],[Kamp]]," - ")</f>
        <v>Strandby Elling</v>
      </c>
      <c r="C3118" t="str">
        <f>_xlfn.TEXTAFTER(Table2[[#This Row],[Kamp]],"- ")</f>
        <v>Aab</v>
      </c>
      <c r="D3118">
        <v>45249</v>
      </c>
      <c r="E3118">
        <v>75132</v>
      </c>
      <c r="F3118">
        <v>20232024</v>
      </c>
      <c r="G3118" t="s">
        <v>17</v>
      </c>
      <c r="H3118" t="s">
        <v>669</v>
      </c>
      <c r="I3118" t="s">
        <v>677</v>
      </c>
      <c r="J3118">
        <v>3</v>
      </c>
      <c r="K3118">
        <v>31146</v>
      </c>
      <c r="L3118">
        <v>1</v>
      </c>
      <c r="M3118" t="s">
        <v>630</v>
      </c>
      <c r="N3118" t="s">
        <v>517</v>
      </c>
      <c r="O3118" t="s">
        <v>132</v>
      </c>
      <c r="P3118">
        <v>51</v>
      </c>
      <c r="Q3118">
        <v>4</v>
      </c>
      <c r="R3118">
        <f>SUMIFS(Table2[number],Table2[Event],"Goal",Table2[H/U],"HOME",Table2[GameID],Table2[[#This Row],[GameID]],Table2[GameTime],"&lt;="&amp;Table2[[#This Row],[GameTime]])</f>
        <v>4</v>
      </c>
      <c r="S3118">
        <f>SUMIFS(Table2[number],Table2[Event],"Goal",Table2[H/U],"AWAY",Table2[GameID],Table2[[#This Row],[GameID]],Table2[GameTime],"&lt;="&amp;Table2[[#This Row],[GameTime]])</f>
        <v>10</v>
      </c>
      <c r="T3118" t="str">
        <f>IF(Table2[[#This Row],[Event]]="Goal",Table2[[#This Row],[Hscore]]&amp;"-"&amp;Table2[[#This Row],[Uscore]],"")</f>
        <v>4-10</v>
      </c>
      <c r="U3118">
        <v>3357</v>
      </c>
      <c r="V3118" s="1">
        <f>Table2[[#This Row],[GameTime]]-(Table2[[#This Row],[period]]-1)*1200</f>
        <v>957</v>
      </c>
      <c r="W3118" s="1">
        <f>ROUNDDOWN(Table2[[#This Row],[Time]]/60,0)</f>
        <v>15</v>
      </c>
      <c r="X3118" s="1">
        <f>ROUNDDOWN((Table2[[#This Row],[Time]]/60-Table2[[#This Row],[Time2]])*60,0)</f>
        <v>57</v>
      </c>
      <c r="Y3118" s="1">
        <f>IF(Table2[[#This Row],[Time2]]&lt;10,0&amp;Table2[[#This Row],[Time2]],Table2[[#This Row],[Time2]])</f>
        <v>15</v>
      </c>
      <c r="Z3118" s="1">
        <f>IF(Table2[[#This Row],[Time3]]&lt;10,0&amp;Table2[[#This Row],[Time3]],Table2[[#This Row],[Time3]])</f>
        <v>57</v>
      </c>
      <c r="AA3118" s="2" t="str">
        <f>Table2[[#This Row],[Time4]]&amp;":"&amp;Table2[[#This Row],[Time5]]</f>
        <v>15:57</v>
      </c>
      <c r="AB3118" s="1" t="str" cm="1">
        <f t="array" ref="AB3118">IFERROR(IF(Table2[[#This Row],[code]]="","",_xlfn.IFS(AND(Table2[[#This Row],[code]]&lt;400,Table2[[#This Row],[code]]&lt;&gt;""),2,Table2[[#This Row],[code]]&gt;500,4)),"")</f>
        <v/>
      </c>
      <c r="AC3118" s="1" t="str">
        <f>IF(Table2[[#This Row],[Event]]="Penalty",Table2[[#This Row],[number]],IF(Table2[[#This Row],[Event]]="Time-Out",401,""))</f>
        <v/>
      </c>
      <c r="AD3118" s="1">
        <f>ROW(A3117)</f>
        <v>3117</v>
      </c>
      <c r="AE3118" s="1">
        <f>COUNTIFS(Table2[GameID],Table2[[#This Row],[GameID]],Table2[Column1],"&lt;="&amp;Table2[[#This Row],[Column1]])-1</f>
        <v>18</v>
      </c>
    </row>
    <row r="3119" spans="1:31" x14ac:dyDescent="0.45">
      <c r="A3119" t="s">
        <v>567</v>
      </c>
      <c r="B3119" t="str">
        <f>_xlfn.TEXTBEFORE(Table2[[#This Row],[Kamp]]," - ")</f>
        <v>Strandby Elling</v>
      </c>
      <c r="C3119" t="str">
        <f>_xlfn.TEXTAFTER(Table2[[#This Row],[Kamp]],"- ")</f>
        <v>Aab</v>
      </c>
      <c r="D3119">
        <v>45249</v>
      </c>
      <c r="E3119">
        <v>75132</v>
      </c>
      <c r="F3119">
        <v>20232024</v>
      </c>
      <c r="G3119" t="s">
        <v>17</v>
      </c>
      <c r="H3119" t="s">
        <v>669</v>
      </c>
      <c r="I3119" t="s">
        <v>677</v>
      </c>
      <c r="J3119">
        <v>3</v>
      </c>
      <c r="K3119">
        <v>31146</v>
      </c>
      <c r="L3119">
        <v>504</v>
      </c>
      <c r="M3119" t="s">
        <v>631</v>
      </c>
      <c r="N3119" t="s">
        <v>140</v>
      </c>
      <c r="O3119" t="s">
        <v>634</v>
      </c>
      <c r="P3119">
        <v>60</v>
      </c>
      <c r="Q3119" t="s">
        <v>634</v>
      </c>
      <c r="R3119">
        <f>SUMIFS(Table2[number],Table2[Event],"Goal",Table2[H/U],"HOME",Table2[GameID],Table2[[#This Row],[GameID]],Table2[GameTime],"&lt;="&amp;Table2[[#This Row],[GameTime]])</f>
        <v>4</v>
      </c>
      <c r="S3119">
        <f>SUMIFS(Table2[number],Table2[Event],"Goal",Table2[H/U],"AWAY",Table2[GameID],Table2[[#This Row],[GameID]],Table2[GameTime],"&lt;="&amp;Table2[[#This Row],[GameTime]])</f>
        <v>10</v>
      </c>
      <c r="T3119" t="str">
        <f>IF(Table2[[#This Row],[Event]]="Goal",Table2[[#This Row],[Hscore]]&amp;"-"&amp;Table2[[#This Row],[Uscore]],"")</f>
        <v/>
      </c>
      <c r="U3119">
        <v>3533</v>
      </c>
      <c r="V3119" s="1">
        <f>Table2[[#This Row],[GameTime]]-(Table2[[#This Row],[period]]-1)*1200</f>
        <v>1133</v>
      </c>
      <c r="W3119" s="1">
        <f>ROUNDDOWN(Table2[[#This Row],[Time]]/60,0)</f>
        <v>18</v>
      </c>
      <c r="X3119" s="1">
        <f>ROUNDDOWN((Table2[[#This Row],[Time]]/60-Table2[[#This Row],[Time2]])*60,0)</f>
        <v>53</v>
      </c>
      <c r="Y3119" s="1">
        <f>IF(Table2[[#This Row],[Time2]]&lt;10,0&amp;Table2[[#This Row],[Time2]],Table2[[#This Row],[Time2]])</f>
        <v>18</v>
      </c>
      <c r="Z3119" s="1">
        <f>IF(Table2[[#This Row],[Time3]]&lt;10,0&amp;Table2[[#This Row],[Time3]],Table2[[#This Row],[Time3]])</f>
        <v>53</v>
      </c>
      <c r="AA3119" s="2" t="str">
        <f>Table2[[#This Row],[Time4]]&amp;":"&amp;Table2[[#This Row],[Time5]]</f>
        <v>18:53</v>
      </c>
      <c r="AB3119" s="1" cm="1">
        <f t="array" ref="AB3119">IFERROR(IF(Table2[[#This Row],[code]]="","",_xlfn.IFS(AND(Table2[[#This Row],[code]]&lt;400,Table2[[#This Row],[code]]&lt;&gt;""),2,Table2[[#This Row],[code]]&gt;500,4)),"")</f>
        <v>4</v>
      </c>
      <c r="AC3119" s="1">
        <f>IF(Table2[[#This Row],[Event]]="Penalty",Table2[[#This Row],[number]],IF(Table2[[#This Row],[Event]]="Time-Out",401,""))</f>
        <v>504</v>
      </c>
      <c r="AD3119" s="1">
        <f>ROW(A3118)</f>
        <v>3118</v>
      </c>
      <c r="AE3119" s="1">
        <f>COUNTIFS(Table2[GameID],Table2[[#This Row],[GameID]],Table2[Column1],"&lt;="&amp;Table2[[#This Row],[Column1]])-1</f>
        <v>19</v>
      </c>
    </row>
    <row r="3120" spans="1:31" x14ac:dyDescent="0.45">
      <c r="A3120" t="s">
        <v>567</v>
      </c>
      <c r="B3120" t="str">
        <f>_xlfn.TEXTBEFORE(Table2[[#This Row],[Kamp]]," - ")</f>
        <v>Strandby Elling</v>
      </c>
      <c r="C3120" t="str">
        <f>_xlfn.TEXTAFTER(Table2[[#This Row],[Kamp]],"- ")</f>
        <v>Aab</v>
      </c>
      <c r="D3120">
        <v>45249</v>
      </c>
      <c r="E3120">
        <v>75132</v>
      </c>
      <c r="F3120">
        <v>20232024</v>
      </c>
      <c r="G3120" t="s">
        <v>17</v>
      </c>
      <c r="H3120" t="s">
        <v>671</v>
      </c>
      <c r="I3120" t="s">
        <v>678</v>
      </c>
      <c r="J3120">
        <v>3</v>
      </c>
      <c r="K3120">
        <v>31148</v>
      </c>
      <c r="L3120">
        <v>1</v>
      </c>
      <c r="M3120" t="s">
        <v>630</v>
      </c>
      <c r="N3120" t="s">
        <v>568</v>
      </c>
      <c r="O3120" t="s">
        <v>421</v>
      </c>
      <c r="P3120">
        <v>15</v>
      </c>
      <c r="Q3120">
        <v>89</v>
      </c>
      <c r="R3120">
        <f>SUMIFS(Table2[number],Table2[Event],"Goal",Table2[H/U],"HOME",Table2[GameID],Table2[[#This Row],[GameID]],Table2[GameTime],"&lt;="&amp;Table2[[#This Row],[GameTime]])</f>
        <v>5</v>
      </c>
      <c r="S3120">
        <f>SUMIFS(Table2[number],Table2[Event],"Goal",Table2[H/U],"AWAY",Table2[GameID],Table2[[#This Row],[GameID]],Table2[GameTime],"&lt;="&amp;Table2[[#This Row],[GameTime]])</f>
        <v>10</v>
      </c>
      <c r="T3120" t="str">
        <f>IF(Table2[[#This Row],[Event]]="Goal",Table2[[#This Row],[Hscore]]&amp;"-"&amp;Table2[[#This Row],[Uscore]],"")</f>
        <v>5-10</v>
      </c>
      <c r="U3120">
        <v>3563</v>
      </c>
      <c r="V3120" s="1">
        <f>Table2[[#This Row],[GameTime]]-(Table2[[#This Row],[period]]-1)*1200</f>
        <v>1163</v>
      </c>
      <c r="W3120" s="1">
        <f>ROUNDDOWN(Table2[[#This Row],[Time]]/60,0)</f>
        <v>19</v>
      </c>
      <c r="X3120" s="1">
        <f>ROUNDDOWN((Table2[[#This Row],[Time]]/60-Table2[[#This Row],[Time2]])*60,0)</f>
        <v>23</v>
      </c>
      <c r="Y3120" s="1">
        <f>IF(Table2[[#This Row],[Time2]]&lt;10,0&amp;Table2[[#This Row],[Time2]],Table2[[#This Row],[Time2]])</f>
        <v>19</v>
      </c>
      <c r="Z3120" s="1">
        <f>IF(Table2[[#This Row],[Time3]]&lt;10,0&amp;Table2[[#This Row],[Time3]],Table2[[#This Row],[Time3]])</f>
        <v>23</v>
      </c>
      <c r="AA3120" s="2" t="str">
        <f>Table2[[#This Row],[Time4]]&amp;":"&amp;Table2[[#This Row],[Time5]]</f>
        <v>19:23</v>
      </c>
      <c r="AB3120" s="1" t="str" cm="1">
        <f t="array" ref="AB3120">IFERROR(IF(Table2[[#This Row],[code]]="","",_xlfn.IFS(AND(Table2[[#This Row],[code]]&lt;400,Table2[[#This Row],[code]]&lt;&gt;""),2,Table2[[#This Row],[code]]&gt;500,4)),"")</f>
        <v/>
      </c>
      <c r="AC3120" s="1" t="str">
        <f>IF(Table2[[#This Row],[Event]]="Penalty",Table2[[#This Row],[number]],IF(Table2[[#This Row],[Event]]="Time-Out",401,""))</f>
        <v/>
      </c>
      <c r="AD3120" s="1">
        <f>ROW(A3119)</f>
        <v>3119</v>
      </c>
      <c r="AE3120" s="1">
        <f>COUNTIFS(Table2[GameID],Table2[[#This Row],[GameID]],Table2[Column1],"&lt;="&amp;Table2[[#This Row],[Column1]])-1</f>
        <v>20</v>
      </c>
    </row>
    <row r="3121" spans="1:31" x14ac:dyDescent="0.45">
      <c r="A3121" t="s">
        <v>189</v>
      </c>
      <c r="B3121" t="str">
        <f>_xlfn.TEXTBEFORE(Table2[[#This Row],[Kamp]]," - ")</f>
        <v>Hvidovre Attack</v>
      </c>
      <c r="C3121" t="str">
        <f>_xlfn.TEXTAFTER(Table2[[#This Row],[Kamp]],"- ")</f>
        <v>Benløse IF</v>
      </c>
      <c r="D3121">
        <v>45224</v>
      </c>
      <c r="E3121">
        <v>76818</v>
      </c>
      <c r="F3121">
        <v>20232024</v>
      </c>
      <c r="G3121" t="s">
        <v>17</v>
      </c>
      <c r="H3121" t="s">
        <v>658</v>
      </c>
      <c r="I3121" t="s">
        <v>677</v>
      </c>
      <c r="J3121">
        <v>1</v>
      </c>
      <c r="K3121">
        <v>31137</v>
      </c>
      <c r="L3121">
        <v>1</v>
      </c>
      <c r="M3121" t="s">
        <v>630</v>
      </c>
      <c r="N3121" t="s">
        <v>24</v>
      </c>
      <c r="O3121" t="s">
        <v>634</v>
      </c>
      <c r="P3121">
        <v>12</v>
      </c>
      <c r="Q3121" t="s">
        <v>634</v>
      </c>
      <c r="R3121">
        <f>SUMIFS(Table2[number],Table2[Event],"Goal",Table2[H/U],"HOME",Table2[GameID],Table2[[#This Row],[GameID]],Table2[GameTime],"&lt;="&amp;Table2[[#This Row],[GameTime]])</f>
        <v>0</v>
      </c>
      <c r="S3121">
        <f>SUMIFS(Table2[number],Table2[Event],"Goal",Table2[H/U],"AWAY",Table2[GameID],Table2[[#This Row],[GameID]],Table2[GameTime],"&lt;="&amp;Table2[[#This Row],[GameTime]])</f>
        <v>1</v>
      </c>
      <c r="T3121" t="str">
        <f>IF(Table2[[#This Row],[Event]]="Goal",Table2[[#This Row],[Hscore]]&amp;"-"&amp;Table2[[#This Row],[Uscore]],"")</f>
        <v>0-1</v>
      </c>
      <c r="U3121">
        <v>320</v>
      </c>
      <c r="V3121" s="1">
        <f>Table2[[#This Row],[GameTime]]-(Table2[[#This Row],[period]]-1)*1200</f>
        <v>320</v>
      </c>
      <c r="W3121" s="1">
        <f>ROUNDDOWN(Table2[[#This Row],[Time]]/60,0)</f>
        <v>5</v>
      </c>
      <c r="X3121" s="1">
        <f>ROUNDDOWN((Table2[[#This Row],[Time]]/60-Table2[[#This Row],[Time2]])*60,0)</f>
        <v>20</v>
      </c>
      <c r="Y3121" s="1" t="str">
        <f>IF(Table2[[#This Row],[Time2]]&lt;10,0&amp;Table2[[#This Row],[Time2]],Table2[[#This Row],[Time2]])</f>
        <v>05</v>
      </c>
      <c r="Z3121" s="1">
        <f>IF(Table2[[#This Row],[Time3]]&lt;10,0&amp;Table2[[#This Row],[Time3]],Table2[[#This Row],[Time3]])</f>
        <v>20</v>
      </c>
      <c r="AA3121" s="2" t="str">
        <f>Table2[[#This Row],[Time4]]&amp;":"&amp;Table2[[#This Row],[Time5]]</f>
        <v>05:20</v>
      </c>
      <c r="AB3121" s="1" t="str" cm="1">
        <f t="array" ref="AB3121">IFERROR(IF(Table2[[#This Row],[code]]="","",_xlfn.IFS(AND(Table2[[#This Row],[code]]&lt;400,Table2[[#This Row],[code]]&lt;&gt;""),2,Table2[[#This Row],[code]]&gt;500,4)),"")</f>
        <v/>
      </c>
      <c r="AC3121" s="1" t="str">
        <f>IF(Table2[[#This Row],[Event]]="Penalty",Table2[[#This Row],[number]],IF(Table2[[#This Row],[Event]]="Time-Out",401,""))</f>
        <v/>
      </c>
      <c r="AD3121" s="1">
        <f>ROW(A3120)</f>
        <v>3120</v>
      </c>
      <c r="AE3121" s="1">
        <f>COUNTIFS(Table2[GameID],Table2[[#This Row],[GameID]],Table2[Column1],"&lt;="&amp;Table2[[#This Row],[Column1]])-1</f>
        <v>0</v>
      </c>
    </row>
    <row r="3122" spans="1:31" x14ac:dyDescent="0.45">
      <c r="A3122" t="s">
        <v>189</v>
      </c>
      <c r="B3122" t="str">
        <f>_xlfn.TEXTBEFORE(Table2[[#This Row],[Kamp]]," - ")</f>
        <v>Hvidovre Attack</v>
      </c>
      <c r="C3122" t="str">
        <f>_xlfn.TEXTAFTER(Table2[[#This Row],[Kamp]],"- ")</f>
        <v>Benløse IF</v>
      </c>
      <c r="D3122">
        <v>45224</v>
      </c>
      <c r="E3122">
        <v>76818</v>
      </c>
      <c r="F3122">
        <v>20232024</v>
      </c>
      <c r="G3122" t="s">
        <v>17</v>
      </c>
      <c r="H3122" t="s">
        <v>659</v>
      </c>
      <c r="I3122" t="s">
        <v>678</v>
      </c>
      <c r="J3122">
        <v>1</v>
      </c>
      <c r="K3122">
        <v>31138</v>
      </c>
      <c r="L3122">
        <v>1</v>
      </c>
      <c r="M3122" t="s">
        <v>630</v>
      </c>
      <c r="N3122" t="s">
        <v>74</v>
      </c>
      <c r="O3122" t="s">
        <v>634</v>
      </c>
      <c r="P3122">
        <v>92</v>
      </c>
      <c r="Q3122" t="s">
        <v>634</v>
      </c>
      <c r="R3122">
        <f>SUMIFS(Table2[number],Table2[Event],"Goal",Table2[H/U],"HOME",Table2[GameID],Table2[[#This Row],[GameID]],Table2[GameTime],"&lt;="&amp;Table2[[#This Row],[GameTime]])</f>
        <v>1</v>
      </c>
      <c r="S3122">
        <f>SUMIFS(Table2[number],Table2[Event],"Goal",Table2[H/U],"AWAY",Table2[GameID],Table2[[#This Row],[GameID]],Table2[GameTime],"&lt;="&amp;Table2[[#This Row],[GameTime]])</f>
        <v>1</v>
      </c>
      <c r="T3122" t="str">
        <f>IF(Table2[[#This Row],[Event]]="Goal",Table2[[#This Row],[Hscore]]&amp;"-"&amp;Table2[[#This Row],[Uscore]],"")</f>
        <v>1-1</v>
      </c>
      <c r="U3122">
        <v>657</v>
      </c>
      <c r="V3122" s="1">
        <f>Table2[[#This Row],[GameTime]]-(Table2[[#This Row],[period]]-1)*1200</f>
        <v>657</v>
      </c>
      <c r="W3122" s="1">
        <f>ROUNDDOWN(Table2[[#This Row],[Time]]/60,0)</f>
        <v>10</v>
      </c>
      <c r="X3122" s="1">
        <f>ROUNDDOWN((Table2[[#This Row],[Time]]/60-Table2[[#This Row],[Time2]])*60,0)</f>
        <v>57</v>
      </c>
      <c r="Y3122" s="1">
        <f>IF(Table2[[#This Row],[Time2]]&lt;10,0&amp;Table2[[#This Row],[Time2]],Table2[[#This Row],[Time2]])</f>
        <v>10</v>
      </c>
      <c r="Z3122" s="1">
        <f>IF(Table2[[#This Row],[Time3]]&lt;10,0&amp;Table2[[#This Row],[Time3]],Table2[[#This Row],[Time3]])</f>
        <v>57</v>
      </c>
      <c r="AA3122" s="2" t="str">
        <f>Table2[[#This Row],[Time4]]&amp;":"&amp;Table2[[#This Row],[Time5]]</f>
        <v>10:57</v>
      </c>
      <c r="AB3122" s="1" t="str" cm="1">
        <f t="array" ref="AB3122">IFERROR(IF(Table2[[#This Row],[code]]="","",_xlfn.IFS(AND(Table2[[#This Row],[code]]&lt;400,Table2[[#This Row],[code]]&lt;&gt;""),2,Table2[[#This Row],[code]]&gt;500,4)),"")</f>
        <v/>
      </c>
      <c r="AC3122" s="1" t="str">
        <f>IF(Table2[[#This Row],[Event]]="Penalty",Table2[[#This Row],[number]],IF(Table2[[#This Row],[Event]]="Time-Out",401,""))</f>
        <v/>
      </c>
      <c r="AD3122" s="1">
        <f>ROW(A3121)</f>
        <v>3121</v>
      </c>
      <c r="AE3122" s="1">
        <f>COUNTIFS(Table2[GameID],Table2[[#This Row],[GameID]],Table2[Column1],"&lt;="&amp;Table2[[#This Row],[Column1]])-1</f>
        <v>1</v>
      </c>
    </row>
    <row r="3123" spans="1:31" x14ac:dyDescent="0.45">
      <c r="A3123" t="s">
        <v>189</v>
      </c>
      <c r="B3123" t="str">
        <f>_xlfn.TEXTBEFORE(Table2[[#This Row],[Kamp]]," - ")</f>
        <v>Hvidovre Attack</v>
      </c>
      <c r="C3123" t="str">
        <f>_xlfn.TEXTAFTER(Table2[[#This Row],[Kamp]],"- ")</f>
        <v>Benløse IF</v>
      </c>
      <c r="D3123">
        <v>45224</v>
      </c>
      <c r="E3123">
        <v>76818</v>
      </c>
      <c r="F3123">
        <v>20232024</v>
      </c>
      <c r="G3123" t="s">
        <v>17</v>
      </c>
      <c r="H3123" t="s">
        <v>659</v>
      </c>
      <c r="I3123" t="s">
        <v>678</v>
      </c>
      <c r="J3123">
        <v>1</v>
      </c>
      <c r="K3123">
        <v>31138</v>
      </c>
      <c r="L3123">
        <v>208</v>
      </c>
      <c r="M3123" t="s">
        <v>631</v>
      </c>
      <c r="N3123" t="s">
        <v>191</v>
      </c>
      <c r="O3123" t="s">
        <v>634</v>
      </c>
      <c r="P3123">
        <v>89</v>
      </c>
      <c r="Q3123" t="s">
        <v>634</v>
      </c>
      <c r="R3123">
        <f>SUMIFS(Table2[number],Table2[Event],"Goal",Table2[H/U],"HOME",Table2[GameID],Table2[[#This Row],[GameID]],Table2[GameTime],"&lt;="&amp;Table2[[#This Row],[GameTime]])</f>
        <v>1</v>
      </c>
      <c r="S3123">
        <f>SUMIFS(Table2[number],Table2[Event],"Goal",Table2[H/U],"AWAY",Table2[GameID],Table2[[#This Row],[GameID]],Table2[GameTime],"&lt;="&amp;Table2[[#This Row],[GameTime]])</f>
        <v>1</v>
      </c>
      <c r="T3123" t="str">
        <f>IF(Table2[[#This Row],[Event]]="Goal",Table2[[#This Row],[Hscore]]&amp;"-"&amp;Table2[[#This Row],[Uscore]],"")</f>
        <v/>
      </c>
      <c r="U3123">
        <v>888</v>
      </c>
      <c r="V3123" s="1">
        <f>Table2[[#This Row],[GameTime]]-(Table2[[#This Row],[period]]-1)*1200</f>
        <v>888</v>
      </c>
      <c r="W3123" s="1">
        <f>ROUNDDOWN(Table2[[#This Row],[Time]]/60,0)</f>
        <v>14</v>
      </c>
      <c r="X3123" s="1">
        <f>ROUNDDOWN((Table2[[#This Row],[Time]]/60-Table2[[#This Row],[Time2]])*60,0)</f>
        <v>48</v>
      </c>
      <c r="Y3123" s="1">
        <f>IF(Table2[[#This Row],[Time2]]&lt;10,0&amp;Table2[[#This Row],[Time2]],Table2[[#This Row],[Time2]])</f>
        <v>14</v>
      </c>
      <c r="Z3123" s="1">
        <f>IF(Table2[[#This Row],[Time3]]&lt;10,0&amp;Table2[[#This Row],[Time3]],Table2[[#This Row],[Time3]])</f>
        <v>48</v>
      </c>
      <c r="AA3123" s="2" t="str">
        <f>Table2[[#This Row],[Time4]]&amp;":"&amp;Table2[[#This Row],[Time5]]</f>
        <v>14:48</v>
      </c>
      <c r="AB3123" s="1" cm="1">
        <f t="array" ref="AB3123">IFERROR(IF(Table2[[#This Row],[code]]="","",_xlfn.IFS(AND(Table2[[#This Row],[code]]&lt;400,Table2[[#This Row],[code]]&lt;&gt;""),2,Table2[[#This Row],[code]]&gt;500,4)),"")</f>
        <v>2</v>
      </c>
      <c r="AC3123" s="1">
        <f>IF(Table2[[#This Row],[Event]]="Penalty",Table2[[#This Row],[number]],IF(Table2[[#This Row],[Event]]="Time-Out",401,""))</f>
        <v>208</v>
      </c>
      <c r="AD3123" s="1">
        <f>ROW(A3122)</f>
        <v>3122</v>
      </c>
      <c r="AE3123" s="1">
        <f>COUNTIFS(Table2[GameID],Table2[[#This Row],[GameID]],Table2[Column1],"&lt;="&amp;Table2[[#This Row],[Column1]])-1</f>
        <v>2</v>
      </c>
    </row>
    <row r="3124" spans="1:31" x14ac:dyDescent="0.45">
      <c r="A3124" t="s">
        <v>189</v>
      </c>
      <c r="B3124" t="str">
        <f>_xlfn.TEXTBEFORE(Table2[[#This Row],[Kamp]]," - ")</f>
        <v>Hvidovre Attack</v>
      </c>
      <c r="C3124" t="str">
        <f>_xlfn.TEXTAFTER(Table2[[#This Row],[Kamp]],"- ")</f>
        <v>Benløse IF</v>
      </c>
      <c r="D3124">
        <v>45224</v>
      </c>
      <c r="E3124">
        <v>76818</v>
      </c>
      <c r="F3124">
        <v>20232024</v>
      </c>
      <c r="G3124" t="s">
        <v>17</v>
      </c>
      <c r="H3124" t="s">
        <v>658</v>
      </c>
      <c r="I3124" t="s">
        <v>677</v>
      </c>
      <c r="J3124">
        <v>1</v>
      </c>
      <c r="K3124">
        <v>31137</v>
      </c>
      <c r="L3124">
        <v>212</v>
      </c>
      <c r="M3124" t="s">
        <v>631</v>
      </c>
      <c r="N3124" t="s">
        <v>468</v>
      </c>
      <c r="O3124" t="s">
        <v>634</v>
      </c>
      <c r="P3124">
        <v>36</v>
      </c>
      <c r="Q3124" t="s">
        <v>634</v>
      </c>
      <c r="R3124">
        <f>SUMIFS(Table2[number],Table2[Event],"Goal",Table2[H/U],"HOME",Table2[GameID],Table2[[#This Row],[GameID]],Table2[GameTime],"&lt;="&amp;Table2[[#This Row],[GameTime]])</f>
        <v>1</v>
      </c>
      <c r="S3124">
        <f>SUMIFS(Table2[number],Table2[Event],"Goal",Table2[H/U],"AWAY",Table2[GameID],Table2[[#This Row],[GameID]],Table2[GameTime],"&lt;="&amp;Table2[[#This Row],[GameTime]])</f>
        <v>1</v>
      </c>
      <c r="T3124" t="str">
        <f>IF(Table2[[#This Row],[Event]]="Goal",Table2[[#This Row],[Hscore]]&amp;"-"&amp;Table2[[#This Row],[Uscore]],"")</f>
        <v/>
      </c>
      <c r="U3124">
        <v>1005</v>
      </c>
      <c r="V3124" s="1">
        <f>Table2[[#This Row],[GameTime]]-(Table2[[#This Row],[period]]-1)*1200</f>
        <v>1005</v>
      </c>
      <c r="W3124" s="1">
        <f>ROUNDDOWN(Table2[[#This Row],[Time]]/60,0)</f>
        <v>16</v>
      </c>
      <c r="X3124" s="1">
        <f>ROUNDDOWN((Table2[[#This Row],[Time]]/60-Table2[[#This Row],[Time2]])*60,0)</f>
        <v>45</v>
      </c>
      <c r="Y3124" s="1">
        <f>IF(Table2[[#This Row],[Time2]]&lt;10,0&amp;Table2[[#This Row],[Time2]],Table2[[#This Row],[Time2]])</f>
        <v>16</v>
      </c>
      <c r="Z3124" s="1">
        <f>IF(Table2[[#This Row],[Time3]]&lt;10,0&amp;Table2[[#This Row],[Time3]],Table2[[#This Row],[Time3]])</f>
        <v>45</v>
      </c>
      <c r="AA3124" s="2" t="str">
        <f>Table2[[#This Row],[Time4]]&amp;":"&amp;Table2[[#This Row],[Time5]]</f>
        <v>16:45</v>
      </c>
      <c r="AB3124" s="1" cm="1">
        <f t="array" ref="AB3124">IFERROR(IF(Table2[[#This Row],[code]]="","",_xlfn.IFS(AND(Table2[[#This Row],[code]]&lt;400,Table2[[#This Row],[code]]&lt;&gt;""),2,Table2[[#This Row],[code]]&gt;500,4)),"")</f>
        <v>2</v>
      </c>
      <c r="AC3124" s="1">
        <f>IF(Table2[[#This Row],[Event]]="Penalty",Table2[[#This Row],[number]],IF(Table2[[#This Row],[Event]]="Time-Out",401,""))</f>
        <v>212</v>
      </c>
      <c r="AD3124" s="1">
        <f>ROW(A3123)</f>
        <v>3123</v>
      </c>
      <c r="AE3124" s="1">
        <f>COUNTIFS(Table2[GameID],Table2[[#This Row],[GameID]],Table2[Column1],"&lt;="&amp;Table2[[#This Row],[Column1]])-1</f>
        <v>3</v>
      </c>
    </row>
    <row r="3125" spans="1:31" x14ac:dyDescent="0.45">
      <c r="A3125" t="s">
        <v>189</v>
      </c>
      <c r="B3125" t="str">
        <f>_xlfn.TEXTBEFORE(Table2[[#This Row],[Kamp]]," - ")</f>
        <v>Hvidovre Attack</v>
      </c>
      <c r="C3125" t="str">
        <f>_xlfn.TEXTAFTER(Table2[[#This Row],[Kamp]],"- ")</f>
        <v>Benløse IF</v>
      </c>
      <c r="D3125">
        <v>45224</v>
      </c>
      <c r="E3125">
        <v>76818</v>
      </c>
      <c r="F3125">
        <v>20232024</v>
      </c>
      <c r="G3125" t="s">
        <v>17</v>
      </c>
      <c r="H3125" t="s">
        <v>658</v>
      </c>
      <c r="I3125" t="s">
        <v>677</v>
      </c>
      <c r="J3125">
        <v>1</v>
      </c>
      <c r="K3125">
        <v>31137</v>
      </c>
      <c r="L3125">
        <v>1</v>
      </c>
      <c r="M3125" t="s">
        <v>630</v>
      </c>
      <c r="N3125" t="s">
        <v>24</v>
      </c>
      <c r="O3125" t="s">
        <v>35</v>
      </c>
      <c r="P3125">
        <v>12</v>
      </c>
      <c r="Q3125">
        <v>75</v>
      </c>
      <c r="R3125">
        <f>SUMIFS(Table2[number],Table2[Event],"Goal",Table2[H/U],"HOME",Table2[GameID],Table2[[#This Row],[GameID]],Table2[GameTime],"&lt;="&amp;Table2[[#This Row],[GameTime]])</f>
        <v>1</v>
      </c>
      <c r="S3125">
        <f>SUMIFS(Table2[number],Table2[Event],"Goal",Table2[H/U],"AWAY",Table2[GameID],Table2[[#This Row],[GameID]],Table2[GameTime],"&lt;="&amp;Table2[[#This Row],[GameTime]])</f>
        <v>2</v>
      </c>
      <c r="T3125" t="str">
        <f>IF(Table2[[#This Row],[Event]]="Goal",Table2[[#This Row],[Hscore]]&amp;"-"&amp;Table2[[#This Row],[Uscore]],"")</f>
        <v>1-2</v>
      </c>
      <c r="U3125">
        <v>1041</v>
      </c>
      <c r="V3125" s="1">
        <f>Table2[[#This Row],[GameTime]]-(Table2[[#This Row],[period]]-1)*1200</f>
        <v>1041</v>
      </c>
      <c r="W3125" s="1">
        <f>ROUNDDOWN(Table2[[#This Row],[Time]]/60,0)</f>
        <v>17</v>
      </c>
      <c r="X3125" s="1">
        <f>ROUNDDOWN((Table2[[#This Row],[Time]]/60-Table2[[#This Row],[Time2]])*60,0)</f>
        <v>21</v>
      </c>
      <c r="Y3125" s="1">
        <f>IF(Table2[[#This Row],[Time2]]&lt;10,0&amp;Table2[[#This Row],[Time2]],Table2[[#This Row],[Time2]])</f>
        <v>17</v>
      </c>
      <c r="Z3125" s="1">
        <f>IF(Table2[[#This Row],[Time3]]&lt;10,0&amp;Table2[[#This Row],[Time3]],Table2[[#This Row],[Time3]])</f>
        <v>21</v>
      </c>
      <c r="AA3125" s="2" t="str">
        <f>Table2[[#This Row],[Time4]]&amp;":"&amp;Table2[[#This Row],[Time5]]</f>
        <v>17:21</v>
      </c>
      <c r="AB3125" s="1" t="str" cm="1">
        <f t="array" ref="AB3125">IFERROR(IF(Table2[[#This Row],[code]]="","",_xlfn.IFS(AND(Table2[[#This Row],[code]]&lt;400,Table2[[#This Row],[code]]&lt;&gt;""),2,Table2[[#This Row],[code]]&gt;500,4)),"")</f>
        <v/>
      </c>
      <c r="AC3125" s="1" t="str">
        <f>IF(Table2[[#This Row],[Event]]="Penalty",Table2[[#This Row],[number]],IF(Table2[[#This Row],[Event]]="Time-Out",401,""))</f>
        <v/>
      </c>
      <c r="AD3125" s="1">
        <f>ROW(A3124)</f>
        <v>3124</v>
      </c>
      <c r="AE3125" s="1">
        <f>COUNTIFS(Table2[GameID],Table2[[#This Row],[GameID]],Table2[Column1],"&lt;="&amp;Table2[[#This Row],[Column1]])-1</f>
        <v>4</v>
      </c>
    </row>
    <row r="3126" spans="1:31" x14ac:dyDescent="0.45">
      <c r="A3126" t="s">
        <v>189</v>
      </c>
      <c r="B3126" t="str">
        <f>_xlfn.TEXTBEFORE(Table2[[#This Row],[Kamp]]," - ")</f>
        <v>Hvidovre Attack</v>
      </c>
      <c r="C3126" t="str">
        <f>_xlfn.TEXTAFTER(Table2[[#This Row],[Kamp]],"- ")</f>
        <v>Benløse IF</v>
      </c>
      <c r="D3126">
        <v>45224</v>
      </c>
      <c r="E3126">
        <v>76818</v>
      </c>
      <c r="F3126">
        <v>20232024</v>
      </c>
      <c r="G3126" t="s">
        <v>17</v>
      </c>
      <c r="H3126" t="s">
        <v>659</v>
      </c>
      <c r="I3126" t="s">
        <v>678</v>
      </c>
      <c r="J3126">
        <v>1</v>
      </c>
      <c r="K3126">
        <v>31138</v>
      </c>
      <c r="L3126">
        <v>201</v>
      </c>
      <c r="M3126" t="s">
        <v>631</v>
      </c>
      <c r="N3126" t="s">
        <v>62</v>
      </c>
      <c r="O3126" t="s">
        <v>634</v>
      </c>
      <c r="P3126">
        <v>7</v>
      </c>
      <c r="Q3126" t="s">
        <v>634</v>
      </c>
      <c r="R3126">
        <f>SUMIFS(Table2[number],Table2[Event],"Goal",Table2[H/U],"HOME",Table2[GameID],Table2[[#This Row],[GameID]],Table2[GameTime],"&lt;="&amp;Table2[[#This Row],[GameTime]])</f>
        <v>1</v>
      </c>
      <c r="S3126">
        <f>SUMIFS(Table2[number],Table2[Event],"Goal",Table2[H/U],"AWAY",Table2[GameID],Table2[[#This Row],[GameID]],Table2[GameTime],"&lt;="&amp;Table2[[#This Row],[GameTime]])</f>
        <v>2</v>
      </c>
      <c r="T3126" t="str">
        <f>IF(Table2[[#This Row],[Event]]="Goal",Table2[[#This Row],[Hscore]]&amp;"-"&amp;Table2[[#This Row],[Uscore]],"")</f>
        <v/>
      </c>
      <c r="U3126">
        <v>1126</v>
      </c>
      <c r="V3126" s="1">
        <f>Table2[[#This Row],[GameTime]]-(Table2[[#This Row],[period]]-1)*1200</f>
        <v>1126</v>
      </c>
      <c r="W3126" s="1">
        <f>ROUNDDOWN(Table2[[#This Row],[Time]]/60,0)</f>
        <v>18</v>
      </c>
      <c r="X3126" s="1">
        <f>ROUNDDOWN((Table2[[#This Row],[Time]]/60-Table2[[#This Row],[Time2]])*60,0)</f>
        <v>45</v>
      </c>
      <c r="Y3126" s="1">
        <f>IF(Table2[[#This Row],[Time2]]&lt;10,0&amp;Table2[[#This Row],[Time2]],Table2[[#This Row],[Time2]])</f>
        <v>18</v>
      </c>
      <c r="Z3126" s="1">
        <f>IF(Table2[[#This Row],[Time3]]&lt;10,0&amp;Table2[[#This Row],[Time3]],Table2[[#This Row],[Time3]])</f>
        <v>45</v>
      </c>
      <c r="AA3126" s="2" t="str">
        <f>Table2[[#This Row],[Time4]]&amp;":"&amp;Table2[[#This Row],[Time5]]</f>
        <v>18:45</v>
      </c>
      <c r="AB3126" s="1" cm="1">
        <f t="array" ref="AB3126">IFERROR(IF(Table2[[#This Row],[code]]="","",_xlfn.IFS(AND(Table2[[#This Row],[code]]&lt;400,Table2[[#This Row],[code]]&lt;&gt;""),2,Table2[[#This Row],[code]]&gt;500,4)),"")</f>
        <v>2</v>
      </c>
      <c r="AC3126" s="1">
        <f>IF(Table2[[#This Row],[Event]]="Penalty",Table2[[#This Row],[number]],IF(Table2[[#This Row],[Event]]="Time-Out",401,""))</f>
        <v>201</v>
      </c>
      <c r="AD3126" s="1">
        <f>ROW(A3125)</f>
        <v>3125</v>
      </c>
      <c r="AE3126" s="1">
        <f>COUNTIFS(Table2[GameID],Table2[[#This Row],[GameID]],Table2[Column1],"&lt;="&amp;Table2[[#This Row],[Column1]])-1</f>
        <v>5</v>
      </c>
    </row>
    <row r="3127" spans="1:31" x14ac:dyDescent="0.45">
      <c r="A3127" t="s">
        <v>189</v>
      </c>
      <c r="B3127" t="str">
        <f>_xlfn.TEXTBEFORE(Table2[[#This Row],[Kamp]]," - ")</f>
        <v>Hvidovre Attack</v>
      </c>
      <c r="C3127" t="str">
        <f>_xlfn.TEXTAFTER(Table2[[#This Row],[Kamp]],"- ")</f>
        <v>Benløse IF</v>
      </c>
      <c r="D3127">
        <v>45224</v>
      </c>
      <c r="E3127">
        <v>76818</v>
      </c>
      <c r="F3127">
        <v>20232024</v>
      </c>
      <c r="G3127" t="s">
        <v>17</v>
      </c>
      <c r="H3127" t="s">
        <v>658</v>
      </c>
      <c r="I3127" t="s">
        <v>677</v>
      </c>
      <c r="J3127">
        <v>1</v>
      </c>
      <c r="K3127">
        <v>31137</v>
      </c>
      <c r="L3127">
        <v>1</v>
      </c>
      <c r="M3127" t="s">
        <v>630</v>
      </c>
      <c r="N3127" t="s">
        <v>192</v>
      </c>
      <c r="O3127" t="s">
        <v>29</v>
      </c>
      <c r="P3127">
        <v>32</v>
      </c>
      <c r="Q3127">
        <v>44</v>
      </c>
      <c r="R3127">
        <f>SUMIFS(Table2[number],Table2[Event],"Goal",Table2[H/U],"HOME",Table2[GameID],Table2[[#This Row],[GameID]],Table2[GameTime],"&lt;="&amp;Table2[[#This Row],[GameTime]])</f>
        <v>1</v>
      </c>
      <c r="S3127">
        <f>SUMIFS(Table2[number],Table2[Event],"Goal",Table2[H/U],"AWAY",Table2[GameID],Table2[[#This Row],[GameID]],Table2[GameTime],"&lt;="&amp;Table2[[#This Row],[GameTime]])</f>
        <v>3</v>
      </c>
      <c r="T3127" t="str">
        <f>IF(Table2[[#This Row],[Event]]="Goal",Table2[[#This Row],[Hscore]]&amp;"-"&amp;Table2[[#This Row],[Uscore]],"")</f>
        <v>1-3</v>
      </c>
      <c r="U3127">
        <v>1196</v>
      </c>
      <c r="V3127" s="1">
        <f>Table2[[#This Row],[GameTime]]-(Table2[[#This Row],[period]]-1)*1200</f>
        <v>1196</v>
      </c>
      <c r="W3127" s="1">
        <f>ROUNDDOWN(Table2[[#This Row],[Time]]/60,0)</f>
        <v>19</v>
      </c>
      <c r="X3127" s="1">
        <f>ROUNDDOWN((Table2[[#This Row],[Time]]/60-Table2[[#This Row],[Time2]])*60,0)</f>
        <v>56</v>
      </c>
      <c r="Y3127" s="1">
        <f>IF(Table2[[#This Row],[Time2]]&lt;10,0&amp;Table2[[#This Row],[Time2]],Table2[[#This Row],[Time2]])</f>
        <v>19</v>
      </c>
      <c r="Z3127" s="1">
        <f>IF(Table2[[#This Row],[Time3]]&lt;10,0&amp;Table2[[#This Row],[Time3]],Table2[[#This Row],[Time3]])</f>
        <v>56</v>
      </c>
      <c r="AA3127" s="2" t="str">
        <f>Table2[[#This Row],[Time4]]&amp;":"&amp;Table2[[#This Row],[Time5]]</f>
        <v>19:56</v>
      </c>
      <c r="AB3127" s="1" t="str" cm="1">
        <f t="array" ref="AB3127">IFERROR(IF(Table2[[#This Row],[code]]="","",_xlfn.IFS(AND(Table2[[#This Row],[code]]&lt;400,Table2[[#This Row],[code]]&lt;&gt;""),2,Table2[[#This Row],[code]]&gt;500,4)),"")</f>
        <v/>
      </c>
      <c r="AC3127" s="1" t="str">
        <f>IF(Table2[[#This Row],[Event]]="Penalty",Table2[[#This Row],[number]],IF(Table2[[#This Row],[Event]]="Time-Out",401,""))</f>
        <v/>
      </c>
      <c r="AD3127" s="1">
        <f>ROW(A3126)</f>
        <v>3126</v>
      </c>
      <c r="AE3127" s="1">
        <f>COUNTIFS(Table2[GameID],Table2[[#This Row],[GameID]],Table2[Column1],"&lt;="&amp;Table2[[#This Row],[Column1]])-1</f>
        <v>6</v>
      </c>
    </row>
    <row r="3128" spans="1:31" x14ac:dyDescent="0.45">
      <c r="A3128" t="s">
        <v>189</v>
      </c>
      <c r="B3128" t="str">
        <f>_xlfn.TEXTBEFORE(Table2[[#This Row],[Kamp]]," - ")</f>
        <v>Hvidovre Attack</v>
      </c>
      <c r="C3128" t="str">
        <f>_xlfn.TEXTAFTER(Table2[[#This Row],[Kamp]],"- ")</f>
        <v>Benløse IF</v>
      </c>
      <c r="D3128">
        <v>45224</v>
      </c>
      <c r="E3128">
        <v>76818</v>
      </c>
      <c r="F3128">
        <v>20232024</v>
      </c>
      <c r="G3128" t="s">
        <v>17</v>
      </c>
      <c r="H3128" t="s">
        <v>659</v>
      </c>
      <c r="I3128" t="s">
        <v>678</v>
      </c>
      <c r="J3128">
        <v>2</v>
      </c>
      <c r="K3128">
        <v>31138</v>
      </c>
      <c r="L3128">
        <v>1</v>
      </c>
      <c r="M3128" t="s">
        <v>630</v>
      </c>
      <c r="N3128" t="s">
        <v>128</v>
      </c>
      <c r="O3128" t="s">
        <v>42</v>
      </c>
      <c r="P3128">
        <v>12</v>
      </c>
      <c r="Q3128">
        <v>8</v>
      </c>
      <c r="R3128">
        <f>SUMIFS(Table2[number],Table2[Event],"Goal",Table2[H/U],"HOME",Table2[GameID],Table2[[#This Row],[GameID]],Table2[GameTime],"&lt;="&amp;Table2[[#This Row],[GameTime]])</f>
        <v>2</v>
      </c>
      <c r="S3128">
        <f>SUMIFS(Table2[number],Table2[Event],"Goal",Table2[H/U],"AWAY",Table2[GameID],Table2[[#This Row],[GameID]],Table2[GameTime],"&lt;="&amp;Table2[[#This Row],[GameTime]])</f>
        <v>3</v>
      </c>
      <c r="T3128" t="str">
        <f>IF(Table2[[#This Row],[Event]]="Goal",Table2[[#This Row],[Hscore]]&amp;"-"&amp;Table2[[#This Row],[Uscore]],"")</f>
        <v>2-3</v>
      </c>
      <c r="U3128">
        <v>1421</v>
      </c>
      <c r="V3128" s="1">
        <f>Table2[[#This Row],[GameTime]]-(Table2[[#This Row],[period]]-1)*1200</f>
        <v>221</v>
      </c>
      <c r="W3128" s="1">
        <f>ROUNDDOWN(Table2[[#This Row],[Time]]/60,0)</f>
        <v>3</v>
      </c>
      <c r="X3128" s="1">
        <f>ROUNDDOWN((Table2[[#This Row],[Time]]/60-Table2[[#This Row],[Time2]])*60,0)</f>
        <v>41</v>
      </c>
      <c r="Y3128" s="1" t="str">
        <f>IF(Table2[[#This Row],[Time2]]&lt;10,0&amp;Table2[[#This Row],[Time2]],Table2[[#This Row],[Time2]])</f>
        <v>03</v>
      </c>
      <c r="Z3128" s="1">
        <f>IF(Table2[[#This Row],[Time3]]&lt;10,0&amp;Table2[[#This Row],[Time3]],Table2[[#This Row],[Time3]])</f>
        <v>41</v>
      </c>
      <c r="AA3128" s="2" t="str">
        <f>Table2[[#This Row],[Time4]]&amp;":"&amp;Table2[[#This Row],[Time5]]</f>
        <v>03:41</v>
      </c>
      <c r="AB3128" s="1" t="str" cm="1">
        <f t="array" ref="AB3128">IFERROR(IF(Table2[[#This Row],[code]]="","",_xlfn.IFS(AND(Table2[[#This Row],[code]]&lt;400,Table2[[#This Row],[code]]&lt;&gt;""),2,Table2[[#This Row],[code]]&gt;500,4)),"")</f>
        <v/>
      </c>
      <c r="AC3128" s="1" t="str">
        <f>IF(Table2[[#This Row],[Event]]="Penalty",Table2[[#This Row],[number]],IF(Table2[[#This Row],[Event]]="Time-Out",401,""))</f>
        <v/>
      </c>
      <c r="AD3128" s="1">
        <f>ROW(A3127)</f>
        <v>3127</v>
      </c>
      <c r="AE3128" s="1">
        <f>COUNTIFS(Table2[GameID],Table2[[#This Row],[GameID]],Table2[Column1],"&lt;="&amp;Table2[[#This Row],[Column1]])-1</f>
        <v>7</v>
      </c>
    </row>
    <row r="3129" spans="1:31" x14ac:dyDescent="0.45">
      <c r="A3129" t="s">
        <v>189</v>
      </c>
      <c r="B3129" t="str">
        <f>_xlfn.TEXTBEFORE(Table2[[#This Row],[Kamp]]," - ")</f>
        <v>Hvidovre Attack</v>
      </c>
      <c r="C3129" t="str">
        <f>_xlfn.TEXTAFTER(Table2[[#This Row],[Kamp]],"- ")</f>
        <v>Benløse IF</v>
      </c>
      <c r="D3129">
        <v>45224</v>
      </c>
      <c r="E3129">
        <v>76818</v>
      </c>
      <c r="F3129">
        <v>20232024</v>
      </c>
      <c r="G3129" t="s">
        <v>17</v>
      </c>
      <c r="H3129" t="s">
        <v>658</v>
      </c>
      <c r="I3129" t="s">
        <v>677</v>
      </c>
      <c r="J3129">
        <v>2</v>
      </c>
      <c r="K3129">
        <v>31137</v>
      </c>
      <c r="L3129">
        <v>1</v>
      </c>
      <c r="M3129" t="s">
        <v>630</v>
      </c>
      <c r="N3129" t="s">
        <v>192</v>
      </c>
      <c r="O3129" t="s">
        <v>634</v>
      </c>
      <c r="P3129">
        <v>32</v>
      </c>
      <c r="Q3129" t="s">
        <v>634</v>
      </c>
      <c r="R3129">
        <f>SUMIFS(Table2[number],Table2[Event],"Goal",Table2[H/U],"HOME",Table2[GameID],Table2[[#This Row],[GameID]],Table2[GameTime],"&lt;="&amp;Table2[[#This Row],[GameTime]])</f>
        <v>2</v>
      </c>
      <c r="S3129">
        <f>SUMIFS(Table2[number],Table2[Event],"Goal",Table2[H/U],"AWAY",Table2[GameID],Table2[[#This Row],[GameID]],Table2[GameTime],"&lt;="&amp;Table2[[#This Row],[GameTime]])</f>
        <v>4</v>
      </c>
      <c r="T3129" t="str">
        <f>IF(Table2[[#This Row],[Event]]="Goal",Table2[[#This Row],[Hscore]]&amp;"-"&amp;Table2[[#This Row],[Uscore]],"")</f>
        <v>2-4</v>
      </c>
      <c r="U3129">
        <v>1818</v>
      </c>
      <c r="V3129" s="1">
        <f>Table2[[#This Row],[GameTime]]-(Table2[[#This Row],[period]]-1)*1200</f>
        <v>618</v>
      </c>
      <c r="W3129" s="1">
        <f>ROUNDDOWN(Table2[[#This Row],[Time]]/60,0)</f>
        <v>10</v>
      </c>
      <c r="X3129" s="1">
        <f>ROUNDDOWN((Table2[[#This Row],[Time]]/60-Table2[[#This Row],[Time2]])*60,0)</f>
        <v>18</v>
      </c>
      <c r="Y3129" s="1">
        <f>IF(Table2[[#This Row],[Time2]]&lt;10,0&amp;Table2[[#This Row],[Time2]],Table2[[#This Row],[Time2]])</f>
        <v>10</v>
      </c>
      <c r="Z3129" s="1">
        <f>IF(Table2[[#This Row],[Time3]]&lt;10,0&amp;Table2[[#This Row],[Time3]],Table2[[#This Row],[Time3]])</f>
        <v>18</v>
      </c>
      <c r="AA3129" s="2" t="str">
        <f>Table2[[#This Row],[Time4]]&amp;":"&amp;Table2[[#This Row],[Time5]]</f>
        <v>10:18</v>
      </c>
      <c r="AB3129" s="1" t="str" cm="1">
        <f t="array" ref="AB3129">IFERROR(IF(Table2[[#This Row],[code]]="","",_xlfn.IFS(AND(Table2[[#This Row],[code]]&lt;400,Table2[[#This Row],[code]]&lt;&gt;""),2,Table2[[#This Row],[code]]&gt;500,4)),"")</f>
        <v/>
      </c>
      <c r="AC3129" s="1" t="str">
        <f>IF(Table2[[#This Row],[Event]]="Penalty",Table2[[#This Row],[number]],IF(Table2[[#This Row],[Event]]="Time-Out",401,""))</f>
        <v/>
      </c>
      <c r="AD3129" s="1">
        <f>ROW(A3128)</f>
        <v>3128</v>
      </c>
      <c r="AE3129" s="1">
        <f>COUNTIFS(Table2[GameID],Table2[[#This Row],[GameID]],Table2[Column1],"&lt;="&amp;Table2[[#This Row],[Column1]])-1</f>
        <v>8</v>
      </c>
    </row>
    <row r="3130" spans="1:31" x14ac:dyDescent="0.45">
      <c r="A3130" t="s">
        <v>189</v>
      </c>
      <c r="B3130" t="str">
        <f>_xlfn.TEXTBEFORE(Table2[[#This Row],[Kamp]]," - ")</f>
        <v>Hvidovre Attack</v>
      </c>
      <c r="C3130" t="str">
        <f>_xlfn.TEXTAFTER(Table2[[#This Row],[Kamp]],"- ")</f>
        <v>Benløse IF</v>
      </c>
      <c r="D3130">
        <v>45224</v>
      </c>
      <c r="E3130">
        <v>76818</v>
      </c>
      <c r="F3130">
        <v>20232024</v>
      </c>
      <c r="G3130" t="s">
        <v>17</v>
      </c>
      <c r="H3130" t="s">
        <v>659</v>
      </c>
      <c r="I3130" t="s">
        <v>678</v>
      </c>
      <c r="J3130">
        <v>2</v>
      </c>
      <c r="K3130">
        <v>31138</v>
      </c>
      <c r="L3130">
        <v>1</v>
      </c>
      <c r="M3130" t="s">
        <v>630</v>
      </c>
      <c r="N3130" t="s">
        <v>60</v>
      </c>
      <c r="O3130" t="s">
        <v>634</v>
      </c>
      <c r="P3130">
        <v>4</v>
      </c>
      <c r="Q3130" t="s">
        <v>634</v>
      </c>
      <c r="R3130">
        <f>SUMIFS(Table2[number],Table2[Event],"Goal",Table2[H/U],"HOME",Table2[GameID],Table2[[#This Row],[GameID]],Table2[GameTime],"&lt;="&amp;Table2[[#This Row],[GameTime]])</f>
        <v>3</v>
      </c>
      <c r="S3130">
        <f>SUMIFS(Table2[number],Table2[Event],"Goal",Table2[H/U],"AWAY",Table2[GameID],Table2[[#This Row],[GameID]],Table2[GameTime],"&lt;="&amp;Table2[[#This Row],[GameTime]])</f>
        <v>4</v>
      </c>
      <c r="T3130" t="str">
        <f>IF(Table2[[#This Row],[Event]]="Goal",Table2[[#This Row],[Hscore]]&amp;"-"&amp;Table2[[#This Row],[Uscore]],"")</f>
        <v>3-4</v>
      </c>
      <c r="U3130">
        <v>1884</v>
      </c>
      <c r="V3130" s="1">
        <f>Table2[[#This Row],[GameTime]]-(Table2[[#This Row],[period]]-1)*1200</f>
        <v>684</v>
      </c>
      <c r="W3130" s="1">
        <f>ROUNDDOWN(Table2[[#This Row],[Time]]/60,0)</f>
        <v>11</v>
      </c>
      <c r="X3130" s="1">
        <f>ROUNDDOWN((Table2[[#This Row],[Time]]/60-Table2[[#This Row],[Time2]])*60,0)</f>
        <v>24</v>
      </c>
      <c r="Y3130" s="1">
        <f>IF(Table2[[#This Row],[Time2]]&lt;10,0&amp;Table2[[#This Row],[Time2]],Table2[[#This Row],[Time2]])</f>
        <v>11</v>
      </c>
      <c r="Z3130" s="1">
        <f>IF(Table2[[#This Row],[Time3]]&lt;10,0&amp;Table2[[#This Row],[Time3]],Table2[[#This Row],[Time3]])</f>
        <v>24</v>
      </c>
      <c r="AA3130" s="2" t="str">
        <f>Table2[[#This Row],[Time4]]&amp;":"&amp;Table2[[#This Row],[Time5]]</f>
        <v>11:24</v>
      </c>
      <c r="AB3130" s="1" t="str" cm="1">
        <f t="array" ref="AB3130">IFERROR(IF(Table2[[#This Row],[code]]="","",_xlfn.IFS(AND(Table2[[#This Row],[code]]&lt;400,Table2[[#This Row],[code]]&lt;&gt;""),2,Table2[[#This Row],[code]]&gt;500,4)),"")</f>
        <v/>
      </c>
      <c r="AC3130" s="1" t="str">
        <f>IF(Table2[[#This Row],[Event]]="Penalty",Table2[[#This Row],[number]],IF(Table2[[#This Row],[Event]]="Time-Out",401,""))</f>
        <v/>
      </c>
      <c r="AD3130" s="1">
        <f>ROW(A3129)</f>
        <v>3129</v>
      </c>
      <c r="AE3130" s="1">
        <f>COUNTIFS(Table2[GameID],Table2[[#This Row],[GameID]],Table2[Column1],"&lt;="&amp;Table2[[#This Row],[Column1]])-1</f>
        <v>9</v>
      </c>
    </row>
    <row r="3131" spans="1:31" x14ac:dyDescent="0.45">
      <c r="A3131" t="s">
        <v>189</v>
      </c>
      <c r="B3131" t="str">
        <f>_xlfn.TEXTBEFORE(Table2[[#This Row],[Kamp]]," - ")</f>
        <v>Hvidovre Attack</v>
      </c>
      <c r="C3131" t="str">
        <f>_xlfn.TEXTAFTER(Table2[[#This Row],[Kamp]],"- ")</f>
        <v>Benløse IF</v>
      </c>
      <c r="D3131">
        <v>45224</v>
      </c>
      <c r="E3131">
        <v>76818</v>
      </c>
      <c r="F3131">
        <v>20232024</v>
      </c>
      <c r="G3131" t="s">
        <v>17</v>
      </c>
      <c r="H3131" t="s">
        <v>659</v>
      </c>
      <c r="I3131" t="s">
        <v>678</v>
      </c>
      <c r="J3131">
        <v>2</v>
      </c>
      <c r="K3131">
        <v>31138</v>
      </c>
      <c r="L3131">
        <v>1</v>
      </c>
      <c r="M3131" t="s">
        <v>630</v>
      </c>
      <c r="N3131" t="s">
        <v>279</v>
      </c>
      <c r="O3131" t="s">
        <v>60</v>
      </c>
      <c r="P3131">
        <v>5</v>
      </c>
      <c r="Q3131">
        <v>4</v>
      </c>
      <c r="R3131">
        <f>SUMIFS(Table2[number],Table2[Event],"Goal",Table2[H/U],"HOME",Table2[GameID],Table2[[#This Row],[GameID]],Table2[GameTime],"&lt;="&amp;Table2[[#This Row],[GameTime]])</f>
        <v>4</v>
      </c>
      <c r="S3131">
        <f>SUMIFS(Table2[number],Table2[Event],"Goal",Table2[H/U],"AWAY",Table2[GameID],Table2[[#This Row],[GameID]],Table2[GameTime],"&lt;="&amp;Table2[[#This Row],[GameTime]])</f>
        <v>4</v>
      </c>
      <c r="T3131" t="str">
        <f>IF(Table2[[#This Row],[Event]]="Goal",Table2[[#This Row],[Hscore]]&amp;"-"&amp;Table2[[#This Row],[Uscore]],"")</f>
        <v>4-4</v>
      </c>
      <c r="U3131">
        <v>1989</v>
      </c>
      <c r="V3131" s="1">
        <f>Table2[[#This Row],[GameTime]]-(Table2[[#This Row],[period]]-1)*1200</f>
        <v>789</v>
      </c>
      <c r="W3131" s="1">
        <f>ROUNDDOWN(Table2[[#This Row],[Time]]/60,0)</f>
        <v>13</v>
      </c>
      <c r="X3131" s="1">
        <f>ROUNDDOWN((Table2[[#This Row],[Time]]/60-Table2[[#This Row],[Time2]])*60,0)</f>
        <v>9</v>
      </c>
      <c r="Y3131" s="1">
        <f>IF(Table2[[#This Row],[Time2]]&lt;10,0&amp;Table2[[#This Row],[Time2]],Table2[[#This Row],[Time2]])</f>
        <v>13</v>
      </c>
      <c r="Z3131" s="1" t="str">
        <f>IF(Table2[[#This Row],[Time3]]&lt;10,0&amp;Table2[[#This Row],[Time3]],Table2[[#This Row],[Time3]])</f>
        <v>09</v>
      </c>
      <c r="AA3131" s="2" t="str">
        <f>Table2[[#This Row],[Time4]]&amp;":"&amp;Table2[[#This Row],[Time5]]</f>
        <v>13:09</v>
      </c>
      <c r="AB3131" s="1" t="str" cm="1">
        <f t="array" ref="AB3131">IFERROR(IF(Table2[[#This Row],[code]]="","",_xlfn.IFS(AND(Table2[[#This Row],[code]]&lt;400,Table2[[#This Row],[code]]&lt;&gt;""),2,Table2[[#This Row],[code]]&gt;500,4)),"")</f>
        <v/>
      </c>
      <c r="AC3131" s="1" t="str">
        <f>IF(Table2[[#This Row],[Event]]="Penalty",Table2[[#This Row],[number]],IF(Table2[[#This Row],[Event]]="Time-Out",401,""))</f>
        <v/>
      </c>
      <c r="AD3131" s="1">
        <f>ROW(A3130)</f>
        <v>3130</v>
      </c>
      <c r="AE3131" s="1">
        <f>COUNTIFS(Table2[GameID],Table2[[#This Row],[GameID]],Table2[Column1],"&lt;="&amp;Table2[[#This Row],[Column1]])-1</f>
        <v>10</v>
      </c>
    </row>
    <row r="3132" spans="1:31" x14ac:dyDescent="0.45">
      <c r="A3132" t="s">
        <v>189</v>
      </c>
      <c r="B3132" t="str">
        <f>_xlfn.TEXTBEFORE(Table2[[#This Row],[Kamp]]," - ")</f>
        <v>Hvidovre Attack</v>
      </c>
      <c r="C3132" t="str">
        <f>_xlfn.TEXTAFTER(Table2[[#This Row],[Kamp]],"- ")</f>
        <v>Benløse IF</v>
      </c>
      <c r="D3132">
        <v>45224</v>
      </c>
      <c r="E3132">
        <v>76818</v>
      </c>
      <c r="F3132">
        <v>20232024</v>
      </c>
      <c r="G3132" t="s">
        <v>17</v>
      </c>
      <c r="H3132" t="s">
        <v>659</v>
      </c>
      <c r="I3132" t="s">
        <v>678</v>
      </c>
      <c r="J3132">
        <v>2</v>
      </c>
      <c r="K3132">
        <v>31138</v>
      </c>
      <c r="L3132">
        <v>202</v>
      </c>
      <c r="M3132" t="s">
        <v>631</v>
      </c>
      <c r="N3132" t="s">
        <v>279</v>
      </c>
      <c r="O3132" t="s">
        <v>634</v>
      </c>
      <c r="P3132">
        <v>5</v>
      </c>
      <c r="Q3132" t="s">
        <v>634</v>
      </c>
      <c r="R3132">
        <f>SUMIFS(Table2[number],Table2[Event],"Goal",Table2[H/U],"HOME",Table2[GameID],Table2[[#This Row],[GameID]],Table2[GameTime],"&lt;="&amp;Table2[[#This Row],[GameTime]])</f>
        <v>4</v>
      </c>
      <c r="S3132">
        <f>SUMIFS(Table2[number],Table2[Event],"Goal",Table2[H/U],"AWAY",Table2[GameID],Table2[[#This Row],[GameID]],Table2[GameTime],"&lt;="&amp;Table2[[#This Row],[GameTime]])</f>
        <v>4</v>
      </c>
      <c r="T3132" t="str">
        <f>IF(Table2[[#This Row],[Event]]="Goal",Table2[[#This Row],[Hscore]]&amp;"-"&amp;Table2[[#This Row],[Uscore]],"")</f>
        <v/>
      </c>
      <c r="U3132">
        <v>2270</v>
      </c>
      <c r="V3132" s="1">
        <f>Table2[[#This Row],[GameTime]]-(Table2[[#This Row],[period]]-1)*1200</f>
        <v>1070</v>
      </c>
      <c r="W3132" s="1">
        <f>ROUNDDOWN(Table2[[#This Row],[Time]]/60,0)</f>
        <v>17</v>
      </c>
      <c r="X3132" s="1">
        <f>ROUNDDOWN((Table2[[#This Row],[Time]]/60-Table2[[#This Row],[Time2]])*60,0)</f>
        <v>49</v>
      </c>
      <c r="Y3132" s="1">
        <f>IF(Table2[[#This Row],[Time2]]&lt;10,0&amp;Table2[[#This Row],[Time2]],Table2[[#This Row],[Time2]])</f>
        <v>17</v>
      </c>
      <c r="Z3132" s="1">
        <f>IF(Table2[[#This Row],[Time3]]&lt;10,0&amp;Table2[[#This Row],[Time3]],Table2[[#This Row],[Time3]])</f>
        <v>49</v>
      </c>
      <c r="AA3132" s="2" t="str">
        <f>Table2[[#This Row],[Time4]]&amp;":"&amp;Table2[[#This Row],[Time5]]</f>
        <v>17:49</v>
      </c>
      <c r="AB3132" s="1" cm="1">
        <f t="array" ref="AB3132">IFERROR(IF(Table2[[#This Row],[code]]="","",_xlfn.IFS(AND(Table2[[#This Row],[code]]&lt;400,Table2[[#This Row],[code]]&lt;&gt;""),2,Table2[[#This Row],[code]]&gt;500,4)),"")</f>
        <v>2</v>
      </c>
      <c r="AC3132" s="1">
        <f>IF(Table2[[#This Row],[Event]]="Penalty",Table2[[#This Row],[number]],IF(Table2[[#This Row],[Event]]="Time-Out",401,""))</f>
        <v>202</v>
      </c>
      <c r="AD3132" s="1">
        <f>ROW(A3131)</f>
        <v>3131</v>
      </c>
      <c r="AE3132" s="1">
        <f>COUNTIFS(Table2[GameID],Table2[[#This Row],[GameID]],Table2[Column1],"&lt;="&amp;Table2[[#This Row],[Column1]])-1</f>
        <v>11</v>
      </c>
    </row>
    <row r="3133" spans="1:31" x14ac:dyDescent="0.45">
      <c r="A3133" t="s">
        <v>189</v>
      </c>
      <c r="B3133" t="str">
        <f>_xlfn.TEXTBEFORE(Table2[[#This Row],[Kamp]]," - ")</f>
        <v>Hvidovre Attack</v>
      </c>
      <c r="C3133" t="str">
        <f>_xlfn.TEXTAFTER(Table2[[#This Row],[Kamp]],"- ")</f>
        <v>Benløse IF</v>
      </c>
      <c r="D3133">
        <v>45224</v>
      </c>
      <c r="E3133">
        <v>76818</v>
      </c>
      <c r="F3133">
        <v>20232024</v>
      </c>
      <c r="G3133" t="s">
        <v>17</v>
      </c>
      <c r="H3133" t="s">
        <v>658</v>
      </c>
      <c r="I3133" t="s">
        <v>677</v>
      </c>
      <c r="J3133">
        <v>3</v>
      </c>
      <c r="K3133">
        <v>31137</v>
      </c>
      <c r="L3133">
        <v>1</v>
      </c>
      <c r="M3133" t="s">
        <v>630</v>
      </c>
      <c r="N3133" t="s">
        <v>679</v>
      </c>
      <c r="O3133" t="s">
        <v>192</v>
      </c>
      <c r="P3133">
        <v>56</v>
      </c>
      <c r="Q3133">
        <v>32</v>
      </c>
      <c r="R3133">
        <f>SUMIFS(Table2[number],Table2[Event],"Goal",Table2[H/U],"HOME",Table2[GameID],Table2[[#This Row],[GameID]],Table2[GameTime],"&lt;="&amp;Table2[[#This Row],[GameTime]])</f>
        <v>4</v>
      </c>
      <c r="S3133">
        <f>SUMIFS(Table2[number],Table2[Event],"Goal",Table2[H/U],"AWAY",Table2[GameID],Table2[[#This Row],[GameID]],Table2[GameTime],"&lt;="&amp;Table2[[#This Row],[GameTime]])</f>
        <v>5</v>
      </c>
      <c r="T3133" t="str">
        <f>IF(Table2[[#This Row],[Event]]="Goal",Table2[[#This Row],[Hscore]]&amp;"-"&amp;Table2[[#This Row],[Uscore]],"")</f>
        <v>4-5</v>
      </c>
      <c r="U3133">
        <v>2519</v>
      </c>
      <c r="V3133" s="1">
        <f>Table2[[#This Row],[GameTime]]-(Table2[[#This Row],[period]]-1)*1200</f>
        <v>119</v>
      </c>
      <c r="W3133" s="1">
        <f>ROUNDDOWN(Table2[[#This Row],[Time]]/60,0)</f>
        <v>1</v>
      </c>
      <c r="X3133" s="1">
        <f>ROUNDDOWN((Table2[[#This Row],[Time]]/60-Table2[[#This Row],[Time2]])*60,0)</f>
        <v>59</v>
      </c>
      <c r="Y3133" s="1" t="str">
        <f>IF(Table2[[#This Row],[Time2]]&lt;10,0&amp;Table2[[#This Row],[Time2]],Table2[[#This Row],[Time2]])</f>
        <v>01</v>
      </c>
      <c r="Z3133" s="1">
        <f>IF(Table2[[#This Row],[Time3]]&lt;10,0&amp;Table2[[#This Row],[Time3]],Table2[[#This Row],[Time3]])</f>
        <v>59</v>
      </c>
      <c r="AA3133" s="2" t="str">
        <f>Table2[[#This Row],[Time4]]&amp;":"&amp;Table2[[#This Row],[Time5]]</f>
        <v>01:59</v>
      </c>
      <c r="AB3133" s="1" t="str" cm="1">
        <f t="array" ref="AB3133">IFERROR(IF(Table2[[#This Row],[code]]="","",_xlfn.IFS(AND(Table2[[#This Row],[code]]&lt;400,Table2[[#This Row],[code]]&lt;&gt;""),2,Table2[[#This Row],[code]]&gt;500,4)),"")</f>
        <v/>
      </c>
      <c r="AC3133" s="1" t="str">
        <f>IF(Table2[[#This Row],[Event]]="Penalty",Table2[[#This Row],[number]],IF(Table2[[#This Row],[Event]]="Time-Out",401,""))</f>
        <v/>
      </c>
      <c r="AD3133" s="1">
        <f>ROW(A3132)</f>
        <v>3132</v>
      </c>
      <c r="AE3133" s="1">
        <f>COUNTIFS(Table2[GameID],Table2[[#This Row],[GameID]],Table2[Column1],"&lt;="&amp;Table2[[#This Row],[Column1]])-1</f>
        <v>12</v>
      </c>
    </row>
    <row r="3134" spans="1:31" x14ac:dyDescent="0.45">
      <c r="A3134" t="s">
        <v>189</v>
      </c>
      <c r="B3134" t="str">
        <f>_xlfn.TEXTBEFORE(Table2[[#This Row],[Kamp]]," - ")</f>
        <v>Hvidovre Attack</v>
      </c>
      <c r="C3134" t="str">
        <f>_xlfn.TEXTAFTER(Table2[[#This Row],[Kamp]],"- ")</f>
        <v>Benløse IF</v>
      </c>
      <c r="D3134">
        <v>45224</v>
      </c>
      <c r="E3134">
        <v>76818</v>
      </c>
      <c r="F3134">
        <v>20232024</v>
      </c>
      <c r="G3134" t="s">
        <v>17</v>
      </c>
      <c r="H3134" t="s">
        <v>659</v>
      </c>
      <c r="I3134" t="s">
        <v>678</v>
      </c>
      <c r="J3134">
        <v>3</v>
      </c>
      <c r="K3134">
        <v>31138</v>
      </c>
      <c r="L3134">
        <v>202</v>
      </c>
      <c r="M3134" t="s">
        <v>631</v>
      </c>
      <c r="N3134" t="s">
        <v>191</v>
      </c>
      <c r="O3134" t="s">
        <v>634</v>
      </c>
      <c r="P3134">
        <v>89</v>
      </c>
      <c r="Q3134" t="s">
        <v>634</v>
      </c>
      <c r="R3134">
        <f>SUMIFS(Table2[number],Table2[Event],"Goal",Table2[H/U],"HOME",Table2[GameID],Table2[[#This Row],[GameID]],Table2[GameTime],"&lt;="&amp;Table2[[#This Row],[GameTime]])</f>
        <v>4</v>
      </c>
      <c r="S3134">
        <f>SUMIFS(Table2[number],Table2[Event],"Goal",Table2[H/U],"AWAY",Table2[GameID],Table2[[#This Row],[GameID]],Table2[GameTime],"&lt;="&amp;Table2[[#This Row],[GameTime]])</f>
        <v>5</v>
      </c>
      <c r="T3134" t="str">
        <f>IF(Table2[[#This Row],[Event]]="Goal",Table2[[#This Row],[Hscore]]&amp;"-"&amp;Table2[[#This Row],[Uscore]],"")</f>
        <v/>
      </c>
      <c r="U3134">
        <v>2638</v>
      </c>
      <c r="V3134" s="1">
        <f>Table2[[#This Row],[GameTime]]-(Table2[[#This Row],[period]]-1)*1200</f>
        <v>238</v>
      </c>
      <c r="W3134" s="1">
        <f>ROUNDDOWN(Table2[[#This Row],[Time]]/60,0)</f>
        <v>3</v>
      </c>
      <c r="X3134" s="1">
        <f>ROUNDDOWN((Table2[[#This Row],[Time]]/60-Table2[[#This Row],[Time2]])*60,0)</f>
        <v>58</v>
      </c>
      <c r="Y3134" s="1" t="str">
        <f>IF(Table2[[#This Row],[Time2]]&lt;10,0&amp;Table2[[#This Row],[Time2]],Table2[[#This Row],[Time2]])</f>
        <v>03</v>
      </c>
      <c r="Z3134" s="1">
        <f>IF(Table2[[#This Row],[Time3]]&lt;10,0&amp;Table2[[#This Row],[Time3]],Table2[[#This Row],[Time3]])</f>
        <v>58</v>
      </c>
      <c r="AA3134" s="2" t="str">
        <f>Table2[[#This Row],[Time4]]&amp;":"&amp;Table2[[#This Row],[Time5]]</f>
        <v>03:58</v>
      </c>
      <c r="AB3134" s="1" cm="1">
        <f t="array" ref="AB3134">IFERROR(IF(Table2[[#This Row],[code]]="","",_xlfn.IFS(AND(Table2[[#This Row],[code]]&lt;400,Table2[[#This Row],[code]]&lt;&gt;""),2,Table2[[#This Row],[code]]&gt;500,4)),"")</f>
        <v>2</v>
      </c>
      <c r="AC3134" s="1">
        <f>IF(Table2[[#This Row],[Event]]="Penalty",Table2[[#This Row],[number]],IF(Table2[[#This Row],[Event]]="Time-Out",401,""))</f>
        <v>202</v>
      </c>
      <c r="AD3134" s="1">
        <f>ROW(A3133)</f>
        <v>3133</v>
      </c>
      <c r="AE3134" s="1">
        <f>COUNTIFS(Table2[GameID],Table2[[#This Row],[GameID]],Table2[Column1],"&lt;="&amp;Table2[[#This Row],[Column1]])-1</f>
        <v>13</v>
      </c>
    </row>
    <row r="3135" spans="1:31" x14ac:dyDescent="0.45">
      <c r="A3135" t="s">
        <v>189</v>
      </c>
      <c r="B3135" t="str">
        <f>_xlfn.TEXTBEFORE(Table2[[#This Row],[Kamp]]," - ")</f>
        <v>Hvidovre Attack</v>
      </c>
      <c r="C3135" t="str">
        <f>_xlfn.TEXTAFTER(Table2[[#This Row],[Kamp]],"- ")</f>
        <v>Benløse IF</v>
      </c>
      <c r="D3135">
        <v>45224</v>
      </c>
      <c r="E3135">
        <v>76818</v>
      </c>
      <c r="F3135">
        <v>20232024</v>
      </c>
      <c r="G3135" t="s">
        <v>17</v>
      </c>
      <c r="H3135" t="s">
        <v>658</v>
      </c>
      <c r="I3135" t="s">
        <v>677</v>
      </c>
      <c r="J3135">
        <v>3</v>
      </c>
      <c r="K3135">
        <v>31137</v>
      </c>
      <c r="L3135">
        <v>205</v>
      </c>
      <c r="M3135" t="s">
        <v>631</v>
      </c>
      <c r="N3135" t="s">
        <v>426</v>
      </c>
      <c r="O3135" t="s">
        <v>634</v>
      </c>
      <c r="P3135">
        <v>16</v>
      </c>
      <c r="Q3135" t="s">
        <v>634</v>
      </c>
      <c r="R3135">
        <f>SUMIFS(Table2[number],Table2[Event],"Goal",Table2[H/U],"HOME",Table2[GameID],Table2[[#This Row],[GameID]],Table2[GameTime],"&lt;="&amp;Table2[[#This Row],[GameTime]])</f>
        <v>4</v>
      </c>
      <c r="S3135">
        <f>SUMIFS(Table2[number],Table2[Event],"Goal",Table2[H/U],"AWAY",Table2[GameID],Table2[[#This Row],[GameID]],Table2[GameTime],"&lt;="&amp;Table2[[#This Row],[GameTime]])</f>
        <v>5</v>
      </c>
      <c r="T3135" t="str">
        <f>IF(Table2[[#This Row],[Event]]="Goal",Table2[[#This Row],[Hscore]]&amp;"-"&amp;Table2[[#This Row],[Uscore]],"")</f>
        <v/>
      </c>
      <c r="U3135">
        <v>2794</v>
      </c>
      <c r="V3135" s="1">
        <f>Table2[[#This Row],[GameTime]]-(Table2[[#This Row],[period]]-1)*1200</f>
        <v>394</v>
      </c>
      <c r="W3135" s="1">
        <f>ROUNDDOWN(Table2[[#This Row],[Time]]/60,0)</f>
        <v>6</v>
      </c>
      <c r="X3135" s="1">
        <f>ROUNDDOWN((Table2[[#This Row],[Time]]/60-Table2[[#This Row],[Time2]])*60,0)</f>
        <v>34</v>
      </c>
      <c r="Y3135" s="1" t="str">
        <f>IF(Table2[[#This Row],[Time2]]&lt;10,0&amp;Table2[[#This Row],[Time2]],Table2[[#This Row],[Time2]])</f>
        <v>06</v>
      </c>
      <c r="Z3135" s="1">
        <f>IF(Table2[[#This Row],[Time3]]&lt;10,0&amp;Table2[[#This Row],[Time3]],Table2[[#This Row],[Time3]])</f>
        <v>34</v>
      </c>
      <c r="AA3135" s="2" t="str">
        <f>Table2[[#This Row],[Time4]]&amp;":"&amp;Table2[[#This Row],[Time5]]</f>
        <v>06:34</v>
      </c>
      <c r="AB3135" s="1" cm="1">
        <f t="array" ref="AB3135">IFERROR(IF(Table2[[#This Row],[code]]="","",_xlfn.IFS(AND(Table2[[#This Row],[code]]&lt;400,Table2[[#This Row],[code]]&lt;&gt;""),2,Table2[[#This Row],[code]]&gt;500,4)),"")</f>
        <v>2</v>
      </c>
      <c r="AC3135" s="1">
        <f>IF(Table2[[#This Row],[Event]]="Penalty",Table2[[#This Row],[number]],IF(Table2[[#This Row],[Event]]="Time-Out",401,""))</f>
        <v>205</v>
      </c>
      <c r="AD3135" s="1">
        <f>ROW(A3134)</f>
        <v>3134</v>
      </c>
      <c r="AE3135" s="1">
        <f>COUNTIFS(Table2[GameID],Table2[[#This Row],[GameID]],Table2[Column1],"&lt;="&amp;Table2[[#This Row],[Column1]])-1</f>
        <v>14</v>
      </c>
    </row>
    <row r="3136" spans="1:31" x14ac:dyDescent="0.45">
      <c r="A3136" t="s">
        <v>189</v>
      </c>
      <c r="B3136" t="str">
        <f>_xlfn.TEXTBEFORE(Table2[[#This Row],[Kamp]]," - ")</f>
        <v>Hvidovre Attack</v>
      </c>
      <c r="C3136" t="str">
        <f>_xlfn.TEXTAFTER(Table2[[#This Row],[Kamp]],"- ")</f>
        <v>Benløse IF</v>
      </c>
      <c r="D3136">
        <v>45224</v>
      </c>
      <c r="E3136">
        <v>76818</v>
      </c>
      <c r="F3136">
        <v>20232024</v>
      </c>
      <c r="G3136" t="s">
        <v>17</v>
      </c>
      <c r="H3136" t="s">
        <v>659</v>
      </c>
      <c r="I3136" t="s">
        <v>678</v>
      </c>
      <c r="J3136">
        <v>3</v>
      </c>
      <c r="K3136">
        <v>31138</v>
      </c>
      <c r="L3136">
        <v>1</v>
      </c>
      <c r="M3136" t="s">
        <v>630</v>
      </c>
      <c r="N3136" t="s">
        <v>279</v>
      </c>
      <c r="O3136" t="s">
        <v>128</v>
      </c>
      <c r="P3136">
        <v>5</v>
      </c>
      <c r="Q3136">
        <v>12</v>
      </c>
      <c r="R3136">
        <f>SUMIFS(Table2[number],Table2[Event],"Goal",Table2[H/U],"HOME",Table2[GameID],Table2[[#This Row],[GameID]],Table2[GameTime],"&lt;="&amp;Table2[[#This Row],[GameTime]])</f>
        <v>5</v>
      </c>
      <c r="S3136">
        <f>SUMIFS(Table2[number],Table2[Event],"Goal",Table2[H/U],"AWAY",Table2[GameID],Table2[[#This Row],[GameID]],Table2[GameTime],"&lt;="&amp;Table2[[#This Row],[GameTime]])</f>
        <v>5</v>
      </c>
      <c r="T3136" t="str">
        <f>IF(Table2[[#This Row],[Event]]="Goal",Table2[[#This Row],[Hscore]]&amp;"-"&amp;Table2[[#This Row],[Uscore]],"")</f>
        <v>5-5</v>
      </c>
      <c r="U3136">
        <v>2840</v>
      </c>
      <c r="V3136" s="1">
        <f>Table2[[#This Row],[GameTime]]-(Table2[[#This Row],[period]]-1)*1200</f>
        <v>440</v>
      </c>
      <c r="W3136" s="1">
        <f>ROUNDDOWN(Table2[[#This Row],[Time]]/60,0)</f>
        <v>7</v>
      </c>
      <c r="X3136" s="1">
        <f>ROUNDDOWN((Table2[[#This Row],[Time]]/60-Table2[[#This Row],[Time2]])*60,0)</f>
        <v>20</v>
      </c>
      <c r="Y3136" s="1" t="str">
        <f>IF(Table2[[#This Row],[Time2]]&lt;10,0&amp;Table2[[#This Row],[Time2]],Table2[[#This Row],[Time2]])</f>
        <v>07</v>
      </c>
      <c r="Z3136" s="1">
        <f>IF(Table2[[#This Row],[Time3]]&lt;10,0&amp;Table2[[#This Row],[Time3]],Table2[[#This Row],[Time3]])</f>
        <v>20</v>
      </c>
      <c r="AA3136" s="2" t="str">
        <f>Table2[[#This Row],[Time4]]&amp;":"&amp;Table2[[#This Row],[Time5]]</f>
        <v>07:20</v>
      </c>
      <c r="AB3136" s="1" t="str" cm="1">
        <f t="array" ref="AB3136">IFERROR(IF(Table2[[#This Row],[code]]="","",_xlfn.IFS(AND(Table2[[#This Row],[code]]&lt;400,Table2[[#This Row],[code]]&lt;&gt;""),2,Table2[[#This Row],[code]]&gt;500,4)),"")</f>
        <v/>
      </c>
      <c r="AC3136" s="1" t="str">
        <f>IF(Table2[[#This Row],[Event]]="Penalty",Table2[[#This Row],[number]],IF(Table2[[#This Row],[Event]]="Time-Out",401,""))</f>
        <v/>
      </c>
      <c r="AD3136" s="1">
        <f>ROW(A3135)</f>
        <v>3135</v>
      </c>
      <c r="AE3136" s="1">
        <f>COUNTIFS(Table2[GameID],Table2[[#This Row],[GameID]],Table2[Column1],"&lt;="&amp;Table2[[#This Row],[Column1]])-1</f>
        <v>15</v>
      </c>
    </row>
    <row r="3137" spans="1:31" x14ac:dyDescent="0.45">
      <c r="A3137" t="s">
        <v>189</v>
      </c>
      <c r="B3137" t="str">
        <f>_xlfn.TEXTBEFORE(Table2[[#This Row],[Kamp]]," - ")</f>
        <v>Hvidovre Attack</v>
      </c>
      <c r="C3137" t="str">
        <f>_xlfn.TEXTAFTER(Table2[[#This Row],[Kamp]],"- ")</f>
        <v>Benløse IF</v>
      </c>
      <c r="D3137">
        <v>45224</v>
      </c>
      <c r="E3137">
        <v>76818</v>
      </c>
      <c r="F3137">
        <v>20232024</v>
      </c>
      <c r="G3137" t="s">
        <v>17</v>
      </c>
      <c r="H3137" t="s">
        <v>659</v>
      </c>
      <c r="I3137" t="s">
        <v>678</v>
      </c>
      <c r="J3137">
        <v>3</v>
      </c>
      <c r="K3137">
        <v>31138</v>
      </c>
      <c r="L3137">
        <v>1</v>
      </c>
      <c r="M3137" t="s">
        <v>630</v>
      </c>
      <c r="N3137" t="s">
        <v>60</v>
      </c>
      <c r="O3137" t="s">
        <v>634</v>
      </c>
      <c r="P3137">
        <v>4</v>
      </c>
      <c r="Q3137" t="s">
        <v>634</v>
      </c>
      <c r="R3137">
        <f>SUMIFS(Table2[number],Table2[Event],"Goal",Table2[H/U],"HOME",Table2[GameID],Table2[[#This Row],[GameID]],Table2[GameTime],"&lt;="&amp;Table2[[#This Row],[GameTime]])</f>
        <v>6</v>
      </c>
      <c r="S3137">
        <f>SUMIFS(Table2[number],Table2[Event],"Goal",Table2[H/U],"AWAY",Table2[GameID],Table2[[#This Row],[GameID]],Table2[GameTime],"&lt;="&amp;Table2[[#This Row],[GameTime]])</f>
        <v>5</v>
      </c>
      <c r="T3137" t="str">
        <f>IF(Table2[[#This Row],[Event]]="Goal",Table2[[#This Row],[Hscore]]&amp;"-"&amp;Table2[[#This Row],[Uscore]],"")</f>
        <v>6-5</v>
      </c>
      <c r="U3137">
        <v>2922</v>
      </c>
      <c r="V3137" s="1">
        <f>Table2[[#This Row],[GameTime]]-(Table2[[#This Row],[period]]-1)*1200</f>
        <v>522</v>
      </c>
      <c r="W3137" s="1">
        <f>ROUNDDOWN(Table2[[#This Row],[Time]]/60,0)</f>
        <v>8</v>
      </c>
      <c r="X3137" s="1">
        <f>ROUNDDOWN((Table2[[#This Row],[Time]]/60-Table2[[#This Row],[Time2]])*60,0)</f>
        <v>42</v>
      </c>
      <c r="Y3137" s="1" t="str">
        <f>IF(Table2[[#This Row],[Time2]]&lt;10,0&amp;Table2[[#This Row],[Time2]],Table2[[#This Row],[Time2]])</f>
        <v>08</v>
      </c>
      <c r="Z3137" s="1">
        <f>IF(Table2[[#This Row],[Time3]]&lt;10,0&amp;Table2[[#This Row],[Time3]],Table2[[#This Row],[Time3]])</f>
        <v>42</v>
      </c>
      <c r="AA3137" s="2" t="str">
        <f>Table2[[#This Row],[Time4]]&amp;":"&amp;Table2[[#This Row],[Time5]]</f>
        <v>08:42</v>
      </c>
      <c r="AB3137" s="1" t="str" cm="1">
        <f t="array" ref="AB3137">IFERROR(IF(Table2[[#This Row],[code]]="","",_xlfn.IFS(AND(Table2[[#This Row],[code]]&lt;400,Table2[[#This Row],[code]]&lt;&gt;""),2,Table2[[#This Row],[code]]&gt;500,4)),"")</f>
        <v/>
      </c>
      <c r="AC3137" s="1" t="str">
        <f>IF(Table2[[#This Row],[Event]]="Penalty",Table2[[#This Row],[number]],IF(Table2[[#This Row],[Event]]="Time-Out",401,""))</f>
        <v/>
      </c>
      <c r="AD3137" s="1">
        <f>ROW(A3136)</f>
        <v>3136</v>
      </c>
      <c r="AE3137" s="1">
        <f>COUNTIFS(Table2[GameID],Table2[[#This Row],[GameID]],Table2[Column1],"&lt;="&amp;Table2[[#This Row],[Column1]])-1</f>
        <v>16</v>
      </c>
    </row>
    <row r="3138" spans="1:31" x14ac:dyDescent="0.45">
      <c r="A3138" t="s">
        <v>189</v>
      </c>
      <c r="B3138" t="str">
        <f>_xlfn.TEXTBEFORE(Table2[[#This Row],[Kamp]]," - ")</f>
        <v>Hvidovre Attack</v>
      </c>
      <c r="C3138" t="str">
        <f>_xlfn.TEXTAFTER(Table2[[#This Row],[Kamp]],"- ")</f>
        <v>Benløse IF</v>
      </c>
      <c r="D3138">
        <v>45224</v>
      </c>
      <c r="E3138">
        <v>76818</v>
      </c>
      <c r="F3138">
        <v>20232024</v>
      </c>
      <c r="G3138" t="s">
        <v>17</v>
      </c>
      <c r="H3138" t="s">
        <v>659</v>
      </c>
      <c r="I3138" t="s">
        <v>678</v>
      </c>
      <c r="J3138">
        <v>3</v>
      </c>
      <c r="K3138">
        <v>31138</v>
      </c>
      <c r="L3138">
        <v>501</v>
      </c>
      <c r="M3138" t="s">
        <v>631</v>
      </c>
      <c r="N3138" t="s">
        <v>75</v>
      </c>
      <c r="O3138" t="s">
        <v>634</v>
      </c>
      <c r="P3138">
        <v>96</v>
      </c>
      <c r="Q3138" t="s">
        <v>634</v>
      </c>
      <c r="R3138">
        <f>SUMIFS(Table2[number],Table2[Event],"Goal",Table2[H/U],"HOME",Table2[GameID],Table2[[#This Row],[GameID]],Table2[GameTime],"&lt;="&amp;Table2[[#This Row],[GameTime]])</f>
        <v>6</v>
      </c>
      <c r="S3138">
        <f>SUMIFS(Table2[number],Table2[Event],"Goal",Table2[H/U],"AWAY",Table2[GameID],Table2[[#This Row],[GameID]],Table2[GameTime],"&lt;="&amp;Table2[[#This Row],[GameTime]])</f>
        <v>5</v>
      </c>
      <c r="T3138" t="str">
        <f>IF(Table2[[#This Row],[Event]]="Goal",Table2[[#This Row],[Hscore]]&amp;"-"&amp;Table2[[#This Row],[Uscore]],"")</f>
        <v/>
      </c>
      <c r="U3138">
        <v>2983</v>
      </c>
      <c r="V3138" s="1">
        <f>Table2[[#This Row],[GameTime]]-(Table2[[#This Row],[period]]-1)*1200</f>
        <v>583</v>
      </c>
      <c r="W3138" s="1">
        <f>ROUNDDOWN(Table2[[#This Row],[Time]]/60,0)</f>
        <v>9</v>
      </c>
      <c r="X3138" s="1">
        <f>ROUNDDOWN((Table2[[#This Row],[Time]]/60-Table2[[#This Row],[Time2]])*60,0)</f>
        <v>43</v>
      </c>
      <c r="Y3138" s="1" t="str">
        <f>IF(Table2[[#This Row],[Time2]]&lt;10,0&amp;Table2[[#This Row],[Time2]],Table2[[#This Row],[Time2]])</f>
        <v>09</v>
      </c>
      <c r="Z3138" s="1">
        <f>IF(Table2[[#This Row],[Time3]]&lt;10,0&amp;Table2[[#This Row],[Time3]],Table2[[#This Row],[Time3]])</f>
        <v>43</v>
      </c>
      <c r="AA3138" s="2" t="str">
        <f>Table2[[#This Row],[Time4]]&amp;":"&amp;Table2[[#This Row],[Time5]]</f>
        <v>09:43</v>
      </c>
      <c r="AB3138" s="1" cm="1">
        <f t="array" ref="AB3138">IFERROR(IF(Table2[[#This Row],[code]]="","",_xlfn.IFS(AND(Table2[[#This Row],[code]]&lt;400,Table2[[#This Row],[code]]&lt;&gt;""),2,Table2[[#This Row],[code]]&gt;500,4)),"")</f>
        <v>4</v>
      </c>
      <c r="AC3138" s="1">
        <f>IF(Table2[[#This Row],[Event]]="Penalty",Table2[[#This Row],[number]],IF(Table2[[#This Row],[Event]]="Time-Out",401,""))</f>
        <v>501</v>
      </c>
      <c r="AD3138" s="1">
        <f>ROW(A3137)</f>
        <v>3137</v>
      </c>
      <c r="AE3138" s="1">
        <f>COUNTIFS(Table2[GameID],Table2[[#This Row],[GameID]],Table2[Column1],"&lt;="&amp;Table2[[#This Row],[Column1]])-1</f>
        <v>17</v>
      </c>
    </row>
    <row r="3139" spans="1:31" x14ac:dyDescent="0.45">
      <c r="A3139" t="s">
        <v>189</v>
      </c>
      <c r="B3139" t="str">
        <f>_xlfn.TEXTBEFORE(Table2[[#This Row],[Kamp]]," - ")</f>
        <v>Hvidovre Attack</v>
      </c>
      <c r="C3139" t="str">
        <f>_xlfn.TEXTAFTER(Table2[[#This Row],[Kamp]],"- ")</f>
        <v>Benløse IF</v>
      </c>
      <c r="D3139">
        <v>45224</v>
      </c>
      <c r="E3139">
        <v>76818</v>
      </c>
      <c r="F3139">
        <v>20232024</v>
      </c>
      <c r="G3139" t="s">
        <v>17</v>
      </c>
      <c r="H3139" t="s">
        <v>658</v>
      </c>
      <c r="I3139" t="s">
        <v>677</v>
      </c>
      <c r="J3139">
        <v>3</v>
      </c>
      <c r="K3139">
        <v>31137</v>
      </c>
      <c r="L3139">
        <v>0</v>
      </c>
      <c r="M3139" t="s">
        <v>633</v>
      </c>
      <c r="N3139" t="s">
        <v>634</v>
      </c>
      <c r="O3139" t="s">
        <v>634</v>
      </c>
      <c r="P3139" t="s">
        <v>634</v>
      </c>
      <c r="Q3139" t="s">
        <v>634</v>
      </c>
      <c r="R3139">
        <f>SUMIFS(Table2[number],Table2[Event],"Goal",Table2[H/U],"HOME",Table2[GameID],Table2[[#This Row],[GameID]],Table2[GameTime],"&lt;="&amp;Table2[[#This Row],[GameTime]])</f>
        <v>6</v>
      </c>
      <c r="S3139">
        <f>SUMIFS(Table2[number],Table2[Event],"Goal",Table2[H/U],"AWAY",Table2[GameID],Table2[[#This Row],[GameID]],Table2[GameTime],"&lt;="&amp;Table2[[#This Row],[GameTime]])</f>
        <v>5</v>
      </c>
      <c r="T3139" t="str">
        <f>IF(Table2[[#This Row],[Event]]="Goal",Table2[[#This Row],[Hscore]]&amp;"-"&amp;Table2[[#This Row],[Uscore]],"")</f>
        <v/>
      </c>
      <c r="U3139">
        <v>3365</v>
      </c>
      <c r="V3139" s="1">
        <f>Table2[[#This Row],[GameTime]]-(Table2[[#This Row],[period]]-1)*1200</f>
        <v>965</v>
      </c>
      <c r="W3139" s="1">
        <f>ROUNDDOWN(Table2[[#This Row],[Time]]/60,0)</f>
        <v>16</v>
      </c>
      <c r="X3139" s="1">
        <f>ROUNDDOWN((Table2[[#This Row],[Time]]/60-Table2[[#This Row],[Time2]])*60,0)</f>
        <v>4</v>
      </c>
      <c r="Y3139" s="1">
        <f>IF(Table2[[#This Row],[Time2]]&lt;10,0&amp;Table2[[#This Row],[Time2]],Table2[[#This Row],[Time2]])</f>
        <v>16</v>
      </c>
      <c r="Z3139" s="1" t="str">
        <f>IF(Table2[[#This Row],[Time3]]&lt;10,0&amp;Table2[[#This Row],[Time3]],Table2[[#This Row],[Time3]])</f>
        <v>04</v>
      </c>
      <c r="AA3139" s="2" t="str">
        <f>Table2[[#This Row],[Time4]]&amp;":"&amp;Table2[[#This Row],[Time5]]</f>
        <v>16:04</v>
      </c>
      <c r="AB3139" s="1" t="str" cm="1">
        <f t="array" ref="AB3139">IFERROR(IF(Table2[[#This Row],[code]]="","",_xlfn.IFS(AND(Table2[[#This Row],[code]]&lt;400,Table2[[#This Row],[code]]&lt;&gt;""),2,Table2[[#This Row],[code]]&gt;500,4)),"")</f>
        <v/>
      </c>
      <c r="AC3139" s="1">
        <f>IF(Table2[[#This Row],[Event]]="Penalty",Table2[[#This Row],[number]],IF(Table2[[#This Row],[Event]]="Time-Out",401,""))</f>
        <v>401</v>
      </c>
      <c r="AD3139" s="1">
        <f>ROW(A3138)</f>
        <v>3138</v>
      </c>
      <c r="AE3139" s="1">
        <f>COUNTIFS(Table2[GameID],Table2[[#This Row],[GameID]],Table2[Column1],"&lt;="&amp;Table2[[#This Row],[Column1]])-1</f>
        <v>18</v>
      </c>
    </row>
    <row r="3140" spans="1:31" x14ac:dyDescent="0.45">
      <c r="A3140" t="s">
        <v>189</v>
      </c>
      <c r="B3140" t="str">
        <f>_xlfn.TEXTBEFORE(Table2[[#This Row],[Kamp]]," - ")</f>
        <v>Hvidovre Attack</v>
      </c>
      <c r="C3140" t="str">
        <f>_xlfn.TEXTAFTER(Table2[[#This Row],[Kamp]],"- ")</f>
        <v>Benløse IF</v>
      </c>
      <c r="D3140">
        <v>45224</v>
      </c>
      <c r="E3140">
        <v>76818</v>
      </c>
      <c r="F3140">
        <v>20232024</v>
      </c>
      <c r="G3140" t="s">
        <v>17</v>
      </c>
      <c r="H3140" t="s">
        <v>658</v>
      </c>
      <c r="I3140" t="s">
        <v>677</v>
      </c>
      <c r="J3140">
        <v>3</v>
      </c>
      <c r="K3140">
        <v>31137</v>
      </c>
      <c r="L3140">
        <v>1</v>
      </c>
      <c r="M3140" t="s">
        <v>630</v>
      </c>
      <c r="N3140" t="s">
        <v>469</v>
      </c>
      <c r="O3140" t="s">
        <v>29</v>
      </c>
      <c r="P3140">
        <v>88</v>
      </c>
      <c r="Q3140">
        <v>44</v>
      </c>
      <c r="R3140">
        <f>SUMIFS(Table2[number],Table2[Event],"Goal",Table2[H/U],"HOME",Table2[GameID],Table2[[#This Row],[GameID]],Table2[GameTime],"&lt;="&amp;Table2[[#This Row],[GameTime]])</f>
        <v>6</v>
      </c>
      <c r="S3140">
        <f>SUMIFS(Table2[number],Table2[Event],"Goal",Table2[H/U],"AWAY",Table2[GameID],Table2[[#This Row],[GameID]],Table2[GameTime],"&lt;="&amp;Table2[[#This Row],[GameTime]])</f>
        <v>6</v>
      </c>
      <c r="T3140" t="str">
        <f>IF(Table2[[#This Row],[Event]]="Goal",Table2[[#This Row],[Hscore]]&amp;"-"&amp;Table2[[#This Row],[Uscore]],"")</f>
        <v>6-6</v>
      </c>
      <c r="U3140">
        <v>3471</v>
      </c>
      <c r="V3140" s="1">
        <f>Table2[[#This Row],[GameTime]]-(Table2[[#This Row],[period]]-1)*1200</f>
        <v>1071</v>
      </c>
      <c r="W3140" s="1">
        <f>ROUNDDOWN(Table2[[#This Row],[Time]]/60,0)</f>
        <v>17</v>
      </c>
      <c r="X3140" s="1">
        <f>ROUNDDOWN((Table2[[#This Row],[Time]]/60-Table2[[#This Row],[Time2]])*60,0)</f>
        <v>51</v>
      </c>
      <c r="Y3140" s="1">
        <f>IF(Table2[[#This Row],[Time2]]&lt;10,0&amp;Table2[[#This Row],[Time2]],Table2[[#This Row],[Time2]])</f>
        <v>17</v>
      </c>
      <c r="Z3140" s="1">
        <f>IF(Table2[[#This Row],[Time3]]&lt;10,0&amp;Table2[[#This Row],[Time3]],Table2[[#This Row],[Time3]])</f>
        <v>51</v>
      </c>
      <c r="AA3140" s="2" t="str">
        <f>Table2[[#This Row],[Time4]]&amp;":"&amp;Table2[[#This Row],[Time5]]</f>
        <v>17:51</v>
      </c>
      <c r="AB3140" s="1" t="str" cm="1">
        <f t="array" ref="AB3140">IFERROR(IF(Table2[[#This Row],[code]]="","",_xlfn.IFS(AND(Table2[[#This Row],[code]]&lt;400,Table2[[#This Row],[code]]&lt;&gt;""),2,Table2[[#This Row],[code]]&gt;500,4)),"")</f>
        <v/>
      </c>
      <c r="AC3140" s="1" t="str">
        <f>IF(Table2[[#This Row],[Event]]="Penalty",Table2[[#This Row],[number]],IF(Table2[[#This Row],[Event]]="Time-Out",401,""))</f>
        <v/>
      </c>
      <c r="AD3140" s="1">
        <f>ROW(A3139)</f>
        <v>3139</v>
      </c>
      <c r="AE3140" s="1">
        <f>COUNTIFS(Table2[GameID],Table2[[#This Row],[GameID]],Table2[Column1],"&lt;="&amp;Table2[[#This Row],[Column1]])-1</f>
        <v>19</v>
      </c>
    </row>
    <row r="3141" spans="1:31" x14ac:dyDescent="0.45">
      <c r="A3141" t="s">
        <v>189</v>
      </c>
      <c r="B3141" t="str">
        <f>_xlfn.TEXTBEFORE(Table2[[#This Row],[Kamp]]," - ")</f>
        <v>Hvidovre Attack</v>
      </c>
      <c r="C3141" t="str">
        <f>_xlfn.TEXTAFTER(Table2[[#This Row],[Kamp]],"- ")</f>
        <v>Benløse IF</v>
      </c>
      <c r="D3141">
        <v>45224</v>
      </c>
      <c r="E3141">
        <v>76818</v>
      </c>
      <c r="F3141">
        <v>20232024</v>
      </c>
      <c r="G3141" t="s">
        <v>17</v>
      </c>
      <c r="H3141" t="s">
        <v>658</v>
      </c>
      <c r="I3141" t="s">
        <v>677</v>
      </c>
      <c r="J3141">
        <v>4</v>
      </c>
      <c r="K3141">
        <v>31137</v>
      </c>
      <c r="L3141">
        <v>1</v>
      </c>
      <c r="M3141" t="s">
        <v>630</v>
      </c>
      <c r="N3141" t="s">
        <v>679</v>
      </c>
      <c r="O3141" t="s">
        <v>469</v>
      </c>
      <c r="P3141">
        <v>56</v>
      </c>
      <c r="Q3141">
        <v>88</v>
      </c>
      <c r="R3141">
        <f>SUMIFS(Table2[number],Table2[Event],"Goal",Table2[H/U],"HOME",Table2[GameID],Table2[[#This Row],[GameID]],Table2[GameTime],"&lt;="&amp;Table2[[#This Row],[GameTime]])</f>
        <v>6</v>
      </c>
      <c r="S3141">
        <f>SUMIFS(Table2[number],Table2[Event],"Goal",Table2[H/U],"AWAY",Table2[GameID],Table2[[#This Row],[GameID]],Table2[GameTime],"&lt;="&amp;Table2[[#This Row],[GameTime]])</f>
        <v>7</v>
      </c>
      <c r="T3141" t="str">
        <f>IF(Table2[[#This Row],[Event]]="Goal",Table2[[#This Row],[Hscore]]&amp;"-"&amp;Table2[[#This Row],[Uscore]],"")</f>
        <v>6-7</v>
      </c>
      <c r="U3141">
        <v>4046</v>
      </c>
      <c r="V3141" s="1">
        <f>Table2[[#This Row],[GameTime]]-(Table2[[#This Row],[period]]-1)*1200</f>
        <v>446</v>
      </c>
      <c r="W3141" s="1">
        <f>ROUNDDOWN(Table2[[#This Row],[Time]]/60,0)</f>
        <v>7</v>
      </c>
      <c r="X3141" s="1">
        <f>ROUNDDOWN((Table2[[#This Row],[Time]]/60-Table2[[#This Row],[Time2]])*60,0)</f>
        <v>26</v>
      </c>
      <c r="Y3141" s="1" t="str">
        <f>IF(Table2[[#This Row],[Time2]]&lt;10,0&amp;Table2[[#This Row],[Time2]],Table2[[#This Row],[Time2]])</f>
        <v>07</v>
      </c>
      <c r="Z3141" s="1">
        <f>IF(Table2[[#This Row],[Time3]]&lt;10,0&amp;Table2[[#This Row],[Time3]],Table2[[#This Row],[Time3]])</f>
        <v>26</v>
      </c>
      <c r="AA3141" s="2" t="str">
        <f>Table2[[#This Row],[Time4]]&amp;":"&amp;Table2[[#This Row],[Time5]]</f>
        <v>07:26</v>
      </c>
      <c r="AB3141" s="1" t="str" cm="1">
        <f t="array" ref="AB3141">IFERROR(IF(Table2[[#This Row],[code]]="","",_xlfn.IFS(AND(Table2[[#This Row],[code]]&lt;400,Table2[[#This Row],[code]]&lt;&gt;""),2,Table2[[#This Row],[code]]&gt;500,4)),"")</f>
        <v/>
      </c>
      <c r="AC3141" s="1" t="str">
        <f>IF(Table2[[#This Row],[Event]]="Penalty",Table2[[#This Row],[number]],IF(Table2[[#This Row],[Event]]="Time-Out",401,""))</f>
        <v/>
      </c>
      <c r="AD3141" s="1">
        <f>ROW(A3140)</f>
        <v>3140</v>
      </c>
      <c r="AE3141" s="1">
        <f>COUNTIFS(Table2[GameID],Table2[[#This Row],[GameID]],Table2[Column1],"&lt;="&amp;Table2[[#This Row],[Column1]])-1</f>
        <v>20</v>
      </c>
    </row>
    <row r="3142" spans="1:31" x14ac:dyDescent="0.45">
      <c r="A3142" t="s">
        <v>410</v>
      </c>
      <c r="B3142" t="str">
        <f>_xlfn.TEXTBEFORE(Table2[[#This Row],[Kamp]]," - ")</f>
        <v>Vanløse Floorball</v>
      </c>
      <c r="C3142" t="str">
        <f>_xlfn.TEXTAFTER(Table2[[#This Row],[Kamp]],"- ")</f>
        <v>RungstedHørsholm</v>
      </c>
      <c r="D3142">
        <v>45245</v>
      </c>
      <c r="E3142">
        <v>76819</v>
      </c>
      <c r="F3142">
        <v>20232024</v>
      </c>
      <c r="G3142" t="s">
        <v>17</v>
      </c>
      <c r="H3142" t="s">
        <v>660</v>
      </c>
      <c r="I3142" t="s">
        <v>678</v>
      </c>
      <c r="J3142">
        <v>1</v>
      </c>
      <c r="K3142">
        <v>31142</v>
      </c>
      <c r="L3142">
        <v>1</v>
      </c>
      <c r="M3142" t="s">
        <v>630</v>
      </c>
      <c r="N3142" t="s">
        <v>109</v>
      </c>
      <c r="O3142" t="s">
        <v>37</v>
      </c>
      <c r="P3142">
        <v>91</v>
      </c>
      <c r="Q3142">
        <v>90</v>
      </c>
      <c r="R3142">
        <f>SUMIFS(Table2[number],Table2[Event],"Goal",Table2[H/U],"HOME",Table2[GameID],Table2[[#This Row],[GameID]],Table2[GameTime],"&lt;="&amp;Table2[[#This Row],[GameTime]])</f>
        <v>1</v>
      </c>
      <c r="S3142">
        <f>SUMIFS(Table2[number],Table2[Event],"Goal",Table2[H/U],"AWAY",Table2[GameID],Table2[[#This Row],[GameID]],Table2[GameTime],"&lt;="&amp;Table2[[#This Row],[GameTime]])</f>
        <v>0</v>
      </c>
      <c r="T3142" t="str">
        <f>IF(Table2[[#This Row],[Event]]="Goal",Table2[[#This Row],[Hscore]]&amp;"-"&amp;Table2[[#This Row],[Uscore]],"")</f>
        <v>1-0</v>
      </c>
      <c r="U3142">
        <v>41</v>
      </c>
      <c r="V3142" s="1">
        <f>Table2[[#This Row],[GameTime]]-(Table2[[#This Row],[period]]-1)*1200</f>
        <v>41</v>
      </c>
      <c r="W3142" s="1">
        <f>ROUNDDOWN(Table2[[#This Row],[Time]]/60,0)</f>
        <v>0</v>
      </c>
      <c r="X3142" s="1">
        <f>ROUNDDOWN((Table2[[#This Row],[Time]]/60-Table2[[#This Row],[Time2]])*60,0)</f>
        <v>41</v>
      </c>
      <c r="Y3142" s="1" t="str">
        <f>IF(Table2[[#This Row],[Time2]]&lt;10,0&amp;Table2[[#This Row],[Time2]],Table2[[#This Row],[Time2]])</f>
        <v>00</v>
      </c>
      <c r="Z3142" s="1">
        <f>IF(Table2[[#This Row],[Time3]]&lt;10,0&amp;Table2[[#This Row],[Time3]],Table2[[#This Row],[Time3]])</f>
        <v>41</v>
      </c>
      <c r="AA3142" s="2" t="str">
        <f>Table2[[#This Row],[Time4]]&amp;":"&amp;Table2[[#This Row],[Time5]]</f>
        <v>00:41</v>
      </c>
      <c r="AB3142" s="1" t="str" cm="1">
        <f t="array" ref="AB3142">IFERROR(IF(Table2[[#This Row],[code]]="","",_xlfn.IFS(AND(Table2[[#This Row],[code]]&lt;400,Table2[[#This Row],[code]]&lt;&gt;""),2,Table2[[#This Row],[code]]&gt;500,4)),"")</f>
        <v/>
      </c>
      <c r="AC3142" s="1" t="str">
        <f>IF(Table2[[#This Row],[Event]]="Penalty",Table2[[#This Row],[number]],IF(Table2[[#This Row],[Event]]="Time-Out",401,""))</f>
        <v/>
      </c>
      <c r="AD3142" s="1">
        <f>ROW(A3141)</f>
        <v>3141</v>
      </c>
      <c r="AE3142" s="1">
        <f>COUNTIFS(Table2[GameID],Table2[[#This Row],[GameID]],Table2[Column1],"&lt;="&amp;Table2[[#This Row],[Column1]])-1</f>
        <v>0</v>
      </c>
    </row>
    <row r="3143" spans="1:31" x14ac:dyDescent="0.45">
      <c r="A3143" t="s">
        <v>410</v>
      </c>
      <c r="B3143" t="str">
        <f>_xlfn.TEXTBEFORE(Table2[[#This Row],[Kamp]]," - ")</f>
        <v>Vanløse Floorball</v>
      </c>
      <c r="C3143" t="str">
        <f>_xlfn.TEXTAFTER(Table2[[#This Row],[Kamp]],"- ")</f>
        <v>RungstedHørsholm</v>
      </c>
      <c r="D3143">
        <v>45245</v>
      </c>
      <c r="E3143">
        <v>76819</v>
      </c>
      <c r="F3143">
        <v>20232024</v>
      </c>
      <c r="G3143" t="s">
        <v>17</v>
      </c>
      <c r="H3143" t="s">
        <v>662</v>
      </c>
      <c r="I3143" t="s">
        <v>677</v>
      </c>
      <c r="J3143">
        <v>1</v>
      </c>
      <c r="K3143">
        <v>31141</v>
      </c>
      <c r="L3143">
        <v>1</v>
      </c>
      <c r="M3143" t="s">
        <v>630</v>
      </c>
      <c r="N3143" t="s">
        <v>87</v>
      </c>
      <c r="O3143" t="s">
        <v>367</v>
      </c>
      <c r="P3143">
        <v>27</v>
      </c>
      <c r="Q3143">
        <v>38</v>
      </c>
      <c r="R3143">
        <f>SUMIFS(Table2[number],Table2[Event],"Goal",Table2[H/U],"HOME",Table2[GameID],Table2[[#This Row],[GameID]],Table2[GameTime],"&lt;="&amp;Table2[[#This Row],[GameTime]])</f>
        <v>1</v>
      </c>
      <c r="S3143">
        <f>SUMIFS(Table2[number],Table2[Event],"Goal",Table2[H/U],"AWAY",Table2[GameID],Table2[[#This Row],[GameID]],Table2[GameTime],"&lt;="&amp;Table2[[#This Row],[GameTime]])</f>
        <v>1</v>
      </c>
      <c r="T3143" t="str">
        <f>IF(Table2[[#This Row],[Event]]="Goal",Table2[[#This Row],[Hscore]]&amp;"-"&amp;Table2[[#This Row],[Uscore]],"")</f>
        <v>1-1</v>
      </c>
      <c r="U3143">
        <v>413</v>
      </c>
      <c r="V3143" s="1">
        <f>Table2[[#This Row],[GameTime]]-(Table2[[#This Row],[period]]-1)*1200</f>
        <v>413</v>
      </c>
      <c r="W3143" s="1">
        <f>ROUNDDOWN(Table2[[#This Row],[Time]]/60,0)</f>
        <v>6</v>
      </c>
      <c r="X3143" s="1">
        <f>ROUNDDOWN((Table2[[#This Row],[Time]]/60-Table2[[#This Row],[Time2]])*60,0)</f>
        <v>53</v>
      </c>
      <c r="Y3143" s="1" t="str">
        <f>IF(Table2[[#This Row],[Time2]]&lt;10,0&amp;Table2[[#This Row],[Time2]],Table2[[#This Row],[Time2]])</f>
        <v>06</v>
      </c>
      <c r="Z3143" s="1">
        <f>IF(Table2[[#This Row],[Time3]]&lt;10,0&amp;Table2[[#This Row],[Time3]],Table2[[#This Row],[Time3]])</f>
        <v>53</v>
      </c>
      <c r="AA3143" s="2" t="str">
        <f>Table2[[#This Row],[Time4]]&amp;":"&amp;Table2[[#This Row],[Time5]]</f>
        <v>06:53</v>
      </c>
      <c r="AB3143" s="1" t="str" cm="1">
        <f t="array" ref="AB3143">IFERROR(IF(Table2[[#This Row],[code]]="","",_xlfn.IFS(AND(Table2[[#This Row],[code]]&lt;400,Table2[[#This Row],[code]]&lt;&gt;""),2,Table2[[#This Row],[code]]&gt;500,4)),"")</f>
        <v/>
      </c>
      <c r="AC3143" s="1" t="str">
        <f>IF(Table2[[#This Row],[Event]]="Penalty",Table2[[#This Row],[number]],IF(Table2[[#This Row],[Event]]="Time-Out",401,""))</f>
        <v/>
      </c>
      <c r="AD3143" s="1">
        <f>ROW(A3142)</f>
        <v>3142</v>
      </c>
      <c r="AE3143" s="1">
        <f>COUNTIFS(Table2[GameID],Table2[[#This Row],[GameID]],Table2[Column1],"&lt;="&amp;Table2[[#This Row],[Column1]])-1</f>
        <v>1</v>
      </c>
    </row>
    <row r="3144" spans="1:31" x14ac:dyDescent="0.45">
      <c r="A3144" t="s">
        <v>410</v>
      </c>
      <c r="B3144" t="str">
        <f>_xlfn.TEXTBEFORE(Table2[[#This Row],[Kamp]]," - ")</f>
        <v>Vanløse Floorball</v>
      </c>
      <c r="C3144" t="str">
        <f>_xlfn.TEXTAFTER(Table2[[#This Row],[Kamp]],"- ")</f>
        <v>RungstedHørsholm</v>
      </c>
      <c r="D3144">
        <v>45245</v>
      </c>
      <c r="E3144">
        <v>76819</v>
      </c>
      <c r="F3144">
        <v>20232024</v>
      </c>
      <c r="G3144" t="s">
        <v>17</v>
      </c>
      <c r="H3144" t="s">
        <v>662</v>
      </c>
      <c r="I3144" t="s">
        <v>677</v>
      </c>
      <c r="J3144">
        <v>1</v>
      </c>
      <c r="K3144">
        <v>31141</v>
      </c>
      <c r="L3144">
        <v>1</v>
      </c>
      <c r="M3144" t="s">
        <v>630</v>
      </c>
      <c r="N3144" t="s">
        <v>367</v>
      </c>
      <c r="O3144" t="s">
        <v>634</v>
      </c>
      <c r="P3144">
        <v>38</v>
      </c>
      <c r="Q3144" t="s">
        <v>634</v>
      </c>
      <c r="R3144">
        <f>SUMIFS(Table2[number],Table2[Event],"Goal",Table2[H/U],"HOME",Table2[GameID],Table2[[#This Row],[GameID]],Table2[GameTime],"&lt;="&amp;Table2[[#This Row],[GameTime]])</f>
        <v>1</v>
      </c>
      <c r="S3144">
        <f>SUMIFS(Table2[number],Table2[Event],"Goal",Table2[H/U],"AWAY",Table2[GameID],Table2[[#This Row],[GameID]],Table2[GameTime],"&lt;="&amp;Table2[[#This Row],[GameTime]])</f>
        <v>2</v>
      </c>
      <c r="T3144" t="str">
        <f>IF(Table2[[#This Row],[Event]]="Goal",Table2[[#This Row],[Hscore]]&amp;"-"&amp;Table2[[#This Row],[Uscore]],"")</f>
        <v>1-2</v>
      </c>
      <c r="U3144">
        <v>574</v>
      </c>
      <c r="V3144" s="1">
        <f>Table2[[#This Row],[GameTime]]-(Table2[[#This Row],[period]]-1)*1200</f>
        <v>574</v>
      </c>
      <c r="W3144" s="1">
        <f>ROUNDDOWN(Table2[[#This Row],[Time]]/60,0)</f>
        <v>9</v>
      </c>
      <c r="X3144" s="1">
        <f>ROUNDDOWN((Table2[[#This Row],[Time]]/60-Table2[[#This Row],[Time2]])*60,0)</f>
        <v>34</v>
      </c>
      <c r="Y3144" s="1" t="str">
        <f>IF(Table2[[#This Row],[Time2]]&lt;10,0&amp;Table2[[#This Row],[Time2]],Table2[[#This Row],[Time2]])</f>
        <v>09</v>
      </c>
      <c r="Z3144" s="1">
        <f>IF(Table2[[#This Row],[Time3]]&lt;10,0&amp;Table2[[#This Row],[Time3]],Table2[[#This Row],[Time3]])</f>
        <v>34</v>
      </c>
      <c r="AA3144" s="2" t="str">
        <f>Table2[[#This Row],[Time4]]&amp;":"&amp;Table2[[#This Row],[Time5]]</f>
        <v>09:34</v>
      </c>
      <c r="AB3144" s="1" t="str" cm="1">
        <f t="array" ref="AB3144">IFERROR(IF(Table2[[#This Row],[code]]="","",_xlfn.IFS(AND(Table2[[#This Row],[code]]&lt;400,Table2[[#This Row],[code]]&lt;&gt;""),2,Table2[[#This Row],[code]]&gt;500,4)),"")</f>
        <v/>
      </c>
      <c r="AC3144" s="1" t="str">
        <f>IF(Table2[[#This Row],[Event]]="Penalty",Table2[[#This Row],[number]],IF(Table2[[#This Row],[Event]]="Time-Out",401,""))</f>
        <v/>
      </c>
      <c r="AD3144" s="1">
        <f>ROW(A3143)</f>
        <v>3143</v>
      </c>
      <c r="AE3144" s="1">
        <f>COUNTIFS(Table2[GameID],Table2[[#This Row],[GameID]],Table2[Column1],"&lt;="&amp;Table2[[#This Row],[Column1]])-1</f>
        <v>2</v>
      </c>
    </row>
    <row r="3145" spans="1:31" x14ac:dyDescent="0.45">
      <c r="A3145" t="s">
        <v>410</v>
      </c>
      <c r="B3145" t="str">
        <f>_xlfn.TEXTBEFORE(Table2[[#This Row],[Kamp]]," - ")</f>
        <v>Vanløse Floorball</v>
      </c>
      <c r="C3145" t="str">
        <f>_xlfn.TEXTAFTER(Table2[[#This Row],[Kamp]],"- ")</f>
        <v>RungstedHørsholm</v>
      </c>
      <c r="D3145">
        <v>45245</v>
      </c>
      <c r="E3145">
        <v>76819</v>
      </c>
      <c r="F3145">
        <v>20232024</v>
      </c>
      <c r="G3145" t="s">
        <v>17</v>
      </c>
      <c r="H3145" t="s">
        <v>660</v>
      </c>
      <c r="I3145" t="s">
        <v>678</v>
      </c>
      <c r="J3145">
        <v>1</v>
      </c>
      <c r="K3145">
        <v>31142</v>
      </c>
      <c r="L3145">
        <v>1</v>
      </c>
      <c r="M3145" t="s">
        <v>630</v>
      </c>
      <c r="N3145" t="s">
        <v>104</v>
      </c>
      <c r="O3145" t="s">
        <v>634</v>
      </c>
      <c r="P3145">
        <v>48</v>
      </c>
      <c r="Q3145" t="s">
        <v>634</v>
      </c>
      <c r="R3145">
        <f>SUMIFS(Table2[number],Table2[Event],"Goal",Table2[H/U],"HOME",Table2[GameID],Table2[[#This Row],[GameID]],Table2[GameTime],"&lt;="&amp;Table2[[#This Row],[GameTime]])</f>
        <v>2</v>
      </c>
      <c r="S3145">
        <f>SUMIFS(Table2[number],Table2[Event],"Goal",Table2[H/U],"AWAY",Table2[GameID],Table2[[#This Row],[GameID]],Table2[GameTime],"&lt;="&amp;Table2[[#This Row],[GameTime]])</f>
        <v>2</v>
      </c>
      <c r="T3145" t="str">
        <f>IF(Table2[[#This Row],[Event]]="Goal",Table2[[#This Row],[Hscore]]&amp;"-"&amp;Table2[[#This Row],[Uscore]],"")</f>
        <v>2-2</v>
      </c>
      <c r="U3145">
        <v>669</v>
      </c>
      <c r="V3145" s="1">
        <f>Table2[[#This Row],[GameTime]]-(Table2[[#This Row],[period]]-1)*1200</f>
        <v>669</v>
      </c>
      <c r="W3145" s="1">
        <f>ROUNDDOWN(Table2[[#This Row],[Time]]/60,0)</f>
        <v>11</v>
      </c>
      <c r="X3145" s="1">
        <f>ROUNDDOWN((Table2[[#This Row],[Time]]/60-Table2[[#This Row],[Time2]])*60,0)</f>
        <v>9</v>
      </c>
      <c r="Y3145" s="1">
        <f>IF(Table2[[#This Row],[Time2]]&lt;10,0&amp;Table2[[#This Row],[Time2]],Table2[[#This Row],[Time2]])</f>
        <v>11</v>
      </c>
      <c r="Z3145" s="1" t="str">
        <f>IF(Table2[[#This Row],[Time3]]&lt;10,0&amp;Table2[[#This Row],[Time3]],Table2[[#This Row],[Time3]])</f>
        <v>09</v>
      </c>
      <c r="AA3145" s="2" t="str">
        <f>Table2[[#This Row],[Time4]]&amp;":"&amp;Table2[[#This Row],[Time5]]</f>
        <v>11:09</v>
      </c>
      <c r="AB3145" s="1" t="str" cm="1">
        <f t="array" ref="AB3145">IFERROR(IF(Table2[[#This Row],[code]]="","",_xlfn.IFS(AND(Table2[[#This Row],[code]]&lt;400,Table2[[#This Row],[code]]&lt;&gt;""),2,Table2[[#This Row],[code]]&gt;500,4)),"")</f>
        <v/>
      </c>
      <c r="AC3145" s="1" t="str">
        <f>IF(Table2[[#This Row],[Event]]="Penalty",Table2[[#This Row],[number]],IF(Table2[[#This Row],[Event]]="Time-Out",401,""))</f>
        <v/>
      </c>
      <c r="AD3145" s="1">
        <f>ROW(A3144)</f>
        <v>3144</v>
      </c>
      <c r="AE3145" s="1">
        <f>COUNTIFS(Table2[GameID],Table2[[#This Row],[GameID]],Table2[Column1],"&lt;="&amp;Table2[[#This Row],[Column1]])-1</f>
        <v>3</v>
      </c>
    </row>
    <row r="3146" spans="1:31" x14ac:dyDescent="0.45">
      <c r="A3146" t="s">
        <v>410</v>
      </c>
      <c r="B3146" t="str">
        <f>_xlfn.TEXTBEFORE(Table2[[#This Row],[Kamp]]," - ")</f>
        <v>Vanløse Floorball</v>
      </c>
      <c r="C3146" t="str">
        <f>_xlfn.TEXTAFTER(Table2[[#This Row],[Kamp]],"- ")</f>
        <v>RungstedHørsholm</v>
      </c>
      <c r="D3146">
        <v>45245</v>
      </c>
      <c r="E3146">
        <v>76819</v>
      </c>
      <c r="F3146">
        <v>20232024</v>
      </c>
      <c r="G3146" t="s">
        <v>17</v>
      </c>
      <c r="H3146" t="s">
        <v>660</v>
      </c>
      <c r="I3146" t="s">
        <v>678</v>
      </c>
      <c r="J3146">
        <v>1</v>
      </c>
      <c r="K3146">
        <v>31142</v>
      </c>
      <c r="L3146">
        <v>1</v>
      </c>
      <c r="M3146" t="s">
        <v>630</v>
      </c>
      <c r="N3146" t="s">
        <v>495</v>
      </c>
      <c r="O3146" t="s">
        <v>99</v>
      </c>
      <c r="P3146">
        <v>35</v>
      </c>
      <c r="Q3146">
        <v>18</v>
      </c>
      <c r="R3146">
        <f>SUMIFS(Table2[number],Table2[Event],"Goal",Table2[H/U],"HOME",Table2[GameID],Table2[[#This Row],[GameID]],Table2[GameTime],"&lt;="&amp;Table2[[#This Row],[GameTime]])</f>
        <v>3</v>
      </c>
      <c r="S3146">
        <f>SUMIFS(Table2[number],Table2[Event],"Goal",Table2[H/U],"AWAY",Table2[GameID],Table2[[#This Row],[GameID]],Table2[GameTime],"&lt;="&amp;Table2[[#This Row],[GameTime]])</f>
        <v>2</v>
      </c>
      <c r="T3146" t="str">
        <f>IF(Table2[[#This Row],[Event]]="Goal",Table2[[#This Row],[Hscore]]&amp;"-"&amp;Table2[[#This Row],[Uscore]],"")</f>
        <v>3-2</v>
      </c>
      <c r="U3146">
        <v>943</v>
      </c>
      <c r="V3146" s="1">
        <f>Table2[[#This Row],[GameTime]]-(Table2[[#This Row],[period]]-1)*1200</f>
        <v>943</v>
      </c>
      <c r="W3146" s="1">
        <f>ROUNDDOWN(Table2[[#This Row],[Time]]/60,0)</f>
        <v>15</v>
      </c>
      <c r="X3146" s="1">
        <f>ROUNDDOWN((Table2[[#This Row],[Time]]/60-Table2[[#This Row],[Time2]])*60,0)</f>
        <v>43</v>
      </c>
      <c r="Y3146" s="1">
        <f>IF(Table2[[#This Row],[Time2]]&lt;10,0&amp;Table2[[#This Row],[Time2]],Table2[[#This Row],[Time2]])</f>
        <v>15</v>
      </c>
      <c r="Z3146" s="1">
        <f>IF(Table2[[#This Row],[Time3]]&lt;10,0&amp;Table2[[#This Row],[Time3]],Table2[[#This Row],[Time3]])</f>
        <v>43</v>
      </c>
      <c r="AA3146" s="2" t="str">
        <f>Table2[[#This Row],[Time4]]&amp;":"&amp;Table2[[#This Row],[Time5]]</f>
        <v>15:43</v>
      </c>
      <c r="AB3146" s="1" t="str" cm="1">
        <f t="array" ref="AB3146">IFERROR(IF(Table2[[#This Row],[code]]="","",_xlfn.IFS(AND(Table2[[#This Row],[code]]&lt;400,Table2[[#This Row],[code]]&lt;&gt;""),2,Table2[[#This Row],[code]]&gt;500,4)),"")</f>
        <v/>
      </c>
      <c r="AC3146" s="1" t="str">
        <f>IF(Table2[[#This Row],[Event]]="Penalty",Table2[[#This Row],[number]],IF(Table2[[#This Row],[Event]]="Time-Out",401,""))</f>
        <v/>
      </c>
      <c r="AD3146" s="1">
        <f>ROW(A3145)</f>
        <v>3145</v>
      </c>
      <c r="AE3146" s="1">
        <f>COUNTIFS(Table2[GameID],Table2[[#This Row],[GameID]],Table2[Column1],"&lt;="&amp;Table2[[#This Row],[Column1]])-1</f>
        <v>4</v>
      </c>
    </row>
    <row r="3147" spans="1:31" x14ac:dyDescent="0.45">
      <c r="A3147" t="s">
        <v>410</v>
      </c>
      <c r="B3147" t="str">
        <f>_xlfn.TEXTBEFORE(Table2[[#This Row],[Kamp]]," - ")</f>
        <v>Vanløse Floorball</v>
      </c>
      <c r="C3147" t="str">
        <f>_xlfn.TEXTAFTER(Table2[[#This Row],[Kamp]],"- ")</f>
        <v>RungstedHørsholm</v>
      </c>
      <c r="D3147">
        <v>45245</v>
      </c>
      <c r="E3147">
        <v>76819</v>
      </c>
      <c r="F3147">
        <v>20232024</v>
      </c>
      <c r="G3147" t="s">
        <v>17</v>
      </c>
      <c r="H3147" t="s">
        <v>660</v>
      </c>
      <c r="I3147" t="s">
        <v>678</v>
      </c>
      <c r="J3147">
        <v>1</v>
      </c>
      <c r="K3147">
        <v>31142</v>
      </c>
      <c r="L3147">
        <v>1</v>
      </c>
      <c r="M3147" t="s">
        <v>630</v>
      </c>
      <c r="N3147" t="s">
        <v>284</v>
      </c>
      <c r="O3147" t="s">
        <v>494</v>
      </c>
      <c r="P3147">
        <v>14</v>
      </c>
      <c r="Q3147">
        <v>23</v>
      </c>
      <c r="R3147">
        <f>SUMIFS(Table2[number],Table2[Event],"Goal",Table2[H/U],"HOME",Table2[GameID],Table2[[#This Row],[GameID]],Table2[GameTime],"&lt;="&amp;Table2[[#This Row],[GameTime]])</f>
        <v>4</v>
      </c>
      <c r="S3147">
        <f>SUMIFS(Table2[number],Table2[Event],"Goal",Table2[H/U],"AWAY",Table2[GameID],Table2[[#This Row],[GameID]],Table2[GameTime],"&lt;="&amp;Table2[[#This Row],[GameTime]])</f>
        <v>2</v>
      </c>
      <c r="T3147" t="str">
        <f>IF(Table2[[#This Row],[Event]]="Goal",Table2[[#This Row],[Hscore]]&amp;"-"&amp;Table2[[#This Row],[Uscore]],"")</f>
        <v>4-2</v>
      </c>
      <c r="U3147">
        <v>1067</v>
      </c>
      <c r="V3147" s="1">
        <f>Table2[[#This Row],[GameTime]]-(Table2[[#This Row],[period]]-1)*1200</f>
        <v>1067</v>
      </c>
      <c r="W3147" s="1">
        <f>ROUNDDOWN(Table2[[#This Row],[Time]]/60,0)</f>
        <v>17</v>
      </c>
      <c r="X3147" s="1">
        <f>ROUNDDOWN((Table2[[#This Row],[Time]]/60-Table2[[#This Row],[Time2]])*60,0)</f>
        <v>47</v>
      </c>
      <c r="Y3147" s="1">
        <f>IF(Table2[[#This Row],[Time2]]&lt;10,0&amp;Table2[[#This Row],[Time2]],Table2[[#This Row],[Time2]])</f>
        <v>17</v>
      </c>
      <c r="Z3147" s="1">
        <f>IF(Table2[[#This Row],[Time3]]&lt;10,0&amp;Table2[[#This Row],[Time3]],Table2[[#This Row],[Time3]])</f>
        <v>47</v>
      </c>
      <c r="AA3147" s="2" t="str">
        <f>Table2[[#This Row],[Time4]]&amp;":"&amp;Table2[[#This Row],[Time5]]</f>
        <v>17:47</v>
      </c>
      <c r="AB3147" s="1" t="str" cm="1">
        <f t="array" ref="AB3147">IFERROR(IF(Table2[[#This Row],[code]]="","",_xlfn.IFS(AND(Table2[[#This Row],[code]]&lt;400,Table2[[#This Row],[code]]&lt;&gt;""),2,Table2[[#This Row],[code]]&gt;500,4)),"")</f>
        <v/>
      </c>
      <c r="AC3147" s="1" t="str">
        <f>IF(Table2[[#This Row],[Event]]="Penalty",Table2[[#This Row],[number]],IF(Table2[[#This Row],[Event]]="Time-Out",401,""))</f>
        <v/>
      </c>
      <c r="AD3147" s="1">
        <f>ROW(A3146)</f>
        <v>3146</v>
      </c>
      <c r="AE3147" s="1">
        <f>COUNTIFS(Table2[GameID],Table2[[#This Row],[GameID]],Table2[Column1],"&lt;="&amp;Table2[[#This Row],[Column1]])-1</f>
        <v>5</v>
      </c>
    </row>
    <row r="3148" spans="1:31" x14ac:dyDescent="0.45">
      <c r="A3148" t="s">
        <v>410</v>
      </c>
      <c r="B3148" t="str">
        <f>_xlfn.TEXTBEFORE(Table2[[#This Row],[Kamp]]," - ")</f>
        <v>Vanløse Floorball</v>
      </c>
      <c r="C3148" t="str">
        <f>_xlfn.TEXTAFTER(Table2[[#This Row],[Kamp]],"- ")</f>
        <v>RungstedHørsholm</v>
      </c>
      <c r="D3148">
        <v>45245</v>
      </c>
      <c r="E3148">
        <v>76819</v>
      </c>
      <c r="F3148">
        <v>20232024</v>
      </c>
      <c r="G3148" t="s">
        <v>17</v>
      </c>
      <c r="H3148" t="s">
        <v>660</v>
      </c>
      <c r="I3148" t="s">
        <v>678</v>
      </c>
      <c r="J3148">
        <v>2</v>
      </c>
      <c r="K3148">
        <v>31142</v>
      </c>
      <c r="L3148">
        <v>1</v>
      </c>
      <c r="M3148" t="s">
        <v>630</v>
      </c>
      <c r="N3148" t="s">
        <v>495</v>
      </c>
      <c r="O3148" t="s">
        <v>37</v>
      </c>
      <c r="P3148">
        <v>35</v>
      </c>
      <c r="Q3148">
        <v>90</v>
      </c>
      <c r="R3148">
        <f>SUMIFS(Table2[number],Table2[Event],"Goal",Table2[H/U],"HOME",Table2[GameID],Table2[[#This Row],[GameID]],Table2[GameTime],"&lt;="&amp;Table2[[#This Row],[GameTime]])</f>
        <v>5</v>
      </c>
      <c r="S3148">
        <f>SUMIFS(Table2[number],Table2[Event],"Goal",Table2[H/U],"AWAY",Table2[GameID],Table2[[#This Row],[GameID]],Table2[GameTime],"&lt;="&amp;Table2[[#This Row],[GameTime]])</f>
        <v>2</v>
      </c>
      <c r="T3148" t="str">
        <f>IF(Table2[[#This Row],[Event]]="Goal",Table2[[#This Row],[Hscore]]&amp;"-"&amp;Table2[[#This Row],[Uscore]],"")</f>
        <v>5-2</v>
      </c>
      <c r="U3148">
        <v>1239</v>
      </c>
      <c r="V3148" s="1">
        <f>Table2[[#This Row],[GameTime]]-(Table2[[#This Row],[period]]-1)*1200</f>
        <v>39</v>
      </c>
      <c r="W3148" s="1">
        <f>ROUNDDOWN(Table2[[#This Row],[Time]]/60,0)</f>
        <v>0</v>
      </c>
      <c r="X3148" s="1">
        <f>ROUNDDOWN((Table2[[#This Row],[Time]]/60-Table2[[#This Row],[Time2]])*60,0)</f>
        <v>39</v>
      </c>
      <c r="Y3148" s="1" t="str">
        <f>IF(Table2[[#This Row],[Time2]]&lt;10,0&amp;Table2[[#This Row],[Time2]],Table2[[#This Row],[Time2]])</f>
        <v>00</v>
      </c>
      <c r="Z3148" s="1">
        <f>IF(Table2[[#This Row],[Time3]]&lt;10,0&amp;Table2[[#This Row],[Time3]],Table2[[#This Row],[Time3]])</f>
        <v>39</v>
      </c>
      <c r="AA3148" s="2" t="str">
        <f>Table2[[#This Row],[Time4]]&amp;":"&amp;Table2[[#This Row],[Time5]]</f>
        <v>00:39</v>
      </c>
      <c r="AB3148" s="1" t="str" cm="1">
        <f t="array" ref="AB3148">IFERROR(IF(Table2[[#This Row],[code]]="","",_xlfn.IFS(AND(Table2[[#This Row],[code]]&lt;400,Table2[[#This Row],[code]]&lt;&gt;""),2,Table2[[#This Row],[code]]&gt;500,4)),"")</f>
        <v/>
      </c>
      <c r="AC3148" s="1" t="str">
        <f>IF(Table2[[#This Row],[Event]]="Penalty",Table2[[#This Row],[number]],IF(Table2[[#This Row],[Event]]="Time-Out",401,""))</f>
        <v/>
      </c>
      <c r="AD3148" s="1">
        <f>ROW(A3147)</f>
        <v>3147</v>
      </c>
      <c r="AE3148" s="1">
        <f>COUNTIFS(Table2[GameID],Table2[[#This Row],[GameID]],Table2[Column1],"&lt;="&amp;Table2[[#This Row],[Column1]])-1</f>
        <v>6</v>
      </c>
    </row>
    <row r="3149" spans="1:31" x14ac:dyDescent="0.45">
      <c r="A3149" t="s">
        <v>410</v>
      </c>
      <c r="B3149" t="str">
        <f>_xlfn.TEXTBEFORE(Table2[[#This Row],[Kamp]]," - ")</f>
        <v>Vanløse Floorball</v>
      </c>
      <c r="C3149" t="str">
        <f>_xlfn.TEXTAFTER(Table2[[#This Row],[Kamp]],"- ")</f>
        <v>RungstedHørsholm</v>
      </c>
      <c r="D3149">
        <v>45245</v>
      </c>
      <c r="E3149">
        <v>76819</v>
      </c>
      <c r="F3149">
        <v>20232024</v>
      </c>
      <c r="G3149" t="s">
        <v>17</v>
      </c>
      <c r="H3149" t="s">
        <v>660</v>
      </c>
      <c r="I3149" t="s">
        <v>678</v>
      </c>
      <c r="J3149">
        <v>2</v>
      </c>
      <c r="K3149">
        <v>31142</v>
      </c>
      <c r="L3149">
        <v>1</v>
      </c>
      <c r="M3149" t="s">
        <v>630</v>
      </c>
      <c r="N3149" t="s">
        <v>284</v>
      </c>
      <c r="O3149" t="s">
        <v>494</v>
      </c>
      <c r="P3149">
        <v>14</v>
      </c>
      <c r="Q3149">
        <v>23</v>
      </c>
      <c r="R3149">
        <f>SUMIFS(Table2[number],Table2[Event],"Goal",Table2[H/U],"HOME",Table2[GameID],Table2[[#This Row],[GameID]],Table2[GameTime],"&lt;="&amp;Table2[[#This Row],[GameTime]])</f>
        <v>6</v>
      </c>
      <c r="S3149">
        <f>SUMIFS(Table2[number],Table2[Event],"Goal",Table2[H/U],"AWAY",Table2[GameID],Table2[[#This Row],[GameID]],Table2[GameTime],"&lt;="&amp;Table2[[#This Row],[GameTime]])</f>
        <v>2</v>
      </c>
      <c r="T3149" t="str">
        <f>IF(Table2[[#This Row],[Event]]="Goal",Table2[[#This Row],[Hscore]]&amp;"-"&amp;Table2[[#This Row],[Uscore]],"")</f>
        <v>6-2</v>
      </c>
      <c r="U3149">
        <v>1322</v>
      </c>
      <c r="V3149" s="1">
        <f>Table2[[#This Row],[GameTime]]-(Table2[[#This Row],[period]]-1)*1200</f>
        <v>122</v>
      </c>
      <c r="W3149" s="1">
        <f>ROUNDDOWN(Table2[[#This Row],[Time]]/60,0)</f>
        <v>2</v>
      </c>
      <c r="X3149" s="1">
        <f>ROUNDDOWN((Table2[[#This Row],[Time]]/60-Table2[[#This Row],[Time2]])*60,0)</f>
        <v>1</v>
      </c>
      <c r="Y3149" s="1" t="str">
        <f>IF(Table2[[#This Row],[Time2]]&lt;10,0&amp;Table2[[#This Row],[Time2]],Table2[[#This Row],[Time2]])</f>
        <v>02</v>
      </c>
      <c r="Z3149" s="1" t="str">
        <f>IF(Table2[[#This Row],[Time3]]&lt;10,0&amp;Table2[[#This Row],[Time3]],Table2[[#This Row],[Time3]])</f>
        <v>01</v>
      </c>
      <c r="AA3149" s="2" t="str">
        <f>Table2[[#This Row],[Time4]]&amp;":"&amp;Table2[[#This Row],[Time5]]</f>
        <v>02:01</v>
      </c>
      <c r="AB3149" s="1" t="str" cm="1">
        <f t="array" ref="AB3149">IFERROR(IF(Table2[[#This Row],[code]]="","",_xlfn.IFS(AND(Table2[[#This Row],[code]]&lt;400,Table2[[#This Row],[code]]&lt;&gt;""),2,Table2[[#This Row],[code]]&gt;500,4)),"")</f>
        <v/>
      </c>
      <c r="AC3149" s="1" t="str">
        <f>IF(Table2[[#This Row],[Event]]="Penalty",Table2[[#This Row],[number]],IF(Table2[[#This Row],[Event]]="Time-Out",401,""))</f>
        <v/>
      </c>
      <c r="AD3149" s="1">
        <f>ROW(A3148)</f>
        <v>3148</v>
      </c>
      <c r="AE3149" s="1">
        <f>COUNTIFS(Table2[GameID],Table2[[#This Row],[GameID]],Table2[Column1],"&lt;="&amp;Table2[[#This Row],[Column1]])-1</f>
        <v>7</v>
      </c>
    </row>
    <row r="3150" spans="1:31" x14ac:dyDescent="0.45">
      <c r="A3150" t="s">
        <v>410</v>
      </c>
      <c r="B3150" t="str">
        <f>_xlfn.TEXTBEFORE(Table2[[#This Row],[Kamp]]," - ")</f>
        <v>Vanløse Floorball</v>
      </c>
      <c r="C3150" t="str">
        <f>_xlfn.TEXTAFTER(Table2[[#This Row],[Kamp]],"- ")</f>
        <v>RungstedHørsholm</v>
      </c>
      <c r="D3150">
        <v>45245</v>
      </c>
      <c r="E3150">
        <v>76819</v>
      </c>
      <c r="F3150">
        <v>20232024</v>
      </c>
      <c r="G3150" t="s">
        <v>17</v>
      </c>
      <c r="H3150" t="s">
        <v>660</v>
      </c>
      <c r="I3150" t="s">
        <v>678</v>
      </c>
      <c r="J3150">
        <v>2</v>
      </c>
      <c r="K3150">
        <v>31142</v>
      </c>
      <c r="L3150">
        <v>1</v>
      </c>
      <c r="M3150" t="s">
        <v>630</v>
      </c>
      <c r="N3150" t="s">
        <v>37</v>
      </c>
      <c r="O3150" t="s">
        <v>634</v>
      </c>
      <c r="P3150">
        <v>90</v>
      </c>
      <c r="Q3150" t="s">
        <v>634</v>
      </c>
      <c r="R3150">
        <f>SUMIFS(Table2[number],Table2[Event],"Goal",Table2[H/U],"HOME",Table2[GameID],Table2[[#This Row],[GameID]],Table2[GameTime],"&lt;="&amp;Table2[[#This Row],[GameTime]])</f>
        <v>7</v>
      </c>
      <c r="S3150">
        <f>SUMIFS(Table2[number],Table2[Event],"Goal",Table2[H/U],"AWAY",Table2[GameID],Table2[[#This Row],[GameID]],Table2[GameTime],"&lt;="&amp;Table2[[#This Row],[GameTime]])</f>
        <v>2</v>
      </c>
      <c r="T3150" t="str">
        <f>IF(Table2[[#This Row],[Event]]="Goal",Table2[[#This Row],[Hscore]]&amp;"-"&amp;Table2[[#This Row],[Uscore]],"")</f>
        <v>7-2</v>
      </c>
      <c r="U3150">
        <v>1886</v>
      </c>
      <c r="V3150" s="1">
        <f>Table2[[#This Row],[GameTime]]-(Table2[[#This Row],[period]]-1)*1200</f>
        <v>686</v>
      </c>
      <c r="W3150" s="1">
        <f>ROUNDDOWN(Table2[[#This Row],[Time]]/60,0)</f>
        <v>11</v>
      </c>
      <c r="X3150" s="1">
        <f>ROUNDDOWN((Table2[[#This Row],[Time]]/60-Table2[[#This Row],[Time2]])*60,0)</f>
        <v>26</v>
      </c>
      <c r="Y3150" s="1">
        <f>IF(Table2[[#This Row],[Time2]]&lt;10,0&amp;Table2[[#This Row],[Time2]],Table2[[#This Row],[Time2]])</f>
        <v>11</v>
      </c>
      <c r="Z3150" s="1">
        <f>IF(Table2[[#This Row],[Time3]]&lt;10,0&amp;Table2[[#This Row],[Time3]],Table2[[#This Row],[Time3]])</f>
        <v>26</v>
      </c>
      <c r="AA3150" s="2" t="str">
        <f>Table2[[#This Row],[Time4]]&amp;":"&amp;Table2[[#This Row],[Time5]]</f>
        <v>11:26</v>
      </c>
      <c r="AB3150" s="1" t="str" cm="1">
        <f t="array" ref="AB3150">IFERROR(IF(Table2[[#This Row],[code]]="","",_xlfn.IFS(AND(Table2[[#This Row],[code]]&lt;400,Table2[[#This Row],[code]]&lt;&gt;""),2,Table2[[#This Row],[code]]&gt;500,4)),"")</f>
        <v/>
      </c>
      <c r="AC3150" s="1" t="str">
        <f>IF(Table2[[#This Row],[Event]]="Penalty",Table2[[#This Row],[number]],IF(Table2[[#This Row],[Event]]="Time-Out",401,""))</f>
        <v/>
      </c>
      <c r="AD3150" s="1">
        <f>ROW(A3149)</f>
        <v>3149</v>
      </c>
      <c r="AE3150" s="1">
        <f>COUNTIFS(Table2[GameID],Table2[[#This Row],[GameID]],Table2[Column1],"&lt;="&amp;Table2[[#This Row],[Column1]])-1</f>
        <v>8</v>
      </c>
    </row>
    <row r="3151" spans="1:31" x14ac:dyDescent="0.45">
      <c r="A3151" t="s">
        <v>410</v>
      </c>
      <c r="B3151" t="str">
        <f>_xlfn.TEXTBEFORE(Table2[[#This Row],[Kamp]]," - ")</f>
        <v>Vanløse Floorball</v>
      </c>
      <c r="C3151" t="str">
        <f>_xlfn.TEXTAFTER(Table2[[#This Row],[Kamp]],"- ")</f>
        <v>RungstedHørsholm</v>
      </c>
      <c r="D3151">
        <v>45245</v>
      </c>
      <c r="E3151">
        <v>76819</v>
      </c>
      <c r="F3151">
        <v>20232024</v>
      </c>
      <c r="G3151" t="s">
        <v>17</v>
      </c>
      <c r="H3151" t="s">
        <v>660</v>
      </c>
      <c r="I3151" t="s">
        <v>678</v>
      </c>
      <c r="J3151">
        <v>3</v>
      </c>
      <c r="K3151">
        <v>31142</v>
      </c>
      <c r="L3151">
        <v>1</v>
      </c>
      <c r="M3151" t="s">
        <v>630</v>
      </c>
      <c r="N3151" t="s">
        <v>109</v>
      </c>
      <c r="O3151" t="s">
        <v>495</v>
      </c>
      <c r="P3151">
        <v>91</v>
      </c>
      <c r="Q3151">
        <v>35</v>
      </c>
      <c r="R3151">
        <f>SUMIFS(Table2[number],Table2[Event],"Goal",Table2[H/U],"HOME",Table2[GameID],Table2[[#This Row],[GameID]],Table2[GameTime],"&lt;="&amp;Table2[[#This Row],[GameTime]])</f>
        <v>8</v>
      </c>
      <c r="S3151">
        <f>SUMIFS(Table2[number],Table2[Event],"Goal",Table2[H/U],"AWAY",Table2[GameID],Table2[[#This Row],[GameID]],Table2[GameTime],"&lt;="&amp;Table2[[#This Row],[GameTime]])</f>
        <v>2</v>
      </c>
      <c r="T3151" t="str">
        <f>IF(Table2[[#This Row],[Event]]="Goal",Table2[[#This Row],[Hscore]]&amp;"-"&amp;Table2[[#This Row],[Uscore]],"")</f>
        <v>8-2</v>
      </c>
      <c r="U3151">
        <v>2440</v>
      </c>
      <c r="V3151" s="1">
        <f>Table2[[#This Row],[GameTime]]-(Table2[[#This Row],[period]]-1)*1200</f>
        <v>40</v>
      </c>
      <c r="W3151" s="1">
        <f>ROUNDDOWN(Table2[[#This Row],[Time]]/60,0)</f>
        <v>0</v>
      </c>
      <c r="X3151" s="1">
        <f>ROUNDDOWN((Table2[[#This Row],[Time]]/60-Table2[[#This Row],[Time2]])*60,0)</f>
        <v>40</v>
      </c>
      <c r="Y3151" s="1" t="str">
        <f>IF(Table2[[#This Row],[Time2]]&lt;10,0&amp;Table2[[#This Row],[Time2]],Table2[[#This Row],[Time2]])</f>
        <v>00</v>
      </c>
      <c r="Z3151" s="1">
        <f>IF(Table2[[#This Row],[Time3]]&lt;10,0&amp;Table2[[#This Row],[Time3]],Table2[[#This Row],[Time3]])</f>
        <v>40</v>
      </c>
      <c r="AA3151" s="2" t="str">
        <f>Table2[[#This Row],[Time4]]&amp;":"&amp;Table2[[#This Row],[Time5]]</f>
        <v>00:40</v>
      </c>
      <c r="AB3151" s="1" t="str" cm="1">
        <f t="array" ref="AB3151">IFERROR(IF(Table2[[#This Row],[code]]="","",_xlfn.IFS(AND(Table2[[#This Row],[code]]&lt;400,Table2[[#This Row],[code]]&lt;&gt;""),2,Table2[[#This Row],[code]]&gt;500,4)),"")</f>
        <v/>
      </c>
      <c r="AC3151" s="1" t="str">
        <f>IF(Table2[[#This Row],[Event]]="Penalty",Table2[[#This Row],[number]],IF(Table2[[#This Row],[Event]]="Time-Out",401,""))</f>
        <v/>
      </c>
      <c r="AD3151" s="1">
        <f>ROW(A3150)</f>
        <v>3150</v>
      </c>
      <c r="AE3151" s="1">
        <f>COUNTIFS(Table2[GameID],Table2[[#This Row],[GameID]],Table2[Column1],"&lt;="&amp;Table2[[#This Row],[Column1]])-1</f>
        <v>9</v>
      </c>
    </row>
    <row r="3152" spans="1:31" x14ac:dyDescent="0.45">
      <c r="A3152" t="s">
        <v>410</v>
      </c>
      <c r="B3152" t="str">
        <f>_xlfn.TEXTBEFORE(Table2[[#This Row],[Kamp]]," - ")</f>
        <v>Vanløse Floorball</v>
      </c>
      <c r="C3152" t="str">
        <f>_xlfn.TEXTAFTER(Table2[[#This Row],[Kamp]],"- ")</f>
        <v>RungstedHørsholm</v>
      </c>
      <c r="D3152">
        <v>45245</v>
      </c>
      <c r="E3152">
        <v>76819</v>
      </c>
      <c r="F3152">
        <v>20232024</v>
      </c>
      <c r="G3152" t="s">
        <v>17</v>
      </c>
      <c r="H3152" t="s">
        <v>660</v>
      </c>
      <c r="I3152" t="s">
        <v>678</v>
      </c>
      <c r="J3152">
        <v>3</v>
      </c>
      <c r="K3152">
        <v>31142</v>
      </c>
      <c r="L3152">
        <v>1</v>
      </c>
      <c r="M3152" t="s">
        <v>630</v>
      </c>
      <c r="N3152" t="s">
        <v>283</v>
      </c>
      <c r="O3152" t="s">
        <v>104</v>
      </c>
      <c r="P3152">
        <v>2</v>
      </c>
      <c r="Q3152">
        <v>48</v>
      </c>
      <c r="R3152">
        <f>SUMIFS(Table2[number],Table2[Event],"Goal",Table2[H/U],"HOME",Table2[GameID],Table2[[#This Row],[GameID]],Table2[GameTime],"&lt;="&amp;Table2[[#This Row],[GameTime]])</f>
        <v>9</v>
      </c>
      <c r="S3152">
        <f>SUMIFS(Table2[number],Table2[Event],"Goal",Table2[H/U],"AWAY",Table2[GameID],Table2[[#This Row],[GameID]],Table2[GameTime],"&lt;="&amp;Table2[[#This Row],[GameTime]])</f>
        <v>2</v>
      </c>
      <c r="T3152" t="str">
        <f>IF(Table2[[#This Row],[Event]]="Goal",Table2[[#This Row],[Hscore]]&amp;"-"&amp;Table2[[#This Row],[Uscore]],"")</f>
        <v>9-2</v>
      </c>
      <c r="U3152">
        <v>2523</v>
      </c>
      <c r="V3152" s="1">
        <f>Table2[[#This Row],[GameTime]]-(Table2[[#This Row],[period]]-1)*1200</f>
        <v>123</v>
      </c>
      <c r="W3152" s="1">
        <f>ROUNDDOWN(Table2[[#This Row],[Time]]/60,0)</f>
        <v>2</v>
      </c>
      <c r="X3152" s="1">
        <f>ROUNDDOWN((Table2[[#This Row],[Time]]/60-Table2[[#This Row],[Time2]])*60,0)</f>
        <v>2</v>
      </c>
      <c r="Y3152" s="1" t="str">
        <f>IF(Table2[[#This Row],[Time2]]&lt;10,0&amp;Table2[[#This Row],[Time2]],Table2[[#This Row],[Time2]])</f>
        <v>02</v>
      </c>
      <c r="Z3152" s="1" t="str">
        <f>IF(Table2[[#This Row],[Time3]]&lt;10,0&amp;Table2[[#This Row],[Time3]],Table2[[#This Row],[Time3]])</f>
        <v>02</v>
      </c>
      <c r="AA3152" s="2" t="str">
        <f>Table2[[#This Row],[Time4]]&amp;":"&amp;Table2[[#This Row],[Time5]]</f>
        <v>02:02</v>
      </c>
      <c r="AB3152" s="1" t="str" cm="1">
        <f t="array" ref="AB3152">IFERROR(IF(Table2[[#This Row],[code]]="","",_xlfn.IFS(AND(Table2[[#This Row],[code]]&lt;400,Table2[[#This Row],[code]]&lt;&gt;""),2,Table2[[#This Row],[code]]&gt;500,4)),"")</f>
        <v/>
      </c>
      <c r="AC3152" s="1" t="str">
        <f>IF(Table2[[#This Row],[Event]]="Penalty",Table2[[#This Row],[number]],IF(Table2[[#This Row],[Event]]="Time-Out",401,""))</f>
        <v/>
      </c>
      <c r="AD3152" s="1">
        <f>ROW(A3151)</f>
        <v>3151</v>
      </c>
      <c r="AE3152" s="1">
        <f>COUNTIFS(Table2[GameID],Table2[[#This Row],[GameID]],Table2[Column1],"&lt;="&amp;Table2[[#This Row],[Column1]])-1</f>
        <v>10</v>
      </c>
    </row>
    <row r="3153" spans="1:31" x14ac:dyDescent="0.45">
      <c r="A3153" t="s">
        <v>410</v>
      </c>
      <c r="B3153" t="str">
        <f>_xlfn.TEXTBEFORE(Table2[[#This Row],[Kamp]]," - ")</f>
        <v>Vanløse Floorball</v>
      </c>
      <c r="C3153" t="str">
        <f>_xlfn.TEXTAFTER(Table2[[#This Row],[Kamp]],"- ")</f>
        <v>RungstedHørsholm</v>
      </c>
      <c r="D3153">
        <v>45245</v>
      </c>
      <c r="E3153">
        <v>76819</v>
      </c>
      <c r="F3153">
        <v>20232024</v>
      </c>
      <c r="G3153" t="s">
        <v>17</v>
      </c>
      <c r="H3153" t="s">
        <v>660</v>
      </c>
      <c r="I3153" t="s">
        <v>678</v>
      </c>
      <c r="J3153">
        <v>3</v>
      </c>
      <c r="K3153">
        <v>31142</v>
      </c>
      <c r="L3153">
        <v>1</v>
      </c>
      <c r="M3153" t="s">
        <v>630</v>
      </c>
      <c r="N3153" t="s">
        <v>109</v>
      </c>
      <c r="O3153" t="s">
        <v>634</v>
      </c>
      <c r="P3153">
        <v>91</v>
      </c>
      <c r="Q3153" t="s">
        <v>634</v>
      </c>
      <c r="R3153">
        <f>SUMIFS(Table2[number],Table2[Event],"Goal",Table2[H/U],"HOME",Table2[GameID],Table2[[#This Row],[GameID]],Table2[GameTime],"&lt;="&amp;Table2[[#This Row],[GameTime]])</f>
        <v>10</v>
      </c>
      <c r="S3153">
        <f>SUMIFS(Table2[number],Table2[Event],"Goal",Table2[H/U],"AWAY",Table2[GameID],Table2[[#This Row],[GameID]],Table2[GameTime],"&lt;="&amp;Table2[[#This Row],[GameTime]])</f>
        <v>2</v>
      </c>
      <c r="T3153" t="str">
        <f>IF(Table2[[#This Row],[Event]]="Goal",Table2[[#This Row],[Hscore]]&amp;"-"&amp;Table2[[#This Row],[Uscore]],"")</f>
        <v>10-2</v>
      </c>
      <c r="U3153">
        <v>2634</v>
      </c>
      <c r="V3153" s="1">
        <f>Table2[[#This Row],[GameTime]]-(Table2[[#This Row],[period]]-1)*1200</f>
        <v>234</v>
      </c>
      <c r="W3153" s="1">
        <f>ROUNDDOWN(Table2[[#This Row],[Time]]/60,0)</f>
        <v>3</v>
      </c>
      <c r="X3153" s="1">
        <f>ROUNDDOWN((Table2[[#This Row],[Time]]/60-Table2[[#This Row],[Time2]])*60,0)</f>
        <v>54</v>
      </c>
      <c r="Y3153" s="1" t="str">
        <f>IF(Table2[[#This Row],[Time2]]&lt;10,0&amp;Table2[[#This Row],[Time2]],Table2[[#This Row],[Time2]])</f>
        <v>03</v>
      </c>
      <c r="Z3153" s="1">
        <f>IF(Table2[[#This Row],[Time3]]&lt;10,0&amp;Table2[[#This Row],[Time3]],Table2[[#This Row],[Time3]])</f>
        <v>54</v>
      </c>
      <c r="AA3153" s="2" t="str">
        <f>Table2[[#This Row],[Time4]]&amp;":"&amp;Table2[[#This Row],[Time5]]</f>
        <v>03:54</v>
      </c>
      <c r="AB3153" s="1" t="str" cm="1">
        <f t="array" ref="AB3153">IFERROR(IF(Table2[[#This Row],[code]]="","",_xlfn.IFS(AND(Table2[[#This Row],[code]]&lt;400,Table2[[#This Row],[code]]&lt;&gt;""),2,Table2[[#This Row],[code]]&gt;500,4)),"")</f>
        <v/>
      </c>
      <c r="AC3153" s="1" t="str">
        <f>IF(Table2[[#This Row],[Event]]="Penalty",Table2[[#This Row],[number]],IF(Table2[[#This Row],[Event]]="Time-Out",401,""))</f>
        <v/>
      </c>
      <c r="AD3153" s="1">
        <f>ROW(A3152)</f>
        <v>3152</v>
      </c>
      <c r="AE3153" s="1">
        <f>COUNTIFS(Table2[GameID],Table2[[#This Row],[GameID]],Table2[Column1],"&lt;="&amp;Table2[[#This Row],[Column1]])-1</f>
        <v>11</v>
      </c>
    </row>
    <row r="3154" spans="1:31" x14ac:dyDescent="0.45">
      <c r="A3154" t="s">
        <v>410</v>
      </c>
      <c r="B3154" t="str">
        <f>_xlfn.TEXTBEFORE(Table2[[#This Row],[Kamp]]," - ")</f>
        <v>Vanløse Floorball</v>
      </c>
      <c r="C3154" t="str">
        <f>_xlfn.TEXTAFTER(Table2[[#This Row],[Kamp]],"- ")</f>
        <v>RungstedHørsholm</v>
      </c>
      <c r="D3154">
        <v>45245</v>
      </c>
      <c r="E3154">
        <v>76819</v>
      </c>
      <c r="F3154">
        <v>20232024</v>
      </c>
      <c r="G3154" t="s">
        <v>17</v>
      </c>
      <c r="H3154" t="s">
        <v>662</v>
      </c>
      <c r="I3154" t="s">
        <v>677</v>
      </c>
      <c r="J3154">
        <v>3</v>
      </c>
      <c r="K3154">
        <v>31141</v>
      </c>
      <c r="L3154">
        <v>1</v>
      </c>
      <c r="M3154" t="s">
        <v>630</v>
      </c>
      <c r="N3154" t="s">
        <v>78</v>
      </c>
      <c r="O3154" t="s">
        <v>634</v>
      </c>
      <c r="P3154">
        <v>8</v>
      </c>
      <c r="Q3154" t="s">
        <v>634</v>
      </c>
      <c r="R3154">
        <f>SUMIFS(Table2[number],Table2[Event],"Goal",Table2[H/U],"HOME",Table2[GameID],Table2[[#This Row],[GameID]],Table2[GameTime],"&lt;="&amp;Table2[[#This Row],[GameTime]])</f>
        <v>10</v>
      </c>
      <c r="S3154">
        <f>SUMIFS(Table2[number],Table2[Event],"Goal",Table2[H/U],"AWAY",Table2[GameID],Table2[[#This Row],[GameID]],Table2[GameTime],"&lt;="&amp;Table2[[#This Row],[GameTime]])</f>
        <v>3</v>
      </c>
      <c r="T3154" t="str">
        <f>IF(Table2[[#This Row],[Event]]="Goal",Table2[[#This Row],[Hscore]]&amp;"-"&amp;Table2[[#This Row],[Uscore]],"")</f>
        <v>10-3</v>
      </c>
      <c r="U3154">
        <v>3044</v>
      </c>
      <c r="V3154" s="1">
        <f>Table2[[#This Row],[GameTime]]-(Table2[[#This Row],[period]]-1)*1200</f>
        <v>644</v>
      </c>
      <c r="W3154" s="1">
        <f>ROUNDDOWN(Table2[[#This Row],[Time]]/60,0)</f>
        <v>10</v>
      </c>
      <c r="X3154" s="1">
        <f>ROUNDDOWN((Table2[[#This Row],[Time]]/60-Table2[[#This Row],[Time2]])*60,0)</f>
        <v>44</v>
      </c>
      <c r="Y3154" s="1">
        <f>IF(Table2[[#This Row],[Time2]]&lt;10,0&amp;Table2[[#This Row],[Time2]],Table2[[#This Row],[Time2]])</f>
        <v>10</v>
      </c>
      <c r="Z3154" s="1">
        <f>IF(Table2[[#This Row],[Time3]]&lt;10,0&amp;Table2[[#This Row],[Time3]],Table2[[#This Row],[Time3]])</f>
        <v>44</v>
      </c>
      <c r="AA3154" s="2" t="str">
        <f>Table2[[#This Row],[Time4]]&amp;":"&amp;Table2[[#This Row],[Time5]]</f>
        <v>10:44</v>
      </c>
      <c r="AB3154" s="1" t="str" cm="1">
        <f t="array" ref="AB3154">IFERROR(IF(Table2[[#This Row],[code]]="","",_xlfn.IFS(AND(Table2[[#This Row],[code]]&lt;400,Table2[[#This Row],[code]]&lt;&gt;""),2,Table2[[#This Row],[code]]&gt;500,4)),"")</f>
        <v/>
      </c>
      <c r="AC3154" s="1" t="str">
        <f>IF(Table2[[#This Row],[Event]]="Penalty",Table2[[#This Row],[number]],IF(Table2[[#This Row],[Event]]="Time-Out",401,""))</f>
        <v/>
      </c>
      <c r="AD3154" s="1">
        <f>ROW(A3153)</f>
        <v>3153</v>
      </c>
      <c r="AE3154" s="1">
        <f>COUNTIFS(Table2[GameID],Table2[[#This Row],[GameID]],Table2[Column1],"&lt;="&amp;Table2[[#This Row],[Column1]])-1</f>
        <v>12</v>
      </c>
    </row>
    <row r="3155" spans="1:31" x14ac:dyDescent="0.45">
      <c r="A3155" t="s">
        <v>410</v>
      </c>
      <c r="B3155" t="str">
        <f>_xlfn.TEXTBEFORE(Table2[[#This Row],[Kamp]]," - ")</f>
        <v>Vanløse Floorball</v>
      </c>
      <c r="C3155" t="str">
        <f>_xlfn.TEXTAFTER(Table2[[#This Row],[Kamp]],"- ")</f>
        <v>RungstedHørsholm</v>
      </c>
      <c r="D3155">
        <v>45245</v>
      </c>
      <c r="E3155">
        <v>76819</v>
      </c>
      <c r="F3155">
        <v>20232024</v>
      </c>
      <c r="G3155" t="s">
        <v>17</v>
      </c>
      <c r="H3155" t="s">
        <v>660</v>
      </c>
      <c r="I3155" t="s">
        <v>678</v>
      </c>
      <c r="J3155">
        <v>3</v>
      </c>
      <c r="K3155">
        <v>31142</v>
      </c>
      <c r="L3155">
        <v>0</v>
      </c>
      <c r="M3155" t="s">
        <v>633</v>
      </c>
      <c r="N3155" t="s">
        <v>634</v>
      </c>
      <c r="O3155" t="s">
        <v>634</v>
      </c>
      <c r="P3155" t="s">
        <v>634</v>
      </c>
      <c r="Q3155" t="s">
        <v>634</v>
      </c>
      <c r="R3155">
        <f>SUMIFS(Table2[number],Table2[Event],"Goal",Table2[H/U],"HOME",Table2[GameID],Table2[[#This Row],[GameID]],Table2[GameTime],"&lt;="&amp;Table2[[#This Row],[GameTime]])</f>
        <v>10</v>
      </c>
      <c r="S3155">
        <f>SUMIFS(Table2[number],Table2[Event],"Goal",Table2[H/U],"AWAY",Table2[GameID],Table2[[#This Row],[GameID]],Table2[GameTime],"&lt;="&amp;Table2[[#This Row],[GameTime]])</f>
        <v>3</v>
      </c>
      <c r="T3155" t="str">
        <f>IF(Table2[[#This Row],[Event]]="Goal",Table2[[#This Row],[Hscore]]&amp;"-"&amp;Table2[[#This Row],[Uscore]],"")</f>
        <v/>
      </c>
      <c r="U3155">
        <v>3268</v>
      </c>
      <c r="V3155" s="1">
        <f>Table2[[#This Row],[GameTime]]-(Table2[[#This Row],[period]]-1)*1200</f>
        <v>868</v>
      </c>
      <c r="W3155" s="1">
        <f>ROUNDDOWN(Table2[[#This Row],[Time]]/60,0)</f>
        <v>14</v>
      </c>
      <c r="X3155" s="1">
        <f>ROUNDDOWN((Table2[[#This Row],[Time]]/60-Table2[[#This Row],[Time2]])*60,0)</f>
        <v>28</v>
      </c>
      <c r="Y3155" s="1">
        <f>IF(Table2[[#This Row],[Time2]]&lt;10,0&amp;Table2[[#This Row],[Time2]],Table2[[#This Row],[Time2]])</f>
        <v>14</v>
      </c>
      <c r="Z3155" s="1">
        <f>IF(Table2[[#This Row],[Time3]]&lt;10,0&amp;Table2[[#This Row],[Time3]],Table2[[#This Row],[Time3]])</f>
        <v>28</v>
      </c>
      <c r="AA3155" s="2" t="str">
        <f>Table2[[#This Row],[Time4]]&amp;":"&amp;Table2[[#This Row],[Time5]]</f>
        <v>14:28</v>
      </c>
      <c r="AB3155" s="1" t="str" cm="1">
        <f t="array" ref="AB3155">IFERROR(IF(Table2[[#This Row],[code]]="","",_xlfn.IFS(AND(Table2[[#This Row],[code]]&lt;400,Table2[[#This Row],[code]]&lt;&gt;""),2,Table2[[#This Row],[code]]&gt;500,4)),"")</f>
        <v/>
      </c>
      <c r="AC3155" s="1">
        <f>IF(Table2[[#This Row],[Event]]="Penalty",Table2[[#This Row],[number]],IF(Table2[[#This Row],[Event]]="Time-Out",401,""))</f>
        <v>401</v>
      </c>
      <c r="AD3155" s="1">
        <f>ROW(A3154)</f>
        <v>3154</v>
      </c>
      <c r="AE3155" s="1">
        <f>COUNTIFS(Table2[GameID],Table2[[#This Row],[GameID]],Table2[Column1],"&lt;="&amp;Table2[[#This Row],[Column1]])-1</f>
        <v>13</v>
      </c>
    </row>
    <row r="3156" spans="1:31" x14ac:dyDescent="0.45">
      <c r="A3156" t="s">
        <v>410</v>
      </c>
      <c r="B3156" t="str">
        <f>_xlfn.TEXTBEFORE(Table2[[#This Row],[Kamp]]," - ")</f>
        <v>Vanløse Floorball</v>
      </c>
      <c r="C3156" t="str">
        <f>_xlfn.TEXTAFTER(Table2[[#This Row],[Kamp]],"- ")</f>
        <v>RungstedHørsholm</v>
      </c>
      <c r="D3156">
        <v>45245</v>
      </c>
      <c r="E3156">
        <v>76819</v>
      </c>
      <c r="F3156">
        <v>20232024</v>
      </c>
      <c r="G3156" t="s">
        <v>17</v>
      </c>
      <c r="H3156" t="s">
        <v>660</v>
      </c>
      <c r="I3156" t="s">
        <v>678</v>
      </c>
      <c r="J3156">
        <v>3</v>
      </c>
      <c r="K3156">
        <v>31142</v>
      </c>
      <c r="L3156">
        <v>1</v>
      </c>
      <c r="M3156" t="s">
        <v>630</v>
      </c>
      <c r="N3156" t="s">
        <v>37</v>
      </c>
      <c r="O3156" t="s">
        <v>99</v>
      </c>
      <c r="P3156">
        <v>90</v>
      </c>
      <c r="Q3156">
        <v>18</v>
      </c>
      <c r="R3156">
        <f>SUMIFS(Table2[number],Table2[Event],"Goal",Table2[H/U],"HOME",Table2[GameID],Table2[[#This Row],[GameID]],Table2[GameTime],"&lt;="&amp;Table2[[#This Row],[GameTime]])</f>
        <v>11</v>
      </c>
      <c r="S3156">
        <f>SUMIFS(Table2[number],Table2[Event],"Goal",Table2[H/U],"AWAY",Table2[GameID],Table2[[#This Row],[GameID]],Table2[GameTime],"&lt;="&amp;Table2[[#This Row],[GameTime]])</f>
        <v>3</v>
      </c>
      <c r="T3156" t="str">
        <f>IF(Table2[[#This Row],[Event]]="Goal",Table2[[#This Row],[Hscore]]&amp;"-"&amp;Table2[[#This Row],[Uscore]],"")</f>
        <v>11-3</v>
      </c>
      <c r="U3156">
        <v>3550</v>
      </c>
      <c r="V3156" s="1">
        <f>Table2[[#This Row],[GameTime]]-(Table2[[#This Row],[period]]-1)*1200</f>
        <v>1150</v>
      </c>
      <c r="W3156" s="1">
        <f>ROUNDDOWN(Table2[[#This Row],[Time]]/60,0)</f>
        <v>19</v>
      </c>
      <c r="X3156" s="1">
        <f>ROUNDDOWN((Table2[[#This Row],[Time]]/60-Table2[[#This Row],[Time2]])*60,0)</f>
        <v>10</v>
      </c>
      <c r="Y3156" s="1">
        <f>IF(Table2[[#This Row],[Time2]]&lt;10,0&amp;Table2[[#This Row],[Time2]],Table2[[#This Row],[Time2]])</f>
        <v>19</v>
      </c>
      <c r="Z3156" s="1">
        <f>IF(Table2[[#This Row],[Time3]]&lt;10,0&amp;Table2[[#This Row],[Time3]],Table2[[#This Row],[Time3]])</f>
        <v>10</v>
      </c>
      <c r="AA3156" s="2" t="str">
        <f>Table2[[#This Row],[Time4]]&amp;":"&amp;Table2[[#This Row],[Time5]]</f>
        <v>19:10</v>
      </c>
      <c r="AB3156" s="1" t="str" cm="1">
        <f t="array" ref="AB3156">IFERROR(IF(Table2[[#This Row],[code]]="","",_xlfn.IFS(AND(Table2[[#This Row],[code]]&lt;400,Table2[[#This Row],[code]]&lt;&gt;""),2,Table2[[#This Row],[code]]&gt;500,4)),"")</f>
        <v/>
      </c>
      <c r="AC3156" s="1" t="str">
        <f>IF(Table2[[#This Row],[Event]]="Penalty",Table2[[#This Row],[number]],IF(Table2[[#This Row],[Event]]="Time-Out",401,""))</f>
        <v/>
      </c>
      <c r="AD3156" s="1">
        <f>ROW(A3155)</f>
        <v>3155</v>
      </c>
      <c r="AE3156" s="1">
        <f>COUNTIFS(Table2[GameID],Table2[[#This Row],[GameID]],Table2[Column1],"&lt;="&amp;Table2[[#This Row],[Column1]])-1</f>
        <v>14</v>
      </c>
    </row>
    <row r="3157" spans="1:31" x14ac:dyDescent="0.45">
      <c r="A3157" t="s">
        <v>410</v>
      </c>
      <c r="B3157" t="str">
        <f>_xlfn.TEXTBEFORE(Table2[[#This Row],[Kamp]]," - ")</f>
        <v>Vanløse Floorball</v>
      </c>
      <c r="C3157" t="str">
        <f>_xlfn.TEXTAFTER(Table2[[#This Row],[Kamp]],"- ")</f>
        <v>RungstedHørsholm</v>
      </c>
      <c r="D3157">
        <v>45245</v>
      </c>
      <c r="E3157">
        <v>76819</v>
      </c>
      <c r="F3157">
        <v>20232024</v>
      </c>
      <c r="G3157" t="s">
        <v>17</v>
      </c>
      <c r="H3157" t="s">
        <v>662</v>
      </c>
      <c r="I3157" t="s">
        <v>677</v>
      </c>
      <c r="J3157">
        <v>3</v>
      </c>
      <c r="K3157">
        <v>31141</v>
      </c>
      <c r="L3157">
        <v>302</v>
      </c>
      <c r="M3157" t="s">
        <v>631</v>
      </c>
      <c r="N3157" t="s">
        <v>492</v>
      </c>
      <c r="O3157" t="s">
        <v>634</v>
      </c>
      <c r="P3157">
        <v>99</v>
      </c>
      <c r="Q3157" t="s">
        <v>634</v>
      </c>
      <c r="R3157">
        <f>SUMIFS(Table2[number],Table2[Event],"Goal",Table2[H/U],"HOME",Table2[GameID],Table2[[#This Row],[GameID]],Table2[GameTime],"&lt;="&amp;Table2[[#This Row],[GameTime]])</f>
        <v>11</v>
      </c>
      <c r="S3157">
        <f>SUMIFS(Table2[number],Table2[Event],"Goal",Table2[H/U],"AWAY",Table2[GameID],Table2[[#This Row],[GameID]],Table2[GameTime],"&lt;="&amp;Table2[[#This Row],[GameTime]])</f>
        <v>3</v>
      </c>
      <c r="T3157" t="str">
        <f>IF(Table2[[#This Row],[Event]]="Goal",Table2[[#This Row],[Hscore]]&amp;"-"&amp;Table2[[#This Row],[Uscore]],"")</f>
        <v/>
      </c>
      <c r="U3157">
        <v>3599</v>
      </c>
      <c r="V3157" s="1">
        <f>Table2[[#This Row],[GameTime]]-(Table2[[#This Row],[period]]-1)*1200</f>
        <v>1199</v>
      </c>
      <c r="W3157" s="1">
        <f>ROUNDDOWN(Table2[[#This Row],[Time]]/60,0)</f>
        <v>19</v>
      </c>
      <c r="X3157" s="1">
        <f>ROUNDDOWN((Table2[[#This Row],[Time]]/60-Table2[[#This Row],[Time2]])*60,0)</f>
        <v>59</v>
      </c>
      <c r="Y3157" s="1">
        <f>IF(Table2[[#This Row],[Time2]]&lt;10,0&amp;Table2[[#This Row],[Time2]],Table2[[#This Row],[Time2]])</f>
        <v>19</v>
      </c>
      <c r="Z3157" s="1">
        <f>IF(Table2[[#This Row],[Time3]]&lt;10,0&amp;Table2[[#This Row],[Time3]],Table2[[#This Row],[Time3]])</f>
        <v>59</v>
      </c>
      <c r="AA3157" s="2" t="str">
        <f>Table2[[#This Row],[Time4]]&amp;":"&amp;Table2[[#This Row],[Time5]]</f>
        <v>19:59</v>
      </c>
      <c r="AB3157" s="1" cm="1">
        <f t="array" ref="AB3157">IFERROR(IF(Table2[[#This Row],[code]]="","",_xlfn.IFS(AND(Table2[[#This Row],[code]]&lt;400,Table2[[#This Row],[code]]&lt;&gt;""),2,Table2[[#This Row],[code]]&gt;500,4)),"")</f>
        <v>2</v>
      </c>
      <c r="AC3157" s="1">
        <f>IF(Table2[[#This Row],[Event]]="Penalty",Table2[[#This Row],[number]],IF(Table2[[#This Row],[Event]]="Time-Out",401,""))</f>
        <v>302</v>
      </c>
      <c r="AD3157" s="1">
        <f>ROW(A3156)</f>
        <v>3156</v>
      </c>
      <c r="AE3157" s="1">
        <f>COUNTIFS(Table2[GameID],Table2[[#This Row],[GameID]],Table2[Column1],"&lt;="&amp;Table2[[#This Row],[Column1]])-1</f>
        <v>15</v>
      </c>
    </row>
    <row r="3158" spans="1:31" x14ac:dyDescent="0.45">
      <c r="A3158" t="s">
        <v>410</v>
      </c>
      <c r="B3158" t="str">
        <f>_xlfn.TEXTBEFORE(Table2[[#This Row],[Kamp]]," - ")</f>
        <v>Vanløse Floorball</v>
      </c>
      <c r="C3158" t="str">
        <f>_xlfn.TEXTAFTER(Table2[[#This Row],[Kamp]],"- ")</f>
        <v>RungstedHørsholm</v>
      </c>
      <c r="D3158">
        <v>45245</v>
      </c>
      <c r="E3158">
        <v>76819</v>
      </c>
      <c r="F3158">
        <v>20232024</v>
      </c>
      <c r="G3158" t="s">
        <v>17</v>
      </c>
      <c r="H3158" t="s">
        <v>660</v>
      </c>
      <c r="I3158" t="s">
        <v>678</v>
      </c>
      <c r="J3158">
        <v>3</v>
      </c>
      <c r="K3158">
        <v>31142</v>
      </c>
      <c r="L3158">
        <v>101</v>
      </c>
      <c r="M3158" t="s">
        <v>631</v>
      </c>
      <c r="N3158" t="s">
        <v>552</v>
      </c>
      <c r="O3158" t="s">
        <v>634</v>
      </c>
      <c r="P3158">
        <v>99</v>
      </c>
      <c r="Q3158" t="s">
        <v>634</v>
      </c>
      <c r="R3158">
        <f>SUMIFS(Table2[number],Table2[Event],"Goal",Table2[H/U],"HOME",Table2[GameID],Table2[[#This Row],[GameID]],Table2[GameTime],"&lt;="&amp;Table2[[#This Row],[GameTime]])</f>
        <v>11</v>
      </c>
      <c r="S3158">
        <f>SUMIFS(Table2[number],Table2[Event],"Goal",Table2[H/U],"AWAY",Table2[GameID],Table2[[#This Row],[GameID]],Table2[GameTime],"&lt;="&amp;Table2[[#This Row],[GameTime]])</f>
        <v>3</v>
      </c>
      <c r="T3158" t="str">
        <f>IF(Table2[[#This Row],[Event]]="Goal",Table2[[#This Row],[Hscore]]&amp;"-"&amp;Table2[[#This Row],[Uscore]],"")</f>
        <v/>
      </c>
      <c r="U3158">
        <v>3599</v>
      </c>
      <c r="V3158" s="1">
        <f>Table2[[#This Row],[GameTime]]-(Table2[[#This Row],[period]]-1)*1200</f>
        <v>1199</v>
      </c>
      <c r="W3158" s="1">
        <f>ROUNDDOWN(Table2[[#This Row],[Time]]/60,0)</f>
        <v>19</v>
      </c>
      <c r="X3158" s="1">
        <f>ROUNDDOWN((Table2[[#This Row],[Time]]/60-Table2[[#This Row],[Time2]])*60,0)</f>
        <v>59</v>
      </c>
      <c r="Y3158" s="1">
        <f>IF(Table2[[#This Row],[Time2]]&lt;10,0&amp;Table2[[#This Row],[Time2]],Table2[[#This Row],[Time2]])</f>
        <v>19</v>
      </c>
      <c r="Z3158" s="1">
        <f>IF(Table2[[#This Row],[Time3]]&lt;10,0&amp;Table2[[#This Row],[Time3]],Table2[[#This Row],[Time3]])</f>
        <v>59</v>
      </c>
      <c r="AA3158" s="2" t="str">
        <f>Table2[[#This Row],[Time4]]&amp;":"&amp;Table2[[#This Row],[Time5]]</f>
        <v>19:59</v>
      </c>
      <c r="AB3158" s="1" cm="1">
        <f t="array" ref="AB3158">IFERROR(IF(Table2[[#This Row],[code]]="","",_xlfn.IFS(AND(Table2[[#This Row],[code]]&lt;400,Table2[[#This Row],[code]]&lt;&gt;""),2,Table2[[#This Row],[code]]&gt;500,4)),"")</f>
        <v>2</v>
      </c>
      <c r="AC3158" s="1">
        <f>IF(Table2[[#This Row],[Event]]="Penalty",Table2[[#This Row],[number]],IF(Table2[[#This Row],[Event]]="Time-Out",401,""))</f>
        <v>101</v>
      </c>
      <c r="AD3158" s="1">
        <f>ROW(A3157)</f>
        <v>3157</v>
      </c>
      <c r="AE3158" s="1">
        <f>COUNTIFS(Table2[GameID],Table2[[#This Row],[GameID]],Table2[Column1],"&lt;="&amp;Table2[[#This Row],[Column1]])-1</f>
        <v>16</v>
      </c>
    </row>
    <row r="3159" spans="1:31" x14ac:dyDescent="0.45">
      <c r="A3159" t="s">
        <v>238</v>
      </c>
      <c r="B3159" t="str">
        <f>_xlfn.TEXTBEFORE(Table2[[#This Row],[Kamp]]," - ")</f>
        <v>Rødovre FC</v>
      </c>
      <c r="C3159" t="str">
        <f>_xlfn.TEXTAFTER(Table2[[#This Row],[Kamp]],"- ")</f>
        <v>Copenhagen FC</v>
      </c>
      <c r="D3159">
        <v>45224</v>
      </c>
      <c r="E3159">
        <v>76820</v>
      </c>
      <c r="F3159">
        <v>20232024</v>
      </c>
      <c r="G3159" t="s">
        <v>17</v>
      </c>
      <c r="H3159" t="s">
        <v>667</v>
      </c>
      <c r="I3159" t="s">
        <v>677</v>
      </c>
      <c r="J3159">
        <v>1</v>
      </c>
      <c r="K3159">
        <v>31140</v>
      </c>
      <c r="L3159">
        <v>1</v>
      </c>
      <c r="M3159" t="s">
        <v>630</v>
      </c>
      <c r="N3159" t="s">
        <v>59</v>
      </c>
      <c r="O3159" t="s">
        <v>252</v>
      </c>
      <c r="P3159">
        <v>14</v>
      </c>
      <c r="Q3159">
        <v>68</v>
      </c>
      <c r="R3159">
        <f>SUMIFS(Table2[number],Table2[Event],"Goal",Table2[H/U],"HOME",Table2[GameID],Table2[[#This Row],[GameID]],Table2[GameTime],"&lt;="&amp;Table2[[#This Row],[GameTime]])</f>
        <v>0</v>
      </c>
      <c r="S3159">
        <f>SUMIFS(Table2[number],Table2[Event],"Goal",Table2[H/U],"AWAY",Table2[GameID],Table2[[#This Row],[GameID]],Table2[GameTime],"&lt;="&amp;Table2[[#This Row],[GameTime]])</f>
        <v>1</v>
      </c>
      <c r="T3159" t="str">
        <f>IF(Table2[[#This Row],[Event]]="Goal",Table2[[#This Row],[Hscore]]&amp;"-"&amp;Table2[[#This Row],[Uscore]],"")</f>
        <v>0-1</v>
      </c>
      <c r="U3159">
        <v>212</v>
      </c>
      <c r="V3159" s="1">
        <f>Table2[[#This Row],[GameTime]]-(Table2[[#This Row],[period]]-1)*1200</f>
        <v>212</v>
      </c>
      <c r="W3159" s="1">
        <f>ROUNDDOWN(Table2[[#This Row],[Time]]/60,0)</f>
        <v>3</v>
      </c>
      <c r="X3159" s="1">
        <f>ROUNDDOWN((Table2[[#This Row],[Time]]/60-Table2[[#This Row],[Time2]])*60,0)</f>
        <v>32</v>
      </c>
      <c r="Y3159" s="1" t="str">
        <f>IF(Table2[[#This Row],[Time2]]&lt;10,0&amp;Table2[[#This Row],[Time2]],Table2[[#This Row],[Time2]])</f>
        <v>03</v>
      </c>
      <c r="Z3159" s="1">
        <f>IF(Table2[[#This Row],[Time3]]&lt;10,0&amp;Table2[[#This Row],[Time3]],Table2[[#This Row],[Time3]])</f>
        <v>32</v>
      </c>
      <c r="AA3159" s="2" t="str">
        <f>Table2[[#This Row],[Time4]]&amp;":"&amp;Table2[[#This Row],[Time5]]</f>
        <v>03:32</v>
      </c>
      <c r="AB3159" s="1" t="str" cm="1">
        <f t="array" ref="AB3159">IFERROR(IF(Table2[[#This Row],[code]]="","",_xlfn.IFS(AND(Table2[[#This Row],[code]]&lt;400,Table2[[#This Row],[code]]&lt;&gt;""),2,Table2[[#This Row],[code]]&gt;500,4)),"")</f>
        <v/>
      </c>
      <c r="AC3159" s="1" t="str">
        <f>IF(Table2[[#This Row],[Event]]="Penalty",Table2[[#This Row],[number]],IF(Table2[[#This Row],[Event]]="Time-Out",401,""))</f>
        <v/>
      </c>
      <c r="AD3159" s="1">
        <f>ROW(A3158)</f>
        <v>3158</v>
      </c>
      <c r="AE3159" s="1">
        <f>COUNTIFS(Table2[GameID],Table2[[#This Row],[GameID]],Table2[Column1],"&lt;="&amp;Table2[[#This Row],[Column1]])-1</f>
        <v>0</v>
      </c>
    </row>
    <row r="3160" spans="1:31" x14ac:dyDescent="0.45">
      <c r="A3160" t="s">
        <v>238</v>
      </c>
      <c r="B3160" t="str">
        <f>_xlfn.TEXTBEFORE(Table2[[#This Row],[Kamp]]," - ")</f>
        <v>Rødovre FC</v>
      </c>
      <c r="C3160" t="str">
        <f>_xlfn.TEXTAFTER(Table2[[#This Row],[Kamp]],"- ")</f>
        <v>Copenhagen FC</v>
      </c>
      <c r="D3160">
        <v>45224</v>
      </c>
      <c r="E3160">
        <v>76820</v>
      </c>
      <c r="F3160">
        <v>20232024</v>
      </c>
      <c r="G3160" t="s">
        <v>17</v>
      </c>
      <c r="H3160" t="s">
        <v>667</v>
      </c>
      <c r="I3160" t="s">
        <v>677</v>
      </c>
      <c r="J3160">
        <v>1</v>
      </c>
      <c r="K3160">
        <v>31140</v>
      </c>
      <c r="L3160">
        <v>1</v>
      </c>
      <c r="M3160" t="s">
        <v>630</v>
      </c>
      <c r="N3160" t="s">
        <v>247</v>
      </c>
      <c r="O3160" t="s">
        <v>634</v>
      </c>
      <c r="P3160">
        <v>27</v>
      </c>
      <c r="Q3160" t="s">
        <v>634</v>
      </c>
      <c r="R3160">
        <f>SUMIFS(Table2[number],Table2[Event],"Goal",Table2[H/U],"HOME",Table2[GameID],Table2[[#This Row],[GameID]],Table2[GameTime],"&lt;="&amp;Table2[[#This Row],[GameTime]])</f>
        <v>0</v>
      </c>
      <c r="S3160">
        <f>SUMIFS(Table2[number],Table2[Event],"Goal",Table2[H/U],"AWAY",Table2[GameID],Table2[[#This Row],[GameID]],Table2[GameTime],"&lt;="&amp;Table2[[#This Row],[GameTime]])</f>
        <v>2</v>
      </c>
      <c r="T3160" t="str">
        <f>IF(Table2[[#This Row],[Event]]="Goal",Table2[[#This Row],[Hscore]]&amp;"-"&amp;Table2[[#This Row],[Uscore]],"")</f>
        <v>0-2</v>
      </c>
      <c r="U3160">
        <v>346</v>
      </c>
      <c r="V3160" s="1">
        <f>Table2[[#This Row],[GameTime]]-(Table2[[#This Row],[period]]-1)*1200</f>
        <v>346</v>
      </c>
      <c r="W3160" s="1">
        <f>ROUNDDOWN(Table2[[#This Row],[Time]]/60,0)</f>
        <v>5</v>
      </c>
      <c r="X3160" s="1">
        <f>ROUNDDOWN((Table2[[#This Row],[Time]]/60-Table2[[#This Row],[Time2]])*60,0)</f>
        <v>46</v>
      </c>
      <c r="Y3160" s="1" t="str">
        <f>IF(Table2[[#This Row],[Time2]]&lt;10,0&amp;Table2[[#This Row],[Time2]],Table2[[#This Row],[Time2]])</f>
        <v>05</v>
      </c>
      <c r="Z3160" s="1">
        <f>IF(Table2[[#This Row],[Time3]]&lt;10,0&amp;Table2[[#This Row],[Time3]],Table2[[#This Row],[Time3]])</f>
        <v>46</v>
      </c>
      <c r="AA3160" s="2" t="str">
        <f>Table2[[#This Row],[Time4]]&amp;":"&amp;Table2[[#This Row],[Time5]]</f>
        <v>05:46</v>
      </c>
      <c r="AB3160" s="1" t="str" cm="1">
        <f t="array" ref="AB3160">IFERROR(IF(Table2[[#This Row],[code]]="","",_xlfn.IFS(AND(Table2[[#This Row],[code]]&lt;400,Table2[[#This Row],[code]]&lt;&gt;""),2,Table2[[#This Row],[code]]&gt;500,4)),"")</f>
        <v/>
      </c>
      <c r="AC3160" s="1" t="str">
        <f>IF(Table2[[#This Row],[Event]]="Penalty",Table2[[#This Row],[number]],IF(Table2[[#This Row],[Event]]="Time-Out",401,""))</f>
        <v/>
      </c>
      <c r="AD3160" s="1">
        <f>ROW(A3159)</f>
        <v>3159</v>
      </c>
      <c r="AE3160" s="1">
        <f>COUNTIFS(Table2[GameID],Table2[[#This Row],[GameID]],Table2[Column1],"&lt;="&amp;Table2[[#This Row],[Column1]])-1</f>
        <v>1</v>
      </c>
    </row>
    <row r="3161" spans="1:31" x14ac:dyDescent="0.45">
      <c r="A3161" t="s">
        <v>238</v>
      </c>
      <c r="B3161" t="str">
        <f>_xlfn.TEXTBEFORE(Table2[[#This Row],[Kamp]]," - ")</f>
        <v>Rødovre FC</v>
      </c>
      <c r="C3161" t="str">
        <f>_xlfn.TEXTAFTER(Table2[[#This Row],[Kamp]],"- ")</f>
        <v>Copenhagen FC</v>
      </c>
      <c r="D3161">
        <v>45224</v>
      </c>
      <c r="E3161">
        <v>76820</v>
      </c>
      <c r="F3161">
        <v>20232024</v>
      </c>
      <c r="G3161" t="s">
        <v>17</v>
      </c>
      <c r="H3161" t="s">
        <v>667</v>
      </c>
      <c r="I3161" t="s">
        <v>677</v>
      </c>
      <c r="J3161">
        <v>1</v>
      </c>
      <c r="K3161">
        <v>31140</v>
      </c>
      <c r="L3161">
        <v>1</v>
      </c>
      <c r="M3161" t="s">
        <v>630</v>
      </c>
      <c r="N3161" t="s">
        <v>248</v>
      </c>
      <c r="O3161" t="s">
        <v>252</v>
      </c>
      <c r="P3161">
        <v>31</v>
      </c>
      <c r="Q3161">
        <v>68</v>
      </c>
      <c r="R3161">
        <f>SUMIFS(Table2[number],Table2[Event],"Goal",Table2[H/U],"HOME",Table2[GameID],Table2[[#This Row],[GameID]],Table2[GameTime],"&lt;="&amp;Table2[[#This Row],[GameTime]])</f>
        <v>0</v>
      </c>
      <c r="S3161">
        <f>SUMIFS(Table2[number],Table2[Event],"Goal",Table2[H/U],"AWAY",Table2[GameID],Table2[[#This Row],[GameID]],Table2[GameTime],"&lt;="&amp;Table2[[#This Row],[GameTime]])</f>
        <v>3</v>
      </c>
      <c r="T3161" t="str">
        <f>IF(Table2[[#This Row],[Event]]="Goal",Table2[[#This Row],[Hscore]]&amp;"-"&amp;Table2[[#This Row],[Uscore]],"")</f>
        <v>0-3</v>
      </c>
      <c r="U3161">
        <v>760</v>
      </c>
      <c r="V3161" s="1">
        <f>Table2[[#This Row],[GameTime]]-(Table2[[#This Row],[period]]-1)*1200</f>
        <v>760</v>
      </c>
      <c r="W3161" s="1">
        <f>ROUNDDOWN(Table2[[#This Row],[Time]]/60,0)</f>
        <v>12</v>
      </c>
      <c r="X3161" s="1">
        <f>ROUNDDOWN((Table2[[#This Row],[Time]]/60-Table2[[#This Row],[Time2]])*60,0)</f>
        <v>40</v>
      </c>
      <c r="Y3161" s="1">
        <f>IF(Table2[[#This Row],[Time2]]&lt;10,0&amp;Table2[[#This Row],[Time2]],Table2[[#This Row],[Time2]])</f>
        <v>12</v>
      </c>
      <c r="Z3161" s="1">
        <f>IF(Table2[[#This Row],[Time3]]&lt;10,0&amp;Table2[[#This Row],[Time3]],Table2[[#This Row],[Time3]])</f>
        <v>40</v>
      </c>
      <c r="AA3161" s="2" t="str">
        <f>Table2[[#This Row],[Time4]]&amp;":"&amp;Table2[[#This Row],[Time5]]</f>
        <v>12:40</v>
      </c>
      <c r="AB3161" s="1" t="str" cm="1">
        <f t="array" ref="AB3161">IFERROR(IF(Table2[[#This Row],[code]]="","",_xlfn.IFS(AND(Table2[[#This Row],[code]]&lt;400,Table2[[#This Row],[code]]&lt;&gt;""),2,Table2[[#This Row],[code]]&gt;500,4)),"")</f>
        <v/>
      </c>
      <c r="AC3161" s="1" t="str">
        <f>IF(Table2[[#This Row],[Event]]="Penalty",Table2[[#This Row],[number]],IF(Table2[[#This Row],[Event]]="Time-Out",401,""))</f>
        <v/>
      </c>
      <c r="AD3161" s="1">
        <f>ROW(A3160)</f>
        <v>3160</v>
      </c>
      <c r="AE3161" s="1">
        <f>COUNTIFS(Table2[GameID],Table2[[#This Row],[GameID]],Table2[Column1],"&lt;="&amp;Table2[[#This Row],[Column1]])-1</f>
        <v>2</v>
      </c>
    </row>
    <row r="3162" spans="1:31" x14ac:dyDescent="0.45">
      <c r="A3162" t="s">
        <v>238</v>
      </c>
      <c r="B3162" t="str">
        <f>_xlfn.TEXTBEFORE(Table2[[#This Row],[Kamp]]," - ")</f>
        <v>Rødovre FC</v>
      </c>
      <c r="C3162" t="str">
        <f>_xlfn.TEXTAFTER(Table2[[#This Row],[Kamp]],"- ")</f>
        <v>Copenhagen FC</v>
      </c>
      <c r="D3162">
        <v>45224</v>
      </c>
      <c r="E3162">
        <v>76820</v>
      </c>
      <c r="F3162">
        <v>20232024</v>
      </c>
      <c r="G3162" t="s">
        <v>17</v>
      </c>
      <c r="H3162" t="s">
        <v>667</v>
      </c>
      <c r="I3162" t="s">
        <v>677</v>
      </c>
      <c r="J3162">
        <v>1</v>
      </c>
      <c r="K3162">
        <v>31140</v>
      </c>
      <c r="L3162">
        <v>208</v>
      </c>
      <c r="M3162" t="s">
        <v>631</v>
      </c>
      <c r="N3162" t="s">
        <v>398</v>
      </c>
      <c r="O3162" t="s">
        <v>634</v>
      </c>
      <c r="P3162">
        <v>5</v>
      </c>
      <c r="Q3162" t="s">
        <v>634</v>
      </c>
      <c r="R3162">
        <f>SUMIFS(Table2[number],Table2[Event],"Goal",Table2[H/U],"HOME",Table2[GameID],Table2[[#This Row],[GameID]],Table2[GameTime],"&lt;="&amp;Table2[[#This Row],[GameTime]])</f>
        <v>0</v>
      </c>
      <c r="S3162">
        <f>SUMIFS(Table2[number],Table2[Event],"Goal",Table2[H/U],"AWAY",Table2[GameID],Table2[[#This Row],[GameID]],Table2[GameTime],"&lt;="&amp;Table2[[#This Row],[GameTime]])</f>
        <v>3</v>
      </c>
      <c r="T3162" t="str">
        <f>IF(Table2[[#This Row],[Event]]="Goal",Table2[[#This Row],[Hscore]]&amp;"-"&amp;Table2[[#This Row],[Uscore]],"")</f>
        <v/>
      </c>
      <c r="U3162">
        <v>773</v>
      </c>
      <c r="V3162" s="1">
        <f>Table2[[#This Row],[GameTime]]-(Table2[[#This Row],[period]]-1)*1200</f>
        <v>773</v>
      </c>
      <c r="W3162" s="1">
        <f>ROUNDDOWN(Table2[[#This Row],[Time]]/60,0)</f>
        <v>12</v>
      </c>
      <c r="X3162" s="1">
        <f>ROUNDDOWN((Table2[[#This Row],[Time]]/60-Table2[[#This Row],[Time2]])*60,0)</f>
        <v>53</v>
      </c>
      <c r="Y3162" s="1">
        <f>IF(Table2[[#This Row],[Time2]]&lt;10,0&amp;Table2[[#This Row],[Time2]],Table2[[#This Row],[Time2]])</f>
        <v>12</v>
      </c>
      <c r="Z3162" s="1">
        <f>IF(Table2[[#This Row],[Time3]]&lt;10,0&amp;Table2[[#This Row],[Time3]],Table2[[#This Row],[Time3]])</f>
        <v>53</v>
      </c>
      <c r="AA3162" s="2" t="str">
        <f>Table2[[#This Row],[Time4]]&amp;":"&amp;Table2[[#This Row],[Time5]]</f>
        <v>12:53</v>
      </c>
      <c r="AB3162" s="1" cm="1">
        <f t="array" ref="AB3162">IFERROR(IF(Table2[[#This Row],[code]]="","",_xlfn.IFS(AND(Table2[[#This Row],[code]]&lt;400,Table2[[#This Row],[code]]&lt;&gt;""),2,Table2[[#This Row],[code]]&gt;500,4)),"")</f>
        <v>2</v>
      </c>
      <c r="AC3162" s="1">
        <f>IF(Table2[[#This Row],[Event]]="Penalty",Table2[[#This Row],[number]],IF(Table2[[#This Row],[Event]]="Time-Out",401,""))</f>
        <v>208</v>
      </c>
      <c r="AD3162" s="1">
        <f>ROW(A3161)</f>
        <v>3161</v>
      </c>
      <c r="AE3162" s="1">
        <f>COUNTIFS(Table2[GameID],Table2[[#This Row],[GameID]],Table2[Column1],"&lt;="&amp;Table2[[#This Row],[Column1]])-1</f>
        <v>3</v>
      </c>
    </row>
    <row r="3163" spans="1:31" x14ac:dyDescent="0.45">
      <c r="A3163" t="s">
        <v>238</v>
      </c>
      <c r="B3163" t="str">
        <f>_xlfn.TEXTBEFORE(Table2[[#This Row],[Kamp]]," - ")</f>
        <v>Rødovre FC</v>
      </c>
      <c r="C3163" t="str">
        <f>_xlfn.TEXTAFTER(Table2[[#This Row],[Kamp]],"- ")</f>
        <v>Copenhagen FC</v>
      </c>
      <c r="D3163">
        <v>45224</v>
      </c>
      <c r="E3163">
        <v>76820</v>
      </c>
      <c r="F3163">
        <v>20232024</v>
      </c>
      <c r="G3163" t="s">
        <v>17</v>
      </c>
      <c r="H3163" t="s">
        <v>665</v>
      </c>
      <c r="I3163" t="s">
        <v>678</v>
      </c>
      <c r="J3163">
        <v>1</v>
      </c>
      <c r="K3163">
        <v>31139</v>
      </c>
      <c r="L3163">
        <v>1</v>
      </c>
      <c r="M3163" t="s">
        <v>630</v>
      </c>
      <c r="N3163" t="s">
        <v>47</v>
      </c>
      <c r="O3163" t="s">
        <v>51</v>
      </c>
      <c r="P3163">
        <v>24</v>
      </c>
      <c r="Q3163">
        <v>77</v>
      </c>
      <c r="R3163">
        <f>SUMIFS(Table2[number],Table2[Event],"Goal",Table2[H/U],"HOME",Table2[GameID],Table2[[#This Row],[GameID]],Table2[GameTime],"&lt;="&amp;Table2[[#This Row],[GameTime]])</f>
        <v>1</v>
      </c>
      <c r="S3163">
        <f>SUMIFS(Table2[number],Table2[Event],"Goal",Table2[H/U],"AWAY",Table2[GameID],Table2[[#This Row],[GameID]],Table2[GameTime],"&lt;="&amp;Table2[[#This Row],[GameTime]])</f>
        <v>3</v>
      </c>
      <c r="T3163" t="str">
        <f>IF(Table2[[#This Row],[Event]]="Goal",Table2[[#This Row],[Hscore]]&amp;"-"&amp;Table2[[#This Row],[Uscore]],"")</f>
        <v>1-3</v>
      </c>
      <c r="U3163">
        <v>794</v>
      </c>
      <c r="V3163" s="1">
        <f>Table2[[#This Row],[GameTime]]-(Table2[[#This Row],[period]]-1)*1200</f>
        <v>794</v>
      </c>
      <c r="W3163" s="1">
        <f>ROUNDDOWN(Table2[[#This Row],[Time]]/60,0)</f>
        <v>13</v>
      </c>
      <c r="X3163" s="1">
        <f>ROUNDDOWN((Table2[[#This Row],[Time]]/60-Table2[[#This Row],[Time2]])*60,0)</f>
        <v>14</v>
      </c>
      <c r="Y3163" s="1">
        <f>IF(Table2[[#This Row],[Time2]]&lt;10,0&amp;Table2[[#This Row],[Time2]],Table2[[#This Row],[Time2]])</f>
        <v>13</v>
      </c>
      <c r="Z3163" s="1">
        <f>IF(Table2[[#This Row],[Time3]]&lt;10,0&amp;Table2[[#This Row],[Time3]],Table2[[#This Row],[Time3]])</f>
        <v>14</v>
      </c>
      <c r="AA3163" s="2" t="str">
        <f>Table2[[#This Row],[Time4]]&amp;":"&amp;Table2[[#This Row],[Time5]]</f>
        <v>13:14</v>
      </c>
      <c r="AB3163" s="1" t="str" cm="1">
        <f t="array" ref="AB3163">IFERROR(IF(Table2[[#This Row],[code]]="","",_xlfn.IFS(AND(Table2[[#This Row],[code]]&lt;400,Table2[[#This Row],[code]]&lt;&gt;""),2,Table2[[#This Row],[code]]&gt;500,4)),"")</f>
        <v/>
      </c>
      <c r="AC3163" s="1" t="str">
        <f>IF(Table2[[#This Row],[Event]]="Penalty",Table2[[#This Row],[number]],IF(Table2[[#This Row],[Event]]="Time-Out",401,""))</f>
        <v/>
      </c>
      <c r="AD3163" s="1">
        <f>ROW(A3162)</f>
        <v>3162</v>
      </c>
      <c r="AE3163" s="1">
        <f>COUNTIFS(Table2[GameID],Table2[[#This Row],[GameID]],Table2[Column1],"&lt;="&amp;Table2[[#This Row],[Column1]])-1</f>
        <v>4</v>
      </c>
    </row>
    <row r="3164" spans="1:31" x14ac:dyDescent="0.45">
      <c r="A3164" t="s">
        <v>238</v>
      </c>
      <c r="B3164" t="str">
        <f>_xlfn.TEXTBEFORE(Table2[[#This Row],[Kamp]]," - ")</f>
        <v>Rødovre FC</v>
      </c>
      <c r="C3164" t="str">
        <f>_xlfn.TEXTAFTER(Table2[[#This Row],[Kamp]],"- ")</f>
        <v>Copenhagen FC</v>
      </c>
      <c r="D3164">
        <v>45224</v>
      </c>
      <c r="E3164">
        <v>76820</v>
      </c>
      <c r="F3164">
        <v>20232024</v>
      </c>
      <c r="G3164" t="s">
        <v>17</v>
      </c>
      <c r="H3164" t="s">
        <v>667</v>
      </c>
      <c r="I3164" t="s">
        <v>677</v>
      </c>
      <c r="J3164">
        <v>1</v>
      </c>
      <c r="K3164">
        <v>31140</v>
      </c>
      <c r="L3164">
        <v>1</v>
      </c>
      <c r="M3164" t="s">
        <v>630</v>
      </c>
      <c r="N3164" t="s">
        <v>245</v>
      </c>
      <c r="O3164" t="s">
        <v>240</v>
      </c>
      <c r="P3164">
        <v>10</v>
      </c>
      <c r="Q3164">
        <v>3</v>
      </c>
      <c r="R3164">
        <f>SUMIFS(Table2[number],Table2[Event],"Goal",Table2[H/U],"HOME",Table2[GameID],Table2[[#This Row],[GameID]],Table2[GameTime],"&lt;="&amp;Table2[[#This Row],[GameTime]])</f>
        <v>1</v>
      </c>
      <c r="S3164">
        <f>SUMIFS(Table2[number],Table2[Event],"Goal",Table2[H/U],"AWAY",Table2[GameID],Table2[[#This Row],[GameID]],Table2[GameTime],"&lt;="&amp;Table2[[#This Row],[GameTime]])</f>
        <v>4</v>
      </c>
      <c r="T3164" t="str">
        <f>IF(Table2[[#This Row],[Event]]="Goal",Table2[[#This Row],[Hscore]]&amp;"-"&amp;Table2[[#This Row],[Uscore]],"")</f>
        <v>1-4</v>
      </c>
      <c r="U3164">
        <v>811</v>
      </c>
      <c r="V3164" s="1">
        <f>Table2[[#This Row],[GameTime]]-(Table2[[#This Row],[period]]-1)*1200</f>
        <v>811</v>
      </c>
      <c r="W3164" s="1">
        <f>ROUNDDOWN(Table2[[#This Row],[Time]]/60,0)</f>
        <v>13</v>
      </c>
      <c r="X3164" s="1">
        <f>ROUNDDOWN((Table2[[#This Row],[Time]]/60-Table2[[#This Row],[Time2]])*60,0)</f>
        <v>31</v>
      </c>
      <c r="Y3164" s="1">
        <f>IF(Table2[[#This Row],[Time2]]&lt;10,0&amp;Table2[[#This Row],[Time2]],Table2[[#This Row],[Time2]])</f>
        <v>13</v>
      </c>
      <c r="Z3164" s="1">
        <f>IF(Table2[[#This Row],[Time3]]&lt;10,0&amp;Table2[[#This Row],[Time3]],Table2[[#This Row],[Time3]])</f>
        <v>31</v>
      </c>
      <c r="AA3164" s="2" t="str">
        <f>Table2[[#This Row],[Time4]]&amp;":"&amp;Table2[[#This Row],[Time5]]</f>
        <v>13:31</v>
      </c>
      <c r="AB3164" s="1" t="str" cm="1">
        <f t="array" ref="AB3164">IFERROR(IF(Table2[[#This Row],[code]]="","",_xlfn.IFS(AND(Table2[[#This Row],[code]]&lt;400,Table2[[#This Row],[code]]&lt;&gt;""),2,Table2[[#This Row],[code]]&gt;500,4)),"")</f>
        <v/>
      </c>
      <c r="AC3164" s="1" t="str">
        <f>IF(Table2[[#This Row],[Event]]="Penalty",Table2[[#This Row],[number]],IF(Table2[[#This Row],[Event]]="Time-Out",401,""))</f>
        <v/>
      </c>
      <c r="AD3164" s="1">
        <f>ROW(A3163)</f>
        <v>3163</v>
      </c>
      <c r="AE3164" s="1">
        <f>COUNTIFS(Table2[GameID],Table2[[#This Row],[GameID]],Table2[Column1],"&lt;="&amp;Table2[[#This Row],[Column1]])-1</f>
        <v>5</v>
      </c>
    </row>
    <row r="3165" spans="1:31" x14ac:dyDescent="0.45">
      <c r="A3165" t="s">
        <v>238</v>
      </c>
      <c r="B3165" t="str">
        <f>_xlfn.TEXTBEFORE(Table2[[#This Row],[Kamp]]," - ")</f>
        <v>Rødovre FC</v>
      </c>
      <c r="C3165" t="str">
        <f>_xlfn.TEXTAFTER(Table2[[#This Row],[Kamp]],"- ")</f>
        <v>Copenhagen FC</v>
      </c>
      <c r="D3165">
        <v>45224</v>
      </c>
      <c r="E3165">
        <v>76820</v>
      </c>
      <c r="F3165">
        <v>20232024</v>
      </c>
      <c r="G3165" t="s">
        <v>17</v>
      </c>
      <c r="H3165" t="s">
        <v>667</v>
      </c>
      <c r="I3165" t="s">
        <v>677</v>
      </c>
      <c r="J3165">
        <v>1</v>
      </c>
      <c r="K3165">
        <v>31140</v>
      </c>
      <c r="L3165">
        <v>1</v>
      </c>
      <c r="M3165" t="s">
        <v>630</v>
      </c>
      <c r="N3165" t="s">
        <v>252</v>
      </c>
      <c r="O3165" t="s">
        <v>248</v>
      </c>
      <c r="P3165">
        <v>68</v>
      </c>
      <c r="Q3165">
        <v>31</v>
      </c>
      <c r="R3165">
        <f>SUMIFS(Table2[number],Table2[Event],"Goal",Table2[H/U],"HOME",Table2[GameID],Table2[[#This Row],[GameID]],Table2[GameTime],"&lt;="&amp;Table2[[#This Row],[GameTime]])</f>
        <v>1</v>
      </c>
      <c r="S3165">
        <f>SUMIFS(Table2[number],Table2[Event],"Goal",Table2[H/U],"AWAY",Table2[GameID],Table2[[#This Row],[GameID]],Table2[GameTime],"&lt;="&amp;Table2[[#This Row],[GameTime]])</f>
        <v>5</v>
      </c>
      <c r="T3165" t="str">
        <f>IF(Table2[[#This Row],[Event]]="Goal",Table2[[#This Row],[Hscore]]&amp;"-"&amp;Table2[[#This Row],[Uscore]],"")</f>
        <v>1-5</v>
      </c>
      <c r="U3165">
        <v>836</v>
      </c>
      <c r="V3165" s="1">
        <f>Table2[[#This Row],[GameTime]]-(Table2[[#This Row],[period]]-1)*1200</f>
        <v>836</v>
      </c>
      <c r="W3165" s="1">
        <f>ROUNDDOWN(Table2[[#This Row],[Time]]/60,0)</f>
        <v>13</v>
      </c>
      <c r="X3165" s="1">
        <f>ROUNDDOWN((Table2[[#This Row],[Time]]/60-Table2[[#This Row],[Time2]])*60,0)</f>
        <v>56</v>
      </c>
      <c r="Y3165" s="1">
        <f>IF(Table2[[#This Row],[Time2]]&lt;10,0&amp;Table2[[#This Row],[Time2]],Table2[[#This Row],[Time2]])</f>
        <v>13</v>
      </c>
      <c r="Z3165" s="1">
        <f>IF(Table2[[#This Row],[Time3]]&lt;10,0&amp;Table2[[#This Row],[Time3]],Table2[[#This Row],[Time3]])</f>
        <v>56</v>
      </c>
      <c r="AA3165" s="2" t="str">
        <f>Table2[[#This Row],[Time4]]&amp;":"&amp;Table2[[#This Row],[Time5]]</f>
        <v>13:56</v>
      </c>
      <c r="AB3165" s="1" t="str" cm="1">
        <f t="array" ref="AB3165">IFERROR(IF(Table2[[#This Row],[code]]="","",_xlfn.IFS(AND(Table2[[#This Row],[code]]&lt;400,Table2[[#This Row],[code]]&lt;&gt;""),2,Table2[[#This Row],[code]]&gt;500,4)),"")</f>
        <v/>
      </c>
      <c r="AC3165" s="1" t="str">
        <f>IF(Table2[[#This Row],[Event]]="Penalty",Table2[[#This Row],[number]],IF(Table2[[#This Row],[Event]]="Time-Out",401,""))</f>
        <v/>
      </c>
      <c r="AD3165" s="1">
        <f>ROW(A3164)</f>
        <v>3164</v>
      </c>
      <c r="AE3165" s="1">
        <f>COUNTIFS(Table2[GameID],Table2[[#This Row],[GameID]],Table2[Column1],"&lt;="&amp;Table2[[#This Row],[Column1]])-1</f>
        <v>6</v>
      </c>
    </row>
    <row r="3166" spans="1:31" x14ac:dyDescent="0.45">
      <c r="A3166" t="s">
        <v>238</v>
      </c>
      <c r="B3166" t="str">
        <f>_xlfn.TEXTBEFORE(Table2[[#This Row],[Kamp]]," - ")</f>
        <v>Rødovre FC</v>
      </c>
      <c r="C3166" t="str">
        <f>_xlfn.TEXTAFTER(Table2[[#This Row],[Kamp]],"- ")</f>
        <v>Copenhagen FC</v>
      </c>
      <c r="D3166">
        <v>45224</v>
      </c>
      <c r="E3166">
        <v>76820</v>
      </c>
      <c r="F3166">
        <v>20232024</v>
      </c>
      <c r="G3166" t="s">
        <v>17</v>
      </c>
      <c r="H3166" t="s">
        <v>665</v>
      </c>
      <c r="I3166" t="s">
        <v>678</v>
      </c>
      <c r="J3166">
        <v>1</v>
      </c>
      <c r="K3166">
        <v>31139</v>
      </c>
      <c r="L3166">
        <v>1</v>
      </c>
      <c r="M3166" t="s">
        <v>630</v>
      </c>
      <c r="N3166" t="s">
        <v>536</v>
      </c>
      <c r="O3166" t="s">
        <v>537</v>
      </c>
      <c r="P3166">
        <v>11</v>
      </c>
      <c r="Q3166">
        <v>83</v>
      </c>
      <c r="R3166">
        <f>SUMIFS(Table2[number],Table2[Event],"Goal",Table2[H/U],"HOME",Table2[GameID],Table2[[#This Row],[GameID]],Table2[GameTime],"&lt;="&amp;Table2[[#This Row],[GameTime]])</f>
        <v>2</v>
      </c>
      <c r="S3166">
        <f>SUMIFS(Table2[number],Table2[Event],"Goal",Table2[H/U],"AWAY",Table2[GameID],Table2[[#This Row],[GameID]],Table2[GameTime],"&lt;="&amp;Table2[[#This Row],[GameTime]])</f>
        <v>5</v>
      </c>
      <c r="T3166" t="str">
        <f>IF(Table2[[#This Row],[Event]]="Goal",Table2[[#This Row],[Hscore]]&amp;"-"&amp;Table2[[#This Row],[Uscore]],"")</f>
        <v>2-5</v>
      </c>
      <c r="U3166">
        <v>881</v>
      </c>
      <c r="V3166" s="1">
        <f>Table2[[#This Row],[GameTime]]-(Table2[[#This Row],[period]]-1)*1200</f>
        <v>881</v>
      </c>
      <c r="W3166" s="1">
        <f>ROUNDDOWN(Table2[[#This Row],[Time]]/60,0)</f>
        <v>14</v>
      </c>
      <c r="X3166" s="1">
        <f>ROUNDDOWN((Table2[[#This Row],[Time]]/60-Table2[[#This Row],[Time2]])*60,0)</f>
        <v>41</v>
      </c>
      <c r="Y3166" s="1">
        <f>IF(Table2[[#This Row],[Time2]]&lt;10,0&amp;Table2[[#This Row],[Time2]],Table2[[#This Row],[Time2]])</f>
        <v>14</v>
      </c>
      <c r="Z3166" s="1">
        <f>IF(Table2[[#This Row],[Time3]]&lt;10,0&amp;Table2[[#This Row],[Time3]],Table2[[#This Row],[Time3]])</f>
        <v>41</v>
      </c>
      <c r="AA3166" s="2" t="str">
        <f>Table2[[#This Row],[Time4]]&amp;":"&amp;Table2[[#This Row],[Time5]]</f>
        <v>14:41</v>
      </c>
      <c r="AB3166" s="1" t="str" cm="1">
        <f t="array" ref="AB3166">IFERROR(IF(Table2[[#This Row],[code]]="","",_xlfn.IFS(AND(Table2[[#This Row],[code]]&lt;400,Table2[[#This Row],[code]]&lt;&gt;""),2,Table2[[#This Row],[code]]&gt;500,4)),"")</f>
        <v/>
      </c>
      <c r="AC3166" s="1" t="str">
        <f>IF(Table2[[#This Row],[Event]]="Penalty",Table2[[#This Row],[number]],IF(Table2[[#This Row],[Event]]="Time-Out",401,""))</f>
        <v/>
      </c>
      <c r="AD3166" s="1">
        <f>ROW(A3165)</f>
        <v>3165</v>
      </c>
      <c r="AE3166" s="1">
        <f>COUNTIFS(Table2[GameID],Table2[[#This Row],[GameID]],Table2[Column1],"&lt;="&amp;Table2[[#This Row],[Column1]])-1</f>
        <v>7</v>
      </c>
    </row>
    <row r="3167" spans="1:31" x14ac:dyDescent="0.45">
      <c r="A3167" t="s">
        <v>238</v>
      </c>
      <c r="B3167" t="str">
        <f>_xlfn.TEXTBEFORE(Table2[[#This Row],[Kamp]]," - ")</f>
        <v>Rødovre FC</v>
      </c>
      <c r="C3167" t="str">
        <f>_xlfn.TEXTAFTER(Table2[[#This Row],[Kamp]],"- ")</f>
        <v>Copenhagen FC</v>
      </c>
      <c r="D3167">
        <v>45224</v>
      </c>
      <c r="E3167">
        <v>76820</v>
      </c>
      <c r="F3167">
        <v>20232024</v>
      </c>
      <c r="G3167" t="s">
        <v>17</v>
      </c>
      <c r="H3167" t="s">
        <v>667</v>
      </c>
      <c r="I3167" t="s">
        <v>677</v>
      </c>
      <c r="J3167">
        <v>2</v>
      </c>
      <c r="K3167">
        <v>31140</v>
      </c>
      <c r="L3167">
        <v>1</v>
      </c>
      <c r="M3167" t="s">
        <v>630</v>
      </c>
      <c r="N3167" t="s">
        <v>59</v>
      </c>
      <c r="O3167" t="s">
        <v>69</v>
      </c>
      <c r="P3167">
        <v>14</v>
      </c>
      <c r="Q3167">
        <v>21</v>
      </c>
      <c r="R3167">
        <f>SUMIFS(Table2[number],Table2[Event],"Goal",Table2[H/U],"HOME",Table2[GameID],Table2[[#This Row],[GameID]],Table2[GameTime],"&lt;="&amp;Table2[[#This Row],[GameTime]])</f>
        <v>2</v>
      </c>
      <c r="S3167">
        <f>SUMIFS(Table2[number],Table2[Event],"Goal",Table2[H/U],"AWAY",Table2[GameID],Table2[[#This Row],[GameID]],Table2[GameTime],"&lt;="&amp;Table2[[#This Row],[GameTime]])</f>
        <v>6</v>
      </c>
      <c r="T3167" t="str">
        <f>IF(Table2[[#This Row],[Event]]="Goal",Table2[[#This Row],[Hscore]]&amp;"-"&amp;Table2[[#This Row],[Uscore]],"")</f>
        <v>2-6</v>
      </c>
      <c r="U3167">
        <v>1552</v>
      </c>
      <c r="V3167" s="1">
        <f>Table2[[#This Row],[GameTime]]-(Table2[[#This Row],[period]]-1)*1200</f>
        <v>352</v>
      </c>
      <c r="W3167" s="1">
        <f>ROUNDDOWN(Table2[[#This Row],[Time]]/60,0)</f>
        <v>5</v>
      </c>
      <c r="X3167" s="1">
        <f>ROUNDDOWN((Table2[[#This Row],[Time]]/60-Table2[[#This Row],[Time2]])*60,0)</f>
        <v>52</v>
      </c>
      <c r="Y3167" s="1" t="str">
        <f>IF(Table2[[#This Row],[Time2]]&lt;10,0&amp;Table2[[#This Row],[Time2]],Table2[[#This Row],[Time2]])</f>
        <v>05</v>
      </c>
      <c r="Z3167" s="1">
        <f>IF(Table2[[#This Row],[Time3]]&lt;10,0&amp;Table2[[#This Row],[Time3]],Table2[[#This Row],[Time3]])</f>
        <v>52</v>
      </c>
      <c r="AA3167" s="2" t="str">
        <f>Table2[[#This Row],[Time4]]&amp;":"&amp;Table2[[#This Row],[Time5]]</f>
        <v>05:52</v>
      </c>
      <c r="AB3167" s="1" t="str" cm="1">
        <f t="array" ref="AB3167">IFERROR(IF(Table2[[#This Row],[code]]="","",_xlfn.IFS(AND(Table2[[#This Row],[code]]&lt;400,Table2[[#This Row],[code]]&lt;&gt;""),2,Table2[[#This Row],[code]]&gt;500,4)),"")</f>
        <v/>
      </c>
      <c r="AC3167" s="1" t="str">
        <f>IF(Table2[[#This Row],[Event]]="Penalty",Table2[[#This Row],[number]],IF(Table2[[#This Row],[Event]]="Time-Out",401,""))</f>
        <v/>
      </c>
      <c r="AD3167" s="1">
        <f>ROW(A3166)</f>
        <v>3166</v>
      </c>
      <c r="AE3167" s="1">
        <f>COUNTIFS(Table2[GameID],Table2[[#This Row],[GameID]],Table2[Column1],"&lt;="&amp;Table2[[#This Row],[Column1]])-1</f>
        <v>8</v>
      </c>
    </row>
    <row r="3168" spans="1:31" x14ac:dyDescent="0.45">
      <c r="A3168" t="s">
        <v>238</v>
      </c>
      <c r="B3168" t="str">
        <f>_xlfn.TEXTBEFORE(Table2[[#This Row],[Kamp]]," - ")</f>
        <v>Rødovre FC</v>
      </c>
      <c r="C3168" t="str">
        <f>_xlfn.TEXTAFTER(Table2[[#This Row],[Kamp]],"- ")</f>
        <v>Copenhagen FC</v>
      </c>
      <c r="D3168">
        <v>45224</v>
      </c>
      <c r="E3168">
        <v>76820</v>
      </c>
      <c r="F3168">
        <v>20232024</v>
      </c>
      <c r="G3168" t="s">
        <v>17</v>
      </c>
      <c r="H3168" t="s">
        <v>667</v>
      </c>
      <c r="I3168" t="s">
        <v>677</v>
      </c>
      <c r="J3168">
        <v>2</v>
      </c>
      <c r="K3168">
        <v>31140</v>
      </c>
      <c r="L3168">
        <v>1</v>
      </c>
      <c r="M3168" t="s">
        <v>630</v>
      </c>
      <c r="N3168" t="s">
        <v>69</v>
      </c>
      <c r="O3168" t="s">
        <v>634</v>
      </c>
      <c r="P3168">
        <v>21</v>
      </c>
      <c r="Q3168" t="s">
        <v>634</v>
      </c>
      <c r="R3168">
        <f>SUMIFS(Table2[number],Table2[Event],"Goal",Table2[H/U],"HOME",Table2[GameID],Table2[[#This Row],[GameID]],Table2[GameTime],"&lt;="&amp;Table2[[#This Row],[GameTime]])</f>
        <v>2</v>
      </c>
      <c r="S3168">
        <f>SUMIFS(Table2[number],Table2[Event],"Goal",Table2[H/U],"AWAY",Table2[GameID],Table2[[#This Row],[GameID]],Table2[GameTime],"&lt;="&amp;Table2[[#This Row],[GameTime]])</f>
        <v>7</v>
      </c>
      <c r="T3168" t="str">
        <f>IF(Table2[[#This Row],[Event]]="Goal",Table2[[#This Row],[Hscore]]&amp;"-"&amp;Table2[[#This Row],[Uscore]],"")</f>
        <v>2-7</v>
      </c>
      <c r="U3168">
        <v>1770</v>
      </c>
      <c r="V3168" s="1">
        <f>Table2[[#This Row],[GameTime]]-(Table2[[#This Row],[period]]-1)*1200</f>
        <v>570</v>
      </c>
      <c r="W3168" s="1">
        <f>ROUNDDOWN(Table2[[#This Row],[Time]]/60,0)</f>
        <v>9</v>
      </c>
      <c r="X3168" s="1">
        <f>ROUNDDOWN((Table2[[#This Row],[Time]]/60-Table2[[#This Row],[Time2]])*60,0)</f>
        <v>30</v>
      </c>
      <c r="Y3168" s="1" t="str">
        <f>IF(Table2[[#This Row],[Time2]]&lt;10,0&amp;Table2[[#This Row],[Time2]],Table2[[#This Row],[Time2]])</f>
        <v>09</v>
      </c>
      <c r="Z3168" s="1">
        <f>IF(Table2[[#This Row],[Time3]]&lt;10,0&amp;Table2[[#This Row],[Time3]],Table2[[#This Row],[Time3]])</f>
        <v>30</v>
      </c>
      <c r="AA3168" s="2" t="str">
        <f>Table2[[#This Row],[Time4]]&amp;":"&amp;Table2[[#This Row],[Time5]]</f>
        <v>09:30</v>
      </c>
      <c r="AB3168" s="1" t="str" cm="1">
        <f t="array" ref="AB3168">IFERROR(IF(Table2[[#This Row],[code]]="","",_xlfn.IFS(AND(Table2[[#This Row],[code]]&lt;400,Table2[[#This Row],[code]]&lt;&gt;""),2,Table2[[#This Row],[code]]&gt;500,4)),"")</f>
        <v/>
      </c>
      <c r="AC3168" s="1" t="str">
        <f>IF(Table2[[#This Row],[Event]]="Penalty",Table2[[#This Row],[number]],IF(Table2[[#This Row],[Event]]="Time-Out",401,""))</f>
        <v/>
      </c>
      <c r="AD3168" s="1">
        <f>ROW(A3167)</f>
        <v>3167</v>
      </c>
      <c r="AE3168" s="1">
        <f>COUNTIFS(Table2[GameID],Table2[[#This Row],[GameID]],Table2[Column1],"&lt;="&amp;Table2[[#This Row],[Column1]])-1</f>
        <v>9</v>
      </c>
    </row>
    <row r="3169" spans="1:31" x14ac:dyDescent="0.45">
      <c r="A3169" t="s">
        <v>238</v>
      </c>
      <c r="B3169" t="str">
        <f>_xlfn.TEXTBEFORE(Table2[[#This Row],[Kamp]]," - ")</f>
        <v>Rødovre FC</v>
      </c>
      <c r="C3169" t="str">
        <f>_xlfn.TEXTAFTER(Table2[[#This Row],[Kamp]],"- ")</f>
        <v>Copenhagen FC</v>
      </c>
      <c r="D3169">
        <v>45224</v>
      </c>
      <c r="E3169">
        <v>76820</v>
      </c>
      <c r="F3169">
        <v>20232024</v>
      </c>
      <c r="G3169" t="s">
        <v>17</v>
      </c>
      <c r="H3169" t="s">
        <v>667</v>
      </c>
      <c r="I3169" t="s">
        <v>677</v>
      </c>
      <c r="J3169">
        <v>2</v>
      </c>
      <c r="K3169">
        <v>31140</v>
      </c>
      <c r="L3169">
        <v>1</v>
      </c>
      <c r="M3169" t="s">
        <v>630</v>
      </c>
      <c r="N3169" t="s">
        <v>252</v>
      </c>
      <c r="O3169" t="s">
        <v>69</v>
      </c>
      <c r="P3169">
        <v>68</v>
      </c>
      <c r="Q3169">
        <v>21</v>
      </c>
      <c r="R3169">
        <f>SUMIFS(Table2[number],Table2[Event],"Goal",Table2[H/U],"HOME",Table2[GameID],Table2[[#This Row],[GameID]],Table2[GameTime],"&lt;="&amp;Table2[[#This Row],[GameTime]])</f>
        <v>2</v>
      </c>
      <c r="S3169">
        <f>SUMIFS(Table2[number],Table2[Event],"Goal",Table2[H/U],"AWAY",Table2[GameID],Table2[[#This Row],[GameID]],Table2[GameTime],"&lt;="&amp;Table2[[#This Row],[GameTime]])</f>
        <v>8</v>
      </c>
      <c r="T3169" t="str">
        <f>IF(Table2[[#This Row],[Event]]="Goal",Table2[[#This Row],[Hscore]]&amp;"-"&amp;Table2[[#This Row],[Uscore]],"")</f>
        <v>2-8</v>
      </c>
      <c r="U3169">
        <v>1850</v>
      </c>
      <c r="V3169" s="1">
        <f>Table2[[#This Row],[GameTime]]-(Table2[[#This Row],[period]]-1)*1200</f>
        <v>650</v>
      </c>
      <c r="W3169" s="1">
        <f>ROUNDDOWN(Table2[[#This Row],[Time]]/60,0)</f>
        <v>10</v>
      </c>
      <c r="X3169" s="1">
        <f>ROUNDDOWN((Table2[[#This Row],[Time]]/60-Table2[[#This Row],[Time2]])*60,0)</f>
        <v>50</v>
      </c>
      <c r="Y3169" s="1">
        <f>IF(Table2[[#This Row],[Time2]]&lt;10,0&amp;Table2[[#This Row],[Time2]],Table2[[#This Row],[Time2]])</f>
        <v>10</v>
      </c>
      <c r="Z3169" s="1">
        <f>IF(Table2[[#This Row],[Time3]]&lt;10,0&amp;Table2[[#This Row],[Time3]],Table2[[#This Row],[Time3]])</f>
        <v>50</v>
      </c>
      <c r="AA3169" s="2" t="str">
        <f>Table2[[#This Row],[Time4]]&amp;":"&amp;Table2[[#This Row],[Time5]]</f>
        <v>10:50</v>
      </c>
      <c r="AB3169" s="1" t="str" cm="1">
        <f t="array" ref="AB3169">IFERROR(IF(Table2[[#This Row],[code]]="","",_xlfn.IFS(AND(Table2[[#This Row],[code]]&lt;400,Table2[[#This Row],[code]]&lt;&gt;""),2,Table2[[#This Row],[code]]&gt;500,4)),"")</f>
        <v/>
      </c>
      <c r="AC3169" s="1" t="str">
        <f>IF(Table2[[#This Row],[Event]]="Penalty",Table2[[#This Row],[number]],IF(Table2[[#This Row],[Event]]="Time-Out",401,""))</f>
        <v/>
      </c>
      <c r="AD3169" s="1">
        <f>ROW(A3168)</f>
        <v>3168</v>
      </c>
      <c r="AE3169" s="1">
        <f>COUNTIFS(Table2[GameID],Table2[[#This Row],[GameID]],Table2[Column1],"&lt;="&amp;Table2[[#This Row],[Column1]])-1</f>
        <v>10</v>
      </c>
    </row>
    <row r="3170" spans="1:31" x14ac:dyDescent="0.45">
      <c r="A3170" t="s">
        <v>238</v>
      </c>
      <c r="B3170" t="str">
        <f>_xlfn.TEXTBEFORE(Table2[[#This Row],[Kamp]]," - ")</f>
        <v>Rødovre FC</v>
      </c>
      <c r="C3170" t="str">
        <f>_xlfn.TEXTAFTER(Table2[[#This Row],[Kamp]],"- ")</f>
        <v>Copenhagen FC</v>
      </c>
      <c r="D3170">
        <v>45224</v>
      </c>
      <c r="E3170">
        <v>76820</v>
      </c>
      <c r="F3170">
        <v>20232024</v>
      </c>
      <c r="G3170" t="s">
        <v>17</v>
      </c>
      <c r="H3170" t="s">
        <v>667</v>
      </c>
      <c r="I3170" t="s">
        <v>677</v>
      </c>
      <c r="J3170">
        <v>2</v>
      </c>
      <c r="K3170">
        <v>31140</v>
      </c>
      <c r="L3170">
        <v>1</v>
      </c>
      <c r="M3170" t="s">
        <v>630</v>
      </c>
      <c r="N3170" t="s">
        <v>247</v>
      </c>
      <c r="O3170" t="s">
        <v>248</v>
      </c>
      <c r="P3170">
        <v>27</v>
      </c>
      <c r="Q3170">
        <v>31</v>
      </c>
      <c r="R3170">
        <f>SUMIFS(Table2[number],Table2[Event],"Goal",Table2[H/U],"HOME",Table2[GameID],Table2[[#This Row],[GameID]],Table2[GameTime],"&lt;="&amp;Table2[[#This Row],[GameTime]])</f>
        <v>2</v>
      </c>
      <c r="S3170">
        <f>SUMIFS(Table2[number],Table2[Event],"Goal",Table2[H/U],"AWAY",Table2[GameID],Table2[[#This Row],[GameID]],Table2[GameTime],"&lt;="&amp;Table2[[#This Row],[GameTime]])</f>
        <v>9</v>
      </c>
      <c r="T3170" t="str">
        <f>IF(Table2[[#This Row],[Event]]="Goal",Table2[[#This Row],[Hscore]]&amp;"-"&amp;Table2[[#This Row],[Uscore]],"")</f>
        <v>2-9</v>
      </c>
      <c r="U3170">
        <v>2078</v>
      </c>
      <c r="V3170" s="1">
        <f>Table2[[#This Row],[GameTime]]-(Table2[[#This Row],[period]]-1)*1200</f>
        <v>878</v>
      </c>
      <c r="W3170" s="1">
        <f>ROUNDDOWN(Table2[[#This Row],[Time]]/60,0)</f>
        <v>14</v>
      </c>
      <c r="X3170" s="1">
        <f>ROUNDDOWN((Table2[[#This Row],[Time]]/60-Table2[[#This Row],[Time2]])*60,0)</f>
        <v>38</v>
      </c>
      <c r="Y3170" s="1">
        <f>IF(Table2[[#This Row],[Time2]]&lt;10,0&amp;Table2[[#This Row],[Time2]],Table2[[#This Row],[Time2]])</f>
        <v>14</v>
      </c>
      <c r="Z3170" s="1">
        <f>IF(Table2[[#This Row],[Time3]]&lt;10,0&amp;Table2[[#This Row],[Time3]],Table2[[#This Row],[Time3]])</f>
        <v>38</v>
      </c>
      <c r="AA3170" s="2" t="str">
        <f>Table2[[#This Row],[Time4]]&amp;":"&amp;Table2[[#This Row],[Time5]]</f>
        <v>14:38</v>
      </c>
      <c r="AB3170" s="1" t="str" cm="1">
        <f t="array" ref="AB3170">IFERROR(IF(Table2[[#This Row],[code]]="","",_xlfn.IFS(AND(Table2[[#This Row],[code]]&lt;400,Table2[[#This Row],[code]]&lt;&gt;""),2,Table2[[#This Row],[code]]&gt;500,4)),"")</f>
        <v/>
      </c>
      <c r="AC3170" s="1" t="str">
        <f>IF(Table2[[#This Row],[Event]]="Penalty",Table2[[#This Row],[number]],IF(Table2[[#This Row],[Event]]="Time-Out",401,""))</f>
        <v/>
      </c>
      <c r="AD3170" s="1">
        <f>ROW(A3169)</f>
        <v>3169</v>
      </c>
      <c r="AE3170" s="1">
        <f>COUNTIFS(Table2[GameID],Table2[[#This Row],[GameID]],Table2[Column1],"&lt;="&amp;Table2[[#This Row],[Column1]])-1</f>
        <v>11</v>
      </c>
    </row>
    <row r="3171" spans="1:31" x14ac:dyDescent="0.45">
      <c r="A3171" t="s">
        <v>238</v>
      </c>
      <c r="B3171" t="str">
        <f>_xlfn.TEXTBEFORE(Table2[[#This Row],[Kamp]]," - ")</f>
        <v>Rødovre FC</v>
      </c>
      <c r="C3171" t="str">
        <f>_xlfn.TEXTAFTER(Table2[[#This Row],[Kamp]],"- ")</f>
        <v>Copenhagen FC</v>
      </c>
      <c r="D3171">
        <v>45224</v>
      </c>
      <c r="E3171">
        <v>76820</v>
      </c>
      <c r="F3171">
        <v>20232024</v>
      </c>
      <c r="G3171" t="s">
        <v>17</v>
      </c>
      <c r="H3171" t="s">
        <v>667</v>
      </c>
      <c r="I3171" t="s">
        <v>677</v>
      </c>
      <c r="J3171">
        <v>2</v>
      </c>
      <c r="K3171">
        <v>31140</v>
      </c>
      <c r="L3171">
        <v>1</v>
      </c>
      <c r="M3171" t="s">
        <v>630</v>
      </c>
      <c r="N3171" t="s">
        <v>398</v>
      </c>
      <c r="O3171" t="s">
        <v>243</v>
      </c>
      <c r="P3171">
        <v>5</v>
      </c>
      <c r="Q3171">
        <v>17</v>
      </c>
      <c r="R3171">
        <f>SUMIFS(Table2[number],Table2[Event],"Goal",Table2[H/U],"HOME",Table2[GameID],Table2[[#This Row],[GameID]],Table2[GameTime],"&lt;="&amp;Table2[[#This Row],[GameTime]])</f>
        <v>2</v>
      </c>
      <c r="S3171">
        <f>SUMIFS(Table2[number],Table2[Event],"Goal",Table2[H/U],"AWAY",Table2[GameID],Table2[[#This Row],[GameID]],Table2[GameTime],"&lt;="&amp;Table2[[#This Row],[GameTime]])</f>
        <v>10</v>
      </c>
      <c r="T3171" t="str">
        <f>IF(Table2[[#This Row],[Event]]="Goal",Table2[[#This Row],[Hscore]]&amp;"-"&amp;Table2[[#This Row],[Uscore]],"")</f>
        <v>2-10</v>
      </c>
      <c r="U3171">
        <v>2258</v>
      </c>
      <c r="V3171" s="1">
        <f>Table2[[#This Row],[GameTime]]-(Table2[[#This Row],[period]]-1)*1200</f>
        <v>1058</v>
      </c>
      <c r="W3171" s="1">
        <f>ROUNDDOWN(Table2[[#This Row],[Time]]/60,0)</f>
        <v>17</v>
      </c>
      <c r="X3171" s="1">
        <f>ROUNDDOWN((Table2[[#This Row],[Time]]/60-Table2[[#This Row],[Time2]])*60,0)</f>
        <v>38</v>
      </c>
      <c r="Y3171" s="1">
        <f>IF(Table2[[#This Row],[Time2]]&lt;10,0&amp;Table2[[#This Row],[Time2]],Table2[[#This Row],[Time2]])</f>
        <v>17</v>
      </c>
      <c r="Z3171" s="1">
        <f>IF(Table2[[#This Row],[Time3]]&lt;10,0&amp;Table2[[#This Row],[Time3]],Table2[[#This Row],[Time3]])</f>
        <v>38</v>
      </c>
      <c r="AA3171" s="2" t="str">
        <f>Table2[[#This Row],[Time4]]&amp;":"&amp;Table2[[#This Row],[Time5]]</f>
        <v>17:38</v>
      </c>
      <c r="AB3171" s="1" t="str" cm="1">
        <f t="array" ref="AB3171">IFERROR(IF(Table2[[#This Row],[code]]="","",_xlfn.IFS(AND(Table2[[#This Row],[code]]&lt;400,Table2[[#This Row],[code]]&lt;&gt;""),2,Table2[[#This Row],[code]]&gt;500,4)),"")</f>
        <v/>
      </c>
      <c r="AC3171" s="1" t="str">
        <f>IF(Table2[[#This Row],[Event]]="Penalty",Table2[[#This Row],[number]],IF(Table2[[#This Row],[Event]]="Time-Out",401,""))</f>
        <v/>
      </c>
      <c r="AD3171" s="1">
        <f>ROW(A3170)</f>
        <v>3170</v>
      </c>
      <c r="AE3171" s="1">
        <f>COUNTIFS(Table2[GameID],Table2[[#This Row],[GameID]],Table2[Column1],"&lt;="&amp;Table2[[#This Row],[Column1]])-1</f>
        <v>12</v>
      </c>
    </row>
    <row r="3172" spans="1:31" x14ac:dyDescent="0.45">
      <c r="A3172" t="s">
        <v>238</v>
      </c>
      <c r="B3172" t="str">
        <f>_xlfn.TEXTBEFORE(Table2[[#This Row],[Kamp]]," - ")</f>
        <v>Rødovre FC</v>
      </c>
      <c r="C3172" t="str">
        <f>_xlfn.TEXTAFTER(Table2[[#This Row],[Kamp]],"- ")</f>
        <v>Copenhagen FC</v>
      </c>
      <c r="D3172">
        <v>45224</v>
      </c>
      <c r="E3172">
        <v>76820</v>
      </c>
      <c r="F3172">
        <v>20232024</v>
      </c>
      <c r="G3172" t="s">
        <v>17</v>
      </c>
      <c r="H3172" t="s">
        <v>667</v>
      </c>
      <c r="I3172" t="s">
        <v>677</v>
      </c>
      <c r="J3172">
        <v>2</v>
      </c>
      <c r="K3172">
        <v>31140</v>
      </c>
      <c r="L3172">
        <v>1</v>
      </c>
      <c r="M3172" t="s">
        <v>630</v>
      </c>
      <c r="N3172" t="s">
        <v>252</v>
      </c>
      <c r="O3172" t="s">
        <v>634</v>
      </c>
      <c r="P3172">
        <v>68</v>
      </c>
      <c r="Q3172" t="s">
        <v>634</v>
      </c>
      <c r="R3172">
        <f>SUMIFS(Table2[number],Table2[Event],"Goal",Table2[H/U],"HOME",Table2[GameID],Table2[[#This Row],[GameID]],Table2[GameTime],"&lt;="&amp;Table2[[#This Row],[GameTime]])</f>
        <v>2</v>
      </c>
      <c r="S3172">
        <f>SUMIFS(Table2[number],Table2[Event],"Goal",Table2[H/U],"AWAY",Table2[GameID],Table2[[#This Row],[GameID]],Table2[GameTime],"&lt;="&amp;Table2[[#This Row],[GameTime]])</f>
        <v>11</v>
      </c>
      <c r="T3172" t="str">
        <f>IF(Table2[[#This Row],[Event]]="Goal",Table2[[#This Row],[Hscore]]&amp;"-"&amp;Table2[[#This Row],[Uscore]],"")</f>
        <v>2-11</v>
      </c>
      <c r="U3172">
        <v>2351</v>
      </c>
      <c r="V3172" s="1">
        <f>Table2[[#This Row],[GameTime]]-(Table2[[#This Row],[period]]-1)*1200</f>
        <v>1151</v>
      </c>
      <c r="W3172" s="1">
        <f>ROUNDDOWN(Table2[[#This Row],[Time]]/60,0)</f>
        <v>19</v>
      </c>
      <c r="X3172" s="1">
        <f>ROUNDDOWN((Table2[[#This Row],[Time]]/60-Table2[[#This Row],[Time2]])*60,0)</f>
        <v>11</v>
      </c>
      <c r="Y3172" s="1">
        <f>IF(Table2[[#This Row],[Time2]]&lt;10,0&amp;Table2[[#This Row],[Time2]],Table2[[#This Row],[Time2]])</f>
        <v>19</v>
      </c>
      <c r="Z3172" s="1">
        <f>IF(Table2[[#This Row],[Time3]]&lt;10,0&amp;Table2[[#This Row],[Time3]],Table2[[#This Row],[Time3]])</f>
        <v>11</v>
      </c>
      <c r="AA3172" s="2" t="str">
        <f>Table2[[#This Row],[Time4]]&amp;":"&amp;Table2[[#This Row],[Time5]]</f>
        <v>19:11</v>
      </c>
      <c r="AB3172" s="1" t="str" cm="1">
        <f t="array" ref="AB3172">IFERROR(IF(Table2[[#This Row],[code]]="","",_xlfn.IFS(AND(Table2[[#This Row],[code]]&lt;400,Table2[[#This Row],[code]]&lt;&gt;""),2,Table2[[#This Row],[code]]&gt;500,4)),"")</f>
        <v/>
      </c>
      <c r="AC3172" s="1" t="str">
        <f>IF(Table2[[#This Row],[Event]]="Penalty",Table2[[#This Row],[number]],IF(Table2[[#This Row],[Event]]="Time-Out",401,""))</f>
        <v/>
      </c>
      <c r="AD3172" s="1">
        <f>ROW(A3171)</f>
        <v>3171</v>
      </c>
      <c r="AE3172" s="1">
        <f>COUNTIFS(Table2[GameID],Table2[[#This Row],[GameID]],Table2[Column1],"&lt;="&amp;Table2[[#This Row],[Column1]])-1</f>
        <v>13</v>
      </c>
    </row>
    <row r="3173" spans="1:31" x14ac:dyDescent="0.45">
      <c r="A3173" t="s">
        <v>238</v>
      </c>
      <c r="B3173" t="str">
        <f>_xlfn.TEXTBEFORE(Table2[[#This Row],[Kamp]]," - ")</f>
        <v>Rødovre FC</v>
      </c>
      <c r="C3173" t="str">
        <f>_xlfn.TEXTAFTER(Table2[[#This Row],[Kamp]],"- ")</f>
        <v>Copenhagen FC</v>
      </c>
      <c r="D3173">
        <v>45224</v>
      </c>
      <c r="E3173">
        <v>76820</v>
      </c>
      <c r="F3173">
        <v>20232024</v>
      </c>
      <c r="G3173" t="s">
        <v>17</v>
      </c>
      <c r="H3173" t="s">
        <v>665</v>
      </c>
      <c r="I3173" t="s">
        <v>677</v>
      </c>
      <c r="J3173">
        <v>3</v>
      </c>
      <c r="K3173">
        <v>31139</v>
      </c>
      <c r="L3173">
        <v>1</v>
      </c>
      <c r="M3173" t="s">
        <v>630</v>
      </c>
      <c r="N3173" t="s">
        <v>634</v>
      </c>
      <c r="O3173" t="s">
        <v>634</v>
      </c>
      <c r="P3173" t="s">
        <v>634</v>
      </c>
      <c r="Q3173" t="s">
        <v>634</v>
      </c>
      <c r="R3173">
        <f>SUMIFS(Table2[number],Table2[Event],"Goal",Table2[H/U],"HOME",Table2[GameID],Table2[[#This Row],[GameID]],Table2[GameTime],"&lt;="&amp;Table2[[#This Row],[GameTime]])</f>
        <v>2</v>
      </c>
      <c r="S3173">
        <f>SUMIFS(Table2[number],Table2[Event],"Goal",Table2[H/U],"AWAY",Table2[GameID],Table2[[#This Row],[GameID]],Table2[GameTime],"&lt;="&amp;Table2[[#This Row],[GameTime]])</f>
        <v>12</v>
      </c>
      <c r="T3173" t="str">
        <f>IF(Table2[[#This Row],[Event]]="Goal",Table2[[#This Row],[Hscore]]&amp;"-"&amp;Table2[[#This Row],[Uscore]],"")</f>
        <v>2-12</v>
      </c>
      <c r="U3173">
        <v>2832</v>
      </c>
      <c r="V3173" s="1">
        <f>Table2[[#This Row],[GameTime]]-(Table2[[#This Row],[period]]-1)*1200</f>
        <v>432</v>
      </c>
      <c r="W3173" s="1">
        <f>ROUNDDOWN(Table2[[#This Row],[Time]]/60,0)</f>
        <v>7</v>
      </c>
      <c r="X3173" s="1">
        <f>ROUNDDOWN((Table2[[#This Row],[Time]]/60-Table2[[#This Row],[Time2]])*60,0)</f>
        <v>12</v>
      </c>
      <c r="Y3173" s="1" t="str">
        <f>IF(Table2[[#This Row],[Time2]]&lt;10,0&amp;Table2[[#This Row],[Time2]],Table2[[#This Row],[Time2]])</f>
        <v>07</v>
      </c>
      <c r="Z3173" s="1">
        <f>IF(Table2[[#This Row],[Time3]]&lt;10,0&amp;Table2[[#This Row],[Time3]],Table2[[#This Row],[Time3]])</f>
        <v>12</v>
      </c>
      <c r="AA3173" s="2" t="str">
        <f>Table2[[#This Row],[Time4]]&amp;":"&amp;Table2[[#This Row],[Time5]]</f>
        <v>07:12</v>
      </c>
      <c r="AB3173" s="1" t="str" cm="1">
        <f t="array" ref="AB3173">IFERROR(IF(Table2[[#This Row],[code]]="","",_xlfn.IFS(AND(Table2[[#This Row],[code]]&lt;400,Table2[[#This Row],[code]]&lt;&gt;""),2,Table2[[#This Row],[code]]&gt;500,4)),"")</f>
        <v/>
      </c>
      <c r="AC3173" s="1" t="str">
        <f>IF(Table2[[#This Row],[Event]]="Penalty",Table2[[#This Row],[number]],IF(Table2[[#This Row],[Event]]="Time-Out",401,""))</f>
        <v/>
      </c>
      <c r="AD3173" s="1">
        <f>ROW(A3172)</f>
        <v>3172</v>
      </c>
      <c r="AE3173" s="1">
        <f>COUNTIFS(Table2[GameID],Table2[[#This Row],[GameID]],Table2[Column1],"&lt;="&amp;Table2[[#This Row],[Column1]])-1</f>
        <v>14</v>
      </c>
    </row>
    <row r="3174" spans="1:31" x14ac:dyDescent="0.45">
      <c r="A3174" t="s">
        <v>238</v>
      </c>
      <c r="B3174" t="str">
        <f>_xlfn.TEXTBEFORE(Table2[[#This Row],[Kamp]]," - ")</f>
        <v>Rødovre FC</v>
      </c>
      <c r="C3174" t="str">
        <f>_xlfn.TEXTAFTER(Table2[[#This Row],[Kamp]],"- ")</f>
        <v>Copenhagen FC</v>
      </c>
      <c r="D3174">
        <v>45224</v>
      </c>
      <c r="E3174">
        <v>76820</v>
      </c>
      <c r="F3174">
        <v>20232024</v>
      </c>
      <c r="G3174" t="s">
        <v>17</v>
      </c>
      <c r="H3174" t="s">
        <v>667</v>
      </c>
      <c r="I3174" t="s">
        <v>677</v>
      </c>
      <c r="J3174">
        <v>3</v>
      </c>
      <c r="K3174">
        <v>31140</v>
      </c>
      <c r="L3174">
        <v>215</v>
      </c>
      <c r="M3174" t="s">
        <v>631</v>
      </c>
      <c r="N3174" t="s">
        <v>244</v>
      </c>
      <c r="O3174" t="s">
        <v>634</v>
      </c>
      <c r="P3174">
        <v>11</v>
      </c>
      <c r="Q3174" t="s">
        <v>634</v>
      </c>
      <c r="R3174">
        <f>SUMIFS(Table2[number],Table2[Event],"Goal",Table2[H/U],"HOME",Table2[GameID],Table2[[#This Row],[GameID]],Table2[GameTime],"&lt;="&amp;Table2[[#This Row],[GameTime]])</f>
        <v>2</v>
      </c>
      <c r="S3174">
        <f>SUMIFS(Table2[number],Table2[Event],"Goal",Table2[H/U],"AWAY",Table2[GameID],Table2[[#This Row],[GameID]],Table2[GameTime],"&lt;="&amp;Table2[[#This Row],[GameTime]])</f>
        <v>12</v>
      </c>
      <c r="T3174" t="str">
        <f>IF(Table2[[#This Row],[Event]]="Goal",Table2[[#This Row],[Hscore]]&amp;"-"&amp;Table2[[#This Row],[Uscore]],"")</f>
        <v/>
      </c>
      <c r="U3174">
        <v>2872</v>
      </c>
      <c r="V3174" s="1">
        <f>Table2[[#This Row],[GameTime]]-(Table2[[#This Row],[period]]-1)*1200</f>
        <v>472</v>
      </c>
      <c r="W3174" s="1">
        <f>ROUNDDOWN(Table2[[#This Row],[Time]]/60,0)</f>
        <v>7</v>
      </c>
      <c r="X3174" s="1">
        <f>ROUNDDOWN((Table2[[#This Row],[Time]]/60-Table2[[#This Row],[Time2]])*60,0)</f>
        <v>52</v>
      </c>
      <c r="Y3174" s="1" t="str">
        <f>IF(Table2[[#This Row],[Time2]]&lt;10,0&amp;Table2[[#This Row],[Time2]],Table2[[#This Row],[Time2]])</f>
        <v>07</v>
      </c>
      <c r="Z3174" s="1">
        <f>IF(Table2[[#This Row],[Time3]]&lt;10,0&amp;Table2[[#This Row],[Time3]],Table2[[#This Row],[Time3]])</f>
        <v>52</v>
      </c>
      <c r="AA3174" s="2" t="str">
        <f>Table2[[#This Row],[Time4]]&amp;":"&amp;Table2[[#This Row],[Time5]]</f>
        <v>07:52</v>
      </c>
      <c r="AB3174" s="1" cm="1">
        <f t="array" ref="AB3174">IFERROR(IF(Table2[[#This Row],[code]]="","",_xlfn.IFS(AND(Table2[[#This Row],[code]]&lt;400,Table2[[#This Row],[code]]&lt;&gt;""),2,Table2[[#This Row],[code]]&gt;500,4)),"")</f>
        <v>2</v>
      </c>
      <c r="AC3174" s="1">
        <f>IF(Table2[[#This Row],[Event]]="Penalty",Table2[[#This Row],[number]],IF(Table2[[#This Row],[Event]]="Time-Out",401,""))</f>
        <v>215</v>
      </c>
      <c r="AD3174" s="1">
        <f>ROW(A3173)</f>
        <v>3173</v>
      </c>
      <c r="AE3174" s="1">
        <f>COUNTIFS(Table2[GameID],Table2[[#This Row],[GameID]],Table2[Column1],"&lt;="&amp;Table2[[#This Row],[Column1]])-1</f>
        <v>15</v>
      </c>
    </row>
    <row r="3175" spans="1:31" x14ac:dyDescent="0.45">
      <c r="A3175" t="s">
        <v>238</v>
      </c>
      <c r="B3175" t="str">
        <f>_xlfn.TEXTBEFORE(Table2[[#This Row],[Kamp]]," - ")</f>
        <v>Rødovre FC</v>
      </c>
      <c r="C3175" t="str">
        <f>_xlfn.TEXTAFTER(Table2[[#This Row],[Kamp]],"- ")</f>
        <v>Copenhagen FC</v>
      </c>
      <c r="D3175">
        <v>45224</v>
      </c>
      <c r="E3175">
        <v>76820</v>
      </c>
      <c r="F3175">
        <v>20232024</v>
      </c>
      <c r="G3175" t="s">
        <v>17</v>
      </c>
      <c r="H3175" t="s">
        <v>667</v>
      </c>
      <c r="I3175" t="s">
        <v>677</v>
      </c>
      <c r="J3175">
        <v>3</v>
      </c>
      <c r="K3175">
        <v>31140</v>
      </c>
      <c r="L3175">
        <v>1</v>
      </c>
      <c r="M3175" t="s">
        <v>630</v>
      </c>
      <c r="N3175" t="s">
        <v>252</v>
      </c>
      <c r="O3175" t="s">
        <v>69</v>
      </c>
      <c r="P3175">
        <v>68</v>
      </c>
      <c r="Q3175">
        <v>21</v>
      </c>
      <c r="R3175">
        <f>SUMIFS(Table2[number],Table2[Event],"Goal",Table2[H/U],"HOME",Table2[GameID],Table2[[#This Row],[GameID]],Table2[GameTime],"&lt;="&amp;Table2[[#This Row],[GameTime]])</f>
        <v>2</v>
      </c>
      <c r="S3175">
        <f>SUMIFS(Table2[number],Table2[Event],"Goal",Table2[H/U],"AWAY",Table2[GameID],Table2[[#This Row],[GameID]],Table2[GameTime],"&lt;="&amp;Table2[[#This Row],[GameTime]])</f>
        <v>13</v>
      </c>
      <c r="T3175" t="str">
        <f>IF(Table2[[#This Row],[Event]]="Goal",Table2[[#This Row],[Hscore]]&amp;"-"&amp;Table2[[#This Row],[Uscore]],"")</f>
        <v>2-13</v>
      </c>
      <c r="U3175">
        <v>3337</v>
      </c>
      <c r="V3175" s="1">
        <f>Table2[[#This Row],[GameTime]]-(Table2[[#This Row],[period]]-1)*1200</f>
        <v>937</v>
      </c>
      <c r="W3175" s="1">
        <f>ROUNDDOWN(Table2[[#This Row],[Time]]/60,0)</f>
        <v>15</v>
      </c>
      <c r="X3175" s="1">
        <f>ROUNDDOWN((Table2[[#This Row],[Time]]/60-Table2[[#This Row],[Time2]])*60,0)</f>
        <v>37</v>
      </c>
      <c r="Y3175" s="1">
        <f>IF(Table2[[#This Row],[Time2]]&lt;10,0&amp;Table2[[#This Row],[Time2]],Table2[[#This Row],[Time2]])</f>
        <v>15</v>
      </c>
      <c r="Z3175" s="1">
        <f>IF(Table2[[#This Row],[Time3]]&lt;10,0&amp;Table2[[#This Row],[Time3]],Table2[[#This Row],[Time3]])</f>
        <v>37</v>
      </c>
      <c r="AA3175" s="2" t="str">
        <f>Table2[[#This Row],[Time4]]&amp;":"&amp;Table2[[#This Row],[Time5]]</f>
        <v>15:37</v>
      </c>
      <c r="AB3175" s="1" t="str" cm="1">
        <f t="array" ref="AB3175">IFERROR(IF(Table2[[#This Row],[code]]="","",_xlfn.IFS(AND(Table2[[#This Row],[code]]&lt;400,Table2[[#This Row],[code]]&lt;&gt;""),2,Table2[[#This Row],[code]]&gt;500,4)),"")</f>
        <v/>
      </c>
      <c r="AC3175" s="1" t="str">
        <f>IF(Table2[[#This Row],[Event]]="Penalty",Table2[[#This Row],[number]],IF(Table2[[#This Row],[Event]]="Time-Out",401,""))</f>
        <v/>
      </c>
      <c r="AD3175" s="1">
        <f>ROW(A3174)</f>
        <v>3174</v>
      </c>
      <c r="AE3175" s="1">
        <f>COUNTIFS(Table2[GameID],Table2[[#This Row],[GameID]],Table2[Column1],"&lt;="&amp;Table2[[#This Row],[Column1]])-1</f>
        <v>16</v>
      </c>
    </row>
    <row r="3176" spans="1:31" x14ac:dyDescent="0.45">
      <c r="A3176" t="s">
        <v>370</v>
      </c>
      <c r="B3176" t="str">
        <f>_xlfn.TEXTBEFORE(Table2[[#This Row],[Kamp]]," - ")</f>
        <v>Hvidovre Attack</v>
      </c>
      <c r="C3176" t="str">
        <f>_xlfn.TEXTAFTER(Table2[[#This Row],[Kamp]],"- ")</f>
        <v>Vanløse Floorball</v>
      </c>
      <c r="D3176">
        <v>45256</v>
      </c>
      <c r="E3176">
        <v>76821</v>
      </c>
      <c r="F3176">
        <v>20232024</v>
      </c>
      <c r="G3176" t="s">
        <v>17</v>
      </c>
      <c r="H3176" t="s">
        <v>660</v>
      </c>
      <c r="I3176" t="s">
        <v>677</v>
      </c>
      <c r="J3176">
        <v>1</v>
      </c>
      <c r="K3176">
        <v>31142</v>
      </c>
      <c r="L3176">
        <v>1</v>
      </c>
      <c r="M3176" t="s">
        <v>630</v>
      </c>
      <c r="N3176" t="s">
        <v>104</v>
      </c>
      <c r="O3176" t="s">
        <v>106</v>
      </c>
      <c r="P3176">
        <v>48</v>
      </c>
      <c r="Q3176">
        <v>67</v>
      </c>
      <c r="R3176">
        <f>SUMIFS(Table2[number],Table2[Event],"Goal",Table2[H/U],"HOME",Table2[GameID],Table2[[#This Row],[GameID]],Table2[GameTime],"&lt;="&amp;Table2[[#This Row],[GameTime]])</f>
        <v>0</v>
      </c>
      <c r="S3176">
        <f>SUMIFS(Table2[number],Table2[Event],"Goal",Table2[H/U],"AWAY",Table2[GameID],Table2[[#This Row],[GameID]],Table2[GameTime],"&lt;="&amp;Table2[[#This Row],[GameTime]])</f>
        <v>1</v>
      </c>
      <c r="T3176" t="str">
        <f>IF(Table2[[#This Row],[Event]]="Goal",Table2[[#This Row],[Hscore]]&amp;"-"&amp;Table2[[#This Row],[Uscore]],"")</f>
        <v>0-1</v>
      </c>
      <c r="U3176">
        <v>390</v>
      </c>
      <c r="V3176" s="1">
        <f>Table2[[#This Row],[GameTime]]-(Table2[[#This Row],[period]]-1)*1200</f>
        <v>390</v>
      </c>
      <c r="W3176" s="1">
        <f>ROUNDDOWN(Table2[[#This Row],[Time]]/60,0)</f>
        <v>6</v>
      </c>
      <c r="X3176" s="1">
        <f>ROUNDDOWN((Table2[[#This Row],[Time]]/60-Table2[[#This Row],[Time2]])*60,0)</f>
        <v>30</v>
      </c>
      <c r="Y3176" s="1" t="str">
        <f>IF(Table2[[#This Row],[Time2]]&lt;10,0&amp;Table2[[#This Row],[Time2]],Table2[[#This Row],[Time2]])</f>
        <v>06</v>
      </c>
      <c r="Z3176" s="1">
        <f>IF(Table2[[#This Row],[Time3]]&lt;10,0&amp;Table2[[#This Row],[Time3]],Table2[[#This Row],[Time3]])</f>
        <v>30</v>
      </c>
      <c r="AA3176" s="2" t="str">
        <f>Table2[[#This Row],[Time4]]&amp;":"&amp;Table2[[#This Row],[Time5]]</f>
        <v>06:30</v>
      </c>
      <c r="AB3176" s="1" t="str" cm="1">
        <f t="array" ref="AB3176">IFERROR(IF(Table2[[#This Row],[code]]="","",_xlfn.IFS(AND(Table2[[#This Row],[code]]&lt;400,Table2[[#This Row],[code]]&lt;&gt;""),2,Table2[[#This Row],[code]]&gt;500,4)),"")</f>
        <v/>
      </c>
      <c r="AC3176" s="1" t="str">
        <f>IF(Table2[[#This Row],[Event]]="Penalty",Table2[[#This Row],[number]],IF(Table2[[#This Row],[Event]]="Time-Out",401,""))</f>
        <v/>
      </c>
      <c r="AD3176" s="1">
        <f>ROW(A3175)</f>
        <v>3175</v>
      </c>
      <c r="AE3176" s="1">
        <f>COUNTIFS(Table2[GameID],Table2[[#This Row],[GameID]],Table2[Column1],"&lt;="&amp;Table2[[#This Row],[Column1]])-1</f>
        <v>0</v>
      </c>
    </row>
    <row r="3177" spans="1:31" x14ac:dyDescent="0.45">
      <c r="A3177" t="s">
        <v>370</v>
      </c>
      <c r="B3177" t="str">
        <f>_xlfn.TEXTBEFORE(Table2[[#This Row],[Kamp]]," - ")</f>
        <v>Hvidovre Attack</v>
      </c>
      <c r="C3177" t="str">
        <f>_xlfn.TEXTAFTER(Table2[[#This Row],[Kamp]],"- ")</f>
        <v>Vanløse Floorball</v>
      </c>
      <c r="D3177">
        <v>45256</v>
      </c>
      <c r="E3177">
        <v>76821</v>
      </c>
      <c r="F3177">
        <v>20232024</v>
      </c>
      <c r="G3177" t="s">
        <v>17</v>
      </c>
      <c r="H3177" t="s">
        <v>660</v>
      </c>
      <c r="I3177" t="s">
        <v>677</v>
      </c>
      <c r="J3177">
        <v>1</v>
      </c>
      <c r="K3177">
        <v>31142</v>
      </c>
      <c r="L3177">
        <v>1</v>
      </c>
      <c r="M3177" t="s">
        <v>630</v>
      </c>
      <c r="N3177" t="s">
        <v>104</v>
      </c>
      <c r="O3177" t="s">
        <v>106</v>
      </c>
      <c r="P3177">
        <v>48</v>
      </c>
      <c r="Q3177">
        <v>67</v>
      </c>
      <c r="R3177">
        <f>SUMIFS(Table2[number],Table2[Event],"Goal",Table2[H/U],"HOME",Table2[GameID],Table2[[#This Row],[GameID]],Table2[GameTime],"&lt;="&amp;Table2[[#This Row],[GameTime]])</f>
        <v>0</v>
      </c>
      <c r="S3177">
        <f>SUMIFS(Table2[number],Table2[Event],"Goal",Table2[H/U],"AWAY",Table2[GameID],Table2[[#This Row],[GameID]],Table2[GameTime],"&lt;="&amp;Table2[[#This Row],[GameTime]])</f>
        <v>2</v>
      </c>
      <c r="T3177" t="str">
        <f>IF(Table2[[#This Row],[Event]]="Goal",Table2[[#This Row],[Hscore]]&amp;"-"&amp;Table2[[#This Row],[Uscore]],"")</f>
        <v>0-2</v>
      </c>
      <c r="U3177">
        <v>453</v>
      </c>
      <c r="V3177" s="1">
        <f>Table2[[#This Row],[GameTime]]-(Table2[[#This Row],[period]]-1)*1200</f>
        <v>453</v>
      </c>
      <c r="W3177" s="1">
        <f>ROUNDDOWN(Table2[[#This Row],[Time]]/60,0)</f>
        <v>7</v>
      </c>
      <c r="X3177" s="1">
        <f>ROUNDDOWN((Table2[[#This Row],[Time]]/60-Table2[[#This Row],[Time2]])*60,0)</f>
        <v>33</v>
      </c>
      <c r="Y3177" s="1" t="str">
        <f>IF(Table2[[#This Row],[Time2]]&lt;10,0&amp;Table2[[#This Row],[Time2]],Table2[[#This Row],[Time2]])</f>
        <v>07</v>
      </c>
      <c r="Z3177" s="1">
        <f>IF(Table2[[#This Row],[Time3]]&lt;10,0&amp;Table2[[#This Row],[Time3]],Table2[[#This Row],[Time3]])</f>
        <v>33</v>
      </c>
      <c r="AA3177" s="2" t="str">
        <f>Table2[[#This Row],[Time4]]&amp;":"&amp;Table2[[#This Row],[Time5]]</f>
        <v>07:33</v>
      </c>
      <c r="AB3177" s="1" t="str" cm="1">
        <f t="array" ref="AB3177">IFERROR(IF(Table2[[#This Row],[code]]="","",_xlfn.IFS(AND(Table2[[#This Row],[code]]&lt;400,Table2[[#This Row],[code]]&lt;&gt;""),2,Table2[[#This Row],[code]]&gt;500,4)),"")</f>
        <v/>
      </c>
      <c r="AC3177" s="1" t="str">
        <f>IF(Table2[[#This Row],[Event]]="Penalty",Table2[[#This Row],[number]],IF(Table2[[#This Row],[Event]]="Time-Out",401,""))</f>
        <v/>
      </c>
      <c r="AD3177" s="1">
        <f>ROW(A3176)</f>
        <v>3176</v>
      </c>
      <c r="AE3177" s="1">
        <f>COUNTIFS(Table2[GameID],Table2[[#This Row],[GameID]],Table2[Column1],"&lt;="&amp;Table2[[#This Row],[Column1]])-1</f>
        <v>1</v>
      </c>
    </row>
    <row r="3178" spans="1:31" x14ac:dyDescent="0.45">
      <c r="A3178" t="s">
        <v>370</v>
      </c>
      <c r="B3178" t="str">
        <f>_xlfn.TEXTBEFORE(Table2[[#This Row],[Kamp]]," - ")</f>
        <v>Hvidovre Attack</v>
      </c>
      <c r="C3178" t="str">
        <f>_xlfn.TEXTAFTER(Table2[[#This Row],[Kamp]],"- ")</f>
        <v>Vanløse Floorball</v>
      </c>
      <c r="D3178">
        <v>45256</v>
      </c>
      <c r="E3178">
        <v>76821</v>
      </c>
      <c r="F3178">
        <v>20232024</v>
      </c>
      <c r="G3178" t="s">
        <v>17</v>
      </c>
      <c r="H3178" t="s">
        <v>659</v>
      </c>
      <c r="I3178" t="s">
        <v>678</v>
      </c>
      <c r="J3178">
        <v>1</v>
      </c>
      <c r="K3178">
        <v>31138</v>
      </c>
      <c r="L3178">
        <v>208</v>
      </c>
      <c r="M3178" t="s">
        <v>631</v>
      </c>
      <c r="N3178" t="s">
        <v>60</v>
      </c>
      <c r="O3178" t="s">
        <v>634</v>
      </c>
      <c r="P3178">
        <v>4</v>
      </c>
      <c r="Q3178" t="s">
        <v>634</v>
      </c>
      <c r="R3178">
        <f>SUMIFS(Table2[number],Table2[Event],"Goal",Table2[H/U],"HOME",Table2[GameID],Table2[[#This Row],[GameID]],Table2[GameTime],"&lt;="&amp;Table2[[#This Row],[GameTime]])</f>
        <v>0</v>
      </c>
      <c r="S3178">
        <f>SUMIFS(Table2[number],Table2[Event],"Goal",Table2[H/U],"AWAY",Table2[GameID],Table2[[#This Row],[GameID]],Table2[GameTime],"&lt;="&amp;Table2[[#This Row],[GameTime]])</f>
        <v>2</v>
      </c>
      <c r="T3178" t="str">
        <f>IF(Table2[[#This Row],[Event]]="Goal",Table2[[#This Row],[Hscore]]&amp;"-"&amp;Table2[[#This Row],[Uscore]],"")</f>
        <v/>
      </c>
      <c r="U3178">
        <v>1021</v>
      </c>
      <c r="V3178" s="1">
        <f>Table2[[#This Row],[GameTime]]-(Table2[[#This Row],[period]]-1)*1200</f>
        <v>1021</v>
      </c>
      <c r="W3178" s="1">
        <f>ROUNDDOWN(Table2[[#This Row],[Time]]/60,0)</f>
        <v>17</v>
      </c>
      <c r="X3178" s="1">
        <f>ROUNDDOWN((Table2[[#This Row],[Time]]/60-Table2[[#This Row],[Time2]])*60,0)</f>
        <v>0</v>
      </c>
      <c r="Y3178" s="1">
        <f>IF(Table2[[#This Row],[Time2]]&lt;10,0&amp;Table2[[#This Row],[Time2]],Table2[[#This Row],[Time2]])</f>
        <v>17</v>
      </c>
      <c r="Z3178" s="1" t="str">
        <f>IF(Table2[[#This Row],[Time3]]&lt;10,0&amp;Table2[[#This Row],[Time3]],Table2[[#This Row],[Time3]])</f>
        <v>00</v>
      </c>
      <c r="AA3178" s="2" t="str">
        <f>Table2[[#This Row],[Time4]]&amp;":"&amp;Table2[[#This Row],[Time5]]</f>
        <v>17:00</v>
      </c>
      <c r="AB3178" s="1" cm="1">
        <f t="array" ref="AB3178">IFERROR(IF(Table2[[#This Row],[code]]="","",_xlfn.IFS(AND(Table2[[#This Row],[code]]&lt;400,Table2[[#This Row],[code]]&lt;&gt;""),2,Table2[[#This Row],[code]]&gt;500,4)),"")</f>
        <v>2</v>
      </c>
      <c r="AC3178" s="1">
        <f>IF(Table2[[#This Row],[Event]]="Penalty",Table2[[#This Row],[number]],IF(Table2[[#This Row],[Event]]="Time-Out",401,""))</f>
        <v>208</v>
      </c>
      <c r="AD3178" s="1">
        <f>ROW(A3177)</f>
        <v>3177</v>
      </c>
      <c r="AE3178" s="1">
        <f>COUNTIFS(Table2[GameID],Table2[[#This Row],[GameID]],Table2[Column1],"&lt;="&amp;Table2[[#This Row],[Column1]])-1</f>
        <v>2</v>
      </c>
    </row>
    <row r="3179" spans="1:31" x14ac:dyDescent="0.45">
      <c r="A3179" t="s">
        <v>370</v>
      </c>
      <c r="B3179" t="str">
        <f>_xlfn.TEXTBEFORE(Table2[[#This Row],[Kamp]]," - ")</f>
        <v>Hvidovre Attack</v>
      </c>
      <c r="C3179" t="str">
        <f>_xlfn.TEXTAFTER(Table2[[#This Row],[Kamp]],"- ")</f>
        <v>Vanløse Floorball</v>
      </c>
      <c r="D3179">
        <v>45256</v>
      </c>
      <c r="E3179">
        <v>76821</v>
      </c>
      <c r="F3179">
        <v>20232024</v>
      </c>
      <c r="G3179" t="s">
        <v>17</v>
      </c>
      <c r="H3179" t="s">
        <v>660</v>
      </c>
      <c r="I3179" t="s">
        <v>677</v>
      </c>
      <c r="J3179">
        <v>1</v>
      </c>
      <c r="K3179">
        <v>31142</v>
      </c>
      <c r="L3179">
        <v>1</v>
      </c>
      <c r="M3179" t="s">
        <v>630</v>
      </c>
      <c r="N3179" t="s">
        <v>283</v>
      </c>
      <c r="O3179" t="s">
        <v>99</v>
      </c>
      <c r="P3179">
        <v>2</v>
      </c>
      <c r="Q3179">
        <v>18</v>
      </c>
      <c r="R3179">
        <f>SUMIFS(Table2[number],Table2[Event],"Goal",Table2[H/U],"HOME",Table2[GameID],Table2[[#This Row],[GameID]],Table2[GameTime],"&lt;="&amp;Table2[[#This Row],[GameTime]])</f>
        <v>0</v>
      </c>
      <c r="S3179">
        <f>SUMIFS(Table2[number],Table2[Event],"Goal",Table2[H/U],"AWAY",Table2[GameID],Table2[[#This Row],[GameID]],Table2[GameTime],"&lt;="&amp;Table2[[#This Row],[GameTime]])</f>
        <v>3</v>
      </c>
      <c r="T3179" t="str">
        <f>IF(Table2[[#This Row],[Event]]="Goal",Table2[[#This Row],[Hscore]]&amp;"-"&amp;Table2[[#This Row],[Uscore]],"")</f>
        <v>0-3</v>
      </c>
      <c r="U3179">
        <v>1062</v>
      </c>
      <c r="V3179" s="1">
        <f>Table2[[#This Row],[GameTime]]-(Table2[[#This Row],[period]]-1)*1200</f>
        <v>1062</v>
      </c>
      <c r="W3179" s="1">
        <f>ROUNDDOWN(Table2[[#This Row],[Time]]/60,0)</f>
        <v>17</v>
      </c>
      <c r="X3179" s="1">
        <f>ROUNDDOWN((Table2[[#This Row],[Time]]/60-Table2[[#This Row],[Time2]])*60,0)</f>
        <v>42</v>
      </c>
      <c r="Y3179" s="1">
        <f>IF(Table2[[#This Row],[Time2]]&lt;10,0&amp;Table2[[#This Row],[Time2]],Table2[[#This Row],[Time2]])</f>
        <v>17</v>
      </c>
      <c r="Z3179" s="1">
        <f>IF(Table2[[#This Row],[Time3]]&lt;10,0&amp;Table2[[#This Row],[Time3]],Table2[[#This Row],[Time3]])</f>
        <v>42</v>
      </c>
      <c r="AA3179" s="2" t="str">
        <f>Table2[[#This Row],[Time4]]&amp;":"&amp;Table2[[#This Row],[Time5]]</f>
        <v>17:42</v>
      </c>
      <c r="AB3179" s="1" t="str" cm="1">
        <f t="array" ref="AB3179">IFERROR(IF(Table2[[#This Row],[code]]="","",_xlfn.IFS(AND(Table2[[#This Row],[code]]&lt;400,Table2[[#This Row],[code]]&lt;&gt;""),2,Table2[[#This Row],[code]]&gt;500,4)),"")</f>
        <v/>
      </c>
      <c r="AC3179" s="1" t="str">
        <f>IF(Table2[[#This Row],[Event]]="Penalty",Table2[[#This Row],[number]],IF(Table2[[#This Row],[Event]]="Time-Out",401,""))</f>
        <v/>
      </c>
      <c r="AD3179" s="1">
        <f>ROW(A3178)</f>
        <v>3178</v>
      </c>
      <c r="AE3179" s="1">
        <f>COUNTIFS(Table2[GameID],Table2[[#This Row],[GameID]],Table2[Column1],"&lt;="&amp;Table2[[#This Row],[Column1]])-1</f>
        <v>3</v>
      </c>
    </row>
    <row r="3180" spans="1:31" x14ac:dyDescent="0.45">
      <c r="A3180" t="s">
        <v>370</v>
      </c>
      <c r="B3180" t="str">
        <f>_xlfn.TEXTBEFORE(Table2[[#This Row],[Kamp]]," - ")</f>
        <v>Hvidovre Attack</v>
      </c>
      <c r="C3180" t="str">
        <f>_xlfn.TEXTAFTER(Table2[[#This Row],[Kamp]],"- ")</f>
        <v>Vanløse Floorball</v>
      </c>
      <c r="D3180">
        <v>45256</v>
      </c>
      <c r="E3180">
        <v>76821</v>
      </c>
      <c r="F3180">
        <v>20232024</v>
      </c>
      <c r="G3180" t="s">
        <v>17</v>
      </c>
      <c r="H3180" t="s">
        <v>659</v>
      </c>
      <c r="I3180" t="s">
        <v>678</v>
      </c>
      <c r="J3180">
        <v>2</v>
      </c>
      <c r="K3180">
        <v>31138</v>
      </c>
      <c r="L3180">
        <v>1</v>
      </c>
      <c r="M3180" t="s">
        <v>630</v>
      </c>
      <c r="N3180" t="s">
        <v>74</v>
      </c>
      <c r="O3180" t="s">
        <v>60</v>
      </c>
      <c r="P3180">
        <v>92</v>
      </c>
      <c r="Q3180">
        <v>4</v>
      </c>
      <c r="R3180">
        <f>SUMIFS(Table2[number],Table2[Event],"Goal",Table2[H/U],"HOME",Table2[GameID],Table2[[#This Row],[GameID]],Table2[GameTime],"&lt;="&amp;Table2[[#This Row],[GameTime]])</f>
        <v>1</v>
      </c>
      <c r="S3180">
        <f>SUMIFS(Table2[number],Table2[Event],"Goal",Table2[H/U],"AWAY",Table2[GameID],Table2[[#This Row],[GameID]],Table2[GameTime],"&lt;="&amp;Table2[[#This Row],[GameTime]])</f>
        <v>3</v>
      </c>
      <c r="T3180" t="str">
        <f>IF(Table2[[#This Row],[Event]]="Goal",Table2[[#This Row],[Hscore]]&amp;"-"&amp;Table2[[#This Row],[Uscore]],"")</f>
        <v>1-3</v>
      </c>
      <c r="U3180">
        <v>1571</v>
      </c>
      <c r="V3180" s="1">
        <f>Table2[[#This Row],[GameTime]]-(Table2[[#This Row],[period]]-1)*1200</f>
        <v>371</v>
      </c>
      <c r="W3180" s="1">
        <f>ROUNDDOWN(Table2[[#This Row],[Time]]/60,0)</f>
        <v>6</v>
      </c>
      <c r="X3180" s="1">
        <f>ROUNDDOWN((Table2[[#This Row],[Time]]/60-Table2[[#This Row],[Time2]])*60,0)</f>
        <v>11</v>
      </c>
      <c r="Y3180" s="1" t="str">
        <f>IF(Table2[[#This Row],[Time2]]&lt;10,0&amp;Table2[[#This Row],[Time2]],Table2[[#This Row],[Time2]])</f>
        <v>06</v>
      </c>
      <c r="Z3180" s="1">
        <f>IF(Table2[[#This Row],[Time3]]&lt;10,0&amp;Table2[[#This Row],[Time3]],Table2[[#This Row],[Time3]])</f>
        <v>11</v>
      </c>
      <c r="AA3180" s="2" t="str">
        <f>Table2[[#This Row],[Time4]]&amp;":"&amp;Table2[[#This Row],[Time5]]</f>
        <v>06:11</v>
      </c>
      <c r="AB3180" s="1" t="str" cm="1">
        <f t="array" ref="AB3180">IFERROR(IF(Table2[[#This Row],[code]]="","",_xlfn.IFS(AND(Table2[[#This Row],[code]]&lt;400,Table2[[#This Row],[code]]&lt;&gt;""),2,Table2[[#This Row],[code]]&gt;500,4)),"")</f>
        <v/>
      </c>
      <c r="AC3180" s="1" t="str">
        <f>IF(Table2[[#This Row],[Event]]="Penalty",Table2[[#This Row],[number]],IF(Table2[[#This Row],[Event]]="Time-Out",401,""))</f>
        <v/>
      </c>
      <c r="AD3180" s="1">
        <f>ROW(A3179)</f>
        <v>3179</v>
      </c>
      <c r="AE3180" s="1">
        <f>COUNTIFS(Table2[GameID],Table2[[#This Row],[GameID]],Table2[Column1],"&lt;="&amp;Table2[[#This Row],[Column1]])-1</f>
        <v>4</v>
      </c>
    </row>
    <row r="3181" spans="1:31" x14ac:dyDescent="0.45">
      <c r="A3181" t="s">
        <v>370</v>
      </c>
      <c r="B3181" t="str">
        <f>_xlfn.TEXTBEFORE(Table2[[#This Row],[Kamp]]," - ")</f>
        <v>Hvidovre Attack</v>
      </c>
      <c r="C3181" t="str">
        <f>_xlfn.TEXTAFTER(Table2[[#This Row],[Kamp]],"- ")</f>
        <v>Vanløse Floorball</v>
      </c>
      <c r="D3181">
        <v>45256</v>
      </c>
      <c r="E3181">
        <v>76821</v>
      </c>
      <c r="F3181">
        <v>20232024</v>
      </c>
      <c r="G3181" t="s">
        <v>17</v>
      </c>
      <c r="H3181" t="s">
        <v>660</v>
      </c>
      <c r="I3181" t="s">
        <v>677</v>
      </c>
      <c r="J3181">
        <v>2</v>
      </c>
      <c r="K3181">
        <v>31142</v>
      </c>
      <c r="L3181">
        <v>201</v>
      </c>
      <c r="M3181" t="s">
        <v>631</v>
      </c>
      <c r="N3181" t="s">
        <v>283</v>
      </c>
      <c r="O3181" t="s">
        <v>634</v>
      </c>
      <c r="P3181">
        <v>2</v>
      </c>
      <c r="Q3181" t="s">
        <v>634</v>
      </c>
      <c r="R3181">
        <f>SUMIFS(Table2[number],Table2[Event],"Goal",Table2[H/U],"HOME",Table2[GameID],Table2[[#This Row],[GameID]],Table2[GameTime],"&lt;="&amp;Table2[[#This Row],[GameTime]])</f>
        <v>1</v>
      </c>
      <c r="S3181">
        <f>SUMIFS(Table2[number],Table2[Event],"Goal",Table2[H/U],"AWAY",Table2[GameID],Table2[[#This Row],[GameID]],Table2[GameTime],"&lt;="&amp;Table2[[#This Row],[GameTime]])</f>
        <v>3</v>
      </c>
      <c r="T3181" t="str">
        <f>IF(Table2[[#This Row],[Event]]="Goal",Table2[[#This Row],[Hscore]]&amp;"-"&amp;Table2[[#This Row],[Uscore]],"")</f>
        <v/>
      </c>
      <c r="U3181">
        <v>1618</v>
      </c>
      <c r="V3181" s="1">
        <f>Table2[[#This Row],[GameTime]]-(Table2[[#This Row],[period]]-1)*1200</f>
        <v>418</v>
      </c>
      <c r="W3181" s="1">
        <f>ROUNDDOWN(Table2[[#This Row],[Time]]/60,0)</f>
        <v>6</v>
      </c>
      <c r="X3181" s="1">
        <f>ROUNDDOWN((Table2[[#This Row],[Time]]/60-Table2[[#This Row],[Time2]])*60,0)</f>
        <v>58</v>
      </c>
      <c r="Y3181" s="1" t="str">
        <f>IF(Table2[[#This Row],[Time2]]&lt;10,0&amp;Table2[[#This Row],[Time2]],Table2[[#This Row],[Time2]])</f>
        <v>06</v>
      </c>
      <c r="Z3181" s="1">
        <f>IF(Table2[[#This Row],[Time3]]&lt;10,0&amp;Table2[[#This Row],[Time3]],Table2[[#This Row],[Time3]])</f>
        <v>58</v>
      </c>
      <c r="AA3181" s="2" t="str">
        <f>Table2[[#This Row],[Time4]]&amp;":"&amp;Table2[[#This Row],[Time5]]</f>
        <v>06:58</v>
      </c>
      <c r="AB3181" s="1" cm="1">
        <f t="array" ref="AB3181">IFERROR(IF(Table2[[#This Row],[code]]="","",_xlfn.IFS(AND(Table2[[#This Row],[code]]&lt;400,Table2[[#This Row],[code]]&lt;&gt;""),2,Table2[[#This Row],[code]]&gt;500,4)),"")</f>
        <v>2</v>
      </c>
      <c r="AC3181" s="1">
        <f>IF(Table2[[#This Row],[Event]]="Penalty",Table2[[#This Row],[number]],IF(Table2[[#This Row],[Event]]="Time-Out",401,""))</f>
        <v>201</v>
      </c>
      <c r="AD3181" s="1">
        <f>ROW(A3180)</f>
        <v>3180</v>
      </c>
      <c r="AE3181" s="1">
        <f>COUNTIFS(Table2[GameID],Table2[[#This Row],[GameID]],Table2[Column1],"&lt;="&amp;Table2[[#This Row],[Column1]])-1</f>
        <v>5</v>
      </c>
    </row>
    <row r="3182" spans="1:31" x14ac:dyDescent="0.45">
      <c r="A3182" t="s">
        <v>370</v>
      </c>
      <c r="B3182" t="str">
        <f>_xlfn.TEXTBEFORE(Table2[[#This Row],[Kamp]]," - ")</f>
        <v>Hvidovre Attack</v>
      </c>
      <c r="C3182" t="str">
        <f>_xlfn.TEXTAFTER(Table2[[#This Row],[Kamp]],"- ")</f>
        <v>Vanløse Floorball</v>
      </c>
      <c r="D3182">
        <v>45256</v>
      </c>
      <c r="E3182">
        <v>76821</v>
      </c>
      <c r="F3182">
        <v>20232024</v>
      </c>
      <c r="G3182" t="s">
        <v>17</v>
      </c>
      <c r="H3182" t="s">
        <v>659</v>
      </c>
      <c r="I3182" t="s">
        <v>678</v>
      </c>
      <c r="J3182">
        <v>2</v>
      </c>
      <c r="K3182">
        <v>31138</v>
      </c>
      <c r="L3182">
        <v>1</v>
      </c>
      <c r="M3182" t="s">
        <v>630</v>
      </c>
      <c r="N3182" t="s">
        <v>322</v>
      </c>
      <c r="O3182" t="s">
        <v>68</v>
      </c>
      <c r="P3182">
        <v>40</v>
      </c>
      <c r="Q3182">
        <v>25</v>
      </c>
      <c r="R3182">
        <f>SUMIFS(Table2[number],Table2[Event],"Goal",Table2[H/U],"HOME",Table2[GameID],Table2[[#This Row],[GameID]],Table2[GameTime],"&lt;="&amp;Table2[[#This Row],[GameTime]])</f>
        <v>2</v>
      </c>
      <c r="S3182">
        <f>SUMIFS(Table2[number],Table2[Event],"Goal",Table2[H/U],"AWAY",Table2[GameID],Table2[[#This Row],[GameID]],Table2[GameTime],"&lt;="&amp;Table2[[#This Row],[GameTime]])</f>
        <v>3</v>
      </c>
      <c r="T3182" t="str">
        <f>IF(Table2[[#This Row],[Event]]="Goal",Table2[[#This Row],[Hscore]]&amp;"-"&amp;Table2[[#This Row],[Uscore]],"")</f>
        <v>2-3</v>
      </c>
      <c r="U3182">
        <v>1641</v>
      </c>
      <c r="V3182" s="1">
        <f>Table2[[#This Row],[GameTime]]-(Table2[[#This Row],[period]]-1)*1200</f>
        <v>441</v>
      </c>
      <c r="W3182" s="1">
        <f>ROUNDDOWN(Table2[[#This Row],[Time]]/60,0)</f>
        <v>7</v>
      </c>
      <c r="X3182" s="1">
        <f>ROUNDDOWN((Table2[[#This Row],[Time]]/60-Table2[[#This Row],[Time2]])*60,0)</f>
        <v>21</v>
      </c>
      <c r="Y3182" s="1" t="str">
        <f>IF(Table2[[#This Row],[Time2]]&lt;10,0&amp;Table2[[#This Row],[Time2]],Table2[[#This Row],[Time2]])</f>
        <v>07</v>
      </c>
      <c r="Z3182" s="1">
        <f>IF(Table2[[#This Row],[Time3]]&lt;10,0&amp;Table2[[#This Row],[Time3]],Table2[[#This Row],[Time3]])</f>
        <v>21</v>
      </c>
      <c r="AA3182" s="2" t="str">
        <f>Table2[[#This Row],[Time4]]&amp;":"&amp;Table2[[#This Row],[Time5]]</f>
        <v>07:21</v>
      </c>
      <c r="AB3182" s="1" t="str" cm="1">
        <f t="array" ref="AB3182">IFERROR(IF(Table2[[#This Row],[code]]="","",_xlfn.IFS(AND(Table2[[#This Row],[code]]&lt;400,Table2[[#This Row],[code]]&lt;&gt;""),2,Table2[[#This Row],[code]]&gt;500,4)),"")</f>
        <v/>
      </c>
      <c r="AC3182" s="1" t="str">
        <f>IF(Table2[[#This Row],[Event]]="Penalty",Table2[[#This Row],[number]],IF(Table2[[#This Row],[Event]]="Time-Out",401,""))</f>
        <v/>
      </c>
      <c r="AD3182" s="1">
        <f>ROW(A3181)</f>
        <v>3181</v>
      </c>
      <c r="AE3182" s="1">
        <f>COUNTIFS(Table2[GameID],Table2[[#This Row],[GameID]],Table2[Column1],"&lt;="&amp;Table2[[#This Row],[Column1]])-1</f>
        <v>6</v>
      </c>
    </row>
    <row r="3183" spans="1:31" x14ac:dyDescent="0.45">
      <c r="A3183" t="s">
        <v>370</v>
      </c>
      <c r="B3183" t="str">
        <f>_xlfn.TEXTBEFORE(Table2[[#This Row],[Kamp]]," - ")</f>
        <v>Hvidovre Attack</v>
      </c>
      <c r="C3183" t="str">
        <f>_xlfn.TEXTAFTER(Table2[[#This Row],[Kamp]],"- ")</f>
        <v>Vanløse Floorball</v>
      </c>
      <c r="D3183">
        <v>45256</v>
      </c>
      <c r="E3183">
        <v>76821</v>
      </c>
      <c r="F3183">
        <v>20232024</v>
      </c>
      <c r="G3183" t="s">
        <v>17</v>
      </c>
      <c r="H3183" t="s">
        <v>660</v>
      </c>
      <c r="I3183" t="s">
        <v>677</v>
      </c>
      <c r="J3183">
        <v>2</v>
      </c>
      <c r="K3183">
        <v>31142</v>
      </c>
      <c r="L3183">
        <v>201</v>
      </c>
      <c r="M3183" t="s">
        <v>631</v>
      </c>
      <c r="N3183" t="s">
        <v>552</v>
      </c>
      <c r="O3183" t="s">
        <v>634</v>
      </c>
      <c r="P3183">
        <v>99</v>
      </c>
      <c r="Q3183" t="s">
        <v>634</v>
      </c>
      <c r="R3183">
        <f>SUMIFS(Table2[number],Table2[Event],"Goal",Table2[H/U],"HOME",Table2[GameID],Table2[[#This Row],[GameID]],Table2[GameTime],"&lt;="&amp;Table2[[#This Row],[GameTime]])</f>
        <v>2</v>
      </c>
      <c r="S3183">
        <f>SUMIFS(Table2[number],Table2[Event],"Goal",Table2[H/U],"AWAY",Table2[GameID],Table2[[#This Row],[GameID]],Table2[GameTime],"&lt;="&amp;Table2[[#This Row],[GameTime]])</f>
        <v>3</v>
      </c>
      <c r="T3183" t="str">
        <f>IF(Table2[[#This Row],[Event]]="Goal",Table2[[#This Row],[Hscore]]&amp;"-"&amp;Table2[[#This Row],[Uscore]],"")</f>
        <v/>
      </c>
      <c r="U3183">
        <v>1763</v>
      </c>
      <c r="V3183" s="1">
        <f>Table2[[#This Row],[GameTime]]-(Table2[[#This Row],[period]]-1)*1200</f>
        <v>563</v>
      </c>
      <c r="W3183" s="1">
        <f>ROUNDDOWN(Table2[[#This Row],[Time]]/60,0)</f>
        <v>9</v>
      </c>
      <c r="X3183" s="1">
        <f>ROUNDDOWN((Table2[[#This Row],[Time]]/60-Table2[[#This Row],[Time2]])*60,0)</f>
        <v>23</v>
      </c>
      <c r="Y3183" s="1" t="str">
        <f>IF(Table2[[#This Row],[Time2]]&lt;10,0&amp;Table2[[#This Row],[Time2]],Table2[[#This Row],[Time2]])</f>
        <v>09</v>
      </c>
      <c r="Z3183" s="1">
        <f>IF(Table2[[#This Row],[Time3]]&lt;10,0&amp;Table2[[#This Row],[Time3]],Table2[[#This Row],[Time3]])</f>
        <v>23</v>
      </c>
      <c r="AA3183" s="2" t="str">
        <f>Table2[[#This Row],[Time4]]&amp;":"&amp;Table2[[#This Row],[Time5]]</f>
        <v>09:23</v>
      </c>
      <c r="AB3183" s="1" cm="1">
        <f t="array" ref="AB3183">IFERROR(IF(Table2[[#This Row],[code]]="","",_xlfn.IFS(AND(Table2[[#This Row],[code]]&lt;400,Table2[[#This Row],[code]]&lt;&gt;""),2,Table2[[#This Row],[code]]&gt;500,4)),"")</f>
        <v>2</v>
      </c>
      <c r="AC3183" s="1">
        <f>IF(Table2[[#This Row],[Event]]="Penalty",Table2[[#This Row],[number]],IF(Table2[[#This Row],[Event]]="Time-Out",401,""))</f>
        <v>201</v>
      </c>
      <c r="AD3183" s="1">
        <f>ROW(A3182)</f>
        <v>3182</v>
      </c>
      <c r="AE3183" s="1">
        <f>COUNTIFS(Table2[GameID],Table2[[#This Row],[GameID]],Table2[Column1],"&lt;="&amp;Table2[[#This Row],[Column1]])-1</f>
        <v>7</v>
      </c>
    </row>
    <row r="3184" spans="1:31" x14ac:dyDescent="0.45">
      <c r="A3184" t="s">
        <v>370</v>
      </c>
      <c r="B3184" t="str">
        <f>_xlfn.TEXTBEFORE(Table2[[#This Row],[Kamp]]," - ")</f>
        <v>Hvidovre Attack</v>
      </c>
      <c r="C3184" t="str">
        <f>_xlfn.TEXTAFTER(Table2[[#This Row],[Kamp]],"- ")</f>
        <v>Vanløse Floorball</v>
      </c>
      <c r="D3184">
        <v>45256</v>
      </c>
      <c r="E3184">
        <v>76821</v>
      </c>
      <c r="F3184">
        <v>20232024</v>
      </c>
      <c r="G3184" t="s">
        <v>17</v>
      </c>
      <c r="H3184" t="s">
        <v>659</v>
      </c>
      <c r="I3184" t="s">
        <v>678</v>
      </c>
      <c r="J3184">
        <v>2</v>
      </c>
      <c r="K3184">
        <v>31138</v>
      </c>
      <c r="L3184">
        <v>1</v>
      </c>
      <c r="M3184" t="s">
        <v>630</v>
      </c>
      <c r="N3184" t="s">
        <v>74</v>
      </c>
      <c r="O3184" t="s">
        <v>634</v>
      </c>
      <c r="P3184">
        <v>92</v>
      </c>
      <c r="Q3184" t="s">
        <v>634</v>
      </c>
      <c r="R3184">
        <f>SUMIFS(Table2[number],Table2[Event],"Goal",Table2[H/U],"HOME",Table2[GameID],Table2[[#This Row],[GameID]],Table2[GameTime],"&lt;="&amp;Table2[[#This Row],[GameTime]])</f>
        <v>3</v>
      </c>
      <c r="S3184">
        <f>SUMIFS(Table2[number],Table2[Event],"Goal",Table2[H/U],"AWAY",Table2[GameID],Table2[[#This Row],[GameID]],Table2[GameTime],"&lt;="&amp;Table2[[#This Row],[GameTime]])</f>
        <v>3</v>
      </c>
      <c r="T3184" t="str">
        <f>IF(Table2[[#This Row],[Event]]="Goal",Table2[[#This Row],[Hscore]]&amp;"-"&amp;Table2[[#This Row],[Uscore]],"")</f>
        <v>3-3</v>
      </c>
      <c r="U3184">
        <v>1826</v>
      </c>
      <c r="V3184" s="1">
        <f>Table2[[#This Row],[GameTime]]-(Table2[[#This Row],[period]]-1)*1200</f>
        <v>626</v>
      </c>
      <c r="W3184" s="1">
        <f>ROUNDDOWN(Table2[[#This Row],[Time]]/60,0)</f>
        <v>10</v>
      </c>
      <c r="X3184" s="1">
        <f>ROUNDDOWN((Table2[[#This Row],[Time]]/60-Table2[[#This Row],[Time2]])*60,0)</f>
        <v>26</v>
      </c>
      <c r="Y3184" s="1">
        <f>IF(Table2[[#This Row],[Time2]]&lt;10,0&amp;Table2[[#This Row],[Time2]],Table2[[#This Row],[Time2]])</f>
        <v>10</v>
      </c>
      <c r="Z3184" s="1">
        <f>IF(Table2[[#This Row],[Time3]]&lt;10,0&amp;Table2[[#This Row],[Time3]],Table2[[#This Row],[Time3]])</f>
        <v>26</v>
      </c>
      <c r="AA3184" s="2" t="str">
        <f>Table2[[#This Row],[Time4]]&amp;":"&amp;Table2[[#This Row],[Time5]]</f>
        <v>10:26</v>
      </c>
      <c r="AB3184" s="1" t="str" cm="1">
        <f t="array" ref="AB3184">IFERROR(IF(Table2[[#This Row],[code]]="","",_xlfn.IFS(AND(Table2[[#This Row],[code]]&lt;400,Table2[[#This Row],[code]]&lt;&gt;""),2,Table2[[#This Row],[code]]&gt;500,4)),"")</f>
        <v/>
      </c>
      <c r="AC3184" s="1" t="str">
        <f>IF(Table2[[#This Row],[Event]]="Penalty",Table2[[#This Row],[number]],IF(Table2[[#This Row],[Event]]="Time-Out",401,""))</f>
        <v/>
      </c>
      <c r="AD3184" s="1">
        <f>ROW(A3183)</f>
        <v>3183</v>
      </c>
      <c r="AE3184" s="1">
        <f>COUNTIFS(Table2[GameID],Table2[[#This Row],[GameID]],Table2[Column1],"&lt;="&amp;Table2[[#This Row],[Column1]])-1</f>
        <v>8</v>
      </c>
    </row>
    <row r="3185" spans="1:31" x14ac:dyDescent="0.45">
      <c r="A3185" t="s">
        <v>370</v>
      </c>
      <c r="B3185" t="str">
        <f>_xlfn.TEXTBEFORE(Table2[[#This Row],[Kamp]]," - ")</f>
        <v>Hvidovre Attack</v>
      </c>
      <c r="C3185" t="str">
        <f>_xlfn.TEXTAFTER(Table2[[#This Row],[Kamp]],"- ")</f>
        <v>Vanløse Floorball</v>
      </c>
      <c r="D3185">
        <v>45256</v>
      </c>
      <c r="E3185">
        <v>76821</v>
      </c>
      <c r="F3185">
        <v>20232024</v>
      </c>
      <c r="G3185" t="s">
        <v>17</v>
      </c>
      <c r="H3185" t="s">
        <v>660</v>
      </c>
      <c r="I3185" t="s">
        <v>677</v>
      </c>
      <c r="J3185">
        <v>2</v>
      </c>
      <c r="K3185">
        <v>31142</v>
      </c>
      <c r="L3185">
        <v>0</v>
      </c>
      <c r="M3185" t="s">
        <v>631</v>
      </c>
      <c r="N3185" t="s">
        <v>283</v>
      </c>
      <c r="O3185" t="s">
        <v>634</v>
      </c>
      <c r="P3185">
        <v>2</v>
      </c>
      <c r="Q3185" t="s">
        <v>634</v>
      </c>
      <c r="R3185">
        <f>SUMIFS(Table2[number],Table2[Event],"Goal",Table2[H/U],"HOME",Table2[GameID],Table2[[#This Row],[GameID]],Table2[GameTime],"&lt;="&amp;Table2[[#This Row],[GameTime]])</f>
        <v>3</v>
      </c>
      <c r="S3185">
        <f>SUMIFS(Table2[number],Table2[Event],"Goal",Table2[H/U],"AWAY",Table2[GameID],Table2[[#This Row],[GameID]],Table2[GameTime],"&lt;="&amp;Table2[[#This Row],[GameTime]])</f>
        <v>3</v>
      </c>
      <c r="T3185" t="str">
        <f>IF(Table2[[#This Row],[Event]]="Goal",Table2[[#This Row],[Hscore]]&amp;"-"&amp;Table2[[#This Row],[Uscore]],"")</f>
        <v/>
      </c>
      <c r="U3185">
        <v>2235</v>
      </c>
      <c r="V3185" s="1">
        <f>Table2[[#This Row],[GameTime]]-(Table2[[#This Row],[period]]-1)*1200</f>
        <v>1035</v>
      </c>
      <c r="W3185" s="1">
        <f>ROUNDDOWN(Table2[[#This Row],[Time]]/60,0)</f>
        <v>17</v>
      </c>
      <c r="X3185" s="1">
        <f>ROUNDDOWN((Table2[[#This Row],[Time]]/60-Table2[[#This Row],[Time2]])*60,0)</f>
        <v>15</v>
      </c>
      <c r="Y3185" s="1">
        <f>IF(Table2[[#This Row],[Time2]]&lt;10,0&amp;Table2[[#This Row],[Time2]],Table2[[#This Row],[Time2]])</f>
        <v>17</v>
      </c>
      <c r="Z3185" s="1">
        <f>IF(Table2[[#This Row],[Time3]]&lt;10,0&amp;Table2[[#This Row],[Time3]],Table2[[#This Row],[Time3]])</f>
        <v>15</v>
      </c>
      <c r="AA3185" s="2" t="str">
        <f>Table2[[#This Row],[Time4]]&amp;":"&amp;Table2[[#This Row],[Time5]]</f>
        <v>17:15</v>
      </c>
      <c r="AB3185" s="1" cm="1">
        <f t="array" ref="AB3185">IFERROR(IF(Table2[[#This Row],[code]]="","",_xlfn.IFS(AND(Table2[[#This Row],[code]]&lt;400,Table2[[#This Row],[code]]&lt;&gt;""),2,Table2[[#This Row],[code]]&gt;500,4)),"")</f>
        <v>2</v>
      </c>
      <c r="AC3185" s="1">
        <f>IF(Table2[[#This Row],[Event]]="Penalty",Table2[[#This Row],[number]],IF(Table2[[#This Row],[Event]]="Time-Out",401,""))</f>
        <v>0</v>
      </c>
      <c r="AD3185" s="1">
        <f>ROW(A3184)</f>
        <v>3184</v>
      </c>
      <c r="AE3185" s="1">
        <f>COUNTIFS(Table2[GameID],Table2[[#This Row],[GameID]],Table2[Column1],"&lt;="&amp;Table2[[#This Row],[Column1]])-1</f>
        <v>9</v>
      </c>
    </row>
    <row r="3186" spans="1:31" x14ac:dyDescent="0.45">
      <c r="A3186" t="s">
        <v>370</v>
      </c>
      <c r="B3186" t="str">
        <f>_xlfn.TEXTBEFORE(Table2[[#This Row],[Kamp]]," - ")</f>
        <v>Hvidovre Attack</v>
      </c>
      <c r="C3186" t="str">
        <f>_xlfn.TEXTAFTER(Table2[[#This Row],[Kamp]],"- ")</f>
        <v>Vanløse Floorball</v>
      </c>
      <c r="D3186">
        <v>45256</v>
      </c>
      <c r="E3186">
        <v>76821</v>
      </c>
      <c r="F3186">
        <v>20232024</v>
      </c>
      <c r="G3186" t="s">
        <v>17</v>
      </c>
      <c r="H3186" t="s">
        <v>659</v>
      </c>
      <c r="I3186" t="s">
        <v>678</v>
      </c>
      <c r="J3186">
        <v>3</v>
      </c>
      <c r="K3186">
        <v>31138</v>
      </c>
      <c r="L3186">
        <v>1</v>
      </c>
      <c r="M3186" t="s">
        <v>630</v>
      </c>
      <c r="N3186" t="s">
        <v>60</v>
      </c>
      <c r="O3186" t="s">
        <v>128</v>
      </c>
      <c r="P3186">
        <v>4</v>
      </c>
      <c r="Q3186">
        <v>12</v>
      </c>
      <c r="R3186">
        <f>SUMIFS(Table2[number],Table2[Event],"Goal",Table2[H/U],"HOME",Table2[GameID],Table2[[#This Row],[GameID]],Table2[GameTime],"&lt;="&amp;Table2[[#This Row],[GameTime]])</f>
        <v>4</v>
      </c>
      <c r="S3186">
        <f>SUMIFS(Table2[number],Table2[Event],"Goal",Table2[H/U],"AWAY",Table2[GameID],Table2[[#This Row],[GameID]],Table2[GameTime],"&lt;="&amp;Table2[[#This Row],[GameTime]])</f>
        <v>3</v>
      </c>
      <c r="T3186" t="str">
        <f>IF(Table2[[#This Row],[Event]]="Goal",Table2[[#This Row],[Hscore]]&amp;"-"&amp;Table2[[#This Row],[Uscore]],"")</f>
        <v>4-3</v>
      </c>
      <c r="U3186">
        <v>2587</v>
      </c>
      <c r="V3186" s="1">
        <f>Table2[[#This Row],[GameTime]]-(Table2[[#This Row],[period]]-1)*1200</f>
        <v>187</v>
      </c>
      <c r="W3186" s="1">
        <f>ROUNDDOWN(Table2[[#This Row],[Time]]/60,0)</f>
        <v>3</v>
      </c>
      <c r="X3186" s="1">
        <f>ROUNDDOWN((Table2[[#This Row],[Time]]/60-Table2[[#This Row],[Time2]])*60,0)</f>
        <v>7</v>
      </c>
      <c r="Y3186" s="1" t="str">
        <f>IF(Table2[[#This Row],[Time2]]&lt;10,0&amp;Table2[[#This Row],[Time2]],Table2[[#This Row],[Time2]])</f>
        <v>03</v>
      </c>
      <c r="Z3186" s="1" t="str">
        <f>IF(Table2[[#This Row],[Time3]]&lt;10,0&amp;Table2[[#This Row],[Time3]],Table2[[#This Row],[Time3]])</f>
        <v>07</v>
      </c>
      <c r="AA3186" s="2" t="str">
        <f>Table2[[#This Row],[Time4]]&amp;":"&amp;Table2[[#This Row],[Time5]]</f>
        <v>03:07</v>
      </c>
      <c r="AB3186" s="1" t="str" cm="1">
        <f t="array" ref="AB3186">IFERROR(IF(Table2[[#This Row],[code]]="","",_xlfn.IFS(AND(Table2[[#This Row],[code]]&lt;400,Table2[[#This Row],[code]]&lt;&gt;""),2,Table2[[#This Row],[code]]&gt;500,4)),"")</f>
        <v/>
      </c>
      <c r="AC3186" s="1" t="str">
        <f>IF(Table2[[#This Row],[Event]]="Penalty",Table2[[#This Row],[number]],IF(Table2[[#This Row],[Event]]="Time-Out",401,""))</f>
        <v/>
      </c>
      <c r="AD3186" s="1">
        <f>ROW(A3185)</f>
        <v>3185</v>
      </c>
      <c r="AE3186" s="1">
        <f>COUNTIFS(Table2[GameID],Table2[[#This Row],[GameID]],Table2[Column1],"&lt;="&amp;Table2[[#This Row],[Column1]])-1</f>
        <v>10</v>
      </c>
    </row>
    <row r="3187" spans="1:31" x14ac:dyDescent="0.45">
      <c r="A3187" t="s">
        <v>370</v>
      </c>
      <c r="B3187" t="str">
        <f>_xlfn.TEXTBEFORE(Table2[[#This Row],[Kamp]]," - ")</f>
        <v>Hvidovre Attack</v>
      </c>
      <c r="C3187" t="str">
        <f>_xlfn.TEXTAFTER(Table2[[#This Row],[Kamp]],"- ")</f>
        <v>Vanløse Floorball</v>
      </c>
      <c r="D3187">
        <v>45256</v>
      </c>
      <c r="E3187">
        <v>76821</v>
      </c>
      <c r="F3187">
        <v>20232024</v>
      </c>
      <c r="G3187" t="s">
        <v>17</v>
      </c>
      <c r="H3187" t="s">
        <v>660</v>
      </c>
      <c r="I3187" t="s">
        <v>677</v>
      </c>
      <c r="J3187">
        <v>3</v>
      </c>
      <c r="K3187">
        <v>31142</v>
      </c>
      <c r="L3187">
        <v>1</v>
      </c>
      <c r="M3187" t="s">
        <v>630</v>
      </c>
      <c r="N3187" t="s">
        <v>283</v>
      </c>
      <c r="O3187" t="s">
        <v>552</v>
      </c>
      <c r="P3187">
        <v>2</v>
      </c>
      <c r="Q3187">
        <v>99</v>
      </c>
      <c r="R3187">
        <f>SUMIFS(Table2[number],Table2[Event],"Goal",Table2[H/U],"HOME",Table2[GameID],Table2[[#This Row],[GameID]],Table2[GameTime],"&lt;="&amp;Table2[[#This Row],[GameTime]])</f>
        <v>4</v>
      </c>
      <c r="S3187">
        <f>SUMIFS(Table2[number],Table2[Event],"Goal",Table2[H/U],"AWAY",Table2[GameID],Table2[[#This Row],[GameID]],Table2[GameTime],"&lt;="&amp;Table2[[#This Row],[GameTime]])</f>
        <v>4</v>
      </c>
      <c r="T3187" t="str">
        <f>IF(Table2[[#This Row],[Event]]="Goal",Table2[[#This Row],[Hscore]]&amp;"-"&amp;Table2[[#This Row],[Uscore]],"")</f>
        <v>4-4</v>
      </c>
      <c r="U3187">
        <v>2672</v>
      </c>
      <c r="V3187" s="1">
        <f>Table2[[#This Row],[GameTime]]-(Table2[[#This Row],[period]]-1)*1200</f>
        <v>272</v>
      </c>
      <c r="W3187" s="1">
        <f>ROUNDDOWN(Table2[[#This Row],[Time]]/60,0)</f>
        <v>4</v>
      </c>
      <c r="X3187" s="1">
        <f>ROUNDDOWN((Table2[[#This Row],[Time]]/60-Table2[[#This Row],[Time2]])*60,0)</f>
        <v>32</v>
      </c>
      <c r="Y3187" s="1" t="str">
        <f>IF(Table2[[#This Row],[Time2]]&lt;10,0&amp;Table2[[#This Row],[Time2]],Table2[[#This Row],[Time2]])</f>
        <v>04</v>
      </c>
      <c r="Z3187" s="1">
        <f>IF(Table2[[#This Row],[Time3]]&lt;10,0&amp;Table2[[#This Row],[Time3]],Table2[[#This Row],[Time3]])</f>
        <v>32</v>
      </c>
      <c r="AA3187" s="2" t="str">
        <f>Table2[[#This Row],[Time4]]&amp;":"&amp;Table2[[#This Row],[Time5]]</f>
        <v>04:32</v>
      </c>
      <c r="AB3187" s="1" t="str" cm="1">
        <f t="array" ref="AB3187">IFERROR(IF(Table2[[#This Row],[code]]="","",_xlfn.IFS(AND(Table2[[#This Row],[code]]&lt;400,Table2[[#This Row],[code]]&lt;&gt;""),2,Table2[[#This Row],[code]]&gt;500,4)),"")</f>
        <v/>
      </c>
      <c r="AC3187" s="1" t="str">
        <f>IF(Table2[[#This Row],[Event]]="Penalty",Table2[[#This Row],[number]],IF(Table2[[#This Row],[Event]]="Time-Out",401,""))</f>
        <v/>
      </c>
      <c r="AD3187" s="1">
        <f>ROW(A3186)</f>
        <v>3186</v>
      </c>
      <c r="AE3187" s="1">
        <f>COUNTIFS(Table2[GameID],Table2[[#This Row],[GameID]],Table2[Column1],"&lt;="&amp;Table2[[#This Row],[Column1]])-1</f>
        <v>11</v>
      </c>
    </row>
    <row r="3188" spans="1:31" x14ac:dyDescent="0.45">
      <c r="A3188" t="s">
        <v>370</v>
      </c>
      <c r="B3188" t="str">
        <f>_xlfn.TEXTBEFORE(Table2[[#This Row],[Kamp]]," - ")</f>
        <v>Hvidovre Attack</v>
      </c>
      <c r="C3188" t="str">
        <f>_xlfn.TEXTAFTER(Table2[[#This Row],[Kamp]],"- ")</f>
        <v>Vanløse Floorball</v>
      </c>
      <c r="D3188">
        <v>45256</v>
      </c>
      <c r="E3188">
        <v>76821</v>
      </c>
      <c r="F3188">
        <v>20232024</v>
      </c>
      <c r="G3188" t="s">
        <v>17</v>
      </c>
      <c r="H3188" t="s">
        <v>659</v>
      </c>
      <c r="I3188" t="s">
        <v>678</v>
      </c>
      <c r="J3188">
        <v>3</v>
      </c>
      <c r="K3188">
        <v>31138</v>
      </c>
      <c r="L3188">
        <v>1</v>
      </c>
      <c r="M3188" t="s">
        <v>630</v>
      </c>
      <c r="N3188" t="s">
        <v>279</v>
      </c>
      <c r="O3188" t="s">
        <v>322</v>
      </c>
      <c r="P3188">
        <v>5</v>
      </c>
      <c r="Q3188">
        <v>40</v>
      </c>
      <c r="R3188">
        <f>SUMIFS(Table2[number],Table2[Event],"Goal",Table2[H/U],"HOME",Table2[GameID],Table2[[#This Row],[GameID]],Table2[GameTime],"&lt;="&amp;Table2[[#This Row],[GameTime]])</f>
        <v>5</v>
      </c>
      <c r="S3188">
        <f>SUMIFS(Table2[number],Table2[Event],"Goal",Table2[H/U],"AWAY",Table2[GameID],Table2[[#This Row],[GameID]],Table2[GameTime],"&lt;="&amp;Table2[[#This Row],[GameTime]])</f>
        <v>4</v>
      </c>
      <c r="T3188" t="str">
        <f>IF(Table2[[#This Row],[Event]]="Goal",Table2[[#This Row],[Hscore]]&amp;"-"&amp;Table2[[#This Row],[Uscore]],"")</f>
        <v>5-4</v>
      </c>
      <c r="U3188">
        <v>3011</v>
      </c>
      <c r="V3188" s="1">
        <f>Table2[[#This Row],[GameTime]]-(Table2[[#This Row],[period]]-1)*1200</f>
        <v>611</v>
      </c>
      <c r="W3188" s="1">
        <f>ROUNDDOWN(Table2[[#This Row],[Time]]/60,0)</f>
        <v>10</v>
      </c>
      <c r="X3188" s="1">
        <f>ROUNDDOWN((Table2[[#This Row],[Time]]/60-Table2[[#This Row],[Time2]])*60,0)</f>
        <v>11</v>
      </c>
      <c r="Y3188" s="1">
        <f>IF(Table2[[#This Row],[Time2]]&lt;10,0&amp;Table2[[#This Row],[Time2]],Table2[[#This Row],[Time2]])</f>
        <v>10</v>
      </c>
      <c r="Z3188" s="1">
        <f>IF(Table2[[#This Row],[Time3]]&lt;10,0&amp;Table2[[#This Row],[Time3]],Table2[[#This Row],[Time3]])</f>
        <v>11</v>
      </c>
      <c r="AA3188" s="2" t="str">
        <f>Table2[[#This Row],[Time4]]&amp;":"&amp;Table2[[#This Row],[Time5]]</f>
        <v>10:11</v>
      </c>
      <c r="AB3188" s="1" t="str" cm="1">
        <f t="array" ref="AB3188">IFERROR(IF(Table2[[#This Row],[code]]="","",_xlfn.IFS(AND(Table2[[#This Row],[code]]&lt;400,Table2[[#This Row],[code]]&lt;&gt;""),2,Table2[[#This Row],[code]]&gt;500,4)),"")</f>
        <v/>
      </c>
      <c r="AC3188" s="1" t="str">
        <f>IF(Table2[[#This Row],[Event]]="Penalty",Table2[[#This Row],[number]],IF(Table2[[#This Row],[Event]]="Time-Out",401,""))</f>
        <v/>
      </c>
      <c r="AD3188" s="1">
        <f>ROW(A3187)</f>
        <v>3187</v>
      </c>
      <c r="AE3188" s="1">
        <f>COUNTIFS(Table2[GameID],Table2[[#This Row],[GameID]],Table2[Column1],"&lt;="&amp;Table2[[#This Row],[Column1]])-1</f>
        <v>12</v>
      </c>
    </row>
    <row r="3189" spans="1:31" x14ac:dyDescent="0.45">
      <c r="A3189" t="s">
        <v>370</v>
      </c>
      <c r="B3189" t="str">
        <f>_xlfn.TEXTBEFORE(Table2[[#This Row],[Kamp]]," - ")</f>
        <v>Hvidovre Attack</v>
      </c>
      <c r="C3189" t="str">
        <f>_xlfn.TEXTAFTER(Table2[[#This Row],[Kamp]],"- ")</f>
        <v>Vanløse Floorball</v>
      </c>
      <c r="D3189">
        <v>45256</v>
      </c>
      <c r="E3189">
        <v>76821</v>
      </c>
      <c r="F3189">
        <v>20232024</v>
      </c>
      <c r="G3189" t="s">
        <v>17</v>
      </c>
      <c r="H3189" t="s">
        <v>659</v>
      </c>
      <c r="I3189" t="s">
        <v>678</v>
      </c>
      <c r="J3189">
        <v>3</v>
      </c>
      <c r="K3189">
        <v>31138</v>
      </c>
      <c r="L3189">
        <v>1</v>
      </c>
      <c r="M3189" t="s">
        <v>630</v>
      </c>
      <c r="N3189" t="s">
        <v>279</v>
      </c>
      <c r="O3189" t="s">
        <v>322</v>
      </c>
      <c r="P3189">
        <v>5</v>
      </c>
      <c r="Q3189">
        <v>40</v>
      </c>
      <c r="R3189">
        <f>SUMIFS(Table2[number],Table2[Event],"Goal",Table2[H/U],"HOME",Table2[GameID],Table2[[#This Row],[GameID]],Table2[GameTime],"&lt;="&amp;Table2[[#This Row],[GameTime]])</f>
        <v>6</v>
      </c>
      <c r="S3189">
        <f>SUMIFS(Table2[number],Table2[Event],"Goal",Table2[H/U],"AWAY",Table2[GameID],Table2[[#This Row],[GameID]],Table2[GameTime],"&lt;="&amp;Table2[[#This Row],[GameTime]])</f>
        <v>4</v>
      </c>
      <c r="T3189" t="str">
        <f>IF(Table2[[#This Row],[Event]]="Goal",Table2[[#This Row],[Hscore]]&amp;"-"&amp;Table2[[#This Row],[Uscore]],"")</f>
        <v>6-4</v>
      </c>
      <c r="U3189">
        <v>3153</v>
      </c>
      <c r="V3189" s="1">
        <f>Table2[[#This Row],[GameTime]]-(Table2[[#This Row],[period]]-1)*1200</f>
        <v>753</v>
      </c>
      <c r="W3189" s="1">
        <f>ROUNDDOWN(Table2[[#This Row],[Time]]/60,0)</f>
        <v>12</v>
      </c>
      <c r="X3189" s="1">
        <f>ROUNDDOWN((Table2[[#This Row],[Time]]/60-Table2[[#This Row],[Time2]])*60,0)</f>
        <v>33</v>
      </c>
      <c r="Y3189" s="1">
        <f>IF(Table2[[#This Row],[Time2]]&lt;10,0&amp;Table2[[#This Row],[Time2]],Table2[[#This Row],[Time2]])</f>
        <v>12</v>
      </c>
      <c r="Z3189" s="1">
        <f>IF(Table2[[#This Row],[Time3]]&lt;10,0&amp;Table2[[#This Row],[Time3]],Table2[[#This Row],[Time3]])</f>
        <v>33</v>
      </c>
      <c r="AA3189" s="2" t="str">
        <f>Table2[[#This Row],[Time4]]&amp;":"&amp;Table2[[#This Row],[Time5]]</f>
        <v>12:33</v>
      </c>
      <c r="AB3189" s="1" t="str" cm="1">
        <f t="array" ref="AB3189">IFERROR(IF(Table2[[#This Row],[code]]="","",_xlfn.IFS(AND(Table2[[#This Row],[code]]&lt;400,Table2[[#This Row],[code]]&lt;&gt;""),2,Table2[[#This Row],[code]]&gt;500,4)),"")</f>
        <v/>
      </c>
      <c r="AC3189" s="1" t="str">
        <f>IF(Table2[[#This Row],[Event]]="Penalty",Table2[[#This Row],[number]],IF(Table2[[#This Row],[Event]]="Time-Out",401,""))</f>
        <v/>
      </c>
      <c r="AD3189" s="1">
        <f>ROW(A3188)</f>
        <v>3188</v>
      </c>
      <c r="AE3189" s="1">
        <f>COUNTIFS(Table2[GameID],Table2[[#This Row],[GameID]],Table2[Column1],"&lt;="&amp;Table2[[#This Row],[Column1]])-1</f>
        <v>13</v>
      </c>
    </row>
    <row r="3190" spans="1:31" x14ac:dyDescent="0.45">
      <c r="A3190" t="s">
        <v>370</v>
      </c>
      <c r="B3190" t="str">
        <f>_xlfn.TEXTBEFORE(Table2[[#This Row],[Kamp]]," - ")</f>
        <v>Hvidovre Attack</v>
      </c>
      <c r="C3190" t="str">
        <f>_xlfn.TEXTAFTER(Table2[[#This Row],[Kamp]],"- ")</f>
        <v>Vanløse Floorball</v>
      </c>
      <c r="D3190">
        <v>45256</v>
      </c>
      <c r="E3190">
        <v>76821</v>
      </c>
      <c r="F3190">
        <v>20232024</v>
      </c>
      <c r="G3190" t="s">
        <v>17</v>
      </c>
      <c r="H3190" t="s">
        <v>660</v>
      </c>
      <c r="I3190" t="s">
        <v>677</v>
      </c>
      <c r="J3190">
        <v>3</v>
      </c>
      <c r="K3190">
        <v>31142</v>
      </c>
      <c r="L3190">
        <v>0</v>
      </c>
      <c r="M3190" t="s">
        <v>633</v>
      </c>
      <c r="N3190" t="s">
        <v>634</v>
      </c>
      <c r="O3190" t="s">
        <v>634</v>
      </c>
      <c r="P3190" t="s">
        <v>634</v>
      </c>
      <c r="Q3190" t="s">
        <v>634</v>
      </c>
      <c r="R3190">
        <f>SUMIFS(Table2[number],Table2[Event],"Goal",Table2[H/U],"HOME",Table2[GameID],Table2[[#This Row],[GameID]],Table2[GameTime],"&lt;="&amp;Table2[[#This Row],[GameTime]])</f>
        <v>6</v>
      </c>
      <c r="S3190">
        <f>SUMIFS(Table2[number],Table2[Event],"Goal",Table2[H/U],"AWAY",Table2[GameID],Table2[[#This Row],[GameID]],Table2[GameTime],"&lt;="&amp;Table2[[#This Row],[GameTime]])</f>
        <v>4</v>
      </c>
      <c r="T3190" t="str">
        <f>IF(Table2[[#This Row],[Event]]="Goal",Table2[[#This Row],[Hscore]]&amp;"-"&amp;Table2[[#This Row],[Uscore]],"")</f>
        <v/>
      </c>
      <c r="U3190">
        <v>3308</v>
      </c>
      <c r="V3190" s="1">
        <f>Table2[[#This Row],[GameTime]]-(Table2[[#This Row],[period]]-1)*1200</f>
        <v>908</v>
      </c>
      <c r="W3190" s="1">
        <f>ROUNDDOWN(Table2[[#This Row],[Time]]/60,0)</f>
        <v>15</v>
      </c>
      <c r="X3190" s="1">
        <f>ROUNDDOWN((Table2[[#This Row],[Time]]/60-Table2[[#This Row],[Time2]])*60,0)</f>
        <v>7</v>
      </c>
      <c r="Y3190" s="1">
        <f>IF(Table2[[#This Row],[Time2]]&lt;10,0&amp;Table2[[#This Row],[Time2]],Table2[[#This Row],[Time2]])</f>
        <v>15</v>
      </c>
      <c r="Z3190" s="1" t="str">
        <f>IF(Table2[[#This Row],[Time3]]&lt;10,0&amp;Table2[[#This Row],[Time3]],Table2[[#This Row],[Time3]])</f>
        <v>07</v>
      </c>
      <c r="AA3190" s="2" t="str">
        <f>Table2[[#This Row],[Time4]]&amp;":"&amp;Table2[[#This Row],[Time5]]</f>
        <v>15:07</v>
      </c>
      <c r="AB3190" s="1" t="str" cm="1">
        <f t="array" ref="AB3190">IFERROR(IF(Table2[[#This Row],[code]]="","",_xlfn.IFS(AND(Table2[[#This Row],[code]]&lt;400,Table2[[#This Row],[code]]&lt;&gt;""),2,Table2[[#This Row],[code]]&gt;500,4)),"")</f>
        <v/>
      </c>
      <c r="AC3190" s="1">
        <f>IF(Table2[[#This Row],[Event]]="Penalty",Table2[[#This Row],[number]],IF(Table2[[#This Row],[Event]]="Time-Out",401,""))</f>
        <v>401</v>
      </c>
      <c r="AD3190" s="1">
        <f>ROW(A3189)</f>
        <v>3189</v>
      </c>
      <c r="AE3190" s="1">
        <f>COUNTIFS(Table2[GameID],Table2[[#This Row],[GameID]],Table2[Column1],"&lt;="&amp;Table2[[#This Row],[Column1]])-1</f>
        <v>14</v>
      </c>
    </row>
    <row r="3191" spans="1:31" x14ac:dyDescent="0.45">
      <c r="A3191" t="s">
        <v>370</v>
      </c>
      <c r="B3191" t="str">
        <f>_xlfn.TEXTBEFORE(Table2[[#This Row],[Kamp]]," - ")</f>
        <v>Hvidovre Attack</v>
      </c>
      <c r="C3191" t="str">
        <f>_xlfn.TEXTAFTER(Table2[[#This Row],[Kamp]],"- ")</f>
        <v>Vanløse Floorball</v>
      </c>
      <c r="D3191">
        <v>45256</v>
      </c>
      <c r="E3191">
        <v>76821</v>
      </c>
      <c r="F3191">
        <v>20232024</v>
      </c>
      <c r="G3191" t="s">
        <v>17</v>
      </c>
      <c r="H3191" t="s">
        <v>659</v>
      </c>
      <c r="I3191" t="s">
        <v>678</v>
      </c>
      <c r="J3191">
        <v>3</v>
      </c>
      <c r="K3191">
        <v>31138</v>
      </c>
      <c r="L3191">
        <v>202</v>
      </c>
      <c r="M3191" t="s">
        <v>631</v>
      </c>
      <c r="N3191" t="s">
        <v>191</v>
      </c>
      <c r="O3191" t="s">
        <v>634</v>
      </c>
      <c r="P3191">
        <v>89</v>
      </c>
      <c r="Q3191" t="s">
        <v>634</v>
      </c>
      <c r="R3191">
        <f>SUMIFS(Table2[number],Table2[Event],"Goal",Table2[H/U],"HOME",Table2[GameID],Table2[[#This Row],[GameID]],Table2[GameTime],"&lt;="&amp;Table2[[#This Row],[GameTime]])</f>
        <v>6</v>
      </c>
      <c r="S3191">
        <f>SUMIFS(Table2[number],Table2[Event],"Goal",Table2[H/U],"AWAY",Table2[GameID],Table2[[#This Row],[GameID]],Table2[GameTime],"&lt;="&amp;Table2[[#This Row],[GameTime]])</f>
        <v>4</v>
      </c>
      <c r="T3191" t="str">
        <f>IF(Table2[[#This Row],[Event]]="Goal",Table2[[#This Row],[Hscore]]&amp;"-"&amp;Table2[[#This Row],[Uscore]],"")</f>
        <v/>
      </c>
      <c r="U3191">
        <v>3582</v>
      </c>
      <c r="V3191" s="1">
        <f>Table2[[#This Row],[GameTime]]-(Table2[[#This Row],[period]]-1)*1200</f>
        <v>1182</v>
      </c>
      <c r="W3191" s="1">
        <f>ROUNDDOWN(Table2[[#This Row],[Time]]/60,0)</f>
        <v>19</v>
      </c>
      <c r="X3191" s="1">
        <f>ROUNDDOWN((Table2[[#This Row],[Time]]/60-Table2[[#This Row],[Time2]])*60,0)</f>
        <v>42</v>
      </c>
      <c r="Y3191" s="1">
        <f>IF(Table2[[#This Row],[Time2]]&lt;10,0&amp;Table2[[#This Row],[Time2]],Table2[[#This Row],[Time2]])</f>
        <v>19</v>
      </c>
      <c r="Z3191" s="1">
        <f>IF(Table2[[#This Row],[Time3]]&lt;10,0&amp;Table2[[#This Row],[Time3]],Table2[[#This Row],[Time3]])</f>
        <v>42</v>
      </c>
      <c r="AA3191" s="2" t="str">
        <f>Table2[[#This Row],[Time4]]&amp;":"&amp;Table2[[#This Row],[Time5]]</f>
        <v>19:42</v>
      </c>
      <c r="AB3191" s="1" cm="1">
        <f t="array" ref="AB3191">IFERROR(IF(Table2[[#This Row],[code]]="","",_xlfn.IFS(AND(Table2[[#This Row],[code]]&lt;400,Table2[[#This Row],[code]]&lt;&gt;""),2,Table2[[#This Row],[code]]&gt;500,4)),"")</f>
        <v>2</v>
      </c>
      <c r="AC3191" s="1">
        <f>IF(Table2[[#This Row],[Event]]="Penalty",Table2[[#This Row],[number]],IF(Table2[[#This Row],[Event]]="Time-Out",401,""))</f>
        <v>202</v>
      </c>
      <c r="AD3191" s="1">
        <f>ROW(A3190)</f>
        <v>3190</v>
      </c>
      <c r="AE3191" s="1">
        <f>COUNTIFS(Table2[GameID],Table2[[#This Row],[GameID]],Table2[Column1],"&lt;="&amp;Table2[[#This Row],[Column1]])-1</f>
        <v>15</v>
      </c>
    </row>
    <row r="3192" spans="1:31" x14ac:dyDescent="0.45">
      <c r="A3192" t="s">
        <v>370</v>
      </c>
      <c r="B3192" t="str">
        <f>_xlfn.TEXTBEFORE(Table2[[#This Row],[Kamp]]," - ")</f>
        <v>Hvidovre Attack</v>
      </c>
      <c r="C3192" t="str">
        <f>_xlfn.TEXTAFTER(Table2[[#This Row],[Kamp]],"- ")</f>
        <v>Vanløse Floorball</v>
      </c>
      <c r="D3192">
        <v>45256</v>
      </c>
      <c r="E3192">
        <v>76821</v>
      </c>
      <c r="F3192">
        <v>20232024</v>
      </c>
      <c r="G3192" t="s">
        <v>17</v>
      </c>
      <c r="H3192" t="s">
        <v>660</v>
      </c>
      <c r="I3192" t="s">
        <v>677</v>
      </c>
      <c r="J3192">
        <v>3</v>
      </c>
      <c r="K3192">
        <v>31142</v>
      </c>
      <c r="L3192">
        <v>1</v>
      </c>
      <c r="M3192" t="s">
        <v>630</v>
      </c>
      <c r="N3192" t="s">
        <v>99</v>
      </c>
      <c r="O3192" t="s">
        <v>108</v>
      </c>
      <c r="P3192">
        <v>18</v>
      </c>
      <c r="Q3192">
        <v>88</v>
      </c>
      <c r="R3192">
        <f>SUMIFS(Table2[number],Table2[Event],"Goal",Table2[H/U],"HOME",Table2[GameID],Table2[[#This Row],[GameID]],Table2[GameTime],"&lt;="&amp;Table2[[#This Row],[GameTime]])</f>
        <v>6</v>
      </c>
      <c r="S3192">
        <f>SUMIFS(Table2[number],Table2[Event],"Goal",Table2[H/U],"AWAY",Table2[GameID],Table2[[#This Row],[GameID]],Table2[GameTime],"&lt;="&amp;Table2[[#This Row],[GameTime]])</f>
        <v>5</v>
      </c>
      <c r="T3192" t="str">
        <f>IF(Table2[[#This Row],[Event]]="Goal",Table2[[#This Row],[Hscore]]&amp;"-"&amp;Table2[[#This Row],[Uscore]],"")</f>
        <v>6-5</v>
      </c>
      <c r="U3192">
        <v>3584</v>
      </c>
      <c r="V3192" s="1">
        <f>Table2[[#This Row],[GameTime]]-(Table2[[#This Row],[period]]-1)*1200</f>
        <v>1184</v>
      </c>
      <c r="W3192" s="1">
        <f>ROUNDDOWN(Table2[[#This Row],[Time]]/60,0)</f>
        <v>19</v>
      </c>
      <c r="X3192" s="1">
        <f>ROUNDDOWN((Table2[[#This Row],[Time]]/60-Table2[[#This Row],[Time2]])*60,0)</f>
        <v>44</v>
      </c>
      <c r="Y3192" s="1">
        <f>IF(Table2[[#This Row],[Time2]]&lt;10,0&amp;Table2[[#This Row],[Time2]],Table2[[#This Row],[Time2]])</f>
        <v>19</v>
      </c>
      <c r="Z3192" s="1">
        <f>IF(Table2[[#This Row],[Time3]]&lt;10,0&amp;Table2[[#This Row],[Time3]],Table2[[#This Row],[Time3]])</f>
        <v>44</v>
      </c>
      <c r="AA3192" s="2" t="str">
        <f>Table2[[#This Row],[Time4]]&amp;":"&amp;Table2[[#This Row],[Time5]]</f>
        <v>19:44</v>
      </c>
      <c r="AB3192" s="1" t="str" cm="1">
        <f t="array" ref="AB3192">IFERROR(IF(Table2[[#This Row],[code]]="","",_xlfn.IFS(AND(Table2[[#This Row],[code]]&lt;400,Table2[[#This Row],[code]]&lt;&gt;""),2,Table2[[#This Row],[code]]&gt;500,4)),"")</f>
        <v/>
      </c>
      <c r="AC3192" s="1" t="str">
        <f>IF(Table2[[#This Row],[Event]]="Penalty",Table2[[#This Row],[number]],IF(Table2[[#This Row],[Event]]="Time-Out",401,""))</f>
        <v/>
      </c>
      <c r="AD3192" s="1">
        <f>ROW(A3191)</f>
        <v>3191</v>
      </c>
      <c r="AE3192" s="1">
        <f>COUNTIFS(Table2[GameID],Table2[[#This Row],[GameID]],Table2[Column1],"&lt;="&amp;Table2[[#This Row],[Column1]])-1</f>
        <v>16</v>
      </c>
    </row>
    <row r="3193" spans="1:31" x14ac:dyDescent="0.45">
      <c r="A3193" t="s">
        <v>16</v>
      </c>
      <c r="B3193" t="str">
        <f>_xlfn.TEXTBEFORE(Table2[[#This Row],[Kamp]]," - ")</f>
        <v>Benløse IF</v>
      </c>
      <c r="C3193" t="str">
        <f>_xlfn.TEXTAFTER(Table2[[#This Row],[Kamp]],"- ")</f>
        <v>Rødovre FC</v>
      </c>
      <c r="D3193">
        <v>45255</v>
      </c>
      <c r="E3193">
        <v>76822</v>
      </c>
      <c r="F3193">
        <v>20232024</v>
      </c>
      <c r="G3193" t="s">
        <v>17</v>
      </c>
      <c r="H3193" t="s">
        <v>658</v>
      </c>
      <c r="I3193" t="s">
        <v>678</v>
      </c>
      <c r="J3193">
        <v>1</v>
      </c>
      <c r="K3193">
        <v>31137</v>
      </c>
      <c r="L3193">
        <v>1</v>
      </c>
      <c r="M3193" t="s">
        <v>630</v>
      </c>
      <c r="N3193" t="s">
        <v>24</v>
      </c>
      <c r="O3193" t="s">
        <v>634</v>
      </c>
      <c r="P3193">
        <v>12</v>
      </c>
      <c r="Q3193" t="s">
        <v>634</v>
      </c>
      <c r="R3193">
        <f>SUMIFS(Table2[number],Table2[Event],"Goal",Table2[H/U],"HOME",Table2[GameID],Table2[[#This Row],[GameID]],Table2[GameTime],"&lt;="&amp;Table2[[#This Row],[GameTime]])</f>
        <v>1</v>
      </c>
      <c r="S3193">
        <f>SUMIFS(Table2[number],Table2[Event],"Goal",Table2[H/U],"AWAY",Table2[GameID],Table2[[#This Row],[GameID]],Table2[GameTime],"&lt;="&amp;Table2[[#This Row],[GameTime]])</f>
        <v>0</v>
      </c>
      <c r="T3193" t="str">
        <f>IF(Table2[[#This Row],[Event]]="Goal",Table2[[#This Row],[Hscore]]&amp;"-"&amp;Table2[[#This Row],[Uscore]],"")</f>
        <v>1-0</v>
      </c>
      <c r="U3193">
        <v>128</v>
      </c>
      <c r="V3193" s="1">
        <f>Table2[[#This Row],[GameTime]]-(Table2[[#This Row],[period]]-1)*1200</f>
        <v>128</v>
      </c>
      <c r="W3193" s="1">
        <f>ROUNDDOWN(Table2[[#This Row],[Time]]/60,0)</f>
        <v>2</v>
      </c>
      <c r="X3193" s="1">
        <f>ROUNDDOWN((Table2[[#This Row],[Time]]/60-Table2[[#This Row],[Time2]])*60,0)</f>
        <v>8</v>
      </c>
      <c r="Y3193" s="1" t="str">
        <f>IF(Table2[[#This Row],[Time2]]&lt;10,0&amp;Table2[[#This Row],[Time2]],Table2[[#This Row],[Time2]])</f>
        <v>02</v>
      </c>
      <c r="Z3193" s="1" t="str">
        <f>IF(Table2[[#This Row],[Time3]]&lt;10,0&amp;Table2[[#This Row],[Time3]],Table2[[#This Row],[Time3]])</f>
        <v>08</v>
      </c>
      <c r="AA3193" s="2" t="str">
        <f>Table2[[#This Row],[Time4]]&amp;":"&amp;Table2[[#This Row],[Time5]]</f>
        <v>02:08</v>
      </c>
      <c r="AB3193" s="1" t="str" cm="1">
        <f t="array" ref="AB3193">IFERROR(IF(Table2[[#This Row],[code]]="","",_xlfn.IFS(AND(Table2[[#This Row],[code]]&lt;400,Table2[[#This Row],[code]]&lt;&gt;""),2,Table2[[#This Row],[code]]&gt;500,4)),"")</f>
        <v/>
      </c>
      <c r="AC3193" s="1" t="str">
        <f>IF(Table2[[#This Row],[Event]]="Penalty",Table2[[#This Row],[number]],IF(Table2[[#This Row],[Event]]="Time-Out",401,""))</f>
        <v/>
      </c>
      <c r="AD3193" s="1">
        <f>ROW(A3192)</f>
        <v>3192</v>
      </c>
      <c r="AE3193" s="1">
        <f>COUNTIFS(Table2[GameID],Table2[[#This Row],[GameID]],Table2[Column1],"&lt;="&amp;Table2[[#This Row],[Column1]])-1</f>
        <v>0</v>
      </c>
    </row>
    <row r="3194" spans="1:31" x14ac:dyDescent="0.45">
      <c r="A3194" t="s">
        <v>16</v>
      </c>
      <c r="B3194" t="str">
        <f>_xlfn.TEXTBEFORE(Table2[[#This Row],[Kamp]]," - ")</f>
        <v>Benløse IF</v>
      </c>
      <c r="C3194" t="str">
        <f>_xlfn.TEXTAFTER(Table2[[#This Row],[Kamp]],"- ")</f>
        <v>Rødovre FC</v>
      </c>
      <c r="D3194">
        <v>45255</v>
      </c>
      <c r="E3194">
        <v>76822</v>
      </c>
      <c r="F3194">
        <v>20232024</v>
      </c>
      <c r="G3194" t="s">
        <v>17</v>
      </c>
      <c r="H3194" t="s">
        <v>658</v>
      </c>
      <c r="I3194" t="s">
        <v>678</v>
      </c>
      <c r="J3194">
        <v>1</v>
      </c>
      <c r="K3194">
        <v>31137</v>
      </c>
      <c r="L3194">
        <v>1</v>
      </c>
      <c r="M3194" t="s">
        <v>630</v>
      </c>
      <c r="N3194" t="s">
        <v>28</v>
      </c>
      <c r="O3194" t="s">
        <v>29</v>
      </c>
      <c r="P3194">
        <v>41</v>
      </c>
      <c r="Q3194">
        <v>44</v>
      </c>
      <c r="R3194">
        <f>SUMIFS(Table2[number],Table2[Event],"Goal",Table2[H/U],"HOME",Table2[GameID],Table2[[#This Row],[GameID]],Table2[GameTime],"&lt;="&amp;Table2[[#This Row],[GameTime]])</f>
        <v>2</v>
      </c>
      <c r="S3194">
        <f>SUMIFS(Table2[number],Table2[Event],"Goal",Table2[H/U],"AWAY",Table2[GameID],Table2[[#This Row],[GameID]],Table2[GameTime],"&lt;="&amp;Table2[[#This Row],[GameTime]])</f>
        <v>0</v>
      </c>
      <c r="T3194" t="str">
        <f>IF(Table2[[#This Row],[Event]]="Goal",Table2[[#This Row],[Hscore]]&amp;"-"&amp;Table2[[#This Row],[Uscore]],"")</f>
        <v>2-0</v>
      </c>
      <c r="U3194">
        <v>252</v>
      </c>
      <c r="V3194" s="1">
        <f>Table2[[#This Row],[GameTime]]-(Table2[[#This Row],[period]]-1)*1200</f>
        <v>252</v>
      </c>
      <c r="W3194" s="1">
        <f>ROUNDDOWN(Table2[[#This Row],[Time]]/60,0)</f>
        <v>4</v>
      </c>
      <c r="X3194" s="1">
        <f>ROUNDDOWN((Table2[[#This Row],[Time]]/60-Table2[[#This Row],[Time2]])*60,0)</f>
        <v>12</v>
      </c>
      <c r="Y3194" s="1" t="str">
        <f>IF(Table2[[#This Row],[Time2]]&lt;10,0&amp;Table2[[#This Row],[Time2]],Table2[[#This Row],[Time2]])</f>
        <v>04</v>
      </c>
      <c r="Z3194" s="1">
        <f>IF(Table2[[#This Row],[Time3]]&lt;10,0&amp;Table2[[#This Row],[Time3]],Table2[[#This Row],[Time3]])</f>
        <v>12</v>
      </c>
      <c r="AA3194" s="2" t="str">
        <f>Table2[[#This Row],[Time4]]&amp;":"&amp;Table2[[#This Row],[Time5]]</f>
        <v>04:12</v>
      </c>
      <c r="AB3194" s="1" t="str" cm="1">
        <f t="array" ref="AB3194">IFERROR(IF(Table2[[#This Row],[code]]="","",_xlfn.IFS(AND(Table2[[#This Row],[code]]&lt;400,Table2[[#This Row],[code]]&lt;&gt;""),2,Table2[[#This Row],[code]]&gt;500,4)),"")</f>
        <v/>
      </c>
      <c r="AC3194" s="1" t="str">
        <f>IF(Table2[[#This Row],[Event]]="Penalty",Table2[[#This Row],[number]],IF(Table2[[#This Row],[Event]]="Time-Out",401,""))</f>
        <v/>
      </c>
      <c r="AD3194" s="1">
        <f>ROW(A3193)</f>
        <v>3193</v>
      </c>
      <c r="AE3194" s="1">
        <f>COUNTIFS(Table2[GameID],Table2[[#This Row],[GameID]],Table2[Column1],"&lt;="&amp;Table2[[#This Row],[Column1]])-1</f>
        <v>1</v>
      </c>
    </row>
    <row r="3195" spans="1:31" x14ac:dyDescent="0.45">
      <c r="A3195" t="s">
        <v>16</v>
      </c>
      <c r="B3195" t="str">
        <f>_xlfn.TEXTBEFORE(Table2[[#This Row],[Kamp]]," - ")</f>
        <v>Benløse IF</v>
      </c>
      <c r="C3195" t="str">
        <f>_xlfn.TEXTAFTER(Table2[[#This Row],[Kamp]],"- ")</f>
        <v>Rødovre FC</v>
      </c>
      <c r="D3195">
        <v>45255</v>
      </c>
      <c r="E3195">
        <v>76822</v>
      </c>
      <c r="F3195">
        <v>20232024</v>
      </c>
      <c r="G3195" t="s">
        <v>17</v>
      </c>
      <c r="H3195" t="s">
        <v>658</v>
      </c>
      <c r="I3195" t="s">
        <v>678</v>
      </c>
      <c r="J3195">
        <v>1</v>
      </c>
      <c r="K3195">
        <v>31137</v>
      </c>
      <c r="L3195">
        <v>1</v>
      </c>
      <c r="M3195" t="s">
        <v>630</v>
      </c>
      <c r="N3195" t="s">
        <v>36</v>
      </c>
      <c r="O3195" t="s">
        <v>29</v>
      </c>
      <c r="P3195">
        <v>87</v>
      </c>
      <c r="Q3195">
        <v>44</v>
      </c>
      <c r="R3195">
        <f>SUMIFS(Table2[number],Table2[Event],"Goal",Table2[H/U],"HOME",Table2[GameID],Table2[[#This Row],[GameID]],Table2[GameTime],"&lt;="&amp;Table2[[#This Row],[GameTime]])</f>
        <v>3</v>
      </c>
      <c r="S3195">
        <f>SUMIFS(Table2[number],Table2[Event],"Goal",Table2[H/U],"AWAY",Table2[GameID],Table2[[#This Row],[GameID]],Table2[GameTime],"&lt;="&amp;Table2[[#This Row],[GameTime]])</f>
        <v>0</v>
      </c>
      <c r="T3195" t="str">
        <f>IF(Table2[[#This Row],[Event]]="Goal",Table2[[#This Row],[Hscore]]&amp;"-"&amp;Table2[[#This Row],[Uscore]],"")</f>
        <v>3-0</v>
      </c>
      <c r="U3195">
        <v>768</v>
      </c>
      <c r="V3195" s="1">
        <f>Table2[[#This Row],[GameTime]]-(Table2[[#This Row],[period]]-1)*1200</f>
        <v>768</v>
      </c>
      <c r="W3195" s="1">
        <f>ROUNDDOWN(Table2[[#This Row],[Time]]/60,0)</f>
        <v>12</v>
      </c>
      <c r="X3195" s="1">
        <f>ROUNDDOWN((Table2[[#This Row],[Time]]/60-Table2[[#This Row],[Time2]])*60,0)</f>
        <v>48</v>
      </c>
      <c r="Y3195" s="1">
        <f>IF(Table2[[#This Row],[Time2]]&lt;10,0&amp;Table2[[#This Row],[Time2]],Table2[[#This Row],[Time2]])</f>
        <v>12</v>
      </c>
      <c r="Z3195" s="1">
        <f>IF(Table2[[#This Row],[Time3]]&lt;10,0&amp;Table2[[#This Row],[Time3]],Table2[[#This Row],[Time3]])</f>
        <v>48</v>
      </c>
      <c r="AA3195" s="2" t="str">
        <f>Table2[[#This Row],[Time4]]&amp;":"&amp;Table2[[#This Row],[Time5]]</f>
        <v>12:48</v>
      </c>
      <c r="AB3195" s="1" t="str" cm="1">
        <f t="array" ref="AB3195">IFERROR(IF(Table2[[#This Row],[code]]="","",_xlfn.IFS(AND(Table2[[#This Row],[code]]&lt;400,Table2[[#This Row],[code]]&lt;&gt;""),2,Table2[[#This Row],[code]]&gt;500,4)),"")</f>
        <v/>
      </c>
      <c r="AC3195" s="1" t="str">
        <f>IF(Table2[[#This Row],[Event]]="Penalty",Table2[[#This Row],[number]],IF(Table2[[#This Row],[Event]]="Time-Out",401,""))</f>
        <v/>
      </c>
      <c r="AD3195" s="1">
        <f>ROW(A3194)</f>
        <v>3194</v>
      </c>
      <c r="AE3195" s="1">
        <f>COUNTIFS(Table2[GameID],Table2[[#This Row],[GameID]],Table2[Column1],"&lt;="&amp;Table2[[#This Row],[Column1]])-1</f>
        <v>2</v>
      </c>
    </row>
    <row r="3196" spans="1:31" x14ac:dyDescent="0.45">
      <c r="A3196" t="s">
        <v>16</v>
      </c>
      <c r="B3196" t="str">
        <f>_xlfn.TEXTBEFORE(Table2[[#This Row],[Kamp]]," - ")</f>
        <v>Benløse IF</v>
      </c>
      <c r="C3196" t="str">
        <f>_xlfn.TEXTAFTER(Table2[[#This Row],[Kamp]],"- ")</f>
        <v>Rødovre FC</v>
      </c>
      <c r="D3196">
        <v>45255</v>
      </c>
      <c r="E3196">
        <v>76822</v>
      </c>
      <c r="F3196">
        <v>20232024</v>
      </c>
      <c r="G3196" t="s">
        <v>17</v>
      </c>
      <c r="H3196" t="s">
        <v>658</v>
      </c>
      <c r="I3196" t="s">
        <v>678</v>
      </c>
      <c r="J3196">
        <v>1</v>
      </c>
      <c r="K3196">
        <v>31137</v>
      </c>
      <c r="L3196">
        <v>1</v>
      </c>
      <c r="M3196" t="s">
        <v>630</v>
      </c>
      <c r="N3196" t="s">
        <v>466</v>
      </c>
      <c r="O3196" t="s">
        <v>192</v>
      </c>
      <c r="P3196">
        <v>23</v>
      </c>
      <c r="Q3196">
        <v>32</v>
      </c>
      <c r="R3196">
        <f>SUMIFS(Table2[number],Table2[Event],"Goal",Table2[H/U],"HOME",Table2[GameID],Table2[[#This Row],[GameID]],Table2[GameTime],"&lt;="&amp;Table2[[#This Row],[GameTime]])</f>
        <v>4</v>
      </c>
      <c r="S3196">
        <f>SUMIFS(Table2[number],Table2[Event],"Goal",Table2[H/U],"AWAY",Table2[GameID],Table2[[#This Row],[GameID]],Table2[GameTime],"&lt;="&amp;Table2[[#This Row],[GameTime]])</f>
        <v>0</v>
      </c>
      <c r="T3196" t="str">
        <f>IF(Table2[[#This Row],[Event]]="Goal",Table2[[#This Row],[Hscore]]&amp;"-"&amp;Table2[[#This Row],[Uscore]],"")</f>
        <v>4-0</v>
      </c>
      <c r="U3196">
        <v>1144</v>
      </c>
      <c r="V3196" s="1">
        <f>Table2[[#This Row],[GameTime]]-(Table2[[#This Row],[period]]-1)*1200</f>
        <v>1144</v>
      </c>
      <c r="W3196" s="1">
        <f>ROUNDDOWN(Table2[[#This Row],[Time]]/60,0)</f>
        <v>19</v>
      </c>
      <c r="X3196" s="1">
        <f>ROUNDDOWN((Table2[[#This Row],[Time]]/60-Table2[[#This Row],[Time2]])*60,0)</f>
        <v>3</v>
      </c>
      <c r="Y3196" s="1">
        <f>IF(Table2[[#This Row],[Time2]]&lt;10,0&amp;Table2[[#This Row],[Time2]],Table2[[#This Row],[Time2]])</f>
        <v>19</v>
      </c>
      <c r="Z3196" s="1" t="str">
        <f>IF(Table2[[#This Row],[Time3]]&lt;10,0&amp;Table2[[#This Row],[Time3]],Table2[[#This Row],[Time3]])</f>
        <v>03</v>
      </c>
      <c r="AA3196" s="2" t="str">
        <f>Table2[[#This Row],[Time4]]&amp;":"&amp;Table2[[#This Row],[Time5]]</f>
        <v>19:03</v>
      </c>
      <c r="AB3196" s="1" t="str" cm="1">
        <f t="array" ref="AB3196">IFERROR(IF(Table2[[#This Row],[code]]="","",_xlfn.IFS(AND(Table2[[#This Row],[code]]&lt;400,Table2[[#This Row],[code]]&lt;&gt;""),2,Table2[[#This Row],[code]]&gt;500,4)),"")</f>
        <v/>
      </c>
      <c r="AC3196" s="1" t="str">
        <f>IF(Table2[[#This Row],[Event]]="Penalty",Table2[[#This Row],[number]],IF(Table2[[#This Row],[Event]]="Time-Out",401,""))</f>
        <v/>
      </c>
      <c r="AD3196" s="1">
        <f>ROW(A3195)</f>
        <v>3195</v>
      </c>
      <c r="AE3196" s="1">
        <f>COUNTIFS(Table2[GameID],Table2[[#This Row],[GameID]],Table2[Column1],"&lt;="&amp;Table2[[#This Row],[Column1]])-1</f>
        <v>3</v>
      </c>
    </row>
    <row r="3197" spans="1:31" x14ac:dyDescent="0.45">
      <c r="A3197" t="s">
        <v>16</v>
      </c>
      <c r="B3197" t="str">
        <f>_xlfn.TEXTBEFORE(Table2[[#This Row],[Kamp]]," - ")</f>
        <v>Benløse IF</v>
      </c>
      <c r="C3197" t="str">
        <f>_xlfn.TEXTAFTER(Table2[[#This Row],[Kamp]],"- ")</f>
        <v>Rødovre FC</v>
      </c>
      <c r="D3197">
        <v>45255</v>
      </c>
      <c r="E3197">
        <v>76822</v>
      </c>
      <c r="F3197">
        <v>20232024</v>
      </c>
      <c r="G3197" t="s">
        <v>17</v>
      </c>
      <c r="H3197" t="s">
        <v>658</v>
      </c>
      <c r="I3197" t="s">
        <v>678</v>
      </c>
      <c r="J3197">
        <v>2</v>
      </c>
      <c r="K3197">
        <v>31137</v>
      </c>
      <c r="L3197">
        <v>1</v>
      </c>
      <c r="M3197" t="s">
        <v>630</v>
      </c>
      <c r="N3197" t="s">
        <v>36</v>
      </c>
      <c r="O3197" t="s">
        <v>469</v>
      </c>
      <c r="P3197">
        <v>87</v>
      </c>
      <c r="Q3197">
        <v>88</v>
      </c>
      <c r="R3197">
        <f>SUMIFS(Table2[number],Table2[Event],"Goal",Table2[H/U],"HOME",Table2[GameID],Table2[[#This Row],[GameID]],Table2[GameTime],"&lt;="&amp;Table2[[#This Row],[GameTime]])</f>
        <v>5</v>
      </c>
      <c r="S3197">
        <f>SUMIFS(Table2[number],Table2[Event],"Goal",Table2[H/U],"AWAY",Table2[GameID],Table2[[#This Row],[GameID]],Table2[GameTime],"&lt;="&amp;Table2[[#This Row],[GameTime]])</f>
        <v>0</v>
      </c>
      <c r="T3197" t="str">
        <f>IF(Table2[[#This Row],[Event]]="Goal",Table2[[#This Row],[Hscore]]&amp;"-"&amp;Table2[[#This Row],[Uscore]],"")</f>
        <v>5-0</v>
      </c>
      <c r="U3197">
        <v>1592</v>
      </c>
      <c r="V3197" s="1">
        <f>Table2[[#This Row],[GameTime]]-(Table2[[#This Row],[period]]-1)*1200</f>
        <v>392</v>
      </c>
      <c r="W3197" s="1">
        <f>ROUNDDOWN(Table2[[#This Row],[Time]]/60,0)</f>
        <v>6</v>
      </c>
      <c r="X3197" s="1">
        <f>ROUNDDOWN((Table2[[#This Row],[Time]]/60-Table2[[#This Row],[Time2]])*60,0)</f>
        <v>32</v>
      </c>
      <c r="Y3197" s="1" t="str">
        <f>IF(Table2[[#This Row],[Time2]]&lt;10,0&amp;Table2[[#This Row],[Time2]],Table2[[#This Row],[Time2]])</f>
        <v>06</v>
      </c>
      <c r="Z3197" s="1">
        <f>IF(Table2[[#This Row],[Time3]]&lt;10,0&amp;Table2[[#This Row],[Time3]],Table2[[#This Row],[Time3]])</f>
        <v>32</v>
      </c>
      <c r="AA3197" s="2" t="str">
        <f>Table2[[#This Row],[Time4]]&amp;":"&amp;Table2[[#This Row],[Time5]]</f>
        <v>06:32</v>
      </c>
      <c r="AB3197" s="1" t="str" cm="1">
        <f t="array" ref="AB3197">IFERROR(IF(Table2[[#This Row],[code]]="","",_xlfn.IFS(AND(Table2[[#This Row],[code]]&lt;400,Table2[[#This Row],[code]]&lt;&gt;""),2,Table2[[#This Row],[code]]&gt;500,4)),"")</f>
        <v/>
      </c>
      <c r="AC3197" s="1" t="str">
        <f>IF(Table2[[#This Row],[Event]]="Penalty",Table2[[#This Row],[number]],IF(Table2[[#This Row],[Event]]="Time-Out",401,""))</f>
        <v/>
      </c>
      <c r="AD3197" s="1">
        <f>ROW(A3196)</f>
        <v>3196</v>
      </c>
      <c r="AE3197" s="1">
        <f>COUNTIFS(Table2[GameID],Table2[[#This Row],[GameID]],Table2[Column1],"&lt;="&amp;Table2[[#This Row],[Column1]])-1</f>
        <v>4</v>
      </c>
    </row>
    <row r="3198" spans="1:31" x14ac:dyDescent="0.45">
      <c r="A3198" t="s">
        <v>16</v>
      </c>
      <c r="B3198" t="str">
        <f>_xlfn.TEXTBEFORE(Table2[[#This Row],[Kamp]]," - ")</f>
        <v>Benløse IF</v>
      </c>
      <c r="C3198" t="str">
        <f>_xlfn.TEXTAFTER(Table2[[#This Row],[Kamp]],"- ")</f>
        <v>Rødovre FC</v>
      </c>
      <c r="D3198">
        <v>45255</v>
      </c>
      <c r="E3198">
        <v>76822</v>
      </c>
      <c r="F3198">
        <v>20232024</v>
      </c>
      <c r="G3198" t="s">
        <v>17</v>
      </c>
      <c r="H3198" t="s">
        <v>658</v>
      </c>
      <c r="I3198" t="s">
        <v>677</v>
      </c>
      <c r="J3198">
        <v>2</v>
      </c>
      <c r="K3198">
        <v>31137</v>
      </c>
      <c r="L3198">
        <v>1</v>
      </c>
      <c r="M3198" t="s">
        <v>630</v>
      </c>
      <c r="N3198" t="s">
        <v>634</v>
      </c>
      <c r="O3198" t="s">
        <v>634</v>
      </c>
      <c r="P3198" t="s">
        <v>634</v>
      </c>
      <c r="Q3198" t="s">
        <v>634</v>
      </c>
      <c r="R3198">
        <f>SUMIFS(Table2[number],Table2[Event],"Goal",Table2[H/U],"HOME",Table2[GameID],Table2[[#This Row],[GameID]],Table2[GameTime],"&lt;="&amp;Table2[[#This Row],[GameTime]])</f>
        <v>5</v>
      </c>
      <c r="S3198">
        <f>SUMIFS(Table2[number],Table2[Event],"Goal",Table2[H/U],"AWAY",Table2[GameID],Table2[[#This Row],[GameID]],Table2[GameTime],"&lt;="&amp;Table2[[#This Row],[GameTime]])</f>
        <v>1</v>
      </c>
      <c r="T3198" t="str">
        <f>IF(Table2[[#This Row],[Event]]="Goal",Table2[[#This Row],[Hscore]]&amp;"-"&amp;Table2[[#This Row],[Uscore]],"")</f>
        <v>5-1</v>
      </c>
      <c r="U3198">
        <v>1911</v>
      </c>
      <c r="V3198" s="1">
        <f>Table2[[#This Row],[GameTime]]-(Table2[[#This Row],[period]]-1)*1200</f>
        <v>711</v>
      </c>
      <c r="W3198" s="1">
        <f>ROUNDDOWN(Table2[[#This Row],[Time]]/60,0)</f>
        <v>11</v>
      </c>
      <c r="X3198" s="1">
        <f>ROUNDDOWN((Table2[[#This Row],[Time]]/60-Table2[[#This Row],[Time2]])*60,0)</f>
        <v>51</v>
      </c>
      <c r="Y3198" s="1">
        <f>IF(Table2[[#This Row],[Time2]]&lt;10,0&amp;Table2[[#This Row],[Time2]],Table2[[#This Row],[Time2]])</f>
        <v>11</v>
      </c>
      <c r="Z3198" s="1">
        <f>IF(Table2[[#This Row],[Time3]]&lt;10,0&amp;Table2[[#This Row],[Time3]],Table2[[#This Row],[Time3]])</f>
        <v>51</v>
      </c>
      <c r="AA3198" s="2" t="str">
        <f>Table2[[#This Row],[Time4]]&amp;":"&amp;Table2[[#This Row],[Time5]]</f>
        <v>11:51</v>
      </c>
      <c r="AB3198" s="1" t="str" cm="1">
        <f t="array" ref="AB3198">IFERROR(IF(Table2[[#This Row],[code]]="","",_xlfn.IFS(AND(Table2[[#This Row],[code]]&lt;400,Table2[[#This Row],[code]]&lt;&gt;""),2,Table2[[#This Row],[code]]&gt;500,4)),"")</f>
        <v/>
      </c>
      <c r="AC3198" s="1" t="str">
        <f>IF(Table2[[#This Row],[Event]]="Penalty",Table2[[#This Row],[number]],IF(Table2[[#This Row],[Event]]="Time-Out",401,""))</f>
        <v/>
      </c>
      <c r="AD3198" s="1">
        <f>ROW(A3197)</f>
        <v>3197</v>
      </c>
      <c r="AE3198" s="1">
        <f>COUNTIFS(Table2[GameID],Table2[[#This Row],[GameID]],Table2[Column1],"&lt;="&amp;Table2[[#This Row],[Column1]])-1</f>
        <v>5</v>
      </c>
    </row>
    <row r="3199" spans="1:31" x14ac:dyDescent="0.45">
      <c r="A3199" t="s">
        <v>16</v>
      </c>
      <c r="B3199" t="str">
        <f>_xlfn.TEXTBEFORE(Table2[[#This Row],[Kamp]]," - ")</f>
        <v>Benløse IF</v>
      </c>
      <c r="C3199" t="str">
        <f>_xlfn.TEXTAFTER(Table2[[#This Row],[Kamp]],"- ")</f>
        <v>Rødovre FC</v>
      </c>
      <c r="D3199">
        <v>45255</v>
      </c>
      <c r="E3199">
        <v>76822</v>
      </c>
      <c r="F3199">
        <v>20232024</v>
      </c>
      <c r="G3199" t="s">
        <v>17</v>
      </c>
      <c r="H3199" t="s">
        <v>665</v>
      </c>
      <c r="I3199" t="s">
        <v>677</v>
      </c>
      <c r="J3199">
        <v>3</v>
      </c>
      <c r="K3199">
        <v>31139</v>
      </c>
      <c r="L3199">
        <v>201</v>
      </c>
      <c r="M3199" t="s">
        <v>631</v>
      </c>
      <c r="N3199" t="s">
        <v>538</v>
      </c>
      <c r="O3199" t="s">
        <v>634</v>
      </c>
      <c r="P3199">
        <v>89</v>
      </c>
      <c r="Q3199" t="s">
        <v>634</v>
      </c>
      <c r="R3199">
        <f>SUMIFS(Table2[number],Table2[Event],"Goal",Table2[H/U],"HOME",Table2[GameID],Table2[[#This Row],[GameID]],Table2[GameTime],"&lt;="&amp;Table2[[#This Row],[GameTime]])</f>
        <v>5</v>
      </c>
      <c r="S3199">
        <f>SUMIFS(Table2[number],Table2[Event],"Goal",Table2[H/U],"AWAY",Table2[GameID],Table2[[#This Row],[GameID]],Table2[GameTime],"&lt;="&amp;Table2[[#This Row],[GameTime]])</f>
        <v>1</v>
      </c>
      <c r="T3199" t="str">
        <f>IF(Table2[[#This Row],[Event]]="Goal",Table2[[#This Row],[Hscore]]&amp;"-"&amp;Table2[[#This Row],[Uscore]],"")</f>
        <v/>
      </c>
      <c r="U3199">
        <v>2650</v>
      </c>
      <c r="V3199" s="1">
        <f>Table2[[#This Row],[GameTime]]-(Table2[[#This Row],[period]]-1)*1200</f>
        <v>250</v>
      </c>
      <c r="W3199" s="1">
        <f>ROUNDDOWN(Table2[[#This Row],[Time]]/60,0)</f>
        <v>4</v>
      </c>
      <c r="X3199" s="1">
        <f>ROUNDDOWN((Table2[[#This Row],[Time]]/60-Table2[[#This Row],[Time2]])*60,0)</f>
        <v>10</v>
      </c>
      <c r="Y3199" s="1" t="str">
        <f>IF(Table2[[#This Row],[Time2]]&lt;10,0&amp;Table2[[#This Row],[Time2]],Table2[[#This Row],[Time2]])</f>
        <v>04</v>
      </c>
      <c r="Z3199" s="1">
        <f>IF(Table2[[#This Row],[Time3]]&lt;10,0&amp;Table2[[#This Row],[Time3]],Table2[[#This Row],[Time3]])</f>
        <v>10</v>
      </c>
      <c r="AA3199" s="2" t="str">
        <f>Table2[[#This Row],[Time4]]&amp;":"&amp;Table2[[#This Row],[Time5]]</f>
        <v>04:10</v>
      </c>
      <c r="AB3199" s="1" cm="1">
        <f t="array" ref="AB3199">IFERROR(IF(Table2[[#This Row],[code]]="","",_xlfn.IFS(AND(Table2[[#This Row],[code]]&lt;400,Table2[[#This Row],[code]]&lt;&gt;""),2,Table2[[#This Row],[code]]&gt;500,4)),"")</f>
        <v>2</v>
      </c>
      <c r="AC3199" s="1">
        <f>IF(Table2[[#This Row],[Event]]="Penalty",Table2[[#This Row],[number]],IF(Table2[[#This Row],[Event]]="Time-Out",401,""))</f>
        <v>201</v>
      </c>
      <c r="AD3199" s="1">
        <f>ROW(A3198)</f>
        <v>3198</v>
      </c>
      <c r="AE3199" s="1">
        <f>COUNTIFS(Table2[GameID],Table2[[#This Row],[GameID]],Table2[Column1],"&lt;="&amp;Table2[[#This Row],[Column1]])-1</f>
        <v>6</v>
      </c>
    </row>
    <row r="3200" spans="1:31" x14ac:dyDescent="0.45">
      <c r="A3200" t="s">
        <v>16</v>
      </c>
      <c r="B3200" t="str">
        <f>_xlfn.TEXTBEFORE(Table2[[#This Row],[Kamp]]," - ")</f>
        <v>Benløse IF</v>
      </c>
      <c r="C3200" t="str">
        <f>_xlfn.TEXTAFTER(Table2[[#This Row],[Kamp]],"- ")</f>
        <v>Rødovre FC</v>
      </c>
      <c r="D3200">
        <v>45255</v>
      </c>
      <c r="E3200">
        <v>76822</v>
      </c>
      <c r="F3200">
        <v>20232024</v>
      </c>
      <c r="G3200" t="s">
        <v>17</v>
      </c>
      <c r="H3200" t="s">
        <v>658</v>
      </c>
      <c r="I3200" t="s">
        <v>678</v>
      </c>
      <c r="J3200">
        <v>3</v>
      </c>
      <c r="K3200">
        <v>31137</v>
      </c>
      <c r="L3200">
        <v>1</v>
      </c>
      <c r="M3200" t="s">
        <v>630</v>
      </c>
      <c r="N3200" t="s">
        <v>24</v>
      </c>
      <c r="O3200" t="s">
        <v>192</v>
      </c>
      <c r="P3200">
        <v>12</v>
      </c>
      <c r="Q3200">
        <v>32</v>
      </c>
      <c r="R3200">
        <f>SUMIFS(Table2[number],Table2[Event],"Goal",Table2[H/U],"HOME",Table2[GameID],Table2[[#This Row],[GameID]],Table2[GameTime],"&lt;="&amp;Table2[[#This Row],[GameTime]])</f>
        <v>6</v>
      </c>
      <c r="S3200">
        <f>SUMIFS(Table2[number],Table2[Event],"Goal",Table2[H/U],"AWAY",Table2[GameID],Table2[[#This Row],[GameID]],Table2[GameTime],"&lt;="&amp;Table2[[#This Row],[GameTime]])</f>
        <v>1</v>
      </c>
      <c r="T3200" t="str">
        <f>IF(Table2[[#This Row],[Event]]="Goal",Table2[[#This Row],[Hscore]]&amp;"-"&amp;Table2[[#This Row],[Uscore]],"")</f>
        <v>6-1</v>
      </c>
      <c r="U3200">
        <v>2887</v>
      </c>
      <c r="V3200" s="1">
        <f>Table2[[#This Row],[GameTime]]-(Table2[[#This Row],[period]]-1)*1200</f>
        <v>487</v>
      </c>
      <c r="W3200" s="1">
        <f>ROUNDDOWN(Table2[[#This Row],[Time]]/60,0)</f>
        <v>8</v>
      </c>
      <c r="X3200" s="1">
        <f>ROUNDDOWN((Table2[[#This Row],[Time]]/60-Table2[[#This Row],[Time2]])*60,0)</f>
        <v>7</v>
      </c>
      <c r="Y3200" s="1" t="str">
        <f>IF(Table2[[#This Row],[Time2]]&lt;10,0&amp;Table2[[#This Row],[Time2]],Table2[[#This Row],[Time2]])</f>
        <v>08</v>
      </c>
      <c r="Z3200" s="1" t="str">
        <f>IF(Table2[[#This Row],[Time3]]&lt;10,0&amp;Table2[[#This Row],[Time3]],Table2[[#This Row],[Time3]])</f>
        <v>07</v>
      </c>
      <c r="AA3200" s="2" t="str">
        <f>Table2[[#This Row],[Time4]]&amp;":"&amp;Table2[[#This Row],[Time5]]</f>
        <v>08:07</v>
      </c>
      <c r="AB3200" s="1" t="str" cm="1">
        <f t="array" ref="AB3200">IFERROR(IF(Table2[[#This Row],[code]]="","",_xlfn.IFS(AND(Table2[[#This Row],[code]]&lt;400,Table2[[#This Row],[code]]&lt;&gt;""),2,Table2[[#This Row],[code]]&gt;500,4)),"")</f>
        <v/>
      </c>
      <c r="AC3200" s="1" t="str">
        <f>IF(Table2[[#This Row],[Event]]="Penalty",Table2[[#This Row],[number]],IF(Table2[[#This Row],[Event]]="Time-Out",401,""))</f>
        <v/>
      </c>
      <c r="AD3200" s="1">
        <f>ROW(A3199)</f>
        <v>3199</v>
      </c>
      <c r="AE3200" s="1">
        <f>COUNTIFS(Table2[GameID],Table2[[#This Row],[GameID]],Table2[Column1],"&lt;="&amp;Table2[[#This Row],[Column1]])-1</f>
        <v>7</v>
      </c>
    </row>
    <row r="3201" spans="1:31" x14ac:dyDescent="0.45">
      <c r="A3201" t="s">
        <v>16</v>
      </c>
      <c r="B3201" t="str">
        <f>_xlfn.TEXTBEFORE(Table2[[#This Row],[Kamp]]," - ")</f>
        <v>Benløse IF</v>
      </c>
      <c r="C3201" t="str">
        <f>_xlfn.TEXTAFTER(Table2[[#This Row],[Kamp]],"- ")</f>
        <v>Rødovre FC</v>
      </c>
      <c r="D3201">
        <v>45255</v>
      </c>
      <c r="E3201">
        <v>76822</v>
      </c>
      <c r="F3201">
        <v>20232024</v>
      </c>
      <c r="G3201" t="s">
        <v>17</v>
      </c>
      <c r="H3201" t="s">
        <v>658</v>
      </c>
      <c r="I3201" t="s">
        <v>678</v>
      </c>
      <c r="J3201">
        <v>3</v>
      </c>
      <c r="K3201">
        <v>31137</v>
      </c>
      <c r="L3201">
        <v>1</v>
      </c>
      <c r="M3201" t="s">
        <v>630</v>
      </c>
      <c r="N3201" t="s">
        <v>469</v>
      </c>
      <c r="O3201" t="s">
        <v>36</v>
      </c>
      <c r="P3201">
        <v>88</v>
      </c>
      <c r="Q3201">
        <v>87</v>
      </c>
      <c r="R3201">
        <f>SUMIFS(Table2[number],Table2[Event],"Goal",Table2[H/U],"HOME",Table2[GameID],Table2[[#This Row],[GameID]],Table2[GameTime],"&lt;="&amp;Table2[[#This Row],[GameTime]])</f>
        <v>7</v>
      </c>
      <c r="S3201">
        <f>SUMIFS(Table2[number],Table2[Event],"Goal",Table2[H/U],"AWAY",Table2[GameID],Table2[[#This Row],[GameID]],Table2[GameTime],"&lt;="&amp;Table2[[#This Row],[GameTime]])</f>
        <v>1</v>
      </c>
      <c r="T3201" t="str">
        <f>IF(Table2[[#This Row],[Event]]="Goal",Table2[[#This Row],[Hscore]]&amp;"-"&amp;Table2[[#This Row],[Uscore]],"")</f>
        <v>7-1</v>
      </c>
      <c r="U3201">
        <v>3104</v>
      </c>
      <c r="V3201" s="1">
        <f>Table2[[#This Row],[GameTime]]-(Table2[[#This Row],[period]]-1)*1200</f>
        <v>704</v>
      </c>
      <c r="W3201" s="1">
        <f>ROUNDDOWN(Table2[[#This Row],[Time]]/60,0)</f>
        <v>11</v>
      </c>
      <c r="X3201" s="1">
        <f>ROUNDDOWN((Table2[[#This Row],[Time]]/60-Table2[[#This Row],[Time2]])*60,0)</f>
        <v>44</v>
      </c>
      <c r="Y3201" s="1">
        <f>IF(Table2[[#This Row],[Time2]]&lt;10,0&amp;Table2[[#This Row],[Time2]],Table2[[#This Row],[Time2]])</f>
        <v>11</v>
      </c>
      <c r="Z3201" s="1">
        <f>IF(Table2[[#This Row],[Time3]]&lt;10,0&amp;Table2[[#This Row],[Time3]],Table2[[#This Row],[Time3]])</f>
        <v>44</v>
      </c>
      <c r="AA3201" s="2" t="str">
        <f>Table2[[#This Row],[Time4]]&amp;":"&amp;Table2[[#This Row],[Time5]]</f>
        <v>11:44</v>
      </c>
      <c r="AB3201" s="1" t="str" cm="1">
        <f t="array" ref="AB3201">IFERROR(IF(Table2[[#This Row],[code]]="","",_xlfn.IFS(AND(Table2[[#This Row],[code]]&lt;400,Table2[[#This Row],[code]]&lt;&gt;""),2,Table2[[#This Row],[code]]&gt;500,4)),"")</f>
        <v/>
      </c>
      <c r="AC3201" s="1" t="str">
        <f>IF(Table2[[#This Row],[Event]]="Penalty",Table2[[#This Row],[number]],IF(Table2[[#This Row],[Event]]="Time-Out",401,""))</f>
        <v/>
      </c>
      <c r="AD3201" s="1">
        <f>ROW(A3200)</f>
        <v>3200</v>
      </c>
      <c r="AE3201" s="1">
        <f>COUNTIFS(Table2[GameID],Table2[[#This Row],[GameID]],Table2[Column1],"&lt;="&amp;Table2[[#This Row],[Column1]])-1</f>
        <v>8</v>
      </c>
    </row>
    <row r="3202" spans="1:31" x14ac:dyDescent="0.45">
      <c r="A3202" t="s">
        <v>16</v>
      </c>
      <c r="B3202" t="str">
        <f>_xlfn.TEXTBEFORE(Table2[[#This Row],[Kamp]]," - ")</f>
        <v>Benløse IF</v>
      </c>
      <c r="C3202" t="str">
        <f>_xlfn.TEXTAFTER(Table2[[#This Row],[Kamp]],"- ")</f>
        <v>Rødovre FC</v>
      </c>
      <c r="D3202">
        <v>45255</v>
      </c>
      <c r="E3202">
        <v>76822</v>
      </c>
      <c r="F3202">
        <v>20232024</v>
      </c>
      <c r="G3202" t="s">
        <v>17</v>
      </c>
      <c r="H3202" t="s">
        <v>665</v>
      </c>
      <c r="I3202" t="s">
        <v>677</v>
      </c>
      <c r="J3202">
        <v>3</v>
      </c>
      <c r="K3202">
        <v>31139</v>
      </c>
      <c r="L3202">
        <v>201</v>
      </c>
      <c r="M3202" t="s">
        <v>631</v>
      </c>
      <c r="N3202" t="s">
        <v>538</v>
      </c>
      <c r="O3202" t="s">
        <v>634</v>
      </c>
      <c r="P3202">
        <v>89</v>
      </c>
      <c r="Q3202" t="s">
        <v>634</v>
      </c>
      <c r="R3202">
        <f>SUMIFS(Table2[number],Table2[Event],"Goal",Table2[H/U],"HOME",Table2[GameID],Table2[[#This Row],[GameID]],Table2[GameTime],"&lt;="&amp;Table2[[#This Row],[GameTime]])</f>
        <v>7</v>
      </c>
      <c r="S3202">
        <f>SUMIFS(Table2[number],Table2[Event],"Goal",Table2[H/U],"AWAY",Table2[GameID],Table2[[#This Row],[GameID]],Table2[GameTime],"&lt;="&amp;Table2[[#This Row],[GameTime]])</f>
        <v>1</v>
      </c>
      <c r="T3202" t="str">
        <f>IF(Table2[[#This Row],[Event]]="Goal",Table2[[#This Row],[Hscore]]&amp;"-"&amp;Table2[[#This Row],[Uscore]],"")</f>
        <v/>
      </c>
      <c r="U3202">
        <v>3430</v>
      </c>
      <c r="V3202" s="1">
        <f>Table2[[#This Row],[GameTime]]-(Table2[[#This Row],[period]]-1)*1200</f>
        <v>1030</v>
      </c>
      <c r="W3202" s="1">
        <f>ROUNDDOWN(Table2[[#This Row],[Time]]/60,0)</f>
        <v>17</v>
      </c>
      <c r="X3202" s="1">
        <f>ROUNDDOWN((Table2[[#This Row],[Time]]/60-Table2[[#This Row],[Time2]])*60,0)</f>
        <v>10</v>
      </c>
      <c r="Y3202" s="1">
        <f>IF(Table2[[#This Row],[Time2]]&lt;10,0&amp;Table2[[#This Row],[Time2]],Table2[[#This Row],[Time2]])</f>
        <v>17</v>
      </c>
      <c r="Z3202" s="1">
        <f>IF(Table2[[#This Row],[Time3]]&lt;10,0&amp;Table2[[#This Row],[Time3]],Table2[[#This Row],[Time3]])</f>
        <v>10</v>
      </c>
      <c r="AA3202" s="2" t="str">
        <f>Table2[[#This Row],[Time4]]&amp;":"&amp;Table2[[#This Row],[Time5]]</f>
        <v>17:10</v>
      </c>
      <c r="AB3202" s="1" cm="1">
        <f t="array" ref="AB3202">IFERROR(IF(Table2[[#This Row],[code]]="","",_xlfn.IFS(AND(Table2[[#This Row],[code]]&lt;400,Table2[[#This Row],[code]]&lt;&gt;""),2,Table2[[#This Row],[code]]&gt;500,4)),"")</f>
        <v>2</v>
      </c>
      <c r="AC3202" s="1">
        <f>IF(Table2[[#This Row],[Event]]="Penalty",Table2[[#This Row],[number]],IF(Table2[[#This Row],[Event]]="Time-Out",401,""))</f>
        <v>201</v>
      </c>
      <c r="AD3202" s="1">
        <f>ROW(A3201)</f>
        <v>3201</v>
      </c>
      <c r="AE3202" s="1">
        <f>COUNTIFS(Table2[GameID],Table2[[#This Row],[GameID]],Table2[Column1],"&lt;="&amp;Table2[[#This Row],[Column1]])-1</f>
        <v>9</v>
      </c>
    </row>
    <row r="3203" spans="1:31" x14ac:dyDescent="0.45">
      <c r="A3203" t="s">
        <v>337</v>
      </c>
      <c r="B3203" t="str">
        <f>_xlfn.TEXTBEFORE(Table2[[#This Row],[Kamp]]," - ")</f>
        <v>RungstedHørsholm</v>
      </c>
      <c r="C3203" t="str">
        <f>_xlfn.TEXTAFTER(Table2[[#This Row],[Kamp]],"- ")</f>
        <v>Copenhagen FC</v>
      </c>
      <c r="D3203">
        <v>45256</v>
      </c>
      <c r="E3203">
        <v>76823</v>
      </c>
      <c r="F3203">
        <v>20232024</v>
      </c>
      <c r="G3203" t="s">
        <v>17</v>
      </c>
      <c r="H3203" t="s">
        <v>667</v>
      </c>
      <c r="I3203" t="s">
        <v>677</v>
      </c>
      <c r="J3203">
        <v>1</v>
      </c>
      <c r="K3203">
        <v>31140</v>
      </c>
      <c r="L3203">
        <v>1</v>
      </c>
      <c r="M3203" t="s">
        <v>630</v>
      </c>
      <c r="N3203" t="s">
        <v>398</v>
      </c>
      <c r="O3203" t="s">
        <v>247</v>
      </c>
      <c r="P3203">
        <v>5</v>
      </c>
      <c r="Q3203">
        <v>27</v>
      </c>
      <c r="R3203">
        <f>SUMIFS(Table2[number],Table2[Event],"Goal",Table2[H/U],"HOME",Table2[GameID],Table2[[#This Row],[GameID]],Table2[GameTime],"&lt;="&amp;Table2[[#This Row],[GameTime]])</f>
        <v>0</v>
      </c>
      <c r="S3203">
        <f>SUMIFS(Table2[number],Table2[Event],"Goal",Table2[H/U],"AWAY",Table2[GameID],Table2[[#This Row],[GameID]],Table2[GameTime],"&lt;="&amp;Table2[[#This Row],[GameTime]])</f>
        <v>1</v>
      </c>
      <c r="T3203" t="str">
        <f>IF(Table2[[#This Row],[Event]]="Goal",Table2[[#This Row],[Hscore]]&amp;"-"&amp;Table2[[#This Row],[Uscore]],"")</f>
        <v>0-1</v>
      </c>
      <c r="U3203">
        <v>170</v>
      </c>
      <c r="V3203" s="1">
        <f>Table2[[#This Row],[GameTime]]-(Table2[[#This Row],[period]]-1)*1200</f>
        <v>170</v>
      </c>
      <c r="W3203" s="1">
        <f>ROUNDDOWN(Table2[[#This Row],[Time]]/60,0)</f>
        <v>2</v>
      </c>
      <c r="X3203" s="1">
        <f>ROUNDDOWN((Table2[[#This Row],[Time]]/60-Table2[[#This Row],[Time2]])*60,0)</f>
        <v>50</v>
      </c>
      <c r="Y3203" s="1" t="str">
        <f>IF(Table2[[#This Row],[Time2]]&lt;10,0&amp;Table2[[#This Row],[Time2]],Table2[[#This Row],[Time2]])</f>
        <v>02</v>
      </c>
      <c r="Z3203" s="1">
        <f>IF(Table2[[#This Row],[Time3]]&lt;10,0&amp;Table2[[#This Row],[Time3]],Table2[[#This Row],[Time3]])</f>
        <v>50</v>
      </c>
      <c r="AA3203" s="2" t="str">
        <f>Table2[[#This Row],[Time4]]&amp;":"&amp;Table2[[#This Row],[Time5]]</f>
        <v>02:50</v>
      </c>
      <c r="AB3203" s="1" t="str" cm="1">
        <f t="array" ref="AB3203">IFERROR(IF(Table2[[#This Row],[code]]="","",_xlfn.IFS(AND(Table2[[#This Row],[code]]&lt;400,Table2[[#This Row],[code]]&lt;&gt;""),2,Table2[[#This Row],[code]]&gt;500,4)),"")</f>
        <v/>
      </c>
      <c r="AC3203" s="1" t="str">
        <f>IF(Table2[[#This Row],[Event]]="Penalty",Table2[[#This Row],[number]],IF(Table2[[#This Row],[Event]]="Time-Out",401,""))</f>
        <v/>
      </c>
      <c r="AD3203" s="1">
        <f>ROW(A3202)</f>
        <v>3202</v>
      </c>
      <c r="AE3203" s="1">
        <f>COUNTIFS(Table2[GameID],Table2[[#This Row],[GameID]],Table2[Column1],"&lt;="&amp;Table2[[#This Row],[Column1]])-1</f>
        <v>0</v>
      </c>
    </row>
    <row r="3204" spans="1:31" x14ac:dyDescent="0.45">
      <c r="A3204" t="s">
        <v>337</v>
      </c>
      <c r="B3204" t="str">
        <f>_xlfn.TEXTBEFORE(Table2[[#This Row],[Kamp]]," - ")</f>
        <v>RungstedHørsholm</v>
      </c>
      <c r="C3204" t="str">
        <f>_xlfn.TEXTAFTER(Table2[[#This Row],[Kamp]],"- ")</f>
        <v>Copenhagen FC</v>
      </c>
      <c r="D3204">
        <v>45256</v>
      </c>
      <c r="E3204">
        <v>76823</v>
      </c>
      <c r="F3204">
        <v>20232024</v>
      </c>
      <c r="G3204" t="s">
        <v>17</v>
      </c>
      <c r="H3204" t="s">
        <v>667</v>
      </c>
      <c r="I3204" t="s">
        <v>677</v>
      </c>
      <c r="J3204">
        <v>1</v>
      </c>
      <c r="K3204">
        <v>31140</v>
      </c>
      <c r="L3204">
        <v>1</v>
      </c>
      <c r="M3204" t="s">
        <v>630</v>
      </c>
      <c r="N3204" t="s">
        <v>240</v>
      </c>
      <c r="O3204" t="s">
        <v>244</v>
      </c>
      <c r="P3204">
        <v>3</v>
      </c>
      <c r="Q3204">
        <v>11</v>
      </c>
      <c r="R3204">
        <f>SUMIFS(Table2[number],Table2[Event],"Goal",Table2[H/U],"HOME",Table2[GameID],Table2[[#This Row],[GameID]],Table2[GameTime],"&lt;="&amp;Table2[[#This Row],[GameTime]])</f>
        <v>0</v>
      </c>
      <c r="S3204">
        <f>SUMIFS(Table2[number],Table2[Event],"Goal",Table2[H/U],"AWAY",Table2[GameID],Table2[[#This Row],[GameID]],Table2[GameTime],"&lt;="&amp;Table2[[#This Row],[GameTime]])</f>
        <v>2</v>
      </c>
      <c r="T3204" t="str">
        <f>IF(Table2[[#This Row],[Event]]="Goal",Table2[[#This Row],[Hscore]]&amp;"-"&amp;Table2[[#This Row],[Uscore]],"")</f>
        <v>0-2</v>
      </c>
      <c r="U3204">
        <v>583</v>
      </c>
      <c r="V3204" s="1">
        <f>Table2[[#This Row],[GameTime]]-(Table2[[#This Row],[period]]-1)*1200</f>
        <v>583</v>
      </c>
      <c r="W3204" s="1">
        <f>ROUNDDOWN(Table2[[#This Row],[Time]]/60,0)</f>
        <v>9</v>
      </c>
      <c r="X3204" s="1">
        <f>ROUNDDOWN((Table2[[#This Row],[Time]]/60-Table2[[#This Row],[Time2]])*60,0)</f>
        <v>43</v>
      </c>
      <c r="Y3204" s="1" t="str">
        <f>IF(Table2[[#This Row],[Time2]]&lt;10,0&amp;Table2[[#This Row],[Time2]],Table2[[#This Row],[Time2]])</f>
        <v>09</v>
      </c>
      <c r="Z3204" s="1">
        <f>IF(Table2[[#This Row],[Time3]]&lt;10,0&amp;Table2[[#This Row],[Time3]],Table2[[#This Row],[Time3]])</f>
        <v>43</v>
      </c>
      <c r="AA3204" s="2" t="str">
        <f>Table2[[#This Row],[Time4]]&amp;":"&amp;Table2[[#This Row],[Time5]]</f>
        <v>09:43</v>
      </c>
      <c r="AB3204" s="1" t="str" cm="1">
        <f t="array" ref="AB3204">IFERROR(IF(Table2[[#This Row],[code]]="","",_xlfn.IFS(AND(Table2[[#This Row],[code]]&lt;400,Table2[[#This Row],[code]]&lt;&gt;""),2,Table2[[#This Row],[code]]&gt;500,4)),"")</f>
        <v/>
      </c>
      <c r="AC3204" s="1" t="str">
        <f>IF(Table2[[#This Row],[Event]]="Penalty",Table2[[#This Row],[number]],IF(Table2[[#This Row],[Event]]="Time-Out",401,""))</f>
        <v/>
      </c>
      <c r="AD3204" s="1">
        <f>ROW(A3203)</f>
        <v>3203</v>
      </c>
      <c r="AE3204" s="1">
        <f>COUNTIFS(Table2[GameID],Table2[[#This Row],[GameID]],Table2[Column1],"&lt;="&amp;Table2[[#This Row],[Column1]])-1</f>
        <v>1</v>
      </c>
    </row>
    <row r="3205" spans="1:31" x14ac:dyDescent="0.45">
      <c r="A3205" t="s">
        <v>337</v>
      </c>
      <c r="B3205" t="str">
        <f>_xlfn.TEXTBEFORE(Table2[[#This Row],[Kamp]]," - ")</f>
        <v>RungstedHørsholm</v>
      </c>
      <c r="C3205" t="str">
        <f>_xlfn.TEXTAFTER(Table2[[#This Row],[Kamp]],"- ")</f>
        <v>Copenhagen FC</v>
      </c>
      <c r="D3205">
        <v>45256</v>
      </c>
      <c r="E3205">
        <v>76823</v>
      </c>
      <c r="F3205">
        <v>20232024</v>
      </c>
      <c r="G3205" t="s">
        <v>17</v>
      </c>
      <c r="H3205" t="s">
        <v>662</v>
      </c>
      <c r="I3205" t="s">
        <v>678</v>
      </c>
      <c r="J3205">
        <v>1</v>
      </c>
      <c r="K3205">
        <v>31141</v>
      </c>
      <c r="L3205">
        <v>1</v>
      </c>
      <c r="M3205" t="s">
        <v>630</v>
      </c>
      <c r="N3205" t="s">
        <v>78</v>
      </c>
      <c r="O3205" t="s">
        <v>402</v>
      </c>
      <c r="P3205">
        <v>8</v>
      </c>
      <c r="Q3205">
        <v>84</v>
      </c>
      <c r="R3205">
        <f>SUMIFS(Table2[number],Table2[Event],"Goal",Table2[H/U],"HOME",Table2[GameID],Table2[[#This Row],[GameID]],Table2[GameTime],"&lt;="&amp;Table2[[#This Row],[GameTime]])</f>
        <v>1</v>
      </c>
      <c r="S3205">
        <f>SUMIFS(Table2[number],Table2[Event],"Goal",Table2[H/U],"AWAY",Table2[GameID],Table2[[#This Row],[GameID]],Table2[GameTime],"&lt;="&amp;Table2[[#This Row],[GameTime]])</f>
        <v>2</v>
      </c>
      <c r="T3205" t="str">
        <f>IF(Table2[[#This Row],[Event]]="Goal",Table2[[#This Row],[Hscore]]&amp;"-"&amp;Table2[[#This Row],[Uscore]],"")</f>
        <v>1-2</v>
      </c>
      <c r="U3205">
        <v>860</v>
      </c>
      <c r="V3205" s="1">
        <f>Table2[[#This Row],[GameTime]]-(Table2[[#This Row],[period]]-1)*1200</f>
        <v>860</v>
      </c>
      <c r="W3205" s="1">
        <f>ROUNDDOWN(Table2[[#This Row],[Time]]/60,0)</f>
        <v>14</v>
      </c>
      <c r="X3205" s="1">
        <f>ROUNDDOWN((Table2[[#This Row],[Time]]/60-Table2[[#This Row],[Time2]])*60,0)</f>
        <v>20</v>
      </c>
      <c r="Y3205" s="1">
        <f>IF(Table2[[#This Row],[Time2]]&lt;10,0&amp;Table2[[#This Row],[Time2]],Table2[[#This Row],[Time2]])</f>
        <v>14</v>
      </c>
      <c r="Z3205" s="1">
        <f>IF(Table2[[#This Row],[Time3]]&lt;10,0&amp;Table2[[#This Row],[Time3]],Table2[[#This Row],[Time3]])</f>
        <v>20</v>
      </c>
      <c r="AA3205" s="2" t="str">
        <f>Table2[[#This Row],[Time4]]&amp;":"&amp;Table2[[#This Row],[Time5]]</f>
        <v>14:20</v>
      </c>
      <c r="AB3205" s="1" t="str" cm="1">
        <f t="array" ref="AB3205">IFERROR(IF(Table2[[#This Row],[code]]="","",_xlfn.IFS(AND(Table2[[#This Row],[code]]&lt;400,Table2[[#This Row],[code]]&lt;&gt;""),2,Table2[[#This Row],[code]]&gt;500,4)),"")</f>
        <v/>
      </c>
      <c r="AC3205" s="1" t="str">
        <f>IF(Table2[[#This Row],[Event]]="Penalty",Table2[[#This Row],[number]],IF(Table2[[#This Row],[Event]]="Time-Out",401,""))</f>
        <v/>
      </c>
      <c r="AD3205" s="1">
        <f>ROW(A3204)</f>
        <v>3204</v>
      </c>
      <c r="AE3205" s="1">
        <f>COUNTIFS(Table2[GameID],Table2[[#This Row],[GameID]],Table2[Column1],"&lt;="&amp;Table2[[#This Row],[Column1]])-1</f>
        <v>2</v>
      </c>
    </row>
    <row r="3206" spans="1:31" x14ac:dyDescent="0.45">
      <c r="A3206" t="s">
        <v>337</v>
      </c>
      <c r="B3206" t="str">
        <f>_xlfn.TEXTBEFORE(Table2[[#This Row],[Kamp]]," - ")</f>
        <v>RungstedHørsholm</v>
      </c>
      <c r="C3206" t="str">
        <f>_xlfn.TEXTAFTER(Table2[[#This Row],[Kamp]],"- ")</f>
        <v>Copenhagen FC</v>
      </c>
      <c r="D3206">
        <v>45256</v>
      </c>
      <c r="E3206">
        <v>76823</v>
      </c>
      <c r="F3206">
        <v>20232024</v>
      </c>
      <c r="G3206" t="s">
        <v>17</v>
      </c>
      <c r="H3206" t="s">
        <v>667</v>
      </c>
      <c r="I3206" t="s">
        <v>677</v>
      </c>
      <c r="J3206">
        <v>1</v>
      </c>
      <c r="K3206">
        <v>31140</v>
      </c>
      <c r="L3206">
        <v>1</v>
      </c>
      <c r="M3206" t="s">
        <v>630</v>
      </c>
      <c r="N3206" t="s">
        <v>248</v>
      </c>
      <c r="O3206" t="s">
        <v>249</v>
      </c>
      <c r="P3206">
        <v>31</v>
      </c>
      <c r="Q3206">
        <v>41</v>
      </c>
      <c r="R3206">
        <f>SUMIFS(Table2[number],Table2[Event],"Goal",Table2[H/U],"HOME",Table2[GameID],Table2[[#This Row],[GameID]],Table2[GameTime],"&lt;="&amp;Table2[[#This Row],[GameTime]])</f>
        <v>1</v>
      </c>
      <c r="S3206">
        <f>SUMIFS(Table2[number],Table2[Event],"Goal",Table2[H/U],"AWAY",Table2[GameID],Table2[[#This Row],[GameID]],Table2[GameTime],"&lt;="&amp;Table2[[#This Row],[GameTime]])</f>
        <v>3</v>
      </c>
      <c r="T3206" t="str">
        <f>IF(Table2[[#This Row],[Event]]="Goal",Table2[[#This Row],[Hscore]]&amp;"-"&amp;Table2[[#This Row],[Uscore]],"")</f>
        <v>1-3</v>
      </c>
      <c r="U3206">
        <v>1188</v>
      </c>
      <c r="V3206" s="1">
        <f>Table2[[#This Row],[GameTime]]-(Table2[[#This Row],[period]]-1)*1200</f>
        <v>1188</v>
      </c>
      <c r="W3206" s="1">
        <f>ROUNDDOWN(Table2[[#This Row],[Time]]/60,0)</f>
        <v>19</v>
      </c>
      <c r="X3206" s="1">
        <f>ROUNDDOWN((Table2[[#This Row],[Time]]/60-Table2[[#This Row],[Time2]])*60,0)</f>
        <v>48</v>
      </c>
      <c r="Y3206" s="1">
        <f>IF(Table2[[#This Row],[Time2]]&lt;10,0&amp;Table2[[#This Row],[Time2]],Table2[[#This Row],[Time2]])</f>
        <v>19</v>
      </c>
      <c r="Z3206" s="1">
        <f>IF(Table2[[#This Row],[Time3]]&lt;10,0&amp;Table2[[#This Row],[Time3]],Table2[[#This Row],[Time3]])</f>
        <v>48</v>
      </c>
      <c r="AA3206" s="2" t="str">
        <f>Table2[[#This Row],[Time4]]&amp;":"&amp;Table2[[#This Row],[Time5]]</f>
        <v>19:48</v>
      </c>
      <c r="AB3206" s="1" t="str" cm="1">
        <f t="array" ref="AB3206">IFERROR(IF(Table2[[#This Row],[code]]="","",_xlfn.IFS(AND(Table2[[#This Row],[code]]&lt;400,Table2[[#This Row],[code]]&lt;&gt;""),2,Table2[[#This Row],[code]]&gt;500,4)),"")</f>
        <v/>
      </c>
      <c r="AC3206" s="1" t="str">
        <f>IF(Table2[[#This Row],[Event]]="Penalty",Table2[[#This Row],[number]],IF(Table2[[#This Row],[Event]]="Time-Out",401,""))</f>
        <v/>
      </c>
      <c r="AD3206" s="1">
        <f>ROW(A3205)</f>
        <v>3205</v>
      </c>
      <c r="AE3206" s="1">
        <f>COUNTIFS(Table2[GameID],Table2[[#This Row],[GameID]],Table2[Column1],"&lt;="&amp;Table2[[#This Row],[Column1]])-1</f>
        <v>3</v>
      </c>
    </row>
    <row r="3207" spans="1:31" x14ac:dyDescent="0.45">
      <c r="A3207" t="s">
        <v>337</v>
      </c>
      <c r="B3207" t="str">
        <f>_xlfn.TEXTBEFORE(Table2[[#This Row],[Kamp]]," - ")</f>
        <v>RungstedHørsholm</v>
      </c>
      <c r="C3207" t="str">
        <f>_xlfn.TEXTAFTER(Table2[[#This Row],[Kamp]],"- ")</f>
        <v>Copenhagen FC</v>
      </c>
      <c r="D3207">
        <v>45256</v>
      </c>
      <c r="E3207">
        <v>76823</v>
      </c>
      <c r="F3207">
        <v>20232024</v>
      </c>
      <c r="G3207" t="s">
        <v>17</v>
      </c>
      <c r="H3207" t="s">
        <v>667</v>
      </c>
      <c r="I3207" t="s">
        <v>677</v>
      </c>
      <c r="J3207">
        <v>2</v>
      </c>
      <c r="K3207">
        <v>31140</v>
      </c>
      <c r="L3207">
        <v>1</v>
      </c>
      <c r="M3207" t="s">
        <v>630</v>
      </c>
      <c r="N3207" t="s">
        <v>252</v>
      </c>
      <c r="O3207" t="s">
        <v>634</v>
      </c>
      <c r="P3207">
        <v>68</v>
      </c>
      <c r="Q3207" t="s">
        <v>634</v>
      </c>
      <c r="R3207">
        <f>SUMIFS(Table2[number],Table2[Event],"Goal",Table2[H/U],"HOME",Table2[GameID],Table2[[#This Row],[GameID]],Table2[GameTime],"&lt;="&amp;Table2[[#This Row],[GameTime]])</f>
        <v>1</v>
      </c>
      <c r="S3207">
        <f>SUMIFS(Table2[number],Table2[Event],"Goal",Table2[H/U],"AWAY",Table2[GameID],Table2[[#This Row],[GameID]],Table2[GameTime],"&lt;="&amp;Table2[[#This Row],[GameTime]])</f>
        <v>4</v>
      </c>
      <c r="T3207" t="str">
        <f>IF(Table2[[#This Row],[Event]]="Goal",Table2[[#This Row],[Hscore]]&amp;"-"&amp;Table2[[#This Row],[Uscore]],"")</f>
        <v>1-4</v>
      </c>
      <c r="U3207">
        <v>1236</v>
      </c>
      <c r="V3207" s="1">
        <f>Table2[[#This Row],[GameTime]]-(Table2[[#This Row],[period]]-1)*1200</f>
        <v>36</v>
      </c>
      <c r="W3207" s="1">
        <f>ROUNDDOWN(Table2[[#This Row],[Time]]/60,0)</f>
        <v>0</v>
      </c>
      <c r="X3207" s="1">
        <f>ROUNDDOWN((Table2[[#This Row],[Time]]/60-Table2[[#This Row],[Time2]])*60,0)</f>
        <v>36</v>
      </c>
      <c r="Y3207" s="1" t="str">
        <f>IF(Table2[[#This Row],[Time2]]&lt;10,0&amp;Table2[[#This Row],[Time2]],Table2[[#This Row],[Time2]])</f>
        <v>00</v>
      </c>
      <c r="Z3207" s="1">
        <f>IF(Table2[[#This Row],[Time3]]&lt;10,0&amp;Table2[[#This Row],[Time3]],Table2[[#This Row],[Time3]])</f>
        <v>36</v>
      </c>
      <c r="AA3207" s="2" t="str">
        <f>Table2[[#This Row],[Time4]]&amp;":"&amp;Table2[[#This Row],[Time5]]</f>
        <v>00:36</v>
      </c>
      <c r="AB3207" s="1" t="str" cm="1">
        <f t="array" ref="AB3207">IFERROR(IF(Table2[[#This Row],[code]]="","",_xlfn.IFS(AND(Table2[[#This Row],[code]]&lt;400,Table2[[#This Row],[code]]&lt;&gt;""),2,Table2[[#This Row],[code]]&gt;500,4)),"")</f>
        <v/>
      </c>
      <c r="AC3207" s="1" t="str">
        <f>IF(Table2[[#This Row],[Event]]="Penalty",Table2[[#This Row],[number]],IF(Table2[[#This Row],[Event]]="Time-Out",401,""))</f>
        <v/>
      </c>
      <c r="AD3207" s="1">
        <f>ROW(A3206)</f>
        <v>3206</v>
      </c>
      <c r="AE3207" s="1">
        <f>COUNTIFS(Table2[GameID],Table2[[#This Row],[GameID]],Table2[Column1],"&lt;="&amp;Table2[[#This Row],[Column1]])-1</f>
        <v>4</v>
      </c>
    </row>
    <row r="3208" spans="1:31" x14ac:dyDescent="0.45">
      <c r="A3208" t="s">
        <v>337</v>
      </c>
      <c r="B3208" t="str">
        <f>_xlfn.TEXTBEFORE(Table2[[#This Row],[Kamp]]," - ")</f>
        <v>RungstedHørsholm</v>
      </c>
      <c r="C3208" t="str">
        <f>_xlfn.TEXTAFTER(Table2[[#This Row],[Kamp]],"- ")</f>
        <v>Copenhagen FC</v>
      </c>
      <c r="D3208">
        <v>45256</v>
      </c>
      <c r="E3208">
        <v>76823</v>
      </c>
      <c r="F3208">
        <v>20232024</v>
      </c>
      <c r="G3208" t="s">
        <v>17</v>
      </c>
      <c r="H3208" t="s">
        <v>667</v>
      </c>
      <c r="I3208" t="s">
        <v>677</v>
      </c>
      <c r="J3208">
        <v>2</v>
      </c>
      <c r="K3208">
        <v>31140</v>
      </c>
      <c r="L3208">
        <v>1</v>
      </c>
      <c r="M3208" t="s">
        <v>630</v>
      </c>
      <c r="N3208" t="s">
        <v>244</v>
      </c>
      <c r="O3208" t="s">
        <v>252</v>
      </c>
      <c r="P3208">
        <v>11</v>
      </c>
      <c r="Q3208">
        <v>68</v>
      </c>
      <c r="R3208">
        <f>SUMIFS(Table2[number],Table2[Event],"Goal",Table2[H/U],"HOME",Table2[GameID],Table2[[#This Row],[GameID]],Table2[GameTime],"&lt;="&amp;Table2[[#This Row],[GameTime]])</f>
        <v>1</v>
      </c>
      <c r="S3208">
        <f>SUMIFS(Table2[number],Table2[Event],"Goal",Table2[H/U],"AWAY",Table2[GameID],Table2[[#This Row],[GameID]],Table2[GameTime],"&lt;="&amp;Table2[[#This Row],[GameTime]])</f>
        <v>5</v>
      </c>
      <c r="T3208" t="str">
        <f>IF(Table2[[#This Row],[Event]]="Goal",Table2[[#This Row],[Hscore]]&amp;"-"&amp;Table2[[#This Row],[Uscore]],"")</f>
        <v>1-5</v>
      </c>
      <c r="U3208">
        <v>1395</v>
      </c>
      <c r="V3208" s="1">
        <f>Table2[[#This Row],[GameTime]]-(Table2[[#This Row],[period]]-1)*1200</f>
        <v>195</v>
      </c>
      <c r="W3208" s="1">
        <f>ROUNDDOWN(Table2[[#This Row],[Time]]/60,0)</f>
        <v>3</v>
      </c>
      <c r="X3208" s="1">
        <f>ROUNDDOWN((Table2[[#This Row],[Time]]/60-Table2[[#This Row],[Time2]])*60,0)</f>
        <v>15</v>
      </c>
      <c r="Y3208" s="1" t="str">
        <f>IF(Table2[[#This Row],[Time2]]&lt;10,0&amp;Table2[[#This Row],[Time2]],Table2[[#This Row],[Time2]])</f>
        <v>03</v>
      </c>
      <c r="Z3208" s="1">
        <f>IF(Table2[[#This Row],[Time3]]&lt;10,0&amp;Table2[[#This Row],[Time3]],Table2[[#This Row],[Time3]])</f>
        <v>15</v>
      </c>
      <c r="AA3208" s="2" t="str">
        <f>Table2[[#This Row],[Time4]]&amp;":"&amp;Table2[[#This Row],[Time5]]</f>
        <v>03:15</v>
      </c>
      <c r="AB3208" s="1" t="str" cm="1">
        <f t="array" ref="AB3208">IFERROR(IF(Table2[[#This Row],[code]]="","",_xlfn.IFS(AND(Table2[[#This Row],[code]]&lt;400,Table2[[#This Row],[code]]&lt;&gt;""),2,Table2[[#This Row],[code]]&gt;500,4)),"")</f>
        <v/>
      </c>
      <c r="AC3208" s="1" t="str">
        <f>IF(Table2[[#This Row],[Event]]="Penalty",Table2[[#This Row],[number]],IF(Table2[[#This Row],[Event]]="Time-Out",401,""))</f>
        <v/>
      </c>
      <c r="AD3208" s="1">
        <f>ROW(A3207)</f>
        <v>3207</v>
      </c>
      <c r="AE3208" s="1">
        <f>COUNTIFS(Table2[GameID],Table2[[#This Row],[GameID]],Table2[Column1],"&lt;="&amp;Table2[[#This Row],[Column1]])-1</f>
        <v>5</v>
      </c>
    </row>
    <row r="3209" spans="1:31" x14ac:dyDescent="0.45">
      <c r="A3209" t="s">
        <v>337</v>
      </c>
      <c r="B3209" t="str">
        <f>_xlfn.TEXTBEFORE(Table2[[#This Row],[Kamp]]," - ")</f>
        <v>RungstedHørsholm</v>
      </c>
      <c r="C3209" t="str">
        <f>_xlfn.TEXTAFTER(Table2[[#This Row],[Kamp]],"- ")</f>
        <v>Copenhagen FC</v>
      </c>
      <c r="D3209">
        <v>45256</v>
      </c>
      <c r="E3209">
        <v>76823</v>
      </c>
      <c r="F3209">
        <v>20232024</v>
      </c>
      <c r="G3209" t="s">
        <v>17</v>
      </c>
      <c r="H3209" t="s">
        <v>667</v>
      </c>
      <c r="I3209" t="s">
        <v>677</v>
      </c>
      <c r="J3209">
        <v>2</v>
      </c>
      <c r="K3209">
        <v>31140</v>
      </c>
      <c r="L3209">
        <v>212</v>
      </c>
      <c r="M3209" t="s">
        <v>631</v>
      </c>
      <c r="N3209" t="s">
        <v>249</v>
      </c>
      <c r="O3209" t="s">
        <v>634</v>
      </c>
      <c r="P3209">
        <v>41</v>
      </c>
      <c r="Q3209" t="s">
        <v>634</v>
      </c>
      <c r="R3209">
        <f>SUMIFS(Table2[number],Table2[Event],"Goal",Table2[H/U],"HOME",Table2[GameID],Table2[[#This Row],[GameID]],Table2[GameTime],"&lt;="&amp;Table2[[#This Row],[GameTime]])</f>
        <v>1</v>
      </c>
      <c r="S3209">
        <f>SUMIFS(Table2[number],Table2[Event],"Goal",Table2[H/U],"AWAY",Table2[GameID],Table2[[#This Row],[GameID]],Table2[GameTime],"&lt;="&amp;Table2[[#This Row],[GameTime]])</f>
        <v>5</v>
      </c>
      <c r="T3209" t="str">
        <f>IF(Table2[[#This Row],[Event]]="Goal",Table2[[#This Row],[Hscore]]&amp;"-"&amp;Table2[[#This Row],[Uscore]],"")</f>
        <v/>
      </c>
      <c r="U3209">
        <v>1483</v>
      </c>
      <c r="V3209" s="1">
        <f>Table2[[#This Row],[GameTime]]-(Table2[[#This Row],[period]]-1)*1200</f>
        <v>283</v>
      </c>
      <c r="W3209" s="1">
        <f>ROUNDDOWN(Table2[[#This Row],[Time]]/60,0)</f>
        <v>4</v>
      </c>
      <c r="X3209" s="1">
        <f>ROUNDDOWN((Table2[[#This Row],[Time]]/60-Table2[[#This Row],[Time2]])*60,0)</f>
        <v>43</v>
      </c>
      <c r="Y3209" s="1" t="str">
        <f>IF(Table2[[#This Row],[Time2]]&lt;10,0&amp;Table2[[#This Row],[Time2]],Table2[[#This Row],[Time2]])</f>
        <v>04</v>
      </c>
      <c r="Z3209" s="1">
        <f>IF(Table2[[#This Row],[Time3]]&lt;10,0&amp;Table2[[#This Row],[Time3]],Table2[[#This Row],[Time3]])</f>
        <v>43</v>
      </c>
      <c r="AA3209" s="2" t="str">
        <f>Table2[[#This Row],[Time4]]&amp;":"&amp;Table2[[#This Row],[Time5]]</f>
        <v>04:43</v>
      </c>
      <c r="AB3209" s="1" cm="1">
        <f t="array" ref="AB3209">IFERROR(IF(Table2[[#This Row],[code]]="","",_xlfn.IFS(AND(Table2[[#This Row],[code]]&lt;400,Table2[[#This Row],[code]]&lt;&gt;""),2,Table2[[#This Row],[code]]&gt;500,4)),"")</f>
        <v>2</v>
      </c>
      <c r="AC3209" s="1">
        <f>IF(Table2[[#This Row],[Event]]="Penalty",Table2[[#This Row],[number]],IF(Table2[[#This Row],[Event]]="Time-Out",401,""))</f>
        <v>212</v>
      </c>
      <c r="AD3209" s="1">
        <f>ROW(A3208)</f>
        <v>3208</v>
      </c>
      <c r="AE3209" s="1">
        <f>COUNTIFS(Table2[GameID],Table2[[#This Row],[GameID]],Table2[Column1],"&lt;="&amp;Table2[[#This Row],[Column1]])-1</f>
        <v>6</v>
      </c>
    </row>
    <row r="3210" spans="1:31" x14ac:dyDescent="0.45">
      <c r="A3210" t="s">
        <v>337</v>
      </c>
      <c r="B3210" t="str">
        <f>_xlfn.TEXTBEFORE(Table2[[#This Row],[Kamp]]," - ")</f>
        <v>RungstedHørsholm</v>
      </c>
      <c r="C3210" t="str">
        <f>_xlfn.TEXTAFTER(Table2[[#This Row],[Kamp]],"- ")</f>
        <v>Copenhagen FC</v>
      </c>
      <c r="D3210">
        <v>45256</v>
      </c>
      <c r="E3210">
        <v>76823</v>
      </c>
      <c r="F3210">
        <v>20232024</v>
      </c>
      <c r="G3210" t="s">
        <v>17</v>
      </c>
      <c r="H3210" t="s">
        <v>662</v>
      </c>
      <c r="I3210" t="s">
        <v>678</v>
      </c>
      <c r="J3210">
        <v>2</v>
      </c>
      <c r="K3210">
        <v>31141</v>
      </c>
      <c r="L3210">
        <v>504</v>
      </c>
      <c r="M3210" t="s">
        <v>631</v>
      </c>
      <c r="N3210" t="s">
        <v>210</v>
      </c>
      <c r="O3210" t="s">
        <v>634</v>
      </c>
      <c r="P3210">
        <v>23</v>
      </c>
      <c r="Q3210" t="s">
        <v>634</v>
      </c>
      <c r="R3210">
        <f>SUMIFS(Table2[number],Table2[Event],"Goal",Table2[H/U],"HOME",Table2[GameID],Table2[[#This Row],[GameID]],Table2[GameTime],"&lt;="&amp;Table2[[#This Row],[GameTime]])</f>
        <v>1</v>
      </c>
      <c r="S3210">
        <f>SUMIFS(Table2[number],Table2[Event],"Goal",Table2[H/U],"AWAY",Table2[GameID],Table2[[#This Row],[GameID]],Table2[GameTime],"&lt;="&amp;Table2[[#This Row],[GameTime]])</f>
        <v>5</v>
      </c>
      <c r="T3210" t="str">
        <f>IF(Table2[[#This Row],[Event]]="Goal",Table2[[#This Row],[Hscore]]&amp;"-"&amp;Table2[[#This Row],[Uscore]],"")</f>
        <v/>
      </c>
      <c r="U3210">
        <v>1604</v>
      </c>
      <c r="V3210" s="1">
        <f>Table2[[#This Row],[GameTime]]-(Table2[[#This Row],[period]]-1)*1200</f>
        <v>404</v>
      </c>
      <c r="W3210" s="1">
        <f>ROUNDDOWN(Table2[[#This Row],[Time]]/60,0)</f>
        <v>6</v>
      </c>
      <c r="X3210" s="1">
        <f>ROUNDDOWN((Table2[[#This Row],[Time]]/60-Table2[[#This Row],[Time2]])*60,0)</f>
        <v>44</v>
      </c>
      <c r="Y3210" s="1" t="str">
        <f>IF(Table2[[#This Row],[Time2]]&lt;10,0&amp;Table2[[#This Row],[Time2]],Table2[[#This Row],[Time2]])</f>
        <v>06</v>
      </c>
      <c r="Z3210" s="1">
        <f>IF(Table2[[#This Row],[Time3]]&lt;10,0&amp;Table2[[#This Row],[Time3]],Table2[[#This Row],[Time3]])</f>
        <v>44</v>
      </c>
      <c r="AA3210" s="2" t="str">
        <f>Table2[[#This Row],[Time4]]&amp;":"&amp;Table2[[#This Row],[Time5]]</f>
        <v>06:44</v>
      </c>
      <c r="AB3210" s="1" cm="1">
        <f t="array" ref="AB3210">IFERROR(IF(Table2[[#This Row],[code]]="","",_xlfn.IFS(AND(Table2[[#This Row],[code]]&lt;400,Table2[[#This Row],[code]]&lt;&gt;""),2,Table2[[#This Row],[code]]&gt;500,4)),"")</f>
        <v>4</v>
      </c>
      <c r="AC3210" s="1">
        <f>IF(Table2[[#This Row],[Event]]="Penalty",Table2[[#This Row],[number]],IF(Table2[[#This Row],[Event]]="Time-Out",401,""))</f>
        <v>504</v>
      </c>
      <c r="AD3210" s="1">
        <f>ROW(A3209)</f>
        <v>3209</v>
      </c>
      <c r="AE3210" s="1">
        <f>COUNTIFS(Table2[GameID],Table2[[#This Row],[GameID]],Table2[Column1],"&lt;="&amp;Table2[[#This Row],[Column1]])-1</f>
        <v>7</v>
      </c>
    </row>
    <row r="3211" spans="1:31" x14ac:dyDescent="0.45">
      <c r="A3211" t="s">
        <v>337</v>
      </c>
      <c r="B3211" t="str">
        <f>_xlfn.TEXTBEFORE(Table2[[#This Row],[Kamp]]," - ")</f>
        <v>RungstedHørsholm</v>
      </c>
      <c r="C3211" t="str">
        <f>_xlfn.TEXTAFTER(Table2[[#This Row],[Kamp]],"- ")</f>
        <v>Copenhagen FC</v>
      </c>
      <c r="D3211">
        <v>45256</v>
      </c>
      <c r="E3211">
        <v>76823</v>
      </c>
      <c r="F3211">
        <v>20232024</v>
      </c>
      <c r="G3211" t="s">
        <v>17</v>
      </c>
      <c r="H3211" t="s">
        <v>667</v>
      </c>
      <c r="I3211" t="s">
        <v>677</v>
      </c>
      <c r="J3211">
        <v>2</v>
      </c>
      <c r="K3211">
        <v>31140</v>
      </c>
      <c r="L3211">
        <v>1</v>
      </c>
      <c r="M3211" t="s">
        <v>630</v>
      </c>
      <c r="N3211" t="s">
        <v>59</v>
      </c>
      <c r="O3211" t="s">
        <v>248</v>
      </c>
      <c r="P3211">
        <v>9</v>
      </c>
      <c r="Q3211">
        <v>31</v>
      </c>
      <c r="R3211">
        <f>SUMIFS(Table2[number],Table2[Event],"Goal",Table2[H/U],"HOME",Table2[GameID],Table2[[#This Row],[GameID]],Table2[GameTime],"&lt;="&amp;Table2[[#This Row],[GameTime]])</f>
        <v>1</v>
      </c>
      <c r="S3211">
        <f>SUMIFS(Table2[number],Table2[Event],"Goal",Table2[H/U],"AWAY",Table2[GameID],Table2[[#This Row],[GameID]],Table2[GameTime],"&lt;="&amp;Table2[[#This Row],[GameTime]])</f>
        <v>6</v>
      </c>
      <c r="T3211" t="str">
        <f>IF(Table2[[#This Row],[Event]]="Goal",Table2[[#This Row],[Hscore]]&amp;"-"&amp;Table2[[#This Row],[Uscore]],"")</f>
        <v>1-6</v>
      </c>
      <c r="U3211">
        <v>1698</v>
      </c>
      <c r="V3211" s="1">
        <f>Table2[[#This Row],[GameTime]]-(Table2[[#This Row],[period]]-1)*1200</f>
        <v>498</v>
      </c>
      <c r="W3211" s="1">
        <f>ROUNDDOWN(Table2[[#This Row],[Time]]/60,0)</f>
        <v>8</v>
      </c>
      <c r="X3211" s="1">
        <f>ROUNDDOWN((Table2[[#This Row],[Time]]/60-Table2[[#This Row],[Time2]])*60,0)</f>
        <v>18</v>
      </c>
      <c r="Y3211" s="1" t="str">
        <f>IF(Table2[[#This Row],[Time2]]&lt;10,0&amp;Table2[[#This Row],[Time2]],Table2[[#This Row],[Time2]])</f>
        <v>08</v>
      </c>
      <c r="Z3211" s="1">
        <f>IF(Table2[[#This Row],[Time3]]&lt;10,0&amp;Table2[[#This Row],[Time3]],Table2[[#This Row],[Time3]])</f>
        <v>18</v>
      </c>
      <c r="AA3211" s="2" t="str">
        <f>Table2[[#This Row],[Time4]]&amp;":"&amp;Table2[[#This Row],[Time5]]</f>
        <v>08:18</v>
      </c>
      <c r="AB3211" s="1" t="str" cm="1">
        <f t="array" ref="AB3211">IFERROR(IF(Table2[[#This Row],[code]]="","",_xlfn.IFS(AND(Table2[[#This Row],[code]]&lt;400,Table2[[#This Row],[code]]&lt;&gt;""),2,Table2[[#This Row],[code]]&gt;500,4)),"")</f>
        <v/>
      </c>
      <c r="AC3211" s="1" t="str">
        <f>IF(Table2[[#This Row],[Event]]="Penalty",Table2[[#This Row],[number]],IF(Table2[[#This Row],[Event]]="Time-Out",401,""))</f>
        <v/>
      </c>
      <c r="AD3211" s="1">
        <f>ROW(A3210)</f>
        <v>3210</v>
      </c>
      <c r="AE3211" s="1">
        <f>COUNTIFS(Table2[GameID],Table2[[#This Row],[GameID]],Table2[Column1],"&lt;="&amp;Table2[[#This Row],[Column1]])-1</f>
        <v>8</v>
      </c>
    </row>
    <row r="3212" spans="1:31" x14ac:dyDescent="0.45">
      <c r="A3212" t="s">
        <v>337</v>
      </c>
      <c r="B3212" t="str">
        <f>_xlfn.TEXTBEFORE(Table2[[#This Row],[Kamp]]," - ")</f>
        <v>RungstedHørsholm</v>
      </c>
      <c r="C3212" t="str">
        <f>_xlfn.TEXTAFTER(Table2[[#This Row],[Kamp]],"- ")</f>
        <v>Copenhagen FC</v>
      </c>
      <c r="D3212">
        <v>45256</v>
      </c>
      <c r="E3212">
        <v>76823</v>
      </c>
      <c r="F3212">
        <v>20232024</v>
      </c>
      <c r="G3212" t="s">
        <v>17</v>
      </c>
      <c r="H3212" t="s">
        <v>667</v>
      </c>
      <c r="I3212" t="s">
        <v>677</v>
      </c>
      <c r="J3212">
        <v>2</v>
      </c>
      <c r="K3212">
        <v>31140</v>
      </c>
      <c r="L3212">
        <v>213</v>
      </c>
      <c r="M3212" t="s">
        <v>631</v>
      </c>
      <c r="N3212" t="s">
        <v>69</v>
      </c>
      <c r="O3212" t="s">
        <v>634</v>
      </c>
      <c r="P3212">
        <v>99</v>
      </c>
      <c r="Q3212" t="s">
        <v>634</v>
      </c>
      <c r="R3212">
        <f>SUMIFS(Table2[number],Table2[Event],"Goal",Table2[H/U],"HOME",Table2[GameID],Table2[[#This Row],[GameID]],Table2[GameTime],"&lt;="&amp;Table2[[#This Row],[GameTime]])</f>
        <v>1</v>
      </c>
      <c r="S3212">
        <f>SUMIFS(Table2[number],Table2[Event],"Goal",Table2[H/U],"AWAY",Table2[GameID],Table2[[#This Row],[GameID]],Table2[GameTime],"&lt;="&amp;Table2[[#This Row],[GameTime]])</f>
        <v>6</v>
      </c>
      <c r="T3212" t="str">
        <f>IF(Table2[[#This Row],[Event]]="Goal",Table2[[#This Row],[Hscore]]&amp;"-"&amp;Table2[[#This Row],[Uscore]],"")</f>
        <v/>
      </c>
      <c r="U3212">
        <v>1828</v>
      </c>
      <c r="V3212" s="1">
        <f>Table2[[#This Row],[GameTime]]-(Table2[[#This Row],[period]]-1)*1200</f>
        <v>628</v>
      </c>
      <c r="W3212" s="1">
        <f>ROUNDDOWN(Table2[[#This Row],[Time]]/60,0)</f>
        <v>10</v>
      </c>
      <c r="X3212" s="1">
        <f>ROUNDDOWN((Table2[[#This Row],[Time]]/60-Table2[[#This Row],[Time2]])*60,0)</f>
        <v>28</v>
      </c>
      <c r="Y3212" s="1">
        <f>IF(Table2[[#This Row],[Time2]]&lt;10,0&amp;Table2[[#This Row],[Time2]],Table2[[#This Row],[Time2]])</f>
        <v>10</v>
      </c>
      <c r="Z3212" s="1">
        <f>IF(Table2[[#This Row],[Time3]]&lt;10,0&amp;Table2[[#This Row],[Time3]],Table2[[#This Row],[Time3]])</f>
        <v>28</v>
      </c>
      <c r="AA3212" s="2" t="str">
        <f>Table2[[#This Row],[Time4]]&amp;":"&amp;Table2[[#This Row],[Time5]]</f>
        <v>10:28</v>
      </c>
      <c r="AB3212" s="1" cm="1">
        <f t="array" ref="AB3212">IFERROR(IF(Table2[[#This Row],[code]]="","",_xlfn.IFS(AND(Table2[[#This Row],[code]]&lt;400,Table2[[#This Row],[code]]&lt;&gt;""),2,Table2[[#This Row],[code]]&gt;500,4)),"")</f>
        <v>2</v>
      </c>
      <c r="AC3212" s="1">
        <f>IF(Table2[[#This Row],[Event]]="Penalty",Table2[[#This Row],[number]],IF(Table2[[#This Row],[Event]]="Time-Out",401,""))</f>
        <v>213</v>
      </c>
      <c r="AD3212" s="1">
        <f>ROW(A3211)</f>
        <v>3211</v>
      </c>
      <c r="AE3212" s="1">
        <f>COUNTIFS(Table2[GameID],Table2[[#This Row],[GameID]],Table2[Column1],"&lt;="&amp;Table2[[#This Row],[Column1]])-1</f>
        <v>9</v>
      </c>
    </row>
    <row r="3213" spans="1:31" x14ac:dyDescent="0.45">
      <c r="A3213" t="s">
        <v>337</v>
      </c>
      <c r="B3213" t="str">
        <f>_xlfn.TEXTBEFORE(Table2[[#This Row],[Kamp]]," - ")</f>
        <v>RungstedHørsholm</v>
      </c>
      <c r="C3213" t="str">
        <f>_xlfn.TEXTAFTER(Table2[[#This Row],[Kamp]],"- ")</f>
        <v>Copenhagen FC</v>
      </c>
      <c r="D3213">
        <v>45256</v>
      </c>
      <c r="E3213">
        <v>76823</v>
      </c>
      <c r="F3213">
        <v>20232024</v>
      </c>
      <c r="G3213" t="s">
        <v>17</v>
      </c>
      <c r="H3213" t="s">
        <v>662</v>
      </c>
      <c r="I3213" t="s">
        <v>678</v>
      </c>
      <c r="J3213">
        <v>2</v>
      </c>
      <c r="K3213">
        <v>31141</v>
      </c>
      <c r="L3213">
        <v>1</v>
      </c>
      <c r="M3213" t="s">
        <v>630</v>
      </c>
      <c r="N3213" t="s">
        <v>78</v>
      </c>
      <c r="O3213" t="s">
        <v>210</v>
      </c>
      <c r="P3213">
        <v>8</v>
      </c>
      <c r="Q3213">
        <v>23</v>
      </c>
      <c r="R3213">
        <f>SUMIFS(Table2[number],Table2[Event],"Goal",Table2[H/U],"HOME",Table2[GameID],Table2[[#This Row],[GameID]],Table2[GameTime],"&lt;="&amp;Table2[[#This Row],[GameTime]])</f>
        <v>2</v>
      </c>
      <c r="S3213">
        <f>SUMIFS(Table2[number],Table2[Event],"Goal",Table2[H/U],"AWAY",Table2[GameID],Table2[[#This Row],[GameID]],Table2[GameTime],"&lt;="&amp;Table2[[#This Row],[GameTime]])</f>
        <v>6</v>
      </c>
      <c r="T3213" t="str">
        <f>IF(Table2[[#This Row],[Event]]="Goal",Table2[[#This Row],[Hscore]]&amp;"-"&amp;Table2[[#This Row],[Uscore]],"")</f>
        <v>2-6</v>
      </c>
      <c r="U3213">
        <v>1971</v>
      </c>
      <c r="V3213" s="1">
        <f>Table2[[#This Row],[GameTime]]-(Table2[[#This Row],[period]]-1)*1200</f>
        <v>771</v>
      </c>
      <c r="W3213" s="1">
        <f>ROUNDDOWN(Table2[[#This Row],[Time]]/60,0)</f>
        <v>12</v>
      </c>
      <c r="X3213" s="1">
        <f>ROUNDDOWN((Table2[[#This Row],[Time]]/60-Table2[[#This Row],[Time2]])*60,0)</f>
        <v>51</v>
      </c>
      <c r="Y3213" s="1">
        <f>IF(Table2[[#This Row],[Time2]]&lt;10,0&amp;Table2[[#This Row],[Time2]],Table2[[#This Row],[Time2]])</f>
        <v>12</v>
      </c>
      <c r="Z3213" s="1">
        <f>IF(Table2[[#This Row],[Time3]]&lt;10,0&amp;Table2[[#This Row],[Time3]],Table2[[#This Row],[Time3]])</f>
        <v>51</v>
      </c>
      <c r="AA3213" s="2" t="str">
        <f>Table2[[#This Row],[Time4]]&amp;":"&amp;Table2[[#This Row],[Time5]]</f>
        <v>12:51</v>
      </c>
      <c r="AB3213" s="1" t="str" cm="1">
        <f t="array" ref="AB3213">IFERROR(IF(Table2[[#This Row],[code]]="","",_xlfn.IFS(AND(Table2[[#This Row],[code]]&lt;400,Table2[[#This Row],[code]]&lt;&gt;""),2,Table2[[#This Row],[code]]&gt;500,4)),"")</f>
        <v/>
      </c>
      <c r="AC3213" s="1" t="str">
        <f>IF(Table2[[#This Row],[Event]]="Penalty",Table2[[#This Row],[number]],IF(Table2[[#This Row],[Event]]="Time-Out",401,""))</f>
        <v/>
      </c>
      <c r="AD3213" s="1">
        <f>ROW(A3212)</f>
        <v>3212</v>
      </c>
      <c r="AE3213" s="1">
        <f>COUNTIFS(Table2[GameID],Table2[[#This Row],[GameID]],Table2[Column1],"&lt;="&amp;Table2[[#This Row],[Column1]])-1</f>
        <v>10</v>
      </c>
    </row>
    <row r="3214" spans="1:31" x14ac:dyDescent="0.45">
      <c r="A3214" t="s">
        <v>337</v>
      </c>
      <c r="B3214" t="str">
        <f>_xlfn.TEXTBEFORE(Table2[[#This Row],[Kamp]]," - ")</f>
        <v>RungstedHørsholm</v>
      </c>
      <c r="C3214" t="str">
        <f>_xlfn.TEXTAFTER(Table2[[#This Row],[Kamp]],"- ")</f>
        <v>Copenhagen FC</v>
      </c>
      <c r="D3214">
        <v>45256</v>
      </c>
      <c r="E3214">
        <v>76823</v>
      </c>
      <c r="F3214">
        <v>20232024</v>
      </c>
      <c r="G3214" t="s">
        <v>17</v>
      </c>
      <c r="H3214" t="s">
        <v>667</v>
      </c>
      <c r="I3214" t="s">
        <v>677</v>
      </c>
      <c r="J3214">
        <v>2</v>
      </c>
      <c r="K3214">
        <v>31140</v>
      </c>
      <c r="L3214">
        <v>1</v>
      </c>
      <c r="M3214" t="s">
        <v>630</v>
      </c>
      <c r="N3214" t="s">
        <v>59</v>
      </c>
      <c r="O3214" t="s">
        <v>634</v>
      </c>
      <c r="P3214">
        <v>9</v>
      </c>
      <c r="Q3214" t="s">
        <v>634</v>
      </c>
      <c r="R3214">
        <f>SUMIFS(Table2[number],Table2[Event],"Goal",Table2[H/U],"HOME",Table2[GameID],Table2[[#This Row],[GameID]],Table2[GameTime],"&lt;="&amp;Table2[[#This Row],[GameTime]])</f>
        <v>2</v>
      </c>
      <c r="S3214">
        <f>SUMIFS(Table2[number],Table2[Event],"Goal",Table2[H/U],"AWAY",Table2[GameID],Table2[[#This Row],[GameID]],Table2[GameTime],"&lt;="&amp;Table2[[#This Row],[GameTime]])</f>
        <v>7</v>
      </c>
      <c r="T3214" t="str">
        <f>IF(Table2[[#This Row],[Event]]="Goal",Table2[[#This Row],[Hscore]]&amp;"-"&amp;Table2[[#This Row],[Uscore]],"")</f>
        <v>2-7</v>
      </c>
      <c r="U3214">
        <v>2329</v>
      </c>
      <c r="V3214" s="1">
        <f>Table2[[#This Row],[GameTime]]-(Table2[[#This Row],[period]]-1)*1200</f>
        <v>1129</v>
      </c>
      <c r="W3214" s="1">
        <f>ROUNDDOWN(Table2[[#This Row],[Time]]/60,0)</f>
        <v>18</v>
      </c>
      <c r="X3214" s="1">
        <f>ROUNDDOWN((Table2[[#This Row],[Time]]/60-Table2[[#This Row],[Time2]])*60,0)</f>
        <v>49</v>
      </c>
      <c r="Y3214" s="1">
        <f>IF(Table2[[#This Row],[Time2]]&lt;10,0&amp;Table2[[#This Row],[Time2]],Table2[[#This Row],[Time2]])</f>
        <v>18</v>
      </c>
      <c r="Z3214" s="1">
        <f>IF(Table2[[#This Row],[Time3]]&lt;10,0&amp;Table2[[#This Row],[Time3]],Table2[[#This Row],[Time3]])</f>
        <v>49</v>
      </c>
      <c r="AA3214" s="2" t="str">
        <f>Table2[[#This Row],[Time4]]&amp;":"&amp;Table2[[#This Row],[Time5]]</f>
        <v>18:49</v>
      </c>
      <c r="AB3214" s="1" t="str" cm="1">
        <f t="array" ref="AB3214">IFERROR(IF(Table2[[#This Row],[code]]="","",_xlfn.IFS(AND(Table2[[#This Row],[code]]&lt;400,Table2[[#This Row],[code]]&lt;&gt;""),2,Table2[[#This Row],[code]]&gt;500,4)),"")</f>
        <v/>
      </c>
      <c r="AC3214" s="1" t="str">
        <f>IF(Table2[[#This Row],[Event]]="Penalty",Table2[[#This Row],[number]],IF(Table2[[#This Row],[Event]]="Time-Out",401,""))</f>
        <v/>
      </c>
      <c r="AD3214" s="1">
        <f>ROW(A3213)</f>
        <v>3213</v>
      </c>
      <c r="AE3214" s="1">
        <f>COUNTIFS(Table2[GameID],Table2[[#This Row],[GameID]],Table2[Column1],"&lt;="&amp;Table2[[#This Row],[Column1]])-1</f>
        <v>11</v>
      </c>
    </row>
    <row r="3215" spans="1:31" x14ac:dyDescent="0.45">
      <c r="A3215" t="s">
        <v>337</v>
      </c>
      <c r="B3215" t="str">
        <f>_xlfn.TEXTBEFORE(Table2[[#This Row],[Kamp]]," - ")</f>
        <v>RungstedHørsholm</v>
      </c>
      <c r="C3215" t="str">
        <f>_xlfn.TEXTAFTER(Table2[[#This Row],[Kamp]],"- ")</f>
        <v>Copenhagen FC</v>
      </c>
      <c r="D3215">
        <v>45256</v>
      </c>
      <c r="E3215">
        <v>76823</v>
      </c>
      <c r="F3215">
        <v>20232024</v>
      </c>
      <c r="G3215" t="s">
        <v>17</v>
      </c>
      <c r="H3215" t="s">
        <v>667</v>
      </c>
      <c r="I3215" t="s">
        <v>677</v>
      </c>
      <c r="J3215">
        <v>2</v>
      </c>
      <c r="K3215">
        <v>31140</v>
      </c>
      <c r="L3215">
        <v>1</v>
      </c>
      <c r="M3215" t="s">
        <v>630</v>
      </c>
      <c r="N3215" t="s">
        <v>252</v>
      </c>
      <c r="O3215" t="s">
        <v>634</v>
      </c>
      <c r="P3215">
        <v>68</v>
      </c>
      <c r="Q3215" t="s">
        <v>634</v>
      </c>
      <c r="R3215">
        <f>SUMIFS(Table2[number],Table2[Event],"Goal",Table2[H/U],"HOME",Table2[GameID],Table2[[#This Row],[GameID]],Table2[GameTime],"&lt;="&amp;Table2[[#This Row],[GameTime]])</f>
        <v>2</v>
      </c>
      <c r="S3215">
        <f>SUMIFS(Table2[number],Table2[Event],"Goal",Table2[H/U],"AWAY",Table2[GameID],Table2[[#This Row],[GameID]],Table2[GameTime],"&lt;="&amp;Table2[[#This Row],[GameTime]])</f>
        <v>8</v>
      </c>
      <c r="T3215" t="str">
        <f>IF(Table2[[#This Row],[Event]]="Goal",Table2[[#This Row],[Hscore]]&amp;"-"&amp;Table2[[#This Row],[Uscore]],"")</f>
        <v>2-8</v>
      </c>
      <c r="U3215">
        <v>2335</v>
      </c>
      <c r="V3215" s="1">
        <f>Table2[[#This Row],[GameTime]]-(Table2[[#This Row],[period]]-1)*1200</f>
        <v>1135</v>
      </c>
      <c r="W3215" s="1">
        <f>ROUNDDOWN(Table2[[#This Row],[Time]]/60,0)</f>
        <v>18</v>
      </c>
      <c r="X3215" s="1">
        <f>ROUNDDOWN((Table2[[#This Row],[Time]]/60-Table2[[#This Row],[Time2]])*60,0)</f>
        <v>55</v>
      </c>
      <c r="Y3215" s="1">
        <f>IF(Table2[[#This Row],[Time2]]&lt;10,0&amp;Table2[[#This Row],[Time2]],Table2[[#This Row],[Time2]])</f>
        <v>18</v>
      </c>
      <c r="Z3215" s="1">
        <f>IF(Table2[[#This Row],[Time3]]&lt;10,0&amp;Table2[[#This Row],[Time3]],Table2[[#This Row],[Time3]])</f>
        <v>55</v>
      </c>
      <c r="AA3215" s="2" t="str">
        <f>Table2[[#This Row],[Time4]]&amp;":"&amp;Table2[[#This Row],[Time5]]</f>
        <v>18:55</v>
      </c>
      <c r="AB3215" s="1" t="str" cm="1">
        <f t="array" ref="AB3215">IFERROR(IF(Table2[[#This Row],[code]]="","",_xlfn.IFS(AND(Table2[[#This Row],[code]]&lt;400,Table2[[#This Row],[code]]&lt;&gt;""),2,Table2[[#This Row],[code]]&gt;500,4)),"")</f>
        <v/>
      </c>
      <c r="AC3215" s="1" t="str">
        <f>IF(Table2[[#This Row],[Event]]="Penalty",Table2[[#This Row],[number]],IF(Table2[[#This Row],[Event]]="Time-Out",401,""))</f>
        <v/>
      </c>
      <c r="AD3215" s="1">
        <f>ROW(A3214)</f>
        <v>3214</v>
      </c>
      <c r="AE3215" s="1">
        <f>COUNTIFS(Table2[GameID],Table2[[#This Row],[GameID]],Table2[Column1],"&lt;="&amp;Table2[[#This Row],[Column1]])-1</f>
        <v>12</v>
      </c>
    </row>
    <row r="3216" spans="1:31" x14ac:dyDescent="0.45">
      <c r="A3216" t="s">
        <v>337</v>
      </c>
      <c r="B3216" t="str">
        <f>_xlfn.TEXTBEFORE(Table2[[#This Row],[Kamp]]," - ")</f>
        <v>RungstedHørsholm</v>
      </c>
      <c r="C3216" t="str">
        <f>_xlfn.TEXTAFTER(Table2[[#This Row],[Kamp]],"- ")</f>
        <v>Copenhagen FC</v>
      </c>
      <c r="D3216">
        <v>45256</v>
      </c>
      <c r="E3216">
        <v>76823</v>
      </c>
      <c r="F3216">
        <v>20232024</v>
      </c>
      <c r="G3216" t="s">
        <v>17</v>
      </c>
      <c r="H3216" t="s">
        <v>667</v>
      </c>
      <c r="I3216" t="s">
        <v>677</v>
      </c>
      <c r="J3216">
        <v>2</v>
      </c>
      <c r="K3216">
        <v>31140</v>
      </c>
      <c r="L3216">
        <v>202</v>
      </c>
      <c r="M3216" t="s">
        <v>631</v>
      </c>
      <c r="N3216" t="s">
        <v>240</v>
      </c>
      <c r="O3216" t="s">
        <v>634</v>
      </c>
      <c r="P3216">
        <v>3</v>
      </c>
      <c r="Q3216" t="s">
        <v>634</v>
      </c>
      <c r="R3216">
        <f>SUMIFS(Table2[number],Table2[Event],"Goal",Table2[H/U],"HOME",Table2[GameID],Table2[[#This Row],[GameID]],Table2[GameTime],"&lt;="&amp;Table2[[#This Row],[GameTime]])</f>
        <v>2</v>
      </c>
      <c r="S3216">
        <f>SUMIFS(Table2[number],Table2[Event],"Goal",Table2[H/U],"AWAY",Table2[GameID],Table2[[#This Row],[GameID]],Table2[GameTime],"&lt;="&amp;Table2[[#This Row],[GameTime]])</f>
        <v>8</v>
      </c>
      <c r="T3216" t="str">
        <f>IF(Table2[[#This Row],[Event]]="Goal",Table2[[#This Row],[Hscore]]&amp;"-"&amp;Table2[[#This Row],[Uscore]],"")</f>
        <v/>
      </c>
      <c r="U3216">
        <v>2380</v>
      </c>
      <c r="V3216" s="1">
        <f>Table2[[#This Row],[GameTime]]-(Table2[[#This Row],[period]]-1)*1200</f>
        <v>1180</v>
      </c>
      <c r="W3216" s="1">
        <f>ROUNDDOWN(Table2[[#This Row],[Time]]/60,0)</f>
        <v>19</v>
      </c>
      <c r="X3216" s="1">
        <f>ROUNDDOWN((Table2[[#This Row],[Time]]/60-Table2[[#This Row],[Time2]])*60,0)</f>
        <v>40</v>
      </c>
      <c r="Y3216" s="1">
        <f>IF(Table2[[#This Row],[Time2]]&lt;10,0&amp;Table2[[#This Row],[Time2]],Table2[[#This Row],[Time2]])</f>
        <v>19</v>
      </c>
      <c r="Z3216" s="1">
        <f>IF(Table2[[#This Row],[Time3]]&lt;10,0&amp;Table2[[#This Row],[Time3]],Table2[[#This Row],[Time3]])</f>
        <v>40</v>
      </c>
      <c r="AA3216" s="2" t="str">
        <f>Table2[[#This Row],[Time4]]&amp;":"&amp;Table2[[#This Row],[Time5]]</f>
        <v>19:40</v>
      </c>
      <c r="AB3216" s="1" cm="1">
        <f t="array" ref="AB3216">IFERROR(IF(Table2[[#This Row],[code]]="","",_xlfn.IFS(AND(Table2[[#This Row],[code]]&lt;400,Table2[[#This Row],[code]]&lt;&gt;""),2,Table2[[#This Row],[code]]&gt;500,4)),"")</f>
        <v>2</v>
      </c>
      <c r="AC3216" s="1">
        <f>IF(Table2[[#This Row],[Event]]="Penalty",Table2[[#This Row],[number]],IF(Table2[[#This Row],[Event]]="Time-Out",401,""))</f>
        <v>202</v>
      </c>
      <c r="AD3216" s="1">
        <f>ROW(A3215)</f>
        <v>3215</v>
      </c>
      <c r="AE3216" s="1">
        <f>COUNTIFS(Table2[GameID],Table2[[#This Row],[GameID]],Table2[Column1],"&lt;="&amp;Table2[[#This Row],[Column1]])-1</f>
        <v>13</v>
      </c>
    </row>
    <row r="3217" spans="1:31" x14ac:dyDescent="0.45">
      <c r="A3217" t="s">
        <v>337</v>
      </c>
      <c r="B3217" t="str">
        <f>_xlfn.TEXTBEFORE(Table2[[#This Row],[Kamp]]," - ")</f>
        <v>RungstedHørsholm</v>
      </c>
      <c r="C3217" t="str">
        <f>_xlfn.TEXTAFTER(Table2[[#This Row],[Kamp]],"- ")</f>
        <v>Copenhagen FC</v>
      </c>
      <c r="D3217">
        <v>45256</v>
      </c>
      <c r="E3217">
        <v>76823</v>
      </c>
      <c r="F3217">
        <v>20232024</v>
      </c>
      <c r="G3217" t="s">
        <v>17</v>
      </c>
      <c r="H3217" t="s">
        <v>662</v>
      </c>
      <c r="I3217" t="s">
        <v>678</v>
      </c>
      <c r="J3217">
        <v>3</v>
      </c>
      <c r="K3217">
        <v>31141</v>
      </c>
      <c r="L3217">
        <v>1</v>
      </c>
      <c r="M3217" t="s">
        <v>630</v>
      </c>
      <c r="N3217" t="s">
        <v>78</v>
      </c>
      <c r="O3217" t="s">
        <v>87</v>
      </c>
      <c r="P3217">
        <v>8</v>
      </c>
      <c r="Q3217">
        <v>27</v>
      </c>
      <c r="R3217">
        <f>SUMIFS(Table2[number],Table2[Event],"Goal",Table2[H/U],"HOME",Table2[GameID],Table2[[#This Row],[GameID]],Table2[GameTime],"&lt;="&amp;Table2[[#This Row],[GameTime]])</f>
        <v>3</v>
      </c>
      <c r="S3217">
        <f>SUMIFS(Table2[number],Table2[Event],"Goal",Table2[H/U],"AWAY",Table2[GameID],Table2[[#This Row],[GameID]],Table2[GameTime],"&lt;="&amp;Table2[[#This Row],[GameTime]])</f>
        <v>8</v>
      </c>
      <c r="T3217" t="str">
        <f>IF(Table2[[#This Row],[Event]]="Goal",Table2[[#This Row],[Hscore]]&amp;"-"&amp;Table2[[#This Row],[Uscore]],"")</f>
        <v>3-8</v>
      </c>
      <c r="U3217">
        <v>2439</v>
      </c>
      <c r="V3217" s="1">
        <f>Table2[[#This Row],[GameTime]]-(Table2[[#This Row],[period]]-1)*1200</f>
        <v>39</v>
      </c>
      <c r="W3217" s="1">
        <f>ROUNDDOWN(Table2[[#This Row],[Time]]/60,0)</f>
        <v>0</v>
      </c>
      <c r="X3217" s="1">
        <f>ROUNDDOWN((Table2[[#This Row],[Time]]/60-Table2[[#This Row],[Time2]])*60,0)</f>
        <v>39</v>
      </c>
      <c r="Y3217" s="1" t="str">
        <f>IF(Table2[[#This Row],[Time2]]&lt;10,0&amp;Table2[[#This Row],[Time2]],Table2[[#This Row],[Time2]])</f>
        <v>00</v>
      </c>
      <c r="Z3217" s="1">
        <f>IF(Table2[[#This Row],[Time3]]&lt;10,0&amp;Table2[[#This Row],[Time3]],Table2[[#This Row],[Time3]])</f>
        <v>39</v>
      </c>
      <c r="AA3217" s="2" t="str">
        <f>Table2[[#This Row],[Time4]]&amp;":"&amp;Table2[[#This Row],[Time5]]</f>
        <v>00:39</v>
      </c>
      <c r="AB3217" s="1" t="str" cm="1">
        <f t="array" ref="AB3217">IFERROR(IF(Table2[[#This Row],[code]]="","",_xlfn.IFS(AND(Table2[[#This Row],[code]]&lt;400,Table2[[#This Row],[code]]&lt;&gt;""),2,Table2[[#This Row],[code]]&gt;500,4)),"")</f>
        <v/>
      </c>
      <c r="AC3217" s="1" t="str">
        <f>IF(Table2[[#This Row],[Event]]="Penalty",Table2[[#This Row],[number]],IF(Table2[[#This Row],[Event]]="Time-Out",401,""))</f>
        <v/>
      </c>
      <c r="AD3217" s="1">
        <f>ROW(A3216)</f>
        <v>3216</v>
      </c>
      <c r="AE3217" s="1">
        <f>COUNTIFS(Table2[GameID],Table2[[#This Row],[GameID]],Table2[Column1],"&lt;="&amp;Table2[[#This Row],[Column1]])-1</f>
        <v>14</v>
      </c>
    </row>
    <row r="3218" spans="1:31" x14ac:dyDescent="0.45">
      <c r="A3218" t="s">
        <v>337</v>
      </c>
      <c r="B3218" t="str">
        <f>_xlfn.TEXTBEFORE(Table2[[#This Row],[Kamp]]," - ")</f>
        <v>RungstedHørsholm</v>
      </c>
      <c r="C3218" t="str">
        <f>_xlfn.TEXTAFTER(Table2[[#This Row],[Kamp]],"- ")</f>
        <v>Copenhagen FC</v>
      </c>
      <c r="D3218">
        <v>45256</v>
      </c>
      <c r="E3218">
        <v>76823</v>
      </c>
      <c r="F3218">
        <v>20232024</v>
      </c>
      <c r="G3218" t="s">
        <v>17</v>
      </c>
      <c r="H3218" t="s">
        <v>667</v>
      </c>
      <c r="I3218" t="s">
        <v>677</v>
      </c>
      <c r="J3218">
        <v>3</v>
      </c>
      <c r="K3218">
        <v>31140</v>
      </c>
      <c r="L3218">
        <v>1</v>
      </c>
      <c r="M3218" t="s">
        <v>630</v>
      </c>
      <c r="N3218" t="s">
        <v>250</v>
      </c>
      <c r="O3218" t="s">
        <v>240</v>
      </c>
      <c r="P3218">
        <v>42</v>
      </c>
      <c r="Q3218">
        <v>3</v>
      </c>
      <c r="R3218">
        <f>SUMIFS(Table2[number],Table2[Event],"Goal",Table2[H/U],"HOME",Table2[GameID],Table2[[#This Row],[GameID]],Table2[GameTime],"&lt;="&amp;Table2[[#This Row],[GameTime]])</f>
        <v>3</v>
      </c>
      <c r="S3218">
        <f>SUMIFS(Table2[number],Table2[Event],"Goal",Table2[H/U],"AWAY",Table2[GameID],Table2[[#This Row],[GameID]],Table2[GameTime],"&lt;="&amp;Table2[[#This Row],[GameTime]])</f>
        <v>9</v>
      </c>
      <c r="T3218" t="str">
        <f>IF(Table2[[#This Row],[Event]]="Goal",Table2[[#This Row],[Hscore]]&amp;"-"&amp;Table2[[#This Row],[Uscore]],"")</f>
        <v>3-9</v>
      </c>
      <c r="U3218">
        <v>2634</v>
      </c>
      <c r="V3218" s="1">
        <f>Table2[[#This Row],[GameTime]]-(Table2[[#This Row],[period]]-1)*1200</f>
        <v>234</v>
      </c>
      <c r="W3218" s="1">
        <f>ROUNDDOWN(Table2[[#This Row],[Time]]/60,0)</f>
        <v>3</v>
      </c>
      <c r="X3218" s="1">
        <f>ROUNDDOWN((Table2[[#This Row],[Time]]/60-Table2[[#This Row],[Time2]])*60,0)</f>
        <v>54</v>
      </c>
      <c r="Y3218" s="1" t="str">
        <f>IF(Table2[[#This Row],[Time2]]&lt;10,0&amp;Table2[[#This Row],[Time2]],Table2[[#This Row],[Time2]])</f>
        <v>03</v>
      </c>
      <c r="Z3218" s="1">
        <f>IF(Table2[[#This Row],[Time3]]&lt;10,0&amp;Table2[[#This Row],[Time3]],Table2[[#This Row],[Time3]])</f>
        <v>54</v>
      </c>
      <c r="AA3218" s="2" t="str">
        <f>Table2[[#This Row],[Time4]]&amp;":"&amp;Table2[[#This Row],[Time5]]</f>
        <v>03:54</v>
      </c>
      <c r="AB3218" s="1" t="str" cm="1">
        <f t="array" ref="AB3218">IFERROR(IF(Table2[[#This Row],[code]]="","",_xlfn.IFS(AND(Table2[[#This Row],[code]]&lt;400,Table2[[#This Row],[code]]&lt;&gt;""),2,Table2[[#This Row],[code]]&gt;500,4)),"")</f>
        <v/>
      </c>
      <c r="AC3218" s="1" t="str">
        <f>IF(Table2[[#This Row],[Event]]="Penalty",Table2[[#This Row],[number]],IF(Table2[[#This Row],[Event]]="Time-Out",401,""))</f>
        <v/>
      </c>
      <c r="AD3218" s="1">
        <f>ROW(A3217)</f>
        <v>3217</v>
      </c>
      <c r="AE3218" s="1">
        <f>COUNTIFS(Table2[GameID],Table2[[#This Row],[GameID]],Table2[Column1],"&lt;="&amp;Table2[[#This Row],[Column1]])-1</f>
        <v>15</v>
      </c>
    </row>
    <row r="3219" spans="1:31" x14ac:dyDescent="0.45">
      <c r="A3219" t="s">
        <v>337</v>
      </c>
      <c r="B3219" t="str">
        <f>_xlfn.TEXTBEFORE(Table2[[#This Row],[Kamp]]," - ")</f>
        <v>RungstedHørsholm</v>
      </c>
      <c r="C3219" t="str">
        <f>_xlfn.TEXTAFTER(Table2[[#This Row],[Kamp]],"- ")</f>
        <v>Copenhagen FC</v>
      </c>
      <c r="D3219">
        <v>45256</v>
      </c>
      <c r="E3219">
        <v>76823</v>
      </c>
      <c r="F3219">
        <v>20232024</v>
      </c>
      <c r="G3219" t="s">
        <v>17</v>
      </c>
      <c r="H3219" t="s">
        <v>667</v>
      </c>
      <c r="I3219" t="s">
        <v>677</v>
      </c>
      <c r="J3219">
        <v>3</v>
      </c>
      <c r="K3219">
        <v>31140</v>
      </c>
      <c r="L3219">
        <v>1</v>
      </c>
      <c r="M3219" t="s">
        <v>630</v>
      </c>
      <c r="N3219" t="s">
        <v>245</v>
      </c>
      <c r="O3219" t="s">
        <v>276</v>
      </c>
      <c r="P3219">
        <v>10</v>
      </c>
      <c r="Q3219">
        <v>45</v>
      </c>
      <c r="R3219">
        <f>SUMIFS(Table2[number],Table2[Event],"Goal",Table2[H/U],"HOME",Table2[GameID],Table2[[#This Row],[GameID]],Table2[GameTime],"&lt;="&amp;Table2[[#This Row],[GameTime]])</f>
        <v>3</v>
      </c>
      <c r="S3219">
        <f>SUMIFS(Table2[number],Table2[Event],"Goal",Table2[H/U],"AWAY",Table2[GameID],Table2[[#This Row],[GameID]],Table2[GameTime],"&lt;="&amp;Table2[[#This Row],[GameTime]])</f>
        <v>10</v>
      </c>
      <c r="T3219" t="str">
        <f>IF(Table2[[#This Row],[Event]]="Goal",Table2[[#This Row],[Hscore]]&amp;"-"&amp;Table2[[#This Row],[Uscore]],"")</f>
        <v>3-10</v>
      </c>
      <c r="U3219">
        <v>2750</v>
      </c>
      <c r="V3219" s="1">
        <f>Table2[[#This Row],[GameTime]]-(Table2[[#This Row],[period]]-1)*1200</f>
        <v>350</v>
      </c>
      <c r="W3219" s="1">
        <f>ROUNDDOWN(Table2[[#This Row],[Time]]/60,0)</f>
        <v>5</v>
      </c>
      <c r="X3219" s="1">
        <f>ROUNDDOWN((Table2[[#This Row],[Time]]/60-Table2[[#This Row],[Time2]])*60,0)</f>
        <v>50</v>
      </c>
      <c r="Y3219" s="1" t="str">
        <f>IF(Table2[[#This Row],[Time2]]&lt;10,0&amp;Table2[[#This Row],[Time2]],Table2[[#This Row],[Time2]])</f>
        <v>05</v>
      </c>
      <c r="Z3219" s="1">
        <f>IF(Table2[[#This Row],[Time3]]&lt;10,0&amp;Table2[[#This Row],[Time3]],Table2[[#This Row],[Time3]])</f>
        <v>50</v>
      </c>
      <c r="AA3219" s="2" t="str">
        <f>Table2[[#This Row],[Time4]]&amp;":"&amp;Table2[[#This Row],[Time5]]</f>
        <v>05:50</v>
      </c>
      <c r="AB3219" s="1" t="str" cm="1">
        <f t="array" ref="AB3219">IFERROR(IF(Table2[[#This Row],[code]]="","",_xlfn.IFS(AND(Table2[[#This Row],[code]]&lt;400,Table2[[#This Row],[code]]&lt;&gt;""),2,Table2[[#This Row],[code]]&gt;500,4)),"")</f>
        <v/>
      </c>
      <c r="AC3219" s="1" t="str">
        <f>IF(Table2[[#This Row],[Event]]="Penalty",Table2[[#This Row],[number]],IF(Table2[[#This Row],[Event]]="Time-Out",401,""))</f>
        <v/>
      </c>
      <c r="AD3219" s="1">
        <f>ROW(A3218)</f>
        <v>3218</v>
      </c>
      <c r="AE3219" s="1">
        <f>COUNTIFS(Table2[GameID],Table2[[#This Row],[GameID]],Table2[Column1],"&lt;="&amp;Table2[[#This Row],[Column1]])-1</f>
        <v>16</v>
      </c>
    </row>
    <row r="3220" spans="1:31" x14ac:dyDescent="0.45">
      <c r="A3220" t="s">
        <v>337</v>
      </c>
      <c r="B3220" t="str">
        <f>_xlfn.TEXTBEFORE(Table2[[#This Row],[Kamp]]," - ")</f>
        <v>RungstedHørsholm</v>
      </c>
      <c r="C3220" t="str">
        <f>_xlfn.TEXTAFTER(Table2[[#This Row],[Kamp]],"- ")</f>
        <v>Copenhagen FC</v>
      </c>
      <c r="D3220">
        <v>45256</v>
      </c>
      <c r="E3220">
        <v>76823</v>
      </c>
      <c r="F3220">
        <v>20232024</v>
      </c>
      <c r="G3220" t="s">
        <v>17</v>
      </c>
      <c r="H3220" t="s">
        <v>662</v>
      </c>
      <c r="I3220" t="s">
        <v>678</v>
      </c>
      <c r="J3220">
        <v>3</v>
      </c>
      <c r="K3220">
        <v>31141</v>
      </c>
      <c r="L3220">
        <v>212</v>
      </c>
      <c r="M3220" t="s">
        <v>631</v>
      </c>
      <c r="N3220" t="s">
        <v>487</v>
      </c>
      <c r="O3220" t="s">
        <v>634</v>
      </c>
      <c r="P3220">
        <v>10</v>
      </c>
      <c r="Q3220" t="s">
        <v>634</v>
      </c>
      <c r="R3220">
        <f>SUMIFS(Table2[number],Table2[Event],"Goal",Table2[H/U],"HOME",Table2[GameID],Table2[[#This Row],[GameID]],Table2[GameTime],"&lt;="&amp;Table2[[#This Row],[GameTime]])</f>
        <v>3</v>
      </c>
      <c r="S3220">
        <f>SUMIFS(Table2[number],Table2[Event],"Goal",Table2[H/U],"AWAY",Table2[GameID],Table2[[#This Row],[GameID]],Table2[GameTime],"&lt;="&amp;Table2[[#This Row],[GameTime]])</f>
        <v>10</v>
      </c>
      <c r="T3220" t="str">
        <f>IF(Table2[[#This Row],[Event]]="Goal",Table2[[#This Row],[Hscore]]&amp;"-"&amp;Table2[[#This Row],[Uscore]],"")</f>
        <v/>
      </c>
      <c r="U3220">
        <v>2849</v>
      </c>
      <c r="V3220" s="1">
        <f>Table2[[#This Row],[GameTime]]-(Table2[[#This Row],[period]]-1)*1200</f>
        <v>449</v>
      </c>
      <c r="W3220" s="1">
        <f>ROUNDDOWN(Table2[[#This Row],[Time]]/60,0)</f>
        <v>7</v>
      </c>
      <c r="X3220" s="1">
        <f>ROUNDDOWN((Table2[[#This Row],[Time]]/60-Table2[[#This Row],[Time2]])*60,0)</f>
        <v>29</v>
      </c>
      <c r="Y3220" s="1" t="str">
        <f>IF(Table2[[#This Row],[Time2]]&lt;10,0&amp;Table2[[#This Row],[Time2]],Table2[[#This Row],[Time2]])</f>
        <v>07</v>
      </c>
      <c r="Z3220" s="1">
        <f>IF(Table2[[#This Row],[Time3]]&lt;10,0&amp;Table2[[#This Row],[Time3]],Table2[[#This Row],[Time3]])</f>
        <v>29</v>
      </c>
      <c r="AA3220" s="2" t="str">
        <f>Table2[[#This Row],[Time4]]&amp;":"&amp;Table2[[#This Row],[Time5]]</f>
        <v>07:29</v>
      </c>
      <c r="AB3220" s="1" cm="1">
        <f t="array" ref="AB3220">IFERROR(IF(Table2[[#This Row],[code]]="","",_xlfn.IFS(AND(Table2[[#This Row],[code]]&lt;400,Table2[[#This Row],[code]]&lt;&gt;""),2,Table2[[#This Row],[code]]&gt;500,4)),"")</f>
        <v>2</v>
      </c>
      <c r="AC3220" s="1">
        <f>IF(Table2[[#This Row],[Event]]="Penalty",Table2[[#This Row],[number]],IF(Table2[[#This Row],[Event]]="Time-Out",401,""))</f>
        <v>212</v>
      </c>
      <c r="AD3220" s="1">
        <f>ROW(A3219)</f>
        <v>3219</v>
      </c>
      <c r="AE3220" s="1">
        <f>COUNTIFS(Table2[GameID],Table2[[#This Row],[GameID]],Table2[Column1],"&lt;="&amp;Table2[[#This Row],[Column1]])-1</f>
        <v>17</v>
      </c>
    </row>
    <row r="3221" spans="1:31" x14ac:dyDescent="0.45">
      <c r="A3221" t="s">
        <v>337</v>
      </c>
      <c r="B3221" t="str">
        <f>_xlfn.TEXTBEFORE(Table2[[#This Row],[Kamp]]," - ")</f>
        <v>RungstedHørsholm</v>
      </c>
      <c r="C3221" t="str">
        <f>_xlfn.TEXTAFTER(Table2[[#This Row],[Kamp]],"- ")</f>
        <v>Copenhagen FC</v>
      </c>
      <c r="D3221">
        <v>45256</v>
      </c>
      <c r="E3221">
        <v>76823</v>
      </c>
      <c r="F3221">
        <v>20232024</v>
      </c>
      <c r="G3221" t="s">
        <v>17</v>
      </c>
      <c r="H3221" t="s">
        <v>662</v>
      </c>
      <c r="I3221" t="s">
        <v>678</v>
      </c>
      <c r="J3221">
        <v>3</v>
      </c>
      <c r="K3221">
        <v>31141</v>
      </c>
      <c r="L3221">
        <v>101</v>
      </c>
      <c r="M3221" t="s">
        <v>631</v>
      </c>
      <c r="N3221" t="s">
        <v>210</v>
      </c>
      <c r="O3221" t="s">
        <v>634</v>
      </c>
      <c r="P3221">
        <v>23</v>
      </c>
      <c r="Q3221" t="s">
        <v>634</v>
      </c>
      <c r="R3221">
        <f>SUMIFS(Table2[number],Table2[Event],"Goal",Table2[H/U],"HOME",Table2[GameID],Table2[[#This Row],[GameID]],Table2[GameTime],"&lt;="&amp;Table2[[#This Row],[GameTime]])</f>
        <v>3</v>
      </c>
      <c r="S3221">
        <f>SUMIFS(Table2[number],Table2[Event],"Goal",Table2[H/U],"AWAY",Table2[GameID],Table2[[#This Row],[GameID]],Table2[GameTime],"&lt;="&amp;Table2[[#This Row],[GameTime]])</f>
        <v>10</v>
      </c>
      <c r="T3221" t="str">
        <f>IF(Table2[[#This Row],[Event]]="Goal",Table2[[#This Row],[Hscore]]&amp;"-"&amp;Table2[[#This Row],[Uscore]],"")</f>
        <v/>
      </c>
      <c r="U3221">
        <v>3453</v>
      </c>
      <c r="V3221" s="1">
        <f>Table2[[#This Row],[GameTime]]-(Table2[[#This Row],[period]]-1)*1200</f>
        <v>1053</v>
      </c>
      <c r="W3221" s="1">
        <f>ROUNDDOWN(Table2[[#This Row],[Time]]/60,0)</f>
        <v>17</v>
      </c>
      <c r="X3221" s="1">
        <f>ROUNDDOWN((Table2[[#This Row],[Time]]/60-Table2[[#This Row],[Time2]])*60,0)</f>
        <v>33</v>
      </c>
      <c r="Y3221" s="1">
        <f>IF(Table2[[#This Row],[Time2]]&lt;10,0&amp;Table2[[#This Row],[Time2]],Table2[[#This Row],[Time2]])</f>
        <v>17</v>
      </c>
      <c r="Z3221" s="1">
        <f>IF(Table2[[#This Row],[Time3]]&lt;10,0&amp;Table2[[#This Row],[Time3]],Table2[[#This Row],[Time3]])</f>
        <v>33</v>
      </c>
      <c r="AA3221" s="2" t="str">
        <f>Table2[[#This Row],[Time4]]&amp;":"&amp;Table2[[#This Row],[Time5]]</f>
        <v>17:33</v>
      </c>
      <c r="AB3221" s="1" cm="1">
        <f t="array" ref="AB3221">IFERROR(IF(Table2[[#This Row],[code]]="","",_xlfn.IFS(AND(Table2[[#This Row],[code]]&lt;400,Table2[[#This Row],[code]]&lt;&gt;""),2,Table2[[#This Row],[code]]&gt;500,4)),"")</f>
        <v>2</v>
      </c>
      <c r="AC3221" s="1">
        <f>IF(Table2[[#This Row],[Event]]="Penalty",Table2[[#This Row],[number]],IF(Table2[[#This Row],[Event]]="Time-Out",401,""))</f>
        <v>101</v>
      </c>
      <c r="AD3221" s="1">
        <f>ROW(A3220)</f>
        <v>3220</v>
      </c>
      <c r="AE3221" s="1">
        <f>COUNTIFS(Table2[GameID],Table2[[#This Row],[GameID]],Table2[Column1],"&lt;="&amp;Table2[[#This Row],[Column1]])-1</f>
        <v>18</v>
      </c>
    </row>
    <row r="3222" spans="1:31" x14ac:dyDescent="0.45">
      <c r="A3222" t="s">
        <v>337</v>
      </c>
      <c r="B3222" t="str">
        <f>_xlfn.TEXTBEFORE(Table2[[#This Row],[Kamp]]," - ")</f>
        <v>RungstedHørsholm</v>
      </c>
      <c r="C3222" t="str">
        <f>_xlfn.TEXTAFTER(Table2[[#This Row],[Kamp]],"- ")</f>
        <v>Copenhagen FC</v>
      </c>
      <c r="D3222">
        <v>45256</v>
      </c>
      <c r="E3222">
        <v>76823</v>
      </c>
      <c r="F3222">
        <v>20232024</v>
      </c>
      <c r="G3222" t="s">
        <v>17</v>
      </c>
      <c r="H3222" t="s">
        <v>667</v>
      </c>
      <c r="I3222" t="s">
        <v>677</v>
      </c>
      <c r="J3222">
        <v>3</v>
      </c>
      <c r="K3222">
        <v>31140</v>
      </c>
      <c r="L3222">
        <v>504</v>
      </c>
      <c r="M3222" t="s">
        <v>631</v>
      </c>
      <c r="N3222" t="s">
        <v>249</v>
      </c>
      <c r="O3222" t="s">
        <v>634</v>
      </c>
      <c r="P3222">
        <v>41</v>
      </c>
      <c r="Q3222" t="s">
        <v>634</v>
      </c>
      <c r="R3222">
        <f>SUMIFS(Table2[number],Table2[Event],"Goal",Table2[H/U],"HOME",Table2[GameID],Table2[[#This Row],[GameID]],Table2[GameTime],"&lt;="&amp;Table2[[#This Row],[GameTime]])</f>
        <v>3</v>
      </c>
      <c r="S3222">
        <f>SUMIFS(Table2[number],Table2[Event],"Goal",Table2[H/U],"AWAY",Table2[GameID],Table2[[#This Row],[GameID]],Table2[GameTime],"&lt;="&amp;Table2[[#This Row],[GameTime]])</f>
        <v>10</v>
      </c>
      <c r="T3222" t="str">
        <f>IF(Table2[[#This Row],[Event]]="Goal",Table2[[#This Row],[Hscore]]&amp;"-"&amp;Table2[[#This Row],[Uscore]],"")</f>
        <v/>
      </c>
      <c r="U3222">
        <v>3453</v>
      </c>
      <c r="V3222" s="1">
        <f>Table2[[#This Row],[GameTime]]-(Table2[[#This Row],[period]]-1)*1200</f>
        <v>1053</v>
      </c>
      <c r="W3222" s="1">
        <f>ROUNDDOWN(Table2[[#This Row],[Time]]/60,0)</f>
        <v>17</v>
      </c>
      <c r="X3222" s="1">
        <f>ROUNDDOWN((Table2[[#This Row],[Time]]/60-Table2[[#This Row],[Time2]])*60,0)</f>
        <v>33</v>
      </c>
      <c r="Y3222" s="1">
        <f>IF(Table2[[#This Row],[Time2]]&lt;10,0&amp;Table2[[#This Row],[Time2]],Table2[[#This Row],[Time2]])</f>
        <v>17</v>
      </c>
      <c r="Z3222" s="1">
        <f>IF(Table2[[#This Row],[Time3]]&lt;10,0&amp;Table2[[#This Row],[Time3]],Table2[[#This Row],[Time3]])</f>
        <v>33</v>
      </c>
      <c r="AA3222" s="2" t="str">
        <f>Table2[[#This Row],[Time4]]&amp;":"&amp;Table2[[#This Row],[Time5]]</f>
        <v>17:33</v>
      </c>
      <c r="AB3222" s="1" cm="1">
        <f t="array" ref="AB3222">IFERROR(IF(Table2[[#This Row],[code]]="","",_xlfn.IFS(AND(Table2[[#This Row],[code]]&lt;400,Table2[[#This Row],[code]]&lt;&gt;""),2,Table2[[#This Row],[code]]&gt;500,4)),"")</f>
        <v>4</v>
      </c>
      <c r="AC3222" s="1">
        <f>IF(Table2[[#This Row],[Event]]="Penalty",Table2[[#This Row],[number]],IF(Table2[[#This Row],[Event]]="Time-Out",401,""))</f>
        <v>504</v>
      </c>
      <c r="AD3222" s="1">
        <f>ROW(A3221)</f>
        <v>3221</v>
      </c>
      <c r="AE3222" s="1">
        <f>COUNTIFS(Table2[GameID],Table2[[#This Row],[GameID]],Table2[Column1],"&lt;="&amp;Table2[[#This Row],[Column1]])-1</f>
        <v>19</v>
      </c>
    </row>
    <row r="3223" spans="1:31" x14ac:dyDescent="0.45">
      <c r="A3223" t="s">
        <v>337</v>
      </c>
      <c r="B3223" t="str">
        <f>_xlfn.TEXTBEFORE(Table2[[#This Row],[Kamp]]," - ")</f>
        <v>RungstedHørsholm</v>
      </c>
      <c r="C3223" t="str">
        <f>_xlfn.TEXTAFTER(Table2[[#This Row],[Kamp]],"- ")</f>
        <v>Copenhagen FC</v>
      </c>
      <c r="D3223">
        <v>45256</v>
      </c>
      <c r="E3223">
        <v>76823</v>
      </c>
      <c r="F3223">
        <v>20232024</v>
      </c>
      <c r="G3223" t="s">
        <v>17</v>
      </c>
      <c r="H3223" t="s">
        <v>667</v>
      </c>
      <c r="I3223" t="s">
        <v>677</v>
      </c>
      <c r="J3223">
        <v>3</v>
      </c>
      <c r="K3223">
        <v>31140</v>
      </c>
      <c r="L3223">
        <v>1</v>
      </c>
      <c r="M3223" t="s">
        <v>630</v>
      </c>
      <c r="N3223" t="s">
        <v>245</v>
      </c>
      <c r="O3223" t="s">
        <v>247</v>
      </c>
      <c r="P3223">
        <v>10</v>
      </c>
      <c r="Q3223">
        <v>27</v>
      </c>
      <c r="R3223">
        <f>SUMIFS(Table2[number],Table2[Event],"Goal",Table2[H/U],"HOME",Table2[GameID],Table2[[#This Row],[GameID]],Table2[GameTime],"&lt;="&amp;Table2[[#This Row],[GameTime]])</f>
        <v>3</v>
      </c>
      <c r="S3223">
        <f>SUMIFS(Table2[number],Table2[Event],"Goal",Table2[H/U],"AWAY",Table2[GameID],Table2[[#This Row],[GameID]],Table2[GameTime],"&lt;="&amp;Table2[[#This Row],[GameTime]])</f>
        <v>11</v>
      </c>
      <c r="T3223" t="str">
        <f>IF(Table2[[#This Row],[Event]]="Goal",Table2[[#This Row],[Hscore]]&amp;"-"&amp;Table2[[#This Row],[Uscore]],"")</f>
        <v>3-11</v>
      </c>
      <c r="U3223">
        <v>3539</v>
      </c>
      <c r="V3223" s="1">
        <f>Table2[[#This Row],[GameTime]]-(Table2[[#This Row],[period]]-1)*1200</f>
        <v>1139</v>
      </c>
      <c r="W3223" s="1">
        <f>ROUNDDOWN(Table2[[#This Row],[Time]]/60,0)</f>
        <v>18</v>
      </c>
      <c r="X3223" s="1">
        <f>ROUNDDOWN((Table2[[#This Row],[Time]]/60-Table2[[#This Row],[Time2]])*60,0)</f>
        <v>59</v>
      </c>
      <c r="Y3223" s="1">
        <f>IF(Table2[[#This Row],[Time2]]&lt;10,0&amp;Table2[[#This Row],[Time2]],Table2[[#This Row],[Time2]])</f>
        <v>18</v>
      </c>
      <c r="Z3223" s="1">
        <f>IF(Table2[[#This Row],[Time3]]&lt;10,0&amp;Table2[[#This Row],[Time3]],Table2[[#This Row],[Time3]])</f>
        <v>59</v>
      </c>
      <c r="AA3223" s="2" t="str">
        <f>Table2[[#This Row],[Time4]]&amp;":"&amp;Table2[[#This Row],[Time5]]</f>
        <v>18:59</v>
      </c>
      <c r="AB3223" s="1" t="str" cm="1">
        <f t="array" ref="AB3223">IFERROR(IF(Table2[[#This Row],[code]]="","",_xlfn.IFS(AND(Table2[[#This Row],[code]]&lt;400,Table2[[#This Row],[code]]&lt;&gt;""),2,Table2[[#This Row],[code]]&gt;500,4)),"")</f>
        <v/>
      </c>
      <c r="AC3223" s="1" t="str">
        <f>IF(Table2[[#This Row],[Event]]="Penalty",Table2[[#This Row],[number]],IF(Table2[[#This Row],[Event]]="Time-Out",401,""))</f>
        <v/>
      </c>
      <c r="AD3223" s="1">
        <f>ROW(A3222)</f>
        <v>3222</v>
      </c>
      <c r="AE3223" s="1">
        <f>COUNTIFS(Table2[GameID],Table2[[#This Row],[GameID]],Table2[Column1],"&lt;="&amp;Table2[[#This Row],[Column1]])-1</f>
        <v>20</v>
      </c>
    </row>
    <row r="3224" spans="1:31" x14ac:dyDescent="0.45">
      <c r="A3224" t="s">
        <v>357</v>
      </c>
      <c r="B3224" t="str">
        <f>_xlfn.TEXTBEFORE(Table2[[#This Row],[Kamp]]," - ")</f>
        <v>Vanløse Floorball</v>
      </c>
      <c r="C3224" t="str">
        <f>_xlfn.TEXTAFTER(Table2[[#This Row],[Kamp]],"- ")</f>
        <v>Rødovre FC</v>
      </c>
      <c r="D3224">
        <v>45263</v>
      </c>
      <c r="E3224">
        <v>76824</v>
      </c>
      <c r="F3224">
        <v>20232024</v>
      </c>
      <c r="G3224" t="s">
        <v>17</v>
      </c>
      <c r="H3224" t="s">
        <v>660</v>
      </c>
      <c r="I3224" t="s">
        <v>678</v>
      </c>
      <c r="J3224">
        <v>1</v>
      </c>
      <c r="K3224">
        <v>31142</v>
      </c>
      <c r="L3224">
        <v>1</v>
      </c>
      <c r="M3224" t="s">
        <v>630</v>
      </c>
      <c r="N3224" t="s">
        <v>495</v>
      </c>
      <c r="O3224" t="s">
        <v>634</v>
      </c>
      <c r="P3224">
        <v>35</v>
      </c>
      <c r="Q3224" t="s">
        <v>634</v>
      </c>
      <c r="R3224">
        <f>SUMIFS(Table2[number],Table2[Event],"Goal",Table2[H/U],"HOME",Table2[GameID],Table2[[#This Row],[GameID]],Table2[GameTime],"&lt;="&amp;Table2[[#This Row],[GameTime]])</f>
        <v>1</v>
      </c>
      <c r="S3224">
        <f>SUMIFS(Table2[number],Table2[Event],"Goal",Table2[H/U],"AWAY",Table2[GameID],Table2[[#This Row],[GameID]],Table2[GameTime],"&lt;="&amp;Table2[[#This Row],[GameTime]])</f>
        <v>0</v>
      </c>
      <c r="T3224" t="str">
        <f>IF(Table2[[#This Row],[Event]]="Goal",Table2[[#This Row],[Hscore]]&amp;"-"&amp;Table2[[#This Row],[Uscore]],"")</f>
        <v>1-0</v>
      </c>
      <c r="U3224">
        <v>1080</v>
      </c>
      <c r="V3224" s="1">
        <f>Table2[[#This Row],[GameTime]]-(Table2[[#This Row],[period]]-1)*1200</f>
        <v>1080</v>
      </c>
      <c r="W3224" s="1">
        <f>ROUNDDOWN(Table2[[#This Row],[Time]]/60,0)</f>
        <v>18</v>
      </c>
      <c r="X3224" s="1">
        <f>ROUNDDOWN((Table2[[#This Row],[Time]]/60-Table2[[#This Row],[Time2]])*60,0)</f>
        <v>0</v>
      </c>
      <c r="Y3224" s="1">
        <f>IF(Table2[[#This Row],[Time2]]&lt;10,0&amp;Table2[[#This Row],[Time2]],Table2[[#This Row],[Time2]])</f>
        <v>18</v>
      </c>
      <c r="Z3224" s="1" t="str">
        <f>IF(Table2[[#This Row],[Time3]]&lt;10,0&amp;Table2[[#This Row],[Time3]],Table2[[#This Row],[Time3]])</f>
        <v>00</v>
      </c>
      <c r="AA3224" s="2" t="str">
        <f>Table2[[#This Row],[Time4]]&amp;":"&amp;Table2[[#This Row],[Time5]]</f>
        <v>18:00</v>
      </c>
      <c r="AB3224" s="1" t="str" cm="1">
        <f t="array" ref="AB3224">IFERROR(IF(Table2[[#This Row],[code]]="","",_xlfn.IFS(AND(Table2[[#This Row],[code]]&lt;400,Table2[[#This Row],[code]]&lt;&gt;""),2,Table2[[#This Row],[code]]&gt;500,4)),"")</f>
        <v/>
      </c>
      <c r="AC3224" s="1" t="str">
        <f>IF(Table2[[#This Row],[Event]]="Penalty",Table2[[#This Row],[number]],IF(Table2[[#This Row],[Event]]="Time-Out",401,""))</f>
        <v/>
      </c>
      <c r="AD3224" s="1">
        <f>ROW(A3223)</f>
        <v>3223</v>
      </c>
      <c r="AE3224" s="1">
        <f>COUNTIFS(Table2[GameID],Table2[[#This Row],[GameID]],Table2[Column1],"&lt;="&amp;Table2[[#This Row],[Column1]])-1</f>
        <v>0</v>
      </c>
    </row>
    <row r="3225" spans="1:31" x14ac:dyDescent="0.45">
      <c r="A3225" t="s">
        <v>357</v>
      </c>
      <c r="B3225" t="str">
        <f>_xlfn.TEXTBEFORE(Table2[[#This Row],[Kamp]]," - ")</f>
        <v>Vanløse Floorball</v>
      </c>
      <c r="C3225" t="str">
        <f>_xlfn.TEXTAFTER(Table2[[#This Row],[Kamp]],"- ")</f>
        <v>Rødovre FC</v>
      </c>
      <c r="D3225">
        <v>45263</v>
      </c>
      <c r="E3225">
        <v>76824</v>
      </c>
      <c r="F3225">
        <v>20232024</v>
      </c>
      <c r="G3225" t="s">
        <v>17</v>
      </c>
      <c r="H3225" t="s">
        <v>665</v>
      </c>
      <c r="I3225" t="s">
        <v>677</v>
      </c>
      <c r="J3225">
        <v>1</v>
      </c>
      <c r="K3225">
        <v>31139</v>
      </c>
      <c r="L3225">
        <v>201</v>
      </c>
      <c r="M3225" t="s">
        <v>631</v>
      </c>
      <c r="N3225" t="s">
        <v>48</v>
      </c>
      <c r="O3225" t="s">
        <v>634</v>
      </c>
      <c r="P3225">
        <v>28</v>
      </c>
      <c r="Q3225" t="s">
        <v>634</v>
      </c>
      <c r="R3225">
        <f>SUMIFS(Table2[number],Table2[Event],"Goal",Table2[H/U],"HOME",Table2[GameID],Table2[[#This Row],[GameID]],Table2[GameTime],"&lt;="&amp;Table2[[#This Row],[GameTime]])</f>
        <v>1</v>
      </c>
      <c r="S3225">
        <f>SUMIFS(Table2[number],Table2[Event],"Goal",Table2[H/U],"AWAY",Table2[GameID],Table2[[#This Row],[GameID]],Table2[GameTime],"&lt;="&amp;Table2[[#This Row],[GameTime]])</f>
        <v>0</v>
      </c>
      <c r="T3225" t="str">
        <f>IF(Table2[[#This Row],[Event]]="Goal",Table2[[#This Row],[Hscore]]&amp;"-"&amp;Table2[[#This Row],[Uscore]],"")</f>
        <v/>
      </c>
      <c r="U3225">
        <v>1080</v>
      </c>
      <c r="V3225" s="1">
        <f>Table2[[#This Row],[GameTime]]-(Table2[[#This Row],[period]]-1)*1200</f>
        <v>1080</v>
      </c>
      <c r="W3225" s="1">
        <f>ROUNDDOWN(Table2[[#This Row],[Time]]/60,0)</f>
        <v>18</v>
      </c>
      <c r="X3225" s="1">
        <f>ROUNDDOWN((Table2[[#This Row],[Time]]/60-Table2[[#This Row],[Time2]])*60,0)</f>
        <v>0</v>
      </c>
      <c r="Y3225" s="1">
        <f>IF(Table2[[#This Row],[Time2]]&lt;10,0&amp;Table2[[#This Row],[Time2]],Table2[[#This Row],[Time2]])</f>
        <v>18</v>
      </c>
      <c r="Z3225" s="1" t="str">
        <f>IF(Table2[[#This Row],[Time3]]&lt;10,0&amp;Table2[[#This Row],[Time3]],Table2[[#This Row],[Time3]])</f>
        <v>00</v>
      </c>
      <c r="AA3225" s="2" t="str">
        <f>Table2[[#This Row],[Time4]]&amp;":"&amp;Table2[[#This Row],[Time5]]</f>
        <v>18:00</v>
      </c>
      <c r="AB3225" s="1" cm="1">
        <f t="array" ref="AB3225">IFERROR(IF(Table2[[#This Row],[code]]="","",_xlfn.IFS(AND(Table2[[#This Row],[code]]&lt;400,Table2[[#This Row],[code]]&lt;&gt;""),2,Table2[[#This Row],[code]]&gt;500,4)),"")</f>
        <v>2</v>
      </c>
      <c r="AC3225" s="1">
        <f>IF(Table2[[#This Row],[Event]]="Penalty",Table2[[#This Row],[number]],IF(Table2[[#This Row],[Event]]="Time-Out",401,""))</f>
        <v>201</v>
      </c>
      <c r="AD3225" s="1">
        <f>ROW(A3224)</f>
        <v>3224</v>
      </c>
      <c r="AE3225" s="1">
        <f>COUNTIFS(Table2[GameID],Table2[[#This Row],[GameID]],Table2[Column1],"&lt;="&amp;Table2[[#This Row],[Column1]])-1</f>
        <v>1</v>
      </c>
    </row>
    <row r="3226" spans="1:31" x14ac:dyDescent="0.45">
      <c r="A3226" t="s">
        <v>357</v>
      </c>
      <c r="B3226" t="str">
        <f>_xlfn.TEXTBEFORE(Table2[[#This Row],[Kamp]]," - ")</f>
        <v>Vanløse Floorball</v>
      </c>
      <c r="C3226" t="str">
        <f>_xlfn.TEXTAFTER(Table2[[#This Row],[Kamp]],"- ")</f>
        <v>Rødovre FC</v>
      </c>
      <c r="D3226">
        <v>45263</v>
      </c>
      <c r="E3226">
        <v>76824</v>
      </c>
      <c r="F3226">
        <v>20232024</v>
      </c>
      <c r="G3226" t="s">
        <v>17</v>
      </c>
      <c r="H3226" t="s">
        <v>665</v>
      </c>
      <c r="I3226" t="s">
        <v>677</v>
      </c>
      <c r="J3226">
        <v>2</v>
      </c>
      <c r="K3226">
        <v>31139</v>
      </c>
      <c r="L3226">
        <v>220</v>
      </c>
      <c r="M3226" t="s">
        <v>631</v>
      </c>
      <c r="N3226" t="s">
        <v>483</v>
      </c>
      <c r="P3226">
        <v>8</v>
      </c>
      <c r="R3226">
        <f>SUMIFS(Table2[number],Table2[Event],"Goal",Table2[H/U],"HOME",Table2[GameID],Table2[[#This Row],[GameID]],Table2[GameTime],"&lt;="&amp;Table2[[#This Row],[GameTime]])</f>
        <v>1</v>
      </c>
      <c r="S3226">
        <f>SUMIFS(Table2[number],Table2[Event],"Goal",Table2[H/U],"AWAY",Table2[GameID],Table2[[#This Row],[GameID]],Table2[GameTime],"&lt;="&amp;Table2[[#This Row],[GameTime]])</f>
        <v>0</v>
      </c>
      <c r="T3226" t="str">
        <f>IF(Table2[[#This Row],[Event]]="Goal",Table2[[#This Row],[Hscore]]&amp;"-"&amp;Table2[[#This Row],[Uscore]],"")</f>
        <v/>
      </c>
      <c r="U3226">
        <v>1421</v>
      </c>
      <c r="V3226" s="1">
        <f>Table2[[#This Row],[GameTime]]-(Table2[[#This Row],[period]]-1)*1200</f>
        <v>221</v>
      </c>
      <c r="W3226" s="1">
        <f>ROUNDDOWN(Table2[[#This Row],[Time]]/60,0)</f>
        <v>3</v>
      </c>
      <c r="X3226" s="1">
        <f>ROUNDDOWN((Table2[[#This Row],[Time]]/60-Table2[[#This Row],[Time2]])*60,0)</f>
        <v>41</v>
      </c>
      <c r="Y3226" s="1" t="str">
        <f>IF(Table2[[#This Row],[Time2]]&lt;10,0&amp;Table2[[#This Row],[Time2]],Table2[[#This Row],[Time2]])</f>
        <v>03</v>
      </c>
      <c r="Z3226" s="1">
        <f>IF(Table2[[#This Row],[Time3]]&lt;10,0&amp;Table2[[#This Row],[Time3]],Table2[[#This Row],[Time3]])</f>
        <v>41</v>
      </c>
      <c r="AA3226" s="2" t="str">
        <f>Table2[[#This Row],[Time4]]&amp;":"&amp;Table2[[#This Row],[Time5]]</f>
        <v>03:41</v>
      </c>
      <c r="AB3226" s="1" cm="1">
        <f t="array" ref="AB3226">IFERROR(IF(Table2[[#This Row],[code]]="","",_xlfn.IFS(AND(Table2[[#This Row],[code]]&lt;400,Table2[[#This Row],[code]]&lt;&gt;""),2,Table2[[#This Row],[code]]&gt;500,4)),"")</f>
        <v>2</v>
      </c>
      <c r="AC3226" s="1">
        <f>IF(Table2[[#This Row],[Event]]="Penalty",Table2[[#This Row],[number]],IF(Table2[[#This Row],[Event]]="Time-Out",401,""))</f>
        <v>220</v>
      </c>
      <c r="AD3226" s="1">
        <f>ROW(A3225)</f>
        <v>3225</v>
      </c>
      <c r="AE3226" s="1">
        <f>COUNTIFS(Table2[GameID],Table2[[#This Row],[GameID]],Table2[Column1],"&lt;="&amp;Table2[[#This Row],[Column1]])-1</f>
        <v>2</v>
      </c>
    </row>
    <row r="3227" spans="1:31" x14ac:dyDescent="0.45">
      <c r="A3227" t="s">
        <v>357</v>
      </c>
      <c r="B3227" t="str">
        <f>_xlfn.TEXTBEFORE(Table2[[#This Row],[Kamp]]," - ")</f>
        <v>Vanløse Floorball</v>
      </c>
      <c r="C3227" t="str">
        <f>_xlfn.TEXTAFTER(Table2[[#This Row],[Kamp]],"- ")</f>
        <v>Rødovre FC</v>
      </c>
      <c r="D3227">
        <v>45263</v>
      </c>
      <c r="E3227">
        <v>76824</v>
      </c>
      <c r="F3227">
        <v>20232024</v>
      </c>
      <c r="G3227" t="s">
        <v>17</v>
      </c>
      <c r="H3227" t="s">
        <v>660</v>
      </c>
      <c r="I3227" t="s">
        <v>678</v>
      </c>
      <c r="J3227">
        <v>2</v>
      </c>
      <c r="K3227">
        <v>31142</v>
      </c>
      <c r="L3227">
        <v>1</v>
      </c>
      <c r="M3227" t="s">
        <v>630</v>
      </c>
      <c r="N3227" t="s">
        <v>109</v>
      </c>
      <c r="O3227" t="s">
        <v>99</v>
      </c>
      <c r="P3227">
        <v>91</v>
      </c>
      <c r="Q3227">
        <v>18</v>
      </c>
      <c r="R3227">
        <f>SUMIFS(Table2[number],Table2[Event],"Goal",Table2[H/U],"HOME",Table2[GameID],Table2[[#This Row],[GameID]],Table2[GameTime],"&lt;="&amp;Table2[[#This Row],[GameTime]])</f>
        <v>2</v>
      </c>
      <c r="S3227">
        <f>SUMIFS(Table2[number],Table2[Event],"Goal",Table2[H/U],"AWAY",Table2[GameID],Table2[[#This Row],[GameID]],Table2[GameTime],"&lt;="&amp;Table2[[#This Row],[GameTime]])</f>
        <v>0</v>
      </c>
      <c r="T3227" t="str">
        <f>IF(Table2[[#This Row],[Event]]="Goal",Table2[[#This Row],[Hscore]]&amp;"-"&amp;Table2[[#This Row],[Uscore]],"")</f>
        <v>2-0</v>
      </c>
      <c r="U3227">
        <v>1618</v>
      </c>
      <c r="V3227" s="1">
        <f>Table2[[#This Row],[GameTime]]-(Table2[[#This Row],[period]]-1)*1200</f>
        <v>418</v>
      </c>
      <c r="W3227" s="1">
        <f>ROUNDDOWN(Table2[[#This Row],[Time]]/60,0)</f>
        <v>6</v>
      </c>
      <c r="X3227" s="1">
        <f>ROUNDDOWN((Table2[[#This Row],[Time]]/60-Table2[[#This Row],[Time2]])*60,0)</f>
        <v>58</v>
      </c>
      <c r="Y3227" s="1" t="str">
        <f>IF(Table2[[#This Row],[Time2]]&lt;10,0&amp;Table2[[#This Row],[Time2]],Table2[[#This Row],[Time2]])</f>
        <v>06</v>
      </c>
      <c r="Z3227" s="1">
        <f>IF(Table2[[#This Row],[Time3]]&lt;10,0&amp;Table2[[#This Row],[Time3]],Table2[[#This Row],[Time3]])</f>
        <v>58</v>
      </c>
      <c r="AA3227" s="2" t="str">
        <f>Table2[[#This Row],[Time4]]&amp;":"&amp;Table2[[#This Row],[Time5]]</f>
        <v>06:58</v>
      </c>
      <c r="AB3227" s="1" t="str" cm="1">
        <f t="array" ref="AB3227">IFERROR(IF(Table2[[#This Row],[code]]="","",_xlfn.IFS(AND(Table2[[#This Row],[code]]&lt;400,Table2[[#This Row],[code]]&lt;&gt;""),2,Table2[[#This Row],[code]]&gt;500,4)),"")</f>
        <v/>
      </c>
      <c r="AC3227" s="1" t="str">
        <f>IF(Table2[[#This Row],[Event]]="Penalty",Table2[[#This Row],[number]],IF(Table2[[#This Row],[Event]]="Time-Out",401,""))</f>
        <v/>
      </c>
      <c r="AD3227" s="1">
        <f>ROW(A3226)</f>
        <v>3226</v>
      </c>
      <c r="AE3227" s="1">
        <f>COUNTIFS(Table2[GameID],Table2[[#This Row],[GameID]],Table2[Column1],"&lt;="&amp;Table2[[#This Row],[Column1]])-1</f>
        <v>3</v>
      </c>
    </row>
    <row r="3228" spans="1:31" x14ac:dyDescent="0.45">
      <c r="A3228" t="s">
        <v>357</v>
      </c>
      <c r="B3228" t="str">
        <f>_xlfn.TEXTBEFORE(Table2[[#This Row],[Kamp]]," - ")</f>
        <v>Vanløse Floorball</v>
      </c>
      <c r="C3228" t="str">
        <f>_xlfn.TEXTAFTER(Table2[[#This Row],[Kamp]],"- ")</f>
        <v>Rødovre FC</v>
      </c>
      <c r="D3228">
        <v>45263</v>
      </c>
      <c r="E3228">
        <v>76824</v>
      </c>
      <c r="F3228">
        <v>20232024</v>
      </c>
      <c r="G3228" t="s">
        <v>17</v>
      </c>
      <c r="H3228" t="s">
        <v>660</v>
      </c>
      <c r="I3228" t="s">
        <v>678</v>
      </c>
      <c r="J3228">
        <v>2</v>
      </c>
      <c r="K3228">
        <v>31142</v>
      </c>
      <c r="L3228">
        <v>207</v>
      </c>
      <c r="M3228" t="s">
        <v>631</v>
      </c>
      <c r="N3228" t="s">
        <v>109</v>
      </c>
      <c r="O3228" t="s">
        <v>634</v>
      </c>
      <c r="P3228">
        <v>91</v>
      </c>
      <c r="Q3228" t="s">
        <v>634</v>
      </c>
      <c r="R3228">
        <f>SUMIFS(Table2[number],Table2[Event],"Goal",Table2[H/U],"HOME",Table2[GameID],Table2[[#This Row],[GameID]],Table2[GameTime],"&lt;="&amp;Table2[[#This Row],[GameTime]])</f>
        <v>2</v>
      </c>
      <c r="S3228">
        <f>SUMIFS(Table2[number],Table2[Event],"Goal",Table2[H/U],"AWAY",Table2[GameID],Table2[[#This Row],[GameID]],Table2[GameTime],"&lt;="&amp;Table2[[#This Row],[GameTime]])</f>
        <v>0</v>
      </c>
      <c r="T3228" t="str">
        <f>IF(Table2[[#This Row],[Event]]="Goal",Table2[[#This Row],[Hscore]]&amp;"-"&amp;Table2[[#This Row],[Uscore]],"")</f>
        <v/>
      </c>
      <c r="U3228">
        <v>1768</v>
      </c>
      <c r="V3228" s="1">
        <f>Table2[[#This Row],[GameTime]]-(Table2[[#This Row],[period]]-1)*1200</f>
        <v>568</v>
      </c>
      <c r="W3228" s="1">
        <f>ROUNDDOWN(Table2[[#This Row],[Time]]/60,0)</f>
        <v>9</v>
      </c>
      <c r="X3228" s="1">
        <f>ROUNDDOWN((Table2[[#This Row],[Time]]/60-Table2[[#This Row],[Time2]])*60,0)</f>
        <v>28</v>
      </c>
      <c r="Y3228" s="1" t="str">
        <f>IF(Table2[[#This Row],[Time2]]&lt;10,0&amp;Table2[[#This Row],[Time2]],Table2[[#This Row],[Time2]])</f>
        <v>09</v>
      </c>
      <c r="Z3228" s="1">
        <f>IF(Table2[[#This Row],[Time3]]&lt;10,0&amp;Table2[[#This Row],[Time3]],Table2[[#This Row],[Time3]])</f>
        <v>28</v>
      </c>
      <c r="AA3228" s="2" t="str">
        <f>Table2[[#This Row],[Time4]]&amp;":"&amp;Table2[[#This Row],[Time5]]</f>
        <v>09:28</v>
      </c>
      <c r="AB3228" s="1" cm="1">
        <f t="array" ref="AB3228">IFERROR(IF(Table2[[#This Row],[code]]="","",_xlfn.IFS(AND(Table2[[#This Row],[code]]&lt;400,Table2[[#This Row],[code]]&lt;&gt;""),2,Table2[[#This Row],[code]]&gt;500,4)),"")</f>
        <v>2</v>
      </c>
      <c r="AC3228" s="1">
        <f>IF(Table2[[#This Row],[Event]]="Penalty",Table2[[#This Row],[number]],IF(Table2[[#This Row],[Event]]="Time-Out",401,""))</f>
        <v>207</v>
      </c>
      <c r="AD3228" s="1">
        <f>ROW(A3227)</f>
        <v>3227</v>
      </c>
      <c r="AE3228" s="1">
        <f>COUNTIFS(Table2[GameID],Table2[[#This Row],[GameID]],Table2[Column1],"&lt;="&amp;Table2[[#This Row],[Column1]])-1</f>
        <v>4</v>
      </c>
    </row>
    <row r="3229" spans="1:31" x14ac:dyDescent="0.45">
      <c r="A3229" t="s">
        <v>357</v>
      </c>
      <c r="B3229" t="str">
        <f>_xlfn.TEXTBEFORE(Table2[[#This Row],[Kamp]]," - ")</f>
        <v>Vanløse Floorball</v>
      </c>
      <c r="C3229" t="str">
        <f>_xlfn.TEXTAFTER(Table2[[#This Row],[Kamp]],"- ")</f>
        <v>Rødovre FC</v>
      </c>
      <c r="D3229">
        <v>45263</v>
      </c>
      <c r="E3229">
        <v>76824</v>
      </c>
      <c r="F3229">
        <v>20232024</v>
      </c>
      <c r="G3229" t="s">
        <v>17</v>
      </c>
      <c r="H3229" t="s">
        <v>665</v>
      </c>
      <c r="I3229" t="s">
        <v>677</v>
      </c>
      <c r="J3229">
        <v>2</v>
      </c>
      <c r="K3229">
        <v>31139</v>
      </c>
      <c r="L3229">
        <v>1</v>
      </c>
      <c r="M3229" t="s">
        <v>630</v>
      </c>
      <c r="N3229" t="s">
        <v>45</v>
      </c>
      <c r="O3229" t="s">
        <v>51</v>
      </c>
      <c r="P3229">
        <v>17</v>
      </c>
      <c r="Q3229">
        <v>77</v>
      </c>
      <c r="R3229">
        <f>SUMIFS(Table2[number],Table2[Event],"Goal",Table2[H/U],"HOME",Table2[GameID],Table2[[#This Row],[GameID]],Table2[GameTime],"&lt;="&amp;Table2[[#This Row],[GameTime]])</f>
        <v>2</v>
      </c>
      <c r="S3229">
        <f>SUMIFS(Table2[number],Table2[Event],"Goal",Table2[H/U],"AWAY",Table2[GameID],Table2[[#This Row],[GameID]],Table2[GameTime],"&lt;="&amp;Table2[[#This Row],[GameTime]])</f>
        <v>1</v>
      </c>
      <c r="T3229" t="str">
        <f>IF(Table2[[#This Row],[Event]]="Goal",Table2[[#This Row],[Hscore]]&amp;"-"&amp;Table2[[#This Row],[Uscore]],"")</f>
        <v>2-1</v>
      </c>
      <c r="U3229">
        <v>1870</v>
      </c>
      <c r="V3229" s="1">
        <f>Table2[[#This Row],[GameTime]]-(Table2[[#This Row],[period]]-1)*1200</f>
        <v>670</v>
      </c>
      <c r="W3229" s="1">
        <f>ROUNDDOWN(Table2[[#This Row],[Time]]/60,0)</f>
        <v>11</v>
      </c>
      <c r="X3229" s="1">
        <f>ROUNDDOWN((Table2[[#This Row],[Time]]/60-Table2[[#This Row],[Time2]])*60,0)</f>
        <v>9</v>
      </c>
      <c r="Y3229" s="1">
        <f>IF(Table2[[#This Row],[Time2]]&lt;10,0&amp;Table2[[#This Row],[Time2]],Table2[[#This Row],[Time2]])</f>
        <v>11</v>
      </c>
      <c r="Z3229" s="1" t="str">
        <f>IF(Table2[[#This Row],[Time3]]&lt;10,0&amp;Table2[[#This Row],[Time3]],Table2[[#This Row],[Time3]])</f>
        <v>09</v>
      </c>
      <c r="AA3229" s="2" t="str">
        <f>Table2[[#This Row],[Time4]]&amp;":"&amp;Table2[[#This Row],[Time5]]</f>
        <v>11:09</v>
      </c>
      <c r="AB3229" s="1" t="str" cm="1">
        <f t="array" ref="AB3229">IFERROR(IF(Table2[[#This Row],[code]]="","",_xlfn.IFS(AND(Table2[[#This Row],[code]]&lt;400,Table2[[#This Row],[code]]&lt;&gt;""),2,Table2[[#This Row],[code]]&gt;500,4)),"")</f>
        <v/>
      </c>
      <c r="AC3229" s="1" t="str">
        <f>IF(Table2[[#This Row],[Event]]="Penalty",Table2[[#This Row],[number]],IF(Table2[[#This Row],[Event]]="Time-Out",401,""))</f>
        <v/>
      </c>
      <c r="AD3229" s="1">
        <f>ROW(A3228)</f>
        <v>3228</v>
      </c>
      <c r="AE3229" s="1">
        <f>COUNTIFS(Table2[GameID],Table2[[#This Row],[GameID]],Table2[Column1],"&lt;="&amp;Table2[[#This Row],[Column1]])-1</f>
        <v>5</v>
      </c>
    </row>
    <row r="3230" spans="1:31" x14ac:dyDescent="0.45">
      <c r="A3230" t="s">
        <v>357</v>
      </c>
      <c r="B3230" t="str">
        <f>_xlfn.TEXTBEFORE(Table2[[#This Row],[Kamp]]," - ")</f>
        <v>Vanløse Floorball</v>
      </c>
      <c r="C3230" t="str">
        <f>_xlfn.TEXTAFTER(Table2[[#This Row],[Kamp]],"- ")</f>
        <v>Rødovre FC</v>
      </c>
      <c r="D3230">
        <v>45263</v>
      </c>
      <c r="E3230">
        <v>76824</v>
      </c>
      <c r="F3230">
        <v>20232024</v>
      </c>
      <c r="G3230" t="s">
        <v>17</v>
      </c>
      <c r="H3230" t="s">
        <v>660</v>
      </c>
      <c r="I3230" t="s">
        <v>678</v>
      </c>
      <c r="J3230">
        <v>2</v>
      </c>
      <c r="K3230">
        <v>31142</v>
      </c>
      <c r="L3230">
        <v>1</v>
      </c>
      <c r="M3230" t="s">
        <v>630</v>
      </c>
      <c r="N3230" t="s">
        <v>37</v>
      </c>
      <c r="O3230" t="s">
        <v>283</v>
      </c>
      <c r="P3230">
        <v>90</v>
      </c>
      <c r="Q3230">
        <v>2</v>
      </c>
      <c r="R3230">
        <f>SUMIFS(Table2[number],Table2[Event],"Goal",Table2[H/U],"HOME",Table2[GameID],Table2[[#This Row],[GameID]],Table2[GameTime],"&lt;="&amp;Table2[[#This Row],[GameTime]])</f>
        <v>3</v>
      </c>
      <c r="S3230">
        <f>SUMIFS(Table2[number],Table2[Event],"Goal",Table2[H/U],"AWAY",Table2[GameID],Table2[[#This Row],[GameID]],Table2[GameTime],"&lt;="&amp;Table2[[#This Row],[GameTime]])</f>
        <v>1</v>
      </c>
      <c r="T3230" t="str">
        <f>IF(Table2[[#This Row],[Event]]="Goal",Table2[[#This Row],[Hscore]]&amp;"-"&amp;Table2[[#This Row],[Uscore]],"")</f>
        <v>3-1</v>
      </c>
      <c r="U3230">
        <v>1986</v>
      </c>
      <c r="V3230" s="1">
        <f>Table2[[#This Row],[GameTime]]-(Table2[[#This Row],[period]]-1)*1200</f>
        <v>786</v>
      </c>
      <c r="W3230" s="1">
        <f>ROUNDDOWN(Table2[[#This Row],[Time]]/60,0)</f>
        <v>13</v>
      </c>
      <c r="X3230" s="1">
        <f>ROUNDDOWN((Table2[[#This Row],[Time]]/60-Table2[[#This Row],[Time2]])*60,0)</f>
        <v>5</v>
      </c>
      <c r="Y3230" s="1">
        <f>IF(Table2[[#This Row],[Time2]]&lt;10,0&amp;Table2[[#This Row],[Time2]],Table2[[#This Row],[Time2]])</f>
        <v>13</v>
      </c>
      <c r="Z3230" s="1" t="str">
        <f>IF(Table2[[#This Row],[Time3]]&lt;10,0&amp;Table2[[#This Row],[Time3]],Table2[[#This Row],[Time3]])</f>
        <v>05</v>
      </c>
      <c r="AA3230" s="2" t="str">
        <f>Table2[[#This Row],[Time4]]&amp;":"&amp;Table2[[#This Row],[Time5]]</f>
        <v>13:05</v>
      </c>
      <c r="AB3230" s="1" t="str" cm="1">
        <f t="array" ref="AB3230">IFERROR(IF(Table2[[#This Row],[code]]="","",_xlfn.IFS(AND(Table2[[#This Row],[code]]&lt;400,Table2[[#This Row],[code]]&lt;&gt;""),2,Table2[[#This Row],[code]]&gt;500,4)),"")</f>
        <v/>
      </c>
      <c r="AC3230" s="1" t="str">
        <f>IF(Table2[[#This Row],[Event]]="Penalty",Table2[[#This Row],[number]],IF(Table2[[#This Row],[Event]]="Time-Out",401,""))</f>
        <v/>
      </c>
      <c r="AD3230" s="1">
        <f>ROW(A3229)</f>
        <v>3229</v>
      </c>
      <c r="AE3230" s="1">
        <f>COUNTIFS(Table2[GameID],Table2[[#This Row],[GameID]],Table2[Column1],"&lt;="&amp;Table2[[#This Row],[Column1]])-1</f>
        <v>6</v>
      </c>
    </row>
    <row r="3231" spans="1:31" x14ac:dyDescent="0.45">
      <c r="A3231" t="s">
        <v>357</v>
      </c>
      <c r="B3231" t="str">
        <f>_xlfn.TEXTBEFORE(Table2[[#This Row],[Kamp]]," - ")</f>
        <v>Vanløse Floorball</v>
      </c>
      <c r="C3231" t="str">
        <f>_xlfn.TEXTAFTER(Table2[[#This Row],[Kamp]],"- ")</f>
        <v>Rødovre FC</v>
      </c>
      <c r="D3231">
        <v>45263</v>
      </c>
      <c r="E3231">
        <v>76824</v>
      </c>
      <c r="F3231">
        <v>20232024</v>
      </c>
      <c r="G3231" t="s">
        <v>17</v>
      </c>
      <c r="H3231" t="s">
        <v>660</v>
      </c>
      <c r="I3231" t="s">
        <v>678</v>
      </c>
      <c r="J3231">
        <v>3</v>
      </c>
      <c r="K3231">
        <v>31142</v>
      </c>
      <c r="L3231">
        <v>1</v>
      </c>
      <c r="M3231" t="s">
        <v>630</v>
      </c>
      <c r="N3231" t="s">
        <v>37</v>
      </c>
      <c r="O3231" t="s">
        <v>283</v>
      </c>
      <c r="P3231">
        <v>90</v>
      </c>
      <c r="Q3231">
        <v>2</v>
      </c>
      <c r="R3231">
        <f>SUMIFS(Table2[number],Table2[Event],"Goal",Table2[H/U],"HOME",Table2[GameID],Table2[[#This Row],[GameID]],Table2[GameTime],"&lt;="&amp;Table2[[#This Row],[GameTime]])</f>
        <v>4</v>
      </c>
      <c r="S3231">
        <f>SUMIFS(Table2[number],Table2[Event],"Goal",Table2[H/U],"AWAY",Table2[GameID],Table2[[#This Row],[GameID]],Table2[GameTime],"&lt;="&amp;Table2[[#This Row],[GameTime]])</f>
        <v>1</v>
      </c>
      <c r="T3231" t="str">
        <f>IF(Table2[[#This Row],[Event]]="Goal",Table2[[#This Row],[Hscore]]&amp;"-"&amp;Table2[[#This Row],[Uscore]],"")</f>
        <v>4-1</v>
      </c>
      <c r="U3231">
        <v>2636</v>
      </c>
      <c r="V3231" s="1">
        <f>Table2[[#This Row],[GameTime]]-(Table2[[#This Row],[period]]-1)*1200</f>
        <v>236</v>
      </c>
      <c r="W3231" s="1">
        <f>ROUNDDOWN(Table2[[#This Row],[Time]]/60,0)</f>
        <v>3</v>
      </c>
      <c r="X3231" s="1">
        <f>ROUNDDOWN((Table2[[#This Row],[Time]]/60-Table2[[#This Row],[Time2]])*60,0)</f>
        <v>56</v>
      </c>
      <c r="Y3231" s="1" t="str">
        <f>IF(Table2[[#This Row],[Time2]]&lt;10,0&amp;Table2[[#This Row],[Time2]],Table2[[#This Row],[Time2]])</f>
        <v>03</v>
      </c>
      <c r="Z3231" s="1">
        <f>IF(Table2[[#This Row],[Time3]]&lt;10,0&amp;Table2[[#This Row],[Time3]],Table2[[#This Row],[Time3]])</f>
        <v>56</v>
      </c>
      <c r="AA3231" s="2" t="str">
        <f>Table2[[#This Row],[Time4]]&amp;":"&amp;Table2[[#This Row],[Time5]]</f>
        <v>03:56</v>
      </c>
      <c r="AB3231" s="1" t="str" cm="1">
        <f t="array" ref="AB3231">IFERROR(IF(Table2[[#This Row],[code]]="","",_xlfn.IFS(AND(Table2[[#This Row],[code]]&lt;400,Table2[[#This Row],[code]]&lt;&gt;""),2,Table2[[#This Row],[code]]&gt;500,4)),"")</f>
        <v/>
      </c>
      <c r="AC3231" s="1" t="str">
        <f>IF(Table2[[#This Row],[Event]]="Penalty",Table2[[#This Row],[number]],IF(Table2[[#This Row],[Event]]="Time-Out",401,""))</f>
        <v/>
      </c>
      <c r="AD3231" s="1">
        <f>ROW(A3230)</f>
        <v>3230</v>
      </c>
      <c r="AE3231" s="1">
        <f>COUNTIFS(Table2[GameID],Table2[[#This Row],[GameID]],Table2[Column1],"&lt;="&amp;Table2[[#This Row],[Column1]])-1</f>
        <v>7</v>
      </c>
    </row>
    <row r="3232" spans="1:31" x14ac:dyDescent="0.45">
      <c r="A3232" t="s">
        <v>357</v>
      </c>
      <c r="B3232" t="str">
        <f>_xlfn.TEXTBEFORE(Table2[[#This Row],[Kamp]]," - ")</f>
        <v>Vanløse Floorball</v>
      </c>
      <c r="C3232" t="str">
        <f>_xlfn.TEXTAFTER(Table2[[#This Row],[Kamp]],"- ")</f>
        <v>Rødovre FC</v>
      </c>
      <c r="D3232">
        <v>45263</v>
      </c>
      <c r="E3232">
        <v>76824</v>
      </c>
      <c r="F3232">
        <v>20232024</v>
      </c>
      <c r="G3232" t="s">
        <v>17</v>
      </c>
      <c r="H3232" t="s">
        <v>665</v>
      </c>
      <c r="I3232" t="s">
        <v>677</v>
      </c>
      <c r="J3232">
        <v>3</v>
      </c>
      <c r="K3232">
        <v>31139</v>
      </c>
      <c r="L3232">
        <v>0</v>
      </c>
      <c r="M3232" t="s">
        <v>633</v>
      </c>
      <c r="N3232" t="s">
        <v>634</v>
      </c>
      <c r="O3232" t="s">
        <v>634</v>
      </c>
      <c r="P3232" t="s">
        <v>634</v>
      </c>
      <c r="Q3232" t="s">
        <v>634</v>
      </c>
      <c r="R3232">
        <f>SUMIFS(Table2[number],Table2[Event],"Goal",Table2[H/U],"HOME",Table2[GameID],Table2[[#This Row],[GameID]],Table2[GameTime],"&lt;="&amp;Table2[[#This Row],[GameTime]])</f>
        <v>4</v>
      </c>
      <c r="S3232">
        <f>SUMIFS(Table2[number],Table2[Event],"Goal",Table2[H/U],"AWAY",Table2[GameID],Table2[[#This Row],[GameID]],Table2[GameTime],"&lt;="&amp;Table2[[#This Row],[GameTime]])</f>
        <v>1</v>
      </c>
      <c r="T3232" t="str">
        <f>IF(Table2[[#This Row],[Event]]="Goal",Table2[[#This Row],[Hscore]]&amp;"-"&amp;Table2[[#This Row],[Uscore]],"")</f>
        <v/>
      </c>
      <c r="U3232">
        <v>2907</v>
      </c>
      <c r="V3232" s="1">
        <f>Table2[[#This Row],[GameTime]]-(Table2[[#This Row],[period]]-1)*1200</f>
        <v>507</v>
      </c>
      <c r="W3232" s="1">
        <f>ROUNDDOWN(Table2[[#This Row],[Time]]/60,0)</f>
        <v>8</v>
      </c>
      <c r="X3232" s="1">
        <f>ROUNDDOWN((Table2[[#This Row],[Time]]/60-Table2[[#This Row],[Time2]])*60,0)</f>
        <v>27</v>
      </c>
      <c r="Y3232" s="1" t="str">
        <f>IF(Table2[[#This Row],[Time2]]&lt;10,0&amp;Table2[[#This Row],[Time2]],Table2[[#This Row],[Time2]])</f>
        <v>08</v>
      </c>
      <c r="Z3232" s="1">
        <f>IF(Table2[[#This Row],[Time3]]&lt;10,0&amp;Table2[[#This Row],[Time3]],Table2[[#This Row],[Time3]])</f>
        <v>27</v>
      </c>
      <c r="AA3232" s="2" t="str">
        <f>Table2[[#This Row],[Time4]]&amp;":"&amp;Table2[[#This Row],[Time5]]</f>
        <v>08:27</v>
      </c>
      <c r="AB3232" s="1" t="str" cm="1">
        <f t="array" ref="AB3232">IFERROR(IF(Table2[[#This Row],[code]]="","",_xlfn.IFS(AND(Table2[[#This Row],[code]]&lt;400,Table2[[#This Row],[code]]&lt;&gt;""),2,Table2[[#This Row],[code]]&gt;500,4)),"")</f>
        <v/>
      </c>
      <c r="AC3232" s="1">
        <f>IF(Table2[[#This Row],[Event]]="Penalty",Table2[[#This Row],[number]],IF(Table2[[#This Row],[Event]]="Time-Out",401,""))</f>
        <v>401</v>
      </c>
      <c r="AD3232" s="1">
        <f>ROW(A3231)</f>
        <v>3231</v>
      </c>
      <c r="AE3232" s="1">
        <f>COUNTIFS(Table2[GameID],Table2[[#This Row],[GameID]],Table2[Column1],"&lt;="&amp;Table2[[#This Row],[Column1]])-1</f>
        <v>8</v>
      </c>
    </row>
    <row r="3233" spans="1:31" x14ac:dyDescent="0.45">
      <c r="A3233" t="s">
        <v>357</v>
      </c>
      <c r="B3233" t="str">
        <f>_xlfn.TEXTBEFORE(Table2[[#This Row],[Kamp]]," - ")</f>
        <v>Vanløse Floorball</v>
      </c>
      <c r="C3233" t="str">
        <f>_xlfn.TEXTAFTER(Table2[[#This Row],[Kamp]],"- ")</f>
        <v>Rødovre FC</v>
      </c>
      <c r="D3233">
        <v>45263</v>
      </c>
      <c r="E3233">
        <v>76824</v>
      </c>
      <c r="F3233">
        <v>20232024</v>
      </c>
      <c r="G3233" t="s">
        <v>17</v>
      </c>
      <c r="H3233" t="s">
        <v>665</v>
      </c>
      <c r="I3233" t="s">
        <v>677</v>
      </c>
      <c r="J3233">
        <v>3</v>
      </c>
      <c r="K3233">
        <v>31139</v>
      </c>
      <c r="L3233">
        <v>205</v>
      </c>
      <c r="M3233" t="s">
        <v>631</v>
      </c>
      <c r="N3233" t="s">
        <v>48</v>
      </c>
      <c r="O3233" t="s">
        <v>634</v>
      </c>
      <c r="P3233">
        <v>28</v>
      </c>
      <c r="Q3233" t="s">
        <v>634</v>
      </c>
      <c r="R3233">
        <f>SUMIFS(Table2[number],Table2[Event],"Goal",Table2[H/U],"HOME",Table2[GameID],Table2[[#This Row],[GameID]],Table2[GameTime],"&lt;="&amp;Table2[[#This Row],[GameTime]])</f>
        <v>4</v>
      </c>
      <c r="S3233">
        <f>SUMIFS(Table2[number],Table2[Event],"Goal",Table2[H/U],"AWAY",Table2[GameID],Table2[[#This Row],[GameID]],Table2[GameTime],"&lt;="&amp;Table2[[#This Row],[GameTime]])</f>
        <v>1</v>
      </c>
      <c r="T3233" t="str">
        <f>IF(Table2[[#This Row],[Event]]="Goal",Table2[[#This Row],[Hscore]]&amp;"-"&amp;Table2[[#This Row],[Uscore]],"")</f>
        <v/>
      </c>
      <c r="U3233">
        <v>2962</v>
      </c>
      <c r="V3233" s="1">
        <f>Table2[[#This Row],[GameTime]]-(Table2[[#This Row],[period]]-1)*1200</f>
        <v>562</v>
      </c>
      <c r="W3233" s="1">
        <f>ROUNDDOWN(Table2[[#This Row],[Time]]/60,0)</f>
        <v>9</v>
      </c>
      <c r="X3233" s="1">
        <f>ROUNDDOWN((Table2[[#This Row],[Time]]/60-Table2[[#This Row],[Time2]])*60,0)</f>
        <v>22</v>
      </c>
      <c r="Y3233" s="1" t="str">
        <f>IF(Table2[[#This Row],[Time2]]&lt;10,0&amp;Table2[[#This Row],[Time2]],Table2[[#This Row],[Time2]])</f>
        <v>09</v>
      </c>
      <c r="Z3233" s="1">
        <f>IF(Table2[[#This Row],[Time3]]&lt;10,0&amp;Table2[[#This Row],[Time3]],Table2[[#This Row],[Time3]])</f>
        <v>22</v>
      </c>
      <c r="AA3233" s="2" t="str">
        <f>Table2[[#This Row],[Time4]]&amp;":"&amp;Table2[[#This Row],[Time5]]</f>
        <v>09:22</v>
      </c>
      <c r="AB3233" s="1" cm="1">
        <f t="array" ref="AB3233">IFERROR(IF(Table2[[#This Row],[code]]="","",_xlfn.IFS(AND(Table2[[#This Row],[code]]&lt;400,Table2[[#This Row],[code]]&lt;&gt;""),2,Table2[[#This Row],[code]]&gt;500,4)),"")</f>
        <v>2</v>
      </c>
      <c r="AC3233" s="1">
        <f>IF(Table2[[#This Row],[Event]]="Penalty",Table2[[#This Row],[number]],IF(Table2[[#This Row],[Event]]="Time-Out",401,""))</f>
        <v>205</v>
      </c>
      <c r="AD3233" s="1">
        <f>ROW(A3232)</f>
        <v>3232</v>
      </c>
      <c r="AE3233" s="1">
        <f>COUNTIFS(Table2[GameID],Table2[[#This Row],[GameID]],Table2[Column1],"&lt;="&amp;Table2[[#This Row],[Column1]])-1</f>
        <v>9</v>
      </c>
    </row>
    <row r="3234" spans="1:31" x14ac:dyDescent="0.45">
      <c r="A3234" t="s">
        <v>357</v>
      </c>
      <c r="B3234" t="str">
        <f>_xlfn.TEXTBEFORE(Table2[[#This Row],[Kamp]]," - ")</f>
        <v>Vanløse Floorball</v>
      </c>
      <c r="C3234" t="str">
        <f>_xlfn.TEXTAFTER(Table2[[#This Row],[Kamp]],"- ")</f>
        <v>Rødovre FC</v>
      </c>
      <c r="D3234">
        <v>45263</v>
      </c>
      <c r="E3234">
        <v>76824</v>
      </c>
      <c r="F3234">
        <v>20232024</v>
      </c>
      <c r="G3234" t="s">
        <v>17</v>
      </c>
      <c r="H3234" t="s">
        <v>665</v>
      </c>
      <c r="I3234" t="s">
        <v>677</v>
      </c>
      <c r="J3234">
        <v>3</v>
      </c>
      <c r="K3234">
        <v>31139</v>
      </c>
      <c r="L3234">
        <v>1</v>
      </c>
      <c r="M3234" t="s">
        <v>630</v>
      </c>
      <c r="N3234" t="s">
        <v>48</v>
      </c>
      <c r="O3234" t="s">
        <v>51</v>
      </c>
      <c r="P3234">
        <v>28</v>
      </c>
      <c r="Q3234">
        <v>77</v>
      </c>
      <c r="R3234">
        <f>SUMIFS(Table2[number],Table2[Event],"Goal",Table2[H/U],"HOME",Table2[GameID],Table2[[#This Row],[GameID]],Table2[GameTime],"&lt;="&amp;Table2[[#This Row],[GameTime]])</f>
        <v>4</v>
      </c>
      <c r="S3234">
        <f>SUMIFS(Table2[number],Table2[Event],"Goal",Table2[H/U],"AWAY",Table2[GameID],Table2[[#This Row],[GameID]],Table2[GameTime],"&lt;="&amp;Table2[[#This Row],[GameTime]])</f>
        <v>2</v>
      </c>
      <c r="T3234" t="str">
        <f>IF(Table2[[#This Row],[Event]]="Goal",Table2[[#This Row],[Hscore]]&amp;"-"&amp;Table2[[#This Row],[Uscore]],"")</f>
        <v>4-2</v>
      </c>
      <c r="U3234">
        <v>3277</v>
      </c>
      <c r="V3234" s="1">
        <f>Table2[[#This Row],[GameTime]]-(Table2[[#This Row],[period]]-1)*1200</f>
        <v>877</v>
      </c>
      <c r="W3234" s="1">
        <f>ROUNDDOWN(Table2[[#This Row],[Time]]/60,0)</f>
        <v>14</v>
      </c>
      <c r="X3234" s="1">
        <f>ROUNDDOWN((Table2[[#This Row],[Time]]/60-Table2[[#This Row],[Time2]])*60,0)</f>
        <v>37</v>
      </c>
      <c r="Y3234" s="1">
        <f>IF(Table2[[#This Row],[Time2]]&lt;10,0&amp;Table2[[#This Row],[Time2]],Table2[[#This Row],[Time2]])</f>
        <v>14</v>
      </c>
      <c r="Z3234" s="1">
        <f>IF(Table2[[#This Row],[Time3]]&lt;10,0&amp;Table2[[#This Row],[Time3]],Table2[[#This Row],[Time3]])</f>
        <v>37</v>
      </c>
      <c r="AA3234" s="2" t="str">
        <f>Table2[[#This Row],[Time4]]&amp;":"&amp;Table2[[#This Row],[Time5]]</f>
        <v>14:37</v>
      </c>
      <c r="AB3234" s="1" t="str" cm="1">
        <f t="array" ref="AB3234">IFERROR(IF(Table2[[#This Row],[code]]="","",_xlfn.IFS(AND(Table2[[#This Row],[code]]&lt;400,Table2[[#This Row],[code]]&lt;&gt;""),2,Table2[[#This Row],[code]]&gt;500,4)),"")</f>
        <v/>
      </c>
      <c r="AC3234" s="1" t="str">
        <f>IF(Table2[[#This Row],[Event]]="Penalty",Table2[[#This Row],[number]],IF(Table2[[#This Row],[Event]]="Time-Out",401,""))</f>
        <v/>
      </c>
      <c r="AD3234" s="1">
        <f>ROW(A3233)</f>
        <v>3233</v>
      </c>
      <c r="AE3234" s="1">
        <f>COUNTIFS(Table2[GameID],Table2[[#This Row],[GameID]],Table2[Column1],"&lt;="&amp;Table2[[#This Row],[Column1]])-1</f>
        <v>10</v>
      </c>
    </row>
    <row r="3235" spans="1:31" x14ac:dyDescent="0.45">
      <c r="A3235" t="s">
        <v>357</v>
      </c>
      <c r="B3235" t="str">
        <f>_xlfn.TEXTBEFORE(Table2[[#This Row],[Kamp]]," - ")</f>
        <v>Vanløse Floorball</v>
      </c>
      <c r="C3235" t="str">
        <f>_xlfn.TEXTAFTER(Table2[[#This Row],[Kamp]],"- ")</f>
        <v>Rødovre FC</v>
      </c>
      <c r="D3235">
        <v>45263</v>
      </c>
      <c r="E3235">
        <v>76824</v>
      </c>
      <c r="F3235">
        <v>20232024</v>
      </c>
      <c r="G3235" t="s">
        <v>17</v>
      </c>
      <c r="H3235" t="s">
        <v>660</v>
      </c>
      <c r="I3235" t="s">
        <v>678</v>
      </c>
      <c r="J3235">
        <v>3</v>
      </c>
      <c r="K3235">
        <v>31142</v>
      </c>
      <c r="L3235">
        <v>222</v>
      </c>
      <c r="M3235" t="s">
        <v>631</v>
      </c>
      <c r="N3235" t="s">
        <v>495</v>
      </c>
      <c r="O3235" t="s">
        <v>634</v>
      </c>
      <c r="P3235">
        <v>35</v>
      </c>
      <c r="Q3235" t="s">
        <v>634</v>
      </c>
      <c r="R3235">
        <f>SUMIFS(Table2[number],Table2[Event],"Goal",Table2[H/U],"HOME",Table2[GameID],Table2[[#This Row],[GameID]],Table2[GameTime],"&lt;="&amp;Table2[[#This Row],[GameTime]])</f>
        <v>4</v>
      </c>
      <c r="S3235">
        <f>SUMIFS(Table2[number],Table2[Event],"Goal",Table2[H/U],"AWAY",Table2[GameID],Table2[[#This Row],[GameID]],Table2[GameTime],"&lt;="&amp;Table2[[#This Row],[GameTime]])</f>
        <v>2</v>
      </c>
      <c r="T3235" t="str">
        <f>IF(Table2[[#This Row],[Event]]="Goal",Table2[[#This Row],[Hscore]]&amp;"-"&amp;Table2[[#This Row],[Uscore]],"")</f>
        <v/>
      </c>
      <c r="U3235">
        <v>3595</v>
      </c>
      <c r="V3235" s="1">
        <f>Table2[[#This Row],[GameTime]]-(Table2[[#This Row],[period]]-1)*1200</f>
        <v>1195</v>
      </c>
      <c r="W3235" s="1">
        <f>ROUNDDOWN(Table2[[#This Row],[Time]]/60,0)</f>
        <v>19</v>
      </c>
      <c r="X3235" s="1">
        <f>ROUNDDOWN((Table2[[#This Row],[Time]]/60-Table2[[#This Row],[Time2]])*60,0)</f>
        <v>55</v>
      </c>
      <c r="Y3235" s="1">
        <f>IF(Table2[[#This Row],[Time2]]&lt;10,0&amp;Table2[[#This Row],[Time2]],Table2[[#This Row],[Time2]])</f>
        <v>19</v>
      </c>
      <c r="Z3235" s="1">
        <f>IF(Table2[[#This Row],[Time3]]&lt;10,0&amp;Table2[[#This Row],[Time3]],Table2[[#This Row],[Time3]])</f>
        <v>55</v>
      </c>
      <c r="AA3235" s="2" t="str">
        <f>Table2[[#This Row],[Time4]]&amp;":"&amp;Table2[[#This Row],[Time5]]</f>
        <v>19:55</v>
      </c>
      <c r="AB3235" s="1" cm="1">
        <f t="array" ref="AB3235">IFERROR(IF(Table2[[#This Row],[code]]="","",_xlfn.IFS(AND(Table2[[#This Row],[code]]&lt;400,Table2[[#This Row],[code]]&lt;&gt;""),2,Table2[[#This Row],[code]]&gt;500,4)),"")</f>
        <v>2</v>
      </c>
      <c r="AC3235" s="1">
        <f>IF(Table2[[#This Row],[Event]]="Penalty",Table2[[#This Row],[number]],IF(Table2[[#This Row],[Event]]="Time-Out",401,""))</f>
        <v>222</v>
      </c>
      <c r="AD3235" s="1">
        <f>ROW(A3234)</f>
        <v>3234</v>
      </c>
      <c r="AE3235" s="1">
        <f>COUNTIFS(Table2[GameID],Table2[[#This Row],[GameID]],Table2[Column1],"&lt;="&amp;Table2[[#This Row],[Column1]])-1</f>
        <v>11</v>
      </c>
    </row>
    <row r="3236" spans="1:31" x14ac:dyDescent="0.45">
      <c r="A3236" t="s">
        <v>57</v>
      </c>
      <c r="B3236" t="str">
        <f>_xlfn.TEXTBEFORE(Table2[[#This Row],[Kamp]]," - ")</f>
        <v>Hvidovre Attack</v>
      </c>
      <c r="C3236" t="str">
        <f>_xlfn.TEXTAFTER(Table2[[#This Row],[Kamp]],"- ")</f>
        <v>RungstedHørsholm</v>
      </c>
      <c r="D3236">
        <v>45263</v>
      </c>
      <c r="E3236">
        <v>76825</v>
      </c>
      <c r="F3236">
        <v>20232024</v>
      </c>
      <c r="G3236" t="s">
        <v>17</v>
      </c>
      <c r="H3236" t="s">
        <v>659</v>
      </c>
      <c r="I3236" t="s">
        <v>678</v>
      </c>
      <c r="J3236">
        <v>1</v>
      </c>
      <c r="K3236">
        <v>31138</v>
      </c>
      <c r="L3236">
        <v>1</v>
      </c>
      <c r="M3236" t="s">
        <v>630</v>
      </c>
      <c r="N3236" t="s">
        <v>60</v>
      </c>
      <c r="O3236" t="s">
        <v>634</v>
      </c>
      <c r="P3236">
        <v>4</v>
      </c>
      <c r="Q3236" t="s">
        <v>634</v>
      </c>
      <c r="R3236">
        <f>SUMIFS(Table2[number],Table2[Event],"Goal",Table2[H/U],"HOME",Table2[GameID],Table2[[#This Row],[GameID]],Table2[GameTime],"&lt;="&amp;Table2[[#This Row],[GameTime]])</f>
        <v>1</v>
      </c>
      <c r="S3236">
        <f>SUMIFS(Table2[number],Table2[Event],"Goal",Table2[H/U],"AWAY",Table2[GameID],Table2[[#This Row],[GameID]],Table2[GameTime],"&lt;="&amp;Table2[[#This Row],[GameTime]])</f>
        <v>0</v>
      </c>
      <c r="T3236" t="str">
        <f>IF(Table2[[#This Row],[Event]]="Goal",Table2[[#This Row],[Hscore]]&amp;"-"&amp;Table2[[#This Row],[Uscore]],"")</f>
        <v>1-0</v>
      </c>
      <c r="U3236">
        <v>10</v>
      </c>
      <c r="V3236" s="1">
        <f>Table2[[#This Row],[GameTime]]-(Table2[[#This Row],[period]]-1)*1200</f>
        <v>10</v>
      </c>
      <c r="W3236" s="1">
        <f>ROUNDDOWN(Table2[[#This Row],[Time]]/60,0)</f>
        <v>0</v>
      </c>
      <c r="X3236" s="1">
        <f>ROUNDDOWN((Table2[[#This Row],[Time]]/60-Table2[[#This Row],[Time2]])*60,0)</f>
        <v>10</v>
      </c>
      <c r="Y3236" s="1" t="str">
        <f>IF(Table2[[#This Row],[Time2]]&lt;10,0&amp;Table2[[#This Row],[Time2]],Table2[[#This Row],[Time2]])</f>
        <v>00</v>
      </c>
      <c r="Z3236" s="1">
        <f>IF(Table2[[#This Row],[Time3]]&lt;10,0&amp;Table2[[#This Row],[Time3]],Table2[[#This Row],[Time3]])</f>
        <v>10</v>
      </c>
      <c r="AA3236" s="2" t="str">
        <f>Table2[[#This Row],[Time4]]&amp;":"&amp;Table2[[#This Row],[Time5]]</f>
        <v>00:10</v>
      </c>
      <c r="AB3236" s="1" t="str" cm="1">
        <f t="array" ref="AB3236">IFERROR(IF(Table2[[#This Row],[code]]="","",_xlfn.IFS(AND(Table2[[#This Row],[code]]&lt;400,Table2[[#This Row],[code]]&lt;&gt;""),2,Table2[[#This Row],[code]]&gt;500,4)),"")</f>
        <v/>
      </c>
      <c r="AC3236" s="1" t="str">
        <f>IF(Table2[[#This Row],[Event]]="Penalty",Table2[[#This Row],[number]],IF(Table2[[#This Row],[Event]]="Time-Out",401,""))</f>
        <v/>
      </c>
      <c r="AD3236" s="1">
        <f>ROW(A3235)</f>
        <v>3235</v>
      </c>
      <c r="AE3236" s="1">
        <f>COUNTIFS(Table2[GameID],Table2[[#This Row],[GameID]],Table2[Column1],"&lt;="&amp;Table2[[#This Row],[Column1]])-1</f>
        <v>0</v>
      </c>
    </row>
    <row r="3237" spans="1:31" x14ac:dyDescent="0.45">
      <c r="A3237" t="s">
        <v>57</v>
      </c>
      <c r="B3237" t="str">
        <f>_xlfn.TEXTBEFORE(Table2[[#This Row],[Kamp]]," - ")</f>
        <v>Hvidovre Attack</v>
      </c>
      <c r="C3237" t="str">
        <f>_xlfn.TEXTAFTER(Table2[[#This Row],[Kamp]],"- ")</f>
        <v>RungstedHørsholm</v>
      </c>
      <c r="D3237">
        <v>45263</v>
      </c>
      <c r="E3237">
        <v>76825</v>
      </c>
      <c r="F3237">
        <v>20232024</v>
      </c>
      <c r="G3237" t="s">
        <v>17</v>
      </c>
      <c r="H3237" t="s">
        <v>662</v>
      </c>
      <c r="I3237" t="s">
        <v>677</v>
      </c>
      <c r="J3237">
        <v>1</v>
      </c>
      <c r="K3237">
        <v>31141</v>
      </c>
      <c r="L3237">
        <v>210</v>
      </c>
      <c r="M3237" t="s">
        <v>631</v>
      </c>
      <c r="N3237" t="s">
        <v>210</v>
      </c>
      <c r="O3237" t="s">
        <v>634</v>
      </c>
      <c r="P3237">
        <v>23</v>
      </c>
      <c r="Q3237" t="s">
        <v>634</v>
      </c>
      <c r="R3237">
        <f>SUMIFS(Table2[number],Table2[Event],"Goal",Table2[H/U],"HOME",Table2[GameID],Table2[[#This Row],[GameID]],Table2[GameTime],"&lt;="&amp;Table2[[#This Row],[GameTime]])</f>
        <v>1</v>
      </c>
      <c r="S3237">
        <f>SUMIFS(Table2[number],Table2[Event],"Goal",Table2[H/U],"AWAY",Table2[GameID],Table2[[#This Row],[GameID]],Table2[GameTime],"&lt;="&amp;Table2[[#This Row],[GameTime]])</f>
        <v>0</v>
      </c>
      <c r="T3237" t="str">
        <f>IF(Table2[[#This Row],[Event]]="Goal",Table2[[#This Row],[Hscore]]&amp;"-"&amp;Table2[[#This Row],[Uscore]],"")</f>
        <v/>
      </c>
      <c r="U3237">
        <v>935</v>
      </c>
      <c r="V3237" s="1">
        <f>Table2[[#This Row],[GameTime]]-(Table2[[#This Row],[period]]-1)*1200</f>
        <v>935</v>
      </c>
      <c r="W3237" s="1">
        <f>ROUNDDOWN(Table2[[#This Row],[Time]]/60,0)</f>
        <v>15</v>
      </c>
      <c r="X3237" s="1">
        <f>ROUNDDOWN((Table2[[#This Row],[Time]]/60-Table2[[#This Row],[Time2]])*60,0)</f>
        <v>35</v>
      </c>
      <c r="Y3237" s="1">
        <f>IF(Table2[[#This Row],[Time2]]&lt;10,0&amp;Table2[[#This Row],[Time2]],Table2[[#This Row],[Time2]])</f>
        <v>15</v>
      </c>
      <c r="Z3237" s="1">
        <f>IF(Table2[[#This Row],[Time3]]&lt;10,0&amp;Table2[[#This Row],[Time3]],Table2[[#This Row],[Time3]])</f>
        <v>35</v>
      </c>
      <c r="AA3237" s="2" t="str">
        <f>Table2[[#This Row],[Time4]]&amp;":"&amp;Table2[[#This Row],[Time5]]</f>
        <v>15:35</v>
      </c>
      <c r="AB3237" s="1" cm="1">
        <f t="array" ref="AB3237">IFERROR(IF(Table2[[#This Row],[code]]="","",_xlfn.IFS(AND(Table2[[#This Row],[code]]&lt;400,Table2[[#This Row],[code]]&lt;&gt;""),2,Table2[[#This Row],[code]]&gt;500,4)),"")</f>
        <v>2</v>
      </c>
      <c r="AC3237" s="1">
        <f>IF(Table2[[#This Row],[Event]]="Penalty",Table2[[#This Row],[number]],IF(Table2[[#This Row],[Event]]="Time-Out",401,""))</f>
        <v>210</v>
      </c>
      <c r="AD3237" s="1">
        <f>ROW(A3236)</f>
        <v>3236</v>
      </c>
      <c r="AE3237" s="1">
        <f>COUNTIFS(Table2[GameID],Table2[[#This Row],[GameID]],Table2[Column1],"&lt;="&amp;Table2[[#This Row],[Column1]])-1</f>
        <v>1</v>
      </c>
    </row>
    <row r="3238" spans="1:31" x14ac:dyDescent="0.45">
      <c r="A3238" t="s">
        <v>57</v>
      </c>
      <c r="B3238" t="str">
        <f>_xlfn.TEXTBEFORE(Table2[[#This Row],[Kamp]]," - ")</f>
        <v>Hvidovre Attack</v>
      </c>
      <c r="C3238" t="str">
        <f>_xlfn.TEXTAFTER(Table2[[#This Row],[Kamp]],"- ")</f>
        <v>RungstedHørsholm</v>
      </c>
      <c r="D3238">
        <v>45263</v>
      </c>
      <c r="E3238">
        <v>76825</v>
      </c>
      <c r="F3238">
        <v>20232024</v>
      </c>
      <c r="G3238" t="s">
        <v>17</v>
      </c>
      <c r="H3238" t="s">
        <v>659</v>
      </c>
      <c r="I3238" t="s">
        <v>678</v>
      </c>
      <c r="J3238">
        <v>1</v>
      </c>
      <c r="K3238">
        <v>31138</v>
      </c>
      <c r="L3238">
        <v>1</v>
      </c>
      <c r="M3238" t="s">
        <v>630</v>
      </c>
      <c r="N3238" t="s">
        <v>322</v>
      </c>
      <c r="O3238" t="s">
        <v>42</v>
      </c>
      <c r="P3238">
        <v>40</v>
      </c>
      <c r="Q3238">
        <v>8</v>
      </c>
      <c r="R3238">
        <f>SUMIFS(Table2[number],Table2[Event],"Goal",Table2[H/U],"HOME",Table2[GameID],Table2[[#This Row],[GameID]],Table2[GameTime],"&lt;="&amp;Table2[[#This Row],[GameTime]])</f>
        <v>2</v>
      </c>
      <c r="S3238">
        <f>SUMIFS(Table2[number],Table2[Event],"Goal",Table2[H/U],"AWAY",Table2[GameID],Table2[[#This Row],[GameID]],Table2[GameTime],"&lt;="&amp;Table2[[#This Row],[GameTime]])</f>
        <v>0</v>
      </c>
      <c r="T3238" t="str">
        <f>IF(Table2[[#This Row],[Event]]="Goal",Table2[[#This Row],[Hscore]]&amp;"-"&amp;Table2[[#This Row],[Uscore]],"")</f>
        <v>2-0</v>
      </c>
      <c r="U3238">
        <v>994</v>
      </c>
      <c r="V3238" s="1">
        <f>Table2[[#This Row],[GameTime]]-(Table2[[#This Row],[period]]-1)*1200</f>
        <v>994</v>
      </c>
      <c r="W3238" s="1">
        <f>ROUNDDOWN(Table2[[#This Row],[Time]]/60,0)</f>
        <v>16</v>
      </c>
      <c r="X3238" s="1">
        <f>ROUNDDOWN((Table2[[#This Row],[Time]]/60-Table2[[#This Row],[Time2]])*60,0)</f>
        <v>34</v>
      </c>
      <c r="Y3238" s="1">
        <f>IF(Table2[[#This Row],[Time2]]&lt;10,0&amp;Table2[[#This Row],[Time2]],Table2[[#This Row],[Time2]])</f>
        <v>16</v>
      </c>
      <c r="Z3238" s="1">
        <f>IF(Table2[[#This Row],[Time3]]&lt;10,0&amp;Table2[[#This Row],[Time3]],Table2[[#This Row],[Time3]])</f>
        <v>34</v>
      </c>
      <c r="AA3238" s="2" t="str">
        <f>Table2[[#This Row],[Time4]]&amp;":"&amp;Table2[[#This Row],[Time5]]</f>
        <v>16:34</v>
      </c>
      <c r="AB3238" s="1" t="str" cm="1">
        <f t="array" ref="AB3238">IFERROR(IF(Table2[[#This Row],[code]]="","",_xlfn.IFS(AND(Table2[[#This Row],[code]]&lt;400,Table2[[#This Row],[code]]&lt;&gt;""),2,Table2[[#This Row],[code]]&gt;500,4)),"")</f>
        <v/>
      </c>
      <c r="AC3238" s="1" t="str">
        <f>IF(Table2[[#This Row],[Event]]="Penalty",Table2[[#This Row],[number]],IF(Table2[[#This Row],[Event]]="Time-Out",401,""))</f>
        <v/>
      </c>
      <c r="AD3238" s="1">
        <f>ROW(A3237)</f>
        <v>3237</v>
      </c>
      <c r="AE3238" s="1">
        <f>COUNTIFS(Table2[GameID],Table2[[#This Row],[GameID]],Table2[Column1],"&lt;="&amp;Table2[[#This Row],[Column1]])-1</f>
        <v>2</v>
      </c>
    </row>
    <row r="3239" spans="1:31" x14ac:dyDescent="0.45">
      <c r="A3239" t="s">
        <v>57</v>
      </c>
      <c r="B3239" t="str">
        <f>_xlfn.TEXTBEFORE(Table2[[#This Row],[Kamp]]," - ")</f>
        <v>Hvidovre Attack</v>
      </c>
      <c r="C3239" t="str">
        <f>_xlfn.TEXTAFTER(Table2[[#This Row],[Kamp]],"- ")</f>
        <v>RungstedHørsholm</v>
      </c>
      <c r="D3239">
        <v>45263</v>
      </c>
      <c r="E3239">
        <v>76825</v>
      </c>
      <c r="F3239">
        <v>20232024</v>
      </c>
      <c r="G3239" t="s">
        <v>17</v>
      </c>
      <c r="H3239" t="s">
        <v>659</v>
      </c>
      <c r="I3239" t="s">
        <v>678</v>
      </c>
      <c r="J3239">
        <v>1</v>
      </c>
      <c r="K3239">
        <v>31138</v>
      </c>
      <c r="L3239">
        <v>1</v>
      </c>
      <c r="M3239" t="s">
        <v>630</v>
      </c>
      <c r="N3239" t="s">
        <v>42</v>
      </c>
      <c r="O3239" t="s">
        <v>128</v>
      </c>
      <c r="P3239">
        <v>8</v>
      </c>
      <c r="Q3239">
        <v>12</v>
      </c>
      <c r="R3239">
        <f>SUMIFS(Table2[number],Table2[Event],"Goal",Table2[H/U],"HOME",Table2[GameID],Table2[[#This Row],[GameID]],Table2[GameTime],"&lt;="&amp;Table2[[#This Row],[GameTime]])</f>
        <v>3</v>
      </c>
      <c r="S3239">
        <f>SUMIFS(Table2[number],Table2[Event],"Goal",Table2[H/U],"AWAY",Table2[GameID],Table2[[#This Row],[GameID]],Table2[GameTime],"&lt;="&amp;Table2[[#This Row],[GameTime]])</f>
        <v>0</v>
      </c>
      <c r="T3239" t="str">
        <f>IF(Table2[[#This Row],[Event]]="Goal",Table2[[#This Row],[Hscore]]&amp;"-"&amp;Table2[[#This Row],[Uscore]],"")</f>
        <v>3-0</v>
      </c>
      <c r="U3239">
        <v>1059</v>
      </c>
      <c r="V3239" s="1">
        <f>Table2[[#This Row],[GameTime]]-(Table2[[#This Row],[period]]-1)*1200</f>
        <v>1059</v>
      </c>
      <c r="W3239" s="1">
        <f>ROUNDDOWN(Table2[[#This Row],[Time]]/60,0)</f>
        <v>17</v>
      </c>
      <c r="X3239" s="1">
        <f>ROUNDDOWN((Table2[[#This Row],[Time]]/60-Table2[[#This Row],[Time2]])*60,0)</f>
        <v>38</v>
      </c>
      <c r="Y3239" s="1">
        <f>IF(Table2[[#This Row],[Time2]]&lt;10,0&amp;Table2[[#This Row],[Time2]],Table2[[#This Row],[Time2]])</f>
        <v>17</v>
      </c>
      <c r="Z3239" s="1">
        <f>IF(Table2[[#This Row],[Time3]]&lt;10,0&amp;Table2[[#This Row],[Time3]],Table2[[#This Row],[Time3]])</f>
        <v>38</v>
      </c>
      <c r="AA3239" s="2" t="str">
        <f>Table2[[#This Row],[Time4]]&amp;":"&amp;Table2[[#This Row],[Time5]]</f>
        <v>17:38</v>
      </c>
      <c r="AB3239" s="1" t="str" cm="1">
        <f t="array" ref="AB3239">IFERROR(IF(Table2[[#This Row],[code]]="","",_xlfn.IFS(AND(Table2[[#This Row],[code]]&lt;400,Table2[[#This Row],[code]]&lt;&gt;""),2,Table2[[#This Row],[code]]&gt;500,4)),"")</f>
        <v/>
      </c>
      <c r="AC3239" s="1" t="str">
        <f>IF(Table2[[#This Row],[Event]]="Penalty",Table2[[#This Row],[number]],IF(Table2[[#This Row],[Event]]="Time-Out",401,""))</f>
        <v/>
      </c>
      <c r="AD3239" s="1">
        <f>ROW(A3238)</f>
        <v>3238</v>
      </c>
      <c r="AE3239" s="1">
        <f>COUNTIFS(Table2[GameID],Table2[[#This Row],[GameID]],Table2[Column1],"&lt;="&amp;Table2[[#This Row],[Column1]])-1</f>
        <v>3</v>
      </c>
    </row>
    <row r="3240" spans="1:31" x14ac:dyDescent="0.45">
      <c r="A3240" t="s">
        <v>57</v>
      </c>
      <c r="B3240" t="str">
        <f>_xlfn.TEXTBEFORE(Table2[[#This Row],[Kamp]]," - ")</f>
        <v>Hvidovre Attack</v>
      </c>
      <c r="C3240" t="str">
        <f>_xlfn.TEXTAFTER(Table2[[#This Row],[Kamp]],"- ")</f>
        <v>RungstedHørsholm</v>
      </c>
      <c r="D3240">
        <v>45263</v>
      </c>
      <c r="E3240">
        <v>76825</v>
      </c>
      <c r="F3240">
        <v>20232024</v>
      </c>
      <c r="G3240" t="s">
        <v>17</v>
      </c>
      <c r="H3240" t="s">
        <v>659</v>
      </c>
      <c r="I3240" t="s">
        <v>678</v>
      </c>
      <c r="J3240">
        <v>2</v>
      </c>
      <c r="K3240">
        <v>31138</v>
      </c>
      <c r="L3240">
        <v>1</v>
      </c>
      <c r="M3240" t="s">
        <v>630</v>
      </c>
      <c r="N3240" t="s">
        <v>322</v>
      </c>
      <c r="O3240" t="s">
        <v>634</v>
      </c>
      <c r="P3240">
        <v>40</v>
      </c>
      <c r="Q3240" t="s">
        <v>634</v>
      </c>
      <c r="R3240">
        <f>SUMIFS(Table2[number],Table2[Event],"Goal",Table2[H/U],"HOME",Table2[GameID],Table2[[#This Row],[GameID]],Table2[GameTime],"&lt;="&amp;Table2[[#This Row],[GameTime]])</f>
        <v>4</v>
      </c>
      <c r="S3240">
        <f>SUMIFS(Table2[number],Table2[Event],"Goal",Table2[H/U],"AWAY",Table2[GameID],Table2[[#This Row],[GameID]],Table2[GameTime],"&lt;="&amp;Table2[[#This Row],[GameTime]])</f>
        <v>0</v>
      </c>
      <c r="T3240" t="str">
        <f>IF(Table2[[#This Row],[Event]]="Goal",Table2[[#This Row],[Hscore]]&amp;"-"&amp;Table2[[#This Row],[Uscore]],"")</f>
        <v>4-0</v>
      </c>
      <c r="U3240">
        <v>1444</v>
      </c>
      <c r="V3240" s="1">
        <f>Table2[[#This Row],[GameTime]]-(Table2[[#This Row],[period]]-1)*1200</f>
        <v>244</v>
      </c>
      <c r="W3240" s="1">
        <f>ROUNDDOWN(Table2[[#This Row],[Time]]/60,0)</f>
        <v>4</v>
      </c>
      <c r="X3240" s="1">
        <f>ROUNDDOWN((Table2[[#This Row],[Time]]/60-Table2[[#This Row],[Time2]])*60,0)</f>
        <v>3</v>
      </c>
      <c r="Y3240" s="1" t="str">
        <f>IF(Table2[[#This Row],[Time2]]&lt;10,0&amp;Table2[[#This Row],[Time2]],Table2[[#This Row],[Time2]])</f>
        <v>04</v>
      </c>
      <c r="Z3240" s="1" t="str">
        <f>IF(Table2[[#This Row],[Time3]]&lt;10,0&amp;Table2[[#This Row],[Time3]],Table2[[#This Row],[Time3]])</f>
        <v>03</v>
      </c>
      <c r="AA3240" s="2" t="str">
        <f>Table2[[#This Row],[Time4]]&amp;":"&amp;Table2[[#This Row],[Time5]]</f>
        <v>04:03</v>
      </c>
      <c r="AB3240" s="1" t="str" cm="1">
        <f t="array" ref="AB3240">IFERROR(IF(Table2[[#This Row],[code]]="","",_xlfn.IFS(AND(Table2[[#This Row],[code]]&lt;400,Table2[[#This Row],[code]]&lt;&gt;""),2,Table2[[#This Row],[code]]&gt;500,4)),"")</f>
        <v/>
      </c>
      <c r="AC3240" s="1" t="str">
        <f>IF(Table2[[#This Row],[Event]]="Penalty",Table2[[#This Row],[number]],IF(Table2[[#This Row],[Event]]="Time-Out",401,""))</f>
        <v/>
      </c>
      <c r="AD3240" s="1">
        <f>ROW(A3239)</f>
        <v>3239</v>
      </c>
      <c r="AE3240" s="1">
        <f>COUNTIFS(Table2[GameID],Table2[[#This Row],[GameID]],Table2[Column1],"&lt;="&amp;Table2[[#This Row],[Column1]])-1</f>
        <v>4</v>
      </c>
    </row>
    <row r="3241" spans="1:31" x14ac:dyDescent="0.45">
      <c r="A3241" t="s">
        <v>57</v>
      </c>
      <c r="B3241" t="str">
        <f>_xlfn.TEXTBEFORE(Table2[[#This Row],[Kamp]]," - ")</f>
        <v>Hvidovre Attack</v>
      </c>
      <c r="C3241" t="str">
        <f>_xlfn.TEXTAFTER(Table2[[#This Row],[Kamp]],"- ")</f>
        <v>RungstedHørsholm</v>
      </c>
      <c r="D3241">
        <v>45263</v>
      </c>
      <c r="E3241">
        <v>76825</v>
      </c>
      <c r="F3241">
        <v>20232024</v>
      </c>
      <c r="G3241" t="s">
        <v>17</v>
      </c>
      <c r="H3241" t="s">
        <v>659</v>
      </c>
      <c r="I3241" t="s">
        <v>678</v>
      </c>
      <c r="J3241">
        <v>2</v>
      </c>
      <c r="K3241">
        <v>31138</v>
      </c>
      <c r="L3241">
        <v>201</v>
      </c>
      <c r="M3241" t="s">
        <v>631</v>
      </c>
      <c r="N3241" t="s">
        <v>62</v>
      </c>
      <c r="O3241" t="s">
        <v>634</v>
      </c>
      <c r="P3241">
        <v>7</v>
      </c>
      <c r="Q3241" t="s">
        <v>634</v>
      </c>
      <c r="R3241">
        <f>SUMIFS(Table2[number],Table2[Event],"Goal",Table2[H/U],"HOME",Table2[GameID],Table2[[#This Row],[GameID]],Table2[GameTime],"&lt;="&amp;Table2[[#This Row],[GameTime]])</f>
        <v>4</v>
      </c>
      <c r="S3241">
        <f>SUMIFS(Table2[number],Table2[Event],"Goal",Table2[H/U],"AWAY",Table2[GameID],Table2[[#This Row],[GameID]],Table2[GameTime],"&lt;="&amp;Table2[[#This Row],[GameTime]])</f>
        <v>0</v>
      </c>
      <c r="T3241" t="str">
        <f>IF(Table2[[#This Row],[Event]]="Goal",Table2[[#This Row],[Hscore]]&amp;"-"&amp;Table2[[#This Row],[Uscore]],"")</f>
        <v/>
      </c>
      <c r="U3241">
        <v>1946</v>
      </c>
      <c r="V3241" s="1">
        <f>Table2[[#This Row],[GameTime]]-(Table2[[#This Row],[period]]-1)*1200</f>
        <v>746</v>
      </c>
      <c r="W3241" s="1">
        <f>ROUNDDOWN(Table2[[#This Row],[Time]]/60,0)</f>
        <v>12</v>
      </c>
      <c r="X3241" s="1">
        <f>ROUNDDOWN((Table2[[#This Row],[Time]]/60-Table2[[#This Row],[Time2]])*60,0)</f>
        <v>26</v>
      </c>
      <c r="Y3241" s="1">
        <f>IF(Table2[[#This Row],[Time2]]&lt;10,0&amp;Table2[[#This Row],[Time2]],Table2[[#This Row],[Time2]])</f>
        <v>12</v>
      </c>
      <c r="Z3241" s="1">
        <f>IF(Table2[[#This Row],[Time3]]&lt;10,0&amp;Table2[[#This Row],[Time3]],Table2[[#This Row],[Time3]])</f>
        <v>26</v>
      </c>
      <c r="AA3241" s="2" t="str">
        <f>Table2[[#This Row],[Time4]]&amp;":"&amp;Table2[[#This Row],[Time5]]</f>
        <v>12:26</v>
      </c>
      <c r="AB3241" s="1" cm="1">
        <f t="array" ref="AB3241">IFERROR(IF(Table2[[#This Row],[code]]="","",_xlfn.IFS(AND(Table2[[#This Row],[code]]&lt;400,Table2[[#This Row],[code]]&lt;&gt;""),2,Table2[[#This Row],[code]]&gt;500,4)),"")</f>
        <v>2</v>
      </c>
      <c r="AC3241" s="1">
        <f>IF(Table2[[#This Row],[Event]]="Penalty",Table2[[#This Row],[number]],IF(Table2[[#This Row],[Event]]="Time-Out",401,""))</f>
        <v>201</v>
      </c>
      <c r="AD3241" s="1">
        <f>ROW(A3240)</f>
        <v>3240</v>
      </c>
      <c r="AE3241" s="1">
        <f>COUNTIFS(Table2[GameID],Table2[[#This Row],[GameID]],Table2[Column1],"&lt;="&amp;Table2[[#This Row],[Column1]])-1</f>
        <v>5</v>
      </c>
    </row>
    <row r="3242" spans="1:31" x14ac:dyDescent="0.45">
      <c r="A3242" t="s">
        <v>57</v>
      </c>
      <c r="B3242" t="str">
        <f>_xlfn.TEXTBEFORE(Table2[[#This Row],[Kamp]]," - ")</f>
        <v>Hvidovre Attack</v>
      </c>
      <c r="C3242" t="str">
        <f>_xlfn.TEXTAFTER(Table2[[#This Row],[Kamp]],"- ")</f>
        <v>RungstedHørsholm</v>
      </c>
      <c r="D3242">
        <v>45263</v>
      </c>
      <c r="E3242">
        <v>76825</v>
      </c>
      <c r="F3242">
        <v>20232024</v>
      </c>
      <c r="G3242" t="s">
        <v>17</v>
      </c>
      <c r="H3242" t="s">
        <v>659</v>
      </c>
      <c r="I3242" t="s">
        <v>678</v>
      </c>
      <c r="J3242">
        <v>2</v>
      </c>
      <c r="K3242">
        <v>31138</v>
      </c>
      <c r="L3242">
        <v>208</v>
      </c>
      <c r="M3242" t="s">
        <v>631</v>
      </c>
      <c r="N3242" t="s">
        <v>279</v>
      </c>
      <c r="O3242" t="s">
        <v>634</v>
      </c>
      <c r="P3242">
        <v>5</v>
      </c>
      <c r="Q3242" t="s">
        <v>634</v>
      </c>
      <c r="R3242">
        <f>SUMIFS(Table2[number],Table2[Event],"Goal",Table2[H/U],"HOME",Table2[GameID],Table2[[#This Row],[GameID]],Table2[GameTime],"&lt;="&amp;Table2[[#This Row],[GameTime]])</f>
        <v>4</v>
      </c>
      <c r="S3242">
        <f>SUMIFS(Table2[number],Table2[Event],"Goal",Table2[H/U],"AWAY",Table2[GameID],Table2[[#This Row],[GameID]],Table2[GameTime],"&lt;="&amp;Table2[[#This Row],[GameTime]])</f>
        <v>0</v>
      </c>
      <c r="T3242" t="str">
        <f>IF(Table2[[#This Row],[Event]]="Goal",Table2[[#This Row],[Hscore]]&amp;"-"&amp;Table2[[#This Row],[Uscore]],"")</f>
        <v/>
      </c>
      <c r="U3242">
        <v>2048</v>
      </c>
      <c r="V3242" s="1">
        <f>Table2[[#This Row],[GameTime]]-(Table2[[#This Row],[period]]-1)*1200</f>
        <v>848</v>
      </c>
      <c r="W3242" s="1">
        <f>ROUNDDOWN(Table2[[#This Row],[Time]]/60,0)</f>
        <v>14</v>
      </c>
      <c r="X3242" s="1">
        <f>ROUNDDOWN((Table2[[#This Row],[Time]]/60-Table2[[#This Row],[Time2]])*60,0)</f>
        <v>7</v>
      </c>
      <c r="Y3242" s="1">
        <f>IF(Table2[[#This Row],[Time2]]&lt;10,0&amp;Table2[[#This Row],[Time2]],Table2[[#This Row],[Time2]])</f>
        <v>14</v>
      </c>
      <c r="Z3242" s="1" t="str">
        <f>IF(Table2[[#This Row],[Time3]]&lt;10,0&amp;Table2[[#This Row],[Time3]],Table2[[#This Row],[Time3]])</f>
        <v>07</v>
      </c>
      <c r="AA3242" s="2" t="str">
        <f>Table2[[#This Row],[Time4]]&amp;":"&amp;Table2[[#This Row],[Time5]]</f>
        <v>14:07</v>
      </c>
      <c r="AB3242" s="1" cm="1">
        <f t="array" ref="AB3242">IFERROR(IF(Table2[[#This Row],[code]]="","",_xlfn.IFS(AND(Table2[[#This Row],[code]]&lt;400,Table2[[#This Row],[code]]&lt;&gt;""),2,Table2[[#This Row],[code]]&gt;500,4)),"")</f>
        <v>2</v>
      </c>
      <c r="AC3242" s="1">
        <f>IF(Table2[[#This Row],[Event]]="Penalty",Table2[[#This Row],[number]],IF(Table2[[#This Row],[Event]]="Time-Out",401,""))</f>
        <v>208</v>
      </c>
      <c r="AD3242" s="1">
        <f>ROW(A3241)</f>
        <v>3241</v>
      </c>
      <c r="AE3242" s="1">
        <f>COUNTIFS(Table2[GameID],Table2[[#This Row],[GameID]],Table2[Column1],"&lt;="&amp;Table2[[#This Row],[Column1]])-1</f>
        <v>6</v>
      </c>
    </row>
    <row r="3243" spans="1:31" x14ac:dyDescent="0.45">
      <c r="A3243" t="s">
        <v>57</v>
      </c>
      <c r="B3243" t="str">
        <f>_xlfn.TEXTBEFORE(Table2[[#This Row],[Kamp]]," - ")</f>
        <v>Hvidovre Attack</v>
      </c>
      <c r="C3243" t="str">
        <f>_xlfn.TEXTAFTER(Table2[[#This Row],[Kamp]],"- ")</f>
        <v>RungstedHørsholm</v>
      </c>
      <c r="D3243">
        <v>45263</v>
      </c>
      <c r="E3243">
        <v>76825</v>
      </c>
      <c r="F3243">
        <v>20232024</v>
      </c>
      <c r="G3243" t="s">
        <v>17</v>
      </c>
      <c r="H3243" t="s">
        <v>659</v>
      </c>
      <c r="I3243" t="s">
        <v>678</v>
      </c>
      <c r="J3243">
        <v>2</v>
      </c>
      <c r="K3243">
        <v>31138</v>
      </c>
      <c r="L3243">
        <v>1</v>
      </c>
      <c r="M3243" t="s">
        <v>630</v>
      </c>
      <c r="N3243" t="s">
        <v>42</v>
      </c>
      <c r="O3243" t="s">
        <v>279</v>
      </c>
      <c r="P3243">
        <v>8</v>
      </c>
      <c r="Q3243">
        <v>5</v>
      </c>
      <c r="R3243">
        <f>SUMIFS(Table2[number],Table2[Event],"Goal",Table2[H/U],"HOME",Table2[GameID],Table2[[#This Row],[GameID]],Table2[GameTime],"&lt;="&amp;Table2[[#This Row],[GameTime]])</f>
        <v>5</v>
      </c>
      <c r="S3243">
        <f>SUMIFS(Table2[number],Table2[Event],"Goal",Table2[H/U],"AWAY",Table2[GameID],Table2[[#This Row],[GameID]],Table2[GameTime],"&lt;="&amp;Table2[[#This Row],[GameTime]])</f>
        <v>0</v>
      </c>
      <c r="T3243" t="str">
        <f>IF(Table2[[#This Row],[Event]]="Goal",Table2[[#This Row],[Hscore]]&amp;"-"&amp;Table2[[#This Row],[Uscore]],"")</f>
        <v>5-0</v>
      </c>
      <c r="U3243">
        <v>2193</v>
      </c>
      <c r="V3243" s="1">
        <f>Table2[[#This Row],[GameTime]]-(Table2[[#This Row],[period]]-1)*1200</f>
        <v>993</v>
      </c>
      <c r="W3243" s="1">
        <f>ROUNDDOWN(Table2[[#This Row],[Time]]/60,0)</f>
        <v>16</v>
      </c>
      <c r="X3243" s="1">
        <f>ROUNDDOWN((Table2[[#This Row],[Time]]/60-Table2[[#This Row],[Time2]])*60,0)</f>
        <v>33</v>
      </c>
      <c r="Y3243" s="1">
        <f>IF(Table2[[#This Row],[Time2]]&lt;10,0&amp;Table2[[#This Row],[Time2]],Table2[[#This Row],[Time2]])</f>
        <v>16</v>
      </c>
      <c r="Z3243" s="1">
        <f>IF(Table2[[#This Row],[Time3]]&lt;10,0&amp;Table2[[#This Row],[Time3]],Table2[[#This Row],[Time3]])</f>
        <v>33</v>
      </c>
      <c r="AA3243" s="2" t="str">
        <f>Table2[[#This Row],[Time4]]&amp;":"&amp;Table2[[#This Row],[Time5]]</f>
        <v>16:33</v>
      </c>
      <c r="AB3243" s="1" t="str" cm="1">
        <f t="array" ref="AB3243">IFERROR(IF(Table2[[#This Row],[code]]="","",_xlfn.IFS(AND(Table2[[#This Row],[code]]&lt;400,Table2[[#This Row],[code]]&lt;&gt;""),2,Table2[[#This Row],[code]]&gt;500,4)),"")</f>
        <v/>
      </c>
      <c r="AC3243" s="1" t="str">
        <f>IF(Table2[[#This Row],[Event]]="Penalty",Table2[[#This Row],[number]],IF(Table2[[#This Row],[Event]]="Time-Out",401,""))</f>
        <v/>
      </c>
      <c r="AD3243" s="1">
        <f>ROW(A3242)</f>
        <v>3242</v>
      </c>
      <c r="AE3243" s="1">
        <f>COUNTIFS(Table2[GameID],Table2[[#This Row],[GameID]],Table2[Column1],"&lt;="&amp;Table2[[#This Row],[Column1]])-1</f>
        <v>7</v>
      </c>
    </row>
    <row r="3244" spans="1:31" x14ac:dyDescent="0.45">
      <c r="A3244" t="s">
        <v>57</v>
      </c>
      <c r="B3244" t="str">
        <f>_xlfn.TEXTBEFORE(Table2[[#This Row],[Kamp]]," - ")</f>
        <v>Hvidovre Attack</v>
      </c>
      <c r="C3244" t="str">
        <f>_xlfn.TEXTAFTER(Table2[[#This Row],[Kamp]],"- ")</f>
        <v>RungstedHørsholm</v>
      </c>
      <c r="D3244">
        <v>45263</v>
      </c>
      <c r="E3244">
        <v>76825</v>
      </c>
      <c r="F3244">
        <v>20232024</v>
      </c>
      <c r="G3244" t="s">
        <v>17</v>
      </c>
      <c r="H3244" t="s">
        <v>659</v>
      </c>
      <c r="I3244" t="s">
        <v>678</v>
      </c>
      <c r="J3244">
        <v>3</v>
      </c>
      <c r="K3244">
        <v>31138</v>
      </c>
      <c r="L3244">
        <v>206</v>
      </c>
      <c r="M3244" t="s">
        <v>631</v>
      </c>
      <c r="N3244" t="s">
        <v>61</v>
      </c>
      <c r="O3244" t="s">
        <v>634</v>
      </c>
      <c r="P3244">
        <v>6</v>
      </c>
      <c r="Q3244" t="s">
        <v>634</v>
      </c>
      <c r="R3244">
        <f>SUMIFS(Table2[number],Table2[Event],"Goal",Table2[H/U],"HOME",Table2[GameID],Table2[[#This Row],[GameID]],Table2[GameTime],"&lt;="&amp;Table2[[#This Row],[GameTime]])</f>
        <v>5</v>
      </c>
      <c r="S3244">
        <f>SUMIFS(Table2[number],Table2[Event],"Goal",Table2[H/U],"AWAY",Table2[GameID],Table2[[#This Row],[GameID]],Table2[GameTime],"&lt;="&amp;Table2[[#This Row],[GameTime]])</f>
        <v>0</v>
      </c>
      <c r="T3244" t="str">
        <f>IF(Table2[[#This Row],[Event]]="Goal",Table2[[#This Row],[Hscore]]&amp;"-"&amp;Table2[[#This Row],[Uscore]],"")</f>
        <v/>
      </c>
      <c r="U3244">
        <v>2870</v>
      </c>
      <c r="V3244" s="1">
        <f>Table2[[#This Row],[GameTime]]-(Table2[[#This Row],[period]]-1)*1200</f>
        <v>470</v>
      </c>
      <c r="W3244" s="1">
        <f>ROUNDDOWN(Table2[[#This Row],[Time]]/60,0)</f>
        <v>7</v>
      </c>
      <c r="X3244" s="1">
        <f>ROUNDDOWN((Table2[[#This Row],[Time]]/60-Table2[[#This Row],[Time2]])*60,0)</f>
        <v>50</v>
      </c>
      <c r="Y3244" s="1" t="str">
        <f>IF(Table2[[#This Row],[Time2]]&lt;10,0&amp;Table2[[#This Row],[Time2]],Table2[[#This Row],[Time2]])</f>
        <v>07</v>
      </c>
      <c r="Z3244" s="1">
        <f>IF(Table2[[#This Row],[Time3]]&lt;10,0&amp;Table2[[#This Row],[Time3]],Table2[[#This Row],[Time3]])</f>
        <v>50</v>
      </c>
      <c r="AA3244" s="2" t="str">
        <f>Table2[[#This Row],[Time4]]&amp;":"&amp;Table2[[#This Row],[Time5]]</f>
        <v>07:50</v>
      </c>
      <c r="AB3244" s="1" cm="1">
        <f t="array" ref="AB3244">IFERROR(IF(Table2[[#This Row],[code]]="","",_xlfn.IFS(AND(Table2[[#This Row],[code]]&lt;400,Table2[[#This Row],[code]]&lt;&gt;""),2,Table2[[#This Row],[code]]&gt;500,4)),"")</f>
        <v>2</v>
      </c>
      <c r="AC3244" s="1">
        <f>IF(Table2[[#This Row],[Event]]="Penalty",Table2[[#This Row],[number]],IF(Table2[[#This Row],[Event]]="Time-Out",401,""))</f>
        <v>206</v>
      </c>
      <c r="AD3244" s="1">
        <f>ROW(A3243)</f>
        <v>3243</v>
      </c>
      <c r="AE3244" s="1">
        <f>COUNTIFS(Table2[GameID],Table2[[#This Row],[GameID]],Table2[Column1],"&lt;="&amp;Table2[[#This Row],[Column1]])-1</f>
        <v>8</v>
      </c>
    </row>
    <row r="3245" spans="1:31" x14ac:dyDescent="0.45">
      <c r="A3245" t="s">
        <v>57</v>
      </c>
      <c r="B3245" t="str">
        <f>_xlfn.TEXTBEFORE(Table2[[#This Row],[Kamp]]," - ")</f>
        <v>Hvidovre Attack</v>
      </c>
      <c r="C3245" t="str">
        <f>_xlfn.TEXTAFTER(Table2[[#This Row],[Kamp]],"- ")</f>
        <v>RungstedHørsholm</v>
      </c>
      <c r="D3245">
        <v>45263</v>
      </c>
      <c r="E3245">
        <v>76825</v>
      </c>
      <c r="F3245">
        <v>20232024</v>
      </c>
      <c r="G3245" t="s">
        <v>17</v>
      </c>
      <c r="H3245" t="s">
        <v>662</v>
      </c>
      <c r="I3245" t="s">
        <v>677</v>
      </c>
      <c r="J3245">
        <v>3</v>
      </c>
      <c r="K3245">
        <v>31141</v>
      </c>
      <c r="L3245">
        <v>1</v>
      </c>
      <c r="M3245" t="s">
        <v>630</v>
      </c>
      <c r="N3245" t="s">
        <v>81</v>
      </c>
      <c r="O3245" t="s">
        <v>78</v>
      </c>
      <c r="P3245">
        <v>13</v>
      </c>
      <c r="Q3245">
        <v>8</v>
      </c>
      <c r="R3245">
        <f>SUMIFS(Table2[number],Table2[Event],"Goal",Table2[H/U],"HOME",Table2[GameID],Table2[[#This Row],[GameID]],Table2[GameTime],"&lt;="&amp;Table2[[#This Row],[GameTime]])</f>
        <v>5</v>
      </c>
      <c r="S3245">
        <f>SUMIFS(Table2[number],Table2[Event],"Goal",Table2[H/U],"AWAY",Table2[GameID],Table2[[#This Row],[GameID]],Table2[GameTime],"&lt;="&amp;Table2[[#This Row],[GameTime]])</f>
        <v>1</v>
      </c>
      <c r="T3245" t="str">
        <f>IF(Table2[[#This Row],[Event]]="Goal",Table2[[#This Row],[Hscore]]&amp;"-"&amp;Table2[[#This Row],[Uscore]],"")</f>
        <v>5-1</v>
      </c>
      <c r="U3245">
        <v>2908</v>
      </c>
      <c r="V3245" s="1">
        <f>Table2[[#This Row],[GameTime]]-(Table2[[#This Row],[period]]-1)*1200</f>
        <v>508</v>
      </c>
      <c r="W3245" s="1">
        <f>ROUNDDOWN(Table2[[#This Row],[Time]]/60,0)</f>
        <v>8</v>
      </c>
      <c r="X3245" s="1">
        <f>ROUNDDOWN((Table2[[#This Row],[Time]]/60-Table2[[#This Row],[Time2]])*60,0)</f>
        <v>28</v>
      </c>
      <c r="Y3245" s="1" t="str">
        <f>IF(Table2[[#This Row],[Time2]]&lt;10,0&amp;Table2[[#This Row],[Time2]],Table2[[#This Row],[Time2]])</f>
        <v>08</v>
      </c>
      <c r="Z3245" s="1">
        <f>IF(Table2[[#This Row],[Time3]]&lt;10,0&amp;Table2[[#This Row],[Time3]],Table2[[#This Row],[Time3]])</f>
        <v>28</v>
      </c>
      <c r="AA3245" s="2" t="str">
        <f>Table2[[#This Row],[Time4]]&amp;":"&amp;Table2[[#This Row],[Time5]]</f>
        <v>08:28</v>
      </c>
      <c r="AB3245" s="1" t="str" cm="1">
        <f t="array" ref="AB3245">IFERROR(IF(Table2[[#This Row],[code]]="","",_xlfn.IFS(AND(Table2[[#This Row],[code]]&lt;400,Table2[[#This Row],[code]]&lt;&gt;""),2,Table2[[#This Row],[code]]&gt;500,4)),"")</f>
        <v/>
      </c>
      <c r="AC3245" s="1" t="str">
        <f>IF(Table2[[#This Row],[Event]]="Penalty",Table2[[#This Row],[number]],IF(Table2[[#This Row],[Event]]="Time-Out",401,""))</f>
        <v/>
      </c>
      <c r="AD3245" s="1">
        <f>ROW(A3244)</f>
        <v>3244</v>
      </c>
      <c r="AE3245" s="1">
        <f>COUNTIFS(Table2[GameID],Table2[[#This Row],[GameID]],Table2[Column1],"&lt;="&amp;Table2[[#This Row],[Column1]])-1</f>
        <v>9</v>
      </c>
    </row>
    <row r="3246" spans="1:31" x14ac:dyDescent="0.45">
      <c r="A3246" t="s">
        <v>57</v>
      </c>
      <c r="B3246" t="str">
        <f>_xlfn.TEXTBEFORE(Table2[[#This Row],[Kamp]]," - ")</f>
        <v>Hvidovre Attack</v>
      </c>
      <c r="C3246" t="str">
        <f>_xlfn.TEXTAFTER(Table2[[#This Row],[Kamp]],"- ")</f>
        <v>RungstedHørsholm</v>
      </c>
      <c r="D3246">
        <v>45263</v>
      </c>
      <c r="E3246">
        <v>76825</v>
      </c>
      <c r="F3246">
        <v>20232024</v>
      </c>
      <c r="G3246" t="s">
        <v>17</v>
      </c>
      <c r="H3246" t="s">
        <v>659</v>
      </c>
      <c r="I3246" t="s">
        <v>678</v>
      </c>
      <c r="J3246">
        <v>3</v>
      </c>
      <c r="K3246">
        <v>31138</v>
      </c>
      <c r="L3246">
        <v>1</v>
      </c>
      <c r="M3246" t="s">
        <v>630</v>
      </c>
      <c r="N3246" t="s">
        <v>72</v>
      </c>
      <c r="O3246" t="s">
        <v>128</v>
      </c>
      <c r="P3246">
        <v>86</v>
      </c>
      <c r="Q3246">
        <v>12</v>
      </c>
      <c r="R3246">
        <f>SUMIFS(Table2[number],Table2[Event],"Goal",Table2[H/U],"HOME",Table2[GameID],Table2[[#This Row],[GameID]],Table2[GameTime],"&lt;="&amp;Table2[[#This Row],[GameTime]])</f>
        <v>6</v>
      </c>
      <c r="S3246">
        <f>SUMIFS(Table2[number],Table2[Event],"Goal",Table2[H/U],"AWAY",Table2[GameID],Table2[[#This Row],[GameID]],Table2[GameTime],"&lt;="&amp;Table2[[#This Row],[GameTime]])</f>
        <v>1</v>
      </c>
      <c r="T3246" t="str">
        <f>IF(Table2[[#This Row],[Event]]="Goal",Table2[[#This Row],[Hscore]]&amp;"-"&amp;Table2[[#This Row],[Uscore]],"")</f>
        <v>6-1</v>
      </c>
      <c r="U3246">
        <v>2930</v>
      </c>
      <c r="V3246" s="1">
        <f>Table2[[#This Row],[GameTime]]-(Table2[[#This Row],[period]]-1)*1200</f>
        <v>530</v>
      </c>
      <c r="W3246" s="1">
        <f>ROUNDDOWN(Table2[[#This Row],[Time]]/60,0)</f>
        <v>8</v>
      </c>
      <c r="X3246" s="1">
        <f>ROUNDDOWN((Table2[[#This Row],[Time]]/60-Table2[[#This Row],[Time2]])*60,0)</f>
        <v>50</v>
      </c>
      <c r="Y3246" s="1" t="str">
        <f>IF(Table2[[#This Row],[Time2]]&lt;10,0&amp;Table2[[#This Row],[Time2]],Table2[[#This Row],[Time2]])</f>
        <v>08</v>
      </c>
      <c r="Z3246" s="1">
        <f>IF(Table2[[#This Row],[Time3]]&lt;10,0&amp;Table2[[#This Row],[Time3]],Table2[[#This Row],[Time3]])</f>
        <v>50</v>
      </c>
      <c r="AA3246" s="2" t="str">
        <f>Table2[[#This Row],[Time4]]&amp;":"&amp;Table2[[#This Row],[Time5]]</f>
        <v>08:50</v>
      </c>
      <c r="AB3246" s="1" t="str" cm="1">
        <f t="array" ref="AB3246">IFERROR(IF(Table2[[#This Row],[code]]="","",_xlfn.IFS(AND(Table2[[#This Row],[code]]&lt;400,Table2[[#This Row],[code]]&lt;&gt;""),2,Table2[[#This Row],[code]]&gt;500,4)),"")</f>
        <v/>
      </c>
      <c r="AC3246" s="1" t="str">
        <f>IF(Table2[[#This Row],[Event]]="Penalty",Table2[[#This Row],[number]],IF(Table2[[#This Row],[Event]]="Time-Out",401,""))</f>
        <v/>
      </c>
      <c r="AD3246" s="1">
        <f>ROW(A3245)</f>
        <v>3245</v>
      </c>
      <c r="AE3246" s="1">
        <f>COUNTIFS(Table2[GameID],Table2[[#This Row],[GameID]],Table2[Column1],"&lt;="&amp;Table2[[#This Row],[Column1]])-1</f>
        <v>10</v>
      </c>
    </row>
    <row r="3247" spans="1:31" x14ac:dyDescent="0.45">
      <c r="A3247" t="s">
        <v>57</v>
      </c>
      <c r="B3247" t="str">
        <f>_xlfn.TEXTBEFORE(Table2[[#This Row],[Kamp]]," - ")</f>
        <v>Hvidovre Attack</v>
      </c>
      <c r="C3247" t="str">
        <f>_xlfn.TEXTAFTER(Table2[[#This Row],[Kamp]],"- ")</f>
        <v>RungstedHørsholm</v>
      </c>
      <c r="D3247">
        <v>45263</v>
      </c>
      <c r="E3247">
        <v>76825</v>
      </c>
      <c r="F3247">
        <v>20232024</v>
      </c>
      <c r="G3247" t="s">
        <v>17</v>
      </c>
      <c r="H3247" t="s">
        <v>662</v>
      </c>
      <c r="I3247" t="s">
        <v>677</v>
      </c>
      <c r="J3247">
        <v>3</v>
      </c>
      <c r="K3247">
        <v>31141</v>
      </c>
      <c r="L3247">
        <v>504</v>
      </c>
      <c r="M3247" t="s">
        <v>631</v>
      </c>
      <c r="N3247" t="s">
        <v>92</v>
      </c>
      <c r="O3247" t="s">
        <v>634</v>
      </c>
      <c r="P3247">
        <v>96</v>
      </c>
      <c r="Q3247" t="s">
        <v>634</v>
      </c>
      <c r="R3247">
        <f>SUMIFS(Table2[number],Table2[Event],"Goal",Table2[H/U],"HOME",Table2[GameID],Table2[[#This Row],[GameID]],Table2[GameTime],"&lt;="&amp;Table2[[#This Row],[GameTime]])</f>
        <v>6</v>
      </c>
      <c r="S3247">
        <f>SUMIFS(Table2[number],Table2[Event],"Goal",Table2[H/U],"AWAY",Table2[GameID],Table2[[#This Row],[GameID]],Table2[GameTime],"&lt;="&amp;Table2[[#This Row],[GameTime]])</f>
        <v>1</v>
      </c>
      <c r="T3247" t="str">
        <f>IF(Table2[[#This Row],[Event]]="Goal",Table2[[#This Row],[Hscore]]&amp;"-"&amp;Table2[[#This Row],[Uscore]],"")</f>
        <v/>
      </c>
      <c r="U3247">
        <v>3103</v>
      </c>
      <c r="V3247" s="1">
        <f>Table2[[#This Row],[GameTime]]-(Table2[[#This Row],[period]]-1)*1200</f>
        <v>703</v>
      </c>
      <c r="W3247" s="1">
        <f>ROUNDDOWN(Table2[[#This Row],[Time]]/60,0)</f>
        <v>11</v>
      </c>
      <c r="X3247" s="1">
        <f>ROUNDDOWN((Table2[[#This Row],[Time]]/60-Table2[[#This Row],[Time2]])*60,0)</f>
        <v>43</v>
      </c>
      <c r="Y3247" s="1">
        <f>IF(Table2[[#This Row],[Time2]]&lt;10,0&amp;Table2[[#This Row],[Time2]],Table2[[#This Row],[Time2]])</f>
        <v>11</v>
      </c>
      <c r="Z3247" s="1">
        <f>IF(Table2[[#This Row],[Time3]]&lt;10,0&amp;Table2[[#This Row],[Time3]],Table2[[#This Row],[Time3]])</f>
        <v>43</v>
      </c>
      <c r="AA3247" s="2" t="str">
        <f>Table2[[#This Row],[Time4]]&amp;":"&amp;Table2[[#This Row],[Time5]]</f>
        <v>11:43</v>
      </c>
      <c r="AB3247" s="1" cm="1">
        <f t="array" ref="AB3247">IFERROR(IF(Table2[[#This Row],[code]]="","",_xlfn.IFS(AND(Table2[[#This Row],[code]]&lt;400,Table2[[#This Row],[code]]&lt;&gt;""),2,Table2[[#This Row],[code]]&gt;500,4)),"")</f>
        <v>4</v>
      </c>
      <c r="AC3247" s="1">
        <f>IF(Table2[[#This Row],[Event]]="Penalty",Table2[[#This Row],[number]],IF(Table2[[#This Row],[Event]]="Time-Out",401,""))</f>
        <v>504</v>
      </c>
      <c r="AD3247" s="1">
        <f>ROW(A3246)</f>
        <v>3246</v>
      </c>
      <c r="AE3247" s="1">
        <f>COUNTIFS(Table2[GameID],Table2[[#This Row],[GameID]],Table2[Column1],"&lt;="&amp;Table2[[#This Row],[Column1]])-1</f>
        <v>11</v>
      </c>
    </row>
    <row r="3248" spans="1:31" x14ac:dyDescent="0.45">
      <c r="A3248" t="s">
        <v>57</v>
      </c>
      <c r="B3248" t="str">
        <f>_xlfn.TEXTBEFORE(Table2[[#This Row],[Kamp]]," - ")</f>
        <v>Hvidovre Attack</v>
      </c>
      <c r="C3248" t="str">
        <f>_xlfn.TEXTAFTER(Table2[[#This Row],[Kamp]],"- ")</f>
        <v>RungstedHørsholm</v>
      </c>
      <c r="D3248">
        <v>45263</v>
      </c>
      <c r="E3248">
        <v>76825</v>
      </c>
      <c r="F3248">
        <v>20232024</v>
      </c>
      <c r="G3248" t="s">
        <v>17</v>
      </c>
      <c r="H3248" t="s">
        <v>659</v>
      </c>
      <c r="I3248" t="s">
        <v>678</v>
      </c>
      <c r="J3248">
        <v>3</v>
      </c>
      <c r="K3248">
        <v>31138</v>
      </c>
      <c r="L3248">
        <v>1</v>
      </c>
      <c r="M3248" t="s">
        <v>630</v>
      </c>
      <c r="N3248" t="s">
        <v>279</v>
      </c>
      <c r="O3248" t="s">
        <v>128</v>
      </c>
      <c r="P3248">
        <v>5</v>
      </c>
      <c r="Q3248">
        <v>12</v>
      </c>
      <c r="R3248">
        <f>SUMIFS(Table2[number],Table2[Event],"Goal",Table2[H/U],"HOME",Table2[GameID],Table2[[#This Row],[GameID]],Table2[GameTime],"&lt;="&amp;Table2[[#This Row],[GameTime]])</f>
        <v>7</v>
      </c>
      <c r="S3248">
        <f>SUMIFS(Table2[number],Table2[Event],"Goal",Table2[H/U],"AWAY",Table2[GameID],Table2[[#This Row],[GameID]],Table2[GameTime],"&lt;="&amp;Table2[[#This Row],[GameTime]])</f>
        <v>1</v>
      </c>
      <c r="T3248" t="str">
        <f>IF(Table2[[#This Row],[Event]]="Goal",Table2[[#This Row],[Hscore]]&amp;"-"&amp;Table2[[#This Row],[Uscore]],"")</f>
        <v>7-1</v>
      </c>
      <c r="U3248">
        <v>3149</v>
      </c>
      <c r="V3248" s="1">
        <f>Table2[[#This Row],[GameTime]]-(Table2[[#This Row],[period]]-1)*1200</f>
        <v>749</v>
      </c>
      <c r="W3248" s="1">
        <f>ROUNDDOWN(Table2[[#This Row],[Time]]/60,0)</f>
        <v>12</v>
      </c>
      <c r="X3248" s="1">
        <f>ROUNDDOWN((Table2[[#This Row],[Time]]/60-Table2[[#This Row],[Time2]])*60,0)</f>
        <v>29</v>
      </c>
      <c r="Y3248" s="1">
        <f>IF(Table2[[#This Row],[Time2]]&lt;10,0&amp;Table2[[#This Row],[Time2]],Table2[[#This Row],[Time2]])</f>
        <v>12</v>
      </c>
      <c r="Z3248" s="1">
        <f>IF(Table2[[#This Row],[Time3]]&lt;10,0&amp;Table2[[#This Row],[Time3]],Table2[[#This Row],[Time3]])</f>
        <v>29</v>
      </c>
      <c r="AA3248" s="2" t="str">
        <f>Table2[[#This Row],[Time4]]&amp;":"&amp;Table2[[#This Row],[Time5]]</f>
        <v>12:29</v>
      </c>
      <c r="AB3248" s="1" t="str" cm="1">
        <f t="array" ref="AB3248">IFERROR(IF(Table2[[#This Row],[code]]="","",_xlfn.IFS(AND(Table2[[#This Row],[code]]&lt;400,Table2[[#This Row],[code]]&lt;&gt;""),2,Table2[[#This Row],[code]]&gt;500,4)),"")</f>
        <v/>
      </c>
      <c r="AC3248" s="1" t="str">
        <f>IF(Table2[[#This Row],[Event]]="Penalty",Table2[[#This Row],[number]],IF(Table2[[#This Row],[Event]]="Time-Out",401,""))</f>
        <v/>
      </c>
      <c r="AD3248" s="1">
        <f>ROW(A3247)</f>
        <v>3247</v>
      </c>
      <c r="AE3248" s="1">
        <f>COUNTIFS(Table2[GameID],Table2[[#This Row],[GameID]],Table2[Column1],"&lt;="&amp;Table2[[#This Row],[Column1]])-1</f>
        <v>12</v>
      </c>
    </row>
    <row r="3249" spans="1:31" x14ac:dyDescent="0.45">
      <c r="A3249" t="s">
        <v>57</v>
      </c>
      <c r="B3249" t="str">
        <f>_xlfn.TEXTBEFORE(Table2[[#This Row],[Kamp]]," - ")</f>
        <v>Hvidovre Attack</v>
      </c>
      <c r="C3249" t="str">
        <f>_xlfn.TEXTAFTER(Table2[[#This Row],[Kamp]],"- ")</f>
        <v>RungstedHørsholm</v>
      </c>
      <c r="D3249">
        <v>45263</v>
      </c>
      <c r="E3249">
        <v>76825</v>
      </c>
      <c r="F3249">
        <v>20232024</v>
      </c>
      <c r="G3249" t="s">
        <v>17</v>
      </c>
      <c r="H3249" t="s">
        <v>659</v>
      </c>
      <c r="I3249" t="s">
        <v>678</v>
      </c>
      <c r="J3249">
        <v>3</v>
      </c>
      <c r="K3249">
        <v>31138</v>
      </c>
      <c r="L3249">
        <v>1</v>
      </c>
      <c r="M3249" t="s">
        <v>630</v>
      </c>
      <c r="N3249" t="s">
        <v>279</v>
      </c>
      <c r="O3249" t="s">
        <v>74</v>
      </c>
      <c r="P3249">
        <v>5</v>
      </c>
      <c r="Q3249">
        <v>92</v>
      </c>
      <c r="R3249">
        <f>SUMIFS(Table2[number],Table2[Event],"Goal",Table2[H/U],"HOME",Table2[GameID],Table2[[#This Row],[GameID]],Table2[GameTime],"&lt;="&amp;Table2[[#This Row],[GameTime]])</f>
        <v>8</v>
      </c>
      <c r="S3249">
        <f>SUMIFS(Table2[number],Table2[Event],"Goal",Table2[H/U],"AWAY",Table2[GameID],Table2[[#This Row],[GameID]],Table2[GameTime],"&lt;="&amp;Table2[[#This Row],[GameTime]])</f>
        <v>1</v>
      </c>
      <c r="T3249" t="str">
        <f>IF(Table2[[#This Row],[Event]]="Goal",Table2[[#This Row],[Hscore]]&amp;"-"&amp;Table2[[#This Row],[Uscore]],"")</f>
        <v>8-1</v>
      </c>
      <c r="U3249">
        <v>3236</v>
      </c>
      <c r="V3249" s="1">
        <f>Table2[[#This Row],[GameTime]]-(Table2[[#This Row],[period]]-1)*1200</f>
        <v>836</v>
      </c>
      <c r="W3249" s="1">
        <f>ROUNDDOWN(Table2[[#This Row],[Time]]/60,0)</f>
        <v>13</v>
      </c>
      <c r="X3249" s="1">
        <f>ROUNDDOWN((Table2[[#This Row],[Time]]/60-Table2[[#This Row],[Time2]])*60,0)</f>
        <v>56</v>
      </c>
      <c r="Y3249" s="1">
        <f>IF(Table2[[#This Row],[Time2]]&lt;10,0&amp;Table2[[#This Row],[Time2]],Table2[[#This Row],[Time2]])</f>
        <v>13</v>
      </c>
      <c r="Z3249" s="1">
        <f>IF(Table2[[#This Row],[Time3]]&lt;10,0&amp;Table2[[#This Row],[Time3]],Table2[[#This Row],[Time3]])</f>
        <v>56</v>
      </c>
      <c r="AA3249" s="2" t="str">
        <f>Table2[[#This Row],[Time4]]&amp;":"&amp;Table2[[#This Row],[Time5]]</f>
        <v>13:56</v>
      </c>
      <c r="AB3249" s="1" t="str" cm="1">
        <f t="array" ref="AB3249">IFERROR(IF(Table2[[#This Row],[code]]="","",_xlfn.IFS(AND(Table2[[#This Row],[code]]&lt;400,Table2[[#This Row],[code]]&lt;&gt;""),2,Table2[[#This Row],[code]]&gt;500,4)),"")</f>
        <v/>
      </c>
      <c r="AC3249" s="1" t="str">
        <f>IF(Table2[[#This Row],[Event]]="Penalty",Table2[[#This Row],[number]],IF(Table2[[#This Row],[Event]]="Time-Out",401,""))</f>
        <v/>
      </c>
      <c r="AD3249" s="1">
        <f>ROW(A3248)</f>
        <v>3248</v>
      </c>
      <c r="AE3249" s="1">
        <f>COUNTIFS(Table2[GameID],Table2[[#This Row],[GameID]],Table2[Column1],"&lt;="&amp;Table2[[#This Row],[Column1]])-1</f>
        <v>13</v>
      </c>
    </row>
    <row r="3250" spans="1:31" x14ac:dyDescent="0.45">
      <c r="A3250" t="s">
        <v>57</v>
      </c>
      <c r="B3250" t="str">
        <f>_xlfn.TEXTBEFORE(Table2[[#This Row],[Kamp]]," - ")</f>
        <v>Hvidovre Attack</v>
      </c>
      <c r="C3250" t="str">
        <f>_xlfn.TEXTAFTER(Table2[[#This Row],[Kamp]],"- ")</f>
        <v>RungstedHørsholm</v>
      </c>
      <c r="D3250">
        <v>45263</v>
      </c>
      <c r="E3250">
        <v>76825</v>
      </c>
      <c r="F3250">
        <v>20232024</v>
      </c>
      <c r="G3250" t="s">
        <v>17</v>
      </c>
      <c r="H3250" t="s">
        <v>659</v>
      </c>
      <c r="I3250" t="s">
        <v>678</v>
      </c>
      <c r="J3250">
        <v>3</v>
      </c>
      <c r="K3250">
        <v>31138</v>
      </c>
      <c r="L3250">
        <v>1</v>
      </c>
      <c r="M3250" t="s">
        <v>630</v>
      </c>
      <c r="N3250" t="s">
        <v>128</v>
      </c>
      <c r="O3250" t="s">
        <v>62</v>
      </c>
      <c r="P3250">
        <v>12</v>
      </c>
      <c r="Q3250">
        <v>7</v>
      </c>
      <c r="R3250">
        <f>SUMIFS(Table2[number],Table2[Event],"Goal",Table2[H/U],"HOME",Table2[GameID],Table2[[#This Row],[GameID]],Table2[GameTime],"&lt;="&amp;Table2[[#This Row],[GameTime]])</f>
        <v>9</v>
      </c>
      <c r="S3250">
        <f>SUMIFS(Table2[number],Table2[Event],"Goal",Table2[H/U],"AWAY",Table2[GameID],Table2[[#This Row],[GameID]],Table2[GameTime],"&lt;="&amp;Table2[[#This Row],[GameTime]])</f>
        <v>1</v>
      </c>
      <c r="T3250" t="str">
        <f>IF(Table2[[#This Row],[Event]]="Goal",Table2[[#This Row],[Hscore]]&amp;"-"&amp;Table2[[#This Row],[Uscore]],"")</f>
        <v>9-1</v>
      </c>
      <c r="U3250">
        <v>3328</v>
      </c>
      <c r="V3250" s="1">
        <f>Table2[[#This Row],[GameTime]]-(Table2[[#This Row],[period]]-1)*1200</f>
        <v>928</v>
      </c>
      <c r="W3250" s="1">
        <f>ROUNDDOWN(Table2[[#This Row],[Time]]/60,0)</f>
        <v>15</v>
      </c>
      <c r="X3250" s="1">
        <f>ROUNDDOWN((Table2[[#This Row],[Time]]/60-Table2[[#This Row],[Time2]])*60,0)</f>
        <v>28</v>
      </c>
      <c r="Y3250" s="1">
        <f>IF(Table2[[#This Row],[Time2]]&lt;10,0&amp;Table2[[#This Row],[Time2]],Table2[[#This Row],[Time2]])</f>
        <v>15</v>
      </c>
      <c r="Z3250" s="1">
        <f>IF(Table2[[#This Row],[Time3]]&lt;10,0&amp;Table2[[#This Row],[Time3]],Table2[[#This Row],[Time3]])</f>
        <v>28</v>
      </c>
      <c r="AA3250" s="2" t="str">
        <f>Table2[[#This Row],[Time4]]&amp;":"&amp;Table2[[#This Row],[Time5]]</f>
        <v>15:28</v>
      </c>
      <c r="AB3250" s="1" t="str" cm="1">
        <f t="array" ref="AB3250">IFERROR(IF(Table2[[#This Row],[code]]="","",_xlfn.IFS(AND(Table2[[#This Row],[code]]&lt;400,Table2[[#This Row],[code]]&lt;&gt;""),2,Table2[[#This Row],[code]]&gt;500,4)),"")</f>
        <v/>
      </c>
      <c r="AC3250" s="1" t="str">
        <f>IF(Table2[[#This Row],[Event]]="Penalty",Table2[[#This Row],[number]],IF(Table2[[#This Row],[Event]]="Time-Out",401,""))</f>
        <v/>
      </c>
      <c r="AD3250" s="1">
        <f>ROW(A3249)</f>
        <v>3249</v>
      </c>
      <c r="AE3250" s="1">
        <f>COUNTIFS(Table2[GameID],Table2[[#This Row],[GameID]],Table2[Column1],"&lt;="&amp;Table2[[#This Row],[Column1]])-1</f>
        <v>14</v>
      </c>
    </row>
    <row r="3251" spans="1:31" x14ac:dyDescent="0.45">
      <c r="A3251" t="s">
        <v>57</v>
      </c>
      <c r="B3251" t="str">
        <f>_xlfn.TEXTBEFORE(Table2[[#This Row],[Kamp]]," - ")</f>
        <v>Hvidovre Attack</v>
      </c>
      <c r="C3251" t="str">
        <f>_xlfn.TEXTAFTER(Table2[[#This Row],[Kamp]],"- ")</f>
        <v>RungstedHørsholm</v>
      </c>
      <c r="D3251">
        <v>45263</v>
      </c>
      <c r="E3251">
        <v>76825</v>
      </c>
      <c r="F3251">
        <v>20232024</v>
      </c>
      <c r="G3251" t="s">
        <v>17</v>
      </c>
      <c r="H3251" t="s">
        <v>662</v>
      </c>
      <c r="I3251" t="s">
        <v>677</v>
      </c>
      <c r="J3251">
        <v>3</v>
      </c>
      <c r="K3251">
        <v>31141</v>
      </c>
      <c r="L3251">
        <v>1</v>
      </c>
      <c r="M3251" t="s">
        <v>630</v>
      </c>
      <c r="N3251" t="s">
        <v>402</v>
      </c>
      <c r="O3251" t="s">
        <v>634</v>
      </c>
      <c r="P3251">
        <v>84</v>
      </c>
      <c r="Q3251" t="s">
        <v>634</v>
      </c>
      <c r="R3251">
        <f>SUMIFS(Table2[number],Table2[Event],"Goal",Table2[H/U],"HOME",Table2[GameID],Table2[[#This Row],[GameID]],Table2[GameTime],"&lt;="&amp;Table2[[#This Row],[GameTime]])</f>
        <v>9</v>
      </c>
      <c r="S3251">
        <f>SUMIFS(Table2[number],Table2[Event],"Goal",Table2[H/U],"AWAY",Table2[GameID],Table2[[#This Row],[GameID]],Table2[GameTime],"&lt;="&amp;Table2[[#This Row],[GameTime]])</f>
        <v>2</v>
      </c>
      <c r="T3251" t="str">
        <f>IF(Table2[[#This Row],[Event]]="Goal",Table2[[#This Row],[Hscore]]&amp;"-"&amp;Table2[[#This Row],[Uscore]],"")</f>
        <v>9-2</v>
      </c>
      <c r="U3251">
        <v>3350</v>
      </c>
      <c r="V3251" s="1">
        <f>Table2[[#This Row],[GameTime]]-(Table2[[#This Row],[period]]-1)*1200</f>
        <v>950</v>
      </c>
      <c r="W3251" s="1">
        <f>ROUNDDOWN(Table2[[#This Row],[Time]]/60,0)</f>
        <v>15</v>
      </c>
      <c r="X3251" s="1">
        <f>ROUNDDOWN((Table2[[#This Row],[Time]]/60-Table2[[#This Row],[Time2]])*60,0)</f>
        <v>50</v>
      </c>
      <c r="Y3251" s="1">
        <f>IF(Table2[[#This Row],[Time2]]&lt;10,0&amp;Table2[[#This Row],[Time2]],Table2[[#This Row],[Time2]])</f>
        <v>15</v>
      </c>
      <c r="Z3251" s="1">
        <f>IF(Table2[[#This Row],[Time3]]&lt;10,0&amp;Table2[[#This Row],[Time3]],Table2[[#This Row],[Time3]])</f>
        <v>50</v>
      </c>
      <c r="AA3251" s="2" t="str">
        <f>Table2[[#This Row],[Time4]]&amp;":"&amp;Table2[[#This Row],[Time5]]</f>
        <v>15:50</v>
      </c>
      <c r="AB3251" s="1" t="str" cm="1">
        <f t="array" ref="AB3251">IFERROR(IF(Table2[[#This Row],[code]]="","",_xlfn.IFS(AND(Table2[[#This Row],[code]]&lt;400,Table2[[#This Row],[code]]&lt;&gt;""),2,Table2[[#This Row],[code]]&gt;500,4)),"")</f>
        <v/>
      </c>
      <c r="AC3251" s="1" t="str">
        <f>IF(Table2[[#This Row],[Event]]="Penalty",Table2[[#This Row],[number]],IF(Table2[[#This Row],[Event]]="Time-Out",401,""))</f>
        <v/>
      </c>
      <c r="AD3251" s="1">
        <f>ROW(A3250)</f>
        <v>3250</v>
      </c>
      <c r="AE3251" s="1">
        <f>COUNTIFS(Table2[GameID],Table2[[#This Row],[GameID]],Table2[Column1],"&lt;="&amp;Table2[[#This Row],[Column1]])-1</f>
        <v>15</v>
      </c>
    </row>
    <row r="3252" spans="1:31" x14ac:dyDescent="0.45">
      <c r="A3252" t="s">
        <v>57</v>
      </c>
      <c r="B3252" t="str">
        <f>_xlfn.TEXTBEFORE(Table2[[#This Row],[Kamp]]," - ")</f>
        <v>Hvidovre Attack</v>
      </c>
      <c r="C3252" t="str">
        <f>_xlfn.TEXTAFTER(Table2[[#This Row],[Kamp]],"- ")</f>
        <v>RungstedHørsholm</v>
      </c>
      <c r="D3252">
        <v>45263</v>
      </c>
      <c r="E3252">
        <v>76825</v>
      </c>
      <c r="F3252">
        <v>20232024</v>
      </c>
      <c r="G3252" t="s">
        <v>17</v>
      </c>
      <c r="H3252" t="s">
        <v>662</v>
      </c>
      <c r="I3252" t="s">
        <v>678</v>
      </c>
      <c r="J3252">
        <v>3</v>
      </c>
      <c r="K3252">
        <v>31141</v>
      </c>
      <c r="L3252">
        <v>1</v>
      </c>
      <c r="M3252" t="s">
        <v>630</v>
      </c>
      <c r="N3252" t="s">
        <v>634</v>
      </c>
      <c r="O3252" t="s">
        <v>634</v>
      </c>
      <c r="P3252" t="s">
        <v>634</v>
      </c>
      <c r="Q3252" t="s">
        <v>634</v>
      </c>
      <c r="R3252">
        <f>SUMIFS(Table2[number],Table2[Event],"Goal",Table2[H/U],"HOME",Table2[GameID],Table2[[#This Row],[GameID]],Table2[GameTime],"&lt;="&amp;Table2[[#This Row],[GameTime]])</f>
        <v>10</v>
      </c>
      <c r="S3252">
        <f>SUMIFS(Table2[number],Table2[Event],"Goal",Table2[H/U],"AWAY",Table2[GameID],Table2[[#This Row],[GameID]],Table2[GameTime],"&lt;="&amp;Table2[[#This Row],[GameTime]])</f>
        <v>2</v>
      </c>
      <c r="T3252" t="str">
        <f>IF(Table2[[#This Row],[Event]]="Goal",Table2[[#This Row],[Hscore]]&amp;"-"&amp;Table2[[#This Row],[Uscore]],"")</f>
        <v>10-2</v>
      </c>
      <c r="U3252">
        <v>3443</v>
      </c>
      <c r="V3252" s="1">
        <f>Table2[[#This Row],[GameTime]]-(Table2[[#This Row],[period]]-1)*1200</f>
        <v>1043</v>
      </c>
      <c r="W3252" s="1">
        <f>ROUNDDOWN(Table2[[#This Row],[Time]]/60,0)</f>
        <v>17</v>
      </c>
      <c r="X3252" s="1">
        <f>ROUNDDOWN((Table2[[#This Row],[Time]]/60-Table2[[#This Row],[Time2]])*60,0)</f>
        <v>23</v>
      </c>
      <c r="Y3252" s="1">
        <f>IF(Table2[[#This Row],[Time2]]&lt;10,0&amp;Table2[[#This Row],[Time2]],Table2[[#This Row],[Time2]])</f>
        <v>17</v>
      </c>
      <c r="Z3252" s="1">
        <f>IF(Table2[[#This Row],[Time3]]&lt;10,0&amp;Table2[[#This Row],[Time3]],Table2[[#This Row],[Time3]])</f>
        <v>23</v>
      </c>
      <c r="AA3252" s="2" t="str">
        <f>Table2[[#This Row],[Time4]]&amp;":"&amp;Table2[[#This Row],[Time5]]</f>
        <v>17:23</v>
      </c>
      <c r="AB3252" s="1" t="str" cm="1">
        <f t="array" ref="AB3252">IFERROR(IF(Table2[[#This Row],[code]]="","",_xlfn.IFS(AND(Table2[[#This Row],[code]]&lt;400,Table2[[#This Row],[code]]&lt;&gt;""),2,Table2[[#This Row],[code]]&gt;500,4)),"")</f>
        <v/>
      </c>
      <c r="AC3252" s="1" t="str">
        <f>IF(Table2[[#This Row],[Event]]="Penalty",Table2[[#This Row],[number]],IF(Table2[[#This Row],[Event]]="Time-Out",401,""))</f>
        <v/>
      </c>
      <c r="AD3252" s="1">
        <f>ROW(A3251)</f>
        <v>3251</v>
      </c>
      <c r="AE3252" s="1">
        <f>COUNTIFS(Table2[GameID],Table2[[#This Row],[GameID]],Table2[Column1],"&lt;="&amp;Table2[[#This Row],[Column1]])-1</f>
        <v>16</v>
      </c>
    </row>
    <row r="3253" spans="1:31" x14ac:dyDescent="0.45">
      <c r="A3253" t="s">
        <v>57</v>
      </c>
      <c r="B3253" t="str">
        <f>_xlfn.TEXTBEFORE(Table2[[#This Row],[Kamp]]," - ")</f>
        <v>Hvidovre Attack</v>
      </c>
      <c r="C3253" t="str">
        <f>_xlfn.TEXTAFTER(Table2[[#This Row],[Kamp]],"- ")</f>
        <v>RungstedHørsholm</v>
      </c>
      <c r="D3253">
        <v>45263</v>
      </c>
      <c r="E3253">
        <v>76825</v>
      </c>
      <c r="F3253">
        <v>20232024</v>
      </c>
      <c r="G3253" t="s">
        <v>17</v>
      </c>
      <c r="H3253" t="s">
        <v>662</v>
      </c>
      <c r="I3253" t="s">
        <v>677</v>
      </c>
      <c r="J3253">
        <v>3</v>
      </c>
      <c r="K3253">
        <v>31141</v>
      </c>
      <c r="L3253">
        <v>1</v>
      </c>
      <c r="M3253" t="s">
        <v>630</v>
      </c>
      <c r="N3253" t="s">
        <v>87</v>
      </c>
      <c r="O3253" t="s">
        <v>210</v>
      </c>
      <c r="P3253">
        <v>27</v>
      </c>
      <c r="Q3253">
        <v>23</v>
      </c>
      <c r="R3253">
        <f>SUMIFS(Table2[number],Table2[Event],"Goal",Table2[H/U],"HOME",Table2[GameID],Table2[[#This Row],[GameID]],Table2[GameTime],"&lt;="&amp;Table2[[#This Row],[GameTime]])</f>
        <v>10</v>
      </c>
      <c r="S3253">
        <f>SUMIFS(Table2[number],Table2[Event],"Goal",Table2[H/U],"AWAY",Table2[GameID],Table2[[#This Row],[GameID]],Table2[GameTime],"&lt;="&amp;Table2[[#This Row],[GameTime]])</f>
        <v>3</v>
      </c>
      <c r="T3253" t="str">
        <f>IF(Table2[[#This Row],[Event]]="Goal",Table2[[#This Row],[Hscore]]&amp;"-"&amp;Table2[[#This Row],[Uscore]],"")</f>
        <v>10-3</v>
      </c>
      <c r="U3253">
        <v>3501</v>
      </c>
      <c r="V3253" s="1">
        <f>Table2[[#This Row],[GameTime]]-(Table2[[#This Row],[period]]-1)*1200</f>
        <v>1101</v>
      </c>
      <c r="W3253" s="1">
        <f>ROUNDDOWN(Table2[[#This Row],[Time]]/60,0)</f>
        <v>18</v>
      </c>
      <c r="X3253" s="1">
        <f>ROUNDDOWN((Table2[[#This Row],[Time]]/60-Table2[[#This Row],[Time2]])*60,0)</f>
        <v>21</v>
      </c>
      <c r="Y3253" s="1">
        <f>IF(Table2[[#This Row],[Time2]]&lt;10,0&amp;Table2[[#This Row],[Time2]],Table2[[#This Row],[Time2]])</f>
        <v>18</v>
      </c>
      <c r="Z3253" s="1">
        <f>IF(Table2[[#This Row],[Time3]]&lt;10,0&amp;Table2[[#This Row],[Time3]],Table2[[#This Row],[Time3]])</f>
        <v>21</v>
      </c>
      <c r="AA3253" s="2" t="str">
        <f>Table2[[#This Row],[Time4]]&amp;":"&amp;Table2[[#This Row],[Time5]]</f>
        <v>18:21</v>
      </c>
      <c r="AB3253" s="1" t="str" cm="1">
        <f t="array" ref="AB3253">IFERROR(IF(Table2[[#This Row],[code]]="","",_xlfn.IFS(AND(Table2[[#This Row],[code]]&lt;400,Table2[[#This Row],[code]]&lt;&gt;""),2,Table2[[#This Row],[code]]&gt;500,4)),"")</f>
        <v/>
      </c>
      <c r="AC3253" s="1" t="str">
        <f>IF(Table2[[#This Row],[Event]]="Penalty",Table2[[#This Row],[number]],IF(Table2[[#This Row],[Event]]="Time-Out",401,""))</f>
        <v/>
      </c>
      <c r="AD3253" s="1">
        <f>ROW(A3252)</f>
        <v>3252</v>
      </c>
      <c r="AE3253" s="1">
        <f>COUNTIFS(Table2[GameID],Table2[[#This Row],[GameID]],Table2[Column1],"&lt;="&amp;Table2[[#This Row],[Column1]])-1</f>
        <v>17</v>
      </c>
    </row>
    <row r="3254" spans="1:31" x14ac:dyDescent="0.45">
      <c r="A3254" t="s">
        <v>362</v>
      </c>
      <c r="B3254" t="str">
        <f>_xlfn.TEXTBEFORE(Table2[[#This Row],[Kamp]]," - ")</f>
        <v>Copenhagen FC</v>
      </c>
      <c r="C3254" t="str">
        <f>_xlfn.TEXTAFTER(Table2[[#This Row],[Kamp]],"- ")</f>
        <v>Benløse IF</v>
      </c>
      <c r="D3254">
        <v>45262</v>
      </c>
      <c r="E3254">
        <v>76826</v>
      </c>
      <c r="F3254">
        <v>20232024</v>
      </c>
      <c r="G3254" t="s">
        <v>17</v>
      </c>
      <c r="H3254" t="s">
        <v>667</v>
      </c>
      <c r="I3254" t="s">
        <v>678</v>
      </c>
      <c r="J3254">
        <v>1</v>
      </c>
      <c r="K3254">
        <v>31140</v>
      </c>
      <c r="L3254">
        <v>1</v>
      </c>
      <c r="M3254" t="s">
        <v>630</v>
      </c>
      <c r="N3254" t="s">
        <v>240</v>
      </c>
      <c r="O3254" t="s">
        <v>634</v>
      </c>
      <c r="P3254">
        <v>3</v>
      </c>
      <c r="Q3254" t="s">
        <v>634</v>
      </c>
      <c r="R3254">
        <f>SUMIFS(Table2[number],Table2[Event],"Goal",Table2[H/U],"HOME",Table2[GameID],Table2[[#This Row],[GameID]],Table2[GameTime],"&lt;="&amp;Table2[[#This Row],[GameTime]])</f>
        <v>1</v>
      </c>
      <c r="S3254">
        <f>SUMIFS(Table2[number],Table2[Event],"Goal",Table2[H/U],"AWAY",Table2[GameID],Table2[[#This Row],[GameID]],Table2[GameTime],"&lt;="&amp;Table2[[#This Row],[GameTime]])</f>
        <v>0</v>
      </c>
      <c r="T3254" t="str">
        <f>IF(Table2[[#This Row],[Event]]="Goal",Table2[[#This Row],[Hscore]]&amp;"-"&amp;Table2[[#This Row],[Uscore]],"")</f>
        <v>1-0</v>
      </c>
      <c r="U3254">
        <v>178</v>
      </c>
      <c r="V3254" s="1">
        <f>Table2[[#This Row],[GameTime]]-(Table2[[#This Row],[period]]-1)*1200</f>
        <v>178</v>
      </c>
      <c r="W3254" s="1">
        <f>ROUNDDOWN(Table2[[#This Row],[Time]]/60,0)</f>
        <v>2</v>
      </c>
      <c r="X3254" s="1">
        <f>ROUNDDOWN((Table2[[#This Row],[Time]]/60-Table2[[#This Row],[Time2]])*60,0)</f>
        <v>58</v>
      </c>
      <c r="Y3254" s="1" t="str">
        <f>IF(Table2[[#This Row],[Time2]]&lt;10,0&amp;Table2[[#This Row],[Time2]],Table2[[#This Row],[Time2]])</f>
        <v>02</v>
      </c>
      <c r="Z3254" s="1">
        <f>IF(Table2[[#This Row],[Time3]]&lt;10,0&amp;Table2[[#This Row],[Time3]],Table2[[#This Row],[Time3]])</f>
        <v>58</v>
      </c>
      <c r="AA3254" s="2" t="str">
        <f>Table2[[#This Row],[Time4]]&amp;":"&amp;Table2[[#This Row],[Time5]]</f>
        <v>02:58</v>
      </c>
      <c r="AB3254" s="1" t="str" cm="1">
        <f t="array" ref="AB3254">IFERROR(IF(Table2[[#This Row],[code]]="","",_xlfn.IFS(AND(Table2[[#This Row],[code]]&lt;400,Table2[[#This Row],[code]]&lt;&gt;""),2,Table2[[#This Row],[code]]&gt;500,4)),"")</f>
        <v/>
      </c>
      <c r="AC3254" s="1" t="str">
        <f>IF(Table2[[#This Row],[Event]]="Penalty",Table2[[#This Row],[number]],IF(Table2[[#This Row],[Event]]="Time-Out",401,""))</f>
        <v/>
      </c>
      <c r="AD3254" s="1">
        <f>ROW(A3253)</f>
        <v>3253</v>
      </c>
      <c r="AE3254" s="1">
        <f>COUNTIFS(Table2[GameID],Table2[[#This Row],[GameID]],Table2[Column1],"&lt;="&amp;Table2[[#This Row],[Column1]])-1</f>
        <v>0</v>
      </c>
    </row>
    <row r="3255" spans="1:31" x14ac:dyDescent="0.45">
      <c r="A3255" t="s">
        <v>362</v>
      </c>
      <c r="B3255" t="str">
        <f>_xlfn.TEXTBEFORE(Table2[[#This Row],[Kamp]]," - ")</f>
        <v>Copenhagen FC</v>
      </c>
      <c r="C3255" t="str">
        <f>_xlfn.TEXTAFTER(Table2[[#This Row],[Kamp]],"- ")</f>
        <v>Benløse IF</v>
      </c>
      <c r="D3255">
        <v>45262</v>
      </c>
      <c r="E3255">
        <v>76826</v>
      </c>
      <c r="F3255">
        <v>20232024</v>
      </c>
      <c r="G3255" t="s">
        <v>17</v>
      </c>
      <c r="H3255" t="s">
        <v>667</v>
      </c>
      <c r="I3255" t="s">
        <v>678</v>
      </c>
      <c r="J3255">
        <v>1</v>
      </c>
      <c r="K3255">
        <v>31140</v>
      </c>
      <c r="L3255">
        <v>1</v>
      </c>
      <c r="M3255" t="s">
        <v>630</v>
      </c>
      <c r="N3255" t="s">
        <v>240</v>
      </c>
      <c r="O3255" t="s">
        <v>245</v>
      </c>
      <c r="P3255">
        <v>3</v>
      </c>
      <c r="Q3255">
        <v>10</v>
      </c>
      <c r="R3255">
        <f>SUMIFS(Table2[number],Table2[Event],"Goal",Table2[H/U],"HOME",Table2[GameID],Table2[[#This Row],[GameID]],Table2[GameTime],"&lt;="&amp;Table2[[#This Row],[GameTime]])</f>
        <v>2</v>
      </c>
      <c r="S3255">
        <f>SUMIFS(Table2[number],Table2[Event],"Goal",Table2[H/U],"AWAY",Table2[GameID],Table2[[#This Row],[GameID]],Table2[GameTime],"&lt;="&amp;Table2[[#This Row],[GameTime]])</f>
        <v>0</v>
      </c>
      <c r="T3255" t="str">
        <f>IF(Table2[[#This Row],[Event]]="Goal",Table2[[#This Row],[Hscore]]&amp;"-"&amp;Table2[[#This Row],[Uscore]],"")</f>
        <v>2-0</v>
      </c>
      <c r="U3255">
        <v>624</v>
      </c>
      <c r="V3255" s="1">
        <f>Table2[[#This Row],[GameTime]]-(Table2[[#This Row],[period]]-1)*1200</f>
        <v>624</v>
      </c>
      <c r="W3255" s="1">
        <f>ROUNDDOWN(Table2[[#This Row],[Time]]/60,0)</f>
        <v>10</v>
      </c>
      <c r="X3255" s="1">
        <f>ROUNDDOWN((Table2[[#This Row],[Time]]/60-Table2[[#This Row],[Time2]])*60,0)</f>
        <v>24</v>
      </c>
      <c r="Y3255" s="1">
        <f>IF(Table2[[#This Row],[Time2]]&lt;10,0&amp;Table2[[#This Row],[Time2]],Table2[[#This Row],[Time2]])</f>
        <v>10</v>
      </c>
      <c r="Z3255" s="1">
        <f>IF(Table2[[#This Row],[Time3]]&lt;10,0&amp;Table2[[#This Row],[Time3]],Table2[[#This Row],[Time3]])</f>
        <v>24</v>
      </c>
      <c r="AA3255" s="2" t="str">
        <f>Table2[[#This Row],[Time4]]&amp;":"&amp;Table2[[#This Row],[Time5]]</f>
        <v>10:24</v>
      </c>
      <c r="AB3255" s="1" t="str" cm="1">
        <f t="array" ref="AB3255">IFERROR(IF(Table2[[#This Row],[code]]="","",_xlfn.IFS(AND(Table2[[#This Row],[code]]&lt;400,Table2[[#This Row],[code]]&lt;&gt;""),2,Table2[[#This Row],[code]]&gt;500,4)),"")</f>
        <v/>
      </c>
      <c r="AC3255" s="1" t="str">
        <f>IF(Table2[[#This Row],[Event]]="Penalty",Table2[[#This Row],[number]],IF(Table2[[#This Row],[Event]]="Time-Out",401,""))</f>
        <v/>
      </c>
      <c r="AD3255" s="1">
        <f>ROW(A3254)</f>
        <v>3254</v>
      </c>
      <c r="AE3255" s="1">
        <f>COUNTIFS(Table2[GameID],Table2[[#This Row],[GameID]],Table2[Column1],"&lt;="&amp;Table2[[#This Row],[Column1]])-1</f>
        <v>1</v>
      </c>
    </row>
    <row r="3256" spans="1:31" x14ac:dyDescent="0.45">
      <c r="A3256" t="s">
        <v>362</v>
      </c>
      <c r="B3256" t="str">
        <f>_xlfn.TEXTBEFORE(Table2[[#This Row],[Kamp]]," - ")</f>
        <v>Copenhagen FC</v>
      </c>
      <c r="C3256" t="str">
        <f>_xlfn.TEXTAFTER(Table2[[#This Row],[Kamp]],"- ")</f>
        <v>Benløse IF</v>
      </c>
      <c r="D3256">
        <v>45262</v>
      </c>
      <c r="E3256">
        <v>76826</v>
      </c>
      <c r="F3256">
        <v>20232024</v>
      </c>
      <c r="G3256" t="s">
        <v>17</v>
      </c>
      <c r="H3256" t="s">
        <v>658</v>
      </c>
      <c r="I3256" t="s">
        <v>677</v>
      </c>
      <c r="J3256">
        <v>1</v>
      </c>
      <c r="K3256">
        <v>31137</v>
      </c>
      <c r="L3256">
        <v>1</v>
      </c>
      <c r="M3256" t="s">
        <v>630</v>
      </c>
      <c r="N3256" t="s">
        <v>24</v>
      </c>
      <c r="O3256" t="s">
        <v>466</v>
      </c>
      <c r="P3256">
        <v>12</v>
      </c>
      <c r="Q3256">
        <v>23</v>
      </c>
      <c r="R3256">
        <f>SUMIFS(Table2[number],Table2[Event],"Goal",Table2[H/U],"HOME",Table2[GameID],Table2[[#This Row],[GameID]],Table2[GameTime],"&lt;="&amp;Table2[[#This Row],[GameTime]])</f>
        <v>2</v>
      </c>
      <c r="S3256">
        <f>SUMIFS(Table2[number],Table2[Event],"Goal",Table2[H/U],"AWAY",Table2[GameID],Table2[[#This Row],[GameID]],Table2[GameTime],"&lt;="&amp;Table2[[#This Row],[GameTime]])</f>
        <v>1</v>
      </c>
      <c r="T3256" t="str">
        <f>IF(Table2[[#This Row],[Event]]="Goal",Table2[[#This Row],[Hscore]]&amp;"-"&amp;Table2[[#This Row],[Uscore]],"")</f>
        <v>2-1</v>
      </c>
      <c r="U3256">
        <v>782</v>
      </c>
      <c r="V3256" s="1">
        <f>Table2[[#This Row],[GameTime]]-(Table2[[#This Row],[period]]-1)*1200</f>
        <v>782</v>
      </c>
      <c r="W3256" s="1">
        <f>ROUNDDOWN(Table2[[#This Row],[Time]]/60,0)</f>
        <v>13</v>
      </c>
      <c r="X3256" s="1">
        <f>ROUNDDOWN((Table2[[#This Row],[Time]]/60-Table2[[#This Row],[Time2]])*60,0)</f>
        <v>1</v>
      </c>
      <c r="Y3256" s="1">
        <f>IF(Table2[[#This Row],[Time2]]&lt;10,0&amp;Table2[[#This Row],[Time2]],Table2[[#This Row],[Time2]])</f>
        <v>13</v>
      </c>
      <c r="Z3256" s="1" t="str">
        <f>IF(Table2[[#This Row],[Time3]]&lt;10,0&amp;Table2[[#This Row],[Time3]],Table2[[#This Row],[Time3]])</f>
        <v>01</v>
      </c>
      <c r="AA3256" s="2" t="str">
        <f>Table2[[#This Row],[Time4]]&amp;":"&amp;Table2[[#This Row],[Time5]]</f>
        <v>13:01</v>
      </c>
      <c r="AB3256" s="1" t="str" cm="1">
        <f t="array" ref="AB3256">IFERROR(IF(Table2[[#This Row],[code]]="","",_xlfn.IFS(AND(Table2[[#This Row],[code]]&lt;400,Table2[[#This Row],[code]]&lt;&gt;""),2,Table2[[#This Row],[code]]&gt;500,4)),"")</f>
        <v/>
      </c>
      <c r="AC3256" s="1" t="str">
        <f>IF(Table2[[#This Row],[Event]]="Penalty",Table2[[#This Row],[number]],IF(Table2[[#This Row],[Event]]="Time-Out",401,""))</f>
        <v/>
      </c>
      <c r="AD3256" s="1">
        <f>ROW(A3255)</f>
        <v>3255</v>
      </c>
      <c r="AE3256" s="1">
        <f>COUNTIFS(Table2[GameID],Table2[[#This Row],[GameID]],Table2[Column1],"&lt;="&amp;Table2[[#This Row],[Column1]])-1</f>
        <v>2</v>
      </c>
    </row>
    <row r="3257" spans="1:31" x14ac:dyDescent="0.45">
      <c r="A3257" t="s">
        <v>362</v>
      </c>
      <c r="B3257" t="str">
        <f>_xlfn.TEXTBEFORE(Table2[[#This Row],[Kamp]]," - ")</f>
        <v>Copenhagen FC</v>
      </c>
      <c r="C3257" t="str">
        <f>_xlfn.TEXTAFTER(Table2[[#This Row],[Kamp]],"- ")</f>
        <v>Benløse IF</v>
      </c>
      <c r="D3257">
        <v>45262</v>
      </c>
      <c r="E3257">
        <v>76826</v>
      </c>
      <c r="F3257">
        <v>20232024</v>
      </c>
      <c r="G3257" t="s">
        <v>17</v>
      </c>
      <c r="H3257" t="s">
        <v>658</v>
      </c>
      <c r="I3257" t="s">
        <v>677</v>
      </c>
      <c r="J3257">
        <v>1</v>
      </c>
      <c r="K3257">
        <v>31137</v>
      </c>
      <c r="L3257">
        <v>1</v>
      </c>
      <c r="M3257" t="s">
        <v>630</v>
      </c>
      <c r="N3257" t="s">
        <v>466</v>
      </c>
      <c r="O3257" t="s">
        <v>24</v>
      </c>
      <c r="P3257">
        <v>23</v>
      </c>
      <c r="Q3257">
        <v>12</v>
      </c>
      <c r="R3257">
        <f>SUMIFS(Table2[number],Table2[Event],"Goal",Table2[H/U],"HOME",Table2[GameID],Table2[[#This Row],[GameID]],Table2[GameTime],"&lt;="&amp;Table2[[#This Row],[GameTime]])</f>
        <v>2</v>
      </c>
      <c r="S3257">
        <f>SUMIFS(Table2[number],Table2[Event],"Goal",Table2[H/U],"AWAY",Table2[GameID],Table2[[#This Row],[GameID]],Table2[GameTime],"&lt;="&amp;Table2[[#This Row],[GameTime]])</f>
        <v>2</v>
      </c>
      <c r="T3257" t="str">
        <f>IF(Table2[[#This Row],[Event]]="Goal",Table2[[#This Row],[Hscore]]&amp;"-"&amp;Table2[[#This Row],[Uscore]],"")</f>
        <v>2-2</v>
      </c>
      <c r="U3257">
        <v>900</v>
      </c>
      <c r="V3257" s="1">
        <f>Table2[[#This Row],[GameTime]]-(Table2[[#This Row],[period]]-1)*1200</f>
        <v>900</v>
      </c>
      <c r="W3257" s="1">
        <f>ROUNDDOWN(Table2[[#This Row],[Time]]/60,0)</f>
        <v>15</v>
      </c>
      <c r="X3257" s="1">
        <f>ROUNDDOWN((Table2[[#This Row],[Time]]/60-Table2[[#This Row],[Time2]])*60,0)</f>
        <v>0</v>
      </c>
      <c r="Y3257" s="1">
        <f>IF(Table2[[#This Row],[Time2]]&lt;10,0&amp;Table2[[#This Row],[Time2]],Table2[[#This Row],[Time2]])</f>
        <v>15</v>
      </c>
      <c r="Z3257" s="1" t="str">
        <f>IF(Table2[[#This Row],[Time3]]&lt;10,0&amp;Table2[[#This Row],[Time3]],Table2[[#This Row],[Time3]])</f>
        <v>00</v>
      </c>
      <c r="AA3257" s="2" t="str">
        <f>Table2[[#This Row],[Time4]]&amp;":"&amp;Table2[[#This Row],[Time5]]</f>
        <v>15:00</v>
      </c>
      <c r="AB3257" s="1" t="str" cm="1">
        <f t="array" ref="AB3257">IFERROR(IF(Table2[[#This Row],[code]]="","",_xlfn.IFS(AND(Table2[[#This Row],[code]]&lt;400,Table2[[#This Row],[code]]&lt;&gt;""),2,Table2[[#This Row],[code]]&gt;500,4)),"")</f>
        <v/>
      </c>
      <c r="AC3257" s="1" t="str">
        <f>IF(Table2[[#This Row],[Event]]="Penalty",Table2[[#This Row],[number]],IF(Table2[[#This Row],[Event]]="Time-Out",401,""))</f>
        <v/>
      </c>
      <c r="AD3257" s="1">
        <f>ROW(A3256)</f>
        <v>3256</v>
      </c>
      <c r="AE3257" s="1">
        <f>COUNTIFS(Table2[GameID],Table2[[#This Row],[GameID]],Table2[Column1],"&lt;="&amp;Table2[[#This Row],[Column1]])-1</f>
        <v>3</v>
      </c>
    </row>
    <row r="3258" spans="1:31" x14ac:dyDescent="0.45">
      <c r="A3258" t="s">
        <v>362</v>
      </c>
      <c r="B3258" t="str">
        <f>_xlfn.TEXTBEFORE(Table2[[#This Row],[Kamp]]," - ")</f>
        <v>Copenhagen FC</v>
      </c>
      <c r="C3258" t="str">
        <f>_xlfn.TEXTAFTER(Table2[[#This Row],[Kamp]],"- ")</f>
        <v>Benløse IF</v>
      </c>
      <c r="D3258">
        <v>45262</v>
      </c>
      <c r="E3258">
        <v>76826</v>
      </c>
      <c r="F3258">
        <v>20232024</v>
      </c>
      <c r="G3258" t="s">
        <v>17</v>
      </c>
      <c r="H3258" t="s">
        <v>667</v>
      </c>
      <c r="I3258" t="s">
        <v>678</v>
      </c>
      <c r="J3258">
        <v>2</v>
      </c>
      <c r="K3258">
        <v>31140</v>
      </c>
      <c r="L3258">
        <v>1</v>
      </c>
      <c r="M3258" t="s">
        <v>630</v>
      </c>
      <c r="N3258" t="s">
        <v>252</v>
      </c>
      <c r="O3258" t="s">
        <v>634</v>
      </c>
      <c r="P3258">
        <v>68</v>
      </c>
      <c r="Q3258" t="s">
        <v>634</v>
      </c>
      <c r="R3258">
        <f>SUMIFS(Table2[number],Table2[Event],"Goal",Table2[H/U],"HOME",Table2[GameID],Table2[[#This Row],[GameID]],Table2[GameTime],"&lt;="&amp;Table2[[#This Row],[GameTime]])</f>
        <v>3</v>
      </c>
      <c r="S3258">
        <f>SUMIFS(Table2[number],Table2[Event],"Goal",Table2[H/U],"AWAY",Table2[GameID],Table2[[#This Row],[GameID]],Table2[GameTime],"&lt;="&amp;Table2[[#This Row],[GameTime]])</f>
        <v>2</v>
      </c>
      <c r="T3258" t="str">
        <f>IF(Table2[[#This Row],[Event]]="Goal",Table2[[#This Row],[Hscore]]&amp;"-"&amp;Table2[[#This Row],[Uscore]],"")</f>
        <v>3-2</v>
      </c>
      <c r="U3258">
        <v>1539</v>
      </c>
      <c r="V3258" s="1">
        <f>Table2[[#This Row],[GameTime]]-(Table2[[#This Row],[period]]-1)*1200</f>
        <v>339</v>
      </c>
      <c r="W3258" s="1">
        <f>ROUNDDOWN(Table2[[#This Row],[Time]]/60,0)</f>
        <v>5</v>
      </c>
      <c r="X3258" s="1">
        <f>ROUNDDOWN((Table2[[#This Row],[Time]]/60-Table2[[#This Row],[Time2]])*60,0)</f>
        <v>39</v>
      </c>
      <c r="Y3258" s="1" t="str">
        <f>IF(Table2[[#This Row],[Time2]]&lt;10,0&amp;Table2[[#This Row],[Time2]],Table2[[#This Row],[Time2]])</f>
        <v>05</v>
      </c>
      <c r="Z3258" s="1">
        <f>IF(Table2[[#This Row],[Time3]]&lt;10,0&amp;Table2[[#This Row],[Time3]],Table2[[#This Row],[Time3]])</f>
        <v>39</v>
      </c>
      <c r="AA3258" s="2" t="str">
        <f>Table2[[#This Row],[Time4]]&amp;":"&amp;Table2[[#This Row],[Time5]]</f>
        <v>05:39</v>
      </c>
      <c r="AB3258" s="1" t="str" cm="1">
        <f t="array" ref="AB3258">IFERROR(IF(Table2[[#This Row],[code]]="","",_xlfn.IFS(AND(Table2[[#This Row],[code]]&lt;400,Table2[[#This Row],[code]]&lt;&gt;""),2,Table2[[#This Row],[code]]&gt;500,4)),"")</f>
        <v/>
      </c>
      <c r="AC3258" s="1" t="str">
        <f>IF(Table2[[#This Row],[Event]]="Penalty",Table2[[#This Row],[number]],IF(Table2[[#This Row],[Event]]="Time-Out",401,""))</f>
        <v/>
      </c>
      <c r="AD3258" s="1">
        <f>ROW(A3257)</f>
        <v>3257</v>
      </c>
      <c r="AE3258" s="1">
        <f>COUNTIFS(Table2[GameID],Table2[[#This Row],[GameID]],Table2[Column1],"&lt;="&amp;Table2[[#This Row],[Column1]])-1</f>
        <v>4</v>
      </c>
    </row>
    <row r="3259" spans="1:31" x14ac:dyDescent="0.45">
      <c r="A3259" t="s">
        <v>362</v>
      </c>
      <c r="B3259" t="str">
        <f>_xlfn.TEXTBEFORE(Table2[[#This Row],[Kamp]]," - ")</f>
        <v>Copenhagen FC</v>
      </c>
      <c r="C3259" t="str">
        <f>_xlfn.TEXTAFTER(Table2[[#This Row],[Kamp]],"- ")</f>
        <v>Benløse IF</v>
      </c>
      <c r="D3259">
        <v>45262</v>
      </c>
      <c r="E3259">
        <v>76826</v>
      </c>
      <c r="F3259">
        <v>20232024</v>
      </c>
      <c r="G3259" t="s">
        <v>17</v>
      </c>
      <c r="H3259" t="s">
        <v>658</v>
      </c>
      <c r="I3259" t="s">
        <v>677</v>
      </c>
      <c r="J3259">
        <v>2</v>
      </c>
      <c r="K3259">
        <v>31137</v>
      </c>
      <c r="L3259">
        <v>201</v>
      </c>
      <c r="M3259" t="s">
        <v>631</v>
      </c>
      <c r="N3259" t="s">
        <v>442</v>
      </c>
      <c r="O3259" t="s">
        <v>634</v>
      </c>
      <c r="P3259">
        <v>17</v>
      </c>
      <c r="Q3259" t="s">
        <v>634</v>
      </c>
      <c r="R3259">
        <f>SUMIFS(Table2[number],Table2[Event],"Goal",Table2[H/U],"HOME",Table2[GameID],Table2[[#This Row],[GameID]],Table2[GameTime],"&lt;="&amp;Table2[[#This Row],[GameTime]])</f>
        <v>3</v>
      </c>
      <c r="S3259">
        <f>SUMIFS(Table2[number],Table2[Event],"Goal",Table2[H/U],"AWAY",Table2[GameID],Table2[[#This Row],[GameID]],Table2[GameTime],"&lt;="&amp;Table2[[#This Row],[GameTime]])</f>
        <v>2</v>
      </c>
      <c r="T3259" t="str">
        <f>IF(Table2[[#This Row],[Event]]="Goal",Table2[[#This Row],[Hscore]]&amp;"-"&amp;Table2[[#This Row],[Uscore]],"")</f>
        <v/>
      </c>
      <c r="U3259">
        <v>1695</v>
      </c>
      <c r="V3259" s="1">
        <f>Table2[[#This Row],[GameTime]]-(Table2[[#This Row],[period]]-1)*1200</f>
        <v>495</v>
      </c>
      <c r="W3259" s="1">
        <f>ROUNDDOWN(Table2[[#This Row],[Time]]/60,0)</f>
        <v>8</v>
      </c>
      <c r="X3259" s="1">
        <f>ROUNDDOWN((Table2[[#This Row],[Time]]/60-Table2[[#This Row],[Time2]])*60,0)</f>
        <v>15</v>
      </c>
      <c r="Y3259" s="1" t="str">
        <f>IF(Table2[[#This Row],[Time2]]&lt;10,0&amp;Table2[[#This Row],[Time2]],Table2[[#This Row],[Time2]])</f>
        <v>08</v>
      </c>
      <c r="Z3259" s="1">
        <f>IF(Table2[[#This Row],[Time3]]&lt;10,0&amp;Table2[[#This Row],[Time3]],Table2[[#This Row],[Time3]])</f>
        <v>15</v>
      </c>
      <c r="AA3259" s="2" t="str">
        <f>Table2[[#This Row],[Time4]]&amp;":"&amp;Table2[[#This Row],[Time5]]</f>
        <v>08:15</v>
      </c>
      <c r="AB3259" s="1" cm="1">
        <f t="array" ref="AB3259">IFERROR(IF(Table2[[#This Row],[code]]="","",_xlfn.IFS(AND(Table2[[#This Row],[code]]&lt;400,Table2[[#This Row],[code]]&lt;&gt;""),2,Table2[[#This Row],[code]]&gt;500,4)),"")</f>
        <v>2</v>
      </c>
      <c r="AC3259" s="1">
        <f>IF(Table2[[#This Row],[Event]]="Penalty",Table2[[#This Row],[number]],IF(Table2[[#This Row],[Event]]="Time-Out",401,""))</f>
        <v>201</v>
      </c>
      <c r="AD3259" s="1">
        <f>ROW(A3258)</f>
        <v>3258</v>
      </c>
      <c r="AE3259" s="1">
        <f>COUNTIFS(Table2[GameID],Table2[[#This Row],[GameID]],Table2[Column1],"&lt;="&amp;Table2[[#This Row],[Column1]])-1</f>
        <v>5</v>
      </c>
    </row>
    <row r="3260" spans="1:31" x14ac:dyDescent="0.45">
      <c r="A3260" t="s">
        <v>362</v>
      </c>
      <c r="B3260" t="str">
        <f>_xlfn.TEXTBEFORE(Table2[[#This Row],[Kamp]]," - ")</f>
        <v>Copenhagen FC</v>
      </c>
      <c r="C3260" t="str">
        <f>_xlfn.TEXTAFTER(Table2[[#This Row],[Kamp]],"- ")</f>
        <v>Benløse IF</v>
      </c>
      <c r="D3260">
        <v>45262</v>
      </c>
      <c r="E3260">
        <v>76826</v>
      </c>
      <c r="F3260">
        <v>20232024</v>
      </c>
      <c r="G3260" t="s">
        <v>17</v>
      </c>
      <c r="H3260" t="s">
        <v>667</v>
      </c>
      <c r="I3260" t="s">
        <v>678</v>
      </c>
      <c r="J3260">
        <v>2</v>
      </c>
      <c r="K3260">
        <v>31140</v>
      </c>
      <c r="L3260">
        <v>1</v>
      </c>
      <c r="M3260" t="s">
        <v>630</v>
      </c>
      <c r="N3260" t="s">
        <v>59</v>
      </c>
      <c r="O3260" t="s">
        <v>252</v>
      </c>
      <c r="P3260">
        <v>9</v>
      </c>
      <c r="Q3260">
        <v>68</v>
      </c>
      <c r="R3260">
        <f>SUMIFS(Table2[number],Table2[Event],"Goal",Table2[H/U],"HOME",Table2[GameID],Table2[[#This Row],[GameID]],Table2[GameTime],"&lt;="&amp;Table2[[#This Row],[GameTime]])</f>
        <v>4</v>
      </c>
      <c r="S3260">
        <f>SUMIFS(Table2[number],Table2[Event],"Goal",Table2[H/U],"AWAY",Table2[GameID],Table2[[#This Row],[GameID]],Table2[GameTime],"&lt;="&amp;Table2[[#This Row],[GameTime]])</f>
        <v>2</v>
      </c>
      <c r="T3260" t="str">
        <f>IF(Table2[[#This Row],[Event]]="Goal",Table2[[#This Row],[Hscore]]&amp;"-"&amp;Table2[[#This Row],[Uscore]],"")</f>
        <v>4-2</v>
      </c>
      <c r="U3260">
        <v>1708</v>
      </c>
      <c r="V3260" s="1">
        <f>Table2[[#This Row],[GameTime]]-(Table2[[#This Row],[period]]-1)*1200</f>
        <v>508</v>
      </c>
      <c r="W3260" s="1">
        <f>ROUNDDOWN(Table2[[#This Row],[Time]]/60,0)</f>
        <v>8</v>
      </c>
      <c r="X3260" s="1">
        <f>ROUNDDOWN((Table2[[#This Row],[Time]]/60-Table2[[#This Row],[Time2]])*60,0)</f>
        <v>28</v>
      </c>
      <c r="Y3260" s="1" t="str">
        <f>IF(Table2[[#This Row],[Time2]]&lt;10,0&amp;Table2[[#This Row],[Time2]],Table2[[#This Row],[Time2]])</f>
        <v>08</v>
      </c>
      <c r="Z3260" s="1">
        <f>IF(Table2[[#This Row],[Time3]]&lt;10,0&amp;Table2[[#This Row],[Time3]],Table2[[#This Row],[Time3]])</f>
        <v>28</v>
      </c>
      <c r="AA3260" s="2" t="str">
        <f>Table2[[#This Row],[Time4]]&amp;":"&amp;Table2[[#This Row],[Time5]]</f>
        <v>08:28</v>
      </c>
      <c r="AB3260" s="1" t="str" cm="1">
        <f t="array" ref="AB3260">IFERROR(IF(Table2[[#This Row],[code]]="","",_xlfn.IFS(AND(Table2[[#This Row],[code]]&lt;400,Table2[[#This Row],[code]]&lt;&gt;""),2,Table2[[#This Row],[code]]&gt;500,4)),"")</f>
        <v/>
      </c>
      <c r="AC3260" s="1" t="str">
        <f>IF(Table2[[#This Row],[Event]]="Penalty",Table2[[#This Row],[number]],IF(Table2[[#This Row],[Event]]="Time-Out",401,""))</f>
        <v/>
      </c>
      <c r="AD3260" s="1">
        <f>ROW(A3259)</f>
        <v>3259</v>
      </c>
      <c r="AE3260" s="1">
        <f>COUNTIFS(Table2[GameID],Table2[[#This Row],[GameID]],Table2[Column1],"&lt;="&amp;Table2[[#This Row],[Column1]])-1</f>
        <v>6</v>
      </c>
    </row>
    <row r="3261" spans="1:31" x14ac:dyDescent="0.45">
      <c r="A3261" t="s">
        <v>362</v>
      </c>
      <c r="B3261" t="str">
        <f>_xlfn.TEXTBEFORE(Table2[[#This Row],[Kamp]]," - ")</f>
        <v>Copenhagen FC</v>
      </c>
      <c r="C3261" t="str">
        <f>_xlfn.TEXTAFTER(Table2[[#This Row],[Kamp]],"- ")</f>
        <v>Benløse IF</v>
      </c>
      <c r="D3261">
        <v>45262</v>
      </c>
      <c r="E3261">
        <v>76826</v>
      </c>
      <c r="F3261">
        <v>20232024</v>
      </c>
      <c r="G3261" t="s">
        <v>17</v>
      </c>
      <c r="H3261" t="s">
        <v>667</v>
      </c>
      <c r="I3261" t="s">
        <v>678</v>
      </c>
      <c r="J3261">
        <v>2</v>
      </c>
      <c r="K3261">
        <v>31140</v>
      </c>
      <c r="L3261">
        <v>1</v>
      </c>
      <c r="M3261" t="s">
        <v>630</v>
      </c>
      <c r="N3261" t="s">
        <v>59</v>
      </c>
      <c r="O3261" t="s">
        <v>252</v>
      </c>
      <c r="P3261">
        <v>9</v>
      </c>
      <c r="Q3261">
        <v>68</v>
      </c>
      <c r="R3261">
        <f>SUMIFS(Table2[number],Table2[Event],"Goal",Table2[H/U],"HOME",Table2[GameID],Table2[[#This Row],[GameID]],Table2[GameTime],"&lt;="&amp;Table2[[#This Row],[GameTime]])</f>
        <v>5</v>
      </c>
      <c r="S3261">
        <f>SUMIFS(Table2[number],Table2[Event],"Goal",Table2[H/U],"AWAY",Table2[GameID],Table2[[#This Row],[GameID]],Table2[GameTime],"&lt;="&amp;Table2[[#This Row],[GameTime]])</f>
        <v>2</v>
      </c>
      <c r="T3261" t="str">
        <f>IF(Table2[[#This Row],[Event]]="Goal",Table2[[#This Row],[Hscore]]&amp;"-"&amp;Table2[[#This Row],[Uscore]],"")</f>
        <v>5-2</v>
      </c>
      <c r="U3261">
        <v>1834</v>
      </c>
      <c r="V3261" s="1">
        <f>Table2[[#This Row],[GameTime]]-(Table2[[#This Row],[period]]-1)*1200</f>
        <v>634</v>
      </c>
      <c r="W3261" s="1">
        <f>ROUNDDOWN(Table2[[#This Row],[Time]]/60,0)</f>
        <v>10</v>
      </c>
      <c r="X3261" s="1">
        <f>ROUNDDOWN((Table2[[#This Row],[Time]]/60-Table2[[#This Row],[Time2]])*60,0)</f>
        <v>34</v>
      </c>
      <c r="Y3261" s="1">
        <f>IF(Table2[[#This Row],[Time2]]&lt;10,0&amp;Table2[[#This Row],[Time2]],Table2[[#This Row],[Time2]])</f>
        <v>10</v>
      </c>
      <c r="Z3261" s="1">
        <f>IF(Table2[[#This Row],[Time3]]&lt;10,0&amp;Table2[[#This Row],[Time3]],Table2[[#This Row],[Time3]])</f>
        <v>34</v>
      </c>
      <c r="AA3261" s="2" t="str">
        <f>Table2[[#This Row],[Time4]]&amp;":"&amp;Table2[[#This Row],[Time5]]</f>
        <v>10:34</v>
      </c>
      <c r="AB3261" s="1" t="str" cm="1">
        <f t="array" ref="AB3261">IFERROR(IF(Table2[[#This Row],[code]]="","",_xlfn.IFS(AND(Table2[[#This Row],[code]]&lt;400,Table2[[#This Row],[code]]&lt;&gt;""),2,Table2[[#This Row],[code]]&gt;500,4)),"")</f>
        <v/>
      </c>
      <c r="AC3261" s="1" t="str">
        <f>IF(Table2[[#This Row],[Event]]="Penalty",Table2[[#This Row],[number]],IF(Table2[[#This Row],[Event]]="Time-Out",401,""))</f>
        <v/>
      </c>
      <c r="AD3261" s="1">
        <f>ROW(A3260)</f>
        <v>3260</v>
      </c>
      <c r="AE3261" s="1">
        <f>COUNTIFS(Table2[GameID],Table2[[#This Row],[GameID]],Table2[Column1],"&lt;="&amp;Table2[[#This Row],[Column1]])-1</f>
        <v>7</v>
      </c>
    </row>
    <row r="3262" spans="1:31" x14ac:dyDescent="0.45">
      <c r="A3262" t="s">
        <v>362</v>
      </c>
      <c r="B3262" t="str">
        <f>_xlfn.TEXTBEFORE(Table2[[#This Row],[Kamp]]," - ")</f>
        <v>Copenhagen FC</v>
      </c>
      <c r="C3262" t="str">
        <f>_xlfn.TEXTAFTER(Table2[[#This Row],[Kamp]],"- ")</f>
        <v>Benløse IF</v>
      </c>
      <c r="D3262">
        <v>45262</v>
      </c>
      <c r="E3262">
        <v>76826</v>
      </c>
      <c r="F3262">
        <v>20232024</v>
      </c>
      <c r="G3262" t="s">
        <v>17</v>
      </c>
      <c r="H3262" t="s">
        <v>667</v>
      </c>
      <c r="I3262" t="s">
        <v>678</v>
      </c>
      <c r="J3262">
        <v>2</v>
      </c>
      <c r="K3262">
        <v>31140</v>
      </c>
      <c r="L3262">
        <v>1</v>
      </c>
      <c r="M3262" t="s">
        <v>630</v>
      </c>
      <c r="N3262" t="s">
        <v>59</v>
      </c>
      <c r="O3262" t="s">
        <v>248</v>
      </c>
      <c r="P3262">
        <v>9</v>
      </c>
      <c r="Q3262">
        <v>31</v>
      </c>
      <c r="R3262">
        <f>SUMIFS(Table2[number],Table2[Event],"Goal",Table2[H/U],"HOME",Table2[GameID],Table2[[#This Row],[GameID]],Table2[GameTime],"&lt;="&amp;Table2[[#This Row],[GameTime]])</f>
        <v>6</v>
      </c>
      <c r="S3262">
        <f>SUMIFS(Table2[number],Table2[Event],"Goal",Table2[H/U],"AWAY",Table2[GameID],Table2[[#This Row],[GameID]],Table2[GameTime],"&lt;="&amp;Table2[[#This Row],[GameTime]])</f>
        <v>2</v>
      </c>
      <c r="T3262" t="str">
        <f>IF(Table2[[#This Row],[Event]]="Goal",Table2[[#This Row],[Hscore]]&amp;"-"&amp;Table2[[#This Row],[Uscore]],"")</f>
        <v>6-2</v>
      </c>
      <c r="U3262">
        <v>1911</v>
      </c>
      <c r="V3262" s="1">
        <f>Table2[[#This Row],[GameTime]]-(Table2[[#This Row],[period]]-1)*1200</f>
        <v>711</v>
      </c>
      <c r="W3262" s="1">
        <f>ROUNDDOWN(Table2[[#This Row],[Time]]/60,0)</f>
        <v>11</v>
      </c>
      <c r="X3262" s="1">
        <f>ROUNDDOWN((Table2[[#This Row],[Time]]/60-Table2[[#This Row],[Time2]])*60,0)</f>
        <v>51</v>
      </c>
      <c r="Y3262" s="1">
        <f>IF(Table2[[#This Row],[Time2]]&lt;10,0&amp;Table2[[#This Row],[Time2]],Table2[[#This Row],[Time2]])</f>
        <v>11</v>
      </c>
      <c r="Z3262" s="1">
        <f>IF(Table2[[#This Row],[Time3]]&lt;10,0&amp;Table2[[#This Row],[Time3]],Table2[[#This Row],[Time3]])</f>
        <v>51</v>
      </c>
      <c r="AA3262" s="2" t="str">
        <f>Table2[[#This Row],[Time4]]&amp;":"&amp;Table2[[#This Row],[Time5]]</f>
        <v>11:51</v>
      </c>
      <c r="AB3262" s="1" t="str" cm="1">
        <f t="array" ref="AB3262">IFERROR(IF(Table2[[#This Row],[code]]="","",_xlfn.IFS(AND(Table2[[#This Row],[code]]&lt;400,Table2[[#This Row],[code]]&lt;&gt;""),2,Table2[[#This Row],[code]]&gt;500,4)),"")</f>
        <v/>
      </c>
      <c r="AC3262" s="1" t="str">
        <f>IF(Table2[[#This Row],[Event]]="Penalty",Table2[[#This Row],[number]],IF(Table2[[#This Row],[Event]]="Time-Out",401,""))</f>
        <v/>
      </c>
      <c r="AD3262" s="1">
        <f>ROW(A3261)</f>
        <v>3261</v>
      </c>
      <c r="AE3262" s="1">
        <f>COUNTIFS(Table2[GameID],Table2[[#This Row],[GameID]],Table2[Column1],"&lt;="&amp;Table2[[#This Row],[Column1]])-1</f>
        <v>8</v>
      </c>
    </row>
    <row r="3263" spans="1:31" x14ac:dyDescent="0.45">
      <c r="A3263" t="s">
        <v>362</v>
      </c>
      <c r="B3263" t="str">
        <f>_xlfn.TEXTBEFORE(Table2[[#This Row],[Kamp]]," - ")</f>
        <v>Copenhagen FC</v>
      </c>
      <c r="C3263" t="str">
        <f>_xlfn.TEXTAFTER(Table2[[#This Row],[Kamp]],"- ")</f>
        <v>Benløse IF</v>
      </c>
      <c r="D3263">
        <v>45262</v>
      </c>
      <c r="E3263">
        <v>76826</v>
      </c>
      <c r="F3263">
        <v>20232024</v>
      </c>
      <c r="G3263" t="s">
        <v>17</v>
      </c>
      <c r="H3263" t="s">
        <v>667</v>
      </c>
      <c r="I3263" t="s">
        <v>678</v>
      </c>
      <c r="J3263">
        <v>2</v>
      </c>
      <c r="K3263">
        <v>31140</v>
      </c>
      <c r="L3263">
        <v>208</v>
      </c>
      <c r="M3263" t="s">
        <v>631</v>
      </c>
      <c r="N3263" t="s">
        <v>252</v>
      </c>
      <c r="O3263" t="s">
        <v>634</v>
      </c>
      <c r="P3263">
        <v>68</v>
      </c>
      <c r="Q3263" t="s">
        <v>634</v>
      </c>
      <c r="R3263">
        <f>SUMIFS(Table2[number],Table2[Event],"Goal",Table2[H/U],"HOME",Table2[GameID],Table2[[#This Row],[GameID]],Table2[GameTime],"&lt;="&amp;Table2[[#This Row],[GameTime]])</f>
        <v>6</v>
      </c>
      <c r="S3263">
        <f>SUMIFS(Table2[number],Table2[Event],"Goal",Table2[H/U],"AWAY",Table2[GameID],Table2[[#This Row],[GameID]],Table2[GameTime],"&lt;="&amp;Table2[[#This Row],[GameTime]])</f>
        <v>2</v>
      </c>
      <c r="T3263" t="str">
        <f>IF(Table2[[#This Row],[Event]]="Goal",Table2[[#This Row],[Hscore]]&amp;"-"&amp;Table2[[#This Row],[Uscore]],"")</f>
        <v/>
      </c>
      <c r="U3263">
        <v>1978</v>
      </c>
      <c r="V3263" s="1">
        <f>Table2[[#This Row],[GameTime]]-(Table2[[#This Row],[period]]-1)*1200</f>
        <v>778</v>
      </c>
      <c r="W3263" s="1">
        <f>ROUNDDOWN(Table2[[#This Row],[Time]]/60,0)</f>
        <v>12</v>
      </c>
      <c r="X3263" s="1">
        <f>ROUNDDOWN((Table2[[#This Row],[Time]]/60-Table2[[#This Row],[Time2]])*60,0)</f>
        <v>58</v>
      </c>
      <c r="Y3263" s="1">
        <f>IF(Table2[[#This Row],[Time2]]&lt;10,0&amp;Table2[[#This Row],[Time2]],Table2[[#This Row],[Time2]])</f>
        <v>12</v>
      </c>
      <c r="Z3263" s="1">
        <f>IF(Table2[[#This Row],[Time3]]&lt;10,0&amp;Table2[[#This Row],[Time3]],Table2[[#This Row],[Time3]])</f>
        <v>58</v>
      </c>
      <c r="AA3263" s="2" t="str">
        <f>Table2[[#This Row],[Time4]]&amp;":"&amp;Table2[[#This Row],[Time5]]</f>
        <v>12:58</v>
      </c>
      <c r="AB3263" s="1" cm="1">
        <f t="array" ref="AB3263">IFERROR(IF(Table2[[#This Row],[code]]="","",_xlfn.IFS(AND(Table2[[#This Row],[code]]&lt;400,Table2[[#This Row],[code]]&lt;&gt;""),2,Table2[[#This Row],[code]]&gt;500,4)),"")</f>
        <v>2</v>
      </c>
      <c r="AC3263" s="1">
        <f>IF(Table2[[#This Row],[Event]]="Penalty",Table2[[#This Row],[number]],IF(Table2[[#This Row],[Event]]="Time-Out",401,""))</f>
        <v>208</v>
      </c>
      <c r="AD3263" s="1">
        <f>ROW(A3262)</f>
        <v>3262</v>
      </c>
      <c r="AE3263" s="1">
        <f>COUNTIFS(Table2[GameID],Table2[[#This Row],[GameID]],Table2[Column1],"&lt;="&amp;Table2[[#This Row],[Column1]])-1</f>
        <v>9</v>
      </c>
    </row>
    <row r="3264" spans="1:31" x14ac:dyDescent="0.45">
      <c r="A3264" t="s">
        <v>362</v>
      </c>
      <c r="B3264" t="str">
        <f>_xlfn.TEXTBEFORE(Table2[[#This Row],[Kamp]]," - ")</f>
        <v>Copenhagen FC</v>
      </c>
      <c r="C3264" t="str">
        <f>_xlfn.TEXTAFTER(Table2[[#This Row],[Kamp]],"- ")</f>
        <v>Benløse IF</v>
      </c>
      <c r="D3264">
        <v>45262</v>
      </c>
      <c r="E3264">
        <v>76826</v>
      </c>
      <c r="F3264">
        <v>20232024</v>
      </c>
      <c r="G3264" t="s">
        <v>17</v>
      </c>
      <c r="H3264" t="s">
        <v>667</v>
      </c>
      <c r="I3264" t="s">
        <v>678</v>
      </c>
      <c r="J3264">
        <v>2</v>
      </c>
      <c r="K3264">
        <v>31140</v>
      </c>
      <c r="L3264">
        <v>1</v>
      </c>
      <c r="M3264" t="s">
        <v>630</v>
      </c>
      <c r="N3264" t="s">
        <v>59</v>
      </c>
      <c r="O3264" t="s">
        <v>252</v>
      </c>
      <c r="P3264">
        <v>9</v>
      </c>
      <c r="Q3264">
        <v>68</v>
      </c>
      <c r="R3264">
        <f>SUMIFS(Table2[number],Table2[Event],"Goal",Table2[H/U],"HOME",Table2[GameID],Table2[[#This Row],[GameID]],Table2[GameTime],"&lt;="&amp;Table2[[#This Row],[GameTime]])</f>
        <v>7</v>
      </c>
      <c r="S3264">
        <f>SUMIFS(Table2[number],Table2[Event],"Goal",Table2[H/U],"AWAY",Table2[GameID],Table2[[#This Row],[GameID]],Table2[GameTime],"&lt;="&amp;Table2[[#This Row],[GameTime]])</f>
        <v>2</v>
      </c>
      <c r="T3264" t="str">
        <f>IF(Table2[[#This Row],[Event]]="Goal",Table2[[#This Row],[Hscore]]&amp;"-"&amp;Table2[[#This Row],[Uscore]],"")</f>
        <v>7-2</v>
      </c>
      <c r="U3264">
        <v>2363</v>
      </c>
      <c r="V3264" s="1">
        <f>Table2[[#This Row],[GameTime]]-(Table2[[#This Row],[period]]-1)*1200</f>
        <v>1163</v>
      </c>
      <c r="W3264" s="1">
        <f>ROUNDDOWN(Table2[[#This Row],[Time]]/60,0)</f>
        <v>19</v>
      </c>
      <c r="X3264" s="1">
        <f>ROUNDDOWN((Table2[[#This Row],[Time]]/60-Table2[[#This Row],[Time2]])*60,0)</f>
        <v>23</v>
      </c>
      <c r="Y3264" s="1">
        <f>IF(Table2[[#This Row],[Time2]]&lt;10,0&amp;Table2[[#This Row],[Time2]],Table2[[#This Row],[Time2]])</f>
        <v>19</v>
      </c>
      <c r="Z3264" s="1">
        <f>IF(Table2[[#This Row],[Time3]]&lt;10,0&amp;Table2[[#This Row],[Time3]],Table2[[#This Row],[Time3]])</f>
        <v>23</v>
      </c>
      <c r="AA3264" s="2" t="str">
        <f>Table2[[#This Row],[Time4]]&amp;":"&amp;Table2[[#This Row],[Time5]]</f>
        <v>19:23</v>
      </c>
      <c r="AB3264" s="1" t="str" cm="1">
        <f t="array" ref="AB3264">IFERROR(IF(Table2[[#This Row],[code]]="","",_xlfn.IFS(AND(Table2[[#This Row],[code]]&lt;400,Table2[[#This Row],[code]]&lt;&gt;""),2,Table2[[#This Row],[code]]&gt;500,4)),"")</f>
        <v/>
      </c>
      <c r="AC3264" s="1" t="str">
        <f>IF(Table2[[#This Row],[Event]]="Penalty",Table2[[#This Row],[number]],IF(Table2[[#This Row],[Event]]="Time-Out",401,""))</f>
        <v/>
      </c>
      <c r="AD3264" s="1">
        <f>ROW(A3263)</f>
        <v>3263</v>
      </c>
      <c r="AE3264" s="1">
        <f>COUNTIFS(Table2[GameID],Table2[[#This Row],[GameID]],Table2[Column1],"&lt;="&amp;Table2[[#This Row],[Column1]])-1</f>
        <v>10</v>
      </c>
    </row>
    <row r="3265" spans="1:31" x14ac:dyDescent="0.45">
      <c r="A3265" t="s">
        <v>362</v>
      </c>
      <c r="B3265" t="str">
        <f>_xlfn.TEXTBEFORE(Table2[[#This Row],[Kamp]]," - ")</f>
        <v>Copenhagen FC</v>
      </c>
      <c r="C3265" t="str">
        <f>_xlfn.TEXTAFTER(Table2[[#This Row],[Kamp]],"- ")</f>
        <v>Benløse IF</v>
      </c>
      <c r="D3265">
        <v>45262</v>
      </c>
      <c r="E3265">
        <v>76826</v>
      </c>
      <c r="F3265">
        <v>20232024</v>
      </c>
      <c r="G3265" t="s">
        <v>17</v>
      </c>
      <c r="H3265" t="s">
        <v>667</v>
      </c>
      <c r="I3265" t="s">
        <v>678</v>
      </c>
      <c r="J3265">
        <v>3</v>
      </c>
      <c r="K3265">
        <v>31140</v>
      </c>
      <c r="L3265">
        <v>220</v>
      </c>
      <c r="M3265" t="s">
        <v>631</v>
      </c>
      <c r="N3265" t="s">
        <v>243</v>
      </c>
      <c r="O3265" t="s">
        <v>634</v>
      </c>
      <c r="P3265">
        <v>17</v>
      </c>
      <c r="Q3265" t="s">
        <v>634</v>
      </c>
      <c r="R3265">
        <f>SUMIFS(Table2[number],Table2[Event],"Goal",Table2[H/U],"HOME",Table2[GameID],Table2[[#This Row],[GameID]],Table2[GameTime],"&lt;="&amp;Table2[[#This Row],[GameTime]])</f>
        <v>7</v>
      </c>
      <c r="S3265">
        <f>SUMIFS(Table2[number],Table2[Event],"Goal",Table2[H/U],"AWAY",Table2[GameID],Table2[[#This Row],[GameID]],Table2[GameTime],"&lt;="&amp;Table2[[#This Row],[GameTime]])</f>
        <v>2</v>
      </c>
      <c r="T3265" t="str">
        <f>IF(Table2[[#This Row],[Event]]="Goal",Table2[[#This Row],[Hscore]]&amp;"-"&amp;Table2[[#This Row],[Uscore]],"")</f>
        <v/>
      </c>
      <c r="U3265">
        <v>2504</v>
      </c>
      <c r="V3265" s="1">
        <f>Table2[[#This Row],[GameTime]]-(Table2[[#This Row],[period]]-1)*1200</f>
        <v>104</v>
      </c>
      <c r="W3265" s="1">
        <f>ROUNDDOWN(Table2[[#This Row],[Time]]/60,0)</f>
        <v>1</v>
      </c>
      <c r="X3265" s="1">
        <f>ROUNDDOWN((Table2[[#This Row],[Time]]/60-Table2[[#This Row],[Time2]])*60,0)</f>
        <v>44</v>
      </c>
      <c r="Y3265" s="1" t="str">
        <f>IF(Table2[[#This Row],[Time2]]&lt;10,0&amp;Table2[[#This Row],[Time2]],Table2[[#This Row],[Time2]])</f>
        <v>01</v>
      </c>
      <c r="Z3265" s="1">
        <f>IF(Table2[[#This Row],[Time3]]&lt;10,0&amp;Table2[[#This Row],[Time3]],Table2[[#This Row],[Time3]])</f>
        <v>44</v>
      </c>
      <c r="AA3265" s="2" t="str">
        <f>Table2[[#This Row],[Time4]]&amp;":"&amp;Table2[[#This Row],[Time5]]</f>
        <v>01:44</v>
      </c>
      <c r="AB3265" s="1" cm="1">
        <f t="array" ref="AB3265">IFERROR(IF(Table2[[#This Row],[code]]="","",_xlfn.IFS(AND(Table2[[#This Row],[code]]&lt;400,Table2[[#This Row],[code]]&lt;&gt;""),2,Table2[[#This Row],[code]]&gt;500,4)),"")</f>
        <v>2</v>
      </c>
      <c r="AC3265" s="1">
        <f>IF(Table2[[#This Row],[Event]]="Penalty",Table2[[#This Row],[number]],IF(Table2[[#This Row],[Event]]="Time-Out",401,""))</f>
        <v>220</v>
      </c>
      <c r="AD3265" s="1">
        <f>ROW(A3264)</f>
        <v>3264</v>
      </c>
      <c r="AE3265" s="1">
        <f>COUNTIFS(Table2[GameID],Table2[[#This Row],[GameID]],Table2[Column1],"&lt;="&amp;Table2[[#This Row],[Column1]])-1</f>
        <v>11</v>
      </c>
    </row>
    <row r="3266" spans="1:31" x14ac:dyDescent="0.45">
      <c r="A3266" t="s">
        <v>362</v>
      </c>
      <c r="B3266" t="str">
        <f>_xlfn.TEXTBEFORE(Table2[[#This Row],[Kamp]]," - ")</f>
        <v>Copenhagen FC</v>
      </c>
      <c r="C3266" t="str">
        <f>_xlfn.TEXTAFTER(Table2[[#This Row],[Kamp]],"- ")</f>
        <v>Benløse IF</v>
      </c>
      <c r="D3266">
        <v>45262</v>
      </c>
      <c r="E3266">
        <v>76826</v>
      </c>
      <c r="F3266">
        <v>20232024</v>
      </c>
      <c r="G3266" t="s">
        <v>17</v>
      </c>
      <c r="H3266" t="s">
        <v>658</v>
      </c>
      <c r="I3266" t="s">
        <v>678</v>
      </c>
      <c r="J3266">
        <v>3</v>
      </c>
      <c r="K3266">
        <v>31137</v>
      </c>
      <c r="L3266">
        <v>1</v>
      </c>
      <c r="M3266" t="s">
        <v>630</v>
      </c>
      <c r="N3266" t="s">
        <v>634</v>
      </c>
      <c r="O3266" t="s">
        <v>634</v>
      </c>
      <c r="P3266" t="s">
        <v>634</v>
      </c>
      <c r="Q3266" t="s">
        <v>634</v>
      </c>
      <c r="R3266">
        <f>SUMIFS(Table2[number],Table2[Event],"Goal",Table2[H/U],"HOME",Table2[GameID],Table2[[#This Row],[GameID]],Table2[GameTime],"&lt;="&amp;Table2[[#This Row],[GameTime]])</f>
        <v>8</v>
      </c>
      <c r="S3266">
        <f>SUMIFS(Table2[number],Table2[Event],"Goal",Table2[H/U],"AWAY",Table2[GameID],Table2[[#This Row],[GameID]],Table2[GameTime],"&lt;="&amp;Table2[[#This Row],[GameTime]])</f>
        <v>2</v>
      </c>
      <c r="T3266" t="str">
        <f>IF(Table2[[#This Row],[Event]]="Goal",Table2[[#This Row],[Hscore]]&amp;"-"&amp;Table2[[#This Row],[Uscore]],"")</f>
        <v>8-2</v>
      </c>
      <c r="U3266">
        <v>2577</v>
      </c>
      <c r="V3266" s="1">
        <f>Table2[[#This Row],[GameTime]]-(Table2[[#This Row],[period]]-1)*1200</f>
        <v>177</v>
      </c>
      <c r="W3266" s="1">
        <f>ROUNDDOWN(Table2[[#This Row],[Time]]/60,0)</f>
        <v>2</v>
      </c>
      <c r="X3266" s="1">
        <f>ROUNDDOWN((Table2[[#This Row],[Time]]/60-Table2[[#This Row],[Time2]])*60,0)</f>
        <v>57</v>
      </c>
      <c r="Y3266" s="1" t="str">
        <f>IF(Table2[[#This Row],[Time2]]&lt;10,0&amp;Table2[[#This Row],[Time2]],Table2[[#This Row],[Time2]])</f>
        <v>02</v>
      </c>
      <c r="Z3266" s="1">
        <f>IF(Table2[[#This Row],[Time3]]&lt;10,0&amp;Table2[[#This Row],[Time3]],Table2[[#This Row],[Time3]])</f>
        <v>57</v>
      </c>
      <c r="AA3266" s="2" t="str">
        <f>Table2[[#This Row],[Time4]]&amp;":"&amp;Table2[[#This Row],[Time5]]</f>
        <v>02:57</v>
      </c>
      <c r="AB3266" s="1" t="str" cm="1">
        <f t="array" ref="AB3266">IFERROR(IF(Table2[[#This Row],[code]]="","",_xlfn.IFS(AND(Table2[[#This Row],[code]]&lt;400,Table2[[#This Row],[code]]&lt;&gt;""),2,Table2[[#This Row],[code]]&gt;500,4)),"")</f>
        <v/>
      </c>
      <c r="AC3266" s="1" t="str">
        <f>IF(Table2[[#This Row],[Event]]="Penalty",Table2[[#This Row],[number]],IF(Table2[[#This Row],[Event]]="Time-Out",401,""))</f>
        <v/>
      </c>
      <c r="AD3266" s="1">
        <f>ROW(A3265)</f>
        <v>3265</v>
      </c>
      <c r="AE3266" s="1">
        <f>COUNTIFS(Table2[GameID],Table2[[#This Row],[GameID]],Table2[Column1],"&lt;="&amp;Table2[[#This Row],[Column1]])-1</f>
        <v>12</v>
      </c>
    </row>
    <row r="3267" spans="1:31" x14ac:dyDescent="0.45">
      <c r="A3267" t="s">
        <v>362</v>
      </c>
      <c r="B3267" t="str">
        <f>_xlfn.TEXTBEFORE(Table2[[#This Row],[Kamp]]," - ")</f>
        <v>Copenhagen FC</v>
      </c>
      <c r="C3267" t="str">
        <f>_xlfn.TEXTAFTER(Table2[[#This Row],[Kamp]],"- ")</f>
        <v>Benløse IF</v>
      </c>
      <c r="D3267">
        <v>45262</v>
      </c>
      <c r="E3267">
        <v>76826</v>
      </c>
      <c r="F3267">
        <v>20232024</v>
      </c>
      <c r="G3267" t="s">
        <v>17</v>
      </c>
      <c r="H3267" t="s">
        <v>658</v>
      </c>
      <c r="I3267" t="s">
        <v>677</v>
      </c>
      <c r="J3267">
        <v>3</v>
      </c>
      <c r="K3267">
        <v>31137</v>
      </c>
      <c r="L3267">
        <v>1</v>
      </c>
      <c r="M3267" t="s">
        <v>630</v>
      </c>
      <c r="N3267" t="s">
        <v>24</v>
      </c>
      <c r="O3267" t="s">
        <v>36</v>
      </c>
      <c r="P3267">
        <v>12</v>
      </c>
      <c r="Q3267">
        <v>87</v>
      </c>
      <c r="R3267">
        <f>SUMIFS(Table2[number],Table2[Event],"Goal",Table2[H/U],"HOME",Table2[GameID],Table2[[#This Row],[GameID]],Table2[GameTime],"&lt;="&amp;Table2[[#This Row],[GameTime]])</f>
        <v>8</v>
      </c>
      <c r="S3267">
        <f>SUMIFS(Table2[number],Table2[Event],"Goal",Table2[H/U],"AWAY",Table2[GameID],Table2[[#This Row],[GameID]],Table2[GameTime],"&lt;="&amp;Table2[[#This Row],[GameTime]])</f>
        <v>3</v>
      </c>
      <c r="T3267" t="str">
        <f>IF(Table2[[#This Row],[Event]]="Goal",Table2[[#This Row],[Hscore]]&amp;"-"&amp;Table2[[#This Row],[Uscore]],"")</f>
        <v>8-3</v>
      </c>
      <c r="U3267">
        <v>2752</v>
      </c>
      <c r="V3267" s="1">
        <f>Table2[[#This Row],[GameTime]]-(Table2[[#This Row],[period]]-1)*1200</f>
        <v>352</v>
      </c>
      <c r="W3267" s="1">
        <f>ROUNDDOWN(Table2[[#This Row],[Time]]/60,0)</f>
        <v>5</v>
      </c>
      <c r="X3267" s="1">
        <f>ROUNDDOWN((Table2[[#This Row],[Time]]/60-Table2[[#This Row],[Time2]])*60,0)</f>
        <v>52</v>
      </c>
      <c r="Y3267" s="1" t="str">
        <f>IF(Table2[[#This Row],[Time2]]&lt;10,0&amp;Table2[[#This Row],[Time2]],Table2[[#This Row],[Time2]])</f>
        <v>05</v>
      </c>
      <c r="Z3267" s="1">
        <f>IF(Table2[[#This Row],[Time3]]&lt;10,0&amp;Table2[[#This Row],[Time3]],Table2[[#This Row],[Time3]])</f>
        <v>52</v>
      </c>
      <c r="AA3267" s="2" t="str">
        <f>Table2[[#This Row],[Time4]]&amp;":"&amp;Table2[[#This Row],[Time5]]</f>
        <v>05:52</v>
      </c>
      <c r="AB3267" s="1" t="str" cm="1">
        <f t="array" ref="AB3267">IFERROR(IF(Table2[[#This Row],[code]]="","",_xlfn.IFS(AND(Table2[[#This Row],[code]]&lt;400,Table2[[#This Row],[code]]&lt;&gt;""),2,Table2[[#This Row],[code]]&gt;500,4)),"")</f>
        <v/>
      </c>
      <c r="AC3267" s="1" t="str">
        <f>IF(Table2[[#This Row],[Event]]="Penalty",Table2[[#This Row],[number]],IF(Table2[[#This Row],[Event]]="Time-Out",401,""))</f>
        <v/>
      </c>
      <c r="AD3267" s="1">
        <f>ROW(A3266)</f>
        <v>3266</v>
      </c>
      <c r="AE3267" s="1">
        <f>COUNTIFS(Table2[GameID],Table2[[#This Row],[GameID]],Table2[Column1],"&lt;="&amp;Table2[[#This Row],[Column1]])-1</f>
        <v>13</v>
      </c>
    </row>
    <row r="3268" spans="1:31" x14ac:dyDescent="0.45">
      <c r="A3268" t="s">
        <v>362</v>
      </c>
      <c r="B3268" t="str">
        <f>_xlfn.TEXTBEFORE(Table2[[#This Row],[Kamp]]," - ")</f>
        <v>Copenhagen FC</v>
      </c>
      <c r="C3268" t="str">
        <f>_xlfn.TEXTAFTER(Table2[[#This Row],[Kamp]],"- ")</f>
        <v>Benløse IF</v>
      </c>
      <c r="D3268">
        <v>45262</v>
      </c>
      <c r="E3268">
        <v>76826</v>
      </c>
      <c r="F3268">
        <v>20232024</v>
      </c>
      <c r="G3268" t="s">
        <v>17</v>
      </c>
      <c r="H3268" t="s">
        <v>658</v>
      </c>
      <c r="I3268" t="s">
        <v>677</v>
      </c>
      <c r="J3268">
        <v>3</v>
      </c>
      <c r="K3268">
        <v>31137</v>
      </c>
      <c r="L3268">
        <v>1</v>
      </c>
      <c r="M3268" t="s">
        <v>630</v>
      </c>
      <c r="N3268" t="s">
        <v>468</v>
      </c>
      <c r="O3268" t="s">
        <v>634</v>
      </c>
      <c r="P3268">
        <v>36</v>
      </c>
      <c r="Q3268" t="s">
        <v>634</v>
      </c>
      <c r="R3268">
        <f>SUMIFS(Table2[number],Table2[Event],"Goal",Table2[H/U],"HOME",Table2[GameID],Table2[[#This Row],[GameID]],Table2[GameTime],"&lt;="&amp;Table2[[#This Row],[GameTime]])</f>
        <v>8</v>
      </c>
      <c r="S3268">
        <f>SUMIFS(Table2[number],Table2[Event],"Goal",Table2[H/U],"AWAY",Table2[GameID],Table2[[#This Row],[GameID]],Table2[GameTime],"&lt;="&amp;Table2[[#This Row],[GameTime]])</f>
        <v>4</v>
      </c>
      <c r="T3268" t="str">
        <f>IF(Table2[[#This Row],[Event]]="Goal",Table2[[#This Row],[Hscore]]&amp;"-"&amp;Table2[[#This Row],[Uscore]],"")</f>
        <v>8-4</v>
      </c>
      <c r="U3268">
        <v>2823</v>
      </c>
      <c r="V3268" s="1">
        <f>Table2[[#This Row],[GameTime]]-(Table2[[#This Row],[period]]-1)*1200</f>
        <v>423</v>
      </c>
      <c r="W3268" s="1">
        <f>ROUNDDOWN(Table2[[#This Row],[Time]]/60,0)</f>
        <v>7</v>
      </c>
      <c r="X3268" s="1">
        <f>ROUNDDOWN((Table2[[#This Row],[Time]]/60-Table2[[#This Row],[Time2]])*60,0)</f>
        <v>2</v>
      </c>
      <c r="Y3268" s="1" t="str">
        <f>IF(Table2[[#This Row],[Time2]]&lt;10,0&amp;Table2[[#This Row],[Time2]],Table2[[#This Row],[Time2]])</f>
        <v>07</v>
      </c>
      <c r="Z3268" s="1" t="str">
        <f>IF(Table2[[#This Row],[Time3]]&lt;10,0&amp;Table2[[#This Row],[Time3]],Table2[[#This Row],[Time3]])</f>
        <v>02</v>
      </c>
      <c r="AA3268" s="2" t="str">
        <f>Table2[[#This Row],[Time4]]&amp;":"&amp;Table2[[#This Row],[Time5]]</f>
        <v>07:02</v>
      </c>
      <c r="AB3268" s="1" t="str" cm="1">
        <f t="array" ref="AB3268">IFERROR(IF(Table2[[#This Row],[code]]="","",_xlfn.IFS(AND(Table2[[#This Row],[code]]&lt;400,Table2[[#This Row],[code]]&lt;&gt;""),2,Table2[[#This Row],[code]]&gt;500,4)),"")</f>
        <v/>
      </c>
      <c r="AC3268" s="1" t="str">
        <f>IF(Table2[[#This Row],[Event]]="Penalty",Table2[[#This Row],[number]],IF(Table2[[#This Row],[Event]]="Time-Out",401,""))</f>
        <v/>
      </c>
      <c r="AD3268" s="1">
        <f>ROW(A3267)</f>
        <v>3267</v>
      </c>
      <c r="AE3268" s="1">
        <f>COUNTIFS(Table2[GameID],Table2[[#This Row],[GameID]],Table2[Column1],"&lt;="&amp;Table2[[#This Row],[Column1]])-1</f>
        <v>14</v>
      </c>
    </row>
    <row r="3269" spans="1:31" x14ac:dyDescent="0.45">
      <c r="A3269" t="s">
        <v>362</v>
      </c>
      <c r="B3269" t="str">
        <f>_xlfn.TEXTBEFORE(Table2[[#This Row],[Kamp]]," - ")</f>
        <v>Copenhagen FC</v>
      </c>
      <c r="C3269" t="str">
        <f>_xlfn.TEXTAFTER(Table2[[#This Row],[Kamp]],"- ")</f>
        <v>Benløse IF</v>
      </c>
      <c r="D3269">
        <v>45262</v>
      </c>
      <c r="E3269">
        <v>76826</v>
      </c>
      <c r="F3269">
        <v>20232024</v>
      </c>
      <c r="G3269" t="s">
        <v>17</v>
      </c>
      <c r="H3269" t="s">
        <v>667</v>
      </c>
      <c r="I3269" t="s">
        <v>678</v>
      </c>
      <c r="J3269">
        <v>3</v>
      </c>
      <c r="K3269">
        <v>31140</v>
      </c>
      <c r="L3269">
        <v>0</v>
      </c>
      <c r="M3269" t="s">
        <v>633</v>
      </c>
      <c r="N3269" t="s">
        <v>634</v>
      </c>
      <c r="O3269" t="s">
        <v>634</v>
      </c>
      <c r="P3269" t="s">
        <v>634</v>
      </c>
      <c r="Q3269" t="s">
        <v>634</v>
      </c>
      <c r="R3269">
        <f>SUMIFS(Table2[number],Table2[Event],"Goal",Table2[H/U],"HOME",Table2[GameID],Table2[[#This Row],[GameID]],Table2[GameTime],"&lt;="&amp;Table2[[#This Row],[GameTime]])</f>
        <v>8</v>
      </c>
      <c r="S3269">
        <f>SUMIFS(Table2[number],Table2[Event],"Goal",Table2[H/U],"AWAY",Table2[GameID],Table2[[#This Row],[GameID]],Table2[GameTime],"&lt;="&amp;Table2[[#This Row],[GameTime]])</f>
        <v>4</v>
      </c>
      <c r="T3269" t="str">
        <f>IF(Table2[[#This Row],[Event]]="Goal",Table2[[#This Row],[Hscore]]&amp;"-"&amp;Table2[[#This Row],[Uscore]],"")</f>
        <v/>
      </c>
      <c r="U3269">
        <v>2900</v>
      </c>
      <c r="V3269" s="1">
        <f>Table2[[#This Row],[GameTime]]-(Table2[[#This Row],[period]]-1)*1200</f>
        <v>500</v>
      </c>
      <c r="W3269" s="1">
        <f>ROUNDDOWN(Table2[[#This Row],[Time]]/60,0)</f>
        <v>8</v>
      </c>
      <c r="X3269" s="1">
        <f>ROUNDDOWN((Table2[[#This Row],[Time]]/60-Table2[[#This Row],[Time2]])*60,0)</f>
        <v>20</v>
      </c>
      <c r="Y3269" s="1" t="str">
        <f>IF(Table2[[#This Row],[Time2]]&lt;10,0&amp;Table2[[#This Row],[Time2]],Table2[[#This Row],[Time2]])</f>
        <v>08</v>
      </c>
      <c r="Z3269" s="1">
        <f>IF(Table2[[#This Row],[Time3]]&lt;10,0&amp;Table2[[#This Row],[Time3]],Table2[[#This Row],[Time3]])</f>
        <v>20</v>
      </c>
      <c r="AA3269" s="2" t="str">
        <f>Table2[[#This Row],[Time4]]&amp;":"&amp;Table2[[#This Row],[Time5]]</f>
        <v>08:20</v>
      </c>
      <c r="AB3269" s="1" t="str" cm="1">
        <f t="array" ref="AB3269">IFERROR(IF(Table2[[#This Row],[code]]="","",_xlfn.IFS(AND(Table2[[#This Row],[code]]&lt;400,Table2[[#This Row],[code]]&lt;&gt;""),2,Table2[[#This Row],[code]]&gt;500,4)),"")</f>
        <v/>
      </c>
      <c r="AC3269" s="1">
        <f>IF(Table2[[#This Row],[Event]]="Penalty",Table2[[#This Row],[number]],IF(Table2[[#This Row],[Event]]="Time-Out",401,""))</f>
        <v>401</v>
      </c>
      <c r="AD3269" s="1">
        <f>ROW(A3268)</f>
        <v>3268</v>
      </c>
      <c r="AE3269" s="1">
        <f>COUNTIFS(Table2[GameID],Table2[[#This Row],[GameID]],Table2[Column1],"&lt;="&amp;Table2[[#This Row],[Column1]])-1</f>
        <v>15</v>
      </c>
    </row>
    <row r="3270" spans="1:31" x14ac:dyDescent="0.45">
      <c r="A3270" t="s">
        <v>362</v>
      </c>
      <c r="B3270" t="str">
        <f>_xlfn.TEXTBEFORE(Table2[[#This Row],[Kamp]]," - ")</f>
        <v>Copenhagen FC</v>
      </c>
      <c r="C3270" t="str">
        <f>_xlfn.TEXTAFTER(Table2[[#This Row],[Kamp]],"- ")</f>
        <v>Benløse IF</v>
      </c>
      <c r="D3270">
        <v>45262</v>
      </c>
      <c r="E3270">
        <v>76826</v>
      </c>
      <c r="F3270">
        <v>20232024</v>
      </c>
      <c r="G3270" t="s">
        <v>17</v>
      </c>
      <c r="H3270" t="s">
        <v>667</v>
      </c>
      <c r="I3270" t="s">
        <v>678</v>
      </c>
      <c r="J3270">
        <v>3</v>
      </c>
      <c r="K3270">
        <v>31140</v>
      </c>
      <c r="L3270">
        <v>201</v>
      </c>
      <c r="M3270" t="s">
        <v>631</v>
      </c>
      <c r="N3270" t="s">
        <v>252</v>
      </c>
      <c r="O3270" t="s">
        <v>634</v>
      </c>
      <c r="P3270">
        <v>68</v>
      </c>
      <c r="Q3270" t="s">
        <v>634</v>
      </c>
      <c r="R3270">
        <f>SUMIFS(Table2[number],Table2[Event],"Goal",Table2[H/U],"HOME",Table2[GameID],Table2[[#This Row],[GameID]],Table2[GameTime],"&lt;="&amp;Table2[[#This Row],[GameTime]])</f>
        <v>8</v>
      </c>
      <c r="S3270">
        <f>SUMIFS(Table2[number],Table2[Event],"Goal",Table2[H/U],"AWAY",Table2[GameID],Table2[[#This Row],[GameID]],Table2[GameTime],"&lt;="&amp;Table2[[#This Row],[GameTime]])</f>
        <v>4</v>
      </c>
      <c r="T3270" t="str">
        <f>IF(Table2[[#This Row],[Event]]="Goal",Table2[[#This Row],[Hscore]]&amp;"-"&amp;Table2[[#This Row],[Uscore]],"")</f>
        <v/>
      </c>
      <c r="U3270">
        <v>2932</v>
      </c>
      <c r="V3270" s="1">
        <f>Table2[[#This Row],[GameTime]]-(Table2[[#This Row],[period]]-1)*1200</f>
        <v>532</v>
      </c>
      <c r="W3270" s="1">
        <f>ROUNDDOWN(Table2[[#This Row],[Time]]/60,0)</f>
        <v>8</v>
      </c>
      <c r="X3270" s="1">
        <f>ROUNDDOWN((Table2[[#This Row],[Time]]/60-Table2[[#This Row],[Time2]])*60,0)</f>
        <v>52</v>
      </c>
      <c r="Y3270" s="1" t="str">
        <f>IF(Table2[[#This Row],[Time2]]&lt;10,0&amp;Table2[[#This Row],[Time2]],Table2[[#This Row],[Time2]])</f>
        <v>08</v>
      </c>
      <c r="Z3270" s="1">
        <f>IF(Table2[[#This Row],[Time3]]&lt;10,0&amp;Table2[[#This Row],[Time3]],Table2[[#This Row],[Time3]])</f>
        <v>52</v>
      </c>
      <c r="AA3270" s="2" t="str">
        <f>Table2[[#This Row],[Time4]]&amp;":"&amp;Table2[[#This Row],[Time5]]</f>
        <v>08:52</v>
      </c>
      <c r="AB3270" s="1" cm="1">
        <f t="array" ref="AB3270">IFERROR(IF(Table2[[#This Row],[code]]="","",_xlfn.IFS(AND(Table2[[#This Row],[code]]&lt;400,Table2[[#This Row],[code]]&lt;&gt;""),2,Table2[[#This Row],[code]]&gt;500,4)),"")</f>
        <v>2</v>
      </c>
      <c r="AC3270" s="1">
        <f>IF(Table2[[#This Row],[Event]]="Penalty",Table2[[#This Row],[number]],IF(Table2[[#This Row],[Event]]="Time-Out",401,""))</f>
        <v>201</v>
      </c>
      <c r="AD3270" s="1">
        <f>ROW(A3269)</f>
        <v>3269</v>
      </c>
      <c r="AE3270" s="1">
        <f>COUNTIFS(Table2[GameID],Table2[[#This Row],[GameID]],Table2[Column1],"&lt;="&amp;Table2[[#This Row],[Column1]])-1</f>
        <v>16</v>
      </c>
    </row>
    <row r="3271" spans="1:31" x14ac:dyDescent="0.45">
      <c r="A3271" t="s">
        <v>362</v>
      </c>
      <c r="B3271" t="str">
        <f>_xlfn.TEXTBEFORE(Table2[[#This Row],[Kamp]]," - ")</f>
        <v>Copenhagen FC</v>
      </c>
      <c r="C3271" t="str">
        <f>_xlfn.TEXTAFTER(Table2[[#This Row],[Kamp]],"- ")</f>
        <v>Benløse IF</v>
      </c>
      <c r="D3271">
        <v>45262</v>
      </c>
      <c r="E3271">
        <v>76826</v>
      </c>
      <c r="F3271">
        <v>20232024</v>
      </c>
      <c r="G3271" t="s">
        <v>17</v>
      </c>
      <c r="H3271" t="s">
        <v>658</v>
      </c>
      <c r="I3271" t="s">
        <v>677</v>
      </c>
      <c r="J3271">
        <v>3</v>
      </c>
      <c r="K3271">
        <v>31137</v>
      </c>
      <c r="L3271">
        <v>1</v>
      </c>
      <c r="M3271" t="s">
        <v>630</v>
      </c>
      <c r="N3271" t="s">
        <v>468</v>
      </c>
      <c r="O3271" t="s">
        <v>634</v>
      </c>
      <c r="P3271">
        <v>36</v>
      </c>
      <c r="Q3271" t="s">
        <v>634</v>
      </c>
      <c r="R3271">
        <f>SUMIFS(Table2[number],Table2[Event],"Goal",Table2[H/U],"HOME",Table2[GameID],Table2[[#This Row],[GameID]],Table2[GameTime],"&lt;="&amp;Table2[[#This Row],[GameTime]])</f>
        <v>8</v>
      </c>
      <c r="S3271">
        <f>SUMIFS(Table2[number],Table2[Event],"Goal",Table2[H/U],"AWAY",Table2[GameID],Table2[[#This Row],[GameID]],Table2[GameTime],"&lt;="&amp;Table2[[#This Row],[GameTime]])</f>
        <v>5</v>
      </c>
      <c r="T3271" t="str">
        <f>IF(Table2[[#This Row],[Event]]="Goal",Table2[[#This Row],[Hscore]]&amp;"-"&amp;Table2[[#This Row],[Uscore]],"")</f>
        <v>8-5</v>
      </c>
      <c r="U3271">
        <v>3043</v>
      </c>
      <c r="V3271" s="1">
        <f>Table2[[#This Row],[GameTime]]-(Table2[[#This Row],[period]]-1)*1200</f>
        <v>643</v>
      </c>
      <c r="W3271" s="1">
        <f>ROUNDDOWN(Table2[[#This Row],[Time]]/60,0)</f>
        <v>10</v>
      </c>
      <c r="X3271" s="1">
        <f>ROUNDDOWN((Table2[[#This Row],[Time]]/60-Table2[[#This Row],[Time2]])*60,0)</f>
        <v>43</v>
      </c>
      <c r="Y3271" s="1">
        <f>IF(Table2[[#This Row],[Time2]]&lt;10,0&amp;Table2[[#This Row],[Time2]],Table2[[#This Row],[Time2]])</f>
        <v>10</v>
      </c>
      <c r="Z3271" s="1">
        <f>IF(Table2[[#This Row],[Time3]]&lt;10,0&amp;Table2[[#This Row],[Time3]],Table2[[#This Row],[Time3]])</f>
        <v>43</v>
      </c>
      <c r="AA3271" s="2" t="str">
        <f>Table2[[#This Row],[Time4]]&amp;":"&amp;Table2[[#This Row],[Time5]]</f>
        <v>10:43</v>
      </c>
      <c r="AB3271" s="1" t="str" cm="1">
        <f t="array" ref="AB3271">IFERROR(IF(Table2[[#This Row],[code]]="","",_xlfn.IFS(AND(Table2[[#This Row],[code]]&lt;400,Table2[[#This Row],[code]]&lt;&gt;""),2,Table2[[#This Row],[code]]&gt;500,4)),"")</f>
        <v/>
      </c>
      <c r="AC3271" s="1" t="str">
        <f>IF(Table2[[#This Row],[Event]]="Penalty",Table2[[#This Row],[number]],IF(Table2[[#This Row],[Event]]="Time-Out",401,""))</f>
        <v/>
      </c>
      <c r="AD3271" s="1">
        <f>ROW(A3270)</f>
        <v>3270</v>
      </c>
      <c r="AE3271" s="1">
        <f>COUNTIFS(Table2[GameID],Table2[[#This Row],[GameID]],Table2[Column1],"&lt;="&amp;Table2[[#This Row],[Column1]])-1</f>
        <v>17</v>
      </c>
    </row>
    <row r="3272" spans="1:31" x14ac:dyDescent="0.45">
      <c r="A3272" t="s">
        <v>362</v>
      </c>
      <c r="B3272" t="str">
        <f>_xlfn.TEXTBEFORE(Table2[[#This Row],[Kamp]]," - ")</f>
        <v>Copenhagen FC</v>
      </c>
      <c r="C3272" t="str">
        <f>_xlfn.TEXTAFTER(Table2[[#This Row],[Kamp]],"- ")</f>
        <v>Benløse IF</v>
      </c>
      <c r="D3272">
        <v>45262</v>
      </c>
      <c r="E3272">
        <v>76826</v>
      </c>
      <c r="F3272">
        <v>20232024</v>
      </c>
      <c r="G3272" t="s">
        <v>17</v>
      </c>
      <c r="H3272" t="s">
        <v>667</v>
      </c>
      <c r="I3272" t="s">
        <v>678</v>
      </c>
      <c r="J3272">
        <v>3</v>
      </c>
      <c r="K3272">
        <v>31140</v>
      </c>
      <c r="L3272">
        <v>1</v>
      </c>
      <c r="M3272" t="s">
        <v>630</v>
      </c>
      <c r="N3272" t="s">
        <v>59</v>
      </c>
      <c r="O3272" t="s">
        <v>248</v>
      </c>
      <c r="P3272">
        <v>9</v>
      </c>
      <c r="Q3272">
        <v>31</v>
      </c>
      <c r="R3272">
        <f>SUMIFS(Table2[number],Table2[Event],"Goal",Table2[H/U],"HOME",Table2[GameID],Table2[[#This Row],[GameID]],Table2[GameTime],"&lt;="&amp;Table2[[#This Row],[GameTime]])</f>
        <v>9</v>
      </c>
      <c r="S3272">
        <f>SUMIFS(Table2[number],Table2[Event],"Goal",Table2[H/U],"AWAY",Table2[GameID],Table2[[#This Row],[GameID]],Table2[GameTime],"&lt;="&amp;Table2[[#This Row],[GameTime]])</f>
        <v>5</v>
      </c>
      <c r="T3272" t="str">
        <f>IF(Table2[[#This Row],[Event]]="Goal",Table2[[#This Row],[Hscore]]&amp;"-"&amp;Table2[[#This Row],[Uscore]],"")</f>
        <v>9-5</v>
      </c>
      <c r="U3272">
        <v>3050</v>
      </c>
      <c r="V3272" s="1">
        <f>Table2[[#This Row],[GameTime]]-(Table2[[#This Row],[period]]-1)*1200</f>
        <v>650</v>
      </c>
      <c r="W3272" s="1">
        <f>ROUNDDOWN(Table2[[#This Row],[Time]]/60,0)</f>
        <v>10</v>
      </c>
      <c r="X3272" s="1">
        <f>ROUNDDOWN((Table2[[#This Row],[Time]]/60-Table2[[#This Row],[Time2]])*60,0)</f>
        <v>50</v>
      </c>
      <c r="Y3272" s="1">
        <f>IF(Table2[[#This Row],[Time2]]&lt;10,0&amp;Table2[[#This Row],[Time2]],Table2[[#This Row],[Time2]])</f>
        <v>10</v>
      </c>
      <c r="Z3272" s="1">
        <f>IF(Table2[[#This Row],[Time3]]&lt;10,0&amp;Table2[[#This Row],[Time3]],Table2[[#This Row],[Time3]])</f>
        <v>50</v>
      </c>
      <c r="AA3272" s="2" t="str">
        <f>Table2[[#This Row],[Time4]]&amp;":"&amp;Table2[[#This Row],[Time5]]</f>
        <v>10:50</v>
      </c>
      <c r="AB3272" s="1" t="str" cm="1">
        <f t="array" ref="AB3272">IFERROR(IF(Table2[[#This Row],[code]]="","",_xlfn.IFS(AND(Table2[[#This Row],[code]]&lt;400,Table2[[#This Row],[code]]&lt;&gt;""),2,Table2[[#This Row],[code]]&gt;500,4)),"")</f>
        <v/>
      </c>
      <c r="AC3272" s="1" t="str">
        <f>IF(Table2[[#This Row],[Event]]="Penalty",Table2[[#This Row],[number]],IF(Table2[[#This Row],[Event]]="Time-Out",401,""))</f>
        <v/>
      </c>
      <c r="AD3272" s="1">
        <f>ROW(A3271)</f>
        <v>3271</v>
      </c>
      <c r="AE3272" s="1">
        <f>COUNTIFS(Table2[GameID],Table2[[#This Row],[GameID]],Table2[Column1],"&lt;="&amp;Table2[[#This Row],[Column1]])-1</f>
        <v>18</v>
      </c>
    </row>
    <row r="3273" spans="1:31" x14ac:dyDescent="0.45">
      <c r="A3273" t="s">
        <v>362</v>
      </c>
      <c r="B3273" t="str">
        <f>_xlfn.TEXTBEFORE(Table2[[#This Row],[Kamp]]," - ")</f>
        <v>Copenhagen FC</v>
      </c>
      <c r="C3273" t="str">
        <f>_xlfn.TEXTAFTER(Table2[[#This Row],[Kamp]],"- ")</f>
        <v>Benløse IF</v>
      </c>
      <c r="D3273">
        <v>45262</v>
      </c>
      <c r="E3273">
        <v>76826</v>
      </c>
      <c r="F3273">
        <v>20232024</v>
      </c>
      <c r="G3273" t="s">
        <v>17</v>
      </c>
      <c r="H3273" t="s">
        <v>658</v>
      </c>
      <c r="I3273" t="s">
        <v>677</v>
      </c>
      <c r="J3273">
        <v>3</v>
      </c>
      <c r="K3273">
        <v>31137</v>
      </c>
      <c r="L3273">
        <v>201</v>
      </c>
      <c r="M3273" t="s">
        <v>631</v>
      </c>
      <c r="N3273" t="s">
        <v>24</v>
      </c>
      <c r="O3273" t="s">
        <v>634</v>
      </c>
      <c r="P3273">
        <v>12</v>
      </c>
      <c r="Q3273" t="s">
        <v>634</v>
      </c>
      <c r="R3273">
        <f>SUMIFS(Table2[number],Table2[Event],"Goal",Table2[H/U],"HOME",Table2[GameID],Table2[[#This Row],[GameID]],Table2[GameTime],"&lt;="&amp;Table2[[#This Row],[GameTime]])</f>
        <v>9</v>
      </c>
      <c r="S3273">
        <f>SUMIFS(Table2[number],Table2[Event],"Goal",Table2[H/U],"AWAY",Table2[GameID],Table2[[#This Row],[GameID]],Table2[GameTime],"&lt;="&amp;Table2[[#This Row],[GameTime]])</f>
        <v>5</v>
      </c>
      <c r="T3273" t="str">
        <f>IF(Table2[[#This Row],[Event]]="Goal",Table2[[#This Row],[Hscore]]&amp;"-"&amp;Table2[[#This Row],[Uscore]],"")</f>
        <v/>
      </c>
      <c r="U3273">
        <v>3178</v>
      </c>
      <c r="V3273" s="1">
        <f>Table2[[#This Row],[GameTime]]-(Table2[[#This Row],[period]]-1)*1200</f>
        <v>778</v>
      </c>
      <c r="W3273" s="1">
        <f>ROUNDDOWN(Table2[[#This Row],[Time]]/60,0)</f>
        <v>12</v>
      </c>
      <c r="X3273" s="1">
        <f>ROUNDDOWN((Table2[[#This Row],[Time]]/60-Table2[[#This Row],[Time2]])*60,0)</f>
        <v>58</v>
      </c>
      <c r="Y3273" s="1">
        <f>IF(Table2[[#This Row],[Time2]]&lt;10,0&amp;Table2[[#This Row],[Time2]],Table2[[#This Row],[Time2]])</f>
        <v>12</v>
      </c>
      <c r="Z3273" s="1">
        <f>IF(Table2[[#This Row],[Time3]]&lt;10,0&amp;Table2[[#This Row],[Time3]],Table2[[#This Row],[Time3]])</f>
        <v>58</v>
      </c>
      <c r="AA3273" s="2" t="str">
        <f>Table2[[#This Row],[Time4]]&amp;":"&amp;Table2[[#This Row],[Time5]]</f>
        <v>12:58</v>
      </c>
      <c r="AB3273" s="1" cm="1">
        <f t="array" ref="AB3273">IFERROR(IF(Table2[[#This Row],[code]]="","",_xlfn.IFS(AND(Table2[[#This Row],[code]]&lt;400,Table2[[#This Row],[code]]&lt;&gt;""),2,Table2[[#This Row],[code]]&gt;500,4)),"")</f>
        <v>2</v>
      </c>
      <c r="AC3273" s="1">
        <f>IF(Table2[[#This Row],[Event]]="Penalty",Table2[[#This Row],[number]],IF(Table2[[#This Row],[Event]]="Time-Out",401,""))</f>
        <v>201</v>
      </c>
      <c r="AD3273" s="1">
        <f>ROW(A3272)</f>
        <v>3272</v>
      </c>
      <c r="AE3273" s="1">
        <f>COUNTIFS(Table2[GameID],Table2[[#This Row],[GameID]],Table2[Column1],"&lt;="&amp;Table2[[#This Row],[Column1]])-1</f>
        <v>19</v>
      </c>
    </row>
    <row r="3274" spans="1:31" x14ac:dyDescent="0.45">
      <c r="A3274" t="s">
        <v>362</v>
      </c>
      <c r="B3274" t="str">
        <f>_xlfn.TEXTBEFORE(Table2[[#This Row],[Kamp]]," - ")</f>
        <v>Copenhagen FC</v>
      </c>
      <c r="C3274" t="str">
        <f>_xlfn.TEXTAFTER(Table2[[#This Row],[Kamp]],"- ")</f>
        <v>Benløse IF</v>
      </c>
      <c r="D3274">
        <v>45262</v>
      </c>
      <c r="E3274">
        <v>76826</v>
      </c>
      <c r="F3274">
        <v>20232024</v>
      </c>
      <c r="G3274" t="s">
        <v>17</v>
      </c>
      <c r="H3274" t="s">
        <v>658</v>
      </c>
      <c r="I3274" t="s">
        <v>677</v>
      </c>
      <c r="J3274">
        <v>3</v>
      </c>
      <c r="K3274">
        <v>31137</v>
      </c>
      <c r="L3274">
        <v>1</v>
      </c>
      <c r="M3274" t="s">
        <v>630</v>
      </c>
      <c r="N3274" t="s">
        <v>36</v>
      </c>
      <c r="O3274" t="s">
        <v>192</v>
      </c>
      <c r="P3274">
        <v>87</v>
      </c>
      <c r="Q3274">
        <v>32</v>
      </c>
      <c r="R3274">
        <f>SUMIFS(Table2[number],Table2[Event],"Goal",Table2[H/U],"HOME",Table2[GameID],Table2[[#This Row],[GameID]],Table2[GameTime],"&lt;="&amp;Table2[[#This Row],[GameTime]])</f>
        <v>9</v>
      </c>
      <c r="S3274">
        <f>SUMIFS(Table2[number],Table2[Event],"Goal",Table2[H/U],"AWAY",Table2[GameID],Table2[[#This Row],[GameID]],Table2[GameTime],"&lt;="&amp;Table2[[#This Row],[GameTime]])</f>
        <v>6</v>
      </c>
      <c r="T3274" t="str">
        <f>IF(Table2[[#This Row],[Event]]="Goal",Table2[[#This Row],[Hscore]]&amp;"-"&amp;Table2[[#This Row],[Uscore]],"")</f>
        <v>9-6</v>
      </c>
      <c r="U3274">
        <v>3187</v>
      </c>
      <c r="V3274" s="1">
        <f>Table2[[#This Row],[GameTime]]-(Table2[[#This Row],[period]]-1)*1200</f>
        <v>787</v>
      </c>
      <c r="W3274" s="1">
        <f>ROUNDDOWN(Table2[[#This Row],[Time]]/60,0)</f>
        <v>13</v>
      </c>
      <c r="X3274" s="1">
        <f>ROUNDDOWN((Table2[[#This Row],[Time]]/60-Table2[[#This Row],[Time2]])*60,0)</f>
        <v>7</v>
      </c>
      <c r="Y3274" s="1">
        <f>IF(Table2[[#This Row],[Time2]]&lt;10,0&amp;Table2[[#This Row],[Time2]],Table2[[#This Row],[Time2]])</f>
        <v>13</v>
      </c>
      <c r="Z3274" s="1" t="str">
        <f>IF(Table2[[#This Row],[Time3]]&lt;10,0&amp;Table2[[#This Row],[Time3]],Table2[[#This Row],[Time3]])</f>
        <v>07</v>
      </c>
      <c r="AA3274" s="2" t="str">
        <f>Table2[[#This Row],[Time4]]&amp;":"&amp;Table2[[#This Row],[Time5]]</f>
        <v>13:07</v>
      </c>
      <c r="AB3274" s="1" t="str" cm="1">
        <f t="array" ref="AB3274">IFERROR(IF(Table2[[#This Row],[code]]="","",_xlfn.IFS(AND(Table2[[#This Row],[code]]&lt;400,Table2[[#This Row],[code]]&lt;&gt;""),2,Table2[[#This Row],[code]]&gt;500,4)),"")</f>
        <v/>
      </c>
      <c r="AC3274" s="1" t="str">
        <f>IF(Table2[[#This Row],[Event]]="Penalty",Table2[[#This Row],[number]],IF(Table2[[#This Row],[Event]]="Time-Out",401,""))</f>
        <v/>
      </c>
      <c r="AD3274" s="1">
        <f>ROW(A3273)</f>
        <v>3273</v>
      </c>
      <c r="AE3274" s="1">
        <f>COUNTIFS(Table2[GameID],Table2[[#This Row],[GameID]],Table2[Column1],"&lt;="&amp;Table2[[#This Row],[Column1]])-1</f>
        <v>20</v>
      </c>
    </row>
    <row r="3275" spans="1:31" x14ac:dyDescent="0.45">
      <c r="A3275" t="s">
        <v>362</v>
      </c>
      <c r="B3275" t="str">
        <f>_xlfn.TEXTBEFORE(Table2[[#This Row],[Kamp]]," - ")</f>
        <v>Copenhagen FC</v>
      </c>
      <c r="C3275" t="str">
        <f>_xlfn.TEXTAFTER(Table2[[#This Row],[Kamp]],"- ")</f>
        <v>Benløse IF</v>
      </c>
      <c r="D3275">
        <v>45262</v>
      </c>
      <c r="E3275">
        <v>76826</v>
      </c>
      <c r="F3275">
        <v>20232024</v>
      </c>
      <c r="G3275" t="s">
        <v>17</v>
      </c>
      <c r="H3275" t="s">
        <v>658</v>
      </c>
      <c r="I3275" t="s">
        <v>677</v>
      </c>
      <c r="J3275">
        <v>3</v>
      </c>
      <c r="K3275">
        <v>31137</v>
      </c>
      <c r="L3275">
        <v>1</v>
      </c>
      <c r="M3275" t="s">
        <v>630</v>
      </c>
      <c r="N3275" t="s">
        <v>29</v>
      </c>
      <c r="O3275" t="s">
        <v>192</v>
      </c>
      <c r="P3275">
        <v>44</v>
      </c>
      <c r="Q3275">
        <v>32</v>
      </c>
      <c r="R3275">
        <f>SUMIFS(Table2[number],Table2[Event],"Goal",Table2[H/U],"HOME",Table2[GameID],Table2[[#This Row],[GameID]],Table2[GameTime],"&lt;="&amp;Table2[[#This Row],[GameTime]])</f>
        <v>9</v>
      </c>
      <c r="S3275">
        <f>SUMIFS(Table2[number],Table2[Event],"Goal",Table2[H/U],"AWAY",Table2[GameID],Table2[[#This Row],[GameID]],Table2[GameTime],"&lt;="&amp;Table2[[#This Row],[GameTime]])</f>
        <v>7</v>
      </c>
      <c r="T3275" t="str">
        <f>IF(Table2[[#This Row],[Event]]="Goal",Table2[[#This Row],[Hscore]]&amp;"-"&amp;Table2[[#This Row],[Uscore]],"")</f>
        <v>9-7</v>
      </c>
      <c r="U3275">
        <v>3197</v>
      </c>
      <c r="V3275" s="1">
        <f>Table2[[#This Row],[GameTime]]-(Table2[[#This Row],[period]]-1)*1200</f>
        <v>797</v>
      </c>
      <c r="W3275" s="1">
        <f>ROUNDDOWN(Table2[[#This Row],[Time]]/60,0)</f>
        <v>13</v>
      </c>
      <c r="X3275" s="1">
        <f>ROUNDDOWN((Table2[[#This Row],[Time]]/60-Table2[[#This Row],[Time2]])*60,0)</f>
        <v>17</v>
      </c>
      <c r="Y3275" s="1">
        <f>IF(Table2[[#This Row],[Time2]]&lt;10,0&amp;Table2[[#This Row],[Time2]],Table2[[#This Row],[Time2]])</f>
        <v>13</v>
      </c>
      <c r="Z3275" s="1">
        <f>IF(Table2[[#This Row],[Time3]]&lt;10,0&amp;Table2[[#This Row],[Time3]],Table2[[#This Row],[Time3]])</f>
        <v>17</v>
      </c>
      <c r="AA3275" s="2" t="str">
        <f>Table2[[#This Row],[Time4]]&amp;":"&amp;Table2[[#This Row],[Time5]]</f>
        <v>13:17</v>
      </c>
      <c r="AB3275" s="1" t="str" cm="1">
        <f t="array" ref="AB3275">IFERROR(IF(Table2[[#This Row],[code]]="","",_xlfn.IFS(AND(Table2[[#This Row],[code]]&lt;400,Table2[[#This Row],[code]]&lt;&gt;""),2,Table2[[#This Row],[code]]&gt;500,4)),"")</f>
        <v/>
      </c>
      <c r="AC3275" s="1" t="str">
        <f>IF(Table2[[#This Row],[Event]]="Penalty",Table2[[#This Row],[number]],IF(Table2[[#This Row],[Event]]="Time-Out",401,""))</f>
        <v/>
      </c>
      <c r="AD3275" s="1">
        <f>ROW(A3274)</f>
        <v>3274</v>
      </c>
      <c r="AE3275" s="1">
        <f>COUNTIFS(Table2[GameID],Table2[[#This Row],[GameID]],Table2[Column1],"&lt;="&amp;Table2[[#This Row],[Column1]])-1</f>
        <v>21</v>
      </c>
    </row>
    <row r="3276" spans="1:31" x14ac:dyDescent="0.45">
      <c r="A3276" t="s">
        <v>362</v>
      </c>
      <c r="B3276" t="str">
        <f>_xlfn.TEXTBEFORE(Table2[[#This Row],[Kamp]]," - ")</f>
        <v>Copenhagen FC</v>
      </c>
      <c r="C3276" t="str">
        <f>_xlfn.TEXTAFTER(Table2[[#This Row],[Kamp]],"- ")</f>
        <v>Benløse IF</v>
      </c>
      <c r="D3276">
        <v>45262</v>
      </c>
      <c r="E3276">
        <v>76826</v>
      </c>
      <c r="F3276">
        <v>20232024</v>
      </c>
      <c r="G3276" t="s">
        <v>17</v>
      </c>
      <c r="H3276" t="s">
        <v>658</v>
      </c>
      <c r="I3276" t="s">
        <v>677</v>
      </c>
      <c r="J3276">
        <v>3</v>
      </c>
      <c r="K3276">
        <v>31137</v>
      </c>
      <c r="L3276">
        <v>0</v>
      </c>
      <c r="M3276" t="s">
        <v>633</v>
      </c>
      <c r="N3276" t="s">
        <v>634</v>
      </c>
      <c r="O3276" t="s">
        <v>634</v>
      </c>
      <c r="P3276" t="s">
        <v>634</v>
      </c>
      <c r="Q3276" t="s">
        <v>634</v>
      </c>
      <c r="R3276">
        <f>SUMIFS(Table2[number],Table2[Event],"Goal",Table2[H/U],"HOME",Table2[GameID],Table2[[#This Row],[GameID]],Table2[GameTime],"&lt;="&amp;Table2[[#This Row],[GameTime]])</f>
        <v>9</v>
      </c>
      <c r="S3276">
        <f>SUMIFS(Table2[number],Table2[Event],"Goal",Table2[H/U],"AWAY",Table2[GameID],Table2[[#This Row],[GameID]],Table2[GameTime],"&lt;="&amp;Table2[[#This Row],[GameTime]])</f>
        <v>7</v>
      </c>
      <c r="T3276" t="str">
        <f>IF(Table2[[#This Row],[Event]]="Goal",Table2[[#This Row],[Hscore]]&amp;"-"&amp;Table2[[#This Row],[Uscore]],"")</f>
        <v/>
      </c>
      <c r="U3276">
        <v>3535</v>
      </c>
      <c r="V3276" s="1">
        <f>Table2[[#This Row],[GameTime]]-(Table2[[#This Row],[period]]-1)*1200</f>
        <v>1135</v>
      </c>
      <c r="W3276" s="1">
        <f>ROUNDDOWN(Table2[[#This Row],[Time]]/60,0)</f>
        <v>18</v>
      </c>
      <c r="X3276" s="1">
        <f>ROUNDDOWN((Table2[[#This Row],[Time]]/60-Table2[[#This Row],[Time2]])*60,0)</f>
        <v>55</v>
      </c>
      <c r="Y3276" s="1">
        <f>IF(Table2[[#This Row],[Time2]]&lt;10,0&amp;Table2[[#This Row],[Time2]],Table2[[#This Row],[Time2]])</f>
        <v>18</v>
      </c>
      <c r="Z3276" s="1">
        <f>IF(Table2[[#This Row],[Time3]]&lt;10,0&amp;Table2[[#This Row],[Time3]],Table2[[#This Row],[Time3]])</f>
        <v>55</v>
      </c>
      <c r="AA3276" s="2" t="str">
        <f>Table2[[#This Row],[Time4]]&amp;":"&amp;Table2[[#This Row],[Time5]]</f>
        <v>18:55</v>
      </c>
      <c r="AB3276" s="1" t="str" cm="1">
        <f t="array" ref="AB3276">IFERROR(IF(Table2[[#This Row],[code]]="","",_xlfn.IFS(AND(Table2[[#This Row],[code]]&lt;400,Table2[[#This Row],[code]]&lt;&gt;""),2,Table2[[#This Row],[code]]&gt;500,4)),"")</f>
        <v/>
      </c>
      <c r="AC3276" s="1">
        <f>IF(Table2[[#This Row],[Event]]="Penalty",Table2[[#This Row],[number]],IF(Table2[[#This Row],[Event]]="Time-Out",401,""))</f>
        <v>401</v>
      </c>
      <c r="AD3276" s="1">
        <f>ROW(A3275)</f>
        <v>3275</v>
      </c>
      <c r="AE3276" s="1">
        <f>COUNTIFS(Table2[GameID],Table2[[#This Row],[GameID]],Table2[Column1],"&lt;="&amp;Table2[[#This Row],[Column1]])-1</f>
        <v>22</v>
      </c>
    </row>
    <row r="3277" spans="1:31" x14ac:dyDescent="0.45">
      <c r="A3277" t="s">
        <v>340</v>
      </c>
      <c r="B3277" t="str">
        <f>_xlfn.TEXTBEFORE(Table2[[#This Row],[Kamp]]," - ")</f>
        <v>Rødovre FC</v>
      </c>
      <c r="C3277" t="str">
        <f>_xlfn.TEXTAFTER(Table2[[#This Row],[Kamp]],"- ")</f>
        <v>Hvidovre Attack</v>
      </c>
      <c r="D3277">
        <v>45266</v>
      </c>
      <c r="E3277">
        <v>76827</v>
      </c>
      <c r="F3277">
        <v>20232024</v>
      </c>
      <c r="G3277" t="s">
        <v>17</v>
      </c>
      <c r="H3277" t="s">
        <v>665</v>
      </c>
      <c r="I3277" t="s">
        <v>678</v>
      </c>
      <c r="J3277">
        <v>1</v>
      </c>
      <c r="K3277">
        <v>31139</v>
      </c>
      <c r="L3277">
        <v>1</v>
      </c>
      <c r="M3277" t="s">
        <v>630</v>
      </c>
      <c r="N3277" t="s">
        <v>51</v>
      </c>
      <c r="O3277" t="s">
        <v>634</v>
      </c>
      <c r="P3277">
        <v>77</v>
      </c>
      <c r="Q3277" t="s">
        <v>634</v>
      </c>
      <c r="R3277">
        <f>SUMIFS(Table2[number],Table2[Event],"Goal",Table2[H/U],"HOME",Table2[GameID],Table2[[#This Row],[GameID]],Table2[GameTime],"&lt;="&amp;Table2[[#This Row],[GameTime]])</f>
        <v>1</v>
      </c>
      <c r="S3277">
        <f>SUMIFS(Table2[number],Table2[Event],"Goal",Table2[H/U],"AWAY",Table2[GameID],Table2[[#This Row],[GameID]],Table2[GameTime],"&lt;="&amp;Table2[[#This Row],[GameTime]])</f>
        <v>0</v>
      </c>
      <c r="T3277" t="str">
        <f>IF(Table2[[#This Row],[Event]]="Goal",Table2[[#This Row],[Hscore]]&amp;"-"&amp;Table2[[#This Row],[Uscore]],"")</f>
        <v>1-0</v>
      </c>
      <c r="U3277">
        <v>596</v>
      </c>
      <c r="V3277" s="1">
        <f>Table2[[#This Row],[GameTime]]-(Table2[[#This Row],[period]]-1)*1200</f>
        <v>596</v>
      </c>
      <c r="W3277" s="1">
        <f>ROUNDDOWN(Table2[[#This Row],[Time]]/60,0)</f>
        <v>9</v>
      </c>
      <c r="X3277" s="1">
        <f>ROUNDDOWN((Table2[[#This Row],[Time]]/60-Table2[[#This Row],[Time2]])*60,0)</f>
        <v>56</v>
      </c>
      <c r="Y3277" s="1" t="str">
        <f>IF(Table2[[#This Row],[Time2]]&lt;10,0&amp;Table2[[#This Row],[Time2]],Table2[[#This Row],[Time2]])</f>
        <v>09</v>
      </c>
      <c r="Z3277" s="1">
        <f>IF(Table2[[#This Row],[Time3]]&lt;10,0&amp;Table2[[#This Row],[Time3]],Table2[[#This Row],[Time3]])</f>
        <v>56</v>
      </c>
      <c r="AA3277" s="2" t="str">
        <f>Table2[[#This Row],[Time4]]&amp;":"&amp;Table2[[#This Row],[Time5]]</f>
        <v>09:56</v>
      </c>
      <c r="AB3277" s="1" t="str" cm="1">
        <f t="array" ref="AB3277">IFERROR(IF(Table2[[#This Row],[code]]="","",_xlfn.IFS(AND(Table2[[#This Row],[code]]&lt;400,Table2[[#This Row],[code]]&lt;&gt;""),2,Table2[[#This Row],[code]]&gt;500,4)),"")</f>
        <v/>
      </c>
      <c r="AC3277" s="1" t="str">
        <f>IF(Table2[[#This Row],[Event]]="Penalty",Table2[[#This Row],[number]],IF(Table2[[#This Row],[Event]]="Time-Out",401,""))</f>
        <v/>
      </c>
      <c r="AD3277" s="1">
        <f>ROW(A3276)</f>
        <v>3276</v>
      </c>
      <c r="AE3277" s="1">
        <f>COUNTIFS(Table2[GameID],Table2[[#This Row],[GameID]],Table2[Column1],"&lt;="&amp;Table2[[#This Row],[Column1]])-1</f>
        <v>0</v>
      </c>
    </row>
    <row r="3278" spans="1:31" x14ac:dyDescent="0.45">
      <c r="A3278" t="s">
        <v>340</v>
      </c>
      <c r="B3278" t="str">
        <f>_xlfn.TEXTBEFORE(Table2[[#This Row],[Kamp]]," - ")</f>
        <v>Rødovre FC</v>
      </c>
      <c r="C3278" t="str">
        <f>_xlfn.TEXTAFTER(Table2[[#This Row],[Kamp]],"- ")</f>
        <v>Hvidovre Attack</v>
      </c>
      <c r="D3278">
        <v>45266</v>
      </c>
      <c r="E3278">
        <v>76827</v>
      </c>
      <c r="F3278">
        <v>20232024</v>
      </c>
      <c r="G3278" t="s">
        <v>17</v>
      </c>
      <c r="H3278" t="s">
        <v>665</v>
      </c>
      <c r="I3278" t="s">
        <v>678</v>
      </c>
      <c r="J3278">
        <v>1</v>
      </c>
      <c r="K3278">
        <v>31139</v>
      </c>
      <c r="L3278">
        <v>1</v>
      </c>
      <c r="M3278" t="s">
        <v>630</v>
      </c>
      <c r="N3278" t="s">
        <v>49</v>
      </c>
      <c r="O3278" t="s">
        <v>483</v>
      </c>
      <c r="P3278">
        <v>31</v>
      </c>
      <c r="Q3278">
        <v>8</v>
      </c>
      <c r="R3278">
        <f>SUMIFS(Table2[number],Table2[Event],"Goal",Table2[H/U],"HOME",Table2[GameID],Table2[[#This Row],[GameID]],Table2[GameTime],"&lt;="&amp;Table2[[#This Row],[GameTime]])</f>
        <v>2</v>
      </c>
      <c r="S3278">
        <f>SUMIFS(Table2[number],Table2[Event],"Goal",Table2[H/U],"AWAY",Table2[GameID],Table2[[#This Row],[GameID]],Table2[GameTime],"&lt;="&amp;Table2[[#This Row],[GameTime]])</f>
        <v>0</v>
      </c>
      <c r="T3278" t="str">
        <f>IF(Table2[[#This Row],[Event]]="Goal",Table2[[#This Row],[Hscore]]&amp;"-"&amp;Table2[[#This Row],[Uscore]],"")</f>
        <v>2-0</v>
      </c>
      <c r="U3278">
        <v>935</v>
      </c>
      <c r="V3278" s="1">
        <f>Table2[[#This Row],[GameTime]]-(Table2[[#This Row],[period]]-1)*1200</f>
        <v>935</v>
      </c>
      <c r="W3278" s="1">
        <f>ROUNDDOWN(Table2[[#This Row],[Time]]/60,0)</f>
        <v>15</v>
      </c>
      <c r="X3278" s="1">
        <f>ROUNDDOWN((Table2[[#This Row],[Time]]/60-Table2[[#This Row],[Time2]])*60,0)</f>
        <v>35</v>
      </c>
      <c r="Y3278" s="1">
        <f>IF(Table2[[#This Row],[Time2]]&lt;10,0&amp;Table2[[#This Row],[Time2]],Table2[[#This Row],[Time2]])</f>
        <v>15</v>
      </c>
      <c r="Z3278" s="1">
        <f>IF(Table2[[#This Row],[Time3]]&lt;10,0&amp;Table2[[#This Row],[Time3]],Table2[[#This Row],[Time3]])</f>
        <v>35</v>
      </c>
      <c r="AA3278" s="2" t="str">
        <f>Table2[[#This Row],[Time4]]&amp;":"&amp;Table2[[#This Row],[Time5]]</f>
        <v>15:35</v>
      </c>
      <c r="AB3278" s="1" t="str" cm="1">
        <f t="array" ref="AB3278">IFERROR(IF(Table2[[#This Row],[code]]="","",_xlfn.IFS(AND(Table2[[#This Row],[code]]&lt;400,Table2[[#This Row],[code]]&lt;&gt;""),2,Table2[[#This Row],[code]]&gt;500,4)),"")</f>
        <v/>
      </c>
      <c r="AC3278" s="1" t="str">
        <f>IF(Table2[[#This Row],[Event]]="Penalty",Table2[[#This Row],[number]],IF(Table2[[#This Row],[Event]]="Time-Out",401,""))</f>
        <v/>
      </c>
      <c r="AD3278" s="1">
        <f>ROW(A3277)</f>
        <v>3277</v>
      </c>
      <c r="AE3278" s="1">
        <f>COUNTIFS(Table2[GameID],Table2[[#This Row],[GameID]],Table2[Column1],"&lt;="&amp;Table2[[#This Row],[Column1]])-1</f>
        <v>1</v>
      </c>
    </row>
    <row r="3279" spans="1:31" x14ac:dyDescent="0.45">
      <c r="A3279" t="s">
        <v>340</v>
      </c>
      <c r="B3279" t="str">
        <f>_xlfn.TEXTBEFORE(Table2[[#This Row],[Kamp]]," - ")</f>
        <v>Rødovre FC</v>
      </c>
      <c r="C3279" t="str">
        <f>_xlfn.TEXTAFTER(Table2[[#This Row],[Kamp]],"- ")</f>
        <v>Hvidovre Attack</v>
      </c>
      <c r="D3279">
        <v>45266</v>
      </c>
      <c r="E3279">
        <v>76827</v>
      </c>
      <c r="F3279">
        <v>20232024</v>
      </c>
      <c r="G3279" t="s">
        <v>17</v>
      </c>
      <c r="H3279" t="s">
        <v>665</v>
      </c>
      <c r="I3279" t="s">
        <v>678</v>
      </c>
      <c r="J3279">
        <v>1</v>
      </c>
      <c r="K3279">
        <v>31139</v>
      </c>
      <c r="L3279">
        <v>1</v>
      </c>
      <c r="M3279" t="s">
        <v>630</v>
      </c>
      <c r="N3279" t="s">
        <v>537</v>
      </c>
      <c r="O3279" t="s">
        <v>538</v>
      </c>
      <c r="P3279">
        <v>83</v>
      </c>
      <c r="Q3279">
        <v>89</v>
      </c>
      <c r="R3279">
        <f>SUMIFS(Table2[number],Table2[Event],"Goal",Table2[H/U],"HOME",Table2[GameID],Table2[[#This Row],[GameID]],Table2[GameTime],"&lt;="&amp;Table2[[#This Row],[GameTime]])</f>
        <v>3</v>
      </c>
      <c r="S3279">
        <f>SUMIFS(Table2[number],Table2[Event],"Goal",Table2[H/U],"AWAY",Table2[GameID],Table2[[#This Row],[GameID]],Table2[GameTime],"&lt;="&amp;Table2[[#This Row],[GameTime]])</f>
        <v>0</v>
      </c>
      <c r="T3279" t="str">
        <f>IF(Table2[[#This Row],[Event]]="Goal",Table2[[#This Row],[Hscore]]&amp;"-"&amp;Table2[[#This Row],[Uscore]],"")</f>
        <v>3-0</v>
      </c>
      <c r="U3279">
        <v>1113</v>
      </c>
      <c r="V3279" s="1">
        <f>Table2[[#This Row],[GameTime]]-(Table2[[#This Row],[period]]-1)*1200</f>
        <v>1113</v>
      </c>
      <c r="W3279" s="1">
        <f>ROUNDDOWN(Table2[[#This Row],[Time]]/60,0)</f>
        <v>18</v>
      </c>
      <c r="X3279" s="1">
        <f>ROUNDDOWN((Table2[[#This Row],[Time]]/60-Table2[[#This Row],[Time2]])*60,0)</f>
        <v>33</v>
      </c>
      <c r="Y3279" s="1">
        <f>IF(Table2[[#This Row],[Time2]]&lt;10,0&amp;Table2[[#This Row],[Time2]],Table2[[#This Row],[Time2]])</f>
        <v>18</v>
      </c>
      <c r="Z3279" s="1">
        <f>IF(Table2[[#This Row],[Time3]]&lt;10,0&amp;Table2[[#This Row],[Time3]],Table2[[#This Row],[Time3]])</f>
        <v>33</v>
      </c>
      <c r="AA3279" s="2" t="str">
        <f>Table2[[#This Row],[Time4]]&amp;":"&amp;Table2[[#This Row],[Time5]]</f>
        <v>18:33</v>
      </c>
      <c r="AB3279" s="1" t="str" cm="1">
        <f t="array" ref="AB3279">IFERROR(IF(Table2[[#This Row],[code]]="","",_xlfn.IFS(AND(Table2[[#This Row],[code]]&lt;400,Table2[[#This Row],[code]]&lt;&gt;""),2,Table2[[#This Row],[code]]&gt;500,4)),"")</f>
        <v/>
      </c>
      <c r="AC3279" s="1" t="str">
        <f>IF(Table2[[#This Row],[Event]]="Penalty",Table2[[#This Row],[number]],IF(Table2[[#This Row],[Event]]="Time-Out",401,""))</f>
        <v/>
      </c>
      <c r="AD3279" s="1">
        <f>ROW(A3278)</f>
        <v>3278</v>
      </c>
      <c r="AE3279" s="1">
        <f>COUNTIFS(Table2[GameID],Table2[[#This Row],[GameID]],Table2[Column1],"&lt;="&amp;Table2[[#This Row],[Column1]])-1</f>
        <v>2</v>
      </c>
    </row>
    <row r="3280" spans="1:31" x14ac:dyDescent="0.45">
      <c r="A3280" t="s">
        <v>340</v>
      </c>
      <c r="B3280" t="str">
        <f>_xlfn.TEXTBEFORE(Table2[[#This Row],[Kamp]]," - ")</f>
        <v>Rødovre FC</v>
      </c>
      <c r="C3280" t="str">
        <f>_xlfn.TEXTAFTER(Table2[[#This Row],[Kamp]],"- ")</f>
        <v>Hvidovre Attack</v>
      </c>
      <c r="D3280">
        <v>45266</v>
      </c>
      <c r="E3280">
        <v>76827</v>
      </c>
      <c r="F3280">
        <v>20232024</v>
      </c>
      <c r="G3280" t="s">
        <v>17</v>
      </c>
      <c r="H3280" t="s">
        <v>659</v>
      </c>
      <c r="I3280" t="s">
        <v>677</v>
      </c>
      <c r="J3280">
        <v>2</v>
      </c>
      <c r="K3280">
        <v>31138</v>
      </c>
      <c r="L3280">
        <v>1</v>
      </c>
      <c r="M3280" t="s">
        <v>630</v>
      </c>
      <c r="N3280" t="s">
        <v>74</v>
      </c>
      <c r="O3280" t="s">
        <v>128</v>
      </c>
      <c r="P3280">
        <v>92</v>
      </c>
      <c r="Q3280">
        <v>12</v>
      </c>
      <c r="R3280">
        <f>SUMIFS(Table2[number],Table2[Event],"Goal",Table2[H/U],"HOME",Table2[GameID],Table2[[#This Row],[GameID]],Table2[GameTime],"&lt;="&amp;Table2[[#This Row],[GameTime]])</f>
        <v>3</v>
      </c>
      <c r="S3280">
        <f>SUMIFS(Table2[number],Table2[Event],"Goal",Table2[H/U],"AWAY",Table2[GameID],Table2[[#This Row],[GameID]],Table2[GameTime],"&lt;="&amp;Table2[[#This Row],[GameTime]])</f>
        <v>1</v>
      </c>
      <c r="T3280" t="str">
        <f>IF(Table2[[#This Row],[Event]]="Goal",Table2[[#This Row],[Hscore]]&amp;"-"&amp;Table2[[#This Row],[Uscore]],"")</f>
        <v>3-1</v>
      </c>
      <c r="U3280">
        <v>1342</v>
      </c>
      <c r="V3280" s="1">
        <f>Table2[[#This Row],[GameTime]]-(Table2[[#This Row],[period]]-1)*1200</f>
        <v>142</v>
      </c>
      <c r="W3280" s="1">
        <f>ROUNDDOWN(Table2[[#This Row],[Time]]/60,0)</f>
        <v>2</v>
      </c>
      <c r="X3280" s="1">
        <f>ROUNDDOWN((Table2[[#This Row],[Time]]/60-Table2[[#This Row],[Time2]])*60,0)</f>
        <v>22</v>
      </c>
      <c r="Y3280" s="1" t="str">
        <f>IF(Table2[[#This Row],[Time2]]&lt;10,0&amp;Table2[[#This Row],[Time2]],Table2[[#This Row],[Time2]])</f>
        <v>02</v>
      </c>
      <c r="Z3280" s="1">
        <f>IF(Table2[[#This Row],[Time3]]&lt;10,0&amp;Table2[[#This Row],[Time3]],Table2[[#This Row],[Time3]])</f>
        <v>22</v>
      </c>
      <c r="AA3280" s="2" t="str">
        <f>Table2[[#This Row],[Time4]]&amp;":"&amp;Table2[[#This Row],[Time5]]</f>
        <v>02:22</v>
      </c>
      <c r="AB3280" s="1" t="str" cm="1">
        <f t="array" ref="AB3280">IFERROR(IF(Table2[[#This Row],[code]]="","",_xlfn.IFS(AND(Table2[[#This Row],[code]]&lt;400,Table2[[#This Row],[code]]&lt;&gt;""),2,Table2[[#This Row],[code]]&gt;500,4)),"")</f>
        <v/>
      </c>
      <c r="AC3280" s="1" t="str">
        <f>IF(Table2[[#This Row],[Event]]="Penalty",Table2[[#This Row],[number]],IF(Table2[[#This Row],[Event]]="Time-Out",401,""))</f>
        <v/>
      </c>
      <c r="AD3280" s="1">
        <f>ROW(A3279)</f>
        <v>3279</v>
      </c>
      <c r="AE3280" s="1">
        <f>COUNTIFS(Table2[GameID],Table2[[#This Row],[GameID]],Table2[Column1],"&lt;="&amp;Table2[[#This Row],[Column1]])-1</f>
        <v>3</v>
      </c>
    </row>
    <row r="3281" spans="1:31" x14ac:dyDescent="0.45">
      <c r="A3281" t="s">
        <v>340</v>
      </c>
      <c r="B3281" t="str">
        <f>_xlfn.TEXTBEFORE(Table2[[#This Row],[Kamp]]," - ")</f>
        <v>Rødovre FC</v>
      </c>
      <c r="C3281" t="str">
        <f>_xlfn.TEXTAFTER(Table2[[#This Row],[Kamp]],"- ")</f>
        <v>Hvidovre Attack</v>
      </c>
      <c r="D3281">
        <v>45266</v>
      </c>
      <c r="E3281">
        <v>76827</v>
      </c>
      <c r="F3281">
        <v>20232024</v>
      </c>
      <c r="G3281" t="s">
        <v>17</v>
      </c>
      <c r="H3281" t="s">
        <v>659</v>
      </c>
      <c r="I3281" t="s">
        <v>677</v>
      </c>
      <c r="J3281">
        <v>2</v>
      </c>
      <c r="K3281">
        <v>31138</v>
      </c>
      <c r="L3281">
        <v>1</v>
      </c>
      <c r="M3281" t="s">
        <v>630</v>
      </c>
      <c r="N3281" t="s">
        <v>68</v>
      </c>
      <c r="O3281" t="s">
        <v>74</v>
      </c>
      <c r="P3281">
        <v>25</v>
      </c>
      <c r="Q3281">
        <v>92</v>
      </c>
      <c r="R3281">
        <f>SUMIFS(Table2[number],Table2[Event],"Goal",Table2[H/U],"HOME",Table2[GameID],Table2[[#This Row],[GameID]],Table2[GameTime],"&lt;="&amp;Table2[[#This Row],[GameTime]])</f>
        <v>3</v>
      </c>
      <c r="S3281">
        <f>SUMIFS(Table2[number],Table2[Event],"Goal",Table2[H/U],"AWAY",Table2[GameID],Table2[[#This Row],[GameID]],Table2[GameTime],"&lt;="&amp;Table2[[#This Row],[GameTime]])</f>
        <v>2</v>
      </c>
      <c r="T3281" t="str">
        <f>IF(Table2[[#This Row],[Event]]="Goal",Table2[[#This Row],[Hscore]]&amp;"-"&amp;Table2[[#This Row],[Uscore]],"")</f>
        <v>3-2</v>
      </c>
      <c r="U3281">
        <v>1420</v>
      </c>
      <c r="V3281" s="1">
        <f>Table2[[#This Row],[GameTime]]-(Table2[[#This Row],[period]]-1)*1200</f>
        <v>220</v>
      </c>
      <c r="W3281" s="1">
        <f>ROUNDDOWN(Table2[[#This Row],[Time]]/60,0)</f>
        <v>3</v>
      </c>
      <c r="X3281" s="1">
        <f>ROUNDDOWN((Table2[[#This Row],[Time]]/60-Table2[[#This Row],[Time2]])*60,0)</f>
        <v>40</v>
      </c>
      <c r="Y3281" s="1" t="str">
        <f>IF(Table2[[#This Row],[Time2]]&lt;10,0&amp;Table2[[#This Row],[Time2]],Table2[[#This Row],[Time2]])</f>
        <v>03</v>
      </c>
      <c r="Z3281" s="1">
        <f>IF(Table2[[#This Row],[Time3]]&lt;10,0&amp;Table2[[#This Row],[Time3]],Table2[[#This Row],[Time3]])</f>
        <v>40</v>
      </c>
      <c r="AA3281" s="2" t="str">
        <f>Table2[[#This Row],[Time4]]&amp;":"&amp;Table2[[#This Row],[Time5]]</f>
        <v>03:40</v>
      </c>
      <c r="AB3281" s="1" t="str" cm="1">
        <f t="array" ref="AB3281">IFERROR(IF(Table2[[#This Row],[code]]="","",_xlfn.IFS(AND(Table2[[#This Row],[code]]&lt;400,Table2[[#This Row],[code]]&lt;&gt;""),2,Table2[[#This Row],[code]]&gt;500,4)),"")</f>
        <v/>
      </c>
      <c r="AC3281" s="1" t="str">
        <f>IF(Table2[[#This Row],[Event]]="Penalty",Table2[[#This Row],[number]],IF(Table2[[#This Row],[Event]]="Time-Out",401,""))</f>
        <v/>
      </c>
      <c r="AD3281" s="1">
        <f>ROW(A3280)</f>
        <v>3280</v>
      </c>
      <c r="AE3281" s="1">
        <f>COUNTIFS(Table2[GameID],Table2[[#This Row],[GameID]],Table2[Column1],"&lt;="&amp;Table2[[#This Row],[Column1]])-1</f>
        <v>4</v>
      </c>
    </row>
    <row r="3282" spans="1:31" x14ac:dyDescent="0.45">
      <c r="A3282" t="s">
        <v>340</v>
      </c>
      <c r="B3282" t="str">
        <f>_xlfn.TEXTBEFORE(Table2[[#This Row],[Kamp]]," - ")</f>
        <v>Rødovre FC</v>
      </c>
      <c r="C3282" t="str">
        <f>_xlfn.TEXTAFTER(Table2[[#This Row],[Kamp]],"- ")</f>
        <v>Hvidovre Attack</v>
      </c>
      <c r="D3282">
        <v>45266</v>
      </c>
      <c r="E3282">
        <v>76827</v>
      </c>
      <c r="F3282">
        <v>20232024</v>
      </c>
      <c r="G3282" t="s">
        <v>17</v>
      </c>
      <c r="H3282" t="s">
        <v>659</v>
      </c>
      <c r="I3282" t="s">
        <v>677</v>
      </c>
      <c r="J3282">
        <v>2</v>
      </c>
      <c r="K3282">
        <v>31138</v>
      </c>
      <c r="L3282">
        <v>1</v>
      </c>
      <c r="M3282" t="s">
        <v>630</v>
      </c>
      <c r="N3282" t="s">
        <v>322</v>
      </c>
      <c r="O3282" t="s">
        <v>634</v>
      </c>
      <c r="P3282">
        <v>40</v>
      </c>
      <c r="Q3282" t="s">
        <v>634</v>
      </c>
      <c r="R3282">
        <f>SUMIFS(Table2[number],Table2[Event],"Goal",Table2[H/U],"HOME",Table2[GameID],Table2[[#This Row],[GameID]],Table2[GameTime],"&lt;="&amp;Table2[[#This Row],[GameTime]])</f>
        <v>3</v>
      </c>
      <c r="S3282">
        <f>SUMIFS(Table2[number],Table2[Event],"Goal",Table2[H/U],"AWAY",Table2[GameID],Table2[[#This Row],[GameID]],Table2[GameTime],"&lt;="&amp;Table2[[#This Row],[GameTime]])</f>
        <v>3</v>
      </c>
      <c r="T3282" t="str">
        <f>IF(Table2[[#This Row],[Event]]="Goal",Table2[[#This Row],[Hscore]]&amp;"-"&amp;Table2[[#This Row],[Uscore]],"")</f>
        <v>3-3</v>
      </c>
      <c r="U3282">
        <v>1622</v>
      </c>
      <c r="V3282" s="1">
        <f>Table2[[#This Row],[GameTime]]-(Table2[[#This Row],[period]]-1)*1200</f>
        <v>422</v>
      </c>
      <c r="W3282" s="1">
        <f>ROUNDDOWN(Table2[[#This Row],[Time]]/60,0)</f>
        <v>7</v>
      </c>
      <c r="X3282" s="1">
        <f>ROUNDDOWN((Table2[[#This Row],[Time]]/60-Table2[[#This Row],[Time2]])*60,0)</f>
        <v>1</v>
      </c>
      <c r="Y3282" s="1" t="str">
        <f>IF(Table2[[#This Row],[Time2]]&lt;10,0&amp;Table2[[#This Row],[Time2]],Table2[[#This Row],[Time2]])</f>
        <v>07</v>
      </c>
      <c r="Z3282" s="1" t="str">
        <f>IF(Table2[[#This Row],[Time3]]&lt;10,0&amp;Table2[[#This Row],[Time3]],Table2[[#This Row],[Time3]])</f>
        <v>01</v>
      </c>
      <c r="AA3282" s="2" t="str">
        <f>Table2[[#This Row],[Time4]]&amp;":"&amp;Table2[[#This Row],[Time5]]</f>
        <v>07:01</v>
      </c>
      <c r="AB3282" s="1" t="str" cm="1">
        <f t="array" ref="AB3282">IFERROR(IF(Table2[[#This Row],[code]]="","",_xlfn.IFS(AND(Table2[[#This Row],[code]]&lt;400,Table2[[#This Row],[code]]&lt;&gt;""),2,Table2[[#This Row],[code]]&gt;500,4)),"")</f>
        <v/>
      </c>
      <c r="AC3282" s="1" t="str">
        <f>IF(Table2[[#This Row],[Event]]="Penalty",Table2[[#This Row],[number]],IF(Table2[[#This Row],[Event]]="Time-Out",401,""))</f>
        <v/>
      </c>
      <c r="AD3282" s="1">
        <f>ROW(A3281)</f>
        <v>3281</v>
      </c>
      <c r="AE3282" s="1">
        <f>COUNTIFS(Table2[GameID],Table2[[#This Row],[GameID]],Table2[Column1],"&lt;="&amp;Table2[[#This Row],[Column1]])-1</f>
        <v>5</v>
      </c>
    </row>
    <row r="3283" spans="1:31" x14ac:dyDescent="0.45">
      <c r="A3283" t="s">
        <v>340</v>
      </c>
      <c r="B3283" t="str">
        <f>_xlfn.TEXTBEFORE(Table2[[#This Row],[Kamp]]," - ")</f>
        <v>Rødovre FC</v>
      </c>
      <c r="C3283" t="str">
        <f>_xlfn.TEXTAFTER(Table2[[#This Row],[Kamp]],"- ")</f>
        <v>Hvidovre Attack</v>
      </c>
      <c r="D3283">
        <v>45266</v>
      </c>
      <c r="E3283">
        <v>76827</v>
      </c>
      <c r="F3283">
        <v>20232024</v>
      </c>
      <c r="G3283" t="s">
        <v>17</v>
      </c>
      <c r="H3283" t="s">
        <v>659</v>
      </c>
      <c r="I3283" t="s">
        <v>677</v>
      </c>
      <c r="J3283">
        <v>2</v>
      </c>
      <c r="K3283">
        <v>31138</v>
      </c>
      <c r="L3283">
        <v>201</v>
      </c>
      <c r="M3283" t="s">
        <v>631</v>
      </c>
      <c r="N3283" t="s">
        <v>62</v>
      </c>
      <c r="O3283" t="s">
        <v>634</v>
      </c>
      <c r="P3283">
        <v>7</v>
      </c>
      <c r="Q3283" t="s">
        <v>634</v>
      </c>
      <c r="R3283">
        <f>SUMIFS(Table2[number],Table2[Event],"Goal",Table2[H/U],"HOME",Table2[GameID],Table2[[#This Row],[GameID]],Table2[GameTime],"&lt;="&amp;Table2[[#This Row],[GameTime]])</f>
        <v>3</v>
      </c>
      <c r="S3283">
        <f>SUMIFS(Table2[number],Table2[Event],"Goal",Table2[H/U],"AWAY",Table2[GameID],Table2[[#This Row],[GameID]],Table2[GameTime],"&lt;="&amp;Table2[[#This Row],[GameTime]])</f>
        <v>3</v>
      </c>
      <c r="T3283" t="str">
        <f>IF(Table2[[#This Row],[Event]]="Goal",Table2[[#This Row],[Hscore]]&amp;"-"&amp;Table2[[#This Row],[Uscore]],"")</f>
        <v/>
      </c>
      <c r="U3283">
        <v>1679</v>
      </c>
      <c r="V3283" s="1">
        <f>Table2[[#This Row],[GameTime]]-(Table2[[#This Row],[period]]-1)*1200</f>
        <v>479</v>
      </c>
      <c r="W3283" s="1">
        <f>ROUNDDOWN(Table2[[#This Row],[Time]]/60,0)</f>
        <v>7</v>
      </c>
      <c r="X3283" s="1">
        <f>ROUNDDOWN((Table2[[#This Row],[Time]]/60-Table2[[#This Row],[Time2]])*60,0)</f>
        <v>59</v>
      </c>
      <c r="Y3283" s="1" t="str">
        <f>IF(Table2[[#This Row],[Time2]]&lt;10,0&amp;Table2[[#This Row],[Time2]],Table2[[#This Row],[Time2]])</f>
        <v>07</v>
      </c>
      <c r="Z3283" s="1">
        <f>IF(Table2[[#This Row],[Time3]]&lt;10,0&amp;Table2[[#This Row],[Time3]],Table2[[#This Row],[Time3]])</f>
        <v>59</v>
      </c>
      <c r="AA3283" s="2" t="str">
        <f>Table2[[#This Row],[Time4]]&amp;":"&amp;Table2[[#This Row],[Time5]]</f>
        <v>07:59</v>
      </c>
      <c r="AB3283" s="1" cm="1">
        <f t="array" ref="AB3283">IFERROR(IF(Table2[[#This Row],[code]]="","",_xlfn.IFS(AND(Table2[[#This Row],[code]]&lt;400,Table2[[#This Row],[code]]&lt;&gt;""),2,Table2[[#This Row],[code]]&gt;500,4)),"")</f>
        <v>2</v>
      </c>
      <c r="AC3283" s="1">
        <f>IF(Table2[[#This Row],[Event]]="Penalty",Table2[[#This Row],[number]],IF(Table2[[#This Row],[Event]]="Time-Out",401,""))</f>
        <v>201</v>
      </c>
      <c r="AD3283" s="1">
        <f>ROW(A3282)</f>
        <v>3282</v>
      </c>
      <c r="AE3283" s="1">
        <f>COUNTIFS(Table2[GameID],Table2[[#This Row],[GameID]],Table2[Column1],"&lt;="&amp;Table2[[#This Row],[Column1]])-1</f>
        <v>6</v>
      </c>
    </row>
    <row r="3284" spans="1:31" x14ac:dyDescent="0.45">
      <c r="A3284" t="s">
        <v>340</v>
      </c>
      <c r="B3284" t="str">
        <f>_xlfn.TEXTBEFORE(Table2[[#This Row],[Kamp]]," - ")</f>
        <v>Rødovre FC</v>
      </c>
      <c r="C3284" t="str">
        <f>_xlfn.TEXTAFTER(Table2[[#This Row],[Kamp]],"- ")</f>
        <v>Hvidovre Attack</v>
      </c>
      <c r="D3284">
        <v>45266</v>
      </c>
      <c r="E3284">
        <v>76827</v>
      </c>
      <c r="F3284">
        <v>20232024</v>
      </c>
      <c r="G3284" t="s">
        <v>17</v>
      </c>
      <c r="H3284" t="s">
        <v>659</v>
      </c>
      <c r="I3284" t="s">
        <v>677</v>
      </c>
      <c r="J3284">
        <v>2</v>
      </c>
      <c r="K3284">
        <v>31138</v>
      </c>
      <c r="L3284">
        <v>207</v>
      </c>
      <c r="M3284" t="s">
        <v>631</v>
      </c>
      <c r="N3284" t="s">
        <v>61</v>
      </c>
      <c r="O3284" t="s">
        <v>634</v>
      </c>
      <c r="P3284">
        <v>6</v>
      </c>
      <c r="Q3284" t="s">
        <v>634</v>
      </c>
      <c r="R3284">
        <f>SUMIFS(Table2[number],Table2[Event],"Goal",Table2[H/U],"HOME",Table2[GameID],Table2[[#This Row],[GameID]],Table2[GameTime],"&lt;="&amp;Table2[[#This Row],[GameTime]])</f>
        <v>3</v>
      </c>
      <c r="S3284">
        <f>SUMIFS(Table2[number],Table2[Event],"Goal",Table2[H/U],"AWAY",Table2[GameID],Table2[[#This Row],[GameID]],Table2[GameTime],"&lt;="&amp;Table2[[#This Row],[GameTime]])</f>
        <v>3</v>
      </c>
      <c r="T3284" t="str">
        <f>IF(Table2[[#This Row],[Event]]="Goal",Table2[[#This Row],[Hscore]]&amp;"-"&amp;Table2[[#This Row],[Uscore]],"")</f>
        <v/>
      </c>
      <c r="U3284">
        <v>1992</v>
      </c>
      <c r="V3284" s="1">
        <f>Table2[[#This Row],[GameTime]]-(Table2[[#This Row],[period]]-1)*1200</f>
        <v>792</v>
      </c>
      <c r="W3284" s="1">
        <f>ROUNDDOWN(Table2[[#This Row],[Time]]/60,0)</f>
        <v>13</v>
      </c>
      <c r="X3284" s="1">
        <f>ROUNDDOWN((Table2[[#This Row],[Time]]/60-Table2[[#This Row],[Time2]])*60,0)</f>
        <v>12</v>
      </c>
      <c r="Y3284" s="1">
        <f>IF(Table2[[#This Row],[Time2]]&lt;10,0&amp;Table2[[#This Row],[Time2]],Table2[[#This Row],[Time2]])</f>
        <v>13</v>
      </c>
      <c r="Z3284" s="1">
        <f>IF(Table2[[#This Row],[Time3]]&lt;10,0&amp;Table2[[#This Row],[Time3]],Table2[[#This Row],[Time3]])</f>
        <v>12</v>
      </c>
      <c r="AA3284" s="2" t="str">
        <f>Table2[[#This Row],[Time4]]&amp;":"&amp;Table2[[#This Row],[Time5]]</f>
        <v>13:12</v>
      </c>
      <c r="AB3284" s="1" cm="1">
        <f t="array" ref="AB3284">IFERROR(IF(Table2[[#This Row],[code]]="","",_xlfn.IFS(AND(Table2[[#This Row],[code]]&lt;400,Table2[[#This Row],[code]]&lt;&gt;""),2,Table2[[#This Row],[code]]&gt;500,4)),"")</f>
        <v>2</v>
      </c>
      <c r="AC3284" s="1">
        <f>IF(Table2[[#This Row],[Event]]="Penalty",Table2[[#This Row],[number]],IF(Table2[[#This Row],[Event]]="Time-Out",401,""))</f>
        <v>207</v>
      </c>
      <c r="AD3284" s="1">
        <f>ROW(A3283)</f>
        <v>3283</v>
      </c>
      <c r="AE3284" s="1">
        <f>COUNTIFS(Table2[GameID],Table2[[#This Row],[GameID]],Table2[Column1],"&lt;="&amp;Table2[[#This Row],[Column1]])-1</f>
        <v>7</v>
      </c>
    </row>
    <row r="3285" spans="1:31" x14ac:dyDescent="0.45">
      <c r="A3285" t="s">
        <v>340</v>
      </c>
      <c r="B3285" t="str">
        <f>_xlfn.TEXTBEFORE(Table2[[#This Row],[Kamp]]," - ")</f>
        <v>Rødovre FC</v>
      </c>
      <c r="C3285" t="str">
        <f>_xlfn.TEXTAFTER(Table2[[#This Row],[Kamp]],"- ")</f>
        <v>Hvidovre Attack</v>
      </c>
      <c r="D3285">
        <v>45266</v>
      </c>
      <c r="E3285">
        <v>76827</v>
      </c>
      <c r="F3285">
        <v>20232024</v>
      </c>
      <c r="G3285" t="s">
        <v>17</v>
      </c>
      <c r="H3285" t="s">
        <v>665</v>
      </c>
      <c r="I3285" t="s">
        <v>678</v>
      </c>
      <c r="J3285">
        <v>2</v>
      </c>
      <c r="K3285">
        <v>31139</v>
      </c>
      <c r="L3285">
        <v>222</v>
      </c>
      <c r="M3285" t="s">
        <v>631</v>
      </c>
      <c r="N3285" t="s">
        <v>48</v>
      </c>
      <c r="O3285" t="s">
        <v>634</v>
      </c>
      <c r="P3285">
        <v>28</v>
      </c>
      <c r="Q3285" t="s">
        <v>634</v>
      </c>
      <c r="R3285">
        <f>SUMIFS(Table2[number],Table2[Event],"Goal",Table2[H/U],"HOME",Table2[GameID],Table2[[#This Row],[GameID]],Table2[GameTime],"&lt;="&amp;Table2[[#This Row],[GameTime]])</f>
        <v>3</v>
      </c>
      <c r="S3285">
        <f>SUMIFS(Table2[number],Table2[Event],"Goal",Table2[H/U],"AWAY",Table2[GameID],Table2[[#This Row],[GameID]],Table2[GameTime],"&lt;="&amp;Table2[[#This Row],[GameTime]])</f>
        <v>3</v>
      </c>
      <c r="T3285" t="str">
        <f>IF(Table2[[#This Row],[Event]]="Goal",Table2[[#This Row],[Hscore]]&amp;"-"&amp;Table2[[#This Row],[Uscore]],"")</f>
        <v/>
      </c>
      <c r="U3285">
        <v>2078</v>
      </c>
      <c r="V3285" s="1">
        <f>Table2[[#This Row],[GameTime]]-(Table2[[#This Row],[period]]-1)*1200</f>
        <v>878</v>
      </c>
      <c r="W3285" s="1">
        <f>ROUNDDOWN(Table2[[#This Row],[Time]]/60,0)</f>
        <v>14</v>
      </c>
      <c r="X3285" s="1">
        <f>ROUNDDOWN((Table2[[#This Row],[Time]]/60-Table2[[#This Row],[Time2]])*60,0)</f>
        <v>38</v>
      </c>
      <c r="Y3285" s="1">
        <f>IF(Table2[[#This Row],[Time2]]&lt;10,0&amp;Table2[[#This Row],[Time2]],Table2[[#This Row],[Time2]])</f>
        <v>14</v>
      </c>
      <c r="Z3285" s="1">
        <f>IF(Table2[[#This Row],[Time3]]&lt;10,0&amp;Table2[[#This Row],[Time3]],Table2[[#This Row],[Time3]])</f>
        <v>38</v>
      </c>
      <c r="AA3285" s="2" t="str">
        <f>Table2[[#This Row],[Time4]]&amp;":"&amp;Table2[[#This Row],[Time5]]</f>
        <v>14:38</v>
      </c>
      <c r="AB3285" s="1" cm="1">
        <f t="array" ref="AB3285">IFERROR(IF(Table2[[#This Row],[code]]="","",_xlfn.IFS(AND(Table2[[#This Row],[code]]&lt;400,Table2[[#This Row],[code]]&lt;&gt;""),2,Table2[[#This Row],[code]]&gt;500,4)),"")</f>
        <v>2</v>
      </c>
      <c r="AC3285" s="1">
        <f>IF(Table2[[#This Row],[Event]]="Penalty",Table2[[#This Row],[number]],IF(Table2[[#This Row],[Event]]="Time-Out",401,""))</f>
        <v>222</v>
      </c>
      <c r="AD3285" s="1">
        <f>ROW(A3284)</f>
        <v>3284</v>
      </c>
      <c r="AE3285" s="1">
        <f>COUNTIFS(Table2[GameID],Table2[[#This Row],[GameID]],Table2[Column1],"&lt;="&amp;Table2[[#This Row],[Column1]])-1</f>
        <v>8</v>
      </c>
    </row>
    <row r="3286" spans="1:31" x14ac:dyDescent="0.45">
      <c r="A3286" t="s">
        <v>340</v>
      </c>
      <c r="B3286" t="str">
        <f>_xlfn.TEXTBEFORE(Table2[[#This Row],[Kamp]]," - ")</f>
        <v>Rødovre FC</v>
      </c>
      <c r="C3286" t="str">
        <f>_xlfn.TEXTAFTER(Table2[[#This Row],[Kamp]],"- ")</f>
        <v>Hvidovre Attack</v>
      </c>
      <c r="D3286">
        <v>45266</v>
      </c>
      <c r="E3286">
        <v>76827</v>
      </c>
      <c r="F3286">
        <v>20232024</v>
      </c>
      <c r="G3286" t="s">
        <v>17</v>
      </c>
      <c r="H3286" t="s">
        <v>659</v>
      </c>
      <c r="I3286" t="s">
        <v>677</v>
      </c>
      <c r="J3286">
        <v>2</v>
      </c>
      <c r="K3286">
        <v>31138</v>
      </c>
      <c r="L3286">
        <v>1</v>
      </c>
      <c r="M3286" t="s">
        <v>630</v>
      </c>
      <c r="N3286" t="s">
        <v>74</v>
      </c>
      <c r="O3286" t="s">
        <v>190</v>
      </c>
      <c r="P3286">
        <v>92</v>
      </c>
      <c r="Q3286">
        <v>1</v>
      </c>
      <c r="R3286">
        <f>SUMIFS(Table2[number],Table2[Event],"Goal",Table2[H/U],"HOME",Table2[GameID],Table2[[#This Row],[GameID]],Table2[GameTime],"&lt;="&amp;Table2[[#This Row],[GameTime]])</f>
        <v>3</v>
      </c>
      <c r="S3286">
        <f>SUMIFS(Table2[number],Table2[Event],"Goal",Table2[H/U],"AWAY",Table2[GameID],Table2[[#This Row],[GameID]],Table2[GameTime],"&lt;="&amp;Table2[[#This Row],[GameTime]])</f>
        <v>4</v>
      </c>
      <c r="T3286" t="str">
        <f>IF(Table2[[#This Row],[Event]]="Goal",Table2[[#This Row],[Hscore]]&amp;"-"&amp;Table2[[#This Row],[Uscore]],"")</f>
        <v>3-4</v>
      </c>
      <c r="U3286">
        <v>2198</v>
      </c>
      <c r="V3286" s="1">
        <f>Table2[[#This Row],[GameTime]]-(Table2[[#This Row],[period]]-1)*1200</f>
        <v>998</v>
      </c>
      <c r="W3286" s="1">
        <f>ROUNDDOWN(Table2[[#This Row],[Time]]/60,0)</f>
        <v>16</v>
      </c>
      <c r="X3286" s="1">
        <f>ROUNDDOWN((Table2[[#This Row],[Time]]/60-Table2[[#This Row],[Time2]])*60,0)</f>
        <v>38</v>
      </c>
      <c r="Y3286" s="1">
        <f>IF(Table2[[#This Row],[Time2]]&lt;10,0&amp;Table2[[#This Row],[Time2]],Table2[[#This Row],[Time2]])</f>
        <v>16</v>
      </c>
      <c r="Z3286" s="1">
        <f>IF(Table2[[#This Row],[Time3]]&lt;10,0&amp;Table2[[#This Row],[Time3]],Table2[[#This Row],[Time3]])</f>
        <v>38</v>
      </c>
      <c r="AA3286" s="2" t="str">
        <f>Table2[[#This Row],[Time4]]&amp;":"&amp;Table2[[#This Row],[Time5]]</f>
        <v>16:38</v>
      </c>
      <c r="AB3286" s="1" t="str" cm="1">
        <f t="array" ref="AB3286">IFERROR(IF(Table2[[#This Row],[code]]="","",_xlfn.IFS(AND(Table2[[#This Row],[code]]&lt;400,Table2[[#This Row],[code]]&lt;&gt;""),2,Table2[[#This Row],[code]]&gt;500,4)),"")</f>
        <v/>
      </c>
      <c r="AC3286" s="1" t="str">
        <f>IF(Table2[[#This Row],[Event]]="Penalty",Table2[[#This Row],[number]],IF(Table2[[#This Row],[Event]]="Time-Out",401,""))</f>
        <v/>
      </c>
      <c r="AD3286" s="1">
        <f>ROW(A3285)</f>
        <v>3285</v>
      </c>
      <c r="AE3286" s="1">
        <f>COUNTIFS(Table2[GameID],Table2[[#This Row],[GameID]],Table2[Column1],"&lt;="&amp;Table2[[#This Row],[Column1]])-1</f>
        <v>9</v>
      </c>
    </row>
    <row r="3287" spans="1:31" x14ac:dyDescent="0.45">
      <c r="A3287" t="s">
        <v>340</v>
      </c>
      <c r="B3287" t="str">
        <f>_xlfn.TEXTBEFORE(Table2[[#This Row],[Kamp]]," - ")</f>
        <v>Rødovre FC</v>
      </c>
      <c r="C3287" t="str">
        <f>_xlfn.TEXTAFTER(Table2[[#This Row],[Kamp]],"- ")</f>
        <v>Hvidovre Attack</v>
      </c>
      <c r="D3287">
        <v>45266</v>
      </c>
      <c r="E3287">
        <v>76827</v>
      </c>
      <c r="F3287">
        <v>20232024</v>
      </c>
      <c r="G3287" t="s">
        <v>17</v>
      </c>
      <c r="H3287" t="s">
        <v>665</v>
      </c>
      <c r="I3287" t="s">
        <v>678</v>
      </c>
      <c r="J3287">
        <v>2</v>
      </c>
      <c r="K3287">
        <v>31139</v>
      </c>
      <c r="L3287">
        <v>222</v>
      </c>
      <c r="M3287" t="s">
        <v>631</v>
      </c>
      <c r="N3287" t="s">
        <v>45</v>
      </c>
      <c r="O3287" t="s">
        <v>634</v>
      </c>
      <c r="P3287">
        <v>17</v>
      </c>
      <c r="Q3287" t="s">
        <v>634</v>
      </c>
      <c r="R3287">
        <f>SUMIFS(Table2[number],Table2[Event],"Goal",Table2[H/U],"HOME",Table2[GameID],Table2[[#This Row],[GameID]],Table2[GameTime],"&lt;="&amp;Table2[[#This Row],[GameTime]])</f>
        <v>3</v>
      </c>
      <c r="S3287">
        <f>SUMIFS(Table2[number],Table2[Event],"Goal",Table2[H/U],"AWAY",Table2[GameID],Table2[[#This Row],[GameID]],Table2[GameTime],"&lt;="&amp;Table2[[#This Row],[GameTime]])</f>
        <v>4</v>
      </c>
      <c r="T3287" t="str">
        <f>IF(Table2[[#This Row],[Event]]="Goal",Table2[[#This Row],[Hscore]]&amp;"-"&amp;Table2[[#This Row],[Uscore]],"")</f>
        <v/>
      </c>
      <c r="U3287">
        <v>2398</v>
      </c>
      <c r="V3287" s="1">
        <f>Table2[[#This Row],[GameTime]]-(Table2[[#This Row],[period]]-1)*1200</f>
        <v>1198</v>
      </c>
      <c r="W3287" s="1">
        <f>ROUNDDOWN(Table2[[#This Row],[Time]]/60,0)</f>
        <v>19</v>
      </c>
      <c r="X3287" s="1">
        <f>ROUNDDOWN((Table2[[#This Row],[Time]]/60-Table2[[#This Row],[Time2]])*60,0)</f>
        <v>57</v>
      </c>
      <c r="Y3287" s="1">
        <f>IF(Table2[[#This Row],[Time2]]&lt;10,0&amp;Table2[[#This Row],[Time2]],Table2[[#This Row],[Time2]])</f>
        <v>19</v>
      </c>
      <c r="Z3287" s="1">
        <f>IF(Table2[[#This Row],[Time3]]&lt;10,0&amp;Table2[[#This Row],[Time3]],Table2[[#This Row],[Time3]])</f>
        <v>57</v>
      </c>
      <c r="AA3287" s="2" t="str">
        <f>Table2[[#This Row],[Time4]]&amp;":"&amp;Table2[[#This Row],[Time5]]</f>
        <v>19:57</v>
      </c>
      <c r="AB3287" s="1" cm="1">
        <f t="array" ref="AB3287">IFERROR(IF(Table2[[#This Row],[code]]="","",_xlfn.IFS(AND(Table2[[#This Row],[code]]&lt;400,Table2[[#This Row],[code]]&lt;&gt;""),2,Table2[[#This Row],[code]]&gt;500,4)),"")</f>
        <v>2</v>
      </c>
      <c r="AC3287" s="1">
        <f>IF(Table2[[#This Row],[Event]]="Penalty",Table2[[#This Row],[number]],IF(Table2[[#This Row],[Event]]="Time-Out",401,""))</f>
        <v>222</v>
      </c>
      <c r="AD3287" s="1">
        <f>ROW(A3286)</f>
        <v>3286</v>
      </c>
      <c r="AE3287" s="1">
        <f>COUNTIFS(Table2[GameID],Table2[[#This Row],[GameID]],Table2[Column1],"&lt;="&amp;Table2[[#This Row],[Column1]])-1</f>
        <v>10</v>
      </c>
    </row>
    <row r="3288" spans="1:31" x14ac:dyDescent="0.45">
      <c r="A3288" t="s">
        <v>340</v>
      </c>
      <c r="B3288" t="str">
        <f>_xlfn.TEXTBEFORE(Table2[[#This Row],[Kamp]]," - ")</f>
        <v>Rødovre FC</v>
      </c>
      <c r="C3288" t="str">
        <f>_xlfn.TEXTAFTER(Table2[[#This Row],[Kamp]],"- ")</f>
        <v>Hvidovre Attack</v>
      </c>
      <c r="D3288">
        <v>45266</v>
      </c>
      <c r="E3288">
        <v>76827</v>
      </c>
      <c r="F3288">
        <v>20232024</v>
      </c>
      <c r="G3288" t="s">
        <v>17</v>
      </c>
      <c r="H3288" t="s">
        <v>659</v>
      </c>
      <c r="I3288" t="s">
        <v>677</v>
      </c>
      <c r="J3288">
        <v>3</v>
      </c>
      <c r="K3288">
        <v>31138</v>
      </c>
      <c r="L3288">
        <v>1</v>
      </c>
      <c r="M3288" t="s">
        <v>630</v>
      </c>
      <c r="N3288" t="s">
        <v>68</v>
      </c>
      <c r="O3288" t="s">
        <v>322</v>
      </c>
      <c r="P3288">
        <v>25</v>
      </c>
      <c r="Q3288">
        <v>40</v>
      </c>
      <c r="R3288">
        <f>SUMIFS(Table2[number],Table2[Event],"Goal",Table2[H/U],"HOME",Table2[GameID],Table2[[#This Row],[GameID]],Table2[GameTime],"&lt;="&amp;Table2[[#This Row],[GameTime]])</f>
        <v>3</v>
      </c>
      <c r="S3288">
        <f>SUMIFS(Table2[number],Table2[Event],"Goal",Table2[H/U],"AWAY",Table2[GameID],Table2[[#This Row],[GameID]],Table2[GameTime],"&lt;="&amp;Table2[[#This Row],[GameTime]])</f>
        <v>5</v>
      </c>
      <c r="T3288" t="str">
        <f>IF(Table2[[#This Row],[Event]]="Goal",Table2[[#This Row],[Hscore]]&amp;"-"&amp;Table2[[#This Row],[Uscore]],"")</f>
        <v>3-5</v>
      </c>
      <c r="U3288">
        <v>2510</v>
      </c>
      <c r="V3288" s="1">
        <f>Table2[[#This Row],[GameTime]]-(Table2[[#This Row],[period]]-1)*1200</f>
        <v>110</v>
      </c>
      <c r="W3288" s="1">
        <f>ROUNDDOWN(Table2[[#This Row],[Time]]/60,0)</f>
        <v>1</v>
      </c>
      <c r="X3288" s="1">
        <f>ROUNDDOWN((Table2[[#This Row],[Time]]/60-Table2[[#This Row],[Time2]])*60,0)</f>
        <v>50</v>
      </c>
      <c r="Y3288" s="1" t="str">
        <f>IF(Table2[[#This Row],[Time2]]&lt;10,0&amp;Table2[[#This Row],[Time2]],Table2[[#This Row],[Time2]])</f>
        <v>01</v>
      </c>
      <c r="Z3288" s="1">
        <f>IF(Table2[[#This Row],[Time3]]&lt;10,0&amp;Table2[[#This Row],[Time3]],Table2[[#This Row],[Time3]])</f>
        <v>50</v>
      </c>
      <c r="AA3288" s="2" t="str">
        <f>Table2[[#This Row],[Time4]]&amp;":"&amp;Table2[[#This Row],[Time5]]</f>
        <v>01:50</v>
      </c>
      <c r="AB3288" s="1" t="str" cm="1">
        <f t="array" ref="AB3288">IFERROR(IF(Table2[[#This Row],[code]]="","",_xlfn.IFS(AND(Table2[[#This Row],[code]]&lt;400,Table2[[#This Row],[code]]&lt;&gt;""),2,Table2[[#This Row],[code]]&gt;500,4)),"")</f>
        <v/>
      </c>
      <c r="AC3288" s="1" t="str">
        <f>IF(Table2[[#This Row],[Event]]="Penalty",Table2[[#This Row],[number]],IF(Table2[[#This Row],[Event]]="Time-Out",401,""))</f>
        <v/>
      </c>
      <c r="AD3288" s="1">
        <f>ROW(A3287)</f>
        <v>3287</v>
      </c>
      <c r="AE3288" s="1">
        <f>COUNTIFS(Table2[GameID],Table2[[#This Row],[GameID]],Table2[Column1],"&lt;="&amp;Table2[[#This Row],[Column1]])-1</f>
        <v>11</v>
      </c>
    </row>
    <row r="3289" spans="1:31" x14ac:dyDescent="0.45">
      <c r="A3289" t="s">
        <v>340</v>
      </c>
      <c r="B3289" t="str">
        <f>_xlfn.TEXTBEFORE(Table2[[#This Row],[Kamp]]," - ")</f>
        <v>Rødovre FC</v>
      </c>
      <c r="C3289" t="str">
        <f>_xlfn.TEXTAFTER(Table2[[#This Row],[Kamp]],"- ")</f>
        <v>Hvidovre Attack</v>
      </c>
      <c r="D3289">
        <v>45266</v>
      </c>
      <c r="E3289">
        <v>76827</v>
      </c>
      <c r="F3289">
        <v>20232024</v>
      </c>
      <c r="G3289" t="s">
        <v>17</v>
      </c>
      <c r="H3289" t="s">
        <v>659</v>
      </c>
      <c r="I3289" t="s">
        <v>677</v>
      </c>
      <c r="J3289">
        <v>3</v>
      </c>
      <c r="K3289">
        <v>31138</v>
      </c>
      <c r="L3289">
        <v>1</v>
      </c>
      <c r="M3289" t="s">
        <v>630</v>
      </c>
      <c r="N3289" t="s">
        <v>128</v>
      </c>
      <c r="O3289" t="s">
        <v>74</v>
      </c>
      <c r="P3289">
        <v>12</v>
      </c>
      <c r="Q3289">
        <v>92</v>
      </c>
      <c r="R3289">
        <f>SUMIFS(Table2[number],Table2[Event],"Goal",Table2[H/U],"HOME",Table2[GameID],Table2[[#This Row],[GameID]],Table2[GameTime],"&lt;="&amp;Table2[[#This Row],[GameTime]])</f>
        <v>3</v>
      </c>
      <c r="S3289">
        <f>SUMIFS(Table2[number],Table2[Event],"Goal",Table2[H/U],"AWAY",Table2[GameID],Table2[[#This Row],[GameID]],Table2[GameTime],"&lt;="&amp;Table2[[#This Row],[GameTime]])</f>
        <v>6</v>
      </c>
      <c r="T3289" t="str">
        <f>IF(Table2[[#This Row],[Event]]="Goal",Table2[[#This Row],[Hscore]]&amp;"-"&amp;Table2[[#This Row],[Uscore]],"")</f>
        <v>3-6</v>
      </c>
      <c r="U3289">
        <v>2753</v>
      </c>
      <c r="V3289" s="1">
        <f>Table2[[#This Row],[GameTime]]-(Table2[[#This Row],[period]]-1)*1200</f>
        <v>353</v>
      </c>
      <c r="W3289" s="1">
        <f>ROUNDDOWN(Table2[[#This Row],[Time]]/60,0)</f>
        <v>5</v>
      </c>
      <c r="X3289" s="1">
        <f>ROUNDDOWN((Table2[[#This Row],[Time]]/60-Table2[[#This Row],[Time2]])*60,0)</f>
        <v>53</v>
      </c>
      <c r="Y3289" s="1" t="str">
        <f>IF(Table2[[#This Row],[Time2]]&lt;10,0&amp;Table2[[#This Row],[Time2]],Table2[[#This Row],[Time2]])</f>
        <v>05</v>
      </c>
      <c r="Z3289" s="1">
        <f>IF(Table2[[#This Row],[Time3]]&lt;10,0&amp;Table2[[#This Row],[Time3]],Table2[[#This Row],[Time3]])</f>
        <v>53</v>
      </c>
      <c r="AA3289" s="2" t="str">
        <f>Table2[[#This Row],[Time4]]&amp;":"&amp;Table2[[#This Row],[Time5]]</f>
        <v>05:53</v>
      </c>
      <c r="AB3289" s="1" t="str" cm="1">
        <f t="array" ref="AB3289">IFERROR(IF(Table2[[#This Row],[code]]="","",_xlfn.IFS(AND(Table2[[#This Row],[code]]&lt;400,Table2[[#This Row],[code]]&lt;&gt;""),2,Table2[[#This Row],[code]]&gt;500,4)),"")</f>
        <v/>
      </c>
      <c r="AC3289" s="1" t="str">
        <f>IF(Table2[[#This Row],[Event]]="Penalty",Table2[[#This Row],[number]],IF(Table2[[#This Row],[Event]]="Time-Out",401,""))</f>
        <v/>
      </c>
      <c r="AD3289" s="1">
        <f>ROW(A3288)</f>
        <v>3288</v>
      </c>
      <c r="AE3289" s="1">
        <f>COUNTIFS(Table2[GameID],Table2[[#This Row],[GameID]],Table2[Column1],"&lt;="&amp;Table2[[#This Row],[Column1]])-1</f>
        <v>12</v>
      </c>
    </row>
    <row r="3290" spans="1:31" x14ac:dyDescent="0.45">
      <c r="A3290" t="s">
        <v>340</v>
      </c>
      <c r="B3290" t="str">
        <f>_xlfn.TEXTBEFORE(Table2[[#This Row],[Kamp]]," - ")</f>
        <v>Rødovre FC</v>
      </c>
      <c r="C3290" t="str">
        <f>_xlfn.TEXTAFTER(Table2[[#This Row],[Kamp]],"- ")</f>
        <v>Hvidovre Attack</v>
      </c>
      <c r="D3290">
        <v>45266</v>
      </c>
      <c r="E3290">
        <v>76827</v>
      </c>
      <c r="F3290">
        <v>20232024</v>
      </c>
      <c r="G3290" t="s">
        <v>17</v>
      </c>
      <c r="H3290" t="s">
        <v>659</v>
      </c>
      <c r="I3290" t="s">
        <v>677</v>
      </c>
      <c r="J3290">
        <v>3</v>
      </c>
      <c r="K3290">
        <v>31138</v>
      </c>
      <c r="L3290">
        <v>201</v>
      </c>
      <c r="M3290" t="s">
        <v>631</v>
      </c>
      <c r="N3290" t="s">
        <v>62</v>
      </c>
      <c r="O3290" t="s">
        <v>634</v>
      </c>
      <c r="P3290">
        <v>7</v>
      </c>
      <c r="Q3290" t="s">
        <v>634</v>
      </c>
      <c r="R3290">
        <f>SUMIFS(Table2[number],Table2[Event],"Goal",Table2[H/U],"HOME",Table2[GameID],Table2[[#This Row],[GameID]],Table2[GameTime],"&lt;="&amp;Table2[[#This Row],[GameTime]])</f>
        <v>3</v>
      </c>
      <c r="S3290">
        <f>SUMIFS(Table2[number],Table2[Event],"Goal",Table2[H/U],"AWAY",Table2[GameID],Table2[[#This Row],[GameID]],Table2[GameTime],"&lt;="&amp;Table2[[#This Row],[GameTime]])</f>
        <v>6</v>
      </c>
      <c r="T3290" t="str">
        <f>IF(Table2[[#This Row],[Event]]="Goal",Table2[[#This Row],[Hscore]]&amp;"-"&amp;Table2[[#This Row],[Uscore]],"")</f>
        <v/>
      </c>
      <c r="U3290">
        <v>2987</v>
      </c>
      <c r="V3290" s="1">
        <f>Table2[[#This Row],[GameTime]]-(Table2[[#This Row],[period]]-1)*1200</f>
        <v>587</v>
      </c>
      <c r="W3290" s="1">
        <f>ROUNDDOWN(Table2[[#This Row],[Time]]/60,0)</f>
        <v>9</v>
      </c>
      <c r="X3290" s="1">
        <f>ROUNDDOWN((Table2[[#This Row],[Time]]/60-Table2[[#This Row],[Time2]])*60,0)</f>
        <v>47</v>
      </c>
      <c r="Y3290" s="1" t="str">
        <f>IF(Table2[[#This Row],[Time2]]&lt;10,0&amp;Table2[[#This Row],[Time2]],Table2[[#This Row],[Time2]])</f>
        <v>09</v>
      </c>
      <c r="Z3290" s="1">
        <f>IF(Table2[[#This Row],[Time3]]&lt;10,0&amp;Table2[[#This Row],[Time3]],Table2[[#This Row],[Time3]])</f>
        <v>47</v>
      </c>
      <c r="AA3290" s="2" t="str">
        <f>Table2[[#This Row],[Time4]]&amp;":"&amp;Table2[[#This Row],[Time5]]</f>
        <v>09:47</v>
      </c>
      <c r="AB3290" s="1" cm="1">
        <f t="array" ref="AB3290">IFERROR(IF(Table2[[#This Row],[code]]="","",_xlfn.IFS(AND(Table2[[#This Row],[code]]&lt;400,Table2[[#This Row],[code]]&lt;&gt;""),2,Table2[[#This Row],[code]]&gt;500,4)),"")</f>
        <v>2</v>
      </c>
      <c r="AC3290" s="1">
        <f>IF(Table2[[#This Row],[Event]]="Penalty",Table2[[#This Row],[number]],IF(Table2[[#This Row],[Event]]="Time-Out",401,""))</f>
        <v>201</v>
      </c>
      <c r="AD3290" s="1">
        <f>ROW(A3289)</f>
        <v>3289</v>
      </c>
      <c r="AE3290" s="1">
        <f>COUNTIFS(Table2[GameID],Table2[[#This Row],[GameID]],Table2[Column1],"&lt;="&amp;Table2[[#This Row],[Column1]])-1</f>
        <v>13</v>
      </c>
    </row>
    <row r="3291" spans="1:31" x14ac:dyDescent="0.45">
      <c r="A3291" t="s">
        <v>340</v>
      </c>
      <c r="B3291" t="str">
        <f>_xlfn.TEXTBEFORE(Table2[[#This Row],[Kamp]]," - ")</f>
        <v>Rødovre FC</v>
      </c>
      <c r="C3291" t="str">
        <f>_xlfn.TEXTAFTER(Table2[[#This Row],[Kamp]],"- ")</f>
        <v>Hvidovre Attack</v>
      </c>
      <c r="D3291">
        <v>45266</v>
      </c>
      <c r="E3291">
        <v>76827</v>
      </c>
      <c r="F3291">
        <v>20232024</v>
      </c>
      <c r="G3291" t="s">
        <v>17</v>
      </c>
      <c r="H3291" t="s">
        <v>665</v>
      </c>
      <c r="I3291" t="s">
        <v>678</v>
      </c>
      <c r="J3291">
        <v>3</v>
      </c>
      <c r="K3291">
        <v>31139</v>
      </c>
      <c r="L3291">
        <v>1</v>
      </c>
      <c r="M3291" t="s">
        <v>630</v>
      </c>
      <c r="N3291" t="s">
        <v>538</v>
      </c>
      <c r="O3291" t="s">
        <v>45</v>
      </c>
      <c r="P3291">
        <v>89</v>
      </c>
      <c r="Q3291">
        <v>17</v>
      </c>
      <c r="R3291">
        <f>SUMIFS(Table2[number],Table2[Event],"Goal",Table2[H/U],"HOME",Table2[GameID],Table2[[#This Row],[GameID]],Table2[GameTime],"&lt;="&amp;Table2[[#This Row],[GameTime]])</f>
        <v>4</v>
      </c>
      <c r="S3291">
        <f>SUMIFS(Table2[number],Table2[Event],"Goal",Table2[H/U],"AWAY",Table2[GameID],Table2[[#This Row],[GameID]],Table2[GameTime],"&lt;="&amp;Table2[[#This Row],[GameTime]])</f>
        <v>6</v>
      </c>
      <c r="T3291" t="str">
        <f>IF(Table2[[#This Row],[Event]]="Goal",Table2[[#This Row],[Hscore]]&amp;"-"&amp;Table2[[#This Row],[Uscore]],"")</f>
        <v>4-6</v>
      </c>
      <c r="U3291">
        <v>3038</v>
      </c>
      <c r="V3291" s="1">
        <f>Table2[[#This Row],[GameTime]]-(Table2[[#This Row],[period]]-1)*1200</f>
        <v>638</v>
      </c>
      <c r="W3291" s="1">
        <f>ROUNDDOWN(Table2[[#This Row],[Time]]/60,0)</f>
        <v>10</v>
      </c>
      <c r="X3291" s="1">
        <f>ROUNDDOWN((Table2[[#This Row],[Time]]/60-Table2[[#This Row],[Time2]])*60,0)</f>
        <v>38</v>
      </c>
      <c r="Y3291" s="1">
        <f>IF(Table2[[#This Row],[Time2]]&lt;10,0&amp;Table2[[#This Row],[Time2]],Table2[[#This Row],[Time2]])</f>
        <v>10</v>
      </c>
      <c r="Z3291" s="1">
        <f>IF(Table2[[#This Row],[Time3]]&lt;10,0&amp;Table2[[#This Row],[Time3]],Table2[[#This Row],[Time3]])</f>
        <v>38</v>
      </c>
      <c r="AA3291" s="2" t="str">
        <f>Table2[[#This Row],[Time4]]&amp;":"&amp;Table2[[#This Row],[Time5]]</f>
        <v>10:38</v>
      </c>
      <c r="AB3291" s="1" t="str" cm="1">
        <f t="array" ref="AB3291">IFERROR(IF(Table2[[#This Row],[code]]="","",_xlfn.IFS(AND(Table2[[#This Row],[code]]&lt;400,Table2[[#This Row],[code]]&lt;&gt;""),2,Table2[[#This Row],[code]]&gt;500,4)),"")</f>
        <v/>
      </c>
      <c r="AC3291" s="1" t="str">
        <f>IF(Table2[[#This Row],[Event]]="Penalty",Table2[[#This Row],[number]],IF(Table2[[#This Row],[Event]]="Time-Out",401,""))</f>
        <v/>
      </c>
      <c r="AD3291" s="1">
        <f>ROW(A3290)</f>
        <v>3290</v>
      </c>
      <c r="AE3291" s="1">
        <f>COUNTIFS(Table2[GameID],Table2[[#This Row],[GameID]],Table2[Column1],"&lt;="&amp;Table2[[#This Row],[Column1]])-1</f>
        <v>14</v>
      </c>
    </row>
    <row r="3292" spans="1:31" x14ac:dyDescent="0.45">
      <c r="A3292" t="s">
        <v>340</v>
      </c>
      <c r="B3292" t="str">
        <f>_xlfn.TEXTBEFORE(Table2[[#This Row],[Kamp]]," - ")</f>
        <v>Rødovre FC</v>
      </c>
      <c r="C3292" t="str">
        <f>_xlfn.TEXTAFTER(Table2[[#This Row],[Kamp]],"- ")</f>
        <v>Hvidovre Attack</v>
      </c>
      <c r="D3292">
        <v>45266</v>
      </c>
      <c r="E3292">
        <v>76827</v>
      </c>
      <c r="F3292">
        <v>20232024</v>
      </c>
      <c r="G3292" t="s">
        <v>17</v>
      </c>
      <c r="H3292" t="s">
        <v>665</v>
      </c>
      <c r="I3292" t="s">
        <v>678</v>
      </c>
      <c r="J3292">
        <v>3</v>
      </c>
      <c r="K3292">
        <v>31139</v>
      </c>
      <c r="L3292">
        <v>205</v>
      </c>
      <c r="M3292" t="s">
        <v>631</v>
      </c>
      <c r="N3292" t="s">
        <v>45</v>
      </c>
      <c r="O3292" t="s">
        <v>634</v>
      </c>
      <c r="P3292">
        <v>17</v>
      </c>
      <c r="Q3292" t="s">
        <v>634</v>
      </c>
      <c r="R3292">
        <f>SUMIFS(Table2[number],Table2[Event],"Goal",Table2[H/U],"HOME",Table2[GameID],Table2[[#This Row],[GameID]],Table2[GameTime],"&lt;="&amp;Table2[[#This Row],[GameTime]])</f>
        <v>4</v>
      </c>
      <c r="S3292">
        <f>SUMIFS(Table2[number],Table2[Event],"Goal",Table2[H/U],"AWAY",Table2[GameID],Table2[[#This Row],[GameID]],Table2[GameTime],"&lt;="&amp;Table2[[#This Row],[GameTime]])</f>
        <v>6</v>
      </c>
      <c r="T3292" t="str">
        <f>IF(Table2[[#This Row],[Event]]="Goal",Table2[[#This Row],[Hscore]]&amp;"-"&amp;Table2[[#This Row],[Uscore]],"")</f>
        <v/>
      </c>
      <c r="U3292">
        <v>3261</v>
      </c>
      <c r="V3292" s="1">
        <f>Table2[[#This Row],[GameTime]]-(Table2[[#This Row],[period]]-1)*1200</f>
        <v>861</v>
      </c>
      <c r="W3292" s="1">
        <f>ROUNDDOWN(Table2[[#This Row],[Time]]/60,0)</f>
        <v>14</v>
      </c>
      <c r="X3292" s="1">
        <f>ROUNDDOWN((Table2[[#This Row],[Time]]/60-Table2[[#This Row],[Time2]])*60,0)</f>
        <v>21</v>
      </c>
      <c r="Y3292" s="1">
        <f>IF(Table2[[#This Row],[Time2]]&lt;10,0&amp;Table2[[#This Row],[Time2]],Table2[[#This Row],[Time2]])</f>
        <v>14</v>
      </c>
      <c r="Z3292" s="1">
        <f>IF(Table2[[#This Row],[Time3]]&lt;10,0&amp;Table2[[#This Row],[Time3]],Table2[[#This Row],[Time3]])</f>
        <v>21</v>
      </c>
      <c r="AA3292" s="2" t="str">
        <f>Table2[[#This Row],[Time4]]&amp;":"&amp;Table2[[#This Row],[Time5]]</f>
        <v>14:21</v>
      </c>
      <c r="AB3292" s="1" cm="1">
        <f t="array" ref="AB3292">IFERROR(IF(Table2[[#This Row],[code]]="","",_xlfn.IFS(AND(Table2[[#This Row],[code]]&lt;400,Table2[[#This Row],[code]]&lt;&gt;""),2,Table2[[#This Row],[code]]&gt;500,4)),"")</f>
        <v>2</v>
      </c>
      <c r="AC3292" s="1">
        <f>IF(Table2[[#This Row],[Event]]="Penalty",Table2[[#This Row],[number]],IF(Table2[[#This Row],[Event]]="Time-Out",401,""))</f>
        <v>205</v>
      </c>
      <c r="AD3292" s="1">
        <f>ROW(A3291)</f>
        <v>3291</v>
      </c>
      <c r="AE3292" s="1">
        <f>COUNTIFS(Table2[GameID],Table2[[#This Row],[GameID]],Table2[Column1],"&lt;="&amp;Table2[[#This Row],[Column1]])-1</f>
        <v>15</v>
      </c>
    </row>
    <row r="3293" spans="1:31" x14ac:dyDescent="0.45">
      <c r="A3293" t="s">
        <v>340</v>
      </c>
      <c r="B3293" t="str">
        <f>_xlfn.TEXTBEFORE(Table2[[#This Row],[Kamp]]," - ")</f>
        <v>Rødovre FC</v>
      </c>
      <c r="C3293" t="str">
        <f>_xlfn.TEXTAFTER(Table2[[#This Row],[Kamp]],"- ")</f>
        <v>Hvidovre Attack</v>
      </c>
      <c r="D3293">
        <v>45266</v>
      </c>
      <c r="E3293">
        <v>76827</v>
      </c>
      <c r="F3293">
        <v>20232024</v>
      </c>
      <c r="G3293" t="s">
        <v>17</v>
      </c>
      <c r="H3293" t="s">
        <v>665</v>
      </c>
      <c r="I3293" t="s">
        <v>678</v>
      </c>
      <c r="J3293">
        <v>3</v>
      </c>
      <c r="K3293">
        <v>31139</v>
      </c>
      <c r="L3293">
        <v>0</v>
      </c>
      <c r="M3293" t="s">
        <v>633</v>
      </c>
      <c r="N3293" t="s">
        <v>634</v>
      </c>
      <c r="O3293" t="s">
        <v>634</v>
      </c>
      <c r="P3293" t="s">
        <v>634</v>
      </c>
      <c r="Q3293" t="s">
        <v>634</v>
      </c>
      <c r="R3293">
        <f>SUMIFS(Table2[number],Table2[Event],"Goal",Table2[H/U],"HOME",Table2[GameID],Table2[[#This Row],[GameID]],Table2[GameTime],"&lt;="&amp;Table2[[#This Row],[GameTime]])</f>
        <v>4</v>
      </c>
      <c r="S3293">
        <f>SUMIFS(Table2[number],Table2[Event],"Goal",Table2[H/U],"AWAY",Table2[GameID],Table2[[#This Row],[GameID]],Table2[GameTime],"&lt;="&amp;Table2[[#This Row],[GameTime]])</f>
        <v>6</v>
      </c>
      <c r="T3293" t="str">
        <f>IF(Table2[[#This Row],[Event]]="Goal",Table2[[#This Row],[Hscore]]&amp;"-"&amp;Table2[[#This Row],[Uscore]],"")</f>
        <v/>
      </c>
      <c r="U3293">
        <v>3483</v>
      </c>
      <c r="V3293" s="1">
        <f>Table2[[#This Row],[GameTime]]-(Table2[[#This Row],[period]]-1)*1200</f>
        <v>1083</v>
      </c>
      <c r="W3293" s="1">
        <f>ROUNDDOWN(Table2[[#This Row],[Time]]/60,0)</f>
        <v>18</v>
      </c>
      <c r="X3293" s="1">
        <f>ROUNDDOWN((Table2[[#This Row],[Time]]/60-Table2[[#This Row],[Time2]])*60,0)</f>
        <v>3</v>
      </c>
      <c r="Y3293" s="1">
        <f>IF(Table2[[#This Row],[Time2]]&lt;10,0&amp;Table2[[#This Row],[Time2]],Table2[[#This Row],[Time2]])</f>
        <v>18</v>
      </c>
      <c r="Z3293" s="1" t="str">
        <f>IF(Table2[[#This Row],[Time3]]&lt;10,0&amp;Table2[[#This Row],[Time3]],Table2[[#This Row],[Time3]])</f>
        <v>03</v>
      </c>
      <c r="AA3293" s="2" t="str">
        <f>Table2[[#This Row],[Time4]]&amp;":"&amp;Table2[[#This Row],[Time5]]</f>
        <v>18:03</v>
      </c>
      <c r="AB3293" s="1" t="str" cm="1">
        <f t="array" ref="AB3293">IFERROR(IF(Table2[[#This Row],[code]]="","",_xlfn.IFS(AND(Table2[[#This Row],[code]]&lt;400,Table2[[#This Row],[code]]&lt;&gt;""),2,Table2[[#This Row],[code]]&gt;500,4)),"")</f>
        <v/>
      </c>
      <c r="AC3293" s="1">
        <f>IF(Table2[[#This Row],[Event]]="Penalty",Table2[[#This Row],[number]],IF(Table2[[#This Row],[Event]]="Time-Out",401,""))</f>
        <v>401</v>
      </c>
      <c r="AD3293" s="1">
        <f>ROW(A3292)</f>
        <v>3292</v>
      </c>
      <c r="AE3293" s="1">
        <f>COUNTIFS(Table2[GameID],Table2[[#This Row],[GameID]],Table2[Column1],"&lt;="&amp;Table2[[#This Row],[Column1]])-1</f>
        <v>16</v>
      </c>
    </row>
    <row r="3294" spans="1:31" x14ac:dyDescent="0.45">
      <c r="A3294" t="s">
        <v>340</v>
      </c>
      <c r="B3294" t="str">
        <f>_xlfn.TEXTBEFORE(Table2[[#This Row],[Kamp]]," - ")</f>
        <v>Rødovre FC</v>
      </c>
      <c r="C3294" t="str">
        <f>_xlfn.TEXTAFTER(Table2[[#This Row],[Kamp]],"- ")</f>
        <v>Hvidovre Attack</v>
      </c>
      <c r="D3294">
        <v>45266</v>
      </c>
      <c r="E3294">
        <v>76827</v>
      </c>
      <c r="F3294">
        <v>20232024</v>
      </c>
      <c r="G3294" t="s">
        <v>17</v>
      </c>
      <c r="H3294" t="s">
        <v>659</v>
      </c>
      <c r="I3294" t="s">
        <v>677</v>
      </c>
      <c r="J3294">
        <v>3</v>
      </c>
      <c r="K3294">
        <v>31138</v>
      </c>
      <c r="L3294">
        <v>101</v>
      </c>
      <c r="M3294" t="s">
        <v>631</v>
      </c>
      <c r="N3294" t="s">
        <v>60</v>
      </c>
      <c r="O3294" t="s">
        <v>634</v>
      </c>
      <c r="P3294">
        <v>4</v>
      </c>
      <c r="Q3294" t="s">
        <v>634</v>
      </c>
      <c r="R3294">
        <f>SUMIFS(Table2[number],Table2[Event],"Goal",Table2[H/U],"HOME",Table2[GameID],Table2[[#This Row],[GameID]],Table2[GameTime],"&lt;="&amp;Table2[[#This Row],[GameTime]])</f>
        <v>4</v>
      </c>
      <c r="S3294">
        <f>SUMIFS(Table2[number],Table2[Event],"Goal",Table2[H/U],"AWAY",Table2[GameID],Table2[[#This Row],[GameID]],Table2[GameTime],"&lt;="&amp;Table2[[#This Row],[GameTime]])</f>
        <v>6</v>
      </c>
      <c r="T3294" t="str">
        <f>IF(Table2[[#This Row],[Event]]="Goal",Table2[[#This Row],[Hscore]]&amp;"-"&amp;Table2[[#This Row],[Uscore]],"")</f>
        <v/>
      </c>
      <c r="U3294">
        <v>3594</v>
      </c>
      <c r="V3294" s="1">
        <f>Table2[[#This Row],[GameTime]]-(Table2[[#This Row],[period]]-1)*1200</f>
        <v>1194</v>
      </c>
      <c r="W3294" s="1">
        <f>ROUNDDOWN(Table2[[#This Row],[Time]]/60,0)</f>
        <v>19</v>
      </c>
      <c r="X3294" s="1">
        <f>ROUNDDOWN((Table2[[#This Row],[Time]]/60-Table2[[#This Row],[Time2]])*60,0)</f>
        <v>53</v>
      </c>
      <c r="Y3294" s="1">
        <f>IF(Table2[[#This Row],[Time2]]&lt;10,0&amp;Table2[[#This Row],[Time2]],Table2[[#This Row],[Time2]])</f>
        <v>19</v>
      </c>
      <c r="Z3294" s="1">
        <f>IF(Table2[[#This Row],[Time3]]&lt;10,0&amp;Table2[[#This Row],[Time3]],Table2[[#This Row],[Time3]])</f>
        <v>53</v>
      </c>
      <c r="AA3294" s="2" t="str">
        <f>Table2[[#This Row],[Time4]]&amp;":"&amp;Table2[[#This Row],[Time5]]</f>
        <v>19:53</v>
      </c>
      <c r="AB3294" s="1" cm="1">
        <f t="array" ref="AB3294">IFERROR(IF(Table2[[#This Row],[code]]="","",_xlfn.IFS(AND(Table2[[#This Row],[code]]&lt;400,Table2[[#This Row],[code]]&lt;&gt;""),2,Table2[[#This Row],[code]]&gt;500,4)),"")</f>
        <v>2</v>
      </c>
      <c r="AC3294" s="1">
        <f>IF(Table2[[#This Row],[Event]]="Penalty",Table2[[#This Row],[number]],IF(Table2[[#This Row],[Event]]="Time-Out",401,""))</f>
        <v>101</v>
      </c>
      <c r="AD3294" s="1">
        <f>ROW(A3293)</f>
        <v>3293</v>
      </c>
      <c r="AE3294" s="1">
        <f>COUNTIFS(Table2[GameID],Table2[[#This Row],[GameID]],Table2[Column1],"&lt;="&amp;Table2[[#This Row],[Column1]])-1</f>
        <v>17</v>
      </c>
    </row>
    <row r="3295" spans="1:31" x14ac:dyDescent="0.45">
      <c r="A3295" t="s">
        <v>299</v>
      </c>
      <c r="B3295" t="str">
        <f>_xlfn.TEXTBEFORE(Table2[[#This Row],[Kamp]]," - ")</f>
        <v>Benløse IF</v>
      </c>
      <c r="C3295" t="str">
        <f>_xlfn.TEXTAFTER(Table2[[#This Row],[Kamp]],"- ")</f>
        <v>RungstedHørsholm</v>
      </c>
      <c r="D3295">
        <v>45266</v>
      </c>
      <c r="E3295">
        <v>76828</v>
      </c>
      <c r="F3295">
        <v>20232024</v>
      </c>
      <c r="G3295" t="s">
        <v>17</v>
      </c>
      <c r="H3295" t="s">
        <v>658</v>
      </c>
      <c r="I3295" t="s">
        <v>678</v>
      </c>
      <c r="J3295">
        <v>1</v>
      </c>
      <c r="K3295">
        <v>31137</v>
      </c>
      <c r="L3295">
        <v>1</v>
      </c>
      <c r="M3295" t="s">
        <v>630</v>
      </c>
      <c r="N3295" t="s">
        <v>466</v>
      </c>
      <c r="O3295" t="s">
        <v>192</v>
      </c>
      <c r="P3295">
        <v>23</v>
      </c>
      <c r="Q3295">
        <v>32</v>
      </c>
      <c r="R3295">
        <f>SUMIFS(Table2[number],Table2[Event],"Goal",Table2[H/U],"HOME",Table2[GameID],Table2[[#This Row],[GameID]],Table2[GameTime],"&lt;="&amp;Table2[[#This Row],[GameTime]])</f>
        <v>1</v>
      </c>
      <c r="S3295">
        <f>SUMIFS(Table2[number],Table2[Event],"Goal",Table2[H/U],"AWAY",Table2[GameID],Table2[[#This Row],[GameID]],Table2[GameTime],"&lt;="&amp;Table2[[#This Row],[GameTime]])</f>
        <v>0</v>
      </c>
      <c r="T3295" t="str">
        <f>IF(Table2[[#This Row],[Event]]="Goal",Table2[[#This Row],[Hscore]]&amp;"-"&amp;Table2[[#This Row],[Uscore]],"")</f>
        <v>1-0</v>
      </c>
      <c r="U3295">
        <v>443</v>
      </c>
      <c r="V3295" s="1">
        <f>Table2[[#This Row],[GameTime]]-(Table2[[#This Row],[period]]-1)*1200</f>
        <v>443</v>
      </c>
      <c r="W3295" s="1">
        <f>ROUNDDOWN(Table2[[#This Row],[Time]]/60,0)</f>
        <v>7</v>
      </c>
      <c r="X3295" s="1">
        <f>ROUNDDOWN((Table2[[#This Row],[Time]]/60-Table2[[#This Row],[Time2]])*60,0)</f>
        <v>23</v>
      </c>
      <c r="Y3295" s="1" t="str">
        <f>IF(Table2[[#This Row],[Time2]]&lt;10,0&amp;Table2[[#This Row],[Time2]],Table2[[#This Row],[Time2]])</f>
        <v>07</v>
      </c>
      <c r="Z3295" s="1">
        <f>IF(Table2[[#This Row],[Time3]]&lt;10,0&amp;Table2[[#This Row],[Time3]],Table2[[#This Row],[Time3]])</f>
        <v>23</v>
      </c>
      <c r="AA3295" s="2" t="str">
        <f>Table2[[#This Row],[Time4]]&amp;":"&amp;Table2[[#This Row],[Time5]]</f>
        <v>07:23</v>
      </c>
      <c r="AB3295" s="1" t="str" cm="1">
        <f t="array" ref="AB3295">IFERROR(IF(Table2[[#This Row],[code]]="","",_xlfn.IFS(AND(Table2[[#This Row],[code]]&lt;400,Table2[[#This Row],[code]]&lt;&gt;""),2,Table2[[#This Row],[code]]&gt;500,4)),"")</f>
        <v/>
      </c>
      <c r="AC3295" s="1" t="str">
        <f>IF(Table2[[#This Row],[Event]]="Penalty",Table2[[#This Row],[number]],IF(Table2[[#This Row],[Event]]="Time-Out",401,""))</f>
        <v/>
      </c>
      <c r="AD3295" s="1">
        <f>ROW(A3294)</f>
        <v>3294</v>
      </c>
      <c r="AE3295" s="1">
        <f>COUNTIFS(Table2[GameID],Table2[[#This Row],[GameID]],Table2[Column1],"&lt;="&amp;Table2[[#This Row],[Column1]])-1</f>
        <v>0</v>
      </c>
    </row>
    <row r="3296" spans="1:31" x14ac:dyDescent="0.45">
      <c r="A3296" t="s">
        <v>299</v>
      </c>
      <c r="B3296" t="str">
        <f>_xlfn.TEXTBEFORE(Table2[[#This Row],[Kamp]]," - ")</f>
        <v>Benløse IF</v>
      </c>
      <c r="C3296" t="str">
        <f>_xlfn.TEXTAFTER(Table2[[#This Row],[Kamp]],"- ")</f>
        <v>RungstedHørsholm</v>
      </c>
      <c r="D3296">
        <v>45266</v>
      </c>
      <c r="E3296">
        <v>76828</v>
      </c>
      <c r="F3296">
        <v>20232024</v>
      </c>
      <c r="G3296" t="s">
        <v>17</v>
      </c>
      <c r="H3296" t="s">
        <v>658</v>
      </c>
      <c r="I3296" t="s">
        <v>678</v>
      </c>
      <c r="J3296">
        <v>1</v>
      </c>
      <c r="K3296">
        <v>31137</v>
      </c>
      <c r="L3296">
        <v>1</v>
      </c>
      <c r="M3296" t="s">
        <v>630</v>
      </c>
      <c r="N3296" t="s">
        <v>24</v>
      </c>
      <c r="O3296" t="s">
        <v>192</v>
      </c>
      <c r="P3296">
        <v>12</v>
      </c>
      <c r="Q3296">
        <v>32</v>
      </c>
      <c r="R3296">
        <f>SUMIFS(Table2[number],Table2[Event],"Goal",Table2[H/U],"HOME",Table2[GameID],Table2[[#This Row],[GameID]],Table2[GameTime],"&lt;="&amp;Table2[[#This Row],[GameTime]])</f>
        <v>2</v>
      </c>
      <c r="S3296">
        <f>SUMIFS(Table2[number],Table2[Event],"Goal",Table2[H/U],"AWAY",Table2[GameID],Table2[[#This Row],[GameID]],Table2[GameTime],"&lt;="&amp;Table2[[#This Row],[GameTime]])</f>
        <v>0</v>
      </c>
      <c r="T3296" t="str">
        <f>IF(Table2[[#This Row],[Event]]="Goal",Table2[[#This Row],[Hscore]]&amp;"-"&amp;Table2[[#This Row],[Uscore]],"")</f>
        <v>2-0</v>
      </c>
      <c r="U3296">
        <v>737</v>
      </c>
      <c r="V3296" s="1">
        <f>Table2[[#This Row],[GameTime]]-(Table2[[#This Row],[period]]-1)*1200</f>
        <v>737</v>
      </c>
      <c r="W3296" s="1">
        <f>ROUNDDOWN(Table2[[#This Row],[Time]]/60,0)</f>
        <v>12</v>
      </c>
      <c r="X3296" s="1">
        <f>ROUNDDOWN((Table2[[#This Row],[Time]]/60-Table2[[#This Row],[Time2]])*60,0)</f>
        <v>17</v>
      </c>
      <c r="Y3296" s="1">
        <f>IF(Table2[[#This Row],[Time2]]&lt;10,0&amp;Table2[[#This Row],[Time2]],Table2[[#This Row],[Time2]])</f>
        <v>12</v>
      </c>
      <c r="Z3296" s="1">
        <f>IF(Table2[[#This Row],[Time3]]&lt;10,0&amp;Table2[[#This Row],[Time3]],Table2[[#This Row],[Time3]])</f>
        <v>17</v>
      </c>
      <c r="AA3296" s="2" t="str">
        <f>Table2[[#This Row],[Time4]]&amp;":"&amp;Table2[[#This Row],[Time5]]</f>
        <v>12:17</v>
      </c>
      <c r="AB3296" s="1" t="str" cm="1">
        <f t="array" ref="AB3296">IFERROR(IF(Table2[[#This Row],[code]]="","",_xlfn.IFS(AND(Table2[[#This Row],[code]]&lt;400,Table2[[#This Row],[code]]&lt;&gt;""),2,Table2[[#This Row],[code]]&gt;500,4)),"")</f>
        <v/>
      </c>
      <c r="AC3296" s="1" t="str">
        <f>IF(Table2[[#This Row],[Event]]="Penalty",Table2[[#This Row],[number]],IF(Table2[[#This Row],[Event]]="Time-Out",401,""))</f>
        <v/>
      </c>
      <c r="AD3296" s="1">
        <f>ROW(A3295)</f>
        <v>3295</v>
      </c>
      <c r="AE3296" s="1">
        <f>COUNTIFS(Table2[GameID],Table2[[#This Row],[GameID]],Table2[Column1],"&lt;="&amp;Table2[[#This Row],[Column1]])-1</f>
        <v>1</v>
      </c>
    </row>
    <row r="3297" spans="1:31" x14ac:dyDescent="0.45">
      <c r="A3297" t="s">
        <v>299</v>
      </c>
      <c r="B3297" t="str">
        <f>_xlfn.TEXTBEFORE(Table2[[#This Row],[Kamp]]," - ")</f>
        <v>Benløse IF</v>
      </c>
      <c r="C3297" t="str">
        <f>_xlfn.TEXTAFTER(Table2[[#This Row],[Kamp]],"- ")</f>
        <v>RungstedHørsholm</v>
      </c>
      <c r="D3297">
        <v>45266</v>
      </c>
      <c r="E3297">
        <v>76828</v>
      </c>
      <c r="F3297">
        <v>20232024</v>
      </c>
      <c r="G3297" t="s">
        <v>17</v>
      </c>
      <c r="H3297" t="s">
        <v>662</v>
      </c>
      <c r="I3297" t="s">
        <v>678</v>
      </c>
      <c r="J3297">
        <v>1</v>
      </c>
      <c r="K3297">
        <v>31141</v>
      </c>
      <c r="L3297">
        <v>1</v>
      </c>
      <c r="M3297" t="s">
        <v>630</v>
      </c>
      <c r="N3297" t="s">
        <v>634</v>
      </c>
      <c r="O3297" t="s">
        <v>634</v>
      </c>
      <c r="P3297" t="s">
        <v>634</v>
      </c>
      <c r="Q3297" t="s">
        <v>634</v>
      </c>
      <c r="R3297">
        <f>SUMIFS(Table2[number],Table2[Event],"Goal",Table2[H/U],"HOME",Table2[GameID],Table2[[#This Row],[GameID]],Table2[GameTime],"&lt;="&amp;Table2[[#This Row],[GameTime]])</f>
        <v>3</v>
      </c>
      <c r="S3297">
        <f>SUMIFS(Table2[number],Table2[Event],"Goal",Table2[H/U],"AWAY",Table2[GameID],Table2[[#This Row],[GameID]],Table2[GameTime],"&lt;="&amp;Table2[[#This Row],[GameTime]])</f>
        <v>0</v>
      </c>
      <c r="T3297" t="str">
        <f>IF(Table2[[#This Row],[Event]]="Goal",Table2[[#This Row],[Hscore]]&amp;"-"&amp;Table2[[#This Row],[Uscore]],"")</f>
        <v>3-0</v>
      </c>
      <c r="U3297">
        <v>826</v>
      </c>
      <c r="V3297" s="1">
        <f>Table2[[#This Row],[GameTime]]-(Table2[[#This Row],[period]]-1)*1200</f>
        <v>826</v>
      </c>
      <c r="W3297" s="1">
        <f>ROUNDDOWN(Table2[[#This Row],[Time]]/60,0)</f>
        <v>13</v>
      </c>
      <c r="X3297" s="1">
        <f>ROUNDDOWN((Table2[[#This Row],[Time]]/60-Table2[[#This Row],[Time2]])*60,0)</f>
        <v>46</v>
      </c>
      <c r="Y3297" s="1">
        <f>IF(Table2[[#This Row],[Time2]]&lt;10,0&amp;Table2[[#This Row],[Time2]],Table2[[#This Row],[Time2]])</f>
        <v>13</v>
      </c>
      <c r="Z3297" s="1">
        <f>IF(Table2[[#This Row],[Time3]]&lt;10,0&amp;Table2[[#This Row],[Time3]],Table2[[#This Row],[Time3]])</f>
        <v>46</v>
      </c>
      <c r="AA3297" s="2" t="str">
        <f>Table2[[#This Row],[Time4]]&amp;":"&amp;Table2[[#This Row],[Time5]]</f>
        <v>13:46</v>
      </c>
      <c r="AB3297" s="1" t="str" cm="1">
        <f t="array" ref="AB3297">IFERROR(IF(Table2[[#This Row],[code]]="","",_xlfn.IFS(AND(Table2[[#This Row],[code]]&lt;400,Table2[[#This Row],[code]]&lt;&gt;""),2,Table2[[#This Row],[code]]&gt;500,4)),"")</f>
        <v/>
      </c>
      <c r="AC3297" s="1" t="str">
        <f>IF(Table2[[#This Row],[Event]]="Penalty",Table2[[#This Row],[number]],IF(Table2[[#This Row],[Event]]="Time-Out",401,""))</f>
        <v/>
      </c>
      <c r="AD3297" s="1">
        <f>ROW(A3296)</f>
        <v>3296</v>
      </c>
      <c r="AE3297" s="1">
        <f>COUNTIFS(Table2[GameID],Table2[[#This Row],[GameID]],Table2[Column1],"&lt;="&amp;Table2[[#This Row],[Column1]])-1</f>
        <v>2</v>
      </c>
    </row>
    <row r="3298" spans="1:31" x14ac:dyDescent="0.45">
      <c r="A3298" t="s">
        <v>299</v>
      </c>
      <c r="B3298" t="str">
        <f>_xlfn.TEXTBEFORE(Table2[[#This Row],[Kamp]]," - ")</f>
        <v>Benløse IF</v>
      </c>
      <c r="C3298" t="str">
        <f>_xlfn.TEXTAFTER(Table2[[#This Row],[Kamp]],"- ")</f>
        <v>RungstedHørsholm</v>
      </c>
      <c r="D3298">
        <v>45266</v>
      </c>
      <c r="E3298">
        <v>76828</v>
      </c>
      <c r="F3298">
        <v>20232024</v>
      </c>
      <c r="G3298" t="s">
        <v>17</v>
      </c>
      <c r="H3298" t="s">
        <v>662</v>
      </c>
      <c r="I3298" t="s">
        <v>677</v>
      </c>
      <c r="J3298">
        <v>1</v>
      </c>
      <c r="K3298">
        <v>31141</v>
      </c>
      <c r="L3298">
        <v>208</v>
      </c>
      <c r="M3298" t="s">
        <v>631</v>
      </c>
      <c r="N3298" t="s">
        <v>402</v>
      </c>
      <c r="O3298" t="s">
        <v>634</v>
      </c>
      <c r="P3298">
        <v>87</v>
      </c>
      <c r="Q3298" t="s">
        <v>634</v>
      </c>
      <c r="R3298">
        <f>SUMIFS(Table2[number],Table2[Event],"Goal",Table2[H/U],"HOME",Table2[GameID],Table2[[#This Row],[GameID]],Table2[GameTime],"&lt;="&amp;Table2[[#This Row],[GameTime]])</f>
        <v>3</v>
      </c>
      <c r="S3298">
        <f>SUMIFS(Table2[number],Table2[Event],"Goal",Table2[H/U],"AWAY",Table2[GameID],Table2[[#This Row],[GameID]],Table2[GameTime],"&lt;="&amp;Table2[[#This Row],[GameTime]])</f>
        <v>0</v>
      </c>
      <c r="T3298" t="str">
        <f>IF(Table2[[#This Row],[Event]]="Goal",Table2[[#This Row],[Hscore]]&amp;"-"&amp;Table2[[#This Row],[Uscore]],"")</f>
        <v/>
      </c>
      <c r="U3298">
        <v>892</v>
      </c>
      <c r="V3298" s="1">
        <f>Table2[[#This Row],[GameTime]]-(Table2[[#This Row],[period]]-1)*1200</f>
        <v>892</v>
      </c>
      <c r="W3298" s="1">
        <f>ROUNDDOWN(Table2[[#This Row],[Time]]/60,0)</f>
        <v>14</v>
      </c>
      <c r="X3298" s="1">
        <f>ROUNDDOWN((Table2[[#This Row],[Time]]/60-Table2[[#This Row],[Time2]])*60,0)</f>
        <v>52</v>
      </c>
      <c r="Y3298" s="1">
        <f>IF(Table2[[#This Row],[Time2]]&lt;10,0&amp;Table2[[#This Row],[Time2]],Table2[[#This Row],[Time2]])</f>
        <v>14</v>
      </c>
      <c r="Z3298" s="1">
        <f>IF(Table2[[#This Row],[Time3]]&lt;10,0&amp;Table2[[#This Row],[Time3]],Table2[[#This Row],[Time3]])</f>
        <v>52</v>
      </c>
      <c r="AA3298" s="2" t="str">
        <f>Table2[[#This Row],[Time4]]&amp;":"&amp;Table2[[#This Row],[Time5]]</f>
        <v>14:52</v>
      </c>
      <c r="AB3298" s="1" cm="1">
        <f t="array" ref="AB3298">IFERROR(IF(Table2[[#This Row],[code]]="","",_xlfn.IFS(AND(Table2[[#This Row],[code]]&lt;400,Table2[[#This Row],[code]]&lt;&gt;""),2,Table2[[#This Row],[code]]&gt;500,4)),"")</f>
        <v>2</v>
      </c>
      <c r="AC3298" s="1">
        <f>IF(Table2[[#This Row],[Event]]="Penalty",Table2[[#This Row],[number]],IF(Table2[[#This Row],[Event]]="Time-Out",401,""))</f>
        <v>208</v>
      </c>
      <c r="AD3298" s="1">
        <f>ROW(A3297)</f>
        <v>3297</v>
      </c>
      <c r="AE3298" s="1">
        <f>COUNTIFS(Table2[GameID],Table2[[#This Row],[GameID]],Table2[Column1],"&lt;="&amp;Table2[[#This Row],[Column1]])-1</f>
        <v>3</v>
      </c>
    </row>
    <row r="3299" spans="1:31" x14ac:dyDescent="0.45">
      <c r="A3299" t="s">
        <v>299</v>
      </c>
      <c r="B3299" t="str">
        <f>_xlfn.TEXTBEFORE(Table2[[#This Row],[Kamp]]," - ")</f>
        <v>Benløse IF</v>
      </c>
      <c r="C3299" t="str">
        <f>_xlfn.TEXTAFTER(Table2[[#This Row],[Kamp]],"- ")</f>
        <v>RungstedHørsholm</v>
      </c>
      <c r="D3299">
        <v>45266</v>
      </c>
      <c r="E3299">
        <v>76828</v>
      </c>
      <c r="F3299">
        <v>20232024</v>
      </c>
      <c r="G3299" t="s">
        <v>17</v>
      </c>
      <c r="H3299" t="s">
        <v>662</v>
      </c>
      <c r="I3299" t="s">
        <v>677</v>
      </c>
      <c r="J3299">
        <v>2</v>
      </c>
      <c r="K3299">
        <v>31141</v>
      </c>
      <c r="L3299">
        <v>0</v>
      </c>
      <c r="M3299" t="s">
        <v>631</v>
      </c>
      <c r="N3299" t="s">
        <v>78</v>
      </c>
      <c r="O3299" t="s">
        <v>634</v>
      </c>
      <c r="P3299">
        <v>8</v>
      </c>
      <c r="Q3299" t="s">
        <v>634</v>
      </c>
      <c r="R3299">
        <f>SUMIFS(Table2[number],Table2[Event],"Goal",Table2[H/U],"HOME",Table2[GameID],Table2[[#This Row],[GameID]],Table2[GameTime],"&lt;="&amp;Table2[[#This Row],[GameTime]])</f>
        <v>3</v>
      </c>
      <c r="S3299">
        <f>SUMIFS(Table2[number],Table2[Event],"Goal",Table2[H/U],"AWAY",Table2[GameID],Table2[[#This Row],[GameID]],Table2[GameTime],"&lt;="&amp;Table2[[#This Row],[GameTime]])</f>
        <v>0</v>
      </c>
      <c r="T3299" t="str">
        <f>IF(Table2[[#This Row],[Event]]="Goal",Table2[[#This Row],[Hscore]]&amp;"-"&amp;Table2[[#This Row],[Uscore]],"")</f>
        <v/>
      </c>
      <c r="U3299">
        <v>1423</v>
      </c>
      <c r="V3299" s="1">
        <f>Table2[[#This Row],[GameTime]]-(Table2[[#This Row],[period]]-1)*1200</f>
        <v>223</v>
      </c>
      <c r="W3299" s="1">
        <f>ROUNDDOWN(Table2[[#This Row],[Time]]/60,0)</f>
        <v>3</v>
      </c>
      <c r="X3299" s="1">
        <f>ROUNDDOWN((Table2[[#This Row],[Time]]/60-Table2[[#This Row],[Time2]])*60,0)</f>
        <v>43</v>
      </c>
      <c r="Y3299" s="1" t="str">
        <f>IF(Table2[[#This Row],[Time2]]&lt;10,0&amp;Table2[[#This Row],[Time2]],Table2[[#This Row],[Time2]])</f>
        <v>03</v>
      </c>
      <c r="Z3299" s="1">
        <f>IF(Table2[[#This Row],[Time3]]&lt;10,0&amp;Table2[[#This Row],[Time3]],Table2[[#This Row],[Time3]])</f>
        <v>43</v>
      </c>
      <c r="AA3299" s="2" t="str">
        <f>Table2[[#This Row],[Time4]]&amp;":"&amp;Table2[[#This Row],[Time5]]</f>
        <v>03:43</v>
      </c>
      <c r="AB3299" s="1" cm="1">
        <f t="array" ref="AB3299">IFERROR(IF(Table2[[#This Row],[code]]="","",_xlfn.IFS(AND(Table2[[#This Row],[code]]&lt;400,Table2[[#This Row],[code]]&lt;&gt;""),2,Table2[[#This Row],[code]]&gt;500,4)),"")</f>
        <v>2</v>
      </c>
      <c r="AC3299" s="1">
        <f>IF(Table2[[#This Row],[Event]]="Penalty",Table2[[#This Row],[number]],IF(Table2[[#This Row],[Event]]="Time-Out",401,""))</f>
        <v>0</v>
      </c>
      <c r="AD3299" s="1">
        <f>ROW(A3298)</f>
        <v>3298</v>
      </c>
      <c r="AE3299" s="1">
        <f>COUNTIFS(Table2[GameID],Table2[[#This Row],[GameID]],Table2[Column1],"&lt;="&amp;Table2[[#This Row],[Column1]])-1</f>
        <v>4</v>
      </c>
    </row>
    <row r="3300" spans="1:31" x14ac:dyDescent="0.45">
      <c r="A3300" t="s">
        <v>299</v>
      </c>
      <c r="B3300" t="str">
        <f>_xlfn.TEXTBEFORE(Table2[[#This Row],[Kamp]]," - ")</f>
        <v>Benløse IF</v>
      </c>
      <c r="C3300" t="str">
        <f>_xlfn.TEXTAFTER(Table2[[#This Row],[Kamp]],"- ")</f>
        <v>RungstedHørsholm</v>
      </c>
      <c r="D3300">
        <v>45266</v>
      </c>
      <c r="E3300">
        <v>76828</v>
      </c>
      <c r="F3300">
        <v>20232024</v>
      </c>
      <c r="G3300" t="s">
        <v>17</v>
      </c>
      <c r="H3300" t="s">
        <v>658</v>
      </c>
      <c r="I3300" t="s">
        <v>678</v>
      </c>
      <c r="J3300">
        <v>2</v>
      </c>
      <c r="K3300">
        <v>31137</v>
      </c>
      <c r="L3300">
        <v>1</v>
      </c>
      <c r="M3300" t="s">
        <v>630</v>
      </c>
      <c r="N3300" t="s">
        <v>29</v>
      </c>
      <c r="O3300" t="s">
        <v>36</v>
      </c>
      <c r="P3300">
        <v>44</v>
      </c>
      <c r="Q3300">
        <v>87</v>
      </c>
      <c r="R3300">
        <f>SUMIFS(Table2[number],Table2[Event],"Goal",Table2[H/U],"HOME",Table2[GameID],Table2[[#This Row],[GameID]],Table2[GameTime],"&lt;="&amp;Table2[[#This Row],[GameTime]])</f>
        <v>4</v>
      </c>
      <c r="S3300">
        <f>SUMIFS(Table2[number],Table2[Event],"Goal",Table2[H/U],"AWAY",Table2[GameID],Table2[[#This Row],[GameID]],Table2[GameTime],"&lt;="&amp;Table2[[#This Row],[GameTime]])</f>
        <v>0</v>
      </c>
      <c r="T3300" t="str">
        <f>IF(Table2[[#This Row],[Event]]="Goal",Table2[[#This Row],[Hscore]]&amp;"-"&amp;Table2[[#This Row],[Uscore]],"")</f>
        <v>4-0</v>
      </c>
      <c r="U3300">
        <v>1706</v>
      </c>
      <c r="V3300" s="1">
        <f>Table2[[#This Row],[GameTime]]-(Table2[[#This Row],[period]]-1)*1200</f>
        <v>506</v>
      </c>
      <c r="W3300" s="1">
        <f>ROUNDDOWN(Table2[[#This Row],[Time]]/60,0)</f>
        <v>8</v>
      </c>
      <c r="X3300" s="1">
        <f>ROUNDDOWN((Table2[[#This Row],[Time]]/60-Table2[[#This Row],[Time2]])*60,0)</f>
        <v>26</v>
      </c>
      <c r="Y3300" s="1" t="str">
        <f>IF(Table2[[#This Row],[Time2]]&lt;10,0&amp;Table2[[#This Row],[Time2]],Table2[[#This Row],[Time2]])</f>
        <v>08</v>
      </c>
      <c r="Z3300" s="1">
        <f>IF(Table2[[#This Row],[Time3]]&lt;10,0&amp;Table2[[#This Row],[Time3]],Table2[[#This Row],[Time3]])</f>
        <v>26</v>
      </c>
      <c r="AA3300" s="2" t="str">
        <f>Table2[[#This Row],[Time4]]&amp;":"&amp;Table2[[#This Row],[Time5]]</f>
        <v>08:26</v>
      </c>
      <c r="AB3300" s="1" t="str" cm="1">
        <f t="array" ref="AB3300">IFERROR(IF(Table2[[#This Row],[code]]="","",_xlfn.IFS(AND(Table2[[#This Row],[code]]&lt;400,Table2[[#This Row],[code]]&lt;&gt;""),2,Table2[[#This Row],[code]]&gt;500,4)),"")</f>
        <v/>
      </c>
      <c r="AC3300" s="1" t="str">
        <f>IF(Table2[[#This Row],[Event]]="Penalty",Table2[[#This Row],[number]],IF(Table2[[#This Row],[Event]]="Time-Out",401,""))</f>
        <v/>
      </c>
      <c r="AD3300" s="1">
        <f>ROW(A3299)</f>
        <v>3299</v>
      </c>
      <c r="AE3300" s="1">
        <f>COUNTIFS(Table2[GameID],Table2[[#This Row],[GameID]],Table2[Column1],"&lt;="&amp;Table2[[#This Row],[Column1]])-1</f>
        <v>5</v>
      </c>
    </row>
    <row r="3301" spans="1:31" x14ac:dyDescent="0.45">
      <c r="A3301" t="s">
        <v>299</v>
      </c>
      <c r="B3301" t="str">
        <f>_xlfn.TEXTBEFORE(Table2[[#This Row],[Kamp]]," - ")</f>
        <v>Benløse IF</v>
      </c>
      <c r="C3301" t="str">
        <f>_xlfn.TEXTAFTER(Table2[[#This Row],[Kamp]],"- ")</f>
        <v>RungstedHørsholm</v>
      </c>
      <c r="D3301">
        <v>45266</v>
      </c>
      <c r="E3301">
        <v>76828</v>
      </c>
      <c r="F3301">
        <v>20232024</v>
      </c>
      <c r="G3301" t="s">
        <v>17</v>
      </c>
      <c r="H3301" t="s">
        <v>662</v>
      </c>
      <c r="I3301" t="s">
        <v>677</v>
      </c>
      <c r="J3301">
        <v>2</v>
      </c>
      <c r="K3301">
        <v>31141</v>
      </c>
      <c r="L3301">
        <v>1</v>
      </c>
      <c r="M3301" t="s">
        <v>630</v>
      </c>
      <c r="N3301" t="s">
        <v>78</v>
      </c>
      <c r="O3301" t="s">
        <v>87</v>
      </c>
      <c r="P3301">
        <v>8</v>
      </c>
      <c r="Q3301">
        <v>27</v>
      </c>
      <c r="R3301">
        <f>SUMIFS(Table2[number],Table2[Event],"Goal",Table2[H/U],"HOME",Table2[GameID],Table2[[#This Row],[GameID]],Table2[GameTime],"&lt;="&amp;Table2[[#This Row],[GameTime]])</f>
        <v>4</v>
      </c>
      <c r="S3301">
        <f>SUMIFS(Table2[number],Table2[Event],"Goal",Table2[H/U],"AWAY",Table2[GameID],Table2[[#This Row],[GameID]],Table2[GameTime],"&lt;="&amp;Table2[[#This Row],[GameTime]])</f>
        <v>1</v>
      </c>
      <c r="T3301" t="str">
        <f>IF(Table2[[#This Row],[Event]]="Goal",Table2[[#This Row],[Hscore]]&amp;"-"&amp;Table2[[#This Row],[Uscore]],"")</f>
        <v>4-1</v>
      </c>
      <c r="U3301">
        <v>1750</v>
      </c>
      <c r="V3301" s="1">
        <f>Table2[[#This Row],[GameTime]]-(Table2[[#This Row],[period]]-1)*1200</f>
        <v>550</v>
      </c>
      <c r="W3301" s="1">
        <f>ROUNDDOWN(Table2[[#This Row],[Time]]/60,0)</f>
        <v>9</v>
      </c>
      <c r="X3301" s="1">
        <f>ROUNDDOWN((Table2[[#This Row],[Time]]/60-Table2[[#This Row],[Time2]])*60,0)</f>
        <v>9</v>
      </c>
      <c r="Y3301" s="1" t="str">
        <f>IF(Table2[[#This Row],[Time2]]&lt;10,0&amp;Table2[[#This Row],[Time2]],Table2[[#This Row],[Time2]])</f>
        <v>09</v>
      </c>
      <c r="Z3301" s="1" t="str">
        <f>IF(Table2[[#This Row],[Time3]]&lt;10,0&amp;Table2[[#This Row],[Time3]],Table2[[#This Row],[Time3]])</f>
        <v>09</v>
      </c>
      <c r="AA3301" s="2" t="str">
        <f>Table2[[#This Row],[Time4]]&amp;":"&amp;Table2[[#This Row],[Time5]]</f>
        <v>09:09</v>
      </c>
      <c r="AB3301" s="1" t="str" cm="1">
        <f t="array" ref="AB3301">IFERROR(IF(Table2[[#This Row],[code]]="","",_xlfn.IFS(AND(Table2[[#This Row],[code]]&lt;400,Table2[[#This Row],[code]]&lt;&gt;""),2,Table2[[#This Row],[code]]&gt;500,4)),"")</f>
        <v/>
      </c>
      <c r="AC3301" s="1" t="str">
        <f>IF(Table2[[#This Row],[Event]]="Penalty",Table2[[#This Row],[number]],IF(Table2[[#This Row],[Event]]="Time-Out",401,""))</f>
        <v/>
      </c>
      <c r="AD3301" s="1">
        <f>ROW(A3300)</f>
        <v>3300</v>
      </c>
      <c r="AE3301" s="1">
        <f>COUNTIFS(Table2[GameID],Table2[[#This Row],[GameID]],Table2[Column1],"&lt;="&amp;Table2[[#This Row],[Column1]])-1</f>
        <v>6</v>
      </c>
    </row>
    <row r="3302" spans="1:31" x14ac:dyDescent="0.45">
      <c r="A3302" t="s">
        <v>299</v>
      </c>
      <c r="B3302" t="str">
        <f>_xlfn.TEXTBEFORE(Table2[[#This Row],[Kamp]]," - ")</f>
        <v>Benløse IF</v>
      </c>
      <c r="C3302" t="str">
        <f>_xlfn.TEXTAFTER(Table2[[#This Row],[Kamp]],"- ")</f>
        <v>RungstedHørsholm</v>
      </c>
      <c r="D3302">
        <v>45266</v>
      </c>
      <c r="E3302">
        <v>76828</v>
      </c>
      <c r="F3302">
        <v>20232024</v>
      </c>
      <c r="G3302" t="s">
        <v>17</v>
      </c>
      <c r="H3302" t="s">
        <v>658</v>
      </c>
      <c r="I3302" t="s">
        <v>678</v>
      </c>
      <c r="J3302">
        <v>2</v>
      </c>
      <c r="K3302">
        <v>31137</v>
      </c>
      <c r="L3302">
        <v>504</v>
      </c>
      <c r="M3302" t="s">
        <v>631</v>
      </c>
      <c r="N3302" t="s">
        <v>192</v>
      </c>
      <c r="O3302" t="s">
        <v>634</v>
      </c>
      <c r="P3302">
        <v>32</v>
      </c>
      <c r="Q3302" t="s">
        <v>634</v>
      </c>
      <c r="R3302">
        <f>SUMIFS(Table2[number],Table2[Event],"Goal",Table2[H/U],"HOME",Table2[GameID],Table2[[#This Row],[GameID]],Table2[GameTime],"&lt;="&amp;Table2[[#This Row],[GameTime]])</f>
        <v>4</v>
      </c>
      <c r="S3302">
        <f>SUMIFS(Table2[number],Table2[Event],"Goal",Table2[H/U],"AWAY",Table2[GameID],Table2[[#This Row],[GameID]],Table2[GameTime],"&lt;="&amp;Table2[[#This Row],[GameTime]])</f>
        <v>1</v>
      </c>
      <c r="T3302" t="str">
        <f>IF(Table2[[#This Row],[Event]]="Goal",Table2[[#This Row],[Hscore]]&amp;"-"&amp;Table2[[#This Row],[Uscore]],"")</f>
        <v/>
      </c>
      <c r="U3302">
        <v>2007</v>
      </c>
      <c r="V3302" s="1">
        <f>Table2[[#This Row],[GameTime]]-(Table2[[#This Row],[period]]-1)*1200</f>
        <v>807</v>
      </c>
      <c r="W3302" s="1">
        <f>ROUNDDOWN(Table2[[#This Row],[Time]]/60,0)</f>
        <v>13</v>
      </c>
      <c r="X3302" s="1">
        <f>ROUNDDOWN((Table2[[#This Row],[Time]]/60-Table2[[#This Row],[Time2]])*60,0)</f>
        <v>27</v>
      </c>
      <c r="Y3302" s="1">
        <f>IF(Table2[[#This Row],[Time2]]&lt;10,0&amp;Table2[[#This Row],[Time2]],Table2[[#This Row],[Time2]])</f>
        <v>13</v>
      </c>
      <c r="Z3302" s="1">
        <f>IF(Table2[[#This Row],[Time3]]&lt;10,0&amp;Table2[[#This Row],[Time3]],Table2[[#This Row],[Time3]])</f>
        <v>27</v>
      </c>
      <c r="AA3302" s="2" t="str">
        <f>Table2[[#This Row],[Time4]]&amp;":"&amp;Table2[[#This Row],[Time5]]</f>
        <v>13:27</v>
      </c>
      <c r="AB3302" s="1" cm="1">
        <f t="array" ref="AB3302">IFERROR(IF(Table2[[#This Row],[code]]="","",_xlfn.IFS(AND(Table2[[#This Row],[code]]&lt;400,Table2[[#This Row],[code]]&lt;&gt;""),2,Table2[[#This Row],[code]]&gt;500,4)),"")</f>
        <v>4</v>
      </c>
      <c r="AC3302" s="1">
        <f>IF(Table2[[#This Row],[Event]]="Penalty",Table2[[#This Row],[number]],IF(Table2[[#This Row],[Event]]="Time-Out",401,""))</f>
        <v>504</v>
      </c>
      <c r="AD3302" s="1">
        <f>ROW(A3301)</f>
        <v>3301</v>
      </c>
      <c r="AE3302" s="1">
        <f>COUNTIFS(Table2[GameID],Table2[[#This Row],[GameID]],Table2[Column1],"&lt;="&amp;Table2[[#This Row],[Column1]])-1</f>
        <v>7</v>
      </c>
    </row>
    <row r="3303" spans="1:31" x14ac:dyDescent="0.45">
      <c r="A3303" t="s">
        <v>299</v>
      </c>
      <c r="B3303" t="str">
        <f>_xlfn.TEXTBEFORE(Table2[[#This Row],[Kamp]]," - ")</f>
        <v>Benløse IF</v>
      </c>
      <c r="C3303" t="str">
        <f>_xlfn.TEXTAFTER(Table2[[#This Row],[Kamp]],"- ")</f>
        <v>RungstedHørsholm</v>
      </c>
      <c r="D3303">
        <v>45266</v>
      </c>
      <c r="E3303">
        <v>76828</v>
      </c>
      <c r="F3303">
        <v>20232024</v>
      </c>
      <c r="G3303" t="s">
        <v>17</v>
      </c>
      <c r="H3303" t="s">
        <v>658</v>
      </c>
      <c r="I3303" t="s">
        <v>678</v>
      </c>
      <c r="J3303">
        <v>3</v>
      </c>
      <c r="K3303">
        <v>31137</v>
      </c>
      <c r="L3303">
        <v>1</v>
      </c>
      <c r="M3303" t="s">
        <v>630</v>
      </c>
      <c r="N3303" t="s">
        <v>468</v>
      </c>
      <c r="O3303" t="s">
        <v>634</v>
      </c>
      <c r="P3303">
        <v>36</v>
      </c>
      <c r="Q3303" t="s">
        <v>634</v>
      </c>
      <c r="R3303">
        <f>SUMIFS(Table2[number],Table2[Event],"Goal",Table2[H/U],"HOME",Table2[GameID],Table2[[#This Row],[GameID]],Table2[GameTime],"&lt;="&amp;Table2[[#This Row],[GameTime]])</f>
        <v>5</v>
      </c>
      <c r="S3303">
        <f>SUMIFS(Table2[number],Table2[Event],"Goal",Table2[H/U],"AWAY",Table2[GameID],Table2[[#This Row],[GameID]],Table2[GameTime],"&lt;="&amp;Table2[[#This Row],[GameTime]])</f>
        <v>1</v>
      </c>
      <c r="T3303" t="str">
        <f>IF(Table2[[#This Row],[Event]]="Goal",Table2[[#This Row],[Hscore]]&amp;"-"&amp;Table2[[#This Row],[Uscore]],"")</f>
        <v>5-1</v>
      </c>
      <c r="U3303">
        <v>2459</v>
      </c>
      <c r="V3303" s="1">
        <f>Table2[[#This Row],[GameTime]]-(Table2[[#This Row],[period]]-1)*1200</f>
        <v>59</v>
      </c>
      <c r="W3303" s="1">
        <f>ROUNDDOWN(Table2[[#This Row],[Time]]/60,0)</f>
        <v>0</v>
      </c>
      <c r="X3303" s="1">
        <f>ROUNDDOWN((Table2[[#This Row],[Time]]/60-Table2[[#This Row],[Time2]])*60,0)</f>
        <v>59</v>
      </c>
      <c r="Y3303" s="1" t="str">
        <f>IF(Table2[[#This Row],[Time2]]&lt;10,0&amp;Table2[[#This Row],[Time2]],Table2[[#This Row],[Time2]])</f>
        <v>00</v>
      </c>
      <c r="Z3303" s="1">
        <f>IF(Table2[[#This Row],[Time3]]&lt;10,0&amp;Table2[[#This Row],[Time3]],Table2[[#This Row],[Time3]])</f>
        <v>59</v>
      </c>
      <c r="AA3303" s="2" t="str">
        <f>Table2[[#This Row],[Time4]]&amp;":"&amp;Table2[[#This Row],[Time5]]</f>
        <v>00:59</v>
      </c>
      <c r="AB3303" s="1" t="str" cm="1">
        <f t="array" ref="AB3303">IFERROR(IF(Table2[[#This Row],[code]]="","",_xlfn.IFS(AND(Table2[[#This Row],[code]]&lt;400,Table2[[#This Row],[code]]&lt;&gt;""),2,Table2[[#This Row],[code]]&gt;500,4)),"")</f>
        <v/>
      </c>
      <c r="AC3303" s="1" t="str">
        <f>IF(Table2[[#This Row],[Event]]="Penalty",Table2[[#This Row],[number]],IF(Table2[[#This Row],[Event]]="Time-Out",401,""))</f>
        <v/>
      </c>
      <c r="AD3303" s="1">
        <f>ROW(A3302)</f>
        <v>3302</v>
      </c>
      <c r="AE3303" s="1">
        <f>COUNTIFS(Table2[GameID],Table2[[#This Row],[GameID]],Table2[Column1],"&lt;="&amp;Table2[[#This Row],[Column1]])-1</f>
        <v>8</v>
      </c>
    </row>
    <row r="3304" spans="1:31" x14ac:dyDescent="0.45">
      <c r="A3304" t="s">
        <v>299</v>
      </c>
      <c r="B3304" t="str">
        <f>_xlfn.TEXTBEFORE(Table2[[#This Row],[Kamp]]," - ")</f>
        <v>Benløse IF</v>
      </c>
      <c r="C3304" t="str">
        <f>_xlfn.TEXTAFTER(Table2[[#This Row],[Kamp]],"- ")</f>
        <v>RungstedHørsholm</v>
      </c>
      <c r="D3304">
        <v>45266</v>
      </c>
      <c r="E3304">
        <v>76828</v>
      </c>
      <c r="F3304">
        <v>20232024</v>
      </c>
      <c r="G3304" t="s">
        <v>17</v>
      </c>
      <c r="H3304" t="s">
        <v>662</v>
      </c>
      <c r="I3304" t="s">
        <v>677</v>
      </c>
      <c r="J3304">
        <v>3</v>
      </c>
      <c r="K3304">
        <v>31141</v>
      </c>
      <c r="L3304">
        <v>220</v>
      </c>
      <c r="M3304" t="s">
        <v>631</v>
      </c>
      <c r="N3304" t="s">
        <v>487</v>
      </c>
      <c r="O3304" t="s">
        <v>634</v>
      </c>
      <c r="P3304">
        <v>10</v>
      </c>
      <c r="Q3304" t="s">
        <v>634</v>
      </c>
      <c r="R3304">
        <f>SUMIFS(Table2[number],Table2[Event],"Goal",Table2[H/U],"HOME",Table2[GameID],Table2[[#This Row],[GameID]],Table2[GameTime],"&lt;="&amp;Table2[[#This Row],[GameTime]])</f>
        <v>5</v>
      </c>
      <c r="S3304">
        <f>SUMIFS(Table2[number],Table2[Event],"Goal",Table2[H/U],"AWAY",Table2[GameID],Table2[[#This Row],[GameID]],Table2[GameTime],"&lt;="&amp;Table2[[#This Row],[GameTime]])</f>
        <v>1</v>
      </c>
      <c r="T3304" t="str">
        <f>IF(Table2[[#This Row],[Event]]="Goal",Table2[[#This Row],[Hscore]]&amp;"-"&amp;Table2[[#This Row],[Uscore]],"")</f>
        <v/>
      </c>
      <c r="U3304">
        <v>2526</v>
      </c>
      <c r="V3304" s="1">
        <f>Table2[[#This Row],[GameTime]]-(Table2[[#This Row],[period]]-1)*1200</f>
        <v>126</v>
      </c>
      <c r="W3304" s="1">
        <f>ROUNDDOWN(Table2[[#This Row],[Time]]/60,0)</f>
        <v>2</v>
      </c>
      <c r="X3304" s="1">
        <f>ROUNDDOWN((Table2[[#This Row],[Time]]/60-Table2[[#This Row],[Time2]])*60,0)</f>
        <v>6</v>
      </c>
      <c r="Y3304" s="1" t="str">
        <f>IF(Table2[[#This Row],[Time2]]&lt;10,0&amp;Table2[[#This Row],[Time2]],Table2[[#This Row],[Time2]])</f>
        <v>02</v>
      </c>
      <c r="Z3304" s="1" t="str">
        <f>IF(Table2[[#This Row],[Time3]]&lt;10,0&amp;Table2[[#This Row],[Time3]],Table2[[#This Row],[Time3]])</f>
        <v>06</v>
      </c>
      <c r="AA3304" s="2" t="str">
        <f>Table2[[#This Row],[Time4]]&amp;":"&amp;Table2[[#This Row],[Time5]]</f>
        <v>02:06</v>
      </c>
      <c r="AB3304" s="1" cm="1">
        <f t="array" ref="AB3304">IFERROR(IF(Table2[[#This Row],[code]]="","",_xlfn.IFS(AND(Table2[[#This Row],[code]]&lt;400,Table2[[#This Row],[code]]&lt;&gt;""),2,Table2[[#This Row],[code]]&gt;500,4)),"")</f>
        <v>2</v>
      </c>
      <c r="AC3304" s="1">
        <f>IF(Table2[[#This Row],[Event]]="Penalty",Table2[[#This Row],[number]],IF(Table2[[#This Row],[Event]]="Time-Out",401,""))</f>
        <v>220</v>
      </c>
      <c r="AD3304" s="1">
        <f>ROW(A3303)</f>
        <v>3303</v>
      </c>
      <c r="AE3304" s="1">
        <f>COUNTIFS(Table2[GameID],Table2[[#This Row],[GameID]],Table2[Column1],"&lt;="&amp;Table2[[#This Row],[Column1]])-1</f>
        <v>9</v>
      </c>
    </row>
    <row r="3305" spans="1:31" x14ac:dyDescent="0.45">
      <c r="A3305" t="s">
        <v>299</v>
      </c>
      <c r="B3305" t="str">
        <f>_xlfn.TEXTBEFORE(Table2[[#This Row],[Kamp]]," - ")</f>
        <v>Benløse IF</v>
      </c>
      <c r="C3305" t="str">
        <f>_xlfn.TEXTAFTER(Table2[[#This Row],[Kamp]],"- ")</f>
        <v>RungstedHørsholm</v>
      </c>
      <c r="D3305">
        <v>45266</v>
      </c>
      <c r="E3305">
        <v>76828</v>
      </c>
      <c r="F3305">
        <v>20232024</v>
      </c>
      <c r="G3305" t="s">
        <v>17</v>
      </c>
      <c r="H3305" t="s">
        <v>658</v>
      </c>
      <c r="I3305" t="s">
        <v>678</v>
      </c>
      <c r="J3305">
        <v>3</v>
      </c>
      <c r="K3305">
        <v>31137</v>
      </c>
      <c r="L3305">
        <v>220</v>
      </c>
      <c r="M3305" t="s">
        <v>631</v>
      </c>
      <c r="N3305" t="s">
        <v>24</v>
      </c>
      <c r="O3305" t="s">
        <v>634</v>
      </c>
      <c r="P3305">
        <v>12</v>
      </c>
      <c r="Q3305" t="s">
        <v>634</v>
      </c>
      <c r="R3305">
        <f>SUMIFS(Table2[number],Table2[Event],"Goal",Table2[H/U],"HOME",Table2[GameID],Table2[[#This Row],[GameID]],Table2[GameTime],"&lt;="&amp;Table2[[#This Row],[GameTime]])</f>
        <v>5</v>
      </c>
      <c r="S3305">
        <f>SUMIFS(Table2[number],Table2[Event],"Goal",Table2[H/U],"AWAY",Table2[GameID],Table2[[#This Row],[GameID]],Table2[GameTime],"&lt;="&amp;Table2[[#This Row],[GameTime]])</f>
        <v>1</v>
      </c>
      <c r="T3305" t="str">
        <f>IF(Table2[[#This Row],[Event]]="Goal",Table2[[#This Row],[Hscore]]&amp;"-"&amp;Table2[[#This Row],[Uscore]],"")</f>
        <v/>
      </c>
      <c r="U3305">
        <v>2526</v>
      </c>
      <c r="V3305" s="1">
        <f>Table2[[#This Row],[GameTime]]-(Table2[[#This Row],[period]]-1)*1200</f>
        <v>126</v>
      </c>
      <c r="W3305" s="1">
        <f>ROUNDDOWN(Table2[[#This Row],[Time]]/60,0)</f>
        <v>2</v>
      </c>
      <c r="X3305" s="1">
        <f>ROUNDDOWN((Table2[[#This Row],[Time]]/60-Table2[[#This Row],[Time2]])*60,0)</f>
        <v>6</v>
      </c>
      <c r="Y3305" s="1" t="str">
        <f>IF(Table2[[#This Row],[Time2]]&lt;10,0&amp;Table2[[#This Row],[Time2]],Table2[[#This Row],[Time2]])</f>
        <v>02</v>
      </c>
      <c r="Z3305" s="1" t="str">
        <f>IF(Table2[[#This Row],[Time3]]&lt;10,0&amp;Table2[[#This Row],[Time3]],Table2[[#This Row],[Time3]])</f>
        <v>06</v>
      </c>
      <c r="AA3305" s="2" t="str">
        <f>Table2[[#This Row],[Time4]]&amp;":"&amp;Table2[[#This Row],[Time5]]</f>
        <v>02:06</v>
      </c>
      <c r="AB3305" s="1" cm="1">
        <f t="array" ref="AB3305">IFERROR(IF(Table2[[#This Row],[code]]="","",_xlfn.IFS(AND(Table2[[#This Row],[code]]&lt;400,Table2[[#This Row],[code]]&lt;&gt;""),2,Table2[[#This Row],[code]]&gt;500,4)),"")</f>
        <v>2</v>
      </c>
      <c r="AC3305" s="1">
        <f>IF(Table2[[#This Row],[Event]]="Penalty",Table2[[#This Row],[number]],IF(Table2[[#This Row],[Event]]="Time-Out",401,""))</f>
        <v>220</v>
      </c>
      <c r="AD3305" s="1">
        <f>ROW(A3304)</f>
        <v>3304</v>
      </c>
      <c r="AE3305" s="1">
        <f>COUNTIFS(Table2[GameID],Table2[[#This Row],[GameID]],Table2[Column1],"&lt;="&amp;Table2[[#This Row],[Column1]])-1</f>
        <v>10</v>
      </c>
    </row>
    <row r="3306" spans="1:31" x14ac:dyDescent="0.45">
      <c r="A3306" t="s">
        <v>299</v>
      </c>
      <c r="B3306" t="str">
        <f>_xlfn.TEXTBEFORE(Table2[[#This Row],[Kamp]]," - ")</f>
        <v>Benløse IF</v>
      </c>
      <c r="C3306" t="str">
        <f>_xlfn.TEXTAFTER(Table2[[#This Row],[Kamp]],"- ")</f>
        <v>RungstedHørsholm</v>
      </c>
      <c r="D3306">
        <v>45266</v>
      </c>
      <c r="E3306">
        <v>76828</v>
      </c>
      <c r="F3306">
        <v>20232024</v>
      </c>
      <c r="G3306" t="s">
        <v>17</v>
      </c>
      <c r="H3306" t="s">
        <v>662</v>
      </c>
      <c r="I3306" t="s">
        <v>677</v>
      </c>
      <c r="J3306">
        <v>3</v>
      </c>
      <c r="K3306">
        <v>31141</v>
      </c>
      <c r="L3306">
        <v>212</v>
      </c>
      <c r="M3306" t="s">
        <v>631</v>
      </c>
      <c r="N3306" t="s">
        <v>87</v>
      </c>
      <c r="O3306" t="s">
        <v>634</v>
      </c>
      <c r="P3306">
        <v>27</v>
      </c>
      <c r="Q3306" t="s">
        <v>634</v>
      </c>
      <c r="R3306">
        <f>SUMIFS(Table2[number],Table2[Event],"Goal",Table2[H/U],"HOME",Table2[GameID],Table2[[#This Row],[GameID]],Table2[GameTime],"&lt;="&amp;Table2[[#This Row],[GameTime]])</f>
        <v>5</v>
      </c>
      <c r="S3306">
        <f>SUMIFS(Table2[number],Table2[Event],"Goal",Table2[H/U],"AWAY",Table2[GameID],Table2[[#This Row],[GameID]],Table2[GameTime],"&lt;="&amp;Table2[[#This Row],[GameTime]])</f>
        <v>1</v>
      </c>
      <c r="T3306" t="str">
        <f>IF(Table2[[#This Row],[Event]]="Goal",Table2[[#This Row],[Hscore]]&amp;"-"&amp;Table2[[#This Row],[Uscore]],"")</f>
        <v/>
      </c>
      <c r="U3306">
        <v>2636</v>
      </c>
      <c r="V3306" s="1">
        <f>Table2[[#This Row],[GameTime]]-(Table2[[#This Row],[period]]-1)*1200</f>
        <v>236</v>
      </c>
      <c r="W3306" s="1">
        <f>ROUNDDOWN(Table2[[#This Row],[Time]]/60,0)</f>
        <v>3</v>
      </c>
      <c r="X3306" s="1">
        <f>ROUNDDOWN((Table2[[#This Row],[Time]]/60-Table2[[#This Row],[Time2]])*60,0)</f>
        <v>56</v>
      </c>
      <c r="Y3306" s="1" t="str">
        <f>IF(Table2[[#This Row],[Time2]]&lt;10,0&amp;Table2[[#This Row],[Time2]],Table2[[#This Row],[Time2]])</f>
        <v>03</v>
      </c>
      <c r="Z3306" s="1">
        <f>IF(Table2[[#This Row],[Time3]]&lt;10,0&amp;Table2[[#This Row],[Time3]],Table2[[#This Row],[Time3]])</f>
        <v>56</v>
      </c>
      <c r="AA3306" s="2" t="str">
        <f>Table2[[#This Row],[Time4]]&amp;":"&amp;Table2[[#This Row],[Time5]]</f>
        <v>03:56</v>
      </c>
      <c r="AB3306" s="1" cm="1">
        <f t="array" ref="AB3306">IFERROR(IF(Table2[[#This Row],[code]]="","",_xlfn.IFS(AND(Table2[[#This Row],[code]]&lt;400,Table2[[#This Row],[code]]&lt;&gt;""),2,Table2[[#This Row],[code]]&gt;500,4)),"")</f>
        <v>2</v>
      </c>
      <c r="AC3306" s="1">
        <f>IF(Table2[[#This Row],[Event]]="Penalty",Table2[[#This Row],[number]],IF(Table2[[#This Row],[Event]]="Time-Out",401,""))</f>
        <v>212</v>
      </c>
      <c r="AD3306" s="1">
        <f>ROW(A3305)</f>
        <v>3305</v>
      </c>
      <c r="AE3306" s="1">
        <f>COUNTIFS(Table2[GameID],Table2[[#This Row],[GameID]],Table2[Column1],"&lt;="&amp;Table2[[#This Row],[Column1]])-1</f>
        <v>11</v>
      </c>
    </row>
    <row r="3307" spans="1:31" x14ac:dyDescent="0.45">
      <c r="A3307" t="s">
        <v>299</v>
      </c>
      <c r="B3307" t="str">
        <f>_xlfn.TEXTBEFORE(Table2[[#This Row],[Kamp]]," - ")</f>
        <v>Benløse IF</v>
      </c>
      <c r="C3307" t="str">
        <f>_xlfn.TEXTAFTER(Table2[[#This Row],[Kamp]],"- ")</f>
        <v>RungstedHørsholm</v>
      </c>
      <c r="D3307">
        <v>45266</v>
      </c>
      <c r="E3307">
        <v>76828</v>
      </c>
      <c r="F3307">
        <v>20232024</v>
      </c>
      <c r="G3307" t="s">
        <v>17</v>
      </c>
      <c r="H3307" t="s">
        <v>658</v>
      </c>
      <c r="I3307" t="s">
        <v>678</v>
      </c>
      <c r="J3307">
        <v>3</v>
      </c>
      <c r="K3307">
        <v>31137</v>
      </c>
      <c r="L3307">
        <v>1</v>
      </c>
      <c r="M3307" t="s">
        <v>630</v>
      </c>
      <c r="N3307" t="s">
        <v>192</v>
      </c>
      <c r="O3307" t="s">
        <v>468</v>
      </c>
      <c r="P3307">
        <v>32</v>
      </c>
      <c r="Q3307">
        <v>36</v>
      </c>
      <c r="R3307">
        <f>SUMIFS(Table2[number],Table2[Event],"Goal",Table2[H/U],"HOME",Table2[GameID],Table2[[#This Row],[GameID]],Table2[GameTime],"&lt;="&amp;Table2[[#This Row],[GameTime]])</f>
        <v>6</v>
      </c>
      <c r="S3307">
        <f>SUMIFS(Table2[number],Table2[Event],"Goal",Table2[H/U],"AWAY",Table2[GameID],Table2[[#This Row],[GameID]],Table2[GameTime],"&lt;="&amp;Table2[[#This Row],[GameTime]])</f>
        <v>1</v>
      </c>
      <c r="T3307" t="str">
        <f>IF(Table2[[#This Row],[Event]]="Goal",Table2[[#This Row],[Hscore]]&amp;"-"&amp;Table2[[#This Row],[Uscore]],"")</f>
        <v>6-1</v>
      </c>
      <c r="U3307">
        <v>2736</v>
      </c>
      <c r="V3307" s="1">
        <f>Table2[[#This Row],[GameTime]]-(Table2[[#This Row],[period]]-1)*1200</f>
        <v>336</v>
      </c>
      <c r="W3307" s="1">
        <f>ROUNDDOWN(Table2[[#This Row],[Time]]/60,0)</f>
        <v>5</v>
      </c>
      <c r="X3307" s="1">
        <f>ROUNDDOWN((Table2[[#This Row],[Time]]/60-Table2[[#This Row],[Time2]])*60,0)</f>
        <v>36</v>
      </c>
      <c r="Y3307" s="1" t="str">
        <f>IF(Table2[[#This Row],[Time2]]&lt;10,0&amp;Table2[[#This Row],[Time2]],Table2[[#This Row],[Time2]])</f>
        <v>05</v>
      </c>
      <c r="Z3307" s="1">
        <f>IF(Table2[[#This Row],[Time3]]&lt;10,0&amp;Table2[[#This Row],[Time3]],Table2[[#This Row],[Time3]])</f>
        <v>36</v>
      </c>
      <c r="AA3307" s="2" t="str">
        <f>Table2[[#This Row],[Time4]]&amp;":"&amp;Table2[[#This Row],[Time5]]</f>
        <v>05:36</v>
      </c>
      <c r="AB3307" s="1" t="str" cm="1">
        <f t="array" ref="AB3307">IFERROR(IF(Table2[[#This Row],[code]]="","",_xlfn.IFS(AND(Table2[[#This Row],[code]]&lt;400,Table2[[#This Row],[code]]&lt;&gt;""),2,Table2[[#This Row],[code]]&gt;500,4)),"")</f>
        <v/>
      </c>
      <c r="AC3307" s="1" t="str">
        <f>IF(Table2[[#This Row],[Event]]="Penalty",Table2[[#This Row],[number]],IF(Table2[[#This Row],[Event]]="Time-Out",401,""))</f>
        <v/>
      </c>
      <c r="AD3307" s="1">
        <f>ROW(A3306)</f>
        <v>3306</v>
      </c>
      <c r="AE3307" s="1">
        <f>COUNTIFS(Table2[GameID],Table2[[#This Row],[GameID]],Table2[Column1],"&lt;="&amp;Table2[[#This Row],[Column1]])-1</f>
        <v>12</v>
      </c>
    </row>
    <row r="3308" spans="1:31" x14ac:dyDescent="0.45">
      <c r="A3308" t="s">
        <v>299</v>
      </c>
      <c r="B3308" t="str">
        <f>_xlfn.TEXTBEFORE(Table2[[#This Row],[Kamp]]," - ")</f>
        <v>Benløse IF</v>
      </c>
      <c r="C3308" t="str">
        <f>_xlfn.TEXTAFTER(Table2[[#This Row],[Kamp]],"- ")</f>
        <v>RungstedHørsholm</v>
      </c>
      <c r="D3308">
        <v>45266</v>
      </c>
      <c r="E3308">
        <v>76828</v>
      </c>
      <c r="F3308">
        <v>20232024</v>
      </c>
      <c r="G3308" t="s">
        <v>17</v>
      </c>
      <c r="H3308" t="s">
        <v>662</v>
      </c>
      <c r="I3308" t="s">
        <v>677</v>
      </c>
      <c r="J3308">
        <v>3</v>
      </c>
      <c r="K3308">
        <v>31141</v>
      </c>
      <c r="L3308">
        <v>220</v>
      </c>
      <c r="M3308" t="s">
        <v>631</v>
      </c>
      <c r="N3308" t="s">
        <v>81</v>
      </c>
      <c r="O3308" t="s">
        <v>634</v>
      </c>
      <c r="P3308">
        <v>13</v>
      </c>
      <c r="Q3308" t="s">
        <v>634</v>
      </c>
      <c r="R3308">
        <f>SUMIFS(Table2[number],Table2[Event],"Goal",Table2[H/U],"HOME",Table2[GameID],Table2[[#This Row],[GameID]],Table2[GameTime],"&lt;="&amp;Table2[[#This Row],[GameTime]])</f>
        <v>6</v>
      </c>
      <c r="S3308">
        <f>SUMIFS(Table2[number],Table2[Event],"Goal",Table2[H/U],"AWAY",Table2[GameID],Table2[[#This Row],[GameID]],Table2[GameTime],"&lt;="&amp;Table2[[#This Row],[GameTime]])</f>
        <v>1</v>
      </c>
      <c r="T3308" t="str">
        <f>IF(Table2[[#This Row],[Event]]="Goal",Table2[[#This Row],[Hscore]]&amp;"-"&amp;Table2[[#This Row],[Uscore]],"")</f>
        <v/>
      </c>
      <c r="U3308">
        <v>3112</v>
      </c>
      <c r="V3308" s="1">
        <f>Table2[[#This Row],[GameTime]]-(Table2[[#This Row],[period]]-1)*1200</f>
        <v>712</v>
      </c>
      <c r="W3308" s="1">
        <f>ROUNDDOWN(Table2[[#This Row],[Time]]/60,0)</f>
        <v>11</v>
      </c>
      <c r="X3308" s="1">
        <f>ROUNDDOWN((Table2[[#This Row],[Time]]/60-Table2[[#This Row],[Time2]])*60,0)</f>
        <v>52</v>
      </c>
      <c r="Y3308" s="1">
        <f>IF(Table2[[#This Row],[Time2]]&lt;10,0&amp;Table2[[#This Row],[Time2]],Table2[[#This Row],[Time2]])</f>
        <v>11</v>
      </c>
      <c r="Z3308" s="1">
        <f>IF(Table2[[#This Row],[Time3]]&lt;10,0&amp;Table2[[#This Row],[Time3]],Table2[[#This Row],[Time3]])</f>
        <v>52</v>
      </c>
      <c r="AA3308" s="2" t="str">
        <f>Table2[[#This Row],[Time4]]&amp;":"&amp;Table2[[#This Row],[Time5]]</f>
        <v>11:52</v>
      </c>
      <c r="AB3308" s="1" cm="1">
        <f t="array" ref="AB3308">IFERROR(IF(Table2[[#This Row],[code]]="","",_xlfn.IFS(AND(Table2[[#This Row],[code]]&lt;400,Table2[[#This Row],[code]]&lt;&gt;""),2,Table2[[#This Row],[code]]&gt;500,4)),"")</f>
        <v>2</v>
      </c>
      <c r="AC3308" s="1">
        <f>IF(Table2[[#This Row],[Event]]="Penalty",Table2[[#This Row],[number]],IF(Table2[[#This Row],[Event]]="Time-Out",401,""))</f>
        <v>220</v>
      </c>
      <c r="AD3308" s="1">
        <f>ROW(A3307)</f>
        <v>3307</v>
      </c>
      <c r="AE3308" s="1">
        <f>COUNTIFS(Table2[GameID],Table2[[#This Row],[GameID]],Table2[Column1],"&lt;="&amp;Table2[[#This Row],[Column1]])-1</f>
        <v>13</v>
      </c>
    </row>
    <row r="3309" spans="1:31" x14ac:dyDescent="0.45">
      <c r="A3309" t="s">
        <v>299</v>
      </c>
      <c r="B3309" t="str">
        <f>_xlfn.TEXTBEFORE(Table2[[#This Row],[Kamp]]," - ")</f>
        <v>Benløse IF</v>
      </c>
      <c r="C3309" t="str">
        <f>_xlfn.TEXTAFTER(Table2[[#This Row],[Kamp]],"- ")</f>
        <v>RungstedHørsholm</v>
      </c>
      <c r="D3309">
        <v>45266</v>
      </c>
      <c r="E3309">
        <v>76828</v>
      </c>
      <c r="F3309">
        <v>20232024</v>
      </c>
      <c r="G3309" t="s">
        <v>17</v>
      </c>
      <c r="H3309" t="s">
        <v>658</v>
      </c>
      <c r="I3309" t="s">
        <v>678</v>
      </c>
      <c r="J3309">
        <v>3</v>
      </c>
      <c r="K3309">
        <v>31137</v>
      </c>
      <c r="L3309">
        <v>1</v>
      </c>
      <c r="M3309" t="s">
        <v>630</v>
      </c>
      <c r="N3309" t="s">
        <v>442</v>
      </c>
      <c r="O3309" t="s">
        <v>574</v>
      </c>
      <c r="P3309">
        <v>17</v>
      </c>
      <c r="Q3309">
        <v>7</v>
      </c>
      <c r="R3309">
        <f>SUMIFS(Table2[number],Table2[Event],"Goal",Table2[H/U],"HOME",Table2[GameID],Table2[[#This Row],[GameID]],Table2[GameTime],"&lt;="&amp;Table2[[#This Row],[GameTime]])</f>
        <v>7</v>
      </c>
      <c r="S3309">
        <f>SUMIFS(Table2[number],Table2[Event],"Goal",Table2[H/U],"AWAY",Table2[GameID],Table2[[#This Row],[GameID]],Table2[GameTime],"&lt;="&amp;Table2[[#This Row],[GameTime]])</f>
        <v>1</v>
      </c>
      <c r="T3309" t="str">
        <f>IF(Table2[[#This Row],[Event]]="Goal",Table2[[#This Row],[Hscore]]&amp;"-"&amp;Table2[[#This Row],[Uscore]],"")</f>
        <v>7-1</v>
      </c>
      <c r="U3309">
        <v>3299</v>
      </c>
      <c r="V3309" s="1">
        <f>Table2[[#This Row],[GameTime]]-(Table2[[#This Row],[period]]-1)*1200</f>
        <v>899</v>
      </c>
      <c r="W3309" s="1">
        <f>ROUNDDOWN(Table2[[#This Row],[Time]]/60,0)</f>
        <v>14</v>
      </c>
      <c r="X3309" s="1">
        <f>ROUNDDOWN((Table2[[#This Row],[Time]]/60-Table2[[#This Row],[Time2]])*60,0)</f>
        <v>59</v>
      </c>
      <c r="Y3309" s="1">
        <f>IF(Table2[[#This Row],[Time2]]&lt;10,0&amp;Table2[[#This Row],[Time2]],Table2[[#This Row],[Time2]])</f>
        <v>14</v>
      </c>
      <c r="Z3309" s="1">
        <f>IF(Table2[[#This Row],[Time3]]&lt;10,0&amp;Table2[[#This Row],[Time3]],Table2[[#This Row],[Time3]])</f>
        <v>59</v>
      </c>
      <c r="AA3309" s="2" t="str">
        <f>Table2[[#This Row],[Time4]]&amp;":"&amp;Table2[[#This Row],[Time5]]</f>
        <v>14:59</v>
      </c>
      <c r="AB3309" s="1" t="str" cm="1">
        <f t="array" ref="AB3309">IFERROR(IF(Table2[[#This Row],[code]]="","",_xlfn.IFS(AND(Table2[[#This Row],[code]]&lt;400,Table2[[#This Row],[code]]&lt;&gt;""),2,Table2[[#This Row],[code]]&gt;500,4)),"")</f>
        <v/>
      </c>
      <c r="AC3309" s="1" t="str">
        <f>IF(Table2[[#This Row],[Event]]="Penalty",Table2[[#This Row],[number]],IF(Table2[[#This Row],[Event]]="Time-Out",401,""))</f>
        <v/>
      </c>
      <c r="AD3309" s="1">
        <f>ROW(A3308)</f>
        <v>3308</v>
      </c>
      <c r="AE3309" s="1">
        <f>COUNTIFS(Table2[GameID],Table2[[#This Row],[GameID]],Table2[Column1],"&lt;="&amp;Table2[[#This Row],[Column1]])-1</f>
        <v>14</v>
      </c>
    </row>
    <row r="3310" spans="1:31" x14ac:dyDescent="0.45">
      <c r="A3310" t="s">
        <v>299</v>
      </c>
      <c r="B3310" t="str">
        <f>_xlfn.TEXTBEFORE(Table2[[#This Row],[Kamp]]," - ")</f>
        <v>Benløse IF</v>
      </c>
      <c r="C3310" t="str">
        <f>_xlfn.TEXTAFTER(Table2[[#This Row],[Kamp]],"- ")</f>
        <v>RungstedHørsholm</v>
      </c>
      <c r="D3310">
        <v>45266</v>
      </c>
      <c r="E3310">
        <v>76828</v>
      </c>
      <c r="F3310">
        <v>20232024</v>
      </c>
      <c r="G3310" t="s">
        <v>17</v>
      </c>
      <c r="H3310" t="s">
        <v>662</v>
      </c>
      <c r="I3310" t="s">
        <v>677</v>
      </c>
      <c r="J3310">
        <v>3</v>
      </c>
      <c r="K3310">
        <v>31141</v>
      </c>
      <c r="L3310">
        <v>1</v>
      </c>
      <c r="M3310" t="s">
        <v>630</v>
      </c>
      <c r="N3310" t="s">
        <v>81</v>
      </c>
      <c r="O3310" t="s">
        <v>487</v>
      </c>
      <c r="P3310">
        <v>13</v>
      </c>
      <c r="Q3310">
        <v>10</v>
      </c>
      <c r="R3310">
        <f>SUMIFS(Table2[number],Table2[Event],"Goal",Table2[H/U],"HOME",Table2[GameID],Table2[[#This Row],[GameID]],Table2[GameTime],"&lt;="&amp;Table2[[#This Row],[GameTime]])</f>
        <v>7</v>
      </c>
      <c r="S3310">
        <f>SUMIFS(Table2[number],Table2[Event],"Goal",Table2[H/U],"AWAY",Table2[GameID],Table2[[#This Row],[GameID]],Table2[GameTime],"&lt;="&amp;Table2[[#This Row],[GameTime]])</f>
        <v>2</v>
      </c>
      <c r="T3310" t="str">
        <f>IF(Table2[[#This Row],[Event]]="Goal",Table2[[#This Row],[Hscore]]&amp;"-"&amp;Table2[[#This Row],[Uscore]],"")</f>
        <v>7-2</v>
      </c>
      <c r="U3310">
        <v>3392</v>
      </c>
      <c r="V3310" s="1">
        <f>Table2[[#This Row],[GameTime]]-(Table2[[#This Row],[period]]-1)*1200</f>
        <v>992</v>
      </c>
      <c r="W3310" s="1">
        <f>ROUNDDOWN(Table2[[#This Row],[Time]]/60,0)</f>
        <v>16</v>
      </c>
      <c r="X3310" s="1">
        <f>ROUNDDOWN((Table2[[#This Row],[Time]]/60-Table2[[#This Row],[Time2]])*60,0)</f>
        <v>32</v>
      </c>
      <c r="Y3310" s="1">
        <f>IF(Table2[[#This Row],[Time2]]&lt;10,0&amp;Table2[[#This Row],[Time2]],Table2[[#This Row],[Time2]])</f>
        <v>16</v>
      </c>
      <c r="Z3310" s="1">
        <f>IF(Table2[[#This Row],[Time3]]&lt;10,0&amp;Table2[[#This Row],[Time3]],Table2[[#This Row],[Time3]])</f>
        <v>32</v>
      </c>
      <c r="AA3310" s="2" t="str">
        <f>Table2[[#This Row],[Time4]]&amp;":"&amp;Table2[[#This Row],[Time5]]</f>
        <v>16:32</v>
      </c>
      <c r="AB3310" s="1" t="str" cm="1">
        <f t="array" ref="AB3310">IFERROR(IF(Table2[[#This Row],[code]]="","",_xlfn.IFS(AND(Table2[[#This Row],[code]]&lt;400,Table2[[#This Row],[code]]&lt;&gt;""),2,Table2[[#This Row],[code]]&gt;500,4)),"")</f>
        <v/>
      </c>
      <c r="AC3310" s="1" t="str">
        <f>IF(Table2[[#This Row],[Event]]="Penalty",Table2[[#This Row],[number]],IF(Table2[[#This Row],[Event]]="Time-Out",401,""))</f>
        <v/>
      </c>
      <c r="AD3310" s="1">
        <f>ROW(A3309)</f>
        <v>3309</v>
      </c>
      <c r="AE3310" s="1">
        <f>COUNTIFS(Table2[GameID],Table2[[#This Row],[GameID]],Table2[Column1],"&lt;="&amp;Table2[[#This Row],[Column1]])-1</f>
        <v>15</v>
      </c>
    </row>
    <row r="3311" spans="1:31" x14ac:dyDescent="0.45">
      <c r="A3311" t="s">
        <v>299</v>
      </c>
      <c r="B3311" t="str">
        <f>_xlfn.TEXTBEFORE(Table2[[#This Row],[Kamp]]," - ")</f>
        <v>Benløse IF</v>
      </c>
      <c r="C3311" t="str">
        <f>_xlfn.TEXTAFTER(Table2[[#This Row],[Kamp]],"- ")</f>
        <v>RungstedHørsholm</v>
      </c>
      <c r="D3311">
        <v>45266</v>
      </c>
      <c r="E3311">
        <v>76828</v>
      </c>
      <c r="F3311">
        <v>20232024</v>
      </c>
      <c r="G3311" t="s">
        <v>17</v>
      </c>
      <c r="H3311" t="s">
        <v>658</v>
      </c>
      <c r="I3311" t="s">
        <v>678</v>
      </c>
      <c r="J3311">
        <v>3</v>
      </c>
      <c r="K3311">
        <v>31137</v>
      </c>
      <c r="L3311">
        <v>201</v>
      </c>
      <c r="M3311" t="s">
        <v>631</v>
      </c>
      <c r="N3311" t="s">
        <v>329</v>
      </c>
      <c r="O3311" t="s">
        <v>634</v>
      </c>
      <c r="P3311">
        <v>8</v>
      </c>
      <c r="Q3311" t="s">
        <v>634</v>
      </c>
      <c r="R3311">
        <f>SUMIFS(Table2[number],Table2[Event],"Goal",Table2[H/U],"HOME",Table2[GameID],Table2[[#This Row],[GameID]],Table2[GameTime],"&lt;="&amp;Table2[[#This Row],[GameTime]])</f>
        <v>7</v>
      </c>
      <c r="S3311">
        <f>SUMIFS(Table2[number],Table2[Event],"Goal",Table2[H/U],"AWAY",Table2[GameID],Table2[[#This Row],[GameID]],Table2[GameTime],"&lt;="&amp;Table2[[#This Row],[GameTime]])</f>
        <v>2</v>
      </c>
      <c r="T3311" t="str">
        <f>IF(Table2[[#This Row],[Event]]="Goal",Table2[[#This Row],[Hscore]]&amp;"-"&amp;Table2[[#This Row],[Uscore]],"")</f>
        <v/>
      </c>
      <c r="U3311">
        <v>3579</v>
      </c>
      <c r="V3311" s="1">
        <f>Table2[[#This Row],[GameTime]]-(Table2[[#This Row],[period]]-1)*1200</f>
        <v>1179</v>
      </c>
      <c r="W3311" s="1">
        <f>ROUNDDOWN(Table2[[#This Row],[Time]]/60,0)</f>
        <v>19</v>
      </c>
      <c r="X3311" s="1">
        <f>ROUNDDOWN((Table2[[#This Row],[Time]]/60-Table2[[#This Row],[Time2]])*60,0)</f>
        <v>38</v>
      </c>
      <c r="Y3311" s="1">
        <f>IF(Table2[[#This Row],[Time2]]&lt;10,0&amp;Table2[[#This Row],[Time2]],Table2[[#This Row],[Time2]])</f>
        <v>19</v>
      </c>
      <c r="Z3311" s="1">
        <f>IF(Table2[[#This Row],[Time3]]&lt;10,0&amp;Table2[[#This Row],[Time3]],Table2[[#This Row],[Time3]])</f>
        <v>38</v>
      </c>
      <c r="AA3311" s="2" t="str">
        <f>Table2[[#This Row],[Time4]]&amp;":"&amp;Table2[[#This Row],[Time5]]</f>
        <v>19:38</v>
      </c>
      <c r="AB3311" s="1" cm="1">
        <f t="array" ref="AB3311">IFERROR(IF(Table2[[#This Row],[code]]="","",_xlfn.IFS(AND(Table2[[#This Row],[code]]&lt;400,Table2[[#This Row],[code]]&lt;&gt;""),2,Table2[[#This Row],[code]]&gt;500,4)),"")</f>
        <v>2</v>
      </c>
      <c r="AC3311" s="1">
        <f>IF(Table2[[#This Row],[Event]]="Penalty",Table2[[#This Row],[number]],IF(Table2[[#This Row],[Event]]="Time-Out",401,""))</f>
        <v>201</v>
      </c>
      <c r="AD3311" s="1">
        <f>ROW(A3310)</f>
        <v>3310</v>
      </c>
      <c r="AE3311" s="1">
        <f>COUNTIFS(Table2[GameID],Table2[[#This Row],[GameID]],Table2[Column1],"&lt;="&amp;Table2[[#This Row],[Column1]])-1</f>
        <v>16</v>
      </c>
    </row>
    <row r="3312" spans="1:31" x14ac:dyDescent="0.45">
      <c r="A3312" t="s">
        <v>326</v>
      </c>
      <c r="B3312" t="str">
        <f>_xlfn.TEXTBEFORE(Table2[[#This Row],[Kamp]]," - ")</f>
        <v>Vanløse Floorball</v>
      </c>
      <c r="C3312" t="str">
        <f>_xlfn.TEXTAFTER(Table2[[#This Row],[Kamp]],"- ")</f>
        <v>Copenhagen FC</v>
      </c>
      <c r="D3312">
        <v>45268</v>
      </c>
      <c r="E3312">
        <v>76829</v>
      </c>
      <c r="F3312">
        <v>20232024</v>
      </c>
      <c r="G3312" t="s">
        <v>17</v>
      </c>
      <c r="H3312" t="s">
        <v>667</v>
      </c>
      <c r="I3312" t="s">
        <v>677</v>
      </c>
      <c r="J3312">
        <v>1</v>
      </c>
      <c r="K3312">
        <v>31140</v>
      </c>
      <c r="L3312">
        <v>1</v>
      </c>
      <c r="M3312" t="s">
        <v>630</v>
      </c>
      <c r="N3312" t="s">
        <v>252</v>
      </c>
      <c r="O3312" t="s">
        <v>244</v>
      </c>
      <c r="P3312">
        <v>68</v>
      </c>
      <c r="Q3312">
        <v>11</v>
      </c>
      <c r="R3312">
        <f>SUMIFS(Table2[number],Table2[Event],"Goal",Table2[H/U],"HOME",Table2[GameID],Table2[[#This Row],[GameID]],Table2[GameTime],"&lt;="&amp;Table2[[#This Row],[GameTime]])</f>
        <v>0</v>
      </c>
      <c r="S3312">
        <f>SUMIFS(Table2[number],Table2[Event],"Goal",Table2[H/U],"AWAY",Table2[GameID],Table2[[#This Row],[GameID]],Table2[GameTime],"&lt;="&amp;Table2[[#This Row],[GameTime]])</f>
        <v>1</v>
      </c>
      <c r="T3312" t="str">
        <f>IF(Table2[[#This Row],[Event]]="Goal",Table2[[#This Row],[Hscore]]&amp;"-"&amp;Table2[[#This Row],[Uscore]],"")</f>
        <v>0-1</v>
      </c>
      <c r="U3312">
        <v>40</v>
      </c>
      <c r="V3312" s="1">
        <f>Table2[[#This Row],[GameTime]]-(Table2[[#This Row],[period]]-1)*1200</f>
        <v>40</v>
      </c>
      <c r="W3312" s="1">
        <f>ROUNDDOWN(Table2[[#This Row],[Time]]/60,0)</f>
        <v>0</v>
      </c>
      <c r="X3312" s="1">
        <f>ROUNDDOWN((Table2[[#This Row],[Time]]/60-Table2[[#This Row],[Time2]])*60,0)</f>
        <v>40</v>
      </c>
      <c r="Y3312" s="1" t="str">
        <f>IF(Table2[[#This Row],[Time2]]&lt;10,0&amp;Table2[[#This Row],[Time2]],Table2[[#This Row],[Time2]])</f>
        <v>00</v>
      </c>
      <c r="Z3312" s="1">
        <f>IF(Table2[[#This Row],[Time3]]&lt;10,0&amp;Table2[[#This Row],[Time3]],Table2[[#This Row],[Time3]])</f>
        <v>40</v>
      </c>
      <c r="AA3312" s="2" t="str">
        <f>Table2[[#This Row],[Time4]]&amp;":"&amp;Table2[[#This Row],[Time5]]</f>
        <v>00:40</v>
      </c>
      <c r="AB3312" s="1" t="str" cm="1">
        <f t="array" ref="AB3312">IFERROR(IF(Table2[[#This Row],[code]]="","",_xlfn.IFS(AND(Table2[[#This Row],[code]]&lt;400,Table2[[#This Row],[code]]&lt;&gt;""),2,Table2[[#This Row],[code]]&gt;500,4)),"")</f>
        <v/>
      </c>
      <c r="AC3312" s="1" t="str">
        <f>IF(Table2[[#This Row],[Event]]="Penalty",Table2[[#This Row],[number]],IF(Table2[[#This Row],[Event]]="Time-Out",401,""))</f>
        <v/>
      </c>
      <c r="AD3312" s="1">
        <f>ROW(A3311)</f>
        <v>3311</v>
      </c>
      <c r="AE3312" s="1">
        <f>COUNTIFS(Table2[GameID],Table2[[#This Row],[GameID]],Table2[Column1],"&lt;="&amp;Table2[[#This Row],[Column1]])-1</f>
        <v>0</v>
      </c>
    </row>
    <row r="3313" spans="1:31" x14ac:dyDescent="0.45">
      <c r="A3313" t="s">
        <v>326</v>
      </c>
      <c r="B3313" t="str">
        <f>_xlfn.TEXTBEFORE(Table2[[#This Row],[Kamp]]," - ")</f>
        <v>Vanløse Floorball</v>
      </c>
      <c r="C3313" t="str">
        <f>_xlfn.TEXTAFTER(Table2[[#This Row],[Kamp]],"- ")</f>
        <v>Copenhagen FC</v>
      </c>
      <c r="D3313">
        <v>45268</v>
      </c>
      <c r="E3313">
        <v>76829</v>
      </c>
      <c r="F3313">
        <v>20232024</v>
      </c>
      <c r="G3313" t="s">
        <v>17</v>
      </c>
      <c r="H3313" t="s">
        <v>667</v>
      </c>
      <c r="I3313" t="s">
        <v>677</v>
      </c>
      <c r="J3313">
        <v>1</v>
      </c>
      <c r="K3313">
        <v>31140</v>
      </c>
      <c r="L3313">
        <v>207</v>
      </c>
      <c r="M3313" t="s">
        <v>631</v>
      </c>
      <c r="N3313" t="s">
        <v>240</v>
      </c>
      <c r="O3313" t="s">
        <v>634</v>
      </c>
      <c r="P3313">
        <v>3</v>
      </c>
      <c r="Q3313" t="s">
        <v>634</v>
      </c>
      <c r="R3313">
        <f>SUMIFS(Table2[number],Table2[Event],"Goal",Table2[H/U],"HOME",Table2[GameID],Table2[[#This Row],[GameID]],Table2[GameTime],"&lt;="&amp;Table2[[#This Row],[GameTime]])</f>
        <v>0</v>
      </c>
      <c r="S3313">
        <f>SUMIFS(Table2[number],Table2[Event],"Goal",Table2[H/U],"AWAY",Table2[GameID],Table2[[#This Row],[GameID]],Table2[GameTime],"&lt;="&amp;Table2[[#This Row],[GameTime]])</f>
        <v>1</v>
      </c>
      <c r="T3313" t="str">
        <f>IF(Table2[[#This Row],[Event]]="Goal",Table2[[#This Row],[Hscore]]&amp;"-"&amp;Table2[[#This Row],[Uscore]],"")</f>
        <v/>
      </c>
      <c r="U3313">
        <v>183</v>
      </c>
      <c r="V3313" s="1">
        <f>Table2[[#This Row],[GameTime]]-(Table2[[#This Row],[period]]-1)*1200</f>
        <v>183</v>
      </c>
      <c r="W3313" s="1">
        <f>ROUNDDOWN(Table2[[#This Row],[Time]]/60,0)</f>
        <v>3</v>
      </c>
      <c r="X3313" s="1">
        <f>ROUNDDOWN((Table2[[#This Row],[Time]]/60-Table2[[#This Row],[Time2]])*60,0)</f>
        <v>2</v>
      </c>
      <c r="Y3313" s="1" t="str">
        <f>IF(Table2[[#This Row],[Time2]]&lt;10,0&amp;Table2[[#This Row],[Time2]],Table2[[#This Row],[Time2]])</f>
        <v>03</v>
      </c>
      <c r="Z3313" s="1" t="str">
        <f>IF(Table2[[#This Row],[Time3]]&lt;10,0&amp;Table2[[#This Row],[Time3]],Table2[[#This Row],[Time3]])</f>
        <v>02</v>
      </c>
      <c r="AA3313" s="2" t="str">
        <f>Table2[[#This Row],[Time4]]&amp;":"&amp;Table2[[#This Row],[Time5]]</f>
        <v>03:02</v>
      </c>
      <c r="AB3313" s="1" cm="1">
        <f t="array" ref="AB3313">IFERROR(IF(Table2[[#This Row],[code]]="","",_xlfn.IFS(AND(Table2[[#This Row],[code]]&lt;400,Table2[[#This Row],[code]]&lt;&gt;""),2,Table2[[#This Row],[code]]&gt;500,4)),"")</f>
        <v>2</v>
      </c>
      <c r="AC3313" s="1">
        <f>IF(Table2[[#This Row],[Event]]="Penalty",Table2[[#This Row],[number]],IF(Table2[[#This Row],[Event]]="Time-Out",401,""))</f>
        <v>207</v>
      </c>
      <c r="AD3313" s="1">
        <f>ROW(A3312)</f>
        <v>3312</v>
      </c>
      <c r="AE3313" s="1">
        <f>COUNTIFS(Table2[GameID],Table2[[#This Row],[GameID]],Table2[Column1],"&lt;="&amp;Table2[[#This Row],[Column1]])-1</f>
        <v>1</v>
      </c>
    </row>
    <row r="3314" spans="1:31" x14ac:dyDescent="0.45">
      <c r="A3314" t="s">
        <v>326</v>
      </c>
      <c r="B3314" t="str">
        <f>_xlfn.TEXTBEFORE(Table2[[#This Row],[Kamp]]," - ")</f>
        <v>Vanløse Floorball</v>
      </c>
      <c r="C3314" t="str">
        <f>_xlfn.TEXTAFTER(Table2[[#This Row],[Kamp]],"- ")</f>
        <v>Copenhagen FC</v>
      </c>
      <c r="D3314">
        <v>45268</v>
      </c>
      <c r="E3314">
        <v>76829</v>
      </c>
      <c r="F3314">
        <v>20232024</v>
      </c>
      <c r="G3314" t="s">
        <v>17</v>
      </c>
      <c r="H3314" t="s">
        <v>667</v>
      </c>
      <c r="I3314" t="s">
        <v>677</v>
      </c>
      <c r="J3314">
        <v>1</v>
      </c>
      <c r="K3314">
        <v>31140</v>
      </c>
      <c r="L3314">
        <v>1</v>
      </c>
      <c r="M3314" t="s">
        <v>630</v>
      </c>
      <c r="N3314" t="s">
        <v>398</v>
      </c>
      <c r="O3314" t="s">
        <v>240</v>
      </c>
      <c r="P3314">
        <v>5</v>
      </c>
      <c r="Q3314">
        <v>3</v>
      </c>
      <c r="R3314">
        <f>SUMIFS(Table2[number],Table2[Event],"Goal",Table2[H/U],"HOME",Table2[GameID],Table2[[#This Row],[GameID]],Table2[GameTime],"&lt;="&amp;Table2[[#This Row],[GameTime]])</f>
        <v>0</v>
      </c>
      <c r="S3314">
        <f>SUMIFS(Table2[number],Table2[Event],"Goal",Table2[H/U],"AWAY",Table2[GameID],Table2[[#This Row],[GameID]],Table2[GameTime],"&lt;="&amp;Table2[[#This Row],[GameTime]])</f>
        <v>2</v>
      </c>
      <c r="T3314" t="str">
        <f>IF(Table2[[#This Row],[Event]]="Goal",Table2[[#This Row],[Hscore]]&amp;"-"&amp;Table2[[#This Row],[Uscore]],"")</f>
        <v>0-2</v>
      </c>
      <c r="U3314">
        <v>363</v>
      </c>
      <c r="V3314" s="1">
        <f>Table2[[#This Row],[GameTime]]-(Table2[[#This Row],[period]]-1)*1200</f>
        <v>363</v>
      </c>
      <c r="W3314" s="1">
        <f>ROUNDDOWN(Table2[[#This Row],[Time]]/60,0)</f>
        <v>6</v>
      </c>
      <c r="X3314" s="1">
        <f>ROUNDDOWN((Table2[[#This Row],[Time]]/60-Table2[[#This Row],[Time2]])*60,0)</f>
        <v>2</v>
      </c>
      <c r="Y3314" s="1" t="str">
        <f>IF(Table2[[#This Row],[Time2]]&lt;10,0&amp;Table2[[#This Row],[Time2]],Table2[[#This Row],[Time2]])</f>
        <v>06</v>
      </c>
      <c r="Z3314" s="1" t="str">
        <f>IF(Table2[[#This Row],[Time3]]&lt;10,0&amp;Table2[[#This Row],[Time3]],Table2[[#This Row],[Time3]])</f>
        <v>02</v>
      </c>
      <c r="AA3314" s="2" t="str">
        <f>Table2[[#This Row],[Time4]]&amp;":"&amp;Table2[[#This Row],[Time5]]</f>
        <v>06:02</v>
      </c>
      <c r="AB3314" s="1" t="str" cm="1">
        <f t="array" ref="AB3314">IFERROR(IF(Table2[[#This Row],[code]]="","",_xlfn.IFS(AND(Table2[[#This Row],[code]]&lt;400,Table2[[#This Row],[code]]&lt;&gt;""),2,Table2[[#This Row],[code]]&gt;500,4)),"")</f>
        <v/>
      </c>
      <c r="AC3314" s="1" t="str">
        <f>IF(Table2[[#This Row],[Event]]="Penalty",Table2[[#This Row],[number]],IF(Table2[[#This Row],[Event]]="Time-Out",401,""))</f>
        <v/>
      </c>
      <c r="AD3314" s="1">
        <f>ROW(A3313)</f>
        <v>3313</v>
      </c>
      <c r="AE3314" s="1">
        <f>COUNTIFS(Table2[GameID],Table2[[#This Row],[GameID]],Table2[Column1],"&lt;="&amp;Table2[[#This Row],[Column1]])-1</f>
        <v>2</v>
      </c>
    </row>
    <row r="3315" spans="1:31" x14ac:dyDescent="0.45">
      <c r="A3315" t="s">
        <v>326</v>
      </c>
      <c r="B3315" t="str">
        <f>_xlfn.TEXTBEFORE(Table2[[#This Row],[Kamp]]," - ")</f>
        <v>Vanløse Floorball</v>
      </c>
      <c r="C3315" t="str">
        <f>_xlfn.TEXTAFTER(Table2[[#This Row],[Kamp]],"- ")</f>
        <v>Copenhagen FC</v>
      </c>
      <c r="D3315">
        <v>45268</v>
      </c>
      <c r="E3315">
        <v>76829</v>
      </c>
      <c r="F3315">
        <v>20232024</v>
      </c>
      <c r="G3315" t="s">
        <v>17</v>
      </c>
      <c r="H3315" t="s">
        <v>667</v>
      </c>
      <c r="I3315" t="s">
        <v>677</v>
      </c>
      <c r="J3315">
        <v>1</v>
      </c>
      <c r="K3315">
        <v>31140</v>
      </c>
      <c r="L3315">
        <v>1</v>
      </c>
      <c r="M3315" t="s">
        <v>630</v>
      </c>
      <c r="N3315" t="s">
        <v>252</v>
      </c>
      <c r="O3315" t="s">
        <v>248</v>
      </c>
      <c r="P3315">
        <v>68</v>
      </c>
      <c r="Q3315">
        <v>31</v>
      </c>
      <c r="R3315">
        <f>SUMIFS(Table2[number],Table2[Event],"Goal",Table2[H/U],"HOME",Table2[GameID],Table2[[#This Row],[GameID]],Table2[GameTime],"&lt;="&amp;Table2[[#This Row],[GameTime]])</f>
        <v>0</v>
      </c>
      <c r="S3315">
        <f>SUMIFS(Table2[number],Table2[Event],"Goal",Table2[H/U],"AWAY",Table2[GameID],Table2[[#This Row],[GameID]],Table2[GameTime],"&lt;="&amp;Table2[[#This Row],[GameTime]])</f>
        <v>3</v>
      </c>
      <c r="T3315" t="str">
        <f>IF(Table2[[#This Row],[Event]]="Goal",Table2[[#This Row],[Hscore]]&amp;"-"&amp;Table2[[#This Row],[Uscore]],"")</f>
        <v>0-3</v>
      </c>
      <c r="U3315">
        <v>490</v>
      </c>
      <c r="V3315" s="1">
        <f>Table2[[#This Row],[GameTime]]-(Table2[[#This Row],[period]]-1)*1200</f>
        <v>490</v>
      </c>
      <c r="W3315" s="1">
        <f>ROUNDDOWN(Table2[[#This Row],[Time]]/60,0)</f>
        <v>8</v>
      </c>
      <c r="X3315" s="1">
        <f>ROUNDDOWN((Table2[[#This Row],[Time]]/60-Table2[[#This Row],[Time2]])*60,0)</f>
        <v>9</v>
      </c>
      <c r="Y3315" s="1" t="str">
        <f>IF(Table2[[#This Row],[Time2]]&lt;10,0&amp;Table2[[#This Row],[Time2]],Table2[[#This Row],[Time2]])</f>
        <v>08</v>
      </c>
      <c r="Z3315" s="1" t="str">
        <f>IF(Table2[[#This Row],[Time3]]&lt;10,0&amp;Table2[[#This Row],[Time3]],Table2[[#This Row],[Time3]])</f>
        <v>09</v>
      </c>
      <c r="AA3315" s="2" t="str">
        <f>Table2[[#This Row],[Time4]]&amp;":"&amp;Table2[[#This Row],[Time5]]</f>
        <v>08:09</v>
      </c>
      <c r="AB3315" s="1" t="str" cm="1">
        <f t="array" ref="AB3315">IFERROR(IF(Table2[[#This Row],[code]]="","",_xlfn.IFS(AND(Table2[[#This Row],[code]]&lt;400,Table2[[#This Row],[code]]&lt;&gt;""),2,Table2[[#This Row],[code]]&gt;500,4)),"")</f>
        <v/>
      </c>
      <c r="AC3315" s="1" t="str">
        <f>IF(Table2[[#This Row],[Event]]="Penalty",Table2[[#This Row],[number]],IF(Table2[[#This Row],[Event]]="Time-Out",401,""))</f>
        <v/>
      </c>
      <c r="AD3315" s="1">
        <f>ROW(A3314)</f>
        <v>3314</v>
      </c>
      <c r="AE3315" s="1">
        <f>COUNTIFS(Table2[GameID],Table2[[#This Row],[GameID]],Table2[Column1],"&lt;="&amp;Table2[[#This Row],[Column1]])-1</f>
        <v>3</v>
      </c>
    </row>
    <row r="3316" spans="1:31" x14ac:dyDescent="0.45">
      <c r="A3316" t="s">
        <v>326</v>
      </c>
      <c r="B3316" t="str">
        <f>_xlfn.TEXTBEFORE(Table2[[#This Row],[Kamp]]," - ")</f>
        <v>Vanløse Floorball</v>
      </c>
      <c r="C3316" t="str">
        <f>_xlfn.TEXTAFTER(Table2[[#This Row],[Kamp]],"- ")</f>
        <v>Copenhagen FC</v>
      </c>
      <c r="D3316">
        <v>45268</v>
      </c>
      <c r="E3316">
        <v>76829</v>
      </c>
      <c r="F3316">
        <v>20232024</v>
      </c>
      <c r="G3316" t="s">
        <v>17</v>
      </c>
      <c r="H3316" t="s">
        <v>660</v>
      </c>
      <c r="I3316" t="s">
        <v>678</v>
      </c>
      <c r="J3316">
        <v>1</v>
      </c>
      <c r="K3316">
        <v>31142</v>
      </c>
      <c r="L3316">
        <v>1</v>
      </c>
      <c r="M3316" t="s">
        <v>630</v>
      </c>
      <c r="N3316" t="s">
        <v>98</v>
      </c>
      <c r="O3316" t="s">
        <v>495</v>
      </c>
      <c r="P3316">
        <v>16</v>
      </c>
      <c r="Q3316">
        <v>35</v>
      </c>
      <c r="R3316">
        <f>SUMIFS(Table2[number],Table2[Event],"Goal",Table2[H/U],"HOME",Table2[GameID],Table2[[#This Row],[GameID]],Table2[GameTime],"&lt;="&amp;Table2[[#This Row],[GameTime]])</f>
        <v>1</v>
      </c>
      <c r="S3316">
        <f>SUMIFS(Table2[number],Table2[Event],"Goal",Table2[H/U],"AWAY",Table2[GameID],Table2[[#This Row],[GameID]],Table2[GameTime],"&lt;="&amp;Table2[[#This Row],[GameTime]])</f>
        <v>3</v>
      </c>
      <c r="T3316" t="str">
        <f>IF(Table2[[#This Row],[Event]]="Goal",Table2[[#This Row],[Hscore]]&amp;"-"&amp;Table2[[#This Row],[Uscore]],"")</f>
        <v>1-3</v>
      </c>
      <c r="U3316">
        <v>564</v>
      </c>
      <c r="V3316" s="1">
        <f>Table2[[#This Row],[GameTime]]-(Table2[[#This Row],[period]]-1)*1200</f>
        <v>564</v>
      </c>
      <c r="W3316" s="1">
        <f>ROUNDDOWN(Table2[[#This Row],[Time]]/60,0)</f>
        <v>9</v>
      </c>
      <c r="X3316" s="1">
        <f>ROUNDDOWN((Table2[[#This Row],[Time]]/60-Table2[[#This Row],[Time2]])*60,0)</f>
        <v>24</v>
      </c>
      <c r="Y3316" s="1" t="str">
        <f>IF(Table2[[#This Row],[Time2]]&lt;10,0&amp;Table2[[#This Row],[Time2]],Table2[[#This Row],[Time2]])</f>
        <v>09</v>
      </c>
      <c r="Z3316" s="1">
        <f>IF(Table2[[#This Row],[Time3]]&lt;10,0&amp;Table2[[#This Row],[Time3]],Table2[[#This Row],[Time3]])</f>
        <v>24</v>
      </c>
      <c r="AA3316" s="2" t="str">
        <f>Table2[[#This Row],[Time4]]&amp;":"&amp;Table2[[#This Row],[Time5]]</f>
        <v>09:24</v>
      </c>
      <c r="AB3316" s="1" t="str" cm="1">
        <f t="array" ref="AB3316">IFERROR(IF(Table2[[#This Row],[code]]="","",_xlfn.IFS(AND(Table2[[#This Row],[code]]&lt;400,Table2[[#This Row],[code]]&lt;&gt;""),2,Table2[[#This Row],[code]]&gt;500,4)),"")</f>
        <v/>
      </c>
      <c r="AC3316" s="1" t="str">
        <f>IF(Table2[[#This Row],[Event]]="Penalty",Table2[[#This Row],[number]],IF(Table2[[#This Row],[Event]]="Time-Out",401,""))</f>
        <v/>
      </c>
      <c r="AD3316" s="1">
        <f>ROW(A3315)</f>
        <v>3315</v>
      </c>
      <c r="AE3316" s="1">
        <f>COUNTIFS(Table2[GameID],Table2[[#This Row],[GameID]],Table2[Column1],"&lt;="&amp;Table2[[#This Row],[Column1]])-1</f>
        <v>4</v>
      </c>
    </row>
    <row r="3317" spans="1:31" x14ac:dyDescent="0.45">
      <c r="A3317" t="s">
        <v>326</v>
      </c>
      <c r="B3317" t="str">
        <f>_xlfn.TEXTBEFORE(Table2[[#This Row],[Kamp]]," - ")</f>
        <v>Vanløse Floorball</v>
      </c>
      <c r="C3317" t="str">
        <f>_xlfn.TEXTAFTER(Table2[[#This Row],[Kamp]],"- ")</f>
        <v>Copenhagen FC</v>
      </c>
      <c r="D3317">
        <v>45268</v>
      </c>
      <c r="E3317">
        <v>76829</v>
      </c>
      <c r="F3317">
        <v>20232024</v>
      </c>
      <c r="G3317" t="s">
        <v>17</v>
      </c>
      <c r="H3317" t="s">
        <v>660</v>
      </c>
      <c r="I3317" t="s">
        <v>678</v>
      </c>
      <c r="J3317">
        <v>1</v>
      </c>
      <c r="K3317">
        <v>31142</v>
      </c>
      <c r="L3317">
        <v>1</v>
      </c>
      <c r="M3317" t="s">
        <v>630</v>
      </c>
      <c r="N3317" t="s">
        <v>495</v>
      </c>
      <c r="O3317" t="s">
        <v>106</v>
      </c>
      <c r="P3317">
        <v>35</v>
      </c>
      <c r="Q3317">
        <v>67</v>
      </c>
      <c r="R3317">
        <f>SUMIFS(Table2[number],Table2[Event],"Goal",Table2[H/U],"HOME",Table2[GameID],Table2[[#This Row],[GameID]],Table2[GameTime],"&lt;="&amp;Table2[[#This Row],[GameTime]])</f>
        <v>2</v>
      </c>
      <c r="S3317">
        <f>SUMIFS(Table2[number],Table2[Event],"Goal",Table2[H/U],"AWAY",Table2[GameID],Table2[[#This Row],[GameID]],Table2[GameTime],"&lt;="&amp;Table2[[#This Row],[GameTime]])</f>
        <v>3</v>
      </c>
      <c r="T3317" t="str">
        <f>IF(Table2[[#This Row],[Event]]="Goal",Table2[[#This Row],[Hscore]]&amp;"-"&amp;Table2[[#This Row],[Uscore]],"")</f>
        <v>2-3</v>
      </c>
      <c r="U3317">
        <v>599</v>
      </c>
      <c r="V3317" s="1">
        <f>Table2[[#This Row],[GameTime]]-(Table2[[#This Row],[period]]-1)*1200</f>
        <v>599</v>
      </c>
      <c r="W3317" s="1">
        <f>ROUNDDOWN(Table2[[#This Row],[Time]]/60,0)</f>
        <v>9</v>
      </c>
      <c r="X3317" s="1">
        <f>ROUNDDOWN((Table2[[#This Row],[Time]]/60-Table2[[#This Row],[Time2]])*60,0)</f>
        <v>59</v>
      </c>
      <c r="Y3317" s="1" t="str">
        <f>IF(Table2[[#This Row],[Time2]]&lt;10,0&amp;Table2[[#This Row],[Time2]],Table2[[#This Row],[Time2]])</f>
        <v>09</v>
      </c>
      <c r="Z3317" s="1">
        <f>IF(Table2[[#This Row],[Time3]]&lt;10,0&amp;Table2[[#This Row],[Time3]],Table2[[#This Row],[Time3]])</f>
        <v>59</v>
      </c>
      <c r="AA3317" s="2" t="str">
        <f>Table2[[#This Row],[Time4]]&amp;":"&amp;Table2[[#This Row],[Time5]]</f>
        <v>09:59</v>
      </c>
      <c r="AB3317" s="1" t="str" cm="1">
        <f t="array" ref="AB3317">IFERROR(IF(Table2[[#This Row],[code]]="","",_xlfn.IFS(AND(Table2[[#This Row],[code]]&lt;400,Table2[[#This Row],[code]]&lt;&gt;""),2,Table2[[#This Row],[code]]&gt;500,4)),"")</f>
        <v/>
      </c>
      <c r="AC3317" s="1" t="str">
        <f>IF(Table2[[#This Row],[Event]]="Penalty",Table2[[#This Row],[number]],IF(Table2[[#This Row],[Event]]="Time-Out",401,""))</f>
        <v/>
      </c>
      <c r="AD3317" s="1">
        <f>ROW(A3316)</f>
        <v>3316</v>
      </c>
      <c r="AE3317" s="1">
        <f>COUNTIFS(Table2[GameID],Table2[[#This Row],[GameID]],Table2[Column1],"&lt;="&amp;Table2[[#This Row],[Column1]])-1</f>
        <v>5</v>
      </c>
    </row>
    <row r="3318" spans="1:31" x14ac:dyDescent="0.45">
      <c r="A3318" t="s">
        <v>326</v>
      </c>
      <c r="B3318" t="str">
        <f>_xlfn.TEXTBEFORE(Table2[[#This Row],[Kamp]]," - ")</f>
        <v>Vanløse Floorball</v>
      </c>
      <c r="C3318" t="str">
        <f>_xlfn.TEXTAFTER(Table2[[#This Row],[Kamp]],"- ")</f>
        <v>Copenhagen FC</v>
      </c>
      <c r="D3318">
        <v>45268</v>
      </c>
      <c r="E3318">
        <v>76829</v>
      </c>
      <c r="F3318">
        <v>20232024</v>
      </c>
      <c r="G3318" t="s">
        <v>17</v>
      </c>
      <c r="H3318" t="s">
        <v>660</v>
      </c>
      <c r="I3318" t="s">
        <v>678</v>
      </c>
      <c r="J3318">
        <v>1</v>
      </c>
      <c r="K3318">
        <v>31142</v>
      </c>
      <c r="L3318">
        <v>1</v>
      </c>
      <c r="M3318" t="s">
        <v>630</v>
      </c>
      <c r="N3318" t="s">
        <v>99</v>
      </c>
      <c r="O3318" t="s">
        <v>98</v>
      </c>
      <c r="P3318">
        <v>18</v>
      </c>
      <c r="Q3318">
        <v>16</v>
      </c>
      <c r="R3318">
        <f>SUMIFS(Table2[number],Table2[Event],"Goal",Table2[H/U],"HOME",Table2[GameID],Table2[[#This Row],[GameID]],Table2[GameTime],"&lt;="&amp;Table2[[#This Row],[GameTime]])</f>
        <v>3</v>
      </c>
      <c r="S3318">
        <f>SUMIFS(Table2[number],Table2[Event],"Goal",Table2[H/U],"AWAY",Table2[GameID],Table2[[#This Row],[GameID]],Table2[GameTime],"&lt;="&amp;Table2[[#This Row],[GameTime]])</f>
        <v>3</v>
      </c>
      <c r="T3318" t="str">
        <f>IF(Table2[[#This Row],[Event]]="Goal",Table2[[#This Row],[Hscore]]&amp;"-"&amp;Table2[[#This Row],[Uscore]],"")</f>
        <v>3-3</v>
      </c>
      <c r="U3318">
        <v>924</v>
      </c>
      <c r="V3318" s="1">
        <f>Table2[[#This Row],[GameTime]]-(Table2[[#This Row],[period]]-1)*1200</f>
        <v>924</v>
      </c>
      <c r="W3318" s="1">
        <f>ROUNDDOWN(Table2[[#This Row],[Time]]/60,0)</f>
        <v>15</v>
      </c>
      <c r="X3318" s="1">
        <f>ROUNDDOWN((Table2[[#This Row],[Time]]/60-Table2[[#This Row],[Time2]])*60,0)</f>
        <v>24</v>
      </c>
      <c r="Y3318" s="1">
        <f>IF(Table2[[#This Row],[Time2]]&lt;10,0&amp;Table2[[#This Row],[Time2]],Table2[[#This Row],[Time2]])</f>
        <v>15</v>
      </c>
      <c r="Z3318" s="1">
        <f>IF(Table2[[#This Row],[Time3]]&lt;10,0&amp;Table2[[#This Row],[Time3]],Table2[[#This Row],[Time3]])</f>
        <v>24</v>
      </c>
      <c r="AA3318" s="2" t="str">
        <f>Table2[[#This Row],[Time4]]&amp;":"&amp;Table2[[#This Row],[Time5]]</f>
        <v>15:24</v>
      </c>
      <c r="AB3318" s="1" t="str" cm="1">
        <f t="array" ref="AB3318">IFERROR(IF(Table2[[#This Row],[code]]="","",_xlfn.IFS(AND(Table2[[#This Row],[code]]&lt;400,Table2[[#This Row],[code]]&lt;&gt;""),2,Table2[[#This Row],[code]]&gt;500,4)),"")</f>
        <v/>
      </c>
      <c r="AC3318" s="1" t="str">
        <f>IF(Table2[[#This Row],[Event]]="Penalty",Table2[[#This Row],[number]],IF(Table2[[#This Row],[Event]]="Time-Out",401,""))</f>
        <v/>
      </c>
      <c r="AD3318" s="1">
        <f>ROW(A3317)</f>
        <v>3317</v>
      </c>
      <c r="AE3318" s="1">
        <f>COUNTIFS(Table2[GameID],Table2[[#This Row],[GameID]],Table2[Column1],"&lt;="&amp;Table2[[#This Row],[Column1]])-1</f>
        <v>6</v>
      </c>
    </row>
    <row r="3319" spans="1:31" x14ac:dyDescent="0.45">
      <c r="A3319" t="s">
        <v>326</v>
      </c>
      <c r="B3319" t="str">
        <f>_xlfn.TEXTBEFORE(Table2[[#This Row],[Kamp]]," - ")</f>
        <v>Vanløse Floorball</v>
      </c>
      <c r="C3319" t="str">
        <f>_xlfn.TEXTAFTER(Table2[[#This Row],[Kamp]],"- ")</f>
        <v>Copenhagen FC</v>
      </c>
      <c r="D3319">
        <v>45268</v>
      </c>
      <c r="E3319">
        <v>76829</v>
      </c>
      <c r="F3319">
        <v>20232024</v>
      </c>
      <c r="G3319" t="s">
        <v>17</v>
      </c>
      <c r="H3319" t="s">
        <v>667</v>
      </c>
      <c r="I3319" t="s">
        <v>677</v>
      </c>
      <c r="J3319">
        <v>1</v>
      </c>
      <c r="K3319">
        <v>31140</v>
      </c>
      <c r="L3319">
        <v>1</v>
      </c>
      <c r="M3319" t="s">
        <v>630</v>
      </c>
      <c r="N3319" t="s">
        <v>59</v>
      </c>
      <c r="O3319" t="s">
        <v>252</v>
      </c>
      <c r="P3319">
        <v>9</v>
      </c>
      <c r="Q3319">
        <v>68</v>
      </c>
      <c r="R3319">
        <f>SUMIFS(Table2[number],Table2[Event],"Goal",Table2[H/U],"HOME",Table2[GameID],Table2[[#This Row],[GameID]],Table2[GameTime],"&lt;="&amp;Table2[[#This Row],[GameTime]])</f>
        <v>3</v>
      </c>
      <c r="S3319">
        <f>SUMIFS(Table2[number],Table2[Event],"Goal",Table2[H/U],"AWAY",Table2[GameID],Table2[[#This Row],[GameID]],Table2[GameTime],"&lt;="&amp;Table2[[#This Row],[GameTime]])</f>
        <v>4</v>
      </c>
      <c r="T3319" t="str">
        <f>IF(Table2[[#This Row],[Event]]="Goal",Table2[[#This Row],[Hscore]]&amp;"-"&amp;Table2[[#This Row],[Uscore]],"")</f>
        <v>3-4</v>
      </c>
      <c r="U3319">
        <v>1012</v>
      </c>
      <c r="V3319" s="1">
        <f>Table2[[#This Row],[GameTime]]-(Table2[[#This Row],[period]]-1)*1200</f>
        <v>1012</v>
      </c>
      <c r="W3319" s="1">
        <f>ROUNDDOWN(Table2[[#This Row],[Time]]/60,0)</f>
        <v>16</v>
      </c>
      <c r="X3319" s="1">
        <f>ROUNDDOWN((Table2[[#This Row],[Time]]/60-Table2[[#This Row],[Time2]])*60,0)</f>
        <v>52</v>
      </c>
      <c r="Y3319" s="1">
        <f>IF(Table2[[#This Row],[Time2]]&lt;10,0&amp;Table2[[#This Row],[Time2]],Table2[[#This Row],[Time2]])</f>
        <v>16</v>
      </c>
      <c r="Z3319" s="1">
        <f>IF(Table2[[#This Row],[Time3]]&lt;10,0&amp;Table2[[#This Row],[Time3]],Table2[[#This Row],[Time3]])</f>
        <v>52</v>
      </c>
      <c r="AA3319" s="2" t="str">
        <f>Table2[[#This Row],[Time4]]&amp;":"&amp;Table2[[#This Row],[Time5]]</f>
        <v>16:52</v>
      </c>
      <c r="AB3319" s="1" t="str" cm="1">
        <f t="array" ref="AB3319">IFERROR(IF(Table2[[#This Row],[code]]="","",_xlfn.IFS(AND(Table2[[#This Row],[code]]&lt;400,Table2[[#This Row],[code]]&lt;&gt;""),2,Table2[[#This Row],[code]]&gt;500,4)),"")</f>
        <v/>
      </c>
      <c r="AC3319" s="1" t="str">
        <f>IF(Table2[[#This Row],[Event]]="Penalty",Table2[[#This Row],[number]],IF(Table2[[#This Row],[Event]]="Time-Out",401,""))</f>
        <v/>
      </c>
      <c r="AD3319" s="1">
        <f>ROW(A3318)</f>
        <v>3318</v>
      </c>
      <c r="AE3319" s="1">
        <f>COUNTIFS(Table2[GameID],Table2[[#This Row],[GameID]],Table2[Column1],"&lt;="&amp;Table2[[#This Row],[Column1]])-1</f>
        <v>7</v>
      </c>
    </row>
    <row r="3320" spans="1:31" x14ac:dyDescent="0.45">
      <c r="A3320" t="s">
        <v>326</v>
      </c>
      <c r="B3320" t="str">
        <f>_xlfn.TEXTBEFORE(Table2[[#This Row],[Kamp]]," - ")</f>
        <v>Vanløse Floorball</v>
      </c>
      <c r="C3320" t="str">
        <f>_xlfn.TEXTAFTER(Table2[[#This Row],[Kamp]],"- ")</f>
        <v>Copenhagen FC</v>
      </c>
      <c r="D3320">
        <v>45268</v>
      </c>
      <c r="E3320">
        <v>76829</v>
      </c>
      <c r="F3320">
        <v>20232024</v>
      </c>
      <c r="G3320" t="s">
        <v>17</v>
      </c>
      <c r="H3320" t="s">
        <v>660</v>
      </c>
      <c r="I3320" t="s">
        <v>678</v>
      </c>
      <c r="J3320">
        <v>1</v>
      </c>
      <c r="K3320">
        <v>31142</v>
      </c>
      <c r="L3320">
        <v>201</v>
      </c>
      <c r="M3320" t="s">
        <v>631</v>
      </c>
      <c r="N3320" t="s">
        <v>98</v>
      </c>
      <c r="O3320" t="s">
        <v>634</v>
      </c>
      <c r="P3320">
        <v>16</v>
      </c>
      <c r="Q3320" t="s">
        <v>634</v>
      </c>
      <c r="R3320">
        <f>SUMIFS(Table2[number],Table2[Event],"Goal",Table2[H/U],"HOME",Table2[GameID],Table2[[#This Row],[GameID]],Table2[GameTime],"&lt;="&amp;Table2[[#This Row],[GameTime]])</f>
        <v>3</v>
      </c>
      <c r="S3320">
        <f>SUMIFS(Table2[number],Table2[Event],"Goal",Table2[H/U],"AWAY",Table2[GameID],Table2[[#This Row],[GameID]],Table2[GameTime],"&lt;="&amp;Table2[[#This Row],[GameTime]])</f>
        <v>4</v>
      </c>
      <c r="T3320" t="str">
        <f>IF(Table2[[#This Row],[Event]]="Goal",Table2[[#This Row],[Hscore]]&amp;"-"&amp;Table2[[#This Row],[Uscore]],"")</f>
        <v/>
      </c>
      <c r="U3320">
        <v>1075</v>
      </c>
      <c r="V3320" s="1">
        <f>Table2[[#This Row],[GameTime]]-(Table2[[#This Row],[period]]-1)*1200</f>
        <v>1075</v>
      </c>
      <c r="W3320" s="1">
        <f>ROUNDDOWN(Table2[[#This Row],[Time]]/60,0)</f>
        <v>17</v>
      </c>
      <c r="X3320" s="1">
        <f>ROUNDDOWN((Table2[[#This Row],[Time]]/60-Table2[[#This Row],[Time2]])*60,0)</f>
        <v>55</v>
      </c>
      <c r="Y3320" s="1">
        <f>IF(Table2[[#This Row],[Time2]]&lt;10,0&amp;Table2[[#This Row],[Time2]],Table2[[#This Row],[Time2]])</f>
        <v>17</v>
      </c>
      <c r="Z3320" s="1">
        <f>IF(Table2[[#This Row],[Time3]]&lt;10,0&amp;Table2[[#This Row],[Time3]],Table2[[#This Row],[Time3]])</f>
        <v>55</v>
      </c>
      <c r="AA3320" s="2" t="str">
        <f>Table2[[#This Row],[Time4]]&amp;":"&amp;Table2[[#This Row],[Time5]]</f>
        <v>17:55</v>
      </c>
      <c r="AB3320" s="1" cm="1">
        <f t="array" ref="AB3320">IFERROR(IF(Table2[[#This Row],[code]]="","",_xlfn.IFS(AND(Table2[[#This Row],[code]]&lt;400,Table2[[#This Row],[code]]&lt;&gt;""),2,Table2[[#This Row],[code]]&gt;500,4)),"")</f>
        <v>2</v>
      </c>
      <c r="AC3320" s="1">
        <f>IF(Table2[[#This Row],[Event]]="Penalty",Table2[[#This Row],[number]],IF(Table2[[#This Row],[Event]]="Time-Out",401,""))</f>
        <v>201</v>
      </c>
      <c r="AD3320" s="1">
        <f>ROW(A3319)</f>
        <v>3319</v>
      </c>
      <c r="AE3320" s="1">
        <f>COUNTIFS(Table2[GameID],Table2[[#This Row],[GameID]],Table2[Column1],"&lt;="&amp;Table2[[#This Row],[Column1]])-1</f>
        <v>8</v>
      </c>
    </row>
    <row r="3321" spans="1:31" x14ac:dyDescent="0.45">
      <c r="A3321" t="s">
        <v>326</v>
      </c>
      <c r="B3321" t="str">
        <f>_xlfn.TEXTBEFORE(Table2[[#This Row],[Kamp]]," - ")</f>
        <v>Vanløse Floorball</v>
      </c>
      <c r="C3321" t="str">
        <f>_xlfn.TEXTAFTER(Table2[[#This Row],[Kamp]],"- ")</f>
        <v>Copenhagen FC</v>
      </c>
      <c r="D3321">
        <v>45268</v>
      </c>
      <c r="E3321">
        <v>76829</v>
      </c>
      <c r="F3321">
        <v>20232024</v>
      </c>
      <c r="G3321" t="s">
        <v>17</v>
      </c>
      <c r="H3321" t="s">
        <v>667</v>
      </c>
      <c r="I3321" t="s">
        <v>677</v>
      </c>
      <c r="J3321">
        <v>1</v>
      </c>
      <c r="K3321">
        <v>31140</v>
      </c>
      <c r="L3321">
        <v>1</v>
      </c>
      <c r="M3321" t="s">
        <v>630</v>
      </c>
      <c r="N3321" t="s">
        <v>59</v>
      </c>
      <c r="O3321" t="s">
        <v>248</v>
      </c>
      <c r="P3321">
        <v>9</v>
      </c>
      <c r="Q3321">
        <v>31</v>
      </c>
      <c r="R3321">
        <f>SUMIFS(Table2[number],Table2[Event],"Goal",Table2[H/U],"HOME",Table2[GameID],Table2[[#This Row],[GameID]],Table2[GameTime],"&lt;="&amp;Table2[[#This Row],[GameTime]])</f>
        <v>3</v>
      </c>
      <c r="S3321">
        <f>SUMIFS(Table2[number],Table2[Event],"Goal",Table2[H/U],"AWAY",Table2[GameID],Table2[[#This Row],[GameID]],Table2[GameTime],"&lt;="&amp;Table2[[#This Row],[GameTime]])</f>
        <v>5</v>
      </c>
      <c r="T3321" t="str">
        <f>IF(Table2[[#This Row],[Event]]="Goal",Table2[[#This Row],[Hscore]]&amp;"-"&amp;Table2[[#This Row],[Uscore]],"")</f>
        <v>3-5</v>
      </c>
      <c r="U3321">
        <v>1191</v>
      </c>
      <c r="V3321" s="1">
        <f>Table2[[#This Row],[GameTime]]-(Table2[[#This Row],[period]]-1)*1200</f>
        <v>1191</v>
      </c>
      <c r="W3321" s="1">
        <f>ROUNDDOWN(Table2[[#This Row],[Time]]/60,0)</f>
        <v>19</v>
      </c>
      <c r="X3321" s="1">
        <f>ROUNDDOWN((Table2[[#This Row],[Time]]/60-Table2[[#This Row],[Time2]])*60,0)</f>
        <v>51</v>
      </c>
      <c r="Y3321" s="1">
        <f>IF(Table2[[#This Row],[Time2]]&lt;10,0&amp;Table2[[#This Row],[Time2]],Table2[[#This Row],[Time2]])</f>
        <v>19</v>
      </c>
      <c r="Z3321" s="1">
        <f>IF(Table2[[#This Row],[Time3]]&lt;10,0&amp;Table2[[#This Row],[Time3]],Table2[[#This Row],[Time3]])</f>
        <v>51</v>
      </c>
      <c r="AA3321" s="2" t="str">
        <f>Table2[[#This Row],[Time4]]&amp;":"&amp;Table2[[#This Row],[Time5]]</f>
        <v>19:51</v>
      </c>
      <c r="AB3321" s="1" t="str" cm="1">
        <f t="array" ref="AB3321">IFERROR(IF(Table2[[#This Row],[code]]="","",_xlfn.IFS(AND(Table2[[#This Row],[code]]&lt;400,Table2[[#This Row],[code]]&lt;&gt;""),2,Table2[[#This Row],[code]]&gt;500,4)),"")</f>
        <v/>
      </c>
      <c r="AC3321" s="1" t="str">
        <f>IF(Table2[[#This Row],[Event]]="Penalty",Table2[[#This Row],[number]],IF(Table2[[#This Row],[Event]]="Time-Out",401,""))</f>
        <v/>
      </c>
      <c r="AD3321" s="1">
        <f>ROW(A3320)</f>
        <v>3320</v>
      </c>
      <c r="AE3321" s="1">
        <f>COUNTIFS(Table2[GameID],Table2[[#This Row],[GameID]],Table2[Column1],"&lt;="&amp;Table2[[#This Row],[Column1]])-1</f>
        <v>9</v>
      </c>
    </row>
    <row r="3322" spans="1:31" x14ac:dyDescent="0.45">
      <c r="A3322" t="s">
        <v>326</v>
      </c>
      <c r="B3322" t="str">
        <f>_xlfn.TEXTBEFORE(Table2[[#This Row],[Kamp]]," - ")</f>
        <v>Vanløse Floorball</v>
      </c>
      <c r="C3322" t="str">
        <f>_xlfn.TEXTAFTER(Table2[[#This Row],[Kamp]],"- ")</f>
        <v>Copenhagen FC</v>
      </c>
      <c r="D3322">
        <v>45268</v>
      </c>
      <c r="E3322">
        <v>76829</v>
      </c>
      <c r="F3322">
        <v>20232024</v>
      </c>
      <c r="G3322" t="s">
        <v>17</v>
      </c>
      <c r="H3322" t="s">
        <v>667</v>
      </c>
      <c r="I3322" t="s">
        <v>677</v>
      </c>
      <c r="J3322">
        <v>2</v>
      </c>
      <c r="K3322">
        <v>31140</v>
      </c>
      <c r="L3322">
        <v>1</v>
      </c>
      <c r="M3322" t="s">
        <v>630</v>
      </c>
      <c r="N3322" t="s">
        <v>59</v>
      </c>
      <c r="O3322" t="s">
        <v>248</v>
      </c>
      <c r="P3322">
        <v>9</v>
      </c>
      <c r="Q3322">
        <v>31</v>
      </c>
      <c r="R3322">
        <f>SUMIFS(Table2[number],Table2[Event],"Goal",Table2[H/U],"HOME",Table2[GameID],Table2[[#This Row],[GameID]],Table2[GameTime],"&lt;="&amp;Table2[[#This Row],[GameTime]])</f>
        <v>3</v>
      </c>
      <c r="S3322">
        <f>SUMIFS(Table2[number],Table2[Event],"Goal",Table2[H/U],"AWAY",Table2[GameID],Table2[[#This Row],[GameID]],Table2[GameTime],"&lt;="&amp;Table2[[#This Row],[GameTime]])</f>
        <v>6</v>
      </c>
      <c r="T3322" t="str">
        <f>IF(Table2[[#This Row],[Event]]="Goal",Table2[[#This Row],[Hscore]]&amp;"-"&amp;Table2[[#This Row],[Uscore]],"")</f>
        <v>3-6</v>
      </c>
      <c r="U3322">
        <v>2363</v>
      </c>
      <c r="V3322" s="1">
        <f>Table2[[#This Row],[GameTime]]-(Table2[[#This Row],[period]]-1)*1200</f>
        <v>1163</v>
      </c>
      <c r="W3322" s="1">
        <f>ROUNDDOWN(Table2[[#This Row],[Time]]/60,0)</f>
        <v>19</v>
      </c>
      <c r="X3322" s="1">
        <f>ROUNDDOWN((Table2[[#This Row],[Time]]/60-Table2[[#This Row],[Time2]])*60,0)</f>
        <v>23</v>
      </c>
      <c r="Y3322" s="1">
        <f>IF(Table2[[#This Row],[Time2]]&lt;10,0&amp;Table2[[#This Row],[Time2]],Table2[[#This Row],[Time2]])</f>
        <v>19</v>
      </c>
      <c r="Z3322" s="1">
        <f>IF(Table2[[#This Row],[Time3]]&lt;10,0&amp;Table2[[#This Row],[Time3]],Table2[[#This Row],[Time3]])</f>
        <v>23</v>
      </c>
      <c r="AA3322" s="2" t="str">
        <f>Table2[[#This Row],[Time4]]&amp;":"&amp;Table2[[#This Row],[Time5]]</f>
        <v>19:23</v>
      </c>
      <c r="AB3322" s="1" t="str" cm="1">
        <f t="array" ref="AB3322">IFERROR(IF(Table2[[#This Row],[code]]="","",_xlfn.IFS(AND(Table2[[#This Row],[code]]&lt;400,Table2[[#This Row],[code]]&lt;&gt;""),2,Table2[[#This Row],[code]]&gt;500,4)),"")</f>
        <v/>
      </c>
      <c r="AC3322" s="1" t="str">
        <f>IF(Table2[[#This Row],[Event]]="Penalty",Table2[[#This Row],[number]],IF(Table2[[#This Row],[Event]]="Time-Out",401,""))</f>
        <v/>
      </c>
      <c r="AD3322" s="1">
        <f>ROW(A3321)</f>
        <v>3321</v>
      </c>
      <c r="AE3322" s="1">
        <f>COUNTIFS(Table2[GameID],Table2[[#This Row],[GameID]],Table2[Column1],"&lt;="&amp;Table2[[#This Row],[Column1]])-1</f>
        <v>10</v>
      </c>
    </row>
    <row r="3323" spans="1:31" x14ac:dyDescent="0.45">
      <c r="A3323" t="s">
        <v>326</v>
      </c>
      <c r="B3323" t="str">
        <f>_xlfn.TEXTBEFORE(Table2[[#This Row],[Kamp]]," - ")</f>
        <v>Vanløse Floorball</v>
      </c>
      <c r="C3323" t="str">
        <f>_xlfn.TEXTAFTER(Table2[[#This Row],[Kamp]],"- ")</f>
        <v>Copenhagen FC</v>
      </c>
      <c r="D3323">
        <v>45268</v>
      </c>
      <c r="E3323">
        <v>76829</v>
      </c>
      <c r="F3323">
        <v>20232024</v>
      </c>
      <c r="G3323" t="s">
        <v>17</v>
      </c>
      <c r="H3323" t="s">
        <v>667</v>
      </c>
      <c r="I3323" t="s">
        <v>677</v>
      </c>
      <c r="J3323">
        <v>3</v>
      </c>
      <c r="K3323">
        <v>31140</v>
      </c>
      <c r="L3323">
        <v>222</v>
      </c>
      <c r="M3323" t="s">
        <v>631</v>
      </c>
      <c r="N3323" t="s">
        <v>250</v>
      </c>
      <c r="O3323" t="s">
        <v>634</v>
      </c>
      <c r="P3323">
        <v>42</v>
      </c>
      <c r="Q3323" t="s">
        <v>634</v>
      </c>
      <c r="R3323">
        <f>SUMIFS(Table2[number],Table2[Event],"Goal",Table2[H/U],"HOME",Table2[GameID],Table2[[#This Row],[GameID]],Table2[GameTime],"&lt;="&amp;Table2[[#This Row],[GameTime]])</f>
        <v>3</v>
      </c>
      <c r="S3323">
        <f>SUMIFS(Table2[number],Table2[Event],"Goal",Table2[H/U],"AWAY",Table2[GameID],Table2[[#This Row],[GameID]],Table2[GameTime],"&lt;="&amp;Table2[[#This Row],[GameTime]])</f>
        <v>6</v>
      </c>
      <c r="T3323" t="str">
        <f>IF(Table2[[#This Row],[Event]]="Goal",Table2[[#This Row],[Hscore]]&amp;"-"&amp;Table2[[#This Row],[Uscore]],"")</f>
        <v/>
      </c>
      <c r="U3323">
        <v>2624</v>
      </c>
      <c r="V3323" s="1">
        <f>Table2[[#This Row],[GameTime]]-(Table2[[#This Row],[period]]-1)*1200</f>
        <v>224</v>
      </c>
      <c r="W3323" s="1">
        <f>ROUNDDOWN(Table2[[#This Row],[Time]]/60,0)</f>
        <v>3</v>
      </c>
      <c r="X3323" s="1">
        <f>ROUNDDOWN((Table2[[#This Row],[Time]]/60-Table2[[#This Row],[Time2]])*60,0)</f>
        <v>44</v>
      </c>
      <c r="Y3323" s="1" t="str">
        <f>IF(Table2[[#This Row],[Time2]]&lt;10,0&amp;Table2[[#This Row],[Time2]],Table2[[#This Row],[Time2]])</f>
        <v>03</v>
      </c>
      <c r="Z3323" s="1">
        <f>IF(Table2[[#This Row],[Time3]]&lt;10,0&amp;Table2[[#This Row],[Time3]],Table2[[#This Row],[Time3]])</f>
        <v>44</v>
      </c>
      <c r="AA3323" s="2" t="str">
        <f>Table2[[#This Row],[Time4]]&amp;":"&amp;Table2[[#This Row],[Time5]]</f>
        <v>03:44</v>
      </c>
      <c r="AB3323" s="1" cm="1">
        <f t="array" ref="AB3323">IFERROR(IF(Table2[[#This Row],[code]]="","",_xlfn.IFS(AND(Table2[[#This Row],[code]]&lt;400,Table2[[#This Row],[code]]&lt;&gt;""),2,Table2[[#This Row],[code]]&gt;500,4)),"")</f>
        <v>2</v>
      </c>
      <c r="AC3323" s="1">
        <f>IF(Table2[[#This Row],[Event]]="Penalty",Table2[[#This Row],[number]],IF(Table2[[#This Row],[Event]]="Time-Out",401,""))</f>
        <v>222</v>
      </c>
      <c r="AD3323" s="1">
        <f>ROW(A3322)</f>
        <v>3322</v>
      </c>
      <c r="AE3323" s="1">
        <f>COUNTIFS(Table2[GameID],Table2[[#This Row],[GameID]],Table2[Column1],"&lt;="&amp;Table2[[#This Row],[Column1]])-1</f>
        <v>11</v>
      </c>
    </row>
    <row r="3324" spans="1:31" x14ac:dyDescent="0.45">
      <c r="A3324" t="s">
        <v>326</v>
      </c>
      <c r="B3324" t="str">
        <f>_xlfn.TEXTBEFORE(Table2[[#This Row],[Kamp]]," - ")</f>
        <v>Vanløse Floorball</v>
      </c>
      <c r="C3324" t="str">
        <f>_xlfn.TEXTAFTER(Table2[[#This Row],[Kamp]],"- ")</f>
        <v>Copenhagen FC</v>
      </c>
      <c r="D3324">
        <v>45268</v>
      </c>
      <c r="E3324">
        <v>76829</v>
      </c>
      <c r="F3324">
        <v>20232024</v>
      </c>
      <c r="G3324" t="s">
        <v>17</v>
      </c>
      <c r="H3324" t="s">
        <v>660</v>
      </c>
      <c r="I3324" t="s">
        <v>678</v>
      </c>
      <c r="J3324">
        <v>3</v>
      </c>
      <c r="K3324">
        <v>31142</v>
      </c>
      <c r="L3324">
        <v>1</v>
      </c>
      <c r="M3324" t="s">
        <v>630</v>
      </c>
      <c r="N3324" t="s">
        <v>283</v>
      </c>
      <c r="O3324" t="s">
        <v>108</v>
      </c>
      <c r="P3324">
        <v>2</v>
      </c>
      <c r="Q3324">
        <v>88</v>
      </c>
      <c r="R3324">
        <f>SUMIFS(Table2[number],Table2[Event],"Goal",Table2[H/U],"HOME",Table2[GameID],Table2[[#This Row],[GameID]],Table2[GameTime],"&lt;="&amp;Table2[[#This Row],[GameTime]])</f>
        <v>4</v>
      </c>
      <c r="S3324">
        <f>SUMIFS(Table2[number],Table2[Event],"Goal",Table2[H/U],"AWAY",Table2[GameID],Table2[[#This Row],[GameID]],Table2[GameTime],"&lt;="&amp;Table2[[#This Row],[GameTime]])</f>
        <v>6</v>
      </c>
      <c r="T3324" t="str">
        <f>IF(Table2[[#This Row],[Event]]="Goal",Table2[[#This Row],[Hscore]]&amp;"-"&amp;Table2[[#This Row],[Uscore]],"")</f>
        <v>4-6</v>
      </c>
      <c r="U3324">
        <v>2849</v>
      </c>
      <c r="V3324" s="1">
        <f>Table2[[#This Row],[GameTime]]-(Table2[[#This Row],[period]]-1)*1200</f>
        <v>449</v>
      </c>
      <c r="W3324" s="1">
        <f>ROUNDDOWN(Table2[[#This Row],[Time]]/60,0)</f>
        <v>7</v>
      </c>
      <c r="X3324" s="1">
        <f>ROUNDDOWN((Table2[[#This Row],[Time]]/60-Table2[[#This Row],[Time2]])*60,0)</f>
        <v>29</v>
      </c>
      <c r="Y3324" s="1" t="str">
        <f>IF(Table2[[#This Row],[Time2]]&lt;10,0&amp;Table2[[#This Row],[Time2]],Table2[[#This Row],[Time2]])</f>
        <v>07</v>
      </c>
      <c r="Z3324" s="1">
        <f>IF(Table2[[#This Row],[Time3]]&lt;10,0&amp;Table2[[#This Row],[Time3]],Table2[[#This Row],[Time3]])</f>
        <v>29</v>
      </c>
      <c r="AA3324" s="2" t="str">
        <f>Table2[[#This Row],[Time4]]&amp;":"&amp;Table2[[#This Row],[Time5]]</f>
        <v>07:29</v>
      </c>
      <c r="AB3324" s="1" t="str" cm="1">
        <f t="array" ref="AB3324">IFERROR(IF(Table2[[#This Row],[code]]="","",_xlfn.IFS(AND(Table2[[#This Row],[code]]&lt;400,Table2[[#This Row],[code]]&lt;&gt;""),2,Table2[[#This Row],[code]]&gt;500,4)),"")</f>
        <v/>
      </c>
      <c r="AC3324" s="1" t="str">
        <f>IF(Table2[[#This Row],[Event]]="Penalty",Table2[[#This Row],[number]],IF(Table2[[#This Row],[Event]]="Time-Out",401,""))</f>
        <v/>
      </c>
      <c r="AD3324" s="1">
        <f>ROW(A3323)</f>
        <v>3323</v>
      </c>
      <c r="AE3324" s="1">
        <f>COUNTIFS(Table2[GameID],Table2[[#This Row],[GameID]],Table2[Column1],"&lt;="&amp;Table2[[#This Row],[Column1]])-1</f>
        <v>12</v>
      </c>
    </row>
    <row r="3325" spans="1:31" x14ac:dyDescent="0.45">
      <c r="A3325" t="s">
        <v>326</v>
      </c>
      <c r="B3325" t="str">
        <f>_xlfn.TEXTBEFORE(Table2[[#This Row],[Kamp]]," - ")</f>
        <v>Vanløse Floorball</v>
      </c>
      <c r="C3325" t="str">
        <f>_xlfn.TEXTAFTER(Table2[[#This Row],[Kamp]],"- ")</f>
        <v>Copenhagen FC</v>
      </c>
      <c r="D3325">
        <v>45268</v>
      </c>
      <c r="E3325">
        <v>76829</v>
      </c>
      <c r="F3325">
        <v>20232024</v>
      </c>
      <c r="G3325" t="s">
        <v>17</v>
      </c>
      <c r="H3325" t="s">
        <v>660</v>
      </c>
      <c r="I3325" t="s">
        <v>678</v>
      </c>
      <c r="J3325">
        <v>3</v>
      </c>
      <c r="K3325">
        <v>31142</v>
      </c>
      <c r="L3325">
        <v>212</v>
      </c>
      <c r="M3325" t="s">
        <v>631</v>
      </c>
      <c r="N3325" t="s">
        <v>98</v>
      </c>
      <c r="O3325" t="s">
        <v>634</v>
      </c>
      <c r="P3325">
        <v>16</v>
      </c>
      <c r="Q3325" t="s">
        <v>634</v>
      </c>
      <c r="R3325">
        <f>SUMIFS(Table2[number],Table2[Event],"Goal",Table2[H/U],"HOME",Table2[GameID],Table2[[#This Row],[GameID]],Table2[GameTime],"&lt;="&amp;Table2[[#This Row],[GameTime]])</f>
        <v>4</v>
      </c>
      <c r="S3325">
        <f>SUMIFS(Table2[number],Table2[Event],"Goal",Table2[H/U],"AWAY",Table2[GameID],Table2[[#This Row],[GameID]],Table2[GameTime],"&lt;="&amp;Table2[[#This Row],[GameTime]])</f>
        <v>6</v>
      </c>
      <c r="T3325" t="str">
        <f>IF(Table2[[#This Row],[Event]]="Goal",Table2[[#This Row],[Hscore]]&amp;"-"&amp;Table2[[#This Row],[Uscore]],"")</f>
        <v/>
      </c>
      <c r="U3325">
        <v>2880</v>
      </c>
      <c r="V3325" s="1">
        <f>Table2[[#This Row],[GameTime]]-(Table2[[#This Row],[period]]-1)*1200</f>
        <v>480</v>
      </c>
      <c r="W3325" s="1">
        <f>ROUNDDOWN(Table2[[#This Row],[Time]]/60,0)</f>
        <v>8</v>
      </c>
      <c r="X3325" s="1">
        <f>ROUNDDOWN((Table2[[#This Row],[Time]]/60-Table2[[#This Row],[Time2]])*60,0)</f>
        <v>0</v>
      </c>
      <c r="Y3325" s="1" t="str">
        <f>IF(Table2[[#This Row],[Time2]]&lt;10,0&amp;Table2[[#This Row],[Time2]],Table2[[#This Row],[Time2]])</f>
        <v>08</v>
      </c>
      <c r="Z3325" s="1" t="str">
        <f>IF(Table2[[#This Row],[Time3]]&lt;10,0&amp;Table2[[#This Row],[Time3]],Table2[[#This Row],[Time3]])</f>
        <v>00</v>
      </c>
      <c r="AA3325" s="2" t="str">
        <f>Table2[[#This Row],[Time4]]&amp;":"&amp;Table2[[#This Row],[Time5]]</f>
        <v>08:00</v>
      </c>
      <c r="AB3325" s="1" cm="1">
        <f t="array" ref="AB3325">IFERROR(IF(Table2[[#This Row],[code]]="","",_xlfn.IFS(AND(Table2[[#This Row],[code]]&lt;400,Table2[[#This Row],[code]]&lt;&gt;""),2,Table2[[#This Row],[code]]&gt;500,4)),"")</f>
        <v>2</v>
      </c>
      <c r="AC3325" s="1">
        <f>IF(Table2[[#This Row],[Event]]="Penalty",Table2[[#This Row],[number]],IF(Table2[[#This Row],[Event]]="Time-Out",401,""))</f>
        <v>212</v>
      </c>
      <c r="AD3325" s="1">
        <f>ROW(A3324)</f>
        <v>3324</v>
      </c>
      <c r="AE3325" s="1">
        <f>COUNTIFS(Table2[GameID],Table2[[#This Row],[GameID]],Table2[Column1],"&lt;="&amp;Table2[[#This Row],[Column1]])-1</f>
        <v>13</v>
      </c>
    </row>
    <row r="3326" spans="1:31" x14ac:dyDescent="0.45">
      <c r="A3326" t="s">
        <v>326</v>
      </c>
      <c r="B3326" t="str">
        <f>_xlfn.TEXTBEFORE(Table2[[#This Row],[Kamp]]," - ")</f>
        <v>Vanløse Floorball</v>
      </c>
      <c r="C3326" t="str">
        <f>_xlfn.TEXTAFTER(Table2[[#This Row],[Kamp]],"- ")</f>
        <v>Copenhagen FC</v>
      </c>
      <c r="D3326">
        <v>45268</v>
      </c>
      <c r="E3326">
        <v>76829</v>
      </c>
      <c r="F3326">
        <v>20232024</v>
      </c>
      <c r="G3326" t="s">
        <v>17</v>
      </c>
      <c r="H3326" t="s">
        <v>667</v>
      </c>
      <c r="I3326" t="s">
        <v>677</v>
      </c>
      <c r="J3326">
        <v>3</v>
      </c>
      <c r="K3326">
        <v>31140</v>
      </c>
      <c r="L3326">
        <v>220</v>
      </c>
      <c r="M3326" t="s">
        <v>631</v>
      </c>
      <c r="N3326" t="s">
        <v>398</v>
      </c>
      <c r="O3326" t="s">
        <v>634</v>
      </c>
      <c r="P3326">
        <v>5</v>
      </c>
      <c r="Q3326" t="s">
        <v>634</v>
      </c>
      <c r="R3326">
        <f>SUMIFS(Table2[number],Table2[Event],"Goal",Table2[H/U],"HOME",Table2[GameID],Table2[[#This Row],[GameID]],Table2[GameTime],"&lt;="&amp;Table2[[#This Row],[GameTime]])</f>
        <v>4</v>
      </c>
      <c r="S3326">
        <f>SUMIFS(Table2[number],Table2[Event],"Goal",Table2[H/U],"AWAY",Table2[GameID],Table2[[#This Row],[GameID]],Table2[GameTime],"&lt;="&amp;Table2[[#This Row],[GameTime]])</f>
        <v>6</v>
      </c>
      <c r="T3326" t="str">
        <f>IF(Table2[[#This Row],[Event]]="Goal",Table2[[#This Row],[Hscore]]&amp;"-"&amp;Table2[[#This Row],[Uscore]],"")</f>
        <v/>
      </c>
      <c r="U3326">
        <v>3053</v>
      </c>
      <c r="V3326" s="1">
        <f>Table2[[#This Row],[GameTime]]-(Table2[[#This Row],[period]]-1)*1200</f>
        <v>653</v>
      </c>
      <c r="W3326" s="1">
        <f>ROUNDDOWN(Table2[[#This Row],[Time]]/60,0)</f>
        <v>10</v>
      </c>
      <c r="X3326" s="1">
        <f>ROUNDDOWN((Table2[[#This Row],[Time]]/60-Table2[[#This Row],[Time2]])*60,0)</f>
        <v>53</v>
      </c>
      <c r="Y3326" s="1">
        <f>IF(Table2[[#This Row],[Time2]]&lt;10,0&amp;Table2[[#This Row],[Time2]],Table2[[#This Row],[Time2]])</f>
        <v>10</v>
      </c>
      <c r="Z3326" s="1">
        <f>IF(Table2[[#This Row],[Time3]]&lt;10,0&amp;Table2[[#This Row],[Time3]],Table2[[#This Row],[Time3]])</f>
        <v>53</v>
      </c>
      <c r="AA3326" s="2" t="str">
        <f>Table2[[#This Row],[Time4]]&amp;":"&amp;Table2[[#This Row],[Time5]]</f>
        <v>10:53</v>
      </c>
      <c r="AB3326" s="1" cm="1">
        <f t="array" ref="AB3326">IFERROR(IF(Table2[[#This Row],[code]]="","",_xlfn.IFS(AND(Table2[[#This Row],[code]]&lt;400,Table2[[#This Row],[code]]&lt;&gt;""),2,Table2[[#This Row],[code]]&gt;500,4)),"")</f>
        <v>2</v>
      </c>
      <c r="AC3326" s="1">
        <f>IF(Table2[[#This Row],[Event]]="Penalty",Table2[[#This Row],[number]],IF(Table2[[#This Row],[Event]]="Time-Out",401,""))</f>
        <v>220</v>
      </c>
      <c r="AD3326" s="1">
        <f>ROW(A3325)</f>
        <v>3325</v>
      </c>
      <c r="AE3326" s="1">
        <f>COUNTIFS(Table2[GameID],Table2[[#This Row],[GameID]],Table2[Column1],"&lt;="&amp;Table2[[#This Row],[Column1]])-1</f>
        <v>14</v>
      </c>
    </row>
    <row r="3327" spans="1:31" x14ac:dyDescent="0.45">
      <c r="A3327" t="s">
        <v>326</v>
      </c>
      <c r="B3327" t="str">
        <f>_xlfn.TEXTBEFORE(Table2[[#This Row],[Kamp]]," - ")</f>
        <v>Vanløse Floorball</v>
      </c>
      <c r="C3327" t="str">
        <f>_xlfn.TEXTAFTER(Table2[[#This Row],[Kamp]],"- ")</f>
        <v>Copenhagen FC</v>
      </c>
      <c r="D3327">
        <v>45268</v>
      </c>
      <c r="E3327">
        <v>76829</v>
      </c>
      <c r="F3327">
        <v>20232024</v>
      </c>
      <c r="G3327" t="s">
        <v>17</v>
      </c>
      <c r="H3327" t="s">
        <v>660</v>
      </c>
      <c r="I3327" t="s">
        <v>678</v>
      </c>
      <c r="J3327">
        <v>3</v>
      </c>
      <c r="K3327">
        <v>31142</v>
      </c>
      <c r="L3327">
        <v>1</v>
      </c>
      <c r="M3327" t="s">
        <v>630</v>
      </c>
      <c r="N3327" t="s">
        <v>283</v>
      </c>
      <c r="O3327" t="s">
        <v>106</v>
      </c>
      <c r="P3327">
        <v>2</v>
      </c>
      <c r="Q3327">
        <v>67</v>
      </c>
      <c r="R3327">
        <f>SUMIFS(Table2[number],Table2[Event],"Goal",Table2[H/U],"HOME",Table2[GameID],Table2[[#This Row],[GameID]],Table2[GameTime],"&lt;="&amp;Table2[[#This Row],[GameTime]])</f>
        <v>5</v>
      </c>
      <c r="S3327">
        <f>SUMIFS(Table2[number],Table2[Event],"Goal",Table2[H/U],"AWAY",Table2[GameID],Table2[[#This Row],[GameID]],Table2[GameTime],"&lt;="&amp;Table2[[#This Row],[GameTime]])</f>
        <v>6</v>
      </c>
      <c r="T3327" t="str">
        <f>IF(Table2[[#This Row],[Event]]="Goal",Table2[[#This Row],[Hscore]]&amp;"-"&amp;Table2[[#This Row],[Uscore]],"")</f>
        <v>5-6</v>
      </c>
      <c r="U3327">
        <v>3115</v>
      </c>
      <c r="V3327" s="1">
        <f>Table2[[#This Row],[GameTime]]-(Table2[[#This Row],[period]]-1)*1200</f>
        <v>715</v>
      </c>
      <c r="W3327" s="1">
        <f>ROUNDDOWN(Table2[[#This Row],[Time]]/60,0)</f>
        <v>11</v>
      </c>
      <c r="X3327" s="1">
        <f>ROUNDDOWN((Table2[[#This Row],[Time]]/60-Table2[[#This Row],[Time2]])*60,0)</f>
        <v>55</v>
      </c>
      <c r="Y3327" s="1">
        <f>IF(Table2[[#This Row],[Time2]]&lt;10,0&amp;Table2[[#This Row],[Time2]],Table2[[#This Row],[Time2]])</f>
        <v>11</v>
      </c>
      <c r="Z3327" s="1">
        <f>IF(Table2[[#This Row],[Time3]]&lt;10,0&amp;Table2[[#This Row],[Time3]],Table2[[#This Row],[Time3]])</f>
        <v>55</v>
      </c>
      <c r="AA3327" s="2" t="str">
        <f>Table2[[#This Row],[Time4]]&amp;":"&amp;Table2[[#This Row],[Time5]]</f>
        <v>11:55</v>
      </c>
      <c r="AB3327" s="1" t="str" cm="1">
        <f t="array" ref="AB3327">IFERROR(IF(Table2[[#This Row],[code]]="","",_xlfn.IFS(AND(Table2[[#This Row],[code]]&lt;400,Table2[[#This Row],[code]]&lt;&gt;""),2,Table2[[#This Row],[code]]&gt;500,4)),"")</f>
        <v/>
      </c>
      <c r="AC3327" s="1" t="str">
        <f>IF(Table2[[#This Row],[Event]]="Penalty",Table2[[#This Row],[number]],IF(Table2[[#This Row],[Event]]="Time-Out",401,""))</f>
        <v/>
      </c>
      <c r="AD3327" s="1">
        <f>ROW(A3326)</f>
        <v>3326</v>
      </c>
      <c r="AE3327" s="1">
        <f>COUNTIFS(Table2[GameID],Table2[[#This Row],[GameID]],Table2[Column1],"&lt;="&amp;Table2[[#This Row],[Column1]])-1</f>
        <v>15</v>
      </c>
    </row>
    <row r="3328" spans="1:31" x14ac:dyDescent="0.45">
      <c r="A3328" t="s">
        <v>326</v>
      </c>
      <c r="B3328" t="str">
        <f>_xlfn.TEXTBEFORE(Table2[[#This Row],[Kamp]]," - ")</f>
        <v>Vanløse Floorball</v>
      </c>
      <c r="C3328" t="str">
        <f>_xlfn.TEXTAFTER(Table2[[#This Row],[Kamp]],"- ")</f>
        <v>Copenhagen FC</v>
      </c>
      <c r="D3328">
        <v>45268</v>
      </c>
      <c r="E3328">
        <v>76829</v>
      </c>
      <c r="F3328">
        <v>20232024</v>
      </c>
      <c r="G3328" t="s">
        <v>17</v>
      </c>
      <c r="H3328" t="s">
        <v>667</v>
      </c>
      <c r="I3328" t="s">
        <v>677</v>
      </c>
      <c r="J3328">
        <v>3</v>
      </c>
      <c r="K3328">
        <v>31140</v>
      </c>
      <c r="L3328">
        <v>1</v>
      </c>
      <c r="M3328" t="s">
        <v>630</v>
      </c>
      <c r="N3328" t="s">
        <v>248</v>
      </c>
      <c r="O3328" t="s">
        <v>252</v>
      </c>
      <c r="P3328">
        <v>31</v>
      </c>
      <c r="Q3328">
        <v>68</v>
      </c>
      <c r="R3328">
        <f>SUMIFS(Table2[number],Table2[Event],"Goal",Table2[H/U],"HOME",Table2[GameID],Table2[[#This Row],[GameID]],Table2[GameTime],"&lt;="&amp;Table2[[#This Row],[GameTime]])</f>
        <v>5</v>
      </c>
      <c r="S3328">
        <f>SUMIFS(Table2[number],Table2[Event],"Goal",Table2[H/U],"AWAY",Table2[GameID],Table2[[#This Row],[GameID]],Table2[GameTime],"&lt;="&amp;Table2[[#This Row],[GameTime]])</f>
        <v>7</v>
      </c>
      <c r="T3328" t="str">
        <f>IF(Table2[[#This Row],[Event]]="Goal",Table2[[#This Row],[Hscore]]&amp;"-"&amp;Table2[[#This Row],[Uscore]],"")</f>
        <v>5-7</v>
      </c>
      <c r="U3328">
        <v>3215</v>
      </c>
      <c r="V3328" s="1">
        <f>Table2[[#This Row],[GameTime]]-(Table2[[#This Row],[period]]-1)*1200</f>
        <v>815</v>
      </c>
      <c r="W3328" s="1">
        <f>ROUNDDOWN(Table2[[#This Row],[Time]]/60,0)</f>
        <v>13</v>
      </c>
      <c r="X3328" s="1">
        <f>ROUNDDOWN((Table2[[#This Row],[Time]]/60-Table2[[#This Row],[Time2]])*60,0)</f>
        <v>35</v>
      </c>
      <c r="Y3328" s="1">
        <f>IF(Table2[[#This Row],[Time2]]&lt;10,0&amp;Table2[[#This Row],[Time2]],Table2[[#This Row],[Time2]])</f>
        <v>13</v>
      </c>
      <c r="Z3328" s="1">
        <f>IF(Table2[[#This Row],[Time3]]&lt;10,0&amp;Table2[[#This Row],[Time3]],Table2[[#This Row],[Time3]])</f>
        <v>35</v>
      </c>
      <c r="AA3328" s="2" t="str">
        <f>Table2[[#This Row],[Time4]]&amp;":"&amp;Table2[[#This Row],[Time5]]</f>
        <v>13:35</v>
      </c>
      <c r="AB3328" s="1" t="str" cm="1">
        <f t="array" ref="AB3328">IFERROR(IF(Table2[[#This Row],[code]]="","",_xlfn.IFS(AND(Table2[[#This Row],[code]]&lt;400,Table2[[#This Row],[code]]&lt;&gt;""),2,Table2[[#This Row],[code]]&gt;500,4)),"")</f>
        <v/>
      </c>
      <c r="AC3328" s="1" t="str">
        <f>IF(Table2[[#This Row],[Event]]="Penalty",Table2[[#This Row],[number]],IF(Table2[[#This Row],[Event]]="Time-Out",401,""))</f>
        <v/>
      </c>
      <c r="AD3328" s="1">
        <f>ROW(A3327)</f>
        <v>3327</v>
      </c>
      <c r="AE3328" s="1">
        <f>COUNTIFS(Table2[GameID],Table2[[#This Row],[GameID]],Table2[Column1],"&lt;="&amp;Table2[[#This Row],[Column1]])-1</f>
        <v>16</v>
      </c>
    </row>
    <row r="3329" spans="1:31" x14ac:dyDescent="0.45">
      <c r="A3329" t="s">
        <v>326</v>
      </c>
      <c r="B3329" t="str">
        <f>_xlfn.TEXTBEFORE(Table2[[#This Row],[Kamp]]," - ")</f>
        <v>Vanløse Floorball</v>
      </c>
      <c r="C3329" t="str">
        <f>_xlfn.TEXTAFTER(Table2[[#This Row],[Kamp]],"- ")</f>
        <v>Copenhagen FC</v>
      </c>
      <c r="D3329">
        <v>45268</v>
      </c>
      <c r="E3329">
        <v>76829</v>
      </c>
      <c r="F3329">
        <v>20232024</v>
      </c>
      <c r="G3329" t="s">
        <v>17</v>
      </c>
      <c r="H3329" t="s">
        <v>660</v>
      </c>
      <c r="I3329" t="s">
        <v>678</v>
      </c>
      <c r="J3329">
        <v>3</v>
      </c>
      <c r="K3329">
        <v>31142</v>
      </c>
      <c r="L3329">
        <v>207</v>
      </c>
      <c r="M3329" t="s">
        <v>631</v>
      </c>
      <c r="N3329" t="s">
        <v>108</v>
      </c>
      <c r="O3329" t="s">
        <v>634</v>
      </c>
      <c r="P3329">
        <v>88</v>
      </c>
      <c r="Q3329" t="s">
        <v>634</v>
      </c>
      <c r="R3329">
        <f>SUMIFS(Table2[number],Table2[Event],"Goal",Table2[H/U],"HOME",Table2[GameID],Table2[[#This Row],[GameID]],Table2[GameTime],"&lt;="&amp;Table2[[#This Row],[GameTime]])</f>
        <v>5</v>
      </c>
      <c r="S3329">
        <f>SUMIFS(Table2[number],Table2[Event],"Goal",Table2[H/U],"AWAY",Table2[GameID],Table2[[#This Row],[GameID]],Table2[GameTime],"&lt;="&amp;Table2[[#This Row],[GameTime]])</f>
        <v>7</v>
      </c>
      <c r="T3329" t="str">
        <f>IF(Table2[[#This Row],[Event]]="Goal",Table2[[#This Row],[Hscore]]&amp;"-"&amp;Table2[[#This Row],[Uscore]],"")</f>
        <v/>
      </c>
      <c r="U3329">
        <v>3367</v>
      </c>
      <c r="V3329" s="1">
        <f>Table2[[#This Row],[GameTime]]-(Table2[[#This Row],[period]]-1)*1200</f>
        <v>967</v>
      </c>
      <c r="W3329" s="1">
        <f>ROUNDDOWN(Table2[[#This Row],[Time]]/60,0)</f>
        <v>16</v>
      </c>
      <c r="X3329" s="1">
        <f>ROUNDDOWN((Table2[[#This Row],[Time]]/60-Table2[[#This Row],[Time2]])*60,0)</f>
        <v>7</v>
      </c>
      <c r="Y3329" s="1">
        <f>IF(Table2[[#This Row],[Time2]]&lt;10,0&amp;Table2[[#This Row],[Time2]],Table2[[#This Row],[Time2]])</f>
        <v>16</v>
      </c>
      <c r="Z3329" s="1" t="str">
        <f>IF(Table2[[#This Row],[Time3]]&lt;10,0&amp;Table2[[#This Row],[Time3]],Table2[[#This Row],[Time3]])</f>
        <v>07</v>
      </c>
      <c r="AA3329" s="2" t="str">
        <f>Table2[[#This Row],[Time4]]&amp;":"&amp;Table2[[#This Row],[Time5]]</f>
        <v>16:07</v>
      </c>
      <c r="AB3329" s="1" cm="1">
        <f t="array" ref="AB3329">IFERROR(IF(Table2[[#This Row],[code]]="","",_xlfn.IFS(AND(Table2[[#This Row],[code]]&lt;400,Table2[[#This Row],[code]]&lt;&gt;""),2,Table2[[#This Row],[code]]&gt;500,4)),"")</f>
        <v>2</v>
      </c>
      <c r="AC3329" s="1">
        <f>IF(Table2[[#This Row],[Event]]="Penalty",Table2[[#This Row],[number]],IF(Table2[[#This Row],[Event]]="Time-Out",401,""))</f>
        <v>207</v>
      </c>
      <c r="AD3329" s="1">
        <f>ROW(A3328)</f>
        <v>3328</v>
      </c>
      <c r="AE3329" s="1">
        <f>COUNTIFS(Table2[GameID],Table2[[#This Row],[GameID]],Table2[Column1],"&lt;="&amp;Table2[[#This Row],[Column1]])-1</f>
        <v>17</v>
      </c>
    </row>
    <row r="3330" spans="1:31" x14ac:dyDescent="0.45">
      <c r="A3330" t="s">
        <v>326</v>
      </c>
      <c r="B3330" t="str">
        <f>_xlfn.TEXTBEFORE(Table2[[#This Row],[Kamp]]," - ")</f>
        <v>Vanløse Floorball</v>
      </c>
      <c r="C3330" t="str">
        <f>_xlfn.TEXTAFTER(Table2[[#This Row],[Kamp]],"- ")</f>
        <v>Copenhagen FC</v>
      </c>
      <c r="D3330">
        <v>45268</v>
      </c>
      <c r="E3330">
        <v>76829</v>
      </c>
      <c r="F3330">
        <v>20232024</v>
      </c>
      <c r="G3330" t="s">
        <v>17</v>
      </c>
      <c r="H3330" t="s">
        <v>667</v>
      </c>
      <c r="I3330" t="s">
        <v>677</v>
      </c>
      <c r="J3330">
        <v>3</v>
      </c>
      <c r="K3330">
        <v>31140</v>
      </c>
      <c r="L3330">
        <v>202</v>
      </c>
      <c r="M3330" t="s">
        <v>631</v>
      </c>
      <c r="N3330" t="s">
        <v>240</v>
      </c>
      <c r="O3330" t="s">
        <v>634</v>
      </c>
      <c r="P3330">
        <v>3</v>
      </c>
      <c r="Q3330" t="s">
        <v>634</v>
      </c>
      <c r="R3330">
        <f>SUMIFS(Table2[number],Table2[Event],"Goal",Table2[H/U],"HOME",Table2[GameID],Table2[[#This Row],[GameID]],Table2[GameTime],"&lt;="&amp;Table2[[#This Row],[GameTime]])</f>
        <v>5</v>
      </c>
      <c r="S3330">
        <f>SUMIFS(Table2[number],Table2[Event],"Goal",Table2[H/U],"AWAY",Table2[GameID],Table2[[#This Row],[GameID]],Table2[GameTime],"&lt;="&amp;Table2[[#This Row],[GameTime]])</f>
        <v>7</v>
      </c>
      <c r="T3330" t="str">
        <f>IF(Table2[[#This Row],[Event]]="Goal",Table2[[#This Row],[Hscore]]&amp;"-"&amp;Table2[[#This Row],[Uscore]],"")</f>
        <v/>
      </c>
      <c r="U3330">
        <v>3492</v>
      </c>
      <c r="V3330" s="1">
        <f>Table2[[#This Row],[GameTime]]-(Table2[[#This Row],[period]]-1)*1200</f>
        <v>1092</v>
      </c>
      <c r="W3330" s="1">
        <f>ROUNDDOWN(Table2[[#This Row],[Time]]/60,0)</f>
        <v>18</v>
      </c>
      <c r="X3330" s="1">
        <f>ROUNDDOWN((Table2[[#This Row],[Time]]/60-Table2[[#This Row],[Time2]])*60,0)</f>
        <v>12</v>
      </c>
      <c r="Y3330" s="1">
        <f>IF(Table2[[#This Row],[Time2]]&lt;10,0&amp;Table2[[#This Row],[Time2]],Table2[[#This Row],[Time2]])</f>
        <v>18</v>
      </c>
      <c r="Z3330" s="1">
        <f>IF(Table2[[#This Row],[Time3]]&lt;10,0&amp;Table2[[#This Row],[Time3]],Table2[[#This Row],[Time3]])</f>
        <v>12</v>
      </c>
      <c r="AA3330" s="2" t="str">
        <f>Table2[[#This Row],[Time4]]&amp;":"&amp;Table2[[#This Row],[Time5]]</f>
        <v>18:12</v>
      </c>
      <c r="AB3330" s="1" cm="1">
        <f t="array" ref="AB3330">IFERROR(IF(Table2[[#This Row],[code]]="","",_xlfn.IFS(AND(Table2[[#This Row],[code]]&lt;400,Table2[[#This Row],[code]]&lt;&gt;""),2,Table2[[#This Row],[code]]&gt;500,4)),"")</f>
        <v>2</v>
      </c>
      <c r="AC3330" s="1">
        <f>IF(Table2[[#This Row],[Event]]="Penalty",Table2[[#This Row],[number]],IF(Table2[[#This Row],[Event]]="Time-Out",401,""))</f>
        <v>202</v>
      </c>
      <c r="AD3330" s="1">
        <f>ROW(A3329)</f>
        <v>3329</v>
      </c>
      <c r="AE3330" s="1">
        <f>COUNTIFS(Table2[GameID],Table2[[#This Row],[GameID]],Table2[Column1],"&lt;="&amp;Table2[[#This Row],[Column1]])-1</f>
        <v>18</v>
      </c>
    </row>
    <row r="3331" spans="1:31" x14ac:dyDescent="0.45">
      <c r="A3331" t="s">
        <v>326</v>
      </c>
      <c r="B3331" t="str">
        <f>_xlfn.TEXTBEFORE(Table2[[#This Row],[Kamp]]," - ")</f>
        <v>Vanløse Floorball</v>
      </c>
      <c r="C3331" t="str">
        <f>_xlfn.TEXTAFTER(Table2[[#This Row],[Kamp]],"- ")</f>
        <v>Copenhagen FC</v>
      </c>
      <c r="D3331">
        <v>45268</v>
      </c>
      <c r="E3331">
        <v>76829</v>
      </c>
      <c r="F3331">
        <v>20232024</v>
      </c>
      <c r="G3331" t="s">
        <v>17</v>
      </c>
      <c r="H3331" t="s">
        <v>667</v>
      </c>
      <c r="I3331" t="s">
        <v>677</v>
      </c>
      <c r="J3331">
        <v>3</v>
      </c>
      <c r="K3331">
        <v>31140</v>
      </c>
      <c r="L3331">
        <v>1</v>
      </c>
      <c r="M3331" t="s">
        <v>630</v>
      </c>
      <c r="N3331" t="s">
        <v>59</v>
      </c>
      <c r="O3331" t="s">
        <v>634</v>
      </c>
      <c r="P3331">
        <v>9</v>
      </c>
      <c r="Q3331" t="s">
        <v>634</v>
      </c>
      <c r="R3331">
        <f>SUMIFS(Table2[number],Table2[Event],"Goal",Table2[H/U],"HOME",Table2[GameID],Table2[[#This Row],[GameID]],Table2[GameTime],"&lt;="&amp;Table2[[#This Row],[GameTime]])</f>
        <v>5</v>
      </c>
      <c r="S3331">
        <f>SUMIFS(Table2[number],Table2[Event],"Goal",Table2[H/U],"AWAY",Table2[GameID],Table2[[#This Row],[GameID]],Table2[GameTime],"&lt;="&amp;Table2[[#This Row],[GameTime]])</f>
        <v>8</v>
      </c>
      <c r="T3331" t="str">
        <f>IF(Table2[[#This Row],[Event]]="Goal",Table2[[#This Row],[Hscore]]&amp;"-"&amp;Table2[[#This Row],[Uscore]],"")</f>
        <v>5-8</v>
      </c>
      <c r="U3331">
        <v>3599</v>
      </c>
      <c r="V3331" s="1">
        <f>Table2[[#This Row],[GameTime]]-(Table2[[#This Row],[period]]-1)*1200</f>
        <v>1199</v>
      </c>
      <c r="W3331" s="1">
        <f>ROUNDDOWN(Table2[[#This Row],[Time]]/60,0)</f>
        <v>19</v>
      </c>
      <c r="X3331" s="1">
        <f>ROUNDDOWN((Table2[[#This Row],[Time]]/60-Table2[[#This Row],[Time2]])*60,0)</f>
        <v>59</v>
      </c>
      <c r="Y3331" s="1">
        <f>IF(Table2[[#This Row],[Time2]]&lt;10,0&amp;Table2[[#This Row],[Time2]],Table2[[#This Row],[Time2]])</f>
        <v>19</v>
      </c>
      <c r="Z3331" s="1">
        <f>IF(Table2[[#This Row],[Time3]]&lt;10,0&amp;Table2[[#This Row],[Time3]],Table2[[#This Row],[Time3]])</f>
        <v>59</v>
      </c>
      <c r="AA3331" s="2" t="str">
        <f>Table2[[#This Row],[Time4]]&amp;":"&amp;Table2[[#This Row],[Time5]]</f>
        <v>19:59</v>
      </c>
      <c r="AB3331" s="1" t="str" cm="1">
        <f t="array" ref="AB3331">IFERROR(IF(Table2[[#This Row],[code]]="","",_xlfn.IFS(AND(Table2[[#This Row],[code]]&lt;400,Table2[[#This Row],[code]]&lt;&gt;""),2,Table2[[#This Row],[code]]&gt;500,4)),"")</f>
        <v/>
      </c>
      <c r="AC3331" s="1" t="str">
        <f>IF(Table2[[#This Row],[Event]]="Penalty",Table2[[#This Row],[number]],IF(Table2[[#This Row],[Event]]="Time-Out",401,""))</f>
        <v/>
      </c>
      <c r="AD3331" s="1">
        <f>ROW(A3330)</f>
        <v>3330</v>
      </c>
      <c r="AE3331" s="1">
        <f>COUNTIFS(Table2[GameID],Table2[[#This Row],[GameID]],Table2[Column1],"&lt;="&amp;Table2[[#This Row],[Column1]])-1</f>
        <v>19</v>
      </c>
    </row>
    <row r="3332" spans="1:31" x14ac:dyDescent="0.45">
      <c r="A3332" t="s">
        <v>358</v>
      </c>
      <c r="B3332" t="str">
        <f>_xlfn.TEXTBEFORE(Table2[[#This Row],[Kamp]]," - ")</f>
        <v>RungstedHørsholm</v>
      </c>
      <c r="C3332" t="str">
        <f>_xlfn.TEXTAFTER(Table2[[#This Row],[Kamp]],"- ")</f>
        <v>Rødovre FC</v>
      </c>
      <c r="D3332">
        <v>45270</v>
      </c>
      <c r="E3332">
        <v>76833</v>
      </c>
      <c r="F3332">
        <v>20232024</v>
      </c>
      <c r="G3332" t="s">
        <v>17</v>
      </c>
      <c r="H3332" t="s">
        <v>665</v>
      </c>
      <c r="I3332" t="s">
        <v>677</v>
      </c>
      <c r="J3332">
        <v>1</v>
      </c>
      <c r="K3332">
        <v>31139</v>
      </c>
      <c r="L3332">
        <v>222</v>
      </c>
      <c r="M3332" t="s">
        <v>631</v>
      </c>
      <c r="N3332" t="s">
        <v>484</v>
      </c>
      <c r="O3332" t="s">
        <v>634</v>
      </c>
      <c r="P3332">
        <v>43</v>
      </c>
      <c r="Q3332" t="s">
        <v>634</v>
      </c>
      <c r="R3332">
        <f>SUMIFS(Table2[number],Table2[Event],"Goal",Table2[H/U],"HOME",Table2[GameID],Table2[[#This Row],[GameID]],Table2[GameTime],"&lt;="&amp;Table2[[#This Row],[GameTime]])</f>
        <v>0</v>
      </c>
      <c r="S3332">
        <f>SUMIFS(Table2[number],Table2[Event],"Goal",Table2[H/U],"AWAY",Table2[GameID],Table2[[#This Row],[GameID]],Table2[GameTime],"&lt;="&amp;Table2[[#This Row],[GameTime]])</f>
        <v>0</v>
      </c>
      <c r="T3332" t="str">
        <f>IF(Table2[[#This Row],[Event]]="Goal",Table2[[#This Row],[Hscore]]&amp;"-"&amp;Table2[[#This Row],[Uscore]],"")</f>
        <v/>
      </c>
      <c r="U3332">
        <v>270</v>
      </c>
      <c r="V3332" s="1">
        <f>Table2[[#This Row],[GameTime]]-(Table2[[#This Row],[period]]-1)*1200</f>
        <v>270</v>
      </c>
      <c r="W3332" s="1">
        <f>ROUNDDOWN(Table2[[#This Row],[Time]]/60,0)</f>
        <v>4</v>
      </c>
      <c r="X3332" s="1">
        <f>ROUNDDOWN((Table2[[#This Row],[Time]]/60-Table2[[#This Row],[Time2]])*60,0)</f>
        <v>30</v>
      </c>
      <c r="Y3332" s="1" t="str">
        <f>IF(Table2[[#This Row],[Time2]]&lt;10,0&amp;Table2[[#This Row],[Time2]],Table2[[#This Row],[Time2]])</f>
        <v>04</v>
      </c>
      <c r="Z3332" s="1">
        <f>IF(Table2[[#This Row],[Time3]]&lt;10,0&amp;Table2[[#This Row],[Time3]],Table2[[#This Row],[Time3]])</f>
        <v>30</v>
      </c>
      <c r="AA3332" s="2" t="str">
        <f>Table2[[#This Row],[Time4]]&amp;":"&amp;Table2[[#This Row],[Time5]]</f>
        <v>04:30</v>
      </c>
      <c r="AB3332" s="1" cm="1">
        <f t="array" ref="AB3332">IFERROR(IF(Table2[[#This Row],[code]]="","",_xlfn.IFS(AND(Table2[[#This Row],[code]]&lt;400,Table2[[#This Row],[code]]&lt;&gt;""),2,Table2[[#This Row],[code]]&gt;500,4)),"")</f>
        <v>2</v>
      </c>
      <c r="AC3332" s="1">
        <f>IF(Table2[[#This Row],[Event]]="Penalty",Table2[[#This Row],[number]],IF(Table2[[#This Row],[Event]]="Time-Out",401,""))</f>
        <v>222</v>
      </c>
      <c r="AD3332" s="1">
        <f>ROW(A3331)</f>
        <v>3331</v>
      </c>
      <c r="AE3332" s="1">
        <f>COUNTIFS(Table2[GameID],Table2[[#This Row],[GameID]],Table2[Column1],"&lt;="&amp;Table2[[#This Row],[Column1]])-1</f>
        <v>0</v>
      </c>
    </row>
    <row r="3333" spans="1:31" x14ac:dyDescent="0.45">
      <c r="A3333" t="s">
        <v>358</v>
      </c>
      <c r="B3333" t="str">
        <f>_xlfn.TEXTBEFORE(Table2[[#This Row],[Kamp]]," - ")</f>
        <v>RungstedHørsholm</v>
      </c>
      <c r="C3333" t="str">
        <f>_xlfn.TEXTAFTER(Table2[[#This Row],[Kamp]],"- ")</f>
        <v>Rødovre FC</v>
      </c>
      <c r="D3333">
        <v>45270</v>
      </c>
      <c r="E3333">
        <v>76833</v>
      </c>
      <c r="F3333">
        <v>20232024</v>
      </c>
      <c r="G3333" t="s">
        <v>17</v>
      </c>
      <c r="H3333" t="s">
        <v>665</v>
      </c>
      <c r="I3333" t="s">
        <v>677</v>
      </c>
      <c r="J3333">
        <v>1</v>
      </c>
      <c r="K3333">
        <v>31139</v>
      </c>
      <c r="L3333">
        <v>1</v>
      </c>
      <c r="M3333" t="s">
        <v>630</v>
      </c>
      <c r="N3333" t="s">
        <v>484</v>
      </c>
      <c r="O3333" t="s">
        <v>538</v>
      </c>
      <c r="P3333">
        <v>43</v>
      </c>
      <c r="Q3333">
        <v>89</v>
      </c>
      <c r="R3333">
        <f>SUMIFS(Table2[number],Table2[Event],"Goal",Table2[H/U],"HOME",Table2[GameID],Table2[[#This Row],[GameID]],Table2[GameTime],"&lt;="&amp;Table2[[#This Row],[GameTime]])</f>
        <v>0</v>
      </c>
      <c r="S3333">
        <f>SUMIFS(Table2[number],Table2[Event],"Goal",Table2[H/U],"AWAY",Table2[GameID],Table2[[#This Row],[GameID]],Table2[GameTime],"&lt;="&amp;Table2[[#This Row],[GameTime]])</f>
        <v>1</v>
      </c>
      <c r="T3333" t="str">
        <f>IF(Table2[[#This Row],[Event]]="Goal",Table2[[#This Row],[Hscore]]&amp;"-"&amp;Table2[[#This Row],[Uscore]],"")</f>
        <v>0-1</v>
      </c>
      <c r="U3333">
        <v>468</v>
      </c>
      <c r="V3333" s="1">
        <f>Table2[[#This Row],[GameTime]]-(Table2[[#This Row],[period]]-1)*1200</f>
        <v>468</v>
      </c>
      <c r="W3333" s="1">
        <f>ROUNDDOWN(Table2[[#This Row],[Time]]/60,0)</f>
        <v>7</v>
      </c>
      <c r="X3333" s="1">
        <f>ROUNDDOWN((Table2[[#This Row],[Time]]/60-Table2[[#This Row],[Time2]])*60,0)</f>
        <v>48</v>
      </c>
      <c r="Y3333" s="1" t="str">
        <f>IF(Table2[[#This Row],[Time2]]&lt;10,0&amp;Table2[[#This Row],[Time2]],Table2[[#This Row],[Time2]])</f>
        <v>07</v>
      </c>
      <c r="Z3333" s="1">
        <f>IF(Table2[[#This Row],[Time3]]&lt;10,0&amp;Table2[[#This Row],[Time3]],Table2[[#This Row],[Time3]])</f>
        <v>48</v>
      </c>
      <c r="AA3333" s="2" t="str">
        <f>Table2[[#This Row],[Time4]]&amp;":"&amp;Table2[[#This Row],[Time5]]</f>
        <v>07:48</v>
      </c>
      <c r="AB3333" s="1" t="str" cm="1">
        <f t="array" ref="AB3333">IFERROR(IF(Table2[[#This Row],[code]]="","",_xlfn.IFS(AND(Table2[[#This Row],[code]]&lt;400,Table2[[#This Row],[code]]&lt;&gt;""),2,Table2[[#This Row],[code]]&gt;500,4)),"")</f>
        <v/>
      </c>
      <c r="AC3333" s="1" t="str">
        <f>IF(Table2[[#This Row],[Event]]="Penalty",Table2[[#This Row],[number]],IF(Table2[[#This Row],[Event]]="Time-Out",401,""))</f>
        <v/>
      </c>
      <c r="AD3333" s="1">
        <f>ROW(A3332)</f>
        <v>3332</v>
      </c>
      <c r="AE3333" s="1">
        <f>COUNTIFS(Table2[GameID],Table2[[#This Row],[GameID]],Table2[Column1],"&lt;="&amp;Table2[[#This Row],[Column1]])-1</f>
        <v>1</v>
      </c>
    </row>
    <row r="3334" spans="1:31" x14ac:dyDescent="0.45">
      <c r="A3334" t="s">
        <v>358</v>
      </c>
      <c r="B3334" t="str">
        <f>_xlfn.TEXTBEFORE(Table2[[#This Row],[Kamp]]," - ")</f>
        <v>RungstedHørsholm</v>
      </c>
      <c r="C3334" t="str">
        <f>_xlfn.TEXTAFTER(Table2[[#This Row],[Kamp]],"- ")</f>
        <v>Rødovre FC</v>
      </c>
      <c r="D3334">
        <v>45270</v>
      </c>
      <c r="E3334">
        <v>76833</v>
      </c>
      <c r="F3334">
        <v>20232024</v>
      </c>
      <c r="G3334" t="s">
        <v>17</v>
      </c>
      <c r="H3334" t="s">
        <v>665</v>
      </c>
      <c r="I3334" t="s">
        <v>677</v>
      </c>
      <c r="J3334">
        <v>1</v>
      </c>
      <c r="K3334">
        <v>31139</v>
      </c>
      <c r="L3334">
        <v>1</v>
      </c>
      <c r="M3334" t="s">
        <v>630</v>
      </c>
      <c r="N3334" t="s">
        <v>80</v>
      </c>
      <c r="O3334" t="s">
        <v>45</v>
      </c>
      <c r="P3334">
        <v>13</v>
      </c>
      <c r="Q3334">
        <v>17</v>
      </c>
      <c r="R3334">
        <f>SUMIFS(Table2[number],Table2[Event],"Goal",Table2[H/U],"HOME",Table2[GameID],Table2[[#This Row],[GameID]],Table2[GameTime],"&lt;="&amp;Table2[[#This Row],[GameTime]])</f>
        <v>0</v>
      </c>
      <c r="S3334">
        <f>SUMIFS(Table2[number],Table2[Event],"Goal",Table2[H/U],"AWAY",Table2[GameID],Table2[[#This Row],[GameID]],Table2[GameTime],"&lt;="&amp;Table2[[#This Row],[GameTime]])</f>
        <v>2</v>
      </c>
      <c r="T3334" t="str">
        <f>IF(Table2[[#This Row],[Event]]="Goal",Table2[[#This Row],[Hscore]]&amp;"-"&amp;Table2[[#This Row],[Uscore]],"")</f>
        <v>0-2</v>
      </c>
      <c r="U3334">
        <v>1036</v>
      </c>
      <c r="V3334" s="1">
        <f>Table2[[#This Row],[GameTime]]-(Table2[[#This Row],[period]]-1)*1200</f>
        <v>1036</v>
      </c>
      <c r="W3334" s="1">
        <f>ROUNDDOWN(Table2[[#This Row],[Time]]/60,0)</f>
        <v>17</v>
      </c>
      <c r="X3334" s="1">
        <f>ROUNDDOWN((Table2[[#This Row],[Time]]/60-Table2[[#This Row],[Time2]])*60,0)</f>
        <v>15</v>
      </c>
      <c r="Y3334" s="1">
        <f>IF(Table2[[#This Row],[Time2]]&lt;10,0&amp;Table2[[#This Row],[Time2]],Table2[[#This Row],[Time2]])</f>
        <v>17</v>
      </c>
      <c r="Z3334" s="1">
        <f>IF(Table2[[#This Row],[Time3]]&lt;10,0&amp;Table2[[#This Row],[Time3]],Table2[[#This Row],[Time3]])</f>
        <v>15</v>
      </c>
      <c r="AA3334" s="2" t="str">
        <f>Table2[[#This Row],[Time4]]&amp;":"&amp;Table2[[#This Row],[Time5]]</f>
        <v>17:15</v>
      </c>
      <c r="AB3334" s="1" t="str" cm="1">
        <f t="array" ref="AB3334">IFERROR(IF(Table2[[#This Row],[code]]="","",_xlfn.IFS(AND(Table2[[#This Row],[code]]&lt;400,Table2[[#This Row],[code]]&lt;&gt;""),2,Table2[[#This Row],[code]]&gt;500,4)),"")</f>
        <v/>
      </c>
      <c r="AC3334" s="1" t="str">
        <f>IF(Table2[[#This Row],[Event]]="Penalty",Table2[[#This Row],[number]],IF(Table2[[#This Row],[Event]]="Time-Out",401,""))</f>
        <v/>
      </c>
      <c r="AD3334" s="1">
        <f>ROW(A3333)</f>
        <v>3333</v>
      </c>
      <c r="AE3334" s="1">
        <f>COUNTIFS(Table2[GameID],Table2[[#This Row],[GameID]],Table2[Column1],"&lt;="&amp;Table2[[#This Row],[Column1]])-1</f>
        <v>2</v>
      </c>
    </row>
    <row r="3335" spans="1:31" x14ac:dyDescent="0.45">
      <c r="A3335" t="s">
        <v>358</v>
      </c>
      <c r="B3335" t="str">
        <f>_xlfn.TEXTBEFORE(Table2[[#This Row],[Kamp]]," - ")</f>
        <v>RungstedHørsholm</v>
      </c>
      <c r="C3335" t="str">
        <f>_xlfn.TEXTAFTER(Table2[[#This Row],[Kamp]],"- ")</f>
        <v>Rødovre FC</v>
      </c>
      <c r="D3335">
        <v>45270</v>
      </c>
      <c r="E3335">
        <v>76833</v>
      </c>
      <c r="F3335">
        <v>20232024</v>
      </c>
      <c r="G3335" t="s">
        <v>17</v>
      </c>
      <c r="H3335" t="s">
        <v>665</v>
      </c>
      <c r="I3335" t="s">
        <v>677</v>
      </c>
      <c r="J3335">
        <v>2</v>
      </c>
      <c r="K3335">
        <v>31139</v>
      </c>
      <c r="L3335">
        <v>1</v>
      </c>
      <c r="M3335" t="s">
        <v>630</v>
      </c>
      <c r="N3335" t="s">
        <v>80</v>
      </c>
      <c r="O3335" t="s">
        <v>45</v>
      </c>
      <c r="P3335">
        <v>13</v>
      </c>
      <c r="Q3335">
        <v>17</v>
      </c>
      <c r="R3335">
        <f>SUMIFS(Table2[number],Table2[Event],"Goal",Table2[H/U],"HOME",Table2[GameID],Table2[[#This Row],[GameID]],Table2[GameTime],"&lt;="&amp;Table2[[#This Row],[GameTime]])</f>
        <v>0</v>
      </c>
      <c r="S3335">
        <f>SUMIFS(Table2[number],Table2[Event],"Goal",Table2[H/U],"AWAY",Table2[GameID],Table2[[#This Row],[GameID]],Table2[GameTime],"&lt;="&amp;Table2[[#This Row],[GameTime]])</f>
        <v>3</v>
      </c>
      <c r="T3335" t="str">
        <f>IF(Table2[[#This Row],[Event]]="Goal",Table2[[#This Row],[Hscore]]&amp;"-"&amp;Table2[[#This Row],[Uscore]],"")</f>
        <v>0-3</v>
      </c>
      <c r="U3335">
        <v>1916</v>
      </c>
      <c r="V3335" s="1">
        <f>Table2[[#This Row],[GameTime]]-(Table2[[#This Row],[period]]-1)*1200</f>
        <v>716</v>
      </c>
      <c r="W3335" s="1">
        <f>ROUNDDOWN(Table2[[#This Row],[Time]]/60,0)</f>
        <v>11</v>
      </c>
      <c r="X3335" s="1">
        <f>ROUNDDOWN((Table2[[#This Row],[Time]]/60-Table2[[#This Row],[Time2]])*60,0)</f>
        <v>56</v>
      </c>
      <c r="Y3335" s="1">
        <f>IF(Table2[[#This Row],[Time2]]&lt;10,0&amp;Table2[[#This Row],[Time2]],Table2[[#This Row],[Time2]])</f>
        <v>11</v>
      </c>
      <c r="Z3335" s="1">
        <f>IF(Table2[[#This Row],[Time3]]&lt;10,0&amp;Table2[[#This Row],[Time3]],Table2[[#This Row],[Time3]])</f>
        <v>56</v>
      </c>
      <c r="AA3335" s="2" t="str">
        <f>Table2[[#This Row],[Time4]]&amp;":"&amp;Table2[[#This Row],[Time5]]</f>
        <v>11:56</v>
      </c>
      <c r="AB3335" s="1" t="str" cm="1">
        <f t="array" ref="AB3335">IFERROR(IF(Table2[[#This Row],[code]]="","",_xlfn.IFS(AND(Table2[[#This Row],[code]]&lt;400,Table2[[#This Row],[code]]&lt;&gt;""),2,Table2[[#This Row],[code]]&gt;500,4)),"")</f>
        <v/>
      </c>
      <c r="AC3335" s="1" t="str">
        <f>IF(Table2[[#This Row],[Event]]="Penalty",Table2[[#This Row],[number]],IF(Table2[[#This Row],[Event]]="Time-Out",401,""))</f>
        <v/>
      </c>
      <c r="AD3335" s="1">
        <f>ROW(A3334)</f>
        <v>3334</v>
      </c>
      <c r="AE3335" s="1">
        <f>COUNTIFS(Table2[GameID],Table2[[#This Row],[GameID]],Table2[Column1],"&lt;="&amp;Table2[[#This Row],[Column1]])-1</f>
        <v>3</v>
      </c>
    </row>
    <row r="3336" spans="1:31" x14ac:dyDescent="0.45">
      <c r="A3336" t="s">
        <v>358</v>
      </c>
      <c r="B3336" t="str">
        <f>_xlfn.TEXTBEFORE(Table2[[#This Row],[Kamp]]," - ")</f>
        <v>RungstedHørsholm</v>
      </c>
      <c r="C3336" t="str">
        <f>_xlfn.TEXTAFTER(Table2[[#This Row],[Kamp]],"- ")</f>
        <v>Rødovre FC</v>
      </c>
      <c r="D3336">
        <v>45270</v>
      </c>
      <c r="E3336">
        <v>76833</v>
      </c>
      <c r="F3336">
        <v>20232024</v>
      </c>
      <c r="G3336" t="s">
        <v>17</v>
      </c>
      <c r="H3336" t="s">
        <v>662</v>
      </c>
      <c r="I3336" t="s">
        <v>678</v>
      </c>
      <c r="J3336">
        <v>2</v>
      </c>
      <c r="K3336">
        <v>31141</v>
      </c>
      <c r="L3336">
        <v>1</v>
      </c>
      <c r="M3336" t="s">
        <v>630</v>
      </c>
      <c r="N3336" t="s">
        <v>78</v>
      </c>
      <c r="O3336" t="s">
        <v>402</v>
      </c>
      <c r="P3336">
        <v>8</v>
      </c>
      <c r="Q3336">
        <v>84</v>
      </c>
      <c r="R3336">
        <f>SUMIFS(Table2[number],Table2[Event],"Goal",Table2[H/U],"HOME",Table2[GameID],Table2[[#This Row],[GameID]],Table2[GameTime],"&lt;="&amp;Table2[[#This Row],[GameTime]])</f>
        <v>1</v>
      </c>
      <c r="S3336">
        <f>SUMIFS(Table2[number],Table2[Event],"Goal",Table2[H/U],"AWAY",Table2[GameID],Table2[[#This Row],[GameID]],Table2[GameTime],"&lt;="&amp;Table2[[#This Row],[GameTime]])</f>
        <v>3</v>
      </c>
      <c r="T3336" t="str">
        <f>IF(Table2[[#This Row],[Event]]="Goal",Table2[[#This Row],[Hscore]]&amp;"-"&amp;Table2[[#This Row],[Uscore]],"")</f>
        <v>1-3</v>
      </c>
      <c r="U3336">
        <v>2074</v>
      </c>
      <c r="V3336" s="1">
        <f>Table2[[#This Row],[GameTime]]-(Table2[[#This Row],[period]]-1)*1200</f>
        <v>874</v>
      </c>
      <c r="W3336" s="1">
        <f>ROUNDDOWN(Table2[[#This Row],[Time]]/60,0)</f>
        <v>14</v>
      </c>
      <c r="X3336" s="1">
        <f>ROUNDDOWN((Table2[[#This Row],[Time]]/60-Table2[[#This Row],[Time2]])*60,0)</f>
        <v>34</v>
      </c>
      <c r="Y3336" s="1">
        <f>IF(Table2[[#This Row],[Time2]]&lt;10,0&amp;Table2[[#This Row],[Time2]],Table2[[#This Row],[Time2]])</f>
        <v>14</v>
      </c>
      <c r="Z3336" s="1">
        <f>IF(Table2[[#This Row],[Time3]]&lt;10,0&amp;Table2[[#This Row],[Time3]],Table2[[#This Row],[Time3]])</f>
        <v>34</v>
      </c>
      <c r="AA3336" s="2" t="str">
        <f>Table2[[#This Row],[Time4]]&amp;":"&amp;Table2[[#This Row],[Time5]]</f>
        <v>14:34</v>
      </c>
      <c r="AB3336" s="1" t="str" cm="1">
        <f t="array" ref="AB3336">IFERROR(IF(Table2[[#This Row],[code]]="","",_xlfn.IFS(AND(Table2[[#This Row],[code]]&lt;400,Table2[[#This Row],[code]]&lt;&gt;""),2,Table2[[#This Row],[code]]&gt;500,4)),"")</f>
        <v/>
      </c>
      <c r="AC3336" s="1" t="str">
        <f>IF(Table2[[#This Row],[Event]]="Penalty",Table2[[#This Row],[number]],IF(Table2[[#This Row],[Event]]="Time-Out",401,""))</f>
        <v/>
      </c>
      <c r="AD3336" s="1">
        <f>ROW(A3335)</f>
        <v>3335</v>
      </c>
      <c r="AE3336" s="1">
        <f>COUNTIFS(Table2[GameID],Table2[[#This Row],[GameID]],Table2[Column1],"&lt;="&amp;Table2[[#This Row],[Column1]])-1</f>
        <v>4</v>
      </c>
    </row>
    <row r="3337" spans="1:31" x14ac:dyDescent="0.45">
      <c r="A3337" t="s">
        <v>358</v>
      </c>
      <c r="B3337" t="str">
        <f>_xlfn.TEXTBEFORE(Table2[[#This Row],[Kamp]]," - ")</f>
        <v>RungstedHørsholm</v>
      </c>
      <c r="C3337" t="str">
        <f>_xlfn.TEXTAFTER(Table2[[#This Row],[Kamp]],"- ")</f>
        <v>Rødovre FC</v>
      </c>
      <c r="D3337">
        <v>45270</v>
      </c>
      <c r="E3337">
        <v>76833</v>
      </c>
      <c r="F3337">
        <v>20232024</v>
      </c>
      <c r="G3337" t="s">
        <v>17</v>
      </c>
      <c r="H3337" t="s">
        <v>665</v>
      </c>
      <c r="I3337" t="s">
        <v>677</v>
      </c>
      <c r="J3337">
        <v>2</v>
      </c>
      <c r="K3337">
        <v>31139</v>
      </c>
      <c r="L3337">
        <v>1</v>
      </c>
      <c r="M3337" t="s">
        <v>630</v>
      </c>
      <c r="N3337" t="s">
        <v>49</v>
      </c>
      <c r="O3337" t="s">
        <v>80</v>
      </c>
      <c r="P3337">
        <v>31</v>
      </c>
      <c r="Q3337">
        <v>13</v>
      </c>
      <c r="R3337">
        <f>SUMIFS(Table2[number],Table2[Event],"Goal",Table2[H/U],"HOME",Table2[GameID],Table2[[#This Row],[GameID]],Table2[GameTime],"&lt;="&amp;Table2[[#This Row],[GameTime]])</f>
        <v>1</v>
      </c>
      <c r="S3337">
        <f>SUMIFS(Table2[number],Table2[Event],"Goal",Table2[H/U],"AWAY",Table2[GameID],Table2[[#This Row],[GameID]],Table2[GameTime],"&lt;="&amp;Table2[[#This Row],[GameTime]])</f>
        <v>4</v>
      </c>
      <c r="T3337" t="str">
        <f>IF(Table2[[#This Row],[Event]]="Goal",Table2[[#This Row],[Hscore]]&amp;"-"&amp;Table2[[#This Row],[Uscore]],"")</f>
        <v>1-4</v>
      </c>
      <c r="U3337">
        <v>2114</v>
      </c>
      <c r="V3337" s="1">
        <f>Table2[[#This Row],[GameTime]]-(Table2[[#This Row],[period]]-1)*1200</f>
        <v>914</v>
      </c>
      <c r="W3337" s="1">
        <f>ROUNDDOWN(Table2[[#This Row],[Time]]/60,0)</f>
        <v>15</v>
      </c>
      <c r="X3337" s="1">
        <f>ROUNDDOWN((Table2[[#This Row],[Time]]/60-Table2[[#This Row],[Time2]])*60,0)</f>
        <v>14</v>
      </c>
      <c r="Y3337" s="1">
        <f>IF(Table2[[#This Row],[Time2]]&lt;10,0&amp;Table2[[#This Row],[Time2]],Table2[[#This Row],[Time2]])</f>
        <v>15</v>
      </c>
      <c r="Z3337" s="1">
        <f>IF(Table2[[#This Row],[Time3]]&lt;10,0&amp;Table2[[#This Row],[Time3]],Table2[[#This Row],[Time3]])</f>
        <v>14</v>
      </c>
      <c r="AA3337" s="2" t="str">
        <f>Table2[[#This Row],[Time4]]&amp;":"&amp;Table2[[#This Row],[Time5]]</f>
        <v>15:14</v>
      </c>
      <c r="AB3337" s="1" t="str" cm="1">
        <f t="array" ref="AB3337">IFERROR(IF(Table2[[#This Row],[code]]="","",_xlfn.IFS(AND(Table2[[#This Row],[code]]&lt;400,Table2[[#This Row],[code]]&lt;&gt;""),2,Table2[[#This Row],[code]]&gt;500,4)),"")</f>
        <v/>
      </c>
      <c r="AC3337" s="1" t="str">
        <f>IF(Table2[[#This Row],[Event]]="Penalty",Table2[[#This Row],[number]],IF(Table2[[#This Row],[Event]]="Time-Out",401,""))</f>
        <v/>
      </c>
      <c r="AD3337" s="1">
        <f>ROW(A3336)</f>
        <v>3336</v>
      </c>
      <c r="AE3337" s="1">
        <f>COUNTIFS(Table2[GameID],Table2[[#This Row],[GameID]],Table2[Column1],"&lt;="&amp;Table2[[#This Row],[Column1]])-1</f>
        <v>5</v>
      </c>
    </row>
    <row r="3338" spans="1:31" x14ac:dyDescent="0.45">
      <c r="A3338" t="s">
        <v>358</v>
      </c>
      <c r="B3338" t="str">
        <f>_xlfn.TEXTBEFORE(Table2[[#This Row],[Kamp]]," - ")</f>
        <v>RungstedHørsholm</v>
      </c>
      <c r="C3338" t="str">
        <f>_xlfn.TEXTAFTER(Table2[[#This Row],[Kamp]],"- ")</f>
        <v>Rødovre FC</v>
      </c>
      <c r="D3338">
        <v>45270</v>
      </c>
      <c r="E3338">
        <v>76833</v>
      </c>
      <c r="F3338">
        <v>20232024</v>
      </c>
      <c r="G3338" t="s">
        <v>17</v>
      </c>
      <c r="H3338" t="s">
        <v>662</v>
      </c>
      <c r="I3338" t="s">
        <v>678</v>
      </c>
      <c r="J3338">
        <v>2</v>
      </c>
      <c r="K3338">
        <v>31141</v>
      </c>
      <c r="L3338">
        <v>201</v>
      </c>
      <c r="M3338" t="s">
        <v>631</v>
      </c>
      <c r="N3338" t="s">
        <v>87</v>
      </c>
      <c r="O3338" t="s">
        <v>634</v>
      </c>
      <c r="P3338">
        <v>27</v>
      </c>
      <c r="Q3338" t="s">
        <v>634</v>
      </c>
      <c r="R3338">
        <f>SUMIFS(Table2[number],Table2[Event],"Goal",Table2[H/U],"HOME",Table2[GameID],Table2[[#This Row],[GameID]],Table2[GameTime],"&lt;="&amp;Table2[[#This Row],[GameTime]])</f>
        <v>1</v>
      </c>
      <c r="S3338">
        <f>SUMIFS(Table2[number],Table2[Event],"Goal",Table2[H/U],"AWAY",Table2[GameID],Table2[[#This Row],[GameID]],Table2[GameTime],"&lt;="&amp;Table2[[#This Row],[GameTime]])</f>
        <v>4</v>
      </c>
      <c r="T3338" t="str">
        <f>IF(Table2[[#This Row],[Event]]="Goal",Table2[[#This Row],[Hscore]]&amp;"-"&amp;Table2[[#This Row],[Uscore]],"")</f>
        <v/>
      </c>
      <c r="U3338">
        <v>2151</v>
      </c>
      <c r="V3338" s="1">
        <f>Table2[[#This Row],[GameTime]]-(Table2[[#This Row],[period]]-1)*1200</f>
        <v>951</v>
      </c>
      <c r="W3338" s="1">
        <f>ROUNDDOWN(Table2[[#This Row],[Time]]/60,0)</f>
        <v>15</v>
      </c>
      <c r="X3338" s="1">
        <f>ROUNDDOWN((Table2[[#This Row],[Time]]/60-Table2[[#This Row],[Time2]])*60,0)</f>
        <v>51</v>
      </c>
      <c r="Y3338" s="1">
        <f>IF(Table2[[#This Row],[Time2]]&lt;10,0&amp;Table2[[#This Row],[Time2]],Table2[[#This Row],[Time2]])</f>
        <v>15</v>
      </c>
      <c r="Z3338" s="1">
        <f>IF(Table2[[#This Row],[Time3]]&lt;10,0&amp;Table2[[#This Row],[Time3]],Table2[[#This Row],[Time3]])</f>
        <v>51</v>
      </c>
      <c r="AA3338" s="2" t="str">
        <f>Table2[[#This Row],[Time4]]&amp;":"&amp;Table2[[#This Row],[Time5]]</f>
        <v>15:51</v>
      </c>
      <c r="AB3338" s="1" cm="1">
        <f t="array" ref="AB3338">IFERROR(IF(Table2[[#This Row],[code]]="","",_xlfn.IFS(AND(Table2[[#This Row],[code]]&lt;400,Table2[[#This Row],[code]]&lt;&gt;""),2,Table2[[#This Row],[code]]&gt;500,4)),"")</f>
        <v>2</v>
      </c>
      <c r="AC3338" s="1">
        <f>IF(Table2[[#This Row],[Event]]="Penalty",Table2[[#This Row],[number]],IF(Table2[[#This Row],[Event]]="Time-Out",401,""))</f>
        <v>201</v>
      </c>
      <c r="AD3338" s="1">
        <f>ROW(A3337)</f>
        <v>3337</v>
      </c>
      <c r="AE3338" s="1">
        <f>COUNTIFS(Table2[GameID],Table2[[#This Row],[GameID]],Table2[Column1],"&lt;="&amp;Table2[[#This Row],[Column1]])-1</f>
        <v>6</v>
      </c>
    </row>
    <row r="3339" spans="1:31" x14ac:dyDescent="0.45">
      <c r="A3339" t="s">
        <v>358</v>
      </c>
      <c r="B3339" t="str">
        <f>_xlfn.TEXTBEFORE(Table2[[#This Row],[Kamp]]," - ")</f>
        <v>RungstedHørsholm</v>
      </c>
      <c r="C3339" t="str">
        <f>_xlfn.TEXTAFTER(Table2[[#This Row],[Kamp]],"- ")</f>
        <v>Rødovre FC</v>
      </c>
      <c r="D3339">
        <v>45270</v>
      </c>
      <c r="E3339">
        <v>76833</v>
      </c>
      <c r="F3339">
        <v>20232024</v>
      </c>
      <c r="G3339" t="s">
        <v>17</v>
      </c>
      <c r="H3339" t="s">
        <v>665</v>
      </c>
      <c r="I3339" t="s">
        <v>677</v>
      </c>
      <c r="J3339">
        <v>2</v>
      </c>
      <c r="K3339">
        <v>31139</v>
      </c>
      <c r="L3339">
        <v>1</v>
      </c>
      <c r="M3339" t="s">
        <v>630</v>
      </c>
      <c r="N3339" t="s">
        <v>486</v>
      </c>
      <c r="O3339" t="s">
        <v>45</v>
      </c>
      <c r="P3339">
        <v>82</v>
      </c>
      <c r="Q3339">
        <v>17</v>
      </c>
      <c r="R3339">
        <f>SUMIFS(Table2[number],Table2[Event],"Goal",Table2[H/U],"HOME",Table2[GameID],Table2[[#This Row],[GameID]],Table2[GameTime],"&lt;="&amp;Table2[[#This Row],[GameTime]])</f>
        <v>1</v>
      </c>
      <c r="S3339">
        <f>SUMIFS(Table2[number],Table2[Event],"Goal",Table2[H/U],"AWAY",Table2[GameID],Table2[[#This Row],[GameID]],Table2[GameTime],"&lt;="&amp;Table2[[#This Row],[GameTime]])</f>
        <v>5</v>
      </c>
      <c r="T3339" t="str">
        <f>IF(Table2[[#This Row],[Event]]="Goal",Table2[[#This Row],[Hscore]]&amp;"-"&amp;Table2[[#This Row],[Uscore]],"")</f>
        <v>1-5</v>
      </c>
      <c r="U3339">
        <v>2162</v>
      </c>
      <c r="V3339" s="1">
        <f>Table2[[#This Row],[GameTime]]-(Table2[[#This Row],[period]]-1)*1200</f>
        <v>962</v>
      </c>
      <c r="W3339" s="1">
        <f>ROUNDDOWN(Table2[[#This Row],[Time]]/60,0)</f>
        <v>16</v>
      </c>
      <c r="X3339" s="1">
        <f>ROUNDDOWN((Table2[[#This Row],[Time]]/60-Table2[[#This Row],[Time2]])*60,0)</f>
        <v>2</v>
      </c>
      <c r="Y3339" s="1">
        <f>IF(Table2[[#This Row],[Time2]]&lt;10,0&amp;Table2[[#This Row],[Time2]],Table2[[#This Row],[Time2]])</f>
        <v>16</v>
      </c>
      <c r="Z3339" s="1" t="str">
        <f>IF(Table2[[#This Row],[Time3]]&lt;10,0&amp;Table2[[#This Row],[Time3]],Table2[[#This Row],[Time3]])</f>
        <v>02</v>
      </c>
      <c r="AA3339" s="2" t="str">
        <f>Table2[[#This Row],[Time4]]&amp;":"&amp;Table2[[#This Row],[Time5]]</f>
        <v>16:02</v>
      </c>
      <c r="AB3339" s="1" t="str" cm="1">
        <f t="array" ref="AB3339">IFERROR(IF(Table2[[#This Row],[code]]="","",_xlfn.IFS(AND(Table2[[#This Row],[code]]&lt;400,Table2[[#This Row],[code]]&lt;&gt;""),2,Table2[[#This Row],[code]]&gt;500,4)),"")</f>
        <v/>
      </c>
      <c r="AC3339" s="1" t="str">
        <f>IF(Table2[[#This Row],[Event]]="Penalty",Table2[[#This Row],[number]],IF(Table2[[#This Row],[Event]]="Time-Out",401,""))</f>
        <v/>
      </c>
      <c r="AD3339" s="1">
        <f>ROW(A3338)</f>
        <v>3338</v>
      </c>
      <c r="AE3339" s="1">
        <f>COUNTIFS(Table2[GameID],Table2[[#This Row],[GameID]],Table2[Column1],"&lt;="&amp;Table2[[#This Row],[Column1]])-1</f>
        <v>7</v>
      </c>
    </row>
    <row r="3340" spans="1:31" x14ac:dyDescent="0.45">
      <c r="A3340" t="s">
        <v>358</v>
      </c>
      <c r="B3340" t="str">
        <f>_xlfn.TEXTBEFORE(Table2[[#This Row],[Kamp]]," - ")</f>
        <v>RungstedHørsholm</v>
      </c>
      <c r="C3340" t="str">
        <f>_xlfn.TEXTAFTER(Table2[[#This Row],[Kamp]],"- ")</f>
        <v>Rødovre FC</v>
      </c>
      <c r="D3340">
        <v>45270</v>
      </c>
      <c r="E3340">
        <v>76833</v>
      </c>
      <c r="F3340">
        <v>20232024</v>
      </c>
      <c r="G3340" t="s">
        <v>17</v>
      </c>
      <c r="H3340" t="s">
        <v>665</v>
      </c>
      <c r="I3340" t="s">
        <v>677</v>
      </c>
      <c r="J3340">
        <v>2</v>
      </c>
      <c r="K3340">
        <v>31139</v>
      </c>
      <c r="L3340">
        <v>1</v>
      </c>
      <c r="M3340" t="s">
        <v>630</v>
      </c>
      <c r="N3340" t="s">
        <v>80</v>
      </c>
      <c r="O3340" t="s">
        <v>483</v>
      </c>
      <c r="P3340">
        <v>13</v>
      </c>
      <c r="Q3340">
        <v>8</v>
      </c>
      <c r="R3340">
        <f>SUMIFS(Table2[number],Table2[Event],"Goal",Table2[H/U],"HOME",Table2[GameID],Table2[[#This Row],[GameID]],Table2[GameTime],"&lt;="&amp;Table2[[#This Row],[GameTime]])</f>
        <v>1</v>
      </c>
      <c r="S3340">
        <f>SUMIFS(Table2[number],Table2[Event],"Goal",Table2[H/U],"AWAY",Table2[GameID],Table2[[#This Row],[GameID]],Table2[GameTime],"&lt;="&amp;Table2[[#This Row],[GameTime]])</f>
        <v>6</v>
      </c>
      <c r="T3340" t="str">
        <f>IF(Table2[[#This Row],[Event]]="Goal",Table2[[#This Row],[Hscore]]&amp;"-"&amp;Table2[[#This Row],[Uscore]],"")</f>
        <v>1-6</v>
      </c>
      <c r="U3340">
        <v>2187</v>
      </c>
      <c r="V3340" s="1">
        <f>Table2[[#This Row],[GameTime]]-(Table2[[#This Row],[period]]-1)*1200</f>
        <v>987</v>
      </c>
      <c r="W3340" s="1">
        <f>ROUNDDOWN(Table2[[#This Row],[Time]]/60,0)</f>
        <v>16</v>
      </c>
      <c r="X3340" s="1">
        <f>ROUNDDOWN((Table2[[#This Row],[Time]]/60-Table2[[#This Row],[Time2]])*60,0)</f>
        <v>27</v>
      </c>
      <c r="Y3340" s="1">
        <f>IF(Table2[[#This Row],[Time2]]&lt;10,0&amp;Table2[[#This Row],[Time2]],Table2[[#This Row],[Time2]])</f>
        <v>16</v>
      </c>
      <c r="Z3340" s="1">
        <f>IF(Table2[[#This Row],[Time3]]&lt;10,0&amp;Table2[[#This Row],[Time3]],Table2[[#This Row],[Time3]])</f>
        <v>27</v>
      </c>
      <c r="AA3340" s="2" t="str">
        <f>Table2[[#This Row],[Time4]]&amp;":"&amp;Table2[[#This Row],[Time5]]</f>
        <v>16:27</v>
      </c>
      <c r="AB3340" s="1" t="str" cm="1">
        <f t="array" ref="AB3340">IFERROR(IF(Table2[[#This Row],[code]]="","",_xlfn.IFS(AND(Table2[[#This Row],[code]]&lt;400,Table2[[#This Row],[code]]&lt;&gt;""),2,Table2[[#This Row],[code]]&gt;500,4)),"")</f>
        <v/>
      </c>
      <c r="AC3340" s="1" t="str">
        <f>IF(Table2[[#This Row],[Event]]="Penalty",Table2[[#This Row],[number]],IF(Table2[[#This Row],[Event]]="Time-Out",401,""))</f>
        <v/>
      </c>
      <c r="AD3340" s="1">
        <f>ROW(A3339)</f>
        <v>3339</v>
      </c>
      <c r="AE3340" s="1">
        <f>COUNTIFS(Table2[GameID],Table2[[#This Row],[GameID]],Table2[Column1],"&lt;="&amp;Table2[[#This Row],[Column1]])-1</f>
        <v>8</v>
      </c>
    </row>
    <row r="3341" spans="1:31" x14ac:dyDescent="0.45">
      <c r="A3341" t="s">
        <v>358</v>
      </c>
      <c r="B3341" t="str">
        <f>_xlfn.TEXTBEFORE(Table2[[#This Row],[Kamp]]," - ")</f>
        <v>RungstedHørsholm</v>
      </c>
      <c r="C3341" t="str">
        <f>_xlfn.TEXTAFTER(Table2[[#This Row],[Kamp]],"- ")</f>
        <v>Rødovre FC</v>
      </c>
      <c r="D3341">
        <v>45270</v>
      </c>
      <c r="E3341">
        <v>76833</v>
      </c>
      <c r="F3341">
        <v>20232024</v>
      </c>
      <c r="G3341" t="s">
        <v>17</v>
      </c>
      <c r="H3341" t="s">
        <v>662</v>
      </c>
      <c r="I3341" t="s">
        <v>678</v>
      </c>
      <c r="J3341">
        <v>2</v>
      </c>
      <c r="K3341">
        <v>31141</v>
      </c>
      <c r="L3341">
        <v>1</v>
      </c>
      <c r="M3341" t="s">
        <v>630</v>
      </c>
      <c r="N3341" t="s">
        <v>402</v>
      </c>
      <c r="O3341" t="s">
        <v>634</v>
      </c>
      <c r="P3341">
        <v>84</v>
      </c>
      <c r="Q3341" t="s">
        <v>634</v>
      </c>
      <c r="R3341">
        <f>SUMIFS(Table2[number],Table2[Event],"Goal",Table2[H/U],"HOME",Table2[GameID],Table2[[#This Row],[GameID]],Table2[GameTime],"&lt;="&amp;Table2[[#This Row],[GameTime]])</f>
        <v>2</v>
      </c>
      <c r="S3341">
        <f>SUMIFS(Table2[number],Table2[Event],"Goal",Table2[H/U],"AWAY",Table2[GameID],Table2[[#This Row],[GameID]],Table2[GameTime],"&lt;="&amp;Table2[[#This Row],[GameTime]])</f>
        <v>6</v>
      </c>
      <c r="T3341" t="str">
        <f>IF(Table2[[#This Row],[Event]]="Goal",Table2[[#This Row],[Hscore]]&amp;"-"&amp;Table2[[#This Row],[Uscore]],"")</f>
        <v>2-6</v>
      </c>
      <c r="U3341">
        <v>2216</v>
      </c>
      <c r="V3341" s="1">
        <f>Table2[[#This Row],[GameTime]]-(Table2[[#This Row],[period]]-1)*1200</f>
        <v>1016</v>
      </c>
      <c r="W3341" s="1">
        <f>ROUNDDOWN(Table2[[#This Row],[Time]]/60,0)</f>
        <v>16</v>
      </c>
      <c r="X3341" s="1">
        <f>ROUNDDOWN((Table2[[#This Row],[Time]]/60-Table2[[#This Row],[Time2]])*60,0)</f>
        <v>56</v>
      </c>
      <c r="Y3341" s="1">
        <f>IF(Table2[[#This Row],[Time2]]&lt;10,0&amp;Table2[[#This Row],[Time2]],Table2[[#This Row],[Time2]])</f>
        <v>16</v>
      </c>
      <c r="Z3341" s="1">
        <f>IF(Table2[[#This Row],[Time3]]&lt;10,0&amp;Table2[[#This Row],[Time3]],Table2[[#This Row],[Time3]])</f>
        <v>56</v>
      </c>
      <c r="AA3341" s="2" t="str">
        <f>Table2[[#This Row],[Time4]]&amp;":"&amp;Table2[[#This Row],[Time5]]</f>
        <v>16:56</v>
      </c>
      <c r="AB3341" s="1" t="str" cm="1">
        <f t="array" ref="AB3341">IFERROR(IF(Table2[[#This Row],[code]]="","",_xlfn.IFS(AND(Table2[[#This Row],[code]]&lt;400,Table2[[#This Row],[code]]&lt;&gt;""),2,Table2[[#This Row],[code]]&gt;500,4)),"")</f>
        <v/>
      </c>
      <c r="AC3341" s="1" t="str">
        <f>IF(Table2[[#This Row],[Event]]="Penalty",Table2[[#This Row],[number]],IF(Table2[[#This Row],[Event]]="Time-Out",401,""))</f>
        <v/>
      </c>
      <c r="AD3341" s="1">
        <f>ROW(A3340)</f>
        <v>3340</v>
      </c>
      <c r="AE3341" s="1">
        <f>COUNTIFS(Table2[GameID],Table2[[#This Row],[GameID]],Table2[Column1],"&lt;="&amp;Table2[[#This Row],[Column1]])-1</f>
        <v>9</v>
      </c>
    </row>
    <row r="3342" spans="1:31" x14ac:dyDescent="0.45">
      <c r="A3342" t="s">
        <v>358</v>
      </c>
      <c r="B3342" t="str">
        <f>_xlfn.TEXTBEFORE(Table2[[#This Row],[Kamp]]," - ")</f>
        <v>RungstedHørsholm</v>
      </c>
      <c r="C3342" t="str">
        <f>_xlfn.TEXTAFTER(Table2[[#This Row],[Kamp]],"- ")</f>
        <v>Rødovre FC</v>
      </c>
      <c r="D3342">
        <v>45270</v>
      </c>
      <c r="E3342">
        <v>76833</v>
      </c>
      <c r="F3342">
        <v>20232024</v>
      </c>
      <c r="G3342" t="s">
        <v>17</v>
      </c>
      <c r="H3342" t="s">
        <v>665</v>
      </c>
      <c r="I3342" t="s">
        <v>677</v>
      </c>
      <c r="J3342">
        <v>3</v>
      </c>
      <c r="K3342">
        <v>31139</v>
      </c>
      <c r="L3342">
        <v>1</v>
      </c>
      <c r="M3342" t="s">
        <v>630</v>
      </c>
      <c r="N3342" t="s">
        <v>538</v>
      </c>
      <c r="O3342" t="s">
        <v>45</v>
      </c>
      <c r="P3342">
        <v>89</v>
      </c>
      <c r="Q3342">
        <v>17</v>
      </c>
      <c r="R3342">
        <f>SUMIFS(Table2[number],Table2[Event],"Goal",Table2[H/U],"HOME",Table2[GameID],Table2[[#This Row],[GameID]],Table2[GameTime],"&lt;="&amp;Table2[[#This Row],[GameTime]])</f>
        <v>2</v>
      </c>
      <c r="S3342">
        <f>SUMIFS(Table2[number],Table2[Event],"Goal",Table2[H/U],"AWAY",Table2[GameID],Table2[[#This Row],[GameID]],Table2[GameTime],"&lt;="&amp;Table2[[#This Row],[GameTime]])</f>
        <v>7</v>
      </c>
      <c r="T3342" t="str">
        <f>IF(Table2[[#This Row],[Event]]="Goal",Table2[[#This Row],[Hscore]]&amp;"-"&amp;Table2[[#This Row],[Uscore]],"")</f>
        <v>2-7</v>
      </c>
      <c r="U3342">
        <v>2564</v>
      </c>
      <c r="V3342" s="1">
        <f>Table2[[#This Row],[GameTime]]-(Table2[[#This Row],[period]]-1)*1200</f>
        <v>164</v>
      </c>
      <c r="W3342" s="1">
        <f>ROUNDDOWN(Table2[[#This Row],[Time]]/60,0)</f>
        <v>2</v>
      </c>
      <c r="X3342" s="1">
        <f>ROUNDDOWN((Table2[[#This Row],[Time]]/60-Table2[[#This Row],[Time2]])*60,0)</f>
        <v>44</v>
      </c>
      <c r="Y3342" s="1" t="str">
        <f>IF(Table2[[#This Row],[Time2]]&lt;10,0&amp;Table2[[#This Row],[Time2]],Table2[[#This Row],[Time2]])</f>
        <v>02</v>
      </c>
      <c r="Z3342" s="1">
        <f>IF(Table2[[#This Row],[Time3]]&lt;10,0&amp;Table2[[#This Row],[Time3]],Table2[[#This Row],[Time3]])</f>
        <v>44</v>
      </c>
      <c r="AA3342" s="2" t="str">
        <f>Table2[[#This Row],[Time4]]&amp;":"&amp;Table2[[#This Row],[Time5]]</f>
        <v>02:44</v>
      </c>
      <c r="AB3342" s="1" t="str" cm="1">
        <f t="array" ref="AB3342">IFERROR(IF(Table2[[#This Row],[code]]="","",_xlfn.IFS(AND(Table2[[#This Row],[code]]&lt;400,Table2[[#This Row],[code]]&lt;&gt;""),2,Table2[[#This Row],[code]]&gt;500,4)),"")</f>
        <v/>
      </c>
      <c r="AC3342" s="1" t="str">
        <f>IF(Table2[[#This Row],[Event]]="Penalty",Table2[[#This Row],[number]],IF(Table2[[#This Row],[Event]]="Time-Out",401,""))</f>
        <v/>
      </c>
      <c r="AD3342" s="1">
        <f>ROW(A3341)</f>
        <v>3341</v>
      </c>
      <c r="AE3342" s="1">
        <f>COUNTIFS(Table2[GameID],Table2[[#This Row],[GameID]],Table2[Column1],"&lt;="&amp;Table2[[#This Row],[Column1]])-1</f>
        <v>10</v>
      </c>
    </row>
    <row r="3343" spans="1:31" x14ac:dyDescent="0.45">
      <c r="A3343" t="s">
        <v>358</v>
      </c>
      <c r="B3343" t="str">
        <f>_xlfn.TEXTBEFORE(Table2[[#This Row],[Kamp]]," - ")</f>
        <v>RungstedHørsholm</v>
      </c>
      <c r="C3343" t="str">
        <f>_xlfn.TEXTAFTER(Table2[[#This Row],[Kamp]],"- ")</f>
        <v>Rødovre FC</v>
      </c>
      <c r="D3343">
        <v>45270</v>
      </c>
      <c r="E3343">
        <v>76833</v>
      </c>
      <c r="F3343">
        <v>20232024</v>
      </c>
      <c r="G3343" t="s">
        <v>17</v>
      </c>
      <c r="H3343" t="s">
        <v>665</v>
      </c>
      <c r="I3343" t="s">
        <v>677</v>
      </c>
      <c r="J3343">
        <v>3</v>
      </c>
      <c r="K3343">
        <v>31139</v>
      </c>
      <c r="L3343">
        <v>1</v>
      </c>
      <c r="M3343" t="s">
        <v>630</v>
      </c>
      <c r="N3343" t="s">
        <v>41</v>
      </c>
      <c r="O3343" t="s">
        <v>49</v>
      </c>
      <c r="P3343">
        <v>3</v>
      </c>
      <c r="Q3343">
        <v>31</v>
      </c>
      <c r="R3343">
        <f>SUMIFS(Table2[number],Table2[Event],"Goal",Table2[H/U],"HOME",Table2[GameID],Table2[[#This Row],[GameID]],Table2[GameTime],"&lt;="&amp;Table2[[#This Row],[GameTime]])</f>
        <v>2</v>
      </c>
      <c r="S3343">
        <f>SUMIFS(Table2[number],Table2[Event],"Goal",Table2[H/U],"AWAY",Table2[GameID],Table2[[#This Row],[GameID]],Table2[GameTime],"&lt;="&amp;Table2[[#This Row],[GameTime]])</f>
        <v>8</v>
      </c>
      <c r="T3343" t="str">
        <f>IF(Table2[[#This Row],[Event]]="Goal",Table2[[#This Row],[Hscore]]&amp;"-"&amp;Table2[[#This Row],[Uscore]],"")</f>
        <v>2-8</v>
      </c>
      <c r="U3343">
        <v>2658</v>
      </c>
      <c r="V3343" s="1">
        <f>Table2[[#This Row],[GameTime]]-(Table2[[#This Row],[period]]-1)*1200</f>
        <v>258</v>
      </c>
      <c r="W3343" s="1">
        <f>ROUNDDOWN(Table2[[#This Row],[Time]]/60,0)</f>
        <v>4</v>
      </c>
      <c r="X3343" s="1">
        <f>ROUNDDOWN((Table2[[#This Row],[Time]]/60-Table2[[#This Row],[Time2]])*60,0)</f>
        <v>18</v>
      </c>
      <c r="Y3343" s="1" t="str">
        <f>IF(Table2[[#This Row],[Time2]]&lt;10,0&amp;Table2[[#This Row],[Time2]],Table2[[#This Row],[Time2]])</f>
        <v>04</v>
      </c>
      <c r="Z3343" s="1">
        <f>IF(Table2[[#This Row],[Time3]]&lt;10,0&amp;Table2[[#This Row],[Time3]],Table2[[#This Row],[Time3]])</f>
        <v>18</v>
      </c>
      <c r="AA3343" s="2" t="str">
        <f>Table2[[#This Row],[Time4]]&amp;":"&amp;Table2[[#This Row],[Time5]]</f>
        <v>04:18</v>
      </c>
      <c r="AB3343" s="1" t="str" cm="1">
        <f t="array" ref="AB3343">IFERROR(IF(Table2[[#This Row],[code]]="","",_xlfn.IFS(AND(Table2[[#This Row],[code]]&lt;400,Table2[[#This Row],[code]]&lt;&gt;""),2,Table2[[#This Row],[code]]&gt;500,4)),"")</f>
        <v/>
      </c>
      <c r="AC3343" s="1" t="str">
        <f>IF(Table2[[#This Row],[Event]]="Penalty",Table2[[#This Row],[number]],IF(Table2[[#This Row],[Event]]="Time-Out",401,""))</f>
        <v/>
      </c>
      <c r="AD3343" s="1">
        <f>ROW(A3342)</f>
        <v>3342</v>
      </c>
      <c r="AE3343" s="1">
        <f>COUNTIFS(Table2[GameID],Table2[[#This Row],[GameID]],Table2[Column1],"&lt;="&amp;Table2[[#This Row],[Column1]])-1</f>
        <v>11</v>
      </c>
    </row>
    <row r="3344" spans="1:31" x14ac:dyDescent="0.45">
      <c r="A3344" t="s">
        <v>358</v>
      </c>
      <c r="B3344" t="str">
        <f>_xlfn.TEXTBEFORE(Table2[[#This Row],[Kamp]]," - ")</f>
        <v>RungstedHørsholm</v>
      </c>
      <c r="C3344" t="str">
        <f>_xlfn.TEXTAFTER(Table2[[#This Row],[Kamp]],"- ")</f>
        <v>Rødovre FC</v>
      </c>
      <c r="D3344">
        <v>45270</v>
      </c>
      <c r="E3344">
        <v>76833</v>
      </c>
      <c r="F3344">
        <v>20232024</v>
      </c>
      <c r="G3344" t="s">
        <v>17</v>
      </c>
      <c r="H3344" t="s">
        <v>662</v>
      </c>
      <c r="I3344" t="s">
        <v>678</v>
      </c>
      <c r="J3344">
        <v>3</v>
      </c>
      <c r="K3344">
        <v>31141</v>
      </c>
      <c r="L3344">
        <v>1</v>
      </c>
      <c r="M3344" t="s">
        <v>630</v>
      </c>
      <c r="N3344" t="s">
        <v>402</v>
      </c>
      <c r="O3344" t="s">
        <v>78</v>
      </c>
      <c r="P3344">
        <v>84</v>
      </c>
      <c r="Q3344">
        <v>8</v>
      </c>
      <c r="R3344">
        <f>SUMIFS(Table2[number],Table2[Event],"Goal",Table2[H/U],"HOME",Table2[GameID],Table2[[#This Row],[GameID]],Table2[GameTime],"&lt;="&amp;Table2[[#This Row],[GameTime]])</f>
        <v>3</v>
      </c>
      <c r="S3344">
        <f>SUMIFS(Table2[number],Table2[Event],"Goal",Table2[H/U],"AWAY",Table2[GameID],Table2[[#This Row],[GameID]],Table2[GameTime],"&lt;="&amp;Table2[[#This Row],[GameTime]])</f>
        <v>8</v>
      </c>
      <c r="T3344" t="str">
        <f>IF(Table2[[#This Row],[Event]]="Goal",Table2[[#This Row],[Hscore]]&amp;"-"&amp;Table2[[#This Row],[Uscore]],"")</f>
        <v>3-8</v>
      </c>
      <c r="U3344">
        <v>2719</v>
      </c>
      <c r="V3344" s="1">
        <f>Table2[[#This Row],[GameTime]]-(Table2[[#This Row],[period]]-1)*1200</f>
        <v>319</v>
      </c>
      <c r="W3344" s="1">
        <f>ROUNDDOWN(Table2[[#This Row],[Time]]/60,0)</f>
        <v>5</v>
      </c>
      <c r="X3344" s="1">
        <f>ROUNDDOWN((Table2[[#This Row],[Time]]/60-Table2[[#This Row],[Time2]])*60,0)</f>
        <v>19</v>
      </c>
      <c r="Y3344" s="1" t="str">
        <f>IF(Table2[[#This Row],[Time2]]&lt;10,0&amp;Table2[[#This Row],[Time2]],Table2[[#This Row],[Time2]])</f>
        <v>05</v>
      </c>
      <c r="Z3344" s="1">
        <f>IF(Table2[[#This Row],[Time3]]&lt;10,0&amp;Table2[[#This Row],[Time3]],Table2[[#This Row],[Time3]])</f>
        <v>19</v>
      </c>
      <c r="AA3344" s="2" t="str">
        <f>Table2[[#This Row],[Time4]]&amp;":"&amp;Table2[[#This Row],[Time5]]</f>
        <v>05:19</v>
      </c>
      <c r="AB3344" s="1" t="str" cm="1">
        <f t="array" ref="AB3344">IFERROR(IF(Table2[[#This Row],[code]]="","",_xlfn.IFS(AND(Table2[[#This Row],[code]]&lt;400,Table2[[#This Row],[code]]&lt;&gt;""),2,Table2[[#This Row],[code]]&gt;500,4)),"")</f>
        <v/>
      </c>
      <c r="AC3344" s="1" t="str">
        <f>IF(Table2[[#This Row],[Event]]="Penalty",Table2[[#This Row],[number]],IF(Table2[[#This Row],[Event]]="Time-Out",401,""))</f>
        <v/>
      </c>
      <c r="AD3344" s="1">
        <f>ROW(A3343)</f>
        <v>3343</v>
      </c>
      <c r="AE3344" s="1">
        <f>COUNTIFS(Table2[GameID],Table2[[#This Row],[GameID]],Table2[Column1],"&lt;="&amp;Table2[[#This Row],[Column1]])-1</f>
        <v>12</v>
      </c>
    </row>
    <row r="3345" spans="1:31" x14ac:dyDescent="0.45">
      <c r="A3345" t="s">
        <v>358</v>
      </c>
      <c r="B3345" t="str">
        <f>_xlfn.TEXTBEFORE(Table2[[#This Row],[Kamp]]," - ")</f>
        <v>RungstedHørsholm</v>
      </c>
      <c r="C3345" t="str">
        <f>_xlfn.TEXTAFTER(Table2[[#This Row],[Kamp]],"- ")</f>
        <v>Rødovre FC</v>
      </c>
      <c r="D3345">
        <v>45270</v>
      </c>
      <c r="E3345">
        <v>76833</v>
      </c>
      <c r="F3345">
        <v>20232024</v>
      </c>
      <c r="G3345" t="s">
        <v>17</v>
      </c>
      <c r="H3345" t="s">
        <v>662</v>
      </c>
      <c r="I3345" t="s">
        <v>678</v>
      </c>
      <c r="J3345">
        <v>3</v>
      </c>
      <c r="K3345">
        <v>31141</v>
      </c>
      <c r="L3345">
        <v>1</v>
      </c>
      <c r="M3345" t="s">
        <v>630</v>
      </c>
      <c r="N3345" t="s">
        <v>78</v>
      </c>
      <c r="O3345" t="s">
        <v>81</v>
      </c>
      <c r="P3345">
        <v>8</v>
      </c>
      <c r="Q3345">
        <v>13</v>
      </c>
      <c r="R3345">
        <f>SUMIFS(Table2[number],Table2[Event],"Goal",Table2[H/U],"HOME",Table2[GameID],Table2[[#This Row],[GameID]],Table2[GameTime],"&lt;="&amp;Table2[[#This Row],[GameTime]])</f>
        <v>4</v>
      </c>
      <c r="S3345">
        <f>SUMIFS(Table2[number],Table2[Event],"Goal",Table2[H/U],"AWAY",Table2[GameID],Table2[[#This Row],[GameID]],Table2[GameTime],"&lt;="&amp;Table2[[#This Row],[GameTime]])</f>
        <v>8</v>
      </c>
      <c r="T3345" t="str">
        <f>IF(Table2[[#This Row],[Event]]="Goal",Table2[[#This Row],[Hscore]]&amp;"-"&amp;Table2[[#This Row],[Uscore]],"")</f>
        <v>4-8</v>
      </c>
      <c r="U3345">
        <v>2859</v>
      </c>
      <c r="V3345" s="1">
        <f>Table2[[#This Row],[GameTime]]-(Table2[[#This Row],[period]]-1)*1200</f>
        <v>459</v>
      </c>
      <c r="W3345" s="1">
        <f>ROUNDDOWN(Table2[[#This Row],[Time]]/60,0)</f>
        <v>7</v>
      </c>
      <c r="X3345" s="1">
        <f>ROUNDDOWN((Table2[[#This Row],[Time]]/60-Table2[[#This Row],[Time2]])*60,0)</f>
        <v>39</v>
      </c>
      <c r="Y3345" s="1" t="str">
        <f>IF(Table2[[#This Row],[Time2]]&lt;10,0&amp;Table2[[#This Row],[Time2]],Table2[[#This Row],[Time2]])</f>
        <v>07</v>
      </c>
      <c r="Z3345" s="1">
        <f>IF(Table2[[#This Row],[Time3]]&lt;10,0&amp;Table2[[#This Row],[Time3]],Table2[[#This Row],[Time3]])</f>
        <v>39</v>
      </c>
      <c r="AA3345" s="2" t="str">
        <f>Table2[[#This Row],[Time4]]&amp;":"&amp;Table2[[#This Row],[Time5]]</f>
        <v>07:39</v>
      </c>
      <c r="AB3345" s="1" t="str" cm="1">
        <f t="array" ref="AB3345">IFERROR(IF(Table2[[#This Row],[code]]="","",_xlfn.IFS(AND(Table2[[#This Row],[code]]&lt;400,Table2[[#This Row],[code]]&lt;&gt;""),2,Table2[[#This Row],[code]]&gt;500,4)),"")</f>
        <v/>
      </c>
      <c r="AC3345" s="1" t="str">
        <f>IF(Table2[[#This Row],[Event]]="Penalty",Table2[[#This Row],[number]],IF(Table2[[#This Row],[Event]]="Time-Out",401,""))</f>
        <v/>
      </c>
      <c r="AD3345" s="1">
        <f>ROW(A3344)</f>
        <v>3344</v>
      </c>
      <c r="AE3345" s="1">
        <f>COUNTIFS(Table2[GameID],Table2[[#This Row],[GameID]],Table2[Column1],"&lt;="&amp;Table2[[#This Row],[Column1]])-1</f>
        <v>13</v>
      </c>
    </row>
    <row r="3346" spans="1:31" x14ac:dyDescent="0.45">
      <c r="A3346" t="s">
        <v>358</v>
      </c>
      <c r="B3346" t="str">
        <f>_xlfn.TEXTBEFORE(Table2[[#This Row],[Kamp]]," - ")</f>
        <v>RungstedHørsholm</v>
      </c>
      <c r="C3346" t="str">
        <f>_xlfn.TEXTAFTER(Table2[[#This Row],[Kamp]],"- ")</f>
        <v>Rødovre FC</v>
      </c>
      <c r="D3346">
        <v>45270</v>
      </c>
      <c r="E3346">
        <v>76833</v>
      </c>
      <c r="F3346">
        <v>20232024</v>
      </c>
      <c r="G3346" t="s">
        <v>17</v>
      </c>
      <c r="H3346" t="s">
        <v>662</v>
      </c>
      <c r="I3346" t="s">
        <v>678</v>
      </c>
      <c r="J3346">
        <v>3</v>
      </c>
      <c r="K3346">
        <v>31141</v>
      </c>
      <c r="L3346">
        <v>201</v>
      </c>
      <c r="M3346" t="s">
        <v>631</v>
      </c>
      <c r="N3346" t="s">
        <v>210</v>
      </c>
      <c r="O3346" t="s">
        <v>634</v>
      </c>
      <c r="P3346">
        <v>23</v>
      </c>
      <c r="Q3346" t="s">
        <v>634</v>
      </c>
      <c r="R3346">
        <f>SUMIFS(Table2[number],Table2[Event],"Goal",Table2[H/U],"HOME",Table2[GameID],Table2[[#This Row],[GameID]],Table2[GameTime],"&lt;="&amp;Table2[[#This Row],[GameTime]])</f>
        <v>4</v>
      </c>
      <c r="S3346">
        <f>SUMIFS(Table2[number],Table2[Event],"Goal",Table2[H/U],"AWAY",Table2[GameID],Table2[[#This Row],[GameID]],Table2[GameTime],"&lt;="&amp;Table2[[#This Row],[GameTime]])</f>
        <v>8</v>
      </c>
      <c r="T3346" t="str">
        <f>IF(Table2[[#This Row],[Event]]="Goal",Table2[[#This Row],[Hscore]]&amp;"-"&amp;Table2[[#This Row],[Uscore]],"")</f>
        <v/>
      </c>
      <c r="U3346">
        <v>2979</v>
      </c>
      <c r="V3346" s="1">
        <f>Table2[[#This Row],[GameTime]]-(Table2[[#This Row],[period]]-1)*1200</f>
        <v>579</v>
      </c>
      <c r="W3346" s="1">
        <f>ROUNDDOWN(Table2[[#This Row],[Time]]/60,0)</f>
        <v>9</v>
      </c>
      <c r="X3346" s="1">
        <f>ROUNDDOWN((Table2[[#This Row],[Time]]/60-Table2[[#This Row],[Time2]])*60,0)</f>
        <v>39</v>
      </c>
      <c r="Y3346" s="1" t="str">
        <f>IF(Table2[[#This Row],[Time2]]&lt;10,0&amp;Table2[[#This Row],[Time2]],Table2[[#This Row],[Time2]])</f>
        <v>09</v>
      </c>
      <c r="Z3346" s="1">
        <f>IF(Table2[[#This Row],[Time3]]&lt;10,0&amp;Table2[[#This Row],[Time3]],Table2[[#This Row],[Time3]])</f>
        <v>39</v>
      </c>
      <c r="AA3346" s="2" t="str">
        <f>Table2[[#This Row],[Time4]]&amp;":"&amp;Table2[[#This Row],[Time5]]</f>
        <v>09:39</v>
      </c>
      <c r="AB3346" s="1" cm="1">
        <f t="array" ref="AB3346">IFERROR(IF(Table2[[#This Row],[code]]="","",_xlfn.IFS(AND(Table2[[#This Row],[code]]&lt;400,Table2[[#This Row],[code]]&lt;&gt;""),2,Table2[[#This Row],[code]]&gt;500,4)),"")</f>
        <v>2</v>
      </c>
      <c r="AC3346" s="1">
        <f>IF(Table2[[#This Row],[Event]]="Penalty",Table2[[#This Row],[number]],IF(Table2[[#This Row],[Event]]="Time-Out",401,""))</f>
        <v>201</v>
      </c>
      <c r="AD3346" s="1">
        <f>ROW(A3345)</f>
        <v>3345</v>
      </c>
      <c r="AE3346" s="1">
        <f>COUNTIFS(Table2[GameID],Table2[[#This Row],[GameID]],Table2[Column1],"&lt;="&amp;Table2[[#This Row],[Column1]])-1</f>
        <v>14</v>
      </c>
    </row>
    <row r="3347" spans="1:31" x14ac:dyDescent="0.45">
      <c r="A3347" t="s">
        <v>358</v>
      </c>
      <c r="B3347" t="str">
        <f>_xlfn.TEXTBEFORE(Table2[[#This Row],[Kamp]]," - ")</f>
        <v>RungstedHørsholm</v>
      </c>
      <c r="C3347" t="str">
        <f>_xlfn.TEXTAFTER(Table2[[#This Row],[Kamp]],"- ")</f>
        <v>Rødovre FC</v>
      </c>
      <c r="D3347">
        <v>45270</v>
      </c>
      <c r="E3347">
        <v>76833</v>
      </c>
      <c r="F3347">
        <v>20232024</v>
      </c>
      <c r="G3347" t="s">
        <v>17</v>
      </c>
      <c r="H3347" t="s">
        <v>665</v>
      </c>
      <c r="I3347" t="s">
        <v>677</v>
      </c>
      <c r="J3347">
        <v>3</v>
      </c>
      <c r="K3347">
        <v>31139</v>
      </c>
      <c r="L3347">
        <v>1</v>
      </c>
      <c r="M3347" t="s">
        <v>630</v>
      </c>
      <c r="N3347" t="s">
        <v>486</v>
      </c>
      <c r="O3347" t="s">
        <v>49</v>
      </c>
      <c r="P3347">
        <v>82</v>
      </c>
      <c r="Q3347">
        <v>31</v>
      </c>
      <c r="R3347">
        <f>SUMIFS(Table2[number],Table2[Event],"Goal",Table2[H/U],"HOME",Table2[GameID],Table2[[#This Row],[GameID]],Table2[GameTime],"&lt;="&amp;Table2[[#This Row],[GameTime]])</f>
        <v>4</v>
      </c>
      <c r="S3347">
        <f>SUMIFS(Table2[number],Table2[Event],"Goal",Table2[H/U],"AWAY",Table2[GameID],Table2[[#This Row],[GameID]],Table2[GameTime],"&lt;="&amp;Table2[[#This Row],[GameTime]])</f>
        <v>9</v>
      </c>
      <c r="T3347" t="str">
        <f>IF(Table2[[#This Row],[Event]]="Goal",Table2[[#This Row],[Hscore]]&amp;"-"&amp;Table2[[#This Row],[Uscore]],"")</f>
        <v>4-9</v>
      </c>
      <c r="U3347">
        <v>3215</v>
      </c>
      <c r="V3347" s="1">
        <f>Table2[[#This Row],[GameTime]]-(Table2[[#This Row],[period]]-1)*1200</f>
        <v>815</v>
      </c>
      <c r="W3347" s="1">
        <f>ROUNDDOWN(Table2[[#This Row],[Time]]/60,0)</f>
        <v>13</v>
      </c>
      <c r="X3347" s="1">
        <f>ROUNDDOWN((Table2[[#This Row],[Time]]/60-Table2[[#This Row],[Time2]])*60,0)</f>
        <v>35</v>
      </c>
      <c r="Y3347" s="1">
        <f>IF(Table2[[#This Row],[Time2]]&lt;10,0&amp;Table2[[#This Row],[Time2]],Table2[[#This Row],[Time2]])</f>
        <v>13</v>
      </c>
      <c r="Z3347" s="1">
        <f>IF(Table2[[#This Row],[Time3]]&lt;10,0&amp;Table2[[#This Row],[Time3]],Table2[[#This Row],[Time3]])</f>
        <v>35</v>
      </c>
      <c r="AA3347" s="2" t="str">
        <f>Table2[[#This Row],[Time4]]&amp;":"&amp;Table2[[#This Row],[Time5]]</f>
        <v>13:35</v>
      </c>
      <c r="AB3347" s="1" t="str" cm="1">
        <f t="array" ref="AB3347">IFERROR(IF(Table2[[#This Row],[code]]="","",_xlfn.IFS(AND(Table2[[#This Row],[code]]&lt;400,Table2[[#This Row],[code]]&lt;&gt;""),2,Table2[[#This Row],[code]]&gt;500,4)),"")</f>
        <v/>
      </c>
      <c r="AC3347" s="1" t="str">
        <f>IF(Table2[[#This Row],[Event]]="Penalty",Table2[[#This Row],[number]],IF(Table2[[#This Row],[Event]]="Time-Out",401,""))</f>
        <v/>
      </c>
      <c r="AD3347" s="1">
        <f>ROW(A3346)</f>
        <v>3346</v>
      </c>
      <c r="AE3347" s="1">
        <f>COUNTIFS(Table2[GameID],Table2[[#This Row],[GameID]],Table2[Column1],"&lt;="&amp;Table2[[#This Row],[Column1]])-1</f>
        <v>15</v>
      </c>
    </row>
    <row r="3348" spans="1:31" x14ac:dyDescent="0.45">
      <c r="A3348" t="s">
        <v>358</v>
      </c>
      <c r="B3348" t="str">
        <f>_xlfn.TEXTBEFORE(Table2[[#This Row],[Kamp]]," - ")</f>
        <v>RungstedHørsholm</v>
      </c>
      <c r="C3348" t="str">
        <f>_xlfn.TEXTAFTER(Table2[[#This Row],[Kamp]],"- ")</f>
        <v>Rødovre FC</v>
      </c>
      <c r="D3348">
        <v>45270</v>
      </c>
      <c r="E3348">
        <v>76833</v>
      </c>
      <c r="F3348">
        <v>20232024</v>
      </c>
      <c r="G3348" t="s">
        <v>17</v>
      </c>
      <c r="H3348" t="s">
        <v>662</v>
      </c>
      <c r="I3348" t="s">
        <v>678</v>
      </c>
      <c r="J3348">
        <v>3</v>
      </c>
      <c r="K3348">
        <v>31141</v>
      </c>
      <c r="L3348">
        <v>212</v>
      </c>
      <c r="M3348" t="s">
        <v>631</v>
      </c>
      <c r="N3348" t="s">
        <v>78</v>
      </c>
      <c r="O3348" t="s">
        <v>634</v>
      </c>
      <c r="P3348">
        <v>8</v>
      </c>
      <c r="Q3348" t="s">
        <v>634</v>
      </c>
      <c r="R3348">
        <f>SUMIFS(Table2[number],Table2[Event],"Goal",Table2[H/U],"HOME",Table2[GameID],Table2[[#This Row],[GameID]],Table2[GameTime],"&lt;="&amp;Table2[[#This Row],[GameTime]])</f>
        <v>4</v>
      </c>
      <c r="S3348">
        <f>SUMIFS(Table2[number],Table2[Event],"Goal",Table2[H/U],"AWAY",Table2[GameID],Table2[[#This Row],[GameID]],Table2[GameTime],"&lt;="&amp;Table2[[#This Row],[GameTime]])</f>
        <v>9</v>
      </c>
      <c r="T3348" t="str">
        <f>IF(Table2[[#This Row],[Event]]="Goal",Table2[[#This Row],[Hscore]]&amp;"-"&amp;Table2[[#This Row],[Uscore]],"")</f>
        <v/>
      </c>
      <c r="U3348">
        <v>3433</v>
      </c>
      <c r="V3348" s="1">
        <f>Table2[[#This Row],[GameTime]]-(Table2[[#This Row],[period]]-1)*1200</f>
        <v>1033</v>
      </c>
      <c r="W3348" s="1">
        <f>ROUNDDOWN(Table2[[#This Row],[Time]]/60,0)</f>
        <v>17</v>
      </c>
      <c r="X3348" s="1">
        <f>ROUNDDOWN((Table2[[#This Row],[Time]]/60-Table2[[#This Row],[Time2]])*60,0)</f>
        <v>12</v>
      </c>
      <c r="Y3348" s="1">
        <f>IF(Table2[[#This Row],[Time2]]&lt;10,0&amp;Table2[[#This Row],[Time2]],Table2[[#This Row],[Time2]])</f>
        <v>17</v>
      </c>
      <c r="Z3348" s="1">
        <f>IF(Table2[[#This Row],[Time3]]&lt;10,0&amp;Table2[[#This Row],[Time3]],Table2[[#This Row],[Time3]])</f>
        <v>12</v>
      </c>
      <c r="AA3348" s="2" t="str">
        <f>Table2[[#This Row],[Time4]]&amp;":"&amp;Table2[[#This Row],[Time5]]</f>
        <v>17:12</v>
      </c>
      <c r="AB3348" s="1" cm="1">
        <f t="array" ref="AB3348">IFERROR(IF(Table2[[#This Row],[code]]="","",_xlfn.IFS(AND(Table2[[#This Row],[code]]&lt;400,Table2[[#This Row],[code]]&lt;&gt;""),2,Table2[[#This Row],[code]]&gt;500,4)),"")</f>
        <v>2</v>
      </c>
      <c r="AC3348" s="1">
        <f>IF(Table2[[#This Row],[Event]]="Penalty",Table2[[#This Row],[number]],IF(Table2[[#This Row],[Event]]="Time-Out",401,""))</f>
        <v>212</v>
      </c>
      <c r="AD3348" s="1">
        <f>ROW(A3347)</f>
        <v>3347</v>
      </c>
      <c r="AE3348" s="1">
        <f>COUNTIFS(Table2[GameID],Table2[[#This Row],[GameID]],Table2[Column1],"&lt;="&amp;Table2[[#This Row],[Column1]])-1</f>
        <v>16</v>
      </c>
    </row>
    <row r="3349" spans="1:31" x14ac:dyDescent="0.45">
      <c r="A3349" t="s">
        <v>358</v>
      </c>
      <c r="B3349" t="str">
        <f>_xlfn.TEXTBEFORE(Table2[[#This Row],[Kamp]]," - ")</f>
        <v>RungstedHørsholm</v>
      </c>
      <c r="C3349" t="str">
        <f>_xlfn.TEXTAFTER(Table2[[#This Row],[Kamp]],"- ")</f>
        <v>Rødovre FC</v>
      </c>
      <c r="D3349">
        <v>45270</v>
      </c>
      <c r="E3349">
        <v>76833</v>
      </c>
      <c r="F3349">
        <v>20232024</v>
      </c>
      <c r="G3349" t="s">
        <v>17</v>
      </c>
      <c r="H3349" t="s">
        <v>665</v>
      </c>
      <c r="I3349" t="s">
        <v>677</v>
      </c>
      <c r="J3349">
        <v>3</v>
      </c>
      <c r="K3349">
        <v>31139</v>
      </c>
      <c r="L3349">
        <v>1</v>
      </c>
      <c r="M3349" t="s">
        <v>630</v>
      </c>
      <c r="N3349" t="s">
        <v>486</v>
      </c>
      <c r="O3349" t="s">
        <v>537</v>
      </c>
      <c r="P3349">
        <v>82</v>
      </c>
      <c r="Q3349">
        <v>83</v>
      </c>
      <c r="R3349">
        <f>SUMIFS(Table2[number],Table2[Event],"Goal",Table2[H/U],"HOME",Table2[GameID],Table2[[#This Row],[GameID]],Table2[GameTime],"&lt;="&amp;Table2[[#This Row],[GameTime]])</f>
        <v>4</v>
      </c>
      <c r="S3349">
        <f>SUMIFS(Table2[number],Table2[Event],"Goal",Table2[H/U],"AWAY",Table2[GameID],Table2[[#This Row],[GameID]],Table2[GameTime],"&lt;="&amp;Table2[[#This Row],[GameTime]])</f>
        <v>10</v>
      </c>
      <c r="T3349" t="str">
        <f>IF(Table2[[#This Row],[Event]]="Goal",Table2[[#This Row],[Hscore]]&amp;"-"&amp;Table2[[#This Row],[Uscore]],"")</f>
        <v>4-10</v>
      </c>
      <c r="U3349">
        <v>3543</v>
      </c>
      <c r="V3349" s="1">
        <f>Table2[[#This Row],[GameTime]]-(Table2[[#This Row],[period]]-1)*1200</f>
        <v>1143</v>
      </c>
      <c r="W3349" s="1">
        <f>ROUNDDOWN(Table2[[#This Row],[Time]]/60,0)</f>
        <v>19</v>
      </c>
      <c r="X3349" s="1">
        <f>ROUNDDOWN((Table2[[#This Row],[Time]]/60-Table2[[#This Row],[Time2]])*60,0)</f>
        <v>3</v>
      </c>
      <c r="Y3349" s="1">
        <f>IF(Table2[[#This Row],[Time2]]&lt;10,0&amp;Table2[[#This Row],[Time2]],Table2[[#This Row],[Time2]])</f>
        <v>19</v>
      </c>
      <c r="Z3349" s="1" t="str">
        <f>IF(Table2[[#This Row],[Time3]]&lt;10,0&amp;Table2[[#This Row],[Time3]],Table2[[#This Row],[Time3]])</f>
        <v>03</v>
      </c>
      <c r="AA3349" s="2" t="str">
        <f>Table2[[#This Row],[Time4]]&amp;":"&amp;Table2[[#This Row],[Time5]]</f>
        <v>19:03</v>
      </c>
      <c r="AB3349" s="1" t="str" cm="1">
        <f t="array" ref="AB3349">IFERROR(IF(Table2[[#This Row],[code]]="","",_xlfn.IFS(AND(Table2[[#This Row],[code]]&lt;400,Table2[[#This Row],[code]]&lt;&gt;""),2,Table2[[#This Row],[code]]&gt;500,4)),"")</f>
        <v/>
      </c>
      <c r="AC3349" s="1" t="str">
        <f>IF(Table2[[#This Row],[Event]]="Penalty",Table2[[#This Row],[number]],IF(Table2[[#This Row],[Event]]="Time-Out",401,""))</f>
        <v/>
      </c>
      <c r="AD3349" s="1">
        <f>ROW(A3348)</f>
        <v>3348</v>
      </c>
      <c r="AE3349" s="1">
        <f>COUNTIFS(Table2[GameID],Table2[[#This Row],[GameID]],Table2[Column1],"&lt;="&amp;Table2[[#This Row],[Column1]])-1</f>
        <v>17</v>
      </c>
    </row>
    <row r="3350" spans="1:31" x14ac:dyDescent="0.45">
      <c r="A3350" t="s">
        <v>358</v>
      </c>
      <c r="B3350" t="str">
        <f>_xlfn.TEXTBEFORE(Table2[[#This Row],[Kamp]]," - ")</f>
        <v>RungstedHørsholm</v>
      </c>
      <c r="C3350" t="str">
        <f>_xlfn.TEXTAFTER(Table2[[#This Row],[Kamp]],"- ")</f>
        <v>Rødovre FC</v>
      </c>
      <c r="D3350">
        <v>45270</v>
      </c>
      <c r="E3350">
        <v>76833</v>
      </c>
      <c r="F3350">
        <v>20232024</v>
      </c>
      <c r="G3350" t="s">
        <v>17</v>
      </c>
      <c r="H3350" t="s">
        <v>665</v>
      </c>
      <c r="I3350" t="s">
        <v>677</v>
      </c>
      <c r="J3350">
        <v>3</v>
      </c>
      <c r="K3350">
        <v>31139</v>
      </c>
      <c r="L3350">
        <v>208</v>
      </c>
      <c r="M3350" t="s">
        <v>631</v>
      </c>
      <c r="N3350" t="s">
        <v>41</v>
      </c>
      <c r="O3350" t="s">
        <v>634</v>
      </c>
      <c r="P3350">
        <v>3</v>
      </c>
      <c r="Q3350" t="s">
        <v>634</v>
      </c>
      <c r="R3350">
        <f>SUMIFS(Table2[number],Table2[Event],"Goal",Table2[H/U],"HOME",Table2[GameID],Table2[[#This Row],[GameID]],Table2[GameTime],"&lt;="&amp;Table2[[#This Row],[GameTime]])</f>
        <v>4</v>
      </c>
      <c r="S3350">
        <f>SUMIFS(Table2[number],Table2[Event],"Goal",Table2[H/U],"AWAY",Table2[GameID],Table2[[#This Row],[GameID]],Table2[GameTime],"&lt;="&amp;Table2[[#This Row],[GameTime]])</f>
        <v>10</v>
      </c>
      <c r="T3350" t="str">
        <f>IF(Table2[[#This Row],[Event]]="Goal",Table2[[#This Row],[Hscore]]&amp;"-"&amp;Table2[[#This Row],[Uscore]],"")</f>
        <v/>
      </c>
      <c r="U3350">
        <v>3557</v>
      </c>
      <c r="V3350" s="1">
        <f>Table2[[#This Row],[GameTime]]-(Table2[[#This Row],[period]]-1)*1200</f>
        <v>1157</v>
      </c>
      <c r="W3350" s="1">
        <f>ROUNDDOWN(Table2[[#This Row],[Time]]/60,0)</f>
        <v>19</v>
      </c>
      <c r="X3350" s="1">
        <f>ROUNDDOWN((Table2[[#This Row],[Time]]/60-Table2[[#This Row],[Time2]])*60,0)</f>
        <v>17</v>
      </c>
      <c r="Y3350" s="1">
        <f>IF(Table2[[#This Row],[Time2]]&lt;10,0&amp;Table2[[#This Row],[Time2]],Table2[[#This Row],[Time2]])</f>
        <v>19</v>
      </c>
      <c r="Z3350" s="1">
        <f>IF(Table2[[#This Row],[Time3]]&lt;10,0&amp;Table2[[#This Row],[Time3]],Table2[[#This Row],[Time3]])</f>
        <v>17</v>
      </c>
      <c r="AA3350" s="2" t="str">
        <f>Table2[[#This Row],[Time4]]&amp;":"&amp;Table2[[#This Row],[Time5]]</f>
        <v>19:17</v>
      </c>
      <c r="AB3350" s="1" cm="1">
        <f t="array" ref="AB3350">IFERROR(IF(Table2[[#This Row],[code]]="","",_xlfn.IFS(AND(Table2[[#This Row],[code]]&lt;400,Table2[[#This Row],[code]]&lt;&gt;""),2,Table2[[#This Row],[code]]&gt;500,4)),"")</f>
        <v>2</v>
      </c>
      <c r="AC3350" s="1">
        <f>IF(Table2[[#This Row],[Event]]="Penalty",Table2[[#This Row],[number]],IF(Table2[[#This Row],[Event]]="Time-Out",401,""))</f>
        <v>208</v>
      </c>
      <c r="AD3350" s="1">
        <f>ROW(A3349)</f>
        <v>3349</v>
      </c>
      <c r="AE3350" s="1">
        <f>COUNTIFS(Table2[GameID],Table2[[#This Row],[GameID]],Table2[Column1],"&lt;="&amp;Table2[[#This Row],[Column1]])-1</f>
        <v>18</v>
      </c>
    </row>
    <row r="3351" spans="1:31" x14ac:dyDescent="0.45">
      <c r="A3351" t="s">
        <v>566</v>
      </c>
      <c r="B3351" t="str">
        <f>_xlfn.TEXTBEFORE(Table2[[#This Row],[Kamp]]," - ")</f>
        <v>Copenhagen FC</v>
      </c>
      <c r="C3351" t="str">
        <f>_xlfn.TEXTAFTER(Table2[[#This Row],[Kamp]],"- ")</f>
        <v>Hvidovre Attack</v>
      </c>
      <c r="D3351">
        <v>45298</v>
      </c>
      <c r="E3351">
        <v>76834</v>
      </c>
      <c r="F3351">
        <v>20232024</v>
      </c>
      <c r="G3351" t="s">
        <v>17</v>
      </c>
      <c r="H3351" t="s">
        <v>667</v>
      </c>
      <c r="I3351" t="s">
        <v>678</v>
      </c>
      <c r="J3351">
        <v>1</v>
      </c>
      <c r="K3351">
        <v>31140</v>
      </c>
      <c r="L3351">
        <v>1</v>
      </c>
      <c r="M3351" t="s">
        <v>630</v>
      </c>
      <c r="N3351" t="s">
        <v>245</v>
      </c>
      <c r="O3351" t="s">
        <v>253</v>
      </c>
      <c r="P3351">
        <v>10</v>
      </c>
      <c r="Q3351">
        <v>6</v>
      </c>
      <c r="R3351">
        <f>SUMIFS(Table2[number],Table2[Event],"Goal",Table2[H/U],"HOME",Table2[GameID],Table2[[#This Row],[GameID]],Table2[GameTime],"&lt;="&amp;Table2[[#This Row],[GameTime]])</f>
        <v>1</v>
      </c>
      <c r="S3351">
        <f>SUMIFS(Table2[number],Table2[Event],"Goal",Table2[H/U],"AWAY",Table2[GameID],Table2[[#This Row],[GameID]],Table2[GameTime],"&lt;="&amp;Table2[[#This Row],[GameTime]])</f>
        <v>0</v>
      </c>
      <c r="T3351" t="str">
        <f>IF(Table2[[#This Row],[Event]]="Goal",Table2[[#This Row],[Hscore]]&amp;"-"&amp;Table2[[#This Row],[Uscore]],"")</f>
        <v>1-0</v>
      </c>
      <c r="U3351">
        <v>186</v>
      </c>
      <c r="V3351" s="1">
        <f>Table2[[#This Row],[GameTime]]-(Table2[[#This Row],[period]]-1)*1200</f>
        <v>186</v>
      </c>
      <c r="W3351" s="1">
        <f>ROUNDDOWN(Table2[[#This Row],[Time]]/60,0)</f>
        <v>3</v>
      </c>
      <c r="X3351" s="1">
        <f>ROUNDDOWN((Table2[[#This Row],[Time]]/60-Table2[[#This Row],[Time2]])*60,0)</f>
        <v>6</v>
      </c>
      <c r="Y3351" s="1" t="str">
        <f>IF(Table2[[#This Row],[Time2]]&lt;10,0&amp;Table2[[#This Row],[Time2]],Table2[[#This Row],[Time2]])</f>
        <v>03</v>
      </c>
      <c r="Z3351" s="1" t="str">
        <f>IF(Table2[[#This Row],[Time3]]&lt;10,0&amp;Table2[[#This Row],[Time3]],Table2[[#This Row],[Time3]])</f>
        <v>06</v>
      </c>
      <c r="AA3351" s="2" t="str">
        <f>Table2[[#This Row],[Time4]]&amp;":"&amp;Table2[[#This Row],[Time5]]</f>
        <v>03:06</v>
      </c>
      <c r="AB3351" s="1" t="str" cm="1">
        <f t="array" ref="AB3351">IFERROR(IF(Table2[[#This Row],[code]]="","",_xlfn.IFS(AND(Table2[[#This Row],[code]]&lt;400,Table2[[#This Row],[code]]&lt;&gt;""),2,Table2[[#This Row],[code]]&gt;500,4)),"")</f>
        <v/>
      </c>
      <c r="AC3351" s="1" t="str">
        <f>IF(Table2[[#This Row],[Event]]="Penalty",Table2[[#This Row],[number]],IF(Table2[[#This Row],[Event]]="Time-Out",401,""))</f>
        <v/>
      </c>
      <c r="AD3351" s="1">
        <f>ROW(A3350)</f>
        <v>3350</v>
      </c>
      <c r="AE3351" s="1">
        <f>COUNTIFS(Table2[GameID],Table2[[#This Row],[GameID]],Table2[Column1],"&lt;="&amp;Table2[[#This Row],[Column1]])-1</f>
        <v>0</v>
      </c>
    </row>
    <row r="3352" spans="1:31" x14ac:dyDescent="0.45">
      <c r="A3352" t="s">
        <v>566</v>
      </c>
      <c r="B3352" t="str">
        <f>_xlfn.TEXTBEFORE(Table2[[#This Row],[Kamp]]," - ")</f>
        <v>Copenhagen FC</v>
      </c>
      <c r="C3352" t="str">
        <f>_xlfn.TEXTAFTER(Table2[[#This Row],[Kamp]],"- ")</f>
        <v>Hvidovre Attack</v>
      </c>
      <c r="D3352">
        <v>45298</v>
      </c>
      <c r="E3352">
        <v>76834</v>
      </c>
      <c r="F3352">
        <v>20232024</v>
      </c>
      <c r="G3352" t="s">
        <v>17</v>
      </c>
      <c r="H3352" t="s">
        <v>659</v>
      </c>
      <c r="I3352" t="s">
        <v>677</v>
      </c>
      <c r="J3352">
        <v>1</v>
      </c>
      <c r="K3352">
        <v>31138</v>
      </c>
      <c r="L3352">
        <v>1</v>
      </c>
      <c r="M3352" t="s">
        <v>630</v>
      </c>
      <c r="N3352" t="s">
        <v>55</v>
      </c>
      <c r="O3352" t="s">
        <v>634</v>
      </c>
      <c r="P3352">
        <v>88</v>
      </c>
      <c r="Q3352" t="s">
        <v>634</v>
      </c>
      <c r="R3352">
        <f>SUMIFS(Table2[number],Table2[Event],"Goal",Table2[H/U],"HOME",Table2[GameID],Table2[[#This Row],[GameID]],Table2[GameTime],"&lt;="&amp;Table2[[#This Row],[GameTime]])</f>
        <v>1</v>
      </c>
      <c r="S3352">
        <f>SUMIFS(Table2[number],Table2[Event],"Goal",Table2[H/U],"AWAY",Table2[GameID],Table2[[#This Row],[GameID]],Table2[GameTime],"&lt;="&amp;Table2[[#This Row],[GameTime]])</f>
        <v>1</v>
      </c>
      <c r="T3352" t="str">
        <f>IF(Table2[[#This Row],[Event]]="Goal",Table2[[#This Row],[Hscore]]&amp;"-"&amp;Table2[[#This Row],[Uscore]],"")</f>
        <v>1-1</v>
      </c>
      <c r="U3352">
        <v>531</v>
      </c>
      <c r="V3352" s="1">
        <f>Table2[[#This Row],[GameTime]]-(Table2[[#This Row],[period]]-1)*1200</f>
        <v>531</v>
      </c>
      <c r="W3352" s="1">
        <f>ROUNDDOWN(Table2[[#This Row],[Time]]/60,0)</f>
        <v>8</v>
      </c>
      <c r="X3352" s="1">
        <f>ROUNDDOWN((Table2[[#This Row],[Time]]/60-Table2[[#This Row],[Time2]])*60,0)</f>
        <v>51</v>
      </c>
      <c r="Y3352" s="1" t="str">
        <f>IF(Table2[[#This Row],[Time2]]&lt;10,0&amp;Table2[[#This Row],[Time2]],Table2[[#This Row],[Time2]])</f>
        <v>08</v>
      </c>
      <c r="Z3352" s="1">
        <f>IF(Table2[[#This Row],[Time3]]&lt;10,0&amp;Table2[[#This Row],[Time3]],Table2[[#This Row],[Time3]])</f>
        <v>51</v>
      </c>
      <c r="AA3352" s="2" t="str">
        <f>Table2[[#This Row],[Time4]]&amp;":"&amp;Table2[[#This Row],[Time5]]</f>
        <v>08:51</v>
      </c>
      <c r="AB3352" s="1" t="str" cm="1">
        <f t="array" ref="AB3352">IFERROR(IF(Table2[[#This Row],[code]]="","",_xlfn.IFS(AND(Table2[[#This Row],[code]]&lt;400,Table2[[#This Row],[code]]&lt;&gt;""),2,Table2[[#This Row],[code]]&gt;500,4)),"")</f>
        <v/>
      </c>
      <c r="AC3352" s="1" t="str">
        <f>IF(Table2[[#This Row],[Event]]="Penalty",Table2[[#This Row],[number]],IF(Table2[[#This Row],[Event]]="Time-Out",401,""))</f>
        <v/>
      </c>
      <c r="AD3352" s="1">
        <f>ROW(A3351)</f>
        <v>3351</v>
      </c>
      <c r="AE3352" s="1">
        <f>COUNTIFS(Table2[GameID],Table2[[#This Row],[GameID]],Table2[Column1],"&lt;="&amp;Table2[[#This Row],[Column1]])-1</f>
        <v>1</v>
      </c>
    </row>
    <row r="3353" spans="1:31" x14ac:dyDescent="0.45">
      <c r="A3353" t="s">
        <v>566</v>
      </c>
      <c r="B3353" t="str">
        <f>_xlfn.TEXTBEFORE(Table2[[#This Row],[Kamp]]," - ")</f>
        <v>Copenhagen FC</v>
      </c>
      <c r="C3353" t="str">
        <f>_xlfn.TEXTAFTER(Table2[[#This Row],[Kamp]],"- ")</f>
        <v>Hvidovre Attack</v>
      </c>
      <c r="D3353">
        <v>45298</v>
      </c>
      <c r="E3353">
        <v>76834</v>
      </c>
      <c r="F3353">
        <v>20232024</v>
      </c>
      <c r="G3353" t="s">
        <v>17</v>
      </c>
      <c r="H3353" t="s">
        <v>667</v>
      </c>
      <c r="I3353" t="s">
        <v>678</v>
      </c>
      <c r="J3353">
        <v>1</v>
      </c>
      <c r="K3353">
        <v>31140</v>
      </c>
      <c r="L3353">
        <v>1</v>
      </c>
      <c r="M3353" t="s">
        <v>630</v>
      </c>
      <c r="N3353" t="s">
        <v>240</v>
      </c>
      <c r="O3353" t="s">
        <v>244</v>
      </c>
      <c r="P3353">
        <v>3</v>
      </c>
      <c r="Q3353">
        <v>11</v>
      </c>
      <c r="R3353">
        <f>SUMIFS(Table2[number],Table2[Event],"Goal",Table2[H/U],"HOME",Table2[GameID],Table2[[#This Row],[GameID]],Table2[GameTime],"&lt;="&amp;Table2[[#This Row],[GameTime]])</f>
        <v>2</v>
      </c>
      <c r="S3353">
        <f>SUMIFS(Table2[number],Table2[Event],"Goal",Table2[H/U],"AWAY",Table2[GameID],Table2[[#This Row],[GameID]],Table2[GameTime],"&lt;="&amp;Table2[[#This Row],[GameTime]])</f>
        <v>1</v>
      </c>
      <c r="T3353" t="str">
        <f>IF(Table2[[#This Row],[Event]]="Goal",Table2[[#This Row],[Hscore]]&amp;"-"&amp;Table2[[#This Row],[Uscore]],"")</f>
        <v>2-1</v>
      </c>
      <c r="U3353">
        <v>802</v>
      </c>
      <c r="V3353" s="1">
        <f>Table2[[#This Row],[GameTime]]-(Table2[[#This Row],[period]]-1)*1200</f>
        <v>802</v>
      </c>
      <c r="W3353" s="1">
        <f>ROUNDDOWN(Table2[[#This Row],[Time]]/60,0)</f>
        <v>13</v>
      </c>
      <c r="X3353" s="1">
        <f>ROUNDDOWN((Table2[[#This Row],[Time]]/60-Table2[[#This Row],[Time2]])*60,0)</f>
        <v>22</v>
      </c>
      <c r="Y3353" s="1">
        <f>IF(Table2[[#This Row],[Time2]]&lt;10,0&amp;Table2[[#This Row],[Time2]],Table2[[#This Row],[Time2]])</f>
        <v>13</v>
      </c>
      <c r="Z3353" s="1">
        <f>IF(Table2[[#This Row],[Time3]]&lt;10,0&amp;Table2[[#This Row],[Time3]],Table2[[#This Row],[Time3]])</f>
        <v>22</v>
      </c>
      <c r="AA3353" s="2" t="str">
        <f>Table2[[#This Row],[Time4]]&amp;":"&amp;Table2[[#This Row],[Time5]]</f>
        <v>13:22</v>
      </c>
      <c r="AB3353" s="1" t="str" cm="1">
        <f t="array" ref="AB3353">IFERROR(IF(Table2[[#This Row],[code]]="","",_xlfn.IFS(AND(Table2[[#This Row],[code]]&lt;400,Table2[[#This Row],[code]]&lt;&gt;""),2,Table2[[#This Row],[code]]&gt;500,4)),"")</f>
        <v/>
      </c>
      <c r="AC3353" s="1" t="str">
        <f>IF(Table2[[#This Row],[Event]]="Penalty",Table2[[#This Row],[number]],IF(Table2[[#This Row],[Event]]="Time-Out",401,""))</f>
        <v/>
      </c>
      <c r="AD3353" s="1">
        <f>ROW(A3352)</f>
        <v>3352</v>
      </c>
      <c r="AE3353" s="1">
        <f>COUNTIFS(Table2[GameID],Table2[[#This Row],[GameID]],Table2[Column1],"&lt;="&amp;Table2[[#This Row],[Column1]])-1</f>
        <v>2</v>
      </c>
    </row>
    <row r="3354" spans="1:31" x14ac:dyDescent="0.45">
      <c r="A3354" t="s">
        <v>566</v>
      </c>
      <c r="B3354" t="str">
        <f>_xlfn.TEXTBEFORE(Table2[[#This Row],[Kamp]]," - ")</f>
        <v>Copenhagen FC</v>
      </c>
      <c r="C3354" t="str">
        <f>_xlfn.TEXTAFTER(Table2[[#This Row],[Kamp]],"- ")</f>
        <v>Hvidovre Attack</v>
      </c>
      <c r="D3354">
        <v>45298</v>
      </c>
      <c r="E3354">
        <v>76834</v>
      </c>
      <c r="F3354">
        <v>20232024</v>
      </c>
      <c r="G3354" t="s">
        <v>17</v>
      </c>
      <c r="H3354" t="s">
        <v>659</v>
      </c>
      <c r="I3354" t="s">
        <v>677</v>
      </c>
      <c r="J3354">
        <v>2</v>
      </c>
      <c r="K3354">
        <v>31138</v>
      </c>
      <c r="L3354">
        <v>1</v>
      </c>
      <c r="M3354" t="s">
        <v>630</v>
      </c>
      <c r="N3354" t="s">
        <v>322</v>
      </c>
      <c r="O3354" t="s">
        <v>42</v>
      </c>
      <c r="P3354">
        <v>40</v>
      </c>
      <c r="Q3354">
        <v>8</v>
      </c>
      <c r="R3354">
        <f>SUMIFS(Table2[number],Table2[Event],"Goal",Table2[H/U],"HOME",Table2[GameID],Table2[[#This Row],[GameID]],Table2[GameTime],"&lt;="&amp;Table2[[#This Row],[GameTime]])</f>
        <v>2</v>
      </c>
      <c r="S3354">
        <f>SUMIFS(Table2[number],Table2[Event],"Goal",Table2[H/U],"AWAY",Table2[GameID],Table2[[#This Row],[GameID]],Table2[GameTime],"&lt;="&amp;Table2[[#This Row],[GameTime]])</f>
        <v>2</v>
      </c>
      <c r="T3354" t="str">
        <f>IF(Table2[[#This Row],[Event]]="Goal",Table2[[#This Row],[Hscore]]&amp;"-"&amp;Table2[[#This Row],[Uscore]],"")</f>
        <v>2-2</v>
      </c>
      <c r="U3354">
        <v>1332</v>
      </c>
      <c r="V3354" s="1">
        <f>Table2[[#This Row],[GameTime]]-(Table2[[#This Row],[period]]-1)*1200</f>
        <v>132</v>
      </c>
      <c r="W3354" s="1">
        <f>ROUNDDOWN(Table2[[#This Row],[Time]]/60,0)</f>
        <v>2</v>
      </c>
      <c r="X3354" s="1">
        <f>ROUNDDOWN((Table2[[#This Row],[Time]]/60-Table2[[#This Row],[Time2]])*60,0)</f>
        <v>12</v>
      </c>
      <c r="Y3354" s="1" t="str">
        <f>IF(Table2[[#This Row],[Time2]]&lt;10,0&amp;Table2[[#This Row],[Time2]],Table2[[#This Row],[Time2]])</f>
        <v>02</v>
      </c>
      <c r="Z3354" s="1">
        <f>IF(Table2[[#This Row],[Time3]]&lt;10,0&amp;Table2[[#This Row],[Time3]],Table2[[#This Row],[Time3]])</f>
        <v>12</v>
      </c>
      <c r="AA3354" s="2" t="str">
        <f>Table2[[#This Row],[Time4]]&amp;":"&amp;Table2[[#This Row],[Time5]]</f>
        <v>02:12</v>
      </c>
      <c r="AB3354" s="1" t="str" cm="1">
        <f t="array" ref="AB3354">IFERROR(IF(Table2[[#This Row],[code]]="","",_xlfn.IFS(AND(Table2[[#This Row],[code]]&lt;400,Table2[[#This Row],[code]]&lt;&gt;""),2,Table2[[#This Row],[code]]&gt;500,4)),"")</f>
        <v/>
      </c>
      <c r="AC3354" s="1" t="str">
        <f>IF(Table2[[#This Row],[Event]]="Penalty",Table2[[#This Row],[number]],IF(Table2[[#This Row],[Event]]="Time-Out",401,""))</f>
        <v/>
      </c>
      <c r="AD3354" s="1">
        <f>ROW(A3353)</f>
        <v>3353</v>
      </c>
      <c r="AE3354" s="1">
        <f>COUNTIFS(Table2[GameID],Table2[[#This Row],[GameID]],Table2[Column1],"&lt;="&amp;Table2[[#This Row],[Column1]])-1</f>
        <v>3</v>
      </c>
    </row>
    <row r="3355" spans="1:31" x14ac:dyDescent="0.45">
      <c r="A3355" t="s">
        <v>566</v>
      </c>
      <c r="B3355" t="str">
        <f>_xlfn.TEXTBEFORE(Table2[[#This Row],[Kamp]]," - ")</f>
        <v>Copenhagen FC</v>
      </c>
      <c r="C3355" t="str">
        <f>_xlfn.TEXTAFTER(Table2[[#This Row],[Kamp]],"- ")</f>
        <v>Hvidovre Attack</v>
      </c>
      <c r="D3355">
        <v>45298</v>
      </c>
      <c r="E3355">
        <v>76834</v>
      </c>
      <c r="F3355">
        <v>20232024</v>
      </c>
      <c r="G3355" t="s">
        <v>17</v>
      </c>
      <c r="H3355" t="s">
        <v>659</v>
      </c>
      <c r="I3355" t="s">
        <v>677</v>
      </c>
      <c r="J3355">
        <v>2</v>
      </c>
      <c r="K3355">
        <v>31138</v>
      </c>
      <c r="L3355">
        <v>201</v>
      </c>
      <c r="M3355" t="s">
        <v>631</v>
      </c>
      <c r="N3355" t="s">
        <v>61</v>
      </c>
      <c r="O3355" t="s">
        <v>634</v>
      </c>
      <c r="P3355">
        <v>6</v>
      </c>
      <c r="Q3355" t="s">
        <v>634</v>
      </c>
      <c r="R3355">
        <f>SUMIFS(Table2[number],Table2[Event],"Goal",Table2[H/U],"HOME",Table2[GameID],Table2[[#This Row],[GameID]],Table2[GameTime],"&lt;="&amp;Table2[[#This Row],[GameTime]])</f>
        <v>2</v>
      </c>
      <c r="S3355">
        <f>SUMIFS(Table2[number],Table2[Event],"Goal",Table2[H/U],"AWAY",Table2[GameID],Table2[[#This Row],[GameID]],Table2[GameTime],"&lt;="&amp;Table2[[#This Row],[GameTime]])</f>
        <v>2</v>
      </c>
      <c r="T3355" t="str">
        <f>IF(Table2[[#This Row],[Event]]="Goal",Table2[[#This Row],[Hscore]]&amp;"-"&amp;Table2[[#This Row],[Uscore]],"")</f>
        <v/>
      </c>
      <c r="U3355">
        <v>1653</v>
      </c>
      <c r="V3355" s="1">
        <f>Table2[[#This Row],[GameTime]]-(Table2[[#This Row],[period]]-1)*1200</f>
        <v>453</v>
      </c>
      <c r="W3355" s="1">
        <f>ROUNDDOWN(Table2[[#This Row],[Time]]/60,0)</f>
        <v>7</v>
      </c>
      <c r="X3355" s="1">
        <f>ROUNDDOWN((Table2[[#This Row],[Time]]/60-Table2[[#This Row],[Time2]])*60,0)</f>
        <v>33</v>
      </c>
      <c r="Y3355" s="1" t="str">
        <f>IF(Table2[[#This Row],[Time2]]&lt;10,0&amp;Table2[[#This Row],[Time2]],Table2[[#This Row],[Time2]])</f>
        <v>07</v>
      </c>
      <c r="Z3355" s="1">
        <f>IF(Table2[[#This Row],[Time3]]&lt;10,0&amp;Table2[[#This Row],[Time3]],Table2[[#This Row],[Time3]])</f>
        <v>33</v>
      </c>
      <c r="AA3355" s="2" t="str">
        <f>Table2[[#This Row],[Time4]]&amp;":"&amp;Table2[[#This Row],[Time5]]</f>
        <v>07:33</v>
      </c>
      <c r="AB3355" s="1" cm="1">
        <f t="array" ref="AB3355">IFERROR(IF(Table2[[#This Row],[code]]="","",_xlfn.IFS(AND(Table2[[#This Row],[code]]&lt;400,Table2[[#This Row],[code]]&lt;&gt;""),2,Table2[[#This Row],[code]]&gt;500,4)),"")</f>
        <v>2</v>
      </c>
      <c r="AC3355" s="1">
        <f>IF(Table2[[#This Row],[Event]]="Penalty",Table2[[#This Row],[number]],IF(Table2[[#This Row],[Event]]="Time-Out",401,""))</f>
        <v>201</v>
      </c>
      <c r="AD3355" s="1">
        <f>ROW(A3354)</f>
        <v>3354</v>
      </c>
      <c r="AE3355" s="1">
        <f>COUNTIFS(Table2[GameID],Table2[[#This Row],[GameID]],Table2[Column1],"&lt;="&amp;Table2[[#This Row],[Column1]])-1</f>
        <v>4</v>
      </c>
    </row>
    <row r="3356" spans="1:31" x14ac:dyDescent="0.45">
      <c r="A3356" t="s">
        <v>566</v>
      </c>
      <c r="B3356" t="str">
        <f>_xlfn.TEXTBEFORE(Table2[[#This Row],[Kamp]]," - ")</f>
        <v>Copenhagen FC</v>
      </c>
      <c r="C3356" t="str">
        <f>_xlfn.TEXTAFTER(Table2[[#This Row],[Kamp]],"- ")</f>
        <v>Hvidovre Attack</v>
      </c>
      <c r="D3356">
        <v>45298</v>
      </c>
      <c r="E3356">
        <v>76834</v>
      </c>
      <c r="F3356">
        <v>20232024</v>
      </c>
      <c r="G3356" t="s">
        <v>17</v>
      </c>
      <c r="H3356" t="s">
        <v>659</v>
      </c>
      <c r="I3356" t="s">
        <v>677</v>
      </c>
      <c r="J3356">
        <v>2</v>
      </c>
      <c r="K3356">
        <v>31138</v>
      </c>
      <c r="L3356">
        <v>1</v>
      </c>
      <c r="M3356" t="s">
        <v>630</v>
      </c>
      <c r="N3356" t="s">
        <v>61</v>
      </c>
      <c r="O3356" t="s">
        <v>128</v>
      </c>
      <c r="P3356">
        <v>6</v>
      </c>
      <c r="Q3356">
        <v>12</v>
      </c>
      <c r="R3356">
        <f>SUMIFS(Table2[number],Table2[Event],"Goal",Table2[H/U],"HOME",Table2[GameID],Table2[[#This Row],[GameID]],Table2[GameTime],"&lt;="&amp;Table2[[#This Row],[GameTime]])</f>
        <v>2</v>
      </c>
      <c r="S3356">
        <f>SUMIFS(Table2[number],Table2[Event],"Goal",Table2[H/U],"AWAY",Table2[GameID],Table2[[#This Row],[GameID]],Table2[GameTime],"&lt;="&amp;Table2[[#This Row],[GameTime]])</f>
        <v>3</v>
      </c>
      <c r="T3356" t="str">
        <f>IF(Table2[[#This Row],[Event]]="Goal",Table2[[#This Row],[Hscore]]&amp;"-"&amp;Table2[[#This Row],[Uscore]],"")</f>
        <v>2-3</v>
      </c>
      <c r="U3356">
        <v>2054</v>
      </c>
      <c r="V3356" s="1">
        <f>Table2[[#This Row],[GameTime]]-(Table2[[#This Row],[period]]-1)*1200</f>
        <v>854</v>
      </c>
      <c r="W3356" s="1">
        <f>ROUNDDOWN(Table2[[#This Row],[Time]]/60,0)</f>
        <v>14</v>
      </c>
      <c r="X3356" s="1">
        <f>ROUNDDOWN((Table2[[#This Row],[Time]]/60-Table2[[#This Row],[Time2]])*60,0)</f>
        <v>14</v>
      </c>
      <c r="Y3356" s="1">
        <f>IF(Table2[[#This Row],[Time2]]&lt;10,0&amp;Table2[[#This Row],[Time2]],Table2[[#This Row],[Time2]])</f>
        <v>14</v>
      </c>
      <c r="Z3356" s="1">
        <f>IF(Table2[[#This Row],[Time3]]&lt;10,0&amp;Table2[[#This Row],[Time3]],Table2[[#This Row],[Time3]])</f>
        <v>14</v>
      </c>
      <c r="AA3356" s="2" t="str">
        <f>Table2[[#This Row],[Time4]]&amp;":"&amp;Table2[[#This Row],[Time5]]</f>
        <v>14:14</v>
      </c>
      <c r="AB3356" s="1" t="str" cm="1">
        <f t="array" ref="AB3356">IFERROR(IF(Table2[[#This Row],[code]]="","",_xlfn.IFS(AND(Table2[[#This Row],[code]]&lt;400,Table2[[#This Row],[code]]&lt;&gt;""),2,Table2[[#This Row],[code]]&gt;500,4)),"")</f>
        <v/>
      </c>
      <c r="AC3356" s="1" t="str">
        <f>IF(Table2[[#This Row],[Event]]="Penalty",Table2[[#This Row],[number]],IF(Table2[[#This Row],[Event]]="Time-Out",401,""))</f>
        <v/>
      </c>
      <c r="AD3356" s="1">
        <f>ROW(A3355)</f>
        <v>3355</v>
      </c>
      <c r="AE3356" s="1">
        <f>COUNTIFS(Table2[GameID],Table2[[#This Row],[GameID]],Table2[Column1],"&lt;="&amp;Table2[[#This Row],[Column1]])-1</f>
        <v>5</v>
      </c>
    </row>
    <row r="3357" spans="1:31" x14ac:dyDescent="0.45">
      <c r="A3357" t="s">
        <v>566</v>
      </c>
      <c r="B3357" t="str">
        <f>_xlfn.TEXTBEFORE(Table2[[#This Row],[Kamp]]," - ")</f>
        <v>Copenhagen FC</v>
      </c>
      <c r="C3357" t="str">
        <f>_xlfn.TEXTAFTER(Table2[[#This Row],[Kamp]],"- ")</f>
        <v>Hvidovre Attack</v>
      </c>
      <c r="D3357">
        <v>45298</v>
      </c>
      <c r="E3357">
        <v>76834</v>
      </c>
      <c r="F3357">
        <v>20232024</v>
      </c>
      <c r="G3357" t="s">
        <v>17</v>
      </c>
      <c r="H3357" t="s">
        <v>659</v>
      </c>
      <c r="I3357" t="s">
        <v>677</v>
      </c>
      <c r="J3357">
        <v>2</v>
      </c>
      <c r="K3357">
        <v>31138</v>
      </c>
      <c r="L3357">
        <v>201</v>
      </c>
      <c r="M3357" t="s">
        <v>631</v>
      </c>
      <c r="N3357" t="s">
        <v>128</v>
      </c>
      <c r="O3357" t="s">
        <v>634</v>
      </c>
      <c r="P3357">
        <v>12</v>
      </c>
      <c r="Q3357" t="s">
        <v>634</v>
      </c>
      <c r="R3357">
        <f>SUMIFS(Table2[number],Table2[Event],"Goal",Table2[H/U],"HOME",Table2[GameID],Table2[[#This Row],[GameID]],Table2[GameTime],"&lt;="&amp;Table2[[#This Row],[GameTime]])</f>
        <v>2</v>
      </c>
      <c r="S3357">
        <f>SUMIFS(Table2[number],Table2[Event],"Goal",Table2[H/U],"AWAY",Table2[GameID],Table2[[#This Row],[GameID]],Table2[GameTime],"&lt;="&amp;Table2[[#This Row],[GameTime]])</f>
        <v>3</v>
      </c>
      <c r="T3357" t="str">
        <f>IF(Table2[[#This Row],[Event]]="Goal",Table2[[#This Row],[Hscore]]&amp;"-"&amp;Table2[[#This Row],[Uscore]],"")</f>
        <v/>
      </c>
      <c r="U3357">
        <v>2173</v>
      </c>
      <c r="V3357" s="1">
        <f>Table2[[#This Row],[GameTime]]-(Table2[[#This Row],[period]]-1)*1200</f>
        <v>973</v>
      </c>
      <c r="W3357" s="1">
        <f>ROUNDDOWN(Table2[[#This Row],[Time]]/60,0)</f>
        <v>16</v>
      </c>
      <c r="X3357" s="1">
        <f>ROUNDDOWN((Table2[[#This Row],[Time]]/60-Table2[[#This Row],[Time2]])*60,0)</f>
        <v>12</v>
      </c>
      <c r="Y3357" s="1">
        <f>IF(Table2[[#This Row],[Time2]]&lt;10,0&amp;Table2[[#This Row],[Time2]],Table2[[#This Row],[Time2]])</f>
        <v>16</v>
      </c>
      <c r="Z3357" s="1">
        <f>IF(Table2[[#This Row],[Time3]]&lt;10,0&amp;Table2[[#This Row],[Time3]],Table2[[#This Row],[Time3]])</f>
        <v>12</v>
      </c>
      <c r="AA3357" s="2" t="str">
        <f>Table2[[#This Row],[Time4]]&amp;":"&amp;Table2[[#This Row],[Time5]]</f>
        <v>16:12</v>
      </c>
      <c r="AB3357" s="1" cm="1">
        <f t="array" ref="AB3357">IFERROR(IF(Table2[[#This Row],[code]]="","",_xlfn.IFS(AND(Table2[[#This Row],[code]]&lt;400,Table2[[#This Row],[code]]&lt;&gt;""),2,Table2[[#This Row],[code]]&gt;500,4)),"")</f>
        <v>2</v>
      </c>
      <c r="AC3357" s="1">
        <f>IF(Table2[[#This Row],[Event]]="Penalty",Table2[[#This Row],[number]],IF(Table2[[#This Row],[Event]]="Time-Out",401,""))</f>
        <v>201</v>
      </c>
      <c r="AD3357" s="1">
        <f>ROW(A3356)</f>
        <v>3356</v>
      </c>
      <c r="AE3357" s="1">
        <f>COUNTIFS(Table2[GameID],Table2[[#This Row],[GameID]],Table2[Column1],"&lt;="&amp;Table2[[#This Row],[Column1]])-1</f>
        <v>6</v>
      </c>
    </row>
    <row r="3358" spans="1:31" x14ac:dyDescent="0.45">
      <c r="A3358" t="s">
        <v>566</v>
      </c>
      <c r="B3358" t="str">
        <f>_xlfn.TEXTBEFORE(Table2[[#This Row],[Kamp]]," - ")</f>
        <v>Copenhagen FC</v>
      </c>
      <c r="C3358" t="str">
        <f>_xlfn.TEXTAFTER(Table2[[#This Row],[Kamp]],"- ")</f>
        <v>Hvidovre Attack</v>
      </c>
      <c r="D3358">
        <v>45298</v>
      </c>
      <c r="E3358">
        <v>76834</v>
      </c>
      <c r="F3358">
        <v>20232024</v>
      </c>
      <c r="G3358" t="s">
        <v>17</v>
      </c>
      <c r="H3358" t="s">
        <v>667</v>
      </c>
      <c r="I3358" t="s">
        <v>678</v>
      </c>
      <c r="J3358">
        <v>3</v>
      </c>
      <c r="K3358">
        <v>31140</v>
      </c>
      <c r="L3358">
        <v>214</v>
      </c>
      <c r="M3358" t="s">
        <v>631</v>
      </c>
      <c r="N3358" t="s">
        <v>250</v>
      </c>
      <c r="O3358" t="s">
        <v>634</v>
      </c>
      <c r="P3358">
        <v>42</v>
      </c>
      <c r="Q3358" t="s">
        <v>634</v>
      </c>
      <c r="R3358">
        <f>SUMIFS(Table2[number],Table2[Event],"Goal",Table2[H/U],"HOME",Table2[GameID],Table2[[#This Row],[GameID]],Table2[GameTime],"&lt;="&amp;Table2[[#This Row],[GameTime]])</f>
        <v>2</v>
      </c>
      <c r="S3358">
        <f>SUMIFS(Table2[number],Table2[Event],"Goal",Table2[H/U],"AWAY",Table2[GameID],Table2[[#This Row],[GameID]],Table2[GameTime],"&lt;="&amp;Table2[[#This Row],[GameTime]])</f>
        <v>3</v>
      </c>
      <c r="T3358" t="str">
        <f>IF(Table2[[#This Row],[Event]]="Goal",Table2[[#This Row],[Hscore]]&amp;"-"&amp;Table2[[#This Row],[Uscore]],"")</f>
        <v/>
      </c>
      <c r="U3358">
        <v>2862</v>
      </c>
      <c r="V3358" s="1">
        <f>Table2[[#This Row],[GameTime]]-(Table2[[#This Row],[period]]-1)*1200</f>
        <v>462</v>
      </c>
      <c r="W3358" s="1">
        <f>ROUNDDOWN(Table2[[#This Row],[Time]]/60,0)</f>
        <v>7</v>
      </c>
      <c r="X3358" s="1">
        <f>ROUNDDOWN((Table2[[#This Row],[Time]]/60-Table2[[#This Row],[Time2]])*60,0)</f>
        <v>42</v>
      </c>
      <c r="Y3358" s="1" t="str">
        <f>IF(Table2[[#This Row],[Time2]]&lt;10,0&amp;Table2[[#This Row],[Time2]],Table2[[#This Row],[Time2]])</f>
        <v>07</v>
      </c>
      <c r="Z3358" s="1">
        <f>IF(Table2[[#This Row],[Time3]]&lt;10,0&amp;Table2[[#This Row],[Time3]],Table2[[#This Row],[Time3]])</f>
        <v>42</v>
      </c>
      <c r="AA3358" s="2" t="str">
        <f>Table2[[#This Row],[Time4]]&amp;":"&amp;Table2[[#This Row],[Time5]]</f>
        <v>07:42</v>
      </c>
      <c r="AB3358" s="1" cm="1">
        <f t="array" ref="AB3358">IFERROR(IF(Table2[[#This Row],[code]]="","",_xlfn.IFS(AND(Table2[[#This Row],[code]]&lt;400,Table2[[#This Row],[code]]&lt;&gt;""),2,Table2[[#This Row],[code]]&gt;500,4)),"")</f>
        <v>2</v>
      </c>
      <c r="AC3358" s="1">
        <f>IF(Table2[[#This Row],[Event]]="Penalty",Table2[[#This Row],[number]],IF(Table2[[#This Row],[Event]]="Time-Out",401,""))</f>
        <v>214</v>
      </c>
      <c r="AD3358" s="1">
        <f>ROW(A3357)</f>
        <v>3357</v>
      </c>
      <c r="AE3358" s="1">
        <f>COUNTIFS(Table2[GameID],Table2[[#This Row],[GameID]],Table2[Column1],"&lt;="&amp;Table2[[#This Row],[Column1]])-1</f>
        <v>7</v>
      </c>
    </row>
    <row r="3359" spans="1:31" x14ac:dyDescent="0.45">
      <c r="A3359" t="s">
        <v>566</v>
      </c>
      <c r="B3359" t="str">
        <f>_xlfn.TEXTBEFORE(Table2[[#This Row],[Kamp]]," - ")</f>
        <v>Copenhagen FC</v>
      </c>
      <c r="C3359" t="str">
        <f>_xlfn.TEXTAFTER(Table2[[#This Row],[Kamp]],"- ")</f>
        <v>Hvidovre Attack</v>
      </c>
      <c r="D3359">
        <v>45298</v>
      </c>
      <c r="E3359">
        <v>76834</v>
      </c>
      <c r="F3359">
        <v>20232024</v>
      </c>
      <c r="G3359" t="s">
        <v>17</v>
      </c>
      <c r="H3359" t="s">
        <v>659</v>
      </c>
      <c r="I3359" t="s">
        <v>677</v>
      </c>
      <c r="J3359">
        <v>3</v>
      </c>
      <c r="K3359">
        <v>31138</v>
      </c>
      <c r="L3359">
        <v>201</v>
      </c>
      <c r="M3359" t="s">
        <v>631</v>
      </c>
      <c r="N3359" t="s">
        <v>322</v>
      </c>
      <c r="O3359" t="s">
        <v>634</v>
      </c>
      <c r="P3359">
        <v>40</v>
      </c>
      <c r="Q3359" t="s">
        <v>634</v>
      </c>
      <c r="R3359">
        <f>SUMIFS(Table2[number],Table2[Event],"Goal",Table2[H/U],"HOME",Table2[GameID],Table2[[#This Row],[GameID]],Table2[GameTime],"&lt;="&amp;Table2[[#This Row],[GameTime]])</f>
        <v>2</v>
      </c>
      <c r="S3359">
        <f>SUMIFS(Table2[number],Table2[Event],"Goal",Table2[H/U],"AWAY",Table2[GameID],Table2[[#This Row],[GameID]],Table2[GameTime],"&lt;="&amp;Table2[[#This Row],[GameTime]])</f>
        <v>3</v>
      </c>
      <c r="T3359" t="str">
        <f>IF(Table2[[#This Row],[Event]]="Goal",Table2[[#This Row],[Hscore]]&amp;"-"&amp;Table2[[#This Row],[Uscore]],"")</f>
        <v/>
      </c>
      <c r="U3359">
        <v>2955</v>
      </c>
      <c r="V3359" s="1">
        <f>Table2[[#This Row],[GameTime]]-(Table2[[#This Row],[period]]-1)*1200</f>
        <v>555</v>
      </c>
      <c r="W3359" s="1">
        <f>ROUNDDOWN(Table2[[#This Row],[Time]]/60,0)</f>
        <v>9</v>
      </c>
      <c r="X3359" s="1">
        <f>ROUNDDOWN((Table2[[#This Row],[Time]]/60-Table2[[#This Row],[Time2]])*60,0)</f>
        <v>15</v>
      </c>
      <c r="Y3359" s="1" t="str">
        <f>IF(Table2[[#This Row],[Time2]]&lt;10,0&amp;Table2[[#This Row],[Time2]],Table2[[#This Row],[Time2]])</f>
        <v>09</v>
      </c>
      <c r="Z3359" s="1">
        <f>IF(Table2[[#This Row],[Time3]]&lt;10,0&amp;Table2[[#This Row],[Time3]],Table2[[#This Row],[Time3]])</f>
        <v>15</v>
      </c>
      <c r="AA3359" s="2" t="str">
        <f>Table2[[#This Row],[Time4]]&amp;":"&amp;Table2[[#This Row],[Time5]]</f>
        <v>09:15</v>
      </c>
      <c r="AB3359" s="1" cm="1">
        <f t="array" ref="AB3359">IFERROR(IF(Table2[[#This Row],[code]]="","",_xlfn.IFS(AND(Table2[[#This Row],[code]]&lt;400,Table2[[#This Row],[code]]&lt;&gt;""),2,Table2[[#This Row],[code]]&gt;500,4)),"")</f>
        <v>2</v>
      </c>
      <c r="AC3359" s="1">
        <f>IF(Table2[[#This Row],[Event]]="Penalty",Table2[[#This Row],[number]],IF(Table2[[#This Row],[Event]]="Time-Out",401,""))</f>
        <v>201</v>
      </c>
      <c r="AD3359" s="1">
        <f>ROW(A3358)</f>
        <v>3358</v>
      </c>
      <c r="AE3359" s="1">
        <f>COUNTIFS(Table2[GameID],Table2[[#This Row],[GameID]],Table2[Column1],"&lt;="&amp;Table2[[#This Row],[Column1]])-1</f>
        <v>8</v>
      </c>
    </row>
    <row r="3360" spans="1:31" x14ac:dyDescent="0.45">
      <c r="A3360" t="s">
        <v>566</v>
      </c>
      <c r="B3360" t="str">
        <f>_xlfn.TEXTBEFORE(Table2[[#This Row],[Kamp]]," - ")</f>
        <v>Copenhagen FC</v>
      </c>
      <c r="C3360" t="str">
        <f>_xlfn.TEXTAFTER(Table2[[#This Row],[Kamp]],"- ")</f>
        <v>Hvidovre Attack</v>
      </c>
      <c r="D3360">
        <v>45298</v>
      </c>
      <c r="E3360">
        <v>76834</v>
      </c>
      <c r="F3360">
        <v>20232024</v>
      </c>
      <c r="G3360" t="s">
        <v>17</v>
      </c>
      <c r="H3360" t="s">
        <v>667</v>
      </c>
      <c r="I3360" t="s">
        <v>678</v>
      </c>
      <c r="J3360">
        <v>3</v>
      </c>
      <c r="K3360">
        <v>31140</v>
      </c>
      <c r="L3360">
        <v>1</v>
      </c>
      <c r="M3360" t="s">
        <v>630</v>
      </c>
      <c r="N3360" t="s">
        <v>69</v>
      </c>
      <c r="O3360" t="s">
        <v>248</v>
      </c>
      <c r="P3360">
        <v>99</v>
      </c>
      <c r="Q3360">
        <v>31</v>
      </c>
      <c r="R3360">
        <f>SUMIFS(Table2[number],Table2[Event],"Goal",Table2[H/U],"HOME",Table2[GameID],Table2[[#This Row],[GameID]],Table2[GameTime],"&lt;="&amp;Table2[[#This Row],[GameTime]])</f>
        <v>3</v>
      </c>
      <c r="S3360">
        <f>SUMIFS(Table2[number],Table2[Event],"Goal",Table2[H/U],"AWAY",Table2[GameID],Table2[[#This Row],[GameID]],Table2[GameTime],"&lt;="&amp;Table2[[#This Row],[GameTime]])</f>
        <v>3</v>
      </c>
      <c r="T3360" t="str">
        <f>IF(Table2[[#This Row],[Event]]="Goal",Table2[[#This Row],[Hscore]]&amp;"-"&amp;Table2[[#This Row],[Uscore]],"")</f>
        <v>3-3</v>
      </c>
      <c r="U3360">
        <v>3055</v>
      </c>
      <c r="V3360" s="1">
        <f>Table2[[#This Row],[GameTime]]-(Table2[[#This Row],[period]]-1)*1200</f>
        <v>655</v>
      </c>
      <c r="W3360" s="1">
        <f>ROUNDDOWN(Table2[[#This Row],[Time]]/60,0)</f>
        <v>10</v>
      </c>
      <c r="X3360" s="1">
        <f>ROUNDDOWN((Table2[[#This Row],[Time]]/60-Table2[[#This Row],[Time2]])*60,0)</f>
        <v>55</v>
      </c>
      <c r="Y3360" s="1">
        <f>IF(Table2[[#This Row],[Time2]]&lt;10,0&amp;Table2[[#This Row],[Time2]],Table2[[#This Row],[Time2]])</f>
        <v>10</v>
      </c>
      <c r="Z3360" s="1">
        <f>IF(Table2[[#This Row],[Time3]]&lt;10,0&amp;Table2[[#This Row],[Time3]],Table2[[#This Row],[Time3]])</f>
        <v>55</v>
      </c>
      <c r="AA3360" s="2" t="str">
        <f>Table2[[#This Row],[Time4]]&amp;":"&amp;Table2[[#This Row],[Time5]]</f>
        <v>10:55</v>
      </c>
      <c r="AB3360" s="1" t="str" cm="1">
        <f t="array" ref="AB3360">IFERROR(IF(Table2[[#This Row],[code]]="","",_xlfn.IFS(AND(Table2[[#This Row],[code]]&lt;400,Table2[[#This Row],[code]]&lt;&gt;""),2,Table2[[#This Row],[code]]&gt;500,4)),"")</f>
        <v/>
      </c>
      <c r="AC3360" s="1" t="str">
        <f>IF(Table2[[#This Row],[Event]]="Penalty",Table2[[#This Row],[number]],IF(Table2[[#This Row],[Event]]="Time-Out",401,""))</f>
        <v/>
      </c>
      <c r="AD3360" s="1">
        <f>ROW(A3359)</f>
        <v>3359</v>
      </c>
      <c r="AE3360" s="1">
        <f>COUNTIFS(Table2[GameID],Table2[[#This Row],[GameID]],Table2[Column1],"&lt;="&amp;Table2[[#This Row],[Column1]])-1</f>
        <v>9</v>
      </c>
    </row>
    <row r="3361" spans="1:31" x14ac:dyDescent="0.45">
      <c r="A3361" t="s">
        <v>566</v>
      </c>
      <c r="B3361" t="str">
        <f>_xlfn.TEXTBEFORE(Table2[[#This Row],[Kamp]]," - ")</f>
        <v>Copenhagen FC</v>
      </c>
      <c r="C3361" t="str">
        <f>_xlfn.TEXTAFTER(Table2[[#This Row],[Kamp]],"- ")</f>
        <v>Hvidovre Attack</v>
      </c>
      <c r="D3361">
        <v>45298</v>
      </c>
      <c r="E3361">
        <v>76834</v>
      </c>
      <c r="F3361">
        <v>20232024</v>
      </c>
      <c r="G3361" t="s">
        <v>17</v>
      </c>
      <c r="H3361" t="s">
        <v>659</v>
      </c>
      <c r="I3361" t="s">
        <v>677</v>
      </c>
      <c r="J3361">
        <v>3</v>
      </c>
      <c r="K3361">
        <v>31138</v>
      </c>
      <c r="L3361">
        <v>0</v>
      </c>
      <c r="M3361" t="s">
        <v>633</v>
      </c>
      <c r="N3361" t="s">
        <v>634</v>
      </c>
      <c r="O3361" t="s">
        <v>634</v>
      </c>
      <c r="P3361" t="s">
        <v>634</v>
      </c>
      <c r="Q3361" t="s">
        <v>634</v>
      </c>
      <c r="R3361">
        <f>SUMIFS(Table2[number],Table2[Event],"Goal",Table2[H/U],"HOME",Table2[GameID],Table2[[#This Row],[GameID]],Table2[GameTime],"&lt;="&amp;Table2[[#This Row],[GameTime]])</f>
        <v>3</v>
      </c>
      <c r="S3361">
        <f>SUMIFS(Table2[number],Table2[Event],"Goal",Table2[H/U],"AWAY",Table2[GameID],Table2[[#This Row],[GameID]],Table2[GameTime],"&lt;="&amp;Table2[[#This Row],[GameTime]])</f>
        <v>3</v>
      </c>
      <c r="T3361" t="str">
        <f>IF(Table2[[#This Row],[Event]]="Goal",Table2[[#This Row],[Hscore]]&amp;"-"&amp;Table2[[#This Row],[Uscore]],"")</f>
        <v/>
      </c>
      <c r="U3361">
        <v>3346</v>
      </c>
      <c r="V3361" s="1">
        <f>Table2[[#This Row],[GameTime]]-(Table2[[#This Row],[period]]-1)*1200</f>
        <v>946</v>
      </c>
      <c r="W3361" s="1">
        <f>ROUNDDOWN(Table2[[#This Row],[Time]]/60,0)</f>
        <v>15</v>
      </c>
      <c r="X3361" s="1">
        <f>ROUNDDOWN((Table2[[#This Row],[Time]]/60-Table2[[#This Row],[Time2]])*60,0)</f>
        <v>46</v>
      </c>
      <c r="Y3361" s="1">
        <f>IF(Table2[[#This Row],[Time2]]&lt;10,0&amp;Table2[[#This Row],[Time2]],Table2[[#This Row],[Time2]])</f>
        <v>15</v>
      </c>
      <c r="Z3361" s="1">
        <f>IF(Table2[[#This Row],[Time3]]&lt;10,0&amp;Table2[[#This Row],[Time3]],Table2[[#This Row],[Time3]])</f>
        <v>46</v>
      </c>
      <c r="AA3361" s="2" t="str">
        <f>Table2[[#This Row],[Time4]]&amp;":"&amp;Table2[[#This Row],[Time5]]</f>
        <v>15:46</v>
      </c>
      <c r="AB3361" s="1" t="str" cm="1">
        <f t="array" ref="AB3361">IFERROR(IF(Table2[[#This Row],[code]]="","",_xlfn.IFS(AND(Table2[[#This Row],[code]]&lt;400,Table2[[#This Row],[code]]&lt;&gt;""),2,Table2[[#This Row],[code]]&gt;500,4)),"")</f>
        <v/>
      </c>
      <c r="AC3361" s="1">
        <f>IF(Table2[[#This Row],[Event]]="Penalty",Table2[[#This Row],[number]],IF(Table2[[#This Row],[Event]]="Time-Out",401,""))</f>
        <v>401</v>
      </c>
      <c r="AD3361" s="1">
        <f>ROW(A3360)</f>
        <v>3360</v>
      </c>
      <c r="AE3361" s="1">
        <f>COUNTIFS(Table2[GameID],Table2[[#This Row],[GameID]],Table2[Column1],"&lt;="&amp;Table2[[#This Row],[Column1]])-1</f>
        <v>10</v>
      </c>
    </row>
    <row r="3362" spans="1:31" x14ac:dyDescent="0.45">
      <c r="A3362" t="s">
        <v>566</v>
      </c>
      <c r="B3362" t="str">
        <f>_xlfn.TEXTBEFORE(Table2[[#This Row],[Kamp]]," - ")</f>
        <v>Copenhagen FC</v>
      </c>
      <c r="C3362" t="str">
        <f>_xlfn.TEXTAFTER(Table2[[#This Row],[Kamp]],"- ")</f>
        <v>Hvidovre Attack</v>
      </c>
      <c r="D3362">
        <v>45298</v>
      </c>
      <c r="E3362">
        <v>76834</v>
      </c>
      <c r="F3362">
        <v>20232024</v>
      </c>
      <c r="G3362" t="s">
        <v>17</v>
      </c>
      <c r="H3362" t="s">
        <v>659</v>
      </c>
      <c r="I3362" t="s">
        <v>677</v>
      </c>
      <c r="J3362">
        <v>3</v>
      </c>
      <c r="K3362">
        <v>31138</v>
      </c>
      <c r="L3362">
        <v>1</v>
      </c>
      <c r="M3362" t="s">
        <v>630</v>
      </c>
      <c r="N3362" t="s">
        <v>68</v>
      </c>
      <c r="O3362" t="s">
        <v>55</v>
      </c>
      <c r="P3362">
        <v>25</v>
      </c>
      <c r="Q3362">
        <v>88</v>
      </c>
      <c r="R3362">
        <f>SUMIFS(Table2[number],Table2[Event],"Goal",Table2[H/U],"HOME",Table2[GameID],Table2[[#This Row],[GameID]],Table2[GameTime],"&lt;="&amp;Table2[[#This Row],[GameTime]])</f>
        <v>3</v>
      </c>
      <c r="S3362">
        <f>SUMIFS(Table2[number],Table2[Event],"Goal",Table2[H/U],"AWAY",Table2[GameID],Table2[[#This Row],[GameID]],Table2[GameTime],"&lt;="&amp;Table2[[#This Row],[GameTime]])</f>
        <v>4</v>
      </c>
      <c r="T3362" t="str">
        <f>IF(Table2[[#This Row],[Event]]="Goal",Table2[[#This Row],[Hscore]]&amp;"-"&amp;Table2[[#This Row],[Uscore]],"")</f>
        <v>3-4</v>
      </c>
      <c r="U3362">
        <v>3524</v>
      </c>
      <c r="V3362" s="1">
        <f>Table2[[#This Row],[GameTime]]-(Table2[[#This Row],[period]]-1)*1200</f>
        <v>1124</v>
      </c>
      <c r="W3362" s="1">
        <f>ROUNDDOWN(Table2[[#This Row],[Time]]/60,0)</f>
        <v>18</v>
      </c>
      <c r="X3362" s="1">
        <f>ROUNDDOWN((Table2[[#This Row],[Time]]/60-Table2[[#This Row],[Time2]])*60,0)</f>
        <v>44</v>
      </c>
      <c r="Y3362" s="1">
        <f>IF(Table2[[#This Row],[Time2]]&lt;10,0&amp;Table2[[#This Row],[Time2]],Table2[[#This Row],[Time2]])</f>
        <v>18</v>
      </c>
      <c r="Z3362" s="1">
        <f>IF(Table2[[#This Row],[Time3]]&lt;10,0&amp;Table2[[#This Row],[Time3]],Table2[[#This Row],[Time3]])</f>
        <v>44</v>
      </c>
      <c r="AA3362" s="2" t="str">
        <f>Table2[[#This Row],[Time4]]&amp;":"&amp;Table2[[#This Row],[Time5]]</f>
        <v>18:44</v>
      </c>
      <c r="AB3362" s="1" t="str" cm="1">
        <f t="array" ref="AB3362">IFERROR(IF(Table2[[#This Row],[code]]="","",_xlfn.IFS(AND(Table2[[#This Row],[code]]&lt;400,Table2[[#This Row],[code]]&lt;&gt;""),2,Table2[[#This Row],[code]]&gt;500,4)),"")</f>
        <v/>
      </c>
      <c r="AC3362" s="1" t="str">
        <f>IF(Table2[[#This Row],[Event]]="Penalty",Table2[[#This Row],[number]],IF(Table2[[#This Row],[Event]]="Time-Out",401,""))</f>
        <v/>
      </c>
      <c r="AD3362" s="1">
        <f>ROW(A3361)</f>
        <v>3361</v>
      </c>
      <c r="AE3362" s="1">
        <f>COUNTIFS(Table2[GameID],Table2[[#This Row],[GameID]],Table2[Column1],"&lt;="&amp;Table2[[#This Row],[Column1]])-1</f>
        <v>11</v>
      </c>
    </row>
    <row r="3363" spans="1:31" x14ac:dyDescent="0.45">
      <c r="A3363" t="s">
        <v>566</v>
      </c>
      <c r="B3363" t="str">
        <f>_xlfn.TEXTBEFORE(Table2[[#This Row],[Kamp]]," - ")</f>
        <v>Copenhagen FC</v>
      </c>
      <c r="C3363" t="str">
        <f>_xlfn.TEXTAFTER(Table2[[#This Row],[Kamp]],"- ")</f>
        <v>Hvidovre Attack</v>
      </c>
      <c r="D3363">
        <v>45298</v>
      </c>
      <c r="E3363">
        <v>76834</v>
      </c>
      <c r="F3363">
        <v>20232024</v>
      </c>
      <c r="G3363" t="s">
        <v>17</v>
      </c>
      <c r="H3363" t="s">
        <v>667</v>
      </c>
      <c r="I3363" t="s">
        <v>678</v>
      </c>
      <c r="J3363">
        <v>3</v>
      </c>
      <c r="K3363">
        <v>31140</v>
      </c>
      <c r="L3363">
        <v>0</v>
      </c>
      <c r="M3363" t="s">
        <v>633</v>
      </c>
      <c r="N3363" t="s">
        <v>634</v>
      </c>
      <c r="O3363" t="s">
        <v>634</v>
      </c>
      <c r="P3363" t="s">
        <v>634</v>
      </c>
      <c r="Q3363" t="s">
        <v>634</v>
      </c>
      <c r="R3363">
        <f>SUMIFS(Table2[number],Table2[Event],"Goal",Table2[H/U],"HOME",Table2[GameID],Table2[[#This Row],[GameID]],Table2[GameTime],"&lt;="&amp;Table2[[#This Row],[GameTime]])</f>
        <v>3</v>
      </c>
      <c r="S3363">
        <f>SUMIFS(Table2[number],Table2[Event],"Goal",Table2[H/U],"AWAY",Table2[GameID],Table2[[#This Row],[GameID]],Table2[GameTime],"&lt;="&amp;Table2[[#This Row],[GameTime]])</f>
        <v>4</v>
      </c>
      <c r="T3363" t="str">
        <f>IF(Table2[[#This Row],[Event]]="Goal",Table2[[#This Row],[Hscore]]&amp;"-"&amp;Table2[[#This Row],[Uscore]],"")</f>
        <v/>
      </c>
      <c r="U3363">
        <v>3524</v>
      </c>
      <c r="V3363" s="1">
        <f>Table2[[#This Row],[GameTime]]-(Table2[[#This Row],[period]]-1)*1200</f>
        <v>1124</v>
      </c>
      <c r="W3363" s="1">
        <f>ROUNDDOWN(Table2[[#This Row],[Time]]/60,0)</f>
        <v>18</v>
      </c>
      <c r="X3363" s="1">
        <f>ROUNDDOWN((Table2[[#This Row],[Time]]/60-Table2[[#This Row],[Time2]])*60,0)</f>
        <v>44</v>
      </c>
      <c r="Y3363" s="1">
        <f>IF(Table2[[#This Row],[Time2]]&lt;10,0&amp;Table2[[#This Row],[Time2]],Table2[[#This Row],[Time2]])</f>
        <v>18</v>
      </c>
      <c r="Z3363" s="1">
        <f>IF(Table2[[#This Row],[Time3]]&lt;10,0&amp;Table2[[#This Row],[Time3]],Table2[[#This Row],[Time3]])</f>
        <v>44</v>
      </c>
      <c r="AA3363" s="2" t="str">
        <f>Table2[[#This Row],[Time4]]&amp;":"&amp;Table2[[#This Row],[Time5]]</f>
        <v>18:44</v>
      </c>
      <c r="AB3363" s="1" t="str" cm="1">
        <f t="array" ref="AB3363">IFERROR(IF(Table2[[#This Row],[code]]="","",_xlfn.IFS(AND(Table2[[#This Row],[code]]&lt;400,Table2[[#This Row],[code]]&lt;&gt;""),2,Table2[[#This Row],[code]]&gt;500,4)),"")</f>
        <v/>
      </c>
      <c r="AC3363" s="1">
        <f>IF(Table2[[#This Row],[Event]]="Penalty",Table2[[#This Row],[number]],IF(Table2[[#This Row],[Event]]="Time-Out",401,""))</f>
        <v>401</v>
      </c>
      <c r="AD3363" s="1">
        <f>ROW(A3362)</f>
        <v>3362</v>
      </c>
      <c r="AE3363" s="1">
        <f>COUNTIFS(Table2[GameID],Table2[[#This Row],[GameID]],Table2[Column1],"&lt;="&amp;Table2[[#This Row],[Column1]])-1</f>
        <v>12</v>
      </c>
    </row>
    <row r="3364" spans="1:31" x14ac:dyDescent="0.45">
      <c r="A3364" t="s">
        <v>566</v>
      </c>
      <c r="B3364" t="str">
        <f>_xlfn.TEXTBEFORE(Table2[[#This Row],[Kamp]]," - ")</f>
        <v>Copenhagen FC</v>
      </c>
      <c r="C3364" t="str">
        <f>_xlfn.TEXTAFTER(Table2[[#This Row],[Kamp]],"- ")</f>
        <v>Hvidovre Attack</v>
      </c>
      <c r="D3364">
        <v>45298</v>
      </c>
      <c r="E3364">
        <v>76834</v>
      </c>
      <c r="F3364">
        <v>20232024</v>
      </c>
      <c r="G3364" t="s">
        <v>17</v>
      </c>
      <c r="H3364" t="s">
        <v>667</v>
      </c>
      <c r="I3364" t="s">
        <v>678</v>
      </c>
      <c r="J3364">
        <v>3</v>
      </c>
      <c r="K3364">
        <v>31140</v>
      </c>
      <c r="L3364">
        <v>217</v>
      </c>
      <c r="M3364" t="s">
        <v>631</v>
      </c>
      <c r="N3364" t="s">
        <v>253</v>
      </c>
      <c r="O3364" t="s">
        <v>634</v>
      </c>
      <c r="P3364">
        <v>6</v>
      </c>
      <c r="Q3364" t="s">
        <v>634</v>
      </c>
      <c r="R3364">
        <f>SUMIFS(Table2[number],Table2[Event],"Goal",Table2[H/U],"HOME",Table2[GameID],Table2[[#This Row],[GameID]],Table2[GameTime],"&lt;="&amp;Table2[[#This Row],[GameTime]])</f>
        <v>3</v>
      </c>
      <c r="S3364">
        <f>SUMIFS(Table2[number],Table2[Event],"Goal",Table2[H/U],"AWAY",Table2[GameID],Table2[[#This Row],[GameID]],Table2[GameTime],"&lt;="&amp;Table2[[#This Row],[GameTime]])</f>
        <v>4</v>
      </c>
      <c r="T3364" t="str">
        <f>IF(Table2[[#This Row],[Event]]="Goal",Table2[[#This Row],[Hscore]]&amp;"-"&amp;Table2[[#This Row],[Uscore]],"")</f>
        <v/>
      </c>
      <c r="U3364">
        <v>3598</v>
      </c>
      <c r="V3364" s="1">
        <f>Table2[[#This Row],[GameTime]]-(Table2[[#This Row],[period]]-1)*1200</f>
        <v>1198</v>
      </c>
      <c r="W3364" s="1">
        <f>ROUNDDOWN(Table2[[#This Row],[Time]]/60,0)</f>
        <v>19</v>
      </c>
      <c r="X3364" s="1">
        <f>ROUNDDOWN((Table2[[#This Row],[Time]]/60-Table2[[#This Row],[Time2]])*60,0)</f>
        <v>57</v>
      </c>
      <c r="Y3364" s="1">
        <f>IF(Table2[[#This Row],[Time2]]&lt;10,0&amp;Table2[[#This Row],[Time2]],Table2[[#This Row],[Time2]])</f>
        <v>19</v>
      </c>
      <c r="Z3364" s="1">
        <f>IF(Table2[[#This Row],[Time3]]&lt;10,0&amp;Table2[[#This Row],[Time3]],Table2[[#This Row],[Time3]])</f>
        <v>57</v>
      </c>
      <c r="AA3364" s="2" t="str">
        <f>Table2[[#This Row],[Time4]]&amp;":"&amp;Table2[[#This Row],[Time5]]</f>
        <v>19:57</v>
      </c>
      <c r="AB3364" s="1" cm="1">
        <f t="array" ref="AB3364">IFERROR(IF(Table2[[#This Row],[code]]="","",_xlfn.IFS(AND(Table2[[#This Row],[code]]&lt;400,Table2[[#This Row],[code]]&lt;&gt;""),2,Table2[[#This Row],[code]]&gt;500,4)),"")</f>
        <v>2</v>
      </c>
      <c r="AC3364" s="1">
        <f>IF(Table2[[#This Row],[Event]]="Penalty",Table2[[#This Row],[number]],IF(Table2[[#This Row],[Event]]="Time-Out",401,""))</f>
        <v>217</v>
      </c>
      <c r="AD3364" s="1">
        <f>ROW(A3363)</f>
        <v>3363</v>
      </c>
      <c r="AE3364" s="1">
        <f>COUNTIFS(Table2[GameID],Table2[[#This Row],[GameID]],Table2[Column1],"&lt;="&amp;Table2[[#This Row],[Column1]])-1</f>
        <v>13</v>
      </c>
    </row>
    <row r="3365" spans="1:31" x14ac:dyDescent="0.45">
      <c r="A3365" t="s">
        <v>282</v>
      </c>
      <c r="B3365" t="str">
        <f>_xlfn.TEXTBEFORE(Table2[[#This Row],[Kamp]]," - ")</f>
        <v>Benløse IF</v>
      </c>
      <c r="C3365" t="str">
        <f>_xlfn.TEXTAFTER(Table2[[#This Row],[Kamp]],"- ")</f>
        <v>Vanløse Floorball</v>
      </c>
      <c r="D3365">
        <v>45298</v>
      </c>
      <c r="E3365">
        <v>76835</v>
      </c>
      <c r="F3365">
        <v>20232024</v>
      </c>
      <c r="G3365" t="s">
        <v>17</v>
      </c>
      <c r="H3365" t="s">
        <v>658</v>
      </c>
      <c r="I3365" t="s">
        <v>678</v>
      </c>
      <c r="J3365">
        <v>1</v>
      </c>
      <c r="K3365">
        <v>31137</v>
      </c>
      <c r="L3365">
        <v>1</v>
      </c>
      <c r="M3365" t="s">
        <v>630</v>
      </c>
      <c r="N3365" t="s">
        <v>679</v>
      </c>
      <c r="O3365" t="s">
        <v>29</v>
      </c>
      <c r="P3365">
        <v>56</v>
      </c>
      <c r="Q3365">
        <v>44</v>
      </c>
      <c r="R3365">
        <f>SUMIFS(Table2[number],Table2[Event],"Goal",Table2[H/U],"HOME",Table2[GameID],Table2[[#This Row],[GameID]],Table2[GameTime],"&lt;="&amp;Table2[[#This Row],[GameTime]])</f>
        <v>1</v>
      </c>
      <c r="S3365">
        <f>SUMIFS(Table2[number],Table2[Event],"Goal",Table2[H/U],"AWAY",Table2[GameID],Table2[[#This Row],[GameID]],Table2[GameTime],"&lt;="&amp;Table2[[#This Row],[GameTime]])</f>
        <v>0</v>
      </c>
      <c r="T3365" t="str">
        <f>IF(Table2[[#This Row],[Event]]="Goal",Table2[[#This Row],[Hscore]]&amp;"-"&amp;Table2[[#This Row],[Uscore]],"")</f>
        <v>1-0</v>
      </c>
      <c r="U3365">
        <v>145</v>
      </c>
      <c r="V3365" s="1">
        <f>Table2[[#This Row],[GameTime]]-(Table2[[#This Row],[period]]-1)*1200</f>
        <v>145</v>
      </c>
      <c r="W3365" s="1">
        <f>ROUNDDOWN(Table2[[#This Row],[Time]]/60,0)</f>
        <v>2</v>
      </c>
      <c r="X3365" s="1">
        <f>ROUNDDOWN((Table2[[#This Row],[Time]]/60-Table2[[#This Row],[Time2]])*60,0)</f>
        <v>25</v>
      </c>
      <c r="Y3365" s="1" t="str">
        <f>IF(Table2[[#This Row],[Time2]]&lt;10,0&amp;Table2[[#This Row],[Time2]],Table2[[#This Row],[Time2]])</f>
        <v>02</v>
      </c>
      <c r="Z3365" s="1">
        <f>IF(Table2[[#This Row],[Time3]]&lt;10,0&amp;Table2[[#This Row],[Time3]],Table2[[#This Row],[Time3]])</f>
        <v>25</v>
      </c>
      <c r="AA3365" s="2" t="str">
        <f>Table2[[#This Row],[Time4]]&amp;":"&amp;Table2[[#This Row],[Time5]]</f>
        <v>02:25</v>
      </c>
      <c r="AB3365" s="1" t="str" cm="1">
        <f t="array" ref="AB3365">IFERROR(IF(Table2[[#This Row],[code]]="","",_xlfn.IFS(AND(Table2[[#This Row],[code]]&lt;400,Table2[[#This Row],[code]]&lt;&gt;""),2,Table2[[#This Row],[code]]&gt;500,4)),"")</f>
        <v/>
      </c>
      <c r="AC3365" s="1" t="str">
        <f>IF(Table2[[#This Row],[Event]]="Penalty",Table2[[#This Row],[number]],IF(Table2[[#This Row],[Event]]="Time-Out",401,""))</f>
        <v/>
      </c>
      <c r="AD3365" s="1">
        <f>ROW(A3364)</f>
        <v>3364</v>
      </c>
      <c r="AE3365" s="1">
        <f>COUNTIFS(Table2[GameID],Table2[[#This Row],[GameID]],Table2[Column1],"&lt;="&amp;Table2[[#This Row],[Column1]])-1</f>
        <v>0</v>
      </c>
    </row>
    <row r="3366" spans="1:31" x14ac:dyDescent="0.45">
      <c r="A3366" t="s">
        <v>282</v>
      </c>
      <c r="B3366" t="str">
        <f>_xlfn.TEXTBEFORE(Table2[[#This Row],[Kamp]]," - ")</f>
        <v>Benløse IF</v>
      </c>
      <c r="C3366" t="str">
        <f>_xlfn.TEXTAFTER(Table2[[#This Row],[Kamp]],"- ")</f>
        <v>Vanløse Floorball</v>
      </c>
      <c r="D3366">
        <v>45298</v>
      </c>
      <c r="E3366">
        <v>76835</v>
      </c>
      <c r="F3366">
        <v>20232024</v>
      </c>
      <c r="G3366" t="s">
        <v>17</v>
      </c>
      <c r="H3366" t="s">
        <v>658</v>
      </c>
      <c r="I3366" t="s">
        <v>678</v>
      </c>
      <c r="J3366">
        <v>1</v>
      </c>
      <c r="K3366">
        <v>31137</v>
      </c>
      <c r="L3366">
        <v>1</v>
      </c>
      <c r="M3366" t="s">
        <v>630</v>
      </c>
      <c r="N3366" t="s">
        <v>469</v>
      </c>
      <c r="O3366" t="s">
        <v>192</v>
      </c>
      <c r="P3366">
        <v>88</v>
      </c>
      <c r="Q3366">
        <v>32</v>
      </c>
      <c r="R3366">
        <f>SUMIFS(Table2[number],Table2[Event],"Goal",Table2[H/U],"HOME",Table2[GameID],Table2[[#This Row],[GameID]],Table2[GameTime],"&lt;="&amp;Table2[[#This Row],[GameTime]])</f>
        <v>2</v>
      </c>
      <c r="S3366">
        <f>SUMIFS(Table2[number],Table2[Event],"Goal",Table2[H/U],"AWAY",Table2[GameID],Table2[[#This Row],[GameID]],Table2[GameTime],"&lt;="&amp;Table2[[#This Row],[GameTime]])</f>
        <v>0</v>
      </c>
      <c r="T3366" t="str">
        <f>IF(Table2[[#This Row],[Event]]="Goal",Table2[[#This Row],[Hscore]]&amp;"-"&amp;Table2[[#This Row],[Uscore]],"")</f>
        <v>2-0</v>
      </c>
      <c r="U3366">
        <v>357</v>
      </c>
      <c r="V3366" s="1">
        <f>Table2[[#This Row],[GameTime]]-(Table2[[#This Row],[period]]-1)*1200</f>
        <v>357</v>
      </c>
      <c r="W3366" s="1">
        <f>ROUNDDOWN(Table2[[#This Row],[Time]]/60,0)</f>
        <v>5</v>
      </c>
      <c r="X3366" s="1">
        <f>ROUNDDOWN((Table2[[#This Row],[Time]]/60-Table2[[#This Row],[Time2]])*60,0)</f>
        <v>57</v>
      </c>
      <c r="Y3366" s="1" t="str">
        <f>IF(Table2[[#This Row],[Time2]]&lt;10,0&amp;Table2[[#This Row],[Time2]],Table2[[#This Row],[Time2]])</f>
        <v>05</v>
      </c>
      <c r="Z3366" s="1">
        <f>IF(Table2[[#This Row],[Time3]]&lt;10,0&amp;Table2[[#This Row],[Time3]],Table2[[#This Row],[Time3]])</f>
        <v>57</v>
      </c>
      <c r="AA3366" s="2" t="str">
        <f>Table2[[#This Row],[Time4]]&amp;":"&amp;Table2[[#This Row],[Time5]]</f>
        <v>05:57</v>
      </c>
      <c r="AB3366" s="1" t="str" cm="1">
        <f t="array" ref="AB3366">IFERROR(IF(Table2[[#This Row],[code]]="","",_xlfn.IFS(AND(Table2[[#This Row],[code]]&lt;400,Table2[[#This Row],[code]]&lt;&gt;""),2,Table2[[#This Row],[code]]&gt;500,4)),"")</f>
        <v/>
      </c>
      <c r="AC3366" s="1" t="str">
        <f>IF(Table2[[#This Row],[Event]]="Penalty",Table2[[#This Row],[number]],IF(Table2[[#This Row],[Event]]="Time-Out",401,""))</f>
        <v/>
      </c>
      <c r="AD3366" s="1">
        <f>ROW(A3365)</f>
        <v>3365</v>
      </c>
      <c r="AE3366" s="1">
        <f>COUNTIFS(Table2[GameID],Table2[[#This Row],[GameID]],Table2[Column1],"&lt;="&amp;Table2[[#This Row],[Column1]])-1</f>
        <v>1</v>
      </c>
    </row>
    <row r="3367" spans="1:31" x14ac:dyDescent="0.45">
      <c r="A3367" t="s">
        <v>282</v>
      </c>
      <c r="B3367" t="str">
        <f>_xlfn.TEXTBEFORE(Table2[[#This Row],[Kamp]]," - ")</f>
        <v>Benløse IF</v>
      </c>
      <c r="C3367" t="str">
        <f>_xlfn.TEXTAFTER(Table2[[#This Row],[Kamp]],"- ")</f>
        <v>Vanløse Floorball</v>
      </c>
      <c r="D3367">
        <v>45298</v>
      </c>
      <c r="E3367">
        <v>76835</v>
      </c>
      <c r="F3367">
        <v>20232024</v>
      </c>
      <c r="G3367" t="s">
        <v>17</v>
      </c>
      <c r="H3367" t="s">
        <v>660</v>
      </c>
      <c r="I3367" t="s">
        <v>677</v>
      </c>
      <c r="J3367">
        <v>1</v>
      </c>
      <c r="K3367">
        <v>31142</v>
      </c>
      <c r="L3367">
        <v>1</v>
      </c>
      <c r="M3367" t="s">
        <v>630</v>
      </c>
      <c r="N3367" t="s">
        <v>99</v>
      </c>
      <c r="O3367" t="s">
        <v>37</v>
      </c>
      <c r="P3367">
        <v>18</v>
      </c>
      <c r="Q3367">
        <v>90</v>
      </c>
      <c r="R3367">
        <f>SUMIFS(Table2[number],Table2[Event],"Goal",Table2[H/U],"HOME",Table2[GameID],Table2[[#This Row],[GameID]],Table2[GameTime],"&lt;="&amp;Table2[[#This Row],[GameTime]])</f>
        <v>2</v>
      </c>
      <c r="S3367">
        <f>SUMIFS(Table2[number],Table2[Event],"Goal",Table2[H/U],"AWAY",Table2[GameID],Table2[[#This Row],[GameID]],Table2[GameTime],"&lt;="&amp;Table2[[#This Row],[GameTime]])</f>
        <v>1</v>
      </c>
      <c r="T3367" t="str">
        <f>IF(Table2[[#This Row],[Event]]="Goal",Table2[[#This Row],[Hscore]]&amp;"-"&amp;Table2[[#This Row],[Uscore]],"")</f>
        <v>2-1</v>
      </c>
      <c r="U3367">
        <v>636</v>
      </c>
      <c r="V3367" s="1">
        <f>Table2[[#This Row],[GameTime]]-(Table2[[#This Row],[period]]-1)*1200</f>
        <v>636</v>
      </c>
      <c r="W3367" s="1">
        <f>ROUNDDOWN(Table2[[#This Row],[Time]]/60,0)</f>
        <v>10</v>
      </c>
      <c r="X3367" s="1">
        <f>ROUNDDOWN((Table2[[#This Row],[Time]]/60-Table2[[#This Row],[Time2]])*60,0)</f>
        <v>36</v>
      </c>
      <c r="Y3367" s="1">
        <f>IF(Table2[[#This Row],[Time2]]&lt;10,0&amp;Table2[[#This Row],[Time2]],Table2[[#This Row],[Time2]])</f>
        <v>10</v>
      </c>
      <c r="Z3367" s="1">
        <f>IF(Table2[[#This Row],[Time3]]&lt;10,0&amp;Table2[[#This Row],[Time3]],Table2[[#This Row],[Time3]])</f>
        <v>36</v>
      </c>
      <c r="AA3367" s="2" t="str">
        <f>Table2[[#This Row],[Time4]]&amp;":"&amp;Table2[[#This Row],[Time5]]</f>
        <v>10:36</v>
      </c>
      <c r="AB3367" s="1" t="str" cm="1">
        <f t="array" ref="AB3367">IFERROR(IF(Table2[[#This Row],[code]]="","",_xlfn.IFS(AND(Table2[[#This Row],[code]]&lt;400,Table2[[#This Row],[code]]&lt;&gt;""),2,Table2[[#This Row],[code]]&gt;500,4)),"")</f>
        <v/>
      </c>
      <c r="AC3367" s="1" t="str">
        <f>IF(Table2[[#This Row],[Event]]="Penalty",Table2[[#This Row],[number]],IF(Table2[[#This Row],[Event]]="Time-Out",401,""))</f>
        <v/>
      </c>
      <c r="AD3367" s="1">
        <f>ROW(A3366)</f>
        <v>3366</v>
      </c>
      <c r="AE3367" s="1">
        <f>COUNTIFS(Table2[GameID],Table2[[#This Row],[GameID]],Table2[Column1],"&lt;="&amp;Table2[[#This Row],[Column1]])-1</f>
        <v>2</v>
      </c>
    </row>
    <row r="3368" spans="1:31" x14ac:dyDescent="0.45">
      <c r="A3368" t="s">
        <v>282</v>
      </c>
      <c r="B3368" t="str">
        <f>_xlfn.TEXTBEFORE(Table2[[#This Row],[Kamp]]," - ")</f>
        <v>Benløse IF</v>
      </c>
      <c r="C3368" t="str">
        <f>_xlfn.TEXTAFTER(Table2[[#This Row],[Kamp]],"- ")</f>
        <v>Vanløse Floorball</v>
      </c>
      <c r="D3368">
        <v>45298</v>
      </c>
      <c r="E3368">
        <v>76835</v>
      </c>
      <c r="F3368">
        <v>20232024</v>
      </c>
      <c r="G3368" t="s">
        <v>17</v>
      </c>
      <c r="H3368" t="s">
        <v>660</v>
      </c>
      <c r="I3368" t="s">
        <v>677</v>
      </c>
      <c r="J3368">
        <v>1</v>
      </c>
      <c r="K3368">
        <v>31142</v>
      </c>
      <c r="L3368">
        <v>1</v>
      </c>
      <c r="M3368" t="s">
        <v>630</v>
      </c>
      <c r="N3368" t="s">
        <v>495</v>
      </c>
      <c r="O3368" t="s">
        <v>496</v>
      </c>
      <c r="P3368">
        <v>35</v>
      </c>
      <c r="Q3368">
        <v>61</v>
      </c>
      <c r="R3368">
        <f>SUMIFS(Table2[number],Table2[Event],"Goal",Table2[H/U],"HOME",Table2[GameID],Table2[[#This Row],[GameID]],Table2[GameTime],"&lt;="&amp;Table2[[#This Row],[GameTime]])</f>
        <v>2</v>
      </c>
      <c r="S3368">
        <f>SUMIFS(Table2[number],Table2[Event],"Goal",Table2[H/U],"AWAY",Table2[GameID],Table2[[#This Row],[GameID]],Table2[GameTime],"&lt;="&amp;Table2[[#This Row],[GameTime]])</f>
        <v>2</v>
      </c>
      <c r="T3368" t="str">
        <f>IF(Table2[[#This Row],[Event]]="Goal",Table2[[#This Row],[Hscore]]&amp;"-"&amp;Table2[[#This Row],[Uscore]],"")</f>
        <v>2-2</v>
      </c>
      <c r="U3368">
        <v>1012</v>
      </c>
      <c r="V3368" s="1">
        <f>Table2[[#This Row],[GameTime]]-(Table2[[#This Row],[period]]-1)*1200</f>
        <v>1012</v>
      </c>
      <c r="W3368" s="1">
        <f>ROUNDDOWN(Table2[[#This Row],[Time]]/60,0)</f>
        <v>16</v>
      </c>
      <c r="X3368" s="1">
        <f>ROUNDDOWN((Table2[[#This Row],[Time]]/60-Table2[[#This Row],[Time2]])*60,0)</f>
        <v>52</v>
      </c>
      <c r="Y3368" s="1">
        <f>IF(Table2[[#This Row],[Time2]]&lt;10,0&amp;Table2[[#This Row],[Time2]],Table2[[#This Row],[Time2]])</f>
        <v>16</v>
      </c>
      <c r="Z3368" s="1">
        <f>IF(Table2[[#This Row],[Time3]]&lt;10,0&amp;Table2[[#This Row],[Time3]],Table2[[#This Row],[Time3]])</f>
        <v>52</v>
      </c>
      <c r="AA3368" s="2" t="str">
        <f>Table2[[#This Row],[Time4]]&amp;":"&amp;Table2[[#This Row],[Time5]]</f>
        <v>16:52</v>
      </c>
      <c r="AB3368" s="1" t="str" cm="1">
        <f t="array" ref="AB3368">IFERROR(IF(Table2[[#This Row],[code]]="","",_xlfn.IFS(AND(Table2[[#This Row],[code]]&lt;400,Table2[[#This Row],[code]]&lt;&gt;""),2,Table2[[#This Row],[code]]&gt;500,4)),"")</f>
        <v/>
      </c>
      <c r="AC3368" s="1" t="str">
        <f>IF(Table2[[#This Row],[Event]]="Penalty",Table2[[#This Row],[number]],IF(Table2[[#This Row],[Event]]="Time-Out",401,""))</f>
        <v/>
      </c>
      <c r="AD3368" s="1">
        <f>ROW(A3367)</f>
        <v>3367</v>
      </c>
      <c r="AE3368" s="1">
        <f>COUNTIFS(Table2[GameID],Table2[[#This Row],[GameID]],Table2[Column1],"&lt;="&amp;Table2[[#This Row],[Column1]])-1</f>
        <v>3</v>
      </c>
    </row>
    <row r="3369" spans="1:31" x14ac:dyDescent="0.45">
      <c r="A3369" t="s">
        <v>282</v>
      </c>
      <c r="B3369" t="str">
        <f>_xlfn.TEXTBEFORE(Table2[[#This Row],[Kamp]]," - ")</f>
        <v>Benløse IF</v>
      </c>
      <c r="C3369" t="str">
        <f>_xlfn.TEXTAFTER(Table2[[#This Row],[Kamp]],"- ")</f>
        <v>Vanløse Floorball</v>
      </c>
      <c r="D3369">
        <v>45298</v>
      </c>
      <c r="E3369">
        <v>76835</v>
      </c>
      <c r="F3369">
        <v>20232024</v>
      </c>
      <c r="G3369" t="s">
        <v>17</v>
      </c>
      <c r="H3369" t="s">
        <v>660</v>
      </c>
      <c r="I3369" t="s">
        <v>677</v>
      </c>
      <c r="J3369">
        <v>2</v>
      </c>
      <c r="K3369">
        <v>31142</v>
      </c>
      <c r="L3369">
        <v>1</v>
      </c>
      <c r="M3369" t="s">
        <v>630</v>
      </c>
      <c r="N3369" t="s">
        <v>104</v>
      </c>
      <c r="O3369" t="s">
        <v>495</v>
      </c>
      <c r="P3369">
        <v>48</v>
      </c>
      <c r="Q3369">
        <v>35</v>
      </c>
      <c r="R3369">
        <f>SUMIFS(Table2[number],Table2[Event],"Goal",Table2[H/U],"HOME",Table2[GameID],Table2[[#This Row],[GameID]],Table2[GameTime],"&lt;="&amp;Table2[[#This Row],[GameTime]])</f>
        <v>2</v>
      </c>
      <c r="S3369">
        <f>SUMIFS(Table2[number],Table2[Event],"Goal",Table2[H/U],"AWAY",Table2[GameID],Table2[[#This Row],[GameID]],Table2[GameTime],"&lt;="&amp;Table2[[#This Row],[GameTime]])</f>
        <v>3</v>
      </c>
      <c r="T3369" t="str">
        <f>IF(Table2[[#This Row],[Event]]="Goal",Table2[[#This Row],[Hscore]]&amp;"-"&amp;Table2[[#This Row],[Uscore]],"")</f>
        <v>2-3</v>
      </c>
      <c r="U3369">
        <v>1337</v>
      </c>
      <c r="V3369" s="1">
        <f>Table2[[#This Row],[GameTime]]-(Table2[[#This Row],[period]]-1)*1200</f>
        <v>137</v>
      </c>
      <c r="W3369" s="1">
        <f>ROUNDDOWN(Table2[[#This Row],[Time]]/60,0)</f>
        <v>2</v>
      </c>
      <c r="X3369" s="1">
        <f>ROUNDDOWN((Table2[[#This Row],[Time]]/60-Table2[[#This Row],[Time2]])*60,0)</f>
        <v>17</v>
      </c>
      <c r="Y3369" s="1" t="str">
        <f>IF(Table2[[#This Row],[Time2]]&lt;10,0&amp;Table2[[#This Row],[Time2]],Table2[[#This Row],[Time2]])</f>
        <v>02</v>
      </c>
      <c r="Z3369" s="1">
        <f>IF(Table2[[#This Row],[Time3]]&lt;10,0&amp;Table2[[#This Row],[Time3]],Table2[[#This Row],[Time3]])</f>
        <v>17</v>
      </c>
      <c r="AA3369" s="2" t="str">
        <f>Table2[[#This Row],[Time4]]&amp;":"&amp;Table2[[#This Row],[Time5]]</f>
        <v>02:17</v>
      </c>
      <c r="AB3369" s="1" t="str" cm="1">
        <f t="array" ref="AB3369">IFERROR(IF(Table2[[#This Row],[code]]="","",_xlfn.IFS(AND(Table2[[#This Row],[code]]&lt;400,Table2[[#This Row],[code]]&lt;&gt;""),2,Table2[[#This Row],[code]]&gt;500,4)),"")</f>
        <v/>
      </c>
      <c r="AC3369" s="1" t="str">
        <f>IF(Table2[[#This Row],[Event]]="Penalty",Table2[[#This Row],[number]],IF(Table2[[#This Row],[Event]]="Time-Out",401,""))</f>
        <v/>
      </c>
      <c r="AD3369" s="1">
        <f>ROW(A3368)</f>
        <v>3368</v>
      </c>
      <c r="AE3369" s="1">
        <f>COUNTIFS(Table2[GameID],Table2[[#This Row],[GameID]],Table2[Column1],"&lt;="&amp;Table2[[#This Row],[Column1]])-1</f>
        <v>4</v>
      </c>
    </row>
    <row r="3370" spans="1:31" x14ac:dyDescent="0.45">
      <c r="A3370" t="s">
        <v>282</v>
      </c>
      <c r="B3370" t="str">
        <f>_xlfn.TEXTBEFORE(Table2[[#This Row],[Kamp]]," - ")</f>
        <v>Benløse IF</v>
      </c>
      <c r="C3370" t="str">
        <f>_xlfn.TEXTAFTER(Table2[[#This Row],[Kamp]],"- ")</f>
        <v>Vanløse Floorball</v>
      </c>
      <c r="D3370">
        <v>45298</v>
      </c>
      <c r="E3370">
        <v>76835</v>
      </c>
      <c r="F3370">
        <v>20232024</v>
      </c>
      <c r="G3370" t="s">
        <v>17</v>
      </c>
      <c r="H3370" t="s">
        <v>658</v>
      </c>
      <c r="I3370" t="s">
        <v>678</v>
      </c>
      <c r="J3370">
        <v>2</v>
      </c>
      <c r="K3370">
        <v>31137</v>
      </c>
      <c r="L3370">
        <v>1</v>
      </c>
      <c r="M3370" t="s">
        <v>630</v>
      </c>
      <c r="N3370" t="s">
        <v>468</v>
      </c>
      <c r="O3370" t="s">
        <v>634</v>
      </c>
      <c r="P3370">
        <v>36</v>
      </c>
      <c r="Q3370" t="s">
        <v>634</v>
      </c>
      <c r="R3370">
        <f>SUMIFS(Table2[number],Table2[Event],"Goal",Table2[H/U],"HOME",Table2[GameID],Table2[[#This Row],[GameID]],Table2[GameTime],"&lt;="&amp;Table2[[#This Row],[GameTime]])</f>
        <v>3</v>
      </c>
      <c r="S3370">
        <f>SUMIFS(Table2[number],Table2[Event],"Goal",Table2[H/U],"AWAY",Table2[GameID],Table2[[#This Row],[GameID]],Table2[GameTime],"&lt;="&amp;Table2[[#This Row],[GameTime]])</f>
        <v>3</v>
      </c>
      <c r="T3370" t="str">
        <f>IF(Table2[[#This Row],[Event]]="Goal",Table2[[#This Row],[Hscore]]&amp;"-"&amp;Table2[[#This Row],[Uscore]],"")</f>
        <v>3-3</v>
      </c>
      <c r="U3370">
        <v>1377</v>
      </c>
      <c r="V3370" s="1">
        <f>Table2[[#This Row],[GameTime]]-(Table2[[#This Row],[period]]-1)*1200</f>
        <v>177</v>
      </c>
      <c r="W3370" s="1">
        <f>ROUNDDOWN(Table2[[#This Row],[Time]]/60,0)</f>
        <v>2</v>
      </c>
      <c r="X3370" s="1">
        <f>ROUNDDOWN((Table2[[#This Row],[Time]]/60-Table2[[#This Row],[Time2]])*60,0)</f>
        <v>57</v>
      </c>
      <c r="Y3370" s="1" t="str">
        <f>IF(Table2[[#This Row],[Time2]]&lt;10,0&amp;Table2[[#This Row],[Time2]],Table2[[#This Row],[Time2]])</f>
        <v>02</v>
      </c>
      <c r="Z3370" s="1">
        <f>IF(Table2[[#This Row],[Time3]]&lt;10,0&amp;Table2[[#This Row],[Time3]],Table2[[#This Row],[Time3]])</f>
        <v>57</v>
      </c>
      <c r="AA3370" s="2" t="str">
        <f>Table2[[#This Row],[Time4]]&amp;":"&amp;Table2[[#This Row],[Time5]]</f>
        <v>02:57</v>
      </c>
      <c r="AB3370" s="1" t="str" cm="1">
        <f t="array" ref="AB3370">IFERROR(IF(Table2[[#This Row],[code]]="","",_xlfn.IFS(AND(Table2[[#This Row],[code]]&lt;400,Table2[[#This Row],[code]]&lt;&gt;""),2,Table2[[#This Row],[code]]&gt;500,4)),"")</f>
        <v/>
      </c>
      <c r="AC3370" s="1" t="str">
        <f>IF(Table2[[#This Row],[Event]]="Penalty",Table2[[#This Row],[number]],IF(Table2[[#This Row],[Event]]="Time-Out",401,""))</f>
        <v/>
      </c>
      <c r="AD3370" s="1">
        <f>ROW(A3369)</f>
        <v>3369</v>
      </c>
      <c r="AE3370" s="1">
        <f>COUNTIFS(Table2[GameID],Table2[[#This Row],[GameID]],Table2[Column1],"&lt;="&amp;Table2[[#This Row],[Column1]])-1</f>
        <v>5</v>
      </c>
    </row>
    <row r="3371" spans="1:31" x14ac:dyDescent="0.45">
      <c r="A3371" t="s">
        <v>282</v>
      </c>
      <c r="B3371" t="str">
        <f>_xlfn.TEXTBEFORE(Table2[[#This Row],[Kamp]]," - ")</f>
        <v>Benløse IF</v>
      </c>
      <c r="C3371" t="str">
        <f>_xlfn.TEXTAFTER(Table2[[#This Row],[Kamp]],"- ")</f>
        <v>Vanløse Floorball</v>
      </c>
      <c r="D3371">
        <v>45298</v>
      </c>
      <c r="E3371">
        <v>76835</v>
      </c>
      <c r="F3371">
        <v>20232024</v>
      </c>
      <c r="G3371" t="s">
        <v>17</v>
      </c>
      <c r="H3371" t="s">
        <v>660</v>
      </c>
      <c r="I3371" t="s">
        <v>677</v>
      </c>
      <c r="J3371">
        <v>2</v>
      </c>
      <c r="K3371">
        <v>31142</v>
      </c>
      <c r="L3371">
        <v>1</v>
      </c>
      <c r="M3371" t="s">
        <v>630</v>
      </c>
      <c r="N3371" t="s">
        <v>109</v>
      </c>
      <c r="O3371" t="s">
        <v>496</v>
      </c>
      <c r="P3371">
        <v>91</v>
      </c>
      <c r="Q3371">
        <v>61</v>
      </c>
      <c r="R3371">
        <f>SUMIFS(Table2[number],Table2[Event],"Goal",Table2[H/U],"HOME",Table2[GameID],Table2[[#This Row],[GameID]],Table2[GameTime],"&lt;="&amp;Table2[[#This Row],[GameTime]])</f>
        <v>3</v>
      </c>
      <c r="S3371">
        <f>SUMIFS(Table2[number],Table2[Event],"Goal",Table2[H/U],"AWAY",Table2[GameID],Table2[[#This Row],[GameID]],Table2[GameTime],"&lt;="&amp;Table2[[#This Row],[GameTime]])</f>
        <v>4</v>
      </c>
      <c r="T3371" t="str">
        <f>IF(Table2[[#This Row],[Event]]="Goal",Table2[[#This Row],[Hscore]]&amp;"-"&amp;Table2[[#This Row],[Uscore]],"")</f>
        <v>3-4</v>
      </c>
      <c r="U3371">
        <v>1562</v>
      </c>
      <c r="V3371" s="1">
        <f>Table2[[#This Row],[GameTime]]-(Table2[[#This Row],[period]]-1)*1200</f>
        <v>362</v>
      </c>
      <c r="W3371" s="1">
        <f>ROUNDDOWN(Table2[[#This Row],[Time]]/60,0)</f>
        <v>6</v>
      </c>
      <c r="X3371" s="1">
        <f>ROUNDDOWN((Table2[[#This Row],[Time]]/60-Table2[[#This Row],[Time2]])*60,0)</f>
        <v>1</v>
      </c>
      <c r="Y3371" s="1" t="str">
        <f>IF(Table2[[#This Row],[Time2]]&lt;10,0&amp;Table2[[#This Row],[Time2]],Table2[[#This Row],[Time2]])</f>
        <v>06</v>
      </c>
      <c r="Z3371" s="1" t="str">
        <f>IF(Table2[[#This Row],[Time3]]&lt;10,0&amp;Table2[[#This Row],[Time3]],Table2[[#This Row],[Time3]])</f>
        <v>01</v>
      </c>
      <c r="AA3371" s="2" t="str">
        <f>Table2[[#This Row],[Time4]]&amp;":"&amp;Table2[[#This Row],[Time5]]</f>
        <v>06:01</v>
      </c>
      <c r="AB3371" s="1" t="str" cm="1">
        <f t="array" ref="AB3371">IFERROR(IF(Table2[[#This Row],[code]]="","",_xlfn.IFS(AND(Table2[[#This Row],[code]]&lt;400,Table2[[#This Row],[code]]&lt;&gt;""),2,Table2[[#This Row],[code]]&gt;500,4)),"")</f>
        <v/>
      </c>
      <c r="AC3371" s="1" t="str">
        <f>IF(Table2[[#This Row],[Event]]="Penalty",Table2[[#This Row],[number]],IF(Table2[[#This Row],[Event]]="Time-Out",401,""))</f>
        <v/>
      </c>
      <c r="AD3371" s="1">
        <f>ROW(A3370)</f>
        <v>3370</v>
      </c>
      <c r="AE3371" s="1">
        <f>COUNTIFS(Table2[GameID],Table2[[#This Row],[GameID]],Table2[Column1],"&lt;="&amp;Table2[[#This Row],[Column1]])-1</f>
        <v>6</v>
      </c>
    </row>
    <row r="3372" spans="1:31" x14ac:dyDescent="0.45">
      <c r="A3372" t="s">
        <v>282</v>
      </c>
      <c r="B3372" t="str">
        <f>_xlfn.TEXTBEFORE(Table2[[#This Row],[Kamp]]," - ")</f>
        <v>Benløse IF</v>
      </c>
      <c r="C3372" t="str">
        <f>_xlfn.TEXTAFTER(Table2[[#This Row],[Kamp]],"- ")</f>
        <v>Vanløse Floorball</v>
      </c>
      <c r="D3372">
        <v>45298</v>
      </c>
      <c r="E3372">
        <v>76835</v>
      </c>
      <c r="F3372">
        <v>20232024</v>
      </c>
      <c r="G3372" t="s">
        <v>17</v>
      </c>
      <c r="H3372" t="s">
        <v>658</v>
      </c>
      <c r="I3372" t="s">
        <v>678</v>
      </c>
      <c r="J3372">
        <v>2</v>
      </c>
      <c r="K3372">
        <v>31137</v>
      </c>
      <c r="L3372">
        <v>1</v>
      </c>
      <c r="M3372" t="s">
        <v>630</v>
      </c>
      <c r="N3372" t="s">
        <v>192</v>
      </c>
      <c r="O3372" t="s">
        <v>24</v>
      </c>
      <c r="P3372">
        <v>32</v>
      </c>
      <c r="Q3372">
        <v>12</v>
      </c>
      <c r="R3372">
        <f>SUMIFS(Table2[number],Table2[Event],"Goal",Table2[H/U],"HOME",Table2[GameID],Table2[[#This Row],[GameID]],Table2[GameTime],"&lt;="&amp;Table2[[#This Row],[GameTime]])</f>
        <v>4</v>
      </c>
      <c r="S3372">
        <f>SUMIFS(Table2[number],Table2[Event],"Goal",Table2[H/U],"AWAY",Table2[GameID],Table2[[#This Row],[GameID]],Table2[GameTime],"&lt;="&amp;Table2[[#This Row],[GameTime]])</f>
        <v>4</v>
      </c>
      <c r="T3372" t="str">
        <f>IF(Table2[[#This Row],[Event]]="Goal",Table2[[#This Row],[Hscore]]&amp;"-"&amp;Table2[[#This Row],[Uscore]],"")</f>
        <v>4-4</v>
      </c>
      <c r="U3372">
        <v>1803</v>
      </c>
      <c r="V3372" s="1">
        <f>Table2[[#This Row],[GameTime]]-(Table2[[#This Row],[period]]-1)*1200</f>
        <v>603</v>
      </c>
      <c r="W3372" s="1">
        <f>ROUNDDOWN(Table2[[#This Row],[Time]]/60,0)</f>
        <v>10</v>
      </c>
      <c r="X3372" s="1">
        <f>ROUNDDOWN((Table2[[#This Row],[Time]]/60-Table2[[#This Row],[Time2]])*60,0)</f>
        <v>3</v>
      </c>
      <c r="Y3372" s="1">
        <f>IF(Table2[[#This Row],[Time2]]&lt;10,0&amp;Table2[[#This Row],[Time2]],Table2[[#This Row],[Time2]])</f>
        <v>10</v>
      </c>
      <c r="Z3372" s="1" t="str">
        <f>IF(Table2[[#This Row],[Time3]]&lt;10,0&amp;Table2[[#This Row],[Time3]],Table2[[#This Row],[Time3]])</f>
        <v>03</v>
      </c>
      <c r="AA3372" s="2" t="str">
        <f>Table2[[#This Row],[Time4]]&amp;":"&amp;Table2[[#This Row],[Time5]]</f>
        <v>10:03</v>
      </c>
      <c r="AB3372" s="1" t="str" cm="1">
        <f t="array" ref="AB3372">IFERROR(IF(Table2[[#This Row],[code]]="","",_xlfn.IFS(AND(Table2[[#This Row],[code]]&lt;400,Table2[[#This Row],[code]]&lt;&gt;""),2,Table2[[#This Row],[code]]&gt;500,4)),"")</f>
        <v/>
      </c>
      <c r="AC3372" s="1" t="str">
        <f>IF(Table2[[#This Row],[Event]]="Penalty",Table2[[#This Row],[number]],IF(Table2[[#This Row],[Event]]="Time-Out",401,""))</f>
        <v/>
      </c>
      <c r="AD3372" s="1">
        <f>ROW(A3371)</f>
        <v>3371</v>
      </c>
      <c r="AE3372" s="1">
        <f>COUNTIFS(Table2[GameID],Table2[[#This Row],[GameID]],Table2[Column1],"&lt;="&amp;Table2[[#This Row],[Column1]])-1</f>
        <v>7</v>
      </c>
    </row>
    <row r="3373" spans="1:31" x14ac:dyDescent="0.45">
      <c r="A3373" t="s">
        <v>282</v>
      </c>
      <c r="B3373" t="str">
        <f>_xlfn.TEXTBEFORE(Table2[[#This Row],[Kamp]]," - ")</f>
        <v>Benløse IF</v>
      </c>
      <c r="C3373" t="str">
        <f>_xlfn.TEXTAFTER(Table2[[#This Row],[Kamp]],"- ")</f>
        <v>Vanløse Floorball</v>
      </c>
      <c r="D3373">
        <v>45298</v>
      </c>
      <c r="E3373">
        <v>76835</v>
      </c>
      <c r="F3373">
        <v>20232024</v>
      </c>
      <c r="G3373" t="s">
        <v>17</v>
      </c>
      <c r="H3373" t="s">
        <v>658</v>
      </c>
      <c r="I3373" t="s">
        <v>678</v>
      </c>
      <c r="J3373">
        <v>2</v>
      </c>
      <c r="K3373">
        <v>31137</v>
      </c>
      <c r="L3373">
        <v>1</v>
      </c>
      <c r="M3373" t="s">
        <v>630</v>
      </c>
      <c r="N3373" t="s">
        <v>468</v>
      </c>
      <c r="O3373" t="s">
        <v>29</v>
      </c>
      <c r="P3373">
        <v>36</v>
      </c>
      <c r="Q3373">
        <v>44</v>
      </c>
      <c r="R3373">
        <f>SUMIFS(Table2[number],Table2[Event],"Goal",Table2[H/U],"HOME",Table2[GameID],Table2[[#This Row],[GameID]],Table2[GameTime],"&lt;="&amp;Table2[[#This Row],[GameTime]])</f>
        <v>5</v>
      </c>
      <c r="S3373">
        <f>SUMIFS(Table2[number],Table2[Event],"Goal",Table2[H/U],"AWAY",Table2[GameID],Table2[[#This Row],[GameID]],Table2[GameTime],"&lt;="&amp;Table2[[#This Row],[GameTime]])</f>
        <v>4</v>
      </c>
      <c r="T3373" t="str">
        <f>IF(Table2[[#This Row],[Event]]="Goal",Table2[[#This Row],[Hscore]]&amp;"-"&amp;Table2[[#This Row],[Uscore]],"")</f>
        <v>5-4</v>
      </c>
      <c r="U3373">
        <v>1862</v>
      </c>
      <c r="V3373" s="1">
        <f>Table2[[#This Row],[GameTime]]-(Table2[[#This Row],[period]]-1)*1200</f>
        <v>662</v>
      </c>
      <c r="W3373" s="1">
        <f>ROUNDDOWN(Table2[[#This Row],[Time]]/60,0)</f>
        <v>11</v>
      </c>
      <c r="X3373" s="1">
        <f>ROUNDDOWN((Table2[[#This Row],[Time]]/60-Table2[[#This Row],[Time2]])*60,0)</f>
        <v>1</v>
      </c>
      <c r="Y3373" s="1">
        <f>IF(Table2[[#This Row],[Time2]]&lt;10,0&amp;Table2[[#This Row],[Time2]],Table2[[#This Row],[Time2]])</f>
        <v>11</v>
      </c>
      <c r="Z3373" s="1" t="str">
        <f>IF(Table2[[#This Row],[Time3]]&lt;10,0&amp;Table2[[#This Row],[Time3]],Table2[[#This Row],[Time3]])</f>
        <v>01</v>
      </c>
      <c r="AA3373" s="2" t="str">
        <f>Table2[[#This Row],[Time4]]&amp;":"&amp;Table2[[#This Row],[Time5]]</f>
        <v>11:01</v>
      </c>
      <c r="AB3373" s="1" t="str" cm="1">
        <f t="array" ref="AB3373">IFERROR(IF(Table2[[#This Row],[code]]="","",_xlfn.IFS(AND(Table2[[#This Row],[code]]&lt;400,Table2[[#This Row],[code]]&lt;&gt;""),2,Table2[[#This Row],[code]]&gt;500,4)),"")</f>
        <v/>
      </c>
      <c r="AC3373" s="1" t="str">
        <f>IF(Table2[[#This Row],[Event]]="Penalty",Table2[[#This Row],[number]],IF(Table2[[#This Row],[Event]]="Time-Out",401,""))</f>
        <v/>
      </c>
      <c r="AD3373" s="1">
        <f>ROW(A3372)</f>
        <v>3372</v>
      </c>
      <c r="AE3373" s="1">
        <f>COUNTIFS(Table2[GameID],Table2[[#This Row],[GameID]],Table2[Column1],"&lt;="&amp;Table2[[#This Row],[Column1]])-1</f>
        <v>8</v>
      </c>
    </row>
    <row r="3374" spans="1:31" x14ac:dyDescent="0.45">
      <c r="A3374" t="s">
        <v>282</v>
      </c>
      <c r="B3374" t="str">
        <f>_xlfn.TEXTBEFORE(Table2[[#This Row],[Kamp]]," - ")</f>
        <v>Benløse IF</v>
      </c>
      <c r="C3374" t="str">
        <f>_xlfn.TEXTAFTER(Table2[[#This Row],[Kamp]],"- ")</f>
        <v>Vanløse Floorball</v>
      </c>
      <c r="D3374">
        <v>45298</v>
      </c>
      <c r="E3374">
        <v>76835</v>
      </c>
      <c r="F3374">
        <v>20232024</v>
      </c>
      <c r="G3374" t="s">
        <v>17</v>
      </c>
      <c r="H3374" t="s">
        <v>660</v>
      </c>
      <c r="I3374" t="s">
        <v>677</v>
      </c>
      <c r="J3374">
        <v>2</v>
      </c>
      <c r="K3374">
        <v>31142</v>
      </c>
      <c r="L3374">
        <v>1</v>
      </c>
      <c r="M3374" t="s">
        <v>630</v>
      </c>
      <c r="N3374" t="s">
        <v>495</v>
      </c>
      <c r="O3374" t="s">
        <v>99</v>
      </c>
      <c r="P3374">
        <v>35</v>
      </c>
      <c r="Q3374">
        <v>18</v>
      </c>
      <c r="R3374">
        <f>SUMIFS(Table2[number],Table2[Event],"Goal",Table2[H/U],"HOME",Table2[GameID],Table2[[#This Row],[GameID]],Table2[GameTime],"&lt;="&amp;Table2[[#This Row],[GameTime]])</f>
        <v>5</v>
      </c>
      <c r="S3374">
        <f>SUMIFS(Table2[number],Table2[Event],"Goal",Table2[H/U],"AWAY",Table2[GameID],Table2[[#This Row],[GameID]],Table2[GameTime],"&lt;="&amp;Table2[[#This Row],[GameTime]])</f>
        <v>5</v>
      </c>
      <c r="T3374" t="str">
        <f>IF(Table2[[#This Row],[Event]]="Goal",Table2[[#This Row],[Hscore]]&amp;"-"&amp;Table2[[#This Row],[Uscore]],"")</f>
        <v>5-5</v>
      </c>
      <c r="U3374">
        <v>2201</v>
      </c>
      <c r="V3374" s="1">
        <f>Table2[[#This Row],[GameTime]]-(Table2[[#This Row],[period]]-1)*1200</f>
        <v>1001</v>
      </c>
      <c r="W3374" s="1">
        <f>ROUNDDOWN(Table2[[#This Row],[Time]]/60,0)</f>
        <v>16</v>
      </c>
      <c r="X3374" s="1">
        <f>ROUNDDOWN((Table2[[#This Row],[Time]]/60-Table2[[#This Row],[Time2]])*60,0)</f>
        <v>41</v>
      </c>
      <c r="Y3374" s="1">
        <f>IF(Table2[[#This Row],[Time2]]&lt;10,0&amp;Table2[[#This Row],[Time2]],Table2[[#This Row],[Time2]])</f>
        <v>16</v>
      </c>
      <c r="Z3374" s="1">
        <f>IF(Table2[[#This Row],[Time3]]&lt;10,0&amp;Table2[[#This Row],[Time3]],Table2[[#This Row],[Time3]])</f>
        <v>41</v>
      </c>
      <c r="AA3374" s="2" t="str">
        <f>Table2[[#This Row],[Time4]]&amp;":"&amp;Table2[[#This Row],[Time5]]</f>
        <v>16:41</v>
      </c>
      <c r="AB3374" s="1" t="str" cm="1">
        <f t="array" ref="AB3374">IFERROR(IF(Table2[[#This Row],[code]]="","",_xlfn.IFS(AND(Table2[[#This Row],[code]]&lt;400,Table2[[#This Row],[code]]&lt;&gt;""),2,Table2[[#This Row],[code]]&gt;500,4)),"")</f>
        <v/>
      </c>
      <c r="AC3374" s="1" t="str">
        <f>IF(Table2[[#This Row],[Event]]="Penalty",Table2[[#This Row],[number]],IF(Table2[[#This Row],[Event]]="Time-Out",401,""))</f>
        <v/>
      </c>
      <c r="AD3374" s="1">
        <f>ROW(A3373)</f>
        <v>3373</v>
      </c>
      <c r="AE3374" s="1">
        <f>COUNTIFS(Table2[GameID],Table2[[#This Row],[GameID]],Table2[Column1],"&lt;="&amp;Table2[[#This Row],[Column1]])-1</f>
        <v>9</v>
      </c>
    </row>
    <row r="3375" spans="1:31" x14ac:dyDescent="0.45">
      <c r="A3375" t="s">
        <v>282</v>
      </c>
      <c r="B3375" t="str">
        <f>_xlfn.TEXTBEFORE(Table2[[#This Row],[Kamp]]," - ")</f>
        <v>Benløse IF</v>
      </c>
      <c r="C3375" t="str">
        <f>_xlfn.TEXTAFTER(Table2[[#This Row],[Kamp]],"- ")</f>
        <v>Vanløse Floorball</v>
      </c>
      <c r="D3375">
        <v>45298</v>
      </c>
      <c r="E3375">
        <v>76835</v>
      </c>
      <c r="F3375">
        <v>20232024</v>
      </c>
      <c r="G3375" t="s">
        <v>17</v>
      </c>
      <c r="H3375" t="s">
        <v>658</v>
      </c>
      <c r="I3375" t="s">
        <v>678</v>
      </c>
      <c r="J3375">
        <v>2</v>
      </c>
      <c r="K3375">
        <v>31137</v>
      </c>
      <c r="L3375">
        <v>1</v>
      </c>
      <c r="M3375" t="s">
        <v>630</v>
      </c>
      <c r="N3375" t="s">
        <v>466</v>
      </c>
      <c r="O3375" t="s">
        <v>192</v>
      </c>
      <c r="P3375">
        <v>23</v>
      </c>
      <c r="Q3375">
        <v>32</v>
      </c>
      <c r="R3375">
        <f>SUMIFS(Table2[number],Table2[Event],"Goal",Table2[H/U],"HOME",Table2[GameID],Table2[[#This Row],[GameID]],Table2[GameTime],"&lt;="&amp;Table2[[#This Row],[GameTime]])</f>
        <v>6</v>
      </c>
      <c r="S3375">
        <f>SUMIFS(Table2[number],Table2[Event],"Goal",Table2[H/U],"AWAY",Table2[GameID],Table2[[#This Row],[GameID]],Table2[GameTime],"&lt;="&amp;Table2[[#This Row],[GameTime]])</f>
        <v>5</v>
      </c>
      <c r="T3375" t="str">
        <f>IF(Table2[[#This Row],[Event]]="Goal",Table2[[#This Row],[Hscore]]&amp;"-"&amp;Table2[[#This Row],[Uscore]],"")</f>
        <v>6-5</v>
      </c>
      <c r="U3375">
        <v>2269</v>
      </c>
      <c r="V3375" s="1">
        <f>Table2[[#This Row],[GameTime]]-(Table2[[#This Row],[period]]-1)*1200</f>
        <v>1069</v>
      </c>
      <c r="W3375" s="1">
        <f>ROUNDDOWN(Table2[[#This Row],[Time]]/60,0)</f>
        <v>17</v>
      </c>
      <c r="X3375" s="1">
        <f>ROUNDDOWN((Table2[[#This Row],[Time]]/60-Table2[[#This Row],[Time2]])*60,0)</f>
        <v>49</v>
      </c>
      <c r="Y3375" s="1">
        <f>IF(Table2[[#This Row],[Time2]]&lt;10,0&amp;Table2[[#This Row],[Time2]],Table2[[#This Row],[Time2]])</f>
        <v>17</v>
      </c>
      <c r="Z3375" s="1">
        <f>IF(Table2[[#This Row],[Time3]]&lt;10,0&amp;Table2[[#This Row],[Time3]],Table2[[#This Row],[Time3]])</f>
        <v>49</v>
      </c>
      <c r="AA3375" s="2" t="str">
        <f>Table2[[#This Row],[Time4]]&amp;":"&amp;Table2[[#This Row],[Time5]]</f>
        <v>17:49</v>
      </c>
      <c r="AB3375" s="1" t="str" cm="1">
        <f t="array" ref="AB3375">IFERROR(IF(Table2[[#This Row],[code]]="","",_xlfn.IFS(AND(Table2[[#This Row],[code]]&lt;400,Table2[[#This Row],[code]]&lt;&gt;""),2,Table2[[#This Row],[code]]&gt;500,4)),"")</f>
        <v/>
      </c>
      <c r="AC3375" s="1" t="str">
        <f>IF(Table2[[#This Row],[Event]]="Penalty",Table2[[#This Row],[number]],IF(Table2[[#This Row],[Event]]="Time-Out",401,""))</f>
        <v/>
      </c>
      <c r="AD3375" s="1">
        <f>ROW(A3374)</f>
        <v>3374</v>
      </c>
      <c r="AE3375" s="1">
        <f>COUNTIFS(Table2[GameID],Table2[[#This Row],[GameID]],Table2[Column1],"&lt;="&amp;Table2[[#This Row],[Column1]])-1</f>
        <v>10</v>
      </c>
    </row>
    <row r="3376" spans="1:31" x14ac:dyDescent="0.45">
      <c r="A3376" t="s">
        <v>282</v>
      </c>
      <c r="B3376" t="str">
        <f>_xlfn.TEXTBEFORE(Table2[[#This Row],[Kamp]]," - ")</f>
        <v>Benløse IF</v>
      </c>
      <c r="C3376" t="str">
        <f>_xlfn.TEXTAFTER(Table2[[#This Row],[Kamp]],"- ")</f>
        <v>Vanløse Floorball</v>
      </c>
      <c r="D3376">
        <v>45298</v>
      </c>
      <c r="E3376">
        <v>76835</v>
      </c>
      <c r="F3376">
        <v>20232024</v>
      </c>
      <c r="G3376" t="s">
        <v>17</v>
      </c>
      <c r="H3376" t="s">
        <v>658</v>
      </c>
      <c r="I3376" t="s">
        <v>678</v>
      </c>
      <c r="J3376">
        <v>3</v>
      </c>
      <c r="K3376">
        <v>31137</v>
      </c>
      <c r="L3376">
        <v>1</v>
      </c>
      <c r="M3376" t="s">
        <v>630</v>
      </c>
      <c r="N3376" t="s">
        <v>192</v>
      </c>
      <c r="O3376" t="s">
        <v>35</v>
      </c>
      <c r="P3376">
        <v>32</v>
      </c>
      <c r="Q3376">
        <v>75</v>
      </c>
      <c r="R3376">
        <f>SUMIFS(Table2[number],Table2[Event],"Goal",Table2[H/U],"HOME",Table2[GameID],Table2[[#This Row],[GameID]],Table2[GameTime],"&lt;="&amp;Table2[[#This Row],[GameTime]])</f>
        <v>7</v>
      </c>
      <c r="S3376">
        <f>SUMIFS(Table2[number],Table2[Event],"Goal",Table2[H/U],"AWAY",Table2[GameID],Table2[[#This Row],[GameID]],Table2[GameTime],"&lt;="&amp;Table2[[#This Row],[GameTime]])</f>
        <v>5</v>
      </c>
      <c r="T3376" t="str">
        <f>IF(Table2[[#This Row],[Event]]="Goal",Table2[[#This Row],[Hscore]]&amp;"-"&amp;Table2[[#This Row],[Uscore]],"")</f>
        <v>7-5</v>
      </c>
      <c r="U3376">
        <v>2640</v>
      </c>
      <c r="V3376" s="1">
        <f>Table2[[#This Row],[GameTime]]-(Table2[[#This Row],[period]]-1)*1200</f>
        <v>240</v>
      </c>
      <c r="W3376" s="1">
        <f>ROUNDDOWN(Table2[[#This Row],[Time]]/60,0)</f>
        <v>4</v>
      </c>
      <c r="X3376" s="1">
        <f>ROUNDDOWN((Table2[[#This Row],[Time]]/60-Table2[[#This Row],[Time2]])*60,0)</f>
        <v>0</v>
      </c>
      <c r="Y3376" s="1" t="str">
        <f>IF(Table2[[#This Row],[Time2]]&lt;10,0&amp;Table2[[#This Row],[Time2]],Table2[[#This Row],[Time2]])</f>
        <v>04</v>
      </c>
      <c r="Z3376" s="1" t="str">
        <f>IF(Table2[[#This Row],[Time3]]&lt;10,0&amp;Table2[[#This Row],[Time3]],Table2[[#This Row],[Time3]])</f>
        <v>00</v>
      </c>
      <c r="AA3376" s="2" t="str">
        <f>Table2[[#This Row],[Time4]]&amp;":"&amp;Table2[[#This Row],[Time5]]</f>
        <v>04:00</v>
      </c>
      <c r="AB3376" s="1" t="str" cm="1">
        <f t="array" ref="AB3376">IFERROR(IF(Table2[[#This Row],[code]]="","",_xlfn.IFS(AND(Table2[[#This Row],[code]]&lt;400,Table2[[#This Row],[code]]&lt;&gt;""),2,Table2[[#This Row],[code]]&gt;500,4)),"")</f>
        <v/>
      </c>
      <c r="AC3376" s="1" t="str">
        <f>IF(Table2[[#This Row],[Event]]="Penalty",Table2[[#This Row],[number]],IF(Table2[[#This Row],[Event]]="Time-Out",401,""))</f>
        <v/>
      </c>
      <c r="AD3376" s="1">
        <f>ROW(A3375)</f>
        <v>3375</v>
      </c>
      <c r="AE3376" s="1">
        <f>COUNTIFS(Table2[GameID],Table2[[#This Row],[GameID]],Table2[Column1],"&lt;="&amp;Table2[[#This Row],[Column1]])-1</f>
        <v>11</v>
      </c>
    </row>
    <row r="3377" spans="1:31" x14ac:dyDescent="0.45">
      <c r="A3377" t="s">
        <v>282</v>
      </c>
      <c r="B3377" t="str">
        <f>_xlfn.TEXTBEFORE(Table2[[#This Row],[Kamp]]," - ")</f>
        <v>Benløse IF</v>
      </c>
      <c r="C3377" t="str">
        <f>_xlfn.TEXTAFTER(Table2[[#This Row],[Kamp]],"- ")</f>
        <v>Vanløse Floorball</v>
      </c>
      <c r="D3377">
        <v>45298</v>
      </c>
      <c r="E3377">
        <v>76835</v>
      </c>
      <c r="F3377">
        <v>20232024</v>
      </c>
      <c r="G3377" t="s">
        <v>17</v>
      </c>
      <c r="H3377" t="s">
        <v>660</v>
      </c>
      <c r="I3377" t="s">
        <v>677</v>
      </c>
      <c r="J3377">
        <v>3</v>
      </c>
      <c r="K3377">
        <v>31142</v>
      </c>
      <c r="L3377">
        <v>1</v>
      </c>
      <c r="M3377" t="s">
        <v>630</v>
      </c>
      <c r="N3377" t="s">
        <v>495</v>
      </c>
      <c r="O3377" t="s">
        <v>496</v>
      </c>
      <c r="P3377">
        <v>35</v>
      </c>
      <c r="Q3377">
        <v>61</v>
      </c>
      <c r="R3377">
        <f>SUMIFS(Table2[number],Table2[Event],"Goal",Table2[H/U],"HOME",Table2[GameID],Table2[[#This Row],[GameID]],Table2[GameTime],"&lt;="&amp;Table2[[#This Row],[GameTime]])</f>
        <v>7</v>
      </c>
      <c r="S3377">
        <f>SUMIFS(Table2[number],Table2[Event],"Goal",Table2[H/U],"AWAY",Table2[GameID],Table2[[#This Row],[GameID]],Table2[GameTime],"&lt;="&amp;Table2[[#This Row],[GameTime]])</f>
        <v>6</v>
      </c>
      <c r="T3377" t="str">
        <f>IF(Table2[[#This Row],[Event]]="Goal",Table2[[#This Row],[Hscore]]&amp;"-"&amp;Table2[[#This Row],[Uscore]],"")</f>
        <v>7-6</v>
      </c>
      <c r="U3377">
        <v>2860</v>
      </c>
      <c r="V3377" s="1">
        <f>Table2[[#This Row],[GameTime]]-(Table2[[#This Row],[period]]-1)*1200</f>
        <v>460</v>
      </c>
      <c r="W3377" s="1">
        <f>ROUNDDOWN(Table2[[#This Row],[Time]]/60,0)</f>
        <v>7</v>
      </c>
      <c r="X3377" s="1">
        <f>ROUNDDOWN((Table2[[#This Row],[Time]]/60-Table2[[#This Row],[Time2]])*60,0)</f>
        <v>40</v>
      </c>
      <c r="Y3377" s="1" t="str">
        <f>IF(Table2[[#This Row],[Time2]]&lt;10,0&amp;Table2[[#This Row],[Time2]],Table2[[#This Row],[Time2]])</f>
        <v>07</v>
      </c>
      <c r="Z3377" s="1">
        <f>IF(Table2[[#This Row],[Time3]]&lt;10,0&amp;Table2[[#This Row],[Time3]],Table2[[#This Row],[Time3]])</f>
        <v>40</v>
      </c>
      <c r="AA3377" s="2" t="str">
        <f>Table2[[#This Row],[Time4]]&amp;":"&amp;Table2[[#This Row],[Time5]]</f>
        <v>07:40</v>
      </c>
      <c r="AB3377" s="1" t="str" cm="1">
        <f t="array" ref="AB3377">IFERROR(IF(Table2[[#This Row],[code]]="","",_xlfn.IFS(AND(Table2[[#This Row],[code]]&lt;400,Table2[[#This Row],[code]]&lt;&gt;""),2,Table2[[#This Row],[code]]&gt;500,4)),"")</f>
        <v/>
      </c>
      <c r="AC3377" s="1" t="str">
        <f>IF(Table2[[#This Row],[Event]]="Penalty",Table2[[#This Row],[number]],IF(Table2[[#This Row],[Event]]="Time-Out",401,""))</f>
        <v/>
      </c>
      <c r="AD3377" s="1">
        <f>ROW(A3376)</f>
        <v>3376</v>
      </c>
      <c r="AE3377" s="1">
        <f>COUNTIFS(Table2[GameID],Table2[[#This Row],[GameID]],Table2[Column1],"&lt;="&amp;Table2[[#This Row],[Column1]])-1</f>
        <v>12</v>
      </c>
    </row>
    <row r="3378" spans="1:31" x14ac:dyDescent="0.45">
      <c r="A3378" t="s">
        <v>282</v>
      </c>
      <c r="B3378" t="str">
        <f>_xlfn.TEXTBEFORE(Table2[[#This Row],[Kamp]]," - ")</f>
        <v>Benløse IF</v>
      </c>
      <c r="C3378" t="str">
        <f>_xlfn.TEXTAFTER(Table2[[#This Row],[Kamp]],"- ")</f>
        <v>Vanløse Floorball</v>
      </c>
      <c r="D3378">
        <v>45298</v>
      </c>
      <c r="E3378">
        <v>76835</v>
      </c>
      <c r="F3378">
        <v>20232024</v>
      </c>
      <c r="G3378" t="s">
        <v>17</v>
      </c>
      <c r="H3378" t="s">
        <v>660</v>
      </c>
      <c r="I3378" t="s">
        <v>677</v>
      </c>
      <c r="J3378">
        <v>3</v>
      </c>
      <c r="K3378">
        <v>31142</v>
      </c>
      <c r="L3378">
        <v>212</v>
      </c>
      <c r="M3378" t="s">
        <v>631</v>
      </c>
      <c r="N3378" t="s">
        <v>106</v>
      </c>
      <c r="O3378" t="s">
        <v>634</v>
      </c>
      <c r="P3378">
        <v>67</v>
      </c>
      <c r="Q3378" t="s">
        <v>634</v>
      </c>
      <c r="R3378">
        <f>SUMIFS(Table2[number],Table2[Event],"Goal",Table2[H/U],"HOME",Table2[GameID],Table2[[#This Row],[GameID]],Table2[GameTime],"&lt;="&amp;Table2[[#This Row],[GameTime]])</f>
        <v>7</v>
      </c>
      <c r="S3378">
        <f>SUMIFS(Table2[number],Table2[Event],"Goal",Table2[H/U],"AWAY",Table2[GameID],Table2[[#This Row],[GameID]],Table2[GameTime],"&lt;="&amp;Table2[[#This Row],[GameTime]])</f>
        <v>6</v>
      </c>
      <c r="T3378" t="str">
        <f>IF(Table2[[#This Row],[Event]]="Goal",Table2[[#This Row],[Hscore]]&amp;"-"&amp;Table2[[#This Row],[Uscore]],"")</f>
        <v/>
      </c>
      <c r="U3378">
        <v>2865</v>
      </c>
      <c r="V3378" s="1">
        <f>Table2[[#This Row],[GameTime]]-(Table2[[#This Row],[period]]-1)*1200</f>
        <v>465</v>
      </c>
      <c r="W3378" s="1">
        <f>ROUNDDOWN(Table2[[#This Row],[Time]]/60,0)</f>
        <v>7</v>
      </c>
      <c r="X3378" s="1">
        <f>ROUNDDOWN((Table2[[#This Row],[Time]]/60-Table2[[#This Row],[Time2]])*60,0)</f>
        <v>45</v>
      </c>
      <c r="Y3378" s="1" t="str">
        <f>IF(Table2[[#This Row],[Time2]]&lt;10,0&amp;Table2[[#This Row],[Time2]],Table2[[#This Row],[Time2]])</f>
        <v>07</v>
      </c>
      <c r="Z3378" s="1">
        <f>IF(Table2[[#This Row],[Time3]]&lt;10,0&amp;Table2[[#This Row],[Time3]],Table2[[#This Row],[Time3]])</f>
        <v>45</v>
      </c>
      <c r="AA3378" s="2" t="str">
        <f>Table2[[#This Row],[Time4]]&amp;":"&amp;Table2[[#This Row],[Time5]]</f>
        <v>07:45</v>
      </c>
      <c r="AB3378" s="1" cm="1">
        <f t="array" ref="AB3378">IFERROR(IF(Table2[[#This Row],[code]]="","",_xlfn.IFS(AND(Table2[[#This Row],[code]]&lt;400,Table2[[#This Row],[code]]&lt;&gt;""),2,Table2[[#This Row],[code]]&gt;500,4)),"")</f>
        <v>2</v>
      </c>
      <c r="AC3378" s="1">
        <f>IF(Table2[[#This Row],[Event]]="Penalty",Table2[[#This Row],[number]],IF(Table2[[#This Row],[Event]]="Time-Out",401,""))</f>
        <v>212</v>
      </c>
      <c r="AD3378" s="1">
        <f>ROW(A3377)</f>
        <v>3377</v>
      </c>
      <c r="AE3378" s="1">
        <f>COUNTIFS(Table2[GameID],Table2[[#This Row],[GameID]],Table2[Column1],"&lt;="&amp;Table2[[#This Row],[Column1]])-1</f>
        <v>13</v>
      </c>
    </row>
    <row r="3379" spans="1:31" x14ac:dyDescent="0.45">
      <c r="A3379" t="s">
        <v>282</v>
      </c>
      <c r="B3379" t="str">
        <f>_xlfn.TEXTBEFORE(Table2[[#This Row],[Kamp]]," - ")</f>
        <v>Benløse IF</v>
      </c>
      <c r="C3379" t="str">
        <f>_xlfn.TEXTAFTER(Table2[[#This Row],[Kamp]],"- ")</f>
        <v>Vanløse Floorball</v>
      </c>
      <c r="D3379">
        <v>45298</v>
      </c>
      <c r="E3379">
        <v>76835</v>
      </c>
      <c r="F3379">
        <v>20232024</v>
      </c>
      <c r="G3379" t="s">
        <v>17</v>
      </c>
      <c r="H3379" t="s">
        <v>658</v>
      </c>
      <c r="I3379" t="s">
        <v>678</v>
      </c>
      <c r="J3379">
        <v>3</v>
      </c>
      <c r="K3379">
        <v>31137</v>
      </c>
      <c r="L3379">
        <v>101</v>
      </c>
      <c r="M3379" t="s">
        <v>631</v>
      </c>
      <c r="N3379" t="s">
        <v>468</v>
      </c>
      <c r="O3379" t="s">
        <v>634</v>
      </c>
      <c r="P3379">
        <v>36</v>
      </c>
      <c r="Q3379" t="s">
        <v>634</v>
      </c>
      <c r="R3379">
        <f>SUMIFS(Table2[number],Table2[Event],"Goal",Table2[H/U],"HOME",Table2[GameID],Table2[[#This Row],[GameID]],Table2[GameTime],"&lt;="&amp;Table2[[#This Row],[GameTime]])</f>
        <v>7</v>
      </c>
      <c r="S3379">
        <f>SUMIFS(Table2[number],Table2[Event],"Goal",Table2[H/U],"AWAY",Table2[GameID],Table2[[#This Row],[GameID]],Table2[GameTime],"&lt;="&amp;Table2[[#This Row],[GameTime]])</f>
        <v>6</v>
      </c>
      <c r="T3379" t="str">
        <f>IF(Table2[[#This Row],[Event]]="Goal",Table2[[#This Row],[Hscore]]&amp;"-"&amp;Table2[[#This Row],[Uscore]],"")</f>
        <v/>
      </c>
      <c r="U3379">
        <v>2930</v>
      </c>
      <c r="V3379" s="1">
        <f>Table2[[#This Row],[GameTime]]-(Table2[[#This Row],[period]]-1)*1200</f>
        <v>530</v>
      </c>
      <c r="W3379" s="1">
        <f>ROUNDDOWN(Table2[[#This Row],[Time]]/60,0)</f>
        <v>8</v>
      </c>
      <c r="X3379" s="1">
        <f>ROUNDDOWN((Table2[[#This Row],[Time]]/60-Table2[[#This Row],[Time2]])*60,0)</f>
        <v>50</v>
      </c>
      <c r="Y3379" s="1" t="str">
        <f>IF(Table2[[#This Row],[Time2]]&lt;10,0&amp;Table2[[#This Row],[Time2]],Table2[[#This Row],[Time2]])</f>
        <v>08</v>
      </c>
      <c r="Z3379" s="1">
        <f>IF(Table2[[#This Row],[Time3]]&lt;10,0&amp;Table2[[#This Row],[Time3]],Table2[[#This Row],[Time3]])</f>
        <v>50</v>
      </c>
      <c r="AA3379" s="2" t="str">
        <f>Table2[[#This Row],[Time4]]&amp;":"&amp;Table2[[#This Row],[Time5]]</f>
        <v>08:50</v>
      </c>
      <c r="AB3379" s="1" cm="1">
        <f t="array" ref="AB3379">IFERROR(IF(Table2[[#This Row],[code]]="","",_xlfn.IFS(AND(Table2[[#This Row],[code]]&lt;400,Table2[[#This Row],[code]]&lt;&gt;""),2,Table2[[#This Row],[code]]&gt;500,4)),"")</f>
        <v>2</v>
      </c>
      <c r="AC3379" s="1">
        <f>IF(Table2[[#This Row],[Event]]="Penalty",Table2[[#This Row],[number]],IF(Table2[[#This Row],[Event]]="Time-Out",401,""))</f>
        <v>101</v>
      </c>
      <c r="AD3379" s="1">
        <f>ROW(A3378)</f>
        <v>3378</v>
      </c>
      <c r="AE3379" s="1">
        <f>COUNTIFS(Table2[GameID],Table2[[#This Row],[GameID]],Table2[Column1],"&lt;="&amp;Table2[[#This Row],[Column1]])-1</f>
        <v>14</v>
      </c>
    </row>
    <row r="3380" spans="1:31" x14ac:dyDescent="0.45">
      <c r="A3380" t="s">
        <v>282</v>
      </c>
      <c r="B3380" t="str">
        <f>_xlfn.TEXTBEFORE(Table2[[#This Row],[Kamp]]," - ")</f>
        <v>Benløse IF</v>
      </c>
      <c r="C3380" t="str">
        <f>_xlfn.TEXTAFTER(Table2[[#This Row],[Kamp]],"- ")</f>
        <v>Vanløse Floorball</v>
      </c>
      <c r="D3380">
        <v>45298</v>
      </c>
      <c r="E3380">
        <v>76835</v>
      </c>
      <c r="F3380">
        <v>20232024</v>
      </c>
      <c r="G3380" t="s">
        <v>17</v>
      </c>
      <c r="H3380" t="s">
        <v>658</v>
      </c>
      <c r="I3380" t="s">
        <v>678</v>
      </c>
      <c r="J3380">
        <v>3</v>
      </c>
      <c r="K3380">
        <v>31137</v>
      </c>
      <c r="L3380">
        <v>222</v>
      </c>
      <c r="M3380" t="s">
        <v>631</v>
      </c>
      <c r="N3380" t="s">
        <v>468</v>
      </c>
      <c r="O3380" t="s">
        <v>634</v>
      </c>
      <c r="P3380">
        <v>36</v>
      </c>
      <c r="Q3380" t="s">
        <v>634</v>
      </c>
      <c r="R3380">
        <f>SUMIFS(Table2[number],Table2[Event],"Goal",Table2[H/U],"HOME",Table2[GameID],Table2[[#This Row],[GameID]],Table2[GameTime],"&lt;="&amp;Table2[[#This Row],[GameTime]])</f>
        <v>7</v>
      </c>
      <c r="S3380">
        <f>SUMIFS(Table2[number],Table2[Event],"Goal",Table2[H/U],"AWAY",Table2[GameID],Table2[[#This Row],[GameID]],Table2[GameTime],"&lt;="&amp;Table2[[#This Row],[GameTime]])</f>
        <v>6</v>
      </c>
      <c r="T3380" t="str">
        <f>IF(Table2[[#This Row],[Event]]="Goal",Table2[[#This Row],[Hscore]]&amp;"-"&amp;Table2[[#This Row],[Uscore]],"")</f>
        <v/>
      </c>
      <c r="U3380">
        <v>2930</v>
      </c>
      <c r="V3380" s="1">
        <f>Table2[[#This Row],[GameTime]]-(Table2[[#This Row],[period]]-1)*1200</f>
        <v>530</v>
      </c>
      <c r="W3380" s="1">
        <f>ROUNDDOWN(Table2[[#This Row],[Time]]/60,0)</f>
        <v>8</v>
      </c>
      <c r="X3380" s="1">
        <f>ROUNDDOWN((Table2[[#This Row],[Time]]/60-Table2[[#This Row],[Time2]])*60,0)</f>
        <v>50</v>
      </c>
      <c r="Y3380" s="1" t="str">
        <f>IF(Table2[[#This Row],[Time2]]&lt;10,0&amp;Table2[[#This Row],[Time2]],Table2[[#This Row],[Time2]])</f>
        <v>08</v>
      </c>
      <c r="Z3380" s="1">
        <f>IF(Table2[[#This Row],[Time3]]&lt;10,0&amp;Table2[[#This Row],[Time3]],Table2[[#This Row],[Time3]])</f>
        <v>50</v>
      </c>
      <c r="AA3380" s="2" t="str">
        <f>Table2[[#This Row],[Time4]]&amp;":"&amp;Table2[[#This Row],[Time5]]</f>
        <v>08:50</v>
      </c>
      <c r="AB3380" s="1" cm="1">
        <f t="array" ref="AB3380">IFERROR(IF(Table2[[#This Row],[code]]="","",_xlfn.IFS(AND(Table2[[#This Row],[code]]&lt;400,Table2[[#This Row],[code]]&lt;&gt;""),2,Table2[[#This Row],[code]]&gt;500,4)),"")</f>
        <v>2</v>
      </c>
      <c r="AC3380" s="1">
        <f>IF(Table2[[#This Row],[Event]]="Penalty",Table2[[#This Row],[number]],IF(Table2[[#This Row],[Event]]="Time-Out",401,""))</f>
        <v>222</v>
      </c>
      <c r="AD3380" s="1">
        <f>ROW(A3379)</f>
        <v>3379</v>
      </c>
      <c r="AE3380" s="1">
        <f>COUNTIFS(Table2[GameID],Table2[[#This Row],[GameID]],Table2[Column1],"&lt;="&amp;Table2[[#This Row],[Column1]])-1</f>
        <v>15</v>
      </c>
    </row>
    <row r="3381" spans="1:31" x14ac:dyDescent="0.45">
      <c r="A3381" t="s">
        <v>282</v>
      </c>
      <c r="B3381" t="str">
        <f>_xlfn.TEXTBEFORE(Table2[[#This Row],[Kamp]]," - ")</f>
        <v>Benløse IF</v>
      </c>
      <c r="C3381" t="str">
        <f>_xlfn.TEXTAFTER(Table2[[#This Row],[Kamp]],"- ")</f>
        <v>Vanløse Floorball</v>
      </c>
      <c r="D3381">
        <v>45298</v>
      </c>
      <c r="E3381">
        <v>76835</v>
      </c>
      <c r="F3381">
        <v>20232024</v>
      </c>
      <c r="G3381" t="s">
        <v>17</v>
      </c>
      <c r="H3381" t="s">
        <v>660</v>
      </c>
      <c r="I3381" t="s">
        <v>677</v>
      </c>
      <c r="J3381">
        <v>3</v>
      </c>
      <c r="K3381">
        <v>31142</v>
      </c>
      <c r="L3381">
        <v>208</v>
      </c>
      <c r="M3381" t="s">
        <v>631</v>
      </c>
      <c r="N3381" t="s">
        <v>99</v>
      </c>
      <c r="O3381" t="s">
        <v>634</v>
      </c>
      <c r="P3381">
        <v>18</v>
      </c>
      <c r="Q3381" t="s">
        <v>634</v>
      </c>
      <c r="R3381">
        <f>SUMIFS(Table2[number],Table2[Event],"Goal",Table2[H/U],"HOME",Table2[GameID],Table2[[#This Row],[GameID]],Table2[GameTime],"&lt;="&amp;Table2[[#This Row],[GameTime]])</f>
        <v>7</v>
      </c>
      <c r="S3381">
        <f>SUMIFS(Table2[number],Table2[Event],"Goal",Table2[H/U],"AWAY",Table2[GameID],Table2[[#This Row],[GameID]],Table2[GameTime],"&lt;="&amp;Table2[[#This Row],[GameTime]])</f>
        <v>6</v>
      </c>
      <c r="T3381" t="str">
        <f>IF(Table2[[#This Row],[Event]]="Goal",Table2[[#This Row],[Hscore]]&amp;"-"&amp;Table2[[#This Row],[Uscore]],"")</f>
        <v/>
      </c>
      <c r="U3381">
        <v>3335</v>
      </c>
      <c r="V3381" s="1">
        <f>Table2[[#This Row],[GameTime]]-(Table2[[#This Row],[period]]-1)*1200</f>
        <v>935</v>
      </c>
      <c r="W3381" s="1">
        <f>ROUNDDOWN(Table2[[#This Row],[Time]]/60,0)</f>
        <v>15</v>
      </c>
      <c r="X3381" s="1">
        <f>ROUNDDOWN((Table2[[#This Row],[Time]]/60-Table2[[#This Row],[Time2]])*60,0)</f>
        <v>35</v>
      </c>
      <c r="Y3381" s="1">
        <f>IF(Table2[[#This Row],[Time2]]&lt;10,0&amp;Table2[[#This Row],[Time2]],Table2[[#This Row],[Time2]])</f>
        <v>15</v>
      </c>
      <c r="Z3381" s="1">
        <f>IF(Table2[[#This Row],[Time3]]&lt;10,0&amp;Table2[[#This Row],[Time3]],Table2[[#This Row],[Time3]])</f>
        <v>35</v>
      </c>
      <c r="AA3381" s="2" t="str">
        <f>Table2[[#This Row],[Time4]]&amp;":"&amp;Table2[[#This Row],[Time5]]</f>
        <v>15:35</v>
      </c>
      <c r="AB3381" s="1" cm="1">
        <f t="array" ref="AB3381">IFERROR(IF(Table2[[#This Row],[code]]="","",_xlfn.IFS(AND(Table2[[#This Row],[code]]&lt;400,Table2[[#This Row],[code]]&lt;&gt;""),2,Table2[[#This Row],[code]]&gt;500,4)),"")</f>
        <v>2</v>
      </c>
      <c r="AC3381" s="1">
        <f>IF(Table2[[#This Row],[Event]]="Penalty",Table2[[#This Row],[number]],IF(Table2[[#This Row],[Event]]="Time-Out",401,""))</f>
        <v>208</v>
      </c>
      <c r="AD3381" s="1">
        <f>ROW(A3380)</f>
        <v>3380</v>
      </c>
      <c r="AE3381" s="1">
        <f>COUNTIFS(Table2[GameID],Table2[[#This Row],[GameID]],Table2[Column1],"&lt;="&amp;Table2[[#This Row],[Column1]])-1</f>
        <v>16</v>
      </c>
    </row>
    <row r="3382" spans="1:31" x14ac:dyDescent="0.45">
      <c r="A3382" t="s">
        <v>282</v>
      </c>
      <c r="B3382" t="str">
        <f>_xlfn.TEXTBEFORE(Table2[[#This Row],[Kamp]]," - ")</f>
        <v>Benløse IF</v>
      </c>
      <c r="C3382" t="str">
        <f>_xlfn.TEXTAFTER(Table2[[#This Row],[Kamp]],"- ")</f>
        <v>Vanløse Floorball</v>
      </c>
      <c r="D3382">
        <v>45298</v>
      </c>
      <c r="E3382">
        <v>76835</v>
      </c>
      <c r="F3382">
        <v>20232024</v>
      </c>
      <c r="G3382" t="s">
        <v>17</v>
      </c>
      <c r="H3382" t="s">
        <v>660</v>
      </c>
      <c r="I3382" t="s">
        <v>677</v>
      </c>
      <c r="J3382">
        <v>3</v>
      </c>
      <c r="K3382">
        <v>31142</v>
      </c>
      <c r="L3382">
        <v>1</v>
      </c>
      <c r="M3382" t="s">
        <v>630</v>
      </c>
      <c r="N3382" t="s">
        <v>37</v>
      </c>
      <c r="O3382" t="s">
        <v>110</v>
      </c>
      <c r="P3382">
        <v>90</v>
      </c>
      <c r="Q3382">
        <v>98</v>
      </c>
      <c r="R3382">
        <f>SUMIFS(Table2[number],Table2[Event],"Goal",Table2[H/U],"HOME",Table2[GameID],Table2[[#This Row],[GameID]],Table2[GameTime],"&lt;="&amp;Table2[[#This Row],[GameTime]])</f>
        <v>7</v>
      </c>
      <c r="S3382">
        <f>SUMIFS(Table2[number],Table2[Event],"Goal",Table2[H/U],"AWAY",Table2[GameID],Table2[[#This Row],[GameID]],Table2[GameTime],"&lt;="&amp;Table2[[#This Row],[GameTime]])</f>
        <v>7</v>
      </c>
      <c r="T3382" t="str">
        <f>IF(Table2[[#This Row],[Event]]="Goal",Table2[[#This Row],[Hscore]]&amp;"-"&amp;Table2[[#This Row],[Uscore]],"")</f>
        <v>7-7</v>
      </c>
      <c r="U3382">
        <v>3403</v>
      </c>
      <c r="V3382" s="1">
        <f>Table2[[#This Row],[GameTime]]-(Table2[[#This Row],[period]]-1)*1200</f>
        <v>1003</v>
      </c>
      <c r="W3382" s="1">
        <f>ROUNDDOWN(Table2[[#This Row],[Time]]/60,0)</f>
        <v>16</v>
      </c>
      <c r="X3382" s="1">
        <f>ROUNDDOWN((Table2[[#This Row],[Time]]/60-Table2[[#This Row],[Time2]])*60,0)</f>
        <v>42</v>
      </c>
      <c r="Y3382" s="1">
        <f>IF(Table2[[#This Row],[Time2]]&lt;10,0&amp;Table2[[#This Row],[Time2]],Table2[[#This Row],[Time2]])</f>
        <v>16</v>
      </c>
      <c r="Z3382" s="1">
        <f>IF(Table2[[#This Row],[Time3]]&lt;10,0&amp;Table2[[#This Row],[Time3]],Table2[[#This Row],[Time3]])</f>
        <v>42</v>
      </c>
      <c r="AA3382" s="2" t="str">
        <f>Table2[[#This Row],[Time4]]&amp;":"&amp;Table2[[#This Row],[Time5]]</f>
        <v>16:42</v>
      </c>
      <c r="AB3382" s="1" t="str" cm="1">
        <f t="array" ref="AB3382">IFERROR(IF(Table2[[#This Row],[code]]="","",_xlfn.IFS(AND(Table2[[#This Row],[code]]&lt;400,Table2[[#This Row],[code]]&lt;&gt;""),2,Table2[[#This Row],[code]]&gt;500,4)),"")</f>
        <v/>
      </c>
      <c r="AC3382" s="1" t="str">
        <f>IF(Table2[[#This Row],[Event]]="Penalty",Table2[[#This Row],[number]],IF(Table2[[#This Row],[Event]]="Time-Out",401,""))</f>
        <v/>
      </c>
      <c r="AD3382" s="1">
        <f>ROW(A3381)</f>
        <v>3381</v>
      </c>
      <c r="AE3382" s="1">
        <f>COUNTIFS(Table2[GameID],Table2[[#This Row],[GameID]],Table2[Column1],"&lt;="&amp;Table2[[#This Row],[Column1]])-1</f>
        <v>17</v>
      </c>
    </row>
    <row r="3383" spans="1:31" x14ac:dyDescent="0.45">
      <c r="A3383" t="s">
        <v>282</v>
      </c>
      <c r="B3383" t="str">
        <f>_xlfn.TEXTBEFORE(Table2[[#This Row],[Kamp]]," - ")</f>
        <v>Benløse IF</v>
      </c>
      <c r="C3383" t="str">
        <f>_xlfn.TEXTAFTER(Table2[[#This Row],[Kamp]],"- ")</f>
        <v>Vanløse Floorball</v>
      </c>
      <c r="D3383">
        <v>45298</v>
      </c>
      <c r="E3383">
        <v>76835</v>
      </c>
      <c r="F3383">
        <v>20232024</v>
      </c>
      <c r="G3383" t="s">
        <v>17</v>
      </c>
      <c r="H3383" t="s">
        <v>658</v>
      </c>
      <c r="I3383" t="s">
        <v>678</v>
      </c>
      <c r="J3383">
        <v>3</v>
      </c>
      <c r="K3383">
        <v>31137</v>
      </c>
      <c r="L3383">
        <v>1</v>
      </c>
      <c r="M3383" t="s">
        <v>630</v>
      </c>
      <c r="N3383" t="s">
        <v>192</v>
      </c>
      <c r="O3383" t="s">
        <v>634</v>
      </c>
      <c r="P3383">
        <v>32</v>
      </c>
      <c r="Q3383" t="s">
        <v>634</v>
      </c>
      <c r="R3383">
        <f>SUMIFS(Table2[number],Table2[Event],"Goal",Table2[H/U],"HOME",Table2[GameID],Table2[[#This Row],[GameID]],Table2[GameTime],"&lt;="&amp;Table2[[#This Row],[GameTime]])</f>
        <v>8</v>
      </c>
      <c r="S3383">
        <f>SUMIFS(Table2[number],Table2[Event],"Goal",Table2[H/U],"AWAY",Table2[GameID],Table2[[#This Row],[GameID]],Table2[GameTime],"&lt;="&amp;Table2[[#This Row],[GameTime]])</f>
        <v>7</v>
      </c>
      <c r="T3383" t="str">
        <f>IF(Table2[[#This Row],[Event]]="Goal",Table2[[#This Row],[Hscore]]&amp;"-"&amp;Table2[[#This Row],[Uscore]],"")</f>
        <v>8-7</v>
      </c>
      <c r="U3383">
        <v>3414</v>
      </c>
      <c r="V3383" s="1">
        <f>Table2[[#This Row],[GameTime]]-(Table2[[#This Row],[period]]-1)*1200</f>
        <v>1014</v>
      </c>
      <c r="W3383" s="1">
        <f>ROUNDDOWN(Table2[[#This Row],[Time]]/60,0)</f>
        <v>16</v>
      </c>
      <c r="X3383" s="1">
        <f>ROUNDDOWN((Table2[[#This Row],[Time]]/60-Table2[[#This Row],[Time2]])*60,0)</f>
        <v>53</v>
      </c>
      <c r="Y3383" s="1">
        <f>IF(Table2[[#This Row],[Time2]]&lt;10,0&amp;Table2[[#This Row],[Time2]],Table2[[#This Row],[Time2]])</f>
        <v>16</v>
      </c>
      <c r="Z3383" s="1">
        <f>IF(Table2[[#This Row],[Time3]]&lt;10,0&amp;Table2[[#This Row],[Time3]],Table2[[#This Row],[Time3]])</f>
        <v>53</v>
      </c>
      <c r="AA3383" s="2" t="str">
        <f>Table2[[#This Row],[Time4]]&amp;":"&amp;Table2[[#This Row],[Time5]]</f>
        <v>16:53</v>
      </c>
      <c r="AB3383" s="1" t="str" cm="1">
        <f t="array" ref="AB3383">IFERROR(IF(Table2[[#This Row],[code]]="","",_xlfn.IFS(AND(Table2[[#This Row],[code]]&lt;400,Table2[[#This Row],[code]]&lt;&gt;""),2,Table2[[#This Row],[code]]&gt;500,4)),"")</f>
        <v/>
      </c>
      <c r="AC3383" s="1" t="str">
        <f>IF(Table2[[#This Row],[Event]]="Penalty",Table2[[#This Row],[number]],IF(Table2[[#This Row],[Event]]="Time-Out",401,""))</f>
        <v/>
      </c>
      <c r="AD3383" s="1">
        <f>ROW(A3382)</f>
        <v>3382</v>
      </c>
      <c r="AE3383" s="1">
        <f>COUNTIFS(Table2[GameID],Table2[[#This Row],[GameID]],Table2[Column1],"&lt;="&amp;Table2[[#This Row],[Column1]])-1</f>
        <v>18</v>
      </c>
    </row>
    <row r="3384" spans="1:31" x14ac:dyDescent="0.45">
      <c r="A3384" t="s">
        <v>282</v>
      </c>
      <c r="B3384" t="str">
        <f>_xlfn.TEXTBEFORE(Table2[[#This Row],[Kamp]]," - ")</f>
        <v>Benløse IF</v>
      </c>
      <c r="C3384" t="str">
        <f>_xlfn.TEXTAFTER(Table2[[#This Row],[Kamp]],"- ")</f>
        <v>Vanløse Floorball</v>
      </c>
      <c r="D3384">
        <v>45298</v>
      </c>
      <c r="E3384">
        <v>76835</v>
      </c>
      <c r="F3384">
        <v>20232024</v>
      </c>
      <c r="G3384" t="s">
        <v>17</v>
      </c>
      <c r="H3384" t="s">
        <v>660</v>
      </c>
      <c r="I3384" t="s">
        <v>677</v>
      </c>
      <c r="J3384">
        <v>3</v>
      </c>
      <c r="K3384">
        <v>31142</v>
      </c>
      <c r="L3384">
        <v>0</v>
      </c>
      <c r="M3384" t="s">
        <v>633</v>
      </c>
      <c r="N3384" t="s">
        <v>634</v>
      </c>
      <c r="O3384" t="s">
        <v>634</v>
      </c>
      <c r="P3384" t="s">
        <v>634</v>
      </c>
      <c r="Q3384" t="s">
        <v>634</v>
      </c>
      <c r="R3384">
        <f>SUMIFS(Table2[number],Table2[Event],"Goal",Table2[H/U],"HOME",Table2[GameID],Table2[[#This Row],[GameID]],Table2[GameTime],"&lt;="&amp;Table2[[#This Row],[GameTime]])</f>
        <v>8</v>
      </c>
      <c r="S3384">
        <f>SUMIFS(Table2[number],Table2[Event],"Goal",Table2[H/U],"AWAY",Table2[GameID],Table2[[#This Row],[GameID]],Table2[GameTime],"&lt;="&amp;Table2[[#This Row],[GameTime]])</f>
        <v>7</v>
      </c>
      <c r="T3384" t="str">
        <f>IF(Table2[[#This Row],[Event]]="Goal",Table2[[#This Row],[Hscore]]&amp;"-"&amp;Table2[[#This Row],[Uscore]],"")</f>
        <v/>
      </c>
      <c r="U3384">
        <v>3414</v>
      </c>
      <c r="V3384" s="1">
        <f>Table2[[#This Row],[GameTime]]-(Table2[[#This Row],[period]]-1)*1200</f>
        <v>1014</v>
      </c>
      <c r="W3384" s="1">
        <f>ROUNDDOWN(Table2[[#This Row],[Time]]/60,0)</f>
        <v>16</v>
      </c>
      <c r="X3384" s="1">
        <f>ROUNDDOWN((Table2[[#This Row],[Time]]/60-Table2[[#This Row],[Time2]])*60,0)</f>
        <v>53</v>
      </c>
      <c r="Y3384" s="1">
        <f>IF(Table2[[#This Row],[Time2]]&lt;10,0&amp;Table2[[#This Row],[Time2]],Table2[[#This Row],[Time2]])</f>
        <v>16</v>
      </c>
      <c r="Z3384" s="1">
        <f>IF(Table2[[#This Row],[Time3]]&lt;10,0&amp;Table2[[#This Row],[Time3]],Table2[[#This Row],[Time3]])</f>
        <v>53</v>
      </c>
      <c r="AA3384" s="2" t="str">
        <f>Table2[[#This Row],[Time4]]&amp;":"&amp;Table2[[#This Row],[Time5]]</f>
        <v>16:53</v>
      </c>
      <c r="AB3384" s="1" t="str" cm="1">
        <f t="array" ref="AB3384">IFERROR(IF(Table2[[#This Row],[code]]="","",_xlfn.IFS(AND(Table2[[#This Row],[code]]&lt;400,Table2[[#This Row],[code]]&lt;&gt;""),2,Table2[[#This Row],[code]]&gt;500,4)),"")</f>
        <v/>
      </c>
      <c r="AC3384" s="1">
        <f>IF(Table2[[#This Row],[Event]]="Penalty",Table2[[#This Row],[number]],IF(Table2[[#This Row],[Event]]="Time-Out",401,""))</f>
        <v>401</v>
      </c>
      <c r="AD3384" s="1">
        <f>ROW(A3383)</f>
        <v>3383</v>
      </c>
      <c r="AE3384" s="1">
        <f>COUNTIFS(Table2[GameID],Table2[[#This Row],[GameID]],Table2[Column1],"&lt;="&amp;Table2[[#This Row],[Column1]])-1</f>
        <v>19</v>
      </c>
    </row>
    <row r="3385" spans="1:31" x14ac:dyDescent="0.45">
      <c r="A3385" t="s">
        <v>282</v>
      </c>
      <c r="B3385" t="str">
        <f>_xlfn.TEXTBEFORE(Table2[[#This Row],[Kamp]]," - ")</f>
        <v>Benløse IF</v>
      </c>
      <c r="C3385" t="str">
        <f>_xlfn.TEXTAFTER(Table2[[#This Row],[Kamp]],"- ")</f>
        <v>Vanløse Floorball</v>
      </c>
      <c r="D3385">
        <v>45298</v>
      </c>
      <c r="E3385">
        <v>76835</v>
      </c>
      <c r="F3385">
        <v>20232024</v>
      </c>
      <c r="G3385" t="s">
        <v>17</v>
      </c>
      <c r="H3385" t="s">
        <v>658</v>
      </c>
      <c r="I3385" t="s">
        <v>678</v>
      </c>
      <c r="J3385">
        <v>3</v>
      </c>
      <c r="K3385">
        <v>31137</v>
      </c>
      <c r="L3385">
        <v>1</v>
      </c>
      <c r="M3385" t="s">
        <v>630</v>
      </c>
      <c r="N3385" t="s">
        <v>24</v>
      </c>
      <c r="O3385" t="s">
        <v>679</v>
      </c>
      <c r="P3385">
        <v>12</v>
      </c>
      <c r="Q3385">
        <v>56</v>
      </c>
      <c r="R3385">
        <f>SUMIFS(Table2[number],Table2[Event],"Goal",Table2[H/U],"HOME",Table2[GameID],Table2[[#This Row],[GameID]],Table2[GameTime],"&lt;="&amp;Table2[[#This Row],[GameTime]])</f>
        <v>9</v>
      </c>
      <c r="S3385">
        <f>SUMIFS(Table2[number],Table2[Event],"Goal",Table2[H/U],"AWAY",Table2[GameID],Table2[[#This Row],[GameID]],Table2[GameTime],"&lt;="&amp;Table2[[#This Row],[GameTime]])</f>
        <v>7</v>
      </c>
      <c r="T3385" t="str">
        <f>IF(Table2[[#This Row],[Event]]="Goal",Table2[[#This Row],[Hscore]]&amp;"-"&amp;Table2[[#This Row],[Uscore]],"")</f>
        <v>9-7</v>
      </c>
      <c r="U3385">
        <v>3590</v>
      </c>
      <c r="V3385" s="1">
        <f>Table2[[#This Row],[GameTime]]-(Table2[[#This Row],[period]]-1)*1200</f>
        <v>1190</v>
      </c>
      <c r="W3385" s="1">
        <f>ROUNDDOWN(Table2[[#This Row],[Time]]/60,0)</f>
        <v>19</v>
      </c>
      <c r="X3385" s="1">
        <f>ROUNDDOWN((Table2[[#This Row],[Time]]/60-Table2[[#This Row],[Time2]])*60,0)</f>
        <v>49</v>
      </c>
      <c r="Y3385" s="1">
        <f>IF(Table2[[#This Row],[Time2]]&lt;10,0&amp;Table2[[#This Row],[Time2]],Table2[[#This Row],[Time2]])</f>
        <v>19</v>
      </c>
      <c r="Z3385" s="1">
        <f>IF(Table2[[#This Row],[Time3]]&lt;10,0&amp;Table2[[#This Row],[Time3]],Table2[[#This Row],[Time3]])</f>
        <v>49</v>
      </c>
      <c r="AA3385" s="2" t="str">
        <f>Table2[[#This Row],[Time4]]&amp;":"&amp;Table2[[#This Row],[Time5]]</f>
        <v>19:49</v>
      </c>
      <c r="AB3385" s="1" t="str" cm="1">
        <f t="array" ref="AB3385">IFERROR(IF(Table2[[#This Row],[code]]="","",_xlfn.IFS(AND(Table2[[#This Row],[code]]&lt;400,Table2[[#This Row],[code]]&lt;&gt;""),2,Table2[[#This Row],[code]]&gt;500,4)),"")</f>
        <v/>
      </c>
      <c r="AC3385" s="1" t="str">
        <f>IF(Table2[[#This Row],[Event]]="Penalty",Table2[[#This Row],[number]],IF(Table2[[#This Row],[Event]]="Time-Out",401,""))</f>
        <v/>
      </c>
      <c r="AD3385" s="1">
        <f>ROW(A3384)</f>
        <v>3384</v>
      </c>
      <c r="AE3385" s="1">
        <f>COUNTIFS(Table2[GameID],Table2[[#This Row],[GameID]],Table2[Column1],"&lt;="&amp;Table2[[#This Row],[Column1]])-1</f>
        <v>20</v>
      </c>
    </row>
    <row r="3386" spans="1:31" x14ac:dyDescent="0.45">
      <c r="A3386" t="s">
        <v>351</v>
      </c>
      <c r="B3386" t="str">
        <f>_xlfn.TEXTBEFORE(Table2[[#This Row],[Kamp]]," - ")</f>
        <v>Aab</v>
      </c>
      <c r="C3386" t="str">
        <f>_xlfn.TEXTAFTER(Table2[[#This Row],[Kamp]],"- ")</f>
        <v>Sunds Seahawks</v>
      </c>
      <c r="D3386">
        <v>45273</v>
      </c>
      <c r="E3386">
        <v>77688</v>
      </c>
      <c r="F3386">
        <v>20232024</v>
      </c>
      <c r="G3386" t="s">
        <v>17</v>
      </c>
      <c r="H3386" t="s">
        <v>669</v>
      </c>
      <c r="I3386" t="s">
        <v>678</v>
      </c>
      <c r="J3386">
        <v>1</v>
      </c>
      <c r="K3386">
        <v>31146</v>
      </c>
      <c r="L3386">
        <v>1</v>
      </c>
      <c r="M3386" t="s">
        <v>630</v>
      </c>
      <c r="N3386" t="s">
        <v>265</v>
      </c>
      <c r="O3386" t="s">
        <v>146</v>
      </c>
      <c r="P3386">
        <v>14</v>
      </c>
      <c r="Q3386">
        <v>91</v>
      </c>
      <c r="R3386">
        <f>SUMIFS(Table2[number],Table2[Event],"Goal",Table2[H/U],"HOME",Table2[GameID],Table2[[#This Row],[GameID]],Table2[GameTime],"&lt;="&amp;Table2[[#This Row],[GameTime]])</f>
        <v>1</v>
      </c>
      <c r="S3386">
        <f>SUMIFS(Table2[number],Table2[Event],"Goal",Table2[H/U],"AWAY",Table2[GameID],Table2[[#This Row],[GameID]],Table2[GameTime],"&lt;="&amp;Table2[[#This Row],[GameTime]])</f>
        <v>0</v>
      </c>
      <c r="T3386" t="str">
        <f>IF(Table2[[#This Row],[Event]]="Goal",Table2[[#This Row],[Hscore]]&amp;"-"&amp;Table2[[#This Row],[Uscore]],"")</f>
        <v>1-0</v>
      </c>
      <c r="U3386">
        <v>213</v>
      </c>
      <c r="V3386" s="1">
        <f>Table2[[#This Row],[GameTime]]-(Table2[[#This Row],[period]]-1)*1200</f>
        <v>213</v>
      </c>
      <c r="W3386" s="1">
        <f>ROUNDDOWN(Table2[[#This Row],[Time]]/60,0)</f>
        <v>3</v>
      </c>
      <c r="X3386" s="1">
        <f>ROUNDDOWN((Table2[[#This Row],[Time]]/60-Table2[[#This Row],[Time2]])*60,0)</f>
        <v>33</v>
      </c>
      <c r="Y3386" s="1" t="str">
        <f>IF(Table2[[#This Row],[Time2]]&lt;10,0&amp;Table2[[#This Row],[Time2]],Table2[[#This Row],[Time2]])</f>
        <v>03</v>
      </c>
      <c r="Z3386" s="1">
        <f>IF(Table2[[#This Row],[Time3]]&lt;10,0&amp;Table2[[#This Row],[Time3]],Table2[[#This Row],[Time3]])</f>
        <v>33</v>
      </c>
      <c r="AA3386" s="2" t="str">
        <f>Table2[[#This Row],[Time4]]&amp;":"&amp;Table2[[#This Row],[Time5]]</f>
        <v>03:33</v>
      </c>
      <c r="AB3386" s="1" t="str" cm="1">
        <f t="array" ref="AB3386">IFERROR(IF(Table2[[#This Row],[code]]="","",_xlfn.IFS(AND(Table2[[#This Row],[code]]&lt;400,Table2[[#This Row],[code]]&lt;&gt;""),2,Table2[[#This Row],[code]]&gt;500,4)),"")</f>
        <v/>
      </c>
      <c r="AC3386" s="1" t="str">
        <f>IF(Table2[[#This Row],[Event]]="Penalty",Table2[[#This Row],[number]],IF(Table2[[#This Row],[Event]]="Time-Out",401,""))</f>
        <v/>
      </c>
      <c r="AD3386" s="1">
        <f>ROW(A3385)</f>
        <v>3385</v>
      </c>
      <c r="AE3386" s="1">
        <f>COUNTIFS(Table2[GameID],Table2[[#This Row],[GameID]],Table2[Column1],"&lt;="&amp;Table2[[#This Row],[Column1]])-1</f>
        <v>0</v>
      </c>
    </row>
    <row r="3387" spans="1:31" x14ac:dyDescent="0.45">
      <c r="A3387" t="s">
        <v>351</v>
      </c>
      <c r="B3387" t="str">
        <f>_xlfn.TEXTBEFORE(Table2[[#This Row],[Kamp]]," - ")</f>
        <v>Aab</v>
      </c>
      <c r="C3387" t="str">
        <f>_xlfn.TEXTAFTER(Table2[[#This Row],[Kamp]],"- ")</f>
        <v>Sunds Seahawks</v>
      </c>
      <c r="D3387">
        <v>45273</v>
      </c>
      <c r="E3387">
        <v>77688</v>
      </c>
      <c r="F3387">
        <v>20232024</v>
      </c>
      <c r="G3387" t="s">
        <v>17</v>
      </c>
      <c r="H3387" t="s">
        <v>668</v>
      </c>
      <c r="I3387" t="s">
        <v>677</v>
      </c>
      <c r="J3387">
        <v>1</v>
      </c>
      <c r="K3387">
        <v>31144</v>
      </c>
      <c r="L3387">
        <v>1</v>
      </c>
      <c r="M3387" t="s">
        <v>630</v>
      </c>
      <c r="N3387" t="s">
        <v>231</v>
      </c>
      <c r="O3387" t="s">
        <v>219</v>
      </c>
      <c r="P3387">
        <v>97</v>
      </c>
      <c r="Q3387">
        <v>23</v>
      </c>
      <c r="R3387">
        <f>SUMIFS(Table2[number],Table2[Event],"Goal",Table2[H/U],"HOME",Table2[GameID],Table2[[#This Row],[GameID]],Table2[GameTime],"&lt;="&amp;Table2[[#This Row],[GameTime]])</f>
        <v>1</v>
      </c>
      <c r="S3387">
        <f>SUMIFS(Table2[number],Table2[Event],"Goal",Table2[H/U],"AWAY",Table2[GameID],Table2[[#This Row],[GameID]],Table2[GameTime],"&lt;="&amp;Table2[[#This Row],[GameTime]])</f>
        <v>1</v>
      </c>
      <c r="T3387" t="str">
        <f>IF(Table2[[#This Row],[Event]]="Goal",Table2[[#This Row],[Hscore]]&amp;"-"&amp;Table2[[#This Row],[Uscore]],"")</f>
        <v>1-1</v>
      </c>
      <c r="U3387">
        <v>651</v>
      </c>
      <c r="V3387" s="1">
        <f>Table2[[#This Row],[GameTime]]-(Table2[[#This Row],[period]]-1)*1200</f>
        <v>651</v>
      </c>
      <c r="W3387" s="1">
        <f>ROUNDDOWN(Table2[[#This Row],[Time]]/60,0)</f>
        <v>10</v>
      </c>
      <c r="X3387" s="1">
        <f>ROUNDDOWN((Table2[[#This Row],[Time]]/60-Table2[[#This Row],[Time2]])*60,0)</f>
        <v>51</v>
      </c>
      <c r="Y3387" s="1">
        <f>IF(Table2[[#This Row],[Time2]]&lt;10,0&amp;Table2[[#This Row],[Time2]],Table2[[#This Row],[Time2]])</f>
        <v>10</v>
      </c>
      <c r="Z3387" s="1">
        <f>IF(Table2[[#This Row],[Time3]]&lt;10,0&amp;Table2[[#This Row],[Time3]],Table2[[#This Row],[Time3]])</f>
        <v>51</v>
      </c>
      <c r="AA3387" s="2" t="str">
        <f>Table2[[#This Row],[Time4]]&amp;":"&amp;Table2[[#This Row],[Time5]]</f>
        <v>10:51</v>
      </c>
      <c r="AB3387" s="1" t="str" cm="1">
        <f t="array" ref="AB3387">IFERROR(IF(Table2[[#This Row],[code]]="","",_xlfn.IFS(AND(Table2[[#This Row],[code]]&lt;400,Table2[[#This Row],[code]]&lt;&gt;""),2,Table2[[#This Row],[code]]&gt;500,4)),"")</f>
        <v/>
      </c>
      <c r="AC3387" s="1" t="str">
        <f>IF(Table2[[#This Row],[Event]]="Penalty",Table2[[#This Row],[number]],IF(Table2[[#This Row],[Event]]="Time-Out",401,""))</f>
        <v/>
      </c>
      <c r="AD3387" s="1">
        <f>ROW(A3386)</f>
        <v>3386</v>
      </c>
      <c r="AE3387" s="1">
        <f>COUNTIFS(Table2[GameID],Table2[[#This Row],[GameID]],Table2[Column1],"&lt;="&amp;Table2[[#This Row],[Column1]])-1</f>
        <v>1</v>
      </c>
    </row>
    <row r="3388" spans="1:31" x14ac:dyDescent="0.45">
      <c r="A3388" t="s">
        <v>351</v>
      </c>
      <c r="B3388" t="str">
        <f>_xlfn.TEXTBEFORE(Table2[[#This Row],[Kamp]]," - ")</f>
        <v>Aab</v>
      </c>
      <c r="C3388" t="str">
        <f>_xlfn.TEXTAFTER(Table2[[#This Row],[Kamp]],"- ")</f>
        <v>Sunds Seahawks</v>
      </c>
      <c r="D3388">
        <v>45273</v>
      </c>
      <c r="E3388">
        <v>77688</v>
      </c>
      <c r="F3388">
        <v>20232024</v>
      </c>
      <c r="G3388" t="s">
        <v>17</v>
      </c>
      <c r="H3388" t="s">
        <v>669</v>
      </c>
      <c r="I3388" t="s">
        <v>678</v>
      </c>
      <c r="J3388">
        <v>1</v>
      </c>
      <c r="K3388">
        <v>31146</v>
      </c>
      <c r="L3388">
        <v>1</v>
      </c>
      <c r="M3388" t="s">
        <v>630</v>
      </c>
      <c r="N3388" t="s">
        <v>264</v>
      </c>
      <c r="O3388" t="s">
        <v>131</v>
      </c>
      <c r="P3388">
        <v>10</v>
      </c>
      <c r="Q3388">
        <v>80</v>
      </c>
      <c r="R3388">
        <f>SUMIFS(Table2[number],Table2[Event],"Goal",Table2[H/U],"HOME",Table2[GameID],Table2[[#This Row],[GameID]],Table2[GameTime],"&lt;="&amp;Table2[[#This Row],[GameTime]])</f>
        <v>2</v>
      </c>
      <c r="S3388">
        <f>SUMIFS(Table2[number],Table2[Event],"Goal",Table2[H/U],"AWAY",Table2[GameID],Table2[[#This Row],[GameID]],Table2[GameTime],"&lt;="&amp;Table2[[#This Row],[GameTime]])</f>
        <v>1</v>
      </c>
      <c r="T3388" t="str">
        <f>IF(Table2[[#This Row],[Event]]="Goal",Table2[[#This Row],[Hscore]]&amp;"-"&amp;Table2[[#This Row],[Uscore]],"")</f>
        <v>2-1</v>
      </c>
      <c r="U3388">
        <v>1114</v>
      </c>
      <c r="V3388" s="1">
        <f>Table2[[#This Row],[GameTime]]-(Table2[[#This Row],[period]]-1)*1200</f>
        <v>1114</v>
      </c>
      <c r="W3388" s="1">
        <f>ROUNDDOWN(Table2[[#This Row],[Time]]/60,0)</f>
        <v>18</v>
      </c>
      <c r="X3388" s="1">
        <f>ROUNDDOWN((Table2[[#This Row],[Time]]/60-Table2[[#This Row],[Time2]])*60,0)</f>
        <v>34</v>
      </c>
      <c r="Y3388" s="1">
        <f>IF(Table2[[#This Row],[Time2]]&lt;10,0&amp;Table2[[#This Row],[Time2]],Table2[[#This Row],[Time2]])</f>
        <v>18</v>
      </c>
      <c r="Z3388" s="1">
        <f>IF(Table2[[#This Row],[Time3]]&lt;10,0&amp;Table2[[#This Row],[Time3]],Table2[[#This Row],[Time3]])</f>
        <v>34</v>
      </c>
      <c r="AA3388" s="2" t="str">
        <f>Table2[[#This Row],[Time4]]&amp;":"&amp;Table2[[#This Row],[Time5]]</f>
        <v>18:34</v>
      </c>
      <c r="AB3388" s="1" t="str" cm="1">
        <f t="array" ref="AB3388">IFERROR(IF(Table2[[#This Row],[code]]="","",_xlfn.IFS(AND(Table2[[#This Row],[code]]&lt;400,Table2[[#This Row],[code]]&lt;&gt;""),2,Table2[[#This Row],[code]]&gt;500,4)),"")</f>
        <v/>
      </c>
      <c r="AC3388" s="1" t="str">
        <f>IF(Table2[[#This Row],[Event]]="Penalty",Table2[[#This Row],[number]],IF(Table2[[#This Row],[Event]]="Time-Out",401,""))</f>
        <v/>
      </c>
      <c r="AD3388" s="1">
        <f>ROW(A3387)</f>
        <v>3387</v>
      </c>
      <c r="AE3388" s="1">
        <f>COUNTIFS(Table2[GameID],Table2[[#This Row],[GameID]],Table2[Column1],"&lt;="&amp;Table2[[#This Row],[Column1]])-1</f>
        <v>2</v>
      </c>
    </row>
    <row r="3389" spans="1:31" x14ac:dyDescent="0.45">
      <c r="A3389" t="s">
        <v>351</v>
      </c>
      <c r="B3389" t="str">
        <f>_xlfn.TEXTBEFORE(Table2[[#This Row],[Kamp]]," - ")</f>
        <v>Aab</v>
      </c>
      <c r="C3389" t="str">
        <f>_xlfn.TEXTAFTER(Table2[[#This Row],[Kamp]],"- ")</f>
        <v>Sunds Seahawks</v>
      </c>
      <c r="D3389">
        <v>45273</v>
      </c>
      <c r="E3389">
        <v>77688</v>
      </c>
      <c r="F3389">
        <v>20232024</v>
      </c>
      <c r="G3389" t="s">
        <v>17</v>
      </c>
      <c r="H3389" t="s">
        <v>668</v>
      </c>
      <c r="I3389" t="s">
        <v>677</v>
      </c>
      <c r="J3389">
        <v>2</v>
      </c>
      <c r="K3389">
        <v>31144</v>
      </c>
      <c r="L3389">
        <v>1</v>
      </c>
      <c r="M3389" t="s">
        <v>630</v>
      </c>
      <c r="N3389" t="s">
        <v>231</v>
      </c>
      <c r="O3389" t="s">
        <v>634</v>
      </c>
      <c r="P3389">
        <v>97</v>
      </c>
      <c r="Q3389" t="s">
        <v>634</v>
      </c>
      <c r="R3389">
        <f>SUMIFS(Table2[number],Table2[Event],"Goal",Table2[H/U],"HOME",Table2[GameID],Table2[[#This Row],[GameID]],Table2[GameTime],"&lt;="&amp;Table2[[#This Row],[GameTime]])</f>
        <v>2</v>
      </c>
      <c r="S3389">
        <f>SUMIFS(Table2[number],Table2[Event],"Goal",Table2[H/U],"AWAY",Table2[GameID],Table2[[#This Row],[GameID]],Table2[GameTime],"&lt;="&amp;Table2[[#This Row],[GameTime]])</f>
        <v>2</v>
      </c>
      <c r="T3389" t="str">
        <f>IF(Table2[[#This Row],[Event]]="Goal",Table2[[#This Row],[Hscore]]&amp;"-"&amp;Table2[[#This Row],[Uscore]],"")</f>
        <v>2-2</v>
      </c>
      <c r="U3389">
        <v>1344</v>
      </c>
      <c r="V3389" s="1">
        <f>Table2[[#This Row],[GameTime]]-(Table2[[#This Row],[period]]-1)*1200</f>
        <v>144</v>
      </c>
      <c r="W3389" s="1">
        <f>ROUNDDOWN(Table2[[#This Row],[Time]]/60,0)</f>
        <v>2</v>
      </c>
      <c r="X3389" s="1">
        <f>ROUNDDOWN((Table2[[#This Row],[Time]]/60-Table2[[#This Row],[Time2]])*60,0)</f>
        <v>24</v>
      </c>
      <c r="Y3389" s="1" t="str">
        <f>IF(Table2[[#This Row],[Time2]]&lt;10,0&amp;Table2[[#This Row],[Time2]],Table2[[#This Row],[Time2]])</f>
        <v>02</v>
      </c>
      <c r="Z3389" s="1">
        <f>IF(Table2[[#This Row],[Time3]]&lt;10,0&amp;Table2[[#This Row],[Time3]],Table2[[#This Row],[Time3]])</f>
        <v>24</v>
      </c>
      <c r="AA3389" s="2" t="str">
        <f>Table2[[#This Row],[Time4]]&amp;":"&amp;Table2[[#This Row],[Time5]]</f>
        <v>02:24</v>
      </c>
      <c r="AB3389" s="1" t="str" cm="1">
        <f t="array" ref="AB3389">IFERROR(IF(Table2[[#This Row],[code]]="","",_xlfn.IFS(AND(Table2[[#This Row],[code]]&lt;400,Table2[[#This Row],[code]]&lt;&gt;""),2,Table2[[#This Row],[code]]&gt;500,4)),"")</f>
        <v/>
      </c>
      <c r="AC3389" s="1" t="str">
        <f>IF(Table2[[#This Row],[Event]]="Penalty",Table2[[#This Row],[number]],IF(Table2[[#This Row],[Event]]="Time-Out",401,""))</f>
        <v/>
      </c>
      <c r="AD3389" s="1">
        <f>ROW(A3388)</f>
        <v>3388</v>
      </c>
      <c r="AE3389" s="1">
        <f>COUNTIFS(Table2[GameID],Table2[[#This Row],[GameID]],Table2[Column1],"&lt;="&amp;Table2[[#This Row],[Column1]])-1</f>
        <v>3</v>
      </c>
    </row>
    <row r="3390" spans="1:31" x14ac:dyDescent="0.45">
      <c r="A3390" t="s">
        <v>351</v>
      </c>
      <c r="B3390" t="str">
        <f>_xlfn.TEXTBEFORE(Table2[[#This Row],[Kamp]]," - ")</f>
        <v>Aab</v>
      </c>
      <c r="C3390" t="str">
        <f>_xlfn.TEXTAFTER(Table2[[#This Row],[Kamp]],"- ")</f>
        <v>Sunds Seahawks</v>
      </c>
      <c r="D3390">
        <v>45273</v>
      </c>
      <c r="E3390">
        <v>77688</v>
      </c>
      <c r="F3390">
        <v>20232024</v>
      </c>
      <c r="G3390" t="s">
        <v>17</v>
      </c>
      <c r="H3390" t="s">
        <v>668</v>
      </c>
      <c r="I3390" t="s">
        <v>677</v>
      </c>
      <c r="J3390">
        <v>2</v>
      </c>
      <c r="K3390">
        <v>31144</v>
      </c>
      <c r="L3390">
        <v>1</v>
      </c>
      <c r="M3390" t="s">
        <v>630</v>
      </c>
      <c r="N3390" t="s">
        <v>213</v>
      </c>
      <c r="O3390" t="s">
        <v>219</v>
      </c>
      <c r="P3390">
        <v>5</v>
      </c>
      <c r="Q3390">
        <v>23</v>
      </c>
      <c r="R3390">
        <f>SUMIFS(Table2[number],Table2[Event],"Goal",Table2[H/U],"HOME",Table2[GameID],Table2[[#This Row],[GameID]],Table2[GameTime],"&lt;="&amp;Table2[[#This Row],[GameTime]])</f>
        <v>2</v>
      </c>
      <c r="S3390">
        <f>SUMIFS(Table2[number],Table2[Event],"Goal",Table2[H/U],"AWAY",Table2[GameID],Table2[[#This Row],[GameID]],Table2[GameTime],"&lt;="&amp;Table2[[#This Row],[GameTime]])</f>
        <v>3</v>
      </c>
      <c r="T3390" t="str">
        <f>IF(Table2[[#This Row],[Event]]="Goal",Table2[[#This Row],[Hscore]]&amp;"-"&amp;Table2[[#This Row],[Uscore]],"")</f>
        <v>2-3</v>
      </c>
      <c r="U3390">
        <v>1522</v>
      </c>
      <c r="V3390" s="1">
        <f>Table2[[#This Row],[GameTime]]-(Table2[[#This Row],[period]]-1)*1200</f>
        <v>322</v>
      </c>
      <c r="W3390" s="1">
        <f>ROUNDDOWN(Table2[[#This Row],[Time]]/60,0)</f>
        <v>5</v>
      </c>
      <c r="X3390" s="1">
        <f>ROUNDDOWN((Table2[[#This Row],[Time]]/60-Table2[[#This Row],[Time2]])*60,0)</f>
        <v>22</v>
      </c>
      <c r="Y3390" s="1" t="str">
        <f>IF(Table2[[#This Row],[Time2]]&lt;10,0&amp;Table2[[#This Row],[Time2]],Table2[[#This Row],[Time2]])</f>
        <v>05</v>
      </c>
      <c r="Z3390" s="1">
        <f>IF(Table2[[#This Row],[Time3]]&lt;10,0&amp;Table2[[#This Row],[Time3]],Table2[[#This Row],[Time3]])</f>
        <v>22</v>
      </c>
      <c r="AA3390" s="2" t="str">
        <f>Table2[[#This Row],[Time4]]&amp;":"&amp;Table2[[#This Row],[Time5]]</f>
        <v>05:22</v>
      </c>
      <c r="AB3390" s="1" t="str" cm="1">
        <f t="array" ref="AB3390">IFERROR(IF(Table2[[#This Row],[code]]="","",_xlfn.IFS(AND(Table2[[#This Row],[code]]&lt;400,Table2[[#This Row],[code]]&lt;&gt;""),2,Table2[[#This Row],[code]]&gt;500,4)),"")</f>
        <v/>
      </c>
      <c r="AC3390" s="1" t="str">
        <f>IF(Table2[[#This Row],[Event]]="Penalty",Table2[[#This Row],[number]],IF(Table2[[#This Row],[Event]]="Time-Out",401,""))</f>
        <v/>
      </c>
      <c r="AD3390" s="1">
        <f>ROW(A3389)</f>
        <v>3389</v>
      </c>
      <c r="AE3390" s="1">
        <f>COUNTIFS(Table2[GameID],Table2[[#This Row],[GameID]],Table2[Column1],"&lt;="&amp;Table2[[#This Row],[Column1]])-1</f>
        <v>4</v>
      </c>
    </row>
    <row r="3391" spans="1:31" x14ac:dyDescent="0.45">
      <c r="A3391" t="s">
        <v>351</v>
      </c>
      <c r="B3391" t="str">
        <f>_xlfn.TEXTBEFORE(Table2[[#This Row],[Kamp]]," - ")</f>
        <v>Aab</v>
      </c>
      <c r="C3391" t="str">
        <f>_xlfn.TEXTAFTER(Table2[[#This Row],[Kamp]],"- ")</f>
        <v>Sunds Seahawks</v>
      </c>
      <c r="D3391">
        <v>45273</v>
      </c>
      <c r="E3391">
        <v>77688</v>
      </c>
      <c r="F3391">
        <v>20232024</v>
      </c>
      <c r="G3391" t="s">
        <v>17</v>
      </c>
      <c r="H3391" t="s">
        <v>668</v>
      </c>
      <c r="I3391" t="s">
        <v>677</v>
      </c>
      <c r="J3391">
        <v>2</v>
      </c>
      <c r="K3391">
        <v>31144</v>
      </c>
      <c r="L3391">
        <v>1</v>
      </c>
      <c r="M3391" t="s">
        <v>630</v>
      </c>
      <c r="N3391" t="s">
        <v>653</v>
      </c>
      <c r="O3391" t="s">
        <v>213</v>
      </c>
      <c r="P3391">
        <v>15</v>
      </c>
      <c r="Q3391">
        <v>5</v>
      </c>
      <c r="R3391">
        <f>SUMIFS(Table2[number],Table2[Event],"Goal",Table2[H/U],"HOME",Table2[GameID],Table2[[#This Row],[GameID]],Table2[GameTime],"&lt;="&amp;Table2[[#This Row],[GameTime]])</f>
        <v>2</v>
      </c>
      <c r="S3391">
        <f>SUMIFS(Table2[number],Table2[Event],"Goal",Table2[H/U],"AWAY",Table2[GameID],Table2[[#This Row],[GameID]],Table2[GameTime],"&lt;="&amp;Table2[[#This Row],[GameTime]])</f>
        <v>4</v>
      </c>
      <c r="T3391" t="str">
        <f>IF(Table2[[#This Row],[Event]]="Goal",Table2[[#This Row],[Hscore]]&amp;"-"&amp;Table2[[#This Row],[Uscore]],"")</f>
        <v>2-4</v>
      </c>
      <c r="U3391">
        <v>1720</v>
      </c>
      <c r="V3391" s="1">
        <f>Table2[[#This Row],[GameTime]]-(Table2[[#This Row],[period]]-1)*1200</f>
        <v>520</v>
      </c>
      <c r="W3391" s="1">
        <f>ROUNDDOWN(Table2[[#This Row],[Time]]/60,0)</f>
        <v>8</v>
      </c>
      <c r="X3391" s="1">
        <f>ROUNDDOWN((Table2[[#This Row],[Time]]/60-Table2[[#This Row],[Time2]])*60,0)</f>
        <v>40</v>
      </c>
      <c r="Y3391" s="1" t="str">
        <f>IF(Table2[[#This Row],[Time2]]&lt;10,0&amp;Table2[[#This Row],[Time2]],Table2[[#This Row],[Time2]])</f>
        <v>08</v>
      </c>
      <c r="Z3391" s="1">
        <f>IF(Table2[[#This Row],[Time3]]&lt;10,0&amp;Table2[[#This Row],[Time3]],Table2[[#This Row],[Time3]])</f>
        <v>40</v>
      </c>
      <c r="AA3391" s="2" t="str">
        <f>Table2[[#This Row],[Time4]]&amp;":"&amp;Table2[[#This Row],[Time5]]</f>
        <v>08:40</v>
      </c>
      <c r="AB3391" s="1" t="str" cm="1">
        <f t="array" ref="AB3391">IFERROR(IF(Table2[[#This Row],[code]]="","",_xlfn.IFS(AND(Table2[[#This Row],[code]]&lt;400,Table2[[#This Row],[code]]&lt;&gt;""),2,Table2[[#This Row],[code]]&gt;500,4)),"")</f>
        <v/>
      </c>
      <c r="AC3391" s="1" t="str">
        <f>IF(Table2[[#This Row],[Event]]="Penalty",Table2[[#This Row],[number]],IF(Table2[[#This Row],[Event]]="Time-Out",401,""))</f>
        <v/>
      </c>
      <c r="AD3391" s="1">
        <f>ROW(A3390)</f>
        <v>3390</v>
      </c>
      <c r="AE3391" s="1">
        <f>COUNTIFS(Table2[GameID],Table2[[#This Row],[GameID]],Table2[Column1],"&lt;="&amp;Table2[[#This Row],[Column1]])-1</f>
        <v>5</v>
      </c>
    </row>
    <row r="3392" spans="1:31" x14ac:dyDescent="0.45">
      <c r="A3392" t="s">
        <v>351</v>
      </c>
      <c r="B3392" t="str">
        <f>_xlfn.TEXTBEFORE(Table2[[#This Row],[Kamp]]," - ")</f>
        <v>Aab</v>
      </c>
      <c r="C3392" t="str">
        <f>_xlfn.TEXTAFTER(Table2[[#This Row],[Kamp]],"- ")</f>
        <v>Sunds Seahawks</v>
      </c>
      <c r="D3392">
        <v>45273</v>
      </c>
      <c r="E3392">
        <v>77688</v>
      </c>
      <c r="F3392">
        <v>20232024</v>
      </c>
      <c r="G3392" t="s">
        <v>17</v>
      </c>
      <c r="H3392" t="s">
        <v>668</v>
      </c>
      <c r="I3392" t="s">
        <v>677</v>
      </c>
      <c r="J3392">
        <v>2</v>
      </c>
      <c r="K3392">
        <v>31144</v>
      </c>
      <c r="L3392">
        <v>207</v>
      </c>
      <c r="M3392" t="s">
        <v>631</v>
      </c>
      <c r="N3392" t="s">
        <v>221</v>
      </c>
      <c r="O3392" t="s">
        <v>634</v>
      </c>
      <c r="P3392">
        <v>25</v>
      </c>
      <c r="Q3392" t="s">
        <v>634</v>
      </c>
      <c r="R3392">
        <f>SUMIFS(Table2[number],Table2[Event],"Goal",Table2[H/U],"HOME",Table2[GameID],Table2[[#This Row],[GameID]],Table2[GameTime],"&lt;="&amp;Table2[[#This Row],[GameTime]])</f>
        <v>2</v>
      </c>
      <c r="S3392">
        <f>SUMIFS(Table2[number],Table2[Event],"Goal",Table2[H/U],"AWAY",Table2[GameID],Table2[[#This Row],[GameID]],Table2[GameTime],"&lt;="&amp;Table2[[#This Row],[GameTime]])</f>
        <v>4</v>
      </c>
      <c r="T3392" t="str">
        <f>IF(Table2[[#This Row],[Event]]="Goal",Table2[[#This Row],[Hscore]]&amp;"-"&amp;Table2[[#This Row],[Uscore]],"")</f>
        <v/>
      </c>
      <c r="U3392">
        <v>1846</v>
      </c>
      <c r="V3392" s="1">
        <f>Table2[[#This Row],[GameTime]]-(Table2[[#This Row],[period]]-1)*1200</f>
        <v>646</v>
      </c>
      <c r="W3392" s="1">
        <f>ROUNDDOWN(Table2[[#This Row],[Time]]/60,0)</f>
        <v>10</v>
      </c>
      <c r="X3392" s="1">
        <f>ROUNDDOWN((Table2[[#This Row],[Time]]/60-Table2[[#This Row],[Time2]])*60,0)</f>
        <v>46</v>
      </c>
      <c r="Y3392" s="1">
        <f>IF(Table2[[#This Row],[Time2]]&lt;10,0&amp;Table2[[#This Row],[Time2]],Table2[[#This Row],[Time2]])</f>
        <v>10</v>
      </c>
      <c r="Z3392" s="1">
        <f>IF(Table2[[#This Row],[Time3]]&lt;10,0&amp;Table2[[#This Row],[Time3]],Table2[[#This Row],[Time3]])</f>
        <v>46</v>
      </c>
      <c r="AA3392" s="2" t="str">
        <f>Table2[[#This Row],[Time4]]&amp;":"&amp;Table2[[#This Row],[Time5]]</f>
        <v>10:46</v>
      </c>
      <c r="AB3392" s="1" cm="1">
        <f t="array" ref="AB3392">IFERROR(IF(Table2[[#This Row],[code]]="","",_xlfn.IFS(AND(Table2[[#This Row],[code]]&lt;400,Table2[[#This Row],[code]]&lt;&gt;""),2,Table2[[#This Row],[code]]&gt;500,4)),"")</f>
        <v>2</v>
      </c>
      <c r="AC3392" s="1">
        <f>IF(Table2[[#This Row],[Event]]="Penalty",Table2[[#This Row],[number]],IF(Table2[[#This Row],[Event]]="Time-Out",401,""))</f>
        <v>207</v>
      </c>
      <c r="AD3392" s="1">
        <f>ROW(A3391)</f>
        <v>3391</v>
      </c>
      <c r="AE3392" s="1">
        <f>COUNTIFS(Table2[GameID],Table2[[#This Row],[GameID]],Table2[Column1],"&lt;="&amp;Table2[[#This Row],[Column1]])-1</f>
        <v>6</v>
      </c>
    </row>
    <row r="3393" spans="1:31" x14ac:dyDescent="0.45">
      <c r="A3393" t="s">
        <v>351</v>
      </c>
      <c r="B3393" t="str">
        <f>_xlfn.TEXTBEFORE(Table2[[#This Row],[Kamp]]," - ")</f>
        <v>Aab</v>
      </c>
      <c r="C3393" t="str">
        <f>_xlfn.TEXTAFTER(Table2[[#This Row],[Kamp]],"- ")</f>
        <v>Sunds Seahawks</v>
      </c>
      <c r="D3393">
        <v>45273</v>
      </c>
      <c r="E3393">
        <v>77688</v>
      </c>
      <c r="F3393">
        <v>20232024</v>
      </c>
      <c r="G3393" t="s">
        <v>17</v>
      </c>
      <c r="H3393" t="s">
        <v>669</v>
      </c>
      <c r="I3393" t="s">
        <v>678</v>
      </c>
      <c r="J3393">
        <v>2</v>
      </c>
      <c r="K3393">
        <v>31146</v>
      </c>
      <c r="L3393">
        <v>1</v>
      </c>
      <c r="M3393" t="s">
        <v>630</v>
      </c>
      <c r="N3393" t="s">
        <v>264</v>
      </c>
      <c r="O3393" t="s">
        <v>132</v>
      </c>
      <c r="P3393">
        <v>10</v>
      </c>
      <c r="Q3393">
        <v>4</v>
      </c>
      <c r="R3393">
        <f>SUMIFS(Table2[number],Table2[Event],"Goal",Table2[H/U],"HOME",Table2[GameID],Table2[[#This Row],[GameID]],Table2[GameTime],"&lt;="&amp;Table2[[#This Row],[GameTime]])</f>
        <v>3</v>
      </c>
      <c r="S3393">
        <f>SUMIFS(Table2[number],Table2[Event],"Goal",Table2[H/U],"AWAY",Table2[GameID],Table2[[#This Row],[GameID]],Table2[GameTime],"&lt;="&amp;Table2[[#This Row],[GameTime]])</f>
        <v>4</v>
      </c>
      <c r="T3393" t="str">
        <f>IF(Table2[[#This Row],[Event]]="Goal",Table2[[#This Row],[Hscore]]&amp;"-"&amp;Table2[[#This Row],[Uscore]],"")</f>
        <v>3-4</v>
      </c>
      <c r="U3393">
        <v>1962</v>
      </c>
      <c r="V3393" s="1">
        <f>Table2[[#This Row],[GameTime]]-(Table2[[#This Row],[period]]-1)*1200</f>
        <v>762</v>
      </c>
      <c r="W3393" s="1">
        <f>ROUNDDOWN(Table2[[#This Row],[Time]]/60,0)</f>
        <v>12</v>
      </c>
      <c r="X3393" s="1">
        <f>ROUNDDOWN((Table2[[#This Row],[Time]]/60-Table2[[#This Row],[Time2]])*60,0)</f>
        <v>42</v>
      </c>
      <c r="Y3393" s="1">
        <f>IF(Table2[[#This Row],[Time2]]&lt;10,0&amp;Table2[[#This Row],[Time2]],Table2[[#This Row],[Time2]])</f>
        <v>12</v>
      </c>
      <c r="Z3393" s="1">
        <f>IF(Table2[[#This Row],[Time3]]&lt;10,0&amp;Table2[[#This Row],[Time3]],Table2[[#This Row],[Time3]])</f>
        <v>42</v>
      </c>
      <c r="AA3393" s="2" t="str">
        <f>Table2[[#This Row],[Time4]]&amp;":"&amp;Table2[[#This Row],[Time5]]</f>
        <v>12:42</v>
      </c>
      <c r="AB3393" s="1" t="str" cm="1">
        <f t="array" ref="AB3393">IFERROR(IF(Table2[[#This Row],[code]]="","",_xlfn.IFS(AND(Table2[[#This Row],[code]]&lt;400,Table2[[#This Row],[code]]&lt;&gt;""),2,Table2[[#This Row],[code]]&gt;500,4)),"")</f>
        <v/>
      </c>
      <c r="AC3393" s="1" t="str">
        <f>IF(Table2[[#This Row],[Event]]="Penalty",Table2[[#This Row],[number]],IF(Table2[[#This Row],[Event]]="Time-Out",401,""))</f>
        <v/>
      </c>
      <c r="AD3393" s="1">
        <f>ROW(A3392)</f>
        <v>3392</v>
      </c>
      <c r="AE3393" s="1">
        <f>COUNTIFS(Table2[GameID],Table2[[#This Row],[GameID]],Table2[Column1],"&lt;="&amp;Table2[[#This Row],[Column1]])-1</f>
        <v>7</v>
      </c>
    </row>
    <row r="3394" spans="1:31" x14ac:dyDescent="0.45">
      <c r="A3394" t="s">
        <v>351</v>
      </c>
      <c r="B3394" t="str">
        <f>_xlfn.TEXTBEFORE(Table2[[#This Row],[Kamp]]," - ")</f>
        <v>Aab</v>
      </c>
      <c r="C3394" t="str">
        <f>_xlfn.TEXTAFTER(Table2[[#This Row],[Kamp]],"- ")</f>
        <v>Sunds Seahawks</v>
      </c>
      <c r="D3394">
        <v>45273</v>
      </c>
      <c r="E3394">
        <v>77688</v>
      </c>
      <c r="F3394">
        <v>20232024</v>
      </c>
      <c r="G3394" t="s">
        <v>17</v>
      </c>
      <c r="H3394" t="s">
        <v>669</v>
      </c>
      <c r="I3394" t="s">
        <v>678</v>
      </c>
      <c r="J3394">
        <v>2</v>
      </c>
      <c r="K3394">
        <v>31146</v>
      </c>
      <c r="L3394">
        <v>1</v>
      </c>
      <c r="M3394" t="s">
        <v>630</v>
      </c>
      <c r="N3394" t="s">
        <v>519</v>
      </c>
      <c r="O3394" t="s">
        <v>651</v>
      </c>
      <c r="P3394">
        <v>74</v>
      </c>
      <c r="Q3394">
        <v>25</v>
      </c>
      <c r="R3394">
        <f>SUMIFS(Table2[number],Table2[Event],"Goal",Table2[H/U],"HOME",Table2[GameID],Table2[[#This Row],[GameID]],Table2[GameTime],"&lt;="&amp;Table2[[#This Row],[GameTime]])</f>
        <v>4</v>
      </c>
      <c r="S3394">
        <f>SUMIFS(Table2[number],Table2[Event],"Goal",Table2[H/U],"AWAY",Table2[GameID],Table2[[#This Row],[GameID]],Table2[GameTime],"&lt;="&amp;Table2[[#This Row],[GameTime]])</f>
        <v>4</v>
      </c>
      <c r="T3394" t="str">
        <f>IF(Table2[[#This Row],[Event]]="Goal",Table2[[#This Row],[Hscore]]&amp;"-"&amp;Table2[[#This Row],[Uscore]],"")</f>
        <v>4-4</v>
      </c>
      <c r="U3394">
        <v>2051</v>
      </c>
      <c r="V3394" s="1">
        <f>Table2[[#This Row],[GameTime]]-(Table2[[#This Row],[period]]-1)*1200</f>
        <v>851</v>
      </c>
      <c r="W3394" s="1">
        <f>ROUNDDOWN(Table2[[#This Row],[Time]]/60,0)</f>
        <v>14</v>
      </c>
      <c r="X3394" s="1">
        <f>ROUNDDOWN((Table2[[#This Row],[Time]]/60-Table2[[#This Row],[Time2]])*60,0)</f>
        <v>11</v>
      </c>
      <c r="Y3394" s="1">
        <f>IF(Table2[[#This Row],[Time2]]&lt;10,0&amp;Table2[[#This Row],[Time2]],Table2[[#This Row],[Time2]])</f>
        <v>14</v>
      </c>
      <c r="Z3394" s="1">
        <f>IF(Table2[[#This Row],[Time3]]&lt;10,0&amp;Table2[[#This Row],[Time3]],Table2[[#This Row],[Time3]])</f>
        <v>11</v>
      </c>
      <c r="AA3394" s="2" t="str">
        <f>Table2[[#This Row],[Time4]]&amp;":"&amp;Table2[[#This Row],[Time5]]</f>
        <v>14:11</v>
      </c>
      <c r="AB3394" s="1" t="str" cm="1">
        <f t="array" ref="AB3394">IFERROR(IF(Table2[[#This Row],[code]]="","",_xlfn.IFS(AND(Table2[[#This Row],[code]]&lt;400,Table2[[#This Row],[code]]&lt;&gt;""),2,Table2[[#This Row],[code]]&gt;500,4)),"")</f>
        <v/>
      </c>
      <c r="AC3394" s="1" t="str">
        <f>IF(Table2[[#This Row],[Event]]="Penalty",Table2[[#This Row],[number]],IF(Table2[[#This Row],[Event]]="Time-Out",401,""))</f>
        <v/>
      </c>
      <c r="AD3394" s="1">
        <f>ROW(A3393)</f>
        <v>3393</v>
      </c>
      <c r="AE3394" s="1">
        <f>COUNTIFS(Table2[GameID],Table2[[#This Row],[GameID]],Table2[Column1],"&lt;="&amp;Table2[[#This Row],[Column1]])-1</f>
        <v>8</v>
      </c>
    </row>
    <row r="3395" spans="1:31" x14ac:dyDescent="0.45">
      <c r="A3395" t="s">
        <v>351</v>
      </c>
      <c r="B3395" t="str">
        <f>_xlfn.TEXTBEFORE(Table2[[#This Row],[Kamp]]," - ")</f>
        <v>Aab</v>
      </c>
      <c r="C3395" t="str">
        <f>_xlfn.TEXTAFTER(Table2[[#This Row],[Kamp]],"- ")</f>
        <v>Sunds Seahawks</v>
      </c>
      <c r="D3395">
        <v>45273</v>
      </c>
      <c r="E3395">
        <v>77688</v>
      </c>
      <c r="F3395">
        <v>20232024</v>
      </c>
      <c r="G3395" t="s">
        <v>17</v>
      </c>
      <c r="H3395" t="s">
        <v>669</v>
      </c>
      <c r="I3395" t="s">
        <v>678</v>
      </c>
      <c r="J3395">
        <v>3</v>
      </c>
      <c r="K3395">
        <v>31146</v>
      </c>
      <c r="L3395">
        <v>205</v>
      </c>
      <c r="M3395" t="s">
        <v>631</v>
      </c>
      <c r="N3395" t="s">
        <v>140</v>
      </c>
      <c r="O3395" t="s">
        <v>634</v>
      </c>
      <c r="P3395">
        <v>60</v>
      </c>
      <c r="Q3395" t="s">
        <v>634</v>
      </c>
      <c r="R3395">
        <f>SUMIFS(Table2[number],Table2[Event],"Goal",Table2[H/U],"HOME",Table2[GameID],Table2[[#This Row],[GameID]],Table2[GameTime],"&lt;="&amp;Table2[[#This Row],[GameTime]])</f>
        <v>4</v>
      </c>
      <c r="S3395">
        <f>SUMIFS(Table2[number],Table2[Event],"Goal",Table2[H/U],"AWAY",Table2[GameID],Table2[[#This Row],[GameID]],Table2[GameTime],"&lt;="&amp;Table2[[#This Row],[GameTime]])</f>
        <v>4</v>
      </c>
      <c r="T3395" t="str">
        <f>IF(Table2[[#This Row],[Event]]="Goal",Table2[[#This Row],[Hscore]]&amp;"-"&amp;Table2[[#This Row],[Uscore]],"")</f>
        <v/>
      </c>
      <c r="U3395">
        <v>2400</v>
      </c>
      <c r="V3395" s="1">
        <f>Table2[[#This Row],[GameTime]]-(Table2[[#This Row],[period]]-1)*1200</f>
        <v>0</v>
      </c>
      <c r="W3395" s="1">
        <f>ROUNDDOWN(Table2[[#This Row],[Time]]/60,0)</f>
        <v>0</v>
      </c>
      <c r="X3395" s="1">
        <f>ROUNDDOWN((Table2[[#This Row],[Time]]/60-Table2[[#This Row],[Time2]])*60,0)</f>
        <v>0</v>
      </c>
      <c r="Y3395" s="1" t="str">
        <f>IF(Table2[[#This Row],[Time2]]&lt;10,0&amp;Table2[[#This Row],[Time2]],Table2[[#This Row],[Time2]])</f>
        <v>00</v>
      </c>
      <c r="Z3395" s="1" t="str">
        <f>IF(Table2[[#This Row],[Time3]]&lt;10,0&amp;Table2[[#This Row],[Time3]],Table2[[#This Row],[Time3]])</f>
        <v>00</v>
      </c>
      <c r="AA3395" s="2" t="str">
        <f>Table2[[#This Row],[Time4]]&amp;":"&amp;Table2[[#This Row],[Time5]]</f>
        <v>00:00</v>
      </c>
      <c r="AB3395" s="1" cm="1">
        <f t="array" ref="AB3395">IFERROR(IF(Table2[[#This Row],[code]]="","",_xlfn.IFS(AND(Table2[[#This Row],[code]]&lt;400,Table2[[#This Row],[code]]&lt;&gt;""),2,Table2[[#This Row],[code]]&gt;500,4)),"")</f>
        <v>2</v>
      </c>
      <c r="AC3395" s="1">
        <f>IF(Table2[[#This Row],[Event]]="Penalty",Table2[[#This Row],[number]],IF(Table2[[#This Row],[Event]]="Time-Out",401,""))</f>
        <v>205</v>
      </c>
      <c r="AD3395" s="1">
        <f>ROW(A3394)</f>
        <v>3394</v>
      </c>
      <c r="AE3395" s="1">
        <f>COUNTIFS(Table2[GameID],Table2[[#This Row],[GameID]],Table2[Column1],"&lt;="&amp;Table2[[#This Row],[Column1]])-1</f>
        <v>9</v>
      </c>
    </row>
    <row r="3396" spans="1:31" x14ac:dyDescent="0.45">
      <c r="A3396" t="s">
        <v>351</v>
      </c>
      <c r="B3396" t="str">
        <f>_xlfn.TEXTBEFORE(Table2[[#This Row],[Kamp]]," - ")</f>
        <v>Aab</v>
      </c>
      <c r="C3396" t="str">
        <f>_xlfn.TEXTAFTER(Table2[[#This Row],[Kamp]],"- ")</f>
        <v>Sunds Seahawks</v>
      </c>
      <c r="D3396">
        <v>45273</v>
      </c>
      <c r="E3396">
        <v>77688</v>
      </c>
      <c r="F3396">
        <v>20232024</v>
      </c>
      <c r="G3396" t="s">
        <v>17</v>
      </c>
      <c r="H3396" t="s">
        <v>668</v>
      </c>
      <c r="I3396" t="s">
        <v>677</v>
      </c>
      <c r="J3396">
        <v>3</v>
      </c>
      <c r="K3396">
        <v>31144</v>
      </c>
      <c r="L3396">
        <v>1</v>
      </c>
      <c r="M3396" t="s">
        <v>630</v>
      </c>
      <c r="N3396" t="s">
        <v>219</v>
      </c>
      <c r="O3396" t="s">
        <v>231</v>
      </c>
      <c r="P3396">
        <v>23</v>
      </c>
      <c r="Q3396">
        <v>97</v>
      </c>
      <c r="R3396">
        <f>SUMIFS(Table2[number],Table2[Event],"Goal",Table2[H/U],"HOME",Table2[GameID],Table2[[#This Row],[GameID]],Table2[GameTime],"&lt;="&amp;Table2[[#This Row],[GameTime]])</f>
        <v>4</v>
      </c>
      <c r="S3396">
        <f>SUMIFS(Table2[number],Table2[Event],"Goal",Table2[H/U],"AWAY",Table2[GameID],Table2[[#This Row],[GameID]],Table2[GameTime],"&lt;="&amp;Table2[[#This Row],[GameTime]])</f>
        <v>5</v>
      </c>
      <c r="T3396" t="str">
        <f>IF(Table2[[#This Row],[Event]]="Goal",Table2[[#This Row],[Hscore]]&amp;"-"&amp;Table2[[#This Row],[Uscore]],"")</f>
        <v>4-5</v>
      </c>
      <c r="U3396">
        <v>2525</v>
      </c>
      <c r="V3396" s="1">
        <f>Table2[[#This Row],[GameTime]]-(Table2[[#This Row],[period]]-1)*1200</f>
        <v>125</v>
      </c>
      <c r="W3396" s="1">
        <f>ROUNDDOWN(Table2[[#This Row],[Time]]/60,0)</f>
        <v>2</v>
      </c>
      <c r="X3396" s="1">
        <f>ROUNDDOWN((Table2[[#This Row],[Time]]/60-Table2[[#This Row],[Time2]])*60,0)</f>
        <v>5</v>
      </c>
      <c r="Y3396" s="1" t="str">
        <f>IF(Table2[[#This Row],[Time2]]&lt;10,0&amp;Table2[[#This Row],[Time2]],Table2[[#This Row],[Time2]])</f>
        <v>02</v>
      </c>
      <c r="Z3396" s="1" t="str">
        <f>IF(Table2[[#This Row],[Time3]]&lt;10,0&amp;Table2[[#This Row],[Time3]],Table2[[#This Row],[Time3]])</f>
        <v>05</v>
      </c>
      <c r="AA3396" s="2" t="str">
        <f>Table2[[#This Row],[Time4]]&amp;":"&amp;Table2[[#This Row],[Time5]]</f>
        <v>02:05</v>
      </c>
      <c r="AB3396" s="1" t="str" cm="1">
        <f t="array" ref="AB3396">IFERROR(IF(Table2[[#This Row],[code]]="","",_xlfn.IFS(AND(Table2[[#This Row],[code]]&lt;400,Table2[[#This Row],[code]]&lt;&gt;""),2,Table2[[#This Row],[code]]&gt;500,4)),"")</f>
        <v/>
      </c>
      <c r="AC3396" s="1" t="str">
        <f>IF(Table2[[#This Row],[Event]]="Penalty",Table2[[#This Row],[number]],IF(Table2[[#This Row],[Event]]="Time-Out",401,""))</f>
        <v/>
      </c>
      <c r="AD3396" s="1">
        <f>ROW(A3395)</f>
        <v>3395</v>
      </c>
      <c r="AE3396" s="1">
        <f>COUNTIFS(Table2[GameID],Table2[[#This Row],[GameID]],Table2[Column1],"&lt;="&amp;Table2[[#This Row],[Column1]])-1</f>
        <v>10</v>
      </c>
    </row>
    <row r="3397" spans="1:31" x14ac:dyDescent="0.45">
      <c r="A3397" t="s">
        <v>351</v>
      </c>
      <c r="B3397" t="str">
        <f>_xlfn.TEXTBEFORE(Table2[[#This Row],[Kamp]]," - ")</f>
        <v>Aab</v>
      </c>
      <c r="C3397" t="str">
        <f>_xlfn.TEXTAFTER(Table2[[#This Row],[Kamp]],"- ")</f>
        <v>Sunds Seahawks</v>
      </c>
      <c r="D3397">
        <v>45273</v>
      </c>
      <c r="E3397">
        <v>77688</v>
      </c>
      <c r="F3397">
        <v>20232024</v>
      </c>
      <c r="G3397" t="s">
        <v>17</v>
      </c>
      <c r="H3397" t="s">
        <v>669</v>
      </c>
      <c r="I3397" t="s">
        <v>678</v>
      </c>
      <c r="J3397">
        <v>3</v>
      </c>
      <c r="K3397">
        <v>31146</v>
      </c>
      <c r="L3397">
        <v>207</v>
      </c>
      <c r="M3397" t="s">
        <v>631</v>
      </c>
      <c r="N3397" t="s">
        <v>652</v>
      </c>
      <c r="O3397" t="s">
        <v>634</v>
      </c>
      <c r="P3397">
        <v>99</v>
      </c>
      <c r="Q3397" t="s">
        <v>634</v>
      </c>
      <c r="R3397">
        <f>SUMIFS(Table2[number],Table2[Event],"Goal",Table2[H/U],"HOME",Table2[GameID],Table2[[#This Row],[GameID]],Table2[GameTime],"&lt;="&amp;Table2[[#This Row],[GameTime]])</f>
        <v>4</v>
      </c>
      <c r="S3397">
        <f>SUMIFS(Table2[number],Table2[Event],"Goal",Table2[H/U],"AWAY",Table2[GameID],Table2[[#This Row],[GameID]],Table2[GameTime],"&lt;="&amp;Table2[[#This Row],[GameTime]])</f>
        <v>5</v>
      </c>
      <c r="T3397" t="str">
        <f>IF(Table2[[#This Row],[Event]]="Goal",Table2[[#This Row],[Hscore]]&amp;"-"&amp;Table2[[#This Row],[Uscore]],"")</f>
        <v/>
      </c>
      <c r="U3397">
        <v>2896</v>
      </c>
      <c r="V3397" s="1">
        <f>Table2[[#This Row],[GameTime]]-(Table2[[#This Row],[period]]-1)*1200</f>
        <v>496</v>
      </c>
      <c r="W3397" s="1">
        <f>ROUNDDOWN(Table2[[#This Row],[Time]]/60,0)</f>
        <v>8</v>
      </c>
      <c r="X3397" s="1">
        <f>ROUNDDOWN((Table2[[#This Row],[Time]]/60-Table2[[#This Row],[Time2]])*60,0)</f>
        <v>16</v>
      </c>
      <c r="Y3397" s="1" t="str">
        <f>IF(Table2[[#This Row],[Time2]]&lt;10,0&amp;Table2[[#This Row],[Time2]],Table2[[#This Row],[Time2]])</f>
        <v>08</v>
      </c>
      <c r="Z3397" s="1">
        <f>IF(Table2[[#This Row],[Time3]]&lt;10,0&amp;Table2[[#This Row],[Time3]],Table2[[#This Row],[Time3]])</f>
        <v>16</v>
      </c>
      <c r="AA3397" s="2" t="str">
        <f>Table2[[#This Row],[Time4]]&amp;":"&amp;Table2[[#This Row],[Time5]]</f>
        <v>08:16</v>
      </c>
      <c r="AB3397" s="1" cm="1">
        <f t="array" ref="AB3397">IFERROR(IF(Table2[[#This Row],[code]]="","",_xlfn.IFS(AND(Table2[[#This Row],[code]]&lt;400,Table2[[#This Row],[code]]&lt;&gt;""),2,Table2[[#This Row],[code]]&gt;500,4)),"")</f>
        <v>2</v>
      </c>
      <c r="AC3397" s="1">
        <f>IF(Table2[[#This Row],[Event]]="Penalty",Table2[[#This Row],[number]],IF(Table2[[#This Row],[Event]]="Time-Out",401,""))</f>
        <v>207</v>
      </c>
      <c r="AD3397" s="1">
        <f>ROW(A3396)</f>
        <v>3396</v>
      </c>
      <c r="AE3397" s="1">
        <f>COUNTIFS(Table2[GameID],Table2[[#This Row],[GameID]],Table2[Column1],"&lt;="&amp;Table2[[#This Row],[Column1]])-1</f>
        <v>11</v>
      </c>
    </row>
    <row r="3398" spans="1:31" x14ac:dyDescent="0.45">
      <c r="A3398" t="s">
        <v>351</v>
      </c>
      <c r="B3398" t="str">
        <f>_xlfn.TEXTBEFORE(Table2[[#This Row],[Kamp]]," - ")</f>
        <v>Aab</v>
      </c>
      <c r="C3398" t="str">
        <f>_xlfn.TEXTAFTER(Table2[[#This Row],[Kamp]],"- ")</f>
        <v>Sunds Seahawks</v>
      </c>
      <c r="D3398">
        <v>45273</v>
      </c>
      <c r="E3398">
        <v>77688</v>
      </c>
      <c r="F3398">
        <v>20232024</v>
      </c>
      <c r="G3398" t="s">
        <v>17</v>
      </c>
      <c r="H3398" t="s">
        <v>668</v>
      </c>
      <c r="I3398" t="s">
        <v>677</v>
      </c>
      <c r="J3398">
        <v>3</v>
      </c>
      <c r="K3398">
        <v>31144</v>
      </c>
      <c r="L3398">
        <v>1</v>
      </c>
      <c r="M3398" t="s">
        <v>630</v>
      </c>
      <c r="N3398" t="s">
        <v>231</v>
      </c>
      <c r="O3398" t="s">
        <v>228</v>
      </c>
      <c r="P3398">
        <v>97</v>
      </c>
      <c r="Q3398">
        <v>77</v>
      </c>
      <c r="R3398">
        <f>SUMIFS(Table2[number],Table2[Event],"Goal",Table2[H/U],"HOME",Table2[GameID],Table2[[#This Row],[GameID]],Table2[GameTime],"&lt;="&amp;Table2[[#This Row],[GameTime]])</f>
        <v>4</v>
      </c>
      <c r="S3398">
        <f>SUMIFS(Table2[number],Table2[Event],"Goal",Table2[H/U],"AWAY",Table2[GameID],Table2[[#This Row],[GameID]],Table2[GameTime],"&lt;="&amp;Table2[[#This Row],[GameTime]])</f>
        <v>6</v>
      </c>
      <c r="T3398" t="str">
        <f>IF(Table2[[#This Row],[Event]]="Goal",Table2[[#This Row],[Hscore]]&amp;"-"&amp;Table2[[#This Row],[Uscore]],"")</f>
        <v>4-6</v>
      </c>
      <c r="U3398">
        <v>2936</v>
      </c>
      <c r="V3398" s="1">
        <f>Table2[[#This Row],[GameTime]]-(Table2[[#This Row],[period]]-1)*1200</f>
        <v>536</v>
      </c>
      <c r="W3398" s="1">
        <f>ROUNDDOWN(Table2[[#This Row],[Time]]/60,0)</f>
        <v>8</v>
      </c>
      <c r="X3398" s="1">
        <f>ROUNDDOWN((Table2[[#This Row],[Time]]/60-Table2[[#This Row],[Time2]])*60,0)</f>
        <v>56</v>
      </c>
      <c r="Y3398" s="1" t="str">
        <f>IF(Table2[[#This Row],[Time2]]&lt;10,0&amp;Table2[[#This Row],[Time2]],Table2[[#This Row],[Time2]])</f>
        <v>08</v>
      </c>
      <c r="Z3398" s="1">
        <f>IF(Table2[[#This Row],[Time3]]&lt;10,0&amp;Table2[[#This Row],[Time3]],Table2[[#This Row],[Time3]])</f>
        <v>56</v>
      </c>
      <c r="AA3398" s="2" t="str">
        <f>Table2[[#This Row],[Time4]]&amp;":"&amp;Table2[[#This Row],[Time5]]</f>
        <v>08:56</v>
      </c>
      <c r="AB3398" s="1" t="str" cm="1">
        <f t="array" ref="AB3398">IFERROR(IF(Table2[[#This Row],[code]]="","",_xlfn.IFS(AND(Table2[[#This Row],[code]]&lt;400,Table2[[#This Row],[code]]&lt;&gt;""),2,Table2[[#This Row],[code]]&gt;500,4)),"")</f>
        <v/>
      </c>
      <c r="AC3398" s="1" t="str">
        <f>IF(Table2[[#This Row],[Event]]="Penalty",Table2[[#This Row],[number]],IF(Table2[[#This Row],[Event]]="Time-Out",401,""))</f>
        <v/>
      </c>
      <c r="AD3398" s="1">
        <f>ROW(A3397)</f>
        <v>3397</v>
      </c>
      <c r="AE3398" s="1">
        <f>COUNTIFS(Table2[GameID],Table2[[#This Row],[GameID]],Table2[Column1],"&lt;="&amp;Table2[[#This Row],[Column1]])-1</f>
        <v>12</v>
      </c>
    </row>
    <row r="3399" spans="1:31" x14ac:dyDescent="0.45">
      <c r="A3399" t="s">
        <v>351</v>
      </c>
      <c r="B3399" t="str">
        <f>_xlfn.TEXTBEFORE(Table2[[#This Row],[Kamp]]," - ")</f>
        <v>Aab</v>
      </c>
      <c r="C3399" t="str">
        <f>_xlfn.TEXTAFTER(Table2[[#This Row],[Kamp]],"- ")</f>
        <v>Sunds Seahawks</v>
      </c>
      <c r="D3399">
        <v>45273</v>
      </c>
      <c r="E3399">
        <v>77688</v>
      </c>
      <c r="F3399">
        <v>20232024</v>
      </c>
      <c r="G3399" t="s">
        <v>17</v>
      </c>
      <c r="H3399" t="s">
        <v>668</v>
      </c>
      <c r="I3399" t="s">
        <v>677</v>
      </c>
      <c r="J3399">
        <v>3</v>
      </c>
      <c r="K3399">
        <v>31144</v>
      </c>
      <c r="L3399">
        <v>201</v>
      </c>
      <c r="M3399" t="s">
        <v>631</v>
      </c>
      <c r="N3399" t="s">
        <v>218</v>
      </c>
      <c r="O3399" t="s">
        <v>634</v>
      </c>
      <c r="P3399">
        <v>17</v>
      </c>
      <c r="Q3399" t="s">
        <v>634</v>
      </c>
      <c r="R3399">
        <f>SUMIFS(Table2[number],Table2[Event],"Goal",Table2[H/U],"HOME",Table2[GameID],Table2[[#This Row],[GameID]],Table2[GameTime],"&lt;="&amp;Table2[[#This Row],[GameTime]])</f>
        <v>4</v>
      </c>
      <c r="S3399">
        <f>SUMIFS(Table2[number],Table2[Event],"Goal",Table2[H/U],"AWAY",Table2[GameID],Table2[[#This Row],[GameID]],Table2[GameTime],"&lt;="&amp;Table2[[#This Row],[GameTime]])</f>
        <v>6</v>
      </c>
      <c r="T3399" t="str">
        <f>IF(Table2[[#This Row],[Event]]="Goal",Table2[[#This Row],[Hscore]]&amp;"-"&amp;Table2[[#This Row],[Uscore]],"")</f>
        <v/>
      </c>
      <c r="U3399">
        <v>3400</v>
      </c>
      <c r="V3399" s="1">
        <f>Table2[[#This Row],[GameTime]]-(Table2[[#This Row],[period]]-1)*1200</f>
        <v>1000</v>
      </c>
      <c r="W3399" s="1">
        <f>ROUNDDOWN(Table2[[#This Row],[Time]]/60,0)</f>
        <v>16</v>
      </c>
      <c r="X3399" s="1">
        <f>ROUNDDOWN((Table2[[#This Row],[Time]]/60-Table2[[#This Row],[Time2]])*60,0)</f>
        <v>40</v>
      </c>
      <c r="Y3399" s="1">
        <f>IF(Table2[[#This Row],[Time2]]&lt;10,0&amp;Table2[[#This Row],[Time2]],Table2[[#This Row],[Time2]])</f>
        <v>16</v>
      </c>
      <c r="Z3399" s="1">
        <f>IF(Table2[[#This Row],[Time3]]&lt;10,0&amp;Table2[[#This Row],[Time3]],Table2[[#This Row],[Time3]])</f>
        <v>40</v>
      </c>
      <c r="AA3399" s="2" t="str">
        <f>Table2[[#This Row],[Time4]]&amp;":"&amp;Table2[[#This Row],[Time5]]</f>
        <v>16:40</v>
      </c>
      <c r="AB3399" s="1" cm="1">
        <f t="array" ref="AB3399">IFERROR(IF(Table2[[#This Row],[code]]="","",_xlfn.IFS(AND(Table2[[#This Row],[code]]&lt;400,Table2[[#This Row],[code]]&lt;&gt;""),2,Table2[[#This Row],[code]]&gt;500,4)),"")</f>
        <v>2</v>
      </c>
      <c r="AC3399" s="1">
        <f>IF(Table2[[#This Row],[Event]]="Penalty",Table2[[#This Row],[number]],IF(Table2[[#This Row],[Event]]="Time-Out",401,""))</f>
        <v>201</v>
      </c>
      <c r="AD3399" s="1">
        <f>ROW(A3398)</f>
        <v>3398</v>
      </c>
      <c r="AE3399" s="1">
        <f>COUNTIFS(Table2[GameID],Table2[[#This Row],[GameID]],Table2[Column1],"&lt;="&amp;Table2[[#This Row],[Column1]])-1</f>
        <v>13</v>
      </c>
    </row>
    <row r="3400" spans="1:31" x14ac:dyDescent="0.45">
      <c r="A3400" t="s">
        <v>351</v>
      </c>
      <c r="B3400" t="str">
        <f>_xlfn.TEXTBEFORE(Table2[[#This Row],[Kamp]]," - ")</f>
        <v>Aab</v>
      </c>
      <c r="C3400" t="str">
        <f>_xlfn.TEXTAFTER(Table2[[#This Row],[Kamp]],"- ")</f>
        <v>Sunds Seahawks</v>
      </c>
      <c r="D3400">
        <v>45273</v>
      </c>
      <c r="E3400">
        <v>77688</v>
      </c>
      <c r="F3400">
        <v>20232024</v>
      </c>
      <c r="G3400" t="s">
        <v>17</v>
      </c>
      <c r="H3400" t="s">
        <v>669</v>
      </c>
      <c r="I3400" t="s">
        <v>678</v>
      </c>
      <c r="J3400">
        <v>3</v>
      </c>
      <c r="K3400">
        <v>31146</v>
      </c>
      <c r="L3400">
        <v>1</v>
      </c>
      <c r="M3400" t="s">
        <v>630</v>
      </c>
      <c r="N3400" t="s">
        <v>264</v>
      </c>
      <c r="O3400" t="s">
        <v>651</v>
      </c>
      <c r="P3400">
        <v>10</v>
      </c>
      <c r="Q3400">
        <v>25</v>
      </c>
      <c r="R3400">
        <f>SUMIFS(Table2[number],Table2[Event],"Goal",Table2[H/U],"HOME",Table2[GameID],Table2[[#This Row],[GameID]],Table2[GameTime],"&lt;="&amp;Table2[[#This Row],[GameTime]])</f>
        <v>5</v>
      </c>
      <c r="S3400">
        <f>SUMIFS(Table2[number],Table2[Event],"Goal",Table2[H/U],"AWAY",Table2[GameID],Table2[[#This Row],[GameID]],Table2[GameTime],"&lt;="&amp;Table2[[#This Row],[GameTime]])</f>
        <v>6</v>
      </c>
      <c r="T3400" t="str">
        <f>IF(Table2[[#This Row],[Event]]="Goal",Table2[[#This Row],[Hscore]]&amp;"-"&amp;Table2[[#This Row],[Uscore]],"")</f>
        <v>5-6</v>
      </c>
      <c r="U3400">
        <v>3494</v>
      </c>
      <c r="V3400" s="1">
        <f>Table2[[#This Row],[GameTime]]-(Table2[[#This Row],[period]]-1)*1200</f>
        <v>1094</v>
      </c>
      <c r="W3400" s="1">
        <f>ROUNDDOWN(Table2[[#This Row],[Time]]/60,0)</f>
        <v>18</v>
      </c>
      <c r="X3400" s="1">
        <f>ROUNDDOWN((Table2[[#This Row],[Time]]/60-Table2[[#This Row],[Time2]])*60,0)</f>
        <v>14</v>
      </c>
      <c r="Y3400" s="1">
        <f>IF(Table2[[#This Row],[Time2]]&lt;10,0&amp;Table2[[#This Row],[Time2]],Table2[[#This Row],[Time2]])</f>
        <v>18</v>
      </c>
      <c r="Z3400" s="1">
        <f>IF(Table2[[#This Row],[Time3]]&lt;10,0&amp;Table2[[#This Row],[Time3]],Table2[[#This Row],[Time3]])</f>
        <v>14</v>
      </c>
      <c r="AA3400" s="2" t="str">
        <f>Table2[[#This Row],[Time4]]&amp;":"&amp;Table2[[#This Row],[Time5]]</f>
        <v>18:14</v>
      </c>
      <c r="AB3400" s="1" t="str" cm="1">
        <f t="array" ref="AB3400">IFERROR(IF(Table2[[#This Row],[code]]="","",_xlfn.IFS(AND(Table2[[#This Row],[code]]&lt;400,Table2[[#This Row],[code]]&lt;&gt;""),2,Table2[[#This Row],[code]]&gt;500,4)),"")</f>
        <v/>
      </c>
      <c r="AC3400" s="1" t="str">
        <f>IF(Table2[[#This Row],[Event]]="Penalty",Table2[[#This Row],[number]],IF(Table2[[#This Row],[Event]]="Time-Out",401,""))</f>
        <v/>
      </c>
      <c r="AD3400" s="1">
        <f>ROW(A3399)</f>
        <v>3399</v>
      </c>
      <c r="AE3400" s="1">
        <f>COUNTIFS(Table2[GameID],Table2[[#This Row],[GameID]],Table2[Column1],"&lt;="&amp;Table2[[#This Row],[Column1]])-1</f>
        <v>14</v>
      </c>
    </row>
    <row r="3401" spans="1:31" x14ac:dyDescent="0.45">
      <c r="A3401" t="s">
        <v>351</v>
      </c>
      <c r="B3401" t="str">
        <f>_xlfn.TEXTBEFORE(Table2[[#This Row],[Kamp]]," - ")</f>
        <v>Aab</v>
      </c>
      <c r="C3401" t="str">
        <f>_xlfn.TEXTAFTER(Table2[[#This Row],[Kamp]],"- ")</f>
        <v>Sunds Seahawks</v>
      </c>
      <c r="D3401">
        <v>45273</v>
      </c>
      <c r="E3401">
        <v>77688</v>
      </c>
      <c r="F3401">
        <v>20232024</v>
      </c>
      <c r="G3401" t="s">
        <v>17</v>
      </c>
      <c r="H3401" t="s">
        <v>669</v>
      </c>
      <c r="I3401" t="s">
        <v>678</v>
      </c>
      <c r="J3401">
        <v>3</v>
      </c>
      <c r="K3401">
        <v>31146</v>
      </c>
      <c r="L3401">
        <v>0</v>
      </c>
      <c r="M3401" t="s">
        <v>633</v>
      </c>
      <c r="N3401" t="s">
        <v>634</v>
      </c>
      <c r="O3401" t="s">
        <v>634</v>
      </c>
      <c r="P3401" t="s">
        <v>634</v>
      </c>
      <c r="Q3401" t="s">
        <v>634</v>
      </c>
      <c r="R3401">
        <f>SUMIFS(Table2[number],Table2[Event],"Goal",Table2[H/U],"HOME",Table2[GameID],Table2[[#This Row],[GameID]],Table2[GameTime],"&lt;="&amp;Table2[[#This Row],[GameTime]])</f>
        <v>5</v>
      </c>
      <c r="S3401">
        <f>SUMIFS(Table2[number],Table2[Event],"Goal",Table2[H/U],"AWAY",Table2[GameID],Table2[[#This Row],[GameID]],Table2[GameTime],"&lt;="&amp;Table2[[#This Row],[GameTime]])</f>
        <v>6</v>
      </c>
      <c r="T3401" t="str">
        <f>IF(Table2[[#This Row],[Event]]="Goal",Table2[[#This Row],[Hscore]]&amp;"-"&amp;Table2[[#This Row],[Uscore]],"")</f>
        <v/>
      </c>
      <c r="U3401">
        <v>3494</v>
      </c>
      <c r="V3401" s="1">
        <f>Table2[[#This Row],[GameTime]]-(Table2[[#This Row],[period]]-1)*1200</f>
        <v>1094</v>
      </c>
      <c r="W3401" s="1">
        <f>ROUNDDOWN(Table2[[#This Row],[Time]]/60,0)</f>
        <v>18</v>
      </c>
      <c r="X3401" s="1">
        <f>ROUNDDOWN((Table2[[#This Row],[Time]]/60-Table2[[#This Row],[Time2]])*60,0)</f>
        <v>14</v>
      </c>
      <c r="Y3401" s="1">
        <f>IF(Table2[[#This Row],[Time2]]&lt;10,0&amp;Table2[[#This Row],[Time2]],Table2[[#This Row],[Time2]])</f>
        <v>18</v>
      </c>
      <c r="Z3401" s="1">
        <f>IF(Table2[[#This Row],[Time3]]&lt;10,0&amp;Table2[[#This Row],[Time3]],Table2[[#This Row],[Time3]])</f>
        <v>14</v>
      </c>
      <c r="AA3401" s="2" t="str">
        <f>Table2[[#This Row],[Time4]]&amp;":"&amp;Table2[[#This Row],[Time5]]</f>
        <v>18:14</v>
      </c>
      <c r="AB3401" s="1" t="str" cm="1">
        <f t="array" ref="AB3401">IFERROR(IF(Table2[[#This Row],[code]]="","",_xlfn.IFS(AND(Table2[[#This Row],[code]]&lt;400,Table2[[#This Row],[code]]&lt;&gt;""),2,Table2[[#This Row],[code]]&gt;500,4)),"")</f>
        <v/>
      </c>
      <c r="AC3401" s="1">
        <f>IF(Table2[[#This Row],[Event]]="Penalty",Table2[[#This Row],[number]],IF(Table2[[#This Row],[Event]]="Time-Out",401,""))</f>
        <v>401</v>
      </c>
      <c r="AD3401" s="1">
        <f>ROW(A3400)</f>
        <v>3400</v>
      </c>
      <c r="AE3401" s="1">
        <f>COUNTIFS(Table2[GameID],Table2[[#This Row],[GameID]],Table2[Column1],"&lt;="&amp;Table2[[#This Row],[Column1]])-1</f>
        <v>15</v>
      </c>
    </row>
    <row r="3402" spans="1:31" x14ac:dyDescent="0.45">
      <c r="A3402" t="s">
        <v>351</v>
      </c>
      <c r="B3402" t="str">
        <f>_xlfn.TEXTBEFORE(Table2[[#This Row],[Kamp]]," - ")</f>
        <v>Aab</v>
      </c>
      <c r="C3402" t="str">
        <f>_xlfn.TEXTAFTER(Table2[[#This Row],[Kamp]],"- ")</f>
        <v>Sunds Seahawks</v>
      </c>
      <c r="D3402">
        <v>45273</v>
      </c>
      <c r="E3402">
        <v>77688</v>
      </c>
      <c r="F3402">
        <v>20232024</v>
      </c>
      <c r="G3402" t="s">
        <v>17</v>
      </c>
      <c r="H3402" t="s">
        <v>669</v>
      </c>
      <c r="I3402" t="s">
        <v>678</v>
      </c>
      <c r="J3402">
        <v>3</v>
      </c>
      <c r="K3402">
        <v>31146</v>
      </c>
      <c r="L3402">
        <v>1</v>
      </c>
      <c r="M3402" t="s">
        <v>630</v>
      </c>
      <c r="N3402" t="s">
        <v>651</v>
      </c>
      <c r="O3402" t="s">
        <v>140</v>
      </c>
      <c r="P3402">
        <v>25</v>
      </c>
      <c r="Q3402">
        <v>60</v>
      </c>
      <c r="R3402">
        <f>SUMIFS(Table2[number],Table2[Event],"Goal",Table2[H/U],"HOME",Table2[GameID],Table2[[#This Row],[GameID]],Table2[GameTime],"&lt;="&amp;Table2[[#This Row],[GameTime]])</f>
        <v>6</v>
      </c>
      <c r="S3402">
        <f>SUMIFS(Table2[number],Table2[Event],"Goal",Table2[H/U],"AWAY",Table2[GameID],Table2[[#This Row],[GameID]],Table2[GameTime],"&lt;="&amp;Table2[[#This Row],[GameTime]])</f>
        <v>6</v>
      </c>
      <c r="T3402" t="str">
        <f>IF(Table2[[#This Row],[Event]]="Goal",Table2[[#This Row],[Hscore]]&amp;"-"&amp;Table2[[#This Row],[Uscore]],"")</f>
        <v>6-6</v>
      </c>
      <c r="U3402">
        <v>3571</v>
      </c>
      <c r="V3402" s="1">
        <f>Table2[[#This Row],[GameTime]]-(Table2[[#This Row],[period]]-1)*1200</f>
        <v>1171</v>
      </c>
      <c r="W3402" s="1">
        <f>ROUNDDOWN(Table2[[#This Row],[Time]]/60,0)</f>
        <v>19</v>
      </c>
      <c r="X3402" s="1">
        <f>ROUNDDOWN((Table2[[#This Row],[Time]]/60-Table2[[#This Row],[Time2]])*60,0)</f>
        <v>30</v>
      </c>
      <c r="Y3402" s="1">
        <f>IF(Table2[[#This Row],[Time2]]&lt;10,0&amp;Table2[[#This Row],[Time2]],Table2[[#This Row],[Time2]])</f>
        <v>19</v>
      </c>
      <c r="Z3402" s="1">
        <f>IF(Table2[[#This Row],[Time3]]&lt;10,0&amp;Table2[[#This Row],[Time3]],Table2[[#This Row],[Time3]])</f>
        <v>30</v>
      </c>
      <c r="AA3402" s="2" t="str">
        <f>Table2[[#This Row],[Time4]]&amp;":"&amp;Table2[[#This Row],[Time5]]</f>
        <v>19:30</v>
      </c>
      <c r="AB3402" s="1" t="str" cm="1">
        <f t="array" ref="AB3402">IFERROR(IF(Table2[[#This Row],[code]]="","",_xlfn.IFS(AND(Table2[[#This Row],[code]]&lt;400,Table2[[#This Row],[code]]&lt;&gt;""),2,Table2[[#This Row],[code]]&gt;500,4)),"")</f>
        <v/>
      </c>
      <c r="AC3402" s="1" t="str">
        <f>IF(Table2[[#This Row],[Event]]="Penalty",Table2[[#This Row],[number]],IF(Table2[[#This Row],[Event]]="Time-Out",401,""))</f>
        <v/>
      </c>
      <c r="AD3402" s="1">
        <f>ROW(A3401)</f>
        <v>3401</v>
      </c>
      <c r="AE3402" s="1">
        <f>COUNTIFS(Table2[GameID],Table2[[#This Row],[GameID]],Table2[Column1],"&lt;="&amp;Table2[[#This Row],[Column1]])-1</f>
        <v>16</v>
      </c>
    </row>
    <row r="3403" spans="1:31" x14ac:dyDescent="0.45">
      <c r="A3403" t="s">
        <v>351</v>
      </c>
      <c r="B3403" t="str">
        <f>_xlfn.TEXTBEFORE(Table2[[#This Row],[Kamp]]," - ")</f>
        <v>Aab</v>
      </c>
      <c r="C3403" t="str">
        <f>_xlfn.TEXTAFTER(Table2[[#This Row],[Kamp]],"- ")</f>
        <v>Sunds Seahawks</v>
      </c>
      <c r="D3403">
        <v>45273</v>
      </c>
      <c r="E3403">
        <v>77688</v>
      </c>
      <c r="F3403">
        <v>20232024</v>
      </c>
      <c r="G3403" t="s">
        <v>17</v>
      </c>
      <c r="H3403" t="s">
        <v>668</v>
      </c>
      <c r="I3403" t="s">
        <v>677</v>
      </c>
      <c r="J3403">
        <v>4</v>
      </c>
      <c r="K3403">
        <v>31144</v>
      </c>
      <c r="L3403">
        <v>0</v>
      </c>
      <c r="M3403" t="s">
        <v>633</v>
      </c>
      <c r="N3403" t="s">
        <v>634</v>
      </c>
      <c r="O3403" t="s">
        <v>634</v>
      </c>
      <c r="P3403" t="s">
        <v>634</v>
      </c>
      <c r="Q3403" t="s">
        <v>634</v>
      </c>
      <c r="R3403">
        <f>SUMIFS(Table2[number],Table2[Event],"Goal",Table2[H/U],"HOME",Table2[GameID],Table2[[#This Row],[GameID]],Table2[GameTime],"&lt;="&amp;Table2[[#This Row],[GameTime]])</f>
        <v>6</v>
      </c>
      <c r="S3403">
        <f>SUMIFS(Table2[number],Table2[Event],"Goal",Table2[H/U],"AWAY",Table2[GameID],Table2[[#This Row],[GameID]],Table2[GameTime],"&lt;="&amp;Table2[[#This Row],[GameTime]])</f>
        <v>6</v>
      </c>
      <c r="T3403" t="str">
        <f>IF(Table2[[#This Row],[Event]]="Goal",Table2[[#This Row],[Hscore]]&amp;"-"&amp;Table2[[#This Row],[Uscore]],"")</f>
        <v/>
      </c>
      <c r="U3403">
        <v>3792</v>
      </c>
      <c r="V3403" s="1">
        <f>Table2[[#This Row],[GameTime]]-(Table2[[#This Row],[period]]-1)*1200</f>
        <v>192</v>
      </c>
      <c r="W3403" s="1">
        <f>ROUNDDOWN(Table2[[#This Row],[Time]]/60,0)</f>
        <v>3</v>
      </c>
      <c r="X3403" s="1">
        <f>ROUNDDOWN((Table2[[#This Row],[Time]]/60-Table2[[#This Row],[Time2]])*60,0)</f>
        <v>12</v>
      </c>
      <c r="Y3403" s="1" t="str">
        <f>IF(Table2[[#This Row],[Time2]]&lt;10,0&amp;Table2[[#This Row],[Time2]],Table2[[#This Row],[Time2]])</f>
        <v>03</v>
      </c>
      <c r="Z3403" s="1">
        <f>IF(Table2[[#This Row],[Time3]]&lt;10,0&amp;Table2[[#This Row],[Time3]],Table2[[#This Row],[Time3]])</f>
        <v>12</v>
      </c>
      <c r="AA3403" s="2" t="str">
        <f>Table2[[#This Row],[Time4]]&amp;":"&amp;Table2[[#This Row],[Time5]]</f>
        <v>03:12</v>
      </c>
      <c r="AB3403" s="1" t="str" cm="1">
        <f t="array" ref="AB3403">IFERROR(IF(Table2[[#This Row],[code]]="","",_xlfn.IFS(AND(Table2[[#This Row],[code]]&lt;400,Table2[[#This Row],[code]]&lt;&gt;""),2,Table2[[#This Row],[code]]&gt;500,4)),"")</f>
        <v/>
      </c>
      <c r="AC3403" s="1">
        <f>IF(Table2[[#This Row],[Event]]="Penalty",Table2[[#This Row],[number]],IF(Table2[[#This Row],[Event]]="Time-Out",401,""))</f>
        <v>401</v>
      </c>
      <c r="AD3403" s="1">
        <f>ROW(A3402)</f>
        <v>3402</v>
      </c>
      <c r="AE3403" s="1">
        <f>COUNTIFS(Table2[GameID],Table2[[#This Row],[GameID]],Table2[Column1],"&lt;="&amp;Table2[[#This Row],[Column1]])-1</f>
        <v>17</v>
      </c>
    </row>
    <row r="3404" spans="1:31" x14ac:dyDescent="0.45">
      <c r="A3404" t="s">
        <v>351</v>
      </c>
      <c r="B3404" t="str">
        <f>_xlfn.TEXTBEFORE(Table2[[#This Row],[Kamp]]," - ")</f>
        <v>Aab</v>
      </c>
      <c r="C3404" t="str">
        <f>_xlfn.TEXTAFTER(Table2[[#This Row],[Kamp]],"- ")</f>
        <v>Sunds Seahawks</v>
      </c>
      <c r="D3404">
        <v>45273</v>
      </c>
      <c r="E3404">
        <v>77688</v>
      </c>
      <c r="F3404">
        <v>20232024</v>
      </c>
      <c r="G3404" t="s">
        <v>17</v>
      </c>
      <c r="H3404" t="s">
        <v>669</v>
      </c>
      <c r="I3404" t="s">
        <v>678</v>
      </c>
      <c r="J3404">
        <v>4</v>
      </c>
      <c r="K3404">
        <v>31146</v>
      </c>
      <c r="L3404">
        <v>201</v>
      </c>
      <c r="M3404" t="s">
        <v>631</v>
      </c>
      <c r="N3404" t="s">
        <v>264</v>
      </c>
      <c r="O3404" t="s">
        <v>634</v>
      </c>
      <c r="P3404">
        <v>10</v>
      </c>
      <c r="Q3404" t="s">
        <v>634</v>
      </c>
      <c r="R3404">
        <f>SUMIFS(Table2[number],Table2[Event],"Goal",Table2[H/U],"HOME",Table2[GameID],Table2[[#This Row],[GameID]],Table2[GameTime],"&lt;="&amp;Table2[[#This Row],[GameTime]])</f>
        <v>6</v>
      </c>
      <c r="S3404">
        <f>SUMIFS(Table2[number],Table2[Event],"Goal",Table2[H/U],"AWAY",Table2[GameID],Table2[[#This Row],[GameID]],Table2[GameTime],"&lt;="&amp;Table2[[#This Row],[GameTime]])</f>
        <v>6</v>
      </c>
      <c r="T3404" t="str">
        <f>IF(Table2[[#This Row],[Event]]="Goal",Table2[[#This Row],[Hscore]]&amp;"-"&amp;Table2[[#This Row],[Uscore]],"")</f>
        <v/>
      </c>
      <c r="U3404">
        <v>3888</v>
      </c>
      <c r="V3404" s="1">
        <f>Table2[[#This Row],[GameTime]]-(Table2[[#This Row],[period]]-1)*1200</f>
        <v>288</v>
      </c>
      <c r="W3404" s="1">
        <f>ROUNDDOWN(Table2[[#This Row],[Time]]/60,0)</f>
        <v>4</v>
      </c>
      <c r="X3404" s="1">
        <f>ROUNDDOWN((Table2[[#This Row],[Time]]/60-Table2[[#This Row],[Time2]])*60,0)</f>
        <v>48</v>
      </c>
      <c r="Y3404" s="1" t="str">
        <f>IF(Table2[[#This Row],[Time2]]&lt;10,0&amp;Table2[[#This Row],[Time2]],Table2[[#This Row],[Time2]])</f>
        <v>04</v>
      </c>
      <c r="Z3404" s="1">
        <f>IF(Table2[[#This Row],[Time3]]&lt;10,0&amp;Table2[[#This Row],[Time3]],Table2[[#This Row],[Time3]])</f>
        <v>48</v>
      </c>
      <c r="AA3404" s="2" t="str">
        <f>Table2[[#This Row],[Time4]]&amp;":"&amp;Table2[[#This Row],[Time5]]</f>
        <v>04:48</v>
      </c>
      <c r="AB3404" s="1" cm="1">
        <f t="array" ref="AB3404">IFERROR(IF(Table2[[#This Row],[code]]="","",_xlfn.IFS(AND(Table2[[#This Row],[code]]&lt;400,Table2[[#This Row],[code]]&lt;&gt;""),2,Table2[[#This Row],[code]]&gt;500,4)),"")</f>
        <v>2</v>
      </c>
      <c r="AC3404" s="1">
        <f>IF(Table2[[#This Row],[Event]]="Penalty",Table2[[#This Row],[number]],IF(Table2[[#This Row],[Event]]="Time-Out",401,""))</f>
        <v>201</v>
      </c>
      <c r="AD3404" s="1">
        <f>ROW(A3403)</f>
        <v>3403</v>
      </c>
      <c r="AE3404" s="1">
        <f>COUNTIFS(Table2[GameID],Table2[[#This Row],[GameID]],Table2[Column1],"&lt;="&amp;Table2[[#This Row],[Column1]])-1</f>
        <v>18</v>
      </c>
    </row>
    <row r="3405" spans="1:31" x14ac:dyDescent="0.45">
      <c r="A3405" t="s">
        <v>351</v>
      </c>
      <c r="B3405" t="str">
        <f>_xlfn.TEXTBEFORE(Table2[[#This Row],[Kamp]]," - ")</f>
        <v>Aab</v>
      </c>
      <c r="C3405" t="str">
        <f>_xlfn.TEXTAFTER(Table2[[#This Row],[Kamp]],"- ")</f>
        <v>Sunds Seahawks</v>
      </c>
      <c r="D3405">
        <v>45273</v>
      </c>
      <c r="E3405">
        <v>77688</v>
      </c>
      <c r="F3405">
        <v>20232024</v>
      </c>
      <c r="G3405" t="s">
        <v>17</v>
      </c>
      <c r="H3405" t="s">
        <v>668</v>
      </c>
      <c r="I3405" t="s">
        <v>677</v>
      </c>
      <c r="J3405">
        <v>4</v>
      </c>
      <c r="K3405">
        <v>31144</v>
      </c>
      <c r="L3405">
        <v>219</v>
      </c>
      <c r="M3405" t="s">
        <v>631</v>
      </c>
      <c r="N3405" t="s">
        <v>221</v>
      </c>
      <c r="O3405" t="s">
        <v>634</v>
      </c>
      <c r="P3405">
        <v>25</v>
      </c>
      <c r="Q3405" t="s">
        <v>634</v>
      </c>
      <c r="R3405">
        <f>SUMIFS(Table2[number],Table2[Event],"Goal",Table2[H/U],"HOME",Table2[GameID],Table2[[#This Row],[GameID]],Table2[GameTime],"&lt;="&amp;Table2[[#This Row],[GameTime]])</f>
        <v>6</v>
      </c>
      <c r="S3405">
        <f>SUMIFS(Table2[number],Table2[Event],"Goal",Table2[H/U],"AWAY",Table2[GameID],Table2[[#This Row],[GameID]],Table2[GameTime],"&lt;="&amp;Table2[[#This Row],[GameTime]])</f>
        <v>6</v>
      </c>
      <c r="T3405" t="str">
        <f>IF(Table2[[#This Row],[Event]]="Goal",Table2[[#This Row],[Hscore]]&amp;"-"&amp;Table2[[#This Row],[Uscore]],"")</f>
        <v/>
      </c>
      <c r="U3405">
        <v>4155</v>
      </c>
      <c r="V3405" s="1">
        <f>Table2[[#This Row],[GameTime]]-(Table2[[#This Row],[period]]-1)*1200</f>
        <v>555</v>
      </c>
      <c r="W3405" s="1">
        <f>ROUNDDOWN(Table2[[#This Row],[Time]]/60,0)</f>
        <v>9</v>
      </c>
      <c r="X3405" s="1">
        <f>ROUNDDOWN((Table2[[#This Row],[Time]]/60-Table2[[#This Row],[Time2]])*60,0)</f>
        <v>15</v>
      </c>
      <c r="Y3405" s="1" t="str">
        <f>IF(Table2[[#This Row],[Time2]]&lt;10,0&amp;Table2[[#This Row],[Time2]],Table2[[#This Row],[Time2]])</f>
        <v>09</v>
      </c>
      <c r="Z3405" s="1">
        <f>IF(Table2[[#This Row],[Time3]]&lt;10,0&amp;Table2[[#This Row],[Time3]],Table2[[#This Row],[Time3]])</f>
        <v>15</v>
      </c>
      <c r="AA3405" s="2" t="str">
        <f>Table2[[#This Row],[Time4]]&amp;":"&amp;Table2[[#This Row],[Time5]]</f>
        <v>09:15</v>
      </c>
      <c r="AB3405" s="1" cm="1">
        <f t="array" ref="AB3405">IFERROR(IF(Table2[[#This Row],[code]]="","",_xlfn.IFS(AND(Table2[[#This Row],[code]]&lt;400,Table2[[#This Row],[code]]&lt;&gt;""),2,Table2[[#This Row],[code]]&gt;500,4)),"")</f>
        <v>2</v>
      </c>
      <c r="AC3405" s="1">
        <f>IF(Table2[[#This Row],[Event]]="Penalty",Table2[[#This Row],[number]],IF(Table2[[#This Row],[Event]]="Time-Out",401,""))</f>
        <v>219</v>
      </c>
      <c r="AD3405" s="1">
        <f>ROW(A3404)</f>
        <v>3404</v>
      </c>
      <c r="AE3405" s="1">
        <f>COUNTIFS(Table2[GameID],Table2[[#This Row],[GameID]],Table2[Column1],"&lt;="&amp;Table2[[#This Row],[Column1]])-1</f>
        <v>19</v>
      </c>
    </row>
    <row r="3406" spans="1:31" x14ac:dyDescent="0.45">
      <c r="A3406" t="s">
        <v>351</v>
      </c>
      <c r="B3406" t="str">
        <f>_xlfn.TEXTBEFORE(Table2[[#This Row],[Kamp]]," - ")</f>
        <v>Aab</v>
      </c>
      <c r="C3406" t="str">
        <f>_xlfn.TEXTAFTER(Table2[[#This Row],[Kamp]],"- ")</f>
        <v>Sunds Seahawks</v>
      </c>
      <c r="D3406">
        <v>45273</v>
      </c>
      <c r="E3406">
        <v>77688</v>
      </c>
      <c r="F3406">
        <v>20232024</v>
      </c>
      <c r="G3406" t="s">
        <v>17</v>
      </c>
      <c r="H3406" t="s">
        <v>669</v>
      </c>
      <c r="I3406" t="s">
        <v>678</v>
      </c>
      <c r="J3406">
        <v>5</v>
      </c>
      <c r="K3406">
        <v>31146</v>
      </c>
      <c r="L3406">
        <v>1</v>
      </c>
      <c r="M3406" t="s">
        <v>630</v>
      </c>
      <c r="N3406" t="s">
        <v>516</v>
      </c>
      <c r="O3406" t="s">
        <v>634</v>
      </c>
      <c r="Q3406" t="s">
        <v>634</v>
      </c>
      <c r="R3406">
        <f>SUMIFS(Table2[number],Table2[Event],"Goal",Table2[H/U],"HOME",Table2[GameID],Table2[[#This Row],[GameID]],Table2[GameTime],"&lt;="&amp;Table2[[#This Row],[GameTime]])</f>
        <v>7</v>
      </c>
      <c r="S3406">
        <f>SUMIFS(Table2[number],Table2[Event],"Goal",Table2[H/U],"AWAY",Table2[GameID],Table2[[#This Row],[GameID]],Table2[GameTime],"&lt;="&amp;Table2[[#This Row],[GameTime]])</f>
        <v>6</v>
      </c>
      <c r="T3406" t="str">
        <f>IF(Table2[[#This Row],[Event]]="Goal",Table2[[#This Row],[Hscore]]&amp;"-"&amp;Table2[[#This Row],[Uscore]],"")</f>
        <v>7-6</v>
      </c>
      <c r="U3406">
        <v>4800</v>
      </c>
      <c r="V3406" s="1">
        <f>Table2[[#This Row],[GameTime]]-(Table2[[#This Row],[period]]-1)*1200</f>
        <v>0</v>
      </c>
      <c r="W3406" s="1">
        <f>ROUNDDOWN(Table2[[#This Row],[Time]]/60,0)</f>
        <v>0</v>
      </c>
      <c r="X3406" s="1">
        <f>ROUNDDOWN((Table2[[#This Row],[Time]]/60-Table2[[#This Row],[Time2]])*60,0)</f>
        <v>0</v>
      </c>
      <c r="Y3406" s="1" t="str">
        <f>IF(Table2[[#This Row],[Time2]]&lt;10,0&amp;Table2[[#This Row],[Time2]],Table2[[#This Row],[Time2]])</f>
        <v>00</v>
      </c>
      <c r="Z3406" s="1" t="str">
        <f>IF(Table2[[#This Row],[Time3]]&lt;10,0&amp;Table2[[#This Row],[Time3]],Table2[[#This Row],[Time3]])</f>
        <v>00</v>
      </c>
      <c r="AA3406" s="2" t="str">
        <f>Table2[[#This Row],[Time4]]&amp;":"&amp;Table2[[#This Row],[Time5]]</f>
        <v>00:00</v>
      </c>
      <c r="AB3406" s="1" t="str" cm="1">
        <f t="array" ref="AB3406">IFERROR(IF(Table2[[#This Row],[code]]="","",_xlfn.IFS(AND(Table2[[#This Row],[code]]&lt;400,Table2[[#This Row],[code]]&lt;&gt;""),2,Table2[[#This Row],[code]]&gt;500,4)),"")</f>
        <v/>
      </c>
      <c r="AC3406" s="1" t="str">
        <f>IF(Table2[[#This Row],[Event]]="Penalty",Table2[[#This Row],[number]],IF(Table2[[#This Row],[Event]]="Time-Out",401,""))</f>
        <v/>
      </c>
      <c r="AD3406" s="1">
        <f>ROW(A3405)</f>
        <v>3405</v>
      </c>
      <c r="AE3406" s="1">
        <f>COUNTIFS(Table2[GameID],Table2[[#This Row],[GameID]],Table2[Column1],"&lt;="&amp;Table2[[#This Row],[Column1]])-1</f>
        <v>20</v>
      </c>
    </row>
    <row r="3407" spans="1:31" x14ac:dyDescent="0.45">
      <c r="A3407" t="s">
        <v>129</v>
      </c>
      <c r="B3407" t="str">
        <f>_xlfn.TEXTBEFORE(Table2[[#This Row],[Kamp]]," - ")</f>
        <v>Blackhawks</v>
      </c>
      <c r="C3407" t="str">
        <f>_xlfn.TEXTAFTER(Table2[[#This Row],[Kamp]],"- ")</f>
        <v>ÅFK</v>
      </c>
      <c r="D3407">
        <v>45248</v>
      </c>
      <c r="E3407">
        <v>77689</v>
      </c>
      <c r="F3407">
        <v>20232024</v>
      </c>
      <c r="G3407" t="s">
        <v>17</v>
      </c>
      <c r="H3407" t="s">
        <v>666</v>
      </c>
      <c r="I3407" t="s">
        <v>677</v>
      </c>
      <c r="J3407">
        <v>1</v>
      </c>
      <c r="K3407">
        <v>31407</v>
      </c>
      <c r="L3407">
        <v>1</v>
      </c>
      <c r="M3407" t="s">
        <v>630</v>
      </c>
      <c r="N3407" t="s">
        <v>461</v>
      </c>
      <c r="O3407" t="s">
        <v>151</v>
      </c>
      <c r="P3407">
        <v>6</v>
      </c>
      <c r="Q3407">
        <v>8</v>
      </c>
      <c r="R3407">
        <f>SUMIFS(Table2[number],Table2[Event],"Goal",Table2[H/U],"HOME",Table2[GameID],Table2[[#This Row],[GameID]],Table2[GameTime],"&lt;="&amp;Table2[[#This Row],[GameTime]])</f>
        <v>0</v>
      </c>
      <c r="S3407">
        <f>SUMIFS(Table2[number],Table2[Event],"Goal",Table2[H/U],"AWAY",Table2[GameID],Table2[[#This Row],[GameID]],Table2[GameTime],"&lt;="&amp;Table2[[#This Row],[GameTime]])</f>
        <v>1</v>
      </c>
      <c r="T3407" t="str">
        <f>IF(Table2[[#This Row],[Event]]="Goal",Table2[[#This Row],[Hscore]]&amp;"-"&amp;Table2[[#This Row],[Uscore]],"")</f>
        <v>0-1</v>
      </c>
      <c r="U3407">
        <v>43</v>
      </c>
      <c r="V3407" s="1">
        <f>Table2[[#This Row],[GameTime]]-(Table2[[#This Row],[period]]-1)*1200</f>
        <v>43</v>
      </c>
      <c r="W3407" s="1">
        <f>ROUNDDOWN(Table2[[#This Row],[Time]]/60,0)</f>
        <v>0</v>
      </c>
      <c r="X3407" s="1">
        <f>ROUNDDOWN((Table2[[#This Row],[Time]]/60-Table2[[#This Row],[Time2]])*60,0)</f>
        <v>43</v>
      </c>
      <c r="Y3407" s="1" t="str">
        <f>IF(Table2[[#This Row],[Time2]]&lt;10,0&amp;Table2[[#This Row],[Time2]],Table2[[#This Row],[Time2]])</f>
        <v>00</v>
      </c>
      <c r="Z3407" s="1">
        <f>IF(Table2[[#This Row],[Time3]]&lt;10,0&amp;Table2[[#This Row],[Time3]],Table2[[#This Row],[Time3]])</f>
        <v>43</v>
      </c>
      <c r="AA3407" s="2" t="str">
        <f>Table2[[#This Row],[Time4]]&amp;":"&amp;Table2[[#This Row],[Time5]]</f>
        <v>00:43</v>
      </c>
      <c r="AB3407" s="1" t="str" cm="1">
        <f t="array" ref="AB3407">IFERROR(IF(Table2[[#This Row],[code]]="","",_xlfn.IFS(AND(Table2[[#This Row],[code]]&lt;400,Table2[[#This Row],[code]]&lt;&gt;""),2,Table2[[#This Row],[code]]&gt;500,4)),"")</f>
        <v/>
      </c>
      <c r="AC3407" s="1" t="str">
        <f>IF(Table2[[#This Row],[Event]]="Penalty",Table2[[#This Row],[number]],IF(Table2[[#This Row],[Event]]="Time-Out",401,""))</f>
        <v/>
      </c>
      <c r="AD3407" s="1">
        <f>ROW(A3406)</f>
        <v>3406</v>
      </c>
      <c r="AE3407" s="1">
        <f>COUNTIFS(Table2[GameID],Table2[[#This Row],[GameID]],Table2[Column1],"&lt;="&amp;Table2[[#This Row],[Column1]])-1</f>
        <v>0</v>
      </c>
    </row>
    <row r="3408" spans="1:31" x14ac:dyDescent="0.45">
      <c r="A3408" t="s">
        <v>129</v>
      </c>
      <c r="B3408" t="str">
        <f>_xlfn.TEXTBEFORE(Table2[[#This Row],[Kamp]]," - ")</f>
        <v>Blackhawks</v>
      </c>
      <c r="C3408" t="str">
        <f>_xlfn.TEXTAFTER(Table2[[#This Row],[Kamp]],"- ")</f>
        <v>ÅFK</v>
      </c>
      <c r="D3408">
        <v>45248</v>
      </c>
      <c r="E3408">
        <v>77689</v>
      </c>
      <c r="F3408">
        <v>20232024</v>
      </c>
      <c r="G3408" t="s">
        <v>17</v>
      </c>
      <c r="H3408" t="s">
        <v>661</v>
      </c>
      <c r="I3408" t="s">
        <v>678</v>
      </c>
      <c r="J3408">
        <v>1</v>
      </c>
      <c r="K3408">
        <v>31143</v>
      </c>
      <c r="L3408">
        <v>1</v>
      </c>
      <c r="M3408" t="s">
        <v>630</v>
      </c>
      <c r="N3408" t="s">
        <v>136</v>
      </c>
      <c r="O3408" t="s">
        <v>147</v>
      </c>
      <c r="P3408">
        <v>17</v>
      </c>
      <c r="Q3408">
        <v>92</v>
      </c>
      <c r="R3408">
        <f>SUMIFS(Table2[number],Table2[Event],"Goal",Table2[H/U],"HOME",Table2[GameID],Table2[[#This Row],[GameID]],Table2[GameTime],"&lt;="&amp;Table2[[#This Row],[GameTime]])</f>
        <v>1</v>
      </c>
      <c r="S3408">
        <f>SUMIFS(Table2[number],Table2[Event],"Goal",Table2[H/U],"AWAY",Table2[GameID],Table2[[#This Row],[GameID]],Table2[GameTime],"&lt;="&amp;Table2[[#This Row],[GameTime]])</f>
        <v>1</v>
      </c>
      <c r="T3408" t="str">
        <f>IF(Table2[[#This Row],[Event]]="Goal",Table2[[#This Row],[Hscore]]&amp;"-"&amp;Table2[[#This Row],[Uscore]],"")</f>
        <v>1-1</v>
      </c>
      <c r="U3408">
        <v>348</v>
      </c>
      <c r="V3408" s="1">
        <f>Table2[[#This Row],[GameTime]]-(Table2[[#This Row],[period]]-1)*1200</f>
        <v>348</v>
      </c>
      <c r="W3408" s="1">
        <f>ROUNDDOWN(Table2[[#This Row],[Time]]/60,0)</f>
        <v>5</v>
      </c>
      <c r="X3408" s="1">
        <f>ROUNDDOWN((Table2[[#This Row],[Time]]/60-Table2[[#This Row],[Time2]])*60,0)</f>
        <v>48</v>
      </c>
      <c r="Y3408" s="1" t="str">
        <f>IF(Table2[[#This Row],[Time2]]&lt;10,0&amp;Table2[[#This Row],[Time2]],Table2[[#This Row],[Time2]])</f>
        <v>05</v>
      </c>
      <c r="Z3408" s="1">
        <f>IF(Table2[[#This Row],[Time3]]&lt;10,0&amp;Table2[[#This Row],[Time3]],Table2[[#This Row],[Time3]])</f>
        <v>48</v>
      </c>
      <c r="AA3408" s="2" t="str">
        <f>Table2[[#This Row],[Time4]]&amp;":"&amp;Table2[[#This Row],[Time5]]</f>
        <v>05:48</v>
      </c>
      <c r="AB3408" s="1" t="str" cm="1">
        <f t="array" ref="AB3408">IFERROR(IF(Table2[[#This Row],[code]]="","",_xlfn.IFS(AND(Table2[[#This Row],[code]]&lt;400,Table2[[#This Row],[code]]&lt;&gt;""),2,Table2[[#This Row],[code]]&gt;500,4)),"")</f>
        <v/>
      </c>
      <c r="AC3408" s="1" t="str">
        <f>IF(Table2[[#This Row],[Event]]="Penalty",Table2[[#This Row],[number]],IF(Table2[[#This Row],[Event]]="Time-Out",401,""))</f>
        <v/>
      </c>
      <c r="AD3408" s="1">
        <f>ROW(A3407)</f>
        <v>3407</v>
      </c>
      <c r="AE3408" s="1">
        <f>COUNTIFS(Table2[GameID],Table2[[#This Row],[GameID]],Table2[Column1],"&lt;="&amp;Table2[[#This Row],[Column1]])-1</f>
        <v>1</v>
      </c>
    </row>
    <row r="3409" spans="1:31" x14ac:dyDescent="0.45">
      <c r="A3409" t="s">
        <v>129</v>
      </c>
      <c r="B3409" t="str">
        <f>_xlfn.TEXTBEFORE(Table2[[#This Row],[Kamp]]," - ")</f>
        <v>Blackhawks</v>
      </c>
      <c r="C3409" t="str">
        <f>_xlfn.TEXTAFTER(Table2[[#This Row],[Kamp]],"- ")</f>
        <v>ÅFK</v>
      </c>
      <c r="D3409">
        <v>45248</v>
      </c>
      <c r="E3409">
        <v>77689</v>
      </c>
      <c r="F3409">
        <v>20232024</v>
      </c>
      <c r="G3409" t="s">
        <v>17</v>
      </c>
      <c r="H3409" t="s">
        <v>661</v>
      </c>
      <c r="I3409" t="s">
        <v>678</v>
      </c>
      <c r="J3409">
        <v>1</v>
      </c>
      <c r="K3409">
        <v>31143</v>
      </c>
      <c r="L3409">
        <v>1</v>
      </c>
      <c r="M3409" t="s">
        <v>630</v>
      </c>
      <c r="N3409" t="s">
        <v>202</v>
      </c>
      <c r="O3409" t="s">
        <v>388</v>
      </c>
      <c r="P3409">
        <v>36</v>
      </c>
      <c r="Q3409">
        <v>79</v>
      </c>
      <c r="R3409">
        <f>SUMIFS(Table2[number],Table2[Event],"Goal",Table2[H/U],"HOME",Table2[GameID],Table2[[#This Row],[GameID]],Table2[GameTime],"&lt;="&amp;Table2[[#This Row],[GameTime]])</f>
        <v>2</v>
      </c>
      <c r="S3409">
        <f>SUMIFS(Table2[number],Table2[Event],"Goal",Table2[H/U],"AWAY",Table2[GameID],Table2[[#This Row],[GameID]],Table2[GameTime],"&lt;="&amp;Table2[[#This Row],[GameTime]])</f>
        <v>1</v>
      </c>
      <c r="T3409" t="str">
        <f>IF(Table2[[#This Row],[Event]]="Goal",Table2[[#This Row],[Hscore]]&amp;"-"&amp;Table2[[#This Row],[Uscore]],"")</f>
        <v>2-1</v>
      </c>
      <c r="U3409">
        <v>874</v>
      </c>
      <c r="V3409" s="1">
        <f>Table2[[#This Row],[GameTime]]-(Table2[[#This Row],[period]]-1)*1200</f>
        <v>874</v>
      </c>
      <c r="W3409" s="1">
        <f>ROUNDDOWN(Table2[[#This Row],[Time]]/60,0)</f>
        <v>14</v>
      </c>
      <c r="X3409" s="1">
        <f>ROUNDDOWN((Table2[[#This Row],[Time]]/60-Table2[[#This Row],[Time2]])*60,0)</f>
        <v>34</v>
      </c>
      <c r="Y3409" s="1">
        <f>IF(Table2[[#This Row],[Time2]]&lt;10,0&amp;Table2[[#This Row],[Time2]],Table2[[#This Row],[Time2]])</f>
        <v>14</v>
      </c>
      <c r="Z3409" s="1">
        <f>IF(Table2[[#This Row],[Time3]]&lt;10,0&amp;Table2[[#This Row],[Time3]],Table2[[#This Row],[Time3]])</f>
        <v>34</v>
      </c>
      <c r="AA3409" s="2" t="str">
        <f>Table2[[#This Row],[Time4]]&amp;":"&amp;Table2[[#This Row],[Time5]]</f>
        <v>14:34</v>
      </c>
      <c r="AB3409" s="1" t="str" cm="1">
        <f t="array" ref="AB3409">IFERROR(IF(Table2[[#This Row],[code]]="","",_xlfn.IFS(AND(Table2[[#This Row],[code]]&lt;400,Table2[[#This Row],[code]]&lt;&gt;""),2,Table2[[#This Row],[code]]&gt;500,4)),"")</f>
        <v/>
      </c>
      <c r="AC3409" s="1" t="str">
        <f>IF(Table2[[#This Row],[Event]]="Penalty",Table2[[#This Row],[number]],IF(Table2[[#This Row],[Event]]="Time-Out",401,""))</f>
        <v/>
      </c>
      <c r="AD3409" s="1">
        <f>ROW(A3408)</f>
        <v>3408</v>
      </c>
      <c r="AE3409" s="1">
        <f>COUNTIFS(Table2[GameID],Table2[[#This Row],[GameID]],Table2[Column1],"&lt;="&amp;Table2[[#This Row],[Column1]])-1</f>
        <v>2</v>
      </c>
    </row>
    <row r="3410" spans="1:31" x14ac:dyDescent="0.45">
      <c r="A3410" t="s">
        <v>129</v>
      </c>
      <c r="B3410" t="str">
        <f>_xlfn.TEXTBEFORE(Table2[[#This Row],[Kamp]]," - ")</f>
        <v>Blackhawks</v>
      </c>
      <c r="C3410" t="str">
        <f>_xlfn.TEXTAFTER(Table2[[#This Row],[Kamp]],"- ")</f>
        <v>ÅFK</v>
      </c>
      <c r="D3410">
        <v>45248</v>
      </c>
      <c r="E3410">
        <v>77689</v>
      </c>
      <c r="F3410">
        <v>20232024</v>
      </c>
      <c r="G3410" t="s">
        <v>17</v>
      </c>
      <c r="H3410" t="s">
        <v>661</v>
      </c>
      <c r="I3410" t="s">
        <v>678</v>
      </c>
      <c r="J3410">
        <v>1</v>
      </c>
      <c r="K3410">
        <v>31143</v>
      </c>
      <c r="L3410">
        <v>1</v>
      </c>
      <c r="M3410" t="s">
        <v>630</v>
      </c>
      <c r="N3410" t="s">
        <v>389</v>
      </c>
      <c r="O3410" t="s">
        <v>139</v>
      </c>
      <c r="P3410">
        <v>77</v>
      </c>
      <c r="Q3410">
        <v>27</v>
      </c>
      <c r="R3410">
        <f>SUMIFS(Table2[number],Table2[Event],"Goal",Table2[H/U],"HOME",Table2[GameID],Table2[[#This Row],[GameID]],Table2[GameTime],"&lt;="&amp;Table2[[#This Row],[GameTime]])</f>
        <v>3</v>
      </c>
      <c r="S3410">
        <f>SUMIFS(Table2[number],Table2[Event],"Goal",Table2[H/U],"AWAY",Table2[GameID],Table2[[#This Row],[GameID]],Table2[GameTime],"&lt;="&amp;Table2[[#This Row],[GameTime]])</f>
        <v>1</v>
      </c>
      <c r="T3410" t="str">
        <f>IF(Table2[[#This Row],[Event]]="Goal",Table2[[#This Row],[Hscore]]&amp;"-"&amp;Table2[[#This Row],[Uscore]],"")</f>
        <v>3-1</v>
      </c>
      <c r="U3410">
        <v>1032</v>
      </c>
      <c r="V3410" s="1">
        <f>Table2[[#This Row],[GameTime]]-(Table2[[#This Row],[period]]-1)*1200</f>
        <v>1032</v>
      </c>
      <c r="W3410" s="1">
        <f>ROUNDDOWN(Table2[[#This Row],[Time]]/60,0)</f>
        <v>17</v>
      </c>
      <c r="X3410" s="1">
        <f>ROUNDDOWN((Table2[[#This Row],[Time]]/60-Table2[[#This Row],[Time2]])*60,0)</f>
        <v>12</v>
      </c>
      <c r="Y3410" s="1">
        <f>IF(Table2[[#This Row],[Time2]]&lt;10,0&amp;Table2[[#This Row],[Time2]],Table2[[#This Row],[Time2]])</f>
        <v>17</v>
      </c>
      <c r="Z3410" s="1">
        <f>IF(Table2[[#This Row],[Time3]]&lt;10,0&amp;Table2[[#This Row],[Time3]],Table2[[#This Row],[Time3]])</f>
        <v>12</v>
      </c>
      <c r="AA3410" s="2" t="str">
        <f>Table2[[#This Row],[Time4]]&amp;":"&amp;Table2[[#This Row],[Time5]]</f>
        <v>17:12</v>
      </c>
      <c r="AB3410" s="1" t="str" cm="1">
        <f t="array" ref="AB3410">IFERROR(IF(Table2[[#This Row],[code]]="","",_xlfn.IFS(AND(Table2[[#This Row],[code]]&lt;400,Table2[[#This Row],[code]]&lt;&gt;""),2,Table2[[#This Row],[code]]&gt;500,4)),"")</f>
        <v/>
      </c>
      <c r="AC3410" s="1" t="str">
        <f>IF(Table2[[#This Row],[Event]]="Penalty",Table2[[#This Row],[number]],IF(Table2[[#This Row],[Event]]="Time-Out",401,""))</f>
        <v/>
      </c>
      <c r="AD3410" s="1">
        <f>ROW(A3409)</f>
        <v>3409</v>
      </c>
      <c r="AE3410" s="1">
        <f>COUNTIFS(Table2[GameID],Table2[[#This Row],[GameID]],Table2[Column1],"&lt;="&amp;Table2[[#This Row],[Column1]])-1</f>
        <v>3</v>
      </c>
    </row>
    <row r="3411" spans="1:31" x14ac:dyDescent="0.45">
      <c r="A3411" t="s">
        <v>129</v>
      </c>
      <c r="B3411" t="str">
        <f>_xlfn.TEXTBEFORE(Table2[[#This Row],[Kamp]]," - ")</f>
        <v>Blackhawks</v>
      </c>
      <c r="C3411" t="str">
        <f>_xlfn.TEXTAFTER(Table2[[#This Row],[Kamp]],"- ")</f>
        <v>ÅFK</v>
      </c>
      <c r="D3411">
        <v>45248</v>
      </c>
      <c r="E3411">
        <v>77689</v>
      </c>
      <c r="F3411">
        <v>20232024</v>
      </c>
      <c r="G3411" t="s">
        <v>17</v>
      </c>
      <c r="H3411" t="s">
        <v>661</v>
      </c>
      <c r="I3411" t="s">
        <v>678</v>
      </c>
      <c r="J3411">
        <v>2</v>
      </c>
      <c r="K3411">
        <v>31143</v>
      </c>
      <c r="L3411">
        <v>1</v>
      </c>
      <c r="M3411" t="s">
        <v>630</v>
      </c>
      <c r="N3411" t="s">
        <v>635</v>
      </c>
      <c r="O3411" t="s">
        <v>634</v>
      </c>
      <c r="P3411">
        <v>20</v>
      </c>
      <c r="Q3411" t="s">
        <v>634</v>
      </c>
      <c r="R3411">
        <f>SUMIFS(Table2[number],Table2[Event],"Goal",Table2[H/U],"HOME",Table2[GameID],Table2[[#This Row],[GameID]],Table2[GameTime],"&lt;="&amp;Table2[[#This Row],[GameTime]])</f>
        <v>4</v>
      </c>
      <c r="S3411">
        <f>SUMIFS(Table2[number],Table2[Event],"Goal",Table2[H/U],"AWAY",Table2[GameID],Table2[[#This Row],[GameID]],Table2[GameTime],"&lt;="&amp;Table2[[#This Row],[GameTime]])</f>
        <v>1</v>
      </c>
      <c r="T3411" t="str">
        <f>IF(Table2[[#This Row],[Event]]="Goal",Table2[[#This Row],[Hscore]]&amp;"-"&amp;Table2[[#This Row],[Uscore]],"")</f>
        <v>4-1</v>
      </c>
      <c r="U3411">
        <v>1314</v>
      </c>
      <c r="V3411" s="1">
        <f>Table2[[#This Row],[GameTime]]-(Table2[[#This Row],[period]]-1)*1200</f>
        <v>114</v>
      </c>
      <c r="W3411" s="1">
        <f>ROUNDDOWN(Table2[[#This Row],[Time]]/60,0)</f>
        <v>1</v>
      </c>
      <c r="X3411" s="1">
        <f>ROUNDDOWN((Table2[[#This Row],[Time]]/60-Table2[[#This Row],[Time2]])*60,0)</f>
        <v>54</v>
      </c>
      <c r="Y3411" s="1" t="str">
        <f>IF(Table2[[#This Row],[Time2]]&lt;10,0&amp;Table2[[#This Row],[Time2]],Table2[[#This Row],[Time2]])</f>
        <v>01</v>
      </c>
      <c r="Z3411" s="1">
        <f>IF(Table2[[#This Row],[Time3]]&lt;10,0&amp;Table2[[#This Row],[Time3]],Table2[[#This Row],[Time3]])</f>
        <v>54</v>
      </c>
      <c r="AA3411" s="2" t="str">
        <f>Table2[[#This Row],[Time4]]&amp;":"&amp;Table2[[#This Row],[Time5]]</f>
        <v>01:54</v>
      </c>
      <c r="AB3411" s="1" t="str" cm="1">
        <f t="array" ref="AB3411">IFERROR(IF(Table2[[#This Row],[code]]="","",_xlfn.IFS(AND(Table2[[#This Row],[code]]&lt;400,Table2[[#This Row],[code]]&lt;&gt;""),2,Table2[[#This Row],[code]]&gt;500,4)),"")</f>
        <v/>
      </c>
      <c r="AC3411" s="1" t="str">
        <f>IF(Table2[[#This Row],[Event]]="Penalty",Table2[[#This Row],[number]],IF(Table2[[#This Row],[Event]]="Time-Out",401,""))</f>
        <v/>
      </c>
      <c r="AD3411" s="1">
        <f>ROW(A3410)</f>
        <v>3410</v>
      </c>
      <c r="AE3411" s="1">
        <f>COUNTIFS(Table2[GameID],Table2[[#This Row],[GameID]],Table2[Column1],"&lt;="&amp;Table2[[#This Row],[Column1]])-1</f>
        <v>4</v>
      </c>
    </row>
    <row r="3412" spans="1:31" x14ac:dyDescent="0.45">
      <c r="A3412" t="s">
        <v>129</v>
      </c>
      <c r="B3412" t="str">
        <f>_xlfn.TEXTBEFORE(Table2[[#This Row],[Kamp]]," - ")</f>
        <v>Blackhawks</v>
      </c>
      <c r="C3412" t="str">
        <f>_xlfn.TEXTAFTER(Table2[[#This Row],[Kamp]],"- ")</f>
        <v>ÅFK</v>
      </c>
      <c r="D3412">
        <v>45248</v>
      </c>
      <c r="E3412">
        <v>77689</v>
      </c>
      <c r="F3412">
        <v>20232024</v>
      </c>
      <c r="G3412" t="s">
        <v>17</v>
      </c>
      <c r="H3412" t="s">
        <v>666</v>
      </c>
      <c r="I3412" t="s">
        <v>677</v>
      </c>
      <c r="J3412">
        <v>2</v>
      </c>
      <c r="K3412">
        <v>31407</v>
      </c>
      <c r="L3412">
        <v>208</v>
      </c>
      <c r="M3412" t="s">
        <v>631</v>
      </c>
      <c r="N3412" t="s">
        <v>647</v>
      </c>
      <c r="O3412" t="s">
        <v>634</v>
      </c>
      <c r="P3412">
        <v>38</v>
      </c>
      <c r="Q3412" t="s">
        <v>634</v>
      </c>
      <c r="R3412">
        <f>SUMIFS(Table2[number],Table2[Event],"Goal",Table2[H/U],"HOME",Table2[GameID],Table2[[#This Row],[GameID]],Table2[GameTime],"&lt;="&amp;Table2[[#This Row],[GameTime]])</f>
        <v>4</v>
      </c>
      <c r="S3412">
        <f>SUMIFS(Table2[number],Table2[Event],"Goal",Table2[H/U],"AWAY",Table2[GameID],Table2[[#This Row],[GameID]],Table2[GameTime],"&lt;="&amp;Table2[[#This Row],[GameTime]])</f>
        <v>1</v>
      </c>
      <c r="T3412" t="str">
        <f>IF(Table2[[#This Row],[Event]]="Goal",Table2[[#This Row],[Hscore]]&amp;"-"&amp;Table2[[#This Row],[Uscore]],"")</f>
        <v/>
      </c>
      <c r="U3412">
        <v>1417</v>
      </c>
      <c r="V3412" s="1">
        <f>Table2[[#This Row],[GameTime]]-(Table2[[#This Row],[period]]-1)*1200</f>
        <v>217</v>
      </c>
      <c r="W3412" s="1">
        <f>ROUNDDOWN(Table2[[#This Row],[Time]]/60,0)</f>
        <v>3</v>
      </c>
      <c r="X3412" s="1">
        <f>ROUNDDOWN((Table2[[#This Row],[Time]]/60-Table2[[#This Row],[Time2]])*60,0)</f>
        <v>37</v>
      </c>
      <c r="Y3412" s="1" t="str">
        <f>IF(Table2[[#This Row],[Time2]]&lt;10,0&amp;Table2[[#This Row],[Time2]],Table2[[#This Row],[Time2]])</f>
        <v>03</v>
      </c>
      <c r="Z3412" s="1">
        <f>IF(Table2[[#This Row],[Time3]]&lt;10,0&amp;Table2[[#This Row],[Time3]],Table2[[#This Row],[Time3]])</f>
        <v>37</v>
      </c>
      <c r="AA3412" s="2" t="str">
        <f>Table2[[#This Row],[Time4]]&amp;":"&amp;Table2[[#This Row],[Time5]]</f>
        <v>03:37</v>
      </c>
      <c r="AB3412" s="1" cm="1">
        <f t="array" ref="AB3412">IFERROR(IF(Table2[[#This Row],[code]]="","",_xlfn.IFS(AND(Table2[[#This Row],[code]]&lt;400,Table2[[#This Row],[code]]&lt;&gt;""),2,Table2[[#This Row],[code]]&gt;500,4)),"")</f>
        <v>2</v>
      </c>
      <c r="AC3412" s="1">
        <f>IF(Table2[[#This Row],[Event]]="Penalty",Table2[[#This Row],[number]],IF(Table2[[#This Row],[Event]]="Time-Out",401,""))</f>
        <v>208</v>
      </c>
      <c r="AD3412" s="1">
        <f>ROW(A3411)</f>
        <v>3411</v>
      </c>
      <c r="AE3412" s="1">
        <f>COUNTIFS(Table2[GameID],Table2[[#This Row],[GameID]],Table2[Column1],"&lt;="&amp;Table2[[#This Row],[Column1]])-1</f>
        <v>5</v>
      </c>
    </row>
    <row r="3413" spans="1:31" x14ac:dyDescent="0.45">
      <c r="A3413" t="s">
        <v>129</v>
      </c>
      <c r="B3413" t="str">
        <f>_xlfn.TEXTBEFORE(Table2[[#This Row],[Kamp]]," - ")</f>
        <v>Blackhawks</v>
      </c>
      <c r="C3413" t="str">
        <f>_xlfn.TEXTAFTER(Table2[[#This Row],[Kamp]],"- ")</f>
        <v>ÅFK</v>
      </c>
      <c r="D3413">
        <v>45248</v>
      </c>
      <c r="E3413">
        <v>77689</v>
      </c>
      <c r="F3413">
        <v>20232024</v>
      </c>
      <c r="G3413" t="s">
        <v>17</v>
      </c>
      <c r="H3413" t="s">
        <v>661</v>
      </c>
      <c r="I3413" t="s">
        <v>678</v>
      </c>
      <c r="J3413">
        <v>2</v>
      </c>
      <c r="K3413">
        <v>31143</v>
      </c>
      <c r="L3413">
        <v>1</v>
      </c>
      <c r="M3413" t="s">
        <v>630</v>
      </c>
      <c r="N3413" t="s">
        <v>334</v>
      </c>
      <c r="O3413" t="s">
        <v>147</v>
      </c>
      <c r="P3413">
        <v>6</v>
      </c>
      <c r="Q3413">
        <v>92</v>
      </c>
      <c r="R3413">
        <f>SUMIFS(Table2[number],Table2[Event],"Goal",Table2[H/U],"HOME",Table2[GameID],Table2[[#This Row],[GameID]],Table2[GameTime],"&lt;="&amp;Table2[[#This Row],[GameTime]])</f>
        <v>5</v>
      </c>
      <c r="S3413">
        <f>SUMIFS(Table2[number],Table2[Event],"Goal",Table2[H/U],"AWAY",Table2[GameID],Table2[[#This Row],[GameID]],Table2[GameTime],"&lt;="&amp;Table2[[#This Row],[GameTime]])</f>
        <v>1</v>
      </c>
      <c r="T3413" t="str">
        <f>IF(Table2[[#This Row],[Event]]="Goal",Table2[[#This Row],[Hscore]]&amp;"-"&amp;Table2[[#This Row],[Uscore]],"")</f>
        <v>5-1</v>
      </c>
      <c r="U3413">
        <v>1432</v>
      </c>
      <c r="V3413" s="1">
        <f>Table2[[#This Row],[GameTime]]-(Table2[[#This Row],[period]]-1)*1200</f>
        <v>232</v>
      </c>
      <c r="W3413" s="1">
        <f>ROUNDDOWN(Table2[[#This Row],[Time]]/60,0)</f>
        <v>3</v>
      </c>
      <c r="X3413" s="1">
        <f>ROUNDDOWN((Table2[[#This Row],[Time]]/60-Table2[[#This Row],[Time2]])*60,0)</f>
        <v>52</v>
      </c>
      <c r="Y3413" s="1" t="str">
        <f>IF(Table2[[#This Row],[Time2]]&lt;10,0&amp;Table2[[#This Row],[Time2]],Table2[[#This Row],[Time2]])</f>
        <v>03</v>
      </c>
      <c r="Z3413" s="1">
        <f>IF(Table2[[#This Row],[Time3]]&lt;10,0&amp;Table2[[#This Row],[Time3]],Table2[[#This Row],[Time3]])</f>
        <v>52</v>
      </c>
      <c r="AA3413" s="2" t="str">
        <f>Table2[[#This Row],[Time4]]&amp;":"&amp;Table2[[#This Row],[Time5]]</f>
        <v>03:52</v>
      </c>
      <c r="AB3413" s="1" t="str" cm="1">
        <f t="array" ref="AB3413">IFERROR(IF(Table2[[#This Row],[code]]="","",_xlfn.IFS(AND(Table2[[#This Row],[code]]&lt;400,Table2[[#This Row],[code]]&lt;&gt;""),2,Table2[[#This Row],[code]]&gt;500,4)),"")</f>
        <v/>
      </c>
      <c r="AC3413" s="1" t="str">
        <f>IF(Table2[[#This Row],[Event]]="Penalty",Table2[[#This Row],[number]],IF(Table2[[#This Row],[Event]]="Time-Out",401,""))</f>
        <v/>
      </c>
      <c r="AD3413" s="1">
        <f>ROW(A3412)</f>
        <v>3412</v>
      </c>
      <c r="AE3413" s="1">
        <f>COUNTIFS(Table2[GameID],Table2[[#This Row],[GameID]],Table2[Column1],"&lt;="&amp;Table2[[#This Row],[Column1]])-1</f>
        <v>6</v>
      </c>
    </row>
    <row r="3414" spans="1:31" x14ac:dyDescent="0.45">
      <c r="A3414" t="s">
        <v>129</v>
      </c>
      <c r="B3414" t="str">
        <f>_xlfn.TEXTBEFORE(Table2[[#This Row],[Kamp]]," - ")</f>
        <v>Blackhawks</v>
      </c>
      <c r="C3414" t="str">
        <f>_xlfn.TEXTAFTER(Table2[[#This Row],[Kamp]],"- ")</f>
        <v>ÅFK</v>
      </c>
      <c r="D3414">
        <v>45248</v>
      </c>
      <c r="E3414">
        <v>77689</v>
      </c>
      <c r="F3414">
        <v>20232024</v>
      </c>
      <c r="G3414" t="s">
        <v>17</v>
      </c>
      <c r="H3414" t="s">
        <v>661</v>
      </c>
      <c r="I3414" t="s">
        <v>678</v>
      </c>
      <c r="J3414">
        <v>2</v>
      </c>
      <c r="K3414">
        <v>31143</v>
      </c>
      <c r="L3414">
        <v>1</v>
      </c>
      <c r="M3414" t="s">
        <v>630</v>
      </c>
      <c r="N3414" t="s">
        <v>147</v>
      </c>
      <c r="O3414" t="s">
        <v>139</v>
      </c>
      <c r="P3414">
        <v>92</v>
      </c>
      <c r="Q3414">
        <v>27</v>
      </c>
      <c r="R3414">
        <f>SUMIFS(Table2[number],Table2[Event],"Goal",Table2[H/U],"HOME",Table2[GameID],Table2[[#This Row],[GameID]],Table2[GameTime],"&lt;="&amp;Table2[[#This Row],[GameTime]])</f>
        <v>6</v>
      </c>
      <c r="S3414">
        <f>SUMIFS(Table2[number],Table2[Event],"Goal",Table2[H/U],"AWAY",Table2[GameID],Table2[[#This Row],[GameID]],Table2[GameTime],"&lt;="&amp;Table2[[#This Row],[GameTime]])</f>
        <v>1</v>
      </c>
      <c r="T3414" t="str">
        <f>IF(Table2[[#This Row],[Event]]="Goal",Table2[[#This Row],[Hscore]]&amp;"-"&amp;Table2[[#This Row],[Uscore]],"")</f>
        <v>6-1</v>
      </c>
      <c r="U3414">
        <v>1588</v>
      </c>
      <c r="V3414" s="1">
        <f>Table2[[#This Row],[GameTime]]-(Table2[[#This Row],[period]]-1)*1200</f>
        <v>388</v>
      </c>
      <c r="W3414" s="1">
        <f>ROUNDDOWN(Table2[[#This Row],[Time]]/60,0)</f>
        <v>6</v>
      </c>
      <c r="X3414" s="1">
        <f>ROUNDDOWN((Table2[[#This Row],[Time]]/60-Table2[[#This Row],[Time2]])*60,0)</f>
        <v>28</v>
      </c>
      <c r="Y3414" s="1" t="str">
        <f>IF(Table2[[#This Row],[Time2]]&lt;10,0&amp;Table2[[#This Row],[Time2]],Table2[[#This Row],[Time2]])</f>
        <v>06</v>
      </c>
      <c r="Z3414" s="1">
        <f>IF(Table2[[#This Row],[Time3]]&lt;10,0&amp;Table2[[#This Row],[Time3]],Table2[[#This Row],[Time3]])</f>
        <v>28</v>
      </c>
      <c r="AA3414" s="2" t="str">
        <f>Table2[[#This Row],[Time4]]&amp;":"&amp;Table2[[#This Row],[Time5]]</f>
        <v>06:28</v>
      </c>
      <c r="AB3414" s="1" t="str" cm="1">
        <f t="array" ref="AB3414">IFERROR(IF(Table2[[#This Row],[code]]="","",_xlfn.IFS(AND(Table2[[#This Row],[code]]&lt;400,Table2[[#This Row],[code]]&lt;&gt;""),2,Table2[[#This Row],[code]]&gt;500,4)),"")</f>
        <v/>
      </c>
      <c r="AC3414" s="1" t="str">
        <f>IF(Table2[[#This Row],[Event]]="Penalty",Table2[[#This Row],[number]],IF(Table2[[#This Row],[Event]]="Time-Out",401,""))</f>
        <v/>
      </c>
      <c r="AD3414" s="1">
        <f>ROW(A3413)</f>
        <v>3413</v>
      </c>
      <c r="AE3414" s="1">
        <f>COUNTIFS(Table2[GameID],Table2[[#This Row],[GameID]],Table2[Column1],"&lt;="&amp;Table2[[#This Row],[Column1]])-1</f>
        <v>7</v>
      </c>
    </row>
    <row r="3415" spans="1:31" x14ac:dyDescent="0.45">
      <c r="A3415" t="s">
        <v>129</v>
      </c>
      <c r="B3415" t="str">
        <f>_xlfn.TEXTBEFORE(Table2[[#This Row],[Kamp]]," - ")</f>
        <v>Blackhawks</v>
      </c>
      <c r="C3415" t="str">
        <f>_xlfn.TEXTAFTER(Table2[[#This Row],[Kamp]],"- ")</f>
        <v>ÅFK</v>
      </c>
      <c r="D3415">
        <v>45248</v>
      </c>
      <c r="E3415">
        <v>77689</v>
      </c>
      <c r="F3415">
        <v>20232024</v>
      </c>
      <c r="G3415" t="s">
        <v>17</v>
      </c>
      <c r="H3415" t="s">
        <v>661</v>
      </c>
      <c r="I3415" t="s">
        <v>678</v>
      </c>
      <c r="J3415">
        <v>2</v>
      </c>
      <c r="K3415">
        <v>31143</v>
      </c>
      <c r="L3415">
        <v>1</v>
      </c>
      <c r="M3415" t="s">
        <v>630</v>
      </c>
      <c r="N3415" t="s">
        <v>147</v>
      </c>
      <c r="O3415" t="s">
        <v>334</v>
      </c>
      <c r="P3415">
        <v>92</v>
      </c>
      <c r="Q3415">
        <v>6</v>
      </c>
      <c r="R3415">
        <f>SUMIFS(Table2[number],Table2[Event],"Goal",Table2[H/U],"HOME",Table2[GameID],Table2[[#This Row],[GameID]],Table2[GameTime],"&lt;="&amp;Table2[[#This Row],[GameTime]])</f>
        <v>7</v>
      </c>
      <c r="S3415">
        <f>SUMIFS(Table2[number],Table2[Event],"Goal",Table2[H/U],"AWAY",Table2[GameID],Table2[[#This Row],[GameID]],Table2[GameTime],"&lt;="&amp;Table2[[#This Row],[GameTime]])</f>
        <v>1</v>
      </c>
      <c r="T3415" t="str">
        <f>IF(Table2[[#This Row],[Event]]="Goal",Table2[[#This Row],[Hscore]]&amp;"-"&amp;Table2[[#This Row],[Uscore]],"")</f>
        <v>7-1</v>
      </c>
      <c r="U3415">
        <v>1688</v>
      </c>
      <c r="V3415" s="1">
        <f>Table2[[#This Row],[GameTime]]-(Table2[[#This Row],[period]]-1)*1200</f>
        <v>488</v>
      </c>
      <c r="W3415" s="1">
        <f>ROUNDDOWN(Table2[[#This Row],[Time]]/60,0)</f>
        <v>8</v>
      </c>
      <c r="X3415" s="1">
        <f>ROUNDDOWN((Table2[[#This Row],[Time]]/60-Table2[[#This Row],[Time2]])*60,0)</f>
        <v>7</v>
      </c>
      <c r="Y3415" s="1" t="str">
        <f>IF(Table2[[#This Row],[Time2]]&lt;10,0&amp;Table2[[#This Row],[Time2]],Table2[[#This Row],[Time2]])</f>
        <v>08</v>
      </c>
      <c r="Z3415" s="1" t="str">
        <f>IF(Table2[[#This Row],[Time3]]&lt;10,0&amp;Table2[[#This Row],[Time3]],Table2[[#This Row],[Time3]])</f>
        <v>07</v>
      </c>
      <c r="AA3415" s="2" t="str">
        <f>Table2[[#This Row],[Time4]]&amp;":"&amp;Table2[[#This Row],[Time5]]</f>
        <v>08:07</v>
      </c>
      <c r="AB3415" s="1" t="str" cm="1">
        <f t="array" ref="AB3415">IFERROR(IF(Table2[[#This Row],[code]]="","",_xlfn.IFS(AND(Table2[[#This Row],[code]]&lt;400,Table2[[#This Row],[code]]&lt;&gt;""),2,Table2[[#This Row],[code]]&gt;500,4)),"")</f>
        <v/>
      </c>
      <c r="AC3415" s="1" t="str">
        <f>IF(Table2[[#This Row],[Event]]="Penalty",Table2[[#This Row],[number]],IF(Table2[[#This Row],[Event]]="Time-Out",401,""))</f>
        <v/>
      </c>
      <c r="AD3415" s="1">
        <f>ROW(A3414)</f>
        <v>3414</v>
      </c>
      <c r="AE3415" s="1">
        <f>COUNTIFS(Table2[GameID],Table2[[#This Row],[GameID]],Table2[Column1],"&lt;="&amp;Table2[[#This Row],[Column1]])-1</f>
        <v>8</v>
      </c>
    </row>
    <row r="3416" spans="1:31" x14ac:dyDescent="0.45">
      <c r="A3416" t="s">
        <v>129</v>
      </c>
      <c r="B3416" t="str">
        <f>_xlfn.TEXTBEFORE(Table2[[#This Row],[Kamp]]," - ")</f>
        <v>Blackhawks</v>
      </c>
      <c r="C3416" t="str">
        <f>_xlfn.TEXTAFTER(Table2[[#This Row],[Kamp]],"- ")</f>
        <v>ÅFK</v>
      </c>
      <c r="D3416">
        <v>45248</v>
      </c>
      <c r="E3416">
        <v>77689</v>
      </c>
      <c r="F3416">
        <v>20232024</v>
      </c>
      <c r="G3416" t="s">
        <v>17</v>
      </c>
      <c r="H3416" t="s">
        <v>661</v>
      </c>
      <c r="I3416" t="s">
        <v>678</v>
      </c>
      <c r="J3416">
        <v>2</v>
      </c>
      <c r="K3416">
        <v>31143</v>
      </c>
      <c r="L3416">
        <v>1</v>
      </c>
      <c r="M3416" t="s">
        <v>630</v>
      </c>
      <c r="N3416" t="s">
        <v>143</v>
      </c>
      <c r="O3416" t="s">
        <v>634</v>
      </c>
      <c r="P3416">
        <v>71</v>
      </c>
      <c r="Q3416" t="s">
        <v>634</v>
      </c>
      <c r="R3416">
        <f>SUMIFS(Table2[number],Table2[Event],"Goal",Table2[H/U],"HOME",Table2[GameID],Table2[[#This Row],[GameID]],Table2[GameTime],"&lt;="&amp;Table2[[#This Row],[GameTime]])</f>
        <v>8</v>
      </c>
      <c r="S3416">
        <f>SUMIFS(Table2[number],Table2[Event],"Goal",Table2[H/U],"AWAY",Table2[GameID],Table2[[#This Row],[GameID]],Table2[GameTime],"&lt;="&amp;Table2[[#This Row],[GameTime]])</f>
        <v>1</v>
      </c>
      <c r="T3416" t="str">
        <f>IF(Table2[[#This Row],[Event]]="Goal",Table2[[#This Row],[Hscore]]&amp;"-"&amp;Table2[[#This Row],[Uscore]],"")</f>
        <v>8-1</v>
      </c>
      <c r="U3416">
        <v>1702</v>
      </c>
      <c r="V3416" s="1">
        <f>Table2[[#This Row],[GameTime]]-(Table2[[#This Row],[period]]-1)*1200</f>
        <v>502</v>
      </c>
      <c r="W3416" s="1">
        <f>ROUNDDOWN(Table2[[#This Row],[Time]]/60,0)</f>
        <v>8</v>
      </c>
      <c r="X3416" s="1">
        <f>ROUNDDOWN((Table2[[#This Row],[Time]]/60-Table2[[#This Row],[Time2]])*60,0)</f>
        <v>22</v>
      </c>
      <c r="Y3416" s="1" t="str">
        <f>IF(Table2[[#This Row],[Time2]]&lt;10,0&amp;Table2[[#This Row],[Time2]],Table2[[#This Row],[Time2]])</f>
        <v>08</v>
      </c>
      <c r="Z3416" s="1">
        <f>IF(Table2[[#This Row],[Time3]]&lt;10,0&amp;Table2[[#This Row],[Time3]],Table2[[#This Row],[Time3]])</f>
        <v>22</v>
      </c>
      <c r="AA3416" s="2" t="str">
        <f>Table2[[#This Row],[Time4]]&amp;":"&amp;Table2[[#This Row],[Time5]]</f>
        <v>08:22</v>
      </c>
      <c r="AB3416" s="1" t="str" cm="1">
        <f t="array" ref="AB3416">IFERROR(IF(Table2[[#This Row],[code]]="","",_xlfn.IFS(AND(Table2[[#This Row],[code]]&lt;400,Table2[[#This Row],[code]]&lt;&gt;""),2,Table2[[#This Row],[code]]&gt;500,4)),"")</f>
        <v/>
      </c>
      <c r="AC3416" s="1" t="str">
        <f>IF(Table2[[#This Row],[Event]]="Penalty",Table2[[#This Row],[number]],IF(Table2[[#This Row],[Event]]="Time-Out",401,""))</f>
        <v/>
      </c>
      <c r="AD3416" s="1">
        <f>ROW(A3415)</f>
        <v>3415</v>
      </c>
      <c r="AE3416" s="1">
        <f>COUNTIFS(Table2[GameID],Table2[[#This Row],[GameID]],Table2[Column1],"&lt;="&amp;Table2[[#This Row],[Column1]])-1</f>
        <v>9</v>
      </c>
    </row>
    <row r="3417" spans="1:31" x14ac:dyDescent="0.45">
      <c r="A3417" t="s">
        <v>129</v>
      </c>
      <c r="B3417" t="str">
        <f>_xlfn.TEXTBEFORE(Table2[[#This Row],[Kamp]]," - ")</f>
        <v>Blackhawks</v>
      </c>
      <c r="C3417" t="str">
        <f>_xlfn.TEXTAFTER(Table2[[#This Row],[Kamp]],"- ")</f>
        <v>ÅFK</v>
      </c>
      <c r="D3417">
        <v>45248</v>
      </c>
      <c r="E3417">
        <v>77689</v>
      </c>
      <c r="F3417">
        <v>20232024</v>
      </c>
      <c r="G3417" t="s">
        <v>17</v>
      </c>
      <c r="H3417" t="s">
        <v>661</v>
      </c>
      <c r="I3417" t="s">
        <v>678</v>
      </c>
      <c r="J3417">
        <v>3</v>
      </c>
      <c r="K3417">
        <v>31143</v>
      </c>
      <c r="L3417">
        <v>218</v>
      </c>
      <c r="M3417" t="s">
        <v>631</v>
      </c>
      <c r="N3417" t="s">
        <v>334</v>
      </c>
      <c r="O3417" t="s">
        <v>634</v>
      </c>
      <c r="P3417">
        <v>6</v>
      </c>
      <c r="Q3417" t="s">
        <v>634</v>
      </c>
      <c r="R3417">
        <f>SUMIFS(Table2[number],Table2[Event],"Goal",Table2[H/U],"HOME",Table2[GameID],Table2[[#This Row],[GameID]],Table2[GameTime],"&lt;="&amp;Table2[[#This Row],[GameTime]])</f>
        <v>8</v>
      </c>
      <c r="S3417">
        <f>SUMIFS(Table2[number],Table2[Event],"Goal",Table2[H/U],"AWAY",Table2[GameID],Table2[[#This Row],[GameID]],Table2[GameTime],"&lt;="&amp;Table2[[#This Row],[GameTime]])</f>
        <v>1</v>
      </c>
      <c r="T3417" t="str">
        <f>IF(Table2[[#This Row],[Event]]="Goal",Table2[[#This Row],[Hscore]]&amp;"-"&amp;Table2[[#This Row],[Uscore]],"")</f>
        <v/>
      </c>
      <c r="U3417">
        <v>2631</v>
      </c>
      <c r="V3417" s="1">
        <f>Table2[[#This Row],[GameTime]]-(Table2[[#This Row],[period]]-1)*1200</f>
        <v>231</v>
      </c>
      <c r="W3417" s="1">
        <f>ROUNDDOWN(Table2[[#This Row],[Time]]/60,0)</f>
        <v>3</v>
      </c>
      <c r="X3417" s="1">
        <f>ROUNDDOWN((Table2[[#This Row],[Time]]/60-Table2[[#This Row],[Time2]])*60,0)</f>
        <v>51</v>
      </c>
      <c r="Y3417" s="1" t="str">
        <f>IF(Table2[[#This Row],[Time2]]&lt;10,0&amp;Table2[[#This Row],[Time2]],Table2[[#This Row],[Time2]])</f>
        <v>03</v>
      </c>
      <c r="Z3417" s="1">
        <f>IF(Table2[[#This Row],[Time3]]&lt;10,0&amp;Table2[[#This Row],[Time3]],Table2[[#This Row],[Time3]])</f>
        <v>51</v>
      </c>
      <c r="AA3417" s="2" t="str">
        <f>Table2[[#This Row],[Time4]]&amp;":"&amp;Table2[[#This Row],[Time5]]</f>
        <v>03:51</v>
      </c>
      <c r="AB3417" s="1" cm="1">
        <f t="array" ref="AB3417">IFERROR(IF(Table2[[#This Row],[code]]="","",_xlfn.IFS(AND(Table2[[#This Row],[code]]&lt;400,Table2[[#This Row],[code]]&lt;&gt;""),2,Table2[[#This Row],[code]]&gt;500,4)),"")</f>
        <v>2</v>
      </c>
      <c r="AC3417" s="1">
        <f>IF(Table2[[#This Row],[Event]]="Penalty",Table2[[#This Row],[number]],IF(Table2[[#This Row],[Event]]="Time-Out",401,""))</f>
        <v>218</v>
      </c>
      <c r="AD3417" s="1">
        <f>ROW(A3416)</f>
        <v>3416</v>
      </c>
      <c r="AE3417" s="1">
        <f>COUNTIFS(Table2[GameID],Table2[[#This Row],[GameID]],Table2[Column1],"&lt;="&amp;Table2[[#This Row],[Column1]])-1</f>
        <v>10</v>
      </c>
    </row>
    <row r="3418" spans="1:31" x14ac:dyDescent="0.45">
      <c r="A3418" t="s">
        <v>129</v>
      </c>
      <c r="B3418" t="str">
        <f>_xlfn.TEXTBEFORE(Table2[[#This Row],[Kamp]]," - ")</f>
        <v>Blackhawks</v>
      </c>
      <c r="C3418" t="str">
        <f>_xlfn.TEXTAFTER(Table2[[#This Row],[Kamp]],"- ")</f>
        <v>ÅFK</v>
      </c>
      <c r="D3418">
        <v>45248</v>
      </c>
      <c r="E3418">
        <v>77689</v>
      </c>
      <c r="F3418">
        <v>20232024</v>
      </c>
      <c r="G3418" t="s">
        <v>17</v>
      </c>
      <c r="H3418" t="s">
        <v>661</v>
      </c>
      <c r="I3418" t="s">
        <v>678</v>
      </c>
      <c r="J3418">
        <v>3</v>
      </c>
      <c r="K3418">
        <v>31143</v>
      </c>
      <c r="L3418">
        <v>1</v>
      </c>
      <c r="M3418" t="s">
        <v>630</v>
      </c>
      <c r="N3418" t="s">
        <v>376</v>
      </c>
      <c r="O3418" t="s">
        <v>634</v>
      </c>
      <c r="P3418">
        <v>2</v>
      </c>
      <c r="Q3418" t="s">
        <v>634</v>
      </c>
      <c r="R3418">
        <f>SUMIFS(Table2[number],Table2[Event],"Goal",Table2[H/U],"HOME",Table2[GameID],Table2[[#This Row],[GameID]],Table2[GameTime],"&lt;="&amp;Table2[[#This Row],[GameTime]])</f>
        <v>9</v>
      </c>
      <c r="S3418">
        <f>SUMIFS(Table2[number],Table2[Event],"Goal",Table2[H/U],"AWAY",Table2[GameID],Table2[[#This Row],[GameID]],Table2[GameTime],"&lt;="&amp;Table2[[#This Row],[GameTime]])</f>
        <v>1</v>
      </c>
      <c r="T3418" t="str">
        <f>IF(Table2[[#This Row],[Event]]="Goal",Table2[[#This Row],[Hscore]]&amp;"-"&amp;Table2[[#This Row],[Uscore]],"")</f>
        <v>9-1</v>
      </c>
      <c r="U3418">
        <v>2828</v>
      </c>
      <c r="V3418" s="1">
        <f>Table2[[#This Row],[GameTime]]-(Table2[[#This Row],[period]]-1)*1200</f>
        <v>428</v>
      </c>
      <c r="W3418" s="1">
        <f>ROUNDDOWN(Table2[[#This Row],[Time]]/60,0)</f>
        <v>7</v>
      </c>
      <c r="X3418" s="1">
        <f>ROUNDDOWN((Table2[[#This Row],[Time]]/60-Table2[[#This Row],[Time2]])*60,0)</f>
        <v>8</v>
      </c>
      <c r="Y3418" s="1" t="str">
        <f>IF(Table2[[#This Row],[Time2]]&lt;10,0&amp;Table2[[#This Row],[Time2]],Table2[[#This Row],[Time2]])</f>
        <v>07</v>
      </c>
      <c r="Z3418" s="1" t="str">
        <f>IF(Table2[[#This Row],[Time3]]&lt;10,0&amp;Table2[[#This Row],[Time3]],Table2[[#This Row],[Time3]])</f>
        <v>08</v>
      </c>
      <c r="AA3418" s="2" t="str">
        <f>Table2[[#This Row],[Time4]]&amp;":"&amp;Table2[[#This Row],[Time5]]</f>
        <v>07:08</v>
      </c>
      <c r="AB3418" s="1" t="str" cm="1">
        <f t="array" ref="AB3418">IFERROR(IF(Table2[[#This Row],[code]]="","",_xlfn.IFS(AND(Table2[[#This Row],[code]]&lt;400,Table2[[#This Row],[code]]&lt;&gt;""),2,Table2[[#This Row],[code]]&gt;500,4)),"")</f>
        <v/>
      </c>
      <c r="AC3418" s="1" t="str">
        <f>IF(Table2[[#This Row],[Event]]="Penalty",Table2[[#This Row],[number]],IF(Table2[[#This Row],[Event]]="Time-Out",401,""))</f>
        <v/>
      </c>
      <c r="AD3418" s="1">
        <f>ROW(A3417)</f>
        <v>3417</v>
      </c>
      <c r="AE3418" s="1">
        <f>COUNTIFS(Table2[GameID],Table2[[#This Row],[GameID]],Table2[Column1],"&lt;="&amp;Table2[[#This Row],[Column1]])-1</f>
        <v>11</v>
      </c>
    </row>
    <row r="3419" spans="1:31" x14ac:dyDescent="0.45">
      <c r="A3419" t="s">
        <v>129</v>
      </c>
      <c r="B3419" t="str">
        <f>_xlfn.TEXTBEFORE(Table2[[#This Row],[Kamp]]," - ")</f>
        <v>Blackhawks</v>
      </c>
      <c r="C3419" t="str">
        <f>_xlfn.TEXTAFTER(Table2[[#This Row],[Kamp]],"- ")</f>
        <v>ÅFK</v>
      </c>
      <c r="D3419">
        <v>45248</v>
      </c>
      <c r="E3419">
        <v>77689</v>
      </c>
      <c r="F3419">
        <v>20232024</v>
      </c>
      <c r="G3419" t="s">
        <v>17</v>
      </c>
      <c r="H3419" t="s">
        <v>661</v>
      </c>
      <c r="I3419" t="s">
        <v>678</v>
      </c>
      <c r="J3419">
        <v>3</v>
      </c>
      <c r="K3419">
        <v>31143</v>
      </c>
      <c r="L3419">
        <v>1</v>
      </c>
      <c r="M3419" t="s">
        <v>630</v>
      </c>
      <c r="N3419" t="s">
        <v>147</v>
      </c>
      <c r="O3419" t="s">
        <v>136</v>
      </c>
      <c r="P3419">
        <v>92</v>
      </c>
      <c r="Q3419">
        <v>17</v>
      </c>
      <c r="R3419">
        <f>SUMIFS(Table2[number],Table2[Event],"Goal",Table2[H/U],"HOME",Table2[GameID],Table2[[#This Row],[GameID]],Table2[GameTime],"&lt;="&amp;Table2[[#This Row],[GameTime]])</f>
        <v>10</v>
      </c>
      <c r="S3419">
        <f>SUMIFS(Table2[number],Table2[Event],"Goal",Table2[H/U],"AWAY",Table2[GameID],Table2[[#This Row],[GameID]],Table2[GameTime],"&lt;="&amp;Table2[[#This Row],[GameTime]])</f>
        <v>1</v>
      </c>
      <c r="T3419" t="str">
        <f>IF(Table2[[#This Row],[Event]]="Goal",Table2[[#This Row],[Hscore]]&amp;"-"&amp;Table2[[#This Row],[Uscore]],"")</f>
        <v>10-1</v>
      </c>
      <c r="U3419">
        <v>2913</v>
      </c>
      <c r="V3419" s="1">
        <f>Table2[[#This Row],[GameTime]]-(Table2[[#This Row],[period]]-1)*1200</f>
        <v>513</v>
      </c>
      <c r="W3419" s="1">
        <f>ROUNDDOWN(Table2[[#This Row],[Time]]/60,0)</f>
        <v>8</v>
      </c>
      <c r="X3419" s="1">
        <f>ROUNDDOWN((Table2[[#This Row],[Time]]/60-Table2[[#This Row],[Time2]])*60,0)</f>
        <v>33</v>
      </c>
      <c r="Y3419" s="1" t="str">
        <f>IF(Table2[[#This Row],[Time2]]&lt;10,0&amp;Table2[[#This Row],[Time2]],Table2[[#This Row],[Time2]])</f>
        <v>08</v>
      </c>
      <c r="Z3419" s="1">
        <f>IF(Table2[[#This Row],[Time3]]&lt;10,0&amp;Table2[[#This Row],[Time3]],Table2[[#This Row],[Time3]])</f>
        <v>33</v>
      </c>
      <c r="AA3419" s="2" t="str">
        <f>Table2[[#This Row],[Time4]]&amp;":"&amp;Table2[[#This Row],[Time5]]</f>
        <v>08:33</v>
      </c>
      <c r="AB3419" s="1" t="str" cm="1">
        <f t="array" ref="AB3419">IFERROR(IF(Table2[[#This Row],[code]]="","",_xlfn.IFS(AND(Table2[[#This Row],[code]]&lt;400,Table2[[#This Row],[code]]&lt;&gt;""),2,Table2[[#This Row],[code]]&gt;500,4)),"")</f>
        <v/>
      </c>
      <c r="AC3419" s="1" t="str">
        <f>IF(Table2[[#This Row],[Event]]="Penalty",Table2[[#This Row],[number]],IF(Table2[[#This Row],[Event]]="Time-Out",401,""))</f>
        <v/>
      </c>
      <c r="AD3419" s="1">
        <f>ROW(A3418)</f>
        <v>3418</v>
      </c>
      <c r="AE3419" s="1">
        <f>COUNTIFS(Table2[GameID],Table2[[#This Row],[GameID]],Table2[Column1],"&lt;="&amp;Table2[[#This Row],[Column1]])-1</f>
        <v>12</v>
      </c>
    </row>
    <row r="3420" spans="1:31" x14ac:dyDescent="0.45">
      <c r="A3420" t="s">
        <v>129</v>
      </c>
      <c r="B3420" t="str">
        <f>_xlfn.TEXTBEFORE(Table2[[#This Row],[Kamp]]," - ")</f>
        <v>Blackhawks</v>
      </c>
      <c r="C3420" t="str">
        <f>_xlfn.TEXTAFTER(Table2[[#This Row],[Kamp]],"- ")</f>
        <v>ÅFK</v>
      </c>
      <c r="D3420">
        <v>45248</v>
      </c>
      <c r="E3420">
        <v>77689</v>
      </c>
      <c r="F3420">
        <v>20232024</v>
      </c>
      <c r="G3420" t="s">
        <v>17</v>
      </c>
      <c r="H3420" t="s">
        <v>661</v>
      </c>
      <c r="I3420" t="s">
        <v>678</v>
      </c>
      <c r="J3420">
        <v>3</v>
      </c>
      <c r="K3420">
        <v>31143</v>
      </c>
      <c r="L3420">
        <v>1</v>
      </c>
      <c r="M3420" t="s">
        <v>630</v>
      </c>
      <c r="N3420" t="s">
        <v>148</v>
      </c>
      <c r="O3420" t="s">
        <v>376</v>
      </c>
      <c r="P3420">
        <v>95</v>
      </c>
      <c r="Q3420">
        <v>2</v>
      </c>
      <c r="R3420">
        <f>SUMIFS(Table2[number],Table2[Event],"Goal",Table2[H/U],"HOME",Table2[GameID],Table2[[#This Row],[GameID]],Table2[GameTime],"&lt;="&amp;Table2[[#This Row],[GameTime]])</f>
        <v>11</v>
      </c>
      <c r="S3420">
        <f>SUMIFS(Table2[number],Table2[Event],"Goal",Table2[H/U],"AWAY",Table2[GameID],Table2[[#This Row],[GameID]],Table2[GameTime],"&lt;="&amp;Table2[[#This Row],[GameTime]])</f>
        <v>1</v>
      </c>
      <c r="T3420" t="str">
        <f>IF(Table2[[#This Row],[Event]]="Goal",Table2[[#This Row],[Hscore]]&amp;"-"&amp;Table2[[#This Row],[Uscore]],"")</f>
        <v>11-1</v>
      </c>
      <c r="U3420">
        <v>3037</v>
      </c>
      <c r="V3420" s="1">
        <f>Table2[[#This Row],[GameTime]]-(Table2[[#This Row],[period]]-1)*1200</f>
        <v>637</v>
      </c>
      <c r="W3420" s="1">
        <f>ROUNDDOWN(Table2[[#This Row],[Time]]/60,0)</f>
        <v>10</v>
      </c>
      <c r="X3420" s="1">
        <f>ROUNDDOWN((Table2[[#This Row],[Time]]/60-Table2[[#This Row],[Time2]])*60,0)</f>
        <v>37</v>
      </c>
      <c r="Y3420" s="1">
        <f>IF(Table2[[#This Row],[Time2]]&lt;10,0&amp;Table2[[#This Row],[Time2]],Table2[[#This Row],[Time2]])</f>
        <v>10</v>
      </c>
      <c r="Z3420" s="1">
        <f>IF(Table2[[#This Row],[Time3]]&lt;10,0&amp;Table2[[#This Row],[Time3]],Table2[[#This Row],[Time3]])</f>
        <v>37</v>
      </c>
      <c r="AA3420" s="2" t="str">
        <f>Table2[[#This Row],[Time4]]&amp;":"&amp;Table2[[#This Row],[Time5]]</f>
        <v>10:37</v>
      </c>
      <c r="AB3420" s="1" t="str" cm="1">
        <f t="array" ref="AB3420">IFERROR(IF(Table2[[#This Row],[code]]="","",_xlfn.IFS(AND(Table2[[#This Row],[code]]&lt;400,Table2[[#This Row],[code]]&lt;&gt;""),2,Table2[[#This Row],[code]]&gt;500,4)),"")</f>
        <v/>
      </c>
      <c r="AC3420" s="1" t="str">
        <f>IF(Table2[[#This Row],[Event]]="Penalty",Table2[[#This Row],[number]],IF(Table2[[#This Row],[Event]]="Time-Out",401,""))</f>
        <v/>
      </c>
      <c r="AD3420" s="1">
        <f>ROW(A3419)</f>
        <v>3419</v>
      </c>
      <c r="AE3420" s="1">
        <f>COUNTIFS(Table2[GameID],Table2[[#This Row],[GameID]],Table2[Column1],"&lt;="&amp;Table2[[#This Row],[Column1]])-1</f>
        <v>13</v>
      </c>
    </row>
    <row r="3421" spans="1:31" x14ac:dyDescent="0.45">
      <c r="A3421" t="s">
        <v>129</v>
      </c>
      <c r="B3421" t="str">
        <f>_xlfn.TEXTBEFORE(Table2[[#This Row],[Kamp]]," - ")</f>
        <v>Blackhawks</v>
      </c>
      <c r="C3421" t="str">
        <f>_xlfn.TEXTAFTER(Table2[[#This Row],[Kamp]],"- ")</f>
        <v>ÅFK</v>
      </c>
      <c r="D3421">
        <v>45248</v>
      </c>
      <c r="E3421">
        <v>77689</v>
      </c>
      <c r="F3421">
        <v>20232024</v>
      </c>
      <c r="G3421" t="s">
        <v>17</v>
      </c>
      <c r="H3421" t="s">
        <v>661</v>
      </c>
      <c r="I3421" t="s">
        <v>678</v>
      </c>
      <c r="J3421">
        <v>3</v>
      </c>
      <c r="K3421">
        <v>31143</v>
      </c>
      <c r="L3421">
        <v>1</v>
      </c>
      <c r="M3421" t="s">
        <v>630</v>
      </c>
      <c r="N3421" t="s">
        <v>147</v>
      </c>
      <c r="O3421" t="s">
        <v>145</v>
      </c>
      <c r="P3421">
        <v>92</v>
      </c>
      <c r="Q3421">
        <v>88</v>
      </c>
      <c r="R3421">
        <f>SUMIFS(Table2[number],Table2[Event],"Goal",Table2[H/U],"HOME",Table2[GameID],Table2[[#This Row],[GameID]],Table2[GameTime],"&lt;="&amp;Table2[[#This Row],[GameTime]])</f>
        <v>12</v>
      </c>
      <c r="S3421">
        <f>SUMIFS(Table2[number],Table2[Event],"Goal",Table2[H/U],"AWAY",Table2[GameID],Table2[[#This Row],[GameID]],Table2[GameTime],"&lt;="&amp;Table2[[#This Row],[GameTime]])</f>
        <v>1</v>
      </c>
      <c r="T3421" t="str">
        <f>IF(Table2[[#This Row],[Event]]="Goal",Table2[[#This Row],[Hscore]]&amp;"-"&amp;Table2[[#This Row],[Uscore]],"")</f>
        <v>12-1</v>
      </c>
      <c r="U3421">
        <v>3098</v>
      </c>
      <c r="V3421" s="1">
        <f>Table2[[#This Row],[GameTime]]-(Table2[[#This Row],[period]]-1)*1200</f>
        <v>698</v>
      </c>
      <c r="W3421" s="1">
        <f>ROUNDDOWN(Table2[[#This Row],[Time]]/60,0)</f>
        <v>11</v>
      </c>
      <c r="X3421" s="1">
        <f>ROUNDDOWN((Table2[[#This Row],[Time]]/60-Table2[[#This Row],[Time2]])*60,0)</f>
        <v>38</v>
      </c>
      <c r="Y3421" s="1">
        <f>IF(Table2[[#This Row],[Time2]]&lt;10,0&amp;Table2[[#This Row],[Time2]],Table2[[#This Row],[Time2]])</f>
        <v>11</v>
      </c>
      <c r="Z3421" s="1">
        <f>IF(Table2[[#This Row],[Time3]]&lt;10,0&amp;Table2[[#This Row],[Time3]],Table2[[#This Row],[Time3]])</f>
        <v>38</v>
      </c>
      <c r="AA3421" s="2" t="str">
        <f>Table2[[#This Row],[Time4]]&amp;":"&amp;Table2[[#This Row],[Time5]]</f>
        <v>11:38</v>
      </c>
      <c r="AB3421" s="1" t="str" cm="1">
        <f t="array" ref="AB3421">IFERROR(IF(Table2[[#This Row],[code]]="","",_xlfn.IFS(AND(Table2[[#This Row],[code]]&lt;400,Table2[[#This Row],[code]]&lt;&gt;""),2,Table2[[#This Row],[code]]&gt;500,4)),"")</f>
        <v/>
      </c>
      <c r="AC3421" s="1" t="str">
        <f>IF(Table2[[#This Row],[Event]]="Penalty",Table2[[#This Row],[number]],IF(Table2[[#This Row],[Event]]="Time-Out",401,""))</f>
        <v/>
      </c>
      <c r="AD3421" s="1">
        <f>ROW(A3420)</f>
        <v>3420</v>
      </c>
      <c r="AE3421" s="1">
        <f>COUNTIFS(Table2[GameID],Table2[[#This Row],[GameID]],Table2[Column1],"&lt;="&amp;Table2[[#This Row],[Column1]])-1</f>
        <v>14</v>
      </c>
    </row>
    <row r="3422" spans="1:31" x14ac:dyDescent="0.45">
      <c r="A3422" t="s">
        <v>129</v>
      </c>
      <c r="B3422" t="str">
        <f>_xlfn.TEXTBEFORE(Table2[[#This Row],[Kamp]]," - ")</f>
        <v>Blackhawks</v>
      </c>
      <c r="C3422" t="str">
        <f>_xlfn.TEXTAFTER(Table2[[#This Row],[Kamp]],"- ")</f>
        <v>ÅFK</v>
      </c>
      <c r="D3422">
        <v>45248</v>
      </c>
      <c r="E3422">
        <v>77689</v>
      </c>
      <c r="F3422">
        <v>20232024</v>
      </c>
      <c r="G3422" t="s">
        <v>17</v>
      </c>
      <c r="H3422" t="s">
        <v>661</v>
      </c>
      <c r="I3422" t="s">
        <v>678</v>
      </c>
      <c r="J3422">
        <v>3</v>
      </c>
      <c r="K3422">
        <v>31143</v>
      </c>
      <c r="L3422">
        <v>1</v>
      </c>
      <c r="M3422" t="s">
        <v>630</v>
      </c>
      <c r="N3422" t="s">
        <v>137</v>
      </c>
      <c r="O3422" t="s">
        <v>388</v>
      </c>
      <c r="P3422">
        <v>22</v>
      </c>
      <c r="Q3422">
        <v>79</v>
      </c>
      <c r="R3422">
        <f>SUMIFS(Table2[number],Table2[Event],"Goal",Table2[H/U],"HOME",Table2[GameID],Table2[[#This Row],[GameID]],Table2[GameTime],"&lt;="&amp;Table2[[#This Row],[GameTime]])</f>
        <v>13</v>
      </c>
      <c r="S3422">
        <f>SUMIFS(Table2[number],Table2[Event],"Goal",Table2[H/U],"AWAY",Table2[GameID],Table2[[#This Row],[GameID]],Table2[GameTime],"&lt;="&amp;Table2[[#This Row],[GameTime]])</f>
        <v>1</v>
      </c>
      <c r="T3422" t="str">
        <f>IF(Table2[[#This Row],[Event]]="Goal",Table2[[#This Row],[Hscore]]&amp;"-"&amp;Table2[[#This Row],[Uscore]],"")</f>
        <v>13-1</v>
      </c>
      <c r="U3422">
        <v>3161</v>
      </c>
      <c r="V3422" s="1">
        <f>Table2[[#This Row],[GameTime]]-(Table2[[#This Row],[period]]-1)*1200</f>
        <v>761</v>
      </c>
      <c r="W3422" s="1">
        <f>ROUNDDOWN(Table2[[#This Row],[Time]]/60,0)</f>
        <v>12</v>
      </c>
      <c r="X3422" s="1">
        <f>ROUNDDOWN((Table2[[#This Row],[Time]]/60-Table2[[#This Row],[Time2]])*60,0)</f>
        <v>41</v>
      </c>
      <c r="Y3422" s="1">
        <f>IF(Table2[[#This Row],[Time2]]&lt;10,0&amp;Table2[[#This Row],[Time2]],Table2[[#This Row],[Time2]])</f>
        <v>12</v>
      </c>
      <c r="Z3422" s="1">
        <f>IF(Table2[[#This Row],[Time3]]&lt;10,0&amp;Table2[[#This Row],[Time3]],Table2[[#This Row],[Time3]])</f>
        <v>41</v>
      </c>
      <c r="AA3422" s="2" t="str">
        <f>Table2[[#This Row],[Time4]]&amp;":"&amp;Table2[[#This Row],[Time5]]</f>
        <v>12:41</v>
      </c>
      <c r="AB3422" s="1" t="str" cm="1">
        <f t="array" ref="AB3422">IFERROR(IF(Table2[[#This Row],[code]]="","",_xlfn.IFS(AND(Table2[[#This Row],[code]]&lt;400,Table2[[#This Row],[code]]&lt;&gt;""),2,Table2[[#This Row],[code]]&gt;500,4)),"")</f>
        <v/>
      </c>
      <c r="AC3422" s="1" t="str">
        <f>IF(Table2[[#This Row],[Event]]="Penalty",Table2[[#This Row],[number]],IF(Table2[[#This Row],[Event]]="Time-Out",401,""))</f>
        <v/>
      </c>
      <c r="AD3422" s="1">
        <f>ROW(A3421)</f>
        <v>3421</v>
      </c>
      <c r="AE3422" s="1">
        <f>COUNTIFS(Table2[GameID],Table2[[#This Row],[GameID]],Table2[Column1],"&lt;="&amp;Table2[[#This Row],[Column1]])-1</f>
        <v>15</v>
      </c>
    </row>
    <row r="3423" spans="1:31" x14ac:dyDescent="0.45">
      <c r="A3423" t="s">
        <v>129</v>
      </c>
      <c r="B3423" t="str">
        <f>_xlfn.TEXTBEFORE(Table2[[#This Row],[Kamp]]," - ")</f>
        <v>Blackhawks</v>
      </c>
      <c r="C3423" t="str">
        <f>_xlfn.TEXTAFTER(Table2[[#This Row],[Kamp]],"- ")</f>
        <v>ÅFK</v>
      </c>
      <c r="D3423">
        <v>45248</v>
      </c>
      <c r="E3423">
        <v>77689</v>
      </c>
      <c r="F3423">
        <v>20232024</v>
      </c>
      <c r="G3423" t="s">
        <v>17</v>
      </c>
      <c r="H3423" t="s">
        <v>666</v>
      </c>
      <c r="I3423" t="s">
        <v>677</v>
      </c>
      <c r="J3423">
        <v>3</v>
      </c>
      <c r="K3423">
        <v>31407</v>
      </c>
      <c r="L3423">
        <v>206</v>
      </c>
      <c r="M3423" t="s">
        <v>631</v>
      </c>
      <c r="N3423" t="s">
        <v>462</v>
      </c>
      <c r="O3423" t="s">
        <v>634</v>
      </c>
      <c r="P3423">
        <v>15</v>
      </c>
      <c r="Q3423" t="s">
        <v>634</v>
      </c>
      <c r="R3423">
        <f>SUMIFS(Table2[number],Table2[Event],"Goal",Table2[H/U],"HOME",Table2[GameID],Table2[[#This Row],[GameID]],Table2[GameTime],"&lt;="&amp;Table2[[#This Row],[GameTime]])</f>
        <v>13</v>
      </c>
      <c r="S3423">
        <f>SUMIFS(Table2[number],Table2[Event],"Goal",Table2[H/U],"AWAY",Table2[GameID],Table2[[#This Row],[GameID]],Table2[GameTime],"&lt;="&amp;Table2[[#This Row],[GameTime]])</f>
        <v>1</v>
      </c>
      <c r="T3423" t="str">
        <f>IF(Table2[[#This Row],[Event]]="Goal",Table2[[#This Row],[Hscore]]&amp;"-"&amp;Table2[[#This Row],[Uscore]],"")</f>
        <v/>
      </c>
      <c r="U3423">
        <v>3318</v>
      </c>
      <c r="V3423" s="1">
        <f>Table2[[#This Row],[GameTime]]-(Table2[[#This Row],[period]]-1)*1200</f>
        <v>918</v>
      </c>
      <c r="W3423" s="1">
        <f>ROUNDDOWN(Table2[[#This Row],[Time]]/60,0)</f>
        <v>15</v>
      </c>
      <c r="X3423" s="1">
        <f>ROUNDDOWN((Table2[[#This Row],[Time]]/60-Table2[[#This Row],[Time2]])*60,0)</f>
        <v>18</v>
      </c>
      <c r="Y3423" s="1">
        <f>IF(Table2[[#This Row],[Time2]]&lt;10,0&amp;Table2[[#This Row],[Time2]],Table2[[#This Row],[Time2]])</f>
        <v>15</v>
      </c>
      <c r="Z3423" s="1">
        <f>IF(Table2[[#This Row],[Time3]]&lt;10,0&amp;Table2[[#This Row],[Time3]],Table2[[#This Row],[Time3]])</f>
        <v>18</v>
      </c>
      <c r="AA3423" s="2" t="str">
        <f>Table2[[#This Row],[Time4]]&amp;":"&amp;Table2[[#This Row],[Time5]]</f>
        <v>15:18</v>
      </c>
      <c r="AB3423" s="1" cm="1">
        <f t="array" ref="AB3423">IFERROR(IF(Table2[[#This Row],[code]]="","",_xlfn.IFS(AND(Table2[[#This Row],[code]]&lt;400,Table2[[#This Row],[code]]&lt;&gt;""),2,Table2[[#This Row],[code]]&gt;500,4)),"")</f>
        <v>2</v>
      </c>
      <c r="AC3423" s="1">
        <f>IF(Table2[[#This Row],[Event]]="Penalty",Table2[[#This Row],[number]],IF(Table2[[#This Row],[Event]]="Time-Out",401,""))</f>
        <v>206</v>
      </c>
      <c r="AD3423" s="1">
        <f>ROW(A3422)</f>
        <v>3422</v>
      </c>
      <c r="AE3423" s="1">
        <f>COUNTIFS(Table2[GameID],Table2[[#This Row],[GameID]],Table2[Column1],"&lt;="&amp;Table2[[#This Row],[Column1]])-1</f>
        <v>16</v>
      </c>
    </row>
    <row r="3424" spans="1:31" x14ac:dyDescent="0.45">
      <c r="A3424" t="s">
        <v>129</v>
      </c>
      <c r="B3424" t="str">
        <f>_xlfn.TEXTBEFORE(Table2[[#This Row],[Kamp]]," - ")</f>
        <v>Blackhawks</v>
      </c>
      <c r="C3424" t="str">
        <f>_xlfn.TEXTAFTER(Table2[[#This Row],[Kamp]],"- ")</f>
        <v>ÅFK</v>
      </c>
      <c r="D3424">
        <v>45248</v>
      </c>
      <c r="E3424">
        <v>77689</v>
      </c>
      <c r="F3424">
        <v>20232024</v>
      </c>
      <c r="G3424" t="s">
        <v>17</v>
      </c>
      <c r="H3424" t="s">
        <v>666</v>
      </c>
      <c r="I3424" t="s">
        <v>677</v>
      </c>
      <c r="J3424">
        <v>3</v>
      </c>
      <c r="K3424">
        <v>31407</v>
      </c>
      <c r="L3424">
        <v>201</v>
      </c>
      <c r="M3424" t="s">
        <v>631</v>
      </c>
      <c r="N3424" t="s">
        <v>461</v>
      </c>
      <c r="O3424" t="s">
        <v>634</v>
      </c>
      <c r="P3424">
        <v>6</v>
      </c>
      <c r="Q3424" t="s">
        <v>634</v>
      </c>
      <c r="R3424">
        <f>SUMIFS(Table2[number],Table2[Event],"Goal",Table2[H/U],"HOME",Table2[GameID],Table2[[#This Row],[GameID]],Table2[GameTime],"&lt;="&amp;Table2[[#This Row],[GameTime]])</f>
        <v>13</v>
      </c>
      <c r="S3424">
        <f>SUMIFS(Table2[number],Table2[Event],"Goal",Table2[H/U],"AWAY",Table2[GameID],Table2[[#This Row],[GameID]],Table2[GameTime],"&lt;="&amp;Table2[[#This Row],[GameTime]])</f>
        <v>1</v>
      </c>
      <c r="T3424" t="str">
        <f>IF(Table2[[#This Row],[Event]]="Goal",Table2[[#This Row],[Hscore]]&amp;"-"&amp;Table2[[#This Row],[Uscore]],"")</f>
        <v/>
      </c>
      <c r="U3424">
        <v>3318</v>
      </c>
      <c r="V3424" s="1">
        <f>Table2[[#This Row],[GameTime]]-(Table2[[#This Row],[period]]-1)*1200</f>
        <v>918</v>
      </c>
      <c r="W3424" s="1">
        <f>ROUNDDOWN(Table2[[#This Row],[Time]]/60,0)</f>
        <v>15</v>
      </c>
      <c r="X3424" s="1">
        <f>ROUNDDOWN((Table2[[#This Row],[Time]]/60-Table2[[#This Row],[Time2]])*60,0)</f>
        <v>18</v>
      </c>
      <c r="Y3424" s="1">
        <f>IF(Table2[[#This Row],[Time2]]&lt;10,0&amp;Table2[[#This Row],[Time2]],Table2[[#This Row],[Time2]])</f>
        <v>15</v>
      </c>
      <c r="Z3424" s="1">
        <f>IF(Table2[[#This Row],[Time3]]&lt;10,0&amp;Table2[[#This Row],[Time3]],Table2[[#This Row],[Time3]])</f>
        <v>18</v>
      </c>
      <c r="AA3424" s="2" t="str">
        <f>Table2[[#This Row],[Time4]]&amp;":"&amp;Table2[[#This Row],[Time5]]</f>
        <v>15:18</v>
      </c>
      <c r="AB3424" s="1" cm="1">
        <f t="array" ref="AB3424">IFERROR(IF(Table2[[#This Row],[code]]="","",_xlfn.IFS(AND(Table2[[#This Row],[code]]&lt;400,Table2[[#This Row],[code]]&lt;&gt;""),2,Table2[[#This Row],[code]]&gt;500,4)),"")</f>
        <v>2</v>
      </c>
      <c r="AC3424" s="1">
        <f>IF(Table2[[#This Row],[Event]]="Penalty",Table2[[#This Row],[number]],IF(Table2[[#This Row],[Event]]="Time-Out",401,""))</f>
        <v>201</v>
      </c>
      <c r="AD3424" s="1">
        <f>ROW(A3423)</f>
        <v>3423</v>
      </c>
      <c r="AE3424" s="1">
        <f>COUNTIFS(Table2[GameID],Table2[[#This Row],[GameID]],Table2[Column1],"&lt;="&amp;Table2[[#This Row],[Column1]])-1</f>
        <v>17</v>
      </c>
    </row>
    <row r="3425" spans="1:31" x14ac:dyDescent="0.45">
      <c r="A3425" t="s">
        <v>129</v>
      </c>
      <c r="B3425" t="str">
        <f>_xlfn.TEXTBEFORE(Table2[[#This Row],[Kamp]]," - ")</f>
        <v>Blackhawks</v>
      </c>
      <c r="C3425" t="str">
        <f>_xlfn.TEXTAFTER(Table2[[#This Row],[Kamp]],"- ")</f>
        <v>ÅFK</v>
      </c>
      <c r="D3425">
        <v>45248</v>
      </c>
      <c r="E3425">
        <v>77689</v>
      </c>
      <c r="F3425">
        <v>20232024</v>
      </c>
      <c r="G3425" t="s">
        <v>17</v>
      </c>
      <c r="H3425" t="s">
        <v>661</v>
      </c>
      <c r="I3425" t="s">
        <v>678</v>
      </c>
      <c r="J3425">
        <v>3</v>
      </c>
      <c r="K3425">
        <v>31143</v>
      </c>
      <c r="L3425">
        <v>1</v>
      </c>
      <c r="M3425" t="s">
        <v>630</v>
      </c>
      <c r="N3425" t="s">
        <v>263</v>
      </c>
      <c r="O3425" t="s">
        <v>136</v>
      </c>
      <c r="P3425">
        <v>9</v>
      </c>
      <c r="Q3425">
        <v>17</v>
      </c>
      <c r="R3425">
        <f>SUMIFS(Table2[number],Table2[Event],"Goal",Table2[H/U],"HOME",Table2[GameID],Table2[[#This Row],[GameID]],Table2[GameTime],"&lt;="&amp;Table2[[#This Row],[GameTime]])</f>
        <v>14</v>
      </c>
      <c r="S3425">
        <f>SUMIFS(Table2[number],Table2[Event],"Goal",Table2[H/U],"AWAY",Table2[GameID],Table2[[#This Row],[GameID]],Table2[GameTime],"&lt;="&amp;Table2[[#This Row],[GameTime]])</f>
        <v>1</v>
      </c>
      <c r="T3425" t="str">
        <f>IF(Table2[[#This Row],[Event]]="Goal",Table2[[#This Row],[Hscore]]&amp;"-"&amp;Table2[[#This Row],[Uscore]],"")</f>
        <v>14-1</v>
      </c>
      <c r="U3425">
        <v>3354</v>
      </c>
      <c r="V3425" s="1">
        <f>Table2[[#This Row],[GameTime]]-(Table2[[#This Row],[period]]-1)*1200</f>
        <v>954</v>
      </c>
      <c r="W3425" s="1">
        <f>ROUNDDOWN(Table2[[#This Row],[Time]]/60,0)</f>
        <v>15</v>
      </c>
      <c r="X3425" s="1">
        <f>ROUNDDOWN((Table2[[#This Row],[Time]]/60-Table2[[#This Row],[Time2]])*60,0)</f>
        <v>54</v>
      </c>
      <c r="Y3425" s="1">
        <f>IF(Table2[[#This Row],[Time2]]&lt;10,0&amp;Table2[[#This Row],[Time2]],Table2[[#This Row],[Time2]])</f>
        <v>15</v>
      </c>
      <c r="Z3425" s="1">
        <f>IF(Table2[[#This Row],[Time3]]&lt;10,0&amp;Table2[[#This Row],[Time3]],Table2[[#This Row],[Time3]])</f>
        <v>54</v>
      </c>
      <c r="AA3425" s="2" t="str">
        <f>Table2[[#This Row],[Time4]]&amp;":"&amp;Table2[[#This Row],[Time5]]</f>
        <v>15:54</v>
      </c>
      <c r="AB3425" s="1" t="str" cm="1">
        <f t="array" ref="AB3425">IFERROR(IF(Table2[[#This Row],[code]]="","",_xlfn.IFS(AND(Table2[[#This Row],[code]]&lt;400,Table2[[#This Row],[code]]&lt;&gt;""),2,Table2[[#This Row],[code]]&gt;500,4)),"")</f>
        <v/>
      </c>
      <c r="AC3425" s="1" t="str">
        <f>IF(Table2[[#This Row],[Event]]="Penalty",Table2[[#This Row],[number]],IF(Table2[[#This Row],[Event]]="Time-Out",401,""))</f>
        <v/>
      </c>
      <c r="AD3425" s="1">
        <f>ROW(A3424)</f>
        <v>3424</v>
      </c>
      <c r="AE3425" s="1">
        <f>COUNTIFS(Table2[GameID],Table2[[#This Row],[GameID]],Table2[Column1],"&lt;="&amp;Table2[[#This Row],[Column1]])-1</f>
        <v>18</v>
      </c>
    </row>
    <row r="3426" spans="1:31" x14ac:dyDescent="0.45">
      <c r="A3426" t="s">
        <v>129</v>
      </c>
      <c r="B3426" t="str">
        <f>_xlfn.TEXTBEFORE(Table2[[#This Row],[Kamp]]," - ")</f>
        <v>Blackhawks</v>
      </c>
      <c r="C3426" t="str">
        <f>_xlfn.TEXTAFTER(Table2[[#This Row],[Kamp]],"- ")</f>
        <v>ÅFK</v>
      </c>
      <c r="D3426">
        <v>45248</v>
      </c>
      <c r="E3426">
        <v>77689</v>
      </c>
      <c r="F3426">
        <v>20232024</v>
      </c>
      <c r="G3426" t="s">
        <v>17</v>
      </c>
      <c r="H3426" t="s">
        <v>661</v>
      </c>
      <c r="I3426" t="s">
        <v>678</v>
      </c>
      <c r="J3426">
        <v>3</v>
      </c>
      <c r="K3426">
        <v>31143</v>
      </c>
      <c r="L3426">
        <v>1</v>
      </c>
      <c r="M3426" t="s">
        <v>630</v>
      </c>
      <c r="N3426" t="s">
        <v>334</v>
      </c>
      <c r="O3426" t="s">
        <v>145</v>
      </c>
      <c r="P3426">
        <v>6</v>
      </c>
      <c r="Q3426">
        <v>88</v>
      </c>
      <c r="R3426">
        <f>SUMIFS(Table2[number],Table2[Event],"Goal",Table2[H/U],"HOME",Table2[GameID],Table2[[#This Row],[GameID]],Table2[GameTime],"&lt;="&amp;Table2[[#This Row],[GameTime]])</f>
        <v>15</v>
      </c>
      <c r="S3426">
        <f>SUMIFS(Table2[number],Table2[Event],"Goal",Table2[H/U],"AWAY",Table2[GameID],Table2[[#This Row],[GameID]],Table2[GameTime],"&lt;="&amp;Table2[[#This Row],[GameTime]])</f>
        <v>1</v>
      </c>
      <c r="T3426" t="str">
        <f>IF(Table2[[#This Row],[Event]]="Goal",Table2[[#This Row],[Hscore]]&amp;"-"&amp;Table2[[#This Row],[Uscore]],"")</f>
        <v>15-1</v>
      </c>
      <c r="U3426">
        <v>3412</v>
      </c>
      <c r="V3426" s="1">
        <f>Table2[[#This Row],[GameTime]]-(Table2[[#This Row],[period]]-1)*1200</f>
        <v>1012</v>
      </c>
      <c r="W3426" s="1">
        <f>ROUNDDOWN(Table2[[#This Row],[Time]]/60,0)</f>
        <v>16</v>
      </c>
      <c r="X3426" s="1">
        <f>ROUNDDOWN((Table2[[#This Row],[Time]]/60-Table2[[#This Row],[Time2]])*60,0)</f>
        <v>52</v>
      </c>
      <c r="Y3426" s="1">
        <f>IF(Table2[[#This Row],[Time2]]&lt;10,0&amp;Table2[[#This Row],[Time2]],Table2[[#This Row],[Time2]])</f>
        <v>16</v>
      </c>
      <c r="Z3426" s="1">
        <f>IF(Table2[[#This Row],[Time3]]&lt;10,0&amp;Table2[[#This Row],[Time3]],Table2[[#This Row],[Time3]])</f>
        <v>52</v>
      </c>
      <c r="AA3426" s="2" t="str">
        <f>Table2[[#This Row],[Time4]]&amp;":"&amp;Table2[[#This Row],[Time5]]</f>
        <v>16:52</v>
      </c>
      <c r="AB3426" s="1" t="str" cm="1">
        <f t="array" ref="AB3426">IFERROR(IF(Table2[[#This Row],[code]]="","",_xlfn.IFS(AND(Table2[[#This Row],[code]]&lt;400,Table2[[#This Row],[code]]&lt;&gt;""),2,Table2[[#This Row],[code]]&gt;500,4)),"")</f>
        <v/>
      </c>
      <c r="AC3426" s="1" t="str">
        <f>IF(Table2[[#This Row],[Event]]="Penalty",Table2[[#This Row],[number]],IF(Table2[[#This Row],[Event]]="Time-Out",401,""))</f>
        <v/>
      </c>
      <c r="AD3426" s="1">
        <f>ROW(A3425)</f>
        <v>3425</v>
      </c>
      <c r="AE3426" s="1">
        <f>COUNTIFS(Table2[GameID],Table2[[#This Row],[GameID]],Table2[Column1],"&lt;="&amp;Table2[[#This Row],[Column1]])-1</f>
        <v>19</v>
      </c>
    </row>
    <row r="3427" spans="1:31" x14ac:dyDescent="0.45">
      <c r="A3427" t="s">
        <v>129</v>
      </c>
      <c r="B3427" t="str">
        <f>_xlfn.TEXTBEFORE(Table2[[#This Row],[Kamp]]," - ")</f>
        <v>Blackhawks</v>
      </c>
      <c r="C3427" t="str">
        <f>_xlfn.TEXTAFTER(Table2[[#This Row],[Kamp]],"- ")</f>
        <v>ÅFK</v>
      </c>
      <c r="D3427">
        <v>45248</v>
      </c>
      <c r="E3427">
        <v>77689</v>
      </c>
      <c r="F3427">
        <v>20232024</v>
      </c>
      <c r="G3427" t="s">
        <v>17</v>
      </c>
      <c r="H3427" t="s">
        <v>661</v>
      </c>
      <c r="I3427" t="s">
        <v>678</v>
      </c>
      <c r="J3427">
        <v>3</v>
      </c>
      <c r="K3427">
        <v>31143</v>
      </c>
      <c r="L3427">
        <v>1</v>
      </c>
      <c r="M3427" t="s">
        <v>630</v>
      </c>
      <c r="N3427" t="s">
        <v>148</v>
      </c>
      <c r="O3427" t="s">
        <v>376</v>
      </c>
      <c r="P3427">
        <v>95</v>
      </c>
      <c r="Q3427">
        <v>2</v>
      </c>
      <c r="R3427">
        <f>SUMIFS(Table2[number],Table2[Event],"Goal",Table2[H/U],"HOME",Table2[GameID],Table2[[#This Row],[GameID]],Table2[GameTime],"&lt;="&amp;Table2[[#This Row],[GameTime]])</f>
        <v>16</v>
      </c>
      <c r="S3427">
        <f>SUMIFS(Table2[number],Table2[Event],"Goal",Table2[H/U],"AWAY",Table2[GameID],Table2[[#This Row],[GameID]],Table2[GameTime],"&lt;="&amp;Table2[[#This Row],[GameTime]])</f>
        <v>1</v>
      </c>
      <c r="T3427" t="str">
        <f>IF(Table2[[#This Row],[Event]]="Goal",Table2[[#This Row],[Hscore]]&amp;"-"&amp;Table2[[#This Row],[Uscore]],"")</f>
        <v>16-1</v>
      </c>
      <c r="U3427">
        <v>3460</v>
      </c>
      <c r="V3427" s="1">
        <f>Table2[[#This Row],[GameTime]]-(Table2[[#This Row],[period]]-1)*1200</f>
        <v>1060</v>
      </c>
      <c r="W3427" s="1">
        <f>ROUNDDOWN(Table2[[#This Row],[Time]]/60,0)</f>
        <v>17</v>
      </c>
      <c r="X3427" s="1">
        <f>ROUNDDOWN((Table2[[#This Row],[Time]]/60-Table2[[#This Row],[Time2]])*60,0)</f>
        <v>40</v>
      </c>
      <c r="Y3427" s="1">
        <f>IF(Table2[[#This Row],[Time2]]&lt;10,0&amp;Table2[[#This Row],[Time2]],Table2[[#This Row],[Time2]])</f>
        <v>17</v>
      </c>
      <c r="Z3427" s="1">
        <f>IF(Table2[[#This Row],[Time3]]&lt;10,0&amp;Table2[[#This Row],[Time3]],Table2[[#This Row],[Time3]])</f>
        <v>40</v>
      </c>
      <c r="AA3427" s="2" t="str">
        <f>Table2[[#This Row],[Time4]]&amp;":"&amp;Table2[[#This Row],[Time5]]</f>
        <v>17:40</v>
      </c>
      <c r="AB3427" s="1" t="str" cm="1">
        <f t="array" ref="AB3427">IFERROR(IF(Table2[[#This Row],[code]]="","",_xlfn.IFS(AND(Table2[[#This Row],[code]]&lt;400,Table2[[#This Row],[code]]&lt;&gt;""),2,Table2[[#This Row],[code]]&gt;500,4)),"")</f>
        <v/>
      </c>
      <c r="AC3427" s="1" t="str">
        <f>IF(Table2[[#This Row],[Event]]="Penalty",Table2[[#This Row],[number]],IF(Table2[[#This Row],[Event]]="Time-Out",401,""))</f>
        <v/>
      </c>
      <c r="AD3427" s="1">
        <f>ROW(A3426)</f>
        <v>3426</v>
      </c>
      <c r="AE3427" s="1">
        <f>COUNTIFS(Table2[GameID],Table2[[#This Row],[GameID]],Table2[Column1],"&lt;="&amp;Table2[[#This Row],[Column1]])-1</f>
        <v>20</v>
      </c>
    </row>
    <row r="3428" spans="1:31" x14ac:dyDescent="0.45">
      <c r="A3428" t="s">
        <v>129</v>
      </c>
      <c r="B3428" t="str">
        <f>_xlfn.TEXTBEFORE(Table2[[#This Row],[Kamp]]," - ")</f>
        <v>Blackhawks</v>
      </c>
      <c r="C3428" t="str">
        <f>_xlfn.TEXTAFTER(Table2[[#This Row],[Kamp]],"- ")</f>
        <v>ÅFK</v>
      </c>
      <c r="D3428">
        <v>45248</v>
      </c>
      <c r="E3428">
        <v>77689</v>
      </c>
      <c r="F3428">
        <v>20232024</v>
      </c>
      <c r="G3428" t="s">
        <v>17</v>
      </c>
      <c r="H3428" t="s">
        <v>661</v>
      </c>
      <c r="I3428" t="s">
        <v>678</v>
      </c>
      <c r="J3428">
        <v>3</v>
      </c>
      <c r="K3428">
        <v>31143</v>
      </c>
      <c r="L3428">
        <v>0</v>
      </c>
      <c r="M3428" t="s">
        <v>633</v>
      </c>
      <c r="N3428" t="s">
        <v>634</v>
      </c>
      <c r="O3428" t="s">
        <v>634</v>
      </c>
      <c r="P3428" t="s">
        <v>634</v>
      </c>
      <c r="Q3428" t="s">
        <v>634</v>
      </c>
      <c r="R3428">
        <f>SUMIFS(Table2[number],Table2[Event],"Goal",Table2[H/U],"HOME",Table2[GameID],Table2[[#This Row],[GameID]],Table2[GameTime],"&lt;="&amp;Table2[[#This Row],[GameTime]])</f>
        <v>16</v>
      </c>
      <c r="S3428">
        <f>SUMIFS(Table2[number],Table2[Event],"Goal",Table2[H/U],"AWAY",Table2[GameID],Table2[[#This Row],[GameID]],Table2[GameTime],"&lt;="&amp;Table2[[#This Row],[GameTime]])</f>
        <v>1</v>
      </c>
      <c r="T3428" t="str">
        <f>IF(Table2[[#This Row],[Event]]="Goal",Table2[[#This Row],[Hscore]]&amp;"-"&amp;Table2[[#This Row],[Uscore]],"")</f>
        <v/>
      </c>
      <c r="U3428">
        <v>3460</v>
      </c>
      <c r="V3428" s="1">
        <f>Table2[[#This Row],[GameTime]]-(Table2[[#This Row],[period]]-1)*1200</f>
        <v>1060</v>
      </c>
      <c r="W3428" s="1">
        <f>ROUNDDOWN(Table2[[#This Row],[Time]]/60,0)</f>
        <v>17</v>
      </c>
      <c r="X3428" s="1">
        <f>ROUNDDOWN((Table2[[#This Row],[Time]]/60-Table2[[#This Row],[Time2]])*60,0)</f>
        <v>40</v>
      </c>
      <c r="Y3428" s="1">
        <f>IF(Table2[[#This Row],[Time2]]&lt;10,0&amp;Table2[[#This Row],[Time2]],Table2[[#This Row],[Time2]])</f>
        <v>17</v>
      </c>
      <c r="Z3428" s="1">
        <f>IF(Table2[[#This Row],[Time3]]&lt;10,0&amp;Table2[[#This Row],[Time3]],Table2[[#This Row],[Time3]])</f>
        <v>40</v>
      </c>
      <c r="AA3428" s="2" t="str">
        <f>Table2[[#This Row],[Time4]]&amp;":"&amp;Table2[[#This Row],[Time5]]</f>
        <v>17:40</v>
      </c>
      <c r="AB3428" s="1" t="str" cm="1">
        <f t="array" ref="AB3428">IFERROR(IF(Table2[[#This Row],[code]]="","",_xlfn.IFS(AND(Table2[[#This Row],[code]]&lt;400,Table2[[#This Row],[code]]&lt;&gt;""),2,Table2[[#This Row],[code]]&gt;500,4)),"")</f>
        <v/>
      </c>
      <c r="AC3428" s="1">
        <f>IF(Table2[[#This Row],[Event]]="Penalty",Table2[[#This Row],[number]],IF(Table2[[#This Row],[Event]]="Time-Out",401,""))</f>
        <v>401</v>
      </c>
      <c r="AD3428" s="1">
        <f>ROW(A3427)</f>
        <v>3427</v>
      </c>
      <c r="AE3428" s="1">
        <f>COUNTIFS(Table2[GameID],Table2[[#This Row],[GameID]],Table2[Column1],"&lt;="&amp;Table2[[#This Row],[Column1]])-1</f>
        <v>21</v>
      </c>
    </row>
    <row r="3429" spans="1:31" x14ac:dyDescent="0.45">
      <c r="A3429" t="s">
        <v>129</v>
      </c>
      <c r="B3429" t="str">
        <f>_xlfn.TEXTBEFORE(Table2[[#This Row],[Kamp]]," - ")</f>
        <v>Blackhawks</v>
      </c>
      <c r="C3429" t="str">
        <f>_xlfn.TEXTAFTER(Table2[[#This Row],[Kamp]],"- ")</f>
        <v>ÅFK</v>
      </c>
      <c r="D3429">
        <v>45248</v>
      </c>
      <c r="E3429">
        <v>77689</v>
      </c>
      <c r="F3429">
        <v>20232024</v>
      </c>
      <c r="G3429" t="s">
        <v>17</v>
      </c>
      <c r="H3429" t="s">
        <v>661</v>
      </c>
      <c r="I3429" t="s">
        <v>678</v>
      </c>
      <c r="J3429">
        <v>3</v>
      </c>
      <c r="K3429">
        <v>31143</v>
      </c>
      <c r="L3429">
        <v>1</v>
      </c>
      <c r="M3429" t="s">
        <v>630</v>
      </c>
      <c r="N3429" t="s">
        <v>334</v>
      </c>
      <c r="O3429" t="s">
        <v>263</v>
      </c>
      <c r="P3429">
        <v>6</v>
      </c>
      <c r="Q3429">
        <v>9</v>
      </c>
      <c r="R3429">
        <f>SUMIFS(Table2[number],Table2[Event],"Goal",Table2[H/U],"HOME",Table2[GameID],Table2[[#This Row],[GameID]],Table2[GameTime],"&lt;="&amp;Table2[[#This Row],[GameTime]])</f>
        <v>17</v>
      </c>
      <c r="S3429">
        <f>SUMIFS(Table2[number],Table2[Event],"Goal",Table2[H/U],"AWAY",Table2[GameID],Table2[[#This Row],[GameID]],Table2[GameTime],"&lt;="&amp;Table2[[#This Row],[GameTime]])</f>
        <v>1</v>
      </c>
      <c r="T3429" t="str">
        <f>IF(Table2[[#This Row],[Event]]="Goal",Table2[[#This Row],[Hscore]]&amp;"-"&amp;Table2[[#This Row],[Uscore]],"")</f>
        <v>17-1</v>
      </c>
      <c r="U3429">
        <v>3494</v>
      </c>
      <c r="V3429" s="1">
        <f>Table2[[#This Row],[GameTime]]-(Table2[[#This Row],[period]]-1)*1200</f>
        <v>1094</v>
      </c>
      <c r="W3429" s="1">
        <f>ROUNDDOWN(Table2[[#This Row],[Time]]/60,0)</f>
        <v>18</v>
      </c>
      <c r="X3429" s="1">
        <f>ROUNDDOWN((Table2[[#This Row],[Time]]/60-Table2[[#This Row],[Time2]])*60,0)</f>
        <v>14</v>
      </c>
      <c r="Y3429" s="1">
        <f>IF(Table2[[#This Row],[Time2]]&lt;10,0&amp;Table2[[#This Row],[Time2]],Table2[[#This Row],[Time2]])</f>
        <v>18</v>
      </c>
      <c r="Z3429" s="1">
        <f>IF(Table2[[#This Row],[Time3]]&lt;10,0&amp;Table2[[#This Row],[Time3]],Table2[[#This Row],[Time3]])</f>
        <v>14</v>
      </c>
      <c r="AA3429" s="2" t="str">
        <f>Table2[[#This Row],[Time4]]&amp;":"&amp;Table2[[#This Row],[Time5]]</f>
        <v>18:14</v>
      </c>
      <c r="AB3429" s="1" t="str" cm="1">
        <f t="array" ref="AB3429">IFERROR(IF(Table2[[#This Row],[code]]="","",_xlfn.IFS(AND(Table2[[#This Row],[code]]&lt;400,Table2[[#This Row],[code]]&lt;&gt;""),2,Table2[[#This Row],[code]]&gt;500,4)),"")</f>
        <v/>
      </c>
      <c r="AC3429" s="1" t="str">
        <f>IF(Table2[[#This Row],[Event]]="Penalty",Table2[[#This Row],[number]],IF(Table2[[#This Row],[Event]]="Time-Out",401,""))</f>
        <v/>
      </c>
      <c r="AD3429" s="1">
        <f>ROW(A3428)</f>
        <v>3428</v>
      </c>
      <c r="AE3429" s="1">
        <f>COUNTIFS(Table2[GameID],Table2[[#This Row],[GameID]],Table2[Column1],"&lt;="&amp;Table2[[#This Row],[Column1]])-1</f>
        <v>22</v>
      </c>
    </row>
    <row r="3430" spans="1:31" x14ac:dyDescent="0.45">
      <c r="A3430" t="s">
        <v>129</v>
      </c>
      <c r="B3430" t="str">
        <f>_xlfn.TEXTBEFORE(Table2[[#This Row],[Kamp]]," - ")</f>
        <v>Blackhawks</v>
      </c>
      <c r="C3430" t="str">
        <f>_xlfn.TEXTAFTER(Table2[[#This Row],[Kamp]],"- ")</f>
        <v>ÅFK</v>
      </c>
      <c r="D3430">
        <v>45248</v>
      </c>
      <c r="E3430">
        <v>77689</v>
      </c>
      <c r="F3430">
        <v>20232024</v>
      </c>
      <c r="G3430" t="s">
        <v>17</v>
      </c>
      <c r="H3430" t="s">
        <v>666</v>
      </c>
      <c r="I3430" t="s">
        <v>677</v>
      </c>
      <c r="J3430">
        <v>3</v>
      </c>
      <c r="K3430">
        <v>31407</v>
      </c>
      <c r="L3430">
        <v>1</v>
      </c>
      <c r="M3430" t="s">
        <v>630</v>
      </c>
      <c r="N3430" t="s">
        <v>464</v>
      </c>
      <c r="O3430" t="s">
        <v>634</v>
      </c>
      <c r="P3430">
        <v>27</v>
      </c>
      <c r="Q3430" t="s">
        <v>634</v>
      </c>
      <c r="R3430">
        <f>SUMIFS(Table2[number],Table2[Event],"Goal",Table2[H/U],"HOME",Table2[GameID],Table2[[#This Row],[GameID]],Table2[GameTime],"&lt;="&amp;Table2[[#This Row],[GameTime]])</f>
        <v>17</v>
      </c>
      <c r="S3430">
        <f>SUMIFS(Table2[number],Table2[Event],"Goal",Table2[H/U],"AWAY",Table2[GameID],Table2[[#This Row],[GameID]],Table2[GameTime],"&lt;="&amp;Table2[[#This Row],[GameTime]])</f>
        <v>2</v>
      </c>
      <c r="T3430" t="str">
        <f>IF(Table2[[#This Row],[Event]]="Goal",Table2[[#This Row],[Hscore]]&amp;"-"&amp;Table2[[#This Row],[Uscore]],"")</f>
        <v>17-2</v>
      </c>
      <c r="U3430">
        <v>3567</v>
      </c>
      <c r="V3430" s="1">
        <f>Table2[[#This Row],[GameTime]]-(Table2[[#This Row],[period]]-1)*1200</f>
        <v>1167</v>
      </c>
      <c r="W3430" s="1">
        <f>ROUNDDOWN(Table2[[#This Row],[Time]]/60,0)</f>
        <v>19</v>
      </c>
      <c r="X3430" s="1">
        <f>ROUNDDOWN((Table2[[#This Row],[Time]]/60-Table2[[#This Row],[Time2]])*60,0)</f>
        <v>27</v>
      </c>
      <c r="Y3430" s="1">
        <f>IF(Table2[[#This Row],[Time2]]&lt;10,0&amp;Table2[[#This Row],[Time2]],Table2[[#This Row],[Time2]])</f>
        <v>19</v>
      </c>
      <c r="Z3430" s="1">
        <f>IF(Table2[[#This Row],[Time3]]&lt;10,0&amp;Table2[[#This Row],[Time3]],Table2[[#This Row],[Time3]])</f>
        <v>27</v>
      </c>
      <c r="AA3430" s="2" t="str">
        <f>Table2[[#This Row],[Time4]]&amp;":"&amp;Table2[[#This Row],[Time5]]</f>
        <v>19:27</v>
      </c>
      <c r="AB3430" s="1" t="str" cm="1">
        <f t="array" ref="AB3430">IFERROR(IF(Table2[[#This Row],[code]]="","",_xlfn.IFS(AND(Table2[[#This Row],[code]]&lt;400,Table2[[#This Row],[code]]&lt;&gt;""),2,Table2[[#This Row],[code]]&gt;500,4)),"")</f>
        <v/>
      </c>
      <c r="AC3430" s="1" t="str">
        <f>IF(Table2[[#This Row],[Event]]="Penalty",Table2[[#This Row],[number]],IF(Table2[[#This Row],[Event]]="Time-Out",401,""))</f>
        <v/>
      </c>
      <c r="AD3430" s="1">
        <f>ROW(A3429)</f>
        <v>3429</v>
      </c>
      <c r="AE3430" s="1">
        <f>COUNTIFS(Table2[GameID],Table2[[#This Row],[GameID]],Table2[Column1],"&lt;="&amp;Table2[[#This Row],[Column1]])-1</f>
        <v>23</v>
      </c>
    </row>
    <row r="3431" spans="1:31" x14ac:dyDescent="0.45">
      <c r="A3431" t="s">
        <v>129</v>
      </c>
      <c r="B3431" t="str">
        <f>_xlfn.TEXTBEFORE(Table2[[#This Row],[Kamp]]," - ")</f>
        <v>Blackhawks</v>
      </c>
      <c r="C3431" t="str">
        <f>_xlfn.TEXTAFTER(Table2[[#This Row],[Kamp]],"- ")</f>
        <v>ÅFK</v>
      </c>
      <c r="D3431">
        <v>45248</v>
      </c>
      <c r="E3431">
        <v>77689</v>
      </c>
      <c r="F3431">
        <v>20232024</v>
      </c>
      <c r="G3431" t="s">
        <v>17</v>
      </c>
      <c r="H3431" t="s">
        <v>661</v>
      </c>
      <c r="I3431" t="s">
        <v>678</v>
      </c>
      <c r="J3431">
        <v>3</v>
      </c>
      <c r="K3431">
        <v>31143</v>
      </c>
      <c r="L3431">
        <v>1</v>
      </c>
      <c r="M3431" t="s">
        <v>630</v>
      </c>
      <c r="N3431" t="s">
        <v>148</v>
      </c>
      <c r="O3431" t="s">
        <v>634</v>
      </c>
      <c r="P3431">
        <v>95</v>
      </c>
      <c r="Q3431" t="s">
        <v>634</v>
      </c>
      <c r="R3431">
        <f>SUMIFS(Table2[number],Table2[Event],"Goal",Table2[H/U],"HOME",Table2[GameID],Table2[[#This Row],[GameID]],Table2[GameTime],"&lt;="&amp;Table2[[#This Row],[GameTime]])</f>
        <v>18</v>
      </c>
      <c r="S3431">
        <f>SUMIFS(Table2[number],Table2[Event],"Goal",Table2[H/U],"AWAY",Table2[GameID],Table2[[#This Row],[GameID]],Table2[GameTime],"&lt;="&amp;Table2[[#This Row],[GameTime]])</f>
        <v>2</v>
      </c>
      <c r="T3431" t="str">
        <f>IF(Table2[[#This Row],[Event]]="Goal",Table2[[#This Row],[Hscore]]&amp;"-"&amp;Table2[[#This Row],[Uscore]],"")</f>
        <v>18-2</v>
      </c>
      <c r="U3431">
        <v>3594</v>
      </c>
      <c r="V3431" s="1">
        <f>Table2[[#This Row],[GameTime]]-(Table2[[#This Row],[period]]-1)*1200</f>
        <v>1194</v>
      </c>
      <c r="W3431" s="1">
        <f>ROUNDDOWN(Table2[[#This Row],[Time]]/60,0)</f>
        <v>19</v>
      </c>
      <c r="X3431" s="1">
        <f>ROUNDDOWN((Table2[[#This Row],[Time]]/60-Table2[[#This Row],[Time2]])*60,0)</f>
        <v>53</v>
      </c>
      <c r="Y3431" s="1">
        <f>IF(Table2[[#This Row],[Time2]]&lt;10,0&amp;Table2[[#This Row],[Time2]],Table2[[#This Row],[Time2]])</f>
        <v>19</v>
      </c>
      <c r="Z3431" s="1">
        <f>IF(Table2[[#This Row],[Time3]]&lt;10,0&amp;Table2[[#This Row],[Time3]],Table2[[#This Row],[Time3]])</f>
        <v>53</v>
      </c>
      <c r="AA3431" s="2" t="str">
        <f>Table2[[#This Row],[Time4]]&amp;":"&amp;Table2[[#This Row],[Time5]]</f>
        <v>19:53</v>
      </c>
      <c r="AB3431" s="1" t="str" cm="1">
        <f t="array" ref="AB3431">IFERROR(IF(Table2[[#This Row],[code]]="","",_xlfn.IFS(AND(Table2[[#This Row],[code]]&lt;400,Table2[[#This Row],[code]]&lt;&gt;""),2,Table2[[#This Row],[code]]&gt;500,4)),"")</f>
        <v/>
      </c>
      <c r="AC3431" s="1" t="str">
        <f>IF(Table2[[#This Row],[Event]]="Penalty",Table2[[#This Row],[number]],IF(Table2[[#This Row],[Event]]="Time-Out",401,""))</f>
        <v/>
      </c>
      <c r="AD3431" s="1">
        <f>ROW(A3430)</f>
        <v>3430</v>
      </c>
      <c r="AE3431" s="1">
        <f>COUNTIFS(Table2[GameID],Table2[[#This Row],[GameID]],Table2[Column1],"&lt;="&amp;Table2[[#This Row],[Column1]])-1</f>
        <v>24</v>
      </c>
    </row>
    <row r="3432" spans="1:31" x14ac:dyDescent="0.45">
      <c r="A3432" t="s">
        <v>129</v>
      </c>
      <c r="B3432" t="str">
        <f>_xlfn.TEXTBEFORE(Table2[[#This Row],[Kamp]]," - ")</f>
        <v>Blackhawks</v>
      </c>
      <c r="C3432" t="str">
        <f>_xlfn.TEXTAFTER(Table2[[#This Row],[Kamp]],"- ")</f>
        <v>ÅFK</v>
      </c>
      <c r="D3432">
        <v>45248</v>
      </c>
      <c r="E3432">
        <v>77689</v>
      </c>
      <c r="F3432">
        <v>20232024</v>
      </c>
      <c r="G3432" t="s">
        <v>17</v>
      </c>
      <c r="H3432" t="s">
        <v>661</v>
      </c>
      <c r="I3432" t="s">
        <v>678</v>
      </c>
      <c r="J3432">
        <v>3</v>
      </c>
      <c r="K3432">
        <v>31143</v>
      </c>
      <c r="L3432">
        <v>1</v>
      </c>
      <c r="M3432" t="s">
        <v>630</v>
      </c>
      <c r="N3432" t="s">
        <v>635</v>
      </c>
      <c r="O3432" t="s">
        <v>147</v>
      </c>
      <c r="P3432">
        <v>20</v>
      </c>
      <c r="Q3432">
        <v>92</v>
      </c>
      <c r="R3432">
        <f>SUMIFS(Table2[number],Table2[Event],"Goal",Table2[H/U],"HOME",Table2[GameID],Table2[[#This Row],[GameID]],Table2[GameTime],"&lt;="&amp;Table2[[#This Row],[GameTime]])</f>
        <v>19</v>
      </c>
      <c r="S3432">
        <f>SUMIFS(Table2[number],Table2[Event],"Goal",Table2[H/U],"AWAY",Table2[GameID],Table2[[#This Row],[GameID]],Table2[GameTime],"&lt;="&amp;Table2[[#This Row],[GameTime]])</f>
        <v>2</v>
      </c>
      <c r="T3432" t="str">
        <f>IF(Table2[[#This Row],[Event]]="Goal",Table2[[#This Row],[Hscore]]&amp;"-"&amp;Table2[[#This Row],[Uscore]],"")</f>
        <v>19-2</v>
      </c>
      <c r="U3432">
        <v>3598</v>
      </c>
      <c r="V3432" s="1">
        <f>Table2[[#This Row],[GameTime]]-(Table2[[#This Row],[period]]-1)*1200</f>
        <v>1198</v>
      </c>
      <c r="W3432" s="1">
        <f>ROUNDDOWN(Table2[[#This Row],[Time]]/60,0)</f>
        <v>19</v>
      </c>
      <c r="X3432" s="1">
        <f>ROUNDDOWN((Table2[[#This Row],[Time]]/60-Table2[[#This Row],[Time2]])*60,0)</f>
        <v>57</v>
      </c>
      <c r="Y3432" s="1">
        <f>IF(Table2[[#This Row],[Time2]]&lt;10,0&amp;Table2[[#This Row],[Time2]],Table2[[#This Row],[Time2]])</f>
        <v>19</v>
      </c>
      <c r="Z3432" s="1">
        <f>IF(Table2[[#This Row],[Time3]]&lt;10,0&amp;Table2[[#This Row],[Time3]],Table2[[#This Row],[Time3]])</f>
        <v>57</v>
      </c>
      <c r="AA3432" s="2" t="str">
        <f>Table2[[#This Row],[Time4]]&amp;":"&amp;Table2[[#This Row],[Time5]]</f>
        <v>19:57</v>
      </c>
      <c r="AB3432" s="1" t="str" cm="1">
        <f t="array" ref="AB3432">IFERROR(IF(Table2[[#This Row],[code]]="","",_xlfn.IFS(AND(Table2[[#This Row],[code]]&lt;400,Table2[[#This Row],[code]]&lt;&gt;""),2,Table2[[#This Row],[code]]&gt;500,4)),"")</f>
        <v/>
      </c>
      <c r="AC3432" s="1" t="str">
        <f>IF(Table2[[#This Row],[Event]]="Penalty",Table2[[#This Row],[number]],IF(Table2[[#This Row],[Event]]="Time-Out",401,""))</f>
        <v/>
      </c>
      <c r="AD3432" s="1">
        <f>ROW(A3431)</f>
        <v>3431</v>
      </c>
      <c r="AE3432" s="1">
        <f>COUNTIFS(Table2[GameID],Table2[[#This Row],[GameID]],Table2[Column1],"&lt;="&amp;Table2[[#This Row],[Column1]])-1</f>
        <v>25</v>
      </c>
    </row>
    <row r="3433" spans="1:31" x14ac:dyDescent="0.45">
      <c r="A3433" t="s">
        <v>571</v>
      </c>
      <c r="B3433" t="str">
        <f>_xlfn.TEXTBEFORE(Table2[[#This Row],[Kamp]]," - ")</f>
        <v>BFC Vendsyssel</v>
      </c>
      <c r="C3433" t="str">
        <f>_xlfn.TEXTAFTER(Table2[[#This Row],[Kamp]],"- ")</f>
        <v>Odense Floorball</v>
      </c>
      <c r="D3433">
        <v>45255</v>
      </c>
      <c r="E3433">
        <v>77690</v>
      </c>
      <c r="F3433">
        <v>20232024</v>
      </c>
      <c r="G3433" t="s">
        <v>17</v>
      </c>
      <c r="H3433" t="s">
        <v>664</v>
      </c>
      <c r="I3433" t="s">
        <v>678</v>
      </c>
      <c r="J3433">
        <v>1</v>
      </c>
      <c r="K3433">
        <v>31145</v>
      </c>
      <c r="L3433">
        <v>205</v>
      </c>
      <c r="M3433" t="s">
        <v>631</v>
      </c>
      <c r="N3433" t="s">
        <v>206</v>
      </c>
      <c r="O3433" t="s">
        <v>634</v>
      </c>
      <c r="P3433">
        <v>64</v>
      </c>
      <c r="Q3433" t="s">
        <v>634</v>
      </c>
      <c r="R3433">
        <f>SUMIFS(Table2[number],Table2[Event],"Goal",Table2[H/U],"HOME",Table2[GameID],Table2[[#This Row],[GameID]],Table2[GameTime],"&lt;="&amp;Table2[[#This Row],[GameTime]])</f>
        <v>0</v>
      </c>
      <c r="S3433">
        <f>SUMIFS(Table2[number],Table2[Event],"Goal",Table2[H/U],"AWAY",Table2[GameID],Table2[[#This Row],[GameID]],Table2[GameTime],"&lt;="&amp;Table2[[#This Row],[GameTime]])</f>
        <v>0</v>
      </c>
      <c r="T3433" t="str">
        <f>IF(Table2[[#This Row],[Event]]="Goal",Table2[[#This Row],[Hscore]]&amp;"-"&amp;Table2[[#This Row],[Uscore]],"")</f>
        <v/>
      </c>
      <c r="U3433">
        <v>135</v>
      </c>
      <c r="V3433" s="1">
        <f>Table2[[#This Row],[GameTime]]-(Table2[[#This Row],[period]]-1)*1200</f>
        <v>135</v>
      </c>
      <c r="W3433" s="1">
        <f>ROUNDDOWN(Table2[[#This Row],[Time]]/60,0)</f>
        <v>2</v>
      </c>
      <c r="X3433" s="1">
        <f>ROUNDDOWN((Table2[[#This Row],[Time]]/60-Table2[[#This Row],[Time2]])*60,0)</f>
        <v>15</v>
      </c>
      <c r="Y3433" s="1" t="str">
        <f>IF(Table2[[#This Row],[Time2]]&lt;10,0&amp;Table2[[#This Row],[Time2]],Table2[[#This Row],[Time2]])</f>
        <v>02</v>
      </c>
      <c r="Z3433" s="1">
        <f>IF(Table2[[#This Row],[Time3]]&lt;10,0&amp;Table2[[#This Row],[Time3]],Table2[[#This Row],[Time3]])</f>
        <v>15</v>
      </c>
      <c r="AA3433" s="2" t="str">
        <f>Table2[[#This Row],[Time4]]&amp;":"&amp;Table2[[#This Row],[Time5]]</f>
        <v>02:15</v>
      </c>
      <c r="AB3433" s="1" cm="1">
        <f t="array" ref="AB3433">IFERROR(IF(Table2[[#This Row],[code]]="","",_xlfn.IFS(AND(Table2[[#This Row],[code]]&lt;400,Table2[[#This Row],[code]]&lt;&gt;""),2,Table2[[#This Row],[code]]&gt;500,4)),"")</f>
        <v>2</v>
      </c>
      <c r="AC3433" s="1">
        <f>IF(Table2[[#This Row],[Event]]="Penalty",Table2[[#This Row],[number]],IF(Table2[[#This Row],[Event]]="Time-Out",401,""))</f>
        <v>205</v>
      </c>
      <c r="AD3433" s="1">
        <f>ROW(A3432)</f>
        <v>3432</v>
      </c>
      <c r="AE3433" s="1">
        <f>COUNTIFS(Table2[GameID],Table2[[#This Row],[GameID]],Table2[Column1],"&lt;="&amp;Table2[[#This Row],[Column1]])-1</f>
        <v>0</v>
      </c>
    </row>
    <row r="3434" spans="1:31" x14ac:dyDescent="0.45">
      <c r="A3434" t="s">
        <v>571</v>
      </c>
      <c r="B3434" t="str">
        <f>_xlfn.TEXTBEFORE(Table2[[#This Row],[Kamp]]," - ")</f>
        <v>BFC Vendsyssel</v>
      </c>
      <c r="C3434" t="str">
        <f>_xlfn.TEXTAFTER(Table2[[#This Row],[Kamp]],"- ")</f>
        <v>Odense Floorball</v>
      </c>
      <c r="D3434">
        <v>45255</v>
      </c>
      <c r="E3434">
        <v>77690</v>
      </c>
      <c r="F3434">
        <v>20232024</v>
      </c>
      <c r="G3434" t="s">
        <v>17</v>
      </c>
      <c r="H3434" t="s">
        <v>664</v>
      </c>
      <c r="I3434" t="s">
        <v>678</v>
      </c>
      <c r="J3434">
        <v>1</v>
      </c>
      <c r="K3434">
        <v>31145</v>
      </c>
      <c r="L3434">
        <v>208</v>
      </c>
      <c r="M3434" t="s">
        <v>631</v>
      </c>
      <c r="N3434" t="s">
        <v>233</v>
      </c>
      <c r="O3434" t="s">
        <v>634</v>
      </c>
      <c r="P3434">
        <v>11</v>
      </c>
      <c r="Q3434" t="s">
        <v>634</v>
      </c>
      <c r="R3434">
        <f>SUMIFS(Table2[number],Table2[Event],"Goal",Table2[H/U],"HOME",Table2[GameID],Table2[[#This Row],[GameID]],Table2[GameTime],"&lt;="&amp;Table2[[#This Row],[GameTime]])</f>
        <v>0</v>
      </c>
      <c r="S3434">
        <f>SUMIFS(Table2[number],Table2[Event],"Goal",Table2[H/U],"AWAY",Table2[GameID],Table2[[#This Row],[GameID]],Table2[GameTime],"&lt;="&amp;Table2[[#This Row],[GameTime]])</f>
        <v>0</v>
      </c>
      <c r="T3434" t="str">
        <f>IF(Table2[[#This Row],[Event]]="Goal",Table2[[#This Row],[Hscore]]&amp;"-"&amp;Table2[[#This Row],[Uscore]],"")</f>
        <v/>
      </c>
      <c r="U3434">
        <v>620</v>
      </c>
      <c r="V3434" s="1">
        <f>Table2[[#This Row],[GameTime]]-(Table2[[#This Row],[period]]-1)*1200</f>
        <v>620</v>
      </c>
      <c r="W3434" s="1">
        <f>ROUNDDOWN(Table2[[#This Row],[Time]]/60,0)</f>
        <v>10</v>
      </c>
      <c r="X3434" s="1">
        <f>ROUNDDOWN((Table2[[#This Row],[Time]]/60-Table2[[#This Row],[Time2]])*60,0)</f>
        <v>20</v>
      </c>
      <c r="Y3434" s="1">
        <f>IF(Table2[[#This Row],[Time2]]&lt;10,0&amp;Table2[[#This Row],[Time2]],Table2[[#This Row],[Time2]])</f>
        <v>10</v>
      </c>
      <c r="Z3434" s="1">
        <f>IF(Table2[[#This Row],[Time3]]&lt;10,0&amp;Table2[[#This Row],[Time3]],Table2[[#This Row],[Time3]])</f>
        <v>20</v>
      </c>
      <c r="AA3434" s="2" t="str">
        <f>Table2[[#This Row],[Time4]]&amp;":"&amp;Table2[[#This Row],[Time5]]</f>
        <v>10:20</v>
      </c>
      <c r="AB3434" s="1" cm="1">
        <f t="array" ref="AB3434">IFERROR(IF(Table2[[#This Row],[code]]="","",_xlfn.IFS(AND(Table2[[#This Row],[code]]&lt;400,Table2[[#This Row],[code]]&lt;&gt;""),2,Table2[[#This Row],[code]]&gt;500,4)),"")</f>
        <v>2</v>
      </c>
      <c r="AC3434" s="1">
        <f>IF(Table2[[#This Row],[Event]]="Penalty",Table2[[#This Row],[number]],IF(Table2[[#This Row],[Event]]="Time-Out",401,""))</f>
        <v>208</v>
      </c>
      <c r="AD3434" s="1">
        <f>ROW(A3433)</f>
        <v>3433</v>
      </c>
      <c r="AE3434" s="1">
        <f>COUNTIFS(Table2[GameID],Table2[[#This Row],[GameID]],Table2[Column1],"&lt;="&amp;Table2[[#This Row],[Column1]])-1</f>
        <v>1</v>
      </c>
    </row>
    <row r="3435" spans="1:31" x14ac:dyDescent="0.45">
      <c r="A3435" t="s">
        <v>571</v>
      </c>
      <c r="B3435" t="str">
        <f>_xlfn.TEXTBEFORE(Table2[[#This Row],[Kamp]]," - ")</f>
        <v>BFC Vendsyssel</v>
      </c>
      <c r="C3435" t="str">
        <f>_xlfn.TEXTAFTER(Table2[[#This Row],[Kamp]],"- ")</f>
        <v>Odense Floorball</v>
      </c>
      <c r="D3435">
        <v>45255</v>
      </c>
      <c r="E3435">
        <v>77690</v>
      </c>
      <c r="F3435">
        <v>20232024</v>
      </c>
      <c r="G3435" t="s">
        <v>17</v>
      </c>
      <c r="H3435" t="s">
        <v>672</v>
      </c>
      <c r="I3435" t="s">
        <v>677</v>
      </c>
      <c r="J3435">
        <v>1</v>
      </c>
      <c r="K3435">
        <v>31403</v>
      </c>
      <c r="L3435">
        <v>207</v>
      </c>
      <c r="M3435" t="s">
        <v>631</v>
      </c>
      <c r="N3435" t="s">
        <v>506</v>
      </c>
      <c r="O3435" t="s">
        <v>634</v>
      </c>
      <c r="P3435">
        <v>8</v>
      </c>
      <c r="Q3435" t="s">
        <v>634</v>
      </c>
      <c r="R3435">
        <f>SUMIFS(Table2[number],Table2[Event],"Goal",Table2[H/U],"HOME",Table2[GameID],Table2[[#This Row],[GameID]],Table2[GameTime],"&lt;="&amp;Table2[[#This Row],[GameTime]])</f>
        <v>0</v>
      </c>
      <c r="S3435">
        <f>SUMIFS(Table2[number],Table2[Event],"Goal",Table2[H/U],"AWAY",Table2[GameID],Table2[[#This Row],[GameID]],Table2[GameTime],"&lt;="&amp;Table2[[#This Row],[GameTime]])</f>
        <v>0</v>
      </c>
      <c r="T3435" t="str">
        <f>IF(Table2[[#This Row],[Event]]="Goal",Table2[[#This Row],[Hscore]]&amp;"-"&amp;Table2[[#This Row],[Uscore]],"")</f>
        <v/>
      </c>
      <c r="U3435">
        <v>697</v>
      </c>
      <c r="V3435" s="1">
        <f>Table2[[#This Row],[GameTime]]-(Table2[[#This Row],[period]]-1)*1200</f>
        <v>697</v>
      </c>
      <c r="W3435" s="1">
        <f>ROUNDDOWN(Table2[[#This Row],[Time]]/60,0)</f>
        <v>11</v>
      </c>
      <c r="X3435" s="1">
        <f>ROUNDDOWN((Table2[[#This Row],[Time]]/60-Table2[[#This Row],[Time2]])*60,0)</f>
        <v>37</v>
      </c>
      <c r="Y3435" s="1">
        <f>IF(Table2[[#This Row],[Time2]]&lt;10,0&amp;Table2[[#This Row],[Time2]],Table2[[#This Row],[Time2]])</f>
        <v>11</v>
      </c>
      <c r="Z3435" s="1">
        <f>IF(Table2[[#This Row],[Time3]]&lt;10,0&amp;Table2[[#This Row],[Time3]],Table2[[#This Row],[Time3]])</f>
        <v>37</v>
      </c>
      <c r="AA3435" s="2" t="str">
        <f>Table2[[#This Row],[Time4]]&amp;":"&amp;Table2[[#This Row],[Time5]]</f>
        <v>11:37</v>
      </c>
      <c r="AB3435" s="1" cm="1">
        <f t="array" ref="AB3435">IFERROR(IF(Table2[[#This Row],[code]]="","",_xlfn.IFS(AND(Table2[[#This Row],[code]]&lt;400,Table2[[#This Row],[code]]&lt;&gt;""),2,Table2[[#This Row],[code]]&gt;500,4)),"")</f>
        <v>2</v>
      </c>
      <c r="AC3435" s="1">
        <f>IF(Table2[[#This Row],[Event]]="Penalty",Table2[[#This Row],[number]],IF(Table2[[#This Row],[Event]]="Time-Out",401,""))</f>
        <v>207</v>
      </c>
      <c r="AD3435" s="1">
        <f>ROW(A3434)</f>
        <v>3434</v>
      </c>
      <c r="AE3435" s="1">
        <f>COUNTIFS(Table2[GameID],Table2[[#This Row],[GameID]],Table2[Column1],"&lt;="&amp;Table2[[#This Row],[Column1]])-1</f>
        <v>2</v>
      </c>
    </row>
    <row r="3436" spans="1:31" x14ac:dyDescent="0.45">
      <c r="A3436" t="s">
        <v>571</v>
      </c>
      <c r="B3436" t="str">
        <f>_xlfn.TEXTBEFORE(Table2[[#This Row],[Kamp]]," - ")</f>
        <v>BFC Vendsyssel</v>
      </c>
      <c r="C3436" t="str">
        <f>_xlfn.TEXTAFTER(Table2[[#This Row],[Kamp]],"- ")</f>
        <v>Odense Floorball</v>
      </c>
      <c r="D3436">
        <v>45255</v>
      </c>
      <c r="E3436">
        <v>77690</v>
      </c>
      <c r="F3436">
        <v>20232024</v>
      </c>
      <c r="G3436" t="s">
        <v>17</v>
      </c>
      <c r="H3436" t="s">
        <v>664</v>
      </c>
      <c r="I3436" t="s">
        <v>678</v>
      </c>
      <c r="J3436">
        <v>1</v>
      </c>
      <c r="K3436">
        <v>31145</v>
      </c>
      <c r="L3436">
        <v>1</v>
      </c>
      <c r="M3436" t="s">
        <v>630</v>
      </c>
      <c r="N3436" t="s">
        <v>206</v>
      </c>
      <c r="O3436" t="s">
        <v>198</v>
      </c>
      <c r="P3436">
        <v>64</v>
      </c>
      <c r="Q3436">
        <v>86</v>
      </c>
      <c r="R3436">
        <f>SUMIFS(Table2[number],Table2[Event],"Goal",Table2[H/U],"HOME",Table2[GameID],Table2[[#This Row],[GameID]],Table2[GameTime],"&lt;="&amp;Table2[[#This Row],[GameTime]])</f>
        <v>1</v>
      </c>
      <c r="S3436">
        <f>SUMIFS(Table2[number],Table2[Event],"Goal",Table2[H/U],"AWAY",Table2[GameID],Table2[[#This Row],[GameID]],Table2[GameTime],"&lt;="&amp;Table2[[#This Row],[GameTime]])</f>
        <v>0</v>
      </c>
      <c r="T3436" t="str">
        <f>IF(Table2[[#This Row],[Event]]="Goal",Table2[[#This Row],[Hscore]]&amp;"-"&amp;Table2[[#This Row],[Uscore]],"")</f>
        <v>1-0</v>
      </c>
      <c r="U3436">
        <v>707</v>
      </c>
      <c r="V3436" s="1">
        <f>Table2[[#This Row],[GameTime]]-(Table2[[#This Row],[period]]-1)*1200</f>
        <v>707</v>
      </c>
      <c r="W3436" s="1">
        <f>ROUNDDOWN(Table2[[#This Row],[Time]]/60,0)</f>
        <v>11</v>
      </c>
      <c r="X3436" s="1">
        <f>ROUNDDOWN((Table2[[#This Row],[Time]]/60-Table2[[#This Row],[Time2]])*60,0)</f>
        <v>47</v>
      </c>
      <c r="Y3436" s="1">
        <f>IF(Table2[[#This Row],[Time2]]&lt;10,0&amp;Table2[[#This Row],[Time2]],Table2[[#This Row],[Time2]])</f>
        <v>11</v>
      </c>
      <c r="Z3436" s="1">
        <f>IF(Table2[[#This Row],[Time3]]&lt;10,0&amp;Table2[[#This Row],[Time3]],Table2[[#This Row],[Time3]])</f>
        <v>47</v>
      </c>
      <c r="AA3436" s="2" t="str">
        <f>Table2[[#This Row],[Time4]]&amp;":"&amp;Table2[[#This Row],[Time5]]</f>
        <v>11:47</v>
      </c>
      <c r="AB3436" s="1" t="str" cm="1">
        <f t="array" ref="AB3436">IFERROR(IF(Table2[[#This Row],[code]]="","",_xlfn.IFS(AND(Table2[[#This Row],[code]]&lt;400,Table2[[#This Row],[code]]&lt;&gt;""),2,Table2[[#This Row],[code]]&gt;500,4)),"")</f>
        <v/>
      </c>
      <c r="AC3436" s="1" t="str">
        <f>IF(Table2[[#This Row],[Event]]="Penalty",Table2[[#This Row],[number]],IF(Table2[[#This Row],[Event]]="Time-Out",401,""))</f>
        <v/>
      </c>
      <c r="AD3436" s="1">
        <f>ROW(A3435)</f>
        <v>3435</v>
      </c>
      <c r="AE3436" s="1">
        <f>COUNTIFS(Table2[GameID],Table2[[#This Row],[GameID]],Table2[Column1],"&lt;="&amp;Table2[[#This Row],[Column1]])-1</f>
        <v>3</v>
      </c>
    </row>
    <row r="3437" spans="1:31" x14ac:dyDescent="0.45">
      <c r="A3437" t="s">
        <v>571</v>
      </c>
      <c r="B3437" t="str">
        <f>_xlfn.TEXTBEFORE(Table2[[#This Row],[Kamp]]," - ")</f>
        <v>BFC Vendsyssel</v>
      </c>
      <c r="C3437" t="str">
        <f>_xlfn.TEXTAFTER(Table2[[#This Row],[Kamp]],"- ")</f>
        <v>Odense Floorball</v>
      </c>
      <c r="D3437">
        <v>45255</v>
      </c>
      <c r="E3437">
        <v>77690</v>
      </c>
      <c r="F3437">
        <v>20232024</v>
      </c>
      <c r="G3437" t="s">
        <v>17</v>
      </c>
      <c r="H3437" t="s">
        <v>664</v>
      </c>
      <c r="I3437" t="s">
        <v>678</v>
      </c>
      <c r="J3437">
        <v>1</v>
      </c>
      <c r="K3437">
        <v>31145</v>
      </c>
      <c r="L3437">
        <v>1</v>
      </c>
      <c r="M3437" t="s">
        <v>630</v>
      </c>
      <c r="N3437" t="s">
        <v>335</v>
      </c>
      <c r="O3437" t="s">
        <v>634</v>
      </c>
      <c r="P3437">
        <v>10</v>
      </c>
      <c r="Q3437" t="s">
        <v>634</v>
      </c>
      <c r="R3437">
        <f>SUMIFS(Table2[number],Table2[Event],"Goal",Table2[H/U],"HOME",Table2[GameID],Table2[[#This Row],[GameID]],Table2[GameTime],"&lt;="&amp;Table2[[#This Row],[GameTime]])</f>
        <v>2</v>
      </c>
      <c r="S3437">
        <f>SUMIFS(Table2[number],Table2[Event],"Goal",Table2[H/U],"AWAY",Table2[GameID],Table2[[#This Row],[GameID]],Table2[GameTime],"&lt;="&amp;Table2[[#This Row],[GameTime]])</f>
        <v>0</v>
      </c>
      <c r="T3437" t="str">
        <f>IF(Table2[[#This Row],[Event]]="Goal",Table2[[#This Row],[Hscore]]&amp;"-"&amp;Table2[[#This Row],[Uscore]],"")</f>
        <v>2-0</v>
      </c>
      <c r="U3437">
        <v>971</v>
      </c>
      <c r="V3437" s="1">
        <f>Table2[[#This Row],[GameTime]]-(Table2[[#This Row],[period]]-1)*1200</f>
        <v>971</v>
      </c>
      <c r="W3437" s="1">
        <f>ROUNDDOWN(Table2[[#This Row],[Time]]/60,0)</f>
        <v>16</v>
      </c>
      <c r="X3437" s="1">
        <f>ROUNDDOWN((Table2[[#This Row],[Time]]/60-Table2[[#This Row],[Time2]])*60,0)</f>
        <v>11</v>
      </c>
      <c r="Y3437" s="1">
        <f>IF(Table2[[#This Row],[Time2]]&lt;10,0&amp;Table2[[#This Row],[Time2]],Table2[[#This Row],[Time2]])</f>
        <v>16</v>
      </c>
      <c r="Z3437" s="1">
        <f>IF(Table2[[#This Row],[Time3]]&lt;10,0&amp;Table2[[#This Row],[Time3]],Table2[[#This Row],[Time3]])</f>
        <v>11</v>
      </c>
      <c r="AA3437" s="2" t="str">
        <f>Table2[[#This Row],[Time4]]&amp;":"&amp;Table2[[#This Row],[Time5]]</f>
        <v>16:11</v>
      </c>
      <c r="AB3437" s="1" t="str" cm="1">
        <f t="array" ref="AB3437">IFERROR(IF(Table2[[#This Row],[code]]="","",_xlfn.IFS(AND(Table2[[#This Row],[code]]&lt;400,Table2[[#This Row],[code]]&lt;&gt;""),2,Table2[[#This Row],[code]]&gt;500,4)),"")</f>
        <v/>
      </c>
      <c r="AC3437" s="1" t="str">
        <f>IF(Table2[[#This Row],[Event]]="Penalty",Table2[[#This Row],[number]],IF(Table2[[#This Row],[Event]]="Time-Out",401,""))</f>
        <v/>
      </c>
      <c r="AD3437" s="1">
        <f>ROW(A3436)</f>
        <v>3436</v>
      </c>
      <c r="AE3437" s="1">
        <f>COUNTIFS(Table2[GameID],Table2[[#This Row],[GameID]],Table2[Column1],"&lt;="&amp;Table2[[#This Row],[Column1]])-1</f>
        <v>4</v>
      </c>
    </row>
    <row r="3438" spans="1:31" x14ac:dyDescent="0.45">
      <c r="A3438" t="s">
        <v>571</v>
      </c>
      <c r="B3438" t="str">
        <f>_xlfn.TEXTBEFORE(Table2[[#This Row],[Kamp]]," - ")</f>
        <v>BFC Vendsyssel</v>
      </c>
      <c r="C3438" t="str">
        <f>_xlfn.TEXTAFTER(Table2[[#This Row],[Kamp]],"- ")</f>
        <v>Odense Floorball</v>
      </c>
      <c r="D3438">
        <v>45255</v>
      </c>
      <c r="E3438">
        <v>77690</v>
      </c>
      <c r="F3438">
        <v>20232024</v>
      </c>
      <c r="G3438" t="s">
        <v>17</v>
      </c>
      <c r="H3438" t="s">
        <v>664</v>
      </c>
      <c r="I3438" t="s">
        <v>678</v>
      </c>
      <c r="J3438">
        <v>1</v>
      </c>
      <c r="K3438">
        <v>31145</v>
      </c>
      <c r="L3438">
        <v>1</v>
      </c>
      <c r="M3438" t="s">
        <v>630</v>
      </c>
      <c r="N3438" t="s">
        <v>197</v>
      </c>
      <c r="O3438" t="s">
        <v>335</v>
      </c>
      <c r="P3438">
        <v>15</v>
      </c>
      <c r="Q3438">
        <v>10</v>
      </c>
      <c r="R3438">
        <f>SUMIFS(Table2[number],Table2[Event],"Goal",Table2[H/U],"HOME",Table2[GameID],Table2[[#This Row],[GameID]],Table2[GameTime],"&lt;="&amp;Table2[[#This Row],[GameTime]])</f>
        <v>3</v>
      </c>
      <c r="S3438">
        <f>SUMIFS(Table2[number],Table2[Event],"Goal",Table2[H/U],"AWAY",Table2[GameID],Table2[[#This Row],[GameID]],Table2[GameTime],"&lt;="&amp;Table2[[#This Row],[GameTime]])</f>
        <v>0</v>
      </c>
      <c r="T3438" t="str">
        <f>IF(Table2[[#This Row],[Event]]="Goal",Table2[[#This Row],[Hscore]]&amp;"-"&amp;Table2[[#This Row],[Uscore]],"")</f>
        <v>3-0</v>
      </c>
      <c r="U3438">
        <v>1063</v>
      </c>
      <c r="V3438" s="1">
        <f>Table2[[#This Row],[GameTime]]-(Table2[[#This Row],[period]]-1)*1200</f>
        <v>1063</v>
      </c>
      <c r="W3438" s="1">
        <f>ROUNDDOWN(Table2[[#This Row],[Time]]/60,0)</f>
        <v>17</v>
      </c>
      <c r="X3438" s="1">
        <f>ROUNDDOWN((Table2[[#This Row],[Time]]/60-Table2[[#This Row],[Time2]])*60,0)</f>
        <v>42</v>
      </c>
      <c r="Y3438" s="1">
        <f>IF(Table2[[#This Row],[Time2]]&lt;10,0&amp;Table2[[#This Row],[Time2]],Table2[[#This Row],[Time2]])</f>
        <v>17</v>
      </c>
      <c r="Z3438" s="1">
        <f>IF(Table2[[#This Row],[Time3]]&lt;10,0&amp;Table2[[#This Row],[Time3]],Table2[[#This Row],[Time3]])</f>
        <v>42</v>
      </c>
      <c r="AA3438" s="2" t="str">
        <f>Table2[[#This Row],[Time4]]&amp;":"&amp;Table2[[#This Row],[Time5]]</f>
        <v>17:42</v>
      </c>
      <c r="AB3438" s="1" t="str" cm="1">
        <f t="array" ref="AB3438">IFERROR(IF(Table2[[#This Row],[code]]="","",_xlfn.IFS(AND(Table2[[#This Row],[code]]&lt;400,Table2[[#This Row],[code]]&lt;&gt;""),2,Table2[[#This Row],[code]]&gt;500,4)),"")</f>
        <v/>
      </c>
      <c r="AC3438" s="1" t="str">
        <f>IF(Table2[[#This Row],[Event]]="Penalty",Table2[[#This Row],[number]],IF(Table2[[#This Row],[Event]]="Time-Out",401,""))</f>
        <v/>
      </c>
      <c r="AD3438" s="1">
        <f>ROW(A3437)</f>
        <v>3437</v>
      </c>
      <c r="AE3438" s="1">
        <f>COUNTIFS(Table2[GameID],Table2[[#This Row],[GameID]],Table2[Column1],"&lt;="&amp;Table2[[#This Row],[Column1]])-1</f>
        <v>5</v>
      </c>
    </row>
    <row r="3439" spans="1:31" x14ac:dyDescent="0.45">
      <c r="A3439" t="s">
        <v>571</v>
      </c>
      <c r="B3439" t="str">
        <f>_xlfn.TEXTBEFORE(Table2[[#This Row],[Kamp]]," - ")</f>
        <v>BFC Vendsyssel</v>
      </c>
      <c r="C3439" t="str">
        <f>_xlfn.TEXTAFTER(Table2[[#This Row],[Kamp]],"- ")</f>
        <v>Odense Floorball</v>
      </c>
      <c r="D3439">
        <v>45255</v>
      </c>
      <c r="E3439">
        <v>77690</v>
      </c>
      <c r="F3439">
        <v>20232024</v>
      </c>
      <c r="G3439" t="s">
        <v>17</v>
      </c>
      <c r="H3439" t="s">
        <v>664</v>
      </c>
      <c r="I3439" t="s">
        <v>678</v>
      </c>
      <c r="J3439">
        <v>2</v>
      </c>
      <c r="K3439">
        <v>31145</v>
      </c>
      <c r="L3439">
        <v>219</v>
      </c>
      <c r="M3439" t="s">
        <v>631</v>
      </c>
      <c r="N3439" t="s">
        <v>205</v>
      </c>
      <c r="O3439" t="s">
        <v>634</v>
      </c>
      <c r="P3439">
        <v>63</v>
      </c>
      <c r="Q3439" t="s">
        <v>634</v>
      </c>
      <c r="R3439">
        <f>SUMIFS(Table2[number],Table2[Event],"Goal",Table2[H/U],"HOME",Table2[GameID],Table2[[#This Row],[GameID]],Table2[GameTime],"&lt;="&amp;Table2[[#This Row],[GameTime]])</f>
        <v>3</v>
      </c>
      <c r="S3439">
        <f>SUMIFS(Table2[number],Table2[Event],"Goal",Table2[H/U],"AWAY",Table2[GameID],Table2[[#This Row],[GameID]],Table2[GameTime],"&lt;="&amp;Table2[[#This Row],[GameTime]])</f>
        <v>0</v>
      </c>
      <c r="T3439" t="str">
        <f>IF(Table2[[#This Row],[Event]]="Goal",Table2[[#This Row],[Hscore]]&amp;"-"&amp;Table2[[#This Row],[Uscore]],"")</f>
        <v/>
      </c>
      <c r="U3439">
        <v>1315</v>
      </c>
      <c r="V3439" s="1">
        <f>Table2[[#This Row],[GameTime]]-(Table2[[#This Row],[period]]-1)*1200</f>
        <v>115</v>
      </c>
      <c r="W3439" s="1">
        <f>ROUNDDOWN(Table2[[#This Row],[Time]]/60,0)</f>
        <v>1</v>
      </c>
      <c r="X3439" s="1">
        <f>ROUNDDOWN((Table2[[#This Row],[Time]]/60-Table2[[#This Row],[Time2]])*60,0)</f>
        <v>55</v>
      </c>
      <c r="Y3439" s="1" t="str">
        <f>IF(Table2[[#This Row],[Time2]]&lt;10,0&amp;Table2[[#This Row],[Time2]],Table2[[#This Row],[Time2]])</f>
        <v>01</v>
      </c>
      <c r="Z3439" s="1">
        <f>IF(Table2[[#This Row],[Time3]]&lt;10,0&amp;Table2[[#This Row],[Time3]],Table2[[#This Row],[Time3]])</f>
        <v>55</v>
      </c>
      <c r="AA3439" s="2" t="str">
        <f>Table2[[#This Row],[Time4]]&amp;":"&amp;Table2[[#This Row],[Time5]]</f>
        <v>01:55</v>
      </c>
      <c r="AB3439" s="1" cm="1">
        <f t="array" ref="AB3439">IFERROR(IF(Table2[[#This Row],[code]]="","",_xlfn.IFS(AND(Table2[[#This Row],[code]]&lt;400,Table2[[#This Row],[code]]&lt;&gt;""),2,Table2[[#This Row],[code]]&gt;500,4)),"")</f>
        <v>2</v>
      </c>
      <c r="AC3439" s="1">
        <f>IF(Table2[[#This Row],[Event]]="Penalty",Table2[[#This Row],[number]],IF(Table2[[#This Row],[Event]]="Time-Out",401,""))</f>
        <v>219</v>
      </c>
      <c r="AD3439" s="1">
        <f>ROW(A3438)</f>
        <v>3438</v>
      </c>
      <c r="AE3439" s="1">
        <f>COUNTIFS(Table2[GameID],Table2[[#This Row],[GameID]],Table2[Column1],"&lt;="&amp;Table2[[#This Row],[Column1]])-1</f>
        <v>6</v>
      </c>
    </row>
    <row r="3440" spans="1:31" x14ac:dyDescent="0.45">
      <c r="A3440" t="s">
        <v>571</v>
      </c>
      <c r="B3440" t="str">
        <f>_xlfn.TEXTBEFORE(Table2[[#This Row],[Kamp]]," - ")</f>
        <v>BFC Vendsyssel</v>
      </c>
      <c r="C3440" t="str">
        <f>_xlfn.TEXTAFTER(Table2[[#This Row],[Kamp]],"- ")</f>
        <v>Odense Floorball</v>
      </c>
      <c r="D3440">
        <v>45255</v>
      </c>
      <c r="E3440">
        <v>77690</v>
      </c>
      <c r="F3440">
        <v>20232024</v>
      </c>
      <c r="G3440" t="s">
        <v>17</v>
      </c>
      <c r="H3440" t="s">
        <v>664</v>
      </c>
      <c r="I3440" t="s">
        <v>678</v>
      </c>
      <c r="J3440">
        <v>2</v>
      </c>
      <c r="K3440">
        <v>31145</v>
      </c>
      <c r="L3440">
        <v>1</v>
      </c>
      <c r="M3440" t="s">
        <v>630</v>
      </c>
      <c r="N3440" t="s">
        <v>198</v>
      </c>
      <c r="O3440" t="s">
        <v>233</v>
      </c>
      <c r="P3440">
        <v>86</v>
      </c>
      <c r="Q3440">
        <v>11</v>
      </c>
      <c r="R3440">
        <f>SUMIFS(Table2[number],Table2[Event],"Goal",Table2[H/U],"HOME",Table2[GameID],Table2[[#This Row],[GameID]],Table2[GameTime],"&lt;="&amp;Table2[[#This Row],[GameTime]])</f>
        <v>4</v>
      </c>
      <c r="S3440">
        <f>SUMIFS(Table2[number],Table2[Event],"Goal",Table2[H/U],"AWAY",Table2[GameID],Table2[[#This Row],[GameID]],Table2[GameTime],"&lt;="&amp;Table2[[#This Row],[GameTime]])</f>
        <v>0</v>
      </c>
      <c r="T3440" t="str">
        <f>IF(Table2[[#This Row],[Event]]="Goal",Table2[[#This Row],[Hscore]]&amp;"-"&amp;Table2[[#This Row],[Uscore]],"")</f>
        <v>4-0</v>
      </c>
      <c r="U3440">
        <v>1406</v>
      </c>
      <c r="V3440" s="1">
        <f>Table2[[#This Row],[GameTime]]-(Table2[[#This Row],[period]]-1)*1200</f>
        <v>206</v>
      </c>
      <c r="W3440" s="1">
        <f>ROUNDDOWN(Table2[[#This Row],[Time]]/60,0)</f>
        <v>3</v>
      </c>
      <c r="X3440" s="1">
        <f>ROUNDDOWN((Table2[[#This Row],[Time]]/60-Table2[[#This Row],[Time2]])*60,0)</f>
        <v>26</v>
      </c>
      <c r="Y3440" s="1" t="str">
        <f>IF(Table2[[#This Row],[Time2]]&lt;10,0&amp;Table2[[#This Row],[Time2]],Table2[[#This Row],[Time2]])</f>
        <v>03</v>
      </c>
      <c r="Z3440" s="1">
        <f>IF(Table2[[#This Row],[Time3]]&lt;10,0&amp;Table2[[#This Row],[Time3]],Table2[[#This Row],[Time3]])</f>
        <v>26</v>
      </c>
      <c r="AA3440" s="2" t="str">
        <f>Table2[[#This Row],[Time4]]&amp;":"&amp;Table2[[#This Row],[Time5]]</f>
        <v>03:26</v>
      </c>
      <c r="AB3440" s="1" t="str" cm="1">
        <f t="array" ref="AB3440">IFERROR(IF(Table2[[#This Row],[code]]="","",_xlfn.IFS(AND(Table2[[#This Row],[code]]&lt;400,Table2[[#This Row],[code]]&lt;&gt;""),2,Table2[[#This Row],[code]]&gt;500,4)),"")</f>
        <v/>
      </c>
      <c r="AC3440" s="1" t="str">
        <f>IF(Table2[[#This Row],[Event]]="Penalty",Table2[[#This Row],[number]],IF(Table2[[#This Row],[Event]]="Time-Out",401,""))</f>
        <v/>
      </c>
      <c r="AD3440" s="1">
        <f>ROW(A3439)</f>
        <v>3439</v>
      </c>
      <c r="AE3440" s="1">
        <f>COUNTIFS(Table2[GameID],Table2[[#This Row],[GameID]],Table2[Column1],"&lt;="&amp;Table2[[#This Row],[Column1]])-1</f>
        <v>7</v>
      </c>
    </row>
    <row r="3441" spans="1:31" x14ac:dyDescent="0.45">
      <c r="A3441" t="s">
        <v>571</v>
      </c>
      <c r="B3441" t="str">
        <f>_xlfn.TEXTBEFORE(Table2[[#This Row],[Kamp]]," - ")</f>
        <v>BFC Vendsyssel</v>
      </c>
      <c r="C3441" t="str">
        <f>_xlfn.TEXTAFTER(Table2[[#This Row],[Kamp]],"- ")</f>
        <v>Odense Floorball</v>
      </c>
      <c r="D3441">
        <v>45255</v>
      </c>
      <c r="E3441">
        <v>77690</v>
      </c>
      <c r="F3441">
        <v>20232024</v>
      </c>
      <c r="G3441" t="s">
        <v>17</v>
      </c>
      <c r="H3441" t="s">
        <v>664</v>
      </c>
      <c r="I3441" t="s">
        <v>678</v>
      </c>
      <c r="J3441">
        <v>2</v>
      </c>
      <c r="K3441">
        <v>31145</v>
      </c>
      <c r="L3441">
        <v>1</v>
      </c>
      <c r="M3441" t="s">
        <v>630</v>
      </c>
      <c r="N3441" t="s">
        <v>197</v>
      </c>
      <c r="O3441" t="s">
        <v>233</v>
      </c>
      <c r="P3441">
        <v>15</v>
      </c>
      <c r="Q3441">
        <v>11</v>
      </c>
      <c r="R3441">
        <f>SUMIFS(Table2[number],Table2[Event],"Goal",Table2[H/U],"HOME",Table2[GameID],Table2[[#This Row],[GameID]],Table2[GameTime],"&lt;="&amp;Table2[[#This Row],[GameTime]])</f>
        <v>5</v>
      </c>
      <c r="S3441">
        <f>SUMIFS(Table2[number],Table2[Event],"Goal",Table2[H/U],"AWAY",Table2[GameID],Table2[[#This Row],[GameID]],Table2[GameTime],"&lt;="&amp;Table2[[#This Row],[GameTime]])</f>
        <v>0</v>
      </c>
      <c r="T3441" t="str">
        <f>IF(Table2[[#This Row],[Event]]="Goal",Table2[[#This Row],[Hscore]]&amp;"-"&amp;Table2[[#This Row],[Uscore]],"")</f>
        <v>5-0</v>
      </c>
      <c r="U3441">
        <v>1522</v>
      </c>
      <c r="V3441" s="1">
        <f>Table2[[#This Row],[GameTime]]-(Table2[[#This Row],[period]]-1)*1200</f>
        <v>322</v>
      </c>
      <c r="W3441" s="1">
        <f>ROUNDDOWN(Table2[[#This Row],[Time]]/60,0)</f>
        <v>5</v>
      </c>
      <c r="X3441" s="1">
        <f>ROUNDDOWN((Table2[[#This Row],[Time]]/60-Table2[[#This Row],[Time2]])*60,0)</f>
        <v>22</v>
      </c>
      <c r="Y3441" s="1" t="str">
        <f>IF(Table2[[#This Row],[Time2]]&lt;10,0&amp;Table2[[#This Row],[Time2]],Table2[[#This Row],[Time2]])</f>
        <v>05</v>
      </c>
      <c r="Z3441" s="1">
        <f>IF(Table2[[#This Row],[Time3]]&lt;10,0&amp;Table2[[#This Row],[Time3]],Table2[[#This Row],[Time3]])</f>
        <v>22</v>
      </c>
      <c r="AA3441" s="2" t="str">
        <f>Table2[[#This Row],[Time4]]&amp;":"&amp;Table2[[#This Row],[Time5]]</f>
        <v>05:22</v>
      </c>
      <c r="AB3441" s="1" t="str" cm="1">
        <f t="array" ref="AB3441">IFERROR(IF(Table2[[#This Row],[code]]="","",_xlfn.IFS(AND(Table2[[#This Row],[code]]&lt;400,Table2[[#This Row],[code]]&lt;&gt;""),2,Table2[[#This Row],[code]]&gt;500,4)),"")</f>
        <v/>
      </c>
      <c r="AC3441" s="1" t="str">
        <f>IF(Table2[[#This Row],[Event]]="Penalty",Table2[[#This Row],[number]],IF(Table2[[#This Row],[Event]]="Time-Out",401,""))</f>
        <v/>
      </c>
      <c r="AD3441" s="1">
        <f>ROW(A3440)</f>
        <v>3440</v>
      </c>
      <c r="AE3441" s="1">
        <f>COUNTIFS(Table2[GameID],Table2[[#This Row],[GameID]],Table2[Column1],"&lt;="&amp;Table2[[#This Row],[Column1]])-1</f>
        <v>8</v>
      </c>
    </row>
    <row r="3442" spans="1:31" x14ac:dyDescent="0.45">
      <c r="A3442" t="s">
        <v>571</v>
      </c>
      <c r="B3442" t="str">
        <f>_xlfn.TEXTBEFORE(Table2[[#This Row],[Kamp]]," - ")</f>
        <v>BFC Vendsyssel</v>
      </c>
      <c r="C3442" t="str">
        <f>_xlfn.TEXTAFTER(Table2[[#This Row],[Kamp]],"- ")</f>
        <v>Odense Floorball</v>
      </c>
      <c r="D3442">
        <v>45255</v>
      </c>
      <c r="E3442">
        <v>77690</v>
      </c>
      <c r="F3442">
        <v>20232024</v>
      </c>
      <c r="G3442" t="s">
        <v>17</v>
      </c>
      <c r="H3442" t="s">
        <v>664</v>
      </c>
      <c r="I3442" t="s">
        <v>678</v>
      </c>
      <c r="J3442">
        <v>2</v>
      </c>
      <c r="K3442">
        <v>31145</v>
      </c>
      <c r="L3442">
        <v>1</v>
      </c>
      <c r="M3442" t="s">
        <v>630</v>
      </c>
      <c r="N3442" t="s">
        <v>482</v>
      </c>
      <c r="O3442" t="s">
        <v>206</v>
      </c>
      <c r="P3442">
        <v>17</v>
      </c>
      <c r="Q3442">
        <v>64</v>
      </c>
      <c r="R3442">
        <f>SUMIFS(Table2[number],Table2[Event],"Goal",Table2[H/U],"HOME",Table2[GameID],Table2[[#This Row],[GameID]],Table2[GameTime],"&lt;="&amp;Table2[[#This Row],[GameTime]])</f>
        <v>6</v>
      </c>
      <c r="S3442">
        <f>SUMIFS(Table2[number],Table2[Event],"Goal",Table2[H/U],"AWAY",Table2[GameID],Table2[[#This Row],[GameID]],Table2[GameTime],"&lt;="&amp;Table2[[#This Row],[GameTime]])</f>
        <v>0</v>
      </c>
      <c r="T3442" t="str">
        <f>IF(Table2[[#This Row],[Event]]="Goal",Table2[[#This Row],[Hscore]]&amp;"-"&amp;Table2[[#This Row],[Uscore]],"")</f>
        <v>6-0</v>
      </c>
      <c r="U3442">
        <v>1655</v>
      </c>
      <c r="V3442" s="1">
        <f>Table2[[#This Row],[GameTime]]-(Table2[[#This Row],[period]]-1)*1200</f>
        <v>455</v>
      </c>
      <c r="W3442" s="1">
        <f>ROUNDDOWN(Table2[[#This Row],[Time]]/60,0)</f>
        <v>7</v>
      </c>
      <c r="X3442" s="1">
        <f>ROUNDDOWN((Table2[[#This Row],[Time]]/60-Table2[[#This Row],[Time2]])*60,0)</f>
        <v>35</v>
      </c>
      <c r="Y3442" s="1" t="str">
        <f>IF(Table2[[#This Row],[Time2]]&lt;10,0&amp;Table2[[#This Row],[Time2]],Table2[[#This Row],[Time2]])</f>
        <v>07</v>
      </c>
      <c r="Z3442" s="1">
        <f>IF(Table2[[#This Row],[Time3]]&lt;10,0&amp;Table2[[#This Row],[Time3]],Table2[[#This Row],[Time3]])</f>
        <v>35</v>
      </c>
      <c r="AA3442" s="2" t="str">
        <f>Table2[[#This Row],[Time4]]&amp;":"&amp;Table2[[#This Row],[Time5]]</f>
        <v>07:35</v>
      </c>
      <c r="AB3442" s="1" t="str" cm="1">
        <f t="array" ref="AB3442">IFERROR(IF(Table2[[#This Row],[code]]="","",_xlfn.IFS(AND(Table2[[#This Row],[code]]&lt;400,Table2[[#This Row],[code]]&lt;&gt;""),2,Table2[[#This Row],[code]]&gt;500,4)),"")</f>
        <v/>
      </c>
      <c r="AC3442" s="1" t="str">
        <f>IF(Table2[[#This Row],[Event]]="Penalty",Table2[[#This Row],[number]],IF(Table2[[#This Row],[Event]]="Time-Out",401,""))</f>
        <v/>
      </c>
      <c r="AD3442" s="1">
        <f>ROW(A3441)</f>
        <v>3441</v>
      </c>
      <c r="AE3442" s="1">
        <f>COUNTIFS(Table2[GameID],Table2[[#This Row],[GameID]],Table2[Column1],"&lt;="&amp;Table2[[#This Row],[Column1]])-1</f>
        <v>9</v>
      </c>
    </row>
    <row r="3443" spans="1:31" x14ac:dyDescent="0.45">
      <c r="A3443" t="s">
        <v>571</v>
      </c>
      <c r="B3443" t="str">
        <f>_xlfn.TEXTBEFORE(Table2[[#This Row],[Kamp]]," - ")</f>
        <v>BFC Vendsyssel</v>
      </c>
      <c r="C3443" t="str">
        <f>_xlfn.TEXTAFTER(Table2[[#This Row],[Kamp]],"- ")</f>
        <v>Odense Floorball</v>
      </c>
      <c r="D3443">
        <v>45255</v>
      </c>
      <c r="E3443">
        <v>77690</v>
      </c>
      <c r="F3443">
        <v>20232024</v>
      </c>
      <c r="G3443" t="s">
        <v>17</v>
      </c>
      <c r="H3443" t="s">
        <v>672</v>
      </c>
      <c r="I3443" t="s">
        <v>677</v>
      </c>
      <c r="J3443">
        <v>2</v>
      </c>
      <c r="K3443">
        <v>31403</v>
      </c>
      <c r="L3443">
        <v>1</v>
      </c>
      <c r="M3443" t="s">
        <v>630</v>
      </c>
      <c r="N3443" t="s">
        <v>533</v>
      </c>
      <c r="O3443" t="s">
        <v>506</v>
      </c>
      <c r="P3443">
        <v>47</v>
      </c>
      <c r="Q3443">
        <v>8</v>
      </c>
      <c r="R3443">
        <f>SUMIFS(Table2[number],Table2[Event],"Goal",Table2[H/U],"HOME",Table2[GameID],Table2[[#This Row],[GameID]],Table2[GameTime],"&lt;="&amp;Table2[[#This Row],[GameTime]])</f>
        <v>6</v>
      </c>
      <c r="S3443">
        <f>SUMIFS(Table2[number],Table2[Event],"Goal",Table2[H/U],"AWAY",Table2[GameID],Table2[[#This Row],[GameID]],Table2[GameTime],"&lt;="&amp;Table2[[#This Row],[GameTime]])</f>
        <v>1</v>
      </c>
      <c r="T3443" t="str">
        <f>IF(Table2[[#This Row],[Event]]="Goal",Table2[[#This Row],[Hscore]]&amp;"-"&amp;Table2[[#This Row],[Uscore]],"")</f>
        <v>6-1</v>
      </c>
      <c r="U3443">
        <v>1667</v>
      </c>
      <c r="V3443" s="1">
        <f>Table2[[#This Row],[GameTime]]-(Table2[[#This Row],[period]]-1)*1200</f>
        <v>467</v>
      </c>
      <c r="W3443" s="1">
        <f>ROUNDDOWN(Table2[[#This Row],[Time]]/60,0)</f>
        <v>7</v>
      </c>
      <c r="X3443" s="1">
        <f>ROUNDDOWN((Table2[[#This Row],[Time]]/60-Table2[[#This Row],[Time2]])*60,0)</f>
        <v>47</v>
      </c>
      <c r="Y3443" s="1" t="str">
        <f>IF(Table2[[#This Row],[Time2]]&lt;10,0&amp;Table2[[#This Row],[Time2]],Table2[[#This Row],[Time2]])</f>
        <v>07</v>
      </c>
      <c r="Z3443" s="1">
        <f>IF(Table2[[#This Row],[Time3]]&lt;10,0&amp;Table2[[#This Row],[Time3]],Table2[[#This Row],[Time3]])</f>
        <v>47</v>
      </c>
      <c r="AA3443" s="2" t="str">
        <f>Table2[[#This Row],[Time4]]&amp;":"&amp;Table2[[#This Row],[Time5]]</f>
        <v>07:47</v>
      </c>
      <c r="AB3443" s="1" t="str" cm="1">
        <f t="array" ref="AB3443">IFERROR(IF(Table2[[#This Row],[code]]="","",_xlfn.IFS(AND(Table2[[#This Row],[code]]&lt;400,Table2[[#This Row],[code]]&lt;&gt;""),2,Table2[[#This Row],[code]]&gt;500,4)),"")</f>
        <v/>
      </c>
      <c r="AC3443" s="1" t="str">
        <f>IF(Table2[[#This Row],[Event]]="Penalty",Table2[[#This Row],[number]],IF(Table2[[#This Row],[Event]]="Time-Out",401,""))</f>
        <v/>
      </c>
      <c r="AD3443" s="1">
        <f>ROW(A3442)</f>
        <v>3442</v>
      </c>
      <c r="AE3443" s="1">
        <f>COUNTIFS(Table2[GameID],Table2[[#This Row],[GameID]],Table2[Column1],"&lt;="&amp;Table2[[#This Row],[Column1]])-1</f>
        <v>10</v>
      </c>
    </row>
    <row r="3444" spans="1:31" x14ac:dyDescent="0.45">
      <c r="A3444" t="s">
        <v>571</v>
      </c>
      <c r="B3444" t="str">
        <f>_xlfn.TEXTBEFORE(Table2[[#This Row],[Kamp]]," - ")</f>
        <v>BFC Vendsyssel</v>
      </c>
      <c r="C3444" t="str">
        <f>_xlfn.TEXTAFTER(Table2[[#This Row],[Kamp]],"- ")</f>
        <v>Odense Floorball</v>
      </c>
      <c r="D3444">
        <v>45255</v>
      </c>
      <c r="E3444">
        <v>77690</v>
      </c>
      <c r="F3444">
        <v>20232024</v>
      </c>
      <c r="G3444" t="s">
        <v>17</v>
      </c>
      <c r="H3444" t="s">
        <v>664</v>
      </c>
      <c r="I3444" t="s">
        <v>678</v>
      </c>
      <c r="J3444">
        <v>2</v>
      </c>
      <c r="K3444">
        <v>31145</v>
      </c>
      <c r="L3444">
        <v>1</v>
      </c>
      <c r="M3444" t="s">
        <v>630</v>
      </c>
      <c r="N3444" t="s">
        <v>481</v>
      </c>
      <c r="O3444" t="s">
        <v>233</v>
      </c>
      <c r="P3444">
        <v>27</v>
      </c>
      <c r="Q3444">
        <v>11</v>
      </c>
      <c r="R3444">
        <f>SUMIFS(Table2[number],Table2[Event],"Goal",Table2[H/U],"HOME",Table2[GameID],Table2[[#This Row],[GameID]],Table2[GameTime],"&lt;="&amp;Table2[[#This Row],[GameTime]])</f>
        <v>7</v>
      </c>
      <c r="S3444">
        <f>SUMIFS(Table2[number],Table2[Event],"Goal",Table2[H/U],"AWAY",Table2[GameID],Table2[[#This Row],[GameID]],Table2[GameTime],"&lt;="&amp;Table2[[#This Row],[GameTime]])</f>
        <v>1</v>
      </c>
      <c r="T3444" t="str">
        <f>IF(Table2[[#This Row],[Event]]="Goal",Table2[[#This Row],[Hscore]]&amp;"-"&amp;Table2[[#This Row],[Uscore]],"")</f>
        <v>7-1</v>
      </c>
      <c r="U3444">
        <v>1687</v>
      </c>
      <c r="V3444" s="1">
        <f>Table2[[#This Row],[GameTime]]-(Table2[[#This Row],[period]]-1)*1200</f>
        <v>487</v>
      </c>
      <c r="W3444" s="1">
        <f>ROUNDDOWN(Table2[[#This Row],[Time]]/60,0)</f>
        <v>8</v>
      </c>
      <c r="X3444" s="1">
        <f>ROUNDDOWN((Table2[[#This Row],[Time]]/60-Table2[[#This Row],[Time2]])*60,0)</f>
        <v>7</v>
      </c>
      <c r="Y3444" s="1" t="str">
        <f>IF(Table2[[#This Row],[Time2]]&lt;10,0&amp;Table2[[#This Row],[Time2]],Table2[[#This Row],[Time2]])</f>
        <v>08</v>
      </c>
      <c r="Z3444" s="1" t="str">
        <f>IF(Table2[[#This Row],[Time3]]&lt;10,0&amp;Table2[[#This Row],[Time3]],Table2[[#This Row],[Time3]])</f>
        <v>07</v>
      </c>
      <c r="AA3444" s="2" t="str">
        <f>Table2[[#This Row],[Time4]]&amp;":"&amp;Table2[[#This Row],[Time5]]</f>
        <v>08:07</v>
      </c>
      <c r="AB3444" s="1" t="str" cm="1">
        <f t="array" ref="AB3444">IFERROR(IF(Table2[[#This Row],[code]]="","",_xlfn.IFS(AND(Table2[[#This Row],[code]]&lt;400,Table2[[#This Row],[code]]&lt;&gt;""),2,Table2[[#This Row],[code]]&gt;500,4)),"")</f>
        <v/>
      </c>
      <c r="AC3444" s="1" t="str">
        <f>IF(Table2[[#This Row],[Event]]="Penalty",Table2[[#This Row],[number]],IF(Table2[[#This Row],[Event]]="Time-Out",401,""))</f>
        <v/>
      </c>
      <c r="AD3444" s="1">
        <f>ROW(A3443)</f>
        <v>3443</v>
      </c>
      <c r="AE3444" s="1">
        <f>COUNTIFS(Table2[GameID],Table2[[#This Row],[GameID]],Table2[Column1],"&lt;="&amp;Table2[[#This Row],[Column1]])-1</f>
        <v>11</v>
      </c>
    </row>
    <row r="3445" spans="1:31" x14ac:dyDescent="0.45">
      <c r="A3445" t="s">
        <v>571</v>
      </c>
      <c r="B3445" t="str">
        <f>_xlfn.TEXTBEFORE(Table2[[#This Row],[Kamp]]," - ")</f>
        <v>BFC Vendsyssel</v>
      </c>
      <c r="C3445" t="str">
        <f>_xlfn.TEXTAFTER(Table2[[#This Row],[Kamp]],"- ")</f>
        <v>Odense Floorball</v>
      </c>
      <c r="D3445">
        <v>45255</v>
      </c>
      <c r="E3445">
        <v>77690</v>
      </c>
      <c r="F3445">
        <v>20232024</v>
      </c>
      <c r="G3445" t="s">
        <v>17</v>
      </c>
      <c r="H3445" t="s">
        <v>664</v>
      </c>
      <c r="I3445" t="s">
        <v>678</v>
      </c>
      <c r="J3445">
        <v>2</v>
      </c>
      <c r="K3445">
        <v>31145</v>
      </c>
      <c r="L3445">
        <v>1</v>
      </c>
      <c r="M3445" t="s">
        <v>630</v>
      </c>
      <c r="N3445" t="s">
        <v>481</v>
      </c>
      <c r="O3445" t="s">
        <v>197</v>
      </c>
      <c r="P3445">
        <v>27</v>
      </c>
      <c r="Q3445">
        <v>15</v>
      </c>
      <c r="R3445">
        <f>SUMIFS(Table2[number],Table2[Event],"Goal",Table2[H/U],"HOME",Table2[GameID],Table2[[#This Row],[GameID]],Table2[GameTime],"&lt;="&amp;Table2[[#This Row],[GameTime]])</f>
        <v>8</v>
      </c>
      <c r="S3445">
        <f>SUMIFS(Table2[number],Table2[Event],"Goal",Table2[H/U],"AWAY",Table2[GameID],Table2[[#This Row],[GameID]],Table2[GameTime],"&lt;="&amp;Table2[[#This Row],[GameTime]])</f>
        <v>1</v>
      </c>
      <c r="T3445" t="str">
        <f>IF(Table2[[#This Row],[Event]]="Goal",Table2[[#This Row],[Hscore]]&amp;"-"&amp;Table2[[#This Row],[Uscore]],"")</f>
        <v>8-1</v>
      </c>
      <c r="U3445">
        <v>1945</v>
      </c>
      <c r="V3445" s="1">
        <f>Table2[[#This Row],[GameTime]]-(Table2[[#This Row],[period]]-1)*1200</f>
        <v>745</v>
      </c>
      <c r="W3445" s="1">
        <f>ROUNDDOWN(Table2[[#This Row],[Time]]/60,0)</f>
        <v>12</v>
      </c>
      <c r="X3445" s="1">
        <f>ROUNDDOWN((Table2[[#This Row],[Time]]/60-Table2[[#This Row],[Time2]])*60,0)</f>
        <v>25</v>
      </c>
      <c r="Y3445" s="1">
        <f>IF(Table2[[#This Row],[Time2]]&lt;10,0&amp;Table2[[#This Row],[Time2]],Table2[[#This Row],[Time2]])</f>
        <v>12</v>
      </c>
      <c r="Z3445" s="1">
        <f>IF(Table2[[#This Row],[Time3]]&lt;10,0&amp;Table2[[#This Row],[Time3]],Table2[[#This Row],[Time3]])</f>
        <v>25</v>
      </c>
      <c r="AA3445" s="2" t="str">
        <f>Table2[[#This Row],[Time4]]&amp;":"&amp;Table2[[#This Row],[Time5]]</f>
        <v>12:25</v>
      </c>
      <c r="AB3445" s="1" t="str" cm="1">
        <f t="array" ref="AB3445">IFERROR(IF(Table2[[#This Row],[code]]="","",_xlfn.IFS(AND(Table2[[#This Row],[code]]&lt;400,Table2[[#This Row],[code]]&lt;&gt;""),2,Table2[[#This Row],[code]]&gt;500,4)),"")</f>
        <v/>
      </c>
      <c r="AC3445" s="1" t="str">
        <f>IF(Table2[[#This Row],[Event]]="Penalty",Table2[[#This Row],[number]],IF(Table2[[#This Row],[Event]]="Time-Out",401,""))</f>
        <v/>
      </c>
      <c r="AD3445" s="1">
        <f>ROW(A3444)</f>
        <v>3444</v>
      </c>
      <c r="AE3445" s="1">
        <f>COUNTIFS(Table2[GameID],Table2[[#This Row],[GameID]],Table2[Column1],"&lt;="&amp;Table2[[#This Row],[Column1]])-1</f>
        <v>12</v>
      </c>
    </row>
    <row r="3446" spans="1:31" x14ac:dyDescent="0.45">
      <c r="A3446" t="s">
        <v>571</v>
      </c>
      <c r="B3446" t="str">
        <f>_xlfn.TEXTBEFORE(Table2[[#This Row],[Kamp]]," - ")</f>
        <v>BFC Vendsyssel</v>
      </c>
      <c r="C3446" t="str">
        <f>_xlfn.TEXTAFTER(Table2[[#This Row],[Kamp]],"- ")</f>
        <v>Odense Floorball</v>
      </c>
      <c r="D3446">
        <v>45255</v>
      </c>
      <c r="E3446">
        <v>77690</v>
      </c>
      <c r="F3446">
        <v>20232024</v>
      </c>
      <c r="G3446" t="s">
        <v>17</v>
      </c>
      <c r="H3446" t="s">
        <v>664</v>
      </c>
      <c r="I3446" t="s">
        <v>678</v>
      </c>
      <c r="J3446">
        <v>2</v>
      </c>
      <c r="K3446">
        <v>31145</v>
      </c>
      <c r="L3446">
        <v>1</v>
      </c>
      <c r="M3446" t="s">
        <v>630</v>
      </c>
      <c r="N3446" t="s">
        <v>482</v>
      </c>
      <c r="O3446" t="s">
        <v>207</v>
      </c>
      <c r="P3446">
        <v>17</v>
      </c>
      <c r="Q3446">
        <v>71</v>
      </c>
      <c r="R3446">
        <f>SUMIFS(Table2[number],Table2[Event],"Goal",Table2[H/U],"HOME",Table2[GameID],Table2[[#This Row],[GameID]],Table2[GameTime],"&lt;="&amp;Table2[[#This Row],[GameTime]])</f>
        <v>9</v>
      </c>
      <c r="S3446">
        <f>SUMIFS(Table2[number],Table2[Event],"Goal",Table2[H/U],"AWAY",Table2[GameID],Table2[[#This Row],[GameID]],Table2[GameTime],"&lt;="&amp;Table2[[#This Row],[GameTime]])</f>
        <v>1</v>
      </c>
      <c r="T3446" t="str">
        <f>IF(Table2[[#This Row],[Event]]="Goal",Table2[[#This Row],[Hscore]]&amp;"-"&amp;Table2[[#This Row],[Uscore]],"")</f>
        <v>9-1</v>
      </c>
      <c r="U3446">
        <v>2254</v>
      </c>
      <c r="V3446" s="1">
        <f>Table2[[#This Row],[GameTime]]-(Table2[[#This Row],[period]]-1)*1200</f>
        <v>1054</v>
      </c>
      <c r="W3446" s="1">
        <f>ROUNDDOWN(Table2[[#This Row],[Time]]/60,0)</f>
        <v>17</v>
      </c>
      <c r="X3446" s="1">
        <f>ROUNDDOWN((Table2[[#This Row],[Time]]/60-Table2[[#This Row],[Time2]])*60,0)</f>
        <v>34</v>
      </c>
      <c r="Y3446" s="1">
        <f>IF(Table2[[#This Row],[Time2]]&lt;10,0&amp;Table2[[#This Row],[Time2]],Table2[[#This Row],[Time2]])</f>
        <v>17</v>
      </c>
      <c r="Z3446" s="1">
        <f>IF(Table2[[#This Row],[Time3]]&lt;10,0&amp;Table2[[#This Row],[Time3]],Table2[[#This Row],[Time3]])</f>
        <v>34</v>
      </c>
      <c r="AA3446" s="2" t="str">
        <f>Table2[[#This Row],[Time4]]&amp;":"&amp;Table2[[#This Row],[Time5]]</f>
        <v>17:34</v>
      </c>
      <c r="AB3446" s="1" t="str" cm="1">
        <f t="array" ref="AB3446">IFERROR(IF(Table2[[#This Row],[code]]="","",_xlfn.IFS(AND(Table2[[#This Row],[code]]&lt;400,Table2[[#This Row],[code]]&lt;&gt;""),2,Table2[[#This Row],[code]]&gt;500,4)),"")</f>
        <v/>
      </c>
      <c r="AC3446" s="1" t="str">
        <f>IF(Table2[[#This Row],[Event]]="Penalty",Table2[[#This Row],[number]],IF(Table2[[#This Row],[Event]]="Time-Out",401,""))</f>
        <v/>
      </c>
      <c r="AD3446" s="1">
        <f>ROW(A3445)</f>
        <v>3445</v>
      </c>
      <c r="AE3446" s="1">
        <f>COUNTIFS(Table2[GameID],Table2[[#This Row],[GameID]],Table2[Column1],"&lt;="&amp;Table2[[#This Row],[Column1]])-1</f>
        <v>13</v>
      </c>
    </row>
    <row r="3447" spans="1:31" x14ac:dyDescent="0.45">
      <c r="A3447" t="s">
        <v>571</v>
      </c>
      <c r="B3447" t="str">
        <f>_xlfn.TEXTBEFORE(Table2[[#This Row],[Kamp]]," - ")</f>
        <v>BFC Vendsyssel</v>
      </c>
      <c r="C3447" t="str">
        <f>_xlfn.TEXTAFTER(Table2[[#This Row],[Kamp]],"- ")</f>
        <v>Odense Floorball</v>
      </c>
      <c r="D3447">
        <v>45255</v>
      </c>
      <c r="E3447">
        <v>77690</v>
      </c>
      <c r="F3447">
        <v>20232024</v>
      </c>
      <c r="G3447" t="s">
        <v>17</v>
      </c>
      <c r="H3447" t="s">
        <v>664</v>
      </c>
      <c r="I3447" t="s">
        <v>678</v>
      </c>
      <c r="J3447">
        <v>3</v>
      </c>
      <c r="K3447">
        <v>31145</v>
      </c>
      <c r="L3447">
        <v>1</v>
      </c>
      <c r="M3447" t="s">
        <v>630</v>
      </c>
      <c r="N3447" t="s">
        <v>206</v>
      </c>
      <c r="O3447" t="s">
        <v>482</v>
      </c>
      <c r="P3447">
        <v>64</v>
      </c>
      <c r="Q3447">
        <v>17</v>
      </c>
      <c r="R3447">
        <f>SUMIFS(Table2[number],Table2[Event],"Goal",Table2[H/U],"HOME",Table2[GameID],Table2[[#This Row],[GameID]],Table2[GameTime],"&lt;="&amp;Table2[[#This Row],[GameTime]])</f>
        <v>10</v>
      </c>
      <c r="S3447">
        <f>SUMIFS(Table2[number],Table2[Event],"Goal",Table2[H/U],"AWAY",Table2[GameID],Table2[[#This Row],[GameID]],Table2[GameTime],"&lt;="&amp;Table2[[#This Row],[GameTime]])</f>
        <v>1</v>
      </c>
      <c r="T3447" t="str">
        <f>IF(Table2[[#This Row],[Event]]="Goal",Table2[[#This Row],[Hscore]]&amp;"-"&amp;Table2[[#This Row],[Uscore]],"")</f>
        <v>10-1</v>
      </c>
      <c r="U3447">
        <v>2538</v>
      </c>
      <c r="V3447" s="1">
        <f>Table2[[#This Row],[GameTime]]-(Table2[[#This Row],[period]]-1)*1200</f>
        <v>138</v>
      </c>
      <c r="W3447" s="1">
        <f>ROUNDDOWN(Table2[[#This Row],[Time]]/60,0)</f>
        <v>2</v>
      </c>
      <c r="X3447" s="1">
        <f>ROUNDDOWN((Table2[[#This Row],[Time]]/60-Table2[[#This Row],[Time2]])*60,0)</f>
        <v>18</v>
      </c>
      <c r="Y3447" s="1" t="str">
        <f>IF(Table2[[#This Row],[Time2]]&lt;10,0&amp;Table2[[#This Row],[Time2]],Table2[[#This Row],[Time2]])</f>
        <v>02</v>
      </c>
      <c r="Z3447" s="1">
        <f>IF(Table2[[#This Row],[Time3]]&lt;10,0&amp;Table2[[#This Row],[Time3]],Table2[[#This Row],[Time3]])</f>
        <v>18</v>
      </c>
      <c r="AA3447" s="2" t="str">
        <f>Table2[[#This Row],[Time4]]&amp;":"&amp;Table2[[#This Row],[Time5]]</f>
        <v>02:18</v>
      </c>
      <c r="AB3447" s="1" t="str" cm="1">
        <f t="array" ref="AB3447">IFERROR(IF(Table2[[#This Row],[code]]="","",_xlfn.IFS(AND(Table2[[#This Row],[code]]&lt;400,Table2[[#This Row],[code]]&lt;&gt;""),2,Table2[[#This Row],[code]]&gt;500,4)),"")</f>
        <v/>
      </c>
      <c r="AC3447" s="1" t="str">
        <f>IF(Table2[[#This Row],[Event]]="Penalty",Table2[[#This Row],[number]],IF(Table2[[#This Row],[Event]]="Time-Out",401,""))</f>
        <v/>
      </c>
      <c r="AD3447" s="1">
        <f>ROW(A3446)</f>
        <v>3446</v>
      </c>
      <c r="AE3447" s="1">
        <f>COUNTIFS(Table2[GameID],Table2[[#This Row],[GameID]],Table2[Column1],"&lt;="&amp;Table2[[#This Row],[Column1]])-1</f>
        <v>14</v>
      </c>
    </row>
    <row r="3448" spans="1:31" x14ac:dyDescent="0.45">
      <c r="A3448" t="s">
        <v>571</v>
      </c>
      <c r="B3448" t="str">
        <f>_xlfn.TEXTBEFORE(Table2[[#This Row],[Kamp]]," - ")</f>
        <v>BFC Vendsyssel</v>
      </c>
      <c r="C3448" t="str">
        <f>_xlfn.TEXTAFTER(Table2[[#This Row],[Kamp]],"- ")</f>
        <v>Odense Floorball</v>
      </c>
      <c r="D3448">
        <v>45255</v>
      </c>
      <c r="E3448">
        <v>77690</v>
      </c>
      <c r="F3448">
        <v>20232024</v>
      </c>
      <c r="G3448" t="s">
        <v>17</v>
      </c>
      <c r="H3448" t="s">
        <v>664</v>
      </c>
      <c r="I3448" t="s">
        <v>678</v>
      </c>
      <c r="J3448">
        <v>3</v>
      </c>
      <c r="K3448">
        <v>31145</v>
      </c>
      <c r="L3448">
        <v>1</v>
      </c>
      <c r="M3448" t="s">
        <v>630</v>
      </c>
      <c r="N3448" t="s">
        <v>482</v>
      </c>
      <c r="O3448" t="s">
        <v>502</v>
      </c>
      <c r="P3448">
        <v>17</v>
      </c>
      <c r="Q3448">
        <v>7</v>
      </c>
      <c r="R3448">
        <f>SUMIFS(Table2[number],Table2[Event],"Goal",Table2[H/U],"HOME",Table2[GameID],Table2[[#This Row],[GameID]],Table2[GameTime],"&lt;="&amp;Table2[[#This Row],[GameTime]])</f>
        <v>11</v>
      </c>
      <c r="S3448">
        <f>SUMIFS(Table2[number],Table2[Event],"Goal",Table2[H/U],"AWAY",Table2[GameID],Table2[[#This Row],[GameID]],Table2[GameTime],"&lt;="&amp;Table2[[#This Row],[GameTime]])</f>
        <v>1</v>
      </c>
      <c r="T3448" t="str">
        <f>IF(Table2[[#This Row],[Event]]="Goal",Table2[[#This Row],[Hscore]]&amp;"-"&amp;Table2[[#This Row],[Uscore]],"")</f>
        <v>11-1</v>
      </c>
      <c r="U3448">
        <v>2601</v>
      </c>
      <c r="V3448" s="1">
        <f>Table2[[#This Row],[GameTime]]-(Table2[[#This Row],[period]]-1)*1200</f>
        <v>201</v>
      </c>
      <c r="W3448" s="1">
        <f>ROUNDDOWN(Table2[[#This Row],[Time]]/60,0)</f>
        <v>3</v>
      </c>
      <c r="X3448" s="1">
        <f>ROUNDDOWN((Table2[[#This Row],[Time]]/60-Table2[[#This Row],[Time2]])*60,0)</f>
        <v>21</v>
      </c>
      <c r="Y3448" s="1" t="str">
        <f>IF(Table2[[#This Row],[Time2]]&lt;10,0&amp;Table2[[#This Row],[Time2]],Table2[[#This Row],[Time2]])</f>
        <v>03</v>
      </c>
      <c r="Z3448" s="1">
        <f>IF(Table2[[#This Row],[Time3]]&lt;10,0&amp;Table2[[#This Row],[Time3]],Table2[[#This Row],[Time3]])</f>
        <v>21</v>
      </c>
      <c r="AA3448" s="2" t="str">
        <f>Table2[[#This Row],[Time4]]&amp;":"&amp;Table2[[#This Row],[Time5]]</f>
        <v>03:21</v>
      </c>
      <c r="AB3448" s="1" t="str" cm="1">
        <f t="array" ref="AB3448">IFERROR(IF(Table2[[#This Row],[code]]="","",_xlfn.IFS(AND(Table2[[#This Row],[code]]&lt;400,Table2[[#This Row],[code]]&lt;&gt;""),2,Table2[[#This Row],[code]]&gt;500,4)),"")</f>
        <v/>
      </c>
      <c r="AC3448" s="1" t="str">
        <f>IF(Table2[[#This Row],[Event]]="Penalty",Table2[[#This Row],[number]],IF(Table2[[#This Row],[Event]]="Time-Out",401,""))</f>
        <v/>
      </c>
      <c r="AD3448" s="1">
        <f>ROW(A3447)</f>
        <v>3447</v>
      </c>
      <c r="AE3448" s="1">
        <f>COUNTIFS(Table2[GameID],Table2[[#This Row],[GameID]],Table2[Column1],"&lt;="&amp;Table2[[#This Row],[Column1]])-1</f>
        <v>15</v>
      </c>
    </row>
    <row r="3449" spans="1:31" x14ac:dyDescent="0.45">
      <c r="A3449" t="s">
        <v>571</v>
      </c>
      <c r="B3449" t="str">
        <f>_xlfn.TEXTBEFORE(Table2[[#This Row],[Kamp]]," - ")</f>
        <v>BFC Vendsyssel</v>
      </c>
      <c r="C3449" t="str">
        <f>_xlfn.TEXTAFTER(Table2[[#This Row],[Kamp]],"- ")</f>
        <v>Odense Floorball</v>
      </c>
      <c r="D3449">
        <v>45255</v>
      </c>
      <c r="E3449">
        <v>77690</v>
      </c>
      <c r="F3449">
        <v>20232024</v>
      </c>
      <c r="G3449" t="s">
        <v>17</v>
      </c>
      <c r="H3449" t="s">
        <v>664</v>
      </c>
      <c r="I3449" t="s">
        <v>678</v>
      </c>
      <c r="J3449">
        <v>3</v>
      </c>
      <c r="K3449">
        <v>31145</v>
      </c>
      <c r="L3449">
        <v>1</v>
      </c>
      <c r="M3449" t="s">
        <v>630</v>
      </c>
      <c r="N3449" t="s">
        <v>335</v>
      </c>
      <c r="O3449" t="s">
        <v>233</v>
      </c>
      <c r="P3449">
        <v>10</v>
      </c>
      <c r="Q3449">
        <v>11</v>
      </c>
      <c r="R3449">
        <f>SUMIFS(Table2[number],Table2[Event],"Goal",Table2[H/U],"HOME",Table2[GameID],Table2[[#This Row],[GameID]],Table2[GameTime],"&lt;="&amp;Table2[[#This Row],[GameTime]])</f>
        <v>12</v>
      </c>
      <c r="S3449">
        <f>SUMIFS(Table2[number],Table2[Event],"Goal",Table2[H/U],"AWAY",Table2[GameID],Table2[[#This Row],[GameID]],Table2[GameTime],"&lt;="&amp;Table2[[#This Row],[GameTime]])</f>
        <v>1</v>
      </c>
      <c r="T3449" t="str">
        <f>IF(Table2[[#This Row],[Event]]="Goal",Table2[[#This Row],[Hscore]]&amp;"-"&amp;Table2[[#This Row],[Uscore]],"")</f>
        <v>12-1</v>
      </c>
      <c r="U3449">
        <v>2768</v>
      </c>
      <c r="V3449" s="1">
        <f>Table2[[#This Row],[GameTime]]-(Table2[[#This Row],[period]]-1)*1200</f>
        <v>368</v>
      </c>
      <c r="W3449" s="1">
        <f>ROUNDDOWN(Table2[[#This Row],[Time]]/60,0)</f>
        <v>6</v>
      </c>
      <c r="X3449" s="1">
        <f>ROUNDDOWN((Table2[[#This Row],[Time]]/60-Table2[[#This Row],[Time2]])*60,0)</f>
        <v>8</v>
      </c>
      <c r="Y3449" s="1" t="str">
        <f>IF(Table2[[#This Row],[Time2]]&lt;10,0&amp;Table2[[#This Row],[Time2]],Table2[[#This Row],[Time2]])</f>
        <v>06</v>
      </c>
      <c r="Z3449" s="1" t="str">
        <f>IF(Table2[[#This Row],[Time3]]&lt;10,0&amp;Table2[[#This Row],[Time3]],Table2[[#This Row],[Time3]])</f>
        <v>08</v>
      </c>
      <c r="AA3449" s="2" t="str">
        <f>Table2[[#This Row],[Time4]]&amp;":"&amp;Table2[[#This Row],[Time5]]</f>
        <v>06:08</v>
      </c>
      <c r="AB3449" s="1" t="str" cm="1">
        <f t="array" ref="AB3449">IFERROR(IF(Table2[[#This Row],[code]]="","",_xlfn.IFS(AND(Table2[[#This Row],[code]]&lt;400,Table2[[#This Row],[code]]&lt;&gt;""),2,Table2[[#This Row],[code]]&gt;500,4)),"")</f>
        <v/>
      </c>
      <c r="AC3449" s="1" t="str">
        <f>IF(Table2[[#This Row],[Event]]="Penalty",Table2[[#This Row],[number]],IF(Table2[[#This Row],[Event]]="Time-Out",401,""))</f>
        <v/>
      </c>
      <c r="AD3449" s="1">
        <f>ROW(A3448)</f>
        <v>3448</v>
      </c>
      <c r="AE3449" s="1">
        <f>COUNTIFS(Table2[GameID],Table2[[#This Row],[GameID]],Table2[Column1],"&lt;="&amp;Table2[[#This Row],[Column1]])-1</f>
        <v>16</v>
      </c>
    </row>
    <row r="3450" spans="1:31" x14ac:dyDescent="0.45">
      <c r="A3450" t="s">
        <v>571</v>
      </c>
      <c r="B3450" t="str">
        <f>_xlfn.TEXTBEFORE(Table2[[#This Row],[Kamp]]," - ")</f>
        <v>BFC Vendsyssel</v>
      </c>
      <c r="C3450" t="str">
        <f>_xlfn.TEXTAFTER(Table2[[#This Row],[Kamp]],"- ")</f>
        <v>Odense Floorball</v>
      </c>
      <c r="D3450">
        <v>45255</v>
      </c>
      <c r="E3450">
        <v>77690</v>
      </c>
      <c r="F3450">
        <v>20232024</v>
      </c>
      <c r="G3450" t="s">
        <v>17</v>
      </c>
      <c r="H3450" t="s">
        <v>664</v>
      </c>
      <c r="I3450" t="s">
        <v>678</v>
      </c>
      <c r="J3450">
        <v>3</v>
      </c>
      <c r="K3450">
        <v>31145</v>
      </c>
      <c r="L3450">
        <v>1</v>
      </c>
      <c r="M3450" t="s">
        <v>630</v>
      </c>
      <c r="N3450" t="s">
        <v>436</v>
      </c>
      <c r="O3450" t="s">
        <v>481</v>
      </c>
      <c r="P3450">
        <v>23</v>
      </c>
      <c r="Q3450">
        <v>27</v>
      </c>
      <c r="R3450">
        <f>SUMIFS(Table2[number],Table2[Event],"Goal",Table2[H/U],"HOME",Table2[GameID],Table2[[#This Row],[GameID]],Table2[GameTime],"&lt;="&amp;Table2[[#This Row],[GameTime]])</f>
        <v>13</v>
      </c>
      <c r="S3450">
        <f>SUMIFS(Table2[number],Table2[Event],"Goal",Table2[H/U],"AWAY",Table2[GameID],Table2[[#This Row],[GameID]],Table2[GameTime],"&lt;="&amp;Table2[[#This Row],[GameTime]])</f>
        <v>1</v>
      </c>
      <c r="T3450" t="str">
        <f>IF(Table2[[#This Row],[Event]]="Goal",Table2[[#This Row],[Hscore]]&amp;"-"&amp;Table2[[#This Row],[Uscore]],"")</f>
        <v>13-1</v>
      </c>
      <c r="U3450">
        <v>2839</v>
      </c>
      <c r="V3450" s="1">
        <f>Table2[[#This Row],[GameTime]]-(Table2[[#This Row],[period]]-1)*1200</f>
        <v>439</v>
      </c>
      <c r="W3450" s="1">
        <f>ROUNDDOWN(Table2[[#This Row],[Time]]/60,0)</f>
        <v>7</v>
      </c>
      <c r="X3450" s="1">
        <f>ROUNDDOWN((Table2[[#This Row],[Time]]/60-Table2[[#This Row],[Time2]])*60,0)</f>
        <v>19</v>
      </c>
      <c r="Y3450" s="1" t="str">
        <f>IF(Table2[[#This Row],[Time2]]&lt;10,0&amp;Table2[[#This Row],[Time2]],Table2[[#This Row],[Time2]])</f>
        <v>07</v>
      </c>
      <c r="Z3450" s="1">
        <f>IF(Table2[[#This Row],[Time3]]&lt;10,0&amp;Table2[[#This Row],[Time3]],Table2[[#This Row],[Time3]])</f>
        <v>19</v>
      </c>
      <c r="AA3450" s="2" t="str">
        <f>Table2[[#This Row],[Time4]]&amp;":"&amp;Table2[[#This Row],[Time5]]</f>
        <v>07:19</v>
      </c>
      <c r="AB3450" s="1" t="str" cm="1">
        <f t="array" ref="AB3450">IFERROR(IF(Table2[[#This Row],[code]]="","",_xlfn.IFS(AND(Table2[[#This Row],[code]]&lt;400,Table2[[#This Row],[code]]&lt;&gt;""),2,Table2[[#This Row],[code]]&gt;500,4)),"")</f>
        <v/>
      </c>
      <c r="AC3450" s="1" t="str">
        <f>IF(Table2[[#This Row],[Event]]="Penalty",Table2[[#This Row],[number]],IF(Table2[[#This Row],[Event]]="Time-Out",401,""))</f>
        <v/>
      </c>
      <c r="AD3450" s="1">
        <f>ROW(A3449)</f>
        <v>3449</v>
      </c>
      <c r="AE3450" s="1">
        <f>COUNTIFS(Table2[GameID],Table2[[#This Row],[GameID]],Table2[Column1],"&lt;="&amp;Table2[[#This Row],[Column1]])-1</f>
        <v>17</v>
      </c>
    </row>
    <row r="3451" spans="1:31" x14ac:dyDescent="0.45">
      <c r="A3451" t="s">
        <v>571</v>
      </c>
      <c r="B3451" t="str">
        <f>_xlfn.TEXTBEFORE(Table2[[#This Row],[Kamp]]," - ")</f>
        <v>BFC Vendsyssel</v>
      </c>
      <c r="C3451" t="str">
        <f>_xlfn.TEXTAFTER(Table2[[#This Row],[Kamp]],"- ")</f>
        <v>Odense Floorball</v>
      </c>
      <c r="D3451">
        <v>45255</v>
      </c>
      <c r="E3451">
        <v>77690</v>
      </c>
      <c r="F3451">
        <v>20232024</v>
      </c>
      <c r="G3451" t="s">
        <v>17</v>
      </c>
      <c r="H3451" t="s">
        <v>672</v>
      </c>
      <c r="I3451" t="s">
        <v>677</v>
      </c>
      <c r="J3451">
        <v>3</v>
      </c>
      <c r="K3451">
        <v>31403</v>
      </c>
      <c r="L3451">
        <v>0</v>
      </c>
      <c r="M3451" t="s">
        <v>633</v>
      </c>
      <c r="N3451" t="s">
        <v>634</v>
      </c>
      <c r="O3451" t="s">
        <v>634</v>
      </c>
      <c r="P3451" t="s">
        <v>634</v>
      </c>
      <c r="Q3451" t="s">
        <v>634</v>
      </c>
      <c r="R3451">
        <f>SUMIFS(Table2[number],Table2[Event],"Goal",Table2[H/U],"HOME",Table2[GameID],Table2[[#This Row],[GameID]],Table2[GameTime],"&lt;="&amp;Table2[[#This Row],[GameTime]])</f>
        <v>13</v>
      </c>
      <c r="S3451">
        <f>SUMIFS(Table2[number],Table2[Event],"Goal",Table2[H/U],"AWAY",Table2[GameID],Table2[[#This Row],[GameID]],Table2[GameTime],"&lt;="&amp;Table2[[#This Row],[GameTime]])</f>
        <v>1</v>
      </c>
      <c r="T3451" t="str">
        <f>IF(Table2[[#This Row],[Event]]="Goal",Table2[[#This Row],[Hscore]]&amp;"-"&amp;Table2[[#This Row],[Uscore]],"")</f>
        <v/>
      </c>
      <c r="U3451">
        <v>3052</v>
      </c>
      <c r="V3451" s="1">
        <f>Table2[[#This Row],[GameTime]]-(Table2[[#This Row],[period]]-1)*1200</f>
        <v>652</v>
      </c>
      <c r="W3451" s="1">
        <f>ROUNDDOWN(Table2[[#This Row],[Time]]/60,0)</f>
        <v>10</v>
      </c>
      <c r="X3451" s="1">
        <f>ROUNDDOWN((Table2[[#This Row],[Time]]/60-Table2[[#This Row],[Time2]])*60,0)</f>
        <v>52</v>
      </c>
      <c r="Y3451" s="1">
        <f>IF(Table2[[#This Row],[Time2]]&lt;10,0&amp;Table2[[#This Row],[Time2]],Table2[[#This Row],[Time2]])</f>
        <v>10</v>
      </c>
      <c r="Z3451" s="1">
        <f>IF(Table2[[#This Row],[Time3]]&lt;10,0&amp;Table2[[#This Row],[Time3]],Table2[[#This Row],[Time3]])</f>
        <v>52</v>
      </c>
      <c r="AA3451" s="2" t="str">
        <f>Table2[[#This Row],[Time4]]&amp;":"&amp;Table2[[#This Row],[Time5]]</f>
        <v>10:52</v>
      </c>
      <c r="AB3451" s="1" t="str" cm="1">
        <f t="array" ref="AB3451">IFERROR(IF(Table2[[#This Row],[code]]="","",_xlfn.IFS(AND(Table2[[#This Row],[code]]&lt;400,Table2[[#This Row],[code]]&lt;&gt;""),2,Table2[[#This Row],[code]]&gt;500,4)),"")</f>
        <v/>
      </c>
      <c r="AC3451" s="1">
        <f>IF(Table2[[#This Row],[Event]]="Penalty",Table2[[#This Row],[number]],IF(Table2[[#This Row],[Event]]="Time-Out",401,""))</f>
        <v>401</v>
      </c>
      <c r="AD3451" s="1">
        <f>ROW(A3450)</f>
        <v>3450</v>
      </c>
      <c r="AE3451" s="1">
        <f>COUNTIFS(Table2[GameID],Table2[[#This Row],[GameID]],Table2[Column1],"&lt;="&amp;Table2[[#This Row],[Column1]])-1</f>
        <v>18</v>
      </c>
    </row>
    <row r="3452" spans="1:31" x14ac:dyDescent="0.45">
      <c r="A3452" t="s">
        <v>571</v>
      </c>
      <c r="B3452" t="str">
        <f>_xlfn.TEXTBEFORE(Table2[[#This Row],[Kamp]]," - ")</f>
        <v>BFC Vendsyssel</v>
      </c>
      <c r="C3452" t="str">
        <f>_xlfn.TEXTAFTER(Table2[[#This Row],[Kamp]],"- ")</f>
        <v>Odense Floorball</v>
      </c>
      <c r="D3452">
        <v>45255</v>
      </c>
      <c r="E3452">
        <v>77690</v>
      </c>
      <c r="F3452">
        <v>20232024</v>
      </c>
      <c r="G3452" t="s">
        <v>17</v>
      </c>
      <c r="H3452" t="s">
        <v>664</v>
      </c>
      <c r="I3452" t="s">
        <v>678</v>
      </c>
      <c r="J3452">
        <v>3</v>
      </c>
      <c r="K3452">
        <v>31145</v>
      </c>
      <c r="L3452">
        <v>1</v>
      </c>
      <c r="M3452" t="s">
        <v>630</v>
      </c>
      <c r="N3452" t="s">
        <v>207</v>
      </c>
      <c r="O3452" t="s">
        <v>482</v>
      </c>
      <c r="P3452">
        <v>71</v>
      </c>
      <c r="Q3452">
        <v>17</v>
      </c>
      <c r="R3452">
        <f>SUMIFS(Table2[number],Table2[Event],"Goal",Table2[H/U],"HOME",Table2[GameID],Table2[[#This Row],[GameID]],Table2[GameTime],"&lt;="&amp;Table2[[#This Row],[GameTime]])</f>
        <v>14</v>
      </c>
      <c r="S3452">
        <f>SUMIFS(Table2[number],Table2[Event],"Goal",Table2[H/U],"AWAY",Table2[GameID],Table2[[#This Row],[GameID]],Table2[GameTime],"&lt;="&amp;Table2[[#This Row],[GameTime]])</f>
        <v>1</v>
      </c>
      <c r="T3452" t="str">
        <f>IF(Table2[[#This Row],[Event]]="Goal",Table2[[#This Row],[Hscore]]&amp;"-"&amp;Table2[[#This Row],[Uscore]],"")</f>
        <v>14-1</v>
      </c>
      <c r="U3452">
        <v>3237</v>
      </c>
      <c r="V3452" s="1">
        <f>Table2[[#This Row],[GameTime]]-(Table2[[#This Row],[period]]-1)*1200</f>
        <v>837</v>
      </c>
      <c r="W3452" s="1">
        <f>ROUNDDOWN(Table2[[#This Row],[Time]]/60,0)</f>
        <v>13</v>
      </c>
      <c r="X3452" s="1">
        <f>ROUNDDOWN((Table2[[#This Row],[Time]]/60-Table2[[#This Row],[Time2]])*60,0)</f>
        <v>57</v>
      </c>
      <c r="Y3452" s="1">
        <f>IF(Table2[[#This Row],[Time2]]&lt;10,0&amp;Table2[[#This Row],[Time2]],Table2[[#This Row],[Time2]])</f>
        <v>13</v>
      </c>
      <c r="Z3452" s="1">
        <f>IF(Table2[[#This Row],[Time3]]&lt;10,0&amp;Table2[[#This Row],[Time3]],Table2[[#This Row],[Time3]])</f>
        <v>57</v>
      </c>
      <c r="AA3452" s="2" t="str">
        <f>Table2[[#This Row],[Time4]]&amp;":"&amp;Table2[[#This Row],[Time5]]</f>
        <v>13:57</v>
      </c>
      <c r="AB3452" s="1" t="str" cm="1">
        <f t="array" ref="AB3452">IFERROR(IF(Table2[[#This Row],[code]]="","",_xlfn.IFS(AND(Table2[[#This Row],[code]]&lt;400,Table2[[#This Row],[code]]&lt;&gt;""),2,Table2[[#This Row],[code]]&gt;500,4)),"")</f>
        <v/>
      </c>
      <c r="AC3452" s="1" t="str">
        <f>IF(Table2[[#This Row],[Event]]="Penalty",Table2[[#This Row],[number]],IF(Table2[[#This Row],[Event]]="Time-Out",401,""))</f>
        <v/>
      </c>
      <c r="AD3452" s="1">
        <f>ROW(A3451)</f>
        <v>3451</v>
      </c>
      <c r="AE3452" s="1">
        <f>COUNTIFS(Table2[GameID],Table2[[#This Row],[GameID]],Table2[Column1],"&lt;="&amp;Table2[[#This Row],[Column1]])-1</f>
        <v>19</v>
      </c>
    </row>
    <row r="3453" spans="1:31" x14ac:dyDescent="0.45">
      <c r="A3453" t="s">
        <v>571</v>
      </c>
      <c r="B3453" t="str">
        <f>_xlfn.TEXTBEFORE(Table2[[#This Row],[Kamp]]," - ")</f>
        <v>BFC Vendsyssel</v>
      </c>
      <c r="C3453" t="str">
        <f>_xlfn.TEXTAFTER(Table2[[#This Row],[Kamp]],"- ")</f>
        <v>Odense Floorball</v>
      </c>
      <c r="D3453">
        <v>45255</v>
      </c>
      <c r="E3453">
        <v>77690</v>
      </c>
      <c r="F3453">
        <v>20232024</v>
      </c>
      <c r="G3453" t="s">
        <v>17</v>
      </c>
      <c r="H3453" t="s">
        <v>664</v>
      </c>
      <c r="I3453" t="s">
        <v>678</v>
      </c>
      <c r="J3453">
        <v>3</v>
      </c>
      <c r="K3453">
        <v>31145</v>
      </c>
      <c r="L3453">
        <v>1</v>
      </c>
      <c r="M3453" t="s">
        <v>630</v>
      </c>
      <c r="N3453" t="s">
        <v>207</v>
      </c>
      <c r="O3453" t="s">
        <v>206</v>
      </c>
      <c r="P3453">
        <v>71</v>
      </c>
      <c r="Q3453">
        <v>64</v>
      </c>
      <c r="R3453">
        <f>SUMIFS(Table2[number],Table2[Event],"Goal",Table2[H/U],"HOME",Table2[GameID],Table2[[#This Row],[GameID]],Table2[GameTime],"&lt;="&amp;Table2[[#This Row],[GameTime]])</f>
        <v>15</v>
      </c>
      <c r="S3453">
        <f>SUMIFS(Table2[number],Table2[Event],"Goal",Table2[H/U],"AWAY",Table2[GameID],Table2[[#This Row],[GameID]],Table2[GameTime],"&lt;="&amp;Table2[[#This Row],[GameTime]])</f>
        <v>1</v>
      </c>
      <c r="T3453" t="str">
        <f>IF(Table2[[#This Row],[Event]]="Goal",Table2[[#This Row],[Hscore]]&amp;"-"&amp;Table2[[#This Row],[Uscore]],"")</f>
        <v>15-1</v>
      </c>
      <c r="U3453">
        <v>3322</v>
      </c>
      <c r="V3453" s="1">
        <f>Table2[[#This Row],[GameTime]]-(Table2[[#This Row],[period]]-1)*1200</f>
        <v>922</v>
      </c>
      <c r="W3453" s="1">
        <f>ROUNDDOWN(Table2[[#This Row],[Time]]/60,0)</f>
        <v>15</v>
      </c>
      <c r="X3453" s="1">
        <f>ROUNDDOWN((Table2[[#This Row],[Time]]/60-Table2[[#This Row],[Time2]])*60,0)</f>
        <v>22</v>
      </c>
      <c r="Y3453" s="1">
        <f>IF(Table2[[#This Row],[Time2]]&lt;10,0&amp;Table2[[#This Row],[Time2]],Table2[[#This Row],[Time2]])</f>
        <v>15</v>
      </c>
      <c r="Z3453" s="1">
        <f>IF(Table2[[#This Row],[Time3]]&lt;10,0&amp;Table2[[#This Row],[Time3]],Table2[[#This Row],[Time3]])</f>
        <v>22</v>
      </c>
      <c r="AA3453" s="2" t="str">
        <f>Table2[[#This Row],[Time4]]&amp;":"&amp;Table2[[#This Row],[Time5]]</f>
        <v>15:22</v>
      </c>
      <c r="AB3453" s="1" t="str" cm="1">
        <f t="array" ref="AB3453">IFERROR(IF(Table2[[#This Row],[code]]="","",_xlfn.IFS(AND(Table2[[#This Row],[code]]&lt;400,Table2[[#This Row],[code]]&lt;&gt;""),2,Table2[[#This Row],[code]]&gt;500,4)),"")</f>
        <v/>
      </c>
      <c r="AC3453" s="1" t="str">
        <f>IF(Table2[[#This Row],[Event]]="Penalty",Table2[[#This Row],[number]],IF(Table2[[#This Row],[Event]]="Time-Out",401,""))</f>
        <v/>
      </c>
      <c r="AD3453" s="1">
        <f>ROW(A3452)</f>
        <v>3452</v>
      </c>
      <c r="AE3453" s="1">
        <f>COUNTIFS(Table2[GameID],Table2[[#This Row],[GameID]],Table2[Column1],"&lt;="&amp;Table2[[#This Row],[Column1]])-1</f>
        <v>20</v>
      </c>
    </row>
    <row r="3454" spans="1:31" x14ac:dyDescent="0.45">
      <c r="A3454" t="s">
        <v>571</v>
      </c>
      <c r="B3454" t="str">
        <f>_xlfn.TEXTBEFORE(Table2[[#This Row],[Kamp]]," - ")</f>
        <v>BFC Vendsyssel</v>
      </c>
      <c r="C3454" t="str">
        <f>_xlfn.TEXTAFTER(Table2[[#This Row],[Kamp]],"- ")</f>
        <v>Odense Floorball</v>
      </c>
      <c r="D3454">
        <v>45255</v>
      </c>
      <c r="E3454">
        <v>77690</v>
      </c>
      <c r="F3454">
        <v>20232024</v>
      </c>
      <c r="G3454" t="s">
        <v>17</v>
      </c>
      <c r="H3454" t="s">
        <v>664</v>
      </c>
      <c r="I3454" t="s">
        <v>678</v>
      </c>
      <c r="J3454">
        <v>3</v>
      </c>
      <c r="K3454">
        <v>31145</v>
      </c>
      <c r="L3454">
        <v>207</v>
      </c>
      <c r="M3454" t="s">
        <v>631</v>
      </c>
      <c r="N3454" t="s">
        <v>482</v>
      </c>
      <c r="O3454" t="s">
        <v>634</v>
      </c>
      <c r="P3454">
        <v>17</v>
      </c>
      <c r="Q3454" t="s">
        <v>634</v>
      </c>
      <c r="R3454">
        <f>SUMIFS(Table2[number],Table2[Event],"Goal",Table2[H/U],"HOME",Table2[GameID],Table2[[#This Row],[GameID]],Table2[GameTime],"&lt;="&amp;Table2[[#This Row],[GameTime]])</f>
        <v>15</v>
      </c>
      <c r="S3454">
        <f>SUMIFS(Table2[number],Table2[Event],"Goal",Table2[H/U],"AWAY",Table2[GameID],Table2[[#This Row],[GameID]],Table2[GameTime],"&lt;="&amp;Table2[[#This Row],[GameTime]])</f>
        <v>1</v>
      </c>
      <c r="T3454" t="str">
        <f>IF(Table2[[#This Row],[Event]]="Goal",Table2[[#This Row],[Hscore]]&amp;"-"&amp;Table2[[#This Row],[Uscore]],"")</f>
        <v/>
      </c>
      <c r="U3454">
        <v>3467</v>
      </c>
      <c r="V3454" s="1">
        <f>Table2[[#This Row],[GameTime]]-(Table2[[#This Row],[period]]-1)*1200</f>
        <v>1067</v>
      </c>
      <c r="W3454" s="1">
        <f>ROUNDDOWN(Table2[[#This Row],[Time]]/60,0)</f>
        <v>17</v>
      </c>
      <c r="X3454" s="1">
        <f>ROUNDDOWN((Table2[[#This Row],[Time]]/60-Table2[[#This Row],[Time2]])*60,0)</f>
        <v>47</v>
      </c>
      <c r="Y3454" s="1">
        <f>IF(Table2[[#This Row],[Time2]]&lt;10,0&amp;Table2[[#This Row],[Time2]],Table2[[#This Row],[Time2]])</f>
        <v>17</v>
      </c>
      <c r="Z3454" s="1">
        <f>IF(Table2[[#This Row],[Time3]]&lt;10,0&amp;Table2[[#This Row],[Time3]],Table2[[#This Row],[Time3]])</f>
        <v>47</v>
      </c>
      <c r="AA3454" s="2" t="str">
        <f>Table2[[#This Row],[Time4]]&amp;":"&amp;Table2[[#This Row],[Time5]]</f>
        <v>17:47</v>
      </c>
      <c r="AB3454" s="1" cm="1">
        <f t="array" ref="AB3454">IFERROR(IF(Table2[[#This Row],[code]]="","",_xlfn.IFS(AND(Table2[[#This Row],[code]]&lt;400,Table2[[#This Row],[code]]&lt;&gt;""),2,Table2[[#This Row],[code]]&gt;500,4)),"")</f>
        <v>2</v>
      </c>
      <c r="AC3454" s="1">
        <f>IF(Table2[[#This Row],[Event]]="Penalty",Table2[[#This Row],[number]],IF(Table2[[#This Row],[Event]]="Time-Out",401,""))</f>
        <v>207</v>
      </c>
      <c r="AD3454" s="1">
        <f>ROW(A3453)</f>
        <v>3453</v>
      </c>
      <c r="AE3454" s="1">
        <f>COUNTIFS(Table2[GameID],Table2[[#This Row],[GameID]],Table2[Column1],"&lt;="&amp;Table2[[#This Row],[Column1]])-1</f>
        <v>21</v>
      </c>
    </row>
    <row r="3455" spans="1:31" x14ac:dyDescent="0.45">
      <c r="A3455" t="s">
        <v>364</v>
      </c>
      <c r="B3455" t="str">
        <f>_xlfn.TEXTBEFORE(Table2[[#This Row],[Kamp]]," - ")</f>
        <v>Sunds Seahawks</v>
      </c>
      <c r="C3455" t="str">
        <f>_xlfn.TEXTAFTER(Table2[[#This Row],[Kamp]],"- ")</f>
        <v>Blackhawks</v>
      </c>
      <c r="D3455">
        <v>45262</v>
      </c>
      <c r="E3455">
        <v>77691</v>
      </c>
      <c r="F3455">
        <v>20232024</v>
      </c>
      <c r="G3455" t="s">
        <v>17</v>
      </c>
      <c r="H3455" t="s">
        <v>668</v>
      </c>
      <c r="I3455" t="s">
        <v>678</v>
      </c>
      <c r="J3455">
        <v>1</v>
      </c>
      <c r="K3455">
        <v>31144</v>
      </c>
      <c r="L3455">
        <v>1</v>
      </c>
      <c r="M3455" t="s">
        <v>630</v>
      </c>
      <c r="N3455" t="s">
        <v>221</v>
      </c>
      <c r="O3455" t="s">
        <v>214</v>
      </c>
      <c r="P3455">
        <v>25</v>
      </c>
      <c r="Q3455">
        <v>7</v>
      </c>
      <c r="R3455">
        <f>SUMIFS(Table2[number],Table2[Event],"Goal",Table2[H/U],"HOME",Table2[GameID],Table2[[#This Row],[GameID]],Table2[GameTime],"&lt;="&amp;Table2[[#This Row],[GameTime]])</f>
        <v>1</v>
      </c>
      <c r="S3455">
        <f>SUMIFS(Table2[number],Table2[Event],"Goal",Table2[H/U],"AWAY",Table2[GameID],Table2[[#This Row],[GameID]],Table2[GameTime],"&lt;="&amp;Table2[[#This Row],[GameTime]])</f>
        <v>0</v>
      </c>
      <c r="T3455" t="str">
        <f>IF(Table2[[#This Row],[Event]]="Goal",Table2[[#This Row],[Hscore]]&amp;"-"&amp;Table2[[#This Row],[Uscore]],"")</f>
        <v>1-0</v>
      </c>
      <c r="U3455">
        <v>324</v>
      </c>
      <c r="V3455" s="1">
        <f>Table2[[#This Row],[GameTime]]-(Table2[[#This Row],[period]]-1)*1200</f>
        <v>324</v>
      </c>
      <c r="W3455" s="1">
        <f>ROUNDDOWN(Table2[[#This Row],[Time]]/60,0)</f>
        <v>5</v>
      </c>
      <c r="X3455" s="1">
        <f>ROUNDDOWN((Table2[[#This Row],[Time]]/60-Table2[[#This Row],[Time2]])*60,0)</f>
        <v>24</v>
      </c>
      <c r="Y3455" s="1" t="str">
        <f>IF(Table2[[#This Row],[Time2]]&lt;10,0&amp;Table2[[#This Row],[Time2]],Table2[[#This Row],[Time2]])</f>
        <v>05</v>
      </c>
      <c r="Z3455" s="1">
        <f>IF(Table2[[#This Row],[Time3]]&lt;10,0&amp;Table2[[#This Row],[Time3]],Table2[[#This Row],[Time3]])</f>
        <v>24</v>
      </c>
      <c r="AA3455" s="2" t="str">
        <f>Table2[[#This Row],[Time4]]&amp;":"&amp;Table2[[#This Row],[Time5]]</f>
        <v>05:24</v>
      </c>
      <c r="AB3455" s="1" t="str" cm="1">
        <f t="array" ref="AB3455">IFERROR(IF(Table2[[#This Row],[code]]="","",_xlfn.IFS(AND(Table2[[#This Row],[code]]&lt;400,Table2[[#This Row],[code]]&lt;&gt;""),2,Table2[[#This Row],[code]]&gt;500,4)),"")</f>
        <v/>
      </c>
      <c r="AC3455" s="1" t="str">
        <f>IF(Table2[[#This Row],[Event]]="Penalty",Table2[[#This Row],[number]],IF(Table2[[#This Row],[Event]]="Time-Out",401,""))</f>
        <v/>
      </c>
      <c r="AD3455" s="1">
        <f>ROW(A3454)</f>
        <v>3454</v>
      </c>
      <c r="AE3455" s="1">
        <f>COUNTIFS(Table2[GameID],Table2[[#This Row],[GameID]],Table2[Column1],"&lt;="&amp;Table2[[#This Row],[Column1]])-1</f>
        <v>0</v>
      </c>
    </row>
    <row r="3456" spans="1:31" x14ac:dyDescent="0.45">
      <c r="A3456" t="s">
        <v>364</v>
      </c>
      <c r="B3456" t="str">
        <f>_xlfn.TEXTBEFORE(Table2[[#This Row],[Kamp]]," - ")</f>
        <v>Sunds Seahawks</v>
      </c>
      <c r="C3456" t="str">
        <f>_xlfn.TEXTAFTER(Table2[[#This Row],[Kamp]],"- ")</f>
        <v>Blackhawks</v>
      </c>
      <c r="D3456">
        <v>45262</v>
      </c>
      <c r="E3456">
        <v>77691</v>
      </c>
      <c r="F3456">
        <v>20232024</v>
      </c>
      <c r="G3456" t="s">
        <v>17</v>
      </c>
      <c r="H3456" t="s">
        <v>668</v>
      </c>
      <c r="I3456" t="s">
        <v>678</v>
      </c>
      <c r="J3456">
        <v>1</v>
      </c>
      <c r="K3456">
        <v>31144</v>
      </c>
      <c r="L3456">
        <v>1</v>
      </c>
      <c r="M3456" t="s">
        <v>630</v>
      </c>
      <c r="N3456" t="s">
        <v>213</v>
      </c>
      <c r="O3456" t="s">
        <v>231</v>
      </c>
      <c r="P3456">
        <v>5</v>
      </c>
      <c r="Q3456">
        <v>97</v>
      </c>
      <c r="R3456">
        <f>SUMIFS(Table2[number],Table2[Event],"Goal",Table2[H/U],"HOME",Table2[GameID],Table2[[#This Row],[GameID]],Table2[GameTime],"&lt;="&amp;Table2[[#This Row],[GameTime]])</f>
        <v>2</v>
      </c>
      <c r="S3456">
        <f>SUMIFS(Table2[number],Table2[Event],"Goal",Table2[H/U],"AWAY",Table2[GameID],Table2[[#This Row],[GameID]],Table2[GameTime],"&lt;="&amp;Table2[[#This Row],[GameTime]])</f>
        <v>0</v>
      </c>
      <c r="T3456" t="str">
        <f>IF(Table2[[#This Row],[Event]]="Goal",Table2[[#This Row],[Hscore]]&amp;"-"&amp;Table2[[#This Row],[Uscore]],"")</f>
        <v>2-0</v>
      </c>
      <c r="U3456">
        <v>1168</v>
      </c>
      <c r="V3456" s="1">
        <f>Table2[[#This Row],[GameTime]]-(Table2[[#This Row],[period]]-1)*1200</f>
        <v>1168</v>
      </c>
      <c r="W3456" s="1">
        <f>ROUNDDOWN(Table2[[#This Row],[Time]]/60,0)</f>
        <v>19</v>
      </c>
      <c r="X3456" s="1">
        <f>ROUNDDOWN((Table2[[#This Row],[Time]]/60-Table2[[#This Row],[Time2]])*60,0)</f>
        <v>27</v>
      </c>
      <c r="Y3456" s="1">
        <f>IF(Table2[[#This Row],[Time2]]&lt;10,0&amp;Table2[[#This Row],[Time2]],Table2[[#This Row],[Time2]])</f>
        <v>19</v>
      </c>
      <c r="Z3456" s="1">
        <f>IF(Table2[[#This Row],[Time3]]&lt;10,0&amp;Table2[[#This Row],[Time3]],Table2[[#This Row],[Time3]])</f>
        <v>27</v>
      </c>
      <c r="AA3456" s="2" t="str">
        <f>Table2[[#This Row],[Time4]]&amp;":"&amp;Table2[[#This Row],[Time5]]</f>
        <v>19:27</v>
      </c>
      <c r="AB3456" s="1" t="str" cm="1">
        <f t="array" ref="AB3456">IFERROR(IF(Table2[[#This Row],[code]]="","",_xlfn.IFS(AND(Table2[[#This Row],[code]]&lt;400,Table2[[#This Row],[code]]&lt;&gt;""),2,Table2[[#This Row],[code]]&gt;500,4)),"")</f>
        <v/>
      </c>
      <c r="AC3456" s="1" t="str">
        <f>IF(Table2[[#This Row],[Event]]="Penalty",Table2[[#This Row],[number]],IF(Table2[[#This Row],[Event]]="Time-Out",401,""))</f>
        <v/>
      </c>
      <c r="AD3456" s="1">
        <f>ROW(A3455)</f>
        <v>3455</v>
      </c>
      <c r="AE3456" s="1">
        <f>COUNTIFS(Table2[GameID],Table2[[#This Row],[GameID]],Table2[Column1],"&lt;="&amp;Table2[[#This Row],[Column1]])-1</f>
        <v>1</v>
      </c>
    </row>
    <row r="3457" spans="1:31" x14ac:dyDescent="0.45">
      <c r="A3457" t="s">
        <v>364</v>
      </c>
      <c r="B3457" t="str">
        <f>_xlfn.TEXTBEFORE(Table2[[#This Row],[Kamp]]," - ")</f>
        <v>Sunds Seahawks</v>
      </c>
      <c r="C3457" t="str">
        <f>_xlfn.TEXTAFTER(Table2[[#This Row],[Kamp]],"- ")</f>
        <v>Blackhawks</v>
      </c>
      <c r="D3457">
        <v>45262</v>
      </c>
      <c r="E3457">
        <v>77691</v>
      </c>
      <c r="F3457">
        <v>20232024</v>
      </c>
      <c r="G3457" t="s">
        <v>17</v>
      </c>
      <c r="H3457" t="s">
        <v>661</v>
      </c>
      <c r="I3457" t="s">
        <v>677</v>
      </c>
      <c r="J3457">
        <v>2</v>
      </c>
      <c r="K3457">
        <v>31143</v>
      </c>
      <c r="L3457">
        <v>1</v>
      </c>
      <c r="M3457" t="s">
        <v>630</v>
      </c>
      <c r="N3457" t="s">
        <v>263</v>
      </c>
      <c r="O3457" t="s">
        <v>389</v>
      </c>
      <c r="P3457">
        <v>9</v>
      </c>
      <c r="Q3457">
        <v>77</v>
      </c>
      <c r="R3457">
        <f>SUMIFS(Table2[number],Table2[Event],"Goal",Table2[H/U],"HOME",Table2[GameID],Table2[[#This Row],[GameID]],Table2[GameTime],"&lt;="&amp;Table2[[#This Row],[GameTime]])</f>
        <v>2</v>
      </c>
      <c r="S3457">
        <f>SUMIFS(Table2[number],Table2[Event],"Goal",Table2[H/U],"AWAY",Table2[GameID],Table2[[#This Row],[GameID]],Table2[GameTime],"&lt;="&amp;Table2[[#This Row],[GameTime]])</f>
        <v>1</v>
      </c>
      <c r="T3457" t="str">
        <f>IF(Table2[[#This Row],[Event]]="Goal",Table2[[#This Row],[Hscore]]&amp;"-"&amp;Table2[[#This Row],[Uscore]],"")</f>
        <v>2-1</v>
      </c>
      <c r="U3457">
        <v>1307</v>
      </c>
      <c r="V3457" s="1">
        <f>Table2[[#This Row],[GameTime]]-(Table2[[#This Row],[period]]-1)*1200</f>
        <v>107</v>
      </c>
      <c r="W3457" s="1">
        <f>ROUNDDOWN(Table2[[#This Row],[Time]]/60,0)</f>
        <v>1</v>
      </c>
      <c r="X3457" s="1">
        <f>ROUNDDOWN((Table2[[#This Row],[Time]]/60-Table2[[#This Row],[Time2]])*60,0)</f>
        <v>47</v>
      </c>
      <c r="Y3457" s="1" t="str">
        <f>IF(Table2[[#This Row],[Time2]]&lt;10,0&amp;Table2[[#This Row],[Time2]],Table2[[#This Row],[Time2]])</f>
        <v>01</v>
      </c>
      <c r="Z3457" s="1">
        <f>IF(Table2[[#This Row],[Time3]]&lt;10,0&amp;Table2[[#This Row],[Time3]],Table2[[#This Row],[Time3]])</f>
        <v>47</v>
      </c>
      <c r="AA3457" s="2" t="str">
        <f>Table2[[#This Row],[Time4]]&amp;":"&amp;Table2[[#This Row],[Time5]]</f>
        <v>01:47</v>
      </c>
      <c r="AB3457" s="1" t="str" cm="1">
        <f t="array" ref="AB3457">IFERROR(IF(Table2[[#This Row],[code]]="","",_xlfn.IFS(AND(Table2[[#This Row],[code]]&lt;400,Table2[[#This Row],[code]]&lt;&gt;""),2,Table2[[#This Row],[code]]&gt;500,4)),"")</f>
        <v/>
      </c>
      <c r="AC3457" s="1" t="str">
        <f>IF(Table2[[#This Row],[Event]]="Penalty",Table2[[#This Row],[number]],IF(Table2[[#This Row],[Event]]="Time-Out",401,""))</f>
        <v/>
      </c>
      <c r="AD3457" s="1">
        <f>ROW(A3456)</f>
        <v>3456</v>
      </c>
      <c r="AE3457" s="1">
        <f>COUNTIFS(Table2[GameID],Table2[[#This Row],[GameID]],Table2[Column1],"&lt;="&amp;Table2[[#This Row],[Column1]])-1</f>
        <v>2</v>
      </c>
    </row>
    <row r="3458" spans="1:31" x14ac:dyDescent="0.45">
      <c r="A3458" t="s">
        <v>364</v>
      </c>
      <c r="B3458" t="str">
        <f>_xlfn.TEXTBEFORE(Table2[[#This Row],[Kamp]]," - ")</f>
        <v>Sunds Seahawks</v>
      </c>
      <c r="C3458" t="str">
        <f>_xlfn.TEXTAFTER(Table2[[#This Row],[Kamp]],"- ")</f>
        <v>Blackhawks</v>
      </c>
      <c r="D3458">
        <v>45262</v>
      </c>
      <c r="E3458">
        <v>77691</v>
      </c>
      <c r="F3458">
        <v>20232024</v>
      </c>
      <c r="G3458" t="s">
        <v>17</v>
      </c>
      <c r="H3458" t="s">
        <v>661</v>
      </c>
      <c r="I3458" t="s">
        <v>677</v>
      </c>
      <c r="J3458">
        <v>2</v>
      </c>
      <c r="K3458">
        <v>31143</v>
      </c>
      <c r="L3458">
        <v>1</v>
      </c>
      <c r="M3458" t="s">
        <v>630</v>
      </c>
      <c r="N3458" t="s">
        <v>147</v>
      </c>
      <c r="O3458" t="s">
        <v>334</v>
      </c>
      <c r="P3458">
        <v>92</v>
      </c>
      <c r="Q3458">
        <v>6</v>
      </c>
      <c r="R3458">
        <f>SUMIFS(Table2[number],Table2[Event],"Goal",Table2[H/U],"HOME",Table2[GameID],Table2[[#This Row],[GameID]],Table2[GameTime],"&lt;="&amp;Table2[[#This Row],[GameTime]])</f>
        <v>2</v>
      </c>
      <c r="S3458">
        <f>SUMIFS(Table2[number],Table2[Event],"Goal",Table2[H/U],"AWAY",Table2[GameID],Table2[[#This Row],[GameID]],Table2[GameTime],"&lt;="&amp;Table2[[#This Row],[GameTime]])</f>
        <v>2</v>
      </c>
      <c r="T3458" t="str">
        <f>IF(Table2[[#This Row],[Event]]="Goal",Table2[[#This Row],[Hscore]]&amp;"-"&amp;Table2[[#This Row],[Uscore]],"")</f>
        <v>2-2</v>
      </c>
      <c r="U3458">
        <v>2295</v>
      </c>
      <c r="V3458" s="1">
        <f>Table2[[#This Row],[GameTime]]-(Table2[[#This Row],[period]]-1)*1200</f>
        <v>1095</v>
      </c>
      <c r="W3458" s="1">
        <f>ROUNDDOWN(Table2[[#This Row],[Time]]/60,0)</f>
        <v>18</v>
      </c>
      <c r="X3458" s="1">
        <f>ROUNDDOWN((Table2[[#This Row],[Time]]/60-Table2[[#This Row],[Time2]])*60,0)</f>
        <v>15</v>
      </c>
      <c r="Y3458" s="1">
        <f>IF(Table2[[#This Row],[Time2]]&lt;10,0&amp;Table2[[#This Row],[Time2]],Table2[[#This Row],[Time2]])</f>
        <v>18</v>
      </c>
      <c r="Z3458" s="1">
        <f>IF(Table2[[#This Row],[Time3]]&lt;10,0&amp;Table2[[#This Row],[Time3]],Table2[[#This Row],[Time3]])</f>
        <v>15</v>
      </c>
      <c r="AA3458" s="2" t="str">
        <f>Table2[[#This Row],[Time4]]&amp;":"&amp;Table2[[#This Row],[Time5]]</f>
        <v>18:15</v>
      </c>
      <c r="AB3458" s="1" t="str" cm="1">
        <f t="array" ref="AB3458">IFERROR(IF(Table2[[#This Row],[code]]="","",_xlfn.IFS(AND(Table2[[#This Row],[code]]&lt;400,Table2[[#This Row],[code]]&lt;&gt;""),2,Table2[[#This Row],[code]]&gt;500,4)),"")</f>
        <v/>
      </c>
      <c r="AC3458" s="1" t="str">
        <f>IF(Table2[[#This Row],[Event]]="Penalty",Table2[[#This Row],[number]],IF(Table2[[#This Row],[Event]]="Time-Out",401,""))</f>
        <v/>
      </c>
      <c r="AD3458" s="1">
        <f>ROW(A3457)</f>
        <v>3457</v>
      </c>
      <c r="AE3458" s="1">
        <f>COUNTIFS(Table2[GameID],Table2[[#This Row],[GameID]],Table2[Column1],"&lt;="&amp;Table2[[#This Row],[Column1]])-1</f>
        <v>3</v>
      </c>
    </row>
    <row r="3459" spans="1:31" x14ac:dyDescent="0.45">
      <c r="A3459" t="s">
        <v>364</v>
      </c>
      <c r="B3459" t="str">
        <f>_xlfn.TEXTBEFORE(Table2[[#This Row],[Kamp]]," - ")</f>
        <v>Sunds Seahawks</v>
      </c>
      <c r="C3459" t="str">
        <f>_xlfn.TEXTAFTER(Table2[[#This Row],[Kamp]],"- ")</f>
        <v>Blackhawks</v>
      </c>
      <c r="D3459">
        <v>45262</v>
      </c>
      <c r="E3459">
        <v>77691</v>
      </c>
      <c r="F3459">
        <v>20232024</v>
      </c>
      <c r="G3459" t="s">
        <v>17</v>
      </c>
      <c r="H3459" t="s">
        <v>661</v>
      </c>
      <c r="I3459" t="s">
        <v>677</v>
      </c>
      <c r="J3459">
        <v>2</v>
      </c>
      <c r="K3459">
        <v>31143</v>
      </c>
      <c r="L3459">
        <v>220</v>
      </c>
      <c r="M3459" t="s">
        <v>631</v>
      </c>
      <c r="N3459" t="s">
        <v>143</v>
      </c>
      <c r="O3459" t="s">
        <v>634</v>
      </c>
      <c r="P3459">
        <v>71</v>
      </c>
      <c r="Q3459" t="s">
        <v>634</v>
      </c>
      <c r="R3459">
        <f>SUMIFS(Table2[number],Table2[Event],"Goal",Table2[H/U],"HOME",Table2[GameID],Table2[[#This Row],[GameID]],Table2[GameTime],"&lt;="&amp;Table2[[#This Row],[GameTime]])</f>
        <v>2</v>
      </c>
      <c r="S3459">
        <f>SUMIFS(Table2[number],Table2[Event],"Goal",Table2[H/U],"AWAY",Table2[GameID],Table2[[#This Row],[GameID]],Table2[GameTime],"&lt;="&amp;Table2[[#This Row],[GameTime]])</f>
        <v>2</v>
      </c>
      <c r="T3459" t="str">
        <f>IF(Table2[[#This Row],[Event]]="Goal",Table2[[#This Row],[Hscore]]&amp;"-"&amp;Table2[[#This Row],[Uscore]],"")</f>
        <v/>
      </c>
      <c r="U3459">
        <v>2345</v>
      </c>
      <c r="V3459" s="1">
        <f>Table2[[#This Row],[GameTime]]-(Table2[[#This Row],[period]]-1)*1200</f>
        <v>1145</v>
      </c>
      <c r="W3459" s="1">
        <f>ROUNDDOWN(Table2[[#This Row],[Time]]/60,0)</f>
        <v>19</v>
      </c>
      <c r="X3459" s="1">
        <f>ROUNDDOWN((Table2[[#This Row],[Time]]/60-Table2[[#This Row],[Time2]])*60,0)</f>
        <v>4</v>
      </c>
      <c r="Y3459" s="1">
        <f>IF(Table2[[#This Row],[Time2]]&lt;10,0&amp;Table2[[#This Row],[Time2]],Table2[[#This Row],[Time2]])</f>
        <v>19</v>
      </c>
      <c r="Z3459" s="1" t="str">
        <f>IF(Table2[[#This Row],[Time3]]&lt;10,0&amp;Table2[[#This Row],[Time3]],Table2[[#This Row],[Time3]])</f>
        <v>04</v>
      </c>
      <c r="AA3459" s="2" t="str">
        <f>Table2[[#This Row],[Time4]]&amp;":"&amp;Table2[[#This Row],[Time5]]</f>
        <v>19:04</v>
      </c>
      <c r="AB3459" s="1" cm="1">
        <f t="array" ref="AB3459">IFERROR(IF(Table2[[#This Row],[code]]="","",_xlfn.IFS(AND(Table2[[#This Row],[code]]&lt;400,Table2[[#This Row],[code]]&lt;&gt;""),2,Table2[[#This Row],[code]]&gt;500,4)),"")</f>
        <v>2</v>
      </c>
      <c r="AC3459" s="1">
        <f>IF(Table2[[#This Row],[Event]]="Penalty",Table2[[#This Row],[number]],IF(Table2[[#This Row],[Event]]="Time-Out",401,""))</f>
        <v>220</v>
      </c>
      <c r="AD3459" s="1">
        <f>ROW(A3458)</f>
        <v>3458</v>
      </c>
      <c r="AE3459" s="1">
        <f>COUNTIFS(Table2[GameID],Table2[[#This Row],[GameID]],Table2[Column1],"&lt;="&amp;Table2[[#This Row],[Column1]])-1</f>
        <v>4</v>
      </c>
    </row>
    <row r="3460" spans="1:31" x14ac:dyDescent="0.45">
      <c r="A3460" t="s">
        <v>364</v>
      </c>
      <c r="B3460" t="str">
        <f>_xlfn.TEXTBEFORE(Table2[[#This Row],[Kamp]]," - ")</f>
        <v>Sunds Seahawks</v>
      </c>
      <c r="C3460" t="str">
        <f>_xlfn.TEXTAFTER(Table2[[#This Row],[Kamp]],"- ")</f>
        <v>Blackhawks</v>
      </c>
      <c r="D3460">
        <v>45262</v>
      </c>
      <c r="E3460">
        <v>77691</v>
      </c>
      <c r="F3460">
        <v>20232024</v>
      </c>
      <c r="G3460" t="s">
        <v>17</v>
      </c>
      <c r="H3460" t="s">
        <v>668</v>
      </c>
      <c r="I3460" t="s">
        <v>678</v>
      </c>
      <c r="J3460">
        <v>2</v>
      </c>
      <c r="K3460">
        <v>31144</v>
      </c>
      <c r="L3460">
        <v>1</v>
      </c>
      <c r="M3460" t="s">
        <v>630</v>
      </c>
      <c r="N3460" t="s">
        <v>221</v>
      </c>
      <c r="O3460" t="s">
        <v>228</v>
      </c>
      <c r="P3460">
        <v>25</v>
      </c>
      <c r="Q3460">
        <v>77</v>
      </c>
      <c r="R3460">
        <f>SUMIFS(Table2[number],Table2[Event],"Goal",Table2[H/U],"HOME",Table2[GameID],Table2[[#This Row],[GameID]],Table2[GameTime],"&lt;="&amp;Table2[[#This Row],[GameTime]])</f>
        <v>3</v>
      </c>
      <c r="S3460">
        <f>SUMIFS(Table2[number],Table2[Event],"Goal",Table2[H/U],"AWAY",Table2[GameID],Table2[[#This Row],[GameID]],Table2[GameTime],"&lt;="&amp;Table2[[#This Row],[GameTime]])</f>
        <v>2</v>
      </c>
      <c r="T3460" t="str">
        <f>IF(Table2[[#This Row],[Event]]="Goal",Table2[[#This Row],[Hscore]]&amp;"-"&amp;Table2[[#This Row],[Uscore]],"")</f>
        <v>3-2</v>
      </c>
      <c r="U3460">
        <v>2372</v>
      </c>
      <c r="V3460" s="1">
        <f>Table2[[#This Row],[GameTime]]-(Table2[[#This Row],[period]]-1)*1200</f>
        <v>1172</v>
      </c>
      <c r="W3460" s="1">
        <f>ROUNDDOWN(Table2[[#This Row],[Time]]/60,0)</f>
        <v>19</v>
      </c>
      <c r="X3460" s="1">
        <f>ROUNDDOWN((Table2[[#This Row],[Time]]/60-Table2[[#This Row],[Time2]])*60,0)</f>
        <v>32</v>
      </c>
      <c r="Y3460" s="1">
        <f>IF(Table2[[#This Row],[Time2]]&lt;10,0&amp;Table2[[#This Row],[Time2]],Table2[[#This Row],[Time2]])</f>
        <v>19</v>
      </c>
      <c r="Z3460" s="1">
        <f>IF(Table2[[#This Row],[Time3]]&lt;10,0&amp;Table2[[#This Row],[Time3]],Table2[[#This Row],[Time3]])</f>
        <v>32</v>
      </c>
      <c r="AA3460" s="2" t="str">
        <f>Table2[[#This Row],[Time4]]&amp;":"&amp;Table2[[#This Row],[Time5]]</f>
        <v>19:32</v>
      </c>
      <c r="AB3460" s="1" t="str" cm="1">
        <f t="array" ref="AB3460">IFERROR(IF(Table2[[#This Row],[code]]="","",_xlfn.IFS(AND(Table2[[#This Row],[code]]&lt;400,Table2[[#This Row],[code]]&lt;&gt;""),2,Table2[[#This Row],[code]]&gt;500,4)),"")</f>
        <v/>
      </c>
      <c r="AC3460" s="1" t="str">
        <f>IF(Table2[[#This Row],[Event]]="Penalty",Table2[[#This Row],[number]],IF(Table2[[#This Row],[Event]]="Time-Out",401,""))</f>
        <v/>
      </c>
      <c r="AD3460" s="1">
        <f>ROW(A3459)</f>
        <v>3459</v>
      </c>
      <c r="AE3460" s="1">
        <f>COUNTIFS(Table2[GameID],Table2[[#This Row],[GameID]],Table2[Column1],"&lt;="&amp;Table2[[#This Row],[Column1]])-1</f>
        <v>5</v>
      </c>
    </row>
    <row r="3461" spans="1:31" x14ac:dyDescent="0.45">
      <c r="A3461" t="s">
        <v>364</v>
      </c>
      <c r="B3461" t="str">
        <f>_xlfn.TEXTBEFORE(Table2[[#This Row],[Kamp]]," - ")</f>
        <v>Sunds Seahawks</v>
      </c>
      <c r="C3461" t="str">
        <f>_xlfn.TEXTAFTER(Table2[[#This Row],[Kamp]],"- ")</f>
        <v>Blackhawks</v>
      </c>
      <c r="D3461">
        <v>45262</v>
      </c>
      <c r="E3461">
        <v>77691</v>
      </c>
      <c r="F3461">
        <v>20232024</v>
      </c>
      <c r="G3461" t="s">
        <v>17</v>
      </c>
      <c r="H3461" t="s">
        <v>668</v>
      </c>
      <c r="I3461" t="s">
        <v>678</v>
      </c>
      <c r="J3461">
        <v>3</v>
      </c>
      <c r="K3461">
        <v>31144</v>
      </c>
      <c r="L3461">
        <v>1</v>
      </c>
      <c r="M3461" t="s">
        <v>630</v>
      </c>
      <c r="N3461" t="s">
        <v>218</v>
      </c>
      <c r="O3461" t="s">
        <v>269</v>
      </c>
      <c r="P3461">
        <v>17</v>
      </c>
      <c r="Q3461">
        <v>71</v>
      </c>
      <c r="R3461">
        <f>SUMIFS(Table2[number],Table2[Event],"Goal",Table2[H/U],"HOME",Table2[GameID],Table2[[#This Row],[GameID]],Table2[GameTime],"&lt;="&amp;Table2[[#This Row],[GameTime]])</f>
        <v>4</v>
      </c>
      <c r="S3461">
        <f>SUMIFS(Table2[number],Table2[Event],"Goal",Table2[H/U],"AWAY",Table2[GameID],Table2[[#This Row],[GameID]],Table2[GameTime],"&lt;="&amp;Table2[[#This Row],[GameTime]])</f>
        <v>2</v>
      </c>
      <c r="T3461" t="str">
        <f>IF(Table2[[#This Row],[Event]]="Goal",Table2[[#This Row],[Hscore]]&amp;"-"&amp;Table2[[#This Row],[Uscore]],"")</f>
        <v>4-2</v>
      </c>
      <c r="U3461">
        <v>2585</v>
      </c>
      <c r="V3461" s="1">
        <f>Table2[[#This Row],[GameTime]]-(Table2[[#This Row],[period]]-1)*1200</f>
        <v>185</v>
      </c>
      <c r="W3461" s="1">
        <f>ROUNDDOWN(Table2[[#This Row],[Time]]/60,0)</f>
        <v>3</v>
      </c>
      <c r="X3461" s="1">
        <f>ROUNDDOWN((Table2[[#This Row],[Time]]/60-Table2[[#This Row],[Time2]])*60,0)</f>
        <v>5</v>
      </c>
      <c r="Y3461" s="1" t="str">
        <f>IF(Table2[[#This Row],[Time2]]&lt;10,0&amp;Table2[[#This Row],[Time2]],Table2[[#This Row],[Time2]])</f>
        <v>03</v>
      </c>
      <c r="Z3461" s="1" t="str">
        <f>IF(Table2[[#This Row],[Time3]]&lt;10,0&amp;Table2[[#This Row],[Time3]],Table2[[#This Row],[Time3]])</f>
        <v>05</v>
      </c>
      <c r="AA3461" s="2" t="str">
        <f>Table2[[#This Row],[Time4]]&amp;":"&amp;Table2[[#This Row],[Time5]]</f>
        <v>03:05</v>
      </c>
      <c r="AB3461" s="1" t="str" cm="1">
        <f t="array" ref="AB3461">IFERROR(IF(Table2[[#This Row],[code]]="","",_xlfn.IFS(AND(Table2[[#This Row],[code]]&lt;400,Table2[[#This Row],[code]]&lt;&gt;""),2,Table2[[#This Row],[code]]&gt;500,4)),"")</f>
        <v/>
      </c>
      <c r="AC3461" s="1" t="str">
        <f>IF(Table2[[#This Row],[Event]]="Penalty",Table2[[#This Row],[number]],IF(Table2[[#This Row],[Event]]="Time-Out",401,""))</f>
        <v/>
      </c>
      <c r="AD3461" s="1">
        <f>ROW(A3460)</f>
        <v>3460</v>
      </c>
      <c r="AE3461" s="1">
        <f>COUNTIFS(Table2[GameID],Table2[[#This Row],[GameID]],Table2[Column1],"&lt;="&amp;Table2[[#This Row],[Column1]])-1</f>
        <v>6</v>
      </c>
    </row>
    <row r="3462" spans="1:31" x14ac:dyDescent="0.45">
      <c r="A3462" t="s">
        <v>364</v>
      </c>
      <c r="B3462" t="str">
        <f>_xlfn.TEXTBEFORE(Table2[[#This Row],[Kamp]]," - ")</f>
        <v>Sunds Seahawks</v>
      </c>
      <c r="C3462" t="str">
        <f>_xlfn.TEXTAFTER(Table2[[#This Row],[Kamp]],"- ")</f>
        <v>Blackhawks</v>
      </c>
      <c r="D3462">
        <v>45262</v>
      </c>
      <c r="E3462">
        <v>77691</v>
      </c>
      <c r="F3462">
        <v>20232024</v>
      </c>
      <c r="G3462" t="s">
        <v>17</v>
      </c>
      <c r="H3462" t="s">
        <v>661</v>
      </c>
      <c r="I3462" t="s">
        <v>677</v>
      </c>
      <c r="J3462">
        <v>3</v>
      </c>
      <c r="K3462">
        <v>31143</v>
      </c>
      <c r="L3462">
        <v>1</v>
      </c>
      <c r="M3462" t="s">
        <v>630</v>
      </c>
      <c r="N3462" t="s">
        <v>389</v>
      </c>
      <c r="O3462" t="s">
        <v>634</v>
      </c>
      <c r="P3462">
        <v>77</v>
      </c>
      <c r="Q3462" t="s">
        <v>634</v>
      </c>
      <c r="R3462">
        <f>SUMIFS(Table2[number],Table2[Event],"Goal",Table2[H/U],"HOME",Table2[GameID],Table2[[#This Row],[GameID]],Table2[GameTime],"&lt;="&amp;Table2[[#This Row],[GameTime]])</f>
        <v>4</v>
      </c>
      <c r="S3462">
        <f>SUMIFS(Table2[number],Table2[Event],"Goal",Table2[H/U],"AWAY",Table2[GameID],Table2[[#This Row],[GameID]],Table2[GameTime],"&lt;="&amp;Table2[[#This Row],[GameTime]])</f>
        <v>3</v>
      </c>
      <c r="T3462" t="str">
        <f>IF(Table2[[#This Row],[Event]]="Goal",Table2[[#This Row],[Hscore]]&amp;"-"&amp;Table2[[#This Row],[Uscore]],"")</f>
        <v>4-3</v>
      </c>
      <c r="U3462">
        <v>2610</v>
      </c>
      <c r="V3462" s="1">
        <f>Table2[[#This Row],[GameTime]]-(Table2[[#This Row],[period]]-1)*1200</f>
        <v>210</v>
      </c>
      <c r="W3462" s="1">
        <f>ROUNDDOWN(Table2[[#This Row],[Time]]/60,0)</f>
        <v>3</v>
      </c>
      <c r="X3462" s="1">
        <f>ROUNDDOWN((Table2[[#This Row],[Time]]/60-Table2[[#This Row],[Time2]])*60,0)</f>
        <v>30</v>
      </c>
      <c r="Y3462" s="1" t="str">
        <f>IF(Table2[[#This Row],[Time2]]&lt;10,0&amp;Table2[[#This Row],[Time2]],Table2[[#This Row],[Time2]])</f>
        <v>03</v>
      </c>
      <c r="Z3462" s="1">
        <f>IF(Table2[[#This Row],[Time3]]&lt;10,0&amp;Table2[[#This Row],[Time3]],Table2[[#This Row],[Time3]])</f>
        <v>30</v>
      </c>
      <c r="AA3462" s="2" t="str">
        <f>Table2[[#This Row],[Time4]]&amp;":"&amp;Table2[[#This Row],[Time5]]</f>
        <v>03:30</v>
      </c>
      <c r="AB3462" s="1" t="str" cm="1">
        <f t="array" ref="AB3462">IFERROR(IF(Table2[[#This Row],[code]]="","",_xlfn.IFS(AND(Table2[[#This Row],[code]]&lt;400,Table2[[#This Row],[code]]&lt;&gt;""),2,Table2[[#This Row],[code]]&gt;500,4)),"")</f>
        <v/>
      </c>
      <c r="AC3462" s="1" t="str">
        <f>IF(Table2[[#This Row],[Event]]="Penalty",Table2[[#This Row],[number]],IF(Table2[[#This Row],[Event]]="Time-Out",401,""))</f>
        <v/>
      </c>
      <c r="AD3462" s="1">
        <f>ROW(A3461)</f>
        <v>3461</v>
      </c>
      <c r="AE3462" s="1">
        <f>COUNTIFS(Table2[GameID],Table2[[#This Row],[GameID]],Table2[Column1],"&lt;="&amp;Table2[[#This Row],[Column1]])-1</f>
        <v>7</v>
      </c>
    </row>
    <row r="3463" spans="1:31" x14ac:dyDescent="0.45">
      <c r="A3463" t="s">
        <v>364</v>
      </c>
      <c r="B3463" t="str">
        <f>_xlfn.TEXTBEFORE(Table2[[#This Row],[Kamp]]," - ")</f>
        <v>Sunds Seahawks</v>
      </c>
      <c r="C3463" t="str">
        <f>_xlfn.TEXTAFTER(Table2[[#This Row],[Kamp]],"- ")</f>
        <v>Blackhawks</v>
      </c>
      <c r="D3463">
        <v>45262</v>
      </c>
      <c r="E3463">
        <v>77691</v>
      </c>
      <c r="F3463">
        <v>20232024</v>
      </c>
      <c r="G3463" t="s">
        <v>17</v>
      </c>
      <c r="H3463" t="s">
        <v>668</v>
      </c>
      <c r="I3463" t="s">
        <v>678</v>
      </c>
      <c r="J3463">
        <v>3</v>
      </c>
      <c r="K3463">
        <v>31144</v>
      </c>
      <c r="L3463">
        <v>1</v>
      </c>
      <c r="M3463" t="s">
        <v>630</v>
      </c>
      <c r="N3463" t="s">
        <v>269</v>
      </c>
      <c r="O3463" t="s">
        <v>634</v>
      </c>
      <c r="P3463">
        <v>71</v>
      </c>
      <c r="Q3463" t="s">
        <v>634</v>
      </c>
      <c r="R3463">
        <f>SUMIFS(Table2[number],Table2[Event],"Goal",Table2[H/U],"HOME",Table2[GameID],Table2[[#This Row],[GameID]],Table2[GameTime],"&lt;="&amp;Table2[[#This Row],[GameTime]])</f>
        <v>5</v>
      </c>
      <c r="S3463">
        <f>SUMIFS(Table2[number],Table2[Event],"Goal",Table2[H/U],"AWAY",Table2[GameID],Table2[[#This Row],[GameID]],Table2[GameTime],"&lt;="&amp;Table2[[#This Row],[GameTime]])</f>
        <v>3</v>
      </c>
      <c r="T3463" t="str">
        <f>IF(Table2[[#This Row],[Event]]="Goal",Table2[[#This Row],[Hscore]]&amp;"-"&amp;Table2[[#This Row],[Uscore]],"")</f>
        <v>5-3</v>
      </c>
      <c r="U3463">
        <v>2822</v>
      </c>
      <c r="V3463" s="1">
        <f>Table2[[#This Row],[GameTime]]-(Table2[[#This Row],[period]]-1)*1200</f>
        <v>422</v>
      </c>
      <c r="W3463" s="1">
        <f>ROUNDDOWN(Table2[[#This Row],[Time]]/60,0)</f>
        <v>7</v>
      </c>
      <c r="X3463" s="1">
        <f>ROUNDDOWN((Table2[[#This Row],[Time]]/60-Table2[[#This Row],[Time2]])*60,0)</f>
        <v>1</v>
      </c>
      <c r="Y3463" s="1" t="str">
        <f>IF(Table2[[#This Row],[Time2]]&lt;10,0&amp;Table2[[#This Row],[Time2]],Table2[[#This Row],[Time2]])</f>
        <v>07</v>
      </c>
      <c r="Z3463" s="1" t="str">
        <f>IF(Table2[[#This Row],[Time3]]&lt;10,0&amp;Table2[[#This Row],[Time3]],Table2[[#This Row],[Time3]])</f>
        <v>01</v>
      </c>
      <c r="AA3463" s="2" t="str">
        <f>Table2[[#This Row],[Time4]]&amp;":"&amp;Table2[[#This Row],[Time5]]</f>
        <v>07:01</v>
      </c>
      <c r="AB3463" s="1" t="str" cm="1">
        <f t="array" ref="AB3463">IFERROR(IF(Table2[[#This Row],[code]]="","",_xlfn.IFS(AND(Table2[[#This Row],[code]]&lt;400,Table2[[#This Row],[code]]&lt;&gt;""),2,Table2[[#This Row],[code]]&gt;500,4)),"")</f>
        <v/>
      </c>
      <c r="AC3463" s="1" t="str">
        <f>IF(Table2[[#This Row],[Event]]="Penalty",Table2[[#This Row],[number]],IF(Table2[[#This Row],[Event]]="Time-Out",401,""))</f>
        <v/>
      </c>
      <c r="AD3463" s="1">
        <f>ROW(A3462)</f>
        <v>3462</v>
      </c>
      <c r="AE3463" s="1">
        <f>COUNTIFS(Table2[GameID],Table2[[#This Row],[GameID]],Table2[Column1],"&lt;="&amp;Table2[[#This Row],[Column1]])-1</f>
        <v>8</v>
      </c>
    </row>
    <row r="3464" spans="1:31" x14ac:dyDescent="0.45">
      <c r="A3464" t="s">
        <v>364</v>
      </c>
      <c r="B3464" t="str">
        <f>_xlfn.TEXTBEFORE(Table2[[#This Row],[Kamp]]," - ")</f>
        <v>Sunds Seahawks</v>
      </c>
      <c r="C3464" t="str">
        <f>_xlfn.TEXTAFTER(Table2[[#This Row],[Kamp]],"- ")</f>
        <v>Blackhawks</v>
      </c>
      <c r="D3464">
        <v>45262</v>
      </c>
      <c r="E3464">
        <v>77691</v>
      </c>
      <c r="F3464">
        <v>20232024</v>
      </c>
      <c r="G3464" t="s">
        <v>17</v>
      </c>
      <c r="H3464" t="s">
        <v>668</v>
      </c>
      <c r="I3464" t="s">
        <v>678</v>
      </c>
      <c r="J3464">
        <v>3</v>
      </c>
      <c r="K3464">
        <v>31144</v>
      </c>
      <c r="L3464">
        <v>1</v>
      </c>
      <c r="M3464" t="s">
        <v>630</v>
      </c>
      <c r="N3464" t="s">
        <v>231</v>
      </c>
      <c r="O3464" t="s">
        <v>213</v>
      </c>
      <c r="P3464">
        <v>97</v>
      </c>
      <c r="Q3464">
        <v>5</v>
      </c>
      <c r="R3464">
        <f>SUMIFS(Table2[number],Table2[Event],"Goal",Table2[H/U],"HOME",Table2[GameID],Table2[[#This Row],[GameID]],Table2[GameTime],"&lt;="&amp;Table2[[#This Row],[GameTime]])</f>
        <v>6</v>
      </c>
      <c r="S3464">
        <f>SUMIFS(Table2[number],Table2[Event],"Goal",Table2[H/U],"AWAY",Table2[GameID],Table2[[#This Row],[GameID]],Table2[GameTime],"&lt;="&amp;Table2[[#This Row],[GameTime]])</f>
        <v>3</v>
      </c>
      <c r="T3464" t="str">
        <f>IF(Table2[[#This Row],[Event]]="Goal",Table2[[#This Row],[Hscore]]&amp;"-"&amp;Table2[[#This Row],[Uscore]],"")</f>
        <v>6-3</v>
      </c>
      <c r="U3464">
        <v>3226</v>
      </c>
      <c r="V3464" s="1">
        <f>Table2[[#This Row],[GameTime]]-(Table2[[#This Row],[period]]-1)*1200</f>
        <v>826</v>
      </c>
      <c r="W3464" s="1">
        <f>ROUNDDOWN(Table2[[#This Row],[Time]]/60,0)</f>
        <v>13</v>
      </c>
      <c r="X3464" s="1">
        <f>ROUNDDOWN((Table2[[#This Row],[Time]]/60-Table2[[#This Row],[Time2]])*60,0)</f>
        <v>46</v>
      </c>
      <c r="Y3464" s="1">
        <f>IF(Table2[[#This Row],[Time2]]&lt;10,0&amp;Table2[[#This Row],[Time2]],Table2[[#This Row],[Time2]])</f>
        <v>13</v>
      </c>
      <c r="Z3464" s="1">
        <f>IF(Table2[[#This Row],[Time3]]&lt;10,0&amp;Table2[[#This Row],[Time3]],Table2[[#This Row],[Time3]])</f>
        <v>46</v>
      </c>
      <c r="AA3464" s="2" t="str">
        <f>Table2[[#This Row],[Time4]]&amp;":"&amp;Table2[[#This Row],[Time5]]</f>
        <v>13:46</v>
      </c>
      <c r="AB3464" s="1" t="str" cm="1">
        <f t="array" ref="AB3464">IFERROR(IF(Table2[[#This Row],[code]]="","",_xlfn.IFS(AND(Table2[[#This Row],[code]]&lt;400,Table2[[#This Row],[code]]&lt;&gt;""),2,Table2[[#This Row],[code]]&gt;500,4)),"")</f>
        <v/>
      </c>
      <c r="AC3464" s="1" t="str">
        <f>IF(Table2[[#This Row],[Event]]="Penalty",Table2[[#This Row],[number]],IF(Table2[[#This Row],[Event]]="Time-Out",401,""))</f>
        <v/>
      </c>
      <c r="AD3464" s="1">
        <f>ROW(A3463)</f>
        <v>3463</v>
      </c>
      <c r="AE3464" s="1">
        <f>COUNTIFS(Table2[GameID],Table2[[#This Row],[GameID]],Table2[Column1],"&lt;="&amp;Table2[[#This Row],[Column1]])-1</f>
        <v>9</v>
      </c>
    </row>
    <row r="3465" spans="1:31" x14ac:dyDescent="0.45">
      <c r="A3465" t="s">
        <v>364</v>
      </c>
      <c r="B3465" t="str">
        <f>_xlfn.TEXTBEFORE(Table2[[#This Row],[Kamp]]," - ")</f>
        <v>Sunds Seahawks</v>
      </c>
      <c r="C3465" t="str">
        <f>_xlfn.TEXTAFTER(Table2[[#This Row],[Kamp]],"- ")</f>
        <v>Blackhawks</v>
      </c>
      <c r="D3465">
        <v>45262</v>
      </c>
      <c r="E3465">
        <v>77691</v>
      </c>
      <c r="F3465">
        <v>20232024</v>
      </c>
      <c r="G3465" t="s">
        <v>17</v>
      </c>
      <c r="H3465" t="s">
        <v>661</v>
      </c>
      <c r="I3465" t="s">
        <v>677</v>
      </c>
      <c r="J3465">
        <v>3</v>
      </c>
      <c r="K3465">
        <v>31143</v>
      </c>
      <c r="L3465">
        <v>1</v>
      </c>
      <c r="M3465" t="s">
        <v>630</v>
      </c>
      <c r="N3465" t="s">
        <v>635</v>
      </c>
      <c r="O3465" t="s">
        <v>634</v>
      </c>
      <c r="P3465">
        <v>20</v>
      </c>
      <c r="Q3465" t="s">
        <v>634</v>
      </c>
      <c r="R3465">
        <f>SUMIFS(Table2[number],Table2[Event],"Goal",Table2[H/U],"HOME",Table2[GameID],Table2[[#This Row],[GameID]],Table2[GameTime],"&lt;="&amp;Table2[[#This Row],[GameTime]])</f>
        <v>6</v>
      </c>
      <c r="S3465">
        <f>SUMIFS(Table2[number],Table2[Event],"Goal",Table2[H/U],"AWAY",Table2[GameID],Table2[[#This Row],[GameID]],Table2[GameTime],"&lt;="&amp;Table2[[#This Row],[GameTime]])</f>
        <v>4</v>
      </c>
      <c r="T3465" t="str">
        <f>IF(Table2[[#This Row],[Event]]="Goal",Table2[[#This Row],[Hscore]]&amp;"-"&amp;Table2[[#This Row],[Uscore]],"")</f>
        <v>6-4</v>
      </c>
      <c r="U3465">
        <v>3259</v>
      </c>
      <c r="V3465" s="1">
        <f>Table2[[#This Row],[GameTime]]-(Table2[[#This Row],[period]]-1)*1200</f>
        <v>859</v>
      </c>
      <c r="W3465" s="1">
        <f>ROUNDDOWN(Table2[[#This Row],[Time]]/60,0)</f>
        <v>14</v>
      </c>
      <c r="X3465" s="1">
        <f>ROUNDDOWN((Table2[[#This Row],[Time]]/60-Table2[[#This Row],[Time2]])*60,0)</f>
        <v>19</v>
      </c>
      <c r="Y3465" s="1">
        <f>IF(Table2[[#This Row],[Time2]]&lt;10,0&amp;Table2[[#This Row],[Time2]],Table2[[#This Row],[Time2]])</f>
        <v>14</v>
      </c>
      <c r="Z3465" s="1">
        <f>IF(Table2[[#This Row],[Time3]]&lt;10,0&amp;Table2[[#This Row],[Time3]],Table2[[#This Row],[Time3]])</f>
        <v>19</v>
      </c>
      <c r="AA3465" s="2" t="str">
        <f>Table2[[#This Row],[Time4]]&amp;":"&amp;Table2[[#This Row],[Time5]]</f>
        <v>14:19</v>
      </c>
      <c r="AB3465" s="1" t="str" cm="1">
        <f t="array" ref="AB3465">IFERROR(IF(Table2[[#This Row],[code]]="","",_xlfn.IFS(AND(Table2[[#This Row],[code]]&lt;400,Table2[[#This Row],[code]]&lt;&gt;""),2,Table2[[#This Row],[code]]&gt;500,4)),"")</f>
        <v/>
      </c>
      <c r="AC3465" s="1" t="str">
        <f>IF(Table2[[#This Row],[Event]]="Penalty",Table2[[#This Row],[number]],IF(Table2[[#This Row],[Event]]="Time-Out",401,""))</f>
        <v/>
      </c>
      <c r="AD3465" s="1">
        <f>ROW(A3464)</f>
        <v>3464</v>
      </c>
      <c r="AE3465" s="1">
        <f>COUNTIFS(Table2[GameID],Table2[[#This Row],[GameID]],Table2[Column1],"&lt;="&amp;Table2[[#This Row],[Column1]])-1</f>
        <v>10</v>
      </c>
    </row>
    <row r="3466" spans="1:31" x14ac:dyDescent="0.45">
      <c r="A3466" t="s">
        <v>364</v>
      </c>
      <c r="B3466" t="str">
        <f>_xlfn.TEXTBEFORE(Table2[[#This Row],[Kamp]]," - ")</f>
        <v>Sunds Seahawks</v>
      </c>
      <c r="C3466" t="str">
        <f>_xlfn.TEXTAFTER(Table2[[#This Row],[Kamp]],"- ")</f>
        <v>Blackhawks</v>
      </c>
      <c r="D3466">
        <v>45262</v>
      </c>
      <c r="E3466">
        <v>77691</v>
      </c>
      <c r="F3466">
        <v>20232024</v>
      </c>
      <c r="G3466" t="s">
        <v>17</v>
      </c>
      <c r="H3466" t="s">
        <v>661</v>
      </c>
      <c r="I3466" t="s">
        <v>677</v>
      </c>
      <c r="J3466">
        <v>3</v>
      </c>
      <c r="K3466">
        <v>31143</v>
      </c>
      <c r="L3466">
        <v>1</v>
      </c>
      <c r="M3466" t="s">
        <v>630</v>
      </c>
      <c r="N3466" t="s">
        <v>145</v>
      </c>
      <c r="O3466" t="s">
        <v>149</v>
      </c>
      <c r="P3466">
        <v>88</v>
      </c>
      <c r="Q3466">
        <v>98</v>
      </c>
      <c r="R3466">
        <f>SUMIFS(Table2[number],Table2[Event],"Goal",Table2[H/U],"HOME",Table2[GameID],Table2[[#This Row],[GameID]],Table2[GameTime],"&lt;="&amp;Table2[[#This Row],[GameTime]])</f>
        <v>6</v>
      </c>
      <c r="S3466">
        <f>SUMIFS(Table2[number],Table2[Event],"Goal",Table2[H/U],"AWAY",Table2[GameID],Table2[[#This Row],[GameID]],Table2[GameTime],"&lt;="&amp;Table2[[#This Row],[GameTime]])</f>
        <v>5</v>
      </c>
      <c r="T3466" t="str">
        <f>IF(Table2[[#This Row],[Event]]="Goal",Table2[[#This Row],[Hscore]]&amp;"-"&amp;Table2[[#This Row],[Uscore]],"")</f>
        <v>6-5</v>
      </c>
      <c r="U3466">
        <v>3423</v>
      </c>
      <c r="V3466" s="1">
        <f>Table2[[#This Row],[GameTime]]-(Table2[[#This Row],[period]]-1)*1200</f>
        <v>1023</v>
      </c>
      <c r="W3466" s="1">
        <f>ROUNDDOWN(Table2[[#This Row],[Time]]/60,0)</f>
        <v>17</v>
      </c>
      <c r="X3466" s="1">
        <f>ROUNDDOWN((Table2[[#This Row],[Time]]/60-Table2[[#This Row],[Time2]])*60,0)</f>
        <v>3</v>
      </c>
      <c r="Y3466" s="1">
        <f>IF(Table2[[#This Row],[Time2]]&lt;10,0&amp;Table2[[#This Row],[Time2]],Table2[[#This Row],[Time2]])</f>
        <v>17</v>
      </c>
      <c r="Z3466" s="1" t="str">
        <f>IF(Table2[[#This Row],[Time3]]&lt;10,0&amp;Table2[[#This Row],[Time3]],Table2[[#This Row],[Time3]])</f>
        <v>03</v>
      </c>
      <c r="AA3466" s="2" t="str">
        <f>Table2[[#This Row],[Time4]]&amp;":"&amp;Table2[[#This Row],[Time5]]</f>
        <v>17:03</v>
      </c>
      <c r="AB3466" s="1" t="str" cm="1">
        <f t="array" ref="AB3466">IFERROR(IF(Table2[[#This Row],[code]]="","",_xlfn.IFS(AND(Table2[[#This Row],[code]]&lt;400,Table2[[#This Row],[code]]&lt;&gt;""),2,Table2[[#This Row],[code]]&gt;500,4)),"")</f>
        <v/>
      </c>
      <c r="AC3466" s="1" t="str">
        <f>IF(Table2[[#This Row],[Event]]="Penalty",Table2[[#This Row],[number]],IF(Table2[[#This Row],[Event]]="Time-Out",401,""))</f>
        <v/>
      </c>
      <c r="AD3466" s="1">
        <f>ROW(A3465)</f>
        <v>3465</v>
      </c>
      <c r="AE3466" s="1">
        <f>COUNTIFS(Table2[GameID],Table2[[#This Row],[GameID]],Table2[Column1],"&lt;="&amp;Table2[[#This Row],[Column1]])-1</f>
        <v>11</v>
      </c>
    </row>
    <row r="3467" spans="1:31" x14ac:dyDescent="0.45">
      <c r="A3467" t="s">
        <v>364</v>
      </c>
      <c r="B3467" t="str">
        <f>_xlfn.TEXTBEFORE(Table2[[#This Row],[Kamp]]," - ")</f>
        <v>Sunds Seahawks</v>
      </c>
      <c r="C3467" t="str">
        <f>_xlfn.TEXTAFTER(Table2[[#This Row],[Kamp]],"- ")</f>
        <v>Blackhawks</v>
      </c>
      <c r="D3467">
        <v>45262</v>
      </c>
      <c r="E3467">
        <v>77691</v>
      </c>
      <c r="F3467">
        <v>20232024</v>
      </c>
      <c r="G3467" t="s">
        <v>17</v>
      </c>
      <c r="H3467" t="s">
        <v>661</v>
      </c>
      <c r="I3467" t="s">
        <v>677</v>
      </c>
      <c r="J3467">
        <v>3</v>
      </c>
      <c r="K3467">
        <v>31143</v>
      </c>
      <c r="L3467">
        <v>0</v>
      </c>
      <c r="M3467" t="s">
        <v>633</v>
      </c>
      <c r="N3467" t="s">
        <v>634</v>
      </c>
      <c r="O3467" t="s">
        <v>634</v>
      </c>
      <c r="P3467" t="s">
        <v>634</v>
      </c>
      <c r="Q3467" t="s">
        <v>634</v>
      </c>
      <c r="R3467">
        <f>SUMIFS(Table2[number],Table2[Event],"Goal",Table2[H/U],"HOME",Table2[GameID],Table2[[#This Row],[GameID]],Table2[GameTime],"&lt;="&amp;Table2[[#This Row],[GameTime]])</f>
        <v>6</v>
      </c>
      <c r="S3467">
        <f>SUMIFS(Table2[number],Table2[Event],"Goal",Table2[H/U],"AWAY",Table2[GameID],Table2[[#This Row],[GameID]],Table2[GameTime],"&lt;="&amp;Table2[[#This Row],[GameTime]])</f>
        <v>5</v>
      </c>
      <c r="T3467" t="str">
        <f>IF(Table2[[#This Row],[Event]]="Goal",Table2[[#This Row],[Hscore]]&amp;"-"&amp;Table2[[#This Row],[Uscore]],"")</f>
        <v/>
      </c>
      <c r="U3467">
        <v>3473</v>
      </c>
      <c r="V3467" s="1">
        <f>Table2[[#This Row],[GameTime]]-(Table2[[#This Row],[period]]-1)*1200</f>
        <v>1073</v>
      </c>
      <c r="W3467" s="1">
        <f>ROUNDDOWN(Table2[[#This Row],[Time]]/60,0)</f>
        <v>17</v>
      </c>
      <c r="X3467" s="1">
        <f>ROUNDDOWN((Table2[[#This Row],[Time]]/60-Table2[[#This Row],[Time2]])*60,0)</f>
        <v>53</v>
      </c>
      <c r="Y3467" s="1">
        <f>IF(Table2[[#This Row],[Time2]]&lt;10,0&amp;Table2[[#This Row],[Time2]],Table2[[#This Row],[Time2]])</f>
        <v>17</v>
      </c>
      <c r="Z3467" s="1">
        <f>IF(Table2[[#This Row],[Time3]]&lt;10,0&amp;Table2[[#This Row],[Time3]],Table2[[#This Row],[Time3]])</f>
        <v>53</v>
      </c>
      <c r="AA3467" s="2" t="str">
        <f>Table2[[#This Row],[Time4]]&amp;":"&amp;Table2[[#This Row],[Time5]]</f>
        <v>17:53</v>
      </c>
      <c r="AB3467" s="1" t="str" cm="1">
        <f t="array" ref="AB3467">IFERROR(IF(Table2[[#This Row],[code]]="","",_xlfn.IFS(AND(Table2[[#This Row],[code]]&lt;400,Table2[[#This Row],[code]]&lt;&gt;""),2,Table2[[#This Row],[code]]&gt;500,4)),"")</f>
        <v/>
      </c>
      <c r="AC3467" s="1">
        <f>IF(Table2[[#This Row],[Event]]="Penalty",Table2[[#This Row],[number]],IF(Table2[[#This Row],[Event]]="Time-Out",401,""))</f>
        <v>401</v>
      </c>
      <c r="AD3467" s="1">
        <f>ROW(A3466)</f>
        <v>3466</v>
      </c>
      <c r="AE3467" s="1">
        <f>COUNTIFS(Table2[GameID],Table2[[#This Row],[GameID]],Table2[Column1],"&lt;="&amp;Table2[[#This Row],[Column1]])-1</f>
        <v>12</v>
      </c>
    </row>
    <row r="3468" spans="1:31" x14ac:dyDescent="0.45">
      <c r="A3468" t="s">
        <v>364</v>
      </c>
      <c r="B3468" t="str">
        <f>_xlfn.TEXTBEFORE(Table2[[#This Row],[Kamp]]," - ")</f>
        <v>Sunds Seahawks</v>
      </c>
      <c r="C3468" t="str">
        <f>_xlfn.TEXTAFTER(Table2[[#This Row],[Kamp]],"- ")</f>
        <v>Blackhawks</v>
      </c>
      <c r="D3468">
        <v>45262</v>
      </c>
      <c r="E3468">
        <v>77691</v>
      </c>
      <c r="F3468">
        <v>20232024</v>
      </c>
      <c r="G3468" t="s">
        <v>17</v>
      </c>
      <c r="H3468" t="s">
        <v>668</v>
      </c>
      <c r="I3468" t="s">
        <v>678</v>
      </c>
      <c r="J3468">
        <v>3</v>
      </c>
      <c r="K3468">
        <v>31144</v>
      </c>
      <c r="L3468">
        <v>0</v>
      </c>
      <c r="M3468" t="s">
        <v>633</v>
      </c>
      <c r="N3468" t="s">
        <v>634</v>
      </c>
      <c r="O3468" t="s">
        <v>634</v>
      </c>
      <c r="P3468" t="s">
        <v>634</v>
      </c>
      <c r="Q3468" t="s">
        <v>634</v>
      </c>
      <c r="R3468">
        <f>SUMIFS(Table2[number],Table2[Event],"Goal",Table2[H/U],"HOME",Table2[GameID],Table2[[#This Row],[GameID]],Table2[GameTime],"&lt;="&amp;Table2[[#This Row],[GameTime]])</f>
        <v>6</v>
      </c>
      <c r="S3468">
        <f>SUMIFS(Table2[number],Table2[Event],"Goal",Table2[H/U],"AWAY",Table2[GameID],Table2[[#This Row],[GameID]],Table2[GameTime],"&lt;="&amp;Table2[[#This Row],[GameTime]])</f>
        <v>5</v>
      </c>
      <c r="T3468" t="str">
        <f>IF(Table2[[#This Row],[Event]]="Goal",Table2[[#This Row],[Hscore]]&amp;"-"&amp;Table2[[#This Row],[Uscore]],"")</f>
        <v/>
      </c>
      <c r="U3468">
        <v>3595</v>
      </c>
      <c r="V3468" s="1">
        <f>Table2[[#This Row],[GameTime]]-(Table2[[#This Row],[period]]-1)*1200</f>
        <v>1195</v>
      </c>
      <c r="W3468" s="1">
        <f>ROUNDDOWN(Table2[[#This Row],[Time]]/60,0)</f>
        <v>19</v>
      </c>
      <c r="X3468" s="1">
        <f>ROUNDDOWN((Table2[[#This Row],[Time]]/60-Table2[[#This Row],[Time2]])*60,0)</f>
        <v>55</v>
      </c>
      <c r="Y3468" s="1">
        <f>IF(Table2[[#This Row],[Time2]]&lt;10,0&amp;Table2[[#This Row],[Time2]],Table2[[#This Row],[Time2]])</f>
        <v>19</v>
      </c>
      <c r="Z3468" s="1">
        <f>IF(Table2[[#This Row],[Time3]]&lt;10,0&amp;Table2[[#This Row],[Time3]],Table2[[#This Row],[Time3]])</f>
        <v>55</v>
      </c>
      <c r="AA3468" s="2" t="str">
        <f>Table2[[#This Row],[Time4]]&amp;":"&amp;Table2[[#This Row],[Time5]]</f>
        <v>19:55</v>
      </c>
      <c r="AB3468" s="1" t="str" cm="1">
        <f t="array" ref="AB3468">IFERROR(IF(Table2[[#This Row],[code]]="","",_xlfn.IFS(AND(Table2[[#This Row],[code]]&lt;400,Table2[[#This Row],[code]]&lt;&gt;""),2,Table2[[#This Row],[code]]&gt;500,4)),"")</f>
        <v/>
      </c>
      <c r="AC3468" s="1">
        <f>IF(Table2[[#This Row],[Event]]="Penalty",Table2[[#This Row],[number]],IF(Table2[[#This Row],[Event]]="Time-Out",401,""))</f>
        <v>401</v>
      </c>
      <c r="AD3468" s="1">
        <f>ROW(A3467)</f>
        <v>3467</v>
      </c>
      <c r="AE3468" s="1">
        <f>COUNTIFS(Table2[GameID],Table2[[#This Row],[GameID]],Table2[Column1],"&lt;="&amp;Table2[[#This Row],[Column1]])-1</f>
        <v>13</v>
      </c>
    </row>
    <row r="3469" spans="1:31" x14ac:dyDescent="0.45">
      <c r="A3469" t="s">
        <v>573</v>
      </c>
      <c r="B3469" t="str">
        <f>_xlfn.TEXTBEFORE(Table2[[#This Row],[Kamp]]," - ")</f>
        <v>Aab</v>
      </c>
      <c r="C3469" t="str">
        <f>_xlfn.TEXTAFTER(Table2[[#This Row],[Kamp]],"- ")</f>
        <v>BFC Vendsyssel</v>
      </c>
      <c r="D3469">
        <v>45262</v>
      </c>
      <c r="E3469">
        <v>77692</v>
      </c>
      <c r="F3469">
        <v>20232024</v>
      </c>
      <c r="G3469" t="s">
        <v>17</v>
      </c>
      <c r="H3469" t="s">
        <v>669</v>
      </c>
      <c r="I3469" t="s">
        <v>678</v>
      </c>
      <c r="J3469">
        <v>1</v>
      </c>
      <c r="K3469">
        <v>31146</v>
      </c>
      <c r="L3469">
        <v>1</v>
      </c>
      <c r="M3469" t="s">
        <v>630</v>
      </c>
      <c r="N3469" t="s">
        <v>516</v>
      </c>
      <c r="O3469" t="s">
        <v>265</v>
      </c>
      <c r="P3469">
        <v>20</v>
      </c>
      <c r="Q3469">
        <v>14</v>
      </c>
      <c r="R3469">
        <f>SUMIFS(Table2[number],Table2[Event],"Goal",Table2[H/U],"HOME",Table2[GameID],Table2[[#This Row],[GameID]],Table2[GameTime],"&lt;="&amp;Table2[[#This Row],[GameTime]])</f>
        <v>1</v>
      </c>
      <c r="S3469">
        <f>SUMIFS(Table2[number],Table2[Event],"Goal",Table2[H/U],"AWAY",Table2[GameID],Table2[[#This Row],[GameID]],Table2[GameTime],"&lt;="&amp;Table2[[#This Row],[GameTime]])</f>
        <v>0</v>
      </c>
      <c r="T3469" t="str">
        <f>IF(Table2[[#This Row],[Event]]="Goal",Table2[[#This Row],[Hscore]]&amp;"-"&amp;Table2[[#This Row],[Uscore]],"")</f>
        <v>1-0</v>
      </c>
      <c r="U3469">
        <v>369</v>
      </c>
      <c r="V3469" s="1">
        <f>Table2[[#This Row],[GameTime]]-(Table2[[#This Row],[period]]-1)*1200</f>
        <v>369</v>
      </c>
      <c r="W3469" s="1">
        <f>ROUNDDOWN(Table2[[#This Row],[Time]]/60,0)</f>
        <v>6</v>
      </c>
      <c r="X3469" s="1">
        <f>ROUNDDOWN((Table2[[#This Row],[Time]]/60-Table2[[#This Row],[Time2]])*60,0)</f>
        <v>9</v>
      </c>
      <c r="Y3469" s="1" t="str">
        <f>IF(Table2[[#This Row],[Time2]]&lt;10,0&amp;Table2[[#This Row],[Time2]],Table2[[#This Row],[Time2]])</f>
        <v>06</v>
      </c>
      <c r="Z3469" s="1" t="str">
        <f>IF(Table2[[#This Row],[Time3]]&lt;10,0&amp;Table2[[#This Row],[Time3]],Table2[[#This Row],[Time3]])</f>
        <v>09</v>
      </c>
      <c r="AA3469" s="2" t="str">
        <f>Table2[[#This Row],[Time4]]&amp;":"&amp;Table2[[#This Row],[Time5]]</f>
        <v>06:09</v>
      </c>
      <c r="AB3469" s="1" t="str" cm="1">
        <f t="array" ref="AB3469">IFERROR(IF(Table2[[#This Row],[code]]="","",_xlfn.IFS(AND(Table2[[#This Row],[code]]&lt;400,Table2[[#This Row],[code]]&lt;&gt;""),2,Table2[[#This Row],[code]]&gt;500,4)),"")</f>
        <v/>
      </c>
      <c r="AC3469" s="1" t="str">
        <f>IF(Table2[[#This Row],[Event]]="Penalty",Table2[[#This Row],[number]],IF(Table2[[#This Row],[Event]]="Time-Out",401,""))</f>
        <v/>
      </c>
      <c r="AD3469" s="1">
        <f>ROW(A3468)</f>
        <v>3468</v>
      </c>
      <c r="AE3469" s="1">
        <f>COUNTIFS(Table2[GameID],Table2[[#This Row],[GameID]],Table2[Column1],"&lt;="&amp;Table2[[#This Row],[Column1]])-1</f>
        <v>0</v>
      </c>
    </row>
    <row r="3470" spans="1:31" x14ac:dyDescent="0.45">
      <c r="A3470" t="s">
        <v>573</v>
      </c>
      <c r="B3470" t="str">
        <f>_xlfn.TEXTBEFORE(Table2[[#This Row],[Kamp]]," - ")</f>
        <v>Aab</v>
      </c>
      <c r="C3470" t="str">
        <f>_xlfn.TEXTAFTER(Table2[[#This Row],[Kamp]],"- ")</f>
        <v>BFC Vendsyssel</v>
      </c>
      <c r="D3470">
        <v>45262</v>
      </c>
      <c r="E3470">
        <v>77692</v>
      </c>
      <c r="F3470">
        <v>20232024</v>
      </c>
      <c r="G3470" t="s">
        <v>17</v>
      </c>
      <c r="H3470" t="s">
        <v>669</v>
      </c>
      <c r="I3470" t="s">
        <v>678</v>
      </c>
      <c r="J3470">
        <v>1</v>
      </c>
      <c r="K3470">
        <v>31146</v>
      </c>
      <c r="L3470">
        <v>1</v>
      </c>
      <c r="M3470" t="s">
        <v>630</v>
      </c>
      <c r="N3470" t="s">
        <v>132</v>
      </c>
      <c r="O3470" t="s">
        <v>264</v>
      </c>
      <c r="P3470">
        <v>4</v>
      </c>
      <c r="Q3470">
        <v>10</v>
      </c>
      <c r="R3470">
        <f>SUMIFS(Table2[number],Table2[Event],"Goal",Table2[H/U],"HOME",Table2[GameID],Table2[[#This Row],[GameID]],Table2[GameTime],"&lt;="&amp;Table2[[#This Row],[GameTime]])</f>
        <v>2</v>
      </c>
      <c r="S3470">
        <f>SUMIFS(Table2[number],Table2[Event],"Goal",Table2[H/U],"AWAY",Table2[GameID],Table2[[#This Row],[GameID]],Table2[GameTime],"&lt;="&amp;Table2[[#This Row],[GameTime]])</f>
        <v>0</v>
      </c>
      <c r="T3470" t="str">
        <f>IF(Table2[[#This Row],[Event]]="Goal",Table2[[#This Row],[Hscore]]&amp;"-"&amp;Table2[[#This Row],[Uscore]],"")</f>
        <v>2-0</v>
      </c>
      <c r="U3470">
        <v>372</v>
      </c>
      <c r="V3470" s="1">
        <f>Table2[[#This Row],[GameTime]]-(Table2[[#This Row],[period]]-1)*1200</f>
        <v>372</v>
      </c>
      <c r="W3470" s="1">
        <f>ROUNDDOWN(Table2[[#This Row],[Time]]/60,0)</f>
        <v>6</v>
      </c>
      <c r="X3470" s="1">
        <f>ROUNDDOWN((Table2[[#This Row],[Time]]/60-Table2[[#This Row],[Time2]])*60,0)</f>
        <v>12</v>
      </c>
      <c r="Y3470" s="1" t="str">
        <f>IF(Table2[[#This Row],[Time2]]&lt;10,0&amp;Table2[[#This Row],[Time2]],Table2[[#This Row],[Time2]])</f>
        <v>06</v>
      </c>
      <c r="Z3470" s="1">
        <f>IF(Table2[[#This Row],[Time3]]&lt;10,0&amp;Table2[[#This Row],[Time3]],Table2[[#This Row],[Time3]])</f>
        <v>12</v>
      </c>
      <c r="AA3470" s="2" t="str">
        <f>Table2[[#This Row],[Time4]]&amp;":"&amp;Table2[[#This Row],[Time5]]</f>
        <v>06:12</v>
      </c>
      <c r="AB3470" s="1" t="str" cm="1">
        <f t="array" ref="AB3470">IFERROR(IF(Table2[[#This Row],[code]]="","",_xlfn.IFS(AND(Table2[[#This Row],[code]]&lt;400,Table2[[#This Row],[code]]&lt;&gt;""),2,Table2[[#This Row],[code]]&gt;500,4)),"")</f>
        <v/>
      </c>
      <c r="AC3470" s="1" t="str">
        <f>IF(Table2[[#This Row],[Event]]="Penalty",Table2[[#This Row],[number]],IF(Table2[[#This Row],[Event]]="Time-Out",401,""))</f>
        <v/>
      </c>
      <c r="AD3470" s="1">
        <f>ROW(A3469)</f>
        <v>3469</v>
      </c>
      <c r="AE3470" s="1">
        <f>COUNTIFS(Table2[GameID],Table2[[#This Row],[GameID]],Table2[Column1],"&lt;="&amp;Table2[[#This Row],[Column1]])-1</f>
        <v>1</v>
      </c>
    </row>
    <row r="3471" spans="1:31" x14ac:dyDescent="0.45">
      <c r="A3471" t="s">
        <v>573</v>
      </c>
      <c r="B3471" t="str">
        <f>_xlfn.TEXTBEFORE(Table2[[#This Row],[Kamp]]," - ")</f>
        <v>Aab</v>
      </c>
      <c r="C3471" t="str">
        <f>_xlfn.TEXTAFTER(Table2[[#This Row],[Kamp]],"- ")</f>
        <v>BFC Vendsyssel</v>
      </c>
      <c r="D3471">
        <v>45262</v>
      </c>
      <c r="E3471">
        <v>77692</v>
      </c>
      <c r="F3471">
        <v>20232024</v>
      </c>
      <c r="G3471" t="s">
        <v>17</v>
      </c>
      <c r="H3471" t="s">
        <v>669</v>
      </c>
      <c r="I3471" t="s">
        <v>678</v>
      </c>
      <c r="J3471">
        <v>1</v>
      </c>
      <c r="K3471">
        <v>31146</v>
      </c>
      <c r="L3471">
        <v>1</v>
      </c>
      <c r="M3471" t="s">
        <v>630</v>
      </c>
      <c r="N3471" t="s">
        <v>516</v>
      </c>
      <c r="O3471" t="s">
        <v>140</v>
      </c>
      <c r="P3471">
        <v>20</v>
      </c>
      <c r="Q3471">
        <v>60</v>
      </c>
      <c r="R3471">
        <f>SUMIFS(Table2[number],Table2[Event],"Goal",Table2[H/U],"HOME",Table2[GameID],Table2[[#This Row],[GameID]],Table2[GameTime],"&lt;="&amp;Table2[[#This Row],[GameTime]])</f>
        <v>3</v>
      </c>
      <c r="S3471">
        <f>SUMIFS(Table2[number],Table2[Event],"Goal",Table2[H/U],"AWAY",Table2[GameID],Table2[[#This Row],[GameID]],Table2[GameTime],"&lt;="&amp;Table2[[#This Row],[GameTime]])</f>
        <v>0</v>
      </c>
      <c r="T3471" t="str">
        <f>IF(Table2[[#This Row],[Event]]="Goal",Table2[[#This Row],[Hscore]]&amp;"-"&amp;Table2[[#This Row],[Uscore]],"")</f>
        <v>3-0</v>
      </c>
      <c r="U3471">
        <v>405</v>
      </c>
      <c r="V3471" s="1">
        <f>Table2[[#This Row],[GameTime]]-(Table2[[#This Row],[period]]-1)*1200</f>
        <v>405</v>
      </c>
      <c r="W3471" s="1">
        <f>ROUNDDOWN(Table2[[#This Row],[Time]]/60,0)</f>
        <v>6</v>
      </c>
      <c r="X3471" s="1">
        <f>ROUNDDOWN((Table2[[#This Row],[Time]]/60-Table2[[#This Row],[Time2]])*60,0)</f>
        <v>45</v>
      </c>
      <c r="Y3471" s="1" t="str">
        <f>IF(Table2[[#This Row],[Time2]]&lt;10,0&amp;Table2[[#This Row],[Time2]],Table2[[#This Row],[Time2]])</f>
        <v>06</v>
      </c>
      <c r="Z3471" s="1">
        <f>IF(Table2[[#This Row],[Time3]]&lt;10,0&amp;Table2[[#This Row],[Time3]],Table2[[#This Row],[Time3]])</f>
        <v>45</v>
      </c>
      <c r="AA3471" s="2" t="str">
        <f>Table2[[#This Row],[Time4]]&amp;":"&amp;Table2[[#This Row],[Time5]]</f>
        <v>06:45</v>
      </c>
      <c r="AB3471" s="1" t="str" cm="1">
        <f t="array" ref="AB3471">IFERROR(IF(Table2[[#This Row],[code]]="","",_xlfn.IFS(AND(Table2[[#This Row],[code]]&lt;400,Table2[[#This Row],[code]]&lt;&gt;""),2,Table2[[#This Row],[code]]&gt;500,4)),"")</f>
        <v/>
      </c>
      <c r="AC3471" s="1" t="str">
        <f>IF(Table2[[#This Row],[Event]]="Penalty",Table2[[#This Row],[number]],IF(Table2[[#This Row],[Event]]="Time-Out",401,""))</f>
        <v/>
      </c>
      <c r="AD3471" s="1">
        <f>ROW(A3470)</f>
        <v>3470</v>
      </c>
      <c r="AE3471" s="1">
        <f>COUNTIFS(Table2[GameID],Table2[[#This Row],[GameID]],Table2[Column1],"&lt;="&amp;Table2[[#This Row],[Column1]])-1</f>
        <v>2</v>
      </c>
    </row>
    <row r="3472" spans="1:31" x14ac:dyDescent="0.45">
      <c r="A3472" t="s">
        <v>573</v>
      </c>
      <c r="B3472" t="str">
        <f>_xlfn.TEXTBEFORE(Table2[[#This Row],[Kamp]]," - ")</f>
        <v>Aab</v>
      </c>
      <c r="C3472" t="str">
        <f>_xlfn.TEXTAFTER(Table2[[#This Row],[Kamp]],"- ")</f>
        <v>BFC Vendsyssel</v>
      </c>
      <c r="D3472">
        <v>45262</v>
      </c>
      <c r="E3472">
        <v>77692</v>
      </c>
      <c r="F3472">
        <v>20232024</v>
      </c>
      <c r="G3472" t="s">
        <v>17</v>
      </c>
      <c r="H3472" t="s">
        <v>669</v>
      </c>
      <c r="I3472" t="s">
        <v>678</v>
      </c>
      <c r="J3472">
        <v>1</v>
      </c>
      <c r="K3472">
        <v>31146</v>
      </c>
      <c r="L3472">
        <v>1</v>
      </c>
      <c r="M3472" t="s">
        <v>630</v>
      </c>
      <c r="N3472" t="s">
        <v>517</v>
      </c>
      <c r="O3472" t="s">
        <v>264</v>
      </c>
      <c r="P3472">
        <v>51</v>
      </c>
      <c r="Q3472">
        <v>10</v>
      </c>
      <c r="R3472">
        <f>SUMIFS(Table2[number],Table2[Event],"Goal",Table2[H/U],"HOME",Table2[GameID],Table2[[#This Row],[GameID]],Table2[GameTime],"&lt;="&amp;Table2[[#This Row],[GameTime]])</f>
        <v>4</v>
      </c>
      <c r="S3472">
        <f>SUMIFS(Table2[number],Table2[Event],"Goal",Table2[H/U],"AWAY",Table2[GameID],Table2[[#This Row],[GameID]],Table2[GameTime],"&lt;="&amp;Table2[[#This Row],[GameTime]])</f>
        <v>0</v>
      </c>
      <c r="T3472" t="str">
        <f>IF(Table2[[#This Row],[Event]]="Goal",Table2[[#This Row],[Hscore]]&amp;"-"&amp;Table2[[#This Row],[Uscore]],"")</f>
        <v>4-0</v>
      </c>
      <c r="U3472">
        <v>624</v>
      </c>
      <c r="V3472" s="1">
        <f>Table2[[#This Row],[GameTime]]-(Table2[[#This Row],[period]]-1)*1200</f>
        <v>624</v>
      </c>
      <c r="W3472" s="1">
        <f>ROUNDDOWN(Table2[[#This Row],[Time]]/60,0)</f>
        <v>10</v>
      </c>
      <c r="X3472" s="1">
        <f>ROUNDDOWN((Table2[[#This Row],[Time]]/60-Table2[[#This Row],[Time2]])*60,0)</f>
        <v>24</v>
      </c>
      <c r="Y3472" s="1">
        <f>IF(Table2[[#This Row],[Time2]]&lt;10,0&amp;Table2[[#This Row],[Time2]],Table2[[#This Row],[Time2]])</f>
        <v>10</v>
      </c>
      <c r="Z3472" s="1">
        <f>IF(Table2[[#This Row],[Time3]]&lt;10,0&amp;Table2[[#This Row],[Time3]],Table2[[#This Row],[Time3]])</f>
        <v>24</v>
      </c>
      <c r="AA3472" s="2" t="str">
        <f>Table2[[#This Row],[Time4]]&amp;":"&amp;Table2[[#This Row],[Time5]]</f>
        <v>10:24</v>
      </c>
      <c r="AB3472" s="1" t="str" cm="1">
        <f t="array" ref="AB3472">IFERROR(IF(Table2[[#This Row],[code]]="","",_xlfn.IFS(AND(Table2[[#This Row],[code]]&lt;400,Table2[[#This Row],[code]]&lt;&gt;""),2,Table2[[#This Row],[code]]&gt;500,4)),"")</f>
        <v/>
      </c>
      <c r="AC3472" s="1" t="str">
        <f>IF(Table2[[#This Row],[Event]]="Penalty",Table2[[#This Row],[number]],IF(Table2[[#This Row],[Event]]="Time-Out",401,""))</f>
        <v/>
      </c>
      <c r="AD3472" s="1">
        <f>ROW(A3471)</f>
        <v>3471</v>
      </c>
      <c r="AE3472" s="1">
        <f>COUNTIFS(Table2[GameID],Table2[[#This Row],[GameID]],Table2[Column1],"&lt;="&amp;Table2[[#This Row],[Column1]])-1</f>
        <v>3</v>
      </c>
    </row>
    <row r="3473" spans="1:31" x14ac:dyDescent="0.45">
      <c r="A3473" t="s">
        <v>573</v>
      </c>
      <c r="B3473" t="str">
        <f>_xlfn.TEXTBEFORE(Table2[[#This Row],[Kamp]]," - ")</f>
        <v>Aab</v>
      </c>
      <c r="C3473" t="str">
        <f>_xlfn.TEXTAFTER(Table2[[#This Row],[Kamp]],"- ")</f>
        <v>BFC Vendsyssel</v>
      </c>
      <c r="D3473">
        <v>45262</v>
      </c>
      <c r="E3473">
        <v>77692</v>
      </c>
      <c r="F3473">
        <v>20232024</v>
      </c>
      <c r="G3473" t="s">
        <v>17</v>
      </c>
      <c r="H3473" t="s">
        <v>664</v>
      </c>
      <c r="I3473" t="s">
        <v>677</v>
      </c>
      <c r="J3473">
        <v>1</v>
      </c>
      <c r="K3473">
        <v>31145</v>
      </c>
      <c r="L3473">
        <v>1</v>
      </c>
      <c r="M3473" t="s">
        <v>630</v>
      </c>
      <c r="N3473" t="s">
        <v>197</v>
      </c>
      <c r="O3473" t="s">
        <v>335</v>
      </c>
      <c r="P3473">
        <v>15</v>
      </c>
      <c r="Q3473">
        <v>10</v>
      </c>
      <c r="R3473">
        <f>SUMIFS(Table2[number],Table2[Event],"Goal",Table2[H/U],"HOME",Table2[GameID],Table2[[#This Row],[GameID]],Table2[GameTime],"&lt;="&amp;Table2[[#This Row],[GameTime]])</f>
        <v>4</v>
      </c>
      <c r="S3473">
        <f>SUMIFS(Table2[number],Table2[Event],"Goal",Table2[H/U],"AWAY",Table2[GameID],Table2[[#This Row],[GameID]],Table2[GameTime],"&lt;="&amp;Table2[[#This Row],[GameTime]])</f>
        <v>1</v>
      </c>
      <c r="T3473" t="str">
        <f>IF(Table2[[#This Row],[Event]]="Goal",Table2[[#This Row],[Hscore]]&amp;"-"&amp;Table2[[#This Row],[Uscore]],"")</f>
        <v>4-1</v>
      </c>
      <c r="U3473">
        <v>672</v>
      </c>
      <c r="V3473" s="1">
        <f>Table2[[#This Row],[GameTime]]-(Table2[[#This Row],[period]]-1)*1200</f>
        <v>672</v>
      </c>
      <c r="W3473" s="1">
        <f>ROUNDDOWN(Table2[[#This Row],[Time]]/60,0)</f>
        <v>11</v>
      </c>
      <c r="X3473" s="1">
        <f>ROUNDDOWN((Table2[[#This Row],[Time]]/60-Table2[[#This Row],[Time2]])*60,0)</f>
        <v>12</v>
      </c>
      <c r="Y3473" s="1">
        <f>IF(Table2[[#This Row],[Time2]]&lt;10,0&amp;Table2[[#This Row],[Time2]],Table2[[#This Row],[Time2]])</f>
        <v>11</v>
      </c>
      <c r="Z3473" s="1">
        <f>IF(Table2[[#This Row],[Time3]]&lt;10,0&amp;Table2[[#This Row],[Time3]],Table2[[#This Row],[Time3]])</f>
        <v>12</v>
      </c>
      <c r="AA3473" s="2" t="str">
        <f>Table2[[#This Row],[Time4]]&amp;":"&amp;Table2[[#This Row],[Time5]]</f>
        <v>11:12</v>
      </c>
      <c r="AB3473" s="1" t="str" cm="1">
        <f t="array" ref="AB3473">IFERROR(IF(Table2[[#This Row],[code]]="","",_xlfn.IFS(AND(Table2[[#This Row],[code]]&lt;400,Table2[[#This Row],[code]]&lt;&gt;""),2,Table2[[#This Row],[code]]&gt;500,4)),"")</f>
        <v/>
      </c>
      <c r="AC3473" s="1" t="str">
        <f>IF(Table2[[#This Row],[Event]]="Penalty",Table2[[#This Row],[number]],IF(Table2[[#This Row],[Event]]="Time-Out",401,""))</f>
        <v/>
      </c>
      <c r="AD3473" s="1">
        <f>ROW(A3472)</f>
        <v>3472</v>
      </c>
      <c r="AE3473" s="1">
        <f>COUNTIFS(Table2[GameID],Table2[[#This Row],[GameID]],Table2[Column1],"&lt;="&amp;Table2[[#This Row],[Column1]])-1</f>
        <v>4</v>
      </c>
    </row>
    <row r="3474" spans="1:31" x14ac:dyDescent="0.45">
      <c r="A3474" t="s">
        <v>573</v>
      </c>
      <c r="B3474" t="str">
        <f>_xlfn.TEXTBEFORE(Table2[[#This Row],[Kamp]]," - ")</f>
        <v>Aab</v>
      </c>
      <c r="C3474" t="str">
        <f>_xlfn.TEXTAFTER(Table2[[#This Row],[Kamp]],"- ")</f>
        <v>BFC Vendsyssel</v>
      </c>
      <c r="D3474">
        <v>45262</v>
      </c>
      <c r="E3474">
        <v>77692</v>
      </c>
      <c r="F3474">
        <v>20232024</v>
      </c>
      <c r="G3474" t="s">
        <v>17</v>
      </c>
      <c r="H3474" t="s">
        <v>669</v>
      </c>
      <c r="I3474" t="s">
        <v>678</v>
      </c>
      <c r="J3474">
        <v>1</v>
      </c>
      <c r="K3474">
        <v>31146</v>
      </c>
      <c r="L3474">
        <v>1</v>
      </c>
      <c r="M3474" t="s">
        <v>630</v>
      </c>
      <c r="N3474" t="s">
        <v>265</v>
      </c>
      <c r="O3474" t="s">
        <v>146</v>
      </c>
      <c r="P3474">
        <v>14</v>
      </c>
      <c r="Q3474">
        <v>91</v>
      </c>
      <c r="R3474">
        <f>SUMIFS(Table2[number],Table2[Event],"Goal",Table2[H/U],"HOME",Table2[GameID],Table2[[#This Row],[GameID]],Table2[GameTime],"&lt;="&amp;Table2[[#This Row],[GameTime]])</f>
        <v>5</v>
      </c>
      <c r="S3474">
        <f>SUMIFS(Table2[number],Table2[Event],"Goal",Table2[H/U],"AWAY",Table2[GameID],Table2[[#This Row],[GameID]],Table2[GameTime],"&lt;="&amp;Table2[[#This Row],[GameTime]])</f>
        <v>1</v>
      </c>
      <c r="T3474" t="str">
        <f>IF(Table2[[#This Row],[Event]]="Goal",Table2[[#This Row],[Hscore]]&amp;"-"&amp;Table2[[#This Row],[Uscore]],"")</f>
        <v>5-1</v>
      </c>
      <c r="U3474">
        <v>895</v>
      </c>
      <c r="V3474" s="1">
        <f>Table2[[#This Row],[GameTime]]-(Table2[[#This Row],[period]]-1)*1200</f>
        <v>895</v>
      </c>
      <c r="W3474" s="1">
        <f>ROUNDDOWN(Table2[[#This Row],[Time]]/60,0)</f>
        <v>14</v>
      </c>
      <c r="X3474" s="1">
        <f>ROUNDDOWN((Table2[[#This Row],[Time]]/60-Table2[[#This Row],[Time2]])*60,0)</f>
        <v>55</v>
      </c>
      <c r="Y3474" s="1">
        <f>IF(Table2[[#This Row],[Time2]]&lt;10,0&amp;Table2[[#This Row],[Time2]],Table2[[#This Row],[Time2]])</f>
        <v>14</v>
      </c>
      <c r="Z3474" s="1">
        <f>IF(Table2[[#This Row],[Time3]]&lt;10,0&amp;Table2[[#This Row],[Time3]],Table2[[#This Row],[Time3]])</f>
        <v>55</v>
      </c>
      <c r="AA3474" s="2" t="str">
        <f>Table2[[#This Row],[Time4]]&amp;":"&amp;Table2[[#This Row],[Time5]]</f>
        <v>14:55</v>
      </c>
      <c r="AB3474" s="1" t="str" cm="1">
        <f t="array" ref="AB3474">IFERROR(IF(Table2[[#This Row],[code]]="","",_xlfn.IFS(AND(Table2[[#This Row],[code]]&lt;400,Table2[[#This Row],[code]]&lt;&gt;""),2,Table2[[#This Row],[code]]&gt;500,4)),"")</f>
        <v/>
      </c>
      <c r="AC3474" s="1" t="str">
        <f>IF(Table2[[#This Row],[Event]]="Penalty",Table2[[#This Row],[number]],IF(Table2[[#This Row],[Event]]="Time-Out",401,""))</f>
        <v/>
      </c>
      <c r="AD3474" s="1">
        <f>ROW(A3473)</f>
        <v>3473</v>
      </c>
      <c r="AE3474" s="1">
        <f>COUNTIFS(Table2[GameID],Table2[[#This Row],[GameID]],Table2[Column1],"&lt;="&amp;Table2[[#This Row],[Column1]])-1</f>
        <v>5</v>
      </c>
    </row>
    <row r="3475" spans="1:31" x14ac:dyDescent="0.45">
      <c r="A3475" t="s">
        <v>573</v>
      </c>
      <c r="B3475" t="str">
        <f>_xlfn.TEXTBEFORE(Table2[[#This Row],[Kamp]]," - ")</f>
        <v>Aab</v>
      </c>
      <c r="C3475" t="str">
        <f>_xlfn.TEXTAFTER(Table2[[#This Row],[Kamp]],"- ")</f>
        <v>BFC Vendsyssel</v>
      </c>
      <c r="D3475">
        <v>45262</v>
      </c>
      <c r="E3475">
        <v>77692</v>
      </c>
      <c r="F3475">
        <v>20232024</v>
      </c>
      <c r="G3475" t="s">
        <v>17</v>
      </c>
      <c r="H3475" t="s">
        <v>664</v>
      </c>
      <c r="I3475" t="s">
        <v>677</v>
      </c>
      <c r="J3475">
        <v>2</v>
      </c>
      <c r="K3475">
        <v>31145</v>
      </c>
      <c r="L3475">
        <v>207</v>
      </c>
      <c r="M3475" t="s">
        <v>631</v>
      </c>
      <c r="N3475" t="s">
        <v>436</v>
      </c>
      <c r="O3475" t="s">
        <v>634</v>
      </c>
      <c r="P3475">
        <v>23</v>
      </c>
      <c r="Q3475" t="s">
        <v>634</v>
      </c>
      <c r="R3475">
        <f>SUMIFS(Table2[number],Table2[Event],"Goal",Table2[H/U],"HOME",Table2[GameID],Table2[[#This Row],[GameID]],Table2[GameTime],"&lt;="&amp;Table2[[#This Row],[GameTime]])</f>
        <v>5</v>
      </c>
      <c r="S3475">
        <f>SUMIFS(Table2[number],Table2[Event],"Goal",Table2[H/U],"AWAY",Table2[GameID],Table2[[#This Row],[GameID]],Table2[GameTime],"&lt;="&amp;Table2[[#This Row],[GameTime]])</f>
        <v>1</v>
      </c>
      <c r="T3475" t="str">
        <f>IF(Table2[[#This Row],[Event]]="Goal",Table2[[#This Row],[Hscore]]&amp;"-"&amp;Table2[[#This Row],[Uscore]],"")</f>
        <v/>
      </c>
      <c r="U3475">
        <v>1378</v>
      </c>
      <c r="V3475" s="1">
        <f>Table2[[#This Row],[GameTime]]-(Table2[[#This Row],[period]]-1)*1200</f>
        <v>178</v>
      </c>
      <c r="W3475" s="1">
        <f>ROUNDDOWN(Table2[[#This Row],[Time]]/60,0)</f>
        <v>2</v>
      </c>
      <c r="X3475" s="1">
        <f>ROUNDDOWN((Table2[[#This Row],[Time]]/60-Table2[[#This Row],[Time2]])*60,0)</f>
        <v>58</v>
      </c>
      <c r="Y3475" s="1" t="str">
        <f>IF(Table2[[#This Row],[Time2]]&lt;10,0&amp;Table2[[#This Row],[Time2]],Table2[[#This Row],[Time2]])</f>
        <v>02</v>
      </c>
      <c r="Z3475" s="1">
        <f>IF(Table2[[#This Row],[Time3]]&lt;10,0&amp;Table2[[#This Row],[Time3]],Table2[[#This Row],[Time3]])</f>
        <v>58</v>
      </c>
      <c r="AA3475" s="2" t="str">
        <f>Table2[[#This Row],[Time4]]&amp;":"&amp;Table2[[#This Row],[Time5]]</f>
        <v>02:58</v>
      </c>
      <c r="AB3475" s="1" cm="1">
        <f t="array" ref="AB3475">IFERROR(IF(Table2[[#This Row],[code]]="","",_xlfn.IFS(AND(Table2[[#This Row],[code]]&lt;400,Table2[[#This Row],[code]]&lt;&gt;""),2,Table2[[#This Row],[code]]&gt;500,4)),"")</f>
        <v>2</v>
      </c>
      <c r="AC3475" s="1">
        <f>IF(Table2[[#This Row],[Event]]="Penalty",Table2[[#This Row],[number]],IF(Table2[[#This Row],[Event]]="Time-Out",401,""))</f>
        <v>207</v>
      </c>
      <c r="AD3475" s="1">
        <f>ROW(A3474)</f>
        <v>3474</v>
      </c>
      <c r="AE3475" s="1">
        <f>COUNTIFS(Table2[GameID],Table2[[#This Row],[GameID]],Table2[Column1],"&lt;="&amp;Table2[[#This Row],[Column1]])-1</f>
        <v>6</v>
      </c>
    </row>
    <row r="3476" spans="1:31" x14ac:dyDescent="0.45">
      <c r="A3476" t="s">
        <v>573</v>
      </c>
      <c r="B3476" t="str">
        <f>_xlfn.TEXTBEFORE(Table2[[#This Row],[Kamp]]," - ")</f>
        <v>Aab</v>
      </c>
      <c r="C3476" t="str">
        <f>_xlfn.TEXTAFTER(Table2[[#This Row],[Kamp]],"- ")</f>
        <v>BFC Vendsyssel</v>
      </c>
      <c r="D3476">
        <v>45262</v>
      </c>
      <c r="E3476">
        <v>77692</v>
      </c>
      <c r="F3476">
        <v>20232024</v>
      </c>
      <c r="G3476" t="s">
        <v>17</v>
      </c>
      <c r="H3476" t="s">
        <v>669</v>
      </c>
      <c r="I3476" t="s">
        <v>678</v>
      </c>
      <c r="J3476">
        <v>2</v>
      </c>
      <c r="K3476">
        <v>31146</v>
      </c>
      <c r="L3476">
        <v>1</v>
      </c>
      <c r="M3476" t="s">
        <v>630</v>
      </c>
      <c r="N3476" t="s">
        <v>133</v>
      </c>
      <c r="O3476" t="s">
        <v>289</v>
      </c>
      <c r="P3476">
        <v>5</v>
      </c>
      <c r="Q3476">
        <v>22</v>
      </c>
      <c r="R3476">
        <f>SUMIFS(Table2[number],Table2[Event],"Goal",Table2[H/U],"HOME",Table2[GameID],Table2[[#This Row],[GameID]],Table2[GameTime],"&lt;="&amp;Table2[[#This Row],[GameTime]])</f>
        <v>6</v>
      </c>
      <c r="S3476">
        <f>SUMIFS(Table2[number],Table2[Event],"Goal",Table2[H/U],"AWAY",Table2[GameID],Table2[[#This Row],[GameID]],Table2[GameTime],"&lt;="&amp;Table2[[#This Row],[GameTime]])</f>
        <v>1</v>
      </c>
      <c r="T3476" t="str">
        <f>IF(Table2[[#This Row],[Event]]="Goal",Table2[[#This Row],[Hscore]]&amp;"-"&amp;Table2[[#This Row],[Uscore]],"")</f>
        <v>6-1</v>
      </c>
      <c r="U3476">
        <v>1810</v>
      </c>
      <c r="V3476" s="1">
        <f>Table2[[#This Row],[GameTime]]-(Table2[[#This Row],[period]]-1)*1200</f>
        <v>610</v>
      </c>
      <c r="W3476" s="1">
        <f>ROUNDDOWN(Table2[[#This Row],[Time]]/60,0)</f>
        <v>10</v>
      </c>
      <c r="X3476" s="1">
        <f>ROUNDDOWN((Table2[[#This Row],[Time]]/60-Table2[[#This Row],[Time2]])*60,0)</f>
        <v>9</v>
      </c>
      <c r="Y3476" s="1">
        <f>IF(Table2[[#This Row],[Time2]]&lt;10,0&amp;Table2[[#This Row],[Time2]],Table2[[#This Row],[Time2]])</f>
        <v>10</v>
      </c>
      <c r="Z3476" s="1" t="str">
        <f>IF(Table2[[#This Row],[Time3]]&lt;10,0&amp;Table2[[#This Row],[Time3]],Table2[[#This Row],[Time3]])</f>
        <v>09</v>
      </c>
      <c r="AA3476" s="2" t="str">
        <f>Table2[[#This Row],[Time4]]&amp;":"&amp;Table2[[#This Row],[Time5]]</f>
        <v>10:09</v>
      </c>
      <c r="AB3476" s="1" t="str" cm="1">
        <f t="array" ref="AB3476">IFERROR(IF(Table2[[#This Row],[code]]="","",_xlfn.IFS(AND(Table2[[#This Row],[code]]&lt;400,Table2[[#This Row],[code]]&lt;&gt;""),2,Table2[[#This Row],[code]]&gt;500,4)),"")</f>
        <v/>
      </c>
      <c r="AC3476" s="1" t="str">
        <f>IF(Table2[[#This Row],[Event]]="Penalty",Table2[[#This Row],[number]],IF(Table2[[#This Row],[Event]]="Time-Out",401,""))</f>
        <v/>
      </c>
      <c r="AD3476" s="1">
        <f>ROW(A3475)</f>
        <v>3475</v>
      </c>
      <c r="AE3476" s="1">
        <f>COUNTIFS(Table2[GameID],Table2[[#This Row],[GameID]],Table2[Column1],"&lt;="&amp;Table2[[#This Row],[Column1]])-1</f>
        <v>7</v>
      </c>
    </row>
    <row r="3477" spans="1:31" x14ac:dyDescent="0.45">
      <c r="A3477" t="s">
        <v>573</v>
      </c>
      <c r="B3477" t="str">
        <f>_xlfn.TEXTBEFORE(Table2[[#This Row],[Kamp]]," - ")</f>
        <v>Aab</v>
      </c>
      <c r="C3477" t="str">
        <f>_xlfn.TEXTAFTER(Table2[[#This Row],[Kamp]],"- ")</f>
        <v>BFC Vendsyssel</v>
      </c>
      <c r="D3477">
        <v>45262</v>
      </c>
      <c r="E3477">
        <v>77692</v>
      </c>
      <c r="F3477">
        <v>20232024</v>
      </c>
      <c r="G3477" t="s">
        <v>17</v>
      </c>
      <c r="H3477" t="s">
        <v>669</v>
      </c>
      <c r="I3477" t="s">
        <v>678</v>
      </c>
      <c r="J3477">
        <v>2</v>
      </c>
      <c r="K3477">
        <v>31146</v>
      </c>
      <c r="L3477">
        <v>1</v>
      </c>
      <c r="M3477" t="s">
        <v>630</v>
      </c>
      <c r="N3477" t="s">
        <v>264</v>
      </c>
      <c r="O3477" t="s">
        <v>517</v>
      </c>
      <c r="P3477">
        <v>10</v>
      </c>
      <c r="Q3477">
        <v>51</v>
      </c>
      <c r="R3477">
        <f>SUMIFS(Table2[number],Table2[Event],"Goal",Table2[H/U],"HOME",Table2[GameID],Table2[[#This Row],[GameID]],Table2[GameTime],"&lt;="&amp;Table2[[#This Row],[GameTime]])</f>
        <v>7</v>
      </c>
      <c r="S3477">
        <f>SUMIFS(Table2[number],Table2[Event],"Goal",Table2[H/U],"AWAY",Table2[GameID],Table2[[#This Row],[GameID]],Table2[GameTime],"&lt;="&amp;Table2[[#This Row],[GameTime]])</f>
        <v>1</v>
      </c>
      <c r="T3477" t="str">
        <f>IF(Table2[[#This Row],[Event]]="Goal",Table2[[#This Row],[Hscore]]&amp;"-"&amp;Table2[[#This Row],[Uscore]],"")</f>
        <v>7-1</v>
      </c>
      <c r="U3477">
        <v>2127</v>
      </c>
      <c r="V3477" s="1">
        <f>Table2[[#This Row],[GameTime]]-(Table2[[#This Row],[period]]-1)*1200</f>
        <v>927</v>
      </c>
      <c r="W3477" s="1">
        <f>ROUNDDOWN(Table2[[#This Row],[Time]]/60,0)</f>
        <v>15</v>
      </c>
      <c r="X3477" s="1">
        <f>ROUNDDOWN((Table2[[#This Row],[Time]]/60-Table2[[#This Row],[Time2]])*60,0)</f>
        <v>27</v>
      </c>
      <c r="Y3477" s="1">
        <f>IF(Table2[[#This Row],[Time2]]&lt;10,0&amp;Table2[[#This Row],[Time2]],Table2[[#This Row],[Time2]])</f>
        <v>15</v>
      </c>
      <c r="Z3477" s="1">
        <f>IF(Table2[[#This Row],[Time3]]&lt;10,0&amp;Table2[[#This Row],[Time3]],Table2[[#This Row],[Time3]])</f>
        <v>27</v>
      </c>
      <c r="AA3477" s="2" t="str">
        <f>Table2[[#This Row],[Time4]]&amp;":"&amp;Table2[[#This Row],[Time5]]</f>
        <v>15:27</v>
      </c>
      <c r="AB3477" s="1" t="str" cm="1">
        <f t="array" ref="AB3477">IFERROR(IF(Table2[[#This Row],[code]]="","",_xlfn.IFS(AND(Table2[[#This Row],[code]]&lt;400,Table2[[#This Row],[code]]&lt;&gt;""),2,Table2[[#This Row],[code]]&gt;500,4)),"")</f>
        <v/>
      </c>
      <c r="AC3477" s="1" t="str">
        <f>IF(Table2[[#This Row],[Event]]="Penalty",Table2[[#This Row],[number]],IF(Table2[[#This Row],[Event]]="Time-Out",401,""))</f>
        <v/>
      </c>
      <c r="AD3477" s="1">
        <f>ROW(A3476)</f>
        <v>3476</v>
      </c>
      <c r="AE3477" s="1">
        <f>COUNTIFS(Table2[GameID],Table2[[#This Row],[GameID]],Table2[Column1],"&lt;="&amp;Table2[[#This Row],[Column1]])-1</f>
        <v>8</v>
      </c>
    </row>
    <row r="3478" spans="1:31" x14ac:dyDescent="0.45">
      <c r="A3478" t="s">
        <v>573</v>
      </c>
      <c r="B3478" t="str">
        <f>_xlfn.TEXTBEFORE(Table2[[#This Row],[Kamp]]," - ")</f>
        <v>Aab</v>
      </c>
      <c r="C3478" t="str">
        <f>_xlfn.TEXTAFTER(Table2[[#This Row],[Kamp]],"- ")</f>
        <v>BFC Vendsyssel</v>
      </c>
      <c r="D3478">
        <v>45262</v>
      </c>
      <c r="E3478">
        <v>77692</v>
      </c>
      <c r="F3478">
        <v>20232024</v>
      </c>
      <c r="G3478" t="s">
        <v>17</v>
      </c>
      <c r="H3478" t="s">
        <v>669</v>
      </c>
      <c r="I3478" t="s">
        <v>678</v>
      </c>
      <c r="J3478">
        <v>2</v>
      </c>
      <c r="K3478">
        <v>31146</v>
      </c>
      <c r="L3478">
        <v>1</v>
      </c>
      <c r="M3478" t="s">
        <v>630</v>
      </c>
      <c r="N3478" t="s">
        <v>517</v>
      </c>
      <c r="O3478" t="s">
        <v>140</v>
      </c>
      <c r="P3478">
        <v>51</v>
      </c>
      <c r="Q3478">
        <v>60</v>
      </c>
      <c r="R3478">
        <f>SUMIFS(Table2[number],Table2[Event],"Goal",Table2[H/U],"HOME",Table2[GameID],Table2[[#This Row],[GameID]],Table2[GameTime],"&lt;="&amp;Table2[[#This Row],[GameTime]])</f>
        <v>8</v>
      </c>
      <c r="S3478">
        <f>SUMIFS(Table2[number],Table2[Event],"Goal",Table2[H/U],"AWAY",Table2[GameID],Table2[[#This Row],[GameID]],Table2[GameTime],"&lt;="&amp;Table2[[#This Row],[GameTime]])</f>
        <v>1</v>
      </c>
      <c r="T3478" t="str">
        <f>IF(Table2[[#This Row],[Event]]="Goal",Table2[[#This Row],[Hscore]]&amp;"-"&amp;Table2[[#This Row],[Uscore]],"")</f>
        <v>8-1</v>
      </c>
      <c r="U3478">
        <v>2271</v>
      </c>
      <c r="V3478" s="1">
        <f>Table2[[#This Row],[GameTime]]-(Table2[[#This Row],[period]]-1)*1200</f>
        <v>1071</v>
      </c>
      <c r="W3478" s="1">
        <f>ROUNDDOWN(Table2[[#This Row],[Time]]/60,0)</f>
        <v>17</v>
      </c>
      <c r="X3478" s="1">
        <f>ROUNDDOWN((Table2[[#This Row],[Time]]/60-Table2[[#This Row],[Time2]])*60,0)</f>
        <v>51</v>
      </c>
      <c r="Y3478" s="1">
        <f>IF(Table2[[#This Row],[Time2]]&lt;10,0&amp;Table2[[#This Row],[Time2]],Table2[[#This Row],[Time2]])</f>
        <v>17</v>
      </c>
      <c r="Z3478" s="1">
        <f>IF(Table2[[#This Row],[Time3]]&lt;10,0&amp;Table2[[#This Row],[Time3]],Table2[[#This Row],[Time3]])</f>
        <v>51</v>
      </c>
      <c r="AA3478" s="2" t="str">
        <f>Table2[[#This Row],[Time4]]&amp;":"&amp;Table2[[#This Row],[Time5]]</f>
        <v>17:51</v>
      </c>
      <c r="AB3478" s="1" t="str" cm="1">
        <f t="array" ref="AB3478">IFERROR(IF(Table2[[#This Row],[code]]="","",_xlfn.IFS(AND(Table2[[#This Row],[code]]&lt;400,Table2[[#This Row],[code]]&lt;&gt;""),2,Table2[[#This Row],[code]]&gt;500,4)),"")</f>
        <v/>
      </c>
      <c r="AC3478" s="1" t="str">
        <f>IF(Table2[[#This Row],[Event]]="Penalty",Table2[[#This Row],[number]],IF(Table2[[#This Row],[Event]]="Time-Out",401,""))</f>
        <v/>
      </c>
      <c r="AD3478" s="1">
        <f>ROW(A3477)</f>
        <v>3477</v>
      </c>
      <c r="AE3478" s="1">
        <f>COUNTIFS(Table2[GameID],Table2[[#This Row],[GameID]],Table2[Column1],"&lt;="&amp;Table2[[#This Row],[Column1]])-1</f>
        <v>9</v>
      </c>
    </row>
    <row r="3479" spans="1:31" x14ac:dyDescent="0.45">
      <c r="A3479" t="s">
        <v>573</v>
      </c>
      <c r="B3479" t="str">
        <f>_xlfn.TEXTBEFORE(Table2[[#This Row],[Kamp]]," - ")</f>
        <v>Aab</v>
      </c>
      <c r="C3479" t="str">
        <f>_xlfn.TEXTAFTER(Table2[[#This Row],[Kamp]],"- ")</f>
        <v>BFC Vendsyssel</v>
      </c>
      <c r="D3479">
        <v>45262</v>
      </c>
      <c r="E3479">
        <v>77692</v>
      </c>
      <c r="F3479">
        <v>20232024</v>
      </c>
      <c r="G3479" t="s">
        <v>17</v>
      </c>
      <c r="H3479" t="s">
        <v>669</v>
      </c>
      <c r="I3479" t="s">
        <v>678</v>
      </c>
      <c r="J3479">
        <v>2</v>
      </c>
      <c r="K3479">
        <v>31146</v>
      </c>
      <c r="L3479">
        <v>1</v>
      </c>
      <c r="M3479" t="s">
        <v>630</v>
      </c>
      <c r="N3479" t="s">
        <v>133</v>
      </c>
      <c r="O3479" t="s">
        <v>289</v>
      </c>
      <c r="P3479">
        <v>5</v>
      </c>
      <c r="Q3479">
        <v>22</v>
      </c>
      <c r="R3479">
        <f>SUMIFS(Table2[number],Table2[Event],"Goal",Table2[H/U],"HOME",Table2[GameID],Table2[[#This Row],[GameID]],Table2[GameTime],"&lt;="&amp;Table2[[#This Row],[GameTime]])</f>
        <v>9</v>
      </c>
      <c r="S3479">
        <f>SUMIFS(Table2[number],Table2[Event],"Goal",Table2[H/U],"AWAY",Table2[GameID],Table2[[#This Row],[GameID]],Table2[GameTime],"&lt;="&amp;Table2[[#This Row],[GameTime]])</f>
        <v>1</v>
      </c>
      <c r="T3479" t="str">
        <f>IF(Table2[[#This Row],[Event]]="Goal",Table2[[#This Row],[Hscore]]&amp;"-"&amp;Table2[[#This Row],[Uscore]],"")</f>
        <v>9-1</v>
      </c>
      <c r="U3479">
        <v>2318</v>
      </c>
      <c r="V3479" s="1">
        <f>Table2[[#This Row],[GameTime]]-(Table2[[#This Row],[period]]-1)*1200</f>
        <v>1118</v>
      </c>
      <c r="W3479" s="1">
        <f>ROUNDDOWN(Table2[[#This Row],[Time]]/60,0)</f>
        <v>18</v>
      </c>
      <c r="X3479" s="1">
        <f>ROUNDDOWN((Table2[[#This Row],[Time]]/60-Table2[[#This Row],[Time2]])*60,0)</f>
        <v>38</v>
      </c>
      <c r="Y3479" s="1">
        <f>IF(Table2[[#This Row],[Time2]]&lt;10,0&amp;Table2[[#This Row],[Time2]],Table2[[#This Row],[Time2]])</f>
        <v>18</v>
      </c>
      <c r="Z3479" s="1">
        <f>IF(Table2[[#This Row],[Time3]]&lt;10,0&amp;Table2[[#This Row],[Time3]],Table2[[#This Row],[Time3]])</f>
        <v>38</v>
      </c>
      <c r="AA3479" s="2" t="str">
        <f>Table2[[#This Row],[Time4]]&amp;":"&amp;Table2[[#This Row],[Time5]]</f>
        <v>18:38</v>
      </c>
      <c r="AB3479" s="1" t="str" cm="1">
        <f t="array" ref="AB3479">IFERROR(IF(Table2[[#This Row],[code]]="","",_xlfn.IFS(AND(Table2[[#This Row],[code]]&lt;400,Table2[[#This Row],[code]]&lt;&gt;""),2,Table2[[#This Row],[code]]&gt;500,4)),"")</f>
        <v/>
      </c>
      <c r="AC3479" s="1" t="str">
        <f>IF(Table2[[#This Row],[Event]]="Penalty",Table2[[#This Row],[number]],IF(Table2[[#This Row],[Event]]="Time-Out",401,""))</f>
        <v/>
      </c>
      <c r="AD3479" s="1">
        <f>ROW(A3478)</f>
        <v>3478</v>
      </c>
      <c r="AE3479" s="1">
        <f>COUNTIFS(Table2[GameID],Table2[[#This Row],[GameID]],Table2[Column1],"&lt;="&amp;Table2[[#This Row],[Column1]])-1</f>
        <v>10</v>
      </c>
    </row>
    <row r="3480" spans="1:31" x14ac:dyDescent="0.45">
      <c r="A3480" t="s">
        <v>573</v>
      </c>
      <c r="B3480" t="str">
        <f>_xlfn.TEXTBEFORE(Table2[[#This Row],[Kamp]]," - ")</f>
        <v>Aab</v>
      </c>
      <c r="C3480" t="str">
        <f>_xlfn.TEXTAFTER(Table2[[#This Row],[Kamp]],"- ")</f>
        <v>BFC Vendsyssel</v>
      </c>
      <c r="D3480">
        <v>45262</v>
      </c>
      <c r="E3480">
        <v>77692</v>
      </c>
      <c r="F3480">
        <v>20232024</v>
      </c>
      <c r="G3480" t="s">
        <v>17</v>
      </c>
      <c r="H3480" t="s">
        <v>664</v>
      </c>
      <c r="I3480" t="s">
        <v>677</v>
      </c>
      <c r="J3480">
        <v>3</v>
      </c>
      <c r="K3480">
        <v>31145</v>
      </c>
      <c r="L3480">
        <v>1</v>
      </c>
      <c r="M3480" t="s">
        <v>630</v>
      </c>
      <c r="N3480" t="s">
        <v>436</v>
      </c>
      <c r="O3480" t="s">
        <v>335</v>
      </c>
      <c r="P3480">
        <v>23</v>
      </c>
      <c r="Q3480">
        <v>10</v>
      </c>
      <c r="R3480">
        <f>SUMIFS(Table2[number],Table2[Event],"Goal",Table2[H/U],"HOME",Table2[GameID],Table2[[#This Row],[GameID]],Table2[GameTime],"&lt;="&amp;Table2[[#This Row],[GameTime]])</f>
        <v>9</v>
      </c>
      <c r="S3480">
        <f>SUMIFS(Table2[number],Table2[Event],"Goal",Table2[H/U],"AWAY",Table2[GameID],Table2[[#This Row],[GameID]],Table2[GameTime],"&lt;="&amp;Table2[[#This Row],[GameTime]])</f>
        <v>2</v>
      </c>
      <c r="T3480" t="str">
        <f>IF(Table2[[#This Row],[Event]]="Goal",Table2[[#This Row],[Hscore]]&amp;"-"&amp;Table2[[#This Row],[Uscore]],"")</f>
        <v>9-2</v>
      </c>
      <c r="U3480">
        <v>2638</v>
      </c>
      <c r="V3480" s="1">
        <f>Table2[[#This Row],[GameTime]]-(Table2[[#This Row],[period]]-1)*1200</f>
        <v>238</v>
      </c>
      <c r="W3480" s="1">
        <f>ROUNDDOWN(Table2[[#This Row],[Time]]/60,0)</f>
        <v>3</v>
      </c>
      <c r="X3480" s="1">
        <f>ROUNDDOWN((Table2[[#This Row],[Time]]/60-Table2[[#This Row],[Time2]])*60,0)</f>
        <v>58</v>
      </c>
      <c r="Y3480" s="1" t="str">
        <f>IF(Table2[[#This Row],[Time2]]&lt;10,0&amp;Table2[[#This Row],[Time2]],Table2[[#This Row],[Time2]])</f>
        <v>03</v>
      </c>
      <c r="Z3480" s="1">
        <f>IF(Table2[[#This Row],[Time3]]&lt;10,0&amp;Table2[[#This Row],[Time3]],Table2[[#This Row],[Time3]])</f>
        <v>58</v>
      </c>
      <c r="AA3480" s="2" t="str">
        <f>Table2[[#This Row],[Time4]]&amp;":"&amp;Table2[[#This Row],[Time5]]</f>
        <v>03:58</v>
      </c>
      <c r="AB3480" s="1" t="str" cm="1">
        <f t="array" ref="AB3480">IFERROR(IF(Table2[[#This Row],[code]]="","",_xlfn.IFS(AND(Table2[[#This Row],[code]]&lt;400,Table2[[#This Row],[code]]&lt;&gt;""),2,Table2[[#This Row],[code]]&gt;500,4)),"")</f>
        <v/>
      </c>
      <c r="AC3480" s="1" t="str">
        <f>IF(Table2[[#This Row],[Event]]="Penalty",Table2[[#This Row],[number]],IF(Table2[[#This Row],[Event]]="Time-Out",401,""))</f>
        <v/>
      </c>
      <c r="AD3480" s="1">
        <f>ROW(A3479)</f>
        <v>3479</v>
      </c>
      <c r="AE3480" s="1">
        <f>COUNTIFS(Table2[GameID],Table2[[#This Row],[GameID]],Table2[Column1],"&lt;="&amp;Table2[[#This Row],[Column1]])-1</f>
        <v>11</v>
      </c>
    </row>
    <row r="3481" spans="1:31" x14ac:dyDescent="0.45">
      <c r="A3481" t="s">
        <v>573</v>
      </c>
      <c r="B3481" t="str">
        <f>_xlfn.TEXTBEFORE(Table2[[#This Row],[Kamp]]," - ")</f>
        <v>Aab</v>
      </c>
      <c r="C3481" t="str">
        <f>_xlfn.TEXTAFTER(Table2[[#This Row],[Kamp]],"- ")</f>
        <v>BFC Vendsyssel</v>
      </c>
      <c r="D3481">
        <v>45262</v>
      </c>
      <c r="E3481">
        <v>77692</v>
      </c>
      <c r="F3481">
        <v>20232024</v>
      </c>
      <c r="G3481" t="s">
        <v>17</v>
      </c>
      <c r="H3481" t="s">
        <v>664</v>
      </c>
      <c r="I3481" t="s">
        <v>677</v>
      </c>
      <c r="J3481">
        <v>3</v>
      </c>
      <c r="K3481">
        <v>31145</v>
      </c>
      <c r="L3481">
        <v>1</v>
      </c>
      <c r="M3481" t="s">
        <v>630</v>
      </c>
      <c r="N3481" t="s">
        <v>211</v>
      </c>
      <c r="O3481" t="s">
        <v>207</v>
      </c>
      <c r="P3481">
        <v>92</v>
      </c>
      <c r="Q3481">
        <v>71</v>
      </c>
      <c r="R3481">
        <f>SUMIFS(Table2[number],Table2[Event],"Goal",Table2[H/U],"HOME",Table2[GameID],Table2[[#This Row],[GameID]],Table2[GameTime],"&lt;="&amp;Table2[[#This Row],[GameTime]])</f>
        <v>9</v>
      </c>
      <c r="S3481">
        <f>SUMIFS(Table2[number],Table2[Event],"Goal",Table2[H/U],"AWAY",Table2[GameID],Table2[[#This Row],[GameID]],Table2[GameTime],"&lt;="&amp;Table2[[#This Row],[GameTime]])</f>
        <v>3</v>
      </c>
      <c r="T3481" t="str">
        <f>IF(Table2[[#This Row],[Event]]="Goal",Table2[[#This Row],[Hscore]]&amp;"-"&amp;Table2[[#This Row],[Uscore]],"")</f>
        <v>9-3</v>
      </c>
      <c r="U3481">
        <v>2682</v>
      </c>
      <c r="V3481" s="1">
        <f>Table2[[#This Row],[GameTime]]-(Table2[[#This Row],[period]]-1)*1200</f>
        <v>282</v>
      </c>
      <c r="W3481" s="1">
        <f>ROUNDDOWN(Table2[[#This Row],[Time]]/60,0)</f>
        <v>4</v>
      </c>
      <c r="X3481" s="1">
        <f>ROUNDDOWN((Table2[[#This Row],[Time]]/60-Table2[[#This Row],[Time2]])*60,0)</f>
        <v>42</v>
      </c>
      <c r="Y3481" s="1" t="str">
        <f>IF(Table2[[#This Row],[Time2]]&lt;10,0&amp;Table2[[#This Row],[Time2]],Table2[[#This Row],[Time2]])</f>
        <v>04</v>
      </c>
      <c r="Z3481" s="1">
        <f>IF(Table2[[#This Row],[Time3]]&lt;10,0&amp;Table2[[#This Row],[Time3]],Table2[[#This Row],[Time3]])</f>
        <v>42</v>
      </c>
      <c r="AA3481" s="2" t="str">
        <f>Table2[[#This Row],[Time4]]&amp;":"&amp;Table2[[#This Row],[Time5]]</f>
        <v>04:42</v>
      </c>
      <c r="AB3481" s="1" t="str" cm="1">
        <f t="array" ref="AB3481">IFERROR(IF(Table2[[#This Row],[code]]="","",_xlfn.IFS(AND(Table2[[#This Row],[code]]&lt;400,Table2[[#This Row],[code]]&lt;&gt;""),2,Table2[[#This Row],[code]]&gt;500,4)),"")</f>
        <v/>
      </c>
      <c r="AC3481" s="1" t="str">
        <f>IF(Table2[[#This Row],[Event]]="Penalty",Table2[[#This Row],[number]],IF(Table2[[#This Row],[Event]]="Time-Out",401,""))</f>
        <v/>
      </c>
      <c r="AD3481" s="1">
        <f>ROW(A3480)</f>
        <v>3480</v>
      </c>
      <c r="AE3481" s="1">
        <f>COUNTIFS(Table2[GameID],Table2[[#This Row],[GameID]],Table2[Column1],"&lt;="&amp;Table2[[#This Row],[Column1]])-1</f>
        <v>12</v>
      </c>
    </row>
    <row r="3482" spans="1:31" x14ac:dyDescent="0.45">
      <c r="A3482" t="s">
        <v>573</v>
      </c>
      <c r="B3482" t="str">
        <f>_xlfn.TEXTBEFORE(Table2[[#This Row],[Kamp]]," - ")</f>
        <v>Aab</v>
      </c>
      <c r="C3482" t="str">
        <f>_xlfn.TEXTAFTER(Table2[[#This Row],[Kamp]],"- ")</f>
        <v>BFC Vendsyssel</v>
      </c>
      <c r="D3482">
        <v>45262</v>
      </c>
      <c r="E3482">
        <v>77692</v>
      </c>
      <c r="F3482">
        <v>20232024</v>
      </c>
      <c r="G3482" t="s">
        <v>17</v>
      </c>
      <c r="H3482" t="s">
        <v>664</v>
      </c>
      <c r="I3482" t="s">
        <v>677</v>
      </c>
      <c r="J3482">
        <v>3</v>
      </c>
      <c r="K3482">
        <v>31145</v>
      </c>
      <c r="L3482">
        <v>201</v>
      </c>
      <c r="M3482" t="s">
        <v>631</v>
      </c>
      <c r="N3482" t="s">
        <v>206</v>
      </c>
      <c r="O3482" t="s">
        <v>634</v>
      </c>
      <c r="P3482">
        <v>64</v>
      </c>
      <c r="Q3482" t="s">
        <v>634</v>
      </c>
      <c r="R3482">
        <f>SUMIFS(Table2[number],Table2[Event],"Goal",Table2[H/U],"HOME",Table2[GameID],Table2[[#This Row],[GameID]],Table2[GameTime],"&lt;="&amp;Table2[[#This Row],[GameTime]])</f>
        <v>9</v>
      </c>
      <c r="S3482">
        <f>SUMIFS(Table2[number],Table2[Event],"Goal",Table2[H/U],"AWAY",Table2[GameID],Table2[[#This Row],[GameID]],Table2[GameTime],"&lt;="&amp;Table2[[#This Row],[GameTime]])</f>
        <v>3</v>
      </c>
      <c r="T3482" t="str">
        <f>IF(Table2[[#This Row],[Event]]="Goal",Table2[[#This Row],[Hscore]]&amp;"-"&amp;Table2[[#This Row],[Uscore]],"")</f>
        <v/>
      </c>
      <c r="U3482">
        <v>2799</v>
      </c>
      <c r="V3482" s="1">
        <f>Table2[[#This Row],[GameTime]]-(Table2[[#This Row],[period]]-1)*1200</f>
        <v>399</v>
      </c>
      <c r="W3482" s="1">
        <f>ROUNDDOWN(Table2[[#This Row],[Time]]/60,0)</f>
        <v>6</v>
      </c>
      <c r="X3482" s="1">
        <f>ROUNDDOWN((Table2[[#This Row],[Time]]/60-Table2[[#This Row],[Time2]])*60,0)</f>
        <v>39</v>
      </c>
      <c r="Y3482" s="1" t="str">
        <f>IF(Table2[[#This Row],[Time2]]&lt;10,0&amp;Table2[[#This Row],[Time2]],Table2[[#This Row],[Time2]])</f>
        <v>06</v>
      </c>
      <c r="Z3482" s="1">
        <f>IF(Table2[[#This Row],[Time3]]&lt;10,0&amp;Table2[[#This Row],[Time3]],Table2[[#This Row],[Time3]])</f>
        <v>39</v>
      </c>
      <c r="AA3482" s="2" t="str">
        <f>Table2[[#This Row],[Time4]]&amp;":"&amp;Table2[[#This Row],[Time5]]</f>
        <v>06:39</v>
      </c>
      <c r="AB3482" s="1" cm="1">
        <f t="array" ref="AB3482">IFERROR(IF(Table2[[#This Row],[code]]="","",_xlfn.IFS(AND(Table2[[#This Row],[code]]&lt;400,Table2[[#This Row],[code]]&lt;&gt;""),2,Table2[[#This Row],[code]]&gt;500,4)),"")</f>
        <v>2</v>
      </c>
      <c r="AC3482" s="1">
        <f>IF(Table2[[#This Row],[Event]]="Penalty",Table2[[#This Row],[number]],IF(Table2[[#This Row],[Event]]="Time-Out",401,""))</f>
        <v>201</v>
      </c>
      <c r="AD3482" s="1">
        <f>ROW(A3481)</f>
        <v>3481</v>
      </c>
      <c r="AE3482" s="1">
        <f>COUNTIFS(Table2[GameID],Table2[[#This Row],[GameID]],Table2[Column1],"&lt;="&amp;Table2[[#This Row],[Column1]])-1</f>
        <v>13</v>
      </c>
    </row>
    <row r="3483" spans="1:31" x14ac:dyDescent="0.45">
      <c r="A3483" t="s">
        <v>573</v>
      </c>
      <c r="B3483" t="str">
        <f>_xlfn.TEXTBEFORE(Table2[[#This Row],[Kamp]]," - ")</f>
        <v>Aab</v>
      </c>
      <c r="C3483" t="str">
        <f>_xlfn.TEXTAFTER(Table2[[#This Row],[Kamp]],"- ")</f>
        <v>BFC Vendsyssel</v>
      </c>
      <c r="D3483">
        <v>45262</v>
      </c>
      <c r="E3483">
        <v>77692</v>
      </c>
      <c r="F3483">
        <v>20232024</v>
      </c>
      <c r="G3483" t="s">
        <v>17</v>
      </c>
      <c r="H3483" t="s">
        <v>669</v>
      </c>
      <c r="I3483" t="s">
        <v>678</v>
      </c>
      <c r="J3483">
        <v>3</v>
      </c>
      <c r="K3483">
        <v>31146</v>
      </c>
      <c r="L3483">
        <v>201</v>
      </c>
      <c r="M3483" t="s">
        <v>631</v>
      </c>
      <c r="N3483" t="s">
        <v>289</v>
      </c>
      <c r="O3483" t="s">
        <v>634</v>
      </c>
      <c r="P3483">
        <v>22</v>
      </c>
      <c r="Q3483" t="s">
        <v>634</v>
      </c>
      <c r="R3483">
        <f>SUMIFS(Table2[number],Table2[Event],"Goal",Table2[H/U],"HOME",Table2[GameID],Table2[[#This Row],[GameID]],Table2[GameTime],"&lt;="&amp;Table2[[#This Row],[GameTime]])</f>
        <v>9</v>
      </c>
      <c r="S3483">
        <f>SUMIFS(Table2[number],Table2[Event],"Goal",Table2[H/U],"AWAY",Table2[GameID],Table2[[#This Row],[GameID]],Table2[GameTime],"&lt;="&amp;Table2[[#This Row],[GameTime]])</f>
        <v>3</v>
      </c>
      <c r="T3483" t="str">
        <f>IF(Table2[[#This Row],[Event]]="Goal",Table2[[#This Row],[Hscore]]&amp;"-"&amp;Table2[[#This Row],[Uscore]],"")</f>
        <v/>
      </c>
      <c r="U3483">
        <v>2990</v>
      </c>
      <c r="V3483" s="1">
        <f>Table2[[#This Row],[GameTime]]-(Table2[[#This Row],[period]]-1)*1200</f>
        <v>590</v>
      </c>
      <c r="W3483" s="1">
        <f>ROUNDDOWN(Table2[[#This Row],[Time]]/60,0)</f>
        <v>9</v>
      </c>
      <c r="X3483" s="1">
        <f>ROUNDDOWN((Table2[[#This Row],[Time]]/60-Table2[[#This Row],[Time2]])*60,0)</f>
        <v>50</v>
      </c>
      <c r="Y3483" s="1" t="str">
        <f>IF(Table2[[#This Row],[Time2]]&lt;10,0&amp;Table2[[#This Row],[Time2]],Table2[[#This Row],[Time2]])</f>
        <v>09</v>
      </c>
      <c r="Z3483" s="1">
        <f>IF(Table2[[#This Row],[Time3]]&lt;10,0&amp;Table2[[#This Row],[Time3]],Table2[[#This Row],[Time3]])</f>
        <v>50</v>
      </c>
      <c r="AA3483" s="2" t="str">
        <f>Table2[[#This Row],[Time4]]&amp;":"&amp;Table2[[#This Row],[Time5]]</f>
        <v>09:50</v>
      </c>
      <c r="AB3483" s="1" cm="1">
        <f t="array" ref="AB3483">IFERROR(IF(Table2[[#This Row],[code]]="","",_xlfn.IFS(AND(Table2[[#This Row],[code]]&lt;400,Table2[[#This Row],[code]]&lt;&gt;""),2,Table2[[#This Row],[code]]&gt;500,4)),"")</f>
        <v>2</v>
      </c>
      <c r="AC3483" s="1">
        <f>IF(Table2[[#This Row],[Event]]="Penalty",Table2[[#This Row],[number]],IF(Table2[[#This Row],[Event]]="Time-Out",401,""))</f>
        <v>201</v>
      </c>
      <c r="AD3483" s="1">
        <f>ROW(A3482)</f>
        <v>3482</v>
      </c>
      <c r="AE3483" s="1">
        <f>COUNTIFS(Table2[GameID],Table2[[#This Row],[GameID]],Table2[Column1],"&lt;="&amp;Table2[[#This Row],[Column1]])-1</f>
        <v>14</v>
      </c>
    </row>
    <row r="3484" spans="1:31" x14ac:dyDescent="0.45">
      <c r="A3484" t="s">
        <v>573</v>
      </c>
      <c r="B3484" t="str">
        <f>_xlfn.TEXTBEFORE(Table2[[#This Row],[Kamp]]," - ")</f>
        <v>Aab</v>
      </c>
      <c r="C3484" t="str">
        <f>_xlfn.TEXTAFTER(Table2[[#This Row],[Kamp]],"- ")</f>
        <v>BFC Vendsyssel</v>
      </c>
      <c r="D3484">
        <v>45262</v>
      </c>
      <c r="E3484">
        <v>77692</v>
      </c>
      <c r="F3484">
        <v>20232024</v>
      </c>
      <c r="G3484" t="s">
        <v>17</v>
      </c>
      <c r="H3484" t="s">
        <v>669</v>
      </c>
      <c r="I3484" t="s">
        <v>678</v>
      </c>
      <c r="J3484">
        <v>3</v>
      </c>
      <c r="K3484">
        <v>31146</v>
      </c>
      <c r="L3484">
        <v>1</v>
      </c>
      <c r="M3484" t="s">
        <v>630</v>
      </c>
      <c r="N3484" t="s">
        <v>140</v>
      </c>
      <c r="O3484" t="s">
        <v>146</v>
      </c>
      <c r="P3484">
        <v>60</v>
      </c>
      <c r="Q3484">
        <v>91</v>
      </c>
      <c r="R3484">
        <f>SUMIFS(Table2[number],Table2[Event],"Goal",Table2[H/U],"HOME",Table2[GameID],Table2[[#This Row],[GameID]],Table2[GameTime],"&lt;="&amp;Table2[[#This Row],[GameTime]])</f>
        <v>10</v>
      </c>
      <c r="S3484">
        <f>SUMIFS(Table2[number],Table2[Event],"Goal",Table2[H/U],"AWAY",Table2[GameID],Table2[[#This Row],[GameID]],Table2[GameTime],"&lt;="&amp;Table2[[#This Row],[GameTime]])</f>
        <v>3</v>
      </c>
      <c r="T3484" t="str">
        <f>IF(Table2[[#This Row],[Event]]="Goal",Table2[[#This Row],[Hscore]]&amp;"-"&amp;Table2[[#This Row],[Uscore]],"")</f>
        <v>10-3</v>
      </c>
      <c r="U3484">
        <v>3066</v>
      </c>
      <c r="V3484" s="1">
        <f>Table2[[#This Row],[GameTime]]-(Table2[[#This Row],[period]]-1)*1200</f>
        <v>666</v>
      </c>
      <c r="W3484" s="1">
        <f>ROUNDDOWN(Table2[[#This Row],[Time]]/60,0)</f>
        <v>11</v>
      </c>
      <c r="X3484" s="1">
        <f>ROUNDDOWN((Table2[[#This Row],[Time]]/60-Table2[[#This Row],[Time2]])*60,0)</f>
        <v>5</v>
      </c>
      <c r="Y3484" s="1">
        <f>IF(Table2[[#This Row],[Time2]]&lt;10,0&amp;Table2[[#This Row],[Time2]],Table2[[#This Row],[Time2]])</f>
        <v>11</v>
      </c>
      <c r="Z3484" s="1" t="str">
        <f>IF(Table2[[#This Row],[Time3]]&lt;10,0&amp;Table2[[#This Row],[Time3]],Table2[[#This Row],[Time3]])</f>
        <v>05</v>
      </c>
      <c r="AA3484" s="2" t="str">
        <f>Table2[[#This Row],[Time4]]&amp;":"&amp;Table2[[#This Row],[Time5]]</f>
        <v>11:05</v>
      </c>
      <c r="AB3484" s="1" t="str" cm="1">
        <f t="array" ref="AB3484">IFERROR(IF(Table2[[#This Row],[code]]="","",_xlfn.IFS(AND(Table2[[#This Row],[code]]&lt;400,Table2[[#This Row],[code]]&lt;&gt;""),2,Table2[[#This Row],[code]]&gt;500,4)),"")</f>
        <v/>
      </c>
      <c r="AC3484" s="1" t="str">
        <f>IF(Table2[[#This Row],[Event]]="Penalty",Table2[[#This Row],[number]],IF(Table2[[#This Row],[Event]]="Time-Out",401,""))</f>
        <v/>
      </c>
      <c r="AD3484" s="1">
        <f>ROW(A3483)</f>
        <v>3483</v>
      </c>
      <c r="AE3484" s="1">
        <f>COUNTIFS(Table2[GameID],Table2[[#This Row],[GameID]],Table2[Column1],"&lt;="&amp;Table2[[#This Row],[Column1]])-1</f>
        <v>15</v>
      </c>
    </row>
    <row r="3485" spans="1:31" x14ac:dyDescent="0.45">
      <c r="A3485" t="s">
        <v>573</v>
      </c>
      <c r="B3485" t="str">
        <f>_xlfn.TEXTBEFORE(Table2[[#This Row],[Kamp]]," - ")</f>
        <v>Aab</v>
      </c>
      <c r="C3485" t="str">
        <f>_xlfn.TEXTAFTER(Table2[[#This Row],[Kamp]],"- ")</f>
        <v>BFC Vendsyssel</v>
      </c>
      <c r="D3485">
        <v>45262</v>
      </c>
      <c r="E3485">
        <v>77692</v>
      </c>
      <c r="F3485">
        <v>20232024</v>
      </c>
      <c r="G3485" t="s">
        <v>17</v>
      </c>
      <c r="H3485" t="s">
        <v>669</v>
      </c>
      <c r="I3485" t="s">
        <v>678</v>
      </c>
      <c r="J3485">
        <v>3</v>
      </c>
      <c r="K3485">
        <v>31146</v>
      </c>
      <c r="L3485">
        <v>1</v>
      </c>
      <c r="M3485" t="s">
        <v>630</v>
      </c>
      <c r="N3485" t="s">
        <v>133</v>
      </c>
      <c r="O3485" t="s">
        <v>146</v>
      </c>
      <c r="P3485">
        <v>5</v>
      </c>
      <c r="Q3485">
        <v>91</v>
      </c>
      <c r="R3485">
        <f>SUMIFS(Table2[number],Table2[Event],"Goal",Table2[H/U],"HOME",Table2[GameID],Table2[[#This Row],[GameID]],Table2[GameTime],"&lt;="&amp;Table2[[#This Row],[GameTime]])</f>
        <v>11</v>
      </c>
      <c r="S3485">
        <f>SUMIFS(Table2[number],Table2[Event],"Goal",Table2[H/U],"AWAY",Table2[GameID],Table2[[#This Row],[GameID]],Table2[GameTime],"&lt;="&amp;Table2[[#This Row],[GameTime]])</f>
        <v>3</v>
      </c>
      <c r="T3485" t="str">
        <f>IF(Table2[[#This Row],[Event]]="Goal",Table2[[#This Row],[Hscore]]&amp;"-"&amp;Table2[[#This Row],[Uscore]],"")</f>
        <v>11-3</v>
      </c>
      <c r="U3485">
        <v>3280</v>
      </c>
      <c r="V3485" s="1">
        <f>Table2[[#This Row],[GameTime]]-(Table2[[#This Row],[period]]-1)*1200</f>
        <v>880</v>
      </c>
      <c r="W3485" s="1">
        <f>ROUNDDOWN(Table2[[#This Row],[Time]]/60,0)</f>
        <v>14</v>
      </c>
      <c r="X3485" s="1">
        <f>ROUNDDOWN((Table2[[#This Row],[Time]]/60-Table2[[#This Row],[Time2]])*60,0)</f>
        <v>40</v>
      </c>
      <c r="Y3485" s="1">
        <f>IF(Table2[[#This Row],[Time2]]&lt;10,0&amp;Table2[[#This Row],[Time2]],Table2[[#This Row],[Time2]])</f>
        <v>14</v>
      </c>
      <c r="Z3485" s="1">
        <f>IF(Table2[[#This Row],[Time3]]&lt;10,0&amp;Table2[[#This Row],[Time3]],Table2[[#This Row],[Time3]])</f>
        <v>40</v>
      </c>
      <c r="AA3485" s="2" t="str">
        <f>Table2[[#This Row],[Time4]]&amp;":"&amp;Table2[[#This Row],[Time5]]</f>
        <v>14:40</v>
      </c>
      <c r="AB3485" s="1" t="str" cm="1">
        <f t="array" ref="AB3485">IFERROR(IF(Table2[[#This Row],[code]]="","",_xlfn.IFS(AND(Table2[[#This Row],[code]]&lt;400,Table2[[#This Row],[code]]&lt;&gt;""),2,Table2[[#This Row],[code]]&gt;500,4)),"")</f>
        <v/>
      </c>
      <c r="AC3485" s="1" t="str">
        <f>IF(Table2[[#This Row],[Event]]="Penalty",Table2[[#This Row],[number]],IF(Table2[[#This Row],[Event]]="Time-Out",401,""))</f>
        <v/>
      </c>
      <c r="AD3485" s="1">
        <f>ROW(A3484)</f>
        <v>3484</v>
      </c>
      <c r="AE3485" s="1">
        <f>COUNTIFS(Table2[GameID],Table2[[#This Row],[GameID]],Table2[Column1],"&lt;="&amp;Table2[[#This Row],[Column1]])-1</f>
        <v>16</v>
      </c>
    </row>
    <row r="3486" spans="1:31" x14ac:dyDescent="0.45">
      <c r="A3486" t="s">
        <v>577</v>
      </c>
      <c r="B3486" t="str">
        <f>_xlfn.TEXTBEFORE(Table2[[#This Row],[Kamp]]," - ")</f>
        <v>Strandby Elling</v>
      </c>
      <c r="C3486" t="str">
        <f>_xlfn.TEXTAFTER(Table2[[#This Row],[Kamp]],"- ")</f>
        <v>Sunds Seahawks</v>
      </c>
      <c r="D3486">
        <v>45270</v>
      </c>
      <c r="E3486">
        <v>77697</v>
      </c>
      <c r="F3486">
        <v>20232024</v>
      </c>
      <c r="G3486" t="s">
        <v>17</v>
      </c>
      <c r="H3486" t="s">
        <v>668</v>
      </c>
      <c r="I3486" t="s">
        <v>677</v>
      </c>
      <c r="J3486">
        <v>1</v>
      </c>
      <c r="K3486">
        <v>31144</v>
      </c>
      <c r="L3486">
        <v>1</v>
      </c>
      <c r="M3486" t="s">
        <v>630</v>
      </c>
      <c r="N3486" t="s">
        <v>228</v>
      </c>
      <c r="O3486" t="s">
        <v>214</v>
      </c>
      <c r="P3486">
        <v>77</v>
      </c>
      <c r="Q3486">
        <v>7</v>
      </c>
      <c r="R3486">
        <f>SUMIFS(Table2[number],Table2[Event],"Goal",Table2[H/U],"HOME",Table2[GameID],Table2[[#This Row],[GameID]],Table2[GameTime],"&lt;="&amp;Table2[[#This Row],[GameTime]])</f>
        <v>0</v>
      </c>
      <c r="S3486">
        <f>SUMIFS(Table2[number],Table2[Event],"Goal",Table2[H/U],"AWAY",Table2[GameID],Table2[[#This Row],[GameID]],Table2[GameTime],"&lt;="&amp;Table2[[#This Row],[GameTime]])</f>
        <v>1</v>
      </c>
      <c r="T3486" t="str">
        <f>IF(Table2[[#This Row],[Event]]="Goal",Table2[[#This Row],[Hscore]]&amp;"-"&amp;Table2[[#This Row],[Uscore]],"")</f>
        <v>0-1</v>
      </c>
      <c r="U3486">
        <v>2</v>
      </c>
      <c r="V3486" s="1">
        <f>Table2[[#This Row],[GameTime]]-(Table2[[#This Row],[period]]-1)*1200</f>
        <v>2</v>
      </c>
      <c r="W3486" s="1">
        <f>ROUNDDOWN(Table2[[#This Row],[Time]]/60,0)</f>
        <v>0</v>
      </c>
      <c r="X3486" s="1">
        <f>ROUNDDOWN((Table2[[#This Row],[Time]]/60-Table2[[#This Row],[Time2]])*60,0)</f>
        <v>2</v>
      </c>
      <c r="Y3486" s="1" t="str">
        <f>IF(Table2[[#This Row],[Time2]]&lt;10,0&amp;Table2[[#This Row],[Time2]],Table2[[#This Row],[Time2]])</f>
        <v>00</v>
      </c>
      <c r="Z3486" s="1" t="str">
        <f>IF(Table2[[#This Row],[Time3]]&lt;10,0&amp;Table2[[#This Row],[Time3]],Table2[[#This Row],[Time3]])</f>
        <v>02</v>
      </c>
      <c r="AA3486" s="2" t="str">
        <f>Table2[[#This Row],[Time4]]&amp;":"&amp;Table2[[#This Row],[Time5]]</f>
        <v>00:02</v>
      </c>
      <c r="AB3486" s="1" t="str" cm="1">
        <f t="array" ref="AB3486">IFERROR(IF(Table2[[#This Row],[code]]="","",_xlfn.IFS(AND(Table2[[#This Row],[code]]&lt;400,Table2[[#This Row],[code]]&lt;&gt;""),2,Table2[[#This Row],[code]]&gt;500,4)),"")</f>
        <v/>
      </c>
      <c r="AC3486" s="1" t="str">
        <f>IF(Table2[[#This Row],[Event]]="Penalty",Table2[[#This Row],[number]],IF(Table2[[#This Row],[Event]]="Time-Out",401,""))</f>
        <v/>
      </c>
      <c r="AD3486" s="1">
        <f>ROW(A3485)</f>
        <v>3485</v>
      </c>
      <c r="AE3486" s="1">
        <f>COUNTIFS(Table2[GameID],Table2[[#This Row],[GameID]],Table2[Column1],"&lt;="&amp;Table2[[#This Row],[Column1]])-1</f>
        <v>0</v>
      </c>
    </row>
    <row r="3487" spans="1:31" x14ac:dyDescent="0.45">
      <c r="A3487" t="s">
        <v>577</v>
      </c>
      <c r="B3487" t="str">
        <f>_xlfn.TEXTBEFORE(Table2[[#This Row],[Kamp]]," - ")</f>
        <v>Strandby Elling</v>
      </c>
      <c r="C3487" t="str">
        <f>_xlfn.TEXTAFTER(Table2[[#This Row],[Kamp]],"- ")</f>
        <v>Sunds Seahawks</v>
      </c>
      <c r="D3487">
        <v>45270</v>
      </c>
      <c r="E3487">
        <v>77697</v>
      </c>
      <c r="F3487">
        <v>20232024</v>
      </c>
      <c r="G3487" t="s">
        <v>17</v>
      </c>
      <c r="H3487" t="s">
        <v>668</v>
      </c>
      <c r="I3487" t="s">
        <v>677</v>
      </c>
      <c r="J3487">
        <v>1</v>
      </c>
      <c r="K3487">
        <v>31144</v>
      </c>
      <c r="L3487">
        <v>1</v>
      </c>
      <c r="M3487" t="s">
        <v>630</v>
      </c>
      <c r="N3487" t="s">
        <v>214</v>
      </c>
      <c r="O3487" t="s">
        <v>215</v>
      </c>
      <c r="P3487">
        <v>7</v>
      </c>
      <c r="Q3487">
        <v>9</v>
      </c>
      <c r="R3487">
        <f>SUMIFS(Table2[number],Table2[Event],"Goal",Table2[H/U],"HOME",Table2[GameID],Table2[[#This Row],[GameID]],Table2[GameTime],"&lt;="&amp;Table2[[#This Row],[GameTime]])</f>
        <v>0</v>
      </c>
      <c r="S3487">
        <f>SUMIFS(Table2[number],Table2[Event],"Goal",Table2[H/U],"AWAY",Table2[GameID],Table2[[#This Row],[GameID]],Table2[GameTime],"&lt;="&amp;Table2[[#This Row],[GameTime]])</f>
        <v>2</v>
      </c>
      <c r="T3487" t="str">
        <f>IF(Table2[[#This Row],[Event]]="Goal",Table2[[#This Row],[Hscore]]&amp;"-"&amp;Table2[[#This Row],[Uscore]],"")</f>
        <v>0-2</v>
      </c>
      <c r="U3487">
        <v>544</v>
      </c>
      <c r="V3487" s="1">
        <f>Table2[[#This Row],[GameTime]]-(Table2[[#This Row],[period]]-1)*1200</f>
        <v>544</v>
      </c>
      <c r="W3487" s="1">
        <f>ROUNDDOWN(Table2[[#This Row],[Time]]/60,0)</f>
        <v>9</v>
      </c>
      <c r="X3487" s="1">
        <f>ROUNDDOWN((Table2[[#This Row],[Time]]/60-Table2[[#This Row],[Time2]])*60,0)</f>
        <v>3</v>
      </c>
      <c r="Y3487" s="1" t="str">
        <f>IF(Table2[[#This Row],[Time2]]&lt;10,0&amp;Table2[[#This Row],[Time2]],Table2[[#This Row],[Time2]])</f>
        <v>09</v>
      </c>
      <c r="Z3487" s="1" t="str">
        <f>IF(Table2[[#This Row],[Time3]]&lt;10,0&amp;Table2[[#This Row],[Time3]],Table2[[#This Row],[Time3]])</f>
        <v>03</v>
      </c>
      <c r="AA3487" s="2" t="str">
        <f>Table2[[#This Row],[Time4]]&amp;":"&amp;Table2[[#This Row],[Time5]]</f>
        <v>09:03</v>
      </c>
      <c r="AB3487" s="1" t="str" cm="1">
        <f t="array" ref="AB3487">IFERROR(IF(Table2[[#This Row],[code]]="","",_xlfn.IFS(AND(Table2[[#This Row],[code]]&lt;400,Table2[[#This Row],[code]]&lt;&gt;""),2,Table2[[#This Row],[code]]&gt;500,4)),"")</f>
        <v/>
      </c>
      <c r="AC3487" s="1" t="str">
        <f>IF(Table2[[#This Row],[Event]]="Penalty",Table2[[#This Row],[number]],IF(Table2[[#This Row],[Event]]="Time-Out",401,""))</f>
        <v/>
      </c>
      <c r="AD3487" s="1">
        <f>ROW(A3486)</f>
        <v>3486</v>
      </c>
      <c r="AE3487" s="1">
        <f>COUNTIFS(Table2[GameID],Table2[[#This Row],[GameID]],Table2[Column1],"&lt;="&amp;Table2[[#This Row],[Column1]])-1</f>
        <v>1</v>
      </c>
    </row>
    <row r="3488" spans="1:31" x14ac:dyDescent="0.45">
      <c r="A3488" t="s">
        <v>577</v>
      </c>
      <c r="B3488" t="str">
        <f>_xlfn.TEXTBEFORE(Table2[[#This Row],[Kamp]]," - ")</f>
        <v>Strandby Elling</v>
      </c>
      <c r="C3488" t="str">
        <f>_xlfn.TEXTAFTER(Table2[[#This Row],[Kamp]],"- ")</f>
        <v>Sunds Seahawks</v>
      </c>
      <c r="D3488">
        <v>45270</v>
      </c>
      <c r="E3488">
        <v>77697</v>
      </c>
      <c r="F3488">
        <v>20232024</v>
      </c>
      <c r="G3488" t="s">
        <v>17</v>
      </c>
      <c r="H3488" t="s">
        <v>668</v>
      </c>
      <c r="I3488" t="s">
        <v>677</v>
      </c>
      <c r="J3488">
        <v>1</v>
      </c>
      <c r="K3488">
        <v>31144</v>
      </c>
      <c r="L3488">
        <v>1</v>
      </c>
      <c r="M3488" t="s">
        <v>630</v>
      </c>
      <c r="N3488" t="s">
        <v>269</v>
      </c>
      <c r="O3488" t="s">
        <v>213</v>
      </c>
      <c r="P3488">
        <v>71</v>
      </c>
      <c r="Q3488">
        <v>5</v>
      </c>
      <c r="R3488">
        <f>SUMIFS(Table2[number],Table2[Event],"Goal",Table2[H/U],"HOME",Table2[GameID],Table2[[#This Row],[GameID]],Table2[GameTime],"&lt;="&amp;Table2[[#This Row],[GameTime]])</f>
        <v>0</v>
      </c>
      <c r="S3488">
        <f>SUMIFS(Table2[number],Table2[Event],"Goal",Table2[H/U],"AWAY",Table2[GameID],Table2[[#This Row],[GameID]],Table2[GameTime],"&lt;="&amp;Table2[[#This Row],[GameTime]])</f>
        <v>3</v>
      </c>
      <c r="T3488" t="str">
        <f>IF(Table2[[#This Row],[Event]]="Goal",Table2[[#This Row],[Hscore]]&amp;"-"&amp;Table2[[#This Row],[Uscore]],"")</f>
        <v>0-3</v>
      </c>
      <c r="U3488">
        <v>719</v>
      </c>
      <c r="V3488" s="1">
        <f>Table2[[#This Row],[GameTime]]-(Table2[[#This Row],[period]]-1)*1200</f>
        <v>719</v>
      </c>
      <c r="W3488" s="1">
        <f>ROUNDDOWN(Table2[[#This Row],[Time]]/60,0)</f>
        <v>11</v>
      </c>
      <c r="X3488" s="1">
        <f>ROUNDDOWN((Table2[[#This Row],[Time]]/60-Table2[[#This Row],[Time2]])*60,0)</f>
        <v>59</v>
      </c>
      <c r="Y3488" s="1">
        <f>IF(Table2[[#This Row],[Time2]]&lt;10,0&amp;Table2[[#This Row],[Time2]],Table2[[#This Row],[Time2]])</f>
        <v>11</v>
      </c>
      <c r="Z3488" s="1">
        <f>IF(Table2[[#This Row],[Time3]]&lt;10,0&amp;Table2[[#This Row],[Time3]],Table2[[#This Row],[Time3]])</f>
        <v>59</v>
      </c>
      <c r="AA3488" s="2" t="str">
        <f>Table2[[#This Row],[Time4]]&amp;":"&amp;Table2[[#This Row],[Time5]]</f>
        <v>11:59</v>
      </c>
      <c r="AB3488" s="1" t="str" cm="1">
        <f t="array" ref="AB3488">IFERROR(IF(Table2[[#This Row],[code]]="","",_xlfn.IFS(AND(Table2[[#This Row],[code]]&lt;400,Table2[[#This Row],[code]]&lt;&gt;""),2,Table2[[#This Row],[code]]&gt;500,4)),"")</f>
        <v/>
      </c>
      <c r="AC3488" s="1" t="str">
        <f>IF(Table2[[#This Row],[Event]]="Penalty",Table2[[#This Row],[number]],IF(Table2[[#This Row],[Event]]="Time-Out",401,""))</f>
        <v/>
      </c>
      <c r="AD3488" s="1">
        <f>ROW(A3487)</f>
        <v>3487</v>
      </c>
      <c r="AE3488" s="1">
        <f>COUNTIFS(Table2[GameID],Table2[[#This Row],[GameID]],Table2[Column1],"&lt;="&amp;Table2[[#This Row],[Column1]])-1</f>
        <v>2</v>
      </c>
    </row>
    <row r="3489" spans="1:31" x14ac:dyDescent="0.45">
      <c r="A3489" t="s">
        <v>577</v>
      </c>
      <c r="B3489" t="str">
        <f>_xlfn.TEXTBEFORE(Table2[[#This Row],[Kamp]]," - ")</f>
        <v>Strandby Elling</v>
      </c>
      <c r="C3489" t="str">
        <f>_xlfn.TEXTAFTER(Table2[[#This Row],[Kamp]],"- ")</f>
        <v>Sunds Seahawks</v>
      </c>
      <c r="D3489">
        <v>45270</v>
      </c>
      <c r="E3489">
        <v>77697</v>
      </c>
      <c r="F3489">
        <v>20232024</v>
      </c>
      <c r="G3489" t="s">
        <v>17</v>
      </c>
      <c r="H3489" t="s">
        <v>668</v>
      </c>
      <c r="I3489" t="s">
        <v>677</v>
      </c>
      <c r="J3489">
        <v>1</v>
      </c>
      <c r="K3489">
        <v>31144</v>
      </c>
      <c r="L3489">
        <v>1</v>
      </c>
      <c r="M3489" t="s">
        <v>630</v>
      </c>
      <c r="N3489" t="s">
        <v>214</v>
      </c>
      <c r="O3489" t="s">
        <v>228</v>
      </c>
      <c r="P3489">
        <v>7</v>
      </c>
      <c r="Q3489">
        <v>77</v>
      </c>
      <c r="R3489">
        <f>SUMIFS(Table2[number],Table2[Event],"Goal",Table2[H/U],"HOME",Table2[GameID],Table2[[#This Row],[GameID]],Table2[GameTime],"&lt;="&amp;Table2[[#This Row],[GameTime]])</f>
        <v>0</v>
      </c>
      <c r="S3489">
        <f>SUMIFS(Table2[number],Table2[Event],"Goal",Table2[H/U],"AWAY",Table2[GameID],Table2[[#This Row],[GameID]],Table2[GameTime],"&lt;="&amp;Table2[[#This Row],[GameTime]])</f>
        <v>4</v>
      </c>
      <c r="T3489" t="str">
        <f>IF(Table2[[#This Row],[Event]]="Goal",Table2[[#This Row],[Hscore]]&amp;"-"&amp;Table2[[#This Row],[Uscore]],"")</f>
        <v>0-4</v>
      </c>
      <c r="U3489">
        <v>851</v>
      </c>
      <c r="V3489" s="1">
        <f>Table2[[#This Row],[GameTime]]-(Table2[[#This Row],[period]]-1)*1200</f>
        <v>851</v>
      </c>
      <c r="W3489" s="1">
        <f>ROUNDDOWN(Table2[[#This Row],[Time]]/60,0)</f>
        <v>14</v>
      </c>
      <c r="X3489" s="1">
        <f>ROUNDDOWN((Table2[[#This Row],[Time]]/60-Table2[[#This Row],[Time2]])*60,0)</f>
        <v>11</v>
      </c>
      <c r="Y3489" s="1">
        <f>IF(Table2[[#This Row],[Time2]]&lt;10,0&amp;Table2[[#This Row],[Time2]],Table2[[#This Row],[Time2]])</f>
        <v>14</v>
      </c>
      <c r="Z3489" s="1">
        <f>IF(Table2[[#This Row],[Time3]]&lt;10,0&amp;Table2[[#This Row],[Time3]],Table2[[#This Row],[Time3]])</f>
        <v>11</v>
      </c>
      <c r="AA3489" s="2" t="str">
        <f>Table2[[#This Row],[Time4]]&amp;":"&amp;Table2[[#This Row],[Time5]]</f>
        <v>14:11</v>
      </c>
      <c r="AB3489" s="1" t="str" cm="1">
        <f t="array" ref="AB3489">IFERROR(IF(Table2[[#This Row],[code]]="","",_xlfn.IFS(AND(Table2[[#This Row],[code]]&lt;400,Table2[[#This Row],[code]]&lt;&gt;""),2,Table2[[#This Row],[code]]&gt;500,4)),"")</f>
        <v/>
      </c>
      <c r="AC3489" s="1" t="str">
        <f>IF(Table2[[#This Row],[Event]]="Penalty",Table2[[#This Row],[number]],IF(Table2[[#This Row],[Event]]="Time-Out",401,""))</f>
        <v/>
      </c>
      <c r="AD3489" s="1">
        <f>ROW(A3488)</f>
        <v>3488</v>
      </c>
      <c r="AE3489" s="1">
        <f>COUNTIFS(Table2[GameID],Table2[[#This Row],[GameID]],Table2[Column1],"&lt;="&amp;Table2[[#This Row],[Column1]])-1</f>
        <v>3</v>
      </c>
    </row>
    <row r="3490" spans="1:31" x14ac:dyDescent="0.45">
      <c r="A3490" t="s">
        <v>577</v>
      </c>
      <c r="B3490" t="str">
        <f>_xlfn.TEXTBEFORE(Table2[[#This Row],[Kamp]]," - ")</f>
        <v>Strandby Elling</v>
      </c>
      <c r="C3490" t="str">
        <f>_xlfn.TEXTAFTER(Table2[[#This Row],[Kamp]],"- ")</f>
        <v>Sunds Seahawks</v>
      </c>
      <c r="D3490">
        <v>45270</v>
      </c>
      <c r="E3490">
        <v>77697</v>
      </c>
      <c r="F3490">
        <v>20232024</v>
      </c>
      <c r="G3490" t="s">
        <v>17</v>
      </c>
      <c r="H3490" t="s">
        <v>671</v>
      </c>
      <c r="I3490" t="s">
        <v>678</v>
      </c>
      <c r="J3490">
        <v>1</v>
      </c>
      <c r="K3490">
        <v>31148</v>
      </c>
      <c r="L3490">
        <v>1</v>
      </c>
      <c r="M3490" t="s">
        <v>630</v>
      </c>
      <c r="N3490" t="s">
        <v>478</v>
      </c>
      <c r="O3490" t="s">
        <v>473</v>
      </c>
      <c r="P3490">
        <v>78</v>
      </c>
      <c r="Q3490">
        <v>16</v>
      </c>
      <c r="R3490">
        <f>SUMIFS(Table2[number],Table2[Event],"Goal",Table2[H/U],"HOME",Table2[GameID],Table2[[#This Row],[GameID]],Table2[GameTime],"&lt;="&amp;Table2[[#This Row],[GameTime]])</f>
        <v>1</v>
      </c>
      <c r="S3490">
        <f>SUMIFS(Table2[number],Table2[Event],"Goal",Table2[H/U],"AWAY",Table2[GameID],Table2[[#This Row],[GameID]],Table2[GameTime],"&lt;="&amp;Table2[[#This Row],[GameTime]])</f>
        <v>4</v>
      </c>
      <c r="T3490" t="str">
        <f>IF(Table2[[#This Row],[Event]]="Goal",Table2[[#This Row],[Hscore]]&amp;"-"&amp;Table2[[#This Row],[Uscore]],"")</f>
        <v>1-4</v>
      </c>
      <c r="U3490">
        <v>941</v>
      </c>
      <c r="V3490" s="1">
        <f>Table2[[#This Row],[GameTime]]-(Table2[[#This Row],[period]]-1)*1200</f>
        <v>941</v>
      </c>
      <c r="W3490" s="1">
        <f>ROUNDDOWN(Table2[[#This Row],[Time]]/60,0)</f>
        <v>15</v>
      </c>
      <c r="X3490" s="1">
        <f>ROUNDDOWN((Table2[[#This Row],[Time]]/60-Table2[[#This Row],[Time2]])*60,0)</f>
        <v>41</v>
      </c>
      <c r="Y3490" s="1">
        <f>IF(Table2[[#This Row],[Time2]]&lt;10,0&amp;Table2[[#This Row],[Time2]],Table2[[#This Row],[Time2]])</f>
        <v>15</v>
      </c>
      <c r="Z3490" s="1">
        <f>IF(Table2[[#This Row],[Time3]]&lt;10,0&amp;Table2[[#This Row],[Time3]],Table2[[#This Row],[Time3]])</f>
        <v>41</v>
      </c>
      <c r="AA3490" s="2" t="str">
        <f>Table2[[#This Row],[Time4]]&amp;":"&amp;Table2[[#This Row],[Time5]]</f>
        <v>15:41</v>
      </c>
      <c r="AB3490" s="1" t="str" cm="1">
        <f t="array" ref="AB3490">IFERROR(IF(Table2[[#This Row],[code]]="","",_xlfn.IFS(AND(Table2[[#This Row],[code]]&lt;400,Table2[[#This Row],[code]]&lt;&gt;""),2,Table2[[#This Row],[code]]&gt;500,4)),"")</f>
        <v/>
      </c>
      <c r="AC3490" s="1" t="str">
        <f>IF(Table2[[#This Row],[Event]]="Penalty",Table2[[#This Row],[number]],IF(Table2[[#This Row],[Event]]="Time-Out",401,""))</f>
        <v/>
      </c>
      <c r="AD3490" s="1">
        <f>ROW(A3489)</f>
        <v>3489</v>
      </c>
      <c r="AE3490" s="1">
        <f>COUNTIFS(Table2[GameID],Table2[[#This Row],[GameID]],Table2[Column1],"&lt;="&amp;Table2[[#This Row],[Column1]])-1</f>
        <v>4</v>
      </c>
    </row>
    <row r="3491" spans="1:31" x14ac:dyDescent="0.45">
      <c r="A3491" t="s">
        <v>577</v>
      </c>
      <c r="B3491" t="str">
        <f>_xlfn.TEXTBEFORE(Table2[[#This Row],[Kamp]]," - ")</f>
        <v>Strandby Elling</v>
      </c>
      <c r="C3491" t="str">
        <f>_xlfn.TEXTAFTER(Table2[[#This Row],[Kamp]],"- ")</f>
        <v>Sunds Seahawks</v>
      </c>
      <c r="D3491">
        <v>45270</v>
      </c>
      <c r="E3491">
        <v>77697</v>
      </c>
      <c r="F3491">
        <v>20232024</v>
      </c>
      <c r="G3491" t="s">
        <v>17</v>
      </c>
      <c r="H3491" t="s">
        <v>671</v>
      </c>
      <c r="I3491" t="s">
        <v>678</v>
      </c>
      <c r="J3491">
        <v>1</v>
      </c>
      <c r="K3491">
        <v>31148</v>
      </c>
      <c r="L3491">
        <v>208</v>
      </c>
      <c r="M3491" t="s">
        <v>631</v>
      </c>
      <c r="N3491" t="s">
        <v>478</v>
      </c>
      <c r="O3491" t="s">
        <v>634</v>
      </c>
      <c r="P3491">
        <v>78</v>
      </c>
      <c r="Q3491" t="s">
        <v>634</v>
      </c>
      <c r="R3491">
        <f>SUMIFS(Table2[number],Table2[Event],"Goal",Table2[H/U],"HOME",Table2[GameID],Table2[[#This Row],[GameID]],Table2[GameTime],"&lt;="&amp;Table2[[#This Row],[GameTime]])</f>
        <v>1</v>
      </c>
      <c r="S3491">
        <f>SUMIFS(Table2[number],Table2[Event],"Goal",Table2[H/U],"AWAY",Table2[GameID],Table2[[#This Row],[GameID]],Table2[GameTime],"&lt;="&amp;Table2[[#This Row],[GameTime]])</f>
        <v>4</v>
      </c>
      <c r="T3491" t="str">
        <f>IF(Table2[[#This Row],[Event]]="Goal",Table2[[#This Row],[Hscore]]&amp;"-"&amp;Table2[[#This Row],[Uscore]],"")</f>
        <v/>
      </c>
      <c r="U3491">
        <v>1100</v>
      </c>
      <c r="V3491" s="1">
        <f>Table2[[#This Row],[GameTime]]-(Table2[[#This Row],[period]]-1)*1200</f>
        <v>1100</v>
      </c>
      <c r="W3491" s="1">
        <f>ROUNDDOWN(Table2[[#This Row],[Time]]/60,0)</f>
        <v>18</v>
      </c>
      <c r="X3491" s="1">
        <f>ROUNDDOWN((Table2[[#This Row],[Time]]/60-Table2[[#This Row],[Time2]])*60,0)</f>
        <v>19</v>
      </c>
      <c r="Y3491" s="1">
        <f>IF(Table2[[#This Row],[Time2]]&lt;10,0&amp;Table2[[#This Row],[Time2]],Table2[[#This Row],[Time2]])</f>
        <v>18</v>
      </c>
      <c r="Z3491" s="1">
        <f>IF(Table2[[#This Row],[Time3]]&lt;10,0&amp;Table2[[#This Row],[Time3]],Table2[[#This Row],[Time3]])</f>
        <v>19</v>
      </c>
      <c r="AA3491" s="2" t="str">
        <f>Table2[[#This Row],[Time4]]&amp;":"&amp;Table2[[#This Row],[Time5]]</f>
        <v>18:19</v>
      </c>
      <c r="AB3491" s="1" cm="1">
        <f t="array" ref="AB3491">IFERROR(IF(Table2[[#This Row],[code]]="","",_xlfn.IFS(AND(Table2[[#This Row],[code]]&lt;400,Table2[[#This Row],[code]]&lt;&gt;""),2,Table2[[#This Row],[code]]&gt;500,4)),"")</f>
        <v>2</v>
      </c>
      <c r="AC3491" s="1">
        <f>IF(Table2[[#This Row],[Event]]="Penalty",Table2[[#This Row],[number]],IF(Table2[[#This Row],[Event]]="Time-Out",401,""))</f>
        <v>208</v>
      </c>
      <c r="AD3491" s="1">
        <f>ROW(A3490)</f>
        <v>3490</v>
      </c>
      <c r="AE3491" s="1">
        <f>COUNTIFS(Table2[GameID],Table2[[#This Row],[GameID]],Table2[Column1],"&lt;="&amp;Table2[[#This Row],[Column1]])-1</f>
        <v>5</v>
      </c>
    </row>
    <row r="3492" spans="1:31" x14ac:dyDescent="0.45">
      <c r="A3492" t="s">
        <v>577</v>
      </c>
      <c r="B3492" t="str">
        <f>_xlfn.TEXTBEFORE(Table2[[#This Row],[Kamp]]," - ")</f>
        <v>Strandby Elling</v>
      </c>
      <c r="C3492" t="str">
        <f>_xlfn.TEXTAFTER(Table2[[#This Row],[Kamp]],"- ")</f>
        <v>Sunds Seahawks</v>
      </c>
      <c r="D3492">
        <v>45270</v>
      </c>
      <c r="E3492">
        <v>77697</v>
      </c>
      <c r="F3492">
        <v>20232024</v>
      </c>
      <c r="G3492" t="s">
        <v>17</v>
      </c>
      <c r="H3492" t="s">
        <v>668</v>
      </c>
      <c r="I3492" t="s">
        <v>677</v>
      </c>
      <c r="J3492">
        <v>2</v>
      </c>
      <c r="K3492">
        <v>31144</v>
      </c>
      <c r="L3492">
        <v>1</v>
      </c>
      <c r="M3492" t="s">
        <v>630</v>
      </c>
      <c r="N3492" t="s">
        <v>227</v>
      </c>
      <c r="O3492" t="s">
        <v>268</v>
      </c>
      <c r="P3492">
        <v>74</v>
      </c>
      <c r="Q3492">
        <v>6</v>
      </c>
      <c r="R3492">
        <f>SUMIFS(Table2[number],Table2[Event],"Goal",Table2[H/U],"HOME",Table2[GameID],Table2[[#This Row],[GameID]],Table2[GameTime],"&lt;="&amp;Table2[[#This Row],[GameTime]])</f>
        <v>1</v>
      </c>
      <c r="S3492">
        <f>SUMIFS(Table2[number],Table2[Event],"Goal",Table2[H/U],"AWAY",Table2[GameID],Table2[[#This Row],[GameID]],Table2[GameTime],"&lt;="&amp;Table2[[#This Row],[GameTime]])</f>
        <v>5</v>
      </c>
      <c r="T3492" t="str">
        <f>IF(Table2[[#This Row],[Event]]="Goal",Table2[[#This Row],[Hscore]]&amp;"-"&amp;Table2[[#This Row],[Uscore]],"")</f>
        <v>1-5</v>
      </c>
      <c r="U3492">
        <v>1389</v>
      </c>
      <c r="V3492" s="1">
        <f>Table2[[#This Row],[GameTime]]-(Table2[[#This Row],[period]]-1)*1200</f>
        <v>189</v>
      </c>
      <c r="W3492" s="1">
        <f>ROUNDDOWN(Table2[[#This Row],[Time]]/60,0)</f>
        <v>3</v>
      </c>
      <c r="X3492" s="1">
        <f>ROUNDDOWN((Table2[[#This Row],[Time]]/60-Table2[[#This Row],[Time2]])*60,0)</f>
        <v>8</v>
      </c>
      <c r="Y3492" s="1" t="str">
        <f>IF(Table2[[#This Row],[Time2]]&lt;10,0&amp;Table2[[#This Row],[Time2]],Table2[[#This Row],[Time2]])</f>
        <v>03</v>
      </c>
      <c r="Z3492" s="1" t="str">
        <f>IF(Table2[[#This Row],[Time3]]&lt;10,0&amp;Table2[[#This Row],[Time3]],Table2[[#This Row],[Time3]])</f>
        <v>08</v>
      </c>
      <c r="AA3492" s="2" t="str">
        <f>Table2[[#This Row],[Time4]]&amp;":"&amp;Table2[[#This Row],[Time5]]</f>
        <v>03:08</v>
      </c>
      <c r="AB3492" s="1" t="str" cm="1">
        <f t="array" ref="AB3492">IFERROR(IF(Table2[[#This Row],[code]]="","",_xlfn.IFS(AND(Table2[[#This Row],[code]]&lt;400,Table2[[#This Row],[code]]&lt;&gt;""),2,Table2[[#This Row],[code]]&gt;500,4)),"")</f>
        <v/>
      </c>
      <c r="AC3492" s="1" t="str">
        <f>IF(Table2[[#This Row],[Event]]="Penalty",Table2[[#This Row],[number]],IF(Table2[[#This Row],[Event]]="Time-Out",401,""))</f>
        <v/>
      </c>
      <c r="AD3492" s="1">
        <f>ROW(A3491)</f>
        <v>3491</v>
      </c>
      <c r="AE3492" s="1">
        <f>COUNTIFS(Table2[GameID],Table2[[#This Row],[GameID]],Table2[Column1],"&lt;="&amp;Table2[[#This Row],[Column1]])-1</f>
        <v>6</v>
      </c>
    </row>
    <row r="3493" spans="1:31" x14ac:dyDescent="0.45">
      <c r="A3493" t="s">
        <v>577</v>
      </c>
      <c r="B3493" t="str">
        <f>_xlfn.TEXTBEFORE(Table2[[#This Row],[Kamp]]," - ")</f>
        <v>Strandby Elling</v>
      </c>
      <c r="C3493" t="str">
        <f>_xlfn.TEXTAFTER(Table2[[#This Row],[Kamp]],"- ")</f>
        <v>Sunds Seahawks</v>
      </c>
      <c r="D3493">
        <v>45270</v>
      </c>
      <c r="E3493">
        <v>77697</v>
      </c>
      <c r="F3493">
        <v>20232024</v>
      </c>
      <c r="G3493" t="s">
        <v>17</v>
      </c>
      <c r="H3493" t="s">
        <v>668</v>
      </c>
      <c r="I3493" t="s">
        <v>677</v>
      </c>
      <c r="J3493">
        <v>2</v>
      </c>
      <c r="K3493">
        <v>31144</v>
      </c>
      <c r="L3493">
        <v>1</v>
      </c>
      <c r="M3493" t="s">
        <v>630</v>
      </c>
      <c r="N3493" t="s">
        <v>215</v>
      </c>
      <c r="O3493" t="s">
        <v>214</v>
      </c>
      <c r="P3493">
        <v>9</v>
      </c>
      <c r="Q3493">
        <v>7</v>
      </c>
      <c r="R3493">
        <f>SUMIFS(Table2[number],Table2[Event],"Goal",Table2[H/U],"HOME",Table2[GameID],Table2[[#This Row],[GameID]],Table2[GameTime],"&lt;="&amp;Table2[[#This Row],[GameTime]])</f>
        <v>1</v>
      </c>
      <c r="S3493">
        <f>SUMIFS(Table2[number],Table2[Event],"Goal",Table2[H/U],"AWAY",Table2[GameID],Table2[[#This Row],[GameID]],Table2[GameTime],"&lt;="&amp;Table2[[#This Row],[GameTime]])</f>
        <v>6</v>
      </c>
      <c r="T3493" t="str">
        <f>IF(Table2[[#This Row],[Event]]="Goal",Table2[[#This Row],[Hscore]]&amp;"-"&amp;Table2[[#This Row],[Uscore]],"")</f>
        <v>1-6</v>
      </c>
      <c r="U3493">
        <v>1490</v>
      </c>
      <c r="V3493" s="1">
        <f>Table2[[#This Row],[GameTime]]-(Table2[[#This Row],[period]]-1)*1200</f>
        <v>290</v>
      </c>
      <c r="W3493" s="1">
        <f>ROUNDDOWN(Table2[[#This Row],[Time]]/60,0)</f>
        <v>4</v>
      </c>
      <c r="X3493" s="1">
        <f>ROUNDDOWN((Table2[[#This Row],[Time]]/60-Table2[[#This Row],[Time2]])*60,0)</f>
        <v>50</v>
      </c>
      <c r="Y3493" s="1" t="str">
        <f>IF(Table2[[#This Row],[Time2]]&lt;10,0&amp;Table2[[#This Row],[Time2]],Table2[[#This Row],[Time2]])</f>
        <v>04</v>
      </c>
      <c r="Z3493" s="1">
        <f>IF(Table2[[#This Row],[Time3]]&lt;10,0&amp;Table2[[#This Row],[Time3]],Table2[[#This Row],[Time3]])</f>
        <v>50</v>
      </c>
      <c r="AA3493" s="2" t="str">
        <f>Table2[[#This Row],[Time4]]&amp;":"&amp;Table2[[#This Row],[Time5]]</f>
        <v>04:50</v>
      </c>
      <c r="AB3493" s="1" t="str" cm="1">
        <f t="array" ref="AB3493">IFERROR(IF(Table2[[#This Row],[code]]="","",_xlfn.IFS(AND(Table2[[#This Row],[code]]&lt;400,Table2[[#This Row],[code]]&lt;&gt;""),2,Table2[[#This Row],[code]]&gt;500,4)),"")</f>
        <v/>
      </c>
      <c r="AC3493" s="1" t="str">
        <f>IF(Table2[[#This Row],[Event]]="Penalty",Table2[[#This Row],[number]],IF(Table2[[#This Row],[Event]]="Time-Out",401,""))</f>
        <v/>
      </c>
      <c r="AD3493" s="1">
        <f>ROW(A3492)</f>
        <v>3492</v>
      </c>
      <c r="AE3493" s="1">
        <f>COUNTIFS(Table2[GameID],Table2[[#This Row],[GameID]],Table2[Column1],"&lt;="&amp;Table2[[#This Row],[Column1]])-1</f>
        <v>7</v>
      </c>
    </row>
    <row r="3494" spans="1:31" x14ac:dyDescent="0.45">
      <c r="A3494" t="s">
        <v>577</v>
      </c>
      <c r="B3494" t="str">
        <f>_xlfn.TEXTBEFORE(Table2[[#This Row],[Kamp]]," - ")</f>
        <v>Strandby Elling</v>
      </c>
      <c r="C3494" t="str">
        <f>_xlfn.TEXTAFTER(Table2[[#This Row],[Kamp]],"- ")</f>
        <v>Sunds Seahawks</v>
      </c>
      <c r="D3494">
        <v>45270</v>
      </c>
      <c r="E3494">
        <v>77697</v>
      </c>
      <c r="F3494">
        <v>20232024</v>
      </c>
      <c r="G3494" t="s">
        <v>17</v>
      </c>
      <c r="H3494" t="s">
        <v>668</v>
      </c>
      <c r="I3494" t="s">
        <v>677</v>
      </c>
      <c r="J3494">
        <v>2</v>
      </c>
      <c r="K3494">
        <v>31144</v>
      </c>
      <c r="L3494">
        <v>207</v>
      </c>
      <c r="M3494" t="s">
        <v>631</v>
      </c>
      <c r="N3494" t="s">
        <v>223</v>
      </c>
      <c r="O3494" t="s">
        <v>634</v>
      </c>
      <c r="P3494">
        <v>37</v>
      </c>
      <c r="Q3494" t="s">
        <v>634</v>
      </c>
      <c r="R3494">
        <f>SUMIFS(Table2[number],Table2[Event],"Goal",Table2[H/U],"HOME",Table2[GameID],Table2[[#This Row],[GameID]],Table2[GameTime],"&lt;="&amp;Table2[[#This Row],[GameTime]])</f>
        <v>1</v>
      </c>
      <c r="S3494">
        <f>SUMIFS(Table2[number],Table2[Event],"Goal",Table2[H/U],"AWAY",Table2[GameID],Table2[[#This Row],[GameID]],Table2[GameTime],"&lt;="&amp;Table2[[#This Row],[GameTime]])</f>
        <v>6</v>
      </c>
      <c r="T3494" t="str">
        <f>IF(Table2[[#This Row],[Event]]="Goal",Table2[[#This Row],[Hscore]]&amp;"-"&amp;Table2[[#This Row],[Uscore]],"")</f>
        <v/>
      </c>
      <c r="U3494">
        <v>1545</v>
      </c>
      <c r="V3494" s="1">
        <f>Table2[[#This Row],[GameTime]]-(Table2[[#This Row],[period]]-1)*1200</f>
        <v>345</v>
      </c>
      <c r="W3494" s="1">
        <f>ROUNDDOWN(Table2[[#This Row],[Time]]/60,0)</f>
        <v>5</v>
      </c>
      <c r="X3494" s="1">
        <f>ROUNDDOWN((Table2[[#This Row],[Time]]/60-Table2[[#This Row],[Time2]])*60,0)</f>
        <v>45</v>
      </c>
      <c r="Y3494" s="1" t="str">
        <f>IF(Table2[[#This Row],[Time2]]&lt;10,0&amp;Table2[[#This Row],[Time2]],Table2[[#This Row],[Time2]])</f>
        <v>05</v>
      </c>
      <c r="Z3494" s="1">
        <f>IF(Table2[[#This Row],[Time3]]&lt;10,0&amp;Table2[[#This Row],[Time3]],Table2[[#This Row],[Time3]])</f>
        <v>45</v>
      </c>
      <c r="AA3494" s="2" t="str">
        <f>Table2[[#This Row],[Time4]]&amp;":"&amp;Table2[[#This Row],[Time5]]</f>
        <v>05:45</v>
      </c>
      <c r="AB3494" s="1" cm="1">
        <f t="array" ref="AB3494">IFERROR(IF(Table2[[#This Row],[code]]="","",_xlfn.IFS(AND(Table2[[#This Row],[code]]&lt;400,Table2[[#This Row],[code]]&lt;&gt;""),2,Table2[[#This Row],[code]]&gt;500,4)),"")</f>
        <v>2</v>
      </c>
      <c r="AC3494" s="1">
        <f>IF(Table2[[#This Row],[Event]]="Penalty",Table2[[#This Row],[number]],IF(Table2[[#This Row],[Event]]="Time-Out",401,""))</f>
        <v>207</v>
      </c>
      <c r="AD3494" s="1">
        <f>ROW(A3493)</f>
        <v>3493</v>
      </c>
      <c r="AE3494" s="1">
        <f>COUNTIFS(Table2[GameID],Table2[[#This Row],[GameID]],Table2[Column1],"&lt;="&amp;Table2[[#This Row],[Column1]])-1</f>
        <v>8</v>
      </c>
    </row>
    <row r="3495" spans="1:31" x14ac:dyDescent="0.45">
      <c r="A3495" t="s">
        <v>577</v>
      </c>
      <c r="B3495" t="str">
        <f>_xlfn.TEXTBEFORE(Table2[[#This Row],[Kamp]]," - ")</f>
        <v>Strandby Elling</v>
      </c>
      <c r="C3495" t="str">
        <f>_xlfn.TEXTAFTER(Table2[[#This Row],[Kamp]],"- ")</f>
        <v>Sunds Seahawks</v>
      </c>
      <c r="D3495">
        <v>45270</v>
      </c>
      <c r="E3495">
        <v>77697</v>
      </c>
      <c r="F3495">
        <v>20232024</v>
      </c>
      <c r="G3495" t="s">
        <v>17</v>
      </c>
      <c r="H3495" t="s">
        <v>668</v>
      </c>
      <c r="I3495" t="s">
        <v>677</v>
      </c>
      <c r="J3495">
        <v>2</v>
      </c>
      <c r="K3495">
        <v>31144</v>
      </c>
      <c r="L3495">
        <v>1</v>
      </c>
      <c r="M3495" t="s">
        <v>630</v>
      </c>
      <c r="N3495" t="s">
        <v>216</v>
      </c>
      <c r="O3495" t="s">
        <v>268</v>
      </c>
      <c r="P3495">
        <v>14</v>
      </c>
      <c r="Q3495">
        <v>6</v>
      </c>
      <c r="R3495">
        <f>SUMIFS(Table2[number],Table2[Event],"Goal",Table2[H/U],"HOME",Table2[GameID],Table2[[#This Row],[GameID]],Table2[GameTime],"&lt;="&amp;Table2[[#This Row],[GameTime]])</f>
        <v>1</v>
      </c>
      <c r="S3495">
        <f>SUMIFS(Table2[number],Table2[Event],"Goal",Table2[H/U],"AWAY",Table2[GameID],Table2[[#This Row],[GameID]],Table2[GameTime],"&lt;="&amp;Table2[[#This Row],[GameTime]])</f>
        <v>7</v>
      </c>
      <c r="T3495" t="str">
        <f>IF(Table2[[#This Row],[Event]]="Goal",Table2[[#This Row],[Hscore]]&amp;"-"&amp;Table2[[#This Row],[Uscore]],"")</f>
        <v>1-7</v>
      </c>
      <c r="U3495">
        <v>1653</v>
      </c>
      <c r="V3495" s="1">
        <f>Table2[[#This Row],[GameTime]]-(Table2[[#This Row],[period]]-1)*1200</f>
        <v>453</v>
      </c>
      <c r="W3495" s="1">
        <f>ROUNDDOWN(Table2[[#This Row],[Time]]/60,0)</f>
        <v>7</v>
      </c>
      <c r="X3495" s="1">
        <f>ROUNDDOWN((Table2[[#This Row],[Time]]/60-Table2[[#This Row],[Time2]])*60,0)</f>
        <v>33</v>
      </c>
      <c r="Y3495" s="1" t="str">
        <f>IF(Table2[[#This Row],[Time2]]&lt;10,0&amp;Table2[[#This Row],[Time2]],Table2[[#This Row],[Time2]])</f>
        <v>07</v>
      </c>
      <c r="Z3495" s="1">
        <f>IF(Table2[[#This Row],[Time3]]&lt;10,0&amp;Table2[[#This Row],[Time3]],Table2[[#This Row],[Time3]])</f>
        <v>33</v>
      </c>
      <c r="AA3495" s="2" t="str">
        <f>Table2[[#This Row],[Time4]]&amp;":"&amp;Table2[[#This Row],[Time5]]</f>
        <v>07:33</v>
      </c>
      <c r="AB3495" s="1" t="str" cm="1">
        <f t="array" ref="AB3495">IFERROR(IF(Table2[[#This Row],[code]]="","",_xlfn.IFS(AND(Table2[[#This Row],[code]]&lt;400,Table2[[#This Row],[code]]&lt;&gt;""),2,Table2[[#This Row],[code]]&gt;500,4)),"")</f>
        <v/>
      </c>
      <c r="AC3495" s="1" t="str">
        <f>IF(Table2[[#This Row],[Event]]="Penalty",Table2[[#This Row],[number]],IF(Table2[[#This Row],[Event]]="Time-Out",401,""))</f>
        <v/>
      </c>
      <c r="AD3495" s="1">
        <f>ROW(A3494)</f>
        <v>3494</v>
      </c>
      <c r="AE3495" s="1">
        <f>COUNTIFS(Table2[GameID],Table2[[#This Row],[GameID]],Table2[Column1],"&lt;="&amp;Table2[[#This Row],[Column1]])-1</f>
        <v>9</v>
      </c>
    </row>
    <row r="3496" spans="1:31" x14ac:dyDescent="0.45">
      <c r="A3496" t="s">
        <v>577</v>
      </c>
      <c r="B3496" t="str">
        <f>_xlfn.TEXTBEFORE(Table2[[#This Row],[Kamp]]," - ")</f>
        <v>Strandby Elling</v>
      </c>
      <c r="C3496" t="str">
        <f>_xlfn.TEXTAFTER(Table2[[#This Row],[Kamp]],"- ")</f>
        <v>Sunds Seahawks</v>
      </c>
      <c r="D3496">
        <v>45270</v>
      </c>
      <c r="E3496">
        <v>77697</v>
      </c>
      <c r="F3496">
        <v>20232024</v>
      </c>
      <c r="G3496" t="s">
        <v>17</v>
      </c>
      <c r="H3496" t="s">
        <v>668</v>
      </c>
      <c r="I3496" t="s">
        <v>677</v>
      </c>
      <c r="J3496">
        <v>2</v>
      </c>
      <c r="K3496">
        <v>31144</v>
      </c>
      <c r="L3496">
        <v>1</v>
      </c>
      <c r="M3496" t="s">
        <v>630</v>
      </c>
      <c r="N3496" t="s">
        <v>218</v>
      </c>
      <c r="O3496" t="s">
        <v>231</v>
      </c>
      <c r="P3496">
        <v>17</v>
      </c>
      <c r="Q3496">
        <v>97</v>
      </c>
      <c r="R3496">
        <f>SUMIFS(Table2[number],Table2[Event],"Goal",Table2[H/U],"HOME",Table2[GameID],Table2[[#This Row],[GameID]],Table2[GameTime],"&lt;="&amp;Table2[[#This Row],[GameTime]])</f>
        <v>1</v>
      </c>
      <c r="S3496">
        <f>SUMIFS(Table2[number],Table2[Event],"Goal",Table2[H/U],"AWAY",Table2[GameID],Table2[[#This Row],[GameID]],Table2[GameTime],"&lt;="&amp;Table2[[#This Row],[GameTime]])</f>
        <v>8</v>
      </c>
      <c r="T3496" t="str">
        <f>IF(Table2[[#This Row],[Event]]="Goal",Table2[[#This Row],[Hscore]]&amp;"-"&amp;Table2[[#This Row],[Uscore]],"")</f>
        <v>1-8</v>
      </c>
      <c r="U3496">
        <v>1675</v>
      </c>
      <c r="V3496" s="1">
        <f>Table2[[#This Row],[GameTime]]-(Table2[[#This Row],[period]]-1)*1200</f>
        <v>475</v>
      </c>
      <c r="W3496" s="1">
        <f>ROUNDDOWN(Table2[[#This Row],[Time]]/60,0)</f>
        <v>7</v>
      </c>
      <c r="X3496" s="1">
        <f>ROUNDDOWN((Table2[[#This Row],[Time]]/60-Table2[[#This Row],[Time2]])*60,0)</f>
        <v>55</v>
      </c>
      <c r="Y3496" s="1" t="str">
        <f>IF(Table2[[#This Row],[Time2]]&lt;10,0&amp;Table2[[#This Row],[Time2]],Table2[[#This Row],[Time2]])</f>
        <v>07</v>
      </c>
      <c r="Z3496" s="1">
        <f>IF(Table2[[#This Row],[Time3]]&lt;10,0&amp;Table2[[#This Row],[Time3]],Table2[[#This Row],[Time3]])</f>
        <v>55</v>
      </c>
      <c r="AA3496" s="2" t="str">
        <f>Table2[[#This Row],[Time4]]&amp;":"&amp;Table2[[#This Row],[Time5]]</f>
        <v>07:55</v>
      </c>
      <c r="AB3496" s="1" t="str" cm="1">
        <f t="array" ref="AB3496">IFERROR(IF(Table2[[#This Row],[code]]="","",_xlfn.IFS(AND(Table2[[#This Row],[code]]&lt;400,Table2[[#This Row],[code]]&lt;&gt;""),2,Table2[[#This Row],[code]]&gt;500,4)),"")</f>
        <v/>
      </c>
      <c r="AC3496" s="1" t="str">
        <f>IF(Table2[[#This Row],[Event]]="Penalty",Table2[[#This Row],[number]],IF(Table2[[#This Row],[Event]]="Time-Out",401,""))</f>
        <v/>
      </c>
      <c r="AD3496" s="1">
        <f>ROW(A3495)</f>
        <v>3495</v>
      </c>
      <c r="AE3496" s="1">
        <f>COUNTIFS(Table2[GameID],Table2[[#This Row],[GameID]],Table2[Column1],"&lt;="&amp;Table2[[#This Row],[Column1]])-1</f>
        <v>10</v>
      </c>
    </row>
    <row r="3497" spans="1:31" x14ac:dyDescent="0.45">
      <c r="A3497" t="s">
        <v>577</v>
      </c>
      <c r="B3497" t="str">
        <f>_xlfn.TEXTBEFORE(Table2[[#This Row],[Kamp]]," - ")</f>
        <v>Strandby Elling</v>
      </c>
      <c r="C3497" t="str">
        <f>_xlfn.TEXTAFTER(Table2[[#This Row],[Kamp]],"- ")</f>
        <v>Sunds Seahawks</v>
      </c>
      <c r="D3497">
        <v>45270</v>
      </c>
      <c r="E3497">
        <v>77697</v>
      </c>
      <c r="F3497">
        <v>20232024</v>
      </c>
      <c r="G3497" t="s">
        <v>17</v>
      </c>
      <c r="H3497" t="s">
        <v>671</v>
      </c>
      <c r="I3497" t="s">
        <v>678</v>
      </c>
      <c r="J3497">
        <v>2</v>
      </c>
      <c r="K3497">
        <v>31148</v>
      </c>
      <c r="L3497">
        <v>1</v>
      </c>
      <c r="M3497" t="s">
        <v>630</v>
      </c>
      <c r="N3497" t="s">
        <v>352</v>
      </c>
      <c r="O3497" t="s">
        <v>421</v>
      </c>
      <c r="P3497">
        <v>10</v>
      </c>
      <c r="Q3497">
        <v>89</v>
      </c>
      <c r="R3497">
        <f>SUMIFS(Table2[number],Table2[Event],"Goal",Table2[H/U],"HOME",Table2[GameID],Table2[[#This Row],[GameID]],Table2[GameTime],"&lt;="&amp;Table2[[#This Row],[GameTime]])</f>
        <v>2</v>
      </c>
      <c r="S3497">
        <f>SUMIFS(Table2[number],Table2[Event],"Goal",Table2[H/U],"AWAY",Table2[GameID],Table2[[#This Row],[GameID]],Table2[GameTime],"&lt;="&amp;Table2[[#This Row],[GameTime]])</f>
        <v>8</v>
      </c>
      <c r="T3497" t="str">
        <f>IF(Table2[[#This Row],[Event]]="Goal",Table2[[#This Row],[Hscore]]&amp;"-"&amp;Table2[[#This Row],[Uscore]],"")</f>
        <v>2-8</v>
      </c>
      <c r="U3497">
        <v>1760</v>
      </c>
      <c r="V3497" s="1">
        <f>Table2[[#This Row],[GameTime]]-(Table2[[#This Row],[period]]-1)*1200</f>
        <v>560</v>
      </c>
      <c r="W3497" s="1">
        <f>ROUNDDOWN(Table2[[#This Row],[Time]]/60,0)</f>
        <v>9</v>
      </c>
      <c r="X3497" s="1">
        <f>ROUNDDOWN((Table2[[#This Row],[Time]]/60-Table2[[#This Row],[Time2]])*60,0)</f>
        <v>20</v>
      </c>
      <c r="Y3497" s="1" t="str">
        <f>IF(Table2[[#This Row],[Time2]]&lt;10,0&amp;Table2[[#This Row],[Time2]],Table2[[#This Row],[Time2]])</f>
        <v>09</v>
      </c>
      <c r="Z3497" s="1">
        <f>IF(Table2[[#This Row],[Time3]]&lt;10,0&amp;Table2[[#This Row],[Time3]],Table2[[#This Row],[Time3]])</f>
        <v>20</v>
      </c>
      <c r="AA3497" s="2" t="str">
        <f>Table2[[#This Row],[Time4]]&amp;":"&amp;Table2[[#This Row],[Time5]]</f>
        <v>09:20</v>
      </c>
      <c r="AB3497" s="1" t="str" cm="1">
        <f t="array" ref="AB3497">IFERROR(IF(Table2[[#This Row],[code]]="","",_xlfn.IFS(AND(Table2[[#This Row],[code]]&lt;400,Table2[[#This Row],[code]]&lt;&gt;""),2,Table2[[#This Row],[code]]&gt;500,4)),"")</f>
        <v/>
      </c>
      <c r="AC3497" s="1" t="str">
        <f>IF(Table2[[#This Row],[Event]]="Penalty",Table2[[#This Row],[number]],IF(Table2[[#This Row],[Event]]="Time-Out",401,""))</f>
        <v/>
      </c>
      <c r="AD3497" s="1">
        <f>ROW(A3496)</f>
        <v>3496</v>
      </c>
      <c r="AE3497" s="1">
        <f>COUNTIFS(Table2[GameID],Table2[[#This Row],[GameID]],Table2[Column1],"&lt;="&amp;Table2[[#This Row],[Column1]])-1</f>
        <v>11</v>
      </c>
    </row>
    <row r="3498" spans="1:31" x14ac:dyDescent="0.45">
      <c r="A3498" t="s">
        <v>577</v>
      </c>
      <c r="B3498" t="str">
        <f>_xlfn.TEXTBEFORE(Table2[[#This Row],[Kamp]]," - ")</f>
        <v>Strandby Elling</v>
      </c>
      <c r="C3498" t="str">
        <f>_xlfn.TEXTAFTER(Table2[[#This Row],[Kamp]],"- ")</f>
        <v>Sunds Seahawks</v>
      </c>
      <c r="D3498">
        <v>45270</v>
      </c>
      <c r="E3498">
        <v>77697</v>
      </c>
      <c r="F3498">
        <v>20232024</v>
      </c>
      <c r="G3498" t="s">
        <v>17</v>
      </c>
      <c r="H3498" t="s">
        <v>668</v>
      </c>
      <c r="I3498" t="s">
        <v>677</v>
      </c>
      <c r="J3498">
        <v>2</v>
      </c>
      <c r="K3498">
        <v>31144</v>
      </c>
      <c r="L3498">
        <v>1</v>
      </c>
      <c r="M3498" t="s">
        <v>630</v>
      </c>
      <c r="N3498" t="s">
        <v>269</v>
      </c>
      <c r="O3498" t="s">
        <v>231</v>
      </c>
      <c r="P3498">
        <v>71</v>
      </c>
      <c r="Q3498">
        <v>97</v>
      </c>
      <c r="R3498">
        <f>SUMIFS(Table2[number],Table2[Event],"Goal",Table2[H/U],"HOME",Table2[GameID],Table2[[#This Row],[GameID]],Table2[GameTime],"&lt;="&amp;Table2[[#This Row],[GameTime]])</f>
        <v>2</v>
      </c>
      <c r="S3498">
        <f>SUMIFS(Table2[number],Table2[Event],"Goal",Table2[H/U],"AWAY",Table2[GameID],Table2[[#This Row],[GameID]],Table2[GameTime],"&lt;="&amp;Table2[[#This Row],[GameTime]])</f>
        <v>9</v>
      </c>
      <c r="T3498" t="str">
        <f>IF(Table2[[#This Row],[Event]]="Goal",Table2[[#This Row],[Hscore]]&amp;"-"&amp;Table2[[#This Row],[Uscore]],"")</f>
        <v>2-9</v>
      </c>
      <c r="U3498">
        <v>1796</v>
      </c>
      <c r="V3498" s="1">
        <f>Table2[[#This Row],[GameTime]]-(Table2[[#This Row],[period]]-1)*1200</f>
        <v>596</v>
      </c>
      <c r="W3498" s="1">
        <f>ROUNDDOWN(Table2[[#This Row],[Time]]/60,0)</f>
        <v>9</v>
      </c>
      <c r="X3498" s="1">
        <f>ROUNDDOWN((Table2[[#This Row],[Time]]/60-Table2[[#This Row],[Time2]])*60,0)</f>
        <v>56</v>
      </c>
      <c r="Y3498" s="1" t="str">
        <f>IF(Table2[[#This Row],[Time2]]&lt;10,0&amp;Table2[[#This Row],[Time2]],Table2[[#This Row],[Time2]])</f>
        <v>09</v>
      </c>
      <c r="Z3498" s="1">
        <f>IF(Table2[[#This Row],[Time3]]&lt;10,0&amp;Table2[[#This Row],[Time3]],Table2[[#This Row],[Time3]])</f>
        <v>56</v>
      </c>
      <c r="AA3498" s="2" t="str">
        <f>Table2[[#This Row],[Time4]]&amp;":"&amp;Table2[[#This Row],[Time5]]</f>
        <v>09:56</v>
      </c>
      <c r="AB3498" s="1" t="str" cm="1">
        <f t="array" ref="AB3498">IFERROR(IF(Table2[[#This Row],[code]]="","",_xlfn.IFS(AND(Table2[[#This Row],[code]]&lt;400,Table2[[#This Row],[code]]&lt;&gt;""),2,Table2[[#This Row],[code]]&gt;500,4)),"")</f>
        <v/>
      </c>
      <c r="AC3498" s="1" t="str">
        <f>IF(Table2[[#This Row],[Event]]="Penalty",Table2[[#This Row],[number]],IF(Table2[[#This Row],[Event]]="Time-Out",401,""))</f>
        <v/>
      </c>
      <c r="AD3498" s="1">
        <f>ROW(A3497)</f>
        <v>3497</v>
      </c>
      <c r="AE3498" s="1">
        <f>COUNTIFS(Table2[GameID],Table2[[#This Row],[GameID]],Table2[Column1],"&lt;="&amp;Table2[[#This Row],[Column1]])-1</f>
        <v>12</v>
      </c>
    </row>
    <row r="3499" spans="1:31" x14ac:dyDescent="0.45">
      <c r="A3499" t="s">
        <v>577</v>
      </c>
      <c r="B3499" t="str">
        <f>_xlfn.TEXTBEFORE(Table2[[#This Row],[Kamp]]," - ")</f>
        <v>Strandby Elling</v>
      </c>
      <c r="C3499" t="str">
        <f>_xlfn.TEXTAFTER(Table2[[#This Row],[Kamp]],"- ")</f>
        <v>Sunds Seahawks</v>
      </c>
      <c r="D3499">
        <v>45270</v>
      </c>
      <c r="E3499">
        <v>77697</v>
      </c>
      <c r="F3499">
        <v>20232024</v>
      </c>
      <c r="G3499" t="s">
        <v>17</v>
      </c>
      <c r="H3499" t="s">
        <v>668</v>
      </c>
      <c r="I3499" t="s">
        <v>677</v>
      </c>
      <c r="J3499">
        <v>2</v>
      </c>
      <c r="K3499">
        <v>31144</v>
      </c>
      <c r="L3499">
        <v>1</v>
      </c>
      <c r="M3499" t="s">
        <v>630</v>
      </c>
      <c r="N3499" t="s">
        <v>268</v>
      </c>
      <c r="O3499" t="s">
        <v>216</v>
      </c>
      <c r="P3499">
        <v>6</v>
      </c>
      <c r="Q3499">
        <v>14</v>
      </c>
      <c r="R3499">
        <f>SUMIFS(Table2[number],Table2[Event],"Goal",Table2[H/U],"HOME",Table2[GameID],Table2[[#This Row],[GameID]],Table2[GameTime],"&lt;="&amp;Table2[[#This Row],[GameTime]])</f>
        <v>2</v>
      </c>
      <c r="S3499">
        <f>SUMIFS(Table2[number],Table2[Event],"Goal",Table2[H/U],"AWAY",Table2[GameID],Table2[[#This Row],[GameID]],Table2[GameTime],"&lt;="&amp;Table2[[#This Row],[GameTime]])</f>
        <v>10</v>
      </c>
      <c r="T3499" t="str">
        <f>IF(Table2[[#This Row],[Event]]="Goal",Table2[[#This Row],[Hscore]]&amp;"-"&amp;Table2[[#This Row],[Uscore]],"")</f>
        <v>2-10</v>
      </c>
      <c r="U3499">
        <v>1915</v>
      </c>
      <c r="V3499" s="1">
        <f>Table2[[#This Row],[GameTime]]-(Table2[[#This Row],[period]]-1)*1200</f>
        <v>715</v>
      </c>
      <c r="W3499" s="1">
        <f>ROUNDDOWN(Table2[[#This Row],[Time]]/60,0)</f>
        <v>11</v>
      </c>
      <c r="X3499" s="1">
        <f>ROUNDDOWN((Table2[[#This Row],[Time]]/60-Table2[[#This Row],[Time2]])*60,0)</f>
        <v>55</v>
      </c>
      <c r="Y3499" s="1">
        <f>IF(Table2[[#This Row],[Time2]]&lt;10,0&amp;Table2[[#This Row],[Time2]],Table2[[#This Row],[Time2]])</f>
        <v>11</v>
      </c>
      <c r="Z3499" s="1">
        <f>IF(Table2[[#This Row],[Time3]]&lt;10,0&amp;Table2[[#This Row],[Time3]],Table2[[#This Row],[Time3]])</f>
        <v>55</v>
      </c>
      <c r="AA3499" s="2" t="str">
        <f>Table2[[#This Row],[Time4]]&amp;":"&amp;Table2[[#This Row],[Time5]]</f>
        <v>11:55</v>
      </c>
      <c r="AB3499" s="1" t="str" cm="1">
        <f t="array" ref="AB3499">IFERROR(IF(Table2[[#This Row],[code]]="","",_xlfn.IFS(AND(Table2[[#This Row],[code]]&lt;400,Table2[[#This Row],[code]]&lt;&gt;""),2,Table2[[#This Row],[code]]&gt;500,4)),"")</f>
        <v/>
      </c>
      <c r="AC3499" s="1" t="str">
        <f>IF(Table2[[#This Row],[Event]]="Penalty",Table2[[#This Row],[number]],IF(Table2[[#This Row],[Event]]="Time-Out",401,""))</f>
        <v/>
      </c>
      <c r="AD3499" s="1">
        <f>ROW(A3498)</f>
        <v>3498</v>
      </c>
      <c r="AE3499" s="1">
        <f>COUNTIFS(Table2[GameID],Table2[[#This Row],[GameID]],Table2[Column1],"&lt;="&amp;Table2[[#This Row],[Column1]])-1</f>
        <v>13</v>
      </c>
    </row>
    <row r="3500" spans="1:31" x14ac:dyDescent="0.45">
      <c r="A3500" t="s">
        <v>577</v>
      </c>
      <c r="B3500" t="str">
        <f>_xlfn.TEXTBEFORE(Table2[[#This Row],[Kamp]]," - ")</f>
        <v>Strandby Elling</v>
      </c>
      <c r="C3500" t="str">
        <f>_xlfn.TEXTAFTER(Table2[[#This Row],[Kamp]],"- ")</f>
        <v>Sunds Seahawks</v>
      </c>
      <c r="D3500">
        <v>45270</v>
      </c>
      <c r="E3500">
        <v>77697</v>
      </c>
      <c r="F3500">
        <v>20232024</v>
      </c>
      <c r="G3500" t="s">
        <v>17</v>
      </c>
      <c r="H3500" t="s">
        <v>671</v>
      </c>
      <c r="I3500" t="s">
        <v>678</v>
      </c>
      <c r="J3500">
        <v>2</v>
      </c>
      <c r="K3500">
        <v>31148</v>
      </c>
      <c r="L3500">
        <v>1</v>
      </c>
      <c r="M3500" t="s">
        <v>630</v>
      </c>
      <c r="N3500" t="s">
        <v>474</v>
      </c>
      <c r="O3500" t="s">
        <v>473</v>
      </c>
      <c r="P3500">
        <v>20</v>
      </c>
      <c r="Q3500">
        <v>16</v>
      </c>
      <c r="R3500">
        <f>SUMIFS(Table2[number],Table2[Event],"Goal",Table2[H/U],"HOME",Table2[GameID],Table2[[#This Row],[GameID]],Table2[GameTime],"&lt;="&amp;Table2[[#This Row],[GameTime]])</f>
        <v>3</v>
      </c>
      <c r="S3500">
        <f>SUMIFS(Table2[number],Table2[Event],"Goal",Table2[H/U],"AWAY",Table2[GameID],Table2[[#This Row],[GameID]],Table2[GameTime],"&lt;="&amp;Table2[[#This Row],[GameTime]])</f>
        <v>10</v>
      </c>
      <c r="T3500" t="str">
        <f>IF(Table2[[#This Row],[Event]]="Goal",Table2[[#This Row],[Hscore]]&amp;"-"&amp;Table2[[#This Row],[Uscore]],"")</f>
        <v>3-10</v>
      </c>
      <c r="U3500">
        <v>2021</v>
      </c>
      <c r="V3500" s="1">
        <f>Table2[[#This Row],[GameTime]]-(Table2[[#This Row],[period]]-1)*1200</f>
        <v>821</v>
      </c>
      <c r="W3500" s="1">
        <f>ROUNDDOWN(Table2[[#This Row],[Time]]/60,0)</f>
        <v>13</v>
      </c>
      <c r="X3500" s="1">
        <f>ROUNDDOWN((Table2[[#This Row],[Time]]/60-Table2[[#This Row],[Time2]])*60,0)</f>
        <v>41</v>
      </c>
      <c r="Y3500" s="1">
        <f>IF(Table2[[#This Row],[Time2]]&lt;10,0&amp;Table2[[#This Row],[Time2]],Table2[[#This Row],[Time2]])</f>
        <v>13</v>
      </c>
      <c r="Z3500" s="1">
        <f>IF(Table2[[#This Row],[Time3]]&lt;10,0&amp;Table2[[#This Row],[Time3]],Table2[[#This Row],[Time3]])</f>
        <v>41</v>
      </c>
      <c r="AA3500" s="2" t="str">
        <f>Table2[[#This Row],[Time4]]&amp;":"&amp;Table2[[#This Row],[Time5]]</f>
        <v>13:41</v>
      </c>
      <c r="AB3500" s="1" t="str" cm="1">
        <f t="array" ref="AB3500">IFERROR(IF(Table2[[#This Row],[code]]="","",_xlfn.IFS(AND(Table2[[#This Row],[code]]&lt;400,Table2[[#This Row],[code]]&lt;&gt;""),2,Table2[[#This Row],[code]]&gt;500,4)),"")</f>
        <v/>
      </c>
      <c r="AC3500" s="1" t="str">
        <f>IF(Table2[[#This Row],[Event]]="Penalty",Table2[[#This Row],[number]],IF(Table2[[#This Row],[Event]]="Time-Out",401,""))</f>
        <v/>
      </c>
      <c r="AD3500" s="1">
        <f>ROW(A3499)</f>
        <v>3499</v>
      </c>
      <c r="AE3500" s="1">
        <f>COUNTIFS(Table2[GameID],Table2[[#This Row],[GameID]],Table2[Column1],"&lt;="&amp;Table2[[#This Row],[Column1]])-1</f>
        <v>14</v>
      </c>
    </row>
    <row r="3501" spans="1:31" x14ac:dyDescent="0.45">
      <c r="A3501" t="s">
        <v>577</v>
      </c>
      <c r="B3501" t="str">
        <f>_xlfn.TEXTBEFORE(Table2[[#This Row],[Kamp]]," - ")</f>
        <v>Strandby Elling</v>
      </c>
      <c r="C3501" t="str">
        <f>_xlfn.TEXTAFTER(Table2[[#This Row],[Kamp]],"- ")</f>
        <v>Sunds Seahawks</v>
      </c>
      <c r="D3501">
        <v>45270</v>
      </c>
      <c r="E3501">
        <v>77697</v>
      </c>
      <c r="F3501">
        <v>20232024</v>
      </c>
      <c r="G3501" t="s">
        <v>17</v>
      </c>
      <c r="H3501" t="s">
        <v>668</v>
      </c>
      <c r="I3501" t="s">
        <v>677</v>
      </c>
      <c r="J3501">
        <v>2</v>
      </c>
      <c r="K3501">
        <v>31144</v>
      </c>
      <c r="L3501">
        <v>1</v>
      </c>
      <c r="M3501" t="s">
        <v>630</v>
      </c>
      <c r="N3501" t="s">
        <v>213</v>
      </c>
      <c r="O3501" t="s">
        <v>228</v>
      </c>
      <c r="P3501">
        <v>5</v>
      </c>
      <c r="Q3501">
        <v>77</v>
      </c>
      <c r="R3501">
        <f>SUMIFS(Table2[number],Table2[Event],"Goal",Table2[H/U],"HOME",Table2[GameID],Table2[[#This Row],[GameID]],Table2[GameTime],"&lt;="&amp;Table2[[#This Row],[GameTime]])</f>
        <v>3</v>
      </c>
      <c r="S3501">
        <f>SUMIFS(Table2[number],Table2[Event],"Goal",Table2[H/U],"AWAY",Table2[GameID],Table2[[#This Row],[GameID]],Table2[GameTime],"&lt;="&amp;Table2[[#This Row],[GameTime]])</f>
        <v>11</v>
      </c>
      <c r="T3501" t="str">
        <f>IF(Table2[[#This Row],[Event]]="Goal",Table2[[#This Row],[Hscore]]&amp;"-"&amp;Table2[[#This Row],[Uscore]],"")</f>
        <v>3-11</v>
      </c>
      <c r="U3501">
        <v>2395</v>
      </c>
      <c r="V3501" s="1">
        <f>Table2[[#This Row],[GameTime]]-(Table2[[#This Row],[period]]-1)*1200</f>
        <v>1195</v>
      </c>
      <c r="W3501" s="1">
        <f>ROUNDDOWN(Table2[[#This Row],[Time]]/60,0)</f>
        <v>19</v>
      </c>
      <c r="X3501" s="1">
        <f>ROUNDDOWN((Table2[[#This Row],[Time]]/60-Table2[[#This Row],[Time2]])*60,0)</f>
        <v>55</v>
      </c>
      <c r="Y3501" s="1">
        <f>IF(Table2[[#This Row],[Time2]]&lt;10,0&amp;Table2[[#This Row],[Time2]],Table2[[#This Row],[Time2]])</f>
        <v>19</v>
      </c>
      <c r="Z3501" s="1">
        <f>IF(Table2[[#This Row],[Time3]]&lt;10,0&amp;Table2[[#This Row],[Time3]],Table2[[#This Row],[Time3]])</f>
        <v>55</v>
      </c>
      <c r="AA3501" s="2" t="str">
        <f>Table2[[#This Row],[Time4]]&amp;":"&amp;Table2[[#This Row],[Time5]]</f>
        <v>19:55</v>
      </c>
      <c r="AB3501" s="1" t="str" cm="1">
        <f t="array" ref="AB3501">IFERROR(IF(Table2[[#This Row],[code]]="","",_xlfn.IFS(AND(Table2[[#This Row],[code]]&lt;400,Table2[[#This Row],[code]]&lt;&gt;""),2,Table2[[#This Row],[code]]&gt;500,4)),"")</f>
        <v/>
      </c>
      <c r="AC3501" s="1" t="str">
        <f>IF(Table2[[#This Row],[Event]]="Penalty",Table2[[#This Row],[number]],IF(Table2[[#This Row],[Event]]="Time-Out",401,""))</f>
        <v/>
      </c>
      <c r="AD3501" s="1">
        <f>ROW(A3500)</f>
        <v>3500</v>
      </c>
      <c r="AE3501" s="1">
        <f>COUNTIFS(Table2[GameID],Table2[[#This Row],[GameID]],Table2[Column1],"&lt;="&amp;Table2[[#This Row],[Column1]])-1</f>
        <v>15</v>
      </c>
    </row>
    <row r="3502" spans="1:31" x14ac:dyDescent="0.45">
      <c r="A3502" t="s">
        <v>577</v>
      </c>
      <c r="B3502" t="str">
        <f>_xlfn.TEXTBEFORE(Table2[[#This Row],[Kamp]]," - ")</f>
        <v>Strandby Elling</v>
      </c>
      <c r="C3502" t="str">
        <f>_xlfn.TEXTAFTER(Table2[[#This Row],[Kamp]],"- ")</f>
        <v>Sunds Seahawks</v>
      </c>
      <c r="D3502">
        <v>45270</v>
      </c>
      <c r="E3502">
        <v>77697</v>
      </c>
      <c r="F3502">
        <v>20232024</v>
      </c>
      <c r="G3502" t="s">
        <v>17</v>
      </c>
      <c r="H3502" t="s">
        <v>671</v>
      </c>
      <c r="I3502" t="s">
        <v>678</v>
      </c>
      <c r="J3502">
        <v>3</v>
      </c>
      <c r="K3502">
        <v>31148</v>
      </c>
      <c r="L3502">
        <v>1</v>
      </c>
      <c r="M3502" t="s">
        <v>630</v>
      </c>
      <c r="N3502" t="s">
        <v>421</v>
      </c>
      <c r="O3502" t="s">
        <v>540</v>
      </c>
      <c r="P3502">
        <v>89</v>
      </c>
      <c r="Q3502">
        <v>21</v>
      </c>
      <c r="R3502">
        <f>SUMIFS(Table2[number],Table2[Event],"Goal",Table2[H/U],"HOME",Table2[GameID],Table2[[#This Row],[GameID]],Table2[GameTime],"&lt;="&amp;Table2[[#This Row],[GameTime]])</f>
        <v>4</v>
      </c>
      <c r="S3502">
        <f>SUMIFS(Table2[number],Table2[Event],"Goal",Table2[H/U],"AWAY",Table2[GameID],Table2[[#This Row],[GameID]],Table2[GameTime],"&lt;="&amp;Table2[[#This Row],[GameTime]])</f>
        <v>11</v>
      </c>
      <c r="T3502" t="str">
        <f>IF(Table2[[#This Row],[Event]]="Goal",Table2[[#This Row],[Hscore]]&amp;"-"&amp;Table2[[#This Row],[Uscore]],"")</f>
        <v>4-11</v>
      </c>
      <c r="U3502">
        <v>2498</v>
      </c>
      <c r="V3502" s="1">
        <f>Table2[[#This Row],[GameTime]]-(Table2[[#This Row],[period]]-1)*1200</f>
        <v>98</v>
      </c>
      <c r="W3502" s="1">
        <f>ROUNDDOWN(Table2[[#This Row],[Time]]/60,0)</f>
        <v>1</v>
      </c>
      <c r="X3502" s="1">
        <f>ROUNDDOWN((Table2[[#This Row],[Time]]/60-Table2[[#This Row],[Time2]])*60,0)</f>
        <v>38</v>
      </c>
      <c r="Y3502" s="1" t="str">
        <f>IF(Table2[[#This Row],[Time2]]&lt;10,0&amp;Table2[[#This Row],[Time2]],Table2[[#This Row],[Time2]])</f>
        <v>01</v>
      </c>
      <c r="Z3502" s="1">
        <f>IF(Table2[[#This Row],[Time3]]&lt;10,0&amp;Table2[[#This Row],[Time3]],Table2[[#This Row],[Time3]])</f>
        <v>38</v>
      </c>
      <c r="AA3502" s="2" t="str">
        <f>Table2[[#This Row],[Time4]]&amp;":"&amp;Table2[[#This Row],[Time5]]</f>
        <v>01:38</v>
      </c>
      <c r="AB3502" s="1" t="str" cm="1">
        <f t="array" ref="AB3502">IFERROR(IF(Table2[[#This Row],[code]]="","",_xlfn.IFS(AND(Table2[[#This Row],[code]]&lt;400,Table2[[#This Row],[code]]&lt;&gt;""),2,Table2[[#This Row],[code]]&gt;500,4)),"")</f>
        <v/>
      </c>
      <c r="AC3502" s="1" t="str">
        <f>IF(Table2[[#This Row],[Event]]="Penalty",Table2[[#This Row],[number]],IF(Table2[[#This Row],[Event]]="Time-Out",401,""))</f>
        <v/>
      </c>
      <c r="AD3502" s="1">
        <f>ROW(A3501)</f>
        <v>3501</v>
      </c>
      <c r="AE3502" s="1">
        <f>COUNTIFS(Table2[GameID],Table2[[#This Row],[GameID]],Table2[Column1],"&lt;="&amp;Table2[[#This Row],[Column1]])-1</f>
        <v>16</v>
      </c>
    </row>
    <row r="3503" spans="1:31" x14ac:dyDescent="0.45">
      <c r="A3503" t="s">
        <v>577</v>
      </c>
      <c r="B3503" t="str">
        <f>_xlfn.TEXTBEFORE(Table2[[#This Row],[Kamp]]," - ")</f>
        <v>Strandby Elling</v>
      </c>
      <c r="C3503" t="str">
        <f>_xlfn.TEXTAFTER(Table2[[#This Row],[Kamp]],"- ")</f>
        <v>Sunds Seahawks</v>
      </c>
      <c r="D3503">
        <v>45270</v>
      </c>
      <c r="E3503">
        <v>77697</v>
      </c>
      <c r="F3503">
        <v>20232024</v>
      </c>
      <c r="G3503" t="s">
        <v>17</v>
      </c>
      <c r="H3503" t="s">
        <v>668</v>
      </c>
      <c r="I3503" t="s">
        <v>677</v>
      </c>
      <c r="J3503">
        <v>3</v>
      </c>
      <c r="K3503">
        <v>31144</v>
      </c>
      <c r="L3503">
        <v>1</v>
      </c>
      <c r="M3503" t="s">
        <v>630</v>
      </c>
      <c r="N3503" t="s">
        <v>228</v>
      </c>
      <c r="O3503" t="s">
        <v>634</v>
      </c>
      <c r="P3503">
        <v>77</v>
      </c>
      <c r="Q3503" t="s">
        <v>634</v>
      </c>
      <c r="R3503">
        <f>SUMIFS(Table2[number],Table2[Event],"Goal",Table2[H/U],"HOME",Table2[GameID],Table2[[#This Row],[GameID]],Table2[GameTime],"&lt;="&amp;Table2[[#This Row],[GameTime]])</f>
        <v>4</v>
      </c>
      <c r="S3503">
        <f>SUMIFS(Table2[number],Table2[Event],"Goal",Table2[H/U],"AWAY",Table2[GameID],Table2[[#This Row],[GameID]],Table2[GameTime],"&lt;="&amp;Table2[[#This Row],[GameTime]])</f>
        <v>12</v>
      </c>
      <c r="T3503" t="str">
        <f>IF(Table2[[#This Row],[Event]]="Goal",Table2[[#This Row],[Hscore]]&amp;"-"&amp;Table2[[#This Row],[Uscore]],"")</f>
        <v>4-12</v>
      </c>
      <c r="U3503">
        <v>2564</v>
      </c>
      <c r="V3503" s="1">
        <f>Table2[[#This Row],[GameTime]]-(Table2[[#This Row],[period]]-1)*1200</f>
        <v>164</v>
      </c>
      <c r="W3503" s="1">
        <f>ROUNDDOWN(Table2[[#This Row],[Time]]/60,0)</f>
        <v>2</v>
      </c>
      <c r="X3503" s="1">
        <f>ROUNDDOWN((Table2[[#This Row],[Time]]/60-Table2[[#This Row],[Time2]])*60,0)</f>
        <v>44</v>
      </c>
      <c r="Y3503" s="1" t="str">
        <f>IF(Table2[[#This Row],[Time2]]&lt;10,0&amp;Table2[[#This Row],[Time2]],Table2[[#This Row],[Time2]])</f>
        <v>02</v>
      </c>
      <c r="Z3503" s="1">
        <f>IF(Table2[[#This Row],[Time3]]&lt;10,0&amp;Table2[[#This Row],[Time3]],Table2[[#This Row],[Time3]])</f>
        <v>44</v>
      </c>
      <c r="AA3503" s="2" t="str">
        <f>Table2[[#This Row],[Time4]]&amp;":"&amp;Table2[[#This Row],[Time5]]</f>
        <v>02:44</v>
      </c>
      <c r="AB3503" s="1" t="str" cm="1">
        <f t="array" ref="AB3503">IFERROR(IF(Table2[[#This Row],[code]]="","",_xlfn.IFS(AND(Table2[[#This Row],[code]]&lt;400,Table2[[#This Row],[code]]&lt;&gt;""),2,Table2[[#This Row],[code]]&gt;500,4)),"")</f>
        <v/>
      </c>
      <c r="AC3503" s="1" t="str">
        <f>IF(Table2[[#This Row],[Event]]="Penalty",Table2[[#This Row],[number]],IF(Table2[[#This Row],[Event]]="Time-Out",401,""))</f>
        <v/>
      </c>
      <c r="AD3503" s="1">
        <f>ROW(A3502)</f>
        <v>3502</v>
      </c>
      <c r="AE3503" s="1">
        <f>COUNTIFS(Table2[GameID],Table2[[#This Row],[GameID]],Table2[Column1],"&lt;="&amp;Table2[[#This Row],[Column1]])-1</f>
        <v>17</v>
      </c>
    </row>
    <row r="3504" spans="1:31" x14ac:dyDescent="0.45">
      <c r="A3504" t="s">
        <v>577</v>
      </c>
      <c r="B3504" t="str">
        <f>_xlfn.TEXTBEFORE(Table2[[#This Row],[Kamp]]," - ")</f>
        <v>Strandby Elling</v>
      </c>
      <c r="C3504" t="str">
        <f>_xlfn.TEXTAFTER(Table2[[#This Row],[Kamp]],"- ")</f>
        <v>Sunds Seahawks</v>
      </c>
      <c r="D3504">
        <v>45270</v>
      </c>
      <c r="E3504">
        <v>77697</v>
      </c>
      <c r="F3504">
        <v>20232024</v>
      </c>
      <c r="G3504" t="s">
        <v>17</v>
      </c>
      <c r="H3504" t="s">
        <v>671</v>
      </c>
      <c r="I3504" t="s">
        <v>678</v>
      </c>
      <c r="J3504">
        <v>3</v>
      </c>
      <c r="K3504">
        <v>31148</v>
      </c>
      <c r="L3504">
        <v>208</v>
      </c>
      <c r="M3504" t="s">
        <v>631</v>
      </c>
      <c r="N3504" t="s">
        <v>352</v>
      </c>
      <c r="O3504" t="s">
        <v>634</v>
      </c>
      <c r="P3504">
        <v>10</v>
      </c>
      <c r="Q3504" t="s">
        <v>634</v>
      </c>
      <c r="R3504">
        <f>SUMIFS(Table2[number],Table2[Event],"Goal",Table2[H/U],"HOME",Table2[GameID],Table2[[#This Row],[GameID]],Table2[GameTime],"&lt;="&amp;Table2[[#This Row],[GameTime]])</f>
        <v>4</v>
      </c>
      <c r="S3504">
        <f>SUMIFS(Table2[number],Table2[Event],"Goal",Table2[H/U],"AWAY",Table2[GameID],Table2[[#This Row],[GameID]],Table2[GameTime],"&lt;="&amp;Table2[[#This Row],[GameTime]])</f>
        <v>12</v>
      </c>
      <c r="T3504" t="str">
        <f>IF(Table2[[#This Row],[Event]]="Goal",Table2[[#This Row],[Hscore]]&amp;"-"&amp;Table2[[#This Row],[Uscore]],"")</f>
        <v/>
      </c>
      <c r="U3504">
        <v>2876</v>
      </c>
      <c r="V3504" s="1">
        <f>Table2[[#This Row],[GameTime]]-(Table2[[#This Row],[period]]-1)*1200</f>
        <v>476</v>
      </c>
      <c r="W3504" s="1">
        <f>ROUNDDOWN(Table2[[#This Row],[Time]]/60,0)</f>
        <v>7</v>
      </c>
      <c r="X3504" s="1">
        <f>ROUNDDOWN((Table2[[#This Row],[Time]]/60-Table2[[#This Row],[Time2]])*60,0)</f>
        <v>56</v>
      </c>
      <c r="Y3504" s="1" t="str">
        <f>IF(Table2[[#This Row],[Time2]]&lt;10,0&amp;Table2[[#This Row],[Time2]],Table2[[#This Row],[Time2]])</f>
        <v>07</v>
      </c>
      <c r="Z3504" s="1">
        <f>IF(Table2[[#This Row],[Time3]]&lt;10,0&amp;Table2[[#This Row],[Time3]],Table2[[#This Row],[Time3]])</f>
        <v>56</v>
      </c>
      <c r="AA3504" s="2" t="str">
        <f>Table2[[#This Row],[Time4]]&amp;":"&amp;Table2[[#This Row],[Time5]]</f>
        <v>07:56</v>
      </c>
      <c r="AB3504" s="1" cm="1">
        <f t="array" ref="AB3504">IFERROR(IF(Table2[[#This Row],[code]]="","",_xlfn.IFS(AND(Table2[[#This Row],[code]]&lt;400,Table2[[#This Row],[code]]&lt;&gt;""),2,Table2[[#This Row],[code]]&gt;500,4)),"")</f>
        <v>2</v>
      </c>
      <c r="AC3504" s="1">
        <f>IF(Table2[[#This Row],[Event]]="Penalty",Table2[[#This Row],[number]],IF(Table2[[#This Row],[Event]]="Time-Out",401,""))</f>
        <v>208</v>
      </c>
      <c r="AD3504" s="1">
        <f>ROW(A3503)</f>
        <v>3503</v>
      </c>
      <c r="AE3504" s="1">
        <f>COUNTIFS(Table2[GameID],Table2[[#This Row],[GameID]],Table2[Column1],"&lt;="&amp;Table2[[#This Row],[Column1]])-1</f>
        <v>18</v>
      </c>
    </row>
    <row r="3505" spans="1:31" x14ac:dyDescent="0.45">
      <c r="A3505" t="s">
        <v>577</v>
      </c>
      <c r="B3505" t="str">
        <f>_xlfn.TEXTBEFORE(Table2[[#This Row],[Kamp]]," - ")</f>
        <v>Strandby Elling</v>
      </c>
      <c r="C3505" t="str">
        <f>_xlfn.TEXTAFTER(Table2[[#This Row],[Kamp]],"- ")</f>
        <v>Sunds Seahawks</v>
      </c>
      <c r="D3505">
        <v>45270</v>
      </c>
      <c r="E3505">
        <v>77697</v>
      </c>
      <c r="F3505">
        <v>20232024</v>
      </c>
      <c r="G3505" t="s">
        <v>17</v>
      </c>
      <c r="H3505" t="s">
        <v>671</v>
      </c>
      <c r="I3505" t="s">
        <v>678</v>
      </c>
      <c r="J3505">
        <v>3</v>
      </c>
      <c r="K3505">
        <v>31148</v>
      </c>
      <c r="L3505">
        <v>208</v>
      </c>
      <c r="M3505" t="s">
        <v>631</v>
      </c>
      <c r="N3505" t="s">
        <v>352</v>
      </c>
      <c r="O3505" t="s">
        <v>634</v>
      </c>
      <c r="P3505">
        <v>10</v>
      </c>
      <c r="Q3505" t="s">
        <v>634</v>
      </c>
      <c r="R3505">
        <f>SUMIFS(Table2[number],Table2[Event],"Goal",Table2[H/U],"HOME",Table2[GameID],Table2[[#This Row],[GameID]],Table2[GameTime],"&lt;="&amp;Table2[[#This Row],[GameTime]])</f>
        <v>4</v>
      </c>
      <c r="S3505">
        <f>SUMIFS(Table2[number],Table2[Event],"Goal",Table2[H/U],"AWAY",Table2[GameID],Table2[[#This Row],[GameID]],Table2[GameTime],"&lt;="&amp;Table2[[#This Row],[GameTime]])</f>
        <v>12</v>
      </c>
      <c r="T3505" t="str">
        <f>IF(Table2[[#This Row],[Event]]="Goal",Table2[[#This Row],[Hscore]]&amp;"-"&amp;Table2[[#This Row],[Uscore]],"")</f>
        <v/>
      </c>
      <c r="U3505">
        <v>2876</v>
      </c>
      <c r="V3505" s="1">
        <f>Table2[[#This Row],[GameTime]]-(Table2[[#This Row],[period]]-1)*1200</f>
        <v>476</v>
      </c>
      <c r="W3505" s="1">
        <f>ROUNDDOWN(Table2[[#This Row],[Time]]/60,0)</f>
        <v>7</v>
      </c>
      <c r="X3505" s="1">
        <f>ROUNDDOWN((Table2[[#This Row],[Time]]/60-Table2[[#This Row],[Time2]])*60,0)</f>
        <v>56</v>
      </c>
      <c r="Y3505" s="1" t="str">
        <f>IF(Table2[[#This Row],[Time2]]&lt;10,0&amp;Table2[[#This Row],[Time2]],Table2[[#This Row],[Time2]])</f>
        <v>07</v>
      </c>
      <c r="Z3505" s="1">
        <f>IF(Table2[[#This Row],[Time3]]&lt;10,0&amp;Table2[[#This Row],[Time3]],Table2[[#This Row],[Time3]])</f>
        <v>56</v>
      </c>
      <c r="AA3505" s="2" t="str">
        <f>Table2[[#This Row],[Time4]]&amp;":"&amp;Table2[[#This Row],[Time5]]</f>
        <v>07:56</v>
      </c>
      <c r="AB3505" s="1" cm="1">
        <f t="array" ref="AB3505">IFERROR(IF(Table2[[#This Row],[code]]="","",_xlfn.IFS(AND(Table2[[#This Row],[code]]&lt;400,Table2[[#This Row],[code]]&lt;&gt;""),2,Table2[[#This Row],[code]]&gt;500,4)),"")</f>
        <v>2</v>
      </c>
      <c r="AC3505" s="1">
        <f>IF(Table2[[#This Row],[Event]]="Penalty",Table2[[#This Row],[number]],IF(Table2[[#This Row],[Event]]="Time-Out",401,""))</f>
        <v>208</v>
      </c>
      <c r="AD3505" s="1">
        <f>ROW(A3504)</f>
        <v>3504</v>
      </c>
      <c r="AE3505" s="1">
        <f>COUNTIFS(Table2[GameID],Table2[[#This Row],[GameID]],Table2[Column1],"&lt;="&amp;Table2[[#This Row],[Column1]])-1</f>
        <v>19</v>
      </c>
    </row>
    <row r="3506" spans="1:31" x14ac:dyDescent="0.45">
      <c r="A3506" t="s">
        <v>577</v>
      </c>
      <c r="B3506" t="str">
        <f>_xlfn.TEXTBEFORE(Table2[[#This Row],[Kamp]]," - ")</f>
        <v>Strandby Elling</v>
      </c>
      <c r="C3506" t="str">
        <f>_xlfn.TEXTAFTER(Table2[[#This Row],[Kamp]],"- ")</f>
        <v>Sunds Seahawks</v>
      </c>
      <c r="D3506">
        <v>45270</v>
      </c>
      <c r="E3506">
        <v>77697</v>
      </c>
      <c r="F3506">
        <v>20232024</v>
      </c>
      <c r="G3506" t="s">
        <v>17</v>
      </c>
      <c r="H3506" t="s">
        <v>668</v>
      </c>
      <c r="I3506" t="s">
        <v>677</v>
      </c>
      <c r="J3506">
        <v>3</v>
      </c>
      <c r="K3506">
        <v>31144</v>
      </c>
      <c r="L3506">
        <v>1</v>
      </c>
      <c r="M3506" t="s">
        <v>630</v>
      </c>
      <c r="N3506" t="s">
        <v>228</v>
      </c>
      <c r="O3506" t="s">
        <v>231</v>
      </c>
      <c r="P3506">
        <v>77</v>
      </c>
      <c r="Q3506">
        <v>97</v>
      </c>
      <c r="R3506">
        <f>SUMIFS(Table2[number],Table2[Event],"Goal",Table2[H/U],"HOME",Table2[GameID],Table2[[#This Row],[GameID]],Table2[GameTime],"&lt;="&amp;Table2[[#This Row],[GameTime]])</f>
        <v>4</v>
      </c>
      <c r="S3506">
        <f>SUMIFS(Table2[number],Table2[Event],"Goal",Table2[H/U],"AWAY",Table2[GameID],Table2[[#This Row],[GameID]],Table2[GameTime],"&lt;="&amp;Table2[[#This Row],[GameTime]])</f>
        <v>13</v>
      </c>
      <c r="T3506" t="str">
        <f>IF(Table2[[#This Row],[Event]]="Goal",Table2[[#This Row],[Hscore]]&amp;"-"&amp;Table2[[#This Row],[Uscore]],"")</f>
        <v>4-13</v>
      </c>
      <c r="U3506">
        <v>3004</v>
      </c>
      <c r="V3506" s="1">
        <f>Table2[[#This Row],[GameTime]]-(Table2[[#This Row],[period]]-1)*1200</f>
        <v>604</v>
      </c>
      <c r="W3506" s="1">
        <f>ROUNDDOWN(Table2[[#This Row],[Time]]/60,0)</f>
        <v>10</v>
      </c>
      <c r="X3506" s="1">
        <f>ROUNDDOWN((Table2[[#This Row],[Time]]/60-Table2[[#This Row],[Time2]])*60,0)</f>
        <v>3</v>
      </c>
      <c r="Y3506" s="1">
        <f>IF(Table2[[#This Row],[Time2]]&lt;10,0&amp;Table2[[#This Row],[Time2]],Table2[[#This Row],[Time2]])</f>
        <v>10</v>
      </c>
      <c r="Z3506" s="1" t="str">
        <f>IF(Table2[[#This Row],[Time3]]&lt;10,0&amp;Table2[[#This Row],[Time3]],Table2[[#This Row],[Time3]])</f>
        <v>03</v>
      </c>
      <c r="AA3506" s="2" t="str">
        <f>Table2[[#This Row],[Time4]]&amp;":"&amp;Table2[[#This Row],[Time5]]</f>
        <v>10:03</v>
      </c>
      <c r="AB3506" s="1" t="str" cm="1">
        <f t="array" ref="AB3506">IFERROR(IF(Table2[[#This Row],[code]]="","",_xlfn.IFS(AND(Table2[[#This Row],[code]]&lt;400,Table2[[#This Row],[code]]&lt;&gt;""),2,Table2[[#This Row],[code]]&gt;500,4)),"")</f>
        <v/>
      </c>
      <c r="AC3506" s="1" t="str">
        <f>IF(Table2[[#This Row],[Event]]="Penalty",Table2[[#This Row],[number]],IF(Table2[[#This Row],[Event]]="Time-Out",401,""))</f>
        <v/>
      </c>
      <c r="AD3506" s="1">
        <f>ROW(A3505)</f>
        <v>3505</v>
      </c>
      <c r="AE3506" s="1">
        <f>COUNTIFS(Table2[GameID],Table2[[#This Row],[GameID]],Table2[Column1],"&lt;="&amp;Table2[[#This Row],[Column1]])-1</f>
        <v>20</v>
      </c>
    </row>
    <row r="3507" spans="1:31" x14ac:dyDescent="0.45">
      <c r="A3507" t="s">
        <v>577</v>
      </c>
      <c r="B3507" t="str">
        <f>_xlfn.TEXTBEFORE(Table2[[#This Row],[Kamp]]," - ")</f>
        <v>Strandby Elling</v>
      </c>
      <c r="C3507" t="str">
        <f>_xlfn.TEXTAFTER(Table2[[#This Row],[Kamp]],"- ")</f>
        <v>Sunds Seahawks</v>
      </c>
      <c r="D3507">
        <v>45270</v>
      </c>
      <c r="E3507">
        <v>77697</v>
      </c>
      <c r="F3507">
        <v>20232024</v>
      </c>
      <c r="G3507" t="s">
        <v>17</v>
      </c>
      <c r="H3507" t="s">
        <v>671</v>
      </c>
      <c r="I3507" t="s">
        <v>678</v>
      </c>
      <c r="J3507">
        <v>3</v>
      </c>
      <c r="K3507">
        <v>31148</v>
      </c>
      <c r="L3507">
        <v>0</v>
      </c>
      <c r="M3507" t="s">
        <v>633</v>
      </c>
      <c r="N3507" t="s">
        <v>634</v>
      </c>
      <c r="O3507" t="s">
        <v>634</v>
      </c>
      <c r="P3507" t="s">
        <v>634</v>
      </c>
      <c r="Q3507" t="s">
        <v>634</v>
      </c>
      <c r="R3507">
        <f>SUMIFS(Table2[number],Table2[Event],"Goal",Table2[H/U],"HOME",Table2[GameID],Table2[[#This Row],[GameID]],Table2[GameTime],"&lt;="&amp;Table2[[#This Row],[GameTime]])</f>
        <v>4</v>
      </c>
      <c r="S3507">
        <f>SUMIFS(Table2[number],Table2[Event],"Goal",Table2[H/U],"AWAY",Table2[GameID],Table2[[#This Row],[GameID]],Table2[GameTime],"&lt;="&amp;Table2[[#This Row],[GameTime]])</f>
        <v>13</v>
      </c>
      <c r="T3507" t="str">
        <f>IF(Table2[[#This Row],[Event]]="Goal",Table2[[#This Row],[Hscore]]&amp;"-"&amp;Table2[[#This Row],[Uscore]],"")</f>
        <v/>
      </c>
      <c r="U3507">
        <v>3239</v>
      </c>
      <c r="V3507" s="1">
        <f>Table2[[#This Row],[GameTime]]-(Table2[[#This Row],[period]]-1)*1200</f>
        <v>839</v>
      </c>
      <c r="W3507" s="1">
        <f>ROUNDDOWN(Table2[[#This Row],[Time]]/60,0)</f>
        <v>13</v>
      </c>
      <c r="X3507" s="1">
        <f>ROUNDDOWN((Table2[[#This Row],[Time]]/60-Table2[[#This Row],[Time2]])*60,0)</f>
        <v>59</v>
      </c>
      <c r="Y3507" s="1">
        <f>IF(Table2[[#This Row],[Time2]]&lt;10,0&amp;Table2[[#This Row],[Time2]],Table2[[#This Row],[Time2]])</f>
        <v>13</v>
      </c>
      <c r="Z3507" s="1">
        <f>IF(Table2[[#This Row],[Time3]]&lt;10,0&amp;Table2[[#This Row],[Time3]],Table2[[#This Row],[Time3]])</f>
        <v>59</v>
      </c>
      <c r="AA3507" s="2" t="str">
        <f>Table2[[#This Row],[Time4]]&amp;":"&amp;Table2[[#This Row],[Time5]]</f>
        <v>13:59</v>
      </c>
      <c r="AB3507" s="1" t="str" cm="1">
        <f t="array" ref="AB3507">IFERROR(IF(Table2[[#This Row],[code]]="","",_xlfn.IFS(AND(Table2[[#This Row],[code]]&lt;400,Table2[[#This Row],[code]]&lt;&gt;""),2,Table2[[#This Row],[code]]&gt;500,4)),"")</f>
        <v/>
      </c>
      <c r="AC3507" s="1">
        <f>IF(Table2[[#This Row],[Event]]="Penalty",Table2[[#This Row],[number]],IF(Table2[[#This Row],[Event]]="Time-Out",401,""))</f>
        <v>401</v>
      </c>
      <c r="AD3507" s="1">
        <f>ROW(A3506)</f>
        <v>3506</v>
      </c>
      <c r="AE3507" s="1">
        <f>COUNTIFS(Table2[GameID],Table2[[#This Row],[GameID]],Table2[Column1],"&lt;="&amp;Table2[[#This Row],[Column1]])-1</f>
        <v>21</v>
      </c>
    </row>
    <row r="3508" spans="1:31" x14ac:dyDescent="0.45">
      <c r="A3508" t="s">
        <v>577</v>
      </c>
      <c r="B3508" t="str">
        <f>_xlfn.TEXTBEFORE(Table2[[#This Row],[Kamp]]," - ")</f>
        <v>Strandby Elling</v>
      </c>
      <c r="C3508" t="str">
        <f>_xlfn.TEXTAFTER(Table2[[#This Row],[Kamp]],"- ")</f>
        <v>Sunds Seahawks</v>
      </c>
      <c r="D3508">
        <v>45270</v>
      </c>
      <c r="E3508">
        <v>77697</v>
      </c>
      <c r="F3508">
        <v>20232024</v>
      </c>
      <c r="G3508" t="s">
        <v>17</v>
      </c>
      <c r="H3508" t="s">
        <v>668</v>
      </c>
      <c r="I3508" t="s">
        <v>677</v>
      </c>
      <c r="J3508">
        <v>3</v>
      </c>
      <c r="K3508">
        <v>31144</v>
      </c>
      <c r="L3508">
        <v>1</v>
      </c>
      <c r="M3508" t="s">
        <v>630</v>
      </c>
      <c r="N3508" t="s">
        <v>216</v>
      </c>
      <c r="O3508" t="s">
        <v>228</v>
      </c>
      <c r="P3508">
        <v>14</v>
      </c>
      <c r="Q3508">
        <v>77</v>
      </c>
      <c r="R3508">
        <f>SUMIFS(Table2[number],Table2[Event],"Goal",Table2[H/U],"HOME",Table2[GameID],Table2[[#This Row],[GameID]],Table2[GameTime],"&lt;="&amp;Table2[[#This Row],[GameTime]])</f>
        <v>4</v>
      </c>
      <c r="S3508">
        <f>SUMIFS(Table2[number],Table2[Event],"Goal",Table2[H/U],"AWAY",Table2[GameID],Table2[[#This Row],[GameID]],Table2[GameTime],"&lt;="&amp;Table2[[#This Row],[GameTime]])</f>
        <v>14</v>
      </c>
      <c r="T3508" t="str">
        <f>IF(Table2[[#This Row],[Event]]="Goal",Table2[[#This Row],[Hscore]]&amp;"-"&amp;Table2[[#This Row],[Uscore]],"")</f>
        <v>4-14</v>
      </c>
      <c r="U3508">
        <v>3283</v>
      </c>
      <c r="V3508" s="1">
        <f>Table2[[#This Row],[GameTime]]-(Table2[[#This Row],[period]]-1)*1200</f>
        <v>883</v>
      </c>
      <c r="W3508" s="1">
        <f>ROUNDDOWN(Table2[[#This Row],[Time]]/60,0)</f>
        <v>14</v>
      </c>
      <c r="X3508" s="1">
        <f>ROUNDDOWN((Table2[[#This Row],[Time]]/60-Table2[[#This Row],[Time2]])*60,0)</f>
        <v>43</v>
      </c>
      <c r="Y3508" s="1">
        <f>IF(Table2[[#This Row],[Time2]]&lt;10,0&amp;Table2[[#This Row],[Time2]],Table2[[#This Row],[Time2]])</f>
        <v>14</v>
      </c>
      <c r="Z3508" s="1">
        <f>IF(Table2[[#This Row],[Time3]]&lt;10,0&amp;Table2[[#This Row],[Time3]],Table2[[#This Row],[Time3]])</f>
        <v>43</v>
      </c>
      <c r="AA3508" s="2" t="str">
        <f>Table2[[#This Row],[Time4]]&amp;":"&amp;Table2[[#This Row],[Time5]]</f>
        <v>14:43</v>
      </c>
      <c r="AB3508" s="1" t="str" cm="1">
        <f t="array" ref="AB3508">IFERROR(IF(Table2[[#This Row],[code]]="","",_xlfn.IFS(AND(Table2[[#This Row],[code]]&lt;400,Table2[[#This Row],[code]]&lt;&gt;""),2,Table2[[#This Row],[code]]&gt;500,4)),"")</f>
        <v/>
      </c>
      <c r="AC3508" s="1" t="str">
        <f>IF(Table2[[#This Row],[Event]]="Penalty",Table2[[#This Row],[number]],IF(Table2[[#This Row],[Event]]="Time-Out",401,""))</f>
        <v/>
      </c>
      <c r="AD3508" s="1">
        <f>ROW(A3507)</f>
        <v>3507</v>
      </c>
      <c r="AE3508" s="1">
        <f>COUNTIFS(Table2[GameID],Table2[[#This Row],[GameID]],Table2[Column1],"&lt;="&amp;Table2[[#This Row],[Column1]])-1</f>
        <v>22</v>
      </c>
    </row>
    <row r="3509" spans="1:31" x14ac:dyDescent="0.45">
      <c r="A3509" t="s">
        <v>577</v>
      </c>
      <c r="B3509" t="str">
        <f>_xlfn.TEXTBEFORE(Table2[[#This Row],[Kamp]]," - ")</f>
        <v>Strandby Elling</v>
      </c>
      <c r="C3509" t="str">
        <f>_xlfn.TEXTAFTER(Table2[[#This Row],[Kamp]],"- ")</f>
        <v>Sunds Seahawks</v>
      </c>
      <c r="D3509">
        <v>45270</v>
      </c>
      <c r="E3509">
        <v>77697</v>
      </c>
      <c r="F3509">
        <v>20232024</v>
      </c>
      <c r="G3509" t="s">
        <v>17</v>
      </c>
      <c r="H3509" t="s">
        <v>668</v>
      </c>
      <c r="I3509" t="s">
        <v>677</v>
      </c>
      <c r="J3509">
        <v>3</v>
      </c>
      <c r="K3509">
        <v>31144</v>
      </c>
      <c r="L3509">
        <v>1</v>
      </c>
      <c r="M3509" t="s">
        <v>630</v>
      </c>
      <c r="N3509" t="s">
        <v>228</v>
      </c>
      <c r="O3509" t="s">
        <v>215</v>
      </c>
      <c r="P3509">
        <v>77</v>
      </c>
      <c r="Q3509">
        <v>9</v>
      </c>
      <c r="R3509">
        <f>SUMIFS(Table2[number],Table2[Event],"Goal",Table2[H/U],"HOME",Table2[GameID],Table2[[#This Row],[GameID]],Table2[GameTime],"&lt;="&amp;Table2[[#This Row],[GameTime]])</f>
        <v>4</v>
      </c>
      <c r="S3509">
        <f>SUMIFS(Table2[number],Table2[Event],"Goal",Table2[H/U],"AWAY",Table2[GameID],Table2[[#This Row],[GameID]],Table2[GameTime],"&lt;="&amp;Table2[[#This Row],[GameTime]])</f>
        <v>15</v>
      </c>
      <c r="T3509" t="str">
        <f>IF(Table2[[#This Row],[Event]]="Goal",Table2[[#This Row],[Hscore]]&amp;"-"&amp;Table2[[#This Row],[Uscore]],"")</f>
        <v>4-15</v>
      </c>
      <c r="U3509">
        <v>3421</v>
      </c>
      <c r="V3509" s="1">
        <f>Table2[[#This Row],[GameTime]]-(Table2[[#This Row],[period]]-1)*1200</f>
        <v>1021</v>
      </c>
      <c r="W3509" s="1">
        <f>ROUNDDOWN(Table2[[#This Row],[Time]]/60,0)</f>
        <v>17</v>
      </c>
      <c r="X3509" s="1">
        <f>ROUNDDOWN((Table2[[#This Row],[Time]]/60-Table2[[#This Row],[Time2]])*60,0)</f>
        <v>0</v>
      </c>
      <c r="Y3509" s="1">
        <f>IF(Table2[[#This Row],[Time2]]&lt;10,0&amp;Table2[[#This Row],[Time2]],Table2[[#This Row],[Time2]])</f>
        <v>17</v>
      </c>
      <c r="Z3509" s="1" t="str">
        <f>IF(Table2[[#This Row],[Time3]]&lt;10,0&amp;Table2[[#This Row],[Time3]],Table2[[#This Row],[Time3]])</f>
        <v>00</v>
      </c>
      <c r="AA3509" s="2" t="str">
        <f>Table2[[#This Row],[Time4]]&amp;":"&amp;Table2[[#This Row],[Time5]]</f>
        <v>17:00</v>
      </c>
      <c r="AB3509" s="1" t="str" cm="1">
        <f t="array" ref="AB3509">IFERROR(IF(Table2[[#This Row],[code]]="","",_xlfn.IFS(AND(Table2[[#This Row],[code]]&lt;400,Table2[[#This Row],[code]]&lt;&gt;""),2,Table2[[#This Row],[code]]&gt;500,4)),"")</f>
        <v/>
      </c>
      <c r="AC3509" s="1" t="str">
        <f>IF(Table2[[#This Row],[Event]]="Penalty",Table2[[#This Row],[number]],IF(Table2[[#This Row],[Event]]="Time-Out",401,""))</f>
        <v/>
      </c>
      <c r="AD3509" s="1">
        <f>ROW(A3508)</f>
        <v>3508</v>
      </c>
      <c r="AE3509" s="1">
        <f>COUNTIFS(Table2[GameID],Table2[[#This Row],[GameID]],Table2[Column1],"&lt;="&amp;Table2[[#This Row],[Column1]])-1</f>
        <v>23</v>
      </c>
    </row>
    <row r="3510" spans="1:31" x14ac:dyDescent="0.45">
      <c r="A3510" t="s">
        <v>577</v>
      </c>
      <c r="B3510" t="str">
        <f>_xlfn.TEXTBEFORE(Table2[[#This Row],[Kamp]]," - ")</f>
        <v>Strandby Elling</v>
      </c>
      <c r="C3510" t="str">
        <f>_xlfn.TEXTAFTER(Table2[[#This Row],[Kamp]],"- ")</f>
        <v>Sunds Seahawks</v>
      </c>
      <c r="D3510">
        <v>45270</v>
      </c>
      <c r="E3510">
        <v>77697</v>
      </c>
      <c r="F3510">
        <v>20232024</v>
      </c>
      <c r="G3510" t="s">
        <v>17</v>
      </c>
      <c r="H3510" t="s">
        <v>668</v>
      </c>
      <c r="I3510" t="s">
        <v>677</v>
      </c>
      <c r="J3510">
        <v>3</v>
      </c>
      <c r="K3510">
        <v>31144</v>
      </c>
      <c r="L3510">
        <v>1</v>
      </c>
      <c r="M3510" t="s">
        <v>630</v>
      </c>
      <c r="N3510" t="s">
        <v>215</v>
      </c>
      <c r="O3510" t="s">
        <v>214</v>
      </c>
      <c r="P3510">
        <v>9</v>
      </c>
      <c r="Q3510">
        <v>7</v>
      </c>
      <c r="R3510">
        <f>SUMIFS(Table2[number],Table2[Event],"Goal",Table2[H/U],"HOME",Table2[GameID],Table2[[#This Row],[GameID]],Table2[GameTime],"&lt;="&amp;Table2[[#This Row],[GameTime]])</f>
        <v>4</v>
      </c>
      <c r="S3510">
        <f>SUMIFS(Table2[number],Table2[Event],"Goal",Table2[H/U],"AWAY",Table2[GameID],Table2[[#This Row],[GameID]],Table2[GameTime],"&lt;="&amp;Table2[[#This Row],[GameTime]])</f>
        <v>16</v>
      </c>
      <c r="T3510" t="str">
        <f>IF(Table2[[#This Row],[Event]]="Goal",Table2[[#This Row],[Hscore]]&amp;"-"&amp;Table2[[#This Row],[Uscore]],"")</f>
        <v>4-16</v>
      </c>
      <c r="U3510">
        <v>3590</v>
      </c>
      <c r="V3510" s="1">
        <f>Table2[[#This Row],[GameTime]]-(Table2[[#This Row],[period]]-1)*1200</f>
        <v>1190</v>
      </c>
      <c r="W3510" s="1">
        <f>ROUNDDOWN(Table2[[#This Row],[Time]]/60,0)</f>
        <v>19</v>
      </c>
      <c r="X3510" s="1">
        <f>ROUNDDOWN((Table2[[#This Row],[Time]]/60-Table2[[#This Row],[Time2]])*60,0)</f>
        <v>49</v>
      </c>
      <c r="Y3510" s="1">
        <f>IF(Table2[[#This Row],[Time2]]&lt;10,0&amp;Table2[[#This Row],[Time2]],Table2[[#This Row],[Time2]])</f>
        <v>19</v>
      </c>
      <c r="Z3510" s="1">
        <f>IF(Table2[[#This Row],[Time3]]&lt;10,0&amp;Table2[[#This Row],[Time3]],Table2[[#This Row],[Time3]])</f>
        <v>49</v>
      </c>
      <c r="AA3510" s="2" t="str">
        <f>Table2[[#This Row],[Time4]]&amp;":"&amp;Table2[[#This Row],[Time5]]</f>
        <v>19:49</v>
      </c>
      <c r="AB3510" s="1" t="str" cm="1">
        <f t="array" ref="AB3510">IFERROR(IF(Table2[[#This Row],[code]]="","",_xlfn.IFS(AND(Table2[[#This Row],[code]]&lt;400,Table2[[#This Row],[code]]&lt;&gt;""),2,Table2[[#This Row],[code]]&gt;500,4)),"")</f>
        <v/>
      </c>
      <c r="AC3510" s="1" t="str">
        <f>IF(Table2[[#This Row],[Event]]="Penalty",Table2[[#This Row],[number]],IF(Table2[[#This Row],[Event]]="Time-Out",401,""))</f>
        <v/>
      </c>
      <c r="AD3510" s="1">
        <f>ROW(A3509)</f>
        <v>3509</v>
      </c>
      <c r="AE3510" s="1">
        <f>COUNTIFS(Table2[GameID],Table2[[#This Row],[GameID]],Table2[Column1],"&lt;="&amp;Table2[[#This Row],[Column1]])-1</f>
        <v>24</v>
      </c>
    </row>
    <row r="3511" spans="1:31" x14ac:dyDescent="0.45">
      <c r="A3511" t="s">
        <v>576</v>
      </c>
      <c r="B3511" t="str">
        <f>_xlfn.TEXTBEFORE(Table2[[#This Row],[Kamp]]," - ")</f>
        <v>ÅFK</v>
      </c>
      <c r="C3511" t="str">
        <f>_xlfn.TEXTAFTER(Table2[[#This Row],[Kamp]],"- ")</f>
        <v>Odense Floorball</v>
      </c>
      <c r="D3511">
        <v>45269</v>
      </c>
      <c r="E3511">
        <v>77698</v>
      </c>
      <c r="F3511">
        <v>20232024</v>
      </c>
      <c r="G3511" t="s">
        <v>17</v>
      </c>
      <c r="H3511" t="s">
        <v>672</v>
      </c>
      <c r="I3511" t="s">
        <v>677</v>
      </c>
      <c r="J3511">
        <v>1</v>
      </c>
      <c r="K3511">
        <v>31403</v>
      </c>
      <c r="L3511">
        <v>1</v>
      </c>
      <c r="M3511" t="s">
        <v>630</v>
      </c>
      <c r="N3511" t="s">
        <v>85</v>
      </c>
      <c r="O3511" t="s">
        <v>506</v>
      </c>
      <c r="P3511">
        <v>99</v>
      </c>
      <c r="Q3511">
        <v>8</v>
      </c>
      <c r="R3511">
        <f>SUMIFS(Table2[number],Table2[Event],"Goal",Table2[H/U],"HOME",Table2[GameID],Table2[[#This Row],[GameID]],Table2[GameTime],"&lt;="&amp;Table2[[#This Row],[GameTime]])</f>
        <v>0</v>
      </c>
      <c r="S3511">
        <f>SUMIFS(Table2[number],Table2[Event],"Goal",Table2[H/U],"AWAY",Table2[GameID],Table2[[#This Row],[GameID]],Table2[GameTime],"&lt;="&amp;Table2[[#This Row],[GameTime]])</f>
        <v>1</v>
      </c>
      <c r="T3511" t="str">
        <f>IF(Table2[[#This Row],[Event]]="Goal",Table2[[#This Row],[Hscore]]&amp;"-"&amp;Table2[[#This Row],[Uscore]],"")</f>
        <v>0-1</v>
      </c>
      <c r="U3511">
        <v>1095</v>
      </c>
      <c r="V3511" s="1">
        <f>Table2[[#This Row],[GameTime]]-(Table2[[#This Row],[period]]-1)*1200</f>
        <v>1095</v>
      </c>
      <c r="W3511" s="1">
        <f>ROUNDDOWN(Table2[[#This Row],[Time]]/60,0)</f>
        <v>18</v>
      </c>
      <c r="X3511" s="1">
        <f>ROUNDDOWN((Table2[[#This Row],[Time]]/60-Table2[[#This Row],[Time2]])*60,0)</f>
        <v>15</v>
      </c>
      <c r="Y3511" s="1">
        <f>IF(Table2[[#This Row],[Time2]]&lt;10,0&amp;Table2[[#This Row],[Time2]],Table2[[#This Row],[Time2]])</f>
        <v>18</v>
      </c>
      <c r="Z3511" s="1">
        <f>IF(Table2[[#This Row],[Time3]]&lt;10,0&amp;Table2[[#This Row],[Time3]],Table2[[#This Row],[Time3]])</f>
        <v>15</v>
      </c>
      <c r="AA3511" s="2" t="str">
        <f>Table2[[#This Row],[Time4]]&amp;":"&amp;Table2[[#This Row],[Time5]]</f>
        <v>18:15</v>
      </c>
      <c r="AB3511" s="1" t="str" cm="1">
        <f t="array" ref="AB3511">IFERROR(IF(Table2[[#This Row],[code]]="","",_xlfn.IFS(AND(Table2[[#This Row],[code]]&lt;400,Table2[[#This Row],[code]]&lt;&gt;""),2,Table2[[#This Row],[code]]&gt;500,4)),"")</f>
        <v/>
      </c>
      <c r="AC3511" s="1" t="str">
        <f>IF(Table2[[#This Row],[Event]]="Penalty",Table2[[#This Row],[number]],IF(Table2[[#This Row],[Event]]="Time-Out",401,""))</f>
        <v/>
      </c>
      <c r="AD3511" s="1">
        <f>ROW(A3510)</f>
        <v>3510</v>
      </c>
      <c r="AE3511" s="1">
        <f>COUNTIFS(Table2[GameID],Table2[[#This Row],[GameID]],Table2[Column1],"&lt;="&amp;Table2[[#This Row],[Column1]])-1</f>
        <v>0</v>
      </c>
    </row>
    <row r="3512" spans="1:31" x14ac:dyDescent="0.45">
      <c r="A3512" t="s">
        <v>576</v>
      </c>
      <c r="B3512" t="str">
        <f>_xlfn.TEXTBEFORE(Table2[[#This Row],[Kamp]]," - ")</f>
        <v>ÅFK</v>
      </c>
      <c r="C3512" t="str">
        <f>_xlfn.TEXTAFTER(Table2[[#This Row],[Kamp]],"- ")</f>
        <v>Odense Floorball</v>
      </c>
      <c r="D3512">
        <v>45269</v>
      </c>
      <c r="E3512">
        <v>77698</v>
      </c>
      <c r="F3512">
        <v>20232024</v>
      </c>
      <c r="G3512" t="s">
        <v>17</v>
      </c>
      <c r="H3512" t="s">
        <v>666</v>
      </c>
      <c r="I3512" t="s">
        <v>678</v>
      </c>
      <c r="J3512">
        <v>2</v>
      </c>
      <c r="K3512">
        <v>31407</v>
      </c>
      <c r="L3512">
        <v>1</v>
      </c>
      <c r="M3512" t="s">
        <v>630</v>
      </c>
      <c r="N3512" t="s">
        <v>461</v>
      </c>
      <c r="O3512" t="s">
        <v>151</v>
      </c>
      <c r="P3512">
        <v>6</v>
      </c>
      <c r="Q3512">
        <v>8</v>
      </c>
      <c r="R3512">
        <f>SUMIFS(Table2[number],Table2[Event],"Goal",Table2[H/U],"HOME",Table2[GameID],Table2[[#This Row],[GameID]],Table2[GameTime],"&lt;="&amp;Table2[[#This Row],[GameTime]])</f>
        <v>1</v>
      </c>
      <c r="S3512">
        <f>SUMIFS(Table2[number],Table2[Event],"Goal",Table2[H/U],"AWAY",Table2[GameID],Table2[[#This Row],[GameID]],Table2[GameTime],"&lt;="&amp;Table2[[#This Row],[GameTime]])</f>
        <v>1</v>
      </c>
      <c r="T3512" t="str">
        <f>IF(Table2[[#This Row],[Event]]="Goal",Table2[[#This Row],[Hscore]]&amp;"-"&amp;Table2[[#This Row],[Uscore]],"")</f>
        <v>1-1</v>
      </c>
      <c r="U3512">
        <v>1269</v>
      </c>
      <c r="V3512" s="1">
        <f>Table2[[#This Row],[GameTime]]-(Table2[[#This Row],[period]]-1)*1200</f>
        <v>69</v>
      </c>
      <c r="W3512" s="1">
        <f>ROUNDDOWN(Table2[[#This Row],[Time]]/60,0)</f>
        <v>1</v>
      </c>
      <c r="X3512" s="1">
        <f>ROUNDDOWN((Table2[[#This Row],[Time]]/60-Table2[[#This Row],[Time2]])*60,0)</f>
        <v>8</v>
      </c>
      <c r="Y3512" s="1" t="str">
        <f>IF(Table2[[#This Row],[Time2]]&lt;10,0&amp;Table2[[#This Row],[Time2]],Table2[[#This Row],[Time2]])</f>
        <v>01</v>
      </c>
      <c r="Z3512" s="1" t="str">
        <f>IF(Table2[[#This Row],[Time3]]&lt;10,0&amp;Table2[[#This Row],[Time3]],Table2[[#This Row],[Time3]])</f>
        <v>08</v>
      </c>
      <c r="AA3512" s="2" t="str">
        <f>Table2[[#This Row],[Time4]]&amp;":"&amp;Table2[[#This Row],[Time5]]</f>
        <v>01:08</v>
      </c>
      <c r="AB3512" s="1" t="str" cm="1">
        <f t="array" ref="AB3512">IFERROR(IF(Table2[[#This Row],[code]]="","",_xlfn.IFS(AND(Table2[[#This Row],[code]]&lt;400,Table2[[#This Row],[code]]&lt;&gt;""),2,Table2[[#This Row],[code]]&gt;500,4)),"")</f>
        <v/>
      </c>
      <c r="AC3512" s="1" t="str">
        <f>IF(Table2[[#This Row],[Event]]="Penalty",Table2[[#This Row],[number]],IF(Table2[[#This Row],[Event]]="Time-Out",401,""))</f>
        <v/>
      </c>
      <c r="AD3512" s="1">
        <f>ROW(A3511)</f>
        <v>3511</v>
      </c>
      <c r="AE3512" s="1">
        <f>COUNTIFS(Table2[GameID],Table2[[#This Row],[GameID]],Table2[Column1],"&lt;="&amp;Table2[[#This Row],[Column1]])-1</f>
        <v>1</v>
      </c>
    </row>
    <row r="3513" spans="1:31" x14ac:dyDescent="0.45">
      <c r="A3513" t="s">
        <v>576</v>
      </c>
      <c r="B3513" t="str">
        <f>_xlfn.TEXTBEFORE(Table2[[#This Row],[Kamp]]," - ")</f>
        <v>ÅFK</v>
      </c>
      <c r="C3513" t="str">
        <f>_xlfn.TEXTAFTER(Table2[[#This Row],[Kamp]],"- ")</f>
        <v>Odense Floorball</v>
      </c>
      <c r="D3513">
        <v>45269</v>
      </c>
      <c r="E3513">
        <v>77698</v>
      </c>
      <c r="F3513">
        <v>20232024</v>
      </c>
      <c r="G3513" t="s">
        <v>17</v>
      </c>
      <c r="H3513" t="s">
        <v>672</v>
      </c>
      <c r="I3513" t="s">
        <v>677</v>
      </c>
      <c r="J3513">
        <v>2</v>
      </c>
      <c r="K3513">
        <v>31403</v>
      </c>
      <c r="L3513">
        <v>201</v>
      </c>
      <c r="M3513" t="s">
        <v>631</v>
      </c>
      <c r="N3513" t="s">
        <v>506</v>
      </c>
      <c r="O3513" t="s">
        <v>634</v>
      </c>
      <c r="P3513">
        <v>8</v>
      </c>
      <c r="Q3513" t="s">
        <v>634</v>
      </c>
      <c r="R3513">
        <f>SUMIFS(Table2[number],Table2[Event],"Goal",Table2[H/U],"HOME",Table2[GameID],Table2[[#This Row],[GameID]],Table2[GameTime],"&lt;="&amp;Table2[[#This Row],[GameTime]])</f>
        <v>1</v>
      </c>
      <c r="S3513">
        <f>SUMIFS(Table2[number],Table2[Event],"Goal",Table2[H/U],"AWAY",Table2[GameID],Table2[[#This Row],[GameID]],Table2[GameTime],"&lt;="&amp;Table2[[#This Row],[GameTime]])</f>
        <v>1</v>
      </c>
      <c r="T3513" t="str">
        <f>IF(Table2[[#This Row],[Event]]="Goal",Table2[[#This Row],[Hscore]]&amp;"-"&amp;Table2[[#This Row],[Uscore]],"")</f>
        <v/>
      </c>
      <c r="U3513">
        <v>1322</v>
      </c>
      <c r="V3513" s="1">
        <f>Table2[[#This Row],[GameTime]]-(Table2[[#This Row],[period]]-1)*1200</f>
        <v>122</v>
      </c>
      <c r="W3513" s="1">
        <f>ROUNDDOWN(Table2[[#This Row],[Time]]/60,0)</f>
        <v>2</v>
      </c>
      <c r="X3513" s="1">
        <f>ROUNDDOWN((Table2[[#This Row],[Time]]/60-Table2[[#This Row],[Time2]])*60,0)</f>
        <v>1</v>
      </c>
      <c r="Y3513" s="1" t="str">
        <f>IF(Table2[[#This Row],[Time2]]&lt;10,0&amp;Table2[[#This Row],[Time2]],Table2[[#This Row],[Time2]])</f>
        <v>02</v>
      </c>
      <c r="Z3513" s="1" t="str">
        <f>IF(Table2[[#This Row],[Time3]]&lt;10,0&amp;Table2[[#This Row],[Time3]],Table2[[#This Row],[Time3]])</f>
        <v>01</v>
      </c>
      <c r="AA3513" s="2" t="str">
        <f>Table2[[#This Row],[Time4]]&amp;":"&amp;Table2[[#This Row],[Time5]]</f>
        <v>02:01</v>
      </c>
      <c r="AB3513" s="1" cm="1">
        <f t="array" ref="AB3513">IFERROR(IF(Table2[[#This Row],[code]]="","",_xlfn.IFS(AND(Table2[[#This Row],[code]]&lt;400,Table2[[#This Row],[code]]&lt;&gt;""),2,Table2[[#This Row],[code]]&gt;500,4)),"")</f>
        <v>2</v>
      </c>
      <c r="AC3513" s="1">
        <f>IF(Table2[[#This Row],[Event]]="Penalty",Table2[[#This Row],[number]],IF(Table2[[#This Row],[Event]]="Time-Out",401,""))</f>
        <v>201</v>
      </c>
      <c r="AD3513" s="1">
        <f>ROW(A3512)</f>
        <v>3512</v>
      </c>
      <c r="AE3513" s="1">
        <f>COUNTIFS(Table2[GameID],Table2[[#This Row],[GameID]],Table2[Column1],"&lt;="&amp;Table2[[#This Row],[Column1]])-1</f>
        <v>2</v>
      </c>
    </row>
    <row r="3514" spans="1:31" x14ac:dyDescent="0.45">
      <c r="A3514" t="s">
        <v>576</v>
      </c>
      <c r="B3514" t="str">
        <f>_xlfn.TEXTBEFORE(Table2[[#This Row],[Kamp]]," - ")</f>
        <v>ÅFK</v>
      </c>
      <c r="C3514" t="str">
        <f>_xlfn.TEXTAFTER(Table2[[#This Row],[Kamp]],"- ")</f>
        <v>Odense Floorball</v>
      </c>
      <c r="D3514">
        <v>45269</v>
      </c>
      <c r="E3514">
        <v>77698</v>
      </c>
      <c r="F3514">
        <v>20232024</v>
      </c>
      <c r="G3514" t="s">
        <v>17</v>
      </c>
      <c r="H3514" t="s">
        <v>666</v>
      </c>
      <c r="I3514" t="s">
        <v>678</v>
      </c>
      <c r="J3514">
        <v>2</v>
      </c>
      <c r="K3514">
        <v>31407</v>
      </c>
      <c r="L3514">
        <v>201</v>
      </c>
      <c r="M3514" t="s">
        <v>631</v>
      </c>
      <c r="N3514" t="s">
        <v>151</v>
      </c>
      <c r="O3514" t="s">
        <v>634</v>
      </c>
      <c r="P3514">
        <v>8</v>
      </c>
      <c r="Q3514" t="s">
        <v>634</v>
      </c>
      <c r="R3514">
        <f>SUMIFS(Table2[number],Table2[Event],"Goal",Table2[H/U],"HOME",Table2[GameID],Table2[[#This Row],[GameID]],Table2[GameTime],"&lt;="&amp;Table2[[#This Row],[GameTime]])</f>
        <v>1</v>
      </c>
      <c r="S3514">
        <f>SUMIFS(Table2[number],Table2[Event],"Goal",Table2[H/U],"AWAY",Table2[GameID],Table2[[#This Row],[GameID]],Table2[GameTime],"&lt;="&amp;Table2[[#This Row],[GameTime]])</f>
        <v>1</v>
      </c>
      <c r="T3514" t="str">
        <f>IF(Table2[[#This Row],[Event]]="Goal",Table2[[#This Row],[Hscore]]&amp;"-"&amp;Table2[[#This Row],[Uscore]],"")</f>
        <v/>
      </c>
      <c r="U3514">
        <v>1953</v>
      </c>
      <c r="V3514" s="1">
        <f>Table2[[#This Row],[GameTime]]-(Table2[[#This Row],[period]]-1)*1200</f>
        <v>753</v>
      </c>
      <c r="W3514" s="1">
        <f>ROUNDDOWN(Table2[[#This Row],[Time]]/60,0)</f>
        <v>12</v>
      </c>
      <c r="X3514" s="1">
        <f>ROUNDDOWN((Table2[[#This Row],[Time]]/60-Table2[[#This Row],[Time2]])*60,0)</f>
        <v>33</v>
      </c>
      <c r="Y3514" s="1">
        <f>IF(Table2[[#This Row],[Time2]]&lt;10,0&amp;Table2[[#This Row],[Time2]],Table2[[#This Row],[Time2]])</f>
        <v>12</v>
      </c>
      <c r="Z3514" s="1">
        <f>IF(Table2[[#This Row],[Time3]]&lt;10,0&amp;Table2[[#This Row],[Time3]],Table2[[#This Row],[Time3]])</f>
        <v>33</v>
      </c>
      <c r="AA3514" s="2" t="str">
        <f>Table2[[#This Row],[Time4]]&amp;":"&amp;Table2[[#This Row],[Time5]]</f>
        <v>12:33</v>
      </c>
      <c r="AB3514" s="1" cm="1">
        <f t="array" ref="AB3514">IFERROR(IF(Table2[[#This Row],[code]]="","",_xlfn.IFS(AND(Table2[[#This Row],[code]]&lt;400,Table2[[#This Row],[code]]&lt;&gt;""),2,Table2[[#This Row],[code]]&gt;500,4)),"")</f>
        <v>2</v>
      </c>
      <c r="AC3514" s="1">
        <f>IF(Table2[[#This Row],[Event]]="Penalty",Table2[[#This Row],[number]],IF(Table2[[#This Row],[Event]]="Time-Out",401,""))</f>
        <v>201</v>
      </c>
      <c r="AD3514" s="1">
        <f>ROW(A3513)</f>
        <v>3513</v>
      </c>
      <c r="AE3514" s="1">
        <f>COUNTIFS(Table2[GameID],Table2[[#This Row],[GameID]],Table2[Column1],"&lt;="&amp;Table2[[#This Row],[Column1]])-1</f>
        <v>3</v>
      </c>
    </row>
    <row r="3515" spans="1:31" x14ac:dyDescent="0.45">
      <c r="A3515" t="s">
        <v>576</v>
      </c>
      <c r="B3515" t="str">
        <f>_xlfn.TEXTBEFORE(Table2[[#This Row],[Kamp]]," - ")</f>
        <v>ÅFK</v>
      </c>
      <c r="C3515" t="str">
        <f>_xlfn.TEXTAFTER(Table2[[#This Row],[Kamp]],"- ")</f>
        <v>Odense Floorball</v>
      </c>
      <c r="D3515">
        <v>45269</v>
      </c>
      <c r="E3515">
        <v>77698</v>
      </c>
      <c r="F3515">
        <v>20232024</v>
      </c>
      <c r="G3515" t="s">
        <v>17</v>
      </c>
      <c r="H3515" t="s">
        <v>666</v>
      </c>
      <c r="I3515" t="s">
        <v>678</v>
      </c>
      <c r="J3515">
        <v>2</v>
      </c>
      <c r="K3515">
        <v>31407</v>
      </c>
      <c r="L3515">
        <v>1</v>
      </c>
      <c r="M3515" t="s">
        <v>630</v>
      </c>
      <c r="N3515" t="s">
        <v>461</v>
      </c>
      <c r="O3515" t="s">
        <v>151</v>
      </c>
      <c r="P3515">
        <v>6</v>
      </c>
      <c r="Q3515">
        <v>8</v>
      </c>
      <c r="R3515">
        <f>SUMIFS(Table2[number],Table2[Event],"Goal",Table2[H/U],"HOME",Table2[GameID],Table2[[#This Row],[GameID]],Table2[GameTime],"&lt;="&amp;Table2[[#This Row],[GameTime]])</f>
        <v>2</v>
      </c>
      <c r="S3515">
        <f>SUMIFS(Table2[number],Table2[Event],"Goal",Table2[H/U],"AWAY",Table2[GameID],Table2[[#This Row],[GameID]],Table2[GameTime],"&lt;="&amp;Table2[[#This Row],[GameTime]])</f>
        <v>1</v>
      </c>
      <c r="T3515" t="str">
        <f>IF(Table2[[#This Row],[Event]]="Goal",Table2[[#This Row],[Hscore]]&amp;"-"&amp;Table2[[#This Row],[Uscore]],"")</f>
        <v>2-1</v>
      </c>
      <c r="U3515">
        <v>2210</v>
      </c>
      <c r="V3515" s="1">
        <f>Table2[[#This Row],[GameTime]]-(Table2[[#This Row],[period]]-1)*1200</f>
        <v>1010</v>
      </c>
      <c r="W3515" s="1">
        <f>ROUNDDOWN(Table2[[#This Row],[Time]]/60,0)</f>
        <v>16</v>
      </c>
      <c r="X3515" s="1">
        <f>ROUNDDOWN((Table2[[#This Row],[Time]]/60-Table2[[#This Row],[Time2]])*60,0)</f>
        <v>49</v>
      </c>
      <c r="Y3515" s="1">
        <f>IF(Table2[[#This Row],[Time2]]&lt;10,0&amp;Table2[[#This Row],[Time2]],Table2[[#This Row],[Time2]])</f>
        <v>16</v>
      </c>
      <c r="Z3515" s="1">
        <f>IF(Table2[[#This Row],[Time3]]&lt;10,0&amp;Table2[[#This Row],[Time3]],Table2[[#This Row],[Time3]])</f>
        <v>49</v>
      </c>
      <c r="AA3515" s="2" t="str">
        <f>Table2[[#This Row],[Time4]]&amp;":"&amp;Table2[[#This Row],[Time5]]</f>
        <v>16:49</v>
      </c>
      <c r="AB3515" s="1" t="str" cm="1">
        <f t="array" ref="AB3515">IFERROR(IF(Table2[[#This Row],[code]]="","",_xlfn.IFS(AND(Table2[[#This Row],[code]]&lt;400,Table2[[#This Row],[code]]&lt;&gt;""),2,Table2[[#This Row],[code]]&gt;500,4)),"")</f>
        <v/>
      </c>
      <c r="AC3515" s="1" t="str">
        <f>IF(Table2[[#This Row],[Event]]="Penalty",Table2[[#This Row],[number]],IF(Table2[[#This Row],[Event]]="Time-Out",401,""))</f>
        <v/>
      </c>
      <c r="AD3515" s="1">
        <f>ROW(A3514)</f>
        <v>3514</v>
      </c>
      <c r="AE3515" s="1">
        <f>COUNTIFS(Table2[GameID],Table2[[#This Row],[GameID]],Table2[Column1],"&lt;="&amp;Table2[[#This Row],[Column1]])-1</f>
        <v>4</v>
      </c>
    </row>
    <row r="3516" spans="1:31" x14ac:dyDescent="0.45">
      <c r="A3516" t="s">
        <v>576</v>
      </c>
      <c r="B3516" t="str">
        <f>_xlfn.TEXTBEFORE(Table2[[#This Row],[Kamp]]," - ")</f>
        <v>ÅFK</v>
      </c>
      <c r="C3516" t="str">
        <f>_xlfn.TEXTAFTER(Table2[[#This Row],[Kamp]],"- ")</f>
        <v>Odense Floorball</v>
      </c>
      <c r="D3516">
        <v>45269</v>
      </c>
      <c r="E3516">
        <v>77698</v>
      </c>
      <c r="F3516">
        <v>20232024</v>
      </c>
      <c r="G3516" t="s">
        <v>17</v>
      </c>
      <c r="H3516" t="s">
        <v>672</v>
      </c>
      <c r="I3516" t="s">
        <v>677</v>
      </c>
      <c r="J3516">
        <v>2</v>
      </c>
      <c r="K3516">
        <v>31403</v>
      </c>
      <c r="L3516">
        <v>1</v>
      </c>
      <c r="M3516" t="s">
        <v>630</v>
      </c>
      <c r="N3516" t="s">
        <v>506</v>
      </c>
      <c r="O3516" t="s">
        <v>512</v>
      </c>
      <c r="P3516">
        <v>8</v>
      </c>
      <c r="Q3516">
        <v>77</v>
      </c>
      <c r="R3516">
        <f>SUMIFS(Table2[number],Table2[Event],"Goal",Table2[H/U],"HOME",Table2[GameID],Table2[[#This Row],[GameID]],Table2[GameTime],"&lt;="&amp;Table2[[#This Row],[GameTime]])</f>
        <v>2</v>
      </c>
      <c r="S3516">
        <f>SUMIFS(Table2[number],Table2[Event],"Goal",Table2[H/U],"AWAY",Table2[GameID],Table2[[#This Row],[GameID]],Table2[GameTime],"&lt;="&amp;Table2[[#This Row],[GameTime]])</f>
        <v>2</v>
      </c>
      <c r="T3516" t="str">
        <f>IF(Table2[[#This Row],[Event]]="Goal",Table2[[#This Row],[Hscore]]&amp;"-"&amp;Table2[[#This Row],[Uscore]],"")</f>
        <v>2-2</v>
      </c>
      <c r="U3516">
        <v>2240</v>
      </c>
      <c r="V3516" s="1">
        <f>Table2[[#This Row],[GameTime]]-(Table2[[#This Row],[period]]-1)*1200</f>
        <v>1040</v>
      </c>
      <c r="W3516" s="1">
        <f>ROUNDDOWN(Table2[[#This Row],[Time]]/60,0)</f>
        <v>17</v>
      </c>
      <c r="X3516" s="1">
        <f>ROUNDDOWN((Table2[[#This Row],[Time]]/60-Table2[[#This Row],[Time2]])*60,0)</f>
        <v>19</v>
      </c>
      <c r="Y3516" s="1">
        <f>IF(Table2[[#This Row],[Time2]]&lt;10,0&amp;Table2[[#This Row],[Time2]],Table2[[#This Row],[Time2]])</f>
        <v>17</v>
      </c>
      <c r="Z3516" s="1">
        <f>IF(Table2[[#This Row],[Time3]]&lt;10,0&amp;Table2[[#This Row],[Time3]],Table2[[#This Row],[Time3]])</f>
        <v>19</v>
      </c>
      <c r="AA3516" s="2" t="str">
        <f>Table2[[#This Row],[Time4]]&amp;":"&amp;Table2[[#This Row],[Time5]]</f>
        <v>17:19</v>
      </c>
      <c r="AB3516" s="1" t="str" cm="1">
        <f t="array" ref="AB3516">IFERROR(IF(Table2[[#This Row],[code]]="","",_xlfn.IFS(AND(Table2[[#This Row],[code]]&lt;400,Table2[[#This Row],[code]]&lt;&gt;""),2,Table2[[#This Row],[code]]&gt;500,4)),"")</f>
        <v/>
      </c>
      <c r="AC3516" s="1" t="str">
        <f>IF(Table2[[#This Row],[Event]]="Penalty",Table2[[#This Row],[number]],IF(Table2[[#This Row],[Event]]="Time-Out",401,""))</f>
        <v/>
      </c>
      <c r="AD3516" s="1">
        <f>ROW(A3515)</f>
        <v>3515</v>
      </c>
      <c r="AE3516" s="1">
        <f>COUNTIFS(Table2[GameID],Table2[[#This Row],[GameID]],Table2[Column1],"&lt;="&amp;Table2[[#This Row],[Column1]])-1</f>
        <v>5</v>
      </c>
    </row>
    <row r="3517" spans="1:31" x14ac:dyDescent="0.45">
      <c r="A3517" t="s">
        <v>576</v>
      </c>
      <c r="B3517" t="str">
        <f>_xlfn.TEXTBEFORE(Table2[[#This Row],[Kamp]]," - ")</f>
        <v>ÅFK</v>
      </c>
      <c r="C3517" t="str">
        <f>_xlfn.TEXTAFTER(Table2[[#This Row],[Kamp]],"- ")</f>
        <v>Odense Floorball</v>
      </c>
      <c r="D3517">
        <v>45269</v>
      </c>
      <c r="E3517">
        <v>77698</v>
      </c>
      <c r="F3517">
        <v>20232024</v>
      </c>
      <c r="G3517" t="s">
        <v>17</v>
      </c>
      <c r="H3517" t="s">
        <v>666</v>
      </c>
      <c r="I3517" t="s">
        <v>678</v>
      </c>
      <c r="J3517">
        <v>2</v>
      </c>
      <c r="K3517">
        <v>31407</v>
      </c>
      <c r="L3517">
        <v>207</v>
      </c>
      <c r="M3517" t="s">
        <v>631</v>
      </c>
      <c r="N3517" t="s">
        <v>465</v>
      </c>
      <c r="O3517" t="s">
        <v>634</v>
      </c>
      <c r="P3517">
        <v>90</v>
      </c>
      <c r="Q3517" t="s">
        <v>634</v>
      </c>
      <c r="R3517">
        <f>SUMIFS(Table2[number],Table2[Event],"Goal",Table2[H/U],"HOME",Table2[GameID],Table2[[#This Row],[GameID]],Table2[GameTime],"&lt;="&amp;Table2[[#This Row],[GameTime]])</f>
        <v>2</v>
      </c>
      <c r="S3517">
        <f>SUMIFS(Table2[number],Table2[Event],"Goal",Table2[H/U],"AWAY",Table2[GameID],Table2[[#This Row],[GameID]],Table2[GameTime],"&lt;="&amp;Table2[[#This Row],[GameTime]])</f>
        <v>2</v>
      </c>
      <c r="T3517" t="str">
        <f>IF(Table2[[#This Row],[Event]]="Goal",Table2[[#This Row],[Hscore]]&amp;"-"&amp;Table2[[#This Row],[Uscore]],"")</f>
        <v/>
      </c>
      <c r="U3517">
        <v>2291</v>
      </c>
      <c r="V3517" s="1">
        <f>Table2[[#This Row],[GameTime]]-(Table2[[#This Row],[period]]-1)*1200</f>
        <v>1091</v>
      </c>
      <c r="W3517" s="1">
        <f>ROUNDDOWN(Table2[[#This Row],[Time]]/60,0)</f>
        <v>18</v>
      </c>
      <c r="X3517" s="1">
        <f>ROUNDDOWN((Table2[[#This Row],[Time]]/60-Table2[[#This Row],[Time2]])*60,0)</f>
        <v>11</v>
      </c>
      <c r="Y3517" s="1">
        <f>IF(Table2[[#This Row],[Time2]]&lt;10,0&amp;Table2[[#This Row],[Time2]],Table2[[#This Row],[Time2]])</f>
        <v>18</v>
      </c>
      <c r="Z3517" s="1">
        <f>IF(Table2[[#This Row],[Time3]]&lt;10,0&amp;Table2[[#This Row],[Time3]],Table2[[#This Row],[Time3]])</f>
        <v>11</v>
      </c>
      <c r="AA3517" s="2" t="str">
        <f>Table2[[#This Row],[Time4]]&amp;":"&amp;Table2[[#This Row],[Time5]]</f>
        <v>18:11</v>
      </c>
      <c r="AB3517" s="1" cm="1">
        <f t="array" ref="AB3517">IFERROR(IF(Table2[[#This Row],[code]]="","",_xlfn.IFS(AND(Table2[[#This Row],[code]]&lt;400,Table2[[#This Row],[code]]&lt;&gt;""),2,Table2[[#This Row],[code]]&gt;500,4)),"")</f>
        <v>2</v>
      </c>
      <c r="AC3517" s="1">
        <f>IF(Table2[[#This Row],[Event]]="Penalty",Table2[[#This Row],[number]],IF(Table2[[#This Row],[Event]]="Time-Out",401,""))</f>
        <v>207</v>
      </c>
      <c r="AD3517" s="1">
        <f>ROW(A3516)</f>
        <v>3516</v>
      </c>
      <c r="AE3517" s="1">
        <f>COUNTIFS(Table2[GameID],Table2[[#This Row],[GameID]],Table2[Column1],"&lt;="&amp;Table2[[#This Row],[Column1]])-1</f>
        <v>6</v>
      </c>
    </row>
    <row r="3518" spans="1:31" x14ac:dyDescent="0.45">
      <c r="A3518" t="s">
        <v>576</v>
      </c>
      <c r="B3518" t="str">
        <f>_xlfn.TEXTBEFORE(Table2[[#This Row],[Kamp]]," - ")</f>
        <v>ÅFK</v>
      </c>
      <c r="C3518" t="str">
        <f>_xlfn.TEXTAFTER(Table2[[#This Row],[Kamp]],"- ")</f>
        <v>Odense Floorball</v>
      </c>
      <c r="D3518">
        <v>45269</v>
      </c>
      <c r="E3518">
        <v>77698</v>
      </c>
      <c r="F3518">
        <v>20232024</v>
      </c>
      <c r="G3518" t="s">
        <v>17</v>
      </c>
      <c r="H3518" t="s">
        <v>666</v>
      </c>
      <c r="I3518" t="s">
        <v>678</v>
      </c>
      <c r="J3518">
        <v>2</v>
      </c>
      <c r="K3518">
        <v>31407</v>
      </c>
      <c r="L3518">
        <v>0</v>
      </c>
      <c r="M3518" t="s">
        <v>631</v>
      </c>
      <c r="N3518" t="s">
        <v>157</v>
      </c>
      <c r="O3518" t="s">
        <v>634</v>
      </c>
      <c r="P3518">
        <v>77</v>
      </c>
      <c r="Q3518" t="s">
        <v>634</v>
      </c>
      <c r="R3518">
        <f>SUMIFS(Table2[number],Table2[Event],"Goal",Table2[H/U],"HOME",Table2[GameID],Table2[[#This Row],[GameID]],Table2[GameTime],"&lt;="&amp;Table2[[#This Row],[GameTime]])</f>
        <v>2</v>
      </c>
      <c r="S3518">
        <f>SUMIFS(Table2[number],Table2[Event],"Goal",Table2[H/U],"AWAY",Table2[GameID],Table2[[#This Row],[GameID]],Table2[GameTime],"&lt;="&amp;Table2[[#This Row],[GameTime]])</f>
        <v>2</v>
      </c>
      <c r="T3518" t="str">
        <f>IF(Table2[[#This Row],[Event]]="Goal",Table2[[#This Row],[Hscore]]&amp;"-"&amp;Table2[[#This Row],[Uscore]],"")</f>
        <v/>
      </c>
      <c r="U3518">
        <v>2380</v>
      </c>
      <c r="V3518" s="1">
        <f>Table2[[#This Row],[GameTime]]-(Table2[[#This Row],[period]]-1)*1200</f>
        <v>1180</v>
      </c>
      <c r="W3518" s="1">
        <f>ROUNDDOWN(Table2[[#This Row],[Time]]/60,0)</f>
        <v>19</v>
      </c>
      <c r="X3518" s="1">
        <f>ROUNDDOWN((Table2[[#This Row],[Time]]/60-Table2[[#This Row],[Time2]])*60,0)</f>
        <v>40</v>
      </c>
      <c r="Y3518" s="1">
        <f>IF(Table2[[#This Row],[Time2]]&lt;10,0&amp;Table2[[#This Row],[Time2]],Table2[[#This Row],[Time2]])</f>
        <v>19</v>
      </c>
      <c r="Z3518" s="1">
        <f>IF(Table2[[#This Row],[Time3]]&lt;10,0&amp;Table2[[#This Row],[Time3]],Table2[[#This Row],[Time3]])</f>
        <v>40</v>
      </c>
      <c r="AA3518" s="2" t="str">
        <f>Table2[[#This Row],[Time4]]&amp;":"&amp;Table2[[#This Row],[Time5]]</f>
        <v>19:40</v>
      </c>
      <c r="AB3518" s="1" cm="1">
        <f t="array" ref="AB3518">IFERROR(IF(Table2[[#This Row],[code]]="","",_xlfn.IFS(AND(Table2[[#This Row],[code]]&lt;400,Table2[[#This Row],[code]]&lt;&gt;""),2,Table2[[#This Row],[code]]&gt;500,4)),"")</f>
        <v>2</v>
      </c>
      <c r="AC3518" s="1">
        <f>IF(Table2[[#This Row],[Event]]="Penalty",Table2[[#This Row],[number]],IF(Table2[[#This Row],[Event]]="Time-Out",401,""))</f>
        <v>0</v>
      </c>
      <c r="AD3518" s="1">
        <f>ROW(A3517)</f>
        <v>3517</v>
      </c>
      <c r="AE3518" s="1">
        <f>COUNTIFS(Table2[GameID],Table2[[#This Row],[GameID]],Table2[Column1],"&lt;="&amp;Table2[[#This Row],[Column1]])-1</f>
        <v>7</v>
      </c>
    </row>
    <row r="3519" spans="1:31" x14ac:dyDescent="0.45">
      <c r="A3519" t="s">
        <v>576</v>
      </c>
      <c r="B3519" t="str">
        <f>_xlfn.TEXTBEFORE(Table2[[#This Row],[Kamp]]," - ")</f>
        <v>ÅFK</v>
      </c>
      <c r="C3519" t="str">
        <f>_xlfn.TEXTAFTER(Table2[[#This Row],[Kamp]],"- ")</f>
        <v>Odense Floorball</v>
      </c>
      <c r="D3519">
        <v>45269</v>
      </c>
      <c r="E3519">
        <v>77698</v>
      </c>
      <c r="F3519">
        <v>20232024</v>
      </c>
      <c r="G3519" t="s">
        <v>17</v>
      </c>
      <c r="H3519" t="s">
        <v>666</v>
      </c>
      <c r="I3519" t="s">
        <v>678</v>
      </c>
      <c r="J3519">
        <v>2</v>
      </c>
      <c r="K3519">
        <v>31407</v>
      </c>
      <c r="L3519">
        <v>1</v>
      </c>
      <c r="M3519" t="s">
        <v>630</v>
      </c>
      <c r="N3519" t="s">
        <v>157</v>
      </c>
      <c r="O3519" t="s">
        <v>634</v>
      </c>
      <c r="P3519">
        <v>77</v>
      </c>
      <c r="Q3519" t="s">
        <v>634</v>
      </c>
      <c r="R3519">
        <f>SUMIFS(Table2[number],Table2[Event],"Goal",Table2[H/U],"HOME",Table2[GameID],Table2[[#This Row],[GameID]],Table2[GameTime],"&lt;="&amp;Table2[[#This Row],[GameTime]])</f>
        <v>3</v>
      </c>
      <c r="S3519">
        <f>SUMIFS(Table2[number],Table2[Event],"Goal",Table2[H/U],"AWAY",Table2[GameID],Table2[[#This Row],[GameID]],Table2[GameTime],"&lt;="&amp;Table2[[#This Row],[GameTime]])</f>
        <v>2</v>
      </c>
      <c r="T3519" t="str">
        <f>IF(Table2[[#This Row],[Event]]="Goal",Table2[[#This Row],[Hscore]]&amp;"-"&amp;Table2[[#This Row],[Uscore]],"")</f>
        <v>3-2</v>
      </c>
      <c r="U3519">
        <v>2396</v>
      </c>
      <c r="V3519" s="1">
        <f>Table2[[#This Row],[GameTime]]-(Table2[[#This Row],[period]]-1)*1200</f>
        <v>1196</v>
      </c>
      <c r="W3519" s="1">
        <f>ROUNDDOWN(Table2[[#This Row],[Time]]/60,0)</f>
        <v>19</v>
      </c>
      <c r="X3519" s="1">
        <f>ROUNDDOWN((Table2[[#This Row],[Time]]/60-Table2[[#This Row],[Time2]])*60,0)</f>
        <v>56</v>
      </c>
      <c r="Y3519" s="1">
        <f>IF(Table2[[#This Row],[Time2]]&lt;10,0&amp;Table2[[#This Row],[Time2]],Table2[[#This Row],[Time2]])</f>
        <v>19</v>
      </c>
      <c r="Z3519" s="1">
        <f>IF(Table2[[#This Row],[Time3]]&lt;10,0&amp;Table2[[#This Row],[Time3]],Table2[[#This Row],[Time3]])</f>
        <v>56</v>
      </c>
      <c r="AA3519" s="2" t="str">
        <f>Table2[[#This Row],[Time4]]&amp;":"&amp;Table2[[#This Row],[Time5]]</f>
        <v>19:56</v>
      </c>
      <c r="AB3519" s="1" t="str" cm="1">
        <f t="array" ref="AB3519">IFERROR(IF(Table2[[#This Row],[code]]="","",_xlfn.IFS(AND(Table2[[#This Row],[code]]&lt;400,Table2[[#This Row],[code]]&lt;&gt;""),2,Table2[[#This Row],[code]]&gt;500,4)),"")</f>
        <v/>
      </c>
      <c r="AC3519" s="1" t="str">
        <f>IF(Table2[[#This Row],[Event]]="Penalty",Table2[[#This Row],[number]],IF(Table2[[#This Row],[Event]]="Time-Out",401,""))</f>
        <v/>
      </c>
      <c r="AD3519" s="1">
        <f>ROW(A3518)</f>
        <v>3518</v>
      </c>
      <c r="AE3519" s="1">
        <f>COUNTIFS(Table2[GameID],Table2[[#This Row],[GameID]],Table2[Column1],"&lt;="&amp;Table2[[#This Row],[Column1]])-1</f>
        <v>8</v>
      </c>
    </row>
    <row r="3520" spans="1:31" x14ac:dyDescent="0.45">
      <c r="A3520" t="s">
        <v>576</v>
      </c>
      <c r="B3520" t="str">
        <f>_xlfn.TEXTBEFORE(Table2[[#This Row],[Kamp]]," - ")</f>
        <v>ÅFK</v>
      </c>
      <c r="C3520" t="str">
        <f>_xlfn.TEXTAFTER(Table2[[#This Row],[Kamp]],"- ")</f>
        <v>Odense Floorball</v>
      </c>
      <c r="D3520">
        <v>45269</v>
      </c>
      <c r="E3520">
        <v>77698</v>
      </c>
      <c r="F3520">
        <v>20232024</v>
      </c>
      <c r="G3520" t="s">
        <v>17</v>
      </c>
      <c r="H3520" t="s">
        <v>672</v>
      </c>
      <c r="I3520" t="s">
        <v>677</v>
      </c>
      <c r="J3520">
        <v>3</v>
      </c>
      <c r="K3520">
        <v>31403</v>
      </c>
      <c r="L3520">
        <v>208</v>
      </c>
      <c r="M3520" t="s">
        <v>631</v>
      </c>
      <c r="N3520" t="s">
        <v>504</v>
      </c>
      <c r="O3520" t="s">
        <v>634</v>
      </c>
      <c r="P3520">
        <v>3</v>
      </c>
      <c r="Q3520" t="s">
        <v>634</v>
      </c>
      <c r="R3520">
        <f>SUMIFS(Table2[number],Table2[Event],"Goal",Table2[H/U],"HOME",Table2[GameID],Table2[[#This Row],[GameID]],Table2[GameTime],"&lt;="&amp;Table2[[#This Row],[GameTime]])</f>
        <v>3</v>
      </c>
      <c r="S3520">
        <f>SUMIFS(Table2[number],Table2[Event],"Goal",Table2[H/U],"AWAY",Table2[GameID],Table2[[#This Row],[GameID]],Table2[GameTime],"&lt;="&amp;Table2[[#This Row],[GameTime]])</f>
        <v>2</v>
      </c>
      <c r="T3520" t="str">
        <f>IF(Table2[[#This Row],[Event]]="Goal",Table2[[#This Row],[Hscore]]&amp;"-"&amp;Table2[[#This Row],[Uscore]],"")</f>
        <v/>
      </c>
      <c r="U3520">
        <v>2514</v>
      </c>
      <c r="V3520" s="1">
        <f>Table2[[#This Row],[GameTime]]-(Table2[[#This Row],[period]]-1)*1200</f>
        <v>114</v>
      </c>
      <c r="W3520" s="1">
        <f>ROUNDDOWN(Table2[[#This Row],[Time]]/60,0)</f>
        <v>1</v>
      </c>
      <c r="X3520" s="1">
        <f>ROUNDDOWN((Table2[[#This Row],[Time]]/60-Table2[[#This Row],[Time2]])*60,0)</f>
        <v>54</v>
      </c>
      <c r="Y3520" s="1" t="str">
        <f>IF(Table2[[#This Row],[Time2]]&lt;10,0&amp;Table2[[#This Row],[Time2]],Table2[[#This Row],[Time2]])</f>
        <v>01</v>
      </c>
      <c r="Z3520" s="1">
        <f>IF(Table2[[#This Row],[Time3]]&lt;10,0&amp;Table2[[#This Row],[Time3]],Table2[[#This Row],[Time3]])</f>
        <v>54</v>
      </c>
      <c r="AA3520" s="2" t="str">
        <f>Table2[[#This Row],[Time4]]&amp;":"&amp;Table2[[#This Row],[Time5]]</f>
        <v>01:54</v>
      </c>
      <c r="AB3520" s="1" cm="1">
        <f t="array" ref="AB3520">IFERROR(IF(Table2[[#This Row],[code]]="","",_xlfn.IFS(AND(Table2[[#This Row],[code]]&lt;400,Table2[[#This Row],[code]]&lt;&gt;""),2,Table2[[#This Row],[code]]&gt;500,4)),"")</f>
        <v>2</v>
      </c>
      <c r="AC3520" s="1">
        <f>IF(Table2[[#This Row],[Event]]="Penalty",Table2[[#This Row],[number]],IF(Table2[[#This Row],[Event]]="Time-Out",401,""))</f>
        <v>208</v>
      </c>
      <c r="AD3520" s="1">
        <f>ROW(A3519)</f>
        <v>3519</v>
      </c>
      <c r="AE3520" s="1">
        <f>COUNTIFS(Table2[GameID],Table2[[#This Row],[GameID]],Table2[Column1],"&lt;="&amp;Table2[[#This Row],[Column1]])-1</f>
        <v>9</v>
      </c>
    </row>
    <row r="3521" spans="1:31" x14ac:dyDescent="0.45">
      <c r="A3521" t="s">
        <v>576</v>
      </c>
      <c r="B3521" t="str">
        <f>_xlfn.TEXTBEFORE(Table2[[#This Row],[Kamp]]," - ")</f>
        <v>ÅFK</v>
      </c>
      <c r="C3521" t="str">
        <f>_xlfn.TEXTAFTER(Table2[[#This Row],[Kamp]],"- ")</f>
        <v>Odense Floorball</v>
      </c>
      <c r="D3521">
        <v>45269</v>
      </c>
      <c r="E3521">
        <v>77698</v>
      </c>
      <c r="F3521">
        <v>20232024</v>
      </c>
      <c r="G3521" t="s">
        <v>17</v>
      </c>
      <c r="H3521" t="s">
        <v>672</v>
      </c>
      <c r="I3521" t="s">
        <v>677</v>
      </c>
      <c r="J3521">
        <v>3</v>
      </c>
      <c r="K3521">
        <v>31403</v>
      </c>
      <c r="L3521">
        <v>1</v>
      </c>
      <c r="M3521" t="s">
        <v>630</v>
      </c>
      <c r="N3521" t="s">
        <v>533</v>
      </c>
      <c r="O3521" t="s">
        <v>506</v>
      </c>
      <c r="P3521">
        <v>47</v>
      </c>
      <c r="Q3521">
        <v>8</v>
      </c>
      <c r="R3521">
        <f>SUMIFS(Table2[number],Table2[Event],"Goal",Table2[H/U],"HOME",Table2[GameID],Table2[[#This Row],[GameID]],Table2[GameTime],"&lt;="&amp;Table2[[#This Row],[GameTime]])</f>
        <v>3</v>
      </c>
      <c r="S3521">
        <f>SUMIFS(Table2[number],Table2[Event],"Goal",Table2[H/U],"AWAY",Table2[GameID],Table2[[#This Row],[GameID]],Table2[GameTime],"&lt;="&amp;Table2[[#This Row],[GameTime]])</f>
        <v>3</v>
      </c>
      <c r="T3521" t="str">
        <f>IF(Table2[[#This Row],[Event]]="Goal",Table2[[#This Row],[Hscore]]&amp;"-"&amp;Table2[[#This Row],[Uscore]],"")</f>
        <v>3-3</v>
      </c>
      <c r="U3521">
        <v>2786</v>
      </c>
      <c r="V3521" s="1">
        <f>Table2[[#This Row],[GameTime]]-(Table2[[#This Row],[period]]-1)*1200</f>
        <v>386</v>
      </c>
      <c r="W3521" s="1">
        <f>ROUNDDOWN(Table2[[#This Row],[Time]]/60,0)</f>
        <v>6</v>
      </c>
      <c r="X3521" s="1">
        <f>ROUNDDOWN((Table2[[#This Row],[Time]]/60-Table2[[#This Row],[Time2]])*60,0)</f>
        <v>26</v>
      </c>
      <c r="Y3521" s="1" t="str">
        <f>IF(Table2[[#This Row],[Time2]]&lt;10,0&amp;Table2[[#This Row],[Time2]],Table2[[#This Row],[Time2]])</f>
        <v>06</v>
      </c>
      <c r="Z3521" s="1">
        <f>IF(Table2[[#This Row],[Time3]]&lt;10,0&amp;Table2[[#This Row],[Time3]],Table2[[#This Row],[Time3]])</f>
        <v>26</v>
      </c>
      <c r="AA3521" s="2" t="str">
        <f>Table2[[#This Row],[Time4]]&amp;":"&amp;Table2[[#This Row],[Time5]]</f>
        <v>06:26</v>
      </c>
      <c r="AB3521" s="1" t="str" cm="1">
        <f t="array" ref="AB3521">IFERROR(IF(Table2[[#This Row],[code]]="","",_xlfn.IFS(AND(Table2[[#This Row],[code]]&lt;400,Table2[[#This Row],[code]]&lt;&gt;""),2,Table2[[#This Row],[code]]&gt;500,4)),"")</f>
        <v/>
      </c>
      <c r="AC3521" s="1" t="str">
        <f>IF(Table2[[#This Row],[Event]]="Penalty",Table2[[#This Row],[number]],IF(Table2[[#This Row],[Event]]="Time-Out",401,""))</f>
        <v/>
      </c>
      <c r="AD3521" s="1">
        <f>ROW(A3520)</f>
        <v>3520</v>
      </c>
      <c r="AE3521" s="1">
        <f>COUNTIFS(Table2[GameID],Table2[[#This Row],[GameID]],Table2[Column1],"&lt;="&amp;Table2[[#This Row],[Column1]])-1</f>
        <v>10</v>
      </c>
    </row>
    <row r="3522" spans="1:31" x14ac:dyDescent="0.45">
      <c r="A3522" t="s">
        <v>576</v>
      </c>
      <c r="B3522" t="str">
        <f>_xlfn.TEXTBEFORE(Table2[[#This Row],[Kamp]]," - ")</f>
        <v>ÅFK</v>
      </c>
      <c r="C3522" t="str">
        <f>_xlfn.TEXTAFTER(Table2[[#This Row],[Kamp]],"- ")</f>
        <v>Odense Floorball</v>
      </c>
      <c r="D3522">
        <v>45269</v>
      </c>
      <c r="E3522">
        <v>77698</v>
      </c>
      <c r="F3522">
        <v>20232024</v>
      </c>
      <c r="G3522" t="s">
        <v>17</v>
      </c>
      <c r="H3522" t="s">
        <v>666</v>
      </c>
      <c r="I3522" t="s">
        <v>678</v>
      </c>
      <c r="J3522">
        <v>3</v>
      </c>
      <c r="K3522">
        <v>31407</v>
      </c>
      <c r="L3522">
        <v>1</v>
      </c>
      <c r="M3522" t="s">
        <v>630</v>
      </c>
      <c r="N3522" t="s">
        <v>152</v>
      </c>
      <c r="O3522" t="s">
        <v>151</v>
      </c>
      <c r="P3522">
        <v>14</v>
      </c>
      <c r="Q3522">
        <v>8</v>
      </c>
      <c r="R3522">
        <f>SUMIFS(Table2[number],Table2[Event],"Goal",Table2[H/U],"HOME",Table2[GameID],Table2[[#This Row],[GameID]],Table2[GameTime],"&lt;="&amp;Table2[[#This Row],[GameTime]])</f>
        <v>4</v>
      </c>
      <c r="S3522">
        <f>SUMIFS(Table2[number],Table2[Event],"Goal",Table2[H/U],"AWAY",Table2[GameID],Table2[[#This Row],[GameID]],Table2[GameTime],"&lt;="&amp;Table2[[#This Row],[GameTime]])</f>
        <v>3</v>
      </c>
      <c r="T3522" t="str">
        <f>IF(Table2[[#This Row],[Event]]="Goal",Table2[[#This Row],[Hscore]]&amp;"-"&amp;Table2[[#This Row],[Uscore]],"")</f>
        <v>4-3</v>
      </c>
      <c r="U3522">
        <v>2852</v>
      </c>
      <c r="V3522" s="1">
        <f>Table2[[#This Row],[GameTime]]-(Table2[[#This Row],[period]]-1)*1200</f>
        <v>452</v>
      </c>
      <c r="W3522" s="1">
        <f>ROUNDDOWN(Table2[[#This Row],[Time]]/60,0)</f>
        <v>7</v>
      </c>
      <c r="X3522" s="1">
        <f>ROUNDDOWN((Table2[[#This Row],[Time]]/60-Table2[[#This Row],[Time2]])*60,0)</f>
        <v>32</v>
      </c>
      <c r="Y3522" s="1" t="str">
        <f>IF(Table2[[#This Row],[Time2]]&lt;10,0&amp;Table2[[#This Row],[Time2]],Table2[[#This Row],[Time2]])</f>
        <v>07</v>
      </c>
      <c r="Z3522" s="1">
        <f>IF(Table2[[#This Row],[Time3]]&lt;10,0&amp;Table2[[#This Row],[Time3]],Table2[[#This Row],[Time3]])</f>
        <v>32</v>
      </c>
      <c r="AA3522" s="2" t="str">
        <f>Table2[[#This Row],[Time4]]&amp;":"&amp;Table2[[#This Row],[Time5]]</f>
        <v>07:32</v>
      </c>
      <c r="AB3522" s="1" t="str" cm="1">
        <f t="array" ref="AB3522">IFERROR(IF(Table2[[#This Row],[code]]="","",_xlfn.IFS(AND(Table2[[#This Row],[code]]&lt;400,Table2[[#This Row],[code]]&lt;&gt;""),2,Table2[[#This Row],[code]]&gt;500,4)),"")</f>
        <v/>
      </c>
      <c r="AC3522" s="1" t="str">
        <f>IF(Table2[[#This Row],[Event]]="Penalty",Table2[[#This Row],[number]],IF(Table2[[#This Row],[Event]]="Time-Out",401,""))</f>
        <v/>
      </c>
      <c r="AD3522" s="1">
        <f>ROW(A3521)</f>
        <v>3521</v>
      </c>
      <c r="AE3522" s="1">
        <f>COUNTIFS(Table2[GameID],Table2[[#This Row],[GameID]],Table2[Column1],"&lt;="&amp;Table2[[#This Row],[Column1]])-1</f>
        <v>11</v>
      </c>
    </row>
    <row r="3523" spans="1:31" x14ac:dyDescent="0.45">
      <c r="A3523" t="s">
        <v>576</v>
      </c>
      <c r="B3523" t="str">
        <f>_xlfn.TEXTBEFORE(Table2[[#This Row],[Kamp]]," - ")</f>
        <v>ÅFK</v>
      </c>
      <c r="C3523" t="str">
        <f>_xlfn.TEXTAFTER(Table2[[#This Row],[Kamp]],"- ")</f>
        <v>Odense Floorball</v>
      </c>
      <c r="D3523">
        <v>45269</v>
      </c>
      <c r="E3523">
        <v>77698</v>
      </c>
      <c r="F3523">
        <v>20232024</v>
      </c>
      <c r="G3523" t="s">
        <v>17</v>
      </c>
      <c r="H3523" t="s">
        <v>672</v>
      </c>
      <c r="I3523" t="s">
        <v>677</v>
      </c>
      <c r="J3523">
        <v>3</v>
      </c>
      <c r="K3523">
        <v>31403</v>
      </c>
      <c r="L3523">
        <v>1</v>
      </c>
      <c r="M3523" t="s">
        <v>630</v>
      </c>
      <c r="N3523" t="s">
        <v>508</v>
      </c>
      <c r="O3523" t="s">
        <v>634</v>
      </c>
      <c r="P3523">
        <v>20</v>
      </c>
      <c r="Q3523" t="s">
        <v>634</v>
      </c>
      <c r="R3523">
        <f>SUMIFS(Table2[number],Table2[Event],"Goal",Table2[H/U],"HOME",Table2[GameID],Table2[[#This Row],[GameID]],Table2[GameTime],"&lt;="&amp;Table2[[#This Row],[GameTime]])</f>
        <v>4</v>
      </c>
      <c r="S3523">
        <f>SUMIFS(Table2[number],Table2[Event],"Goal",Table2[H/U],"AWAY",Table2[GameID],Table2[[#This Row],[GameID]],Table2[GameTime],"&lt;="&amp;Table2[[#This Row],[GameTime]])</f>
        <v>4</v>
      </c>
      <c r="T3523" t="str">
        <f>IF(Table2[[#This Row],[Event]]="Goal",Table2[[#This Row],[Hscore]]&amp;"-"&amp;Table2[[#This Row],[Uscore]],"")</f>
        <v>4-4</v>
      </c>
      <c r="U3523">
        <v>2961</v>
      </c>
      <c r="V3523" s="1">
        <f>Table2[[#This Row],[GameTime]]-(Table2[[#This Row],[period]]-1)*1200</f>
        <v>561</v>
      </c>
      <c r="W3523" s="1">
        <f>ROUNDDOWN(Table2[[#This Row],[Time]]/60,0)</f>
        <v>9</v>
      </c>
      <c r="X3523" s="1">
        <f>ROUNDDOWN((Table2[[#This Row],[Time]]/60-Table2[[#This Row],[Time2]])*60,0)</f>
        <v>21</v>
      </c>
      <c r="Y3523" s="1" t="str">
        <f>IF(Table2[[#This Row],[Time2]]&lt;10,0&amp;Table2[[#This Row],[Time2]],Table2[[#This Row],[Time2]])</f>
        <v>09</v>
      </c>
      <c r="Z3523" s="1">
        <f>IF(Table2[[#This Row],[Time3]]&lt;10,0&amp;Table2[[#This Row],[Time3]],Table2[[#This Row],[Time3]])</f>
        <v>21</v>
      </c>
      <c r="AA3523" s="2" t="str">
        <f>Table2[[#This Row],[Time4]]&amp;":"&amp;Table2[[#This Row],[Time5]]</f>
        <v>09:21</v>
      </c>
      <c r="AB3523" s="1" t="str" cm="1">
        <f t="array" ref="AB3523">IFERROR(IF(Table2[[#This Row],[code]]="","",_xlfn.IFS(AND(Table2[[#This Row],[code]]&lt;400,Table2[[#This Row],[code]]&lt;&gt;""),2,Table2[[#This Row],[code]]&gt;500,4)),"")</f>
        <v/>
      </c>
      <c r="AC3523" s="1" t="str">
        <f>IF(Table2[[#This Row],[Event]]="Penalty",Table2[[#This Row],[number]],IF(Table2[[#This Row],[Event]]="Time-Out",401,""))</f>
        <v/>
      </c>
      <c r="AD3523" s="1">
        <f>ROW(A3522)</f>
        <v>3522</v>
      </c>
      <c r="AE3523" s="1">
        <f>COUNTIFS(Table2[GameID],Table2[[#This Row],[GameID]],Table2[Column1],"&lt;="&amp;Table2[[#This Row],[Column1]])-1</f>
        <v>12</v>
      </c>
    </row>
    <row r="3524" spans="1:31" x14ac:dyDescent="0.45">
      <c r="A3524" t="s">
        <v>576</v>
      </c>
      <c r="B3524" t="str">
        <f>_xlfn.TEXTBEFORE(Table2[[#This Row],[Kamp]]," - ")</f>
        <v>ÅFK</v>
      </c>
      <c r="C3524" t="str">
        <f>_xlfn.TEXTAFTER(Table2[[#This Row],[Kamp]],"- ")</f>
        <v>Odense Floorball</v>
      </c>
      <c r="D3524">
        <v>45269</v>
      </c>
      <c r="E3524">
        <v>77698</v>
      </c>
      <c r="F3524">
        <v>20232024</v>
      </c>
      <c r="G3524" t="s">
        <v>17</v>
      </c>
      <c r="H3524" t="s">
        <v>672</v>
      </c>
      <c r="I3524" t="s">
        <v>677</v>
      </c>
      <c r="J3524">
        <v>3</v>
      </c>
      <c r="K3524">
        <v>31403</v>
      </c>
      <c r="L3524">
        <v>222</v>
      </c>
      <c r="M3524" t="s">
        <v>631</v>
      </c>
      <c r="N3524" t="s">
        <v>509</v>
      </c>
      <c r="O3524" t="s">
        <v>634</v>
      </c>
      <c r="P3524">
        <v>24</v>
      </c>
      <c r="Q3524" t="s">
        <v>634</v>
      </c>
      <c r="R3524">
        <f>SUMIFS(Table2[number],Table2[Event],"Goal",Table2[H/U],"HOME",Table2[GameID],Table2[[#This Row],[GameID]],Table2[GameTime],"&lt;="&amp;Table2[[#This Row],[GameTime]])</f>
        <v>4</v>
      </c>
      <c r="S3524">
        <f>SUMIFS(Table2[number],Table2[Event],"Goal",Table2[H/U],"AWAY",Table2[GameID],Table2[[#This Row],[GameID]],Table2[GameTime],"&lt;="&amp;Table2[[#This Row],[GameTime]])</f>
        <v>4</v>
      </c>
      <c r="T3524" t="str">
        <f>IF(Table2[[#This Row],[Event]]="Goal",Table2[[#This Row],[Hscore]]&amp;"-"&amp;Table2[[#This Row],[Uscore]],"")</f>
        <v/>
      </c>
      <c r="U3524">
        <v>3258</v>
      </c>
      <c r="V3524" s="1">
        <f>Table2[[#This Row],[GameTime]]-(Table2[[#This Row],[period]]-1)*1200</f>
        <v>858</v>
      </c>
      <c r="W3524" s="1">
        <f>ROUNDDOWN(Table2[[#This Row],[Time]]/60,0)</f>
        <v>14</v>
      </c>
      <c r="X3524" s="1">
        <f>ROUNDDOWN((Table2[[#This Row],[Time]]/60-Table2[[#This Row],[Time2]])*60,0)</f>
        <v>18</v>
      </c>
      <c r="Y3524" s="1">
        <f>IF(Table2[[#This Row],[Time2]]&lt;10,0&amp;Table2[[#This Row],[Time2]],Table2[[#This Row],[Time2]])</f>
        <v>14</v>
      </c>
      <c r="Z3524" s="1">
        <f>IF(Table2[[#This Row],[Time3]]&lt;10,0&amp;Table2[[#This Row],[Time3]],Table2[[#This Row],[Time3]])</f>
        <v>18</v>
      </c>
      <c r="AA3524" s="2" t="str">
        <f>Table2[[#This Row],[Time4]]&amp;":"&amp;Table2[[#This Row],[Time5]]</f>
        <v>14:18</v>
      </c>
      <c r="AB3524" s="1" cm="1">
        <f t="array" ref="AB3524">IFERROR(IF(Table2[[#This Row],[code]]="","",_xlfn.IFS(AND(Table2[[#This Row],[code]]&lt;400,Table2[[#This Row],[code]]&lt;&gt;""),2,Table2[[#This Row],[code]]&gt;500,4)),"")</f>
        <v>2</v>
      </c>
      <c r="AC3524" s="1">
        <f>IF(Table2[[#This Row],[Event]]="Penalty",Table2[[#This Row],[number]],IF(Table2[[#This Row],[Event]]="Time-Out",401,""))</f>
        <v>222</v>
      </c>
      <c r="AD3524" s="1">
        <f>ROW(A3523)</f>
        <v>3523</v>
      </c>
      <c r="AE3524" s="1">
        <f>COUNTIFS(Table2[GameID],Table2[[#This Row],[GameID]],Table2[Column1],"&lt;="&amp;Table2[[#This Row],[Column1]])-1</f>
        <v>13</v>
      </c>
    </row>
    <row r="3525" spans="1:31" x14ac:dyDescent="0.45">
      <c r="A3525" t="s">
        <v>576</v>
      </c>
      <c r="B3525" t="str">
        <f>_xlfn.TEXTBEFORE(Table2[[#This Row],[Kamp]]," - ")</f>
        <v>ÅFK</v>
      </c>
      <c r="C3525" t="str">
        <f>_xlfn.TEXTAFTER(Table2[[#This Row],[Kamp]],"- ")</f>
        <v>Odense Floorball</v>
      </c>
      <c r="D3525">
        <v>45269</v>
      </c>
      <c r="E3525">
        <v>77698</v>
      </c>
      <c r="F3525">
        <v>20232024</v>
      </c>
      <c r="G3525" t="s">
        <v>17</v>
      </c>
      <c r="H3525" t="s">
        <v>666</v>
      </c>
      <c r="I3525" t="s">
        <v>678</v>
      </c>
      <c r="J3525">
        <v>3</v>
      </c>
      <c r="K3525">
        <v>31407</v>
      </c>
      <c r="L3525">
        <v>0</v>
      </c>
      <c r="M3525" t="s">
        <v>633</v>
      </c>
      <c r="N3525" t="s">
        <v>634</v>
      </c>
      <c r="O3525" t="s">
        <v>634</v>
      </c>
      <c r="P3525" t="s">
        <v>634</v>
      </c>
      <c r="Q3525" t="s">
        <v>634</v>
      </c>
      <c r="R3525">
        <f>SUMIFS(Table2[number],Table2[Event],"Goal",Table2[H/U],"HOME",Table2[GameID],Table2[[#This Row],[GameID]],Table2[GameTime],"&lt;="&amp;Table2[[#This Row],[GameTime]])</f>
        <v>4</v>
      </c>
      <c r="S3525">
        <f>SUMIFS(Table2[number],Table2[Event],"Goal",Table2[H/U],"AWAY",Table2[GameID],Table2[[#This Row],[GameID]],Table2[GameTime],"&lt;="&amp;Table2[[#This Row],[GameTime]])</f>
        <v>4</v>
      </c>
      <c r="T3525" t="str">
        <f>IF(Table2[[#This Row],[Event]]="Goal",Table2[[#This Row],[Hscore]]&amp;"-"&amp;Table2[[#This Row],[Uscore]],"")</f>
        <v/>
      </c>
      <c r="U3525">
        <v>3426</v>
      </c>
      <c r="V3525" s="1">
        <f>Table2[[#This Row],[GameTime]]-(Table2[[#This Row],[period]]-1)*1200</f>
        <v>1026</v>
      </c>
      <c r="W3525" s="1">
        <f>ROUNDDOWN(Table2[[#This Row],[Time]]/60,0)</f>
        <v>17</v>
      </c>
      <c r="X3525" s="1">
        <f>ROUNDDOWN((Table2[[#This Row],[Time]]/60-Table2[[#This Row],[Time2]])*60,0)</f>
        <v>6</v>
      </c>
      <c r="Y3525" s="1">
        <f>IF(Table2[[#This Row],[Time2]]&lt;10,0&amp;Table2[[#This Row],[Time2]],Table2[[#This Row],[Time2]])</f>
        <v>17</v>
      </c>
      <c r="Z3525" s="1" t="str">
        <f>IF(Table2[[#This Row],[Time3]]&lt;10,0&amp;Table2[[#This Row],[Time3]],Table2[[#This Row],[Time3]])</f>
        <v>06</v>
      </c>
      <c r="AA3525" s="2" t="str">
        <f>Table2[[#This Row],[Time4]]&amp;":"&amp;Table2[[#This Row],[Time5]]</f>
        <v>17:06</v>
      </c>
      <c r="AB3525" s="1" t="str" cm="1">
        <f t="array" ref="AB3525">IFERROR(IF(Table2[[#This Row],[code]]="","",_xlfn.IFS(AND(Table2[[#This Row],[code]]&lt;400,Table2[[#This Row],[code]]&lt;&gt;""),2,Table2[[#This Row],[code]]&gt;500,4)),"")</f>
        <v/>
      </c>
      <c r="AC3525" s="1">
        <f>IF(Table2[[#This Row],[Event]]="Penalty",Table2[[#This Row],[number]],IF(Table2[[#This Row],[Event]]="Time-Out",401,""))</f>
        <v>401</v>
      </c>
      <c r="AD3525" s="1">
        <f>ROW(A3524)</f>
        <v>3524</v>
      </c>
      <c r="AE3525" s="1">
        <f>COUNTIFS(Table2[GameID],Table2[[#This Row],[GameID]],Table2[Column1],"&lt;="&amp;Table2[[#This Row],[Column1]])-1</f>
        <v>14</v>
      </c>
    </row>
    <row r="3526" spans="1:31" x14ac:dyDescent="0.45">
      <c r="A3526" t="s">
        <v>576</v>
      </c>
      <c r="B3526" t="str">
        <f>_xlfn.TEXTBEFORE(Table2[[#This Row],[Kamp]]," - ")</f>
        <v>ÅFK</v>
      </c>
      <c r="C3526" t="str">
        <f>_xlfn.TEXTAFTER(Table2[[#This Row],[Kamp]],"- ")</f>
        <v>Odense Floorball</v>
      </c>
      <c r="D3526">
        <v>45269</v>
      </c>
      <c r="E3526">
        <v>77698</v>
      </c>
      <c r="F3526">
        <v>20232024</v>
      </c>
      <c r="G3526" t="s">
        <v>17</v>
      </c>
      <c r="H3526" t="s">
        <v>672</v>
      </c>
      <c r="I3526" t="s">
        <v>677</v>
      </c>
      <c r="J3526">
        <v>3</v>
      </c>
      <c r="K3526">
        <v>31403</v>
      </c>
      <c r="L3526">
        <v>220</v>
      </c>
      <c r="M3526" t="s">
        <v>631</v>
      </c>
      <c r="N3526" t="s">
        <v>512</v>
      </c>
      <c r="O3526" t="s">
        <v>634</v>
      </c>
      <c r="P3526">
        <v>77</v>
      </c>
      <c r="Q3526" t="s">
        <v>634</v>
      </c>
      <c r="R3526">
        <f>SUMIFS(Table2[number],Table2[Event],"Goal",Table2[H/U],"HOME",Table2[GameID],Table2[[#This Row],[GameID]],Table2[GameTime],"&lt;="&amp;Table2[[#This Row],[GameTime]])</f>
        <v>4</v>
      </c>
      <c r="S3526">
        <f>SUMIFS(Table2[number],Table2[Event],"Goal",Table2[H/U],"AWAY",Table2[GameID],Table2[[#This Row],[GameID]],Table2[GameTime],"&lt;="&amp;Table2[[#This Row],[GameTime]])</f>
        <v>4</v>
      </c>
      <c r="T3526" t="str">
        <f>IF(Table2[[#This Row],[Event]]="Goal",Table2[[#This Row],[Hscore]]&amp;"-"&amp;Table2[[#This Row],[Uscore]],"")</f>
        <v/>
      </c>
      <c r="U3526">
        <v>3522</v>
      </c>
      <c r="V3526" s="1">
        <f>Table2[[#This Row],[GameTime]]-(Table2[[#This Row],[period]]-1)*1200</f>
        <v>1122</v>
      </c>
      <c r="W3526" s="1">
        <f>ROUNDDOWN(Table2[[#This Row],[Time]]/60,0)</f>
        <v>18</v>
      </c>
      <c r="X3526" s="1">
        <f>ROUNDDOWN((Table2[[#This Row],[Time]]/60-Table2[[#This Row],[Time2]])*60,0)</f>
        <v>42</v>
      </c>
      <c r="Y3526" s="1">
        <f>IF(Table2[[#This Row],[Time2]]&lt;10,0&amp;Table2[[#This Row],[Time2]],Table2[[#This Row],[Time2]])</f>
        <v>18</v>
      </c>
      <c r="Z3526" s="1">
        <f>IF(Table2[[#This Row],[Time3]]&lt;10,0&amp;Table2[[#This Row],[Time3]],Table2[[#This Row],[Time3]])</f>
        <v>42</v>
      </c>
      <c r="AA3526" s="2" t="str">
        <f>Table2[[#This Row],[Time4]]&amp;":"&amp;Table2[[#This Row],[Time5]]</f>
        <v>18:42</v>
      </c>
      <c r="AB3526" s="1" cm="1">
        <f t="array" ref="AB3526">IFERROR(IF(Table2[[#This Row],[code]]="","",_xlfn.IFS(AND(Table2[[#This Row],[code]]&lt;400,Table2[[#This Row],[code]]&lt;&gt;""),2,Table2[[#This Row],[code]]&gt;500,4)),"")</f>
        <v>2</v>
      </c>
      <c r="AC3526" s="1">
        <f>IF(Table2[[#This Row],[Event]]="Penalty",Table2[[#This Row],[number]],IF(Table2[[#This Row],[Event]]="Time-Out",401,""))</f>
        <v>220</v>
      </c>
      <c r="AD3526" s="1">
        <f>ROW(A3525)</f>
        <v>3525</v>
      </c>
      <c r="AE3526" s="1">
        <f>COUNTIFS(Table2[GameID],Table2[[#This Row],[GameID]],Table2[Column1],"&lt;="&amp;Table2[[#This Row],[Column1]])-1</f>
        <v>15</v>
      </c>
    </row>
    <row r="3527" spans="1:31" x14ac:dyDescent="0.45">
      <c r="A3527" t="s">
        <v>576</v>
      </c>
      <c r="B3527" t="str">
        <f>_xlfn.TEXTBEFORE(Table2[[#This Row],[Kamp]]," - ")</f>
        <v>ÅFK</v>
      </c>
      <c r="C3527" t="str">
        <f>_xlfn.TEXTAFTER(Table2[[#This Row],[Kamp]],"- ")</f>
        <v>Odense Floorball</v>
      </c>
      <c r="D3527">
        <v>45269</v>
      </c>
      <c r="E3527">
        <v>77698</v>
      </c>
      <c r="F3527">
        <v>20232024</v>
      </c>
      <c r="G3527" t="s">
        <v>17</v>
      </c>
      <c r="H3527" t="s">
        <v>672</v>
      </c>
      <c r="I3527" t="s">
        <v>677</v>
      </c>
      <c r="J3527">
        <v>3</v>
      </c>
      <c r="K3527">
        <v>31403</v>
      </c>
      <c r="L3527">
        <v>215</v>
      </c>
      <c r="M3527" t="s">
        <v>631</v>
      </c>
      <c r="N3527" t="s">
        <v>504</v>
      </c>
      <c r="O3527" t="s">
        <v>634</v>
      </c>
      <c r="P3527">
        <v>3</v>
      </c>
      <c r="Q3527" t="s">
        <v>634</v>
      </c>
      <c r="R3527">
        <f>SUMIFS(Table2[number],Table2[Event],"Goal",Table2[H/U],"HOME",Table2[GameID],Table2[[#This Row],[GameID]],Table2[GameTime],"&lt;="&amp;Table2[[#This Row],[GameTime]])</f>
        <v>4</v>
      </c>
      <c r="S3527">
        <f>SUMIFS(Table2[number],Table2[Event],"Goal",Table2[H/U],"AWAY",Table2[GameID],Table2[[#This Row],[GameID]],Table2[GameTime],"&lt;="&amp;Table2[[#This Row],[GameTime]])</f>
        <v>4</v>
      </c>
      <c r="T3527" t="str">
        <f>IF(Table2[[#This Row],[Event]]="Goal",Table2[[#This Row],[Hscore]]&amp;"-"&amp;Table2[[#This Row],[Uscore]],"")</f>
        <v/>
      </c>
      <c r="U3527">
        <v>3522</v>
      </c>
      <c r="V3527" s="1">
        <f>Table2[[#This Row],[GameTime]]-(Table2[[#This Row],[period]]-1)*1200</f>
        <v>1122</v>
      </c>
      <c r="W3527" s="1">
        <f>ROUNDDOWN(Table2[[#This Row],[Time]]/60,0)</f>
        <v>18</v>
      </c>
      <c r="X3527" s="1">
        <f>ROUNDDOWN((Table2[[#This Row],[Time]]/60-Table2[[#This Row],[Time2]])*60,0)</f>
        <v>42</v>
      </c>
      <c r="Y3527" s="1">
        <f>IF(Table2[[#This Row],[Time2]]&lt;10,0&amp;Table2[[#This Row],[Time2]],Table2[[#This Row],[Time2]])</f>
        <v>18</v>
      </c>
      <c r="Z3527" s="1">
        <f>IF(Table2[[#This Row],[Time3]]&lt;10,0&amp;Table2[[#This Row],[Time3]],Table2[[#This Row],[Time3]])</f>
        <v>42</v>
      </c>
      <c r="AA3527" s="2" t="str">
        <f>Table2[[#This Row],[Time4]]&amp;":"&amp;Table2[[#This Row],[Time5]]</f>
        <v>18:42</v>
      </c>
      <c r="AB3527" s="1" cm="1">
        <f t="array" ref="AB3527">IFERROR(IF(Table2[[#This Row],[code]]="","",_xlfn.IFS(AND(Table2[[#This Row],[code]]&lt;400,Table2[[#This Row],[code]]&lt;&gt;""),2,Table2[[#This Row],[code]]&gt;500,4)),"")</f>
        <v>2</v>
      </c>
      <c r="AC3527" s="1">
        <f>IF(Table2[[#This Row],[Event]]="Penalty",Table2[[#This Row],[number]],IF(Table2[[#This Row],[Event]]="Time-Out",401,""))</f>
        <v>215</v>
      </c>
      <c r="AD3527" s="1">
        <f>ROW(A3526)</f>
        <v>3526</v>
      </c>
      <c r="AE3527" s="1">
        <f>COUNTIFS(Table2[GameID],Table2[[#This Row],[GameID]],Table2[Column1],"&lt;="&amp;Table2[[#This Row],[Column1]])-1</f>
        <v>16</v>
      </c>
    </row>
    <row r="3528" spans="1:31" x14ac:dyDescent="0.45">
      <c r="A3528" t="s">
        <v>576</v>
      </c>
      <c r="B3528" t="str">
        <f>_xlfn.TEXTBEFORE(Table2[[#This Row],[Kamp]]," - ")</f>
        <v>ÅFK</v>
      </c>
      <c r="C3528" t="str">
        <f>_xlfn.TEXTAFTER(Table2[[#This Row],[Kamp]],"- ")</f>
        <v>Odense Floorball</v>
      </c>
      <c r="D3528">
        <v>45269</v>
      </c>
      <c r="E3528">
        <v>77698</v>
      </c>
      <c r="F3528">
        <v>20232024</v>
      </c>
      <c r="G3528" t="s">
        <v>17</v>
      </c>
      <c r="H3528" t="s">
        <v>666</v>
      </c>
      <c r="I3528" t="s">
        <v>678</v>
      </c>
      <c r="J3528">
        <v>3</v>
      </c>
      <c r="K3528">
        <v>31407</v>
      </c>
      <c r="L3528">
        <v>1</v>
      </c>
      <c r="M3528" t="s">
        <v>630</v>
      </c>
      <c r="N3528" t="s">
        <v>462</v>
      </c>
      <c r="O3528" t="s">
        <v>634</v>
      </c>
      <c r="P3528">
        <v>15</v>
      </c>
      <c r="Q3528" t="s">
        <v>634</v>
      </c>
      <c r="R3528">
        <f>SUMIFS(Table2[number],Table2[Event],"Goal",Table2[H/U],"HOME",Table2[GameID],Table2[[#This Row],[GameID]],Table2[GameTime],"&lt;="&amp;Table2[[#This Row],[GameTime]])</f>
        <v>5</v>
      </c>
      <c r="S3528">
        <f>SUMIFS(Table2[number],Table2[Event],"Goal",Table2[H/U],"AWAY",Table2[GameID],Table2[[#This Row],[GameID]],Table2[GameTime],"&lt;="&amp;Table2[[#This Row],[GameTime]])</f>
        <v>4</v>
      </c>
      <c r="T3528" t="str">
        <f>IF(Table2[[#This Row],[Event]]="Goal",Table2[[#This Row],[Hscore]]&amp;"-"&amp;Table2[[#This Row],[Uscore]],"")</f>
        <v>5-4</v>
      </c>
      <c r="U3528">
        <v>3547</v>
      </c>
      <c r="V3528" s="1">
        <f>Table2[[#This Row],[GameTime]]-(Table2[[#This Row],[period]]-1)*1200</f>
        <v>1147</v>
      </c>
      <c r="W3528" s="1">
        <f>ROUNDDOWN(Table2[[#This Row],[Time]]/60,0)</f>
        <v>19</v>
      </c>
      <c r="X3528" s="1">
        <f>ROUNDDOWN((Table2[[#This Row],[Time]]/60-Table2[[#This Row],[Time2]])*60,0)</f>
        <v>7</v>
      </c>
      <c r="Y3528" s="1">
        <f>IF(Table2[[#This Row],[Time2]]&lt;10,0&amp;Table2[[#This Row],[Time2]],Table2[[#This Row],[Time2]])</f>
        <v>19</v>
      </c>
      <c r="Z3528" s="1" t="str">
        <f>IF(Table2[[#This Row],[Time3]]&lt;10,0&amp;Table2[[#This Row],[Time3]],Table2[[#This Row],[Time3]])</f>
        <v>07</v>
      </c>
      <c r="AA3528" s="2" t="str">
        <f>Table2[[#This Row],[Time4]]&amp;":"&amp;Table2[[#This Row],[Time5]]</f>
        <v>19:07</v>
      </c>
      <c r="AB3528" s="1" t="str" cm="1">
        <f t="array" ref="AB3528">IFERROR(IF(Table2[[#This Row],[code]]="","",_xlfn.IFS(AND(Table2[[#This Row],[code]]&lt;400,Table2[[#This Row],[code]]&lt;&gt;""),2,Table2[[#This Row],[code]]&gt;500,4)),"")</f>
        <v/>
      </c>
      <c r="AC3528" s="1" t="str">
        <f>IF(Table2[[#This Row],[Event]]="Penalty",Table2[[#This Row],[number]],IF(Table2[[#This Row],[Event]]="Time-Out",401,""))</f>
        <v/>
      </c>
      <c r="AD3528" s="1">
        <f>ROW(A3527)</f>
        <v>3527</v>
      </c>
      <c r="AE3528" s="1">
        <f>COUNTIFS(Table2[GameID],Table2[[#This Row],[GameID]],Table2[Column1],"&lt;="&amp;Table2[[#This Row],[Column1]])-1</f>
        <v>17</v>
      </c>
    </row>
    <row r="3529" spans="1:31" x14ac:dyDescent="0.45">
      <c r="A3529" t="s">
        <v>259</v>
      </c>
      <c r="B3529" t="str">
        <f>_xlfn.TEXTBEFORE(Table2[[#This Row],[Kamp]]," - ")</f>
        <v>BFC Vendsyssel</v>
      </c>
      <c r="C3529" t="str">
        <f>_xlfn.TEXTAFTER(Table2[[#This Row],[Kamp]],"- ")</f>
        <v>Blackhawks</v>
      </c>
      <c r="D3529">
        <v>45268</v>
      </c>
      <c r="E3529">
        <v>77699</v>
      </c>
      <c r="F3529">
        <v>20232024</v>
      </c>
      <c r="G3529" t="s">
        <v>17</v>
      </c>
      <c r="H3529" t="s">
        <v>661</v>
      </c>
      <c r="I3529" t="s">
        <v>677</v>
      </c>
      <c r="J3529">
        <v>1</v>
      </c>
      <c r="K3529">
        <v>31143</v>
      </c>
      <c r="L3529">
        <v>1</v>
      </c>
      <c r="M3529" t="s">
        <v>630</v>
      </c>
      <c r="N3529" t="s">
        <v>147</v>
      </c>
      <c r="O3529" t="s">
        <v>634</v>
      </c>
      <c r="P3529">
        <v>92</v>
      </c>
      <c r="Q3529" t="s">
        <v>634</v>
      </c>
      <c r="R3529">
        <f>SUMIFS(Table2[number],Table2[Event],"Goal",Table2[H/U],"HOME",Table2[GameID],Table2[[#This Row],[GameID]],Table2[GameTime],"&lt;="&amp;Table2[[#This Row],[GameTime]])</f>
        <v>0</v>
      </c>
      <c r="S3529">
        <f>SUMIFS(Table2[number],Table2[Event],"Goal",Table2[H/U],"AWAY",Table2[GameID],Table2[[#This Row],[GameID]],Table2[GameTime],"&lt;="&amp;Table2[[#This Row],[GameTime]])</f>
        <v>1</v>
      </c>
      <c r="T3529" t="str">
        <f>IF(Table2[[#This Row],[Event]]="Goal",Table2[[#This Row],[Hscore]]&amp;"-"&amp;Table2[[#This Row],[Uscore]],"")</f>
        <v>0-1</v>
      </c>
      <c r="U3529">
        <v>61</v>
      </c>
      <c r="V3529" s="1">
        <f>Table2[[#This Row],[GameTime]]-(Table2[[#This Row],[period]]-1)*1200</f>
        <v>61</v>
      </c>
      <c r="W3529" s="1">
        <f>ROUNDDOWN(Table2[[#This Row],[Time]]/60,0)</f>
        <v>1</v>
      </c>
      <c r="X3529" s="1">
        <f>ROUNDDOWN((Table2[[#This Row],[Time]]/60-Table2[[#This Row],[Time2]])*60,0)</f>
        <v>0</v>
      </c>
      <c r="Y3529" s="1" t="str">
        <f>IF(Table2[[#This Row],[Time2]]&lt;10,0&amp;Table2[[#This Row],[Time2]],Table2[[#This Row],[Time2]])</f>
        <v>01</v>
      </c>
      <c r="Z3529" s="1" t="str">
        <f>IF(Table2[[#This Row],[Time3]]&lt;10,0&amp;Table2[[#This Row],[Time3]],Table2[[#This Row],[Time3]])</f>
        <v>00</v>
      </c>
      <c r="AA3529" s="2" t="str">
        <f>Table2[[#This Row],[Time4]]&amp;":"&amp;Table2[[#This Row],[Time5]]</f>
        <v>01:00</v>
      </c>
      <c r="AB3529" s="1" t="str" cm="1">
        <f t="array" ref="AB3529">IFERROR(IF(Table2[[#This Row],[code]]="","",_xlfn.IFS(AND(Table2[[#This Row],[code]]&lt;400,Table2[[#This Row],[code]]&lt;&gt;""),2,Table2[[#This Row],[code]]&gt;500,4)),"")</f>
        <v/>
      </c>
      <c r="AC3529" s="1" t="str">
        <f>IF(Table2[[#This Row],[Event]]="Penalty",Table2[[#This Row],[number]],IF(Table2[[#This Row],[Event]]="Time-Out",401,""))</f>
        <v/>
      </c>
      <c r="AD3529" s="1">
        <f>ROW(A3528)</f>
        <v>3528</v>
      </c>
      <c r="AE3529" s="1">
        <f>COUNTIFS(Table2[GameID],Table2[[#This Row],[GameID]],Table2[Column1],"&lt;="&amp;Table2[[#This Row],[Column1]])-1</f>
        <v>0</v>
      </c>
    </row>
    <row r="3530" spans="1:31" x14ac:dyDescent="0.45">
      <c r="A3530" t="s">
        <v>259</v>
      </c>
      <c r="B3530" t="str">
        <f>_xlfn.TEXTBEFORE(Table2[[#This Row],[Kamp]]," - ")</f>
        <v>BFC Vendsyssel</v>
      </c>
      <c r="C3530" t="str">
        <f>_xlfn.TEXTAFTER(Table2[[#This Row],[Kamp]],"- ")</f>
        <v>Blackhawks</v>
      </c>
      <c r="D3530">
        <v>45268</v>
      </c>
      <c r="E3530">
        <v>77699</v>
      </c>
      <c r="F3530">
        <v>20232024</v>
      </c>
      <c r="G3530" t="s">
        <v>17</v>
      </c>
      <c r="H3530" t="s">
        <v>661</v>
      </c>
      <c r="I3530" t="s">
        <v>677</v>
      </c>
      <c r="J3530">
        <v>1</v>
      </c>
      <c r="K3530">
        <v>31143</v>
      </c>
      <c r="L3530">
        <v>1</v>
      </c>
      <c r="M3530" t="s">
        <v>630</v>
      </c>
      <c r="N3530" t="s">
        <v>334</v>
      </c>
      <c r="O3530" t="s">
        <v>149</v>
      </c>
      <c r="P3530">
        <v>6</v>
      </c>
      <c r="Q3530">
        <v>98</v>
      </c>
      <c r="R3530">
        <f>SUMIFS(Table2[number],Table2[Event],"Goal",Table2[H/U],"HOME",Table2[GameID],Table2[[#This Row],[GameID]],Table2[GameTime],"&lt;="&amp;Table2[[#This Row],[GameTime]])</f>
        <v>0</v>
      </c>
      <c r="S3530">
        <f>SUMIFS(Table2[number],Table2[Event],"Goal",Table2[H/U],"AWAY",Table2[GameID],Table2[[#This Row],[GameID]],Table2[GameTime],"&lt;="&amp;Table2[[#This Row],[GameTime]])</f>
        <v>2</v>
      </c>
      <c r="T3530" t="str">
        <f>IF(Table2[[#This Row],[Event]]="Goal",Table2[[#This Row],[Hscore]]&amp;"-"&amp;Table2[[#This Row],[Uscore]],"")</f>
        <v>0-2</v>
      </c>
      <c r="U3530">
        <v>175</v>
      </c>
      <c r="V3530" s="1">
        <f>Table2[[#This Row],[GameTime]]-(Table2[[#This Row],[period]]-1)*1200</f>
        <v>175</v>
      </c>
      <c r="W3530" s="1">
        <f>ROUNDDOWN(Table2[[#This Row],[Time]]/60,0)</f>
        <v>2</v>
      </c>
      <c r="X3530" s="1">
        <f>ROUNDDOWN((Table2[[#This Row],[Time]]/60-Table2[[#This Row],[Time2]])*60,0)</f>
        <v>55</v>
      </c>
      <c r="Y3530" s="1" t="str">
        <f>IF(Table2[[#This Row],[Time2]]&lt;10,0&amp;Table2[[#This Row],[Time2]],Table2[[#This Row],[Time2]])</f>
        <v>02</v>
      </c>
      <c r="Z3530" s="1">
        <f>IF(Table2[[#This Row],[Time3]]&lt;10,0&amp;Table2[[#This Row],[Time3]],Table2[[#This Row],[Time3]])</f>
        <v>55</v>
      </c>
      <c r="AA3530" s="2" t="str">
        <f>Table2[[#This Row],[Time4]]&amp;":"&amp;Table2[[#This Row],[Time5]]</f>
        <v>02:55</v>
      </c>
      <c r="AB3530" s="1" t="str" cm="1">
        <f t="array" ref="AB3530">IFERROR(IF(Table2[[#This Row],[code]]="","",_xlfn.IFS(AND(Table2[[#This Row],[code]]&lt;400,Table2[[#This Row],[code]]&lt;&gt;""),2,Table2[[#This Row],[code]]&gt;500,4)),"")</f>
        <v/>
      </c>
      <c r="AC3530" s="1" t="str">
        <f>IF(Table2[[#This Row],[Event]]="Penalty",Table2[[#This Row],[number]],IF(Table2[[#This Row],[Event]]="Time-Out",401,""))</f>
        <v/>
      </c>
      <c r="AD3530" s="1">
        <f>ROW(A3529)</f>
        <v>3529</v>
      </c>
      <c r="AE3530" s="1">
        <f>COUNTIFS(Table2[GameID],Table2[[#This Row],[GameID]],Table2[Column1],"&lt;="&amp;Table2[[#This Row],[Column1]])-1</f>
        <v>1</v>
      </c>
    </row>
    <row r="3531" spans="1:31" x14ac:dyDescent="0.45">
      <c r="A3531" t="s">
        <v>259</v>
      </c>
      <c r="B3531" t="str">
        <f>_xlfn.TEXTBEFORE(Table2[[#This Row],[Kamp]]," - ")</f>
        <v>BFC Vendsyssel</v>
      </c>
      <c r="C3531" t="str">
        <f>_xlfn.TEXTAFTER(Table2[[#This Row],[Kamp]],"- ")</f>
        <v>Blackhawks</v>
      </c>
      <c r="D3531">
        <v>45268</v>
      </c>
      <c r="E3531">
        <v>77699</v>
      </c>
      <c r="F3531">
        <v>20232024</v>
      </c>
      <c r="G3531" t="s">
        <v>17</v>
      </c>
      <c r="H3531" t="s">
        <v>661</v>
      </c>
      <c r="I3531" t="s">
        <v>677</v>
      </c>
      <c r="J3531">
        <v>1</v>
      </c>
      <c r="K3531">
        <v>31143</v>
      </c>
      <c r="L3531">
        <v>1</v>
      </c>
      <c r="M3531" t="s">
        <v>630</v>
      </c>
      <c r="N3531" t="s">
        <v>148</v>
      </c>
      <c r="O3531" t="s">
        <v>380</v>
      </c>
      <c r="P3531">
        <v>95</v>
      </c>
      <c r="Q3531">
        <v>52</v>
      </c>
      <c r="R3531">
        <f>SUMIFS(Table2[number],Table2[Event],"Goal",Table2[H/U],"HOME",Table2[GameID],Table2[[#This Row],[GameID]],Table2[GameTime],"&lt;="&amp;Table2[[#This Row],[GameTime]])</f>
        <v>0</v>
      </c>
      <c r="S3531">
        <f>SUMIFS(Table2[number],Table2[Event],"Goal",Table2[H/U],"AWAY",Table2[GameID],Table2[[#This Row],[GameID]],Table2[GameTime],"&lt;="&amp;Table2[[#This Row],[GameTime]])</f>
        <v>3</v>
      </c>
      <c r="T3531" t="str">
        <f>IF(Table2[[#This Row],[Event]]="Goal",Table2[[#This Row],[Hscore]]&amp;"-"&amp;Table2[[#This Row],[Uscore]],"")</f>
        <v>0-3</v>
      </c>
      <c r="U3531">
        <v>292</v>
      </c>
      <c r="V3531" s="1">
        <f>Table2[[#This Row],[GameTime]]-(Table2[[#This Row],[period]]-1)*1200</f>
        <v>292</v>
      </c>
      <c r="W3531" s="1">
        <f>ROUNDDOWN(Table2[[#This Row],[Time]]/60,0)</f>
        <v>4</v>
      </c>
      <c r="X3531" s="1">
        <f>ROUNDDOWN((Table2[[#This Row],[Time]]/60-Table2[[#This Row],[Time2]])*60,0)</f>
        <v>52</v>
      </c>
      <c r="Y3531" s="1" t="str">
        <f>IF(Table2[[#This Row],[Time2]]&lt;10,0&amp;Table2[[#This Row],[Time2]],Table2[[#This Row],[Time2]])</f>
        <v>04</v>
      </c>
      <c r="Z3531" s="1">
        <f>IF(Table2[[#This Row],[Time3]]&lt;10,0&amp;Table2[[#This Row],[Time3]],Table2[[#This Row],[Time3]])</f>
        <v>52</v>
      </c>
      <c r="AA3531" s="2" t="str">
        <f>Table2[[#This Row],[Time4]]&amp;":"&amp;Table2[[#This Row],[Time5]]</f>
        <v>04:52</v>
      </c>
      <c r="AB3531" s="1" t="str" cm="1">
        <f t="array" ref="AB3531">IFERROR(IF(Table2[[#This Row],[code]]="","",_xlfn.IFS(AND(Table2[[#This Row],[code]]&lt;400,Table2[[#This Row],[code]]&lt;&gt;""),2,Table2[[#This Row],[code]]&gt;500,4)),"")</f>
        <v/>
      </c>
      <c r="AC3531" s="1" t="str">
        <f>IF(Table2[[#This Row],[Event]]="Penalty",Table2[[#This Row],[number]],IF(Table2[[#This Row],[Event]]="Time-Out",401,""))</f>
        <v/>
      </c>
      <c r="AD3531" s="1">
        <f>ROW(A3530)</f>
        <v>3530</v>
      </c>
      <c r="AE3531" s="1">
        <f>COUNTIFS(Table2[GameID],Table2[[#This Row],[GameID]],Table2[Column1],"&lt;="&amp;Table2[[#This Row],[Column1]])-1</f>
        <v>2</v>
      </c>
    </row>
    <row r="3532" spans="1:31" x14ac:dyDescent="0.45">
      <c r="A3532" t="s">
        <v>259</v>
      </c>
      <c r="B3532" t="str">
        <f>_xlfn.TEXTBEFORE(Table2[[#This Row],[Kamp]]," - ")</f>
        <v>BFC Vendsyssel</v>
      </c>
      <c r="C3532" t="str">
        <f>_xlfn.TEXTAFTER(Table2[[#This Row],[Kamp]],"- ")</f>
        <v>Blackhawks</v>
      </c>
      <c r="D3532">
        <v>45268</v>
      </c>
      <c r="E3532">
        <v>77699</v>
      </c>
      <c r="F3532">
        <v>20232024</v>
      </c>
      <c r="G3532" t="s">
        <v>17</v>
      </c>
      <c r="H3532" t="s">
        <v>664</v>
      </c>
      <c r="I3532" t="s">
        <v>678</v>
      </c>
      <c r="J3532">
        <v>1</v>
      </c>
      <c r="K3532">
        <v>31145</v>
      </c>
      <c r="L3532">
        <v>1</v>
      </c>
      <c r="M3532" t="s">
        <v>630</v>
      </c>
      <c r="N3532" t="s">
        <v>197</v>
      </c>
      <c r="O3532" t="s">
        <v>335</v>
      </c>
      <c r="P3532">
        <v>15</v>
      </c>
      <c r="Q3532">
        <v>10</v>
      </c>
      <c r="R3532">
        <f>SUMIFS(Table2[number],Table2[Event],"Goal",Table2[H/U],"HOME",Table2[GameID],Table2[[#This Row],[GameID]],Table2[GameTime],"&lt;="&amp;Table2[[#This Row],[GameTime]])</f>
        <v>1</v>
      </c>
      <c r="S3532">
        <f>SUMIFS(Table2[number],Table2[Event],"Goal",Table2[H/U],"AWAY",Table2[GameID],Table2[[#This Row],[GameID]],Table2[GameTime],"&lt;="&amp;Table2[[#This Row],[GameTime]])</f>
        <v>3</v>
      </c>
      <c r="T3532" t="str">
        <f>IF(Table2[[#This Row],[Event]]="Goal",Table2[[#This Row],[Hscore]]&amp;"-"&amp;Table2[[#This Row],[Uscore]],"")</f>
        <v>1-3</v>
      </c>
      <c r="U3532">
        <v>841</v>
      </c>
      <c r="V3532" s="1">
        <f>Table2[[#This Row],[GameTime]]-(Table2[[#This Row],[period]]-1)*1200</f>
        <v>841</v>
      </c>
      <c r="W3532" s="1">
        <f>ROUNDDOWN(Table2[[#This Row],[Time]]/60,0)</f>
        <v>14</v>
      </c>
      <c r="X3532" s="1">
        <f>ROUNDDOWN((Table2[[#This Row],[Time]]/60-Table2[[#This Row],[Time2]])*60,0)</f>
        <v>1</v>
      </c>
      <c r="Y3532" s="1">
        <f>IF(Table2[[#This Row],[Time2]]&lt;10,0&amp;Table2[[#This Row],[Time2]],Table2[[#This Row],[Time2]])</f>
        <v>14</v>
      </c>
      <c r="Z3532" s="1" t="str">
        <f>IF(Table2[[#This Row],[Time3]]&lt;10,0&amp;Table2[[#This Row],[Time3]],Table2[[#This Row],[Time3]])</f>
        <v>01</v>
      </c>
      <c r="AA3532" s="2" t="str">
        <f>Table2[[#This Row],[Time4]]&amp;":"&amp;Table2[[#This Row],[Time5]]</f>
        <v>14:01</v>
      </c>
      <c r="AB3532" s="1" t="str" cm="1">
        <f t="array" ref="AB3532">IFERROR(IF(Table2[[#This Row],[code]]="","",_xlfn.IFS(AND(Table2[[#This Row],[code]]&lt;400,Table2[[#This Row],[code]]&lt;&gt;""),2,Table2[[#This Row],[code]]&gt;500,4)),"")</f>
        <v/>
      </c>
      <c r="AC3532" s="1" t="str">
        <f>IF(Table2[[#This Row],[Event]]="Penalty",Table2[[#This Row],[number]],IF(Table2[[#This Row],[Event]]="Time-Out",401,""))</f>
        <v/>
      </c>
      <c r="AD3532" s="1">
        <f>ROW(A3531)</f>
        <v>3531</v>
      </c>
      <c r="AE3532" s="1">
        <f>COUNTIFS(Table2[GameID],Table2[[#This Row],[GameID]],Table2[Column1],"&lt;="&amp;Table2[[#This Row],[Column1]])-1</f>
        <v>3</v>
      </c>
    </row>
    <row r="3533" spans="1:31" x14ac:dyDescent="0.45">
      <c r="A3533" t="s">
        <v>259</v>
      </c>
      <c r="B3533" t="str">
        <f>_xlfn.TEXTBEFORE(Table2[[#This Row],[Kamp]]," - ")</f>
        <v>BFC Vendsyssel</v>
      </c>
      <c r="C3533" t="str">
        <f>_xlfn.TEXTAFTER(Table2[[#This Row],[Kamp]],"- ")</f>
        <v>Blackhawks</v>
      </c>
      <c r="D3533">
        <v>45268</v>
      </c>
      <c r="E3533">
        <v>77699</v>
      </c>
      <c r="F3533">
        <v>20232024</v>
      </c>
      <c r="G3533" t="s">
        <v>17</v>
      </c>
      <c r="H3533" t="s">
        <v>664</v>
      </c>
      <c r="I3533" t="s">
        <v>678</v>
      </c>
      <c r="J3533">
        <v>2</v>
      </c>
      <c r="K3533">
        <v>31145</v>
      </c>
      <c r="L3533">
        <v>201</v>
      </c>
      <c r="M3533" t="s">
        <v>631</v>
      </c>
      <c r="N3533" t="s">
        <v>233</v>
      </c>
      <c r="O3533" t="s">
        <v>634</v>
      </c>
      <c r="P3533">
        <v>11</v>
      </c>
      <c r="Q3533" t="s">
        <v>634</v>
      </c>
      <c r="R3533">
        <f>SUMIFS(Table2[number],Table2[Event],"Goal",Table2[H/U],"HOME",Table2[GameID],Table2[[#This Row],[GameID]],Table2[GameTime],"&lt;="&amp;Table2[[#This Row],[GameTime]])</f>
        <v>1</v>
      </c>
      <c r="S3533">
        <f>SUMIFS(Table2[number],Table2[Event],"Goal",Table2[H/U],"AWAY",Table2[GameID],Table2[[#This Row],[GameID]],Table2[GameTime],"&lt;="&amp;Table2[[#This Row],[GameTime]])</f>
        <v>3</v>
      </c>
      <c r="T3533" t="str">
        <f>IF(Table2[[#This Row],[Event]]="Goal",Table2[[#This Row],[Hscore]]&amp;"-"&amp;Table2[[#This Row],[Uscore]],"")</f>
        <v/>
      </c>
      <c r="U3533">
        <v>1513</v>
      </c>
      <c r="V3533" s="1">
        <f>Table2[[#This Row],[GameTime]]-(Table2[[#This Row],[period]]-1)*1200</f>
        <v>313</v>
      </c>
      <c r="W3533" s="1">
        <f>ROUNDDOWN(Table2[[#This Row],[Time]]/60,0)</f>
        <v>5</v>
      </c>
      <c r="X3533" s="1">
        <f>ROUNDDOWN((Table2[[#This Row],[Time]]/60-Table2[[#This Row],[Time2]])*60,0)</f>
        <v>13</v>
      </c>
      <c r="Y3533" s="1" t="str">
        <f>IF(Table2[[#This Row],[Time2]]&lt;10,0&amp;Table2[[#This Row],[Time2]],Table2[[#This Row],[Time2]])</f>
        <v>05</v>
      </c>
      <c r="Z3533" s="1">
        <f>IF(Table2[[#This Row],[Time3]]&lt;10,0&amp;Table2[[#This Row],[Time3]],Table2[[#This Row],[Time3]])</f>
        <v>13</v>
      </c>
      <c r="AA3533" s="2" t="str">
        <f>Table2[[#This Row],[Time4]]&amp;":"&amp;Table2[[#This Row],[Time5]]</f>
        <v>05:13</v>
      </c>
      <c r="AB3533" s="1" cm="1">
        <f t="array" ref="AB3533">IFERROR(IF(Table2[[#This Row],[code]]="","",_xlfn.IFS(AND(Table2[[#This Row],[code]]&lt;400,Table2[[#This Row],[code]]&lt;&gt;""),2,Table2[[#This Row],[code]]&gt;500,4)),"")</f>
        <v>2</v>
      </c>
      <c r="AC3533" s="1">
        <f>IF(Table2[[#This Row],[Event]]="Penalty",Table2[[#This Row],[number]],IF(Table2[[#This Row],[Event]]="Time-Out",401,""))</f>
        <v>201</v>
      </c>
      <c r="AD3533" s="1">
        <f>ROW(A3532)</f>
        <v>3532</v>
      </c>
      <c r="AE3533" s="1">
        <f>COUNTIFS(Table2[GameID],Table2[[#This Row],[GameID]],Table2[Column1],"&lt;="&amp;Table2[[#This Row],[Column1]])-1</f>
        <v>4</v>
      </c>
    </row>
    <row r="3534" spans="1:31" x14ac:dyDescent="0.45">
      <c r="A3534" t="s">
        <v>259</v>
      </c>
      <c r="B3534" t="str">
        <f>_xlfn.TEXTBEFORE(Table2[[#This Row],[Kamp]]," - ")</f>
        <v>BFC Vendsyssel</v>
      </c>
      <c r="C3534" t="str">
        <f>_xlfn.TEXTAFTER(Table2[[#This Row],[Kamp]],"- ")</f>
        <v>Blackhawks</v>
      </c>
      <c r="D3534">
        <v>45268</v>
      </c>
      <c r="E3534">
        <v>77699</v>
      </c>
      <c r="F3534">
        <v>20232024</v>
      </c>
      <c r="G3534" t="s">
        <v>17</v>
      </c>
      <c r="H3534" t="s">
        <v>661</v>
      </c>
      <c r="I3534" t="s">
        <v>677</v>
      </c>
      <c r="J3534">
        <v>2</v>
      </c>
      <c r="K3534">
        <v>31143</v>
      </c>
      <c r="L3534">
        <v>1</v>
      </c>
      <c r="M3534" t="s">
        <v>630</v>
      </c>
      <c r="N3534" t="s">
        <v>570</v>
      </c>
      <c r="O3534" t="s">
        <v>148</v>
      </c>
      <c r="P3534">
        <v>36</v>
      </c>
      <c r="Q3534">
        <v>95</v>
      </c>
      <c r="R3534">
        <f>SUMIFS(Table2[number],Table2[Event],"Goal",Table2[H/U],"HOME",Table2[GameID],Table2[[#This Row],[GameID]],Table2[GameTime],"&lt;="&amp;Table2[[#This Row],[GameTime]])</f>
        <v>1</v>
      </c>
      <c r="S3534">
        <f>SUMIFS(Table2[number],Table2[Event],"Goal",Table2[H/U],"AWAY",Table2[GameID],Table2[[#This Row],[GameID]],Table2[GameTime],"&lt;="&amp;Table2[[#This Row],[GameTime]])</f>
        <v>4</v>
      </c>
      <c r="T3534" t="str">
        <f>IF(Table2[[#This Row],[Event]]="Goal",Table2[[#This Row],[Hscore]]&amp;"-"&amp;Table2[[#This Row],[Uscore]],"")</f>
        <v>1-4</v>
      </c>
      <c r="U3534">
        <v>1659</v>
      </c>
      <c r="V3534" s="1">
        <f>Table2[[#This Row],[GameTime]]-(Table2[[#This Row],[period]]-1)*1200</f>
        <v>459</v>
      </c>
      <c r="W3534" s="1">
        <f>ROUNDDOWN(Table2[[#This Row],[Time]]/60,0)</f>
        <v>7</v>
      </c>
      <c r="X3534" s="1">
        <f>ROUNDDOWN((Table2[[#This Row],[Time]]/60-Table2[[#This Row],[Time2]])*60,0)</f>
        <v>39</v>
      </c>
      <c r="Y3534" s="1" t="str">
        <f>IF(Table2[[#This Row],[Time2]]&lt;10,0&amp;Table2[[#This Row],[Time2]],Table2[[#This Row],[Time2]])</f>
        <v>07</v>
      </c>
      <c r="Z3534" s="1">
        <f>IF(Table2[[#This Row],[Time3]]&lt;10,0&amp;Table2[[#This Row],[Time3]],Table2[[#This Row],[Time3]])</f>
        <v>39</v>
      </c>
      <c r="AA3534" s="2" t="str">
        <f>Table2[[#This Row],[Time4]]&amp;":"&amp;Table2[[#This Row],[Time5]]</f>
        <v>07:39</v>
      </c>
      <c r="AB3534" s="1" t="str" cm="1">
        <f t="array" ref="AB3534">IFERROR(IF(Table2[[#This Row],[code]]="","",_xlfn.IFS(AND(Table2[[#This Row],[code]]&lt;400,Table2[[#This Row],[code]]&lt;&gt;""),2,Table2[[#This Row],[code]]&gt;500,4)),"")</f>
        <v/>
      </c>
      <c r="AC3534" s="1" t="str">
        <f>IF(Table2[[#This Row],[Event]]="Penalty",Table2[[#This Row],[number]],IF(Table2[[#This Row],[Event]]="Time-Out",401,""))</f>
        <v/>
      </c>
      <c r="AD3534" s="1">
        <f>ROW(A3533)</f>
        <v>3533</v>
      </c>
      <c r="AE3534" s="1">
        <f>COUNTIFS(Table2[GameID],Table2[[#This Row],[GameID]],Table2[Column1],"&lt;="&amp;Table2[[#This Row],[Column1]])-1</f>
        <v>5</v>
      </c>
    </row>
    <row r="3535" spans="1:31" x14ac:dyDescent="0.45">
      <c r="A3535" t="s">
        <v>259</v>
      </c>
      <c r="B3535" t="str">
        <f>_xlfn.TEXTBEFORE(Table2[[#This Row],[Kamp]]," - ")</f>
        <v>BFC Vendsyssel</v>
      </c>
      <c r="C3535" t="str">
        <f>_xlfn.TEXTAFTER(Table2[[#This Row],[Kamp]],"- ")</f>
        <v>Blackhawks</v>
      </c>
      <c r="D3535">
        <v>45268</v>
      </c>
      <c r="E3535">
        <v>77699</v>
      </c>
      <c r="F3535">
        <v>20232024</v>
      </c>
      <c r="G3535" t="s">
        <v>17</v>
      </c>
      <c r="H3535" t="s">
        <v>664</v>
      </c>
      <c r="I3535" t="s">
        <v>678</v>
      </c>
      <c r="J3535">
        <v>2</v>
      </c>
      <c r="K3535">
        <v>31145</v>
      </c>
      <c r="L3535">
        <v>1</v>
      </c>
      <c r="M3535" t="s">
        <v>630</v>
      </c>
      <c r="N3535" t="s">
        <v>207</v>
      </c>
      <c r="O3535" t="s">
        <v>206</v>
      </c>
      <c r="P3535">
        <v>71</v>
      </c>
      <c r="Q3535">
        <v>64</v>
      </c>
      <c r="R3535">
        <f>SUMIFS(Table2[number],Table2[Event],"Goal",Table2[H/U],"HOME",Table2[GameID],Table2[[#This Row],[GameID]],Table2[GameTime],"&lt;="&amp;Table2[[#This Row],[GameTime]])</f>
        <v>2</v>
      </c>
      <c r="S3535">
        <f>SUMIFS(Table2[number],Table2[Event],"Goal",Table2[H/U],"AWAY",Table2[GameID],Table2[[#This Row],[GameID]],Table2[GameTime],"&lt;="&amp;Table2[[#This Row],[GameTime]])</f>
        <v>4</v>
      </c>
      <c r="T3535" t="str">
        <f>IF(Table2[[#This Row],[Event]]="Goal",Table2[[#This Row],[Hscore]]&amp;"-"&amp;Table2[[#This Row],[Uscore]],"")</f>
        <v>2-4</v>
      </c>
      <c r="U3535">
        <v>1701</v>
      </c>
      <c r="V3535" s="1">
        <f>Table2[[#This Row],[GameTime]]-(Table2[[#This Row],[period]]-1)*1200</f>
        <v>501</v>
      </c>
      <c r="W3535" s="1">
        <f>ROUNDDOWN(Table2[[#This Row],[Time]]/60,0)</f>
        <v>8</v>
      </c>
      <c r="X3535" s="1">
        <f>ROUNDDOWN((Table2[[#This Row],[Time]]/60-Table2[[#This Row],[Time2]])*60,0)</f>
        <v>21</v>
      </c>
      <c r="Y3535" s="1" t="str">
        <f>IF(Table2[[#This Row],[Time2]]&lt;10,0&amp;Table2[[#This Row],[Time2]],Table2[[#This Row],[Time2]])</f>
        <v>08</v>
      </c>
      <c r="Z3535" s="1">
        <f>IF(Table2[[#This Row],[Time3]]&lt;10,0&amp;Table2[[#This Row],[Time3]],Table2[[#This Row],[Time3]])</f>
        <v>21</v>
      </c>
      <c r="AA3535" s="2" t="str">
        <f>Table2[[#This Row],[Time4]]&amp;":"&amp;Table2[[#This Row],[Time5]]</f>
        <v>08:21</v>
      </c>
      <c r="AB3535" s="1" t="str" cm="1">
        <f t="array" ref="AB3535">IFERROR(IF(Table2[[#This Row],[code]]="","",_xlfn.IFS(AND(Table2[[#This Row],[code]]&lt;400,Table2[[#This Row],[code]]&lt;&gt;""),2,Table2[[#This Row],[code]]&gt;500,4)),"")</f>
        <v/>
      </c>
      <c r="AC3535" s="1" t="str">
        <f>IF(Table2[[#This Row],[Event]]="Penalty",Table2[[#This Row],[number]],IF(Table2[[#This Row],[Event]]="Time-Out",401,""))</f>
        <v/>
      </c>
      <c r="AD3535" s="1">
        <f>ROW(A3534)</f>
        <v>3534</v>
      </c>
      <c r="AE3535" s="1">
        <f>COUNTIFS(Table2[GameID],Table2[[#This Row],[GameID]],Table2[Column1],"&lt;="&amp;Table2[[#This Row],[Column1]])-1</f>
        <v>6</v>
      </c>
    </row>
    <row r="3536" spans="1:31" x14ac:dyDescent="0.45">
      <c r="A3536" t="s">
        <v>259</v>
      </c>
      <c r="B3536" t="str">
        <f>_xlfn.TEXTBEFORE(Table2[[#This Row],[Kamp]]," - ")</f>
        <v>BFC Vendsyssel</v>
      </c>
      <c r="C3536" t="str">
        <f>_xlfn.TEXTAFTER(Table2[[#This Row],[Kamp]],"- ")</f>
        <v>Blackhawks</v>
      </c>
      <c r="D3536">
        <v>45268</v>
      </c>
      <c r="E3536">
        <v>77699</v>
      </c>
      <c r="F3536">
        <v>20232024</v>
      </c>
      <c r="G3536" t="s">
        <v>17</v>
      </c>
      <c r="H3536" t="s">
        <v>661</v>
      </c>
      <c r="I3536" t="s">
        <v>677</v>
      </c>
      <c r="J3536">
        <v>2</v>
      </c>
      <c r="K3536">
        <v>31143</v>
      </c>
      <c r="L3536">
        <v>207</v>
      </c>
      <c r="M3536" t="s">
        <v>631</v>
      </c>
      <c r="N3536" t="s">
        <v>334</v>
      </c>
      <c r="O3536" t="s">
        <v>634</v>
      </c>
      <c r="P3536">
        <v>6</v>
      </c>
      <c r="Q3536" t="s">
        <v>634</v>
      </c>
      <c r="R3536">
        <f>SUMIFS(Table2[number],Table2[Event],"Goal",Table2[H/U],"HOME",Table2[GameID],Table2[[#This Row],[GameID]],Table2[GameTime],"&lt;="&amp;Table2[[#This Row],[GameTime]])</f>
        <v>2</v>
      </c>
      <c r="S3536">
        <f>SUMIFS(Table2[number],Table2[Event],"Goal",Table2[H/U],"AWAY",Table2[GameID],Table2[[#This Row],[GameID]],Table2[GameTime],"&lt;="&amp;Table2[[#This Row],[GameTime]])</f>
        <v>4</v>
      </c>
      <c r="T3536" t="str">
        <f>IF(Table2[[#This Row],[Event]]="Goal",Table2[[#This Row],[Hscore]]&amp;"-"&amp;Table2[[#This Row],[Uscore]],"")</f>
        <v/>
      </c>
      <c r="U3536">
        <v>2002</v>
      </c>
      <c r="V3536" s="1">
        <f>Table2[[#This Row],[GameTime]]-(Table2[[#This Row],[period]]-1)*1200</f>
        <v>802</v>
      </c>
      <c r="W3536" s="1">
        <f>ROUNDDOWN(Table2[[#This Row],[Time]]/60,0)</f>
        <v>13</v>
      </c>
      <c r="X3536" s="1">
        <f>ROUNDDOWN((Table2[[#This Row],[Time]]/60-Table2[[#This Row],[Time2]])*60,0)</f>
        <v>22</v>
      </c>
      <c r="Y3536" s="1">
        <f>IF(Table2[[#This Row],[Time2]]&lt;10,0&amp;Table2[[#This Row],[Time2]],Table2[[#This Row],[Time2]])</f>
        <v>13</v>
      </c>
      <c r="Z3536" s="1">
        <f>IF(Table2[[#This Row],[Time3]]&lt;10,0&amp;Table2[[#This Row],[Time3]],Table2[[#This Row],[Time3]])</f>
        <v>22</v>
      </c>
      <c r="AA3536" s="2" t="str">
        <f>Table2[[#This Row],[Time4]]&amp;":"&amp;Table2[[#This Row],[Time5]]</f>
        <v>13:22</v>
      </c>
      <c r="AB3536" s="1" cm="1">
        <f t="array" ref="AB3536">IFERROR(IF(Table2[[#This Row],[code]]="","",_xlfn.IFS(AND(Table2[[#This Row],[code]]&lt;400,Table2[[#This Row],[code]]&lt;&gt;""),2,Table2[[#This Row],[code]]&gt;500,4)),"")</f>
        <v>2</v>
      </c>
      <c r="AC3536" s="1">
        <f>IF(Table2[[#This Row],[Event]]="Penalty",Table2[[#This Row],[number]],IF(Table2[[#This Row],[Event]]="Time-Out",401,""))</f>
        <v>207</v>
      </c>
      <c r="AD3536" s="1">
        <f>ROW(A3535)</f>
        <v>3535</v>
      </c>
      <c r="AE3536" s="1">
        <f>COUNTIFS(Table2[GameID],Table2[[#This Row],[GameID]],Table2[Column1],"&lt;="&amp;Table2[[#This Row],[Column1]])-1</f>
        <v>7</v>
      </c>
    </row>
    <row r="3537" spans="1:31" x14ac:dyDescent="0.45">
      <c r="A3537" t="s">
        <v>259</v>
      </c>
      <c r="B3537" t="str">
        <f>_xlfn.TEXTBEFORE(Table2[[#This Row],[Kamp]]," - ")</f>
        <v>BFC Vendsyssel</v>
      </c>
      <c r="C3537" t="str">
        <f>_xlfn.TEXTAFTER(Table2[[#This Row],[Kamp]],"- ")</f>
        <v>Blackhawks</v>
      </c>
      <c r="D3537">
        <v>45268</v>
      </c>
      <c r="E3537">
        <v>77699</v>
      </c>
      <c r="F3537">
        <v>20232024</v>
      </c>
      <c r="G3537" t="s">
        <v>17</v>
      </c>
      <c r="H3537" t="s">
        <v>664</v>
      </c>
      <c r="I3537" t="s">
        <v>678</v>
      </c>
      <c r="J3537">
        <v>2</v>
      </c>
      <c r="K3537">
        <v>31145</v>
      </c>
      <c r="L3537">
        <v>1</v>
      </c>
      <c r="M3537" t="s">
        <v>630</v>
      </c>
      <c r="N3537" t="s">
        <v>206</v>
      </c>
      <c r="O3537" t="s">
        <v>335</v>
      </c>
      <c r="P3537">
        <v>64</v>
      </c>
      <c r="Q3537">
        <v>10</v>
      </c>
      <c r="R3537">
        <f>SUMIFS(Table2[number],Table2[Event],"Goal",Table2[H/U],"HOME",Table2[GameID],Table2[[#This Row],[GameID]],Table2[GameTime],"&lt;="&amp;Table2[[#This Row],[GameTime]])</f>
        <v>3</v>
      </c>
      <c r="S3537">
        <f>SUMIFS(Table2[number],Table2[Event],"Goal",Table2[H/U],"AWAY",Table2[GameID],Table2[[#This Row],[GameID]],Table2[GameTime],"&lt;="&amp;Table2[[#This Row],[GameTime]])</f>
        <v>4</v>
      </c>
      <c r="T3537" t="str">
        <f>IF(Table2[[#This Row],[Event]]="Goal",Table2[[#This Row],[Hscore]]&amp;"-"&amp;Table2[[#This Row],[Uscore]],"")</f>
        <v>3-4</v>
      </c>
      <c r="U3537">
        <v>2017</v>
      </c>
      <c r="V3537" s="1">
        <f>Table2[[#This Row],[GameTime]]-(Table2[[#This Row],[period]]-1)*1200</f>
        <v>817</v>
      </c>
      <c r="W3537" s="1">
        <f>ROUNDDOWN(Table2[[#This Row],[Time]]/60,0)</f>
        <v>13</v>
      </c>
      <c r="X3537" s="1">
        <f>ROUNDDOWN((Table2[[#This Row],[Time]]/60-Table2[[#This Row],[Time2]])*60,0)</f>
        <v>37</v>
      </c>
      <c r="Y3537" s="1">
        <f>IF(Table2[[#This Row],[Time2]]&lt;10,0&amp;Table2[[#This Row],[Time2]],Table2[[#This Row],[Time2]])</f>
        <v>13</v>
      </c>
      <c r="Z3537" s="1">
        <f>IF(Table2[[#This Row],[Time3]]&lt;10,0&amp;Table2[[#This Row],[Time3]],Table2[[#This Row],[Time3]])</f>
        <v>37</v>
      </c>
      <c r="AA3537" s="2" t="str">
        <f>Table2[[#This Row],[Time4]]&amp;":"&amp;Table2[[#This Row],[Time5]]</f>
        <v>13:37</v>
      </c>
      <c r="AB3537" s="1" t="str" cm="1">
        <f t="array" ref="AB3537">IFERROR(IF(Table2[[#This Row],[code]]="","",_xlfn.IFS(AND(Table2[[#This Row],[code]]&lt;400,Table2[[#This Row],[code]]&lt;&gt;""),2,Table2[[#This Row],[code]]&gt;500,4)),"")</f>
        <v/>
      </c>
      <c r="AC3537" s="1" t="str">
        <f>IF(Table2[[#This Row],[Event]]="Penalty",Table2[[#This Row],[number]],IF(Table2[[#This Row],[Event]]="Time-Out",401,""))</f>
        <v/>
      </c>
      <c r="AD3537" s="1">
        <f>ROW(A3536)</f>
        <v>3536</v>
      </c>
      <c r="AE3537" s="1">
        <f>COUNTIFS(Table2[GameID],Table2[[#This Row],[GameID]],Table2[Column1],"&lt;="&amp;Table2[[#This Row],[Column1]])-1</f>
        <v>8</v>
      </c>
    </row>
    <row r="3538" spans="1:31" x14ac:dyDescent="0.45">
      <c r="A3538" t="s">
        <v>259</v>
      </c>
      <c r="B3538" t="str">
        <f>_xlfn.TEXTBEFORE(Table2[[#This Row],[Kamp]]," - ")</f>
        <v>BFC Vendsyssel</v>
      </c>
      <c r="C3538" t="str">
        <f>_xlfn.TEXTAFTER(Table2[[#This Row],[Kamp]],"- ")</f>
        <v>Blackhawks</v>
      </c>
      <c r="D3538">
        <v>45268</v>
      </c>
      <c r="E3538">
        <v>77699</v>
      </c>
      <c r="F3538">
        <v>20232024</v>
      </c>
      <c r="G3538" t="s">
        <v>17</v>
      </c>
      <c r="H3538" t="s">
        <v>664</v>
      </c>
      <c r="I3538" t="s">
        <v>678</v>
      </c>
      <c r="J3538">
        <v>2</v>
      </c>
      <c r="K3538">
        <v>31145</v>
      </c>
      <c r="L3538">
        <v>1</v>
      </c>
      <c r="M3538" t="s">
        <v>630</v>
      </c>
      <c r="N3538" t="s">
        <v>211</v>
      </c>
      <c r="O3538" t="s">
        <v>207</v>
      </c>
      <c r="P3538">
        <v>92</v>
      </c>
      <c r="Q3538">
        <v>71</v>
      </c>
      <c r="R3538">
        <f>SUMIFS(Table2[number],Table2[Event],"Goal",Table2[H/U],"HOME",Table2[GameID],Table2[[#This Row],[GameID]],Table2[GameTime],"&lt;="&amp;Table2[[#This Row],[GameTime]])</f>
        <v>4</v>
      </c>
      <c r="S3538">
        <f>SUMIFS(Table2[number],Table2[Event],"Goal",Table2[H/U],"AWAY",Table2[GameID],Table2[[#This Row],[GameID]],Table2[GameTime],"&lt;="&amp;Table2[[#This Row],[GameTime]])</f>
        <v>4</v>
      </c>
      <c r="T3538" t="str">
        <f>IF(Table2[[#This Row],[Event]]="Goal",Table2[[#This Row],[Hscore]]&amp;"-"&amp;Table2[[#This Row],[Uscore]],"")</f>
        <v>4-4</v>
      </c>
      <c r="U3538">
        <v>2203</v>
      </c>
      <c r="V3538" s="1">
        <f>Table2[[#This Row],[GameTime]]-(Table2[[#This Row],[period]]-1)*1200</f>
        <v>1003</v>
      </c>
      <c r="W3538" s="1">
        <f>ROUNDDOWN(Table2[[#This Row],[Time]]/60,0)</f>
        <v>16</v>
      </c>
      <c r="X3538" s="1">
        <f>ROUNDDOWN((Table2[[#This Row],[Time]]/60-Table2[[#This Row],[Time2]])*60,0)</f>
        <v>42</v>
      </c>
      <c r="Y3538" s="1">
        <f>IF(Table2[[#This Row],[Time2]]&lt;10,0&amp;Table2[[#This Row],[Time2]],Table2[[#This Row],[Time2]])</f>
        <v>16</v>
      </c>
      <c r="Z3538" s="1">
        <f>IF(Table2[[#This Row],[Time3]]&lt;10,0&amp;Table2[[#This Row],[Time3]],Table2[[#This Row],[Time3]])</f>
        <v>42</v>
      </c>
      <c r="AA3538" s="2" t="str">
        <f>Table2[[#This Row],[Time4]]&amp;":"&amp;Table2[[#This Row],[Time5]]</f>
        <v>16:42</v>
      </c>
      <c r="AB3538" s="1" t="str" cm="1">
        <f t="array" ref="AB3538">IFERROR(IF(Table2[[#This Row],[code]]="","",_xlfn.IFS(AND(Table2[[#This Row],[code]]&lt;400,Table2[[#This Row],[code]]&lt;&gt;""),2,Table2[[#This Row],[code]]&gt;500,4)),"")</f>
        <v/>
      </c>
      <c r="AC3538" s="1" t="str">
        <f>IF(Table2[[#This Row],[Event]]="Penalty",Table2[[#This Row],[number]],IF(Table2[[#This Row],[Event]]="Time-Out",401,""))</f>
        <v/>
      </c>
      <c r="AD3538" s="1">
        <f>ROW(A3537)</f>
        <v>3537</v>
      </c>
      <c r="AE3538" s="1">
        <f>COUNTIFS(Table2[GameID],Table2[[#This Row],[GameID]],Table2[Column1],"&lt;="&amp;Table2[[#This Row],[Column1]])-1</f>
        <v>9</v>
      </c>
    </row>
    <row r="3539" spans="1:31" x14ac:dyDescent="0.45">
      <c r="A3539" t="s">
        <v>259</v>
      </c>
      <c r="B3539" t="str">
        <f>_xlfn.TEXTBEFORE(Table2[[#This Row],[Kamp]]," - ")</f>
        <v>BFC Vendsyssel</v>
      </c>
      <c r="C3539" t="str">
        <f>_xlfn.TEXTAFTER(Table2[[#This Row],[Kamp]],"- ")</f>
        <v>Blackhawks</v>
      </c>
      <c r="D3539">
        <v>45268</v>
      </c>
      <c r="E3539">
        <v>77699</v>
      </c>
      <c r="F3539">
        <v>20232024</v>
      </c>
      <c r="G3539" t="s">
        <v>17</v>
      </c>
      <c r="H3539" t="s">
        <v>661</v>
      </c>
      <c r="I3539" t="s">
        <v>677</v>
      </c>
      <c r="J3539">
        <v>2</v>
      </c>
      <c r="K3539">
        <v>31143</v>
      </c>
      <c r="L3539">
        <v>1</v>
      </c>
      <c r="M3539" t="s">
        <v>630</v>
      </c>
      <c r="N3539" t="s">
        <v>635</v>
      </c>
      <c r="O3539" t="s">
        <v>334</v>
      </c>
      <c r="P3539">
        <v>23</v>
      </c>
      <c r="Q3539">
        <v>6</v>
      </c>
      <c r="R3539">
        <f>SUMIFS(Table2[number],Table2[Event],"Goal",Table2[H/U],"HOME",Table2[GameID],Table2[[#This Row],[GameID]],Table2[GameTime],"&lt;="&amp;Table2[[#This Row],[GameTime]])</f>
        <v>4</v>
      </c>
      <c r="S3539">
        <f>SUMIFS(Table2[number],Table2[Event],"Goal",Table2[H/U],"AWAY",Table2[GameID],Table2[[#This Row],[GameID]],Table2[GameTime],"&lt;="&amp;Table2[[#This Row],[GameTime]])</f>
        <v>5</v>
      </c>
      <c r="T3539" t="str">
        <f>IF(Table2[[#This Row],[Event]]="Goal",Table2[[#This Row],[Hscore]]&amp;"-"&amp;Table2[[#This Row],[Uscore]],"")</f>
        <v>4-5</v>
      </c>
      <c r="U3539">
        <v>2329</v>
      </c>
      <c r="V3539" s="1">
        <f>Table2[[#This Row],[GameTime]]-(Table2[[#This Row],[period]]-1)*1200</f>
        <v>1129</v>
      </c>
      <c r="W3539" s="1">
        <f>ROUNDDOWN(Table2[[#This Row],[Time]]/60,0)</f>
        <v>18</v>
      </c>
      <c r="X3539" s="1">
        <f>ROUNDDOWN((Table2[[#This Row],[Time]]/60-Table2[[#This Row],[Time2]])*60,0)</f>
        <v>49</v>
      </c>
      <c r="Y3539" s="1">
        <f>IF(Table2[[#This Row],[Time2]]&lt;10,0&amp;Table2[[#This Row],[Time2]],Table2[[#This Row],[Time2]])</f>
        <v>18</v>
      </c>
      <c r="Z3539" s="1">
        <f>IF(Table2[[#This Row],[Time3]]&lt;10,0&amp;Table2[[#This Row],[Time3]],Table2[[#This Row],[Time3]])</f>
        <v>49</v>
      </c>
      <c r="AA3539" s="2" t="str">
        <f>Table2[[#This Row],[Time4]]&amp;":"&amp;Table2[[#This Row],[Time5]]</f>
        <v>18:49</v>
      </c>
      <c r="AB3539" s="1" t="str" cm="1">
        <f t="array" ref="AB3539">IFERROR(IF(Table2[[#This Row],[code]]="","",_xlfn.IFS(AND(Table2[[#This Row],[code]]&lt;400,Table2[[#This Row],[code]]&lt;&gt;""),2,Table2[[#This Row],[code]]&gt;500,4)),"")</f>
        <v/>
      </c>
      <c r="AC3539" s="1" t="str">
        <f>IF(Table2[[#This Row],[Event]]="Penalty",Table2[[#This Row],[number]],IF(Table2[[#This Row],[Event]]="Time-Out",401,""))</f>
        <v/>
      </c>
      <c r="AD3539" s="1">
        <f>ROW(A3538)</f>
        <v>3538</v>
      </c>
      <c r="AE3539" s="1">
        <f>COUNTIFS(Table2[GameID],Table2[[#This Row],[GameID]],Table2[Column1],"&lt;="&amp;Table2[[#This Row],[Column1]])-1</f>
        <v>10</v>
      </c>
    </row>
    <row r="3540" spans="1:31" x14ac:dyDescent="0.45">
      <c r="A3540" t="s">
        <v>259</v>
      </c>
      <c r="B3540" t="str">
        <f>_xlfn.TEXTBEFORE(Table2[[#This Row],[Kamp]]," - ")</f>
        <v>BFC Vendsyssel</v>
      </c>
      <c r="C3540" t="str">
        <f>_xlfn.TEXTAFTER(Table2[[#This Row],[Kamp]],"- ")</f>
        <v>Blackhawks</v>
      </c>
      <c r="D3540">
        <v>45268</v>
      </c>
      <c r="E3540">
        <v>77699</v>
      </c>
      <c r="F3540">
        <v>20232024</v>
      </c>
      <c r="G3540" t="s">
        <v>17</v>
      </c>
      <c r="H3540" t="s">
        <v>664</v>
      </c>
      <c r="I3540" t="s">
        <v>678</v>
      </c>
      <c r="J3540">
        <v>3</v>
      </c>
      <c r="K3540">
        <v>31145</v>
      </c>
      <c r="L3540">
        <v>213</v>
      </c>
      <c r="M3540" t="s">
        <v>631</v>
      </c>
      <c r="N3540" t="s">
        <v>287</v>
      </c>
      <c r="O3540" t="s">
        <v>634</v>
      </c>
      <c r="P3540">
        <v>22</v>
      </c>
      <c r="Q3540" t="s">
        <v>634</v>
      </c>
      <c r="R3540">
        <f>SUMIFS(Table2[number],Table2[Event],"Goal",Table2[H/U],"HOME",Table2[GameID],Table2[[#This Row],[GameID]],Table2[GameTime],"&lt;="&amp;Table2[[#This Row],[GameTime]])</f>
        <v>4</v>
      </c>
      <c r="S3540">
        <f>SUMIFS(Table2[number],Table2[Event],"Goal",Table2[H/U],"AWAY",Table2[GameID],Table2[[#This Row],[GameID]],Table2[GameTime],"&lt;="&amp;Table2[[#This Row],[GameTime]])</f>
        <v>5</v>
      </c>
      <c r="T3540" t="str">
        <f>IF(Table2[[#This Row],[Event]]="Goal",Table2[[#This Row],[Hscore]]&amp;"-"&amp;Table2[[#This Row],[Uscore]],"")</f>
        <v/>
      </c>
      <c r="U3540">
        <v>2497</v>
      </c>
      <c r="V3540" s="1">
        <f>Table2[[#This Row],[GameTime]]-(Table2[[#This Row],[period]]-1)*1200</f>
        <v>97</v>
      </c>
      <c r="W3540" s="1">
        <f>ROUNDDOWN(Table2[[#This Row],[Time]]/60,0)</f>
        <v>1</v>
      </c>
      <c r="X3540" s="1">
        <f>ROUNDDOWN((Table2[[#This Row],[Time]]/60-Table2[[#This Row],[Time2]])*60,0)</f>
        <v>37</v>
      </c>
      <c r="Y3540" s="1" t="str">
        <f>IF(Table2[[#This Row],[Time2]]&lt;10,0&amp;Table2[[#This Row],[Time2]],Table2[[#This Row],[Time2]])</f>
        <v>01</v>
      </c>
      <c r="Z3540" s="1">
        <f>IF(Table2[[#This Row],[Time3]]&lt;10,0&amp;Table2[[#This Row],[Time3]],Table2[[#This Row],[Time3]])</f>
        <v>37</v>
      </c>
      <c r="AA3540" s="2" t="str">
        <f>Table2[[#This Row],[Time4]]&amp;":"&amp;Table2[[#This Row],[Time5]]</f>
        <v>01:37</v>
      </c>
      <c r="AB3540" s="1" cm="1">
        <f t="array" ref="AB3540">IFERROR(IF(Table2[[#This Row],[code]]="","",_xlfn.IFS(AND(Table2[[#This Row],[code]]&lt;400,Table2[[#This Row],[code]]&lt;&gt;""),2,Table2[[#This Row],[code]]&gt;500,4)),"")</f>
        <v>2</v>
      </c>
      <c r="AC3540" s="1">
        <f>IF(Table2[[#This Row],[Event]]="Penalty",Table2[[#This Row],[number]],IF(Table2[[#This Row],[Event]]="Time-Out",401,""))</f>
        <v>213</v>
      </c>
      <c r="AD3540" s="1">
        <f>ROW(A3539)</f>
        <v>3539</v>
      </c>
      <c r="AE3540" s="1">
        <f>COUNTIFS(Table2[GameID],Table2[[#This Row],[GameID]],Table2[Column1],"&lt;="&amp;Table2[[#This Row],[Column1]])-1</f>
        <v>11</v>
      </c>
    </row>
    <row r="3541" spans="1:31" x14ac:dyDescent="0.45">
      <c r="A3541" t="s">
        <v>259</v>
      </c>
      <c r="B3541" t="str">
        <f>_xlfn.TEXTBEFORE(Table2[[#This Row],[Kamp]]," - ")</f>
        <v>BFC Vendsyssel</v>
      </c>
      <c r="C3541" t="str">
        <f>_xlfn.TEXTAFTER(Table2[[#This Row],[Kamp]],"- ")</f>
        <v>Blackhawks</v>
      </c>
      <c r="D3541">
        <v>45268</v>
      </c>
      <c r="E3541">
        <v>77699</v>
      </c>
      <c r="F3541">
        <v>20232024</v>
      </c>
      <c r="G3541" t="s">
        <v>17</v>
      </c>
      <c r="H3541" t="s">
        <v>664</v>
      </c>
      <c r="I3541" t="s">
        <v>678</v>
      </c>
      <c r="J3541">
        <v>3</v>
      </c>
      <c r="K3541">
        <v>31145</v>
      </c>
      <c r="L3541">
        <v>1</v>
      </c>
      <c r="M3541" t="s">
        <v>630</v>
      </c>
      <c r="N3541" t="s">
        <v>197</v>
      </c>
      <c r="O3541" t="s">
        <v>335</v>
      </c>
      <c r="P3541">
        <v>15</v>
      </c>
      <c r="Q3541">
        <v>10</v>
      </c>
      <c r="R3541">
        <f>SUMIFS(Table2[number],Table2[Event],"Goal",Table2[H/U],"HOME",Table2[GameID],Table2[[#This Row],[GameID]],Table2[GameTime],"&lt;="&amp;Table2[[#This Row],[GameTime]])</f>
        <v>5</v>
      </c>
      <c r="S3541">
        <f>SUMIFS(Table2[number],Table2[Event],"Goal",Table2[H/U],"AWAY",Table2[GameID],Table2[[#This Row],[GameID]],Table2[GameTime],"&lt;="&amp;Table2[[#This Row],[GameTime]])</f>
        <v>5</v>
      </c>
      <c r="T3541" t="str">
        <f>IF(Table2[[#This Row],[Event]]="Goal",Table2[[#This Row],[Hscore]]&amp;"-"&amp;Table2[[#This Row],[Uscore]],"")</f>
        <v>5-5</v>
      </c>
      <c r="U3541">
        <v>3070</v>
      </c>
      <c r="V3541" s="1">
        <f>Table2[[#This Row],[GameTime]]-(Table2[[#This Row],[period]]-1)*1200</f>
        <v>670</v>
      </c>
      <c r="W3541" s="1">
        <f>ROUNDDOWN(Table2[[#This Row],[Time]]/60,0)</f>
        <v>11</v>
      </c>
      <c r="X3541" s="1">
        <f>ROUNDDOWN((Table2[[#This Row],[Time]]/60-Table2[[#This Row],[Time2]])*60,0)</f>
        <v>9</v>
      </c>
      <c r="Y3541" s="1">
        <f>IF(Table2[[#This Row],[Time2]]&lt;10,0&amp;Table2[[#This Row],[Time2]],Table2[[#This Row],[Time2]])</f>
        <v>11</v>
      </c>
      <c r="Z3541" s="1" t="str">
        <f>IF(Table2[[#This Row],[Time3]]&lt;10,0&amp;Table2[[#This Row],[Time3]],Table2[[#This Row],[Time3]])</f>
        <v>09</v>
      </c>
      <c r="AA3541" s="2" t="str">
        <f>Table2[[#This Row],[Time4]]&amp;":"&amp;Table2[[#This Row],[Time5]]</f>
        <v>11:09</v>
      </c>
      <c r="AB3541" s="1" t="str" cm="1">
        <f t="array" ref="AB3541">IFERROR(IF(Table2[[#This Row],[code]]="","",_xlfn.IFS(AND(Table2[[#This Row],[code]]&lt;400,Table2[[#This Row],[code]]&lt;&gt;""),2,Table2[[#This Row],[code]]&gt;500,4)),"")</f>
        <v/>
      </c>
      <c r="AC3541" s="1" t="str">
        <f>IF(Table2[[#This Row],[Event]]="Penalty",Table2[[#This Row],[number]],IF(Table2[[#This Row],[Event]]="Time-Out",401,""))</f>
        <v/>
      </c>
      <c r="AD3541" s="1">
        <f>ROW(A3540)</f>
        <v>3540</v>
      </c>
      <c r="AE3541" s="1">
        <f>COUNTIFS(Table2[GameID],Table2[[#This Row],[GameID]],Table2[Column1],"&lt;="&amp;Table2[[#This Row],[Column1]])-1</f>
        <v>12</v>
      </c>
    </row>
    <row r="3542" spans="1:31" x14ac:dyDescent="0.45">
      <c r="A3542" t="s">
        <v>259</v>
      </c>
      <c r="B3542" t="str">
        <f>_xlfn.TEXTBEFORE(Table2[[#This Row],[Kamp]]," - ")</f>
        <v>BFC Vendsyssel</v>
      </c>
      <c r="C3542" t="str">
        <f>_xlfn.TEXTAFTER(Table2[[#This Row],[Kamp]],"- ")</f>
        <v>Blackhawks</v>
      </c>
      <c r="D3542">
        <v>45268</v>
      </c>
      <c r="E3542">
        <v>77699</v>
      </c>
      <c r="F3542">
        <v>20232024</v>
      </c>
      <c r="G3542" t="s">
        <v>17</v>
      </c>
      <c r="H3542" t="s">
        <v>661</v>
      </c>
      <c r="I3542" t="s">
        <v>677</v>
      </c>
      <c r="J3542">
        <v>3</v>
      </c>
      <c r="K3542">
        <v>31143</v>
      </c>
      <c r="L3542">
        <v>1</v>
      </c>
      <c r="M3542" t="s">
        <v>630</v>
      </c>
      <c r="N3542" t="s">
        <v>147</v>
      </c>
      <c r="O3542" t="s">
        <v>334</v>
      </c>
      <c r="P3542">
        <v>92</v>
      </c>
      <c r="Q3542">
        <v>6</v>
      </c>
      <c r="R3542">
        <f>SUMIFS(Table2[number],Table2[Event],"Goal",Table2[H/U],"HOME",Table2[GameID],Table2[[#This Row],[GameID]],Table2[GameTime],"&lt;="&amp;Table2[[#This Row],[GameTime]])</f>
        <v>5</v>
      </c>
      <c r="S3542">
        <f>SUMIFS(Table2[number],Table2[Event],"Goal",Table2[H/U],"AWAY",Table2[GameID],Table2[[#This Row],[GameID]],Table2[GameTime],"&lt;="&amp;Table2[[#This Row],[GameTime]])</f>
        <v>6</v>
      </c>
      <c r="T3542" t="str">
        <f>IF(Table2[[#This Row],[Event]]="Goal",Table2[[#This Row],[Hscore]]&amp;"-"&amp;Table2[[#This Row],[Uscore]],"")</f>
        <v>5-6</v>
      </c>
      <c r="U3542">
        <v>3491</v>
      </c>
      <c r="V3542" s="1">
        <f>Table2[[#This Row],[GameTime]]-(Table2[[#This Row],[period]]-1)*1200</f>
        <v>1091</v>
      </c>
      <c r="W3542" s="1">
        <f>ROUNDDOWN(Table2[[#This Row],[Time]]/60,0)</f>
        <v>18</v>
      </c>
      <c r="X3542" s="1">
        <f>ROUNDDOWN((Table2[[#This Row],[Time]]/60-Table2[[#This Row],[Time2]])*60,0)</f>
        <v>11</v>
      </c>
      <c r="Y3542" s="1">
        <f>IF(Table2[[#This Row],[Time2]]&lt;10,0&amp;Table2[[#This Row],[Time2]],Table2[[#This Row],[Time2]])</f>
        <v>18</v>
      </c>
      <c r="Z3542" s="1">
        <f>IF(Table2[[#This Row],[Time3]]&lt;10,0&amp;Table2[[#This Row],[Time3]],Table2[[#This Row],[Time3]])</f>
        <v>11</v>
      </c>
      <c r="AA3542" s="2" t="str">
        <f>Table2[[#This Row],[Time4]]&amp;":"&amp;Table2[[#This Row],[Time5]]</f>
        <v>18:11</v>
      </c>
      <c r="AB3542" s="1" t="str" cm="1">
        <f t="array" ref="AB3542">IFERROR(IF(Table2[[#This Row],[code]]="","",_xlfn.IFS(AND(Table2[[#This Row],[code]]&lt;400,Table2[[#This Row],[code]]&lt;&gt;""),2,Table2[[#This Row],[code]]&gt;500,4)),"")</f>
        <v/>
      </c>
      <c r="AC3542" s="1" t="str">
        <f>IF(Table2[[#This Row],[Event]]="Penalty",Table2[[#This Row],[number]],IF(Table2[[#This Row],[Event]]="Time-Out",401,""))</f>
        <v/>
      </c>
      <c r="AD3542" s="1">
        <f>ROW(A3541)</f>
        <v>3541</v>
      </c>
      <c r="AE3542" s="1">
        <f>COUNTIFS(Table2[GameID],Table2[[#This Row],[GameID]],Table2[Column1],"&lt;="&amp;Table2[[#This Row],[Column1]])-1</f>
        <v>13</v>
      </c>
    </row>
    <row r="3543" spans="1:31" x14ac:dyDescent="0.45">
      <c r="A3543" t="s">
        <v>168</v>
      </c>
      <c r="B3543" t="str">
        <f>_xlfn.TEXTBEFORE(Table2[[#This Row],[Kamp]]," - ")</f>
        <v>Aab</v>
      </c>
      <c r="C3543" t="str">
        <f>_xlfn.TEXTAFTER(Table2[[#This Row],[Kamp]],"- ")</f>
        <v>ÅFK</v>
      </c>
      <c r="D3543">
        <v>45206</v>
      </c>
      <c r="E3543">
        <v>77700</v>
      </c>
      <c r="F3543">
        <v>20232024</v>
      </c>
      <c r="G3543" t="s">
        <v>17</v>
      </c>
      <c r="H3543" t="s">
        <v>669</v>
      </c>
      <c r="I3543" t="s">
        <v>678</v>
      </c>
      <c r="J3543">
        <v>1</v>
      </c>
      <c r="K3543">
        <v>31146</v>
      </c>
      <c r="L3543">
        <v>1</v>
      </c>
      <c r="M3543" t="s">
        <v>630</v>
      </c>
      <c r="N3543" t="s">
        <v>264</v>
      </c>
      <c r="O3543" t="s">
        <v>132</v>
      </c>
      <c r="P3543">
        <v>61</v>
      </c>
      <c r="Q3543">
        <v>16</v>
      </c>
      <c r="R3543">
        <f>SUMIFS(Table2[number],Table2[Event],"Goal",Table2[H/U],"HOME",Table2[GameID],Table2[[#This Row],[GameID]],Table2[GameTime],"&lt;="&amp;Table2[[#This Row],[GameTime]])</f>
        <v>1</v>
      </c>
      <c r="S3543">
        <f>SUMIFS(Table2[number],Table2[Event],"Goal",Table2[H/U],"AWAY",Table2[GameID],Table2[[#This Row],[GameID]],Table2[GameTime],"&lt;="&amp;Table2[[#This Row],[GameTime]])</f>
        <v>0</v>
      </c>
      <c r="T3543" t="str">
        <f>IF(Table2[[#This Row],[Event]]="Goal",Table2[[#This Row],[Hscore]]&amp;"-"&amp;Table2[[#This Row],[Uscore]],"")</f>
        <v>1-0</v>
      </c>
      <c r="U3543">
        <v>42</v>
      </c>
      <c r="V3543" s="1">
        <f>Table2[[#This Row],[GameTime]]-(Table2[[#This Row],[period]]-1)*1200</f>
        <v>42</v>
      </c>
      <c r="W3543" s="1">
        <f>ROUNDDOWN(Table2[[#This Row],[Time]]/60,0)</f>
        <v>0</v>
      </c>
      <c r="X3543" s="1">
        <f>ROUNDDOWN((Table2[[#This Row],[Time]]/60-Table2[[#This Row],[Time2]])*60,0)</f>
        <v>42</v>
      </c>
      <c r="Y3543" s="1" t="str">
        <f>IF(Table2[[#This Row],[Time2]]&lt;10,0&amp;Table2[[#This Row],[Time2]],Table2[[#This Row],[Time2]])</f>
        <v>00</v>
      </c>
      <c r="Z3543" s="1">
        <f>IF(Table2[[#This Row],[Time3]]&lt;10,0&amp;Table2[[#This Row],[Time3]],Table2[[#This Row],[Time3]])</f>
        <v>42</v>
      </c>
      <c r="AA3543" s="2" t="str">
        <f>Table2[[#This Row],[Time4]]&amp;":"&amp;Table2[[#This Row],[Time5]]</f>
        <v>00:42</v>
      </c>
      <c r="AB3543" s="1" t="str" cm="1">
        <f t="array" ref="AB3543">IFERROR(IF(Table2[[#This Row],[code]]="","",_xlfn.IFS(AND(Table2[[#This Row],[code]]&lt;400,Table2[[#This Row],[code]]&lt;&gt;""),2,Table2[[#This Row],[code]]&gt;500,4)),"")</f>
        <v/>
      </c>
      <c r="AC3543" s="1" t="str">
        <f>IF(Table2[[#This Row],[Event]]="Penalty",Table2[[#This Row],[number]],IF(Table2[[#This Row],[Event]]="Time-Out",401,""))</f>
        <v/>
      </c>
      <c r="AD3543" s="1">
        <f>ROW(A3542)</f>
        <v>3542</v>
      </c>
      <c r="AE3543" s="1">
        <f>COUNTIFS(Table2[GameID],Table2[[#This Row],[GameID]],Table2[Column1],"&lt;="&amp;Table2[[#This Row],[Column1]])-1</f>
        <v>0</v>
      </c>
    </row>
    <row r="3544" spans="1:31" x14ac:dyDescent="0.45">
      <c r="A3544" t="s">
        <v>168</v>
      </c>
      <c r="B3544" t="str">
        <f>_xlfn.TEXTBEFORE(Table2[[#This Row],[Kamp]]," - ")</f>
        <v>Aab</v>
      </c>
      <c r="C3544" t="str">
        <f>_xlfn.TEXTAFTER(Table2[[#This Row],[Kamp]],"- ")</f>
        <v>ÅFK</v>
      </c>
      <c r="D3544">
        <v>45206</v>
      </c>
      <c r="E3544">
        <v>77700</v>
      </c>
      <c r="F3544">
        <v>20232024</v>
      </c>
      <c r="G3544" t="s">
        <v>17</v>
      </c>
      <c r="H3544" t="s">
        <v>669</v>
      </c>
      <c r="I3544" t="s">
        <v>678</v>
      </c>
      <c r="J3544">
        <v>1</v>
      </c>
      <c r="K3544">
        <v>31146</v>
      </c>
      <c r="L3544">
        <v>1</v>
      </c>
      <c r="M3544" t="s">
        <v>630</v>
      </c>
      <c r="N3544" t="s">
        <v>146</v>
      </c>
      <c r="O3544" t="s">
        <v>264</v>
      </c>
      <c r="P3544">
        <v>94</v>
      </c>
      <c r="Q3544">
        <v>61</v>
      </c>
      <c r="R3544">
        <f>SUMIFS(Table2[number],Table2[Event],"Goal",Table2[H/U],"HOME",Table2[GameID],Table2[[#This Row],[GameID]],Table2[GameTime],"&lt;="&amp;Table2[[#This Row],[GameTime]])</f>
        <v>2</v>
      </c>
      <c r="S3544">
        <f>SUMIFS(Table2[number],Table2[Event],"Goal",Table2[H/U],"AWAY",Table2[GameID],Table2[[#This Row],[GameID]],Table2[GameTime],"&lt;="&amp;Table2[[#This Row],[GameTime]])</f>
        <v>0</v>
      </c>
      <c r="T3544" t="str">
        <f>IF(Table2[[#This Row],[Event]]="Goal",Table2[[#This Row],[Hscore]]&amp;"-"&amp;Table2[[#This Row],[Uscore]],"")</f>
        <v>2-0</v>
      </c>
      <c r="U3544">
        <v>129</v>
      </c>
      <c r="V3544" s="1">
        <f>Table2[[#This Row],[GameTime]]-(Table2[[#This Row],[period]]-1)*1200</f>
        <v>129</v>
      </c>
      <c r="W3544" s="1">
        <f>ROUNDDOWN(Table2[[#This Row],[Time]]/60,0)</f>
        <v>2</v>
      </c>
      <c r="X3544" s="1">
        <f>ROUNDDOWN((Table2[[#This Row],[Time]]/60-Table2[[#This Row],[Time2]])*60,0)</f>
        <v>8</v>
      </c>
      <c r="Y3544" s="1" t="str">
        <f>IF(Table2[[#This Row],[Time2]]&lt;10,0&amp;Table2[[#This Row],[Time2]],Table2[[#This Row],[Time2]])</f>
        <v>02</v>
      </c>
      <c r="Z3544" s="1" t="str">
        <f>IF(Table2[[#This Row],[Time3]]&lt;10,0&amp;Table2[[#This Row],[Time3]],Table2[[#This Row],[Time3]])</f>
        <v>08</v>
      </c>
      <c r="AA3544" s="2" t="str">
        <f>Table2[[#This Row],[Time4]]&amp;":"&amp;Table2[[#This Row],[Time5]]</f>
        <v>02:08</v>
      </c>
      <c r="AB3544" s="1" t="str" cm="1">
        <f t="array" ref="AB3544">IFERROR(IF(Table2[[#This Row],[code]]="","",_xlfn.IFS(AND(Table2[[#This Row],[code]]&lt;400,Table2[[#This Row],[code]]&lt;&gt;""),2,Table2[[#This Row],[code]]&gt;500,4)),"")</f>
        <v/>
      </c>
      <c r="AC3544" s="1" t="str">
        <f>IF(Table2[[#This Row],[Event]]="Penalty",Table2[[#This Row],[number]],IF(Table2[[#This Row],[Event]]="Time-Out",401,""))</f>
        <v/>
      </c>
      <c r="AD3544" s="1">
        <f>ROW(A3543)</f>
        <v>3543</v>
      </c>
      <c r="AE3544" s="1">
        <f>COUNTIFS(Table2[GameID],Table2[[#This Row],[GameID]],Table2[Column1],"&lt;="&amp;Table2[[#This Row],[Column1]])-1</f>
        <v>1</v>
      </c>
    </row>
    <row r="3545" spans="1:31" x14ac:dyDescent="0.45">
      <c r="A3545" t="s">
        <v>168</v>
      </c>
      <c r="B3545" t="str">
        <f>_xlfn.TEXTBEFORE(Table2[[#This Row],[Kamp]]," - ")</f>
        <v>Aab</v>
      </c>
      <c r="C3545" t="str">
        <f>_xlfn.TEXTAFTER(Table2[[#This Row],[Kamp]],"- ")</f>
        <v>ÅFK</v>
      </c>
      <c r="D3545">
        <v>45206</v>
      </c>
      <c r="E3545">
        <v>77700</v>
      </c>
      <c r="F3545">
        <v>20232024</v>
      </c>
      <c r="G3545" t="s">
        <v>17</v>
      </c>
      <c r="H3545" t="s">
        <v>669</v>
      </c>
      <c r="I3545" t="s">
        <v>678</v>
      </c>
      <c r="J3545">
        <v>1</v>
      </c>
      <c r="K3545">
        <v>31146</v>
      </c>
      <c r="L3545">
        <v>214</v>
      </c>
      <c r="M3545" t="s">
        <v>631</v>
      </c>
      <c r="N3545" t="s">
        <v>131</v>
      </c>
      <c r="O3545" t="s">
        <v>634</v>
      </c>
      <c r="P3545">
        <v>96</v>
      </c>
      <c r="Q3545" t="s">
        <v>634</v>
      </c>
      <c r="R3545">
        <f>SUMIFS(Table2[number],Table2[Event],"Goal",Table2[H/U],"HOME",Table2[GameID],Table2[[#This Row],[GameID]],Table2[GameTime],"&lt;="&amp;Table2[[#This Row],[GameTime]])</f>
        <v>2</v>
      </c>
      <c r="S3545">
        <f>SUMIFS(Table2[number],Table2[Event],"Goal",Table2[H/U],"AWAY",Table2[GameID],Table2[[#This Row],[GameID]],Table2[GameTime],"&lt;="&amp;Table2[[#This Row],[GameTime]])</f>
        <v>0</v>
      </c>
      <c r="T3545" t="str">
        <f>IF(Table2[[#This Row],[Event]]="Goal",Table2[[#This Row],[Hscore]]&amp;"-"&amp;Table2[[#This Row],[Uscore]],"")</f>
        <v/>
      </c>
      <c r="U3545">
        <v>129</v>
      </c>
      <c r="V3545" s="1">
        <f>Table2[[#This Row],[GameTime]]-(Table2[[#This Row],[period]]-1)*1200</f>
        <v>129</v>
      </c>
      <c r="W3545" s="1">
        <f>ROUNDDOWN(Table2[[#This Row],[Time]]/60,0)</f>
        <v>2</v>
      </c>
      <c r="X3545" s="1">
        <f>ROUNDDOWN((Table2[[#This Row],[Time]]/60-Table2[[#This Row],[Time2]])*60,0)</f>
        <v>8</v>
      </c>
      <c r="Y3545" s="1" t="str">
        <f>IF(Table2[[#This Row],[Time2]]&lt;10,0&amp;Table2[[#This Row],[Time2]],Table2[[#This Row],[Time2]])</f>
        <v>02</v>
      </c>
      <c r="Z3545" s="1" t="str">
        <f>IF(Table2[[#This Row],[Time3]]&lt;10,0&amp;Table2[[#This Row],[Time3]],Table2[[#This Row],[Time3]])</f>
        <v>08</v>
      </c>
      <c r="AA3545" s="2" t="str">
        <f>Table2[[#This Row],[Time4]]&amp;":"&amp;Table2[[#This Row],[Time5]]</f>
        <v>02:08</v>
      </c>
      <c r="AB3545" s="1" cm="1">
        <f t="array" ref="AB3545">IFERROR(IF(Table2[[#This Row],[code]]="","",_xlfn.IFS(AND(Table2[[#This Row],[code]]&lt;400,Table2[[#This Row],[code]]&lt;&gt;""),2,Table2[[#This Row],[code]]&gt;500,4)),"")</f>
        <v>2</v>
      </c>
      <c r="AC3545" s="1">
        <f>IF(Table2[[#This Row],[Event]]="Penalty",Table2[[#This Row],[number]],IF(Table2[[#This Row],[Event]]="Time-Out",401,""))</f>
        <v>214</v>
      </c>
      <c r="AD3545" s="1">
        <f>ROW(A3544)</f>
        <v>3544</v>
      </c>
      <c r="AE3545" s="1">
        <f>COUNTIFS(Table2[GameID],Table2[[#This Row],[GameID]],Table2[Column1],"&lt;="&amp;Table2[[#This Row],[Column1]])-1</f>
        <v>2</v>
      </c>
    </row>
    <row r="3546" spans="1:31" x14ac:dyDescent="0.45">
      <c r="A3546" t="s">
        <v>168</v>
      </c>
      <c r="B3546" t="str">
        <f>_xlfn.TEXTBEFORE(Table2[[#This Row],[Kamp]]," - ")</f>
        <v>Aab</v>
      </c>
      <c r="C3546" t="str">
        <f>_xlfn.TEXTAFTER(Table2[[#This Row],[Kamp]],"- ")</f>
        <v>ÅFK</v>
      </c>
      <c r="D3546">
        <v>45206</v>
      </c>
      <c r="E3546">
        <v>77700</v>
      </c>
      <c r="F3546">
        <v>20232024</v>
      </c>
      <c r="G3546" t="s">
        <v>17</v>
      </c>
      <c r="H3546" t="s">
        <v>666</v>
      </c>
      <c r="I3546" t="s">
        <v>677</v>
      </c>
      <c r="J3546">
        <v>1</v>
      </c>
      <c r="K3546">
        <v>31407</v>
      </c>
      <c r="L3546">
        <v>1</v>
      </c>
      <c r="M3546" t="s">
        <v>630</v>
      </c>
      <c r="N3546" t="s">
        <v>461</v>
      </c>
      <c r="O3546" t="s">
        <v>157</v>
      </c>
      <c r="P3546">
        <v>6</v>
      </c>
      <c r="Q3546">
        <v>77</v>
      </c>
      <c r="R3546">
        <f>SUMIFS(Table2[number],Table2[Event],"Goal",Table2[H/U],"HOME",Table2[GameID],Table2[[#This Row],[GameID]],Table2[GameTime],"&lt;="&amp;Table2[[#This Row],[GameTime]])</f>
        <v>2</v>
      </c>
      <c r="S3546">
        <f>SUMIFS(Table2[number],Table2[Event],"Goal",Table2[H/U],"AWAY",Table2[GameID],Table2[[#This Row],[GameID]],Table2[GameTime],"&lt;="&amp;Table2[[#This Row],[GameTime]])</f>
        <v>1</v>
      </c>
      <c r="T3546" t="str">
        <f>IF(Table2[[#This Row],[Event]]="Goal",Table2[[#This Row],[Hscore]]&amp;"-"&amp;Table2[[#This Row],[Uscore]],"")</f>
        <v>2-1</v>
      </c>
      <c r="U3546">
        <v>477</v>
      </c>
      <c r="V3546" s="1">
        <f>Table2[[#This Row],[GameTime]]-(Table2[[#This Row],[period]]-1)*1200</f>
        <v>477</v>
      </c>
      <c r="W3546" s="1">
        <f>ROUNDDOWN(Table2[[#This Row],[Time]]/60,0)</f>
        <v>7</v>
      </c>
      <c r="X3546" s="1">
        <f>ROUNDDOWN((Table2[[#This Row],[Time]]/60-Table2[[#This Row],[Time2]])*60,0)</f>
        <v>57</v>
      </c>
      <c r="Y3546" s="1" t="str">
        <f>IF(Table2[[#This Row],[Time2]]&lt;10,0&amp;Table2[[#This Row],[Time2]],Table2[[#This Row],[Time2]])</f>
        <v>07</v>
      </c>
      <c r="Z3546" s="1">
        <f>IF(Table2[[#This Row],[Time3]]&lt;10,0&amp;Table2[[#This Row],[Time3]],Table2[[#This Row],[Time3]])</f>
        <v>57</v>
      </c>
      <c r="AA3546" s="2" t="str">
        <f>Table2[[#This Row],[Time4]]&amp;":"&amp;Table2[[#This Row],[Time5]]</f>
        <v>07:57</v>
      </c>
      <c r="AB3546" s="1" t="str" cm="1">
        <f t="array" ref="AB3546">IFERROR(IF(Table2[[#This Row],[code]]="","",_xlfn.IFS(AND(Table2[[#This Row],[code]]&lt;400,Table2[[#This Row],[code]]&lt;&gt;""),2,Table2[[#This Row],[code]]&gt;500,4)),"")</f>
        <v/>
      </c>
      <c r="AC3546" s="1" t="str">
        <f>IF(Table2[[#This Row],[Event]]="Penalty",Table2[[#This Row],[number]],IF(Table2[[#This Row],[Event]]="Time-Out",401,""))</f>
        <v/>
      </c>
      <c r="AD3546" s="1">
        <f>ROW(A3545)</f>
        <v>3545</v>
      </c>
      <c r="AE3546" s="1">
        <f>COUNTIFS(Table2[GameID],Table2[[#This Row],[GameID]],Table2[Column1],"&lt;="&amp;Table2[[#This Row],[Column1]])-1</f>
        <v>3</v>
      </c>
    </row>
    <row r="3547" spans="1:31" x14ac:dyDescent="0.45">
      <c r="A3547" t="s">
        <v>168</v>
      </c>
      <c r="B3547" t="str">
        <f>_xlfn.TEXTBEFORE(Table2[[#This Row],[Kamp]]," - ")</f>
        <v>Aab</v>
      </c>
      <c r="C3547" t="str">
        <f>_xlfn.TEXTAFTER(Table2[[#This Row],[Kamp]],"- ")</f>
        <v>ÅFK</v>
      </c>
      <c r="D3547">
        <v>45206</v>
      </c>
      <c r="E3547">
        <v>77700</v>
      </c>
      <c r="F3547">
        <v>20232024</v>
      </c>
      <c r="G3547" t="s">
        <v>17</v>
      </c>
      <c r="H3547" t="s">
        <v>666</v>
      </c>
      <c r="I3547" t="s">
        <v>677</v>
      </c>
      <c r="J3547">
        <v>1</v>
      </c>
      <c r="K3547">
        <v>31407</v>
      </c>
      <c r="L3547">
        <v>1</v>
      </c>
      <c r="M3547" t="s">
        <v>630</v>
      </c>
      <c r="N3547" t="s">
        <v>464</v>
      </c>
      <c r="O3547" t="s">
        <v>647</v>
      </c>
      <c r="P3547">
        <v>27</v>
      </c>
      <c r="Q3547">
        <v>38</v>
      </c>
      <c r="R3547">
        <f>SUMIFS(Table2[number],Table2[Event],"Goal",Table2[H/U],"HOME",Table2[GameID],Table2[[#This Row],[GameID]],Table2[GameTime],"&lt;="&amp;Table2[[#This Row],[GameTime]])</f>
        <v>2</v>
      </c>
      <c r="S3547">
        <f>SUMIFS(Table2[number],Table2[Event],"Goal",Table2[H/U],"AWAY",Table2[GameID],Table2[[#This Row],[GameID]],Table2[GameTime],"&lt;="&amp;Table2[[#This Row],[GameTime]])</f>
        <v>2</v>
      </c>
      <c r="T3547" t="str">
        <f>IF(Table2[[#This Row],[Event]]="Goal",Table2[[#This Row],[Hscore]]&amp;"-"&amp;Table2[[#This Row],[Uscore]],"")</f>
        <v>2-2</v>
      </c>
      <c r="U3547">
        <v>581</v>
      </c>
      <c r="V3547" s="1">
        <f>Table2[[#This Row],[GameTime]]-(Table2[[#This Row],[period]]-1)*1200</f>
        <v>581</v>
      </c>
      <c r="W3547" s="1">
        <f>ROUNDDOWN(Table2[[#This Row],[Time]]/60,0)</f>
        <v>9</v>
      </c>
      <c r="X3547" s="1">
        <f>ROUNDDOWN((Table2[[#This Row],[Time]]/60-Table2[[#This Row],[Time2]])*60,0)</f>
        <v>41</v>
      </c>
      <c r="Y3547" s="1" t="str">
        <f>IF(Table2[[#This Row],[Time2]]&lt;10,0&amp;Table2[[#This Row],[Time2]],Table2[[#This Row],[Time2]])</f>
        <v>09</v>
      </c>
      <c r="Z3547" s="1">
        <f>IF(Table2[[#This Row],[Time3]]&lt;10,0&amp;Table2[[#This Row],[Time3]],Table2[[#This Row],[Time3]])</f>
        <v>41</v>
      </c>
      <c r="AA3547" s="2" t="str">
        <f>Table2[[#This Row],[Time4]]&amp;":"&amp;Table2[[#This Row],[Time5]]</f>
        <v>09:41</v>
      </c>
      <c r="AB3547" s="1" t="str" cm="1">
        <f t="array" ref="AB3547">IFERROR(IF(Table2[[#This Row],[code]]="","",_xlfn.IFS(AND(Table2[[#This Row],[code]]&lt;400,Table2[[#This Row],[code]]&lt;&gt;""),2,Table2[[#This Row],[code]]&gt;500,4)),"")</f>
        <v/>
      </c>
      <c r="AC3547" s="1" t="str">
        <f>IF(Table2[[#This Row],[Event]]="Penalty",Table2[[#This Row],[number]],IF(Table2[[#This Row],[Event]]="Time-Out",401,""))</f>
        <v/>
      </c>
      <c r="AD3547" s="1">
        <f>ROW(A3546)</f>
        <v>3546</v>
      </c>
      <c r="AE3547" s="1">
        <f>COUNTIFS(Table2[GameID],Table2[[#This Row],[GameID]],Table2[Column1],"&lt;="&amp;Table2[[#This Row],[Column1]])-1</f>
        <v>4</v>
      </c>
    </row>
    <row r="3548" spans="1:31" x14ac:dyDescent="0.45">
      <c r="A3548" t="s">
        <v>168</v>
      </c>
      <c r="B3548" t="str">
        <f>_xlfn.TEXTBEFORE(Table2[[#This Row],[Kamp]]," - ")</f>
        <v>Aab</v>
      </c>
      <c r="C3548" t="str">
        <f>_xlfn.TEXTAFTER(Table2[[#This Row],[Kamp]],"- ")</f>
        <v>ÅFK</v>
      </c>
      <c r="D3548">
        <v>45206</v>
      </c>
      <c r="E3548">
        <v>77700</v>
      </c>
      <c r="F3548">
        <v>20232024</v>
      </c>
      <c r="G3548" t="s">
        <v>17</v>
      </c>
      <c r="H3548" t="s">
        <v>666</v>
      </c>
      <c r="I3548" t="s">
        <v>677</v>
      </c>
      <c r="J3548">
        <v>1</v>
      </c>
      <c r="K3548">
        <v>31407</v>
      </c>
      <c r="L3548">
        <v>1</v>
      </c>
      <c r="M3548" t="s">
        <v>630</v>
      </c>
      <c r="N3548" t="s">
        <v>462</v>
      </c>
      <c r="O3548" t="s">
        <v>157</v>
      </c>
      <c r="P3548">
        <v>15</v>
      </c>
      <c r="Q3548">
        <v>77</v>
      </c>
      <c r="R3548">
        <f>SUMIFS(Table2[number],Table2[Event],"Goal",Table2[H/U],"HOME",Table2[GameID],Table2[[#This Row],[GameID]],Table2[GameTime],"&lt;="&amp;Table2[[#This Row],[GameTime]])</f>
        <v>2</v>
      </c>
      <c r="S3548">
        <f>SUMIFS(Table2[number],Table2[Event],"Goal",Table2[H/U],"AWAY",Table2[GameID],Table2[[#This Row],[GameID]],Table2[GameTime],"&lt;="&amp;Table2[[#This Row],[GameTime]])</f>
        <v>3</v>
      </c>
      <c r="T3548" t="str">
        <f>IF(Table2[[#This Row],[Event]]="Goal",Table2[[#This Row],[Hscore]]&amp;"-"&amp;Table2[[#This Row],[Uscore]],"")</f>
        <v>2-3</v>
      </c>
      <c r="U3548">
        <v>607</v>
      </c>
      <c r="V3548" s="1">
        <f>Table2[[#This Row],[GameTime]]-(Table2[[#This Row],[period]]-1)*1200</f>
        <v>607</v>
      </c>
      <c r="W3548" s="1">
        <f>ROUNDDOWN(Table2[[#This Row],[Time]]/60,0)</f>
        <v>10</v>
      </c>
      <c r="X3548" s="1">
        <f>ROUNDDOWN((Table2[[#This Row],[Time]]/60-Table2[[#This Row],[Time2]])*60,0)</f>
        <v>7</v>
      </c>
      <c r="Y3548" s="1">
        <f>IF(Table2[[#This Row],[Time2]]&lt;10,0&amp;Table2[[#This Row],[Time2]],Table2[[#This Row],[Time2]])</f>
        <v>10</v>
      </c>
      <c r="Z3548" s="1" t="str">
        <f>IF(Table2[[#This Row],[Time3]]&lt;10,0&amp;Table2[[#This Row],[Time3]],Table2[[#This Row],[Time3]])</f>
        <v>07</v>
      </c>
      <c r="AA3548" s="2" t="str">
        <f>Table2[[#This Row],[Time4]]&amp;":"&amp;Table2[[#This Row],[Time5]]</f>
        <v>10:07</v>
      </c>
      <c r="AB3548" s="1" t="str" cm="1">
        <f t="array" ref="AB3548">IFERROR(IF(Table2[[#This Row],[code]]="","",_xlfn.IFS(AND(Table2[[#This Row],[code]]&lt;400,Table2[[#This Row],[code]]&lt;&gt;""),2,Table2[[#This Row],[code]]&gt;500,4)),"")</f>
        <v/>
      </c>
      <c r="AC3548" s="1" t="str">
        <f>IF(Table2[[#This Row],[Event]]="Penalty",Table2[[#This Row],[number]],IF(Table2[[#This Row],[Event]]="Time-Out",401,""))</f>
        <v/>
      </c>
      <c r="AD3548" s="1">
        <f>ROW(A3547)</f>
        <v>3547</v>
      </c>
      <c r="AE3548" s="1">
        <f>COUNTIFS(Table2[GameID],Table2[[#This Row],[GameID]],Table2[Column1],"&lt;="&amp;Table2[[#This Row],[Column1]])-1</f>
        <v>5</v>
      </c>
    </row>
    <row r="3549" spans="1:31" x14ac:dyDescent="0.45">
      <c r="A3549" t="s">
        <v>168</v>
      </c>
      <c r="B3549" t="str">
        <f>_xlfn.TEXTBEFORE(Table2[[#This Row],[Kamp]]," - ")</f>
        <v>Aab</v>
      </c>
      <c r="C3549" t="str">
        <f>_xlfn.TEXTAFTER(Table2[[#This Row],[Kamp]],"- ")</f>
        <v>ÅFK</v>
      </c>
      <c r="D3549">
        <v>45206</v>
      </c>
      <c r="E3549">
        <v>77700</v>
      </c>
      <c r="F3549">
        <v>20232024</v>
      </c>
      <c r="G3549" t="s">
        <v>17</v>
      </c>
      <c r="H3549" t="s">
        <v>669</v>
      </c>
      <c r="I3549" t="s">
        <v>678</v>
      </c>
      <c r="J3549">
        <v>1</v>
      </c>
      <c r="K3549">
        <v>31146</v>
      </c>
      <c r="L3549">
        <v>1</v>
      </c>
      <c r="M3549" t="s">
        <v>630</v>
      </c>
      <c r="N3549" t="s">
        <v>132</v>
      </c>
      <c r="O3549" t="s">
        <v>264</v>
      </c>
      <c r="P3549">
        <v>16</v>
      </c>
      <c r="Q3549">
        <v>61</v>
      </c>
      <c r="R3549">
        <f>SUMIFS(Table2[number],Table2[Event],"Goal",Table2[H/U],"HOME",Table2[GameID],Table2[[#This Row],[GameID]],Table2[GameTime],"&lt;="&amp;Table2[[#This Row],[GameTime]])</f>
        <v>3</v>
      </c>
      <c r="S3549">
        <f>SUMIFS(Table2[number],Table2[Event],"Goal",Table2[H/U],"AWAY",Table2[GameID],Table2[[#This Row],[GameID]],Table2[GameTime],"&lt;="&amp;Table2[[#This Row],[GameTime]])</f>
        <v>3</v>
      </c>
      <c r="T3549" t="str">
        <f>IF(Table2[[#This Row],[Event]]="Goal",Table2[[#This Row],[Hscore]]&amp;"-"&amp;Table2[[#This Row],[Uscore]],"")</f>
        <v>3-3</v>
      </c>
      <c r="U3549">
        <v>611</v>
      </c>
      <c r="V3549" s="1">
        <f>Table2[[#This Row],[GameTime]]-(Table2[[#This Row],[period]]-1)*1200</f>
        <v>611</v>
      </c>
      <c r="W3549" s="1">
        <f>ROUNDDOWN(Table2[[#This Row],[Time]]/60,0)</f>
        <v>10</v>
      </c>
      <c r="X3549" s="1">
        <f>ROUNDDOWN((Table2[[#This Row],[Time]]/60-Table2[[#This Row],[Time2]])*60,0)</f>
        <v>11</v>
      </c>
      <c r="Y3549" s="1">
        <f>IF(Table2[[#This Row],[Time2]]&lt;10,0&amp;Table2[[#This Row],[Time2]],Table2[[#This Row],[Time2]])</f>
        <v>10</v>
      </c>
      <c r="Z3549" s="1">
        <f>IF(Table2[[#This Row],[Time3]]&lt;10,0&amp;Table2[[#This Row],[Time3]],Table2[[#This Row],[Time3]])</f>
        <v>11</v>
      </c>
      <c r="AA3549" s="2" t="str">
        <f>Table2[[#This Row],[Time4]]&amp;":"&amp;Table2[[#This Row],[Time5]]</f>
        <v>10:11</v>
      </c>
      <c r="AB3549" s="1" t="str" cm="1">
        <f t="array" ref="AB3549">IFERROR(IF(Table2[[#This Row],[code]]="","",_xlfn.IFS(AND(Table2[[#This Row],[code]]&lt;400,Table2[[#This Row],[code]]&lt;&gt;""),2,Table2[[#This Row],[code]]&gt;500,4)),"")</f>
        <v/>
      </c>
      <c r="AC3549" s="1" t="str">
        <f>IF(Table2[[#This Row],[Event]]="Penalty",Table2[[#This Row],[number]],IF(Table2[[#This Row],[Event]]="Time-Out",401,""))</f>
        <v/>
      </c>
      <c r="AD3549" s="1">
        <f>ROW(A3548)</f>
        <v>3548</v>
      </c>
      <c r="AE3549" s="1">
        <f>COUNTIFS(Table2[GameID],Table2[[#This Row],[GameID]],Table2[Column1],"&lt;="&amp;Table2[[#This Row],[Column1]])-1</f>
        <v>6</v>
      </c>
    </row>
    <row r="3550" spans="1:31" x14ac:dyDescent="0.45">
      <c r="A3550" t="s">
        <v>168</v>
      </c>
      <c r="B3550" t="str">
        <f>_xlfn.TEXTBEFORE(Table2[[#This Row],[Kamp]]," - ")</f>
        <v>Aab</v>
      </c>
      <c r="C3550" t="str">
        <f>_xlfn.TEXTAFTER(Table2[[#This Row],[Kamp]],"- ")</f>
        <v>ÅFK</v>
      </c>
      <c r="D3550">
        <v>45206</v>
      </c>
      <c r="E3550">
        <v>77700</v>
      </c>
      <c r="F3550">
        <v>20232024</v>
      </c>
      <c r="G3550" t="s">
        <v>17</v>
      </c>
      <c r="H3550" t="s">
        <v>666</v>
      </c>
      <c r="I3550" t="s">
        <v>677</v>
      </c>
      <c r="J3550">
        <v>1</v>
      </c>
      <c r="K3550">
        <v>31407</v>
      </c>
      <c r="L3550">
        <v>1</v>
      </c>
      <c r="M3550" t="s">
        <v>630</v>
      </c>
      <c r="N3550" t="s">
        <v>464</v>
      </c>
      <c r="O3550" t="s">
        <v>649</v>
      </c>
      <c r="P3550">
        <v>27</v>
      </c>
      <c r="Q3550">
        <v>25</v>
      </c>
      <c r="R3550">
        <f>SUMIFS(Table2[number],Table2[Event],"Goal",Table2[H/U],"HOME",Table2[GameID],Table2[[#This Row],[GameID]],Table2[GameTime],"&lt;="&amp;Table2[[#This Row],[GameTime]])</f>
        <v>3</v>
      </c>
      <c r="S3550">
        <f>SUMIFS(Table2[number],Table2[Event],"Goal",Table2[H/U],"AWAY",Table2[GameID],Table2[[#This Row],[GameID]],Table2[GameTime],"&lt;="&amp;Table2[[#This Row],[GameTime]])</f>
        <v>4</v>
      </c>
      <c r="T3550" t="str">
        <f>IF(Table2[[#This Row],[Event]]="Goal",Table2[[#This Row],[Hscore]]&amp;"-"&amp;Table2[[#This Row],[Uscore]],"")</f>
        <v>3-4</v>
      </c>
      <c r="U3550">
        <v>714</v>
      </c>
      <c r="V3550" s="1">
        <f>Table2[[#This Row],[GameTime]]-(Table2[[#This Row],[period]]-1)*1200</f>
        <v>714</v>
      </c>
      <c r="W3550" s="1">
        <f>ROUNDDOWN(Table2[[#This Row],[Time]]/60,0)</f>
        <v>11</v>
      </c>
      <c r="X3550" s="1">
        <f>ROUNDDOWN((Table2[[#This Row],[Time]]/60-Table2[[#This Row],[Time2]])*60,0)</f>
        <v>54</v>
      </c>
      <c r="Y3550" s="1">
        <f>IF(Table2[[#This Row],[Time2]]&lt;10,0&amp;Table2[[#This Row],[Time2]],Table2[[#This Row],[Time2]])</f>
        <v>11</v>
      </c>
      <c r="Z3550" s="1">
        <f>IF(Table2[[#This Row],[Time3]]&lt;10,0&amp;Table2[[#This Row],[Time3]],Table2[[#This Row],[Time3]])</f>
        <v>54</v>
      </c>
      <c r="AA3550" s="2" t="str">
        <f>Table2[[#This Row],[Time4]]&amp;":"&amp;Table2[[#This Row],[Time5]]</f>
        <v>11:54</v>
      </c>
      <c r="AB3550" s="1" t="str" cm="1">
        <f t="array" ref="AB3550">IFERROR(IF(Table2[[#This Row],[code]]="","",_xlfn.IFS(AND(Table2[[#This Row],[code]]&lt;400,Table2[[#This Row],[code]]&lt;&gt;""),2,Table2[[#This Row],[code]]&gt;500,4)),"")</f>
        <v/>
      </c>
      <c r="AC3550" s="1" t="str">
        <f>IF(Table2[[#This Row],[Event]]="Penalty",Table2[[#This Row],[number]],IF(Table2[[#This Row],[Event]]="Time-Out",401,""))</f>
        <v/>
      </c>
      <c r="AD3550" s="1">
        <f>ROW(A3549)</f>
        <v>3549</v>
      </c>
      <c r="AE3550" s="1">
        <f>COUNTIFS(Table2[GameID],Table2[[#This Row],[GameID]],Table2[Column1],"&lt;="&amp;Table2[[#This Row],[Column1]])-1</f>
        <v>7</v>
      </c>
    </row>
    <row r="3551" spans="1:31" x14ac:dyDescent="0.45">
      <c r="A3551" t="s">
        <v>168</v>
      </c>
      <c r="B3551" t="str">
        <f>_xlfn.TEXTBEFORE(Table2[[#This Row],[Kamp]]," - ")</f>
        <v>Aab</v>
      </c>
      <c r="C3551" t="str">
        <f>_xlfn.TEXTAFTER(Table2[[#This Row],[Kamp]],"- ")</f>
        <v>ÅFK</v>
      </c>
      <c r="D3551">
        <v>45206</v>
      </c>
      <c r="E3551">
        <v>77700</v>
      </c>
      <c r="F3551">
        <v>20232024</v>
      </c>
      <c r="G3551" t="s">
        <v>17</v>
      </c>
      <c r="H3551" t="s">
        <v>669</v>
      </c>
      <c r="I3551" t="s">
        <v>678</v>
      </c>
      <c r="J3551">
        <v>1</v>
      </c>
      <c r="K3551">
        <v>31146</v>
      </c>
      <c r="L3551">
        <v>1</v>
      </c>
      <c r="M3551" t="s">
        <v>630</v>
      </c>
      <c r="N3551" t="s">
        <v>131</v>
      </c>
      <c r="O3551" t="s">
        <v>180</v>
      </c>
      <c r="P3551">
        <v>96</v>
      </c>
      <c r="Q3551">
        <v>73</v>
      </c>
      <c r="R3551">
        <f>SUMIFS(Table2[number],Table2[Event],"Goal",Table2[H/U],"HOME",Table2[GameID],Table2[[#This Row],[GameID]],Table2[GameTime],"&lt;="&amp;Table2[[#This Row],[GameTime]])</f>
        <v>4</v>
      </c>
      <c r="S3551">
        <f>SUMIFS(Table2[number],Table2[Event],"Goal",Table2[H/U],"AWAY",Table2[GameID],Table2[[#This Row],[GameID]],Table2[GameTime],"&lt;="&amp;Table2[[#This Row],[GameTime]])</f>
        <v>4</v>
      </c>
      <c r="T3551" t="str">
        <f>IF(Table2[[#This Row],[Event]]="Goal",Table2[[#This Row],[Hscore]]&amp;"-"&amp;Table2[[#This Row],[Uscore]],"")</f>
        <v>4-4</v>
      </c>
      <c r="U3551">
        <v>786</v>
      </c>
      <c r="V3551" s="1">
        <f>Table2[[#This Row],[GameTime]]-(Table2[[#This Row],[period]]-1)*1200</f>
        <v>786</v>
      </c>
      <c r="W3551" s="1">
        <f>ROUNDDOWN(Table2[[#This Row],[Time]]/60,0)</f>
        <v>13</v>
      </c>
      <c r="X3551" s="1">
        <f>ROUNDDOWN((Table2[[#This Row],[Time]]/60-Table2[[#This Row],[Time2]])*60,0)</f>
        <v>5</v>
      </c>
      <c r="Y3551" s="1">
        <f>IF(Table2[[#This Row],[Time2]]&lt;10,0&amp;Table2[[#This Row],[Time2]],Table2[[#This Row],[Time2]])</f>
        <v>13</v>
      </c>
      <c r="Z3551" s="1" t="str">
        <f>IF(Table2[[#This Row],[Time3]]&lt;10,0&amp;Table2[[#This Row],[Time3]],Table2[[#This Row],[Time3]])</f>
        <v>05</v>
      </c>
      <c r="AA3551" s="2" t="str">
        <f>Table2[[#This Row],[Time4]]&amp;":"&amp;Table2[[#This Row],[Time5]]</f>
        <v>13:05</v>
      </c>
      <c r="AB3551" s="1" t="str" cm="1">
        <f t="array" ref="AB3551">IFERROR(IF(Table2[[#This Row],[code]]="","",_xlfn.IFS(AND(Table2[[#This Row],[code]]&lt;400,Table2[[#This Row],[code]]&lt;&gt;""),2,Table2[[#This Row],[code]]&gt;500,4)),"")</f>
        <v/>
      </c>
      <c r="AC3551" s="1" t="str">
        <f>IF(Table2[[#This Row],[Event]]="Penalty",Table2[[#This Row],[number]],IF(Table2[[#This Row],[Event]]="Time-Out",401,""))</f>
        <v/>
      </c>
      <c r="AD3551" s="1">
        <f>ROW(A3550)</f>
        <v>3550</v>
      </c>
      <c r="AE3551" s="1">
        <f>COUNTIFS(Table2[GameID],Table2[[#This Row],[GameID]],Table2[Column1],"&lt;="&amp;Table2[[#This Row],[Column1]])-1</f>
        <v>8</v>
      </c>
    </row>
    <row r="3552" spans="1:31" x14ac:dyDescent="0.45">
      <c r="A3552" t="s">
        <v>168</v>
      </c>
      <c r="B3552" t="str">
        <f>_xlfn.TEXTBEFORE(Table2[[#This Row],[Kamp]]," - ")</f>
        <v>Aab</v>
      </c>
      <c r="C3552" t="str">
        <f>_xlfn.TEXTAFTER(Table2[[#This Row],[Kamp]],"- ")</f>
        <v>ÅFK</v>
      </c>
      <c r="D3552">
        <v>45206</v>
      </c>
      <c r="E3552">
        <v>77700</v>
      </c>
      <c r="F3552">
        <v>20232024</v>
      </c>
      <c r="G3552" t="s">
        <v>17</v>
      </c>
      <c r="H3552" t="s">
        <v>669</v>
      </c>
      <c r="I3552" t="s">
        <v>678</v>
      </c>
      <c r="J3552">
        <v>1</v>
      </c>
      <c r="K3552">
        <v>31146</v>
      </c>
      <c r="L3552">
        <v>1</v>
      </c>
      <c r="M3552" t="s">
        <v>630</v>
      </c>
      <c r="N3552" t="s">
        <v>651</v>
      </c>
      <c r="O3552" t="s">
        <v>132</v>
      </c>
      <c r="P3552">
        <v>13</v>
      </c>
      <c r="Q3552">
        <v>16</v>
      </c>
      <c r="R3552">
        <f>SUMIFS(Table2[number],Table2[Event],"Goal",Table2[H/U],"HOME",Table2[GameID],Table2[[#This Row],[GameID]],Table2[GameTime],"&lt;="&amp;Table2[[#This Row],[GameTime]])</f>
        <v>5</v>
      </c>
      <c r="S3552">
        <f>SUMIFS(Table2[number],Table2[Event],"Goal",Table2[H/U],"AWAY",Table2[GameID],Table2[[#This Row],[GameID]],Table2[GameTime],"&lt;="&amp;Table2[[#This Row],[GameTime]])</f>
        <v>4</v>
      </c>
      <c r="T3552" t="str">
        <f>IF(Table2[[#This Row],[Event]]="Goal",Table2[[#This Row],[Hscore]]&amp;"-"&amp;Table2[[#This Row],[Uscore]],"")</f>
        <v>5-4</v>
      </c>
      <c r="U3552">
        <v>821</v>
      </c>
      <c r="V3552" s="1">
        <f>Table2[[#This Row],[GameTime]]-(Table2[[#This Row],[period]]-1)*1200</f>
        <v>821</v>
      </c>
      <c r="W3552" s="1">
        <f>ROUNDDOWN(Table2[[#This Row],[Time]]/60,0)</f>
        <v>13</v>
      </c>
      <c r="X3552" s="1">
        <f>ROUNDDOWN((Table2[[#This Row],[Time]]/60-Table2[[#This Row],[Time2]])*60,0)</f>
        <v>41</v>
      </c>
      <c r="Y3552" s="1">
        <f>IF(Table2[[#This Row],[Time2]]&lt;10,0&amp;Table2[[#This Row],[Time2]],Table2[[#This Row],[Time2]])</f>
        <v>13</v>
      </c>
      <c r="Z3552" s="1">
        <f>IF(Table2[[#This Row],[Time3]]&lt;10,0&amp;Table2[[#This Row],[Time3]],Table2[[#This Row],[Time3]])</f>
        <v>41</v>
      </c>
      <c r="AA3552" s="2" t="str">
        <f>Table2[[#This Row],[Time4]]&amp;":"&amp;Table2[[#This Row],[Time5]]</f>
        <v>13:41</v>
      </c>
      <c r="AB3552" s="1" t="str" cm="1">
        <f t="array" ref="AB3552">IFERROR(IF(Table2[[#This Row],[code]]="","",_xlfn.IFS(AND(Table2[[#This Row],[code]]&lt;400,Table2[[#This Row],[code]]&lt;&gt;""),2,Table2[[#This Row],[code]]&gt;500,4)),"")</f>
        <v/>
      </c>
      <c r="AC3552" s="1" t="str">
        <f>IF(Table2[[#This Row],[Event]]="Penalty",Table2[[#This Row],[number]],IF(Table2[[#This Row],[Event]]="Time-Out",401,""))</f>
        <v/>
      </c>
      <c r="AD3552" s="1">
        <f>ROW(A3551)</f>
        <v>3551</v>
      </c>
      <c r="AE3552" s="1">
        <f>COUNTIFS(Table2[GameID],Table2[[#This Row],[GameID]],Table2[Column1],"&lt;="&amp;Table2[[#This Row],[Column1]])-1</f>
        <v>9</v>
      </c>
    </row>
    <row r="3553" spans="1:31" x14ac:dyDescent="0.45">
      <c r="A3553" t="s">
        <v>168</v>
      </c>
      <c r="B3553" t="str">
        <f>_xlfn.TEXTBEFORE(Table2[[#This Row],[Kamp]]," - ")</f>
        <v>Aab</v>
      </c>
      <c r="C3553" t="str">
        <f>_xlfn.TEXTAFTER(Table2[[#This Row],[Kamp]],"- ")</f>
        <v>ÅFK</v>
      </c>
      <c r="D3553">
        <v>45206</v>
      </c>
      <c r="E3553">
        <v>77700</v>
      </c>
      <c r="F3553">
        <v>20232024</v>
      </c>
      <c r="G3553" t="s">
        <v>17</v>
      </c>
      <c r="H3553" t="s">
        <v>666</v>
      </c>
      <c r="I3553" t="s">
        <v>677</v>
      </c>
      <c r="J3553">
        <v>1</v>
      </c>
      <c r="K3553">
        <v>31407</v>
      </c>
      <c r="L3553">
        <v>207</v>
      </c>
      <c r="M3553" t="s">
        <v>631</v>
      </c>
      <c r="N3553" t="s">
        <v>647</v>
      </c>
      <c r="O3553" t="s">
        <v>634</v>
      </c>
      <c r="P3553">
        <v>38</v>
      </c>
      <c r="Q3553" t="s">
        <v>634</v>
      </c>
      <c r="R3553">
        <f>SUMIFS(Table2[number],Table2[Event],"Goal",Table2[H/U],"HOME",Table2[GameID],Table2[[#This Row],[GameID]],Table2[GameTime],"&lt;="&amp;Table2[[#This Row],[GameTime]])</f>
        <v>5</v>
      </c>
      <c r="S3553">
        <f>SUMIFS(Table2[number],Table2[Event],"Goal",Table2[H/U],"AWAY",Table2[GameID],Table2[[#This Row],[GameID]],Table2[GameTime],"&lt;="&amp;Table2[[#This Row],[GameTime]])</f>
        <v>4</v>
      </c>
      <c r="T3553" t="str">
        <f>IF(Table2[[#This Row],[Event]]="Goal",Table2[[#This Row],[Hscore]]&amp;"-"&amp;Table2[[#This Row],[Uscore]],"")</f>
        <v/>
      </c>
      <c r="U3553">
        <v>935</v>
      </c>
      <c r="V3553" s="1">
        <f>Table2[[#This Row],[GameTime]]-(Table2[[#This Row],[period]]-1)*1200</f>
        <v>935</v>
      </c>
      <c r="W3553" s="1">
        <f>ROUNDDOWN(Table2[[#This Row],[Time]]/60,0)</f>
        <v>15</v>
      </c>
      <c r="X3553" s="1">
        <f>ROUNDDOWN((Table2[[#This Row],[Time]]/60-Table2[[#This Row],[Time2]])*60,0)</f>
        <v>35</v>
      </c>
      <c r="Y3553" s="1">
        <f>IF(Table2[[#This Row],[Time2]]&lt;10,0&amp;Table2[[#This Row],[Time2]],Table2[[#This Row],[Time2]])</f>
        <v>15</v>
      </c>
      <c r="Z3553" s="1">
        <f>IF(Table2[[#This Row],[Time3]]&lt;10,0&amp;Table2[[#This Row],[Time3]],Table2[[#This Row],[Time3]])</f>
        <v>35</v>
      </c>
      <c r="AA3553" s="2" t="str">
        <f>Table2[[#This Row],[Time4]]&amp;":"&amp;Table2[[#This Row],[Time5]]</f>
        <v>15:35</v>
      </c>
      <c r="AB3553" s="1" cm="1">
        <f t="array" ref="AB3553">IFERROR(IF(Table2[[#This Row],[code]]="","",_xlfn.IFS(AND(Table2[[#This Row],[code]]&lt;400,Table2[[#This Row],[code]]&lt;&gt;""),2,Table2[[#This Row],[code]]&gt;500,4)),"")</f>
        <v>2</v>
      </c>
      <c r="AC3553" s="1">
        <f>IF(Table2[[#This Row],[Event]]="Penalty",Table2[[#This Row],[number]],IF(Table2[[#This Row],[Event]]="Time-Out",401,""))</f>
        <v>207</v>
      </c>
      <c r="AD3553" s="1">
        <f>ROW(A3552)</f>
        <v>3552</v>
      </c>
      <c r="AE3553" s="1">
        <f>COUNTIFS(Table2[GameID],Table2[[#This Row],[GameID]],Table2[Column1],"&lt;="&amp;Table2[[#This Row],[Column1]])-1</f>
        <v>10</v>
      </c>
    </row>
    <row r="3554" spans="1:31" x14ac:dyDescent="0.45">
      <c r="A3554" t="s">
        <v>168</v>
      </c>
      <c r="B3554" t="str">
        <f>_xlfn.TEXTBEFORE(Table2[[#This Row],[Kamp]]," - ")</f>
        <v>Aab</v>
      </c>
      <c r="C3554" t="str">
        <f>_xlfn.TEXTAFTER(Table2[[#This Row],[Kamp]],"- ")</f>
        <v>ÅFK</v>
      </c>
      <c r="D3554">
        <v>45206</v>
      </c>
      <c r="E3554">
        <v>77700</v>
      </c>
      <c r="F3554">
        <v>20232024</v>
      </c>
      <c r="G3554" t="s">
        <v>17</v>
      </c>
      <c r="H3554" t="s">
        <v>669</v>
      </c>
      <c r="I3554" t="s">
        <v>678</v>
      </c>
      <c r="J3554">
        <v>1</v>
      </c>
      <c r="K3554">
        <v>31146</v>
      </c>
      <c r="L3554">
        <v>1</v>
      </c>
      <c r="M3554" t="s">
        <v>630</v>
      </c>
      <c r="N3554" t="s">
        <v>264</v>
      </c>
      <c r="O3554" t="s">
        <v>146</v>
      </c>
      <c r="P3554">
        <v>61</v>
      </c>
      <c r="Q3554">
        <v>94</v>
      </c>
      <c r="R3554">
        <f>SUMIFS(Table2[number],Table2[Event],"Goal",Table2[H/U],"HOME",Table2[GameID],Table2[[#This Row],[GameID]],Table2[GameTime],"&lt;="&amp;Table2[[#This Row],[GameTime]])</f>
        <v>6</v>
      </c>
      <c r="S3554">
        <f>SUMIFS(Table2[number],Table2[Event],"Goal",Table2[H/U],"AWAY",Table2[GameID],Table2[[#This Row],[GameID]],Table2[GameTime],"&lt;="&amp;Table2[[#This Row],[GameTime]])</f>
        <v>4</v>
      </c>
      <c r="T3554" t="str">
        <f>IF(Table2[[#This Row],[Event]]="Goal",Table2[[#This Row],[Hscore]]&amp;"-"&amp;Table2[[#This Row],[Uscore]],"")</f>
        <v>6-4</v>
      </c>
      <c r="U3554">
        <v>1048</v>
      </c>
      <c r="V3554" s="1">
        <f>Table2[[#This Row],[GameTime]]-(Table2[[#This Row],[period]]-1)*1200</f>
        <v>1048</v>
      </c>
      <c r="W3554" s="1">
        <f>ROUNDDOWN(Table2[[#This Row],[Time]]/60,0)</f>
        <v>17</v>
      </c>
      <c r="X3554" s="1">
        <f>ROUNDDOWN((Table2[[#This Row],[Time]]/60-Table2[[#This Row],[Time2]])*60,0)</f>
        <v>27</v>
      </c>
      <c r="Y3554" s="1">
        <f>IF(Table2[[#This Row],[Time2]]&lt;10,0&amp;Table2[[#This Row],[Time2]],Table2[[#This Row],[Time2]])</f>
        <v>17</v>
      </c>
      <c r="Z3554" s="1">
        <f>IF(Table2[[#This Row],[Time3]]&lt;10,0&amp;Table2[[#This Row],[Time3]],Table2[[#This Row],[Time3]])</f>
        <v>27</v>
      </c>
      <c r="AA3554" s="2" t="str">
        <f>Table2[[#This Row],[Time4]]&amp;":"&amp;Table2[[#This Row],[Time5]]</f>
        <v>17:27</v>
      </c>
      <c r="AB3554" s="1" t="str" cm="1">
        <f t="array" ref="AB3554">IFERROR(IF(Table2[[#This Row],[code]]="","",_xlfn.IFS(AND(Table2[[#This Row],[code]]&lt;400,Table2[[#This Row],[code]]&lt;&gt;""),2,Table2[[#This Row],[code]]&gt;500,4)),"")</f>
        <v/>
      </c>
      <c r="AC3554" s="1" t="str">
        <f>IF(Table2[[#This Row],[Event]]="Penalty",Table2[[#This Row],[number]],IF(Table2[[#This Row],[Event]]="Time-Out",401,""))</f>
        <v/>
      </c>
      <c r="AD3554" s="1">
        <f>ROW(A3553)</f>
        <v>3553</v>
      </c>
      <c r="AE3554" s="1">
        <f>COUNTIFS(Table2[GameID],Table2[[#This Row],[GameID]],Table2[Column1],"&lt;="&amp;Table2[[#This Row],[Column1]])-1</f>
        <v>11</v>
      </c>
    </row>
    <row r="3555" spans="1:31" x14ac:dyDescent="0.45">
      <c r="A3555" t="s">
        <v>168</v>
      </c>
      <c r="B3555" t="str">
        <f>_xlfn.TEXTBEFORE(Table2[[#This Row],[Kamp]]," - ")</f>
        <v>Aab</v>
      </c>
      <c r="C3555" t="str">
        <f>_xlfn.TEXTAFTER(Table2[[#This Row],[Kamp]],"- ")</f>
        <v>ÅFK</v>
      </c>
      <c r="D3555">
        <v>45206</v>
      </c>
      <c r="E3555">
        <v>77700</v>
      </c>
      <c r="F3555">
        <v>20232024</v>
      </c>
      <c r="G3555" t="s">
        <v>17</v>
      </c>
      <c r="H3555" t="s">
        <v>669</v>
      </c>
      <c r="I3555" t="s">
        <v>678</v>
      </c>
      <c r="J3555">
        <v>1</v>
      </c>
      <c r="K3555">
        <v>31146</v>
      </c>
      <c r="L3555">
        <v>1</v>
      </c>
      <c r="M3555" t="s">
        <v>630</v>
      </c>
      <c r="N3555" t="s">
        <v>140</v>
      </c>
      <c r="O3555" t="s">
        <v>175</v>
      </c>
      <c r="P3555">
        <v>20</v>
      </c>
      <c r="Q3555">
        <v>15</v>
      </c>
      <c r="R3555">
        <f>SUMIFS(Table2[number],Table2[Event],"Goal",Table2[H/U],"HOME",Table2[GameID],Table2[[#This Row],[GameID]],Table2[GameTime],"&lt;="&amp;Table2[[#This Row],[GameTime]])</f>
        <v>7</v>
      </c>
      <c r="S3555">
        <f>SUMIFS(Table2[number],Table2[Event],"Goal",Table2[H/U],"AWAY",Table2[GameID],Table2[[#This Row],[GameID]],Table2[GameTime],"&lt;="&amp;Table2[[#This Row],[GameTime]])</f>
        <v>4</v>
      </c>
      <c r="T3555" t="str">
        <f>IF(Table2[[#This Row],[Event]]="Goal",Table2[[#This Row],[Hscore]]&amp;"-"&amp;Table2[[#This Row],[Uscore]],"")</f>
        <v>7-4</v>
      </c>
      <c r="U3555">
        <v>1136</v>
      </c>
      <c r="V3555" s="1">
        <f>Table2[[#This Row],[GameTime]]-(Table2[[#This Row],[period]]-1)*1200</f>
        <v>1136</v>
      </c>
      <c r="W3555" s="1">
        <f>ROUNDDOWN(Table2[[#This Row],[Time]]/60,0)</f>
        <v>18</v>
      </c>
      <c r="X3555" s="1">
        <f>ROUNDDOWN((Table2[[#This Row],[Time]]/60-Table2[[#This Row],[Time2]])*60,0)</f>
        <v>56</v>
      </c>
      <c r="Y3555" s="1">
        <f>IF(Table2[[#This Row],[Time2]]&lt;10,0&amp;Table2[[#This Row],[Time2]],Table2[[#This Row],[Time2]])</f>
        <v>18</v>
      </c>
      <c r="Z3555" s="1">
        <f>IF(Table2[[#This Row],[Time3]]&lt;10,0&amp;Table2[[#This Row],[Time3]],Table2[[#This Row],[Time3]])</f>
        <v>56</v>
      </c>
      <c r="AA3555" s="2" t="str">
        <f>Table2[[#This Row],[Time4]]&amp;":"&amp;Table2[[#This Row],[Time5]]</f>
        <v>18:56</v>
      </c>
      <c r="AB3555" s="1" t="str" cm="1">
        <f t="array" ref="AB3555">IFERROR(IF(Table2[[#This Row],[code]]="","",_xlfn.IFS(AND(Table2[[#This Row],[code]]&lt;400,Table2[[#This Row],[code]]&lt;&gt;""),2,Table2[[#This Row],[code]]&gt;500,4)),"")</f>
        <v/>
      </c>
      <c r="AC3555" s="1" t="str">
        <f>IF(Table2[[#This Row],[Event]]="Penalty",Table2[[#This Row],[number]],IF(Table2[[#This Row],[Event]]="Time-Out",401,""))</f>
        <v/>
      </c>
      <c r="AD3555" s="1">
        <f>ROW(A3554)</f>
        <v>3554</v>
      </c>
      <c r="AE3555" s="1">
        <f>COUNTIFS(Table2[GameID],Table2[[#This Row],[GameID]],Table2[Column1],"&lt;="&amp;Table2[[#This Row],[Column1]])-1</f>
        <v>12</v>
      </c>
    </row>
    <row r="3556" spans="1:31" x14ac:dyDescent="0.45">
      <c r="A3556" t="s">
        <v>168</v>
      </c>
      <c r="B3556" t="str">
        <f>_xlfn.TEXTBEFORE(Table2[[#This Row],[Kamp]]," - ")</f>
        <v>Aab</v>
      </c>
      <c r="C3556" t="str">
        <f>_xlfn.TEXTAFTER(Table2[[#This Row],[Kamp]],"- ")</f>
        <v>ÅFK</v>
      </c>
      <c r="D3556">
        <v>45206</v>
      </c>
      <c r="E3556">
        <v>77700</v>
      </c>
      <c r="F3556">
        <v>20232024</v>
      </c>
      <c r="G3556" t="s">
        <v>17</v>
      </c>
      <c r="H3556" t="s">
        <v>669</v>
      </c>
      <c r="I3556" t="s">
        <v>678</v>
      </c>
      <c r="J3556">
        <v>1</v>
      </c>
      <c r="K3556">
        <v>31146</v>
      </c>
      <c r="L3556">
        <v>201</v>
      </c>
      <c r="M3556" t="s">
        <v>631</v>
      </c>
      <c r="N3556" t="s">
        <v>171</v>
      </c>
      <c r="O3556" t="s">
        <v>634</v>
      </c>
      <c r="P3556">
        <v>8</v>
      </c>
      <c r="Q3556" t="s">
        <v>634</v>
      </c>
      <c r="R3556">
        <f>SUMIFS(Table2[number],Table2[Event],"Goal",Table2[H/U],"HOME",Table2[GameID],Table2[[#This Row],[GameID]],Table2[GameTime],"&lt;="&amp;Table2[[#This Row],[GameTime]])</f>
        <v>7</v>
      </c>
      <c r="S3556">
        <f>SUMIFS(Table2[number],Table2[Event],"Goal",Table2[H/U],"AWAY",Table2[GameID],Table2[[#This Row],[GameID]],Table2[GameTime],"&lt;="&amp;Table2[[#This Row],[GameTime]])</f>
        <v>4</v>
      </c>
      <c r="T3556" t="str">
        <f>IF(Table2[[#This Row],[Event]]="Goal",Table2[[#This Row],[Hscore]]&amp;"-"&amp;Table2[[#This Row],[Uscore]],"")</f>
        <v/>
      </c>
      <c r="U3556">
        <v>1172</v>
      </c>
      <c r="V3556" s="1">
        <f>Table2[[#This Row],[GameTime]]-(Table2[[#This Row],[period]]-1)*1200</f>
        <v>1172</v>
      </c>
      <c r="W3556" s="1">
        <f>ROUNDDOWN(Table2[[#This Row],[Time]]/60,0)</f>
        <v>19</v>
      </c>
      <c r="X3556" s="1">
        <f>ROUNDDOWN((Table2[[#This Row],[Time]]/60-Table2[[#This Row],[Time2]])*60,0)</f>
        <v>32</v>
      </c>
      <c r="Y3556" s="1">
        <f>IF(Table2[[#This Row],[Time2]]&lt;10,0&amp;Table2[[#This Row],[Time2]],Table2[[#This Row],[Time2]])</f>
        <v>19</v>
      </c>
      <c r="Z3556" s="1">
        <f>IF(Table2[[#This Row],[Time3]]&lt;10,0&amp;Table2[[#This Row],[Time3]],Table2[[#This Row],[Time3]])</f>
        <v>32</v>
      </c>
      <c r="AA3556" s="2" t="str">
        <f>Table2[[#This Row],[Time4]]&amp;":"&amp;Table2[[#This Row],[Time5]]</f>
        <v>19:32</v>
      </c>
      <c r="AB3556" s="1" cm="1">
        <f t="array" ref="AB3556">IFERROR(IF(Table2[[#This Row],[code]]="","",_xlfn.IFS(AND(Table2[[#This Row],[code]]&lt;400,Table2[[#This Row],[code]]&lt;&gt;""),2,Table2[[#This Row],[code]]&gt;500,4)),"")</f>
        <v>2</v>
      </c>
      <c r="AC3556" s="1">
        <f>IF(Table2[[#This Row],[Event]]="Penalty",Table2[[#This Row],[number]],IF(Table2[[#This Row],[Event]]="Time-Out",401,""))</f>
        <v>201</v>
      </c>
      <c r="AD3556" s="1">
        <f>ROW(A3555)</f>
        <v>3555</v>
      </c>
      <c r="AE3556" s="1">
        <f>COUNTIFS(Table2[GameID],Table2[[#This Row],[GameID]],Table2[Column1],"&lt;="&amp;Table2[[#This Row],[Column1]])-1</f>
        <v>13</v>
      </c>
    </row>
    <row r="3557" spans="1:31" x14ac:dyDescent="0.45">
      <c r="A3557" t="s">
        <v>168</v>
      </c>
      <c r="B3557" t="str">
        <f>_xlfn.TEXTBEFORE(Table2[[#This Row],[Kamp]]," - ")</f>
        <v>Aab</v>
      </c>
      <c r="C3557" t="str">
        <f>_xlfn.TEXTAFTER(Table2[[#This Row],[Kamp]],"- ")</f>
        <v>ÅFK</v>
      </c>
      <c r="D3557">
        <v>45206</v>
      </c>
      <c r="E3557">
        <v>77700</v>
      </c>
      <c r="F3557">
        <v>20232024</v>
      </c>
      <c r="G3557" t="s">
        <v>17</v>
      </c>
      <c r="H3557" t="s">
        <v>669</v>
      </c>
      <c r="I3557" t="s">
        <v>678</v>
      </c>
      <c r="J3557">
        <v>2</v>
      </c>
      <c r="K3557">
        <v>31146</v>
      </c>
      <c r="L3557">
        <v>1</v>
      </c>
      <c r="M3557" t="s">
        <v>630</v>
      </c>
      <c r="N3557" t="s">
        <v>171</v>
      </c>
      <c r="O3557" t="s">
        <v>634</v>
      </c>
      <c r="P3557">
        <v>8</v>
      </c>
      <c r="Q3557" t="s">
        <v>634</v>
      </c>
      <c r="R3557">
        <f>SUMIFS(Table2[number],Table2[Event],"Goal",Table2[H/U],"HOME",Table2[GameID],Table2[[#This Row],[GameID]],Table2[GameTime],"&lt;="&amp;Table2[[#This Row],[GameTime]])</f>
        <v>8</v>
      </c>
      <c r="S3557">
        <f>SUMIFS(Table2[number],Table2[Event],"Goal",Table2[H/U],"AWAY",Table2[GameID],Table2[[#This Row],[GameID]],Table2[GameTime],"&lt;="&amp;Table2[[#This Row],[GameTime]])</f>
        <v>4</v>
      </c>
      <c r="T3557" t="str">
        <f>IF(Table2[[#This Row],[Event]]="Goal",Table2[[#This Row],[Hscore]]&amp;"-"&amp;Table2[[#This Row],[Uscore]],"")</f>
        <v>8-4</v>
      </c>
      <c r="U3557">
        <v>1298</v>
      </c>
      <c r="V3557" s="1">
        <f>Table2[[#This Row],[GameTime]]-(Table2[[#This Row],[period]]-1)*1200</f>
        <v>98</v>
      </c>
      <c r="W3557" s="1">
        <f>ROUNDDOWN(Table2[[#This Row],[Time]]/60,0)</f>
        <v>1</v>
      </c>
      <c r="X3557" s="1">
        <f>ROUNDDOWN((Table2[[#This Row],[Time]]/60-Table2[[#This Row],[Time2]])*60,0)</f>
        <v>38</v>
      </c>
      <c r="Y3557" s="1" t="str">
        <f>IF(Table2[[#This Row],[Time2]]&lt;10,0&amp;Table2[[#This Row],[Time2]],Table2[[#This Row],[Time2]])</f>
        <v>01</v>
      </c>
      <c r="Z3557" s="1">
        <f>IF(Table2[[#This Row],[Time3]]&lt;10,0&amp;Table2[[#This Row],[Time3]],Table2[[#This Row],[Time3]])</f>
        <v>38</v>
      </c>
      <c r="AA3557" s="2" t="str">
        <f>Table2[[#This Row],[Time4]]&amp;":"&amp;Table2[[#This Row],[Time5]]</f>
        <v>01:38</v>
      </c>
      <c r="AB3557" s="1" t="str" cm="1">
        <f t="array" ref="AB3557">IFERROR(IF(Table2[[#This Row],[code]]="","",_xlfn.IFS(AND(Table2[[#This Row],[code]]&lt;400,Table2[[#This Row],[code]]&lt;&gt;""),2,Table2[[#This Row],[code]]&gt;500,4)),"")</f>
        <v/>
      </c>
      <c r="AC3557" s="1" t="str">
        <f>IF(Table2[[#This Row],[Event]]="Penalty",Table2[[#This Row],[number]],IF(Table2[[#This Row],[Event]]="Time-Out",401,""))</f>
        <v/>
      </c>
      <c r="AD3557" s="1">
        <f>ROW(A3556)</f>
        <v>3556</v>
      </c>
      <c r="AE3557" s="1">
        <f>COUNTIFS(Table2[GameID],Table2[[#This Row],[GameID]],Table2[Column1],"&lt;="&amp;Table2[[#This Row],[Column1]])-1</f>
        <v>14</v>
      </c>
    </row>
    <row r="3558" spans="1:31" x14ac:dyDescent="0.45">
      <c r="A3558" t="s">
        <v>168</v>
      </c>
      <c r="B3558" t="str">
        <f>_xlfn.TEXTBEFORE(Table2[[#This Row],[Kamp]]," - ")</f>
        <v>Aab</v>
      </c>
      <c r="C3558" t="str">
        <f>_xlfn.TEXTAFTER(Table2[[#This Row],[Kamp]],"- ")</f>
        <v>ÅFK</v>
      </c>
      <c r="D3558">
        <v>45206</v>
      </c>
      <c r="E3558">
        <v>77700</v>
      </c>
      <c r="F3558">
        <v>20232024</v>
      </c>
      <c r="G3558" t="s">
        <v>17</v>
      </c>
      <c r="H3558" t="s">
        <v>669</v>
      </c>
      <c r="I3558" t="s">
        <v>678</v>
      </c>
      <c r="J3558">
        <v>2</v>
      </c>
      <c r="K3558">
        <v>31146</v>
      </c>
      <c r="L3558">
        <v>1</v>
      </c>
      <c r="M3558" t="s">
        <v>630</v>
      </c>
      <c r="N3558" t="s">
        <v>146</v>
      </c>
      <c r="O3558" t="s">
        <v>132</v>
      </c>
      <c r="P3558">
        <v>94</v>
      </c>
      <c r="Q3558">
        <v>16</v>
      </c>
      <c r="R3558">
        <f>SUMIFS(Table2[number],Table2[Event],"Goal",Table2[H/U],"HOME",Table2[GameID],Table2[[#This Row],[GameID]],Table2[GameTime],"&lt;="&amp;Table2[[#This Row],[GameTime]])</f>
        <v>9</v>
      </c>
      <c r="S3558">
        <f>SUMIFS(Table2[number],Table2[Event],"Goal",Table2[H/U],"AWAY",Table2[GameID],Table2[[#This Row],[GameID]],Table2[GameTime],"&lt;="&amp;Table2[[#This Row],[GameTime]])</f>
        <v>4</v>
      </c>
      <c r="T3558" t="str">
        <f>IF(Table2[[#This Row],[Event]]="Goal",Table2[[#This Row],[Hscore]]&amp;"-"&amp;Table2[[#This Row],[Uscore]],"")</f>
        <v>9-4</v>
      </c>
      <c r="U3558">
        <v>1361</v>
      </c>
      <c r="V3558" s="1">
        <f>Table2[[#This Row],[GameTime]]-(Table2[[#This Row],[period]]-1)*1200</f>
        <v>161</v>
      </c>
      <c r="W3558" s="1">
        <f>ROUNDDOWN(Table2[[#This Row],[Time]]/60,0)</f>
        <v>2</v>
      </c>
      <c r="X3558" s="1">
        <f>ROUNDDOWN((Table2[[#This Row],[Time]]/60-Table2[[#This Row],[Time2]])*60,0)</f>
        <v>41</v>
      </c>
      <c r="Y3558" s="1" t="str">
        <f>IF(Table2[[#This Row],[Time2]]&lt;10,0&amp;Table2[[#This Row],[Time2]],Table2[[#This Row],[Time2]])</f>
        <v>02</v>
      </c>
      <c r="Z3558" s="1">
        <f>IF(Table2[[#This Row],[Time3]]&lt;10,0&amp;Table2[[#This Row],[Time3]],Table2[[#This Row],[Time3]])</f>
        <v>41</v>
      </c>
      <c r="AA3558" s="2" t="str">
        <f>Table2[[#This Row],[Time4]]&amp;":"&amp;Table2[[#This Row],[Time5]]</f>
        <v>02:41</v>
      </c>
      <c r="AB3558" s="1" t="str" cm="1">
        <f t="array" ref="AB3558">IFERROR(IF(Table2[[#This Row],[code]]="","",_xlfn.IFS(AND(Table2[[#This Row],[code]]&lt;400,Table2[[#This Row],[code]]&lt;&gt;""),2,Table2[[#This Row],[code]]&gt;500,4)),"")</f>
        <v/>
      </c>
      <c r="AC3558" s="1" t="str">
        <f>IF(Table2[[#This Row],[Event]]="Penalty",Table2[[#This Row],[number]],IF(Table2[[#This Row],[Event]]="Time-Out",401,""))</f>
        <v/>
      </c>
      <c r="AD3558" s="1">
        <f>ROW(A3557)</f>
        <v>3557</v>
      </c>
      <c r="AE3558" s="1">
        <f>COUNTIFS(Table2[GameID],Table2[[#This Row],[GameID]],Table2[Column1],"&lt;="&amp;Table2[[#This Row],[Column1]])-1</f>
        <v>15</v>
      </c>
    </row>
    <row r="3559" spans="1:31" x14ac:dyDescent="0.45">
      <c r="A3559" t="s">
        <v>168</v>
      </c>
      <c r="B3559" t="str">
        <f>_xlfn.TEXTBEFORE(Table2[[#This Row],[Kamp]]," - ")</f>
        <v>Aab</v>
      </c>
      <c r="C3559" t="str">
        <f>_xlfn.TEXTAFTER(Table2[[#This Row],[Kamp]],"- ")</f>
        <v>ÅFK</v>
      </c>
      <c r="D3559">
        <v>45206</v>
      </c>
      <c r="E3559">
        <v>77700</v>
      </c>
      <c r="F3559">
        <v>20232024</v>
      </c>
      <c r="G3559" t="s">
        <v>17</v>
      </c>
      <c r="H3559" t="s">
        <v>669</v>
      </c>
      <c r="I3559" t="s">
        <v>678</v>
      </c>
      <c r="J3559">
        <v>2</v>
      </c>
      <c r="K3559">
        <v>31146</v>
      </c>
      <c r="L3559">
        <v>1</v>
      </c>
      <c r="M3559" t="s">
        <v>630</v>
      </c>
      <c r="N3559" t="s">
        <v>265</v>
      </c>
      <c r="O3559" t="s">
        <v>133</v>
      </c>
      <c r="P3559">
        <v>5</v>
      </c>
      <c r="Q3559">
        <v>21</v>
      </c>
      <c r="R3559">
        <f>SUMIFS(Table2[number],Table2[Event],"Goal",Table2[H/U],"HOME",Table2[GameID],Table2[[#This Row],[GameID]],Table2[GameTime],"&lt;="&amp;Table2[[#This Row],[GameTime]])</f>
        <v>10</v>
      </c>
      <c r="S3559">
        <f>SUMIFS(Table2[number],Table2[Event],"Goal",Table2[H/U],"AWAY",Table2[GameID],Table2[[#This Row],[GameID]],Table2[GameTime],"&lt;="&amp;Table2[[#This Row],[GameTime]])</f>
        <v>4</v>
      </c>
      <c r="T3559" t="str">
        <f>IF(Table2[[#This Row],[Event]]="Goal",Table2[[#This Row],[Hscore]]&amp;"-"&amp;Table2[[#This Row],[Uscore]],"")</f>
        <v>10-4</v>
      </c>
      <c r="U3559">
        <v>1398</v>
      </c>
      <c r="V3559" s="1">
        <f>Table2[[#This Row],[GameTime]]-(Table2[[#This Row],[period]]-1)*1200</f>
        <v>198</v>
      </c>
      <c r="W3559" s="1">
        <f>ROUNDDOWN(Table2[[#This Row],[Time]]/60,0)</f>
        <v>3</v>
      </c>
      <c r="X3559" s="1">
        <f>ROUNDDOWN((Table2[[#This Row],[Time]]/60-Table2[[#This Row],[Time2]])*60,0)</f>
        <v>18</v>
      </c>
      <c r="Y3559" s="1" t="str">
        <f>IF(Table2[[#This Row],[Time2]]&lt;10,0&amp;Table2[[#This Row],[Time2]],Table2[[#This Row],[Time2]])</f>
        <v>03</v>
      </c>
      <c r="Z3559" s="1">
        <f>IF(Table2[[#This Row],[Time3]]&lt;10,0&amp;Table2[[#This Row],[Time3]],Table2[[#This Row],[Time3]])</f>
        <v>18</v>
      </c>
      <c r="AA3559" s="2" t="str">
        <f>Table2[[#This Row],[Time4]]&amp;":"&amp;Table2[[#This Row],[Time5]]</f>
        <v>03:18</v>
      </c>
      <c r="AB3559" s="1" t="str" cm="1">
        <f t="array" ref="AB3559">IFERROR(IF(Table2[[#This Row],[code]]="","",_xlfn.IFS(AND(Table2[[#This Row],[code]]&lt;400,Table2[[#This Row],[code]]&lt;&gt;""),2,Table2[[#This Row],[code]]&gt;500,4)),"")</f>
        <v/>
      </c>
      <c r="AC3559" s="1" t="str">
        <f>IF(Table2[[#This Row],[Event]]="Penalty",Table2[[#This Row],[number]],IF(Table2[[#This Row],[Event]]="Time-Out",401,""))</f>
        <v/>
      </c>
      <c r="AD3559" s="1">
        <f>ROW(A3558)</f>
        <v>3558</v>
      </c>
      <c r="AE3559" s="1">
        <f>COUNTIFS(Table2[GameID],Table2[[#This Row],[GameID]],Table2[Column1],"&lt;="&amp;Table2[[#This Row],[Column1]])-1</f>
        <v>16</v>
      </c>
    </row>
    <row r="3560" spans="1:31" x14ac:dyDescent="0.45">
      <c r="A3560" t="s">
        <v>168</v>
      </c>
      <c r="B3560" t="str">
        <f>_xlfn.TEXTBEFORE(Table2[[#This Row],[Kamp]]," - ")</f>
        <v>Aab</v>
      </c>
      <c r="C3560" t="str">
        <f>_xlfn.TEXTAFTER(Table2[[#This Row],[Kamp]],"- ")</f>
        <v>ÅFK</v>
      </c>
      <c r="D3560">
        <v>45206</v>
      </c>
      <c r="E3560">
        <v>77700</v>
      </c>
      <c r="F3560">
        <v>20232024</v>
      </c>
      <c r="G3560" t="s">
        <v>17</v>
      </c>
      <c r="H3560" t="s">
        <v>669</v>
      </c>
      <c r="I3560" t="s">
        <v>678</v>
      </c>
      <c r="J3560">
        <v>2</v>
      </c>
      <c r="K3560">
        <v>31146</v>
      </c>
      <c r="L3560">
        <v>1</v>
      </c>
      <c r="M3560" t="s">
        <v>630</v>
      </c>
      <c r="N3560" t="s">
        <v>516</v>
      </c>
      <c r="O3560" t="s">
        <v>265</v>
      </c>
      <c r="P3560">
        <v>6</v>
      </c>
      <c r="Q3560">
        <v>5</v>
      </c>
      <c r="R3560">
        <f>SUMIFS(Table2[number],Table2[Event],"Goal",Table2[H/U],"HOME",Table2[GameID],Table2[[#This Row],[GameID]],Table2[GameTime],"&lt;="&amp;Table2[[#This Row],[GameTime]])</f>
        <v>11</v>
      </c>
      <c r="S3560">
        <f>SUMIFS(Table2[number],Table2[Event],"Goal",Table2[H/U],"AWAY",Table2[GameID],Table2[[#This Row],[GameID]],Table2[GameTime],"&lt;="&amp;Table2[[#This Row],[GameTime]])</f>
        <v>4</v>
      </c>
      <c r="T3560" t="str">
        <f>IF(Table2[[#This Row],[Event]]="Goal",Table2[[#This Row],[Hscore]]&amp;"-"&amp;Table2[[#This Row],[Uscore]],"")</f>
        <v>11-4</v>
      </c>
      <c r="U3560">
        <v>1568</v>
      </c>
      <c r="V3560" s="1">
        <f>Table2[[#This Row],[GameTime]]-(Table2[[#This Row],[period]]-1)*1200</f>
        <v>368</v>
      </c>
      <c r="W3560" s="1">
        <f>ROUNDDOWN(Table2[[#This Row],[Time]]/60,0)</f>
        <v>6</v>
      </c>
      <c r="X3560" s="1">
        <f>ROUNDDOWN((Table2[[#This Row],[Time]]/60-Table2[[#This Row],[Time2]])*60,0)</f>
        <v>8</v>
      </c>
      <c r="Y3560" s="1" t="str">
        <f>IF(Table2[[#This Row],[Time2]]&lt;10,0&amp;Table2[[#This Row],[Time2]],Table2[[#This Row],[Time2]])</f>
        <v>06</v>
      </c>
      <c r="Z3560" s="1" t="str">
        <f>IF(Table2[[#This Row],[Time3]]&lt;10,0&amp;Table2[[#This Row],[Time3]],Table2[[#This Row],[Time3]])</f>
        <v>08</v>
      </c>
      <c r="AA3560" s="2" t="str">
        <f>Table2[[#This Row],[Time4]]&amp;":"&amp;Table2[[#This Row],[Time5]]</f>
        <v>06:08</v>
      </c>
      <c r="AB3560" s="1" t="str" cm="1">
        <f t="array" ref="AB3560">IFERROR(IF(Table2[[#This Row],[code]]="","",_xlfn.IFS(AND(Table2[[#This Row],[code]]&lt;400,Table2[[#This Row],[code]]&lt;&gt;""),2,Table2[[#This Row],[code]]&gt;500,4)),"")</f>
        <v/>
      </c>
      <c r="AC3560" s="1" t="str">
        <f>IF(Table2[[#This Row],[Event]]="Penalty",Table2[[#This Row],[number]],IF(Table2[[#This Row],[Event]]="Time-Out",401,""))</f>
        <v/>
      </c>
      <c r="AD3560" s="1">
        <f>ROW(A3559)</f>
        <v>3559</v>
      </c>
      <c r="AE3560" s="1">
        <f>COUNTIFS(Table2[GameID],Table2[[#This Row],[GameID]],Table2[Column1],"&lt;="&amp;Table2[[#This Row],[Column1]])-1</f>
        <v>17</v>
      </c>
    </row>
    <row r="3561" spans="1:31" x14ac:dyDescent="0.45">
      <c r="A3561" t="s">
        <v>168</v>
      </c>
      <c r="B3561" t="str">
        <f>_xlfn.TEXTBEFORE(Table2[[#This Row],[Kamp]]," - ")</f>
        <v>Aab</v>
      </c>
      <c r="C3561" t="str">
        <f>_xlfn.TEXTAFTER(Table2[[#This Row],[Kamp]],"- ")</f>
        <v>ÅFK</v>
      </c>
      <c r="D3561">
        <v>45206</v>
      </c>
      <c r="E3561">
        <v>77700</v>
      </c>
      <c r="F3561">
        <v>20232024</v>
      </c>
      <c r="G3561" t="s">
        <v>17</v>
      </c>
      <c r="H3561" t="s">
        <v>669</v>
      </c>
      <c r="I3561" t="s">
        <v>678</v>
      </c>
      <c r="J3561">
        <v>2</v>
      </c>
      <c r="K3561">
        <v>31146</v>
      </c>
      <c r="L3561">
        <v>1</v>
      </c>
      <c r="M3561" t="s">
        <v>630</v>
      </c>
      <c r="N3561" t="s">
        <v>264</v>
      </c>
      <c r="O3561" t="s">
        <v>146</v>
      </c>
      <c r="P3561">
        <v>61</v>
      </c>
      <c r="Q3561">
        <v>94</v>
      </c>
      <c r="R3561">
        <f>SUMIFS(Table2[number],Table2[Event],"Goal",Table2[H/U],"HOME",Table2[GameID],Table2[[#This Row],[GameID]],Table2[GameTime],"&lt;="&amp;Table2[[#This Row],[GameTime]])</f>
        <v>12</v>
      </c>
      <c r="S3561">
        <f>SUMIFS(Table2[number],Table2[Event],"Goal",Table2[H/U],"AWAY",Table2[GameID],Table2[[#This Row],[GameID]],Table2[GameTime],"&lt;="&amp;Table2[[#This Row],[GameTime]])</f>
        <v>4</v>
      </c>
      <c r="T3561" t="str">
        <f>IF(Table2[[#This Row],[Event]]="Goal",Table2[[#This Row],[Hscore]]&amp;"-"&amp;Table2[[#This Row],[Uscore]],"")</f>
        <v>12-4</v>
      </c>
      <c r="U3561">
        <v>1632</v>
      </c>
      <c r="V3561" s="1">
        <f>Table2[[#This Row],[GameTime]]-(Table2[[#This Row],[period]]-1)*1200</f>
        <v>432</v>
      </c>
      <c r="W3561" s="1">
        <f>ROUNDDOWN(Table2[[#This Row],[Time]]/60,0)</f>
        <v>7</v>
      </c>
      <c r="X3561" s="1">
        <f>ROUNDDOWN((Table2[[#This Row],[Time]]/60-Table2[[#This Row],[Time2]])*60,0)</f>
        <v>12</v>
      </c>
      <c r="Y3561" s="1" t="str">
        <f>IF(Table2[[#This Row],[Time2]]&lt;10,0&amp;Table2[[#This Row],[Time2]],Table2[[#This Row],[Time2]])</f>
        <v>07</v>
      </c>
      <c r="Z3561" s="1">
        <f>IF(Table2[[#This Row],[Time3]]&lt;10,0&amp;Table2[[#This Row],[Time3]],Table2[[#This Row],[Time3]])</f>
        <v>12</v>
      </c>
      <c r="AA3561" s="2" t="str">
        <f>Table2[[#This Row],[Time4]]&amp;":"&amp;Table2[[#This Row],[Time5]]</f>
        <v>07:12</v>
      </c>
      <c r="AB3561" s="1" t="str" cm="1">
        <f t="array" ref="AB3561">IFERROR(IF(Table2[[#This Row],[code]]="","",_xlfn.IFS(AND(Table2[[#This Row],[code]]&lt;400,Table2[[#This Row],[code]]&lt;&gt;""),2,Table2[[#This Row],[code]]&gt;500,4)),"")</f>
        <v/>
      </c>
      <c r="AC3561" s="1" t="str">
        <f>IF(Table2[[#This Row],[Event]]="Penalty",Table2[[#This Row],[number]],IF(Table2[[#This Row],[Event]]="Time-Out",401,""))</f>
        <v/>
      </c>
      <c r="AD3561" s="1">
        <f>ROW(A3560)</f>
        <v>3560</v>
      </c>
      <c r="AE3561" s="1">
        <f>COUNTIFS(Table2[GameID],Table2[[#This Row],[GameID]],Table2[Column1],"&lt;="&amp;Table2[[#This Row],[Column1]])-1</f>
        <v>18</v>
      </c>
    </row>
    <row r="3562" spans="1:31" x14ac:dyDescent="0.45">
      <c r="A3562" t="s">
        <v>168</v>
      </c>
      <c r="B3562" t="str">
        <f>_xlfn.TEXTBEFORE(Table2[[#This Row],[Kamp]]," - ")</f>
        <v>Aab</v>
      </c>
      <c r="C3562" t="str">
        <f>_xlfn.TEXTAFTER(Table2[[#This Row],[Kamp]],"- ")</f>
        <v>ÅFK</v>
      </c>
      <c r="D3562">
        <v>45206</v>
      </c>
      <c r="E3562">
        <v>77700</v>
      </c>
      <c r="F3562">
        <v>20232024</v>
      </c>
      <c r="G3562" t="s">
        <v>17</v>
      </c>
      <c r="H3562" t="s">
        <v>666</v>
      </c>
      <c r="I3562" t="s">
        <v>677</v>
      </c>
      <c r="J3562">
        <v>2</v>
      </c>
      <c r="K3562">
        <v>31407</v>
      </c>
      <c r="L3562">
        <v>0</v>
      </c>
      <c r="M3562" t="s">
        <v>633</v>
      </c>
      <c r="N3562" t="s">
        <v>634</v>
      </c>
      <c r="O3562" t="s">
        <v>634</v>
      </c>
      <c r="P3562" t="s">
        <v>634</v>
      </c>
      <c r="Q3562" t="s">
        <v>634</v>
      </c>
      <c r="R3562">
        <f>SUMIFS(Table2[number],Table2[Event],"Goal",Table2[H/U],"HOME",Table2[GameID],Table2[[#This Row],[GameID]],Table2[GameTime],"&lt;="&amp;Table2[[#This Row],[GameTime]])</f>
        <v>12</v>
      </c>
      <c r="S3562">
        <f>SUMIFS(Table2[number],Table2[Event],"Goal",Table2[H/U],"AWAY",Table2[GameID],Table2[[#This Row],[GameID]],Table2[GameTime],"&lt;="&amp;Table2[[#This Row],[GameTime]])</f>
        <v>4</v>
      </c>
      <c r="T3562" t="str">
        <f>IF(Table2[[#This Row],[Event]]="Goal",Table2[[#This Row],[Hscore]]&amp;"-"&amp;Table2[[#This Row],[Uscore]],"")</f>
        <v/>
      </c>
      <c r="U3562">
        <v>1632</v>
      </c>
      <c r="V3562" s="1">
        <f>Table2[[#This Row],[GameTime]]-(Table2[[#This Row],[period]]-1)*1200</f>
        <v>432</v>
      </c>
      <c r="W3562" s="1">
        <f>ROUNDDOWN(Table2[[#This Row],[Time]]/60,0)</f>
        <v>7</v>
      </c>
      <c r="X3562" s="1">
        <f>ROUNDDOWN((Table2[[#This Row],[Time]]/60-Table2[[#This Row],[Time2]])*60,0)</f>
        <v>12</v>
      </c>
      <c r="Y3562" s="1" t="str">
        <f>IF(Table2[[#This Row],[Time2]]&lt;10,0&amp;Table2[[#This Row],[Time2]],Table2[[#This Row],[Time2]])</f>
        <v>07</v>
      </c>
      <c r="Z3562" s="1">
        <f>IF(Table2[[#This Row],[Time3]]&lt;10,0&amp;Table2[[#This Row],[Time3]],Table2[[#This Row],[Time3]])</f>
        <v>12</v>
      </c>
      <c r="AA3562" s="2" t="str">
        <f>Table2[[#This Row],[Time4]]&amp;":"&amp;Table2[[#This Row],[Time5]]</f>
        <v>07:12</v>
      </c>
      <c r="AB3562" s="1" t="str" cm="1">
        <f t="array" ref="AB3562">IFERROR(IF(Table2[[#This Row],[code]]="","",_xlfn.IFS(AND(Table2[[#This Row],[code]]&lt;400,Table2[[#This Row],[code]]&lt;&gt;""),2,Table2[[#This Row],[code]]&gt;500,4)),"")</f>
        <v/>
      </c>
      <c r="AC3562" s="1">
        <f>IF(Table2[[#This Row],[Event]]="Penalty",Table2[[#This Row],[number]],IF(Table2[[#This Row],[Event]]="Time-Out",401,""))</f>
        <v>401</v>
      </c>
      <c r="AD3562" s="1">
        <f>ROW(A3561)</f>
        <v>3561</v>
      </c>
      <c r="AE3562" s="1">
        <f>COUNTIFS(Table2[GameID],Table2[[#This Row],[GameID]],Table2[Column1],"&lt;="&amp;Table2[[#This Row],[Column1]])-1</f>
        <v>19</v>
      </c>
    </row>
    <row r="3563" spans="1:31" x14ac:dyDescent="0.45">
      <c r="A3563" t="s">
        <v>168</v>
      </c>
      <c r="B3563" t="str">
        <f>_xlfn.TEXTBEFORE(Table2[[#This Row],[Kamp]]," - ")</f>
        <v>Aab</v>
      </c>
      <c r="C3563" t="str">
        <f>_xlfn.TEXTAFTER(Table2[[#This Row],[Kamp]],"- ")</f>
        <v>ÅFK</v>
      </c>
      <c r="D3563">
        <v>45206</v>
      </c>
      <c r="E3563">
        <v>77700</v>
      </c>
      <c r="F3563">
        <v>20232024</v>
      </c>
      <c r="G3563" t="s">
        <v>17</v>
      </c>
      <c r="H3563" t="s">
        <v>669</v>
      </c>
      <c r="I3563" t="s">
        <v>678</v>
      </c>
      <c r="J3563">
        <v>2</v>
      </c>
      <c r="K3563">
        <v>31146</v>
      </c>
      <c r="L3563">
        <v>1</v>
      </c>
      <c r="M3563" t="s">
        <v>630</v>
      </c>
      <c r="N3563" t="s">
        <v>140</v>
      </c>
      <c r="O3563" t="s">
        <v>634</v>
      </c>
      <c r="P3563">
        <v>20</v>
      </c>
      <c r="Q3563" t="s">
        <v>634</v>
      </c>
      <c r="R3563">
        <f>SUMIFS(Table2[number],Table2[Event],"Goal",Table2[H/U],"HOME",Table2[GameID],Table2[[#This Row],[GameID]],Table2[GameTime],"&lt;="&amp;Table2[[#This Row],[GameTime]])</f>
        <v>13</v>
      </c>
      <c r="S3563">
        <f>SUMIFS(Table2[number],Table2[Event],"Goal",Table2[H/U],"AWAY",Table2[GameID],Table2[[#This Row],[GameID]],Table2[GameTime],"&lt;="&amp;Table2[[#This Row],[GameTime]])</f>
        <v>4</v>
      </c>
      <c r="T3563" t="str">
        <f>IF(Table2[[#This Row],[Event]]="Goal",Table2[[#This Row],[Hscore]]&amp;"-"&amp;Table2[[#This Row],[Uscore]],"")</f>
        <v>13-4</v>
      </c>
      <c r="U3563">
        <v>1682</v>
      </c>
      <c r="V3563" s="1">
        <f>Table2[[#This Row],[GameTime]]-(Table2[[#This Row],[period]]-1)*1200</f>
        <v>482</v>
      </c>
      <c r="W3563" s="1">
        <f>ROUNDDOWN(Table2[[#This Row],[Time]]/60,0)</f>
        <v>8</v>
      </c>
      <c r="X3563" s="1">
        <f>ROUNDDOWN((Table2[[#This Row],[Time]]/60-Table2[[#This Row],[Time2]])*60,0)</f>
        <v>1</v>
      </c>
      <c r="Y3563" s="1" t="str">
        <f>IF(Table2[[#This Row],[Time2]]&lt;10,0&amp;Table2[[#This Row],[Time2]],Table2[[#This Row],[Time2]])</f>
        <v>08</v>
      </c>
      <c r="Z3563" s="1" t="str">
        <f>IF(Table2[[#This Row],[Time3]]&lt;10,0&amp;Table2[[#This Row],[Time3]],Table2[[#This Row],[Time3]])</f>
        <v>01</v>
      </c>
      <c r="AA3563" s="2" t="str">
        <f>Table2[[#This Row],[Time4]]&amp;":"&amp;Table2[[#This Row],[Time5]]</f>
        <v>08:01</v>
      </c>
      <c r="AB3563" s="1" t="str" cm="1">
        <f t="array" ref="AB3563">IFERROR(IF(Table2[[#This Row],[code]]="","",_xlfn.IFS(AND(Table2[[#This Row],[code]]&lt;400,Table2[[#This Row],[code]]&lt;&gt;""),2,Table2[[#This Row],[code]]&gt;500,4)),"")</f>
        <v/>
      </c>
      <c r="AC3563" s="1" t="str">
        <f>IF(Table2[[#This Row],[Event]]="Penalty",Table2[[#This Row],[number]],IF(Table2[[#This Row],[Event]]="Time-Out",401,""))</f>
        <v/>
      </c>
      <c r="AD3563" s="1">
        <f>ROW(A3562)</f>
        <v>3562</v>
      </c>
      <c r="AE3563" s="1">
        <f>COUNTIFS(Table2[GameID],Table2[[#This Row],[GameID]],Table2[Column1],"&lt;="&amp;Table2[[#This Row],[Column1]])-1</f>
        <v>20</v>
      </c>
    </row>
    <row r="3564" spans="1:31" x14ac:dyDescent="0.45">
      <c r="A3564" t="s">
        <v>168</v>
      </c>
      <c r="B3564" t="str">
        <f>_xlfn.TEXTBEFORE(Table2[[#This Row],[Kamp]]," - ")</f>
        <v>Aab</v>
      </c>
      <c r="C3564" t="str">
        <f>_xlfn.TEXTAFTER(Table2[[#This Row],[Kamp]],"- ")</f>
        <v>ÅFK</v>
      </c>
      <c r="D3564">
        <v>45206</v>
      </c>
      <c r="E3564">
        <v>77700</v>
      </c>
      <c r="F3564">
        <v>20232024</v>
      </c>
      <c r="G3564" t="s">
        <v>17</v>
      </c>
      <c r="H3564" t="s">
        <v>669</v>
      </c>
      <c r="I3564" t="s">
        <v>678</v>
      </c>
      <c r="J3564">
        <v>2</v>
      </c>
      <c r="K3564">
        <v>31146</v>
      </c>
      <c r="L3564">
        <v>1</v>
      </c>
      <c r="M3564" t="s">
        <v>630</v>
      </c>
      <c r="N3564" t="s">
        <v>651</v>
      </c>
      <c r="O3564" t="s">
        <v>132</v>
      </c>
      <c r="P3564">
        <v>13</v>
      </c>
      <c r="Q3564">
        <v>16</v>
      </c>
      <c r="R3564">
        <f>SUMIFS(Table2[number],Table2[Event],"Goal",Table2[H/U],"HOME",Table2[GameID],Table2[[#This Row],[GameID]],Table2[GameTime],"&lt;="&amp;Table2[[#This Row],[GameTime]])</f>
        <v>14</v>
      </c>
      <c r="S3564">
        <f>SUMIFS(Table2[number],Table2[Event],"Goal",Table2[H/U],"AWAY",Table2[GameID],Table2[[#This Row],[GameID]],Table2[GameTime],"&lt;="&amp;Table2[[#This Row],[GameTime]])</f>
        <v>4</v>
      </c>
      <c r="T3564" t="str">
        <f>IF(Table2[[#This Row],[Event]]="Goal",Table2[[#This Row],[Hscore]]&amp;"-"&amp;Table2[[#This Row],[Uscore]],"")</f>
        <v>14-4</v>
      </c>
      <c r="U3564">
        <v>1890</v>
      </c>
      <c r="V3564" s="1">
        <f>Table2[[#This Row],[GameTime]]-(Table2[[#This Row],[period]]-1)*1200</f>
        <v>690</v>
      </c>
      <c r="W3564" s="1">
        <f>ROUNDDOWN(Table2[[#This Row],[Time]]/60,0)</f>
        <v>11</v>
      </c>
      <c r="X3564" s="1">
        <f>ROUNDDOWN((Table2[[#This Row],[Time]]/60-Table2[[#This Row],[Time2]])*60,0)</f>
        <v>30</v>
      </c>
      <c r="Y3564" s="1">
        <f>IF(Table2[[#This Row],[Time2]]&lt;10,0&amp;Table2[[#This Row],[Time2]],Table2[[#This Row],[Time2]])</f>
        <v>11</v>
      </c>
      <c r="Z3564" s="1">
        <f>IF(Table2[[#This Row],[Time3]]&lt;10,0&amp;Table2[[#This Row],[Time3]],Table2[[#This Row],[Time3]])</f>
        <v>30</v>
      </c>
      <c r="AA3564" s="2" t="str">
        <f>Table2[[#This Row],[Time4]]&amp;":"&amp;Table2[[#This Row],[Time5]]</f>
        <v>11:30</v>
      </c>
      <c r="AB3564" s="1" t="str" cm="1">
        <f t="array" ref="AB3564">IFERROR(IF(Table2[[#This Row],[code]]="","",_xlfn.IFS(AND(Table2[[#This Row],[code]]&lt;400,Table2[[#This Row],[code]]&lt;&gt;""),2,Table2[[#This Row],[code]]&gt;500,4)),"")</f>
        <v/>
      </c>
      <c r="AC3564" s="1" t="str">
        <f>IF(Table2[[#This Row],[Event]]="Penalty",Table2[[#This Row],[number]],IF(Table2[[#This Row],[Event]]="Time-Out",401,""))</f>
        <v/>
      </c>
      <c r="AD3564" s="1">
        <f>ROW(A3563)</f>
        <v>3563</v>
      </c>
      <c r="AE3564" s="1">
        <f>COUNTIFS(Table2[GameID],Table2[[#This Row],[GameID]],Table2[Column1],"&lt;="&amp;Table2[[#This Row],[Column1]])-1</f>
        <v>21</v>
      </c>
    </row>
    <row r="3565" spans="1:31" x14ac:dyDescent="0.45">
      <c r="A3565" t="s">
        <v>168</v>
      </c>
      <c r="B3565" t="str">
        <f>_xlfn.TEXTBEFORE(Table2[[#This Row],[Kamp]]," - ")</f>
        <v>Aab</v>
      </c>
      <c r="C3565" t="str">
        <f>_xlfn.TEXTAFTER(Table2[[#This Row],[Kamp]],"- ")</f>
        <v>ÅFK</v>
      </c>
      <c r="D3565">
        <v>45206</v>
      </c>
      <c r="E3565">
        <v>77700</v>
      </c>
      <c r="F3565">
        <v>20232024</v>
      </c>
      <c r="G3565" t="s">
        <v>17</v>
      </c>
      <c r="H3565" t="s">
        <v>669</v>
      </c>
      <c r="I3565" t="s">
        <v>678</v>
      </c>
      <c r="J3565">
        <v>2</v>
      </c>
      <c r="K3565">
        <v>31146</v>
      </c>
      <c r="L3565">
        <v>1</v>
      </c>
      <c r="M3565" t="s">
        <v>630</v>
      </c>
      <c r="N3565" t="s">
        <v>264</v>
      </c>
      <c r="O3565" t="s">
        <v>651</v>
      </c>
      <c r="P3565">
        <v>61</v>
      </c>
      <c r="Q3565">
        <v>13</v>
      </c>
      <c r="R3565">
        <f>SUMIFS(Table2[number],Table2[Event],"Goal",Table2[H/U],"HOME",Table2[GameID],Table2[[#This Row],[GameID]],Table2[GameTime],"&lt;="&amp;Table2[[#This Row],[GameTime]])</f>
        <v>15</v>
      </c>
      <c r="S3565">
        <f>SUMIFS(Table2[number],Table2[Event],"Goal",Table2[H/U],"AWAY",Table2[GameID],Table2[[#This Row],[GameID]],Table2[GameTime],"&lt;="&amp;Table2[[#This Row],[GameTime]])</f>
        <v>4</v>
      </c>
      <c r="T3565" t="str">
        <f>IF(Table2[[#This Row],[Event]]="Goal",Table2[[#This Row],[Hscore]]&amp;"-"&amp;Table2[[#This Row],[Uscore]],"")</f>
        <v>15-4</v>
      </c>
      <c r="U3565">
        <v>2036</v>
      </c>
      <c r="V3565" s="1">
        <f>Table2[[#This Row],[GameTime]]-(Table2[[#This Row],[period]]-1)*1200</f>
        <v>836</v>
      </c>
      <c r="W3565" s="1">
        <f>ROUNDDOWN(Table2[[#This Row],[Time]]/60,0)</f>
        <v>13</v>
      </c>
      <c r="X3565" s="1">
        <f>ROUNDDOWN((Table2[[#This Row],[Time]]/60-Table2[[#This Row],[Time2]])*60,0)</f>
        <v>56</v>
      </c>
      <c r="Y3565" s="1">
        <f>IF(Table2[[#This Row],[Time2]]&lt;10,0&amp;Table2[[#This Row],[Time2]],Table2[[#This Row],[Time2]])</f>
        <v>13</v>
      </c>
      <c r="Z3565" s="1">
        <f>IF(Table2[[#This Row],[Time3]]&lt;10,0&amp;Table2[[#This Row],[Time3]],Table2[[#This Row],[Time3]])</f>
        <v>56</v>
      </c>
      <c r="AA3565" s="2" t="str">
        <f>Table2[[#This Row],[Time4]]&amp;":"&amp;Table2[[#This Row],[Time5]]</f>
        <v>13:56</v>
      </c>
      <c r="AB3565" s="1" t="str" cm="1">
        <f t="array" ref="AB3565">IFERROR(IF(Table2[[#This Row],[code]]="","",_xlfn.IFS(AND(Table2[[#This Row],[code]]&lt;400,Table2[[#This Row],[code]]&lt;&gt;""),2,Table2[[#This Row],[code]]&gt;500,4)),"")</f>
        <v/>
      </c>
      <c r="AC3565" s="1" t="str">
        <f>IF(Table2[[#This Row],[Event]]="Penalty",Table2[[#This Row],[number]],IF(Table2[[#This Row],[Event]]="Time-Out",401,""))</f>
        <v/>
      </c>
      <c r="AD3565" s="1">
        <f>ROW(A3564)</f>
        <v>3564</v>
      </c>
      <c r="AE3565" s="1">
        <f>COUNTIFS(Table2[GameID],Table2[[#This Row],[GameID]],Table2[Column1],"&lt;="&amp;Table2[[#This Row],[Column1]])-1</f>
        <v>22</v>
      </c>
    </row>
    <row r="3566" spans="1:31" x14ac:dyDescent="0.45">
      <c r="A3566" t="s">
        <v>168</v>
      </c>
      <c r="B3566" t="str">
        <f>_xlfn.TEXTBEFORE(Table2[[#This Row],[Kamp]]," - ")</f>
        <v>Aab</v>
      </c>
      <c r="C3566" t="str">
        <f>_xlfn.TEXTAFTER(Table2[[#This Row],[Kamp]],"- ")</f>
        <v>ÅFK</v>
      </c>
      <c r="D3566">
        <v>45206</v>
      </c>
      <c r="E3566">
        <v>77700</v>
      </c>
      <c r="F3566">
        <v>20232024</v>
      </c>
      <c r="G3566" t="s">
        <v>17</v>
      </c>
      <c r="H3566" t="s">
        <v>666</v>
      </c>
      <c r="I3566" t="s">
        <v>677</v>
      </c>
      <c r="J3566">
        <v>2</v>
      </c>
      <c r="K3566">
        <v>31407</v>
      </c>
      <c r="L3566">
        <v>208</v>
      </c>
      <c r="M3566" t="s">
        <v>631</v>
      </c>
      <c r="N3566" t="s">
        <v>647</v>
      </c>
      <c r="O3566" t="s">
        <v>634</v>
      </c>
      <c r="P3566">
        <v>38</v>
      </c>
      <c r="Q3566" t="s">
        <v>634</v>
      </c>
      <c r="R3566">
        <f>SUMIFS(Table2[number],Table2[Event],"Goal",Table2[H/U],"HOME",Table2[GameID],Table2[[#This Row],[GameID]],Table2[GameTime],"&lt;="&amp;Table2[[#This Row],[GameTime]])</f>
        <v>15</v>
      </c>
      <c r="S3566">
        <f>SUMIFS(Table2[number],Table2[Event],"Goal",Table2[H/U],"AWAY",Table2[GameID],Table2[[#This Row],[GameID]],Table2[GameTime],"&lt;="&amp;Table2[[#This Row],[GameTime]])</f>
        <v>4</v>
      </c>
      <c r="T3566" t="str">
        <f>IF(Table2[[#This Row],[Event]]="Goal",Table2[[#This Row],[Hscore]]&amp;"-"&amp;Table2[[#This Row],[Uscore]],"")</f>
        <v/>
      </c>
      <c r="U3566">
        <v>2386</v>
      </c>
      <c r="V3566" s="1">
        <f>Table2[[#This Row],[GameTime]]-(Table2[[#This Row],[period]]-1)*1200</f>
        <v>1186</v>
      </c>
      <c r="W3566" s="1">
        <f>ROUNDDOWN(Table2[[#This Row],[Time]]/60,0)</f>
        <v>19</v>
      </c>
      <c r="X3566" s="1">
        <f>ROUNDDOWN((Table2[[#This Row],[Time]]/60-Table2[[#This Row],[Time2]])*60,0)</f>
        <v>45</v>
      </c>
      <c r="Y3566" s="1">
        <f>IF(Table2[[#This Row],[Time2]]&lt;10,0&amp;Table2[[#This Row],[Time2]],Table2[[#This Row],[Time2]])</f>
        <v>19</v>
      </c>
      <c r="Z3566" s="1">
        <f>IF(Table2[[#This Row],[Time3]]&lt;10,0&amp;Table2[[#This Row],[Time3]],Table2[[#This Row],[Time3]])</f>
        <v>45</v>
      </c>
      <c r="AA3566" s="2" t="str">
        <f>Table2[[#This Row],[Time4]]&amp;":"&amp;Table2[[#This Row],[Time5]]</f>
        <v>19:45</v>
      </c>
      <c r="AB3566" s="1" cm="1">
        <f t="array" ref="AB3566">IFERROR(IF(Table2[[#This Row],[code]]="","",_xlfn.IFS(AND(Table2[[#This Row],[code]]&lt;400,Table2[[#This Row],[code]]&lt;&gt;""),2,Table2[[#This Row],[code]]&gt;500,4)),"")</f>
        <v>2</v>
      </c>
      <c r="AC3566" s="1">
        <f>IF(Table2[[#This Row],[Event]]="Penalty",Table2[[#This Row],[number]],IF(Table2[[#This Row],[Event]]="Time-Out",401,""))</f>
        <v>208</v>
      </c>
      <c r="AD3566" s="1">
        <f>ROW(A3565)</f>
        <v>3565</v>
      </c>
      <c r="AE3566" s="1">
        <f>COUNTIFS(Table2[GameID],Table2[[#This Row],[GameID]],Table2[Column1],"&lt;="&amp;Table2[[#This Row],[Column1]])-1</f>
        <v>23</v>
      </c>
    </row>
    <row r="3567" spans="1:31" x14ac:dyDescent="0.45">
      <c r="A3567" t="s">
        <v>168</v>
      </c>
      <c r="B3567" t="str">
        <f>_xlfn.TEXTBEFORE(Table2[[#This Row],[Kamp]]," - ")</f>
        <v>Aab</v>
      </c>
      <c r="C3567" t="str">
        <f>_xlfn.TEXTAFTER(Table2[[#This Row],[Kamp]],"- ")</f>
        <v>ÅFK</v>
      </c>
      <c r="D3567">
        <v>45206</v>
      </c>
      <c r="E3567">
        <v>77700</v>
      </c>
      <c r="F3567">
        <v>20232024</v>
      </c>
      <c r="G3567" t="s">
        <v>17</v>
      </c>
      <c r="H3567" t="s">
        <v>669</v>
      </c>
      <c r="I3567" t="s">
        <v>678</v>
      </c>
      <c r="J3567">
        <v>3</v>
      </c>
      <c r="K3567">
        <v>31146</v>
      </c>
      <c r="L3567">
        <v>1</v>
      </c>
      <c r="M3567" t="s">
        <v>630</v>
      </c>
      <c r="N3567" t="s">
        <v>132</v>
      </c>
      <c r="O3567" t="s">
        <v>264</v>
      </c>
      <c r="P3567">
        <v>16</v>
      </c>
      <c r="Q3567">
        <v>61</v>
      </c>
      <c r="R3567">
        <f>SUMIFS(Table2[number],Table2[Event],"Goal",Table2[H/U],"HOME",Table2[GameID],Table2[[#This Row],[GameID]],Table2[GameTime],"&lt;="&amp;Table2[[#This Row],[GameTime]])</f>
        <v>16</v>
      </c>
      <c r="S3567">
        <f>SUMIFS(Table2[number],Table2[Event],"Goal",Table2[H/U],"AWAY",Table2[GameID],Table2[[#This Row],[GameID]],Table2[GameTime],"&lt;="&amp;Table2[[#This Row],[GameTime]])</f>
        <v>4</v>
      </c>
      <c r="T3567" t="str">
        <f>IF(Table2[[#This Row],[Event]]="Goal",Table2[[#This Row],[Hscore]]&amp;"-"&amp;Table2[[#This Row],[Uscore]],"")</f>
        <v>16-4</v>
      </c>
      <c r="U3567">
        <v>2479</v>
      </c>
      <c r="V3567" s="1">
        <f>Table2[[#This Row],[GameTime]]-(Table2[[#This Row],[period]]-1)*1200</f>
        <v>79</v>
      </c>
      <c r="W3567" s="1">
        <f>ROUNDDOWN(Table2[[#This Row],[Time]]/60,0)</f>
        <v>1</v>
      </c>
      <c r="X3567" s="1">
        <f>ROUNDDOWN((Table2[[#This Row],[Time]]/60-Table2[[#This Row],[Time2]])*60,0)</f>
        <v>19</v>
      </c>
      <c r="Y3567" s="1" t="str">
        <f>IF(Table2[[#This Row],[Time2]]&lt;10,0&amp;Table2[[#This Row],[Time2]],Table2[[#This Row],[Time2]])</f>
        <v>01</v>
      </c>
      <c r="Z3567" s="1">
        <f>IF(Table2[[#This Row],[Time3]]&lt;10,0&amp;Table2[[#This Row],[Time3]],Table2[[#This Row],[Time3]])</f>
        <v>19</v>
      </c>
      <c r="AA3567" s="2" t="str">
        <f>Table2[[#This Row],[Time4]]&amp;":"&amp;Table2[[#This Row],[Time5]]</f>
        <v>01:19</v>
      </c>
      <c r="AB3567" s="1" t="str" cm="1">
        <f t="array" ref="AB3567">IFERROR(IF(Table2[[#This Row],[code]]="","",_xlfn.IFS(AND(Table2[[#This Row],[code]]&lt;400,Table2[[#This Row],[code]]&lt;&gt;""),2,Table2[[#This Row],[code]]&gt;500,4)),"")</f>
        <v/>
      </c>
      <c r="AC3567" s="1" t="str">
        <f>IF(Table2[[#This Row],[Event]]="Penalty",Table2[[#This Row],[number]],IF(Table2[[#This Row],[Event]]="Time-Out",401,""))</f>
        <v/>
      </c>
      <c r="AD3567" s="1">
        <f>ROW(A3566)</f>
        <v>3566</v>
      </c>
      <c r="AE3567" s="1">
        <f>COUNTIFS(Table2[GameID],Table2[[#This Row],[GameID]],Table2[Column1],"&lt;="&amp;Table2[[#This Row],[Column1]])-1</f>
        <v>24</v>
      </c>
    </row>
    <row r="3568" spans="1:31" x14ac:dyDescent="0.45">
      <c r="A3568" t="s">
        <v>168</v>
      </c>
      <c r="B3568" t="str">
        <f>_xlfn.TEXTBEFORE(Table2[[#This Row],[Kamp]]," - ")</f>
        <v>Aab</v>
      </c>
      <c r="C3568" t="str">
        <f>_xlfn.TEXTAFTER(Table2[[#This Row],[Kamp]],"- ")</f>
        <v>ÅFK</v>
      </c>
      <c r="D3568">
        <v>45206</v>
      </c>
      <c r="E3568">
        <v>77700</v>
      </c>
      <c r="F3568">
        <v>20232024</v>
      </c>
      <c r="G3568" t="s">
        <v>17</v>
      </c>
      <c r="H3568" t="s">
        <v>666</v>
      </c>
      <c r="I3568" t="s">
        <v>677</v>
      </c>
      <c r="J3568">
        <v>3</v>
      </c>
      <c r="K3568">
        <v>31407</v>
      </c>
      <c r="L3568">
        <v>1</v>
      </c>
      <c r="M3568" t="s">
        <v>630</v>
      </c>
      <c r="N3568" t="s">
        <v>461</v>
      </c>
      <c r="O3568" t="s">
        <v>634</v>
      </c>
      <c r="P3568">
        <v>6</v>
      </c>
      <c r="Q3568" t="s">
        <v>634</v>
      </c>
      <c r="R3568">
        <f>SUMIFS(Table2[number],Table2[Event],"Goal",Table2[H/U],"HOME",Table2[GameID],Table2[[#This Row],[GameID]],Table2[GameTime],"&lt;="&amp;Table2[[#This Row],[GameTime]])</f>
        <v>16</v>
      </c>
      <c r="S3568">
        <f>SUMIFS(Table2[number],Table2[Event],"Goal",Table2[H/U],"AWAY",Table2[GameID],Table2[[#This Row],[GameID]],Table2[GameTime],"&lt;="&amp;Table2[[#This Row],[GameTime]])</f>
        <v>5</v>
      </c>
      <c r="T3568" t="str">
        <f>IF(Table2[[#This Row],[Event]]="Goal",Table2[[#This Row],[Hscore]]&amp;"-"&amp;Table2[[#This Row],[Uscore]],"")</f>
        <v>16-5</v>
      </c>
      <c r="U3568">
        <v>2516</v>
      </c>
      <c r="V3568" s="1">
        <f>Table2[[#This Row],[GameTime]]-(Table2[[#This Row],[period]]-1)*1200</f>
        <v>116</v>
      </c>
      <c r="W3568" s="1">
        <f>ROUNDDOWN(Table2[[#This Row],[Time]]/60,0)</f>
        <v>1</v>
      </c>
      <c r="X3568" s="1">
        <f>ROUNDDOWN((Table2[[#This Row],[Time]]/60-Table2[[#This Row],[Time2]])*60,0)</f>
        <v>56</v>
      </c>
      <c r="Y3568" s="1" t="str">
        <f>IF(Table2[[#This Row],[Time2]]&lt;10,0&amp;Table2[[#This Row],[Time2]],Table2[[#This Row],[Time2]])</f>
        <v>01</v>
      </c>
      <c r="Z3568" s="1">
        <f>IF(Table2[[#This Row],[Time3]]&lt;10,0&amp;Table2[[#This Row],[Time3]],Table2[[#This Row],[Time3]])</f>
        <v>56</v>
      </c>
      <c r="AA3568" s="2" t="str">
        <f>Table2[[#This Row],[Time4]]&amp;":"&amp;Table2[[#This Row],[Time5]]</f>
        <v>01:56</v>
      </c>
      <c r="AB3568" s="1" t="str" cm="1">
        <f t="array" ref="AB3568">IFERROR(IF(Table2[[#This Row],[code]]="","",_xlfn.IFS(AND(Table2[[#This Row],[code]]&lt;400,Table2[[#This Row],[code]]&lt;&gt;""),2,Table2[[#This Row],[code]]&gt;500,4)),"")</f>
        <v/>
      </c>
      <c r="AC3568" s="1" t="str">
        <f>IF(Table2[[#This Row],[Event]]="Penalty",Table2[[#This Row],[number]],IF(Table2[[#This Row],[Event]]="Time-Out",401,""))</f>
        <v/>
      </c>
      <c r="AD3568" s="1">
        <f>ROW(A3567)</f>
        <v>3567</v>
      </c>
      <c r="AE3568" s="1">
        <f>COUNTIFS(Table2[GameID],Table2[[#This Row],[GameID]],Table2[Column1],"&lt;="&amp;Table2[[#This Row],[Column1]])-1</f>
        <v>25</v>
      </c>
    </row>
    <row r="3569" spans="1:31" x14ac:dyDescent="0.45">
      <c r="A3569" t="s">
        <v>168</v>
      </c>
      <c r="B3569" t="str">
        <f>_xlfn.TEXTBEFORE(Table2[[#This Row],[Kamp]]," - ")</f>
        <v>Aab</v>
      </c>
      <c r="C3569" t="str">
        <f>_xlfn.TEXTAFTER(Table2[[#This Row],[Kamp]],"- ")</f>
        <v>ÅFK</v>
      </c>
      <c r="D3569">
        <v>45206</v>
      </c>
      <c r="E3569">
        <v>77700</v>
      </c>
      <c r="F3569">
        <v>20232024</v>
      </c>
      <c r="G3569" t="s">
        <v>17</v>
      </c>
      <c r="H3569" t="s">
        <v>669</v>
      </c>
      <c r="I3569" t="s">
        <v>678</v>
      </c>
      <c r="J3569">
        <v>3</v>
      </c>
      <c r="K3569">
        <v>31146</v>
      </c>
      <c r="L3569">
        <v>1</v>
      </c>
      <c r="M3569" t="s">
        <v>630</v>
      </c>
      <c r="N3569" t="s">
        <v>171</v>
      </c>
      <c r="O3569" t="s">
        <v>170</v>
      </c>
      <c r="P3569">
        <v>8</v>
      </c>
      <c r="Q3569">
        <v>23</v>
      </c>
      <c r="R3569">
        <f>SUMIFS(Table2[number],Table2[Event],"Goal",Table2[H/U],"HOME",Table2[GameID],Table2[[#This Row],[GameID]],Table2[GameTime],"&lt;="&amp;Table2[[#This Row],[GameTime]])</f>
        <v>17</v>
      </c>
      <c r="S3569">
        <f>SUMIFS(Table2[number],Table2[Event],"Goal",Table2[H/U],"AWAY",Table2[GameID],Table2[[#This Row],[GameID]],Table2[GameTime],"&lt;="&amp;Table2[[#This Row],[GameTime]])</f>
        <v>5</v>
      </c>
      <c r="T3569" t="str">
        <f>IF(Table2[[#This Row],[Event]]="Goal",Table2[[#This Row],[Hscore]]&amp;"-"&amp;Table2[[#This Row],[Uscore]],"")</f>
        <v>17-5</v>
      </c>
      <c r="U3569">
        <v>2536</v>
      </c>
      <c r="V3569" s="1">
        <f>Table2[[#This Row],[GameTime]]-(Table2[[#This Row],[period]]-1)*1200</f>
        <v>136</v>
      </c>
      <c r="W3569" s="1">
        <f>ROUNDDOWN(Table2[[#This Row],[Time]]/60,0)</f>
        <v>2</v>
      </c>
      <c r="X3569" s="1">
        <f>ROUNDDOWN((Table2[[#This Row],[Time]]/60-Table2[[#This Row],[Time2]])*60,0)</f>
        <v>16</v>
      </c>
      <c r="Y3569" s="1" t="str">
        <f>IF(Table2[[#This Row],[Time2]]&lt;10,0&amp;Table2[[#This Row],[Time2]],Table2[[#This Row],[Time2]])</f>
        <v>02</v>
      </c>
      <c r="Z3569" s="1">
        <f>IF(Table2[[#This Row],[Time3]]&lt;10,0&amp;Table2[[#This Row],[Time3]],Table2[[#This Row],[Time3]])</f>
        <v>16</v>
      </c>
      <c r="AA3569" s="2" t="str">
        <f>Table2[[#This Row],[Time4]]&amp;":"&amp;Table2[[#This Row],[Time5]]</f>
        <v>02:16</v>
      </c>
      <c r="AB3569" s="1" t="str" cm="1">
        <f t="array" ref="AB3569">IFERROR(IF(Table2[[#This Row],[code]]="","",_xlfn.IFS(AND(Table2[[#This Row],[code]]&lt;400,Table2[[#This Row],[code]]&lt;&gt;""),2,Table2[[#This Row],[code]]&gt;500,4)),"")</f>
        <v/>
      </c>
      <c r="AC3569" s="1" t="str">
        <f>IF(Table2[[#This Row],[Event]]="Penalty",Table2[[#This Row],[number]],IF(Table2[[#This Row],[Event]]="Time-Out",401,""))</f>
        <v/>
      </c>
      <c r="AD3569" s="1">
        <f>ROW(A3568)</f>
        <v>3568</v>
      </c>
      <c r="AE3569" s="1">
        <f>COUNTIFS(Table2[GameID],Table2[[#This Row],[GameID]],Table2[Column1],"&lt;="&amp;Table2[[#This Row],[Column1]])-1</f>
        <v>26</v>
      </c>
    </row>
    <row r="3570" spans="1:31" x14ac:dyDescent="0.45">
      <c r="A3570" t="s">
        <v>168</v>
      </c>
      <c r="B3570" t="str">
        <f>_xlfn.TEXTBEFORE(Table2[[#This Row],[Kamp]]," - ")</f>
        <v>Aab</v>
      </c>
      <c r="C3570" t="str">
        <f>_xlfn.TEXTAFTER(Table2[[#This Row],[Kamp]],"- ")</f>
        <v>ÅFK</v>
      </c>
      <c r="D3570">
        <v>45206</v>
      </c>
      <c r="E3570">
        <v>77700</v>
      </c>
      <c r="F3570">
        <v>20232024</v>
      </c>
      <c r="G3570" t="s">
        <v>17</v>
      </c>
      <c r="H3570" t="s">
        <v>669</v>
      </c>
      <c r="I3570" t="s">
        <v>678</v>
      </c>
      <c r="J3570">
        <v>3</v>
      </c>
      <c r="K3570">
        <v>31146</v>
      </c>
      <c r="L3570">
        <v>1</v>
      </c>
      <c r="M3570" t="s">
        <v>630</v>
      </c>
      <c r="N3570" t="s">
        <v>132</v>
      </c>
      <c r="O3570" t="s">
        <v>651</v>
      </c>
      <c r="P3570">
        <v>16</v>
      </c>
      <c r="Q3570">
        <v>13</v>
      </c>
      <c r="R3570">
        <f>SUMIFS(Table2[number],Table2[Event],"Goal",Table2[H/U],"HOME",Table2[GameID],Table2[[#This Row],[GameID]],Table2[GameTime],"&lt;="&amp;Table2[[#This Row],[GameTime]])</f>
        <v>18</v>
      </c>
      <c r="S3570">
        <f>SUMIFS(Table2[number],Table2[Event],"Goal",Table2[H/U],"AWAY",Table2[GameID],Table2[[#This Row],[GameID]],Table2[GameTime],"&lt;="&amp;Table2[[#This Row],[GameTime]])</f>
        <v>5</v>
      </c>
      <c r="T3570" t="str">
        <f>IF(Table2[[#This Row],[Event]]="Goal",Table2[[#This Row],[Hscore]]&amp;"-"&amp;Table2[[#This Row],[Uscore]],"")</f>
        <v>18-5</v>
      </c>
      <c r="U3570">
        <v>2583</v>
      </c>
      <c r="V3570" s="1">
        <f>Table2[[#This Row],[GameTime]]-(Table2[[#This Row],[period]]-1)*1200</f>
        <v>183</v>
      </c>
      <c r="W3570" s="1">
        <f>ROUNDDOWN(Table2[[#This Row],[Time]]/60,0)</f>
        <v>3</v>
      </c>
      <c r="X3570" s="1">
        <f>ROUNDDOWN((Table2[[#This Row],[Time]]/60-Table2[[#This Row],[Time2]])*60,0)</f>
        <v>2</v>
      </c>
      <c r="Y3570" s="1" t="str">
        <f>IF(Table2[[#This Row],[Time2]]&lt;10,0&amp;Table2[[#This Row],[Time2]],Table2[[#This Row],[Time2]])</f>
        <v>03</v>
      </c>
      <c r="Z3570" s="1" t="str">
        <f>IF(Table2[[#This Row],[Time3]]&lt;10,0&amp;Table2[[#This Row],[Time3]],Table2[[#This Row],[Time3]])</f>
        <v>02</v>
      </c>
      <c r="AA3570" s="2" t="str">
        <f>Table2[[#This Row],[Time4]]&amp;":"&amp;Table2[[#This Row],[Time5]]</f>
        <v>03:02</v>
      </c>
      <c r="AB3570" s="1" t="str" cm="1">
        <f t="array" ref="AB3570">IFERROR(IF(Table2[[#This Row],[code]]="","",_xlfn.IFS(AND(Table2[[#This Row],[code]]&lt;400,Table2[[#This Row],[code]]&lt;&gt;""),2,Table2[[#This Row],[code]]&gt;500,4)),"")</f>
        <v/>
      </c>
      <c r="AC3570" s="1" t="str">
        <f>IF(Table2[[#This Row],[Event]]="Penalty",Table2[[#This Row],[number]],IF(Table2[[#This Row],[Event]]="Time-Out",401,""))</f>
        <v/>
      </c>
      <c r="AD3570" s="1">
        <f>ROW(A3569)</f>
        <v>3569</v>
      </c>
      <c r="AE3570" s="1">
        <f>COUNTIFS(Table2[GameID],Table2[[#This Row],[GameID]],Table2[Column1],"&lt;="&amp;Table2[[#This Row],[Column1]])-1</f>
        <v>27</v>
      </c>
    </row>
    <row r="3571" spans="1:31" x14ac:dyDescent="0.45">
      <c r="A3571" t="s">
        <v>168</v>
      </c>
      <c r="B3571" t="str">
        <f>_xlfn.TEXTBEFORE(Table2[[#This Row],[Kamp]]," - ")</f>
        <v>Aab</v>
      </c>
      <c r="C3571" t="str">
        <f>_xlfn.TEXTAFTER(Table2[[#This Row],[Kamp]],"- ")</f>
        <v>ÅFK</v>
      </c>
      <c r="D3571">
        <v>45206</v>
      </c>
      <c r="E3571">
        <v>77700</v>
      </c>
      <c r="F3571">
        <v>20232024</v>
      </c>
      <c r="G3571" t="s">
        <v>17</v>
      </c>
      <c r="H3571" t="s">
        <v>669</v>
      </c>
      <c r="I3571" t="s">
        <v>678</v>
      </c>
      <c r="J3571">
        <v>3</v>
      </c>
      <c r="K3571">
        <v>31146</v>
      </c>
      <c r="L3571">
        <v>1</v>
      </c>
      <c r="M3571" t="s">
        <v>630</v>
      </c>
      <c r="N3571" t="s">
        <v>265</v>
      </c>
      <c r="O3571" t="s">
        <v>133</v>
      </c>
      <c r="P3571">
        <v>5</v>
      </c>
      <c r="Q3571">
        <v>21</v>
      </c>
      <c r="R3571">
        <f>SUMIFS(Table2[number],Table2[Event],"Goal",Table2[H/U],"HOME",Table2[GameID],Table2[[#This Row],[GameID]],Table2[GameTime],"&lt;="&amp;Table2[[#This Row],[GameTime]])</f>
        <v>19</v>
      </c>
      <c r="S3571">
        <f>SUMIFS(Table2[number],Table2[Event],"Goal",Table2[H/U],"AWAY",Table2[GameID],Table2[[#This Row],[GameID]],Table2[GameTime],"&lt;="&amp;Table2[[#This Row],[GameTime]])</f>
        <v>5</v>
      </c>
      <c r="T3571" t="str">
        <f>IF(Table2[[#This Row],[Event]]="Goal",Table2[[#This Row],[Hscore]]&amp;"-"&amp;Table2[[#This Row],[Uscore]],"")</f>
        <v>19-5</v>
      </c>
      <c r="U3571">
        <v>2818</v>
      </c>
      <c r="V3571" s="1">
        <f>Table2[[#This Row],[GameTime]]-(Table2[[#This Row],[period]]-1)*1200</f>
        <v>418</v>
      </c>
      <c r="W3571" s="1">
        <f>ROUNDDOWN(Table2[[#This Row],[Time]]/60,0)</f>
        <v>6</v>
      </c>
      <c r="X3571" s="1">
        <f>ROUNDDOWN((Table2[[#This Row],[Time]]/60-Table2[[#This Row],[Time2]])*60,0)</f>
        <v>58</v>
      </c>
      <c r="Y3571" s="1" t="str">
        <f>IF(Table2[[#This Row],[Time2]]&lt;10,0&amp;Table2[[#This Row],[Time2]],Table2[[#This Row],[Time2]])</f>
        <v>06</v>
      </c>
      <c r="Z3571" s="1">
        <f>IF(Table2[[#This Row],[Time3]]&lt;10,0&amp;Table2[[#This Row],[Time3]],Table2[[#This Row],[Time3]])</f>
        <v>58</v>
      </c>
      <c r="AA3571" s="2" t="str">
        <f>Table2[[#This Row],[Time4]]&amp;":"&amp;Table2[[#This Row],[Time5]]</f>
        <v>06:58</v>
      </c>
      <c r="AB3571" s="1" t="str" cm="1">
        <f t="array" ref="AB3571">IFERROR(IF(Table2[[#This Row],[code]]="","",_xlfn.IFS(AND(Table2[[#This Row],[code]]&lt;400,Table2[[#This Row],[code]]&lt;&gt;""),2,Table2[[#This Row],[code]]&gt;500,4)),"")</f>
        <v/>
      </c>
      <c r="AC3571" s="1" t="str">
        <f>IF(Table2[[#This Row],[Event]]="Penalty",Table2[[#This Row],[number]],IF(Table2[[#This Row],[Event]]="Time-Out",401,""))</f>
        <v/>
      </c>
      <c r="AD3571" s="1">
        <f>ROW(A3570)</f>
        <v>3570</v>
      </c>
      <c r="AE3571" s="1">
        <f>COUNTIFS(Table2[GameID],Table2[[#This Row],[GameID]],Table2[Column1],"&lt;="&amp;Table2[[#This Row],[Column1]])-1</f>
        <v>28</v>
      </c>
    </row>
    <row r="3572" spans="1:31" x14ac:dyDescent="0.45">
      <c r="A3572" t="s">
        <v>168</v>
      </c>
      <c r="B3572" t="str">
        <f>_xlfn.TEXTBEFORE(Table2[[#This Row],[Kamp]]," - ")</f>
        <v>Aab</v>
      </c>
      <c r="C3572" t="str">
        <f>_xlfn.TEXTAFTER(Table2[[#This Row],[Kamp]],"- ")</f>
        <v>ÅFK</v>
      </c>
      <c r="D3572">
        <v>45206</v>
      </c>
      <c r="E3572">
        <v>77700</v>
      </c>
      <c r="F3572">
        <v>20232024</v>
      </c>
      <c r="G3572" t="s">
        <v>17</v>
      </c>
      <c r="H3572" t="s">
        <v>666</v>
      </c>
      <c r="I3572" t="s">
        <v>677</v>
      </c>
      <c r="J3572">
        <v>3</v>
      </c>
      <c r="K3572">
        <v>31407</v>
      </c>
      <c r="L3572">
        <v>1</v>
      </c>
      <c r="M3572" t="s">
        <v>630</v>
      </c>
      <c r="N3572" t="s">
        <v>154</v>
      </c>
      <c r="O3572" t="s">
        <v>464</v>
      </c>
      <c r="P3572">
        <v>55</v>
      </c>
      <c r="Q3572">
        <v>27</v>
      </c>
      <c r="R3572">
        <f>SUMIFS(Table2[number],Table2[Event],"Goal",Table2[H/U],"HOME",Table2[GameID],Table2[[#This Row],[GameID]],Table2[GameTime],"&lt;="&amp;Table2[[#This Row],[GameTime]])</f>
        <v>19</v>
      </c>
      <c r="S3572">
        <f>SUMIFS(Table2[number],Table2[Event],"Goal",Table2[H/U],"AWAY",Table2[GameID],Table2[[#This Row],[GameID]],Table2[GameTime],"&lt;="&amp;Table2[[#This Row],[GameTime]])</f>
        <v>6</v>
      </c>
      <c r="T3572" t="str">
        <f>IF(Table2[[#This Row],[Event]]="Goal",Table2[[#This Row],[Hscore]]&amp;"-"&amp;Table2[[#This Row],[Uscore]],"")</f>
        <v>19-6</v>
      </c>
      <c r="U3572">
        <v>2993</v>
      </c>
      <c r="V3572" s="1">
        <f>Table2[[#This Row],[GameTime]]-(Table2[[#This Row],[period]]-1)*1200</f>
        <v>593</v>
      </c>
      <c r="W3572" s="1">
        <f>ROUNDDOWN(Table2[[#This Row],[Time]]/60,0)</f>
        <v>9</v>
      </c>
      <c r="X3572" s="1">
        <f>ROUNDDOWN((Table2[[#This Row],[Time]]/60-Table2[[#This Row],[Time2]])*60,0)</f>
        <v>53</v>
      </c>
      <c r="Y3572" s="1" t="str">
        <f>IF(Table2[[#This Row],[Time2]]&lt;10,0&amp;Table2[[#This Row],[Time2]],Table2[[#This Row],[Time2]])</f>
        <v>09</v>
      </c>
      <c r="Z3572" s="1">
        <f>IF(Table2[[#This Row],[Time3]]&lt;10,0&amp;Table2[[#This Row],[Time3]],Table2[[#This Row],[Time3]])</f>
        <v>53</v>
      </c>
      <c r="AA3572" s="2" t="str">
        <f>Table2[[#This Row],[Time4]]&amp;":"&amp;Table2[[#This Row],[Time5]]</f>
        <v>09:53</v>
      </c>
      <c r="AB3572" s="1" t="str" cm="1">
        <f t="array" ref="AB3572">IFERROR(IF(Table2[[#This Row],[code]]="","",_xlfn.IFS(AND(Table2[[#This Row],[code]]&lt;400,Table2[[#This Row],[code]]&lt;&gt;""),2,Table2[[#This Row],[code]]&gt;500,4)),"")</f>
        <v/>
      </c>
      <c r="AC3572" s="1" t="str">
        <f>IF(Table2[[#This Row],[Event]]="Penalty",Table2[[#This Row],[number]],IF(Table2[[#This Row],[Event]]="Time-Out",401,""))</f>
        <v/>
      </c>
      <c r="AD3572" s="1">
        <f>ROW(A3571)</f>
        <v>3571</v>
      </c>
      <c r="AE3572" s="1">
        <f>COUNTIFS(Table2[GameID],Table2[[#This Row],[GameID]],Table2[Column1],"&lt;="&amp;Table2[[#This Row],[Column1]])-1</f>
        <v>29</v>
      </c>
    </row>
    <row r="3573" spans="1:31" x14ac:dyDescent="0.45">
      <c r="A3573" t="s">
        <v>168</v>
      </c>
      <c r="B3573" t="str">
        <f>_xlfn.TEXTBEFORE(Table2[[#This Row],[Kamp]]," - ")</f>
        <v>Aab</v>
      </c>
      <c r="C3573" t="str">
        <f>_xlfn.TEXTAFTER(Table2[[#This Row],[Kamp]],"- ")</f>
        <v>ÅFK</v>
      </c>
      <c r="D3573">
        <v>45206</v>
      </c>
      <c r="E3573">
        <v>77700</v>
      </c>
      <c r="F3573">
        <v>20232024</v>
      </c>
      <c r="G3573" t="s">
        <v>17</v>
      </c>
      <c r="H3573" t="s">
        <v>669</v>
      </c>
      <c r="I3573" t="s">
        <v>678</v>
      </c>
      <c r="J3573">
        <v>3</v>
      </c>
      <c r="K3573">
        <v>31146</v>
      </c>
      <c r="L3573">
        <v>1</v>
      </c>
      <c r="M3573" t="s">
        <v>630</v>
      </c>
      <c r="N3573" t="s">
        <v>175</v>
      </c>
      <c r="O3573" t="s">
        <v>131</v>
      </c>
      <c r="P3573">
        <v>15</v>
      </c>
      <c r="Q3573">
        <v>96</v>
      </c>
      <c r="R3573">
        <f>SUMIFS(Table2[number],Table2[Event],"Goal",Table2[H/U],"HOME",Table2[GameID],Table2[[#This Row],[GameID]],Table2[GameTime],"&lt;="&amp;Table2[[#This Row],[GameTime]])</f>
        <v>20</v>
      </c>
      <c r="S3573">
        <f>SUMIFS(Table2[number],Table2[Event],"Goal",Table2[H/U],"AWAY",Table2[GameID],Table2[[#This Row],[GameID]],Table2[GameTime],"&lt;="&amp;Table2[[#This Row],[GameTime]])</f>
        <v>6</v>
      </c>
      <c r="T3573" t="str">
        <f>IF(Table2[[#This Row],[Event]]="Goal",Table2[[#This Row],[Hscore]]&amp;"-"&amp;Table2[[#This Row],[Uscore]],"")</f>
        <v>20-6</v>
      </c>
      <c r="U3573">
        <v>3016</v>
      </c>
      <c r="V3573" s="1">
        <f>Table2[[#This Row],[GameTime]]-(Table2[[#This Row],[period]]-1)*1200</f>
        <v>616</v>
      </c>
      <c r="W3573" s="1">
        <f>ROUNDDOWN(Table2[[#This Row],[Time]]/60,0)</f>
        <v>10</v>
      </c>
      <c r="X3573" s="1">
        <f>ROUNDDOWN((Table2[[#This Row],[Time]]/60-Table2[[#This Row],[Time2]])*60,0)</f>
        <v>16</v>
      </c>
      <c r="Y3573" s="1">
        <f>IF(Table2[[#This Row],[Time2]]&lt;10,0&amp;Table2[[#This Row],[Time2]],Table2[[#This Row],[Time2]])</f>
        <v>10</v>
      </c>
      <c r="Z3573" s="1">
        <f>IF(Table2[[#This Row],[Time3]]&lt;10,0&amp;Table2[[#This Row],[Time3]],Table2[[#This Row],[Time3]])</f>
        <v>16</v>
      </c>
      <c r="AA3573" s="2" t="str">
        <f>Table2[[#This Row],[Time4]]&amp;":"&amp;Table2[[#This Row],[Time5]]</f>
        <v>10:16</v>
      </c>
      <c r="AB3573" s="1" t="str" cm="1">
        <f t="array" ref="AB3573">IFERROR(IF(Table2[[#This Row],[code]]="","",_xlfn.IFS(AND(Table2[[#This Row],[code]]&lt;400,Table2[[#This Row],[code]]&lt;&gt;""),2,Table2[[#This Row],[code]]&gt;500,4)),"")</f>
        <v/>
      </c>
      <c r="AC3573" s="1" t="str">
        <f>IF(Table2[[#This Row],[Event]]="Penalty",Table2[[#This Row],[number]],IF(Table2[[#This Row],[Event]]="Time-Out",401,""))</f>
        <v/>
      </c>
      <c r="AD3573" s="1">
        <f>ROW(A3572)</f>
        <v>3572</v>
      </c>
      <c r="AE3573" s="1">
        <f>COUNTIFS(Table2[GameID],Table2[[#This Row],[GameID]],Table2[Column1],"&lt;="&amp;Table2[[#This Row],[Column1]])-1</f>
        <v>30</v>
      </c>
    </row>
    <row r="3574" spans="1:31" x14ac:dyDescent="0.45">
      <c r="A3574" t="s">
        <v>168</v>
      </c>
      <c r="B3574" t="str">
        <f>_xlfn.TEXTBEFORE(Table2[[#This Row],[Kamp]]," - ")</f>
        <v>Aab</v>
      </c>
      <c r="C3574" t="str">
        <f>_xlfn.TEXTAFTER(Table2[[#This Row],[Kamp]],"- ")</f>
        <v>ÅFK</v>
      </c>
      <c r="D3574">
        <v>45206</v>
      </c>
      <c r="E3574">
        <v>77700</v>
      </c>
      <c r="F3574">
        <v>20232024</v>
      </c>
      <c r="G3574" t="s">
        <v>17</v>
      </c>
      <c r="H3574" t="s">
        <v>666</v>
      </c>
      <c r="I3574" t="s">
        <v>677</v>
      </c>
      <c r="J3574">
        <v>3</v>
      </c>
      <c r="K3574">
        <v>31407</v>
      </c>
      <c r="L3574">
        <v>222</v>
      </c>
      <c r="M3574" t="s">
        <v>631</v>
      </c>
      <c r="N3574" t="s">
        <v>649</v>
      </c>
      <c r="O3574" t="s">
        <v>634</v>
      </c>
      <c r="P3574">
        <v>25</v>
      </c>
      <c r="Q3574" t="s">
        <v>634</v>
      </c>
      <c r="R3574">
        <f>SUMIFS(Table2[number],Table2[Event],"Goal",Table2[H/U],"HOME",Table2[GameID],Table2[[#This Row],[GameID]],Table2[GameTime],"&lt;="&amp;Table2[[#This Row],[GameTime]])</f>
        <v>20</v>
      </c>
      <c r="S3574">
        <f>SUMIFS(Table2[number],Table2[Event],"Goal",Table2[H/U],"AWAY",Table2[GameID],Table2[[#This Row],[GameID]],Table2[GameTime],"&lt;="&amp;Table2[[#This Row],[GameTime]])</f>
        <v>6</v>
      </c>
      <c r="T3574" t="str">
        <f>IF(Table2[[#This Row],[Event]]="Goal",Table2[[#This Row],[Hscore]]&amp;"-"&amp;Table2[[#This Row],[Uscore]],"")</f>
        <v/>
      </c>
      <c r="U3574">
        <v>3108</v>
      </c>
      <c r="V3574" s="1">
        <f>Table2[[#This Row],[GameTime]]-(Table2[[#This Row],[period]]-1)*1200</f>
        <v>708</v>
      </c>
      <c r="W3574" s="1">
        <f>ROUNDDOWN(Table2[[#This Row],[Time]]/60,0)</f>
        <v>11</v>
      </c>
      <c r="X3574" s="1">
        <f>ROUNDDOWN((Table2[[#This Row],[Time]]/60-Table2[[#This Row],[Time2]])*60,0)</f>
        <v>48</v>
      </c>
      <c r="Y3574" s="1">
        <f>IF(Table2[[#This Row],[Time2]]&lt;10,0&amp;Table2[[#This Row],[Time2]],Table2[[#This Row],[Time2]])</f>
        <v>11</v>
      </c>
      <c r="Z3574" s="1">
        <f>IF(Table2[[#This Row],[Time3]]&lt;10,0&amp;Table2[[#This Row],[Time3]],Table2[[#This Row],[Time3]])</f>
        <v>48</v>
      </c>
      <c r="AA3574" s="2" t="str">
        <f>Table2[[#This Row],[Time4]]&amp;":"&amp;Table2[[#This Row],[Time5]]</f>
        <v>11:48</v>
      </c>
      <c r="AB3574" s="1" cm="1">
        <f t="array" ref="AB3574">IFERROR(IF(Table2[[#This Row],[code]]="","",_xlfn.IFS(AND(Table2[[#This Row],[code]]&lt;400,Table2[[#This Row],[code]]&lt;&gt;""),2,Table2[[#This Row],[code]]&gt;500,4)),"")</f>
        <v>2</v>
      </c>
      <c r="AC3574" s="1">
        <f>IF(Table2[[#This Row],[Event]]="Penalty",Table2[[#This Row],[number]],IF(Table2[[#This Row],[Event]]="Time-Out",401,""))</f>
        <v>222</v>
      </c>
      <c r="AD3574" s="1">
        <f>ROW(A3573)</f>
        <v>3573</v>
      </c>
      <c r="AE3574" s="1">
        <f>COUNTIFS(Table2[GameID],Table2[[#This Row],[GameID]],Table2[Column1],"&lt;="&amp;Table2[[#This Row],[Column1]])-1</f>
        <v>31</v>
      </c>
    </row>
    <row r="3575" spans="1:31" x14ac:dyDescent="0.45">
      <c r="A3575" t="s">
        <v>168</v>
      </c>
      <c r="B3575" t="str">
        <f>_xlfn.TEXTBEFORE(Table2[[#This Row],[Kamp]]," - ")</f>
        <v>Aab</v>
      </c>
      <c r="C3575" t="str">
        <f>_xlfn.TEXTAFTER(Table2[[#This Row],[Kamp]],"- ")</f>
        <v>ÅFK</v>
      </c>
      <c r="D3575">
        <v>45206</v>
      </c>
      <c r="E3575">
        <v>77700</v>
      </c>
      <c r="F3575">
        <v>20232024</v>
      </c>
      <c r="G3575" t="s">
        <v>17</v>
      </c>
      <c r="H3575" t="s">
        <v>669</v>
      </c>
      <c r="I3575" t="s">
        <v>678</v>
      </c>
      <c r="J3575">
        <v>3</v>
      </c>
      <c r="K3575">
        <v>31146</v>
      </c>
      <c r="L3575">
        <v>1</v>
      </c>
      <c r="M3575" t="s">
        <v>630</v>
      </c>
      <c r="N3575" t="s">
        <v>264</v>
      </c>
      <c r="O3575" t="s">
        <v>517</v>
      </c>
      <c r="P3575">
        <v>61</v>
      </c>
      <c r="Q3575">
        <v>11</v>
      </c>
      <c r="R3575">
        <f>SUMIFS(Table2[number],Table2[Event],"Goal",Table2[H/U],"HOME",Table2[GameID],Table2[[#This Row],[GameID]],Table2[GameTime],"&lt;="&amp;Table2[[#This Row],[GameTime]])</f>
        <v>21</v>
      </c>
      <c r="S3575">
        <f>SUMIFS(Table2[number],Table2[Event],"Goal",Table2[H/U],"AWAY",Table2[GameID],Table2[[#This Row],[GameID]],Table2[GameTime],"&lt;="&amp;Table2[[#This Row],[GameTime]])</f>
        <v>6</v>
      </c>
      <c r="T3575" t="str">
        <f>IF(Table2[[#This Row],[Event]]="Goal",Table2[[#This Row],[Hscore]]&amp;"-"&amp;Table2[[#This Row],[Uscore]],"")</f>
        <v>21-6</v>
      </c>
      <c r="U3575">
        <v>3113</v>
      </c>
      <c r="V3575" s="1">
        <f>Table2[[#This Row],[GameTime]]-(Table2[[#This Row],[period]]-1)*1200</f>
        <v>713</v>
      </c>
      <c r="W3575" s="1">
        <f>ROUNDDOWN(Table2[[#This Row],[Time]]/60,0)</f>
        <v>11</v>
      </c>
      <c r="X3575" s="1">
        <f>ROUNDDOWN((Table2[[#This Row],[Time]]/60-Table2[[#This Row],[Time2]])*60,0)</f>
        <v>53</v>
      </c>
      <c r="Y3575" s="1">
        <f>IF(Table2[[#This Row],[Time2]]&lt;10,0&amp;Table2[[#This Row],[Time2]],Table2[[#This Row],[Time2]])</f>
        <v>11</v>
      </c>
      <c r="Z3575" s="1">
        <f>IF(Table2[[#This Row],[Time3]]&lt;10,0&amp;Table2[[#This Row],[Time3]],Table2[[#This Row],[Time3]])</f>
        <v>53</v>
      </c>
      <c r="AA3575" s="2" t="str">
        <f>Table2[[#This Row],[Time4]]&amp;":"&amp;Table2[[#This Row],[Time5]]</f>
        <v>11:53</v>
      </c>
      <c r="AB3575" s="1" t="str" cm="1">
        <f t="array" ref="AB3575">IFERROR(IF(Table2[[#This Row],[code]]="","",_xlfn.IFS(AND(Table2[[#This Row],[code]]&lt;400,Table2[[#This Row],[code]]&lt;&gt;""),2,Table2[[#This Row],[code]]&gt;500,4)),"")</f>
        <v/>
      </c>
      <c r="AC3575" s="1" t="str">
        <f>IF(Table2[[#This Row],[Event]]="Penalty",Table2[[#This Row],[number]],IF(Table2[[#This Row],[Event]]="Time-Out",401,""))</f>
        <v/>
      </c>
      <c r="AD3575" s="1">
        <f>ROW(A3574)</f>
        <v>3574</v>
      </c>
      <c r="AE3575" s="1">
        <f>COUNTIFS(Table2[GameID],Table2[[#This Row],[GameID]],Table2[Column1],"&lt;="&amp;Table2[[#This Row],[Column1]])-1</f>
        <v>32</v>
      </c>
    </row>
    <row r="3576" spans="1:31" x14ac:dyDescent="0.45">
      <c r="A3576" t="s">
        <v>168</v>
      </c>
      <c r="B3576" t="str">
        <f>_xlfn.TEXTBEFORE(Table2[[#This Row],[Kamp]]," - ")</f>
        <v>Aab</v>
      </c>
      <c r="C3576" t="str">
        <f>_xlfn.TEXTAFTER(Table2[[#This Row],[Kamp]],"- ")</f>
        <v>ÅFK</v>
      </c>
      <c r="D3576">
        <v>45206</v>
      </c>
      <c r="E3576">
        <v>77700</v>
      </c>
      <c r="F3576">
        <v>20232024</v>
      </c>
      <c r="G3576" t="s">
        <v>17</v>
      </c>
      <c r="H3576" t="s">
        <v>669</v>
      </c>
      <c r="I3576" t="s">
        <v>678</v>
      </c>
      <c r="J3576">
        <v>3</v>
      </c>
      <c r="K3576">
        <v>31146</v>
      </c>
      <c r="L3576">
        <v>1</v>
      </c>
      <c r="M3576" t="s">
        <v>630</v>
      </c>
      <c r="N3576" t="s">
        <v>519</v>
      </c>
      <c r="O3576" t="s">
        <v>140</v>
      </c>
      <c r="P3576">
        <v>22</v>
      </c>
      <c r="Q3576">
        <v>20</v>
      </c>
      <c r="R3576">
        <f>SUMIFS(Table2[number],Table2[Event],"Goal",Table2[H/U],"HOME",Table2[GameID],Table2[[#This Row],[GameID]],Table2[GameTime],"&lt;="&amp;Table2[[#This Row],[GameTime]])</f>
        <v>22</v>
      </c>
      <c r="S3576">
        <f>SUMIFS(Table2[number],Table2[Event],"Goal",Table2[H/U],"AWAY",Table2[GameID],Table2[[#This Row],[GameID]],Table2[GameTime],"&lt;="&amp;Table2[[#This Row],[GameTime]])</f>
        <v>6</v>
      </c>
      <c r="T3576" t="str">
        <f>IF(Table2[[#This Row],[Event]]="Goal",Table2[[#This Row],[Hscore]]&amp;"-"&amp;Table2[[#This Row],[Uscore]],"")</f>
        <v>22-6</v>
      </c>
      <c r="U3576">
        <v>3441</v>
      </c>
      <c r="V3576" s="1">
        <f>Table2[[#This Row],[GameTime]]-(Table2[[#This Row],[period]]-1)*1200</f>
        <v>1041</v>
      </c>
      <c r="W3576" s="1">
        <f>ROUNDDOWN(Table2[[#This Row],[Time]]/60,0)</f>
        <v>17</v>
      </c>
      <c r="X3576" s="1">
        <f>ROUNDDOWN((Table2[[#This Row],[Time]]/60-Table2[[#This Row],[Time2]])*60,0)</f>
        <v>21</v>
      </c>
      <c r="Y3576" s="1">
        <f>IF(Table2[[#This Row],[Time2]]&lt;10,0&amp;Table2[[#This Row],[Time2]],Table2[[#This Row],[Time2]])</f>
        <v>17</v>
      </c>
      <c r="Z3576" s="1">
        <f>IF(Table2[[#This Row],[Time3]]&lt;10,0&amp;Table2[[#This Row],[Time3]],Table2[[#This Row],[Time3]])</f>
        <v>21</v>
      </c>
      <c r="AA3576" s="2" t="str">
        <f>Table2[[#This Row],[Time4]]&amp;":"&amp;Table2[[#This Row],[Time5]]</f>
        <v>17:21</v>
      </c>
      <c r="AB3576" s="1" t="str" cm="1">
        <f t="array" ref="AB3576">IFERROR(IF(Table2[[#This Row],[code]]="","",_xlfn.IFS(AND(Table2[[#This Row],[code]]&lt;400,Table2[[#This Row],[code]]&lt;&gt;""),2,Table2[[#This Row],[code]]&gt;500,4)),"")</f>
        <v/>
      </c>
      <c r="AC3576" s="1" t="str">
        <f>IF(Table2[[#This Row],[Event]]="Penalty",Table2[[#This Row],[number]],IF(Table2[[#This Row],[Event]]="Time-Out",401,""))</f>
        <v/>
      </c>
      <c r="AD3576" s="1">
        <f>ROW(A3575)</f>
        <v>3575</v>
      </c>
      <c r="AE3576" s="1">
        <f>COUNTIFS(Table2[GameID],Table2[[#This Row],[GameID]],Table2[Column1],"&lt;="&amp;Table2[[#This Row],[Column1]])-1</f>
        <v>33</v>
      </c>
    </row>
    <row r="3577" spans="1:31" x14ac:dyDescent="0.45">
      <c r="A3577" t="s">
        <v>168</v>
      </c>
      <c r="B3577" t="str">
        <f>_xlfn.TEXTBEFORE(Table2[[#This Row],[Kamp]]," - ")</f>
        <v>Aab</v>
      </c>
      <c r="C3577" t="str">
        <f>_xlfn.TEXTAFTER(Table2[[#This Row],[Kamp]],"- ")</f>
        <v>ÅFK</v>
      </c>
      <c r="D3577">
        <v>45206</v>
      </c>
      <c r="E3577">
        <v>77700</v>
      </c>
      <c r="F3577">
        <v>20232024</v>
      </c>
      <c r="G3577" t="s">
        <v>17</v>
      </c>
      <c r="H3577" t="s">
        <v>669</v>
      </c>
      <c r="I3577" t="s">
        <v>678</v>
      </c>
      <c r="J3577">
        <v>3</v>
      </c>
      <c r="K3577">
        <v>31146</v>
      </c>
      <c r="L3577">
        <v>1</v>
      </c>
      <c r="M3577" t="s">
        <v>630</v>
      </c>
      <c r="N3577" t="s">
        <v>131</v>
      </c>
      <c r="O3577" t="s">
        <v>140</v>
      </c>
      <c r="P3577">
        <v>96</v>
      </c>
      <c r="Q3577">
        <v>20</v>
      </c>
      <c r="R3577">
        <f>SUMIFS(Table2[number],Table2[Event],"Goal",Table2[H/U],"HOME",Table2[GameID],Table2[[#This Row],[GameID]],Table2[GameTime],"&lt;="&amp;Table2[[#This Row],[GameTime]])</f>
        <v>23</v>
      </c>
      <c r="S3577">
        <f>SUMIFS(Table2[number],Table2[Event],"Goal",Table2[H/U],"AWAY",Table2[GameID],Table2[[#This Row],[GameID]],Table2[GameTime],"&lt;="&amp;Table2[[#This Row],[GameTime]])</f>
        <v>6</v>
      </c>
      <c r="T3577" t="str">
        <f>IF(Table2[[#This Row],[Event]]="Goal",Table2[[#This Row],[Hscore]]&amp;"-"&amp;Table2[[#This Row],[Uscore]],"")</f>
        <v>23-6</v>
      </c>
      <c r="U3577">
        <v>3599</v>
      </c>
      <c r="V3577" s="1">
        <f>Table2[[#This Row],[GameTime]]-(Table2[[#This Row],[period]]-1)*1200</f>
        <v>1199</v>
      </c>
      <c r="W3577" s="1">
        <f>ROUNDDOWN(Table2[[#This Row],[Time]]/60,0)</f>
        <v>19</v>
      </c>
      <c r="X3577" s="1">
        <f>ROUNDDOWN((Table2[[#This Row],[Time]]/60-Table2[[#This Row],[Time2]])*60,0)</f>
        <v>59</v>
      </c>
      <c r="Y3577" s="1">
        <f>IF(Table2[[#This Row],[Time2]]&lt;10,0&amp;Table2[[#This Row],[Time2]],Table2[[#This Row],[Time2]])</f>
        <v>19</v>
      </c>
      <c r="Z3577" s="1">
        <f>IF(Table2[[#This Row],[Time3]]&lt;10,0&amp;Table2[[#This Row],[Time3]],Table2[[#This Row],[Time3]])</f>
        <v>59</v>
      </c>
      <c r="AA3577" s="2" t="str">
        <f>Table2[[#This Row],[Time4]]&amp;":"&amp;Table2[[#This Row],[Time5]]</f>
        <v>19:59</v>
      </c>
      <c r="AB3577" s="1" t="str" cm="1">
        <f t="array" ref="AB3577">IFERROR(IF(Table2[[#This Row],[code]]="","",_xlfn.IFS(AND(Table2[[#This Row],[code]]&lt;400,Table2[[#This Row],[code]]&lt;&gt;""),2,Table2[[#This Row],[code]]&gt;500,4)),"")</f>
        <v/>
      </c>
      <c r="AC3577" s="1" t="str">
        <f>IF(Table2[[#This Row],[Event]]="Penalty",Table2[[#This Row],[number]],IF(Table2[[#This Row],[Event]]="Time-Out",401,""))</f>
        <v/>
      </c>
      <c r="AD3577" s="1">
        <f>ROW(A3576)</f>
        <v>3576</v>
      </c>
      <c r="AE3577" s="1">
        <f>COUNTIFS(Table2[GameID],Table2[[#This Row],[GameID]],Table2[Column1],"&lt;="&amp;Table2[[#This Row],[Column1]])-1</f>
        <v>34</v>
      </c>
    </row>
    <row r="3578" spans="1:31" x14ac:dyDescent="0.45">
      <c r="A3578" t="s">
        <v>569</v>
      </c>
      <c r="B3578" t="str">
        <f>_xlfn.TEXTBEFORE(Table2[[#This Row],[Kamp]]," - ")</f>
        <v>Aab</v>
      </c>
      <c r="C3578" t="str">
        <f>_xlfn.TEXTAFTER(Table2[[#This Row],[Kamp]],"- ")</f>
        <v>Strandby Elling</v>
      </c>
      <c r="D3578">
        <v>45255</v>
      </c>
      <c r="E3578">
        <v>77701</v>
      </c>
      <c r="F3578">
        <v>20232024</v>
      </c>
      <c r="G3578" t="s">
        <v>17</v>
      </c>
      <c r="H3578" t="s">
        <v>669</v>
      </c>
      <c r="I3578" t="s">
        <v>678</v>
      </c>
      <c r="J3578">
        <v>1</v>
      </c>
      <c r="K3578">
        <v>31146</v>
      </c>
      <c r="L3578">
        <v>1</v>
      </c>
      <c r="M3578" t="s">
        <v>630</v>
      </c>
      <c r="N3578" t="s">
        <v>651</v>
      </c>
      <c r="O3578" t="s">
        <v>264</v>
      </c>
      <c r="P3578">
        <v>25</v>
      </c>
      <c r="Q3578">
        <v>10</v>
      </c>
      <c r="R3578">
        <f>SUMIFS(Table2[number],Table2[Event],"Goal",Table2[H/U],"HOME",Table2[GameID],Table2[[#This Row],[GameID]],Table2[GameTime],"&lt;="&amp;Table2[[#This Row],[GameTime]])</f>
        <v>1</v>
      </c>
      <c r="S3578">
        <f>SUMIFS(Table2[number],Table2[Event],"Goal",Table2[H/U],"AWAY",Table2[GameID],Table2[[#This Row],[GameID]],Table2[GameTime],"&lt;="&amp;Table2[[#This Row],[GameTime]])</f>
        <v>0</v>
      </c>
      <c r="T3578" t="str">
        <f>IF(Table2[[#This Row],[Event]]="Goal",Table2[[#This Row],[Hscore]]&amp;"-"&amp;Table2[[#This Row],[Uscore]],"")</f>
        <v>1-0</v>
      </c>
      <c r="U3578">
        <v>348</v>
      </c>
      <c r="V3578" s="1">
        <f>Table2[[#This Row],[GameTime]]-(Table2[[#This Row],[period]]-1)*1200</f>
        <v>348</v>
      </c>
      <c r="W3578" s="1">
        <f>ROUNDDOWN(Table2[[#This Row],[Time]]/60,0)</f>
        <v>5</v>
      </c>
      <c r="X3578" s="1">
        <f>ROUNDDOWN((Table2[[#This Row],[Time]]/60-Table2[[#This Row],[Time2]])*60,0)</f>
        <v>48</v>
      </c>
      <c r="Y3578" s="1" t="str">
        <f>IF(Table2[[#This Row],[Time2]]&lt;10,0&amp;Table2[[#This Row],[Time2]],Table2[[#This Row],[Time2]])</f>
        <v>05</v>
      </c>
      <c r="Z3578" s="1">
        <f>IF(Table2[[#This Row],[Time3]]&lt;10,0&amp;Table2[[#This Row],[Time3]],Table2[[#This Row],[Time3]])</f>
        <v>48</v>
      </c>
      <c r="AA3578" s="2" t="str">
        <f>Table2[[#This Row],[Time4]]&amp;":"&amp;Table2[[#This Row],[Time5]]</f>
        <v>05:48</v>
      </c>
      <c r="AB3578" s="1" t="str" cm="1">
        <f t="array" ref="AB3578">IFERROR(IF(Table2[[#This Row],[code]]="","",_xlfn.IFS(AND(Table2[[#This Row],[code]]&lt;400,Table2[[#This Row],[code]]&lt;&gt;""),2,Table2[[#This Row],[code]]&gt;500,4)),"")</f>
        <v/>
      </c>
      <c r="AC3578" s="1" t="str">
        <f>IF(Table2[[#This Row],[Event]]="Penalty",Table2[[#This Row],[number]],IF(Table2[[#This Row],[Event]]="Time-Out",401,""))</f>
        <v/>
      </c>
      <c r="AD3578" s="1">
        <f>ROW(A3577)</f>
        <v>3577</v>
      </c>
      <c r="AE3578" s="1">
        <f>COUNTIFS(Table2[GameID],Table2[[#This Row],[GameID]],Table2[Column1],"&lt;="&amp;Table2[[#This Row],[Column1]])-1</f>
        <v>0</v>
      </c>
    </row>
    <row r="3579" spans="1:31" x14ac:dyDescent="0.45">
      <c r="A3579" t="s">
        <v>569</v>
      </c>
      <c r="B3579" t="str">
        <f>_xlfn.TEXTBEFORE(Table2[[#This Row],[Kamp]]," - ")</f>
        <v>Aab</v>
      </c>
      <c r="C3579" t="str">
        <f>_xlfn.TEXTAFTER(Table2[[#This Row],[Kamp]],"- ")</f>
        <v>Strandby Elling</v>
      </c>
      <c r="D3579">
        <v>45255</v>
      </c>
      <c r="E3579">
        <v>77701</v>
      </c>
      <c r="F3579">
        <v>20232024</v>
      </c>
      <c r="G3579" t="s">
        <v>17</v>
      </c>
      <c r="H3579" t="s">
        <v>669</v>
      </c>
      <c r="I3579" t="s">
        <v>678</v>
      </c>
      <c r="J3579">
        <v>1</v>
      </c>
      <c r="K3579">
        <v>31146</v>
      </c>
      <c r="L3579">
        <v>1</v>
      </c>
      <c r="M3579" t="s">
        <v>630</v>
      </c>
      <c r="N3579" t="s">
        <v>652</v>
      </c>
      <c r="O3579" t="s">
        <v>516</v>
      </c>
      <c r="P3579">
        <v>99</v>
      </c>
      <c r="Q3579">
        <v>20</v>
      </c>
      <c r="R3579">
        <f>SUMIFS(Table2[number],Table2[Event],"Goal",Table2[H/U],"HOME",Table2[GameID],Table2[[#This Row],[GameID]],Table2[GameTime],"&lt;="&amp;Table2[[#This Row],[GameTime]])</f>
        <v>2</v>
      </c>
      <c r="S3579">
        <f>SUMIFS(Table2[number],Table2[Event],"Goal",Table2[H/U],"AWAY",Table2[GameID],Table2[[#This Row],[GameID]],Table2[GameTime],"&lt;="&amp;Table2[[#This Row],[GameTime]])</f>
        <v>0</v>
      </c>
      <c r="T3579" t="str">
        <f>IF(Table2[[#This Row],[Event]]="Goal",Table2[[#This Row],[Hscore]]&amp;"-"&amp;Table2[[#This Row],[Uscore]],"")</f>
        <v>2-0</v>
      </c>
      <c r="U3579">
        <v>838</v>
      </c>
      <c r="V3579" s="1">
        <f>Table2[[#This Row],[GameTime]]-(Table2[[#This Row],[period]]-1)*1200</f>
        <v>838</v>
      </c>
      <c r="W3579" s="1">
        <f>ROUNDDOWN(Table2[[#This Row],[Time]]/60,0)</f>
        <v>13</v>
      </c>
      <c r="X3579" s="1">
        <f>ROUNDDOWN((Table2[[#This Row],[Time]]/60-Table2[[#This Row],[Time2]])*60,0)</f>
        <v>58</v>
      </c>
      <c r="Y3579" s="1">
        <f>IF(Table2[[#This Row],[Time2]]&lt;10,0&amp;Table2[[#This Row],[Time2]],Table2[[#This Row],[Time2]])</f>
        <v>13</v>
      </c>
      <c r="Z3579" s="1">
        <f>IF(Table2[[#This Row],[Time3]]&lt;10,0&amp;Table2[[#This Row],[Time3]],Table2[[#This Row],[Time3]])</f>
        <v>58</v>
      </c>
      <c r="AA3579" s="2" t="str">
        <f>Table2[[#This Row],[Time4]]&amp;":"&amp;Table2[[#This Row],[Time5]]</f>
        <v>13:58</v>
      </c>
      <c r="AB3579" s="1" t="str" cm="1">
        <f t="array" ref="AB3579">IFERROR(IF(Table2[[#This Row],[code]]="","",_xlfn.IFS(AND(Table2[[#This Row],[code]]&lt;400,Table2[[#This Row],[code]]&lt;&gt;""),2,Table2[[#This Row],[code]]&gt;500,4)),"")</f>
        <v/>
      </c>
      <c r="AC3579" s="1" t="str">
        <f>IF(Table2[[#This Row],[Event]]="Penalty",Table2[[#This Row],[number]],IF(Table2[[#This Row],[Event]]="Time-Out",401,""))</f>
        <v/>
      </c>
      <c r="AD3579" s="1">
        <f>ROW(A3578)</f>
        <v>3578</v>
      </c>
      <c r="AE3579" s="1">
        <f>COUNTIFS(Table2[GameID],Table2[[#This Row],[GameID]],Table2[Column1],"&lt;="&amp;Table2[[#This Row],[Column1]])-1</f>
        <v>1</v>
      </c>
    </row>
    <row r="3580" spans="1:31" x14ac:dyDescent="0.45">
      <c r="A3580" t="s">
        <v>569</v>
      </c>
      <c r="B3580" t="str">
        <f>_xlfn.TEXTBEFORE(Table2[[#This Row],[Kamp]]," - ")</f>
        <v>Aab</v>
      </c>
      <c r="C3580" t="str">
        <f>_xlfn.TEXTAFTER(Table2[[#This Row],[Kamp]],"- ")</f>
        <v>Strandby Elling</v>
      </c>
      <c r="D3580">
        <v>45255</v>
      </c>
      <c r="E3580">
        <v>77701</v>
      </c>
      <c r="F3580">
        <v>20232024</v>
      </c>
      <c r="G3580" t="s">
        <v>17</v>
      </c>
      <c r="H3580" t="s">
        <v>669</v>
      </c>
      <c r="I3580" t="s">
        <v>678</v>
      </c>
      <c r="J3580">
        <v>1</v>
      </c>
      <c r="K3580">
        <v>31146</v>
      </c>
      <c r="L3580">
        <v>1</v>
      </c>
      <c r="M3580" t="s">
        <v>630</v>
      </c>
      <c r="N3580" t="s">
        <v>651</v>
      </c>
      <c r="O3580" t="s">
        <v>517</v>
      </c>
      <c r="P3580">
        <v>25</v>
      </c>
      <c r="Q3580">
        <v>51</v>
      </c>
      <c r="R3580">
        <f>SUMIFS(Table2[number],Table2[Event],"Goal",Table2[H/U],"HOME",Table2[GameID],Table2[[#This Row],[GameID]],Table2[GameTime],"&lt;="&amp;Table2[[#This Row],[GameTime]])</f>
        <v>3</v>
      </c>
      <c r="S3580">
        <f>SUMIFS(Table2[number],Table2[Event],"Goal",Table2[H/U],"AWAY",Table2[GameID],Table2[[#This Row],[GameID]],Table2[GameTime],"&lt;="&amp;Table2[[#This Row],[GameTime]])</f>
        <v>0</v>
      </c>
      <c r="T3580" t="str">
        <f>IF(Table2[[#This Row],[Event]]="Goal",Table2[[#This Row],[Hscore]]&amp;"-"&amp;Table2[[#This Row],[Uscore]],"")</f>
        <v>3-0</v>
      </c>
      <c r="U3580">
        <v>992</v>
      </c>
      <c r="V3580" s="1">
        <f>Table2[[#This Row],[GameTime]]-(Table2[[#This Row],[period]]-1)*1200</f>
        <v>992</v>
      </c>
      <c r="W3580" s="1">
        <f>ROUNDDOWN(Table2[[#This Row],[Time]]/60,0)</f>
        <v>16</v>
      </c>
      <c r="X3580" s="1">
        <f>ROUNDDOWN((Table2[[#This Row],[Time]]/60-Table2[[#This Row],[Time2]])*60,0)</f>
        <v>32</v>
      </c>
      <c r="Y3580" s="1">
        <f>IF(Table2[[#This Row],[Time2]]&lt;10,0&amp;Table2[[#This Row],[Time2]],Table2[[#This Row],[Time2]])</f>
        <v>16</v>
      </c>
      <c r="Z3580" s="1">
        <f>IF(Table2[[#This Row],[Time3]]&lt;10,0&amp;Table2[[#This Row],[Time3]],Table2[[#This Row],[Time3]])</f>
        <v>32</v>
      </c>
      <c r="AA3580" s="2" t="str">
        <f>Table2[[#This Row],[Time4]]&amp;":"&amp;Table2[[#This Row],[Time5]]</f>
        <v>16:32</v>
      </c>
      <c r="AB3580" s="1" t="str" cm="1">
        <f t="array" ref="AB3580">IFERROR(IF(Table2[[#This Row],[code]]="","",_xlfn.IFS(AND(Table2[[#This Row],[code]]&lt;400,Table2[[#This Row],[code]]&lt;&gt;""),2,Table2[[#This Row],[code]]&gt;500,4)),"")</f>
        <v/>
      </c>
      <c r="AC3580" s="1" t="str">
        <f>IF(Table2[[#This Row],[Event]]="Penalty",Table2[[#This Row],[number]],IF(Table2[[#This Row],[Event]]="Time-Out",401,""))</f>
        <v/>
      </c>
      <c r="AD3580" s="1">
        <f>ROW(A3579)</f>
        <v>3579</v>
      </c>
      <c r="AE3580" s="1">
        <f>COUNTIFS(Table2[GameID],Table2[[#This Row],[GameID]],Table2[Column1],"&lt;="&amp;Table2[[#This Row],[Column1]])-1</f>
        <v>2</v>
      </c>
    </row>
    <row r="3581" spans="1:31" x14ac:dyDescent="0.45">
      <c r="A3581" t="s">
        <v>569</v>
      </c>
      <c r="B3581" t="str">
        <f>_xlfn.TEXTBEFORE(Table2[[#This Row],[Kamp]]," - ")</f>
        <v>Aab</v>
      </c>
      <c r="C3581" t="str">
        <f>_xlfn.TEXTAFTER(Table2[[#This Row],[Kamp]],"- ")</f>
        <v>Strandby Elling</v>
      </c>
      <c r="D3581">
        <v>45255</v>
      </c>
      <c r="E3581">
        <v>77701</v>
      </c>
      <c r="F3581">
        <v>20232024</v>
      </c>
      <c r="G3581" t="s">
        <v>17</v>
      </c>
      <c r="H3581" t="s">
        <v>669</v>
      </c>
      <c r="I3581" t="s">
        <v>678</v>
      </c>
      <c r="J3581">
        <v>1</v>
      </c>
      <c r="K3581">
        <v>31146</v>
      </c>
      <c r="L3581">
        <v>1</v>
      </c>
      <c r="M3581" t="s">
        <v>630</v>
      </c>
      <c r="N3581" t="s">
        <v>146</v>
      </c>
      <c r="O3581" t="s">
        <v>516</v>
      </c>
      <c r="P3581">
        <v>91</v>
      </c>
      <c r="Q3581">
        <v>20</v>
      </c>
      <c r="R3581">
        <f>SUMIFS(Table2[number],Table2[Event],"Goal",Table2[H/U],"HOME",Table2[GameID],Table2[[#This Row],[GameID]],Table2[GameTime],"&lt;="&amp;Table2[[#This Row],[GameTime]])</f>
        <v>4</v>
      </c>
      <c r="S3581">
        <f>SUMIFS(Table2[number],Table2[Event],"Goal",Table2[H/U],"AWAY",Table2[GameID],Table2[[#This Row],[GameID]],Table2[GameTime],"&lt;="&amp;Table2[[#This Row],[GameTime]])</f>
        <v>0</v>
      </c>
      <c r="T3581" t="str">
        <f>IF(Table2[[#This Row],[Event]]="Goal",Table2[[#This Row],[Hscore]]&amp;"-"&amp;Table2[[#This Row],[Uscore]],"")</f>
        <v>4-0</v>
      </c>
      <c r="U3581">
        <v>1013</v>
      </c>
      <c r="V3581" s="1">
        <f>Table2[[#This Row],[GameTime]]-(Table2[[#This Row],[period]]-1)*1200</f>
        <v>1013</v>
      </c>
      <c r="W3581" s="1">
        <f>ROUNDDOWN(Table2[[#This Row],[Time]]/60,0)</f>
        <v>16</v>
      </c>
      <c r="X3581" s="1">
        <f>ROUNDDOWN((Table2[[#This Row],[Time]]/60-Table2[[#This Row],[Time2]])*60,0)</f>
        <v>53</v>
      </c>
      <c r="Y3581" s="1">
        <f>IF(Table2[[#This Row],[Time2]]&lt;10,0&amp;Table2[[#This Row],[Time2]],Table2[[#This Row],[Time2]])</f>
        <v>16</v>
      </c>
      <c r="Z3581" s="1">
        <f>IF(Table2[[#This Row],[Time3]]&lt;10,0&amp;Table2[[#This Row],[Time3]],Table2[[#This Row],[Time3]])</f>
        <v>53</v>
      </c>
      <c r="AA3581" s="2" t="str">
        <f>Table2[[#This Row],[Time4]]&amp;":"&amp;Table2[[#This Row],[Time5]]</f>
        <v>16:53</v>
      </c>
      <c r="AB3581" s="1" t="str" cm="1">
        <f t="array" ref="AB3581">IFERROR(IF(Table2[[#This Row],[code]]="","",_xlfn.IFS(AND(Table2[[#This Row],[code]]&lt;400,Table2[[#This Row],[code]]&lt;&gt;""),2,Table2[[#This Row],[code]]&gt;500,4)),"")</f>
        <v/>
      </c>
      <c r="AC3581" s="1" t="str">
        <f>IF(Table2[[#This Row],[Event]]="Penalty",Table2[[#This Row],[number]],IF(Table2[[#This Row],[Event]]="Time-Out",401,""))</f>
        <v/>
      </c>
      <c r="AD3581" s="1">
        <f>ROW(A3580)</f>
        <v>3580</v>
      </c>
      <c r="AE3581" s="1">
        <f>COUNTIFS(Table2[GameID],Table2[[#This Row],[GameID]],Table2[Column1],"&lt;="&amp;Table2[[#This Row],[Column1]])-1</f>
        <v>3</v>
      </c>
    </row>
    <row r="3582" spans="1:31" x14ac:dyDescent="0.45">
      <c r="A3582" t="s">
        <v>569</v>
      </c>
      <c r="B3582" t="str">
        <f>_xlfn.TEXTBEFORE(Table2[[#This Row],[Kamp]]," - ")</f>
        <v>Aab</v>
      </c>
      <c r="C3582" t="str">
        <f>_xlfn.TEXTAFTER(Table2[[#This Row],[Kamp]],"- ")</f>
        <v>Strandby Elling</v>
      </c>
      <c r="D3582">
        <v>45255</v>
      </c>
      <c r="E3582">
        <v>77701</v>
      </c>
      <c r="F3582">
        <v>20232024</v>
      </c>
      <c r="G3582" t="s">
        <v>17</v>
      </c>
      <c r="H3582" t="s">
        <v>669</v>
      </c>
      <c r="I3582" t="s">
        <v>678</v>
      </c>
      <c r="J3582">
        <v>1</v>
      </c>
      <c r="K3582">
        <v>31146</v>
      </c>
      <c r="L3582">
        <v>1</v>
      </c>
      <c r="M3582" t="s">
        <v>630</v>
      </c>
      <c r="N3582" t="s">
        <v>132</v>
      </c>
      <c r="O3582" t="s">
        <v>133</v>
      </c>
      <c r="P3582">
        <v>4</v>
      </c>
      <c r="Q3582">
        <v>5</v>
      </c>
      <c r="R3582">
        <f>SUMIFS(Table2[number],Table2[Event],"Goal",Table2[H/U],"HOME",Table2[GameID],Table2[[#This Row],[GameID]],Table2[GameTime],"&lt;="&amp;Table2[[#This Row],[GameTime]])</f>
        <v>5</v>
      </c>
      <c r="S3582">
        <f>SUMIFS(Table2[number],Table2[Event],"Goal",Table2[H/U],"AWAY",Table2[GameID],Table2[[#This Row],[GameID]],Table2[GameTime],"&lt;="&amp;Table2[[#This Row],[GameTime]])</f>
        <v>0</v>
      </c>
      <c r="T3582" t="str">
        <f>IF(Table2[[#This Row],[Event]]="Goal",Table2[[#This Row],[Hscore]]&amp;"-"&amp;Table2[[#This Row],[Uscore]],"")</f>
        <v>5-0</v>
      </c>
      <c r="U3582">
        <v>1033</v>
      </c>
      <c r="V3582" s="1">
        <f>Table2[[#This Row],[GameTime]]-(Table2[[#This Row],[period]]-1)*1200</f>
        <v>1033</v>
      </c>
      <c r="W3582" s="1">
        <f>ROUNDDOWN(Table2[[#This Row],[Time]]/60,0)</f>
        <v>17</v>
      </c>
      <c r="X3582" s="1">
        <f>ROUNDDOWN((Table2[[#This Row],[Time]]/60-Table2[[#This Row],[Time2]])*60,0)</f>
        <v>12</v>
      </c>
      <c r="Y3582" s="1">
        <f>IF(Table2[[#This Row],[Time2]]&lt;10,0&amp;Table2[[#This Row],[Time2]],Table2[[#This Row],[Time2]])</f>
        <v>17</v>
      </c>
      <c r="Z3582" s="1">
        <f>IF(Table2[[#This Row],[Time3]]&lt;10,0&amp;Table2[[#This Row],[Time3]],Table2[[#This Row],[Time3]])</f>
        <v>12</v>
      </c>
      <c r="AA3582" s="2" t="str">
        <f>Table2[[#This Row],[Time4]]&amp;":"&amp;Table2[[#This Row],[Time5]]</f>
        <v>17:12</v>
      </c>
      <c r="AB3582" s="1" t="str" cm="1">
        <f t="array" ref="AB3582">IFERROR(IF(Table2[[#This Row],[code]]="","",_xlfn.IFS(AND(Table2[[#This Row],[code]]&lt;400,Table2[[#This Row],[code]]&lt;&gt;""),2,Table2[[#This Row],[code]]&gt;500,4)),"")</f>
        <v/>
      </c>
      <c r="AC3582" s="1" t="str">
        <f>IF(Table2[[#This Row],[Event]]="Penalty",Table2[[#This Row],[number]],IF(Table2[[#This Row],[Event]]="Time-Out",401,""))</f>
        <v/>
      </c>
      <c r="AD3582" s="1">
        <f>ROW(A3581)</f>
        <v>3581</v>
      </c>
      <c r="AE3582" s="1">
        <f>COUNTIFS(Table2[GameID],Table2[[#This Row],[GameID]],Table2[Column1],"&lt;="&amp;Table2[[#This Row],[Column1]])-1</f>
        <v>4</v>
      </c>
    </row>
    <row r="3583" spans="1:31" x14ac:dyDescent="0.45">
      <c r="A3583" t="s">
        <v>569</v>
      </c>
      <c r="B3583" t="str">
        <f>_xlfn.TEXTBEFORE(Table2[[#This Row],[Kamp]]," - ")</f>
        <v>Aab</v>
      </c>
      <c r="C3583" t="str">
        <f>_xlfn.TEXTAFTER(Table2[[#This Row],[Kamp]],"- ")</f>
        <v>Strandby Elling</v>
      </c>
      <c r="D3583">
        <v>45255</v>
      </c>
      <c r="E3583">
        <v>77701</v>
      </c>
      <c r="F3583">
        <v>20232024</v>
      </c>
      <c r="G3583" t="s">
        <v>17</v>
      </c>
      <c r="H3583" t="s">
        <v>669</v>
      </c>
      <c r="I3583" t="s">
        <v>678</v>
      </c>
      <c r="J3583">
        <v>2</v>
      </c>
      <c r="K3583">
        <v>31146</v>
      </c>
      <c r="L3583">
        <v>1</v>
      </c>
      <c r="M3583" t="s">
        <v>630</v>
      </c>
      <c r="N3583" t="s">
        <v>516</v>
      </c>
      <c r="O3583" t="s">
        <v>146</v>
      </c>
      <c r="P3583">
        <v>20</v>
      </c>
      <c r="Q3583">
        <v>91</v>
      </c>
      <c r="R3583">
        <f>SUMIFS(Table2[number],Table2[Event],"Goal",Table2[H/U],"HOME",Table2[GameID],Table2[[#This Row],[GameID]],Table2[GameTime],"&lt;="&amp;Table2[[#This Row],[GameTime]])</f>
        <v>6</v>
      </c>
      <c r="S3583">
        <f>SUMIFS(Table2[number],Table2[Event],"Goal",Table2[H/U],"AWAY",Table2[GameID],Table2[[#This Row],[GameID]],Table2[GameTime],"&lt;="&amp;Table2[[#This Row],[GameTime]])</f>
        <v>0</v>
      </c>
      <c r="T3583" t="str">
        <f>IF(Table2[[#This Row],[Event]]="Goal",Table2[[#This Row],[Hscore]]&amp;"-"&amp;Table2[[#This Row],[Uscore]],"")</f>
        <v>6-0</v>
      </c>
      <c r="U3583">
        <v>1731</v>
      </c>
      <c r="V3583" s="1">
        <f>Table2[[#This Row],[GameTime]]-(Table2[[#This Row],[period]]-1)*1200</f>
        <v>531</v>
      </c>
      <c r="W3583" s="1">
        <f>ROUNDDOWN(Table2[[#This Row],[Time]]/60,0)</f>
        <v>8</v>
      </c>
      <c r="X3583" s="1">
        <f>ROUNDDOWN((Table2[[#This Row],[Time]]/60-Table2[[#This Row],[Time2]])*60,0)</f>
        <v>51</v>
      </c>
      <c r="Y3583" s="1" t="str">
        <f>IF(Table2[[#This Row],[Time2]]&lt;10,0&amp;Table2[[#This Row],[Time2]],Table2[[#This Row],[Time2]])</f>
        <v>08</v>
      </c>
      <c r="Z3583" s="1">
        <f>IF(Table2[[#This Row],[Time3]]&lt;10,0&amp;Table2[[#This Row],[Time3]],Table2[[#This Row],[Time3]])</f>
        <v>51</v>
      </c>
      <c r="AA3583" s="2" t="str">
        <f>Table2[[#This Row],[Time4]]&amp;":"&amp;Table2[[#This Row],[Time5]]</f>
        <v>08:51</v>
      </c>
      <c r="AB3583" s="1" t="str" cm="1">
        <f t="array" ref="AB3583">IFERROR(IF(Table2[[#This Row],[code]]="","",_xlfn.IFS(AND(Table2[[#This Row],[code]]&lt;400,Table2[[#This Row],[code]]&lt;&gt;""),2,Table2[[#This Row],[code]]&gt;500,4)),"")</f>
        <v/>
      </c>
      <c r="AC3583" s="1" t="str">
        <f>IF(Table2[[#This Row],[Event]]="Penalty",Table2[[#This Row],[number]],IF(Table2[[#This Row],[Event]]="Time-Out",401,""))</f>
        <v/>
      </c>
      <c r="AD3583" s="1">
        <f>ROW(A3582)</f>
        <v>3582</v>
      </c>
      <c r="AE3583" s="1">
        <f>COUNTIFS(Table2[GameID],Table2[[#This Row],[GameID]],Table2[Column1],"&lt;="&amp;Table2[[#This Row],[Column1]])-1</f>
        <v>5</v>
      </c>
    </row>
    <row r="3584" spans="1:31" x14ac:dyDescent="0.45">
      <c r="A3584" t="s">
        <v>569</v>
      </c>
      <c r="B3584" t="str">
        <f>_xlfn.TEXTBEFORE(Table2[[#This Row],[Kamp]]," - ")</f>
        <v>Aab</v>
      </c>
      <c r="C3584" t="str">
        <f>_xlfn.TEXTAFTER(Table2[[#This Row],[Kamp]],"- ")</f>
        <v>Strandby Elling</v>
      </c>
      <c r="D3584">
        <v>45255</v>
      </c>
      <c r="E3584">
        <v>77701</v>
      </c>
      <c r="F3584">
        <v>20232024</v>
      </c>
      <c r="G3584" t="s">
        <v>17</v>
      </c>
      <c r="H3584" t="s">
        <v>671</v>
      </c>
      <c r="I3584" t="s">
        <v>677</v>
      </c>
      <c r="J3584">
        <v>2</v>
      </c>
      <c r="K3584">
        <v>31148</v>
      </c>
      <c r="L3584">
        <v>208</v>
      </c>
      <c r="M3584" t="s">
        <v>631</v>
      </c>
      <c r="N3584" t="s">
        <v>478</v>
      </c>
      <c r="O3584" t="s">
        <v>634</v>
      </c>
      <c r="P3584">
        <v>78</v>
      </c>
      <c r="Q3584" t="s">
        <v>634</v>
      </c>
      <c r="R3584">
        <f>SUMIFS(Table2[number],Table2[Event],"Goal",Table2[H/U],"HOME",Table2[GameID],Table2[[#This Row],[GameID]],Table2[GameTime],"&lt;="&amp;Table2[[#This Row],[GameTime]])</f>
        <v>6</v>
      </c>
      <c r="S3584">
        <f>SUMIFS(Table2[number],Table2[Event],"Goal",Table2[H/U],"AWAY",Table2[GameID],Table2[[#This Row],[GameID]],Table2[GameTime],"&lt;="&amp;Table2[[#This Row],[GameTime]])</f>
        <v>0</v>
      </c>
      <c r="T3584" t="str">
        <f>IF(Table2[[#This Row],[Event]]="Goal",Table2[[#This Row],[Hscore]]&amp;"-"&amp;Table2[[#This Row],[Uscore]],"")</f>
        <v/>
      </c>
      <c r="U3584">
        <v>2230</v>
      </c>
      <c r="V3584" s="1">
        <f>Table2[[#This Row],[GameTime]]-(Table2[[#This Row],[period]]-1)*1200</f>
        <v>1030</v>
      </c>
      <c r="W3584" s="1">
        <f>ROUNDDOWN(Table2[[#This Row],[Time]]/60,0)</f>
        <v>17</v>
      </c>
      <c r="X3584" s="1">
        <f>ROUNDDOWN((Table2[[#This Row],[Time]]/60-Table2[[#This Row],[Time2]])*60,0)</f>
        <v>10</v>
      </c>
      <c r="Y3584" s="1">
        <f>IF(Table2[[#This Row],[Time2]]&lt;10,0&amp;Table2[[#This Row],[Time2]],Table2[[#This Row],[Time2]])</f>
        <v>17</v>
      </c>
      <c r="Z3584" s="1">
        <f>IF(Table2[[#This Row],[Time3]]&lt;10,0&amp;Table2[[#This Row],[Time3]],Table2[[#This Row],[Time3]])</f>
        <v>10</v>
      </c>
      <c r="AA3584" s="2" t="str">
        <f>Table2[[#This Row],[Time4]]&amp;":"&amp;Table2[[#This Row],[Time5]]</f>
        <v>17:10</v>
      </c>
      <c r="AB3584" s="1" cm="1">
        <f t="array" ref="AB3584">IFERROR(IF(Table2[[#This Row],[code]]="","",_xlfn.IFS(AND(Table2[[#This Row],[code]]&lt;400,Table2[[#This Row],[code]]&lt;&gt;""),2,Table2[[#This Row],[code]]&gt;500,4)),"")</f>
        <v>2</v>
      </c>
      <c r="AC3584" s="1">
        <f>IF(Table2[[#This Row],[Event]]="Penalty",Table2[[#This Row],[number]],IF(Table2[[#This Row],[Event]]="Time-Out",401,""))</f>
        <v>208</v>
      </c>
      <c r="AD3584" s="1">
        <f>ROW(A3583)</f>
        <v>3583</v>
      </c>
      <c r="AE3584" s="1">
        <f>COUNTIFS(Table2[GameID],Table2[[#This Row],[GameID]],Table2[Column1],"&lt;="&amp;Table2[[#This Row],[Column1]])-1</f>
        <v>6</v>
      </c>
    </row>
    <row r="3585" spans="1:31" x14ac:dyDescent="0.45">
      <c r="A3585" t="s">
        <v>569</v>
      </c>
      <c r="B3585" t="str">
        <f>_xlfn.TEXTBEFORE(Table2[[#This Row],[Kamp]]," - ")</f>
        <v>Aab</v>
      </c>
      <c r="C3585" t="str">
        <f>_xlfn.TEXTAFTER(Table2[[#This Row],[Kamp]],"- ")</f>
        <v>Strandby Elling</v>
      </c>
      <c r="D3585">
        <v>45255</v>
      </c>
      <c r="E3585">
        <v>77701</v>
      </c>
      <c r="F3585">
        <v>20232024</v>
      </c>
      <c r="G3585" t="s">
        <v>17</v>
      </c>
      <c r="H3585" t="s">
        <v>669</v>
      </c>
      <c r="I3585" t="s">
        <v>678</v>
      </c>
      <c r="J3585">
        <v>2</v>
      </c>
      <c r="K3585">
        <v>31146</v>
      </c>
      <c r="L3585">
        <v>1</v>
      </c>
      <c r="M3585" t="s">
        <v>630</v>
      </c>
      <c r="N3585" t="s">
        <v>651</v>
      </c>
      <c r="O3585" t="s">
        <v>132</v>
      </c>
      <c r="P3585">
        <v>25</v>
      </c>
      <c r="Q3585">
        <v>4</v>
      </c>
      <c r="R3585">
        <f>SUMIFS(Table2[number],Table2[Event],"Goal",Table2[H/U],"HOME",Table2[GameID],Table2[[#This Row],[GameID]],Table2[GameTime],"&lt;="&amp;Table2[[#This Row],[GameTime]])</f>
        <v>7</v>
      </c>
      <c r="S3585">
        <f>SUMIFS(Table2[number],Table2[Event],"Goal",Table2[H/U],"AWAY",Table2[GameID],Table2[[#This Row],[GameID]],Table2[GameTime],"&lt;="&amp;Table2[[#This Row],[GameTime]])</f>
        <v>0</v>
      </c>
      <c r="T3585" t="str">
        <f>IF(Table2[[#This Row],[Event]]="Goal",Table2[[#This Row],[Hscore]]&amp;"-"&amp;Table2[[#This Row],[Uscore]],"")</f>
        <v>7-0</v>
      </c>
      <c r="U3585">
        <v>2245</v>
      </c>
      <c r="V3585" s="1">
        <f>Table2[[#This Row],[GameTime]]-(Table2[[#This Row],[period]]-1)*1200</f>
        <v>1045</v>
      </c>
      <c r="W3585" s="1">
        <f>ROUNDDOWN(Table2[[#This Row],[Time]]/60,0)</f>
        <v>17</v>
      </c>
      <c r="X3585" s="1">
        <f>ROUNDDOWN((Table2[[#This Row],[Time]]/60-Table2[[#This Row],[Time2]])*60,0)</f>
        <v>25</v>
      </c>
      <c r="Y3585" s="1">
        <f>IF(Table2[[#This Row],[Time2]]&lt;10,0&amp;Table2[[#This Row],[Time2]],Table2[[#This Row],[Time2]])</f>
        <v>17</v>
      </c>
      <c r="Z3585" s="1">
        <f>IF(Table2[[#This Row],[Time3]]&lt;10,0&amp;Table2[[#This Row],[Time3]],Table2[[#This Row],[Time3]])</f>
        <v>25</v>
      </c>
      <c r="AA3585" s="2" t="str">
        <f>Table2[[#This Row],[Time4]]&amp;":"&amp;Table2[[#This Row],[Time5]]</f>
        <v>17:25</v>
      </c>
      <c r="AB3585" s="1" t="str" cm="1">
        <f t="array" ref="AB3585">IFERROR(IF(Table2[[#This Row],[code]]="","",_xlfn.IFS(AND(Table2[[#This Row],[code]]&lt;400,Table2[[#This Row],[code]]&lt;&gt;""),2,Table2[[#This Row],[code]]&gt;500,4)),"")</f>
        <v/>
      </c>
      <c r="AC3585" s="1" t="str">
        <f>IF(Table2[[#This Row],[Event]]="Penalty",Table2[[#This Row],[number]],IF(Table2[[#This Row],[Event]]="Time-Out",401,""))</f>
        <v/>
      </c>
      <c r="AD3585" s="1">
        <f>ROW(A3584)</f>
        <v>3584</v>
      </c>
      <c r="AE3585" s="1">
        <f>COUNTIFS(Table2[GameID],Table2[[#This Row],[GameID]],Table2[Column1],"&lt;="&amp;Table2[[#This Row],[Column1]])-1</f>
        <v>7</v>
      </c>
    </row>
    <row r="3586" spans="1:31" x14ac:dyDescent="0.45">
      <c r="A3586" t="s">
        <v>569</v>
      </c>
      <c r="B3586" t="str">
        <f>_xlfn.TEXTBEFORE(Table2[[#This Row],[Kamp]]," - ")</f>
        <v>Aab</v>
      </c>
      <c r="C3586" t="str">
        <f>_xlfn.TEXTAFTER(Table2[[#This Row],[Kamp]],"- ")</f>
        <v>Strandby Elling</v>
      </c>
      <c r="D3586">
        <v>45255</v>
      </c>
      <c r="E3586">
        <v>77701</v>
      </c>
      <c r="F3586">
        <v>20232024</v>
      </c>
      <c r="G3586" t="s">
        <v>17</v>
      </c>
      <c r="H3586" t="s">
        <v>669</v>
      </c>
      <c r="I3586" t="s">
        <v>678</v>
      </c>
      <c r="J3586">
        <v>2</v>
      </c>
      <c r="K3586">
        <v>31146</v>
      </c>
      <c r="L3586">
        <v>1</v>
      </c>
      <c r="M3586" t="s">
        <v>630</v>
      </c>
      <c r="N3586" t="s">
        <v>516</v>
      </c>
      <c r="O3586" t="s">
        <v>146</v>
      </c>
      <c r="P3586">
        <v>20</v>
      </c>
      <c r="Q3586">
        <v>91</v>
      </c>
      <c r="R3586">
        <f>SUMIFS(Table2[number],Table2[Event],"Goal",Table2[H/U],"HOME",Table2[GameID],Table2[[#This Row],[GameID]],Table2[GameTime],"&lt;="&amp;Table2[[#This Row],[GameTime]])</f>
        <v>8</v>
      </c>
      <c r="S3586">
        <f>SUMIFS(Table2[number],Table2[Event],"Goal",Table2[H/U],"AWAY",Table2[GameID],Table2[[#This Row],[GameID]],Table2[GameTime],"&lt;="&amp;Table2[[#This Row],[GameTime]])</f>
        <v>0</v>
      </c>
      <c r="T3586" t="str">
        <f>IF(Table2[[#This Row],[Event]]="Goal",Table2[[#This Row],[Hscore]]&amp;"-"&amp;Table2[[#This Row],[Uscore]],"")</f>
        <v>8-0</v>
      </c>
      <c r="U3586">
        <v>2266</v>
      </c>
      <c r="V3586" s="1">
        <f>Table2[[#This Row],[GameTime]]-(Table2[[#This Row],[period]]-1)*1200</f>
        <v>1066</v>
      </c>
      <c r="W3586" s="1">
        <f>ROUNDDOWN(Table2[[#This Row],[Time]]/60,0)</f>
        <v>17</v>
      </c>
      <c r="X3586" s="1">
        <f>ROUNDDOWN((Table2[[#This Row],[Time]]/60-Table2[[#This Row],[Time2]])*60,0)</f>
        <v>45</v>
      </c>
      <c r="Y3586" s="1">
        <f>IF(Table2[[#This Row],[Time2]]&lt;10,0&amp;Table2[[#This Row],[Time2]],Table2[[#This Row],[Time2]])</f>
        <v>17</v>
      </c>
      <c r="Z3586" s="1">
        <f>IF(Table2[[#This Row],[Time3]]&lt;10,0&amp;Table2[[#This Row],[Time3]],Table2[[#This Row],[Time3]])</f>
        <v>45</v>
      </c>
      <c r="AA3586" s="2" t="str">
        <f>Table2[[#This Row],[Time4]]&amp;":"&amp;Table2[[#This Row],[Time5]]</f>
        <v>17:45</v>
      </c>
      <c r="AB3586" s="1" t="str" cm="1">
        <f t="array" ref="AB3586">IFERROR(IF(Table2[[#This Row],[code]]="","",_xlfn.IFS(AND(Table2[[#This Row],[code]]&lt;400,Table2[[#This Row],[code]]&lt;&gt;""),2,Table2[[#This Row],[code]]&gt;500,4)),"")</f>
        <v/>
      </c>
      <c r="AC3586" s="1" t="str">
        <f>IF(Table2[[#This Row],[Event]]="Penalty",Table2[[#This Row],[number]],IF(Table2[[#This Row],[Event]]="Time-Out",401,""))</f>
        <v/>
      </c>
      <c r="AD3586" s="1">
        <f>ROW(A3585)</f>
        <v>3585</v>
      </c>
      <c r="AE3586" s="1">
        <f>COUNTIFS(Table2[GameID],Table2[[#This Row],[GameID]],Table2[Column1],"&lt;="&amp;Table2[[#This Row],[Column1]])-1</f>
        <v>8</v>
      </c>
    </row>
    <row r="3587" spans="1:31" x14ac:dyDescent="0.45">
      <c r="A3587" t="s">
        <v>569</v>
      </c>
      <c r="B3587" t="str">
        <f>_xlfn.TEXTBEFORE(Table2[[#This Row],[Kamp]]," - ")</f>
        <v>Aab</v>
      </c>
      <c r="C3587" t="str">
        <f>_xlfn.TEXTAFTER(Table2[[#This Row],[Kamp]],"- ")</f>
        <v>Strandby Elling</v>
      </c>
      <c r="D3587">
        <v>45255</v>
      </c>
      <c r="E3587">
        <v>77701</v>
      </c>
      <c r="F3587">
        <v>20232024</v>
      </c>
      <c r="G3587" t="s">
        <v>17</v>
      </c>
      <c r="H3587" t="s">
        <v>669</v>
      </c>
      <c r="I3587" t="s">
        <v>678</v>
      </c>
      <c r="J3587">
        <v>2</v>
      </c>
      <c r="K3587">
        <v>31146</v>
      </c>
      <c r="L3587">
        <v>1</v>
      </c>
      <c r="M3587" t="s">
        <v>630</v>
      </c>
      <c r="N3587" t="s">
        <v>264</v>
      </c>
      <c r="O3587" t="s">
        <v>634</v>
      </c>
      <c r="P3587">
        <v>10</v>
      </c>
      <c r="Q3587" t="s">
        <v>634</v>
      </c>
      <c r="R3587">
        <f>SUMIFS(Table2[number],Table2[Event],"Goal",Table2[H/U],"HOME",Table2[GameID],Table2[[#This Row],[GameID]],Table2[GameTime],"&lt;="&amp;Table2[[#This Row],[GameTime]])</f>
        <v>9</v>
      </c>
      <c r="S3587">
        <f>SUMIFS(Table2[number],Table2[Event],"Goal",Table2[H/U],"AWAY",Table2[GameID],Table2[[#This Row],[GameID]],Table2[GameTime],"&lt;="&amp;Table2[[#This Row],[GameTime]])</f>
        <v>0</v>
      </c>
      <c r="T3587" t="str">
        <f>IF(Table2[[#This Row],[Event]]="Goal",Table2[[#This Row],[Hscore]]&amp;"-"&amp;Table2[[#This Row],[Uscore]],"")</f>
        <v>9-0</v>
      </c>
      <c r="U3587">
        <v>2271</v>
      </c>
      <c r="V3587" s="1">
        <f>Table2[[#This Row],[GameTime]]-(Table2[[#This Row],[period]]-1)*1200</f>
        <v>1071</v>
      </c>
      <c r="W3587" s="1">
        <f>ROUNDDOWN(Table2[[#This Row],[Time]]/60,0)</f>
        <v>17</v>
      </c>
      <c r="X3587" s="1">
        <f>ROUNDDOWN((Table2[[#This Row],[Time]]/60-Table2[[#This Row],[Time2]])*60,0)</f>
        <v>51</v>
      </c>
      <c r="Y3587" s="1">
        <f>IF(Table2[[#This Row],[Time2]]&lt;10,0&amp;Table2[[#This Row],[Time2]],Table2[[#This Row],[Time2]])</f>
        <v>17</v>
      </c>
      <c r="Z3587" s="1">
        <f>IF(Table2[[#This Row],[Time3]]&lt;10,0&amp;Table2[[#This Row],[Time3]],Table2[[#This Row],[Time3]])</f>
        <v>51</v>
      </c>
      <c r="AA3587" s="2" t="str">
        <f>Table2[[#This Row],[Time4]]&amp;":"&amp;Table2[[#This Row],[Time5]]</f>
        <v>17:51</v>
      </c>
      <c r="AB3587" s="1" t="str" cm="1">
        <f t="array" ref="AB3587">IFERROR(IF(Table2[[#This Row],[code]]="","",_xlfn.IFS(AND(Table2[[#This Row],[code]]&lt;400,Table2[[#This Row],[code]]&lt;&gt;""),2,Table2[[#This Row],[code]]&gt;500,4)),"")</f>
        <v/>
      </c>
      <c r="AC3587" s="1" t="str">
        <f>IF(Table2[[#This Row],[Event]]="Penalty",Table2[[#This Row],[number]],IF(Table2[[#This Row],[Event]]="Time-Out",401,""))</f>
        <v/>
      </c>
      <c r="AD3587" s="1">
        <f>ROW(A3586)</f>
        <v>3586</v>
      </c>
      <c r="AE3587" s="1">
        <f>COUNTIFS(Table2[GameID],Table2[[#This Row],[GameID]],Table2[Column1],"&lt;="&amp;Table2[[#This Row],[Column1]])-1</f>
        <v>9</v>
      </c>
    </row>
    <row r="3588" spans="1:31" x14ac:dyDescent="0.45">
      <c r="A3588" t="s">
        <v>569</v>
      </c>
      <c r="B3588" t="str">
        <f>_xlfn.TEXTBEFORE(Table2[[#This Row],[Kamp]]," - ")</f>
        <v>Aab</v>
      </c>
      <c r="C3588" t="str">
        <f>_xlfn.TEXTAFTER(Table2[[#This Row],[Kamp]],"- ")</f>
        <v>Strandby Elling</v>
      </c>
      <c r="D3588">
        <v>45255</v>
      </c>
      <c r="E3588">
        <v>77701</v>
      </c>
      <c r="F3588">
        <v>20232024</v>
      </c>
      <c r="G3588" t="s">
        <v>17</v>
      </c>
      <c r="H3588" t="s">
        <v>669</v>
      </c>
      <c r="I3588" t="s">
        <v>678</v>
      </c>
      <c r="J3588">
        <v>3</v>
      </c>
      <c r="K3588">
        <v>31146</v>
      </c>
      <c r="L3588">
        <v>1</v>
      </c>
      <c r="M3588" t="s">
        <v>630</v>
      </c>
      <c r="N3588" t="s">
        <v>131</v>
      </c>
      <c r="O3588" t="s">
        <v>634</v>
      </c>
      <c r="P3588">
        <v>80</v>
      </c>
      <c r="Q3588" t="s">
        <v>634</v>
      </c>
      <c r="R3588">
        <f>SUMIFS(Table2[number],Table2[Event],"Goal",Table2[H/U],"HOME",Table2[GameID],Table2[[#This Row],[GameID]],Table2[GameTime],"&lt;="&amp;Table2[[#This Row],[GameTime]])</f>
        <v>10</v>
      </c>
      <c r="S3588">
        <f>SUMIFS(Table2[number],Table2[Event],"Goal",Table2[H/U],"AWAY",Table2[GameID],Table2[[#This Row],[GameID]],Table2[GameTime],"&lt;="&amp;Table2[[#This Row],[GameTime]])</f>
        <v>0</v>
      </c>
      <c r="T3588" t="str">
        <f>IF(Table2[[#This Row],[Event]]="Goal",Table2[[#This Row],[Hscore]]&amp;"-"&amp;Table2[[#This Row],[Uscore]],"")</f>
        <v>10-0</v>
      </c>
      <c r="U3588">
        <v>2436</v>
      </c>
      <c r="V3588" s="1">
        <f>Table2[[#This Row],[GameTime]]-(Table2[[#This Row],[period]]-1)*1200</f>
        <v>36</v>
      </c>
      <c r="W3588" s="1">
        <f>ROUNDDOWN(Table2[[#This Row],[Time]]/60,0)</f>
        <v>0</v>
      </c>
      <c r="X3588" s="1">
        <f>ROUNDDOWN((Table2[[#This Row],[Time]]/60-Table2[[#This Row],[Time2]])*60,0)</f>
        <v>36</v>
      </c>
      <c r="Y3588" s="1" t="str">
        <f>IF(Table2[[#This Row],[Time2]]&lt;10,0&amp;Table2[[#This Row],[Time2]],Table2[[#This Row],[Time2]])</f>
        <v>00</v>
      </c>
      <c r="Z3588" s="1">
        <f>IF(Table2[[#This Row],[Time3]]&lt;10,0&amp;Table2[[#This Row],[Time3]],Table2[[#This Row],[Time3]])</f>
        <v>36</v>
      </c>
      <c r="AA3588" s="2" t="str">
        <f>Table2[[#This Row],[Time4]]&amp;":"&amp;Table2[[#This Row],[Time5]]</f>
        <v>00:36</v>
      </c>
      <c r="AB3588" s="1" t="str" cm="1">
        <f t="array" ref="AB3588">IFERROR(IF(Table2[[#This Row],[code]]="","",_xlfn.IFS(AND(Table2[[#This Row],[code]]&lt;400,Table2[[#This Row],[code]]&lt;&gt;""),2,Table2[[#This Row],[code]]&gt;500,4)),"")</f>
        <v/>
      </c>
      <c r="AC3588" s="1" t="str">
        <f>IF(Table2[[#This Row],[Event]]="Penalty",Table2[[#This Row],[number]],IF(Table2[[#This Row],[Event]]="Time-Out",401,""))</f>
        <v/>
      </c>
      <c r="AD3588" s="1">
        <f>ROW(A3587)</f>
        <v>3587</v>
      </c>
      <c r="AE3588" s="1">
        <f>COUNTIFS(Table2[GameID],Table2[[#This Row],[GameID]],Table2[Column1],"&lt;="&amp;Table2[[#This Row],[Column1]])-1</f>
        <v>10</v>
      </c>
    </row>
    <row r="3589" spans="1:31" x14ac:dyDescent="0.45">
      <c r="A3589" t="s">
        <v>569</v>
      </c>
      <c r="B3589" t="str">
        <f>_xlfn.TEXTBEFORE(Table2[[#This Row],[Kamp]]," - ")</f>
        <v>Aab</v>
      </c>
      <c r="C3589" t="str">
        <f>_xlfn.TEXTAFTER(Table2[[#This Row],[Kamp]],"- ")</f>
        <v>Strandby Elling</v>
      </c>
      <c r="D3589">
        <v>45255</v>
      </c>
      <c r="E3589">
        <v>77701</v>
      </c>
      <c r="F3589">
        <v>20232024</v>
      </c>
      <c r="G3589" t="s">
        <v>17</v>
      </c>
      <c r="H3589" t="s">
        <v>671</v>
      </c>
      <c r="I3589" t="s">
        <v>677</v>
      </c>
      <c r="J3589">
        <v>3</v>
      </c>
      <c r="K3589">
        <v>31148</v>
      </c>
      <c r="L3589">
        <v>1</v>
      </c>
      <c r="M3589" t="s">
        <v>630</v>
      </c>
      <c r="N3589" t="s">
        <v>478</v>
      </c>
      <c r="O3589" t="s">
        <v>473</v>
      </c>
      <c r="P3589">
        <v>78</v>
      </c>
      <c r="Q3589">
        <v>16</v>
      </c>
      <c r="R3589">
        <f>SUMIFS(Table2[number],Table2[Event],"Goal",Table2[H/U],"HOME",Table2[GameID],Table2[[#This Row],[GameID]],Table2[GameTime],"&lt;="&amp;Table2[[#This Row],[GameTime]])</f>
        <v>10</v>
      </c>
      <c r="S3589">
        <f>SUMIFS(Table2[number],Table2[Event],"Goal",Table2[H/U],"AWAY",Table2[GameID],Table2[[#This Row],[GameID]],Table2[GameTime],"&lt;="&amp;Table2[[#This Row],[GameTime]])</f>
        <v>1</v>
      </c>
      <c r="T3589" t="str">
        <f>IF(Table2[[#This Row],[Event]]="Goal",Table2[[#This Row],[Hscore]]&amp;"-"&amp;Table2[[#This Row],[Uscore]],"")</f>
        <v>10-1</v>
      </c>
      <c r="U3589">
        <v>2445</v>
      </c>
      <c r="V3589" s="1">
        <f>Table2[[#This Row],[GameTime]]-(Table2[[#This Row],[period]]-1)*1200</f>
        <v>45</v>
      </c>
      <c r="W3589" s="1">
        <f>ROUNDDOWN(Table2[[#This Row],[Time]]/60,0)</f>
        <v>0</v>
      </c>
      <c r="X3589" s="1">
        <f>ROUNDDOWN((Table2[[#This Row],[Time]]/60-Table2[[#This Row],[Time2]])*60,0)</f>
        <v>45</v>
      </c>
      <c r="Y3589" s="1" t="str">
        <f>IF(Table2[[#This Row],[Time2]]&lt;10,0&amp;Table2[[#This Row],[Time2]],Table2[[#This Row],[Time2]])</f>
        <v>00</v>
      </c>
      <c r="Z3589" s="1">
        <f>IF(Table2[[#This Row],[Time3]]&lt;10,0&amp;Table2[[#This Row],[Time3]],Table2[[#This Row],[Time3]])</f>
        <v>45</v>
      </c>
      <c r="AA3589" s="2" t="str">
        <f>Table2[[#This Row],[Time4]]&amp;":"&amp;Table2[[#This Row],[Time5]]</f>
        <v>00:45</v>
      </c>
      <c r="AB3589" s="1" t="str" cm="1">
        <f t="array" ref="AB3589">IFERROR(IF(Table2[[#This Row],[code]]="","",_xlfn.IFS(AND(Table2[[#This Row],[code]]&lt;400,Table2[[#This Row],[code]]&lt;&gt;""),2,Table2[[#This Row],[code]]&gt;500,4)),"")</f>
        <v/>
      </c>
      <c r="AC3589" s="1" t="str">
        <f>IF(Table2[[#This Row],[Event]]="Penalty",Table2[[#This Row],[number]],IF(Table2[[#This Row],[Event]]="Time-Out",401,""))</f>
        <v/>
      </c>
      <c r="AD3589" s="1">
        <f>ROW(A3588)</f>
        <v>3588</v>
      </c>
      <c r="AE3589" s="1">
        <f>COUNTIFS(Table2[GameID],Table2[[#This Row],[GameID]],Table2[Column1],"&lt;="&amp;Table2[[#This Row],[Column1]])-1</f>
        <v>11</v>
      </c>
    </row>
    <row r="3590" spans="1:31" x14ac:dyDescent="0.45">
      <c r="A3590" t="s">
        <v>569</v>
      </c>
      <c r="B3590" t="str">
        <f>_xlfn.TEXTBEFORE(Table2[[#This Row],[Kamp]]," - ")</f>
        <v>Aab</v>
      </c>
      <c r="C3590" t="str">
        <f>_xlfn.TEXTAFTER(Table2[[#This Row],[Kamp]],"- ")</f>
        <v>Strandby Elling</v>
      </c>
      <c r="D3590">
        <v>45255</v>
      </c>
      <c r="E3590">
        <v>77701</v>
      </c>
      <c r="F3590">
        <v>20232024</v>
      </c>
      <c r="G3590" t="s">
        <v>17</v>
      </c>
      <c r="H3590" t="s">
        <v>669</v>
      </c>
      <c r="I3590" t="s">
        <v>678</v>
      </c>
      <c r="J3590">
        <v>3</v>
      </c>
      <c r="K3590">
        <v>31146</v>
      </c>
      <c r="L3590">
        <v>1</v>
      </c>
      <c r="M3590" t="s">
        <v>630</v>
      </c>
      <c r="N3590" t="s">
        <v>264</v>
      </c>
      <c r="O3590" t="s">
        <v>132</v>
      </c>
      <c r="P3590">
        <v>10</v>
      </c>
      <c r="Q3590">
        <v>4</v>
      </c>
      <c r="R3590">
        <f>SUMIFS(Table2[number],Table2[Event],"Goal",Table2[H/U],"HOME",Table2[GameID],Table2[[#This Row],[GameID]],Table2[GameTime],"&lt;="&amp;Table2[[#This Row],[GameTime]])</f>
        <v>11</v>
      </c>
      <c r="S3590">
        <f>SUMIFS(Table2[number],Table2[Event],"Goal",Table2[H/U],"AWAY",Table2[GameID],Table2[[#This Row],[GameID]],Table2[GameTime],"&lt;="&amp;Table2[[#This Row],[GameTime]])</f>
        <v>1</v>
      </c>
      <c r="T3590" t="str">
        <f>IF(Table2[[#This Row],[Event]]="Goal",Table2[[#This Row],[Hscore]]&amp;"-"&amp;Table2[[#This Row],[Uscore]],"")</f>
        <v>11-1</v>
      </c>
      <c r="U3590">
        <v>2612</v>
      </c>
      <c r="V3590" s="1">
        <f>Table2[[#This Row],[GameTime]]-(Table2[[#This Row],[period]]-1)*1200</f>
        <v>212</v>
      </c>
      <c r="W3590" s="1">
        <f>ROUNDDOWN(Table2[[#This Row],[Time]]/60,0)</f>
        <v>3</v>
      </c>
      <c r="X3590" s="1">
        <f>ROUNDDOWN((Table2[[#This Row],[Time]]/60-Table2[[#This Row],[Time2]])*60,0)</f>
        <v>32</v>
      </c>
      <c r="Y3590" s="1" t="str">
        <f>IF(Table2[[#This Row],[Time2]]&lt;10,0&amp;Table2[[#This Row],[Time2]],Table2[[#This Row],[Time2]])</f>
        <v>03</v>
      </c>
      <c r="Z3590" s="1">
        <f>IF(Table2[[#This Row],[Time3]]&lt;10,0&amp;Table2[[#This Row],[Time3]],Table2[[#This Row],[Time3]])</f>
        <v>32</v>
      </c>
      <c r="AA3590" s="2" t="str">
        <f>Table2[[#This Row],[Time4]]&amp;":"&amp;Table2[[#This Row],[Time5]]</f>
        <v>03:32</v>
      </c>
      <c r="AB3590" s="1" t="str" cm="1">
        <f t="array" ref="AB3590">IFERROR(IF(Table2[[#This Row],[code]]="","",_xlfn.IFS(AND(Table2[[#This Row],[code]]&lt;400,Table2[[#This Row],[code]]&lt;&gt;""),2,Table2[[#This Row],[code]]&gt;500,4)),"")</f>
        <v/>
      </c>
      <c r="AC3590" s="1" t="str">
        <f>IF(Table2[[#This Row],[Event]]="Penalty",Table2[[#This Row],[number]],IF(Table2[[#This Row],[Event]]="Time-Out",401,""))</f>
        <v/>
      </c>
      <c r="AD3590" s="1">
        <f>ROW(A3589)</f>
        <v>3589</v>
      </c>
      <c r="AE3590" s="1">
        <f>COUNTIFS(Table2[GameID],Table2[[#This Row],[GameID]],Table2[Column1],"&lt;="&amp;Table2[[#This Row],[Column1]])-1</f>
        <v>12</v>
      </c>
    </row>
    <row r="3591" spans="1:31" x14ac:dyDescent="0.45">
      <c r="A3591" t="s">
        <v>569</v>
      </c>
      <c r="B3591" t="str">
        <f>_xlfn.TEXTBEFORE(Table2[[#This Row],[Kamp]]," - ")</f>
        <v>Aab</v>
      </c>
      <c r="C3591" t="str">
        <f>_xlfn.TEXTAFTER(Table2[[#This Row],[Kamp]],"- ")</f>
        <v>Strandby Elling</v>
      </c>
      <c r="D3591">
        <v>45255</v>
      </c>
      <c r="E3591">
        <v>77701</v>
      </c>
      <c r="F3591">
        <v>20232024</v>
      </c>
      <c r="G3591" t="s">
        <v>17</v>
      </c>
      <c r="H3591" t="s">
        <v>669</v>
      </c>
      <c r="I3591" t="s">
        <v>678</v>
      </c>
      <c r="J3591">
        <v>3</v>
      </c>
      <c r="K3591">
        <v>31146</v>
      </c>
      <c r="L3591">
        <v>1</v>
      </c>
      <c r="M3591" t="s">
        <v>630</v>
      </c>
      <c r="N3591" t="s">
        <v>140</v>
      </c>
      <c r="O3591" t="s">
        <v>634</v>
      </c>
      <c r="P3591">
        <v>60</v>
      </c>
      <c r="Q3591" t="s">
        <v>634</v>
      </c>
      <c r="R3591">
        <f>SUMIFS(Table2[number],Table2[Event],"Goal",Table2[H/U],"HOME",Table2[GameID],Table2[[#This Row],[GameID]],Table2[GameTime],"&lt;="&amp;Table2[[#This Row],[GameTime]])</f>
        <v>12</v>
      </c>
      <c r="S3591">
        <f>SUMIFS(Table2[number],Table2[Event],"Goal",Table2[H/U],"AWAY",Table2[GameID],Table2[[#This Row],[GameID]],Table2[GameTime],"&lt;="&amp;Table2[[#This Row],[GameTime]])</f>
        <v>1</v>
      </c>
      <c r="T3591" t="str">
        <f>IF(Table2[[#This Row],[Event]]="Goal",Table2[[#This Row],[Hscore]]&amp;"-"&amp;Table2[[#This Row],[Uscore]],"")</f>
        <v>12-1</v>
      </c>
      <c r="U3591">
        <v>2628</v>
      </c>
      <c r="V3591" s="1">
        <f>Table2[[#This Row],[GameTime]]-(Table2[[#This Row],[period]]-1)*1200</f>
        <v>228</v>
      </c>
      <c r="W3591" s="1">
        <f>ROUNDDOWN(Table2[[#This Row],[Time]]/60,0)</f>
        <v>3</v>
      </c>
      <c r="X3591" s="1">
        <f>ROUNDDOWN((Table2[[#This Row],[Time]]/60-Table2[[#This Row],[Time2]])*60,0)</f>
        <v>48</v>
      </c>
      <c r="Y3591" s="1" t="str">
        <f>IF(Table2[[#This Row],[Time2]]&lt;10,0&amp;Table2[[#This Row],[Time2]],Table2[[#This Row],[Time2]])</f>
        <v>03</v>
      </c>
      <c r="Z3591" s="1">
        <f>IF(Table2[[#This Row],[Time3]]&lt;10,0&amp;Table2[[#This Row],[Time3]],Table2[[#This Row],[Time3]])</f>
        <v>48</v>
      </c>
      <c r="AA3591" s="2" t="str">
        <f>Table2[[#This Row],[Time4]]&amp;":"&amp;Table2[[#This Row],[Time5]]</f>
        <v>03:48</v>
      </c>
      <c r="AB3591" s="1" t="str" cm="1">
        <f t="array" ref="AB3591">IFERROR(IF(Table2[[#This Row],[code]]="","",_xlfn.IFS(AND(Table2[[#This Row],[code]]&lt;400,Table2[[#This Row],[code]]&lt;&gt;""),2,Table2[[#This Row],[code]]&gt;500,4)),"")</f>
        <v/>
      </c>
      <c r="AC3591" s="1" t="str">
        <f>IF(Table2[[#This Row],[Event]]="Penalty",Table2[[#This Row],[number]],IF(Table2[[#This Row],[Event]]="Time-Out",401,""))</f>
        <v/>
      </c>
      <c r="AD3591" s="1">
        <f>ROW(A3590)</f>
        <v>3590</v>
      </c>
      <c r="AE3591" s="1">
        <f>COUNTIFS(Table2[GameID],Table2[[#This Row],[GameID]],Table2[Column1],"&lt;="&amp;Table2[[#This Row],[Column1]])-1</f>
        <v>13</v>
      </c>
    </row>
    <row r="3592" spans="1:31" x14ac:dyDescent="0.45">
      <c r="A3592" t="s">
        <v>569</v>
      </c>
      <c r="B3592" t="str">
        <f>_xlfn.TEXTBEFORE(Table2[[#This Row],[Kamp]]," - ")</f>
        <v>Aab</v>
      </c>
      <c r="C3592" t="str">
        <f>_xlfn.TEXTAFTER(Table2[[#This Row],[Kamp]],"- ")</f>
        <v>Strandby Elling</v>
      </c>
      <c r="D3592">
        <v>45255</v>
      </c>
      <c r="E3592">
        <v>77701</v>
      </c>
      <c r="F3592">
        <v>20232024</v>
      </c>
      <c r="G3592" t="s">
        <v>17</v>
      </c>
      <c r="H3592" t="s">
        <v>669</v>
      </c>
      <c r="I3592" t="s">
        <v>678</v>
      </c>
      <c r="J3592">
        <v>3</v>
      </c>
      <c r="K3592">
        <v>31146</v>
      </c>
      <c r="L3592">
        <v>504</v>
      </c>
      <c r="M3592" t="s">
        <v>631</v>
      </c>
      <c r="N3592" t="s">
        <v>651</v>
      </c>
      <c r="O3592" t="s">
        <v>634</v>
      </c>
      <c r="P3592">
        <v>25</v>
      </c>
      <c r="Q3592" t="s">
        <v>634</v>
      </c>
      <c r="R3592">
        <f>SUMIFS(Table2[number],Table2[Event],"Goal",Table2[H/U],"HOME",Table2[GameID],Table2[[#This Row],[GameID]],Table2[GameTime],"&lt;="&amp;Table2[[#This Row],[GameTime]])</f>
        <v>12</v>
      </c>
      <c r="S3592">
        <f>SUMIFS(Table2[number],Table2[Event],"Goal",Table2[H/U],"AWAY",Table2[GameID],Table2[[#This Row],[GameID]],Table2[GameTime],"&lt;="&amp;Table2[[#This Row],[GameTime]])</f>
        <v>1</v>
      </c>
      <c r="T3592" t="str">
        <f>IF(Table2[[#This Row],[Event]]="Goal",Table2[[#This Row],[Hscore]]&amp;"-"&amp;Table2[[#This Row],[Uscore]],"")</f>
        <v/>
      </c>
      <c r="U3592">
        <v>2810</v>
      </c>
      <c r="V3592" s="1">
        <f>Table2[[#This Row],[GameTime]]-(Table2[[#This Row],[period]]-1)*1200</f>
        <v>410</v>
      </c>
      <c r="W3592" s="1">
        <f>ROUNDDOWN(Table2[[#This Row],[Time]]/60,0)</f>
        <v>6</v>
      </c>
      <c r="X3592" s="1">
        <f>ROUNDDOWN((Table2[[#This Row],[Time]]/60-Table2[[#This Row],[Time2]])*60,0)</f>
        <v>50</v>
      </c>
      <c r="Y3592" s="1" t="str">
        <f>IF(Table2[[#This Row],[Time2]]&lt;10,0&amp;Table2[[#This Row],[Time2]],Table2[[#This Row],[Time2]])</f>
        <v>06</v>
      </c>
      <c r="Z3592" s="1">
        <f>IF(Table2[[#This Row],[Time3]]&lt;10,0&amp;Table2[[#This Row],[Time3]],Table2[[#This Row],[Time3]])</f>
        <v>50</v>
      </c>
      <c r="AA3592" s="2" t="str">
        <f>Table2[[#This Row],[Time4]]&amp;":"&amp;Table2[[#This Row],[Time5]]</f>
        <v>06:50</v>
      </c>
      <c r="AB3592" s="1" cm="1">
        <f t="array" ref="AB3592">IFERROR(IF(Table2[[#This Row],[code]]="","",_xlfn.IFS(AND(Table2[[#This Row],[code]]&lt;400,Table2[[#This Row],[code]]&lt;&gt;""),2,Table2[[#This Row],[code]]&gt;500,4)),"")</f>
        <v>4</v>
      </c>
      <c r="AC3592" s="1">
        <f>IF(Table2[[#This Row],[Event]]="Penalty",Table2[[#This Row],[number]],IF(Table2[[#This Row],[Event]]="Time-Out",401,""))</f>
        <v>504</v>
      </c>
      <c r="AD3592" s="1">
        <f>ROW(A3591)</f>
        <v>3591</v>
      </c>
      <c r="AE3592" s="1">
        <f>COUNTIFS(Table2[GameID],Table2[[#This Row],[GameID]],Table2[Column1],"&lt;="&amp;Table2[[#This Row],[Column1]])-1</f>
        <v>14</v>
      </c>
    </row>
    <row r="3593" spans="1:31" x14ac:dyDescent="0.45">
      <c r="A3593" t="s">
        <v>569</v>
      </c>
      <c r="B3593" t="str">
        <f>_xlfn.TEXTBEFORE(Table2[[#This Row],[Kamp]]," - ")</f>
        <v>Aab</v>
      </c>
      <c r="C3593" t="str">
        <f>_xlfn.TEXTAFTER(Table2[[#This Row],[Kamp]],"- ")</f>
        <v>Strandby Elling</v>
      </c>
      <c r="D3593">
        <v>45255</v>
      </c>
      <c r="E3593">
        <v>77701</v>
      </c>
      <c r="F3593">
        <v>20232024</v>
      </c>
      <c r="G3593" t="s">
        <v>17</v>
      </c>
      <c r="H3593" t="s">
        <v>669</v>
      </c>
      <c r="I3593" t="s">
        <v>678</v>
      </c>
      <c r="J3593">
        <v>3</v>
      </c>
      <c r="K3593">
        <v>31146</v>
      </c>
      <c r="L3593">
        <v>205</v>
      </c>
      <c r="M3593" t="s">
        <v>631</v>
      </c>
      <c r="N3593" t="s">
        <v>140</v>
      </c>
      <c r="O3593" t="s">
        <v>634</v>
      </c>
      <c r="P3593">
        <v>60</v>
      </c>
      <c r="Q3593" t="s">
        <v>634</v>
      </c>
      <c r="R3593">
        <f>SUMIFS(Table2[number],Table2[Event],"Goal",Table2[H/U],"HOME",Table2[GameID],Table2[[#This Row],[GameID]],Table2[GameTime],"&lt;="&amp;Table2[[#This Row],[GameTime]])</f>
        <v>12</v>
      </c>
      <c r="S3593">
        <f>SUMIFS(Table2[number],Table2[Event],"Goal",Table2[H/U],"AWAY",Table2[GameID],Table2[[#This Row],[GameID]],Table2[GameTime],"&lt;="&amp;Table2[[#This Row],[GameTime]])</f>
        <v>1</v>
      </c>
      <c r="T3593" t="str">
        <f>IF(Table2[[#This Row],[Event]]="Goal",Table2[[#This Row],[Hscore]]&amp;"-"&amp;Table2[[#This Row],[Uscore]],"")</f>
        <v/>
      </c>
      <c r="U3593">
        <v>2890</v>
      </c>
      <c r="V3593" s="1">
        <f>Table2[[#This Row],[GameTime]]-(Table2[[#This Row],[period]]-1)*1200</f>
        <v>490</v>
      </c>
      <c r="W3593" s="1">
        <f>ROUNDDOWN(Table2[[#This Row],[Time]]/60,0)</f>
        <v>8</v>
      </c>
      <c r="X3593" s="1">
        <f>ROUNDDOWN((Table2[[#This Row],[Time]]/60-Table2[[#This Row],[Time2]])*60,0)</f>
        <v>9</v>
      </c>
      <c r="Y3593" s="1" t="str">
        <f>IF(Table2[[#This Row],[Time2]]&lt;10,0&amp;Table2[[#This Row],[Time2]],Table2[[#This Row],[Time2]])</f>
        <v>08</v>
      </c>
      <c r="Z3593" s="1" t="str">
        <f>IF(Table2[[#This Row],[Time3]]&lt;10,0&amp;Table2[[#This Row],[Time3]],Table2[[#This Row],[Time3]])</f>
        <v>09</v>
      </c>
      <c r="AA3593" s="2" t="str">
        <f>Table2[[#This Row],[Time4]]&amp;":"&amp;Table2[[#This Row],[Time5]]</f>
        <v>08:09</v>
      </c>
      <c r="AB3593" s="1" cm="1">
        <f t="array" ref="AB3593">IFERROR(IF(Table2[[#This Row],[code]]="","",_xlfn.IFS(AND(Table2[[#This Row],[code]]&lt;400,Table2[[#This Row],[code]]&lt;&gt;""),2,Table2[[#This Row],[code]]&gt;500,4)),"")</f>
        <v>2</v>
      </c>
      <c r="AC3593" s="1">
        <f>IF(Table2[[#This Row],[Event]]="Penalty",Table2[[#This Row],[number]],IF(Table2[[#This Row],[Event]]="Time-Out",401,""))</f>
        <v>205</v>
      </c>
      <c r="AD3593" s="1">
        <f>ROW(A3592)</f>
        <v>3592</v>
      </c>
      <c r="AE3593" s="1">
        <f>COUNTIFS(Table2[GameID],Table2[[#This Row],[GameID]],Table2[Column1],"&lt;="&amp;Table2[[#This Row],[Column1]])-1</f>
        <v>15</v>
      </c>
    </row>
    <row r="3594" spans="1:31" x14ac:dyDescent="0.45">
      <c r="A3594" t="s">
        <v>569</v>
      </c>
      <c r="B3594" t="str">
        <f>_xlfn.TEXTBEFORE(Table2[[#This Row],[Kamp]]," - ")</f>
        <v>Aab</v>
      </c>
      <c r="C3594" t="str">
        <f>_xlfn.TEXTAFTER(Table2[[#This Row],[Kamp]],"- ")</f>
        <v>Strandby Elling</v>
      </c>
      <c r="D3594">
        <v>45255</v>
      </c>
      <c r="E3594">
        <v>77701</v>
      </c>
      <c r="F3594">
        <v>20232024</v>
      </c>
      <c r="G3594" t="s">
        <v>17</v>
      </c>
      <c r="H3594" t="s">
        <v>671</v>
      </c>
      <c r="I3594" t="s">
        <v>677</v>
      </c>
      <c r="J3594">
        <v>3</v>
      </c>
      <c r="K3594">
        <v>31148</v>
      </c>
      <c r="L3594">
        <v>1</v>
      </c>
      <c r="M3594" t="s">
        <v>630</v>
      </c>
      <c r="N3594" t="s">
        <v>473</v>
      </c>
      <c r="O3594" t="s">
        <v>421</v>
      </c>
      <c r="P3594">
        <v>16</v>
      </c>
      <c r="Q3594">
        <v>89</v>
      </c>
      <c r="R3594">
        <f>SUMIFS(Table2[number],Table2[Event],"Goal",Table2[H/U],"HOME",Table2[GameID],Table2[[#This Row],[GameID]],Table2[GameTime],"&lt;="&amp;Table2[[#This Row],[GameTime]])</f>
        <v>12</v>
      </c>
      <c r="S3594">
        <f>SUMIFS(Table2[number],Table2[Event],"Goal",Table2[H/U],"AWAY",Table2[GameID],Table2[[#This Row],[GameID]],Table2[GameTime],"&lt;="&amp;Table2[[#This Row],[GameTime]])</f>
        <v>2</v>
      </c>
      <c r="T3594" t="str">
        <f>IF(Table2[[#This Row],[Event]]="Goal",Table2[[#This Row],[Hscore]]&amp;"-"&amp;Table2[[#This Row],[Uscore]],"")</f>
        <v>12-2</v>
      </c>
      <c r="U3594">
        <v>2951</v>
      </c>
      <c r="V3594" s="1">
        <f>Table2[[#This Row],[GameTime]]-(Table2[[#This Row],[period]]-1)*1200</f>
        <v>551</v>
      </c>
      <c r="W3594" s="1">
        <f>ROUNDDOWN(Table2[[#This Row],[Time]]/60,0)</f>
        <v>9</v>
      </c>
      <c r="X3594" s="1">
        <f>ROUNDDOWN((Table2[[#This Row],[Time]]/60-Table2[[#This Row],[Time2]])*60,0)</f>
        <v>11</v>
      </c>
      <c r="Y3594" s="1" t="str">
        <f>IF(Table2[[#This Row],[Time2]]&lt;10,0&amp;Table2[[#This Row],[Time2]],Table2[[#This Row],[Time2]])</f>
        <v>09</v>
      </c>
      <c r="Z3594" s="1">
        <f>IF(Table2[[#This Row],[Time3]]&lt;10,0&amp;Table2[[#This Row],[Time3]],Table2[[#This Row],[Time3]])</f>
        <v>11</v>
      </c>
      <c r="AA3594" s="2" t="str">
        <f>Table2[[#This Row],[Time4]]&amp;":"&amp;Table2[[#This Row],[Time5]]</f>
        <v>09:11</v>
      </c>
      <c r="AB3594" s="1" t="str" cm="1">
        <f t="array" ref="AB3594">IFERROR(IF(Table2[[#This Row],[code]]="","",_xlfn.IFS(AND(Table2[[#This Row],[code]]&lt;400,Table2[[#This Row],[code]]&lt;&gt;""),2,Table2[[#This Row],[code]]&gt;500,4)),"")</f>
        <v/>
      </c>
      <c r="AC3594" s="1" t="str">
        <f>IF(Table2[[#This Row],[Event]]="Penalty",Table2[[#This Row],[number]],IF(Table2[[#This Row],[Event]]="Time-Out",401,""))</f>
        <v/>
      </c>
      <c r="AD3594" s="1">
        <f>ROW(A3593)</f>
        <v>3593</v>
      </c>
      <c r="AE3594" s="1">
        <f>COUNTIFS(Table2[GameID],Table2[[#This Row],[GameID]],Table2[Column1],"&lt;="&amp;Table2[[#This Row],[Column1]])-1</f>
        <v>16</v>
      </c>
    </row>
    <row r="3595" spans="1:31" x14ac:dyDescent="0.45">
      <c r="A3595" t="s">
        <v>569</v>
      </c>
      <c r="B3595" t="str">
        <f>_xlfn.TEXTBEFORE(Table2[[#This Row],[Kamp]]," - ")</f>
        <v>Aab</v>
      </c>
      <c r="C3595" t="str">
        <f>_xlfn.TEXTAFTER(Table2[[#This Row],[Kamp]],"- ")</f>
        <v>Strandby Elling</v>
      </c>
      <c r="D3595">
        <v>45255</v>
      </c>
      <c r="E3595">
        <v>77701</v>
      </c>
      <c r="F3595">
        <v>20232024</v>
      </c>
      <c r="G3595" t="s">
        <v>17</v>
      </c>
      <c r="H3595" t="s">
        <v>669</v>
      </c>
      <c r="I3595" t="s">
        <v>678</v>
      </c>
      <c r="J3595">
        <v>3</v>
      </c>
      <c r="K3595">
        <v>31146</v>
      </c>
      <c r="L3595">
        <v>214</v>
      </c>
      <c r="M3595" t="s">
        <v>631</v>
      </c>
      <c r="N3595" t="s">
        <v>180</v>
      </c>
      <c r="O3595" t="s">
        <v>634</v>
      </c>
      <c r="P3595">
        <v>19</v>
      </c>
      <c r="Q3595" t="s">
        <v>634</v>
      </c>
      <c r="R3595">
        <f>SUMIFS(Table2[number],Table2[Event],"Goal",Table2[H/U],"HOME",Table2[GameID],Table2[[#This Row],[GameID]],Table2[GameTime],"&lt;="&amp;Table2[[#This Row],[GameTime]])</f>
        <v>12</v>
      </c>
      <c r="S3595">
        <f>SUMIFS(Table2[number],Table2[Event],"Goal",Table2[H/U],"AWAY",Table2[GameID],Table2[[#This Row],[GameID]],Table2[GameTime],"&lt;="&amp;Table2[[#This Row],[GameTime]])</f>
        <v>2</v>
      </c>
      <c r="T3595" t="str">
        <f>IF(Table2[[#This Row],[Event]]="Goal",Table2[[#This Row],[Hscore]]&amp;"-"&amp;Table2[[#This Row],[Uscore]],"")</f>
        <v/>
      </c>
      <c r="U3595">
        <v>3399</v>
      </c>
      <c r="V3595" s="1">
        <f>Table2[[#This Row],[GameTime]]-(Table2[[#This Row],[period]]-1)*1200</f>
        <v>999</v>
      </c>
      <c r="W3595" s="1">
        <f>ROUNDDOWN(Table2[[#This Row],[Time]]/60,0)</f>
        <v>16</v>
      </c>
      <c r="X3595" s="1">
        <f>ROUNDDOWN((Table2[[#This Row],[Time]]/60-Table2[[#This Row],[Time2]])*60,0)</f>
        <v>38</v>
      </c>
      <c r="Y3595" s="1">
        <f>IF(Table2[[#This Row],[Time2]]&lt;10,0&amp;Table2[[#This Row],[Time2]],Table2[[#This Row],[Time2]])</f>
        <v>16</v>
      </c>
      <c r="Z3595" s="1">
        <f>IF(Table2[[#This Row],[Time3]]&lt;10,0&amp;Table2[[#This Row],[Time3]],Table2[[#This Row],[Time3]])</f>
        <v>38</v>
      </c>
      <c r="AA3595" s="2" t="str">
        <f>Table2[[#This Row],[Time4]]&amp;":"&amp;Table2[[#This Row],[Time5]]</f>
        <v>16:38</v>
      </c>
      <c r="AB3595" s="1" cm="1">
        <f t="array" ref="AB3595">IFERROR(IF(Table2[[#This Row],[code]]="","",_xlfn.IFS(AND(Table2[[#This Row],[code]]&lt;400,Table2[[#This Row],[code]]&lt;&gt;""),2,Table2[[#This Row],[code]]&gt;500,4)),"")</f>
        <v>2</v>
      </c>
      <c r="AC3595" s="1">
        <f>IF(Table2[[#This Row],[Event]]="Penalty",Table2[[#This Row],[number]],IF(Table2[[#This Row],[Event]]="Time-Out",401,""))</f>
        <v>214</v>
      </c>
      <c r="AD3595" s="1">
        <f>ROW(A3594)</f>
        <v>3594</v>
      </c>
      <c r="AE3595" s="1">
        <f>COUNTIFS(Table2[GameID],Table2[[#This Row],[GameID]],Table2[Column1],"&lt;="&amp;Table2[[#This Row],[Column1]])-1</f>
        <v>17</v>
      </c>
    </row>
    <row r="3596" spans="1:31" x14ac:dyDescent="0.45">
      <c r="A3596" t="s">
        <v>569</v>
      </c>
      <c r="B3596" t="str">
        <f>_xlfn.TEXTBEFORE(Table2[[#This Row],[Kamp]]," - ")</f>
        <v>Aab</v>
      </c>
      <c r="C3596" t="str">
        <f>_xlfn.TEXTAFTER(Table2[[#This Row],[Kamp]],"- ")</f>
        <v>Strandby Elling</v>
      </c>
      <c r="D3596">
        <v>45255</v>
      </c>
      <c r="E3596">
        <v>77701</v>
      </c>
      <c r="F3596">
        <v>20232024</v>
      </c>
      <c r="G3596" t="s">
        <v>17</v>
      </c>
      <c r="H3596" t="s">
        <v>671</v>
      </c>
      <c r="I3596" t="s">
        <v>677</v>
      </c>
      <c r="J3596">
        <v>3</v>
      </c>
      <c r="K3596">
        <v>31148</v>
      </c>
      <c r="L3596">
        <v>1</v>
      </c>
      <c r="M3596" t="s">
        <v>630</v>
      </c>
      <c r="N3596" t="s">
        <v>526</v>
      </c>
      <c r="O3596" t="s">
        <v>540</v>
      </c>
      <c r="P3596">
        <v>81</v>
      </c>
      <c r="Q3596">
        <v>21</v>
      </c>
      <c r="R3596">
        <f>SUMIFS(Table2[number],Table2[Event],"Goal",Table2[H/U],"HOME",Table2[GameID],Table2[[#This Row],[GameID]],Table2[GameTime],"&lt;="&amp;Table2[[#This Row],[GameTime]])</f>
        <v>12</v>
      </c>
      <c r="S3596">
        <f>SUMIFS(Table2[number],Table2[Event],"Goal",Table2[H/U],"AWAY",Table2[GameID],Table2[[#This Row],[GameID]],Table2[GameTime],"&lt;="&amp;Table2[[#This Row],[GameTime]])</f>
        <v>3</v>
      </c>
      <c r="T3596" t="str">
        <f>IF(Table2[[#This Row],[Event]]="Goal",Table2[[#This Row],[Hscore]]&amp;"-"&amp;Table2[[#This Row],[Uscore]],"")</f>
        <v>12-3</v>
      </c>
      <c r="U3596">
        <v>3504</v>
      </c>
      <c r="V3596" s="1">
        <f>Table2[[#This Row],[GameTime]]-(Table2[[#This Row],[period]]-1)*1200</f>
        <v>1104</v>
      </c>
      <c r="W3596" s="1">
        <f>ROUNDDOWN(Table2[[#This Row],[Time]]/60,0)</f>
        <v>18</v>
      </c>
      <c r="X3596" s="1">
        <f>ROUNDDOWN((Table2[[#This Row],[Time]]/60-Table2[[#This Row],[Time2]])*60,0)</f>
        <v>23</v>
      </c>
      <c r="Y3596" s="1">
        <f>IF(Table2[[#This Row],[Time2]]&lt;10,0&amp;Table2[[#This Row],[Time2]],Table2[[#This Row],[Time2]])</f>
        <v>18</v>
      </c>
      <c r="Z3596" s="1">
        <f>IF(Table2[[#This Row],[Time3]]&lt;10,0&amp;Table2[[#This Row],[Time3]],Table2[[#This Row],[Time3]])</f>
        <v>23</v>
      </c>
      <c r="AA3596" s="2" t="str">
        <f>Table2[[#This Row],[Time4]]&amp;":"&amp;Table2[[#This Row],[Time5]]</f>
        <v>18:23</v>
      </c>
      <c r="AB3596" s="1" t="str" cm="1">
        <f t="array" ref="AB3596">IFERROR(IF(Table2[[#This Row],[code]]="","",_xlfn.IFS(AND(Table2[[#This Row],[code]]&lt;400,Table2[[#This Row],[code]]&lt;&gt;""),2,Table2[[#This Row],[code]]&gt;500,4)),"")</f>
        <v/>
      </c>
      <c r="AC3596" s="1" t="str">
        <f>IF(Table2[[#This Row],[Event]]="Penalty",Table2[[#This Row],[number]],IF(Table2[[#This Row],[Event]]="Time-Out",401,""))</f>
        <v/>
      </c>
      <c r="AD3596" s="1">
        <f>ROW(A3595)</f>
        <v>3595</v>
      </c>
      <c r="AE3596" s="1">
        <f>COUNTIFS(Table2[GameID],Table2[[#This Row],[GameID]],Table2[Column1],"&lt;="&amp;Table2[[#This Row],[Column1]])-1</f>
        <v>18</v>
      </c>
    </row>
    <row r="3597" spans="1:31" x14ac:dyDescent="0.45">
      <c r="A3597" t="s">
        <v>569</v>
      </c>
      <c r="B3597" t="str">
        <f>_xlfn.TEXTBEFORE(Table2[[#This Row],[Kamp]]," - ")</f>
        <v>Aab</v>
      </c>
      <c r="C3597" t="str">
        <f>_xlfn.TEXTAFTER(Table2[[#This Row],[Kamp]],"- ")</f>
        <v>Strandby Elling</v>
      </c>
      <c r="D3597">
        <v>45255</v>
      </c>
      <c r="E3597">
        <v>77701</v>
      </c>
      <c r="F3597">
        <v>20232024</v>
      </c>
      <c r="G3597" t="s">
        <v>17</v>
      </c>
      <c r="H3597" t="s">
        <v>671</v>
      </c>
      <c r="I3597" t="s">
        <v>677</v>
      </c>
      <c r="J3597">
        <v>3</v>
      </c>
      <c r="K3597">
        <v>31148</v>
      </c>
      <c r="L3597">
        <v>0</v>
      </c>
      <c r="M3597" t="s">
        <v>633</v>
      </c>
      <c r="N3597" t="s">
        <v>634</v>
      </c>
      <c r="O3597" t="s">
        <v>634</v>
      </c>
      <c r="P3597" t="s">
        <v>634</v>
      </c>
      <c r="Q3597" t="s">
        <v>634</v>
      </c>
      <c r="R3597">
        <f>SUMIFS(Table2[number],Table2[Event],"Goal",Table2[H/U],"HOME",Table2[GameID],Table2[[#This Row],[GameID]],Table2[GameTime],"&lt;="&amp;Table2[[#This Row],[GameTime]])</f>
        <v>12</v>
      </c>
      <c r="S3597">
        <f>SUMIFS(Table2[number],Table2[Event],"Goal",Table2[H/U],"AWAY",Table2[GameID],Table2[[#This Row],[GameID]],Table2[GameTime],"&lt;="&amp;Table2[[#This Row],[GameTime]])</f>
        <v>3</v>
      </c>
      <c r="T3597" t="str">
        <f>IF(Table2[[#This Row],[Event]]="Goal",Table2[[#This Row],[Hscore]]&amp;"-"&amp;Table2[[#This Row],[Uscore]],"")</f>
        <v/>
      </c>
      <c r="U3597">
        <v>3526</v>
      </c>
      <c r="V3597" s="1">
        <f>Table2[[#This Row],[GameTime]]-(Table2[[#This Row],[period]]-1)*1200</f>
        <v>1126</v>
      </c>
      <c r="W3597" s="1">
        <f>ROUNDDOWN(Table2[[#This Row],[Time]]/60,0)</f>
        <v>18</v>
      </c>
      <c r="X3597" s="1">
        <f>ROUNDDOWN((Table2[[#This Row],[Time]]/60-Table2[[#This Row],[Time2]])*60,0)</f>
        <v>45</v>
      </c>
      <c r="Y3597" s="1">
        <f>IF(Table2[[#This Row],[Time2]]&lt;10,0&amp;Table2[[#This Row],[Time2]],Table2[[#This Row],[Time2]])</f>
        <v>18</v>
      </c>
      <c r="Z3597" s="1">
        <f>IF(Table2[[#This Row],[Time3]]&lt;10,0&amp;Table2[[#This Row],[Time3]],Table2[[#This Row],[Time3]])</f>
        <v>45</v>
      </c>
      <c r="AA3597" s="2" t="str">
        <f>Table2[[#This Row],[Time4]]&amp;":"&amp;Table2[[#This Row],[Time5]]</f>
        <v>18:45</v>
      </c>
      <c r="AB3597" s="1" t="str" cm="1">
        <f t="array" ref="AB3597">IFERROR(IF(Table2[[#This Row],[code]]="","",_xlfn.IFS(AND(Table2[[#This Row],[code]]&lt;400,Table2[[#This Row],[code]]&lt;&gt;""),2,Table2[[#This Row],[code]]&gt;500,4)),"")</f>
        <v/>
      </c>
      <c r="AC3597" s="1">
        <f>IF(Table2[[#This Row],[Event]]="Penalty",Table2[[#This Row],[number]],IF(Table2[[#This Row],[Event]]="Time-Out",401,""))</f>
        <v>401</v>
      </c>
      <c r="AD3597" s="1">
        <f>ROW(A3596)</f>
        <v>3596</v>
      </c>
      <c r="AE3597" s="1">
        <f>COUNTIFS(Table2[GameID],Table2[[#This Row],[GameID]],Table2[Column1],"&lt;="&amp;Table2[[#This Row],[Column1]])-1</f>
        <v>19</v>
      </c>
    </row>
    <row r="3598" spans="1:31" x14ac:dyDescent="0.45">
      <c r="A3598" t="s">
        <v>569</v>
      </c>
      <c r="B3598" t="str">
        <f>_xlfn.TEXTBEFORE(Table2[[#This Row],[Kamp]]," - ")</f>
        <v>Aab</v>
      </c>
      <c r="C3598" t="str">
        <f>_xlfn.TEXTAFTER(Table2[[#This Row],[Kamp]],"- ")</f>
        <v>Strandby Elling</v>
      </c>
      <c r="D3598">
        <v>45255</v>
      </c>
      <c r="E3598">
        <v>77701</v>
      </c>
      <c r="F3598">
        <v>20232024</v>
      </c>
      <c r="G3598" t="s">
        <v>17</v>
      </c>
      <c r="H3598" t="s">
        <v>669</v>
      </c>
      <c r="I3598" t="s">
        <v>678</v>
      </c>
      <c r="J3598">
        <v>3</v>
      </c>
      <c r="K3598">
        <v>31146</v>
      </c>
      <c r="L3598">
        <v>1</v>
      </c>
      <c r="M3598" t="s">
        <v>630</v>
      </c>
      <c r="N3598" t="s">
        <v>651</v>
      </c>
      <c r="O3598" t="s">
        <v>634</v>
      </c>
      <c r="P3598">
        <v>25</v>
      </c>
      <c r="Q3598" t="s">
        <v>634</v>
      </c>
      <c r="R3598">
        <f>SUMIFS(Table2[number],Table2[Event],"Goal",Table2[H/U],"HOME",Table2[GameID],Table2[[#This Row],[GameID]],Table2[GameTime],"&lt;="&amp;Table2[[#This Row],[GameTime]])</f>
        <v>13</v>
      </c>
      <c r="S3598">
        <f>SUMIFS(Table2[number],Table2[Event],"Goal",Table2[H/U],"AWAY",Table2[GameID],Table2[[#This Row],[GameID]],Table2[GameTime],"&lt;="&amp;Table2[[#This Row],[GameTime]])</f>
        <v>3</v>
      </c>
      <c r="T3598" t="str">
        <f>IF(Table2[[#This Row],[Event]]="Goal",Table2[[#This Row],[Hscore]]&amp;"-"&amp;Table2[[#This Row],[Uscore]],"")</f>
        <v>13-3</v>
      </c>
      <c r="U3598">
        <v>3599</v>
      </c>
      <c r="V3598" s="1">
        <f>Table2[[#This Row],[GameTime]]-(Table2[[#This Row],[period]]-1)*1200</f>
        <v>1199</v>
      </c>
      <c r="W3598" s="1">
        <f>ROUNDDOWN(Table2[[#This Row],[Time]]/60,0)</f>
        <v>19</v>
      </c>
      <c r="X3598" s="1">
        <f>ROUNDDOWN((Table2[[#This Row],[Time]]/60-Table2[[#This Row],[Time2]])*60,0)</f>
        <v>59</v>
      </c>
      <c r="Y3598" s="1">
        <f>IF(Table2[[#This Row],[Time2]]&lt;10,0&amp;Table2[[#This Row],[Time2]],Table2[[#This Row],[Time2]])</f>
        <v>19</v>
      </c>
      <c r="Z3598" s="1">
        <f>IF(Table2[[#This Row],[Time3]]&lt;10,0&amp;Table2[[#This Row],[Time3]],Table2[[#This Row],[Time3]])</f>
        <v>59</v>
      </c>
      <c r="AA3598" s="2" t="str">
        <f>Table2[[#This Row],[Time4]]&amp;":"&amp;Table2[[#This Row],[Time5]]</f>
        <v>19:59</v>
      </c>
      <c r="AB3598" s="1" t="str" cm="1">
        <f t="array" ref="AB3598">IFERROR(IF(Table2[[#This Row],[code]]="","",_xlfn.IFS(AND(Table2[[#This Row],[code]]&lt;400,Table2[[#This Row],[code]]&lt;&gt;""),2,Table2[[#This Row],[code]]&gt;500,4)),"")</f>
        <v/>
      </c>
      <c r="AC3598" s="1" t="str">
        <f>IF(Table2[[#This Row],[Event]]="Penalty",Table2[[#This Row],[number]],IF(Table2[[#This Row],[Event]]="Time-Out",401,""))</f>
        <v/>
      </c>
      <c r="AD3598" s="1">
        <f>ROW(A3597)</f>
        <v>3597</v>
      </c>
      <c r="AE3598" s="1">
        <f>COUNTIFS(Table2[GameID],Table2[[#This Row],[GameID]],Table2[Column1],"&lt;="&amp;Table2[[#This Row],[Column1]])-1</f>
        <v>20</v>
      </c>
    </row>
    <row r="3599" spans="1:31" x14ac:dyDescent="0.45">
      <c r="A3599" t="s">
        <v>583</v>
      </c>
      <c r="B3599" t="str">
        <f>_xlfn.TEXTBEFORE(Table2[[#This Row],[Kamp]]," - ")</f>
        <v>Odense Floorball</v>
      </c>
      <c r="C3599" t="str">
        <f>_xlfn.TEXTAFTER(Table2[[#This Row],[Kamp]],"- ")</f>
        <v>ÅFK</v>
      </c>
      <c r="D3599">
        <v>45297</v>
      </c>
      <c r="E3599">
        <v>77702</v>
      </c>
      <c r="F3599">
        <v>20232024</v>
      </c>
      <c r="G3599" t="s">
        <v>17</v>
      </c>
      <c r="H3599" t="s">
        <v>666</v>
      </c>
      <c r="I3599" t="s">
        <v>677</v>
      </c>
      <c r="J3599">
        <v>1</v>
      </c>
      <c r="K3599">
        <v>31407</v>
      </c>
      <c r="L3599">
        <v>201</v>
      </c>
      <c r="M3599" t="s">
        <v>631</v>
      </c>
      <c r="N3599" t="s">
        <v>151</v>
      </c>
      <c r="O3599" t="s">
        <v>634</v>
      </c>
      <c r="P3599">
        <v>8</v>
      </c>
      <c r="Q3599" t="s">
        <v>634</v>
      </c>
      <c r="R3599">
        <f>SUMIFS(Table2[number],Table2[Event],"Goal",Table2[H/U],"HOME",Table2[GameID],Table2[[#This Row],[GameID]],Table2[GameTime],"&lt;="&amp;Table2[[#This Row],[GameTime]])</f>
        <v>0</v>
      </c>
      <c r="S3599">
        <f>SUMIFS(Table2[number],Table2[Event],"Goal",Table2[H/U],"AWAY",Table2[GameID],Table2[[#This Row],[GameID]],Table2[GameTime],"&lt;="&amp;Table2[[#This Row],[GameTime]])</f>
        <v>0</v>
      </c>
      <c r="T3599" t="str">
        <f>IF(Table2[[#This Row],[Event]]="Goal",Table2[[#This Row],[Hscore]]&amp;"-"&amp;Table2[[#This Row],[Uscore]],"")</f>
        <v/>
      </c>
      <c r="U3599">
        <v>732</v>
      </c>
      <c r="V3599" s="1">
        <f>Table2[[#This Row],[GameTime]]-(Table2[[#This Row],[period]]-1)*1200</f>
        <v>732</v>
      </c>
      <c r="W3599" s="1">
        <f>ROUNDDOWN(Table2[[#This Row],[Time]]/60,0)</f>
        <v>12</v>
      </c>
      <c r="X3599" s="1">
        <f>ROUNDDOWN((Table2[[#This Row],[Time]]/60-Table2[[#This Row],[Time2]])*60,0)</f>
        <v>12</v>
      </c>
      <c r="Y3599" s="1">
        <f>IF(Table2[[#This Row],[Time2]]&lt;10,0&amp;Table2[[#This Row],[Time2]],Table2[[#This Row],[Time2]])</f>
        <v>12</v>
      </c>
      <c r="Z3599" s="1">
        <f>IF(Table2[[#This Row],[Time3]]&lt;10,0&amp;Table2[[#This Row],[Time3]],Table2[[#This Row],[Time3]])</f>
        <v>12</v>
      </c>
      <c r="AA3599" s="2" t="str">
        <f>Table2[[#This Row],[Time4]]&amp;":"&amp;Table2[[#This Row],[Time5]]</f>
        <v>12:12</v>
      </c>
      <c r="AB3599" s="1" cm="1">
        <f t="array" ref="AB3599">IFERROR(IF(Table2[[#This Row],[code]]="","",_xlfn.IFS(AND(Table2[[#This Row],[code]]&lt;400,Table2[[#This Row],[code]]&lt;&gt;""),2,Table2[[#This Row],[code]]&gt;500,4)),"")</f>
        <v>2</v>
      </c>
      <c r="AC3599" s="1">
        <f>IF(Table2[[#This Row],[Event]]="Penalty",Table2[[#This Row],[number]],IF(Table2[[#This Row],[Event]]="Time-Out",401,""))</f>
        <v>201</v>
      </c>
      <c r="AD3599" s="1">
        <f>ROW(A3598)</f>
        <v>3598</v>
      </c>
      <c r="AE3599" s="1">
        <f>COUNTIFS(Table2[GameID],Table2[[#This Row],[GameID]],Table2[Column1],"&lt;="&amp;Table2[[#This Row],[Column1]])-1</f>
        <v>0</v>
      </c>
    </row>
    <row r="3600" spans="1:31" x14ac:dyDescent="0.45">
      <c r="A3600" t="s">
        <v>583</v>
      </c>
      <c r="B3600" t="str">
        <f>_xlfn.TEXTBEFORE(Table2[[#This Row],[Kamp]]," - ")</f>
        <v>Odense Floorball</v>
      </c>
      <c r="C3600" t="str">
        <f>_xlfn.TEXTAFTER(Table2[[#This Row],[Kamp]],"- ")</f>
        <v>ÅFK</v>
      </c>
      <c r="D3600">
        <v>45297</v>
      </c>
      <c r="E3600">
        <v>77702</v>
      </c>
      <c r="F3600">
        <v>20232024</v>
      </c>
      <c r="G3600" t="s">
        <v>17</v>
      </c>
      <c r="H3600" t="s">
        <v>672</v>
      </c>
      <c r="I3600" t="s">
        <v>678</v>
      </c>
      <c r="J3600">
        <v>1</v>
      </c>
      <c r="K3600">
        <v>31403</v>
      </c>
      <c r="L3600">
        <v>1</v>
      </c>
      <c r="M3600" t="s">
        <v>630</v>
      </c>
      <c r="N3600" t="s">
        <v>510</v>
      </c>
      <c r="O3600" t="s">
        <v>634</v>
      </c>
      <c r="P3600">
        <v>41</v>
      </c>
      <c r="Q3600" t="s">
        <v>634</v>
      </c>
      <c r="R3600">
        <f>SUMIFS(Table2[number],Table2[Event],"Goal",Table2[H/U],"HOME",Table2[GameID],Table2[[#This Row],[GameID]],Table2[GameTime],"&lt;="&amp;Table2[[#This Row],[GameTime]])</f>
        <v>1</v>
      </c>
      <c r="S3600">
        <f>SUMIFS(Table2[number],Table2[Event],"Goal",Table2[H/U],"AWAY",Table2[GameID],Table2[[#This Row],[GameID]],Table2[GameTime],"&lt;="&amp;Table2[[#This Row],[GameTime]])</f>
        <v>0</v>
      </c>
      <c r="T3600" t="str">
        <f>IF(Table2[[#This Row],[Event]]="Goal",Table2[[#This Row],[Hscore]]&amp;"-"&amp;Table2[[#This Row],[Uscore]],"")</f>
        <v>1-0</v>
      </c>
      <c r="U3600">
        <v>792</v>
      </c>
      <c r="V3600" s="1">
        <f>Table2[[#This Row],[GameTime]]-(Table2[[#This Row],[period]]-1)*1200</f>
        <v>792</v>
      </c>
      <c r="W3600" s="1">
        <f>ROUNDDOWN(Table2[[#This Row],[Time]]/60,0)</f>
        <v>13</v>
      </c>
      <c r="X3600" s="1">
        <f>ROUNDDOWN((Table2[[#This Row],[Time]]/60-Table2[[#This Row],[Time2]])*60,0)</f>
        <v>12</v>
      </c>
      <c r="Y3600" s="1">
        <f>IF(Table2[[#This Row],[Time2]]&lt;10,0&amp;Table2[[#This Row],[Time2]],Table2[[#This Row],[Time2]])</f>
        <v>13</v>
      </c>
      <c r="Z3600" s="1">
        <f>IF(Table2[[#This Row],[Time3]]&lt;10,0&amp;Table2[[#This Row],[Time3]],Table2[[#This Row],[Time3]])</f>
        <v>12</v>
      </c>
      <c r="AA3600" s="2" t="str">
        <f>Table2[[#This Row],[Time4]]&amp;":"&amp;Table2[[#This Row],[Time5]]</f>
        <v>13:12</v>
      </c>
      <c r="AB3600" s="1" t="str" cm="1">
        <f t="array" ref="AB3600">IFERROR(IF(Table2[[#This Row],[code]]="","",_xlfn.IFS(AND(Table2[[#This Row],[code]]&lt;400,Table2[[#This Row],[code]]&lt;&gt;""),2,Table2[[#This Row],[code]]&gt;500,4)),"")</f>
        <v/>
      </c>
      <c r="AC3600" s="1" t="str">
        <f>IF(Table2[[#This Row],[Event]]="Penalty",Table2[[#This Row],[number]],IF(Table2[[#This Row],[Event]]="Time-Out",401,""))</f>
        <v/>
      </c>
      <c r="AD3600" s="1">
        <f>ROW(A3599)</f>
        <v>3599</v>
      </c>
      <c r="AE3600" s="1">
        <f>COUNTIFS(Table2[GameID],Table2[[#This Row],[GameID]],Table2[Column1],"&lt;="&amp;Table2[[#This Row],[Column1]])-1</f>
        <v>1</v>
      </c>
    </row>
    <row r="3601" spans="1:31" x14ac:dyDescent="0.45">
      <c r="A3601" t="s">
        <v>583</v>
      </c>
      <c r="B3601" t="str">
        <f>_xlfn.TEXTBEFORE(Table2[[#This Row],[Kamp]]," - ")</f>
        <v>Odense Floorball</v>
      </c>
      <c r="C3601" t="str">
        <f>_xlfn.TEXTAFTER(Table2[[#This Row],[Kamp]],"- ")</f>
        <v>ÅFK</v>
      </c>
      <c r="D3601">
        <v>45297</v>
      </c>
      <c r="E3601">
        <v>77702</v>
      </c>
      <c r="F3601">
        <v>20232024</v>
      </c>
      <c r="G3601" t="s">
        <v>17</v>
      </c>
      <c r="H3601" t="s">
        <v>666</v>
      </c>
      <c r="I3601" t="s">
        <v>677</v>
      </c>
      <c r="J3601">
        <v>1</v>
      </c>
      <c r="K3601">
        <v>31407</v>
      </c>
      <c r="L3601">
        <v>208</v>
      </c>
      <c r="M3601" t="s">
        <v>631</v>
      </c>
      <c r="N3601" t="s">
        <v>647</v>
      </c>
      <c r="P3601">
        <v>38</v>
      </c>
      <c r="R3601">
        <f>SUMIFS(Table2[number],Table2[Event],"Goal",Table2[H/U],"HOME",Table2[GameID],Table2[[#This Row],[GameID]],Table2[GameTime],"&lt;="&amp;Table2[[#This Row],[GameTime]])</f>
        <v>1</v>
      </c>
      <c r="S3601">
        <f>SUMIFS(Table2[number],Table2[Event],"Goal",Table2[H/U],"AWAY",Table2[GameID],Table2[[#This Row],[GameID]],Table2[GameTime],"&lt;="&amp;Table2[[#This Row],[GameTime]])</f>
        <v>0</v>
      </c>
      <c r="T3601" t="str">
        <f>IF(Table2[[#This Row],[Event]]="Goal",Table2[[#This Row],[Hscore]]&amp;"-"&amp;Table2[[#This Row],[Uscore]],"")</f>
        <v/>
      </c>
      <c r="U3601">
        <v>943</v>
      </c>
      <c r="V3601" s="1">
        <f>Table2[[#This Row],[GameTime]]-(Table2[[#This Row],[period]]-1)*1200</f>
        <v>943</v>
      </c>
      <c r="W3601" s="1">
        <f>ROUNDDOWN(Table2[[#This Row],[Time]]/60,0)</f>
        <v>15</v>
      </c>
      <c r="X3601" s="1">
        <f>ROUNDDOWN((Table2[[#This Row],[Time]]/60-Table2[[#This Row],[Time2]])*60,0)</f>
        <v>43</v>
      </c>
      <c r="Y3601" s="1">
        <f>IF(Table2[[#This Row],[Time2]]&lt;10,0&amp;Table2[[#This Row],[Time2]],Table2[[#This Row],[Time2]])</f>
        <v>15</v>
      </c>
      <c r="Z3601" s="1">
        <f>IF(Table2[[#This Row],[Time3]]&lt;10,0&amp;Table2[[#This Row],[Time3]],Table2[[#This Row],[Time3]])</f>
        <v>43</v>
      </c>
      <c r="AA3601" s="2" t="str">
        <f>Table2[[#This Row],[Time4]]&amp;":"&amp;Table2[[#This Row],[Time5]]</f>
        <v>15:43</v>
      </c>
      <c r="AB3601" s="1" cm="1">
        <f t="array" ref="AB3601">IFERROR(IF(Table2[[#This Row],[code]]="","",_xlfn.IFS(AND(Table2[[#This Row],[code]]&lt;400,Table2[[#This Row],[code]]&lt;&gt;""),2,Table2[[#This Row],[code]]&gt;500,4)),"")</f>
        <v>2</v>
      </c>
      <c r="AC3601" s="1">
        <f>IF(Table2[[#This Row],[Event]]="Penalty",Table2[[#This Row],[number]],IF(Table2[[#This Row],[Event]]="Time-Out",401,""))</f>
        <v>208</v>
      </c>
      <c r="AD3601" s="1">
        <f>ROW(A3600)</f>
        <v>3600</v>
      </c>
      <c r="AE3601" s="1">
        <f>COUNTIFS(Table2[GameID],Table2[[#This Row],[GameID]],Table2[Column1],"&lt;="&amp;Table2[[#This Row],[Column1]])-1</f>
        <v>2</v>
      </c>
    </row>
    <row r="3602" spans="1:31" x14ac:dyDescent="0.45">
      <c r="A3602" t="s">
        <v>583</v>
      </c>
      <c r="B3602" t="str">
        <f>_xlfn.TEXTBEFORE(Table2[[#This Row],[Kamp]]," - ")</f>
        <v>Odense Floorball</v>
      </c>
      <c r="C3602" t="str">
        <f>_xlfn.TEXTAFTER(Table2[[#This Row],[Kamp]],"- ")</f>
        <v>ÅFK</v>
      </c>
      <c r="D3602">
        <v>45297</v>
      </c>
      <c r="E3602">
        <v>77702</v>
      </c>
      <c r="F3602">
        <v>20232024</v>
      </c>
      <c r="G3602" t="s">
        <v>17</v>
      </c>
      <c r="H3602" t="s">
        <v>672</v>
      </c>
      <c r="I3602" t="s">
        <v>678</v>
      </c>
      <c r="J3602">
        <v>2</v>
      </c>
      <c r="K3602">
        <v>31403</v>
      </c>
      <c r="L3602">
        <v>1</v>
      </c>
      <c r="M3602" t="s">
        <v>630</v>
      </c>
      <c r="N3602" t="s">
        <v>533</v>
      </c>
      <c r="O3602" t="s">
        <v>634</v>
      </c>
      <c r="P3602">
        <v>54</v>
      </c>
      <c r="Q3602" t="s">
        <v>634</v>
      </c>
      <c r="R3602">
        <f>SUMIFS(Table2[number],Table2[Event],"Goal",Table2[H/U],"HOME",Table2[GameID],Table2[[#This Row],[GameID]],Table2[GameTime],"&lt;="&amp;Table2[[#This Row],[GameTime]])</f>
        <v>2</v>
      </c>
      <c r="S3602">
        <f>SUMIFS(Table2[number],Table2[Event],"Goal",Table2[H/U],"AWAY",Table2[GameID],Table2[[#This Row],[GameID]],Table2[GameTime],"&lt;="&amp;Table2[[#This Row],[GameTime]])</f>
        <v>0</v>
      </c>
      <c r="T3602" t="str">
        <f>IF(Table2[[#This Row],[Event]]="Goal",Table2[[#This Row],[Hscore]]&amp;"-"&amp;Table2[[#This Row],[Uscore]],"")</f>
        <v>2-0</v>
      </c>
      <c r="U3602">
        <v>1583</v>
      </c>
      <c r="V3602" s="1">
        <f>Table2[[#This Row],[GameTime]]-(Table2[[#This Row],[period]]-1)*1200</f>
        <v>383</v>
      </c>
      <c r="W3602" s="1">
        <f>ROUNDDOWN(Table2[[#This Row],[Time]]/60,0)</f>
        <v>6</v>
      </c>
      <c r="X3602" s="1">
        <f>ROUNDDOWN((Table2[[#This Row],[Time]]/60-Table2[[#This Row],[Time2]])*60,0)</f>
        <v>23</v>
      </c>
      <c r="Y3602" s="1" t="str">
        <f>IF(Table2[[#This Row],[Time2]]&lt;10,0&amp;Table2[[#This Row],[Time2]],Table2[[#This Row],[Time2]])</f>
        <v>06</v>
      </c>
      <c r="Z3602" s="1">
        <f>IF(Table2[[#This Row],[Time3]]&lt;10,0&amp;Table2[[#This Row],[Time3]],Table2[[#This Row],[Time3]])</f>
        <v>23</v>
      </c>
      <c r="AA3602" s="2" t="str">
        <f>Table2[[#This Row],[Time4]]&amp;":"&amp;Table2[[#This Row],[Time5]]</f>
        <v>06:23</v>
      </c>
      <c r="AB3602" s="1" t="str" cm="1">
        <f t="array" ref="AB3602">IFERROR(IF(Table2[[#This Row],[code]]="","",_xlfn.IFS(AND(Table2[[#This Row],[code]]&lt;400,Table2[[#This Row],[code]]&lt;&gt;""),2,Table2[[#This Row],[code]]&gt;500,4)),"")</f>
        <v/>
      </c>
      <c r="AC3602" s="1" t="str">
        <f>IF(Table2[[#This Row],[Event]]="Penalty",Table2[[#This Row],[number]],IF(Table2[[#This Row],[Event]]="Time-Out",401,""))</f>
        <v/>
      </c>
      <c r="AD3602" s="1">
        <f>ROW(A3601)</f>
        <v>3601</v>
      </c>
      <c r="AE3602" s="1">
        <f>COUNTIFS(Table2[GameID],Table2[[#This Row],[GameID]],Table2[Column1],"&lt;="&amp;Table2[[#This Row],[Column1]])-1</f>
        <v>3</v>
      </c>
    </row>
    <row r="3603" spans="1:31" x14ac:dyDescent="0.45">
      <c r="A3603" t="s">
        <v>583</v>
      </c>
      <c r="B3603" t="str">
        <f>_xlfn.TEXTBEFORE(Table2[[#This Row],[Kamp]]," - ")</f>
        <v>Odense Floorball</v>
      </c>
      <c r="C3603" t="str">
        <f>_xlfn.TEXTAFTER(Table2[[#This Row],[Kamp]],"- ")</f>
        <v>ÅFK</v>
      </c>
      <c r="D3603">
        <v>45297</v>
      </c>
      <c r="E3603">
        <v>77702</v>
      </c>
      <c r="F3603">
        <v>20232024</v>
      </c>
      <c r="G3603" t="s">
        <v>17</v>
      </c>
      <c r="H3603" t="s">
        <v>666</v>
      </c>
      <c r="I3603" t="s">
        <v>677</v>
      </c>
      <c r="J3603">
        <v>2</v>
      </c>
      <c r="K3603">
        <v>31407</v>
      </c>
      <c r="L3603">
        <v>1</v>
      </c>
      <c r="M3603" t="s">
        <v>630</v>
      </c>
      <c r="N3603" t="s">
        <v>151</v>
      </c>
      <c r="O3603" t="s">
        <v>647</v>
      </c>
      <c r="P3603">
        <v>8</v>
      </c>
      <c r="Q3603">
        <v>38</v>
      </c>
      <c r="R3603">
        <f>SUMIFS(Table2[number],Table2[Event],"Goal",Table2[H/U],"HOME",Table2[GameID],Table2[[#This Row],[GameID]],Table2[GameTime],"&lt;="&amp;Table2[[#This Row],[GameTime]])</f>
        <v>2</v>
      </c>
      <c r="S3603">
        <f>SUMIFS(Table2[number],Table2[Event],"Goal",Table2[H/U],"AWAY",Table2[GameID],Table2[[#This Row],[GameID]],Table2[GameTime],"&lt;="&amp;Table2[[#This Row],[GameTime]])</f>
        <v>1</v>
      </c>
      <c r="T3603" t="str">
        <f>IF(Table2[[#This Row],[Event]]="Goal",Table2[[#This Row],[Hscore]]&amp;"-"&amp;Table2[[#This Row],[Uscore]],"")</f>
        <v>2-1</v>
      </c>
      <c r="U3603">
        <v>1992</v>
      </c>
      <c r="V3603" s="1">
        <f>Table2[[#This Row],[GameTime]]-(Table2[[#This Row],[period]]-1)*1200</f>
        <v>792</v>
      </c>
      <c r="W3603" s="1">
        <f>ROUNDDOWN(Table2[[#This Row],[Time]]/60,0)</f>
        <v>13</v>
      </c>
      <c r="X3603" s="1">
        <f>ROUNDDOWN((Table2[[#This Row],[Time]]/60-Table2[[#This Row],[Time2]])*60,0)</f>
        <v>12</v>
      </c>
      <c r="Y3603" s="1">
        <f>IF(Table2[[#This Row],[Time2]]&lt;10,0&amp;Table2[[#This Row],[Time2]],Table2[[#This Row],[Time2]])</f>
        <v>13</v>
      </c>
      <c r="Z3603" s="1">
        <f>IF(Table2[[#This Row],[Time3]]&lt;10,0&amp;Table2[[#This Row],[Time3]],Table2[[#This Row],[Time3]])</f>
        <v>12</v>
      </c>
      <c r="AA3603" s="2" t="str">
        <f>Table2[[#This Row],[Time4]]&amp;":"&amp;Table2[[#This Row],[Time5]]</f>
        <v>13:12</v>
      </c>
      <c r="AB3603" s="1" t="str" cm="1">
        <f t="array" ref="AB3603">IFERROR(IF(Table2[[#This Row],[code]]="","",_xlfn.IFS(AND(Table2[[#This Row],[code]]&lt;400,Table2[[#This Row],[code]]&lt;&gt;""),2,Table2[[#This Row],[code]]&gt;500,4)),"")</f>
        <v/>
      </c>
      <c r="AC3603" s="1" t="str">
        <f>IF(Table2[[#This Row],[Event]]="Penalty",Table2[[#This Row],[number]],IF(Table2[[#This Row],[Event]]="Time-Out",401,""))</f>
        <v/>
      </c>
      <c r="AD3603" s="1">
        <f>ROW(A3602)</f>
        <v>3602</v>
      </c>
      <c r="AE3603" s="1">
        <f>COUNTIFS(Table2[GameID],Table2[[#This Row],[GameID]],Table2[Column1],"&lt;="&amp;Table2[[#This Row],[Column1]])-1</f>
        <v>4</v>
      </c>
    </row>
    <row r="3604" spans="1:31" x14ac:dyDescent="0.45">
      <c r="A3604" t="s">
        <v>583</v>
      </c>
      <c r="B3604" t="str">
        <f>_xlfn.TEXTBEFORE(Table2[[#This Row],[Kamp]]," - ")</f>
        <v>Odense Floorball</v>
      </c>
      <c r="C3604" t="str">
        <f>_xlfn.TEXTAFTER(Table2[[#This Row],[Kamp]],"- ")</f>
        <v>ÅFK</v>
      </c>
      <c r="D3604">
        <v>45297</v>
      </c>
      <c r="E3604">
        <v>77702</v>
      </c>
      <c r="F3604">
        <v>20232024</v>
      </c>
      <c r="G3604" t="s">
        <v>17</v>
      </c>
      <c r="H3604" t="s">
        <v>666</v>
      </c>
      <c r="I3604" t="s">
        <v>677</v>
      </c>
      <c r="J3604">
        <v>2</v>
      </c>
      <c r="K3604">
        <v>31407</v>
      </c>
      <c r="L3604">
        <v>207</v>
      </c>
      <c r="M3604" t="s">
        <v>631</v>
      </c>
      <c r="N3604" t="s">
        <v>647</v>
      </c>
      <c r="O3604" t="s">
        <v>634</v>
      </c>
      <c r="P3604">
        <v>38</v>
      </c>
      <c r="Q3604" t="s">
        <v>634</v>
      </c>
      <c r="R3604">
        <f>SUMIFS(Table2[number],Table2[Event],"Goal",Table2[H/U],"HOME",Table2[GameID],Table2[[#This Row],[GameID]],Table2[GameTime],"&lt;="&amp;Table2[[#This Row],[GameTime]])</f>
        <v>2</v>
      </c>
      <c r="S3604">
        <f>SUMIFS(Table2[number],Table2[Event],"Goal",Table2[H/U],"AWAY",Table2[GameID],Table2[[#This Row],[GameID]],Table2[GameTime],"&lt;="&amp;Table2[[#This Row],[GameTime]])</f>
        <v>1</v>
      </c>
      <c r="T3604" t="str">
        <f>IF(Table2[[#This Row],[Event]]="Goal",Table2[[#This Row],[Hscore]]&amp;"-"&amp;Table2[[#This Row],[Uscore]],"")</f>
        <v/>
      </c>
      <c r="U3604">
        <v>2345</v>
      </c>
      <c r="V3604" s="1">
        <f>Table2[[#This Row],[GameTime]]-(Table2[[#This Row],[period]]-1)*1200</f>
        <v>1145</v>
      </c>
      <c r="W3604" s="1">
        <f>ROUNDDOWN(Table2[[#This Row],[Time]]/60,0)</f>
        <v>19</v>
      </c>
      <c r="X3604" s="1">
        <f>ROUNDDOWN((Table2[[#This Row],[Time]]/60-Table2[[#This Row],[Time2]])*60,0)</f>
        <v>4</v>
      </c>
      <c r="Y3604" s="1">
        <f>IF(Table2[[#This Row],[Time2]]&lt;10,0&amp;Table2[[#This Row],[Time2]],Table2[[#This Row],[Time2]])</f>
        <v>19</v>
      </c>
      <c r="Z3604" s="1" t="str">
        <f>IF(Table2[[#This Row],[Time3]]&lt;10,0&amp;Table2[[#This Row],[Time3]],Table2[[#This Row],[Time3]])</f>
        <v>04</v>
      </c>
      <c r="AA3604" s="2" t="str">
        <f>Table2[[#This Row],[Time4]]&amp;":"&amp;Table2[[#This Row],[Time5]]</f>
        <v>19:04</v>
      </c>
      <c r="AB3604" s="1" cm="1">
        <f t="array" ref="AB3604">IFERROR(IF(Table2[[#This Row],[code]]="","",_xlfn.IFS(AND(Table2[[#This Row],[code]]&lt;400,Table2[[#This Row],[code]]&lt;&gt;""),2,Table2[[#This Row],[code]]&gt;500,4)),"")</f>
        <v>2</v>
      </c>
      <c r="AC3604" s="1">
        <f>IF(Table2[[#This Row],[Event]]="Penalty",Table2[[#This Row],[number]],IF(Table2[[#This Row],[Event]]="Time-Out",401,""))</f>
        <v>207</v>
      </c>
      <c r="AD3604" s="1">
        <f>ROW(A3603)</f>
        <v>3603</v>
      </c>
      <c r="AE3604" s="1">
        <f>COUNTIFS(Table2[GameID],Table2[[#This Row],[GameID]],Table2[Column1],"&lt;="&amp;Table2[[#This Row],[Column1]])-1</f>
        <v>5</v>
      </c>
    </row>
    <row r="3605" spans="1:31" x14ac:dyDescent="0.45">
      <c r="A3605" t="s">
        <v>583</v>
      </c>
      <c r="B3605" t="str">
        <f>_xlfn.TEXTBEFORE(Table2[[#This Row],[Kamp]]," - ")</f>
        <v>Odense Floorball</v>
      </c>
      <c r="C3605" t="str">
        <f>_xlfn.TEXTAFTER(Table2[[#This Row],[Kamp]],"- ")</f>
        <v>ÅFK</v>
      </c>
      <c r="D3605">
        <v>45297</v>
      </c>
      <c r="E3605">
        <v>77702</v>
      </c>
      <c r="F3605">
        <v>20232024</v>
      </c>
      <c r="G3605" t="s">
        <v>17</v>
      </c>
      <c r="H3605" t="s">
        <v>666</v>
      </c>
      <c r="I3605" t="s">
        <v>677</v>
      </c>
      <c r="J3605">
        <v>3</v>
      </c>
      <c r="K3605">
        <v>31407</v>
      </c>
      <c r="L3605">
        <v>1</v>
      </c>
      <c r="M3605" t="s">
        <v>630</v>
      </c>
      <c r="N3605" t="s">
        <v>462</v>
      </c>
      <c r="O3605" t="s">
        <v>647</v>
      </c>
      <c r="P3605">
        <v>15</v>
      </c>
      <c r="Q3605">
        <v>38</v>
      </c>
      <c r="R3605">
        <f>SUMIFS(Table2[number],Table2[Event],"Goal",Table2[H/U],"HOME",Table2[GameID],Table2[[#This Row],[GameID]],Table2[GameTime],"&lt;="&amp;Table2[[#This Row],[GameTime]])</f>
        <v>2</v>
      </c>
      <c r="S3605">
        <f>SUMIFS(Table2[number],Table2[Event],"Goal",Table2[H/U],"AWAY",Table2[GameID],Table2[[#This Row],[GameID]],Table2[GameTime],"&lt;="&amp;Table2[[#This Row],[GameTime]])</f>
        <v>2</v>
      </c>
      <c r="T3605" t="str">
        <f>IF(Table2[[#This Row],[Event]]="Goal",Table2[[#This Row],[Hscore]]&amp;"-"&amp;Table2[[#This Row],[Uscore]],"")</f>
        <v>2-2</v>
      </c>
      <c r="U3605">
        <v>2979</v>
      </c>
      <c r="V3605" s="1">
        <f>Table2[[#This Row],[GameTime]]-(Table2[[#This Row],[period]]-1)*1200</f>
        <v>579</v>
      </c>
      <c r="W3605" s="1">
        <f>ROUNDDOWN(Table2[[#This Row],[Time]]/60,0)</f>
        <v>9</v>
      </c>
      <c r="X3605" s="1">
        <f>ROUNDDOWN((Table2[[#This Row],[Time]]/60-Table2[[#This Row],[Time2]])*60,0)</f>
        <v>39</v>
      </c>
      <c r="Y3605" s="1" t="str">
        <f>IF(Table2[[#This Row],[Time2]]&lt;10,0&amp;Table2[[#This Row],[Time2]],Table2[[#This Row],[Time2]])</f>
        <v>09</v>
      </c>
      <c r="Z3605" s="1">
        <f>IF(Table2[[#This Row],[Time3]]&lt;10,0&amp;Table2[[#This Row],[Time3]],Table2[[#This Row],[Time3]])</f>
        <v>39</v>
      </c>
      <c r="AA3605" s="2" t="str">
        <f>Table2[[#This Row],[Time4]]&amp;":"&amp;Table2[[#This Row],[Time5]]</f>
        <v>09:39</v>
      </c>
      <c r="AB3605" s="1" t="str" cm="1">
        <f t="array" ref="AB3605">IFERROR(IF(Table2[[#This Row],[code]]="","",_xlfn.IFS(AND(Table2[[#This Row],[code]]&lt;400,Table2[[#This Row],[code]]&lt;&gt;""),2,Table2[[#This Row],[code]]&gt;500,4)),"")</f>
        <v/>
      </c>
      <c r="AC3605" s="1" t="str">
        <f>IF(Table2[[#This Row],[Event]]="Penalty",Table2[[#This Row],[number]],IF(Table2[[#This Row],[Event]]="Time-Out",401,""))</f>
        <v/>
      </c>
      <c r="AD3605" s="1">
        <f>ROW(A3604)</f>
        <v>3604</v>
      </c>
      <c r="AE3605" s="1">
        <f>COUNTIFS(Table2[GameID],Table2[[#This Row],[GameID]],Table2[Column1],"&lt;="&amp;Table2[[#This Row],[Column1]])-1</f>
        <v>6</v>
      </c>
    </row>
    <row r="3606" spans="1:31" x14ac:dyDescent="0.45">
      <c r="A3606" t="s">
        <v>583</v>
      </c>
      <c r="B3606" t="str">
        <f>_xlfn.TEXTBEFORE(Table2[[#This Row],[Kamp]]," - ")</f>
        <v>Odense Floorball</v>
      </c>
      <c r="C3606" t="str">
        <f>_xlfn.TEXTAFTER(Table2[[#This Row],[Kamp]],"- ")</f>
        <v>ÅFK</v>
      </c>
      <c r="D3606">
        <v>45297</v>
      </c>
      <c r="E3606">
        <v>77702</v>
      </c>
      <c r="F3606">
        <v>20232024</v>
      </c>
      <c r="G3606" t="s">
        <v>17</v>
      </c>
      <c r="H3606" t="s">
        <v>672</v>
      </c>
      <c r="I3606" t="s">
        <v>678</v>
      </c>
      <c r="J3606">
        <v>3</v>
      </c>
      <c r="K3606">
        <v>31403</v>
      </c>
      <c r="L3606">
        <v>1</v>
      </c>
      <c r="M3606" t="s">
        <v>630</v>
      </c>
      <c r="N3606" t="s">
        <v>532</v>
      </c>
      <c r="O3606" t="s">
        <v>634</v>
      </c>
      <c r="P3606">
        <v>16</v>
      </c>
      <c r="Q3606" t="s">
        <v>634</v>
      </c>
      <c r="R3606">
        <f>SUMIFS(Table2[number],Table2[Event],"Goal",Table2[H/U],"HOME",Table2[GameID],Table2[[#This Row],[GameID]],Table2[GameTime],"&lt;="&amp;Table2[[#This Row],[GameTime]])</f>
        <v>3</v>
      </c>
      <c r="S3606">
        <f>SUMIFS(Table2[number],Table2[Event],"Goal",Table2[H/U],"AWAY",Table2[GameID],Table2[[#This Row],[GameID]],Table2[GameTime],"&lt;="&amp;Table2[[#This Row],[GameTime]])</f>
        <v>2</v>
      </c>
      <c r="T3606" t="str">
        <f>IF(Table2[[#This Row],[Event]]="Goal",Table2[[#This Row],[Hscore]]&amp;"-"&amp;Table2[[#This Row],[Uscore]],"")</f>
        <v>3-2</v>
      </c>
      <c r="U3606">
        <v>2995</v>
      </c>
      <c r="V3606" s="1">
        <f>Table2[[#This Row],[GameTime]]-(Table2[[#This Row],[period]]-1)*1200</f>
        <v>595</v>
      </c>
      <c r="W3606" s="1">
        <f>ROUNDDOWN(Table2[[#This Row],[Time]]/60,0)</f>
        <v>9</v>
      </c>
      <c r="X3606" s="1">
        <f>ROUNDDOWN((Table2[[#This Row],[Time]]/60-Table2[[#This Row],[Time2]])*60,0)</f>
        <v>55</v>
      </c>
      <c r="Y3606" s="1" t="str">
        <f>IF(Table2[[#This Row],[Time2]]&lt;10,0&amp;Table2[[#This Row],[Time2]],Table2[[#This Row],[Time2]])</f>
        <v>09</v>
      </c>
      <c r="Z3606" s="1">
        <f>IF(Table2[[#This Row],[Time3]]&lt;10,0&amp;Table2[[#This Row],[Time3]],Table2[[#This Row],[Time3]])</f>
        <v>55</v>
      </c>
      <c r="AA3606" s="2" t="str">
        <f>Table2[[#This Row],[Time4]]&amp;":"&amp;Table2[[#This Row],[Time5]]</f>
        <v>09:55</v>
      </c>
      <c r="AB3606" s="1" t="str" cm="1">
        <f t="array" ref="AB3606">IFERROR(IF(Table2[[#This Row],[code]]="","",_xlfn.IFS(AND(Table2[[#This Row],[code]]&lt;400,Table2[[#This Row],[code]]&lt;&gt;""),2,Table2[[#This Row],[code]]&gt;500,4)),"")</f>
        <v/>
      </c>
      <c r="AC3606" s="1" t="str">
        <f>IF(Table2[[#This Row],[Event]]="Penalty",Table2[[#This Row],[number]],IF(Table2[[#This Row],[Event]]="Time-Out",401,""))</f>
        <v/>
      </c>
      <c r="AD3606" s="1">
        <f>ROW(A3605)</f>
        <v>3605</v>
      </c>
      <c r="AE3606" s="1">
        <f>COUNTIFS(Table2[GameID],Table2[[#This Row],[GameID]],Table2[Column1],"&lt;="&amp;Table2[[#This Row],[Column1]])-1</f>
        <v>7</v>
      </c>
    </row>
    <row r="3607" spans="1:31" x14ac:dyDescent="0.45">
      <c r="A3607" t="s">
        <v>583</v>
      </c>
      <c r="B3607" t="str">
        <f>_xlfn.TEXTBEFORE(Table2[[#This Row],[Kamp]]," - ")</f>
        <v>Odense Floorball</v>
      </c>
      <c r="C3607" t="str">
        <f>_xlfn.TEXTAFTER(Table2[[#This Row],[Kamp]],"- ")</f>
        <v>ÅFK</v>
      </c>
      <c r="D3607">
        <v>45297</v>
      </c>
      <c r="E3607">
        <v>77702</v>
      </c>
      <c r="F3607">
        <v>20232024</v>
      </c>
      <c r="G3607" t="s">
        <v>17</v>
      </c>
      <c r="H3607" t="s">
        <v>672</v>
      </c>
      <c r="I3607" t="s">
        <v>678</v>
      </c>
      <c r="J3607">
        <v>3</v>
      </c>
      <c r="K3607">
        <v>31403</v>
      </c>
      <c r="L3607">
        <v>208</v>
      </c>
      <c r="M3607" t="s">
        <v>631</v>
      </c>
      <c r="N3607" t="s">
        <v>507</v>
      </c>
      <c r="O3607" t="s">
        <v>634</v>
      </c>
      <c r="P3607">
        <v>9</v>
      </c>
      <c r="Q3607" t="s">
        <v>634</v>
      </c>
      <c r="R3607">
        <f>SUMIFS(Table2[number],Table2[Event],"Goal",Table2[H/U],"HOME",Table2[GameID],Table2[[#This Row],[GameID]],Table2[GameTime],"&lt;="&amp;Table2[[#This Row],[GameTime]])</f>
        <v>3</v>
      </c>
      <c r="S3607">
        <f>SUMIFS(Table2[number],Table2[Event],"Goal",Table2[H/U],"AWAY",Table2[GameID],Table2[[#This Row],[GameID]],Table2[GameTime],"&lt;="&amp;Table2[[#This Row],[GameTime]])</f>
        <v>2</v>
      </c>
      <c r="T3607" t="str">
        <f>IF(Table2[[#This Row],[Event]]="Goal",Table2[[#This Row],[Hscore]]&amp;"-"&amp;Table2[[#This Row],[Uscore]],"")</f>
        <v/>
      </c>
      <c r="U3607">
        <v>3100</v>
      </c>
      <c r="V3607" s="1">
        <f>Table2[[#This Row],[GameTime]]-(Table2[[#This Row],[period]]-1)*1200</f>
        <v>700</v>
      </c>
      <c r="W3607" s="1">
        <f>ROUNDDOWN(Table2[[#This Row],[Time]]/60,0)</f>
        <v>11</v>
      </c>
      <c r="X3607" s="1">
        <f>ROUNDDOWN((Table2[[#This Row],[Time]]/60-Table2[[#This Row],[Time2]])*60,0)</f>
        <v>40</v>
      </c>
      <c r="Y3607" s="1">
        <f>IF(Table2[[#This Row],[Time2]]&lt;10,0&amp;Table2[[#This Row],[Time2]],Table2[[#This Row],[Time2]])</f>
        <v>11</v>
      </c>
      <c r="Z3607" s="1">
        <f>IF(Table2[[#This Row],[Time3]]&lt;10,0&amp;Table2[[#This Row],[Time3]],Table2[[#This Row],[Time3]])</f>
        <v>40</v>
      </c>
      <c r="AA3607" s="2" t="str">
        <f>Table2[[#This Row],[Time4]]&amp;":"&amp;Table2[[#This Row],[Time5]]</f>
        <v>11:40</v>
      </c>
      <c r="AB3607" s="1" cm="1">
        <f t="array" ref="AB3607">IFERROR(IF(Table2[[#This Row],[code]]="","",_xlfn.IFS(AND(Table2[[#This Row],[code]]&lt;400,Table2[[#This Row],[code]]&lt;&gt;""),2,Table2[[#This Row],[code]]&gt;500,4)),"")</f>
        <v>2</v>
      </c>
      <c r="AC3607" s="1">
        <f>IF(Table2[[#This Row],[Event]]="Penalty",Table2[[#This Row],[number]],IF(Table2[[#This Row],[Event]]="Time-Out",401,""))</f>
        <v>208</v>
      </c>
      <c r="AD3607" s="1">
        <f>ROW(A3606)</f>
        <v>3606</v>
      </c>
      <c r="AE3607" s="1">
        <f>COUNTIFS(Table2[GameID],Table2[[#This Row],[GameID]],Table2[Column1],"&lt;="&amp;Table2[[#This Row],[Column1]])-1</f>
        <v>8</v>
      </c>
    </row>
    <row r="3608" spans="1:31" x14ac:dyDescent="0.45">
      <c r="A3608" t="s">
        <v>583</v>
      </c>
      <c r="B3608" t="str">
        <f>_xlfn.TEXTBEFORE(Table2[[#This Row],[Kamp]]," - ")</f>
        <v>Odense Floorball</v>
      </c>
      <c r="C3608" t="str">
        <f>_xlfn.TEXTAFTER(Table2[[#This Row],[Kamp]],"- ")</f>
        <v>ÅFK</v>
      </c>
      <c r="D3608">
        <v>45297</v>
      </c>
      <c r="E3608">
        <v>77702</v>
      </c>
      <c r="F3608">
        <v>20232024</v>
      </c>
      <c r="G3608" t="s">
        <v>17</v>
      </c>
      <c r="H3608" t="s">
        <v>666</v>
      </c>
      <c r="I3608" t="s">
        <v>677</v>
      </c>
      <c r="J3608">
        <v>3</v>
      </c>
      <c r="K3608">
        <v>31407</v>
      </c>
      <c r="L3608">
        <v>1</v>
      </c>
      <c r="M3608" t="s">
        <v>630</v>
      </c>
      <c r="N3608" t="s">
        <v>461</v>
      </c>
      <c r="O3608" t="s">
        <v>155</v>
      </c>
      <c r="P3608">
        <v>6</v>
      </c>
      <c r="Q3608">
        <v>62</v>
      </c>
      <c r="R3608">
        <f>SUMIFS(Table2[number],Table2[Event],"Goal",Table2[H/U],"HOME",Table2[GameID],Table2[[#This Row],[GameID]],Table2[GameTime],"&lt;="&amp;Table2[[#This Row],[GameTime]])</f>
        <v>3</v>
      </c>
      <c r="S3608">
        <f>SUMIFS(Table2[number],Table2[Event],"Goal",Table2[H/U],"AWAY",Table2[GameID],Table2[[#This Row],[GameID]],Table2[GameTime],"&lt;="&amp;Table2[[#This Row],[GameTime]])</f>
        <v>3</v>
      </c>
      <c r="T3608" t="str">
        <f>IF(Table2[[#This Row],[Event]]="Goal",Table2[[#This Row],[Hscore]]&amp;"-"&amp;Table2[[#This Row],[Uscore]],"")</f>
        <v>3-3</v>
      </c>
      <c r="U3608">
        <v>3194</v>
      </c>
      <c r="V3608" s="1">
        <f>Table2[[#This Row],[GameTime]]-(Table2[[#This Row],[period]]-1)*1200</f>
        <v>794</v>
      </c>
      <c r="W3608" s="1">
        <f>ROUNDDOWN(Table2[[#This Row],[Time]]/60,0)</f>
        <v>13</v>
      </c>
      <c r="X3608" s="1">
        <f>ROUNDDOWN((Table2[[#This Row],[Time]]/60-Table2[[#This Row],[Time2]])*60,0)</f>
        <v>14</v>
      </c>
      <c r="Y3608" s="1">
        <f>IF(Table2[[#This Row],[Time2]]&lt;10,0&amp;Table2[[#This Row],[Time2]],Table2[[#This Row],[Time2]])</f>
        <v>13</v>
      </c>
      <c r="Z3608" s="1">
        <f>IF(Table2[[#This Row],[Time3]]&lt;10,0&amp;Table2[[#This Row],[Time3]],Table2[[#This Row],[Time3]])</f>
        <v>14</v>
      </c>
      <c r="AA3608" s="2" t="str">
        <f>Table2[[#This Row],[Time4]]&amp;":"&amp;Table2[[#This Row],[Time5]]</f>
        <v>13:14</v>
      </c>
      <c r="AB3608" s="1" t="str" cm="1">
        <f t="array" ref="AB3608">IFERROR(IF(Table2[[#This Row],[code]]="","",_xlfn.IFS(AND(Table2[[#This Row],[code]]&lt;400,Table2[[#This Row],[code]]&lt;&gt;""),2,Table2[[#This Row],[code]]&gt;500,4)),"")</f>
        <v/>
      </c>
      <c r="AC3608" s="1" t="str">
        <f>IF(Table2[[#This Row],[Event]]="Penalty",Table2[[#This Row],[number]],IF(Table2[[#This Row],[Event]]="Time-Out",401,""))</f>
        <v/>
      </c>
      <c r="AD3608" s="1">
        <f>ROW(A3607)</f>
        <v>3607</v>
      </c>
      <c r="AE3608" s="1">
        <f>COUNTIFS(Table2[GameID],Table2[[#This Row],[GameID]],Table2[Column1],"&lt;="&amp;Table2[[#This Row],[Column1]])-1</f>
        <v>9</v>
      </c>
    </row>
    <row r="3609" spans="1:31" x14ac:dyDescent="0.45">
      <c r="A3609" t="s">
        <v>583</v>
      </c>
      <c r="B3609" t="str">
        <f>_xlfn.TEXTBEFORE(Table2[[#This Row],[Kamp]]," - ")</f>
        <v>Odense Floorball</v>
      </c>
      <c r="C3609" t="str">
        <f>_xlfn.TEXTAFTER(Table2[[#This Row],[Kamp]],"- ")</f>
        <v>ÅFK</v>
      </c>
      <c r="D3609">
        <v>45297</v>
      </c>
      <c r="E3609">
        <v>77702</v>
      </c>
      <c r="F3609">
        <v>20232024</v>
      </c>
      <c r="G3609" t="s">
        <v>17</v>
      </c>
      <c r="H3609" t="s">
        <v>672</v>
      </c>
      <c r="I3609" t="s">
        <v>678</v>
      </c>
      <c r="J3609">
        <v>3</v>
      </c>
      <c r="K3609">
        <v>31403</v>
      </c>
      <c r="L3609">
        <v>1</v>
      </c>
      <c r="M3609" t="s">
        <v>630</v>
      </c>
      <c r="N3609" t="s">
        <v>506</v>
      </c>
      <c r="O3609" t="s">
        <v>634</v>
      </c>
      <c r="P3609">
        <v>8</v>
      </c>
      <c r="Q3609" t="s">
        <v>634</v>
      </c>
      <c r="R3609">
        <f>SUMIFS(Table2[number],Table2[Event],"Goal",Table2[H/U],"HOME",Table2[GameID],Table2[[#This Row],[GameID]],Table2[GameTime],"&lt;="&amp;Table2[[#This Row],[GameTime]])</f>
        <v>4</v>
      </c>
      <c r="S3609">
        <f>SUMIFS(Table2[number],Table2[Event],"Goal",Table2[H/U],"AWAY",Table2[GameID],Table2[[#This Row],[GameID]],Table2[GameTime],"&lt;="&amp;Table2[[#This Row],[GameTime]])</f>
        <v>3</v>
      </c>
      <c r="T3609" t="str">
        <f>IF(Table2[[#This Row],[Event]]="Goal",Table2[[#This Row],[Hscore]]&amp;"-"&amp;Table2[[#This Row],[Uscore]],"")</f>
        <v>4-3</v>
      </c>
      <c r="U3609">
        <v>3360</v>
      </c>
      <c r="V3609" s="1">
        <f>Table2[[#This Row],[GameTime]]-(Table2[[#This Row],[period]]-1)*1200</f>
        <v>960</v>
      </c>
      <c r="W3609" s="1">
        <f>ROUNDDOWN(Table2[[#This Row],[Time]]/60,0)</f>
        <v>16</v>
      </c>
      <c r="X3609" s="1">
        <f>ROUNDDOWN((Table2[[#This Row],[Time]]/60-Table2[[#This Row],[Time2]])*60,0)</f>
        <v>0</v>
      </c>
      <c r="Y3609" s="1">
        <f>IF(Table2[[#This Row],[Time2]]&lt;10,0&amp;Table2[[#This Row],[Time2]],Table2[[#This Row],[Time2]])</f>
        <v>16</v>
      </c>
      <c r="Z3609" s="1" t="str">
        <f>IF(Table2[[#This Row],[Time3]]&lt;10,0&amp;Table2[[#This Row],[Time3]],Table2[[#This Row],[Time3]])</f>
        <v>00</v>
      </c>
      <c r="AA3609" s="2" t="str">
        <f>Table2[[#This Row],[Time4]]&amp;":"&amp;Table2[[#This Row],[Time5]]</f>
        <v>16:00</v>
      </c>
      <c r="AB3609" s="1" t="str" cm="1">
        <f t="array" ref="AB3609">IFERROR(IF(Table2[[#This Row],[code]]="","",_xlfn.IFS(AND(Table2[[#This Row],[code]]&lt;400,Table2[[#This Row],[code]]&lt;&gt;""),2,Table2[[#This Row],[code]]&gt;500,4)),"")</f>
        <v/>
      </c>
      <c r="AC3609" s="1" t="str">
        <f>IF(Table2[[#This Row],[Event]]="Penalty",Table2[[#This Row],[number]],IF(Table2[[#This Row],[Event]]="Time-Out",401,""))</f>
        <v/>
      </c>
      <c r="AD3609" s="1">
        <f>ROW(A3608)</f>
        <v>3608</v>
      </c>
      <c r="AE3609" s="1">
        <f>COUNTIFS(Table2[GameID],Table2[[#This Row],[GameID]],Table2[Column1],"&lt;="&amp;Table2[[#This Row],[Column1]])-1</f>
        <v>10</v>
      </c>
    </row>
    <row r="3610" spans="1:31" x14ac:dyDescent="0.45">
      <c r="A3610" t="s">
        <v>583</v>
      </c>
      <c r="B3610" t="str">
        <f>_xlfn.TEXTBEFORE(Table2[[#This Row],[Kamp]]," - ")</f>
        <v>Odense Floorball</v>
      </c>
      <c r="C3610" t="str">
        <f>_xlfn.TEXTAFTER(Table2[[#This Row],[Kamp]],"- ")</f>
        <v>ÅFK</v>
      </c>
      <c r="D3610">
        <v>45297</v>
      </c>
      <c r="E3610">
        <v>77702</v>
      </c>
      <c r="F3610">
        <v>20232024</v>
      </c>
      <c r="G3610" t="s">
        <v>17</v>
      </c>
      <c r="H3610" t="s">
        <v>666</v>
      </c>
      <c r="I3610" t="s">
        <v>677</v>
      </c>
      <c r="J3610">
        <v>3</v>
      </c>
      <c r="K3610">
        <v>31407</v>
      </c>
      <c r="L3610">
        <v>1</v>
      </c>
      <c r="M3610" t="s">
        <v>630</v>
      </c>
      <c r="N3610" t="s">
        <v>647</v>
      </c>
      <c r="O3610" t="s">
        <v>634</v>
      </c>
      <c r="P3610">
        <v>38</v>
      </c>
      <c r="Q3610" t="s">
        <v>634</v>
      </c>
      <c r="R3610">
        <f>SUMIFS(Table2[number],Table2[Event],"Goal",Table2[H/U],"HOME",Table2[GameID],Table2[[#This Row],[GameID]],Table2[GameTime],"&lt;="&amp;Table2[[#This Row],[GameTime]])</f>
        <v>4</v>
      </c>
      <c r="S3610">
        <f>SUMIFS(Table2[number],Table2[Event],"Goal",Table2[H/U],"AWAY",Table2[GameID],Table2[[#This Row],[GameID]],Table2[GameTime],"&lt;="&amp;Table2[[#This Row],[GameTime]])</f>
        <v>4</v>
      </c>
      <c r="T3610" t="str">
        <f>IF(Table2[[#This Row],[Event]]="Goal",Table2[[#This Row],[Hscore]]&amp;"-"&amp;Table2[[#This Row],[Uscore]],"")</f>
        <v>4-4</v>
      </c>
      <c r="U3610">
        <v>3412</v>
      </c>
      <c r="V3610" s="1">
        <f>Table2[[#This Row],[GameTime]]-(Table2[[#This Row],[period]]-1)*1200</f>
        <v>1012</v>
      </c>
      <c r="W3610" s="1">
        <f>ROUNDDOWN(Table2[[#This Row],[Time]]/60,0)</f>
        <v>16</v>
      </c>
      <c r="X3610" s="1">
        <f>ROUNDDOWN((Table2[[#This Row],[Time]]/60-Table2[[#This Row],[Time2]])*60,0)</f>
        <v>52</v>
      </c>
      <c r="Y3610" s="1">
        <f>IF(Table2[[#This Row],[Time2]]&lt;10,0&amp;Table2[[#This Row],[Time2]],Table2[[#This Row],[Time2]])</f>
        <v>16</v>
      </c>
      <c r="Z3610" s="1">
        <f>IF(Table2[[#This Row],[Time3]]&lt;10,0&amp;Table2[[#This Row],[Time3]],Table2[[#This Row],[Time3]])</f>
        <v>52</v>
      </c>
      <c r="AA3610" s="2" t="str">
        <f>Table2[[#This Row],[Time4]]&amp;":"&amp;Table2[[#This Row],[Time5]]</f>
        <v>16:52</v>
      </c>
      <c r="AB3610" s="1" t="str" cm="1">
        <f t="array" ref="AB3610">IFERROR(IF(Table2[[#This Row],[code]]="","",_xlfn.IFS(AND(Table2[[#This Row],[code]]&lt;400,Table2[[#This Row],[code]]&lt;&gt;""),2,Table2[[#This Row],[code]]&gt;500,4)),"")</f>
        <v/>
      </c>
      <c r="AC3610" s="1" t="str">
        <f>IF(Table2[[#This Row],[Event]]="Penalty",Table2[[#This Row],[number]],IF(Table2[[#This Row],[Event]]="Time-Out",401,""))</f>
        <v/>
      </c>
      <c r="AD3610" s="1">
        <f>ROW(A3609)</f>
        <v>3609</v>
      </c>
      <c r="AE3610" s="1">
        <f>COUNTIFS(Table2[GameID],Table2[[#This Row],[GameID]],Table2[Column1],"&lt;="&amp;Table2[[#This Row],[Column1]])-1</f>
        <v>11</v>
      </c>
    </row>
    <row r="3611" spans="1:31" x14ac:dyDescent="0.45">
      <c r="A3611" t="s">
        <v>583</v>
      </c>
      <c r="B3611" t="str">
        <f>_xlfn.TEXTBEFORE(Table2[[#This Row],[Kamp]]," - ")</f>
        <v>Odense Floorball</v>
      </c>
      <c r="C3611" t="str">
        <f>_xlfn.TEXTAFTER(Table2[[#This Row],[Kamp]],"- ")</f>
        <v>ÅFK</v>
      </c>
      <c r="D3611">
        <v>45297</v>
      </c>
      <c r="E3611">
        <v>77702</v>
      </c>
      <c r="F3611">
        <v>20232024</v>
      </c>
      <c r="G3611" t="s">
        <v>17</v>
      </c>
      <c r="H3611" t="s">
        <v>672</v>
      </c>
      <c r="I3611" t="s">
        <v>678</v>
      </c>
      <c r="J3611">
        <v>3</v>
      </c>
      <c r="K3611">
        <v>31403</v>
      </c>
      <c r="L3611">
        <v>1</v>
      </c>
      <c r="M3611" t="s">
        <v>630</v>
      </c>
      <c r="N3611" t="s">
        <v>509</v>
      </c>
      <c r="O3611" t="s">
        <v>506</v>
      </c>
      <c r="P3611">
        <v>24</v>
      </c>
      <c r="Q3611">
        <v>8</v>
      </c>
      <c r="R3611">
        <f>SUMIFS(Table2[number],Table2[Event],"Goal",Table2[H/U],"HOME",Table2[GameID],Table2[[#This Row],[GameID]],Table2[GameTime],"&lt;="&amp;Table2[[#This Row],[GameTime]])</f>
        <v>5</v>
      </c>
      <c r="S3611">
        <f>SUMIFS(Table2[number],Table2[Event],"Goal",Table2[H/U],"AWAY",Table2[GameID],Table2[[#This Row],[GameID]],Table2[GameTime],"&lt;="&amp;Table2[[#This Row],[GameTime]])</f>
        <v>4</v>
      </c>
      <c r="T3611" t="str">
        <f>IF(Table2[[#This Row],[Event]]="Goal",Table2[[#This Row],[Hscore]]&amp;"-"&amp;Table2[[#This Row],[Uscore]],"")</f>
        <v>5-4</v>
      </c>
      <c r="U3611">
        <v>3560</v>
      </c>
      <c r="V3611" s="1">
        <f>Table2[[#This Row],[GameTime]]-(Table2[[#This Row],[period]]-1)*1200</f>
        <v>1160</v>
      </c>
      <c r="W3611" s="1">
        <f>ROUNDDOWN(Table2[[#This Row],[Time]]/60,0)</f>
        <v>19</v>
      </c>
      <c r="X3611" s="1">
        <f>ROUNDDOWN((Table2[[#This Row],[Time]]/60-Table2[[#This Row],[Time2]])*60,0)</f>
        <v>19</v>
      </c>
      <c r="Y3611" s="1">
        <f>IF(Table2[[#This Row],[Time2]]&lt;10,0&amp;Table2[[#This Row],[Time2]],Table2[[#This Row],[Time2]])</f>
        <v>19</v>
      </c>
      <c r="Z3611" s="1">
        <f>IF(Table2[[#This Row],[Time3]]&lt;10,0&amp;Table2[[#This Row],[Time3]],Table2[[#This Row],[Time3]])</f>
        <v>19</v>
      </c>
      <c r="AA3611" s="2" t="str">
        <f>Table2[[#This Row],[Time4]]&amp;":"&amp;Table2[[#This Row],[Time5]]</f>
        <v>19:19</v>
      </c>
      <c r="AB3611" s="1" t="str" cm="1">
        <f t="array" ref="AB3611">IFERROR(IF(Table2[[#This Row],[code]]="","",_xlfn.IFS(AND(Table2[[#This Row],[code]]&lt;400,Table2[[#This Row],[code]]&lt;&gt;""),2,Table2[[#This Row],[code]]&gt;500,4)),"")</f>
        <v/>
      </c>
      <c r="AC3611" s="1" t="str">
        <f>IF(Table2[[#This Row],[Event]]="Penalty",Table2[[#This Row],[number]],IF(Table2[[#This Row],[Event]]="Time-Out",401,""))</f>
        <v/>
      </c>
      <c r="AD3611" s="1">
        <f>ROW(A3610)</f>
        <v>3610</v>
      </c>
      <c r="AE3611" s="1">
        <f>COUNTIFS(Table2[GameID],Table2[[#This Row],[GameID]],Table2[Column1],"&lt;="&amp;Table2[[#This Row],[Column1]])-1</f>
        <v>12</v>
      </c>
    </row>
    <row r="3612" spans="1:31" x14ac:dyDescent="0.45">
      <c r="A3612" t="s">
        <v>583</v>
      </c>
      <c r="B3612" t="str">
        <f>_xlfn.TEXTBEFORE(Table2[[#This Row],[Kamp]]," - ")</f>
        <v>Odense Floorball</v>
      </c>
      <c r="C3612" t="str">
        <f>_xlfn.TEXTAFTER(Table2[[#This Row],[Kamp]],"- ")</f>
        <v>ÅFK</v>
      </c>
      <c r="D3612">
        <v>45297</v>
      </c>
      <c r="E3612">
        <v>77702</v>
      </c>
      <c r="F3612">
        <v>20232024</v>
      </c>
      <c r="G3612" t="s">
        <v>17</v>
      </c>
      <c r="H3612" t="s">
        <v>666</v>
      </c>
      <c r="I3612" t="s">
        <v>677</v>
      </c>
      <c r="J3612">
        <v>3</v>
      </c>
      <c r="K3612">
        <v>31407</v>
      </c>
      <c r="L3612">
        <v>0</v>
      </c>
      <c r="M3612" t="s">
        <v>633</v>
      </c>
      <c r="N3612" t="s">
        <v>634</v>
      </c>
      <c r="O3612" t="s">
        <v>634</v>
      </c>
      <c r="P3612" t="s">
        <v>634</v>
      </c>
      <c r="Q3612" t="s">
        <v>634</v>
      </c>
      <c r="R3612">
        <f>SUMIFS(Table2[number],Table2[Event],"Goal",Table2[H/U],"HOME",Table2[GameID],Table2[[#This Row],[GameID]],Table2[GameTime],"&lt;="&amp;Table2[[#This Row],[GameTime]])</f>
        <v>5</v>
      </c>
      <c r="S3612">
        <f>SUMIFS(Table2[number],Table2[Event],"Goal",Table2[H/U],"AWAY",Table2[GameID],Table2[[#This Row],[GameID]],Table2[GameTime],"&lt;="&amp;Table2[[#This Row],[GameTime]])</f>
        <v>4</v>
      </c>
      <c r="T3612" t="str">
        <f>IF(Table2[[#This Row],[Event]]="Goal",Table2[[#This Row],[Hscore]]&amp;"-"&amp;Table2[[#This Row],[Uscore]],"")</f>
        <v/>
      </c>
      <c r="U3612">
        <v>3560</v>
      </c>
      <c r="V3612" s="1">
        <f>Table2[[#This Row],[GameTime]]-(Table2[[#This Row],[period]]-1)*1200</f>
        <v>1160</v>
      </c>
      <c r="W3612" s="1">
        <f>ROUNDDOWN(Table2[[#This Row],[Time]]/60,0)</f>
        <v>19</v>
      </c>
      <c r="X3612" s="1">
        <f>ROUNDDOWN((Table2[[#This Row],[Time]]/60-Table2[[#This Row],[Time2]])*60,0)</f>
        <v>19</v>
      </c>
      <c r="Y3612" s="1">
        <f>IF(Table2[[#This Row],[Time2]]&lt;10,0&amp;Table2[[#This Row],[Time2]],Table2[[#This Row],[Time2]])</f>
        <v>19</v>
      </c>
      <c r="Z3612" s="1">
        <f>IF(Table2[[#This Row],[Time3]]&lt;10,0&amp;Table2[[#This Row],[Time3]],Table2[[#This Row],[Time3]])</f>
        <v>19</v>
      </c>
      <c r="AA3612" s="2" t="str">
        <f>Table2[[#This Row],[Time4]]&amp;":"&amp;Table2[[#This Row],[Time5]]</f>
        <v>19:19</v>
      </c>
      <c r="AB3612" s="1" t="str" cm="1">
        <f t="array" ref="AB3612">IFERROR(IF(Table2[[#This Row],[code]]="","",_xlfn.IFS(AND(Table2[[#This Row],[code]]&lt;400,Table2[[#This Row],[code]]&lt;&gt;""),2,Table2[[#This Row],[code]]&gt;500,4)),"")</f>
        <v/>
      </c>
      <c r="AC3612" s="1">
        <f>IF(Table2[[#This Row],[Event]]="Penalty",Table2[[#This Row],[number]],IF(Table2[[#This Row],[Event]]="Time-Out",401,""))</f>
        <v>401</v>
      </c>
      <c r="AD3612" s="1">
        <f>ROW(A3611)</f>
        <v>3611</v>
      </c>
      <c r="AE3612" s="1">
        <f>COUNTIFS(Table2[GameID],Table2[[#This Row],[GameID]],Table2[Column1],"&lt;="&amp;Table2[[#This Row],[Column1]])-1</f>
        <v>13</v>
      </c>
    </row>
    <row r="3613" spans="1:31" x14ac:dyDescent="0.45">
      <c r="A3613" t="s">
        <v>194</v>
      </c>
      <c r="B3613" t="str">
        <f>_xlfn.TEXTBEFORE(Table2[[#This Row],[Kamp]]," - ")</f>
        <v>BFC Vendsyssel</v>
      </c>
      <c r="C3613" t="str">
        <f>_xlfn.TEXTAFTER(Table2[[#This Row],[Kamp]],"- ")</f>
        <v>Sunds Seahawks</v>
      </c>
      <c r="D3613">
        <v>45296</v>
      </c>
      <c r="E3613">
        <v>77703</v>
      </c>
      <c r="F3613">
        <v>20232024</v>
      </c>
      <c r="G3613" t="s">
        <v>17</v>
      </c>
      <c r="H3613" t="s">
        <v>668</v>
      </c>
      <c r="I3613" t="s">
        <v>677</v>
      </c>
      <c r="J3613">
        <v>1</v>
      </c>
      <c r="K3613">
        <v>31144</v>
      </c>
      <c r="L3613">
        <v>1</v>
      </c>
      <c r="M3613" t="s">
        <v>630</v>
      </c>
      <c r="N3613" t="s">
        <v>213</v>
      </c>
      <c r="O3613" t="s">
        <v>215</v>
      </c>
      <c r="P3613">
        <v>5</v>
      </c>
      <c r="Q3613">
        <v>9</v>
      </c>
      <c r="R3613">
        <f>SUMIFS(Table2[number],Table2[Event],"Goal",Table2[H/U],"HOME",Table2[GameID],Table2[[#This Row],[GameID]],Table2[GameTime],"&lt;="&amp;Table2[[#This Row],[GameTime]])</f>
        <v>0</v>
      </c>
      <c r="S3613">
        <f>SUMIFS(Table2[number],Table2[Event],"Goal",Table2[H/U],"AWAY",Table2[GameID],Table2[[#This Row],[GameID]],Table2[GameTime],"&lt;="&amp;Table2[[#This Row],[GameTime]])</f>
        <v>1</v>
      </c>
      <c r="T3613" t="str">
        <f>IF(Table2[[#This Row],[Event]]="Goal",Table2[[#This Row],[Hscore]]&amp;"-"&amp;Table2[[#This Row],[Uscore]],"")</f>
        <v>0-1</v>
      </c>
      <c r="U3613">
        <v>181</v>
      </c>
      <c r="V3613" s="1">
        <f>Table2[[#This Row],[GameTime]]-(Table2[[#This Row],[period]]-1)*1200</f>
        <v>181</v>
      </c>
      <c r="W3613" s="1">
        <f>ROUNDDOWN(Table2[[#This Row],[Time]]/60,0)</f>
        <v>3</v>
      </c>
      <c r="X3613" s="1">
        <f>ROUNDDOWN((Table2[[#This Row],[Time]]/60-Table2[[#This Row],[Time2]])*60,0)</f>
        <v>0</v>
      </c>
      <c r="Y3613" s="1" t="str">
        <f>IF(Table2[[#This Row],[Time2]]&lt;10,0&amp;Table2[[#This Row],[Time2]],Table2[[#This Row],[Time2]])</f>
        <v>03</v>
      </c>
      <c r="Z3613" s="1" t="str">
        <f>IF(Table2[[#This Row],[Time3]]&lt;10,0&amp;Table2[[#This Row],[Time3]],Table2[[#This Row],[Time3]])</f>
        <v>00</v>
      </c>
      <c r="AA3613" s="2" t="str">
        <f>Table2[[#This Row],[Time4]]&amp;":"&amp;Table2[[#This Row],[Time5]]</f>
        <v>03:00</v>
      </c>
      <c r="AB3613" s="1" t="str" cm="1">
        <f t="array" ref="AB3613">IFERROR(IF(Table2[[#This Row],[code]]="","",_xlfn.IFS(AND(Table2[[#This Row],[code]]&lt;400,Table2[[#This Row],[code]]&lt;&gt;""),2,Table2[[#This Row],[code]]&gt;500,4)),"")</f>
        <v/>
      </c>
      <c r="AC3613" s="1" t="str">
        <f>IF(Table2[[#This Row],[Event]]="Penalty",Table2[[#This Row],[number]],IF(Table2[[#This Row],[Event]]="Time-Out",401,""))</f>
        <v/>
      </c>
      <c r="AD3613" s="1">
        <f>ROW(A3612)</f>
        <v>3612</v>
      </c>
      <c r="AE3613" s="1">
        <f>COUNTIFS(Table2[GameID],Table2[[#This Row],[GameID]],Table2[Column1],"&lt;="&amp;Table2[[#This Row],[Column1]])-1</f>
        <v>0</v>
      </c>
    </row>
    <row r="3614" spans="1:31" x14ac:dyDescent="0.45">
      <c r="A3614" t="s">
        <v>194</v>
      </c>
      <c r="B3614" t="str">
        <f>_xlfn.TEXTBEFORE(Table2[[#This Row],[Kamp]]," - ")</f>
        <v>BFC Vendsyssel</v>
      </c>
      <c r="C3614" t="str">
        <f>_xlfn.TEXTAFTER(Table2[[#This Row],[Kamp]],"- ")</f>
        <v>Sunds Seahawks</v>
      </c>
      <c r="D3614">
        <v>45296</v>
      </c>
      <c r="E3614">
        <v>77703</v>
      </c>
      <c r="F3614">
        <v>20232024</v>
      </c>
      <c r="G3614" t="s">
        <v>17</v>
      </c>
      <c r="H3614" t="s">
        <v>664</v>
      </c>
      <c r="I3614" t="s">
        <v>678</v>
      </c>
      <c r="J3614">
        <v>1</v>
      </c>
      <c r="K3614">
        <v>31145</v>
      </c>
      <c r="L3614">
        <v>1</v>
      </c>
      <c r="M3614" t="s">
        <v>630</v>
      </c>
      <c r="N3614" t="s">
        <v>211</v>
      </c>
      <c r="O3614" t="s">
        <v>198</v>
      </c>
      <c r="P3614">
        <v>92</v>
      </c>
      <c r="Q3614">
        <v>86</v>
      </c>
      <c r="R3614">
        <f>SUMIFS(Table2[number],Table2[Event],"Goal",Table2[H/U],"HOME",Table2[GameID],Table2[[#This Row],[GameID]],Table2[GameTime],"&lt;="&amp;Table2[[#This Row],[GameTime]])</f>
        <v>1</v>
      </c>
      <c r="S3614">
        <f>SUMIFS(Table2[number],Table2[Event],"Goal",Table2[H/U],"AWAY",Table2[GameID],Table2[[#This Row],[GameID]],Table2[GameTime],"&lt;="&amp;Table2[[#This Row],[GameTime]])</f>
        <v>1</v>
      </c>
      <c r="T3614" t="str">
        <f>IF(Table2[[#This Row],[Event]]="Goal",Table2[[#This Row],[Hscore]]&amp;"-"&amp;Table2[[#This Row],[Uscore]],"")</f>
        <v>1-1</v>
      </c>
      <c r="U3614">
        <v>702</v>
      </c>
      <c r="V3614" s="1">
        <f>Table2[[#This Row],[GameTime]]-(Table2[[#This Row],[period]]-1)*1200</f>
        <v>702</v>
      </c>
      <c r="W3614" s="1">
        <f>ROUNDDOWN(Table2[[#This Row],[Time]]/60,0)</f>
        <v>11</v>
      </c>
      <c r="X3614" s="1">
        <f>ROUNDDOWN((Table2[[#This Row],[Time]]/60-Table2[[#This Row],[Time2]])*60,0)</f>
        <v>42</v>
      </c>
      <c r="Y3614" s="1">
        <f>IF(Table2[[#This Row],[Time2]]&lt;10,0&amp;Table2[[#This Row],[Time2]],Table2[[#This Row],[Time2]])</f>
        <v>11</v>
      </c>
      <c r="Z3614" s="1">
        <f>IF(Table2[[#This Row],[Time3]]&lt;10,0&amp;Table2[[#This Row],[Time3]],Table2[[#This Row],[Time3]])</f>
        <v>42</v>
      </c>
      <c r="AA3614" s="2" t="str">
        <f>Table2[[#This Row],[Time4]]&amp;":"&amp;Table2[[#This Row],[Time5]]</f>
        <v>11:42</v>
      </c>
      <c r="AB3614" s="1" t="str" cm="1">
        <f t="array" ref="AB3614">IFERROR(IF(Table2[[#This Row],[code]]="","",_xlfn.IFS(AND(Table2[[#This Row],[code]]&lt;400,Table2[[#This Row],[code]]&lt;&gt;""),2,Table2[[#This Row],[code]]&gt;500,4)),"")</f>
        <v/>
      </c>
      <c r="AC3614" s="1" t="str">
        <f>IF(Table2[[#This Row],[Event]]="Penalty",Table2[[#This Row],[number]],IF(Table2[[#This Row],[Event]]="Time-Out",401,""))</f>
        <v/>
      </c>
      <c r="AD3614" s="1">
        <f>ROW(A3613)</f>
        <v>3613</v>
      </c>
      <c r="AE3614" s="1">
        <f>COUNTIFS(Table2[GameID],Table2[[#This Row],[GameID]],Table2[Column1],"&lt;="&amp;Table2[[#This Row],[Column1]])-1</f>
        <v>1</v>
      </c>
    </row>
    <row r="3615" spans="1:31" x14ac:dyDescent="0.45">
      <c r="A3615" t="s">
        <v>194</v>
      </c>
      <c r="B3615" t="str">
        <f>_xlfn.TEXTBEFORE(Table2[[#This Row],[Kamp]]," - ")</f>
        <v>BFC Vendsyssel</v>
      </c>
      <c r="C3615" t="str">
        <f>_xlfn.TEXTAFTER(Table2[[#This Row],[Kamp]],"- ")</f>
        <v>Sunds Seahawks</v>
      </c>
      <c r="D3615">
        <v>45296</v>
      </c>
      <c r="E3615">
        <v>77703</v>
      </c>
      <c r="F3615">
        <v>20232024</v>
      </c>
      <c r="G3615" t="s">
        <v>17</v>
      </c>
      <c r="H3615" t="s">
        <v>668</v>
      </c>
      <c r="I3615" t="s">
        <v>677</v>
      </c>
      <c r="J3615">
        <v>1</v>
      </c>
      <c r="K3615">
        <v>31144</v>
      </c>
      <c r="L3615">
        <v>1</v>
      </c>
      <c r="M3615" t="s">
        <v>630</v>
      </c>
      <c r="N3615" t="s">
        <v>213</v>
      </c>
      <c r="O3615" t="s">
        <v>231</v>
      </c>
      <c r="P3615">
        <v>5</v>
      </c>
      <c r="Q3615">
        <v>97</v>
      </c>
      <c r="R3615">
        <f>SUMIFS(Table2[number],Table2[Event],"Goal",Table2[H/U],"HOME",Table2[GameID],Table2[[#This Row],[GameID]],Table2[GameTime],"&lt;="&amp;Table2[[#This Row],[GameTime]])</f>
        <v>1</v>
      </c>
      <c r="S3615">
        <f>SUMIFS(Table2[number],Table2[Event],"Goal",Table2[H/U],"AWAY",Table2[GameID],Table2[[#This Row],[GameID]],Table2[GameTime],"&lt;="&amp;Table2[[#This Row],[GameTime]])</f>
        <v>2</v>
      </c>
      <c r="T3615" t="str">
        <f>IF(Table2[[#This Row],[Event]]="Goal",Table2[[#This Row],[Hscore]]&amp;"-"&amp;Table2[[#This Row],[Uscore]],"")</f>
        <v>1-2</v>
      </c>
      <c r="U3615">
        <v>937</v>
      </c>
      <c r="V3615" s="1">
        <f>Table2[[#This Row],[GameTime]]-(Table2[[#This Row],[period]]-1)*1200</f>
        <v>937</v>
      </c>
      <c r="W3615" s="1">
        <f>ROUNDDOWN(Table2[[#This Row],[Time]]/60,0)</f>
        <v>15</v>
      </c>
      <c r="X3615" s="1">
        <f>ROUNDDOWN((Table2[[#This Row],[Time]]/60-Table2[[#This Row],[Time2]])*60,0)</f>
        <v>37</v>
      </c>
      <c r="Y3615" s="1">
        <f>IF(Table2[[#This Row],[Time2]]&lt;10,0&amp;Table2[[#This Row],[Time2]],Table2[[#This Row],[Time2]])</f>
        <v>15</v>
      </c>
      <c r="Z3615" s="1">
        <f>IF(Table2[[#This Row],[Time3]]&lt;10,0&amp;Table2[[#This Row],[Time3]],Table2[[#This Row],[Time3]])</f>
        <v>37</v>
      </c>
      <c r="AA3615" s="2" t="str">
        <f>Table2[[#This Row],[Time4]]&amp;":"&amp;Table2[[#This Row],[Time5]]</f>
        <v>15:37</v>
      </c>
      <c r="AB3615" s="1" t="str" cm="1">
        <f t="array" ref="AB3615">IFERROR(IF(Table2[[#This Row],[code]]="","",_xlfn.IFS(AND(Table2[[#This Row],[code]]&lt;400,Table2[[#This Row],[code]]&lt;&gt;""),2,Table2[[#This Row],[code]]&gt;500,4)),"")</f>
        <v/>
      </c>
      <c r="AC3615" s="1" t="str">
        <f>IF(Table2[[#This Row],[Event]]="Penalty",Table2[[#This Row],[number]],IF(Table2[[#This Row],[Event]]="Time-Out",401,""))</f>
        <v/>
      </c>
      <c r="AD3615" s="1">
        <f>ROW(A3614)</f>
        <v>3614</v>
      </c>
      <c r="AE3615" s="1">
        <f>COUNTIFS(Table2[GameID],Table2[[#This Row],[GameID]],Table2[Column1],"&lt;="&amp;Table2[[#This Row],[Column1]])-1</f>
        <v>2</v>
      </c>
    </row>
    <row r="3616" spans="1:31" x14ac:dyDescent="0.45">
      <c r="A3616" t="s">
        <v>194</v>
      </c>
      <c r="B3616" t="str">
        <f>_xlfn.TEXTBEFORE(Table2[[#This Row],[Kamp]]," - ")</f>
        <v>BFC Vendsyssel</v>
      </c>
      <c r="C3616" t="str">
        <f>_xlfn.TEXTAFTER(Table2[[#This Row],[Kamp]],"- ")</f>
        <v>Sunds Seahawks</v>
      </c>
      <c r="D3616">
        <v>45296</v>
      </c>
      <c r="E3616">
        <v>77703</v>
      </c>
      <c r="F3616">
        <v>20232024</v>
      </c>
      <c r="G3616" t="s">
        <v>17</v>
      </c>
      <c r="H3616" t="s">
        <v>668</v>
      </c>
      <c r="I3616" t="s">
        <v>677</v>
      </c>
      <c r="J3616">
        <v>1</v>
      </c>
      <c r="K3616">
        <v>31144</v>
      </c>
      <c r="L3616">
        <v>1</v>
      </c>
      <c r="M3616" t="s">
        <v>630</v>
      </c>
      <c r="N3616" t="s">
        <v>218</v>
      </c>
      <c r="O3616" t="s">
        <v>231</v>
      </c>
      <c r="P3616">
        <v>17</v>
      </c>
      <c r="Q3616">
        <v>97</v>
      </c>
      <c r="R3616">
        <f>SUMIFS(Table2[number],Table2[Event],"Goal",Table2[H/U],"HOME",Table2[GameID],Table2[[#This Row],[GameID]],Table2[GameTime],"&lt;="&amp;Table2[[#This Row],[GameTime]])</f>
        <v>1</v>
      </c>
      <c r="S3616">
        <f>SUMIFS(Table2[number],Table2[Event],"Goal",Table2[H/U],"AWAY",Table2[GameID],Table2[[#This Row],[GameID]],Table2[GameTime],"&lt;="&amp;Table2[[#This Row],[GameTime]])</f>
        <v>3</v>
      </c>
      <c r="T3616" t="str">
        <f>IF(Table2[[#This Row],[Event]]="Goal",Table2[[#This Row],[Hscore]]&amp;"-"&amp;Table2[[#This Row],[Uscore]],"")</f>
        <v>1-3</v>
      </c>
      <c r="U3616">
        <v>1042</v>
      </c>
      <c r="V3616" s="1">
        <f>Table2[[#This Row],[GameTime]]-(Table2[[#This Row],[period]]-1)*1200</f>
        <v>1042</v>
      </c>
      <c r="W3616" s="1">
        <f>ROUNDDOWN(Table2[[#This Row],[Time]]/60,0)</f>
        <v>17</v>
      </c>
      <c r="X3616" s="1">
        <f>ROUNDDOWN((Table2[[#This Row],[Time]]/60-Table2[[#This Row],[Time2]])*60,0)</f>
        <v>22</v>
      </c>
      <c r="Y3616" s="1">
        <f>IF(Table2[[#This Row],[Time2]]&lt;10,0&amp;Table2[[#This Row],[Time2]],Table2[[#This Row],[Time2]])</f>
        <v>17</v>
      </c>
      <c r="Z3616" s="1">
        <f>IF(Table2[[#This Row],[Time3]]&lt;10,0&amp;Table2[[#This Row],[Time3]],Table2[[#This Row],[Time3]])</f>
        <v>22</v>
      </c>
      <c r="AA3616" s="2" t="str">
        <f>Table2[[#This Row],[Time4]]&amp;":"&amp;Table2[[#This Row],[Time5]]</f>
        <v>17:22</v>
      </c>
      <c r="AB3616" s="1" t="str" cm="1">
        <f t="array" ref="AB3616">IFERROR(IF(Table2[[#This Row],[code]]="","",_xlfn.IFS(AND(Table2[[#This Row],[code]]&lt;400,Table2[[#This Row],[code]]&lt;&gt;""),2,Table2[[#This Row],[code]]&gt;500,4)),"")</f>
        <v/>
      </c>
      <c r="AC3616" s="1" t="str">
        <f>IF(Table2[[#This Row],[Event]]="Penalty",Table2[[#This Row],[number]],IF(Table2[[#This Row],[Event]]="Time-Out",401,""))</f>
        <v/>
      </c>
      <c r="AD3616" s="1">
        <f>ROW(A3615)</f>
        <v>3615</v>
      </c>
      <c r="AE3616" s="1">
        <f>COUNTIFS(Table2[GameID],Table2[[#This Row],[GameID]],Table2[Column1],"&lt;="&amp;Table2[[#This Row],[Column1]])-1</f>
        <v>3</v>
      </c>
    </row>
    <row r="3617" spans="1:31" x14ac:dyDescent="0.45">
      <c r="A3617" t="s">
        <v>194</v>
      </c>
      <c r="B3617" t="str">
        <f>_xlfn.TEXTBEFORE(Table2[[#This Row],[Kamp]]," - ")</f>
        <v>BFC Vendsyssel</v>
      </c>
      <c r="C3617" t="str">
        <f>_xlfn.TEXTAFTER(Table2[[#This Row],[Kamp]],"- ")</f>
        <v>Sunds Seahawks</v>
      </c>
      <c r="D3617">
        <v>45296</v>
      </c>
      <c r="E3617">
        <v>77703</v>
      </c>
      <c r="F3617">
        <v>20232024</v>
      </c>
      <c r="G3617" t="s">
        <v>17</v>
      </c>
      <c r="H3617" t="s">
        <v>668</v>
      </c>
      <c r="I3617" t="s">
        <v>677</v>
      </c>
      <c r="J3617">
        <v>1</v>
      </c>
      <c r="K3617">
        <v>31144</v>
      </c>
      <c r="L3617">
        <v>1</v>
      </c>
      <c r="M3617" t="s">
        <v>630</v>
      </c>
      <c r="N3617" t="s">
        <v>50</v>
      </c>
      <c r="O3617" t="s">
        <v>634</v>
      </c>
      <c r="P3617">
        <v>63</v>
      </c>
      <c r="Q3617" t="s">
        <v>634</v>
      </c>
      <c r="R3617">
        <f>SUMIFS(Table2[number],Table2[Event],"Goal",Table2[H/U],"HOME",Table2[GameID],Table2[[#This Row],[GameID]],Table2[GameTime],"&lt;="&amp;Table2[[#This Row],[GameTime]])</f>
        <v>1</v>
      </c>
      <c r="S3617">
        <f>SUMIFS(Table2[number],Table2[Event],"Goal",Table2[H/U],"AWAY",Table2[GameID],Table2[[#This Row],[GameID]],Table2[GameTime],"&lt;="&amp;Table2[[#This Row],[GameTime]])</f>
        <v>4</v>
      </c>
      <c r="T3617" t="str">
        <f>IF(Table2[[#This Row],[Event]]="Goal",Table2[[#This Row],[Hscore]]&amp;"-"&amp;Table2[[#This Row],[Uscore]],"")</f>
        <v>1-4</v>
      </c>
      <c r="U3617">
        <v>1119</v>
      </c>
      <c r="V3617" s="1">
        <f>Table2[[#This Row],[GameTime]]-(Table2[[#This Row],[period]]-1)*1200</f>
        <v>1119</v>
      </c>
      <c r="W3617" s="1">
        <f>ROUNDDOWN(Table2[[#This Row],[Time]]/60,0)</f>
        <v>18</v>
      </c>
      <c r="X3617" s="1">
        <f>ROUNDDOWN((Table2[[#This Row],[Time]]/60-Table2[[#This Row],[Time2]])*60,0)</f>
        <v>38</v>
      </c>
      <c r="Y3617" s="1">
        <f>IF(Table2[[#This Row],[Time2]]&lt;10,0&amp;Table2[[#This Row],[Time2]],Table2[[#This Row],[Time2]])</f>
        <v>18</v>
      </c>
      <c r="Z3617" s="1">
        <f>IF(Table2[[#This Row],[Time3]]&lt;10,0&amp;Table2[[#This Row],[Time3]],Table2[[#This Row],[Time3]])</f>
        <v>38</v>
      </c>
      <c r="AA3617" s="2" t="str">
        <f>Table2[[#This Row],[Time4]]&amp;":"&amp;Table2[[#This Row],[Time5]]</f>
        <v>18:38</v>
      </c>
      <c r="AB3617" s="1" t="str" cm="1">
        <f t="array" ref="AB3617">IFERROR(IF(Table2[[#This Row],[code]]="","",_xlfn.IFS(AND(Table2[[#This Row],[code]]&lt;400,Table2[[#This Row],[code]]&lt;&gt;""),2,Table2[[#This Row],[code]]&gt;500,4)),"")</f>
        <v/>
      </c>
      <c r="AC3617" s="1" t="str">
        <f>IF(Table2[[#This Row],[Event]]="Penalty",Table2[[#This Row],[number]],IF(Table2[[#This Row],[Event]]="Time-Out",401,""))</f>
        <v/>
      </c>
      <c r="AD3617" s="1">
        <f>ROW(A3616)</f>
        <v>3616</v>
      </c>
      <c r="AE3617" s="1">
        <f>COUNTIFS(Table2[GameID],Table2[[#This Row],[GameID]],Table2[Column1],"&lt;="&amp;Table2[[#This Row],[Column1]])-1</f>
        <v>4</v>
      </c>
    </row>
    <row r="3618" spans="1:31" x14ac:dyDescent="0.45">
      <c r="A3618" t="s">
        <v>194</v>
      </c>
      <c r="B3618" t="str">
        <f>_xlfn.TEXTBEFORE(Table2[[#This Row],[Kamp]]," - ")</f>
        <v>BFC Vendsyssel</v>
      </c>
      <c r="C3618" t="str">
        <f>_xlfn.TEXTAFTER(Table2[[#This Row],[Kamp]],"- ")</f>
        <v>Sunds Seahawks</v>
      </c>
      <c r="D3618">
        <v>45296</v>
      </c>
      <c r="E3618">
        <v>77703</v>
      </c>
      <c r="F3618">
        <v>20232024</v>
      </c>
      <c r="G3618" t="s">
        <v>17</v>
      </c>
      <c r="H3618" t="s">
        <v>668</v>
      </c>
      <c r="I3618" t="s">
        <v>677</v>
      </c>
      <c r="J3618">
        <v>2</v>
      </c>
      <c r="K3618">
        <v>31144</v>
      </c>
      <c r="L3618">
        <v>1</v>
      </c>
      <c r="M3618" t="s">
        <v>630</v>
      </c>
      <c r="N3618" t="s">
        <v>231</v>
      </c>
      <c r="O3618" t="s">
        <v>213</v>
      </c>
      <c r="P3618">
        <v>97</v>
      </c>
      <c r="Q3618">
        <v>5</v>
      </c>
      <c r="R3618">
        <f>SUMIFS(Table2[number],Table2[Event],"Goal",Table2[H/U],"HOME",Table2[GameID],Table2[[#This Row],[GameID]],Table2[GameTime],"&lt;="&amp;Table2[[#This Row],[GameTime]])</f>
        <v>1</v>
      </c>
      <c r="S3618">
        <f>SUMIFS(Table2[number],Table2[Event],"Goal",Table2[H/U],"AWAY",Table2[GameID],Table2[[#This Row],[GameID]],Table2[GameTime],"&lt;="&amp;Table2[[#This Row],[GameTime]])</f>
        <v>5</v>
      </c>
      <c r="T3618" t="str">
        <f>IF(Table2[[#This Row],[Event]]="Goal",Table2[[#This Row],[Hscore]]&amp;"-"&amp;Table2[[#This Row],[Uscore]],"")</f>
        <v>1-5</v>
      </c>
      <c r="U3618">
        <v>1313</v>
      </c>
      <c r="V3618" s="1">
        <f>Table2[[#This Row],[GameTime]]-(Table2[[#This Row],[period]]-1)*1200</f>
        <v>113</v>
      </c>
      <c r="W3618" s="1">
        <f>ROUNDDOWN(Table2[[#This Row],[Time]]/60,0)</f>
        <v>1</v>
      </c>
      <c r="X3618" s="1">
        <f>ROUNDDOWN((Table2[[#This Row],[Time]]/60-Table2[[#This Row],[Time2]])*60,0)</f>
        <v>53</v>
      </c>
      <c r="Y3618" s="1" t="str">
        <f>IF(Table2[[#This Row],[Time2]]&lt;10,0&amp;Table2[[#This Row],[Time2]],Table2[[#This Row],[Time2]])</f>
        <v>01</v>
      </c>
      <c r="Z3618" s="1">
        <f>IF(Table2[[#This Row],[Time3]]&lt;10,0&amp;Table2[[#This Row],[Time3]],Table2[[#This Row],[Time3]])</f>
        <v>53</v>
      </c>
      <c r="AA3618" s="2" t="str">
        <f>Table2[[#This Row],[Time4]]&amp;":"&amp;Table2[[#This Row],[Time5]]</f>
        <v>01:53</v>
      </c>
      <c r="AB3618" s="1" t="str" cm="1">
        <f t="array" ref="AB3618">IFERROR(IF(Table2[[#This Row],[code]]="","",_xlfn.IFS(AND(Table2[[#This Row],[code]]&lt;400,Table2[[#This Row],[code]]&lt;&gt;""),2,Table2[[#This Row],[code]]&gt;500,4)),"")</f>
        <v/>
      </c>
      <c r="AC3618" s="1" t="str">
        <f>IF(Table2[[#This Row],[Event]]="Penalty",Table2[[#This Row],[number]],IF(Table2[[#This Row],[Event]]="Time-Out",401,""))</f>
        <v/>
      </c>
      <c r="AD3618" s="1">
        <f>ROW(A3617)</f>
        <v>3617</v>
      </c>
      <c r="AE3618" s="1">
        <f>COUNTIFS(Table2[GameID],Table2[[#This Row],[GameID]],Table2[Column1],"&lt;="&amp;Table2[[#This Row],[Column1]])-1</f>
        <v>5</v>
      </c>
    </row>
    <row r="3619" spans="1:31" x14ac:dyDescent="0.45">
      <c r="A3619" t="s">
        <v>194</v>
      </c>
      <c r="B3619" t="str">
        <f>_xlfn.TEXTBEFORE(Table2[[#This Row],[Kamp]]," - ")</f>
        <v>BFC Vendsyssel</v>
      </c>
      <c r="C3619" t="str">
        <f>_xlfn.TEXTAFTER(Table2[[#This Row],[Kamp]],"- ")</f>
        <v>Sunds Seahawks</v>
      </c>
      <c r="D3619">
        <v>45296</v>
      </c>
      <c r="E3619">
        <v>77703</v>
      </c>
      <c r="F3619">
        <v>20232024</v>
      </c>
      <c r="G3619" t="s">
        <v>17</v>
      </c>
      <c r="H3619" t="s">
        <v>668</v>
      </c>
      <c r="I3619" t="s">
        <v>677</v>
      </c>
      <c r="J3619">
        <v>2</v>
      </c>
      <c r="K3619">
        <v>31144</v>
      </c>
      <c r="L3619">
        <v>1</v>
      </c>
      <c r="M3619" t="s">
        <v>630</v>
      </c>
      <c r="N3619" t="s">
        <v>213</v>
      </c>
      <c r="O3619" t="s">
        <v>218</v>
      </c>
      <c r="P3619">
        <v>5</v>
      </c>
      <c r="Q3619">
        <v>17</v>
      </c>
      <c r="R3619">
        <f>SUMIFS(Table2[number],Table2[Event],"Goal",Table2[H/U],"HOME",Table2[GameID],Table2[[#This Row],[GameID]],Table2[GameTime],"&lt;="&amp;Table2[[#This Row],[GameTime]])</f>
        <v>1</v>
      </c>
      <c r="S3619">
        <f>SUMIFS(Table2[number],Table2[Event],"Goal",Table2[H/U],"AWAY",Table2[GameID],Table2[[#This Row],[GameID]],Table2[GameTime],"&lt;="&amp;Table2[[#This Row],[GameTime]])</f>
        <v>6</v>
      </c>
      <c r="T3619" t="str">
        <f>IF(Table2[[#This Row],[Event]]="Goal",Table2[[#This Row],[Hscore]]&amp;"-"&amp;Table2[[#This Row],[Uscore]],"")</f>
        <v>1-6</v>
      </c>
      <c r="U3619">
        <v>1527</v>
      </c>
      <c r="V3619" s="1">
        <f>Table2[[#This Row],[GameTime]]-(Table2[[#This Row],[period]]-1)*1200</f>
        <v>327</v>
      </c>
      <c r="W3619" s="1">
        <f>ROUNDDOWN(Table2[[#This Row],[Time]]/60,0)</f>
        <v>5</v>
      </c>
      <c r="X3619" s="1">
        <f>ROUNDDOWN((Table2[[#This Row],[Time]]/60-Table2[[#This Row],[Time2]])*60,0)</f>
        <v>27</v>
      </c>
      <c r="Y3619" s="1" t="str">
        <f>IF(Table2[[#This Row],[Time2]]&lt;10,0&amp;Table2[[#This Row],[Time2]],Table2[[#This Row],[Time2]])</f>
        <v>05</v>
      </c>
      <c r="Z3619" s="1">
        <f>IF(Table2[[#This Row],[Time3]]&lt;10,0&amp;Table2[[#This Row],[Time3]],Table2[[#This Row],[Time3]])</f>
        <v>27</v>
      </c>
      <c r="AA3619" s="2" t="str">
        <f>Table2[[#This Row],[Time4]]&amp;":"&amp;Table2[[#This Row],[Time5]]</f>
        <v>05:27</v>
      </c>
      <c r="AB3619" s="1" t="str" cm="1">
        <f t="array" ref="AB3619">IFERROR(IF(Table2[[#This Row],[code]]="","",_xlfn.IFS(AND(Table2[[#This Row],[code]]&lt;400,Table2[[#This Row],[code]]&lt;&gt;""),2,Table2[[#This Row],[code]]&gt;500,4)),"")</f>
        <v/>
      </c>
      <c r="AC3619" s="1" t="str">
        <f>IF(Table2[[#This Row],[Event]]="Penalty",Table2[[#This Row],[number]],IF(Table2[[#This Row],[Event]]="Time-Out",401,""))</f>
        <v/>
      </c>
      <c r="AD3619" s="1">
        <f>ROW(A3618)</f>
        <v>3618</v>
      </c>
      <c r="AE3619" s="1">
        <f>COUNTIFS(Table2[GameID],Table2[[#This Row],[GameID]],Table2[Column1],"&lt;="&amp;Table2[[#This Row],[Column1]])-1</f>
        <v>6</v>
      </c>
    </row>
    <row r="3620" spans="1:31" x14ac:dyDescent="0.45">
      <c r="A3620" t="s">
        <v>194</v>
      </c>
      <c r="B3620" t="str">
        <f>_xlfn.TEXTBEFORE(Table2[[#This Row],[Kamp]]," - ")</f>
        <v>BFC Vendsyssel</v>
      </c>
      <c r="C3620" t="str">
        <f>_xlfn.TEXTAFTER(Table2[[#This Row],[Kamp]],"- ")</f>
        <v>Sunds Seahawks</v>
      </c>
      <c r="D3620">
        <v>45296</v>
      </c>
      <c r="E3620">
        <v>77703</v>
      </c>
      <c r="F3620">
        <v>20232024</v>
      </c>
      <c r="G3620" t="s">
        <v>17</v>
      </c>
      <c r="H3620" t="s">
        <v>668</v>
      </c>
      <c r="I3620" t="s">
        <v>677</v>
      </c>
      <c r="J3620">
        <v>2</v>
      </c>
      <c r="K3620">
        <v>31144</v>
      </c>
      <c r="L3620">
        <v>1</v>
      </c>
      <c r="M3620" t="s">
        <v>630</v>
      </c>
      <c r="N3620" t="s">
        <v>231</v>
      </c>
      <c r="O3620" t="s">
        <v>213</v>
      </c>
      <c r="P3620">
        <v>97</v>
      </c>
      <c r="Q3620">
        <v>5</v>
      </c>
      <c r="R3620">
        <f>SUMIFS(Table2[number],Table2[Event],"Goal",Table2[H/U],"HOME",Table2[GameID],Table2[[#This Row],[GameID]],Table2[GameTime],"&lt;="&amp;Table2[[#This Row],[GameTime]])</f>
        <v>1</v>
      </c>
      <c r="S3620">
        <f>SUMIFS(Table2[number],Table2[Event],"Goal",Table2[H/U],"AWAY",Table2[GameID],Table2[[#This Row],[GameID]],Table2[GameTime],"&lt;="&amp;Table2[[#This Row],[GameTime]])</f>
        <v>7</v>
      </c>
      <c r="T3620" t="str">
        <f>IF(Table2[[#This Row],[Event]]="Goal",Table2[[#This Row],[Hscore]]&amp;"-"&amp;Table2[[#This Row],[Uscore]],"")</f>
        <v>1-7</v>
      </c>
      <c r="U3620">
        <v>1660</v>
      </c>
      <c r="V3620" s="1">
        <f>Table2[[#This Row],[GameTime]]-(Table2[[#This Row],[period]]-1)*1200</f>
        <v>460</v>
      </c>
      <c r="W3620" s="1">
        <f>ROUNDDOWN(Table2[[#This Row],[Time]]/60,0)</f>
        <v>7</v>
      </c>
      <c r="X3620" s="1">
        <f>ROUNDDOWN((Table2[[#This Row],[Time]]/60-Table2[[#This Row],[Time2]])*60,0)</f>
        <v>40</v>
      </c>
      <c r="Y3620" s="1" t="str">
        <f>IF(Table2[[#This Row],[Time2]]&lt;10,0&amp;Table2[[#This Row],[Time2]],Table2[[#This Row],[Time2]])</f>
        <v>07</v>
      </c>
      <c r="Z3620" s="1">
        <f>IF(Table2[[#This Row],[Time3]]&lt;10,0&amp;Table2[[#This Row],[Time3]],Table2[[#This Row],[Time3]])</f>
        <v>40</v>
      </c>
      <c r="AA3620" s="2" t="str">
        <f>Table2[[#This Row],[Time4]]&amp;":"&amp;Table2[[#This Row],[Time5]]</f>
        <v>07:40</v>
      </c>
      <c r="AB3620" s="1" t="str" cm="1">
        <f t="array" ref="AB3620">IFERROR(IF(Table2[[#This Row],[code]]="","",_xlfn.IFS(AND(Table2[[#This Row],[code]]&lt;400,Table2[[#This Row],[code]]&lt;&gt;""),2,Table2[[#This Row],[code]]&gt;500,4)),"")</f>
        <v/>
      </c>
      <c r="AC3620" s="1" t="str">
        <f>IF(Table2[[#This Row],[Event]]="Penalty",Table2[[#This Row],[number]],IF(Table2[[#This Row],[Event]]="Time-Out",401,""))</f>
        <v/>
      </c>
      <c r="AD3620" s="1">
        <f>ROW(A3619)</f>
        <v>3619</v>
      </c>
      <c r="AE3620" s="1">
        <f>COUNTIFS(Table2[GameID],Table2[[#This Row],[GameID]],Table2[Column1],"&lt;="&amp;Table2[[#This Row],[Column1]])-1</f>
        <v>7</v>
      </c>
    </row>
    <row r="3621" spans="1:31" x14ac:dyDescent="0.45">
      <c r="A3621" t="s">
        <v>194</v>
      </c>
      <c r="B3621" t="str">
        <f>_xlfn.TEXTBEFORE(Table2[[#This Row],[Kamp]]," - ")</f>
        <v>BFC Vendsyssel</v>
      </c>
      <c r="C3621" t="str">
        <f>_xlfn.TEXTAFTER(Table2[[#This Row],[Kamp]],"- ")</f>
        <v>Sunds Seahawks</v>
      </c>
      <c r="D3621">
        <v>45296</v>
      </c>
      <c r="E3621">
        <v>77703</v>
      </c>
      <c r="F3621">
        <v>20232024</v>
      </c>
      <c r="G3621" t="s">
        <v>17</v>
      </c>
      <c r="H3621" t="s">
        <v>668</v>
      </c>
      <c r="I3621" t="s">
        <v>677</v>
      </c>
      <c r="J3621">
        <v>2</v>
      </c>
      <c r="K3621">
        <v>31144</v>
      </c>
      <c r="L3621">
        <v>1</v>
      </c>
      <c r="M3621" t="s">
        <v>630</v>
      </c>
      <c r="N3621" t="s">
        <v>215</v>
      </c>
      <c r="O3621" t="s">
        <v>221</v>
      </c>
      <c r="P3621">
        <v>9</v>
      </c>
      <c r="Q3621">
        <v>25</v>
      </c>
      <c r="R3621">
        <f>SUMIFS(Table2[number],Table2[Event],"Goal",Table2[H/U],"HOME",Table2[GameID],Table2[[#This Row],[GameID]],Table2[GameTime],"&lt;="&amp;Table2[[#This Row],[GameTime]])</f>
        <v>1</v>
      </c>
      <c r="S3621">
        <f>SUMIFS(Table2[number],Table2[Event],"Goal",Table2[H/U],"AWAY",Table2[GameID],Table2[[#This Row],[GameID]],Table2[GameTime],"&lt;="&amp;Table2[[#This Row],[GameTime]])</f>
        <v>8</v>
      </c>
      <c r="T3621" t="str">
        <f>IF(Table2[[#This Row],[Event]]="Goal",Table2[[#This Row],[Hscore]]&amp;"-"&amp;Table2[[#This Row],[Uscore]],"")</f>
        <v>1-8</v>
      </c>
      <c r="U3621">
        <v>1749</v>
      </c>
      <c r="V3621" s="1">
        <f>Table2[[#This Row],[GameTime]]-(Table2[[#This Row],[period]]-1)*1200</f>
        <v>549</v>
      </c>
      <c r="W3621" s="1">
        <f>ROUNDDOWN(Table2[[#This Row],[Time]]/60,0)</f>
        <v>9</v>
      </c>
      <c r="X3621" s="1">
        <f>ROUNDDOWN((Table2[[#This Row],[Time]]/60-Table2[[#This Row],[Time2]])*60,0)</f>
        <v>9</v>
      </c>
      <c r="Y3621" s="1" t="str">
        <f>IF(Table2[[#This Row],[Time2]]&lt;10,0&amp;Table2[[#This Row],[Time2]],Table2[[#This Row],[Time2]])</f>
        <v>09</v>
      </c>
      <c r="Z3621" s="1" t="str">
        <f>IF(Table2[[#This Row],[Time3]]&lt;10,0&amp;Table2[[#This Row],[Time3]],Table2[[#This Row],[Time3]])</f>
        <v>09</v>
      </c>
      <c r="AA3621" s="2" t="str">
        <f>Table2[[#This Row],[Time4]]&amp;":"&amp;Table2[[#This Row],[Time5]]</f>
        <v>09:09</v>
      </c>
      <c r="AB3621" s="1" t="str" cm="1">
        <f t="array" ref="AB3621">IFERROR(IF(Table2[[#This Row],[code]]="","",_xlfn.IFS(AND(Table2[[#This Row],[code]]&lt;400,Table2[[#This Row],[code]]&lt;&gt;""),2,Table2[[#This Row],[code]]&gt;500,4)),"")</f>
        <v/>
      </c>
      <c r="AC3621" s="1" t="str">
        <f>IF(Table2[[#This Row],[Event]]="Penalty",Table2[[#This Row],[number]],IF(Table2[[#This Row],[Event]]="Time-Out",401,""))</f>
        <v/>
      </c>
      <c r="AD3621" s="1">
        <f>ROW(A3620)</f>
        <v>3620</v>
      </c>
      <c r="AE3621" s="1">
        <f>COUNTIFS(Table2[GameID],Table2[[#This Row],[GameID]],Table2[Column1],"&lt;="&amp;Table2[[#This Row],[Column1]])-1</f>
        <v>8</v>
      </c>
    </row>
    <row r="3622" spans="1:31" x14ac:dyDescent="0.45">
      <c r="A3622" t="s">
        <v>194</v>
      </c>
      <c r="B3622" t="str">
        <f>_xlfn.TEXTBEFORE(Table2[[#This Row],[Kamp]]," - ")</f>
        <v>BFC Vendsyssel</v>
      </c>
      <c r="C3622" t="str">
        <f>_xlfn.TEXTAFTER(Table2[[#This Row],[Kamp]],"- ")</f>
        <v>Sunds Seahawks</v>
      </c>
      <c r="D3622">
        <v>45296</v>
      </c>
      <c r="E3622">
        <v>77703</v>
      </c>
      <c r="F3622">
        <v>20232024</v>
      </c>
      <c r="G3622" t="s">
        <v>17</v>
      </c>
      <c r="H3622" t="s">
        <v>664</v>
      </c>
      <c r="I3622" t="s">
        <v>678</v>
      </c>
      <c r="J3622">
        <v>2</v>
      </c>
      <c r="K3622">
        <v>31145</v>
      </c>
      <c r="L3622">
        <v>1</v>
      </c>
      <c r="M3622" t="s">
        <v>630</v>
      </c>
      <c r="N3622" t="s">
        <v>206</v>
      </c>
      <c r="O3622" t="s">
        <v>482</v>
      </c>
      <c r="P3622">
        <v>64</v>
      </c>
      <c r="Q3622">
        <v>17</v>
      </c>
      <c r="R3622">
        <f>SUMIFS(Table2[number],Table2[Event],"Goal",Table2[H/U],"HOME",Table2[GameID],Table2[[#This Row],[GameID]],Table2[GameTime],"&lt;="&amp;Table2[[#This Row],[GameTime]])</f>
        <v>2</v>
      </c>
      <c r="S3622">
        <f>SUMIFS(Table2[number],Table2[Event],"Goal",Table2[H/U],"AWAY",Table2[GameID],Table2[[#This Row],[GameID]],Table2[GameTime],"&lt;="&amp;Table2[[#This Row],[GameTime]])</f>
        <v>8</v>
      </c>
      <c r="T3622" t="str">
        <f>IF(Table2[[#This Row],[Event]]="Goal",Table2[[#This Row],[Hscore]]&amp;"-"&amp;Table2[[#This Row],[Uscore]],"")</f>
        <v>2-8</v>
      </c>
      <c r="U3622">
        <v>1853</v>
      </c>
      <c r="V3622" s="1">
        <f>Table2[[#This Row],[GameTime]]-(Table2[[#This Row],[period]]-1)*1200</f>
        <v>653</v>
      </c>
      <c r="W3622" s="1">
        <f>ROUNDDOWN(Table2[[#This Row],[Time]]/60,0)</f>
        <v>10</v>
      </c>
      <c r="X3622" s="1">
        <f>ROUNDDOWN((Table2[[#This Row],[Time]]/60-Table2[[#This Row],[Time2]])*60,0)</f>
        <v>53</v>
      </c>
      <c r="Y3622" s="1">
        <f>IF(Table2[[#This Row],[Time2]]&lt;10,0&amp;Table2[[#This Row],[Time2]],Table2[[#This Row],[Time2]])</f>
        <v>10</v>
      </c>
      <c r="Z3622" s="1">
        <f>IF(Table2[[#This Row],[Time3]]&lt;10,0&amp;Table2[[#This Row],[Time3]],Table2[[#This Row],[Time3]])</f>
        <v>53</v>
      </c>
      <c r="AA3622" s="2" t="str">
        <f>Table2[[#This Row],[Time4]]&amp;":"&amp;Table2[[#This Row],[Time5]]</f>
        <v>10:53</v>
      </c>
      <c r="AB3622" s="1" t="str" cm="1">
        <f t="array" ref="AB3622">IFERROR(IF(Table2[[#This Row],[code]]="","",_xlfn.IFS(AND(Table2[[#This Row],[code]]&lt;400,Table2[[#This Row],[code]]&lt;&gt;""),2,Table2[[#This Row],[code]]&gt;500,4)),"")</f>
        <v/>
      </c>
      <c r="AC3622" s="1" t="str">
        <f>IF(Table2[[#This Row],[Event]]="Penalty",Table2[[#This Row],[number]],IF(Table2[[#This Row],[Event]]="Time-Out",401,""))</f>
        <v/>
      </c>
      <c r="AD3622" s="1">
        <f>ROW(A3621)</f>
        <v>3621</v>
      </c>
      <c r="AE3622" s="1">
        <f>COUNTIFS(Table2[GameID],Table2[[#This Row],[GameID]],Table2[Column1],"&lt;="&amp;Table2[[#This Row],[Column1]])-1</f>
        <v>9</v>
      </c>
    </row>
    <row r="3623" spans="1:31" x14ac:dyDescent="0.45">
      <c r="A3623" t="s">
        <v>194</v>
      </c>
      <c r="B3623" t="str">
        <f>_xlfn.TEXTBEFORE(Table2[[#This Row],[Kamp]]," - ")</f>
        <v>BFC Vendsyssel</v>
      </c>
      <c r="C3623" t="str">
        <f>_xlfn.TEXTAFTER(Table2[[#This Row],[Kamp]],"- ")</f>
        <v>Sunds Seahawks</v>
      </c>
      <c r="D3623">
        <v>45296</v>
      </c>
      <c r="E3623">
        <v>77703</v>
      </c>
      <c r="F3623">
        <v>20232024</v>
      </c>
      <c r="G3623" t="s">
        <v>17</v>
      </c>
      <c r="H3623" t="s">
        <v>664</v>
      </c>
      <c r="I3623" t="s">
        <v>678</v>
      </c>
      <c r="J3623">
        <v>2</v>
      </c>
      <c r="K3623">
        <v>31145</v>
      </c>
      <c r="L3623">
        <v>1</v>
      </c>
      <c r="M3623" t="s">
        <v>630</v>
      </c>
      <c r="N3623" t="s">
        <v>206</v>
      </c>
      <c r="O3623" t="s">
        <v>211</v>
      </c>
      <c r="P3623">
        <v>64</v>
      </c>
      <c r="Q3623">
        <v>92</v>
      </c>
      <c r="R3623">
        <f>SUMIFS(Table2[number],Table2[Event],"Goal",Table2[H/U],"HOME",Table2[GameID],Table2[[#This Row],[GameID]],Table2[GameTime],"&lt;="&amp;Table2[[#This Row],[GameTime]])</f>
        <v>3</v>
      </c>
      <c r="S3623">
        <f>SUMIFS(Table2[number],Table2[Event],"Goal",Table2[H/U],"AWAY",Table2[GameID],Table2[[#This Row],[GameID]],Table2[GameTime],"&lt;="&amp;Table2[[#This Row],[GameTime]])</f>
        <v>8</v>
      </c>
      <c r="T3623" t="str">
        <f>IF(Table2[[#This Row],[Event]]="Goal",Table2[[#This Row],[Hscore]]&amp;"-"&amp;Table2[[#This Row],[Uscore]],"")</f>
        <v>3-8</v>
      </c>
      <c r="U3623">
        <v>1952</v>
      </c>
      <c r="V3623" s="1">
        <f>Table2[[#This Row],[GameTime]]-(Table2[[#This Row],[period]]-1)*1200</f>
        <v>752</v>
      </c>
      <c r="W3623" s="1">
        <f>ROUNDDOWN(Table2[[#This Row],[Time]]/60,0)</f>
        <v>12</v>
      </c>
      <c r="X3623" s="1">
        <f>ROUNDDOWN((Table2[[#This Row],[Time]]/60-Table2[[#This Row],[Time2]])*60,0)</f>
        <v>32</v>
      </c>
      <c r="Y3623" s="1">
        <f>IF(Table2[[#This Row],[Time2]]&lt;10,0&amp;Table2[[#This Row],[Time2]],Table2[[#This Row],[Time2]])</f>
        <v>12</v>
      </c>
      <c r="Z3623" s="1">
        <f>IF(Table2[[#This Row],[Time3]]&lt;10,0&amp;Table2[[#This Row],[Time3]],Table2[[#This Row],[Time3]])</f>
        <v>32</v>
      </c>
      <c r="AA3623" s="2" t="str">
        <f>Table2[[#This Row],[Time4]]&amp;":"&amp;Table2[[#This Row],[Time5]]</f>
        <v>12:32</v>
      </c>
      <c r="AB3623" s="1" t="str" cm="1">
        <f t="array" ref="AB3623">IFERROR(IF(Table2[[#This Row],[code]]="","",_xlfn.IFS(AND(Table2[[#This Row],[code]]&lt;400,Table2[[#This Row],[code]]&lt;&gt;""),2,Table2[[#This Row],[code]]&gt;500,4)),"")</f>
        <v/>
      </c>
      <c r="AC3623" s="1" t="str">
        <f>IF(Table2[[#This Row],[Event]]="Penalty",Table2[[#This Row],[number]],IF(Table2[[#This Row],[Event]]="Time-Out",401,""))</f>
        <v/>
      </c>
      <c r="AD3623" s="1">
        <f>ROW(A3622)</f>
        <v>3622</v>
      </c>
      <c r="AE3623" s="1">
        <f>COUNTIFS(Table2[GameID],Table2[[#This Row],[GameID]],Table2[Column1],"&lt;="&amp;Table2[[#This Row],[Column1]])-1</f>
        <v>10</v>
      </c>
    </row>
    <row r="3624" spans="1:31" x14ac:dyDescent="0.45">
      <c r="A3624" t="s">
        <v>194</v>
      </c>
      <c r="B3624" t="str">
        <f>_xlfn.TEXTBEFORE(Table2[[#This Row],[Kamp]]," - ")</f>
        <v>BFC Vendsyssel</v>
      </c>
      <c r="C3624" t="str">
        <f>_xlfn.TEXTAFTER(Table2[[#This Row],[Kamp]],"- ")</f>
        <v>Sunds Seahawks</v>
      </c>
      <c r="D3624">
        <v>45296</v>
      </c>
      <c r="E3624">
        <v>77703</v>
      </c>
      <c r="F3624">
        <v>20232024</v>
      </c>
      <c r="G3624" t="s">
        <v>17</v>
      </c>
      <c r="H3624" t="s">
        <v>668</v>
      </c>
      <c r="I3624" t="s">
        <v>677</v>
      </c>
      <c r="J3624">
        <v>2</v>
      </c>
      <c r="K3624">
        <v>31144</v>
      </c>
      <c r="L3624">
        <v>1</v>
      </c>
      <c r="M3624" t="s">
        <v>630</v>
      </c>
      <c r="N3624" t="s">
        <v>216</v>
      </c>
      <c r="O3624" t="s">
        <v>224</v>
      </c>
      <c r="P3624">
        <v>14</v>
      </c>
      <c r="Q3624">
        <v>18</v>
      </c>
      <c r="R3624">
        <f>SUMIFS(Table2[number],Table2[Event],"Goal",Table2[H/U],"HOME",Table2[GameID],Table2[[#This Row],[GameID]],Table2[GameTime],"&lt;="&amp;Table2[[#This Row],[GameTime]])</f>
        <v>3</v>
      </c>
      <c r="S3624">
        <f>SUMIFS(Table2[number],Table2[Event],"Goal",Table2[H/U],"AWAY",Table2[GameID],Table2[[#This Row],[GameID]],Table2[GameTime],"&lt;="&amp;Table2[[#This Row],[GameTime]])</f>
        <v>9</v>
      </c>
      <c r="T3624" t="str">
        <f>IF(Table2[[#This Row],[Event]]="Goal",Table2[[#This Row],[Hscore]]&amp;"-"&amp;Table2[[#This Row],[Uscore]],"")</f>
        <v>3-9</v>
      </c>
      <c r="U3624">
        <v>2048</v>
      </c>
      <c r="V3624" s="1">
        <f>Table2[[#This Row],[GameTime]]-(Table2[[#This Row],[period]]-1)*1200</f>
        <v>848</v>
      </c>
      <c r="W3624" s="1">
        <f>ROUNDDOWN(Table2[[#This Row],[Time]]/60,0)</f>
        <v>14</v>
      </c>
      <c r="X3624" s="1">
        <f>ROUNDDOWN((Table2[[#This Row],[Time]]/60-Table2[[#This Row],[Time2]])*60,0)</f>
        <v>7</v>
      </c>
      <c r="Y3624" s="1">
        <f>IF(Table2[[#This Row],[Time2]]&lt;10,0&amp;Table2[[#This Row],[Time2]],Table2[[#This Row],[Time2]])</f>
        <v>14</v>
      </c>
      <c r="Z3624" s="1" t="str">
        <f>IF(Table2[[#This Row],[Time3]]&lt;10,0&amp;Table2[[#This Row],[Time3]],Table2[[#This Row],[Time3]])</f>
        <v>07</v>
      </c>
      <c r="AA3624" s="2" t="str">
        <f>Table2[[#This Row],[Time4]]&amp;":"&amp;Table2[[#This Row],[Time5]]</f>
        <v>14:07</v>
      </c>
      <c r="AB3624" s="1" t="str" cm="1">
        <f t="array" ref="AB3624">IFERROR(IF(Table2[[#This Row],[code]]="","",_xlfn.IFS(AND(Table2[[#This Row],[code]]&lt;400,Table2[[#This Row],[code]]&lt;&gt;""),2,Table2[[#This Row],[code]]&gt;500,4)),"")</f>
        <v/>
      </c>
      <c r="AC3624" s="1" t="str">
        <f>IF(Table2[[#This Row],[Event]]="Penalty",Table2[[#This Row],[number]],IF(Table2[[#This Row],[Event]]="Time-Out",401,""))</f>
        <v/>
      </c>
      <c r="AD3624" s="1">
        <f>ROW(A3623)</f>
        <v>3623</v>
      </c>
      <c r="AE3624" s="1">
        <f>COUNTIFS(Table2[GameID],Table2[[#This Row],[GameID]],Table2[Column1],"&lt;="&amp;Table2[[#This Row],[Column1]])-1</f>
        <v>11</v>
      </c>
    </row>
    <row r="3625" spans="1:31" x14ac:dyDescent="0.45">
      <c r="A3625" t="s">
        <v>194</v>
      </c>
      <c r="B3625" t="str">
        <f>_xlfn.TEXTBEFORE(Table2[[#This Row],[Kamp]]," - ")</f>
        <v>BFC Vendsyssel</v>
      </c>
      <c r="C3625" t="str">
        <f>_xlfn.TEXTAFTER(Table2[[#This Row],[Kamp]],"- ")</f>
        <v>Sunds Seahawks</v>
      </c>
      <c r="D3625">
        <v>45296</v>
      </c>
      <c r="E3625">
        <v>77703</v>
      </c>
      <c r="F3625">
        <v>20232024</v>
      </c>
      <c r="G3625" t="s">
        <v>17</v>
      </c>
      <c r="H3625" t="s">
        <v>668</v>
      </c>
      <c r="I3625" t="s">
        <v>677</v>
      </c>
      <c r="J3625">
        <v>2</v>
      </c>
      <c r="K3625">
        <v>31144</v>
      </c>
      <c r="L3625">
        <v>1</v>
      </c>
      <c r="M3625" t="s">
        <v>630</v>
      </c>
      <c r="N3625" t="s">
        <v>213</v>
      </c>
      <c r="O3625" t="s">
        <v>228</v>
      </c>
      <c r="P3625">
        <v>5</v>
      </c>
      <c r="Q3625">
        <v>77</v>
      </c>
      <c r="R3625">
        <f>SUMIFS(Table2[number],Table2[Event],"Goal",Table2[H/U],"HOME",Table2[GameID],Table2[[#This Row],[GameID]],Table2[GameTime],"&lt;="&amp;Table2[[#This Row],[GameTime]])</f>
        <v>3</v>
      </c>
      <c r="S3625">
        <f>SUMIFS(Table2[number],Table2[Event],"Goal",Table2[H/U],"AWAY",Table2[GameID],Table2[[#This Row],[GameID]],Table2[GameTime],"&lt;="&amp;Table2[[#This Row],[GameTime]])</f>
        <v>10</v>
      </c>
      <c r="T3625" t="str">
        <f>IF(Table2[[#This Row],[Event]]="Goal",Table2[[#This Row],[Hscore]]&amp;"-"&amp;Table2[[#This Row],[Uscore]],"")</f>
        <v>3-10</v>
      </c>
      <c r="U3625">
        <v>2145</v>
      </c>
      <c r="V3625" s="1">
        <f>Table2[[#This Row],[GameTime]]-(Table2[[#This Row],[period]]-1)*1200</f>
        <v>945</v>
      </c>
      <c r="W3625" s="1">
        <f>ROUNDDOWN(Table2[[#This Row],[Time]]/60,0)</f>
        <v>15</v>
      </c>
      <c r="X3625" s="1">
        <f>ROUNDDOWN((Table2[[#This Row],[Time]]/60-Table2[[#This Row],[Time2]])*60,0)</f>
        <v>45</v>
      </c>
      <c r="Y3625" s="1">
        <f>IF(Table2[[#This Row],[Time2]]&lt;10,0&amp;Table2[[#This Row],[Time2]],Table2[[#This Row],[Time2]])</f>
        <v>15</v>
      </c>
      <c r="Z3625" s="1">
        <f>IF(Table2[[#This Row],[Time3]]&lt;10,0&amp;Table2[[#This Row],[Time3]],Table2[[#This Row],[Time3]])</f>
        <v>45</v>
      </c>
      <c r="AA3625" s="2" t="str">
        <f>Table2[[#This Row],[Time4]]&amp;":"&amp;Table2[[#This Row],[Time5]]</f>
        <v>15:45</v>
      </c>
      <c r="AB3625" s="1" t="str" cm="1">
        <f t="array" ref="AB3625">IFERROR(IF(Table2[[#This Row],[code]]="","",_xlfn.IFS(AND(Table2[[#This Row],[code]]&lt;400,Table2[[#This Row],[code]]&lt;&gt;""),2,Table2[[#This Row],[code]]&gt;500,4)),"")</f>
        <v/>
      </c>
      <c r="AC3625" s="1" t="str">
        <f>IF(Table2[[#This Row],[Event]]="Penalty",Table2[[#This Row],[number]],IF(Table2[[#This Row],[Event]]="Time-Out",401,""))</f>
        <v/>
      </c>
      <c r="AD3625" s="1">
        <f>ROW(A3624)</f>
        <v>3624</v>
      </c>
      <c r="AE3625" s="1">
        <f>COUNTIFS(Table2[GameID],Table2[[#This Row],[GameID]],Table2[Column1],"&lt;="&amp;Table2[[#This Row],[Column1]])-1</f>
        <v>12</v>
      </c>
    </row>
    <row r="3626" spans="1:31" x14ac:dyDescent="0.45">
      <c r="A3626" t="s">
        <v>194</v>
      </c>
      <c r="B3626" t="str">
        <f>_xlfn.TEXTBEFORE(Table2[[#This Row],[Kamp]]," - ")</f>
        <v>BFC Vendsyssel</v>
      </c>
      <c r="C3626" t="str">
        <f>_xlfn.TEXTAFTER(Table2[[#This Row],[Kamp]],"- ")</f>
        <v>Sunds Seahawks</v>
      </c>
      <c r="D3626">
        <v>45296</v>
      </c>
      <c r="E3626">
        <v>77703</v>
      </c>
      <c r="F3626">
        <v>20232024</v>
      </c>
      <c r="G3626" t="s">
        <v>17</v>
      </c>
      <c r="H3626" t="s">
        <v>664</v>
      </c>
      <c r="I3626" t="s">
        <v>678</v>
      </c>
      <c r="J3626">
        <v>2</v>
      </c>
      <c r="K3626">
        <v>31145</v>
      </c>
      <c r="L3626">
        <v>203</v>
      </c>
      <c r="M3626" t="s">
        <v>631</v>
      </c>
      <c r="N3626" t="s">
        <v>206</v>
      </c>
      <c r="O3626" t="s">
        <v>634</v>
      </c>
      <c r="P3626">
        <v>64</v>
      </c>
      <c r="Q3626" t="s">
        <v>634</v>
      </c>
      <c r="R3626">
        <f>SUMIFS(Table2[number],Table2[Event],"Goal",Table2[H/U],"HOME",Table2[GameID],Table2[[#This Row],[GameID]],Table2[GameTime],"&lt;="&amp;Table2[[#This Row],[GameTime]])</f>
        <v>3</v>
      </c>
      <c r="S3626">
        <f>SUMIFS(Table2[number],Table2[Event],"Goal",Table2[H/U],"AWAY",Table2[GameID],Table2[[#This Row],[GameID]],Table2[GameTime],"&lt;="&amp;Table2[[#This Row],[GameTime]])</f>
        <v>10</v>
      </c>
      <c r="T3626" t="str">
        <f>IF(Table2[[#This Row],[Event]]="Goal",Table2[[#This Row],[Hscore]]&amp;"-"&amp;Table2[[#This Row],[Uscore]],"")</f>
        <v/>
      </c>
      <c r="U3626">
        <v>2198</v>
      </c>
      <c r="V3626" s="1">
        <f>Table2[[#This Row],[GameTime]]-(Table2[[#This Row],[period]]-1)*1200</f>
        <v>998</v>
      </c>
      <c r="W3626" s="1">
        <f>ROUNDDOWN(Table2[[#This Row],[Time]]/60,0)</f>
        <v>16</v>
      </c>
      <c r="X3626" s="1">
        <f>ROUNDDOWN((Table2[[#This Row],[Time]]/60-Table2[[#This Row],[Time2]])*60,0)</f>
        <v>38</v>
      </c>
      <c r="Y3626" s="1">
        <f>IF(Table2[[#This Row],[Time2]]&lt;10,0&amp;Table2[[#This Row],[Time2]],Table2[[#This Row],[Time2]])</f>
        <v>16</v>
      </c>
      <c r="Z3626" s="1">
        <f>IF(Table2[[#This Row],[Time3]]&lt;10,0&amp;Table2[[#This Row],[Time3]],Table2[[#This Row],[Time3]])</f>
        <v>38</v>
      </c>
      <c r="AA3626" s="2" t="str">
        <f>Table2[[#This Row],[Time4]]&amp;":"&amp;Table2[[#This Row],[Time5]]</f>
        <v>16:38</v>
      </c>
      <c r="AB3626" s="1" cm="1">
        <f t="array" ref="AB3626">IFERROR(IF(Table2[[#This Row],[code]]="","",_xlfn.IFS(AND(Table2[[#This Row],[code]]&lt;400,Table2[[#This Row],[code]]&lt;&gt;""),2,Table2[[#This Row],[code]]&gt;500,4)),"")</f>
        <v>2</v>
      </c>
      <c r="AC3626" s="1">
        <f>IF(Table2[[#This Row],[Event]]="Penalty",Table2[[#This Row],[number]],IF(Table2[[#This Row],[Event]]="Time-Out",401,""))</f>
        <v>203</v>
      </c>
      <c r="AD3626" s="1">
        <f>ROW(A3625)</f>
        <v>3625</v>
      </c>
      <c r="AE3626" s="1">
        <f>COUNTIFS(Table2[GameID],Table2[[#This Row],[GameID]],Table2[Column1],"&lt;="&amp;Table2[[#This Row],[Column1]])-1</f>
        <v>13</v>
      </c>
    </row>
    <row r="3627" spans="1:31" x14ac:dyDescent="0.45">
      <c r="A3627" t="s">
        <v>194</v>
      </c>
      <c r="B3627" t="str">
        <f>_xlfn.TEXTBEFORE(Table2[[#This Row],[Kamp]]," - ")</f>
        <v>BFC Vendsyssel</v>
      </c>
      <c r="C3627" t="str">
        <f>_xlfn.TEXTAFTER(Table2[[#This Row],[Kamp]],"- ")</f>
        <v>Sunds Seahawks</v>
      </c>
      <c r="D3627">
        <v>45296</v>
      </c>
      <c r="E3627">
        <v>77703</v>
      </c>
      <c r="F3627">
        <v>20232024</v>
      </c>
      <c r="G3627" t="s">
        <v>17</v>
      </c>
      <c r="H3627" t="s">
        <v>668</v>
      </c>
      <c r="I3627" t="s">
        <v>677</v>
      </c>
      <c r="J3627">
        <v>2</v>
      </c>
      <c r="K3627">
        <v>31144</v>
      </c>
      <c r="L3627">
        <v>1</v>
      </c>
      <c r="M3627" t="s">
        <v>630</v>
      </c>
      <c r="N3627" t="s">
        <v>219</v>
      </c>
      <c r="O3627" t="s">
        <v>231</v>
      </c>
      <c r="P3627">
        <v>23</v>
      </c>
      <c r="Q3627">
        <v>97</v>
      </c>
      <c r="R3627">
        <f>SUMIFS(Table2[number],Table2[Event],"Goal",Table2[H/U],"HOME",Table2[GameID],Table2[[#This Row],[GameID]],Table2[GameTime],"&lt;="&amp;Table2[[#This Row],[GameTime]])</f>
        <v>3</v>
      </c>
      <c r="S3627">
        <f>SUMIFS(Table2[number],Table2[Event],"Goal",Table2[H/U],"AWAY",Table2[GameID],Table2[[#This Row],[GameID]],Table2[GameTime],"&lt;="&amp;Table2[[#This Row],[GameTime]])</f>
        <v>11</v>
      </c>
      <c r="T3627" t="str">
        <f>IF(Table2[[#This Row],[Event]]="Goal",Table2[[#This Row],[Hscore]]&amp;"-"&amp;Table2[[#This Row],[Uscore]],"")</f>
        <v>3-11</v>
      </c>
      <c r="U3627">
        <v>2294</v>
      </c>
      <c r="V3627" s="1">
        <f>Table2[[#This Row],[GameTime]]-(Table2[[#This Row],[period]]-1)*1200</f>
        <v>1094</v>
      </c>
      <c r="W3627" s="1">
        <f>ROUNDDOWN(Table2[[#This Row],[Time]]/60,0)</f>
        <v>18</v>
      </c>
      <c r="X3627" s="1">
        <f>ROUNDDOWN((Table2[[#This Row],[Time]]/60-Table2[[#This Row],[Time2]])*60,0)</f>
        <v>14</v>
      </c>
      <c r="Y3627" s="1">
        <f>IF(Table2[[#This Row],[Time2]]&lt;10,0&amp;Table2[[#This Row],[Time2]],Table2[[#This Row],[Time2]])</f>
        <v>18</v>
      </c>
      <c r="Z3627" s="1">
        <f>IF(Table2[[#This Row],[Time3]]&lt;10,0&amp;Table2[[#This Row],[Time3]],Table2[[#This Row],[Time3]])</f>
        <v>14</v>
      </c>
      <c r="AA3627" s="2" t="str">
        <f>Table2[[#This Row],[Time4]]&amp;":"&amp;Table2[[#This Row],[Time5]]</f>
        <v>18:14</v>
      </c>
      <c r="AB3627" s="1" t="str" cm="1">
        <f t="array" ref="AB3627">IFERROR(IF(Table2[[#This Row],[code]]="","",_xlfn.IFS(AND(Table2[[#This Row],[code]]&lt;400,Table2[[#This Row],[code]]&lt;&gt;""),2,Table2[[#This Row],[code]]&gt;500,4)),"")</f>
        <v/>
      </c>
      <c r="AC3627" s="1" t="str">
        <f>IF(Table2[[#This Row],[Event]]="Penalty",Table2[[#This Row],[number]],IF(Table2[[#This Row],[Event]]="Time-Out",401,""))</f>
        <v/>
      </c>
      <c r="AD3627" s="1">
        <f>ROW(A3626)</f>
        <v>3626</v>
      </c>
      <c r="AE3627" s="1">
        <f>COUNTIFS(Table2[GameID],Table2[[#This Row],[GameID]],Table2[Column1],"&lt;="&amp;Table2[[#This Row],[Column1]])-1</f>
        <v>14</v>
      </c>
    </row>
    <row r="3628" spans="1:31" x14ac:dyDescent="0.45">
      <c r="A3628" t="s">
        <v>194</v>
      </c>
      <c r="B3628" t="str">
        <f>_xlfn.TEXTBEFORE(Table2[[#This Row],[Kamp]]," - ")</f>
        <v>BFC Vendsyssel</v>
      </c>
      <c r="C3628" t="str">
        <f>_xlfn.TEXTAFTER(Table2[[#This Row],[Kamp]],"- ")</f>
        <v>Sunds Seahawks</v>
      </c>
      <c r="D3628">
        <v>45296</v>
      </c>
      <c r="E3628">
        <v>77703</v>
      </c>
      <c r="F3628">
        <v>20232024</v>
      </c>
      <c r="G3628" t="s">
        <v>17</v>
      </c>
      <c r="H3628" t="s">
        <v>664</v>
      </c>
      <c r="I3628" t="s">
        <v>678</v>
      </c>
      <c r="J3628">
        <v>3</v>
      </c>
      <c r="K3628">
        <v>31145</v>
      </c>
      <c r="L3628">
        <v>1</v>
      </c>
      <c r="M3628" t="s">
        <v>630</v>
      </c>
      <c r="N3628" t="s">
        <v>198</v>
      </c>
      <c r="O3628" t="s">
        <v>207</v>
      </c>
      <c r="P3628">
        <v>86</v>
      </c>
      <c r="Q3628">
        <v>71</v>
      </c>
      <c r="R3628">
        <f>SUMIFS(Table2[number],Table2[Event],"Goal",Table2[H/U],"HOME",Table2[GameID],Table2[[#This Row],[GameID]],Table2[GameTime],"&lt;="&amp;Table2[[#This Row],[GameTime]])</f>
        <v>4</v>
      </c>
      <c r="S3628">
        <f>SUMIFS(Table2[number],Table2[Event],"Goal",Table2[H/U],"AWAY",Table2[GameID],Table2[[#This Row],[GameID]],Table2[GameTime],"&lt;="&amp;Table2[[#This Row],[GameTime]])</f>
        <v>11</v>
      </c>
      <c r="T3628" t="str">
        <f>IF(Table2[[#This Row],[Event]]="Goal",Table2[[#This Row],[Hscore]]&amp;"-"&amp;Table2[[#This Row],[Uscore]],"")</f>
        <v>4-11</v>
      </c>
      <c r="U3628">
        <v>2452</v>
      </c>
      <c r="V3628" s="1">
        <f>Table2[[#This Row],[GameTime]]-(Table2[[#This Row],[period]]-1)*1200</f>
        <v>52</v>
      </c>
      <c r="W3628" s="1">
        <f>ROUNDDOWN(Table2[[#This Row],[Time]]/60,0)</f>
        <v>0</v>
      </c>
      <c r="X3628" s="1">
        <f>ROUNDDOWN((Table2[[#This Row],[Time]]/60-Table2[[#This Row],[Time2]])*60,0)</f>
        <v>52</v>
      </c>
      <c r="Y3628" s="1" t="str">
        <f>IF(Table2[[#This Row],[Time2]]&lt;10,0&amp;Table2[[#This Row],[Time2]],Table2[[#This Row],[Time2]])</f>
        <v>00</v>
      </c>
      <c r="Z3628" s="1">
        <f>IF(Table2[[#This Row],[Time3]]&lt;10,0&amp;Table2[[#This Row],[Time3]],Table2[[#This Row],[Time3]])</f>
        <v>52</v>
      </c>
      <c r="AA3628" s="2" t="str">
        <f>Table2[[#This Row],[Time4]]&amp;":"&amp;Table2[[#This Row],[Time5]]</f>
        <v>00:52</v>
      </c>
      <c r="AB3628" s="1" t="str" cm="1">
        <f t="array" ref="AB3628">IFERROR(IF(Table2[[#This Row],[code]]="","",_xlfn.IFS(AND(Table2[[#This Row],[code]]&lt;400,Table2[[#This Row],[code]]&lt;&gt;""),2,Table2[[#This Row],[code]]&gt;500,4)),"")</f>
        <v/>
      </c>
      <c r="AC3628" s="1" t="str">
        <f>IF(Table2[[#This Row],[Event]]="Penalty",Table2[[#This Row],[number]],IF(Table2[[#This Row],[Event]]="Time-Out",401,""))</f>
        <v/>
      </c>
      <c r="AD3628" s="1">
        <f>ROW(A3627)</f>
        <v>3627</v>
      </c>
      <c r="AE3628" s="1">
        <f>COUNTIFS(Table2[GameID],Table2[[#This Row],[GameID]],Table2[Column1],"&lt;="&amp;Table2[[#This Row],[Column1]])-1</f>
        <v>15</v>
      </c>
    </row>
    <row r="3629" spans="1:31" x14ac:dyDescent="0.45">
      <c r="A3629" t="s">
        <v>194</v>
      </c>
      <c r="B3629" t="str">
        <f>_xlfn.TEXTBEFORE(Table2[[#This Row],[Kamp]]," - ")</f>
        <v>BFC Vendsyssel</v>
      </c>
      <c r="C3629" t="str">
        <f>_xlfn.TEXTAFTER(Table2[[#This Row],[Kamp]],"- ")</f>
        <v>Sunds Seahawks</v>
      </c>
      <c r="D3629">
        <v>45296</v>
      </c>
      <c r="E3629">
        <v>77703</v>
      </c>
      <c r="F3629">
        <v>20232024</v>
      </c>
      <c r="G3629" t="s">
        <v>17</v>
      </c>
      <c r="H3629" t="s">
        <v>668</v>
      </c>
      <c r="I3629" t="s">
        <v>677</v>
      </c>
      <c r="J3629">
        <v>3</v>
      </c>
      <c r="K3629">
        <v>31144</v>
      </c>
      <c r="L3629">
        <v>1</v>
      </c>
      <c r="M3629" t="s">
        <v>630</v>
      </c>
      <c r="N3629" t="s">
        <v>231</v>
      </c>
      <c r="O3629" t="s">
        <v>214</v>
      </c>
      <c r="P3629">
        <v>97</v>
      </c>
      <c r="Q3629">
        <v>7</v>
      </c>
      <c r="R3629">
        <f>SUMIFS(Table2[number],Table2[Event],"Goal",Table2[H/U],"HOME",Table2[GameID],Table2[[#This Row],[GameID]],Table2[GameTime],"&lt;="&amp;Table2[[#This Row],[GameTime]])</f>
        <v>4</v>
      </c>
      <c r="S3629">
        <f>SUMIFS(Table2[number],Table2[Event],"Goal",Table2[H/U],"AWAY",Table2[GameID],Table2[[#This Row],[GameID]],Table2[GameTime],"&lt;="&amp;Table2[[#This Row],[GameTime]])</f>
        <v>12</v>
      </c>
      <c r="T3629" t="str">
        <f>IF(Table2[[#This Row],[Event]]="Goal",Table2[[#This Row],[Hscore]]&amp;"-"&amp;Table2[[#This Row],[Uscore]],"")</f>
        <v>4-12</v>
      </c>
      <c r="U3629">
        <v>2675</v>
      </c>
      <c r="V3629" s="1">
        <f>Table2[[#This Row],[GameTime]]-(Table2[[#This Row],[period]]-1)*1200</f>
        <v>275</v>
      </c>
      <c r="W3629" s="1">
        <f>ROUNDDOWN(Table2[[#This Row],[Time]]/60,0)</f>
        <v>4</v>
      </c>
      <c r="X3629" s="1">
        <f>ROUNDDOWN((Table2[[#This Row],[Time]]/60-Table2[[#This Row],[Time2]])*60,0)</f>
        <v>35</v>
      </c>
      <c r="Y3629" s="1" t="str">
        <f>IF(Table2[[#This Row],[Time2]]&lt;10,0&amp;Table2[[#This Row],[Time2]],Table2[[#This Row],[Time2]])</f>
        <v>04</v>
      </c>
      <c r="Z3629" s="1">
        <f>IF(Table2[[#This Row],[Time3]]&lt;10,0&amp;Table2[[#This Row],[Time3]],Table2[[#This Row],[Time3]])</f>
        <v>35</v>
      </c>
      <c r="AA3629" s="2" t="str">
        <f>Table2[[#This Row],[Time4]]&amp;":"&amp;Table2[[#This Row],[Time5]]</f>
        <v>04:35</v>
      </c>
      <c r="AB3629" s="1" t="str" cm="1">
        <f t="array" ref="AB3629">IFERROR(IF(Table2[[#This Row],[code]]="","",_xlfn.IFS(AND(Table2[[#This Row],[code]]&lt;400,Table2[[#This Row],[code]]&lt;&gt;""),2,Table2[[#This Row],[code]]&gt;500,4)),"")</f>
        <v/>
      </c>
      <c r="AC3629" s="1" t="str">
        <f>IF(Table2[[#This Row],[Event]]="Penalty",Table2[[#This Row],[number]],IF(Table2[[#This Row],[Event]]="Time-Out",401,""))</f>
        <v/>
      </c>
      <c r="AD3629" s="1">
        <f>ROW(A3628)</f>
        <v>3628</v>
      </c>
      <c r="AE3629" s="1">
        <f>COUNTIFS(Table2[GameID],Table2[[#This Row],[GameID]],Table2[Column1],"&lt;="&amp;Table2[[#This Row],[Column1]])-1</f>
        <v>16</v>
      </c>
    </row>
    <row r="3630" spans="1:31" x14ac:dyDescent="0.45">
      <c r="A3630" t="s">
        <v>194</v>
      </c>
      <c r="B3630" t="str">
        <f>_xlfn.TEXTBEFORE(Table2[[#This Row],[Kamp]]," - ")</f>
        <v>BFC Vendsyssel</v>
      </c>
      <c r="C3630" t="str">
        <f>_xlfn.TEXTAFTER(Table2[[#This Row],[Kamp]],"- ")</f>
        <v>Sunds Seahawks</v>
      </c>
      <c r="D3630">
        <v>45296</v>
      </c>
      <c r="E3630">
        <v>77703</v>
      </c>
      <c r="F3630">
        <v>20232024</v>
      </c>
      <c r="G3630" t="s">
        <v>17</v>
      </c>
      <c r="H3630" t="s">
        <v>668</v>
      </c>
      <c r="I3630" t="s">
        <v>677</v>
      </c>
      <c r="J3630">
        <v>3</v>
      </c>
      <c r="K3630">
        <v>31144</v>
      </c>
      <c r="L3630">
        <v>1</v>
      </c>
      <c r="M3630" t="s">
        <v>630</v>
      </c>
      <c r="N3630" t="s">
        <v>213</v>
      </c>
      <c r="O3630" t="s">
        <v>221</v>
      </c>
      <c r="P3630">
        <v>5</v>
      </c>
      <c r="Q3630">
        <v>25</v>
      </c>
      <c r="R3630">
        <f>SUMIFS(Table2[number],Table2[Event],"Goal",Table2[H/U],"HOME",Table2[GameID],Table2[[#This Row],[GameID]],Table2[GameTime],"&lt;="&amp;Table2[[#This Row],[GameTime]])</f>
        <v>4</v>
      </c>
      <c r="S3630">
        <f>SUMIFS(Table2[number],Table2[Event],"Goal",Table2[H/U],"AWAY",Table2[GameID],Table2[[#This Row],[GameID]],Table2[GameTime],"&lt;="&amp;Table2[[#This Row],[GameTime]])</f>
        <v>13</v>
      </c>
      <c r="T3630" t="str">
        <f>IF(Table2[[#This Row],[Event]]="Goal",Table2[[#This Row],[Hscore]]&amp;"-"&amp;Table2[[#This Row],[Uscore]],"")</f>
        <v>4-13</v>
      </c>
      <c r="U3630">
        <v>2790</v>
      </c>
      <c r="V3630" s="1">
        <f>Table2[[#This Row],[GameTime]]-(Table2[[#This Row],[period]]-1)*1200</f>
        <v>390</v>
      </c>
      <c r="W3630" s="1">
        <f>ROUNDDOWN(Table2[[#This Row],[Time]]/60,0)</f>
        <v>6</v>
      </c>
      <c r="X3630" s="1">
        <f>ROUNDDOWN((Table2[[#This Row],[Time]]/60-Table2[[#This Row],[Time2]])*60,0)</f>
        <v>30</v>
      </c>
      <c r="Y3630" s="1" t="str">
        <f>IF(Table2[[#This Row],[Time2]]&lt;10,0&amp;Table2[[#This Row],[Time2]],Table2[[#This Row],[Time2]])</f>
        <v>06</v>
      </c>
      <c r="Z3630" s="1">
        <f>IF(Table2[[#This Row],[Time3]]&lt;10,0&amp;Table2[[#This Row],[Time3]],Table2[[#This Row],[Time3]])</f>
        <v>30</v>
      </c>
      <c r="AA3630" s="2" t="str">
        <f>Table2[[#This Row],[Time4]]&amp;":"&amp;Table2[[#This Row],[Time5]]</f>
        <v>06:30</v>
      </c>
      <c r="AB3630" s="1" t="str" cm="1">
        <f t="array" ref="AB3630">IFERROR(IF(Table2[[#This Row],[code]]="","",_xlfn.IFS(AND(Table2[[#This Row],[code]]&lt;400,Table2[[#This Row],[code]]&lt;&gt;""),2,Table2[[#This Row],[code]]&gt;500,4)),"")</f>
        <v/>
      </c>
      <c r="AC3630" s="1" t="str">
        <f>IF(Table2[[#This Row],[Event]]="Penalty",Table2[[#This Row],[number]],IF(Table2[[#This Row],[Event]]="Time-Out",401,""))</f>
        <v/>
      </c>
      <c r="AD3630" s="1">
        <f>ROW(A3629)</f>
        <v>3629</v>
      </c>
      <c r="AE3630" s="1">
        <f>COUNTIFS(Table2[GameID],Table2[[#This Row],[GameID]],Table2[Column1],"&lt;="&amp;Table2[[#This Row],[Column1]])-1</f>
        <v>17</v>
      </c>
    </row>
    <row r="3631" spans="1:31" x14ac:dyDescent="0.45">
      <c r="A3631" t="s">
        <v>194</v>
      </c>
      <c r="B3631" t="str">
        <f>_xlfn.TEXTBEFORE(Table2[[#This Row],[Kamp]]," - ")</f>
        <v>BFC Vendsyssel</v>
      </c>
      <c r="C3631" t="str">
        <f>_xlfn.TEXTAFTER(Table2[[#This Row],[Kamp]],"- ")</f>
        <v>Sunds Seahawks</v>
      </c>
      <c r="D3631">
        <v>45296</v>
      </c>
      <c r="E3631">
        <v>77703</v>
      </c>
      <c r="F3631">
        <v>20232024</v>
      </c>
      <c r="G3631" t="s">
        <v>17</v>
      </c>
      <c r="H3631" t="s">
        <v>668</v>
      </c>
      <c r="I3631" t="s">
        <v>677</v>
      </c>
      <c r="J3631">
        <v>3</v>
      </c>
      <c r="K3631">
        <v>31144</v>
      </c>
      <c r="L3631">
        <v>1</v>
      </c>
      <c r="M3631" t="s">
        <v>630</v>
      </c>
      <c r="N3631" t="s">
        <v>218</v>
      </c>
      <c r="O3631" t="s">
        <v>231</v>
      </c>
      <c r="P3631">
        <v>17</v>
      </c>
      <c r="Q3631">
        <v>97</v>
      </c>
      <c r="R3631">
        <f>SUMIFS(Table2[number],Table2[Event],"Goal",Table2[H/U],"HOME",Table2[GameID],Table2[[#This Row],[GameID]],Table2[GameTime],"&lt;="&amp;Table2[[#This Row],[GameTime]])</f>
        <v>4</v>
      </c>
      <c r="S3631">
        <f>SUMIFS(Table2[number],Table2[Event],"Goal",Table2[H/U],"AWAY",Table2[GameID],Table2[[#This Row],[GameID]],Table2[GameTime],"&lt;="&amp;Table2[[#This Row],[GameTime]])</f>
        <v>14</v>
      </c>
      <c r="T3631" t="str">
        <f>IF(Table2[[#This Row],[Event]]="Goal",Table2[[#This Row],[Hscore]]&amp;"-"&amp;Table2[[#This Row],[Uscore]],"")</f>
        <v>4-14</v>
      </c>
      <c r="U3631">
        <v>2830</v>
      </c>
      <c r="V3631" s="1">
        <f>Table2[[#This Row],[GameTime]]-(Table2[[#This Row],[period]]-1)*1200</f>
        <v>430</v>
      </c>
      <c r="W3631" s="1">
        <f>ROUNDDOWN(Table2[[#This Row],[Time]]/60,0)</f>
        <v>7</v>
      </c>
      <c r="X3631" s="1">
        <f>ROUNDDOWN((Table2[[#This Row],[Time]]/60-Table2[[#This Row],[Time2]])*60,0)</f>
        <v>10</v>
      </c>
      <c r="Y3631" s="1" t="str">
        <f>IF(Table2[[#This Row],[Time2]]&lt;10,0&amp;Table2[[#This Row],[Time2]],Table2[[#This Row],[Time2]])</f>
        <v>07</v>
      </c>
      <c r="Z3631" s="1">
        <f>IF(Table2[[#This Row],[Time3]]&lt;10,0&amp;Table2[[#This Row],[Time3]],Table2[[#This Row],[Time3]])</f>
        <v>10</v>
      </c>
      <c r="AA3631" s="2" t="str">
        <f>Table2[[#This Row],[Time4]]&amp;":"&amp;Table2[[#This Row],[Time5]]</f>
        <v>07:10</v>
      </c>
      <c r="AB3631" s="1" t="str" cm="1">
        <f t="array" ref="AB3631">IFERROR(IF(Table2[[#This Row],[code]]="","",_xlfn.IFS(AND(Table2[[#This Row],[code]]&lt;400,Table2[[#This Row],[code]]&lt;&gt;""),2,Table2[[#This Row],[code]]&gt;500,4)),"")</f>
        <v/>
      </c>
      <c r="AC3631" s="1" t="str">
        <f>IF(Table2[[#This Row],[Event]]="Penalty",Table2[[#This Row],[number]],IF(Table2[[#This Row],[Event]]="Time-Out",401,""))</f>
        <v/>
      </c>
      <c r="AD3631" s="1">
        <f>ROW(A3630)</f>
        <v>3630</v>
      </c>
      <c r="AE3631" s="1">
        <f>COUNTIFS(Table2[GameID],Table2[[#This Row],[GameID]],Table2[Column1],"&lt;="&amp;Table2[[#This Row],[Column1]])-1</f>
        <v>18</v>
      </c>
    </row>
    <row r="3632" spans="1:31" x14ac:dyDescent="0.45">
      <c r="A3632" t="s">
        <v>194</v>
      </c>
      <c r="B3632" t="str">
        <f>_xlfn.TEXTBEFORE(Table2[[#This Row],[Kamp]]," - ")</f>
        <v>BFC Vendsyssel</v>
      </c>
      <c r="C3632" t="str">
        <f>_xlfn.TEXTAFTER(Table2[[#This Row],[Kamp]],"- ")</f>
        <v>Sunds Seahawks</v>
      </c>
      <c r="D3632">
        <v>45296</v>
      </c>
      <c r="E3632">
        <v>77703</v>
      </c>
      <c r="F3632">
        <v>20232024</v>
      </c>
      <c r="G3632" t="s">
        <v>17</v>
      </c>
      <c r="H3632" t="s">
        <v>664</v>
      </c>
      <c r="I3632" t="s">
        <v>678</v>
      </c>
      <c r="J3632">
        <v>3</v>
      </c>
      <c r="K3632">
        <v>31145</v>
      </c>
      <c r="L3632">
        <v>207</v>
      </c>
      <c r="M3632" t="s">
        <v>631</v>
      </c>
      <c r="N3632" t="s">
        <v>436</v>
      </c>
      <c r="O3632" t="s">
        <v>634</v>
      </c>
      <c r="P3632">
        <v>23</v>
      </c>
      <c r="Q3632" t="s">
        <v>634</v>
      </c>
      <c r="R3632">
        <f>SUMIFS(Table2[number],Table2[Event],"Goal",Table2[H/U],"HOME",Table2[GameID],Table2[[#This Row],[GameID]],Table2[GameTime],"&lt;="&amp;Table2[[#This Row],[GameTime]])</f>
        <v>4</v>
      </c>
      <c r="S3632">
        <f>SUMIFS(Table2[number],Table2[Event],"Goal",Table2[H/U],"AWAY",Table2[GameID],Table2[[#This Row],[GameID]],Table2[GameTime],"&lt;="&amp;Table2[[#This Row],[GameTime]])</f>
        <v>14</v>
      </c>
      <c r="T3632" t="str">
        <f>IF(Table2[[#This Row],[Event]]="Goal",Table2[[#This Row],[Hscore]]&amp;"-"&amp;Table2[[#This Row],[Uscore]],"")</f>
        <v/>
      </c>
      <c r="U3632">
        <v>3140</v>
      </c>
      <c r="V3632" s="1">
        <f>Table2[[#This Row],[GameTime]]-(Table2[[#This Row],[period]]-1)*1200</f>
        <v>740</v>
      </c>
      <c r="W3632" s="1">
        <f>ROUNDDOWN(Table2[[#This Row],[Time]]/60,0)</f>
        <v>12</v>
      </c>
      <c r="X3632" s="1">
        <f>ROUNDDOWN((Table2[[#This Row],[Time]]/60-Table2[[#This Row],[Time2]])*60,0)</f>
        <v>20</v>
      </c>
      <c r="Y3632" s="1">
        <f>IF(Table2[[#This Row],[Time2]]&lt;10,0&amp;Table2[[#This Row],[Time2]],Table2[[#This Row],[Time2]])</f>
        <v>12</v>
      </c>
      <c r="Z3632" s="1">
        <f>IF(Table2[[#This Row],[Time3]]&lt;10,0&amp;Table2[[#This Row],[Time3]],Table2[[#This Row],[Time3]])</f>
        <v>20</v>
      </c>
      <c r="AA3632" s="2" t="str">
        <f>Table2[[#This Row],[Time4]]&amp;":"&amp;Table2[[#This Row],[Time5]]</f>
        <v>12:20</v>
      </c>
      <c r="AB3632" s="1" cm="1">
        <f t="array" ref="AB3632">IFERROR(IF(Table2[[#This Row],[code]]="","",_xlfn.IFS(AND(Table2[[#This Row],[code]]&lt;400,Table2[[#This Row],[code]]&lt;&gt;""),2,Table2[[#This Row],[code]]&gt;500,4)),"")</f>
        <v>2</v>
      </c>
      <c r="AC3632" s="1">
        <f>IF(Table2[[#This Row],[Event]]="Penalty",Table2[[#This Row],[number]],IF(Table2[[#This Row],[Event]]="Time-Out",401,""))</f>
        <v>207</v>
      </c>
      <c r="AD3632" s="1">
        <f>ROW(A3631)</f>
        <v>3631</v>
      </c>
      <c r="AE3632" s="1">
        <f>COUNTIFS(Table2[GameID],Table2[[#This Row],[GameID]],Table2[Column1],"&lt;="&amp;Table2[[#This Row],[Column1]])-1</f>
        <v>19</v>
      </c>
    </row>
    <row r="3633" spans="1:31" x14ac:dyDescent="0.45">
      <c r="A3633" t="s">
        <v>194</v>
      </c>
      <c r="B3633" t="str">
        <f>_xlfn.TEXTBEFORE(Table2[[#This Row],[Kamp]]," - ")</f>
        <v>BFC Vendsyssel</v>
      </c>
      <c r="C3633" t="str">
        <f>_xlfn.TEXTAFTER(Table2[[#This Row],[Kamp]],"- ")</f>
        <v>Sunds Seahawks</v>
      </c>
      <c r="D3633">
        <v>45296</v>
      </c>
      <c r="E3633">
        <v>77703</v>
      </c>
      <c r="F3633">
        <v>20232024</v>
      </c>
      <c r="G3633" t="s">
        <v>17</v>
      </c>
      <c r="H3633" t="s">
        <v>668</v>
      </c>
      <c r="I3633" t="s">
        <v>677</v>
      </c>
      <c r="J3633">
        <v>3</v>
      </c>
      <c r="K3633">
        <v>31144</v>
      </c>
      <c r="L3633">
        <v>1</v>
      </c>
      <c r="M3633" t="s">
        <v>630</v>
      </c>
      <c r="N3633" t="s">
        <v>219</v>
      </c>
      <c r="O3633" t="s">
        <v>231</v>
      </c>
      <c r="P3633">
        <v>23</v>
      </c>
      <c r="Q3633">
        <v>97</v>
      </c>
      <c r="R3633">
        <f>SUMIFS(Table2[number],Table2[Event],"Goal",Table2[H/U],"HOME",Table2[GameID],Table2[[#This Row],[GameID]],Table2[GameTime],"&lt;="&amp;Table2[[#This Row],[GameTime]])</f>
        <v>4</v>
      </c>
      <c r="S3633">
        <f>SUMIFS(Table2[number],Table2[Event],"Goal",Table2[H/U],"AWAY",Table2[GameID],Table2[[#This Row],[GameID]],Table2[GameTime],"&lt;="&amp;Table2[[#This Row],[GameTime]])</f>
        <v>15</v>
      </c>
      <c r="T3633" t="str">
        <f>IF(Table2[[#This Row],[Event]]="Goal",Table2[[#This Row],[Hscore]]&amp;"-"&amp;Table2[[#This Row],[Uscore]],"")</f>
        <v>4-15</v>
      </c>
      <c r="U3633">
        <v>3224</v>
      </c>
      <c r="V3633" s="1">
        <f>Table2[[#This Row],[GameTime]]-(Table2[[#This Row],[period]]-1)*1200</f>
        <v>824</v>
      </c>
      <c r="W3633" s="1">
        <f>ROUNDDOWN(Table2[[#This Row],[Time]]/60,0)</f>
        <v>13</v>
      </c>
      <c r="X3633" s="1">
        <f>ROUNDDOWN((Table2[[#This Row],[Time]]/60-Table2[[#This Row],[Time2]])*60,0)</f>
        <v>44</v>
      </c>
      <c r="Y3633" s="1">
        <f>IF(Table2[[#This Row],[Time2]]&lt;10,0&amp;Table2[[#This Row],[Time2]],Table2[[#This Row],[Time2]])</f>
        <v>13</v>
      </c>
      <c r="Z3633" s="1">
        <f>IF(Table2[[#This Row],[Time3]]&lt;10,0&amp;Table2[[#This Row],[Time3]],Table2[[#This Row],[Time3]])</f>
        <v>44</v>
      </c>
      <c r="AA3633" s="2" t="str">
        <f>Table2[[#This Row],[Time4]]&amp;":"&amp;Table2[[#This Row],[Time5]]</f>
        <v>13:44</v>
      </c>
      <c r="AB3633" s="1" t="str" cm="1">
        <f t="array" ref="AB3633">IFERROR(IF(Table2[[#This Row],[code]]="","",_xlfn.IFS(AND(Table2[[#This Row],[code]]&lt;400,Table2[[#This Row],[code]]&lt;&gt;""),2,Table2[[#This Row],[code]]&gt;500,4)),"")</f>
        <v/>
      </c>
      <c r="AC3633" s="1" t="str">
        <f>IF(Table2[[#This Row],[Event]]="Penalty",Table2[[#This Row],[number]],IF(Table2[[#This Row],[Event]]="Time-Out",401,""))</f>
        <v/>
      </c>
      <c r="AD3633" s="1">
        <f>ROW(A3632)</f>
        <v>3632</v>
      </c>
      <c r="AE3633" s="1">
        <f>COUNTIFS(Table2[GameID],Table2[[#This Row],[GameID]],Table2[Column1],"&lt;="&amp;Table2[[#This Row],[Column1]])-1</f>
        <v>20</v>
      </c>
    </row>
    <row r="3634" spans="1:31" x14ac:dyDescent="0.45">
      <c r="A3634" t="s">
        <v>194</v>
      </c>
      <c r="B3634" t="str">
        <f>_xlfn.TEXTBEFORE(Table2[[#This Row],[Kamp]]," - ")</f>
        <v>BFC Vendsyssel</v>
      </c>
      <c r="C3634" t="str">
        <f>_xlfn.TEXTAFTER(Table2[[#This Row],[Kamp]],"- ")</f>
        <v>Sunds Seahawks</v>
      </c>
      <c r="D3634">
        <v>45296</v>
      </c>
      <c r="E3634">
        <v>77703</v>
      </c>
      <c r="F3634">
        <v>20232024</v>
      </c>
      <c r="G3634" t="s">
        <v>17</v>
      </c>
      <c r="H3634" t="s">
        <v>668</v>
      </c>
      <c r="I3634" t="s">
        <v>677</v>
      </c>
      <c r="J3634">
        <v>3</v>
      </c>
      <c r="K3634">
        <v>31144</v>
      </c>
      <c r="L3634">
        <v>1</v>
      </c>
      <c r="M3634" t="s">
        <v>630</v>
      </c>
      <c r="N3634" t="s">
        <v>213</v>
      </c>
      <c r="O3634" t="s">
        <v>228</v>
      </c>
      <c r="P3634">
        <v>5</v>
      </c>
      <c r="Q3634">
        <v>77</v>
      </c>
      <c r="R3634">
        <f>SUMIFS(Table2[number],Table2[Event],"Goal",Table2[H/U],"HOME",Table2[GameID],Table2[[#This Row],[GameID]],Table2[GameTime],"&lt;="&amp;Table2[[#This Row],[GameTime]])</f>
        <v>4</v>
      </c>
      <c r="S3634">
        <f>SUMIFS(Table2[number],Table2[Event],"Goal",Table2[H/U],"AWAY",Table2[GameID],Table2[[#This Row],[GameID]],Table2[GameTime],"&lt;="&amp;Table2[[#This Row],[GameTime]])</f>
        <v>16</v>
      </c>
      <c r="T3634" t="str">
        <f>IF(Table2[[#This Row],[Event]]="Goal",Table2[[#This Row],[Hscore]]&amp;"-"&amp;Table2[[#This Row],[Uscore]],"")</f>
        <v>4-16</v>
      </c>
      <c r="U3634">
        <v>3550</v>
      </c>
      <c r="V3634" s="1">
        <f>Table2[[#This Row],[GameTime]]-(Table2[[#This Row],[period]]-1)*1200</f>
        <v>1150</v>
      </c>
      <c r="W3634" s="1">
        <f>ROUNDDOWN(Table2[[#This Row],[Time]]/60,0)</f>
        <v>19</v>
      </c>
      <c r="X3634" s="1">
        <f>ROUNDDOWN((Table2[[#This Row],[Time]]/60-Table2[[#This Row],[Time2]])*60,0)</f>
        <v>10</v>
      </c>
      <c r="Y3634" s="1">
        <f>IF(Table2[[#This Row],[Time2]]&lt;10,0&amp;Table2[[#This Row],[Time2]],Table2[[#This Row],[Time2]])</f>
        <v>19</v>
      </c>
      <c r="Z3634" s="1">
        <f>IF(Table2[[#This Row],[Time3]]&lt;10,0&amp;Table2[[#This Row],[Time3]],Table2[[#This Row],[Time3]])</f>
        <v>10</v>
      </c>
      <c r="AA3634" s="2" t="str">
        <f>Table2[[#This Row],[Time4]]&amp;":"&amp;Table2[[#This Row],[Time5]]</f>
        <v>19:10</v>
      </c>
      <c r="AB3634" s="1" t="str" cm="1">
        <f t="array" ref="AB3634">IFERROR(IF(Table2[[#This Row],[code]]="","",_xlfn.IFS(AND(Table2[[#This Row],[code]]&lt;400,Table2[[#This Row],[code]]&lt;&gt;""),2,Table2[[#This Row],[code]]&gt;500,4)),"")</f>
        <v/>
      </c>
      <c r="AC3634" s="1" t="str">
        <f>IF(Table2[[#This Row],[Event]]="Penalty",Table2[[#This Row],[number]],IF(Table2[[#This Row],[Event]]="Time-Out",401,""))</f>
        <v/>
      </c>
      <c r="AD3634" s="1">
        <f>ROW(A3633)</f>
        <v>3633</v>
      </c>
      <c r="AE3634" s="1">
        <f>COUNTIFS(Table2[GameID],Table2[[#This Row],[GameID]],Table2[Column1],"&lt;="&amp;Table2[[#This Row],[Column1]])-1</f>
        <v>21</v>
      </c>
    </row>
    <row r="3635" spans="1:31" x14ac:dyDescent="0.45">
      <c r="A3635" t="s">
        <v>555</v>
      </c>
      <c r="B3635" t="str">
        <f>_xlfn.TEXTBEFORE(Table2[[#This Row],[Kamp]]," - ")</f>
        <v>ÅFK</v>
      </c>
      <c r="C3635" t="str">
        <f>_xlfn.TEXTAFTER(Table2[[#This Row],[Kamp]],"- ")</f>
        <v>Strandby Elling</v>
      </c>
      <c r="D3635">
        <v>45374</v>
      </c>
      <c r="E3635">
        <v>83582</v>
      </c>
      <c r="F3635">
        <v>20232024</v>
      </c>
      <c r="G3635" t="s">
        <v>372</v>
      </c>
      <c r="H3635" t="s">
        <v>671</v>
      </c>
      <c r="I3635" t="s">
        <v>677</v>
      </c>
      <c r="J3635">
        <v>1</v>
      </c>
      <c r="K3635">
        <v>31148</v>
      </c>
      <c r="L3635">
        <v>1</v>
      </c>
      <c r="M3635" t="s">
        <v>630</v>
      </c>
      <c r="N3635" t="s">
        <v>421</v>
      </c>
      <c r="O3635" t="s">
        <v>634</v>
      </c>
      <c r="P3635">
        <v>89</v>
      </c>
      <c r="Q3635" t="s">
        <v>634</v>
      </c>
      <c r="R3635">
        <f>SUMIFS(Table2[number],Table2[Event],"Goal",Table2[H/U],"HOME",Table2[GameID],Table2[[#This Row],[GameID]],Table2[GameTime],"&lt;="&amp;Table2[[#This Row],[GameTime]])</f>
        <v>0</v>
      </c>
      <c r="S3635">
        <f>SUMIFS(Table2[number],Table2[Event],"Goal",Table2[H/U],"AWAY",Table2[GameID],Table2[[#This Row],[GameID]],Table2[GameTime],"&lt;="&amp;Table2[[#This Row],[GameTime]])</f>
        <v>1</v>
      </c>
      <c r="T3635" t="str">
        <f>IF(Table2[[#This Row],[Event]]="Goal",Table2[[#This Row],[Hscore]]&amp;"-"&amp;Table2[[#This Row],[Uscore]],"")</f>
        <v>0-1</v>
      </c>
      <c r="U3635">
        <v>50</v>
      </c>
      <c r="V3635" s="1">
        <f>Table2[[#This Row],[GameTime]]-(Table2[[#This Row],[period]]-1)*1200</f>
        <v>50</v>
      </c>
      <c r="W3635" s="1">
        <f>ROUNDDOWN(Table2[[#This Row],[Time]]/60,0)</f>
        <v>0</v>
      </c>
      <c r="X3635" s="1">
        <f>ROUNDDOWN((Table2[[#This Row],[Time]]/60-Table2[[#This Row],[Time2]])*60,0)</f>
        <v>50</v>
      </c>
      <c r="Y3635" s="1" t="str">
        <f>IF(Table2[[#This Row],[Time2]]&lt;10,0&amp;Table2[[#This Row],[Time2]],Table2[[#This Row],[Time2]])</f>
        <v>00</v>
      </c>
      <c r="Z3635" s="1">
        <f>IF(Table2[[#This Row],[Time3]]&lt;10,0&amp;Table2[[#This Row],[Time3]],Table2[[#This Row],[Time3]])</f>
        <v>50</v>
      </c>
      <c r="AA3635" s="2" t="str">
        <f>Table2[[#This Row],[Time4]]&amp;":"&amp;Table2[[#This Row],[Time5]]</f>
        <v>00:50</v>
      </c>
      <c r="AB3635" s="1" t="str" cm="1">
        <f t="array" ref="AB3635">IFERROR(IF(Table2[[#This Row],[code]]="","",_xlfn.IFS(AND(Table2[[#This Row],[code]]&lt;400,Table2[[#This Row],[code]]&lt;&gt;""),2,Table2[[#This Row],[code]]&gt;500,4)),"")</f>
        <v/>
      </c>
      <c r="AC3635" s="1" t="str">
        <f>IF(Table2[[#This Row],[Event]]="Penalty",Table2[[#This Row],[number]],IF(Table2[[#This Row],[Event]]="Time-Out",401,""))</f>
        <v/>
      </c>
      <c r="AD3635" s="1">
        <f>ROW(A3634)</f>
        <v>3634</v>
      </c>
      <c r="AE3635" s="1">
        <f>COUNTIFS(Table2[GameID],Table2[[#This Row],[GameID]],Table2[Column1],"&lt;="&amp;Table2[[#This Row],[Column1]])-1</f>
        <v>0</v>
      </c>
    </row>
    <row r="3636" spans="1:31" x14ac:dyDescent="0.45">
      <c r="A3636" t="s">
        <v>555</v>
      </c>
      <c r="B3636" t="str">
        <f>_xlfn.TEXTBEFORE(Table2[[#This Row],[Kamp]]," - ")</f>
        <v>ÅFK</v>
      </c>
      <c r="C3636" t="str">
        <f>_xlfn.TEXTAFTER(Table2[[#This Row],[Kamp]],"- ")</f>
        <v>Strandby Elling</v>
      </c>
      <c r="D3636">
        <v>45374</v>
      </c>
      <c r="E3636">
        <v>83582</v>
      </c>
      <c r="F3636">
        <v>20232024</v>
      </c>
      <c r="G3636" t="s">
        <v>372</v>
      </c>
      <c r="H3636" t="s">
        <v>671</v>
      </c>
      <c r="I3636" t="s">
        <v>677</v>
      </c>
      <c r="J3636">
        <v>1</v>
      </c>
      <c r="K3636">
        <v>31148</v>
      </c>
      <c r="L3636">
        <v>1</v>
      </c>
      <c r="M3636" t="s">
        <v>630</v>
      </c>
      <c r="N3636" t="s">
        <v>477</v>
      </c>
      <c r="O3636" t="s">
        <v>634</v>
      </c>
      <c r="P3636">
        <v>71</v>
      </c>
      <c r="Q3636" t="s">
        <v>634</v>
      </c>
      <c r="R3636">
        <f>SUMIFS(Table2[number],Table2[Event],"Goal",Table2[H/U],"HOME",Table2[GameID],Table2[[#This Row],[GameID]],Table2[GameTime],"&lt;="&amp;Table2[[#This Row],[GameTime]])</f>
        <v>0</v>
      </c>
      <c r="S3636">
        <f>SUMIFS(Table2[number],Table2[Event],"Goal",Table2[H/U],"AWAY",Table2[GameID],Table2[[#This Row],[GameID]],Table2[GameTime],"&lt;="&amp;Table2[[#This Row],[GameTime]])</f>
        <v>2</v>
      </c>
      <c r="T3636" t="str">
        <f>IF(Table2[[#This Row],[Event]]="Goal",Table2[[#This Row],[Hscore]]&amp;"-"&amp;Table2[[#This Row],[Uscore]],"")</f>
        <v>0-2</v>
      </c>
      <c r="U3636">
        <v>481</v>
      </c>
      <c r="V3636" s="1">
        <f>Table2[[#This Row],[GameTime]]-(Table2[[#This Row],[period]]-1)*1200</f>
        <v>481</v>
      </c>
      <c r="W3636" s="1">
        <f>ROUNDDOWN(Table2[[#This Row],[Time]]/60,0)</f>
        <v>8</v>
      </c>
      <c r="X3636" s="1">
        <f>ROUNDDOWN((Table2[[#This Row],[Time]]/60-Table2[[#This Row],[Time2]])*60,0)</f>
        <v>1</v>
      </c>
      <c r="Y3636" s="1" t="str">
        <f>IF(Table2[[#This Row],[Time2]]&lt;10,0&amp;Table2[[#This Row],[Time2]],Table2[[#This Row],[Time2]])</f>
        <v>08</v>
      </c>
      <c r="Z3636" s="1" t="str">
        <f>IF(Table2[[#This Row],[Time3]]&lt;10,0&amp;Table2[[#This Row],[Time3]],Table2[[#This Row],[Time3]])</f>
        <v>01</v>
      </c>
      <c r="AA3636" s="2" t="str">
        <f>Table2[[#This Row],[Time4]]&amp;":"&amp;Table2[[#This Row],[Time5]]</f>
        <v>08:01</v>
      </c>
      <c r="AB3636" s="1" t="str" cm="1">
        <f t="array" ref="AB3636">IFERROR(IF(Table2[[#This Row],[code]]="","",_xlfn.IFS(AND(Table2[[#This Row],[code]]&lt;400,Table2[[#This Row],[code]]&lt;&gt;""),2,Table2[[#This Row],[code]]&gt;500,4)),"")</f>
        <v/>
      </c>
      <c r="AC3636" s="1" t="str">
        <f>IF(Table2[[#This Row],[Event]]="Penalty",Table2[[#This Row],[number]],IF(Table2[[#This Row],[Event]]="Time-Out",401,""))</f>
        <v/>
      </c>
      <c r="AD3636" s="1">
        <f>ROW(A3635)</f>
        <v>3635</v>
      </c>
      <c r="AE3636" s="1">
        <f>COUNTIFS(Table2[GameID],Table2[[#This Row],[GameID]],Table2[Column1],"&lt;="&amp;Table2[[#This Row],[Column1]])-1</f>
        <v>1</v>
      </c>
    </row>
    <row r="3637" spans="1:31" x14ac:dyDescent="0.45">
      <c r="A3637" t="s">
        <v>555</v>
      </c>
      <c r="B3637" t="str">
        <f>_xlfn.TEXTBEFORE(Table2[[#This Row],[Kamp]]," - ")</f>
        <v>ÅFK</v>
      </c>
      <c r="C3637" t="str">
        <f>_xlfn.TEXTAFTER(Table2[[#This Row],[Kamp]],"- ")</f>
        <v>Strandby Elling</v>
      </c>
      <c r="D3637">
        <v>45374</v>
      </c>
      <c r="E3637">
        <v>83582</v>
      </c>
      <c r="F3637">
        <v>20232024</v>
      </c>
      <c r="G3637" t="s">
        <v>372</v>
      </c>
      <c r="H3637" t="s">
        <v>671</v>
      </c>
      <c r="I3637" t="s">
        <v>677</v>
      </c>
      <c r="J3637">
        <v>1</v>
      </c>
      <c r="K3637">
        <v>31148</v>
      </c>
      <c r="L3637">
        <v>1</v>
      </c>
      <c r="M3637" t="s">
        <v>630</v>
      </c>
      <c r="N3637" t="s">
        <v>526</v>
      </c>
      <c r="O3637" t="s">
        <v>474</v>
      </c>
      <c r="P3637">
        <v>81</v>
      </c>
      <c r="Q3637">
        <v>20</v>
      </c>
      <c r="R3637">
        <f>SUMIFS(Table2[number],Table2[Event],"Goal",Table2[H/U],"HOME",Table2[GameID],Table2[[#This Row],[GameID]],Table2[GameTime],"&lt;="&amp;Table2[[#This Row],[GameTime]])</f>
        <v>0</v>
      </c>
      <c r="S3637">
        <f>SUMIFS(Table2[number],Table2[Event],"Goal",Table2[H/U],"AWAY",Table2[GameID],Table2[[#This Row],[GameID]],Table2[GameTime],"&lt;="&amp;Table2[[#This Row],[GameTime]])</f>
        <v>3</v>
      </c>
      <c r="T3637" t="str">
        <f>IF(Table2[[#This Row],[Event]]="Goal",Table2[[#This Row],[Hscore]]&amp;"-"&amp;Table2[[#This Row],[Uscore]],"")</f>
        <v>0-3</v>
      </c>
      <c r="U3637">
        <v>889</v>
      </c>
      <c r="V3637" s="1">
        <f>Table2[[#This Row],[GameTime]]-(Table2[[#This Row],[period]]-1)*1200</f>
        <v>889</v>
      </c>
      <c r="W3637" s="1">
        <f>ROUNDDOWN(Table2[[#This Row],[Time]]/60,0)</f>
        <v>14</v>
      </c>
      <c r="X3637" s="1">
        <f>ROUNDDOWN((Table2[[#This Row],[Time]]/60-Table2[[#This Row],[Time2]])*60,0)</f>
        <v>49</v>
      </c>
      <c r="Y3637" s="1">
        <f>IF(Table2[[#This Row],[Time2]]&lt;10,0&amp;Table2[[#This Row],[Time2]],Table2[[#This Row],[Time2]])</f>
        <v>14</v>
      </c>
      <c r="Z3637" s="1">
        <f>IF(Table2[[#This Row],[Time3]]&lt;10,0&amp;Table2[[#This Row],[Time3]],Table2[[#This Row],[Time3]])</f>
        <v>49</v>
      </c>
      <c r="AA3637" s="2" t="str">
        <f>Table2[[#This Row],[Time4]]&amp;":"&amp;Table2[[#This Row],[Time5]]</f>
        <v>14:49</v>
      </c>
      <c r="AB3637" s="1" t="str" cm="1">
        <f t="array" ref="AB3637">IFERROR(IF(Table2[[#This Row],[code]]="","",_xlfn.IFS(AND(Table2[[#This Row],[code]]&lt;400,Table2[[#This Row],[code]]&lt;&gt;""),2,Table2[[#This Row],[code]]&gt;500,4)),"")</f>
        <v/>
      </c>
      <c r="AC3637" s="1" t="str">
        <f>IF(Table2[[#This Row],[Event]]="Penalty",Table2[[#This Row],[number]],IF(Table2[[#This Row],[Event]]="Time-Out",401,""))</f>
        <v/>
      </c>
      <c r="AD3637" s="1">
        <f>ROW(A3636)</f>
        <v>3636</v>
      </c>
      <c r="AE3637" s="1">
        <f>COUNTIFS(Table2[GameID],Table2[[#This Row],[GameID]],Table2[Column1],"&lt;="&amp;Table2[[#This Row],[Column1]])-1</f>
        <v>2</v>
      </c>
    </row>
    <row r="3638" spans="1:31" x14ac:dyDescent="0.45">
      <c r="A3638" t="s">
        <v>555</v>
      </c>
      <c r="B3638" t="str">
        <f>_xlfn.TEXTBEFORE(Table2[[#This Row],[Kamp]]," - ")</f>
        <v>ÅFK</v>
      </c>
      <c r="C3638" t="str">
        <f>_xlfn.TEXTAFTER(Table2[[#This Row],[Kamp]],"- ")</f>
        <v>Strandby Elling</v>
      </c>
      <c r="D3638">
        <v>45374</v>
      </c>
      <c r="E3638">
        <v>83582</v>
      </c>
      <c r="F3638">
        <v>20232024</v>
      </c>
      <c r="G3638" t="s">
        <v>372</v>
      </c>
      <c r="H3638" t="s">
        <v>671</v>
      </c>
      <c r="I3638" t="s">
        <v>677</v>
      </c>
      <c r="J3638">
        <v>1</v>
      </c>
      <c r="K3638">
        <v>31148</v>
      </c>
      <c r="L3638">
        <v>1</v>
      </c>
      <c r="M3638" t="s">
        <v>630</v>
      </c>
      <c r="N3638" t="s">
        <v>421</v>
      </c>
      <c r="O3638" t="s">
        <v>383</v>
      </c>
      <c r="P3638">
        <v>89</v>
      </c>
      <c r="Q3638">
        <v>26</v>
      </c>
      <c r="R3638">
        <f>SUMIFS(Table2[number],Table2[Event],"Goal",Table2[H/U],"HOME",Table2[GameID],Table2[[#This Row],[GameID]],Table2[GameTime],"&lt;="&amp;Table2[[#This Row],[GameTime]])</f>
        <v>0</v>
      </c>
      <c r="S3638">
        <f>SUMIFS(Table2[number],Table2[Event],"Goal",Table2[H/U],"AWAY",Table2[GameID],Table2[[#This Row],[GameID]],Table2[GameTime],"&lt;="&amp;Table2[[#This Row],[GameTime]])</f>
        <v>4</v>
      </c>
      <c r="T3638" t="str">
        <f>IF(Table2[[#This Row],[Event]]="Goal",Table2[[#This Row],[Hscore]]&amp;"-"&amp;Table2[[#This Row],[Uscore]],"")</f>
        <v>0-4</v>
      </c>
      <c r="U3638">
        <v>1072</v>
      </c>
      <c r="V3638" s="1">
        <f>Table2[[#This Row],[GameTime]]-(Table2[[#This Row],[period]]-1)*1200</f>
        <v>1072</v>
      </c>
      <c r="W3638" s="1">
        <f>ROUNDDOWN(Table2[[#This Row],[Time]]/60,0)</f>
        <v>17</v>
      </c>
      <c r="X3638" s="1">
        <f>ROUNDDOWN((Table2[[#This Row],[Time]]/60-Table2[[#This Row],[Time2]])*60,0)</f>
        <v>52</v>
      </c>
      <c r="Y3638" s="1">
        <f>IF(Table2[[#This Row],[Time2]]&lt;10,0&amp;Table2[[#This Row],[Time2]],Table2[[#This Row],[Time2]])</f>
        <v>17</v>
      </c>
      <c r="Z3638" s="1">
        <f>IF(Table2[[#This Row],[Time3]]&lt;10,0&amp;Table2[[#This Row],[Time3]],Table2[[#This Row],[Time3]])</f>
        <v>52</v>
      </c>
      <c r="AA3638" s="2" t="str">
        <f>Table2[[#This Row],[Time4]]&amp;":"&amp;Table2[[#This Row],[Time5]]</f>
        <v>17:52</v>
      </c>
      <c r="AB3638" s="1" t="str" cm="1">
        <f t="array" ref="AB3638">IFERROR(IF(Table2[[#This Row],[code]]="","",_xlfn.IFS(AND(Table2[[#This Row],[code]]&lt;400,Table2[[#This Row],[code]]&lt;&gt;""),2,Table2[[#This Row],[code]]&gt;500,4)),"")</f>
        <v/>
      </c>
      <c r="AC3638" s="1" t="str">
        <f>IF(Table2[[#This Row],[Event]]="Penalty",Table2[[#This Row],[number]],IF(Table2[[#This Row],[Event]]="Time-Out",401,""))</f>
        <v/>
      </c>
      <c r="AD3638" s="1">
        <f>ROW(A3637)</f>
        <v>3637</v>
      </c>
      <c r="AE3638" s="1">
        <f>COUNTIFS(Table2[GameID],Table2[[#This Row],[GameID]],Table2[Column1],"&lt;="&amp;Table2[[#This Row],[Column1]])-1</f>
        <v>3</v>
      </c>
    </row>
    <row r="3639" spans="1:31" x14ac:dyDescent="0.45">
      <c r="A3639" t="s">
        <v>555</v>
      </c>
      <c r="B3639" t="str">
        <f>_xlfn.TEXTBEFORE(Table2[[#This Row],[Kamp]]," - ")</f>
        <v>ÅFK</v>
      </c>
      <c r="C3639" t="str">
        <f>_xlfn.TEXTAFTER(Table2[[#This Row],[Kamp]],"- ")</f>
        <v>Strandby Elling</v>
      </c>
      <c r="D3639">
        <v>45374</v>
      </c>
      <c r="E3639">
        <v>83582</v>
      </c>
      <c r="F3639">
        <v>20232024</v>
      </c>
      <c r="G3639" t="s">
        <v>372</v>
      </c>
      <c r="H3639" t="s">
        <v>666</v>
      </c>
      <c r="I3639" t="s">
        <v>678</v>
      </c>
      <c r="J3639">
        <v>2</v>
      </c>
      <c r="K3639">
        <v>31407</v>
      </c>
      <c r="L3639">
        <v>1</v>
      </c>
      <c r="M3639" t="s">
        <v>630</v>
      </c>
      <c r="N3639" t="s">
        <v>151</v>
      </c>
      <c r="O3639" t="s">
        <v>634</v>
      </c>
      <c r="P3639">
        <v>8</v>
      </c>
      <c r="Q3639" t="s">
        <v>634</v>
      </c>
      <c r="R3639">
        <f>SUMIFS(Table2[number],Table2[Event],"Goal",Table2[H/U],"HOME",Table2[GameID],Table2[[#This Row],[GameID]],Table2[GameTime],"&lt;="&amp;Table2[[#This Row],[GameTime]])</f>
        <v>1</v>
      </c>
      <c r="S3639">
        <f>SUMIFS(Table2[number],Table2[Event],"Goal",Table2[H/U],"AWAY",Table2[GameID],Table2[[#This Row],[GameID]],Table2[GameTime],"&lt;="&amp;Table2[[#This Row],[GameTime]])</f>
        <v>4</v>
      </c>
      <c r="T3639" t="str">
        <f>IF(Table2[[#This Row],[Event]]="Goal",Table2[[#This Row],[Hscore]]&amp;"-"&amp;Table2[[#This Row],[Uscore]],"")</f>
        <v>1-4</v>
      </c>
      <c r="U3639">
        <v>1361</v>
      </c>
      <c r="V3639" s="1">
        <f>Table2[[#This Row],[GameTime]]-(Table2[[#This Row],[period]]-1)*1200</f>
        <v>161</v>
      </c>
      <c r="W3639" s="1">
        <f>ROUNDDOWN(Table2[[#This Row],[Time]]/60,0)</f>
        <v>2</v>
      </c>
      <c r="X3639" s="1">
        <f>ROUNDDOWN((Table2[[#This Row],[Time]]/60-Table2[[#This Row],[Time2]])*60,0)</f>
        <v>41</v>
      </c>
      <c r="Y3639" s="1" t="str">
        <f>IF(Table2[[#This Row],[Time2]]&lt;10,0&amp;Table2[[#This Row],[Time2]],Table2[[#This Row],[Time2]])</f>
        <v>02</v>
      </c>
      <c r="Z3639" s="1">
        <f>IF(Table2[[#This Row],[Time3]]&lt;10,0&amp;Table2[[#This Row],[Time3]],Table2[[#This Row],[Time3]])</f>
        <v>41</v>
      </c>
      <c r="AA3639" s="2" t="str">
        <f>Table2[[#This Row],[Time4]]&amp;":"&amp;Table2[[#This Row],[Time5]]</f>
        <v>02:41</v>
      </c>
      <c r="AB3639" s="1" t="str" cm="1">
        <f t="array" ref="AB3639">IFERROR(IF(Table2[[#This Row],[code]]="","",_xlfn.IFS(AND(Table2[[#This Row],[code]]&lt;400,Table2[[#This Row],[code]]&lt;&gt;""),2,Table2[[#This Row],[code]]&gt;500,4)),"")</f>
        <v/>
      </c>
      <c r="AC3639" s="1" t="str">
        <f>IF(Table2[[#This Row],[Event]]="Penalty",Table2[[#This Row],[number]],IF(Table2[[#This Row],[Event]]="Time-Out",401,""))</f>
        <v/>
      </c>
      <c r="AD3639" s="1">
        <f>ROW(A3638)</f>
        <v>3638</v>
      </c>
      <c r="AE3639" s="1">
        <f>COUNTIFS(Table2[GameID],Table2[[#This Row],[GameID]],Table2[Column1],"&lt;="&amp;Table2[[#This Row],[Column1]])-1</f>
        <v>4</v>
      </c>
    </row>
    <row r="3640" spans="1:31" x14ac:dyDescent="0.45">
      <c r="A3640" t="s">
        <v>555</v>
      </c>
      <c r="B3640" t="str">
        <f>_xlfn.TEXTBEFORE(Table2[[#This Row],[Kamp]]," - ")</f>
        <v>ÅFK</v>
      </c>
      <c r="C3640" t="str">
        <f>_xlfn.TEXTAFTER(Table2[[#This Row],[Kamp]],"- ")</f>
        <v>Strandby Elling</v>
      </c>
      <c r="D3640">
        <v>45374</v>
      </c>
      <c r="E3640">
        <v>83582</v>
      </c>
      <c r="F3640">
        <v>20232024</v>
      </c>
      <c r="G3640" t="s">
        <v>372</v>
      </c>
      <c r="H3640" t="s">
        <v>671</v>
      </c>
      <c r="I3640" t="s">
        <v>677</v>
      </c>
      <c r="J3640">
        <v>2</v>
      </c>
      <c r="K3640">
        <v>31148</v>
      </c>
      <c r="L3640">
        <v>1</v>
      </c>
      <c r="M3640" t="s">
        <v>630</v>
      </c>
      <c r="N3640" t="s">
        <v>474</v>
      </c>
      <c r="O3640" t="s">
        <v>526</v>
      </c>
      <c r="P3640">
        <v>20</v>
      </c>
      <c r="Q3640">
        <v>81</v>
      </c>
      <c r="R3640">
        <f>SUMIFS(Table2[number],Table2[Event],"Goal",Table2[H/U],"HOME",Table2[GameID],Table2[[#This Row],[GameID]],Table2[GameTime],"&lt;="&amp;Table2[[#This Row],[GameTime]])</f>
        <v>1</v>
      </c>
      <c r="S3640">
        <f>SUMIFS(Table2[number],Table2[Event],"Goal",Table2[H/U],"AWAY",Table2[GameID],Table2[[#This Row],[GameID]],Table2[GameTime],"&lt;="&amp;Table2[[#This Row],[GameTime]])</f>
        <v>5</v>
      </c>
      <c r="T3640" t="str">
        <f>IF(Table2[[#This Row],[Event]]="Goal",Table2[[#This Row],[Hscore]]&amp;"-"&amp;Table2[[#This Row],[Uscore]],"")</f>
        <v>1-5</v>
      </c>
      <c r="U3640">
        <v>1778</v>
      </c>
      <c r="V3640" s="1">
        <f>Table2[[#This Row],[GameTime]]-(Table2[[#This Row],[period]]-1)*1200</f>
        <v>578</v>
      </c>
      <c r="W3640" s="1">
        <f>ROUNDDOWN(Table2[[#This Row],[Time]]/60,0)</f>
        <v>9</v>
      </c>
      <c r="X3640" s="1">
        <f>ROUNDDOWN((Table2[[#This Row],[Time]]/60-Table2[[#This Row],[Time2]])*60,0)</f>
        <v>38</v>
      </c>
      <c r="Y3640" s="1" t="str">
        <f>IF(Table2[[#This Row],[Time2]]&lt;10,0&amp;Table2[[#This Row],[Time2]],Table2[[#This Row],[Time2]])</f>
        <v>09</v>
      </c>
      <c r="Z3640" s="1">
        <f>IF(Table2[[#This Row],[Time3]]&lt;10,0&amp;Table2[[#This Row],[Time3]],Table2[[#This Row],[Time3]])</f>
        <v>38</v>
      </c>
      <c r="AA3640" s="2" t="str">
        <f>Table2[[#This Row],[Time4]]&amp;":"&amp;Table2[[#This Row],[Time5]]</f>
        <v>09:38</v>
      </c>
      <c r="AB3640" s="1" t="str" cm="1">
        <f t="array" ref="AB3640">IFERROR(IF(Table2[[#This Row],[code]]="","",_xlfn.IFS(AND(Table2[[#This Row],[code]]&lt;400,Table2[[#This Row],[code]]&lt;&gt;""),2,Table2[[#This Row],[code]]&gt;500,4)),"")</f>
        <v/>
      </c>
      <c r="AC3640" s="1" t="str">
        <f>IF(Table2[[#This Row],[Event]]="Penalty",Table2[[#This Row],[number]],IF(Table2[[#This Row],[Event]]="Time-Out",401,""))</f>
        <v/>
      </c>
      <c r="AD3640" s="1">
        <f>ROW(A3639)</f>
        <v>3639</v>
      </c>
      <c r="AE3640" s="1">
        <f>COUNTIFS(Table2[GameID],Table2[[#This Row],[GameID]],Table2[Column1],"&lt;="&amp;Table2[[#This Row],[Column1]])-1</f>
        <v>5</v>
      </c>
    </row>
    <row r="3641" spans="1:31" x14ac:dyDescent="0.45">
      <c r="A3641" t="s">
        <v>555</v>
      </c>
      <c r="B3641" t="str">
        <f>_xlfn.TEXTBEFORE(Table2[[#This Row],[Kamp]]," - ")</f>
        <v>ÅFK</v>
      </c>
      <c r="C3641" t="str">
        <f>_xlfn.TEXTAFTER(Table2[[#This Row],[Kamp]],"- ")</f>
        <v>Strandby Elling</v>
      </c>
      <c r="D3641">
        <v>45374</v>
      </c>
      <c r="E3641">
        <v>83582</v>
      </c>
      <c r="F3641">
        <v>20232024</v>
      </c>
      <c r="G3641" t="s">
        <v>372</v>
      </c>
      <c r="H3641" t="s">
        <v>666</v>
      </c>
      <c r="I3641" t="s">
        <v>678</v>
      </c>
      <c r="J3641">
        <v>2</v>
      </c>
      <c r="K3641">
        <v>31407</v>
      </c>
      <c r="L3641">
        <v>205</v>
      </c>
      <c r="M3641" t="s">
        <v>631</v>
      </c>
      <c r="N3641" t="s">
        <v>462</v>
      </c>
      <c r="O3641" t="s">
        <v>634</v>
      </c>
      <c r="P3641">
        <v>15</v>
      </c>
      <c r="Q3641" t="s">
        <v>634</v>
      </c>
      <c r="R3641">
        <f>SUMIFS(Table2[number],Table2[Event],"Goal",Table2[H/U],"HOME",Table2[GameID],Table2[[#This Row],[GameID]],Table2[GameTime],"&lt;="&amp;Table2[[#This Row],[GameTime]])</f>
        <v>1</v>
      </c>
      <c r="S3641">
        <f>SUMIFS(Table2[number],Table2[Event],"Goal",Table2[H/U],"AWAY",Table2[GameID],Table2[[#This Row],[GameID]],Table2[GameTime],"&lt;="&amp;Table2[[#This Row],[GameTime]])</f>
        <v>5</v>
      </c>
      <c r="T3641" t="str">
        <f>IF(Table2[[#This Row],[Event]]="Goal",Table2[[#This Row],[Hscore]]&amp;"-"&amp;Table2[[#This Row],[Uscore]],"")</f>
        <v/>
      </c>
      <c r="U3641">
        <v>1922</v>
      </c>
      <c r="V3641" s="1">
        <f>Table2[[#This Row],[GameTime]]-(Table2[[#This Row],[period]]-1)*1200</f>
        <v>722</v>
      </c>
      <c r="W3641" s="1">
        <f>ROUNDDOWN(Table2[[#This Row],[Time]]/60,0)</f>
        <v>12</v>
      </c>
      <c r="X3641" s="1">
        <f>ROUNDDOWN((Table2[[#This Row],[Time]]/60-Table2[[#This Row],[Time2]])*60,0)</f>
        <v>1</v>
      </c>
      <c r="Y3641" s="1">
        <f>IF(Table2[[#This Row],[Time2]]&lt;10,0&amp;Table2[[#This Row],[Time2]],Table2[[#This Row],[Time2]])</f>
        <v>12</v>
      </c>
      <c r="Z3641" s="1" t="str">
        <f>IF(Table2[[#This Row],[Time3]]&lt;10,0&amp;Table2[[#This Row],[Time3]],Table2[[#This Row],[Time3]])</f>
        <v>01</v>
      </c>
      <c r="AA3641" s="2" t="str">
        <f>Table2[[#This Row],[Time4]]&amp;":"&amp;Table2[[#This Row],[Time5]]</f>
        <v>12:01</v>
      </c>
      <c r="AB3641" s="1" cm="1">
        <f t="array" ref="AB3641">IFERROR(IF(Table2[[#This Row],[code]]="","",_xlfn.IFS(AND(Table2[[#This Row],[code]]&lt;400,Table2[[#This Row],[code]]&lt;&gt;""),2,Table2[[#This Row],[code]]&gt;500,4)),"")</f>
        <v>2</v>
      </c>
      <c r="AC3641" s="1">
        <f>IF(Table2[[#This Row],[Event]]="Penalty",Table2[[#This Row],[number]],IF(Table2[[#This Row],[Event]]="Time-Out",401,""))</f>
        <v>205</v>
      </c>
      <c r="AD3641" s="1">
        <f>ROW(A3640)</f>
        <v>3640</v>
      </c>
      <c r="AE3641" s="1">
        <f>COUNTIFS(Table2[GameID],Table2[[#This Row],[GameID]],Table2[Column1],"&lt;="&amp;Table2[[#This Row],[Column1]])-1</f>
        <v>6</v>
      </c>
    </row>
    <row r="3642" spans="1:31" x14ac:dyDescent="0.45">
      <c r="A3642" t="s">
        <v>555</v>
      </c>
      <c r="B3642" t="str">
        <f>_xlfn.TEXTBEFORE(Table2[[#This Row],[Kamp]]," - ")</f>
        <v>ÅFK</v>
      </c>
      <c r="C3642" t="str">
        <f>_xlfn.TEXTAFTER(Table2[[#This Row],[Kamp]],"- ")</f>
        <v>Strandby Elling</v>
      </c>
      <c r="D3642">
        <v>45374</v>
      </c>
      <c r="E3642">
        <v>83582</v>
      </c>
      <c r="F3642">
        <v>20232024</v>
      </c>
      <c r="G3642" t="s">
        <v>372</v>
      </c>
      <c r="H3642" t="s">
        <v>666</v>
      </c>
      <c r="I3642" t="s">
        <v>678</v>
      </c>
      <c r="J3642">
        <v>2</v>
      </c>
      <c r="K3642">
        <v>31407</v>
      </c>
      <c r="L3642">
        <v>201</v>
      </c>
      <c r="M3642" t="s">
        <v>631</v>
      </c>
      <c r="N3642" t="s">
        <v>584</v>
      </c>
      <c r="O3642" t="s">
        <v>634</v>
      </c>
      <c r="P3642">
        <v>72</v>
      </c>
      <c r="Q3642" t="s">
        <v>634</v>
      </c>
      <c r="R3642">
        <f>SUMIFS(Table2[number],Table2[Event],"Goal",Table2[H/U],"HOME",Table2[GameID],Table2[[#This Row],[GameID]],Table2[GameTime],"&lt;="&amp;Table2[[#This Row],[GameTime]])</f>
        <v>1</v>
      </c>
      <c r="S3642">
        <f>SUMIFS(Table2[number],Table2[Event],"Goal",Table2[H/U],"AWAY",Table2[GameID],Table2[[#This Row],[GameID]],Table2[GameTime],"&lt;="&amp;Table2[[#This Row],[GameTime]])</f>
        <v>5</v>
      </c>
      <c r="T3642" t="str">
        <f>IF(Table2[[#This Row],[Event]]="Goal",Table2[[#This Row],[Hscore]]&amp;"-"&amp;Table2[[#This Row],[Uscore]],"")</f>
        <v/>
      </c>
      <c r="U3642">
        <v>2095</v>
      </c>
      <c r="V3642" s="1">
        <f>Table2[[#This Row],[GameTime]]-(Table2[[#This Row],[period]]-1)*1200</f>
        <v>895</v>
      </c>
      <c r="W3642" s="1">
        <f>ROUNDDOWN(Table2[[#This Row],[Time]]/60,0)</f>
        <v>14</v>
      </c>
      <c r="X3642" s="1">
        <f>ROUNDDOWN((Table2[[#This Row],[Time]]/60-Table2[[#This Row],[Time2]])*60,0)</f>
        <v>55</v>
      </c>
      <c r="Y3642" s="1">
        <f>IF(Table2[[#This Row],[Time2]]&lt;10,0&amp;Table2[[#This Row],[Time2]],Table2[[#This Row],[Time2]])</f>
        <v>14</v>
      </c>
      <c r="Z3642" s="1">
        <f>IF(Table2[[#This Row],[Time3]]&lt;10,0&amp;Table2[[#This Row],[Time3]],Table2[[#This Row],[Time3]])</f>
        <v>55</v>
      </c>
      <c r="AA3642" s="2" t="str">
        <f>Table2[[#This Row],[Time4]]&amp;":"&amp;Table2[[#This Row],[Time5]]</f>
        <v>14:55</v>
      </c>
      <c r="AB3642" s="1" cm="1">
        <f t="array" ref="AB3642">IFERROR(IF(Table2[[#This Row],[code]]="","",_xlfn.IFS(AND(Table2[[#This Row],[code]]&lt;400,Table2[[#This Row],[code]]&lt;&gt;""),2,Table2[[#This Row],[code]]&gt;500,4)),"")</f>
        <v>2</v>
      </c>
      <c r="AC3642" s="1">
        <f>IF(Table2[[#This Row],[Event]]="Penalty",Table2[[#This Row],[number]],IF(Table2[[#This Row],[Event]]="Time-Out",401,""))</f>
        <v>201</v>
      </c>
      <c r="AD3642" s="1">
        <f>ROW(A3641)</f>
        <v>3641</v>
      </c>
      <c r="AE3642" s="1">
        <f>COUNTIFS(Table2[GameID],Table2[[#This Row],[GameID]],Table2[Column1],"&lt;="&amp;Table2[[#This Row],[Column1]])-1</f>
        <v>7</v>
      </c>
    </row>
    <row r="3643" spans="1:31" x14ac:dyDescent="0.45">
      <c r="A3643" t="s">
        <v>555</v>
      </c>
      <c r="B3643" t="str">
        <f>_xlfn.TEXTBEFORE(Table2[[#This Row],[Kamp]]," - ")</f>
        <v>ÅFK</v>
      </c>
      <c r="C3643" t="str">
        <f>_xlfn.TEXTAFTER(Table2[[#This Row],[Kamp]],"- ")</f>
        <v>Strandby Elling</v>
      </c>
      <c r="D3643">
        <v>45374</v>
      </c>
      <c r="E3643">
        <v>83582</v>
      </c>
      <c r="F3643">
        <v>20232024</v>
      </c>
      <c r="G3643" t="s">
        <v>372</v>
      </c>
      <c r="H3643" t="s">
        <v>671</v>
      </c>
      <c r="I3643" t="s">
        <v>677</v>
      </c>
      <c r="J3643">
        <v>2</v>
      </c>
      <c r="K3643">
        <v>31148</v>
      </c>
      <c r="L3643">
        <v>1</v>
      </c>
      <c r="M3643" t="s">
        <v>630</v>
      </c>
      <c r="N3643" t="s">
        <v>473</v>
      </c>
      <c r="O3643" t="s">
        <v>540</v>
      </c>
      <c r="P3643">
        <v>16</v>
      </c>
      <c r="Q3643">
        <v>21</v>
      </c>
      <c r="R3643">
        <f>SUMIFS(Table2[number],Table2[Event],"Goal",Table2[H/U],"HOME",Table2[GameID],Table2[[#This Row],[GameID]],Table2[GameTime],"&lt;="&amp;Table2[[#This Row],[GameTime]])</f>
        <v>1</v>
      </c>
      <c r="S3643">
        <f>SUMIFS(Table2[number],Table2[Event],"Goal",Table2[H/U],"AWAY",Table2[GameID],Table2[[#This Row],[GameID]],Table2[GameTime],"&lt;="&amp;Table2[[#This Row],[GameTime]])</f>
        <v>6</v>
      </c>
      <c r="T3643" t="str">
        <f>IF(Table2[[#This Row],[Event]]="Goal",Table2[[#This Row],[Hscore]]&amp;"-"&amp;Table2[[#This Row],[Uscore]],"")</f>
        <v>1-6</v>
      </c>
      <c r="U3643">
        <v>2117</v>
      </c>
      <c r="V3643" s="1">
        <f>Table2[[#This Row],[GameTime]]-(Table2[[#This Row],[period]]-1)*1200</f>
        <v>917</v>
      </c>
      <c r="W3643" s="1">
        <f>ROUNDDOWN(Table2[[#This Row],[Time]]/60,0)</f>
        <v>15</v>
      </c>
      <c r="X3643" s="1">
        <f>ROUNDDOWN((Table2[[#This Row],[Time]]/60-Table2[[#This Row],[Time2]])*60,0)</f>
        <v>17</v>
      </c>
      <c r="Y3643" s="1">
        <f>IF(Table2[[#This Row],[Time2]]&lt;10,0&amp;Table2[[#This Row],[Time2]],Table2[[#This Row],[Time2]])</f>
        <v>15</v>
      </c>
      <c r="Z3643" s="1">
        <f>IF(Table2[[#This Row],[Time3]]&lt;10,0&amp;Table2[[#This Row],[Time3]],Table2[[#This Row],[Time3]])</f>
        <v>17</v>
      </c>
      <c r="AA3643" s="2" t="str">
        <f>Table2[[#This Row],[Time4]]&amp;":"&amp;Table2[[#This Row],[Time5]]</f>
        <v>15:17</v>
      </c>
      <c r="AB3643" s="1" t="str" cm="1">
        <f t="array" ref="AB3643">IFERROR(IF(Table2[[#This Row],[code]]="","",_xlfn.IFS(AND(Table2[[#This Row],[code]]&lt;400,Table2[[#This Row],[code]]&lt;&gt;""),2,Table2[[#This Row],[code]]&gt;500,4)),"")</f>
        <v/>
      </c>
      <c r="AC3643" s="1" t="str">
        <f>IF(Table2[[#This Row],[Event]]="Penalty",Table2[[#This Row],[number]],IF(Table2[[#This Row],[Event]]="Time-Out",401,""))</f>
        <v/>
      </c>
      <c r="AD3643" s="1">
        <f>ROW(A3642)</f>
        <v>3642</v>
      </c>
      <c r="AE3643" s="1">
        <f>COUNTIFS(Table2[GameID],Table2[[#This Row],[GameID]],Table2[Column1],"&lt;="&amp;Table2[[#This Row],[Column1]])-1</f>
        <v>8</v>
      </c>
    </row>
    <row r="3644" spans="1:31" x14ac:dyDescent="0.45">
      <c r="A3644" t="s">
        <v>555</v>
      </c>
      <c r="B3644" t="str">
        <f>_xlfn.TEXTBEFORE(Table2[[#This Row],[Kamp]]," - ")</f>
        <v>ÅFK</v>
      </c>
      <c r="C3644" t="str">
        <f>_xlfn.TEXTAFTER(Table2[[#This Row],[Kamp]],"- ")</f>
        <v>Strandby Elling</v>
      </c>
      <c r="D3644">
        <v>45374</v>
      </c>
      <c r="E3644">
        <v>83582</v>
      </c>
      <c r="F3644">
        <v>20232024</v>
      </c>
      <c r="G3644" t="s">
        <v>372</v>
      </c>
      <c r="H3644" t="s">
        <v>671</v>
      </c>
      <c r="I3644" t="s">
        <v>677</v>
      </c>
      <c r="J3644">
        <v>2</v>
      </c>
      <c r="K3644">
        <v>31148</v>
      </c>
      <c r="L3644">
        <v>1</v>
      </c>
      <c r="M3644" t="s">
        <v>630</v>
      </c>
      <c r="N3644" t="s">
        <v>352</v>
      </c>
      <c r="O3644" t="s">
        <v>474</v>
      </c>
      <c r="P3644">
        <v>10</v>
      </c>
      <c r="Q3644">
        <v>20</v>
      </c>
      <c r="R3644">
        <f>SUMIFS(Table2[number],Table2[Event],"Goal",Table2[H/U],"HOME",Table2[GameID],Table2[[#This Row],[GameID]],Table2[GameTime],"&lt;="&amp;Table2[[#This Row],[GameTime]])</f>
        <v>1</v>
      </c>
      <c r="S3644">
        <f>SUMIFS(Table2[number],Table2[Event],"Goal",Table2[H/U],"AWAY",Table2[GameID],Table2[[#This Row],[GameID]],Table2[GameTime],"&lt;="&amp;Table2[[#This Row],[GameTime]])</f>
        <v>7</v>
      </c>
      <c r="T3644" t="str">
        <f>IF(Table2[[#This Row],[Event]]="Goal",Table2[[#This Row],[Hscore]]&amp;"-"&amp;Table2[[#This Row],[Uscore]],"")</f>
        <v>1-7</v>
      </c>
      <c r="U3644">
        <v>2314</v>
      </c>
      <c r="V3644" s="1">
        <f>Table2[[#This Row],[GameTime]]-(Table2[[#This Row],[period]]-1)*1200</f>
        <v>1114</v>
      </c>
      <c r="W3644" s="1">
        <f>ROUNDDOWN(Table2[[#This Row],[Time]]/60,0)</f>
        <v>18</v>
      </c>
      <c r="X3644" s="1">
        <f>ROUNDDOWN((Table2[[#This Row],[Time]]/60-Table2[[#This Row],[Time2]])*60,0)</f>
        <v>34</v>
      </c>
      <c r="Y3644" s="1">
        <f>IF(Table2[[#This Row],[Time2]]&lt;10,0&amp;Table2[[#This Row],[Time2]],Table2[[#This Row],[Time2]])</f>
        <v>18</v>
      </c>
      <c r="Z3644" s="1">
        <f>IF(Table2[[#This Row],[Time3]]&lt;10,0&amp;Table2[[#This Row],[Time3]],Table2[[#This Row],[Time3]])</f>
        <v>34</v>
      </c>
      <c r="AA3644" s="2" t="str">
        <f>Table2[[#This Row],[Time4]]&amp;":"&amp;Table2[[#This Row],[Time5]]</f>
        <v>18:34</v>
      </c>
      <c r="AB3644" s="1" t="str" cm="1">
        <f t="array" ref="AB3644">IFERROR(IF(Table2[[#This Row],[code]]="","",_xlfn.IFS(AND(Table2[[#This Row],[code]]&lt;400,Table2[[#This Row],[code]]&lt;&gt;""),2,Table2[[#This Row],[code]]&gt;500,4)),"")</f>
        <v/>
      </c>
      <c r="AC3644" s="1" t="str">
        <f>IF(Table2[[#This Row],[Event]]="Penalty",Table2[[#This Row],[number]],IF(Table2[[#This Row],[Event]]="Time-Out",401,""))</f>
        <v/>
      </c>
      <c r="AD3644" s="1">
        <f>ROW(A3643)</f>
        <v>3643</v>
      </c>
      <c r="AE3644" s="1">
        <f>COUNTIFS(Table2[GameID],Table2[[#This Row],[GameID]],Table2[Column1],"&lt;="&amp;Table2[[#This Row],[Column1]])-1</f>
        <v>9</v>
      </c>
    </row>
    <row r="3645" spans="1:31" x14ac:dyDescent="0.45">
      <c r="A3645" t="s">
        <v>555</v>
      </c>
      <c r="B3645" t="str">
        <f>_xlfn.TEXTBEFORE(Table2[[#This Row],[Kamp]]," - ")</f>
        <v>ÅFK</v>
      </c>
      <c r="C3645" t="str">
        <f>_xlfn.TEXTAFTER(Table2[[#This Row],[Kamp]],"- ")</f>
        <v>Strandby Elling</v>
      </c>
      <c r="D3645">
        <v>45374</v>
      </c>
      <c r="E3645">
        <v>83582</v>
      </c>
      <c r="F3645">
        <v>20232024</v>
      </c>
      <c r="G3645" t="s">
        <v>372</v>
      </c>
      <c r="H3645" t="s">
        <v>671</v>
      </c>
      <c r="I3645" t="s">
        <v>677</v>
      </c>
      <c r="J3645">
        <v>2</v>
      </c>
      <c r="K3645">
        <v>31148</v>
      </c>
      <c r="L3645">
        <v>201</v>
      </c>
      <c r="M3645" t="s">
        <v>631</v>
      </c>
      <c r="N3645" t="s">
        <v>523</v>
      </c>
      <c r="O3645" t="s">
        <v>634</v>
      </c>
      <c r="P3645">
        <v>12</v>
      </c>
      <c r="Q3645" t="s">
        <v>634</v>
      </c>
      <c r="R3645">
        <f>SUMIFS(Table2[number],Table2[Event],"Goal",Table2[H/U],"HOME",Table2[GameID],Table2[[#This Row],[GameID]],Table2[GameTime],"&lt;="&amp;Table2[[#This Row],[GameTime]])</f>
        <v>1</v>
      </c>
      <c r="S3645">
        <f>SUMIFS(Table2[number],Table2[Event],"Goal",Table2[H/U],"AWAY",Table2[GameID],Table2[[#This Row],[GameID]],Table2[GameTime],"&lt;="&amp;Table2[[#This Row],[GameTime]])</f>
        <v>7</v>
      </c>
      <c r="T3645" t="str">
        <f>IF(Table2[[#This Row],[Event]]="Goal",Table2[[#This Row],[Hscore]]&amp;"-"&amp;Table2[[#This Row],[Uscore]],"")</f>
        <v/>
      </c>
      <c r="U3645">
        <v>2374</v>
      </c>
      <c r="V3645" s="1">
        <f>Table2[[#This Row],[GameTime]]-(Table2[[#This Row],[period]]-1)*1200</f>
        <v>1174</v>
      </c>
      <c r="W3645" s="1">
        <f>ROUNDDOWN(Table2[[#This Row],[Time]]/60,0)</f>
        <v>19</v>
      </c>
      <c r="X3645" s="1">
        <f>ROUNDDOWN((Table2[[#This Row],[Time]]/60-Table2[[#This Row],[Time2]])*60,0)</f>
        <v>34</v>
      </c>
      <c r="Y3645" s="1">
        <f>IF(Table2[[#This Row],[Time2]]&lt;10,0&amp;Table2[[#This Row],[Time2]],Table2[[#This Row],[Time2]])</f>
        <v>19</v>
      </c>
      <c r="Z3645" s="1">
        <f>IF(Table2[[#This Row],[Time3]]&lt;10,0&amp;Table2[[#This Row],[Time3]],Table2[[#This Row],[Time3]])</f>
        <v>34</v>
      </c>
      <c r="AA3645" s="2" t="str">
        <f>Table2[[#This Row],[Time4]]&amp;":"&amp;Table2[[#This Row],[Time5]]</f>
        <v>19:34</v>
      </c>
      <c r="AB3645" s="1" cm="1">
        <f t="array" ref="AB3645">IFERROR(IF(Table2[[#This Row],[code]]="","",_xlfn.IFS(AND(Table2[[#This Row],[code]]&lt;400,Table2[[#This Row],[code]]&lt;&gt;""),2,Table2[[#This Row],[code]]&gt;500,4)),"")</f>
        <v>2</v>
      </c>
      <c r="AC3645" s="1">
        <f>IF(Table2[[#This Row],[Event]]="Penalty",Table2[[#This Row],[number]],IF(Table2[[#This Row],[Event]]="Time-Out",401,""))</f>
        <v>201</v>
      </c>
      <c r="AD3645" s="1">
        <f>ROW(A3644)</f>
        <v>3644</v>
      </c>
      <c r="AE3645" s="1">
        <f>COUNTIFS(Table2[GameID],Table2[[#This Row],[GameID]],Table2[Column1],"&lt;="&amp;Table2[[#This Row],[Column1]])-1</f>
        <v>10</v>
      </c>
    </row>
    <row r="3646" spans="1:31" x14ac:dyDescent="0.45">
      <c r="A3646" t="s">
        <v>555</v>
      </c>
      <c r="B3646" t="str">
        <f>_xlfn.TEXTBEFORE(Table2[[#This Row],[Kamp]]," - ")</f>
        <v>ÅFK</v>
      </c>
      <c r="C3646" t="str">
        <f>_xlfn.TEXTAFTER(Table2[[#This Row],[Kamp]],"- ")</f>
        <v>Strandby Elling</v>
      </c>
      <c r="D3646">
        <v>45374</v>
      </c>
      <c r="E3646">
        <v>83582</v>
      </c>
      <c r="F3646">
        <v>20232024</v>
      </c>
      <c r="G3646" t="s">
        <v>372</v>
      </c>
      <c r="H3646" t="s">
        <v>671</v>
      </c>
      <c r="I3646" t="s">
        <v>677</v>
      </c>
      <c r="J3646">
        <v>3</v>
      </c>
      <c r="K3646">
        <v>31148</v>
      </c>
      <c r="L3646">
        <v>1</v>
      </c>
      <c r="M3646" t="s">
        <v>630</v>
      </c>
      <c r="N3646" t="s">
        <v>383</v>
      </c>
      <c r="O3646" t="s">
        <v>209</v>
      </c>
      <c r="P3646">
        <v>26</v>
      </c>
      <c r="Q3646">
        <v>76</v>
      </c>
      <c r="R3646">
        <f>SUMIFS(Table2[number],Table2[Event],"Goal",Table2[H/U],"HOME",Table2[GameID],Table2[[#This Row],[GameID]],Table2[GameTime],"&lt;="&amp;Table2[[#This Row],[GameTime]])</f>
        <v>1</v>
      </c>
      <c r="S3646">
        <f>SUMIFS(Table2[number],Table2[Event],"Goal",Table2[H/U],"AWAY",Table2[GameID],Table2[[#This Row],[GameID]],Table2[GameTime],"&lt;="&amp;Table2[[#This Row],[GameTime]])</f>
        <v>8</v>
      </c>
      <c r="T3646" t="str">
        <f>IF(Table2[[#This Row],[Event]]="Goal",Table2[[#This Row],[Hscore]]&amp;"-"&amp;Table2[[#This Row],[Uscore]],"")</f>
        <v>1-8</v>
      </c>
      <c r="U3646">
        <v>3078</v>
      </c>
      <c r="V3646" s="1">
        <f>Table2[[#This Row],[GameTime]]-(Table2[[#This Row],[period]]-1)*1200</f>
        <v>678</v>
      </c>
      <c r="W3646" s="1">
        <f>ROUNDDOWN(Table2[[#This Row],[Time]]/60,0)</f>
        <v>11</v>
      </c>
      <c r="X3646" s="1">
        <f>ROUNDDOWN((Table2[[#This Row],[Time]]/60-Table2[[#This Row],[Time2]])*60,0)</f>
        <v>18</v>
      </c>
      <c r="Y3646" s="1">
        <f>IF(Table2[[#This Row],[Time2]]&lt;10,0&amp;Table2[[#This Row],[Time2]],Table2[[#This Row],[Time2]])</f>
        <v>11</v>
      </c>
      <c r="Z3646" s="1">
        <f>IF(Table2[[#This Row],[Time3]]&lt;10,0&amp;Table2[[#This Row],[Time3]],Table2[[#This Row],[Time3]])</f>
        <v>18</v>
      </c>
      <c r="AA3646" s="2" t="str">
        <f>Table2[[#This Row],[Time4]]&amp;":"&amp;Table2[[#This Row],[Time5]]</f>
        <v>11:18</v>
      </c>
      <c r="AB3646" s="1" t="str" cm="1">
        <f t="array" ref="AB3646">IFERROR(IF(Table2[[#This Row],[code]]="","",_xlfn.IFS(AND(Table2[[#This Row],[code]]&lt;400,Table2[[#This Row],[code]]&lt;&gt;""),2,Table2[[#This Row],[code]]&gt;500,4)),"")</f>
        <v/>
      </c>
      <c r="AC3646" s="1" t="str">
        <f>IF(Table2[[#This Row],[Event]]="Penalty",Table2[[#This Row],[number]],IF(Table2[[#This Row],[Event]]="Time-Out",401,""))</f>
        <v/>
      </c>
      <c r="AD3646" s="1">
        <f>ROW(A3645)</f>
        <v>3645</v>
      </c>
      <c r="AE3646" s="1">
        <f>COUNTIFS(Table2[GameID],Table2[[#This Row],[GameID]],Table2[Column1],"&lt;="&amp;Table2[[#This Row],[Column1]])-1</f>
        <v>11</v>
      </c>
    </row>
    <row r="3647" spans="1:31" x14ac:dyDescent="0.45">
      <c r="A3647" t="s">
        <v>555</v>
      </c>
      <c r="B3647" t="str">
        <f>_xlfn.TEXTBEFORE(Table2[[#This Row],[Kamp]]," - ")</f>
        <v>ÅFK</v>
      </c>
      <c r="C3647" t="str">
        <f>_xlfn.TEXTAFTER(Table2[[#This Row],[Kamp]],"- ")</f>
        <v>Strandby Elling</v>
      </c>
      <c r="D3647">
        <v>45374</v>
      </c>
      <c r="E3647">
        <v>83582</v>
      </c>
      <c r="F3647">
        <v>20232024</v>
      </c>
      <c r="G3647" t="s">
        <v>372</v>
      </c>
      <c r="H3647" t="s">
        <v>666</v>
      </c>
      <c r="I3647" t="s">
        <v>678</v>
      </c>
      <c r="J3647">
        <v>3</v>
      </c>
      <c r="K3647">
        <v>31407</v>
      </c>
      <c r="L3647">
        <v>1</v>
      </c>
      <c r="M3647" t="s">
        <v>630</v>
      </c>
      <c r="N3647" t="s">
        <v>462</v>
      </c>
      <c r="O3647" t="s">
        <v>600</v>
      </c>
      <c r="P3647">
        <v>15</v>
      </c>
      <c r="Q3647">
        <v>17</v>
      </c>
      <c r="R3647">
        <f>SUMIFS(Table2[number],Table2[Event],"Goal",Table2[H/U],"HOME",Table2[GameID],Table2[[#This Row],[GameID]],Table2[GameTime],"&lt;="&amp;Table2[[#This Row],[GameTime]])</f>
        <v>2</v>
      </c>
      <c r="S3647">
        <f>SUMIFS(Table2[number],Table2[Event],"Goal",Table2[H/U],"AWAY",Table2[GameID],Table2[[#This Row],[GameID]],Table2[GameTime],"&lt;="&amp;Table2[[#This Row],[GameTime]])</f>
        <v>8</v>
      </c>
      <c r="T3647" t="str">
        <f>IF(Table2[[#This Row],[Event]]="Goal",Table2[[#This Row],[Hscore]]&amp;"-"&amp;Table2[[#This Row],[Uscore]],"")</f>
        <v>2-8</v>
      </c>
      <c r="U3647">
        <v>3169</v>
      </c>
      <c r="V3647" s="1">
        <f>Table2[[#This Row],[GameTime]]-(Table2[[#This Row],[period]]-1)*1200</f>
        <v>769</v>
      </c>
      <c r="W3647" s="1">
        <f>ROUNDDOWN(Table2[[#This Row],[Time]]/60,0)</f>
        <v>12</v>
      </c>
      <c r="X3647" s="1">
        <f>ROUNDDOWN((Table2[[#This Row],[Time]]/60-Table2[[#This Row],[Time2]])*60,0)</f>
        <v>49</v>
      </c>
      <c r="Y3647" s="1">
        <f>IF(Table2[[#This Row],[Time2]]&lt;10,0&amp;Table2[[#This Row],[Time2]],Table2[[#This Row],[Time2]])</f>
        <v>12</v>
      </c>
      <c r="Z3647" s="1">
        <f>IF(Table2[[#This Row],[Time3]]&lt;10,0&amp;Table2[[#This Row],[Time3]],Table2[[#This Row],[Time3]])</f>
        <v>49</v>
      </c>
      <c r="AA3647" s="2" t="str">
        <f>Table2[[#This Row],[Time4]]&amp;":"&amp;Table2[[#This Row],[Time5]]</f>
        <v>12:49</v>
      </c>
      <c r="AB3647" s="1" t="str" cm="1">
        <f t="array" ref="AB3647">IFERROR(IF(Table2[[#This Row],[code]]="","",_xlfn.IFS(AND(Table2[[#This Row],[code]]&lt;400,Table2[[#This Row],[code]]&lt;&gt;""),2,Table2[[#This Row],[code]]&gt;500,4)),"")</f>
        <v/>
      </c>
      <c r="AC3647" s="1" t="str">
        <f>IF(Table2[[#This Row],[Event]]="Penalty",Table2[[#This Row],[number]],IF(Table2[[#This Row],[Event]]="Time-Out",401,""))</f>
        <v/>
      </c>
      <c r="AD3647" s="1">
        <f>ROW(A3646)</f>
        <v>3646</v>
      </c>
      <c r="AE3647" s="1">
        <f>COUNTIFS(Table2[GameID],Table2[[#This Row],[GameID]],Table2[Column1],"&lt;="&amp;Table2[[#This Row],[Column1]])-1</f>
        <v>12</v>
      </c>
    </row>
    <row r="3648" spans="1:31" x14ac:dyDescent="0.45">
      <c r="A3648" t="s">
        <v>555</v>
      </c>
      <c r="B3648" t="str">
        <f>_xlfn.TEXTBEFORE(Table2[[#This Row],[Kamp]]," - ")</f>
        <v>ÅFK</v>
      </c>
      <c r="C3648" t="str">
        <f>_xlfn.TEXTAFTER(Table2[[#This Row],[Kamp]],"- ")</f>
        <v>Strandby Elling</v>
      </c>
      <c r="D3648">
        <v>45374</v>
      </c>
      <c r="E3648">
        <v>83582</v>
      </c>
      <c r="F3648">
        <v>20232024</v>
      </c>
      <c r="G3648" t="s">
        <v>372</v>
      </c>
      <c r="H3648" t="s">
        <v>666</v>
      </c>
      <c r="I3648" t="s">
        <v>678</v>
      </c>
      <c r="J3648">
        <v>3</v>
      </c>
      <c r="K3648">
        <v>31407</v>
      </c>
      <c r="L3648">
        <v>504</v>
      </c>
      <c r="M3648" t="s">
        <v>631</v>
      </c>
      <c r="N3648" t="s">
        <v>461</v>
      </c>
      <c r="O3648" t="s">
        <v>634</v>
      </c>
      <c r="P3648">
        <v>6</v>
      </c>
      <c r="Q3648" t="s">
        <v>634</v>
      </c>
      <c r="R3648">
        <f>SUMIFS(Table2[number],Table2[Event],"Goal",Table2[H/U],"HOME",Table2[GameID],Table2[[#This Row],[GameID]],Table2[GameTime],"&lt;="&amp;Table2[[#This Row],[GameTime]])</f>
        <v>2</v>
      </c>
      <c r="S3648">
        <f>SUMIFS(Table2[number],Table2[Event],"Goal",Table2[H/U],"AWAY",Table2[GameID],Table2[[#This Row],[GameID]],Table2[GameTime],"&lt;="&amp;Table2[[#This Row],[GameTime]])</f>
        <v>8</v>
      </c>
      <c r="T3648" t="str">
        <f>IF(Table2[[#This Row],[Event]]="Goal",Table2[[#This Row],[Hscore]]&amp;"-"&amp;Table2[[#This Row],[Uscore]],"")</f>
        <v/>
      </c>
      <c r="U3648">
        <v>3478</v>
      </c>
      <c r="V3648" s="1">
        <f>Table2[[#This Row],[GameTime]]-(Table2[[#This Row],[period]]-1)*1200</f>
        <v>1078</v>
      </c>
      <c r="W3648" s="1">
        <f>ROUNDDOWN(Table2[[#This Row],[Time]]/60,0)</f>
        <v>17</v>
      </c>
      <c r="X3648" s="1">
        <f>ROUNDDOWN((Table2[[#This Row],[Time]]/60-Table2[[#This Row],[Time2]])*60,0)</f>
        <v>57</v>
      </c>
      <c r="Y3648" s="1">
        <f>IF(Table2[[#This Row],[Time2]]&lt;10,0&amp;Table2[[#This Row],[Time2]],Table2[[#This Row],[Time2]])</f>
        <v>17</v>
      </c>
      <c r="Z3648" s="1">
        <f>IF(Table2[[#This Row],[Time3]]&lt;10,0&amp;Table2[[#This Row],[Time3]],Table2[[#This Row],[Time3]])</f>
        <v>57</v>
      </c>
      <c r="AA3648" s="2" t="str">
        <f>Table2[[#This Row],[Time4]]&amp;":"&amp;Table2[[#This Row],[Time5]]</f>
        <v>17:57</v>
      </c>
      <c r="AB3648" s="1" cm="1">
        <f t="array" ref="AB3648">IFERROR(IF(Table2[[#This Row],[code]]="","",_xlfn.IFS(AND(Table2[[#This Row],[code]]&lt;400,Table2[[#This Row],[code]]&lt;&gt;""),2,Table2[[#This Row],[code]]&gt;500,4)),"")</f>
        <v>4</v>
      </c>
      <c r="AC3648" s="1">
        <f>IF(Table2[[#This Row],[Event]]="Penalty",Table2[[#This Row],[number]],IF(Table2[[#This Row],[Event]]="Time-Out",401,""))</f>
        <v>504</v>
      </c>
      <c r="AD3648" s="1">
        <f>ROW(A3647)</f>
        <v>3647</v>
      </c>
      <c r="AE3648" s="1">
        <f>COUNTIFS(Table2[GameID],Table2[[#This Row],[GameID]],Table2[Column1],"&lt;="&amp;Table2[[#This Row],[Column1]])-1</f>
        <v>13</v>
      </c>
    </row>
    <row r="3649" spans="1:31" x14ac:dyDescent="0.45">
      <c r="A3649" t="s">
        <v>587</v>
      </c>
      <c r="B3649" t="str">
        <f>_xlfn.TEXTBEFORE(Table2[[#This Row],[Kamp]]," - ")</f>
        <v>Strandby Elling</v>
      </c>
      <c r="C3649" t="str">
        <f>_xlfn.TEXTAFTER(Table2[[#This Row],[Kamp]],"- ")</f>
        <v>Odense Floorball</v>
      </c>
      <c r="D3649">
        <v>45319</v>
      </c>
      <c r="E3649">
        <v>83586</v>
      </c>
      <c r="F3649">
        <v>20232024</v>
      </c>
      <c r="G3649" t="s">
        <v>372</v>
      </c>
      <c r="H3649" t="s">
        <v>671</v>
      </c>
      <c r="I3649" t="s">
        <v>678</v>
      </c>
      <c r="J3649">
        <v>1</v>
      </c>
      <c r="K3649">
        <v>31148</v>
      </c>
      <c r="L3649">
        <v>1</v>
      </c>
      <c r="M3649" t="s">
        <v>630</v>
      </c>
      <c r="N3649" t="s">
        <v>540</v>
      </c>
      <c r="O3649" t="s">
        <v>634</v>
      </c>
      <c r="P3649">
        <v>21</v>
      </c>
      <c r="Q3649" t="s">
        <v>634</v>
      </c>
      <c r="R3649">
        <f>SUMIFS(Table2[number],Table2[Event],"Goal",Table2[H/U],"HOME",Table2[GameID],Table2[[#This Row],[GameID]],Table2[GameTime],"&lt;="&amp;Table2[[#This Row],[GameTime]])</f>
        <v>1</v>
      </c>
      <c r="S3649">
        <f>SUMIFS(Table2[number],Table2[Event],"Goal",Table2[H/U],"AWAY",Table2[GameID],Table2[[#This Row],[GameID]],Table2[GameTime],"&lt;="&amp;Table2[[#This Row],[GameTime]])</f>
        <v>0</v>
      </c>
      <c r="T3649" t="str">
        <f>IF(Table2[[#This Row],[Event]]="Goal",Table2[[#This Row],[Hscore]]&amp;"-"&amp;Table2[[#This Row],[Uscore]],"")</f>
        <v>1-0</v>
      </c>
      <c r="U3649">
        <v>47</v>
      </c>
      <c r="V3649" s="1">
        <f>Table2[[#This Row],[GameTime]]-(Table2[[#This Row],[period]]-1)*1200</f>
        <v>47</v>
      </c>
      <c r="W3649" s="1">
        <f>ROUNDDOWN(Table2[[#This Row],[Time]]/60,0)</f>
        <v>0</v>
      </c>
      <c r="X3649" s="1">
        <f>ROUNDDOWN((Table2[[#This Row],[Time]]/60-Table2[[#This Row],[Time2]])*60,0)</f>
        <v>47</v>
      </c>
      <c r="Y3649" s="1" t="str">
        <f>IF(Table2[[#This Row],[Time2]]&lt;10,0&amp;Table2[[#This Row],[Time2]],Table2[[#This Row],[Time2]])</f>
        <v>00</v>
      </c>
      <c r="Z3649" s="1">
        <f>IF(Table2[[#This Row],[Time3]]&lt;10,0&amp;Table2[[#This Row],[Time3]],Table2[[#This Row],[Time3]])</f>
        <v>47</v>
      </c>
      <c r="AA3649" s="2" t="str">
        <f>Table2[[#This Row],[Time4]]&amp;":"&amp;Table2[[#This Row],[Time5]]</f>
        <v>00:47</v>
      </c>
      <c r="AB3649" s="1" t="str" cm="1">
        <f t="array" ref="AB3649">IFERROR(IF(Table2[[#This Row],[code]]="","",_xlfn.IFS(AND(Table2[[#This Row],[code]]&lt;400,Table2[[#This Row],[code]]&lt;&gt;""),2,Table2[[#This Row],[code]]&gt;500,4)),"")</f>
        <v/>
      </c>
      <c r="AC3649" s="1" t="str">
        <f>IF(Table2[[#This Row],[Event]]="Penalty",Table2[[#This Row],[number]],IF(Table2[[#This Row],[Event]]="Time-Out",401,""))</f>
        <v/>
      </c>
      <c r="AD3649" s="1">
        <f>ROW(A3648)</f>
        <v>3648</v>
      </c>
      <c r="AE3649" s="1">
        <f>COUNTIFS(Table2[GameID],Table2[[#This Row],[GameID]],Table2[Column1],"&lt;="&amp;Table2[[#This Row],[Column1]])-1</f>
        <v>0</v>
      </c>
    </row>
    <row r="3650" spans="1:31" x14ac:dyDescent="0.45">
      <c r="A3650" t="s">
        <v>587</v>
      </c>
      <c r="B3650" t="str">
        <f>_xlfn.TEXTBEFORE(Table2[[#This Row],[Kamp]]," - ")</f>
        <v>Strandby Elling</v>
      </c>
      <c r="C3650" t="str">
        <f>_xlfn.TEXTAFTER(Table2[[#This Row],[Kamp]],"- ")</f>
        <v>Odense Floorball</v>
      </c>
      <c r="D3650">
        <v>45319</v>
      </c>
      <c r="E3650">
        <v>83586</v>
      </c>
      <c r="F3650">
        <v>20232024</v>
      </c>
      <c r="G3650" t="s">
        <v>372</v>
      </c>
      <c r="H3650" t="s">
        <v>671</v>
      </c>
      <c r="I3650" t="s">
        <v>678</v>
      </c>
      <c r="J3650">
        <v>1</v>
      </c>
      <c r="K3650">
        <v>31148</v>
      </c>
      <c r="L3650">
        <v>1</v>
      </c>
      <c r="M3650" t="s">
        <v>630</v>
      </c>
      <c r="N3650" t="s">
        <v>421</v>
      </c>
      <c r="O3650" t="s">
        <v>540</v>
      </c>
      <c r="P3650">
        <v>89</v>
      </c>
      <c r="Q3650">
        <v>21</v>
      </c>
      <c r="R3650">
        <f>SUMIFS(Table2[number],Table2[Event],"Goal",Table2[H/U],"HOME",Table2[GameID],Table2[[#This Row],[GameID]],Table2[GameTime],"&lt;="&amp;Table2[[#This Row],[GameTime]])</f>
        <v>2</v>
      </c>
      <c r="S3650">
        <f>SUMIFS(Table2[number],Table2[Event],"Goal",Table2[H/U],"AWAY",Table2[GameID],Table2[[#This Row],[GameID]],Table2[GameTime],"&lt;="&amp;Table2[[#This Row],[GameTime]])</f>
        <v>0</v>
      </c>
      <c r="T3650" t="str">
        <f>IF(Table2[[#This Row],[Event]]="Goal",Table2[[#This Row],[Hscore]]&amp;"-"&amp;Table2[[#This Row],[Uscore]],"")</f>
        <v>2-0</v>
      </c>
      <c r="U3650">
        <v>98</v>
      </c>
      <c r="V3650" s="1">
        <f>Table2[[#This Row],[GameTime]]-(Table2[[#This Row],[period]]-1)*1200</f>
        <v>98</v>
      </c>
      <c r="W3650" s="1">
        <f>ROUNDDOWN(Table2[[#This Row],[Time]]/60,0)</f>
        <v>1</v>
      </c>
      <c r="X3650" s="1">
        <f>ROUNDDOWN((Table2[[#This Row],[Time]]/60-Table2[[#This Row],[Time2]])*60,0)</f>
        <v>38</v>
      </c>
      <c r="Y3650" s="1" t="str">
        <f>IF(Table2[[#This Row],[Time2]]&lt;10,0&amp;Table2[[#This Row],[Time2]],Table2[[#This Row],[Time2]])</f>
        <v>01</v>
      </c>
      <c r="Z3650" s="1">
        <f>IF(Table2[[#This Row],[Time3]]&lt;10,0&amp;Table2[[#This Row],[Time3]],Table2[[#This Row],[Time3]])</f>
        <v>38</v>
      </c>
      <c r="AA3650" s="2" t="str">
        <f>Table2[[#This Row],[Time4]]&amp;":"&amp;Table2[[#This Row],[Time5]]</f>
        <v>01:38</v>
      </c>
      <c r="AB3650" s="1" t="str" cm="1">
        <f t="array" ref="AB3650">IFERROR(IF(Table2[[#This Row],[code]]="","",_xlfn.IFS(AND(Table2[[#This Row],[code]]&lt;400,Table2[[#This Row],[code]]&lt;&gt;""),2,Table2[[#This Row],[code]]&gt;500,4)),"")</f>
        <v/>
      </c>
      <c r="AC3650" s="1" t="str">
        <f>IF(Table2[[#This Row],[Event]]="Penalty",Table2[[#This Row],[number]],IF(Table2[[#This Row],[Event]]="Time-Out",401,""))</f>
        <v/>
      </c>
      <c r="AD3650" s="1">
        <f>ROW(A3649)</f>
        <v>3649</v>
      </c>
      <c r="AE3650" s="1">
        <f>COUNTIFS(Table2[GameID],Table2[[#This Row],[GameID]],Table2[Column1],"&lt;="&amp;Table2[[#This Row],[Column1]])-1</f>
        <v>1</v>
      </c>
    </row>
    <row r="3651" spans="1:31" x14ac:dyDescent="0.45">
      <c r="A3651" t="s">
        <v>587</v>
      </c>
      <c r="B3651" t="str">
        <f>_xlfn.TEXTBEFORE(Table2[[#This Row],[Kamp]]," - ")</f>
        <v>Strandby Elling</v>
      </c>
      <c r="C3651" t="str">
        <f>_xlfn.TEXTAFTER(Table2[[#This Row],[Kamp]],"- ")</f>
        <v>Odense Floorball</v>
      </c>
      <c r="D3651">
        <v>45319</v>
      </c>
      <c r="E3651">
        <v>83586</v>
      </c>
      <c r="F3651">
        <v>20232024</v>
      </c>
      <c r="G3651" t="s">
        <v>372</v>
      </c>
      <c r="H3651" t="s">
        <v>671</v>
      </c>
      <c r="I3651" t="s">
        <v>678</v>
      </c>
      <c r="J3651">
        <v>1</v>
      </c>
      <c r="K3651">
        <v>31148</v>
      </c>
      <c r="L3651">
        <v>201</v>
      </c>
      <c r="M3651" t="s">
        <v>631</v>
      </c>
      <c r="N3651" t="s">
        <v>474</v>
      </c>
      <c r="O3651" t="s">
        <v>634</v>
      </c>
      <c r="P3651">
        <v>20</v>
      </c>
      <c r="Q3651" t="s">
        <v>634</v>
      </c>
      <c r="R3651">
        <f>SUMIFS(Table2[number],Table2[Event],"Goal",Table2[H/U],"HOME",Table2[GameID],Table2[[#This Row],[GameID]],Table2[GameTime],"&lt;="&amp;Table2[[#This Row],[GameTime]])</f>
        <v>2</v>
      </c>
      <c r="S3651">
        <f>SUMIFS(Table2[number],Table2[Event],"Goal",Table2[H/U],"AWAY",Table2[GameID],Table2[[#This Row],[GameID]],Table2[GameTime],"&lt;="&amp;Table2[[#This Row],[GameTime]])</f>
        <v>0</v>
      </c>
      <c r="T3651" t="str">
        <f>IF(Table2[[#This Row],[Event]]="Goal",Table2[[#This Row],[Hscore]]&amp;"-"&amp;Table2[[#This Row],[Uscore]],"")</f>
        <v/>
      </c>
      <c r="U3651">
        <v>114</v>
      </c>
      <c r="V3651" s="1">
        <f>Table2[[#This Row],[GameTime]]-(Table2[[#This Row],[period]]-1)*1200</f>
        <v>114</v>
      </c>
      <c r="W3651" s="1">
        <f>ROUNDDOWN(Table2[[#This Row],[Time]]/60,0)</f>
        <v>1</v>
      </c>
      <c r="X3651" s="1">
        <f>ROUNDDOWN((Table2[[#This Row],[Time]]/60-Table2[[#This Row],[Time2]])*60,0)</f>
        <v>54</v>
      </c>
      <c r="Y3651" s="1" t="str">
        <f>IF(Table2[[#This Row],[Time2]]&lt;10,0&amp;Table2[[#This Row],[Time2]],Table2[[#This Row],[Time2]])</f>
        <v>01</v>
      </c>
      <c r="Z3651" s="1">
        <f>IF(Table2[[#This Row],[Time3]]&lt;10,0&amp;Table2[[#This Row],[Time3]],Table2[[#This Row],[Time3]])</f>
        <v>54</v>
      </c>
      <c r="AA3651" s="2" t="str">
        <f>Table2[[#This Row],[Time4]]&amp;":"&amp;Table2[[#This Row],[Time5]]</f>
        <v>01:54</v>
      </c>
      <c r="AB3651" s="1" cm="1">
        <f t="array" ref="AB3651">IFERROR(IF(Table2[[#This Row],[code]]="","",_xlfn.IFS(AND(Table2[[#This Row],[code]]&lt;400,Table2[[#This Row],[code]]&lt;&gt;""),2,Table2[[#This Row],[code]]&gt;500,4)),"")</f>
        <v>2</v>
      </c>
      <c r="AC3651" s="1">
        <f>IF(Table2[[#This Row],[Event]]="Penalty",Table2[[#This Row],[number]],IF(Table2[[#This Row],[Event]]="Time-Out",401,""))</f>
        <v>201</v>
      </c>
      <c r="AD3651" s="1">
        <f>ROW(A3650)</f>
        <v>3650</v>
      </c>
      <c r="AE3651" s="1">
        <f>COUNTIFS(Table2[GameID],Table2[[#This Row],[GameID]],Table2[Column1],"&lt;="&amp;Table2[[#This Row],[Column1]])-1</f>
        <v>2</v>
      </c>
    </row>
    <row r="3652" spans="1:31" x14ac:dyDescent="0.45">
      <c r="A3652" t="s">
        <v>587</v>
      </c>
      <c r="B3652" t="str">
        <f>_xlfn.TEXTBEFORE(Table2[[#This Row],[Kamp]]," - ")</f>
        <v>Strandby Elling</v>
      </c>
      <c r="C3652" t="str">
        <f>_xlfn.TEXTAFTER(Table2[[#This Row],[Kamp]],"- ")</f>
        <v>Odense Floorball</v>
      </c>
      <c r="D3652">
        <v>45319</v>
      </c>
      <c r="E3652">
        <v>83586</v>
      </c>
      <c r="F3652">
        <v>20232024</v>
      </c>
      <c r="G3652" t="s">
        <v>372</v>
      </c>
      <c r="H3652" t="s">
        <v>672</v>
      </c>
      <c r="I3652" t="s">
        <v>677</v>
      </c>
      <c r="J3652">
        <v>1</v>
      </c>
      <c r="K3652">
        <v>31403</v>
      </c>
      <c r="L3652">
        <v>1</v>
      </c>
      <c r="M3652" t="s">
        <v>630</v>
      </c>
      <c r="N3652" t="s">
        <v>506</v>
      </c>
      <c r="O3652" t="s">
        <v>532</v>
      </c>
      <c r="P3652">
        <v>8</v>
      </c>
      <c r="Q3652">
        <v>16</v>
      </c>
      <c r="R3652">
        <f>SUMIFS(Table2[number],Table2[Event],"Goal",Table2[H/U],"HOME",Table2[GameID],Table2[[#This Row],[GameID]],Table2[GameTime],"&lt;="&amp;Table2[[#This Row],[GameTime]])</f>
        <v>2</v>
      </c>
      <c r="S3652">
        <f>SUMIFS(Table2[number],Table2[Event],"Goal",Table2[H/U],"AWAY",Table2[GameID],Table2[[#This Row],[GameID]],Table2[GameTime],"&lt;="&amp;Table2[[#This Row],[GameTime]])</f>
        <v>1</v>
      </c>
      <c r="T3652" t="str">
        <f>IF(Table2[[#This Row],[Event]]="Goal",Table2[[#This Row],[Hscore]]&amp;"-"&amp;Table2[[#This Row],[Uscore]],"")</f>
        <v>2-1</v>
      </c>
      <c r="U3652">
        <v>237</v>
      </c>
      <c r="V3652" s="1">
        <f>Table2[[#This Row],[GameTime]]-(Table2[[#This Row],[period]]-1)*1200</f>
        <v>237</v>
      </c>
      <c r="W3652" s="1">
        <f>ROUNDDOWN(Table2[[#This Row],[Time]]/60,0)</f>
        <v>3</v>
      </c>
      <c r="X3652" s="1">
        <f>ROUNDDOWN((Table2[[#This Row],[Time]]/60-Table2[[#This Row],[Time2]])*60,0)</f>
        <v>57</v>
      </c>
      <c r="Y3652" s="1" t="str">
        <f>IF(Table2[[#This Row],[Time2]]&lt;10,0&amp;Table2[[#This Row],[Time2]],Table2[[#This Row],[Time2]])</f>
        <v>03</v>
      </c>
      <c r="Z3652" s="1">
        <f>IF(Table2[[#This Row],[Time3]]&lt;10,0&amp;Table2[[#This Row],[Time3]],Table2[[#This Row],[Time3]])</f>
        <v>57</v>
      </c>
      <c r="AA3652" s="2" t="str">
        <f>Table2[[#This Row],[Time4]]&amp;":"&amp;Table2[[#This Row],[Time5]]</f>
        <v>03:57</v>
      </c>
      <c r="AB3652" s="1" t="str" cm="1">
        <f t="array" ref="AB3652">IFERROR(IF(Table2[[#This Row],[code]]="","",_xlfn.IFS(AND(Table2[[#This Row],[code]]&lt;400,Table2[[#This Row],[code]]&lt;&gt;""),2,Table2[[#This Row],[code]]&gt;500,4)),"")</f>
        <v/>
      </c>
      <c r="AC3652" s="1" t="str">
        <f>IF(Table2[[#This Row],[Event]]="Penalty",Table2[[#This Row],[number]],IF(Table2[[#This Row],[Event]]="Time-Out",401,""))</f>
        <v/>
      </c>
      <c r="AD3652" s="1">
        <f>ROW(A3651)</f>
        <v>3651</v>
      </c>
      <c r="AE3652" s="1">
        <f>COUNTIFS(Table2[GameID],Table2[[#This Row],[GameID]],Table2[Column1],"&lt;="&amp;Table2[[#This Row],[Column1]])-1</f>
        <v>3</v>
      </c>
    </row>
    <row r="3653" spans="1:31" x14ac:dyDescent="0.45">
      <c r="A3653" t="s">
        <v>587</v>
      </c>
      <c r="B3653" t="str">
        <f>_xlfn.TEXTBEFORE(Table2[[#This Row],[Kamp]]," - ")</f>
        <v>Strandby Elling</v>
      </c>
      <c r="C3653" t="str">
        <f>_xlfn.TEXTAFTER(Table2[[#This Row],[Kamp]],"- ")</f>
        <v>Odense Floorball</v>
      </c>
      <c r="D3653">
        <v>45319</v>
      </c>
      <c r="E3653">
        <v>83586</v>
      </c>
      <c r="F3653">
        <v>20232024</v>
      </c>
      <c r="G3653" t="s">
        <v>372</v>
      </c>
      <c r="H3653" t="s">
        <v>671</v>
      </c>
      <c r="I3653" t="s">
        <v>678</v>
      </c>
      <c r="J3653">
        <v>1</v>
      </c>
      <c r="K3653">
        <v>31148</v>
      </c>
      <c r="L3653">
        <v>1</v>
      </c>
      <c r="M3653" t="s">
        <v>630</v>
      </c>
      <c r="N3653" t="s">
        <v>421</v>
      </c>
      <c r="O3653" t="s">
        <v>540</v>
      </c>
      <c r="P3653">
        <v>89</v>
      </c>
      <c r="Q3653">
        <v>21</v>
      </c>
      <c r="R3653">
        <f>SUMIFS(Table2[number],Table2[Event],"Goal",Table2[H/U],"HOME",Table2[GameID],Table2[[#This Row],[GameID]],Table2[GameTime],"&lt;="&amp;Table2[[#This Row],[GameTime]])</f>
        <v>3</v>
      </c>
      <c r="S3653">
        <f>SUMIFS(Table2[number],Table2[Event],"Goal",Table2[H/U],"AWAY",Table2[GameID],Table2[[#This Row],[GameID]],Table2[GameTime],"&lt;="&amp;Table2[[#This Row],[GameTime]])</f>
        <v>1</v>
      </c>
      <c r="T3653" t="str">
        <f>IF(Table2[[#This Row],[Event]]="Goal",Table2[[#This Row],[Hscore]]&amp;"-"&amp;Table2[[#This Row],[Uscore]],"")</f>
        <v>3-1</v>
      </c>
      <c r="U3653">
        <v>429</v>
      </c>
      <c r="V3653" s="1">
        <f>Table2[[#This Row],[GameTime]]-(Table2[[#This Row],[period]]-1)*1200</f>
        <v>429</v>
      </c>
      <c r="W3653" s="1">
        <f>ROUNDDOWN(Table2[[#This Row],[Time]]/60,0)</f>
        <v>7</v>
      </c>
      <c r="X3653" s="1">
        <f>ROUNDDOWN((Table2[[#This Row],[Time]]/60-Table2[[#This Row],[Time2]])*60,0)</f>
        <v>9</v>
      </c>
      <c r="Y3653" s="1" t="str">
        <f>IF(Table2[[#This Row],[Time2]]&lt;10,0&amp;Table2[[#This Row],[Time2]],Table2[[#This Row],[Time2]])</f>
        <v>07</v>
      </c>
      <c r="Z3653" s="1" t="str">
        <f>IF(Table2[[#This Row],[Time3]]&lt;10,0&amp;Table2[[#This Row],[Time3]],Table2[[#This Row],[Time3]])</f>
        <v>09</v>
      </c>
      <c r="AA3653" s="2" t="str">
        <f>Table2[[#This Row],[Time4]]&amp;":"&amp;Table2[[#This Row],[Time5]]</f>
        <v>07:09</v>
      </c>
      <c r="AB3653" s="1" t="str" cm="1">
        <f t="array" ref="AB3653">IFERROR(IF(Table2[[#This Row],[code]]="","",_xlfn.IFS(AND(Table2[[#This Row],[code]]&lt;400,Table2[[#This Row],[code]]&lt;&gt;""),2,Table2[[#This Row],[code]]&gt;500,4)),"")</f>
        <v/>
      </c>
      <c r="AC3653" s="1" t="str">
        <f>IF(Table2[[#This Row],[Event]]="Penalty",Table2[[#This Row],[number]],IF(Table2[[#This Row],[Event]]="Time-Out",401,""))</f>
        <v/>
      </c>
      <c r="AD3653" s="1">
        <f>ROW(A3652)</f>
        <v>3652</v>
      </c>
      <c r="AE3653" s="1">
        <f>COUNTIFS(Table2[GameID],Table2[[#This Row],[GameID]],Table2[Column1],"&lt;="&amp;Table2[[#This Row],[Column1]])-1</f>
        <v>4</v>
      </c>
    </row>
    <row r="3654" spans="1:31" x14ac:dyDescent="0.45">
      <c r="A3654" t="s">
        <v>587</v>
      </c>
      <c r="B3654" t="str">
        <f>_xlfn.TEXTBEFORE(Table2[[#This Row],[Kamp]]," - ")</f>
        <v>Strandby Elling</v>
      </c>
      <c r="C3654" t="str">
        <f>_xlfn.TEXTAFTER(Table2[[#This Row],[Kamp]],"- ")</f>
        <v>Odense Floorball</v>
      </c>
      <c r="D3654">
        <v>45319</v>
      </c>
      <c r="E3654">
        <v>83586</v>
      </c>
      <c r="F3654">
        <v>20232024</v>
      </c>
      <c r="G3654" t="s">
        <v>372</v>
      </c>
      <c r="H3654" t="s">
        <v>672</v>
      </c>
      <c r="I3654" t="s">
        <v>677</v>
      </c>
      <c r="J3654">
        <v>1</v>
      </c>
      <c r="K3654">
        <v>31403</v>
      </c>
      <c r="L3654">
        <v>1</v>
      </c>
      <c r="M3654" t="s">
        <v>630</v>
      </c>
      <c r="N3654" t="s">
        <v>510</v>
      </c>
      <c r="O3654" t="s">
        <v>505</v>
      </c>
      <c r="P3654">
        <v>41</v>
      </c>
      <c r="Q3654">
        <v>7</v>
      </c>
      <c r="R3654">
        <f>SUMIFS(Table2[number],Table2[Event],"Goal",Table2[H/U],"HOME",Table2[GameID],Table2[[#This Row],[GameID]],Table2[GameTime],"&lt;="&amp;Table2[[#This Row],[GameTime]])</f>
        <v>3</v>
      </c>
      <c r="S3654">
        <f>SUMIFS(Table2[number],Table2[Event],"Goal",Table2[H/U],"AWAY",Table2[GameID],Table2[[#This Row],[GameID]],Table2[GameTime],"&lt;="&amp;Table2[[#This Row],[GameTime]])</f>
        <v>2</v>
      </c>
      <c r="T3654" t="str">
        <f>IF(Table2[[#This Row],[Event]]="Goal",Table2[[#This Row],[Hscore]]&amp;"-"&amp;Table2[[#This Row],[Uscore]],"")</f>
        <v>3-2</v>
      </c>
      <c r="U3654">
        <v>650</v>
      </c>
      <c r="V3654" s="1">
        <f>Table2[[#This Row],[GameTime]]-(Table2[[#This Row],[period]]-1)*1200</f>
        <v>650</v>
      </c>
      <c r="W3654" s="1">
        <f>ROUNDDOWN(Table2[[#This Row],[Time]]/60,0)</f>
        <v>10</v>
      </c>
      <c r="X3654" s="1">
        <f>ROUNDDOWN((Table2[[#This Row],[Time]]/60-Table2[[#This Row],[Time2]])*60,0)</f>
        <v>50</v>
      </c>
      <c r="Y3654" s="1">
        <f>IF(Table2[[#This Row],[Time2]]&lt;10,0&amp;Table2[[#This Row],[Time2]],Table2[[#This Row],[Time2]])</f>
        <v>10</v>
      </c>
      <c r="Z3654" s="1">
        <f>IF(Table2[[#This Row],[Time3]]&lt;10,0&amp;Table2[[#This Row],[Time3]],Table2[[#This Row],[Time3]])</f>
        <v>50</v>
      </c>
      <c r="AA3654" s="2" t="str">
        <f>Table2[[#This Row],[Time4]]&amp;":"&amp;Table2[[#This Row],[Time5]]</f>
        <v>10:50</v>
      </c>
      <c r="AB3654" s="1" t="str" cm="1">
        <f t="array" ref="AB3654">IFERROR(IF(Table2[[#This Row],[code]]="","",_xlfn.IFS(AND(Table2[[#This Row],[code]]&lt;400,Table2[[#This Row],[code]]&lt;&gt;""),2,Table2[[#This Row],[code]]&gt;500,4)),"")</f>
        <v/>
      </c>
      <c r="AC3654" s="1" t="str">
        <f>IF(Table2[[#This Row],[Event]]="Penalty",Table2[[#This Row],[number]],IF(Table2[[#This Row],[Event]]="Time-Out",401,""))</f>
        <v/>
      </c>
      <c r="AD3654" s="1">
        <f>ROW(A3653)</f>
        <v>3653</v>
      </c>
      <c r="AE3654" s="1">
        <f>COUNTIFS(Table2[GameID],Table2[[#This Row],[GameID]],Table2[Column1],"&lt;="&amp;Table2[[#This Row],[Column1]])-1</f>
        <v>5</v>
      </c>
    </row>
    <row r="3655" spans="1:31" x14ac:dyDescent="0.45">
      <c r="A3655" t="s">
        <v>587</v>
      </c>
      <c r="B3655" t="str">
        <f>_xlfn.TEXTBEFORE(Table2[[#This Row],[Kamp]]," - ")</f>
        <v>Strandby Elling</v>
      </c>
      <c r="C3655" t="str">
        <f>_xlfn.TEXTAFTER(Table2[[#This Row],[Kamp]],"- ")</f>
        <v>Odense Floorball</v>
      </c>
      <c r="D3655">
        <v>45319</v>
      </c>
      <c r="E3655">
        <v>83586</v>
      </c>
      <c r="F3655">
        <v>20232024</v>
      </c>
      <c r="G3655" t="s">
        <v>372</v>
      </c>
      <c r="H3655" t="s">
        <v>671</v>
      </c>
      <c r="I3655" t="s">
        <v>678</v>
      </c>
      <c r="J3655">
        <v>1</v>
      </c>
      <c r="K3655">
        <v>31148</v>
      </c>
      <c r="L3655">
        <v>1</v>
      </c>
      <c r="M3655" t="s">
        <v>630</v>
      </c>
      <c r="N3655" t="s">
        <v>421</v>
      </c>
      <c r="O3655" t="s">
        <v>634</v>
      </c>
      <c r="P3655">
        <v>89</v>
      </c>
      <c r="Q3655" t="s">
        <v>634</v>
      </c>
      <c r="R3655">
        <f>SUMIFS(Table2[number],Table2[Event],"Goal",Table2[H/U],"HOME",Table2[GameID],Table2[[#This Row],[GameID]],Table2[GameTime],"&lt;="&amp;Table2[[#This Row],[GameTime]])</f>
        <v>4</v>
      </c>
      <c r="S3655">
        <f>SUMIFS(Table2[number],Table2[Event],"Goal",Table2[H/U],"AWAY",Table2[GameID],Table2[[#This Row],[GameID]],Table2[GameTime],"&lt;="&amp;Table2[[#This Row],[GameTime]])</f>
        <v>2</v>
      </c>
      <c r="T3655" t="str">
        <f>IF(Table2[[#This Row],[Event]]="Goal",Table2[[#This Row],[Hscore]]&amp;"-"&amp;Table2[[#This Row],[Uscore]],"")</f>
        <v>4-2</v>
      </c>
      <c r="U3655">
        <v>873</v>
      </c>
      <c r="V3655" s="1">
        <f>Table2[[#This Row],[GameTime]]-(Table2[[#This Row],[period]]-1)*1200</f>
        <v>873</v>
      </c>
      <c r="W3655" s="1">
        <f>ROUNDDOWN(Table2[[#This Row],[Time]]/60,0)</f>
        <v>14</v>
      </c>
      <c r="X3655" s="1">
        <f>ROUNDDOWN((Table2[[#This Row],[Time]]/60-Table2[[#This Row],[Time2]])*60,0)</f>
        <v>33</v>
      </c>
      <c r="Y3655" s="1">
        <f>IF(Table2[[#This Row],[Time2]]&lt;10,0&amp;Table2[[#This Row],[Time2]],Table2[[#This Row],[Time2]])</f>
        <v>14</v>
      </c>
      <c r="Z3655" s="1">
        <f>IF(Table2[[#This Row],[Time3]]&lt;10,0&amp;Table2[[#This Row],[Time3]],Table2[[#This Row],[Time3]])</f>
        <v>33</v>
      </c>
      <c r="AA3655" s="2" t="str">
        <f>Table2[[#This Row],[Time4]]&amp;":"&amp;Table2[[#This Row],[Time5]]</f>
        <v>14:33</v>
      </c>
      <c r="AB3655" s="1" t="str" cm="1">
        <f t="array" ref="AB3655">IFERROR(IF(Table2[[#This Row],[code]]="","",_xlfn.IFS(AND(Table2[[#This Row],[code]]&lt;400,Table2[[#This Row],[code]]&lt;&gt;""),2,Table2[[#This Row],[code]]&gt;500,4)),"")</f>
        <v/>
      </c>
      <c r="AC3655" s="1" t="str">
        <f>IF(Table2[[#This Row],[Event]]="Penalty",Table2[[#This Row],[number]],IF(Table2[[#This Row],[Event]]="Time-Out",401,""))</f>
        <v/>
      </c>
      <c r="AD3655" s="1">
        <f>ROW(A3654)</f>
        <v>3654</v>
      </c>
      <c r="AE3655" s="1">
        <f>COUNTIFS(Table2[GameID],Table2[[#This Row],[GameID]],Table2[Column1],"&lt;="&amp;Table2[[#This Row],[Column1]])-1</f>
        <v>6</v>
      </c>
    </row>
    <row r="3656" spans="1:31" x14ac:dyDescent="0.45">
      <c r="A3656" t="s">
        <v>587</v>
      </c>
      <c r="B3656" t="str">
        <f>_xlfn.TEXTBEFORE(Table2[[#This Row],[Kamp]]," - ")</f>
        <v>Strandby Elling</v>
      </c>
      <c r="C3656" t="str">
        <f>_xlfn.TEXTAFTER(Table2[[#This Row],[Kamp]],"- ")</f>
        <v>Odense Floorball</v>
      </c>
      <c r="D3656">
        <v>45319</v>
      </c>
      <c r="E3656">
        <v>83586</v>
      </c>
      <c r="F3656">
        <v>20232024</v>
      </c>
      <c r="G3656" t="s">
        <v>372</v>
      </c>
      <c r="H3656" t="s">
        <v>672</v>
      </c>
      <c r="I3656" t="s">
        <v>677</v>
      </c>
      <c r="J3656">
        <v>1</v>
      </c>
      <c r="K3656">
        <v>31403</v>
      </c>
      <c r="L3656">
        <v>213</v>
      </c>
      <c r="M3656" t="s">
        <v>631</v>
      </c>
      <c r="N3656" t="s">
        <v>85</v>
      </c>
      <c r="O3656" t="s">
        <v>634</v>
      </c>
      <c r="P3656">
        <v>99</v>
      </c>
      <c r="Q3656" t="s">
        <v>634</v>
      </c>
      <c r="R3656">
        <f>SUMIFS(Table2[number],Table2[Event],"Goal",Table2[H/U],"HOME",Table2[GameID],Table2[[#This Row],[GameID]],Table2[GameTime],"&lt;="&amp;Table2[[#This Row],[GameTime]])</f>
        <v>4</v>
      </c>
      <c r="S3656">
        <f>SUMIFS(Table2[number],Table2[Event],"Goal",Table2[H/U],"AWAY",Table2[GameID],Table2[[#This Row],[GameID]],Table2[GameTime],"&lt;="&amp;Table2[[#This Row],[GameTime]])</f>
        <v>2</v>
      </c>
      <c r="T3656" t="str">
        <f>IF(Table2[[#This Row],[Event]]="Goal",Table2[[#This Row],[Hscore]]&amp;"-"&amp;Table2[[#This Row],[Uscore]],"")</f>
        <v/>
      </c>
      <c r="U3656">
        <v>1056</v>
      </c>
      <c r="V3656" s="1">
        <f>Table2[[#This Row],[GameTime]]-(Table2[[#This Row],[period]]-1)*1200</f>
        <v>1056</v>
      </c>
      <c r="W3656" s="1">
        <f>ROUNDDOWN(Table2[[#This Row],[Time]]/60,0)</f>
        <v>17</v>
      </c>
      <c r="X3656" s="1">
        <f>ROUNDDOWN((Table2[[#This Row],[Time]]/60-Table2[[#This Row],[Time2]])*60,0)</f>
        <v>36</v>
      </c>
      <c r="Y3656" s="1">
        <f>IF(Table2[[#This Row],[Time2]]&lt;10,0&amp;Table2[[#This Row],[Time2]],Table2[[#This Row],[Time2]])</f>
        <v>17</v>
      </c>
      <c r="Z3656" s="1">
        <f>IF(Table2[[#This Row],[Time3]]&lt;10,0&amp;Table2[[#This Row],[Time3]],Table2[[#This Row],[Time3]])</f>
        <v>36</v>
      </c>
      <c r="AA3656" s="2" t="str">
        <f>Table2[[#This Row],[Time4]]&amp;":"&amp;Table2[[#This Row],[Time5]]</f>
        <v>17:36</v>
      </c>
      <c r="AB3656" s="1" cm="1">
        <f t="array" ref="AB3656">IFERROR(IF(Table2[[#This Row],[code]]="","",_xlfn.IFS(AND(Table2[[#This Row],[code]]&lt;400,Table2[[#This Row],[code]]&lt;&gt;""),2,Table2[[#This Row],[code]]&gt;500,4)),"")</f>
        <v>2</v>
      </c>
      <c r="AC3656" s="1">
        <f>IF(Table2[[#This Row],[Event]]="Penalty",Table2[[#This Row],[number]],IF(Table2[[#This Row],[Event]]="Time-Out",401,""))</f>
        <v>213</v>
      </c>
      <c r="AD3656" s="1">
        <f>ROW(A3655)</f>
        <v>3655</v>
      </c>
      <c r="AE3656" s="1">
        <f>COUNTIFS(Table2[GameID],Table2[[#This Row],[GameID]],Table2[Column1],"&lt;="&amp;Table2[[#This Row],[Column1]])-1</f>
        <v>7</v>
      </c>
    </row>
    <row r="3657" spans="1:31" x14ac:dyDescent="0.45">
      <c r="A3657" t="s">
        <v>587</v>
      </c>
      <c r="B3657" t="str">
        <f>_xlfn.TEXTBEFORE(Table2[[#This Row],[Kamp]]," - ")</f>
        <v>Strandby Elling</v>
      </c>
      <c r="C3657" t="str">
        <f>_xlfn.TEXTAFTER(Table2[[#This Row],[Kamp]],"- ")</f>
        <v>Odense Floorball</v>
      </c>
      <c r="D3657">
        <v>45319</v>
      </c>
      <c r="E3657">
        <v>83586</v>
      </c>
      <c r="F3657">
        <v>20232024</v>
      </c>
      <c r="G3657" t="s">
        <v>372</v>
      </c>
      <c r="H3657" t="s">
        <v>671</v>
      </c>
      <c r="I3657" t="s">
        <v>678</v>
      </c>
      <c r="J3657">
        <v>1</v>
      </c>
      <c r="K3657">
        <v>31148</v>
      </c>
      <c r="L3657">
        <v>1</v>
      </c>
      <c r="M3657" t="s">
        <v>630</v>
      </c>
      <c r="N3657" t="s">
        <v>421</v>
      </c>
      <c r="O3657" t="s">
        <v>473</v>
      </c>
      <c r="P3657">
        <v>89</v>
      </c>
      <c r="Q3657">
        <v>16</v>
      </c>
      <c r="R3657">
        <f>SUMIFS(Table2[number],Table2[Event],"Goal",Table2[H/U],"HOME",Table2[GameID],Table2[[#This Row],[GameID]],Table2[GameTime],"&lt;="&amp;Table2[[#This Row],[GameTime]])</f>
        <v>5</v>
      </c>
      <c r="S3657">
        <f>SUMIFS(Table2[number],Table2[Event],"Goal",Table2[H/U],"AWAY",Table2[GameID],Table2[[#This Row],[GameID]],Table2[GameTime],"&lt;="&amp;Table2[[#This Row],[GameTime]])</f>
        <v>2</v>
      </c>
      <c r="T3657" t="str">
        <f>IF(Table2[[#This Row],[Event]]="Goal",Table2[[#This Row],[Hscore]]&amp;"-"&amp;Table2[[#This Row],[Uscore]],"")</f>
        <v>5-2</v>
      </c>
      <c r="U3657">
        <v>1114</v>
      </c>
      <c r="V3657" s="1">
        <f>Table2[[#This Row],[GameTime]]-(Table2[[#This Row],[period]]-1)*1200</f>
        <v>1114</v>
      </c>
      <c r="W3657" s="1">
        <f>ROUNDDOWN(Table2[[#This Row],[Time]]/60,0)</f>
        <v>18</v>
      </c>
      <c r="X3657" s="1">
        <f>ROUNDDOWN((Table2[[#This Row],[Time]]/60-Table2[[#This Row],[Time2]])*60,0)</f>
        <v>34</v>
      </c>
      <c r="Y3657" s="1">
        <f>IF(Table2[[#This Row],[Time2]]&lt;10,0&amp;Table2[[#This Row],[Time2]],Table2[[#This Row],[Time2]])</f>
        <v>18</v>
      </c>
      <c r="Z3657" s="1">
        <f>IF(Table2[[#This Row],[Time3]]&lt;10,0&amp;Table2[[#This Row],[Time3]],Table2[[#This Row],[Time3]])</f>
        <v>34</v>
      </c>
      <c r="AA3657" s="2" t="str">
        <f>Table2[[#This Row],[Time4]]&amp;":"&amp;Table2[[#This Row],[Time5]]</f>
        <v>18:34</v>
      </c>
      <c r="AB3657" s="1" t="str" cm="1">
        <f t="array" ref="AB3657">IFERROR(IF(Table2[[#This Row],[code]]="","",_xlfn.IFS(AND(Table2[[#This Row],[code]]&lt;400,Table2[[#This Row],[code]]&lt;&gt;""),2,Table2[[#This Row],[code]]&gt;500,4)),"")</f>
        <v/>
      </c>
      <c r="AC3657" s="1" t="str">
        <f>IF(Table2[[#This Row],[Event]]="Penalty",Table2[[#This Row],[number]],IF(Table2[[#This Row],[Event]]="Time-Out",401,""))</f>
        <v/>
      </c>
      <c r="AD3657" s="1">
        <f>ROW(A3656)</f>
        <v>3656</v>
      </c>
      <c r="AE3657" s="1">
        <f>COUNTIFS(Table2[GameID],Table2[[#This Row],[GameID]],Table2[Column1],"&lt;="&amp;Table2[[#This Row],[Column1]])-1</f>
        <v>8</v>
      </c>
    </row>
    <row r="3658" spans="1:31" x14ac:dyDescent="0.45">
      <c r="A3658" t="s">
        <v>587</v>
      </c>
      <c r="B3658" t="str">
        <f>_xlfn.TEXTBEFORE(Table2[[#This Row],[Kamp]]," - ")</f>
        <v>Strandby Elling</v>
      </c>
      <c r="C3658" t="str">
        <f>_xlfn.TEXTAFTER(Table2[[#This Row],[Kamp]],"- ")</f>
        <v>Odense Floorball</v>
      </c>
      <c r="D3658">
        <v>45319</v>
      </c>
      <c r="E3658">
        <v>83586</v>
      </c>
      <c r="F3658">
        <v>20232024</v>
      </c>
      <c r="G3658" t="s">
        <v>372</v>
      </c>
      <c r="H3658" t="s">
        <v>671</v>
      </c>
      <c r="I3658" t="s">
        <v>678</v>
      </c>
      <c r="J3658">
        <v>2</v>
      </c>
      <c r="K3658">
        <v>31148</v>
      </c>
      <c r="L3658">
        <v>1</v>
      </c>
      <c r="M3658" t="s">
        <v>630</v>
      </c>
      <c r="N3658" t="s">
        <v>540</v>
      </c>
      <c r="O3658" t="s">
        <v>479</v>
      </c>
      <c r="P3658">
        <v>21</v>
      </c>
      <c r="Q3658">
        <v>90</v>
      </c>
      <c r="R3658">
        <f>SUMIFS(Table2[number],Table2[Event],"Goal",Table2[H/U],"HOME",Table2[GameID],Table2[[#This Row],[GameID]],Table2[GameTime],"&lt;="&amp;Table2[[#This Row],[GameTime]])</f>
        <v>6</v>
      </c>
      <c r="S3658">
        <f>SUMIFS(Table2[number],Table2[Event],"Goal",Table2[H/U],"AWAY",Table2[GameID],Table2[[#This Row],[GameID]],Table2[GameTime],"&lt;="&amp;Table2[[#This Row],[GameTime]])</f>
        <v>2</v>
      </c>
      <c r="T3658" t="str">
        <f>IF(Table2[[#This Row],[Event]]="Goal",Table2[[#This Row],[Hscore]]&amp;"-"&amp;Table2[[#This Row],[Uscore]],"")</f>
        <v>6-2</v>
      </c>
      <c r="U3658">
        <v>1236</v>
      </c>
      <c r="V3658" s="1">
        <f>Table2[[#This Row],[GameTime]]-(Table2[[#This Row],[period]]-1)*1200</f>
        <v>36</v>
      </c>
      <c r="W3658" s="1">
        <f>ROUNDDOWN(Table2[[#This Row],[Time]]/60,0)</f>
        <v>0</v>
      </c>
      <c r="X3658" s="1">
        <f>ROUNDDOWN((Table2[[#This Row],[Time]]/60-Table2[[#This Row],[Time2]])*60,0)</f>
        <v>36</v>
      </c>
      <c r="Y3658" s="1" t="str">
        <f>IF(Table2[[#This Row],[Time2]]&lt;10,0&amp;Table2[[#This Row],[Time2]],Table2[[#This Row],[Time2]])</f>
        <v>00</v>
      </c>
      <c r="Z3658" s="1">
        <f>IF(Table2[[#This Row],[Time3]]&lt;10,0&amp;Table2[[#This Row],[Time3]],Table2[[#This Row],[Time3]])</f>
        <v>36</v>
      </c>
      <c r="AA3658" s="2" t="str">
        <f>Table2[[#This Row],[Time4]]&amp;":"&amp;Table2[[#This Row],[Time5]]</f>
        <v>00:36</v>
      </c>
      <c r="AB3658" s="1" t="str" cm="1">
        <f t="array" ref="AB3658">IFERROR(IF(Table2[[#This Row],[code]]="","",_xlfn.IFS(AND(Table2[[#This Row],[code]]&lt;400,Table2[[#This Row],[code]]&lt;&gt;""),2,Table2[[#This Row],[code]]&gt;500,4)),"")</f>
        <v/>
      </c>
      <c r="AC3658" s="1" t="str">
        <f>IF(Table2[[#This Row],[Event]]="Penalty",Table2[[#This Row],[number]],IF(Table2[[#This Row],[Event]]="Time-Out",401,""))</f>
        <v/>
      </c>
      <c r="AD3658" s="1">
        <f>ROW(A3657)</f>
        <v>3657</v>
      </c>
      <c r="AE3658" s="1">
        <f>COUNTIFS(Table2[GameID],Table2[[#This Row],[GameID]],Table2[Column1],"&lt;="&amp;Table2[[#This Row],[Column1]])-1</f>
        <v>9</v>
      </c>
    </row>
    <row r="3659" spans="1:31" x14ac:dyDescent="0.45">
      <c r="A3659" t="s">
        <v>587</v>
      </c>
      <c r="B3659" t="str">
        <f>_xlfn.TEXTBEFORE(Table2[[#This Row],[Kamp]]," - ")</f>
        <v>Strandby Elling</v>
      </c>
      <c r="C3659" t="str">
        <f>_xlfn.TEXTAFTER(Table2[[#This Row],[Kamp]],"- ")</f>
        <v>Odense Floorball</v>
      </c>
      <c r="D3659">
        <v>45319</v>
      </c>
      <c r="E3659">
        <v>83586</v>
      </c>
      <c r="F3659">
        <v>20232024</v>
      </c>
      <c r="G3659" t="s">
        <v>372</v>
      </c>
      <c r="H3659" t="s">
        <v>672</v>
      </c>
      <c r="I3659" t="s">
        <v>677</v>
      </c>
      <c r="J3659">
        <v>2</v>
      </c>
      <c r="K3659">
        <v>31403</v>
      </c>
      <c r="L3659">
        <v>207</v>
      </c>
      <c r="M3659" t="s">
        <v>631</v>
      </c>
      <c r="N3659" t="s">
        <v>507</v>
      </c>
      <c r="O3659" t="s">
        <v>634</v>
      </c>
      <c r="P3659">
        <v>9</v>
      </c>
      <c r="Q3659" t="s">
        <v>634</v>
      </c>
      <c r="R3659">
        <f>SUMIFS(Table2[number],Table2[Event],"Goal",Table2[H/U],"HOME",Table2[GameID],Table2[[#This Row],[GameID]],Table2[GameTime],"&lt;="&amp;Table2[[#This Row],[GameTime]])</f>
        <v>6</v>
      </c>
      <c r="S3659">
        <f>SUMIFS(Table2[number],Table2[Event],"Goal",Table2[H/U],"AWAY",Table2[GameID],Table2[[#This Row],[GameID]],Table2[GameTime],"&lt;="&amp;Table2[[#This Row],[GameTime]])</f>
        <v>2</v>
      </c>
      <c r="T3659" t="str">
        <f>IF(Table2[[#This Row],[Event]]="Goal",Table2[[#This Row],[Hscore]]&amp;"-"&amp;Table2[[#This Row],[Uscore]],"")</f>
        <v/>
      </c>
      <c r="U3659">
        <v>1247</v>
      </c>
      <c r="V3659" s="1">
        <f>Table2[[#This Row],[GameTime]]-(Table2[[#This Row],[period]]-1)*1200</f>
        <v>47</v>
      </c>
      <c r="W3659" s="1">
        <f>ROUNDDOWN(Table2[[#This Row],[Time]]/60,0)</f>
        <v>0</v>
      </c>
      <c r="X3659" s="1">
        <f>ROUNDDOWN((Table2[[#This Row],[Time]]/60-Table2[[#This Row],[Time2]])*60,0)</f>
        <v>47</v>
      </c>
      <c r="Y3659" s="1" t="str">
        <f>IF(Table2[[#This Row],[Time2]]&lt;10,0&amp;Table2[[#This Row],[Time2]],Table2[[#This Row],[Time2]])</f>
        <v>00</v>
      </c>
      <c r="Z3659" s="1">
        <f>IF(Table2[[#This Row],[Time3]]&lt;10,0&amp;Table2[[#This Row],[Time3]],Table2[[#This Row],[Time3]])</f>
        <v>47</v>
      </c>
      <c r="AA3659" s="2" t="str">
        <f>Table2[[#This Row],[Time4]]&amp;":"&amp;Table2[[#This Row],[Time5]]</f>
        <v>00:47</v>
      </c>
      <c r="AB3659" s="1" cm="1">
        <f t="array" ref="AB3659">IFERROR(IF(Table2[[#This Row],[code]]="","",_xlfn.IFS(AND(Table2[[#This Row],[code]]&lt;400,Table2[[#This Row],[code]]&lt;&gt;""),2,Table2[[#This Row],[code]]&gt;500,4)),"")</f>
        <v>2</v>
      </c>
      <c r="AC3659" s="1">
        <f>IF(Table2[[#This Row],[Event]]="Penalty",Table2[[#This Row],[number]],IF(Table2[[#This Row],[Event]]="Time-Out",401,""))</f>
        <v>207</v>
      </c>
      <c r="AD3659" s="1">
        <f>ROW(A3658)</f>
        <v>3658</v>
      </c>
      <c r="AE3659" s="1">
        <f>COUNTIFS(Table2[GameID],Table2[[#This Row],[GameID]],Table2[Column1],"&lt;="&amp;Table2[[#This Row],[Column1]])-1</f>
        <v>10</v>
      </c>
    </row>
    <row r="3660" spans="1:31" x14ac:dyDescent="0.45">
      <c r="A3660" t="s">
        <v>587</v>
      </c>
      <c r="B3660" t="str">
        <f>_xlfn.TEXTBEFORE(Table2[[#This Row],[Kamp]]," - ")</f>
        <v>Strandby Elling</v>
      </c>
      <c r="C3660" t="str">
        <f>_xlfn.TEXTAFTER(Table2[[#This Row],[Kamp]],"- ")</f>
        <v>Odense Floorball</v>
      </c>
      <c r="D3660">
        <v>45319</v>
      </c>
      <c r="E3660">
        <v>83586</v>
      </c>
      <c r="F3660">
        <v>20232024</v>
      </c>
      <c r="G3660" t="s">
        <v>372</v>
      </c>
      <c r="H3660" t="s">
        <v>671</v>
      </c>
      <c r="I3660" t="s">
        <v>678</v>
      </c>
      <c r="J3660">
        <v>2</v>
      </c>
      <c r="K3660">
        <v>31148</v>
      </c>
      <c r="L3660">
        <v>203</v>
      </c>
      <c r="M3660" t="s">
        <v>631</v>
      </c>
      <c r="N3660" t="s">
        <v>479</v>
      </c>
      <c r="O3660" t="s">
        <v>634</v>
      </c>
      <c r="P3660">
        <v>90</v>
      </c>
      <c r="Q3660" t="s">
        <v>634</v>
      </c>
      <c r="R3660">
        <f>SUMIFS(Table2[number],Table2[Event],"Goal",Table2[H/U],"HOME",Table2[GameID],Table2[[#This Row],[GameID]],Table2[GameTime],"&lt;="&amp;Table2[[#This Row],[GameTime]])</f>
        <v>6</v>
      </c>
      <c r="S3660">
        <f>SUMIFS(Table2[number],Table2[Event],"Goal",Table2[H/U],"AWAY",Table2[GameID],Table2[[#This Row],[GameID]],Table2[GameTime],"&lt;="&amp;Table2[[#This Row],[GameTime]])</f>
        <v>2</v>
      </c>
      <c r="T3660" t="str">
        <f>IF(Table2[[#This Row],[Event]]="Goal",Table2[[#This Row],[Hscore]]&amp;"-"&amp;Table2[[#This Row],[Uscore]],"")</f>
        <v/>
      </c>
      <c r="U3660">
        <v>1599</v>
      </c>
      <c r="V3660" s="1">
        <f>Table2[[#This Row],[GameTime]]-(Table2[[#This Row],[period]]-1)*1200</f>
        <v>399</v>
      </c>
      <c r="W3660" s="1">
        <f>ROUNDDOWN(Table2[[#This Row],[Time]]/60,0)</f>
        <v>6</v>
      </c>
      <c r="X3660" s="1">
        <f>ROUNDDOWN((Table2[[#This Row],[Time]]/60-Table2[[#This Row],[Time2]])*60,0)</f>
        <v>39</v>
      </c>
      <c r="Y3660" s="1" t="str">
        <f>IF(Table2[[#This Row],[Time2]]&lt;10,0&amp;Table2[[#This Row],[Time2]],Table2[[#This Row],[Time2]])</f>
        <v>06</v>
      </c>
      <c r="Z3660" s="1">
        <f>IF(Table2[[#This Row],[Time3]]&lt;10,0&amp;Table2[[#This Row],[Time3]],Table2[[#This Row],[Time3]])</f>
        <v>39</v>
      </c>
      <c r="AA3660" s="2" t="str">
        <f>Table2[[#This Row],[Time4]]&amp;":"&amp;Table2[[#This Row],[Time5]]</f>
        <v>06:39</v>
      </c>
      <c r="AB3660" s="1" cm="1">
        <f t="array" ref="AB3660">IFERROR(IF(Table2[[#This Row],[code]]="","",_xlfn.IFS(AND(Table2[[#This Row],[code]]&lt;400,Table2[[#This Row],[code]]&lt;&gt;""),2,Table2[[#This Row],[code]]&gt;500,4)),"")</f>
        <v>2</v>
      </c>
      <c r="AC3660" s="1">
        <f>IF(Table2[[#This Row],[Event]]="Penalty",Table2[[#This Row],[number]],IF(Table2[[#This Row],[Event]]="Time-Out",401,""))</f>
        <v>203</v>
      </c>
      <c r="AD3660" s="1">
        <f>ROW(A3659)</f>
        <v>3659</v>
      </c>
      <c r="AE3660" s="1">
        <f>COUNTIFS(Table2[GameID],Table2[[#This Row],[GameID]],Table2[Column1],"&lt;="&amp;Table2[[#This Row],[Column1]])-1</f>
        <v>11</v>
      </c>
    </row>
    <row r="3661" spans="1:31" x14ac:dyDescent="0.45">
      <c r="A3661" t="s">
        <v>587</v>
      </c>
      <c r="B3661" t="str">
        <f>_xlfn.TEXTBEFORE(Table2[[#This Row],[Kamp]]," - ")</f>
        <v>Strandby Elling</v>
      </c>
      <c r="C3661" t="str">
        <f>_xlfn.TEXTAFTER(Table2[[#This Row],[Kamp]],"- ")</f>
        <v>Odense Floorball</v>
      </c>
      <c r="D3661">
        <v>45319</v>
      </c>
      <c r="E3661">
        <v>83586</v>
      </c>
      <c r="F3661">
        <v>20232024</v>
      </c>
      <c r="G3661" t="s">
        <v>372</v>
      </c>
      <c r="H3661" t="s">
        <v>671</v>
      </c>
      <c r="I3661" t="s">
        <v>678</v>
      </c>
      <c r="J3661">
        <v>2</v>
      </c>
      <c r="K3661">
        <v>31148</v>
      </c>
      <c r="L3661">
        <v>1</v>
      </c>
      <c r="M3661" t="s">
        <v>630</v>
      </c>
      <c r="N3661" t="s">
        <v>479</v>
      </c>
      <c r="O3661" t="s">
        <v>474</v>
      </c>
      <c r="P3661">
        <v>90</v>
      </c>
      <c r="Q3661">
        <v>20</v>
      </c>
      <c r="R3661">
        <f>SUMIFS(Table2[number],Table2[Event],"Goal",Table2[H/U],"HOME",Table2[GameID],Table2[[#This Row],[GameID]],Table2[GameTime],"&lt;="&amp;Table2[[#This Row],[GameTime]])</f>
        <v>7</v>
      </c>
      <c r="S3661">
        <f>SUMIFS(Table2[number],Table2[Event],"Goal",Table2[H/U],"AWAY",Table2[GameID],Table2[[#This Row],[GameID]],Table2[GameTime],"&lt;="&amp;Table2[[#This Row],[GameTime]])</f>
        <v>2</v>
      </c>
      <c r="T3661" t="str">
        <f>IF(Table2[[#This Row],[Event]]="Goal",Table2[[#This Row],[Hscore]]&amp;"-"&amp;Table2[[#This Row],[Uscore]],"")</f>
        <v>7-2</v>
      </c>
      <c r="U3661">
        <v>1726</v>
      </c>
      <c r="V3661" s="1">
        <f>Table2[[#This Row],[GameTime]]-(Table2[[#This Row],[period]]-1)*1200</f>
        <v>526</v>
      </c>
      <c r="W3661" s="1">
        <f>ROUNDDOWN(Table2[[#This Row],[Time]]/60,0)</f>
        <v>8</v>
      </c>
      <c r="X3661" s="1">
        <f>ROUNDDOWN((Table2[[#This Row],[Time]]/60-Table2[[#This Row],[Time2]])*60,0)</f>
        <v>46</v>
      </c>
      <c r="Y3661" s="1" t="str">
        <f>IF(Table2[[#This Row],[Time2]]&lt;10,0&amp;Table2[[#This Row],[Time2]],Table2[[#This Row],[Time2]])</f>
        <v>08</v>
      </c>
      <c r="Z3661" s="1">
        <f>IF(Table2[[#This Row],[Time3]]&lt;10,0&amp;Table2[[#This Row],[Time3]],Table2[[#This Row],[Time3]])</f>
        <v>46</v>
      </c>
      <c r="AA3661" s="2" t="str">
        <f>Table2[[#This Row],[Time4]]&amp;":"&amp;Table2[[#This Row],[Time5]]</f>
        <v>08:46</v>
      </c>
      <c r="AB3661" s="1" t="str" cm="1">
        <f t="array" ref="AB3661">IFERROR(IF(Table2[[#This Row],[code]]="","",_xlfn.IFS(AND(Table2[[#This Row],[code]]&lt;400,Table2[[#This Row],[code]]&lt;&gt;""),2,Table2[[#This Row],[code]]&gt;500,4)),"")</f>
        <v/>
      </c>
      <c r="AC3661" s="1" t="str">
        <f>IF(Table2[[#This Row],[Event]]="Penalty",Table2[[#This Row],[number]],IF(Table2[[#This Row],[Event]]="Time-Out",401,""))</f>
        <v/>
      </c>
      <c r="AD3661" s="1">
        <f>ROW(A3660)</f>
        <v>3660</v>
      </c>
      <c r="AE3661" s="1">
        <f>COUNTIFS(Table2[GameID],Table2[[#This Row],[GameID]],Table2[Column1],"&lt;="&amp;Table2[[#This Row],[Column1]])-1</f>
        <v>12</v>
      </c>
    </row>
    <row r="3662" spans="1:31" x14ac:dyDescent="0.45">
      <c r="A3662" t="s">
        <v>587</v>
      </c>
      <c r="B3662" t="str">
        <f>_xlfn.TEXTBEFORE(Table2[[#This Row],[Kamp]]," - ")</f>
        <v>Strandby Elling</v>
      </c>
      <c r="C3662" t="str">
        <f>_xlfn.TEXTAFTER(Table2[[#This Row],[Kamp]],"- ")</f>
        <v>Odense Floorball</v>
      </c>
      <c r="D3662">
        <v>45319</v>
      </c>
      <c r="E3662">
        <v>83586</v>
      </c>
      <c r="F3662">
        <v>20232024</v>
      </c>
      <c r="G3662" t="s">
        <v>372</v>
      </c>
      <c r="H3662" t="s">
        <v>671</v>
      </c>
      <c r="I3662" t="s">
        <v>678</v>
      </c>
      <c r="J3662">
        <v>2</v>
      </c>
      <c r="K3662">
        <v>31148</v>
      </c>
      <c r="L3662">
        <v>1</v>
      </c>
      <c r="M3662" t="s">
        <v>630</v>
      </c>
      <c r="N3662" t="s">
        <v>526</v>
      </c>
      <c r="O3662" t="s">
        <v>473</v>
      </c>
      <c r="P3662">
        <v>81</v>
      </c>
      <c r="Q3662">
        <v>16</v>
      </c>
      <c r="R3662">
        <f>SUMIFS(Table2[number],Table2[Event],"Goal",Table2[H/U],"HOME",Table2[GameID],Table2[[#This Row],[GameID]],Table2[GameTime],"&lt;="&amp;Table2[[#This Row],[GameTime]])</f>
        <v>8</v>
      </c>
      <c r="S3662">
        <f>SUMIFS(Table2[number],Table2[Event],"Goal",Table2[H/U],"AWAY",Table2[GameID],Table2[[#This Row],[GameID]],Table2[GameTime],"&lt;="&amp;Table2[[#This Row],[GameTime]])</f>
        <v>2</v>
      </c>
      <c r="T3662" t="str">
        <f>IF(Table2[[#This Row],[Event]]="Goal",Table2[[#This Row],[Hscore]]&amp;"-"&amp;Table2[[#This Row],[Uscore]],"")</f>
        <v>8-2</v>
      </c>
      <c r="U3662">
        <v>1864</v>
      </c>
      <c r="V3662" s="1">
        <f>Table2[[#This Row],[GameTime]]-(Table2[[#This Row],[period]]-1)*1200</f>
        <v>664</v>
      </c>
      <c r="W3662" s="1">
        <f>ROUNDDOWN(Table2[[#This Row],[Time]]/60,0)</f>
        <v>11</v>
      </c>
      <c r="X3662" s="1">
        <f>ROUNDDOWN((Table2[[#This Row],[Time]]/60-Table2[[#This Row],[Time2]])*60,0)</f>
        <v>3</v>
      </c>
      <c r="Y3662" s="1">
        <f>IF(Table2[[#This Row],[Time2]]&lt;10,0&amp;Table2[[#This Row],[Time2]],Table2[[#This Row],[Time2]])</f>
        <v>11</v>
      </c>
      <c r="Z3662" s="1" t="str">
        <f>IF(Table2[[#This Row],[Time3]]&lt;10,0&amp;Table2[[#This Row],[Time3]],Table2[[#This Row],[Time3]])</f>
        <v>03</v>
      </c>
      <c r="AA3662" s="2" t="str">
        <f>Table2[[#This Row],[Time4]]&amp;":"&amp;Table2[[#This Row],[Time5]]</f>
        <v>11:03</v>
      </c>
      <c r="AB3662" s="1" t="str" cm="1">
        <f t="array" ref="AB3662">IFERROR(IF(Table2[[#This Row],[code]]="","",_xlfn.IFS(AND(Table2[[#This Row],[code]]&lt;400,Table2[[#This Row],[code]]&lt;&gt;""),2,Table2[[#This Row],[code]]&gt;500,4)),"")</f>
        <v/>
      </c>
      <c r="AC3662" s="1" t="str">
        <f>IF(Table2[[#This Row],[Event]]="Penalty",Table2[[#This Row],[number]],IF(Table2[[#This Row],[Event]]="Time-Out",401,""))</f>
        <v/>
      </c>
      <c r="AD3662" s="1">
        <f>ROW(A3661)</f>
        <v>3661</v>
      </c>
      <c r="AE3662" s="1">
        <f>COUNTIFS(Table2[GameID],Table2[[#This Row],[GameID]],Table2[Column1],"&lt;="&amp;Table2[[#This Row],[Column1]])-1</f>
        <v>13</v>
      </c>
    </row>
    <row r="3663" spans="1:31" x14ac:dyDescent="0.45">
      <c r="A3663" t="s">
        <v>587</v>
      </c>
      <c r="B3663" t="str">
        <f>_xlfn.TEXTBEFORE(Table2[[#This Row],[Kamp]]," - ")</f>
        <v>Strandby Elling</v>
      </c>
      <c r="C3663" t="str">
        <f>_xlfn.TEXTAFTER(Table2[[#This Row],[Kamp]],"- ")</f>
        <v>Odense Floorball</v>
      </c>
      <c r="D3663">
        <v>45319</v>
      </c>
      <c r="E3663">
        <v>83586</v>
      </c>
      <c r="F3663">
        <v>20232024</v>
      </c>
      <c r="G3663" t="s">
        <v>372</v>
      </c>
      <c r="H3663" t="s">
        <v>671</v>
      </c>
      <c r="I3663" t="s">
        <v>678</v>
      </c>
      <c r="J3663">
        <v>2</v>
      </c>
      <c r="K3663">
        <v>31148</v>
      </c>
      <c r="L3663">
        <v>1</v>
      </c>
      <c r="M3663" t="s">
        <v>630</v>
      </c>
      <c r="N3663" t="s">
        <v>479</v>
      </c>
      <c r="O3663" t="s">
        <v>540</v>
      </c>
      <c r="P3663">
        <v>90</v>
      </c>
      <c r="Q3663">
        <v>21</v>
      </c>
      <c r="R3663">
        <f>SUMIFS(Table2[number],Table2[Event],"Goal",Table2[H/U],"HOME",Table2[GameID],Table2[[#This Row],[GameID]],Table2[GameTime],"&lt;="&amp;Table2[[#This Row],[GameTime]])</f>
        <v>9</v>
      </c>
      <c r="S3663">
        <f>SUMIFS(Table2[number],Table2[Event],"Goal",Table2[H/U],"AWAY",Table2[GameID],Table2[[#This Row],[GameID]],Table2[GameTime],"&lt;="&amp;Table2[[#This Row],[GameTime]])</f>
        <v>2</v>
      </c>
      <c r="T3663" t="str">
        <f>IF(Table2[[#This Row],[Event]]="Goal",Table2[[#This Row],[Hscore]]&amp;"-"&amp;Table2[[#This Row],[Uscore]],"")</f>
        <v>9-2</v>
      </c>
      <c r="U3663">
        <v>2109</v>
      </c>
      <c r="V3663" s="1">
        <f>Table2[[#This Row],[GameTime]]-(Table2[[#This Row],[period]]-1)*1200</f>
        <v>909</v>
      </c>
      <c r="W3663" s="1">
        <f>ROUNDDOWN(Table2[[#This Row],[Time]]/60,0)</f>
        <v>15</v>
      </c>
      <c r="X3663" s="1">
        <f>ROUNDDOWN((Table2[[#This Row],[Time]]/60-Table2[[#This Row],[Time2]])*60,0)</f>
        <v>9</v>
      </c>
      <c r="Y3663" s="1">
        <f>IF(Table2[[#This Row],[Time2]]&lt;10,0&amp;Table2[[#This Row],[Time2]],Table2[[#This Row],[Time2]])</f>
        <v>15</v>
      </c>
      <c r="Z3663" s="1" t="str">
        <f>IF(Table2[[#This Row],[Time3]]&lt;10,0&amp;Table2[[#This Row],[Time3]],Table2[[#This Row],[Time3]])</f>
        <v>09</v>
      </c>
      <c r="AA3663" s="2" t="str">
        <f>Table2[[#This Row],[Time4]]&amp;":"&amp;Table2[[#This Row],[Time5]]</f>
        <v>15:09</v>
      </c>
      <c r="AB3663" s="1" t="str" cm="1">
        <f t="array" ref="AB3663">IFERROR(IF(Table2[[#This Row],[code]]="","",_xlfn.IFS(AND(Table2[[#This Row],[code]]&lt;400,Table2[[#This Row],[code]]&lt;&gt;""),2,Table2[[#This Row],[code]]&gt;500,4)),"")</f>
        <v/>
      </c>
      <c r="AC3663" s="1" t="str">
        <f>IF(Table2[[#This Row],[Event]]="Penalty",Table2[[#This Row],[number]],IF(Table2[[#This Row],[Event]]="Time-Out",401,""))</f>
        <v/>
      </c>
      <c r="AD3663" s="1">
        <f>ROW(A3662)</f>
        <v>3662</v>
      </c>
      <c r="AE3663" s="1">
        <f>COUNTIFS(Table2[GameID],Table2[[#This Row],[GameID]],Table2[Column1],"&lt;="&amp;Table2[[#This Row],[Column1]])-1</f>
        <v>14</v>
      </c>
    </row>
    <row r="3664" spans="1:31" x14ac:dyDescent="0.45">
      <c r="A3664" t="s">
        <v>587</v>
      </c>
      <c r="B3664" t="str">
        <f>_xlfn.TEXTBEFORE(Table2[[#This Row],[Kamp]]," - ")</f>
        <v>Strandby Elling</v>
      </c>
      <c r="C3664" t="str">
        <f>_xlfn.TEXTAFTER(Table2[[#This Row],[Kamp]],"- ")</f>
        <v>Odense Floorball</v>
      </c>
      <c r="D3664">
        <v>45319</v>
      </c>
      <c r="E3664">
        <v>83586</v>
      </c>
      <c r="F3664">
        <v>20232024</v>
      </c>
      <c r="G3664" t="s">
        <v>372</v>
      </c>
      <c r="H3664" t="s">
        <v>671</v>
      </c>
      <c r="I3664" t="s">
        <v>678</v>
      </c>
      <c r="J3664">
        <v>2</v>
      </c>
      <c r="K3664">
        <v>31148</v>
      </c>
      <c r="L3664">
        <v>208</v>
      </c>
      <c r="M3664" t="s">
        <v>631</v>
      </c>
      <c r="N3664" t="s">
        <v>474</v>
      </c>
      <c r="O3664" t="s">
        <v>634</v>
      </c>
      <c r="P3664">
        <v>20</v>
      </c>
      <c r="Q3664" t="s">
        <v>634</v>
      </c>
      <c r="R3664">
        <f>SUMIFS(Table2[number],Table2[Event],"Goal",Table2[H/U],"HOME",Table2[GameID],Table2[[#This Row],[GameID]],Table2[GameTime],"&lt;="&amp;Table2[[#This Row],[GameTime]])</f>
        <v>9</v>
      </c>
      <c r="S3664">
        <f>SUMIFS(Table2[number],Table2[Event],"Goal",Table2[H/U],"AWAY",Table2[GameID],Table2[[#This Row],[GameID]],Table2[GameTime],"&lt;="&amp;Table2[[#This Row],[GameTime]])</f>
        <v>2</v>
      </c>
      <c r="T3664" t="str">
        <f>IF(Table2[[#This Row],[Event]]="Goal",Table2[[#This Row],[Hscore]]&amp;"-"&amp;Table2[[#This Row],[Uscore]],"")</f>
        <v/>
      </c>
      <c r="U3664">
        <v>2292</v>
      </c>
      <c r="V3664" s="1">
        <f>Table2[[#This Row],[GameTime]]-(Table2[[#This Row],[period]]-1)*1200</f>
        <v>1092</v>
      </c>
      <c r="W3664" s="1">
        <f>ROUNDDOWN(Table2[[#This Row],[Time]]/60,0)</f>
        <v>18</v>
      </c>
      <c r="X3664" s="1">
        <f>ROUNDDOWN((Table2[[#This Row],[Time]]/60-Table2[[#This Row],[Time2]])*60,0)</f>
        <v>12</v>
      </c>
      <c r="Y3664" s="1">
        <f>IF(Table2[[#This Row],[Time2]]&lt;10,0&amp;Table2[[#This Row],[Time2]],Table2[[#This Row],[Time2]])</f>
        <v>18</v>
      </c>
      <c r="Z3664" s="1">
        <f>IF(Table2[[#This Row],[Time3]]&lt;10,0&amp;Table2[[#This Row],[Time3]],Table2[[#This Row],[Time3]])</f>
        <v>12</v>
      </c>
      <c r="AA3664" s="2" t="str">
        <f>Table2[[#This Row],[Time4]]&amp;":"&amp;Table2[[#This Row],[Time5]]</f>
        <v>18:12</v>
      </c>
      <c r="AB3664" s="1" cm="1">
        <f t="array" ref="AB3664">IFERROR(IF(Table2[[#This Row],[code]]="","",_xlfn.IFS(AND(Table2[[#This Row],[code]]&lt;400,Table2[[#This Row],[code]]&lt;&gt;""),2,Table2[[#This Row],[code]]&gt;500,4)),"")</f>
        <v>2</v>
      </c>
      <c r="AC3664" s="1">
        <f>IF(Table2[[#This Row],[Event]]="Penalty",Table2[[#This Row],[number]],IF(Table2[[#This Row],[Event]]="Time-Out",401,""))</f>
        <v>208</v>
      </c>
      <c r="AD3664" s="1">
        <f>ROW(A3663)</f>
        <v>3663</v>
      </c>
      <c r="AE3664" s="1">
        <f>COUNTIFS(Table2[GameID],Table2[[#This Row],[GameID]],Table2[Column1],"&lt;="&amp;Table2[[#This Row],[Column1]])-1</f>
        <v>15</v>
      </c>
    </row>
    <row r="3665" spans="1:31" x14ac:dyDescent="0.45">
      <c r="A3665" t="s">
        <v>587</v>
      </c>
      <c r="B3665" t="str">
        <f>_xlfn.TEXTBEFORE(Table2[[#This Row],[Kamp]]," - ")</f>
        <v>Strandby Elling</v>
      </c>
      <c r="C3665" t="str">
        <f>_xlfn.TEXTAFTER(Table2[[#This Row],[Kamp]],"- ")</f>
        <v>Odense Floorball</v>
      </c>
      <c r="D3665">
        <v>45319</v>
      </c>
      <c r="E3665">
        <v>83586</v>
      </c>
      <c r="F3665">
        <v>20232024</v>
      </c>
      <c r="G3665" t="s">
        <v>372</v>
      </c>
      <c r="H3665" t="s">
        <v>671</v>
      </c>
      <c r="I3665" t="s">
        <v>678</v>
      </c>
      <c r="J3665">
        <v>3</v>
      </c>
      <c r="K3665">
        <v>31148</v>
      </c>
      <c r="L3665">
        <v>1</v>
      </c>
      <c r="M3665" t="s">
        <v>630</v>
      </c>
      <c r="N3665" t="s">
        <v>540</v>
      </c>
      <c r="O3665" t="s">
        <v>421</v>
      </c>
      <c r="P3665">
        <v>21</v>
      </c>
      <c r="Q3665">
        <v>89</v>
      </c>
      <c r="R3665">
        <f>SUMIFS(Table2[number],Table2[Event],"Goal",Table2[H/U],"HOME",Table2[GameID],Table2[[#This Row],[GameID]],Table2[GameTime],"&lt;="&amp;Table2[[#This Row],[GameTime]])</f>
        <v>10</v>
      </c>
      <c r="S3665">
        <f>SUMIFS(Table2[number],Table2[Event],"Goal",Table2[H/U],"AWAY",Table2[GameID],Table2[[#This Row],[GameID]],Table2[GameTime],"&lt;="&amp;Table2[[#This Row],[GameTime]])</f>
        <v>2</v>
      </c>
      <c r="T3665" t="str">
        <f>IF(Table2[[#This Row],[Event]]="Goal",Table2[[#This Row],[Hscore]]&amp;"-"&amp;Table2[[#This Row],[Uscore]],"")</f>
        <v>10-2</v>
      </c>
      <c r="U3665">
        <v>3132</v>
      </c>
      <c r="V3665" s="1">
        <f>Table2[[#This Row],[GameTime]]-(Table2[[#This Row],[period]]-1)*1200</f>
        <v>732</v>
      </c>
      <c r="W3665" s="1">
        <f>ROUNDDOWN(Table2[[#This Row],[Time]]/60,0)</f>
        <v>12</v>
      </c>
      <c r="X3665" s="1">
        <f>ROUNDDOWN((Table2[[#This Row],[Time]]/60-Table2[[#This Row],[Time2]])*60,0)</f>
        <v>12</v>
      </c>
      <c r="Y3665" s="1">
        <f>IF(Table2[[#This Row],[Time2]]&lt;10,0&amp;Table2[[#This Row],[Time2]],Table2[[#This Row],[Time2]])</f>
        <v>12</v>
      </c>
      <c r="Z3665" s="1">
        <f>IF(Table2[[#This Row],[Time3]]&lt;10,0&amp;Table2[[#This Row],[Time3]],Table2[[#This Row],[Time3]])</f>
        <v>12</v>
      </c>
      <c r="AA3665" s="2" t="str">
        <f>Table2[[#This Row],[Time4]]&amp;":"&amp;Table2[[#This Row],[Time5]]</f>
        <v>12:12</v>
      </c>
      <c r="AB3665" s="1" t="str" cm="1">
        <f t="array" ref="AB3665">IFERROR(IF(Table2[[#This Row],[code]]="","",_xlfn.IFS(AND(Table2[[#This Row],[code]]&lt;400,Table2[[#This Row],[code]]&lt;&gt;""),2,Table2[[#This Row],[code]]&gt;500,4)),"")</f>
        <v/>
      </c>
      <c r="AC3665" s="1" t="str">
        <f>IF(Table2[[#This Row],[Event]]="Penalty",Table2[[#This Row],[number]],IF(Table2[[#This Row],[Event]]="Time-Out",401,""))</f>
        <v/>
      </c>
      <c r="AD3665" s="1">
        <f>ROW(A3664)</f>
        <v>3664</v>
      </c>
      <c r="AE3665" s="1">
        <f>COUNTIFS(Table2[GameID],Table2[[#This Row],[GameID]],Table2[Column1],"&lt;="&amp;Table2[[#This Row],[Column1]])-1</f>
        <v>16</v>
      </c>
    </row>
    <row r="3666" spans="1:31" x14ac:dyDescent="0.45">
      <c r="A3666" t="s">
        <v>587</v>
      </c>
      <c r="B3666" t="str">
        <f>_xlfn.TEXTBEFORE(Table2[[#This Row],[Kamp]]," - ")</f>
        <v>Strandby Elling</v>
      </c>
      <c r="C3666" t="str">
        <f>_xlfn.TEXTAFTER(Table2[[#This Row],[Kamp]],"- ")</f>
        <v>Odense Floorball</v>
      </c>
      <c r="D3666">
        <v>45319</v>
      </c>
      <c r="E3666">
        <v>83586</v>
      </c>
      <c r="F3666">
        <v>20232024</v>
      </c>
      <c r="G3666" t="s">
        <v>372</v>
      </c>
      <c r="H3666" t="s">
        <v>671</v>
      </c>
      <c r="I3666" t="s">
        <v>678</v>
      </c>
      <c r="J3666">
        <v>3</v>
      </c>
      <c r="K3666">
        <v>31148</v>
      </c>
      <c r="L3666">
        <v>1</v>
      </c>
      <c r="M3666" t="s">
        <v>630</v>
      </c>
      <c r="N3666" t="s">
        <v>474</v>
      </c>
      <c r="O3666" t="s">
        <v>473</v>
      </c>
      <c r="P3666">
        <v>20</v>
      </c>
      <c r="Q3666">
        <v>16</v>
      </c>
      <c r="R3666">
        <f>SUMIFS(Table2[number],Table2[Event],"Goal",Table2[H/U],"HOME",Table2[GameID],Table2[[#This Row],[GameID]],Table2[GameTime],"&lt;="&amp;Table2[[#This Row],[GameTime]])</f>
        <v>11</v>
      </c>
      <c r="S3666">
        <f>SUMIFS(Table2[number],Table2[Event],"Goal",Table2[H/U],"AWAY",Table2[GameID],Table2[[#This Row],[GameID]],Table2[GameTime],"&lt;="&amp;Table2[[#This Row],[GameTime]])</f>
        <v>2</v>
      </c>
      <c r="T3666" t="str">
        <f>IF(Table2[[#This Row],[Event]]="Goal",Table2[[#This Row],[Hscore]]&amp;"-"&amp;Table2[[#This Row],[Uscore]],"")</f>
        <v>11-2</v>
      </c>
      <c r="U3666">
        <v>3156</v>
      </c>
      <c r="V3666" s="1">
        <f>Table2[[#This Row],[GameTime]]-(Table2[[#This Row],[period]]-1)*1200</f>
        <v>756</v>
      </c>
      <c r="W3666" s="1">
        <f>ROUNDDOWN(Table2[[#This Row],[Time]]/60,0)</f>
        <v>12</v>
      </c>
      <c r="X3666" s="1">
        <f>ROUNDDOWN((Table2[[#This Row],[Time]]/60-Table2[[#This Row],[Time2]])*60,0)</f>
        <v>36</v>
      </c>
      <c r="Y3666" s="1">
        <f>IF(Table2[[#This Row],[Time2]]&lt;10,0&amp;Table2[[#This Row],[Time2]],Table2[[#This Row],[Time2]])</f>
        <v>12</v>
      </c>
      <c r="Z3666" s="1">
        <f>IF(Table2[[#This Row],[Time3]]&lt;10,0&amp;Table2[[#This Row],[Time3]],Table2[[#This Row],[Time3]])</f>
        <v>36</v>
      </c>
      <c r="AA3666" s="2" t="str">
        <f>Table2[[#This Row],[Time4]]&amp;":"&amp;Table2[[#This Row],[Time5]]</f>
        <v>12:36</v>
      </c>
      <c r="AB3666" s="1" t="str" cm="1">
        <f t="array" ref="AB3666">IFERROR(IF(Table2[[#This Row],[code]]="","",_xlfn.IFS(AND(Table2[[#This Row],[code]]&lt;400,Table2[[#This Row],[code]]&lt;&gt;""),2,Table2[[#This Row],[code]]&gt;500,4)),"")</f>
        <v/>
      </c>
      <c r="AC3666" s="1" t="str">
        <f>IF(Table2[[#This Row],[Event]]="Penalty",Table2[[#This Row],[number]],IF(Table2[[#This Row],[Event]]="Time-Out",401,""))</f>
        <v/>
      </c>
      <c r="AD3666" s="1">
        <f>ROW(A3665)</f>
        <v>3665</v>
      </c>
      <c r="AE3666" s="1">
        <f>COUNTIFS(Table2[GameID],Table2[[#This Row],[GameID]],Table2[Column1],"&lt;="&amp;Table2[[#This Row],[Column1]])-1</f>
        <v>17</v>
      </c>
    </row>
    <row r="3667" spans="1:31" x14ac:dyDescent="0.45">
      <c r="A3667" t="s">
        <v>587</v>
      </c>
      <c r="B3667" t="str">
        <f>_xlfn.TEXTBEFORE(Table2[[#This Row],[Kamp]]," - ")</f>
        <v>Strandby Elling</v>
      </c>
      <c r="C3667" t="str">
        <f>_xlfn.TEXTAFTER(Table2[[#This Row],[Kamp]],"- ")</f>
        <v>Odense Floorball</v>
      </c>
      <c r="D3667">
        <v>45319</v>
      </c>
      <c r="E3667">
        <v>83586</v>
      </c>
      <c r="F3667">
        <v>20232024</v>
      </c>
      <c r="G3667" t="s">
        <v>372</v>
      </c>
      <c r="H3667" t="s">
        <v>671</v>
      </c>
      <c r="I3667" t="s">
        <v>678</v>
      </c>
      <c r="J3667">
        <v>3</v>
      </c>
      <c r="K3667">
        <v>31148</v>
      </c>
      <c r="L3667">
        <v>1</v>
      </c>
      <c r="M3667" t="s">
        <v>630</v>
      </c>
      <c r="N3667" t="s">
        <v>540</v>
      </c>
      <c r="O3667" t="s">
        <v>352</v>
      </c>
      <c r="P3667">
        <v>21</v>
      </c>
      <c r="Q3667">
        <v>10</v>
      </c>
      <c r="R3667">
        <f>SUMIFS(Table2[number],Table2[Event],"Goal",Table2[H/U],"HOME",Table2[GameID],Table2[[#This Row],[GameID]],Table2[GameTime],"&lt;="&amp;Table2[[#This Row],[GameTime]])</f>
        <v>12</v>
      </c>
      <c r="S3667">
        <f>SUMIFS(Table2[number],Table2[Event],"Goal",Table2[H/U],"AWAY",Table2[GameID],Table2[[#This Row],[GameID]],Table2[GameTime],"&lt;="&amp;Table2[[#This Row],[GameTime]])</f>
        <v>2</v>
      </c>
      <c r="T3667" t="str">
        <f>IF(Table2[[#This Row],[Event]]="Goal",Table2[[#This Row],[Hscore]]&amp;"-"&amp;Table2[[#This Row],[Uscore]],"")</f>
        <v>12-2</v>
      </c>
      <c r="U3667">
        <v>3501</v>
      </c>
      <c r="V3667" s="1">
        <f>Table2[[#This Row],[GameTime]]-(Table2[[#This Row],[period]]-1)*1200</f>
        <v>1101</v>
      </c>
      <c r="W3667" s="1">
        <f>ROUNDDOWN(Table2[[#This Row],[Time]]/60,0)</f>
        <v>18</v>
      </c>
      <c r="X3667" s="1">
        <f>ROUNDDOWN((Table2[[#This Row],[Time]]/60-Table2[[#This Row],[Time2]])*60,0)</f>
        <v>21</v>
      </c>
      <c r="Y3667" s="1">
        <f>IF(Table2[[#This Row],[Time2]]&lt;10,0&amp;Table2[[#This Row],[Time2]],Table2[[#This Row],[Time2]])</f>
        <v>18</v>
      </c>
      <c r="Z3667" s="1">
        <f>IF(Table2[[#This Row],[Time3]]&lt;10,0&amp;Table2[[#This Row],[Time3]],Table2[[#This Row],[Time3]])</f>
        <v>21</v>
      </c>
      <c r="AA3667" s="2" t="str">
        <f>Table2[[#This Row],[Time4]]&amp;":"&amp;Table2[[#This Row],[Time5]]</f>
        <v>18:21</v>
      </c>
      <c r="AB3667" s="1" t="str" cm="1">
        <f t="array" ref="AB3667">IFERROR(IF(Table2[[#This Row],[code]]="","",_xlfn.IFS(AND(Table2[[#This Row],[code]]&lt;400,Table2[[#This Row],[code]]&lt;&gt;""),2,Table2[[#This Row],[code]]&gt;500,4)),"")</f>
        <v/>
      </c>
      <c r="AC3667" s="1" t="str">
        <f>IF(Table2[[#This Row],[Event]]="Penalty",Table2[[#This Row],[number]],IF(Table2[[#This Row],[Event]]="Time-Out",401,""))</f>
        <v/>
      </c>
      <c r="AD3667" s="1">
        <f>ROW(A3666)</f>
        <v>3666</v>
      </c>
      <c r="AE3667" s="1">
        <f>COUNTIFS(Table2[GameID],Table2[[#This Row],[GameID]],Table2[Column1],"&lt;="&amp;Table2[[#This Row],[Column1]])-1</f>
        <v>18</v>
      </c>
    </row>
    <row r="3668" spans="1:31" x14ac:dyDescent="0.45">
      <c r="A3668" t="s">
        <v>587</v>
      </c>
      <c r="B3668" t="str">
        <f>_xlfn.TEXTBEFORE(Table2[[#This Row],[Kamp]]," - ")</f>
        <v>Strandby Elling</v>
      </c>
      <c r="C3668" t="str">
        <f>_xlfn.TEXTAFTER(Table2[[#This Row],[Kamp]],"- ")</f>
        <v>Odense Floorball</v>
      </c>
      <c r="D3668">
        <v>45319</v>
      </c>
      <c r="E3668">
        <v>83586</v>
      </c>
      <c r="F3668">
        <v>20232024</v>
      </c>
      <c r="G3668" t="s">
        <v>372</v>
      </c>
      <c r="H3668" t="s">
        <v>671</v>
      </c>
      <c r="I3668" t="s">
        <v>678</v>
      </c>
      <c r="J3668">
        <v>3</v>
      </c>
      <c r="K3668">
        <v>31148</v>
      </c>
      <c r="L3668">
        <v>1</v>
      </c>
      <c r="M3668" t="s">
        <v>630</v>
      </c>
      <c r="N3668" t="s">
        <v>526</v>
      </c>
      <c r="O3668" t="s">
        <v>540</v>
      </c>
      <c r="P3668">
        <v>81</v>
      </c>
      <c r="Q3668">
        <v>21</v>
      </c>
      <c r="R3668">
        <f>SUMIFS(Table2[number],Table2[Event],"Goal",Table2[H/U],"HOME",Table2[GameID],Table2[[#This Row],[GameID]],Table2[GameTime],"&lt;="&amp;Table2[[#This Row],[GameTime]])</f>
        <v>13</v>
      </c>
      <c r="S3668">
        <f>SUMIFS(Table2[number],Table2[Event],"Goal",Table2[H/U],"AWAY",Table2[GameID],Table2[[#This Row],[GameID]],Table2[GameTime],"&lt;="&amp;Table2[[#This Row],[GameTime]])</f>
        <v>2</v>
      </c>
      <c r="T3668" t="str">
        <f>IF(Table2[[#This Row],[Event]]="Goal",Table2[[#This Row],[Hscore]]&amp;"-"&amp;Table2[[#This Row],[Uscore]],"")</f>
        <v>13-2</v>
      </c>
      <c r="U3668">
        <v>3533</v>
      </c>
      <c r="V3668" s="1">
        <f>Table2[[#This Row],[GameTime]]-(Table2[[#This Row],[period]]-1)*1200</f>
        <v>1133</v>
      </c>
      <c r="W3668" s="1">
        <f>ROUNDDOWN(Table2[[#This Row],[Time]]/60,0)</f>
        <v>18</v>
      </c>
      <c r="X3668" s="1">
        <f>ROUNDDOWN((Table2[[#This Row],[Time]]/60-Table2[[#This Row],[Time2]])*60,0)</f>
        <v>53</v>
      </c>
      <c r="Y3668" s="1">
        <f>IF(Table2[[#This Row],[Time2]]&lt;10,0&amp;Table2[[#This Row],[Time2]],Table2[[#This Row],[Time2]])</f>
        <v>18</v>
      </c>
      <c r="Z3668" s="1">
        <f>IF(Table2[[#This Row],[Time3]]&lt;10,0&amp;Table2[[#This Row],[Time3]],Table2[[#This Row],[Time3]])</f>
        <v>53</v>
      </c>
      <c r="AA3668" s="2" t="str">
        <f>Table2[[#This Row],[Time4]]&amp;":"&amp;Table2[[#This Row],[Time5]]</f>
        <v>18:53</v>
      </c>
      <c r="AB3668" s="1" t="str" cm="1">
        <f t="array" ref="AB3668">IFERROR(IF(Table2[[#This Row],[code]]="","",_xlfn.IFS(AND(Table2[[#This Row],[code]]&lt;400,Table2[[#This Row],[code]]&lt;&gt;""),2,Table2[[#This Row],[code]]&gt;500,4)),"")</f>
        <v/>
      </c>
      <c r="AC3668" s="1" t="str">
        <f>IF(Table2[[#This Row],[Event]]="Penalty",Table2[[#This Row],[number]],IF(Table2[[#This Row],[Event]]="Time-Out",401,""))</f>
        <v/>
      </c>
      <c r="AD3668" s="1">
        <f>ROW(A3667)</f>
        <v>3667</v>
      </c>
      <c r="AE3668" s="1">
        <f>COUNTIFS(Table2[GameID],Table2[[#This Row],[GameID]],Table2[Column1],"&lt;="&amp;Table2[[#This Row],[Column1]])-1</f>
        <v>19</v>
      </c>
    </row>
    <row r="3669" spans="1:31" x14ac:dyDescent="0.45">
      <c r="A3669" t="s">
        <v>232</v>
      </c>
      <c r="B3669" t="str">
        <f>_xlfn.TEXTBEFORE(Table2[[#This Row],[Kamp]]," - ")</f>
        <v>BFC Vendsyssel</v>
      </c>
      <c r="C3669" t="str">
        <f>_xlfn.TEXTAFTER(Table2[[#This Row],[Kamp]],"- ")</f>
        <v>ÅFK</v>
      </c>
      <c r="D3669">
        <v>45318</v>
      </c>
      <c r="E3669">
        <v>83587</v>
      </c>
      <c r="F3669">
        <v>20232024</v>
      </c>
      <c r="G3669" t="s">
        <v>372</v>
      </c>
      <c r="H3669" t="s">
        <v>664</v>
      </c>
      <c r="I3669" t="s">
        <v>678</v>
      </c>
      <c r="J3669">
        <v>1</v>
      </c>
      <c r="K3669">
        <v>31145</v>
      </c>
      <c r="L3669">
        <v>1</v>
      </c>
      <c r="M3669" t="s">
        <v>630</v>
      </c>
      <c r="N3669" t="s">
        <v>287</v>
      </c>
      <c r="O3669" t="s">
        <v>335</v>
      </c>
      <c r="P3669">
        <v>22</v>
      </c>
      <c r="Q3669">
        <v>10</v>
      </c>
      <c r="R3669">
        <f>SUMIFS(Table2[number],Table2[Event],"Goal",Table2[H/U],"HOME",Table2[GameID],Table2[[#This Row],[GameID]],Table2[GameTime],"&lt;="&amp;Table2[[#This Row],[GameTime]])</f>
        <v>1</v>
      </c>
      <c r="S3669">
        <f>SUMIFS(Table2[number],Table2[Event],"Goal",Table2[H/U],"AWAY",Table2[GameID],Table2[[#This Row],[GameID]],Table2[GameTime],"&lt;="&amp;Table2[[#This Row],[GameTime]])</f>
        <v>0</v>
      </c>
      <c r="T3669" t="str">
        <f>IF(Table2[[#This Row],[Event]]="Goal",Table2[[#This Row],[Hscore]]&amp;"-"&amp;Table2[[#This Row],[Uscore]],"")</f>
        <v>1-0</v>
      </c>
      <c r="U3669">
        <v>555</v>
      </c>
      <c r="V3669" s="1">
        <f>Table2[[#This Row],[GameTime]]-(Table2[[#This Row],[period]]-1)*1200</f>
        <v>555</v>
      </c>
      <c r="W3669" s="1">
        <f>ROUNDDOWN(Table2[[#This Row],[Time]]/60,0)</f>
        <v>9</v>
      </c>
      <c r="X3669" s="1">
        <f>ROUNDDOWN((Table2[[#This Row],[Time]]/60-Table2[[#This Row],[Time2]])*60,0)</f>
        <v>15</v>
      </c>
      <c r="Y3669" s="1" t="str">
        <f>IF(Table2[[#This Row],[Time2]]&lt;10,0&amp;Table2[[#This Row],[Time2]],Table2[[#This Row],[Time2]])</f>
        <v>09</v>
      </c>
      <c r="Z3669" s="1">
        <f>IF(Table2[[#This Row],[Time3]]&lt;10,0&amp;Table2[[#This Row],[Time3]],Table2[[#This Row],[Time3]])</f>
        <v>15</v>
      </c>
      <c r="AA3669" s="2" t="str">
        <f>Table2[[#This Row],[Time4]]&amp;":"&amp;Table2[[#This Row],[Time5]]</f>
        <v>09:15</v>
      </c>
      <c r="AB3669" s="1" t="str" cm="1">
        <f t="array" ref="AB3669">IFERROR(IF(Table2[[#This Row],[code]]="","",_xlfn.IFS(AND(Table2[[#This Row],[code]]&lt;400,Table2[[#This Row],[code]]&lt;&gt;""),2,Table2[[#This Row],[code]]&gt;500,4)),"")</f>
        <v/>
      </c>
      <c r="AC3669" s="1" t="str">
        <f>IF(Table2[[#This Row],[Event]]="Penalty",Table2[[#This Row],[number]],IF(Table2[[#This Row],[Event]]="Time-Out",401,""))</f>
        <v/>
      </c>
      <c r="AD3669" s="1">
        <f>ROW(A3668)</f>
        <v>3668</v>
      </c>
      <c r="AE3669" s="1">
        <f>COUNTIFS(Table2[GameID],Table2[[#This Row],[GameID]],Table2[Column1],"&lt;="&amp;Table2[[#This Row],[Column1]])-1</f>
        <v>0</v>
      </c>
    </row>
    <row r="3670" spans="1:31" x14ac:dyDescent="0.45">
      <c r="A3670" t="s">
        <v>232</v>
      </c>
      <c r="B3670" t="str">
        <f>_xlfn.TEXTBEFORE(Table2[[#This Row],[Kamp]]," - ")</f>
        <v>BFC Vendsyssel</v>
      </c>
      <c r="C3670" t="str">
        <f>_xlfn.TEXTAFTER(Table2[[#This Row],[Kamp]],"- ")</f>
        <v>ÅFK</v>
      </c>
      <c r="D3670">
        <v>45318</v>
      </c>
      <c r="E3670">
        <v>83587</v>
      </c>
      <c r="F3670">
        <v>20232024</v>
      </c>
      <c r="G3670" t="s">
        <v>372</v>
      </c>
      <c r="H3670" t="s">
        <v>664</v>
      </c>
      <c r="I3670" t="s">
        <v>678</v>
      </c>
      <c r="J3670">
        <v>1</v>
      </c>
      <c r="K3670">
        <v>31145</v>
      </c>
      <c r="L3670">
        <v>1</v>
      </c>
      <c r="M3670" t="s">
        <v>630</v>
      </c>
      <c r="N3670" t="s">
        <v>211</v>
      </c>
      <c r="O3670" t="s">
        <v>207</v>
      </c>
      <c r="P3670">
        <v>92</v>
      </c>
      <c r="Q3670">
        <v>71</v>
      </c>
      <c r="R3670">
        <f>SUMIFS(Table2[number],Table2[Event],"Goal",Table2[H/U],"HOME",Table2[GameID],Table2[[#This Row],[GameID]],Table2[GameTime],"&lt;="&amp;Table2[[#This Row],[GameTime]])</f>
        <v>2</v>
      </c>
      <c r="S3670">
        <f>SUMIFS(Table2[number],Table2[Event],"Goal",Table2[H/U],"AWAY",Table2[GameID],Table2[[#This Row],[GameID]],Table2[GameTime],"&lt;="&amp;Table2[[#This Row],[GameTime]])</f>
        <v>0</v>
      </c>
      <c r="T3670" t="str">
        <f>IF(Table2[[#This Row],[Event]]="Goal",Table2[[#This Row],[Hscore]]&amp;"-"&amp;Table2[[#This Row],[Uscore]],"")</f>
        <v>2-0</v>
      </c>
      <c r="U3670">
        <v>698</v>
      </c>
      <c r="V3670" s="1">
        <f>Table2[[#This Row],[GameTime]]-(Table2[[#This Row],[period]]-1)*1200</f>
        <v>698</v>
      </c>
      <c r="W3670" s="1">
        <f>ROUNDDOWN(Table2[[#This Row],[Time]]/60,0)</f>
        <v>11</v>
      </c>
      <c r="X3670" s="1">
        <f>ROUNDDOWN((Table2[[#This Row],[Time]]/60-Table2[[#This Row],[Time2]])*60,0)</f>
        <v>38</v>
      </c>
      <c r="Y3670" s="1">
        <f>IF(Table2[[#This Row],[Time2]]&lt;10,0&amp;Table2[[#This Row],[Time2]],Table2[[#This Row],[Time2]])</f>
        <v>11</v>
      </c>
      <c r="Z3670" s="1">
        <f>IF(Table2[[#This Row],[Time3]]&lt;10,0&amp;Table2[[#This Row],[Time3]],Table2[[#This Row],[Time3]])</f>
        <v>38</v>
      </c>
      <c r="AA3670" s="2" t="str">
        <f>Table2[[#This Row],[Time4]]&amp;":"&amp;Table2[[#This Row],[Time5]]</f>
        <v>11:38</v>
      </c>
      <c r="AB3670" s="1" t="str" cm="1">
        <f t="array" ref="AB3670">IFERROR(IF(Table2[[#This Row],[code]]="","",_xlfn.IFS(AND(Table2[[#This Row],[code]]&lt;400,Table2[[#This Row],[code]]&lt;&gt;""),2,Table2[[#This Row],[code]]&gt;500,4)),"")</f>
        <v/>
      </c>
      <c r="AC3670" s="1" t="str">
        <f>IF(Table2[[#This Row],[Event]]="Penalty",Table2[[#This Row],[number]],IF(Table2[[#This Row],[Event]]="Time-Out",401,""))</f>
        <v/>
      </c>
      <c r="AD3670" s="1">
        <f>ROW(A3669)</f>
        <v>3669</v>
      </c>
      <c r="AE3670" s="1">
        <f>COUNTIFS(Table2[GameID],Table2[[#This Row],[GameID]],Table2[Column1],"&lt;="&amp;Table2[[#This Row],[Column1]])-1</f>
        <v>1</v>
      </c>
    </row>
    <row r="3671" spans="1:31" x14ac:dyDescent="0.45">
      <c r="A3671" t="s">
        <v>232</v>
      </c>
      <c r="B3671" t="str">
        <f>_xlfn.TEXTBEFORE(Table2[[#This Row],[Kamp]]," - ")</f>
        <v>BFC Vendsyssel</v>
      </c>
      <c r="C3671" t="str">
        <f>_xlfn.TEXTAFTER(Table2[[#This Row],[Kamp]],"- ")</f>
        <v>ÅFK</v>
      </c>
      <c r="D3671">
        <v>45318</v>
      </c>
      <c r="E3671">
        <v>83587</v>
      </c>
      <c r="F3671">
        <v>20232024</v>
      </c>
      <c r="G3671" t="s">
        <v>372</v>
      </c>
      <c r="H3671" t="s">
        <v>664</v>
      </c>
      <c r="I3671" t="s">
        <v>678</v>
      </c>
      <c r="J3671">
        <v>1</v>
      </c>
      <c r="K3671">
        <v>31145</v>
      </c>
      <c r="L3671">
        <v>208</v>
      </c>
      <c r="M3671" t="s">
        <v>631</v>
      </c>
      <c r="N3671" t="s">
        <v>205</v>
      </c>
      <c r="O3671" t="s">
        <v>634</v>
      </c>
      <c r="P3671">
        <v>63</v>
      </c>
      <c r="Q3671" t="s">
        <v>634</v>
      </c>
      <c r="R3671">
        <f>SUMIFS(Table2[number],Table2[Event],"Goal",Table2[H/U],"HOME",Table2[GameID],Table2[[#This Row],[GameID]],Table2[GameTime],"&lt;="&amp;Table2[[#This Row],[GameTime]])</f>
        <v>2</v>
      </c>
      <c r="S3671">
        <f>SUMIFS(Table2[number],Table2[Event],"Goal",Table2[H/U],"AWAY",Table2[GameID],Table2[[#This Row],[GameID]],Table2[GameTime],"&lt;="&amp;Table2[[#This Row],[GameTime]])</f>
        <v>0</v>
      </c>
      <c r="T3671" t="str">
        <f>IF(Table2[[#This Row],[Event]]="Goal",Table2[[#This Row],[Hscore]]&amp;"-"&amp;Table2[[#This Row],[Uscore]],"")</f>
        <v/>
      </c>
      <c r="U3671">
        <v>944</v>
      </c>
      <c r="V3671" s="1">
        <f>Table2[[#This Row],[GameTime]]-(Table2[[#This Row],[period]]-1)*1200</f>
        <v>944</v>
      </c>
      <c r="W3671" s="1">
        <f>ROUNDDOWN(Table2[[#This Row],[Time]]/60,0)</f>
        <v>15</v>
      </c>
      <c r="X3671" s="1">
        <f>ROUNDDOWN((Table2[[#This Row],[Time]]/60-Table2[[#This Row],[Time2]])*60,0)</f>
        <v>44</v>
      </c>
      <c r="Y3671" s="1">
        <f>IF(Table2[[#This Row],[Time2]]&lt;10,0&amp;Table2[[#This Row],[Time2]],Table2[[#This Row],[Time2]])</f>
        <v>15</v>
      </c>
      <c r="Z3671" s="1">
        <f>IF(Table2[[#This Row],[Time3]]&lt;10,0&amp;Table2[[#This Row],[Time3]],Table2[[#This Row],[Time3]])</f>
        <v>44</v>
      </c>
      <c r="AA3671" s="2" t="str">
        <f>Table2[[#This Row],[Time4]]&amp;":"&amp;Table2[[#This Row],[Time5]]</f>
        <v>15:44</v>
      </c>
      <c r="AB3671" s="1" cm="1">
        <f t="array" ref="AB3671">IFERROR(IF(Table2[[#This Row],[code]]="","",_xlfn.IFS(AND(Table2[[#This Row],[code]]&lt;400,Table2[[#This Row],[code]]&lt;&gt;""),2,Table2[[#This Row],[code]]&gt;500,4)),"")</f>
        <v>2</v>
      </c>
      <c r="AC3671" s="1">
        <f>IF(Table2[[#This Row],[Event]]="Penalty",Table2[[#This Row],[number]],IF(Table2[[#This Row],[Event]]="Time-Out",401,""))</f>
        <v>208</v>
      </c>
      <c r="AD3671" s="1">
        <f>ROW(A3670)</f>
        <v>3670</v>
      </c>
      <c r="AE3671" s="1">
        <f>COUNTIFS(Table2[GameID],Table2[[#This Row],[GameID]],Table2[Column1],"&lt;="&amp;Table2[[#This Row],[Column1]])-1</f>
        <v>2</v>
      </c>
    </row>
    <row r="3672" spans="1:31" x14ac:dyDescent="0.45">
      <c r="A3672" t="s">
        <v>232</v>
      </c>
      <c r="B3672" t="str">
        <f>_xlfn.TEXTBEFORE(Table2[[#This Row],[Kamp]]," - ")</f>
        <v>BFC Vendsyssel</v>
      </c>
      <c r="C3672" t="str">
        <f>_xlfn.TEXTAFTER(Table2[[#This Row],[Kamp]],"- ")</f>
        <v>ÅFK</v>
      </c>
      <c r="D3672">
        <v>45318</v>
      </c>
      <c r="E3672">
        <v>83587</v>
      </c>
      <c r="F3672">
        <v>20232024</v>
      </c>
      <c r="G3672" t="s">
        <v>372</v>
      </c>
      <c r="H3672" t="s">
        <v>664</v>
      </c>
      <c r="I3672" t="s">
        <v>678</v>
      </c>
      <c r="J3672">
        <v>2</v>
      </c>
      <c r="K3672">
        <v>31145</v>
      </c>
      <c r="L3672">
        <v>1</v>
      </c>
      <c r="M3672" t="s">
        <v>630</v>
      </c>
      <c r="N3672" t="s">
        <v>207</v>
      </c>
      <c r="O3672" t="s">
        <v>211</v>
      </c>
      <c r="P3672">
        <v>71</v>
      </c>
      <c r="Q3672">
        <v>92</v>
      </c>
      <c r="R3672">
        <f>SUMIFS(Table2[number],Table2[Event],"Goal",Table2[H/U],"HOME",Table2[GameID],Table2[[#This Row],[GameID]],Table2[GameTime],"&lt;="&amp;Table2[[#This Row],[GameTime]])</f>
        <v>3</v>
      </c>
      <c r="S3672">
        <f>SUMIFS(Table2[number],Table2[Event],"Goal",Table2[H/U],"AWAY",Table2[GameID],Table2[[#This Row],[GameID]],Table2[GameTime],"&lt;="&amp;Table2[[#This Row],[GameTime]])</f>
        <v>0</v>
      </c>
      <c r="T3672" t="str">
        <f>IF(Table2[[#This Row],[Event]]="Goal",Table2[[#This Row],[Hscore]]&amp;"-"&amp;Table2[[#This Row],[Uscore]],"")</f>
        <v>3-0</v>
      </c>
      <c r="U3672">
        <v>1234</v>
      </c>
      <c r="V3672" s="1">
        <f>Table2[[#This Row],[GameTime]]-(Table2[[#This Row],[period]]-1)*1200</f>
        <v>34</v>
      </c>
      <c r="W3672" s="1">
        <f>ROUNDDOWN(Table2[[#This Row],[Time]]/60,0)</f>
        <v>0</v>
      </c>
      <c r="X3672" s="1">
        <f>ROUNDDOWN((Table2[[#This Row],[Time]]/60-Table2[[#This Row],[Time2]])*60,0)</f>
        <v>34</v>
      </c>
      <c r="Y3672" s="1" t="str">
        <f>IF(Table2[[#This Row],[Time2]]&lt;10,0&amp;Table2[[#This Row],[Time2]],Table2[[#This Row],[Time2]])</f>
        <v>00</v>
      </c>
      <c r="Z3672" s="1">
        <f>IF(Table2[[#This Row],[Time3]]&lt;10,0&amp;Table2[[#This Row],[Time3]],Table2[[#This Row],[Time3]])</f>
        <v>34</v>
      </c>
      <c r="AA3672" s="2" t="str">
        <f>Table2[[#This Row],[Time4]]&amp;":"&amp;Table2[[#This Row],[Time5]]</f>
        <v>00:34</v>
      </c>
      <c r="AB3672" s="1" t="str" cm="1">
        <f t="array" ref="AB3672">IFERROR(IF(Table2[[#This Row],[code]]="","",_xlfn.IFS(AND(Table2[[#This Row],[code]]&lt;400,Table2[[#This Row],[code]]&lt;&gt;""),2,Table2[[#This Row],[code]]&gt;500,4)),"")</f>
        <v/>
      </c>
      <c r="AC3672" s="1" t="str">
        <f>IF(Table2[[#This Row],[Event]]="Penalty",Table2[[#This Row],[number]],IF(Table2[[#This Row],[Event]]="Time-Out",401,""))</f>
        <v/>
      </c>
      <c r="AD3672" s="1">
        <f>ROW(A3671)</f>
        <v>3671</v>
      </c>
      <c r="AE3672" s="1">
        <f>COUNTIFS(Table2[GameID],Table2[[#This Row],[GameID]],Table2[Column1],"&lt;="&amp;Table2[[#This Row],[Column1]])-1</f>
        <v>3</v>
      </c>
    </row>
    <row r="3673" spans="1:31" x14ac:dyDescent="0.45">
      <c r="A3673" t="s">
        <v>232</v>
      </c>
      <c r="B3673" t="str">
        <f>_xlfn.TEXTBEFORE(Table2[[#This Row],[Kamp]]," - ")</f>
        <v>BFC Vendsyssel</v>
      </c>
      <c r="C3673" t="str">
        <f>_xlfn.TEXTAFTER(Table2[[#This Row],[Kamp]],"- ")</f>
        <v>ÅFK</v>
      </c>
      <c r="D3673">
        <v>45318</v>
      </c>
      <c r="E3673">
        <v>83587</v>
      </c>
      <c r="F3673">
        <v>20232024</v>
      </c>
      <c r="G3673" t="s">
        <v>372</v>
      </c>
      <c r="H3673" t="s">
        <v>666</v>
      </c>
      <c r="I3673" t="s">
        <v>677</v>
      </c>
      <c r="J3673">
        <v>2</v>
      </c>
      <c r="K3673">
        <v>31407</v>
      </c>
      <c r="L3673">
        <v>201</v>
      </c>
      <c r="M3673" t="s">
        <v>631</v>
      </c>
      <c r="N3673" t="s">
        <v>647</v>
      </c>
      <c r="O3673" t="s">
        <v>634</v>
      </c>
      <c r="P3673">
        <v>71</v>
      </c>
      <c r="Q3673" t="s">
        <v>634</v>
      </c>
      <c r="R3673">
        <f>SUMIFS(Table2[number],Table2[Event],"Goal",Table2[H/U],"HOME",Table2[GameID],Table2[[#This Row],[GameID]],Table2[GameTime],"&lt;="&amp;Table2[[#This Row],[GameTime]])</f>
        <v>3</v>
      </c>
      <c r="S3673">
        <f>SUMIFS(Table2[number],Table2[Event],"Goal",Table2[H/U],"AWAY",Table2[GameID],Table2[[#This Row],[GameID]],Table2[GameTime],"&lt;="&amp;Table2[[#This Row],[GameTime]])</f>
        <v>0</v>
      </c>
      <c r="T3673" t="str">
        <f>IF(Table2[[#This Row],[Event]]="Goal",Table2[[#This Row],[Hscore]]&amp;"-"&amp;Table2[[#This Row],[Uscore]],"")</f>
        <v/>
      </c>
      <c r="U3673">
        <v>1257</v>
      </c>
      <c r="V3673" s="1">
        <f>Table2[[#This Row],[GameTime]]-(Table2[[#This Row],[period]]-1)*1200</f>
        <v>57</v>
      </c>
      <c r="W3673" s="1">
        <f>ROUNDDOWN(Table2[[#This Row],[Time]]/60,0)</f>
        <v>0</v>
      </c>
      <c r="X3673" s="1">
        <f>ROUNDDOWN((Table2[[#This Row],[Time]]/60-Table2[[#This Row],[Time2]])*60,0)</f>
        <v>57</v>
      </c>
      <c r="Y3673" s="1" t="str">
        <f>IF(Table2[[#This Row],[Time2]]&lt;10,0&amp;Table2[[#This Row],[Time2]],Table2[[#This Row],[Time2]])</f>
        <v>00</v>
      </c>
      <c r="Z3673" s="1">
        <f>IF(Table2[[#This Row],[Time3]]&lt;10,0&amp;Table2[[#This Row],[Time3]],Table2[[#This Row],[Time3]])</f>
        <v>57</v>
      </c>
      <c r="AA3673" s="2" t="str">
        <f>Table2[[#This Row],[Time4]]&amp;":"&amp;Table2[[#This Row],[Time5]]</f>
        <v>00:57</v>
      </c>
      <c r="AB3673" s="1" cm="1">
        <f t="array" ref="AB3673">IFERROR(IF(Table2[[#This Row],[code]]="","",_xlfn.IFS(AND(Table2[[#This Row],[code]]&lt;400,Table2[[#This Row],[code]]&lt;&gt;""),2,Table2[[#This Row],[code]]&gt;500,4)),"")</f>
        <v>2</v>
      </c>
      <c r="AC3673" s="1">
        <f>IF(Table2[[#This Row],[Event]]="Penalty",Table2[[#This Row],[number]],IF(Table2[[#This Row],[Event]]="Time-Out",401,""))</f>
        <v>201</v>
      </c>
      <c r="AD3673" s="1">
        <f>ROW(A3672)</f>
        <v>3672</v>
      </c>
      <c r="AE3673" s="1">
        <f>COUNTIFS(Table2[GameID],Table2[[#This Row],[GameID]],Table2[Column1],"&lt;="&amp;Table2[[#This Row],[Column1]])-1</f>
        <v>4</v>
      </c>
    </row>
    <row r="3674" spans="1:31" x14ac:dyDescent="0.45">
      <c r="A3674" t="s">
        <v>232</v>
      </c>
      <c r="B3674" t="str">
        <f>_xlfn.TEXTBEFORE(Table2[[#This Row],[Kamp]]," - ")</f>
        <v>BFC Vendsyssel</v>
      </c>
      <c r="C3674" t="str">
        <f>_xlfn.TEXTAFTER(Table2[[#This Row],[Kamp]],"- ")</f>
        <v>ÅFK</v>
      </c>
      <c r="D3674">
        <v>45318</v>
      </c>
      <c r="E3674">
        <v>83587</v>
      </c>
      <c r="F3674">
        <v>20232024</v>
      </c>
      <c r="G3674" t="s">
        <v>372</v>
      </c>
      <c r="H3674" t="s">
        <v>664</v>
      </c>
      <c r="I3674" t="s">
        <v>678</v>
      </c>
      <c r="J3674">
        <v>2</v>
      </c>
      <c r="K3674">
        <v>31145</v>
      </c>
      <c r="L3674">
        <v>1</v>
      </c>
      <c r="M3674" t="s">
        <v>630</v>
      </c>
      <c r="N3674" t="s">
        <v>207</v>
      </c>
      <c r="O3674" t="s">
        <v>482</v>
      </c>
      <c r="P3674">
        <v>71</v>
      </c>
      <c r="Q3674">
        <v>17</v>
      </c>
      <c r="R3674">
        <f>SUMIFS(Table2[number],Table2[Event],"Goal",Table2[H/U],"HOME",Table2[GameID],Table2[[#This Row],[GameID]],Table2[GameTime],"&lt;="&amp;Table2[[#This Row],[GameTime]])</f>
        <v>4</v>
      </c>
      <c r="S3674">
        <f>SUMIFS(Table2[number],Table2[Event],"Goal",Table2[H/U],"AWAY",Table2[GameID],Table2[[#This Row],[GameID]],Table2[GameTime],"&lt;="&amp;Table2[[#This Row],[GameTime]])</f>
        <v>0</v>
      </c>
      <c r="T3674" t="str">
        <f>IF(Table2[[#This Row],[Event]]="Goal",Table2[[#This Row],[Hscore]]&amp;"-"&amp;Table2[[#This Row],[Uscore]],"")</f>
        <v>4-0</v>
      </c>
      <c r="U3674">
        <v>1362</v>
      </c>
      <c r="V3674" s="1">
        <f>Table2[[#This Row],[GameTime]]-(Table2[[#This Row],[period]]-1)*1200</f>
        <v>162</v>
      </c>
      <c r="W3674" s="1">
        <f>ROUNDDOWN(Table2[[#This Row],[Time]]/60,0)</f>
        <v>2</v>
      </c>
      <c r="X3674" s="1">
        <f>ROUNDDOWN((Table2[[#This Row],[Time]]/60-Table2[[#This Row],[Time2]])*60,0)</f>
        <v>42</v>
      </c>
      <c r="Y3674" s="1" t="str">
        <f>IF(Table2[[#This Row],[Time2]]&lt;10,0&amp;Table2[[#This Row],[Time2]],Table2[[#This Row],[Time2]])</f>
        <v>02</v>
      </c>
      <c r="Z3674" s="1">
        <f>IF(Table2[[#This Row],[Time3]]&lt;10,0&amp;Table2[[#This Row],[Time3]],Table2[[#This Row],[Time3]])</f>
        <v>42</v>
      </c>
      <c r="AA3674" s="2" t="str">
        <f>Table2[[#This Row],[Time4]]&amp;":"&amp;Table2[[#This Row],[Time5]]</f>
        <v>02:42</v>
      </c>
      <c r="AB3674" s="1" t="str" cm="1">
        <f t="array" ref="AB3674">IFERROR(IF(Table2[[#This Row],[code]]="","",_xlfn.IFS(AND(Table2[[#This Row],[code]]&lt;400,Table2[[#This Row],[code]]&lt;&gt;""),2,Table2[[#This Row],[code]]&gt;500,4)),"")</f>
        <v/>
      </c>
      <c r="AC3674" s="1" t="str">
        <f>IF(Table2[[#This Row],[Event]]="Penalty",Table2[[#This Row],[number]],IF(Table2[[#This Row],[Event]]="Time-Out",401,""))</f>
        <v/>
      </c>
      <c r="AD3674" s="1">
        <f>ROW(A3673)</f>
        <v>3673</v>
      </c>
      <c r="AE3674" s="1">
        <f>COUNTIFS(Table2[GameID],Table2[[#This Row],[GameID]],Table2[Column1],"&lt;="&amp;Table2[[#This Row],[Column1]])-1</f>
        <v>5</v>
      </c>
    </row>
    <row r="3675" spans="1:31" x14ac:dyDescent="0.45">
      <c r="A3675" t="s">
        <v>232</v>
      </c>
      <c r="B3675" t="str">
        <f>_xlfn.TEXTBEFORE(Table2[[#This Row],[Kamp]]," - ")</f>
        <v>BFC Vendsyssel</v>
      </c>
      <c r="C3675" t="str">
        <f>_xlfn.TEXTAFTER(Table2[[#This Row],[Kamp]],"- ")</f>
        <v>ÅFK</v>
      </c>
      <c r="D3675">
        <v>45318</v>
      </c>
      <c r="E3675">
        <v>83587</v>
      </c>
      <c r="F3675">
        <v>20232024</v>
      </c>
      <c r="G3675" t="s">
        <v>372</v>
      </c>
      <c r="H3675" t="s">
        <v>664</v>
      </c>
      <c r="I3675" t="s">
        <v>678</v>
      </c>
      <c r="J3675">
        <v>2</v>
      </c>
      <c r="K3675">
        <v>31145</v>
      </c>
      <c r="L3675">
        <v>1</v>
      </c>
      <c r="M3675" t="s">
        <v>630</v>
      </c>
      <c r="N3675" t="s">
        <v>423</v>
      </c>
      <c r="O3675" t="s">
        <v>634</v>
      </c>
      <c r="P3675">
        <v>44</v>
      </c>
      <c r="Q3675" t="s">
        <v>634</v>
      </c>
      <c r="R3675">
        <f>SUMIFS(Table2[number],Table2[Event],"Goal",Table2[H/U],"HOME",Table2[GameID],Table2[[#This Row],[GameID]],Table2[GameTime],"&lt;="&amp;Table2[[#This Row],[GameTime]])</f>
        <v>5</v>
      </c>
      <c r="S3675">
        <f>SUMIFS(Table2[number],Table2[Event],"Goal",Table2[H/U],"AWAY",Table2[GameID],Table2[[#This Row],[GameID]],Table2[GameTime],"&lt;="&amp;Table2[[#This Row],[GameTime]])</f>
        <v>0</v>
      </c>
      <c r="T3675" t="str">
        <f>IF(Table2[[#This Row],[Event]]="Goal",Table2[[#This Row],[Hscore]]&amp;"-"&amp;Table2[[#This Row],[Uscore]],"")</f>
        <v>5-0</v>
      </c>
      <c r="U3675">
        <v>1418</v>
      </c>
      <c r="V3675" s="1">
        <f>Table2[[#This Row],[GameTime]]-(Table2[[#This Row],[period]]-1)*1200</f>
        <v>218</v>
      </c>
      <c r="W3675" s="1">
        <f>ROUNDDOWN(Table2[[#This Row],[Time]]/60,0)</f>
        <v>3</v>
      </c>
      <c r="X3675" s="1">
        <f>ROUNDDOWN((Table2[[#This Row],[Time]]/60-Table2[[#This Row],[Time2]])*60,0)</f>
        <v>38</v>
      </c>
      <c r="Y3675" s="1" t="str">
        <f>IF(Table2[[#This Row],[Time2]]&lt;10,0&amp;Table2[[#This Row],[Time2]],Table2[[#This Row],[Time2]])</f>
        <v>03</v>
      </c>
      <c r="Z3675" s="1">
        <f>IF(Table2[[#This Row],[Time3]]&lt;10,0&amp;Table2[[#This Row],[Time3]],Table2[[#This Row],[Time3]])</f>
        <v>38</v>
      </c>
      <c r="AA3675" s="2" t="str">
        <f>Table2[[#This Row],[Time4]]&amp;":"&amp;Table2[[#This Row],[Time5]]</f>
        <v>03:38</v>
      </c>
      <c r="AB3675" s="1" t="str" cm="1">
        <f t="array" ref="AB3675">IFERROR(IF(Table2[[#This Row],[code]]="","",_xlfn.IFS(AND(Table2[[#This Row],[code]]&lt;400,Table2[[#This Row],[code]]&lt;&gt;""),2,Table2[[#This Row],[code]]&gt;500,4)),"")</f>
        <v/>
      </c>
      <c r="AC3675" s="1" t="str">
        <f>IF(Table2[[#This Row],[Event]]="Penalty",Table2[[#This Row],[number]],IF(Table2[[#This Row],[Event]]="Time-Out",401,""))</f>
        <v/>
      </c>
      <c r="AD3675" s="1">
        <f>ROW(A3674)</f>
        <v>3674</v>
      </c>
      <c r="AE3675" s="1">
        <f>COUNTIFS(Table2[GameID],Table2[[#This Row],[GameID]],Table2[Column1],"&lt;="&amp;Table2[[#This Row],[Column1]])-1</f>
        <v>6</v>
      </c>
    </row>
    <row r="3676" spans="1:31" x14ac:dyDescent="0.45">
      <c r="A3676" t="s">
        <v>232</v>
      </c>
      <c r="B3676" t="str">
        <f>_xlfn.TEXTBEFORE(Table2[[#This Row],[Kamp]]," - ")</f>
        <v>BFC Vendsyssel</v>
      </c>
      <c r="C3676" t="str">
        <f>_xlfn.TEXTAFTER(Table2[[#This Row],[Kamp]],"- ")</f>
        <v>ÅFK</v>
      </c>
      <c r="D3676">
        <v>45318</v>
      </c>
      <c r="E3676">
        <v>83587</v>
      </c>
      <c r="F3676">
        <v>20232024</v>
      </c>
      <c r="G3676" t="s">
        <v>372</v>
      </c>
      <c r="H3676" t="s">
        <v>664</v>
      </c>
      <c r="I3676" t="s">
        <v>678</v>
      </c>
      <c r="J3676">
        <v>2</v>
      </c>
      <c r="K3676">
        <v>31145</v>
      </c>
      <c r="L3676">
        <v>1</v>
      </c>
      <c r="M3676" t="s">
        <v>630</v>
      </c>
      <c r="N3676" t="s">
        <v>481</v>
      </c>
      <c r="O3676" t="s">
        <v>205</v>
      </c>
      <c r="P3676">
        <v>27</v>
      </c>
      <c r="Q3676">
        <v>63</v>
      </c>
      <c r="R3676">
        <f>SUMIFS(Table2[number],Table2[Event],"Goal",Table2[H/U],"HOME",Table2[GameID],Table2[[#This Row],[GameID]],Table2[GameTime],"&lt;="&amp;Table2[[#This Row],[GameTime]])</f>
        <v>6</v>
      </c>
      <c r="S3676">
        <f>SUMIFS(Table2[number],Table2[Event],"Goal",Table2[H/U],"AWAY",Table2[GameID],Table2[[#This Row],[GameID]],Table2[GameTime],"&lt;="&amp;Table2[[#This Row],[GameTime]])</f>
        <v>0</v>
      </c>
      <c r="T3676" t="str">
        <f>IF(Table2[[#This Row],[Event]]="Goal",Table2[[#This Row],[Hscore]]&amp;"-"&amp;Table2[[#This Row],[Uscore]],"")</f>
        <v>6-0</v>
      </c>
      <c r="U3676">
        <v>1517</v>
      </c>
      <c r="V3676" s="1">
        <f>Table2[[#This Row],[GameTime]]-(Table2[[#This Row],[period]]-1)*1200</f>
        <v>317</v>
      </c>
      <c r="W3676" s="1">
        <f>ROUNDDOWN(Table2[[#This Row],[Time]]/60,0)</f>
        <v>5</v>
      </c>
      <c r="X3676" s="1">
        <f>ROUNDDOWN((Table2[[#This Row],[Time]]/60-Table2[[#This Row],[Time2]])*60,0)</f>
        <v>17</v>
      </c>
      <c r="Y3676" s="1" t="str">
        <f>IF(Table2[[#This Row],[Time2]]&lt;10,0&amp;Table2[[#This Row],[Time2]],Table2[[#This Row],[Time2]])</f>
        <v>05</v>
      </c>
      <c r="Z3676" s="1">
        <f>IF(Table2[[#This Row],[Time3]]&lt;10,0&amp;Table2[[#This Row],[Time3]],Table2[[#This Row],[Time3]])</f>
        <v>17</v>
      </c>
      <c r="AA3676" s="2" t="str">
        <f>Table2[[#This Row],[Time4]]&amp;":"&amp;Table2[[#This Row],[Time5]]</f>
        <v>05:17</v>
      </c>
      <c r="AB3676" s="1" t="str" cm="1">
        <f t="array" ref="AB3676">IFERROR(IF(Table2[[#This Row],[code]]="","",_xlfn.IFS(AND(Table2[[#This Row],[code]]&lt;400,Table2[[#This Row],[code]]&lt;&gt;""),2,Table2[[#This Row],[code]]&gt;500,4)),"")</f>
        <v/>
      </c>
      <c r="AC3676" s="1" t="str">
        <f>IF(Table2[[#This Row],[Event]]="Penalty",Table2[[#This Row],[number]],IF(Table2[[#This Row],[Event]]="Time-Out",401,""))</f>
        <v/>
      </c>
      <c r="AD3676" s="1">
        <f>ROW(A3675)</f>
        <v>3675</v>
      </c>
      <c r="AE3676" s="1">
        <f>COUNTIFS(Table2[GameID],Table2[[#This Row],[GameID]],Table2[Column1],"&lt;="&amp;Table2[[#This Row],[Column1]])-1</f>
        <v>7</v>
      </c>
    </row>
    <row r="3677" spans="1:31" x14ac:dyDescent="0.45">
      <c r="A3677" t="s">
        <v>232</v>
      </c>
      <c r="B3677" t="str">
        <f>_xlfn.TEXTBEFORE(Table2[[#This Row],[Kamp]]," - ")</f>
        <v>BFC Vendsyssel</v>
      </c>
      <c r="C3677" t="str">
        <f>_xlfn.TEXTAFTER(Table2[[#This Row],[Kamp]],"- ")</f>
        <v>ÅFK</v>
      </c>
      <c r="D3677">
        <v>45318</v>
      </c>
      <c r="E3677">
        <v>83587</v>
      </c>
      <c r="F3677">
        <v>20232024</v>
      </c>
      <c r="G3677" t="s">
        <v>372</v>
      </c>
      <c r="H3677" t="s">
        <v>666</v>
      </c>
      <c r="I3677" t="s">
        <v>677</v>
      </c>
      <c r="J3677">
        <v>2</v>
      </c>
      <c r="K3677">
        <v>31407</v>
      </c>
      <c r="L3677">
        <v>207</v>
      </c>
      <c r="M3677" t="s">
        <v>631</v>
      </c>
      <c r="N3677" t="s">
        <v>461</v>
      </c>
      <c r="O3677" t="s">
        <v>634</v>
      </c>
      <c r="P3677">
        <v>6</v>
      </c>
      <c r="Q3677" t="s">
        <v>634</v>
      </c>
      <c r="R3677">
        <f>SUMIFS(Table2[number],Table2[Event],"Goal",Table2[H/U],"HOME",Table2[GameID],Table2[[#This Row],[GameID]],Table2[GameTime],"&lt;="&amp;Table2[[#This Row],[GameTime]])</f>
        <v>6</v>
      </c>
      <c r="S3677">
        <f>SUMIFS(Table2[number],Table2[Event],"Goal",Table2[H/U],"AWAY",Table2[GameID],Table2[[#This Row],[GameID]],Table2[GameTime],"&lt;="&amp;Table2[[#This Row],[GameTime]])</f>
        <v>0</v>
      </c>
      <c r="T3677" t="str">
        <f>IF(Table2[[#This Row],[Event]]="Goal",Table2[[#This Row],[Hscore]]&amp;"-"&amp;Table2[[#This Row],[Uscore]],"")</f>
        <v/>
      </c>
      <c r="U3677">
        <v>1699</v>
      </c>
      <c r="V3677" s="1">
        <f>Table2[[#This Row],[GameTime]]-(Table2[[#This Row],[period]]-1)*1200</f>
        <v>499</v>
      </c>
      <c r="W3677" s="1">
        <f>ROUNDDOWN(Table2[[#This Row],[Time]]/60,0)</f>
        <v>8</v>
      </c>
      <c r="X3677" s="1">
        <f>ROUNDDOWN((Table2[[#This Row],[Time]]/60-Table2[[#This Row],[Time2]])*60,0)</f>
        <v>19</v>
      </c>
      <c r="Y3677" s="1" t="str">
        <f>IF(Table2[[#This Row],[Time2]]&lt;10,0&amp;Table2[[#This Row],[Time2]],Table2[[#This Row],[Time2]])</f>
        <v>08</v>
      </c>
      <c r="Z3677" s="1">
        <f>IF(Table2[[#This Row],[Time3]]&lt;10,0&amp;Table2[[#This Row],[Time3]],Table2[[#This Row],[Time3]])</f>
        <v>19</v>
      </c>
      <c r="AA3677" s="2" t="str">
        <f>Table2[[#This Row],[Time4]]&amp;":"&amp;Table2[[#This Row],[Time5]]</f>
        <v>08:19</v>
      </c>
      <c r="AB3677" s="1" cm="1">
        <f t="array" ref="AB3677">IFERROR(IF(Table2[[#This Row],[code]]="","",_xlfn.IFS(AND(Table2[[#This Row],[code]]&lt;400,Table2[[#This Row],[code]]&lt;&gt;""),2,Table2[[#This Row],[code]]&gt;500,4)),"")</f>
        <v>2</v>
      </c>
      <c r="AC3677" s="1">
        <f>IF(Table2[[#This Row],[Event]]="Penalty",Table2[[#This Row],[number]],IF(Table2[[#This Row],[Event]]="Time-Out",401,""))</f>
        <v>207</v>
      </c>
      <c r="AD3677" s="1">
        <f>ROW(A3676)</f>
        <v>3676</v>
      </c>
      <c r="AE3677" s="1">
        <f>COUNTIFS(Table2[GameID],Table2[[#This Row],[GameID]],Table2[Column1],"&lt;="&amp;Table2[[#This Row],[Column1]])-1</f>
        <v>8</v>
      </c>
    </row>
    <row r="3678" spans="1:31" x14ac:dyDescent="0.45">
      <c r="A3678" t="s">
        <v>232</v>
      </c>
      <c r="B3678" t="str">
        <f>_xlfn.TEXTBEFORE(Table2[[#This Row],[Kamp]]," - ")</f>
        <v>BFC Vendsyssel</v>
      </c>
      <c r="C3678" t="str">
        <f>_xlfn.TEXTAFTER(Table2[[#This Row],[Kamp]],"- ")</f>
        <v>ÅFK</v>
      </c>
      <c r="D3678">
        <v>45318</v>
      </c>
      <c r="E3678">
        <v>83587</v>
      </c>
      <c r="F3678">
        <v>20232024</v>
      </c>
      <c r="G3678" t="s">
        <v>372</v>
      </c>
      <c r="H3678" t="s">
        <v>664</v>
      </c>
      <c r="I3678" t="s">
        <v>678</v>
      </c>
      <c r="J3678">
        <v>2</v>
      </c>
      <c r="K3678">
        <v>31145</v>
      </c>
      <c r="L3678">
        <v>1</v>
      </c>
      <c r="M3678" t="s">
        <v>630</v>
      </c>
      <c r="N3678" t="s">
        <v>211</v>
      </c>
      <c r="O3678" t="s">
        <v>634</v>
      </c>
      <c r="P3678">
        <v>92</v>
      </c>
      <c r="Q3678" t="s">
        <v>634</v>
      </c>
      <c r="R3678">
        <f>SUMIFS(Table2[number],Table2[Event],"Goal",Table2[H/U],"HOME",Table2[GameID],Table2[[#This Row],[GameID]],Table2[GameTime],"&lt;="&amp;Table2[[#This Row],[GameTime]])</f>
        <v>7</v>
      </c>
      <c r="S3678">
        <f>SUMIFS(Table2[number],Table2[Event],"Goal",Table2[H/U],"AWAY",Table2[GameID],Table2[[#This Row],[GameID]],Table2[GameTime],"&lt;="&amp;Table2[[#This Row],[GameTime]])</f>
        <v>0</v>
      </c>
      <c r="T3678" t="str">
        <f>IF(Table2[[#This Row],[Event]]="Goal",Table2[[#This Row],[Hscore]]&amp;"-"&amp;Table2[[#This Row],[Uscore]],"")</f>
        <v>7-0</v>
      </c>
      <c r="U3678">
        <v>1753</v>
      </c>
      <c r="V3678" s="1">
        <f>Table2[[#This Row],[GameTime]]-(Table2[[#This Row],[period]]-1)*1200</f>
        <v>553</v>
      </c>
      <c r="W3678" s="1">
        <f>ROUNDDOWN(Table2[[#This Row],[Time]]/60,0)</f>
        <v>9</v>
      </c>
      <c r="X3678" s="1">
        <f>ROUNDDOWN((Table2[[#This Row],[Time]]/60-Table2[[#This Row],[Time2]])*60,0)</f>
        <v>13</v>
      </c>
      <c r="Y3678" s="1" t="str">
        <f>IF(Table2[[#This Row],[Time2]]&lt;10,0&amp;Table2[[#This Row],[Time2]],Table2[[#This Row],[Time2]])</f>
        <v>09</v>
      </c>
      <c r="Z3678" s="1">
        <f>IF(Table2[[#This Row],[Time3]]&lt;10,0&amp;Table2[[#This Row],[Time3]],Table2[[#This Row],[Time3]])</f>
        <v>13</v>
      </c>
      <c r="AA3678" s="2" t="str">
        <f>Table2[[#This Row],[Time4]]&amp;":"&amp;Table2[[#This Row],[Time5]]</f>
        <v>09:13</v>
      </c>
      <c r="AB3678" s="1" t="str" cm="1">
        <f t="array" ref="AB3678">IFERROR(IF(Table2[[#This Row],[code]]="","",_xlfn.IFS(AND(Table2[[#This Row],[code]]&lt;400,Table2[[#This Row],[code]]&lt;&gt;""),2,Table2[[#This Row],[code]]&gt;500,4)),"")</f>
        <v/>
      </c>
      <c r="AC3678" s="1" t="str">
        <f>IF(Table2[[#This Row],[Event]]="Penalty",Table2[[#This Row],[number]],IF(Table2[[#This Row],[Event]]="Time-Out",401,""))</f>
        <v/>
      </c>
      <c r="AD3678" s="1">
        <f>ROW(A3677)</f>
        <v>3677</v>
      </c>
      <c r="AE3678" s="1">
        <f>COUNTIFS(Table2[GameID],Table2[[#This Row],[GameID]],Table2[Column1],"&lt;="&amp;Table2[[#This Row],[Column1]])-1</f>
        <v>9</v>
      </c>
    </row>
    <row r="3679" spans="1:31" x14ac:dyDescent="0.45">
      <c r="A3679" t="s">
        <v>232</v>
      </c>
      <c r="B3679" t="str">
        <f>_xlfn.TEXTBEFORE(Table2[[#This Row],[Kamp]]," - ")</f>
        <v>BFC Vendsyssel</v>
      </c>
      <c r="C3679" t="str">
        <f>_xlfn.TEXTAFTER(Table2[[#This Row],[Kamp]],"- ")</f>
        <v>ÅFK</v>
      </c>
      <c r="D3679">
        <v>45318</v>
      </c>
      <c r="E3679">
        <v>83587</v>
      </c>
      <c r="F3679">
        <v>20232024</v>
      </c>
      <c r="G3679" t="s">
        <v>372</v>
      </c>
      <c r="H3679" t="s">
        <v>664</v>
      </c>
      <c r="I3679" t="s">
        <v>678</v>
      </c>
      <c r="J3679">
        <v>2</v>
      </c>
      <c r="K3679">
        <v>31145</v>
      </c>
      <c r="L3679">
        <v>1</v>
      </c>
      <c r="M3679" t="s">
        <v>630</v>
      </c>
      <c r="N3679" t="s">
        <v>206</v>
      </c>
      <c r="O3679" t="s">
        <v>207</v>
      </c>
      <c r="P3679">
        <v>64</v>
      </c>
      <c r="Q3679">
        <v>71</v>
      </c>
      <c r="R3679">
        <f>SUMIFS(Table2[number],Table2[Event],"Goal",Table2[H/U],"HOME",Table2[GameID],Table2[[#This Row],[GameID]],Table2[GameTime],"&lt;="&amp;Table2[[#This Row],[GameTime]])</f>
        <v>8</v>
      </c>
      <c r="S3679">
        <f>SUMIFS(Table2[number],Table2[Event],"Goal",Table2[H/U],"AWAY",Table2[GameID],Table2[[#This Row],[GameID]],Table2[GameTime],"&lt;="&amp;Table2[[#This Row],[GameTime]])</f>
        <v>0</v>
      </c>
      <c r="T3679" t="str">
        <f>IF(Table2[[#This Row],[Event]]="Goal",Table2[[#This Row],[Hscore]]&amp;"-"&amp;Table2[[#This Row],[Uscore]],"")</f>
        <v>8-0</v>
      </c>
      <c r="U3679">
        <v>1866</v>
      </c>
      <c r="V3679" s="1">
        <f>Table2[[#This Row],[GameTime]]-(Table2[[#This Row],[period]]-1)*1200</f>
        <v>666</v>
      </c>
      <c r="W3679" s="1">
        <f>ROUNDDOWN(Table2[[#This Row],[Time]]/60,0)</f>
        <v>11</v>
      </c>
      <c r="X3679" s="1">
        <f>ROUNDDOWN((Table2[[#This Row],[Time]]/60-Table2[[#This Row],[Time2]])*60,0)</f>
        <v>5</v>
      </c>
      <c r="Y3679" s="1">
        <f>IF(Table2[[#This Row],[Time2]]&lt;10,0&amp;Table2[[#This Row],[Time2]],Table2[[#This Row],[Time2]])</f>
        <v>11</v>
      </c>
      <c r="Z3679" s="1" t="str">
        <f>IF(Table2[[#This Row],[Time3]]&lt;10,0&amp;Table2[[#This Row],[Time3]],Table2[[#This Row],[Time3]])</f>
        <v>05</v>
      </c>
      <c r="AA3679" s="2" t="str">
        <f>Table2[[#This Row],[Time4]]&amp;":"&amp;Table2[[#This Row],[Time5]]</f>
        <v>11:05</v>
      </c>
      <c r="AB3679" s="1" t="str" cm="1">
        <f t="array" ref="AB3679">IFERROR(IF(Table2[[#This Row],[code]]="","",_xlfn.IFS(AND(Table2[[#This Row],[code]]&lt;400,Table2[[#This Row],[code]]&lt;&gt;""),2,Table2[[#This Row],[code]]&gt;500,4)),"")</f>
        <v/>
      </c>
      <c r="AC3679" s="1" t="str">
        <f>IF(Table2[[#This Row],[Event]]="Penalty",Table2[[#This Row],[number]],IF(Table2[[#This Row],[Event]]="Time-Out",401,""))</f>
        <v/>
      </c>
      <c r="AD3679" s="1">
        <f>ROW(A3678)</f>
        <v>3678</v>
      </c>
      <c r="AE3679" s="1">
        <f>COUNTIFS(Table2[GameID],Table2[[#This Row],[GameID]],Table2[Column1],"&lt;="&amp;Table2[[#This Row],[Column1]])-1</f>
        <v>10</v>
      </c>
    </row>
    <row r="3680" spans="1:31" x14ac:dyDescent="0.45">
      <c r="A3680" t="s">
        <v>232</v>
      </c>
      <c r="B3680" t="str">
        <f>_xlfn.TEXTBEFORE(Table2[[#This Row],[Kamp]]," - ")</f>
        <v>BFC Vendsyssel</v>
      </c>
      <c r="C3680" t="str">
        <f>_xlfn.TEXTAFTER(Table2[[#This Row],[Kamp]],"- ")</f>
        <v>ÅFK</v>
      </c>
      <c r="D3680">
        <v>45318</v>
      </c>
      <c r="E3680">
        <v>83587</v>
      </c>
      <c r="F3680">
        <v>20232024</v>
      </c>
      <c r="G3680" t="s">
        <v>372</v>
      </c>
      <c r="H3680" t="s">
        <v>666</v>
      </c>
      <c r="I3680" t="s">
        <v>677</v>
      </c>
      <c r="J3680">
        <v>2</v>
      </c>
      <c r="K3680">
        <v>31407</v>
      </c>
      <c r="L3680">
        <v>1</v>
      </c>
      <c r="M3680" t="s">
        <v>630</v>
      </c>
      <c r="N3680" t="s">
        <v>462</v>
      </c>
      <c r="O3680" t="s">
        <v>461</v>
      </c>
      <c r="P3680">
        <v>15</v>
      </c>
      <c r="Q3680">
        <v>6</v>
      </c>
      <c r="R3680">
        <f>SUMIFS(Table2[number],Table2[Event],"Goal",Table2[H/U],"HOME",Table2[GameID],Table2[[#This Row],[GameID]],Table2[GameTime],"&lt;="&amp;Table2[[#This Row],[GameTime]])</f>
        <v>8</v>
      </c>
      <c r="S3680">
        <f>SUMIFS(Table2[number],Table2[Event],"Goal",Table2[H/U],"AWAY",Table2[GameID],Table2[[#This Row],[GameID]],Table2[GameTime],"&lt;="&amp;Table2[[#This Row],[GameTime]])</f>
        <v>1</v>
      </c>
      <c r="T3680" t="str">
        <f>IF(Table2[[#This Row],[Event]]="Goal",Table2[[#This Row],[Hscore]]&amp;"-"&amp;Table2[[#This Row],[Uscore]],"")</f>
        <v>8-1</v>
      </c>
      <c r="U3680">
        <v>1964</v>
      </c>
      <c r="V3680" s="1">
        <f>Table2[[#This Row],[GameTime]]-(Table2[[#This Row],[period]]-1)*1200</f>
        <v>764</v>
      </c>
      <c r="W3680" s="1">
        <f>ROUNDDOWN(Table2[[#This Row],[Time]]/60,0)</f>
        <v>12</v>
      </c>
      <c r="X3680" s="1">
        <f>ROUNDDOWN((Table2[[#This Row],[Time]]/60-Table2[[#This Row],[Time2]])*60,0)</f>
        <v>44</v>
      </c>
      <c r="Y3680" s="1">
        <f>IF(Table2[[#This Row],[Time2]]&lt;10,0&amp;Table2[[#This Row],[Time2]],Table2[[#This Row],[Time2]])</f>
        <v>12</v>
      </c>
      <c r="Z3680" s="1">
        <f>IF(Table2[[#This Row],[Time3]]&lt;10,0&amp;Table2[[#This Row],[Time3]],Table2[[#This Row],[Time3]])</f>
        <v>44</v>
      </c>
      <c r="AA3680" s="2" t="str">
        <f>Table2[[#This Row],[Time4]]&amp;":"&amp;Table2[[#This Row],[Time5]]</f>
        <v>12:44</v>
      </c>
      <c r="AB3680" s="1" t="str" cm="1">
        <f t="array" ref="AB3680">IFERROR(IF(Table2[[#This Row],[code]]="","",_xlfn.IFS(AND(Table2[[#This Row],[code]]&lt;400,Table2[[#This Row],[code]]&lt;&gt;""),2,Table2[[#This Row],[code]]&gt;500,4)),"")</f>
        <v/>
      </c>
      <c r="AC3680" s="1" t="str">
        <f>IF(Table2[[#This Row],[Event]]="Penalty",Table2[[#This Row],[number]],IF(Table2[[#This Row],[Event]]="Time-Out",401,""))</f>
        <v/>
      </c>
      <c r="AD3680" s="1">
        <f>ROW(A3679)</f>
        <v>3679</v>
      </c>
      <c r="AE3680" s="1">
        <f>COUNTIFS(Table2[GameID],Table2[[#This Row],[GameID]],Table2[Column1],"&lt;="&amp;Table2[[#This Row],[Column1]])-1</f>
        <v>11</v>
      </c>
    </row>
    <row r="3681" spans="1:31" x14ac:dyDescent="0.45">
      <c r="A3681" t="s">
        <v>232</v>
      </c>
      <c r="B3681" t="str">
        <f>_xlfn.TEXTBEFORE(Table2[[#This Row],[Kamp]]," - ")</f>
        <v>BFC Vendsyssel</v>
      </c>
      <c r="C3681" t="str">
        <f>_xlfn.TEXTAFTER(Table2[[#This Row],[Kamp]],"- ")</f>
        <v>ÅFK</v>
      </c>
      <c r="D3681">
        <v>45318</v>
      </c>
      <c r="E3681">
        <v>83587</v>
      </c>
      <c r="F3681">
        <v>20232024</v>
      </c>
      <c r="G3681" t="s">
        <v>372</v>
      </c>
      <c r="H3681" t="s">
        <v>664</v>
      </c>
      <c r="I3681" t="s">
        <v>678</v>
      </c>
      <c r="J3681">
        <v>2</v>
      </c>
      <c r="K3681">
        <v>31145</v>
      </c>
      <c r="L3681">
        <v>1</v>
      </c>
      <c r="M3681" t="s">
        <v>630</v>
      </c>
      <c r="N3681" t="s">
        <v>287</v>
      </c>
      <c r="O3681" t="s">
        <v>335</v>
      </c>
      <c r="P3681">
        <v>22</v>
      </c>
      <c r="Q3681">
        <v>10</v>
      </c>
      <c r="R3681">
        <f>SUMIFS(Table2[number],Table2[Event],"Goal",Table2[H/U],"HOME",Table2[GameID],Table2[[#This Row],[GameID]],Table2[GameTime],"&lt;="&amp;Table2[[#This Row],[GameTime]])</f>
        <v>9</v>
      </c>
      <c r="S3681">
        <f>SUMIFS(Table2[number],Table2[Event],"Goal",Table2[H/U],"AWAY",Table2[GameID],Table2[[#This Row],[GameID]],Table2[GameTime],"&lt;="&amp;Table2[[#This Row],[GameTime]])</f>
        <v>1</v>
      </c>
      <c r="T3681" t="str">
        <f>IF(Table2[[#This Row],[Event]]="Goal",Table2[[#This Row],[Hscore]]&amp;"-"&amp;Table2[[#This Row],[Uscore]],"")</f>
        <v>9-1</v>
      </c>
      <c r="U3681">
        <v>2266</v>
      </c>
      <c r="V3681" s="1">
        <f>Table2[[#This Row],[GameTime]]-(Table2[[#This Row],[period]]-1)*1200</f>
        <v>1066</v>
      </c>
      <c r="W3681" s="1">
        <f>ROUNDDOWN(Table2[[#This Row],[Time]]/60,0)</f>
        <v>17</v>
      </c>
      <c r="X3681" s="1">
        <f>ROUNDDOWN((Table2[[#This Row],[Time]]/60-Table2[[#This Row],[Time2]])*60,0)</f>
        <v>45</v>
      </c>
      <c r="Y3681" s="1">
        <f>IF(Table2[[#This Row],[Time2]]&lt;10,0&amp;Table2[[#This Row],[Time2]],Table2[[#This Row],[Time2]])</f>
        <v>17</v>
      </c>
      <c r="Z3681" s="1">
        <f>IF(Table2[[#This Row],[Time3]]&lt;10,0&amp;Table2[[#This Row],[Time3]],Table2[[#This Row],[Time3]])</f>
        <v>45</v>
      </c>
      <c r="AA3681" s="2" t="str">
        <f>Table2[[#This Row],[Time4]]&amp;":"&amp;Table2[[#This Row],[Time5]]</f>
        <v>17:45</v>
      </c>
      <c r="AB3681" s="1" t="str" cm="1">
        <f t="array" ref="AB3681">IFERROR(IF(Table2[[#This Row],[code]]="","",_xlfn.IFS(AND(Table2[[#This Row],[code]]&lt;400,Table2[[#This Row],[code]]&lt;&gt;""),2,Table2[[#This Row],[code]]&gt;500,4)),"")</f>
        <v/>
      </c>
      <c r="AC3681" s="1" t="str">
        <f>IF(Table2[[#This Row],[Event]]="Penalty",Table2[[#This Row],[number]],IF(Table2[[#This Row],[Event]]="Time-Out",401,""))</f>
        <v/>
      </c>
      <c r="AD3681" s="1">
        <f>ROW(A3680)</f>
        <v>3680</v>
      </c>
      <c r="AE3681" s="1">
        <f>COUNTIFS(Table2[GameID],Table2[[#This Row],[GameID]],Table2[Column1],"&lt;="&amp;Table2[[#This Row],[Column1]])-1</f>
        <v>12</v>
      </c>
    </row>
    <row r="3682" spans="1:31" x14ac:dyDescent="0.45">
      <c r="A3682" t="s">
        <v>232</v>
      </c>
      <c r="B3682" t="str">
        <f>_xlfn.TEXTBEFORE(Table2[[#This Row],[Kamp]]," - ")</f>
        <v>BFC Vendsyssel</v>
      </c>
      <c r="C3682" t="str">
        <f>_xlfn.TEXTAFTER(Table2[[#This Row],[Kamp]],"- ")</f>
        <v>ÅFK</v>
      </c>
      <c r="D3682">
        <v>45318</v>
      </c>
      <c r="E3682">
        <v>83587</v>
      </c>
      <c r="F3682">
        <v>20232024</v>
      </c>
      <c r="G3682" t="s">
        <v>372</v>
      </c>
      <c r="H3682" t="s">
        <v>666</v>
      </c>
      <c r="I3682" t="s">
        <v>677</v>
      </c>
      <c r="J3682">
        <v>3</v>
      </c>
      <c r="K3682">
        <v>31407</v>
      </c>
      <c r="L3682">
        <v>207</v>
      </c>
      <c r="M3682" t="s">
        <v>631</v>
      </c>
      <c r="N3682" t="s">
        <v>464</v>
      </c>
      <c r="O3682" t="s">
        <v>634</v>
      </c>
      <c r="P3682">
        <v>23</v>
      </c>
      <c r="Q3682" t="s">
        <v>634</v>
      </c>
      <c r="R3682">
        <f>SUMIFS(Table2[number],Table2[Event],"Goal",Table2[H/U],"HOME",Table2[GameID],Table2[[#This Row],[GameID]],Table2[GameTime],"&lt;="&amp;Table2[[#This Row],[GameTime]])</f>
        <v>9</v>
      </c>
      <c r="S3682">
        <f>SUMIFS(Table2[number],Table2[Event],"Goal",Table2[H/U],"AWAY",Table2[GameID],Table2[[#This Row],[GameID]],Table2[GameTime],"&lt;="&amp;Table2[[#This Row],[GameTime]])</f>
        <v>1</v>
      </c>
      <c r="T3682" t="str">
        <f>IF(Table2[[#This Row],[Event]]="Goal",Table2[[#This Row],[Hscore]]&amp;"-"&amp;Table2[[#This Row],[Uscore]],"")</f>
        <v/>
      </c>
      <c r="U3682">
        <v>2513</v>
      </c>
      <c r="V3682" s="1">
        <f>Table2[[#This Row],[GameTime]]-(Table2[[#This Row],[period]]-1)*1200</f>
        <v>113</v>
      </c>
      <c r="W3682" s="1">
        <f>ROUNDDOWN(Table2[[#This Row],[Time]]/60,0)</f>
        <v>1</v>
      </c>
      <c r="X3682" s="1">
        <f>ROUNDDOWN((Table2[[#This Row],[Time]]/60-Table2[[#This Row],[Time2]])*60,0)</f>
        <v>53</v>
      </c>
      <c r="Y3682" s="1" t="str">
        <f>IF(Table2[[#This Row],[Time2]]&lt;10,0&amp;Table2[[#This Row],[Time2]],Table2[[#This Row],[Time2]])</f>
        <v>01</v>
      </c>
      <c r="Z3682" s="1">
        <f>IF(Table2[[#This Row],[Time3]]&lt;10,0&amp;Table2[[#This Row],[Time3]],Table2[[#This Row],[Time3]])</f>
        <v>53</v>
      </c>
      <c r="AA3682" s="2" t="str">
        <f>Table2[[#This Row],[Time4]]&amp;":"&amp;Table2[[#This Row],[Time5]]</f>
        <v>01:53</v>
      </c>
      <c r="AB3682" s="1" cm="1">
        <f t="array" ref="AB3682">IFERROR(IF(Table2[[#This Row],[code]]="","",_xlfn.IFS(AND(Table2[[#This Row],[code]]&lt;400,Table2[[#This Row],[code]]&lt;&gt;""),2,Table2[[#This Row],[code]]&gt;500,4)),"")</f>
        <v>2</v>
      </c>
      <c r="AC3682" s="1">
        <f>IF(Table2[[#This Row],[Event]]="Penalty",Table2[[#This Row],[number]],IF(Table2[[#This Row],[Event]]="Time-Out",401,""))</f>
        <v>207</v>
      </c>
      <c r="AD3682" s="1">
        <f>ROW(A3681)</f>
        <v>3681</v>
      </c>
      <c r="AE3682" s="1">
        <f>COUNTIFS(Table2[GameID],Table2[[#This Row],[GameID]],Table2[Column1],"&lt;="&amp;Table2[[#This Row],[Column1]])-1</f>
        <v>13</v>
      </c>
    </row>
    <row r="3683" spans="1:31" x14ac:dyDescent="0.45">
      <c r="A3683" t="s">
        <v>232</v>
      </c>
      <c r="B3683" t="str">
        <f>_xlfn.TEXTBEFORE(Table2[[#This Row],[Kamp]]," - ")</f>
        <v>BFC Vendsyssel</v>
      </c>
      <c r="C3683" t="str">
        <f>_xlfn.TEXTAFTER(Table2[[#This Row],[Kamp]],"- ")</f>
        <v>ÅFK</v>
      </c>
      <c r="D3683">
        <v>45318</v>
      </c>
      <c r="E3683">
        <v>83587</v>
      </c>
      <c r="F3683">
        <v>20232024</v>
      </c>
      <c r="G3683" t="s">
        <v>372</v>
      </c>
      <c r="H3683" t="s">
        <v>664</v>
      </c>
      <c r="I3683" t="s">
        <v>678</v>
      </c>
      <c r="J3683">
        <v>3</v>
      </c>
      <c r="K3683">
        <v>31145</v>
      </c>
      <c r="L3683">
        <v>1</v>
      </c>
      <c r="M3683" t="s">
        <v>630</v>
      </c>
      <c r="N3683" t="s">
        <v>198</v>
      </c>
      <c r="O3683" t="s">
        <v>634</v>
      </c>
      <c r="P3683">
        <v>86</v>
      </c>
      <c r="Q3683" t="s">
        <v>634</v>
      </c>
      <c r="R3683">
        <f>SUMIFS(Table2[number],Table2[Event],"Goal",Table2[H/U],"HOME",Table2[GameID],Table2[[#This Row],[GameID]],Table2[GameTime],"&lt;="&amp;Table2[[#This Row],[GameTime]])</f>
        <v>10</v>
      </c>
      <c r="S3683">
        <f>SUMIFS(Table2[number],Table2[Event],"Goal",Table2[H/U],"AWAY",Table2[GameID],Table2[[#This Row],[GameID]],Table2[GameTime],"&lt;="&amp;Table2[[#This Row],[GameTime]])</f>
        <v>1</v>
      </c>
      <c r="T3683" t="str">
        <f>IF(Table2[[#This Row],[Event]]="Goal",Table2[[#This Row],[Hscore]]&amp;"-"&amp;Table2[[#This Row],[Uscore]],"")</f>
        <v>10-1</v>
      </c>
      <c r="U3683">
        <v>2684</v>
      </c>
      <c r="V3683" s="1">
        <f>Table2[[#This Row],[GameTime]]-(Table2[[#This Row],[period]]-1)*1200</f>
        <v>284</v>
      </c>
      <c r="W3683" s="1">
        <f>ROUNDDOWN(Table2[[#This Row],[Time]]/60,0)</f>
        <v>4</v>
      </c>
      <c r="X3683" s="1">
        <f>ROUNDDOWN((Table2[[#This Row],[Time]]/60-Table2[[#This Row],[Time2]])*60,0)</f>
        <v>44</v>
      </c>
      <c r="Y3683" s="1" t="str">
        <f>IF(Table2[[#This Row],[Time2]]&lt;10,0&amp;Table2[[#This Row],[Time2]],Table2[[#This Row],[Time2]])</f>
        <v>04</v>
      </c>
      <c r="Z3683" s="1">
        <f>IF(Table2[[#This Row],[Time3]]&lt;10,0&amp;Table2[[#This Row],[Time3]],Table2[[#This Row],[Time3]])</f>
        <v>44</v>
      </c>
      <c r="AA3683" s="2" t="str">
        <f>Table2[[#This Row],[Time4]]&amp;":"&amp;Table2[[#This Row],[Time5]]</f>
        <v>04:44</v>
      </c>
      <c r="AB3683" s="1" t="str" cm="1">
        <f t="array" ref="AB3683">IFERROR(IF(Table2[[#This Row],[code]]="","",_xlfn.IFS(AND(Table2[[#This Row],[code]]&lt;400,Table2[[#This Row],[code]]&lt;&gt;""),2,Table2[[#This Row],[code]]&gt;500,4)),"")</f>
        <v/>
      </c>
      <c r="AC3683" s="1" t="str">
        <f>IF(Table2[[#This Row],[Event]]="Penalty",Table2[[#This Row],[number]],IF(Table2[[#This Row],[Event]]="Time-Out",401,""))</f>
        <v/>
      </c>
      <c r="AD3683" s="1">
        <f>ROW(A3682)</f>
        <v>3682</v>
      </c>
      <c r="AE3683" s="1">
        <f>COUNTIFS(Table2[GameID],Table2[[#This Row],[GameID]],Table2[Column1],"&lt;="&amp;Table2[[#This Row],[Column1]])-1</f>
        <v>14</v>
      </c>
    </row>
    <row r="3684" spans="1:31" x14ac:dyDescent="0.45">
      <c r="A3684" t="s">
        <v>232</v>
      </c>
      <c r="B3684" t="str">
        <f>_xlfn.TEXTBEFORE(Table2[[#This Row],[Kamp]]," - ")</f>
        <v>BFC Vendsyssel</v>
      </c>
      <c r="C3684" t="str">
        <f>_xlfn.TEXTAFTER(Table2[[#This Row],[Kamp]],"- ")</f>
        <v>ÅFK</v>
      </c>
      <c r="D3684">
        <v>45318</v>
      </c>
      <c r="E3684">
        <v>83587</v>
      </c>
      <c r="F3684">
        <v>20232024</v>
      </c>
      <c r="G3684" t="s">
        <v>372</v>
      </c>
      <c r="H3684" t="s">
        <v>664</v>
      </c>
      <c r="I3684" t="s">
        <v>678</v>
      </c>
      <c r="J3684">
        <v>3</v>
      </c>
      <c r="K3684">
        <v>31145</v>
      </c>
      <c r="L3684">
        <v>1</v>
      </c>
      <c r="M3684" t="s">
        <v>630</v>
      </c>
      <c r="N3684" t="s">
        <v>211</v>
      </c>
      <c r="O3684" t="s">
        <v>207</v>
      </c>
      <c r="P3684">
        <v>92</v>
      </c>
      <c r="Q3684">
        <v>71</v>
      </c>
      <c r="R3684">
        <f>SUMIFS(Table2[number],Table2[Event],"Goal",Table2[H/U],"HOME",Table2[GameID],Table2[[#This Row],[GameID]],Table2[GameTime],"&lt;="&amp;Table2[[#This Row],[GameTime]])</f>
        <v>11</v>
      </c>
      <c r="S3684">
        <f>SUMIFS(Table2[number],Table2[Event],"Goal",Table2[H/U],"AWAY",Table2[GameID],Table2[[#This Row],[GameID]],Table2[GameTime],"&lt;="&amp;Table2[[#This Row],[GameTime]])</f>
        <v>1</v>
      </c>
      <c r="T3684" t="str">
        <f>IF(Table2[[#This Row],[Event]]="Goal",Table2[[#This Row],[Hscore]]&amp;"-"&amp;Table2[[#This Row],[Uscore]],"")</f>
        <v>11-1</v>
      </c>
      <c r="U3684">
        <v>2748</v>
      </c>
      <c r="V3684" s="1">
        <f>Table2[[#This Row],[GameTime]]-(Table2[[#This Row],[period]]-1)*1200</f>
        <v>348</v>
      </c>
      <c r="W3684" s="1">
        <f>ROUNDDOWN(Table2[[#This Row],[Time]]/60,0)</f>
        <v>5</v>
      </c>
      <c r="X3684" s="1">
        <f>ROUNDDOWN((Table2[[#This Row],[Time]]/60-Table2[[#This Row],[Time2]])*60,0)</f>
        <v>48</v>
      </c>
      <c r="Y3684" s="1" t="str">
        <f>IF(Table2[[#This Row],[Time2]]&lt;10,0&amp;Table2[[#This Row],[Time2]],Table2[[#This Row],[Time2]])</f>
        <v>05</v>
      </c>
      <c r="Z3684" s="1">
        <f>IF(Table2[[#This Row],[Time3]]&lt;10,0&amp;Table2[[#This Row],[Time3]],Table2[[#This Row],[Time3]])</f>
        <v>48</v>
      </c>
      <c r="AA3684" s="2" t="str">
        <f>Table2[[#This Row],[Time4]]&amp;":"&amp;Table2[[#This Row],[Time5]]</f>
        <v>05:48</v>
      </c>
      <c r="AB3684" s="1" t="str" cm="1">
        <f t="array" ref="AB3684">IFERROR(IF(Table2[[#This Row],[code]]="","",_xlfn.IFS(AND(Table2[[#This Row],[code]]&lt;400,Table2[[#This Row],[code]]&lt;&gt;""),2,Table2[[#This Row],[code]]&gt;500,4)),"")</f>
        <v/>
      </c>
      <c r="AC3684" s="1" t="str">
        <f>IF(Table2[[#This Row],[Event]]="Penalty",Table2[[#This Row],[number]],IF(Table2[[#This Row],[Event]]="Time-Out",401,""))</f>
        <v/>
      </c>
      <c r="AD3684" s="1">
        <f>ROW(A3683)</f>
        <v>3683</v>
      </c>
      <c r="AE3684" s="1">
        <f>COUNTIFS(Table2[GameID],Table2[[#This Row],[GameID]],Table2[Column1],"&lt;="&amp;Table2[[#This Row],[Column1]])-1</f>
        <v>15</v>
      </c>
    </row>
    <row r="3685" spans="1:31" x14ac:dyDescent="0.45">
      <c r="A3685" t="s">
        <v>232</v>
      </c>
      <c r="B3685" t="str">
        <f>_xlfn.TEXTBEFORE(Table2[[#This Row],[Kamp]]," - ")</f>
        <v>BFC Vendsyssel</v>
      </c>
      <c r="C3685" t="str">
        <f>_xlfn.TEXTAFTER(Table2[[#This Row],[Kamp]],"- ")</f>
        <v>ÅFK</v>
      </c>
      <c r="D3685">
        <v>45318</v>
      </c>
      <c r="E3685">
        <v>83587</v>
      </c>
      <c r="F3685">
        <v>20232024</v>
      </c>
      <c r="G3685" t="s">
        <v>372</v>
      </c>
      <c r="H3685" t="s">
        <v>664</v>
      </c>
      <c r="I3685" t="s">
        <v>678</v>
      </c>
      <c r="J3685">
        <v>3</v>
      </c>
      <c r="K3685">
        <v>31145</v>
      </c>
      <c r="L3685">
        <v>1</v>
      </c>
      <c r="M3685" t="s">
        <v>630</v>
      </c>
      <c r="N3685" t="s">
        <v>211</v>
      </c>
      <c r="O3685" t="s">
        <v>582</v>
      </c>
      <c r="P3685">
        <v>92</v>
      </c>
      <c r="Q3685">
        <v>36</v>
      </c>
      <c r="R3685">
        <f>SUMIFS(Table2[number],Table2[Event],"Goal",Table2[H/U],"HOME",Table2[GameID],Table2[[#This Row],[GameID]],Table2[GameTime],"&lt;="&amp;Table2[[#This Row],[GameTime]])</f>
        <v>12</v>
      </c>
      <c r="S3685">
        <f>SUMIFS(Table2[number],Table2[Event],"Goal",Table2[H/U],"AWAY",Table2[GameID],Table2[[#This Row],[GameID]],Table2[GameTime],"&lt;="&amp;Table2[[#This Row],[GameTime]])</f>
        <v>1</v>
      </c>
      <c r="T3685" t="str">
        <f>IF(Table2[[#This Row],[Event]]="Goal",Table2[[#This Row],[Hscore]]&amp;"-"&amp;Table2[[#This Row],[Uscore]],"")</f>
        <v>12-1</v>
      </c>
      <c r="U3685">
        <v>3190</v>
      </c>
      <c r="V3685" s="1">
        <f>Table2[[#This Row],[GameTime]]-(Table2[[#This Row],[period]]-1)*1200</f>
        <v>790</v>
      </c>
      <c r="W3685" s="1">
        <f>ROUNDDOWN(Table2[[#This Row],[Time]]/60,0)</f>
        <v>13</v>
      </c>
      <c r="X3685" s="1">
        <f>ROUNDDOWN((Table2[[#This Row],[Time]]/60-Table2[[#This Row],[Time2]])*60,0)</f>
        <v>9</v>
      </c>
      <c r="Y3685" s="1">
        <f>IF(Table2[[#This Row],[Time2]]&lt;10,0&amp;Table2[[#This Row],[Time2]],Table2[[#This Row],[Time2]])</f>
        <v>13</v>
      </c>
      <c r="Z3685" s="1" t="str">
        <f>IF(Table2[[#This Row],[Time3]]&lt;10,0&amp;Table2[[#This Row],[Time3]],Table2[[#This Row],[Time3]])</f>
        <v>09</v>
      </c>
      <c r="AA3685" s="2" t="str">
        <f>Table2[[#This Row],[Time4]]&amp;":"&amp;Table2[[#This Row],[Time5]]</f>
        <v>13:09</v>
      </c>
      <c r="AB3685" s="1" t="str" cm="1">
        <f t="array" ref="AB3685">IFERROR(IF(Table2[[#This Row],[code]]="","",_xlfn.IFS(AND(Table2[[#This Row],[code]]&lt;400,Table2[[#This Row],[code]]&lt;&gt;""),2,Table2[[#This Row],[code]]&gt;500,4)),"")</f>
        <v/>
      </c>
      <c r="AC3685" s="1" t="str">
        <f>IF(Table2[[#This Row],[Event]]="Penalty",Table2[[#This Row],[number]],IF(Table2[[#This Row],[Event]]="Time-Out",401,""))</f>
        <v/>
      </c>
      <c r="AD3685" s="1">
        <f>ROW(A3684)</f>
        <v>3684</v>
      </c>
      <c r="AE3685" s="1">
        <f>COUNTIFS(Table2[GameID],Table2[[#This Row],[GameID]],Table2[Column1],"&lt;="&amp;Table2[[#This Row],[Column1]])-1</f>
        <v>16</v>
      </c>
    </row>
    <row r="3686" spans="1:31" x14ac:dyDescent="0.45">
      <c r="A3686" t="s">
        <v>232</v>
      </c>
      <c r="B3686" t="str">
        <f>_xlfn.TEXTBEFORE(Table2[[#This Row],[Kamp]]," - ")</f>
        <v>BFC Vendsyssel</v>
      </c>
      <c r="C3686" t="str">
        <f>_xlfn.TEXTAFTER(Table2[[#This Row],[Kamp]],"- ")</f>
        <v>ÅFK</v>
      </c>
      <c r="D3686">
        <v>45318</v>
      </c>
      <c r="E3686">
        <v>83587</v>
      </c>
      <c r="F3686">
        <v>20232024</v>
      </c>
      <c r="G3686" t="s">
        <v>372</v>
      </c>
      <c r="H3686" t="s">
        <v>664</v>
      </c>
      <c r="I3686" t="s">
        <v>678</v>
      </c>
      <c r="J3686">
        <v>3</v>
      </c>
      <c r="K3686">
        <v>31145</v>
      </c>
      <c r="L3686">
        <v>1</v>
      </c>
      <c r="M3686" t="s">
        <v>630</v>
      </c>
      <c r="N3686" t="s">
        <v>502</v>
      </c>
      <c r="O3686" t="s">
        <v>634</v>
      </c>
      <c r="P3686">
        <v>7</v>
      </c>
      <c r="Q3686" t="s">
        <v>634</v>
      </c>
      <c r="R3686">
        <f>SUMIFS(Table2[number],Table2[Event],"Goal",Table2[H/U],"HOME",Table2[GameID],Table2[[#This Row],[GameID]],Table2[GameTime],"&lt;="&amp;Table2[[#This Row],[GameTime]])</f>
        <v>13</v>
      </c>
      <c r="S3686">
        <f>SUMIFS(Table2[number],Table2[Event],"Goal",Table2[H/U],"AWAY",Table2[GameID],Table2[[#This Row],[GameID]],Table2[GameTime],"&lt;="&amp;Table2[[#This Row],[GameTime]])</f>
        <v>1</v>
      </c>
      <c r="T3686" t="str">
        <f>IF(Table2[[#This Row],[Event]]="Goal",Table2[[#This Row],[Hscore]]&amp;"-"&amp;Table2[[#This Row],[Uscore]],"")</f>
        <v>13-1</v>
      </c>
      <c r="U3686">
        <v>3517</v>
      </c>
      <c r="V3686" s="1">
        <f>Table2[[#This Row],[GameTime]]-(Table2[[#This Row],[period]]-1)*1200</f>
        <v>1117</v>
      </c>
      <c r="W3686" s="1">
        <f>ROUNDDOWN(Table2[[#This Row],[Time]]/60,0)</f>
        <v>18</v>
      </c>
      <c r="X3686" s="1">
        <f>ROUNDDOWN((Table2[[#This Row],[Time]]/60-Table2[[#This Row],[Time2]])*60,0)</f>
        <v>37</v>
      </c>
      <c r="Y3686" s="1">
        <f>IF(Table2[[#This Row],[Time2]]&lt;10,0&amp;Table2[[#This Row],[Time2]],Table2[[#This Row],[Time2]])</f>
        <v>18</v>
      </c>
      <c r="Z3686" s="1">
        <f>IF(Table2[[#This Row],[Time3]]&lt;10,0&amp;Table2[[#This Row],[Time3]],Table2[[#This Row],[Time3]])</f>
        <v>37</v>
      </c>
      <c r="AA3686" s="2" t="str">
        <f>Table2[[#This Row],[Time4]]&amp;":"&amp;Table2[[#This Row],[Time5]]</f>
        <v>18:37</v>
      </c>
      <c r="AB3686" s="1" t="str" cm="1">
        <f t="array" ref="AB3686">IFERROR(IF(Table2[[#This Row],[code]]="","",_xlfn.IFS(AND(Table2[[#This Row],[code]]&lt;400,Table2[[#This Row],[code]]&lt;&gt;""),2,Table2[[#This Row],[code]]&gt;500,4)),"")</f>
        <v/>
      </c>
      <c r="AC3686" s="1" t="str">
        <f>IF(Table2[[#This Row],[Event]]="Penalty",Table2[[#This Row],[number]],IF(Table2[[#This Row],[Event]]="Time-Out",401,""))</f>
        <v/>
      </c>
      <c r="AD3686" s="1">
        <f>ROW(A3685)</f>
        <v>3685</v>
      </c>
      <c r="AE3686" s="1">
        <f>COUNTIFS(Table2[GameID],Table2[[#This Row],[GameID]],Table2[Column1],"&lt;="&amp;Table2[[#This Row],[Column1]])-1</f>
        <v>17</v>
      </c>
    </row>
    <row r="3687" spans="1:31" x14ac:dyDescent="0.45">
      <c r="A3687" t="s">
        <v>232</v>
      </c>
      <c r="B3687" t="str">
        <f>_xlfn.TEXTBEFORE(Table2[[#This Row],[Kamp]]," - ")</f>
        <v>BFC Vendsyssel</v>
      </c>
      <c r="C3687" t="str">
        <f>_xlfn.TEXTAFTER(Table2[[#This Row],[Kamp]],"- ")</f>
        <v>ÅFK</v>
      </c>
      <c r="D3687">
        <v>45318</v>
      </c>
      <c r="E3687">
        <v>83587</v>
      </c>
      <c r="F3687">
        <v>20232024</v>
      </c>
      <c r="G3687" t="s">
        <v>372</v>
      </c>
      <c r="H3687" t="s">
        <v>666</v>
      </c>
      <c r="I3687" t="s">
        <v>677</v>
      </c>
      <c r="J3687">
        <v>3</v>
      </c>
      <c r="K3687">
        <v>31407</v>
      </c>
      <c r="L3687">
        <v>1</v>
      </c>
      <c r="M3687" t="s">
        <v>630</v>
      </c>
      <c r="N3687" t="s">
        <v>464</v>
      </c>
      <c r="O3687" t="s">
        <v>187</v>
      </c>
      <c r="P3687">
        <v>23</v>
      </c>
      <c r="Q3687">
        <v>5</v>
      </c>
      <c r="R3687">
        <f>SUMIFS(Table2[number],Table2[Event],"Goal",Table2[H/U],"HOME",Table2[GameID],Table2[[#This Row],[GameID]],Table2[GameTime],"&lt;="&amp;Table2[[#This Row],[GameTime]])</f>
        <v>13</v>
      </c>
      <c r="S3687">
        <f>SUMIFS(Table2[number],Table2[Event],"Goal",Table2[H/U],"AWAY",Table2[GameID],Table2[[#This Row],[GameID]],Table2[GameTime],"&lt;="&amp;Table2[[#This Row],[GameTime]])</f>
        <v>2</v>
      </c>
      <c r="T3687" t="str">
        <f>IF(Table2[[#This Row],[Event]]="Goal",Table2[[#This Row],[Hscore]]&amp;"-"&amp;Table2[[#This Row],[Uscore]],"")</f>
        <v>13-2</v>
      </c>
      <c r="U3687">
        <v>3581</v>
      </c>
      <c r="V3687" s="1">
        <f>Table2[[#This Row],[GameTime]]-(Table2[[#This Row],[period]]-1)*1200</f>
        <v>1181</v>
      </c>
      <c r="W3687" s="1">
        <f>ROUNDDOWN(Table2[[#This Row],[Time]]/60,0)</f>
        <v>19</v>
      </c>
      <c r="X3687" s="1">
        <f>ROUNDDOWN((Table2[[#This Row],[Time]]/60-Table2[[#This Row],[Time2]])*60,0)</f>
        <v>41</v>
      </c>
      <c r="Y3687" s="1">
        <f>IF(Table2[[#This Row],[Time2]]&lt;10,0&amp;Table2[[#This Row],[Time2]],Table2[[#This Row],[Time2]])</f>
        <v>19</v>
      </c>
      <c r="Z3687" s="1">
        <f>IF(Table2[[#This Row],[Time3]]&lt;10,0&amp;Table2[[#This Row],[Time3]],Table2[[#This Row],[Time3]])</f>
        <v>41</v>
      </c>
      <c r="AA3687" s="2" t="str">
        <f>Table2[[#This Row],[Time4]]&amp;":"&amp;Table2[[#This Row],[Time5]]</f>
        <v>19:41</v>
      </c>
      <c r="AB3687" s="1" t="str" cm="1">
        <f t="array" ref="AB3687">IFERROR(IF(Table2[[#This Row],[code]]="","",_xlfn.IFS(AND(Table2[[#This Row],[code]]&lt;400,Table2[[#This Row],[code]]&lt;&gt;""),2,Table2[[#This Row],[code]]&gt;500,4)),"")</f>
        <v/>
      </c>
      <c r="AC3687" s="1" t="str">
        <f>IF(Table2[[#This Row],[Event]]="Penalty",Table2[[#This Row],[number]],IF(Table2[[#This Row],[Event]]="Time-Out",401,""))</f>
        <v/>
      </c>
      <c r="AD3687" s="1">
        <f>ROW(A3686)</f>
        <v>3686</v>
      </c>
      <c r="AE3687" s="1">
        <f>COUNTIFS(Table2[GameID],Table2[[#This Row],[GameID]],Table2[Column1],"&lt;="&amp;Table2[[#This Row],[Column1]])-1</f>
        <v>18</v>
      </c>
    </row>
    <row r="3688" spans="1:31" x14ac:dyDescent="0.45">
      <c r="A3688" t="s">
        <v>350</v>
      </c>
      <c r="B3688" t="str">
        <f>_xlfn.TEXTBEFORE(Table2[[#This Row],[Kamp]]," - ")</f>
        <v>RungstedHørsholm</v>
      </c>
      <c r="C3688" t="str">
        <f>_xlfn.TEXTAFTER(Table2[[#This Row],[Kamp]],"- ")</f>
        <v>Vanløse Floorball</v>
      </c>
      <c r="D3688">
        <v>45319</v>
      </c>
      <c r="E3688">
        <v>83588</v>
      </c>
      <c r="F3688">
        <v>20232024</v>
      </c>
      <c r="G3688" t="s">
        <v>372</v>
      </c>
      <c r="H3688" t="s">
        <v>660</v>
      </c>
      <c r="I3688" t="s">
        <v>677</v>
      </c>
      <c r="J3688">
        <v>1</v>
      </c>
      <c r="K3688">
        <v>31142</v>
      </c>
      <c r="L3688">
        <v>1</v>
      </c>
      <c r="M3688" t="s">
        <v>630</v>
      </c>
      <c r="N3688" t="s">
        <v>37</v>
      </c>
      <c r="O3688" t="s">
        <v>283</v>
      </c>
      <c r="P3688">
        <v>90</v>
      </c>
      <c r="Q3688">
        <v>2</v>
      </c>
      <c r="R3688">
        <f>SUMIFS(Table2[number],Table2[Event],"Goal",Table2[H/U],"HOME",Table2[GameID],Table2[[#This Row],[GameID]],Table2[GameTime],"&lt;="&amp;Table2[[#This Row],[GameTime]])</f>
        <v>0</v>
      </c>
      <c r="S3688">
        <f>SUMIFS(Table2[number],Table2[Event],"Goal",Table2[H/U],"AWAY",Table2[GameID],Table2[[#This Row],[GameID]],Table2[GameTime],"&lt;="&amp;Table2[[#This Row],[GameTime]])</f>
        <v>1</v>
      </c>
      <c r="T3688" t="str">
        <f>IF(Table2[[#This Row],[Event]]="Goal",Table2[[#This Row],[Hscore]]&amp;"-"&amp;Table2[[#This Row],[Uscore]],"")</f>
        <v>0-1</v>
      </c>
      <c r="U3688">
        <v>161</v>
      </c>
      <c r="V3688" s="1">
        <f>Table2[[#This Row],[GameTime]]-(Table2[[#This Row],[period]]-1)*1200</f>
        <v>161</v>
      </c>
      <c r="W3688" s="1">
        <f>ROUNDDOWN(Table2[[#This Row],[Time]]/60,0)</f>
        <v>2</v>
      </c>
      <c r="X3688" s="1">
        <f>ROUNDDOWN((Table2[[#This Row],[Time]]/60-Table2[[#This Row],[Time2]])*60,0)</f>
        <v>41</v>
      </c>
      <c r="Y3688" s="1" t="str">
        <f>IF(Table2[[#This Row],[Time2]]&lt;10,0&amp;Table2[[#This Row],[Time2]],Table2[[#This Row],[Time2]])</f>
        <v>02</v>
      </c>
      <c r="Z3688" s="1">
        <f>IF(Table2[[#This Row],[Time3]]&lt;10,0&amp;Table2[[#This Row],[Time3]],Table2[[#This Row],[Time3]])</f>
        <v>41</v>
      </c>
      <c r="AA3688" s="2" t="str">
        <f>Table2[[#This Row],[Time4]]&amp;":"&amp;Table2[[#This Row],[Time5]]</f>
        <v>02:41</v>
      </c>
      <c r="AB3688" s="1" t="str" cm="1">
        <f t="array" ref="AB3688">IFERROR(IF(Table2[[#This Row],[code]]="","",_xlfn.IFS(AND(Table2[[#This Row],[code]]&lt;400,Table2[[#This Row],[code]]&lt;&gt;""),2,Table2[[#This Row],[code]]&gt;500,4)),"")</f>
        <v/>
      </c>
      <c r="AC3688" s="1" t="str">
        <f>IF(Table2[[#This Row],[Event]]="Penalty",Table2[[#This Row],[number]],IF(Table2[[#This Row],[Event]]="Time-Out",401,""))</f>
        <v/>
      </c>
      <c r="AD3688" s="1">
        <f>ROW(A3687)</f>
        <v>3687</v>
      </c>
      <c r="AE3688" s="1">
        <f>COUNTIFS(Table2[GameID],Table2[[#This Row],[GameID]],Table2[Column1],"&lt;="&amp;Table2[[#This Row],[Column1]])-1</f>
        <v>0</v>
      </c>
    </row>
    <row r="3689" spans="1:31" x14ac:dyDescent="0.45">
      <c r="A3689" t="s">
        <v>350</v>
      </c>
      <c r="B3689" t="str">
        <f>_xlfn.TEXTBEFORE(Table2[[#This Row],[Kamp]]," - ")</f>
        <v>RungstedHørsholm</v>
      </c>
      <c r="C3689" t="str">
        <f>_xlfn.TEXTAFTER(Table2[[#This Row],[Kamp]],"- ")</f>
        <v>Vanløse Floorball</v>
      </c>
      <c r="D3689">
        <v>45319</v>
      </c>
      <c r="E3689">
        <v>83588</v>
      </c>
      <c r="F3689">
        <v>20232024</v>
      </c>
      <c r="G3689" t="s">
        <v>372</v>
      </c>
      <c r="H3689" t="s">
        <v>660</v>
      </c>
      <c r="I3689" t="s">
        <v>677</v>
      </c>
      <c r="J3689">
        <v>1</v>
      </c>
      <c r="K3689">
        <v>31142</v>
      </c>
      <c r="L3689">
        <v>1</v>
      </c>
      <c r="M3689" t="s">
        <v>630</v>
      </c>
      <c r="N3689" t="s">
        <v>109</v>
      </c>
      <c r="O3689" t="s">
        <v>284</v>
      </c>
      <c r="P3689">
        <v>91</v>
      </c>
      <c r="Q3689">
        <v>14</v>
      </c>
      <c r="R3689">
        <f>SUMIFS(Table2[number],Table2[Event],"Goal",Table2[H/U],"HOME",Table2[GameID],Table2[[#This Row],[GameID]],Table2[GameTime],"&lt;="&amp;Table2[[#This Row],[GameTime]])</f>
        <v>0</v>
      </c>
      <c r="S3689">
        <f>SUMIFS(Table2[number],Table2[Event],"Goal",Table2[H/U],"AWAY",Table2[GameID],Table2[[#This Row],[GameID]],Table2[GameTime],"&lt;="&amp;Table2[[#This Row],[GameTime]])</f>
        <v>2</v>
      </c>
      <c r="T3689" t="str">
        <f>IF(Table2[[#This Row],[Event]]="Goal",Table2[[#This Row],[Hscore]]&amp;"-"&amp;Table2[[#This Row],[Uscore]],"")</f>
        <v>0-2</v>
      </c>
      <c r="U3689">
        <v>891</v>
      </c>
      <c r="V3689" s="1">
        <f>Table2[[#This Row],[GameTime]]-(Table2[[#This Row],[period]]-1)*1200</f>
        <v>891</v>
      </c>
      <c r="W3689" s="1">
        <f>ROUNDDOWN(Table2[[#This Row],[Time]]/60,0)</f>
        <v>14</v>
      </c>
      <c r="X3689" s="1">
        <f>ROUNDDOWN((Table2[[#This Row],[Time]]/60-Table2[[#This Row],[Time2]])*60,0)</f>
        <v>51</v>
      </c>
      <c r="Y3689" s="1">
        <f>IF(Table2[[#This Row],[Time2]]&lt;10,0&amp;Table2[[#This Row],[Time2]],Table2[[#This Row],[Time2]])</f>
        <v>14</v>
      </c>
      <c r="Z3689" s="1">
        <f>IF(Table2[[#This Row],[Time3]]&lt;10,0&amp;Table2[[#This Row],[Time3]],Table2[[#This Row],[Time3]])</f>
        <v>51</v>
      </c>
      <c r="AA3689" s="2" t="str">
        <f>Table2[[#This Row],[Time4]]&amp;":"&amp;Table2[[#This Row],[Time5]]</f>
        <v>14:51</v>
      </c>
      <c r="AB3689" s="1" t="str" cm="1">
        <f t="array" ref="AB3689">IFERROR(IF(Table2[[#This Row],[code]]="","",_xlfn.IFS(AND(Table2[[#This Row],[code]]&lt;400,Table2[[#This Row],[code]]&lt;&gt;""),2,Table2[[#This Row],[code]]&gt;500,4)),"")</f>
        <v/>
      </c>
      <c r="AC3689" s="1" t="str">
        <f>IF(Table2[[#This Row],[Event]]="Penalty",Table2[[#This Row],[number]],IF(Table2[[#This Row],[Event]]="Time-Out",401,""))</f>
        <v/>
      </c>
      <c r="AD3689" s="1">
        <f>ROW(A3688)</f>
        <v>3688</v>
      </c>
      <c r="AE3689" s="1">
        <f>COUNTIFS(Table2[GameID],Table2[[#This Row],[GameID]],Table2[Column1],"&lt;="&amp;Table2[[#This Row],[Column1]])-1</f>
        <v>1</v>
      </c>
    </row>
    <row r="3690" spans="1:31" x14ac:dyDescent="0.45">
      <c r="A3690" t="s">
        <v>350</v>
      </c>
      <c r="B3690" t="str">
        <f>_xlfn.TEXTBEFORE(Table2[[#This Row],[Kamp]]," - ")</f>
        <v>RungstedHørsholm</v>
      </c>
      <c r="C3690" t="str">
        <f>_xlfn.TEXTAFTER(Table2[[#This Row],[Kamp]],"- ")</f>
        <v>Vanløse Floorball</v>
      </c>
      <c r="D3690">
        <v>45319</v>
      </c>
      <c r="E3690">
        <v>83588</v>
      </c>
      <c r="F3690">
        <v>20232024</v>
      </c>
      <c r="G3690" t="s">
        <v>372</v>
      </c>
      <c r="H3690" t="s">
        <v>660</v>
      </c>
      <c r="I3690" t="s">
        <v>677</v>
      </c>
      <c r="J3690">
        <v>1</v>
      </c>
      <c r="K3690">
        <v>31142</v>
      </c>
      <c r="L3690">
        <v>1</v>
      </c>
      <c r="M3690" t="s">
        <v>630</v>
      </c>
      <c r="N3690" t="s">
        <v>98</v>
      </c>
      <c r="O3690" t="s">
        <v>634</v>
      </c>
      <c r="P3690">
        <v>16</v>
      </c>
      <c r="Q3690" t="s">
        <v>634</v>
      </c>
      <c r="R3690">
        <f>SUMIFS(Table2[number],Table2[Event],"Goal",Table2[H/U],"HOME",Table2[GameID],Table2[[#This Row],[GameID]],Table2[GameTime],"&lt;="&amp;Table2[[#This Row],[GameTime]])</f>
        <v>0</v>
      </c>
      <c r="S3690">
        <f>SUMIFS(Table2[number],Table2[Event],"Goal",Table2[H/U],"AWAY",Table2[GameID],Table2[[#This Row],[GameID]],Table2[GameTime],"&lt;="&amp;Table2[[#This Row],[GameTime]])</f>
        <v>3</v>
      </c>
      <c r="T3690" t="str">
        <f>IF(Table2[[#This Row],[Event]]="Goal",Table2[[#This Row],[Hscore]]&amp;"-"&amp;Table2[[#This Row],[Uscore]],"")</f>
        <v>0-3</v>
      </c>
      <c r="U3690">
        <v>1198</v>
      </c>
      <c r="V3690" s="1">
        <f>Table2[[#This Row],[GameTime]]-(Table2[[#This Row],[period]]-1)*1200</f>
        <v>1198</v>
      </c>
      <c r="W3690" s="1">
        <f>ROUNDDOWN(Table2[[#This Row],[Time]]/60,0)</f>
        <v>19</v>
      </c>
      <c r="X3690" s="1">
        <f>ROUNDDOWN((Table2[[#This Row],[Time]]/60-Table2[[#This Row],[Time2]])*60,0)</f>
        <v>57</v>
      </c>
      <c r="Y3690" s="1">
        <f>IF(Table2[[#This Row],[Time2]]&lt;10,0&amp;Table2[[#This Row],[Time2]],Table2[[#This Row],[Time2]])</f>
        <v>19</v>
      </c>
      <c r="Z3690" s="1">
        <f>IF(Table2[[#This Row],[Time3]]&lt;10,0&amp;Table2[[#This Row],[Time3]],Table2[[#This Row],[Time3]])</f>
        <v>57</v>
      </c>
      <c r="AA3690" s="2" t="str">
        <f>Table2[[#This Row],[Time4]]&amp;":"&amp;Table2[[#This Row],[Time5]]</f>
        <v>19:57</v>
      </c>
      <c r="AB3690" s="1" t="str" cm="1">
        <f t="array" ref="AB3690">IFERROR(IF(Table2[[#This Row],[code]]="","",_xlfn.IFS(AND(Table2[[#This Row],[code]]&lt;400,Table2[[#This Row],[code]]&lt;&gt;""),2,Table2[[#This Row],[code]]&gt;500,4)),"")</f>
        <v/>
      </c>
      <c r="AC3690" s="1" t="str">
        <f>IF(Table2[[#This Row],[Event]]="Penalty",Table2[[#This Row],[number]],IF(Table2[[#This Row],[Event]]="Time-Out",401,""))</f>
        <v/>
      </c>
      <c r="AD3690" s="1">
        <f>ROW(A3689)</f>
        <v>3689</v>
      </c>
      <c r="AE3690" s="1">
        <f>COUNTIFS(Table2[GameID],Table2[[#This Row],[GameID]],Table2[Column1],"&lt;="&amp;Table2[[#This Row],[Column1]])-1</f>
        <v>2</v>
      </c>
    </row>
    <row r="3691" spans="1:31" x14ac:dyDescent="0.45">
      <c r="A3691" t="s">
        <v>350</v>
      </c>
      <c r="B3691" t="str">
        <f>_xlfn.TEXTBEFORE(Table2[[#This Row],[Kamp]]," - ")</f>
        <v>RungstedHørsholm</v>
      </c>
      <c r="C3691" t="str">
        <f>_xlfn.TEXTAFTER(Table2[[#This Row],[Kamp]],"- ")</f>
        <v>Vanløse Floorball</v>
      </c>
      <c r="D3691">
        <v>45319</v>
      </c>
      <c r="E3691">
        <v>83588</v>
      </c>
      <c r="F3691">
        <v>20232024</v>
      </c>
      <c r="G3691" t="s">
        <v>372</v>
      </c>
      <c r="H3691" t="s">
        <v>660</v>
      </c>
      <c r="I3691" t="s">
        <v>677</v>
      </c>
      <c r="J3691">
        <v>2</v>
      </c>
      <c r="K3691">
        <v>31142</v>
      </c>
      <c r="L3691">
        <v>1</v>
      </c>
      <c r="M3691" t="s">
        <v>630</v>
      </c>
      <c r="N3691" t="s">
        <v>97</v>
      </c>
      <c r="O3691" t="s">
        <v>98</v>
      </c>
      <c r="P3691">
        <v>24</v>
      </c>
      <c r="Q3691">
        <v>16</v>
      </c>
      <c r="R3691">
        <f>SUMIFS(Table2[number],Table2[Event],"Goal",Table2[H/U],"HOME",Table2[GameID],Table2[[#This Row],[GameID]],Table2[GameTime],"&lt;="&amp;Table2[[#This Row],[GameTime]])</f>
        <v>0</v>
      </c>
      <c r="S3691">
        <f>SUMIFS(Table2[number],Table2[Event],"Goal",Table2[H/U],"AWAY",Table2[GameID],Table2[[#This Row],[GameID]],Table2[GameTime],"&lt;="&amp;Table2[[#This Row],[GameTime]])</f>
        <v>4</v>
      </c>
      <c r="T3691" t="str">
        <f>IF(Table2[[#This Row],[Event]]="Goal",Table2[[#This Row],[Hscore]]&amp;"-"&amp;Table2[[#This Row],[Uscore]],"")</f>
        <v>0-4</v>
      </c>
      <c r="U3691">
        <v>1343</v>
      </c>
      <c r="V3691" s="1">
        <f>Table2[[#This Row],[GameTime]]-(Table2[[#This Row],[period]]-1)*1200</f>
        <v>143</v>
      </c>
      <c r="W3691" s="1">
        <f>ROUNDDOWN(Table2[[#This Row],[Time]]/60,0)</f>
        <v>2</v>
      </c>
      <c r="X3691" s="1">
        <f>ROUNDDOWN((Table2[[#This Row],[Time]]/60-Table2[[#This Row],[Time2]])*60,0)</f>
        <v>23</v>
      </c>
      <c r="Y3691" s="1" t="str">
        <f>IF(Table2[[#This Row],[Time2]]&lt;10,0&amp;Table2[[#This Row],[Time2]],Table2[[#This Row],[Time2]])</f>
        <v>02</v>
      </c>
      <c r="Z3691" s="1">
        <f>IF(Table2[[#This Row],[Time3]]&lt;10,0&amp;Table2[[#This Row],[Time3]],Table2[[#This Row],[Time3]])</f>
        <v>23</v>
      </c>
      <c r="AA3691" s="2" t="str">
        <f>Table2[[#This Row],[Time4]]&amp;":"&amp;Table2[[#This Row],[Time5]]</f>
        <v>02:23</v>
      </c>
      <c r="AB3691" s="1" t="str" cm="1">
        <f t="array" ref="AB3691">IFERROR(IF(Table2[[#This Row],[code]]="","",_xlfn.IFS(AND(Table2[[#This Row],[code]]&lt;400,Table2[[#This Row],[code]]&lt;&gt;""),2,Table2[[#This Row],[code]]&gt;500,4)),"")</f>
        <v/>
      </c>
      <c r="AC3691" s="1" t="str">
        <f>IF(Table2[[#This Row],[Event]]="Penalty",Table2[[#This Row],[number]],IF(Table2[[#This Row],[Event]]="Time-Out",401,""))</f>
        <v/>
      </c>
      <c r="AD3691" s="1">
        <f>ROW(A3690)</f>
        <v>3690</v>
      </c>
      <c r="AE3691" s="1">
        <f>COUNTIFS(Table2[GameID],Table2[[#This Row],[GameID]],Table2[Column1],"&lt;="&amp;Table2[[#This Row],[Column1]])-1</f>
        <v>3</v>
      </c>
    </row>
    <row r="3692" spans="1:31" x14ac:dyDescent="0.45">
      <c r="A3692" t="s">
        <v>350</v>
      </c>
      <c r="B3692" t="str">
        <f>_xlfn.TEXTBEFORE(Table2[[#This Row],[Kamp]]," - ")</f>
        <v>RungstedHørsholm</v>
      </c>
      <c r="C3692" t="str">
        <f>_xlfn.TEXTAFTER(Table2[[#This Row],[Kamp]],"- ")</f>
        <v>Vanløse Floorball</v>
      </c>
      <c r="D3692">
        <v>45319</v>
      </c>
      <c r="E3692">
        <v>83588</v>
      </c>
      <c r="F3692">
        <v>20232024</v>
      </c>
      <c r="G3692" t="s">
        <v>372</v>
      </c>
      <c r="H3692" t="s">
        <v>662</v>
      </c>
      <c r="I3692" t="s">
        <v>678</v>
      </c>
      <c r="J3692">
        <v>2</v>
      </c>
      <c r="K3692">
        <v>31141</v>
      </c>
      <c r="L3692">
        <v>1</v>
      </c>
      <c r="M3692" t="s">
        <v>630</v>
      </c>
      <c r="N3692" t="s">
        <v>88</v>
      </c>
      <c r="O3692" t="s">
        <v>402</v>
      </c>
      <c r="P3692">
        <v>30</v>
      </c>
      <c r="Q3692">
        <v>84</v>
      </c>
      <c r="R3692">
        <f>SUMIFS(Table2[number],Table2[Event],"Goal",Table2[H/U],"HOME",Table2[GameID],Table2[[#This Row],[GameID]],Table2[GameTime],"&lt;="&amp;Table2[[#This Row],[GameTime]])</f>
        <v>1</v>
      </c>
      <c r="S3692">
        <f>SUMIFS(Table2[number],Table2[Event],"Goal",Table2[H/U],"AWAY",Table2[GameID],Table2[[#This Row],[GameID]],Table2[GameTime],"&lt;="&amp;Table2[[#This Row],[GameTime]])</f>
        <v>4</v>
      </c>
      <c r="T3692" t="str">
        <f>IF(Table2[[#This Row],[Event]]="Goal",Table2[[#This Row],[Hscore]]&amp;"-"&amp;Table2[[#This Row],[Uscore]],"")</f>
        <v>1-4</v>
      </c>
      <c r="U3692">
        <v>1427</v>
      </c>
      <c r="V3692" s="1">
        <f>Table2[[#This Row],[GameTime]]-(Table2[[#This Row],[period]]-1)*1200</f>
        <v>227</v>
      </c>
      <c r="W3692" s="1">
        <f>ROUNDDOWN(Table2[[#This Row],[Time]]/60,0)</f>
        <v>3</v>
      </c>
      <c r="X3692" s="1">
        <f>ROUNDDOWN((Table2[[#This Row],[Time]]/60-Table2[[#This Row],[Time2]])*60,0)</f>
        <v>47</v>
      </c>
      <c r="Y3692" s="1" t="str">
        <f>IF(Table2[[#This Row],[Time2]]&lt;10,0&amp;Table2[[#This Row],[Time2]],Table2[[#This Row],[Time2]])</f>
        <v>03</v>
      </c>
      <c r="Z3692" s="1">
        <f>IF(Table2[[#This Row],[Time3]]&lt;10,0&amp;Table2[[#This Row],[Time3]],Table2[[#This Row],[Time3]])</f>
        <v>47</v>
      </c>
      <c r="AA3692" s="2" t="str">
        <f>Table2[[#This Row],[Time4]]&amp;":"&amp;Table2[[#This Row],[Time5]]</f>
        <v>03:47</v>
      </c>
      <c r="AB3692" s="1" t="str" cm="1">
        <f t="array" ref="AB3692">IFERROR(IF(Table2[[#This Row],[code]]="","",_xlfn.IFS(AND(Table2[[#This Row],[code]]&lt;400,Table2[[#This Row],[code]]&lt;&gt;""),2,Table2[[#This Row],[code]]&gt;500,4)),"")</f>
        <v/>
      </c>
      <c r="AC3692" s="1" t="str">
        <f>IF(Table2[[#This Row],[Event]]="Penalty",Table2[[#This Row],[number]],IF(Table2[[#This Row],[Event]]="Time-Out",401,""))</f>
        <v/>
      </c>
      <c r="AD3692" s="1">
        <f>ROW(A3691)</f>
        <v>3691</v>
      </c>
      <c r="AE3692" s="1">
        <f>COUNTIFS(Table2[GameID],Table2[[#This Row],[GameID]],Table2[Column1],"&lt;="&amp;Table2[[#This Row],[Column1]])-1</f>
        <v>4</v>
      </c>
    </row>
    <row r="3693" spans="1:31" x14ac:dyDescent="0.45">
      <c r="A3693" t="s">
        <v>350</v>
      </c>
      <c r="B3693" t="str">
        <f>_xlfn.TEXTBEFORE(Table2[[#This Row],[Kamp]]," - ")</f>
        <v>RungstedHørsholm</v>
      </c>
      <c r="C3693" t="str">
        <f>_xlfn.TEXTAFTER(Table2[[#This Row],[Kamp]],"- ")</f>
        <v>Vanløse Floorball</v>
      </c>
      <c r="D3693">
        <v>45319</v>
      </c>
      <c r="E3693">
        <v>83588</v>
      </c>
      <c r="F3693">
        <v>20232024</v>
      </c>
      <c r="G3693" t="s">
        <v>372</v>
      </c>
      <c r="H3693" t="s">
        <v>660</v>
      </c>
      <c r="I3693" t="s">
        <v>677</v>
      </c>
      <c r="J3693">
        <v>2</v>
      </c>
      <c r="K3693">
        <v>31142</v>
      </c>
      <c r="L3693">
        <v>1</v>
      </c>
      <c r="M3693" t="s">
        <v>630</v>
      </c>
      <c r="N3693" t="s">
        <v>98</v>
      </c>
      <c r="O3693" t="s">
        <v>109</v>
      </c>
      <c r="P3693">
        <v>16</v>
      </c>
      <c r="Q3693">
        <v>91</v>
      </c>
      <c r="R3693">
        <f>SUMIFS(Table2[number],Table2[Event],"Goal",Table2[H/U],"HOME",Table2[GameID],Table2[[#This Row],[GameID]],Table2[GameTime],"&lt;="&amp;Table2[[#This Row],[GameTime]])</f>
        <v>1</v>
      </c>
      <c r="S3693">
        <f>SUMIFS(Table2[number],Table2[Event],"Goal",Table2[H/U],"AWAY",Table2[GameID],Table2[[#This Row],[GameID]],Table2[GameTime],"&lt;="&amp;Table2[[#This Row],[GameTime]])</f>
        <v>5</v>
      </c>
      <c r="T3693" t="str">
        <f>IF(Table2[[#This Row],[Event]]="Goal",Table2[[#This Row],[Hscore]]&amp;"-"&amp;Table2[[#This Row],[Uscore]],"")</f>
        <v>1-5</v>
      </c>
      <c r="U3693">
        <v>1654</v>
      </c>
      <c r="V3693" s="1">
        <f>Table2[[#This Row],[GameTime]]-(Table2[[#This Row],[period]]-1)*1200</f>
        <v>454</v>
      </c>
      <c r="W3693" s="1">
        <f>ROUNDDOWN(Table2[[#This Row],[Time]]/60,0)</f>
        <v>7</v>
      </c>
      <c r="X3693" s="1">
        <f>ROUNDDOWN((Table2[[#This Row],[Time]]/60-Table2[[#This Row],[Time2]])*60,0)</f>
        <v>34</v>
      </c>
      <c r="Y3693" s="1" t="str">
        <f>IF(Table2[[#This Row],[Time2]]&lt;10,0&amp;Table2[[#This Row],[Time2]],Table2[[#This Row],[Time2]])</f>
        <v>07</v>
      </c>
      <c r="Z3693" s="1">
        <f>IF(Table2[[#This Row],[Time3]]&lt;10,0&amp;Table2[[#This Row],[Time3]],Table2[[#This Row],[Time3]])</f>
        <v>34</v>
      </c>
      <c r="AA3693" s="2" t="str">
        <f>Table2[[#This Row],[Time4]]&amp;":"&amp;Table2[[#This Row],[Time5]]</f>
        <v>07:34</v>
      </c>
      <c r="AB3693" s="1" t="str" cm="1">
        <f t="array" ref="AB3693">IFERROR(IF(Table2[[#This Row],[code]]="","",_xlfn.IFS(AND(Table2[[#This Row],[code]]&lt;400,Table2[[#This Row],[code]]&lt;&gt;""),2,Table2[[#This Row],[code]]&gt;500,4)),"")</f>
        <v/>
      </c>
      <c r="AC3693" s="1" t="str">
        <f>IF(Table2[[#This Row],[Event]]="Penalty",Table2[[#This Row],[number]],IF(Table2[[#This Row],[Event]]="Time-Out",401,""))</f>
        <v/>
      </c>
      <c r="AD3693" s="1">
        <f>ROW(A3692)</f>
        <v>3692</v>
      </c>
      <c r="AE3693" s="1">
        <f>COUNTIFS(Table2[GameID],Table2[[#This Row],[GameID]],Table2[Column1],"&lt;="&amp;Table2[[#This Row],[Column1]])-1</f>
        <v>5</v>
      </c>
    </row>
    <row r="3694" spans="1:31" x14ac:dyDescent="0.45">
      <c r="A3694" t="s">
        <v>350</v>
      </c>
      <c r="B3694" t="str">
        <f>_xlfn.TEXTBEFORE(Table2[[#This Row],[Kamp]]," - ")</f>
        <v>RungstedHørsholm</v>
      </c>
      <c r="C3694" t="str">
        <f>_xlfn.TEXTAFTER(Table2[[#This Row],[Kamp]],"- ")</f>
        <v>Vanløse Floorball</v>
      </c>
      <c r="D3694">
        <v>45319</v>
      </c>
      <c r="E3694">
        <v>83588</v>
      </c>
      <c r="F3694">
        <v>20232024</v>
      </c>
      <c r="G3694" t="s">
        <v>372</v>
      </c>
      <c r="H3694" t="s">
        <v>662</v>
      </c>
      <c r="I3694" t="s">
        <v>678</v>
      </c>
      <c r="J3694">
        <v>2</v>
      </c>
      <c r="K3694">
        <v>31141</v>
      </c>
      <c r="L3694">
        <v>1</v>
      </c>
      <c r="M3694" t="s">
        <v>630</v>
      </c>
      <c r="N3694" t="s">
        <v>87</v>
      </c>
      <c r="O3694" t="s">
        <v>367</v>
      </c>
      <c r="P3694">
        <v>27</v>
      </c>
      <c r="Q3694">
        <v>38</v>
      </c>
      <c r="R3694">
        <f>SUMIFS(Table2[number],Table2[Event],"Goal",Table2[H/U],"HOME",Table2[GameID],Table2[[#This Row],[GameID]],Table2[GameTime],"&lt;="&amp;Table2[[#This Row],[GameTime]])</f>
        <v>2</v>
      </c>
      <c r="S3694">
        <f>SUMIFS(Table2[number],Table2[Event],"Goal",Table2[H/U],"AWAY",Table2[GameID],Table2[[#This Row],[GameID]],Table2[GameTime],"&lt;="&amp;Table2[[#This Row],[GameTime]])</f>
        <v>5</v>
      </c>
      <c r="T3694" t="str">
        <f>IF(Table2[[#This Row],[Event]]="Goal",Table2[[#This Row],[Hscore]]&amp;"-"&amp;Table2[[#This Row],[Uscore]],"")</f>
        <v>2-5</v>
      </c>
      <c r="U3694">
        <v>1767</v>
      </c>
      <c r="V3694" s="1">
        <f>Table2[[#This Row],[GameTime]]-(Table2[[#This Row],[period]]-1)*1200</f>
        <v>567</v>
      </c>
      <c r="W3694" s="1">
        <f>ROUNDDOWN(Table2[[#This Row],[Time]]/60,0)</f>
        <v>9</v>
      </c>
      <c r="X3694" s="1">
        <f>ROUNDDOWN((Table2[[#This Row],[Time]]/60-Table2[[#This Row],[Time2]])*60,0)</f>
        <v>27</v>
      </c>
      <c r="Y3694" s="1" t="str">
        <f>IF(Table2[[#This Row],[Time2]]&lt;10,0&amp;Table2[[#This Row],[Time2]],Table2[[#This Row],[Time2]])</f>
        <v>09</v>
      </c>
      <c r="Z3694" s="1">
        <f>IF(Table2[[#This Row],[Time3]]&lt;10,0&amp;Table2[[#This Row],[Time3]],Table2[[#This Row],[Time3]])</f>
        <v>27</v>
      </c>
      <c r="AA3694" s="2" t="str">
        <f>Table2[[#This Row],[Time4]]&amp;":"&amp;Table2[[#This Row],[Time5]]</f>
        <v>09:27</v>
      </c>
      <c r="AB3694" s="1" t="str" cm="1">
        <f t="array" ref="AB3694">IFERROR(IF(Table2[[#This Row],[code]]="","",_xlfn.IFS(AND(Table2[[#This Row],[code]]&lt;400,Table2[[#This Row],[code]]&lt;&gt;""),2,Table2[[#This Row],[code]]&gt;500,4)),"")</f>
        <v/>
      </c>
      <c r="AC3694" s="1" t="str">
        <f>IF(Table2[[#This Row],[Event]]="Penalty",Table2[[#This Row],[number]],IF(Table2[[#This Row],[Event]]="Time-Out",401,""))</f>
        <v/>
      </c>
      <c r="AD3694" s="1">
        <f>ROW(A3693)</f>
        <v>3693</v>
      </c>
      <c r="AE3694" s="1">
        <f>COUNTIFS(Table2[GameID],Table2[[#This Row],[GameID]],Table2[Column1],"&lt;="&amp;Table2[[#This Row],[Column1]])-1</f>
        <v>6</v>
      </c>
    </row>
    <row r="3695" spans="1:31" x14ac:dyDescent="0.45">
      <c r="A3695" t="s">
        <v>350</v>
      </c>
      <c r="B3695" t="str">
        <f>_xlfn.TEXTBEFORE(Table2[[#This Row],[Kamp]]," - ")</f>
        <v>RungstedHørsholm</v>
      </c>
      <c r="C3695" t="str">
        <f>_xlfn.TEXTAFTER(Table2[[#This Row],[Kamp]],"- ")</f>
        <v>Vanløse Floorball</v>
      </c>
      <c r="D3695">
        <v>45319</v>
      </c>
      <c r="E3695">
        <v>83588</v>
      </c>
      <c r="F3695">
        <v>20232024</v>
      </c>
      <c r="G3695" t="s">
        <v>372</v>
      </c>
      <c r="H3695" t="s">
        <v>662</v>
      </c>
      <c r="I3695" t="s">
        <v>678</v>
      </c>
      <c r="J3695">
        <v>2</v>
      </c>
      <c r="K3695">
        <v>31141</v>
      </c>
      <c r="L3695">
        <v>1</v>
      </c>
      <c r="M3695" t="s">
        <v>630</v>
      </c>
      <c r="N3695" t="s">
        <v>87</v>
      </c>
      <c r="O3695" t="s">
        <v>402</v>
      </c>
      <c r="P3695">
        <v>27</v>
      </c>
      <c r="Q3695">
        <v>84</v>
      </c>
      <c r="R3695">
        <f>SUMIFS(Table2[number],Table2[Event],"Goal",Table2[H/U],"HOME",Table2[GameID],Table2[[#This Row],[GameID]],Table2[GameTime],"&lt;="&amp;Table2[[#This Row],[GameTime]])</f>
        <v>3</v>
      </c>
      <c r="S3695">
        <f>SUMIFS(Table2[number],Table2[Event],"Goal",Table2[H/U],"AWAY",Table2[GameID],Table2[[#This Row],[GameID]],Table2[GameTime],"&lt;="&amp;Table2[[#This Row],[GameTime]])</f>
        <v>5</v>
      </c>
      <c r="T3695" t="str">
        <f>IF(Table2[[#This Row],[Event]]="Goal",Table2[[#This Row],[Hscore]]&amp;"-"&amp;Table2[[#This Row],[Uscore]],"")</f>
        <v>3-5</v>
      </c>
      <c r="U3695">
        <v>1856</v>
      </c>
      <c r="V3695" s="1">
        <f>Table2[[#This Row],[GameTime]]-(Table2[[#This Row],[period]]-1)*1200</f>
        <v>656</v>
      </c>
      <c r="W3695" s="1">
        <f>ROUNDDOWN(Table2[[#This Row],[Time]]/60,0)</f>
        <v>10</v>
      </c>
      <c r="X3695" s="1">
        <f>ROUNDDOWN((Table2[[#This Row],[Time]]/60-Table2[[#This Row],[Time2]])*60,0)</f>
        <v>56</v>
      </c>
      <c r="Y3695" s="1">
        <f>IF(Table2[[#This Row],[Time2]]&lt;10,0&amp;Table2[[#This Row],[Time2]],Table2[[#This Row],[Time2]])</f>
        <v>10</v>
      </c>
      <c r="Z3695" s="1">
        <f>IF(Table2[[#This Row],[Time3]]&lt;10,0&amp;Table2[[#This Row],[Time3]],Table2[[#This Row],[Time3]])</f>
        <v>56</v>
      </c>
      <c r="AA3695" s="2" t="str">
        <f>Table2[[#This Row],[Time4]]&amp;":"&amp;Table2[[#This Row],[Time5]]</f>
        <v>10:56</v>
      </c>
      <c r="AB3695" s="1" t="str" cm="1">
        <f t="array" ref="AB3695">IFERROR(IF(Table2[[#This Row],[code]]="","",_xlfn.IFS(AND(Table2[[#This Row],[code]]&lt;400,Table2[[#This Row],[code]]&lt;&gt;""),2,Table2[[#This Row],[code]]&gt;500,4)),"")</f>
        <v/>
      </c>
      <c r="AC3695" s="1" t="str">
        <f>IF(Table2[[#This Row],[Event]]="Penalty",Table2[[#This Row],[number]],IF(Table2[[#This Row],[Event]]="Time-Out",401,""))</f>
        <v/>
      </c>
      <c r="AD3695" s="1">
        <f>ROW(A3694)</f>
        <v>3694</v>
      </c>
      <c r="AE3695" s="1">
        <f>COUNTIFS(Table2[GameID],Table2[[#This Row],[GameID]],Table2[Column1],"&lt;="&amp;Table2[[#This Row],[Column1]])-1</f>
        <v>7</v>
      </c>
    </row>
    <row r="3696" spans="1:31" x14ac:dyDescent="0.45">
      <c r="A3696" t="s">
        <v>350</v>
      </c>
      <c r="B3696" t="str">
        <f>_xlfn.TEXTBEFORE(Table2[[#This Row],[Kamp]]," - ")</f>
        <v>RungstedHørsholm</v>
      </c>
      <c r="C3696" t="str">
        <f>_xlfn.TEXTAFTER(Table2[[#This Row],[Kamp]],"- ")</f>
        <v>Vanløse Floorball</v>
      </c>
      <c r="D3696">
        <v>45319</v>
      </c>
      <c r="E3696">
        <v>83588</v>
      </c>
      <c r="F3696">
        <v>20232024</v>
      </c>
      <c r="G3696" t="s">
        <v>372</v>
      </c>
      <c r="H3696" t="s">
        <v>660</v>
      </c>
      <c r="I3696" t="s">
        <v>677</v>
      </c>
      <c r="J3696">
        <v>2</v>
      </c>
      <c r="K3696">
        <v>31142</v>
      </c>
      <c r="L3696">
        <v>207</v>
      </c>
      <c r="M3696" t="s">
        <v>631</v>
      </c>
      <c r="N3696" t="s">
        <v>108</v>
      </c>
      <c r="O3696" t="s">
        <v>634</v>
      </c>
      <c r="P3696">
        <v>88</v>
      </c>
      <c r="Q3696" t="s">
        <v>634</v>
      </c>
      <c r="R3696">
        <f>SUMIFS(Table2[number],Table2[Event],"Goal",Table2[H/U],"HOME",Table2[GameID],Table2[[#This Row],[GameID]],Table2[GameTime],"&lt;="&amp;Table2[[#This Row],[GameTime]])</f>
        <v>3</v>
      </c>
      <c r="S3696">
        <f>SUMIFS(Table2[number],Table2[Event],"Goal",Table2[H/U],"AWAY",Table2[GameID],Table2[[#This Row],[GameID]],Table2[GameTime],"&lt;="&amp;Table2[[#This Row],[GameTime]])</f>
        <v>5</v>
      </c>
      <c r="T3696" t="str">
        <f>IF(Table2[[#This Row],[Event]]="Goal",Table2[[#This Row],[Hscore]]&amp;"-"&amp;Table2[[#This Row],[Uscore]],"")</f>
        <v/>
      </c>
      <c r="U3696">
        <v>1899</v>
      </c>
      <c r="V3696" s="1">
        <f>Table2[[#This Row],[GameTime]]-(Table2[[#This Row],[period]]-1)*1200</f>
        <v>699</v>
      </c>
      <c r="W3696" s="1">
        <f>ROUNDDOWN(Table2[[#This Row],[Time]]/60,0)</f>
        <v>11</v>
      </c>
      <c r="X3696" s="1">
        <f>ROUNDDOWN((Table2[[#This Row],[Time]]/60-Table2[[#This Row],[Time2]])*60,0)</f>
        <v>39</v>
      </c>
      <c r="Y3696" s="1">
        <f>IF(Table2[[#This Row],[Time2]]&lt;10,0&amp;Table2[[#This Row],[Time2]],Table2[[#This Row],[Time2]])</f>
        <v>11</v>
      </c>
      <c r="Z3696" s="1">
        <f>IF(Table2[[#This Row],[Time3]]&lt;10,0&amp;Table2[[#This Row],[Time3]],Table2[[#This Row],[Time3]])</f>
        <v>39</v>
      </c>
      <c r="AA3696" s="2" t="str">
        <f>Table2[[#This Row],[Time4]]&amp;":"&amp;Table2[[#This Row],[Time5]]</f>
        <v>11:39</v>
      </c>
      <c r="AB3696" s="1" cm="1">
        <f t="array" ref="AB3696">IFERROR(IF(Table2[[#This Row],[code]]="","",_xlfn.IFS(AND(Table2[[#This Row],[code]]&lt;400,Table2[[#This Row],[code]]&lt;&gt;""),2,Table2[[#This Row],[code]]&gt;500,4)),"")</f>
        <v>2</v>
      </c>
      <c r="AC3696" s="1">
        <f>IF(Table2[[#This Row],[Event]]="Penalty",Table2[[#This Row],[number]],IF(Table2[[#This Row],[Event]]="Time-Out",401,""))</f>
        <v>207</v>
      </c>
      <c r="AD3696" s="1">
        <f>ROW(A3695)</f>
        <v>3695</v>
      </c>
      <c r="AE3696" s="1">
        <f>COUNTIFS(Table2[GameID],Table2[[#This Row],[GameID]],Table2[Column1],"&lt;="&amp;Table2[[#This Row],[Column1]])-1</f>
        <v>8</v>
      </c>
    </row>
    <row r="3697" spans="1:31" x14ac:dyDescent="0.45">
      <c r="A3697" t="s">
        <v>350</v>
      </c>
      <c r="B3697" t="str">
        <f>_xlfn.TEXTBEFORE(Table2[[#This Row],[Kamp]]," - ")</f>
        <v>RungstedHørsholm</v>
      </c>
      <c r="C3697" t="str">
        <f>_xlfn.TEXTAFTER(Table2[[#This Row],[Kamp]],"- ")</f>
        <v>Vanløse Floorball</v>
      </c>
      <c r="D3697">
        <v>45319</v>
      </c>
      <c r="E3697">
        <v>83588</v>
      </c>
      <c r="F3697">
        <v>20232024</v>
      </c>
      <c r="G3697" t="s">
        <v>372</v>
      </c>
      <c r="H3697" t="s">
        <v>662</v>
      </c>
      <c r="I3697" t="s">
        <v>678</v>
      </c>
      <c r="J3697">
        <v>2</v>
      </c>
      <c r="K3697">
        <v>31141</v>
      </c>
      <c r="L3697">
        <v>1</v>
      </c>
      <c r="M3697" t="s">
        <v>630</v>
      </c>
      <c r="N3697" t="s">
        <v>402</v>
      </c>
      <c r="O3697" t="s">
        <v>81</v>
      </c>
      <c r="P3697">
        <v>84</v>
      </c>
      <c r="Q3697">
        <v>13</v>
      </c>
      <c r="R3697">
        <f>SUMIFS(Table2[number],Table2[Event],"Goal",Table2[H/U],"HOME",Table2[GameID],Table2[[#This Row],[GameID]],Table2[GameTime],"&lt;="&amp;Table2[[#This Row],[GameTime]])</f>
        <v>4</v>
      </c>
      <c r="S3697">
        <f>SUMIFS(Table2[number],Table2[Event],"Goal",Table2[H/U],"AWAY",Table2[GameID],Table2[[#This Row],[GameID]],Table2[GameTime],"&lt;="&amp;Table2[[#This Row],[GameTime]])</f>
        <v>5</v>
      </c>
      <c r="T3697" t="str">
        <f>IF(Table2[[#This Row],[Event]]="Goal",Table2[[#This Row],[Hscore]]&amp;"-"&amp;Table2[[#This Row],[Uscore]],"")</f>
        <v>4-5</v>
      </c>
      <c r="U3697">
        <v>1993</v>
      </c>
      <c r="V3697" s="1">
        <f>Table2[[#This Row],[GameTime]]-(Table2[[#This Row],[period]]-1)*1200</f>
        <v>793</v>
      </c>
      <c r="W3697" s="1">
        <f>ROUNDDOWN(Table2[[#This Row],[Time]]/60,0)</f>
        <v>13</v>
      </c>
      <c r="X3697" s="1">
        <f>ROUNDDOWN((Table2[[#This Row],[Time]]/60-Table2[[#This Row],[Time2]])*60,0)</f>
        <v>13</v>
      </c>
      <c r="Y3697" s="1">
        <f>IF(Table2[[#This Row],[Time2]]&lt;10,0&amp;Table2[[#This Row],[Time2]],Table2[[#This Row],[Time2]])</f>
        <v>13</v>
      </c>
      <c r="Z3697" s="1">
        <f>IF(Table2[[#This Row],[Time3]]&lt;10,0&amp;Table2[[#This Row],[Time3]],Table2[[#This Row],[Time3]])</f>
        <v>13</v>
      </c>
      <c r="AA3697" s="2" t="str">
        <f>Table2[[#This Row],[Time4]]&amp;":"&amp;Table2[[#This Row],[Time5]]</f>
        <v>13:13</v>
      </c>
      <c r="AB3697" s="1" t="str" cm="1">
        <f t="array" ref="AB3697">IFERROR(IF(Table2[[#This Row],[code]]="","",_xlfn.IFS(AND(Table2[[#This Row],[code]]&lt;400,Table2[[#This Row],[code]]&lt;&gt;""),2,Table2[[#This Row],[code]]&gt;500,4)),"")</f>
        <v/>
      </c>
      <c r="AC3697" s="1" t="str">
        <f>IF(Table2[[#This Row],[Event]]="Penalty",Table2[[#This Row],[number]],IF(Table2[[#This Row],[Event]]="Time-Out",401,""))</f>
        <v/>
      </c>
      <c r="AD3697" s="1">
        <f>ROW(A3696)</f>
        <v>3696</v>
      </c>
      <c r="AE3697" s="1">
        <f>COUNTIFS(Table2[GameID],Table2[[#This Row],[GameID]],Table2[Column1],"&lt;="&amp;Table2[[#This Row],[Column1]])-1</f>
        <v>9</v>
      </c>
    </row>
    <row r="3698" spans="1:31" x14ac:dyDescent="0.45">
      <c r="A3698" t="s">
        <v>350</v>
      </c>
      <c r="B3698" t="str">
        <f>_xlfn.TEXTBEFORE(Table2[[#This Row],[Kamp]]," - ")</f>
        <v>RungstedHørsholm</v>
      </c>
      <c r="C3698" t="str">
        <f>_xlfn.TEXTAFTER(Table2[[#This Row],[Kamp]],"- ")</f>
        <v>Vanløse Floorball</v>
      </c>
      <c r="D3698">
        <v>45319</v>
      </c>
      <c r="E3698">
        <v>83588</v>
      </c>
      <c r="F3698">
        <v>20232024</v>
      </c>
      <c r="G3698" t="s">
        <v>372</v>
      </c>
      <c r="H3698" t="s">
        <v>660</v>
      </c>
      <c r="I3698" t="s">
        <v>677</v>
      </c>
      <c r="J3698">
        <v>2</v>
      </c>
      <c r="K3698">
        <v>31142</v>
      </c>
      <c r="L3698">
        <v>1</v>
      </c>
      <c r="M3698" t="s">
        <v>630</v>
      </c>
      <c r="N3698" t="s">
        <v>37</v>
      </c>
      <c r="O3698" t="s">
        <v>495</v>
      </c>
      <c r="P3698">
        <v>90</v>
      </c>
      <c r="Q3698">
        <v>35</v>
      </c>
      <c r="R3698">
        <f>SUMIFS(Table2[number],Table2[Event],"Goal",Table2[H/U],"HOME",Table2[GameID],Table2[[#This Row],[GameID]],Table2[GameTime],"&lt;="&amp;Table2[[#This Row],[GameTime]])</f>
        <v>4</v>
      </c>
      <c r="S3698">
        <f>SUMIFS(Table2[number],Table2[Event],"Goal",Table2[H/U],"AWAY",Table2[GameID],Table2[[#This Row],[GameID]],Table2[GameTime],"&lt;="&amp;Table2[[#This Row],[GameTime]])</f>
        <v>6</v>
      </c>
      <c r="T3698" t="str">
        <f>IF(Table2[[#This Row],[Event]]="Goal",Table2[[#This Row],[Hscore]]&amp;"-"&amp;Table2[[#This Row],[Uscore]],"")</f>
        <v>4-6</v>
      </c>
      <c r="U3698">
        <v>2214</v>
      </c>
      <c r="V3698" s="1">
        <f>Table2[[#This Row],[GameTime]]-(Table2[[#This Row],[period]]-1)*1200</f>
        <v>1014</v>
      </c>
      <c r="W3698" s="1">
        <f>ROUNDDOWN(Table2[[#This Row],[Time]]/60,0)</f>
        <v>16</v>
      </c>
      <c r="X3698" s="1">
        <f>ROUNDDOWN((Table2[[#This Row],[Time]]/60-Table2[[#This Row],[Time2]])*60,0)</f>
        <v>53</v>
      </c>
      <c r="Y3698" s="1">
        <f>IF(Table2[[#This Row],[Time2]]&lt;10,0&amp;Table2[[#This Row],[Time2]],Table2[[#This Row],[Time2]])</f>
        <v>16</v>
      </c>
      <c r="Z3698" s="1">
        <f>IF(Table2[[#This Row],[Time3]]&lt;10,0&amp;Table2[[#This Row],[Time3]],Table2[[#This Row],[Time3]])</f>
        <v>53</v>
      </c>
      <c r="AA3698" s="2" t="str">
        <f>Table2[[#This Row],[Time4]]&amp;":"&amp;Table2[[#This Row],[Time5]]</f>
        <v>16:53</v>
      </c>
      <c r="AB3698" s="1" t="str" cm="1">
        <f t="array" ref="AB3698">IFERROR(IF(Table2[[#This Row],[code]]="","",_xlfn.IFS(AND(Table2[[#This Row],[code]]&lt;400,Table2[[#This Row],[code]]&lt;&gt;""),2,Table2[[#This Row],[code]]&gt;500,4)),"")</f>
        <v/>
      </c>
      <c r="AC3698" s="1" t="str">
        <f>IF(Table2[[#This Row],[Event]]="Penalty",Table2[[#This Row],[number]],IF(Table2[[#This Row],[Event]]="Time-Out",401,""))</f>
        <v/>
      </c>
      <c r="AD3698" s="1">
        <f>ROW(A3697)</f>
        <v>3697</v>
      </c>
      <c r="AE3698" s="1">
        <f>COUNTIFS(Table2[GameID],Table2[[#This Row],[GameID]],Table2[Column1],"&lt;="&amp;Table2[[#This Row],[Column1]])-1</f>
        <v>10</v>
      </c>
    </row>
    <row r="3699" spans="1:31" x14ac:dyDescent="0.45">
      <c r="A3699" t="s">
        <v>350</v>
      </c>
      <c r="B3699" t="str">
        <f>_xlfn.TEXTBEFORE(Table2[[#This Row],[Kamp]]," - ")</f>
        <v>RungstedHørsholm</v>
      </c>
      <c r="C3699" t="str">
        <f>_xlfn.TEXTAFTER(Table2[[#This Row],[Kamp]],"- ")</f>
        <v>Vanløse Floorball</v>
      </c>
      <c r="D3699">
        <v>45319</v>
      </c>
      <c r="E3699">
        <v>83588</v>
      </c>
      <c r="F3699">
        <v>20232024</v>
      </c>
      <c r="G3699" t="s">
        <v>372</v>
      </c>
      <c r="H3699" t="s">
        <v>660</v>
      </c>
      <c r="I3699" t="s">
        <v>677</v>
      </c>
      <c r="J3699">
        <v>2</v>
      </c>
      <c r="K3699">
        <v>31142</v>
      </c>
      <c r="L3699">
        <v>1</v>
      </c>
      <c r="M3699" t="s">
        <v>630</v>
      </c>
      <c r="N3699" t="s">
        <v>108</v>
      </c>
      <c r="O3699" t="s">
        <v>104</v>
      </c>
      <c r="P3699">
        <v>88</v>
      </c>
      <c r="Q3699">
        <v>48</v>
      </c>
      <c r="R3699">
        <f>SUMIFS(Table2[number],Table2[Event],"Goal",Table2[H/U],"HOME",Table2[GameID],Table2[[#This Row],[GameID]],Table2[GameTime],"&lt;="&amp;Table2[[#This Row],[GameTime]])</f>
        <v>4</v>
      </c>
      <c r="S3699">
        <f>SUMIFS(Table2[number],Table2[Event],"Goal",Table2[H/U],"AWAY",Table2[GameID],Table2[[#This Row],[GameID]],Table2[GameTime],"&lt;="&amp;Table2[[#This Row],[GameTime]])</f>
        <v>7</v>
      </c>
      <c r="T3699" t="str">
        <f>IF(Table2[[#This Row],[Event]]="Goal",Table2[[#This Row],[Hscore]]&amp;"-"&amp;Table2[[#This Row],[Uscore]],"")</f>
        <v>4-7</v>
      </c>
      <c r="U3699">
        <v>2373</v>
      </c>
      <c r="V3699" s="1">
        <f>Table2[[#This Row],[GameTime]]-(Table2[[#This Row],[period]]-1)*1200</f>
        <v>1173</v>
      </c>
      <c r="W3699" s="1">
        <f>ROUNDDOWN(Table2[[#This Row],[Time]]/60,0)</f>
        <v>19</v>
      </c>
      <c r="X3699" s="1">
        <f>ROUNDDOWN((Table2[[#This Row],[Time]]/60-Table2[[#This Row],[Time2]])*60,0)</f>
        <v>33</v>
      </c>
      <c r="Y3699" s="1">
        <f>IF(Table2[[#This Row],[Time2]]&lt;10,0&amp;Table2[[#This Row],[Time2]],Table2[[#This Row],[Time2]])</f>
        <v>19</v>
      </c>
      <c r="Z3699" s="1">
        <f>IF(Table2[[#This Row],[Time3]]&lt;10,0&amp;Table2[[#This Row],[Time3]],Table2[[#This Row],[Time3]])</f>
        <v>33</v>
      </c>
      <c r="AA3699" s="2" t="str">
        <f>Table2[[#This Row],[Time4]]&amp;":"&amp;Table2[[#This Row],[Time5]]</f>
        <v>19:33</v>
      </c>
      <c r="AB3699" s="1" t="str" cm="1">
        <f t="array" ref="AB3699">IFERROR(IF(Table2[[#This Row],[code]]="","",_xlfn.IFS(AND(Table2[[#This Row],[code]]&lt;400,Table2[[#This Row],[code]]&lt;&gt;""),2,Table2[[#This Row],[code]]&gt;500,4)),"")</f>
        <v/>
      </c>
      <c r="AC3699" s="1" t="str">
        <f>IF(Table2[[#This Row],[Event]]="Penalty",Table2[[#This Row],[number]],IF(Table2[[#This Row],[Event]]="Time-Out",401,""))</f>
        <v/>
      </c>
      <c r="AD3699" s="1">
        <f>ROW(A3698)</f>
        <v>3698</v>
      </c>
      <c r="AE3699" s="1">
        <f>COUNTIFS(Table2[GameID],Table2[[#This Row],[GameID]],Table2[Column1],"&lt;="&amp;Table2[[#This Row],[Column1]])-1</f>
        <v>11</v>
      </c>
    </row>
    <row r="3700" spans="1:31" x14ac:dyDescent="0.45">
      <c r="A3700" t="s">
        <v>350</v>
      </c>
      <c r="B3700" t="str">
        <f>_xlfn.TEXTBEFORE(Table2[[#This Row],[Kamp]]," - ")</f>
        <v>RungstedHørsholm</v>
      </c>
      <c r="C3700" t="str">
        <f>_xlfn.TEXTAFTER(Table2[[#This Row],[Kamp]],"- ")</f>
        <v>Vanløse Floorball</v>
      </c>
      <c r="D3700">
        <v>45319</v>
      </c>
      <c r="E3700">
        <v>83588</v>
      </c>
      <c r="F3700">
        <v>20232024</v>
      </c>
      <c r="G3700" t="s">
        <v>372</v>
      </c>
      <c r="H3700" t="s">
        <v>662</v>
      </c>
      <c r="I3700" t="s">
        <v>678</v>
      </c>
      <c r="J3700">
        <v>3</v>
      </c>
      <c r="K3700">
        <v>31141</v>
      </c>
      <c r="L3700">
        <v>207</v>
      </c>
      <c r="M3700" t="s">
        <v>631</v>
      </c>
      <c r="N3700" t="s">
        <v>367</v>
      </c>
      <c r="O3700" t="s">
        <v>634</v>
      </c>
      <c r="P3700">
        <v>38</v>
      </c>
      <c r="Q3700" t="s">
        <v>634</v>
      </c>
      <c r="R3700">
        <f>SUMIFS(Table2[number],Table2[Event],"Goal",Table2[H/U],"HOME",Table2[GameID],Table2[[#This Row],[GameID]],Table2[GameTime],"&lt;="&amp;Table2[[#This Row],[GameTime]])</f>
        <v>4</v>
      </c>
      <c r="S3700">
        <f>SUMIFS(Table2[number],Table2[Event],"Goal",Table2[H/U],"AWAY",Table2[GameID],Table2[[#This Row],[GameID]],Table2[GameTime],"&lt;="&amp;Table2[[#This Row],[GameTime]])</f>
        <v>7</v>
      </c>
      <c r="T3700" t="str">
        <f>IF(Table2[[#This Row],[Event]]="Goal",Table2[[#This Row],[Hscore]]&amp;"-"&amp;Table2[[#This Row],[Uscore]],"")</f>
        <v/>
      </c>
      <c r="U3700">
        <v>2472</v>
      </c>
      <c r="V3700" s="1">
        <f>Table2[[#This Row],[GameTime]]-(Table2[[#This Row],[period]]-1)*1200</f>
        <v>72</v>
      </c>
      <c r="W3700" s="1">
        <f>ROUNDDOWN(Table2[[#This Row],[Time]]/60,0)</f>
        <v>1</v>
      </c>
      <c r="X3700" s="1">
        <f>ROUNDDOWN((Table2[[#This Row],[Time]]/60-Table2[[#This Row],[Time2]])*60,0)</f>
        <v>12</v>
      </c>
      <c r="Y3700" s="1" t="str">
        <f>IF(Table2[[#This Row],[Time2]]&lt;10,0&amp;Table2[[#This Row],[Time2]],Table2[[#This Row],[Time2]])</f>
        <v>01</v>
      </c>
      <c r="Z3700" s="1">
        <f>IF(Table2[[#This Row],[Time3]]&lt;10,0&amp;Table2[[#This Row],[Time3]],Table2[[#This Row],[Time3]])</f>
        <v>12</v>
      </c>
      <c r="AA3700" s="2" t="str">
        <f>Table2[[#This Row],[Time4]]&amp;":"&amp;Table2[[#This Row],[Time5]]</f>
        <v>01:12</v>
      </c>
      <c r="AB3700" s="1" cm="1">
        <f t="array" ref="AB3700">IFERROR(IF(Table2[[#This Row],[code]]="","",_xlfn.IFS(AND(Table2[[#This Row],[code]]&lt;400,Table2[[#This Row],[code]]&lt;&gt;""),2,Table2[[#This Row],[code]]&gt;500,4)),"")</f>
        <v>2</v>
      </c>
      <c r="AC3700" s="1">
        <f>IF(Table2[[#This Row],[Event]]="Penalty",Table2[[#This Row],[number]],IF(Table2[[#This Row],[Event]]="Time-Out",401,""))</f>
        <v>207</v>
      </c>
      <c r="AD3700" s="1">
        <f>ROW(A3699)</f>
        <v>3699</v>
      </c>
      <c r="AE3700" s="1">
        <f>COUNTIFS(Table2[GameID],Table2[[#This Row],[GameID]],Table2[Column1],"&lt;="&amp;Table2[[#This Row],[Column1]])-1</f>
        <v>12</v>
      </c>
    </row>
    <row r="3701" spans="1:31" x14ac:dyDescent="0.45">
      <c r="A3701" t="s">
        <v>350</v>
      </c>
      <c r="B3701" t="str">
        <f>_xlfn.TEXTBEFORE(Table2[[#This Row],[Kamp]]," - ")</f>
        <v>RungstedHørsholm</v>
      </c>
      <c r="C3701" t="str">
        <f>_xlfn.TEXTAFTER(Table2[[#This Row],[Kamp]],"- ")</f>
        <v>Vanløse Floorball</v>
      </c>
      <c r="D3701">
        <v>45319</v>
      </c>
      <c r="E3701">
        <v>83588</v>
      </c>
      <c r="F3701">
        <v>20232024</v>
      </c>
      <c r="G3701" t="s">
        <v>372</v>
      </c>
      <c r="H3701" t="s">
        <v>660</v>
      </c>
      <c r="I3701" t="s">
        <v>677</v>
      </c>
      <c r="J3701">
        <v>3</v>
      </c>
      <c r="K3701">
        <v>31142</v>
      </c>
      <c r="L3701">
        <v>1</v>
      </c>
      <c r="M3701" t="s">
        <v>630</v>
      </c>
      <c r="N3701" t="s">
        <v>284</v>
      </c>
      <c r="O3701" t="s">
        <v>283</v>
      </c>
      <c r="P3701">
        <v>14</v>
      </c>
      <c r="Q3701">
        <v>2</v>
      </c>
      <c r="R3701">
        <f>SUMIFS(Table2[number],Table2[Event],"Goal",Table2[H/U],"HOME",Table2[GameID],Table2[[#This Row],[GameID]],Table2[GameTime],"&lt;="&amp;Table2[[#This Row],[GameTime]])</f>
        <v>4</v>
      </c>
      <c r="S3701">
        <f>SUMIFS(Table2[number],Table2[Event],"Goal",Table2[H/U],"AWAY",Table2[GameID],Table2[[#This Row],[GameID]],Table2[GameTime],"&lt;="&amp;Table2[[#This Row],[GameTime]])</f>
        <v>8</v>
      </c>
      <c r="T3701" t="str">
        <f>IF(Table2[[#This Row],[Event]]="Goal",Table2[[#This Row],[Hscore]]&amp;"-"&amp;Table2[[#This Row],[Uscore]],"")</f>
        <v>4-8</v>
      </c>
      <c r="U3701">
        <v>2668</v>
      </c>
      <c r="V3701" s="1">
        <f>Table2[[#This Row],[GameTime]]-(Table2[[#This Row],[period]]-1)*1200</f>
        <v>268</v>
      </c>
      <c r="W3701" s="1">
        <f>ROUNDDOWN(Table2[[#This Row],[Time]]/60,0)</f>
        <v>4</v>
      </c>
      <c r="X3701" s="1">
        <f>ROUNDDOWN((Table2[[#This Row],[Time]]/60-Table2[[#This Row],[Time2]])*60,0)</f>
        <v>28</v>
      </c>
      <c r="Y3701" s="1" t="str">
        <f>IF(Table2[[#This Row],[Time2]]&lt;10,0&amp;Table2[[#This Row],[Time2]],Table2[[#This Row],[Time2]])</f>
        <v>04</v>
      </c>
      <c r="Z3701" s="1">
        <f>IF(Table2[[#This Row],[Time3]]&lt;10,0&amp;Table2[[#This Row],[Time3]],Table2[[#This Row],[Time3]])</f>
        <v>28</v>
      </c>
      <c r="AA3701" s="2" t="str">
        <f>Table2[[#This Row],[Time4]]&amp;":"&amp;Table2[[#This Row],[Time5]]</f>
        <v>04:28</v>
      </c>
      <c r="AB3701" s="1" t="str" cm="1">
        <f t="array" ref="AB3701">IFERROR(IF(Table2[[#This Row],[code]]="","",_xlfn.IFS(AND(Table2[[#This Row],[code]]&lt;400,Table2[[#This Row],[code]]&lt;&gt;""),2,Table2[[#This Row],[code]]&gt;500,4)),"")</f>
        <v/>
      </c>
      <c r="AC3701" s="1" t="str">
        <f>IF(Table2[[#This Row],[Event]]="Penalty",Table2[[#This Row],[number]],IF(Table2[[#This Row],[Event]]="Time-Out",401,""))</f>
        <v/>
      </c>
      <c r="AD3701" s="1">
        <f>ROW(A3700)</f>
        <v>3700</v>
      </c>
      <c r="AE3701" s="1">
        <f>COUNTIFS(Table2[GameID],Table2[[#This Row],[GameID]],Table2[Column1],"&lt;="&amp;Table2[[#This Row],[Column1]])-1</f>
        <v>13</v>
      </c>
    </row>
    <row r="3702" spans="1:31" x14ac:dyDescent="0.45">
      <c r="A3702" t="s">
        <v>350</v>
      </c>
      <c r="B3702" t="str">
        <f>_xlfn.TEXTBEFORE(Table2[[#This Row],[Kamp]]," - ")</f>
        <v>RungstedHørsholm</v>
      </c>
      <c r="C3702" t="str">
        <f>_xlfn.TEXTAFTER(Table2[[#This Row],[Kamp]],"- ")</f>
        <v>Vanløse Floorball</v>
      </c>
      <c r="D3702">
        <v>45319</v>
      </c>
      <c r="E3702">
        <v>83588</v>
      </c>
      <c r="F3702">
        <v>20232024</v>
      </c>
      <c r="G3702" t="s">
        <v>372</v>
      </c>
      <c r="H3702" t="s">
        <v>662</v>
      </c>
      <c r="I3702" t="s">
        <v>678</v>
      </c>
      <c r="J3702">
        <v>3</v>
      </c>
      <c r="K3702">
        <v>31141</v>
      </c>
      <c r="L3702">
        <v>1</v>
      </c>
      <c r="M3702" t="s">
        <v>630</v>
      </c>
      <c r="N3702" t="s">
        <v>402</v>
      </c>
      <c r="O3702" t="s">
        <v>88</v>
      </c>
      <c r="P3702">
        <v>84</v>
      </c>
      <c r="Q3702">
        <v>30</v>
      </c>
      <c r="R3702">
        <f>SUMIFS(Table2[number],Table2[Event],"Goal",Table2[H/U],"HOME",Table2[GameID],Table2[[#This Row],[GameID]],Table2[GameTime],"&lt;="&amp;Table2[[#This Row],[GameTime]])</f>
        <v>5</v>
      </c>
      <c r="S3702">
        <f>SUMIFS(Table2[number],Table2[Event],"Goal",Table2[H/U],"AWAY",Table2[GameID],Table2[[#This Row],[GameID]],Table2[GameTime],"&lt;="&amp;Table2[[#This Row],[GameTime]])</f>
        <v>8</v>
      </c>
      <c r="T3702" t="str">
        <f>IF(Table2[[#This Row],[Event]]="Goal",Table2[[#This Row],[Hscore]]&amp;"-"&amp;Table2[[#This Row],[Uscore]],"")</f>
        <v>5-8</v>
      </c>
      <c r="U3702">
        <v>2886</v>
      </c>
      <c r="V3702" s="1">
        <f>Table2[[#This Row],[GameTime]]-(Table2[[#This Row],[period]]-1)*1200</f>
        <v>486</v>
      </c>
      <c r="W3702" s="1">
        <f>ROUNDDOWN(Table2[[#This Row],[Time]]/60,0)</f>
        <v>8</v>
      </c>
      <c r="X3702" s="1">
        <f>ROUNDDOWN((Table2[[#This Row],[Time]]/60-Table2[[#This Row],[Time2]])*60,0)</f>
        <v>5</v>
      </c>
      <c r="Y3702" s="1" t="str">
        <f>IF(Table2[[#This Row],[Time2]]&lt;10,0&amp;Table2[[#This Row],[Time2]],Table2[[#This Row],[Time2]])</f>
        <v>08</v>
      </c>
      <c r="Z3702" s="1" t="str">
        <f>IF(Table2[[#This Row],[Time3]]&lt;10,0&amp;Table2[[#This Row],[Time3]],Table2[[#This Row],[Time3]])</f>
        <v>05</v>
      </c>
      <c r="AA3702" s="2" t="str">
        <f>Table2[[#This Row],[Time4]]&amp;":"&amp;Table2[[#This Row],[Time5]]</f>
        <v>08:05</v>
      </c>
      <c r="AB3702" s="1" t="str" cm="1">
        <f t="array" ref="AB3702">IFERROR(IF(Table2[[#This Row],[code]]="","",_xlfn.IFS(AND(Table2[[#This Row],[code]]&lt;400,Table2[[#This Row],[code]]&lt;&gt;""),2,Table2[[#This Row],[code]]&gt;500,4)),"")</f>
        <v/>
      </c>
      <c r="AC3702" s="1" t="str">
        <f>IF(Table2[[#This Row],[Event]]="Penalty",Table2[[#This Row],[number]],IF(Table2[[#This Row],[Event]]="Time-Out",401,""))</f>
        <v/>
      </c>
      <c r="AD3702" s="1">
        <f>ROW(A3701)</f>
        <v>3701</v>
      </c>
      <c r="AE3702" s="1">
        <f>COUNTIFS(Table2[GameID],Table2[[#This Row],[GameID]],Table2[Column1],"&lt;="&amp;Table2[[#This Row],[Column1]])-1</f>
        <v>14</v>
      </c>
    </row>
    <row r="3703" spans="1:31" x14ac:dyDescent="0.45">
      <c r="A3703" t="s">
        <v>350</v>
      </c>
      <c r="B3703" t="str">
        <f>_xlfn.TEXTBEFORE(Table2[[#This Row],[Kamp]]," - ")</f>
        <v>RungstedHørsholm</v>
      </c>
      <c r="C3703" t="str">
        <f>_xlfn.TEXTAFTER(Table2[[#This Row],[Kamp]],"- ")</f>
        <v>Vanløse Floorball</v>
      </c>
      <c r="D3703">
        <v>45319</v>
      </c>
      <c r="E3703">
        <v>83588</v>
      </c>
      <c r="F3703">
        <v>20232024</v>
      </c>
      <c r="G3703" t="s">
        <v>372</v>
      </c>
      <c r="H3703" t="s">
        <v>662</v>
      </c>
      <c r="I3703" t="s">
        <v>678</v>
      </c>
      <c r="J3703">
        <v>3</v>
      </c>
      <c r="K3703">
        <v>31141</v>
      </c>
      <c r="L3703">
        <v>1</v>
      </c>
      <c r="M3703" t="s">
        <v>630</v>
      </c>
      <c r="N3703" t="s">
        <v>367</v>
      </c>
      <c r="O3703" t="s">
        <v>404</v>
      </c>
      <c r="P3703">
        <v>38</v>
      </c>
      <c r="Q3703">
        <v>72</v>
      </c>
      <c r="R3703">
        <f>SUMIFS(Table2[number],Table2[Event],"Goal",Table2[H/U],"HOME",Table2[GameID],Table2[[#This Row],[GameID]],Table2[GameTime],"&lt;="&amp;Table2[[#This Row],[GameTime]])</f>
        <v>6</v>
      </c>
      <c r="S3703">
        <f>SUMIFS(Table2[number],Table2[Event],"Goal",Table2[H/U],"AWAY",Table2[GameID],Table2[[#This Row],[GameID]],Table2[GameTime],"&lt;="&amp;Table2[[#This Row],[GameTime]])</f>
        <v>8</v>
      </c>
      <c r="T3703" t="str">
        <f>IF(Table2[[#This Row],[Event]]="Goal",Table2[[#This Row],[Hscore]]&amp;"-"&amp;Table2[[#This Row],[Uscore]],"")</f>
        <v>6-8</v>
      </c>
      <c r="U3703">
        <v>3242</v>
      </c>
      <c r="V3703" s="1">
        <f>Table2[[#This Row],[GameTime]]-(Table2[[#This Row],[period]]-1)*1200</f>
        <v>842</v>
      </c>
      <c r="W3703" s="1">
        <f>ROUNDDOWN(Table2[[#This Row],[Time]]/60,0)</f>
        <v>14</v>
      </c>
      <c r="X3703" s="1">
        <f>ROUNDDOWN((Table2[[#This Row],[Time]]/60-Table2[[#This Row],[Time2]])*60,0)</f>
        <v>1</v>
      </c>
      <c r="Y3703" s="1">
        <f>IF(Table2[[#This Row],[Time2]]&lt;10,0&amp;Table2[[#This Row],[Time2]],Table2[[#This Row],[Time2]])</f>
        <v>14</v>
      </c>
      <c r="Z3703" s="1" t="str">
        <f>IF(Table2[[#This Row],[Time3]]&lt;10,0&amp;Table2[[#This Row],[Time3]],Table2[[#This Row],[Time3]])</f>
        <v>01</v>
      </c>
      <c r="AA3703" s="2" t="str">
        <f>Table2[[#This Row],[Time4]]&amp;":"&amp;Table2[[#This Row],[Time5]]</f>
        <v>14:01</v>
      </c>
      <c r="AB3703" s="1" t="str" cm="1">
        <f t="array" ref="AB3703">IFERROR(IF(Table2[[#This Row],[code]]="","",_xlfn.IFS(AND(Table2[[#This Row],[code]]&lt;400,Table2[[#This Row],[code]]&lt;&gt;""),2,Table2[[#This Row],[code]]&gt;500,4)),"")</f>
        <v/>
      </c>
      <c r="AC3703" s="1" t="str">
        <f>IF(Table2[[#This Row],[Event]]="Penalty",Table2[[#This Row],[number]],IF(Table2[[#This Row],[Event]]="Time-Out",401,""))</f>
        <v/>
      </c>
      <c r="AD3703" s="1">
        <f>ROW(A3702)</f>
        <v>3702</v>
      </c>
      <c r="AE3703" s="1">
        <f>COUNTIFS(Table2[GameID],Table2[[#This Row],[GameID]],Table2[Column1],"&lt;="&amp;Table2[[#This Row],[Column1]])-1</f>
        <v>15</v>
      </c>
    </row>
    <row r="3704" spans="1:31" x14ac:dyDescent="0.45">
      <c r="A3704" t="s">
        <v>350</v>
      </c>
      <c r="B3704" t="str">
        <f>_xlfn.TEXTBEFORE(Table2[[#This Row],[Kamp]]," - ")</f>
        <v>RungstedHørsholm</v>
      </c>
      <c r="C3704" t="str">
        <f>_xlfn.TEXTAFTER(Table2[[#This Row],[Kamp]],"- ")</f>
        <v>Vanløse Floorball</v>
      </c>
      <c r="D3704">
        <v>45319</v>
      </c>
      <c r="E3704">
        <v>83588</v>
      </c>
      <c r="F3704">
        <v>20232024</v>
      </c>
      <c r="G3704" t="s">
        <v>372</v>
      </c>
      <c r="H3704" t="s">
        <v>662</v>
      </c>
      <c r="I3704" t="s">
        <v>678</v>
      </c>
      <c r="J3704">
        <v>3</v>
      </c>
      <c r="K3704">
        <v>31141</v>
      </c>
      <c r="L3704">
        <v>0</v>
      </c>
      <c r="M3704" t="s">
        <v>633</v>
      </c>
      <c r="N3704" t="s">
        <v>634</v>
      </c>
      <c r="O3704" t="s">
        <v>634</v>
      </c>
      <c r="P3704" t="s">
        <v>634</v>
      </c>
      <c r="Q3704" t="s">
        <v>634</v>
      </c>
      <c r="R3704">
        <f>SUMIFS(Table2[number],Table2[Event],"Goal",Table2[H/U],"HOME",Table2[GameID],Table2[[#This Row],[GameID]],Table2[GameTime],"&lt;="&amp;Table2[[#This Row],[GameTime]])</f>
        <v>6</v>
      </c>
      <c r="S3704">
        <f>SUMIFS(Table2[number],Table2[Event],"Goal",Table2[H/U],"AWAY",Table2[GameID],Table2[[#This Row],[GameID]],Table2[GameTime],"&lt;="&amp;Table2[[#This Row],[GameTime]])</f>
        <v>8</v>
      </c>
      <c r="T3704" t="str">
        <f>IF(Table2[[#This Row],[Event]]="Goal",Table2[[#This Row],[Hscore]]&amp;"-"&amp;Table2[[#This Row],[Uscore]],"")</f>
        <v/>
      </c>
      <c r="U3704">
        <v>3484</v>
      </c>
      <c r="V3704" s="1">
        <f>Table2[[#This Row],[GameTime]]-(Table2[[#This Row],[period]]-1)*1200</f>
        <v>1084</v>
      </c>
      <c r="W3704" s="1">
        <f>ROUNDDOWN(Table2[[#This Row],[Time]]/60,0)</f>
        <v>18</v>
      </c>
      <c r="X3704" s="1">
        <f>ROUNDDOWN((Table2[[#This Row],[Time]]/60-Table2[[#This Row],[Time2]])*60,0)</f>
        <v>3</v>
      </c>
      <c r="Y3704" s="1">
        <f>IF(Table2[[#This Row],[Time2]]&lt;10,0&amp;Table2[[#This Row],[Time2]],Table2[[#This Row],[Time2]])</f>
        <v>18</v>
      </c>
      <c r="Z3704" s="1" t="str">
        <f>IF(Table2[[#This Row],[Time3]]&lt;10,0&amp;Table2[[#This Row],[Time3]],Table2[[#This Row],[Time3]])</f>
        <v>03</v>
      </c>
      <c r="AA3704" s="2" t="str">
        <f>Table2[[#This Row],[Time4]]&amp;":"&amp;Table2[[#This Row],[Time5]]</f>
        <v>18:03</v>
      </c>
      <c r="AB3704" s="1" t="str" cm="1">
        <f t="array" ref="AB3704">IFERROR(IF(Table2[[#This Row],[code]]="","",_xlfn.IFS(AND(Table2[[#This Row],[code]]&lt;400,Table2[[#This Row],[code]]&lt;&gt;""),2,Table2[[#This Row],[code]]&gt;500,4)),"")</f>
        <v/>
      </c>
      <c r="AC3704" s="1">
        <f>IF(Table2[[#This Row],[Event]]="Penalty",Table2[[#This Row],[number]],IF(Table2[[#This Row],[Event]]="Time-Out",401,""))</f>
        <v>401</v>
      </c>
      <c r="AD3704" s="1">
        <f>ROW(A3703)</f>
        <v>3703</v>
      </c>
      <c r="AE3704" s="1">
        <f>COUNTIFS(Table2[GameID],Table2[[#This Row],[GameID]],Table2[Column1],"&lt;="&amp;Table2[[#This Row],[Column1]])-1</f>
        <v>16</v>
      </c>
    </row>
    <row r="3705" spans="1:31" x14ac:dyDescent="0.45">
      <c r="A3705" t="s">
        <v>336</v>
      </c>
      <c r="B3705" t="str">
        <f>_xlfn.TEXTBEFORE(Table2[[#This Row],[Kamp]]," - ")</f>
        <v>Rødovre FC</v>
      </c>
      <c r="C3705" t="str">
        <f>_xlfn.TEXTAFTER(Table2[[#This Row],[Kamp]],"- ")</f>
        <v>Vanløse Floorball</v>
      </c>
      <c r="D3705">
        <v>45329</v>
      </c>
      <c r="E3705">
        <v>83591</v>
      </c>
      <c r="F3705">
        <v>20232024</v>
      </c>
      <c r="G3705" t="s">
        <v>372</v>
      </c>
      <c r="H3705" t="s">
        <v>665</v>
      </c>
      <c r="I3705" t="s">
        <v>678</v>
      </c>
      <c r="J3705">
        <v>1</v>
      </c>
      <c r="K3705">
        <v>31139</v>
      </c>
      <c r="L3705">
        <v>1</v>
      </c>
      <c r="M3705" t="s">
        <v>630</v>
      </c>
      <c r="N3705" t="s">
        <v>48</v>
      </c>
      <c r="O3705" t="s">
        <v>538</v>
      </c>
      <c r="P3705">
        <v>28</v>
      </c>
      <c r="Q3705">
        <v>89</v>
      </c>
      <c r="R3705">
        <f>SUMIFS(Table2[number],Table2[Event],"Goal",Table2[H/U],"HOME",Table2[GameID],Table2[[#This Row],[GameID]],Table2[GameTime],"&lt;="&amp;Table2[[#This Row],[GameTime]])</f>
        <v>1</v>
      </c>
      <c r="S3705">
        <f>SUMIFS(Table2[number],Table2[Event],"Goal",Table2[H/U],"AWAY",Table2[GameID],Table2[[#This Row],[GameID]],Table2[GameTime],"&lt;="&amp;Table2[[#This Row],[GameTime]])</f>
        <v>0</v>
      </c>
      <c r="T3705" t="str">
        <f>IF(Table2[[#This Row],[Event]]="Goal",Table2[[#This Row],[Hscore]]&amp;"-"&amp;Table2[[#This Row],[Uscore]],"")</f>
        <v>1-0</v>
      </c>
      <c r="U3705">
        <v>256</v>
      </c>
      <c r="V3705" s="1">
        <f>Table2[[#This Row],[GameTime]]-(Table2[[#This Row],[period]]-1)*1200</f>
        <v>256</v>
      </c>
      <c r="W3705" s="1">
        <f>ROUNDDOWN(Table2[[#This Row],[Time]]/60,0)</f>
        <v>4</v>
      </c>
      <c r="X3705" s="1">
        <f>ROUNDDOWN((Table2[[#This Row],[Time]]/60-Table2[[#This Row],[Time2]])*60,0)</f>
        <v>16</v>
      </c>
      <c r="Y3705" s="1" t="str">
        <f>IF(Table2[[#This Row],[Time2]]&lt;10,0&amp;Table2[[#This Row],[Time2]],Table2[[#This Row],[Time2]])</f>
        <v>04</v>
      </c>
      <c r="Z3705" s="1">
        <f>IF(Table2[[#This Row],[Time3]]&lt;10,0&amp;Table2[[#This Row],[Time3]],Table2[[#This Row],[Time3]])</f>
        <v>16</v>
      </c>
      <c r="AA3705" s="2" t="str">
        <f>Table2[[#This Row],[Time4]]&amp;":"&amp;Table2[[#This Row],[Time5]]</f>
        <v>04:16</v>
      </c>
      <c r="AB3705" s="1" t="str" cm="1">
        <f t="array" ref="AB3705">IFERROR(IF(Table2[[#This Row],[code]]="","",_xlfn.IFS(AND(Table2[[#This Row],[code]]&lt;400,Table2[[#This Row],[code]]&lt;&gt;""),2,Table2[[#This Row],[code]]&gt;500,4)),"")</f>
        <v/>
      </c>
      <c r="AC3705" s="1" t="str">
        <f>IF(Table2[[#This Row],[Event]]="Penalty",Table2[[#This Row],[number]],IF(Table2[[#This Row],[Event]]="Time-Out",401,""))</f>
        <v/>
      </c>
      <c r="AD3705" s="1">
        <f>ROW(A3704)</f>
        <v>3704</v>
      </c>
      <c r="AE3705" s="1">
        <f>COUNTIFS(Table2[GameID],Table2[[#This Row],[GameID]],Table2[Column1],"&lt;="&amp;Table2[[#This Row],[Column1]])-1</f>
        <v>0</v>
      </c>
    </row>
    <row r="3706" spans="1:31" x14ac:dyDescent="0.45">
      <c r="A3706" t="s">
        <v>336</v>
      </c>
      <c r="B3706" t="str">
        <f>_xlfn.TEXTBEFORE(Table2[[#This Row],[Kamp]]," - ")</f>
        <v>Rødovre FC</v>
      </c>
      <c r="C3706" t="str">
        <f>_xlfn.TEXTAFTER(Table2[[#This Row],[Kamp]],"- ")</f>
        <v>Vanløse Floorball</v>
      </c>
      <c r="D3706">
        <v>45329</v>
      </c>
      <c r="E3706">
        <v>83591</v>
      </c>
      <c r="F3706">
        <v>20232024</v>
      </c>
      <c r="G3706" t="s">
        <v>372</v>
      </c>
      <c r="H3706" t="s">
        <v>665</v>
      </c>
      <c r="I3706" t="s">
        <v>678</v>
      </c>
      <c r="J3706">
        <v>1</v>
      </c>
      <c r="K3706">
        <v>31139</v>
      </c>
      <c r="L3706">
        <v>504</v>
      </c>
      <c r="M3706" t="s">
        <v>631</v>
      </c>
      <c r="N3706" t="s">
        <v>537</v>
      </c>
      <c r="O3706" t="s">
        <v>634</v>
      </c>
      <c r="P3706">
        <v>83</v>
      </c>
      <c r="Q3706" t="s">
        <v>634</v>
      </c>
      <c r="R3706">
        <f>SUMIFS(Table2[number],Table2[Event],"Goal",Table2[H/U],"HOME",Table2[GameID],Table2[[#This Row],[GameID]],Table2[GameTime],"&lt;="&amp;Table2[[#This Row],[GameTime]])</f>
        <v>1</v>
      </c>
      <c r="S3706">
        <f>SUMIFS(Table2[number],Table2[Event],"Goal",Table2[H/U],"AWAY",Table2[GameID],Table2[[#This Row],[GameID]],Table2[GameTime],"&lt;="&amp;Table2[[#This Row],[GameTime]])</f>
        <v>0</v>
      </c>
      <c r="T3706" t="str">
        <f>IF(Table2[[#This Row],[Event]]="Goal",Table2[[#This Row],[Hscore]]&amp;"-"&amp;Table2[[#This Row],[Uscore]],"")</f>
        <v/>
      </c>
      <c r="U3706">
        <v>749</v>
      </c>
      <c r="V3706" s="1">
        <f>Table2[[#This Row],[GameTime]]-(Table2[[#This Row],[period]]-1)*1200</f>
        <v>749</v>
      </c>
      <c r="W3706" s="1">
        <f>ROUNDDOWN(Table2[[#This Row],[Time]]/60,0)</f>
        <v>12</v>
      </c>
      <c r="X3706" s="1">
        <f>ROUNDDOWN((Table2[[#This Row],[Time]]/60-Table2[[#This Row],[Time2]])*60,0)</f>
        <v>29</v>
      </c>
      <c r="Y3706" s="1">
        <f>IF(Table2[[#This Row],[Time2]]&lt;10,0&amp;Table2[[#This Row],[Time2]],Table2[[#This Row],[Time2]])</f>
        <v>12</v>
      </c>
      <c r="Z3706" s="1">
        <f>IF(Table2[[#This Row],[Time3]]&lt;10,0&amp;Table2[[#This Row],[Time3]],Table2[[#This Row],[Time3]])</f>
        <v>29</v>
      </c>
      <c r="AA3706" s="2" t="str">
        <f>Table2[[#This Row],[Time4]]&amp;":"&amp;Table2[[#This Row],[Time5]]</f>
        <v>12:29</v>
      </c>
      <c r="AB3706" s="1" cm="1">
        <f t="array" ref="AB3706">IFERROR(IF(Table2[[#This Row],[code]]="","",_xlfn.IFS(AND(Table2[[#This Row],[code]]&lt;400,Table2[[#This Row],[code]]&lt;&gt;""),2,Table2[[#This Row],[code]]&gt;500,4)),"")</f>
        <v>4</v>
      </c>
      <c r="AC3706" s="1">
        <f>IF(Table2[[#This Row],[Event]]="Penalty",Table2[[#This Row],[number]],IF(Table2[[#This Row],[Event]]="Time-Out",401,""))</f>
        <v>504</v>
      </c>
      <c r="AD3706" s="1">
        <f>ROW(A3705)</f>
        <v>3705</v>
      </c>
      <c r="AE3706" s="1">
        <f>COUNTIFS(Table2[GameID],Table2[[#This Row],[GameID]],Table2[Column1],"&lt;="&amp;Table2[[#This Row],[Column1]])-1</f>
        <v>1</v>
      </c>
    </row>
    <row r="3707" spans="1:31" x14ac:dyDescent="0.45">
      <c r="A3707" t="s">
        <v>336</v>
      </c>
      <c r="B3707" t="str">
        <f>_xlfn.TEXTBEFORE(Table2[[#This Row],[Kamp]]," - ")</f>
        <v>Rødovre FC</v>
      </c>
      <c r="C3707" t="str">
        <f>_xlfn.TEXTAFTER(Table2[[#This Row],[Kamp]],"- ")</f>
        <v>Vanløse Floorball</v>
      </c>
      <c r="D3707">
        <v>45329</v>
      </c>
      <c r="E3707">
        <v>83591</v>
      </c>
      <c r="F3707">
        <v>20232024</v>
      </c>
      <c r="G3707" t="s">
        <v>372</v>
      </c>
      <c r="H3707" t="s">
        <v>660</v>
      </c>
      <c r="I3707" t="s">
        <v>677</v>
      </c>
      <c r="J3707">
        <v>1</v>
      </c>
      <c r="K3707">
        <v>31142</v>
      </c>
      <c r="L3707">
        <v>502</v>
      </c>
      <c r="M3707" t="s">
        <v>631</v>
      </c>
      <c r="N3707" t="s">
        <v>110</v>
      </c>
      <c r="O3707" t="s">
        <v>634</v>
      </c>
      <c r="P3707">
        <v>98</v>
      </c>
      <c r="Q3707" t="s">
        <v>634</v>
      </c>
      <c r="R3707">
        <f>SUMIFS(Table2[number],Table2[Event],"Goal",Table2[H/U],"HOME",Table2[GameID],Table2[[#This Row],[GameID]],Table2[GameTime],"&lt;="&amp;Table2[[#This Row],[GameTime]])</f>
        <v>1</v>
      </c>
      <c r="S3707">
        <f>SUMIFS(Table2[number],Table2[Event],"Goal",Table2[H/U],"AWAY",Table2[GameID],Table2[[#This Row],[GameID]],Table2[GameTime],"&lt;="&amp;Table2[[#This Row],[GameTime]])</f>
        <v>0</v>
      </c>
      <c r="T3707" t="str">
        <f>IF(Table2[[#This Row],[Event]]="Goal",Table2[[#This Row],[Hscore]]&amp;"-"&amp;Table2[[#This Row],[Uscore]],"")</f>
        <v/>
      </c>
      <c r="U3707">
        <v>872</v>
      </c>
      <c r="V3707" s="1">
        <f>Table2[[#This Row],[GameTime]]-(Table2[[#This Row],[period]]-1)*1200</f>
        <v>872</v>
      </c>
      <c r="W3707" s="1">
        <f>ROUNDDOWN(Table2[[#This Row],[Time]]/60,0)</f>
        <v>14</v>
      </c>
      <c r="X3707" s="1">
        <f>ROUNDDOWN((Table2[[#This Row],[Time]]/60-Table2[[#This Row],[Time2]])*60,0)</f>
        <v>32</v>
      </c>
      <c r="Y3707" s="1">
        <f>IF(Table2[[#This Row],[Time2]]&lt;10,0&amp;Table2[[#This Row],[Time2]],Table2[[#This Row],[Time2]])</f>
        <v>14</v>
      </c>
      <c r="Z3707" s="1">
        <f>IF(Table2[[#This Row],[Time3]]&lt;10,0&amp;Table2[[#This Row],[Time3]],Table2[[#This Row],[Time3]])</f>
        <v>32</v>
      </c>
      <c r="AA3707" s="2" t="str">
        <f>Table2[[#This Row],[Time4]]&amp;":"&amp;Table2[[#This Row],[Time5]]</f>
        <v>14:32</v>
      </c>
      <c r="AB3707" s="1" cm="1">
        <f t="array" ref="AB3707">IFERROR(IF(Table2[[#This Row],[code]]="","",_xlfn.IFS(AND(Table2[[#This Row],[code]]&lt;400,Table2[[#This Row],[code]]&lt;&gt;""),2,Table2[[#This Row],[code]]&gt;500,4)),"")</f>
        <v>4</v>
      </c>
      <c r="AC3707" s="1">
        <f>IF(Table2[[#This Row],[Event]]="Penalty",Table2[[#This Row],[number]],IF(Table2[[#This Row],[Event]]="Time-Out",401,""))</f>
        <v>502</v>
      </c>
      <c r="AD3707" s="1">
        <f>ROW(A3706)</f>
        <v>3706</v>
      </c>
      <c r="AE3707" s="1">
        <f>COUNTIFS(Table2[GameID],Table2[[#This Row],[GameID]],Table2[Column1],"&lt;="&amp;Table2[[#This Row],[Column1]])-1</f>
        <v>2</v>
      </c>
    </row>
    <row r="3708" spans="1:31" x14ac:dyDescent="0.45">
      <c r="A3708" t="s">
        <v>336</v>
      </c>
      <c r="B3708" t="str">
        <f>_xlfn.TEXTBEFORE(Table2[[#This Row],[Kamp]]," - ")</f>
        <v>Rødovre FC</v>
      </c>
      <c r="C3708" t="str">
        <f>_xlfn.TEXTAFTER(Table2[[#This Row],[Kamp]],"- ")</f>
        <v>Vanløse Floorball</v>
      </c>
      <c r="D3708">
        <v>45329</v>
      </c>
      <c r="E3708">
        <v>83591</v>
      </c>
      <c r="F3708">
        <v>20232024</v>
      </c>
      <c r="G3708" t="s">
        <v>372</v>
      </c>
      <c r="H3708" t="s">
        <v>665</v>
      </c>
      <c r="I3708" t="s">
        <v>678</v>
      </c>
      <c r="J3708">
        <v>2</v>
      </c>
      <c r="K3708">
        <v>31139</v>
      </c>
      <c r="L3708">
        <v>1</v>
      </c>
      <c r="M3708" t="s">
        <v>630</v>
      </c>
      <c r="N3708" t="s">
        <v>538</v>
      </c>
      <c r="O3708" t="s">
        <v>634</v>
      </c>
      <c r="P3708">
        <v>89</v>
      </c>
      <c r="Q3708" t="s">
        <v>634</v>
      </c>
      <c r="R3708">
        <f>SUMIFS(Table2[number],Table2[Event],"Goal",Table2[H/U],"HOME",Table2[GameID],Table2[[#This Row],[GameID]],Table2[GameTime],"&lt;="&amp;Table2[[#This Row],[GameTime]])</f>
        <v>2</v>
      </c>
      <c r="S3708">
        <f>SUMIFS(Table2[number],Table2[Event],"Goal",Table2[H/U],"AWAY",Table2[GameID],Table2[[#This Row],[GameID]],Table2[GameTime],"&lt;="&amp;Table2[[#This Row],[GameTime]])</f>
        <v>0</v>
      </c>
      <c r="T3708" t="str">
        <f>IF(Table2[[#This Row],[Event]]="Goal",Table2[[#This Row],[Hscore]]&amp;"-"&amp;Table2[[#This Row],[Uscore]],"")</f>
        <v>2-0</v>
      </c>
      <c r="U3708">
        <v>1618</v>
      </c>
      <c r="V3708" s="1">
        <f>Table2[[#This Row],[GameTime]]-(Table2[[#This Row],[period]]-1)*1200</f>
        <v>418</v>
      </c>
      <c r="W3708" s="1">
        <f>ROUNDDOWN(Table2[[#This Row],[Time]]/60,0)</f>
        <v>6</v>
      </c>
      <c r="X3708" s="1">
        <f>ROUNDDOWN((Table2[[#This Row],[Time]]/60-Table2[[#This Row],[Time2]])*60,0)</f>
        <v>58</v>
      </c>
      <c r="Y3708" s="1" t="str">
        <f>IF(Table2[[#This Row],[Time2]]&lt;10,0&amp;Table2[[#This Row],[Time2]],Table2[[#This Row],[Time2]])</f>
        <v>06</v>
      </c>
      <c r="Z3708" s="1">
        <f>IF(Table2[[#This Row],[Time3]]&lt;10,0&amp;Table2[[#This Row],[Time3]],Table2[[#This Row],[Time3]])</f>
        <v>58</v>
      </c>
      <c r="AA3708" s="2" t="str">
        <f>Table2[[#This Row],[Time4]]&amp;":"&amp;Table2[[#This Row],[Time5]]</f>
        <v>06:58</v>
      </c>
      <c r="AB3708" s="1" t="str" cm="1">
        <f t="array" ref="AB3708">IFERROR(IF(Table2[[#This Row],[code]]="","",_xlfn.IFS(AND(Table2[[#This Row],[code]]&lt;400,Table2[[#This Row],[code]]&lt;&gt;""),2,Table2[[#This Row],[code]]&gt;500,4)),"")</f>
        <v/>
      </c>
      <c r="AC3708" s="1" t="str">
        <f>IF(Table2[[#This Row],[Event]]="Penalty",Table2[[#This Row],[number]],IF(Table2[[#This Row],[Event]]="Time-Out",401,""))</f>
        <v/>
      </c>
      <c r="AD3708" s="1">
        <f>ROW(A3707)</f>
        <v>3707</v>
      </c>
      <c r="AE3708" s="1">
        <f>COUNTIFS(Table2[GameID],Table2[[#This Row],[GameID]],Table2[Column1],"&lt;="&amp;Table2[[#This Row],[Column1]])-1</f>
        <v>3</v>
      </c>
    </row>
    <row r="3709" spans="1:31" x14ac:dyDescent="0.45">
      <c r="A3709" t="s">
        <v>336</v>
      </c>
      <c r="B3709" t="str">
        <f>_xlfn.TEXTBEFORE(Table2[[#This Row],[Kamp]]," - ")</f>
        <v>Rødovre FC</v>
      </c>
      <c r="C3709" t="str">
        <f>_xlfn.TEXTAFTER(Table2[[#This Row],[Kamp]],"- ")</f>
        <v>Vanløse Floorball</v>
      </c>
      <c r="D3709">
        <v>45329</v>
      </c>
      <c r="E3709">
        <v>83591</v>
      </c>
      <c r="F3709">
        <v>20232024</v>
      </c>
      <c r="G3709" t="s">
        <v>372</v>
      </c>
      <c r="H3709" t="s">
        <v>665</v>
      </c>
      <c r="I3709" t="s">
        <v>678</v>
      </c>
      <c r="J3709">
        <v>2</v>
      </c>
      <c r="K3709">
        <v>31139</v>
      </c>
      <c r="L3709">
        <v>1</v>
      </c>
      <c r="M3709" t="s">
        <v>630</v>
      </c>
      <c r="N3709" t="s">
        <v>45</v>
      </c>
      <c r="O3709" t="s">
        <v>634</v>
      </c>
      <c r="P3709">
        <v>17</v>
      </c>
      <c r="Q3709" t="s">
        <v>634</v>
      </c>
      <c r="R3709">
        <f>SUMIFS(Table2[number],Table2[Event],"Goal",Table2[H/U],"HOME",Table2[GameID],Table2[[#This Row],[GameID]],Table2[GameTime],"&lt;="&amp;Table2[[#This Row],[GameTime]])</f>
        <v>3</v>
      </c>
      <c r="S3709">
        <f>SUMIFS(Table2[number],Table2[Event],"Goal",Table2[H/U],"AWAY",Table2[GameID],Table2[[#This Row],[GameID]],Table2[GameTime],"&lt;="&amp;Table2[[#This Row],[GameTime]])</f>
        <v>0</v>
      </c>
      <c r="T3709" t="str">
        <f>IF(Table2[[#This Row],[Event]]="Goal",Table2[[#This Row],[Hscore]]&amp;"-"&amp;Table2[[#This Row],[Uscore]],"")</f>
        <v>3-0</v>
      </c>
      <c r="U3709">
        <v>1873</v>
      </c>
      <c r="V3709" s="1">
        <f>Table2[[#This Row],[GameTime]]-(Table2[[#This Row],[period]]-1)*1200</f>
        <v>673</v>
      </c>
      <c r="W3709" s="1">
        <f>ROUNDDOWN(Table2[[#This Row],[Time]]/60,0)</f>
        <v>11</v>
      </c>
      <c r="X3709" s="1">
        <f>ROUNDDOWN((Table2[[#This Row],[Time]]/60-Table2[[#This Row],[Time2]])*60,0)</f>
        <v>13</v>
      </c>
      <c r="Y3709" s="1">
        <f>IF(Table2[[#This Row],[Time2]]&lt;10,0&amp;Table2[[#This Row],[Time2]],Table2[[#This Row],[Time2]])</f>
        <v>11</v>
      </c>
      <c r="Z3709" s="1">
        <f>IF(Table2[[#This Row],[Time3]]&lt;10,0&amp;Table2[[#This Row],[Time3]],Table2[[#This Row],[Time3]])</f>
        <v>13</v>
      </c>
      <c r="AA3709" s="2" t="str">
        <f>Table2[[#This Row],[Time4]]&amp;":"&amp;Table2[[#This Row],[Time5]]</f>
        <v>11:13</v>
      </c>
      <c r="AB3709" s="1" t="str" cm="1">
        <f t="array" ref="AB3709">IFERROR(IF(Table2[[#This Row],[code]]="","",_xlfn.IFS(AND(Table2[[#This Row],[code]]&lt;400,Table2[[#This Row],[code]]&lt;&gt;""),2,Table2[[#This Row],[code]]&gt;500,4)),"")</f>
        <v/>
      </c>
      <c r="AC3709" s="1" t="str">
        <f>IF(Table2[[#This Row],[Event]]="Penalty",Table2[[#This Row],[number]],IF(Table2[[#This Row],[Event]]="Time-Out",401,""))</f>
        <v/>
      </c>
      <c r="AD3709" s="1">
        <f>ROW(A3708)</f>
        <v>3708</v>
      </c>
      <c r="AE3709" s="1">
        <f>COUNTIFS(Table2[GameID],Table2[[#This Row],[GameID]],Table2[Column1],"&lt;="&amp;Table2[[#This Row],[Column1]])-1</f>
        <v>4</v>
      </c>
    </row>
    <row r="3710" spans="1:31" x14ac:dyDescent="0.45">
      <c r="A3710" t="s">
        <v>336</v>
      </c>
      <c r="B3710" t="str">
        <f>_xlfn.TEXTBEFORE(Table2[[#This Row],[Kamp]]," - ")</f>
        <v>Rødovre FC</v>
      </c>
      <c r="C3710" t="str">
        <f>_xlfn.TEXTAFTER(Table2[[#This Row],[Kamp]],"- ")</f>
        <v>Vanløse Floorball</v>
      </c>
      <c r="D3710">
        <v>45329</v>
      </c>
      <c r="E3710">
        <v>83591</v>
      </c>
      <c r="F3710">
        <v>20232024</v>
      </c>
      <c r="G3710" t="s">
        <v>372</v>
      </c>
      <c r="H3710" t="s">
        <v>665</v>
      </c>
      <c r="I3710" t="s">
        <v>678</v>
      </c>
      <c r="J3710">
        <v>2</v>
      </c>
      <c r="K3710">
        <v>31139</v>
      </c>
      <c r="L3710">
        <v>201</v>
      </c>
      <c r="M3710" t="s">
        <v>631</v>
      </c>
      <c r="N3710" t="s">
        <v>48</v>
      </c>
      <c r="O3710" t="s">
        <v>634</v>
      </c>
      <c r="P3710">
        <v>28</v>
      </c>
      <c r="Q3710" t="s">
        <v>634</v>
      </c>
      <c r="R3710">
        <f>SUMIFS(Table2[number],Table2[Event],"Goal",Table2[H/U],"HOME",Table2[GameID],Table2[[#This Row],[GameID]],Table2[GameTime],"&lt;="&amp;Table2[[#This Row],[GameTime]])</f>
        <v>3</v>
      </c>
      <c r="S3710">
        <f>SUMIFS(Table2[number],Table2[Event],"Goal",Table2[H/U],"AWAY",Table2[GameID],Table2[[#This Row],[GameID]],Table2[GameTime],"&lt;="&amp;Table2[[#This Row],[GameTime]])</f>
        <v>0</v>
      </c>
      <c r="T3710" t="str">
        <f>IF(Table2[[#This Row],[Event]]="Goal",Table2[[#This Row],[Hscore]]&amp;"-"&amp;Table2[[#This Row],[Uscore]],"")</f>
        <v/>
      </c>
      <c r="U3710">
        <v>2019</v>
      </c>
      <c r="V3710" s="1">
        <f>Table2[[#This Row],[GameTime]]-(Table2[[#This Row],[period]]-1)*1200</f>
        <v>819</v>
      </c>
      <c r="W3710" s="1">
        <f>ROUNDDOWN(Table2[[#This Row],[Time]]/60,0)</f>
        <v>13</v>
      </c>
      <c r="X3710" s="1">
        <f>ROUNDDOWN((Table2[[#This Row],[Time]]/60-Table2[[#This Row],[Time2]])*60,0)</f>
        <v>39</v>
      </c>
      <c r="Y3710" s="1">
        <f>IF(Table2[[#This Row],[Time2]]&lt;10,0&amp;Table2[[#This Row],[Time2]],Table2[[#This Row],[Time2]])</f>
        <v>13</v>
      </c>
      <c r="Z3710" s="1">
        <f>IF(Table2[[#This Row],[Time3]]&lt;10,0&amp;Table2[[#This Row],[Time3]],Table2[[#This Row],[Time3]])</f>
        <v>39</v>
      </c>
      <c r="AA3710" s="2" t="str">
        <f>Table2[[#This Row],[Time4]]&amp;":"&amp;Table2[[#This Row],[Time5]]</f>
        <v>13:39</v>
      </c>
      <c r="AB3710" s="1" cm="1">
        <f t="array" ref="AB3710">IFERROR(IF(Table2[[#This Row],[code]]="","",_xlfn.IFS(AND(Table2[[#This Row],[code]]&lt;400,Table2[[#This Row],[code]]&lt;&gt;""),2,Table2[[#This Row],[code]]&gt;500,4)),"")</f>
        <v>2</v>
      </c>
      <c r="AC3710" s="1">
        <f>IF(Table2[[#This Row],[Event]]="Penalty",Table2[[#This Row],[number]],IF(Table2[[#This Row],[Event]]="Time-Out",401,""))</f>
        <v>201</v>
      </c>
      <c r="AD3710" s="1">
        <f>ROW(A3709)</f>
        <v>3709</v>
      </c>
      <c r="AE3710" s="1">
        <f>COUNTIFS(Table2[GameID],Table2[[#This Row],[GameID]],Table2[Column1],"&lt;="&amp;Table2[[#This Row],[Column1]])-1</f>
        <v>5</v>
      </c>
    </row>
    <row r="3711" spans="1:31" x14ac:dyDescent="0.45">
      <c r="A3711" t="s">
        <v>336</v>
      </c>
      <c r="B3711" t="str">
        <f>_xlfn.TEXTBEFORE(Table2[[#This Row],[Kamp]]," - ")</f>
        <v>Rødovre FC</v>
      </c>
      <c r="C3711" t="str">
        <f>_xlfn.TEXTAFTER(Table2[[#This Row],[Kamp]],"- ")</f>
        <v>Vanløse Floorball</v>
      </c>
      <c r="D3711">
        <v>45329</v>
      </c>
      <c r="E3711">
        <v>83591</v>
      </c>
      <c r="F3711">
        <v>20232024</v>
      </c>
      <c r="G3711" t="s">
        <v>372</v>
      </c>
      <c r="H3711" t="s">
        <v>665</v>
      </c>
      <c r="I3711" t="s">
        <v>678</v>
      </c>
      <c r="J3711">
        <v>2</v>
      </c>
      <c r="K3711">
        <v>31139</v>
      </c>
      <c r="L3711">
        <v>1</v>
      </c>
      <c r="M3711" t="s">
        <v>630</v>
      </c>
      <c r="N3711" t="s">
        <v>51</v>
      </c>
      <c r="O3711" t="s">
        <v>48</v>
      </c>
      <c r="P3711">
        <v>77</v>
      </c>
      <c r="Q3711">
        <v>28</v>
      </c>
      <c r="R3711">
        <f>SUMIFS(Table2[number],Table2[Event],"Goal",Table2[H/U],"HOME",Table2[GameID],Table2[[#This Row],[GameID]],Table2[GameTime],"&lt;="&amp;Table2[[#This Row],[GameTime]])</f>
        <v>4</v>
      </c>
      <c r="S3711">
        <f>SUMIFS(Table2[number],Table2[Event],"Goal",Table2[H/U],"AWAY",Table2[GameID],Table2[[#This Row],[GameID]],Table2[GameTime],"&lt;="&amp;Table2[[#This Row],[GameTime]])</f>
        <v>0</v>
      </c>
      <c r="T3711" t="str">
        <f>IF(Table2[[#This Row],[Event]]="Goal",Table2[[#This Row],[Hscore]]&amp;"-"&amp;Table2[[#This Row],[Uscore]],"")</f>
        <v>4-0</v>
      </c>
      <c r="U3711">
        <v>2337</v>
      </c>
      <c r="V3711" s="1">
        <f>Table2[[#This Row],[GameTime]]-(Table2[[#This Row],[period]]-1)*1200</f>
        <v>1137</v>
      </c>
      <c r="W3711" s="1">
        <f>ROUNDDOWN(Table2[[#This Row],[Time]]/60,0)</f>
        <v>18</v>
      </c>
      <c r="X3711" s="1">
        <f>ROUNDDOWN((Table2[[#This Row],[Time]]/60-Table2[[#This Row],[Time2]])*60,0)</f>
        <v>57</v>
      </c>
      <c r="Y3711" s="1">
        <f>IF(Table2[[#This Row],[Time2]]&lt;10,0&amp;Table2[[#This Row],[Time2]],Table2[[#This Row],[Time2]])</f>
        <v>18</v>
      </c>
      <c r="Z3711" s="1">
        <f>IF(Table2[[#This Row],[Time3]]&lt;10,0&amp;Table2[[#This Row],[Time3]],Table2[[#This Row],[Time3]])</f>
        <v>57</v>
      </c>
      <c r="AA3711" s="2" t="str">
        <f>Table2[[#This Row],[Time4]]&amp;":"&amp;Table2[[#This Row],[Time5]]</f>
        <v>18:57</v>
      </c>
      <c r="AB3711" s="1" t="str" cm="1">
        <f t="array" ref="AB3711">IFERROR(IF(Table2[[#This Row],[code]]="","",_xlfn.IFS(AND(Table2[[#This Row],[code]]&lt;400,Table2[[#This Row],[code]]&lt;&gt;""),2,Table2[[#This Row],[code]]&gt;500,4)),"")</f>
        <v/>
      </c>
      <c r="AC3711" s="1" t="str">
        <f>IF(Table2[[#This Row],[Event]]="Penalty",Table2[[#This Row],[number]],IF(Table2[[#This Row],[Event]]="Time-Out",401,""))</f>
        <v/>
      </c>
      <c r="AD3711" s="1">
        <f>ROW(A3710)</f>
        <v>3710</v>
      </c>
      <c r="AE3711" s="1">
        <f>COUNTIFS(Table2[GameID],Table2[[#This Row],[GameID]],Table2[Column1],"&lt;="&amp;Table2[[#This Row],[Column1]])-1</f>
        <v>6</v>
      </c>
    </row>
    <row r="3712" spans="1:31" x14ac:dyDescent="0.45">
      <c r="A3712" t="s">
        <v>336</v>
      </c>
      <c r="B3712" t="str">
        <f>_xlfn.TEXTBEFORE(Table2[[#This Row],[Kamp]]," - ")</f>
        <v>Rødovre FC</v>
      </c>
      <c r="C3712" t="str">
        <f>_xlfn.TEXTAFTER(Table2[[#This Row],[Kamp]],"- ")</f>
        <v>Vanløse Floorball</v>
      </c>
      <c r="D3712">
        <v>45329</v>
      </c>
      <c r="E3712">
        <v>83591</v>
      </c>
      <c r="F3712">
        <v>20232024</v>
      </c>
      <c r="G3712" t="s">
        <v>372</v>
      </c>
      <c r="H3712" t="s">
        <v>660</v>
      </c>
      <c r="I3712" t="s">
        <v>677</v>
      </c>
      <c r="J3712">
        <v>3</v>
      </c>
      <c r="K3712">
        <v>31142</v>
      </c>
      <c r="L3712">
        <v>101</v>
      </c>
      <c r="M3712" t="s">
        <v>631</v>
      </c>
      <c r="N3712" t="s">
        <v>98</v>
      </c>
      <c r="O3712" t="s">
        <v>634</v>
      </c>
      <c r="P3712">
        <v>16</v>
      </c>
      <c r="Q3712" t="s">
        <v>634</v>
      </c>
      <c r="R3712">
        <f>SUMIFS(Table2[number],Table2[Event],"Goal",Table2[H/U],"HOME",Table2[GameID],Table2[[#This Row],[GameID]],Table2[GameTime],"&lt;="&amp;Table2[[#This Row],[GameTime]])</f>
        <v>4</v>
      </c>
      <c r="S3712">
        <f>SUMIFS(Table2[number],Table2[Event],"Goal",Table2[H/U],"AWAY",Table2[GameID],Table2[[#This Row],[GameID]],Table2[GameTime],"&lt;="&amp;Table2[[#This Row],[GameTime]])</f>
        <v>0</v>
      </c>
      <c r="T3712" t="str">
        <f>IF(Table2[[#This Row],[Event]]="Goal",Table2[[#This Row],[Hscore]]&amp;"-"&amp;Table2[[#This Row],[Uscore]],"")</f>
        <v/>
      </c>
      <c r="U3712">
        <v>2973</v>
      </c>
      <c r="V3712" s="1">
        <f>Table2[[#This Row],[GameTime]]-(Table2[[#This Row],[period]]-1)*1200</f>
        <v>573</v>
      </c>
      <c r="W3712" s="1">
        <f>ROUNDDOWN(Table2[[#This Row],[Time]]/60,0)</f>
        <v>9</v>
      </c>
      <c r="X3712" s="1">
        <f>ROUNDDOWN((Table2[[#This Row],[Time]]/60-Table2[[#This Row],[Time2]])*60,0)</f>
        <v>33</v>
      </c>
      <c r="Y3712" s="1" t="str">
        <f>IF(Table2[[#This Row],[Time2]]&lt;10,0&amp;Table2[[#This Row],[Time2]],Table2[[#This Row],[Time2]])</f>
        <v>09</v>
      </c>
      <c r="Z3712" s="1">
        <f>IF(Table2[[#This Row],[Time3]]&lt;10,0&amp;Table2[[#This Row],[Time3]],Table2[[#This Row],[Time3]])</f>
        <v>33</v>
      </c>
      <c r="AA3712" s="2" t="str">
        <f>Table2[[#This Row],[Time4]]&amp;":"&amp;Table2[[#This Row],[Time5]]</f>
        <v>09:33</v>
      </c>
      <c r="AB3712" s="1" cm="1">
        <f t="array" ref="AB3712">IFERROR(IF(Table2[[#This Row],[code]]="","",_xlfn.IFS(AND(Table2[[#This Row],[code]]&lt;400,Table2[[#This Row],[code]]&lt;&gt;""),2,Table2[[#This Row],[code]]&gt;500,4)),"")</f>
        <v>2</v>
      </c>
      <c r="AC3712" s="1">
        <f>IF(Table2[[#This Row],[Event]]="Penalty",Table2[[#This Row],[number]],IF(Table2[[#This Row],[Event]]="Time-Out",401,""))</f>
        <v>101</v>
      </c>
      <c r="AD3712" s="1">
        <f>ROW(A3711)</f>
        <v>3711</v>
      </c>
      <c r="AE3712" s="1">
        <f>COUNTIFS(Table2[GameID],Table2[[#This Row],[GameID]],Table2[Column1],"&lt;="&amp;Table2[[#This Row],[Column1]])-1</f>
        <v>7</v>
      </c>
    </row>
    <row r="3713" spans="1:31" x14ac:dyDescent="0.45">
      <c r="A3713" t="s">
        <v>336</v>
      </c>
      <c r="B3713" t="str">
        <f>_xlfn.TEXTBEFORE(Table2[[#This Row],[Kamp]]," - ")</f>
        <v>Rødovre FC</v>
      </c>
      <c r="C3713" t="str">
        <f>_xlfn.TEXTAFTER(Table2[[#This Row],[Kamp]],"- ")</f>
        <v>Vanløse Floorball</v>
      </c>
      <c r="D3713">
        <v>45329</v>
      </c>
      <c r="E3713">
        <v>83591</v>
      </c>
      <c r="F3713">
        <v>20232024</v>
      </c>
      <c r="G3713" t="s">
        <v>372</v>
      </c>
      <c r="H3713" t="s">
        <v>660</v>
      </c>
      <c r="I3713" t="s">
        <v>677</v>
      </c>
      <c r="J3713">
        <v>3</v>
      </c>
      <c r="K3713">
        <v>31142</v>
      </c>
      <c r="L3713">
        <v>207</v>
      </c>
      <c r="M3713" t="s">
        <v>631</v>
      </c>
      <c r="N3713" t="s">
        <v>98</v>
      </c>
      <c r="O3713" t="s">
        <v>634</v>
      </c>
      <c r="P3713">
        <v>16</v>
      </c>
      <c r="Q3713" t="s">
        <v>634</v>
      </c>
      <c r="R3713">
        <f>SUMIFS(Table2[number],Table2[Event],"Goal",Table2[H/U],"HOME",Table2[GameID],Table2[[#This Row],[GameID]],Table2[GameTime],"&lt;="&amp;Table2[[#This Row],[GameTime]])</f>
        <v>4</v>
      </c>
      <c r="S3713">
        <f>SUMIFS(Table2[number],Table2[Event],"Goal",Table2[H/U],"AWAY",Table2[GameID],Table2[[#This Row],[GameID]],Table2[GameTime],"&lt;="&amp;Table2[[#This Row],[GameTime]])</f>
        <v>0</v>
      </c>
      <c r="T3713" t="str">
        <f>IF(Table2[[#This Row],[Event]]="Goal",Table2[[#This Row],[Hscore]]&amp;"-"&amp;Table2[[#This Row],[Uscore]],"")</f>
        <v/>
      </c>
      <c r="U3713">
        <v>2973</v>
      </c>
      <c r="V3713" s="1">
        <f>Table2[[#This Row],[GameTime]]-(Table2[[#This Row],[period]]-1)*1200</f>
        <v>573</v>
      </c>
      <c r="W3713" s="1">
        <f>ROUNDDOWN(Table2[[#This Row],[Time]]/60,0)</f>
        <v>9</v>
      </c>
      <c r="X3713" s="1">
        <f>ROUNDDOWN((Table2[[#This Row],[Time]]/60-Table2[[#This Row],[Time2]])*60,0)</f>
        <v>33</v>
      </c>
      <c r="Y3713" s="1" t="str">
        <f>IF(Table2[[#This Row],[Time2]]&lt;10,0&amp;Table2[[#This Row],[Time2]],Table2[[#This Row],[Time2]])</f>
        <v>09</v>
      </c>
      <c r="Z3713" s="1">
        <f>IF(Table2[[#This Row],[Time3]]&lt;10,0&amp;Table2[[#This Row],[Time3]],Table2[[#This Row],[Time3]])</f>
        <v>33</v>
      </c>
      <c r="AA3713" s="2" t="str">
        <f>Table2[[#This Row],[Time4]]&amp;":"&amp;Table2[[#This Row],[Time5]]</f>
        <v>09:33</v>
      </c>
      <c r="AB3713" s="1" cm="1">
        <f t="array" ref="AB3713">IFERROR(IF(Table2[[#This Row],[code]]="","",_xlfn.IFS(AND(Table2[[#This Row],[code]]&lt;400,Table2[[#This Row],[code]]&lt;&gt;""),2,Table2[[#This Row],[code]]&gt;500,4)),"")</f>
        <v>2</v>
      </c>
      <c r="AC3713" s="1">
        <f>IF(Table2[[#This Row],[Event]]="Penalty",Table2[[#This Row],[number]],IF(Table2[[#This Row],[Event]]="Time-Out",401,""))</f>
        <v>207</v>
      </c>
      <c r="AD3713" s="1">
        <f>ROW(A3712)</f>
        <v>3712</v>
      </c>
      <c r="AE3713" s="1">
        <f>COUNTIFS(Table2[GameID],Table2[[#This Row],[GameID]],Table2[Column1],"&lt;="&amp;Table2[[#This Row],[Column1]])-1</f>
        <v>8</v>
      </c>
    </row>
    <row r="3714" spans="1:31" x14ac:dyDescent="0.45">
      <c r="A3714" t="s">
        <v>336</v>
      </c>
      <c r="B3714" t="str">
        <f>_xlfn.TEXTBEFORE(Table2[[#This Row],[Kamp]]," - ")</f>
        <v>Rødovre FC</v>
      </c>
      <c r="C3714" t="str">
        <f>_xlfn.TEXTAFTER(Table2[[#This Row],[Kamp]],"- ")</f>
        <v>Vanløse Floorball</v>
      </c>
      <c r="D3714">
        <v>45329</v>
      </c>
      <c r="E3714">
        <v>83591</v>
      </c>
      <c r="F3714">
        <v>20232024</v>
      </c>
      <c r="G3714" t="s">
        <v>372</v>
      </c>
      <c r="H3714" t="s">
        <v>660</v>
      </c>
      <c r="I3714" t="s">
        <v>677</v>
      </c>
      <c r="J3714">
        <v>3</v>
      </c>
      <c r="K3714">
        <v>31142</v>
      </c>
      <c r="L3714">
        <v>218</v>
      </c>
      <c r="M3714" t="s">
        <v>631</v>
      </c>
      <c r="N3714" t="s">
        <v>494</v>
      </c>
      <c r="O3714" t="s">
        <v>634</v>
      </c>
      <c r="P3714">
        <v>23</v>
      </c>
      <c r="Q3714" t="s">
        <v>634</v>
      </c>
      <c r="R3714">
        <f>SUMIFS(Table2[number],Table2[Event],"Goal",Table2[H/U],"HOME",Table2[GameID],Table2[[#This Row],[GameID]],Table2[GameTime],"&lt;="&amp;Table2[[#This Row],[GameTime]])</f>
        <v>4</v>
      </c>
      <c r="S3714">
        <f>SUMIFS(Table2[number],Table2[Event],"Goal",Table2[H/U],"AWAY",Table2[GameID],Table2[[#This Row],[GameID]],Table2[GameTime],"&lt;="&amp;Table2[[#This Row],[GameTime]])</f>
        <v>0</v>
      </c>
      <c r="T3714" t="str">
        <f>IF(Table2[[#This Row],[Event]]="Goal",Table2[[#This Row],[Hscore]]&amp;"-"&amp;Table2[[#This Row],[Uscore]],"")</f>
        <v/>
      </c>
      <c r="U3714">
        <v>3096</v>
      </c>
      <c r="V3714" s="1">
        <f>Table2[[#This Row],[GameTime]]-(Table2[[#This Row],[period]]-1)*1200</f>
        <v>696</v>
      </c>
      <c r="W3714" s="1">
        <f>ROUNDDOWN(Table2[[#This Row],[Time]]/60,0)</f>
        <v>11</v>
      </c>
      <c r="X3714" s="1">
        <f>ROUNDDOWN((Table2[[#This Row],[Time]]/60-Table2[[#This Row],[Time2]])*60,0)</f>
        <v>36</v>
      </c>
      <c r="Y3714" s="1">
        <f>IF(Table2[[#This Row],[Time2]]&lt;10,0&amp;Table2[[#This Row],[Time2]],Table2[[#This Row],[Time2]])</f>
        <v>11</v>
      </c>
      <c r="Z3714" s="1">
        <f>IF(Table2[[#This Row],[Time3]]&lt;10,0&amp;Table2[[#This Row],[Time3]],Table2[[#This Row],[Time3]])</f>
        <v>36</v>
      </c>
      <c r="AA3714" s="2" t="str">
        <f>Table2[[#This Row],[Time4]]&amp;":"&amp;Table2[[#This Row],[Time5]]</f>
        <v>11:36</v>
      </c>
      <c r="AB3714" s="1" cm="1">
        <f t="array" ref="AB3714">IFERROR(IF(Table2[[#This Row],[code]]="","",_xlfn.IFS(AND(Table2[[#This Row],[code]]&lt;400,Table2[[#This Row],[code]]&lt;&gt;""),2,Table2[[#This Row],[code]]&gt;500,4)),"")</f>
        <v>2</v>
      </c>
      <c r="AC3714" s="1">
        <f>IF(Table2[[#This Row],[Event]]="Penalty",Table2[[#This Row],[number]],IF(Table2[[#This Row],[Event]]="Time-Out",401,""))</f>
        <v>218</v>
      </c>
      <c r="AD3714" s="1">
        <f>ROW(A3713)</f>
        <v>3713</v>
      </c>
      <c r="AE3714" s="1">
        <f>COUNTIFS(Table2[GameID],Table2[[#This Row],[GameID]],Table2[Column1],"&lt;="&amp;Table2[[#This Row],[Column1]])-1</f>
        <v>9</v>
      </c>
    </row>
    <row r="3715" spans="1:31" x14ac:dyDescent="0.45">
      <c r="A3715" t="s">
        <v>336</v>
      </c>
      <c r="B3715" t="str">
        <f>_xlfn.TEXTBEFORE(Table2[[#This Row],[Kamp]]," - ")</f>
        <v>Rødovre FC</v>
      </c>
      <c r="C3715" t="str">
        <f>_xlfn.TEXTAFTER(Table2[[#This Row],[Kamp]],"- ")</f>
        <v>Vanløse Floorball</v>
      </c>
      <c r="D3715">
        <v>45329</v>
      </c>
      <c r="E3715">
        <v>83591</v>
      </c>
      <c r="F3715">
        <v>20232024</v>
      </c>
      <c r="G3715" t="s">
        <v>372</v>
      </c>
      <c r="H3715" t="s">
        <v>665</v>
      </c>
      <c r="I3715" t="s">
        <v>678</v>
      </c>
      <c r="J3715">
        <v>3</v>
      </c>
      <c r="K3715">
        <v>31139</v>
      </c>
      <c r="L3715">
        <v>1</v>
      </c>
      <c r="M3715" t="s">
        <v>630</v>
      </c>
      <c r="N3715" t="s">
        <v>48</v>
      </c>
      <c r="O3715" t="s">
        <v>45</v>
      </c>
      <c r="P3715">
        <v>28</v>
      </c>
      <c r="Q3715">
        <v>17</v>
      </c>
      <c r="R3715">
        <f>SUMIFS(Table2[number],Table2[Event],"Goal",Table2[H/U],"HOME",Table2[GameID],Table2[[#This Row],[GameID]],Table2[GameTime],"&lt;="&amp;Table2[[#This Row],[GameTime]])</f>
        <v>5</v>
      </c>
      <c r="S3715">
        <f>SUMIFS(Table2[number],Table2[Event],"Goal",Table2[H/U],"AWAY",Table2[GameID],Table2[[#This Row],[GameID]],Table2[GameTime],"&lt;="&amp;Table2[[#This Row],[GameTime]])</f>
        <v>0</v>
      </c>
      <c r="T3715" t="str">
        <f>IF(Table2[[#This Row],[Event]]="Goal",Table2[[#This Row],[Hscore]]&amp;"-"&amp;Table2[[#This Row],[Uscore]],"")</f>
        <v>5-0</v>
      </c>
      <c r="U3715">
        <v>3167</v>
      </c>
      <c r="V3715" s="1">
        <f>Table2[[#This Row],[GameTime]]-(Table2[[#This Row],[period]]-1)*1200</f>
        <v>767</v>
      </c>
      <c r="W3715" s="1">
        <f>ROUNDDOWN(Table2[[#This Row],[Time]]/60,0)</f>
        <v>12</v>
      </c>
      <c r="X3715" s="1">
        <f>ROUNDDOWN((Table2[[#This Row],[Time]]/60-Table2[[#This Row],[Time2]])*60,0)</f>
        <v>47</v>
      </c>
      <c r="Y3715" s="1">
        <f>IF(Table2[[#This Row],[Time2]]&lt;10,0&amp;Table2[[#This Row],[Time2]],Table2[[#This Row],[Time2]])</f>
        <v>12</v>
      </c>
      <c r="Z3715" s="1">
        <f>IF(Table2[[#This Row],[Time3]]&lt;10,0&amp;Table2[[#This Row],[Time3]],Table2[[#This Row],[Time3]])</f>
        <v>47</v>
      </c>
      <c r="AA3715" s="2" t="str">
        <f>Table2[[#This Row],[Time4]]&amp;":"&amp;Table2[[#This Row],[Time5]]</f>
        <v>12:47</v>
      </c>
      <c r="AB3715" s="1" t="str" cm="1">
        <f t="array" ref="AB3715">IFERROR(IF(Table2[[#This Row],[code]]="","",_xlfn.IFS(AND(Table2[[#This Row],[code]]&lt;400,Table2[[#This Row],[code]]&lt;&gt;""),2,Table2[[#This Row],[code]]&gt;500,4)),"")</f>
        <v/>
      </c>
      <c r="AC3715" s="1" t="str">
        <f>IF(Table2[[#This Row],[Event]]="Penalty",Table2[[#This Row],[number]],IF(Table2[[#This Row],[Event]]="Time-Out",401,""))</f>
        <v/>
      </c>
      <c r="AD3715" s="1">
        <f>ROW(A3714)</f>
        <v>3714</v>
      </c>
      <c r="AE3715" s="1">
        <f>COUNTIFS(Table2[GameID],Table2[[#This Row],[GameID]],Table2[Column1],"&lt;="&amp;Table2[[#This Row],[Column1]])-1</f>
        <v>10</v>
      </c>
    </row>
    <row r="3716" spans="1:31" x14ac:dyDescent="0.45">
      <c r="A3716" t="s">
        <v>336</v>
      </c>
      <c r="B3716" t="str">
        <f>_xlfn.TEXTBEFORE(Table2[[#This Row],[Kamp]]," - ")</f>
        <v>Rødovre FC</v>
      </c>
      <c r="C3716" t="str">
        <f>_xlfn.TEXTAFTER(Table2[[#This Row],[Kamp]],"- ")</f>
        <v>Vanløse Floorball</v>
      </c>
      <c r="D3716">
        <v>45329</v>
      </c>
      <c r="E3716">
        <v>83591</v>
      </c>
      <c r="F3716">
        <v>20232024</v>
      </c>
      <c r="G3716" t="s">
        <v>372</v>
      </c>
      <c r="H3716" t="s">
        <v>665</v>
      </c>
      <c r="I3716" t="s">
        <v>678</v>
      </c>
      <c r="J3716">
        <v>3</v>
      </c>
      <c r="K3716">
        <v>31139</v>
      </c>
      <c r="L3716">
        <v>1</v>
      </c>
      <c r="M3716" t="s">
        <v>630</v>
      </c>
      <c r="N3716" t="s">
        <v>47</v>
      </c>
      <c r="O3716" t="s">
        <v>538</v>
      </c>
      <c r="P3716">
        <v>24</v>
      </c>
      <c r="Q3716">
        <v>89</v>
      </c>
      <c r="R3716">
        <f>SUMIFS(Table2[number],Table2[Event],"Goal",Table2[H/U],"HOME",Table2[GameID],Table2[[#This Row],[GameID]],Table2[GameTime],"&lt;="&amp;Table2[[#This Row],[GameTime]])</f>
        <v>6</v>
      </c>
      <c r="S3716">
        <f>SUMIFS(Table2[number],Table2[Event],"Goal",Table2[H/U],"AWAY",Table2[GameID],Table2[[#This Row],[GameID]],Table2[GameTime],"&lt;="&amp;Table2[[#This Row],[GameTime]])</f>
        <v>0</v>
      </c>
      <c r="T3716" t="str">
        <f>IF(Table2[[#This Row],[Event]]="Goal",Table2[[#This Row],[Hscore]]&amp;"-"&amp;Table2[[#This Row],[Uscore]],"")</f>
        <v>6-0</v>
      </c>
      <c r="U3716">
        <v>3272</v>
      </c>
      <c r="V3716" s="1">
        <f>Table2[[#This Row],[GameTime]]-(Table2[[#This Row],[period]]-1)*1200</f>
        <v>872</v>
      </c>
      <c r="W3716" s="1">
        <f>ROUNDDOWN(Table2[[#This Row],[Time]]/60,0)</f>
        <v>14</v>
      </c>
      <c r="X3716" s="1">
        <f>ROUNDDOWN((Table2[[#This Row],[Time]]/60-Table2[[#This Row],[Time2]])*60,0)</f>
        <v>32</v>
      </c>
      <c r="Y3716" s="1">
        <f>IF(Table2[[#This Row],[Time2]]&lt;10,0&amp;Table2[[#This Row],[Time2]],Table2[[#This Row],[Time2]])</f>
        <v>14</v>
      </c>
      <c r="Z3716" s="1">
        <f>IF(Table2[[#This Row],[Time3]]&lt;10,0&amp;Table2[[#This Row],[Time3]],Table2[[#This Row],[Time3]])</f>
        <v>32</v>
      </c>
      <c r="AA3716" s="2" t="str">
        <f>Table2[[#This Row],[Time4]]&amp;":"&amp;Table2[[#This Row],[Time5]]</f>
        <v>14:32</v>
      </c>
      <c r="AB3716" s="1" t="str" cm="1">
        <f t="array" ref="AB3716">IFERROR(IF(Table2[[#This Row],[code]]="","",_xlfn.IFS(AND(Table2[[#This Row],[code]]&lt;400,Table2[[#This Row],[code]]&lt;&gt;""),2,Table2[[#This Row],[code]]&gt;500,4)),"")</f>
        <v/>
      </c>
      <c r="AC3716" s="1" t="str">
        <f>IF(Table2[[#This Row],[Event]]="Penalty",Table2[[#This Row],[number]],IF(Table2[[#This Row],[Event]]="Time-Out",401,""))</f>
        <v/>
      </c>
      <c r="AD3716" s="1">
        <f>ROW(A3715)</f>
        <v>3715</v>
      </c>
      <c r="AE3716" s="1">
        <f>COUNTIFS(Table2[GameID],Table2[[#This Row],[GameID]],Table2[Column1],"&lt;="&amp;Table2[[#This Row],[Column1]])-1</f>
        <v>11</v>
      </c>
    </row>
    <row r="3717" spans="1:31" x14ac:dyDescent="0.45">
      <c r="A3717" t="s">
        <v>336</v>
      </c>
      <c r="B3717" t="str">
        <f>_xlfn.TEXTBEFORE(Table2[[#This Row],[Kamp]]," - ")</f>
        <v>Rødovre FC</v>
      </c>
      <c r="C3717" t="str">
        <f>_xlfn.TEXTAFTER(Table2[[#This Row],[Kamp]],"- ")</f>
        <v>Vanløse Floorball</v>
      </c>
      <c r="D3717">
        <v>45329</v>
      </c>
      <c r="E3717">
        <v>83591</v>
      </c>
      <c r="F3717">
        <v>20232024</v>
      </c>
      <c r="G3717" t="s">
        <v>372</v>
      </c>
      <c r="H3717" t="s">
        <v>665</v>
      </c>
      <c r="I3717" t="s">
        <v>678</v>
      </c>
      <c r="J3717">
        <v>3</v>
      </c>
      <c r="K3717">
        <v>31139</v>
      </c>
      <c r="L3717">
        <v>1</v>
      </c>
      <c r="M3717" t="s">
        <v>630</v>
      </c>
      <c r="N3717" t="s">
        <v>430</v>
      </c>
      <c r="O3717" t="s">
        <v>484</v>
      </c>
      <c r="P3717">
        <v>25</v>
      </c>
      <c r="Q3717">
        <v>43</v>
      </c>
      <c r="R3717">
        <f>SUMIFS(Table2[number],Table2[Event],"Goal",Table2[H/U],"HOME",Table2[GameID],Table2[[#This Row],[GameID]],Table2[GameTime],"&lt;="&amp;Table2[[#This Row],[GameTime]])</f>
        <v>7</v>
      </c>
      <c r="S3717">
        <f>SUMIFS(Table2[number],Table2[Event],"Goal",Table2[H/U],"AWAY",Table2[GameID],Table2[[#This Row],[GameID]],Table2[GameTime],"&lt;="&amp;Table2[[#This Row],[GameTime]])</f>
        <v>0</v>
      </c>
      <c r="T3717" t="str">
        <f>IF(Table2[[#This Row],[Event]]="Goal",Table2[[#This Row],[Hscore]]&amp;"-"&amp;Table2[[#This Row],[Uscore]],"")</f>
        <v>7-0</v>
      </c>
      <c r="U3717">
        <v>3360</v>
      </c>
      <c r="V3717" s="1">
        <f>Table2[[#This Row],[GameTime]]-(Table2[[#This Row],[period]]-1)*1200</f>
        <v>960</v>
      </c>
      <c r="W3717" s="1">
        <f>ROUNDDOWN(Table2[[#This Row],[Time]]/60,0)</f>
        <v>16</v>
      </c>
      <c r="X3717" s="1">
        <f>ROUNDDOWN((Table2[[#This Row],[Time]]/60-Table2[[#This Row],[Time2]])*60,0)</f>
        <v>0</v>
      </c>
      <c r="Y3717" s="1">
        <f>IF(Table2[[#This Row],[Time2]]&lt;10,0&amp;Table2[[#This Row],[Time2]],Table2[[#This Row],[Time2]])</f>
        <v>16</v>
      </c>
      <c r="Z3717" s="1" t="str">
        <f>IF(Table2[[#This Row],[Time3]]&lt;10,0&amp;Table2[[#This Row],[Time3]],Table2[[#This Row],[Time3]])</f>
        <v>00</v>
      </c>
      <c r="AA3717" s="2" t="str">
        <f>Table2[[#This Row],[Time4]]&amp;":"&amp;Table2[[#This Row],[Time5]]</f>
        <v>16:00</v>
      </c>
      <c r="AB3717" s="1" t="str" cm="1">
        <f t="array" ref="AB3717">IFERROR(IF(Table2[[#This Row],[code]]="","",_xlfn.IFS(AND(Table2[[#This Row],[code]]&lt;400,Table2[[#This Row],[code]]&lt;&gt;""),2,Table2[[#This Row],[code]]&gt;500,4)),"")</f>
        <v/>
      </c>
      <c r="AC3717" s="1" t="str">
        <f>IF(Table2[[#This Row],[Event]]="Penalty",Table2[[#This Row],[number]],IF(Table2[[#This Row],[Event]]="Time-Out",401,""))</f>
        <v/>
      </c>
      <c r="AD3717" s="1">
        <f>ROW(A3716)</f>
        <v>3716</v>
      </c>
      <c r="AE3717" s="1">
        <f>COUNTIFS(Table2[GameID],Table2[[#This Row],[GameID]],Table2[Column1],"&lt;="&amp;Table2[[#This Row],[Column1]])-1</f>
        <v>12</v>
      </c>
    </row>
    <row r="3718" spans="1:31" x14ac:dyDescent="0.45">
      <c r="A3718" t="s">
        <v>336</v>
      </c>
      <c r="B3718" t="str">
        <f>_xlfn.TEXTBEFORE(Table2[[#This Row],[Kamp]]," - ")</f>
        <v>Rødovre FC</v>
      </c>
      <c r="C3718" t="str">
        <f>_xlfn.TEXTAFTER(Table2[[#This Row],[Kamp]],"- ")</f>
        <v>Vanløse Floorball</v>
      </c>
      <c r="D3718">
        <v>45329</v>
      </c>
      <c r="E3718">
        <v>83591</v>
      </c>
      <c r="F3718">
        <v>20232024</v>
      </c>
      <c r="G3718" t="s">
        <v>372</v>
      </c>
      <c r="H3718" t="s">
        <v>665</v>
      </c>
      <c r="I3718" t="s">
        <v>678</v>
      </c>
      <c r="J3718">
        <v>3</v>
      </c>
      <c r="K3718">
        <v>31139</v>
      </c>
      <c r="L3718">
        <v>1</v>
      </c>
      <c r="M3718" t="s">
        <v>630</v>
      </c>
      <c r="N3718" t="s">
        <v>47</v>
      </c>
      <c r="O3718" t="s">
        <v>51</v>
      </c>
      <c r="P3718">
        <v>24</v>
      </c>
      <c r="Q3718">
        <v>77</v>
      </c>
      <c r="R3718">
        <f>SUMIFS(Table2[number],Table2[Event],"Goal",Table2[H/U],"HOME",Table2[GameID],Table2[[#This Row],[GameID]],Table2[GameTime],"&lt;="&amp;Table2[[#This Row],[GameTime]])</f>
        <v>8</v>
      </c>
      <c r="S3718">
        <f>SUMIFS(Table2[number],Table2[Event],"Goal",Table2[H/U],"AWAY",Table2[GameID],Table2[[#This Row],[GameID]],Table2[GameTime],"&lt;="&amp;Table2[[#This Row],[GameTime]])</f>
        <v>0</v>
      </c>
      <c r="T3718" t="str">
        <f>IF(Table2[[#This Row],[Event]]="Goal",Table2[[#This Row],[Hscore]]&amp;"-"&amp;Table2[[#This Row],[Uscore]],"")</f>
        <v>8-0</v>
      </c>
      <c r="U3718">
        <v>3492</v>
      </c>
      <c r="V3718" s="1">
        <f>Table2[[#This Row],[GameTime]]-(Table2[[#This Row],[period]]-1)*1200</f>
        <v>1092</v>
      </c>
      <c r="W3718" s="1">
        <f>ROUNDDOWN(Table2[[#This Row],[Time]]/60,0)</f>
        <v>18</v>
      </c>
      <c r="X3718" s="1">
        <f>ROUNDDOWN((Table2[[#This Row],[Time]]/60-Table2[[#This Row],[Time2]])*60,0)</f>
        <v>12</v>
      </c>
      <c r="Y3718" s="1">
        <f>IF(Table2[[#This Row],[Time2]]&lt;10,0&amp;Table2[[#This Row],[Time2]],Table2[[#This Row],[Time2]])</f>
        <v>18</v>
      </c>
      <c r="Z3718" s="1">
        <f>IF(Table2[[#This Row],[Time3]]&lt;10,0&amp;Table2[[#This Row],[Time3]],Table2[[#This Row],[Time3]])</f>
        <v>12</v>
      </c>
      <c r="AA3718" s="2" t="str">
        <f>Table2[[#This Row],[Time4]]&amp;":"&amp;Table2[[#This Row],[Time5]]</f>
        <v>18:12</v>
      </c>
      <c r="AB3718" s="1" t="str" cm="1">
        <f t="array" ref="AB3718">IFERROR(IF(Table2[[#This Row],[code]]="","",_xlfn.IFS(AND(Table2[[#This Row],[code]]&lt;400,Table2[[#This Row],[code]]&lt;&gt;""),2,Table2[[#This Row],[code]]&gt;500,4)),"")</f>
        <v/>
      </c>
      <c r="AC3718" s="1" t="str">
        <f>IF(Table2[[#This Row],[Event]]="Penalty",Table2[[#This Row],[number]],IF(Table2[[#This Row],[Event]]="Time-Out",401,""))</f>
        <v/>
      </c>
      <c r="AD3718" s="1">
        <f>ROW(A3717)</f>
        <v>3717</v>
      </c>
      <c r="AE3718" s="1">
        <f>COUNTIFS(Table2[GameID],Table2[[#This Row],[GameID]],Table2[Column1],"&lt;="&amp;Table2[[#This Row],[Column1]])-1</f>
        <v>13</v>
      </c>
    </row>
    <row r="3719" spans="1:31" x14ac:dyDescent="0.45">
      <c r="A3719" t="s">
        <v>503</v>
      </c>
      <c r="B3719" t="str">
        <f>_xlfn.TEXTBEFORE(Table2[[#This Row],[Kamp]]," - ")</f>
        <v>Odense Floorball</v>
      </c>
      <c r="C3719" t="str">
        <f>_xlfn.TEXTAFTER(Table2[[#This Row],[Kamp]],"- ")</f>
        <v>Strandby Elling</v>
      </c>
      <c r="D3719">
        <v>45367</v>
      </c>
      <c r="E3719">
        <v>83592</v>
      </c>
      <c r="F3719">
        <v>20232024</v>
      </c>
      <c r="G3719" t="s">
        <v>372</v>
      </c>
      <c r="H3719" t="s">
        <v>671</v>
      </c>
      <c r="I3719" t="s">
        <v>677</v>
      </c>
      <c r="J3719">
        <v>1</v>
      </c>
      <c r="K3719">
        <v>31148</v>
      </c>
      <c r="L3719">
        <v>1</v>
      </c>
      <c r="M3719" t="s">
        <v>630</v>
      </c>
      <c r="N3719" t="s">
        <v>421</v>
      </c>
      <c r="O3719" t="s">
        <v>473</v>
      </c>
      <c r="P3719">
        <v>89</v>
      </c>
      <c r="Q3719">
        <v>16</v>
      </c>
      <c r="R3719">
        <f>SUMIFS(Table2[number],Table2[Event],"Goal",Table2[H/U],"HOME",Table2[GameID],Table2[[#This Row],[GameID]],Table2[GameTime],"&lt;="&amp;Table2[[#This Row],[GameTime]])</f>
        <v>0</v>
      </c>
      <c r="S3719">
        <f>SUMIFS(Table2[number],Table2[Event],"Goal",Table2[H/U],"AWAY",Table2[GameID],Table2[[#This Row],[GameID]],Table2[GameTime],"&lt;="&amp;Table2[[#This Row],[GameTime]])</f>
        <v>1</v>
      </c>
      <c r="T3719" t="str">
        <f>IF(Table2[[#This Row],[Event]]="Goal",Table2[[#This Row],[Hscore]]&amp;"-"&amp;Table2[[#This Row],[Uscore]],"")</f>
        <v>0-1</v>
      </c>
      <c r="U3719">
        <v>159</v>
      </c>
      <c r="V3719" s="1">
        <f>Table2[[#This Row],[GameTime]]-(Table2[[#This Row],[period]]-1)*1200</f>
        <v>159</v>
      </c>
      <c r="W3719" s="1">
        <f>ROUNDDOWN(Table2[[#This Row],[Time]]/60,0)</f>
        <v>2</v>
      </c>
      <c r="X3719" s="1">
        <f>ROUNDDOWN((Table2[[#This Row],[Time]]/60-Table2[[#This Row],[Time2]])*60,0)</f>
        <v>39</v>
      </c>
      <c r="Y3719" s="1" t="str">
        <f>IF(Table2[[#This Row],[Time2]]&lt;10,0&amp;Table2[[#This Row],[Time2]],Table2[[#This Row],[Time2]])</f>
        <v>02</v>
      </c>
      <c r="Z3719" s="1">
        <f>IF(Table2[[#This Row],[Time3]]&lt;10,0&amp;Table2[[#This Row],[Time3]],Table2[[#This Row],[Time3]])</f>
        <v>39</v>
      </c>
      <c r="AA3719" s="2" t="str">
        <f>Table2[[#This Row],[Time4]]&amp;":"&amp;Table2[[#This Row],[Time5]]</f>
        <v>02:39</v>
      </c>
      <c r="AB3719" s="1" t="str" cm="1">
        <f t="array" ref="AB3719">IFERROR(IF(Table2[[#This Row],[code]]="","",_xlfn.IFS(AND(Table2[[#This Row],[code]]&lt;400,Table2[[#This Row],[code]]&lt;&gt;""),2,Table2[[#This Row],[code]]&gt;500,4)),"")</f>
        <v/>
      </c>
      <c r="AC3719" s="1" t="str">
        <f>IF(Table2[[#This Row],[Event]]="Penalty",Table2[[#This Row],[number]],IF(Table2[[#This Row],[Event]]="Time-Out",401,""))</f>
        <v/>
      </c>
      <c r="AD3719" s="1">
        <f>ROW(A3718)</f>
        <v>3718</v>
      </c>
      <c r="AE3719" s="1">
        <f>COUNTIFS(Table2[GameID],Table2[[#This Row],[GameID]],Table2[Column1],"&lt;="&amp;Table2[[#This Row],[Column1]])-1</f>
        <v>0</v>
      </c>
    </row>
    <row r="3720" spans="1:31" x14ac:dyDescent="0.45">
      <c r="A3720" t="s">
        <v>503</v>
      </c>
      <c r="B3720" t="str">
        <f>_xlfn.TEXTBEFORE(Table2[[#This Row],[Kamp]]," - ")</f>
        <v>Odense Floorball</v>
      </c>
      <c r="C3720" t="str">
        <f>_xlfn.TEXTAFTER(Table2[[#This Row],[Kamp]],"- ")</f>
        <v>Strandby Elling</v>
      </c>
      <c r="D3720">
        <v>45367</v>
      </c>
      <c r="E3720">
        <v>83592</v>
      </c>
      <c r="F3720">
        <v>20232024</v>
      </c>
      <c r="G3720" t="s">
        <v>372</v>
      </c>
      <c r="H3720" t="s">
        <v>672</v>
      </c>
      <c r="I3720" t="s">
        <v>678</v>
      </c>
      <c r="J3720">
        <v>1</v>
      </c>
      <c r="K3720">
        <v>31403</v>
      </c>
      <c r="L3720">
        <v>1</v>
      </c>
      <c r="M3720" t="s">
        <v>630</v>
      </c>
      <c r="N3720" t="s">
        <v>510</v>
      </c>
      <c r="O3720" t="s">
        <v>532</v>
      </c>
      <c r="P3720">
        <v>41</v>
      </c>
      <c r="Q3720">
        <v>16</v>
      </c>
      <c r="R3720">
        <f>SUMIFS(Table2[number],Table2[Event],"Goal",Table2[H/U],"HOME",Table2[GameID],Table2[[#This Row],[GameID]],Table2[GameTime],"&lt;="&amp;Table2[[#This Row],[GameTime]])</f>
        <v>1</v>
      </c>
      <c r="S3720">
        <f>SUMIFS(Table2[number],Table2[Event],"Goal",Table2[H/U],"AWAY",Table2[GameID],Table2[[#This Row],[GameID]],Table2[GameTime],"&lt;="&amp;Table2[[#This Row],[GameTime]])</f>
        <v>1</v>
      </c>
      <c r="T3720" t="str">
        <f>IF(Table2[[#This Row],[Event]]="Goal",Table2[[#This Row],[Hscore]]&amp;"-"&amp;Table2[[#This Row],[Uscore]],"")</f>
        <v>1-1</v>
      </c>
      <c r="U3720">
        <v>381</v>
      </c>
      <c r="V3720" s="1">
        <f>Table2[[#This Row],[GameTime]]-(Table2[[#This Row],[period]]-1)*1200</f>
        <v>381</v>
      </c>
      <c r="W3720" s="1">
        <f>ROUNDDOWN(Table2[[#This Row],[Time]]/60,0)</f>
        <v>6</v>
      </c>
      <c r="X3720" s="1">
        <f>ROUNDDOWN((Table2[[#This Row],[Time]]/60-Table2[[#This Row],[Time2]])*60,0)</f>
        <v>21</v>
      </c>
      <c r="Y3720" s="1" t="str">
        <f>IF(Table2[[#This Row],[Time2]]&lt;10,0&amp;Table2[[#This Row],[Time2]],Table2[[#This Row],[Time2]])</f>
        <v>06</v>
      </c>
      <c r="Z3720" s="1">
        <f>IF(Table2[[#This Row],[Time3]]&lt;10,0&amp;Table2[[#This Row],[Time3]],Table2[[#This Row],[Time3]])</f>
        <v>21</v>
      </c>
      <c r="AA3720" s="2" t="str">
        <f>Table2[[#This Row],[Time4]]&amp;":"&amp;Table2[[#This Row],[Time5]]</f>
        <v>06:21</v>
      </c>
      <c r="AB3720" s="1" t="str" cm="1">
        <f t="array" ref="AB3720">IFERROR(IF(Table2[[#This Row],[code]]="","",_xlfn.IFS(AND(Table2[[#This Row],[code]]&lt;400,Table2[[#This Row],[code]]&lt;&gt;""),2,Table2[[#This Row],[code]]&gt;500,4)),"")</f>
        <v/>
      </c>
      <c r="AC3720" s="1" t="str">
        <f>IF(Table2[[#This Row],[Event]]="Penalty",Table2[[#This Row],[number]],IF(Table2[[#This Row],[Event]]="Time-Out",401,""))</f>
        <v/>
      </c>
      <c r="AD3720" s="1">
        <f>ROW(A3719)</f>
        <v>3719</v>
      </c>
      <c r="AE3720" s="1">
        <f>COUNTIFS(Table2[GameID],Table2[[#This Row],[GameID]],Table2[Column1],"&lt;="&amp;Table2[[#This Row],[Column1]])-1</f>
        <v>1</v>
      </c>
    </row>
    <row r="3721" spans="1:31" x14ac:dyDescent="0.45">
      <c r="A3721" t="s">
        <v>503</v>
      </c>
      <c r="B3721" t="str">
        <f>_xlfn.TEXTBEFORE(Table2[[#This Row],[Kamp]]," - ")</f>
        <v>Odense Floorball</v>
      </c>
      <c r="C3721" t="str">
        <f>_xlfn.TEXTAFTER(Table2[[#This Row],[Kamp]],"- ")</f>
        <v>Strandby Elling</v>
      </c>
      <c r="D3721">
        <v>45367</v>
      </c>
      <c r="E3721">
        <v>83592</v>
      </c>
      <c r="F3721">
        <v>20232024</v>
      </c>
      <c r="G3721" t="s">
        <v>372</v>
      </c>
      <c r="H3721" t="s">
        <v>671</v>
      </c>
      <c r="I3721" t="s">
        <v>677</v>
      </c>
      <c r="J3721">
        <v>1</v>
      </c>
      <c r="K3721">
        <v>31148</v>
      </c>
      <c r="L3721">
        <v>0</v>
      </c>
      <c r="M3721" t="s">
        <v>631</v>
      </c>
      <c r="N3721" t="s">
        <v>474</v>
      </c>
      <c r="O3721" t="s">
        <v>634</v>
      </c>
      <c r="P3721">
        <v>20</v>
      </c>
      <c r="Q3721" t="s">
        <v>634</v>
      </c>
      <c r="R3721">
        <f>SUMIFS(Table2[number],Table2[Event],"Goal",Table2[H/U],"HOME",Table2[GameID],Table2[[#This Row],[GameID]],Table2[GameTime],"&lt;="&amp;Table2[[#This Row],[GameTime]])</f>
        <v>1</v>
      </c>
      <c r="S3721">
        <f>SUMIFS(Table2[number],Table2[Event],"Goal",Table2[H/U],"AWAY",Table2[GameID],Table2[[#This Row],[GameID]],Table2[GameTime],"&lt;="&amp;Table2[[#This Row],[GameTime]])</f>
        <v>1</v>
      </c>
      <c r="T3721" t="str">
        <f>IF(Table2[[#This Row],[Event]]="Goal",Table2[[#This Row],[Hscore]]&amp;"-"&amp;Table2[[#This Row],[Uscore]],"")</f>
        <v/>
      </c>
      <c r="U3721">
        <v>524</v>
      </c>
      <c r="V3721" s="1">
        <f>Table2[[#This Row],[GameTime]]-(Table2[[#This Row],[period]]-1)*1200</f>
        <v>524</v>
      </c>
      <c r="W3721" s="1">
        <f>ROUNDDOWN(Table2[[#This Row],[Time]]/60,0)</f>
        <v>8</v>
      </c>
      <c r="X3721" s="1">
        <f>ROUNDDOWN((Table2[[#This Row],[Time]]/60-Table2[[#This Row],[Time2]])*60,0)</f>
        <v>44</v>
      </c>
      <c r="Y3721" s="1" t="str">
        <f>IF(Table2[[#This Row],[Time2]]&lt;10,0&amp;Table2[[#This Row],[Time2]],Table2[[#This Row],[Time2]])</f>
        <v>08</v>
      </c>
      <c r="Z3721" s="1">
        <f>IF(Table2[[#This Row],[Time3]]&lt;10,0&amp;Table2[[#This Row],[Time3]],Table2[[#This Row],[Time3]])</f>
        <v>44</v>
      </c>
      <c r="AA3721" s="2" t="str">
        <f>Table2[[#This Row],[Time4]]&amp;":"&amp;Table2[[#This Row],[Time5]]</f>
        <v>08:44</v>
      </c>
      <c r="AB3721" s="1" cm="1">
        <f t="array" ref="AB3721">IFERROR(IF(Table2[[#This Row],[code]]="","",_xlfn.IFS(AND(Table2[[#This Row],[code]]&lt;400,Table2[[#This Row],[code]]&lt;&gt;""),2,Table2[[#This Row],[code]]&gt;500,4)),"")</f>
        <v>2</v>
      </c>
      <c r="AC3721" s="1">
        <f>IF(Table2[[#This Row],[Event]]="Penalty",Table2[[#This Row],[number]],IF(Table2[[#This Row],[Event]]="Time-Out",401,""))</f>
        <v>0</v>
      </c>
      <c r="AD3721" s="1">
        <f>ROW(A3720)</f>
        <v>3720</v>
      </c>
      <c r="AE3721" s="1">
        <f>COUNTIFS(Table2[GameID],Table2[[#This Row],[GameID]],Table2[Column1],"&lt;="&amp;Table2[[#This Row],[Column1]])-1</f>
        <v>2</v>
      </c>
    </row>
    <row r="3722" spans="1:31" x14ac:dyDescent="0.45">
      <c r="A3722" t="s">
        <v>503</v>
      </c>
      <c r="B3722" t="str">
        <f>_xlfn.TEXTBEFORE(Table2[[#This Row],[Kamp]]," - ")</f>
        <v>Odense Floorball</v>
      </c>
      <c r="C3722" t="str">
        <f>_xlfn.TEXTAFTER(Table2[[#This Row],[Kamp]],"- ")</f>
        <v>Strandby Elling</v>
      </c>
      <c r="D3722">
        <v>45367</v>
      </c>
      <c r="E3722">
        <v>83592</v>
      </c>
      <c r="F3722">
        <v>20232024</v>
      </c>
      <c r="G3722" t="s">
        <v>372</v>
      </c>
      <c r="H3722" t="s">
        <v>671</v>
      </c>
      <c r="I3722" t="s">
        <v>677</v>
      </c>
      <c r="J3722">
        <v>1</v>
      </c>
      <c r="K3722">
        <v>31148</v>
      </c>
      <c r="L3722">
        <v>1</v>
      </c>
      <c r="M3722" t="s">
        <v>630</v>
      </c>
      <c r="N3722" t="s">
        <v>479</v>
      </c>
      <c r="O3722" t="s">
        <v>558</v>
      </c>
      <c r="P3722">
        <v>90</v>
      </c>
      <c r="Q3722">
        <v>15</v>
      </c>
      <c r="R3722">
        <f>SUMIFS(Table2[number],Table2[Event],"Goal",Table2[H/U],"HOME",Table2[GameID],Table2[[#This Row],[GameID]],Table2[GameTime],"&lt;="&amp;Table2[[#This Row],[GameTime]])</f>
        <v>1</v>
      </c>
      <c r="S3722">
        <f>SUMIFS(Table2[number],Table2[Event],"Goal",Table2[H/U],"AWAY",Table2[GameID],Table2[[#This Row],[GameID]],Table2[GameTime],"&lt;="&amp;Table2[[#This Row],[GameTime]])</f>
        <v>2</v>
      </c>
      <c r="T3722" t="str">
        <f>IF(Table2[[#This Row],[Event]]="Goal",Table2[[#This Row],[Hscore]]&amp;"-"&amp;Table2[[#This Row],[Uscore]],"")</f>
        <v>1-2</v>
      </c>
      <c r="U3722">
        <v>623</v>
      </c>
      <c r="V3722" s="1">
        <f>Table2[[#This Row],[GameTime]]-(Table2[[#This Row],[period]]-1)*1200</f>
        <v>623</v>
      </c>
      <c r="W3722" s="1">
        <f>ROUNDDOWN(Table2[[#This Row],[Time]]/60,0)</f>
        <v>10</v>
      </c>
      <c r="X3722" s="1">
        <f>ROUNDDOWN((Table2[[#This Row],[Time]]/60-Table2[[#This Row],[Time2]])*60,0)</f>
        <v>23</v>
      </c>
      <c r="Y3722" s="1">
        <f>IF(Table2[[#This Row],[Time2]]&lt;10,0&amp;Table2[[#This Row],[Time2]],Table2[[#This Row],[Time2]])</f>
        <v>10</v>
      </c>
      <c r="Z3722" s="1">
        <f>IF(Table2[[#This Row],[Time3]]&lt;10,0&amp;Table2[[#This Row],[Time3]],Table2[[#This Row],[Time3]])</f>
        <v>23</v>
      </c>
      <c r="AA3722" s="2" t="str">
        <f>Table2[[#This Row],[Time4]]&amp;":"&amp;Table2[[#This Row],[Time5]]</f>
        <v>10:23</v>
      </c>
      <c r="AB3722" s="1" t="str" cm="1">
        <f t="array" ref="AB3722">IFERROR(IF(Table2[[#This Row],[code]]="","",_xlfn.IFS(AND(Table2[[#This Row],[code]]&lt;400,Table2[[#This Row],[code]]&lt;&gt;""),2,Table2[[#This Row],[code]]&gt;500,4)),"")</f>
        <v/>
      </c>
      <c r="AC3722" s="1" t="str">
        <f>IF(Table2[[#This Row],[Event]]="Penalty",Table2[[#This Row],[number]],IF(Table2[[#This Row],[Event]]="Time-Out",401,""))</f>
        <v/>
      </c>
      <c r="AD3722" s="1">
        <f>ROW(A3721)</f>
        <v>3721</v>
      </c>
      <c r="AE3722" s="1">
        <f>COUNTIFS(Table2[GameID],Table2[[#This Row],[GameID]],Table2[Column1],"&lt;="&amp;Table2[[#This Row],[Column1]])-1</f>
        <v>3</v>
      </c>
    </row>
    <row r="3723" spans="1:31" x14ac:dyDescent="0.45">
      <c r="A3723" t="s">
        <v>503</v>
      </c>
      <c r="B3723" t="str">
        <f>_xlfn.TEXTBEFORE(Table2[[#This Row],[Kamp]]," - ")</f>
        <v>Odense Floorball</v>
      </c>
      <c r="C3723" t="str">
        <f>_xlfn.TEXTAFTER(Table2[[#This Row],[Kamp]],"- ")</f>
        <v>Strandby Elling</v>
      </c>
      <c r="D3723">
        <v>45367</v>
      </c>
      <c r="E3723">
        <v>83592</v>
      </c>
      <c r="F3723">
        <v>20232024</v>
      </c>
      <c r="G3723" t="s">
        <v>372</v>
      </c>
      <c r="H3723" t="s">
        <v>671</v>
      </c>
      <c r="I3723" t="s">
        <v>677</v>
      </c>
      <c r="J3723">
        <v>1</v>
      </c>
      <c r="K3723">
        <v>31148</v>
      </c>
      <c r="L3723">
        <v>0</v>
      </c>
      <c r="M3723" t="s">
        <v>631</v>
      </c>
      <c r="N3723" t="s">
        <v>540</v>
      </c>
      <c r="O3723" t="s">
        <v>634</v>
      </c>
      <c r="P3723">
        <v>21</v>
      </c>
      <c r="Q3723" t="s">
        <v>634</v>
      </c>
      <c r="R3723">
        <f>SUMIFS(Table2[number],Table2[Event],"Goal",Table2[H/U],"HOME",Table2[GameID],Table2[[#This Row],[GameID]],Table2[GameTime],"&lt;="&amp;Table2[[#This Row],[GameTime]])</f>
        <v>1</v>
      </c>
      <c r="S3723">
        <f>SUMIFS(Table2[number],Table2[Event],"Goal",Table2[H/U],"AWAY",Table2[GameID],Table2[[#This Row],[GameID]],Table2[GameTime],"&lt;="&amp;Table2[[#This Row],[GameTime]])</f>
        <v>2</v>
      </c>
      <c r="T3723" t="str">
        <f>IF(Table2[[#This Row],[Event]]="Goal",Table2[[#This Row],[Hscore]]&amp;"-"&amp;Table2[[#This Row],[Uscore]],"")</f>
        <v/>
      </c>
      <c r="U3723">
        <v>868</v>
      </c>
      <c r="V3723" s="1">
        <f>Table2[[#This Row],[GameTime]]-(Table2[[#This Row],[period]]-1)*1200</f>
        <v>868</v>
      </c>
      <c r="W3723" s="1">
        <f>ROUNDDOWN(Table2[[#This Row],[Time]]/60,0)</f>
        <v>14</v>
      </c>
      <c r="X3723" s="1">
        <f>ROUNDDOWN((Table2[[#This Row],[Time]]/60-Table2[[#This Row],[Time2]])*60,0)</f>
        <v>28</v>
      </c>
      <c r="Y3723" s="1">
        <f>IF(Table2[[#This Row],[Time2]]&lt;10,0&amp;Table2[[#This Row],[Time2]],Table2[[#This Row],[Time2]])</f>
        <v>14</v>
      </c>
      <c r="Z3723" s="1">
        <f>IF(Table2[[#This Row],[Time3]]&lt;10,0&amp;Table2[[#This Row],[Time3]],Table2[[#This Row],[Time3]])</f>
        <v>28</v>
      </c>
      <c r="AA3723" s="2" t="str">
        <f>Table2[[#This Row],[Time4]]&amp;":"&amp;Table2[[#This Row],[Time5]]</f>
        <v>14:28</v>
      </c>
      <c r="AB3723" s="1" cm="1">
        <f t="array" ref="AB3723">IFERROR(IF(Table2[[#This Row],[code]]="","",_xlfn.IFS(AND(Table2[[#This Row],[code]]&lt;400,Table2[[#This Row],[code]]&lt;&gt;""),2,Table2[[#This Row],[code]]&gt;500,4)),"")</f>
        <v>2</v>
      </c>
      <c r="AC3723" s="1">
        <f>IF(Table2[[#This Row],[Event]]="Penalty",Table2[[#This Row],[number]],IF(Table2[[#This Row],[Event]]="Time-Out",401,""))</f>
        <v>0</v>
      </c>
      <c r="AD3723" s="1">
        <f>ROW(A3722)</f>
        <v>3722</v>
      </c>
      <c r="AE3723" s="1">
        <f>COUNTIFS(Table2[GameID],Table2[[#This Row],[GameID]],Table2[Column1],"&lt;="&amp;Table2[[#This Row],[Column1]])-1</f>
        <v>4</v>
      </c>
    </row>
    <row r="3724" spans="1:31" x14ac:dyDescent="0.45">
      <c r="A3724" t="s">
        <v>503</v>
      </c>
      <c r="B3724" t="str">
        <f>_xlfn.TEXTBEFORE(Table2[[#This Row],[Kamp]]," - ")</f>
        <v>Odense Floorball</v>
      </c>
      <c r="C3724" t="str">
        <f>_xlfn.TEXTAFTER(Table2[[#This Row],[Kamp]],"- ")</f>
        <v>Strandby Elling</v>
      </c>
      <c r="D3724">
        <v>45367</v>
      </c>
      <c r="E3724">
        <v>83592</v>
      </c>
      <c r="F3724">
        <v>20232024</v>
      </c>
      <c r="G3724" t="s">
        <v>372</v>
      </c>
      <c r="H3724" t="s">
        <v>672</v>
      </c>
      <c r="I3724" t="s">
        <v>678</v>
      </c>
      <c r="J3724">
        <v>1</v>
      </c>
      <c r="K3724">
        <v>31403</v>
      </c>
      <c r="L3724">
        <v>1</v>
      </c>
      <c r="M3724" t="s">
        <v>630</v>
      </c>
      <c r="N3724" t="s">
        <v>512</v>
      </c>
      <c r="O3724" t="s">
        <v>506</v>
      </c>
      <c r="P3724">
        <v>77</v>
      </c>
      <c r="Q3724">
        <v>8</v>
      </c>
      <c r="R3724">
        <f>SUMIFS(Table2[number],Table2[Event],"Goal",Table2[H/U],"HOME",Table2[GameID],Table2[[#This Row],[GameID]],Table2[GameTime],"&lt;="&amp;Table2[[#This Row],[GameTime]])</f>
        <v>2</v>
      </c>
      <c r="S3724">
        <f>SUMIFS(Table2[number],Table2[Event],"Goal",Table2[H/U],"AWAY",Table2[GameID],Table2[[#This Row],[GameID]],Table2[GameTime],"&lt;="&amp;Table2[[#This Row],[GameTime]])</f>
        <v>2</v>
      </c>
      <c r="T3724" t="str">
        <f>IF(Table2[[#This Row],[Event]]="Goal",Table2[[#This Row],[Hscore]]&amp;"-"&amp;Table2[[#This Row],[Uscore]],"")</f>
        <v>2-2</v>
      </c>
      <c r="U3724">
        <v>927</v>
      </c>
      <c r="V3724" s="1">
        <f>Table2[[#This Row],[GameTime]]-(Table2[[#This Row],[period]]-1)*1200</f>
        <v>927</v>
      </c>
      <c r="W3724" s="1">
        <f>ROUNDDOWN(Table2[[#This Row],[Time]]/60,0)</f>
        <v>15</v>
      </c>
      <c r="X3724" s="1">
        <f>ROUNDDOWN((Table2[[#This Row],[Time]]/60-Table2[[#This Row],[Time2]])*60,0)</f>
        <v>27</v>
      </c>
      <c r="Y3724" s="1">
        <f>IF(Table2[[#This Row],[Time2]]&lt;10,0&amp;Table2[[#This Row],[Time2]],Table2[[#This Row],[Time2]])</f>
        <v>15</v>
      </c>
      <c r="Z3724" s="1">
        <f>IF(Table2[[#This Row],[Time3]]&lt;10,0&amp;Table2[[#This Row],[Time3]],Table2[[#This Row],[Time3]])</f>
        <v>27</v>
      </c>
      <c r="AA3724" s="2" t="str">
        <f>Table2[[#This Row],[Time4]]&amp;":"&amp;Table2[[#This Row],[Time5]]</f>
        <v>15:27</v>
      </c>
      <c r="AB3724" s="1" t="str" cm="1">
        <f t="array" ref="AB3724">IFERROR(IF(Table2[[#This Row],[code]]="","",_xlfn.IFS(AND(Table2[[#This Row],[code]]&lt;400,Table2[[#This Row],[code]]&lt;&gt;""),2,Table2[[#This Row],[code]]&gt;500,4)),"")</f>
        <v/>
      </c>
      <c r="AC3724" s="1" t="str">
        <f>IF(Table2[[#This Row],[Event]]="Penalty",Table2[[#This Row],[number]],IF(Table2[[#This Row],[Event]]="Time-Out",401,""))</f>
        <v/>
      </c>
      <c r="AD3724" s="1">
        <f>ROW(A3723)</f>
        <v>3723</v>
      </c>
      <c r="AE3724" s="1">
        <f>COUNTIFS(Table2[GameID],Table2[[#This Row],[GameID]],Table2[Column1],"&lt;="&amp;Table2[[#This Row],[Column1]])-1</f>
        <v>5</v>
      </c>
    </row>
    <row r="3725" spans="1:31" x14ac:dyDescent="0.45">
      <c r="A3725" t="s">
        <v>503</v>
      </c>
      <c r="B3725" t="str">
        <f>_xlfn.TEXTBEFORE(Table2[[#This Row],[Kamp]]," - ")</f>
        <v>Odense Floorball</v>
      </c>
      <c r="C3725" t="str">
        <f>_xlfn.TEXTAFTER(Table2[[#This Row],[Kamp]],"- ")</f>
        <v>Strandby Elling</v>
      </c>
      <c r="D3725">
        <v>45367</v>
      </c>
      <c r="E3725">
        <v>83592</v>
      </c>
      <c r="F3725">
        <v>20232024</v>
      </c>
      <c r="G3725" t="s">
        <v>372</v>
      </c>
      <c r="H3725" t="s">
        <v>671</v>
      </c>
      <c r="I3725" t="s">
        <v>677</v>
      </c>
      <c r="J3725">
        <v>1</v>
      </c>
      <c r="K3725">
        <v>31148</v>
      </c>
      <c r="L3725">
        <v>1</v>
      </c>
      <c r="M3725" t="s">
        <v>630</v>
      </c>
      <c r="N3725" t="s">
        <v>479</v>
      </c>
      <c r="O3725" t="s">
        <v>558</v>
      </c>
      <c r="P3725">
        <v>90</v>
      </c>
      <c r="Q3725">
        <v>15</v>
      </c>
      <c r="R3725">
        <f>SUMIFS(Table2[number],Table2[Event],"Goal",Table2[H/U],"HOME",Table2[GameID],Table2[[#This Row],[GameID]],Table2[GameTime],"&lt;="&amp;Table2[[#This Row],[GameTime]])</f>
        <v>2</v>
      </c>
      <c r="S3725">
        <f>SUMIFS(Table2[number],Table2[Event],"Goal",Table2[H/U],"AWAY",Table2[GameID],Table2[[#This Row],[GameID]],Table2[GameTime],"&lt;="&amp;Table2[[#This Row],[GameTime]])</f>
        <v>3</v>
      </c>
      <c r="T3725" t="str">
        <f>IF(Table2[[#This Row],[Event]]="Goal",Table2[[#This Row],[Hscore]]&amp;"-"&amp;Table2[[#This Row],[Uscore]],"")</f>
        <v>2-3</v>
      </c>
      <c r="U3725">
        <v>1038</v>
      </c>
      <c r="V3725" s="1">
        <f>Table2[[#This Row],[GameTime]]-(Table2[[#This Row],[period]]-1)*1200</f>
        <v>1038</v>
      </c>
      <c r="W3725" s="1">
        <f>ROUNDDOWN(Table2[[#This Row],[Time]]/60,0)</f>
        <v>17</v>
      </c>
      <c r="X3725" s="1">
        <f>ROUNDDOWN((Table2[[#This Row],[Time]]/60-Table2[[#This Row],[Time2]])*60,0)</f>
        <v>18</v>
      </c>
      <c r="Y3725" s="1">
        <f>IF(Table2[[#This Row],[Time2]]&lt;10,0&amp;Table2[[#This Row],[Time2]],Table2[[#This Row],[Time2]])</f>
        <v>17</v>
      </c>
      <c r="Z3725" s="1">
        <f>IF(Table2[[#This Row],[Time3]]&lt;10,0&amp;Table2[[#This Row],[Time3]],Table2[[#This Row],[Time3]])</f>
        <v>18</v>
      </c>
      <c r="AA3725" s="2" t="str">
        <f>Table2[[#This Row],[Time4]]&amp;":"&amp;Table2[[#This Row],[Time5]]</f>
        <v>17:18</v>
      </c>
      <c r="AB3725" s="1" t="str" cm="1">
        <f t="array" ref="AB3725">IFERROR(IF(Table2[[#This Row],[code]]="","",_xlfn.IFS(AND(Table2[[#This Row],[code]]&lt;400,Table2[[#This Row],[code]]&lt;&gt;""),2,Table2[[#This Row],[code]]&gt;500,4)),"")</f>
        <v/>
      </c>
      <c r="AC3725" s="1" t="str">
        <f>IF(Table2[[#This Row],[Event]]="Penalty",Table2[[#This Row],[number]],IF(Table2[[#This Row],[Event]]="Time-Out",401,""))</f>
        <v/>
      </c>
      <c r="AD3725" s="1">
        <f>ROW(A3724)</f>
        <v>3724</v>
      </c>
      <c r="AE3725" s="1">
        <f>COUNTIFS(Table2[GameID],Table2[[#This Row],[GameID]],Table2[Column1],"&lt;="&amp;Table2[[#This Row],[Column1]])-1</f>
        <v>6</v>
      </c>
    </row>
    <row r="3726" spans="1:31" x14ac:dyDescent="0.45">
      <c r="A3726" t="s">
        <v>503</v>
      </c>
      <c r="B3726" t="str">
        <f>_xlfn.TEXTBEFORE(Table2[[#This Row],[Kamp]]," - ")</f>
        <v>Odense Floorball</v>
      </c>
      <c r="C3726" t="str">
        <f>_xlfn.TEXTAFTER(Table2[[#This Row],[Kamp]],"- ")</f>
        <v>Strandby Elling</v>
      </c>
      <c r="D3726">
        <v>45367</v>
      </c>
      <c r="E3726">
        <v>83592</v>
      </c>
      <c r="F3726">
        <v>20232024</v>
      </c>
      <c r="G3726" t="s">
        <v>372</v>
      </c>
      <c r="H3726" t="s">
        <v>671</v>
      </c>
      <c r="I3726" t="s">
        <v>677</v>
      </c>
      <c r="J3726">
        <v>2</v>
      </c>
      <c r="K3726">
        <v>31148</v>
      </c>
      <c r="L3726">
        <v>1</v>
      </c>
      <c r="M3726" t="s">
        <v>630</v>
      </c>
      <c r="N3726" t="s">
        <v>421</v>
      </c>
      <c r="O3726" t="s">
        <v>634</v>
      </c>
      <c r="P3726">
        <v>89</v>
      </c>
      <c r="Q3726" t="s">
        <v>634</v>
      </c>
      <c r="R3726">
        <f>SUMIFS(Table2[number],Table2[Event],"Goal",Table2[H/U],"HOME",Table2[GameID],Table2[[#This Row],[GameID]],Table2[GameTime],"&lt;="&amp;Table2[[#This Row],[GameTime]])</f>
        <v>2</v>
      </c>
      <c r="S3726">
        <f>SUMIFS(Table2[number],Table2[Event],"Goal",Table2[H/U],"AWAY",Table2[GameID],Table2[[#This Row],[GameID]],Table2[GameTime],"&lt;="&amp;Table2[[#This Row],[GameTime]])</f>
        <v>4</v>
      </c>
      <c r="T3726" t="str">
        <f>IF(Table2[[#This Row],[Event]]="Goal",Table2[[#This Row],[Hscore]]&amp;"-"&amp;Table2[[#This Row],[Uscore]],"")</f>
        <v>2-4</v>
      </c>
      <c r="U3726">
        <v>1632</v>
      </c>
      <c r="V3726" s="1">
        <f>Table2[[#This Row],[GameTime]]-(Table2[[#This Row],[period]]-1)*1200</f>
        <v>432</v>
      </c>
      <c r="W3726" s="1">
        <f>ROUNDDOWN(Table2[[#This Row],[Time]]/60,0)</f>
        <v>7</v>
      </c>
      <c r="X3726" s="1">
        <f>ROUNDDOWN((Table2[[#This Row],[Time]]/60-Table2[[#This Row],[Time2]])*60,0)</f>
        <v>12</v>
      </c>
      <c r="Y3726" s="1" t="str">
        <f>IF(Table2[[#This Row],[Time2]]&lt;10,0&amp;Table2[[#This Row],[Time2]],Table2[[#This Row],[Time2]])</f>
        <v>07</v>
      </c>
      <c r="Z3726" s="1">
        <f>IF(Table2[[#This Row],[Time3]]&lt;10,0&amp;Table2[[#This Row],[Time3]],Table2[[#This Row],[Time3]])</f>
        <v>12</v>
      </c>
      <c r="AA3726" s="2" t="str">
        <f>Table2[[#This Row],[Time4]]&amp;":"&amp;Table2[[#This Row],[Time5]]</f>
        <v>07:12</v>
      </c>
      <c r="AB3726" s="1" t="str" cm="1">
        <f t="array" ref="AB3726">IFERROR(IF(Table2[[#This Row],[code]]="","",_xlfn.IFS(AND(Table2[[#This Row],[code]]&lt;400,Table2[[#This Row],[code]]&lt;&gt;""),2,Table2[[#This Row],[code]]&gt;500,4)),"")</f>
        <v/>
      </c>
      <c r="AC3726" s="1" t="str">
        <f>IF(Table2[[#This Row],[Event]]="Penalty",Table2[[#This Row],[number]],IF(Table2[[#This Row],[Event]]="Time-Out",401,""))</f>
        <v/>
      </c>
      <c r="AD3726" s="1">
        <f>ROW(A3725)</f>
        <v>3725</v>
      </c>
      <c r="AE3726" s="1">
        <f>COUNTIFS(Table2[GameID],Table2[[#This Row],[GameID]],Table2[Column1],"&lt;="&amp;Table2[[#This Row],[Column1]])-1</f>
        <v>7</v>
      </c>
    </row>
    <row r="3727" spans="1:31" x14ac:dyDescent="0.45">
      <c r="A3727" t="s">
        <v>503</v>
      </c>
      <c r="B3727" t="str">
        <f>_xlfn.TEXTBEFORE(Table2[[#This Row],[Kamp]]," - ")</f>
        <v>Odense Floorball</v>
      </c>
      <c r="C3727" t="str">
        <f>_xlfn.TEXTAFTER(Table2[[#This Row],[Kamp]],"- ")</f>
        <v>Strandby Elling</v>
      </c>
      <c r="D3727">
        <v>45367</v>
      </c>
      <c r="E3727">
        <v>83592</v>
      </c>
      <c r="F3727">
        <v>20232024</v>
      </c>
      <c r="G3727" t="s">
        <v>372</v>
      </c>
      <c r="H3727" t="s">
        <v>671</v>
      </c>
      <c r="I3727" t="s">
        <v>677</v>
      </c>
      <c r="J3727">
        <v>2</v>
      </c>
      <c r="K3727">
        <v>31148</v>
      </c>
      <c r="L3727">
        <v>1</v>
      </c>
      <c r="M3727" t="s">
        <v>630</v>
      </c>
      <c r="N3727" t="s">
        <v>474</v>
      </c>
      <c r="O3727" t="s">
        <v>526</v>
      </c>
      <c r="P3727">
        <v>20</v>
      </c>
      <c r="Q3727">
        <v>81</v>
      </c>
      <c r="R3727">
        <f>SUMIFS(Table2[number],Table2[Event],"Goal",Table2[H/U],"HOME",Table2[GameID],Table2[[#This Row],[GameID]],Table2[GameTime],"&lt;="&amp;Table2[[#This Row],[GameTime]])</f>
        <v>2</v>
      </c>
      <c r="S3727">
        <f>SUMIFS(Table2[number],Table2[Event],"Goal",Table2[H/U],"AWAY",Table2[GameID],Table2[[#This Row],[GameID]],Table2[GameTime],"&lt;="&amp;Table2[[#This Row],[GameTime]])</f>
        <v>5</v>
      </c>
      <c r="T3727" t="str">
        <f>IF(Table2[[#This Row],[Event]]="Goal",Table2[[#This Row],[Hscore]]&amp;"-"&amp;Table2[[#This Row],[Uscore]],"")</f>
        <v>2-5</v>
      </c>
      <c r="U3727">
        <v>1788</v>
      </c>
      <c r="V3727" s="1">
        <f>Table2[[#This Row],[GameTime]]-(Table2[[#This Row],[period]]-1)*1200</f>
        <v>588</v>
      </c>
      <c r="W3727" s="1">
        <f>ROUNDDOWN(Table2[[#This Row],[Time]]/60,0)</f>
        <v>9</v>
      </c>
      <c r="X3727" s="1">
        <f>ROUNDDOWN((Table2[[#This Row],[Time]]/60-Table2[[#This Row],[Time2]])*60,0)</f>
        <v>48</v>
      </c>
      <c r="Y3727" s="1" t="str">
        <f>IF(Table2[[#This Row],[Time2]]&lt;10,0&amp;Table2[[#This Row],[Time2]],Table2[[#This Row],[Time2]])</f>
        <v>09</v>
      </c>
      <c r="Z3727" s="1">
        <f>IF(Table2[[#This Row],[Time3]]&lt;10,0&amp;Table2[[#This Row],[Time3]],Table2[[#This Row],[Time3]])</f>
        <v>48</v>
      </c>
      <c r="AA3727" s="2" t="str">
        <f>Table2[[#This Row],[Time4]]&amp;":"&amp;Table2[[#This Row],[Time5]]</f>
        <v>09:48</v>
      </c>
      <c r="AB3727" s="1" t="str" cm="1">
        <f t="array" ref="AB3727">IFERROR(IF(Table2[[#This Row],[code]]="","",_xlfn.IFS(AND(Table2[[#This Row],[code]]&lt;400,Table2[[#This Row],[code]]&lt;&gt;""),2,Table2[[#This Row],[code]]&gt;500,4)),"")</f>
        <v/>
      </c>
      <c r="AC3727" s="1" t="str">
        <f>IF(Table2[[#This Row],[Event]]="Penalty",Table2[[#This Row],[number]],IF(Table2[[#This Row],[Event]]="Time-Out",401,""))</f>
        <v/>
      </c>
      <c r="AD3727" s="1">
        <f>ROW(A3726)</f>
        <v>3726</v>
      </c>
      <c r="AE3727" s="1">
        <f>COUNTIFS(Table2[GameID],Table2[[#This Row],[GameID]],Table2[Column1],"&lt;="&amp;Table2[[#This Row],[Column1]])-1</f>
        <v>8</v>
      </c>
    </row>
    <row r="3728" spans="1:31" x14ac:dyDescent="0.45">
      <c r="A3728" t="s">
        <v>503</v>
      </c>
      <c r="B3728" t="str">
        <f>_xlfn.TEXTBEFORE(Table2[[#This Row],[Kamp]]," - ")</f>
        <v>Odense Floorball</v>
      </c>
      <c r="C3728" t="str">
        <f>_xlfn.TEXTAFTER(Table2[[#This Row],[Kamp]],"- ")</f>
        <v>Strandby Elling</v>
      </c>
      <c r="D3728">
        <v>45367</v>
      </c>
      <c r="E3728">
        <v>83592</v>
      </c>
      <c r="F3728">
        <v>20232024</v>
      </c>
      <c r="G3728" t="s">
        <v>372</v>
      </c>
      <c r="H3728" t="s">
        <v>672</v>
      </c>
      <c r="I3728" t="s">
        <v>677</v>
      </c>
      <c r="J3728">
        <v>2</v>
      </c>
      <c r="K3728">
        <v>31403</v>
      </c>
      <c r="L3728">
        <v>1</v>
      </c>
      <c r="M3728" t="s">
        <v>630</v>
      </c>
      <c r="N3728" t="s">
        <v>634</v>
      </c>
      <c r="O3728" t="s">
        <v>634</v>
      </c>
      <c r="P3728" t="s">
        <v>634</v>
      </c>
      <c r="Q3728" t="s">
        <v>634</v>
      </c>
      <c r="R3728">
        <f>SUMIFS(Table2[number],Table2[Event],"Goal",Table2[H/U],"HOME",Table2[GameID],Table2[[#This Row],[GameID]],Table2[GameTime],"&lt;="&amp;Table2[[#This Row],[GameTime]])</f>
        <v>2</v>
      </c>
      <c r="S3728">
        <f>SUMIFS(Table2[number],Table2[Event],"Goal",Table2[H/U],"AWAY",Table2[GameID],Table2[[#This Row],[GameID]],Table2[GameTime],"&lt;="&amp;Table2[[#This Row],[GameTime]])</f>
        <v>6</v>
      </c>
      <c r="T3728" t="str">
        <f>IF(Table2[[#This Row],[Event]]="Goal",Table2[[#This Row],[Hscore]]&amp;"-"&amp;Table2[[#This Row],[Uscore]],"")</f>
        <v>2-6</v>
      </c>
      <c r="U3728">
        <v>1805</v>
      </c>
      <c r="V3728" s="1">
        <f>Table2[[#This Row],[GameTime]]-(Table2[[#This Row],[period]]-1)*1200</f>
        <v>605</v>
      </c>
      <c r="W3728" s="1">
        <f>ROUNDDOWN(Table2[[#This Row],[Time]]/60,0)</f>
        <v>10</v>
      </c>
      <c r="X3728" s="1">
        <f>ROUNDDOWN((Table2[[#This Row],[Time]]/60-Table2[[#This Row],[Time2]])*60,0)</f>
        <v>5</v>
      </c>
      <c r="Y3728" s="1">
        <f>IF(Table2[[#This Row],[Time2]]&lt;10,0&amp;Table2[[#This Row],[Time2]],Table2[[#This Row],[Time2]])</f>
        <v>10</v>
      </c>
      <c r="Z3728" s="1" t="str">
        <f>IF(Table2[[#This Row],[Time3]]&lt;10,0&amp;Table2[[#This Row],[Time3]],Table2[[#This Row],[Time3]])</f>
        <v>05</v>
      </c>
      <c r="AA3728" s="2" t="str">
        <f>Table2[[#This Row],[Time4]]&amp;":"&amp;Table2[[#This Row],[Time5]]</f>
        <v>10:05</v>
      </c>
      <c r="AB3728" s="1" t="str" cm="1">
        <f t="array" ref="AB3728">IFERROR(IF(Table2[[#This Row],[code]]="","",_xlfn.IFS(AND(Table2[[#This Row],[code]]&lt;400,Table2[[#This Row],[code]]&lt;&gt;""),2,Table2[[#This Row],[code]]&gt;500,4)),"")</f>
        <v/>
      </c>
      <c r="AC3728" s="1" t="str">
        <f>IF(Table2[[#This Row],[Event]]="Penalty",Table2[[#This Row],[number]],IF(Table2[[#This Row],[Event]]="Time-Out",401,""))</f>
        <v/>
      </c>
      <c r="AD3728" s="1">
        <f>ROW(A3727)</f>
        <v>3727</v>
      </c>
      <c r="AE3728" s="1">
        <f>COUNTIFS(Table2[GameID],Table2[[#This Row],[GameID]],Table2[Column1],"&lt;="&amp;Table2[[#This Row],[Column1]])-1</f>
        <v>9</v>
      </c>
    </row>
    <row r="3729" spans="1:31" x14ac:dyDescent="0.45">
      <c r="A3729" t="s">
        <v>503</v>
      </c>
      <c r="B3729" t="str">
        <f>_xlfn.TEXTBEFORE(Table2[[#This Row],[Kamp]]," - ")</f>
        <v>Odense Floorball</v>
      </c>
      <c r="C3729" t="str">
        <f>_xlfn.TEXTAFTER(Table2[[#This Row],[Kamp]],"- ")</f>
        <v>Strandby Elling</v>
      </c>
      <c r="D3729">
        <v>45367</v>
      </c>
      <c r="E3729">
        <v>83592</v>
      </c>
      <c r="F3729">
        <v>20232024</v>
      </c>
      <c r="G3729" t="s">
        <v>372</v>
      </c>
      <c r="H3729" t="s">
        <v>671</v>
      </c>
      <c r="I3729" t="s">
        <v>677</v>
      </c>
      <c r="J3729">
        <v>2</v>
      </c>
      <c r="K3729">
        <v>31148</v>
      </c>
      <c r="L3729">
        <v>1</v>
      </c>
      <c r="M3729" t="s">
        <v>630</v>
      </c>
      <c r="N3729" t="s">
        <v>540</v>
      </c>
      <c r="O3729" t="s">
        <v>478</v>
      </c>
      <c r="P3729">
        <v>21</v>
      </c>
      <c r="Q3729">
        <v>78</v>
      </c>
      <c r="R3729">
        <f>SUMIFS(Table2[number],Table2[Event],"Goal",Table2[H/U],"HOME",Table2[GameID],Table2[[#This Row],[GameID]],Table2[GameTime],"&lt;="&amp;Table2[[#This Row],[GameTime]])</f>
        <v>2</v>
      </c>
      <c r="S3729">
        <f>SUMIFS(Table2[number],Table2[Event],"Goal",Table2[H/U],"AWAY",Table2[GameID],Table2[[#This Row],[GameID]],Table2[GameTime],"&lt;="&amp;Table2[[#This Row],[GameTime]])</f>
        <v>7</v>
      </c>
      <c r="T3729" t="str">
        <f>IF(Table2[[#This Row],[Event]]="Goal",Table2[[#This Row],[Hscore]]&amp;"-"&amp;Table2[[#This Row],[Uscore]],"")</f>
        <v>2-7</v>
      </c>
      <c r="U3729">
        <v>2232</v>
      </c>
      <c r="V3729" s="1">
        <f>Table2[[#This Row],[GameTime]]-(Table2[[#This Row],[period]]-1)*1200</f>
        <v>1032</v>
      </c>
      <c r="W3729" s="1">
        <f>ROUNDDOWN(Table2[[#This Row],[Time]]/60,0)</f>
        <v>17</v>
      </c>
      <c r="X3729" s="1">
        <f>ROUNDDOWN((Table2[[#This Row],[Time]]/60-Table2[[#This Row],[Time2]])*60,0)</f>
        <v>12</v>
      </c>
      <c r="Y3729" s="1">
        <f>IF(Table2[[#This Row],[Time2]]&lt;10,0&amp;Table2[[#This Row],[Time2]],Table2[[#This Row],[Time2]])</f>
        <v>17</v>
      </c>
      <c r="Z3729" s="1">
        <f>IF(Table2[[#This Row],[Time3]]&lt;10,0&amp;Table2[[#This Row],[Time3]],Table2[[#This Row],[Time3]])</f>
        <v>12</v>
      </c>
      <c r="AA3729" s="2" t="str">
        <f>Table2[[#This Row],[Time4]]&amp;":"&amp;Table2[[#This Row],[Time5]]</f>
        <v>17:12</v>
      </c>
      <c r="AB3729" s="1" t="str" cm="1">
        <f t="array" ref="AB3729">IFERROR(IF(Table2[[#This Row],[code]]="","",_xlfn.IFS(AND(Table2[[#This Row],[code]]&lt;400,Table2[[#This Row],[code]]&lt;&gt;""),2,Table2[[#This Row],[code]]&gt;500,4)),"")</f>
        <v/>
      </c>
      <c r="AC3729" s="1" t="str">
        <f>IF(Table2[[#This Row],[Event]]="Penalty",Table2[[#This Row],[number]],IF(Table2[[#This Row],[Event]]="Time-Out",401,""))</f>
        <v/>
      </c>
      <c r="AD3729" s="1">
        <f>ROW(A3728)</f>
        <v>3728</v>
      </c>
      <c r="AE3729" s="1">
        <f>COUNTIFS(Table2[GameID],Table2[[#This Row],[GameID]],Table2[Column1],"&lt;="&amp;Table2[[#This Row],[Column1]])-1</f>
        <v>10</v>
      </c>
    </row>
    <row r="3730" spans="1:31" x14ac:dyDescent="0.45">
      <c r="A3730" t="s">
        <v>503</v>
      </c>
      <c r="B3730" t="str">
        <f>_xlfn.TEXTBEFORE(Table2[[#This Row],[Kamp]]," - ")</f>
        <v>Odense Floorball</v>
      </c>
      <c r="C3730" t="str">
        <f>_xlfn.TEXTAFTER(Table2[[#This Row],[Kamp]],"- ")</f>
        <v>Strandby Elling</v>
      </c>
      <c r="D3730">
        <v>45367</v>
      </c>
      <c r="E3730">
        <v>83592</v>
      </c>
      <c r="F3730">
        <v>20232024</v>
      </c>
      <c r="G3730" t="s">
        <v>372</v>
      </c>
      <c r="H3730" t="s">
        <v>672</v>
      </c>
      <c r="I3730" t="s">
        <v>678</v>
      </c>
      <c r="J3730">
        <v>2</v>
      </c>
      <c r="K3730">
        <v>31403</v>
      </c>
      <c r="L3730">
        <v>208</v>
      </c>
      <c r="M3730" t="s">
        <v>631</v>
      </c>
      <c r="N3730" t="s">
        <v>533</v>
      </c>
      <c r="O3730" t="s">
        <v>634</v>
      </c>
      <c r="P3730">
        <v>54</v>
      </c>
      <c r="Q3730" t="s">
        <v>634</v>
      </c>
      <c r="R3730">
        <f>SUMIFS(Table2[number],Table2[Event],"Goal",Table2[H/U],"HOME",Table2[GameID],Table2[[#This Row],[GameID]],Table2[GameTime],"&lt;="&amp;Table2[[#This Row],[GameTime]])</f>
        <v>2</v>
      </c>
      <c r="S3730">
        <f>SUMIFS(Table2[number],Table2[Event],"Goal",Table2[H/U],"AWAY",Table2[GameID],Table2[[#This Row],[GameID]],Table2[GameTime],"&lt;="&amp;Table2[[#This Row],[GameTime]])</f>
        <v>7</v>
      </c>
      <c r="T3730" t="str">
        <f>IF(Table2[[#This Row],[Event]]="Goal",Table2[[#This Row],[Hscore]]&amp;"-"&amp;Table2[[#This Row],[Uscore]],"")</f>
        <v/>
      </c>
      <c r="U3730">
        <v>2306</v>
      </c>
      <c r="V3730" s="1">
        <f>Table2[[#This Row],[GameTime]]-(Table2[[#This Row],[period]]-1)*1200</f>
        <v>1106</v>
      </c>
      <c r="W3730" s="1">
        <f>ROUNDDOWN(Table2[[#This Row],[Time]]/60,0)</f>
        <v>18</v>
      </c>
      <c r="X3730" s="1">
        <f>ROUNDDOWN((Table2[[#This Row],[Time]]/60-Table2[[#This Row],[Time2]])*60,0)</f>
        <v>26</v>
      </c>
      <c r="Y3730" s="1">
        <f>IF(Table2[[#This Row],[Time2]]&lt;10,0&amp;Table2[[#This Row],[Time2]],Table2[[#This Row],[Time2]])</f>
        <v>18</v>
      </c>
      <c r="Z3730" s="1">
        <f>IF(Table2[[#This Row],[Time3]]&lt;10,0&amp;Table2[[#This Row],[Time3]],Table2[[#This Row],[Time3]])</f>
        <v>26</v>
      </c>
      <c r="AA3730" s="2" t="str">
        <f>Table2[[#This Row],[Time4]]&amp;":"&amp;Table2[[#This Row],[Time5]]</f>
        <v>18:26</v>
      </c>
      <c r="AB3730" s="1" cm="1">
        <f t="array" ref="AB3730">IFERROR(IF(Table2[[#This Row],[code]]="","",_xlfn.IFS(AND(Table2[[#This Row],[code]]&lt;400,Table2[[#This Row],[code]]&lt;&gt;""),2,Table2[[#This Row],[code]]&gt;500,4)),"")</f>
        <v>2</v>
      </c>
      <c r="AC3730" s="1">
        <f>IF(Table2[[#This Row],[Event]]="Penalty",Table2[[#This Row],[number]],IF(Table2[[#This Row],[Event]]="Time-Out",401,""))</f>
        <v>208</v>
      </c>
      <c r="AD3730" s="1">
        <f>ROW(A3729)</f>
        <v>3729</v>
      </c>
      <c r="AE3730" s="1">
        <f>COUNTIFS(Table2[GameID],Table2[[#This Row],[GameID]],Table2[Column1],"&lt;="&amp;Table2[[#This Row],[Column1]])-1</f>
        <v>11</v>
      </c>
    </row>
    <row r="3731" spans="1:31" x14ac:dyDescent="0.45">
      <c r="A3731" t="s">
        <v>503</v>
      </c>
      <c r="B3731" t="str">
        <f>_xlfn.TEXTBEFORE(Table2[[#This Row],[Kamp]]," - ")</f>
        <v>Odense Floorball</v>
      </c>
      <c r="C3731" t="str">
        <f>_xlfn.TEXTAFTER(Table2[[#This Row],[Kamp]],"- ")</f>
        <v>Strandby Elling</v>
      </c>
      <c r="D3731">
        <v>45367</v>
      </c>
      <c r="E3731">
        <v>83592</v>
      </c>
      <c r="F3731">
        <v>20232024</v>
      </c>
      <c r="G3731" t="s">
        <v>372</v>
      </c>
      <c r="H3731" t="s">
        <v>671</v>
      </c>
      <c r="I3731" t="s">
        <v>677</v>
      </c>
      <c r="J3731">
        <v>3</v>
      </c>
      <c r="K3731">
        <v>31148</v>
      </c>
      <c r="L3731">
        <v>1</v>
      </c>
      <c r="M3731" t="s">
        <v>630</v>
      </c>
      <c r="N3731" t="s">
        <v>540</v>
      </c>
      <c r="O3731" t="s">
        <v>421</v>
      </c>
      <c r="P3731">
        <v>21</v>
      </c>
      <c r="Q3731">
        <v>89</v>
      </c>
      <c r="R3731">
        <f>SUMIFS(Table2[number],Table2[Event],"Goal",Table2[H/U],"HOME",Table2[GameID],Table2[[#This Row],[GameID]],Table2[GameTime],"&lt;="&amp;Table2[[#This Row],[GameTime]])</f>
        <v>2</v>
      </c>
      <c r="S3731">
        <f>SUMIFS(Table2[number],Table2[Event],"Goal",Table2[H/U],"AWAY",Table2[GameID],Table2[[#This Row],[GameID]],Table2[GameTime],"&lt;="&amp;Table2[[#This Row],[GameTime]])</f>
        <v>8</v>
      </c>
      <c r="T3731" t="str">
        <f>IF(Table2[[#This Row],[Event]]="Goal",Table2[[#This Row],[Hscore]]&amp;"-"&amp;Table2[[#This Row],[Uscore]],"")</f>
        <v>2-8</v>
      </c>
      <c r="U3731">
        <v>2432</v>
      </c>
      <c r="V3731" s="1">
        <f>Table2[[#This Row],[GameTime]]-(Table2[[#This Row],[period]]-1)*1200</f>
        <v>32</v>
      </c>
      <c r="W3731" s="1">
        <f>ROUNDDOWN(Table2[[#This Row],[Time]]/60,0)</f>
        <v>0</v>
      </c>
      <c r="X3731" s="1">
        <f>ROUNDDOWN((Table2[[#This Row],[Time]]/60-Table2[[#This Row],[Time2]])*60,0)</f>
        <v>32</v>
      </c>
      <c r="Y3731" s="1" t="str">
        <f>IF(Table2[[#This Row],[Time2]]&lt;10,0&amp;Table2[[#This Row],[Time2]],Table2[[#This Row],[Time2]])</f>
        <v>00</v>
      </c>
      <c r="Z3731" s="1">
        <f>IF(Table2[[#This Row],[Time3]]&lt;10,0&amp;Table2[[#This Row],[Time3]],Table2[[#This Row],[Time3]])</f>
        <v>32</v>
      </c>
      <c r="AA3731" s="2" t="str">
        <f>Table2[[#This Row],[Time4]]&amp;":"&amp;Table2[[#This Row],[Time5]]</f>
        <v>00:32</v>
      </c>
      <c r="AB3731" s="1" t="str" cm="1">
        <f t="array" ref="AB3731">IFERROR(IF(Table2[[#This Row],[code]]="","",_xlfn.IFS(AND(Table2[[#This Row],[code]]&lt;400,Table2[[#This Row],[code]]&lt;&gt;""),2,Table2[[#This Row],[code]]&gt;500,4)),"")</f>
        <v/>
      </c>
      <c r="AC3731" s="1" t="str">
        <f>IF(Table2[[#This Row],[Event]]="Penalty",Table2[[#This Row],[number]],IF(Table2[[#This Row],[Event]]="Time-Out",401,""))</f>
        <v/>
      </c>
      <c r="AD3731" s="1">
        <f>ROW(A3730)</f>
        <v>3730</v>
      </c>
      <c r="AE3731" s="1">
        <f>COUNTIFS(Table2[GameID],Table2[[#This Row],[GameID]],Table2[Column1],"&lt;="&amp;Table2[[#This Row],[Column1]])-1</f>
        <v>12</v>
      </c>
    </row>
    <row r="3732" spans="1:31" x14ac:dyDescent="0.45">
      <c r="A3732" t="s">
        <v>503</v>
      </c>
      <c r="B3732" t="str">
        <f>_xlfn.TEXTBEFORE(Table2[[#This Row],[Kamp]]," - ")</f>
        <v>Odense Floorball</v>
      </c>
      <c r="C3732" t="str">
        <f>_xlfn.TEXTAFTER(Table2[[#This Row],[Kamp]],"- ")</f>
        <v>Strandby Elling</v>
      </c>
      <c r="D3732">
        <v>45367</v>
      </c>
      <c r="E3732">
        <v>83592</v>
      </c>
      <c r="F3732">
        <v>20232024</v>
      </c>
      <c r="G3732" t="s">
        <v>372</v>
      </c>
      <c r="H3732" t="s">
        <v>671</v>
      </c>
      <c r="I3732" t="s">
        <v>677</v>
      </c>
      <c r="J3732">
        <v>3</v>
      </c>
      <c r="K3732">
        <v>31148</v>
      </c>
      <c r="L3732">
        <v>1</v>
      </c>
      <c r="M3732" t="s">
        <v>630</v>
      </c>
      <c r="N3732" t="s">
        <v>477</v>
      </c>
      <c r="O3732" t="s">
        <v>478</v>
      </c>
      <c r="P3732">
        <v>71</v>
      </c>
      <c r="Q3732">
        <v>78</v>
      </c>
      <c r="R3732">
        <f>SUMIFS(Table2[number],Table2[Event],"Goal",Table2[H/U],"HOME",Table2[GameID],Table2[[#This Row],[GameID]],Table2[GameTime],"&lt;="&amp;Table2[[#This Row],[GameTime]])</f>
        <v>2</v>
      </c>
      <c r="S3732">
        <f>SUMIFS(Table2[number],Table2[Event],"Goal",Table2[H/U],"AWAY",Table2[GameID],Table2[[#This Row],[GameID]],Table2[GameTime],"&lt;="&amp;Table2[[#This Row],[GameTime]])</f>
        <v>9</v>
      </c>
      <c r="T3732" t="str">
        <f>IF(Table2[[#This Row],[Event]]="Goal",Table2[[#This Row],[Hscore]]&amp;"-"&amp;Table2[[#This Row],[Uscore]],"")</f>
        <v>2-9</v>
      </c>
      <c r="U3732">
        <v>2574</v>
      </c>
      <c r="V3732" s="1">
        <f>Table2[[#This Row],[GameTime]]-(Table2[[#This Row],[period]]-1)*1200</f>
        <v>174</v>
      </c>
      <c r="W3732" s="1">
        <f>ROUNDDOWN(Table2[[#This Row],[Time]]/60,0)</f>
        <v>2</v>
      </c>
      <c r="X3732" s="1">
        <f>ROUNDDOWN((Table2[[#This Row],[Time]]/60-Table2[[#This Row],[Time2]])*60,0)</f>
        <v>54</v>
      </c>
      <c r="Y3732" s="1" t="str">
        <f>IF(Table2[[#This Row],[Time2]]&lt;10,0&amp;Table2[[#This Row],[Time2]],Table2[[#This Row],[Time2]])</f>
        <v>02</v>
      </c>
      <c r="Z3732" s="1">
        <f>IF(Table2[[#This Row],[Time3]]&lt;10,0&amp;Table2[[#This Row],[Time3]],Table2[[#This Row],[Time3]])</f>
        <v>54</v>
      </c>
      <c r="AA3732" s="2" t="str">
        <f>Table2[[#This Row],[Time4]]&amp;":"&amp;Table2[[#This Row],[Time5]]</f>
        <v>02:54</v>
      </c>
      <c r="AB3732" s="1" t="str" cm="1">
        <f t="array" ref="AB3732">IFERROR(IF(Table2[[#This Row],[code]]="","",_xlfn.IFS(AND(Table2[[#This Row],[code]]&lt;400,Table2[[#This Row],[code]]&lt;&gt;""),2,Table2[[#This Row],[code]]&gt;500,4)),"")</f>
        <v/>
      </c>
      <c r="AC3732" s="1" t="str">
        <f>IF(Table2[[#This Row],[Event]]="Penalty",Table2[[#This Row],[number]],IF(Table2[[#This Row],[Event]]="Time-Out",401,""))</f>
        <v/>
      </c>
      <c r="AD3732" s="1">
        <f>ROW(A3731)</f>
        <v>3731</v>
      </c>
      <c r="AE3732" s="1">
        <f>COUNTIFS(Table2[GameID],Table2[[#This Row],[GameID]],Table2[Column1],"&lt;="&amp;Table2[[#This Row],[Column1]])-1</f>
        <v>13</v>
      </c>
    </row>
    <row r="3733" spans="1:31" x14ac:dyDescent="0.45">
      <c r="A3733" t="s">
        <v>503</v>
      </c>
      <c r="B3733" t="str">
        <f>_xlfn.TEXTBEFORE(Table2[[#This Row],[Kamp]]," - ")</f>
        <v>Odense Floorball</v>
      </c>
      <c r="C3733" t="str">
        <f>_xlfn.TEXTAFTER(Table2[[#This Row],[Kamp]],"- ")</f>
        <v>Strandby Elling</v>
      </c>
      <c r="D3733">
        <v>45367</v>
      </c>
      <c r="E3733">
        <v>83592</v>
      </c>
      <c r="F3733">
        <v>20232024</v>
      </c>
      <c r="G3733" t="s">
        <v>372</v>
      </c>
      <c r="H3733" t="s">
        <v>672</v>
      </c>
      <c r="I3733" t="s">
        <v>678</v>
      </c>
      <c r="J3733">
        <v>3</v>
      </c>
      <c r="K3733">
        <v>31403</v>
      </c>
      <c r="L3733">
        <v>201</v>
      </c>
      <c r="M3733" t="s">
        <v>631</v>
      </c>
      <c r="N3733" t="s">
        <v>507</v>
      </c>
      <c r="O3733" t="s">
        <v>634</v>
      </c>
      <c r="P3733">
        <v>9</v>
      </c>
      <c r="Q3733" t="s">
        <v>634</v>
      </c>
      <c r="R3733">
        <f>SUMIFS(Table2[number],Table2[Event],"Goal",Table2[H/U],"HOME",Table2[GameID],Table2[[#This Row],[GameID]],Table2[GameTime],"&lt;="&amp;Table2[[#This Row],[GameTime]])</f>
        <v>2</v>
      </c>
      <c r="S3733">
        <f>SUMIFS(Table2[number],Table2[Event],"Goal",Table2[H/U],"AWAY",Table2[GameID],Table2[[#This Row],[GameID]],Table2[GameTime],"&lt;="&amp;Table2[[#This Row],[GameTime]])</f>
        <v>9</v>
      </c>
      <c r="T3733" t="str">
        <f>IF(Table2[[#This Row],[Event]]="Goal",Table2[[#This Row],[Hscore]]&amp;"-"&amp;Table2[[#This Row],[Uscore]],"")</f>
        <v/>
      </c>
      <c r="U3733">
        <v>2662</v>
      </c>
      <c r="V3733" s="1">
        <f>Table2[[#This Row],[GameTime]]-(Table2[[#This Row],[period]]-1)*1200</f>
        <v>262</v>
      </c>
      <c r="W3733" s="1">
        <f>ROUNDDOWN(Table2[[#This Row],[Time]]/60,0)</f>
        <v>4</v>
      </c>
      <c r="X3733" s="1">
        <f>ROUNDDOWN((Table2[[#This Row],[Time]]/60-Table2[[#This Row],[Time2]])*60,0)</f>
        <v>22</v>
      </c>
      <c r="Y3733" s="1" t="str">
        <f>IF(Table2[[#This Row],[Time2]]&lt;10,0&amp;Table2[[#This Row],[Time2]],Table2[[#This Row],[Time2]])</f>
        <v>04</v>
      </c>
      <c r="Z3733" s="1">
        <f>IF(Table2[[#This Row],[Time3]]&lt;10,0&amp;Table2[[#This Row],[Time3]],Table2[[#This Row],[Time3]])</f>
        <v>22</v>
      </c>
      <c r="AA3733" s="2" t="str">
        <f>Table2[[#This Row],[Time4]]&amp;":"&amp;Table2[[#This Row],[Time5]]</f>
        <v>04:22</v>
      </c>
      <c r="AB3733" s="1" cm="1">
        <f t="array" ref="AB3733">IFERROR(IF(Table2[[#This Row],[code]]="","",_xlfn.IFS(AND(Table2[[#This Row],[code]]&lt;400,Table2[[#This Row],[code]]&lt;&gt;""),2,Table2[[#This Row],[code]]&gt;500,4)),"")</f>
        <v>2</v>
      </c>
      <c r="AC3733" s="1">
        <f>IF(Table2[[#This Row],[Event]]="Penalty",Table2[[#This Row],[number]],IF(Table2[[#This Row],[Event]]="Time-Out",401,""))</f>
        <v>201</v>
      </c>
      <c r="AD3733" s="1">
        <f>ROW(A3732)</f>
        <v>3732</v>
      </c>
      <c r="AE3733" s="1">
        <f>COUNTIFS(Table2[GameID],Table2[[#This Row],[GameID]],Table2[Column1],"&lt;="&amp;Table2[[#This Row],[Column1]])-1</f>
        <v>14</v>
      </c>
    </row>
    <row r="3734" spans="1:31" x14ac:dyDescent="0.45">
      <c r="A3734" t="s">
        <v>503</v>
      </c>
      <c r="B3734" t="str">
        <f>_xlfn.TEXTBEFORE(Table2[[#This Row],[Kamp]]," - ")</f>
        <v>Odense Floorball</v>
      </c>
      <c r="C3734" t="str">
        <f>_xlfn.TEXTAFTER(Table2[[#This Row],[Kamp]],"- ")</f>
        <v>Strandby Elling</v>
      </c>
      <c r="D3734">
        <v>45367</v>
      </c>
      <c r="E3734">
        <v>83592</v>
      </c>
      <c r="F3734">
        <v>20232024</v>
      </c>
      <c r="G3734" t="s">
        <v>372</v>
      </c>
      <c r="H3734" t="s">
        <v>671</v>
      </c>
      <c r="I3734" t="s">
        <v>677</v>
      </c>
      <c r="J3734">
        <v>3</v>
      </c>
      <c r="K3734">
        <v>31148</v>
      </c>
      <c r="L3734">
        <v>1</v>
      </c>
      <c r="M3734" t="s">
        <v>630</v>
      </c>
      <c r="N3734" t="s">
        <v>473</v>
      </c>
      <c r="O3734" t="s">
        <v>540</v>
      </c>
      <c r="P3734">
        <v>16</v>
      </c>
      <c r="Q3734">
        <v>21</v>
      </c>
      <c r="R3734">
        <f>SUMIFS(Table2[number],Table2[Event],"Goal",Table2[H/U],"HOME",Table2[GameID],Table2[[#This Row],[GameID]],Table2[GameTime],"&lt;="&amp;Table2[[#This Row],[GameTime]])</f>
        <v>2</v>
      </c>
      <c r="S3734">
        <f>SUMIFS(Table2[number],Table2[Event],"Goal",Table2[H/U],"AWAY",Table2[GameID],Table2[[#This Row],[GameID]],Table2[GameTime],"&lt;="&amp;Table2[[#This Row],[GameTime]])</f>
        <v>10</v>
      </c>
      <c r="T3734" t="str">
        <f>IF(Table2[[#This Row],[Event]]="Goal",Table2[[#This Row],[Hscore]]&amp;"-"&amp;Table2[[#This Row],[Uscore]],"")</f>
        <v>2-10</v>
      </c>
      <c r="U3734">
        <v>2746</v>
      </c>
      <c r="V3734" s="1">
        <f>Table2[[#This Row],[GameTime]]-(Table2[[#This Row],[period]]-1)*1200</f>
        <v>346</v>
      </c>
      <c r="W3734" s="1">
        <f>ROUNDDOWN(Table2[[#This Row],[Time]]/60,0)</f>
        <v>5</v>
      </c>
      <c r="X3734" s="1">
        <f>ROUNDDOWN((Table2[[#This Row],[Time]]/60-Table2[[#This Row],[Time2]])*60,0)</f>
        <v>46</v>
      </c>
      <c r="Y3734" s="1" t="str">
        <f>IF(Table2[[#This Row],[Time2]]&lt;10,0&amp;Table2[[#This Row],[Time2]],Table2[[#This Row],[Time2]])</f>
        <v>05</v>
      </c>
      <c r="Z3734" s="1">
        <f>IF(Table2[[#This Row],[Time3]]&lt;10,0&amp;Table2[[#This Row],[Time3]],Table2[[#This Row],[Time3]])</f>
        <v>46</v>
      </c>
      <c r="AA3734" s="2" t="str">
        <f>Table2[[#This Row],[Time4]]&amp;":"&amp;Table2[[#This Row],[Time5]]</f>
        <v>05:46</v>
      </c>
      <c r="AB3734" s="1" t="str" cm="1">
        <f t="array" ref="AB3734">IFERROR(IF(Table2[[#This Row],[code]]="","",_xlfn.IFS(AND(Table2[[#This Row],[code]]&lt;400,Table2[[#This Row],[code]]&lt;&gt;""),2,Table2[[#This Row],[code]]&gt;500,4)),"")</f>
        <v/>
      </c>
      <c r="AC3734" s="1" t="str">
        <f>IF(Table2[[#This Row],[Event]]="Penalty",Table2[[#This Row],[number]],IF(Table2[[#This Row],[Event]]="Time-Out",401,""))</f>
        <v/>
      </c>
      <c r="AD3734" s="1">
        <f>ROW(A3733)</f>
        <v>3733</v>
      </c>
      <c r="AE3734" s="1">
        <f>COUNTIFS(Table2[GameID],Table2[[#This Row],[GameID]],Table2[Column1],"&lt;="&amp;Table2[[#This Row],[Column1]])-1</f>
        <v>15</v>
      </c>
    </row>
    <row r="3735" spans="1:31" x14ac:dyDescent="0.45">
      <c r="A3735" t="s">
        <v>503</v>
      </c>
      <c r="B3735" t="str">
        <f>_xlfn.TEXTBEFORE(Table2[[#This Row],[Kamp]]," - ")</f>
        <v>Odense Floorball</v>
      </c>
      <c r="C3735" t="str">
        <f>_xlfn.TEXTAFTER(Table2[[#This Row],[Kamp]],"- ")</f>
        <v>Strandby Elling</v>
      </c>
      <c r="D3735">
        <v>45367</v>
      </c>
      <c r="E3735">
        <v>83592</v>
      </c>
      <c r="F3735">
        <v>20232024</v>
      </c>
      <c r="G3735" t="s">
        <v>372</v>
      </c>
      <c r="H3735" t="s">
        <v>671</v>
      </c>
      <c r="I3735" t="s">
        <v>677</v>
      </c>
      <c r="J3735">
        <v>3</v>
      </c>
      <c r="K3735">
        <v>31148</v>
      </c>
      <c r="L3735">
        <v>208</v>
      </c>
      <c r="M3735" t="s">
        <v>631</v>
      </c>
      <c r="N3735" t="s">
        <v>526</v>
      </c>
      <c r="O3735" t="s">
        <v>634</v>
      </c>
      <c r="P3735">
        <v>81</v>
      </c>
      <c r="Q3735" t="s">
        <v>634</v>
      </c>
      <c r="R3735">
        <f>SUMIFS(Table2[number],Table2[Event],"Goal",Table2[H/U],"HOME",Table2[GameID],Table2[[#This Row],[GameID]],Table2[GameTime],"&lt;="&amp;Table2[[#This Row],[GameTime]])</f>
        <v>2</v>
      </c>
      <c r="S3735">
        <f>SUMIFS(Table2[number],Table2[Event],"Goal",Table2[H/U],"AWAY",Table2[GameID],Table2[[#This Row],[GameID]],Table2[GameTime],"&lt;="&amp;Table2[[#This Row],[GameTime]])</f>
        <v>10</v>
      </c>
      <c r="T3735" t="str">
        <f>IF(Table2[[#This Row],[Event]]="Goal",Table2[[#This Row],[Hscore]]&amp;"-"&amp;Table2[[#This Row],[Uscore]],"")</f>
        <v/>
      </c>
      <c r="U3735">
        <v>2853</v>
      </c>
      <c r="V3735" s="1">
        <f>Table2[[#This Row],[GameTime]]-(Table2[[#This Row],[period]]-1)*1200</f>
        <v>453</v>
      </c>
      <c r="W3735" s="1">
        <f>ROUNDDOWN(Table2[[#This Row],[Time]]/60,0)</f>
        <v>7</v>
      </c>
      <c r="X3735" s="1">
        <f>ROUNDDOWN((Table2[[#This Row],[Time]]/60-Table2[[#This Row],[Time2]])*60,0)</f>
        <v>33</v>
      </c>
      <c r="Y3735" s="1" t="str">
        <f>IF(Table2[[#This Row],[Time2]]&lt;10,0&amp;Table2[[#This Row],[Time2]],Table2[[#This Row],[Time2]])</f>
        <v>07</v>
      </c>
      <c r="Z3735" s="1">
        <f>IF(Table2[[#This Row],[Time3]]&lt;10,0&amp;Table2[[#This Row],[Time3]],Table2[[#This Row],[Time3]])</f>
        <v>33</v>
      </c>
      <c r="AA3735" s="2" t="str">
        <f>Table2[[#This Row],[Time4]]&amp;":"&amp;Table2[[#This Row],[Time5]]</f>
        <v>07:33</v>
      </c>
      <c r="AB3735" s="1" cm="1">
        <f t="array" ref="AB3735">IFERROR(IF(Table2[[#This Row],[code]]="","",_xlfn.IFS(AND(Table2[[#This Row],[code]]&lt;400,Table2[[#This Row],[code]]&lt;&gt;""),2,Table2[[#This Row],[code]]&gt;500,4)),"")</f>
        <v>2</v>
      </c>
      <c r="AC3735" s="1">
        <f>IF(Table2[[#This Row],[Event]]="Penalty",Table2[[#This Row],[number]],IF(Table2[[#This Row],[Event]]="Time-Out",401,""))</f>
        <v>208</v>
      </c>
      <c r="AD3735" s="1">
        <f>ROW(A3734)</f>
        <v>3734</v>
      </c>
      <c r="AE3735" s="1">
        <f>COUNTIFS(Table2[GameID],Table2[[#This Row],[GameID]],Table2[Column1],"&lt;="&amp;Table2[[#This Row],[Column1]])-1</f>
        <v>16</v>
      </c>
    </row>
    <row r="3736" spans="1:31" x14ac:dyDescent="0.45">
      <c r="A3736" t="s">
        <v>503</v>
      </c>
      <c r="B3736" t="str">
        <f>_xlfn.TEXTBEFORE(Table2[[#This Row],[Kamp]]," - ")</f>
        <v>Odense Floorball</v>
      </c>
      <c r="C3736" t="str">
        <f>_xlfn.TEXTAFTER(Table2[[#This Row],[Kamp]],"- ")</f>
        <v>Strandby Elling</v>
      </c>
      <c r="D3736">
        <v>45367</v>
      </c>
      <c r="E3736">
        <v>83592</v>
      </c>
      <c r="F3736">
        <v>20232024</v>
      </c>
      <c r="G3736" t="s">
        <v>372</v>
      </c>
      <c r="H3736" t="s">
        <v>671</v>
      </c>
      <c r="I3736" t="s">
        <v>677</v>
      </c>
      <c r="J3736">
        <v>3</v>
      </c>
      <c r="K3736">
        <v>31148</v>
      </c>
      <c r="L3736">
        <v>1</v>
      </c>
      <c r="M3736" t="s">
        <v>630</v>
      </c>
      <c r="N3736" t="s">
        <v>477</v>
      </c>
      <c r="O3736" t="s">
        <v>634</v>
      </c>
      <c r="P3736">
        <v>71</v>
      </c>
      <c r="Q3736" t="s">
        <v>634</v>
      </c>
      <c r="R3736">
        <f>SUMIFS(Table2[number],Table2[Event],"Goal",Table2[H/U],"HOME",Table2[GameID],Table2[[#This Row],[GameID]],Table2[GameTime],"&lt;="&amp;Table2[[#This Row],[GameTime]])</f>
        <v>2</v>
      </c>
      <c r="S3736">
        <f>SUMIFS(Table2[number],Table2[Event],"Goal",Table2[H/U],"AWAY",Table2[GameID],Table2[[#This Row],[GameID]],Table2[GameTime],"&lt;="&amp;Table2[[#This Row],[GameTime]])</f>
        <v>11</v>
      </c>
      <c r="T3736" t="str">
        <f>IF(Table2[[#This Row],[Event]]="Goal",Table2[[#This Row],[Hscore]]&amp;"-"&amp;Table2[[#This Row],[Uscore]],"")</f>
        <v>2-11</v>
      </c>
      <c r="U3736">
        <v>3018</v>
      </c>
      <c r="V3736" s="1">
        <f>Table2[[#This Row],[GameTime]]-(Table2[[#This Row],[period]]-1)*1200</f>
        <v>618</v>
      </c>
      <c r="W3736" s="1">
        <f>ROUNDDOWN(Table2[[#This Row],[Time]]/60,0)</f>
        <v>10</v>
      </c>
      <c r="X3736" s="1">
        <f>ROUNDDOWN((Table2[[#This Row],[Time]]/60-Table2[[#This Row],[Time2]])*60,0)</f>
        <v>18</v>
      </c>
      <c r="Y3736" s="1">
        <f>IF(Table2[[#This Row],[Time2]]&lt;10,0&amp;Table2[[#This Row],[Time2]],Table2[[#This Row],[Time2]])</f>
        <v>10</v>
      </c>
      <c r="Z3736" s="1">
        <f>IF(Table2[[#This Row],[Time3]]&lt;10,0&amp;Table2[[#This Row],[Time3]],Table2[[#This Row],[Time3]])</f>
        <v>18</v>
      </c>
      <c r="AA3736" s="2" t="str">
        <f>Table2[[#This Row],[Time4]]&amp;":"&amp;Table2[[#This Row],[Time5]]</f>
        <v>10:18</v>
      </c>
      <c r="AB3736" s="1" t="str" cm="1">
        <f t="array" ref="AB3736">IFERROR(IF(Table2[[#This Row],[code]]="","",_xlfn.IFS(AND(Table2[[#This Row],[code]]&lt;400,Table2[[#This Row],[code]]&lt;&gt;""),2,Table2[[#This Row],[code]]&gt;500,4)),"")</f>
        <v/>
      </c>
      <c r="AC3736" s="1" t="str">
        <f>IF(Table2[[#This Row],[Event]]="Penalty",Table2[[#This Row],[number]],IF(Table2[[#This Row],[Event]]="Time-Out",401,""))</f>
        <v/>
      </c>
      <c r="AD3736" s="1">
        <f>ROW(A3735)</f>
        <v>3735</v>
      </c>
      <c r="AE3736" s="1">
        <f>COUNTIFS(Table2[GameID],Table2[[#This Row],[GameID]],Table2[Column1],"&lt;="&amp;Table2[[#This Row],[Column1]])-1</f>
        <v>17</v>
      </c>
    </row>
    <row r="3737" spans="1:31" x14ac:dyDescent="0.45">
      <c r="A3737" t="s">
        <v>503</v>
      </c>
      <c r="B3737" t="str">
        <f>_xlfn.TEXTBEFORE(Table2[[#This Row],[Kamp]]," - ")</f>
        <v>Odense Floorball</v>
      </c>
      <c r="C3737" t="str">
        <f>_xlfn.TEXTAFTER(Table2[[#This Row],[Kamp]],"- ")</f>
        <v>Strandby Elling</v>
      </c>
      <c r="D3737">
        <v>45367</v>
      </c>
      <c r="E3737">
        <v>83592</v>
      </c>
      <c r="F3737">
        <v>20232024</v>
      </c>
      <c r="G3737" t="s">
        <v>372</v>
      </c>
      <c r="H3737" t="s">
        <v>671</v>
      </c>
      <c r="I3737" t="s">
        <v>677</v>
      </c>
      <c r="J3737">
        <v>3</v>
      </c>
      <c r="K3737">
        <v>31148</v>
      </c>
      <c r="L3737">
        <v>1</v>
      </c>
      <c r="M3737" t="s">
        <v>630</v>
      </c>
      <c r="N3737" t="s">
        <v>478</v>
      </c>
      <c r="O3737" t="s">
        <v>634</v>
      </c>
      <c r="P3737">
        <v>78</v>
      </c>
      <c r="Q3737" t="s">
        <v>634</v>
      </c>
      <c r="R3737">
        <f>SUMIFS(Table2[number],Table2[Event],"Goal",Table2[H/U],"HOME",Table2[GameID],Table2[[#This Row],[GameID]],Table2[GameTime],"&lt;="&amp;Table2[[#This Row],[GameTime]])</f>
        <v>2</v>
      </c>
      <c r="S3737">
        <f>SUMIFS(Table2[number],Table2[Event],"Goal",Table2[H/U],"AWAY",Table2[GameID],Table2[[#This Row],[GameID]],Table2[GameTime],"&lt;="&amp;Table2[[#This Row],[GameTime]])</f>
        <v>12</v>
      </c>
      <c r="T3737" t="str">
        <f>IF(Table2[[#This Row],[Event]]="Goal",Table2[[#This Row],[Hscore]]&amp;"-"&amp;Table2[[#This Row],[Uscore]],"")</f>
        <v>2-12</v>
      </c>
      <c r="U3737">
        <v>3184</v>
      </c>
      <c r="V3737" s="1">
        <f>Table2[[#This Row],[GameTime]]-(Table2[[#This Row],[period]]-1)*1200</f>
        <v>784</v>
      </c>
      <c r="W3737" s="1">
        <f>ROUNDDOWN(Table2[[#This Row],[Time]]/60,0)</f>
        <v>13</v>
      </c>
      <c r="X3737" s="1">
        <f>ROUNDDOWN((Table2[[#This Row],[Time]]/60-Table2[[#This Row],[Time2]])*60,0)</f>
        <v>3</v>
      </c>
      <c r="Y3737" s="1">
        <f>IF(Table2[[#This Row],[Time2]]&lt;10,0&amp;Table2[[#This Row],[Time2]],Table2[[#This Row],[Time2]])</f>
        <v>13</v>
      </c>
      <c r="Z3737" s="1" t="str">
        <f>IF(Table2[[#This Row],[Time3]]&lt;10,0&amp;Table2[[#This Row],[Time3]],Table2[[#This Row],[Time3]])</f>
        <v>03</v>
      </c>
      <c r="AA3737" s="2" t="str">
        <f>Table2[[#This Row],[Time4]]&amp;":"&amp;Table2[[#This Row],[Time5]]</f>
        <v>13:03</v>
      </c>
      <c r="AB3737" s="1" t="str" cm="1">
        <f t="array" ref="AB3737">IFERROR(IF(Table2[[#This Row],[code]]="","",_xlfn.IFS(AND(Table2[[#This Row],[code]]&lt;400,Table2[[#This Row],[code]]&lt;&gt;""),2,Table2[[#This Row],[code]]&gt;500,4)),"")</f>
        <v/>
      </c>
      <c r="AC3737" s="1" t="str">
        <f>IF(Table2[[#This Row],[Event]]="Penalty",Table2[[#This Row],[number]],IF(Table2[[#This Row],[Event]]="Time-Out",401,""))</f>
        <v/>
      </c>
      <c r="AD3737" s="1">
        <f>ROW(A3736)</f>
        <v>3736</v>
      </c>
      <c r="AE3737" s="1">
        <f>COUNTIFS(Table2[GameID],Table2[[#This Row],[GameID]],Table2[Column1],"&lt;="&amp;Table2[[#This Row],[Column1]])-1</f>
        <v>18</v>
      </c>
    </row>
    <row r="3738" spans="1:31" x14ac:dyDescent="0.45">
      <c r="A3738" t="s">
        <v>503</v>
      </c>
      <c r="B3738" t="str">
        <f>_xlfn.TEXTBEFORE(Table2[[#This Row],[Kamp]]," - ")</f>
        <v>Odense Floorball</v>
      </c>
      <c r="C3738" t="str">
        <f>_xlfn.TEXTAFTER(Table2[[#This Row],[Kamp]],"- ")</f>
        <v>Strandby Elling</v>
      </c>
      <c r="D3738">
        <v>45367</v>
      </c>
      <c r="E3738">
        <v>83592</v>
      </c>
      <c r="F3738">
        <v>20232024</v>
      </c>
      <c r="G3738" t="s">
        <v>372</v>
      </c>
      <c r="H3738" t="s">
        <v>672</v>
      </c>
      <c r="I3738" t="s">
        <v>678</v>
      </c>
      <c r="J3738">
        <v>3</v>
      </c>
      <c r="K3738">
        <v>31403</v>
      </c>
      <c r="L3738">
        <v>217</v>
      </c>
      <c r="M3738" t="s">
        <v>631</v>
      </c>
      <c r="N3738" t="s">
        <v>85</v>
      </c>
      <c r="O3738" t="s">
        <v>634</v>
      </c>
      <c r="P3738">
        <v>99</v>
      </c>
      <c r="Q3738" t="s">
        <v>634</v>
      </c>
      <c r="R3738">
        <f>SUMIFS(Table2[number],Table2[Event],"Goal",Table2[H/U],"HOME",Table2[GameID],Table2[[#This Row],[GameID]],Table2[GameTime],"&lt;="&amp;Table2[[#This Row],[GameTime]])</f>
        <v>2</v>
      </c>
      <c r="S3738">
        <f>SUMIFS(Table2[number],Table2[Event],"Goal",Table2[H/U],"AWAY",Table2[GameID],Table2[[#This Row],[GameID]],Table2[GameTime],"&lt;="&amp;Table2[[#This Row],[GameTime]])</f>
        <v>12</v>
      </c>
      <c r="T3738" t="str">
        <f>IF(Table2[[#This Row],[Event]]="Goal",Table2[[#This Row],[Hscore]]&amp;"-"&amp;Table2[[#This Row],[Uscore]],"")</f>
        <v/>
      </c>
      <c r="U3738">
        <v>3332</v>
      </c>
      <c r="V3738" s="1">
        <f>Table2[[#This Row],[GameTime]]-(Table2[[#This Row],[period]]-1)*1200</f>
        <v>932</v>
      </c>
      <c r="W3738" s="1">
        <f>ROUNDDOWN(Table2[[#This Row],[Time]]/60,0)</f>
        <v>15</v>
      </c>
      <c r="X3738" s="1">
        <f>ROUNDDOWN((Table2[[#This Row],[Time]]/60-Table2[[#This Row],[Time2]])*60,0)</f>
        <v>32</v>
      </c>
      <c r="Y3738" s="1">
        <f>IF(Table2[[#This Row],[Time2]]&lt;10,0&amp;Table2[[#This Row],[Time2]],Table2[[#This Row],[Time2]])</f>
        <v>15</v>
      </c>
      <c r="Z3738" s="1">
        <f>IF(Table2[[#This Row],[Time3]]&lt;10,0&amp;Table2[[#This Row],[Time3]],Table2[[#This Row],[Time3]])</f>
        <v>32</v>
      </c>
      <c r="AA3738" s="2" t="str">
        <f>Table2[[#This Row],[Time4]]&amp;":"&amp;Table2[[#This Row],[Time5]]</f>
        <v>15:32</v>
      </c>
      <c r="AB3738" s="1" cm="1">
        <f t="array" ref="AB3738">IFERROR(IF(Table2[[#This Row],[code]]="","",_xlfn.IFS(AND(Table2[[#This Row],[code]]&lt;400,Table2[[#This Row],[code]]&lt;&gt;""),2,Table2[[#This Row],[code]]&gt;500,4)),"")</f>
        <v>2</v>
      </c>
      <c r="AC3738" s="1">
        <f>IF(Table2[[#This Row],[Event]]="Penalty",Table2[[#This Row],[number]],IF(Table2[[#This Row],[Event]]="Time-Out",401,""))</f>
        <v>217</v>
      </c>
      <c r="AD3738" s="1">
        <f>ROW(A3737)</f>
        <v>3737</v>
      </c>
      <c r="AE3738" s="1">
        <f>COUNTIFS(Table2[GameID],Table2[[#This Row],[GameID]],Table2[Column1],"&lt;="&amp;Table2[[#This Row],[Column1]])-1</f>
        <v>19</v>
      </c>
    </row>
    <row r="3739" spans="1:31" x14ac:dyDescent="0.45">
      <c r="A3739" t="s">
        <v>503</v>
      </c>
      <c r="B3739" t="str">
        <f>_xlfn.TEXTBEFORE(Table2[[#This Row],[Kamp]]," - ")</f>
        <v>Odense Floorball</v>
      </c>
      <c r="C3739" t="str">
        <f>_xlfn.TEXTAFTER(Table2[[#This Row],[Kamp]],"- ")</f>
        <v>Strandby Elling</v>
      </c>
      <c r="D3739">
        <v>45367</v>
      </c>
      <c r="E3739">
        <v>83592</v>
      </c>
      <c r="F3739">
        <v>20232024</v>
      </c>
      <c r="G3739" t="s">
        <v>372</v>
      </c>
      <c r="H3739" t="s">
        <v>671</v>
      </c>
      <c r="I3739" t="s">
        <v>677</v>
      </c>
      <c r="J3739">
        <v>3</v>
      </c>
      <c r="K3739">
        <v>31148</v>
      </c>
      <c r="L3739">
        <v>1</v>
      </c>
      <c r="M3739" t="s">
        <v>630</v>
      </c>
      <c r="N3739" t="s">
        <v>478</v>
      </c>
      <c r="O3739" t="s">
        <v>474</v>
      </c>
      <c r="P3739">
        <v>78</v>
      </c>
      <c r="Q3739">
        <v>20</v>
      </c>
      <c r="R3739">
        <f>SUMIFS(Table2[number],Table2[Event],"Goal",Table2[H/U],"HOME",Table2[GameID],Table2[[#This Row],[GameID]],Table2[GameTime],"&lt;="&amp;Table2[[#This Row],[GameTime]])</f>
        <v>2</v>
      </c>
      <c r="S3739">
        <f>SUMIFS(Table2[number],Table2[Event],"Goal",Table2[H/U],"AWAY",Table2[GameID],Table2[[#This Row],[GameID]],Table2[GameTime],"&lt;="&amp;Table2[[#This Row],[GameTime]])</f>
        <v>13</v>
      </c>
      <c r="T3739" t="str">
        <f>IF(Table2[[#This Row],[Event]]="Goal",Table2[[#This Row],[Hscore]]&amp;"-"&amp;Table2[[#This Row],[Uscore]],"")</f>
        <v>2-13</v>
      </c>
      <c r="U3739">
        <v>3354</v>
      </c>
      <c r="V3739" s="1">
        <f>Table2[[#This Row],[GameTime]]-(Table2[[#This Row],[period]]-1)*1200</f>
        <v>954</v>
      </c>
      <c r="W3739" s="1">
        <f>ROUNDDOWN(Table2[[#This Row],[Time]]/60,0)</f>
        <v>15</v>
      </c>
      <c r="X3739" s="1">
        <f>ROUNDDOWN((Table2[[#This Row],[Time]]/60-Table2[[#This Row],[Time2]])*60,0)</f>
        <v>54</v>
      </c>
      <c r="Y3739" s="1">
        <f>IF(Table2[[#This Row],[Time2]]&lt;10,0&amp;Table2[[#This Row],[Time2]],Table2[[#This Row],[Time2]])</f>
        <v>15</v>
      </c>
      <c r="Z3739" s="1">
        <f>IF(Table2[[#This Row],[Time3]]&lt;10,0&amp;Table2[[#This Row],[Time3]],Table2[[#This Row],[Time3]])</f>
        <v>54</v>
      </c>
      <c r="AA3739" s="2" t="str">
        <f>Table2[[#This Row],[Time4]]&amp;":"&amp;Table2[[#This Row],[Time5]]</f>
        <v>15:54</v>
      </c>
      <c r="AB3739" s="1" t="str" cm="1">
        <f t="array" ref="AB3739">IFERROR(IF(Table2[[#This Row],[code]]="","",_xlfn.IFS(AND(Table2[[#This Row],[code]]&lt;400,Table2[[#This Row],[code]]&lt;&gt;""),2,Table2[[#This Row],[code]]&gt;500,4)),"")</f>
        <v/>
      </c>
      <c r="AC3739" s="1" t="str">
        <f>IF(Table2[[#This Row],[Event]]="Penalty",Table2[[#This Row],[number]],IF(Table2[[#This Row],[Event]]="Time-Out",401,""))</f>
        <v/>
      </c>
      <c r="AD3739" s="1">
        <f>ROW(A3738)</f>
        <v>3738</v>
      </c>
      <c r="AE3739" s="1">
        <f>COUNTIFS(Table2[GameID],Table2[[#This Row],[GameID]],Table2[Column1],"&lt;="&amp;Table2[[#This Row],[Column1]])-1</f>
        <v>20</v>
      </c>
    </row>
    <row r="3740" spans="1:31" x14ac:dyDescent="0.45">
      <c r="A3740" t="s">
        <v>503</v>
      </c>
      <c r="B3740" t="str">
        <f>_xlfn.TEXTBEFORE(Table2[[#This Row],[Kamp]]," - ")</f>
        <v>Odense Floorball</v>
      </c>
      <c r="C3740" t="str">
        <f>_xlfn.TEXTAFTER(Table2[[#This Row],[Kamp]],"- ")</f>
        <v>Strandby Elling</v>
      </c>
      <c r="D3740">
        <v>45367</v>
      </c>
      <c r="E3740">
        <v>83592</v>
      </c>
      <c r="F3740">
        <v>20232024</v>
      </c>
      <c r="G3740" t="s">
        <v>372</v>
      </c>
      <c r="H3740" t="s">
        <v>672</v>
      </c>
      <c r="I3740" t="s">
        <v>678</v>
      </c>
      <c r="J3740">
        <v>3</v>
      </c>
      <c r="K3740">
        <v>31403</v>
      </c>
      <c r="L3740">
        <v>1</v>
      </c>
      <c r="M3740" t="s">
        <v>630</v>
      </c>
      <c r="N3740" t="s">
        <v>505</v>
      </c>
      <c r="O3740" t="s">
        <v>508</v>
      </c>
      <c r="P3740">
        <v>7</v>
      </c>
      <c r="Q3740">
        <v>20</v>
      </c>
      <c r="R3740">
        <f>SUMIFS(Table2[number],Table2[Event],"Goal",Table2[H/U],"HOME",Table2[GameID],Table2[[#This Row],[GameID]],Table2[GameTime],"&lt;="&amp;Table2[[#This Row],[GameTime]])</f>
        <v>3</v>
      </c>
      <c r="S3740">
        <f>SUMIFS(Table2[number],Table2[Event],"Goal",Table2[H/U],"AWAY",Table2[GameID],Table2[[#This Row],[GameID]],Table2[GameTime],"&lt;="&amp;Table2[[#This Row],[GameTime]])</f>
        <v>13</v>
      </c>
      <c r="T3740" t="str">
        <f>IF(Table2[[#This Row],[Event]]="Goal",Table2[[#This Row],[Hscore]]&amp;"-"&amp;Table2[[#This Row],[Uscore]],"")</f>
        <v>3-13</v>
      </c>
      <c r="U3740">
        <v>3395</v>
      </c>
      <c r="V3740" s="1">
        <f>Table2[[#This Row],[GameTime]]-(Table2[[#This Row],[period]]-1)*1200</f>
        <v>995</v>
      </c>
      <c r="W3740" s="1">
        <f>ROUNDDOWN(Table2[[#This Row],[Time]]/60,0)</f>
        <v>16</v>
      </c>
      <c r="X3740" s="1">
        <f>ROUNDDOWN((Table2[[#This Row],[Time]]/60-Table2[[#This Row],[Time2]])*60,0)</f>
        <v>34</v>
      </c>
      <c r="Y3740" s="1">
        <f>IF(Table2[[#This Row],[Time2]]&lt;10,0&amp;Table2[[#This Row],[Time2]],Table2[[#This Row],[Time2]])</f>
        <v>16</v>
      </c>
      <c r="Z3740" s="1">
        <f>IF(Table2[[#This Row],[Time3]]&lt;10,0&amp;Table2[[#This Row],[Time3]],Table2[[#This Row],[Time3]])</f>
        <v>34</v>
      </c>
      <c r="AA3740" s="2" t="str">
        <f>Table2[[#This Row],[Time4]]&amp;":"&amp;Table2[[#This Row],[Time5]]</f>
        <v>16:34</v>
      </c>
      <c r="AB3740" s="1" t="str" cm="1">
        <f t="array" ref="AB3740">IFERROR(IF(Table2[[#This Row],[code]]="","",_xlfn.IFS(AND(Table2[[#This Row],[code]]&lt;400,Table2[[#This Row],[code]]&lt;&gt;""),2,Table2[[#This Row],[code]]&gt;500,4)),"")</f>
        <v/>
      </c>
      <c r="AC3740" s="1" t="str">
        <f>IF(Table2[[#This Row],[Event]]="Penalty",Table2[[#This Row],[number]],IF(Table2[[#This Row],[Event]]="Time-Out",401,""))</f>
        <v/>
      </c>
      <c r="AD3740" s="1">
        <f>ROW(A3739)</f>
        <v>3739</v>
      </c>
      <c r="AE3740" s="1">
        <f>COUNTIFS(Table2[GameID],Table2[[#This Row],[GameID]],Table2[Column1],"&lt;="&amp;Table2[[#This Row],[Column1]])-1</f>
        <v>21</v>
      </c>
    </row>
    <row r="3741" spans="1:31" x14ac:dyDescent="0.45">
      <c r="A3741" t="s">
        <v>363</v>
      </c>
      <c r="B3741" t="str">
        <f>_xlfn.TEXTBEFORE(Table2[[#This Row],[Kamp]]," - ")</f>
        <v>ÅFK</v>
      </c>
      <c r="C3741" t="str">
        <f>_xlfn.TEXTAFTER(Table2[[#This Row],[Kamp]],"- ")</f>
        <v>BFC Vendsyssel</v>
      </c>
      <c r="D3741">
        <v>45332</v>
      </c>
      <c r="E3741">
        <v>83593</v>
      </c>
      <c r="F3741">
        <v>20232024</v>
      </c>
      <c r="G3741" t="s">
        <v>372</v>
      </c>
      <c r="H3741" t="s">
        <v>664</v>
      </c>
      <c r="I3741" t="s">
        <v>677</v>
      </c>
      <c r="J3741">
        <v>1</v>
      </c>
      <c r="K3741">
        <v>31145</v>
      </c>
      <c r="L3741">
        <v>1</v>
      </c>
      <c r="M3741" t="s">
        <v>630</v>
      </c>
      <c r="N3741" t="s">
        <v>207</v>
      </c>
      <c r="O3741" t="s">
        <v>198</v>
      </c>
      <c r="P3741">
        <v>12</v>
      </c>
      <c r="Q3741">
        <v>9</v>
      </c>
      <c r="R3741">
        <f>SUMIFS(Table2[number],Table2[Event],"Goal",Table2[H/U],"HOME",Table2[GameID],Table2[[#This Row],[GameID]],Table2[GameTime],"&lt;="&amp;Table2[[#This Row],[GameTime]])</f>
        <v>0</v>
      </c>
      <c r="S3741">
        <f>SUMIFS(Table2[number],Table2[Event],"Goal",Table2[H/U],"AWAY",Table2[GameID],Table2[[#This Row],[GameID]],Table2[GameTime],"&lt;="&amp;Table2[[#This Row],[GameTime]])</f>
        <v>1</v>
      </c>
      <c r="T3741" t="str">
        <f>IF(Table2[[#This Row],[Event]]="Goal",Table2[[#This Row],[Hscore]]&amp;"-"&amp;Table2[[#This Row],[Uscore]],"")</f>
        <v>0-1</v>
      </c>
      <c r="U3741">
        <v>116</v>
      </c>
      <c r="V3741" s="1">
        <f>Table2[[#This Row],[GameTime]]-(Table2[[#This Row],[period]]-1)*1200</f>
        <v>116</v>
      </c>
      <c r="W3741" s="1">
        <f>ROUNDDOWN(Table2[[#This Row],[Time]]/60,0)</f>
        <v>1</v>
      </c>
      <c r="X3741" s="1">
        <f>ROUNDDOWN((Table2[[#This Row],[Time]]/60-Table2[[#This Row],[Time2]])*60,0)</f>
        <v>56</v>
      </c>
      <c r="Y3741" s="1" t="str">
        <f>IF(Table2[[#This Row],[Time2]]&lt;10,0&amp;Table2[[#This Row],[Time2]],Table2[[#This Row],[Time2]])</f>
        <v>01</v>
      </c>
      <c r="Z3741" s="1">
        <f>IF(Table2[[#This Row],[Time3]]&lt;10,0&amp;Table2[[#This Row],[Time3]],Table2[[#This Row],[Time3]])</f>
        <v>56</v>
      </c>
      <c r="AA3741" s="2" t="str">
        <f>Table2[[#This Row],[Time4]]&amp;":"&amp;Table2[[#This Row],[Time5]]</f>
        <v>01:56</v>
      </c>
      <c r="AB3741" s="1" t="str" cm="1">
        <f t="array" ref="AB3741">IFERROR(IF(Table2[[#This Row],[code]]="","",_xlfn.IFS(AND(Table2[[#This Row],[code]]&lt;400,Table2[[#This Row],[code]]&lt;&gt;""),2,Table2[[#This Row],[code]]&gt;500,4)),"")</f>
        <v/>
      </c>
      <c r="AC3741" s="1" t="str">
        <f>IF(Table2[[#This Row],[Event]]="Penalty",Table2[[#This Row],[number]],IF(Table2[[#This Row],[Event]]="Time-Out",401,""))</f>
        <v/>
      </c>
      <c r="AD3741" s="1">
        <f>ROW(A3740)</f>
        <v>3740</v>
      </c>
      <c r="AE3741" s="1">
        <f>COUNTIFS(Table2[GameID],Table2[[#This Row],[GameID]],Table2[Column1],"&lt;="&amp;Table2[[#This Row],[Column1]])-1</f>
        <v>0</v>
      </c>
    </row>
    <row r="3742" spans="1:31" x14ac:dyDescent="0.45">
      <c r="A3742" t="s">
        <v>363</v>
      </c>
      <c r="B3742" t="str">
        <f>_xlfn.TEXTBEFORE(Table2[[#This Row],[Kamp]]," - ")</f>
        <v>ÅFK</v>
      </c>
      <c r="C3742" t="str">
        <f>_xlfn.TEXTAFTER(Table2[[#This Row],[Kamp]],"- ")</f>
        <v>BFC Vendsyssel</v>
      </c>
      <c r="D3742">
        <v>45332</v>
      </c>
      <c r="E3742">
        <v>83593</v>
      </c>
      <c r="F3742">
        <v>20232024</v>
      </c>
      <c r="G3742" t="s">
        <v>372</v>
      </c>
      <c r="H3742" t="s">
        <v>666</v>
      </c>
      <c r="I3742" t="s">
        <v>678</v>
      </c>
      <c r="J3742">
        <v>1</v>
      </c>
      <c r="K3742">
        <v>31407</v>
      </c>
      <c r="L3742">
        <v>207</v>
      </c>
      <c r="M3742" t="s">
        <v>631</v>
      </c>
      <c r="N3742" t="s">
        <v>591</v>
      </c>
      <c r="O3742" t="s">
        <v>634</v>
      </c>
      <c r="P3742">
        <v>17</v>
      </c>
      <c r="Q3742" t="s">
        <v>634</v>
      </c>
      <c r="R3742">
        <f>SUMIFS(Table2[number],Table2[Event],"Goal",Table2[H/U],"HOME",Table2[GameID],Table2[[#This Row],[GameID]],Table2[GameTime],"&lt;="&amp;Table2[[#This Row],[GameTime]])</f>
        <v>0</v>
      </c>
      <c r="S3742">
        <f>SUMIFS(Table2[number],Table2[Event],"Goal",Table2[H/U],"AWAY",Table2[GameID],Table2[[#This Row],[GameID]],Table2[GameTime],"&lt;="&amp;Table2[[#This Row],[GameTime]])</f>
        <v>1</v>
      </c>
      <c r="T3742" t="str">
        <f>IF(Table2[[#This Row],[Event]]="Goal",Table2[[#This Row],[Hscore]]&amp;"-"&amp;Table2[[#This Row],[Uscore]],"")</f>
        <v/>
      </c>
      <c r="U3742">
        <v>337</v>
      </c>
      <c r="V3742" s="1">
        <f>Table2[[#This Row],[GameTime]]-(Table2[[#This Row],[period]]-1)*1200</f>
        <v>337</v>
      </c>
      <c r="W3742" s="1">
        <f>ROUNDDOWN(Table2[[#This Row],[Time]]/60,0)</f>
        <v>5</v>
      </c>
      <c r="X3742" s="1">
        <f>ROUNDDOWN((Table2[[#This Row],[Time]]/60-Table2[[#This Row],[Time2]])*60,0)</f>
        <v>37</v>
      </c>
      <c r="Y3742" s="1" t="str">
        <f>IF(Table2[[#This Row],[Time2]]&lt;10,0&amp;Table2[[#This Row],[Time2]],Table2[[#This Row],[Time2]])</f>
        <v>05</v>
      </c>
      <c r="Z3742" s="1">
        <f>IF(Table2[[#This Row],[Time3]]&lt;10,0&amp;Table2[[#This Row],[Time3]],Table2[[#This Row],[Time3]])</f>
        <v>37</v>
      </c>
      <c r="AA3742" s="2" t="str">
        <f>Table2[[#This Row],[Time4]]&amp;":"&amp;Table2[[#This Row],[Time5]]</f>
        <v>05:37</v>
      </c>
      <c r="AB3742" s="1" cm="1">
        <f t="array" ref="AB3742">IFERROR(IF(Table2[[#This Row],[code]]="","",_xlfn.IFS(AND(Table2[[#This Row],[code]]&lt;400,Table2[[#This Row],[code]]&lt;&gt;""),2,Table2[[#This Row],[code]]&gt;500,4)),"")</f>
        <v>2</v>
      </c>
      <c r="AC3742" s="1">
        <f>IF(Table2[[#This Row],[Event]]="Penalty",Table2[[#This Row],[number]],IF(Table2[[#This Row],[Event]]="Time-Out",401,""))</f>
        <v>207</v>
      </c>
      <c r="AD3742" s="1">
        <f>ROW(A3741)</f>
        <v>3741</v>
      </c>
      <c r="AE3742" s="1">
        <f>COUNTIFS(Table2[GameID],Table2[[#This Row],[GameID]],Table2[Column1],"&lt;="&amp;Table2[[#This Row],[Column1]])-1</f>
        <v>1</v>
      </c>
    </row>
    <row r="3743" spans="1:31" x14ac:dyDescent="0.45">
      <c r="A3743" t="s">
        <v>363</v>
      </c>
      <c r="B3743" t="str">
        <f>_xlfn.TEXTBEFORE(Table2[[#This Row],[Kamp]]," - ")</f>
        <v>ÅFK</v>
      </c>
      <c r="C3743" t="str">
        <f>_xlfn.TEXTAFTER(Table2[[#This Row],[Kamp]],"- ")</f>
        <v>BFC Vendsyssel</v>
      </c>
      <c r="D3743">
        <v>45332</v>
      </c>
      <c r="E3743">
        <v>83593</v>
      </c>
      <c r="F3743">
        <v>20232024</v>
      </c>
      <c r="G3743" t="s">
        <v>372</v>
      </c>
      <c r="H3743" t="s">
        <v>666</v>
      </c>
      <c r="I3743" t="s">
        <v>677</v>
      </c>
      <c r="J3743">
        <v>1</v>
      </c>
      <c r="K3743">
        <v>31407</v>
      </c>
      <c r="L3743">
        <v>1</v>
      </c>
      <c r="M3743" t="s">
        <v>630</v>
      </c>
      <c r="N3743" t="s">
        <v>634</v>
      </c>
      <c r="O3743" t="s">
        <v>634</v>
      </c>
      <c r="P3743" t="s">
        <v>634</v>
      </c>
      <c r="Q3743" t="s">
        <v>634</v>
      </c>
      <c r="R3743">
        <f>SUMIFS(Table2[number],Table2[Event],"Goal",Table2[H/U],"HOME",Table2[GameID],Table2[[#This Row],[GameID]],Table2[GameTime],"&lt;="&amp;Table2[[#This Row],[GameTime]])</f>
        <v>0</v>
      </c>
      <c r="S3743">
        <f>SUMIFS(Table2[number],Table2[Event],"Goal",Table2[H/U],"AWAY",Table2[GameID],Table2[[#This Row],[GameID]],Table2[GameTime],"&lt;="&amp;Table2[[#This Row],[GameTime]])</f>
        <v>2</v>
      </c>
      <c r="T3743" t="str">
        <f>IF(Table2[[#This Row],[Event]]="Goal",Table2[[#This Row],[Hscore]]&amp;"-"&amp;Table2[[#This Row],[Uscore]],"")</f>
        <v>0-2</v>
      </c>
      <c r="U3743">
        <v>465</v>
      </c>
      <c r="V3743" s="1">
        <f>Table2[[#This Row],[GameTime]]-(Table2[[#This Row],[period]]-1)*1200</f>
        <v>465</v>
      </c>
      <c r="W3743" s="1">
        <f>ROUNDDOWN(Table2[[#This Row],[Time]]/60,0)</f>
        <v>7</v>
      </c>
      <c r="X3743" s="1">
        <f>ROUNDDOWN((Table2[[#This Row],[Time]]/60-Table2[[#This Row],[Time2]])*60,0)</f>
        <v>45</v>
      </c>
      <c r="Y3743" s="1" t="str">
        <f>IF(Table2[[#This Row],[Time2]]&lt;10,0&amp;Table2[[#This Row],[Time2]],Table2[[#This Row],[Time2]])</f>
        <v>07</v>
      </c>
      <c r="Z3743" s="1">
        <f>IF(Table2[[#This Row],[Time3]]&lt;10,0&amp;Table2[[#This Row],[Time3]],Table2[[#This Row],[Time3]])</f>
        <v>45</v>
      </c>
      <c r="AA3743" s="2" t="str">
        <f>Table2[[#This Row],[Time4]]&amp;":"&amp;Table2[[#This Row],[Time5]]</f>
        <v>07:45</v>
      </c>
      <c r="AB3743" s="1" t="str" cm="1">
        <f t="array" ref="AB3743">IFERROR(IF(Table2[[#This Row],[code]]="","",_xlfn.IFS(AND(Table2[[#This Row],[code]]&lt;400,Table2[[#This Row],[code]]&lt;&gt;""),2,Table2[[#This Row],[code]]&gt;500,4)),"")</f>
        <v/>
      </c>
      <c r="AC3743" s="1" t="str">
        <f>IF(Table2[[#This Row],[Event]]="Penalty",Table2[[#This Row],[number]],IF(Table2[[#This Row],[Event]]="Time-Out",401,""))</f>
        <v/>
      </c>
      <c r="AD3743" s="1">
        <f>ROW(A3742)</f>
        <v>3742</v>
      </c>
      <c r="AE3743" s="1">
        <f>COUNTIFS(Table2[GameID],Table2[[#This Row],[GameID]],Table2[Column1],"&lt;="&amp;Table2[[#This Row],[Column1]])-1</f>
        <v>2</v>
      </c>
    </row>
    <row r="3744" spans="1:31" x14ac:dyDescent="0.45">
      <c r="A3744" t="s">
        <v>363</v>
      </c>
      <c r="B3744" t="str">
        <f>_xlfn.TEXTBEFORE(Table2[[#This Row],[Kamp]]," - ")</f>
        <v>ÅFK</v>
      </c>
      <c r="C3744" t="str">
        <f>_xlfn.TEXTAFTER(Table2[[#This Row],[Kamp]],"- ")</f>
        <v>BFC Vendsyssel</v>
      </c>
      <c r="D3744">
        <v>45332</v>
      </c>
      <c r="E3744">
        <v>83593</v>
      </c>
      <c r="F3744">
        <v>20232024</v>
      </c>
      <c r="G3744" t="s">
        <v>372</v>
      </c>
      <c r="H3744" t="s">
        <v>664</v>
      </c>
      <c r="I3744" t="s">
        <v>677</v>
      </c>
      <c r="J3744">
        <v>1</v>
      </c>
      <c r="K3744">
        <v>31145</v>
      </c>
      <c r="L3744">
        <v>205</v>
      </c>
      <c r="M3744" t="s">
        <v>631</v>
      </c>
      <c r="N3744" t="s">
        <v>206</v>
      </c>
      <c r="O3744" t="s">
        <v>634</v>
      </c>
      <c r="P3744">
        <v>65</v>
      </c>
      <c r="Q3744" t="s">
        <v>634</v>
      </c>
      <c r="R3744">
        <f>SUMIFS(Table2[number],Table2[Event],"Goal",Table2[H/U],"HOME",Table2[GameID],Table2[[#This Row],[GameID]],Table2[GameTime],"&lt;="&amp;Table2[[#This Row],[GameTime]])</f>
        <v>0</v>
      </c>
      <c r="S3744">
        <f>SUMIFS(Table2[number],Table2[Event],"Goal",Table2[H/U],"AWAY",Table2[GameID],Table2[[#This Row],[GameID]],Table2[GameTime],"&lt;="&amp;Table2[[#This Row],[GameTime]])</f>
        <v>2</v>
      </c>
      <c r="T3744" t="str">
        <f>IF(Table2[[#This Row],[Event]]="Goal",Table2[[#This Row],[Hscore]]&amp;"-"&amp;Table2[[#This Row],[Uscore]],"")</f>
        <v/>
      </c>
      <c r="U3744">
        <v>548</v>
      </c>
      <c r="V3744" s="1">
        <f>Table2[[#This Row],[GameTime]]-(Table2[[#This Row],[period]]-1)*1200</f>
        <v>548</v>
      </c>
      <c r="W3744" s="1">
        <f>ROUNDDOWN(Table2[[#This Row],[Time]]/60,0)</f>
        <v>9</v>
      </c>
      <c r="X3744" s="1">
        <f>ROUNDDOWN((Table2[[#This Row],[Time]]/60-Table2[[#This Row],[Time2]])*60,0)</f>
        <v>7</v>
      </c>
      <c r="Y3744" s="1" t="str">
        <f>IF(Table2[[#This Row],[Time2]]&lt;10,0&amp;Table2[[#This Row],[Time2]],Table2[[#This Row],[Time2]])</f>
        <v>09</v>
      </c>
      <c r="Z3744" s="1" t="str">
        <f>IF(Table2[[#This Row],[Time3]]&lt;10,0&amp;Table2[[#This Row],[Time3]],Table2[[#This Row],[Time3]])</f>
        <v>07</v>
      </c>
      <c r="AA3744" s="2" t="str">
        <f>Table2[[#This Row],[Time4]]&amp;":"&amp;Table2[[#This Row],[Time5]]</f>
        <v>09:07</v>
      </c>
      <c r="AB3744" s="1" cm="1">
        <f t="array" ref="AB3744">IFERROR(IF(Table2[[#This Row],[code]]="","",_xlfn.IFS(AND(Table2[[#This Row],[code]]&lt;400,Table2[[#This Row],[code]]&lt;&gt;""),2,Table2[[#This Row],[code]]&gt;500,4)),"")</f>
        <v>2</v>
      </c>
      <c r="AC3744" s="1">
        <f>IF(Table2[[#This Row],[Event]]="Penalty",Table2[[#This Row],[number]],IF(Table2[[#This Row],[Event]]="Time-Out",401,""))</f>
        <v>205</v>
      </c>
      <c r="AD3744" s="1">
        <f>ROW(A3743)</f>
        <v>3743</v>
      </c>
      <c r="AE3744" s="1">
        <f>COUNTIFS(Table2[GameID],Table2[[#This Row],[GameID]],Table2[Column1],"&lt;="&amp;Table2[[#This Row],[Column1]])-1</f>
        <v>3</v>
      </c>
    </row>
    <row r="3745" spans="1:31" x14ac:dyDescent="0.45">
      <c r="A3745" t="s">
        <v>363</v>
      </c>
      <c r="B3745" t="str">
        <f>_xlfn.TEXTBEFORE(Table2[[#This Row],[Kamp]]," - ")</f>
        <v>ÅFK</v>
      </c>
      <c r="C3745" t="str">
        <f>_xlfn.TEXTAFTER(Table2[[#This Row],[Kamp]],"- ")</f>
        <v>BFC Vendsyssel</v>
      </c>
      <c r="D3745">
        <v>45332</v>
      </c>
      <c r="E3745">
        <v>83593</v>
      </c>
      <c r="F3745">
        <v>20232024</v>
      </c>
      <c r="G3745" t="s">
        <v>372</v>
      </c>
      <c r="H3745" t="s">
        <v>664</v>
      </c>
      <c r="I3745" t="s">
        <v>677</v>
      </c>
      <c r="J3745">
        <v>1</v>
      </c>
      <c r="K3745">
        <v>31145</v>
      </c>
      <c r="L3745">
        <v>1</v>
      </c>
      <c r="M3745" t="s">
        <v>630</v>
      </c>
      <c r="N3745" t="s">
        <v>199</v>
      </c>
      <c r="O3745" t="s">
        <v>634</v>
      </c>
      <c r="P3745">
        <v>38</v>
      </c>
      <c r="Q3745" t="s">
        <v>634</v>
      </c>
      <c r="R3745">
        <f>SUMIFS(Table2[number],Table2[Event],"Goal",Table2[H/U],"HOME",Table2[GameID],Table2[[#This Row],[GameID]],Table2[GameTime],"&lt;="&amp;Table2[[#This Row],[GameTime]])</f>
        <v>0</v>
      </c>
      <c r="S3745">
        <f>SUMIFS(Table2[number],Table2[Event],"Goal",Table2[H/U],"AWAY",Table2[GameID],Table2[[#This Row],[GameID]],Table2[GameTime],"&lt;="&amp;Table2[[#This Row],[GameTime]])</f>
        <v>3</v>
      </c>
      <c r="T3745" t="str">
        <f>IF(Table2[[#This Row],[Event]]="Goal",Table2[[#This Row],[Hscore]]&amp;"-"&amp;Table2[[#This Row],[Uscore]],"")</f>
        <v>0-3</v>
      </c>
      <c r="U3745">
        <v>740</v>
      </c>
      <c r="V3745" s="1">
        <f>Table2[[#This Row],[GameTime]]-(Table2[[#This Row],[period]]-1)*1200</f>
        <v>740</v>
      </c>
      <c r="W3745" s="1">
        <f>ROUNDDOWN(Table2[[#This Row],[Time]]/60,0)</f>
        <v>12</v>
      </c>
      <c r="X3745" s="1">
        <f>ROUNDDOWN((Table2[[#This Row],[Time]]/60-Table2[[#This Row],[Time2]])*60,0)</f>
        <v>20</v>
      </c>
      <c r="Y3745" s="1">
        <f>IF(Table2[[#This Row],[Time2]]&lt;10,0&amp;Table2[[#This Row],[Time2]],Table2[[#This Row],[Time2]])</f>
        <v>12</v>
      </c>
      <c r="Z3745" s="1">
        <f>IF(Table2[[#This Row],[Time3]]&lt;10,0&amp;Table2[[#This Row],[Time3]],Table2[[#This Row],[Time3]])</f>
        <v>20</v>
      </c>
      <c r="AA3745" s="2" t="str">
        <f>Table2[[#This Row],[Time4]]&amp;":"&amp;Table2[[#This Row],[Time5]]</f>
        <v>12:20</v>
      </c>
      <c r="AB3745" s="1" t="str" cm="1">
        <f t="array" ref="AB3745">IFERROR(IF(Table2[[#This Row],[code]]="","",_xlfn.IFS(AND(Table2[[#This Row],[code]]&lt;400,Table2[[#This Row],[code]]&lt;&gt;""),2,Table2[[#This Row],[code]]&gt;500,4)),"")</f>
        <v/>
      </c>
      <c r="AC3745" s="1" t="str">
        <f>IF(Table2[[#This Row],[Event]]="Penalty",Table2[[#This Row],[number]],IF(Table2[[#This Row],[Event]]="Time-Out",401,""))</f>
        <v/>
      </c>
      <c r="AD3745" s="1">
        <f>ROW(A3744)</f>
        <v>3744</v>
      </c>
      <c r="AE3745" s="1">
        <f>COUNTIFS(Table2[GameID],Table2[[#This Row],[GameID]],Table2[Column1],"&lt;="&amp;Table2[[#This Row],[Column1]])-1</f>
        <v>4</v>
      </c>
    </row>
    <row r="3746" spans="1:31" x14ac:dyDescent="0.45">
      <c r="A3746" t="s">
        <v>363</v>
      </c>
      <c r="B3746" t="str">
        <f>_xlfn.TEXTBEFORE(Table2[[#This Row],[Kamp]]," - ")</f>
        <v>ÅFK</v>
      </c>
      <c r="C3746" t="str">
        <f>_xlfn.TEXTAFTER(Table2[[#This Row],[Kamp]],"- ")</f>
        <v>BFC Vendsyssel</v>
      </c>
      <c r="D3746">
        <v>45332</v>
      </c>
      <c r="E3746">
        <v>83593</v>
      </c>
      <c r="F3746">
        <v>20232024</v>
      </c>
      <c r="G3746" t="s">
        <v>372</v>
      </c>
      <c r="H3746" t="s">
        <v>666</v>
      </c>
      <c r="I3746" t="s">
        <v>678</v>
      </c>
      <c r="J3746">
        <v>2</v>
      </c>
      <c r="K3746">
        <v>31407</v>
      </c>
      <c r="L3746">
        <v>207</v>
      </c>
      <c r="M3746" t="s">
        <v>631</v>
      </c>
      <c r="N3746" t="s">
        <v>647</v>
      </c>
      <c r="O3746" t="s">
        <v>634</v>
      </c>
      <c r="P3746">
        <v>38</v>
      </c>
      <c r="Q3746" t="s">
        <v>634</v>
      </c>
      <c r="R3746">
        <f>SUMIFS(Table2[number],Table2[Event],"Goal",Table2[H/U],"HOME",Table2[GameID],Table2[[#This Row],[GameID]],Table2[GameTime],"&lt;="&amp;Table2[[#This Row],[GameTime]])</f>
        <v>0</v>
      </c>
      <c r="S3746">
        <f>SUMIFS(Table2[number],Table2[Event],"Goal",Table2[H/U],"AWAY",Table2[GameID],Table2[[#This Row],[GameID]],Table2[GameTime],"&lt;="&amp;Table2[[#This Row],[GameTime]])</f>
        <v>3</v>
      </c>
      <c r="T3746" t="str">
        <f>IF(Table2[[#This Row],[Event]]="Goal",Table2[[#This Row],[Hscore]]&amp;"-"&amp;Table2[[#This Row],[Uscore]],"")</f>
        <v/>
      </c>
      <c r="U3746">
        <v>1205</v>
      </c>
      <c r="V3746" s="1">
        <f>Table2[[#This Row],[GameTime]]-(Table2[[#This Row],[period]]-1)*1200</f>
        <v>5</v>
      </c>
      <c r="W3746" s="1">
        <f>ROUNDDOWN(Table2[[#This Row],[Time]]/60,0)</f>
        <v>0</v>
      </c>
      <c r="X3746" s="1">
        <f>ROUNDDOWN((Table2[[#This Row],[Time]]/60-Table2[[#This Row],[Time2]])*60,0)</f>
        <v>5</v>
      </c>
      <c r="Y3746" s="1" t="str">
        <f>IF(Table2[[#This Row],[Time2]]&lt;10,0&amp;Table2[[#This Row],[Time2]],Table2[[#This Row],[Time2]])</f>
        <v>00</v>
      </c>
      <c r="Z3746" s="1" t="str">
        <f>IF(Table2[[#This Row],[Time3]]&lt;10,0&amp;Table2[[#This Row],[Time3]],Table2[[#This Row],[Time3]])</f>
        <v>05</v>
      </c>
      <c r="AA3746" s="2" t="str">
        <f>Table2[[#This Row],[Time4]]&amp;":"&amp;Table2[[#This Row],[Time5]]</f>
        <v>00:05</v>
      </c>
      <c r="AB3746" s="1" cm="1">
        <f t="array" ref="AB3746">IFERROR(IF(Table2[[#This Row],[code]]="","",_xlfn.IFS(AND(Table2[[#This Row],[code]]&lt;400,Table2[[#This Row],[code]]&lt;&gt;""),2,Table2[[#This Row],[code]]&gt;500,4)),"")</f>
        <v>2</v>
      </c>
      <c r="AC3746" s="1">
        <f>IF(Table2[[#This Row],[Event]]="Penalty",Table2[[#This Row],[number]],IF(Table2[[#This Row],[Event]]="Time-Out",401,""))</f>
        <v>207</v>
      </c>
      <c r="AD3746" s="1">
        <f>ROW(A3745)</f>
        <v>3745</v>
      </c>
      <c r="AE3746" s="1">
        <f>COUNTIFS(Table2[GameID],Table2[[#This Row],[GameID]],Table2[Column1],"&lt;="&amp;Table2[[#This Row],[Column1]])-1</f>
        <v>5</v>
      </c>
    </row>
    <row r="3747" spans="1:31" x14ac:dyDescent="0.45">
      <c r="A3747" t="s">
        <v>363</v>
      </c>
      <c r="B3747" t="str">
        <f>_xlfn.TEXTBEFORE(Table2[[#This Row],[Kamp]]," - ")</f>
        <v>ÅFK</v>
      </c>
      <c r="C3747" t="str">
        <f>_xlfn.TEXTAFTER(Table2[[#This Row],[Kamp]],"- ")</f>
        <v>BFC Vendsyssel</v>
      </c>
      <c r="D3747">
        <v>45332</v>
      </c>
      <c r="E3747">
        <v>83593</v>
      </c>
      <c r="F3747">
        <v>20232024</v>
      </c>
      <c r="G3747" t="s">
        <v>372</v>
      </c>
      <c r="H3747" t="s">
        <v>664</v>
      </c>
      <c r="I3747" t="s">
        <v>677</v>
      </c>
      <c r="J3747">
        <v>2</v>
      </c>
      <c r="K3747">
        <v>31145</v>
      </c>
      <c r="L3747">
        <v>504</v>
      </c>
      <c r="M3747" t="s">
        <v>631</v>
      </c>
      <c r="N3747" t="s">
        <v>205</v>
      </c>
      <c r="O3747" t="s">
        <v>634</v>
      </c>
      <c r="P3747">
        <v>54</v>
      </c>
      <c r="Q3747" t="s">
        <v>634</v>
      </c>
      <c r="R3747">
        <f>SUMIFS(Table2[number],Table2[Event],"Goal",Table2[H/U],"HOME",Table2[GameID],Table2[[#This Row],[GameID]],Table2[GameTime],"&lt;="&amp;Table2[[#This Row],[GameTime]])</f>
        <v>0</v>
      </c>
      <c r="S3747">
        <f>SUMIFS(Table2[number],Table2[Event],"Goal",Table2[H/U],"AWAY",Table2[GameID],Table2[[#This Row],[GameID]],Table2[GameTime],"&lt;="&amp;Table2[[#This Row],[GameTime]])</f>
        <v>3</v>
      </c>
      <c r="T3747" t="str">
        <f>IF(Table2[[#This Row],[Event]]="Goal",Table2[[#This Row],[Hscore]]&amp;"-"&amp;Table2[[#This Row],[Uscore]],"")</f>
        <v/>
      </c>
      <c r="U3747">
        <v>1493</v>
      </c>
      <c r="V3747" s="1">
        <f>Table2[[#This Row],[GameTime]]-(Table2[[#This Row],[period]]-1)*1200</f>
        <v>293</v>
      </c>
      <c r="W3747" s="1">
        <f>ROUNDDOWN(Table2[[#This Row],[Time]]/60,0)</f>
        <v>4</v>
      </c>
      <c r="X3747" s="1">
        <f>ROUNDDOWN((Table2[[#This Row],[Time]]/60-Table2[[#This Row],[Time2]])*60,0)</f>
        <v>53</v>
      </c>
      <c r="Y3747" s="1" t="str">
        <f>IF(Table2[[#This Row],[Time2]]&lt;10,0&amp;Table2[[#This Row],[Time2]],Table2[[#This Row],[Time2]])</f>
        <v>04</v>
      </c>
      <c r="Z3747" s="1">
        <f>IF(Table2[[#This Row],[Time3]]&lt;10,0&amp;Table2[[#This Row],[Time3]],Table2[[#This Row],[Time3]])</f>
        <v>53</v>
      </c>
      <c r="AA3747" s="2" t="str">
        <f>Table2[[#This Row],[Time4]]&amp;":"&amp;Table2[[#This Row],[Time5]]</f>
        <v>04:53</v>
      </c>
      <c r="AB3747" s="1" cm="1">
        <f t="array" ref="AB3747">IFERROR(IF(Table2[[#This Row],[code]]="","",_xlfn.IFS(AND(Table2[[#This Row],[code]]&lt;400,Table2[[#This Row],[code]]&lt;&gt;""),2,Table2[[#This Row],[code]]&gt;500,4)),"")</f>
        <v>4</v>
      </c>
      <c r="AC3747" s="1">
        <f>IF(Table2[[#This Row],[Event]]="Penalty",Table2[[#This Row],[number]],IF(Table2[[#This Row],[Event]]="Time-Out",401,""))</f>
        <v>504</v>
      </c>
      <c r="AD3747" s="1">
        <f>ROW(A3746)</f>
        <v>3746</v>
      </c>
      <c r="AE3747" s="1">
        <f>COUNTIFS(Table2[GameID],Table2[[#This Row],[GameID]],Table2[Column1],"&lt;="&amp;Table2[[#This Row],[Column1]])-1</f>
        <v>6</v>
      </c>
    </row>
    <row r="3748" spans="1:31" x14ac:dyDescent="0.45">
      <c r="A3748" t="s">
        <v>363</v>
      </c>
      <c r="B3748" t="str">
        <f>_xlfn.TEXTBEFORE(Table2[[#This Row],[Kamp]]," - ")</f>
        <v>ÅFK</v>
      </c>
      <c r="C3748" t="str">
        <f>_xlfn.TEXTAFTER(Table2[[#This Row],[Kamp]],"- ")</f>
        <v>BFC Vendsyssel</v>
      </c>
      <c r="D3748">
        <v>45332</v>
      </c>
      <c r="E3748">
        <v>83593</v>
      </c>
      <c r="F3748">
        <v>20232024</v>
      </c>
      <c r="G3748" t="s">
        <v>372</v>
      </c>
      <c r="H3748" t="s">
        <v>664</v>
      </c>
      <c r="I3748" t="s">
        <v>677</v>
      </c>
      <c r="J3748">
        <v>2</v>
      </c>
      <c r="K3748">
        <v>31145</v>
      </c>
      <c r="L3748">
        <v>1</v>
      </c>
      <c r="M3748" t="s">
        <v>630</v>
      </c>
      <c r="N3748" t="s">
        <v>211</v>
      </c>
      <c r="O3748" t="s">
        <v>634</v>
      </c>
      <c r="P3748">
        <v>89</v>
      </c>
      <c r="Q3748" t="s">
        <v>634</v>
      </c>
      <c r="R3748">
        <f>SUMIFS(Table2[number],Table2[Event],"Goal",Table2[H/U],"HOME",Table2[GameID],Table2[[#This Row],[GameID]],Table2[GameTime],"&lt;="&amp;Table2[[#This Row],[GameTime]])</f>
        <v>0</v>
      </c>
      <c r="S3748">
        <f>SUMIFS(Table2[number],Table2[Event],"Goal",Table2[H/U],"AWAY",Table2[GameID],Table2[[#This Row],[GameID]],Table2[GameTime],"&lt;="&amp;Table2[[#This Row],[GameTime]])</f>
        <v>4</v>
      </c>
      <c r="T3748" t="str">
        <f>IF(Table2[[#This Row],[Event]]="Goal",Table2[[#This Row],[Hscore]]&amp;"-"&amp;Table2[[#This Row],[Uscore]],"")</f>
        <v>0-4</v>
      </c>
      <c r="U3748">
        <v>1595</v>
      </c>
      <c r="V3748" s="1">
        <f>Table2[[#This Row],[GameTime]]-(Table2[[#This Row],[period]]-1)*1200</f>
        <v>395</v>
      </c>
      <c r="W3748" s="1">
        <f>ROUNDDOWN(Table2[[#This Row],[Time]]/60,0)</f>
        <v>6</v>
      </c>
      <c r="X3748" s="1">
        <f>ROUNDDOWN((Table2[[#This Row],[Time]]/60-Table2[[#This Row],[Time2]])*60,0)</f>
        <v>35</v>
      </c>
      <c r="Y3748" s="1" t="str">
        <f>IF(Table2[[#This Row],[Time2]]&lt;10,0&amp;Table2[[#This Row],[Time2]],Table2[[#This Row],[Time2]])</f>
        <v>06</v>
      </c>
      <c r="Z3748" s="1">
        <f>IF(Table2[[#This Row],[Time3]]&lt;10,0&amp;Table2[[#This Row],[Time3]],Table2[[#This Row],[Time3]])</f>
        <v>35</v>
      </c>
      <c r="AA3748" s="2" t="str">
        <f>Table2[[#This Row],[Time4]]&amp;":"&amp;Table2[[#This Row],[Time5]]</f>
        <v>06:35</v>
      </c>
      <c r="AB3748" s="1" t="str" cm="1">
        <f t="array" ref="AB3748">IFERROR(IF(Table2[[#This Row],[code]]="","",_xlfn.IFS(AND(Table2[[#This Row],[code]]&lt;400,Table2[[#This Row],[code]]&lt;&gt;""),2,Table2[[#This Row],[code]]&gt;500,4)),"")</f>
        <v/>
      </c>
      <c r="AC3748" s="1" t="str">
        <f>IF(Table2[[#This Row],[Event]]="Penalty",Table2[[#This Row],[number]],IF(Table2[[#This Row],[Event]]="Time-Out",401,""))</f>
        <v/>
      </c>
      <c r="AD3748" s="1">
        <f>ROW(A3747)</f>
        <v>3747</v>
      </c>
      <c r="AE3748" s="1">
        <f>COUNTIFS(Table2[GameID],Table2[[#This Row],[GameID]],Table2[Column1],"&lt;="&amp;Table2[[#This Row],[Column1]])-1</f>
        <v>7</v>
      </c>
    </row>
    <row r="3749" spans="1:31" x14ac:dyDescent="0.45">
      <c r="A3749" t="s">
        <v>363</v>
      </c>
      <c r="B3749" t="str">
        <f>_xlfn.TEXTBEFORE(Table2[[#This Row],[Kamp]]," - ")</f>
        <v>ÅFK</v>
      </c>
      <c r="C3749" t="str">
        <f>_xlfn.TEXTAFTER(Table2[[#This Row],[Kamp]],"- ")</f>
        <v>BFC Vendsyssel</v>
      </c>
      <c r="D3749">
        <v>45332</v>
      </c>
      <c r="E3749">
        <v>83593</v>
      </c>
      <c r="F3749">
        <v>20232024</v>
      </c>
      <c r="G3749" t="s">
        <v>372</v>
      </c>
      <c r="H3749" t="s">
        <v>664</v>
      </c>
      <c r="I3749" t="s">
        <v>677</v>
      </c>
      <c r="J3749">
        <v>2</v>
      </c>
      <c r="K3749">
        <v>31145</v>
      </c>
      <c r="L3749">
        <v>1</v>
      </c>
      <c r="M3749" t="s">
        <v>630</v>
      </c>
      <c r="N3749" t="s">
        <v>206</v>
      </c>
      <c r="O3749" t="s">
        <v>287</v>
      </c>
      <c r="P3749">
        <v>65</v>
      </c>
      <c r="Q3749">
        <v>55</v>
      </c>
      <c r="R3749">
        <f>SUMIFS(Table2[number],Table2[Event],"Goal",Table2[H/U],"HOME",Table2[GameID],Table2[[#This Row],[GameID]],Table2[GameTime],"&lt;="&amp;Table2[[#This Row],[GameTime]])</f>
        <v>0</v>
      </c>
      <c r="S3749">
        <f>SUMIFS(Table2[number],Table2[Event],"Goal",Table2[H/U],"AWAY",Table2[GameID],Table2[[#This Row],[GameID]],Table2[GameTime],"&lt;="&amp;Table2[[#This Row],[GameTime]])</f>
        <v>5</v>
      </c>
      <c r="T3749" t="str">
        <f>IF(Table2[[#This Row],[Event]]="Goal",Table2[[#This Row],[Hscore]]&amp;"-"&amp;Table2[[#This Row],[Uscore]],"")</f>
        <v>0-5</v>
      </c>
      <c r="U3749">
        <v>1660</v>
      </c>
      <c r="V3749" s="1">
        <f>Table2[[#This Row],[GameTime]]-(Table2[[#This Row],[period]]-1)*1200</f>
        <v>460</v>
      </c>
      <c r="W3749" s="1">
        <f>ROUNDDOWN(Table2[[#This Row],[Time]]/60,0)</f>
        <v>7</v>
      </c>
      <c r="X3749" s="1">
        <f>ROUNDDOWN((Table2[[#This Row],[Time]]/60-Table2[[#This Row],[Time2]])*60,0)</f>
        <v>40</v>
      </c>
      <c r="Y3749" s="1" t="str">
        <f>IF(Table2[[#This Row],[Time2]]&lt;10,0&amp;Table2[[#This Row],[Time2]],Table2[[#This Row],[Time2]])</f>
        <v>07</v>
      </c>
      <c r="Z3749" s="1">
        <f>IF(Table2[[#This Row],[Time3]]&lt;10,0&amp;Table2[[#This Row],[Time3]],Table2[[#This Row],[Time3]])</f>
        <v>40</v>
      </c>
      <c r="AA3749" s="2" t="str">
        <f>Table2[[#This Row],[Time4]]&amp;":"&amp;Table2[[#This Row],[Time5]]</f>
        <v>07:40</v>
      </c>
      <c r="AB3749" s="1" t="str" cm="1">
        <f t="array" ref="AB3749">IFERROR(IF(Table2[[#This Row],[code]]="","",_xlfn.IFS(AND(Table2[[#This Row],[code]]&lt;400,Table2[[#This Row],[code]]&lt;&gt;""),2,Table2[[#This Row],[code]]&gt;500,4)),"")</f>
        <v/>
      </c>
      <c r="AC3749" s="1" t="str">
        <f>IF(Table2[[#This Row],[Event]]="Penalty",Table2[[#This Row],[number]],IF(Table2[[#This Row],[Event]]="Time-Out",401,""))</f>
        <v/>
      </c>
      <c r="AD3749" s="1">
        <f>ROW(A3748)</f>
        <v>3748</v>
      </c>
      <c r="AE3749" s="1">
        <f>COUNTIFS(Table2[GameID],Table2[[#This Row],[GameID]],Table2[Column1],"&lt;="&amp;Table2[[#This Row],[Column1]])-1</f>
        <v>8</v>
      </c>
    </row>
    <row r="3750" spans="1:31" x14ac:dyDescent="0.45">
      <c r="A3750" t="s">
        <v>363</v>
      </c>
      <c r="B3750" t="str">
        <f>_xlfn.TEXTBEFORE(Table2[[#This Row],[Kamp]]," - ")</f>
        <v>ÅFK</v>
      </c>
      <c r="C3750" t="str">
        <f>_xlfn.TEXTAFTER(Table2[[#This Row],[Kamp]],"- ")</f>
        <v>BFC Vendsyssel</v>
      </c>
      <c r="D3750">
        <v>45332</v>
      </c>
      <c r="E3750">
        <v>83593</v>
      </c>
      <c r="F3750">
        <v>20232024</v>
      </c>
      <c r="G3750" t="s">
        <v>372</v>
      </c>
      <c r="H3750" t="s">
        <v>666</v>
      </c>
      <c r="I3750" t="s">
        <v>678</v>
      </c>
      <c r="J3750">
        <v>2</v>
      </c>
      <c r="K3750">
        <v>31407</v>
      </c>
      <c r="L3750">
        <v>1</v>
      </c>
      <c r="M3750" t="s">
        <v>630</v>
      </c>
      <c r="N3750" t="s">
        <v>461</v>
      </c>
      <c r="O3750" t="s">
        <v>464</v>
      </c>
      <c r="P3750">
        <v>6</v>
      </c>
      <c r="Q3750">
        <v>27</v>
      </c>
      <c r="R3750">
        <f>SUMIFS(Table2[number],Table2[Event],"Goal",Table2[H/U],"HOME",Table2[GameID],Table2[[#This Row],[GameID]],Table2[GameTime],"&lt;="&amp;Table2[[#This Row],[GameTime]])</f>
        <v>1</v>
      </c>
      <c r="S3750">
        <f>SUMIFS(Table2[number],Table2[Event],"Goal",Table2[H/U],"AWAY",Table2[GameID],Table2[[#This Row],[GameID]],Table2[GameTime],"&lt;="&amp;Table2[[#This Row],[GameTime]])</f>
        <v>5</v>
      </c>
      <c r="T3750" t="str">
        <f>IF(Table2[[#This Row],[Event]]="Goal",Table2[[#This Row],[Hscore]]&amp;"-"&amp;Table2[[#This Row],[Uscore]],"")</f>
        <v>1-5</v>
      </c>
      <c r="U3750">
        <v>1739</v>
      </c>
      <c r="V3750" s="1">
        <f>Table2[[#This Row],[GameTime]]-(Table2[[#This Row],[period]]-1)*1200</f>
        <v>539</v>
      </c>
      <c r="W3750" s="1">
        <f>ROUNDDOWN(Table2[[#This Row],[Time]]/60,0)</f>
        <v>8</v>
      </c>
      <c r="X3750" s="1">
        <f>ROUNDDOWN((Table2[[#This Row],[Time]]/60-Table2[[#This Row],[Time2]])*60,0)</f>
        <v>59</v>
      </c>
      <c r="Y3750" s="1" t="str">
        <f>IF(Table2[[#This Row],[Time2]]&lt;10,0&amp;Table2[[#This Row],[Time2]],Table2[[#This Row],[Time2]])</f>
        <v>08</v>
      </c>
      <c r="Z3750" s="1">
        <f>IF(Table2[[#This Row],[Time3]]&lt;10,0&amp;Table2[[#This Row],[Time3]],Table2[[#This Row],[Time3]])</f>
        <v>59</v>
      </c>
      <c r="AA3750" s="2" t="str">
        <f>Table2[[#This Row],[Time4]]&amp;":"&amp;Table2[[#This Row],[Time5]]</f>
        <v>08:59</v>
      </c>
      <c r="AB3750" s="1" t="str" cm="1">
        <f t="array" ref="AB3750">IFERROR(IF(Table2[[#This Row],[code]]="","",_xlfn.IFS(AND(Table2[[#This Row],[code]]&lt;400,Table2[[#This Row],[code]]&lt;&gt;""),2,Table2[[#This Row],[code]]&gt;500,4)),"")</f>
        <v/>
      </c>
      <c r="AC3750" s="1" t="str">
        <f>IF(Table2[[#This Row],[Event]]="Penalty",Table2[[#This Row],[number]],IF(Table2[[#This Row],[Event]]="Time-Out",401,""))</f>
        <v/>
      </c>
      <c r="AD3750" s="1">
        <f>ROW(A3749)</f>
        <v>3749</v>
      </c>
      <c r="AE3750" s="1">
        <f>COUNTIFS(Table2[GameID],Table2[[#This Row],[GameID]],Table2[Column1],"&lt;="&amp;Table2[[#This Row],[Column1]])-1</f>
        <v>9</v>
      </c>
    </row>
    <row r="3751" spans="1:31" x14ac:dyDescent="0.45">
      <c r="A3751" t="s">
        <v>363</v>
      </c>
      <c r="B3751" t="str">
        <f>_xlfn.TEXTBEFORE(Table2[[#This Row],[Kamp]]," - ")</f>
        <v>ÅFK</v>
      </c>
      <c r="C3751" t="str">
        <f>_xlfn.TEXTAFTER(Table2[[#This Row],[Kamp]],"- ")</f>
        <v>BFC Vendsyssel</v>
      </c>
      <c r="D3751">
        <v>45332</v>
      </c>
      <c r="E3751">
        <v>83593</v>
      </c>
      <c r="F3751">
        <v>20232024</v>
      </c>
      <c r="G3751" t="s">
        <v>372</v>
      </c>
      <c r="H3751" t="s">
        <v>664</v>
      </c>
      <c r="I3751" t="s">
        <v>677</v>
      </c>
      <c r="J3751">
        <v>2</v>
      </c>
      <c r="K3751">
        <v>31145</v>
      </c>
      <c r="L3751">
        <v>201</v>
      </c>
      <c r="M3751" t="s">
        <v>631</v>
      </c>
      <c r="N3751" t="s">
        <v>287</v>
      </c>
      <c r="O3751" t="s">
        <v>634</v>
      </c>
      <c r="P3751">
        <v>55</v>
      </c>
      <c r="Q3751" t="s">
        <v>634</v>
      </c>
      <c r="R3751">
        <f>SUMIFS(Table2[number],Table2[Event],"Goal",Table2[H/U],"HOME",Table2[GameID],Table2[[#This Row],[GameID]],Table2[GameTime],"&lt;="&amp;Table2[[#This Row],[GameTime]])</f>
        <v>1</v>
      </c>
      <c r="S3751">
        <f>SUMIFS(Table2[number],Table2[Event],"Goal",Table2[H/U],"AWAY",Table2[GameID],Table2[[#This Row],[GameID]],Table2[GameTime],"&lt;="&amp;Table2[[#This Row],[GameTime]])</f>
        <v>5</v>
      </c>
      <c r="T3751" t="str">
        <f>IF(Table2[[#This Row],[Event]]="Goal",Table2[[#This Row],[Hscore]]&amp;"-"&amp;Table2[[#This Row],[Uscore]],"")</f>
        <v/>
      </c>
      <c r="U3751">
        <v>1779</v>
      </c>
      <c r="V3751" s="1">
        <f>Table2[[#This Row],[GameTime]]-(Table2[[#This Row],[period]]-1)*1200</f>
        <v>579</v>
      </c>
      <c r="W3751" s="1">
        <f>ROUNDDOWN(Table2[[#This Row],[Time]]/60,0)</f>
        <v>9</v>
      </c>
      <c r="X3751" s="1">
        <f>ROUNDDOWN((Table2[[#This Row],[Time]]/60-Table2[[#This Row],[Time2]])*60,0)</f>
        <v>39</v>
      </c>
      <c r="Y3751" s="1" t="str">
        <f>IF(Table2[[#This Row],[Time2]]&lt;10,0&amp;Table2[[#This Row],[Time2]],Table2[[#This Row],[Time2]])</f>
        <v>09</v>
      </c>
      <c r="Z3751" s="1">
        <f>IF(Table2[[#This Row],[Time3]]&lt;10,0&amp;Table2[[#This Row],[Time3]],Table2[[#This Row],[Time3]])</f>
        <v>39</v>
      </c>
      <c r="AA3751" s="2" t="str">
        <f>Table2[[#This Row],[Time4]]&amp;":"&amp;Table2[[#This Row],[Time5]]</f>
        <v>09:39</v>
      </c>
      <c r="AB3751" s="1" cm="1">
        <f t="array" ref="AB3751">IFERROR(IF(Table2[[#This Row],[code]]="","",_xlfn.IFS(AND(Table2[[#This Row],[code]]&lt;400,Table2[[#This Row],[code]]&lt;&gt;""),2,Table2[[#This Row],[code]]&gt;500,4)),"")</f>
        <v>2</v>
      </c>
      <c r="AC3751" s="1">
        <f>IF(Table2[[#This Row],[Event]]="Penalty",Table2[[#This Row],[number]],IF(Table2[[#This Row],[Event]]="Time-Out",401,""))</f>
        <v>201</v>
      </c>
      <c r="AD3751" s="1">
        <f>ROW(A3750)</f>
        <v>3750</v>
      </c>
      <c r="AE3751" s="1">
        <f>COUNTIFS(Table2[GameID],Table2[[#This Row],[GameID]],Table2[Column1],"&lt;="&amp;Table2[[#This Row],[Column1]])-1</f>
        <v>10</v>
      </c>
    </row>
    <row r="3752" spans="1:31" x14ac:dyDescent="0.45">
      <c r="A3752" t="s">
        <v>363</v>
      </c>
      <c r="B3752" t="str">
        <f>_xlfn.TEXTBEFORE(Table2[[#This Row],[Kamp]]," - ")</f>
        <v>ÅFK</v>
      </c>
      <c r="C3752" t="str">
        <f>_xlfn.TEXTAFTER(Table2[[#This Row],[Kamp]],"- ")</f>
        <v>BFC Vendsyssel</v>
      </c>
      <c r="D3752">
        <v>45332</v>
      </c>
      <c r="E3752">
        <v>83593</v>
      </c>
      <c r="F3752">
        <v>20232024</v>
      </c>
      <c r="G3752" t="s">
        <v>372</v>
      </c>
      <c r="H3752" t="s">
        <v>666</v>
      </c>
      <c r="I3752" t="s">
        <v>678</v>
      </c>
      <c r="J3752">
        <v>2</v>
      </c>
      <c r="K3752">
        <v>31407</v>
      </c>
      <c r="L3752">
        <v>201</v>
      </c>
      <c r="M3752" t="s">
        <v>631</v>
      </c>
      <c r="N3752" t="s">
        <v>463</v>
      </c>
      <c r="O3752" t="s">
        <v>634</v>
      </c>
      <c r="P3752">
        <v>24</v>
      </c>
      <c r="Q3752" t="s">
        <v>634</v>
      </c>
      <c r="R3752">
        <f>SUMIFS(Table2[number],Table2[Event],"Goal",Table2[H/U],"HOME",Table2[GameID],Table2[[#This Row],[GameID]],Table2[GameTime],"&lt;="&amp;Table2[[#This Row],[GameTime]])</f>
        <v>1</v>
      </c>
      <c r="S3752">
        <f>SUMIFS(Table2[number],Table2[Event],"Goal",Table2[H/U],"AWAY",Table2[GameID],Table2[[#This Row],[GameID]],Table2[GameTime],"&lt;="&amp;Table2[[#This Row],[GameTime]])</f>
        <v>5</v>
      </c>
      <c r="T3752" t="str">
        <f>IF(Table2[[#This Row],[Event]]="Goal",Table2[[#This Row],[Hscore]]&amp;"-"&amp;Table2[[#This Row],[Uscore]],"")</f>
        <v/>
      </c>
      <c r="U3752">
        <v>2109</v>
      </c>
      <c r="V3752" s="1">
        <f>Table2[[#This Row],[GameTime]]-(Table2[[#This Row],[period]]-1)*1200</f>
        <v>909</v>
      </c>
      <c r="W3752" s="1">
        <f>ROUNDDOWN(Table2[[#This Row],[Time]]/60,0)</f>
        <v>15</v>
      </c>
      <c r="X3752" s="1">
        <f>ROUNDDOWN((Table2[[#This Row],[Time]]/60-Table2[[#This Row],[Time2]])*60,0)</f>
        <v>9</v>
      </c>
      <c r="Y3752" s="1">
        <f>IF(Table2[[#This Row],[Time2]]&lt;10,0&amp;Table2[[#This Row],[Time2]],Table2[[#This Row],[Time2]])</f>
        <v>15</v>
      </c>
      <c r="Z3752" s="1" t="str">
        <f>IF(Table2[[#This Row],[Time3]]&lt;10,0&amp;Table2[[#This Row],[Time3]],Table2[[#This Row],[Time3]])</f>
        <v>09</v>
      </c>
      <c r="AA3752" s="2" t="str">
        <f>Table2[[#This Row],[Time4]]&amp;":"&amp;Table2[[#This Row],[Time5]]</f>
        <v>15:09</v>
      </c>
      <c r="AB3752" s="1" cm="1">
        <f t="array" ref="AB3752">IFERROR(IF(Table2[[#This Row],[code]]="","",_xlfn.IFS(AND(Table2[[#This Row],[code]]&lt;400,Table2[[#This Row],[code]]&lt;&gt;""),2,Table2[[#This Row],[code]]&gt;500,4)),"")</f>
        <v>2</v>
      </c>
      <c r="AC3752" s="1">
        <f>IF(Table2[[#This Row],[Event]]="Penalty",Table2[[#This Row],[number]],IF(Table2[[#This Row],[Event]]="Time-Out",401,""))</f>
        <v>201</v>
      </c>
      <c r="AD3752" s="1">
        <f>ROW(A3751)</f>
        <v>3751</v>
      </c>
      <c r="AE3752" s="1">
        <f>COUNTIFS(Table2[GameID],Table2[[#This Row],[GameID]],Table2[Column1],"&lt;="&amp;Table2[[#This Row],[Column1]])-1</f>
        <v>11</v>
      </c>
    </row>
    <row r="3753" spans="1:31" x14ac:dyDescent="0.45">
      <c r="A3753" t="s">
        <v>363</v>
      </c>
      <c r="B3753" t="str">
        <f>_xlfn.TEXTBEFORE(Table2[[#This Row],[Kamp]]," - ")</f>
        <v>ÅFK</v>
      </c>
      <c r="C3753" t="str">
        <f>_xlfn.TEXTAFTER(Table2[[#This Row],[Kamp]],"- ")</f>
        <v>BFC Vendsyssel</v>
      </c>
      <c r="D3753">
        <v>45332</v>
      </c>
      <c r="E3753">
        <v>83593</v>
      </c>
      <c r="F3753">
        <v>20232024</v>
      </c>
      <c r="G3753" t="s">
        <v>372</v>
      </c>
      <c r="H3753" t="s">
        <v>664</v>
      </c>
      <c r="I3753" t="s">
        <v>677</v>
      </c>
      <c r="J3753">
        <v>3</v>
      </c>
      <c r="K3753">
        <v>31145</v>
      </c>
      <c r="L3753">
        <v>208</v>
      </c>
      <c r="M3753" t="s">
        <v>631</v>
      </c>
      <c r="N3753" t="s">
        <v>206</v>
      </c>
      <c r="O3753" t="s">
        <v>634</v>
      </c>
      <c r="P3753">
        <v>65</v>
      </c>
      <c r="Q3753" t="s">
        <v>634</v>
      </c>
      <c r="R3753">
        <f>SUMIFS(Table2[number],Table2[Event],"Goal",Table2[H/U],"HOME",Table2[GameID],Table2[[#This Row],[GameID]],Table2[GameTime],"&lt;="&amp;Table2[[#This Row],[GameTime]])</f>
        <v>1</v>
      </c>
      <c r="S3753">
        <f>SUMIFS(Table2[number],Table2[Event],"Goal",Table2[H/U],"AWAY",Table2[GameID],Table2[[#This Row],[GameID]],Table2[GameTime],"&lt;="&amp;Table2[[#This Row],[GameTime]])</f>
        <v>5</v>
      </c>
      <c r="T3753" t="str">
        <f>IF(Table2[[#This Row],[Event]]="Goal",Table2[[#This Row],[Hscore]]&amp;"-"&amp;Table2[[#This Row],[Uscore]],"")</f>
        <v/>
      </c>
      <c r="U3753">
        <v>2411</v>
      </c>
      <c r="V3753" s="1">
        <f>Table2[[#This Row],[GameTime]]-(Table2[[#This Row],[period]]-1)*1200</f>
        <v>11</v>
      </c>
      <c r="W3753" s="1">
        <f>ROUNDDOWN(Table2[[#This Row],[Time]]/60,0)</f>
        <v>0</v>
      </c>
      <c r="X3753" s="1">
        <f>ROUNDDOWN((Table2[[#This Row],[Time]]/60-Table2[[#This Row],[Time2]])*60,0)</f>
        <v>11</v>
      </c>
      <c r="Y3753" s="1" t="str">
        <f>IF(Table2[[#This Row],[Time2]]&lt;10,0&amp;Table2[[#This Row],[Time2]],Table2[[#This Row],[Time2]])</f>
        <v>00</v>
      </c>
      <c r="Z3753" s="1">
        <f>IF(Table2[[#This Row],[Time3]]&lt;10,0&amp;Table2[[#This Row],[Time3]],Table2[[#This Row],[Time3]])</f>
        <v>11</v>
      </c>
      <c r="AA3753" s="2" t="str">
        <f>Table2[[#This Row],[Time4]]&amp;":"&amp;Table2[[#This Row],[Time5]]</f>
        <v>00:11</v>
      </c>
      <c r="AB3753" s="1" cm="1">
        <f t="array" ref="AB3753">IFERROR(IF(Table2[[#This Row],[code]]="","",_xlfn.IFS(AND(Table2[[#This Row],[code]]&lt;400,Table2[[#This Row],[code]]&lt;&gt;""),2,Table2[[#This Row],[code]]&gt;500,4)),"")</f>
        <v>2</v>
      </c>
      <c r="AC3753" s="1">
        <f>IF(Table2[[#This Row],[Event]]="Penalty",Table2[[#This Row],[number]],IF(Table2[[#This Row],[Event]]="Time-Out",401,""))</f>
        <v>208</v>
      </c>
      <c r="AD3753" s="1">
        <f>ROW(A3752)</f>
        <v>3752</v>
      </c>
      <c r="AE3753" s="1">
        <f>COUNTIFS(Table2[GameID],Table2[[#This Row],[GameID]],Table2[Column1],"&lt;="&amp;Table2[[#This Row],[Column1]])-1</f>
        <v>12</v>
      </c>
    </row>
    <row r="3754" spans="1:31" x14ac:dyDescent="0.45">
      <c r="A3754" t="s">
        <v>363</v>
      </c>
      <c r="B3754" t="str">
        <f>_xlfn.TEXTBEFORE(Table2[[#This Row],[Kamp]]," - ")</f>
        <v>ÅFK</v>
      </c>
      <c r="C3754" t="str">
        <f>_xlfn.TEXTAFTER(Table2[[#This Row],[Kamp]],"- ")</f>
        <v>BFC Vendsyssel</v>
      </c>
      <c r="D3754">
        <v>45332</v>
      </c>
      <c r="E3754">
        <v>83593</v>
      </c>
      <c r="F3754">
        <v>20232024</v>
      </c>
      <c r="G3754" t="s">
        <v>372</v>
      </c>
      <c r="H3754" t="s">
        <v>664</v>
      </c>
      <c r="I3754" t="s">
        <v>677</v>
      </c>
      <c r="J3754">
        <v>3</v>
      </c>
      <c r="K3754">
        <v>31145</v>
      </c>
      <c r="L3754">
        <v>1</v>
      </c>
      <c r="M3754" t="s">
        <v>630</v>
      </c>
      <c r="N3754" t="s">
        <v>211</v>
      </c>
      <c r="O3754" t="s">
        <v>207</v>
      </c>
      <c r="P3754">
        <v>89</v>
      </c>
      <c r="Q3754">
        <v>12</v>
      </c>
      <c r="R3754">
        <f>SUMIFS(Table2[number],Table2[Event],"Goal",Table2[H/U],"HOME",Table2[GameID],Table2[[#This Row],[GameID]],Table2[GameTime],"&lt;="&amp;Table2[[#This Row],[GameTime]])</f>
        <v>1</v>
      </c>
      <c r="S3754">
        <f>SUMIFS(Table2[number],Table2[Event],"Goal",Table2[H/U],"AWAY",Table2[GameID],Table2[[#This Row],[GameID]],Table2[GameTime],"&lt;="&amp;Table2[[#This Row],[GameTime]])</f>
        <v>6</v>
      </c>
      <c r="T3754" t="str">
        <f>IF(Table2[[#This Row],[Event]]="Goal",Table2[[#This Row],[Hscore]]&amp;"-"&amp;Table2[[#This Row],[Uscore]],"")</f>
        <v>1-6</v>
      </c>
      <c r="U3754">
        <v>2476</v>
      </c>
      <c r="V3754" s="1">
        <f>Table2[[#This Row],[GameTime]]-(Table2[[#This Row],[period]]-1)*1200</f>
        <v>76</v>
      </c>
      <c r="W3754" s="1">
        <f>ROUNDDOWN(Table2[[#This Row],[Time]]/60,0)</f>
        <v>1</v>
      </c>
      <c r="X3754" s="1">
        <f>ROUNDDOWN((Table2[[#This Row],[Time]]/60-Table2[[#This Row],[Time2]])*60,0)</f>
        <v>16</v>
      </c>
      <c r="Y3754" s="1" t="str">
        <f>IF(Table2[[#This Row],[Time2]]&lt;10,0&amp;Table2[[#This Row],[Time2]],Table2[[#This Row],[Time2]])</f>
        <v>01</v>
      </c>
      <c r="Z3754" s="1">
        <f>IF(Table2[[#This Row],[Time3]]&lt;10,0&amp;Table2[[#This Row],[Time3]],Table2[[#This Row],[Time3]])</f>
        <v>16</v>
      </c>
      <c r="AA3754" s="2" t="str">
        <f>Table2[[#This Row],[Time4]]&amp;":"&amp;Table2[[#This Row],[Time5]]</f>
        <v>01:16</v>
      </c>
      <c r="AB3754" s="1" t="str" cm="1">
        <f t="array" ref="AB3754">IFERROR(IF(Table2[[#This Row],[code]]="","",_xlfn.IFS(AND(Table2[[#This Row],[code]]&lt;400,Table2[[#This Row],[code]]&lt;&gt;""),2,Table2[[#This Row],[code]]&gt;500,4)),"")</f>
        <v/>
      </c>
      <c r="AC3754" s="1" t="str">
        <f>IF(Table2[[#This Row],[Event]]="Penalty",Table2[[#This Row],[number]],IF(Table2[[#This Row],[Event]]="Time-Out",401,""))</f>
        <v/>
      </c>
      <c r="AD3754" s="1">
        <f>ROW(A3753)</f>
        <v>3753</v>
      </c>
      <c r="AE3754" s="1">
        <f>COUNTIFS(Table2[GameID],Table2[[#This Row],[GameID]],Table2[Column1],"&lt;="&amp;Table2[[#This Row],[Column1]])-1</f>
        <v>13</v>
      </c>
    </row>
    <row r="3755" spans="1:31" x14ac:dyDescent="0.45">
      <c r="A3755" t="s">
        <v>363</v>
      </c>
      <c r="B3755" t="str">
        <f>_xlfn.TEXTBEFORE(Table2[[#This Row],[Kamp]]," - ")</f>
        <v>ÅFK</v>
      </c>
      <c r="C3755" t="str">
        <f>_xlfn.TEXTAFTER(Table2[[#This Row],[Kamp]],"- ")</f>
        <v>BFC Vendsyssel</v>
      </c>
      <c r="D3755">
        <v>45332</v>
      </c>
      <c r="E3755">
        <v>83593</v>
      </c>
      <c r="F3755">
        <v>20232024</v>
      </c>
      <c r="G3755" t="s">
        <v>372</v>
      </c>
      <c r="H3755" t="s">
        <v>664</v>
      </c>
      <c r="I3755" t="s">
        <v>677</v>
      </c>
      <c r="J3755">
        <v>3</v>
      </c>
      <c r="K3755">
        <v>31145</v>
      </c>
      <c r="L3755">
        <v>1</v>
      </c>
      <c r="M3755" t="s">
        <v>630</v>
      </c>
      <c r="N3755" t="s">
        <v>211</v>
      </c>
      <c r="O3755" t="s">
        <v>287</v>
      </c>
      <c r="P3755">
        <v>89</v>
      </c>
      <c r="Q3755">
        <v>55</v>
      </c>
      <c r="R3755">
        <f>SUMIFS(Table2[number],Table2[Event],"Goal",Table2[H/U],"HOME",Table2[GameID],Table2[[#This Row],[GameID]],Table2[GameTime],"&lt;="&amp;Table2[[#This Row],[GameTime]])</f>
        <v>1</v>
      </c>
      <c r="S3755">
        <f>SUMIFS(Table2[number],Table2[Event],"Goal",Table2[H/U],"AWAY",Table2[GameID],Table2[[#This Row],[GameID]],Table2[GameTime],"&lt;="&amp;Table2[[#This Row],[GameTime]])</f>
        <v>7</v>
      </c>
      <c r="T3755" t="str">
        <f>IF(Table2[[#This Row],[Event]]="Goal",Table2[[#This Row],[Hscore]]&amp;"-"&amp;Table2[[#This Row],[Uscore]],"")</f>
        <v>1-7</v>
      </c>
      <c r="U3755">
        <v>2718</v>
      </c>
      <c r="V3755" s="1">
        <f>Table2[[#This Row],[GameTime]]-(Table2[[#This Row],[period]]-1)*1200</f>
        <v>318</v>
      </c>
      <c r="W3755" s="1">
        <f>ROUNDDOWN(Table2[[#This Row],[Time]]/60,0)</f>
        <v>5</v>
      </c>
      <c r="X3755" s="1">
        <f>ROUNDDOWN((Table2[[#This Row],[Time]]/60-Table2[[#This Row],[Time2]])*60,0)</f>
        <v>18</v>
      </c>
      <c r="Y3755" s="1" t="str">
        <f>IF(Table2[[#This Row],[Time2]]&lt;10,0&amp;Table2[[#This Row],[Time2]],Table2[[#This Row],[Time2]])</f>
        <v>05</v>
      </c>
      <c r="Z3755" s="1">
        <f>IF(Table2[[#This Row],[Time3]]&lt;10,0&amp;Table2[[#This Row],[Time3]],Table2[[#This Row],[Time3]])</f>
        <v>18</v>
      </c>
      <c r="AA3755" s="2" t="str">
        <f>Table2[[#This Row],[Time4]]&amp;":"&amp;Table2[[#This Row],[Time5]]</f>
        <v>05:18</v>
      </c>
      <c r="AB3755" s="1" t="str" cm="1">
        <f t="array" ref="AB3755">IFERROR(IF(Table2[[#This Row],[code]]="","",_xlfn.IFS(AND(Table2[[#This Row],[code]]&lt;400,Table2[[#This Row],[code]]&lt;&gt;""),2,Table2[[#This Row],[code]]&gt;500,4)),"")</f>
        <v/>
      </c>
      <c r="AC3755" s="1" t="str">
        <f>IF(Table2[[#This Row],[Event]]="Penalty",Table2[[#This Row],[number]],IF(Table2[[#This Row],[Event]]="Time-Out",401,""))</f>
        <v/>
      </c>
      <c r="AD3755" s="1">
        <f>ROW(A3754)</f>
        <v>3754</v>
      </c>
      <c r="AE3755" s="1">
        <f>COUNTIFS(Table2[GameID],Table2[[#This Row],[GameID]],Table2[Column1],"&lt;="&amp;Table2[[#This Row],[Column1]])-1</f>
        <v>14</v>
      </c>
    </row>
    <row r="3756" spans="1:31" x14ac:dyDescent="0.45">
      <c r="A3756" t="s">
        <v>363</v>
      </c>
      <c r="B3756" t="str">
        <f>_xlfn.TEXTBEFORE(Table2[[#This Row],[Kamp]]," - ")</f>
        <v>ÅFK</v>
      </c>
      <c r="C3756" t="str">
        <f>_xlfn.TEXTAFTER(Table2[[#This Row],[Kamp]],"- ")</f>
        <v>BFC Vendsyssel</v>
      </c>
      <c r="D3756">
        <v>45332</v>
      </c>
      <c r="E3756">
        <v>83593</v>
      </c>
      <c r="F3756">
        <v>20232024</v>
      </c>
      <c r="G3756" t="s">
        <v>372</v>
      </c>
      <c r="H3756" t="s">
        <v>664</v>
      </c>
      <c r="I3756" t="s">
        <v>677</v>
      </c>
      <c r="J3756">
        <v>3</v>
      </c>
      <c r="K3756">
        <v>31145</v>
      </c>
      <c r="L3756">
        <v>1</v>
      </c>
      <c r="M3756" t="s">
        <v>630</v>
      </c>
      <c r="N3756" t="s">
        <v>287</v>
      </c>
      <c r="O3756" t="s">
        <v>207</v>
      </c>
      <c r="P3756">
        <v>55</v>
      </c>
      <c r="Q3756">
        <v>12</v>
      </c>
      <c r="R3756">
        <f>SUMIFS(Table2[number],Table2[Event],"Goal",Table2[H/U],"HOME",Table2[GameID],Table2[[#This Row],[GameID]],Table2[GameTime],"&lt;="&amp;Table2[[#This Row],[GameTime]])</f>
        <v>1</v>
      </c>
      <c r="S3756">
        <f>SUMIFS(Table2[number],Table2[Event],"Goal",Table2[H/U],"AWAY",Table2[GameID],Table2[[#This Row],[GameID]],Table2[GameTime],"&lt;="&amp;Table2[[#This Row],[GameTime]])</f>
        <v>8</v>
      </c>
      <c r="T3756" t="str">
        <f>IF(Table2[[#This Row],[Event]]="Goal",Table2[[#This Row],[Hscore]]&amp;"-"&amp;Table2[[#This Row],[Uscore]],"")</f>
        <v>1-8</v>
      </c>
      <c r="U3756">
        <v>2825</v>
      </c>
      <c r="V3756" s="1">
        <f>Table2[[#This Row],[GameTime]]-(Table2[[#This Row],[period]]-1)*1200</f>
        <v>425</v>
      </c>
      <c r="W3756" s="1">
        <f>ROUNDDOWN(Table2[[#This Row],[Time]]/60,0)</f>
        <v>7</v>
      </c>
      <c r="X3756" s="1">
        <f>ROUNDDOWN((Table2[[#This Row],[Time]]/60-Table2[[#This Row],[Time2]])*60,0)</f>
        <v>4</v>
      </c>
      <c r="Y3756" s="1" t="str">
        <f>IF(Table2[[#This Row],[Time2]]&lt;10,0&amp;Table2[[#This Row],[Time2]],Table2[[#This Row],[Time2]])</f>
        <v>07</v>
      </c>
      <c r="Z3756" s="1" t="str">
        <f>IF(Table2[[#This Row],[Time3]]&lt;10,0&amp;Table2[[#This Row],[Time3]],Table2[[#This Row],[Time3]])</f>
        <v>04</v>
      </c>
      <c r="AA3756" s="2" t="str">
        <f>Table2[[#This Row],[Time4]]&amp;":"&amp;Table2[[#This Row],[Time5]]</f>
        <v>07:04</v>
      </c>
      <c r="AB3756" s="1" t="str" cm="1">
        <f t="array" ref="AB3756">IFERROR(IF(Table2[[#This Row],[code]]="","",_xlfn.IFS(AND(Table2[[#This Row],[code]]&lt;400,Table2[[#This Row],[code]]&lt;&gt;""),2,Table2[[#This Row],[code]]&gt;500,4)),"")</f>
        <v/>
      </c>
      <c r="AC3756" s="1" t="str">
        <f>IF(Table2[[#This Row],[Event]]="Penalty",Table2[[#This Row],[number]],IF(Table2[[#This Row],[Event]]="Time-Out",401,""))</f>
        <v/>
      </c>
      <c r="AD3756" s="1">
        <f>ROW(A3755)</f>
        <v>3755</v>
      </c>
      <c r="AE3756" s="1">
        <f>COUNTIFS(Table2[GameID],Table2[[#This Row],[GameID]],Table2[Column1],"&lt;="&amp;Table2[[#This Row],[Column1]])-1</f>
        <v>15</v>
      </c>
    </row>
    <row r="3757" spans="1:31" x14ac:dyDescent="0.45">
      <c r="A3757" t="s">
        <v>363</v>
      </c>
      <c r="B3757" t="str">
        <f>_xlfn.TEXTBEFORE(Table2[[#This Row],[Kamp]]," - ")</f>
        <v>ÅFK</v>
      </c>
      <c r="C3757" t="str">
        <f>_xlfn.TEXTAFTER(Table2[[#This Row],[Kamp]],"- ")</f>
        <v>BFC Vendsyssel</v>
      </c>
      <c r="D3757">
        <v>45332</v>
      </c>
      <c r="E3757">
        <v>83593</v>
      </c>
      <c r="F3757">
        <v>20232024</v>
      </c>
      <c r="G3757" t="s">
        <v>372</v>
      </c>
      <c r="H3757" t="s">
        <v>666</v>
      </c>
      <c r="I3757" t="s">
        <v>678</v>
      </c>
      <c r="J3757">
        <v>3</v>
      </c>
      <c r="K3757">
        <v>31407</v>
      </c>
      <c r="L3757">
        <v>207</v>
      </c>
      <c r="M3757" t="s">
        <v>631</v>
      </c>
      <c r="N3757" t="s">
        <v>647</v>
      </c>
      <c r="O3757" t="s">
        <v>634</v>
      </c>
      <c r="P3757">
        <v>38</v>
      </c>
      <c r="Q3757" t="s">
        <v>634</v>
      </c>
      <c r="R3757">
        <f>SUMIFS(Table2[number],Table2[Event],"Goal",Table2[H/U],"HOME",Table2[GameID],Table2[[#This Row],[GameID]],Table2[GameTime],"&lt;="&amp;Table2[[#This Row],[GameTime]])</f>
        <v>1</v>
      </c>
      <c r="S3757">
        <f>SUMIFS(Table2[number],Table2[Event],"Goal",Table2[H/U],"AWAY",Table2[GameID],Table2[[#This Row],[GameID]],Table2[GameTime],"&lt;="&amp;Table2[[#This Row],[GameTime]])</f>
        <v>8</v>
      </c>
      <c r="T3757" t="str">
        <f>IF(Table2[[#This Row],[Event]]="Goal",Table2[[#This Row],[Hscore]]&amp;"-"&amp;Table2[[#This Row],[Uscore]],"")</f>
        <v/>
      </c>
      <c r="U3757">
        <v>2995</v>
      </c>
      <c r="V3757" s="1">
        <f>Table2[[#This Row],[GameTime]]-(Table2[[#This Row],[period]]-1)*1200</f>
        <v>595</v>
      </c>
      <c r="W3757" s="1">
        <f>ROUNDDOWN(Table2[[#This Row],[Time]]/60,0)</f>
        <v>9</v>
      </c>
      <c r="X3757" s="1">
        <f>ROUNDDOWN((Table2[[#This Row],[Time]]/60-Table2[[#This Row],[Time2]])*60,0)</f>
        <v>55</v>
      </c>
      <c r="Y3757" s="1" t="str">
        <f>IF(Table2[[#This Row],[Time2]]&lt;10,0&amp;Table2[[#This Row],[Time2]],Table2[[#This Row],[Time2]])</f>
        <v>09</v>
      </c>
      <c r="Z3757" s="1">
        <f>IF(Table2[[#This Row],[Time3]]&lt;10,0&amp;Table2[[#This Row],[Time3]],Table2[[#This Row],[Time3]])</f>
        <v>55</v>
      </c>
      <c r="AA3757" s="2" t="str">
        <f>Table2[[#This Row],[Time4]]&amp;":"&amp;Table2[[#This Row],[Time5]]</f>
        <v>09:55</v>
      </c>
      <c r="AB3757" s="1" cm="1">
        <f t="array" ref="AB3757">IFERROR(IF(Table2[[#This Row],[code]]="","",_xlfn.IFS(AND(Table2[[#This Row],[code]]&lt;400,Table2[[#This Row],[code]]&lt;&gt;""),2,Table2[[#This Row],[code]]&gt;500,4)),"")</f>
        <v>2</v>
      </c>
      <c r="AC3757" s="1">
        <f>IF(Table2[[#This Row],[Event]]="Penalty",Table2[[#This Row],[number]],IF(Table2[[#This Row],[Event]]="Time-Out",401,""))</f>
        <v>207</v>
      </c>
      <c r="AD3757" s="1">
        <f>ROW(A3756)</f>
        <v>3756</v>
      </c>
      <c r="AE3757" s="1">
        <f>COUNTIFS(Table2[GameID],Table2[[#This Row],[GameID]],Table2[Column1],"&lt;="&amp;Table2[[#This Row],[Column1]])-1</f>
        <v>16</v>
      </c>
    </row>
    <row r="3758" spans="1:31" x14ac:dyDescent="0.45">
      <c r="A3758" t="s">
        <v>363</v>
      </c>
      <c r="B3758" t="str">
        <f>_xlfn.TEXTBEFORE(Table2[[#This Row],[Kamp]]," - ")</f>
        <v>ÅFK</v>
      </c>
      <c r="C3758" t="str">
        <f>_xlfn.TEXTAFTER(Table2[[#This Row],[Kamp]],"- ")</f>
        <v>BFC Vendsyssel</v>
      </c>
      <c r="D3758">
        <v>45332</v>
      </c>
      <c r="E3758">
        <v>83593</v>
      </c>
      <c r="F3758">
        <v>20232024</v>
      </c>
      <c r="G3758" t="s">
        <v>372</v>
      </c>
      <c r="H3758" t="s">
        <v>666</v>
      </c>
      <c r="I3758" t="s">
        <v>678</v>
      </c>
      <c r="J3758">
        <v>3</v>
      </c>
      <c r="K3758">
        <v>31407</v>
      </c>
      <c r="L3758">
        <v>1</v>
      </c>
      <c r="M3758" t="s">
        <v>630</v>
      </c>
      <c r="N3758" t="s">
        <v>152</v>
      </c>
      <c r="O3758" t="s">
        <v>461</v>
      </c>
      <c r="P3758">
        <v>14</v>
      </c>
      <c r="Q3758">
        <v>6</v>
      </c>
      <c r="R3758">
        <f>SUMIFS(Table2[number],Table2[Event],"Goal",Table2[H/U],"HOME",Table2[GameID],Table2[[#This Row],[GameID]],Table2[GameTime],"&lt;="&amp;Table2[[#This Row],[GameTime]])</f>
        <v>2</v>
      </c>
      <c r="S3758">
        <f>SUMIFS(Table2[number],Table2[Event],"Goal",Table2[H/U],"AWAY",Table2[GameID],Table2[[#This Row],[GameID]],Table2[GameTime],"&lt;="&amp;Table2[[#This Row],[GameTime]])</f>
        <v>8</v>
      </c>
      <c r="T3758" t="str">
        <f>IF(Table2[[#This Row],[Event]]="Goal",Table2[[#This Row],[Hscore]]&amp;"-"&amp;Table2[[#This Row],[Uscore]],"")</f>
        <v>2-8</v>
      </c>
      <c r="U3758">
        <v>3089</v>
      </c>
      <c r="V3758" s="1">
        <f>Table2[[#This Row],[GameTime]]-(Table2[[#This Row],[period]]-1)*1200</f>
        <v>689</v>
      </c>
      <c r="W3758" s="1">
        <f>ROUNDDOWN(Table2[[#This Row],[Time]]/60,0)</f>
        <v>11</v>
      </c>
      <c r="X3758" s="1">
        <f>ROUNDDOWN((Table2[[#This Row],[Time]]/60-Table2[[#This Row],[Time2]])*60,0)</f>
        <v>29</v>
      </c>
      <c r="Y3758" s="1">
        <f>IF(Table2[[#This Row],[Time2]]&lt;10,0&amp;Table2[[#This Row],[Time2]],Table2[[#This Row],[Time2]])</f>
        <v>11</v>
      </c>
      <c r="Z3758" s="1">
        <f>IF(Table2[[#This Row],[Time3]]&lt;10,0&amp;Table2[[#This Row],[Time3]],Table2[[#This Row],[Time3]])</f>
        <v>29</v>
      </c>
      <c r="AA3758" s="2" t="str">
        <f>Table2[[#This Row],[Time4]]&amp;":"&amp;Table2[[#This Row],[Time5]]</f>
        <v>11:29</v>
      </c>
      <c r="AB3758" s="1" t="str" cm="1">
        <f t="array" ref="AB3758">IFERROR(IF(Table2[[#This Row],[code]]="","",_xlfn.IFS(AND(Table2[[#This Row],[code]]&lt;400,Table2[[#This Row],[code]]&lt;&gt;""),2,Table2[[#This Row],[code]]&gt;500,4)),"")</f>
        <v/>
      </c>
      <c r="AC3758" s="1" t="str">
        <f>IF(Table2[[#This Row],[Event]]="Penalty",Table2[[#This Row],[number]],IF(Table2[[#This Row],[Event]]="Time-Out",401,""))</f>
        <v/>
      </c>
      <c r="AD3758" s="1">
        <f>ROW(A3757)</f>
        <v>3757</v>
      </c>
      <c r="AE3758" s="1">
        <f>COUNTIFS(Table2[GameID],Table2[[#This Row],[GameID]],Table2[Column1],"&lt;="&amp;Table2[[#This Row],[Column1]])-1</f>
        <v>17</v>
      </c>
    </row>
    <row r="3759" spans="1:31" x14ac:dyDescent="0.45">
      <c r="A3759" t="s">
        <v>363</v>
      </c>
      <c r="B3759" t="str">
        <f>_xlfn.TEXTBEFORE(Table2[[#This Row],[Kamp]]," - ")</f>
        <v>ÅFK</v>
      </c>
      <c r="C3759" t="str">
        <f>_xlfn.TEXTAFTER(Table2[[#This Row],[Kamp]],"- ")</f>
        <v>BFC Vendsyssel</v>
      </c>
      <c r="D3759">
        <v>45332</v>
      </c>
      <c r="E3759">
        <v>83593</v>
      </c>
      <c r="F3759">
        <v>20232024</v>
      </c>
      <c r="G3759" t="s">
        <v>372</v>
      </c>
      <c r="H3759" t="s">
        <v>664</v>
      </c>
      <c r="I3759" t="s">
        <v>677</v>
      </c>
      <c r="J3759">
        <v>3</v>
      </c>
      <c r="K3759">
        <v>31145</v>
      </c>
      <c r="L3759">
        <v>1</v>
      </c>
      <c r="M3759" t="s">
        <v>630</v>
      </c>
      <c r="N3759" t="s">
        <v>199</v>
      </c>
      <c r="O3759" t="s">
        <v>198</v>
      </c>
      <c r="P3759">
        <v>38</v>
      </c>
      <c r="Q3759">
        <v>9</v>
      </c>
      <c r="R3759">
        <f>SUMIFS(Table2[number],Table2[Event],"Goal",Table2[H/U],"HOME",Table2[GameID],Table2[[#This Row],[GameID]],Table2[GameTime],"&lt;="&amp;Table2[[#This Row],[GameTime]])</f>
        <v>2</v>
      </c>
      <c r="S3759">
        <f>SUMIFS(Table2[number],Table2[Event],"Goal",Table2[H/U],"AWAY",Table2[GameID],Table2[[#This Row],[GameID]],Table2[GameTime],"&lt;="&amp;Table2[[#This Row],[GameTime]])</f>
        <v>9</v>
      </c>
      <c r="T3759" t="str">
        <f>IF(Table2[[#This Row],[Event]]="Goal",Table2[[#This Row],[Hscore]]&amp;"-"&amp;Table2[[#This Row],[Uscore]],"")</f>
        <v>2-9</v>
      </c>
      <c r="U3759">
        <v>3512</v>
      </c>
      <c r="V3759" s="1">
        <f>Table2[[#This Row],[GameTime]]-(Table2[[#This Row],[period]]-1)*1200</f>
        <v>1112</v>
      </c>
      <c r="W3759" s="1">
        <f>ROUNDDOWN(Table2[[#This Row],[Time]]/60,0)</f>
        <v>18</v>
      </c>
      <c r="X3759" s="1">
        <f>ROUNDDOWN((Table2[[#This Row],[Time]]/60-Table2[[#This Row],[Time2]])*60,0)</f>
        <v>32</v>
      </c>
      <c r="Y3759" s="1">
        <f>IF(Table2[[#This Row],[Time2]]&lt;10,0&amp;Table2[[#This Row],[Time2]],Table2[[#This Row],[Time2]])</f>
        <v>18</v>
      </c>
      <c r="Z3759" s="1">
        <f>IF(Table2[[#This Row],[Time3]]&lt;10,0&amp;Table2[[#This Row],[Time3]],Table2[[#This Row],[Time3]])</f>
        <v>32</v>
      </c>
      <c r="AA3759" s="2" t="str">
        <f>Table2[[#This Row],[Time4]]&amp;":"&amp;Table2[[#This Row],[Time5]]</f>
        <v>18:32</v>
      </c>
      <c r="AB3759" s="1" t="str" cm="1">
        <f t="array" ref="AB3759">IFERROR(IF(Table2[[#This Row],[code]]="","",_xlfn.IFS(AND(Table2[[#This Row],[code]]&lt;400,Table2[[#This Row],[code]]&lt;&gt;""),2,Table2[[#This Row],[code]]&gt;500,4)),"")</f>
        <v/>
      </c>
      <c r="AC3759" s="1" t="str">
        <f>IF(Table2[[#This Row],[Event]]="Penalty",Table2[[#This Row],[number]],IF(Table2[[#This Row],[Event]]="Time-Out",401,""))</f>
        <v/>
      </c>
      <c r="AD3759" s="1">
        <f>ROW(A3758)</f>
        <v>3758</v>
      </c>
      <c r="AE3759" s="1">
        <f>COUNTIFS(Table2[GameID],Table2[[#This Row],[GameID]],Table2[Column1],"&lt;="&amp;Table2[[#This Row],[Column1]])-1</f>
        <v>18</v>
      </c>
    </row>
    <row r="3760" spans="1:31" x14ac:dyDescent="0.45">
      <c r="A3760" t="s">
        <v>363</v>
      </c>
      <c r="B3760" t="str">
        <f>_xlfn.TEXTBEFORE(Table2[[#This Row],[Kamp]]," - ")</f>
        <v>ÅFK</v>
      </c>
      <c r="C3760" t="str">
        <f>_xlfn.TEXTAFTER(Table2[[#This Row],[Kamp]],"- ")</f>
        <v>BFC Vendsyssel</v>
      </c>
      <c r="D3760">
        <v>45332</v>
      </c>
      <c r="E3760">
        <v>83593</v>
      </c>
      <c r="F3760">
        <v>20232024</v>
      </c>
      <c r="G3760" t="s">
        <v>372</v>
      </c>
      <c r="H3760" t="s">
        <v>664</v>
      </c>
      <c r="I3760" t="s">
        <v>677</v>
      </c>
      <c r="J3760">
        <v>3</v>
      </c>
      <c r="K3760">
        <v>31145</v>
      </c>
      <c r="L3760">
        <v>1</v>
      </c>
      <c r="M3760" t="s">
        <v>630</v>
      </c>
      <c r="N3760" t="s">
        <v>156</v>
      </c>
      <c r="O3760" t="s">
        <v>423</v>
      </c>
      <c r="P3760">
        <v>5</v>
      </c>
      <c r="Q3760">
        <v>14</v>
      </c>
      <c r="R3760">
        <f>SUMIFS(Table2[number],Table2[Event],"Goal",Table2[H/U],"HOME",Table2[GameID],Table2[[#This Row],[GameID]],Table2[GameTime],"&lt;="&amp;Table2[[#This Row],[GameTime]])</f>
        <v>2</v>
      </c>
      <c r="S3760">
        <f>SUMIFS(Table2[number],Table2[Event],"Goal",Table2[H/U],"AWAY",Table2[GameID],Table2[[#This Row],[GameID]],Table2[GameTime],"&lt;="&amp;Table2[[#This Row],[GameTime]])</f>
        <v>10</v>
      </c>
      <c r="T3760" t="str">
        <f>IF(Table2[[#This Row],[Event]]="Goal",Table2[[#This Row],[Hscore]]&amp;"-"&amp;Table2[[#This Row],[Uscore]],"")</f>
        <v>2-10</v>
      </c>
      <c r="U3760">
        <v>3571</v>
      </c>
      <c r="V3760" s="1">
        <f>Table2[[#This Row],[GameTime]]-(Table2[[#This Row],[period]]-1)*1200</f>
        <v>1171</v>
      </c>
      <c r="W3760" s="1">
        <f>ROUNDDOWN(Table2[[#This Row],[Time]]/60,0)</f>
        <v>19</v>
      </c>
      <c r="X3760" s="1">
        <f>ROUNDDOWN((Table2[[#This Row],[Time]]/60-Table2[[#This Row],[Time2]])*60,0)</f>
        <v>30</v>
      </c>
      <c r="Y3760" s="1">
        <f>IF(Table2[[#This Row],[Time2]]&lt;10,0&amp;Table2[[#This Row],[Time2]],Table2[[#This Row],[Time2]])</f>
        <v>19</v>
      </c>
      <c r="Z3760" s="1">
        <f>IF(Table2[[#This Row],[Time3]]&lt;10,0&amp;Table2[[#This Row],[Time3]],Table2[[#This Row],[Time3]])</f>
        <v>30</v>
      </c>
      <c r="AA3760" s="2" t="str">
        <f>Table2[[#This Row],[Time4]]&amp;":"&amp;Table2[[#This Row],[Time5]]</f>
        <v>19:30</v>
      </c>
      <c r="AB3760" s="1" t="str" cm="1">
        <f t="array" ref="AB3760">IFERROR(IF(Table2[[#This Row],[code]]="","",_xlfn.IFS(AND(Table2[[#This Row],[code]]&lt;400,Table2[[#This Row],[code]]&lt;&gt;""),2,Table2[[#This Row],[code]]&gt;500,4)),"")</f>
        <v/>
      </c>
      <c r="AC3760" s="1" t="str">
        <f>IF(Table2[[#This Row],[Event]]="Penalty",Table2[[#This Row],[number]],IF(Table2[[#This Row],[Event]]="Time-Out",401,""))</f>
        <v/>
      </c>
      <c r="AD3760" s="1">
        <f>ROW(A3759)</f>
        <v>3759</v>
      </c>
      <c r="AE3760" s="1">
        <f>COUNTIFS(Table2[GameID],Table2[[#This Row],[GameID]],Table2[Column1],"&lt;="&amp;Table2[[#This Row],[Column1]])-1</f>
        <v>19</v>
      </c>
    </row>
    <row r="3761" spans="1:31" x14ac:dyDescent="0.45">
      <c r="A3761" t="s">
        <v>363</v>
      </c>
      <c r="B3761" t="str">
        <f>_xlfn.TEXTBEFORE(Table2[[#This Row],[Kamp]]," - ")</f>
        <v>ÅFK</v>
      </c>
      <c r="C3761" t="str">
        <f>_xlfn.TEXTAFTER(Table2[[#This Row],[Kamp]],"- ")</f>
        <v>BFC Vendsyssel</v>
      </c>
      <c r="D3761">
        <v>45332</v>
      </c>
      <c r="E3761">
        <v>83593</v>
      </c>
      <c r="F3761">
        <v>20232024</v>
      </c>
      <c r="G3761" t="s">
        <v>372</v>
      </c>
      <c r="H3761" t="s">
        <v>664</v>
      </c>
      <c r="I3761" t="s">
        <v>677</v>
      </c>
      <c r="J3761">
        <v>3</v>
      </c>
      <c r="K3761">
        <v>31145</v>
      </c>
      <c r="L3761">
        <v>1</v>
      </c>
      <c r="M3761" t="s">
        <v>630</v>
      </c>
      <c r="N3761" t="s">
        <v>287</v>
      </c>
      <c r="O3761" t="s">
        <v>207</v>
      </c>
      <c r="P3761">
        <v>55</v>
      </c>
      <c r="Q3761">
        <v>12</v>
      </c>
      <c r="R3761">
        <f>SUMIFS(Table2[number],Table2[Event],"Goal",Table2[H/U],"HOME",Table2[GameID],Table2[[#This Row],[GameID]],Table2[GameTime],"&lt;="&amp;Table2[[#This Row],[GameTime]])</f>
        <v>2</v>
      </c>
      <c r="S3761">
        <f>SUMIFS(Table2[number],Table2[Event],"Goal",Table2[H/U],"AWAY",Table2[GameID],Table2[[#This Row],[GameID]],Table2[GameTime],"&lt;="&amp;Table2[[#This Row],[GameTime]])</f>
        <v>11</v>
      </c>
      <c r="T3761" t="str">
        <f>IF(Table2[[#This Row],[Event]]="Goal",Table2[[#This Row],[Hscore]]&amp;"-"&amp;Table2[[#This Row],[Uscore]],"")</f>
        <v>2-11</v>
      </c>
      <c r="U3761">
        <v>3599</v>
      </c>
      <c r="V3761" s="1">
        <f>Table2[[#This Row],[GameTime]]-(Table2[[#This Row],[period]]-1)*1200</f>
        <v>1199</v>
      </c>
      <c r="W3761" s="1">
        <f>ROUNDDOWN(Table2[[#This Row],[Time]]/60,0)</f>
        <v>19</v>
      </c>
      <c r="X3761" s="1">
        <f>ROUNDDOWN((Table2[[#This Row],[Time]]/60-Table2[[#This Row],[Time2]])*60,0)</f>
        <v>59</v>
      </c>
      <c r="Y3761" s="1">
        <f>IF(Table2[[#This Row],[Time2]]&lt;10,0&amp;Table2[[#This Row],[Time2]],Table2[[#This Row],[Time2]])</f>
        <v>19</v>
      </c>
      <c r="Z3761" s="1">
        <f>IF(Table2[[#This Row],[Time3]]&lt;10,0&amp;Table2[[#This Row],[Time3]],Table2[[#This Row],[Time3]])</f>
        <v>59</v>
      </c>
      <c r="AA3761" s="2" t="str">
        <f>Table2[[#This Row],[Time4]]&amp;":"&amp;Table2[[#This Row],[Time5]]</f>
        <v>19:59</v>
      </c>
      <c r="AB3761" s="1" t="str" cm="1">
        <f t="array" ref="AB3761">IFERROR(IF(Table2[[#This Row],[code]]="","",_xlfn.IFS(AND(Table2[[#This Row],[code]]&lt;400,Table2[[#This Row],[code]]&lt;&gt;""),2,Table2[[#This Row],[code]]&gt;500,4)),"")</f>
        <v/>
      </c>
      <c r="AC3761" s="1" t="str">
        <f>IF(Table2[[#This Row],[Event]]="Penalty",Table2[[#This Row],[number]],IF(Table2[[#This Row],[Event]]="Time-Out",401,""))</f>
        <v/>
      </c>
      <c r="AD3761" s="1">
        <f>ROW(A3760)</f>
        <v>3760</v>
      </c>
      <c r="AE3761" s="1">
        <f>COUNTIFS(Table2[GameID],Table2[[#This Row],[GameID]],Table2[Column1],"&lt;="&amp;Table2[[#This Row],[Column1]])-1</f>
        <v>20</v>
      </c>
    </row>
    <row r="3762" spans="1:31" x14ac:dyDescent="0.45">
      <c r="A3762" t="s">
        <v>410</v>
      </c>
      <c r="B3762" t="str">
        <f>_xlfn.TEXTBEFORE(Table2[[#This Row],[Kamp]]," - ")</f>
        <v>Vanløse Floorball</v>
      </c>
      <c r="C3762" t="str">
        <f>_xlfn.TEXTAFTER(Table2[[#This Row],[Kamp]],"- ")</f>
        <v>RungstedHørsholm</v>
      </c>
      <c r="D3762">
        <v>45332</v>
      </c>
      <c r="E3762">
        <v>83594</v>
      </c>
      <c r="F3762">
        <v>20232024</v>
      </c>
      <c r="G3762" t="s">
        <v>372</v>
      </c>
      <c r="H3762" t="s">
        <v>660</v>
      </c>
      <c r="I3762" t="s">
        <v>678</v>
      </c>
      <c r="J3762">
        <v>1</v>
      </c>
      <c r="K3762">
        <v>31142</v>
      </c>
      <c r="L3762">
        <v>1</v>
      </c>
      <c r="M3762" t="s">
        <v>630</v>
      </c>
      <c r="N3762" t="s">
        <v>108</v>
      </c>
      <c r="O3762" t="s">
        <v>283</v>
      </c>
      <c r="P3762">
        <v>88</v>
      </c>
      <c r="Q3762">
        <v>2</v>
      </c>
      <c r="R3762">
        <f>SUMIFS(Table2[number],Table2[Event],"Goal",Table2[H/U],"HOME",Table2[GameID],Table2[[#This Row],[GameID]],Table2[GameTime],"&lt;="&amp;Table2[[#This Row],[GameTime]])</f>
        <v>1</v>
      </c>
      <c r="S3762">
        <f>SUMIFS(Table2[number],Table2[Event],"Goal",Table2[H/U],"AWAY",Table2[GameID],Table2[[#This Row],[GameID]],Table2[GameTime],"&lt;="&amp;Table2[[#This Row],[GameTime]])</f>
        <v>0</v>
      </c>
      <c r="T3762" t="str">
        <f>IF(Table2[[#This Row],[Event]]="Goal",Table2[[#This Row],[Hscore]]&amp;"-"&amp;Table2[[#This Row],[Uscore]],"")</f>
        <v>1-0</v>
      </c>
      <c r="U3762">
        <v>269</v>
      </c>
      <c r="V3762" s="1">
        <f>Table2[[#This Row],[GameTime]]-(Table2[[#This Row],[period]]-1)*1200</f>
        <v>269</v>
      </c>
      <c r="W3762" s="1">
        <f>ROUNDDOWN(Table2[[#This Row],[Time]]/60,0)</f>
        <v>4</v>
      </c>
      <c r="X3762" s="1">
        <f>ROUNDDOWN((Table2[[#This Row],[Time]]/60-Table2[[#This Row],[Time2]])*60,0)</f>
        <v>29</v>
      </c>
      <c r="Y3762" s="1" t="str">
        <f>IF(Table2[[#This Row],[Time2]]&lt;10,0&amp;Table2[[#This Row],[Time2]],Table2[[#This Row],[Time2]])</f>
        <v>04</v>
      </c>
      <c r="Z3762" s="1">
        <f>IF(Table2[[#This Row],[Time3]]&lt;10,0&amp;Table2[[#This Row],[Time3]],Table2[[#This Row],[Time3]])</f>
        <v>29</v>
      </c>
      <c r="AA3762" s="2" t="str">
        <f>Table2[[#This Row],[Time4]]&amp;":"&amp;Table2[[#This Row],[Time5]]</f>
        <v>04:29</v>
      </c>
      <c r="AB3762" s="1" t="str" cm="1">
        <f t="array" ref="AB3762">IFERROR(IF(Table2[[#This Row],[code]]="","",_xlfn.IFS(AND(Table2[[#This Row],[code]]&lt;400,Table2[[#This Row],[code]]&lt;&gt;""),2,Table2[[#This Row],[code]]&gt;500,4)),"")</f>
        <v/>
      </c>
      <c r="AC3762" s="1" t="str">
        <f>IF(Table2[[#This Row],[Event]]="Penalty",Table2[[#This Row],[number]],IF(Table2[[#This Row],[Event]]="Time-Out",401,""))</f>
        <v/>
      </c>
      <c r="AD3762" s="1">
        <f>ROW(A3761)</f>
        <v>3761</v>
      </c>
      <c r="AE3762" s="1">
        <f>COUNTIFS(Table2[GameID],Table2[[#This Row],[GameID]],Table2[Column1],"&lt;="&amp;Table2[[#This Row],[Column1]])-1</f>
        <v>0</v>
      </c>
    </row>
    <row r="3763" spans="1:31" x14ac:dyDescent="0.45">
      <c r="A3763" t="s">
        <v>410</v>
      </c>
      <c r="B3763" t="str">
        <f>_xlfn.TEXTBEFORE(Table2[[#This Row],[Kamp]]," - ")</f>
        <v>Vanløse Floorball</v>
      </c>
      <c r="C3763" t="str">
        <f>_xlfn.TEXTAFTER(Table2[[#This Row],[Kamp]],"- ")</f>
        <v>RungstedHørsholm</v>
      </c>
      <c r="D3763">
        <v>45332</v>
      </c>
      <c r="E3763">
        <v>83594</v>
      </c>
      <c r="F3763">
        <v>20232024</v>
      </c>
      <c r="G3763" t="s">
        <v>372</v>
      </c>
      <c r="H3763" t="s">
        <v>660</v>
      </c>
      <c r="I3763" t="s">
        <v>678</v>
      </c>
      <c r="J3763">
        <v>1</v>
      </c>
      <c r="K3763">
        <v>31142</v>
      </c>
      <c r="L3763">
        <v>1</v>
      </c>
      <c r="M3763" t="s">
        <v>630</v>
      </c>
      <c r="N3763" t="s">
        <v>284</v>
      </c>
      <c r="O3763" t="s">
        <v>97</v>
      </c>
      <c r="P3763">
        <v>14</v>
      </c>
      <c r="Q3763">
        <v>24</v>
      </c>
      <c r="R3763">
        <f>SUMIFS(Table2[number],Table2[Event],"Goal",Table2[H/U],"HOME",Table2[GameID],Table2[[#This Row],[GameID]],Table2[GameTime],"&lt;="&amp;Table2[[#This Row],[GameTime]])</f>
        <v>2</v>
      </c>
      <c r="S3763">
        <f>SUMIFS(Table2[number],Table2[Event],"Goal",Table2[H/U],"AWAY",Table2[GameID],Table2[[#This Row],[GameID]],Table2[GameTime],"&lt;="&amp;Table2[[#This Row],[GameTime]])</f>
        <v>0</v>
      </c>
      <c r="T3763" t="str">
        <f>IF(Table2[[#This Row],[Event]]="Goal",Table2[[#This Row],[Hscore]]&amp;"-"&amp;Table2[[#This Row],[Uscore]],"")</f>
        <v>2-0</v>
      </c>
      <c r="U3763">
        <v>308</v>
      </c>
      <c r="V3763" s="1">
        <f>Table2[[#This Row],[GameTime]]-(Table2[[#This Row],[period]]-1)*1200</f>
        <v>308</v>
      </c>
      <c r="W3763" s="1">
        <f>ROUNDDOWN(Table2[[#This Row],[Time]]/60,0)</f>
        <v>5</v>
      </c>
      <c r="X3763" s="1">
        <f>ROUNDDOWN((Table2[[#This Row],[Time]]/60-Table2[[#This Row],[Time2]])*60,0)</f>
        <v>8</v>
      </c>
      <c r="Y3763" s="1" t="str">
        <f>IF(Table2[[#This Row],[Time2]]&lt;10,0&amp;Table2[[#This Row],[Time2]],Table2[[#This Row],[Time2]])</f>
        <v>05</v>
      </c>
      <c r="Z3763" s="1" t="str">
        <f>IF(Table2[[#This Row],[Time3]]&lt;10,0&amp;Table2[[#This Row],[Time3]],Table2[[#This Row],[Time3]])</f>
        <v>08</v>
      </c>
      <c r="AA3763" s="2" t="str">
        <f>Table2[[#This Row],[Time4]]&amp;":"&amp;Table2[[#This Row],[Time5]]</f>
        <v>05:08</v>
      </c>
      <c r="AB3763" s="1" t="str" cm="1">
        <f t="array" ref="AB3763">IFERROR(IF(Table2[[#This Row],[code]]="","",_xlfn.IFS(AND(Table2[[#This Row],[code]]&lt;400,Table2[[#This Row],[code]]&lt;&gt;""),2,Table2[[#This Row],[code]]&gt;500,4)),"")</f>
        <v/>
      </c>
      <c r="AC3763" s="1" t="str">
        <f>IF(Table2[[#This Row],[Event]]="Penalty",Table2[[#This Row],[number]],IF(Table2[[#This Row],[Event]]="Time-Out",401,""))</f>
        <v/>
      </c>
      <c r="AD3763" s="1">
        <f>ROW(A3762)</f>
        <v>3762</v>
      </c>
      <c r="AE3763" s="1">
        <f>COUNTIFS(Table2[GameID],Table2[[#This Row],[GameID]],Table2[Column1],"&lt;="&amp;Table2[[#This Row],[Column1]])-1</f>
        <v>1</v>
      </c>
    </row>
    <row r="3764" spans="1:31" x14ac:dyDescent="0.45">
      <c r="A3764" t="s">
        <v>410</v>
      </c>
      <c r="B3764" t="str">
        <f>_xlfn.TEXTBEFORE(Table2[[#This Row],[Kamp]]," - ")</f>
        <v>Vanløse Floorball</v>
      </c>
      <c r="C3764" t="str">
        <f>_xlfn.TEXTAFTER(Table2[[#This Row],[Kamp]],"- ")</f>
        <v>RungstedHørsholm</v>
      </c>
      <c r="D3764">
        <v>45332</v>
      </c>
      <c r="E3764">
        <v>83594</v>
      </c>
      <c r="F3764">
        <v>20232024</v>
      </c>
      <c r="G3764" t="s">
        <v>372</v>
      </c>
      <c r="H3764" t="s">
        <v>660</v>
      </c>
      <c r="I3764" t="s">
        <v>678</v>
      </c>
      <c r="J3764">
        <v>1</v>
      </c>
      <c r="K3764">
        <v>31142</v>
      </c>
      <c r="L3764">
        <v>202</v>
      </c>
      <c r="M3764" t="s">
        <v>631</v>
      </c>
      <c r="N3764" t="s">
        <v>108</v>
      </c>
      <c r="O3764" t="s">
        <v>634</v>
      </c>
      <c r="P3764">
        <v>88</v>
      </c>
      <c r="Q3764" t="s">
        <v>634</v>
      </c>
      <c r="R3764">
        <f>SUMIFS(Table2[number],Table2[Event],"Goal",Table2[H/U],"HOME",Table2[GameID],Table2[[#This Row],[GameID]],Table2[GameTime],"&lt;="&amp;Table2[[#This Row],[GameTime]])</f>
        <v>2</v>
      </c>
      <c r="S3764">
        <f>SUMIFS(Table2[number],Table2[Event],"Goal",Table2[H/U],"AWAY",Table2[GameID],Table2[[#This Row],[GameID]],Table2[GameTime],"&lt;="&amp;Table2[[#This Row],[GameTime]])</f>
        <v>0</v>
      </c>
      <c r="T3764" t="str">
        <f>IF(Table2[[#This Row],[Event]]="Goal",Table2[[#This Row],[Hscore]]&amp;"-"&amp;Table2[[#This Row],[Uscore]],"")</f>
        <v/>
      </c>
      <c r="U3764">
        <v>328</v>
      </c>
      <c r="V3764" s="1">
        <f>Table2[[#This Row],[GameTime]]-(Table2[[#This Row],[period]]-1)*1200</f>
        <v>328</v>
      </c>
      <c r="W3764" s="1">
        <f>ROUNDDOWN(Table2[[#This Row],[Time]]/60,0)</f>
        <v>5</v>
      </c>
      <c r="X3764" s="1">
        <f>ROUNDDOWN((Table2[[#This Row],[Time]]/60-Table2[[#This Row],[Time2]])*60,0)</f>
        <v>28</v>
      </c>
      <c r="Y3764" s="1" t="str">
        <f>IF(Table2[[#This Row],[Time2]]&lt;10,0&amp;Table2[[#This Row],[Time2]],Table2[[#This Row],[Time2]])</f>
        <v>05</v>
      </c>
      <c r="Z3764" s="1">
        <f>IF(Table2[[#This Row],[Time3]]&lt;10,0&amp;Table2[[#This Row],[Time3]],Table2[[#This Row],[Time3]])</f>
        <v>28</v>
      </c>
      <c r="AA3764" s="2" t="str">
        <f>Table2[[#This Row],[Time4]]&amp;":"&amp;Table2[[#This Row],[Time5]]</f>
        <v>05:28</v>
      </c>
      <c r="AB3764" s="1" cm="1">
        <f t="array" ref="AB3764">IFERROR(IF(Table2[[#This Row],[code]]="","",_xlfn.IFS(AND(Table2[[#This Row],[code]]&lt;400,Table2[[#This Row],[code]]&lt;&gt;""),2,Table2[[#This Row],[code]]&gt;500,4)),"")</f>
        <v>2</v>
      </c>
      <c r="AC3764" s="1">
        <f>IF(Table2[[#This Row],[Event]]="Penalty",Table2[[#This Row],[number]],IF(Table2[[#This Row],[Event]]="Time-Out",401,""))</f>
        <v>202</v>
      </c>
      <c r="AD3764" s="1">
        <f>ROW(A3763)</f>
        <v>3763</v>
      </c>
      <c r="AE3764" s="1">
        <f>COUNTIFS(Table2[GameID],Table2[[#This Row],[GameID]],Table2[Column1],"&lt;="&amp;Table2[[#This Row],[Column1]])-1</f>
        <v>2</v>
      </c>
    </row>
    <row r="3765" spans="1:31" x14ac:dyDescent="0.45">
      <c r="A3765" t="s">
        <v>410</v>
      </c>
      <c r="B3765" t="str">
        <f>_xlfn.TEXTBEFORE(Table2[[#This Row],[Kamp]]," - ")</f>
        <v>Vanløse Floorball</v>
      </c>
      <c r="C3765" t="str">
        <f>_xlfn.TEXTAFTER(Table2[[#This Row],[Kamp]],"- ")</f>
        <v>RungstedHørsholm</v>
      </c>
      <c r="D3765">
        <v>45332</v>
      </c>
      <c r="E3765">
        <v>83594</v>
      </c>
      <c r="F3765">
        <v>20232024</v>
      </c>
      <c r="G3765" t="s">
        <v>372</v>
      </c>
      <c r="H3765" t="s">
        <v>660</v>
      </c>
      <c r="I3765" t="s">
        <v>678</v>
      </c>
      <c r="J3765">
        <v>1</v>
      </c>
      <c r="K3765">
        <v>31142</v>
      </c>
      <c r="L3765">
        <v>1</v>
      </c>
      <c r="M3765" t="s">
        <v>630</v>
      </c>
      <c r="N3765" t="s">
        <v>108</v>
      </c>
      <c r="O3765" t="s">
        <v>37</v>
      </c>
      <c r="P3765">
        <v>88</v>
      </c>
      <c r="Q3765">
        <v>90</v>
      </c>
      <c r="R3765">
        <f>SUMIFS(Table2[number],Table2[Event],"Goal",Table2[H/U],"HOME",Table2[GameID],Table2[[#This Row],[GameID]],Table2[GameTime],"&lt;="&amp;Table2[[#This Row],[GameTime]])</f>
        <v>3</v>
      </c>
      <c r="S3765">
        <f>SUMIFS(Table2[number],Table2[Event],"Goal",Table2[H/U],"AWAY",Table2[GameID],Table2[[#This Row],[GameID]],Table2[GameTime],"&lt;="&amp;Table2[[#This Row],[GameTime]])</f>
        <v>0</v>
      </c>
      <c r="T3765" t="str">
        <f>IF(Table2[[#This Row],[Event]]="Goal",Table2[[#This Row],[Hscore]]&amp;"-"&amp;Table2[[#This Row],[Uscore]],"")</f>
        <v>3-0</v>
      </c>
      <c r="U3765">
        <v>749</v>
      </c>
      <c r="V3765" s="1">
        <f>Table2[[#This Row],[GameTime]]-(Table2[[#This Row],[period]]-1)*1200</f>
        <v>749</v>
      </c>
      <c r="W3765" s="1">
        <f>ROUNDDOWN(Table2[[#This Row],[Time]]/60,0)</f>
        <v>12</v>
      </c>
      <c r="X3765" s="1">
        <f>ROUNDDOWN((Table2[[#This Row],[Time]]/60-Table2[[#This Row],[Time2]])*60,0)</f>
        <v>29</v>
      </c>
      <c r="Y3765" s="1">
        <f>IF(Table2[[#This Row],[Time2]]&lt;10,0&amp;Table2[[#This Row],[Time2]],Table2[[#This Row],[Time2]])</f>
        <v>12</v>
      </c>
      <c r="Z3765" s="1">
        <f>IF(Table2[[#This Row],[Time3]]&lt;10,0&amp;Table2[[#This Row],[Time3]],Table2[[#This Row],[Time3]])</f>
        <v>29</v>
      </c>
      <c r="AA3765" s="2" t="str">
        <f>Table2[[#This Row],[Time4]]&amp;":"&amp;Table2[[#This Row],[Time5]]</f>
        <v>12:29</v>
      </c>
      <c r="AB3765" s="1" t="str" cm="1">
        <f t="array" ref="AB3765">IFERROR(IF(Table2[[#This Row],[code]]="","",_xlfn.IFS(AND(Table2[[#This Row],[code]]&lt;400,Table2[[#This Row],[code]]&lt;&gt;""),2,Table2[[#This Row],[code]]&gt;500,4)),"")</f>
        <v/>
      </c>
      <c r="AC3765" s="1" t="str">
        <f>IF(Table2[[#This Row],[Event]]="Penalty",Table2[[#This Row],[number]],IF(Table2[[#This Row],[Event]]="Time-Out",401,""))</f>
        <v/>
      </c>
      <c r="AD3765" s="1">
        <f>ROW(A3764)</f>
        <v>3764</v>
      </c>
      <c r="AE3765" s="1">
        <f>COUNTIFS(Table2[GameID],Table2[[#This Row],[GameID]],Table2[Column1],"&lt;="&amp;Table2[[#This Row],[Column1]])-1</f>
        <v>3</v>
      </c>
    </row>
    <row r="3766" spans="1:31" x14ac:dyDescent="0.45">
      <c r="A3766" t="s">
        <v>410</v>
      </c>
      <c r="B3766" t="str">
        <f>_xlfn.TEXTBEFORE(Table2[[#This Row],[Kamp]]," - ")</f>
        <v>Vanløse Floorball</v>
      </c>
      <c r="C3766" t="str">
        <f>_xlfn.TEXTAFTER(Table2[[#This Row],[Kamp]],"- ")</f>
        <v>RungstedHørsholm</v>
      </c>
      <c r="D3766">
        <v>45332</v>
      </c>
      <c r="E3766">
        <v>83594</v>
      </c>
      <c r="F3766">
        <v>20232024</v>
      </c>
      <c r="G3766" t="s">
        <v>372</v>
      </c>
      <c r="H3766" t="s">
        <v>660</v>
      </c>
      <c r="I3766" t="s">
        <v>678</v>
      </c>
      <c r="J3766">
        <v>1</v>
      </c>
      <c r="K3766">
        <v>31142</v>
      </c>
      <c r="L3766">
        <v>1</v>
      </c>
      <c r="M3766" t="s">
        <v>630</v>
      </c>
      <c r="N3766" t="s">
        <v>284</v>
      </c>
      <c r="O3766" t="s">
        <v>109</v>
      </c>
      <c r="P3766">
        <v>14</v>
      </c>
      <c r="Q3766">
        <v>91</v>
      </c>
      <c r="R3766">
        <f>SUMIFS(Table2[number],Table2[Event],"Goal",Table2[H/U],"HOME",Table2[GameID],Table2[[#This Row],[GameID]],Table2[GameTime],"&lt;="&amp;Table2[[#This Row],[GameTime]])</f>
        <v>4</v>
      </c>
      <c r="S3766">
        <f>SUMIFS(Table2[number],Table2[Event],"Goal",Table2[H/U],"AWAY",Table2[GameID],Table2[[#This Row],[GameID]],Table2[GameTime],"&lt;="&amp;Table2[[#This Row],[GameTime]])</f>
        <v>0</v>
      </c>
      <c r="T3766" t="str">
        <f>IF(Table2[[#This Row],[Event]]="Goal",Table2[[#This Row],[Hscore]]&amp;"-"&amp;Table2[[#This Row],[Uscore]],"")</f>
        <v>4-0</v>
      </c>
      <c r="U3766">
        <v>919</v>
      </c>
      <c r="V3766" s="1">
        <f>Table2[[#This Row],[GameTime]]-(Table2[[#This Row],[period]]-1)*1200</f>
        <v>919</v>
      </c>
      <c r="W3766" s="1">
        <f>ROUNDDOWN(Table2[[#This Row],[Time]]/60,0)</f>
        <v>15</v>
      </c>
      <c r="X3766" s="1">
        <f>ROUNDDOWN((Table2[[#This Row],[Time]]/60-Table2[[#This Row],[Time2]])*60,0)</f>
        <v>19</v>
      </c>
      <c r="Y3766" s="1">
        <f>IF(Table2[[#This Row],[Time2]]&lt;10,0&amp;Table2[[#This Row],[Time2]],Table2[[#This Row],[Time2]])</f>
        <v>15</v>
      </c>
      <c r="Z3766" s="1">
        <f>IF(Table2[[#This Row],[Time3]]&lt;10,0&amp;Table2[[#This Row],[Time3]],Table2[[#This Row],[Time3]])</f>
        <v>19</v>
      </c>
      <c r="AA3766" s="2" t="str">
        <f>Table2[[#This Row],[Time4]]&amp;":"&amp;Table2[[#This Row],[Time5]]</f>
        <v>15:19</v>
      </c>
      <c r="AB3766" s="1" t="str" cm="1">
        <f t="array" ref="AB3766">IFERROR(IF(Table2[[#This Row],[code]]="","",_xlfn.IFS(AND(Table2[[#This Row],[code]]&lt;400,Table2[[#This Row],[code]]&lt;&gt;""),2,Table2[[#This Row],[code]]&gt;500,4)),"")</f>
        <v/>
      </c>
      <c r="AC3766" s="1" t="str">
        <f>IF(Table2[[#This Row],[Event]]="Penalty",Table2[[#This Row],[number]],IF(Table2[[#This Row],[Event]]="Time-Out",401,""))</f>
        <v/>
      </c>
      <c r="AD3766" s="1">
        <f>ROW(A3765)</f>
        <v>3765</v>
      </c>
      <c r="AE3766" s="1">
        <f>COUNTIFS(Table2[GameID],Table2[[#This Row],[GameID]],Table2[Column1],"&lt;="&amp;Table2[[#This Row],[Column1]])-1</f>
        <v>4</v>
      </c>
    </row>
    <row r="3767" spans="1:31" x14ac:dyDescent="0.45">
      <c r="A3767" t="s">
        <v>410</v>
      </c>
      <c r="B3767" t="str">
        <f>_xlfn.TEXTBEFORE(Table2[[#This Row],[Kamp]]," - ")</f>
        <v>Vanløse Floorball</v>
      </c>
      <c r="C3767" t="str">
        <f>_xlfn.TEXTAFTER(Table2[[#This Row],[Kamp]],"- ")</f>
        <v>RungstedHørsholm</v>
      </c>
      <c r="D3767">
        <v>45332</v>
      </c>
      <c r="E3767">
        <v>83594</v>
      </c>
      <c r="F3767">
        <v>20232024</v>
      </c>
      <c r="G3767" t="s">
        <v>372</v>
      </c>
      <c r="H3767" t="s">
        <v>662</v>
      </c>
      <c r="I3767" t="s">
        <v>677</v>
      </c>
      <c r="J3767">
        <v>1</v>
      </c>
      <c r="K3767">
        <v>31141</v>
      </c>
      <c r="L3767">
        <v>1</v>
      </c>
      <c r="M3767" t="s">
        <v>630</v>
      </c>
      <c r="N3767" t="s">
        <v>92</v>
      </c>
      <c r="O3767" t="s">
        <v>402</v>
      </c>
      <c r="P3767">
        <v>96</v>
      </c>
      <c r="Q3767">
        <v>84</v>
      </c>
      <c r="R3767">
        <f>SUMIFS(Table2[number],Table2[Event],"Goal",Table2[H/U],"HOME",Table2[GameID],Table2[[#This Row],[GameID]],Table2[GameTime],"&lt;="&amp;Table2[[#This Row],[GameTime]])</f>
        <v>4</v>
      </c>
      <c r="S3767">
        <f>SUMIFS(Table2[number],Table2[Event],"Goal",Table2[H/U],"AWAY",Table2[GameID],Table2[[#This Row],[GameID]],Table2[GameTime],"&lt;="&amp;Table2[[#This Row],[GameTime]])</f>
        <v>1</v>
      </c>
      <c r="T3767" t="str">
        <f>IF(Table2[[#This Row],[Event]]="Goal",Table2[[#This Row],[Hscore]]&amp;"-"&amp;Table2[[#This Row],[Uscore]],"")</f>
        <v>4-1</v>
      </c>
      <c r="U3767">
        <v>977</v>
      </c>
      <c r="V3767" s="1">
        <f>Table2[[#This Row],[GameTime]]-(Table2[[#This Row],[period]]-1)*1200</f>
        <v>977</v>
      </c>
      <c r="W3767" s="1">
        <f>ROUNDDOWN(Table2[[#This Row],[Time]]/60,0)</f>
        <v>16</v>
      </c>
      <c r="X3767" s="1">
        <f>ROUNDDOWN((Table2[[#This Row],[Time]]/60-Table2[[#This Row],[Time2]])*60,0)</f>
        <v>17</v>
      </c>
      <c r="Y3767" s="1">
        <f>IF(Table2[[#This Row],[Time2]]&lt;10,0&amp;Table2[[#This Row],[Time2]],Table2[[#This Row],[Time2]])</f>
        <v>16</v>
      </c>
      <c r="Z3767" s="1">
        <f>IF(Table2[[#This Row],[Time3]]&lt;10,0&amp;Table2[[#This Row],[Time3]],Table2[[#This Row],[Time3]])</f>
        <v>17</v>
      </c>
      <c r="AA3767" s="2" t="str">
        <f>Table2[[#This Row],[Time4]]&amp;":"&amp;Table2[[#This Row],[Time5]]</f>
        <v>16:17</v>
      </c>
      <c r="AB3767" s="1" t="str" cm="1">
        <f t="array" ref="AB3767">IFERROR(IF(Table2[[#This Row],[code]]="","",_xlfn.IFS(AND(Table2[[#This Row],[code]]&lt;400,Table2[[#This Row],[code]]&lt;&gt;""),2,Table2[[#This Row],[code]]&gt;500,4)),"")</f>
        <v/>
      </c>
      <c r="AC3767" s="1" t="str">
        <f>IF(Table2[[#This Row],[Event]]="Penalty",Table2[[#This Row],[number]],IF(Table2[[#This Row],[Event]]="Time-Out",401,""))</f>
        <v/>
      </c>
      <c r="AD3767" s="1">
        <f>ROW(A3766)</f>
        <v>3766</v>
      </c>
      <c r="AE3767" s="1">
        <f>COUNTIFS(Table2[GameID],Table2[[#This Row],[GameID]],Table2[Column1],"&lt;="&amp;Table2[[#This Row],[Column1]])-1</f>
        <v>5</v>
      </c>
    </row>
    <row r="3768" spans="1:31" x14ac:dyDescent="0.45">
      <c r="A3768" t="s">
        <v>410</v>
      </c>
      <c r="B3768" t="str">
        <f>_xlfn.TEXTBEFORE(Table2[[#This Row],[Kamp]]," - ")</f>
        <v>Vanløse Floorball</v>
      </c>
      <c r="C3768" t="str">
        <f>_xlfn.TEXTAFTER(Table2[[#This Row],[Kamp]],"- ")</f>
        <v>RungstedHørsholm</v>
      </c>
      <c r="D3768">
        <v>45332</v>
      </c>
      <c r="E3768">
        <v>83594</v>
      </c>
      <c r="F3768">
        <v>20232024</v>
      </c>
      <c r="G3768" t="s">
        <v>372</v>
      </c>
      <c r="H3768" t="s">
        <v>660</v>
      </c>
      <c r="I3768" t="s">
        <v>678</v>
      </c>
      <c r="J3768">
        <v>1</v>
      </c>
      <c r="K3768">
        <v>31142</v>
      </c>
      <c r="L3768">
        <v>1</v>
      </c>
      <c r="M3768" t="s">
        <v>630</v>
      </c>
      <c r="N3768" t="s">
        <v>552</v>
      </c>
      <c r="O3768" t="s">
        <v>108</v>
      </c>
      <c r="P3768">
        <v>99</v>
      </c>
      <c r="Q3768">
        <v>88</v>
      </c>
      <c r="R3768">
        <f>SUMIFS(Table2[number],Table2[Event],"Goal",Table2[H/U],"HOME",Table2[GameID],Table2[[#This Row],[GameID]],Table2[GameTime],"&lt;="&amp;Table2[[#This Row],[GameTime]])</f>
        <v>5</v>
      </c>
      <c r="S3768">
        <f>SUMIFS(Table2[number],Table2[Event],"Goal",Table2[H/U],"AWAY",Table2[GameID],Table2[[#This Row],[GameID]],Table2[GameTime],"&lt;="&amp;Table2[[#This Row],[GameTime]])</f>
        <v>1</v>
      </c>
      <c r="T3768" t="str">
        <f>IF(Table2[[#This Row],[Event]]="Goal",Table2[[#This Row],[Hscore]]&amp;"-"&amp;Table2[[#This Row],[Uscore]],"")</f>
        <v>5-1</v>
      </c>
      <c r="U3768">
        <v>986</v>
      </c>
      <c r="V3768" s="1">
        <f>Table2[[#This Row],[GameTime]]-(Table2[[#This Row],[period]]-1)*1200</f>
        <v>986</v>
      </c>
      <c r="W3768" s="1">
        <f>ROUNDDOWN(Table2[[#This Row],[Time]]/60,0)</f>
        <v>16</v>
      </c>
      <c r="X3768" s="1">
        <f>ROUNDDOWN((Table2[[#This Row],[Time]]/60-Table2[[#This Row],[Time2]])*60,0)</f>
        <v>26</v>
      </c>
      <c r="Y3768" s="1">
        <f>IF(Table2[[#This Row],[Time2]]&lt;10,0&amp;Table2[[#This Row],[Time2]],Table2[[#This Row],[Time2]])</f>
        <v>16</v>
      </c>
      <c r="Z3768" s="1">
        <f>IF(Table2[[#This Row],[Time3]]&lt;10,0&amp;Table2[[#This Row],[Time3]],Table2[[#This Row],[Time3]])</f>
        <v>26</v>
      </c>
      <c r="AA3768" s="2" t="str">
        <f>Table2[[#This Row],[Time4]]&amp;":"&amp;Table2[[#This Row],[Time5]]</f>
        <v>16:26</v>
      </c>
      <c r="AB3768" s="1" t="str" cm="1">
        <f t="array" ref="AB3768">IFERROR(IF(Table2[[#This Row],[code]]="","",_xlfn.IFS(AND(Table2[[#This Row],[code]]&lt;400,Table2[[#This Row],[code]]&lt;&gt;""),2,Table2[[#This Row],[code]]&gt;500,4)),"")</f>
        <v/>
      </c>
      <c r="AC3768" s="1" t="str">
        <f>IF(Table2[[#This Row],[Event]]="Penalty",Table2[[#This Row],[number]],IF(Table2[[#This Row],[Event]]="Time-Out",401,""))</f>
        <v/>
      </c>
      <c r="AD3768" s="1">
        <f>ROW(A3767)</f>
        <v>3767</v>
      </c>
      <c r="AE3768" s="1">
        <f>COUNTIFS(Table2[GameID],Table2[[#This Row],[GameID]],Table2[Column1],"&lt;="&amp;Table2[[#This Row],[Column1]])-1</f>
        <v>6</v>
      </c>
    </row>
    <row r="3769" spans="1:31" x14ac:dyDescent="0.45">
      <c r="A3769" t="s">
        <v>410</v>
      </c>
      <c r="B3769" t="str">
        <f>_xlfn.TEXTBEFORE(Table2[[#This Row],[Kamp]]," - ")</f>
        <v>Vanløse Floorball</v>
      </c>
      <c r="C3769" t="str">
        <f>_xlfn.TEXTAFTER(Table2[[#This Row],[Kamp]],"- ")</f>
        <v>RungstedHørsholm</v>
      </c>
      <c r="D3769">
        <v>45332</v>
      </c>
      <c r="E3769">
        <v>83594</v>
      </c>
      <c r="F3769">
        <v>20232024</v>
      </c>
      <c r="G3769" t="s">
        <v>372</v>
      </c>
      <c r="H3769" t="s">
        <v>660</v>
      </c>
      <c r="I3769" t="s">
        <v>678</v>
      </c>
      <c r="J3769">
        <v>1</v>
      </c>
      <c r="K3769">
        <v>31142</v>
      </c>
      <c r="L3769">
        <v>207</v>
      </c>
      <c r="M3769" t="s">
        <v>631</v>
      </c>
      <c r="N3769" t="s">
        <v>104</v>
      </c>
      <c r="O3769" t="s">
        <v>634</v>
      </c>
      <c r="P3769">
        <v>48</v>
      </c>
      <c r="Q3769" t="s">
        <v>634</v>
      </c>
      <c r="R3769">
        <f>SUMIFS(Table2[number],Table2[Event],"Goal",Table2[H/U],"HOME",Table2[GameID],Table2[[#This Row],[GameID]],Table2[GameTime],"&lt;="&amp;Table2[[#This Row],[GameTime]])</f>
        <v>5</v>
      </c>
      <c r="S3769">
        <f>SUMIFS(Table2[number],Table2[Event],"Goal",Table2[H/U],"AWAY",Table2[GameID],Table2[[#This Row],[GameID]],Table2[GameTime],"&lt;="&amp;Table2[[#This Row],[GameTime]])</f>
        <v>1</v>
      </c>
      <c r="T3769" t="str">
        <f>IF(Table2[[#This Row],[Event]]="Goal",Table2[[#This Row],[Hscore]]&amp;"-"&amp;Table2[[#This Row],[Uscore]],"")</f>
        <v/>
      </c>
      <c r="U3769">
        <v>1006</v>
      </c>
      <c r="V3769" s="1">
        <f>Table2[[#This Row],[GameTime]]-(Table2[[#This Row],[period]]-1)*1200</f>
        <v>1006</v>
      </c>
      <c r="W3769" s="1">
        <f>ROUNDDOWN(Table2[[#This Row],[Time]]/60,0)</f>
        <v>16</v>
      </c>
      <c r="X3769" s="1">
        <f>ROUNDDOWN((Table2[[#This Row],[Time]]/60-Table2[[#This Row],[Time2]])*60,0)</f>
        <v>45</v>
      </c>
      <c r="Y3769" s="1">
        <f>IF(Table2[[#This Row],[Time2]]&lt;10,0&amp;Table2[[#This Row],[Time2]],Table2[[#This Row],[Time2]])</f>
        <v>16</v>
      </c>
      <c r="Z3769" s="1">
        <f>IF(Table2[[#This Row],[Time3]]&lt;10,0&amp;Table2[[#This Row],[Time3]],Table2[[#This Row],[Time3]])</f>
        <v>45</v>
      </c>
      <c r="AA3769" s="2" t="str">
        <f>Table2[[#This Row],[Time4]]&amp;":"&amp;Table2[[#This Row],[Time5]]</f>
        <v>16:45</v>
      </c>
      <c r="AB3769" s="1" cm="1">
        <f t="array" ref="AB3769">IFERROR(IF(Table2[[#This Row],[code]]="","",_xlfn.IFS(AND(Table2[[#This Row],[code]]&lt;400,Table2[[#This Row],[code]]&lt;&gt;""),2,Table2[[#This Row],[code]]&gt;500,4)),"")</f>
        <v>2</v>
      </c>
      <c r="AC3769" s="1">
        <f>IF(Table2[[#This Row],[Event]]="Penalty",Table2[[#This Row],[number]],IF(Table2[[#This Row],[Event]]="Time-Out",401,""))</f>
        <v>207</v>
      </c>
      <c r="AD3769" s="1">
        <f>ROW(A3768)</f>
        <v>3768</v>
      </c>
      <c r="AE3769" s="1">
        <f>COUNTIFS(Table2[GameID],Table2[[#This Row],[GameID]],Table2[Column1],"&lt;="&amp;Table2[[#This Row],[Column1]])-1</f>
        <v>7</v>
      </c>
    </row>
    <row r="3770" spans="1:31" x14ac:dyDescent="0.45">
      <c r="A3770" t="s">
        <v>410</v>
      </c>
      <c r="B3770" t="str">
        <f>_xlfn.TEXTBEFORE(Table2[[#This Row],[Kamp]]," - ")</f>
        <v>Vanløse Floorball</v>
      </c>
      <c r="C3770" t="str">
        <f>_xlfn.TEXTAFTER(Table2[[#This Row],[Kamp]],"- ")</f>
        <v>RungstedHørsholm</v>
      </c>
      <c r="D3770">
        <v>45332</v>
      </c>
      <c r="E3770">
        <v>83594</v>
      </c>
      <c r="F3770">
        <v>20232024</v>
      </c>
      <c r="G3770" t="s">
        <v>372</v>
      </c>
      <c r="H3770" t="s">
        <v>660</v>
      </c>
      <c r="I3770" t="s">
        <v>678</v>
      </c>
      <c r="J3770">
        <v>2</v>
      </c>
      <c r="K3770">
        <v>31142</v>
      </c>
      <c r="L3770">
        <v>1</v>
      </c>
      <c r="M3770" t="s">
        <v>630</v>
      </c>
      <c r="N3770" t="s">
        <v>104</v>
      </c>
      <c r="O3770" t="s">
        <v>283</v>
      </c>
      <c r="P3770">
        <v>48</v>
      </c>
      <c r="Q3770">
        <v>2</v>
      </c>
      <c r="R3770">
        <f>SUMIFS(Table2[number],Table2[Event],"Goal",Table2[H/U],"HOME",Table2[GameID],Table2[[#This Row],[GameID]],Table2[GameTime],"&lt;="&amp;Table2[[#This Row],[GameTime]])</f>
        <v>6</v>
      </c>
      <c r="S3770">
        <f>SUMIFS(Table2[number],Table2[Event],"Goal",Table2[H/U],"AWAY",Table2[GameID],Table2[[#This Row],[GameID]],Table2[GameTime],"&lt;="&amp;Table2[[#This Row],[GameTime]])</f>
        <v>1</v>
      </c>
      <c r="T3770" t="str">
        <f>IF(Table2[[#This Row],[Event]]="Goal",Table2[[#This Row],[Hscore]]&amp;"-"&amp;Table2[[#This Row],[Uscore]],"")</f>
        <v>6-1</v>
      </c>
      <c r="U3770">
        <v>1223</v>
      </c>
      <c r="V3770" s="1">
        <f>Table2[[#This Row],[GameTime]]-(Table2[[#This Row],[period]]-1)*1200</f>
        <v>23</v>
      </c>
      <c r="W3770" s="1">
        <f>ROUNDDOWN(Table2[[#This Row],[Time]]/60,0)</f>
        <v>0</v>
      </c>
      <c r="X3770" s="1">
        <f>ROUNDDOWN((Table2[[#This Row],[Time]]/60-Table2[[#This Row],[Time2]])*60,0)</f>
        <v>23</v>
      </c>
      <c r="Y3770" s="1" t="str">
        <f>IF(Table2[[#This Row],[Time2]]&lt;10,0&amp;Table2[[#This Row],[Time2]],Table2[[#This Row],[Time2]])</f>
        <v>00</v>
      </c>
      <c r="Z3770" s="1">
        <f>IF(Table2[[#This Row],[Time3]]&lt;10,0&amp;Table2[[#This Row],[Time3]],Table2[[#This Row],[Time3]])</f>
        <v>23</v>
      </c>
      <c r="AA3770" s="2" t="str">
        <f>Table2[[#This Row],[Time4]]&amp;":"&amp;Table2[[#This Row],[Time5]]</f>
        <v>00:23</v>
      </c>
      <c r="AB3770" s="1" t="str" cm="1">
        <f t="array" ref="AB3770">IFERROR(IF(Table2[[#This Row],[code]]="","",_xlfn.IFS(AND(Table2[[#This Row],[code]]&lt;400,Table2[[#This Row],[code]]&lt;&gt;""),2,Table2[[#This Row],[code]]&gt;500,4)),"")</f>
        <v/>
      </c>
      <c r="AC3770" s="1" t="str">
        <f>IF(Table2[[#This Row],[Event]]="Penalty",Table2[[#This Row],[number]],IF(Table2[[#This Row],[Event]]="Time-Out",401,""))</f>
        <v/>
      </c>
      <c r="AD3770" s="1">
        <f>ROW(A3769)</f>
        <v>3769</v>
      </c>
      <c r="AE3770" s="1">
        <f>COUNTIFS(Table2[GameID],Table2[[#This Row],[GameID]],Table2[Column1],"&lt;="&amp;Table2[[#This Row],[Column1]])-1</f>
        <v>8</v>
      </c>
    </row>
    <row r="3771" spans="1:31" x14ac:dyDescent="0.45">
      <c r="A3771" t="s">
        <v>410</v>
      </c>
      <c r="B3771" t="str">
        <f>_xlfn.TEXTBEFORE(Table2[[#This Row],[Kamp]]," - ")</f>
        <v>Vanløse Floorball</v>
      </c>
      <c r="C3771" t="str">
        <f>_xlfn.TEXTAFTER(Table2[[#This Row],[Kamp]],"- ")</f>
        <v>RungstedHørsholm</v>
      </c>
      <c r="D3771">
        <v>45332</v>
      </c>
      <c r="E3771">
        <v>83594</v>
      </c>
      <c r="F3771">
        <v>20232024</v>
      </c>
      <c r="G3771" t="s">
        <v>372</v>
      </c>
      <c r="H3771" t="s">
        <v>662</v>
      </c>
      <c r="I3771" t="s">
        <v>677</v>
      </c>
      <c r="J3771">
        <v>2</v>
      </c>
      <c r="K3771">
        <v>31141</v>
      </c>
      <c r="L3771">
        <v>201</v>
      </c>
      <c r="M3771" t="s">
        <v>631</v>
      </c>
      <c r="N3771" t="s">
        <v>404</v>
      </c>
      <c r="O3771" t="s">
        <v>634</v>
      </c>
      <c r="P3771">
        <v>72</v>
      </c>
      <c r="Q3771" t="s">
        <v>634</v>
      </c>
      <c r="R3771">
        <f>SUMIFS(Table2[number],Table2[Event],"Goal",Table2[H/U],"HOME",Table2[GameID],Table2[[#This Row],[GameID]],Table2[GameTime],"&lt;="&amp;Table2[[#This Row],[GameTime]])</f>
        <v>6</v>
      </c>
      <c r="S3771">
        <f>SUMIFS(Table2[number],Table2[Event],"Goal",Table2[H/U],"AWAY",Table2[GameID],Table2[[#This Row],[GameID]],Table2[GameTime],"&lt;="&amp;Table2[[#This Row],[GameTime]])</f>
        <v>1</v>
      </c>
      <c r="T3771" t="str">
        <f>IF(Table2[[#This Row],[Event]]="Goal",Table2[[#This Row],[Hscore]]&amp;"-"&amp;Table2[[#This Row],[Uscore]],"")</f>
        <v/>
      </c>
      <c r="U3771">
        <v>1459</v>
      </c>
      <c r="V3771" s="1">
        <f>Table2[[#This Row],[GameTime]]-(Table2[[#This Row],[period]]-1)*1200</f>
        <v>259</v>
      </c>
      <c r="W3771" s="1">
        <f>ROUNDDOWN(Table2[[#This Row],[Time]]/60,0)</f>
        <v>4</v>
      </c>
      <c r="X3771" s="1">
        <f>ROUNDDOWN((Table2[[#This Row],[Time]]/60-Table2[[#This Row],[Time2]])*60,0)</f>
        <v>19</v>
      </c>
      <c r="Y3771" s="1" t="str">
        <f>IF(Table2[[#This Row],[Time2]]&lt;10,0&amp;Table2[[#This Row],[Time2]],Table2[[#This Row],[Time2]])</f>
        <v>04</v>
      </c>
      <c r="Z3771" s="1">
        <f>IF(Table2[[#This Row],[Time3]]&lt;10,0&amp;Table2[[#This Row],[Time3]],Table2[[#This Row],[Time3]])</f>
        <v>19</v>
      </c>
      <c r="AA3771" s="2" t="str">
        <f>Table2[[#This Row],[Time4]]&amp;":"&amp;Table2[[#This Row],[Time5]]</f>
        <v>04:19</v>
      </c>
      <c r="AB3771" s="1" cm="1">
        <f t="array" ref="AB3771">IFERROR(IF(Table2[[#This Row],[code]]="","",_xlfn.IFS(AND(Table2[[#This Row],[code]]&lt;400,Table2[[#This Row],[code]]&lt;&gt;""),2,Table2[[#This Row],[code]]&gt;500,4)),"")</f>
        <v>2</v>
      </c>
      <c r="AC3771" s="1">
        <f>IF(Table2[[#This Row],[Event]]="Penalty",Table2[[#This Row],[number]],IF(Table2[[#This Row],[Event]]="Time-Out",401,""))</f>
        <v>201</v>
      </c>
      <c r="AD3771" s="1">
        <f>ROW(A3770)</f>
        <v>3770</v>
      </c>
      <c r="AE3771" s="1">
        <f>COUNTIFS(Table2[GameID],Table2[[#This Row],[GameID]],Table2[Column1],"&lt;="&amp;Table2[[#This Row],[Column1]])-1</f>
        <v>9</v>
      </c>
    </row>
    <row r="3772" spans="1:31" x14ac:dyDescent="0.45">
      <c r="A3772" t="s">
        <v>410</v>
      </c>
      <c r="B3772" t="str">
        <f>_xlfn.TEXTBEFORE(Table2[[#This Row],[Kamp]]," - ")</f>
        <v>Vanløse Floorball</v>
      </c>
      <c r="C3772" t="str">
        <f>_xlfn.TEXTAFTER(Table2[[#This Row],[Kamp]],"- ")</f>
        <v>RungstedHørsholm</v>
      </c>
      <c r="D3772">
        <v>45332</v>
      </c>
      <c r="E3772">
        <v>83594</v>
      </c>
      <c r="F3772">
        <v>20232024</v>
      </c>
      <c r="G3772" t="s">
        <v>372</v>
      </c>
      <c r="H3772" t="s">
        <v>660</v>
      </c>
      <c r="I3772" t="s">
        <v>678</v>
      </c>
      <c r="J3772">
        <v>2</v>
      </c>
      <c r="K3772">
        <v>31142</v>
      </c>
      <c r="L3772">
        <v>1</v>
      </c>
      <c r="M3772" t="s">
        <v>630</v>
      </c>
      <c r="N3772" t="s">
        <v>104</v>
      </c>
      <c r="O3772" t="s">
        <v>283</v>
      </c>
      <c r="P3772">
        <v>48</v>
      </c>
      <c r="Q3772">
        <v>2</v>
      </c>
      <c r="R3772">
        <f>SUMIFS(Table2[number],Table2[Event],"Goal",Table2[H/U],"HOME",Table2[GameID],Table2[[#This Row],[GameID]],Table2[GameTime],"&lt;="&amp;Table2[[#This Row],[GameTime]])</f>
        <v>7</v>
      </c>
      <c r="S3772">
        <f>SUMIFS(Table2[number],Table2[Event],"Goal",Table2[H/U],"AWAY",Table2[GameID],Table2[[#This Row],[GameID]],Table2[GameTime],"&lt;="&amp;Table2[[#This Row],[GameTime]])</f>
        <v>1</v>
      </c>
      <c r="T3772" t="str">
        <f>IF(Table2[[#This Row],[Event]]="Goal",Table2[[#This Row],[Hscore]]&amp;"-"&amp;Table2[[#This Row],[Uscore]],"")</f>
        <v>7-1</v>
      </c>
      <c r="U3772">
        <v>1670</v>
      </c>
      <c r="V3772" s="1">
        <f>Table2[[#This Row],[GameTime]]-(Table2[[#This Row],[period]]-1)*1200</f>
        <v>470</v>
      </c>
      <c r="W3772" s="1">
        <f>ROUNDDOWN(Table2[[#This Row],[Time]]/60,0)</f>
        <v>7</v>
      </c>
      <c r="X3772" s="1">
        <f>ROUNDDOWN((Table2[[#This Row],[Time]]/60-Table2[[#This Row],[Time2]])*60,0)</f>
        <v>50</v>
      </c>
      <c r="Y3772" s="1" t="str">
        <f>IF(Table2[[#This Row],[Time2]]&lt;10,0&amp;Table2[[#This Row],[Time2]],Table2[[#This Row],[Time2]])</f>
        <v>07</v>
      </c>
      <c r="Z3772" s="1">
        <f>IF(Table2[[#This Row],[Time3]]&lt;10,0&amp;Table2[[#This Row],[Time3]],Table2[[#This Row],[Time3]])</f>
        <v>50</v>
      </c>
      <c r="AA3772" s="2" t="str">
        <f>Table2[[#This Row],[Time4]]&amp;":"&amp;Table2[[#This Row],[Time5]]</f>
        <v>07:50</v>
      </c>
      <c r="AB3772" s="1" t="str" cm="1">
        <f t="array" ref="AB3772">IFERROR(IF(Table2[[#This Row],[code]]="","",_xlfn.IFS(AND(Table2[[#This Row],[code]]&lt;400,Table2[[#This Row],[code]]&lt;&gt;""),2,Table2[[#This Row],[code]]&gt;500,4)),"")</f>
        <v/>
      </c>
      <c r="AC3772" s="1" t="str">
        <f>IF(Table2[[#This Row],[Event]]="Penalty",Table2[[#This Row],[number]],IF(Table2[[#This Row],[Event]]="Time-Out",401,""))</f>
        <v/>
      </c>
      <c r="AD3772" s="1">
        <f>ROW(A3771)</f>
        <v>3771</v>
      </c>
      <c r="AE3772" s="1">
        <f>COUNTIFS(Table2[GameID],Table2[[#This Row],[GameID]],Table2[Column1],"&lt;="&amp;Table2[[#This Row],[Column1]])-1</f>
        <v>10</v>
      </c>
    </row>
    <row r="3773" spans="1:31" x14ac:dyDescent="0.45">
      <c r="A3773" t="s">
        <v>410</v>
      </c>
      <c r="B3773" t="str">
        <f>_xlfn.TEXTBEFORE(Table2[[#This Row],[Kamp]]," - ")</f>
        <v>Vanløse Floorball</v>
      </c>
      <c r="C3773" t="str">
        <f>_xlfn.TEXTAFTER(Table2[[#This Row],[Kamp]],"- ")</f>
        <v>RungstedHørsholm</v>
      </c>
      <c r="D3773">
        <v>45332</v>
      </c>
      <c r="E3773">
        <v>83594</v>
      </c>
      <c r="F3773">
        <v>20232024</v>
      </c>
      <c r="G3773" t="s">
        <v>372</v>
      </c>
      <c r="H3773" t="s">
        <v>662</v>
      </c>
      <c r="I3773" t="s">
        <v>677</v>
      </c>
      <c r="J3773">
        <v>2</v>
      </c>
      <c r="K3773">
        <v>31141</v>
      </c>
      <c r="L3773">
        <v>1</v>
      </c>
      <c r="M3773" t="s">
        <v>630</v>
      </c>
      <c r="N3773" t="s">
        <v>92</v>
      </c>
      <c r="O3773" t="s">
        <v>634</v>
      </c>
      <c r="P3773">
        <v>96</v>
      </c>
      <c r="Q3773" t="s">
        <v>634</v>
      </c>
      <c r="R3773">
        <f>SUMIFS(Table2[number],Table2[Event],"Goal",Table2[H/U],"HOME",Table2[GameID],Table2[[#This Row],[GameID]],Table2[GameTime],"&lt;="&amp;Table2[[#This Row],[GameTime]])</f>
        <v>7</v>
      </c>
      <c r="S3773">
        <f>SUMIFS(Table2[number],Table2[Event],"Goal",Table2[H/U],"AWAY",Table2[GameID],Table2[[#This Row],[GameID]],Table2[GameTime],"&lt;="&amp;Table2[[#This Row],[GameTime]])</f>
        <v>2</v>
      </c>
      <c r="T3773" t="str">
        <f>IF(Table2[[#This Row],[Event]]="Goal",Table2[[#This Row],[Hscore]]&amp;"-"&amp;Table2[[#This Row],[Uscore]],"")</f>
        <v>7-2</v>
      </c>
      <c r="U3773">
        <v>1859</v>
      </c>
      <c r="V3773" s="1">
        <f>Table2[[#This Row],[GameTime]]-(Table2[[#This Row],[period]]-1)*1200</f>
        <v>659</v>
      </c>
      <c r="W3773" s="1">
        <f>ROUNDDOWN(Table2[[#This Row],[Time]]/60,0)</f>
        <v>10</v>
      </c>
      <c r="X3773" s="1">
        <f>ROUNDDOWN((Table2[[#This Row],[Time]]/60-Table2[[#This Row],[Time2]])*60,0)</f>
        <v>59</v>
      </c>
      <c r="Y3773" s="1">
        <f>IF(Table2[[#This Row],[Time2]]&lt;10,0&amp;Table2[[#This Row],[Time2]],Table2[[#This Row],[Time2]])</f>
        <v>10</v>
      </c>
      <c r="Z3773" s="1">
        <f>IF(Table2[[#This Row],[Time3]]&lt;10,0&amp;Table2[[#This Row],[Time3]],Table2[[#This Row],[Time3]])</f>
        <v>59</v>
      </c>
      <c r="AA3773" s="2" t="str">
        <f>Table2[[#This Row],[Time4]]&amp;":"&amp;Table2[[#This Row],[Time5]]</f>
        <v>10:59</v>
      </c>
      <c r="AB3773" s="1" t="str" cm="1">
        <f t="array" ref="AB3773">IFERROR(IF(Table2[[#This Row],[code]]="","",_xlfn.IFS(AND(Table2[[#This Row],[code]]&lt;400,Table2[[#This Row],[code]]&lt;&gt;""),2,Table2[[#This Row],[code]]&gt;500,4)),"")</f>
        <v/>
      </c>
      <c r="AC3773" s="1" t="str">
        <f>IF(Table2[[#This Row],[Event]]="Penalty",Table2[[#This Row],[number]],IF(Table2[[#This Row],[Event]]="Time-Out",401,""))</f>
        <v/>
      </c>
      <c r="AD3773" s="1">
        <f>ROW(A3772)</f>
        <v>3772</v>
      </c>
      <c r="AE3773" s="1">
        <f>COUNTIFS(Table2[GameID],Table2[[#This Row],[GameID]],Table2[Column1],"&lt;="&amp;Table2[[#This Row],[Column1]])-1</f>
        <v>11</v>
      </c>
    </row>
    <row r="3774" spans="1:31" x14ac:dyDescent="0.45">
      <c r="A3774" t="s">
        <v>410</v>
      </c>
      <c r="B3774" t="str">
        <f>_xlfn.TEXTBEFORE(Table2[[#This Row],[Kamp]]," - ")</f>
        <v>Vanløse Floorball</v>
      </c>
      <c r="C3774" t="str">
        <f>_xlfn.TEXTAFTER(Table2[[#This Row],[Kamp]],"- ")</f>
        <v>RungstedHørsholm</v>
      </c>
      <c r="D3774">
        <v>45332</v>
      </c>
      <c r="E3774">
        <v>83594</v>
      </c>
      <c r="F3774">
        <v>20232024</v>
      </c>
      <c r="G3774" t="s">
        <v>372</v>
      </c>
      <c r="H3774" t="s">
        <v>660</v>
      </c>
      <c r="I3774" t="s">
        <v>678</v>
      </c>
      <c r="J3774">
        <v>2</v>
      </c>
      <c r="K3774">
        <v>31142</v>
      </c>
      <c r="L3774">
        <v>1</v>
      </c>
      <c r="M3774" t="s">
        <v>630</v>
      </c>
      <c r="N3774" t="s">
        <v>109</v>
      </c>
      <c r="O3774" t="s">
        <v>590</v>
      </c>
      <c r="P3774">
        <v>91</v>
      </c>
      <c r="Q3774">
        <v>13</v>
      </c>
      <c r="R3774">
        <f>SUMIFS(Table2[number],Table2[Event],"Goal",Table2[H/U],"HOME",Table2[GameID],Table2[[#This Row],[GameID]],Table2[GameTime],"&lt;="&amp;Table2[[#This Row],[GameTime]])</f>
        <v>8</v>
      </c>
      <c r="S3774">
        <f>SUMIFS(Table2[number],Table2[Event],"Goal",Table2[H/U],"AWAY",Table2[GameID],Table2[[#This Row],[GameID]],Table2[GameTime],"&lt;="&amp;Table2[[#This Row],[GameTime]])</f>
        <v>2</v>
      </c>
      <c r="T3774" t="str">
        <f>IF(Table2[[#This Row],[Event]]="Goal",Table2[[#This Row],[Hscore]]&amp;"-"&amp;Table2[[#This Row],[Uscore]],"")</f>
        <v>8-2</v>
      </c>
      <c r="U3774">
        <v>1903</v>
      </c>
      <c r="V3774" s="1">
        <f>Table2[[#This Row],[GameTime]]-(Table2[[#This Row],[period]]-1)*1200</f>
        <v>703</v>
      </c>
      <c r="W3774" s="1">
        <f>ROUNDDOWN(Table2[[#This Row],[Time]]/60,0)</f>
        <v>11</v>
      </c>
      <c r="X3774" s="1">
        <f>ROUNDDOWN((Table2[[#This Row],[Time]]/60-Table2[[#This Row],[Time2]])*60,0)</f>
        <v>43</v>
      </c>
      <c r="Y3774" s="1">
        <f>IF(Table2[[#This Row],[Time2]]&lt;10,0&amp;Table2[[#This Row],[Time2]],Table2[[#This Row],[Time2]])</f>
        <v>11</v>
      </c>
      <c r="Z3774" s="1">
        <f>IF(Table2[[#This Row],[Time3]]&lt;10,0&amp;Table2[[#This Row],[Time3]],Table2[[#This Row],[Time3]])</f>
        <v>43</v>
      </c>
      <c r="AA3774" s="2" t="str">
        <f>Table2[[#This Row],[Time4]]&amp;":"&amp;Table2[[#This Row],[Time5]]</f>
        <v>11:43</v>
      </c>
      <c r="AB3774" s="1" t="str" cm="1">
        <f t="array" ref="AB3774">IFERROR(IF(Table2[[#This Row],[code]]="","",_xlfn.IFS(AND(Table2[[#This Row],[code]]&lt;400,Table2[[#This Row],[code]]&lt;&gt;""),2,Table2[[#This Row],[code]]&gt;500,4)),"")</f>
        <v/>
      </c>
      <c r="AC3774" s="1" t="str">
        <f>IF(Table2[[#This Row],[Event]]="Penalty",Table2[[#This Row],[number]],IF(Table2[[#This Row],[Event]]="Time-Out",401,""))</f>
        <v/>
      </c>
      <c r="AD3774" s="1">
        <f>ROW(A3773)</f>
        <v>3773</v>
      </c>
      <c r="AE3774" s="1">
        <f>COUNTIFS(Table2[GameID],Table2[[#This Row],[GameID]],Table2[Column1],"&lt;="&amp;Table2[[#This Row],[Column1]])-1</f>
        <v>12</v>
      </c>
    </row>
    <row r="3775" spans="1:31" x14ac:dyDescent="0.45">
      <c r="A3775" t="s">
        <v>410</v>
      </c>
      <c r="B3775" t="str">
        <f>_xlfn.TEXTBEFORE(Table2[[#This Row],[Kamp]]," - ")</f>
        <v>Vanløse Floorball</v>
      </c>
      <c r="C3775" t="str">
        <f>_xlfn.TEXTAFTER(Table2[[#This Row],[Kamp]],"- ")</f>
        <v>RungstedHørsholm</v>
      </c>
      <c r="D3775">
        <v>45332</v>
      </c>
      <c r="E3775">
        <v>83594</v>
      </c>
      <c r="F3775">
        <v>20232024</v>
      </c>
      <c r="G3775" t="s">
        <v>372</v>
      </c>
      <c r="H3775" t="s">
        <v>662</v>
      </c>
      <c r="I3775" t="s">
        <v>677</v>
      </c>
      <c r="J3775">
        <v>2</v>
      </c>
      <c r="K3775">
        <v>31141</v>
      </c>
      <c r="L3775">
        <v>1</v>
      </c>
      <c r="M3775" t="s">
        <v>630</v>
      </c>
      <c r="N3775" t="s">
        <v>367</v>
      </c>
      <c r="O3775" t="s">
        <v>634</v>
      </c>
      <c r="P3775">
        <v>38</v>
      </c>
      <c r="Q3775" t="s">
        <v>634</v>
      </c>
      <c r="R3775">
        <f>SUMIFS(Table2[number],Table2[Event],"Goal",Table2[H/U],"HOME",Table2[GameID],Table2[[#This Row],[GameID]],Table2[GameTime],"&lt;="&amp;Table2[[#This Row],[GameTime]])</f>
        <v>8</v>
      </c>
      <c r="S3775">
        <f>SUMIFS(Table2[number],Table2[Event],"Goal",Table2[H/U],"AWAY",Table2[GameID],Table2[[#This Row],[GameID]],Table2[GameTime],"&lt;="&amp;Table2[[#This Row],[GameTime]])</f>
        <v>3</v>
      </c>
      <c r="T3775" t="str">
        <f>IF(Table2[[#This Row],[Event]]="Goal",Table2[[#This Row],[Hscore]]&amp;"-"&amp;Table2[[#This Row],[Uscore]],"")</f>
        <v>8-3</v>
      </c>
      <c r="U3775">
        <v>1936</v>
      </c>
      <c r="V3775" s="1">
        <f>Table2[[#This Row],[GameTime]]-(Table2[[#This Row],[period]]-1)*1200</f>
        <v>736</v>
      </c>
      <c r="W3775" s="1">
        <f>ROUNDDOWN(Table2[[#This Row],[Time]]/60,0)</f>
        <v>12</v>
      </c>
      <c r="X3775" s="1">
        <f>ROUNDDOWN((Table2[[#This Row],[Time]]/60-Table2[[#This Row],[Time2]])*60,0)</f>
        <v>16</v>
      </c>
      <c r="Y3775" s="1">
        <f>IF(Table2[[#This Row],[Time2]]&lt;10,0&amp;Table2[[#This Row],[Time2]],Table2[[#This Row],[Time2]])</f>
        <v>12</v>
      </c>
      <c r="Z3775" s="1">
        <f>IF(Table2[[#This Row],[Time3]]&lt;10,0&amp;Table2[[#This Row],[Time3]],Table2[[#This Row],[Time3]])</f>
        <v>16</v>
      </c>
      <c r="AA3775" s="2" t="str">
        <f>Table2[[#This Row],[Time4]]&amp;":"&amp;Table2[[#This Row],[Time5]]</f>
        <v>12:16</v>
      </c>
      <c r="AB3775" s="1" t="str" cm="1">
        <f t="array" ref="AB3775">IFERROR(IF(Table2[[#This Row],[code]]="","",_xlfn.IFS(AND(Table2[[#This Row],[code]]&lt;400,Table2[[#This Row],[code]]&lt;&gt;""),2,Table2[[#This Row],[code]]&gt;500,4)),"")</f>
        <v/>
      </c>
      <c r="AC3775" s="1" t="str">
        <f>IF(Table2[[#This Row],[Event]]="Penalty",Table2[[#This Row],[number]],IF(Table2[[#This Row],[Event]]="Time-Out",401,""))</f>
        <v/>
      </c>
      <c r="AD3775" s="1">
        <f>ROW(A3774)</f>
        <v>3774</v>
      </c>
      <c r="AE3775" s="1">
        <f>COUNTIFS(Table2[GameID],Table2[[#This Row],[GameID]],Table2[Column1],"&lt;="&amp;Table2[[#This Row],[Column1]])-1</f>
        <v>13</v>
      </c>
    </row>
    <row r="3776" spans="1:31" x14ac:dyDescent="0.45">
      <c r="A3776" t="s">
        <v>410</v>
      </c>
      <c r="B3776" t="str">
        <f>_xlfn.TEXTBEFORE(Table2[[#This Row],[Kamp]]," - ")</f>
        <v>Vanløse Floorball</v>
      </c>
      <c r="C3776" t="str">
        <f>_xlfn.TEXTAFTER(Table2[[#This Row],[Kamp]],"- ")</f>
        <v>RungstedHørsholm</v>
      </c>
      <c r="D3776">
        <v>45332</v>
      </c>
      <c r="E3776">
        <v>83594</v>
      </c>
      <c r="F3776">
        <v>20232024</v>
      </c>
      <c r="G3776" t="s">
        <v>372</v>
      </c>
      <c r="H3776" t="s">
        <v>662</v>
      </c>
      <c r="I3776" t="s">
        <v>677</v>
      </c>
      <c r="J3776">
        <v>2</v>
      </c>
      <c r="K3776">
        <v>31141</v>
      </c>
      <c r="L3776">
        <v>1</v>
      </c>
      <c r="M3776" t="s">
        <v>630</v>
      </c>
      <c r="N3776" t="s">
        <v>81</v>
      </c>
      <c r="O3776" t="s">
        <v>402</v>
      </c>
      <c r="P3776">
        <v>13</v>
      </c>
      <c r="Q3776">
        <v>84</v>
      </c>
      <c r="R3776">
        <f>SUMIFS(Table2[number],Table2[Event],"Goal",Table2[H/U],"HOME",Table2[GameID],Table2[[#This Row],[GameID]],Table2[GameTime],"&lt;="&amp;Table2[[#This Row],[GameTime]])</f>
        <v>8</v>
      </c>
      <c r="S3776">
        <f>SUMIFS(Table2[number],Table2[Event],"Goal",Table2[H/U],"AWAY",Table2[GameID],Table2[[#This Row],[GameID]],Table2[GameTime],"&lt;="&amp;Table2[[#This Row],[GameTime]])</f>
        <v>4</v>
      </c>
      <c r="T3776" t="str">
        <f>IF(Table2[[#This Row],[Event]]="Goal",Table2[[#This Row],[Hscore]]&amp;"-"&amp;Table2[[#This Row],[Uscore]],"")</f>
        <v>8-4</v>
      </c>
      <c r="U3776">
        <v>1961</v>
      </c>
      <c r="V3776" s="1">
        <f>Table2[[#This Row],[GameTime]]-(Table2[[#This Row],[period]]-1)*1200</f>
        <v>761</v>
      </c>
      <c r="W3776" s="1">
        <f>ROUNDDOWN(Table2[[#This Row],[Time]]/60,0)</f>
        <v>12</v>
      </c>
      <c r="X3776" s="1">
        <f>ROUNDDOWN((Table2[[#This Row],[Time]]/60-Table2[[#This Row],[Time2]])*60,0)</f>
        <v>41</v>
      </c>
      <c r="Y3776" s="1">
        <f>IF(Table2[[#This Row],[Time2]]&lt;10,0&amp;Table2[[#This Row],[Time2]],Table2[[#This Row],[Time2]])</f>
        <v>12</v>
      </c>
      <c r="Z3776" s="1">
        <f>IF(Table2[[#This Row],[Time3]]&lt;10,0&amp;Table2[[#This Row],[Time3]],Table2[[#This Row],[Time3]])</f>
        <v>41</v>
      </c>
      <c r="AA3776" s="2" t="str">
        <f>Table2[[#This Row],[Time4]]&amp;":"&amp;Table2[[#This Row],[Time5]]</f>
        <v>12:41</v>
      </c>
      <c r="AB3776" s="1" t="str" cm="1">
        <f t="array" ref="AB3776">IFERROR(IF(Table2[[#This Row],[code]]="","",_xlfn.IFS(AND(Table2[[#This Row],[code]]&lt;400,Table2[[#This Row],[code]]&lt;&gt;""),2,Table2[[#This Row],[code]]&gt;500,4)),"")</f>
        <v/>
      </c>
      <c r="AC3776" s="1" t="str">
        <f>IF(Table2[[#This Row],[Event]]="Penalty",Table2[[#This Row],[number]],IF(Table2[[#This Row],[Event]]="Time-Out",401,""))</f>
        <v/>
      </c>
      <c r="AD3776" s="1">
        <f>ROW(A3775)</f>
        <v>3775</v>
      </c>
      <c r="AE3776" s="1">
        <f>COUNTIFS(Table2[GameID],Table2[[#This Row],[GameID]],Table2[Column1],"&lt;="&amp;Table2[[#This Row],[Column1]])-1</f>
        <v>14</v>
      </c>
    </row>
    <row r="3777" spans="1:31" x14ac:dyDescent="0.45">
      <c r="A3777" t="s">
        <v>410</v>
      </c>
      <c r="B3777" t="str">
        <f>_xlfn.TEXTBEFORE(Table2[[#This Row],[Kamp]]," - ")</f>
        <v>Vanløse Floorball</v>
      </c>
      <c r="C3777" t="str">
        <f>_xlfn.TEXTAFTER(Table2[[#This Row],[Kamp]],"- ")</f>
        <v>RungstedHørsholm</v>
      </c>
      <c r="D3777">
        <v>45332</v>
      </c>
      <c r="E3777">
        <v>83594</v>
      </c>
      <c r="F3777">
        <v>20232024</v>
      </c>
      <c r="G3777" t="s">
        <v>372</v>
      </c>
      <c r="H3777" t="s">
        <v>662</v>
      </c>
      <c r="I3777" t="s">
        <v>677</v>
      </c>
      <c r="J3777">
        <v>2</v>
      </c>
      <c r="K3777">
        <v>31141</v>
      </c>
      <c r="L3777">
        <v>208</v>
      </c>
      <c r="M3777" t="s">
        <v>631</v>
      </c>
      <c r="N3777" t="s">
        <v>404</v>
      </c>
      <c r="O3777" t="s">
        <v>634</v>
      </c>
      <c r="P3777">
        <v>72</v>
      </c>
      <c r="Q3777" t="s">
        <v>634</v>
      </c>
      <c r="R3777">
        <f>SUMIFS(Table2[number],Table2[Event],"Goal",Table2[H/U],"HOME",Table2[GameID],Table2[[#This Row],[GameID]],Table2[GameTime],"&lt;="&amp;Table2[[#This Row],[GameTime]])</f>
        <v>8</v>
      </c>
      <c r="S3777">
        <f>SUMIFS(Table2[number],Table2[Event],"Goal",Table2[H/U],"AWAY",Table2[GameID],Table2[[#This Row],[GameID]],Table2[GameTime],"&lt;="&amp;Table2[[#This Row],[GameTime]])</f>
        <v>4</v>
      </c>
      <c r="T3777" t="str">
        <f>IF(Table2[[#This Row],[Event]]="Goal",Table2[[#This Row],[Hscore]]&amp;"-"&amp;Table2[[#This Row],[Uscore]],"")</f>
        <v/>
      </c>
      <c r="U3777">
        <v>2059</v>
      </c>
      <c r="V3777" s="1">
        <f>Table2[[#This Row],[GameTime]]-(Table2[[#This Row],[period]]-1)*1200</f>
        <v>859</v>
      </c>
      <c r="W3777" s="1">
        <f>ROUNDDOWN(Table2[[#This Row],[Time]]/60,0)</f>
        <v>14</v>
      </c>
      <c r="X3777" s="1">
        <f>ROUNDDOWN((Table2[[#This Row],[Time]]/60-Table2[[#This Row],[Time2]])*60,0)</f>
        <v>19</v>
      </c>
      <c r="Y3777" s="1">
        <f>IF(Table2[[#This Row],[Time2]]&lt;10,0&amp;Table2[[#This Row],[Time2]],Table2[[#This Row],[Time2]])</f>
        <v>14</v>
      </c>
      <c r="Z3777" s="1">
        <f>IF(Table2[[#This Row],[Time3]]&lt;10,0&amp;Table2[[#This Row],[Time3]],Table2[[#This Row],[Time3]])</f>
        <v>19</v>
      </c>
      <c r="AA3777" s="2" t="str">
        <f>Table2[[#This Row],[Time4]]&amp;":"&amp;Table2[[#This Row],[Time5]]</f>
        <v>14:19</v>
      </c>
      <c r="AB3777" s="1" cm="1">
        <f t="array" ref="AB3777">IFERROR(IF(Table2[[#This Row],[code]]="","",_xlfn.IFS(AND(Table2[[#This Row],[code]]&lt;400,Table2[[#This Row],[code]]&lt;&gt;""),2,Table2[[#This Row],[code]]&gt;500,4)),"")</f>
        <v>2</v>
      </c>
      <c r="AC3777" s="1">
        <f>IF(Table2[[#This Row],[Event]]="Penalty",Table2[[#This Row],[number]],IF(Table2[[#This Row],[Event]]="Time-Out",401,""))</f>
        <v>208</v>
      </c>
      <c r="AD3777" s="1">
        <f>ROW(A3776)</f>
        <v>3776</v>
      </c>
      <c r="AE3777" s="1">
        <f>COUNTIFS(Table2[GameID],Table2[[#This Row],[GameID]],Table2[Column1],"&lt;="&amp;Table2[[#This Row],[Column1]])-1</f>
        <v>15</v>
      </c>
    </row>
    <row r="3778" spans="1:31" x14ac:dyDescent="0.45">
      <c r="A3778" t="s">
        <v>410</v>
      </c>
      <c r="B3778" t="str">
        <f>_xlfn.TEXTBEFORE(Table2[[#This Row],[Kamp]]," - ")</f>
        <v>Vanløse Floorball</v>
      </c>
      <c r="C3778" t="str">
        <f>_xlfn.TEXTAFTER(Table2[[#This Row],[Kamp]],"- ")</f>
        <v>RungstedHørsholm</v>
      </c>
      <c r="D3778">
        <v>45332</v>
      </c>
      <c r="E3778">
        <v>83594</v>
      </c>
      <c r="F3778">
        <v>20232024</v>
      </c>
      <c r="G3778" t="s">
        <v>372</v>
      </c>
      <c r="H3778" t="s">
        <v>660</v>
      </c>
      <c r="I3778" t="s">
        <v>678</v>
      </c>
      <c r="J3778">
        <v>2</v>
      </c>
      <c r="K3778">
        <v>31142</v>
      </c>
      <c r="L3778">
        <v>1</v>
      </c>
      <c r="M3778" t="s">
        <v>630</v>
      </c>
      <c r="N3778" t="s">
        <v>37</v>
      </c>
      <c r="O3778" t="s">
        <v>108</v>
      </c>
      <c r="P3778">
        <v>90</v>
      </c>
      <c r="Q3778">
        <v>88</v>
      </c>
      <c r="R3778">
        <f>SUMIFS(Table2[number],Table2[Event],"Goal",Table2[H/U],"HOME",Table2[GameID],Table2[[#This Row],[GameID]],Table2[GameTime],"&lt;="&amp;Table2[[#This Row],[GameTime]])</f>
        <v>9</v>
      </c>
      <c r="S3778">
        <f>SUMIFS(Table2[number],Table2[Event],"Goal",Table2[H/U],"AWAY",Table2[GameID],Table2[[#This Row],[GameID]],Table2[GameTime],"&lt;="&amp;Table2[[#This Row],[GameTime]])</f>
        <v>4</v>
      </c>
      <c r="T3778" t="str">
        <f>IF(Table2[[#This Row],[Event]]="Goal",Table2[[#This Row],[Hscore]]&amp;"-"&amp;Table2[[#This Row],[Uscore]],"")</f>
        <v>9-4</v>
      </c>
      <c r="U3778">
        <v>2063</v>
      </c>
      <c r="V3778" s="1">
        <f>Table2[[#This Row],[GameTime]]-(Table2[[#This Row],[period]]-1)*1200</f>
        <v>863</v>
      </c>
      <c r="W3778" s="1">
        <f>ROUNDDOWN(Table2[[#This Row],[Time]]/60,0)</f>
        <v>14</v>
      </c>
      <c r="X3778" s="1">
        <f>ROUNDDOWN((Table2[[#This Row],[Time]]/60-Table2[[#This Row],[Time2]])*60,0)</f>
        <v>23</v>
      </c>
      <c r="Y3778" s="1">
        <f>IF(Table2[[#This Row],[Time2]]&lt;10,0&amp;Table2[[#This Row],[Time2]],Table2[[#This Row],[Time2]])</f>
        <v>14</v>
      </c>
      <c r="Z3778" s="1">
        <f>IF(Table2[[#This Row],[Time3]]&lt;10,0&amp;Table2[[#This Row],[Time3]],Table2[[#This Row],[Time3]])</f>
        <v>23</v>
      </c>
      <c r="AA3778" s="2" t="str">
        <f>Table2[[#This Row],[Time4]]&amp;":"&amp;Table2[[#This Row],[Time5]]</f>
        <v>14:23</v>
      </c>
      <c r="AB3778" s="1" t="str" cm="1">
        <f t="array" ref="AB3778">IFERROR(IF(Table2[[#This Row],[code]]="","",_xlfn.IFS(AND(Table2[[#This Row],[code]]&lt;400,Table2[[#This Row],[code]]&lt;&gt;""),2,Table2[[#This Row],[code]]&gt;500,4)),"")</f>
        <v/>
      </c>
      <c r="AC3778" s="1" t="str">
        <f>IF(Table2[[#This Row],[Event]]="Penalty",Table2[[#This Row],[number]],IF(Table2[[#This Row],[Event]]="Time-Out",401,""))</f>
        <v/>
      </c>
      <c r="AD3778" s="1">
        <f>ROW(A3777)</f>
        <v>3777</v>
      </c>
      <c r="AE3778" s="1">
        <f>COUNTIFS(Table2[GameID],Table2[[#This Row],[GameID]],Table2[Column1],"&lt;="&amp;Table2[[#This Row],[Column1]])-1</f>
        <v>16</v>
      </c>
    </row>
    <row r="3779" spans="1:31" x14ac:dyDescent="0.45">
      <c r="A3779" t="s">
        <v>410</v>
      </c>
      <c r="B3779" t="str">
        <f>_xlfn.TEXTBEFORE(Table2[[#This Row],[Kamp]]," - ")</f>
        <v>Vanløse Floorball</v>
      </c>
      <c r="C3779" t="str">
        <f>_xlfn.TEXTAFTER(Table2[[#This Row],[Kamp]],"- ")</f>
        <v>RungstedHørsholm</v>
      </c>
      <c r="D3779">
        <v>45332</v>
      </c>
      <c r="E3779">
        <v>83594</v>
      </c>
      <c r="F3779">
        <v>20232024</v>
      </c>
      <c r="G3779" t="s">
        <v>372</v>
      </c>
      <c r="H3779" t="s">
        <v>660</v>
      </c>
      <c r="I3779" t="s">
        <v>678</v>
      </c>
      <c r="J3779">
        <v>2</v>
      </c>
      <c r="K3779">
        <v>31142</v>
      </c>
      <c r="L3779">
        <v>1</v>
      </c>
      <c r="M3779" t="s">
        <v>630</v>
      </c>
      <c r="N3779" t="s">
        <v>283</v>
      </c>
      <c r="O3779" t="s">
        <v>108</v>
      </c>
      <c r="P3779">
        <v>2</v>
      </c>
      <c r="Q3779">
        <v>88</v>
      </c>
      <c r="R3779">
        <f>SUMIFS(Table2[number],Table2[Event],"Goal",Table2[H/U],"HOME",Table2[GameID],Table2[[#This Row],[GameID]],Table2[GameTime],"&lt;="&amp;Table2[[#This Row],[GameTime]])</f>
        <v>10</v>
      </c>
      <c r="S3779">
        <f>SUMIFS(Table2[number],Table2[Event],"Goal",Table2[H/U],"AWAY",Table2[GameID],Table2[[#This Row],[GameID]],Table2[GameTime],"&lt;="&amp;Table2[[#This Row],[GameTime]])</f>
        <v>4</v>
      </c>
      <c r="T3779" t="str">
        <f>IF(Table2[[#This Row],[Event]]="Goal",Table2[[#This Row],[Hscore]]&amp;"-"&amp;Table2[[#This Row],[Uscore]],"")</f>
        <v>10-4</v>
      </c>
      <c r="U3779">
        <v>2112</v>
      </c>
      <c r="V3779" s="1">
        <f>Table2[[#This Row],[GameTime]]-(Table2[[#This Row],[period]]-1)*1200</f>
        <v>912</v>
      </c>
      <c r="W3779" s="1">
        <f>ROUNDDOWN(Table2[[#This Row],[Time]]/60,0)</f>
        <v>15</v>
      </c>
      <c r="X3779" s="1">
        <f>ROUNDDOWN((Table2[[#This Row],[Time]]/60-Table2[[#This Row],[Time2]])*60,0)</f>
        <v>12</v>
      </c>
      <c r="Y3779" s="1">
        <f>IF(Table2[[#This Row],[Time2]]&lt;10,0&amp;Table2[[#This Row],[Time2]],Table2[[#This Row],[Time2]])</f>
        <v>15</v>
      </c>
      <c r="Z3779" s="1">
        <f>IF(Table2[[#This Row],[Time3]]&lt;10,0&amp;Table2[[#This Row],[Time3]],Table2[[#This Row],[Time3]])</f>
        <v>12</v>
      </c>
      <c r="AA3779" s="2" t="str">
        <f>Table2[[#This Row],[Time4]]&amp;":"&amp;Table2[[#This Row],[Time5]]</f>
        <v>15:12</v>
      </c>
      <c r="AB3779" s="1" t="str" cm="1">
        <f t="array" ref="AB3779">IFERROR(IF(Table2[[#This Row],[code]]="","",_xlfn.IFS(AND(Table2[[#This Row],[code]]&lt;400,Table2[[#This Row],[code]]&lt;&gt;""),2,Table2[[#This Row],[code]]&gt;500,4)),"")</f>
        <v/>
      </c>
      <c r="AC3779" s="1" t="str">
        <f>IF(Table2[[#This Row],[Event]]="Penalty",Table2[[#This Row],[number]],IF(Table2[[#This Row],[Event]]="Time-Out",401,""))</f>
        <v/>
      </c>
      <c r="AD3779" s="1">
        <f>ROW(A3778)</f>
        <v>3778</v>
      </c>
      <c r="AE3779" s="1">
        <f>COUNTIFS(Table2[GameID],Table2[[#This Row],[GameID]],Table2[Column1],"&lt;="&amp;Table2[[#This Row],[Column1]])-1</f>
        <v>17</v>
      </c>
    </row>
    <row r="3780" spans="1:31" x14ac:dyDescent="0.45">
      <c r="A3780" t="s">
        <v>410</v>
      </c>
      <c r="B3780" t="str">
        <f>_xlfn.TEXTBEFORE(Table2[[#This Row],[Kamp]]," - ")</f>
        <v>Vanløse Floorball</v>
      </c>
      <c r="C3780" t="str">
        <f>_xlfn.TEXTAFTER(Table2[[#This Row],[Kamp]],"- ")</f>
        <v>RungstedHørsholm</v>
      </c>
      <c r="D3780">
        <v>45332</v>
      </c>
      <c r="E3780">
        <v>83594</v>
      </c>
      <c r="F3780">
        <v>20232024</v>
      </c>
      <c r="G3780" t="s">
        <v>372</v>
      </c>
      <c r="H3780" t="s">
        <v>662</v>
      </c>
      <c r="I3780" t="s">
        <v>677</v>
      </c>
      <c r="J3780">
        <v>2</v>
      </c>
      <c r="K3780">
        <v>31141</v>
      </c>
      <c r="L3780">
        <v>1</v>
      </c>
      <c r="M3780" t="s">
        <v>630</v>
      </c>
      <c r="N3780" t="s">
        <v>81</v>
      </c>
      <c r="O3780" t="s">
        <v>488</v>
      </c>
      <c r="P3780">
        <v>13</v>
      </c>
      <c r="Q3780">
        <v>18</v>
      </c>
      <c r="R3780">
        <f>SUMIFS(Table2[number],Table2[Event],"Goal",Table2[H/U],"HOME",Table2[GameID],Table2[[#This Row],[GameID]],Table2[GameTime],"&lt;="&amp;Table2[[#This Row],[GameTime]])</f>
        <v>10</v>
      </c>
      <c r="S3780">
        <f>SUMIFS(Table2[number],Table2[Event],"Goal",Table2[H/U],"AWAY",Table2[GameID],Table2[[#This Row],[GameID]],Table2[GameTime],"&lt;="&amp;Table2[[#This Row],[GameTime]])</f>
        <v>5</v>
      </c>
      <c r="T3780" t="str">
        <f>IF(Table2[[#This Row],[Event]]="Goal",Table2[[#This Row],[Hscore]]&amp;"-"&amp;Table2[[#This Row],[Uscore]],"")</f>
        <v>10-5</v>
      </c>
      <c r="U3780">
        <v>2328</v>
      </c>
      <c r="V3780" s="1">
        <f>Table2[[#This Row],[GameTime]]-(Table2[[#This Row],[period]]-1)*1200</f>
        <v>1128</v>
      </c>
      <c r="W3780" s="1">
        <f>ROUNDDOWN(Table2[[#This Row],[Time]]/60,0)</f>
        <v>18</v>
      </c>
      <c r="X3780" s="1">
        <f>ROUNDDOWN((Table2[[#This Row],[Time]]/60-Table2[[#This Row],[Time2]])*60,0)</f>
        <v>48</v>
      </c>
      <c r="Y3780" s="1">
        <f>IF(Table2[[#This Row],[Time2]]&lt;10,0&amp;Table2[[#This Row],[Time2]],Table2[[#This Row],[Time2]])</f>
        <v>18</v>
      </c>
      <c r="Z3780" s="1">
        <f>IF(Table2[[#This Row],[Time3]]&lt;10,0&amp;Table2[[#This Row],[Time3]],Table2[[#This Row],[Time3]])</f>
        <v>48</v>
      </c>
      <c r="AA3780" s="2" t="str">
        <f>Table2[[#This Row],[Time4]]&amp;":"&amp;Table2[[#This Row],[Time5]]</f>
        <v>18:48</v>
      </c>
      <c r="AB3780" s="1" t="str" cm="1">
        <f t="array" ref="AB3780">IFERROR(IF(Table2[[#This Row],[code]]="","",_xlfn.IFS(AND(Table2[[#This Row],[code]]&lt;400,Table2[[#This Row],[code]]&lt;&gt;""),2,Table2[[#This Row],[code]]&gt;500,4)),"")</f>
        <v/>
      </c>
      <c r="AC3780" s="1" t="str">
        <f>IF(Table2[[#This Row],[Event]]="Penalty",Table2[[#This Row],[number]],IF(Table2[[#This Row],[Event]]="Time-Out",401,""))</f>
        <v/>
      </c>
      <c r="AD3780" s="1">
        <f>ROW(A3779)</f>
        <v>3779</v>
      </c>
      <c r="AE3780" s="1">
        <f>COUNTIFS(Table2[GameID],Table2[[#This Row],[GameID]],Table2[Column1],"&lt;="&amp;Table2[[#This Row],[Column1]])-1</f>
        <v>18</v>
      </c>
    </row>
    <row r="3781" spans="1:31" x14ac:dyDescent="0.45">
      <c r="A3781" t="s">
        <v>410</v>
      </c>
      <c r="B3781" t="str">
        <f>_xlfn.TEXTBEFORE(Table2[[#This Row],[Kamp]]," - ")</f>
        <v>Vanløse Floorball</v>
      </c>
      <c r="C3781" t="str">
        <f>_xlfn.TEXTAFTER(Table2[[#This Row],[Kamp]],"- ")</f>
        <v>RungstedHørsholm</v>
      </c>
      <c r="D3781">
        <v>45332</v>
      </c>
      <c r="E3781">
        <v>83594</v>
      </c>
      <c r="F3781">
        <v>20232024</v>
      </c>
      <c r="G3781" t="s">
        <v>372</v>
      </c>
      <c r="H3781" t="s">
        <v>662</v>
      </c>
      <c r="I3781" t="s">
        <v>677</v>
      </c>
      <c r="J3781">
        <v>3</v>
      </c>
      <c r="K3781">
        <v>31141</v>
      </c>
      <c r="L3781">
        <v>202</v>
      </c>
      <c r="M3781" t="s">
        <v>631</v>
      </c>
      <c r="N3781" t="s">
        <v>367</v>
      </c>
      <c r="O3781" t="s">
        <v>634</v>
      </c>
      <c r="P3781">
        <v>38</v>
      </c>
      <c r="Q3781" t="s">
        <v>634</v>
      </c>
      <c r="R3781">
        <f>SUMIFS(Table2[number],Table2[Event],"Goal",Table2[H/U],"HOME",Table2[GameID],Table2[[#This Row],[GameID]],Table2[GameTime],"&lt;="&amp;Table2[[#This Row],[GameTime]])</f>
        <v>10</v>
      </c>
      <c r="S3781">
        <f>SUMIFS(Table2[number],Table2[Event],"Goal",Table2[H/U],"AWAY",Table2[GameID],Table2[[#This Row],[GameID]],Table2[GameTime],"&lt;="&amp;Table2[[#This Row],[GameTime]])</f>
        <v>5</v>
      </c>
      <c r="T3781" t="str">
        <f>IF(Table2[[#This Row],[Event]]="Goal",Table2[[#This Row],[Hscore]]&amp;"-"&amp;Table2[[#This Row],[Uscore]],"")</f>
        <v/>
      </c>
      <c r="U3781">
        <v>2726</v>
      </c>
      <c r="V3781" s="1">
        <f>Table2[[#This Row],[GameTime]]-(Table2[[#This Row],[period]]-1)*1200</f>
        <v>326</v>
      </c>
      <c r="W3781" s="1">
        <f>ROUNDDOWN(Table2[[#This Row],[Time]]/60,0)</f>
        <v>5</v>
      </c>
      <c r="X3781" s="1">
        <f>ROUNDDOWN((Table2[[#This Row],[Time]]/60-Table2[[#This Row],[Time2]])*60,0)</f>
        <v>26</v>
      </c>
      <c r="Y3781" s="1" t="str">
        <f>IF(Table2[[#This Row],[Time2]]&lt;10,0&amp;Table2[[#This Row],[Time2]],Table2[[#This Row],[Time2]])</f>
        <v>05</v>
      </c>
      <c r="Z3781" s="1">
        <f>IF(Table2[[#This Row],[Time3]]&lt;10,0&amp;Table2[[#This Row],[Time3]],Table2[[#This Row],[Time3]])</f>
        <v>26</v>
      </c>
      <c r="AA3781" s="2" t="str">
        <f>Table2[[#This Row],[Time4]]&amp;":"&amp;Table2[[#This Row],[Time5]]</f>
        <v>05:26</v>
      </c>
      <c r="AB3781" s="1" cm="1">
        <f t="array" ref="AB3781">IFERROR(IF(Table2[[#This Row],[code]]="","",_xlfn.IFS(AND(Table2[[#This Row],[code]]&lt;400,Table2[[#This Row],[code]]&lt;&gt;""),2,Table2[[#This Row],[code]]&gt;500,4)),"")</f>
        <v>2</v>
      </c>
      <c r="AC3781" s="1">
        <f>IF(Table2[[#This Row],[Event]]="Penalty",Table2[[#This Row],[number]],IF(Table2[[#This Row],[Event]]="Time-Out",401,""))</f>
        <v>202</v>
      </c>
      <c r="AD3781" s="1">
        <f>ROW(A3780)</f>
        <v>3780</v>
      </c>
      <c r="AE3781" s="1">
        <f>COUNTIFS(Table2[GameID],Table2[[#This Row],[GameID]],Table2[Column1],"&lt;="&amp;Table2[[#This Row],[Column1]])-1</f>
        <v>19</v>
      </c>
    </row>
    <row r="3782" spans="1:31" x14ac:dyDescent="0.45">
      <c r="A3782" t="s">
        <v>410</v>
      </c>
      <c r="B3782" t="str">
        <f>_xlfn.TEXTBEFORE(Table2[[#This Row],[Kamp]]," - ")</f>
        <v>Vanløse Floorball</v>
      </c>
      <c r="C3782" t="str">
        <f>_xlfn.TEXTAFTER(Table2[[#This Row],[Kamp]],"- ")</f>
        <v>RungstedHørsholm</v>
      </c>
      <c r="D3782">
        <v>45332</v>
      </c>
      <c r="E3782">
        <v>83594</v>
      </c>
      <c r="F3782">
        <v>20232024</v>
      </c>
      <c r="G3782" t="s">
        <v>372</v>
      </c>
      <c r="H3782" t="s">
        <v>660</v>
      </c>
      <c r="I3782" t="s">
        <v>678</v>
      </c>
      <c r="J3782">
        <v>3</v>
      </c>
      <c r="K3782">
        <v>31142</v>
      </c>
      <c r="L3782">
        <v>1</v>
      </c>
      <c r="M3782" t="s">
        <v>630</v>
      </c>
      <c r="N3782" t="s">
        <v>37</v>
      </c>
      <c r="O3782" t="s">
        <v>108</v>
      </c>
      <c r="P3782">
        <v>90</v>
      </c>
      <c r="Q3782">
        <v>88</v>
      </c>
      <c r="R3782">
        <f>SUMIFS(Table2[number],Table2[Event],"Goal",Table2[H/U],"HOME",Table2[GameID],Table2[[#This Row],[GameID]],Table2[GameTime],"&lt;="&amp;Table2[[#This Row],[GameTime]])</f>
        <v>11</v>
      </c>
      <c r="S3782">
        <f>SUMIFS(Table2[number],Table2[Event],"Goal",Table2[H/U],"AWAY",Table2[GameID],Table2[[#This Row],[GameID]],Table2[GameTime],"&lt;="&amp;Table2[[#This Row],[GameTime]])</f>
        <v>5</v>
      </c>
      <c r="T3782" t="str">
        <f>IF(Table2[[#This Row],[Event]]="Goal",Table2[[#This Row],[Hscore]]&amp;"-"&amp;Table2[[#This Row],[Uscore]],"")</f>
        <v>11-5</v>
      </c>
      <c r="U3782">
        <v>2767</v>
      </c>
      <c r="V3782" s="1">
        <f>Table2[[#This Row],[GameTime]]-(Table2[[#This Row],[period]]-1)*1200</f>
        <v>367</v>
      </c>
      <c r="W3782" s="1">
        <f>ROUNDDOWN(Table2[[#This Row],[Time]]/60,0)</f>
        <v>6</v>
      </c>
      <c r="X3782" s="1">
        <f>ROUNDDOWN((Table2[[#This Row],[Time]]/60-Table2[[#This Row],[Time2]])*60,0)</f>
        <v>6</v>
      </c>
      <c r="Y3782" s="1" t="str">
        <f>IF(Table2[[#This Row],[Time2]]&lt;10,0&amp;Table2[[#This Row],[Time2]],Table2[[#This Row],[Time2]])</f>
        <v>06</v>
      </c>
      <c r="Z3782" s="1" t="str">
        <f>IF(Table2[[#This Row],[Time3]]&lt;10,0&amp;Table2[[#This Row],[Time3]],Table2[[#This Row],[Time3]])</f>
        <v>06</v>
      </c>
      <c r="AA3782" s="2" t="str">
        <f>Table2[[#This Row],[Time4]]&amp;":"&amp;Table2[[#This Row],[Time5]]</f>
        <v>06:06</v>
      </c>
      <c r="AB3782" s="1" t="str" cm="1">
        <f t="array" ref="AB3782">IFERROR(IF(Table2[[#This Row],[code]]="","",_xlfn.IFS(AND(Table2[[#This Row],[code]]&lt;400,Table2[[#This Row],[code]]&lt;&gt;""),2,Table2[[#This Row],[code]]&gt;500,4)),"")</f>
        <v/>
      </c>
      <c r="AC3782" s="1" t="str">
        <f>IF(Table2[[#This Row],[Event]]="Penalty",Table2[[#This Row],[number]],IF(Table2[[#This Row],[Event]]="Time-Out",401,""))</f>
        <v/>
      </c>
      <c r="AD3782" s="1">
        <f>ROW(A3781)</f>
        <v>3781</v>
      </c>
      <c r="AE3782" s="1">
        <f>COUNTIFS(Table2[GameID],Table2[[#This Row],[GameID]],Table2[Column1],"&lt;="&amp;Table2[[#This Row],[Column1]])-1</f>
        <v>20</v>
      </c>
    </row>
    <row r="3783" spans="1:31" x14ac:dyDescent="0.45">
      <c r="A3783" t="s">
        <v>410</v>
      </c>
      <c r="B3783" t="str">
        <f>_xlfn.TEXTBEFORE(Table2[[#This Row],[Kamp]]," - ")</f>
        <v>Vanløse Floorball</v>
      </c>
      <c r="C3783" t="str">
        <f>_xlfn.TEXTAFTER(Table2[[#This Row],[Kamp]],"- ")</f>
        <v>RungstedHørsholm</v>
      </c>
      <c r="D3783">
        <v>45332</v>
      </c>
      <c r="E3783">
        <v>83594</v>
      </c>
      <c r="F3783">
        <v>20232024</v>
      </c>
      <c r="G3783" t="s">
        <v>372</v>
      </c>
      <c r="H3783" t="s">
        <v>662</v>
      </c>
      <c r="I3783" t="s">
        <v>677</v>
      </c>
      <c r="J3783">
        <v>3</v>
      </c>
      <c r="K3783">
        <v>31141</v>
      </c>
      <c r="L3783">
        <v>101</v>
      </c>
      <c r="M3783" t="s">
        <v>631</v>
      </c>
      <c r="N3783" t="s">
        <v>402</v>
      </c>
      <c r="O3783" t="s">
        <v>634</v>
      </c>
      <c r="P3783">
        <v>84</v>
      </c>
      <c r="Q3783" t="s">
        <v>634</v>
      </c>
      <c r="R3783">
        <f>SUMIFS(Table2[number],Table2[Event],"Goal",Table2[H/U],"HOME",Table2[GameID],Table2[[#This Row],[GameID]],Table2[GameTime],"&lt;="&amp;Table2[[#This Row],[GameTime]])</f>
        <v>11</v>
      </c>
      <c r="S3783">
        <f>SUMIFS(Table2[number],Table2[Event],"Goal",Table2[H/U],"AWAY",Table2[GameID],Table2[[#This Row],[GameID]],Table2[GameTime],"&lt;="&amp;Table2[[#This Row],[GameTime]])</f>
        <v>5</v>
      </c>
      <c r="T3783" t="str">
        <f>IF(Table2[[#This Row],[Event]]="Goal",Table2[[#This Row],[Hscore]]&amp;"-"&amp;Table2[[#This Row],[Uscore]],"")</f>
        <v/>
      </c>
      <c r="U3783">
        <v>3306</v>
      </c>
      <c r="V3783" s="1">
        <f>Table2[[#This Row],[GameTime]]-(Table2[[#This Row],[period]]-1)*1200</f>
        <v>906</v>
      </c>
      <c r="W3783" s="1">
        <f>ROUNDDOWN(Table2[[#This Row],[Time]]/60,0)</f>
        <v>15</v>
      </c>
      <c r="X3783" s="1">
        <f>ROUNDDOWN((Table2[[#This Row],[Time]]/60-Table2[[#This Row],[Time2]])*60,0)</f>
        <v>5</v>
      </c>
      <c r="Y3783" s="1">
        <f>IF(Table2[[#This Row],[Time2]]&lt;10,0&amp;Table2[[#This Row],[Time2]],Table2[[#This Row],[Time2]])</f>
        <v>15</v>
      </c>
      <c r="Z3783" s="1" t="str">
        <f>IF(Table2[[#This Row],[Time3]]&lt;10,0&amp;Table2[[#This Row],[Time3]],Table2[[#This Row],[Time3]])</f>
        <v>05</v>
      </c>
      <c r="AA3783" s="2" t="str">
        <f>Table2[[#This Row],[Time4]]&amp;":"&amp;Table2[[#This Row],[Time5]]</f>
        <v>15:05</v>
      </c>
      <c r="AB3783" s="1" cm="1">
        <f t="array" ref="AB3783">IFERROR(IF(Table2[[#This Row],[code]]="","",_xlfn.IFS(AND(Table2[[#This Row],[code]]&lt;400,Table2[[#This Row],[code]]&lt;&gt;""),2,Table2[[#This Row],[code]]&gt;500,4)),"")</f>
        <v>2</v>
      </c>
      <c r="AC3783" s="1">
        <f>IF(Table2[[#This Row],[Event]]="Penalty",Table2[[#This Row],[number]],IF(Table2[[#This Row],[Event]]="Time-Out",401,""))</f>
        <v>101</v>
      </c>
      <c r="AD3783" s="1">
        <f>ROW(A3782)</f>
        <v>3782</v>
      </c>
      <c r="AE3783" s="1">
        <f>COUNTIFS(Table2[GameID],Table2[[#This Row],[GameID]],Table2[Column1],"&lt;="&amp;Table2[[#This Row],[Column1]])-1</f>
        <v>21</v>
      </c>
    </row>
    <row r="3784" spans="1:31" x14ac:dyDescent="0.45">
      <c r="A3784" t="s">
        <v>410</v>
      </c>
      <c r="B3784" t="str">
        <f>_xlfn.TEXTBEFORE(Table2[[#This Row],[Kamp]]," - ")</f>
        <v>Vanløse Floorball</v>
      </c>
      <c r="C3784" t="str">
        <f>_xlfn.TEXTAFTER(Table2[[#This Row],[Kamp]],"- ")</f>
        <v>RungstedHørsholm</v>
      </c>
      <c r="D3784">
        <v>45332</v>
      </c>
      <c r="E3784">
        <v>83594</v>
      </c>
      <c r="F3784">
        <v>20232024</v>
      </c>
      <c r="G3784" t="s">
        <v>372</v>
      </c>
      <c r="H3784" t="s">
        <v>660</v>
      </c>
      <c r="I3784" t="s">
        <v>678</v>
      </c>
      <c r="J3784">
        <v>3</v>
      </c>
      <c r="K3784">
        <v>31142</v>
      </c>
      <c r="L3784">
        <v>101</v>
      </c>
      <c r="M3784" t="s">
        <v>631</v>
      </c>
      <c r="N3784" t="s">
        <v>37</v>
      </c>
      <c r="O3784" t="s">
        <v>634</v>
      </c>
      <c r="P3784">
        <v>90</v>
      </c>
      <c r="Q3784" t="s">
        <v>634</v>
      </c>
      <c r="R3784">
        <f>SUMIFS(Table2[number],Table2[Event],"Goal",Table2[H/U],"HOME",Table2[GameID],Table2[[#This Row],[GameID]],Table2[GameTime],"&lt;="&amp;Table2[[#This Row],[GameTime]])</f>
        <v>11</v>
      </c>
      <c r="S3784">
        <f>SUMIFS(Table2[number],Table2[Event],"Goal",Table2[H/U],"AWAY",Table2[GameID],Table2[[#This Row],[GameID]],Table2[GameTime],"&lt;="&amp;Table2[[#This Row],[GameTime]])</f>
        <v>5</v>
      </c>
      <c r="T3784" t="str">
        <f>IF(Table2[[#This Row],[Event]]="Goal",Table2[[#This Row],[Hscore]]&amp;"-"&amp;Table2[[#This Row],[Uscore]],"")</f>
        <v/>
      </c>
      <c r="U3784">
        <v>3306</v>
      </c>
      <c r="V3784" s="1">
        <f>Table2[[#This Row],[GameTime]]-(Table2[[#This Row],[period]]-1)*1200</f>
        <v>906</v>
      </c>
      <c r="W3784" s="1">
        <f>ROUNDDOWN(Table2[[#This Row],[Time]]/60,0)</f>
        <v>15</v>
      </c>
      <c r="X3784" s="1">
        <f>ROUNDDOWN((Table2[[#This Row],[Time]]/60-Table2[[#This Row],[Time2]])*60,0)</f>
        <v>5</v>
      </c>
      <c r="Y3784" s="1">
        <f>IF(Table2[[#This Row],[Time2]]&lt;10,0&amp;Table2[[#This Row],[Time2]],Table2[[#This Row],[Time2]])</f>
        <v>15</v>
      </c>
      <c r="Z3784" s="1" t="str">
        <f>IF(Table2[[#This Row],[Time3]]&lt;10,0&amp;Table2[[#This Row],[Time3]],Table2[[#This Row],[Time3]])</f>
        <v>05</v>
      </c>
      <c r="AA3784" s="2" t="str">
        <f>Table2[[#This Row],[Time4]]&amp;":"&amp;Table2[[#This Row],[Time5]]</f>
        <v>15:05</v>
      </c>
      <c r="AB3784" s="1" cm="1">
        <f t="array" ref="AB3784">IFERROR(IF(Table2[[#This Row],[code]]="","",_xlfn.IFS(AND(Table2[[#This Row],[code]]&lt;400,Table2[[#This Row],[code]]&lt;&gt;""),2,Table2[[#This Row],[code]]&gt;500,4)),"")</f>
        <v>2</v>
      </c>
      <c r="AC3784" s="1">
        <f>IF(Table2[[#This Row],[Event]]="Penalty",Table2[[#This Row],[number]],IF(Table2[[#This Row],[Event]]="Time-Out",401,""))</f>
        <v>101</v>
      </c>
      <c r="AD3784" s="1">
        <f>ROW(A3783)</f>
        <v>3783</v>
      </c>
      <c r="AE3784" s="1">
        <f>COUNTIFS(Table2[GameID],Table2[[#This Row],[GameID]],Table2[Column1],"&lt;="&amp;Table2[[#This Row],[Column1]])-1</f>
        <v>22</v>
      </c>
    </row>
    <row r="3785" spans="1:31" x14ac:dyDescent="0.45">
      <c r="A3785" t="s">
        <v>542</v>
      </c>
      <c r="B3785" t="str">
        <f>_xlfn.TEXTBEFORE(Table2[[#This Row],[Kamp]]," - ")</f>
        <v>BFC Vendsyssel</v>
      </c>
      <c r="C3785" t="str">
        <f>_xlfn.TEXTAFTER(Table2[[#This Row],[Kamp]],"- ")</f>
        <v>Strandby Elling</v>
      </c>
      <c r="D3785">
        <v>45350</v>
      </c>
      <c r="E3785">
        <v>83595</v>
      </c>
      <c r="F3785">
        <v>20232024</v>
      </c>
      <c r="G3785" t="s">
        <v>372</v>
      </c>
      <c r="H3785" t="s">
        <v>671</v>
      </c>
      <c r="I3785" t="s">
        <v>677</v>
      </c>
      <c r="J3785">
        <v>1</v>
      </c>
      <c r="K3785">
        <v>31148</v>
      </c>
      <c r="L3785">
        <v>201</v>
      </c>
      <c r="M3785" t="s">
        <v>631</v>
      </c>
      <c r="N3785" t="s">
        <v>473</v>
      </c>
      <c r="O3785" t="s">
        <v>634</v>
      </c>
      <c r="P3785">
        <v>16</v>
      </c>
      <c r="Q3785" t="s">
        <v>634</v>
      </c>
      <c r="R3785">
        <f>SUMIFS(Table2[number],Table2[Event],"Goal",Table2[H/U],"HOME",Table2[GameID],Table2[[#This Row],[GameID]],Table2[GameTime],"&lt;="&amp;Table2[[#This Row],[GameTime]])</f>
        <v>0</v>
      </c>
      <c r="S3785">
        <f>SUMIFS(Table2[number],Table2[Event],"Goal",Table2[H/U],"AWAY",Table2[GameID],Table2[[#This Row],[GameID]],Table2[GameTime],"&lt;="&amp;Table2[[#This Row],[GameTime]])</f>
        <v>0</v>
      </c>
      <c r="T3785" t="str">
        <f>IF(Table2[[#This Row],[Event]]="Goal",Table2[[#This Row],[Hscore]]&amp;"-"&amp;Table2[[#This Row],[Uscore]],"")</f>
        <v/>
      </c>
      <c r="U3785">
        <v>433</v>
      </c>
      <c r="V3785" s="1">
        <f>Table2[[#This Row],[GameTime]]-(Table2[[#This Row],[period]]-1)*1200</f>
        <v>433</v>
      </c>
      <c r="W3785" s="1">
        <f>ROUNDDOWN(Table2[[#This Row],[Time]]/60,0)</f>
        <v>7</v>
      </c>
      <c r="X3785" s="1">
        <f>ROUNDDOWN((Table2[[#This Row],[Time]]/60-Table2[[#This Row],[Time2]])*60,0)</f>
        <v>13</v>
      </c>
      <c r="Y3785" s="1" t="str">
        <f>IF(Table2[[#This Row],[Time2]]&lt;10,0&amp;Table2[[#This Row],[Time2]],Table2[[#This Row],[Time2]])</f>
        <v>07</v>
      </c>
      <c r="Z3785" s="1">
        <f>IF(Table2[[#This Row],[Time3]]&lt;10,0&amp;Table2[[#This Row],[Time3]],Table2[[#This Row],[Time3]])</f>
        <v>13</v>
      </c>
      <c r="AA3785" s="2" t="str">
        <f>Table2[[#This Row],[Time4]]&amp;":"&amp;Table2[[#This Row],[Time5]]</f>
        <v>07:13</v>
      </c>
      <c r="AB3785" s="1" cm="1">
        <f t="array" ref="AB3785">IFERROR(IF(Table2[[#This Row],[code]]="","",_xlfn.IFS(AND(Table2[[#This Row],[code]]&lt;400,Table2[[#This Row],[code]]&lt;&gt;""),2,Table2[[#This Row],[code]]&gt;500,4)),"")</f>
        <v>2</v>
      </c>
      <c r="AC3785" s="1">
        <f>IF(Table2[[#This Row],[Event]]="Penalty",Table2[[#This Row],[number]],IF(Table2[[#This Row],[Event]]="Time-Out",401,""))</f>
        <v>201</v>
      </c>
      <c r="AD3785" s="1">
        <f>ROW(A3784)</f>
        <v>3784</v>
      </c>
      <c r="AE3785" s="1">
        <f>COUNTIFS(Table2[GameID],Table2[[#This Row],[GameID]],Table2[Column1],"&lt;="&amp;Table2[[#This Row],[Column1]])-1</f>
        <v>0</v>
      </c>
    </row>
    <row r="3786" spans="1:31" x14ac:dyDescent="0.45">
      <c r="A3786" t="s">
        <v>542</v>
      </c>
      <c r="B3786" t="str">
        <f>_xlfn.TEXTBEFORE(Table2[[#This Row],[Kamp]]," - ")</f>
        <v>BFC Vendsyssel</v>
      </c>
      <c r="C3786" t="str">
        <f>_xlfn.TEXTAFTER(Table2[[#This Row],[Kamp]],"- ")</f>
        <v>Strandby Elling</v>
      </c>
      <c r="D3786">
        <v>45350</v>
      </c>
      <c r="E3786">
        <v>83595</v>
      </c>
      <c r="F3786">
        <v>20232024</v>
      </c>
      <c r="G3786" t="s">
        <v>372</v>
      </c>
      <c r="H3786" t="s">
        <v>664</v>
      </c>
      <c r="I3786" t="s">
        <v>678</v>
      </c>
      <c r="J3786">
        <v>1</v>
      </c>
      <c r="K3786">
        <v>31145</v>
      </c>
      <c r="L3786">
        <v>1</v>
      </c>
      <c r="M3786" t="s">
        <v>630</v>
      </c>
      <c r="N3786" t="s">
        <v>206</v>
      </c>
      <c r="O3786" t="s">
        <v>207</v>
      </c>
      <c r="P3786">
        <v>64</v>
      </c>
      <c r="Q3786">
        <v>71</v>
      </c>
      <c r="R3786">
        <f>SUMIFS(Table2[number],Table2[Event],"Goal",Table2[H/U],"HOME",Table2[GameID],Table2[[#This Row],[GameID]],Table2[GameTime],"&lt;="&amp;Table2[[#This Row],[GameTime]])</f>
        <v>1</v>
      </c>
      <c r="S3786">
        <f>SUMIFS(Table2[number],Table2[Event],"Goal",Table2[H/U],"AWAY",Table2[GameID],Table2[[#This Row],[GameID]],Table2[GameTime],"&lt;="&amp;Table2[[#This Row],[GameTime]])</f>
        <v>0</v>
      </c>
      <c r="T3786" t="str">
        <f>IF(Table2[[#This Row],[Event]]="Goal",Table2[[#This Row],[Hscore]]&amp;"-"&amp;Table2[[#This Row],[Uscore]],"")</f>
        <v>1-0</v>
      </c>
      <c r="U3786">
        <v>471</v>
      </c>
      <c r="V3786" s="1">
        <f>Table2[[#This Row],[GameTime]]-(Table2[[#This Row],[period]]-1)*1200</f>
        <v>471</v>
      </c>
      <c r="W3786" s="1">
        <f>ROUNDDOWN(Table2[[#This Row],[Time]]/60,0)</f>
        <v>7</v>
      </c>
      <c r="X3786" s="1">
        <f>ROUNDDOWN((Table2[[#This Row],[Time]]/60-Table2[[#This Row],[Time2]])*60,0)</f>
        <v>51</v>
      </c>
      <c r="Y3786" s="1" t="str">
        <f>IF(Table2[[#This Row],[Time2]]&lt;10,0&amp;Table2[[#This Row],[Time2]],Table2[[#This Row],[Time2]])</f>
        <v>07</v>
      </c>
      <c r="Z3786" s="1">
        <f>IF(Table2[[#This Row],[Time3]]&lt;10,0&amp;Table2[[#This Row],[Time3]],Table2[[#This Row],[Time3]])</f>
        <v>51</v>
      </c>
      <c r="AA3786" s="2" t="str">
        <f>Table2[[#This Row],[Time4]]&amp;":"&amp;Table2[[#This Row],[Time5]]</f>
        <v>07:51</v>
      </c>
      <c r="AB3786" s="1" t="str" cm="1">
        <f t="array" ref="AB3786">IFERROR(IF(Table2[[#This Row],[code]]="","",_xlfn.IFS(AND(Table2[[#This Row],[code]]&lt;400,Table2[[#This Row],[code]]&lt;&gt;""),2,Table2[[#This Row],[code]]&gt;500,4)),"")</f>
        <v/>
      </c>
      <c r="AC3786" s="1" t="str">
        <f>IF(Table2[[#This Row],[Event]]="Penalty",Table2[[#This Row],[number]],IF(Table2[[#This Row],[Event]]="Time-Out",401,""))</f>
        <v/>
      </c>
      <c r="AD3786" s="1">
        <f>ROW(A3785)</f>
        <v>3785</v>
      </c>
      <c r="AE3786" s="1">
        <f>COUNTIFS(Table2[GameID],Table2[[#This Row],[GameID]],Table2[Column1],"&lt;="&amp;Table2[[#This Row],[Column1]])-1</f>
        <v>1</v>
      </c>
    </row>
    <row r="3787" spans="1:31" x14ac:dyDescent="0.45">
      <c r="A3787" t="s">
        <v>542</v>
      </c>
      <c r="B3787" t="str">
        <f>_xlfn.TEXTBEFORE(Table2[[#This Row],[Kamp]]," - ")</f>
        <v>BFC Vendsyssel</v>
      </c>
      <c r="C3787" t="str">
        <f>_xlfn.TEXTAFTER(Table2[[#This Row],[Kamp]],"- ")</f>
        <v>Strandby Elling</v>
      </c>
      <c r="D3787">
        <v>45350</v>
      </c>
      <c r="E3787">
        <v>83595</v>
      </c>
      <c r="F3787">
        <v>20232024</v>
      </c>
      <c r="G3787" t="s">
        <v>372</v>
      </c>
      <c r="H3787" t="s">
        <v>664</v>
      </c>
      <c r="I3787" t="s">
        <v>678</v>
      </c>
      <c r="J3787">
        <v>1</v>
      </c>
      <c r="K3787">
        <v>31145</v>
      </c>
      <c r="L3787">
        <v>1</v>
      </c>
      <c r="M3787" t="s">
        <v>630</v>
      </c>
      <c r="N3787" t="s">
        <v>287</v>
      </c>
      <c r="O3787" t="s">
        <v>211</v>
      </c>
      <c r="P3787">
        <v>22</v>
      </c>
      <c r="Q3787">
        <v>92</v>
      </c>
      <c r="R3787">
        <f>SUMIFS(Table2[number],Table2[Event],"Goal",Table2[H/U],"HOME",Table2[GameID],Table2[[#This Row],[GameID]],Table2[GameTime],"&lt;="&amp;Table2[[#This Row],[GameTime]])</f>
        <v>2</v>
      </c>
      <c r="S3787">
        <f>SUMIFS(Table2[number],Table2[Event],"Goal",Table2[H/U],"AWAY",Table2[GameID],Table2[[#This Row],[GameID]],Table2[GameTime],"&lt;="&amp;Table2[[#This Row],[GameTime]])</f>
        <v>0</v>
      </c>
      <c r="T3787" t="str">
        <f>IF(Table2[[#This Row],[Event]]="Goal",Table2[[#This Row],[Hscore]]&amp;"-"&amp;Table2[[#This Row],[Uscore]],"")</f>
        <v>2-0</v>
      </c>
      <c r="U3787">
        <v>686</v>
      </c>
      <c r="V3787" s="1">
        <f>Table2[[#This Row],[GameTime]]-(Table2[[#This Row],[period]]-1)*1200</f>
        <v>686</v>
      </c>
      <c r="W3787" s="1">
        <f>ROUNDDOWN(Table2[[#This Row],[Time]]/60,0)</f>
        <v>11</v>
      </c>
      <c r="X3787" s="1">
        <f>ROUNDDOWN((Table2[[#This Row],[Time]]/60-Table2[[#This Row],[Time2]])*60,0)</f>
        <v>26</v>
      </c>
      <c r="Y3787" s="1">
        <f>IF(Table2[[#This Row],[Time2]]&lt;10,0&amp;Table2[[#This Row],[Time2]],Table2[[#This Row],[Time2]])</f>
        <v>11</v>
      </c>
      <c r="Z3787" s="1">
        <f>IF(Table2[[#This Row],[Time3]]&lt;10,0&amp;Table2[[#This Row],[Time3]],Table2[[#This Row],[Time3]])</f>
        <v>26</v>
      </c>
      <c r="AA3787" s="2" t="str">
        <f>Table2[[#This Row],[Time4]]&amp;":"&amp;Table2[[#This Row],[Time5]]</f>
        <v>11:26</v>
      </c>
      <c r="AB3787" s="1" t="str" cm="1">
        <f t="array" ref="AB3787">IFERROR(IF(Table2[[#This Row],[code]]="","",_xlfn.IFS(AND(Table2[[#This Row],[code]]&lt;400,Table2[[#This Row],[code]]&lt;&gt;""),2,Table2[[#This Row],[code]]&gt;500,4)),"")</f>
        <v/>
      </c>
      <c r="AC3787" s="1" t="str">
        <f>IF(Table2[[#This Row],[Event]]="Penalty",Table2[[#This Row],[number]],IF(Table2[[#This Row],[Event]]="Time-Out",401,""))</f>
        <v/>
      </c>
      <c r="AD3787" s="1">
        <f>ROW(A3786)</f>
        <v>3786</v>
      </c>
      <c r="AE3787" s="1">
        <f>COUNTIFS(Table2[GameID],Table2[[#This Row],[GameID]],Table2[Column1],"&lt;="&amp;Table2[[#This Row],[Column1]])-1</f>
        <v>2</v>
      </c>
    </row>
    <row r="3788" spans="1:31" x14ac:dyDescent="0.45">
      <c r="A3788" t="s">
        <v>542</v>
      </c>
      <c r="B3788" t="str">
        <f>_xlfn.TEXTBEFORE(Table2[[#This Row],[Kamp]]," - ")</f>
        <v>BFC Vendsyssel</v>
      </c>
      <c r="C3788" t="str">
        <f>_xlfn.TEXTAFTER(Table2[[#This Row],[Kamp]],"- ")</f>
        <v>Strandby Elling</v>
      </c>
      <c r="D3788">
        <v>45350</v>
      </c>
      <c r="E3788">
        <v>83595</v>
      </c>
      <c r="F3788">
        <v>20232024</v>
      </c>
      <c r="G3788" t="s">
        <v>372</v>
      </c>
      <c r="H3788" t="s">
        <v>671</v>
      </c>
      <c r="I3788" t="s">
        <v>677</v>
      </c>
      <c r="J3788">
        <v>1</v>
      </c>
      <c r="K3788">
        <v>31148</v>
      </c>
      <c r="L3788">
        <v>1</v>
      </c>
      <c r="M3788" t="s">
        <v>630</v>
      </c>
      <c r="N3788" t="s">
        <v>540</v>
      </c>
      <c r="O3788" t="s">
        <v>634</v>
      </c>
      <c r="P3788">
        <v>21</v>
      </c>
      <c r="Q3788" t="s">
        <v>634</v>
      </c>
      <c r="R3788">
        <f>SUMIFS(Table2[number],Table2[Event],"Goal",Table2[H/U],"HOME",Table2[GameID],Table2[[#This Row],[GameID]],Table2[GameTime],"&lt;="&amp;Table2[[#This Row],[GameTime]])</f>
        <v>2</v>
      </c>
      <c r="S3788">
        <f>SUMIFS(Table2[number],Table2[Event],"Goal",Table2[H/U],"AWAY",Table2[GameID],Table2[[#This Row],[GameID]],Table2[GameTime],"&lt;="&amp;Table2[[#This Row],[GameTime]])</f>
        <v>1</v>
      </c>
      <c r="T3788" t="str">
        <f>IF(Table2[[#This Row],[Event]]="Goal",Table2[[#This Row],[Hscore]]&amp;"-"&amp;Table2[[#This Row],[Uscore]],"")</f>
        <v>2-1</v>
      </c>
      <c r="U3788">
        <v>900</v>
      </c>
      <c r="V3788" s="1">
        <f>Table2[[#This Row],[GameTime]]-(Table2[[#This Row],[period]]-1)*1200</f>
        <v>900</v>
      </c>
      <c r="W3788" s="1">
        <f>ROUNDDOWN(Table2[[#This Row],[Time]]/60,0)</f>
        <v>15</v>
      </c>
      <c r="X3788" s="1">
        <f>ROUNDDOWN((Table2[[#This Row],[Time]]/60-Table2[[#This Row],[Time2]])*60,0)</f>
        <v>0</v>
      </c>
      <c r="Y3788" s="1">
        <f>IF(Table2[[#This Row],[Time2]]&lt;10,0&amp;Table2[[#This Row],[Time2]],Table2[[#This Row],[Time2]])</f>
        <v>15</v>
      </c>
      <c r="Z3788" s="1" t="str">
        <f>IF(Table2[[#This Row],[Time3]]&lt;10,0&amp;Table2[[#This Row],[Time3]],Table2[[#This Row],[Time3]])</f>
        <v>00</v>
      </c>
      <c r="AA3788" s="2" t="str">
        <f>Table2[[#This Row],[Time4]]&amp;":"&amp;Table2[[#This Row],[Time5]]</f>
        <v>15:00</v>
      </c>
      <c r="AB3788" s="1" t="str" cm="1">
        <f t="array" ref="AB3788">IFERROR(IF(Table2[[#This Row],[code]]="","",_xlfn.IFS(AND(Table2[[#This Row],[code]]&lt;400,Table2[[#This Row],[code]]&lt;&gt;""),2,Table2[[#This Row],[code]]&gt;500,4)),"")</f>
        <v/>
      </c>
      <c r="AC3788" s="1" t="str">
        <f>IF(Table2[[#This Row],[Event]]="Penalty",Table2[[#This Row],[number]],IF(Table2[[#This Row],[Event]]="Time-Out",401,""))</f>
        <v/>
      </c>
      <c r="AD3788" s="1">
        <f>ROW(A3787)</f>
        <v>3787</v>
      </c>
      <c r="AE3788" s="1">
        <f>COUNTIFS(Table2[GameID],Table2[[#This Row],[GameID]],Table2[Column1],"&lt;="&amp;Table2[[#This Row],[Column1]])-1</f>
        <v>3</v>
      </c>
    </row>
    <row r="3789" spans="1:31" x14ac:dyDescent="0.45">
      <c r="A3789" t="s">
        <v>542</v>
      </c>
      <c r="B3789" t="str">
        <f>_xlfn.TEXTBEFORE(Table2[[#This Row],[Kamp]]," - ")</f>
        <v>BFC Vendsyssel</v>
      </c>
      <c r="C3789" t="str">
        <f>_xlfn.TEXTAFTER(Table2[[#This Row],[Kamp]],"- ")</f>
        <v>Strandby Elling</v>
      </c>
      <c r="D3789">
        <v>45350</v>
      </c>
      <c r="E3789">
        <v>83595</v>
      </c>
      <c r="F3789">
        <v>20232024</v>
      </c>
      <c r="G3789" t="s">
        <v>372</v>
      </c>
      <c r="H3789" t="s">
        <v>664</v>
      </c>
      <c r="I3789" t="s">
        <v>678</v>
      </c>
      <c r="J3789">
        <v>2</v>
      </c>
      <c r="K3789">
        <v>31145</v>
      </c>
      <c r="L3789">
        <v>1</v>
      </c>
      <c r="M3789" t="s">
        <v>630</v>
      </c>
      <c r="N3789" t="s">
        <v>287</v>
      </c>
      <c r="O3789" t="s">
        <v>211</v>
      </c>
      <c r="P3789">
        <v>22</v>
      </c>
      <c r="Q3789">
        <v>92</v>
      </c>
      <c r="R3789">
        <f>SUMIFS(Table2[number],Table2[Event],"Goal",Table2[H/U],"HOME",Table2[GameID],Table2[[#This Row],[GameID]],Table2[GameTime],"&lt;="&amp;Table2[[#This Row],[GameTime]])</f>
        <v>3</v>
      </c>
      <c r="S3789">
        <f>SUMIFS(Table2[number],Table2[Event],"Goal",Table2[H/U],"AWAY",Table2[GameID],Table2[[#This Row],[GameID]],Table2[GameTime],"&lt;="&amp;Table2[[#This Row],[GameTime]])</f>
        <v>1</v>
      </c>
      <c r="T3789" t="str">
        <f>IF(Table2[[#This Row],[Event]]="Goal",Table2[[#This Row],[Hscore]]&amp;"-"&amp;Table2[[#This Row],[Uscore]],"")</f>
        <v>3-1</v>
      </c>
      <c r="U3789">
        <v>1839</v>
      </c>
      <c r="V3789" s="1">
        <f>Table2[[#This Row],[GameTime]]-(Table2[[#This Row],[period]]-1)*1200</f>
        <v>639</v>
      </c>
      <c r="W3789" s="1">
        <f>ROUNDDOWN(Table2[[#This Row],[Time]]/60,0)</f>
        <v>10</v>
      </c>
      <c r="X3789" s="1">
        <f>ROUNDDOWN((Table2[[#This Row],[Time]]/60-Table2[[#This Row],[Time2]])*60,0)</f>
        <v>39</v>
      </c>
      <c r="Y3789" s="1">
        <f>IF(Table2[[#This Row],[Time2]]&lt;10,0&amp;Table2[[#This Row],[Time2]],Table2[[#This Row],[Time2]])</f>
        <v>10</v>
      </c>
      <c r="Z3789" s="1">
        <f>IF(Table2[[#This Row],[Time3]]&lt;10,0&amp;Table2[[#This Row],[Time3]],Table2[[#This Row],[Time3]])</f>
        <v>39</v>
      </c>
      <c r="AA3789" s="2" t="str">
        <f>Table2[[#This Row],[Time4]]&amp;":"&amp;Table2[[#This Row],[Time5]]</f>
        <v>10:39</v>
      </c>
      <c r="AB3789" s="1" t="str" cm="1">
        <f t="array" ref="AB3789">IFERROR(IF(Table2[[#This Row],[code]]="","",_xlfn.IFS(AND(Table2[[#This Row],[code]]&lt;400,Table2[[#This Row],[code]]&lt;&gt;""),2,Table2[[#This Row],[code]]&gt;500,4)),"")</f>
        <v/>
      </c>
      <c r="AC3789" s="1" t="str">
        <f>IF(Table2[[#This Row],[Event]]="Penalty",Table2[[#This Row],[number]],IF(Table2[[#This Row],[Event]]="Time-Out",401,""))</f>
        <v/>
      </c>
      <c r="AD3789" s="1">
        <f>ROW(A3788)</f>
        <v>3788</v>
      </c>
      <c r="AE3789" s="1">
        <f>COUNTIFS(Table2[GameID],Table2[[#This Row],[GameID]],Table2[Column1],"&lt;="&amp;Table2[[#This Row],[Column1]])-1</f>
        <v>4</v>
      </c>
    </row>
    <row r="3790" spans="1:31" x14ac:dyDescent="0.45">
      <c r="A3790" t="s">
        <v>542</v>
      </c>
      <c r="B3790" t="str">
        <f>_xlfn.TEXTBEFORE(Table2[[#This Row],[Kamp]]," - ")</f>
        <v>BFC Vendsyssel</v>
      </c>
      <c r="C3790" t="str">
        <f>_xlfn.TEXTAFTER(Table2[[#This Row],[Kamp]],"- ")</f>
        <v>Strandby Elling</v>
      </c>
      <c r="D3790">
        <v>45350</v>
      </c>
      <c r="E3790">
        <v>83595</v>
      </c>
      <c r="F3790">
        <v>20232024</v>
      </c>
      <c r="G3790" t="s">
        <v>372</v>
      </c>
      <c r="H3790" t="s">
        <v>671</v>
      </c>
      <c r="I3790" t="s">
        <v>677</v>
      </c>
      <c r="J3790">
        <v>2</v>
      </c>
      <c r="K3790">
        <v>31148</v>
      </c>
      <c r="L3790">
        <v>1</v>
      </c>
      <c r="M3790" t="s">
        <v>630</v>
      </c>
      <c r="N3790" t="s">
        <v>540</v>
      </c>
      <c r="O3790" t="s">
        <v>474</v>
      </c>
      <c r="P3790">
        <v>21</v>
      </c>
      <c r="Q3790">
        <v>20</v>
      </c>
      <c r="R3790">
        <f>SUMIFS(Table2[number],Table2[Event],"Goal",Table2[H/U],"HOME",Table2[GameID],Table2[[#This Row],[GameID]],Table2[GameTime],"&lt;="&amp;Table2[[#This Row],[GameTime]])</f>
        <v>3</v>
      </c>
      <c r="S3790">
        <f>SUMIFS(Table2[number],Table2[Event],"Goal",Table2[H/U],"AWAY",Table2[GameID],Table2[[#This Row],[GameID]],Table2[GameTime],"&lt;="&amp;Table2[[#This Row],[GameTime]])</f>
        <v>2</v>
      </c>
      <c r="T3790" t="str">
        <f>IF(Table2[[#This Row],[Event]]="Goal",Table2[[#This Row],[Hscore]]&amp;"-"&amp;Table2[[#This Row],[Uscore]],"")</f>
        <v>3-2</v>
      </c>
      <c r="U3790">
        <v>1889</v>
      </c>
      <c r="V3790" s="1">
        <f>Table2[[#This Row],[GameTime]]-(Table2[[#This Row],[period]]-1)*1200</f>
        <v>689</v>
      </c>
      <c r="W3790" s="1">
        <f>ROUNDDOWN(Table2[[#This Row],[Time]]/60,0)</f>
        <v>11</v>
      </c>
      <c r="X3790" s="1">
        <f>ROUNDDOWN((Table2[[#This Row],[Time]]/60-Table2[[#This Row],[Time2]])*60,0)</f>
        <v>29</v>
      </c>
      <c r="Y3790" s="1">
        <f>IF(Table2[[#This Row],[Time2]]&lt;10,0&amp;Table2[[#This Row],[Time2]],Table2[[#This Row],[Time2]])</f>
        <v>11</v>
      </c>
      <c r="Z3790" s="1">
        <f>IF(Table2[[#This Row],[Time3]]&lt;10,0&amp;Table2[[#This Row],[Time3]],Table2[[#This Row],[Time3]])</f>
        <v>29</v>
      </c>
      <c r="AA3790" s="2" t="str">
        <f>Table2[[#This Row],[Time4]]&amp;":"&amp;Table2[[#This Row],[Time5]]</f>
        <v>11:29</v>
      </c>
      <c r="AB3790" s="1" t="str" cm="1">
        <f t="array" ref="AB3790">IFERROR(IF(Table2[[#This Row],[code]]="","",_xlfn.IFS(AND(Table2[[#This Row],[code]]&lt;400,Table2[[#This Row],[code]]&lt;&gt;""),2,Table2[[#This Row],[code]]&gt;500,4)),"")</f>
        <v/>
      </c>
      <c r="AC3790" s="1" t="str">
        <f>IF(Table2[[#This Row],[Event]]="Penalty",Table2[[#This Row],[number]],IF(Table2[[#This Row],[Event]]="Time-Out",401,""))</f>
        <v/>
      </c>
      <c r="AD3790" s="1">
        <f>ROW(A3789)</f>
        <v>3789</v>
      </c>
      <c r="AE3790" s="1">
        <f>COUNTIFS(Table2[GameID],Table2[[#This Row],[GameID]],Table2[Column1],"&lt;="&amp;Table2[[#This Row],[Column1]])-1</f>
        <v>5</v>
      </c>
    </row>
    <row r="3791" spans="1:31" x14ac:dyDescent="0.45">
      <c r="A3791" t="s">
        <v>542</v>
      </c>
      <c r="B3791" t="str">
        <f>_xlfn.TEXTBEFORE(Table2[[#This Row],[Kamp]]," - ")</f>
        <v>BFC Vendsyssel</v>
      </c>
      <c r="C3791" t="str">
        <f>_xlfn.TEXTAFTER(Table2[[#This Row],[Kamp]],"- ")</f>
        <v>Strandby Elling</v>
      </c>
      <c r="D3791">
        <v>45350</v>
      </c>
      <c r="E3791">
        <v>83595</v>
      </c>
      <c r="F3791">
        <v>20232024</v>
      </c>
      <c r="G3791" t="s">
        <v>372</v>
      </c>
      <c r="H3791" t="s">
        <v>671</v>
      </c>
      <c r="I3791" t="s">
        <v>677</v>
      </c>
      <c r="J3791">
        <v>2</v>
      </c>
      <c r="K3791">
        <v>31148</v>
      </c>
      <c r="L3791">
        <v>207</v>
      </c>
      <c r="M3791" t="s">
        <v>631</v>
      </c>
      <c r="N3791" t="s">
        <v>478</v>
      </c>
      <c r="O3791" t="s">
        <v>634</v>
      </c>
      <c r="P3791">
        <v>78</v>
      </c>
      <c r="Q3791" t="s">
        <v>634</v>
      </c>
      <c r="R3791">
        <f>SUMIFS(Table2[number],Table2[Event],"Goal",Table2[H/U],"HOME",Table2[GameID],Table2[[#This Row],[GameID]],Table2[GameTime],"&lt;="&amp;Table2[[#This Row],[GameTime]])</f>
        <v>3</v>
      </c>
      <c r="S3791">
        <f>SUMIFS(Table2[number],Table2[Event],"Goal",Table2[H/U],"AWAY",Table2[GameID],Table2[[#This Row],[GameID]],Table2[GameTime],"&lt;="&amp;Table2[[#This Row],[GameTime]])</f>
        <v>2</v>
      </c>
      <c r="T3791" t="str">
        <f>IF(Table2[[#This Row],[Event]]="Goal",Table2[[#This Row],[Hscore]]&amp;"-"&amp;Table2[[#This Row],[Uscore]],"")</f>
        <v/>
      </c>
      <c r="U3791">
        <v>1989</v>
      </c>
      <c r="V3791" s="1">
        <f>Table2[[#This Row],[GameTime]]-(Table2[[#This Row],[period]]-1)*1200</f>
        <v>789</v>
      </c>
      <c r="W3791" s="1">
        <f>ROUNDDOWN(Table2[[#This Row],[Time]]/60,0)</f>
        <v>13</v>
      </c>
      <c r="X3791" s="1">
        <f>ROUNDDOWN((Table2[[#This Row],[Time]]/60-Table2[[#This Row],[Time2]])*60,0)</f>
        <v>9</v>
      </c>
      <c r="Y3791" s="1">
        <f>IF(Table2[[#This Row],[Time2]]&lt;10,0&amp;Table2[[#This Row],[Time2]],Table2[[#This Row],[Time2]])</f>
        <v>13</v>
      </c>
      <c r="Z3791" s="1" t="str">
        <f>IF(Table2[[#This Row],[Time3]]&lt;10,0&amp;Table2[[#This Row],[Time3]],Table2[[#This Row],[Time3]])</f>
        <v>09</v>
      </c>
      <c r="AA3791" s="2" t="str">
        <f>Table2[[#This Row],[Time4]]&amp;":"&amp;Table2[[#This Row],[Time5]]</f>
        <v>13:09</v>
      </c>
      <c r="AB3791" s="1" cm="1">
        <f t="array" ref="AB3791">IFERROR(IF(Table2[[#This Row],[code]]="","",_xlfn.IFS(AND(Table2[[#This Row],[code]]&lt;400,Table2[[#This Row],[code]]&lt;&gt;""),2,Table2[[#This Row],[code]]&gt;500,4)),"")</f>
        <v>2</v>
      </c>
      <c r="AC3791" s="1">
        <f>IF(Table2[[#This Row],[Event]]="Penalty",Table2[[#This Row],[number]],IF(Table2[[#This Row],[Event]]="Time-Out",401,""))</f>
        <v>207</v>
      </c>
      <c r="AD3791" s="1">
        <f>ROW(A3790)</f>
        <v>3790</v>
      </c>
      <c r="AE3791" s="1">
        <f>COUNTIFS(Table2[GameID],Table2[[#This Row],[GameID]],Table2[Column1],"&lt;="&amp;Table2[[#This Row],[Column1]])-1</f>
        <v>6</v>
      </c>
    </row>
    <row r="3792" spans="1:31" x14ac:dyDescent="0.45">
      <c r="A3792" t="s">
        <v>542</v>
      </c>
      <c r="B3792" t="str">
        <f>_xlfn.TEXTBEFORE(Table2[[#This Row],[Kamp]]," - ")</f>
        <v>BFC Vendsyssel</v>
      </c>
      <c r="C3792" t="str">
        <f>_xlfn.TEXTAFTER(Table2[[#This Row],[Kamp]],"- ")</f>
        <v>Strandby Elling</v>
      </c>
      <c r="D3792">
        <v>45350</v>
      </c>
      <c r="E3792">
        <v>83595</v>
      </c>
      <c r="F3792">
        <v>20232024</v>
      </c>
      <c r="G3792" t="s">
        <v>372</v>
      </c>
      <c r="H3792" t="s">
        <v>664</v>
      </c>
      <c r="I3792" t="s">
        <v>678</v>
      </c>
      <c r="J3792">
        <v>2</v>
      </c>
      <c r="K3792">
        <v>31145</v>
      </c>
      <c r="L3792">
        <v>1</v>
      </c>
      <c r="M3792" t="s">
        <v>630</v>
      </c>
      <c r="N3792" t="s">
        <v>211</v>
      </c>
      <c r="O3792" t="s">
        <v>207</v>
      </c>
      <c r="P3792">
        <v>92</v>
      </c>
      <c r="Q3792">
        <v>71</v>
      </c>
      <c r="R3792">
        <f>SUMIFS(Table2[number],Table2[Event],"Goal",Table2[H/U],"HOME",Table2[GameID],Table2[[#This Row],[GameID]],Table2[GameTime],"&lt;="&amp;Table2[[#This Row],[GameTime]])</f>
        <v>4</v>
      </c>
      <c r="S3792">
        <f>SUMIFS(Table2[number],Table2[Event],"Goal",Table2[H/U],"AWAY",Table2[GameID],Table2[[#This Row],[GameID]],Table2[GameTime],"&lt;="&amp;Table2[[#This Row],[GameTime]])</f>
        <v>2</v>
      </c>
      <c r="T3792" t="str">
        <f>IF(Table2[[#This Row],[Event]]="Goal",Table2[[#This Row],[Hscore]]&amp;"-"&amp;Table2[[#This Row],[Uscore]],"")</f>
        <v>4-2</v>
      </c>
      <c r="U3792">
        <v>2089</v>
      </c>
      <c r="V3792" s="1">
        <f>Table2[[#This Row],[GameTime]]-(Table2[[#This Row],[period]]-1)*1200</f>
        <v>889</v>
      </c>
      <c r="W3792" s="1">
        <f>ROUNDDOWN(Table2[[#This Row],[Time]]/60,0)</f>
        <v>14</v>
      </c>
      <c r="X3792" s="1">
        <f>ROUNDDOWN((Table2[[#This Row],[Time]]/60-Table2[[#This Row],[Time2]])*60,0)</f>
        <v>49</v>
      </c>
      <c r="Y3792" s="1">
        <f>IF(Table2[[#This Row],[Time2]]&lt;10,0&amp;Table2[[#This Row],[Time2]],Table2[[#This Row],[Time2]])</f>
        <v>14</v>
      </c>
      <c r="Z3792" s="1">
        <f>IF(Table2[[#This Row],[Time3]]&lt;10,0&amp;Table2[[#This Row],[Time3]],Table2[[#This Row],[Time3]])</f>
        <v>49</v>
      </c>
      <c r="AA3792" s="2" t="str">
        <f>Table2[[#This Row],[Time4]]&amp;":"&amp;Table2[[#This Row],[Time5]]</f>
        <v>14:49</v>
      </c>
      <c r="AB3792" s="1" t="str" cm="1">
        <f t="array" ref="AB3792">IFERROR(IF(Table2[[#This Row],[code]]="","",_xlfn.IFS(AND(Table2[[#This Row],[code]]&lt;400,Table2[[#This Row],[code]]&lt;&gt;""),2,Table2[[#This Row],[code]]&gt;500,4)),"")</f>
        <v/>
      </c>
      <c r="AC3792" s="1" t="str">
        <f>IF(Table2[[#This Row],[Event]]="Penalty",Table2[[#This Row],[number]],IF(Table2[[#This Row],[Event]]="Time-Out",401,""))</f>
        <v/>
      </c>
      <c r="AD3792" s="1">
        <f>ROW(A3791)</f>
        <v>3791</v>
      </c>
      <c r="AE3792" s="1">
        <f>COUNTIFS(Table2[GameID],Table2[[#This Row],[GameID]],Table2[Column1],"&lt;="&amp;Table2[[#This Row],[Column1]])-1</f>
        <v>7</v>
      </c>
    </row>
    <row r="3793" spans="1:31" x14ac:dyDescent="0.45">
      <c r="A3793" t="s">
        <v>542</v>
      </c>
      <c r="B3793" t="str">
        <f>_xlfn.TEXTBEFORE(Table2[[#This Row],[Kamp]]," - ")</f>
        <v>BFC Vendsyssel</v>
      </c>
      <c r="C3793" t="str">
        <f>_xlfn.TEXTAFTER(Table2[[#This Row],[Kamp]],"- ")</f>
        <v>Strandby Elling</v>
      </c>
      <c r="D3793">
        <v>45350</v>
      </c>
      <c r="E3793">
        <v>83595</v>
      </c>
      <c r="F3793">
        <v>20232024</v>
      </c>
      <c r="G3793" t="s">
        <v>372</v>
      </c>
      <c r="H3793" t="s">
        <v>664</v>
      </c>
      <c r="I3793" t="s">
        <v>678</v>
      </c>
      <c r="J3793">
        <v>2</v>
      </c>
      <c r="K3793">
        <v>31145</v>
      </c>
      <c r="L3793">
        <v>207</v>
      </c>
      <c r="M3793" t="s">
        <v>631</v>
      </c>
      <c r="N3793" t="s">
        <v>206</v>
      </c>
      <c r="O3793" t="s">
        <v>634</v>
      </c>
      <c r="P3793">
        <v>64</v>
      </c>
      <c r="Q3793" t="s">
        <v>634</v>
      </c>
      <c r="R3793">
        <f>SUMIFS(Table2[number],Table2[Event],"Goal",Table2[H/U],"HOME",Table2[GameID],Table2[[#This Row],[GameID]],Table2[GameTime],"&lt;="&amp;Table2[[#This Row],[GameTime]])</f>
        <v>4</v>
      </c>
      <c r="S3793">
        <f>SUMIFS(Table2[number],Table2[Event],"Goal",Table2[H/U],"AWAY",Table2[GameID],Table2[[#This Row],[GameID]],Table2[GameTime],"&lt;="&amp;Table2[[#This Row],[GameTime]])</f>
        <v>2</v>
      </c>
      <c r="T3793" t="str">
        <f>IF(Table2[[#This Row],[Event]]="Goal",Table2[[#This Row],[Hscore]]&amp;"-"&amp;Table2[[#This Row],[Uscore]],"")</f>
        <v/>
      </c>
      <c r="U3793">
        <v>2172</v>
      </c>
      <c r="V3793" s="1">
        <f>Table2[[#This Row],[GameTime]]-(Table2[[#This Row],[period]]-1)*1200</f>
        <v>972</v>
      </c>
      <c r="W3793" s="1">
        <f>ROUNDDOWN(Table2[[#This Row],[Time]]/60,0)</f>
        <v>16</v>
      </c>
      <c r="X3793" s="1">
        <f>ROUNDDOWN((Table2[[#This Row],[Time]]/60-Table2[[#This Row],[Time2]])*60,0)</f>
        <v>12</v>
      </c>
      <c r="Y3793" s="1">
        <f>IF(Table2[[#This Row],[Time2]]&lt;10,0&amp;Table2[[#This Row],[Time2]],Table2[[#This Row],[Time2]])</f>
        <v>16</v>
      </c>
      <c r="Z3793" s="1">
        <f>IF(Table2[[#This Row],[Time3]]&lt;10,0&amp;Table2[[#This Row],[Time3]],Table2[[#This Row],[Time3]])</f>
        <v>12</v>
      </c>
      <c r="AA3793" s="2" t="str">
        <f>Table2[[#This Row],[Time4]]&amp;":"&amp;Table2[[#This Row],[Time5]]</f>
        <v>16:12</v>
      </c>
      <c r="AB3793" s="1" cm="1">
        <f t="array" ref="AB3793">IFERROR(IF(Table2[[#This Row],[code]]="","",_xlfn.IFS(AND(Table2[[#This Row],[code]]&lt;400,Table2[[#This Row],[code]]&lt;&gt;""),2,Table2[[#This Row],[code]]&gt;500,4)),"")</f>
        <v>2</v>
      </c>
      <c r="AC3793" s="1">
        <f>IF(Table2[[#This Row],[Event]]="Penalty",Table2[[#This Row],[number]],IF(Table2[[#This Row],[Event]]="Time-Out",401,""))</f>
        <v>207</v>
      </c>
      <c r="AD3793" s="1">
        <f>ROW(A3792)</f>
        <v>3792</v>
      </c>
      <c r="AE3793" s="1">
        <f>COUNTIFS(Table2[GameID],Table2[[#This Row],[GameID]],Table2[Column1],"&lt;="&amp;Table2[[#This Row],[Column1]])-1</f>
        <v>8</v>
      </c>
    </row>
    <row r="3794" spans="1:31" x14ac:dyDescent="0.45">
      <c r="A3794" t="s">
        <v>542</v>
      </c>
      <c r="B3794" t="str">
        <f>_xlfn.TEXTBEFORE(Table2[[#This Row],[Kamp]]," - ")</f>
        <v>BFC Vendsyssel</v>
      </c>
      <c r="C3794" t="str">
        <f>_xlfn.TEXTAFTER(Table2[[#This Row],[Kamp]],"- ")</f>
        <v>Strandby Elling</v>
      </c>
      <c r="D3794">
        <v>45350</v>
      </c>
      <c r="E3794">
        <v>83595</v>
      </c>
      <c r="F3794">
        <v>20232024</v>
      </c>
      <c r="G3794" t="s">
        <v>372</v>
      </c>
      <c r="H3794" t="s">
        <v>664</v>
      </c>
      <c r="I3794" t="s">
        <v>678</v>
      </c>
      <c r="J3794">
        <v>2</v>
      </c>
      <c r="K3794">
        <v>31145</v>
      </c>
      <c r="L3794">
        <v>207</v>
      </c>
      <c r="M3794" t="s">
        <v>631</v>
      </c>
      <c r="N3794" t="s">
        <v>287</v>
      </c>
      <c r="O3794" t="s">
        <v>634</v>
      </c>
      <c r="P3794">
        <v>22</v>
      </c>
      <c r="Q3794" t="s">
        <v>634</v>
      </c>
      <c r="R3794">
        <f>SUMIFS(Table2[number],Table2[Event],"Goal",Table2[H/U],"HOME",Table2[GameID],Table2[[#This Row],[GameID]],Table2[GameTime],"&lt;="&amp;Table2[[#This Row],[GameTime]])</f>
        <v>4</v>
      </c>
      <c r="S3794">
        <f>SUMIFS(Table2[number],Table2[Event],"Goal",Table2[H/U],"AWAY",Table2[GameID],Table2[[#This Row],[GameID]],Table2[GameTime],"&lt;="&amp;Table2[[#This Row],[GameTime]])</f>
        <v>2</v>
      </c>
      <c r="T3794" t="str">
        <f>IF(Table2[[#This Row],[Event]]="Goal",Table2[[#This Row],[Hscore]]&amp;"-"&amp;Table2[[#This Row],[Uscore]],"")</f>
        <v/>
      </c>
      <c r="U3794">
        <v>2366</v>
      </c>
      <c r="V3794" s="1">
        <f>Table2[[#This Row],[GameTime]]-(Table2[[#This Row],[period]]-1)*1200</f>
        <v>1166</v>
      </c>
      <c r="W3794" s="1">
        <f>ROUNDDOWN(Table2[[#This Row],[Time]]/60,0)</f>
        <v>19</v>
      </c>
      <c r="X3794" s="1">
        <f>ROUNDDOWN((Table2[[#This Row],[Time]]/60-Table2[[#This Row],[Time2]])*60,0)</f>
        <v>26</v>
      </c>
      <c r="Y3794" s="1">
        <f>IF(Table2[[#This Row],[Time2]]&lt;10,0&amp;Table2[[#This Row],[Time2]],Table2[[#This Row],[Time2]])</f>
        <v>19</v>
      </c>
      <c r="Z3794" s="1">
        <f>IF(Table2[[#This Row],[Time3]]&lt;10,0&amp;Table2[[#This Row],[Time3]],Table2[[#This Row],[Time3]])</f>
        <v>26</v>
      </c>
      <c r="AA3794" s="2" t="str">
        <f>Table2[[#This Row],[Time4]]&amp;":"&amp;Table2[[#This Row],[Time5]]</f>
        <v>19:26</v>
      </c>
      <c r="AB3794" s="1" cm="1">
        <f t="array" ref="AB3794">IFERROR(IF(Table2[[#This Row],[code]]="","",_xlfn.IFS(AND(Table2[[#This Row],[code]]&lt;400,Table2[[#This Row],[code]]&lt;&gt;""),2,Table2[[#This Row],[code]]&gt;500,4)),"")</f>
        <v>2</v>
      </c>
      <c r="AC3794" s="1">
        <f>IF(Table2[[#This Row],[Event]]="Penalty",Table2[[#This Row],[number]],IF(Table2[[#This Row],[Event]]="Time-Out",401,""))</f>
        <v>207</v>
      </c>
      <c r="AD3794" s="1">
        <f>ROW(A3793)</f>
        <v>3793</v>
      </c>
      <c r="AE3794" s="1">
        <f>COUNTIFS(Table2[GameID],Table2[[#This Row],[GameID]],Table2[Column1],"&lt;="&amp;Table2[[#This Row],[Column1]])-1</f>
        <v>9</v>
      </c>
    </row>
    <row r="3795" spans="1:31" x14ac:dyDescent="0.45">
      <c r="A3795" t="s">
        <v>542</v>
      </c>
      <c r="B3795" t="str">
        <f>_xlfn.TEXTBEFORE(Table2[[#This Row],[Kamp]]," - ")</f>
        <v>BFC Vendsyssel</v>
      </c>
      <c r="C3795" t="str">
        <f>_xlfn.TEXTAFTER(Table2[[#This Row],[Kamp]],"- ")</f>
        <v>Strandby Elling</v>
      </c>
      <c r="D3795">
        <v>45350</v>
      </c>
      <c r="E3795">
        <v>83595</v>
      </c>
      <c r="F3795">
        <v>20232024</v>
      </c>
      <c r="G3795" t="s">
        <v>372</v>
      </c>
      <c r="H3795" t="s">
        <v>671</v>
      </c>
      <c r="I3795" t="s">
        <v>677</v>
      </c>
      <c r="J3795">
        <v>3</v>
      </c>
      <c r="K3795">
        <v>31148</v>
      </c>
      <c r="L3795">
        <v>205</v>
      </c>
      <c r="M3795" t="s">
        <v>631</v>
      </c>
      <c r="N3795" t="s">
        <v>478</v>
      </c>
      <c r="O3795" t="s">
        <v>634</v>
      </c>
      <c r="P3795">
        <v>78</v>
      </c>
      <c r="Q3795" t="s">
        <v>634</v>
      </c>
      <c r="R3795">
        <f>SUMIFS(Table2[number],Table2[Event],"Goal",Table2[H/U],"HOME",Table2[GameID],Table2[[#This Row],[GameID]],Table2[GameTime],"&lt;="&amp;Table2[[#This Row],[GameTime]])</f>
        <v>4</v>
      </c>
      <c r="S3795">
        <f>SUMIFS(Table2[number],Table2[Event],"Goal",Table2[H/U],"AWAY",Table2[GameID],Table2[[#This Row],[GameID]],Table2[GameTime],"&lt;="&amp;Table2[[#This Row],[GameTime]])</f>
        <v>2</v>
      </c>
      <c r="T3795" t="str">
        <f>IF(Table2[[#This Row],[Event]]="Goal",Table2[[#This Row],[Hscore]]&amp;"-"&amp;Table2[[#This Row],[Uscore]],"")</f>
        <v/>
      </c>
      <c r="U3795">
        <v>2498</v>
      </c>
      <c r="V3795" s="1">
        <f>Table2[[#This Row],[GameTime]]-(Table2[[#This Row],[period]]-1)*1200</f>
        <v>98</v>
      </c>
      <c r="W3795" s="1">
        <f>ROUNDDOWN(Table2[[#This Row],[Time]]/60,0)</f>
        <v>1</v>
      </c>
      <c r="X3795" s="1">
        <f>ROUNDDOWN((Table2[[#This Row],[Time]]/60-Table2[[#This Row],[Time2]])*60,0)</f>
        <v>38</v>
      </c>
      <c r="Y3795" s="1" t="str">
        <f>IF(Table2[[#This Row],[Time2]]&lt;10,0&amp;Table2[[#This Row],[Time2]],Table2[[#This Row],[Time2]])</f>
        <v>01</v>
      </c>
      <c r="Z3795" s="1">
        <f>IF(Table2[[#This Row],[Time3]]&lt;10,0&amp;Table2[[#This Row],[Time3]],Table2[[#This Row],[Time3]])</f>
        <v>38</v>
      </c>
      <c r="AA3795" s="2" t="str">
        <f>Table2[[#This Row],[Time4]]&amp;":"&amp;Table2[[#This Row],[Time5]]</f>
        <v>01:38</v>
      </c>
      <c r="AB3795" s="1" cm="1">
        <f t="array" ref="AB3795">IFERROR(IF(Table2[[#This Row],[code]]="","",_xlfn.IFS(AND(Table2[[#This Row],[code]]&lt;400,Table2[[#This Row],[code]]&lt;&gt;""),2,Table2[[#This Row],[code]]&gt;500,4)),"")</f>
        <v>2</v>
      </c>
      <c r="AC3795" s="1">
        <f>IF(Table2[[#This Row],[Event]]="Penalty",Table2[[#This Row],[number]],IF(Table2[[#This Row],[Event]]="Time-Out",401,""))</f>
        <v>205</v>
      </c>
      <c r="AD3795" s="1">
        <f>ROW(A3794)</f>
        <v>3794</v>
      </c>
      <c r="AE3795" s="1">
        <f>COUNTIFS(Table2[GameID],Table2[[#This Row],[GameID]],Table2[Column1],"&lt;="&amp;Table2[[#This Row],[Column1]])-1</f>
        <v>10</v>
      </c>
    </row>
    <row r="3796" spans="1:31" x14ac:dyDescent="0.45">
      <c r="A3796" t="s">
        <v>542</v>
      </c>
      <c r="B3796" t="str">
        <f>_xlfn.TEXTBEFORE(Table2[[#This Row],[Kamp]]," - ")</f>
        <v>BFC Vendsyssel</v>
      </c>
      <c r="C3796" t="str">
        <f>_xlfn.TEXTAFTER(Table2[[#This Row],[Kamp]],"- ")</f>
        <v>Strandby Elling</v>
      </c>
      <c r="D3796">
        <v>45350</v>
      </c>
      <c r="E3796">
        <v>83595</v>
      </c>
      <c r="F3796">
        <v>20232024</v>
      </c>
      <c r="G3796" t="s">
        <v>372</v>
      </c>
      <c r="H3796" t="s">
        <v>671</v>
      </c>
      <c r="I3796" t="s">
        <v>677</v>
      </c>
      <c r="J3796">
        <v>3</v>
      </c>
      <c r="K3796">
        <v>31148</v>
      </c>
      <c r="L3796">
        <v>1</v>
      </c>
      <c r="M3796" t="s">
        <v>630</v>
      </c>
      <c r="N3796" t="s">
        <v>421</v>
      </c>
      <c r="O3796" t="s">
        <v>477</v>
      </c>
      <c r="P3796">
        <v>89</v>
      </c>
      <c r="Q3796">
        <v>71</v>
      </c>
      <c r="R3796">
        <f>SUMIFS(Table2[number],Table2[Event],"Goal",Table2[H/U],"HOME",Table2[GameID],Table2[[#This Row],[GameID]],Table2[GameTime],"&lt;="&amp;Table2[[#This Row],[GameTime]])</f>
        <v>4</v>
      </c>
      <c r="S3796">
        <f>SUMIFS(Table2[number],Table2[Event],"Goal",Table2[H/U],"AWAY",Table2[GameID],Table2[[#This Row],[GameID]],Table2[GameTime],"&lt;="&amp;Table2[[#This Row],[GameTime]])</f>
        <v>3</v>
      </c>
      <c r="T3796" t="str">
        <f>IF(Table2[[#This Row],[Event]]="Goal",Table2[[#This Row],[Hscore]]&amp;"-"&amp;Table2[[#This Row],[Uscore]],"")</f>
        <v>4-3</v>
      </c>
      <c r="U3796">
        <v>2600</v>
      </c>
      <c r="V3796" s="1">
        <f>Table2[[#This Row],[GameTime]]-(Table2[[#This Row],[period]]-1)*1200</f>
        <v>200</v>
      </c>
      <c r="W3796" s="1">
        <f>ROUNDDOWN(Table2[[#This Row],[Time]]/60,0)</f>
        <v>3</v>
      </c>
      <c r="X3796" s="1">
        <f>ROUNDDOWN((Table2[[#This Row],[Time]]/60-Table2[[#This Row],[Time2]])*60,0)</f>
        <v>20</v>
      </c>
      <c r="Y3796" s="1" t="str">
        <f>IF(Table2[[#This Row],[Time2]]&lt;10,0&amp;Table2[[#This Row],[Time2]],Table2[[#This Row],[Time2]])</f>
        <v>03</v>
      </c>
      <c r="Z3796" s="1">
        <f>IF(Table2[[#This Row],[Time3]]&lt;10,0&amp;Table2[[#This Row],[Time3]],Table2[[#This Row],[Time3]])</f>
        <v>20</v>
      </c>
      <c r="AA3796" s="2" t="str">
        <f>Table2[[#This Row],[Time4]]&amp;":"&amp;Table2[[#This Row],[Time5]]</f>
        <v>03:20</v>
      </c>
      <c r="AB3796" s="1" t="str" cm="1">
        <f t="array" ref="AB3796">IFERROR(IF(Table2[[#This Row],[code]]="","",_xlfn.IFS(AND(Table2[[#This Row],[code]]&lt;400,Table2[[#This Row],[code]]&lt;&gt;""),2,Table2[[#This Row],[code]]&gt;500,4)),"")</f>
        <v/>
      </c>
      <c r="AC3796" s="1" t="str">
        <f>IF(Table2[[#This Row],[Event]]="Penalty",Table2[[#This Row],[number]],IF(Table2[[#This Row],[Event]]="Time-Out",401,""))</f>
        <v/>
      </c>
      <c r="AD3796" s="1">
        <f>ROW(A3795)</f>
        <v>3795</v>
      </c>
      <c r="AE3796" s="1">
        <f>COUNTIFS(Table2[GameID],Table2[[#This Row],[GameID]],Table2[Column1],"&lt;="&amp;Table2[[#This Row],[Column1]])-1</f>
        <v>11</v>
      </c>
    </row>
    <row r="3797" spans="1:31" x14ac:dyDescent="0.45">
      <c r="A3797" t="s">
        <v>542</v>
      </c>
      <c r="B3797" t="str">
        <f>_xlfn.TEXTBEFORE(Table2[[#This Row],[Kamp]]," - ")</f>
        <v>BFC Vendsyssel</v>
      </c>
      <c r="C3797" t="str">
        <f>_xlfn.TEXTAFTER(Table2[[#This Row],[Kamp]],"- ")</f>
        <v>Strandby Elling</v>
      </c>
      <c r="D3797">
        <v>45350</v>
      </c>
      <c r="E3797">
        <v>83595</v>
      </c>
      <c r="F3797">
        <v>20232024</v>
      </c>
      <c r="G3797" t="s">
        <v>372</v>
      </c>
      <c r="H3797" t="s">
        <v>664</v>
      </c>
      <c r="I3797" t="s">
        <v>678</v>
      </c>
      <c r="J3797">
        <v>3</v>
      </c>
      <c r="K3797">
        <v>31145</v>
      </c>
      <c r="L3797">
        <v>1</v>
      </c>
      <c r="M3797" t="s">
        <v>630</v>
      </c>
      <c r="N3797" t="s">
        <v>211</v>
      </c>
      <c r="O3797" t="s">
        <v>482</v>
      </c>
      <c r="P3797">
        <v>92</v>
      </c>
      <c r="Q3797">
        <v>17</v>
      </c>
      <c r="R3797">
        <f>SUMIFS(Table2[number],Table2[Event],"Goal",Table2[H/U],"HOME",Table2[GameID],Table2[[#This Row],[GameID]],Table2[GameTime],"&lt;="&amp;Table2[[#This Row],[GameTime]])</f>
        <v>5</v>
      </c>
      <c r="S3797">
        <f>SUMIFS(Table2[number],Table2[Event],"Goal",Table2[H/U],"AWAY",Table2[GameID],Table2[[#This Row],[GameID]],Table2[GameTime],"&lt;="&amp;Table2[[#This Row],[GameTime]])</f>
        <v>3</v>
      </c>
      <c r="T3797" t="str">
        <f>IF(Table2[[#This Row],[Event]]="Goal",Table2[[#This Row],[Hscore]]&amp;"-"&amp;Table2[[#This Row],[Uscore]],"")</f>
        <v>5-3</v>
      </c>
      <c r="U3797">
        <v>2642</v>
      </c>
      <c r="V3797" s="1">
        <f>Table2[[#This Row],[GameTime]]-(Table2[[#This Row],[period]]-1)*1200</f>
        <v>242</v>
      </c>
      <c r="W3797" s="1">
        <f>ROUNDDOWN(Table2[[#This Row],[Time]]/60,0)</f>
        <v>4</v>
      </c>
      <c r="X3797" s="1">
        <f>ROUNDDOWN((Table2[[#This Row],[Time]]/60-Table2[[#This Row],[Time2]])*60,0)</f>
        <v>1</v>
      </c>
      <c r="Y3797" s="1" t="str">
        <f>IF(Table2[[#This Row],[Time2]]&lt;10,0&amp;Table2[[#This Row],[Time2]],Table2[[#This Row],[Time2]])</f>
        <v>04</v>
      </c>
      <c r="Z3797" s="1" t="str">
        <f>IF(Table2[[#This Row],[Time3]]&lt;10,0&amp;Table2[[#This Row],[Time3]],Table2[[#This Row],[Time3]])</f>
        <v>01</v>
      </c>
      <c r="AA3797" s="2" t="str">
        <f>Table2[[#This Row],[Time4]]&amp;":"&amp;Table2[[#This Row],[Time5]]</f>
        <v>04:01</v>
      </c>
      <c r="AB3797" s="1" t="str" cm="1">
        <f t="array" ref="AB3797">IFERROR(IF(Table2[[#This Row],[code]]="","",_xlfn.IFS(AND(Table2[[#This Row],[code]]&lt;400,Table2[[#This Row],[code]]&lt;&gt;""),2,Table2[[#This Row],[code]]&gt;500,4)),"")</f>
        <v/>
      </c>
      <c r="AC3797" s="1" t="str">
        <f>IF(Table2[[#This Row],[Event]]="Penalty",Table2[[#This Row],[number]],IF(Table2[[#This Row],[Event]]="Time-Out",401,""))</f>
        <v/>
      </c>
      <c r="AD3797" s="1">
        <f>ROW(A3796)</f>
        <v>3796</v>
      </c>
      <c r="AE3797" s="1">
        <f>COUNTIFS(Table2[GameID],Table2[[#This Row],[GameID]],Table2[Column1],"&lt;="&amp;Table2[[#This Row],[Column1]])-1</f>
        <v>12</v>
      </c>
    </row>
    <row r="3798" spans="1:31" x14ac:dyDescent="0.45">
      <c r="A3798" t="s">
        <v>542</v>
      </c>
      <c r="B3798" t="str">
        <f>_xlfn.TEXTBEFORE(Table2[[#This Row],[Kamp]]," - ")</f>
        <v>BFC Vendsyssel</v>
      </c>
      <c r="C3798" t="str">
        <f>_xlfn.TEXTAFTER(Table2[[#This Row],[Kamp]],"- ")</f>
        <v>Strandby Elling</v>
      </c>
      <c r="D3798">
        <v>45350</v>
      </c>
      <c r="E3798">
        <v>83595</v>
      </c>
      <c r="F3798">
        <v>20232024</v>
      </c>
      <c r="G3798" t="s">
        <v>372</v>
      </c>
      <c r="H3798" t="s">
        <v>671</v>
      </c>
      <c r="I3798" t="s">
        <v>677</v>
      </c>
      <c r="J3798">
        <v>3</v>
      </c>
      <c r="K3798">
        <v>31148</v>
      </c>
      <c r="L3798">
        <v>1</v>
      </c>
      <c r="M3798" t="s">
        <v>630</v>
      </c>
      <c r="N3798" t="s">
        <v>478</v>
      </c>
      <c r="O3798" t="s">
        <v>473</v>
      </c>
      <c r="P3798">
        <v>78</v>
      </c>
      <c r="Q3798">
        <v>16</v>
      </c>
      <c r="R3798">
        <f>SUMIFS(Table2[number],Table2[Event],"Goal",Table2[H/U],"HOME",Table2[GameID],Table2[[#This Row],[GameID]],Table2[GameTime],"&lt;="&amp;Table2[[#This Row],[GameTime]])</f>
        <v>5</v>
      </c>
      <c r="S3798">
        <f>SUMIFS(Table2[number],Table2[Event],"Goal",Table2[H/U],"AWAY",Table2[GameID],Table2[[#This Row],[GameID]],Table2[GameTime],"&lt;="&amp;Table2[[#This Row],[GameTime]])</f>
        <v>4</v>
      </c>
      <c r="T3798" t="str">
        <f>IF(Table2[[#This Row],[Event]]="Goal",Table2[[#This Row],[Hscore]]&amp;"-"&amp;Table2[[#This Row],[Uscore]],"")</f>
        <v>5-4</v>
      </c>
      <c r="U3798">
        <v>2657</v>
      </c>
      <c r="V3798" s="1">
        <f>Table2[[#This Row],[GameTime]]-(Table2[[#This Row],[period]]-1)*1200</f>
        <v>257</v>
      </c>
      <c r="W3798" s="1">
        <f>ROUNDDOWN(Table2[[#This Row],[Time]]/60,0)</f>
        <v>4</v>
      </c>
      <c r="X3798" s="1">
        <f>ROUNDDOWN((Table2[[#This Row],[Time]]/60-Table2[[#This Row],[Time2]])*60,0)</f>
        <v>17</v>
      </c>
      <c r="Y3798" s="1" t="str">
        <f>IF(Table2[[#This Row],[Time2]]&lt;10,0&amp;Table2[[#This Row],[Time2]],Table2[[#This Row],[Time2]])</f>
        <v>04</v>
      </c>
      <c r="Z3798" s="1">
        <f>IF(Table2[[#This Row],[Time3]]&lt;10,0&amp;Table2[[#This Row],[Time3]],Table2[[#This Row],[Time3]])</f>
        <v>17</v>
      </c>
      <c r="AA3798" s="2" t="str">
        <f>Table2[[#This Row],[Time4]]&amp;":"&amp;Table2[[#This Row],[Time5]]</f>
        <v>04:17</v>
      </c>
      <c r="AB3798" s="1" t="str" cm="1">
        <f t="array" ref="AB3798">IFERROR(IF(Table2[[#This Row],[code]]="","",_xlfn.IFS(AND(Table2[[#This Row],[code]]&lt;400,Table2[[#This Row],[code]]&lt;&gt;""),2,Table2[[#This Row],[code]]&gt;500,4)),"")</f>
        <v/>
      </c>
      <c r="AC3798" s="1" t="str">
        <f>IF(Table2[[#This Row],[Event]]="Penalty",Table2[[#This Row],[number]],IF(Table2[[#This Row],[Event]]="Time-Out",401,""))</f>
        <v/>
      </c>
      <c r="AD3798" s="1">
        <f>ROW(A3797)</f>
        <v>3797</v>
      </c>
      <c r="AE3798" s="1">
        <f>COUNTIFS(Table2[GameID],Table2[[#This Row],[GameID]],Table2[Column1],"&lt;="&amp;Table2[[#This Row],[Column1]])-1</f>
        <v>13</v>
      </c>
    </row>
    <row r="3799" spans="1:31" x14ac:dyDescent="0.45">
      <c r="A3799" t="s">
        <v>542</v>
      </c>
      <c r="B3799" t="str">
        <f>_xlfn.TEXTBEFORE(Table2[[#This Row],[Kamp]]," - ")</f>
        <v>BFC Vendsyssel</v>
      </c>
      <c r="C3799" t="str">
        <f>_xlfn.TEXTAFTER(Table2[[#This Row],[Kamp]],"- ")</f>
        <v>Strandby Elling</v>
      </c>
      <c r="D3799">
        <v>45350</v>
      </c>
      <c r="E3799">
        <v>83595</v>
      </c>
      <c r="F3799">
        <v>20232024</v>
      </c>
      <c r="G3799" t="s">
        <v>372</v>
      </c>
      <c r="H3799" t="s">
        <v>664</v>
      </c>
      <c r="I3799" t="s">
        <v>678</v>
      </c>
      <c r="J3799">
        <v>3</v>
      </c>
      <c r="K3799">
        <v>31145</v>
      </c>
      <c r="L3799">
        <v>1</v>
      </c>
      <c r="M3799" t="s">
        <v>630</v>
      </c>
      <c r="N3799" t="s">
        <v>211</v>
      </c>
      <c r="O3799" t="s">
        <v>207</v>
      </c>
      <c r="P3799">
        <v>92</v>
      </c>
      <c r="Q3799">
        <v>71</v>
      </c>
      <c r="R3799">
        <f>SUMIFS(Table2[number],Table2[Event],"Goal",Table2[H/U],"HOME",Table2[GameID],Table2[[#This Row],[GameID]],Table2[GameTime],"&lt;="&amp;Table2[[#This Row],[GameTime]])</f>
        <v>6</v>
      </c>
      <c r="S3799">
        <f>SUMIFS(Table2[number],Table2[Event],"Goal",Table2[H/U],"AWAY",Table2[GameID],Table2[[#This Row],[GameID]],Table2[GameTime],"&lt;="&amp;Table2[[#This Row],[GameTime]])</f>
        <v>4</v>
      </c>
      <c r="T3799" t="str">
        <f>IF(Table2[[#This Row],[Event]]="Goal",Table2[[#This Row],[Hscore]]&amp;"-"&amp;Table2[[#This Row],[Uscore]],"")</f>
        <v>6-4</v>
      </c>
      <c r="U3799">
        <v>2912</v>
      </c>
      <c r="V3799" s="1">
        <f>Table2[[#This Row],[GameTime]]-(Table2[[#This Row],[period]]-1)*1200</f>
        <v>512</v>
      </c>
      <c r="W3799" s="1">
        <f>ROUNDDOWN(Table2[[#This Row],[Time]]/60,0)</f>
        <v>8</v>
      </c>
      <c r="X3799" s="1">
        <f>ROUNDDOWN((Table2[[#This Row],[Time]]/60-Table2[[#This Row],[Time2]])*60,0)</f>
        <v>32</v>
      </c>
      <c r="Y3799" s="1" t="str">
        <f>IF(Table2[[#This Row],[Time2]]&lt;10,0&amp;Table2[[#This Row],[Time2]],Table2[[#This Row],[Time2]])</f>
        <v>08</v>
      </c>
      <c r="Z3799" s="1">
        <f>IF(Table2[[#This Row],[Time3]]&lt;10,0&amp;Table2[[#This Row],[Time3]],Table2[[#This Row],[Time3]])</f>
        <v>32</v>
      </c>
      <c r="AA3799" s="2" t="str">
        <f>Table2[[#This Row],[Time4]]&amp;":"&amp;Table2[[#This Row],[Time5]]</f>
        <v>08:32</v>
      </c>
      <c r="AB3799" s="1" t="str" cm="1">
        <f t="array" ref="AB3799">IFERROR(IF(Table2[[#This Row],[code]]="","",_xlfn.IFS(AND(Table2[[#This Row],[code]]&lt;400,Table2[[#This Row],[code]]&lt;&gt;""),2,Table2[[#This Row],[code]]&gt;500,4)),"")</f>
        <v/>
      </c>
      <c r="AC3799" s="1" t="str">
        <f>IF(Table2[[#This Row],[Event]]="Penalty",Table2[[#This Row],[number]],IF(Table2[[#This Row],[Event]]="Time-Out",401,""))</f>
        <v/>
      </c>
      <c r="AD3799" s="1">
        <f>ROW(A3798)</f>
        <v>3798</v>
      </c>
      <c r="AE3799" s="1">
        <f>COUNTIFS(Table2[GameID],Table2[[#This Row],[GameID]],Table2[Column1],"&lt;="&amp;Table2[[#This Row],[Column1]])-1</f>
        <v>14</v>
      </c>
    </row>
    <row r="3800" spans="1:31" x14ac:dyDescent="0.45">
      <c r="A3800" t="s">
        <v>542</v>
      </c>
      <c r="B3800" t="str">
        <f>_xlfn.TEXTBEFORE(Table2[[#This Row],[Kamp]]," - ")</f>
        <v>BFC Vendsyssel</v>
      </c>
      <c r="C3800" t="str">
        <f>_xlfn.TEXTAFTER(Table2[[#This Row],[Kamp]],"- ")</f>
        <v>Strandby Elling</v>
      </c>
      <c r="D3800">
        <v>45350</v>
      </c>
      <c r="E3800">
        <v>83595</v>
      </c>
      <c r="F3800">
        <v>20232024</v>
      </c>
      <c r="G3800" t="s">
        <v>372</v>
      </c>
      <c r="H3800" t="s">
        <v>664</v>
      </c>
      <c r="I3800" t="s">
        <v>678</v>
      </c>
      <c r="J3800">
        <v>3</v>
      </c>
      <c r="K3800">
        <v>31145</v>
      </c>
      <c r="L3800">
        <v>201</v>
      </c>
      <c r="M3800" t="s">
        <v>631</v>
      </c>
      <c r="N3800" t="s">
        <v>156</v>
      </c>
      <c r="O3800" t="s">
        <v>634</v>
      </c>
      <c r="P3800">
        <v>77</v>
      </c>
      <c r="Q3800" t="s">
        <v>634</v>
      </c>
      <c r="R3800">
        <f>SUMIFS(Table2[number],Table2[Event],"Goal",Table2[H/U],"HOME",Table2[GameID],Table2[[#This Row],[GameID]],Table2[GameTime],"&lt;="&amp;Table2[[#This Row],[GameTime]])</f>
        <v>6</v>
      </c>
      <c r="S3800">
        <f>SUMIFS(Table2[number],Table2[Event],"Goal",Table2[H/U],"AWAY",Table2[GameID],Table2[[#This Row],[GameID]],Table2[GameTime],"&lt;="&amp;Table2[[#This Row],[GameTime]])</f>
        <v>4</v>
      </c>
      <c r="T3800" t="str">
        <f>IF(Table2[[#This Row],[Event]]="Goal",Table2[[#This Row],[Hscore]]&amp;"-"&amp;Table2[[#This Row],[Uscore]],"")</f>
        <v/>
      </c>
      <c r="U3800">
        <v>3207</v>
      </c>
      <c r="V3800" s="1">
        <f>Table2[[#This Row],[GameTime]]-(Table2[[#This Row],[period]]-1)*1200</f>
        <v>807</v>
      </c>
      <c r="W3800" s="1">
        <f>ROUNDDOWN(Table2[[#This Row],[Time]]/60,0)</f>
        <v>13</v>
      </c>
      <c r="X3800" s="1">
        <f>ROUNDDOWN((Table2[[#This Row],[Time]]/60-Table2[[#This Row],[Time2]])*60,0)</f>
        <v>27</v>
      </c>
      <c r="Y3800" s="1">
        <f>IF(Table2[[#This Row],[Time2]]&lt;10,0&amp;Table2[[#This Row],[Time2]],Table2[[#This Row],[Time2]])</f>
        <v>13</v>
      </c>
      <c r="Z3800" s="1">
        <f>IF(Table2[[#This Row],[Time3]]&lt;10,0&amp;Table2[[#This Row],[Time3]],Table2[[#This Row],[Time3]])</f>
        <v>27</v>
      </c>
      <c r="AA3800" s="2" t="str">
        <f>Table2[[#This Row],[Time4]]&amp;":"&amp;Table2[[#This Row],[Time5]]</f>
        <v>13:27</v>
      </c>
      <c r="AB3800" s="1" cm="1">
        <f t="array" ref="AB3800">IFERROR(IF(Table2[[#This Row],[code]]="","",_xlfn.IFS(AND(Table2[[#This Row],[code]]&lt;400,Table2[[#This Row],[code]]&lt;&gt;""),2,Table2[[#This Row],[code]]&gt;500,4)),"")</f>
        <v>2</v>
      </c>
      <c r="AC3800" s="1">
        <f>IF(Table2[[#This Row],[Event]]="Penalty",Table2[[#This Row],[number]],IF(Table2[[#This Row],[Event]]="Time-Out",401,""))</f>
        <v>201</v>
      </c>
      <c r="AD3800" s="1">
        <f>ROW(A3799)</f>
        <v>3799</v>
      </c>
      <c r="AE3800" s="1">
        <f>COUNTIFS(Table2[GameID],Table2[[#This Row],[GameID]],Table2[Column1],"&lt;="&amp;Table2[[#This Row],[Column1]])-1</f>
        <v>15</v>
      </c>
    </row>
    <row r="3801" spans="1:31" x14ac:dyDescent="0.45">
      <c r="A3801" t="s">
        <v>542</v>
      </c>
      <c r="B3801" t="str">
        <f>_xlfn.TEXTBEFORE(Table2[[#This Row],[Kamp]]," - ")</f>
        <v>BFC Vendsyssel</v>
      </c>
      <c r="C3801" t="str">
        <f>_xlfn.TEXTAFTER(Table2[[#This Row],[Kamp]],"- ")</f>
        <v>Strandby Elling</v>
      </c>
      <c r="D3801">
        <v>45350</v>
      </c>
      <c r="E3801">
        <v>83595</v>
      </c>
      <c r="F3801">
        <v>20232024</v>
      </c>
      <c r="G3801" t="s">
        <v>372</v>
      </c>
      <c r="H3801" t="s">
        <v>671</v>
      </c>
      <c r="I3801" t="s">
        <v>677</v>
      </c>
      <c r="J3801">
        <v>3</v>
      </c>
      <c r="K3801">
        <v>31148</v>
      </c>
      <c r="L3801">
        <v>1</v>
      </c>
      <c r="M3801" t="s">
        <v>630</v>
      </c>
      <c r="N3801" t="s">
        <v>526</v>
      </c>
      <c r="O3801" t="s">
        <v>634</v>
      </c>
      <c r="P3801">
        <v>81</v>
      </c>
      <c r="Q3801" t="s">
        <v>634</v>
      </c>
      <c r="R3801">
        <f>SUMIFS(Table2[number],Table2[Event],"Goal",Table2[H/U],"HOME",Table2[GameID],Table2[[#This Row],[GameID]],Table2[GameTime],"&lt;="&amp;Table2[[#This Row],[GameTime]])</f>
        <v>6</v>
      </c>
      <c r="S3801">
        <f>SUMIFS(Table2[number],Table2[Event],"Goal",Table2[H/U],"AWAY",Table2[GameID],Table2[[#This Row],[GameID]],Table2[GameTime],"&lt;="&amp;Table2[[#This Row],[GameTime]])</f>
        <v>5</v>
      </c>
      <c r="T3801" t="str">
        <f>IF(Table2[[#This Row],[Event]]="Goal",Table2[[#This Row],[Hscore]]&amp;"-"&amp;Table2[[#This Row],[Uscore]],"")</f>
        <v>6-5</v>
      </c>
      <c r="U3801">
        <v>3377</v>
      </c>
      <c r="V3801" s="1">
        <f>Table2[[#This Row],[GameTime]]-(Table2[[#This Row],[period]]-1)*1200</f>
        <v>977</v>
      </c>
      <c r="W3801" s="1">
        <f>ROUNDDOWN(Table2[[#This Row],[Time]]/60,0)</f>
        <v>16</v>
      </c>
      <c r="X3801" s="1">
        <f>ROUNDDOWN((Table2[[#This Row],[Time]]/60-Table2[[#This Row],[Time2]])*60,0)</f>
        <v>17</v>
      </c>
      <c r="Y3801" s="1">
        <f>IF(Table2[[#This Row],[Time2]]&lt;10,0&amp;Table2[[#This Row],[Time2]],Table2[[#This Row],[Time2]])</f>
        <v>16</v>
      </c>
      <c r="Z3801" s="1">
        <f>IF(Table2[[#This Row],[Time3]]&lt;10,0&amp;Table2[[#This Row],[Time3]],Table2[[#This Row],[Time3]])</f>
        <v>17</v>
      </c>
      <c r="AA3801" s="2" t="str">
        <f>Table2[[#This Row],[Time4]]&amp;":"&amp;Table2[[#This Row],[Time5]]</f>
        <v>16:17</v>
      </c>
      <c r="AB3801" s="1" t="str" cm="1">
        <f t="array" ref="AB3801">IFERROR(IF(Table2[[#This Row],[code]]="","",_xlfn.IFS(AND(Table2[[#This Row],[code]]&lt;400,Table2[[#This Row],[code]]&lt;&gt;""),2,Table2[[#This Row],[code]]&gt;500,4)),"")</f>
        <v/>
      </c>
      <c r="AC3801" s="1" t="str">
        <f>IF(Table2[[#This Row],[Event]]="Penalty",Table2[[#This Row],[number]],IF(Table2[[#This Row],[Event]]="Time-Out",401,""))</f>
        <v/>
      </c>
      <c r="AD3801" s="1">
        <f>ROW(A3800)</f>
        <v>3800</v>
      </c>
      <c r="AE3801" s="1">
        <f>COUNTIFS(Table2[GameID],Table2[[#This Row],[GameID]],Table2[Column1],"&lt;="&amp;Table2[[#This Row],[Column1]])-1</f>
        <v>16</v>
      </c>
    </row>
    <row r="3802" spans="1:31" x14ac:dyDescent="0.45">
      <c r="A3802" t="s">
        <v>542</v>
      </c>
      <c r="B3802" t="str">
        <f>_xlfn.TEXTBEFORE(Table2[[#This Row],[Kamp]]," - ")</f>
        <v>BFC Vendsyssel</v>
      </c>
      <c r="C3802" t="str">
        <f>_xlfn.TEXTAFTER(Table2[[#This Row],[Kamp]],"- ")</f>
        <v>Strandby Elling</v>
      </c>
      <c r="D3802">
        <v>45350</v>
      </c>
      <c r="E3802">
        <v>83595</v>
      </c>
      <c r="F3802">
        <v>20232024</v>
      </c>
      <c r="G3802" t="s">
        <v>372</v>
      </c>
      <c r="H3802" t="s">
        <v>671</v>
      </c>
      <c r="I3802" t="s">
        <v>677</v>
      </c>
      <c r="J3802">
        <v>3</v>
      </c>
      <c r="K3802">
        <v>31148</v>
      </c>
      <c r="L3802">
        <v>0</v>
      </c>
      <c r="M3802" t="s">
        <v>633</v>
      </c>
      <c r="N3802" t="s">
        <v>634</v>
      </c>
      <c r="O3802" t="s">
        <v>634</v>
      </c>
      <c r="P3802" t="s">
        <v>634</v>
      </c>
      <c r="Q3802" t="s">
        <v>634</v>
      </c>
      <c r="R3802">
        <f>SUMIFS(Table2[number],Table2[Event],"Goal",Table2[H/U],"HOME",Table2[GameID],Table2[[#This Row],[GameID]],Table2[GameTime],"&lt;="&amp;Table2[[#This Row],[GameTime]])</f>
        <v>6</v>
      </c>
      <c r="S3802">
        <f>SUMIFS(Table2[number],Table2[Event],"Goal",Table2[H/U],"AWAY",Table2[GameID],Table2[[#This Row],[GameID]],Table2[GameTime],"&lt;="&amp;Table2[[#This Row],[GameTime]])</f>
        <v>5</v>
      </c>
      <c r="T3802" t="str">
        <f>IF(Table2[[#This Row],[Event]]="Goal",Table2[[#This Row],[Hscore]]&amp;"-"&amp;Table2[[#This Row],[Uscore]],"")</f>
        <v/>
      </c>
      <c r="U3802">
        <v>3400</v>
      </c>
      <c r="V3802" s="1">
        <f>Table2[[#This Row],[GameTime]]-(Table2[[#This Row],[period]]-1)*1200</f>
        <v>1000</v>
      </c>
      <c r="W3802" s="1">
        <f>ROUNDDOWN(Table2[[#This Row],[Time]]/60,0)</f>
        <v>16</v>
      </c>
      <c r="X3802" s="1">
        <f>ROUNDDOWN((Table2[[#This Row],[Time]]/60-Table2[[#This Row],[Time2]])*60,0)</f>
        <v>40</v>
      </c>
      <c r="Y3802" s="1">
        <f>IF(Table2[[#This Row],[Time2]]&lt;10,0&amp;Table2[[#This Row],[Time2]],Table2[[#This Row],[Time2]])</f>
        <v>16</v>
      </c>
      <c r="Z3802" s="1">
        <f>IF(Table2[[#This Row],[Time3]]&lt;10,0&amp;Table2[[#This Row],[Time3]],Table2[[#This Row],[Time3]])</f>
        <v>40</v>
      </c>
      <c r="AA3802" s="2" t="str">
        <f>Table2[[#This Row],[Time4]]&amp;":"&amp;Table2[[#This Row],[Time5]]</f>
        <v>16:40</v>
      </c>
      <c r="AB3802" s="1" t="str" cm="1">
        <f t="array" ref="AB3802">IFERROR(IF(Table2[[#This Row],[code]]="","",_xlfn.IFS(AND(Table2[[#This Row],[code]]&lt;400,Table2[[#This Row],[code]]&lt;&gt;""),2,Table2[[#This Row],[code]]&gt;500,4)),"")</f>
        <v/>
      </c>
      <c r="AC3802" s="1">
        <f>IF(Table2[[#This Row],[Event]]="Penalty",Table2[[#This Row],[number]],IF(Table2[[#This Row],[Event]]="Time-Out",401,""))</f>
        <v>401</v>
      </c>
      <c r="AD3802" s="1">
        <f>ROW(A3801)</f>
        <v>3801</v>
      </c>
      <c r="AE3802" s="1">
        <f>COUNTIFS(Table2[GameID],Table2[[#This Row],[GameID]],Table2[Column1],"&lt;="&amp;Table2[[#This Row],[Column1]])-1</f>
        <v>17</v>
      </c>
    </row>
    <row r="3803" spans="1:31" x14ac:dyDescent="0.45">
      <c r="A3803" t="s">
        <v>576</v>
      </c>
      <c r="B3803" t="str">
        <f>_xlfn.TEXTBEFORE(Table2[[#This Row],[Kamp]]," - ")</f>
        <v>ÅFK</v>
      </c>
      <c r="C3803" t="str">
        <f>_xlfn.TEXTAFTER(Table2[[#This Row],[Kamp]],"- ")</f>
        <v>Odense Floorball</v>
      </c>
      <c r="D3803">
        <v>45361</v>
      </c>
      <c r="E3803">
        <v>83596</v>
      </c>
      <c r="F3803">
        <v>20232024</v>
      </c>
      <c r="G3803" t="s">
        <v>372</v>
      </c>
      <c r="H3803" t="s">
        <v>666</v>
      </c>
      <c r="I3803" t="s">
        <v>678</v>
      </c>
      <c r="J3803">
        <v>1</v>
      </c>
      <c r="K3803">
        <v>31407</v>
      </c>
      <c r="L3803">
        <v>1</v>
      </c>
      <c r="M3803" t="s">
        <v>630</v>
      </c>
      <c r="N3803" t="s">
        <v>647</v>
      </c>
      <c r="O3803" t="s">
        <v>462</v>
      </c>
      <c r="P3803">
        <v>38</v>
      </c>
      <c r="Q3803">
        <v>15</v>
      </c>
      <c r="R3803">
        <f>SUMIFS(Table2[number],Table2[Event],"Goal",Table2[H/U],"HOME",Table2[GameID],Table2[[#This Row],[GameID]],Table2[GameTime],"&lt;="&amp;Table2[[#This Row],[GameTime]])</f>
        <v>1</v>
      </c>
      <c r="S3803">
        <f>SUMIFS(Table2[number],Table2[Event],"Goal",Table2[H/U],"AWAY",Table2[GameID],Table2[[#This Row],[GameID]],Table2[GameTime],"&lt;="&amp;Table2[[#This Row],[GameTime]])</f>
        <v>0</v>
      </c>
      <c r="T3803" t="str">
        <f>IF(Table2[[#This Row],[Event]]="Goal",Table2[[#This Row],[Hscore]]&amp;"-"&amp;Table2[[#This Row],[Uscore]],"")</f>
        <v>1-0</v>
      </c>
      <c r="U3803">
        <v>98</v>
      </c>
      <c r="V3803" s="1">
        <f>Table2[[#This Row],[GameTime]]-(Table2[[#This Row],[period]]-1)*1200</f>
        <v>98</v>
      </c>
      <c r="W3803" s="1">
        <f>ROUNDDOWN(Table2[[#This Row],[Time]]/60,0)</f>
        <v>1</v>
      </c>
      <c r="X3803" s="1">
        <f>ROUNDDOWN((Table2[[#This Row],[Time]]/60-Table2[[#This Row],[Time2]])*60,0)</f>
        <v>38</v>
      </c>
      <c r="Y3803" s="1" t="str">
        <f>IF(Table2[[#This Row],[Time2]]&lt;10,0&amp;Table2[[#This Row],[Time2]],Table2[[#This Row],[Time2]])</f>
        <v>01</v>
      </c>
      <c r="Z3803" s="1">
        <f>IF(Table2[[#This Row],[Time3]]&lt;10,0&amp;Table2[[#This Row],[Time3]],Table2[[#This Row],[Time3]])</f>
        <v>38</v>
      </c>
      <c r="AA3803" s="2" t="str">
        <f>Table2[[#This Row],[Time4]]&amp;":"&amp;Table2[[#This Row],[Time5]]</f>
        <v>01:38</v>
      </c>
      <c r="AB3803" s="1" t="str" cm="1">
        <f t="array" ref="AB3803">IFERROR(IF(Table2[[#This Row],[code]]="","",_xlfn.IFS(AND(Table2[[#This Row],[code]]&lt;400,Table2[[#This Row],[code]]&lt;&gt;""),2,Table2[[#This Row],[code]]&gt;500,4)),"")</f>
        <v/>
      </c>
      <c r="AC3803" s="1" t="str">
        <f>IF(Table2[[#This Row],[Event]]="Penalty",Table2[[#This Row],[number]],IF(Table2[[#This Row],[Event]]="Time-Out",401,""))</f>
        <v/>
      </c>
      <c r="AD3803" s="1">
        <f>ROW(A3802)</f>
        <v>3802</v>
      </c>
      <c r="AE3803" s="1">
        <f>COUNTIFS(Table2[GameID],Table2[[#This Row],[GameID]],Table2[Column1],"&lt;="&amp;Table2[[#This Row],[Column1]])-1</f>
        <v>0</v>
      </c>
    </row>
    <row r="3804" spans="1:31" x14ac:dyDescent="0.45">
      <c r="A3804" t="s">
        <v>576</v>
      </c>
      <c r="B3804" t="str">
        <f>_xlfn.TEXTBEFORE(Table2[[#This Row],[Kamp]]," - ")</f>
        <v>ÅFK</v>
      </c>
      <c r="C3804" t="str">
        <f>_xlfn.TEXTAFTER(Table2[[#This Row],[Kamp]],"- ")</f>
        <v>Odense Floorball</v>
      </c>
      <c r="D3804">
        <v>45361</v>
      </c>
      <c r="E3804">
        <v>83596</v>
      </c>
      <c r="F3804">
        <v>20232024</v>
      </c>
      <c r="G3804" t="s">
        <v>372</v>
      </c>
      <c r="H3804" t="s">
        <v>672</v>
      </c>
      <c r="I3804" t="s">
        <v>677</v>
      </c>
      <c r="J3804">
        <v>1</v>
      </c>
      <c r="K3804">
        <v>31403</v>
      </c>
      <c r="L3804">
        <v>1</v>
      </c>
      <c r="M3804" t="s">
        <v>630</v>
      </c>
      <c r="N3804" t="s">
        <v>507</v>
      </c>
      <c r="O3804" t="s">
        <v>634</v>
      </c>
      <c r="P3804">
        <v>9</v>
      </c>
      <c r="Q3804" t="s">
        <v>634</v>
      </c>
      <c r="R3804">
        <f>SUMIFS(Table2[number],Table2[Event],"Goal",Table2[H/U],"HOME",Table2[GameID],Table2[[#This Row],[GameID]],Table2[GameTime],"&lt;="&amp;Table2[[#This Row],[GameTime]])</f>
        <v>1</v>
      </c>
      <c r="S3804">
        <f>SUMIFS(Table2[number],Table2[Event],"Goal",Table2[H/U],"AWAY",Table2[GameID],Table2[[#This Row],[GameID]],Table2[GameTime],"&lt;="&amp;Table2[[#This Row],[GameTime]])</f>
        <v>1</v>
      </c>
      <c r="T3804" t="str">
        <f>IF(Table2[[#This Row],[Event]]="Goal",Table2[[#This Row],[Hscore]]&amp;"-"&amp;Table2[[#This Row],[Uscore]],"")</f>
        <v>1-1</v>
      </c>
      <c r="U3804">
        <v>297</v>
      </c>
      <c r="V3804" s="1">
        <f>Table2[[#This Row],[GameTime]]-(Table2[[#This Row],[period]]-1)*1200</f>
        <v>297</v>
      </c>
      <c r="W3804" s="1">
        <f>ROUNDDOWN(Table2[[#This Row],[Time]]/60,0)</f>
        <v>4</v>
      </c>
      <c r="X3804" s="1">
        <f>ROUNDDOWN((Table2[[#This Row],[Time]]/60-Table2[[#This Row],[Time2]])*60,0)</f>
        <v>57</v>
      </c>
      <c r="Y3804" s="1" t="str">
        <f>IF(Table2[[#This Row],[Time2]]&lt;10,0&amp;Table2[[#This Row],[Time2]],Table2[[#This Row],[Time2]])</f>
        <v>04</v>
      </c>
      <c r="Z3804" s="1">
        <f>IF(Table2[[#This Row],[Time3]]&lt;10,0&amp;Table2[[#This Row],[Time3]],Table2[[#This Row],[Time3]])</f>
        <v>57</v>
      </c>
      <c r="AA3804" s="2" t="str">
        <f>Table2[[#This Row],[Time4]]&amp;":"&amp;Table2[[#This Row],[Time5]]</f>
        <v>04:57</v>
      </c>
      <c r="AB3804" s="1" t="str" cm="1">
        <f t="array" ref="AB3804">IFERROR(IF(Table2[[#This Row],[code]]="","",_xlfn.IFS(AND(Table2[[#This Row],[code]]&lt;400,Table2[[#This Row],[code]]&lt;&gt;""),2,Table2[[#This Row],[code]]&gt;500,4)),"")</f>
        <v/>
      </c>
      <c r="AC3804" s="1" t="str">
        <f>IF(Table2[[#This Row],[Event]]="Penalty",Table2[[#This Row],[number]],IF(Table2[[#This Row],[Event]]="Time-Out",401,""))</f>
        <v/>
      </c>
      <c r="AD3804" s="1">
        <f>ROW(A3803)</f>
        <v>3803</v>
      </c>
      <c r="AE3804" s="1">
        <f>COUNTIFS(Table2[GameID],Table2[[#This Row],[GameID]],Table2[Column1],"&lt;="&amp;Table2[[#This Row],[Column1]])-1</f>
        <v>1</v>
      </c>
    </row>
    <row r="3805" spans="1:31" x14ac:dyDescent="0.45">
      <c r="A3805" t="s">
        <v>576</v>
      </c>
      <c r="B3805" t="str">
        <f>_xlfn.TEXTBEFORE(Table2[[#This Row],[Kamp]]," - ")</f>
        <v>ÅFK</v>
      </c>
      <c r="C3805" t="str">
        <f>_xlfn.TEXTAFTER(Table2[[#This Row],[Kamp]],"- ")</f>
        <v>Odense Floorball</v>
      </c>
      <c r="D3805">
        <v>45361</v>
      </c>
      <c r="E3805">
        <v>83596</v>
      </c>
      <c r="F3805">
        <v>20232024</v>
      </c>
      <c r="G3805" t="s">
        <v>372</v>
      </c>
      <c r="H3805" t="s">
        <v>666</v>
      </c>
      <c r="I3805" t="s">
        <v>678</v>
      </c>
      <c r="J3805">
        <v>1</v>
      </c>
      <c r="K3805">
        <v>31407</v>
      </c>
      <c r="L3805">
        <v>1</v>
      </c>
      <c r="M3805" t="s">
        <v>630</v>
      </c>
      <c r="N3805" t="s">
        <v>154</v>
      </c>
      <c r="O3805" t="s">
        <v>463</v>
      </c>
      <c r="P3805">
        <v>55</v>
      </c>
      <c r="Q3805">
        <v>24</v>
      </c>
      <c r="R3805">
        <f>SUMIFS(Table2[number],Table2[Event],"Goal",Table2[H/U],"HOME",Table2[GameID],Table2[[#This Row],[GameID]],Table2[GameTime],"&lt;="&amp;Table2[[#This Row],[GameTime]])</f>
        <v>2</v>
      </c>
      <c r="S3805">
        <f>SUMIFS(Table2[number],Table2[Event],"Goal",Table2[H/U],"AWAY",Table2[GameID],Table2[[#This Row],[GameID]],Table2[GameTime],"&lt;="&amp;Table2[[#This Row],[GameTime]])</f>
        <v>1</v>
      </c>
      <c r="T3805" t="str">
        <f>IF(Table2[[#This Row],[Event]]="Goal",Table2[[#This Row],[Hscore]]&amp;"-"&amp;Table2[[#This Row],[Uscore]],"")</f>
        <v>2-1</v>
      </c>
      <c r="U3805">
        <v>518</v>
      </c>
      <c r="V3805" s="1">
        <f>Table2[[#This Row],[GameTime]]-(Table2[[#This Row],[period]]-1)*1200</f>
        <v>518</v>
      </c>
      <c r="W3805" s="1">
        <f>ROUNDDOWN(Table2[[#This Row],[Time]]/60,0)</f>
        <v>8</v>
      </c>
      <c r="X3805" s="1">
        <f>ROUNDDOWN((Table2[[#This Row],[Time]]/60-Table2[[#This Row],[Time2]])*60,0)</f>
        <v>38</v>
      </c>
      <c r="Y3805" s="1" t="str">
        <f>IF(Table2[[#This Row],[Time2]]&lt;10,0&amp;Table2[[#This Row],[Time2]],Table2[[#This Row],[Time2]])</f>
        <v>08</v>
      </c>
      <c r="Z3805" s="1">
        <f>IF(Table2[[#This Row],[Time3]]&lt;10,0&amp;Table2[[#This Row],[Time3]],Table2[[#This Row],[Time3]])</f>
        <v>38</v>
      </c>
      <c r="AA3805" s="2" t="str">
        <f>Table2[[#This Row],[Time4]]&amp;":"&amp;Table2[[#This Row],[Time5]]</f>
        <v>08:38</v>
      </c>
      <c r="AB3805" s="1" t="str" cm="1">
        <f t="array" ref="AB3805">IFERROR(IF(Table2[[#This Row],[code]]="","",_xlfn.IFS(AND(Table2[[#This Row],[code]]&lt;400,Table2[[#This Row],[code]]&lt;&gt;""),2,Table2[[#This Row],[code]]&gt;500,4)),"")</f>
        <v/>
      </c>
      <c r="AC3805" s="1" t="str">
        <f>IF(Table2[[#This Row],[Event]]="Penalty",Table2[[#This Row],[number]],IF(Table2[[#This Row],[Event]]="Time-Out",401,""))</f>
        <v/>
      </c>
      <c r="AD3805" s="1">
        <f>ROW(A3804)</f>
        <v>3804</v>
      </c>
      <c r="AE3805" s="1">
        <f>COUNTIFS(Table2[GameID],Table2[[#This Row],[GameID]],Table2[Column1],"&lt;="&amp;Table2[[#This Row],[Column1]])-1</f>
        <v>2</v>
      </c>
    </row>
    <row r="3806" spans="1:31" x14ac:dyDescent="0.45">
      <c r="A3806" t="s">
        <v>576</v>
      </c>
      <c r="B3806" t="str">
        <f>_xlfn.TEXTBEFORE(Table2[[#This Row],[Kamp]]," - ")</f>
        <v>ÅFK</v>
      </c>
      <c r="C3806" t="str">
        <f>_xlfn.TEXTAFTER(Table2[[#This Row],[Kamp]],"- ")</f>
        <v>Odense Floorball</v>
      </c>
      <c r="D3806">
        <v>45361</v>
      </c>
      <c r="E3806">
        <v>83596</v>
      </c>
      <c r="F3806">
        <v>20232024</v>
      </c>
      <c r="G3806" t="s">
        <v>372</v>
      </c>
      <c r="H3806" t="s">
        <v>666</v>
      </c>
      <c r="I3806" t="s">
        <v>678</v>
      </c>
      <c r="J3806">
        <v>1</v>
      </c>
      <c r="K3806">
        <v>31407</v>
      </c>
      <c r="L3806">
        <v>1</v>
      </c>
      <c r="M3806" t="s">
        <v>630</v>
      </c>
      <c r="N3806" t="s">
        <v>151</v>
      </c>
      <c r="O3806" t="s">
        <v>157</v>
      </c>
      <c r="P3806">
        <v>8</v>
      </c>
      <c r="Q3806">
        <v>77</v>
      </c>
      <c r="R3806">
        <f>SUMIFS(Table2[number],Table2[Event],"Goal",Table2[H/U],"HOME",Table2[GameID],Table2[[#This Row],[GameID]],Table2[GameTime],"&lt;="&amp;Table2[[#This Row],[GameTime]])</f>
        <v>3</v>
      </c>
      <c r="S3806">
        <f>SUMIFS(Table2[number],Table2[Event],"Goal",Table2[H/U],"AWAY",Table2[GameID],Table2[[#This Row],[GameID]],Table2[GameTime],"&lt;="&amp;Table2[[#This Row],[GameTime]])</f>
        <v>1</v>
      </c>
      <c r="T3806" t="str">
        <f>IF(Table2[[#This Row],[Event]]="Goal",Table2[[#This Row],[Hscore]]&amp;"-"&amp;Table2[[#This Row],[Uscore]],"")</f>
        <v>3-1</v>
      </c>
      <c r="U3806">
        <v>613</v>
      </c>
      <c r="V3806" s="1">
        <f>Table2[[#This Row],[GameTime]]-(Table2[[#This Row],[period]]-1)*1200</f>
        <v>613</v>
      </c>
      <c r="W3806" s="1">
        <f>ROUNDDOWN(Table2[[#This Row],[Time]]/60,0)</f>
        <v>10</v>
      </c>
      <c r="X3806" s="1">
        <f>ROUNDDOWN((Table2[[#This Row],[Time]]/60-Table2[[#This Row],[Time2]])*60,0)</f>
        <v>13</v>
      </c>
      <c r="Y3806" s="1">
        <f>IF(Table2[[#This Row],[Time2]]&lt;10,0&amp;Table2[[#This Row],[Time2]],Table2[[#This Row],[Time2]])</f>
        <v>10</v>
      </c>
      <c r="Z3806" s="1">
        <f>IF(Table2[[#This Row],[Time3]]&lt;10,0&amp;Table2[[#This Row],[Time3]],Table2[[#This Row],[Time3]])</f>
        <v>13</v>
      </c>
      <c r="AA3806" s="2" t="str">
        <f>Table2[[#This Row],[Time4]]&amp;":"&amp;Table2[[#This Row],[Time5]]</f>
        <v>10:13</v>
      </c>
      <c r="AB3806" s="1" t="str" cm="1">
        <f t="array" ref="AB3806">IFERROR(IF(Table2[[#This Row],[code]]="","",_xlfn.IFS(AND(Table2[[#This Row],[code]]&lt;400,Table2[[#This Row],[code]]&lt;&gt;""),2,Table2[[#This Row],[code]]&gt;500,4)),"")</f>
        <v/>
      </c>
      <c r="AC3806" s="1" t="str">
        <f>IF(Table2[[#This Row],[Event]]="Penalty",Table2[[#This Row],[number]],IF(Table2[[#This Row],[Event]]="Time-Out",401,""))</f>
        <v/>
      </c>
      <c r="AD3806" s="1">
        <f>ROW(A3805)</f>
        <v>3805</v>
      </c>
      <c r="AE3806" s="1">
        <f>COUNTIFS(Table2[GameID],Table2[[#This Row],[GameID]],Table2[Column1],"&lt;="&amp;Table2[[#This Row],[Column1]])-1</f>
        <v>3</v>
      </c>
    </row>
    <row r="3807" spans="1:31" x14ac:dyDescent="0.45">
      <c r="A3807" t="s">
        <v>576</v>
      </c>
      <c r="B3807" t="str">
        <f>_xlfn.TEXTBEFORE(Table2[[#This Row],[Kamp]]," - ")</f>
        <v>ÅFK</v>
      </c>
      <c r="C3807" t="str">
        <f>_xlfn.TEXTAFTER(Table2[[#This Row],[Kamp]],"- ")</f>
        <v>Odense Floorball</v>
      </c>
      <c r="D3807">
        <v>45361</v>
      </c>
      <c r="E3807">
        <v>83596</v>
      </c>
      <c r="F3807">
        <v>20232024</v>
      </c>
      <c r="G3807" t="s">
        <v>372</v>
      </c>
      <c r="H3807" t="s">
        <v>666</v>
      </c>
      <c r="I3807" t="s">
        <v>678</v>
      </c>
      <c r="J3807">
        <v>1</v>
      </c>
      <c r="K3807">
        <v>31407</v>
      </c>
      <c r="L3807">
        <v>201</v>
      </c>
      <c r="M3807" t="s">
        <v>631</v>
      </c>
      <c r="N3807" t="s">
        <v>154</v>
      </c>
      <c r="O3807" t="s">
        <v>634</v>
      </c>
      <c r="P3807">
        <v>55</v>
      </c>
      <c r="Q3807" t="s">
        <v>634</v>
      </c>
      <c r="R3807">
        <f>SUMIFS(Table2[number],Table2[Event],"Goal",Table2[H/U],"HOME",Table2[GameID],Table2[[#This Row],[GameID]],Table2[GameTime],"&lt;="&amp;Table2[[#This Row],[GameTime]])</f>
        <v>3</v>
      </c>
      <c r="S3807">
        <f>SUMIFS(Table2[number],Table2[Event],"Goal",Table2[H/U],"AWAY",Table2[GameID],Table2[[#This Row],[GameID]],Table2[GameTime],"&lt;="&amp;Table2[[#This Row],[GameTime]])</f>
        <v>1</v>
      </c>
      <c r="T3807" t="str">
        <f>IF(Table2[[#This Row],[Event]]="Goal",Table2[[#This Row],[Hscore]]&amp;"-"&amp;Table2[[#This Row],[Uscore]],"")</f>
        <v/>
      </c>
      <c r="U3807">
        <v>889</v>
      </c>
      <c r="V3807" s="1">
        <f>Table2[[#This Row],[GameTime]]-(Table2[[#This Row],[period]]-1)*1200</f>
        <v>889</v>
      </c>
      <c r="W3807" s="1">
        <f>ROUNDDOWN(Table2[[#This Row],[Time]]/60,0)</f>
        <v>14</v>
      </c>
      <c r="X3807" s="1">
        <f>ROUNDDOWN((Table2[[#This Row],[Time]]/60-Table2[[#This Row],[Time2]])*60,0)</f>
        <v>49</v>
      </c>
      <c r="Y3807" s="1">
        <f>IF(Table2[[#This Row],[Time2]]&lt;10,0&amp;Table2[[#This Row],[Time2]],Table2[[#This Row],[Time2]])</f>
        <v>14</v>
      </c>
      <c r="Z3807" s="1">
        <f>IF(Table2[[#This Row],[Time3]]&lt;10,0&amp;Table2[[#This Row],[Time3]],Table2[[#This Row],[Time3]])</f>
        <v>49</v>
      </c>
      <c r="AA3807" s="2" t="str">
        <f>Table2[[#This Row],[Time4]]&amp;":"&amp;Table2[[#This Row],[Time5]]</f>
        <v>14:49</v>
      </c>
      <c r="AB3807" s="1" cm="1">
        <f t="array" ref="AB3807">IFERROR(IF(Table2[[#This Row],[code]]="","",_xlfn.IFS(AND(Table2[[#This Row],[code]]&lt;400,Table2[[#This Row],[code]]&lt;&gt;""),2,Table2[[#This Row],[code]]&gt;500,4)),"")</f>
        <v>2</v>
      </c>
      <c r="AC3807" s="1">
        <f>IF(Table2[[#This Row],[Event]]="Penalty",Table2[[#This Row],[number]],IF(Table2[[#This Row],[Event]]="Time-Out",401,""))</f>
        <v>201</v>
      </c>
      <c r="AD3807" s="1">
        <f>ROW(A3806)</f>
        <v>3806</v>
      </c>
      <c r="AE3807" s="1">
        <f>COUNTIFS(Table2[GameID],Table2[[#This Row],[GameID]],Table2[Column1],"&lt;="&amp;Table2[[#This Row],[Column1]])-1</f>
        <v>4</v>
      </c>
    </row>
    <row r="3808" spans="1:31" x14ac:dyDescent="0.45">
      <c r="A3808" t="s">
        <v>576</v>
      </c>
      <c r="B3808" t="str">
        <f>_xlfn.TEXTBEFORE(Table2[[#This Row],[Kamp]]," - ")</f>
        <v>ÅFK</v>
      </c>
      <c r="C3808" t="str">
        <f>_xlfn.TEXTAFTER(Table2[[#This Row],[Kamp]],"- ")</f>
        <v>Odense Floorball</v>
      </c>
      <c r="D3808">
        <v>45361</v>
      </c>
      <c r="E3808">
        <v>83596</v>
      </c>
      <c r="F3808">
        <v>20232024</v>
      </c>
      <c r="G3808" t="s">
        <v>372</v>
      </c>
      <c r="H3808" t="s">
        <v>666</v>
      </c>
      <c r="I3808" t="s">
        <v>678</v>
      </c>
      <c r="J3808">
        <v>2</v>
      </c>
      <c r="K3808">
        <v>31407</v>
      </c>
      <c r="L3808">
        <v>205</v>
      </c>
      <c r="M3808" t="s">
        <v>631</v>
      </c>
      <c r="N3808" t="s">
        <v>188</v>
      </c>
      <c r="O3808" t="s">
        <v>634</v>
      </c>
      <c r="P3808">
        <v>72</v>
      </c>
      <c r="Q3808" t="s">
        <v>634</v>
      </c>
      <c r="R3808">
        <f>SUMIFS(Table2[number],Table2[Event],"Goal",Table2[H/U],"HOME",Table2[GameID],Table2[[#This Row],[GameID]],Table2[GameTime],"&lt;="&amp;Table2[[#This Row],[GameTime]])</f>
        <v>3</v>
      </c>
      <c r="S3808">
        <f>SUMIFS(Table2[number],Table2[Event],"Goal",Table2[H/U],"AWAY",Table2[GameID],Table2[[#This Row],[GameID]],Table2[GameTime],"&lt;="&amp;Table2[[#This Row],[GameTime]])</f>
        <v>1</v>
      </c>
      <c r="T3808" t="str">
        <f>IF(Table2[[#This Row],[Event]]="Goal",Table2[[#This Row],[Hscore]]&amp;"-"&amp;Table2[[#This Row],[Uscore]],"")</f>
        <v/>
      </c>
      <c r="U3808">
        <v>1442</v>
      </c>
      <c r="V3808" s="1">
        <f>Table2[[#This Row],[GameTime]]-(Table2[[#This Row],[period]]-1)*1200</f>
        <v>242</v>
      </c>
      <c r="W3808" s="1">
        <f>ROUNDDOWN(Table2[[#This Row],[Time]]/60,0)</f>
        <v>4</v>
      </c>
      <c r="X3808" s="1">
        <f>ROUNDDOWN((Table2[[#This Row],[Time]]/60-Table2[[#This Row],[Time2]])*60,0)</f>
        <v>1</v>
      </c>
      <c r="Y3808" s="1" t="str">
        <f>IF(Table2[[#This Row],[Time2]]&lt;10,0&amp;Table2[[#This Row],[Time2]],Table2[[#This Row],[Time2]])</f>
        <v>04</v>
      </c>
      <c r="Z3808" s="1" t="str">
        <f>IF(Table2[[#This Row],[Time3]]&lt;10,0&amp;Table2[[#This Row],[Time3]],Table2[[#This Row],[Time3]])</f>
        <v>01</v>
      </c>
      <c r="AA3808" s="2" t="str">
        <f>Table2[[#This Row],[Time4]]&amp;":"&amp;Table2[[#This Row],[Time5]]</f>
        <v>04:01</v>
      </c>
      <c r="AB3808" s="1" cm="1">
        <f t="array" ref="AB3808">IFERROR(IF(Table2[[#This Row],[code]]="","",_xlfn.IFS(AND(Table2[[#This Row],[code]]&lt;400,Table2[[#This Row],[code]]&lt;&gt;""),2,Table2[[#This Row],[code]]&gt;500,4)),"")</f>
        <v>2</v>
      </c>
      <c r="AC3808" s="1">
        <f>IF(Table2[[#This Row],[Event]]="Penalty",Table2[[#This Row],[number]],IF(Table2[[#This Row],[Event]]="Time-Out",401,""))</f>
        <v>205</v>
      </c>
      <c r="AD3808" s="1">
        <f>ROW(A3807)</f>
        <v>3807</v>
      </c>
      <c r="AE3808" s="1">
        <f>COUNTIFS(Table2[GameID],Table2[[#This Row],[GameID]],Table2[Column1],"&lt;="&amp;Table2[[#This Row],[Column1]])-1</f>
        <v>5</v>
      </c>
    </row>
    <row r="3809" spans="1:31" x14ac:dyDescent="0.45">
      <c r="A3809" t="s">
        <v>576</v>
      </c>
      <c r="B3809" t="str">
        <f>_xlfn.TEXTBEFORE(Table2[[#This Row],[Kamp]]," - ")</f>
        <v>ÅFK</v>
      </c>
      <c r="C3809" t="str">
        <f>_xlfn.TEXTAFTER(Table2[[#This Row],[Kamp]],"- ")</f>
        <v>Odense Floorball</v>
      </c>
      <c r="D3809">
        <v>45361</v>
      </c>
      <c r="E3809">
        <v>83596</v>
      </c>
      <c r="F3809">
        <v>20232024</v>
      </c>
      <c r="G3809" t="s">
        <v>372</v>
      </c>
      <c r="H3809" t="s">
        <v>666</v>
      </c>
      <c r="I3809" t="s">
        <v>678</v>
      </c>
      <c r="J3809">
        <v>2</v>
      </c>
      <c r="K3809">
        <v>31407</v>
      </c>
      <c r="L3809">
        <v>201</v>
      </c>
      <c r="M3809" t="s">
        <v>631</v>
      </c>
      <c r="N3809" t="s">
        <v>461</v>
      </c>
      <c r="O3809" t="s">
        <v>634</v>
      </c>
      <c r="P3809">
        <v>6</v>
      </c>
      <c r="Q3809" t="s">
        <v>634</v>
      </c>
      <c r="R3809">
        <f>SUMIFS(Table2[number],Table2[Event],"Goal",Table2[H/U],"HOME",Table2[GameID],Table2[[#This Row],[GameID]],Table2[GameTime],"&lt;="&amp;Table2[[#This Row],[GameTime]])</f>
        <v>3</v>
      </c>
      <c r="S3809">
        <f>SUMIFS(Table2[number],Table2[Event],"Goal",Table2[H/U],"AWAY",Table2[GameID],Table2[[#This Row],[GameID]],Table2[GameTime],"&lt;="&amp;Table2[[#This Row],[GameTime]])</f>
        <v>1</v>
      </c>
      <c r="T3809" t="str">
        <f>IF(Table2[[#This Row],[Event]]="Goal",Table2[[#This Row],[Hscore]]&amp;"-"&amp;Table2[[#This Row],[Uscore]],"")</f>
        <v/>
      </c>
      <c r="U3809">
        <v>1496</v>
      </c>
      <c r="V3809" s="1">
        <f>Table2[[#This Row],[GameTime]]-(Table2[[#This Row],[period]]-1)*1200</f>
        <v>296</v>
      </c>
      <c r="W3809" s="1">
        <f>ROUNDDOWN(Table2[[#This Row],[Time]]/60,0)</f>
        <v>4</v>
      </c>
      <c r="X3809" s="1">
        <f>ROUNDDOWN((Table2[[#This Row],[Time]]/60-Table2[[#This Row],[Time2]])*60,0)</f>
        <v>56</v>
      </c>
      <c r="Y3809" s="1" t="str">
        <f>IF(Table2[[#This Row],[Time2]]&lt;10,0&amp;Table2[[#This Row],[Time2]],Table2[[#This Row],[Time2]])</f>
        <v>04</v>
      </c>
      <c r="Z3809" s="1">
        <f>IF(Table2[[#This Row],[Time3]]&lt;10,0&amp;Table2[[#This Row],[Time3]],Table2[[#This Row],[Time3]])</f>
        <v>56</v>
      </c>
      <c r="AA3809" s="2" t="str">
        <f>Table2[[#This Row],[Time4]]&amp;":"&amp;Table2[[#This Row],[Time5]]</f>
        <v>04:56</v>
      </c>
      <c r="AB3809" s="1" cm="1">
        <f t="array" ref="AB3809">IFERROR(IF(Table2[[#This Row],[code]]="","",_xlfn.IFS(AND(Table2[[#This Row],[code]]&lt;400,Table2[[#This Row],[code]]&lt;&gt;""),2,Table2[[#This Row],[code]]&gt;500,4)),"")</f>
        <v>2</v>
      </c>
      <c r="AC3809" s="1">
        <f>IF(Table2[[#This Row],[Event]]="Penalty",Table2[[#This Row],[number]],IF(Table2[[#This Row],[Event]]="Time-Out",401,""))</f>
        <v>201</v>
      </c>
      <c r="AD3809" s="1">
        <f>ROW(A3808)</f>
        <v>3808</v>
      </c>
      <c r="AE3809" s="1">
        <f>COUNTIFS(Table2[GameID],Table2[[#This Row],[GameID]],Table2[Column1],"&lt;="&amp;Table2[[#This Row],[Column1]])-1</f>
        <v>6</v>
      </c>
    </row>
    <row r="3810" spans="1:31" x14ac:dyDescent="0.45">
      <c r="A3810" t="s">
        <v>576</v>
      </c>
      <c r="B3810" t="str">
        <f>_xlfn.TEXTBEFORE(Table2[[#This Row],[Kamp]]," - ")</f>
        <v>ÅFK</v>
      </c>
      <c r="C3810" t="str">
        <f>_xlfn.TEXTAFTER(Table2[[#This Row],[Kamp]],"- ")</f>
        <v>Odense Floorball</v>
      </c>
      <c r="D3810">
        <v>45361</v>
      </c>
      <c r="E3810">
        <v>83596</v>
      </c>
      <c r="F3810">
        <v>20232024</v>
      </c>
      <c r="G3810" t="s">
        <v>372</v>
      </c>
      <c r="H3810" t="s">
        <v>672</v>
      </c>
      <c r="I3810" t="s">
        <v>677</v>
      </c>
      <c r="J3810">
        <v>2</v>
      </c>
      <c r="K3810">
        <v>31403</v>
      </c>
      <c r="L3810">
        <v>101</v>
      </c>
      <c r="M3810" t="s">
        <v>631</v>
      </c>
      <c r="N3810" t="s">
        <v>532</v>
      </c>
      <c r="O3810" t="s">
        <v>634</v>
      </c>
      <c r="P3810">
        <v>16</v>
      </c>
      <c r="Q3810" t="s">
        <v>634</v>
      </c>
      <c r="R3810">
        <f>SUMIFS(Table2[number],Table2[Event],"Goal",Table2[H/U],"HOME",Table2[GameID],Table2[[#This Row],[GameID]],Table2[GameTime],"&lt;="&amp;Table2[[#This Row],[GameTime]])</f>
        <v>3</v>
      </c>
      <c r="S3810">
        <f>SUMIFS(Table2[number],Table2[Event],"Goal",Table2[H/U],"AWAY",Table2[GameID],Table2[[#This Row],[GameID]],Table2[GameTime],"&lt;="&amp;Table2[[#This Row],[GameTime]])</f>
        <v>1</v>
      </c>
      <c r="T3810" t="str">
        <f>IF(Table2[[#This Row],[Event]]="Goal",Table2[[#This Row],[Hscore]]&amp;"-"&amp;Table2[[#This Row],[Uscore]],"")</f>
        <v/>
      </c>
      <c r="U3810">
        <v>1901</v>
      </c>
      <c r="V3810" s="1">
        <f>Table2[[#This Row],[GameTime]]-(Table2[[#This Row],[period]]-1)*1200</f>
        <v>701</v>
      </c>
      <c r="W3810" s="1">
        <f>ROUNDDOWN(Table2[[#This Row],[Time]]/60,0)</f>
        <v>11</v>
      </c>
      <c r="X3810" s="1">
        <f>ROUNDDOWN((Table2[[#This Row],[Time]]/60-Table2[[#This Row],[Time2]])*60,0)</f>
        <v>41</v>
      </c>
      <c r="Y3810" s="1">
        <f>IF(Table2[[#This Row],[Time2]]&lt;10,0&amp;Table2[[#This Row],[Time2]],Table2[[#This Row],[Time2]])</f>
        <v>11</v>
      </c>
      <c r="Z3810" s="1">
        <f>IF(Table2[[#This Row],[Time3]]&lt;10,0&amp;Table2[[#This Row],[Time3]],Table2[[#This Row],[Time3]])</f>
        <v>41</v>
      </c>
      <c r="AA3810" s="2" t="str">
        <f>Table2[[#This Row],[Time4]]&amp;":"&amp;Table2[[#This Row],[Time5]]</f>
        <v>11:41</v>
      </c>
      <c r="AB3810" s="1" cm="1">
        <f t="array" ref="AB3810">IFERROR(IF(Table2[[#This Row],[code]]="","",_xlfn.IFS(AND(Table2[[#This Row],[code]]&lt;400,Table2[[#This Row],[code]]&lt;&gt;""),2,Table2[[#This Row],[code]]&gt;500,4)),"")</f>
        <v>2</v>
      </c>
      <c r="AC3810" s="1">
        <f>IF(Table2[[#This Row],[Event]]="Penalty",Table2[[#This Row],[number]],IF(Table2[[#This Row],[Event]]="Time-Out",401,""))</f>
        <v>101</v>
      </c>
      <c r="AD3810" s="1">
        <f>ROW(A3809)</f>
        <v>3809</v>
      </c>
      <c r="AE3810" s="1">
        <f>COUNTIFS(Table2[GameID],Table2[[#This Row],[GameID]],Table2[Column1],"&lt;="&amp;Table2[[#This Row],[Column1]])-1</f>
        <v>7</v>
      </c>
    </row>
    <row r="3811" spans="1:31" x14ac:dyDescent="0.45">
      <c r="A3811" t="s">
        <v>576</v>
      </c>
      <c r="B3811" t="str">
        <f>_xlfn.TEXTBEFORE(Table2[[#This Row],[Kamp]]," - ")</f>
        <v>ÅFK</v>
      </c>
      <c r="C3811" t="str">
        <f>_xlfn.TEXTAFTER(Table2[[#This Row],[Kamp]],"- ")</f>
        <v>Odense Floorball</v>
      </c>
      <c r="D3811">
        <v>45361</v>
      </c>
      <c r="E3811">
        <v>83596</v>
      </c>
      <c r="F3811">
        <v>20232024</v>
      </c>
      <c r="G3811" t="s">
        <v>372</v>
      </c>
      <c r="H3811" t="s">
        <v>672</v>
      </c>
      <c r="I3811" t="s">
        <v>677</v>
      </c>
      <c r="J3811">
        <v>2</v>
      </c>
      <c r="K3811">
        <v>31403</v>
      </c>
      <c r="L3811">
        <v>201</v>
      </c>
      <c r="M3811" t="s">
        <v>631</v>
      </c>
      <c r="N3811" t="s">
        <v>532</v>
      </c>
      <c r="O3811" t="s">
        <v>634</v>
      </c>
      <c r="P3811">
        <v>16</v>
      </c>
      <c r="Q3811" t="s">
        <v>634</v>
      </c>
      <c r="R3811">
        <f>SUMIFS(Table2[number],Table2[Event],"Goal",Table2[H/U],"HOME",Table2[GameID],Table2[[#This Row],[GameID]],Table2[GameTime],"&lt;="&amp;Table2[[#This Row],[GameTime]])</f>
        <v>3</v>
      </c>
      <c r="S3811">
        <f>SUMIFS(Table2[number],Table2[Event],"Goal",Table2[H/U],"AWAY",Table2[GameID],Table2[[#This Row],[GameID]],Table2[GameTime],"&lt;="&amp;Table2[[#This Row],[GameTime]])</f>
        <v>1</v>
      </c>
      <c r="T3811" t="str">
        <f>IF(Table2[[#This Row],[Event]]="Goal",Table2[[#This Row],[Hscore]]&amp;"-"&amp;Table2[[#This Row],[Uscore]],"")</f>
        <v/>
      </c>
      <c r="U3811">
        <v>1901</v>
      </c>
      <c r="V3811" s="1">
        <f>Table2[[#This Row],[GameTime]]-(Table2[[#This Row],[period]]-1)*1200</f>
        <v>701</v>
      </c>
      <c r="W3811" s="1">
        <f>ROUNDDOWN(Table2[[#This Row],[Time]]/60,0)</f>
        <v>11</v>
      </c>
      <c r="X3811" s="1">
        <f>ROUNDDOWN((Table2[[#This Row],[Time]]/60-Table2[[#This Row],[Time2]])*60,0)</f>
        <v>41</v>
      </c>
      <c r="Y3811" s="1">
        <f>IF(Table2[[#This Row],[Time2]]&lt;10,0&amp;Table2[[#This Row],[Time2]],Table2[[#This Row],[Time2]])</f>
        <v>11</v>
      </c>
      <c r="Z3811" s="1">
        <f>IF(Table2[[#This Row],[Time3]]&lt;10,0&amp;Table2[[#This Row],[Time3]],Table2[[#This Row],[Time3]])</f>
        <v>41</v>
      </c>
      <c r="AA3811" s="2" t="str">
        <f>Table2[[#This Row],[Time4]]&amp;":"&amp;Table2[[#This Row],[Time5]]</f>
        <v>11:41</v>
      </c>
      <c r="AB3811" s="1" cm="1">
        <f t="array" ref="AB3811">IFERROR(IF(Table2[[#This Row],[code]]="","",_xlfn.IFS(AND(Table2[[#This Row],[code]]&lt;400,Table2[[#This Row],[code]]&lt;&gt;""),2,Table2[[#This Row],[code]]&gt;500,4)),"")</f>
        <v>2</v>
      </c>
      <c r="AC3811" s="1">
        <f>IF(Table2[[#This Row],[Event]]="Penalty",Table2[[#This Row],[number]],IF(Table2[[#This Row],[Event]]="Time-Out",401,""))</f>
        <v>201</v>
      </c>
      <c r="AD3811" s="1">
        <f>ROW(A3810)</f>
        <v>3810</v>
      </c>
      <c r="AE3811" s="1">
        <f>COUNTIFS(Table2[GameID],Table2[[#This Row],[GameID]],Table2[Column1],"&lt;="&amp;Table2[[#This Row],[Column1]])-1</f>
        <v>8</v>
      </c>
    </row>
    <row r="3812" spans="1:31" x14ac:dyDescent="0.45">
      <c r="A3812" t="s">
        <v>576</v>
      </c>
      <c r="B3812" t="str">
        <f>_xlfn.TEXTBEFORE(Table2[[#This Row],[Kamp]]," - ")</f>
        <v>ÅFK</v>
      </c>
      <c r="C3812" t="str">
        <f>_xlfn.TEXTAFTER(Table2[[#This Row],[Kamp]],"- ")</f>
        <v>Odense Floorball</v>
      </c>
      <c r="D3812">
        <v>45361</v>
      </c>
      <c r="E3812">
        <v>83596</v>
      </c>
      <c r="F3812">
        <v>20232024</v>
      </c>
      <c r="G3812" t="s">
        <v>372</v>
      </c>
      <c r="H3812" t="s">
        <v>672</v>
      </c>
      <c r="I3812" t="s">
        <v>677</v>
      </c>
      <c r="J3812">
        <v>2</v>
      </c>
      <c r="K3812">
        <v>31403</v>
      </c>
      <c r="L3812">
        <v>1</v>
      </c>
      <c r="M3812" t="s">
        <v>630</v>
      </c>
      <c r="N3812" t="s">
        <v>506</v>
      </c>
      <c r="O3812" t="s">
        <v>634</v>
      </c>
      <c r="P3812">
        <v>8</v>
      </c>
      <c r="Q3812" t="s">
        <v>634</v>
      </c>
      <c r="R3812">
        <f>SUMIFS(Table2[number],Table2[Event],"Goal",Table2[H/U],"HOME",Table2[GameID],Table2[[#This Row],[GameID]],Table2[GameTime],"&lt;="&amp;Table2[[#This Row],[GameTime]])</f>
        <v>3</v>
      </c>
      <c r="S3812">
        <f>SUMIFS(Table2[number],Table2[Event],"Goal",Table2[H/U],"AWAY",Table2[GameID],Table2[[#This Row],[GameID]],Table2[GameTime],"&lt;="&amp;Table2[[#This Row],[GameTime]])</f>
        <v>2</v>
      </c>
      <c r="T3812" t="str">
        <f>IF(Table2[[#This Row],[Event]]="Goal",Table2[[#This Row],[Hscore]]&amp;"-"&amp;Table2[[#This Row],[Uscore]],"")</f>
        <v>3-2</v>
      </c>
      <c r="U3812">
        <v>1987</v>
      </c>
      <c r="V3812" s="1">
        <f>Table2[[#This Row],[GameTime]]-(Table2[[#This Row],[period]]-1)*1200</f>
        <v>787</v>
      </c>
      <c r="W3812" s="1">
        <f>ROUNDDOWN(Table2[[#This Row],[Time]]/60,0)</f>
        <v>13</v>
      </c>
      <c r="X3812" s="1">
        <f>ROUNDDOWN((Table2[[#This Row],[Time]]/60-Table2[[#This Row],[Time2]])*60,0)</f>
        <v>7</v>
      </c>
      <c r="Y3812" s="1">
        <f>IF(Table2[[#This Row],[Time2]]&lt;10,0&amp;Table2[[#This Row],[Time2]],Table2[[#This Row],[Time2]])</f>
        <v>13</v>
      </c>
      <c r="Z3812" s="1" t="str">
        <f>IF(Table2[[#This Row],[Time3]]&lt;10,0&amp;Table2[[#This Row],[Time3]],Table2[[#This Row],[Time3]])</f>
        <v>07</v>
      </c>
      <c r="AA3812" s="2" t="str">
        <f>Table2[[#This Row],[Time4]]&amp;":"&amp;Table2[[#This Row],[Time5]]</f>
        <v>13:07</v>
      </c>
      <c r="AB3812" s="1" t="str" cm="1">
        <f t="array" ref="AB3812">IFERROR(IF(Table2[[#This Row],[code]]="","",_xlfn.IFS(AND(Table2[[#This Row],[code]]&lt;400,Table2[[#This Row],[code]]&lt;&gt;""),2,Table2[[#This Row],[code]]&gt;500,4)),"")</f>
        <v/>
      </c>
      <c r="AC3812" s="1" t="str">
        <f>IF(Table2[[#This Row],[Event]]="Penalty",Table2[[#This Row],[number]],IF(Table2[[#This Row],[Event]]="Time-Out",401,""))</f>
        <v/>
      </c>
      <c r="AD3812" s="1">
        <f>ROW(A3811)</f>
        <v>3811</v>
      </c>
      <c r="AE3812" s="1">
        <f>COUNTIFS(Table2[GameID],Table2[[#This Row],[GameID]],Table2[Column1],"&lt;="&amp;Table2[[#This Row],[Column1]])-1</f>
        <v>9</v>
      </c>
    </row>
    <row r="3813" spans="1:31" x14ac:dyDescent="0.45">
      <c r="A3813" t="s">
        <v>576</v>
      </c>
      <c r="B3813" t="str">
        <f>_xlfn.TEXTBEFORE(Table2[[#This Row],[Kamp]]," - ")</f>
        <v>ÅFK</v>
      </c>
      <c r="C3813" t="str">
        <f>_xlfn.TEXTAFTER(Table2[[#This Row],[Kamp]],"- ")</f>
        <v>Odense Floorball</v>
      </c>
      <c r="D3813">
        <v>45361</v>
      </c>
      <c r="E3813">
        <v>83596</v>
      </c>
      <c r="F3813">
        <v>20232024</v>
      </c>
      <c r="G3813" t="s">
        <v>372</v>
      </c>
      <c r="H3813" t="s">
        <v>672</v>
      </c>
      <c r="I3813" t="s">
        <v>677</v>
      </c>
      <c r="J3813">
        <v>2</v>
      </c>
      <c r="K3813">
        <v>31403</v>
      </c>
      <c r="L3813">
        <v>1</v>
      </c>
      <c r="M3813" t="s">
        <v>630</v>
      </c>
      <c r="N3813" t="s">
        <v>506</v>
      </c>
      <c r="O3813" t="s">
        <v>634</v>
      </c>
      <c r="P3813">
        <v>8</v>
      </c>
      <c r="Q3813" t="s">
        <v>634</v>
      </c>
      <c r="R3813">
        <f>SUMIFS(Table2[number],Table2[Event],"Goal",Table2[H/U],"HOME",Table2[GameID],Table2[[#This Row],[GameID]],Table2[GameTime],"&lt;="&amp;Table2[[#This Row],[GameTime]])</f>
        <v>3</v>
      </c>
      <c r="S3813">
        <f>SUMIFS(Table2[number],Table2[Event],"Goal",Table2[H/U],"AWAY",Table2[GameID],Table2[[#This Row],[GameID]],Table2[GameTime],"&lt;="&amp;Table2[[#This Row],[GameTime]])</f>
        <v>3</v>
      </c>
      <c r="T3813" t="str">
        <f>IF(Table2[[#This Row],[Event]]="Goal",Table2[[#This Row],[Hscore]]&amp;"-"&amp;Table2[[#This Row],[Uscore]],"")</f>
        <v>3-3</v>
      </c>
      <c r="U3813">
        <v>2110</v>
      </c>
      <c r="V3813" s="1">
        <f>Table2[[#This Row],[GameTime]]-(Table2[[#This Row],[period]]-1)*1200</f>
        <v>910</v>
      </c>
      <c r="W3813" s="1">
        <f>ROUNDDOWN(Table2[[#This Row],[Time]]/60,0)</f>
        <v>15</v>
      </c>
      <c r="X3813" s="1">
        <f>ROUNDDOWN((Table2[[#This Row],[Time]]/60-Table2[[#This Row],[Time2]])*60,0)</f>
        <v>9</v>
      </c>
      <c r="Y3813" s="1">
        <f>IF(Table2[[#This Row],[Time2]]&lt;10,0&amp;Table2[[#This Row],[Time2]],Table2[[#This Row],[Time2]])</f>
        <v>15</v>
      </c>
      <c r="Z3813" s="1" t="str">
        <f>IF(Table2[[#This Row],[Time3]]&lt;10,0&amp;Table2[[#This Row],[Time3]],Table2[[#This Row],[Time3]])</f>
        <v>09</v>
      </c>
      <c r="AA3813" s="2" t="str">
        <f>Table2[[#This Row],[Time4]]&amp;":"&amp;Table2[[#This Row],[Time5]]</f>
        <v>15:09</v>
      </c>
      <c r="AB3813" s="1" t="str" cm="1">
        <f t="array" ref="AB3813">IFERROR(IF(Table2[[#This Row],[code]]="","",_xlfn.IFS(AND(Table2[[#This Row],[code]]&lt;400,Table2[[#This Row],[code]]&lt;&gt;""),2,Table2[[#This Row],[code]]&gt;500,4)),"")</f>
        <v/>
      </c>
      <c r="AC3813" s="1" t="str">
        <f>IF(Table2[[#This Row],[Event]]="Penalty",Table2[[#This Row],[number]],IF(Table2[[#This Row],[Event]]="Time-Out",401,""))</f>
        <v/>
      </c>
      <c r="AD3813" s="1">
        <f>ROW(A3812)</f>
        <v>3812</v>
      </c>
      <c r="AE3813" s="1">
        <f>COUNTIFS(Table2[GameID],Table2[[#This Row],[GameID]],Table2[Column1],"&lt;="&amp;Table2[[#This Row],[Column1]])-1</f>
        <v>10</v>
      </c>
    </row>
    <row r="3814" spans="1:31" x14ac:dyDescent="0.45">
      <c r="A3814" t="s">
        <v>576</v>
      </c>
      <c r="B3814" t="str">
        <f>_xlfn.TEXTBEFORE(Table2[[#This Row],[Kamp]]," - ")</f>
        <v>ÅFK</v>
      </c>
      <c r="C3814" t="str">
        <f>_xlfn.TEXTAFTER(Table2[[#This Row],[Kamp]],"- ")</f>
        <v>Odense Floorball</v>
      </c>
      <c r="D3814">
        <v>45361</v>
      </c>
      <c r="E3814">
        <v>83596</v>
      </c>
      <c r="F3814">
        <v>20232024</v>
      </c>
      <c r="G3814" t="s">
        <v>372</v>
      </c>
      <c r="H3814" t="s">
        <v>666</v>
      </c>
      <c r="I3814" t="s">
        <v>678</v>
      </c>
      <c r="J3814">
        <v>2</v>
      </c>
      <c r="K3814">
        <v>31407</v>
      </c>
      <c r="L3814">
        <v>1</v>
      </c>
      <c r="M3814" t="s">
        <v>630</v>
      </c>
      <c r="N3814" t="s">
        <v>151</v>
      </c>
      <c r="O3814" t="s">
        <v>157</v>
      </c>
      <c r="P3814">
        <v>8</v>
      </c>
      <c r="Q3814">
        <v>77</v>
      </c>
      <c r="R3814">
        <f>SUMIFS(Table2[number],Table2[Event],"Goal",Table2[H/U],"HOME",Table2[GameID],Table2[[#This Row],[GameID]],Table2[GameTime],"&lt;="&amp;Table2[[#This Row],[GameTime]])</f>
        <v>4</v>
      </c>
      <c r="S3814">
        <f>SUMIFS(Table2[number],Table2[Event],"Goal",Table2[H/U],"AWAY",Table2[GameID],Table2[[#This Row],[GameID]],Table2[GameTime],"&lt;="&amp;Table2[[#This Row],[GameTime]])</f>
        <v>3</v>
      </c>
      <c r="T3814" t="str">
        <f>IF(Table2[[#This Row],[Event]]="Goal",Table2[[#This Row],[Hscore]]&amp;"-"&amp;Table2[[#This Row],[Uscore]],"")</f>
        <v>4-3</v>
      </c>
      <c r="U3814">
        <v>2218</v>
      </c>
      <c r="V3814" s="1">
        <f>Table2[[#This Row],[GameTime]]-(Table2[[#This Row],[period]]-1)*1200</f>
        <v>1018</v>
      </c>
      <c r="W3814" s="1">
        <f>ROUNDDOWN(Table2[[#This Row],[Time]]/60,0)</f>
        <v>16</v>
      </c>
      <c r="X3814" s="1">
        <f>ROUNDDOWN((Table2[[#This Row],[Time]]/60-Table2[[#This Row],[Time2]])*60,0)</f>
        <v>57</v>
      </c>
      <c r="Y3814" s="1">
        <f>IF(Table2[[#This Row],[Time2]]&lt;10,0&amp;Table2[[#This Row],[Time2]],Table2[[#This Row],[Time2]])</f>
        <v>16</v>
      </c>
      <c r="Z3814" s="1">
        <f>IF(Table2[[#This Row],[Time3]]&lt;10,0&amp;Table2[[#This Row],[Time3]],Table2[[#This Row],[Time3]])</f>
        <v>57</v>
      </c>
      <c r="AA3814" s="2" t="str">
        <f>Table2[[#This Row],[Time4]]&amp;":"&amp;Table2[[#This Row],[Time5]]</f>
        <v>16:57</v>
      </c>
      <c r="AB3814" s="1" t="str" cm="1">
        <f t="array" ref="AB3814">IFERROR(IF(Table2[[#This Row],[code]]="","",_xlfn.IFS(AND(Table2[[#This Row],[code]]&lt;400,Table2[[#This Row],[code]]&lt;&gt;""),2,Table2[[#This Row],[code]]&gt;500,4)),"")</f>
        <v/>
      </c>
      <c r="AC3814" s="1" t="str">
        <f>IF(Table2[[#This Row],[Event]]="Penalty",Table2[[#This Row],[number]],IF(Table2[[#This Row],[Event]]="Time-Out",401,""))</f>
        <v/>
      </c>
      <c r="AD3814" s="1">
        <f>ROW(A3813)</f>
        <v>3813</v>
      </c>
      <c r="AE3814" s="1">
        <f>COUNTIFS(Table2[GameID],Table2[[#This Row],[GameID]],Table2[Column1],"&lt;="&amp;Table2[[#This Row],[Column1]])-1</f>
        <v>11</v>
      </c>
    </row>
    <row r="3815" spans="1:31" x14ac:dyDescent="0.45">
      <c r="A3815" t="s">
        <v>576</v>
      </c>
      <c r="B3815" t="str">
        <f>_xlfn.TEXTBEFORE(Table2[[#This Row],[Kamp]]," - ")</f>
        <v>ÅFK</v>
      </c>
      <c r="C3815" t="str">
        <f>_xlfn.TEXTAFTER(Table2[[#This Row],[Kamp]],"- ")</f>
        <v>Odense Floorball</v>
      </c>
      <c r="D3815">
        <v>45361</v>
      </c>
      <c r="E3815">
        <v>83596</v>
      </c>
      <c r="F3815">
        <v>20232024</v>
      </c>
      <c r="G3815" t="s">
        <v>372</v>
      </c>
      <c r="H3815" t="s">
        <v>666</v>
      </c>
      <c r="I3815" t="s">
        <v>678</v>
      </c>
      <c r="J3815">
        <v>3</v>
      </c>
      <c r="K3815">
        <v>31407</v>
      </c>
      <c r="L3815">
        <v>1</v>
      </c>
      <c r="M3815" t="s">
        <v>630</v>
      </c>
      <c r="N3815" t="s">
        <v>461</v>
      </c>
      <c r="O3815" t="s">
        <v>462</v>
      </c>
      <c r="P3815">
        <v>6</v>
      </c>
      <c r="Q3815">
        <v>15</v>
      </c>
      <c r="R3815">
        <f>SUMIFS(Table2[number],Table2[Event],"Goal",Table2[H/U],"HOME",Table2[GameID],Table2[[#This Row],[GameID]],Table2[GameTime],"&lt;="&amp;Table2[[#This Row],[GameTime]])</f>
        <v>5</v>
      </c>
      <c r="S3815">
        <f>SUMIFS(Table2[number],Table2[Event],"Goal",Table2[H/U],"AWAY",Table2[GameID],Table2[[#This Row],[GameID]],Table2[GameTime],"&lt;="&amp;Table2[[#This Row],[GameTime]])</f>
        <v>3</v>
      </c>
      <c r="T3815" t="str">
        <f>IF(Table2[[#This Row],[Event]]="Goal",Table2[[#This Row],[Hscore]]&amp;"-"&amp;Table2[[#This Row],[Uscore]],"")</f>
        <v>5-3</v>
      </c>
      <c r="U3815">
        <v>2490</v>
      </c>
      <c r="V3815" s="1">
        <f>Table2[[#This Row],[GameTime]]-(Table2[[#This Row],[period]]-1)*1200</f>
        <v>90</v>
      </c>
      <c r="W3815" s="1">
        <f>ROUNDDOWN(Table2[[#This Row],[Time]]/60,0)</f>
        <v>1</v>
      </c>
      <c r="X3815" s="1">
        <f>ROUNDDOWN((Table2[[#This Row],[Time]]/60-Table2[[#This Row],[Time2]])*60,0)</f>
        <v>30</v>
      </c>
      <c r="Y3815" s="1" t="str">
        <f>IF(Table2[[#This Row],[Time2]]&lt;10,0&amp;Table2[[#This Row],[Time2]],Table2[[#This Row],[Time2]])</f>
        <v>01</v>
      </c>
      <c r="Z3815" s="1">
        <f>IF(Table2[[#This Row],[Time3]]&lt;10,0&amp;Table2[[#This Row],[Time3]],Table2[[#This Row],[Time3]])</f>
        <v>30</v>
      </c>
      <c r="AA3815" s="2" t="str">
        <f>Table2[[#This Row],[Time4]]&amp;":"&amp;Table2[[#This Row],[Time5]]</f>
        <v>01:30</v>
      </c>
      <c r="AB3815" s="1" t="str" cm="1">
        <f t="array" ref="AB3815">IFERROR(IF(Table2[[#This Row],[code]]="","",_xlfn.IFS(AND(Table2[[#This Row],[code]]&lt;400,Table2[[#This Row],[code]]&lt;&gt;""),2,Table2[[#This Row],[code]]&gt;500,4)),"")</f>
        <v/>
      </c>
      <c r="AC3815" s="1" t="str">
        <f>IF(Table2[[#This Row],[Event]]="Penalty",Table2[[#This Row],[number]],IF(Table2[[#This Row],[Event]]="Time-Out",401,""))</f>
        <v/>
      </c>
      <c r="AD3815" s="1">
        <f>ROW(A3814)</f>
        <v>3814</v>
      </c>
      <c r="AE3815" s="1">
        <f>COUNTIFS(Table2[GameID],Table2[[#This Row],[GameID]],Table2[Column1],"&lt;="&amp;Table2[[#This Row],[Column1]])-1</f>
        <v>12</v>
      </c>
    </row>
    <row r="3816" spans="1:31" x14ac:dyDescent="0.45">
      <c r="A3816" t="s">
        <v>576</v>
      </c>
      <c r="B3816" t="str">
        <f>_xlfn.TEXTBEFORE(Table2[[#This Row],[Kamp]]," - ")</f>
        <v>ÅFK</v>
      </c>
      <c r="C3816" t="str">
        <f>_xlfn.TEXTAFTER(Table2[[#This Row],[Kamp]],"- ")</f>
        <v>Odense Floorball</v>
      </c>
      <c r="D3816">
        <v>45361</v>
      </c>
      <c r="E3816">
        <v>83596</v>
      </c>
      <c r="F3816">
        <v>20232024</v>
      </c>
      <c r="G3816" t="s">
        <v>372</v>
      </c>
      <c r="H3816" t="s">
        <v>672</v>
      </c>
      <c r="I3816" t="s">
        <v>677</v>
      </c>
      <c r="J3816">
        <v>3</v>
      </c>
      <c r="K3816">
        <v>31403</v>
      </c>
      <c r="L3816">
        <v>201</v>
      </c>
      <c r="M3816" t="s">
        <v>631</v>
      </c>
      <c r="N3816" t="s">
        <v>509</v>
      </c>
      <c r="O3816" t="s">
        <v>634</v>
      </c>
      <c r="P3816">
        <v>24</v>
      </c>
      <c r="Q3816" t="s">
        <v>634</v>
      </c>
      <c r="R3816">
        <f>SUMIFS(Table2[number],Table2[Event],"Goal",Table2[H/U],"HOME",Table2[GameID],Table2[[#This Row],[GameID]],Table2[GameTime],"&lt;="&amp;Table2[[#This Row],[GameTime]])</f>
        <v>5</v>
      </c>
      <c r="S3816">
        <f>SUMIFS(Table2[number],Table2[Event],"Goal",Table2[H/U],"AWAY",Table2[GameID],Table2[[#This Row],[GameID]],Table2[GameTime],"&lt;="&amp;Table2[[#This Row],[GameTime]])</f>
        <v>3</v>
      </c>
      <c r="T3816" t="str">
        <f>IF(Table2[[#This Row],[Event]]="Goal",Table2[[#This Row],[Hscore]]&amp;"-"&amp;Table2[[#This Row],[Uscore]],"")</f>
        <v/>
      </c>
      <c r="U3816">
        <v>2507</v>
      </c>
      <c r="V3816" s="1">
        <f>Table2[[#This Row],[GameTime]]-(Table2[[#This Row],[period]]-1)*1200</f>
        <v>107</v>
      </c>
      <c r="W3816" s="1">
        <f>ROUNDDOWN(Table2[[#This Row],[Time]]/60,0)</f>
        <v>1</v>
      </c>
      <c r="X3816" s="1">
        <f>ROUNDDOWN((Table2[[#This Row],[Time]]/60-Table2[[#This Row],[Time2]])*60,0)</f>
        <v>47</v>
      </c>
      <c r="Y3816" s="1" t="str">
        <f>IF(Table2[[#This Row],[Time2]]&lt;10,0&amp;Table2[[#This Row],[Time2]],Table2[[#This Row],[Time2]])</f>
        <v>01</v>
      </c>
      <c r="Z3816" s="1">
        <f>IF(Table2[[#This Row],[Time3]]&lt;10,0&amp;Table2[[#This Row],[Time3]],Table2[[#This Row],[Time3]])</f>
        <v>47</v>
      </c>
      <c r="AA3816" s="2" t="str">
        <f>Table2[[#This Row],[Time4]]&amp;":"&amp;Table2[[#This Row],[Time5]]</f>
        <v>01:47</v>
      </c>
      <c r="AB3816" s="1" cm="1">
        <f t="array" ref="AB3816">IFERROR(IF(Table2[[#This Row],[code]]="","",_xlfn.IFS(AND(Table2[[#This Row],[code]]&lt;400,Table2[[#This Row],[code]]&lt;&gt;""),2,Table2[[#This Row],[code]]&gt;500,4)),"")</f>
        <v>2</v>
      </c>
      <c r="AC3816" s="1">
        <f>IF(Table2[[#This Row],[Event]]="Penalty",Table2[[#This Row],[number]],IF(Table2[[#This Row],[Event]]="Time-Out",401,""))</f>
        <v>201</v>
      </c>
      <c r="AD3816" s="1">
        <f>ROW(A3815)</f>
        <v>3815</v>
      </c>
      <c r="AE3816" s="1">
        <f>COUNTIFS(Table2[GameID],Table2[[#This Row],[GameID]],Table2[Column1],"&lt;="&amp;Table2[[#This Row],[Column1]])-1</f>
        <v>13</v>
      </c>
    </row>
    <row r="3817" spans="1:31" x14ac:dyDescent="0.45">
      <c r="A3817" t="s">
        <v>576</v>
      </c>
      <c r="B3817" t="str">
        <f>_xlfn.TEXTBEFORE(Table2[[#This Row],[Kamp]]," - ")</f>
        <v>ÅFK</v>
      </c>
      <c r="C3817" t="str">
        <f>_xlfn.TEXTAFTER(Table2[[#This Row],[Kamp]],"- ")</f>
        <v>Odense Floorball</v>
      </c>
      <c r="D3817">
        <v>45361</v>
      </c>
      <c r="E3817">
        <v>83596</v>
      </c>
      <c r="F3817">
        <v>20232024</v>
      </c>
      <c r="G3817" t="s">
        <v>372</v>
      </c>
      <c r="H3817" t="s">
        <v>672</v>
      </c>
      <c r="I3817" t="s">
        <v>677</v>
      </c>
      <c r="J3817">
        <v>3</v>
      </c>
      <c r="K3817">
        <v>31403</v>
      </c>
      <c r="L3817">
        <v>1</v>
      </c>
      <c r="M3817" t="s">
        <v>630</v>
      </c>
      <c r="N3817" t="s">
        <v>506</v>
      </c>
      <c r="O3817" t="s">
        <v>85</v>
      </c>
      <c r="P3817">
        <v>8</v>
      </c>
      <c r="Q3817">
        <v>99</v>
      </c>
      <c r="R3817">
        <f>SUMIFS(Table2[number],Table2[Event],"Goal",Table2[H/U],"HOME",Table2[GameID],Table2[[#This Row],[GameID]],Table2[GameTime],"&lt;="&amp;Table2[[#This Row],[GameTime]])</f>
        <v>5</v>
      </c>
      <c r="S3817">
        <f>SUMIFS(Table2[number],Table2[Event],"Goal",Table2[H/U],"AWAY",Table2[GameID],Table2[[#This Row],[GameID]],Table2[GameTime],"&lt;="&amp;Table2[[#This Row],[GameTime]])</f>
        <v>4</v>
      </c>
      <c r="T3817" t="str">
        <f>IF(Table2[[#This Row],[Event]]="Goal",Table2[[#This Row],[Hscore]]&amp;"-"&amp;Table2[[#This Row],[Uscore]],"")</f>
        <v>5-4</v>
      </c>
      <c r="U3817">
        <v>2654</v>
      </c>
      <c r="V3817" s="1">
        <f>Table2[[#This Row],[GameTime]]-(Table2[[#This Row],[period]]-1)*1200</f>
        <v>254</v>
      </c>
      <c r="W3817" s="1">
        <f>ROUNDDOWN(Table2[[#This Row],[Time]]/60,0)</f>
        <v>4</v>
      </c>
      <c r="X3817" s="1">
        <f>ROUNDDOWN((Table2[[#This Row],[Time]]/60-Table2[[#This Row],[Time2]])*60,0)</f>
        <v>14</v>
      </c>
      <c r="Y3817" s="1" t="str">
        <f>IF(Table2[[#This Row],[Time2]]&lt;10,0&amp;Table2[[#This Row],[Time2]],Table2[[#This Row],[Time2]])</f>
        <v>04</v>
      </c>
      <c r="Z3817" s="1">
        <f>IF(Table2[[#This Row],[Time3]]&lt;10,0&amp;Table2[[#This Row],[Time3]],Table2[[#This Row],[Time3]])</f>
        <v>14</v>
      </c>
      <c r="AA3817" s="2" t="str">
        <f>Table2[[#This Row],[Time4]]&amp;":"&amp;Table2[[#This Row],[Time5]]</f>
        <v>04:14</v>
      </c>
      <c r="AB3817" s="1" t="str" cm="1">
        <f t="array" ref="AB3817">IFERROR(IF(Table2[[#This Row],[code]]="","",_xlfn.IFS(AND(Table2[[#This Row],[code]]&lt;400,Table2[[#This Row],[code]]&lt;&gt;""),2,Table2[[#This Row],[code]]&gt;500,4)),"")</f>
        <v/>
      </c>
      <c r="AC3817" s="1" t="str">
        <f>IF(Table2[[#This Row],[Event]]="Penalty",Table2[[#This Row],[number]],IF(Table2[[#This Row],[Event]]="Time-Out",401,""))</f>
        <v/>
      </c>
      <c r="AD3817" s="1">
        <f>ROW(A3816)</f>
        <v>3816</v>
      </c>
      <c r="AE3817" s="1">
        <f>COUNTIFS(Table2[GameID],Table2[[#This Row],[GameID]],Table2[Column1],"&lt;="&amp;Table2[[#This Row],[Column1]])-1</f>
        <v>14</v>
      </c>
    </row>
    <row r="3818" spans="1:31" x14ac:dyDescent="0.45">
      <c r="A3818" t="s">
        <v>576</v>
      </c>
      <c r="B3818" t="str">
        <f>_xlfn.TEXTBEFORE(Table2[[#This Row],[Kamp]]," - ")</f>
        <v>ÅFK</v>
      </c>
      <c r="C3818" t="str">
        <f>_xlfn.TEXTAFTER(Table2[[#This Row],[Kamp]],"- ")</f>
        <v>Odense Floorball</v>
      </c>
      <c r="D3818">
        <v>45361</v>
      </c>
      <c r="E3818">
        <v>83596</v>
      </c>
      <c r="F3818">
        <v>20232024</v>
      </c>
      <c r="G3818" t="s">
        <v>372</v>
      </c>
      <c r="H3818" t="s">
        <v>672</v>
      </c>
      <c r="I3818" t="s">
        <v>677</v>
      </c>
      <c r="J3818">
        <v>3</v>
      </c>
      <c r="K3818">
        <v>31403</v>
      </c>
      <c r="L3818">
        <v>207</v>
      </c>
      <c r="M3818" t="s">
        <v>631</v>
      </c>
      <c r="N3818" t="s">
        <v>507</v>
      </c>
      <c r="O3818" t="s">
        <v>634</v>
      </c>
      <c r="P3818">
        <v>9</v>
      </c>
      <c r="Q3818" t="s">
        <v>634</v>
      </c>
      <c r="R3818">
        <f>SUMIFS(Table2[number],Table2[Event],"Goal",Table2[H/U],"HOME",Table2[GameID],Table2[[#This Row],[GameID]],Table2[GameTime],"&lt;="&amp;Table2[[#This Row],[GameTime]])</f>
        <v>5</v>
      </c>
      <c r="S3818">
        <f>SUMIFS(Table2[number],Table2[Event],"Goal",Table2[H/U],"AWAY",Table2[GameID],Table2[[#This Row],[GameID]],Table2[GameTime],"&lt;="&amp;Table2[[#This Row],[GameTime]])</f>
        <v>4</v>
      </c>
      <c r="T3818" t="str">
        <f>IF(Table2[[#This Row],[Event]]="Goal",Table2[[#This Row],[Hscore]]&amp;"-"&amp;Table2[[#This Row],[Uscore]],"")</f>
        <v/>
      </c>
      <c r="U3818">
        <v>2851</v>
      </c>
      <c r="V3818" s="1">
        <f>Table2[[#This Row],[GameTime]]-(Table2[[#This Row],[period]]-1)*1200</f>
        <v>451</v>
      </c>
      <c r="W3818" s="1">
        <f>ROUNDDOWN(Table2[[#This Row],[Time]]/60,0)</f>
        <v>7</v>
      </c>
      <c r="X3818" s="1">
        <f>ROUNDDOWN((Table2[[#This Row],[Time]]/60-Table2[[#This Row],[Time2]])*60,0)</f>
        <v>31</v>
      </c>
      <c r="Y3818" s="1" t="str">
        <f>IF(Table2[[#This Row],[Time2]]&lt;10,0&amp;Table2[[#This Row],[Time2]],Table2[[#This Row],[Time2]])</f>
        <v>07</v>
      </c>
      <c r="Z3818" s="1">
        <f>IF(Table2[[#This Row],[Time3]]&lt;10,0&amp;Table2[[#This Row],[Time3]],Table2[[#This Row],[Time3]])</f>
        <v>31</v>
      </c>
      <c r="AA3818" s="2" t="str">
        <f>Table2[[#This Row],[Time4]]&amp;":"&amp;Table2[[#This Row],[Time5]]</f>
        <v>07:31</v>
      </c>
      <c r="AB3818" s="1" cm="1">
        <f t="array" ref="AB3818">IFERROR(IF(Table2[[#This Row],[code]]="","",_xlfn.IFS(AND(Table2[[#This Row],[code]]&lt;400,Table2[[#This Row],[code]]&lt;&gt;""),2,Table2[[#This Row],[code]]&gt;500,4)),"")</f>
        <v>2</v>
      </c>
      <c r="AC3818" s="1">
        <f>IF(Table2[[#This Row],[Event]]="Penalty",Table2[[#This Row],[number]],IF(Table2[[#This Row],[Event]]="Time-Out",401,""))</f>
        <v>207</v>
      </c>
      <c r="AD3818" s="1">
        <f>ROW(A3817)</f>
        <v>3817</v>
      </c>
      <c r="AE3818" s="1">
        <f>COUNTIFS(Table2[GameID],Table2[[#This Row],[GameID]],Table2[Column1],"&lt;="&amp;Table2[[#This Row],[Column1]])-1</f>
        <v>15</v>
      </c>
    </row>
    <row r="3819" spans="1:31" x14ac:dyDescent="0.45">
      <c r="A3819" t="s">
        <v>576</v>
      </c>
      <c r="B3819" t="str">
        <f>_xlfn.TEXTBEFORE(Table2[[#This Row],[Kamp]]," - ")</f>
        <v>ÅFK</v>
      </c>
      <c r="C3819" t="str">
        <f>_xlfn.TEXTAFTER(Table2[[#This Row],[Kamp]],"- ")</f>
        <v>Odense Floorball</v>
      </c>
      <c r="D3819">
        <v>45361</v>
      </c>
      <c r="E3819">
        <v>83596</v>
      </c>
      <c r="F3819">
        <v>20232024</v>
      </c>
      <c r="G3819" t="s">
        <v>372</v>
      </c>
      <c r="H3819" t="s">
        <v>666</v>
      </c>
      <c r="I3819" t="s">
        <v>678</v>
      </c>
      <c r="J3819">
        <v>3</v>
      </c>
      <c r="K3819">
        <v>31407</v>
      </c>
      <c r="L3819">
        <v>1</v>
      </c>
      <c r="M3819" t="s">
        <v>630</v>
      </c>
      <c r="N3819" t="s">
        <v>647</v>
      </c>
      <c r="O3819" t="s">
        <v>461</v>
      </c>
      <c r="P3819">
        <v>38</v>
      </c>
      <c r="Q3819">
        <v>6</v>
      </c>
      <c r="R3819">
        <f>SUMIFS(Table2[number],Table2[Event],"Goal",Table2[H/U],"HOME",Table2[GameID],Table2[[#This Row],[GameID]],Table2[GameTime],"&lt;="&amp;Table2[[#This Row],[GameTime]])</f>
        <v>6</v>
      </c>
      <c r="S3819">
        <f>SUMIFS(Table2[number],Table2[Event],"Goal",Table2[H/U],"AWAY",Table2[GameID],Table2[[#This Row],[GameID]],Table2[GameTime],"&lt;="&amp;Table2[[#This Row],[GameTime]])</f>
        <v>4</v>
      </c>
      <c r="T3819" t="str">
        <f>IF(Table2[[#This Row],[Event]]="Goal",Table2[[#This Row],[Hscore]]&amp;"-"&amp;Table2[[#This Row],[Uscore]],"")</f>
        <v>6-4</v>
      </c>
      <c r="U3819">
        <v>2911</v>
      </c>
      <c r="V3819" s="1">
        <f>Table2[[#This Row],[GameTime]]-(Table2[[#This Row],[period]]-1)*1200</f>
        <v>511</v>
      </c>
      <c r="W3819" s="1">
        <f>ROUNDDOWN(Table2[[#This Row],[Time]]/60,0)</f>
        <v>8</v>
      </c>
      <c r="X3819" s="1">
        <f>ROUNDDOWN((Table2[[#This Row],[Time]]/60-Table2[[#This Row],[Time2]])*60,0)</f>
        <v>31</v>
      </c>
      <c r="Y3819" s="1" t="str">
        <f>IF(Table2[[#This Row],[Time2]]&lt;10,0&amp;Table2[[#This Row],[Time2]],Table2[[#This Row],[Time2]])</f>
        <v>08</v>
      </c>
      <c r="Z3819" s="1">
        <f>IF(Table2[[#This Row],[Time3]]&lt;10,0&amp;Table2[[#This Row],[Time3]],Table2[[#This Row],[Time3]])</f>
        <v>31</v>
      </c>
      <c r="AA3819" s="2" t="str">
        <f>Table2[[#This Row],[Time4]]&amp;":"&amp;Table2[[#This Row],[Time5]]</f>
        <v>08:31</v>
      </c>
      <c r="AB3819" s="1" t="str" cm="1">
        <f t="array" ref="AB3819">IFERROR(IF(Table2[[#This Row],[code]]="","",_xlfn.IFS(AND(Table2[[#This Row],[code]]&lt;400,Table2[[#This Row],[code]]&lt;&gt;""),2,Table2[[#This Row],[code]]&gt;500,4)),"")</f>
        <v/>
      </c>
      <c r="AC3819" s="1" t="str">
        <f>IF(Table2[[#This Row],[Event]]="Penalty",Table2[[#This Row],[number]],IF(Table2[[#This Row],[Event]]="Time-Out",401,""))</f>
        <v/>
      </c>
      <c r="AD3819" s="1">
        <f>ROW(A3818)</f>
        <v>3818</v>
      </c>
      <c r="AE3819" s="1">
        <f>COUNTIFS(Table2[GameID],Table2[[#This Row],[GameID]],Table2[Column1],"&lt;="&amp;Table2[[#This Row],[Column1]])-1</f>
        <v>16</v>
      </c>
    </row>
    <row r="3820" spans="1:31" x14ac:dyDescent="0.45">
      <c r="A3820" t="s">
        <v>576</v>
      </c>
      <c r="B3820" t="str">
        <f>_xlfn.TEXTBEFORE(Table2[[#This Row],[Kamp]]," - ")</f>
        <v>ÅFK</v>
      </c>
      <c r="C3820" t="str">
        <f>_xlfn.TEXTAFTER(Table2[[#This Row],[Kamp]],"- ")</f>
        <v>Odense Floorball</v>
      </c>
      <c r="D3820">
        <v>45361</v>
      </c>
      <c r="E3820">
        <v>83596</v>
      </c>
      <c r="F3820">
        <v>20232024</v>
      </c>
      <c r="G3820" t="s">
        <v>372</v>
      </c>
      <c r="H3820" t="s">
        <v>672</v>
      </c>
      <c r="I3820" t="s">
        <v>677</v>
      </c>
      <c r="J3820">
        <v>3</v>
      </c>
      <c r="K3820">
        <v>31403</v>
      </c>
      <c r="L3820">
        <v>1</v>
      </c>
      <c r="M3820" t="s">
        <v>630</v>
      </c>
      <c r="N3820" t="s">
        <v>506</v>
      </c>
      <c r="O3820" t="s">
        <v>634</v>
      </c>
      <c r="P3820">
        <v>8</v>
      </c>
      <c r="Q3820" t="s">
        <v>634</v>
      </c>
      <c r="R3820">
        <f>SUMIFS(Table2[number],Table2[Event],"Goal",Table2[H/U],"HOME",Table2[GameID],Table2[[#This Row],[GameID]],Table2[GameTime],"&lt;="&amp;Table2[[#This Row],[GameTime]])</f>
        <v>6</v>
      </c>
      <c r="S3820">
        <f>SUMIFS(Table2[number],Table2[Event],"Goal",Table2[H/U],"AWAY",Table2[GameID],Table2[[#This Row],[GameID]],Table2[GameTime],"&lt;="&amp;Table2[[#This Row],[GameTime]])</f>
        <v>5</v>
      </c>
      <c r="T3820" t="str">
        <f>IF(Table2[[#This Row],[Event]]="Goal",Table2[[#This Row],[Hscore]]&amp;"-"&amp;Table2[[#This Row],[Uscore]],"")</f>
        <v>6-5</v>
      </c>
      <c r="U3820">
        <v>3442</v>
      </c>
      <c r="V3820" s="1">
        <f>Table2[[#This Row],[GameTime]]-(Table2[[#This Row],[period]]-1)*1200</f>
        <v>1042</v>
      </c>
      <c r="W3820" s="1">
        <f>ROUNDDOWN(Table2[[#This Row],[Time]]/60,0)</f>
        <v>17</v>
      </c>
      <c r="X3820" s="1">
        <f>ROUNDDOWN((Table2[[#This Row],[Time]]/60-Table2[[#This Row],[Time2]])*60,0)</f>
        <v>22</v>
      </c>
      <c r="Y3820" s="1">
        <f>IF(Table2[[#This Row],[Time2]]&lt;10,0&amp;Table2[[#This Row],[Time2]],Table2[[#This Row],[Time2]])</f>
        <v>17</v>
      </c>
      <c r="Z3820" s="1">
        <f>IF(Table2[[#This Row],[Time3]]&lt;10,0&amp;Table2[[#This Row],[Time3]],Table2[[#This Row],[Time3]])</f>
        <v>22</v>
      </c>
      <c r="AA3820" s="2" t="str">
        <f>Table2[[#This Row],[Time4]]&amp;":"&amp;Table2[[#This Row],[Time5]]</f>
        <v>17:22</v>
      </c>
      <c r="AB3820" s="1" t="str" cm="1">
        <f t="array" ref="AB3820">IFERROR(IF(Table2[[#This Row],[code]]="","",_xlfn.IFS(AND(Table2[[#This Row],[code]]&lt;400,Table2[[#This Row],[code]]&lt;&gt;""),2,Table2[[#This Row],[code]]&gt;500,4)),"")</f>
        <v/>
      </c>
      <c r="AC3820" s="1" t="str">
        <f>IF(Table2[[#This Row],[Event]]="Penalty",Table2[[#This Row],[number]],IF(Table2[[#This Row],[Event]]="Time-Out",401,""))</f>
        <v/>
      </c>
      <c r="AD3820" s="1">
        <f>ROW(A3819)</f>
        <v>3819</v>
      </c>
      <c r="AE3820" s="1">
        <f>COUNTIFS(Table2[GameID],Table2[[#This Row],[GameID]],Table2[Column1],"&lt;="&amp;Table2[[#This Row],[Column1]])-1</f>
        <v>17</v>
      </c>
    </row>
    <row r="3821" spans="1:31" x14ac:dyDescent="0.45">
      <c r="A3821" t="s">
        <v>576</v>
      </c>
      <c r="B3821" t="str">
        <f>_xlfn.TEXTBEFORE(Table2[[#This Row],[Kamp]]," - ")</f>
        <v>ÅFK</v>
      </c>
      <c r="C3821" t="str">
        <f>_xlfn.TEXTAFTER(Table2[[#This Row],[Kamp]],"- ")</f>
        <v>Odense Floorball</v>
      </c>
      <c r="D3821">
        <v>45361</v>
      </c>
      <c r="E3821">
        <v>83596</v>
      </c>
      <c r="F3821">
        <v>20232024</v>
      </c>
      <c r="G3821" t="s">
        <v>372</v>
      </c>
      <c r="H3821" t="s">
        <v>672</v>
      </c>
      <c r="I3821" t="s">
        <v>677</v>
      </c>
      <c r="J3821">
        <v>3</v>
      </c>
      <c r="K3821">
        <v>31403</v>
      </c>
      <c r="L3821">
        <v>0</v>
      </c>
      <c r="M3821" t="s">
        <v>633</v>
      </c>
      <c r="N3821" t="s">
        <v>634</v>
      </c>
      <c r="O3821" t="s">
        <v>634</v>
      </c>
      <c r="P3821" t="s">
        <v>634</v>
      </c>
      <c r="Q3821" t="s">
        <v>634</v>
      </c>
      <c r="R3821">
        <f>SUMIFS(Table2[number],Table2[Event],"Goal",Table2[H/U],"HOME",Table2[GameID],Table2[[#This Row],[GameID]],Table2[GameTime],"&lt;="&amp;Table2[[#This Row],[GameTime]])</f>
        <v>6</v>
      </c>
      <c r="S3821">
        <f>SUMIFS(Table2[number],Table2[Event],"Goal",Table2[H/U],"AWAY",Table2[GameID],Table2[[#This Row],[GameID]],Table2[GameTime],"&lt;="&amp;Table2[[#This Row],[GameTime]])</f>
        <v>5</v>
      </c>
      <c r="T3821" t="str">
        <f>IF(Table2[[#This Row],[Event]]="Goal",Table2[[#This Row],[Hscore]]&amp;"-"&amp;Table2[[#This Row],[Uscore]],"")</f>
        <v/>
      </c>
      <c r="U3821">
        <v>3442</v>
      </c>
      <c r="V3821" s="1">
        <f>Table2[[#This Row],[GameTime]]-(Table2[[#This Row],[period]]-1)*1200</f>
        <v>1042</v>
      </c>
      <c r="W3821" s="1">
        <f>ROUNDDOWN(Table2[[#This Row],[Time]]/60,0)</f>
        <v>17</v>
      </c>
      <c r="X3821" s="1">
        <f>ROUNDDOWN((Table2[[#This Row],[Time]]/60-Table2[[#This Row],[Time2]])*60,0)</f>
        <v>22</v>
      </c>
      <c r="Y3821" s="1">
        <f>IF(Table2[[#This Row],[Time2]]&lt;10,0&amp;Table2[[#This Row],[Time2]],Table2[[#This Row],[Time2]])</f>
        <v>17</v>
      </c>
      <c r="Z3821" s="1">
        <f>IF(Table2[[#This Row],[Time3]]&lt;10,0&amp;Table2[[#This Row],[Time3]],Table2[[#This Row],[Time3]])</f>
        <v>22</v>
      </c>
      <c r="AA3821" s="2" t="str">
        <f>Table2[[#This Row],[Time4]]&amp;":"&amp;Table2[[#This Row],[Time5]]</f>
        <v>17:22</v>
      </c>
      <c r="AB3821" s="1" t="str" cm="1">
        <f t="array" ref="AB3821">IFERROR(IF(Table2[[#This Row],[code]]="","",_xlfn.IFS(AND(Table2[[#This Row],[code]]&lt;400,Table2[[#This Row],[code]]&lt;&gt;""),2,Table2[[#This Row],[code]]&gt;500,4)),"")</f>
        <v/>
      </c>
      <c r="AC3821" s="1">
        <f>IF(Table2[[#This Row],[Event]]="Penalty",Table2[[#This Row],[number]],IF(Table2[[#This Row],[Event]]="Time-Out",401,""))</f>
        <v>401</v>
      </c>
      <c r="AD3821" s="1">
        <f>ROW(A3820)</f>
        <v>3820</v>
      </c>
      <c r="AE3821" s="1">
        <f>COUNTIFS(Table2[GameID],Table2[[#This Row],[GameID]],Table2[Column1],"&lt;="&amp;Table2[[#This Row],[Column1]])-1</f>
        <v>18</v>
      </c>
    </row>
    <row r="3822" spans="1:31" x14ac:dyDescent="0.45">
      <c r="A3822" t="s">
        <v>357</v>
      </c>
      <c r="B3822" t="str">
        <f>_xlfn.TEXTBEFORE(Table2[[#This Row],[Kamp]]," - ")</f>
        <v>Vanløse Floorball</v>
      </c>
      <c r="C3822" t="str">
        <f>_xlfn.TEXTAFTER(Table2[[#This Row],[Kamp]],"- ")</f>
        <v>Rødovre FC</v>
      </c>
      <c r="D3822">
        <v>45350</v>
      </c>
      <c r="E3822">
        <v>83600</v>
      </c>
      <c r="F3822">
        <v>20232024</v>
      </c>
      <c r="G3822" t="s">
        <v>372</v>
      </c>
      <c r="H3822" t="s">
        <v>665</v>
      </c>
      <c r="I3822" t="s">
        <v>677</v>
      </c>
      <c r="J3822">
        <v>1</v>
      </c>
      <c r="K3822">
        <v>31139</v>
      </c>
      <c r="L3822">
        <v>1</v>
      </c>
      <c r="M3822" t="s">
        <v>630</v>
      </c>
      <c r="N3822" t="s">
        <v>51</v>
      </c>
      <c r="O3822" t="s">
        <v>45</v>
      </c>
      <c r="P3822">
        <v>77</v>
      </c>
      <c r="Q3822">
        <v>17</v>
      </c>
      <c r="R3822">
        <f>SUMIFS(Table2[number],Table2[Event],"Goal",Table2[H/U],"HOME",Table2[GameID],Table2[[#This Row],[GameID]],Table2[GameTime],"&lt;="&amp;Table2[[#This Row],[GameTime]])</f>
        <v>0</v>
      </c>
      <c r="S3822">
        <f>SUMIFS(Table2[number],Table2[Event],"Goal",Table2[H/U],"AWAY",Table2[GameID],Table2[[#This Row],[GameID]],Table2[GameTime],"&lt;="&amp;Table2[[#This Row],[GameTime]])</f>
        <v>1</v>
      </c>
      <c r="T3822" t="str">
        <f>IF(Table2[[#This Row],[Event]]="Goal",Table2[[#This Row],[Hscore]]&amp;"-"&amp;Table2[[#This Row],[Uscore]],"")</f>
        <v>0-1</v>
      </c>
      <c r="U3822">
        <v>326</v>
      </c>
      <c r="V3822" s="1">
        <f>Table2[[#This Row],[GameTime]]-(Table2[[#This Row],[period]]-1)*1200</f>
        <v>326</v>
      </c>
      <c r="W3822" s="1">
        <f>ROUNDDOWN(Table2[[#This Row],[Time]]/60,0)</f>
        <v>5</v>
      </c>
      <c r="X3822" s="1">
        <f>ROUNDDOWN((Table2[[#This Row],[Time]]/60-Table2[[#This Row],[Time2]])*60,0)</f>
        <v>26</v>
      </c>
      <c r="Y3822" s="1" t="str">
        <f>IF(Table2[[#This Row],[Time2]]&lt;10,0&amp;Table2[[#This Row],[Time2]],Table2[[#This Row],[Time2]])</f>
        <v>05</v>
      </c>
      <c r="Z3822" s="1">
        <f>IF(Table2[[#This Row],[Time3]]&lt;10,0&amp;Table2[[#This Row],[Time3]],Table2[[#This Row],[Time3]])</f>
        <v>26</v>
      </c>
      <c r="AA3822" s="2" t="str">
        <f>Table2[[#This Row],[Time4]]&amp;":"&amp;Table2[[#This Row],[Time5]]</f>
        <v>05:26</v>
      </c>
      <c r="AB3822" s="1" t="str" cm="1">
        <f t="array" ref="AB3822">IFERROR(IF(Table2[[#This Row],[code]]="","",_xlfn.IFS(AND(Table2[[#This Row],[code]]&lt;400,Table2[[#This Row],[code]]&lt;&gt;""),2,Table2[[#This Row],[code]]&gt;500,4)),"")</f>
        <v/>
      </c>
      <c r="AC3822" s="1" t="str">
        <f>IF(Table2[[#This Row],[Event]]="Penalty",Table2[[#This Row],[number]],IF(Table2[[#This Row],[Event]]="Time-Out",401,""))</f>
        <v/>
      </c>
      <c r="AD3822" s="1">
        <f>ROW(A3821)</f>
        <v>3821</v>
      </c>
      <c r="AE3822" s="1">
        <f>COUNTIFS(Table2[GameID],Table2[[#This Row],[GameID]],Table2[Column1],"&lt;="&amp;Table2[[#This Row],[Column1]])-1</f>
        <v>0</v>
      </c>
    </row>
    <row r="3823" spans="1:31" x14ac:dyDescent="0.45">
      <c r="A3823" t="s">
        <v>357</v>
      </c>
      <c r="B3823" t="str">
        <f>_xlfn.TEXTBEFORE(Table2[[#This Row],[Kamp]]," - ")</f>
        <v>Vanløse Floorball</v>
      </c>
      <c r="C3823" t="str">
        <f>_xlfn.TEXTAFTER(Table2[[#This Row],[Kamp]],"- ")</f>
        <v>Rødovre FC</v>
      </c>
      <c r="D3823">
        <v>45350</v>
      </c>
      <c r="E3823">
        <v>83600</v>
      </c>
      <c r="F3823">
        <v>20232024</v>
      </c>
      <c r="G3823" t="s">
        <v>372</v>
      </c>
      <c r="H3823" t="s">
        <v>665</v>
      </c>
      <c r="I3823" t="s">
        <v>677</v>
      </c>
      <c r="J3823">
        <v>1</v>
      </c>
      <c r="K3823">
        <v>31139</v>
      </c>
      <c r="L3823">
        <v>1</v>
      </c>
      <c r="M3823" t="s">
        <v>630</v>
      </c>
      <c r="N3823" t="s">
        <v>51</v>
      </c>
      <c r="O3823" t="s">
        <v>48</v>
      </c>
      <c r="P3823">
        <v>77</v>
      </c>
      <c r="Q3823">
        <v>28</v>
      </c>
      <c r="R3823">
        <f>SUMIFS(Table2[number],Table2[Event],"Goal",Table2[H/U],"HOME",Table2[GameID],Table2[[#This Row],[GameID]],Table2[GameTime],"&lt;="&amp;Table2[[#This Row],[GameTime]])</f>
        <v>0</v>
      </c>
      <c r="S3823">
        <f>SUMIFS(Table2[number],Table2[Event],"Goal",Table2[H/U],"AWAY",Table2[GameID],Table2[[#This Row],[GameID]],Table2[GameTime],"&lt;="&amp;Table2[[#This Row],[GameTime]])</f>
        <v>2</v>
      </c>
      <c r="T3823" t="str">
        <f>IF(Table2[[#This Row],[Event]]="Goal",Table2[[#This Row],[Hscore]]&amp;"-"&amp;Table2[[#This Row],[Uscore]],"")</f>
        <v>0-2</v>
      </c>
      <c r="U3823">
        <v>561</v>
      </c>
      <c r="V3823" s="1">
        <f>Table2[[#This Row],[GameTime]]-(Table2[[#This Row],[period]]-1)*1200</f>
        <v>561</v>
      </c>
      <c r="W3823" s="1">
        <f>ROUNDDOWN(Table2[[#This Row],[Time]]/60,0)</f>
        <v>9</v>
      </c>
      <c r="X3823" s="1">
        <f>ROUNDDOWN((Table2[[#This Row],[Time]]/60-Table2[[#This Row],[Time2]])*60,0)</f>
        <v>21</v>
      </c>
      <c r="Y3823" s="1" t="str">
        <f>IF(Table2[[#This Row],[Time2]]&lt;10,0&amp;Table2[[#This Row],[Time2]],Table2[[#This Row],[Time2]])</f>
        <v>09</v>
      </c>
      <c r="Z3823" s="1">
        <f>IF(Table2[[#This Row],[Time3]]&lt;10,0&amp;Table2[[#This Row],[Time3]],Table2[[#This Row],[Time3]])</f>
        <v>21</v>
      </c>
      <c r="AA3823" s="2" t="str">
        <f>Table2[[#This Row],[Time4]]&amp;":"&amp;Table2[[#This Row],[Time5]]</f>
        <v>09:21</v>
      </c>
      <c r="AB3823" s="1" t="str" cm="1">
        <f t="array" ref="AB3823">IFERROR(IF(Table2[[#This Row],[code]]="","",_xlfn.IFS(AND(Table2[[#This Row],[code]]&lt;400,Table2[[#This Row],[code]]&lt;&gt;""),2,Table2[[#This Row],[code]]&gt;500,4)),"")</f>
        <v/>
      </c>
      <c r="AC3823" s="1" t="str">
        <f>IF(Table2[[#This Row],[Event]]="Penalty",Table2[[#This Row],[number]],IF(Table2[[#This Row],[Event]]="Time-Out",401,""))</f>
        <v/>
      </c>
      <c r="AD3823" s="1">
        <f>ROW(A3822)</f>
        <v>3822</v>
      </c>
      <c r="AE3823" s="1">
        <f>COUNTIFS(Table2[GameID],Table2[[#This Row],[GameID]],Table2[Column1],"&lt;="&amp;Table2[[#This Row],[Column1]])-1</f>
        <v>1</v>
      </c>
    </row>
    <row r="3824" spans="1:31" x14ac:dyDescent="0.45">
      <c r="A3824" t="s">
        <v>357</v>
      </c>
      <c r="B3824" t="str">
        <f>_xlfn.TEXTBEFORE(Table2[[#This Row],[Kamp]]," - ")</f>
        <v>Vanløse Floorball</v>
      </c>
      <c r="C3824" t="str">
        <f>_xlfn.TEXTAFTER(Table2[[#This Row],[Kamp]],"- ")</f>
        <v>Rødovre FC</v>
      </c>
      <c r="D3824">
        <v>45350</v>
      </c>
      <c r="E3824">
        <v>83600</v>
      </c>
      <c r="F3824">
        <v>20232024</v>
      </c>
      <c r="G3824" t="s">
        <v>372</v>
      </c>
      <c r="H3824" t="s">
        <v>665</v>
      </c>
      <c r="I3824" t="s">
        <v>677</v>
      </c>
      <c r="J3824">
        <v>2</v>
      </c>
      <c r="K3824">
        <v>31139</v>
      </c>
      <c r="L3824">
        <v>207</v>
      </c>
      <c r="M3824" t="s">
        <v>631</v>
      </c>
      <c r="N3824" t="s">
        <v>485</v>
      </c>
      <c r="O3824" t="s">
        <v>634</v>
      </c>
      <c r="P3824">
        <v>80</v>
      </c>
      <c r="Q3824" t="s">
        <v>634</v>
      </c>
      <c r="R3824">
        <f>SUMIFS(Table2[number],Table2[Event],"Goal",Table2[H/U],"HOME",Table2[GameID],Table2[[#This Row],[GameID]],Table2[GameTime],"&lt;="&amp;Table2[[#This Row],[GameTime]])</f>
        <v>0</v>
      </c>
      <c r="S3824">
        <f>SUMIFS(Table2[number],Table2[Event],"Goal",Table2[H/U],"AWAY",Table2[GameID],Table2[[#This Row],[GameID]],Table2[GameTime],"&lt;="&amp;Table2[[#This Row],[GameTime]])</f>
        <v>2</v>
      </c>
      <c r="T3824" t="str">
        <f>IF(Table2[[#This Row],[Event]]="Goal",Table2[[#This Row],[Hscore]]&amp;"-"&amp;Table2[[#This Row],[Uscore]],"")</f>
        <v/>
      </c>
      <c r="U3824">
        <v>1497</v>
      </c>
      <c r="V3824" s="1">
        <f>Table2[[#This Row],[GameTime]]-(Table2[[#This Row],[period]]-1)*1200</f>
        <v>297</v>
      </c>
      <c r="W3824" s="1">
        <f>ROUNDDOWN(Table2[[#This Row],[Time]]/60,0)</f>
        <v>4</v>
      </c>
      <c r="X3824" s="1">
        <f>ROUNDDOWN((Table2[[#This Row],[Time]]/60-Table2[[#This Row],[Time2]])*60,0)</f>
        <v>57</v>
      </c>
      <c r="Y3824" s="1" t="str">
        <f>IF(Table2[[#This Row],[Time2]]&lt;10,0&amp;Table2[[#This Row],[Time2]],Table2[[#This Row],[Time2]])</f>
        <v>04</v>
      </c>
      <c r="Z3824" s="1">
        <f>IF(Table2[[#This Row],[Time3]]&lt;10,0&amp;Table2[[#This Row],[Time3]],Table2[[#This Row],[Time3]])</f>
        <v>57</v>
      </c>
      <c r="AA3824" s="2" t="str">
        <f>Table2[[#This Row],[Time4]]&amp;":"&amp;Table2[[#This Row],[Time5]]</f>
        <v>04:57</v>
      </c>
      <c r="AB3824" s="1" cm="1">
        <f t="array" ref="AB3824">IFERROR(IF(Table2[[#This Row],[code]]="","",_xlfn.IFS(AND(Table2[[#This Row],[code]]&lt;400,Table2[[#This Row],[code]]&lt;&gt;""),2,Table2[[#This Row],[code]]&gt;500,4)),"")</f>
        <v>2</v>
      </c>
      <c r="AC3824" s="1">
        <f>IF(Table2[[#This Row],[Event]]="Penalty",Table2[[#This Row],[number]],IF(Table2[[#This Row],[Event]]="Time-Out",401,""))</f>
        <v>207</v>
      </c>
      <c r="AD3824" s="1">
        <f>ROW(A3823)</f>
        <v>3823</v>
      </c>
      <c r="AE3824" s="1">
        <f>COUNTIFS(Table2[GameID],Table2[[#This Row],[GameID]],Table2[Column1],"&lt;="&amp;Table2[[#This Row],[Column1]])-1</f>
        <v>2</v>
      </c>
    </row>
    <row r="3825" spans="1:31" x14ac:dyDescent="0.45">
      <c r="A3825" t="s">
        <v>357</v>
      </c>
      <c r="B3825" t="str">
        <f>_xlfn.TEXTBEFORE(Table2[[#This Row],[Kamp]]," - ")</f>
        <v>Vanløse Floorball</v>
      </c>
      <c r="C3825" t="str">
        <f>_xlfn.TEXTAFTER(Table2[[#This Row],[Kamp]],"- ")</f>
        <v>Rødovre FC</v>
      </c>
      <c r="D3825">
        <v>45350</v>
      </c>
      <c r="E3825">
        <v>83600</v>
      </c>
      <c r="F3825">
        <v>20232024</v>
      </c>
      <c r="G3825" t="s">
        <v>372</v>
      </c>
      <c r="H3825" t="s">
        <v>660</v>
      </c>
      <c r="I3825" t="s">
        <v>678</v>
      </c>
      <c r="J3825">
        <v>2</v>
      </c>
      <c r="K3825">
        <v>31142</v>
      </c>
      <c r="L3825">
        <v>201</v>
      </c>
      <c r="M3825" t="s">
        <v>631</v>
      </c>
      <c r="N3825" t="s">
        <v>104</v>
      </c>
      <c r="O3825" t="s">
        <v>634</v>
      </c>
      <c r="P3825">
        <v>48</v>
      </c>
      <c r="Q3825" t="s">
        <v>634</v>
      </c>
      <c r="R3825">
        <f>SUMIFS(Table2[number],Table2[Event],"Goal",Table2[H/U],"HOME",Table2[GameID],Table2[[#This Row],[GameID]],Table2[GameTime],"&lt;="&amp;Table2[[#This Row],[GameTime]])</f>
        <v>0</v>
      </c>
      <c r="S3825">
        <f>SUMIFS(Table2[number],Table2[Event],"Goal",Table2[H/U],"AWAY",Table2[GameID],Table2[[#This Row],[GameID]],Table2[GameTime],"&lt;="&amp;Table2[[#This Row],[GameTime]])</f>
        <v>2</v>
      </c>
      <c r="T3825" t="str">
        <f>IF(Table2[[#This Row],[Event]]="Goal",Table2[[#This Row],[Hscore]]&amp;"-"&amp;Table2[[#This Row],[Uscore]],"")</f>
        <v/>
      </c>
      <c r="U3825">
        <v>1862</v>
      </c>
      <c r="V3825" s="1">
        <f>Table2[[#This Row],[GameTime]]-(Table2[[#This Row],[period]]-1)*1200</f>
        <v>662</v>
      </c>
      <c r="W3825" s="1">
        <f>ROUNDDOWN(Table2[[#This Row],[Time]]/60,0)</f>
        <v>11</v>
      </c>
      <c r="X3825" s="1">
        <f>ROUNDDOWN((Table2[[#This Row],[Time]]/60-Table2[[#This Row],[Time2]])*60,0)</f>
        <v>1</v>
      </c>
      <c r="Y3825" s="1">
        <f>IF(Table2[[#This Row],[Time2]]&lt;10,0&amp;Table2[[#This Row],[Time2]],Table2[[#This Row],[Time2]])</f>
        <v>11</v>
      </c>
      <c r="Z3825" s="1" t="str">
        <f>IF(Table2[[#This Row],[Time3]]&lt;10,0&amp;Table2[[#This Row],[Time3]],Table2[[#This Row],[Time3]])</f>
        <v>01</v>
      </c>
      <c r="AA3825" s="2" t="str">
        <f>Table2[[#This Row],[Time4]]&amp;":"&amp;Table2[[#This Row],[Time5]]</f>
        <v>11:01</v>
      </c>
      <c r="AB3825" s="1" cm="1">
        <f t="array" ref="AB3825">IFERROR(IF(Table2[[#This Row],[code]]="","",_xlfn.IFS(AND(Table2[[#This Row],[code]]&lt;400,Table2[[#This Row],[code]]&lt;&gt;""),2,Table2[[#This Row],[code]]&gt;500,4)),"")</f>
        <v>2</v>
      </c>
      <c r="AC3825" s="1">
        <f>IF(Table2[[#This Row],[Event]]="Penalty",Table2[[#This Row],[number]],IF(Table2[[#This Row],[Event]]="Time-Out",401,""))</f>
        <v>201</v>
      </c>
      <c r="AD3825" s="1">
        <f>ROW(A3824)</f>
        <v>3824</v>
      </c>
      <c r="AE3825" s="1">
        <f>COUNTIFS(Table2[GameID],Table2[[#This Row],[GameID]],Table2[Column1],"&lt;="&amp;Table2[[#This Row],[Column1]])-1</f>
        <v>3</v>
      </c>
    </row>
    <row r="3826" spans="1:31" x14ac:dyDescent="0.45">
      <c r="A3826" t="s">
        <v>357</v>
      </c>
      <c r="B3826" t="str">
        <f>_xlfn.TEXTBEFORE(Table2[[#This Row],[Kamp]]," - ")</f>
        <v>Vanløse Floorball</v>
      </c>
      <c r="C3826" t="str">
        <f>_xlfn.TEXTAFTER(Table2[[#This Row],[Kamp]],"- ")</f>
        <v>Rødovre FC</v>
      </c>
      <c r="D3826">
        <v>45350</v>
      </c>
      <c r="E3826">
        <v>83600</v>
      </c>
      <c r="F3826">
        <v>20232024</v>
      </c>
      <c r="G3826" t="s">
        <v>372</v>
      </c>
      <c r="H3826" t="s">
        <v>665</v>
      </c>
      <c r="I3826" t="s">
        <v>677</v>
      </c>
      <c r="J3826">
        <v>3</v>
      </c>
      <c r="K3826">
        <v>31139</v>
      </c>
      <c r="L3826">
        <v>1</v>
      </c>
      <c r="M3826" t="s">
        <v>630</v>
      </c>
      <c r="N3826" t="s">
        <v>51</v>
      </c>
      <c r="O3826" t="s">
        <v>575</v>
      </c>
      <c r="P3826">
        <v>77</v>
      </c>
      <c r="Q3826">
        <v>54</v>
      </c>
      <c r="R3826">
        <f>SUMIFS(Table2[number],Table2[Event],"Goal",Table2[H/U],"HOME",Table2[GameID],Table2[[#This Row],[GameID]],Table2[GameTime],"&lt;="&amp;Table2[[#This Row],[GameTime]])</f>
        <v>0</v>
      </c>
      <c r="S3826">
        <f>SUMIFS(Table2[number],Table2[Event],"Goal",Table2[H/U],"AWAY",Table2[GameID],Table2[[#This Row],[GameID]],Table2[GameTime],"&lt;="&amp;Table2[[#This Row],[GameTime]])</f>
        <v>3</v>
      </c>
      <c r="T3826" t="str">
        <f>IF(Table2[[#This Row],[Event]]="Goal",Table2[[#This Row],[Hscore]]&amp;"-"&amp;Table2[[#This Row],[Uscore]],"")</f>
        <v>0-3</v>
      </c>
      <c r="U3826">
        <v>2441</v>
      </c>
      <c r="V3826" s="1">
        <f>Table2[[#This Row],[GameTime]]-(Table2[[#This Row],[period]]-1)*1200</f>
        <v>41</v>
      </c>
      <c r="W3826" s="1">
        <f>ROUNDDOWN(Table2[[#This Row],[Time]]/60,0)</f>
        <v>0</v>
      </c>
      <c r="X3826" s="1">
        <f>ROUNDDOWN((Table2[[#This Row],[Time]]/60-Table2[[#This Row],[Time2]])*60,0)</f>
        <v>41</v>
      </c>
      <c r="Y3826" s="1" t="str">
        <f>IF(Table2[[#This Row],[Time2]]&lt;10,0&amp;Table2[[#This Row],[Time2]],Table2[[#This Row],[Time2]])</f>
        <v>00</v>
      </c>
      <c r="Z3826" s="1">
        <f>IF(Table2[[#This Row],[Time3]]&lt;10,0&amp;Table2[[#This Row],[Time3]],Table2[[#This Row],[Time3]])</f>
        <v>41</v>
      </c>
      <c r="AA3826" s="2" t="str">
        <f>Table2[[#This Row],[Time4]]&amp;":"&amp;Table2[[#This Row],[Time5]]</f>
        <v>00:41</v>
      </c>
      <c r="AB3826" s="1" t="str" cm="1">
        <f t="array" ref="AB3826">IFERROR(IF(Table2[[#This Row],[code]]="","",_xlfn.IFS(AND(Table2[[#This Row],[code]]&lt;400,Table2[[#This Row],[code]]&lt;&gt;""),2,Table2[[#This Row],[code]]&gt;500,4)),"")</f>
        <v/>
      </c>
      <c r="AC3826" s="1" t="str">
        <f>IF(Table2[[#This Row],[Event]]="Penalty",Table2[[#This Row],[number]],IF(Table2[[#This Row],[Event]]="Time-Out",401,""))</f>
        <v/>
      </c>
      <c r="AD3826" s="1">
        <f>ROW(A3825)</f>
        <v>3825</v>
      </c>
      <c r="AE3826" s="1">
        <f>COUNTIFS(Table2[GameID],Table2[[#This Row],[GameID]],Table2[Column1],"&lt;="&amp;Table2[[#This Row],[Column1]])-1</f>
        <v>4</v>
      </c>
    </row>
    <row r="3827" spans="1:31" x14ac:dyDescent="0.45">
      <c r="A3827" t="s">
        <v>357</v>
      </c>
      <c r="B3827" t="str">
        <f>_xlfn.TEXTBEFORE(Table2[[#This Row],[Kamp]]," - ")</f>
        <v>Vanløse Floorball</v>
      </c>
      <c r="C3827" t="str">
        <f>_xlfn.TEXTAFTER(Table2[[#This Row],[Kamp]],"- ")</f>
        <v>Rødovre FC</v>
      </c>
      <c r="D3827">
        <v>45350</v>
      </c>
      <c r="E3827">
        <v>83600</v>
      </c>
      <c r="F3827">
        <v>20232024</v>
      </c>
      <c r="G3827" t="s">
        <v>372</v>
      </c>
      <c r="H3827" t="s">
        <v>665</v>
      </c>
      <c r="I3827" t="s">
        <v>677</v>
      </c>
      <c r="J3827">
        <v>3</v>
      </c>
      <c r="K3827">
        <v>31139</v>
      </c>
      <c r="L3827">
        <v>1</v>
      </c>
      <c r="M3827" t="s">
        <v>630</v>
      </c>
      <c r="N3827" t="s">
        <v>48</v>
      </c>
      <c r="O3827" t="s">
        <v>575</v>
      </c>
      <c r="P3827">
        <v>28</v>
      </c>
      <c r="Q3827">
        <v>54</v>
      </c>
      <c r="R3827">
        <f>SUMIFS(Table2[number],Table2[Event],"Goal",Table2[H/U],"HOME",Table2[GameID],Table2[[#This Row],[GameID]],Table2[GameTime],"&lt;="&amp;Table2[[#This Row],[GameTime]])</f>
        <v>0</v>
      </c>
      <c r="S3827">
        <f>SUMIFS(Table2[number],Table2[Event],"Goal",Table2[H/U],"AWAY",Table2[GameID],Table2[[#This Row],[GameID]],Table2[GameTime],"&lt;="&amp;Table2[[#This Row],[GameTime]])</f>
        <v>4</v>
      </c>
      <c r="T3827" t="str">
        <f>IF(Table2[[#This Row],[Event]]="Goal",Table2[[#This Row],[Hscore]]&amp;"-"&amp;Table2[[#This Row],[Uscore]],"")</f>
        <v>0-4</v>
      </c>
      <c r="U3827">
        <v>2593</v>
      </c>
      <c r="V3827" s="1">
        <f>Table2[[#This Row],[GameTime]]-(Table2[[#This Row],[period]]-1)*1200</f>
        <v>193</v>
      </c>
      <c r="W3827" s="1">
        <f>ROUNDDOWN(Table2[[#This Row],[Time]]/60,0)</f>
        <v>3</v>
      </c>
      <c r="X3827" s="1">
        <f>ROUNDDOWN((Table2[[#This Row],[Time]]/60-Table2[[#This Row],[Time2]])*60,0)</f>
        <v>13</v>
      </c>
      <c r="Y3827" s="1" t="str">
        <f>IF(Table2[[#This Row],[Time2]]&lt;10,0&amp;Table2[[#This Row],[Time2]],Table2[[#This Row],[Time2]])</f>
        <v>03</v>
      </c>
      <c r="Z3827" s="1">
        <f>IF(Table2[[#This Row],[Time3]]&lt;10,0&amp;Table2[[#This Row],[Time3]],Table2[[#This Row],[Time3]])</f>
        <v>13</v>
      </c>
      <c r="AA3827" s="2" t="str">
        <f>Table2[[#This Row],[Time4]]&amp;":"&amp;Table2[[#This Row],[Time5]]</f>
        <v>03:13</v>
      </c>
      <c r="AB3827" s="1" t="str" cm="1">
        <f t="array" ref="AB3827">IFERROR(IF(Table2[[#This Row],[code]]="","",_xlfn.IFS(AND(Table2[[#This Row],[code]]&lt;400,Table2[[#This Row],[code]]&lt;&gt;""),2,Table2[[#This Row],[code]]&gt;500,4)),"")</f>
        <v/>
      </c>
      <c r="AC3827" s="1" t="str">
        <f>IF(Table2[[#This Row],[Event]]="Penalty",Table2[[#This Row],[number]],IF(Table2[[#This Row],[Event]]="Time-Out",401,""))</f>
        <v/>
      </c>
      <c r="AD3827" s="1">
        <f>ROW(A3826)</f>
        <v>3826</v>
      </c>
      <c r="AE3827" s="1">
        <f>COUNTIFS(Table2[GameID],Table2[[#This Row],[GameID]],Table2[Column1],"&lt;="&amp;Table2[[#This Row],[Column1]])-1</f>
        <v>5</v>
      </c>
    </row>
    <row r="3828" spans="1:31" x14ac:dyDescent="0.45">
      <c r="A3828" t="s">
        <v>357</v>
      </c>
      <c r="B3828" t="str">
        <f>_xlfn.TEXTBEFORE(Table2[[#This Row],[Kamp]]," - ")</f>
        <v>Vanløse Floorball</v>
      </c>
      <c r="C3828" t="str">
        <f>_xlfn.TEXTAFTER(Table2[[#This Row],[Kamp]],"- ")</f>
        <v>Rødovre FC</v>
      </c>
      <c r="D3828">
        <v>45350</v>
      </c>
      <c r="E3828">
        <v>83600</v>
      </c>
      <c r="F3828">
        <v>20232024</v>
      </c>
      <c r="G3828" t="s">
        <v>372</v>
      </c>
      <c r="H3828" t="s">
        <v>660</v>
      </c>
      <c r="I3828" t="s">
        <v>678</v>
      </c>
      <c r="J3828">
        <v>3</v>
      </c>
      <c r="K3828">
        <v>31142</v>
      </c>
      <c r="L3828">
        <v>201</v>
      </c>
      <c r="M3828" t="s">
        <v>631</v>
      </c>
      <c r="N3828" t="s">
        <v>552</v>
      </c>
      <c r="O3828" t="s">
        <v>634</v>
      </c>
      <c r="P3828">
        <v>99</v>
      </c>
      <c r="Q3828" t="s">
        <v>634</v>
      </c>
      <c r="R3828">
        <f>SUMIFS(Table2[number],Table2[Event],"Goal",Table2[H/U],"HOME",Table2[GameID],Table2[[#This Row],[GameID]],Table2[GameTime],"&lt;="&amp;Table2[[#This Row],[GameTime]])</f>
        <v>0</v>
      </c>
      <c r="S3828">
        <f>SUMIFS(Table2[number],Table2[Event],"Goal",Table2[H/U],"AWAY",Table2[GameID],Table2[[#This Row],[GameID]],Table2[GameTime],"&lt;="&amp;Table2[[#This Row],[GameTime]])</f>
        <v>4</v>
      </c>
      <c r="T3828" t="str">
        <f>IF(Table2[[#This Row],[Event]]="Goal",Table2[[#This Row],[Hscore]]&amp;"-"&amp;Table2[[#This Row],[Uscore]],"")</f>
        <v/>
      </c>
      <c r="U3828">
        <v>2846</v>
      </c>
      <c r="V3828" s="1">
        <f>Table2[[#This Row],[GameTime]]-(Table2[[#This Row],[period]]-1)*1200</f>
        <v>446</v>
      </c>
      <c r="W3828" s="1">
        <f>ROUNDDOWN(Table2[[#This Row],[Time]]/60,0)</f>
        <v>7</v>
      </c>
      <c r="X3828" s="1">
        <f>ROUNDDOWN((Table2[[#This Row],[Time]]/60-Table2[[#This Row],[Time2]])*60,0)</f>
        <v>26</v>
      </c>
      <c r="Y3828" s="1" t="str">
        <f>IF(Table2[[#This Row],[Time2]]&lt;10,0&amp;Table2[[#This Row],[Time2]],Table2[[#This Row],[Time2]])</f>
        <v>07</v>
      </c>
      <c r="Z3828" s="1">
        <f>IF(Table2[[#This Row],[Time3]]&lt;10,0&amp;Table2[[#This Row],[Time3]],Table2[[#This Row],[Time3]])</f>
        <v>26</v>
      </c>
      <c r="AA3828" s="2" t="str">
        <f>Table2[[#This Row],[Time4]]&amp;":"&amp;Table2[[#This Row],[Time5]]</f>
        <v>07:26</v>
      </c>
      <c r="AB3828" s="1" cm="1">
        <f t="array" ref="AB3828">IFERROR(IF(Table2[[#This Row],[code]]="","",_xlfn.IFS(AND(Table2[[#This Row],[code]]&lt;400,Table2[[#This Row],[code]]&lt;&gt;""),2,Table2[[#This Row],[code]]&gt;500,4)),"")</f>
        <v>2</v>
      </c>
      <c r="AC3828" s="1">
        <f>IF(Table2[[#This Row],[Event]]="Penalty",Table2[[#This Row],[number]],IF(Table2[[#This Row],[Event]]="Time-Out",401,""))</f>
        <v>201</v>
      </c>
      <c r="AD3828" s="1">
        <f>ROW(A3827)</f>
        <v>3827</v>
      </c>
      <c r="AE3828" s="1">
        <f>COUNTIFS(Table2[GameID],Table2[[#This Row],[GameID]],Table2[Column1],"&lt;="&amp;Table2[[#This Row],[Column1]])-1</f>
        <v>6</v>
      </c>
    </row>
    <row r="3829" spans="1:31" x14ac:dyDescent="0.45">
      <c r="A3829" t="s">
        <v>357</v>
      </c>
      <c r="B3829" t="str">
        <f>_xlfn.TEXTBEFORE(Table2[[#This Row],[Kamp]]," - ")</f>
        <v>Vanløse Floorball</v>
      </c>
      <c r="C3829" t="str">
        <f>_xlfn.TEXTAFTER(Table2[[#This Row],[Kamp]],"- ")</f>
        <v>Rødovre FC</v>
      </c>
      <c r="D3829">
        <v>45350</v>
      </c>
      <c r="E3829">
        <v>83600</v>
      </c>
      <c r="F3829">
        <v>20232024</v>
      </c>
      <c r="G3829" t="s">
        <v>372</v>
      </c>
      <c r="H3829" t="s">
        <v>665</v>
      </c>
      <c r="I3829" t="s">
        <v>677</v>
      </c>
      <c r="J3829">
        <v>3</v>
      </c>
      <c r="K3829">
        <v>31139</v>
      </c>
      <c r="L3829">
        <v>1</v>
      </c>
      <c r="M3829" t="s">
        <v>630</v>
      </c>
      <c r="N3829" t="s">
        <v>45</v>
      </c>
      <c r="O3829" t="s">
        <v>51</v>
      </c>
      <c r="P3829">
        <v>17</v>
      </c>
      <c r="Q3829">
        <v>77</v>
      </c>
      <c r="R3829">
        <f>SUMIFS(Table2[number],Table2[Event],"Goal",Table2[H/U],"HOME",Table2[GameID],Table2[[#This Row],[GameID]],Table2[GameTime],"&lt;="&amp;Table2[[#This Row],[GameTime]])</f>
        <v>0</v>
      </c>
      <c r="S3829">
        <f>SUMIFS(Table2[number],Table2[Event],"Goal",Table2[H/U],"AWAY",Table2[GameID],Table2[[#This Row],[GameID]],Table2[GameTime],"&lt;="&amp;Table2[[#This Row],[GameTime]])</f>
        <v>5</v>
      </c>
      <c r="T3829" t="str">
        <f>IF(Table2[[#This Row],[Event]]="Goal",Table2[[#This Row],[Hscore]]&amp;"-"&amp;Table2[[#This Row],[Uscore]],"")</f>
        <v>0-5</v>
      </c>
      <c r="U3829">
        <v>2956</v>
      </c>
      <c r="V3829" s="1">
        <f>Table2[[#This Row],[GameTime]]-(Table2[[#This Row],[period]]-1)*1200</f>
        <v>556</v>
      </c>
      <c r="W3829" s="1">
        <f>ROUNDDOWN(Table2[[#This Row],[Time]]/60,0)</f>
        <v>9</v>
      </c>
      <c r="X3829" s="1">
        <f>ROUNDDOWN((Table2[[#This Row],[Time]]/60-Table2[[#This Row],[Time2]])*60,0)</f>
        <v>16</v>
      </c>
      <c r="Y3829" s="1" t="str">
        <f>IF(Table2[[#This Row],[Time2]]&lt;10,0&amp;Table2[[#This Row],[Time2]],Table2[[#This Row],[Time2]])</f>
        <v>09</v>
      </c>
      <c r="Z3829" s="1">
        <f>IF(Table2[[#This Row],[Time3]]&lt;10,0&amp;Table2[[#This Row],[Time3]],Table2[[#This Row],[Time3]])</f>
        <v>16</v>
      </c>
      <c r="AA3829" s="2" t="str">
        <f>Table2[[#This Row],[Time4]]&amp;":"&amp;Table2[[#This Row],[Time5]]</f>
        <v>09:16</v>
      </c>
      <c r="AB3829" s="1" t="str" cm="1">
        <f t="array" ref="AB3829">IFERROR(IF(Table2[[#This Row],[code]]="","",_xlfn.IFS(AND(Table2[[#This Row],[code]]&lt;400,Table2[[#This Row],[code]]&lt;&gt;""),2,Table2[[#This Row],[code]]&gt;500,4)),"")</f>
        <v/>
      </c>
      <c r="AC3829" s="1" t="str">
        <f>IF(Table2[[#This Row],[Event]]="Penalty",Table2[[#This Row],[number]],IF(Table2[[#This Row],[Event]]="Time-Out",401,""))</f>
        <v/>
      </c>
      <c r="AD3829" s="1">
        <f>ROW(A3828)</f>
        <v>3828</v>
      </c>
      <c r="AE3829" s="1">
        <f>COUNTIFS(Table2[GameID],Table2[[#This Row],[GameID]],Table2[Column1],"&lt;="&amp;Table2[[#This Row],[Column1]])-1</f>
        <v>7</v>
      </c>
    </row>
    <row r="3830" spans="1:31" x14ac:dyDescent="0.45">
      <c r="A3830" t="s">
        <v>357</v>
      </c>
      <c r="B3830" t="str">
        <f>_xlfn.TEXTBEFORE(Table2[[#This Row],[Kamp]]," - ")</f>
        <v>Vanløse Floorball</v>
      </c>
      <c r="C3830" t="str">
        <f>_xlfn.TEXTAFTER(Table2[[#This Row],[Kamp]],"- ")</f>
        <v>Rødovre FC</v>
      </c>
      <c r="D3830">
        <v>45350</v>
      </c>
      <c r="E3830">
        <v>83600</v>
      </c>
      <c r="F3830">
        <v>20232024</v>
      </c>
      <c r="G3830" t="s">
        <v>372</v>
      </c>
      <c r="H3830" t="s">
        <v>660</v>
      </c>
      <c r="I3830" t="s">
        <v>678</v>
      </c>
      <c r="J3830">
        <v>3</v>
      </c>
      <c r="K3830">
        <v>31142</v>
      </c>
      <c r="L3830">
        <v>220</v>
      </c>
      <c r="M3830" t="s">
        <v>631</v>
      </c>
      <c r="N3830" t="s">
        <v>37</v>
      </c>
      <c r="O3830" t="s">
        <v>634</v>
      </c>
      <c r="P3830">
        <v>90</v>
      </c>
      <c r="Q3830" t="s">
        <v>634</v>
      </c>
      <c r="R3830">
        <f>SUMIFS(Table2[number],Table2[Event],"Goal",Table2[H/U],"HOME",Table2[GameID],Table2[[#This Row],[GameID]],Table2[GameTime],"&lt;="&amp;Table2[[#This Row],[GameTime]])</f>
        <v>0</v>
      </c>
      <c r="S3830">
        <f>SUMIFS(Table2[number],Table2[Event],"Goal",Table2[H/U],"AWAY",Table2[GameID],Table2[[#This Row],[GameID]],Table2[GameTime],"&lt;="&amp;Table2[[#This Row],[GameTime]])</f>
        <v>5</v>
      </c>
      <c r="T3830" t="str">
        <f>IF(Table2[[#This Row],[Event]]="Goal",Table2[[#This Row],[Hscore]]&amp;"-"&amp;Table2[[#This Row],[Uscore]],"")</f>
        <v/>
      </c>
      <c r="U3830">
        <v>2956</v>
      </c>
      <c r="V3830" s="1">
        <f>Table2[[#This Row],[GameTime]]-(Table2[[#This Row],[period]]-1)*1200</f>
        <v>556</v>
      </c>
      <c r="W3830" s="1">
        <f>ROUNDDOWN(Table2[[#This Row],[Time]]/60,0)</f>
        <v>9</v>
      </c>
      <c r="X3830" s="1">
        <f>ROUNDDOWN((Table2[[#This Row],[Time]]/60-Table2[[#This Row],[Time2]])*60,0)</f>
        <v>16</v>
      </c>
      <c r="Y3830" s="1" t="str">
        <f>IF(Table2[[#This Row],[Time2]]&lt;10,0&amp;Table2[[#This Row],[Time2]],Table2[[#This Row],[Time2]])</f>
        <v>09</v>
      </c>
      <c r="Z3830" s="1">
        <f>IF(Table2[[#This Row],[Time3]]&lt;10,0&amp;Table2[[#This Row],[Time3]],Table2[[#This Row],[Time3]])</f>
        <v>16</v>
      </c>
      <c r="AA3830" s="2" t="str">
        <f>Table2[[#This Row],[Time4]]&amp;":"&amp;Table2[[#This Row],[Time5]]</f>
        <v>09:16</v>
      </c>
      <c r="AB3830" s="1" cm="1">
        <f t="array" ref="AB3830">IFERROR(IF(Table2[[#This Row],[code]]="","",_xlfn.IFS(AND(Table2[[#This Row],[code]]&lt;400,Table2[[#This Row],[code]]&lt;&gt;""),2,Table2[[#This Row],[code]]&gt;500,4)),"")</f>
        <v>2</v>
      </c>
      <c r="AC3830" s="1">
        <f>IF(Table2[[#This Row],[Event]]="Penalty",Table2[[#This Row],[number]],IF(Table2[[#This Row],[Event]]="Time-Out",401,""))</f>
        <v>220</v>
      </c>
      <c r="AD3830" s="1">
        <f>ROW(A3829)</f>
        <v>3829</v>
      </c>
      <c r="AE3830" s="1">
        <f>COUNTIFS(Table2[GameID],Table2[[#This Row],[GameID]],Table2[Column1],"&lt;="&amp;Table2[[#This Row],[Column1]])-1</f>
        <v>8</v>
      </c>
    </row>
    <row r="3831" spans="1:31" x14ac:dyDescent="0.45">
      <c r="A3831" t="s">
        <v>357</v>
      </c>
      <c r="B3831" t="str">
        <f>_xlfn.TEXTBEFORE(Table2[[#This Row],[Kamp]]," - ")</f>
        <v>Vanløse Floorball</v>
      </c>
      <c r="C3831" t="str">
        <f>_xlfn.TEXTAFTER(Table2[[#This Row],[Kamp]],"- ")</f>
        <v>Rødovre FC</v>
      </c>
      <c r="D3831">
        <v>45350</v>
      </c>
      <c r="E3831">
        <v>83600</v>
      </c>
      <c r="F3831">
        <v>20232024</v>
      </c>
      <c r="G3831" t="s">
        <v>372</v>
      </c>
      <c r="H3831" t="s">
        <v>665</v>
      </c>
      <c r="I3831" t="s">
        <v>677</v>
      </c>
      <c r="J3831">
        <v>3</v>
      </c>
      <c r="K3831">
        <v>31139</v>
      </c>
      <c r="L3831">
        <v>1</v>
      </c>
      <c r="M3831" t="s">
        <v>630</v>
      </c>
      <c r="N3831" t="s">
        <v>51</v>
      </c>
      <c r="O3831" t="s">
        <v>45</v>
      </c>
      <c r="P3831">
        <v>77</v>
      </c>
      <c r="Q3831">
        <v>17</v>
      </c>
      <c r="R3831">
        <f>SUMIFS(Table2[number],Table2[Event],"Goal",Table2[H/U],"HOME",Table2[GameID],Table2[[#This Row],[GameID]],Table2[GameTime],"&lt;="&amp;Table2[[#This Row],[GameTime]])</f>
        <v>0</v>
      </c>
      <c r="S3831">
        <f>SUMIFS(Table2[number],Table2[Event],"Goal",Table2[H/U],"AWAY",Table2[GameID],Table2[[#This Row],[GameID]],Table2[GameTime],"&lt;="&amp;Table2[[#This Row],[GameTime]])</f>
        <v>6</v>
      </c>
      <c r="T3831" t="str">
        <f>IF(Table2[[#This Row],[Event]]="Goal",Table2[[#This Row],[Hscore]]&amp;"-"&amp;Table2[[#This Row],[Uscore]],"")</f>
        <v>0-6</v>
      </c>
      <c r="U3831">
        <v>2977</v>
      </c>
      <c r="V3831" s="1">
        <f>Table2[[#This Row],[GameTime]]-(Table2[[#This Row],[period]]-1)*1200</f>
        <v>577</v>
      </c>
      <c r="W3831" s="1">
        <f>ROUNDDOWN(Table2[[#This Row],[Time]]/60,0)</f>
        <v>9</v>
      </c>
      <c r="X3831" s="1">
        <f>ROUNDDOWN((Table2[[#This Row],[Time]]/60-Table2[[#This Row],[Time2]])*60,0)</f>
        <v>37</v>
      </c>
      <c r="Y3831" s="1" t="str">
        <f>IF(Table2[[#This Row],[Time2]]&lt;10,0&amp;Table2[[#This Row],[Time2]],Table2[[#This Row],[Time2]])</f>
        <v>09</v>
      </c>
      <c r="Z3831" s="1">
        <f>IF(Table2[[#This Row],[Time3]]&lt;10,0&amp;Table2[[#This Row],[Time3]],Table2[[#This Row],[Time3]])</f>
        <v>37</v>
      </c>
      <c r="AA3831" s="2" t="str">
        <f>Table2[[#This Row],[Time4]]&amp;":"&amp;Table2[[#This Row],[Time5]]</f>
        <v>09:37</v>
      </c>
      <c r="AB3831" s="1" t="str" cm="1">
        <f t="array" ref="AB3831">IFERROR(IF(Table2[[#This Row],[code]]="","",_xlfn.IFS(AND(Table2[[#This Row],[code]]&lt;400,Table2[[#This Row],[code]]&lt;&gt;""),2,Table2[[#This Row],[code]]&gt;500,4)),"")</f>
        <v/>
      </c>
      <c r="AC3831" s="1" t="str">
        <f>IF(Table2[[#This Row],[Event]]="Penalty",Table2[[#This Row],[number]],IF(Table2[[#This Row],[Event]]="Time-Out",401,""))</f>
        <v/>
      </c>
      <c r="AD3831" s="1">
        <f>ROW(A3830)</f>
        <v>3830</v>
      </c>
      <c r="AE3831" s="1">
        <f>COUNTIFS(Table2[GameID],Table2[[#This Row],[GameID]],Table2[Column1],"&lt;="&amp;Table2[[#This Row],[Column1]])-1</f>
        <v>9</v>
      </c>
    </row>
    <row r="3832" spans="1:31" x14ac:dyDescent="0.45">
      <c r="A3832" t="s">
        <v>357</v>
      </c>
      <c r="B3832" t="str">
        <f>_xlfn.TEXTBEFORE(Table2[[#This Row],[Kamp]]," - ")</f>
        <v>Vanløse Floorball</v>
      </c>
      <c r="C3832" t="str">
        <f>_xlfn.TEXTAFTER(Table2[[#This Row],[Kamp]],"- ")</f>
        <v>Rødovre FC</v>
      </c>
      <c r="D3832">
        <v>45350</v>
      </c>
      <c r="E3832">
        <v>83600</v>
      </c>
      <c r="F3832">
        <v>20232024</v>
      </c>
      <c r="G3832" t="s">
        <v>372</v>
      </c>
      <c r="H3832" t="s">
        <v>660</v>
      </c>
      <c r="I3832" t="s">
        <v>678</v>
      </c>
      <c r="J3832">
        <v>3</v>
      </c>
      <c r="K3832">
        <v>31142</v>
      </c>
      <c r="L3832">
        <v>0</v>
      </c>
      <c r="M3832" t="s">
        <v>633</v>
      </c>
      <c r="N3832" t="s">
        <v>634</v>
      </c>
      <c r="O3832" t="s">
        <v>634</v>
      </c>
      <c r="P3832" t="s">
        <v>634</v>
      </c>
      <c r="Q3832" t="s">
        <v>634</v>
      </c>
      <c r="R3832">
        <f>SUMIFS(Table2[number],Table2[Event],"Goal",Table2[H/U],"HOME",Table2[GameID],Table2[[#This Row],[GameID]],Table2[GameTime],"&lt;="&amp;Table2[[#This Row],[GameTime]])</f>
        <v>0</v>
      </c>
      <c r="S3832">
        <f>SUMIFS(Table2[number],Table2[Event],"Goal",Table2[H/U],"AWAY",Table2[GameID],Table2[[#This Row],[GameID]],Table2[GameTime],"&lt;="&amp;Table2[[#This Row],[GameTime]])</f>
        <v>6</v>
      </c>
      <c r="T3832" t="str">
        <f>IF(Table2[[#This Row],[Event]]="Goal",Table2[[#This Row],[Hscore]]&amp;"-"&amp;Table2[[#This Row],[Uscore]],"")</f>
        <v/>
      </c>
      <c r="U3832">
        <v>2977</v>
      </c>
      <c r="V3832" s="1">
        <f>Table2[[#This Row],[GameTime]]-(Table2[[#This Row],[period]]-1)*1200</f>
        <v>577</v>
      </c>
      <c r="W3832" s="1">
        <f>ROUNDDOWN(Table2[[#This Row],[Time]]/60,0)</f>
        <v>9</v>
      </c>
      <c r="X3832" s="1">
        <f>ROUNDDOWN((Table2[[#This Row],[Time]]/60-Table2[[#This Row],[Time2]])*60,0)</f>
        <v>37</v>
      </c>
      <c r="Y3832" s="1" t="str">
        <f>IF(Table2[[#This Row],[Time2]]&lt;10,0&amp;Table2[[#This Row],[Time2]],Table2[[#This Row],[Time2]])</f>
        <v>09</v>
      </c>
      <c r="Z3832" s="1">
        <f>IF(Table2[[#This Row],[Time3]]&lt;10,0&amp;Table2[[#This Row],[Time3]],Table2[[#This Row],[Time3]])</f>
        <v>37</v>
      </c>
      <c r="AA3832" s="2" t="str">
        <f>Table2[[#This Row],[Time4]]&amp;":"&amp;Table2[[#This Row],[Time5]]</f>
        <v>09:37</v>
      </c>
      <c r="AB3832" s="1" t="str" cm="1">
        <f t="array" ref="AB3832">IFERROR(IF(Table2[[#This Row],[code]]="","",_xlfn.IFS(AND(Table2[[#This Row],[code]]&lt;400,Table2[[#This Row],[code]]&lt;&gt;""),2,Table2[[#This Row],[code]]&gt;500,4)),"")</f>
        <v/>
      </c>
      <c r="AC3832" s="1">
        <f>IF(Table2[[#This Row],[Event]]="Penalty",Table2[[#This Row],[number]],IF(Table2[[#This Row],[Event]]="Time-Out",401,""))</f>
        <v>401</v>
      </c>
      <c r="AD3832" s="1">
        <f>ROW(A3831)</f>
        <v>3831</v>
      </c>
      <c r="AE3832" s="1">
        <f>COUNTIFS(Table2[GameID],Table2[[#This Row],[GameID]],Table2[Column1],"&lt;="&amp;Table2[[#This Row],[Column1]])-1</f>
        <v>10</v>
      </c>
    </row>
    <row r="3833" spans="1:31" x14ac:dyDescent="0.45">
      <c r="A3833" t="s">
        <v>357</v>
      </c>
      <c r="B3833" t="str">
        <f>_xlfn.TEXTBEFORE(Table2[[#This Row],[Kamp]]," - ")</f>
        <v>Vanløse Floorball</v>
      </c>
      <c r="C3833" t="str">
        <f>_xlfn.TEXTAFTER(Table2[[#This Row],[Kamp]],"- ")</f>
        <v>Rødovre FC</v>
      </c>
      <c r="D3833">
        <v>45350</v>
      </c>
      <c r="E3833">
        <v>83600</v>
      </c>
      <c r="F3833">
        <v>20232024</v>
      </c>
      <c r="G3833" t="s">
        <v>372</v>
      </c>
      <c r="H3833" t="s">
        <v>665</v>
      </c>
      <c r="I3833" t="s">
        <v>677</v>
      </c>
      <c r="J3833">
        <v>3</v>
      </c>
      <c r="K3833">
        <v>31139</v>
      </c>
      <c r="L3833">
        <v>1</v>
      </c>
      <c r="M3833" t="s">
        <v>630</v>
      </c>
      <c r="N3833" t="s">
        <v>51</v>
      </c>
      <c r="O3833" t="s">
        <v>45</v>
      </c>
      <c r="P3833">
        <v>77</v>
      </c>
      <c r="Q3833">
        <v>17</v>
      </c>
      <c r="R3833">
        <f>SUMIFS(Table2[number],Table2[Event],"Goal",Table2[H/U],"HOME",Table2[GameID],Table2[[#This Row],[GameID]],Table2[GameTime],"&lt;="&amp;Table2[[#This Row],[GameTime]])</f>
        <v>0</v>
      </c>
      <c r="S3833">
        <f>SUMIFS(Table2[number],Table2[Event],"Goal",Table2[H/U],"AWAY",Table2[GameID],Table2[[#This Row],[GameID]],Table2[GameTime],"&lt;="&amp;Table2[[#This Row],[GameTime]])</f>
        <v>7</v>
      </c>
      <c r="T3833" t="str">
        <f>IF(Table2[[#This Row],[Event]]="Goal",Table2[[#This Row],[Hscore]]&amp;"-"&amp;Table2[[#This Row],[Uscore]],"")</f>
        <v>0-7</v>
      </c>
      <c r="U3833">
        <v>3143</v>
      </c>
      <c r="V3833" s="1">
        <f>Table2[[#This Row],[GameTime]]-(Table2[[#This Row],[period]]-1)*1200</f>
        <v>743</v>
      </c>
      <c r="W3833" s="1">
        <f>ROUNDDOWN(Table2[[#This Row],[Time]]/60,0)</f>
        <v>12</v>
      </c>
      <c r="X3833" s="1">
        <f>ROUNDDOWN((Table2[[#This Row],[Time]]/60-Table2[[#This Row],[Time2]])*60,0)</f>
        <v>23</v>
      </c>
      <c r="Y3833" s="1">
        <f>IF(Table2[[#This Row],[Time2]]&lt;10,0&amp;Table2[[#This Row],[Time2]],Table2[[#This Row],[Time2]])</f>
        <v>12</v>
      </c>
      <c r="Z3833" s="1">
        <f>IF(Table2[[#This Row],[Time3]]&lt;10,0&amp;Table2[[#This Row],[Time3]],Table2[[#This Row],[Time3]])</f>
        <v>23</v>
      </c>
      <c r="AA3833" s="2" t="str">
        <f>Table2[[#This Row],[Time4]]&amp;":"&amp;Table2[[#This Row],[Time5]]</f>
        <v>12:23</v>
      </c>
      <c r="AB3833" s="1" t="str" cm="1">
        <f t="array" ref="AB3833">IFERROR(IF(Table2[[#This Row],[code]]="","",_xlfn.IFS(AND(Table2[[#This Row],[code]]&lt;400,Table2[[#This Row],[code]]&lt;&gt;""),2,Table2[[#This Row],[code]]&gt;500,4)),"")</f>
        <v/>
      </c>
      <c r="AC3833" s="1" t="str">
        <f>IF(Table2[[#This Row],[Event]]="Penalty",Table2[[#This Row],[number]],IF(Table2[[#This Row],[Event]]="Time-Out",401,""))</f>
        <v/>
      </c>
      <c r="AD3833" s="1">
        <f>ROW(A3832)</f>
        <v>3832</v>
      </c>
      <c r="AE3833" s="1">
        <f>COUNTIFS(Table2[GameID],Table2[[#This Row],[GameID]],Table2[Column1],"&lt;="&amp;Table2[[#This Row],[Column1]])-1</f>
        <v>11</v>
      </c>
    </row>
    <row r="3834" spans="1:31" x14ac:dyDescent="0.45">
      <c r="A3834" t="s">
        <v>357</v>
      </c>
      <c r="B3834" t="str">
        <f>_xlfn.TEXTBEFORE(Table2[[#This Row],[Kamp]]," - ")</f>
        <v>Vanløse Floorball</v>
      </c>
      <c r="C3834" t="str">
        <f>_xlfn.TEXTAFTER(Table2[[#This Row],[Kamp]],"- ")</f>
        <v>Rødovre FC</v>
      </c>
      <c r="D3834">
        <v>45350</v>
      </c>
      <c r="E3834">
        <v>83600</v>
      </c>
      <c r="F3834">
        <v>20232024</v>
      </c>
      <c r="G3834" t="s">
        <v>372</v>
      </c>
      <c r="H3834" t="s">
        <v>660</v>
      </c>
      <c r="I3834" t="s">
        <v>678</v>
      </c>
      <c r="J3834">
        <v>3</v>
      </c>
      <c r="K3834">
        <v>31142</v>
      </c>
      <c r="L3834">
        <v>101</v>
      </c>
      <c r="M3834" t="s">
        <v>631</v>
      </c>
      <c r="N3834" t="s">
        <v>37</v>
      </c>
      <c r="O3834" t="s">
        <v>634</v>
      </c>
      <c r="P3834">
        <v>90</v>
      </c>
      <c r="Q3834" t="s">
        <v>634</v>
      </c>
      <c r="R3834">
        <f>SUMIFS(Table2[number],Table2[Event],"Goal",Table2[H/U],"HOME",Table2[GameID],Table2[[#This Row],[GameID]],Table2[GameTime],"&lt;="&amp;Table2[[#This Row],[GameTime]])</f>
        <v>0</v>
      </c>
      <c r="S3834">
        <f>SUMIFS(Table2[number],Table2[Event],"Goal",Table2[H/U],"AWAY",Table2[GameID],Table2[[#This Row],[GameID]],Table2[GameTime],"&lt;="&amp;Table2[[#This Row],[GameTime]])</f>
        <v>7</v>
      </c>
      <c r="T3834" t="str">
        <f>IF(Table2[[#This Row],[Event]]="Goal",Table2[[#This Row],[Hscore]]&amp;"-"&amp;Table2[[#This Row],[Uscore]],"")</f>
        <v/>
      </c>
      <c r="U3834">
        <v>3215</v>
      </c>
      <c r="V3834" s="1">
        <f>Table2[[#This Row],[GameTime]]-(Table2[[#This Row],[period]]-1)*1200</f>
        <v>815</v>
      </c>
      <c r="W3834" s="1">
        <f>ROUNDDOWN(Table2[[#This Row],[Time]]/60,0)</f>
        <v>13</v>
      </c>
      <c r="X3834" s="1">
        <f>ROUNDDOWN((Table2[[#This Row],[Time]]/60-Table2[[#This Row],[Time2]])*60,0)</f>
        <v>35</v>
      </c>
      <c r="Y3834" s="1">
        <f>IF(Table2[[#This Row],[Time2]]&lt;10,0&amp;Table2[[#This Row],[Time2]],Table2[[#This Row],[Time2]])</f>
        <v>13</v>
      </c>
      <c r="Z3834" s="1">
        <f>IF(Table2[[#This Row],[Time3]]&lt;10,0&amp;Table2[[#This Row],[Time3]],Table2[[#This Row],[Time3]])</f>
        <v>35</v>
      </c>
      <c r="AA3834" s="2" t="str">
        <f>Table2[[#This Row],[Time4]]&amp;":"&amp;Table2[[#This Row],[Time5]]</f>
        <v>13:35</v>
      </c>
      <c r="AB3834" s="1" cm="1">
        <f t="array" ref="AB3834">IFERROR(IF(Table2[[#This Row],[code]]="","",_xlfn.IFS(AND(Table2[[#This Row],[code]]&lt;400,Table2[[#This Row],[code]]&lt;&gt;""),2,Table2[[#This Row],[code]]&gt;500,4)),"")</f>
        <v>2</v>
      </c>
      <c r="AC3834" s="1">
        <f>IF(Table2[[#This Row],[Event]]="Penalty",Table2[[#This Row],[number]],IF(Table2[[#This Row],[Event]]="Time-Out",401,""))</f>
        <v>101</v>
      </c>
      <c r="AD3834" s="1">
        <f>ROW(A3833)</f>
        <v>3833</v>
      </c>
      <c r="AE3834" s="1">
        <f>COUNTIFS(Table2[GameID],Table2[[#This Row],[GameID]],Table2[Column1],"&lt;="&amp;Table2[[#This Row],[Column1]])-1</f>
        <v>12</v>
      </c>
    </row>
    <row r="3835" spans="1:31" x14ac:dyDescent="0.45">
      <c r="A3835" t="s">
        <v>357</v>
      </c>
      <c r="B3835" t="str">
        <f>_xlfn.TEXTBEFORE(Table2[[#This Row],[Kamp]]," - ")</f>
        <v>Vanløse Floorball</v>
      </c>
      <c r="C3835" t="str">
        <f>_xlfn.TEXTAFTER(Table2[[#This Row],[Kamp]],"- ")</f>
        <v>Rødovre FC</v>
      </c>
      <c r="D3835">
        <v>45350</v>
      </c>
      <c r="E3835">
        <v>83600</v>
      </c>
      <c r="F3835">
        <v>20232024</v>
      </c>
      <c r="G3835" t="s">
        <v>372</v>
      </c>
      <c r="H3835" t="s">
        <v>665</v>
      </c>
      <c r="I3835" t="s">
        <v>678</v>
      </c>
      <c r="J3835">
        <v>3</v>
      </c>
      <c r="K3835">
        <v>31139</v>
      </c>
      <c r="L3835">
        <v>1</v>
      </c>
      <c r="M3835" t="s">
        <v>630</v>
      </c>
      <c r="N3835" t="s">
        <v>634</v>
      </c>
      <c r="O3835" t="s">
        <v>634</v>
      </c>
      <c r="P3835" t="s">
        <v>634</v>
      </c>
      <c r="Q3835" t="s">
        <v>634</v>
      </c>
      <c r="R3835">
        <f>SUMIFS(Table2[number],Table2[Event],"Goal",Table2[H/U],"HOME",Table2[GameID],Table2[[#This Row],[GameID]],Table2[GameTime],"&lt;="&amp;Table2[[#This Row],[GameTime]])</f>
        <v>1</v>
      </c>
      <c r="S3835">
        <f>SUMIFS(Table2[number],Table2[Event],"Goal",Table2[H/U],"AWAY",Table2[GameID],Table2[[#This Row],[GameID]],Table2[GameTime],"&lt;="&amp;Table2[[#This Row],[GameTime]])</f>
        <v>7</v>
      </c>
      <c r="T3835" t="str">
        <f>IF(Table2[[#This Row],[Event]]="Goal",Table2[[#This Row],[Hscore]]&amp;"-"&amp;Table2[[#This Row],[Uscore]],"")</f>
        <v>1-7</v>
      </c>
      <c r="U3835">
        <v>3552</v>
      </c>
      <c r="V3835" s="1">
        <f>Table2[[#This Row],[GameTime]]-(Table2[[#This Row],[period]]-1)*1200</f>
        <v>1152</v>
      </c>
      <c r="W3835" s="1">
        <f>ROUNDDOWN(Table2[[#This Row],[Time]]/60,0)</f>
        <v>19</v>
      </c>
      <c r="X3835" s="1">
        <f>ROUNDDOWN((Table2[[#This Row],[Time]]/60-Table2[[#This Row],[Time2]])*60,0)</f>
        <v>12</v>
      </c>
      <c r="Y3835" s="1">
        <f>IF(Table2[[#This Row],[Time2]]&lt;10,0&amp;Table2[[#This Row],[Time2]],Table2[[#This Row],[Time2]])</f>
        <v>19</v>
      </c>
      <c r="Z3835" s="1">
        <f>IF(Table2[[#This Row],[Time3]]&lt;10,0&amp;Table2[[#This Row],[Time3]],Table2[[#This Row],[Time3]])</f>
        <v>12</v>
      </c>
      <c r="AA3835" s="2" t="str">
        <f>Table2[[#This Row],[Time4]]&amp;":"&amp;Table2[[#This Row],[Time5]]</f>
        <v>19:12</v>
      </c>
      <c r="AB3835" s="1" t="str" cm="1">
        <f t="array" ref="AB3835">IFERROR(IF(Table2[[#This Row],[code]]="","",_xlfn.IFS(AND(Table2[[#This Row],[code]]&lt;400,Table2[[#This Row],[code]]&lt;&gt;""),2,Table2[[#This Row],[code]]&gt;500,4)),"")</f>
        <v/>
      </c>
      <c r="AC3835" s="1" t="str">
        <f>IF(Table2[[#This Row],[Event]]="Penalty",Table2[[#This Row],[number]],IF(Table2[[#This Row],[Event]]="Time-Out",401,""))</f>
        <v/>
      </c>
      <c r="AD3835" s="1">
        <f>ROW(A3834)</f>
        <v>3834</v>
      </c>
      <c r="AE3835" s="1">
        <f>COUNTIFS(Table2[GameID],Table2[[#This Row],[GameID]],Table2[Column1],"&lt;="&amp;Table2[[#This Row],[Column1]])-1</f>
        <v>13</v>
      </c>
    </row>
    <row r="3836" spans="1:31" x14ac:dyDescent="0.45">
      <c r="A3836" t="s">
        <v>357</v>
      </c>
      <c r="B3836" t="str">
        <f>_xlfn.TEXTBEFORE(Table2[[#This Row],[Kamp]]," - ")</f>
        <v>Vanløse Floorball</v>
      </c>
      <c r="C3836" t="str">
        <f>_xlfn.TEXTAFTER(Table2[[#This Row],[Kamp]],"- ")</f>
        <v>Rødovre FC</v>
      </c>
      <c r="D3836">
        <v>45350</v>
      </c>
      <c r="E3836">
        <v>83600</v>
      </c>
      <c r="F3836">
        <v>20232024</v>
      </c>
      <c r="G3836" t="s">
        <v>372</v>
      </c>
      <c r="H3836" t="s">
        <v>660</v>
      </c>
      <c r="I3836" t="s">
        <v>678</v>
      </c>
      <c r="J3836">
        <v>3</v>
      </c>
      <c r="K3836">
        <v>31142</v>
      </c>
      <c r="L3836">
        <v>1</v>
      </c>
      <c r="M3836" t="s">
        <v>630</v>
      </c>
      <c r="N3836" t="s">
        <v>96</v>
      </c>
      <c r="O3836" t="s">
        <v>284</v>
      </c>
      <c r="P3836">
        <v>10</v>
      </c>
      <c r="Q3836">
        <v>14</v>
      </c>
      <c r="R3836">
        <f>SUMIFS(Table2[number],Table2[Event],"Goal",Table2[H/U],"HOME",Table2[GameID],Table2[[#This Row],[GameID]],Table2[GameTime],"&lt;="&amp;Table2[[#This Row],[GameTime]])</f>
        <v>2</v>
      </c>
      <c r="S3836">
        <f>SUMIFS(Table2[number],Table2[Event],"Goal",Table2[H/U],"AWAY",Table2[GameID],Table2[[#This Row],[GameID]],Table2[GameTime],"&lt;="&amp;Table2[[#This Row],[GameTime]])</f>
        <v>7</v>
      </c>
      <c r="T3836" t="str">
        <f>IF(Table2[[#This Row],[Event]]="Goal",Table2[[#This Row],[Hscore]]&amp;"-"&amp;Table2[[#This Row],[Uscore]],"")</f>
        <v>2-7</v>
      </c>
      <c r="U3836">
        <v>3572</v>
      </c>
      <c r="V3836" s="1">
        <f>Table2[[#This Row],[GameTime]]-(Table2[[#This Row],[period]]-1)*1200</f>
        <v>1172</v>
      </c>
      <c r="W3836" s="1">
        <f>ROUNDDOWN(Table2[[#This Row],[Time]]/60,0)</f>
        <v>19</v>
      </c>
      <c r="X3836" s="1">
        <f>ROUNDDOWN((Table2[[#This Row],[Time]]/60-Table2[[#This Row],[Time2]])*60,0)</f>
        <v>32</v>
      </c>
      <c r="Y3836" s="1">
        <f>IF(Table2[[#This Row],[Time2]]&lt;10,0&amp;Table2[[#This Row],[Time2]],Table2[[#This Row],[Time2]])</f>
        <v>19</v>
      </c>
      <c r="Z3836" s="1">
        <f>IF(Table2[[#This Row],[Time3]]&lt;10,0&amp;Table2[[#This Row],[Time3]],Table2[[#This Row],[Time3]])</f>
        <v>32</v>
      </c>
      <c r="AA3836" s="2" t="str">
        <f>Table2[[#This Row],[Time4]]&amp;":"&amp;Table2[[#This Row],[Time5]]</f>
        <v>19:32</v>
      </c>
      <c r="AB3836" s="1" t="str" cm="1">
        <f t="array" ref="AB3836">IFERROR(IF(Table2[[#This Row],[code]]="","",_xlfn.IFS(AND(Table2[[#This Row],[code]]&lt;400,Table2[[#This Row],[code]]&lt;&gt;""),2,Table2[[#This Row],[code]]&gt;500,4)),"")</f>
        <v/>
      </c>
      <c r="AC3836" s="1" t="str">
        <f>IF(Table2[[#This Row],[Event]]="Penalty",Table2[[#This Row],[number]],IF(Table2[[#This Row],[Event]]="Time-Out",401,""))</f>
        <v/>
      </c>
      <c r="AD3836" s="1">
        <f>ROW(A3835)</f>
        <v>3835</v>
      </c>
      <c r="AE3836" s="1">
        <f>COUNTIFS(Table2[GameID],Table2[[#This Row],[GameID]],Table2[Column1],"&lt;="&amp;Table2[[#This Row],[Column1]])-1</f>
        <v>14</v>
      </c>
    </row>
    <row r="3837" spans="1:31" x14ac:dyDescent="0.45">
      <c r="A3837" t="s">
        <v>358</v>
      </c>
      <c r="B3837" t="str">
        <f>_xlfn.TEXTBEFORE(Table2[[#This Row],[Kamp]]," - ")</f>
        <v>RungstedHørsholm</v>
      </c>
      <c r="C3837" t="str">
        <f>_xlfn.TEXTAFTER(Table2[[#This Row],[Kamp]],"- ")</f>
        <v>Rødovre FC</v>
      </c>
      <c r="D3837">
        <v>45354</v>
      </c>
      <c r="E3837">
        <v>83603</v>
      </c>
      <c r="F3837">
        <v>20232024</v>
      </c>
      <c r="G3837" t="s">
        <v>372</v>
      </c>
      <c r="H3837" t="s">
        <v>665</v>
      </c>
      <c r="I3837" t="s">
        <v>677</v>
      </c>
      <c r="J3837">
        <v>2</v>
      </c>
      <c r="K3837">
        <v>31139</v>
      </c>
      <c r="L3837">
        <v>504</v>
      </c>
      <c r="M3837" t="s">
        <v>631</v>
      </c>
      <c r="N3837" t="s">
        <v>537</v>
      </c>
      <c r="O3837" t="s">
        <v>634</v>
      </c>
      <c r="P3837">
        <v>83</v>
      </c>
      <c r="Q3837" t="s">
        <v>634</v>
      </c>
      <c r="R3837">
        <f>SUMIFS(Table2[number],Table2[Event],"Goal",Table2[H/U],"HOME",Table2[GameID],Table2[[#This Row],[GameID]],Table2[GameTime],"&lt;="&amp;Table2[[#This Row],[GameTime]])</f>
        <v>0</v>
      </c>
      <c r="S3837">
        <f>SUMIFS(Table2[number],Table2[Event],"Goal",Table2[H/U],"AWAY",Table2[GameID],Table2[[#This Row],[GameID]],Table2[GameTime],"&lt;="&amp;Table2[[#This Row],[GameTime]])</f>
        <v>0</v>
      </c>
      <c r="T3837" t="str">
        <f>IF(Table2[[#This Row],[Event]]="Goal",Table2[[#This Row],[Hscore]]&amp;"-"&amp;Table2[[#This Row],[Uscore]],"")</f>
        <v/>
      </c>
      <c r="U3837">
        <v>1633</v>
      </c>
      <c r="V3837" s="1">
        <f>Table2[[#This Row],[GameTime]]-(Table2[[#This Row],[period]]-1)*1200</f>
        <v>433</v>
      </c>
      <c r="W3837" s="1">
        <f>ROUNDDOWN(Table2[[#This Row],[Time]]/60,0)</f>
        <v>7</v>
      </c>
      <c r="X3837" s="1">
        <f>ROUNDDOWN((Table2[[#This Row],[Time]]/60-Table2[[#This Row],[Time2]])*60,0)</f>
        <v>13</v>
      </c>
      <c r="Y3837" s="1" t="str">
        <f>IF(Table2[[#This Row],[Time2]]&lt;10,0&amp;Table2[[#This Row],[Time2]],Table2[[#This Row],[Time2]])</f>
        <v>07</v>
      </c>
      <c r="Z3837" s="1">
        <f>IF(Table2[[#This Row],[Time3]]&lt;10,0&amp;Table2[[#This Row],[Time3]],Table2[[#This Row],[Time3]])</f>
        <v>13</v>
      </c>
      <c r="AA3837" s="2" t="str">
        <f>Table2[[#This Row],[Time4]]&amp;":"&amp;Table2[[#This Row],[Time5]]</f>
        <v>07:13</v>
      </c>
      <c r="AB3837" s="1" cm="1">
        <f t="array" ref="AB3837">IFERROR(IF(Table2[[#This Row],[code]]="","",_xlfn.IFS(AND(Table2[[#This Row],[code]]&lt;400,Table2[[#This Row],[code]]&lt;&gt;""),2,Table2[[#This Row],[code]]&gt;500,4)),"")</f>
        <v>4</v>
      </c>
      <c r="AC3837" s="1">
        <f>IF(Table2[[#This Row],[Event]]="Penalty",Table2[[#This Row],[number]],IF(Table2[[#This Row],[Event]]="Time-Out",401,""))</f>
        <v>504</v>
      </c>
      <c r="AD3837" s="1">
        <f>ROW(A3836)</f>
        <v>3836</v>
      </c>
      <c r="AE3837" s="1">
        <f>COUNTIFS(Table2[GameID],Table2[[#This Row],[GameID]],Table2[Column1],"&lt;="&amp;Table2[[#This Row],[Column1]])-1</f>
        <v>0</v>
      </c>
    </row>
    <row r="3838" spans="1:31" x14ac:dyDescent="0.45">
      <c r="A3838" t="s">
        <v>358</v>
      </c>
      <c r="B3838" t="str">
        <f>_xlfn.TEXTBEFORE(Table2[[#This Row],[Kamp]]," - ")</f>
        <v>RungstedHørsholm</v>
      </c>
      <c r="C3838" t="str">
        <f>_xlfn.TEXTAFTER(Table2[[#This Row],[Kamp]],"- ")</f>
        <v>Rødovre FC</v>
      </c>
      <c r="D3838">
        <v>45354</v>
      </c>
      <c r="E3838">
        <v>83603</v>
      </c>
      <c r="F3838">
        <v>20232024</v>
      </c>
      <c r="G3838" t="s">
        <v>372</v>
      </c>
      <c r="H3838" t="s">
        <v>662</v>
      </c>
      <c r="I3838" t="s">
        <v>678</v>
      </c>
      <c r="J3838">
        <v>2</v>
      </c>
      <c r="K3838">
        <v>31141</v>
      </c>
      <c r="L3838">
        <v>201</v>
      </c>
      <c r="M3838" t="s">
        <v>631</v>
      </c>
      <c r="N3838" t="s">
        <v>88</v>
      </c>
      <c r="O3838" t="s">
        <v>634</v>
      </c>
      <c r="P3838">
        <v>30</v>
      </c>
      <c r="Q3838" t="s">
        <v>634</v>
      </c>
      <c r="R3838">
        <f>SUMIFS(Table2[number],Table2[Event],"Goal",Table2[H/U],"HOME",Table2[GameID],Table2[[#This Row],[GameID]],Table2[GameTime],"&lt;="&amp;Table2[[#This Row],[GameTime]])</f>
        <v>0</v>
      </c>
      <c r="S3838">
        <f>SUMIFS(Table2[number],Table2[Event],"Goal",Table2[H/U],"AWAY",Table2[GameID],Table2[[#This Row],[GameID]],Table2[GameTime],"&lt;="&amp;Table2[[#This Row],[GameTime]])</f>
        <v>0</v>
      </c>
      <c r="T3838" t="str">
        <f>IF(Table2[[#This Row],[Event]]="Goal",Table2[[#This Row],[Hscore]]&amp;"-"&amp;Table2[[#This Row],[Uscore]],"")</f>
        <v/>
      </c>
      <c r="U3838">
        <v>1649</v>
      </c>
      <c r="V3838" s="1">
        <f>Table2[[#This Row],[GameTime]]-(Table2[[#This Row],[period]]-1)*1200</f>
        <v>449</v>
      </c>
      <c r="W3838" s="1">
        <f>ROUNDDOWN(Table2[[#This Row],[Time]]/60,0)</f>
        <v>7</v>
      </c>
      <c r="X3838" s="1">
        <f>ROUNDDOWN((Table2[[#This Row],[Time]]/60-Table2[[#This Row],[Time2]])*60,0)</f>
        <v>29</v>
      </c>
      <c r="Y3838" s="1" t="str">
        <f>IF(Table2[[#This Row],[Time2]]&lt;10,0&amp;Table2[[#This Row],[Time2]],Table2[[#This Row],[Time2]])</f>
        <v>07</v>
      </c>
      <c r="Z3838" s="1">
        <f>IF(Table2[[#This Row],[Time3]]&lt;10,0&amp;Table2[[#This Row],[Time3]],Table2[[#This Row],[Time3]])</f>
        <v>29</v>
      </c>
      <c r="AA3838" s="2" t="str">
        <f>Table2[[#This Row],[Time4]]&amp;":"&amp;Table2[[#This Row],[Time5]]</f>
        <v>07:29</v>
      </c>
      <c r="AB3838" s="1" cm="1">
        <f t="array" ref="AB3838">IFERROR(IF(Table2[[#This Row],[code]]="","",_xlfn.IFS(AND(Table2[[#This Row],[code]]&lt;400,Table2[[#This Row],[code]]&lt;&gt;""),2,Table2[[#This Row],[code]]&gt;500,4)),"")</f>
        <v>2</v>
      </c>
      <c r="AC3838" s="1">
        <f>IF(Table2[[#This Row],[Event]]="Penalty",Table2[[#This Row],[number]],IF(Table2[[#This Row],[Event]]="Time-Out",401,""))</f>
        <v>201</v>
      </c>
      <c r="AD3838" s="1">
        <f>ROW(A3837)</f>
        <v>3837</v>
      </c>
      <c r="AE3838" s="1">
        <f>COUNTIFS(Table2[GameID],Table2[[#This Row],[GameID]],Table2[Column1],"&lt;="&amp;Table2[[#This Row],[Column1]])-1</f>
        <v>1</v>
      </c>
    </row>
    <row r="3839" spans="1:31" x14ac:dyDescent="0.45">
      <c r="A3839" t="s">
        <v>358</v>
      </c>
      <c r="B3839" t="str">
        <f>_xlfn.TEXTBEFORE(Table2[[#This Row],[Kamp]]," - ")</f>
        <v>RungstedHørsholm</v>
      </c>
      <c r="C3839" t="str">
        <f>_xlfn.TEXTAFTER(Table2[[#This Row],[Kamp]],"- ")</f>
        <v>Rødovre FC</v>
      </c>
      <c r="D3839">
        <v>45354</v>
      </c>
      <c r="E3839">
        <v>83603</v>
      </c>
      <c r="F3839">
        <v>20232024</v>
      </c>
      <c r="G3839" t="s">
        <v>372</v>
      </c>
      <c r="H3839" t="s">
        <v>665</v>
      </c>
      <c r="I3839" t="s">
        <v>677</v>
      </c>
      <c r="J3839">
        <v>2</v>
      </c>
      <c r="K3839">
        <v>31139</v>
      </c>
      <c r="L3839">
        <v>1</v>
      </c>
      <c r="M3839" t="s">
        <v>630</v>
      </c>
      <c r="N3839" t="s">
        <v>45</v>
      </c>
      <c r="O3839" t="s">
        <v>47</v>
      </c>
      <c r="P3839">
        <v>17</v>
      </c>
      <c r="Q3839">
        <v>24</v>
      </c>
      <c r="R3839">
        <f>SUMIFS(Table2[number],Table2[Event],"Goal",Table2[H/U],"HOME",Table2[GameID],Table2[[#This Row],[GameID]],Table2[GameTime],"&lt;="&amp;Table2[[#This Row],[GameTime]])</f>
        <v>0</v>
      </c>
      <c r="S3839">
        <f>SUMIFS(Table2[number],Table2[Event],"Goal",Table2[H/U],"AWAY",Table2[GameID],Table2[[#This Row],[GameID]],Table2[GameTime],"&lt;="&amp;Table2[[#This Row],[GameTime]])</f>
        <v>1</v>
      </c>
      <c r="T3839" t="str">
        <f>IF(Table2[[#This Row],[Event]]="Goal",Table2[[#This Row],[Hscore]]&amp;"-"&amp;Table2[[#This Row],[Uscore]],"")</f>
        <v>0-1</v>
      </c>
      <c r="U3839">
        <v>1679</v>
      </c>
      <c r="V3839" s="1">
        <f>Table2[[#This Row],[GameTime]]-(Table2[[#This Row],[period]]-1)*1200</f>
        <v>479</v>
      </c>
      <c r="W3839" s="1">
        <f>ROUNDDOWN(Table2[[#This Row],[Time]]/60,0)</f>
        <v>7</v>
      </c>
      <c r="X3839" s="1">
        <f>ROUNDDOWN((Table2[[#This Row],[Time]]/60-Table2[[#This Row],[Time2]])*60,0)</f>
        <v>59</v>
      </c>
      <c r="Y3839" s="1" t="str">
        <f>IF(Table2[[#This Row],[Time2]]&lt;10,0&amp;Table2[[#This Row],[Time2]],Table2[[#This Row],[Time2]])</f>
        <v>07</v>
      </c>
      <c r="Z3839" s="1">
        <f>IF(Table2[[#This Row],[Time3]]&lt;10,0&amp;Table2[[#This Row],[Time3]],Table2[[#This Row],[Time3]])</f>
        <v>59</v>
      </c>
      <c r="AA3839" s="2" t="str">
        <f>Table2[[#This Row],[Time4]]&amp;":"&amp;Table2[[#This Row],[Time5]]</f>
        <v>07:59</v>
      </c>
      <c r="AB3839" s="1" t="str" cm="1">
        <f t="array" ref="AB3839">IFERROR(IF(Table2[[#This Row],[code]]="","",_xlfn.IFS(AND(Table2[[#This Row],[code]]&lt;400,Table2[[#This Row],[code]]&lt;&gt;""),2,Table2[[#This Row],[code]]&gt;500,4)),"")</f>
        <v/>
      </c>
      <c r="AC3839" s="1" t="str">
        <f>IF(Table2[[#This Row],[Event]]="Penalty",Table2[[#This Row],[number]],IF(Table2[[#This Row],[Event]]="Time-Out",401,""))</f>
        <v/>
      </c>
      <c r="AD3839" s="1">
        <f>ROW(A3838)</f>
        <v>3838</v>
      </c>
      <c r="AE3839" s="1">
        <f>COUNTIFS(Table2[GameID],Table2[[#This Row],[GameID]],Table2[Column1],"&lt;="&amp;Table2[[#This Row],[Column1]])-1</f>
        <v>2</v>
      </c>
    </row>
    <row r="3840" spans="1:31" x14ac:dyDescent="0.45">
      <c r="A3840" t="s">
        <v>358</v>
      </c>
      <c r="B3840" t="str">
        <f>_xlfn.TEXTBEFORE(Table2[[#This Row],[Kamp]]," - ")</f>
        <v>RungstedHørsholm</v>
      </c>
      <c r="C3840" t="str">
        <f>_xlfn.TEXTAFTER(Table2[[#This Row],[Kamp]],"- ")</f>
        <v>Rødovre FC</v>
      </c>
      <c r="D3840">
        <v>45354</v>
      </c>
      <c r="E3840">
        <v>83603</v>
      </c>
      <c r="F3840">
        <v>20232024</v>
      </c>
      <c r="G3840" t="s">
        <v>372</v>
      </c>
      <c r="H3840" t="s">
        <v>665</v>
      </c>
      <c r="I3840" t="s">
        <v>677</v>
      </c>
      <c r="J3840">
        <v>2</v>
      </c>
      <c r="K3840">
        <v>31139</v>
      </c>
      <c r="L3840">
        <v>504</v>
      </c>
      <c r="M3840" t="s">
        <v>631</v>
      </c>
      <c r="N3840" t="s">
        <v>575</v>
      </c>
      <c r="O3840" t="s">
        <v>634</v>
      </c>
      <c r="P3840">
        <v>54</v>
      </c>
      <c r="Q3840" t="s">
        <v>634</v>
      </c>
      <c r="R3840">
        <f>SUMIFS(Table2[number],Table2[Event],"Goal",Table2[H/U],"HOME",Table2[GameID],Table2[[#This Row],[GameID]],Table2[GameTime],"&lt;="&amp;Table2[[#This Row],[GameTime]])</f>
        <v>0</v>
      </c>
      <c r="S3840">
        <f>SUMIFS(Table2[number],Table2[Event],"Goal",Table2[H/U],"AWAY",Table2[GameID],Table2[[#This Row],[GameID]],Table2[GameTime],"&lt;="&amp;Table2[[#This Row],[GameTime]])</f>
        <v>1</v>
      </c>
      <c r="T3840" t="str">
        <f>IF(Table2[[#This Row],[Event]]="Goal",Table2[[#This Row],[Hscore]]&amp;"-"&amp;Table2[[#This Row],[Uscore]],"")</f>
        <v/>
      </c>
      <c r="U3840">
        <v>2115</v>
      </c>
      <c r="V3840" s="1">
        <f>Table2[[#This Row],[GameTime]]-(Table2[[#This Row],[period]]-1)*1200</f>
        <v>915</v>
      </c>
      <c r="W3840" s="1">
        <f>ROUNDDOWN(Table2[[#This Row],[Time]]/60,0)</f>
        <v>15</v>
      </c>
      <c r="X3840" s="1">
        <f>ROUNDDOWN((Table2[[#This Row],[Time]]/60-Table2[[#This Row],[Time2]])*60,0)</f>
        <v>15</v>
      </c>
      <c r="Y3840" s="1">
        <f>IF(Table2[[#This Row],[Time2]]&lt;10,0&amp;Table2[[#This Row],[Time2]],Table2[[#This Row],[Time2]])</f>
        <v>15</v>
      </c>
      <c r="Z3840" s="1">
        <f>IF(Table2[[#This Row],[Time3]]&lt;10,0&amp;Table2[[#This Row],[Time3]],Table2[[#This Row],[Time3]])</f>
        <v>15</v>
      </c>
      <c r="AA3840" s="2" t="str">
        <f>Table2[[#This Row],[Time4]]&amp;":"&amp;Table2[[#This Row],[Time5]]</f>
        <v>15:15</v>
      </c>
      <c r="AB3840" s="1" cm="1">
        <f t="array" ref="AB3840">IFERROR(IF(Table2[[#This Row],[code]]="","",_xlfn.IFS(AND(Table2[[#This Row],[code]]&lt;400,Table2[[#This Row],[code]]&lt;&gt;""),2,Table2[[#This Row],[code]]&gt;500,4)),"")</f>
        <v>4</v>
      </c>
      <c r="AC3840" s="1">
        <f>IF(Table2[[#This Row],[Event]]="Penalty",Table2[[#This Row],[number]],IF(Table2[[#This Row],[Event]]="Time-Out",401,""))</f>
        <v>504</v>
      </c>
      <c r="AD3840" s="1">
        <f>ROW(A3839)</f>
        <v>3839</v>
      </c>
      <c r="AE3840" s="1">
        <f>COUNTIFS(Table2[GameID],Table2[[#This Row],[GameID]],Table2[Column1],"&lt;="&amp;Table2[[#This Row],[Column1]])-1</f>
        <v>3</v>
      </c>
    </row>
    <row r="3841" spans="1:31" x14ac:dyDescent="0.45">
      <c r="A3841" t="s">
        <v>358</v>
      </c>
      <c r="B3841" t="str">
        <f>_xlfn.TEXTBEFORE(Table2[[#This Row],[Kamp]]," - ")</f>
        <v>RungstedHørsholm</v>
      </c>
      <c r="C3841" t="str">
        <f>_xlfn.TEXTAFTER(Table2[[#This Row],[Kamp]],"- ")</f>
        <v>Rødovre FC</v>
      </c>
      <c r="D3841">
        <v>45354</v>
      </c>
      <c r="E3841">
        <v>83603</v>
      </c>
      <c r="F3841">
        <v>20232024</v>
      </c>
      <c r="G3841" t="s">
        <v>372</v>
      </c>
      <c r="H3841" t="s">
        <v>665</v>
      </c>
      <c r="I3841" t="s">
        <v>677</v>
      </c>
      <c r="J3841">
        <v>2</v>
      </c>
      <c r="K3841">
        <v>31139</v>
      </c>
      <c r="L3841">
        <v>1</v>
      </c>
      <c r="M3841" t="s">
        <v>630</v>
      </c>
      <c r="N3841" t="s">
        <v>51</v>
      </c>
      <c r="O3841" t="s">
        <v>538</v>
      </c>
      <c r="P3841">
        <v>77</v>
      </c>
      <c r="Q3841">
        <v>89</v>
      </c>
      <c r="R3841">
        <f>SUMIFS(Table2[number],Table2[Event],"Goal",Table2[H/U],"HOME",Table2[GameID],Table2[[#This Row],[GameID]],Table2[GameTime],"&lt;="&amp;Table2[[#This Row],[GameTime]])</f>
        <v>0</v>
      </c>
      <c r="S3841">
        <f>SUMIFS(Table2[number],Table2[Event],"Goal",Table2[H/U],"AWAY",Table2[GameID],Table2[[#This Row],[GameID]],Table2[GameTime],"&lt;="&amp;Table2[[#This Row],[GameTime]])</f>
        <v>2</v>
      </c>
      <c r="T3841" t="str">
        <f>IF(Table2[[#This Row],[Event]]="Goal",Table2[[#This Row],[Hscore]]&amp;"-"&amp;Table2[[#This Row],[Uscore]],"")</f>
        <v>0-2</v>
      </c>
      <c r="U3841">
        <v>2149</v>
      </c>
      <c r="V3841" s="1">
        <f>Table2[[#This Row],[GameTime]]-(Table2[[#This Row],[period]]-1)*1200</f>
        <v>949</v>
      </c>
      <c r="W3841" s="1">
        <f>ROUNDDOWN(Table2[[#This Row],[Time]]/60,0)</f>
        <v>15</v>
      </c>
      <c r="X3841" s="1">
        <f>ROUNDDOWN((Table2[[#This Row],[Time]]/60-Table2[[#This Row],[Time2]])*60,0)</f>
        <v>49</v>
      </c>
      <c r="Y3841" s="1">
        <f>IF(Table2[[#This Row],[Time2]]&lt;10,0&amp;Table2[[#This Row],[Time2]],Table2[[#This Row],[Time2]])</f>
        <v>15</v>
      </c>
      <c r="Z3841" s="1">
        <f>IF(Table2[[#This Row],[Time3]]&lt;10,0&amp;Table2[[#This Row],[Time3]],Table2[[#This Row],[Time3]])</f>
        <v>49</v>
      </c>
      <c r="AA3841" s="2" t="str">
        <f>Table2[[#This Row],[Time4]]&amp;":"&amp;Table2[[#This Row],[Time5]]</f>
        <v>15:49</v>
      </c>
      <c r="AB3841" s="1" t="str" cm="1">
        <f t="array" ref="AB3841">IFERROR(IF(Table2[[#This Row],[code]]="","",_xlfn.IFS(AND(Table2[[#This Row],[code]]&lt;400,Table2[[#This Row],[code]]&lt;&gt;""),2,Table2[[#This Row],[code]]&gt;500,4)),"")</f>
        <v/>
      </c>
      <c r="AC3841" s="1" t="str">
        <f>IF(Table2[[#This Row],[Event]]="Penalty",Table2[[#This Row],[number]],IF(Table2[[#This Row],[Event]]="Time-Out",401,""))</f>
        <v/>
      </c>
      <c r="AD3841" s="1">
        <f>ROW(A3840)</f>
        <v>3840</v>
      </c>
      <c r="AE3841" s="1">
        <f>COUNTIFS(Table2[GameID],Table2[[#This Row],[GameID]],Table2[Column1],"&lt;="&amp;Table2[[#This Row],[Column1]])-1</f>
        <v>4</v>
      </c>
    </row>
    <row r="3842" spans="1:31" x14ac:dyDescent="0.45">
      <c r="A3842" t="s">
        <v>358</v>
      </c>
      <c r="B3842" t="str">
        <f>_xlfn.TEXTBEFORE(Table2[[#This Row],[Kamp]]," - ")</f>
        <v>RungstedHørsholm</v>
      </c>
      <c r="C3842" t="str">
        <f>_xlfn.TEXTAFTER(Table2[[#This Row],[Kamp]],"- ")</f>
        <v>Rødovre FC</v>
      </c>
      <c r="D3842">
        <v>45354</v>
      </c>
      <c r="E3842">
        <v>83603</v>
      </c>
      <c r="F3842">
        <v>20232024</v>
      </c>
      <c r="G3842" t="s">
        <v>372</v>
      </c>
      <c r="H3842" t="s">
        <v>665</v>
      </c>
      <c r="I3842" t="s">
        <v>677</v>
      </c>
      <c r="J3842">
        <v>2</v>
      </c>
      <c r="K3842">
        <v>31139</v>
      </c>
      <c r="L3842">
        <v>1</v>
      </c>
      <c r="M3842" t="s">
        <v>630</v>
      </c>
      <c r="N3842" t="s">
        <v>41</v>
      </c>
      <c r="O3842" t="s">
        <v>537</v>
      </c>
      <c r="P3842">
        <v>3</v>
      </c>
      <c r="Q3842">
        <v>83</v>
      </c>
      <c r="R3842">
        <f>SUMIFS(Table2[number],Table2[Event],"Goal",Table2[H/U],"HOME",Table2[GameID],Table2[[#This Row],[GameID]],Table2[GameTime],"&lt;="&amp;Table2[[#This Row],[GameTime]])</f>
        <v>0</v>
      </c>
      <c r="S3842">
        <f>SUMIFS(Table2[number],Table2[Event],"Goal",Table2[H/U],"AWAY",Table2[GameID],Table2[[#This Row],[GameID]],Table2[GameTime],"&lt;="&amp;Table2[[#This Row],[GameTime]])</f>
        <v>3</v>
      </c>
      <c r="T3842" t="str">
        <f>IF(Table2[[#This Row],[Event]]="Goal",Table2[[#This Row],[Hscore]]&amp;"-"&amp;Table2[[#This Row],[Uscore]],"")</f>
        <v>0-3</v>
      </c>
      <c r="U3842">
        <v>2197</v>
      </c>
      <c r="V3842" s="1">
        <f>Table2[[#This Row],[GameTime]]-(Table2[[#This Row],[period]]-1)*1200</f>
        <v>997</v>
      </c>
      <c r="W3842" s="1">
        <f>ROUNDDOWN(Table2[[#This Row],[Time]]/60,0)</f>
        <v>16</v>
      </c>
      <c r="X3842" s="1">
        <f>ROUNDDOWN((Table2[[#This Row],[Time]]/60-Table2[[#This Row],[Time2]])*60,0)</f>
        <v>37</v>
      </c>
      <c r="Y3842" s="1">
        <f>IF(Table2[[#This Row],[Time2]]&lt;10,0&amp;Table2[[#This Row],[Time2]],Table2[[#This Row],[Time2]])</f>
        <v>16</v>
      </c>
      <c r="Z3842" s="1">
        <f>IF(Table2[[#This Row],[Time3]]&lt;10,0&amp;Table2[[#This Row],[Time3]],Table2[[#This Row],[Time3]])</f>
        <v>37</v>
      </c>
      <c r="AA3842" s="2" t="str">
        <f>Table2[[#This Row],[Time4]]&amp;":"&amp;Table2[[#This Row],[Time5]]</f>
        <v>16:37</v>
      </c>
      <c r="AB3842" s="1" t="str" cm="1">
        <f t="array" ref="AB3842">IFERROR(IF(Table2[[#This Row],[code]]="","",_xlfn.IFS(AND(Table2[[#This Row],[code]]&lt;400,Table2[[#This Row],[code]]&lt;&gt;""),2,Table2[[#This Row],[code]]&gt;500,4)),"")</f>
        <v/>
      </c>
      <c r="AC3842" s="1" t="str">
        <f>IF(Table2[[#This Row],[Event]]="Penalty",Table2[[#This Row],[number]],IF(Table2[[#This Row],[Event]]="Time-Out",401,""))</f>
        <v/>
      </c>
      <c r="AD3842" s="1">
        <f>ROW(A3841)</f>
        <v>3841</v>
      </c>
      <c r="AE3842" s="1">
        <f>COUNTIFS(Table2[GameID],Table2[[#This Row],[GameID]],Table2[Column1],"&lt;="&amp;Table2[[#This Row],[Column1]])-1</f>
        <v>5</v>
      </c>
    </row>
    <row r="3843" spans="1:31" x14ac:dyDescent="0.45">
      <c r="A3843" t="s">
        <v>358</v>
      </c>
      <c r="B3843" t="str">
        <f>_xlfn.TEXTBEFORE(Table2[[#This Row],[Kamp]]," - ")</f>
        <v>RungstedHørsholm</v>
      </c>
      <c r="C3843" t="str">
        <f>_xlfn.TEXTAFTER(Table2[[#This Row],[Kamp]],"- ")</f>
        <v>Rødovre FC</v>
      </c>
      <c r="D3843">
        <v>45354</v>
      </c>
      <c r="E3843">
        <v>83603</v>
      </c>
      <c r="F3843">
        <v>20232024</v>
      </c>
      <c r="G3843" t="s">
        <v>372</v>
      </c>
      <c r="H3843" t="s">
        <v>665</v>
      </c>
      <c r="I3843" t="s">
        <v>677</v>
      </c>
      <c r="J3843">
        <v>3</v>
      </c>
      <c r="K3843">
        <v>31139</v>
      </c>
      <c r="L3843">
        <v>1</v>
      </c>
      <c r="M3843" t="s">
        <v>630</v>
      </c>
      <c r="N3843" t="s">
        <v>538</v>
      </c>
      <c r="O3843" t="s">
        <v>634</v>
      </c>
      <c r="P3843">
        <v>89</v>
      </c>
      <c r="Q3843" t="s">
        <v>634</v>
      </c>
      <c r="R3843">
        <f>SUMIFS(Table2[number],Table2[Event],"Goal",Table2[H/U],"HOME",Table2[GameID],Table2[[#This Row],[GameID]],Table2[GameTime],"&lt;="&amp;Table2[[#This Row],[GameTime]])</f>
        <v>0</v>
      </c>
      <c r="S3843">
        <f>SUMIFS(Table2[number],Table2[Event],"Goal",Table2[H/U],"AWAY",Table2[GameID],Table2[[#This Row],[GameID]],Table2[GameTime],"&lt;="&amp;Table2[[#This Row],[GameTime]])</f>
        <v>4</v>
      </c>
      <c r="T3843" t="str">
        <f>IF(Table2[[#This Row],[Event]]="Goal",Table2[[#This Row],[Hscore]]&amp;"-"&amp;Table2[[#This Row],[Uscore]],"")</f>
        <v>0-4</v>
      </c>
      <c r="U3843">
        <v>2862</v>
      </c>
      <c r="V3843" s="1">
        <f>Table2[[#This Row],[GameTime]]-(Table2[[#This Row],[period]]-1)*1200</f>
        <v>462</v>
      </c>
      <c r="W3843" s="1">
        <f>ROUNDDOWN(Table2[[#This Row],[Time]]/60,0)</f>
        <v>7</v>
      </c>
      <c r="X3843" s="1">
        <f>ROUNDDOWN((Table2[[#This Row],[Time]]/60-Table2[[#This Row],[Time2]])*60,0)</f>
        <v>42</v>
      </c>
      <c r="Y3843" s="1" t="str">
        <f>IF(Table2[[#This Row],[Time2]]&lt;10,0&amp;Table2[[#This Row],[Time2]],Table2[[#This Row],[Time2]])</f>
        <v>07</v>
      </c>
      <c r="Z3843" s="1">
        <f>IF(Table2[[#This Row],[Time3]]&lt;10,0&amp;Table2[[#This Row],[Time3]],Table2[[#This Row],[Time3]])</f>
        <v>42</v>
      </c>
      <c r="AA3843" s="2" t="str">
        <f>Table2[[#This Row],[Time4]]&amp;":"&amp;Table2[[#This Row],[Time5]]</f>
        <v>07:42</v>
      </c>
      <c r="AB3843" s="1" t="str" cm="1">
        <f t="array" ref="AB3843">IFERROR(IF(Table2[[#This Row],[code]]="","",_xlfn.IFS(AND(Table2[[#This Row],[code]]&lt;400,Table2[[#This Row],[code]]&lt;&gt;""),2,Table2[[#This Row],[code]]&gt;500,4)),"")</f>
        <v/>
      </c>
      <c r="AC3843" s="1" t="str">
        <f>IF(Table2[[#This Row],[Event]]="Penalty",Table2[[#This Row],[number]],IF(Table2[[#This Row],[Event]]="Time-Out",401,""))</f>
        <v/>
      </c>
      <c r="AD3843" s="1">
        <f>ROW(A3842)</f>
        <v>3842</v>
      </c>
      <c r="AE3843" s="1">
        <f>COUNTIFS(Table2[GameID],Table2[[#This Row],[GameID]],Table2[Column1],"&lt;="&amp;Table2[[#This Row],[Column1]])-1</f>
        <v>6</v>
      </c>
    </row>
    <row r="3844" spans="1:31" x14ac:dyDescent="0.45">
      <c r="A3844" t="s">
        <v>358</v>
      </c>
      <c r="B3844" t="str">
        <f>_xlfn.TEXTBEFORE(Table2[[#This Row],[Kamp]]," - ")</f>
        <v>RungstedHørsholm</v>
      </c>
      <c r="C3844" t="str">
        <f>_xlfn.TEXTAFTER(Table2[[#This Row],[Kamp]],"- ")</f>
        <v>Rødovre FC</v>
      </c>
      <c r="D3844">
        <v>45354</v>
      </c>
      <c r="E3844">
        <v>83603</v>
      </c>
      <c r="F3844">
        <v>20232024</v>
      </c>
      <c r="G3844" t="s">
        <v>372</v>
      </c>
      <c r="H3844" t="s">
        <v>662</v>
      </c>
      <c r="I3844" t="s">
        <v>678</v>
      </c>
      <c r="J3844">
        <v>3</v>
      </c>
      <c r="K3844">
        <v>31141</v>
      </c>
      <c r="L3844">
        <v>208</v>
      </c>
      <c r="M3844" t="s">
        <v>631</v>
      </c>
      <c r="N3844" t="s">
        <v>404</v>
      </c>
      <c r="O3844" t="s">
        <v>634</v>
      </c>
      <c r="P3844">
        <v>72</v>
      </c>
      <c r="Q3844" t="s">
        <v>634</v>
      </c>
      <c r="R3844">
        <f>SUMIFS(Table2[number],Table2[Event],"Goal",Table2[H/U],"HOME",Table2[GameID],Table2[[#This Row],[GameID]],Table2[GameTime],"&lt;="&amp;Table2[[#This Row],[GameTime]])</f>
        <v>0</v>
      </c>
      <c r="S3844">
        <f>SUMIFS(Table2[number],Table2[Event],"Goal",Table2[H/U],"AWAY",Table2[GameID],Table2[[#This Row],[GameID]],Table2[GameTime],"&lt;="&amp;Table2[[#This Row],[GameTime]])</f>
        <v>4</v>
      </c>
      <c r="T3844" t="str">
        <f>IF(Table2[[#This Row],[Event]]="Goal",Table2[[#This Row],[Hscore]]&amp;"-"&amp;Table2[[#This Row],[Uscore]],"")</f>
        <v/>
      </c>
      <c r="U3844">
        <v>2920</v>
      </c>
      <c r="V3844" s="1">
        <f>Table2[[#This Row],[GameTime]]-(Table2[[#This Row],[period]]-1)*1200</f>
        <v>520</v>
      </c>
      <c r="W3844" s="1">
        <f>ROUNDDOWN(Table2[[#This Row],[Time]]/60,0)</f>
        <v>8</v>
      </c>
      <c r="X3844" s="1">
        <f>ROUNDDOWN((Table2[[#This Row],[Time]]/60-Table2[[#This Row],[Time2]])*60,0)</f>
        <v>40</v>
      </c>
      <c r="Y3844" s="1" t="str">
        <f>IF(Table2[[#This Row],[Time2]]&lt;10,0&amp;Table2[[#This Row],[Time2]],Table2[[#This Row],[Time2]])</f>
        <v>08</v>
      </c>
      <c r="Z3844" s="1">
        <f>IF(Table2[[#This Row],[Time3]]&lt;10,0&amp;Table2[[#This Row],[Time3]],Table2[[#This Row],[Time3]])</f>
        <v>40</v>
      </c>
      <c r="AA3844" s="2" t="str">
        <f>Table2[[#This Row],[Time4]]&amp;":"&amp;Table2[[#This Row],[Time5]]</f>
        <v>08:40</v>
      </c>
      <c r="AB3844" s="1" cm="1">
        <f t="array" ref="AB3844">IFERROR(IF(Table2[[#This Row],[code]]="","",_xlfn.IFS(AND(Table2[[#This Row],[code]]&lt;400,Table2[[#This Row],[code]]&lt;&gt;""),2,Table2[[#This Row],[code]]&gt;500,4)),"")</f>
        <v>2</v>
      </c>
      <c r="AC3844" s="1">
        <f>IF(Table2[[#This Row],[Event]]="Penalty",Table2[[#This Row],[number]],IF(Table2[[#This Row],[Event]]="Time-Out",401,""))</f>
        <v>208</v>
      </c>
      <c r="AD3844" s="1">
        <f>ROW(A3843)</f>
        <v>3843</v>
      </c>
      <c r="AE3844" s="1">
        <f>COUNTIFS(Table2[GameID],Table2[[#This Row],[GameID]],Table2[Column1],"&lt;="&amp;Table2[[#This Row],[Column1]])-1</f>
        <v>7</v>
      </c>
    </row>
    <row r="3845" spans="1:31" x14ac:dyDescent="0.45">
      <c r="A3845" t="s">
        <v>358</v>
      </c>
      <c r="B3845" t="str">
        <f>_xlfn.TEXTBEFORE(Table2[[#This Row],[Kamp]]," - ")</f>
        <v>RungstedHørsholm</v>
      </c>
      <c r="C3845" t="str">
        <f>_xlfn.TEXTAFTER(Table2[[#This Row],[Kamp]],"- ")</f>
        <v>Rødovre FC</v>
      </c>
      <c r="D3845">
        <v>45354</v>
      </c>
      <c r="E3845">
        <v>83603</v>
      </c>
      <c r="F3845">
        <v>20232024</v>
      </c>
      <c r="G3845" t="s">
        <v>372</v>
      </c>
      <c r="H3845" t="s">
        <v>662</v>
      </c>
      <c r="I3845" t="s">
        <v>678</v>
      </c>
      <c r="J3845">
        <v>3</v>
      </c>
      <c r="K3845">
        <v>31141</v>
      </c>
      <c r="L3845">
        <v>208</v>
      </c>
      <c r="M3845" t="s">
        <v>631</v>
      </c>
      <c r="N3845" t="s">
        <v>87</v>
      </c>
      <c r="O3845" t="s">
        <v>634</v>
      </c>
      <c r="P3845">
        <v>27</v>
      </c>
      <c r="Q3845" t="s">
        <v>634</v>
      </c>
      <c r="R3845">
        <f>SUMIFS(Table2[number],Table2[Event],"Goal",Table2[H/U],"HOME",Table2[GameID],Table2[[#This Row],[GameID]],Table2[GameTime],"&lt;="&amp;Table2[[#This Row],[GameTime]])</f>
        <v>0</v>
      </c>
      <c r="S3845">
        <f>SUMIFS(Table2[number],Table2[Event],"Goal",Table2[H/U],"AWAY",Table2[GameID],Table2[[#This Row],[GameID]],Table2[GameTime],"&lt;="&amp;Table2[[#This Row],[GameTime]])</f>
        <v>4</v>
      </c>
      <c r="T3845" t="str">
        <f>IF(Table2[[#This Row],[Event]]="Goal",Table2[[#This Row],[Hscore]]&amp;"-"&amp;Table2[[#This Row],[Uscore]],"")</f>
        <v/>
      </c>
      <c r="U3845">
        <v>2920</v>
      </c>
      <c r="V3845" s="1">
        <f>Table2[[#This Row],[GameTime]]-(Table2[[#This Row],[period]]-1)*1200</f>
        <v>520</v>
      </c>
      <c r="W3845" s="1">
        <f>ROUNDDOWN(Table2[[#This Row],[Time]]/60,0)</f>
        <v>8</v>
      </c>
      <c r="X3845" s="1">
        <f>ROUNDDOWN((Table2[[#This Row],[Time]]/60-Table2[[#This Row],[Time2]])*60,0)</f>
        <v>40</v>
      </c>
      <c r="Y3845" s="1" t="str">
        <f>IF(Table2[[#This Row],[Time2]]&lt;10,0&amp;Table2[[#This Row],[Time2]],Table2[[#This Row],[Time2]])</f>
        <v>08</v>
      </c>
      <c r="Z3845" s="1">
        <f>IF(Table2[[#This Row],[Time3]]&lt;10,0&amp;Table2[[#This Row],[Time3]],Table2[[#This Row],[Time3]])</f>
        <v>40</v>
      </c>
      <c r="AA3845" s="2" t="str">
        <f>Table2[[#This Row],[Time4]]&amp;":"&amp;Table2[[#This Row],[Time5]]</f>
        <v>08:40</v>
      </c>
      <c r="AB3845" s="1" cm="1">
        <f t="array" ref="AB3845">IFERROR(IF(Table2[[#This Row],[code]]="","",_xlfn.IFS(AND(Table2[[#This Row],[code]]&lt;400,Table2[[#This Row],[code]]&lt;&gt;""),2,Table2[[#This Row],[code]]&gt;500,4)),"")</f>
        <v>2</v>
      </c>
      <c r="AC3845" s="1">
        <f>IF(Table2[[#This Row],[Event]]="Penalty",Table2[[#This Row],[number]],IF(Table2[[#This Row],[Event]]="Time-Out",401,""))</f>
        <v>208</v>
      </c>
      <c r="AD3845" s="1">
        <f>ROW(A3844)</f>
        <v>3844</v>
      </c>
      <c r="AE3845" s="1">
        <f>COUNTIFS(Table2[GameID],Table2[[#This Row],[GameID]],Table2[Column1],"&lt;="&amp;Table2[[#This Row],[Column1]])-1</f>
        <v>8</v>
      </c>
    </row>
    <row r="3846" spans="1:31" x14ac:dyDescent="0.45">
      <c r="A3846" t="s">
        <v>358</v>
      </c>
      <c r="B3846" t="str">
        <f>_xlfn.TEXTBEFORE(Table2[[#This Row],[Kamp]]," - ")</f>
        <v>RungstedHørsholm</v>
      </c>
      <c r="C3846" t="str">
        <f>_xlfn.TEXTAFTER(Table2[[#This Row],[Kamp]],"- ")</f>
        <v>Rødovre FC</v>
      </c>
      <c r="D3846">
        <v>45354</v>
      </c>
      <c r="E3846">
        <v>83603</v>
      </c>
      <c r="F3846">
        <v>20232024</v>
      </c>
      <c r="G3846" t="s">
        <v>372</v>
      </c>
      <c r="H3846" t="s">
        <v>665</v>
      </c>
      <c r="I3846" t="s">
        <v>677</v>
      </c>
      <c r="J3846">
        <v>3</v>
      </c>
      <c r="K3846">
        <v>31139</v>
      </c>
      <c r="L3846">
        <v>1</v>
      </c>
      <c r="M3846" t="s">
        <v>630</v>
      </c>
      <c r="N3846" t="s">
        <v>51</v>
      </c>
      <c r="O3846" t="s">
        <v>45</v>
      </c>
      <c r="P3846">
        <v>77</v>
      </c>
      <c r="Q3846">
        <v>17</v>
      </c>
      <c r="R3846">
        <f>SUMIFS(Table2[number],Table2[Event],"Goal",Table2[H/U],"HOME",Table2[GameID],Table2[[#This Row],[GameID]],Table2[GameTime],"&lt;="&amp;Table2[[#This Row],[GameTime]])</f>
        <v>0</v>
      </c>
      <c r="S3846">
        <f>SUMIFS(Table2[number],Table2[Event],"Goal",Table2[H/U],"AWAY",Table2[GameID],Table2[[#This Row],[GameID]],Table2[GameTime],"&lt;="&amp;Table2[[#This Row],[GameTime]])</f>
        <v>5</v>
      </c>
      <c r="T3846" t="str">
        <f>IF(Table2[[#This Row],[Event]]="Goal",Table2[[#This Row],[Hscore]]&amp;"-"&amp;Table2[[#This Row],[Uscore]],"")</f>
        <v>0-5</v>
      </c>
      <c r="U3846">
        <v>2969</v>
      </c>
      <c r="V3846" s="1">
        <f>Table2[[#This Row],[GameTime]]-(Table2[[#This Row],[period]]-1)*1200</f>
        <v>569</v>
      </c>
      <c r="W3846" s="1">
        <f>ROUNDDOWN(Table2[[#This Row],[Time]]/60,0)</f>
        <v>9</v>
      </c>
      <c r="X3846" s="1">
        <f>ROUNDDOWN((Table2[[#This Row],[Time]]/60-Table2[[#This Row],[Time2]])*60,0)</f>
        <v>29</v>
      </c>
      <c r="Y3846" s="1" t="str">
        <f>IF(Table2[[#This Row],[Time2]]&lt;10,0&amp;Table2[[#This Row],[Time2]],Table2[[#This Row],[Time2]])</f>
        <v>09</v>
      </c>
      <c r="Z3846" s="1">
        <f>IF(Table2[[#This Row],[Time3]]&lt;10,0&amp;Table2[[#This Row],[Time3]],Table2[[#This Row],[Time3]])</f>
        <v>29</v>
      </c>
      <c r="AA3846" s="2" t="str">
        <f>Table2[[#This Row],[Time4]]&amp;":"&amp;Table2[[#This Row],[Time5]]</f>
        <v>09:29</v>
      </c>
      <c r="AB3846" s="1" t="str" cm="1">
        <f t="array" ref="AB3846">IFERROR(IF(Table2[[#This Row],[code]]="","",_xlfn.IFS(AND(Table2[[#This Row],[code]]&lt;400,Table2[[#This Row],[code]]&lt;&gt;""),2,Table2[[#This Row],[code]]&gt;500,4)),"")</f>
        <v/>
      </c>
      <c r="AC3846" s="1" t="str">
        <f>IF(Table2[[#This Row],[Event]]="Penalty",Table2[[#This Row],[number]],IF(Table2[[#This Row],[Event]]="Time-Out",401,""))</f>
        <v/>
      </c>
      <c r="AD3846" s="1">
        <f>ROW(A3845)</f>
        <v>3845</v>
      </c>
      <c r="AE3846" s="1">
        <f>COUNTIFS(Table2[GameID],Table2[[#This Row],[GameID]],Table2[Column1],"&lt;="&amp;Table2[[#This Row],[Column1]])-1</f>
        <v>9</v>
      </c>
    </row>
    <row r="3847" spans="1:31" x14ac:dyDescent="0.45">
      <c r="A3847" t="s">
        <v>358</v>
      </c>
      <c r="B3847" t="str">
        <f>_xlfn.TEXTBEFORE(Table2[[#This Row],[Kamp]]," - ")</f>
        <v>RungstedHørsholm</v>
      </c>
      <c r="C3847" t="str">
        <f>_xlfn.TEXTAFTER(Table2[[#This Row],[Kamp]],"- ")</f>
        <v>Rødovre FC</v>
      </c>
      <c r="D3847">
        <v>45354</v>
      </c>
      <c r="E3847">
        <v>83603</v>
      </c>
      <c r="F3847">
        <v>20232024</v>
      </c>
      <c r="G3847" t="s">
        <v>372</v>
      </c>
      <c r="H3847" t="s">
        <v>662</v>
      </c>
      <c r="I3847" t="s">
        <v>678</v>
      </c>
      <c r="J3847">
        <v>3</v>
      </c>
      <c r="K3847">
        <v>31141</v>
      </c>
      <c r="L3847">
        <v>1</v>
      </c>
      <c r="M3847" t="s">
        <v>630</v>
      </c>
      <c r="N3847" t="s">
        <v>87</v>
      </c>
      <c r="O3847" t="s">
        <v>88</v>
      </c>
      <c r="P3847">
        <v>27</v>
      </c>
      <c r="Q3847">
        <v>30</v>
      </c>
      <c r="R3847">
        <f>SUMIFS(Table2[number],Table2[Event],"Goal",Table2[H/U],"HOME",Table2[GameID],Table2[[#This Row],[GameID]],Table2[GameTime],"&lt;="&amp;Table2[[#This Row],[GameTime]])</f>
        <v>1</v>
      </c>
      <c r="S3847">
        <f>SUMIFS(Table2[number],Table2[Event],"Goal",Table2[H/U],"AWAY",Table2[GameID],Table2[[#This Row],[GameID]],Table2[GameTime],"&lt;="&amp;Table2[[#This Row],[GameTime]])</f>
        <v>5</v>
      </c>
      <c r="T3847" t="str">
        <f>IF(Table2[[#This Row],[Event]]="Goal",Table2[[#This Row],[Hscore]]&amp;"-"&amp;Table2[[#This Row],[Uscore]],"")</f>
        <v>1-5</v>
      </c>
      <c r="U3847">
        <v>3050</v>
      </c>
      <c r="V3847" s="1">
        <f>Table2[[#This Row],[GameTime]]-(Table2[[#This Row],[period]]-1)*1200</f>
        <v>650</v>
      </c>
      <c r="W3847" s="1">
        <f>ROUNDDOWN(Table2[[#This Row],[Time]]/60,0)</f>
        <v>10</v>
      </c>
      <c r="X3847" s="1">
        <f>ROUNDDOWN((Table2[[#This Row],[Time]]/60-Table2[[#This Row],[Time2]])*60,0)</f>
        <v>50</v>
      </c>
      <c r="Y3847" s="1">
        <f>IF(Table2[[#This Row],[Time2]]&lt;10,0&amp;Table2[[#This Row],[Time2]],Table2[[#This Row],[Time2]])</f>
        <v>10</v>
      </c>
      <c r="Z3847" s="1">
        <f>IF(Table2[[#This Row],[Time3]]&lt;10,0&amp;Table2[[#This Row],[Time3]],Table2[[#This Row],[Time3]])</f>
        <v>50</v>
      </c>
      <c r="AA3847" s="2" t="str">
        <f>Table2[[#This Row],[Time4]]&amp;":"&amp;Table2[[#This Row],[Time5]]</f>
        <v>10:50</v>
      </c>
      <c r="AB3847" s="1" t="str" cm="1">
        <f t="array" ref="AB3847">IFERROR(IF(Table2[[#This Row],[code]]="","",_xlfn.IFS(AND(Table2[[#This Row],[code]]&lt;400,Table2[[#This Row],[code]]&lt;&gt;""),2,Table2[[#This Row],[code]]&gt;500,4)),"")</f>
        <v/>
      </c>
      <c r="AC3847" s="1" t="str">
        <f>IF(Table2[[#This Row],[Event]]="Penalty",Table2[[#This Row],[number]],IF(Table2[[#This Row],[Event]]="Time-Out",401,""))</f>
        <v/>
      </c>
      <c r="AD3847" s="1">
        <f>ROW(A3846)</f>
        <v>3846</v>
      </c>
      <c r="AE3847" s="1">
        <f>COUNTIFS(Table2[GameID],Table2[[#This Row],[GameID]],Table2[Column1],"&lt;="&amp;Table2[[#This Row],[Column1]])-1</f>
        <v>10</v>
      </c>
    </row>
    <row r="3848" spans="1:31" x14ac:dyDescent="0.45">
      <c r="A3848" t="s">
        <v>358</v>
      </c>
      <c r="B3848" t="str">
        <f>_xlfn.TEXTBEFORE(Table2[[#This Row],[Kamp]]," - ")</f>
        <v>RungstedHørsholm</v>
      </c>
      <c r="C3848" t="str">
        <f>_xlfn.TEXTAFTER(Table2[[#This Row],[Kamp]],"- ")</f>
        <v>Rødovre FC</v>
      </c>
      <c r="D3848">
        <v>45354</v>
      </c>
      <c r="E3848">
        <v>83603</v>
      </c>
      <c r="F3848">
        <v>20232024</v>
      </c>
      <c r="G3848" t="s">
        <v>372</v>
      </c>
      <c r="H3848" t="s">
        <v>665</v>
      </c>
      <c r="I3848" t="s">
        <v>678</v>
      </c>
      <c r="J3848">
        <v>3</v>
      </c>
      <c r="K3848">
        <v>31139</v>
      </c>
      <c r="L3848">
        <v>1</v>
      </c>
      <c r="M3848" t="s">
        <v>630</v>
      </c>
      <c r="N3848" t="s">
        <v>634</v>
      </c>
      <c r="O3848" t="s">
        <v>634</v>
      </c>
      <c r="P3848" t="s">
        <v>634</v>
      </c>
      <c r="Q3848" t="s">
        <v>634</v>
      </c>
      <c r="R3848">
        <f>SUMIFS(Table2[number],Table2[Event],"Goal",Table2[H/U],"HOME",Table2[GameID],Table2[[#This Row],[GameID]],Table2[GameTime],"&lt;="&amp;Table2[[#This Row],[GameTime]])</f>
        <v>2</v>
      </c>
      <c r="S3848">
        <f>SUMIFS(Table2[number],Table2[Event],"Goal",Table2[H/U],"AWAY",Table2[GameID],Table2[[#This Row],[GameID]],Table2[GameTime],"&lt;="&amp;Table2[[#This Row],[GameTime]])</f>
        <v>5</v>
      </c>
      <c r="T3848" t="str">
        <f>IF(Table2[[#This Row],[Event]]="Goal",Table2[[#This Row],[Hscore]]&amp;"-"&amp;Table2[[#This Row],[Uscore]],"")</f>
        <v>2-5</v>
      </c>
      <c r="U3848">
        <v>3099</v>
      </c>
      <c r="V3848" s="1">
        <f>Table2[[#This Row],[GameTime]]-(Table2[[#This Row],[period]]-1)*1200</f>
        <v>699</v>
      </c>
      <c r="W3848" s="1">
        <f>ROUNDDOWN(Table2[[#This Row],[Time]]/60,0)</f>
        <v>11</v>
      </c>
      <c r="X3848" s="1">
        <f>ROUNDDOWN((Table2[[#This Row],[Time]]/60-Table2[[#This Row],[Time2]])*60,0)</f>
        <v>39</v>
      </c>
      <c r="Y3848" s="1">
        <f>IF(Table2[[#This Row],[Time2]]&lt;10,0&amp;Table2[[#This Row],[Time2]],Table2[[#This Row],[Time2]])</f>
        <v>11</v>
      </c>
      <c r="Z3848" s="1">
        <f>IF(Table2[[#This Row],[Time3]]&lt;10,0&amp;Table2[[#This Row],[Time3]],Table2[[#This Row],[Time3]])</f>
        <v>39</v>
      </c>
      <c r="AA3848" s="2" t="str">
        <f>Table2[[#This Row],[Time4]]&amp;":"&amp;Table2[[#This Row],[Time5]]</f>
        <v>11:39</v>
      </c>
      <c r="AB3848" s="1" t="str" cm="1">
        <f t="array" ref="AB3848">IFERROR(IF(Table2[[#This Row],[code]]="","",_xlfn.IFS(AND(Table2[[#This Row],[code]]&lt;400,Table2[[#This Row],[code]]&lt;&gt;""),2,Table2[[#This Row],[code]]&gt;500,4)),"")</f>
        <v/>
      </c>
      <c r="AC3848" s="1" t="str">
        <f>IF(Table2[[#This Row],[Event]]="Penalty",Table2[[#This Row],[number]],IF(Table2[[#This Row],[Event]]="Time-Out",401,""))</f>
        <v/>
      </c>
      <c r="AD3848" s="1">
        <f>ROW(A3847)</f>
        <v>3847</v>
      </c>
      <c r="AE3848" s="1">
        <f>COUNTIFS(Table2[GameID],Table2[[#This Row],[GameID]],Table2[Column1],"&lt;="&amp;Table2[[#This Row],[Column1]])-1</f>
        <v>11</v>
      </c>
    </row>
    <row r="3849" spans="1:31" x14ac:dyDescent="0.45">
      <c r="A3849" t="s">
        <v>358</v>
      </c>
      <c r="B3849" t="str">
        <f>_xlfn.TEXTBEFORE(Table2[[#This Row],[Kamp]]," - ")</f>
        <v>RungstedHørsholm</v>
      </c>
      <c r="C3849" t="str">
        <f>_xlfn.TEXTAFTER(Table2[[#This Row],[Kamp]],"- ")</f>
        <v>Rødovre FC</v>
      </c>
      <c r="D3849">
        <v>45354</v>
      </c>
      <c r="E3849">
        <v>83603</v>
      </c>
      <c r="F3849">
        <v>20232024</v>
      </c>
      <c r="G3849" t="s">
        <v>372</v>
      </c>
      <c r="H3849" t="s">
        <v>665</v>
      </c>
      <c r="I3849" t="s">
        <v>677</v>
      </c>
      <c r="J3849">
        <v>3</v>
      </c>
      <c r="K3849">
        <v>31139</v>
      </c>
      <c r="L3849">
        <v>1</v>
      </c>
      <c r="M3849" t="s">
        <v>630</v>
      </c>
      <c r="N3849" t="s">
        <v>537</v>
      </c>
      <c r="O3849" t="s">
        <v>538</v>
      </c>
      <c r="P3849">
        <v>83</v>
      </c>
      <c r="Q3849">
        <v>89</v>
      </c>
      <c r="R3849">
        <f>SUMIFS(Table2[number],Table2[Event],"Goal",Table2[H/U],"HOME",Table2[GameID],Table2[[#This Row],[GameID]],Table2[GameTime],"&lt;="&amp;Table2[[#This Row],[GameTime]])</f>
        <v>2</v>
      </c>
      <c r="S3849">
        <f>SUMIFS(Table2[number],Table2[Event],"Goal",Table2[H/U],"AWAY",Table2[GameID],Table2[[#This Row],[GameID]],Table2[GameTime],"&lt;="&amp;Table2[[#This Row],[GameTime]])</f>
        <v>6</v>
      </c>
      <c r="T3849" t="str">
        <f>IF(Table2[[#This Row],[Event]]="Goal",Table2[[#This Row],[Hscore]]&amp;"-"&amp;Table2[[#This Row],[Uscore]],"")</f>
        <v>2-6</v>
      </c>
      <c r="U3849">
        <v>3507</v>
      </c>
      <c r="V3849" s="1">
        <f>Table2[[#This Row],[GameTime]]-(Table2[[#This Row],[period]]-1)*1200</f>
        <v>1107</v>
      </c>
      <c r="W3849" s="1">
        <f>ROUNDDOWN(Table2[[#This Row],[Time]]/60,0)</f>
        <v>18</v>
      </c>
      <c r="X3849" s="1">
        <f>ROUNDDOWN((Table2[[#This Row],[Time]]/60-Table2[[#This Row],[Time2]])*60,0)</f>
        <v>27</v>
      </c>
      <c r="Y3849" s="1">
        <f>IF(Table2[[#This Row],[Time2]]&lt;10,0&amp;Table2[[#This Row],[Time2]],Table2[[#This Row],[Time2]])</f>
        <v>18</v>
      </c>
      <c r="Z3849" s="1">
        <f>IF(Table2[[#This Row],[Time3]]&lt;10,0&amp;Table2[[#This Row],[Time3]],Table2[[#This Row],[Time3]])</f>
        <v>27</v>
      </c>
      <c r="AA3849" s="2" t="str">
        <f>Table2[[#This Row],[Time4]]&amp;":"&amp;Table2[[#This Row],[Time5]]</f>
        <v>18:27</v>
      </c>
      <c r="AB3849" s="1" t="str" cm="1">
        <f t="array" ref="AB3849">IFERROR(IF(Table2[[#This Row],[code]]="","",_xlfn.IFS(AND(Table2[[#This Row],[code]]&lt;400,Table2[[#This Row],[code]]&lt;&gt;""),2,Table2[[#This Row],[code]]&gt;500,4)),"")</f>
        <v/>
      </c>
      <c r="AC3849" s="1" t="str">
        <f>IF(Table2[[#This Row],[Event]]="Penalty",Table2[[#This Row],[number]],IF(Table2[[#This Row],[Event]]="Time-Out",401,""))</f>
        <v/>
      </c>
      <c r="AD3849" s="1">
        <f>ROW(A3848)</f>
        <v>3848</v>
      </c>
      <c r="AE3849" s="1">
        <f>COUNTIFS(Table2[GameID],Table2[[#This Row],[GameID]],Table2[Column1],"&lt;="&amp;Table2[[#This Row],[Column1]])-1</f>
        <v>12</v>
      </c>
    </row>
    <row r="3850" spans="1:31" x14ac:dyDescent="0.45">
      <c r="A3850" t="s">
        <v>470</v>
      </c>
      <c r="B3850" t="str">
        <f>_xlfn.TEXTBEFORE(Table2[[#This Row],[Kamp]]," - ")</f>
        <v>Strandby Elling</v>
      </c>
      <c r="C3850" t="str">
        <f>_xlfn.TEXTAFTER(Table2[[#This Row],[Kamp]],"- ")</f>
        <v>BFC Vendsyssel</v>
      </c>
      <c r="D3850">
        <v>45358</v>
      </c>
      <c r="E3850">
        <v>83607</v>
      </c>
      <c r="F3850">
        <v>20232024</v>
      </c>
      <c r="G3850" t="s">
        <v>372</v>
      </c>
      <c r="H3850" t="s">
        <v>664</v>
      </c>
      <c r="I3850" t="s">
        <v>677</v>
      </c>
      <c r="J3850">
        <v>1</v>
      </c>
      <c r="K3850">
        <v>31145</v>
      </c>
      <c r="L3850">
        <v>1</v>
      </c>
      <c r="M3850" t="s">
        <v>630</v>
      </c>
      <c r="N3850" t="s">
        <v>436</v>
      </c>
      <c r="O3850" t="s">
        <v>198</v>
      </c>
      <c r="P3850">
        <v>23</v>
      </c>
      <c r="Q3850">
        <v>86</v>
      </c>
      <c r="R3850">
        <f>SUMIFS(Table2[number],Table2[Event],"Goal",Table2[H/U],"HOME",Table2[GameID],Table2[[#This Row],[GameID]],Table2[GameTime],"&lt;="&amp;Table2[[#This Row],[GameTime]])</f>
        <v>0</v>
      </c>
      <c r="S3850">
        <f>SUMIFS(Table2[number],Table2[Event],"Goal",Table2[H/U],"AWAY",Table2[GameID],Table2[[#This Row],[GameID]],Table2[GameTime],"&lt;="&amp;Table2[[#This Row],[GameTime]])</f>
        <v>1</v>
      </c>
      <c r="T3850" t="str">
        <f>IF(Table2[[#This Row],[Event]]="Goal",Table2[[#This Row],[Hscore]]&amp;"-"&amp;Table2[[#This Row],[Uscore]],"")</f>
        <v>0-1</v>
      </c>
      <c r="U3850">
        <v>235</v>
      </c>
      <c r="V3850" s="1">
        <f>Table2[[#This Row],[GameTime]]-(Table2[[#This Row],[period]]-1)*1200</f>
        <v>235</v>
      </c>
      <c r="W3850" s="1">
        <f>ROUNDDOWN(Table2[[#This Row],[Time]]/60,0)</f>
        <v>3</v>
      </c>
      <c r="X3850" s="1">
        <f>ROUNDDOWN((Table2[[#This Row],[Time]]/60-Table2[[#This Row],[Time2]])*60,0)</f>
        <v>55</v>
      </c>
      <c r="Y3850" s="1" t="str">
        <f>IF(Table2[[#This Row],[Time2]]&lt;10,0&amp;Table2[[#This Row],[Time2]],Table2[[#This Row],[Time2]])</f>
        <v>03</v>
      </c>
      <c r="Z3850" s="1">
        <f>IF(Table2[[#This Row],[Time3]]&lt;10,0&amp;Table2[[#This Row],[Time3]],Table2[[#This Row],[Time3]])</f>
        <v>55</v>
      </c>
      <c r="AA3850" s="2" t="str">
        <f>Table2[[#This Row],[Time4]]&amp;":"&amp;Table2[[#This Row],[Time5]]</f>
        <v>03:55</v>
      </c>
      <c r="AB3850" s="1" t="str" cm="1">
        <f t="array" ref="AB3850">IFERROR(IF(Table2[[#This Row],[code]]="","",_xlfn.IFS(AND(Table2[[#This Row],[code]]&lt;400,Table2[[#This Row],[code]]&lt;&gt;""),2,Table2[[#This Row],[code]]&gt;500,4)),"")</f>
        <v/>
      </c>
      <c r="AC3850" s="1" t="str">
        <f>IF(Table2[[#This Row],[Event]]="Penalty",Table2[[#This Row],[number]],IF(Table2[[#This Row],[Event]]="Time-Out",401,""))</f>
        <v/>
      </c>
      <c r="AD3850" s="1">
        <f>ROW(A3849)</f>
        <v>3849</v>
      </c>
      <c r="AE3850" s="1">
        <f>COUNTIFS(Table2[GameID],Table2[[#This Row],[GameID]],Table2[Column1],"&lt;="&amp;Table2[[#This Row],[Column1]])-1</f>
        <v>0</v>
      </c>
    </row>
    <row r="3851" spans="1:31" x14ac:dyDescent="0.45">
      <c r="A3851" t="s">
        <v>470</v>
      </c>
      <c r="B3851" t="str">
        <f>_xlfn.TEXTBEFORE(Table2[[#This Row],[Kamp]]," - ")</f>
        <v>Strandby Elling</v>
      </c>
      <c r="C3851" t="str">
        <f>_xlfn.TEXTAFTER(Table2[[#This Row],[Kamp]],"- ")</f>
        <v>BFC Vendsyssel</v>
      </c>
      <c r="D3851">
        <v>45358</v>
      </c>
      <c r="E3851">
        <v>83607</v>
      </c>
      <c r="F3851">
        <v>20232024</v>
      </c>
      <c r="G3851" t="s">
        <v>372</v>
      </c>
      <c r="H3851" t="s">
        <v>671</v>
      </c>
      <c r="I3851" t="s">
        <v>678</v>
      </c>
      <c r="J3851">
        <v>1</v>
      </c>
      <c r="K3851">
        <v>31148</v>
      </c>
      <c r="L3851">
        <v>1</v>
      </c>
      <c r="M3851" t="s">
        <v>630</v>
      </c>
      <c r="N3851" t="s">
        <v>474</v>
      </c>
      <c r="O3851" t="s">
        <v>634</v>
      </c>
      <c r="P3851">
        <v>20</v>
      </c>
      <c r="Q3851" t="s">
        <v>634</v>
      </c>
      <c r="R3851">
        <f>SUMIFS(Table2[number],Table2[Event],"Goal",Table2[H/U],"HOME",Table2[GameID],Table2[[#This Row],[GameID]],Table2[GameTime],"&lt;="&amp;Table2[[#This Row],[GameTime]])</f>
        <v>1</v>
      </c>
      <c r="S3851">
        <f>SUMIFS(Table2[number],Table2[Event],"Goal",Table2[H/U],"AWAY",Table2[GameID],Table2[[#This Row],[GameID]],Table2[GameTime],"&lt;="&amp;Table2[[#This Row],[GameTime]])</f>
        <v>1</v>
      </c>
      <c r="T3851" t="str">
        <f>IF(Table2[[#This Row],[Event]]="Goal",Table2[[#This Row],[Hscore]]&amp;"-"&amp;Table2[[#This Row],[Uscore]],"")</f>
        <v>1-1</v>
      </c>
      <c r="U3851">
        <v>312</v>
      </c>
      <c r="V3851" s="1">
        <f>Table2[[#This Row],[GameTime]]-(Table2[[#This Row],[period]]-1)*1200</f>
        <v>312</v>
      </c>
      <c r="W3851" s="1">
        <f>ROUNDDOWN(Table2[[#This Row],[Time]]/60,0)</f>
        <v>5</v>
      </c>
      <c r="X3851" s="1">
        <f>ROUNDDOWN((Table2[[#This Row],[Time]]/60-Table2[[#This Row],[Time2]])*60,0)</f>
        <v>12</v>
      </c>
      <c r="Y3851" s="1" t="str">
        <f>IF(Table2[[#This Row],[Time2]]&lt;10,0&amp;Table2[[#This Row],[Time2]],Table2[[#This Row],[Time2]])</f>
        <v>05</v>
      </c>
      <c r="Z3851" s="1">
        <f>IF(Table2[[#This Row],[Time3]]&lt;10,0&amp;Table2[[#This Row],[Time3]],Table2[[#This Row],[Time3]])</f>
        <v>12</v>
      </c>
      <c r="AA3851" s="2" t="str">
        <f>Table2[[#This Row],[Time4]]&amp;":"&amp;Table2[[#This Row],[Time5]]</f>
        <v>05:12</v>
      </c>
      <c r="AB3851" s="1" t="str" cm="1">
        <f t="array" ref="AB3851">IFERROR(IF(Table2[[#This Row],[code]]="","",_xlfn.IFS(AND(Table2[[#This Row],[code]]&lt;400,Table2[[#This Row],[code]]&lt;&gt;""),2,Table2[[#This Row],[code]]&gt;500,4)),"")</f>
        <v/>
      </c>
      <c r="AC3851" s="1" t="str">
        <f>IF(Table2[[#This Row],[Event]]="Penalty",Table2[[#This Row],[number]],IF(Table2[[#This Row],[Event]]="Time-Out",401,""))</f>
        <v/>
      </c>
      <c r="AD3851" s="1">
        <f>ROW(A3850)</f>
        <v>3850</v>
      </c>
      <c r="AE3851" s="1">
        <f>COUNTIFS(Table2[GameID],Table2[[#This Row],[GameID]],Table2[Column1],"&lt;="&amp;Table2[[#This Row],[Column1]])-1</f>
        <v>1</v>
      </c>
    </row>
    <row r="3852" spans="1:31" x14ac:dyDescent="0.45">
      <c r="A3852" t="s">
        <v>470</v>
      </c>
      <c r="B3852" t="str">
        <f>_xlfn.TEXTBEFORE(Table2[[#This Row],[Kamp]]," - ")</f>
        <v>Strandby Elling</v>
      </c>
      <c r="C3852" t="str">
        <f>_xlfn.TEXTAFTER(Table2[[#This Row],[Kamp]],"- ")</f>
        <v>BFC Vendsyssel</v>
      </c>
      <c r="D3852">
        <v>45358</v>
      </c>
      <c r="E3852">
        <v>83607</v>
      </c>
      <c r="F3852">
        <v>20232024</v>
      </c>
      <c r="G3852" t="s">
        <v>372</v>
      </c>
      <c r="H3852" t="s">
        <v>671</v>
      </c>
      <c r="I3852" t="s">
        <v>678</v>
      </c>
      <c r="J3852">
        <v>1</v>
      </c>
      <c r="K3852">
        <v>31148</v>
      </c>
      <c r="L3852">
        <v>1</v>
      </c>
      <c r="M3852" t="s">
        <v>630</v>
      </c>
      <c r="N3852" t="s">
        <v>479</v>
      </c>
      <c r="O3852" t="s">
        <v>558</v>
      </c>
      <c r="P3852">
        <v>90</v>
      </c>
      <c r="Q3852">
        <v>15</v>
      </c>
      <c r="R3852">
        <f>SUMIFS(Table2[number],Table2[Event],"Goal",Table2[H/U],"HOME",Table2[GameID],Table2[[#This Row],[GameID]],Table2[GameTime],"&lt;="&amp;Table2[[#This Row],[GameTime]])</f>
        <v>2</v>
      </c>
      <c r="S3852">
        <f>SUMIFS(Table2[number],Table2[Event],"Goal",Table2[H/U],"AWAY",Table2[GameID],Table2[[#This Row],[GameID]],Table2[GameTime],"&lt;="&amp;Table2[[#This Row],[GameTime]])</f>
        <v>1</v>
      </c>
      <c r="T3852" t="str">
        <f>IF(Table2[[#This Row],[Event]]="Goal",Table2[[#This Row],[Hscore]]&amp;"-"&amp;Table2[[#This Row],[Uscore]],"")</f>
        <v>2-1</v>
      </c>
      <c r="U3852">
        <v>350</v>
      </c>
      <c r="V3852" s="1">
        <f>Table2[[#This Row],[GameTime]]-(Table2[[#This Row],[period]]-1)*1200</f>
        <v>350</v>
      </c>
      <c r="W3852" s="1">
        <f>ROUNDDOWN(Table2[[#This Row],[Time]]/60,0)</f>
        <v>5</v>
      </c>
      <c r="X3852" s="1">
        <f>ROUNDDOWN((Table2[[#This Row],[Time]]/60-Table2[[#This Row],[Time2]])*60,0)</f>
        <v>50</v>
      </c>
      <c r="Y3852" s="1" t="str">
        <f>IF(Table2[[#This Row],[Time2]]&lt;10,0&amp;Table2[[#This Row],[Time2]],Table2[[#This Row],[Time2]])</f>
        <v>05</v>
      </c>
      <c r="Z3852" s="1">
        <f>IF(Table2[[#This Row],[Time3]]&lt;10,0&amp;Table2[[#This Row],[Time3]],Table2[[#This Row],[Time3]])</f>
        <v>50</v>
      </c>
      <c r="AA3852" s="2" t="str">
        <f>Table2[[#This Row],[Time4]]&amp;":"&amp;Table2[[#This Row],[Time5]]</f>
        <v>05:50</v>
      </c>
      <c r="AB3852" s="1" t="str" cm="1">
        <f t="array" ref="AB3852">IFERROR(IF(Table2[[#This Row],[code]]="","",_xlfn.IFS(AND(Table2[[#This Row],[code]]&lt;400,Table2[[#This Row],[code]]&lt;&gt;""),2,Table2[[#This Row],[code]]&gt;500,4)),"")</f>
        <v/>
      </c>
      <c r="AC3852" s="1" t="str">
        <f>IF(Table2[[#This Row],[Event]]="Penalty",Table2[[#This Row],[number]],IF(Table2[[#This Row],[Event]]="Time-Out",401,""))</f>
        <v/>
      </c>
      <c r="AD3852" s="1">
        <f>ROW(A3851)</f>
        <v>3851</v>
      </c>
      <c r="AE3852" s="1">
        <f>COUNTIFS(Table2[GameID],Table2[[#This Row],[GameID]],Table2[Column1],"&lt;="&amp;Table2[[#This Row],[Column1]])-1</f>
        <v>2</v>
      </c>
    </row>
    <row r="3853" spans="1:31" x14ac:dyDescent="0.45">
      <c r="A3853" t="s">
        <v>470</v>
      </c>
      <c r="B3853" t="str">
        <f>_xlfn.TEXTBEFORE(Table2[[#This Row],[Kamp]]," - ")</f>
        <v>Strandby Elling</v>
      </c>
      <c r="C3853" t="str">
        <f>_xlfn.TEXTAFTER(Table2[[#This Row],[Kamp]],"- ")</f>
        <v>BFC Vendsyssel</v>
      </c>
      <c r="D3853">
        <v>45358</v>
      </c>
      <c r="E3853">
        <v>83607</v>
      </c>
      <c r="F3853">
        <v>20232024</v>
      </c>
      <c r="G3853" t="s">
        <v>372</v>
      </c>
      <c r="H3853" t="s">
        <v>671</v>
      </c>
      <c r="I3853" t="s">
        <v>678</v>
      </c>
      <c r="J3853">
        <v>1</v>
      </c>
      <c r="K3853">
        <v>31148</v>
      </c>
      <c r="L3853">
        <v>1</v>
      </c>
      <c r="M3853" t="s">
        <v>630</v>
      </c>
      <c r="N3853" t="s">
        <v>421</v>
      </c>
      <c r="O3853" t="s">
        <v>473</v>
      </c>
      <c r="P3853">
        <v>89</v>
      </c>
      <c r="Q3853">
        <v>16</v>
      </c>
      <c r="R3853">
        <f>SUMIFS(Table2[number],Table2[Event],"Goal",Table2[H/U],"HOME",Table2[GameID],Table2[[#This Row],[GameID]],Table2[GameTime],"&lt;="&amp;Table2[[#This Row],[GameTime]])</f>
        <v>3</v>
      </c>
      <c r="S3853">
        <f>SUMIFS(Table2[number],Table2[Event],"Goal",Table2[H/U],"AWAY",Table2[GameID],Table2[[#This Row],[GameID]],Table2[GameTime],"&lt;="&amp;Table2[[#This Row],[GameTime]])</f>
        <v>1</v>
      </c>
      <c r="T3853" t="str">
        <f>IF(Table2[[#This Row],[Event]]="Goal",Table2[[#This Row],[Hscore]]&amp;"-"&amp;Table2[[#This Row],[Uscore]],"")</f>
        <v>3-1</v>
      </c>
      <c r="U3853">
        <v>458</v>
      </c>
      <c r="V3853" s="1">
        <f>Table2[[#This Row],[GameTime]]-(Table2[[#This Row],[period]]-1)*1200</f>
        <v>458</v>
      </c>
      <c r="W3853" s="1">
        <f>ROUNDDOWN(Table2[[#This Row],[Time]]/60,0)</f>
        <v>7</v>
      </c>
      <c r="X3853" s="1">
        <f>ROUNDDOWN((Table2[[#This Row],[Time]]/60-Table2[[#This Row],[Time2]])*60,0)</f>
        <v>38</v>
      </c>
      <c r="Y3853" s="1" t="str">
        <f>IF(Table2[[#This Row],[Time2]]&lt;10,0&amp;Table2[[#This Row],[Time2]],Table2[[#This Row],[Time2]])</f>
        <v>07</v>
      </c>
      <c r="Z3853" s="1">
        <f>IF(Table2[[#This Row],[Time3]]&lt;10,0&amp;Table2[[#This Row],[Time3]],Table2[[#This Row],[Time3]])</f>
        <v>38</v>
      </c>
      <c r="AA3853" s="2" t="str">
        <f>Table2[[#This Row],[Time4]]&amp;":"&amp;Table2[[#This Row],[Time5]]</f>
        <v>07:38</v>
      </c>
      <c r="AB3853" s="1" t="str" cm="1">
        <f t="array" ref="AB3853">IFERROR(IF(Table2[[#This Row],[code]]="","",_xlfn.IFS(AND(Table2[[#This Row],[code]]&lt;400,Table2[[#This Row],[code]]&lt;&gt;""),2,Table2[[#This Row],[code]]&gt;500,4)),"")</f>
        <v/>
      </c>
      <c r="AC3853" s="1" t="str">
        <f>IF(Table2[[#This Row],[Event]]="Penalty",Table2[[#This Row],[number]],IF(Table2[[#This Row],[Event]]="Time-Out",401,""))</f>
        <v/>
      </c>
      <c r="AD3853" s="1">
        <f>ROW(A3852)</f>
        <v>3852</v>
      </c>
      <c r="AE3853" s="1">
        <f>COUNTIFS(Table2[GameID],Table2[[#This Row],[GameID]],Table2[Column1],"&lt;="&amp;Table2[[#This Row],[Column1]])-1</f>
        <v>3</v>
      </c>
    </row>
    <row r="3854" spans="1:31" x14ac:dyDescent="0.45">
      <c r="A3854" t="s">
        <v>470</v>
      </c>
      <c r="B3854" t="str">
        <f>_xlfn.TEXTBEFORE(Table2[[#This Row],[Kamp]]," - ")</f>
        <v>Strandby Elling</v>
      </c>
      <c r="C3854" t="str">
        <f>_xlfn.TEXTAFTER(Table2[[#This Row],[Kamp]],"- ")</f>
        <v>BFC Vendsyssel</v>
      </c>
      <c r="D3854">
        <v>45358</v>
      </c>
      <c r="E3854">
        <v>83607</v>
      </c>
      <c r="F3854">
        <v>20232024</v>
      </c>
      <c r="G3854" t="s">
        <v>372</v>
      </c>
      <c r="H3854" t="s">
        <v>664</v>
      </c>
      <c r="I3854" t="s">
        <v>677</v>
      </c>
      <c r="J3854">
        <v>1</v>
      </c>
      <c r="K3854">
        <v>31145</v>
      </c>
      <c r="L3854">
        <v>1</v>
      </c>
      <c r="M3854" t="s">
        <v>630</v>
      </c>
      <c r="N3854" t="s">
        <v>287</v>
      </c>
      <c r="O3854" t="s">
        <v>207</v>
      </c>
      <c r="P3854">
        <v>22</v>
      </c>
      <c r="Q3854">
        <v>71</v>
      </c>
      <c r="R3854">
        <f>SUMIFS(Table2[number],Table2[Event],"Goal",Table2[H/U],"HOME",Table2[GameID],Table2[[#This Row],[GameID]],Table2[GameTime],"&lt;="&amp;Table2[[#This Row],[GameTime]])</f>
        <v>3</v>
      </c>
      <c r="S3854">
        <f>SUMIFS(Table2[number],Table2[Event],"Goal",Table2[H/U],"AWAY",Table2[GameID],Table2[[#This Row],[GameID]],Table2[GameTime],"&lt;="&amp;Table2[[#This Row],[GameTime]])</f>
        <v>2</v>
      </c>
      <c r="T3854" t="str">
        <f>IF(Table2[[#This Row],[Event]]="Goal",Table2[[#This Row],[Hscore]]&amp;"-"&amp;Table2[[#This Row],[Uscore]],"")</f>
        <v>3-2</v>
      </c>
      <c r="U3854">
        <v>640</v>
      </c>
      <c r="V3854" s="1">
        <f>Table2[[#This Row],[GameTime]]-(Table2[[#This Row],[period]]-1)*1200</f>
        <v>640</v>
      </c>
      <c r="W3854" s="1">
        <f>ROUNDDOWN(Table2[[#This Row],[Time]]/60,0)</f>
        <v>10</v>
      </c>
      <c r="X3854" s="1">
        <f>ROUNDDOWN((Table2[[#This Row],[Time]]/60-Table2[[#This Row],[Time2]])*60,0)</f>
        <v>40</v>
      </c>
      <c r="Y3854" s="1">
        <f>IF(Table2[[#This Row],[Time2]]&lt;10,0&amp;Table2[[#This Row],[Time2]],Table2[[#This Row],[Time2]])</f>
        <v>10</v>
      </c>
      <c r="Z3854" s="1">
        <f>IF(Table2[[#This Row],[Time3]]&lt;10,0&amp;Table2[[#This Row],[Time3]],Table2[[#This Row],[Time3]])</f>
        <v>40</v>
      </c>
      <c r="AA3854" s="2" t="str">
        <f>Table2[[#This Row],[Time4]]&amp;":"&amp;Table2[[#This Row],[Time5]]</f>
        <v>10:40</v>
      </c>
      <c r="AB3854" s="1" t="str" cm="1">
        <f t="array" ref="AB3854">IFERROR(IF(Table2[[#This Row],[code]]="","",_xlfn.IFS(AND(Table2[[#This Row],[code]]&lt;400,Table2[[#This Row],[code]]&lt;&gt;""),2,Table2[[#This Row],[code]]&gt;500,4)),"")</f>
        <v/>
      </c>
      <c r="AC3854" s="1" t="str">
        <f>IF(Table2[[#This Row],[Event]]="Penalty",Table2[[#This Row],[number]],IF(Table2[[#This Row],[Event]]="Time-Out",401,""))</f>
        <v/>
      </c>
      <c r="AD3854" s="1">
        <f>ROW(A3853)</f>
        <v>3853</v>
      </c>
      <c r="AE3854" s="1">
        <f>COUNTIFS(Table2[GameID],Table2[[#This Row],[GameID]],Table2[Column1],"&lt;="&amp;Table2[[#This Row],[Column1]])-1</f>
        <v>4</v>
      </c>
    </row>
    <row r="3855" spans="1:31" x14ac:dyDescent="0.45">
      <c r="A3855" t="s">
        <v>470</v>
      </c>
      <c r="B3855" t="str">
        <f>_xlfn.TEXTBEFORE(Table2[[#This Row],[Kamp]]," - ")</f>
        <v>Strandby Elling</v>
      </c>
      <c r="C3855" t="str">
        <f>_xlfn.TEXTAFTER(Table2[[#This Row],[Kamp]],"- ")</f>
        <v>BFC Vendsyssel</v>
      </c>
      <c r="D3855">
        <v>45358</v>
      </c>
      <c r="E3855">
        <v>83607</v>
      </c>
      <c r="F3855">
        <v>20232024</v>
      </c>
      <c r="G3855" t="s">
        <v>372</v>
      </c>
      <c r="H3855" t="s">
        <v>664</v>
      </c>
      <c r="I3855" t="s">
        <v>677</v>
      </c>
      <c r="J3855">
        <v>1</v>
      </c>
      <c r="K3855">
        <v>31145</v>
      </c>
      <c r="L3855">
        <v>1</v>
      </c>
      <c r="M3855" t="s">
        <v>630</v>
      </c>
      <c r="N3855" t="s">
        <v>482</v>
      </c>
      <c r="O3855" t="s">
        <v>211</v>
      </c>
      <c r="P3855">
        <v>17</v>
      </c>
      <c r="Q3855">
        <v>92</v>
      </c>
      <c r="R3855">
        <f>SUMIFS(Table2[number],Table2[Event],"Goal",Table2[H/U],"HOME",Table2[GameID],Table2[[#This Row],[GameID]],Table2[GameTime],"&lt;="&amp;Table2[[#This Row],[GameTime]])</f>
        <v>3</v>
      </c>
      <c r="S3855">
        <f>SUMIFS(Table2[number],Table2[Event],"Goal",Table2[H/U],"AWAY",Table2[GameID],Table2[[#This Row],[GameID]],Table2[GameTime],"&lt;="&amp;Table2[[#This Row],[GameTime]])</f>
        <v>3</v>
      </c>
      <c r="T3855" t="str">
        <f>IF(Table2[[#This Row],[Event]]="Goal",Table2[[#This Row],[Hscore]]&amp;"-"&amp;Table2[[#This Row],[Uscore]],"")</f>
        <v>3-3</v>
      </c>
      <c r="U3855">
        <v>720</v>
      </c>
      <c r="V3855" s="1">
        <f>Table2[[#This Row],[GameTime]]-(Table2[[#This Row],[period]]-1)*1200</f>
        <v>720</v>
      </c>
      <c r="W3855" s="1">
        <f>ROUNDDOWN(Table2[[#This Row],[Time]]/60,0)</f>
        <v>12</v>
      </c>
      <c r="X3855" s="1">
        <f>ROUNDDOWN((Table2[[#This Row],[Time]]/60-Table2[[#This Row],[Time2]])*60,0)</f>
        <v>0</v>
      </c>
      <c r="Y3855" s="1">
        <f>IF(Table2[[#This Row],[Time2]]&lt;10,0&amp;Table2[[#This Row],[Time2]],Table2[[#This Row],[Time2]])</f>
        <v>12</v>
      </c>
      <c r="Z3855" s="1" t="str">
        <f>IF(Table2[[#This Row],[Time3]]&lt;10,0&amp;Table2[[#This Row],[Time3]],Table2[[#This Row],[Time3]])</f>
        <v>00</v>
      </c>
      <c r="AA3855" s="2" t="str">
        <f>Table2[[#This Row],[Time4]]&amp;":"&amp;Table2[[#This Row],[Time5]]</f>
        <v>12:00</v>
      </c>
      <c r="AB3855" s="1" t="str" cm="1">
        <f t="array" ref="AB3855">IFERROR(IF(Table2[[#This Row],[code]]="","",_xlfn.IFS(AND(Table2[[#This Row],[code]]&lt;400,Table2[[#This Row],[code]]&lt;&gt;""),2,Table2[[#This Row],[code]]&gt;500,4)),"")</f>
        <v/>
      </c>
      <c r="AC3855" s="1" t="str">
        <f>IF(Table2[[#This Row],[Event]]="Penalty",Table2[[#This Row],[number]],IF(Table2[[#This Row],[Event]]="Time-Out",401,""))</f>
        <v/>
      </c>
      <c r="AD3855" s="1">
        <f>ROW(A3854)</f>
        <v>3854</v>
      </c>
      <c r="AE3855" s="1">
        <f>COUNTIFS(Table2[GameID],Table2[[#This Row],[GameID]],Table2[Column1],"&lt;="&amp;Table2[[#This Row],[Column1]])-1</f>
        <v>5</v>
      </c>
    </row>
    <row r="3856" spans="1:31" x14ac:dyDescent="0.45">
      <c r="A3856" t="s">
        <v>470</v>
      </c>
      <c r="B3856" t="str">
        <f>_xlfn.TEXTBEFORE(Table2[[#This Row],[Kamp]]," - ")</f>
        <v>Strandby Elling</v>
      </c>
      <c r="C3856" t="str">
        <f>_xlfn.TEXTAFTER(Table2[[#This Row],[Kamp]],"- ")</f>
        <v>BFC Vendsyssel</v>
      </c>
      <c r="D3856">
        <v>45358</v>
      </c>
      <c r="E3856">
        <v>83607</v>
      </c>
      <c r="F3856">
        <v>20232024</v>
      </c>
      <c r="G3856" t="s">
        <v>372</v>
      </c>
      <c r="H3856" t="s">
        <v>664</v>
      </c>
      <c r="I3856" t="s">
        <v>677</v>
      </c>
      <c r="J3856">
        <v>1</v>
      </c>
      <c r="K3856">
        <v>31145</v>
      </c>
      <c r="L3856">
        <v>207</v>
      </c>
      <c r="M3856" t="s">
        <v>631</v>
      </c>
      <c r="N3856" t="s">
        <v>211</v>
      </c>
      <c r="O3856" t="s">
        <v>634</v>
      </c>
      <c r="P3856">
        <v>92</v>
      </c>
      <c r="Q3856" t="s">
        <v>634</v>
      </c>
      <c r="R3856">
        <f>SUMIFS(Table2[number],Table2[Event],"Goal",Table2[H/U],"HOME",Table2[GameID],Table2[[#This Row],[GameID]],Table2[GameTime],"&lt;="&amp;Table2[[#This Row],[GameTime]])</f>
        <v>3</v>
      </c>
      <c r="S3856">
        <f>SUMIFS(Table2[number],Table2[Event],"Goal",Table2[H/U],"AWAY",Table2[GameID],Table2[[#This Row],[GameID]],Table2[GameTime],"&lt;="&amp;Table2[[#This Row],[GameTime]])</f>
        <v>3</v>
      </c>
      <c r="T3856" t="str">
        <f>IF(Table2[[#This Row],[Event]]="Goal",Table2[[#This Row],[Hscore]]&amp;"-"&amp;Table2[[#This Row],[Uscore]],"")</f>
        <v/>
      </c>
      <c r="U3856">
        <v>904</v>
      </c>
      <c r="V3856" s="1">
        <f>Table2[[#This Row],[GameTime]]-(Table2[[#This Row],[period]]-1)*1200</f>
        <v>904</v>
      </c>
      <c r="W3856" s="1">
        <f>ROUNDDOWN(Table2[[#This Row],[Time]]/60,0)</f>
        <v>15</v>
      </c>
      <c r="X3856" s="1">
        <f>ROUNDDOWN((Table2[[#This Row],[Time]]/60-Table2[[#This Row],[Time2]])*60,0)</f>
        <v>3</v>
      </c>
      <c r="Y3856" s="1">
        <f>IF(Table2[[#This Row],[Time2]]&lt;10,0&amp;Table2[[#This Row],[Time2]],Table2[[#This Row],[Time2]])</f>
        <v>15</v>
      </c>
      <c r="Z3856" s="1" t="str">
        <f>IF(Table2[[#This Row],[Time3]]&lt;10,0&amp;Table2[[#This Row],[Time3]],Table2[[#This Row],[Time3]])</f>
        <v>03</v>
      </c>
      <c r="AA3856" s="2" t="str">
        <f>Table2[[#This Row],[Time4]]&amp;":"&amp;Table2[[#This Row],[Time5]]</f>
        <v>15:03</v>
      </c>
      <c r="AB3856" s="1" cm="1">
        <f t="array" ref="AB3856">IFERROR(IF(Table2[[#This Row],[code]]="","",_xlfn.IFS(AND(Table2[[#This Row],[code]]&lt;400,Table2[[#This Row],[code]]&lt;&gt;""),2,Table2[[#This Row],[code]]&gt;500,4)),"")</f>
        <v>2</v>
      </c>
      <c r="AC3856" s="1">
        <f>IF(Table2[[#This Row],[Event]]="Penalty",Table2[[#This Row],[number]],IF(Table2[[#This Row],[Event]]="Time-Out",401,""))</f>
        <v>207</v>
      </c>
      <c r="AD3856" s="1">
        <f>ROW(A3855)</f>
        <v>3855</v>
      </c>
      <c r="AE3856" s="1">
        <f>COUNTIFS(Table2[GameID],Table2[[#This Row],[GameID]],Table2[Column1],"&lt;="&amp;Table2[[#This Row],[Column1]])-1</f>
        <v>6</v>
      </c>
    </row>
    <row r="3857" spans="1:31" x14ac:dyDescent="0.45">
      <c r="A3857" t="s">
        <v>470</v>
      </c>
      <c r="B3857" t="str">
        <f>_xlfn.TEXTBEFORE(Table2[[#This Row],[Kamp]]," - ")</f>
        <v>Strandby Elling</v>
      </c>
      <c r="C3857" t="str">
        <f>_xlfn.TEXTAFTER(Table2[[#This Row],[Kamp]],"- ")</f>
        <v>BFC Vendsyssel</v>
      </c>
      <c r="D3857">
        <v>45358</v>
      </c>
      <c r="E3857">
        <v>83607</v>
      </c>
      <c r="F3857">
        <v>20232024</v>
      </c>
      <c r="G3857" t="s">
        <v>372</v>
      </c>
      <c r="H3857" t="s">
        <v>671</v>
      </c>
      <c r="I3857" t="s">
        <v>678</v>
      </c>
      <c r="J3857">
        <v>1</v>
      </c>
      <c r="K3857">
        <v>31148</v>
      </c>
      <c r="L3857">
        <v>1</v>
      </c>
      <c r="M3857" t="s">
        <v>630</v>
      </c>
      <c r="N3857" t="s">
        <v>524</v>
      </c>
      <c r="O3857" t="s">
        <v>634</v>
      </c>
      <c r="P3857">
        <v>24</v>
      </c>
      <c r="Q3857" t="s">
        <v>634</v>
      </c>
      <c r="R3857">
        <f>SUMIFS(Table2[number],Table2[Event],"Goal",Table2[H/U],"HOME",Table2[GameID],Table2[[#This Row],[GameID]],Table2[GameTime],"&lt;="&amp;Table2[[#This Row],[GameTime]])</f>
        <v>4</v>
      </c>
      <c r="S3857">
        <f>SUMIFS(Table2[number],Table2[Event],"Goal",Table2[H/U],"AWAY",Table2[GameID],Table2[[#This Row],[GameID]],Table2[GameTime],"&lt;="&amp;Table2[[#This Row],[GameTime]])</f>
        <v>3</v>
      </c>
      <c r="T3857" t="str">
        <f>IF(Table2[[#This Row],[Event]]="Goal",Table2[[#This Row],[Hscore]]&amp;"-"&amp;Table2[[#This Row],[Uscore]],"")</f>
        <v>4-3</v>
      </c>
      <c r="U3857">
        <v>1191</v>
      </c>
      <c r="V3857" s="1">
        <f>Table2[[#This Row],[GameTime]]-(Table2[[#This Row],[period]]-1)*1200</f>
        <v>1191</v>
      </c>
      <c r="W3857" s="1">
        <f>ROUNDDOWN(Table2[[#This Row],[Time]]/60,0)</f>
        <v>19</v>
      </c>
      <c r="X3857" s="1">
        <f>ROUNDDOWN((Table2[[#This Row],[Time]]/60-Table2[[#This Row],[Time2]])*60,0)</f>
        <v>51</v>
      </c>
      <c r="Y3857" s="1">
        <f>IF(Table2[[#This Row],[Time2]]&lt;10,0&amp;Table2[[#This Row],[Time2]],Table2[[#This Row],[Time2]])</f>
        <v>19</v>
      </c>
      <c r="Z3857" s="1">
        <f>IF(Table2[[#This Row],[Time3]]&lt;10,0&amp;Table2[[#This Row],[Time3]],Table2[[#This Row],[Time3]])</f>
        <v>51</v>
      </c>
      <c r="AA3857" s="2" t="str">
        <f>Table2[[#This Row],[Time4]]&amp;":"&amp;Table2[[#This Row],[Time5]]</f>
        <v>19:51</v>
      </c>
      <c r="AB3857" s="1" t="str" cm="1">
        <f t="array" ref="AB3857">IFERROR(IF(Table2[[#This Row],[code]]="","",_xlfn.IFS(AND(Table2[[#This Row],[code]]&lt;400,Table2[[#This Row],[code]]&lt;&gt;""),2,Table2[[#This Row],[code]]&gt;500,4)),"")</f>
        <v/>
      </c>
      <c r="AC3857" s="1" t="str">
        <f>IF(Table2[[#This Row],[Event]]="Penalty",Table2[[#This Row],[number]],IF(Table2[[#This Row],[Event]]="Time-Out",401,""))</f>
        <v/>
      </c>
      <c r="AD3857" s="1">
        <f>ROW(A3856)</f>
        <v>3856</v>
      </c>
      <c r="AE3857" s="1">
        <f>COUNTIFS(Table2[GameID],Table2[[#This Row],[GameID]],Table2[Column1],"&lt;="&amp;Table2[[#This Row],[Column1]])-1</f>
        <v>7</v>
      </c>
    </row>
    <row r="3858" spans="1:31" x14ac:dyDescent="0.45">
      <c r="A3858" t="s">
        <v>470</v>
      </c>
      <c r="B3858" t="str">
        <f>_xlfn.TEXTBEFORE(Table2[[#This Row],[Kamp]]," - ")</f>
        <v>Strandby Elling</v>
      </c>
      <c r="C3858" t="str">
        <f>_xlfn.TEXTAFTER(Table2[[#This Row],[Kamp]],"- ")</f>
        <v>BFC Vendsyssel</v>
      </c>
      <c r="D3858">
        <v>45358</v>
      </c>
      <c r="E3858">
        <v>83607</v>
      </c>
      <c r="F3858">
        <v>20232024</v>
      </c>
      <c r="G3858" t="s">
        <v>372</v>
      </c>
      <c r="H3858" t="s">
        <v>664</v>
      </c>
      <c r="I3858" t="s">
        <v>677</v>
      </c>
      <c r="J3858">
        <v>2</v>
      </c>
      <c r="K3858">
        <v>31145</v>
      </c>
      <c r="L3858">
        <v>1</v>
      </c>
      <c r="M3858" t="s">
        <v>630</v>
      </c>
      <c r="N3858" t="s">
        <v>207</v>
      </c>
      <c r="O3858" t="s">
        <v>211</v>
      </c>
      <c r="P3858">
        <v>71</v>
      </c>
      <c r="Q3858">
        <v>92</v>
      </c>
      <c r="R3858">
        <f>SUMIFS(Table2[number],Table2[Event],"Goal",Table2[H/U],"HOME",Table2[GameID],Table2[[#This Row],[GameID]],Table2[GameTime],"&lt;="&amp;Table2[[#This Row],[GameTime]])</f>
        <v>4</v>
      </c>
      <c r="S3858">
        <f>SUMIFS(Table2[number],Table2[Event],"Goal",Table2[H/U],"AWAY",Table2[GameID],Table2[[#This Row],[GameID]],Table2[GameTime],"&lt;="&amp;Table2[[#This Row],[GameTime]])</f>
        <v>4</v>
      </c>
      <c r="T3858" t="str">
        <f>IF(Table2[[#This Row],[Event]]="Goal",Table2[[#This Row],[Hscore]]&amp;"-"&amp;Table2[[#This Row],[Uscore]],"")</f>
        <v>4-4</v>
      </c>
      <c r="U3858">
        <v>1240</v>
      </c>
      <c r="V3858" s="1">
        <f>Table2[[#This Row],[GameTime]]-(Table2[[#This Row],[period]]-1)*1200</f>
        <v>40</v>
      </c>
      <c r="W3858" s="1">
        <f>ROUNDDOWN(Table2[[#This Row],[Time]]/60,0)</f>
        <v>0</v>
      </c>
      <c r="X3858" s="1">
        <f>ROUNDDOWN((Table2[[#This Row],[Time]]/60-Table2[[#This Row],[Time2]])*60,0)</f>
        <v>40</v>
      </c>
      <c r="Y3858" s="1" t="str">
        <f>IF(Table2[[#This Row],[Time2]]&lt;10,0&amp;Table2[[#This Row],[Time2]],Table2[[#This Row],[Time2]])</f>
        <v>00</v>
      </c>
      <c r="Z3858" s="1">
        <f>IF(Table2[[#This Row],[Time3]]&lt;10,0&amp;Table2[[#This Row],[Time3]],Table2[[#This Row],[Time3]])</f>
        <v>40</v>
      </c>
      <c r="AA3858" s="2" t="str">
        <f>Table2[[#This Row],[Time4]]&amp;":"&amp;Table2[[#This Row],[Time5]]</f>
        <v>00:40</v>
      </c>
      <c r="AB3858" s="1" t="str" cm="1">
        <f t="array" ref="AB3858">IFERROR(IF(Table2[[#This Row],[code]]="","",_xlfn.IFS(AND(Table2[[#This Row],[code]]&lt;400,Table2[[#This Row],[code]]&lt;&gt;""),2,Table2[[#This Row],[code]]&gt;500,4)),"")</f>
        <v/>
      </c>
      <c r="AC3858" s="1" t="str">
        <f>IF(Table2[[#This Row],[Event]]="Penalty",Table2[[#This Row],[number]],IF(Table2[[#This Row],[Event]]="Time-Out",401,""))</f>
        <v/>
      </c>
      <c r="AD3858" s="1">
        <f>ROW(A3857)</f>
        <v>3857</v>
      </c>
      <c r="AE3858" s="1">
        <f>COUNTIFS(Table2[GameID],Table2[[#This Row],[GameID]],Table2[Column1],"&lt;="&amp;Table2[[#This Row],[Column1]])-1</f>
        <v>8</v>
      </c>
    </row>
    <row r="3859" spans="1:31" x14ac:dyDescent="0.45">
      <c r="A3859" t="s">
        <v>470</v>
      </c>
      <c r="B3859" t="str">
        <f>_xlfn.TEXTBEFORE(Table2[[#This Row],[Kamp]]," - ")</f>
        <v>Strandby Elling</v>
      </c>
      <c r="C3859" t="str">
        <f>_xlfn.TEXTAFTER(Table2[[#This Row],[Kamp]],"- ")</f>
        <v>BFC Vendsyssel</v>
      </c>
      <c r="D3859">
        <v>45358</v>
      </c>
      <c r="E3859">
        <v>83607</v>
      </c>
      <c r="F3859">
        <v>20232024</v>
      </c>
      <c r="G3859" t="s">
        <v>372</v>
      </c>
      <c r="H3859" t="s">
        <v>664</v>
      </c>
      <c r="I3859" t="s">
        <v>677</v>
      </c>
      <c r="J3859">
        <v>2</v>
      </c>
      <c r="K3859">
        <v>31145</v>
      </c>
      <c r="L3859">
        <v>1</v>
      </c>
      <c r="M3859" t="s">
        <v>630</v>
      </c>
      <c r="N3859" t="s">
        <v>287</v>
      </c>
      <c r="O3859" t="s">
        <v>207</v>
      </c>
      <c r="P3859">
        <v>22</v>
      </c>
      <c r="Q3859">
        <v>71</v>
      </c>
      <c r="R3859">
        <f>SUMIFS(Table2[number],Table2[Event],"Goal",Table2[H/U],"HOME",Table2[GameID],Table2[[#This Row],[GameID]],Table2[GameTime],"&lt;="&amp;Table2[[#This Row],[GameTime]])</f>
        <v>4</v>
      </c>
      <c r="S3859">
        <f>SUMIFS(Table2[number],Table2[Event],"Goal",Table2[H/U],"AWAY",Table2[GameID],Table2[[#This Row],[GameID]],Table2[GameTime],"&lt;="&amp;Table2[[#This Row],[GameTime]])</f>
        <v>5</v>
      </c>
      <c r="T3859" t="str">
        <f>IF(Table2[[#This Row],[Event]]="Goal",Table2[[#This Row],[Hscore]]&amp;"-"&amp;Table2[[#This Row],[Uscore]],"")</f>
        <v>4-5</v>
      </c>
      <c r="U3859">
        <v>1656</v>
      </c>
      <c r="V3859" s="1">
        <f>Table2[[#This Row],[GameTime]]-(Table2[[#This Row],[period]]-1)*1200</f>
        <v>456</v>
      </c>
      <c r="W3859" s="1">
        <f>ROUNDDOWN(Table2[[#This Row],[Time]]/60,0)</f>
        <v>7</v>
      </c>
      <c r="X3859" s="1">
        <f>ROUNDDOWN((Table2[[#This Row],[Time]]/60-Table2[[#This Row],[Time2]])*60,0)</f>
        <v>36</v>
      </c>
      <c r="Y3859" s="1" t="str">
        <f>IF(Table2[[#This Row],[Time2]]&lt;10,0&amp;Table2[[#This Row],[Time2]],Table2[[#This Row],[Time2]])</f>
        <v>07</v>
      </c>
      <c r="Z3859" s="1">
        <f>IF(Table2[[#This Row],[Time3]]&lt;10,0&amp;Table2[[#This Row],[Time3]],Table2[[#This Row],[Time3]])</f>
        <v>36</v>
      </c>
      <c r="AA3859" s="2" t="str">
        <f>Table2[[#This Row],[Time4]]&amp;":"&amp;Table2[[#This Row],[Time5]]</f>
        <v>07:36</v>
      </c>
      <c r="AB3859" s="1" t="str" cm="1">
        <f t="array" ref="AB3859">IFERROR(IF(Table2[[#This Row],[code]]="","",_xlfn.IFS(AND(Table2[[#This Row],[code]]&lt;400,Table2[[#This Row],[code]]&lt;&gt;""),2,Table2[[#This Row],[code]]&gt;500,4)),"")</f>
        <v/>
      </c>
      <c r="AC3859" s="1" t="str">
        <f>IF(Table2[[#This Row],[Event]]="Penalty",Table2[[#This Row],[number]],IF(Table2[[#This Row],[Event]]="Time-Out",401,""))</f>
        <v/>
      </c>
      <c r="AD3859" s="1">
        <f>ROW(A3858)</f>
        <v>3858</v>
      </c>
      <c r="AE3859" s="1">
        <f>COUNTIFS(Table2[GameID],Table2[[#This Row],[GameID]],Table2[Column1],"&lt;="&amp;Table2[[#This Row],[Column1]])-1</f>
        <v>9</v>
      </c>
    </row>
    <row r="3860" spans="1:31" x14ac:dyDescent="0.45">
      <c r="A3860" t="s">
        <v>470</v>
      </c>
      <c r="B3860" t="str">
        <f>_xlfn.TEXTBEFORE(Table2[[#This Row],[Kamp]]," - ")</f>
        <v>Strandby Elling</v>
      </c>
      <c r="C3860" t="str">
        <f>_xlfn.TEXTAFTER(Table2[[#This Row],[Kamp]],"- ")</f>
        <v>BFC Vendsyssel</v>
      </c>
      <c r="D3860">
        <v>45358</v>
      </c>
      <c r="E3860">
        <v>83607</v>
      </c>
      <c r="F3860">
        <v>20232024</v>
      </c>
      <c r="G3860" t="s">
        <v>372</v>
      </c>
      <c r="H3860" t="s">
        <v>664</v>
      </c>
      <c r="I3860" t="s">
        <v>677</v>
      </c>
      <c r="J3860">
        <v>2</v>
      </c>
      <c r="K3860">
        <v>31145</v>
      </c>
      <c r="L3860">
        <v>1</v>
      </c>
      <c r="M3860" t="s">
        <v>630</v>
      </c>
      <c r="N3860" t="s">
        <v>199</v>
      </c>
      <c r="O3860" t="s">
        <v>198</v>
      </c>
      <c r="P3860">
        <v>10</v>
      </c>
      <c r="Q3860">
        <v>86</v>
      </c>
      <c r="R3860">
        <f>SUMIFS(Table2[number],Table2[Event],"Goal",Table2[H/U],"HOME",Table2[GameID],Table2[[#This Row],[GameID]],Table2[GameTime],"&lt;="&amp;Table2[[#This Row],[GameTime]])</f>
        <v>4</v>
      </c>
      <c r="S3860">
        <f>SUMIFS(Table2[number],Table2[Event],"Goal",Table2[H/U],"AWAY",Table2[GameID],Table2[[#This Row],[GameID]],Table2[GameTime],"&lt;="&amp;Table2[[#This Row],[GameTime]])</f>
        <v>6</v>
      </c>
      <c r="T3860" t="str">
        <f>IF(Table2[[#This Row],[Event]]="Goal",Table2[[#This Row],[Hscore]]&amp;"-"&amp;Table2[[#This Row],[Uscore]],"")</f>
        <v>4-6</v>
      </c>
      <c r="U3860">
        <v>2130</v>
      </c>
      <c r="V3860" s="1">
        <f>Table2[[#This Row],[GameTime]]-(Table2[[#This Row],[period]]-1)*1200</f>
        <v>930</v>
      </c>
      <c r="W3860" s="1">
        <f>ROUNDDOWN(Table2[[#This Row],[Time]]/60,0)</f>
        <v>15</v>
      </c>
      <c r="X3860" s="1">
        <f>ROUNDDOWN((Table2[[#This Row],[Time]]/60-Table2[[#This Row],[Time2]])*60,0)</f>
        <v>30</v>
      </c>
      <c r="Y3860" s="1">
        <f>IF(Table2[[#This Row],[Time2]]&lt;10,0&amp;Table2[[#This Row],[Time2]],Table2[[#This Row],[Time2]])</f>
        <v>15</v>
      </c>
      <c r="Z3860" s="1">
        <f>IF(Table2[[#This Row],[Time3]]&lt;10,0&amp;Table2[[#This Row],[Time3]],Table2[[#This Row],[Time3]])</f>
        <v>30</v>
      </c>
      <c r="AA3860" s="2" t="str">
        <f>Table2[[#This Row],[Time4]]&amp;":"&amp;Table2[[#This Row],[Time5]]</f>
        <v>15:30</v>
      </c>
      <c r="AB3860" s="1" t="str" cm="1">
        <f t="array" ref="AB3860">IFERROR(IF(Table2[[#This Row],[code]]="","",_xlfn.IFS(AND(Table2[[#This Row],[code]]&lt;400,Table2[[#This Row],[code]]&lt;&gt;""),2,Table2[[#This Row],[code]]&gt;500,4)),"")</f>
        <v/>
      </c>
      <c r="AC3860" s="1" t="str">
        <f>IF(Table2[[#This Row],[Event]]="Penalty",Table2[[#This Row],[number]],IF(Table2[[#This Row],[Event]]="Time-Out",401,""))</f>
        <v/>
      </c>
      <c r="AD3860" s="1">
        <f>ROW(A3859)</f>
        <v>3859</v>
      </c>
      <c r="AE3860" s="1">
        <f>COUNTIFS(Table2[GameID],Table2[[#This Row],[GameID]],Table2[Column1],"&lt;="&amp;Table2[[#This Row],[Column1]])-1</f>
        <v>10</v>
      </c>
    </row>
    <row r="3861" spans="1:31" x14ac:dyDescent="0.45">
      <c r="A3861" t="s">
        <v>470</v>
      </c>
      <c r="B3861" t="str">
        <f>_xlfn.TEXTBEFORE(Table2[[#This Row],[Kamp]]," - ")</f>
        <v>Strandby Elling</v>
      </c>
      <c r="C3861" t="str">
        <f>_xlfn.TEXTAFTER(Table2[[#This Row],[Kamp]],"- ")</f>
        <v>BFC Vendsyssel</v>
      </c>
      <c r="D3861">
        <v>45358</v>
      </c>
      <c r="E3861">
        <v>83607</v>
      </c>
      <c r="F3861">
        <v>20232024</v>
      </c>
      <c r="G3861" t="s">
        <v>372</v>
      </c>
      <c r="H3861" t="s">
        <v>671</v>
      </c>
      <c r="I3861" t="s">
        <v>678</v>
      </c>
      <c r="J3861">
        <v>2</v>
      </c>
      <c r="K3861">
        <v>31148</v>
      </c>
      <c r="L3861">
        <v>201</v>
      </c>
      <c r="M3861" t="s">
        <v>631</v>
      </c>
      <c r="N3861" t="s">
        <v>474</v>
      </c>
      <c r="O3861" t="s">
        <v>634</v>
      </c>
      <c r="P3861">
        <v>20</v>
      </c>
      <c r="Q3861" t="s">
        <v>634</v>
      </c>
      <c r="R3861">
        <f>SUMIFS(Table2[number],Table2[Event],"Goal",Table2[H/U],"HOME",Table2[GameID],Table2[[#This Row],[GameID]],Table2[GameTime],"&lt;="&amp;Table2[[#This Row],[GameTime]])</f>
        <v>4</v>
      </c>
      <c r="S3861">
        <f>SUMIFS(Table2[number],Table2[Event],"Goal",Table2[H/U],"AWAY",Table2[GameID],Table2[[#This Row],[GameID]],Table2[GameTime],"&lt;="&amp;Table2[[#This Row],[GameTime]])</f>
        <v>6</v>
      </c>
      <c r="T3861" t="str">
        <f>IF(Table2[[#This Row],[Event]]="Goal",Table2[[#This Row],[Hscore]]&amp;"-"&amp;Table2[[#This Row],[Uscore]],"")</f>
        <v/>
      </c>
      <c r="U3861">
        <v>2295</v>
      </c>
      <c r="V3861" s="1">
        <f>Table2[[#This Row],[GameTime]]-(Table2[[#This Row],[period]]-1)*1200</f>
        <v>1095</v>
      </c>
      <c r="W3861" s="1">
        <f>ROUNDDOWN(Table2[[#This Row],[Time]]/60,0)</f>
        <v>18</v>
      </c>
      <c r="X3861" s="1">
        <f>ROUNDDOWN((Table2[[#This Row],[Time]]/60-Table2[[#This Row],[Time2]])*60,0)</f>
        <v>15</v>
      </c>
      <c r="Y3861" s="1">
        <f>IF(Table2[[#This Row],[Time2]]&lt;10,0&amp;Table2[[#This Row],[Time2]],Table2[[#This Row],[Time2]])</f>
        <v>18</v>
      </c>
      <c r="Z3861" s="1">
        <f>IF(Table2[[#This Row],[Time3]]&lt;10,0&amp;Table2[[#This Row],[Time3]],Table2[[#This Row],[Time3]])</f>
        <v>15</v>
      </c>
      <c r="AA3861" s="2" t="str">
        <f>Table2[[#This Row],[Time4]]&amp;":"&amp;Table2[[#This Row],[Time5]]</f>
        <v>18:15</v>
      </c>
      <c r="AB3861" s="1" cm="1">
        <f t="array" ref="AB3861">IFERROR(IF(Table2[[#This Row],[code]]="","",_xlfn.IFS(AND(Table2[[#This Row],[code]]&lt;400,Table2[[#This Row],[code]]&lt;&gt;""),2,Table2[[#This Row],[code]]&gt;500,4)),"")</f>
        <v>2</v>
      </c>
      <c r="AC3861" s="1">
        <f>IF(Table2[[#This Row],[Event]]="Penalty",Table2[[#This Row],[number]],IF(Table2[[#This Row],[Event]]="Time-Out",401,""))</f>
        <v>201</v>
      </c>
      <c r="AD3861" s="1">
        <f>ROW(A3860)</f>
        <v>3860</v>
      </c>
      <c r="AE3861" s="1">
        <f>COUNTIFS(Table2[GameID],Table2[[#This Row],[GameID]],Table2[Column1],"&lt;="&amp;Table2[[#This Row],[Column1]])-1</f>
        <v>11</v>
      </c>
    </row>
    <row r="3862" spans="1:31" x14ac:dyDescent="0.45">
      <c r="A3862" t="s">
        <v>470</v>
      </c>
      <c r="B3862" t="str">
        <f>_xlfn.TEXTBEFORE(Table2[[#This Row],[Kamp]]," - ")</f>
        <v>Strandby Elling</v>
      </c>
      <c r="C3862" t="str">
        <f>_xlfn.TEXTAFTER(Table2[[#This Row],[Kamp]],"- ")</f>
        <v>BFC Vendsyssel</v>
      </c>
      <c r="D3862">
        <v>45358</v>
      </c>
      <c r="E3862">
        <v>83607</v>
      </c>
      <c r="F3862">
        <v>20232024</v>
      </c>
      <c r="G3862" t="s">
        <v>372</v>
      </c>
      <c r="H3862" t="s">
        <v>664</v>
      </c>
      <c r="I3862" t="s">
        <v>677</v>
      </c>
      <c r="J3862">
        <v>3</v>
      </c>
      <c r="K3862">
        <v>31145</v>
      </c>
      <c r="L3862">
        <v>1</v>
      </c>
      <c r="M3862" t="s">
        <v>630</v>
      </c>
      <c r="N3862" t="s">
        <v>207</v>
      </c>
      <c r="O3862" t="s">
        <v>211</v>
      </c>
      <c r="P3862">
        <v>71</v>
      </c>
      <c r="Q3862">
        <v>92</v>
      </c>
      <c r="R3862">
        <f>SUMIFS(Table2[number],Table2[Event],"Goal",Table2[H/U],"HOME",Table2[GameID],Table2[[#This Row],[GameID]],Table2[GameTime],"&lt;="&amp;Table2[[#This Row],[GameTime]])</f>
        <v>4</v>
      </c>
      <c r="S3862">
        <f>SUMIFS(Table2[number],Table2[Event],"Goal",Table2[H/U],"AWAY",Table2[GameID],Table2[[#This Row],[GameID]],Table2[GameTime],"&lt;="&amp;Table2[[#This Row],[GameTime]])</f>
        <v>8</v>
      </c>
      <c r="T3862" t="str">
        <f>IF(Table2[[#This Row],[Event]]="Goal",Table2[[#This Row],[Hscore]]&amp;"-"&amp;Table2[[#This Row],[Uscore]],"")</f>
        <v>4-8</v>
      </c>
      <c r="U3862">
        <v>2435</v>
      </c>
      <c r="V3862" s="1">
        <f>Table2[[#This Row],[GameTime]]-(Table2[[#This Row],[period]]-1)*1200</f>
        <v>35</v>
      </c>
      <c r="W3862" s="1">
        <f>ROUNDDOWN(Table2[[#This Row],[Time]]/60,0)</f>
        <v>0</v>
      </c>
      <c r="X3862" s="1">
        <f>ROUNDDOWN((Table2[[#This Row],[Time]]/60-Table2[[#This Row],[Time2]])*60,0)</f>
        <v>35</v>
      </c>
      <c r="Y3862" s="1" t="str">
        <f>IF(Table2[[#This Row],[Time2]]&lt;10,0&amp;Table2[[#This Row],[Time2]],Table2[[#This Row],[Time2]])</f>
        <v>00</v>
      </c>
      <c r="Z3862" s="1">
        <f>IF(Table2[[#This Row],[Time3]]&lt;10,0&amp;Table2[[#This Row],[Time3]],Table2[[#This Row],[Time3]])</f>
        <v>35</v>
      </c>
      <c r="AA3862" s="2" t="str">
        <f>Table2[[#This Row],[Time4]]&amp;":"&amp;Table2[[#This Row],[Time5]]</f>
        <v>00:35</v>
      </c>
      <c r="AB3862" s="1" t="str" cm="1">
        <f t="array" ref="AB3862">IFERROR(IF(Table2[[#This Row],[code]]="","",_xlfn.IFS(AND(Table2[[#This Row],[code]]&lt;400,Table2[[#This Row],[code]]&lt;&gt;""),2,Table2[[#This Row],[code]]&gt;500,4)),"")</f>
        <v/>
      </c>
      <c r="AC3862" s="1" t="str">
        <f>IF(Table2[[#This Row],[Event]]="Penalty",Table2[[#This Row],[number]],IF(Table2[[#This Row],[Event]]="Time-Out",401,""))</f>
        <v/>
      </c>
      <c r="AD3862" s="1">
        <f>ROW(A3861)</f>
        <v>3861</v>
      </c>
      <c r="AE3862" s="1">
        <f>COUNTIFS(Table2[GameID],Table2[[#This Row],[GameID]],Table2[Column1],"&lt;="&amp;Table2[[#This Row],[Column1]])-1</f>
        <v>12</v>
      </c>
    </row>
    <row r="3863" spans="1:31" x14ac:dyDescent="0.45">
      <c r="A3863" t="s">
        <v>470</v>
      </c>
      <c r="B3863" t="str">
        <f>_xlfn.TEXTBEFORE(Table2[[#This Row],[Kamp]]," - ")</f>
        <v>Strandby Elling</v>
      </c>
      <c r="C3863" t="str">
        <f>_xlfn.TEXTAFTER(Table2[[#This Row],[Kamp]],"- ")</f>
        <v>BFC Vendsyssel</v>
      </c>
      <c r="D3863">
        <v>45358</v>
      </c>
      <c r="E3863">
        <v>83607</v>
      </c>
      <c r="F3863">
        <v>20232024</v>
      </c>
      <c r="G3863" t="s">
        <v>372</v>
      </c>
      <c r="H3863" t="s">
        <v>664</v>
      </c>
      <c r="I3863" t="s">
        <v>677</v>
      </c>
      <c r="J3863">
        <v>3</v>
      </c>
      <c r="K3863">
        <v>31145</v>
      </c>
      <c r="L3863">
        <v>1</v>
      </c>
      <c r="M3863" t="s">
        <v>630</v>
      </c>
      <c r="N3863" t="s">
        <v>207</v>
      </c>
      <c r="O3863" t="s">
        <v>634</v>
      </c>
      <c r="P3863">
        <v>71</v>
      </c>
      <c r="Q3863" t="s">
        <v>634</v>
      </c>
      <c r="R3863">
        <f>SUMIFS(Table2[number],Table2[Event],"Goal",Table2[H/U],"HOME",Table2[GameID],Table2[[#This Row],[GameID]],Table2[GameTime],"&lt;="&amp;Table2[[#This Row],[GameTime]])</f>
        <v>4</v>
      </c>
      <c r="S3863">
        <f>SUMIFS(Table2[number],Table2[Event],"Goal",Table2[H/U],"AWAY",Table2[GameID],Table2[[#This Row],[GameID]],Table2[GameTime],"&lt;="&amp;Table2[[#This Row],[GameTime]])</f>
        <v>8</v>
      </c>
      <c r="T3863" t="str">
        <f>IF(Table2[[#This Row],[Event]]="Goal",Table2[[#This Row],[Hscore]]&amp;"-"&amp;Table2[[#This Row],[Uscore]],"")</f>
        <v>4-8</v>
      </c>
      <c r="U3863">
        <v>2435</v>
      </c>
      <c r="V3863" s="1">
        <f>Table2[[#This Row],[GameTime]]-(Table2[[#This Row],[period]]-1)*1200</f>
        <v>35</v>
      </c>
      <c r="W3863" s="1">
        <f>ROUNDDOWN(Table2[[#This Row],[Time]]/60,0)</f>
        <v>0</v>
      </c>
      <c r="X3863" s="1">
        <f>ROUNDDOWN((Table2[[#This Row],[Time]]/60-Table2[[#This Row],[Time2]])*60,0)</f>
        <v>35</v>
      </c>
      <c r="Y3863" s="1" t="str">
        <f>IF(Table2[[#This Row],[Time2]]&lt;10,0&amp;Table2[[#This Row],[Time2]],Table2[[#This Row],[Time2]])</f>
        <v>00</v>
      </c>
      <c r="Z3863" s="1">
        <f>IF(Table2[[#This Row],[Time3]]&lt;10,0&amp;Table2[[#This Row],[Time3]],Table2[[#This Row],[Time3]])</f>
        <v>35</v>
      </c>
      <c r="AA3863" s="2" t="str">
        <f>Table2[[#This Row],[Time4]]&amp;":"&amp;Table2[[#This Row],[Time5]]</f>
        <v>00:35</v>
      </c>
      <c r="AB3863" s="1" t="str" cm="1">
        <f t="array" ref="AB3863">IFERROR(IF(Table2[[#This Row],[code]]="","",_xlfn.IFS(AND(Table2[[#This Row],[code]]&lt;400,Table2[[#This Row],[code]]&lt;&gt;""),2,Table2[[#This Row],[code]]&gt;500,4)),"")</f>
        <v/>
      </c>
      <c r="AC3863" s="1" t="str">
        <f>IF(Table2[[#This Row],[Event]]="Penalty",Table2[[#This Row],[number]],IF(Table2[[#This Row],[Event]]="Time-Out",401,""))</f>
        <v/>
      </c>
      <c r="AD3863" s="1">
        <f>ROW(A3862)</f>
        <v>3862</v>
      </c>
      <c r="AE3863" s="1">
        <f>COUNTIFS(Table2[GameID],Table2[[#This Row],[GameID]],Table2[Column1],"&lt;="&amp;Table2[[#This Row],[Column1]])-1</f>
        <v>13</v>
      </c>
    </row>
    <row r="3864" spans="1:31" x14ac:dyDescent="0.45">
      <c r="A3864" t="s">
        <v>470</v>
      </c>
      <c r="B3864" t="str">
        <f>_xlfn.TEXTBEFORE(Table2[[#This Row],[Kamp]]," - ")</f>
        <v>Strandby Elling</v>
      </c>
      <c r="C3864" t="str">
        <f>_xlfn.TEXTAFTER(Table2[[#This Row],[Kamp]],"- ")</f>
        <v>BFC Vendsyssel</v>
      </c>
      <c r="D3864">
        <v>45358</v>
      </c>
      <c r="E3864">
        <v>83607</v>
      </c>
      <c r="F3864">
        <v>20232024</v>
      </c>
      <c r="G3864" t="s">
        <v>372</v>
      </c>
      <c r="H3864" t="s">
        <v>671</v>
      </c>
      <c r="I3864" t="s">
        <v>678</v>
      </c>
      <c r="J3864">
        <v>3</v>
      </c>
      <c r="K3864">
        <v>31148</v>
      </c>
      <c r="L3864">
        <v>1</v>
      </c>
      <c r="M3864" t="s">
        <v>630</v>
      </c>
      <c r="N3864" t="s">
        <v>421</v>
      </c>
      <c r="O3864" t="s">
        <v>477</v>
      </c>
      <c r="P3864">
        <v>89</v>
      </c>
      <c r="Q3864">
        <v>71</v>
      </c>
      <c r="R3864">
        <f>SUMIFS(Table2[number],Table2[Event],"Goal",Table2[H/U],"HOME",Table2[GameID],Table2[[#This Row],[GameID]],Table2[GameTime],"&lt;="&amp;Table2[[#This Row],[GameTime]])</f>
        <v>5</v>
      </c>
      <c r="S3864">
        <f>SUMIFS(Table2[number],Table2[Event],"Goal",Table2[H/U],"AWAY",Table2[GameID],Table2[[#This Row],[GameID]],Table2[GameTime],"&lt;="&amp;Table2[[#This Row],[GameTime]])</f>
        <v>8</v>
      </c>
      <c r="T3864" t="str">
        <f>IF(Table2[[#This Row],[Event]]="Goal",Table2[[#This Row],[Hscore]]&amp;"-"&amp;Table2[[#This Row],[Uscore]],"")</f>
        <v>5-8</v>
      </c>
      <c r="U3864">
        <v>2484</v>
      </c>
      <c r="V3864" s="1">
        <f>Table2[[#This Row],[GameTime]]-(Table2[[#This Row],[period]]-1)*1200</f>
        <v>84</v>
      </c>
      <c r="W3864" s="1">
        <f>ROUNDDOWN(Table2[[#This Row],[Time]]/60,0)</f>
        <v>1</v>
      </c>
      <c r="X3864" s="1">
        <f>ROUNDDOWN((Table2[[#This Row],[Time]]/60-Table2[[#This Row],[Time2]])*60,0)</f>
        <v>24</v>
      </c>
      <c r="Y3864" s="1" t="str">
        <f>IF(Table2[[#This Row],[Time2]]&lt;10,0&amp;Table2[[#This Row],[Time2]],Table2[[#This Row],[Time2]])</f>
        <v>01</v>
      </c>
      <c r="Z3864" s="1">
        <f>IF(Table2[[#This Row],[Time3]]&lt;10,0&amp;Table2[[#This Row],[Time3]],Table2[[#This Row],[Time3]])</f>
        <v>24</v>
      </c>
      <c r="AA3864" s="2" t="str">
        <f>Table2[[#This Row],[Time4]]&amp;":"&amp;Table2[[#This Row],[Time5]]</f>
        <v>01:24</v>
      </c>
      <c r="AB3864" s="1" t="str" cm="1">
        <f t="array" ref="AB3864">IFERROR(IF(Table2[[#This Row],[code]]="","",_xlfn.IFS(AND(Table2[[#This Row],[code]]&lt;400,Table2[[#This Row],[code]]&lt;&gt;""),2,Table2[[#This Row],[code]]&gt;500,4)),"")</f>
        <v/>
      </c>
      <c r="AC3864" s="1" t="str">
        <f>IF(Table2[[#This Row],[Event]]="Penalty",Table2[[#This Row],[number]],IF(Table2[[#This Row],[Event]]="Time-Out",401,""))</f>
        <v/>
      </c>
      <c r="AD3864" s="1">
        <f>ROW(A3863)</f>
        <v>3863</v>
      </c>
      <c r="AE3864" s="1">
        <f>COUNTIFS(Table2[GameID],Table2[[#This Row],[GameID]],Table2[Column1],"&lt;="&amp;Table2[[#This Row],[Column1]])-1</f>
        <v>14</v>
      </c>
    </row>
    <row r="3865" spans="1:31" x14ac:dyDescent="0.45">
      <c r="A3865" t="s">
        <v>470</v>
      </c>
      <c r="B3865" t="str">
        <f>_xlfn.TEXTBEFORE(Table2[[#This Row],[Kamp]]," - ")</f>
        <v>Strandby Elling</v>
      </c>
      <c r="C3865" t="str">
        <f>_xlfn.TEXTAFTER(Table2[[#This Row],[Kamp]],"- ")</f>
        <v>BFC Vendsyssel</v>
      </c>
      <c r="D3865">
        <v>45358</v>
      </c>
      <c r="E3865">
        <v>83607</v>
      </c>
      <c r="F3865">
        <v>20232024</v>
      </c>
      <c r="G3865" t="s">
        <v>372</v>
      </c>
      <c r="H3865" t="s">
        <v>671</v>
      </c>
      <c r="I3865" t="s">
        <v>678</v>
      </c>
      <c r="J3865">
        <v>3</v>
      </c>
      <c r="K3865">
        <v>31148</v>
      </c>
      <c r="L3865">
        <v>1</v>
      </c>
      <c r="M3865" t="s">
        <v>630</v>
      </c>
      <c r="N3865" t="s">
        <v>540</v>
      </c>
      <c r="O3865" t="s">
        <v>421</v>
      </c>
      <c r="P3865">
        <v>21</v>
      </c>
      <c r="Q3865">
        <v>89</v>
      </c>
      <c r="R3865">
        <f>SUMIFS(Table2[number],Table2[Event],"Goal",Table2[H/U],"HOME",Table2[GameID],Table2[[#This Row],[GameID]],Table2[GameTime],"&lt;="&amp;Table2[[#This Row],[GameTime]])</f>
        <v>6</v>
      </c>
      <c r="S3865">
        <f>SUMIFS(Table2[number],Table2[Event],"Goal",Table2[H/U],"AWAY",Table2[GameID],Table2[[#This Row],[GameID]],Table2[GameTime],"&lt;="&amp;Table2[[#This Row],[GameTime]])</f>
        <v>8</v>
      </c>
      <c r="T3865" t="str">
        <f>IF(Table2[[#This Row],[Event]]="Goal",Table2[[#This Row],[Hscore]]&amp;"-"&amp;Table2[[#This Row],[Uscore]],"")</f>
        <v>6-8</v>
      </c>
      <c r="U3865">
        <v>2787</v>
      </c>
      <c r="V3865" s="1">
        <f>Table2[[#This Row],[GameTime]]-(Table2[[#This Row],[period]]-1)*1200</f>
        <v>387</v>
      </c>
      <c r="W3865" s="1">
        <f>ROUNDDOWN(Table2[[#This Row],[Time]]/60,0)</f>
        <v>6</v>
      </c>
      <c r="X3865" s="1">
        <f>ROUNDDOWN((Table2[[#This Row],[Time]]/60-Table2[[#This Row],[Time2]])*60,0)</f>
        <v>27</v>
      </c>
      <c r="Y3865" s="1" t="str">
        <f>IF(Table2[[#This Row],[Time2]]&lt;10,0&amp;Table2[[#This Row],[Time2]],Table2[[#This Row],[Time2]])</f>
        <v>06</v>
      </c>
      <c r="Z3865" s="1">
        <f>IF(Table2[[#This Row],[Time3]]&lt;10,0&amp;Table2[[#This Row],[Time3]],Table2[[#This Row],[Time3]])</f>
        <v>27</v>
      </c>
      <c r="AA3865" s="2" t="str">
        <f>Table2[[#This Row],[Time4]]&amp;":"&amp;Table2[[#This Row],[Time5]]</f>
        <v>06:27</v>
      </c>
      <c r="AB3865" s="1" t="str" cm="1">
        <f t="array" ref="AB3865">IFERROR(IF(Table2[[#This Row],[code]]="","",_xlfn.IFS(AND(Table2[[#This Row],[code]]&lt;400,Table2[[#This Row],[code]]&lt;&gt;""),2,Table2[[#This Row],[code]]&gt;500,4)),"")</f>
        <v/>
      </c>
      <c r="AC3865" s="1" t="str">
        <f>IF(Table2[[#This Row],[Event]]="Penalty",Table2[[#This Row],[number]],IF(Table2[[#This Row],[Event]]="Time-Out",401,""))</f>
        <v/>
      </c>
      <c r="AD3865" s="1">
        <f>ROW(A3864)</f>
        <v>3864</v>
      </c>
      <c r="AE3865" s="1">
        <f>COUNTIFS(Table2[GameID],Table2[[#This Row],[GameID]],Table2[Column1],"&lt;="&amp;Table2[[#This Row],[Column1]])-1</f>
        <v>15</v>
      </c>
    </row>
    <row r="3866" spans="1:31" x14ac:dyDescent="0.45">
      <c r="A3866" t="s">
        <v>470</v>
      </c>
      <c r="B3866" t="str">
        <f>_xlfn.TEXTBEFORE(Table2[[#This Row],[Kamp]]," - ")</f>
        <v>Strandby Elling</v>
      </c>
      <c r="C3866" t="str">
        <f>_xlfn.TEXTAFTER(Table2[[#This Row],[Kamp]],"- ")</f>
        <v>BFC Vendsyssel</v>
      </c>
      <c r="D3866">
        <v>45358</v>
      </c>
      <c r="E3866">
        <v>83607</v>
      </c>
      <c r="F3866">
        <v>20232024</v>
      </c>
      <c r="G3866" t="s">
        <v>372</v>
      </c>
      <c r="H3866" t="s">
        <v>664</v>
      </c>
      <c r="I3866" t="s">
        <v>677</v>
      </c>
      <c r="J3866">
        <v>3</v>
      </c>
      <c r="K3866">
        <v>31145</v>
      </c>
      <c r="L3866">
        <v>1</v>
      </c>
      <c r="M3866" t="s">
        <v>630</v>
      </c>
      <c r="N3866" t="s">
        <v>211</v>
      </c>
      <c r="O3866" t="s">
        <v>482</v>
      </c>
      <c r="P3866">
        <v>92</v>
      </c>
      <c r="Q3866">
        <v>17</v>
      </c>
      <c r="R3866">
        <f>SUMIFS(Table2[number],Table2[Event],"Goal",Table2[H/U],"HOME",Table2[GameID],Table2[[#This Row],[GameID]],Table2[GameTime],"&lt;="&amp;Table2[[#This Row],[GameTime]])</f>
        <v>6</v>
      </c>
      <c r="S3866">
        <f>SUMIFS(Table2[number],Table2[Event],"Goal",Table2[H/U],"AWAY",Table2[GameID],Table2[[#This Row],[GameID]],Table2[GameTime],"&lt;="&amp;Table2[[#This Row],[GameTime]])</f>
        <v>9</v>
      </c>
      <c r="T3866" t="str">
        <f>IF(Table2[[#This Row],[Event]]="Goal",Table2[[#This Row],[Hscore]]&amp;"-"&amp;Table2[[#This Row],[Uscore]],"")</f>
        <v>6-9</v>
      </c>
      <c r="U3866">
        <v>2855</v>
      </c>
      <c r="V3866" s="1">
        <f>Table2[[#This Row],[GameTime]]-(Table2[[#This Row],[period]]-1)*1200</f>
        <v>455</v>
      </c>
      <c r="W3866" s="1">
        <f>ROUNDDOWN(Table2[[#This Row],[Time]]/60,0)</f>
        <v>7</v>
      </c>
      <c r="X3866" s="1">
        <f>ROUNDDOWN((Table2[[#This Row],[Time]]/60-Table2[[#This Row],[Time2]])*60,0)</f>
        <v>35</v>
      </c>
      <c r="Y3866" s="1" t="str">
        <f>IF(Table2[[#This Row],[Time2]]&lt;10,0&amp;Table2[[#This Row],[Time2]],Table2[[#This Row],[Time2]])</f>
        <v>07</v>
      </c>
      <c r="Z3866" s="1">
        <f>IF(Table2[[#This Row],[Time3]]&lt;10,0&amp;Table2[[#This Row],[Time3]],Table2[[#This Row],[Time3]])</f>
        <v>35</v>
      </c>
      <c r="AA3866" s="2" t="str">
        <f>Table2[[#This Row],[Time4]]&amp;":"&amp;Table2[[#This Row],[Time5]]</f>
        <v>07:35</v>
      </c>
      <c r="AB3866" s="1" t="str" cm="1">
        <f t="array" ref="AB3866">IFERROR(IF(Table2[[#This Row],[code]]="","",_xlfn.IFS(AND(Table2[[#This Row],[code]]&lt;400,Table2[[#This Row],[code]]&lt;&gt;""),2,Table2[[#This Row],[code]]&gt;500,4)),"")</f>
        <v/>
      </c>
      <c r="AC3866" s="1" t="str">
        <f>IF(Table2[[#This Row],[Event]]="Penalty",Table2[[#This Row],[number]],IF(Table2[[#This Row],[Event]]="Time-Out",401,""))</f>
        <v/>
      </c>
      <c r="AD3866" s="1">
        <f>ROW(A3865)</f>
        <v>3865</v>
      </c>
      <c r="AE3866" s="1">
        <f>COUNTIFS(Table2[GameID],Table2[[#This Row],[GameID]],Table2[Column1],"&lt;="&amp;Table2[[#This Row],[Column1]])-1</f>
        <v>16</v>
      </c>
    </row>
    <row r="3867" spans="1:31" x14ac:dyDescent="0.45">
      <c r="A3867" t="s">
        <v>470</v>
      </c>
      <c r="B3867" t="str">
        <f>_xlfn.TEXTBEFORE(Table2[[#This Row],[Kamp]]," - ")</f>
        <v>Strandby Elling</v>
      </c>
      <c r="C3867" t="str">
        <f>_xlfn.TEXTAFTER(Table2[[#This Row],[Kamp]],"- ")</f>
        <v>BFC Vendsyssel</v>
      </c>
      <c r="D3867">
        <v>45358</v>
      </c>
      <c r="E3867">
        <v>83607</v>
      </c>
      <c r="F3867">
        <v>20232024</v>
      </c>
      <c r="G3867" t="s">
        <v>372</v>
      </c>
      <c r="H3867" t="s">
        <v>671</v>
      </c>
      <c r="I3867" t="s">
        <v>678</v>
      </c>
      <c r="J3867">
        <v>3</v>
      </c>
      <c r="K3867">
        <v>31148</v>
      </c>
      <c r="L3867">
        <v>1</v>
      </c>
      <c r="M3867" t="s">
        <v>630</v>
      </c>
      <c r="N3867" t="s">
        <v>421</v>
      </c>
      <c r="O3867" t="s">
        <v>634</v>
      </c>
      <c r="P3867">
        <v>89</v>
      </c>
      <c r="Q3867" t="s">
        <v>634</v>
      </c>
      <c r="R3867">
        <f>SUMIFS(Table2[number],Table2[Event],"Goal",Table2[H/U],"HOME",Table2[GameID],Table2[[#This Row],[GameID]],Table2[GameTime],"&lt;="&amp;Table2[[#This Row],[GameTime]])</f>
        <v>7</v>
      </c>
      <c r="S3867">
        <f>SUMIFS(Table2[number],Table2[Event],"Goal",Table2[H/U],"AWAY",Table2[GameID],Table2[[#This Row],[GameID]],Table2[GameTime],"&lt;="&amp;Table2[[#This Row],[GameTime]])</f>
        <v>9</v>
      </c>
      <c r="T3867" t="str">
        <f>IF(Table2[[#This Row],[Event]]="Goal",Table2[[#This Row],[Hscore]]&amp;"-"&amp;Table2[[#This Row],[Uscore]],"")</f>
        <v>7-9</v>
      </c>
      <c r="U3867">
        <v>3036</v>
      </c>
      <c r="V3867" s="1">
        <f>Table2[[#This Row],[GameTime]]-(Table2[[#This Row],[period]]-1)*1200</f>
        <v>636</v>
      </c>
      <c r="W3867" s="1">
        <f>ROUNDDOWN(Table2[[#This Row],[Time]]/60,0)</f>
        <v>10</v>
      </c>
      <c r="X3867" s="1">
        <f>ROUNDDOWN((Table2[[#This Row],[Time]]/60-Table2[[#This Row],[Time2]])*60,0)</f>
        <v>36</v>
      </c>
      <c r="Y3867" s="1">
        <f>IF(Table2[[#This Row],[Time2]]&lt;10,0&amp;Table2[[#This Row],[Time2]],Table2[[#This Row],[Time2]])</f>
        <v>10</v>
      </c>
      <c r="Z3867" s="1">
        <f>IF(Table2[[#This Row],[Time3]]&lt;10,0&amp;Table2[[#This Row],[Time3]],Table2[[#This Row],[Time3]])</f>
        <v>36</v>
      </c>
      <c r="AA3867" s="2" t="str">
        <f>Table2[[#This Row],[Time4]]&amp;":"&amp;Table2[[#This Row],[Time5]]</f>
        <v>10:36</v>
      </c>
      <c r="AB3867" s="1" t="str" cm="1">
        <f t="array" ref="AB3867">IFERROR(IF(Table2[[#This Row],[code]]="","",_xlfn.IFS(AND(Table2[[#This Row],[code]]&lt;400,Table2[[#This Row],[code]]&lt;&gt;""),2,Table2[[#This Row],[code]]&gt;500,4)),"")</f>
        <v/>
      </c>
      <c r="AC3867" s="1" t="str">
        <f>IF(Table2[[#This Row],[Event]]="Penalty",Table2[[#This Row],[number]],IF(Table2[[#This Row],[Event]]="Time-Out",401,""))</f>
        <v/>
      </c>
      <c r="AD3867" s="1">
        <f>ROW(A3866)</f>
        <v>3866</v>
      </c>
      <c r="AE3867" s="1">
        <f>COUNTIFS(Table2[GameID],Table2[[#This Row],[GameID]],Table2[Column1],"&lt;="&amp;Table2[[#This Row],[Column1]])-1</f>
        <v>17</v>
      </c>
    </row>
    <row r="3868" spans="1:31" x14ac:dyDescent="0.45">
      <c r="A3868" t="s">
        <v>470</v>
      </c>
      <c r="B3868" t="str">
        <f>_xlfn.TEXTBEFORE(Table2[[#This Row],[Kamp]]," - ")</f>
        <v>Strandby Elling</v>
      </c>
      <c r="C3868" t="str">
        <f>_xlfn.TEXTAFTER(Table2[[#This Row],[Kamp]],"- ")</f>
        <v>BFC Vendsyssel</v>
      </c>
      <c r="D3868">
        <v>45358</v>
      </c>
      <c r="E3868">
        <v>83607</v>
      </c>
      <c r="F3868">
        <v>20232024</v>
      </c>
      <c r="G3868" t="s">
        <v>372</v>
      </c>
      <c r="H3868" t="s">
        <v>664</v>
      </c>
      <c r="I3868" t="s">
        <v>677</v>
      </c>
      <c r="J3868">
        <v>3</v>
      </c>
      <c r="K3868">
        <v>31145</v>
      </c>
      <c r="L3868">
        <v>1</v>
      </c>
      <c r="M3868" t="s">
        <v>630</v>
      </c>
      <c r="N3868" t="s">
        <v>198</v>
      </c>
      <c r="O3868" t="s">
        <v>199</v>
      </c>
      <c r="P3868">
        <v>86</v>
      </c>
      <c r="Q3868">
        <v>10</v>
      </c>
      <c r="R3868">
        <f>SUMIFS(Table2[number],Table2[Event],"Goal",Table2[H/U],"HOME",Table2[GameID],Table2[[#This Row],[GameID]],Table2[GameTime],"&lt;="&amp;Table2[[#This Row],[GameTime]])</f>
        <v>7</v>
      </c>
      <c r="S3868">
        <f>SUMIFS(Table2[number],Table2[Event],"Goal",Table2[H/U],"AWAY",Table2[GameID],Table2[[#This Row],[GameID]],Table2[GameTime],"&lt;="&amp;Table2[[#This Row],[GameTime]])</f>
        <v>10</v>
      </c>
      <c r="T3868" t="str">
        <f>IF(Table2[[#This Row],[Event]]="Goal",Table2[[#This Row],[Hscore]]&amp;"-"&amp;Table2[[#This Row],[Uscore]],"")</f>
        <v>7-10</v>
      </c>
      <c r="U3868">
        <v>3057</v>
      </c>
      <c r="V3868" s="1">
        <f>Table2[[#This Row],[GameTime]]-(Table2[[#This Row],[period]]-1)*1200</f>
        <v>657</v>
      </c>
      <c r="W3868" s="1">
        <f>ROUNDDOWN(Table2[[#This Row],[Time]]/60,0)</f>
        <v>10</v>
      </c>
      <c r="X3868" s="1">
        <f>ROUNDDOWN((Table2[[#This Row],[Time]]/60-Table2[[#This Row],[Time2]])*60,0)</f>
        <v>57</v>
      </c>
      <c r="Y3868" s="1">
        <f>IF(Table2[[#This Row],[Time2]]&lt;10,0&amp;Table2[[#This Row],[Time2]],Table2[[#This Row],[Time2]])</f>
        <v>10</v>
      </c>
      <c r="Z3868" s="1">
        <f>IF(Table2[[#This Row],[Time3]]&lt;10,0&amp;Table2[[#This Row],[Time3]],Table2[[#This Row],[Time3]])</f>
        <v>57</v>
      </c>
      <c r="AA3868" s="2" t="str">
        <f>Table2[[#This Row],[Time4]]&amp;":"&amp;Table2[[#This Row],[Time5]]</f>
        <v>10:57</v>
      </c>
      <c r="AB3868" s="1" t="str" cm="1">
        <f t="array" ref="AB3868">IFERROR(IF(Table2[[#This Row],[code]]="","",_xlfn.IFS(AND(Table2[[#This Row],[code]]&lt;400,Table2[[#This Row],[code]]&lt;&gt;""),2,Table2[[#This Row],[code]]&gt;500,4)),"")</f>
        <v/>
      </c>
      <c r="AC3868" s="1" t="str">
        <f>IF(Table2[[#This Row],[Event]]="Penalty",Table2[[#This Row],[number]],IF(Table2[[#This Row],[Event]]="Time-Out",401,""))</f>
        <v/>
      </c>
      <c r="AD3868" s="1">
        <f>ROW(A3867)</f>
        <v>3867</v>
      </c>
      <c r="AE3868" s="1">
        <f>COUNTIFS(Table2[GameID],Table2[[#This Row],[GameID]],Table2[Column1],"&lt;="&amp;Table2[[#This Row],[Column1]])-1</f>
        <v>18</v>
      </c>
    </row>
    <row r="3869" spans="1:31" x14ac:dyDescent="0.45">
      <c r="A3869" t="s">
        <v>470</v>
      </c>
      <c r="B3869" t="str">
        <f>_xlfn.TEXTBEFORE(Table2[[#This Row],[Kamp]]," - ")</f>
        <v>Strandby Elling</v>
      </c>
      <c r="C3869" t="str">
        <f>_xlfn.TEXTAFTER(Table2[[#This Row],[Kamp]],"- ")</f>
        <v>BFC Vendsyssel</v>
      </c>
      <c r="D3869">
        <v>45358</v>
      </c>
      <c r="E3869">
        <v>83607</v>
      </c>
      <c r="F3869">
        <v>20232024</v>
      </c>
      <c r="G3869" t="s">
        <v>372</v>
      </c>
      <c r="H3869" t="s">
        <v>664</v>
      </c>
      <c r="I3869" t="s">
        <v>677</v>
      </c>
      <c r="J3869">
        <v>3</v>
      </c>
      <c r="K3869">
        <v>31145</v>
      </c>
      <c r="L3869">
        <v>201</v>
      </c>
      <c r="M3869" t="s">
        <v>631</v>
      </c>
      <c r="N3869" t="s">
        <v>156</v>
      </c>
      <c r="O3869" t="s">
        <v>634</v>
      </c>
      <c r="P3869">
        <v>77</v>
      </c>
      <c r="Q3869" t="s">
        <v>634</v>
      </c>
      <c r="R3869">
        <f>SUMIFS(Table2[number],Table2[Event],"Goal",Table2[H/U],"HOME",Table2[GameID],Table2[[#This Row],[GameID]],Table2[GameTime],"&lt;="&amp;Table2[[#This Row],[GameTime]])</f>
        <v>7</v>
      </c>
      <c r="S3869">
        <f>SUMIFS(Table2[number],Table2[Event],"Goal",Table2[H/U],"AWAY",Table2[GameID],Table2[[#This Row],[GameID]],Table2[GameTime],"&lt;="&amp;Table2[[#This Row],[GameTime]])</f>
        <v>10</v>
      </c>
      <c r="T3869" t="str">
        <f>IF(Table2[[#This Row],[Event]]="Goal",Table2[[#This Row],[Hscore]]&amp;"-"&amp;Table2[[#This Row],[Uscore]],"")</f>
        <v/>
      </c>
      <c r="U3869">
        <v>3204</v>
      </c>
      <c r="V3869" s="1">
        <f>Table2[[#This Row],[GameTime]]-(Table2[[#This Row],[period]]-1)*1200</f>
        <v>804</v>
      </c>
      <c r="W3869" s="1">
        <f>ROUNDDOWN(Table2[[#This Row],[Time]]/60,0)</f>
        <v>13</v>
      </c>
      <c r="X3869" s="1">
        <f>ROUNDDOWN((Table2[[#This Row],[Time]]/60-Table2[[#This Row],[Time2]])*60,0)</f>
        <v>24</v>
      </c>
      <c r="Y3869" s="1">
        <f>IF(Table2[[#This Row],[Time2]]&lt;10,0&amp;Table2[[#This Row],[Time2]],Table2[[#This Row],[Time2]])</f>
        <v>13</v>
      </c>
      <c r="Z3869" s="1">
        <f>IF(Table2[[#This Row],[Time3]]&lt;10,0&amp;Table2[[#This Row],[Time3]],Table2[[#This Row],[Time3]])</f>
        <v>24</v>
      </c>
      <c r="AA3869" s="2" t="str">
        <f>Table2[[#This Row],[Time4]]&amp;":"&amp;Table2[[#This Row],[Time5]]</f>
        <v>13:24</v>
      </c>
      <c r="AB3869" s="1" cm="1">
        <f t="array" ref="AB3869">IFERROR(IF(Table2[[#This Row],[code]]="","",_xlfn.IFS(AND(Table2[[#This Row],[code]]&lt;400,Table2[[#This Row],[code]]&lt;&gt;""),2,Table2[[#This Row],[code]]&gt;500,4)),"")</f>
        <v>2</v>
      </c>
      <c r="AC3869" s="1">
        <f>IF(Table2[[#This Row],[Event]]="Penalty",Table2[[#This Row],[number]],IF(Table2[[#This Row],[Event]]="Time-Out",401,""))</f>
        <v>201</v>
      </c>
      <c r="AD3869" s="1">
        <f>ROW(A3868)</f>
        <v>3868</v>
      </c>
      <c r="AE3869" s="1">
        <f>COUNTIFS(Table2[GameID],Table2[[#This Row],[GameID]],Table2[Column1],"&lt;="&amp;Table2[[#This Row],[Column1]])-1</f>
        <v>19</v>
      </c>
    </row>
    <row r="3870" spans="1:31" x14ac:dyDescent="0.45">
      <c r="A3870" t="s">
        <v>470</v>
      </c>
      <c r="B3870" t="str">
        <f>_xlfn.TEXTBEFORE(Table2[[#This Row],[Kamp]]," - ")</f>
        <v>Strandby Elling</v>
      </c>
      <c r="C3870" t="str">
        <f>_xlfn.TEXTAFTER(Table2[[#This Row],[Kamp]],"- ")</f>
        <v>BFC Vendsyssel</v>
      </c>
      <c r="D3870">
        <v>45358</v>
      </c>
      <c r="E3870">
        <v>83607</v>
      </c>
      <c r="F3870">
        <v>20232024</v>
      </c>
      <c r="G3870" t="s">
        <v>372</v>
      </c>
      <c r="H3870" t="s">
        <v>671</v>
      </c>
      <c r="I3870" t="s">
        <v>678</v>
      </c>
      <c r="J3870">
        <v>3</v>
      </c>
      <c r="K3870">
        <v>31148</v>
      </c>
      <c r="L3870">
        <v>1</v>
      </c>
      <c r="M3870" t="s">
        <v>630</v>
      </c>
      <c r="N3870" t="s">
        <v>421</v>
      </c>
      <c r="O3870" t="s">
        <v>540</v>
      </c>
      <c r="P3870">
        <v>89</v>
      </c>
      <c r="Q3870">
        <v>21</v>
      </c>
      <c r="R3870">
        <f>SUMIFS(Table2[number],Table2[Event],"Goal",Table2[H/U],"HOME",Table2[GameID],Table2[[#This Row],[GameID]],Table2[GameTime],"&lt;="&amp;Table2[[#This Row],[GameTime]])</f>
        <v>8</v>
      </c>
      <c r="S3870">
        <f>SUMIFS(Table2[number],Table2[Event],"Goal",Table2[H/U],"AWAY",Table2[GameID],Table2[[#This Row],[GameID]],Table2[GameTime],"&lt;="&amp;Table2[[#This Row],[GameTime]])</f>
        <v>10</v>
      </c>
      <c r="T3870" t="str">
        <f>IF(Table2[[#This Row],[Event]]="Goal",Table2[[#This Row],[Hscore]]&amp;"-"&amp;Table2[[#This Row],[Uscore]],"")</f>
        <v>8-10</v>
      </c>
      <c r="U3870">
        <v>3300</v>
      </c>
      <c r="V3870" s="1">
        <f>Table2[[#This Row],[GameTime]]-(Table2[[#This Row],[period]]-1)*1200</f>
        <v>900</v>
      </c>
      <c r="W3870" s="1">
        <f>ROUNDDOWN(Table2[[#This Row],[Time]]/60,0)</f>
        <v>15</v>
      </c>
      <c r="X3870" s="1">
        <f>ROUNDDOWN((Table2[[#This Row],[Time]]/60-Table2[[#This Row],[Time2]])*60,0)</f>
        <v>0</v>
      </c>
      <c r="Y3870" s="1">
        <f>IF(Table2[[#This Row],[Time2]]&lt;10,0&amp;Table2[[#This Row],[Time2]],Table2[[#This Row],[Time2]])</f>
        <v>15</v>
      </c>
      <c r="Z3870" s="1" t="str">
        <f>IF(Table2[[#This Row],[Time3]]&lt;10,0&amp;Table2[[#This Row],[Time3]],Table2[[#This Row],[Time3]])</f>
        <v>00</v>
      </c>
      <c r="AA3870" s="2" t="str">
        <f>Table2[[#This Row],[Time4]]&amp;":"&amp;Table2[[#This Row],[Time5]]</f>
        <v>15:00</v>
      </c>
      <c r="AB3870" s="1" t="str" cm="1">
        <f t="array" ref="AB3870">IFERROR(IF(Table2[[#This Row],[code]]="","",_xlfn.IFS(AND(Table2[[#This Row],[code]]&lt;400,Table2[[#This Row],[code]]&lt;&gt;""),2,Table2[[#This Row],[code]]&gt;500,4)),"")</f>
        <v/>
      </c>
      <c r="AC3870" s="1" t="str">
        <f>IF(Table2[[#This Row],[Event]]="Penalty",Table2[[#This Row],[number]],IF(Table2[[#This Row],[Event]]="Time-Out",401,""))</f>
        <v/>
      </c>
      <c r="AD3870" s="1">
        <f>ROW(A3869)</f>
        <v>3869</v>
      </c>
      <c r="AE3870" s="1">
        <f>COUNTIFS(Table2[GameID],Table2[[#This Row],[GameID]],Table2[Column1],"&lt;="&amp;Table2[[#This Row],[Column1]])-1</f>
        <v>20</v>
      </c>
    </row>
    <row r="3871" spans="1:31" x14ac:dyDescent="0.45">
      <c r="A3871" t="s">
        <v>470</v>
      </c>
      <c r="B3871" t="str">
        <f>_xlfn.TEXTBEFORE(Table2[[#This Row],[Kamp]]," - ")</f>
        <v>Strandby Elling</v>
      </c>
      <c r="C3871" t="str">
        <f>_xlfn.TEXTAFTER(Table2[[#This Row],[Kamp]],"- ")</f>
        <v>BFC Vendsyssel</v>
      </c>
      <c r="D3871">
        <v>45358</v>
      </c>
      <c r="E3871">
        <v>83607</v>
      </c>
      <c r="F3871">
        <v>20232024</v>
      </c>
      <c r="G3871" t="s">
        <v>372</v>
      </c>
      <c r="H3871" t="s">
        <v>671</v>
      </c>
      <c r="I3871" t="s">
        <v>678</v>
      </c>
      <c r="J3871">
        <v>3</v>
      </c>
      <c r="K3871">
        <v>31148</v>
      </c>
      <c r="L3871">
        <v>0</v>
      </c>
      <c r="M3871" t="s">
        <v>633</v>
      </c>
      <c r="N3871" t="s">
        <v>634</v>
      </c>
      <c r="O3871" t="s">
        <v>634</v>
      </c>
      <c r="P3871" t="s">
        <v>634</v>
      </c>
      <c r="Q3871" t="s">
        <v>634</v>
      </c>
      <c r="R3871">
        <f>SUMIFS(Table2[number],Table2[Event],"Goal",Table2[H/U],"HOME",Table2[GameID],Table2[[#This Row],[GameID]],Table2[GameTime],"&lt;="&amp;Table2[[#This Row],[GameTime]])</f>
        <v>8</v>
      </c>
      <c r="S3871">
        <f>SUMIFS(Table2[number],Table2[Event],"Goal",Table2[H/U],"AWAY",Table2[GameID],Table2[[#This Row],[GameID]],Table2[GameTime],"&lt;="&amp;Table2[[#This Row],[GameTime]])</f>
        <v>10</v>
      </c>
      <c r="T3871" t="str">
        <f>IF(Table2[[#This Row],[Event]]="Goal",Table2[[#This Row],[Hscore]]&amp;"-"&amp;Table2[[#This Row],[Uscore]],"")</f>
        <v/>
      </c>
      <c r="U3871">
        <v>3381</v>
      </c>
      <c r="V3871" s="1">
        <f>Table2[[#This Row],[GameTime]]-(Table2[[#This Row],[period]]-1)*1200</f>
        <v>981</v>
      </c>
      <c r="W3871" s="1">
        <f>ROUNDDOWN(Table2[[#This Row],[Time]]/60,0)</f>
        <v>16</v>
      </c>
      <c r="X3871" s="1">
        <f>ROUNDDOWN((Table2[[#This Row],[Time]]/60-Table2[[#This Row],[Time2]])*60,0)</f>
        <v>21</v>
      </c>
      <c r="Y3871" s="1">
        <f>IF(Table2[[#This Row],[Time2]]&lt;10,0&amp;Table2[[#This Row],[Time2]],Table2[[#This Row],[Time2]])</f>
        <v>16</v>
      </c>
      <c r="Z3871" s="1">
        <f>IF(Table2[[#This Row],[Time3]]&lt;10,0&amp;Table2[[#This Row],[Time3]],Table2[[#This Row],[Time3]])</f>
        <v>21</v>
      </c>
      <c r="AA3871" s="2" t="str">
        <f>Table2[[#This Row],[Time4]]&amp;":"&amp;Table2[[#This Row],[Time5]]</f>
        <v>16:21</v>
      </c>
      <c r="AB3871" s="1" t="str" cm="1">
        <f t="array" ref="AB3871">IFERROR(IF(Table2[[#This Row],[code]]="","",_xlfn.IFS(AND(Table2[[#This Row],[code]]&lt;400,Table2[[#This Row],[code]]&lt;&gt;""),2,Table2[[#This Row],[code]]&gt;500,4)),"")</f>
        <v/>
      </c>
      <c r="AC3871" s="1">
        <f>IF(Table2[[#This Row],[Event]]="Penalty",Table2[[#This Row],[number]],IF(Table2[[#This Row],[Event]]="Time-Out",401,""))</f>
        <v>401</v>
      </c>
      <c r="AD3871" s="1">
        <f>ROW(A3870)</f>
        <v>3870</v>
      </c>
      <c r="AE3871" s="1">
        <f>COUNTIFS(Table2[GameID],Table2[[#This Row],[GameID]],Table2[Column1],"&lt;="&amp;Table2[[#This Row],[Column1]])-1</f>
        <v>21</v>
      </c>
    </row>
    <row r="3872" spans="1:31" x14ac:dyDescent="0.45">
      <c r="A3872" t="s">
        <v>470</v>
      </c>
      <c r="B3872" t="str">
        <f>_xlfn.TEXTBEFORE(Table2[[#This Row],[Kamp]]," - ")</f>
        <v>Strandby Elling</v>
      </c>
      <c r="C3872" t="str">
        <f>_xlfn.TEXTAFTER(Table2[[#This Row],[Kamp]],"- ")</f>
        <v>BFC Vendsyssel</v>
      </c>
      <c r="D3872">
        <v>45358</v>
      </c>
      <c r="E3872">
        <v>83607</v>
      </c>
      <c r="F3872">
        <v>20232024</v>
      </c>
      <c r="G3872" t="s">
        <v>372</v>
      </c>
      <c r="H3872" t="s">
        <v>664</v>
      </c>
      <c r="I3872" t="s">
        <v>677</v>
      </c>
      <c r="J3872">
        <v>3</v>
      </c>
      <c r="K3872">
        <v>31145</v>
      </c>
      <c r="L3872">
        <v>1</v>
      </c>
      <c r="M3872" t="s">
        <v>630</v>
      </c>
      <c r="N3872" t="s">
        <v>207</v>
      </c>
      <c r="O3872" t="s">
        <v>634</v>
      </c>
      <c r="P3872">
        <v>71</v>
      </c>
      <c r="Q3872" t="s">
        <v>634</v>
      </c>
      <c r="R3872">
        <f>SUMIFS(Table2[number],Table2[Event],"Goal",Table2[H/U],"HOME",Table2[GameID],Table2[[#This Row],[GameID]],Table2[GameTime],"&lt;="&amp;Table2[[#This Row],[GameTime]])</f>
        <v>8</v>
      </c>
      <c r="S3872">
        <f>SUMIFS(Table2[number],Table2[Event],"Goal",Table2[H/U],"AWAY",Table2[GameID],Table2[[#This Row],[GameID]],Table2[GameTime],"&lt;="&amp;Table2[[#This Row],[GameTime]])</f>
        <v>11</v>
      </c>
      <c r="T3872" t="str">
        <f>IF(Table2[[#This Row],[Event]]="Goal",Table2[[#This Row],[Hscore]]&amp;"-"&amp;Table2[[#This Row],[Uscore]],"")</f>
        <v>8-11</v>
      </c>
      <c r="U3872">
        <v>3505</v>
      </c>
      <c r="V3872" s="1">
        <f>Table2[[#This Row],[GameTime]]-(Table2[[#This Row],[period]]-1)*1200</f>
        <v>1105</v>
      </c>
      <c r="W3872" s="1">
        <f>ROUNDDOWN(Table2[[#This Row],[Time]]/60,0)</f>
        <v>18</v>
      </c>
      <c r="X3872" s="1">
        <f>ROUNDDOWN((Table2[[#This Row],[Time]]/60-Table2[[#This Row],[Time2]])*60,0)</f>
        <v>25</v>
      </c>
      <c r="Y3872" s="1">
        <f>IF(Table2[[#This Row],[Time2]]&lt;10,0&amp;Table2[[#This Row],[Time2]],Table2[[#This Row],[Time2]])</f>
        <v>18</v>
      </c>
      <c r="Z3872" s="1">
        <f>IF(Table2[[#This Row],[Time3]]&lt;10,0&amp;Table2[[#This Row],[Time3]],Table2[[#This Row],[Time3]])</f>
        <v>25</v>
      </c>
      <c r="AA3872" s="2" t="str">
        <f>Table2[[#This Row],[Time4]]&amp;":"&amp;Table2[[#This Row],[Time5]]</f>
        <v>18:25</v>
      </c>
      <c r="AB3872" s="1" t="str" cm="1">
        <f t="array" ref="AB3872">IFERROR(IF(Table2[[#This Row],[code]]="","",_xlfn.IFS(AND(Table2[[#This Row],[code]]&lt;400,Table2[[#This Row],[code]]&lt;&gt;""),2,Table2[[#This Row],[code]]&gt;500,4)),"")</f>
        <v/>
      </c>
      <c r="AC3872" s="1" t="str">
        <f>IF(Table2[[#This Row],[Event]]="Penalty",Table2[[#This Row],[number]],IF(Table2[[#This Row],[Event]]="Time-Out",401,""))</f>
        <v/>
      </c>
      <c r="AD3872" s="1">
        <f>ROW(A3871)</f>
        <v>3871</v>
      </c>
      <c r="AE3872" s="1">
        <f>COUNTIFS(Table2[GameID],Table2[[#This Row],[GameID]],Table2[Column1],"&lt;="&amp;Table2[[#This Row],[Column1]])-1</f>
        <v>22</v>
      </c>
    </row>
    <row r="3873" spans="1:31" x14ac:dyDescent="0.45">
      <c r="A3873" t="s">
        <v>583</v>
      </c>
      <c r="B3873" t="str">
        <f>_xlfn.TEXTBEFORE(Table2[[#This Row],[Kamp]]," - ")</f>
        <v>Odense Floorball</v>
      </c>
      <c r="C3873" t="str">
        <f>_xlfn.TEXTAFTER(Table2[[#This Row],[Kamp]],"- ")</f>
        <v>ÅFK</v>
      </c>
      <c r="D3873">
        <v>45346</v>
      </c>
      <c r="E3873">
        <v>83608</v>
      </c>
      <c r="F3873">
        <v>20232024</v>
      </c>
      <c r="G3873" t="s">
        <v>372</v>
      </c>
      <c r="H3873" t="s">
        <v>672</v>
      </c>
      <c r="I3873" t="s">
        <v>678</v>
      </c>
      <c r="J3873">
        <v>1</v>
      </c>
      <c r="K3873">
        <v>31403</v>
      </c>
      <c r="L3873">
        <v>207</v>
      </c>
      <c r="M3873" t="s">
        <v>631</v>
      </c>
      <c r="N3873" t="s">
        <v>533</v>
      </c>
      <c r="O3873" t="s">
        <v>634</v>
      </c>
      <c r="P3873">
        <v>54</v>
      </c>
      <c r="Q3873" t="s">
        <v>634</v>
      </c>
      <c r="R3873">
        <f>SUMIFS(Table2[number],Table2[Event],"Goal",Table2[H/U],"HOME",Table2[GameID],Table2[[#This Row],[GameID]],Table2[GameTime],"&lt;="&amp;Table2[[#This Row],[GameTime]])</f>
        <v>0</v>
      </c>
      <c r="S3873">
        <f>SUMIFS(Table2[number],Table2[Event],"Goal",Table2[H/U],"AWAY",Table2[GameID],Table2[[#This Row],[GameID]],Table2[GameTime],"&lt;="&amp;Table2[[#This Row],[GameTime]])</f>
        <v>0</v>
      </c>
      <c r="T3873" t="str">
        <f>IF(Table2[[#This Row],[Event]]="Goal",Table2[[#This Row],[Hscore]]&amp;"-"&amp;Table2[[#This Row],[Uscore]],"")</f>
        <v/>
      </c>
      <c r="U3873">
        <v>68</v>
      </c>
      <c r="V3873" s="1">
        <f>Table2[[#This Row],[GameTime]]-(Table2[[#This Row],[period]]-1)*1200</f>
        <v>68</v>
      </c>
      <c r="W3873" s="1">
        <f>ROUNDDOWN(Table2[[#This Row],[Time]]/60,0)</f>
        <v>1</v>
      </c>
      <c r="X3873" s="1">
        <f>ROUNDDOWN((Table2[[#This Row],[Time]]/60-Table2[[#This Row],[Time2]])*60,0)</f>
        <v>8</v>
      </c>
      <c r="Y3873" s="1" t="str">
        <f>IF(Table2[[#This Row],[Time2]]&lt;10,0&amp;Table2[[#This Row],[Time2]],Table2[[#This Row],[Time2]])</f>
        <v>01</v>
      </c>
      <c r="Z3873" s="1" t="str">
        <f>IF(Table2[[#This Row],[Time3]]&lt;10,0&amp;Table2[[#This Row],[Time3]],Table2[[#This Row],[Time3]])</f>
        <v>08</v>
      </c>
      <c r="AA3873" s="2" t="str">
        <f>Table2[[#This Row],[Time4]]&amp;":"&amp;Table2[[#This Row],[Time5]]</f>
        <v>01:08</v>
      </c>
      <c r="AB3873" s="1" cm="1">
        <f t="array" ref="AB3873">IFERROR(IF(Table2[[#This Row],[code]]="","",_xlfn.IFS(AND(Table2[[#This Row],[code]]&lt;400,Table2[[#This Row],[code]]&lt;&gt;""),2,Table2[[#This Row],[code]]&gt;500,4)),"")</f>
        <v>2</v>
      </c>
      <c r="AC3873" s="1">
        <f>IF(Table2[[#This Row],[Event]]="Penalty",Table2[[#This Row],[number]],IF(Table2[[#This Row],[Event]]="Time-Out",401,""))</f>
        <v>207</v>
      </c>
      <c r="AD3873" s="1">
        <f>ROW(A3872)</f>
        <v>3872</v>
      </c>
      <c r="AE3873" s="1">
        <f>COUNTIFS(Table2[GameID],Table2[[#This Row],[GameID]],Table2[Column1],"&lt;="&amp;Table2[[#This Row],[Column1]])-1</f>
        <v>0</v>
      </c>
    </row>
    <row r="3874" spans="1:31" x14ac:dyDescent="0.45">
      <c r="A3874" t="s">
        <v>583</v>
      </c>
      <c r="B3874" t="str">
        <f>_xlfn.TEXTBEFORE(Table2[[#This Row],[Kamp]]," - ")</f>
        <v>Odense Floorball</v>
      </c>
      <c r="C3874" t="str">
        <f>_xlfn.TEXTAFTER(Table2[[#This Row],[Kamp]],"- ")</f>
        <v>ÅFK</v>
      </c>
      <c r="D3874">
        <v>45346</v>
      </c>
      <c r="E3874">
        <v>83608</v>
      </c>
      <c r="F3874">
        <v>20232024</v>
      </c>
      <c r="G3874" t="s">
        <v>372</v>
      </c>
      <c r="H3874" t="s">
        <v>672</v>
      </c>
      <c r="I3874" t="s">
        <v>678</v>
      </c>
      <c r="J3874">
        <v>1</v>
      </c>
      <c r="K3874">
        <v>31403</v>
      </c>
      <c r="L3874">
        <v>208</v>
      </c>
      <c r="M3874" t="s">
        <v>631</v>
      </c>
      <c r="N3874" t="s">
        <v>509</v>
      </c>
      <c r="O3874" t="s">
        <v>634</v>
      </c>
      <c r="P3874">
        <v>24</v>
      </c>
      <c r="Q3874" t="s">
        <v>634</v>
      </c>
      <c r="R3874">
        <f>SUMIFS(Table2[number],Table2[Event],"Goal",Table2[H/U],"HOME",Table2[GameID],Table2[[#This Row],[GameID]],Table2[GameTime],"&lt;="&amp;Table2[[#This Row],[GameTime]])</f>
        <v>0</v>
      </c>
      <c r="S3874">
        <f>SUMIFS(Table2[number],Table2[Event],"Goal",Table2[H/U],"AWAY",Table2[GameID],Table2[[#This Row],[GameID]],Table2[GameTime],"&lt;="&amp;Table2[[#This Row],[GameTime]])</f>
        <v>0</v>
      </c>
      <c r="T3874" t="str">
        <f>IF(Table2[[#This Row],[Event]]="Goal",Table2[[#This Row],[Hscore]]&amp;"-"&amp;Table2[[#This Row],[Uscore]],"")</f>
        <v/>
      </c>
      <c r="U3874">
        <v>92</v>
      </c>
      <c r="V3874" s="1">
        <f>Table2[[#This Row],[GameTime]]-(Table2[[#This Row],[period]]-1)*1200</f>
        <v>92</v>
      </c>
      <c r="W3874" s="1">
        <f>ROUNDDOWN(Table2[[#This Row],[Time]]/60,0)</f>
        <v>1</v>
      </c>
      <c r="X3874" s="1">
        <f>ROUNDDOWN((Table2[[#This Row],[Time]]/60-Table2[[#This Row],[Time2]])*60,0)</f>
        <v>32</v>
      </c>
      <c r="Y3874" s="1" t="str">
        <f>IF(Table2[[#This Row],[Time2]]&lt;10,0&amp;Table2[[#This Row],[Time2]],Table2[[#This Row],[Time2]])</f>
        <v>01</v>
      </c>
      <c r="Z3874" s="1">
        <f>IF(Table2[[#This Row],[Time3]]&lt;10,0&amp;Table2[[#This Row],[Time3]],Table2[[#This Row],[Time3]])</f>
        <v>32</v>
      </c>
      <c r="AA3874" s="2" t="str">
        <f>Table2[[#This Row],[Time4]]&amp;":"&amp;Table2[[#This Row],[Time5]]</f>
        <v>01:32</v>
      </c>
      <c r="AB3874" s="1" cm="1">
        <f t="array" ref="AB3874">IFERROR(IF(Table2[[#This Row],[code]]="","",_xlfn.IFS(AND(Table2[[#This Row],[code]]&lt;400,Table2[[#This Row],[code]]&lt;&gt;""),2,Table2[[#This Row],[code]]&gt;500,4)),"")</f>
        <v>2</v>
      </c>
      <c r="AC3874" s="1">
        <f>IF(Table2[[#This Row],[Event]]="Penalty",Table2[[#This Row],[number]],IF(Table2[[#This Row],[Event]]="Time-Out",401,""))</f>
        <v>208</v>
      </c>
      <c r="AD3874" s="1">
        <f>ROW(A3873)</f>
        <v>3873</v>
      </c>
      <c r="AE3874" s="1">
        <f>COUNTIFS(Table2[GameID],Table2[[#This Row],[GameID]],Table2[Column1],"&lt;="&amp;Table2[[#This Row],[Column1]])-1</f>
        <v>1</v>
      </c>
    </row>
    <row r="3875" spans="1:31" x14ac:dyDescent="0.45">
      <c r="A3875" t="s">
        <v>583</v>
      </c>
      <c r="B3875" t="str">
        <f>_xlfn.TEXTBEFORE(Table2[[#This Row],[Kamp]]," - ")</f>
        <v>Odense Floorball</v>
      </c>
      <c r="C3875" t="str">
        <f>_xlfn.TEXTAFTER(Table2[[#This Row],[Kamp]],"- ")</f>
        <v>ÅFK</v>
      </c>
      <c r="D3875">
        <v>45346</v>
      </c>
      <c r="E3875">
        <v>83608</v>
      </c>
      <c r="F3875">
        <v>20232024</v>
      </c>
      <c r="G3875" t="s">
        <v>372</v>
      </c>
      <c r="H3875" t="s">
        <v>672</v>
      </c>
      <c r="I3875" t="s">
        <v>678</v>
      </c>
      <c r="J3875">
        <v>1</v>
      </c>
      <c r="K3875">
        <v>31403</v>
      </c>
      <c r="L3875">
        <v>205</v>
      </c>
      <c r="M3875" t="s">
        <v>631</v>
      </c>
      <c r="N3875" t="s">
        <v>507</v>
      </c>
      <c r="O3875" t="s">
        <v>634</v>
      </c>
      <c r="P3875">
        <v>9</v>
      </c>
      <c r="Q3875" t="s">
        <v>634</v>
      </c>
      <c r="R3875">
        <f>SUMIFS(Table2[number],Table2[Event],"Goal",Table2[H/U],"HOME",Table2[GameID],Table2[[#This Row],[GameID]],Table2[GameTime],"&lt;="&amp;Table2[[#This Row],[GameTime]])</f>
        <v>0</v>
      </c>
      <c r="S3875">
        <f>SUMIFS(Table2[number],Table2[Event],"Goal",Table2[H/U],"AWAY",Table2[GameID],Table2[[#This Row],[GameID]],Table2[GameTime],"&lt;="&amp;Table2[[#This Row],[GameTime]])</f>
        <v>0</v>
      </c>
      <c r="T3875" t="str">
        <f>IF(Table2[[#This Row],[Event]]="Goal",Table2[[#This Row],[Hscore]]&amp;"-"&amp;Table2[[#This Row],[Uscore]],"")</f>
        <v/>
      </c>
      <c r="U3875">
        <v>168</v>
      </c>
      <c r="V3875" s="1">
        <f>Table2[[#This Row],[GameTime]]-(Table2[[#This Row],[period]]-1)*1200</f>
        <v>168</v>
      </c>
      <c r="W3875" s="1">
        <f>ROUNDDOWN(Table2[[#This Row],[Time]]/60,0)</f>
        <v>2</v>
      </c>
      <c r="X3875" s="1">
        <f>ROUNDDOWN((Table2[[#This Row],[Time]]/60-Table2[[#This Row],[Time2]])*60,0)</f>
        <v>48</v>
      </c>
      <c r="Y3875" s="1" t="str">
        <f>IF(Table2[[#This Row],[Time2]]&lt;10,0&amp;Table2[[#This Row],[Time2]],Table2[[#This Row],[Time2]])</f>
        <v>02</v>
      </c>
      <c r="Z3875" s="1">
        <f>IF(Table2[[#This Row],[Time3]]&lt;10,0&amp;Table2[[#This Row],[Time3]],Table2[[#This Row],[Time3]])</f>
        <v>48</v>
      </c>
      <c r="AA3875" s="2" t="str">
        <f>Table2[[#This Row],[Time4]]&amp;":"&amp;Table2[[#This Row],[Time5]]</f>
        <v>02:48</v>
      </c>
      <c r="AB3875" s="1" cm="1">
        <f t="array" ref="AB3875">IFERROR(IF(Table2[[#This Row],[code]]="","",_xlfn.IFS(AND(Table2[[#This Row],[code]]&lt;400,Table2[[#This Row],[code]]&lt;&gt;""),2,Table2[[#This Row],[code]]&gt;500,4)),"")</f>
        <v>2</v>
      </c>
      <c r="AC3875" s="1">
        <f>IF(Table2[[#This Row],[Event]]="Penalty",Table2[[#This Row],[number]],IF(Table2[[#This Row],[Event]]="Time-Out",401,""))</f>
        <v>205</v>
      </c>
      <c r="AD3875" s="1">
        <f>ROW(A3874)</f>
        <v>3874</v>
      </c>
      <c r="AE3875" s="1">
        <f>COUNTIFS(Table2[GameID],Table2[[#This Row],[GameID]],Table2[Column1],"&lt;="&amp;Table2[[#This Row],[Column1]])-1</f>
        <v>2</v>
      </c>
    </row>
    <row r="3876" spans="1:31" x14ac:dyDescent="0.45">
      <c r="A3876" t="s">
        <v>583</v>
      </c>
      <c r="B3876" t="str">
        <f>_xlfn.TEXTBEFORE(Table2[[#This Row],[Kamp]]," - ")</f>
        <v>Odense Floorball</v>
      </c>
      <c r="C3876" t="str">
        <f>_xlfn.TEXTAFTER(Table2[[#This Row],[Kamp]],"- ")</f>
        <v>ÅFK</v>
      </c>
      <c r="D3876">
        <v>45346</v>
      </c>
      <c r="E3876">
        <v>83608</v>
      </c>
      <c r="F3876">
        <v>20232024</v>
      </c>
      <c r="G3876" t="s">
        <v>372</v>
      </c>
      <c r="H3876" t="s">
        <v>672</v>
      </c>
      <c r="I3876" t="s">
        <v>678</v>
      </c>
      <c r="J3876">
        <v>1</v>
      </c>
      <c r="K3876">
        <v>31403</v>
      </c>
      <c r="L3876">
        <v>1</v>
      </c>
      <c r="M3876" t="s">
        <v>630</v>
      </c>
      <c r="N3876" t="s">
        <v>506</v>
      </c>
      <c r="O3876" t="s">
        <v>634</v>
      </c>
      <c r="P3876">
        <v>8</v>
      </c>
      <c r="Q3876" t="s">
        <v>634</v>
      </c>
      <c r="R3876">
        <f>SUMIFS(Table2[number],Table2[Event],"Goal",Table2[H/U],"HOME",Table2[GameID],Table2[[#This Row],[GameID]],Table2[GameTime],"&lt;="&amp;Table2[[#This Row],[GameTime]])</f>
        <v>1</v>
      </c>
      <c r="S3876">
        <f>SUMIFS(Table2[number],Table2[Event],"Goal",Table2[H/U],"AWAY",Table2[GameID],Table2[[#This Row],[GameID]],Table2[GameTime],"&lt;="&amp;Table2[[#This Row],[GameTime]])</f>
        <v>0</v>
      </c>
      <c r="T3876" t="str">
        <f>IF(Table2[[#This Row],[Event]]="Goal",Table2[[#This Row],[Hscore]]&amp;"-"&amp;Table2[[#This Row],[Uscore]],"")</f>
        <v>1-0</v>
      </c>
      <c r="U3876">
        <v>190</v>
      </c>
      <c r="V3876" s="1">
        <f>Table2[[#This Row],[GameTime]]-(Table2[[#This Row],[period]]-1)*1200</f>
        <v>190</v>
      </c>
      <c r="W3876" s="1">
        <f>ROUNDDOWN(Table2[[#This Row],[Time]]/60,0)</f>
        <v>3</v>
      </c>
      <c r="X3876" s="1">
        <f>ROUNDDOWN((Table2[[#This Row],[Time]]/60-Table2[[#This Row],[Time2]])*60,0)</f>
        <v>9</v>
      </c>
      <c r="Y3876" s="1" t="str">
        <f>IF(Table2[[#This Row],[Time2]]&lt;10,0&amp;Table2[[#This Row],[Time2]],Table2[[#This Row],[Time2]])</f>
        <v>03</v>
      </c>
      <c r="Z3876" s="1" t="str">
        <f>IF(Table2[[#This Row],[Time3]]&lt;10,0&amp;Table2[[#This Row],[Time3]],Table2[[#This Row],[Time3]])</f>
        <v>09</v>
      </c>
      <c r="AA3876" s="2" t="str">
        <f>Table2[[#This Row],[Time4]]&amp;":"&amp;Table2[[#This Row],[Time5]]</f>
        <v>03:09</v>
      </c>
      <c r="AB3876" s="1" t="str" cm="1">
        <f t="array" ref="AB3876">IFERROR(IF(Table2[[#This Row],[code]]="","",_xlfn.IFS(AND(Table2[[#This Row],[code]]&lt;400,Table2[[#This Row],[code]]&lt;&gt;""),2,Table2[[#This Row],[code]]&gt;500,4)),"")</f>
        <v/>
      </c>
      <c r="AC3876" s="1" t="str">
        <f>IF(Table2[[#This Row],[Event]]="Penalty",Table2[[#This Row],[number]],IF(Table2[[#This Row],[Event]]="Time-Out",401,""))</f>
        <v/>
      </c>
      <c r="AD3876" s="1">
        <f>ROW(A3875)</f>
        <v>3875</v>
      </c>
      <c r="AE3876" s="1">
        <f>COUNTIFS(Table2[GameID],Table2[[#This Row],[GameID]],Table2[Column1],"&lt;="&amp;Table2[[#This Row],[Column1]])-1</f>
        <v>3</v>
      </c>
    </row>
    <row r="3877" spans="1:31" x14ac:dyDescent="0.45">
      <c r="A3877" t="s">
        <v>583</v>
      </c>
      <c r="B3877" t="str">
        <f>_xlfn.TEXTBEFORE(Table2[[#This Row],[Kamp]]," - ")</f>
        <v>Odense Floorball</v>
      </c>
      <c r="C3877" t="str">
        <f>_xlfn.TEXTAFTER(Table2[[#This Row],[Kamp]],"- ")</f>
        <v>ÅFK</v>
      </c>
      <c r="D3877">
        <v>45346</v>
      </c>
      <c r="E3877">
        <v>83608</v>
      </c>
      <c r="F3877">
        <v>20232024</v>
      </c>
      <c r="G3877" t="s">
        <v>372</v>
      </c>
      <c r="H3877" t="s">
        <v>672</v>
      </c>
      <c r="I3877" t="s">
        <v>678</v>
      </c>
      <c r="J3877">
        <v>1</v>
      </c>
      <c r="K3877">
        <v>31403</v>
      </c>
      <c r="L3877">
        <v>1</v>
      </c>
      <c r="M3877" t="s">
        <v>630</v>
      </c>
      <c r="N3877" t="s">
        <v>85</v>
      </c>
      <c r="O3877" t="s">
        <v>506</v>
      </c>
      <c r="P3877">
        <v>99</v>
      </c>
      <c r="Q3877">
        <v>8</v>
      </c>
      <c r="R3877">
        <f>SUMIFS(Table2[number],Table2[Event],"Goal",Table2[H/U],"HOME",Table2[GameID],Table2[[#This Row],[GameID]],Table2[GameTime],"&lt;="&amp;Table2[[#This Row],[GameTime]])</f>
        <v>2</v>
      </c>
      <c r="S3877">
        <f>SUMIFS(Table2[number],Table2[Event],"Goal",Table2[H/U],"AWAY",Table2[GameID],Table2[[#This Row],[GameID]],Table2[GameTime],"&lt;="&amp;Table2[[#This Row],[GameTime]])</f>
        <v>0</v>
      </c>
      <c r="T3877" t="str">
        <f>IF(Table2[[#This Row],[Event]]="Goal",Table2[[#This Row],[Hscore]]&amp;"-"&amp;Table2[[#This Row],[Uscore]],"")</f>
        <v>2-0</v>
      </c>
      <c r="U3877">
        <v>283</v>
      </c>
      <c r="V3877" s="1">
        <f>Table2[[#This Row],[GameTime]]-(Table2[[#This Row],[period]]-1)*1200</f>
        <v>283</v>
      </c>
      <c r="W3877" s="1">
        <f>ROUNDDOWN(Table2[[#This Row],[Time]]/60,0)</f>
        <v>4</v>
      </c>
      <c r="X3877" s="1">
        <f>ROUNDDOWN((Table2[[#This Row],[Time]]/60-Table2[[#This Row],[Time2]])*60,0)</f>
        <v>43</v>
      </c>
      <c r="Y3877" s="1" t="str">
        <f>IF(Table2[[#This Row],[Time2]]&lt;10,0&amp;Table2[[#This Row],[Time2]],Table2[[#This Row],[Time2]])</f>
        <v>04</v>
      </c>
      <c r="Z3877" s="1">
        <f>IF(Table2[[#This Row],[Time3]]&lt;10,0&amp;Table2[[#This Row],[Time3]],Table2[[#This Row],[Time3]])</f>
        <v>43</v>
      </c>
      <c r="AA3877" s="2" t="str">
        <f>Table2[[#This Row],[Time4]]&amp;":"&amp;Table2[[#This Row],[Time5]]</f>
        <v>04:43</v>
      </c>
      <c r="AB3877" s="1" t="str" cm="1">
        <f t="array" ref="AB3877">IFERROR(IF(Table2[[#This Row],[code]]="","",_xlfn.IFS(AND(Table2[[#This Row],[code]]&lt;400,Table2[[#This Row],[code]]&lt;&gt;""),2,Table2[[#This Row],[code]]&gt;500,4)),"")</f>
        <v/>
      </c>
      <c r="AC3877" s="1" t="str">
        <f>IF(Table2[[#This Row],[Event]]="Penalty",Table2[[#This Row],[number]],IF(Table2[[#This Row],[Event]]="Time-Out",401,""))</f>
        <v/>
      </c>
      <c r="AD3877" s="1">
        <f>ROW(A3876)</f>
        <v>3876</v>
      </c>
      <c r="AE3877" s="1">
        <f>COUNTIFS(Table2[GameID],Table2[[#This Row],[GameID]],Table2[Column1],"&lt;="&amp;Table2[[#This Row],[Column1]])-1</f>
        <v>4</v>
      </c>
    </row>
    <row r="3878" spans="1:31" x14ac:dyDescent="0.45">
      <c r="A3878" t="s">
        <v>583</v>
      </c>
      <c r="B3878" t="str">
        <f>_xlfn.TEXTBEFORE(Table2[[#This Row],[Kamp]]," - ")</f>
        <v>Odense Floorball</v>
      </c>
      <c r="C3878" t="str">
        <f>_xlfn.TEXTAFTER(Table2[[#This Row],[Kamp]],"- ")</f>
        <v>ÅFK</v>
      </c>
      <c r="D3878">
        <v>45346</v>
      </c>
      <c r="E3878">
        <v>83608</v>
      </c>
      <c r="F3878">
        <v>20232024</v>
      </c>
      <c r="G3878" t="s">
        <v>372</v>
      </c>
      <c r="H3878" t="s">
        <v>666</v>
      </c>
      <c r="I3878" t="s">
        <v>677</v>
      </c>
      <c r="J3878">
        <v>1</v>
      </c>
      <c r="K3878">
        <v>31407</v>
      </c>
      <c r="L3878">
        <v>0</v>
      </c>
      <c r="M3878" t="s">
        <v>633</v>
      </c>
      <c r="N3878" t="s">
        <v>634</v>
      </c>
      <c r="O3878" t="s">
        <v>634</v>
      </c>
      <c r="P3878" t="s">
        <v>634</v>
      </c>
      <c r="Q3878" t="s">
        <v>634</v>
      </c>
      <c r="R3878">
        <f>SUMIFS(Table2[number],Table2[Event],"Goal",Table2[H/U],"HOME",Table2[GameID],Table2[[#This Row],[GameID]],Table2[GameTime],"&lt;="&amp;Table2[[#This Row],[GameTime]])</f>
        <v>2</v>
      </c>
      <c r="S3878">
        <f>SUMIFS(Table2[number],Table2[Event],"Goal",Table2[H/U],"AWAY",Table2[GameID],Table2[[#This Row],[GameID]],Table2[GameTime],"&lt;="&amp;Table2[[#This Row],[GameTime]])</f>
        <v>0</v>
      </c>
      <c r="T3878" t="str">
        <f>IF(Table2[[#This Row],[Event]]="Goal",Table2[[#This Row],[Hscore]]&amp;"-"&amp;Table2[[#This Row],[Uscore]],"")</f>
        <v/>
      </c>
      <c r="U3878">
        <v>283</v>
      </c>
      <c r="V3878" s="1">
        <f>Table2[[#This Row],[GameTime]]-(Table2[[#This Row],[period]]-1)*1200</f>
        <v>283</v>
      </c>
      <c r="W3878" s="1">
        <f>ROUNDDOWN(Table2[[#This Row],[Time]]/60,0)</f>
        <v>4</v>
      </c>
      <c r="X3878" s="1">
        <f>ROUNDDOWN((Table2[[#This Row],[Time]]/60-Table2[[#This Row],[Time2]])*60,0)</f>
        <v>43</v>
      </c>
      <c r="Y3878" s="1" t="str">
        <f>IF(Table2[[#This Row],[Time2]]&lt;10,0&amp;Table2[[#This Row],[Time2]],Table2[[#This Row],[Time2]])</f>
        <v>04</v>
      </c>
      <c r="Z3878" s="1">
        <f>IF(Table2[[#This Row],[Time3]]&lt;10,0&amp;Table2[[#This Row],[Time3]],Table2[[#This Row],[Time3]])</f>
        <v>43</v>
      </c>
      <c r="AA3878" s="2" t="str">
        <f>Table2[[#This Row],[Time4]]&amp;":"&amp;Table2[[#This Row],[Time5]]</f>
        <v>04:43</v>
      </c>
      <c r="AB3878" s="1" t="str" cm="1">
        <f t="array" ref="AB3878">IFERROR(IF(Table2[[#This Row],[code]]="","",_xlfn.IFS(AND(Table2[[#This Row],[code]]&lt;400,Table2[[#This Row],[code]]&lt;&gt;""),2,Table2[[#This Row],[code]]&gt;500,4)),"")</f>
        <v/>
      </c>
      <c r="AC3878" s="1">
        <f>IF(Table2[[#This Row],[Event]]="Penalty",Table2[[#This Row],[number]],IF(Table2[[#This Row],[Event]]="Time-Out",401,""))</f>
        <v>401</v>
      </c>
      <c r="AD3878" s="1">
        <f>ROW(A3877)</f>
        <v>3877</v>
      </c>
      <c r="AE3878" s="1">
        <f>COUNTIFS(Table2[GameID],Table2[[#This Row],[GameID]],Table2[Column1],"&lt;="&amp;Table2[[#This Row],[Column1]])-1</f>
        <v>5</v>
      </c>
    </row>
    <row r="3879" spans="1:31" x14ac:dyDescent="0.45">
      <c r="A3879" t="s">
        <v>583</v>
      </c>
      <c r="B3879" t="str">
        <f>_xlfn.TEXTBEFORE(Table2[[#This Row],[Kamp]]," - ")</f>
        <v>Odense Floorball</v>
      </c>
      <c r="C3879" t="str">
        <f>_xlfn.TEXTAFTER(Table2[[#This Row],[Kamp]],"- ")</f>
        <v>ÅFK</v>
      </c>
      <c r="D3879">
        <v>45346</v>
      </c>
      <c r="E3879">
        <v>83608</v>
      </c>
      <c r="F3879">
        <v>20232024</v>
      </c>
      <c r="G3879" t="s">
        <v>372</v>
      </c>
      <c r="H3879" t="s">
        <v>666</v>
      </c>
      <c r="I3879" t="s">
        <v>677</v>
      </c>
      <c r="J3879">
        <v>1</v>
      </c>
      <c r="K3879">
        <v>31407</v>
      </c>
      <c r="L3879">
        <v>1</v>
      </c>
      <c r="M3879" t="s">
        <v>630</v>
      </c>
      <c r="N3879" t="s">
        <v>600</v>
      </c>
      <c r="O3879" t="s">
        <v>634</v>
      </c>
      <c r="P3879">
        <v>17</v>
      </c>
      <c r="Q3879" t="s">
        <v>634</v>
      </c>
      <c r="R3879">
        <f>SUMIFS(Table2[number],Table2[Event],"Goal",Table2[H/U],"HOME",Table2[GameID],Table2[[#This Row],[GameID]],Table2[GameTime],"&lt;="&amp;Table2[[#This Row],[GameTime]])</f>
        <v>2</v>
      </c>
      <c r="S3879">
        <f>SUMIFS(Table2[number],Table2[Event],"Goal",Table2[H/U],"AWAY",Table2[GameID],Table2[[#This Row],[GameID]],Table2[GameTime],"&lt;="&amp;Table2[[#This Row],[GameTime]])</f>
        <v>1</v>
      </c>
      <c r="T3879" t="str">
        <f>IF(Table2[[#This Row],[Event]]="Goal",Table2[[#This Row],[Hscore]]&amp;"-"&amp;Table2[[#This Row],[Uscore]],"")</f>
        <v>2-1</v>
      </c>
      <c r="U3879">
        <v>385</v>
      </c>
      <c r="V3879" s="1">
        <f>Table2[[#This Row],[GameTime]]-(Table2[[#This Row],[period]]-1)*1200</f>
        <v>385</v>
      </c>
      <c r="W3879" s="1">
        <f>ROUNDDOWN(Table2[[#This Row],[Time]]/60,0)</f>
        <v>6</v>
      </c>
      <c r="X3879" s="1">
        <f>ROUNDDOWN((Table2[[#This Row],[Time]]/60-Table2[[#This Row],[Time2]])*60,0)</f>
        <v>25</v>
      </c>
      <c r="Y3879" s="1" t="str">
        <f>IF(Table2[[#This Row],[Time2]]&lt;10,0&amp;Table2[[#This Row],[Time2]],Table2[[#This Row],[Time2]])</f>
        <v>06</v>
      </c>
      <c r="Z3879" s="1">
        <f>IF(Table2[[#This Row],[Time3]]&lt;10,0&amp;Table2[[#This Row],[Time3]],Table2[[#This Row],[Time3]])</f>
        <v>25</v>
      </c>
      <c r="AA3879" s="2" t="str">
        <f>Table2[[#This Row],[Time4]]&amp;":"&amp;Table2[[#This Row],[Time5]]</f>
        <v>06:25</v>
      </c>
      <c r="AB3879" s="1" t="str" cm="1">
        <f t="array" ref="AB3879">IFERROR(IF(Table2[[#This Row],[code]]="","",_xlfn.IFS(AND(Table2[[#This Row],[code]]&lt;400,Table2[[#This Row],[code]]&lt;&gt;""),2,Table2[[#This Row],[code]]&gt;500,4)),"")</f>
        <v/>
      </c>
      <c r="AC3879" s="1" t="str">
        <f>IF(Table2[[#This Row],[Event]]="Penalty",Table2[[#This Row],[number]],IF(Table2[[#This Row],[Event]]="Time-Out",401,""))</f>
        <v/>
      </c>
      <c r="AD3879" s="1">
        <f>ROW(A3878)</f>
        <v>3878</v>
      </c>
      <c r="AE3879" s="1">
        <f>COUNTIFS(Table2[GameID],Table2[[#This Row],[GameID]],Table2[Column1],"&lt;="&amp;Table2[[#This Row],[Column1]])-1</f>
        <v>6</v>
      </c>
    </row>
    <row r="3880" spans="1:31" x14ac:dyDescent="0.45">
      <c r="A3880" t="s">
        <v>583</v>
      </c>
      <c r="B3880" t="str">
        <f>_xlfn.TEXTBEFORE(Table2[[#This Row],[Kamp]]," - ")</f>
        <v>Odense Floorball</v>
      </c>
      <c r="C3880" t="str">
        <f>_xlfn.TEXTAFTER(Table2[[#This Row],[Kamp]],"- ")</f>
        <v>ÅFK</v>
      </c>
      <c r="D3880">
        <v>45346</v>
      </c>
      <c r="E3880">
        <v>83608</v>
      </c>
      <c r="F3880">
        <v>20232024</v>
      </c>
      <c r="G3880" t="s">
        <v>372</v>
      </c>
      <c r="H3880" t="s">
        <v>672</v>
      </c>
      <c r="I3880" t="s">
        <v>678</v>
      </c>
      <c r="J3880">
        <v>1</v>
      </c>
      <c r="K3880">
        <v>31403</v>
      </c>
      <c r="L3880">
        <v>1</v>
      </c>
      <c r="M3880" t="s">
        <v>630</v>
      </c>
      <c r="N3880" t="s">
        <v>506</v>
      </c>
      <c r="O3880" t="s">
        <v>509</v>
      </c>
      <c r="P3880">
        <v>8</v>
      </c>
      <c r="Q3880">
        <v>24</v>
      </c>
      <c r="R3880">
        <f>SUMIFS(Table2[number],Table2[Event],"Goal",Table2[H/U],"HOME",Table2[GameID],Table2[[#This Row],[GameID]],Table2[GameTime],"&lt;="&amp;Table2[[#This Row],[GameTime]])</f>
        <v>3</v>
      </c>
      <c r="S3880">
        <f>SUMIFS(Table2[number],Table2[Event],"Goal",Table2[H/U],"AWAY",Table2[GameID],Table2[[#This Row],[GameID]],Table2[GameTime],"&lt;="&amp;Table2[[#This Row],[GameTime]])</f>
        <v>1</v>
      </c>
      <c r="T3880" t="str">
        <f>IF(Table2[[#This Row],[Event]]="Goal",Table2[[#This Row],[Hscore]]&amp;"-"&amp;Table2[[#This Row],[Uscore]],"")</f>
        <v>3-1</v>
      </c>
      <c r="U3880">
        <v>504</v>
      </c>
      <c r="V3880" s="1">
        <f>Table2[[#This Row],[GameTime]]-(Table2[[#This Row],[period]]-1)*1200</f>
        <v>504</v>
      </c>
      <c r="W3880" s="1">
        <f>ROUNDDOWN(Table2[[#This Row],[Time]]/60,0)</f>
        <v>8</v>
      </c>
      <c r="X3880" s="1">
        <f>ROUNDDOWN((Table2[[#This Row],[Time]]/60-Table2[[#This Row],[Time2]])*60,0)</f>
        <v>24</v>
      </c>
      <c r="Y3880" s="1" t="str">
        <f>IF(Table2[[#This Row],[Time2]]&lt;10,0&amp;Table2[[#This Row],[Time2]],Table2[[#This Row],[Time2]])</f>
        <v>08</v>
      </c>
      <c r="Z3880" s="1">
        <f>IF(Table2[[#This Row],[Time3]]&lt;10,0&amp;Table2[[#This Row],[Time3]],Table2[[#This Row],[Time3]])</f>
        <v>24</v>
      </c>
      <c r="AA3880" s="2" t="str">
        <f>Table2[[#This Row],[Time4]]&amp;":"&amp;Table2[[#This Row],[Time5]]</f>
        <v>08:24</v>
      </c>
      <c r="AB3880" s="1" t="str" cm="1">
        <f t="array" ref="AB3880">IFERROR(IF(Table2[[#This Row],[code]]="","",_xlfn.IFS(AND(Table2[[#This Row],[code]]&lt;400,Table2[[#This Row],[code]]&lt;&gt;""),2,Table2[[#This Row],[code]]&gt;500,4)),"")</f>
        <v/>
      </c>
      <c r="AC3880" s="1" t="str">
        <f>IF(Table2[[#This Row],[Event]]="Penalty",Table2[[#This Row],[number]],IF(Table2[[#This Row],[Event]]="Time-Out",401,""))</f>
        <v/>
      </c>
      <c r="AD3880" s="1">
        <f>ROW(A3879)</f>
        <v>3879</v>
      </c>
      <c r="AE3880" s="1">
        <f>COUNTIFS(Table2[GameID],Table2[[#This Row],[GameID]],Table2[Column1],"&lt;="&amp;Table2[[#This Row],[Column1]])-1</f>
        <v>7</v>
      </c>
    </row>
    <row r="3881" spans="1:31" x14ac:dyDescent="0.45">
      <c r="A3881" t="s">
        <v>583</v>
      </c>
      <c r="B3881" t="str">
        <f>_xlfn.TEXTBEFORE(Table2[[#This Row],[Kamp]]," - ")</f>
        <v>Odense Floorball</v>
      </c>
      <c r="C3881" t="str">
        <f>_xlfn.TEXTAFTER(Table2[[#This Row],[Kamp]],"- ")</f>
        <v>ÅFK</v>
      </c>
      <c r="D3881">
        <v>45346</v>
      </c>
      <c r="E3881">
        <v>83608</v>
      </c>
      <c r="F3881">
        <v>20232024</v>
      </c>
      <c r="G3881" t="s">
        <v>372</v>
      </c>
      <c r="H3881" t="s">
        <v>666</v>
      </c>
      <c r="I3881" t="s">
        <v>677</v>
      </c>
      <c r="J3881">
        <v>1</v>
      </c>
      <c r="K3881">
        <v>31407</v>
      </c>
      <c r="L3881">
        <v>1</v>
      </c>
      <c r="M3881" t="s">
        <v>630</v>
      </c>
      <c r="N3881" t="s">
        <v>154</v>
      </c>
      <c r="O3881" t="s">
        <v>462</v>
      </c>
      <c r="P3881">
        <v>55</v>
      </c>
      <c r="Q3881">
        <v>15</v>
      </c>
      <c r="R3881">
        <f>SUMIFS(Table2[number],Table2[Event],"Goal",Table2[H/U],"HOME",Table2[GameID],Table2[[#This Row],[GameID]],Table2[GameTime],"&lt;="&amp;Table2[[#This Row],[GameTime]])</f>
        <v>3</v>
      </c>
      <c r="S3881">
        <f>SUMIFS(Table2[number],Table2[Event],"Goal",Table2[H/U],"AWAY",Table2[GameID],Table2[[#This Row],[GameID]],Table2[GameTime],"&lt;="&amp;Table2[[#This Row],[GameTime]])</f>
        <v>2</v>
      </c>
      <c r="T3881" t="str">
        <f>IF(Table2[[#This Row],[Event]]="Goal",Table2[[#This Row],[Hscore]]&amp;"-"&amp;Table2[[#This Row],[Uscore]],"")</f>
        <v>3-2</v>
      </c>
      <c r="U3881">
        <v>578</v>
      </c>
      <c r="V3881" s="1">
        <f>Table2[[#This Row],[GameTime]]-(Table2[[#This Row],[period]]-1)*1200</f>
        <v>578</v>
      </c>
      <c r="W3881" s="1">
        <f>ROUNDDOWN(Table2[[#This Row],[Time]]/60,0)</f>
        <v>9</v>
      </c>
      <c r="X3881" s="1">
        <f>ROUNDDOWN((Table2[[#This Row],[Time]]/60-Table2[[#This Row],[Time2]])*60,0)</f>
        <v>38</v>
      </c>
      <c r="Y3881" s="1" t="str">
        <f>IF(Table2[[#This Row],[Time2]]&lt;10,0&amp;Table2[[#This Row],[Time2]],Table2[[#This Row],[Time2]])</f>
        <v>09</v>
      </c>
      <c r="Z3881" s="1">
        <f>IF(Table2[[#This Row],[Time3]]&lt;10,0&amp;Table2[[#This Row],[Time3]],Table2[[#This Row],[Time3]])</f>
        <v>38</v>
      </c>
      <c r="AA3881" s="2" t="str">
        <f>Table2[[#This Row],[Time4]]&amp;":"&amp;Table2[[#This Row],[Time5]]</f>
        <v>09:38</v>
      </c>
      <c r="AB3881" s="1" t="str" cm="1">
        <f t="array" ref="AB3881">IFERROR(IF(Table2[[#This Row],[code]]="","",_xlfn.IFS(AND(Table2[[#This Row],[code]]&lt;400,Table2[[#This Row],[code]]&lt;&gt;""),2,Table2[[#This Row],[code]]&gt;500,4)),"")</f>
        <v/>
      </c>
      <c r="AC3881" s="1" t="str">
        <f>IF(Table2[[#This Row],[Event]]="Penalty",Table2[[#This Row],[number]],IF(Table2[[#This Row],[Event]]="Time-Out",401,""))</f>
        <v/>
      </c>
      <c r="AD3881" s="1">
        <f>ROW(A3880)</f>
        <v>3880</v>
      </c>
      <c r="AE3881" s="1">
        <f>COUNTIFS(Table2[GameID],Table2[[#This Row],[GameID]],Table2[Column1],"&lt;="&amp;Table2[[#This Row],[Column1]])-1</f>
        <v>8</v>
      </c>
    </row>
    <row r="3882" spans="1:31" x14ac:dyDescent="0.45">
      <c r="A3882" t="s">
        <v>583</v>
      </c>
      <c r="B3882" t="str">
        <f>_xlfn.TEXTBEFORE(Table2[[#This Row],[Kamp]]," - ")</f>
        <v>Odense Floorball</v>
      </c>
      <c r="C3882" t="str">
        <f>_xlfn.TEXTAFTER(Table2[[#This Row],[Kamp]],"- ")</f>
        <v>ÅFK</v>
      </c>
      <c r="D3882">
        <v>45346</v>
      </c>
      <c r="E3882">
        <v>83608</v>
      </c>
      <c r="F3882">
        <v>20232024</v>
      </c>
      <c r="G3882" t="s">
        <v>372</v>
      </c>
      <c r="H3882" t="s">
        <v>666</v>
      </c>
      <c r="I3882" t="s">
        <v>677</v>
      </c>
      <c r="J3882">
        <v>1</v>
      </c>
      <c r="K3882">
        <v>31407</v>
      </c>
      <c r="L3882">
        <v>1</v>
      </c>
      <c r="M3882" t="s">
        <v>630</v>
      </c>
      <c r="N3882" t="s">
        <v>157</v>
      </c>
      <c r="O3882" t="s">
        <v>461</v>
      </c>
      <c r="P3882">
        <v>77</v>
      </c>
      <c r="Q3882">
        <v>6</v>
      </c>
      <c r="R3882">
        <f>SUMIFS(Table2[number],Table2[Event],"Goal",Table2[H/U],"HOME",Table2[GameID],Table2[[#This Row],[GameID]],Table2[GameTime],"&lt;="&amp;Table2[[#This Row],[GameTime]])</f>
        <v>3</v>
      </c>
      <c r="S3882">
        <f>SUMIFS(Table2[number],Table2[Event],"Goal",Table2[H/U],"AWAY",Table2[GameID],Table2[[#This Row],[GameID]],Table2[GameTime],"&lt;="&amp;Table2[[#This Row],[GameTime]])</f>
        <v>3</v>
      </c>
      <c r="T3882" t="str">
        <f>IF(Table2[[#This Row],[Event]]="Goal",Table2[[#This Row],[Hscore]]&amp;"-"&amp;Table2[[#This Row],[Uscore]],"")</f>
        <v>3-3</v>
      </c>
      <c r="U3882">
        <v>636</v>
      </c>
      <c r="V3882" s="1">
        <f>Table2[[#This Row],[GameTime]]-(Table2[[#This Row],[period]]-1)*1200</f>
        <v>636</v>
      </c>
      <c r="W3882" s="1">
        <f>ROUNDDOWN(Table2[[#This Row],[Time]]/60,0)</f>
        <v>10</v>
      </c>
      <c r="X3882" s="1">
        <f>ROUNDDOWN((Table2[[#This Row],[Time]]/60-Table2[[#This Row],[Time2]])*60,0)</f>
        <v>36</v>
      </c>
      <c r="Y3882" s="1">
        <f>IF(Table2[[#This Row],[Time2]]&lt;10,0&amp;Table2[[#This Row],[Time2]],Table2[[#This Row],[Time2]])</f>
        <v>10</v>
      </c>
      <c r="Z3882" s="1">
        <f>IF(Table2[[#This Row],[Time3]]&lt;10,0&amp;Table2[[#This Row],[Time3]],Table2[[#This Row],[Time3]])</f>
        <v>36</v>
      </c>
      <c r="AA3882" s="2" t="str">
        <f>Table2[[#This Row],[Time4]]&amp;":"&amp;Table2[[#This Row],[Time5]]</f>
        <v>10:36</v>
      </c>
      <c r="AB3882" s="1" t="str" cm="1">
        <f t="array" ref="AB3882">IFERROR(IF(Table2[[#This Row],[code]]="","",_xlfn.IFS(AND(Table2[[#This Row],[code]]&lt;400,Table2[[#This Row],[code]]&lt;&gt;""),2,Table2[[#This Row],[code]]&gt;500,4)),"")</f>
        <v/>
      </c>
      <c r="AC3882" s="1" t="str">
        <f>IF(Table2[[#This Row],[Event]]="Penalty",Table2[[#This Row],[number]],IF(Table2[[#This Row],[Event]]="Time-Out",401,""))</f>
        <v/>
      </c>
      <c r="AD3882" s="1">
        <f>ROW(A3881)</f>
        <v>3881</v>
      </c>
      <c r="AE3882" s="1">
        <f>COUNTIFS(Table2[GameID],Table2[[#This Row],[GameID]],Table2[Column1],"&lt;="&amp;Table2[[#This Row],[Column1]])-1</f>
        <v>9</v>
      </c>
    </row>
    <row r="3883" spans="1:31" x14ac:dyDescent="0.45">
      <c r="A3883" t="s">
        <v>583</v>
      </c>
      <c r="B3883" t="str">
        <f>_xlfn.TEXTBEFORE(Table2[[#This Row],[Kamp]]," - ")</f>
        <v>Odense Floorball</v>
      </c>
      <c r="C3883" t="str">
        <f>_xlfn.TEXTAFTER(Table2[[#This Row],[Kamp]],"- ")</f>
        <v>ÅFK</v>
      </c>
      <c r="D3883">
        <v>45346</v>
      </c>
      <c r="E3883">
        <v>83608</v>
      </c>
      <c r="F3883">
        <v>20232024</v>
      </c>
      <c r="G3883" t="s">
        <v>372</v>
      </c>
      <c r="H3883" t="s">
        <v>672</v>
      </c>
      <c r="I3883" t="s">
        <v>678</v>
      </c>
      <c r="J3883">
        <v>1</v>
      </c>
      <c r="K3883">
        <v>31403</v>
      </c>
      <c r="L3883">
        <v>1</v>
      </c>
      <c r="M3883" t="s">
        <v>630</v>
      </c>
      <c r="N3883" t="s">
        <v>505</v>
      </c>
      <c r="O3883" t="s">
        <v>508</v>
      </c>
      <c r="P3883">
        <v>7</v>
      </c>
      <c r="Q3883">
        <v>20</v>
      </c>
      <c r="R3883">
        <f>SUMIFS(Table2[number],Table2[Event],"Goal",Table2[H/U],"HOME",Table2[GameID],Table2[[#This Row],[GameID]],Table2[GameTime],"&lt;="&amp;Table2[[#This Row],[GameTime]])</f>
        <v>4</v>
      </c>
      <c r="S3883">
        <f>SUMIFS(Table2[number],Table2[Event],"Goal",Table2[H/U],"AWAY",Table2[GameID],Table2[[#This Row],[GameID]],Table2[GameTime],"&lt;="&amp;Table2[[#This Row],[GameTime]])</f>
        <v>3</v>
      </c>
      <c r="T3883" t="str">
        <f>IF(Table2[[#This Row],[Event]]="Goal",Table2[[#This Row],[Hscore]]&amp;"-"&amp;Table2[[#This Row],[Uscore]],"")</f>
        <v>4-3</v>
      </c>
      <c r="U3883">
        <v>773</v>
      </c>
      <c r="V3883" s="1">
        <f>Table2[[#This Row],[GameTime]]-(Table2[[#This Row],[period]]-1)*1200</f>
        <v>773</v>
      </c>
      <c r="W3883" s="1">
        <f>ROUNDDOWN(Table2[[#This Row],[Time]]/60,0)</f>
        <v>12</v>
      </c>
      <c r="X3883" s="1">
        <f>ROUNDDOWN((Table2[[#This Row],[Time]]/60-Table2[[#This Row],[Time2]])*60,0)</f>
        <v>53</v>
      </c>
      <c r="Y3883" s="1">
        <f>IF(Table2[[#This Row],[Time2]]&lt;10,0&amp;Table2[[#This Row],[Time2]],Table2[[#This Row],[Time2]])</f>
        <v>12</v>
      </c>
      <c r="Z3883" s="1">
        <f>IF(Table2[[#This Row],[Time3]]&lt;10,0&amp;Table2[[#This Row],[Time3]],Table2[[#This Row],[Time3]])</f>
        <v>53</v>
      </c>
      <c r="AA3883" s="2" t="str">
        <f>Table2[[#This Row],[Time4]]&amp;":"&amp;Table2[[#This Row],[Time5]]</f>
        <v>12:53</v>
      </c>
      <c r="AB3883" s="1" t="str" cm="1">
        <f t="array" ref="AB3883">IFERROR(IF(Table2[[#This Row],[code]]="","",_xlfn.IFS(AND(Table2[[#This Row],[code]]&lt;400,Table2[[#This Row],[code]]&lt;&gt;""),2,Table2[[#This Row],[code]]&gt;500,4)),"")</f>
        <v/>
      </c>
      <c r="AC3883" s="1" t="str">
        <f>IF(Table2[[#This Row],[Event]]="Penalty",Table2[[#This Row],[number]],IF(Table2[[#This Row],[Event]]="Time-Out",401,""))</f>
        <v/>
      </c>
      <c r="AD3883" s="1">
        <f>ROW(A3882)</f>
        <v>3882</v>
      </c>
      <c r="AE3883" s="1">
        <f>COUNTIFS(Table2[GameID],Table2[[#This Row],[GameID]],Table2[Column1],"&lt;="&amp;Table2[[#This Row],[Column1]])-1</f>
        <v>10</v>
      </c>
    </row>
    <row r="3884" spans="1:31" x14ac:dyDescent="0.45">
      <c r="A3884" t="s">
        <v>583</v>
      </c>
      <c r="B3884" t="str">
        <f>_xlfn.TEXTBEFORE(Table2[[#This Row],[Kamp]]," - ")</f>
        <v>Odense Floorball</v>
      </c>
      <c r="C3884" t="str">
        <f>_xlfn.TEXTAFTER(Table2[[#This Row],[Kamp]],"- ")</f>
        <v>ÅFK</v>
      </c>
      <c r="D3884">
        <v>45346</v>
      </c>
      <c r="E3884">
        <v>83608</v>
      </c>
      <c r="F3884">
        <v>20232024</v>
      </c>
      <c r="G3884" t="s">
        <v>372</v>
      </c>
      <c r="H3884" t="s">
        <v>672</v>
      </c>
      <c r="I3884" t="s">
        <v>678</v>
      </c>
      <c r="J3884">
        <v>1</v>
      </c>
      <c r="K3884">
        <v>31403</v>
      </c>
      <c r="L3884">
        <v>201</v>
      </c>
      <c r="M3884" t="s">
        <v>631</v>
      </c>
      <c r="N3884" t="s">
        <v>510</v>
      </c>
      <c r="O3884" t="s">
        <v>634</v>
      </c>
      <c r="P3884">
        <v>41</v>
      </c>
      <c r="Q3884" t="s">
        <v>634</v>
      </c>
      <c r="R3884">
        <f>SUMIFS(Table2[number],Table2[Event],"Goal",Table2[H/U],"HOME",Table2[GameID],Table2[[#This Row],[GameID]],Table2[GameTime],"&lt;="&amp;Table2[[#This Row],[GameTime]])</f>
        <v>4</v>
      </c>
      <c r="S3884">
        <f>SUMIFS(Table2[number],Table2[Event],"Goal",Table2[H/U],"AWAY",Table2[GameID],Table2[[#This Row],[GameID]],Table2[GameTime],"&lt;="&amp;Table2[[#This Row],[GameTime]])</f>
        <v>3</v>
      </c>
      <c r="T3884" t="str">
        <f>IF(Table2[[#This Row],[Event]]="Goal",Table2[[#This Row],[Hscore]]&amp;"-"&amp;Table2[[#This Row],[Uscore]],"")</f>
        <v/>
      </c>
      <c r="U3884">
        <v>812</v>
      </c>
      <c r="V3884" s="1">
        <f>Table2[[#This Row],[GameTime]]-(Table2[[#This Row],[period]]-1)*1200</f>
        <v>812</v>
      </c>
      <c r="W3884" s="1">
        <f>ROUNDDOWN(Table2[[#This Row],[Time]]/60,0)</f>
        <v>13</v>
      </c>
      <c r="X3884" s="1">
        <f>ROUNDDOWN((Table2[[#This Row],[Time]]/60-Table2[[#This Row],[Time2]])*60,0)</f>
        <v>32</v>
      </c>
      <c r="Y3884" s="1">
        <f>IF(Table2[[#This Row],[Time2]]&lt;10,0&amp;Table2[[#This Row],[Time2]],Table2[[#This Row],[Time2]])</f>
        <v>13</v>
      </c>
      <c r="Z3884" s="1">
        <f>IF(Table2[[#This Row],[Time3]]&lt;10,0&amp;Table2[[#This Row],[Time3]],Table2[[#This Row],[Time3]])</f>
        <v>32</v>
      </c>
      <c r="AA3884" s="2" t="str">
        <f>Table2[[#This Row],[Time4]]&amp;":"&amp;Table2[[#This Row],[Time5]]</f>
        <v>13:32</v>
      </c>
      <c r="AB3884" s="1" cm="1">
        <f t="array" ref="AB3884">IFERROR(IF(Table2[[#This Row],[code]]="","",_xlfn.IFS(AND(Table2[[#This Row],[code]]&lt;400,Table2[[#This Row],[code]]&lt;&gt;""),2,Table2[[#This Row],[code]]&gt;500,4)),"")</f>
        <v>2</v>
      </c>
      <c r="AC3884" s="1">
        <f>IF(Table2[[#This Row],[Event]]="Penalty",Table2[[#This Row],[number]],IF(Table2[[#This Row],[Event]]="Time-Out",401,""))</f>
        <v>201</v>
      </c>
      <c r="AD3884" s="1">
        <f>ROW(A3883)</f>
        <v>3883</v>
      </c>
      <c r="AE3884" s="1">
        <f>COUNTIFS(Table2[GameID],Table2[[#This Row],[GameID]],Table2[Column1],"&lt;="&amp;Table2[[#This Row],[Column1]])-1</f>
        <v>11</v>
      </c>
    </row>
    <row r="3885" spans="1:31" x14ac:dyDescent="0.45">
      <c r="A3885" t="s">
        <v>583</v>
      </c>
      <c r="B3885" t="str">
        <f>_xlfn.TEXTBEFORE(Table2[[#This Row],[Kamp]]," - ")</f>
        <v>Odense Floorball</v>
      </c>
      <c r="C3885" t="str">
        <f>_xlfn.TEXTAFTER(Table2[[#This Row],[Kamp]],"- ")</f>
        <v>ÅFK</v>
      </c>
      <c r="D3885">
        <v>45346</v>
      </c>
      <c r="E3885">
        <v>83608</v>
      </c>
      <c r="F3885">
        <v>20232024</v>
      </c>
      <c r="G3885" t="s">
        <v>372</v>
      </c>
      <c r="H3885" t="s">
        <v>666</v>
      </c>
      <c r="I3885" t="s">
        <v>677</v>
      </c>
      <c r="J3885">
        <v>1</v>
      </c>
      <c r="K3885">
        <v>31407</v>
      </c>
      <c r="L3885">
        <v>217</v>
      </c>
      <c r="M3885" t="s">
        <v>631</v>
      </c>
      <c r="N3885" t="s">
        <v>154</v>
      </c>
      <c r="O3885" t="s">
        <v>634</v>
      </c>
      <c r="P3885">
        <v>55</v>
      </c>
      <c r="Q3885" t="s">
        <v>634</v>
      </c>
      <c r="R3885">
        <f>SUMIFS(Table2[number],Table2[Event],"Goal",Table2[H/U],"HOME",Table2[GameID],Table2[[#This Row],[GameID]],Table2[GameTime],"&lt;="&amp;Table2[[#This Row],[GameTime]])</f>
        <v>4</v>
      </c>
      <c r="S3885">
        <f>SUMIFS(Table2[number],Table2[Event],"Goal",Table2[H/U],"AWAY",Table2[GameID],Table2[[#This Row],[GameID]],Table2[GameTime],"&lt;="&amp;Table2[[#This Row],[GameTime]])</f>
        <v>3</v>
      </c>
      <c r="T3885" t="str">
        <f>IF(Table2[[#This Row],[Event]]="Goal",Table2[[#This Row],[Hscore]]&amp;"-"&amp;Table2[[#This Row],[Uscore]],"")</f>
        <v/>
      </c>
      <c r="U3885">
        <v>828</v>
      </c>
      <c r="V3885" s="1">
        <f>Table2[[#This Row],[GameTime]]-(Table2[[#This Row],[period]]-1)*1200</f>
        <v>828</v>
      </c>
      <c r="W3885" s="1">
        <f>ROUNDDOWN(Table2[[#This Row],[Time]]/60,0)</f>
        <v>13</v>
      </c>
      <c r="X3885" s="1">
        <f>ROUNDDOWN((Table2[[#This Row],[Time]]/60-Table2[[#This Row],[Time2]])*60,0)</f>
        <v>48</v>
      </c>
      <c r="Y3885" s="1">
        <f>IF(Table2[[#This Row],[Time2]]&lt;10,0&amp;Table2[[#This Row],[Time2]],Table2[[#This Row],[Time2]])</f>
        <v>13</v>
      </c>
      <c r="Z3885" s="1">
        <f>IF(Table2[[#This Row],[Time3]]&lt;10,0&amp;Table2[[#This Row],[Time3]],Table2[[#This Row],[Time3]])</f>
        <v>48</v>
      </c>
      <c r="AA3885" s="2" t="str">
        <f>Table2[[#This Row],[Time4]]&amp;":"&amp;Table2[[#This Row],[Time5]]</f>
        <v>13:48</v>
      </c>
      <c r="AB3885" s="1" cm="1">
        <f t="array" ref="AB3885">IFERROR(IF(Table2[[#This Row],[code]]="","",_xlfn.IFS(AND(Table2[[#This Row],[code]]&lt;400,Table2[[#This Row],[code]]&lt;&gt;""),2,Table2[[#This Row],[code]]&gt;500,4)),"")</f>
        <v>2</v>
      </c>
      <c r="AC3885" s="1">
        <f>IF(Table2[[#This Row],[Event]]="Penalty",Table2[[#This Row],[number]],IF(Table2[[#This Row],[Event]]="Time-Out",401,""))</f>
        <v>217</v>
      </c>
      <c r="AD3885" s="1">
        <f>ROW(A3884)</f>
        <v>3884</v>
      </c>
      <c r="AE3885" s="1">
        <f>COUNTIFS(Table2[GameID],Table2[[#This Row],[GameID]],Table2[Column1],"&lt;="&amp;Table2[[#This Row],[Column1]])-1</f>
        <v>12</v>
      </c>
    </row>
    <row r="3886" spans="1:31" x14ac:dyDescent="0.45">
      <c r="A3886" t="s">
        <v>583</v>
      </c>
      <c r="B3886" t="str">
        <f>_xlfn.TEXTBEFORE(Table2[[#This Row],[Kamp]]," - ")</f>
        <v>Odense Floorball</v>
      </c>
      <c r="C3886" t="str">
        <f>_xlfn.TEXTAFTER(Table2[[#This Row],[Kamp]],"- ")</f>
        <v>ÅFK</v>
      </c>
      <c r="D3886">
        <v>45346</v>
      </c>
      <c r="E3886">
        <v>83608</v>
      </c>
      <c r="F3886">
        <v>20232024</v>
      </c>
      <c r="G3886" t="s">
        <v>372</v>
      </c>
      <c r="H3886" t="s">
        <v>672</v>
      </c>
      <c r="I3886" t="s">
        <v>678</v>
      </c>
      <c r="J3886">
        <v>1</v>
      </c>
      <c r="K3886">
        <v>31403</v>
      </c>
      <c r="L3886">
        <v>219</v>
      </c>
      <c r="M3886" t="s">
        <v>631</v>
      </c>
      <c r="N3886" t="s">
        <v>507</v>
      </c>
      <c r="O3886" t="s">
        <v>634</v>
      </c>
      <c r="P3886">
        <v>9</v>
      </c>
      <c r="Q3886" t="s">
        <v>634</v>
      </c>
      <c r="R3886">
        <f>SUMIFS(Table2[number],Table2[Event],"Goal",Table2[H/U],"HOME",Table2[GameID],Table2[[#This Row],[GameID]],Table2[GameTime],"&lt;="&amp;Table2[[#This Row],[GameTime]])</f>
        <v>4</v>
      </c>
      <c r="S3886">
        <f>SUMIFS(Table2[number],Table2[Event],"Goal",Table2[H/U],"AWAY",Table2[GameID],Table2[[#This Row],[GameID]],Table2[GameTime],"&lt;="&amp;Table2[[#This Row],[GameTime]])</f>
        <v>3</v>
      </c>
      <c r="T3886" t="str">
        <f>IF(Table2[[#This Row],[Event]]="Goal",Table2[[#This Row],[Hscore]]&amp;"-"&amp;Table2[[#This Row],[Uscore]],"")</f>
        <v/>
      </c>
      <c r="U3886">
        <v>828</v>
      </c>
      <c r="V3886" s="1">
        <f>Table2[[#This Row],[GameTime]]-(Table2[[#This Row],[period]]-1)*1200</f>
        <v>828</v>
      </c>
      <c r="W3886" s="1">
        <f>ROUNDDOWN(Table2[[#This Row],[Time]]/60,0)</f>
        <v>13</v>
      </c>
      <c r="X3886" s="1">
        <f>ROUNDDOWN((Table2[[#This Row],[Time]]/60-Table2[[#This Row],[Time2]])*60,0)</f>
        <v>48</v>
      </c>
      <c r="Y3886" s="1">
        <f>IF(Table2[[#This Row],[Time2]]&lt;10,0&amp;Table2[[#This Row],[Time2]],Table2[[#This Row],[Time2]])</f>
        <v>13</v>
      </c>
      <c r="Z3886" s="1">
        <f>IF(Table2[[#This Row],[Time3]]&lt;10,0&amp;Table2[[#This Row],[Time3]],Table2[[#This Row],[Time3]])</f>
        <v>48</v>
      </c>
      <c r="AA3886" s="2" t="str">
        <f>Table2[[#This Row],[Time4]]&amp;":"&amp;Table2[[#This Row],[Time5]]</f>
        <v>13:48</v>
      </c>
      <c r="AB3886" s="1" cm="1">
        <f t="array" ref="AB3886">IFERROR(IF(Table2[[#This Row],[code]]="","",_xlfn.IFS(AND(Table2[[#This Row],[code]]&lt;400,Table2[[#This Row],[code]]&lt;&gt;""),2,Table2[[#This Row],[code]]&gt;500,4)),"")</f>
        <v>2</v>
      </c>
      <c r="AC3886" s="1">
        <f>IF(Table2[[#This Row],[Event]]="Penalty",Table2[[#This Row],[number]],IF(Table2[[#This Row],[Event]]="Time-Out",401,""))</f>
        <v>219</v>
      </c>
      <c r="AD3886" s="1">
        <f>ROW(A3885)</f>
        <v>3885</v>
      </c>
      <c r="AE3886" s="1">
        <f>COUNTIFS(Table2[GameID],Table2[[#This Row],[GameID]],Table2[Column1],"&lt;="&amp;Table2[[#This Row],[Column1]])-1</f>
        <v>13</v>
      </c>
    </row>
    <row r="3887" spans="1:31" x14ac:dyDescent="0.45">
      <c r="A3887" t="s">
        <v>583</v>
      </c>
      <c r="B3887" t="str">
        <f>_xlfn.TEXTBEFORE(Table2[[#This Row],[Kamp]]," - ")</f>
        <v>Odense Floorball</v>
      </c>
      <c r="C3887" t="str">
        <f>_xlfn.TEXTAFTER(Table2[[#This Row],[Kamp]],"- ")</f>
        <v>ÅFK</v>
      </c>
      <c r="D3887">
        <v>45346</v>
      </c>
      <c r="E3887">
        <v>83608</v>
      </c>
      <c r="F3887">
        <v>20232024</v>
      </c>
      <c r="G3887" t="s">
        <v>372</v>
      </c>
      <c r="H3887" t="s">
        <v>672</v>
      </c>
      <c r="I3887" t="s">
        <v>678</v>
      </c>
      <c r="J3887">
        <v>1</v>
      </c>
      <c r="K3887">
        <v>31403</v>
      </c>
      <c r="L3887">
        <v>1</v>
      </c>
      <c r="M3887" t="s">
        <v>630</v>
      </c>
      <c r="N3887" t="s">
        <v>507</v>
      </c>
      <c r="O3887" t="s">
        <v>506</v>
      </c>
      <c r="P3887">
        <v>9</v>
      </c>
      <c r="Q3887">
        <v>8</v>
      </c>
      <c r="R3887">
        <f>SUMIFS(Table2[number],Table2[Event],"Goal",Table2[H/U],"HOME",Table2[GameID],Table2[[#This Row],[GameID]],Table2[GameTime],"&lt;="&amp;Table2[[#This Row],[GameTime]])</f>
        <v>5</v>
      </c>
      <c r="S3887">
        <f>SUMIFS(Table2[number],Table2[Event],"Goal",Table2[H/U],"AWAY",Table2[GameID],Table2[[#This Row],[GameID]],Table2[GameTime],"&lt;="&amp;Table2[[#This Row],[GameTime]])</f>
        <v>3</v>
      </c>
      <c r="T3887" t="str">
        <f>IF(Table2[[#This Row],[Event]]="Goal",Table2[[#This Row],[Hscore]]&amp;"-"&amp;Table2[[#This Row],[Uscore]],"")</f>
        <v>5-3</v>
      </c>
      <c r="U3887">
        <v>994</v>
      </c>
      <c r="V3887" s="1">
        <f>Table2[[#This Row],[GameTime]]-(Table2[[#This Row],[period]]-1)*1200</f>
        <v>994</v>
      </c>
      <c r="W3887" s="1">
        <f>ROUNDDOWN(Table2[[#This Row],[Time]]/60,0)</f>
        <v>16</v>
      </c>
      <c r="X3887" s="1">
        <f>ROUNDDOWN((Table2[[#This Row],[Time]]/60-Table2[[#This Row],[Time2]])*60,0)</f>
        <v>34</v>
      </c>
      <c r="Y3887" s="1">
        <f>IF(Table2[[#This Row],[Time2]]&lt;10,0&amp;Table2[[#This Row],[Time2]],Table2[[#This Row],[Time2]])</f>
        <v>16</v>
      </c>
      <c r="Z3887" s="1">
        <f>IF(Table2[[#This Row],[Time3]]&lt;10,0&amp;Table2[[#This Row],[Time3]],Table2[[#This Row],[Time3]])</f>
        <v>34</v>
      </c>
      <c r="AA3887" s="2" t="str">
        <f>Table2[[#This Row],[Time4]]&amp;":"&amp;Table2[[#This Row],[Time5]]</f>
        <v>16:34</v>
      </c>
      <c r="AB3887" s="1" t="str" cm="1">
        <f t="array" ref="AB3887">IFERROR(IF(Table2[[#This Row],[code]]="","",_xlfn.IFS(AND(Table2[[#This Row],[code]]&lt;400,Table2[[#This Row],[code]]&lt;&gt;""),2,Table2[[#This Row],[code]]&gt;500,4)),"")</f>
        <v/>
      </c>
      <c r="AC3887" s="1" t="str">
        <f>IF(Table2[[#This Row],[Event]]="Penalty",Table2[[#This Row],[number]],IF(Table2[[#This Row],[Event]]="Time-Out",401,""))</f>
        <v/>
      </c>
      <c r="AD3887" s="1">
        <f>ROW(A3886)</f>
        <v>3886</v>
      </c>
      <c r="AE3887" s="1">
        <f>COUNTIFS(Table2[GameID],Table2[[#This Row],[GameID]],Table2[Column1],"&lt;="&amp;Table2[[#This Row],[Column1]])-1</f>
        <v>14</v>
      </c>
    </row>
    <row r="3888" spans="1:31" x14ac:dyDescent="0.45">
      <c r="A3888" t="s">
        <v>583</v>
      </c>
      <c r="B3888" t="str">
        <f>_xlfn.TEXTBEFORE(Table2[[#This Row],[Kamp]]," - ")</f>
        <v>Odense Floorball</v>
      </c>
      <c r="C3888" t="str">
        <f>_xlfn.TEXTAFTER(Table2[[#This Row],[Kamp]],"- ")</f>
        <v>ÅFK</v>
      </c>
      <c r="D3888">
        <v>45346</v>
      </c>
      <c r="E3888">
        <v>83608</v>
      </c>
      <c r="F3888">
        <v>20232024</v>
      </c>
      <c r="G3888" t="s">
        <v>372</v>
      </c>
      <c r="H3888" t="s">
        <v>672</v>
      </c>
      <c r="I3888" t="s">
        <v>678</v>
      </c>
      <c r="J3888">
        <v>1</v>
      </c>
      <c r="K3888">
        <v>31403</v>
      </c>
      <c r="L3888">
        <v>1</v>
      </c>
      <c r="M3888" t="s">
        <v>630</v>
      </c>
      <c r="N3888" t="s">
        <v>85</v>
      </c>
      <c r="O3888" t="s">
        <v>533</v>
      </c>
      <c r="P3888">
        <v>99</v>
      </c>
      <c r="Q3888">
        <v>54</v>
      </c>
      <c r="R3888">
        <f>SUMIFS(Table2[number],Table2[Event],"Goal",Table2[H/U],"HOME",Table2[GameID],Table2[[#This Row],[GameID]],Table2[GameTime],"&lt;="&amp;Table2[[#This Row],[GameTime]])</f>
        <v>6</v>
      </c>
      <c r="S3888">
        <f>SUMIFS(Table2[number],Table2[Event],"Goal",Table2[H/U],"AWAY",Table2[GameID],Table2[[#This Row],[GameID]],Table2[GameTime],"&lt;="&amp;Table2[[#This Row],[GameTime]])</f>
        <v>3</v>
      </c>
      <c r="T3888" t="str">
        <f>IF(Table2[[#This Row],[Event]]="Goal",Table2[[#This Row],[Hscore]]&amp;"-"&amp;Table2[[#This Row],[Uscore]],"")</f>
        <v>6-3</v>
      </c>
      <c r="U3888">
        <v>1198</v>
      </c>
      <c r="V3888" s="1">
        <f>Table2[[#This Row],[GameTime]]-(Table2[[#This Row],[period]]-1)*1200</f>
        <v>1198</v>
      </c>
      <c r="W3888" s="1">
        <f>ROUNDDOWN(Table2[[#This Row],[Time]]/60,0)</f>
        <v>19</v>
      </c>
      <c r="X3888" s="1">
        <f>ROUNDDOWN((Table2[[#This Row],[Time]]/60-Table2[[#This Row],[Time2]])*60,0)</f>
        <v>57</v>
      </c>
      <c r="Y3888" s="1">
        <f>IF(Table2[[#This Row],[Time2]]&lt;10,0&amp;Table2[[#This Row],[Time2]],Table2[[#This Row],[Time2]])</f>
        <v>19</v>
      </c>
      <c r="Z3888" s="1">
        <f>IF(Table2[[#This Row],[Time3]]&lt;10,0&amp;Table2[[#This Row],[Time3]],Table2[[#This Row],[Time3]])</f>
        <v>57</v>
      </c>
      <c r="AA3888" s="2" t="str">
        <f>Table2[[#This Row],[Time4]]&amp;":"&amp;Table2[[#This Row],[Time5]]</f>
        <v>19:57</v>
      </c>
      <c r="AB3888" s="1" t="str" cm="1">
        <f t="array" ref="AB3888">IFERROR(IF(Table2[[#This Row],[code]]="","",_xlfn.IFS(AND(Table2[[#This Row],[code]]&lt;400,Table2[[#This Row],[code]]&lt;&gt;""),2,Table2[[#This Row],[code]]&gt;500,4)),"")</f>
        <v/>
      </c>
      <c r="AC3888" s="1" t="str">
        <f>IF(Table2[[#This Row],[Event]]="Penalty",Table2[[#This Row],[number]],IF(Table2[[#This Row],[Event]]="Time-Out",401,""))</f>
        <v/>
      </c>
      <c r="AD3888" s="1">
        <f>ROW(A3887)</f>
        <v>3887</v>
      </c>
      <c r="AE3888" s="1">
        <f>COUNTIFS(Table2[GameID],Table2[[#This Row],[GameID]],Table2[Column1],"&lt;="&amp;Table2[[#This Row],[Column1]])-1</f>
        <v>15</v>
      </c>
    </row>
    <row r="3889" spans="1:31" x14ac:dyDescent="0.45">
      <c r="A3889" t="s">
        <v>336</v>
      </c>
      <c r="B3889" t="str">
        <f>_xlfn.TEXTBEFORE(Table2[[#This Row],[Kamp]]," - ")</f>
        <v>Rødovre FC</v>
      </c>
      <c r="C3889" t="str">
        <f>_xlfn.TEXTAFTER(Table2[[#This Row],[Kamp]],"- ")</f>
        <v>Vanløse Floorball</v>
      </c>
      <c r="D3889">
        <v>45361</v>
      </c>
      <c r="E3889">
        <v>83609</v>
      </c>
      <c r="F3889">
        <v>20232024</v>
      </c>
      <c r="G3889" t="s">
        <v>372</v>
      </c>
      <c r="H3889" t="s">
        <v>660</v>
      </c>
      <c r="I3889" t="s">
        <v>677</v>
      </c>
      <c r="J3889">
        <v>1</v>
      </c>
      <c r="K3889">
        <v>31142</v>
      </c>
      <c r="L3889">
        <v>0</v>
      </c>
      <c r="M3889" t="s">
        <v>631</v>
      </c>
      <c r="N3889" t="s">
        <v>495</v>
      </c>
      <c r="O3889" t="s">
        <v>634</v>
      </c>
      <c r="P3889">
        <v>35</v>
      </c>
      <c r="Q3889" t="s">
        <v>634</v>
      </c>
      <c r="R3889">
        <f>SUMIFS(Table2[number],Table2[Event],"Goal",Table2[H/U],"HOME",Table2[GameID],Table2[[#This Row],[GameID]],Table2[GameTime],"&lt;="&amp;Table2[[#This Row],[GameTime]])</f>
        <v>0</v>
      </c>
      <c r="S3889">
        <f>SUMIFS(Table2[number],Table2[Event],"Goal",Table2[H/U],"AWAY",Table2[GameID],Table2[[#This Row],[GameID]],Table2[GameTime],"&lt;="&amp;Table2[[#This Row],[GameTime]])</f>
        <v>0</v>
      </c>
      <c r="T3889" t="str">
        <f>IF(Table2[[#This Row],[Event]]="Goal",Table2[[#This Row],[Hscore]]&amp;"-"&amp;Table2[[#This Row],[Uscore]],"")</f>
        <v/>
      </c>
      <c r="U3889">
        <v>65</v>
      </c>
      <c r="V3889" s="1">
        <f>Table2[[#This Row],[GameTime]]-(Table2[[#This Row],[period]]-1)*1200</f>
        <v>65</v>
      </c>
      <c r="W3889" s="1">
        <f>ROUNDDOWN(Table2[[#This Row],[Time]]/60,0)</f>
        <v>1</v>
      </c>
      <c r="X3889" s="1">
        <f>ROUNDDOWN((Table2[[#This Row],[Time]]/60-Table2[[#This Row],[Time2]])*60,0)</f>
        <v>5</v>
      </c>
      <c r="Y3889" s="1" t="str">
        <f>IF(Table2[[#This Row],[Time2]]&lt;10,0&amp;Table2[[#This Row],[Time2]],Table2[[#This Row],[Time2]])</f>
        <v>01</v>
      </c>
      <c r="Z3889" s="1" t="str">
        <f>IF(Table2[[#This Row],[Time3]]&lt;10,0&amp;Table2[[#This Row],[Time3]],Table2[[#This Row],[Time3]])</f>
        <v>05</v>
      </c>
      <c r="AA3889" s="2" t="str">
        <f>Table2[[#This Row],[Time4]]&amp;":"&amp;Table2[[#This Row],[Time5]]</f>
        <v>01:05</v>
      </c>
      <c r="AB3889" s="1" cm="1">
        <f t="array" ref="AB3889">IFERROR(IF(Table2[[#This Row],[code]]="","",_xlfn.IFS(AND(Table2[[#This Row],[code]]&lt;400,Table2[[#This Row],[code]]&lt;&gt;""),2,Table2[[#This Row],[code]]&gt;500,4)),"")</f>
        <v>2</v>
      </c>
      <c r="AC3889" s="1">
        <f>IF(Table2[[#This Row],[Event]]="Penalty",Table2[[#This Row],[number]],IF(Table2[[#This Row],[Event]]="Time-Out",401,""))</f>
        <v>0</v>
      </c>
      <c r="AD3889" s="1">
        <f>ROW(A3888)</f>
        <v>3888</v>
      </c>
      <c r="AE3889" s="1">
        <f>COUNTIFS(Table2[GameID],Table2[[#This Row],[GameID]],Table2[Column1],"&lt;="&amp;Table2[[#This Row],[Column1]])-1</f>
        <v>0</v>
      </c>
    </row>
    <row r="3890" spans="1:31" x14ac:dyDescent="0.45">
      <c r="A3890" t="s">
        <v>336</v>
      </c>
      <c r="B3890" t="str">
        <f>_xlfn.TEXTBEFORE(Table2[[#This Row],[Kamp]]," - ")</f>
        <v>Rødovre FC</v>
      </c>
      <c r="C3890" t="str">
        <f>_xlfn.TEXTAFTER(Table2[[#This Row],[Kamp]],"- ")</f>
        <v>Vanløse Floorball</v>
      </c>
      <c r="D3890">
        <v>45361</v>
      </c>
      <c r="E3890">
        <v>83609</v>
      </c>
      <c r="F3890">
        <v>20232024</v>
      </c>
      <c r="G3890" t="s">
        <v>372</v>
      </c>
      <c r="H3890" t="s">
        <v>665</v>
      </c>
      <c r="I3890" t="s">
        <v>678</v>
      </c>
      <c r="J3890">
        <v>1</v>
      </c>
      <c r="K3890">
        <v>31139</v>
      </c>
      <c r="L3890">
        <v>208</v>
      </c>
      <c r="M3890" t="s">
        <v>631</v>
      </c>
      <c r="N3890" t="s">
        <v>430</v>
      </c>
      <c r="O3890" t="s">
        <v>634</v>
      </c>
      <c r="P3890">
        <v>25</v>
      </c>
      <c r="Q3890" t="s">
        <v>634</v>
      </c>
      <c r="R3890">
        <f>SUMIFS(Table2[number],Table2[Event],"Goal",Table2[H/U],"HOME",Table2[GameID],Table2[[#This Row],[GameID]],Table2[GameTime],"&lt;="&amp;Table2[[#This Row],[GameTime]])</f>
        <v>0</v>
      </c>
      <c r="S3890">
        <f>SUMIFS(Table2[number],Table2[Event],"Goal",Table2[H/U],"AWAY",Table2[GameID],Table2[[#This Row],[GameID]],Table2[GameTime],"&lt;="&amp;Table2[[#This Row],[GameTime]])</f>
        <v>0</v>
      </c>
      <c r="T3890" t="str">
        <f>IF(Table2[[#This Row],[Event]]="Goal",Table2[[#This Row],[Hscore]]&amp;"-"&amp;Table2[[#This Row],[Uscore]],"")</f>
        <v/>
      </c>
      <c r="U3890">
        <v>345</v>
      </c>
      <c r="V3890" s="1">
        <f>Table2[[#This Row],[GameTime]]-(Table2[[#This Row],[period]]-1)*1200</f>
        <v>345</v>
      </c>
      <c r="W3890" s="1">
        <f>ROUNDDOWN(Table2[[#This Row],[Time]]/60,0)</f>
        <v>5</v>
      </c>
      <c r="X3890" s="1">
        <f>ROUNDDOWN((Table2[[#This Row],[Time]]/60-Table2[[#This Row],[Time2]])*60,0)</f>
        <v>45</v>
      </c>
      <c r="Y3890" s="1" t="str">
        <f>IF(Table2[[#This Row],[Time2]]&lt;10,0&amp;Table2[[#This Row],[Time2]],Table2[[#This Row],[Time2]])</f>
        <v>05</v>
      </c>
      <c r="Z3890" s="1">
        <f>IF(Table2[[#This Row],[Time3]]&lt;10,0&amp;Table2[[#This Row],[Time3]],Table2[[#This Row],[Time3]])</f>
        <v>45</v>
      </c>
      <c r="AA3890" s="2" t="str">
        <f>Table2[[#This Row],[Time4]]&amp;":"&amp;Table2[[#This Row],[Time5]]</f>
        <v>05:45</v>
      </c>
      <c r="AB3890" s="1" cm="1">
        <f t="array" ref="AB3890">IFERROR(IF(Table2[[#This Row],[code]]="","",_xlfn.IFS(AND(Table2[[#This Row],[code]]&lt;400,Table2[[#This Row],[code]]&lt;&gt;""),2,Table2[[#This Row],[code]]&gt;500,4)),"")</f>
        <v>2</v>
      </c>
      <c r="AC3890" s="1">
        <f>IF(Table2[[#This Row],[Event]]="Penalty",Table2[[#This Row],[number]],IF(Table2[[#This Row],[Event]]="Time-Out",401,""))</f>
        <v>208</v>
      </c>
      <c r="AD3890" s="1">
        <f>ROW(A3889)</f>
        <v>3889</v>
      </c>
      <c r="AE3890" s="1">
        <f>COUNTIFS(Table2[GameID],Table2[[#This Row],[GameID]],Table2[Column1],"&lt;="&amp;Table2[[#This Row],[Column1]])-1</f>
        <v>1</v>
      </c>
    </row>
    <row r="3891" spans="1:31" x14ac:dyDescent="0.45">
      <c r="A3891" t="s">
        <v>336</v>
      </c>
      <c r="B3891" t="str">
        <f>_xlfn.TEXTBEFORE(Table2[[#This Row],[Kamp]]," - ")</f>
        <v>Rødovre FC</v>
      </c>
      <c r="C3891" t="str">
        <f>_xlfn.TEXTAFTER(Table2[[#This Row],[Kamp]],"- ")</f>
        <v>Vanløse Floorball</v>
      </c>
      <c r="D3891">
        <v>45361</v>
      </c>
      <c r="E3891">
        <v>83609</v>
      </c>
      <c r="F3891">
        <v>20232024</v>
      </c>
      <c r="G3891" t="s">
        <v>372</v>
      </c>
      <c r="H3891" t="s">
        <v>665</v>
      </c>
      <c r="I3891" t="s">
        <v>678</v>
      </c>
      <c r="J3891">
        <v>1</v>
      </c>
      <c r="K3891">
        <v>31139</v>
      </c>
      <c r="L3891">
        <v>1</v>
      </c>
      <c r="M3891" t="s">
        <v>630</v>
      </c>
      <c r="N3891" t="s">
        <v>51</v>
      </c>
      <c r="O3891" t="s">
        <v>538</v>
      </c>
      <c r="P3891">
        <v>77</v>
      </c>
      <c r="Q3891">
        <v>89</v>
      </c>
      <c r="R3891">
        <f>SUMIFS(Table2[number],Table2[Event],"Goal",Table2[H/U],"HOME",Table2[GameID],Table2[[#This Row],[GameID]],Table2[GameTime],"&lt;="&amp;Table2[[#This Row],[GameTime]])</f>
        <v>1</v>
      </c>
      <c r="S3891">
        <f>SUMIFS(Table2[number],Table2[Event],"Goal",Table2[H/U],"AWAY",Table2[GameID],Table2[[#This Row],[GameID]],Table2[GameTime],"&lt;="&amp;Table2[[#This Row],[GameTime]])</f>
        <v>0</v>
      </c>
      <c r="T3891" t="str">
        <f>IF(Table2[[#This Row],[Event]]="Goal",Table2[[#This Row],[Hscore]]&amp;"-"&amp;Table2[[#This Row],[Uscore]],"")</f>
        <v>1-0</v>
      </c>
      <c r="U3891">
        <v>881</v>
      </c>
      <c r="V3891" s="1">
        <f>Table2[[#This Row],[GameTime]]-(Table2[[#This Row],[period]]-1)*1200</f>
        <v>881</v>
      </c>
      <c r="W3891" s="1">
        <f>ROUNDDOWN(Table2[[#This Row],[Time]]/60,0)</f>
        <v>14</v>
      </c>
      <c r="X3891" s="1">
        <f>ROUNDDOWN((Table2[[#This Row],[Time]]/60-Table2[[#This Row],[Time2]])*60,0)</f>
        <v>41</v>
      </c>
      <c r="Y3891" s="1">
        <f>IF(Table2[[#This Row],[Time2]]&lt;10,0&amp;Table2[[#This Row],[Time2]],Table2[[#This Row],[Time2]])</f>
        <v>14</v>
      </c>
      <c r="Z3891" s="1">
        <f>IF(Table2[[#This Row],[Time3]]&lt;10,0&amp;Table2[[#This Row],[Time3]],Table2[[#This Row],[Time3]])</f>
        <v>41</v>
      </c>
      <c r="AA3891" s="2" t="str">
        <f>Table2[[#This Row],[Time4]]&amp;":"&amp;Table2[[#This Row],[Time5]]</f>
        <v>14:41</v>
      </c>
      <c r="AB3891" s="1" t="str" cm="1">
        <f t="array" ref="AB3891">IFERROR(IF(Table2[[#This Row],[code]]="","",_xlfn.IFS(AND(Table2[[#This Row],[code]]&lt;400,Table2[[#This Row],[code]]&lt;&gt;""),2,Table2[[#This Row],[code]]&gt;500,4)),"")</f>
        <v/>
      </c>
      <c r="AC3891" s="1" t="str">
        <f>IF(Table2[[#This Row],[Event]]="Penalty",Table2[[#This Row],[number]],IF(Table2[[#This Row],[Event]]="Time-Out",401,""))</f>
        <v/>
      </c>
      <c r="AD3891" s="1">
        <f>ROW(A3890)</f>
        <v>3890</v>
      </c>
      <c r="AE3891" s="1">
        <f>COUNTIFS(Table2[GameID],Table2[[#This Row],[GameID]],Table2[Column1],"&lt;="&amp;Table2[[#This Row],[Column1]])-1</f>
        <v>2</v>
      </c>
    </row>
    <row r="3892" spans="1:31" x14ac:dyDescent="0.45">
      <c r="A3892" t="s">
        <v>336</v>
      </c>
      <c r="B3892" t="str">
        <f>_xlfn.TEXTBEFORE(Table2[[#This Row],[Kamp]]," - ")</f>
        <v>Rødovre FC</v>
      </c>
      <c r="C3892" t="str">
        <f>_xlfn.TEXTAFTER(Table2[[#This Row],[Kamp]],"- ")</f>
        <v>Vanløse Floorball</v>
      </c>
      <c r="D3892">
        <v>45361</v>
      </c>
      <c r="E3892">
        <v>83609</v>
      </c>
      <c r="F3892">
        <v>20232024</v>
      </c>
      <c r="G3892" t="s">
        <v>372</v>
      </c>
      <c r="H3892" t="s">
        <v>665</v>
      </c>
      <c r="I3892" t="s">
        <v>678</v>
      </c>
      <c r="J3892">
        <v>1</v>
      </c>
      <c r="K3892">
        <v>31139</v>
      </c>
      <c r="L3892">
        <v>1</v>
      </c>
      <c r="M3892" t="s">
        <v>630</v>
      </c>
      <c r="N3892" t="s">
        <v>430</v>
      </c>
      <c r="O3892" t="s">
        <v>484</v>
      </c>
      <c r="P3892">
        <v>25</v>
      </c>
      <c r="Q3892">
        <v>43</v>
      </c>
      <c r="R3892">
        <f>SUMIFS(Table2[number],Table2[Event],"Goal",Table2[H/U],"HOME",Table2[GameID],Table2[[#This Row],[GameID]],Table2[GameTime],"&lt;="&amp;Table2[[#This Row],[GameTime]])</f>
        <v>2</v>
      </c>
      <c r="S3892">
        <f>SUMIFS(Table2[number],Table2[Event],"Goal",Table2[H/U],"AWAY",Table2[GameID],Table2[[#This Row],[GameID]],Table2[GameTime],"&lt;="&amp;Table2[[#This Row],[GameTime]])</f>
        <v>0</v>
      </c>
      <c r="T3892" t="str">
        <f>IF(Table2[[#This Row],[Event]]="Goal",Table2[[#This Row],[Hscore]]&amp;"-"&amp;Table2[[#This Row],[Uscore]],"")</f>
        <v>2-0</v>
      </c>
      <c r="U3892">
        <v>1030</v>
      </c>
      <c r="V3892" s="1">
        <f>Table2[[#This Row],[GameTime]]-(Table2[[#This Row],[period]]-1)*1200</f>
        <v>1030</v>
      </c>
      <c r="W3892" s="1">
        <f>ROUNDDOWN(Table2[[#This Row],[Time]]/60,0)</f>
        <v>17</v>
      </c>
      <c r="X3892" s="1">
        <f>ROUNDDOWN((Table2[[#This Row],[Time]]/60-Table2[[#This Row],[Time2]])*60,0)</f>
        <v>10</v>
      </c>
      <c r="Y3892" s="1">
        <f>IF(Table2[[#This Row],[Time2]]&lt;10,0&amp;Table2[[#This Row],[Time2]],Table2[[#This Row],[Time2]])</f>
        <v>17</v>
      </c>
      <c r="Z3892" s="1">
        <f>IF(Table2[[#This Row],[Time3]]&lt;10,0&amp;Table2[[#This Row],[Time3]],Table2[[#This Row],[Time3]])</f>
        <v>10</v>
      </c>
      <c r="AA3892" s="2" t="str">
        <f>Table2[[#This Row],[Time4]]&amp;":"&amp;Table2[[#This Row],[Time5]]</f>
        <v>17:10</v>
      </c>
      <c r="AB3892" s="1" t="str" cm="1">
        <f t="array" ref="AB3892">IFERROR(IF(Table2[[#This Row],[code]]="","",_xlfn.IFS(AND(Table2[[#This Row],[code]]&lt;400,Table2[[#This Row],[code]]&lt;&gt;""),2,Table2[[#This Row],[code]]&gt;500,4)),"")</f>
        <v/>
      </c>
      <c r="AC3892" s="1" t="str">
        <f>IF(Table2[[#This Row],[Event]]="Penalty",Table2[[#This Row],[number]],IF(Table2[[#This Row],[Event]]="Time-Out",401,""))</f>
        <v/>
      </c>
      <c r="AD3892" s="1">
        <f>ROW(A3891)</f>
        <v>3891</v>
      </c>
      <c r="AE3892" s="1">
        <f>COUNTIFS(Table2[GameID],Table2[[#This Row],[GameID]],Table2[Column1],"&lt;="&amp;Table2[[#This Row],[Column1]])-1</f>
        <v>3</v>
      </c>
    </row>
    <row r="3893" spans="1:31" x14ac:dyDescent="0.45">
      <c r="A3893" t="s">
        <v>336</v>
      </c>
      <c r="B3893" t="str">
        <f>_xlfn.TEXTBEFORE(Table2[[#This Row],[Kamp]]," - ")</f>
        <v>Rødovre FC</v>
      </c>
      <c r="C3893" t="str">
        <f>_xlfn.TEXTAFTER(Table2[[#This Row],[Kamp]],"- ")</f>
        <v>Vanløse Floorball</v>
      </c>
      <c r="D3893">
        <v>45361</v>
      </c>
      <c r="E3893">
        <v>83609</v>
      </c>
      <c r="F3893">
        <v>20232024</v>
      </c>
      <c r="G3893" t="s">
        <v>372</v>
      </c>
      <c r="H3893" t="s">
        <v>665</v>
      </c>
      <c r="I3893" t="s">
        <v>678</v>
      </c>
      <c r="J3893">
        <v>1</v>
      </c>
      <c r="K3893">
        <v>31139</v>
      </c>
      <c r="L3893">
        <v>1</v>
      </c>
      <c r="M3893" t="s">
        <v>630</v>
      </c>
      <c r="N3893" t="s">
        <v>486</v>
      </c>
      <c r="O3893" t="s">
        <v>49</v>
      </c>
      <c r="P3893">
        <v>82</v>
      </c>
      <c r="Q3893">
        <v>31</v>
      </c>
      <c r="R3893">
        <f>SUMIFS(Table2[number],Table2[Event],"Goal",Table2[H/U],"HOME",Table2[GameID],Table2[[#This Row],[GameID]],Table2[GameTime],"&lt;="&amp;Table2[[#This Row],[GameTime]])</f>
        <v>3</v>
      </c>
      <c r="S3893">
        <f>SUMIFS(Table2[number],Table2[Event],"Goal",Table2[H/U],"AWAY",Table2[GameID],Table2[[#This Row],[GameID]],Table2[GameTime],"&lt;="&amp;Table2[[#This Row],[GameTime]])</f>
        <v>0</v>
      </c>
      <c r="T3893" t="str">
        <f>IF(Table2[[#This Row],[Event]]="Goal",Table2[[#This Row],[Hscore]]&amp;"-"&amp;Table2[[#This Row],[Uscore]],"")</f>
        <v>3-0</v>
      </c>
      <c r="U3893">
        <v>1121</v>
      </c>
      <c r="V3893" s="1">
        <f>Table2[[#This Row],[GameTime]]-(Table2[[#This Row],[period]]-1)*1200</f>
        <v>1121</v>
      </c>
      <c r="W3893" s="1">
        <f>ROUNDDOWN(Table2[[#This Row],[Time]]/60,0)</f>
        <v>18</v>
      </c>
      <c r="X3893" s="1">
        <f>ROUNDDOWN((Table2[[#This Row],[Time]]/60-Table2[[#This Row],[Time2]])*60,0)</f>
        <v>41</v>
      </c>
      <c r="Y3893" s="1">
        <f>IF(Table2[[#This Row],[Time2]]&lt;10,0&amp;Table2[[#This Row],[Time2]],Table2[[#This Row],[Time2]])</f>
        <v>18</v>
      </c>
      <c r="Z3893" s="1">
        <f>IF(Table2[[#This Row],[Time3]]&lt;10,0&amp;Table2[[#This Row],[Time3]],Table2[[#This Row],[Time3]])</f>
        <v>41</v>
      </c>
      <c r="AA3893" s="2" t="str">
        <f>Table2[[#This Row],[Time4]]&amp;":"&amp;Table2[[#This Row],[Time5]]</f>
        <v>18:41</v>
      </c>
      <c r="AB3893" s="1" t="str" cm="1">
        <f t="array" ref="AB3893">IFERROR(IF(Table2[[#This Row],[code]]="","",_xlfn.IFS(AND(Table2[[#This Row],[code]]&lt;400,Table2[[#This Row],[code]]&lt;&gt;""),2,Table2[[#This Row],[code]]&gt;500,4)),"")</f>
        <v/>
      </c>
      <c r="AC3893" s="1" t="str">
        <f>IF(Table2[[#This Row],[Event]]="Penalty",Table2[[#This Row],[number]],IF(Table2[[#This Row],[Event]]="Time-Out",401,""))</f>
        <v/>
      </c>
      <c r="AD3893" s="1">
        <f>ROW(A3892)</f>
        <v>3892</v>
      </c>
      <c r="AE3893" s="1">
        <f>COUNTIFS(Table2[GameID],Table2[[#This Row],[GameID]],Table2[Column1],"&lt;="&amp;Table2[[#This Row],[Column1]])-1</f>
        <v>4</v>
      </c>
    </row>
    <row r="3894" spans="1:31" x14ac:dyDescent="0.45">
      <c r="A3894" t="s">
        <v>336</v>
      </c>
      <c r="B3894" t="str">
        <f>_xlfn.TEXTBEFORE(Table2[[#This Row],[Kamp]]," - ")</f>
        <v>Rødovre FC</v>
      </c>
      <c r="C3894" t="str">
        <f>_xlfn.TEXTAFTER(Table2[[#This Row],[Kamp]],"- ")</f>
        <v>Vanløse Floorball</v>
      </c>
      <c r="D3894">
        <v>45361</v>
      </c>
      <c r="E3894">
        <v>83609</v>
      </c>
      <c r="F3894">
        <v>20232024</v>
      </c>
      <c r="G3894" t="s">
        <v>372</v>
      </c>
      <c r="H3894" t="s">
        <v>660</v>
      </c>
      <c r="I3894" t="s">
        <v>677</v>
      </c>
      <c r="J3894">
        <v>2</v>
      </c>
      <c r="K3894">
        <v>31142</v>
      </c>
      <c r="L3894">
        <v>1</v>
      </c>
      <c r="M3894" t="s">
        <v>630</v>
      </c>
      <c r="N3894" t="s">
        <v>495</v>
      </c>
      <c r="O3894" t="s">
        <v>108</v>
      </c>
      <c r="P3894">
        <v>35</v>
      </c>
      <c r="Q3894">
        <v>88</v>
      </c>
      <c r="R3894">
        <f>SUMIFS(Table2[number],Table2[Event],"Goal",Table2[H/U],"HOME",Table2[GameID],Table2[[#This Row],[GameID]],Table2[GameTime],"&lt;="&amp;Table2[[#This Row],[GameTime]])</f>
        <v>3</v>
      </c>
      <c r="S3894">
        <f>SUMIFS(Table2[number],Table2[Event],"Goal",Table2[H/U],"AWAY",Table2[GameID],Table2[[#This Row],[GameID]],Table2[GameTime],"&lt;="&amp;Table2[[#This Row],[GameTime]])</f>
        <v>1</v>
      </c>
      <c r="T3894" t="str">
        <f>IF(Table2[[#This Row],[Event]]="Goal",Table2[[#This Row],[Hscore]]&amp;"-"&amp;Table2[[#This Row],[Uscore]],"")</f>
        <v>3-1</v>
      </c>
      <c r="U3894">
        <v>1426</v>
      </c>
      <c r="V3894" s="1">
        <f>Table2[[#This Row],[GameTime]]-(Table2[[#This Row],[period]]-1)*1200</f>
        <v>226</v>
      </c>
      <c r="W3894" s="1">
        <f>ROUNDDOWN(Table2[[#This Row],[Time]]/60,0)</f>
        <v>3</v>
      </c>
      <c r="X3894" s="1">
        <f>ROUNDDOWN((Table2[[#This Row],[Time]]/60-Table2[[#This Row],[Time2]])*60,0)</f>
        <v>46</v>
      </c>
      <c r="Y3894" s="1" t="str">
        <f>IF(Table2[[#This Row],[Time2]]&lt;10,0&amp;Table2[[#This Row],[Time2]],Table2[[#This Row],[Time2]])</f>
        <v>03</v>
      </c>
      <c r="Z3894" s="1">
        <f>IF(Table2[[#This Row],[Time3]]&lt;10,0&amp;Table2[[#This Row],[Time3]],Table2[[#This Row],[Time3]])</f>
        <v>46</v>
      </c>
      <c r="AA3894" s="2" t="str">
        <f>Table2[[#This Row],[Time4]]&amp;":"&amp;Table2[[#This Row],[Time5]]</f>
        <v>03:46</v>
      </c>
      <c r="AB3894" s="1" t="str" cm="1">
        <f t="array" ref="AB3894">IFERROR(IF(Table2[[#This Row],[code]]="","",_xlfn.IFS(AND(Table2[[#This Row],[code]]&lt;400,Table2[[#This Row],[code]]&lt;&gt;""),2,Table2[[#This Row],[code]]&gt;500,4)),"")</f>
        <v/>
      </c>
      <c r="AC3894" s="1" t="str">
        <f>IF(Table2[[#This Row],[Event]]="Penalty",Table2[[#This Row],[number]],IF(Table2[[#This Row],[Event]]="Time-Out",401,""))</f>
        <v/>
      </c>
      <c r="AD3894" s="1">
        <f>ROW(A3893)</f>
        <v>3893</v>
      </c>
      <c r="AE3894" s="1">
        <f>COUNTIFS(Table2[GameID],Table2[[#This Row],[GameID]],Table2[Column1],"&lt;="&amp;Table2[[#This Row],[Column1]])-1</f>
        <v>5</v>
      </c>
    </row>
    <row r="3895" spans="1:31" x14ac:dyDescent="0.45">
      <c r="A3895" t="s">
        <v>336</v>
      </c>
      <c r="B3895" t="str">
        <f>_xlfn.TEXTBEFORE(Table2[[#This Row],[Kamp]]," - ")</f>
        <v>Rødovre FC</v>
      </c>
      <c r="C3895" t="str">
        <f>_xlfn.TEXTAFTER(Table2[[#This Row],[Kamp]],"- ")</f>
        <v>Vanløse Floorball</v>
      </c>
      <c r="D3895">
        <v>45361</v>
      </c>
      <c r="E3895">
        <v>83609</v>
      </c>
      <c r="F3895">
        <v>20232024</v>
      </c>
      <c r="G3895" t="s">
        <v>372</v>
      </c>
      <c r="H3895" t="s">
        <v>665</v>
      </c>
      <c r="I3895" t="s">
        <v>678</v>
      </c>
      <c r="J3895">
        <v>2</v>
      </c>
      <c r="K3895">
        <v>31139</v>
      </c>
      <c r="L3895">
        <v>1</v>
      </c>
      <c r="M3895" t="s">
        <v>630</v>
      </c>
      <c r="N3895" t="s">
        <v>41</v>
      </c>
      <c r="O3895" t="s">
        <v>537</v>
      </c>
      <c r="P3895">
        <v>3</v>
      </c>
      <c r="Q3895">
        <v>83</v>
      </c>
      <c r="R3895">
        <f>SUMIFS(Table2[number],Table2[Event],"Goal",Table2[H/U],"HOME",Table2[GameID],Table2[[#This Row],[GameID]],Table2[GameTime],"&lt;="&amp;Table2[[#This Row],[GameTime]])</f>
        <v>4</v>
      </c>
      <c r="S3895">
        <f>SUMIFS(Table2[number],Table2[Event],"Goal",Table2[H/U],"AWAY",Table2[GameID],Table2[[#This Row],[GameID]],Table2[GameTime],"&lt;="&amp;Table2[[#This Row],[GameTime]])</f>
        <v>1</v>
      </c>
      <c r="T3895" t="str">
        <f>IF(Table2[[#This Row],[Event]]="Goal",Table2[[#This Row],[Hscore]]&amp;"-"&amp;Table2[[#This Row],[Uscore]],"")</f>
        <v>4-1</v>
      </c>
      <c r="U3895">
        <v>1451</v>
      </c>
      <c r="V3895" s="1">
        <f>Table2[[#This Row],[GameTime]]-(Table2[[#This Row],[period]]-1)*1200</f>
        <v>251</v>
      </c>
      <c r="W3895" s="1">
        <f>ROUNDDOWN(Table2[[#This Row],[Time]]/60,0)</f>
        <v>4</v>
      </c>
      <c r="X3895" s="1">
        <f>ROUNDDOWN((Table2[[#This Row],[Time]]/60-Table2[[#This Row],[Time2]])*60,0)</f>
        <v>11</v>
      </c>
      <c r="Y3895" s="1" t="str">
        <f>IF(Table2[[#This Row],[Time2]]&lt;10,0&amp;Table2[[#This Row],[Time2]],Table2[[#This Row],[Time2]])</f>
        <v>04</v>
      </c>
      <c r="Z3895" s="1">
        <f>IF(Table2[[#This Row],[Time3]]&lt;10,0&amp;Table2[[#This Row],[Time3]],Table2[[#This Row],[Time3]])</f>
        <v>11</v>
      </c>
      <c r="AA3895" s="2" t="str">
        <f>Table2[[#This Row],[Time4]]&amp;":"&amp;Table2[[#This Row],[Time5]]</f>
        <v>04:11</v>
      </c>
      <c r="AB3895" s="1" t="str" cm="1">
        <f t="array" ref="AB3895">IFERROR(IF(Table2[[#This Row],[code]]="","",_xlfn.IFS(AND(Table2[[#This Row],[code]]&lt;400,Table2[[#This Row],[code]]&lt;&gt;""),2,Table2[[#This Row],[code]]&gt;500,4)),"")</f>
        <v/>
      </c>
      <c r="AC3895" s="1" t="str">
        <f>IF(Table2[[#This Row],[Event]]="Penalty",Table2[[#This Row],[number]],IF(Table2[[#This Row],[Event]]="Time-Out",401,""))</f>
        <v/>
      </c>
      <c r="AD3895" s="1">
        <f>ROW(A3894)</f>
        <v>3894</v>
      </c>
      <c r="AE3895" s="1">
        <f>COUNTIFS(Table2[GameID],Table2[[#This Row],[GameID]],Table2[Column1],"&lt;="&amp;Table2[[#This Row],[Column1]])-1</f>
        <v>6</v>
      </c>
    </row>
    <row r="3896" spans="1:31" x14ac:dyDescent="0.45">
      <c r="A3896" t="s">
        <v>336</v>
      </c>
      <c r="B3896" t="str">
        <f>_xlfn.TEXTBEFORE(Table2[[#This Row],[Kamp]]," - ")</f>
        <v>Rødovre FC</v>
      </c>
      <c r="C3896" t="str">
        <f>_xlfn.TEXTAFTER(Table2[[#This Row],[Kamp]],"- ")</f>
        <v>Vanløse Floorball</v>
      </c>
      <c r="D3896">
        <v>45361</v>
      </c>
      <c r="E3896">
        <v>83609</v>
      </c>
      <c r="F3896">
        <v>20232024</v>
      </c>
      <c r="G3896" t="s">
        <v>372</v>
      </c>
      <c r="H3896" t="s">
        <v>660</v>
      </c>
      <c r="I3896" t="s">
        <v>677</v>
      </c>
      <c r="J3896">
        <v>2</v>
      </c>
      <c r="K3896">
        <v>31142</v>
      </c>
      <c r="L3896">
        <v>1</v>
      </c>
      <c r="M3896" t="s">
        <v>630</v>
      </c>
      <c r="N3896" t="s">
        <v>102</v>
      </c>
      <c r="O3896" t="s">
        <v>108</v>
      </c>
      <c r="P3896">
        <v>27</v>
      </c>
      <c r="Q3896">
        <v>88</v>
      </c>
      <c r="R3896">
        <f>SUMIFS(Table2[number],Table2[Event],"Goal",Table2[H/U],"HOME",Table2[GameID],Table2[[#This Row],[GameID]],Table2[GameTime],"&lt;="&amp;Table2[[#This Row],[GameTime]])</f>
        <v>4</v>
      </c>
      <c r="S3896">
        <f>SUMIFS(Table2[number],Table2[Event],"Goal",Table2[H/U],"AWAY",Table2[GameID],Table2[[#This Row],[GameID]],Table2[GameTime],"&lt;="&amp;Table2[[#This Row],[GameTime]])</f>
        <v>2</v>
      </c>
      <c r="T3896" t="str">
        <f>IF(Table2[[#This Row],[Event]]="Goal",Table2[[#This Row],[Hscore]]&amp;"-"&amp;Table2[[#This Row],[Uscore]],"")</f>
        <v>4-2</v>
      </c>
      <c r="U3896">
        <v>1808</v>
      </c>
      <c r="V3896" s="1">
        <f>Table2[[#This Row],[GameTime]]-(Table2[[#This Row],[period]]-1)*1200</f>
        <v>608</v>
      </c>
      <c r="W3896" s="1">
        <f>ROUNDDOWN(Table2[[#This Row],[Time]]/60,0)</f>
        <v>10</v>
      </c>
      <c r="X3896" s="1">
        <f>ROUNDDOWN((Table2[[#This Row],[Time]]/60-Table2[[#This Row],[Time2]])*60,0)</f>
        <v>7</v>
      </c>
      <c r="Y3896" s="1">
        <f>IF(Table2[[#This Row],[Time2]]&lt;10,0&amp;Table2[[#This Row],[Time2]],Table2[[#This Row],[Time2]])</f>
        <v>10</v>
      </c>
      <c r="Z3896" s="1" t="str">
        <f>IF(Table2[[#This Row],[Time3]]&lt;10,0&amp;Table2[[#This Row],[Time3]],Table2[[#This Row],[Time3]])</f>
        <v>07</v>
      </c>
      <c r="AA3896" s="2" t="str">
        <f>Table2[[#This Row],[Time4]]&amp;":"&amp;Table2[[#This Row],[Time5]]</f>
        <v>10:07</v>
      </c>
      <c r="AB3896" s="1" t="str" cm="1">
        <f t="array" ref="AB3896">IFERROR(IF(Table2[[#This Row],[code]]="","",_xlfn.IFS(AND(Table2[[#This Row],[code]]&lt;400,Table2[[#This Row],[code]]&lt;&gt;""),2,Table2[[#This Row],[code]]&gt;500,4)),"")</f>
        <v/>
      </c>
      <c r="AC3896" s="1" t="str">
        <f>IF(Table2[[#This Row],[Event]]="Penalty",Table2[[#This Row],[number]],IF(Table2[[#This Row],[Event]]="Time-Out",401,""))</f>
        <v/>
      </c>
      <c r="AD3896" s="1">
        <f>ROW(A3895)</f>
        <v>3895</v>
      </c>
      <c r="AE3896" s="1">
        <f>COUNTIFS(Table2[GameID],Table2[[#This Row],[GameID]],Table2[Column1],"&lt;="&amp;Table2[[#This Row],[Column1]])-1</f>
        <v>7</v>
      </c>
    </row>
    <row r="3897" spans="1:31" x14ac:dyDescent="0.45">
      <c r="A3897" t="s">
        <v>336</v>
      </c>
      <c r="B3897" t="str">
        <f>_xlfn.TEXTBEFORE(Table2[[#This Row],[Kamp]]," - ")</f>
        <v>Rødovre FC</v>
      </c>
      <c r="C3897" t="str">
        <f>_xlfn.TEXTAFTER(Table2[[#This Row],[Kamp]],"- ")</f>
        <v>Vanløse Floorball</v>
      </c>
      <c r="D3897">
        <v>45361</v>
      </c>
      <c r="E3897">
        <v>83609</v>
      </c>
      <c r="F3897">
        <v>20232024</v>
      </c>
      <c r="G3897" t="s">
        <v>372</v>
      </c>
      <c r="H3897" t="s">
        <v>665</v>
      </c>
      <c r="I3897" t="s">
        <v>678</v>
      </c>
      <c r="J3897">
        <v>2</v>
      </c>
      <c r="K3897">
        <v>31139</v>
      </c>
      <c r="L3897">
        <v>1</v>
      </c>
      <c r="M3897" t="s">
        <v>630</v>
      </c>
      <c r="N3897" t="s">
        <v>47</v>
      </c>
      <c r="O3897" t="s">
        <v>538</v>
      </c>
      <c r="P3897">
        <v>24</v>
      </c>
      <c r="Q3897">
        <v>89</v>
      </c>
      <c r="R3897">
        <f>SUMIFS(Table2[number],Table2[Event],"Goal",Table2[H/U],"HOME",Table2[GameID],Table2[[#This Row],[GameID]],Table2[GameTime],"&lt;="&amp;Table2[[#This Row],[GameTime]])</f>
        <v>5</v>
      </c>
      <c r="S3897">
        <f>SUMIFS(Table2[number],Table2[Event],"Goal",Table2[H/U],"AWAY",Table2[GameID],Table2[[#This Row],[GameID]],Table2[GameTime],"&lt;="&amp;Table2[[#This Row],[GameTime]])</f>
        <v>2</v>
      </c>
      <c r="T3897" t="str">
        <f>IF(Table2[[#This Row],[Event]]="Goal",Table2[[#This Row],[Hscore]]&amp;"-"&amp;Table2[[#This Row],[Uscore]],"")</f>
        <v>5-2</v>
      </c>
      <c r="U3897">
        <v>1846</v>
      </c>
      <c r="V3897" s="1">
        <f>Table2[[#This Row],[GameTime]]-(Table2[[#This Row],[period]]-1)*1200</f>
        <v>646</v>
      </c>
      <c r="W3897" s="1">
        <f>ROUNDDOWN(Table2[[#This Row],[Time]]/60,0)</f>
        <v>10</v>
      </c>
      <c r="X3897" s="1">
        <f>ROUNDDOWN((Table2[[#This Row],[Time]]/60-Table2[[#This Row],[Time2]])*60,0)</f>
        <v>46</v>
      </c>
      <c r="Y3897" s="1">
        <f>IF(Table2[[#This Row],[Time2]]&lt;10,0&amp;Table2[[#This Row],[Time2]],Table2[[#This Row],[Time2]])</f>
        <v>10</v>
      </c>
      <c r="Z3897" s="1">
        <f>IF(Table2[[#This Row],[Time3]]&lt;10,0&amp;Table2[[#This Row],[Time3]],Table2[[#This Row],[Time3]])</f>
        <v>46</v>
      </c>
      <c r="AA3897" s="2" t="str">
        <f>Table2[[#This Row],[Time4]]&amp;":"&amp;Table2[[#This Row],[Time5]]</f>
        <v>10:46</v>
      </c>
      <c r="AB3897" s="1" t="str" cm="1">
        <f t="array" ref="AB3897">IFERROR(IF(Table2[[#This Row],[code]]="","",_xlfn.IFS(AND(Table2[[#This Row],[code]]&lt;400,Table2[[#This Row],[code]]&lt;&gt;""),2,Table2[[#This Row],[code]]&gt;500,4)),"")</f>
        <v/>
      </c>
      <c r="AC3897" s="1" t="str">
        <f>IF(Table2[[#This Row],[Event]]="Penalty",Table2[[#This Row],[number]],IF(Table2[[#This Row],[Event]]="Time-Out",401,""))</f>
        <v/>
      </c>
      <c r="AD3897" s="1">
        <f>ROW(A3896)</f>
        <v>3896</v>
      </c>
      <c r="AE3897" s="1">
        <f>COUNTIFS(Table2[GameID],Table2[[#This Row],[GameID]],Table2[Column1],"&lt;="&amp;Table2[[#This Row],[Column1]])-1</f>
        <v>8</v>
      </c>
    </row>
    <row r="3898" spans="1:31" x14ac:dyDescent="0.45">
      <c r="A3898" t="s">
        <v>336</v>
      </c>
      <c r="B3898" t="str">
        <f>_xlfn.TEXTBEFORE(Table2[[#This Row],[Kamp]]," - ")</f>
        <v>Rødovre FC</v>
      </c>
      <c r="C3898" t="str">
        <f>_xlfn.TEXTAFTER(Table2[[#This Row],[Kamp]],"- ")</f>
        <v>Vanløse Floorball</v>
      </c>
      <c r="D3898">
        <v>45361</v>
      </c>
      <c r="E3898">
        <v>83609</v>
      </c>
      <c r="F3898">
        <v>20232024</v>
      </c>
      <c r="G3898" t="s">
        <v>372</v>
      </c>
      <c r="H3898" t="s">
        <v>665</v>
      </c>
      <c r="I3898" t="s">
        <v>678</v>
      </c>
      <c r="J3898">
        <v>2</v>
      </c>
      <c r="K3898">
        <v>31139</v>
      </c>
      <c r="L3898">
        <v>1</v>
      </c>
      <c r="M3898" t="s">
        <v>630</v>
      </c>
      <c r="N3898" t="s">
        <v>47</v>
      </c>
      <c r="O3898" t="s">
        <v>45</v>
      </c>
      <c r="P3898">
        <v>24</v>
      </c>
      <c r="Q3898">
        <v>17</v>
      </c>
      <c r="R3898">
        <f>SUMIFS(Table2[number],Table2[Event],"Goal",Table2[H/U],"HOME",Table2[GameID],Table2[[#This Row],[GameID]],Table2[GameTime],"&lt;="&amp;Table2[[#This Row],[GameTime]])</f>
        <v>6</v>
      </c>
      <c r="S3898">
        <f>SUMIFS(Table2[number],Table2[Event],"Goal",Table2[H/U],"AWAY",Table2[GameID],Table2[[#This Row],[GameID]],Table2[GameTime],"&lt;="&amp;Table2[[#This Row],[GameTime]])</f>
        <v>2</v>
      </c>
      <c r="T3898" t="str">
        <f>IF(Table2[[#This Row],[Event]]="Goal",Table2[[#This Row],[Hscore]]&amp;"-"&amp;Table2[[#This Row],[Uscore]],"")</f>
        <v>6-2</v>
      </c>
      <c r="U3898">
        <v>1956</v>
      </c>
      <c r="V3898" s="1">
        <f>Table2[[#This Row],[GameTime]]-(Table2[[#This Row],[period]]-1)*1200</f>
        <v>756</v>
      </c>
      <c r="W3898" s="1">
        <f>ROUNDDOWN(Table2[[#This Row],[Time]]/60,0)</f>
        <v>12</v>
      </c>
      <c r="X3898" s="1">
        <f>ROUNDDOWN((Table2[[#This Row],[Time]]/60-Table2[[#This Row],[Time2]])*60,0)</f>
        <v>36</v>
      </c>
      <c r="Y3898" s="1">
        <f>IF(Table2[[#This Row],[Time2]]&lt;10,0&amp;Table2[[#This Row],[Time2]],Table2[[#This Row],[Time2]])</f>
        <v>12</v>
      </c>
      <c r="Z3898" s="1">
        <f>IF(Table2[[#This Row],[Time3]]&lt;10,0&amp;Table2[[#This Row],[Time3]],Table2[[#This Row],[Time3]])</f>
        <v>36</v>
      </c>
      <c r="AA3898" s="2" t="str">
        <f>Table2[[#This Row],[Time4]]&amp;":"&amp;Table2[[#This Row],[Time5]]</f>
        <v>12:36</v>
      </c>
      <c r="AB3898" s="1" t="str" cm="1">
        <f t="array" ref="AB3898">IFERROR(IF(Table2[[#This Row],[code]]="","",_xlfn.IFS(AND(Table2[[#This Row],[code]]&lt;400,Table2[[#This Row],[code]]&lt;&gt;""),2,Table2[[#This Row],[code]]&gt;500,4)),"")</f>
        <v/>
      </c>
      <c r="AC3898" s="1" t="str">
        <f>IF(Table2[[#This Row],[Event]]="Penalty",Table2[[#This Row],[number]],IF(Table2[[#This Row],[Event]]="Time-Out",401,""))</f>
        <v/>
      </c>
      <c r="AD3898" s="1">
        <f>ROW(A3897)</f>
        <v>3897</v>
      </c>
      <c r="AE3898" s="1">
        <f>COUNTIFS(Table2[GameID],Table2[[#This Row],[GameID]],Table2[Column1],"&lt;="&amp;Table2[[#This Row],[Column1]])-1</f>
        <v>9</v>
      </c>
    </row>
    <row r="3899" spans="1:31" x14ac:dyDescent="0.45">
      <c r="A3899" t="s">
        <v>336</v>
      </c>
      <c r="B3899" t="str">
        <f>_xlfn.TEXTBEFORE(Table2[[#This Row],[Kamp]]," - ")</f>
        <v>Rødovre FC</v>
      </c>
      <c r="C3899" t="str">
        <f>_xlfn.TEXTAFTER(Table2[[#This Row],[Kamp]],"- ")</f>
        <v>Vanløse Floorball</v>
      </c>
      <c r="D3899">
        <v>45361</v>
      </c>
      <c r="E3899">
        <v>83609</v>
      </c>
      <c r="F3899">
        <v>20232024</v>
      </c>
      <c r="G3899" t="s">
        <v>372</v>
      </c>
      <c r="H3899" t="s">
        <v>660</v>
      </c>
      <c r="I3899" t="s">
        <v>677</v>
      </c>
      <c r="J3899">
        <v>2</v>
      </c>
      <c r="K3899">
        <v>31142</v>
      </c>
      <c r="L3899">
        <v>208</v>
      </c>
      <c r="M3899" t="s">
        <v>631</v>
      </c>
      <c r="N3899" t="s">
        <v>102</v>
      </c>
      <c r="O3899" t="s">
        <v>634</v>
      </c>
      <c r="P3899">
        <v>27</v>
      </c>
      <c r="Q3899" t="s">
        <v>634</v>
      </c>
      <c r="R3899">
        <f>SUMIFS(Table2[number],Table2[Event],"Goal",Table2[H/U],"HOME",Table2[GameID],Table2[[#This Row],[GameID]],Table2[GameTime],"&lt;="&amp;Table2[[#This Row],[GameTime]])</f>
        <v>6</v>
      </c>
      <c r="S3899">
        <f>SUMIFS(Table2[number],Table2[Event],"Goal",Table2[H/U],"AWAY",Table2[GameID],Table2[[#This Row],[GameID]],Table2[GameTime],"&lt;="&amp;Table2[[#This Row],[GameTime]])</f>
        <v>2</v>
      </c>
      <c r="T3899" t="str">
        <f>IF(Table2[[#This Row],[Event]]="Goal",Table2[[#This Row],[Hscore]]&amp;"-"&amp;Table2[[#This Row],[Uscore]],"")</f>
        <v/>
      </c>
      <c r="U3899">
        <v>1981</v>
      </c>
      <c r="V3899" s="1">
        <f>Table2[[#This Row],[GameTime]]-(Table2[[#This Row],[period]]-1)*1200</f>
        <v>781</v>
      </c>
      <c r="W3899" s="1">
        <f>ROUNDDOWN(Table2[[#This Row],[Time]]/60,0)</f>
        <v>13</v>
      </c>
      <c r="X3899" s="1">
        <f>ROUNDDOWN((Table2[[#This Row],[Time]]/60-Table2[[#This Row],[Time2]])*60,0)</f>
        <v>1</v>
      </c>
      <c r="Y3899" s="1">
        <f>IF(Table2[[#This Row],[Time2]]&lt;10,0&amp;Table2[[#This Row],[Time2]],Table2[[#This Row],[Time2]])</f>
        <v>13</v>
      </c>
      <c r="Z3899" s="1" t="str">
        <f>IF(Table2[[#This Row],[Time3]]&lt;10,0&amp;Table2[[#This Row],[Time3]],Table2[[#This Row],[Time3]])</f>
        <v>01</v>
      </c>
      <c r="AA3899" s="2" t="str">
        <f>Table2[[#This Row],[Time4]]&amp;":"&amp;Table2[[#This Row],[Time5]]</f>
        <v>13:01</v>
      </c>
      <c r="AB3899" s="1" cm="1">
        <f t="array" ref="AB3899">IFERROR(IF(Table2[[#This Row],[code]]="","",_xlfn.IFS(AND(Table2[[#This Row],[code]]&lt;400,Table2[[#This Row],[code]]&lt;&gt;""),2,Table2[[#This Row],[code]]&gt;500,4)),"")</f>
        <v>2</v>
      </c>
      <c r="AC3899" s="1">
        <f>IF(Table2[[#This Row],[Event]]="Penalty",Table2[[#This Row],[number]],IF(Table2[[#This Row],[Event]]="Time-Out",401,""))</f>
        <v>208</v>
      </c>
      <c r="AD3899" s="1">
        <f>ROW(A3898)</f>
        <v>3898</v>
      </c>
      <c r="AE3899" s="1">
        <f>COUNTIFS(Table2[GameID],Table2[[#This Row],[GameID]],Table2[Column1],"&lt;="&amp;Table2[[#This Row],[Column1]])-1</f>
        <v>10</v>
      </c>
    </row>
    <row r="3900" spans="1:31" x14ac:dyDescent="0.45">
      <c r="A3900" t="s">
        <v>336</v>
      </c>
      <c r="B3900" t="str">
        <f>_xlfn.TEXTBEFORE(Table2[[#This Row],[Kamp]]," - ")</f>
        <v>Rødovre FC</v>
      </c>
      <c r="C3900" t="str">
        <f>_xlfn.TEXTAFTER(Table2[[#This Row],[Kamp]],"- ")</f>
        <v>Vanløse Floorball</v>
      </c>
      <c r="D3900">
        <v>45361</v>
      </c>
      <c r="E3900">
        <v>83609</v>
      </c>
      <c r="F3900">
        <v>20232024</v>
      </c>
      <c r="G3900" t="s">
        <v>372</v>
      </c>
      <c r="H3900" t="s">
        <v>665</v>
      </c>
      <c r="I3900" t="s">
        <v>678</v>
      </c>
      <c r="J3900">
        <v>2</v>
      </c>
      <c r="K3900">
        <v>31139</v>
      </c>
      <c r="L3900">
        <v>1</v>
      </c>
      <c r="M3900" t="s">
        <v>630</v>
      </c>
      <c r="N3900" t="s">
        <v>51</v>
      </c>
      <c r="O3900" t="s">
        <v>45</v>
      </c>
      <c r="P3900">
        <v>77</v>
      </c>
      <c r="Q3900">
        <v>17</v>
      </c>
      <c r="R3900">
        <f>SUMIFS(Table2[number],Table2[Event],"Goal",Table2[H/U],"HOME",Table2[GameID],Table2[[#This Row],[GameID]],Table2[GameTime],"&lt;="&amp;Table2[[#This Row],[GameTime]])</f>
        <v>7</v>
      </c>
      <c r="S3900">
        <f>SUMIFS(Table2[number],Table2[Event],"Goal",Table2[H/U],"AWAY",Table2[GameID],Table2[[#This Row],[GameID]],Table2[GameTime],"&lt;="&amp;Table2[[#This Row],[GameTime]])</f>
        <v>2</v>
      </c>
      <c r="T3900" t="str">
        <f>IF(Table2[[#This Row],[Event]]="Goal",Table2[[#This Row],[Hscore]]&amp;"-"&amp;Table2[[#This Row],[Uscore]],"")</f>
        <v>7-2</v>
      </c>
      <c r="U3900">
        <v>2084</v>
      </c>
      <c r="V3900" s="1">
        <f>Table2[[#This Row],[GameTime]]-(Table2[[#This Row],[period]]-1)*1200</f>
        <v>884</v>
      </c>
      <c r="W3900" s="1">
        <f>ROUNDDOWN(Table2[[#This Row],[Time]]/60,0)</f>
        <v>14</v>
      </c>
      <c r="X3900" s="1">
        <f>ROUNDDOWN((Table2[[#This Row],[Time]]/60-Table2[[#This Row],[Time2]])*60,0)</f>
        <v>44</v>
      </c>
      <c r="Y3900" s="1">
        <f>IF(Table2[[#This Row],[Time2]]&lt;10,0&amp;Table2[[#This Row],[Time2]],Table2[[#This Row],[Time2]])</f>
        <v>14</v>
      </c>
      <c r="Z3900" s="1">
        <f>IF(Table2[[#This Row],[Time3]]&lt;10,0&amp;Table2[[#This Row],[Time3]],Table2[[#This Row],[Time3]])</f>
        <v>44</v>
      </c>
      <c r="AA3900" s="2" t="str">
        <f>Table2[[#This Row],[Time4]]&amp;":"&amp;Table2[[#This Row],[Time5]]</f>
        <v>14:44</v>
      </c>
      <c r="AB3900" s="1" t="str" cm="1">
        <f t="array" ref="AB3900">IFERROR(IF(Table2[[#This Row],[code]]="","",_xlfn.IFS(AND(Table2[[#This Row],[code]]&lt;400,Table2[[#This Row],[code]]&lt;&gt;""),2,Table2[[#This Row],[code]]&gt;500,4)),"")</f>
        <v/>
      </c>
      <c r="AC3900" s="1" t="str">
        <f>IF(Table2[[#This Row],[Event]]="Penalty",Table2[[#This Row],[number]],IF(Table2[[#This Row],[Event]]="Time-Out",401,""))</f>
        <v/>
      </c>
      <c r="AD3900" s="1">
        <f>ROW(A3899)</f>
        <v>3899</v>
      </c>
      <c r="AE3900" s="1">
        <f>COUNTIFS(Table2[GameID],Table2[[#This Row],[GameID]],Table2[Column1],"&lt;="&amp;Table2[[#This Row],[Column1]])-1</f>
        <v>11</v>
      </c>
    </row>
    <row r="3901" spans="1:31" x14ac:dyDescent="0.45">
      <c r="A3901" t="s">
        <v>336</v>
      </c>
      <c r="B3901" t="str">
        <f>_xlfn.TEXTBEFORE(Table2[[#This Row],[Kamp]]," - ")</f>
        <v>Rødovre FC</v>
      </c>
      <c r="C3901" t="str">
        <f>_xlfn.TEXTAFTER(Table2[[#This Row],[Kamp]],"- ")</f>
        <v>Vanløse Floorball</v>
      </c>
      <c r="D3901">
        <v>45361</v>
      </c>
      <c r="E3901">
        <v>83609</v>
      </c>
      <c r="F3901">
        <v>20232024</v>
      </c>
      <c r="G3901" t="s">
        <v>372</v>
      </c>
      <c r="H3901" t="s">
        <v>665</v>
      </c>
      <c r="I3901" t="s">
        <v>678</v>
      </c>
      <c r="J3901">
        <v>2</v>
      </c>
      <c r="K3901">
        <v>31139</v>
      </c>
      <c r="L3901">
        <v>1</v>
      </c>
      <c r="M3901" t="s">
        <v>630</v>
      </c>
      <c r="N3901" t="s">
        <v>536</v>
      </c>
      <c r="O3901" t="s">
        <v>41</v>
      </c>
      <c r="P3901">
        <v>11</v>
      </c>
      <c r="Q3901">
        <v>3</v>
      </c>
      <c r="R3901">
        <f>SUMIFS(Table2[number],Table2[Event],"Goal",Table2[H/U],"HOME",Table2[GameID],Table2[[#This Row],[GameID]],Table2[GameTime],"&lt;="&amp;Table2[[#This Row],[GameTime]])</f>
        <v>8</v>
      </c>
      <c r="S3901">
        <f>SUMIFS(Table2[number],Table2[Event],"Goal",Table2[H/U],"AWAY",Table2[GameID],Table2[[#This Row],[GameID]],Table2[GameTime],"&lt;="&amp;Table2[[#This Row],[GameTime]])</f>
        <v>2</v>
      </c>
      <c r="T3901" t="str">
        <f>IF(Table2[[#This Row],[Event]]="Goal",Table2[[#This Row],[Hscore]]&amp;"-"&amp;Table2[[#This Row],[Uscore]],"")</f>
        <v>8-2</v>
      </c>
      <c r="U3901">
        <v>2173</v>
      </c>
      <c r="V3901" s="1">
        <f>Table2[[#This Row],[GameTime]]-(Table2[[#This Row],[period]]-1)*1200</f>
        <v>973</v>
      </c>
      <c r="W3901" s="1">
        <f>ROUNDDOWN(Table2[[#This Row],[Time]]/60,0)</f>
        <v>16</v>
      </c>
      <c r="X3901" s="1">
        <f>ROUNDDOWN((Table2[[#This Row],[Time]]/60-Table2[[#This Row],[Time2]])*60,0)</f>
        <v>12</v>
      </c>
      <c r="Y3901" s="1">
        <f>IF(Table2[[#This Row],[Time2]]&lt;10,0&amp;Table2[[#This Row],[Time2]],Table2[[#This Row],[Time2]])</f>
        <v>16</v>
      </c>
      <c r="Z3901" s="1">
        <f>IF(Table2[[#This Row],[Time3]]&lt;10,0&amp;Table2[[#This Row],[Time3]],Table2[[#This Row],[Time3]])</f>
        <v>12</v>
      </c>
      <c r="AA3901" s="2" t="str">
        <f>Table2[[#This Row],[Time4]]&amp;":"&amp;Table2[[#This Row],[Time5]]</f>
        <v>16:12</v>
      </c>
      <c r="AB3901" s="1" t="str" cm="1">
        <f t="array" ref="AB3901">IFERROR(IF(Table2[[#This Row],[code]]="","",_xlfn.IFS(AND(Table2[[#This Row],[code]]&lt;400,Table2[[#This Row],[code]]&lt;&gt;""),2,Table2[[#This Row],[code]]&gt;500,4)),"")</f>
        <v/>
      </c>
      <c r="AC3901" s="1" t="str">
        <f>IF(Table2[[#This Row],[Event]]="Penalty",Table2[[#This Row],[number]],IF(Table2[[#This Row],[Event]]="Time-Out",401,""))</f>
        <v/>
      </c>
      <c r="AD3901" s="1">
        <f>ROW(A3900)</f>
        <v>3900</v>
      </c>
      <c r="AE3901" s="1">
        <f>COUNTIFS(Table2[GameID],Table2[[#This Row],[GameID]],Table2[Column1],"&lt;="&amp;Table2[[#This Row],[Column1]])-1</f>
        <v>12</v>
      </c>
    </row>
    <row r="3902" spans="1:31" x14ac:dyDescent="0.45">
      <c r="A3902" t="s">
        <v>336</v>
      </c>
      <c r="B3902" t="str">
        <f>_xlfn.TEXTBEFORE(Table2[[#This Row],[Kamp]]," - ")</f>
        <v>Rødovre FC</v>
      </c>
      <c r="C3902" t="str">
        <f>_xlfn.TEXTAFTER(Table2[[#This Row],[Kamp]],"- ")</f>
        <v>Vanløse Floorball</v>
      </c>
      <c r="D3902">
        <v>45361</v>
      </c>
      <c r="E3902">
        <v>83609</v>
      </c>
      <c r="F3902">
        <v>20232024</v>
      </c>
      <c r="G3902" t="s">
        <v>372</v>
      </c>
      <c r="H3902" t="s">
        <v>665</v>
      </c>
      <c r="I3902" t="s">
        <v>678</v>
      </c>
      <c r="J3902">
        <v>2</v>
      </c>
      <c r="K3902">
        <v>31139</v>
      </c>
      <c r="L3902">
        <v>1</v>
      </c>
      <c r="M3902" t="s">
        <v>630</v>
      </c>
      <c r="N3902" t="s">
        <v>45</v>
      </c>
      <c r="O3902" t="s">
        <v>538</v>
      </c>
      <c r="P3902">
        <v>17</v>
      </c>
      <c r="Q3902">
        <v>89</v>
      </c>
      <c r="R3902">
        <f>SUMIFS(Table2[number],Table2[Event],"Goal",Table2[H/U],"HOME",Table2[GameID],Table2[[#This Row],[GameID]],Table2[GameTime],"&lt;="&amp;Table2[[#This Row],[GameTime]])</f>
        <v>9</v>
      </c>
      <c r="S3902">
        <f>SUMIFS(Table2[number],Table2[Event],"Goal",Table2[H/U],"AWAY",Table2[GameID],Table2[[#This Row],[GameID]],Table2[GameTime],"&lt;="&amp;Table2[[#This Row],[GameTime]])</f>
        <v>2</v>
      </c>
      <c r="T3902" t="str">
        <f>IF(Table2[[#This Row],[Event]]="Goal",Table2[[#This Row],[Hscore]]&amp;"-"&amp;Table2[[#This Row],[Uscore]],"")</f>
        <v>9-2</v>
      </c>
      <c r="U3902">
        <v>2189</v>
      </c>
      <c r="V3902" s="1">
        <f>Table2[[#This Row],[GameTime]]-(Table2[[#This Row],[period]]-1)*1200</f>
        <v>989</v>
      </c>
      <c r="W3902" s="1">
        <f>ROUNDDOWN(Table2[[#This Row],[Time]]/60,0)</f>
        <v>16</v>
      </c>
      <c r="X3902" s="1">
        <f>ROUNDDOWN((Table2[[#This Row],[Time]]/60-Table2[[#This Row],[Time2]])*60,0)</f>
        <v>29</v>
      </c>
      <c r="Y3902" s="1">
        <f>IF(Table2[[#This Row],[Time2]]&lt;10,0&amp;Table2[[#This Row],[Time2]],Table2[[#This Row],[Time2]])</f>
        <v>16</v>
      </c>
      <c r="Z3902" s="1">
        <f>IF(Table2[[#This Row],[Time3]]&lt;10,0&amp;Table2[[#This Row],[Time3]],Table2[[#This Row],[Time3]])</f>
        <v>29</v>
      </c>
      <c r="AA3902" s="2" t="str">
        <f>Table2[[#This Row],[Time4]]&amp;":"&amp;Table2[[#This Row],[Time5]]</f>
        <v>16:29</v>
      </c>
      <c r="AB3902" s="1" t="str" cm="1">
        <f t="array" ref="AB3902">IFERROR(IF(Table2[[#This Row],[code]]="","",_xlfn.IFS(AND(Table2[[#This Row],[code]]&lt;400,Table2[[#This Row],[code]]&lt;&gt;""),2,Table2[[#This Row],[code]]&gt;500,4)),"")</f>
        <v/>
      </c>
      <c r="AC3902" s="1" t="str">
        <f>IF(Table2[[#This Row],[Event]]="Penalty",Table2[[#This Row],[number]],IF(Table2[[#This Row],[Event]]="Time-Out",401,""))</f>
        <v/>
      </c>
      <c r="AD3902" s="1">
        <f>ROW(A3901)</f>
        <v>3901</v>
      </c>
      <c r="AE3902" s="1">
        <f>COUNTIFS(Table2[GameID],Table2[[#This Row],[GameID]],Table2[Column1],"&lt;="&amp;Table2[[#This Row],[Column1]])-1</f>
        <v>13</v>
      </c>
    </row>
    <row r="3903" spans="1:31" x14ac:dyDescent="0.45">
      <c r="A3903" t="s">
        <v>336</v>
      </c>
      <c r="B3903" t="str">
        <f>_xlfn.TEXTBEFORE(Table2[[#This Row],[Kamp]]," - ")</f>
        <v>Rødovre FC</v>
      </c>
      <c r="C3903" t="str">
        <f>_xlfn.TEXTAFTER(Table2[[#This Row],[Kamp]],"- ")</f>
        <v>Vanløse Floorball</v>
      </c>
      <c r="D3903">
        <v>45361</v>
      </c>
      <c r="E3903">
        <v>83609</v>
      </c>
      <c r="F3903">
        <v>20232024</v>
      </c>
      <c r="G3903" t="s">
        <v>372</v>
      </c>
      <c r="H3903" t="s">
        <v>665</v>
      </c>
      <c r="I3903" t="s">
        <v>678</v>
      </c>
      <c r="J3903">
        <v>2</v>
      </c>
      <c r="K3903">
        <v>31139</v>
      </c>
      <c r="L3903">
        <v>1</v>
      </c>
      <c r="M3903" t="s">
        <v>630</v>
      </c>
      <c r="N3903" t="s">
        <v>51</v>
      </c>
      <c r="O3903" t="s">
        <v>45</v>
      </c>
      <c r="P3903">
        <v>77</v>
      </c>
      <c r="Q3903">
        <v>17</v>
      </c>
      <c r="R3903">
        <f>SUMIFS(Table2[number],Table2[Event],"Goal",Table2[H/U],"HOME",Table2[GameID],Table2[[#This Row],[GameID]],Table2[GameTime],"&lt;="&amp;Table2[[#This Row],[GameTime]])</f>
        <v>10</v>
      </c>
      <c r="S3903">
        <f>SUMIFS(Table2[number],Table2[Event],"Goal",Table2[H/U],"AWAY",Table2[GameID],Table2[[#This Row],[GameID]],Table2[GameTime],"&lt;="&amp;Table2[[#This Row],[GameTime]])</f>
        <v>2</v>
      </c>
      <c r="T3903" t="str">
        <f>IF(Table2[[#This Row],[Event]]="Goal",Table2[[#This Row],[Hscore]]&amp;"-"&amp;Table2[[#This Row],[Uscore]],"")</f>
        <v>10-2</v>
      </c>
      <c r="U3903">
        <v>2295</v>
      </c>
      <c r="V3903" s="1">
        <f>Table2[[#This Row],[GameTime]]-(Table2[[#This Row],[period]]-1)*1200</f>
        <v>1095</v>
      </c>
      <c r="W3903" s="1">
        <f>ROUNDDOWN(Table2[[#This Row],[Time]]/60,0)</f>
        <v>18</v>
      </c>
      <c r="X3903" s="1">
        <f>ROUNDDOWN((Table2[[#This Row],[Time]]/60-Table2[[#This Row],[Time2]])*60,0)</f>
        <v>15</v>
      </c>
      <c r="Y3903" s="1">
        <f>IF(Table2[[#This Row],[Time2]]&lt;10,0&amp;Table2[[#This Row],[Time2]],Table2[[#This Row],[Time2]])</f>
        <v>18</v>
      </c>
      <c r="Z3903" s="1">
        <f>IF(Table2[[#This Row],[Time3]]&lt;10,0&amp;Table2[[#This Row],[Time3]],Table2[[#This Row],[Time3]])</f>
        <v>15</v>
      </c>
      <c r="AA3903" s="2" t="str">
        <f>Table2[[#This Row],[Time4]]&amp;":"&amp;Table2[[#This Row],[Time5]]</f>
        <v>18:15</v>
      </c>
      <c r="AB3903" s="1" t="str" cm="1">
        <f t="array" ref="AB3903">IFERROR(IF(Table2[[#This Row],[code]]="","",_xlfn.IFS(AND(Table2[[#This Row],[code]]&lt;400,Table2[[#This Row],[code]]&lt;&gt;""),2,Table2[[#This Row],[code]]&gt;500,4)),"")</f>
        <v/>
      </c>
      <c r="AC3903" s="1" t="str">
        <f>IF(Table2[[#This Row],[Event]]="Penalty",Table2[[#This Row],[number]],IF(Table2[[#This Row],[Event]]="Time-Out",401,""))</f>
        <v/>
      </c>
      <c r="AD3903" s="1">
        <f>ROW(A3902)</f>
        <v>3902</v>
      </c>
      <c r="AE3903" s="1">
        <f>COUNTIFS(Table2[GameID],Table2[[#This Row],[GameID]],Table2[Column1],"&lt;="&amp;Table2[[#This Row],[Column1]])-1</f>
        <v>14</v>
      </c>
    </row>
    <row r="3904" spans="1:31" x14ac:dyDescent="0.45">
      <c r="A3904" t="s">
        <v>336</v>
      </c>
      <c r="B3904" t="str">
        <f>_xlfn.TEXTBEFORE(Table2[[#This Row],[Kamp]]," - ")</f>
        <v>Rødovre FC</v>
      </c>
      <c r="C3904" t="str">
        <f>_xlfn.TEXTAFTER(Table2[[#This Row],[Kamp]],"- ")</f>
        <v>Vanløse Floorball</v>
      </c>
      <c r="D3904">
        <v>45361</v>
      </c>
      <c r="E3904">
        <v>83609</v>
      </c>
      <c r="F3904">
        <v>20232024</v>
      </c>
      <c r="G3904" t="s">
        <v>372</v>
      </c>
      <c r="H3904" t="s">
        <v>660</v>
      </c>
      <c r="I3904" t="s">
        <v>677</v>
      </c>
      <c r="J3904">
        <v>3</v>
      </c>
      <c r="K3904">
        <v>31142</v>
      </c>
      <c r="L3904">
        <v>1</v>
      </c>
      <c r="M3904" t="s">
        <v>630</v>
      </c>
      <c r="N3904" t="s">
        <v>104</v>
      </c>
      <c r="O3904" t="s">
        <v>495</v>
      </c>
      <c r="P3904">
        <v>48</v>
      </c>
      <c r="Q3904">
        <v>35</v>
      </c>
      <c r="R3904">
        <f>SUMIFS(Table2[number],Table2[Event],"Goal",Table2[H/U],"HOME",Table2[GameID],Table2[[#This Row],[GameID]],Table2[GameTime],"&lt;="&amp;Table2[[#This Row],[GameTime]])</f>
        <v>10</v>
      </c>
      <c r="S3904">
        <f>SUMIFS(Table2[number],Table2[Event],"Goal",Table2[H/U],"AWAY",Table2[GameID],Table2[[#This Row],[GameID]],Table2[GameTime],"&lt;="&amp;Table2[[#This Row],[GameTime]])</f>
        <v>3</v>
      </c>
      <c r="T3904" t="str">
        <f>IF(Table2[[#This Row],[Event]]="Goal",Table2[[#This Row],[Hscore]]&amp;"-"&amp;Table2[[#This Row],[Uscore]],"")</f>
        <v>10-3</v>
      </c>
      <c r="U3904">
        <v>2433</v>
      </c>
      <c r="V3904" s="1">
        <f>Table2[[#This Row],[GameTime]]-(Table2[[#This Row],[period]]-1)*1200</f>
        <v>33</v>
      </c>
      <c r="W3904" s="1">
        <f>ROUNDDOWN(Table2[[#This Row],[Time]]/60,0)</f>
        <v>0</v>
      </c>
      <c r="X3904" s="1">
        <f>ROUNDDOWN((Table2[[#This Row],[Time]]/60-Table2[[#This Row],[Time2]])*60,0)</f>
        <v>33</v>
      </c>
      <c r="Y3904" s="1" t="str">
        <f>IF(Table2[[#This Row],[Time2]]&lt;10,0&amp;Table2[[#This Row],[Time2]],Table2[[#This Row],[Time2]])</f>
        <v>00</v>
      </c>
      <c r="Z3904" s="1">
        <f>IF(Table2[[#This Row],[Time3]]&lt;10,0&amp;Table2[[#This Row],[Time3]],Table2[[#This Row],[Time3]])</f>
        <v>33</v>
      </c>
      <c r="AA3904" s="2" t="str">
        <f>Table2[[#This Row],[Time4]]&amp;":"&amp;Table2[[#This Row],[Time5]]</f>
        <v>00:33</v>
      </c>
      <c r="AB3904" s="1" t="str" cm="1">
        <f t="array" ref="AB3904">IFERROR(IF(Table2[[#This Row],[code]]="","",_xlfn.IFS(AND(Table2[[#This Row],[code]]&lt;400,Table2[[#This Row],[code]]&lt;&gt;""),2,Table2[[#This Row],[code]]&gt;500,4)),"")</f>
        <v/>
      </c>
      <c r="AC3904" s="1" t="str">
        <f>IF(Table2[[#This Row],[Event]]="Penalty",Table2[[#This Row],[number]],IF(Table2[[#This Row],[Event]]="Time-Out",401,""))</f>
        <v/>
      </c>
      <c r="AD3904" s="1">
        <f>ROW(A3903)</f>
        <v>3903</v>
      </c>
      <c r="AE3904" s="1">
        <f>COUNTIFS(Table2[GameID],Table2[[#This Row],[GameID]],Table2[Column1],"&lt;="&amp;Table2[[#This Row],[Column1]])-1</f>
        <v>15</v>
      </c>
    </row>
    <row r="3905" spans="1:31" x14ac:dyDescent="0.45">
      <c r="A3905" t="s">
        <v>336</v>
      </c>
      <c r="B3905" t="str">
        <f>_xlfn.TEXTBEFORE(Table2[[#This Row],[Kamp]]," - ")</f>
        <v>Rødovre FC</v>
      </c>
      <c r="C3905" t="str">
        <f>_xlfn.TEXTAFTER(Table2[[#This Row],[Kamp]],"- ")</f>
        <v>Vanløse Floorball</v>
      </c>
      <c r="D3905">
        <v>45361</v>
      </c>
      <c r="E3905">
        <v>83609</v>
      </c>
      <c r="F3905">
        <v>20232024</v>
      </c>
      <c r="G3905" t="s">
        <v>372</v>
      </c>
      <c r="H3905" t="s">
        <v>665</v>
      </c>
      <c r="I3905" t="s">
        <v>678</v>
      </c>
      <c r="J3905">
        <v>3</v>
      </c>
      <c r="K3905">
        <v>31139</v>
      </c>
      <c r="L3905">
        <v>1</v>
      </c>
      <c r="M3905" t="s">
        <v>630</v>
      </c>
      <c r="N3905" t="s">
        <v>45</v>
      </c>
      <c r="O3905" t="s">
        <v>537</v>
      </c>
      <c r="P3905">
        <v>17</v>
      </c>
      <c r="Q3905">
        <v>83</v>
      </c>
      <c r="R3905">
        <f>SUMIFS(Table2[number],Table2[Event],"Goal",Table2[H/U],"HOME",Table2[GameID],Table2[[#This Row],[GameID]],Table2[GameTime],"&lt;="&amp;Table2[[#This Row],[GameTime]])</f>
        <v>11</v>
      </c>
      <c r="S3905">
        <f>SUMIFS(Table2[number],Table2[Event],"Goal",Table2[H/U],"AWAY",Table2[GameID],Table2[[#This Row],[GameID]],Table2[GameTime],"&lt;="&amp;Table2[[#This Row],[GameTime]])</f>
        <v>3</v>
      </c>
      <c r="T3905" t="str">
        <f>IF(Table2[[#This Row],[Event]]="Goal",Table2[[#This Row],[Hscore]]&amp;"-"&amp;Table2[[#This Row],[Uscore]],"")</f>
        <v>11-3</v>
      </c>
      <c r="U3905">
        <v>2687</v>
      </c>
      <c r="V3905" s="1">
        <f>Table2[[#This Row],[GameTime]]-(Table2[[#This Row],[period]]-1)*1200</f>
        <v>287</v>
      </c>
      <c r="W3905" s="1">
        <f>ROUNDDOWN(Table2[[#This Row],[Time]]/60,0)</f>
        <v>4</v>
      </c>
      <c r="X3905" s="1">
        <f>ROUNDDOWN((Table2[[#This Row],[Time]]/60-Table2[[#This Row],[Time2]])*60,0)</f>
        <v>47</v>
      </c>
      <c r="Y3905" s="1" t="str">
        <f>IF(Table2[[#This Row],[Time2]]&lt;10,0&amp;Table2[[#This Row],[Time2]],Table2[[#This Row],[Time2]])</f>
        <v>04</v>
      </c>
      <c r="Z3905" s="1">
        <f>IF(Table2[[#This Row],[Time3]]&lt;10,0&amp;Table2[[#This Row],[Time3]],Table2[[#This Row],[Time3]])</f>
        <v>47</v>
      </c>
      <c r="AA3905" s="2" t="str">
        <f>Table2[[#This Row],[Time4]]&amp;":"&amp;Table2[[#This Row],[Time5]]</f>
        <v>04:47</v>
      </c>
      <c r="AB3905" s="1" t="str" cm="1">
        <f t="array" ref="AB3905">IFERROR(IF(Table2[[#This Row],[code]]="","",_xlfn.IFS(AND(Table2[[#This Row],[code]]&lt;400,Table2[[#This Row],[code]]&lt;&gt;""),2,Table2[[#This Row],[code]]&gt;500,4)),"")</f>
        <v/>
      </c>
      <c r="AC3905" s="1" t="str">
        <f>IF(Table2[[#This Row],[Event]]="Penalty",Table2[[#This Row],[number]],IF(Table2[[#This Row],[Event]]="Time-Out",401,""))</f>
        <v/>
      </c>
      <c r="AD3905" s="1">
        <f>ROW(A3904)</f>
        <v>3904</v>
      </c>
      <c r="AE3905" s="1">
        <f>COUNTIFS(Table2[GameID],Table2[[#This Row],[GameID]],Table2[Column1],"&lt;="&amp;Table2[[#This Row],[Column1]])-1</f>
        <v>16</v>
      </c>
    </row>
    <row r="3906" spans="1:31" x14ac:dyDescent="0.45">
      <c r="A3906" t="s">
        <v>336</v>
      </c>
      <c r="B3906" t="str">
        <f>_xlfn.TEXTBEFORE(Table2[[#This Row],[Kamp]]," - ")</f>
        <v>Rødovre FC</v>
      </c>
      <c r="C3906" t="str">
        <f>_xlfn.TEXTAFTER(Table2[[#This Row],[Kamp]],"- ")</f>
        <v>Vanløse Floorball</v>
      </c>
      <c r="D3906">
        <v>45361</v>
      </c>
      <c r="E3906">
        <v>83609</v>
      </c>
      <c r="F3906">
        <v>20232024</v>
      </c>
      <c r="G3906" t="s">
        <v>372</v>
      </c>
      <c r="H3906" t="s">
        <v>660</v>
      </c>
      <c r="I3906" t="s">
        <v>677</v>
      </c>
      <c r="J3906">
        <v>3</v>
      </c>
      <c r="K3906">
        <v>31142</v>
      </c>
      <c r="L3906">
        <v>1</v>
      </c>
      <c r="M3906" t="s">
        <v>630</v>
      </c>
      <c r="N3906" t="s">
        <v>96</v>
      </c>
      <c r="O3906" t="s">
        <v>98</v>
      </c>
      <c r="P3906">
        <v>10</v>
      </c>
      <c r="Q3906">
        <v>16</v>
      </c>
      <c r="R3906">
        <f>SUMIFS(Table2[number],Table2[Event],"Goal",Table2[H/U],"HOME",Table2[GameID],Table2[[#This Row],[GameID]],Table2[GameTime],"&lt;="&amp;Table2[[#This Row],[GameTime]])</f>
        <v>11</v>
      </c>
      <c r="S3906">
        <f>SUMIFS(Table2[number],Table2[Event],"Goal",Table2[H/U],"AWAY",Table2[GameID],Table2[[#This Row],[GameID]],Table2[GameTime],"&lt;="&amp;Table2[[#This Row],[GameTime]])</f>
        <v>4</v>
      </c>
      <c r="T3906" t="str">
        <f>IF(Table2[[#This Row],[Event]]="Goal",Table2[[#This Row],[Hscore]]&amp;"-"&amp;Table2[[#This Row],[Uscore]],"")</f>
        <v>11-4</v>
      </c>
      <c r="U3906">
        <v>3488</v>
      </c>
      <c r="V3906" s="1">
        <f>Table2[[#This Row],[GameTime]]-(Table2[[#This Row],[period]]-1)*1200</f>
        <v>1088</v>
      </c>
      <c r="W3906" s="1">
        <f>ROUNDDOWN(Table2[[#This Row],[Time]]/60,0)</f>
        <v>18</v>
      </c>
      <c r="X3906" s="1">
        <f>ROUNDDOWN((Table2[[#This Row],[Time]]/60-Table2[[#This Row],[Time2]])*60,0)</f>
        <v>7</v>
      </c>
      <c r="Y3906" s="1">
        <f>IF(Table2[[#This Row],[Time2]]&lt;10,0&amp;Table2[[#This Row],[Time2]],Table2[[#This Row],[Time2]])</f>
        <v>18</v>
      </c>
      <c r="Z3906" s="1" t="str">
        <f>IF(Table2[[#This Row],[Time3]]&lt;10,0&amp;Table2[[#This Row],[Time3]],Table2[[#This Row],[Time3]])</f>
        <v>07</v>
      </c>
      <c r="AA3906" s="2" t="str">
        <f>Table2[[#This Row],[Time4]]&amp;":"&amp;Table2[[#This Row],[Time5]]</f>
        <v>18:07</v>
      </c>
      <c r="AB3906" s="1" t="str" cm="1">
        <f t="array" ref="AB3906">IFERROR(IF(Table2[[#This Row],[code]]="","",_xlfn.IFS(AND(Table2[[#This Row],[code]]&lt;400,Table2[[#This Row],[code]]&lt;&gt;""),2,Table2[[#This Row],[code]]&gt;500,4)),"")</f>
        <v/>
      </c>
      <c r="AC3906" s="1" t="str">
        <f>IF(Table2[[#This Row],[Event]]="Penalty",Table2[[#This Row],[number]],IF(Table2[[#This Row],[Event]]="Time-Out",401,""))</f>
        <v/>
      </c>
      <c r="AD3906" s="1">
        <f>ROW(A3905)</f>
        <v>3905</v>
      </c>
      <c r="AE3906" s="1">
        <f>COUNTIFS(Table2[GameID],Table2[[#This Row],[GameID]],Table2[Column1],"&lt;="&amp;Table2[[#This Row],[Column1]])-1</f>
        <v>17</v>
      </c>
    </row>
    <row r="3907" spans="1:31" x14ac:dyDescent="0.45">
      <c r="A3907" t="s">
        <v>336</v>
      </c>
      <c r="B3907" t="str">
        <f>_xlfn.TEXTBEFORE(Table2[[#This Row],[Kamp]]," - ")</f>
        <v>Rødovre FC</v>
      </c>
      <c r="C3907" t="str">
        <f>_xlfn.TEXTAFTER(Table2[[#This Row],[Kamp]],"- ")</f>
        <v>Vanløse Floorball</v>
      </c>
      <c r="D3907">
        <v>45361</v>
      </c>
      <c r="E3907">
        <v>83609</v>
      </c>
      <c r="F3907">
        <v>20232024</v>
      </c>
      <c r="G3907" t="s">
        <v>372</v>
      </c>
      <c r="H3907" t="s">
        <v>665</v>
      </c>
      <c r="I3907" t="s">
        <v>678</v>
      </c>
      <c r="J3907">
        <v>3</v>
      </c>
      <c r="K3907">
        <v>31139</v>
      </c>
      <c r="L3907">
        <v>1</v>
      </c>
      <c r="M3907" t="s">
        <v>630</v>
      </c>
      <c r="N3907" t="s">
        <v>45</v>
      </c>
      <c r="O3907" t="s">
        <v>486</v>
      </c>
      <c r="P3907">
        <v>17</v>
      </c>
      <c r="Q3907">
        <v>82</v>
      </c>
      <c r="R3907">
        <f>SUMIFS(Table2[number],Table2[Event],"Goal",Table2[H/U],"HOME",Table2[GameID],Table2[[#This Row],[GameID]],Table2[GameTime],"&lt;="&amp;Table2[[#This Row],[GameTime]])</f>
        <v>12</v>
      </c>
      <c r="S3907">
        <f>SUMIFS(Table2[number],Table2[Event],"Goal",Table2[H/U],"AWAY",Table2[GameID],Table2[[#This Row],[GameID]],Table2[GameTime],"&lt;="&amp;Table2[[#This Row],[GameTime]])</f>
        <v>4</v>
      </c>
      <c r="T3907" t="str">
        <f>IF(Table2[[#This Row],[Event]]="Goal",Table2[[#This Row],[Hscore]]&amp;"-"&amp;Table2[[#This Row],[Uscore]],"")</f>
        <v>12-4</v>
      </c>
      <c r="U3907">
        <v>3546</v>
      </c>
      <c r="V3907" s="1">
        <f>Table2[[#This Row],[GameTime]]-(Table2[[#This Row],[period]]-1)*1200</f>
        <v>1146</v>
      </c>
      <c r="W3907" s="1">
        <f>ROUNDDOWN(Table2[[#This Row],[Time]]/60,0)</f>
        <v>19</v>
      </c>
      <c r="X3907" s="1">
        <f>ROUNDDOWN((Table2[[#This Row],[Time]]/60-Table2[[#This Row],[Time2]])*60,0)</f>
        <v>6</v>
      </c>
      <c r="Y3907" s="1">
        <f>IF(Table2[[#This Row],[Time2]]&lt;10,0&amp;Table2[[#This Row],[Time2]],Table2[[#This Row],[Time2]])</f>
        <v>19</v>
      </c>
      <c r="Z3907" s="1" t="str">
        <f>IF(Table2[[#This Row],[Time3]]&lt;10,0&amp;Table2[[#This Row],[Time3]],Table2[[#This Row],[Time3]])</f>
        <v>06</v>
      </c>
      <c r="AA3907" s="2" t="str">
        <f>Table2[[#This Row],[Time4]]&amp;":"&amp;Table2[[#This Row],[Time5]]</f>
        <v>19:06</v>
      </c>
      <c r="AB3907" s="1" t="str" cm="1">
        <f t="array" ref="AB3907">IFERROR(IF(Table2[[#This Row],[code]]="","",_xlfn.IFS(AND(Table2[[#This Row],[code]]&lt;400,Table2[[#This Row],[code]]&lt;&gt;""),2,Table2[[#This Row],[code]]&gt;500,4)),"")</f>
        <v/>
      </c>
      <c r="AC3907" s="1" t="str">
        <f>IF(Table2[[#This Row],[Event]]="Penalty",Table2[[#This Row],[number]],IF(Table2[[#This Row],[Event]]="Time-Out",401,""))</f>
        <v/>
      </c>
      <c r="AD3907" s="1">
        <f>ROW(A3906)</f>
        <v>3906</v>
      </c>
      <c r="AE3907" s="1">
        <f>COUNTIFS(Table2[GameID],Table2[[#This Row],[GameID]],Table2[Column1],"&lt;="&amp;Table2[[#This Row],[Column1]])-1</f>
        <v>18</v>
      </c>
    </row>
    <row r="3908" spans="1:31" x14ac:dyDescent="0.45">
      <c r="A3908" t="s">
        <v>410</v>
      </c>
      <c r="B3908" t="str">
        <f>_xlfn.TEXTBEFORE(Table2[[#This Row],[Kamp]]," - ")</f>
        <v>Vanløse Floorball</v>
      </c>
      <c r="C3908" t="str">
        <f>_xlfn.TEXTAFTER(Table2[[#This Row],[Kamp]],"- ")</f>
        <v>RungstedHørsholm</v>
      </c>
      <c r="D3908">
        <v>45366</v>
      </c>
      <c r="E3908">
        <v>83612</v>
      </c>
      <c r="F3908">
        <v>20232024</v>
      </c>
      <c r="G3908" t="s">
        <v>372</v>
      </c>
      <c r="H3908" t="s">
        <v>660</v>
      </c>
      <c r="I3908" t="s">
        <v>678</v>
      </c>
      <c r="J3908">
        <v>1</v>
      </c>
      <c r="K3908">
        <v>31142</v>
      </c>
      <c r="L3908">
        <v>1</v>
      </c>
      <c r="M3908" t="s">
        <v>630</v>
      </c>
      <c r="N3908" t="s">
        <v>495</v>
      </c>
      <c r="O3908" t="s">
        <v>283</v>
      </c>
      <c r="P3908">
        <v>35</v>
      </c>
      <c r="Q3908">
        <v>2</v>
      </c>
      <c r="R3908">
        <f>SUMIFS(Table2[number],Table2[Event],"Goal",Table2[H/U],"HOME",Table2[GameID],Table2[[#This Row],[GameID]],Table2[GameTime],"&lt;="&amp;Table2[[#This Row],[GameTime]])</f>
        <v>1</v>
      </c>
      <c r="S3908">
        <f>SUMIFS(Table2[number],Table2[Event],"Goal",Table2[H/U],"AWAY",Table2[GameID],Table2[[#This Row],[GameID]],Table2[GameTime],"&lt;="&amp;Table2[[#This Row],[GameTime]])</f>
        <v>0</v>
      </c>
      <c r="T3908" t="str">
        <f>IF(Table2[[#This Row],[Event]]="Goal",Table2[[#This Row],[Hscore]]&amp;"-"&amp;Table2[[#This Row],[Uscore]],"")</f>
        <v>1-0</v>
      </c>
      <c r="U3908">
        <v>386</v>
      </c>
      <c r="V3908" s="1">
        <f>Table2[[#This Row],[GameTime]]-(Table2[[#This Row],[period]]-1)*1200</f>
        <v>386</v>
      </c>
      <c r="W3908" s="1">
        <f>ROUNDDOWN(Table2[[#This Row],[Time]]/60,0)</f>
        <v>6</v>
      </c>
      <c r="X3908" s="1">
        <f>ROUNDDOWN((Table2[[#This Row],[Time]]/60-Table2[[#This Row],[Time2]])*60,0)</f>
        <v>26</v>
      </c>
      <c r="Y3908" s="1" t="str">
        <f>IF(Table2[[#This Row],[Time2]]&lt;10,0&amp;Table2[[#This Row],[Time2]],Table2[[#This Row],[Time2]])</f>
        <v>06</v>
      </c>
      <c r="Z3908" s="1">
        <f>IF(Table2[[#This Row],[Time3]]&lt;10,0&amp;Table2[[#This Row],[Time3]],Table2[[#This Row],[Time3]])</f>
        <v>26</v>
      </c>
      <c r="AA3908" s="2" t="str">
        <f>Table2[[#This Row],[Time4]]&amp;":"&amp;Table2[[#This Row],[Time5]]</f>
        <v>06:26</v>
      </c>
      <c r="AB3908" s="1" t="str" cm="1">
        <f t="array" ref="AB3908">IFERROR(IF(Table2[[#This Row],[code]]="","",_xlfn.IFS(AND(Table2[[#This Row],[code]]&lt;400,Table2[[#This Row],[code]]&lt;&gt;""),2,Table2[[#This Row],[code]]&gt;500,4)),"")</f>
        <v/>
      </c>
      <c r="AC3908" s="1" t="str">
        <f>IF(Table2[[#This Row],[Event]]="Penalty",Table2[[#This Row],[number]],IF(Table2[[#This Row],[Event]]="Time-Out",401,""))</f>
        <v/>
      </c>
      <c r="AD3908" s="1">
        <f>ROW(A3907)</f>
        <v>3907</v>
      </c>
      <c r="AE3908" s="1">
        <f>COUNTIFS(Table2[GameID],Table2[[#This Row],[GameID]],Table2[Column1],"&lt;="&amp;Table2[[#This Row],[Column1]])-1</f>
        <v>0</v>
      </c>
    </row>
    <row r="3909" spans="1:31" x14ac:dyDescent="0.45">
      <c r="A3909" t="s">
        <v>410</v>
      </c>
      <c r="B3909" t="str">
        <f>_xlfn.TEXTBEFORE(Table2[[#This Row],[Kamp]]," - ")</f>
        <v>Vanløse Floorball</v>
      </c>
      <c r="C3909" t="str">
        <f>_xlfn.TEXTAFTER(Table2[[#This Row],[Kamp]],"- ")</f>
        <v>RungstedHørsholm</v>
      </c>
      <c r="D3909">
        <v>45366</v>
      </c>
      <c r="E3909">
        <v>83612</v>
      </c>
      <c r="F3909">
        <v>20232024</v>
      </c>
      <c r="G3909" t="s">
        <v>372</v>
      </c>
      <c r="H3909" t="s">
        <v>660</v>
      </c>
      <c r="I3909" t="s">
        <v>678</v>
      </c>
      <c r="J3909">
        <v>1</v>
      </c>
      <c r="K3909">
        <v>31142</v>
      </c>
      <c r="L3909">
        <v>1</v>
      </c>
      <c r="M3909" t="s">
        <v>630</v>
      </c>
      <c r="N3909" t="s">
        <v>590</v>
      </c>
      <c r="O3909" t="s">
        <v>102</v>
      </c>
      <c r="P3909">
        <v>13</v>
      </c>
      <c r="Q3909">
        <v>27</v>
      </c>
      <c r="R3909">
        <f>SUMIFS(Table2[number],Table2[Event],"Goal",Table2[H/U],"HOME",Table2[GameID],Table2[[#This Row],[GameID]],Table2[GameTime],"&lt;="&amp;Table2[[#This Row],[GameTime]])</f>
        <v>2</v>
      </c>
      <c r="S3909">
        <f>SUMIFS(Table2[number],Table2[Event],"Goal",Table2[H/U],"AWAY",Table2[GameID],Table2[[#This Row],[GameID]],Table2[GameTime],"&lt;="&amp;Table2[[#This Row],[GameTime]])</f>
        <v>0</v>
      </c>
      <c r="T3909" t="str">
        <f>IF(Table2[[#This Row],[Event]]="Goal",Table2[[#This Row],[Hscore]]&amp;"-"&amp;Table2[[#This Row],[Uscore]],"")</f>
        <v>2-0</v>
      </c>
      <c r="U3909">
        <v>430</v>
      </c>
      <c r="V3909" s="1">
        <f>Table2[[#This Row],[GameTime]]-(Table2[[#This Row],[period]]-1)*1200</f>
        <v>430</v>
      </c>
      <c r="W3909" s="1">
        <f>ROUNDDOWN(Table2[[#This Row],[Time]]/60,0)</f>
        <v>7</v>
      </c>
      <c r="X3909" s="1">
        <f>ROUNDDOWN((Table2[[#This Row],[Time]]/60-Table2[[#This Row],[Time2]])*60,0)</f>
        <v>10</v>
      </c>
      <c r="Y3909" s="1" t="str">
        <f>IF(Table2[[#This Row],[Time2]]&lt;10,0&amp;Table2[[#This Row],[Time2]],Table2[[#This Row],[Time2]])</f>
        <v>07</v>
      </c>
      <c r="Z3909" s="1">
        <f>IF(Table2[[#This Row],[Time3]]&lt;10,0&amp;Table2[[#This Row],[Time3]],Table2[[#This Row],[Time3]])</f>
        <v>10</v>
      </c>
      <c r="AA3909" s="2" t="str">
        <f>Table2[[#This Row],[Time4]]&amp;":"&amp;Table2[[#This Row],[Time5]]</f>
        <v>07:10</v>
      </c>
      <c r="AB3909" s="1" t="str" cm="1">
        <f t="array" ref="AB3909">IFERROR(IF(Table2[[#This Row],[code]]="","",_xlfn.IFS(AND(Table2[[#This Row],[code]]&lt;400,Table2[[#This Row],[code]]&lt;&gt;""),2,Table2[[#This Row],[code]]&gt;500,4)),"")</f>
        <v/>
      </c>
      <c r="AC3909" s="1" t="str">
        <f>IF(Table2[[#This Row],[Event]]="Penalty",Table2[[#This Row],[number]],IF(Table2[[#This Row],[Event]]="Time-Out",401,""))</f>
        <v/>
      </c>
      <c r="AD3909" s="1">
        <f>ROW(A3908)</f>
        <v>3908</v>
      </c>
      <c r="AE3909" s="1">
        <f>COUNTIFS(Table2[GameID],Table2[[#This Row],[GameID]],Table2[Column1],"&lt;="&amp;Table2[[#This Row],[Column1]])-1</f>
        <v>1</v>
      </c>
    </row>
    <row r="3910" spans="1:31" x14ac:dyDescent="0.45">
      <c r="A3910" t="s">
        <v>410</v>
      </c>
      <c r="B3910" t="str">
        <f>_xlfn.TEXTBEFORE(Table2[[#This Row],[Kamp]]," - ")</f>
        <v>Vanløse Floorball</v>
      </c>
      <c r="C3910" t="str">
        <f>_xlfn.TEXTAFTER(Table2[[#This Row],[Kamp]],"- ")</f>
        <v>RungstedHørsholm</v>
      </c>
      <c r="D3910">
        <v>45366</v>
      </c>
      <c r="E3910">
        <v>83612</v>
      </c>
      <c r="F3910">
        <v>20232024</v>
      </c>
      <c r="G3910" t="s">
        <v>372</v>
      </c>
      <c r="H3910" t="s">
        <v>660</v>
      </c>
      <c r="I3910" t="s">
        <v>678</v>
      </c>
      <c r="J3910">
        <v>1</v>
      </c>
      <c r="K3910">
        <v>31142</v>
      </c>
      <c r="L3910">
        <v>1</v>
      </c>
      <c r="M3910" t="s">
        <v>630</v>
      </c>
      <c r="N3910" t="s">
        <v>284</v>
      </c>
      <c r="O3910" t="s">
        <v>109</v>
      </c>
      <c r="P3910">
        <v>14</v>
      </c>
      <c r="Q3910">
        <v>91</v>
      </c>
      <c r="R3910">
        <f>SUMIFS(Table2[number],Table2[Event],"Goal",Table2[H/U],"HOME",Table2[GameID],Table2[[#This Row],[GameID]],Table2[GameTime],"&lt;="&amp;Table2[[#This Row],[GameTime]])</f>
        <v>3</v>
      </c>
      <c r="S3910">
        <f>SUMIFS(Table2[number],Table2[Event],"Goal",Table2[H/U],"AWAY",Table2[GameID],Table2[[#This Row],[GameID]],Table2[GameTime],"&lt;="&amp;Table2[[#This Row],[GameTime]])</f>
        <v>0</v>
      </c>
      <c r="T3910" t="str">
        <f>IF(Table2[[#This Row],[Event]]="Goal",Table2[[#This Row],[Hscore]]&amp;"-"&amp;Table2[[#This Row],[Uscore]],"")</f>
        <v>3-0</v>
      </c>
      <c r="U3910">
        <v>699</v>
      </c>
      <c r="V3910" s="1">
        <f>Table2[[#This Row],[GameTime]]-(Table2[[#This Row],[period]]-1)*1200</f>
        <v>699</v>
      </c>
      <c r="W3910" s="1">
        <f>ROUNDDOWN(Table2[[#This Row],[Time]]/60,0)</f>
        <v>11</v>
      </c>
      <c r="X3910" s="1">
        <f>ROUNDDOWN((Table2[[#This Row],[Time]]/60-Table2[[#This Row],[Time2]])*60,0)</f>
        <v>39</v>
      </c>
      <c r="Y3910" s="1">
        <f>IF(Table2[[#This Row],[Time2]]&lt;10,0&amp;Table2[[#This Row],[Time2]],Table2[[#This Row],[Time2]])</f>
        <v>11</v>
      </c>
      <c r="Z3910" s="1">
        <f>IF(Table2[[#This Row],[Time3]]&lt;10,0&amp;Table2[[#This Row],[Time3]],Table2[[#This Row],[Time3]])</f>
        <v>39</v>
      </c>
      <c r="AA3910" s="2" t="str">
        <f>Table2[[#This Row],[Time4]]&amp;":"&amp;Table2[[#This Row],[Time5]]</f>
        <v>11:39</v>
      </c>
      <c r="AB3910" s="1" t="str" cm="1">
        <f t="array" ref="AB3910">IFERROR(IF(Table2[[#This Row],[code]]="","",_xlfn.IFS(AND(Table2[[#This Row],[code]]&lt;400,Table2[[#This Row],[code]]&lt;&gt;""),2,Table2[[#This Row],[code]]&gt;500,4)),"")</f>
        <v/>
      </c>
      <c r="AC3910" s="1" t="str">
        <f>IF(Table2[[#This Row],[Event]]="Penalty",Table2[[#This Row],[number]],IF(Table2[[#This Row],[Event]]="Time-Out",401,""))</f>
        <v/>
      </c>
      <c r="AD3910" s="1">
        <f>ROW(A3909)</f>
        <v>3909</v>
      </c>
      <c r="AE3910" s="1">
        <f>COUNTIFS(Table2[GameID],Table2[[#This Row],[GameID]],Table2[Column1],"&lt;="&amp;Table2[[#This Row],[Column1]])-1</f>
        <v>2</v>
      </c>
    </row>
    <row r="3911" spans="1:31" x14ac:dyDescent="0.45">
      <c r="A3911" t="s">
        <v>410</v>
      </c>
      <c r="B3911" t="str">
        <f>_xlfn.TEXTBEFORE(Table2[[#This Row],[Kamp]]," - ")</f>
        <v>Vanløse Floorball</v>
      </c>
      <c r="C3911" t="str">
        <f>_xlfn.TEXTAFTER(Table2[[#This Row],[Kamp]],"- ")</f>
        <v>RungstedHørsholm</v>
      </c>
      <c r="D3911">
        <v>45366</v>
      </c>
      <c r="E3911">
        <v>83612</v>
      </c>
      <c r="F3911">
        <v>20232024</v>
      </c>
      <c r="G3911" t="s">
        <v>372</v>
      </c>
      <c r="H3911" t="s">
        <v>660</v>
      </c>
      <c r="I3911" t="s">
        <v>678</v>
      </c>
      <c r="J3911">
        <v>2</v>
      </c>
      <c r="K3911">
        <v>31142</v>
      </c>
      <c r="L3911">
        <v>207</v>
      </c>
      <c r="M3911" t="s">
        <v>631</v>
      </c>
      <c r="N3911" t="s">
        <v>590</v>
      </c>
      <c r="O3911" t="s">
        <v>634</v>
      </c>
      <c r="P3911">
        <v>13</v>
      </c>
      <c r="Q3911" t="s">
        <v>634</v>
      </c>
      <c r="R3911">
        <f>SUMIFS(Table2[number],Table2[Event],"Goal",Table2[H/U],"HOME",Table2[GameID],Table2[[#This Row],[GameID]],Table2[GameTime],"&lt;="&amp;Table2[[#This Row],[GameTime]])</f>
        <v>3</v>
      </c>
      <c r="S3911">
        <f>SUMIFS(Table2[number],Table2[Event],"Goal",Table2[H/U],"AWAY",Table2[GameID],Table2[[#This Row],[GameID]],Table2[GameTime],"&lt;="&amp;Table2[[#This Row],[GameTime]])</f>
        <v>0</v>
      </c>
      <c r="T3911" t="str">
        <f>IF(Table2[[#This Row],[Event]]="Goal",Table2[[#This Row],[Hscore]]&amp;"-"&amp;Table2[[#This Row],[Uscore]],"")</f>
        <v/>
      </c>
      <c r="U3911">
        <v>1527</v>
      </c>
      <c r="V3911" s="1">
        <f>Table2[[#This Row],[GameTime]]-(Table2[[#This Row],[period]]-1)*1200</f>
        <v>327</v>
      </c>
      <c r="W3911" s="1">
        <f>ROUNDDOWN(Table2[[#This Row],[Time]]/60,0)</f>
        <v>5</v>
      </c>
      <c r="X3911" s="1">
        <f>ROUNDDOWN((Table2[[#This Row],[Time]]/60-Table2[[#This Row],[Time2]])*60,0)</f>
        <v>27</v>
      </c>
      <c r="Y3911" s="1" t="str">
        <f>IF(Table2[[#This Row],[Time2]]&lt;10,0&amp;Table2[[#This Row],[Time2]],Table2[[#This Row],[Time2]])</f>
        <v>05</v>
      </c>
      <c r="Z3911" s="1">
        <f>IF(Table2[[#This Row],[Time3]]&lt;10,0&amp;Table2[[#This Row],[Time3]],Table2[[#This Row],[Time3]])</f>
        <v>27</v>
      </c>
      <c r="AA3911" s="2" t="str">
        <f>Table2[[#This Row],[Time4]]&amp;":"&amp;Table2[[#This Row],[Time5]]</f>
        <v>05:27</v>
      </c>
      <c r="AB3911" s="1" cm="1">
        <f t="array" ref="AB3911">IFERROR(IF(Table2[[#This Row],[code]]="","",_xlfn.IFS(AND(Table2[[#This Row],[code]]&lt;400,Table2[[#This Row],[code]]&lt;&gt;""),2,Table2[[#This Row],[code]]&gt;500,4)),"")</f>
        <v>2</v>
      </c>
      <c r="AC3911" s="1">
        <f>IF(Table2[[#This Row],[Event]]="Penalty",Table2[[#This Row],[number]],IF(Table2[[#This Row],[Event]]="Time-Out",401,""))</f>
        <v>207</v>
      </c>
      <c r="AD3911" s="1">
        <f>ROW(A3910)</f>
        <v>3910</v>
      </c>
      <c r="AE3911" s="1">
        <f>COUNTIFS(Table2[GameID],Table2[[#This Row],[GameID]],Table2[Column1],"&lt;="&amp;Table2[[#This Row],[Column1]])-1</f>
        <v>3</v>
      </c>
    </row>
    <row r="3912" spans="1:31" x14ac:dyDescent="0.45">
      <c r="A3912" t="s">
        <v>410</v>
      </c>
      <c r="B3912" t="str">
        <f>_xlfn.TEXTBEFORE(Table2[[#This Row],[Kamp]]," - ")</f>
        <v>Vanløse Floorball</v>
      </c>
      <c r="C3912" t="str">
        <f>_xlfn.TEXTAFTER(Table2[[#This Row],[Kamp]],"- ")</f>
        <v>RungstedHørsholm</v>
      </c>
      <c r="D3912">
        <v>45366</v>
      </c>
      <c r="E3912">
        <v>83612</v>
      </c>
      <c r="F3912">
        <v>20232024</v>
      </c>
      <c r="G3912" t="s">
        <v>372</v>
      </c>
      <c r="H3912" t="s">
        <v>660</v>
      </c>
      <c r="I3912" t="s">
        <v>678</v>
      </c>
      <c r="J3912">
        <v>2</v>
      </c>
      <c r="K3912">
        <v>31142</v>
      </c>
      <c r="L3912">
        <v>1</v>
      </c>
      <c r="M3912" t="s">
        <v>630</v>
      </c>
      <c r="N3912" t="s">
        <v>37</v>
      </c>
      <c r="O3912" t="s">
        <v>634</v>
      </c>
      <c r="P3912">
        <v>90</v>
      </c>
      <c r="Q3912" t="s">
        <v>634</v>
      </c>
      <c r="R3912">
        <f>SUMIFS(Table2[number],Table2[Event],"Goal",Table2[H/U],"HOME",Table2[GameID],Table2[[#This Row],[GameID]],Table2[GameTime],"&lt;="&amp;Table2[[#This Row],[GameTime]])</f>
        <v>4</v>
      </c>
      <c r="S3912">
        <f>SUMIFS(Table2[number],Table2[Event],"Goal",Table2[H/U],"AWAY",Table2[GameID],Table2[[#This Row],[GameID]],Table2[GameTime],"&lt;="&amp;Table2[[#This Row],[GameTime]])</f>
        <v>0</v>
      </c>
      <c r="T3912" t="str">
        <f>IF(Table2[[#This Row],[Event]]="Goal",Table2[[#This Row],[Hscore]]&amp;"-"&amp;Table2[[#This Row],[Uscore]],"")</f>
        <v>4-0</v>
      </c>
      <c r="U3912">
        <v>1793</v>
      </c>
      <c r="V3912" s="1">
        <f>Table2[[#This Row],[GameTime]]-(Table2[[#This Row],[period]]-1)*1200</f>
        <v>593</v>
      </c>
      <c r="W3912" s="1">
        <f>ROUNDDOWN(Table2[[#This Row],[Time]]/60,0)</f>
        <v>9</v>
      </c>
      <c r="X3912" s="1">
        <f>ROUNDDOWN((Table2[[#This Row],[Time]]/60-Table2[[#This Row],[Time2]])*60,0)</f>
        <v>53</v>
      </c>
      <c r="Y3912" s="1" t="str">
        <f>IF(Table2[[#This Row],[Time2]]&lt;10,0&amp;Table2[[#This Row],[Time2]],Table2[[#This Row],[Time2]])</f>
        <v>09</v>
      </c>
      <c r="Z3912" s="1">
        <f>IF(Table2[[#This Row],[Time3]]&lt;10,0&amp;Table2[[#This Row],[Time3]],Table2[[#This Row],[Time3]])</f>
        <v>53</v>
      </c>
      <c r="AA3912" s="2" t="str">
        <f>Table2[[#This Row],[Time4]]&amp;":"&amp;Table2[[#This Row],[Time5]]</f>
        <v>09:53</v>
      </c>
      <c r="AB3912" s="1" t="str" cm="1">
        <f t="array" ref="AB3912">IFERROR(IF(Table2[[#This Row],[code]]="","",_xlfn.IFS(AND(Table2[[#This Row],[code]]&lt;400,Table2[[#This Row],[code]]&lt;&gt;""),2,Table2[[#This Row],[code]]&gt;500,4)),"")</f>
        <v/>
      </c>
      <c r="AC3912" s="1" t="str">
        <f>IF(Table2[[#This Row],[Event]]="Penalty",Table2[[#This Row],[number]],IF(Table2[[#This Row],[Event]]="Time-Out",401,""))</f>
        <v/>
      </c>
      <c r="AD3912" s="1">
        <f>ROW(A3911)</f>
        <v>3911</v>
      </c>
      <c r="AE3912" s="1">
        <f>COUNTIFS(Table2[GameID],Table2[[#This Row],[GameID]],Table2[Column1],"&lt;="&amp;Table2[[#This Row],[Column1]])-1</f>
        <v>4</v>
      </c>
    </row>
    <row r="3913" spans="1:31" x14ac:dyDescent="0.45">
      <c r="A3913" t="s">
        <v>410</v>
      </c>
      <c r="B3913" t="str">
        <f>_xlfn.TEXTBEFORE(Table2[[#This Row],[Kamp]]," - ")</f>
        <v>Vanløse Floorball</v>
      </c>
      <c r="C3913" t="str">
        <f>_xlfn.TEXTAFTER(Table2[[#This Row],[Kamp]],"- ")</f>
        <v>RungstedHørsholm</v>
      </c>
      <c r="D3913">
        <v>45366</v>
      </c>
      <c r="E3913">
        <v>83612</v>
      </c>
      <c r="F3913">
        <v>20232024</v>
      </c>
      <c r="G3913" t="s">
        <v>372</v>
      </c>
      <c r="H3913" t="s">
        <v>662</v>
      </c>
      <c r="I3913" t="s">
        <v>677</v>
      </c>
      <c r="J3913">
        <v>2</v>
      </c>
      <c r="K3913">
        <v>31141</v>
      </c>
      <c r="L3913">
        <v>201</v>
      </c>
      <c r="M3913" t="s">
        <v>631</v>
      </c>
      <c r="N3913" t="s">
        <v>608</v>
      </c>
      <c r="O3913" t="s">
        <v>634</v>
      </c>
      <c r="P3913">
        <v>87</v>
      </c>
      <c r="Q3913" t="s">
        <v>634</v>
      </c>
      <c r="R3913">
        <f>SUMIFS(Table2[number],Table2[Event],"Goal",Table2[H/U],"HOME",Table2[GameID],Table2[[#This Row],[GameID]],Table2[GameTime],"&lt;="&amp;Table2[[#This Row],[GameTime]])</f>
        <v>4</v>
      </c>
      <c r="S3913">
        <f>SUMIFS(Table2[number],Table2[Event],"Goal",Table2[H/U],"AWAY",Table2[GameID],Table2[[#This Row],[GameID]],Table2[GameTime],"&lt;="&amp;Table2[[#This Row],[GameTime]])</f>
        <v>0</v>
      </c>
      <c r="T3913" t="str">
        <f>IF(Table2[[#This Row],[Event]]="Goal",Table2[[#This Row],[Hscore]]&amp;"-"&amp;Table2[[#This Row],[Uscore]],"")</f>
        <v/>
      </c>
      <c r="U3913">
        <v>1974</v>
      </c>
      <c r="V3913" s="1">
        <f>Table2[[#This Row],[GameTime]]-(Table2[[#This Row],[period]]-1)*1200</f>
        <v>774</v>
      </c>
      <c r="W3913" s="1">
        <f>ROUNDDOWN(Table2[[#This Row],[Time]]/60,0)</f>
        <v>12</v>
      </c>
      <c r="X3913" s="1">
        <f>ROUNDDOWN((Table2[[#This Row],[Time]]/60-Table2[[#This Row],[Time2]])*60,0)</f>
        <v>54</v>
      </c>
      <c r="Y3913" s="1">
        <f>IF(Table2[[#This Row],[Time2]]&lt;10,0&amp;Table2[[#This Row],[Time2]],Table2[[#This Row],[Time2]])</f>
        <v>12</v>
      </c>
      <c r="Z3913" s="1">
        <f>IF(Table2[[#This Row],[Time3]]&lt;10,0&amp;Table2[[#This Row],[Time3]],Table2[[#This Row],[Time3]])</f>
        <v>54</v>
      </c>
      <c r="AA3913" s="2" t="str">
        <f>Table2[[#This Row],[Time4]]&amp;":"&amp;Table2[[#This Row],[Time5]]</f>
        <v>12:54</v>
      </c>
      <c r="AB3913" s="1" cm="1">
        <f t="array" ref="AB3913">IFERROR(IF(Table2[[#This Row],[code]]="","",_xlfn.IFS(AND(Table2[[#This Row],[code]]&lt;400,Table2[[#This Row],[code]]&lt;&gt;""),2,Table2[[#This Row],[code]]&gt;500,4)),"")</f>
        <v>2</v>
      </c>
      <c r="AC3913" s="1">
        <f>IF(Table2[[#This Row],[Event]]="Penalty",Table2[[#This Row],[number]],IF(Table2[[#This Row],[Event]]="Time-Out",401,""))</f>
        <v>201</v>
      </c>
      <c r="AD3913" s="1">
        <f>ROW(A3912)</f>
        <v>3912</v>
      </c>
      <c r="AE3913" s="1">
        <f>COUNTIFS(Table2[GameID],Table2[[#This Row],[GameID]],Table2[Column1],"&lt;="&amp;Table2[[#This Row],[Column1]])-1</f>
        <v>5</v>
      </c>
    </row>
    <row r="3914" spans="1:31" x14ac:dyDescent="0.45">
      <c r="A3914" t="s">
        <v>410</v>
      </c>
      <c r="B3914" t="str">
        <f>_xlfn.TEXTBEFORE(Table2[[#This Row],[Kamp]]," - ")</f>
        <v>Vanløse Floorball</v>
      </c>
      <c r="C3914" t="str">
        <f>_xlfn.TEXTAFTER(Table2[[#This Row],[Kamp]],"- ")</f>
        <v>RungstedHørsholm</v>
      </c>
      <c r="D3914">
        <v>45366</v>
      </c>
      <c r="E3914">
        <v>83612</v>
      </c>
      <c r="F3914">
        <v>20232024</v>
      </c>
      <c r="G3914" t="s">
        <v>372</v>
      </c>
      <c r="H3914" t="s">
        <v>660</v>
      </c>
      <c r="I3914" t="s">
        <v>678</v>
      </c>
      <c r="J3914">
        <v>2</v>
      </c>
      <c r="K3914">
        <v>31142</v>
      </c>
      <c r="L3914">
        <v>1</v>
      </c>
      <c r="M3914" t="s">
        <v>630</v>
      </c>
      <c r="N3914" t="s">
        <v>495</v>
      </c>
      <c r="O3914" t="s">
        <v>104</v>
      </c>
      <c r="P3914">
        <v>35</v>
      </c>
      <c r="Q3914">
        <v>48</v>
      </c>
      <c r="R3914">
        <f>SUMIFS(Table2[number],Table2[Event],"Goal",Table2[H/U],"HOME",Table2[GameID],Table2[[#This Row],[GameID]],Table2[GameTime],"&lt;="&amp;Table2[[#This Row],[GameTime]])</f>
        <v>5</v>
      </c>
      <c r="S3914">
        <f>SUMIFS(Table2[number],Table2[Event],"Goal",Table2[H/U],"AWAY",Table2[GameID],Table2[[#This Row],[GameID]],Table2[GameTime],"&lt;="&amp;Table2[[#This Row],[GameTime]])</f>
        <v>0</v>
      </c>
      <c r="T3914" t="str">
        <f>IF(Table2[[#This Row],[Event]]="Goal",Table2[[#This Row],[Hscore]]&amp;"-"&amp;Table2[[#This Row],[Uscore]],"")</f>
        <v>5-0</v>
      </c>
      <c r="U3914">
        <v>2095</v>
      </c>
      <c r="V3914" s="1">
        <f>Table2[[#This Row],[GameTime]]-(Table2[[#This Row],[period]]-1)*1200</f>
        <v>895</v>
      </c>
      <c r="W3914" s="1">
        <f>ROUNDDOWN(Table2[[#This Row],[Time]]/60,0)</f>
        <v>14</v>
      </c>
      <c r="X3914" s="1">
        <f>ROUNDDOWN((Table2[[#This Row],[Time]]/60-Table2[[#This Row],[Time2]])*60,0)</f>
        <v>55</v>
      </c>
      <c r="Y3914" s="1">
        <f>IF(Table2[[#This Row],[Time2]]&lt;10,0&amp;Table2[[#This Row],[Time2]],Table2[[#This Row],[Time2]])</f>
        <v>14</v>
      </c>
      <c r="Z3914" s="1">
        <f>IF(Table2[[#This Row],[Time3]]&lt;10,0&amp;Table2[[#This Row],[Time3]],Table2[[#This Row],[Time3]])</f>
        <v>55</v>
      </c>
      <c r="AA3914" s="2" t="str">
        <f>Table2[[#This Row],[Time4]]&amp;":"&amp;Table2[[#This Row],[Time5]]</f>
        <v>14:55</v>
      </c>
      <c r="AB3914" s="1" t="str" cm="1">
        <f t="array" ref="AB3914">IFERROR(IF(Table2[[#This Row],[code]]="","",_xlfn.IFS(AND(Table2[[#This Row],[code]]&lt;400,Table2[[#This Row],[code]]&lt;&gt;""),2,Table2[[#This Row],[code]]&gt;500,4)),"")</f>
        <v/>
      </c>
      <c r="AC3914" s="1" t="str">
        <f>IF(Table2[[#This Row],[Event]]="Penalty",Table2[[#This Row],[number]],IF(Table2[[#This Row],[Event]]="Time-Out",401,""))</f>
        <v/>
      </c>
      <c r="AD3914" s="1">
        <f>ROW(A3913)</f>
        <v>3913</v>
      </c>
      <c r="AE3914" s="1">
        <f>COUNTIFS(Table2[GameID],Table2[[#This Row],[GameID]],Table2[Column1],"&lt;="&amp;Table2[[#This Row],[Column1]])-1</f>
        <v>6</v>
      </c>
    </row>
    <row r="3915" spans="1:31" x14ac:dyDescent="0.45">
      <c r="A3915" t="s">
        <v>410</v>
      </c>
      <c r="B3915" t="str">
        <f>_xlfn.TEXTBEFORE(Table2[[#This Row],[Kamp]]," - ")</f>
        <v>Vanløse Floorball</v>
      </c>
      <c r="C3915" t="str">
        <f>_xlfn.TEXTAFTER(Table2[[#This Row],[Kamp]],"- ")</f>
        <v>RungstedHørsholm</v>
      </c>
      <c r="D3915">
        <v>45366</v>
      </c>
      <c r="E3915">
        <v>83612</v>
      </c>
      <c r="F3915">
        <v>20232024</v>
      </c>
      <c r="G3915" t="s">
        <v>372</v>
      </c>
      <c r="H3915" t="s">
        <v>662</v>
      </c>
      <c r="I3915" t="s">
        <v>677</v>
      </c>
      <c r="J3915">
        <v>2</v>
      </c>
      <c r="K3915">
        <v>31141</v>
      </c>
      <c r="L3915">
        <v>1</v>
      </c>
      <c r="M3915" t="s">
        <v>630</v>
      </c>
      <c r="N3915" t="s">
        <v>210</v>
      </c>
      <c r="O3915" t="s">
        <v>487</v>
      </c>
      <c r="P3915">
        <v>23</v>
      </c>
      <c r="Q3915">
        <v>10</v>
      </c>
      <c r="R3915">
        <f>SUMIFS(Table2[number],Table2[Event],"Goal",Table2[H/U],"HOME",Table2[GameID],Table2[[#This Row],[GameID]],Table2[GameTime],"&lt;="&amp;Table2[[#This Row],[GameTime]])</f>
        <v>5</v>
      </c>
      <c r="S3915">
        <f>SUMIFS(Table2[number],Table2[Event],"Goal",Table2[H/U],"AWAY",Table2[GameID],Table2[[#This Row],[GameID]],Table2[GameTime],"&lt;="&amp;Table2[[#This Row],[GameTime]])</f>
        <v>1</v>
      </c>
      <c r="T3915" t="str">
        <f>IF(Table2[[#This Row],[Event]]="Goal",Table2[[#This Row],[Hscore]]&amp;"-"&amp;Table2[[#This Row],[Uscore]],"")</f>
        <v>5-1</v>
      </c>
      <c r="U3915">
        <v>2107</v>
      </c>
      <c r="V3915" s="1">
        <f>Table2[[#This Row],[GameTime]]-(Table2[[#This Row],[period]]-1)*1200</f>
        <v>907</v>
      </c>
      <c r="W3915" s="1">
        <f>ROUNDDOWN(Table2[[#This Row],[Time]]/60,0)</f>
        <v>15</v>
      </c>
      <c r="X3915" s="1">
        <f>ROUNDDOWN((Table2[[#This Row],[Time]]/60-Table2[[#This Row],[Time2]])*60,0)</f>
        <v>7</v>
      </c>
      <c r="Y3915" s="1">
        <f>IF(Table2[[#This Row],[Time2]]&lt;10,0&amp;Table2[[#This Row],[Time2]],Table2[[#This Row],[Time2]])</f>
        <v>15</v>
      </c>
      <c r="Z3915" s="1" t="str">
        <f>IF(Table2[[#This Row],[Time3]]&lt;10,0&amp;Table2[[#This Row],[Time3]],Table2[[#This Row],[Time3]])</f>
        <v>07</v>
      </c>
      <c r="AA3915" s="2" t="str">
        <f>Table2[[#This Row],[Time4]]&amp;":"&amp;Table2[[#This Row],[Time5]]</f>
        <v>15:07</v>
      </c>
      <c r="AB3915" s="1" t="str" cm="1">
        <f t="array" ref="AB3915">IFERROR(IF(Table2[[#This Row],[code]]="","",_xlfn.IFS(AND(Table2[[#This Row],[code]]&lt;400,Table2[[#This Row],[code]]&lt;&gt;""),2,Table2[[#This Row],[code]]&gt;500,4)),"")</f>
        <v/>
      </c>
      <c r="AC3915" s="1" t="str">
        <f>IF(Table2[[#This Row],[Event]]="Penalty",Table2[[#This Row],[number]],IF(Table2[[#This Row],[Event]]="Time-Out",401,""))</f>
        <v/>
      </c>
      <c r="AD3915" s="1">
        <f>ROW(A3914)</f>
        <v>3914</v>
      </c>
      <c r="AE3915" s="1">
        <f>COUNTIFS(Table2[GameID],Table2[[#This Row],[GameID]],Table2[Column1],"&lt;="&amp;Table2[[#This Row],[Column1]])-1</f>
        <v>7</v>
      </c>
    </row>
    <row r="3916" spans="1:31" x14ac:dyDescent="0.45">
      <c r="A3916" t="s">
        <v>410</v>
      </c>
      <c r="B3916" t="str">
        <f>_xlfn.TEXTBEFORE(Table2[[#This Row],[Kamp]]," - ")</f>
        <v>Vanløse Floorball</v>
      </c>
      <c r="C3916" t="str">
        <f>_xlfn.TEXTAFTER(Table2[[#This Row],[Kamp]],"- ")</f>
        <v>RungstedHørsholm</v>
      </c>
      <c r="D3916">
        <v>45366</v>
      </c>
      <c r="E3916">
        <v>83612</v>
      </c>
      <c r="F3916">
        <v>20232024</v>
      </c>
      <c r="G3916" t="s">
        <v>372</v>
      </c>
      <c r="H3916" t="s">
        <v>662</v>
      </c>
      <c r="I3916" t="s">
        <v>677</v>
      </c>
      <c r="J3916">
        <v>2</v>
      </c>
      <c r="K3916">
        <v>31141</v>
      </c>
      <c r="L3916">
        <v>212</v>
      </c>
      <c r="M3916" t="s">
        <v>631</v>
      </c>
      <c r="N3916" t="s">
        <v>87</v>
      </c>
      <c r="O3916" t="s">
        <v>634</v>
      </c>
      <c r="P3916">
        <v>27</v>
      </c>
      <c r="Q3916" t="s">
        <v>634</v>
      </c>
      <c r="R3916">
        <f>SUMIFS(Table2[number],Table2[Event],"Goal",Table2[H/U],"HOME",Table2[GameID],Table2[[#This Row],[GameID]],Table2[GameTime],"&lt;="&amp;Table2[[#This Row],[GameTime]])</f>
        <v>5</v>
      </c>
      <c r="S3916">
        <f>SUMIFS(Table2[number],Table2[Event],"Goal",Table2[H/U],"AWAY",Table2[GameID],Table2[[#This Row],[GameID]],Table2[GameTime],"&lt;="&amp;Table2[[#This Row],[GameTime]])</f>
        <v>1</v>
      </c>
      <c r="T3916" t="str">
        <f>IF(Table2[[#This Row],[Event]]="Goal",Table2[[#This Row],[Hscore]]&amp;"-"&amp;Table2[[#This Row],[Uscore]],"")</f>
        <v/>
      </c>
      <c r="U3916">
        <v>2283</v>
      </c>
      <c r="V3916" s="1">
        <f>Table2[[#This Row],[GameTime]]-(Table2[[#This Row],[period]]-1)*1200</f>
        <v>1083</v>
      </c>
      <c r="W3916" s="1">
        <f>ROUNDDOWN(Table2[[#This Row],[Time]]/60,0)</f>
        <v>18</v>
      </c>
      <c r="X3916" s="1">
        <f>ROUNDDOWN((Table2[[#This Row],[Time]]/60-Table2[[#This Row],[Time2]])*60,0)</f>
        <v>3</v>
      </c>
      <c r="Y3916" s="1">
        <f>IF(Table2[[#This Row],[Time2]]&lt;10,0&amp;Table2[[#This Row],[Time2]],Table2[[#This Row],[Time2]])</f>
        <v>18</v>
      </c>
      <c r="Z3916" s="1" t="str">
        <f>IF(Table2[[#This Row],[Time3]]&lt;10,0&amp;Table2[[#This Row],[Time3]],Table2[[#This Row],[Time3]])</f>
        <v>03</v>
      </c>
      <c r="AA3916" s="2" t="str">
        <f>Table2[[#This Row],[Time4]]&amp;":"&amp;Table2[[#This Row],[Time5]]</f>
        <v>18:03</v>
      </c>
      <c r="AB3916" s="1" cm="1">
        <f t="array" ref="AB3916">IFERROR(IF(Table2[[#This Row],[code]]="","",_xlfn.IFS(AND(Table2[[#This Row],[code]]&lt;400,Table2[[#This Row],[code]]&lt;&gt;""),2,Table2[[#This Row],[code]]&gt;500,4)),"")</f>
        <v>2</v>
      </c>
      <c r="AC3916" s="1">
        <f>IF(Table2[[#This Row],[Event]]="Penalty",Table2[[#This Row],[number]],IF(Table2[[#This Row],[Event]]="Time-Out",401,""))</f>
        <v>212</v>
      </c>
      <c r="AD3916" s="1">
        <f>ROW(A3915)</f>
        <v>3915</v>
      </c>
      <c r="AE3916" s="1">
        <f>COUNTIFS(Table2[GameID],Table2[[#This Row],[GameID]],Table2[Column1],"&lt;="&amp;Table2[[#This Row],[Column1]])-1</f>
        <v>8</v>
      </c>
    </row>
    <row r="3917" spans="1:31" x14ac:dyDescent="0.45">
      <c r="A3917" t="s">
        <v>410</v>
      </c>
      <c r="B3917" t="str">
        <f>_xlfn.TEXTBEFORE(Table2[[#This Row],[Kamp]]," - ")</f>
        <v>Vanløse Floorball</v>
      </c>
      <c r="C3917" t="str">
        <f>_xlfn.TEXTAFTER(Table2[[#This Row],[Kamp]],"- ")</f>
        <v>RungstedHørsholm</v>
      </c>
      <c r="D3917">
        <v>45366</v>
      </c>
      <c r="E3917">
        <v>83612</v>
      </c>
      <c r="F3917">
        <v>20232024</v>
      </c>
      <c r="G3917" t="s">
        <v>372</v>
      </c>
      <c r="H3917" t="s">
        <v>660</v>
      </c>
      <c r="I3917" t="s">
        <v>678</v>
      </c>
      <c r="J3917">
        <v>3</v>
      </c>
      <c r="K3917">
        <v>31142</v>
      </c>
      <c r="L3917">
        <v>1</v>
      </c>
      <c r="M3917" t="s">
        <v>630</v>
      </c>
      <c r="N3917" t="s">
        <v>104</v>
      </c>
      <c r="O3917" t="s">
        <v>495</v>
      </c>
      <c r="P3917">
        <v>48</v>
      </c>
      <c r="Q3917">
        <v>35</v>
      </c>
      <c r="R3917">
        <f>SUMIFS(Table2[number],Table2[Event],"Goal",Table2[H/U],"HOME",Table2[GameID],Table2[[#This Row],[GameID]],Table2[GameTime],"&lt;="&amp;Table2[[#This Row],[GameTime]])</f>
        <v>6</v>
      </c>
      <c r="S3917">
        <f>SUMIFS(Table2[number],Table2[Event],"Goal",Table2[H/U],"AWAY",Table2[GameID],Table2[[#This Row],[GameID]],Table2[GameTime],"&lt;="&amp;Table2[[#This Row],[GameTime]])</f>
        <v>1</v>
      </c>
      <c r="T3917" t="str">
        <f>IF(Table2[[#This Row],[Event]]="Goal",Table2[[#This Row],[Hscore]]&amp;"-"&amp;Table2[[#This Row],[Uscore]],"")</f>
        <v>6-1</v>
      </c>
      <c r="U3917">
        <v>2535</v>
      </c>
      <c r="V3917" s="1">
        <f>Table2[[#This Row],[GameTime]]-(Table2[[#This Row],[period]]-1)*1200</f>
        <v>135</v>
      </c>
      <c r="W3917" s="1">
        <f>ROUNDDOWN(Table2[[#This Row],[Time]]/60,0)</f>
        <v>2</v>
      </c>
      <c r="X3917" s="1">
        <f>ROUNDDOWN((Table2[[#This Row],[Time]]/60-Table2[[#This Row],[Time2]])*60,0)</f>
        <v>15</v>
      </c>
      <c r="Y3917" s="1" t="str">
        <f>IF(Table2[[#This Row],[Time2]]&lt;10,0&amp;Table2[[#This Row],[Time2]],Table2[[#This Row],[Time2]])</f>
        <v>02</v>
      </c>
      <c r="Z3917" s="1">
        <f>IF(Table2[[#This Row],[Time3]]&lt;10,0&amp;Table2[[#This Row],[Time3]],Table2[[#This Row],[Time3]])</f>
        <v>15</v>
      </c>
      <c r="AA3917" s="2" t="str">
        <f>Table2[[#This Row],[Time4]]&amp;":"&amp;Table2[[#This Row],[Time5]]</f>
        <v>02:15</v>
      </c>
      <c r="AB3917" s="1" t="str" cm="1">
        <f t="array" ref="AB3917">IFERROR(IF(Table2[[#This Row],[code]]="","",_xlfn.IFS(AND(Table2[[#This Row],[code]]&lt;400,Table2[[#This Row],[code]]&lt;&gt;""),2,Table2[[#This Row],[code]]&gt;500,4)),"")</f>
        <v/>
      </c>
      <c r="AC3917" s="1" t="str">
        <f>IF(Table2[[#This Row],[Event]]="Penalty",Table2[[#This Row],[number]],IF(Table2[[#This Row],[Event]]="Time-Out",401,""))</f>
        <v/>
      </c>
      <c r="AD3917" s="1">
        <f>ROW(A3916)</f>
        <v>3916</v>
      </c>
      <c r="AE3917" s="1">
        <f>COUNTIFS(Table2[GameID],Table2[[#This Row],[GameID]],Table2[Column1],"&lt;="&amp;Table2[[#This Row],[Column1]])-1</f>
        <v>9</v>
      </c>
    </row>
    <row r="3918" spans="1:31" x14ac:dyDescent="0.45">
      <c r="A3918" t="s">
        <v>410</v>
      </c>
      <c r="B3918" t="str">
        <f>_xlfn.TEXTBEFORE(Table2[[#This Row],[Kamp]]," - ")</f>
        <v>Vanløse Floorball</v>
      </c>
      <c r="C3918" t="str">
        <f>_xlfn.TEXTAFTER(Table2[[#This Row],[Kamp]],"- ")</f>
        <v>RungstedHørsholm</v>
      </c>
      <c r="D3918">
        <v>45366</v>
      </c>
      <c r="E3918">
        <v>83612</v>
      </c>
      <c r="F3918">
        <v>20232024</v>
      </c>
      <c r="G3918" t="s">
        <v>372</v>
      </c>
      <c r="H3918" t="s">
        <v>662</v>
      </c>
      <c r="I3918" t="s">
        <v>677</v>
      </c>
      <c r="J3918">
        <v>3</v>
      </c>
      <c r="K3918">
        <v>31141</v>
      </c>
      <c r="L3918">
        <v>1</v>
      </c>
      <c r="M3918" t="s">
        <v>630</v>
      </c>
      <c r="N3918" t="s">
        <v>87</v>
      </c>
      <c r="O3918" t="s">
        <v>487</v>
      </c>
      <c r="P3918">
        <v>27</v>
      </c>
      <c r="Q3918">
        <v>10</v>
      </c>
      <c r="R3918">
        <f>SUMIFS(Table2[number],Table2[Event],"Goal",Table2[H/U],"HOME",Table2[GameID],Table2[[#This Row],[GameID]],Table2[GameTime],"&lt;="&amp;Table2[[#This Row],[GameTime]])</f>
        <v>6</v>
      </c>
      <c r="S3918">
        <f>SUMIFS(Table2[number],Table2[Event],"Goal",Table2[H/U],"AWAY",Table2[GameID],Table2[[#This Row],[GameID]],Table2[GameTime],"&lt;="&amp;Table2[[#This Row],[GameTime]])</f>
        <v>2</v>
      </c>
      <c r="T3918" t="str">
        <f>IF(Table2[[#This Row],[Event]]="Goal",Table2[[#This Row],[Hscore]]&amp;"-"&amp;Table2[[#This Row],[Uscore]],"")</f>
        <v>6-2</v>
      </c>
      <c r="U3918">
        <v>2683</v>
      </c>
      <c r="V3918" s="1">
        <f>Table2[[#This Row],[GameTime]]-(Table2[[#This Row],[period]]-1)*1200</f>
        <v>283</v>
      </c>
      <c r="W3918" s="1">
        <f>ROUNDDOWN(Table2[[#This Row],[Time]]/60,0)</f>
        <v>4</v>
      </c>
      <c r="X3918" s="1">
        <f>ROUNDDOWN((Table2[[#This Row],[Time]]/60-Table2[[#This Row],[Time2]])*60,0)</f>
        <v>43</v>
      </c>
      <c r="Y3918" s="1" t="str">
        <f>IF(Table2[[#This Row],[Time2]]&lt;10,0&amp;Table2[[#This Row],[Time2]],Table2[[#This Row],[Time2]])</f>
        <v>04</v>
      </c>
      <c r="Z3918" s="1">
        <f>IF(Table2[[#This Row],[Time3]]&lt;10,0&amp;Table2[[#This Row],[Time3]],Table2[[#This Row],[Time3]])</f>
        <v>43</v>
      </c>
      <c r="AA3918" s="2" t="str">
        <f>Table2[[#This Row],[Time4]]&amp;":"&amp;Table2[[#This Row],[Time5]]</f>
        <v>04:43</v>
      </c>
      <c r="AB3918" s="1" t="str" cm="1">
        <f t="array" ref="AB3918">IFERROR(IF(Table2[[#This Row],[code]]="","",_xlfn.IFS(AND(Table2[[#This Row],[code]]&lt;400,Table2[[#This Row],[code]]&lt;&gt;""),2,Table2[[#This Row],[code]]&gt;500,4)),"")</f>
        <v/>
      </c>
      <c r="AC3918" s="1" t="str">
        <f>IF(Table2[[#This Row],[Event]]="Penalty",Table2[[#This Row],[number]],IF(Table2[[#This Row],[Event]]="Time-Out",401,""))</f>
        <v/>
      </c>
      <c r="AD3918" s="1">
        <f>ROW(A3917)</f>
        <v>3917</v>
      </c>
      <c r="AE3918" s="1">
        <f>COUNTIFS(Table2[GameID],Table2[[#This Row],[GameID]],Table2[Column1],"&lt;="&amp;Table2[[#This Row],[Column1]])-1</f>
        <v>10</v>
      </c>
    </row>
    <row r="3919" spans="1:31" x14ac:dyDescent="0.45">
      <c r="A3919" t="s">
        <v>410</v>
      </c>
      <c r="B3919" t="str">
        <f>_xlfn.TEXTBEFORE(Table2[[#This Row],[Kamp]]," - ")</f>
        <v>Vanløse Floorball</v>
      </c>
      <c r="C3919" t="str">
        <f>_xlfn.TEXTAFTER(Table2[[#This Row],[Kamp]],"- ")</f>
        <v>RungstedHørsholm</v>
      </c>
      <c r="D3919">
        <v>45366</v>
      </c>
      <c r="E3919">
        <v>83612</v>
      </c>
      <c r="F3919">
        <v>20232024</v>
      </c>
      <c r="G3919" t="s">
        <v>372</v>
      </c>
      <c r="H3919" t="s">
        <v>662</v>
      </c>
      <c r="I3919" t="s">
        <v>677</v>
      </c>
      <c r="J3919">
        <v>3</v>
      </c>
      <c r="K3919">
        <v>31141</v>
      </c>
      <c r="L3919">
        <v>1</v>
      </c>
      <c r="M3919" t="s">
        <v>630</v>
      </c>
      <c r="N3919" t="s">
        <v>87</v>
      </c>
      <c r="O3919" t="s">
        <v>210</v>
      </c>
      <c r="P3919">
        <v>27</v>
      </c>
      <c r="Q3919">
        <v>23</v>
      </c>
      <c r="R3919">
        <f>SUMIFS(Table2[number],Table2[Event],"Goal",Table2[H/U],"HOME",Table2[GameID],Table2[[#This Row],[GameID]],Table2[GameTime],"&lt;="&amp;Table2[[#This Row],[GameTime]])</f>
        <v>6</v>
      </c>
      <c r="S3919">
        <f>SUMIFS(Table2[number],Table2[Event],"Goal",Table2[H/U],"AWAY",Table2[GameID],Table2[[#This Row],[GameID]],Table2[GameTime],"&lt;="&amp;Table2[[#This Row],[GameTime]])</f>
        <v>3</v>
      </c>
      <c r="T3919" t="str">
        <f>IF(Table2[[#This Row],[Event]]="Goal",Table2[[#This Row],[Hscore]]&amp;"-"&amp;Table2[[#This Row],[Uscore]],"")</f>
        <v>6-3</v>
      </c>
      <c r="U3919">
        <v>2934</v>
      </c>
      <c r="V3919" s="1">
        <f>Table2[[#This Row],[GameTime]]-(Table2[[#This Row],[period]]-1)*1200</f>
        <v>534</v>
      </c>
      <c r="W3919" s="1">
        <f>ROUNDDOWN(Table2[[#This Row],[Time]]/60,0)</f>
        <v>8</v>
      </c>
      <c r="X3919" s="1">
        <f>ROUNDDOWN((Table2[[#This Row],[Time]]/60-Table2[[#This Row],[Time2]])*60,0)</f>
        <v>54</v>
      </c>
      <c r="Y3919" s="1" t="str">
        <f>IF(Table2[[#This Row],[Time2]]&lt;10,0&amp;Table2[[#This Row],[Time2]],Table2[[#This Row],[Time2]])</f>
        <v>08</v>
      </c>
      <c r="Z3919" s="1">
        <f>IF(Table2[[#This Row],[Time3]]&lt;10,0&amp;Table2[[#This Row],[Time3]],Table2[[#This Row],[Time3]])</f>
        <v>54</v>
      </c>
      <c r="AA3919" s="2" t="str">
        <f>Table2[[#This Row],[Time4]]&amp;":"&amp;Table2[[#This Row],[Time5]]</f>
        <v>08:54</v>
      </c>
      <c r="AB3919" s="1" t="str" cm="1">
        <f t="array" ref="AB3919">IFERROR(IF(Table2[[#This Row],[code]]="","",_xlfn.IFS(AND(Table2[[#This Row],[code]]&lt;400,Table2[[#This Row],[code]]&lt;&gt;""),2,Table2[[#This Row],[code]]&gt;500,4)),"")</f>
        <v/>
      </c>
      <c r="AC3919" s="1" t="str">
        <f>IF(Table2[[#This Row],[Event]]="Penalty",Table2[[#This Row],[number]],IF(Table2[[#This Row],[Event]]="Time-Out",401,""))</f>
        <v/>
      </c>
      <c r="AD3919" s="1">
        <f>ROW(A3918)</f>
        <v>3918</v>
      </c>
      <c r="AE3919" s="1">
        <f>COUNTIFS(Table2[GameID],Table2[[#This Row],[GameID]],Table2[Column1],"&lt;="&amp;Table2[[#This Row],[Column1]])-1</f>
        <v>11</v>
      </c>
    </row>
    <row r="3920" spans="1:31" x14ac:dyDescent="0.45">
      <c r="A3920" t="s">
        <v>410</v>
      </c>
      <c r="B3920" t="str">
        <f>_xlfn.TEXTBEFORE(Table2[[#This Row],[Kamp]]," - ")</f>
        <v>Vanløse Floorball</v>
      </c>
      <c r="C3920" t="str">
        <f>_xlfn.TEXTAFTER(Table2[[#This Row],[Kamp]],"- ")</f>
        <v>RungstedHørsholm</v>
      </c>
      <c r="D3920">
        <v>45366</v>
      </c>
      <c r="E3920">
        <v>83612</v>
      </c>
      <c r="F3920">
        <v>20232024</v>
      </c>
      <c r="G3920" t="s">
        <v>372</v>
      </c>
      <c r="H3920" t="s">
        <v>660</v>
      </c>
      <c r="I3920" t="s">
        <v>678</v>
      </c>
      <c r="J3920">
        <v>3</v>
      </c>
      <c r="K3920">
        <v>31142</v>
      </c>
      <c r="L3920">
        <v>1</v>
      </c>
      <c r="M3920" t="s">
        <v>630</v>
      </c>
      <c r="N3920" t="s">
        <v>98</v>
      </c>
      <c r="O3920" t="s">
        <v>96</v>
      </c>
      <c r="P3920">
        <v>16</v>
      </c>
      <c r="Q3920">
        <v>10</v>
      </c>
      <c r="R3920">
        <f>SUMIFS(Table2[number],Table2[Event],"Goal",Table2[H/U],"HOME",Table2[GameID],Table2[[#This Row],[GameID]],Table2[GameTime],"&lt;="&amp;Table2[[#This Row],[GameTime]])</f>
        <v>7</v>
      </c>
      <c r="S3920">
        <f>SUMIFS(Table2[number],Table2[Event],"Goal",Table2[H/U],"AWAY",Table2[GameID],Table2[[#This Row],[GameID]],Table2[GameTime],"&lt;="&amp;Table2[[#This Row],[GameTime]])</f>
        <v>3</v>
      </c>
      <c r="T3920" t="str">
        <f>IF(Table2[[#This Row],[Event]]="Goal",Table2[[#This Row],[Hscore]]&amp;"-"&amp;Table2[[#This Row],[Uscore]],"")</f>
        <v>7-3</v>
      </c>
      <c r="U3920">
        <v>3159</v>
      </c>
      <c r="V3920" s="1">
        <f>Table2[[#This Row],[GameTime]]-(Table2[[#This Row],[period]]-1)*1200</f>
        <v>759</v>
      </c>
      <c r="W3920" s="1">
        <f>ROUNDDOWN(Table2[[#This Row],[Time]]/60,0)</f>
        <v>12</v>
      </c>
      <c r="X3920" s="1">
        <f>ROUNDDOWN((Table2[[#This Row],[Time]]/60-Table2[[#This Row],[Time2]])*60,0)</f>
        <v>39</v>
      </c>
      <c r="Y3920" s="1">
        <f>IF(Table2[[#This Row],[Time2]]&lt;10,0&amp;Table2[[#This Row],[Time2]],Table2[[#This Row],[Time2]])</f>
        <v>12</v>
      </c>
      <c r="Z3920" s="1">
        <f>IF(Table2[[#This Row],[Time3]]&lt;10,0&amp;Table2[[#This Row],[Time3]],Table2[[#This Row],[Time3]])</f>
        <v>39</v>
      </c>
      <c r="AA3920" s="2" t="str">
        <f>Table2[[#This Row],[Time4]]&amp;":"&amp;Table2[[#This Row],[Time5]]</f>
        <v>12:39</v>
      </c>
      <c r="AB3920" s="1" t="str" cm="1">
        <f t="array" ref="AB3920">IFERROR(IF(Table2[[#This Row],[code]]="","",_xlfn.IFS(AND(Table2[[#This Row],[code]]&lt;400,Table2[[#This Row],[code]]&lt;&gt;""),2,Table2[[#This Row],[code]]&gt;500,4)),"")</f>
        <v/>
      </c>
      <c r="AC3920" s="1" t="str">
        <f>IF(Table2[[#This Row],[Event]]="Penalty",Table2[[#This Row],[number]],IF(Table2[[#This Row],[Event]]="Time-Out",401,""))</f>
        <v/>
      </c>
      <c r="AD3920" s="1">
        <f>ROW(A3919)</f>
        <v>3919</v>
      </c>
      <c r="AE3920" s="1">
        <f>COUNTIFS(Table2[GameID],Table2[[#This Row],[GameID]],Table2[Column1],"&lt;="&amp;Table2[[#This Row],[Column1]])-1</f>
        <v>12</v>
      </c>
    </row>
    <row r="3921" spans="1:31" x14ac:dyDescent="0.45">
      <c r="A3921" t="s">
        <v>410</v>
      </c>
      <c r="B3921" t="str">
        <f>_xlfn.TEXTBEFORE(Table2[[#This Row],[Kamp]]," - ")</f>
        <v>Vanløse Floorball</v>
      </c>
      <c r="C3921" t="str">
        <f>_xlfn.TEXTAFTER(Table2[[#This Row],[Kamp]],"- ")</f>
        <v>RungstedHørsholm</v>
      </c>
      <c r="D3921">
        <v>45366</v>
      </c>
      <c r="E3921">
        <v>83612</v>
      </c>
      <c r="F3921">
        <v>20232024</v>
      </c>
      <c r="G3921" t="s">
        <v>372</v>
      </c>
      <c r="H3921" t="s">
        <v>660</v>
      </c>
      <c r="I3921" t="s">
        <v>678</v>
      </c>
      <c r="J3921">
        <v>3</v>
      </c>
      <c r="K3921">
        <v>31142</v>
      </c>
      <c r="L3921">
        <v>1</v>
      </c>
      <c r="M3921" t="s">
        <v>630</v>
      </c>
      <c r="N3921" t="s">
        <v>37</v>
      </c>
      <c r="O3921" t="s">
        <v>495</v>
      </c>
      <c r="P3921">
        <v>90</v>
      </c>
      <c r="Q3921">
        <v>35</v>
      </c>
      <c r="R3921">
        <f>SUMIFS(Table2[number],Table2[Event],"Goal",Table2[H/U],"HOME",Table2[GameID],Table2[[#This Row],[GameID]],Table2[GameTime],"&lt;="&amp;Table2[[#This Row],[GameTime]])</f>
        <v>8</v>
      </c>
      <c r="S3921">
        <f>SUMIFS(Table2[number],Table2[Event],"Goal",Table2[H/U],"AWAY",Table2[GameID],Table2[[#This Row],[GameID]],Table2[GameTime],"&lt;="&amp;Table2[[#This Row],[GameTime]])</f>
        <v>3</v>
      </c>
      <c r="T3921" t="str">
        <f>IF(Table2[[#This Row],[Event]]="Goal",Table2[[#This Row],[Hscore]]&amp;"-"&amp;Table2[[#This Row],[Uscore]],"")</f>
        <v>8-3</v>
      </c>
      <c r="U3921">
        <v>3518</v>
      </c>
      <c r="V3921" s="1">
        <f>Table2[[#This Row],[GameTime]]-(Table2[[#This Row],[period]]-1)*1200</f>
        <v>1118</v>
      </c>
      <c r="W3921" s="1">
        <f>ROUNDDOWN(Table2[[#This Row],[Time]]/60,0)</f>
        <v>18</v>
      </c>
      <c r="X3921" s="1">
        <f>ROUNDDOWN((Table2[[#This Row],[Time]]/60-Table2[[#This Row],[Time2]])*60,0)</f>
        <v>38</v>
      </c>
      <c r="Y3921" s="1">
        <f>IF(Table2[[#This Row],[Time2]]&lt;10,0&amp;Table2[[#This Row],[Time2]],Table2[[#This Row],[Time2]])</f>
        <v>18</v>
      </c>
      <c r="Z3921" s="1">
        <f>IF(Table2[[#This Row],[Time3]]&lt;10,0&amp;Table2[[#This Row],[Time3]],Table2[[#This Row],[Time3]])</f>
        <v>38</v>
      </c>
      <c r="AA3921" s="2" t="str">
        <f>Table2[[#This Row],[Time4]]&amp;":"&amp;Table2[[#This Row],[Time5]]</f>
        <v>18:38</v>
      </c>
      <c r="AB3921" s="1" t="str" cm="1">
        <f t="array" ref="AB3921">IFERROR(IF(Table2[[#This Row],[code]]="","",_xlfn.IFS(AND(Table2[[#This Row],[code]]&lt;400,Table2[[#This Row],[code]]&lt;&gt;""),2,Table2[[#This Row],[code]]&gt;500,4)),"")</f>
        <v/>
      </c>
      <c r="AC3921" s="1" t="str">
        <f>IF(Table2[[#This Row],[Event]]="Penalty",Table2[[#This Row],[number]],IF(Table2[[#This Row],[Event]]="Time-Out",401,""))</f>
        <v/>
      </c>
      <c r="AD3921" s="1">
        <f>ROW(A3920)</f>
        <v>3920</v>
      </c>
      <c r="AE3921" s="1">
        <f>COUNTIFS(Table2[GameID],Table2[[#This Row],[GameID]],Table2[Column1],"&lt;="&amp;Table2[[#This Row],[Column1]])-1</f>
        <v>13</v>
      </c>
    </row>
    <row r="3922" spans="1:31" x14ac:dyDescent="0.45">
      <c r="A3922" t="s">
        <v>571</v>
      </c>
      <c r="B3922" t="str">
        <f>_xlfn.TEXTBEFORE(Table2[[#This Row],[Kamp]]," - ")</f>
        <v>BFC Vendsyssel</v>
      </c>
      <c r="C3922" t="str">
        <f>_xlfn.TEXTAFTER(Table2[[#This Row],[Kamp]],"- ")</f>
        <v>Odense Floorball</v>
      </c>
      <c r="D3922">
        <v>45375</v>
      </c>
      <c r="E3922">
        <v>83613</v>
      </c>
      <c r="F3922">
        <v>20232024</v>
      </c>
      <c r="G3922" t="s">
        <v>372</v>
      </c>
      <c r="H3922" t="s">
        <v>664</v>
      </c>
      <c r="I3922" t="s">
        <v>678</v>
      </c>
      <c r="J3922">
        <v>1</v>
      </c>
      <c r="K3922">
        <v>31145</v>
      </c>
      <c r="L3922">
        <v>207</v>
      </c>
      <c r="M3922" t="s">
        <v>631</v>
      </c>
      <c r="N3922" t="s">
        <v>211</v>
      </c>
      <c r="O3922" t="s">
        <v>634</v>
      </c>
      <c r="P3922">
        <v>92</v>
      </c>
      <c r="Q3922" t="s">
        <v>634</v>
      </c>
      <c r="R3922">
        <f>SUMIFS(Table2[number],Table2[Event],"Goal",Table2[H/U],"HOME",Table2[GameID],Table2[[#This Row],[GameID]],Table2[GameTime],"&lt;="&amp;Table2[[#This Row],[GameTime]])</f>
        <v>0</v>
      </c>
      <c r="S3922">
        <f>SUMIFS(Table2[number],Table2[Event],"Goal",Table2[H/U],"AWAY",Table2[GameID],Table2[[#This Row],[GameID]],Table2[GameTime],"&lt;="&amp;Table2[[#This Row],[GameTime]])</f>
        <v>0</v>
      </c>
      <c r="T3922" t="str">
        <f>IF(Table2[[#This Row],[Event]]="Goal",Table2[[#This Row],[Hscore]]&amp;"-"&amp;Table2[[#This Row],[Uscore]],"")</f>
        <v/>
      </c>
      <c r="U3922">
        <v>941</v>
      </c>
      <c r="V3922" s="1">
        <f>Table2[[#This Row],[GameTime]]-(Table2[[#This Row],[period]]-1)*1200</f>
        <v>941</v>
      </c>
      <c r="W3922" s="1">
        <f>ROUNDDOWN(Table2[[#This Row],[Time]]/60,0)</f>
        <v>15</v>
      </c>
      <c r="X3922" s="1">
        <f>ROUNDDOWN((Table2[[#This Row],[Time]]/60-Table2[[#This Row],[Time2]])*60,0)</f>
        <v>41</v>
      </c>
      <c r="Y3922" s="1">
        <f>IF(Table2[[#This Row],[Time2]]&lt;10,0&amp;Table2[[#This Row],[Time2]],Table2[[#This Row],[Time2]])</f>
        <v>15</v>
      </c>
      <c r="Z3922" s="1">
        <f>IF(Table2[[#This Row],[Time3]]&lt;10,0&amp;Table2[[#This Row],[Time3]],Table2[[#This Row],[Time3]])</f>
        <v>41</v>
      </c>
      <c r="AA3922" s="2" t="str">
        <f>Table2[[#This Row],[Time4]]&amp;":"&amp;Table2[[#This Row],[Time5]]</f>
        <v>15:41</v>
      </c>
      <c r="AB3922" s="1" cm="1">
        <f t="array" ref="AB3922">IFERROR(IF(Table2[[#This Row],[code]]="","",_xlfn.IFS(AND(Table2[[#This Row],[code]]&lt;400,Table2[[#This Row],[code]]&lt;&gt;""),2,Table2[[#This Row],[code]]&gt;500,4)),"")</f>
        <v>2</v>
      </c>
      <c r="AC3922" s="1">
        <f>IF(Table2[[#This Row],[Event]]="Penalty",Table2[[#This Row],[number]],IF(Table2[[#This Row],[Event]]="Time-Out",401,""))</f>
        <v>207</v>
      </c>
      <c r="AD3922" s="1">
        <f>ROW(A3921)</f>
        <v>3921</v>
      </c>
      <c r="AE3922" s="1">
        <f>COUNTIFS(Table2[GameID],Table2[[#This Row],[GameID]],Table2[Column1],"&lt;="&amp;Table2[[#This Row],[Column1]])-1</f>
        <v>0</v>
      </c>
    </row>
    <row r="3923" spans="1:31" x14ac:dyDescent="0.45">
      <c r="A3923" t="s">
        <v>571</v>
      </c>
      <c r="B3923" t="str">
        <f>_xlfn.TEXTBEFORE(Table2[[#This Row],[Kamp]]," - ")</f>
        <v>BFC Vendsyssel</v>
      </c>
      <c r="C3923" t="str">
        <f>_xlfn.TEXTAFTER(Table2[[#This Row],[Kamp]],"- ")</f>
        <v>Odense Floorball</v>
      </c>
      <c r="D3923">
        <v>45375</v>
      </c>
      <c r="E3923">
        <v>83613</v>
      </c>
      <c r="F3923">
        <v>20232024</v>
      </c>
      <c r="G3923" t="s">
        <v>372</v>
      </c>
      <c r="H3923" t="s">
        <v>672</v>
      </c>
      <c r="I3923" t="s">
        <v>677</v>
      </c>
      <c r="J3923">
        <v>1</v>
      </c>
      <c r="K3923">
        <v>31403</v>
      </c>
      <c r="L3923">
        <v>201</v>
      </c>
      <c r="M3923" t="s">
        <v>631</v>
      </c>
      <c r="N3923" t="s">
        <v>505</v>
      </c>
      <c r="O3923" t="s">
        <v>634</v>
      </c>
      <c r="P3923">
        <v>7</v>
      </c>
      <c r="Q3923" t="s">
        <v>634</v>
      </c>
      <c r="R3923">
        <f>SUMIFS(Table2[number],Table2[Event],"Goal",Table2[H/U],"HOME",Table2[GameID],Table2[[#This Row],[GameID]],Table2[GameTime],"&lt;="&amp;Table2[[#This Row],[GameTime]])</f>
        <v>0</v>
      </c>
      <c r="S3923">
        <f>SUMIFS(Table2[number],Table2[Event],"Goal",Table2[H/U],"AWAY",Table2[GameID],Table2[[#This Row],[GameID]],Table2[GameTime],"&lt;="&amp;Table2[[#This Row],[GameTime]])</f>
        <v>0</v>
      </c>
      <c r="T3923" t="str">
        <f>IF(Table2[[#This Row],[Event]]="Goal",Table2[[#This Row],[Hscore]]&amp;"-"&amp;Table2[[#This Row],[Uscore]],"")</f>
        <v/>
      </c>
      <c r="U3923">
        <v>1059</v>
      </c>
      <c r="V3923" s="1">
        <f>Table2[[#This Row],[GameTime]]-(Table2[[#This Row],[period]]-1)*1200</f>
        <v>1059</v>
      </c>
      <c r="W3923" s="1">
        <f>ROUNDDOWN(Table2[[#This Row],[Time]]/60,0)</f>
        <v>17</v>
      </c>
      <c r="X3923" s="1">
        <f>ROUNDDOWN((Table2[[#This Row],[Time]]/60-Table2[[#This Row],[Time2]])*60,0)</f>
        <v>38</v>
      </c>
      <c r="Y3923" s="1">
        <f>IF(Table2[[#This Row],[Time2]]&lt;10,0&amp;Table2[[#This Row],[Time2]],Table2[[#This Row],[Time2]])</f>
        <v>17</v>
      </c>
      <c r="Z3923" s="1">
        <f>IF(Table2[[#This Row],[Time3]]&lt;10,0&amp;Table2[[#This Row],[Time3]],Table2[[#This Row],[Time3]])</f>
        <v>38</v>
      </c>
      <c r="AA3923" s="2" t="str">
        <f>Table2[[#This Row],[Time4]]&amp;":"&amp;Table2[[#This Row],[Time5]]</f>
        <v>17:38</v>
      </c>
      <c r="AB3923" s="1" cm="1">
        <f t="array" ref="AB3923">IFERROR(IF(Table2[[#This Row],[code]]="","",_xlfn.IFS(AND(Table2[[#This Row],[code]]&lt;400,Table2[[#This Row],[code]]&lt;&gt;""),2,Table2[[#This Row],[code]]&gt;500,4)),"")</f>
        <v>2</v>
      </c>
      <c r="AC3923" s="1">
        <f>IF(Table2[[#This Row],[Event]]="Penalty",Table2[[#This Row],[number]],IF(Table2[[#This Row],[Event]]="Time-Out",401,""))</f>
        <v>201</v>
      </c>
      <c r="AD3923" s="1">
        <f>ROW(A3922)</f>
        <v>3922</v>
      </c>
      <c r="AE3923" s="1">
        <f>COUNTIFS(Table2[GameID],Table2[[#This Row],[GameID]],Table2[Column1],"&lt;="&amp;Table2[[#This Row],[Column1]])-1</f>
        <v>1</v>
      </c>
    </row>
    <row r="3924" spans="1:31" x14ac:dyDescent="0.45">
      <c r="A3924" t="s">
        <v>571</v>
      </c>
      <c r="B3924" t="str">
        <f>_xlfn.TEXTBEFORE(Table2[[#This Row],[Kamp]]," - ")</f>
        <v>BFC Vendsyssel</v>
      </c>
      <c r="C3924" t="str">
        <f>_xlfn.TEXTAFTER(Table2[[#This Row],[Kamp]],"- ")</f>
        <v>Odense Floorball</v>
      </c>
      <c r="D3924">
        <v>45375</v>
      </c>
      <c r="E3924">
        <v>83613</v>
      </c>
      <c r="F3924">
        <v>20232024</v>
      </c>
      <c r="G3924" t="s">
        <v>372</v>
      </c>
      <c r="H3924" t="s">
        <v>664</v>
      </c>
      <c r="I3924" t="s">
        <v>678</v>
      </c>
      <c r="J3924">
        <v>2</v>
      </c>
      <c r="K3924">
        <v>31145</v>
      </c>
      <c r="L3924">
        <v>1</v>
      </c>
      <c r="M3924" t="s">
        <v>630</v>
      </c>
      <c r="N3924" t="s">
        <v>482</v>
      </c>
      <c r="O3924" t="s">
        <v>211</v>
      </c>
      <c r="P3924">
        <v>17</v>
      </c>
      <c r="Q3924">
        <v>92</v>
      </c>
      <c r="R3924">
        <f>SUMIFS(Table2[number],Table2[Event],"Goal",Table2[H/U],"HOME",Table2[GameID],Table2[[#This Row],[GameID]],Table2[GameTime],"&lt;="&amp;Table2[[#This Row],[GameTime]])</f>
        <v>1</v>
      </c>
      <c r="S3924">
        <f>SUMIFS(Table2[number],Table2[Event],"Goal",Table2[H/U],"AWAY",Table2[GameID],Table2[[#This Row],[GameID]],Table2[GameTime],"&lt;="&amp;Table2[[#This Row],[GameTime]])</f>
        <v>0</v>
      </c>
      <c r="T3924" t="str">
        <f>IF(Table2[[#This Row],[Event]]="Goal",Table2[[#This Row],[Hscore]]&amp;"-"&amp;Table2[[#This Row],[Uscore]],"")</f>
        <v>1-0</v>
      </c>
      <c r="U3924">
        <v>1235</v>
      </c>
      <c r="V3924" s="1">
        <f>Table2[[#This Row],[GameTime]]-(Table2[[#This Row],[period]]-1)*1200</f>
        <v>35</v>
      </c>
      <c r="W3924" s="1">
        <f>ROUNDDOWN(Table2[[#This Row],[Time]]/60,0)</f>
        <v>0</v>
      </c>
      <c r="X3924" s="1">
        <f>ROUNDDOWN((Table2[[#This Row],[Time]]/60-Table2[[#This Row],[Time2]])*60,0)</f>
        <v>35</v>
      </c>
      <c r="Y3924" s="1" t="str">
        <f>IF(Table2[[#This Row],[Time2]]&lt;10,0&amp;Table2[[#This Row],[Time2]],Table2[[#This Row],[Time2]])</f>
        <v>00</v>
      </c>
      <c r="Z3924" s="1">
        <f>IF(Table2[[#This Row],[Time3]]&lt;10,0&amp;Table2[[#This Row],[Time3]],Table2[[#This Row],[Time3]])</f>
        <v>35</v>
      </c>
      <c r="AA3924" s="2" t="str">
        <f>Table2[[#This Row],[Time4]]&amp;":"&amp;Table2[[#This Row],[Time5]]</f>
        <v>00:35</v>
      </c>
      <c r="AB3924" s="1" t="str" cm="1">
        <f t="array" ref="AB3924">IFERROR(IF(Table2[[#This Row],[code]]="","",_xlfn.IFS(AND(Table2[[#This Row],[code]]&lt;400,Table2[[#This Row],[code]]&lt;&gt;""),2,Table2[[#This Row],[code]]&gt;500,4)),"")</f>
        <v/>
      </c>
      <c r="AC3924" s="1" t="str">
        <f>IF(Table2[[#This Row],[Event]]="Penalty",Table2[[#This Row],[number]],IF(Table2[[#This Row],[Event]]="Time-Out",401,""))</f>
        <v/>
      </c>
      <c r="AD3924" s="1">
        <f>ROW(A3923)</f>
        <v>3923</v>
      </c>
      <c r="AE3924" s="1">
        <f>COUNTIFS(Table2[GameID],Table2[[#This Row],[GameID]],Table2[Column1],"&lt;="&amp;Table2[[#This Row],[Column1]])-1</f>
        <v>2</v>
      </c>
    </row>
    <row r="3925" spans="1:31" x14ac:dyDescent="0.45">
      <c r="A3925" t="s">
        <v>571</v>
      </c>
      <c r="B3925" t="str">
        <f>_xlfn.TEXTBEFORE(Table2[[#This Row],[Kamp]]," - ")</f>
        <v>BFC Vendsyssel</v>
      </c>
      <c r="C3925" t="str">
        <f>_xlfn.TEXTAFTER(Table2[[#This Row],[Kamp]],"- ")</f>
        <v>Odense Floorball</v>
      </c>
      <c r="D3925">
        <v>45375</v>
      </c>
      <c r="E3925">
        <v>83613</v>
      </c>
      <c r="F3925">
        <v>20232024</v>
      </c>
      <c r="G3925" t="s">
        <v>372</v>
      </c>
      <c r="H3925" t="s">
        <v>672</v>
      </c>
      <c r="I3925" t="s">
        <v>677</v>
      </c>
      <c r="J3925">
        <v>2</v>
      </c>
      <c r="K3925">
        <v>31403</v>
      </c>
      <c r="L3925">
        <v>1</v>
      </c>
      <c r="M3925" t="s">
        <v>630</v>
      </c>
      <c r="N3925" t="s">
        <v>85</v>
      </c>
      <c r="O3925" t="s">
        <v>506</v>
      </c>
      <c r="P3925">
        <v>99</v>
      </c>
      <c r="Q3925">
        <v>8</v>
      </c>
      <c r="R3925">
        <f>SUMIFS(Table2[number],Table2[Event],"Goal",Table2[H/U],"HOME",Table2[GameID],Table2[[#This Row],[GameID]],Table2[GameTime],"&lt;="&amp;Table2[[#This Row],[GameTime]])</f>
        <v>1</v>
      </c>
      <c r="S3925">
        <f>SUMIFS(Table2[number],Table2[Event],"Goal",Table2[H/U],"AWAY",Table2[GameID],Table2[[#This Row],[GameID]],Table2[GameTime],"&lt;="&amp;Table2[[#This Row],[GameTime]])</f>
        <v>1</v>
      </c>
      <c r="T3925" t="str">
        <f>IF(Table2[[#This Row],[Event]]="Goal",Table2[[#This Row],[Hscore]]&amp;"-"&amp;Table2[[#This Row],[Uscore]],"")</f>
        <v>1-1</v>
      </c>
      <c r="U3925">
        <v>1386</v>
      </c>
      <c r="V3925" s="1">
        <f>Table2[[#This Row],[GameTime]]-(Table2[[#This Row],[period]]-1)*1200</f>
        <v>186</v>
      </c>
      <c r="W3925" s="1">
        <f>ROUNDDOWN(Table2[[#This Row],[Time]]/60,0)</f>
        <v>3</v>
      </c>
      <c r="X3925" s="1">
        <f>ROUNDDOWN((Table2[[#This Row],[Time]]/60-Table2[[#This Row],[Time2]])*60,0)</f>
        <v>6</v>
      </c>
      <c r="Y3925" s="1" t="str">
        <f>IF(Table2[[#This Row],[Time2]]&lt;10,0&amp;Table2[[#This Row],[Time2]],Table2[[#This Row],[Time2]])</f>
        <v>03</v>
      </c>
      <c r="Z3925" s="1" t="str">
        <f>IF(Table2[[#This Row],[Time3]]&lt;10,0&amp;Table2[[#This Row],[Time3]],Table2[[#This Row],[Time3]])</f>
        <v>06</v>
      </c>
      <c r="AA3925" s="2" t="str">
        <f>Table2[[#This Row],[Time4]]&amp;":"&amp;Table2[[#This Row],[Time5]]</f>
        <v>03:06</v>
      </c>
      <c r="AB3925" s="1" t="str" cm="1">
        <f t="array" ref="AB3925">IFERROR(IF(Table2[[#This Row],[code]]="","",_xlfn.IFS(AND(Table2[[#This Row],[code]]&lt;400,Table2[[#This Row],[code]]&lt;&gt;""),2,Table2[[#This Row],[code]]&gt;500,4)),"")</f>
        <v/>
      </c>
      <c r="AC3925" s="1" t="str">
        <f>IF(Table2[[#This Row],[Event]]="Penalty",Table2[[#This Row],[number]],IF(Table2[[#This Row],[Event]]="Time-Out",401,""))</f>
        <v/>
      </c>
      <c r="AD3925" s="1">
        <f>ROW(A3924)</f>
        <v>3924</v>
      </c>
      <c r="AE3925" s="1">
        <f>COUNTIFS(Table2[GameID],Table2[[#This Row],[GameID]],Table2[Column1],"&lt;="&amp;Table2[[#This Row],[Column1]])-1</f>
        <v>3</v>
      </c>
    </row>
    <row r="3926" spans="1:31" x14ac:dyDescent="0.45">
      <c r="A3926" t="s">
        <v>571</v>
      </c>
      <c r="B3926" t="str">
        <f>_xlfn.TEXTBEFORE(Table2[[#This Row],[Kamp]]," - ")</f>
        <v>BFC Vendsyssel</v>
      </c>
      <c r="C3926" t="str">
        <f>_xlfn.TEXTAFTER(Table2[[#This Row],[Kamp]],"- ")</f>
        <v>Odense Floorball</v>
      </c>
      <c r="D3926">
        <v>45375</v>
      </c>
      <c r="E3926">
        <v>83613</v>
      </c>
      <c r="F3926">
        <v>20232024</v>
      </c>
      <c r="G3926" t="s">
        <v>372</v>
      </c>
      <c r="H3926" t="s">
        <v>664</v>
      </c>
      <c r="I3926" t="s">
        <v>678</v>
      </c>
      <c r="J3926">
        <v>2</v>
      </c>
      <c r="K3926">
        <v>31145</v>
      </c>
      <c r="L3926">
        <v>1</v>
      </c>
      <c r="M3926" t="s">
        <v>630</v>
      </c>
      <c r="N3926" t="s">
        <v>206</v>
      </c>
      <c r="O3926" t="s">
        <v>287</v>
      </c>
      <c r="P3926">
        <v>64</v>
      </c>
      <c r="Q3926">
        <v>22</v>
      </c>
      <c r="R3926">
        <f>SUMIFS(Table2[number],Table2[Event],"Goal",Table2[H/U],"HOME",Table2[GameID],Table2[[#This Row],[GameID]],Table2[GameTime],"&lt;="&amp;Table2[[#This Row],[GameTime]])</f>
        <v>2</v>
      </c>
      <c r="S3926">
        <f>SUMIFS(Table2[number],Table2[Event],"Goal",Table2[H/U],"AWAY",Table2[GameID],Table2[[#This Row],[GameID]],Table2[GameTime],"&lt;="&amp;Table2[[#This Row],[GameTime]])</f>
        <v>1</v>
      </c>
      <c r="T3926" t="str">
        <f>IF(Table2[[#This Row],[Event]]="Goal",Table2[[#This Row],[Hscore]]&amp;"-"&amp;Table2[[#This Row],[Uscore]],"")</f>
        <v>2-1</v>
      </c>
      <c r="U3926">
        <v>2116</v>
      </c>
      <c r="V3926" s="1">
        <f>Table2[[#This Row],[GameTime]]-(Table2[[#This Row],[period]]-1)*1200</f>
        <v>916</v>
      </c>
      <c r="W3926" s="1">
        <f>ROUNDDOWN(Table2[[#This Row],[Time]]/60,0)</f>
        <v>15</v>
      </c>
      <c r="X3926" s="1">
        <f>ROUNDDOWN((Table2[[#This Row],[Time]]/60-Table2[[#This Row],[Time2]])*60,0)</f>
        <v>16</v>
      </c>
      <c r="Y3926" s="1">
        <f>IF(Table2[[#This Row],[Time2]]&lt;10,0&amp;Table2[[#This Row],[Time2]],Table2[[#This Row],[Time2]])</f>
        <v>15</v>
      </c>
      <c r="Z3926" s="1">
        <f>IF(Table2[[#This Row],[Time3]]&lt;10,0&amp;Table2[[#This Row],[Time3]],Table2[[#This Row],[Time3]])</f>
        <v>16</v>
      </c>
      <c r="AA3926" s="2" t="str">
        <f>Table2[[#This Row],[Time4]]&amp;":"&amp;Table2[[#This Row],[Time5]]</f>
        <v>15:16</v>
      </c>
      <c r="AB3926" s="1" t="str" cm="1">
        <f t="array" ref="AB3926">IFERROR(IF(Table2[[#This Row],[code]]="","",_xlfn.IFS(AND(Table2[[#This Row],[code]]&lt;400,Table2[[#This Row],[code]]&lt;&gt;""),2,Table2[[#This Row],[code]]&gt;500,4)),"")</f>
        <v/>
      </c>
      <c r="AC3926" s="1" t="str">
        <f>IF(Table2[[#This Row],[Event]]="Penalty",Table2[[#This Row],[number]],IF(Table2[[#This Row],[Event]]="Time-Out",401,""))</f>
        <v/>
      </c>
      <c r="AD3926" s="1">
        <f>ROW(A3925)</f>
        <v>3925</v>
      </c>
      <c r="AE3926" s="1">
        <f>COUNTIFS(Table2[GameID],Table2[[#This Row],[GameID]],Table2[Column1],"&lt;="&amp;Table2[[#This Row],[Column1]])-1</f>
        <v>4</v>
      </c>
    </row>
    <row r="3927" spans="1:31" x14ac:dyDescent="0.45">
      <c r="A3927" t="s">
        <v>571</v>
      </c>
      <c r="B3927" t="str">
        <f>_xlfn.TEXTBEFORE(Table2[[#This Row],[Kamp]]," - ")</f>
        <v>BFC Vendsyssel</v>
      </c>
      <c r="C3927" t="str">
        <f>_xlfn.TEXTAFTER(Table2[[#This Row],[Kamp]],"- ")</f>
        <v>Odense Floorball</v>
      </c>
      <c r="D3927">
        <v>45375</v>
      </c>
      <c r="E3927">
        <v>83613</v>
      </c>
      <c r="F3927">
        <v>20232024</v>
      </c>
      <c r="G3927" t="s">
        <v>372</v>
      </c>
      <c r="H3927" t="s">
        <v>664</v>
      </c>
      <c r="I3927" t="s">
        <v>678</v>
      </c>
      <c r="J3927">
        <v>3</v>
      </c>
      <c r="K3927">
        <v>31145</v>
      </c>
      <c r="L3927">
        <v>212</v>
      </c>
      <c r="M3927" t="s">
        <v>631</v>
      </c>
      <c r="N3927" t="s">
        <v>206</v>
      </c>
      <c r="O3927" t="s">
        <v>634</v>
      </c>
      <c r="P3927">
        <v>64</v>
      </c>
      <c r="Q3927" t="s">
        <v>634</v>
      </c>
      <c r="R3927">
        <f>SUMIFS(Table2[number],Table2[Event],"Goal",Table2[H/U],"HOME",Table2[GameID],Table2[[#This Row],[GameID]],Table2[GameTime],"&lt;="&amp;Table2[[#This Row],[GameTime]])</f>
        <v>2</v>
      </c>
      <c r="S3927">
        <f>SUMIFS(Table2[number],Table2[Event],"Goal",Table2[H/U],"AWAY",Table2[GameID],Table2[[#This Row],[GameID]],Table2[GameTime],"&lt;="&amp;Table2[[#This Row],[GameTime]])</f>
        <v>1</v>
      </c>
      <c r="T3927" t="str">
        <f>IF(Table2[[#This Row],[Event]]="Goal",Table2[[#This Row],[Hscore]]&amp;"-"&amp;Table2[[#This Row],[Uscore]],"")</f>
        <v/>
      </c>
      <c r="U3927">
        <v>3076</v>
      </c>
      <c r="V3927" s="1">
        <f>Table2[[#This Row],[GameTime]]-(Table2[[#This Row],[period]]-1)*1200</f>
        <v>676</v>
      </c>
      <c r="W3927" s="1">
        <f>ROUNDDOWN(Table2[[#This Row],[Time]]/60,0)</f>
        <v>11</v>
      </c>
      <c r="X3927" s="1">
        <f>ROUNDDOWN((Table2[[#This Row],[Time]]/60-Table2[[#This Row],[Time2]])*60,0)</f>
        <v>16</v>
      </c>
      <c r="Y3927" s="1">
        <f>IF(Table2[[#This Row],[Time2]]&lt;10,0&amp;Table2[[#This Row],[Time2]],Table2[[#This Row],[Time2]])</f>
        <v>11</v>
      </c>
      <c r="Z3927" s="1">
        <f>IF(Table2[[#This Row],[Time3]]&lt;10,0&amp;Table2[[#This Row],[Time3]],Table2[[#This Row],[Time3]])</f>
        <v>16</v>
      </c>
      <c r="AA3927" s="2" t="str">
        <f>Table2[[#This Row],[Time4]]&amp;":"&amp;Table2[[#This Row],[Time5]]</f>
        <v>11:16</v>
      </c>
      <c r="AB3927" s="1" cm="1">
        <f t="array" ref="AB3927">IFERROR(IF(Table2[[#This Row],[code]]="","",_xlfn.IFS(AND(Table2[[#This Row],[code]]&lt;400,Table2[[#This Row],[code]]&lt;&gt;""),2,Table2[[#This Row],[code]]&gt;500,4)),"")</f>
        <v>2</v>
      </c>
      <c r="AC3927" s="1">
        <f>IF(Table2[[#This Row],[Event]]="Penalty",Table2[[#This Row],[number]],IF(Table2[[#This Row],[Event]]="Time-Out",401,""))</f>
        <v>212</v>
      </c>
      <c r="AD3927" s="1">
        <f>ROW(A3926)</f>
        <v>3926</v>
      </c>
      <c r="AE3927" s="1">
        <f>COUNTIFS(Table2[GameID],Table2[[#This Row],[GameID]],Table2[Column1],"&lt;="&amp;Table2[[#This Row],[Column1]])-1</f>
        <v>5</v>
      </c>
    </row>
    <row r="3928" spans="1:31" x14ac:dyDescent="0.45">
      <c r="A3928" t="s">
        <v>571</v>
      </c>
      <c r="B3928" t="str">
        <f>_xlfn.TEXTBEFORE(Table2[[#This Row],[Kamp]]," - ")</f>
        <v>BFC Vendsyssel</v>
      </c>
      <c r="C3928" t="str">
        <f>_xlfn.TEXTAFTER(Table2[[#This Row],[Kamp]],"- ")</f>
        <v>Odense Floorball</v>
      </c>
      <c r="D3928">
        <v>45375</v>
      </c>
      <c r="E3928">
        <v>83613</v>
      </c>
      <c r="F3928">
        <v>20232024</v>
      </c>
      <c r="G3928" t="s">
        <v>372</v>
      </c>
      <c r="H3928" t="s">
        <v>664</v>
      </c>
      <c r="I3928" t="s">
        <v>678</v>
      </c>
      <c r="J3928">
        <v>3</v>
      </c>
      <c r="K3928">
        <v>31145</v>
      </c>
      <c r="L3928">
        <v>201</v>
      </c>
      <c r="M3928" t="s">
        <v>631</v>
      </c>
      <c r="N3928" t="s">
        <v>211</v>
      </c>
      <c r="O3928" t="s">
        <v>634</v>
      </c>
      <c r="P3928">
        <v>92</v>
      </c>
      <c r="Q3928" t="s">
        <v>634</v>
      </c>
      <c r="R3928">
        <f>SUMIFS(Table2[number],Table2[Event],"Goal",Table2[H/U],"HOME",Table2[GameID],Table2[[#This Row],[GameID]],Table2[GameTime],"&lt;="&amp;Table2[[#This Row],[GameTime]])</f>
        <v>2</v>
      </c>
      <c r="S3928">
        <f>SUMIFS(Table2[number],Table2[Event],"Goal",Table2[H/U],"AWAY",Table2[GameID],Table2[[#This Row],[GameID]],Table2[GameTime],"&lt;="&amp;Table2[[#This Row],[GameTime]])</f>
        <v>1</v>
      </c>
      <c r="T3928" t="str">
        <f>IF(Table2[[#This Row],[Event]]="Goal",Table2[[#This Row],[Hscore]]&amp;"-"&amp;Table2[[#This Row],[Uscore]],"")</f>
        <v/>
      </c>
      <c r="U3928">
        <v>3106</v>
      </c>
      <c r="V3928" s="1">
        <f>Table2[[#This Row],[GameTime]]-(Table2[[#This Row],[period]]-1)*1200</f>
        <v>706</v>
      </c>
      <c r="W3928" s="1">
        <f>ROUNDDOWN(Table2[[#This Row],[Time]]/60,0)</f>
        <v>11</v>
      </c>
      <c r="X3928" s="1">
        <f>ROUNDDOWN((Table2[[#This Row],[Time]]/60-Table2[[#This Row],[Time2]])*60,0)</f>
        <v>46</v>
      </c>
      <c r="Y3928" s="1">
        <f>IF(Table2[[#This Row],[Time2]]&lt;10,0&amp;Table2[[#This Row],[Time2]],Table2[[#This Row],[Time2]])</f>
        <v>11</v>
      </c>
      <c r="Z3928" s="1">
        <f>IF(Table2[[#This Row],[Time3]]&lt;10,0&amp;Table2[[#This Row],[Time3]],Table2[[#This Row],[Time3]])</f>
        <v>46</v>
      </c>
      <c r="AA3928" s="2" t="str">
        <f>Table2[[#This Row],[Time4]]&amp;":"&amp;Table2[[#This Row],[Time5]]</f>
        <v>11:46</v>
      </c>
      <c r="AB3928" s="1" cm="1">
        <f t="array" ref="AB3928">IFERROR(IF(Table2[[#This Row],[code]]="","",_xlfn.IFS(AND(Table2[[#This Row],[code]]&lt;400,Table2[[#This Row],[code]]&lt;&gt;""),2,Table2[[#This Row],[code]]&gt;500,4)),"")</f>
        <v>2</v>
      </c>
      <c r="AC3928" s="1">
        <f>IF(Table2[[#This Row],[Event]]="Penalty",Table2[[#This Row],[number]],IF(Table2[[#This Row],[Event]]="Time-Out",401,""))</f>
        <v>201</v>
      </c>
      <c r="AD3928" s="1">
        <f>ROW(A3927)</f>
        <v>3927</v>
      </c>
      <c r="AE3928" s="1">
        <f>COUNTIFS(Table2[GameID],Table2[[#This Row],[GameID]],Table2[Column1],"&lt;="&amp;Table2[[#This Row],[Column1]])-1</f>
        <v>6</v>
      </c>
    </row>
    <row r="3929" spans="1:31" x14ac:dyDescent="0.45">
      <c r="A3929" t="s">
        <v>571</v>
      </c>
      <c r="B3929" t="str">
        <f>_xlfn.TEXTBEFORE(Table2[[#This Row],[Kamp]]," - ")</f>
        <v>BFC Vendsyssel</v>
      </c>
      <c r="C3929" t="str">
        <f>_xlfn.TEXTAFTER(Table2[[#This Row],[Kamp]],"- ")</f>
        <v>Odense Floorball</v>
      </c>
      <c r="D3929">
        <v>45375</v>
      </c>
      <c r="E3929">
        <v>83613</v>
      </c>
      <c r="F3929">
        <v>20232024</v>
      </c>
      <c r="G3929" t="s">
        <v>372</v>
      </c>
      <c r="H3929" t="s">
        <v>672</v>
      </c>
      <c r="I3929" t="s">
        <v>677</v>
      </c>
      <c r="J3929">
        <v>3</v>
      </c>
      <c r="K3929">
        <v>31403</v>
      </c>
      <c r="L3929">
        <v>207</v>
      </c>
      <c r="M3929" t="s">
        <v>631</v>
      </c>
      <c r="N3929" t="s">
        <v>508</v>
      </c>
      <c r="O3929" t="s">
        <v>634</v>
      </c>
      <c r="P3929">
        <v>20</v>
      </c>
      <c r="Q3929" t="s">
        <v>634</v>
      </c>
      <c r="R3929">
        <f>SUMIFS(Table2[number],Table2[Event],"Goal",Table2[H/U],"HOME",Table2[GameID],Table2[[#This Row],[GameID]],Table2[GameTime],"&lt;="&amp;Table2[[#This Row],[GameTime]])</f>
        <v>2</v>
      </c>
      <c r="S3929">
        <f>SUMIFS(Table2[number],Table2[Event],"Goal",Table2[H/U],"AWAY",Table2[GameID],Table2[[#This Row],[GameID]],Table2[GameTime],"&lt;="&amp;Table2[[#This Row],[GameTime]])</f>
        <v>1</v>
      </c>
      <c r="T3929" t="str">
        <f>IF(Table2[[#This Row],[Event]]="Goal",Table2[[#This Row],[Hscore]]&amp;"-"&amp;Table2[[#This Row],[Uscore]],"")</f>
        <v/>
      </c>
      <c r="U3929">
        <v>3113</v>
      </c>
      <c r="V3929" s="1">
        <f>Table2[[#This Row],[GameTime]]-(Table2[[#This Row],[period]]-1)*1200</f>
        <v>713</v>
      </c>
      <c r="W3929" s="1">
        <f>ROUNDDOWN(Table2[[#This Row],[Time]]/60,0)</f>
        <v>11</v>
      </c>
      <c r="X3929" s="1">
        <f>ROUNDDOWN((Table2[[#This Row],[Time]]/60-Table2[[#This Row],[Time2]])*60,0)</f>
        <v>53</v>
      </c>
      <c r="Y3929" s="1">
        <f>IF(Table2[[#This Row],[Time2]]&lt;10,0&amp;Table2[[#This Row],[Time2]],Table2[[#This Row],[Time2]])</f>
        <v>11</v>
      </c>
      <c r="Z3929" s="1">
        <f>IF(Table2[[#This Row],[Time3]]&lt;10,0&amp;Table2[[#This Row],[Time3]],Table2[[#This Row],[Time3]])</f>
        <v>53</v>
      </c>
      <c r="AA3929" s="2" t="str">
        <f>Table2[[#This Row],[Time4]]&amp;":"&amp;Table2[[#This Row],[Time5]]</f>
        <v>11:53</v>
      </c>
      <c r="AB3929" s="1" cm="1">
        <f t="array" ref="AB3929">IFERROR(IF(Table2[[#This Row],[code]]="","",_xlfn.IFS(AND(Table2[[#This Row],[code]]&lt;400,Table2[[#This Row],[code]]&lt;&gt;""),2,Table2[[#This Row],[code]]&gt;500,4)),"")</f>
        <v>2</v>
      </c>
      <c r="AC3929" s="1">
        <f>IF(Table2[[#This Row],[Event]]="Penalty",Table2[[#This Row],[number]],IF(Table2[[#This Row],[Event]]="Time-Out",401,""))</f>
        <v>207</v>
      </c>
      <c r="AD3929" s="1">
        <f>ROW(A3928)</f>
        <v>3928</v>
      </c>
      <c r="AE3929" s="1">
        <f>COUNTIFS(Table2[GameID],Table2[[#This Row],[GameID]],Table2[Column1],"&lt;="&amp;Table2[[#This Row],[Column1]])-1</f>
        <v>7</v>
      </c>
    </row>
    <row r="3930" spans="1:31" x14ac:dyDescent="0.45">
      <c r="A3930" t="s">
        <v>539</v>
      </c>
      <c r="B3930" t="str">
        <f>_xlfn.TEXTBEFORE(Table2[[#This Row],[Kamp]]," - ")</f>
        <v>Strandby Elling</v>
      </c>
      <c r="C3930" t="str">
        <f>_xlfn.TEXTAFTER(Table2[[#This Row],[Kamp]],"- ")</f>
        <v>ÅFK</v>
      </c>
      <c r="D3930">
        <v>45354</v>
      </c>
      <c r="E3930">
        <v>83614</v>
      </c>
      <c r="F3930">
        <v>20232024</v>
      </c>
      <c r="G3930" t="s">
        <v>372</v>
      </c>
      <c r="H3930" t="s">
        <v>671</v>
      </c>
      <c r="I3930" t="s">
        <v>678</v>
      </c>
      <c r="J3930">
        <v>1</v>
      </c>
      <c r="K3930">
        <v>31148</v>
      </c>
      <c r="L3930">
        <v>1</v>
      </c>
      <c r="M3930" t="s">
        <v>630</v>
      </c>
      <c r="N3930" t="s">
        <v>540</v>
      </c>
      <c r="O3930" t="s">
        <v>473</v>
      </c>
      <c r="P3930">
        <v>21</v>
      </c>
      <c r="Q3930">
        <v>16</v>
      </c>
      <c r="R3930">
        <f>SUMIFS(Table2[number],Table2[Event],"Goal",Table2[H/U],"HOME",Table2[GameID],Table2[[#This Row],[GameID]],Table2[GameTime],"&lt;="&amp;Table2[[#This Row],[GameTime]])</f>
        <v>1</v>
      </c>
      <c r="S3930">
        <f>SUMIFS(Table2[number],Table2[Event],"Goal",Table2[H/U],"AWAY",Table2[GameID],Table2[[#This Row],[GameID]],Table2[GameTime],"&lt;="&amp;Table2[[#This Row],[GameTime]])</f>
        <v>0</v>
      </c>
      <c r="T3930" t="str">
        <f>IF(Table2[[#This Row],[Event]]="Goal",Table2[[#This Row],[Hscore]]&amp;"-"&amp;Table2[[#This Row],[Uscore]],"")</f>
        <v>1-0</v>
      </c>
      <c r="U3930">
        <v>132</v>
      </c>
      <c r="V3930" s="1">
        <f>Table2[[#This Row],[GameTime]]-(Table2[[#This Row],[period]]-1)*1200</f>
        <v>132</v>
      </c>
      <c r="W3930" s="1">
        <f>ROUNDDOWN(Table2[[#This Row],[Time]]/60,0)</f>
        <v>2</v>
      </c>
      <c r="X3930" s="1">
        <f>ROUNDDOWN((Table2[[#This Row],[Time]]/60-Table2[[#This Row],[Time2]])*60,0)</f>
        <v>12</v>
      </c>
      <c r="Y3930" s="1" t="str">
        <f>IF(Table2[[#This Row],[Time2]]&lt;10,0&amp;Table2[[#This Row],[Time2]],Table2[[#This Row],[Time2]])</f>
        <v>02</v>
      </c>
      <c r="Z3930" s="1">
        <f>IF(Table2[[#This Row],[Time3]]&lt;10,0&amp;Table2[[#This Row],[Time3]],Table2[[#This Row],[Time3]])</f>
        <v>12</v>
      </c>
      <c r="AA3930" s="2" t="str">
        <f>Table2[[#This Row],[Time4]]&amp;":"&amp;Table2[[#This Row],[Time5]]</f>
        <v>02:12</v>
      </c>
      <c r="AB3930" s="1" t="str" cm="1">
        <f t="array" ref="AB3930">IFERROR(IF(Table2[[#This Row],[code]]="","",_xlfn.IFS(AND(Table2[[#This Row],[code]]&lt;400,Table2[[#This Row],[code]]&lt;&gt;""),2,Table2[[#This Row],[code]]&gt;500,4)),"")</f>
        <v/>
      </c>
      <c r="AC3930" s="1" t="str">
        <f>IF(Table2[[#This Row],[Event]]="Penalty",Table2[[#This Row],[number]],IF(Table2[[#This Row],[Event]]="Time-Out",401,""))</f>
        <v/>
      </c>
      <c r="AD3930" s="1">
        <f>ROW(A3929)</f>
        <v>3929</v>
      </c>
      <c r="AE3930" s="1">
        <f>COUNTIFS(Table2[GameID],Table2[[#This Row],[GameID]],Table2[Column1],"&lt;="&amp;Table2[[#This Row],[Column1]])-1</f>
        <v>0</v>
      </c>
    </row>
    <row r="3931" spans="1:31" x14ac:dyDescent="0.45">
      <c r="A3931" t="s">
        <v>539</v>
      </c>
      <c r="B3931" t="str">
        <f>_xlfn.TEXTBEFORE(Table2[[#This Row],[Kamp]]," - ")</f>
        <v>Strandby Elling</v>
      </c>
      <c r="C3931" t="str">
        <f>_xlfn.TEXTAFTER(Table2[[#This Row],[Kamp]],"- ")</f>
        <v>ÅFK</v>
      </c>
      <c r="D3931">
        <v>45354</v>
      </c>
      <c r="E3931">
        <v>83614</v>
      </c>
      <c r="F3931">
        <v>20232024</v>
      </c>
      <c r="G3931" t="s">
        <v>372</v>
      </c>
      <c r="H3931" t="s">
        <v>671</v>
      </c>
      <c r="I3931" t="s">
        <v>678</v>
      </c>
      <c r="J3931">
        <v>1</v>
      </c>
      <c r="K3931">
        <v>31148</v>
      </c>
      <c r="L3931">
        <v>1</v>
      </c>
      <c r="M3931" t="s">
        <v>630</v>
      </c>
      <c r="N3931" t="s">
        <v>479</v>
      </c>
      <c r="O3931" t="s">
        <v>421</v>
      </c>
      <c r="P3931">
        <v>90</v>
      </c>
      <c r="Q3931">
        <v>89</v>
      </c>
      <c r="R3931">
        <f>SUMIFS(Table2[number],Table2[Event],"Goal",Table2[H/U],"HOME",Table2[GameID],Table2[[#This Row],[GameID]],Table2[GameTime],"&lt;="&amp;Table2[[#This Row],[GameTime]])</f>
        <v>2</v>
      </c>
      <c r="S3931">
        <f>SUMIFS(Table2[number],Table2[Event],"Goal",Table2[H/U],"AWAY",Table2[GameID],Table2[[#This Row],[GameID]],Table2[GameTime],"&lt;="&amp;Table2[[#This Row],[GameTime]])</f>
        <v>0</v>
      </c>
      <c r="T3931" t="str">
        <f>IF(Table2[[#This Row],[Event]]="Goal",Table2[[#This Row],[Hscore]]&amp;"-"&amp;Table2[[#This Row],[Uscore]],"")</f>
        <v>2-0</v>
      </c>
      <c r="U3931">
        <v>355</v>
      </c>
      <c r="V3931" s="1">
        <f>Table2[[#This Row],[GameTime]]-(Table2[[#This Row],[period]]-1)*1200</f>
        <v>355</v>
      </c>
      <c r="W3931" s="1">
        <f>ROUNDDOWN(Table2[[#This Row],[Time]]/60,0)</f>
        <v>5</v>
      </c>
      <c r="X3931" s="1">
        <f>ROUNDDOWN((Table2[[#This Row],[Time]]/60-Table2[[#This Row],[Time2]])*60,0)</f>
        <v>55</v>
      </c>
      <c r="Y3931" s="1" t="str">
        <f>IF(Table2[[#This Row],[Time2]]&lt;10,0&amp;Table2[[#This Row],[Time2]],Table2[[#This Row],[Time2]])</f>
        <v>05</v>
      </c>
      <c r="Z3931" s="1">
        <f>IF(Table2[[#This Row],[Time3]]&lt;10,0&amp;Table2[[#This Row],[Time3]],Table2[[#This Row],[Time3]])</f>
        <v>55</v>
      </c>
      <c r="AA3931" s="2" t="str">
        <f>Table2[[#This Row],[Time4]]&amp;":"&amp;Table2[[#This Row],[Time5]]</f>
        <v>05:55</v>
      </c>
      <c r="AB3931" s="1" t="str" cm="1">
        <f t="array" ref="AB3931">IFERROR(IF(Table2[[#This Row],[code]]="","",_xlfn.IFS(AND(Table2[[#This Row],[code]]&lt;400,Table2[[#This Row],[code]]&lt;&gt;""),2,Table2[[#This Row],[code]]&gt;500,4)),"")</f>
        <v/>
      </c>
      <c r="AC3931" s="1" t="str">
        <f>IF(Table2[[#This Row],[Event]]="Penalty",Table2[[#This Row],[number]],IF(Table2[[#This Row],[Event]]="Time-Out",401,""))</f>
        <v/>
      </c>
      <c r="AD3931" s="1">
        <f>ROW(A3930)</f>
        <v>3930</v>
      </c>
      <c r="AE3931" s="1">
        <f>COUNTIFS(Table2[GameID],Table2[[#This Row],[GameID]],Table2[Column1],"&lt;="&amp;Table2[[#This Row],[Column1]])-1</f>
        <v>1</v>
      </c>
    </row>
    <row r="3932" spans="1:31" x14ac:dyDescent="0.45">
      <c r="A3932" t="s">
        <v>539</v>
      </c>
      <c r="B3932" t="str">
        <f>_xlfn.TEXTBEFORE(Table2[[#This Row],[Kamp]]," - ")</f>
        <v>Strandby Elling</v>
      </c>
      <c r="C3932" t="str">
        <f>_xlfn.TEXTAFTER(Table2[[#This Row],[Kamp]],"- ")</f>
        <v>ÅFK</v>
      </c>
      <c r="D3932">
        <v>45354</v>
      </c>
      <c r="E3932">
        <v>83614</v>
      </c>
      <c r="F3932">
        <v>20232024</v>
      </c>
      <c r="G3932" t="s">
        <v>372</v>
      </c>
      <c r="H3932" t="s">
        <v>666</v>
      </c>
      <c r="I3932" t="s">
        <v>677</v>
      </c>
      <c r="J3932">
        <v>1</v>
      </c>
      <c r="K3932">
        <v>31407</v>
      </c>
      <c r="L3932">
        <v>1</v>
      </c>
      <c r="M3932" t="s">
        <v>630</v>
      </c>
      <c r="N3932" t="s">
        <v>461</v>
      </c>
      <c r="O3932" t="s">
        <v>634</v>
      </c>
      <c r="P3932">
        <v>6</v>
      </c>
      <c r="Q3932" t="s">
        <v>634</v>
      </c>
      <c r="R3932">
        <f>SUMIFS(Table2[number],Table2[Event],"Goal",Table2[H/U],"HOME",Table2[GameID],Table2[[#This Row],[GameID]],Table2[GameTime],"&lt;="&amp;Table2[[#This Row],[GameTime]])</f>
        <v>2</v>
      </c>
      <c r="S3932">
        <f>SUMIFS(Table2[number],Table2[Event],"Goal",Table2[H/U],"AWAY",Table2[GameID],Table2[[#This Row],[GameID]],Table2[GameTime],"&lt;="&amp;Table2[[#This Row],[GameTime]])</f>
        <v>1</v>
      </c>
      <c r="T3932" t="str">
        <f>IF(Table2[[#This Row],[Event]]="Goal",Table2[[#This Row],[Hscore]]&amp;"-"&amp;Table2[[#This Row],[Uscore]],"")</f>
        <v>2-1</v>
      </c>
      <c r="U3932">
        <v>780</v>
      </c>
      <c r="V3932" s="1">
        <f>Table2[[#This Row],[GameTime]]-(Table2[[#This Row],[period]]-1)*1200</f>
        <v>780</v>
      </c>
      <c r="W3932" s="1">
        <f>ROUNDDOWN(Table2[[#This Row],[Time]]/60,0)</f>
        <v>13</v>
      </c>
      <c r="X3932" s="1">
        <f>ROUNDDOWN((Table2[[#This Row],[Time]]/60-Table2[[#This Row],[Time2]])*60,0)</f>
        <v>0</v>
      </c>
      <c r="Y3932" s="1">
        <f>IF(Table2[[#This Row],[Time2]]&lt;10,0&amp;Table2[[#This Row],[Time2]],Table2[[#This Row],[Time2]])</f>
        <v>13</v>
      </c>
      <c r="Z3932" s="1" t="str">
        <f>IF(Table2[[#This Row],[Time3]]&lt;10,0&amp;Table2[[#This Row],[Time3]],Table2[[#This Row],[Time3]])</f>
        <v>00</v>
      </c>
      <c r="AA3932" s="2" t="str">
        <f>Table2[[#This Row],[Time4]]&amp;":"&amp;Table2[[#This Row],[Time5]]</f>
        <v>13:00</v>
      </c>
      <c r="AB3932" s="1" t="str" cm="1">
        <f t="array" ref="AB3932">IFERROR(IF(Table2[[#This Row],[code]]="","",_xlfn.IFS(AND(Table2[[#This Row],[code]]&lt;400,Table2[[#This Row],[code]]&lt;&gt;""),2,Table2[[#This Row],[code]]&gt;500,4)),"")</f>
        <v/>
      </c>
      <c r="AC3932" s="1" t="str">
        <f>IF(Table2[[#This Row],[Event]]="Penalty",Table2[[#This Row],[number]],IF(Table2[[#This Row],[Event]]="Time-Out",401,""))</f>
        <v/>
      </c>
      <c r="AD3932" s="1">
        <f>ROW(A3931)</f>
        <v>3931</v>
      </c>
      <c r="AE3932" s="1">
        <f>COUNTIFS(Table2[GameID],Table2[[#This Row],[GameID]],Table2[Column1],"&lt;="&amp;Table2[[#This Row],[Column1]])-1</f>
        <v>2</v>
      </c>
    </row>
    <row r="3933" spans="1:31" x14ac:dyDescent="0.45">
      <c r="A3933" t="s">
        <v>539</v>
      </c>
      <c r="B3933" t="str">
        <f>_xlfn.TEXTBEFORE(Table2[[#This Row],[Kamp]]," - ")</f>
        <v>Strandby Elling</v>
      </c>
      <c r="C3933" t="str">
        <f>_xlfn.TEXTAFTER(Table2[[#This Row],[Kamp]],"- ")</f>
        <v>ÅFK</v>
      </c>
      <c r="D3933">
        <v>45354</v>
      </c>
      <c r="E3933">
        <v>83614</v>
      </c>
      <c r="F3933">
        <v>20232024</v>
      </c>
      <c r="G3933" t="s">
        <v>372</v>
      </c>
      <c r="H3933" t="s">
        <v>666</v>
      </c>
      <c r="I3933" t="s">
        <v>677</v>
      </c>
      <c r="J3933">
        <v>1</v>
      </c>
      <c r="K3933">
        <v>31407</v>
      </c>
      <c r="L3933">
        <v>1</v>
      </c>
      <c r="M3933" t="s">
        <v>630</v>
      </c>
      <c r="N3933" t="s">
        <v>600</v>
      </c>
      <c r="O3933" t="s">
        <v>634</v>
      </c>
      <c r="P3933">
        <v>66</v>
      </c>
      <c r="Q3933" t="s">
        <v>634</v>
      </c>
      <c r="R3933">
        <f>SUMIFS(Table2[number],Table2[Event],"Goal",Table2[H/U],"HOME",Table2[GameID],Table2[[#This Row],[GameID]],Table2[GameTime],"&lt;="&amp;Table2[[#This Row],[GameTime]])</f>
        <v>2</v>
      </c>
      <c r="S3933">
        <f>SUMIFS(Table2[number],Table2[Event],"Goal",Table2[H/U],"AWAY",Table2[GameID],Table2[[#This Row],[GameID]],Table2[GameTime],"&lt;="&amp;Table2[[#This Row],[GameTime]])</f>
        <v>2</v>
      </c>
      <c r="T3933" t="str">
        <f>IF(Table2[[#This Row],[Event]]="Goal",Table2[[#This Row],[Hscore]]&amp;"-"&amp;Table2[[#This Row],[Uscore]],"")</f>
        <v>2-2</v>
      </c>
      <c r="U3933">
        <v>805</v>
      </c>
      <c r="V3933" s="1">
        <f>Table2[[#This Row],[GameTime]]-(Table2[[#This Row],[period]]-1)*1200</f>
        <v>805</v>
      </c>
      <c r="W3933" s="1">
        <f>ROUNDDOWN(Table2[[#This Row],[Time]]/60,0)</f>
        <v>13</v>
      </c>
      <c r="X3933" s="1">
        <f>ROUNDDOWN((Table2[[#This Row],[Time]]/60-Table2[[#This Row],[Time2]])*60,0)</f>
        <v>25</v>
      </c>
      <c r="Y3933" s="1">
        <f>IF(Table2[[#This Row],[Time2]]&lt;10,0&amp;Table2[[#This Row],[Time2]],Table2[[#This Row],[Time2]])</f>
        <v>13</v>
      </c>
      <c r="Z3933" s="1">
        <f>IF(Table2[[#This Row],[Time3]]&lt;10,0&amp;Table2[[#This Row],[Time3]],Table2[[#This Row],[Time3]])</f>
        <v>25</v>
      </c>
      <c r="AA3933" s="2" t="str">
        <f>Table2[[#This Row],[Time4]]&amp;":"&amp;Table2[[#This Row],[Time5]]</f>
        <v>13:25</v>
      </c>
      <c r="AB3933" s="1" t="str" cm="1">
        <f t="array" ref="AB3933">IFERROR(IF(Table2[[#This Row],[code]]="","",_xlfn.IFS(AND(Table2[[#This Row],[code]]&lt;400,Table2[[#This Row],[code]]&lt;&gt;""),2,Table2[[#This Row],[code]]&gt;500,4)),"")</f>
        <v/>
      </c>
      <c r="AC3933" s="1" t="str">
        <f>IF(Table2[[#This Row],[Event]]="Penalty",Table2[[#This Row],[number]],IF(Table2[[#This Row],[Event]]="Time-Out",401,""))</f>
        <v/>
      </c>
      <c r="AD3933" s="1">
        <f>ROW(A3932)</f>
        <v>3932</v>
      </c>
      <c r="AE3933" s="1">
        <f>COUNTIFS(Table2[GameID],Table2[[#This Row],[GameID]],Table2[Column1],"&lt;="&amp;Table2[[#This Row],[Column1]])-1</f>
        <v>3</v>
      </c>
    </row>
    <row r="3934" spans="1:31" x14ac:dyDescent="0.45">
      <c r="A3934" t="s">
        <v>539</v>
      </c>
      <c r="B3934" t="str">
        <f>_xlfn.TEXTBEFORE(Table2[[#This Row],[Kamp]]," - ")</f>
        <v>Strandby Elling</v>
      </c>
      <c r="C3934" t="str">
        <f>_xlfn.TEXTAFTER(Table2[[#This Row],[Kamp]],"- ")</f>
        <v>ÅFK</v>
      </c>
      <c r="D3934">
        <v>45354</v>
      </c>
      <c r="E3934">
        <v>83614</v>
      </c>
      <c r="F3934">
        <v>20232024</v>
      </c>
      <c r="G3934" t="s">
        <v>372</v>
      </c>
      <c r="H3934" t="s">
        <v>666</v>
      </c>
      <c r="I3934" t="s">
        <v>677</v>
      </c>
      <c r="J3934">
        <v>1</v>
      </c>
      <c r="K3934">
        <v>31407</v>
      </c>
      <c r="L3934">
        <v>1</v>
      </c>
      <c r="M3934" t="s">
        <v>630</v>
      </c>
      <c r="N3934" t="s">
        <v>154</v>
      </c>
      <c r="O3934" t="s">
        <v>634</v>
      </c>
      <c r="P3934">
        <v>55</v>
      </c>
      <c r="Q3934" t="s">
        <v>634</v>
      </c>
      <c r="R3934">
        <f>SUMIFS(Table2[number],Table2[Event],"Goal",Table2[H/U],"HOME",Table2[GameID],Table2[[#This Row],[GameID]],Table2[GameTime],"&lt;="&amp;Table2[[#This Row],[GameTime]])</f>
        <v>2</v>
      </c>
      <c r="S3934">
        <f>SUMIFS(Table2[number],Table2[Event],"Goal",Table2[H/U],"AWAY",Table2[GameID],Table2[[#This Row],[GameID]],Table2[GameTime],"&lt;="&amp;Table2[[#This Row],[GameTime]])</f>
        <v>3</v>
      </c>
      <c r="T3934" t="str">
        <f>IF(Table2[[#This Row],[Event]]="Goal",Table2[[#This Row],[Hscore]]&amp;"-"&amp;Table2[[#This Row],[Uscore]],"")</f>
        <v>2-3</v>
      </c>
      <c r="U3934">
        <v>835</v>
      </c>
      <c r="V3934" s="1">
        <f>Table2[[#This Row],[GameTime]]-(Table2[[#This Row],[period]]-1)*1200</f>
        <v>835</v>
      </c>
      <c r="W3934" s="1">
        <f>ROUNDDOWN(Table2[[#This Row],[Time]]/60,0)</f>
        <v>13</v>
      </c>
      <c r="X3934" s="1">
        <f>ROUNDDOWN((Table2[[#This Row],[Time]]/60-Table2[[#This Row],[Time2]])*60,0)</f>
        <v>55</v>
      </c>
      <c r="Y3934" s="1">
        <f>IF(Table2[[#This Row],[Time2]]&lt;10,0&amp;Table2[[#This Row],[Time2]],Table2[[#This Row],[Time2]])</f>
        <v>13</v>
      </c>
      <c r="Z3934" s="1">
        <f>IF(Table2[[#This Row],[Time3]]&lt;10,0&amp;Table2[[#This Row],[Time3]],Table2[[#This Row],[Time3]])</f>
        <v>55</v>
      </c>
      <c r="AA3934" s="2" t="str">
        <f>Table2[[#This Row],[Time4]]&amp;":"&amp;Table2[[#This Row],[Time5]]</f>
        <v>13:55</v>
      </c>
      <c r="AB3934" s="1" t="str" cm="1">
        <f t="array" ref="AB3934">IFERROR(IF(Table2[[#This Row],[code]]="","",_xlfn.IFS(AND(Table2[[#This Row],[code]]&lt;400,Table2[[#This Row],[code]]&lt;&gt;""),2,Table2[[#This Row],[code]]&gt;500,4)),"")</f>
        <v/>
      </c>
      <c r="AC3934" s="1" t="str">
        <f>IF(Table2[[#This Row],[Event]]="Penalty",Table2[[#This Row],[number]],IF(Table2[[#This Row],[Event]]="Time-Out",401,""))</f>
        <v/>
      </c>
      <c r="AD3934" s="1">
        <f>ROW(A3933)</f>
        <v>3933</v>
      </c>
      <c r="AE3934" s="1">
        <f>COUNTIFS(Table2[GameID],Table2[[#This Row],[GameID]],Table2[Column1],"&lt;="&amp;Table2[[#This Row],[Column1]])-1</f>
        <v>4</v>
      </c>
    </row>
    <row r="3935" spans="1:31" x14ac:dyDescent="0.45">
      <c r="A3935" t="s">
        <v>539</v>
      </c>
      <c r="B3935" t="str">
        <f>_xlfn.TEXTBEFORE(Table2[[#This Row],[Kamp]]," - ")</f>
        <v>Strandby Elling</v>
      </c>
      <c r="C3935" t="str">
        <f>_xlfn.TEXTAFTER(Table2[[#This Row],[Kamp]],"- ")</f>
        <v>ÅFK</v>
      </c>
      <c r="D3935">
        <v>45354</v>
      </c>
      <c r="E3935">
        <v>83614</v>
      </c>
      <c r="F3935">
        <v>20232024</v>
      </c>
      <c r="G3935" t="s">
        <v>372</v>
      </c>
      <c r="H3935" t="s">
        <v>671</v>
      </c>
      <c r="I3935" t="s">
        <v>678</v>
      </c>
      <c r="J3935">
        <v>1</v>
      </c>
      <c r="K3935">
        <v>31148</v>
      </c>
      <c r="L3935">
        <v>1</v>
      </c>
      <c r="M3935" t="s">
        <v>630</v>
      </c>
      <c r="N3935" t="s">
        <v>479</v>
      </c>
      <c r="O3935" t="s">
        <v>603</v>
      </c>
      <c r="P3935">
        <v>90</v>
      </c>
      <c r="Q3935">
        <v>3</v>
      </c>
      <c r="R3935">
        <f>SUMIFS(Table2[number],Table2[Event],"Goal",Table2[H/U],"HOME",Table2[GameID],Table2[[#This Row],[GameID]],Table2[GameTime],"&lt;="&amp;Table2[[#This Row],[GameTime]])</f>
        <v>3</v>
      </c>
      <c r="S3935">
        <f>SUMIFS(Table2[number],Table2[Event],"Goal",Table2[H/U],"AWAY",Table2[GameID],Table2[[#This Row],[GameID]],Table2[GameTime],"&lt;="&amp;Table2[[#This Row],[GameTime]])</f>
        <v>3</v>
      </c>
      <c r="T3935" t="str">
        <f>IF(Table2[[#This Row],[Event]]="Goal",Table2[[#This Row],[Hscore]]&amp;"-"&amp;Table2[[#This Row],[Uscore]],"")</f>
        <v>3-3</v>
      </c>
      <c r="U3935">
        <v>939</v>
      </c>
      <c r="V3935" s="1">
        <f>Table2[[#This Row],[GameTime]]-(Table2[[#This Row],[period]]-1)*1200</f>
        <v>939</v>
      </c>
      <c r="W3935" s="1">
        <f>ROUNDDOWN(Table2[[#This Row],[Time]]/60,0)</f>
        <v>15</v>
      </c>
      <c r="X3935" s="1">
        <f>ROUNDDOWN((Table2[[#This Row],[Time]]/60-Table2[[#This Row],[Time2]])*60,0)</f>
        <v>39</v>
      </c>
      <c r="Y3935" s="1">
        <f>IF(Table2[[#This Row],[Time2]]&lt;10,0&amp;Table2[[#This Row],[Time2]],Table2[[#This Row],[Time2]])</f>
        <v>15</v>
      </c>
      <c r="Z3935" s="1">
        <f>IF(Table2[[#This Row],[Time3]]&lt;10,0&amp;Table2[[#This Row],[Time3]],Table2[[#This Row],[Time3]])</f>
        <v>39</v>
      </c>
      <c r="AA3935" s="2" t="str">
        <f>Table2[[#This Row],[Time4]]&amp;":"&amp;Table2[[#This Row],[Time5]]</f>
        <v>15:39</v>
      </c>
      <c r="AB3935" s="1" t="str" cm="1">
        <f t="array" ref="AB3935">IFERROR(IF(Table2[[#This Row],[code]]="","",_xlfn.IFS(AND(Table2[[#This Row],[code]]&lt;400,Table2[[#This Row],[code]]&lt;&gt;""),2,Table2[[#This Row],[code]]&gt;500,4)),"")</f>
        <v/>
      </c>
      <c r="AC3935" s="1" t="str">
        <f>IF(Table2[[#This Row],[Event]]="Penalty",Table2[[#This Row],[number]],IF(Table2[[#This Row],[Event]]="Time-Out",401,""))</f>
        <v/>
      </c>
      <c r="AD3935" s="1">
        <f>ROW(A3934)</f>
        <v>3934</v>
      </c>
      <c r="AE3935" s="1">
        <f>COUNTIFS(Table2[GameID],Table2[[#This Row],[GameID]],Table2[Column1],"&lt;="&amp;Table2[[#This Row],[Column1]])-1</f>
        <v>5</v>
      </c>
    </row>
    <row r="3936" spans="1:31" x14ac:dyDescent="0.45">
      <c r="A3936" t="s">
        <v>539</v>
      </c>
      <c r="B3936" t="str">
        <f>_xlfn.TEXTBEFORE(Table2[[#This Row],[Kamp]]," - ")</f>
        <v>Strandby Elling</v>
      </c>
      <c r="C3936" t="str">
        <f>_xlfn.TEXTAFTER(Table2[[#This Row],[Kamp]],"- ")</f>
        <v>ÅFK</v>
      </c>
      <c r="D3936">
        <v>45354</v>
      </c>
      <c r="E3936">
        <v>83614</v>
      </c>
      <c r="F3936">
        <v>20232024</v>
      </c>
      <c r="G3936" t="s">
        <v>372</v>
      </c>
      <c r="H3936" t="s">
        <v>671</v>
      </c>
      <c r="I3936" t="s">
        <v>678</v>
      </c>
      <c r="J3936">
        <v>1</v>
      </c>
      <c r="K3936">
        <v>31148</v>
      </c>
      <c r="L3936">
        <v>1</v>
      </c>
      <c r="M3936" t="s">
        <v>630</v>
      </c>
      <c r="N3936" t="s">
        <v>477</v>
      </c>
      <c r="O3936" t="s">
        <v>473</v>
      </c>
      <c r="P3936">
        <v>71</v>
      </c>
      <c r="Q3936">
        <v>16</v>
      </c>
      <c r="R3936">
        <f>SUMIFS(Table2[number],Table2[Event],"Goal",Table2[H/U],"HOME",Table2[GameID],Table2[[#This Row],[GameID]],Table2[GameTime],"&lt;="&amp;Table2[[#This Row],[GameTime]])</f>
        <v>4</v>
      </c>
      <c r="S3936">
        <f>SUMIFS(Table2[number],Table2[Event],"Goal",Table2[H/U],"AWAY",Table2[GameID],Table2[[#This Row],[GameID]],Table2[GameTime],"&lt;="&amp;Table2[[#This Row],[GameTime]])</f>
        <v>3</v>
      </c>
      <c r="T3936" t="str">
        <f>IF(Table2[[#This Row],[Event]]="Goal",Table2[[#This Row],[Hscore]]&amp;"-"&amp;Table2[[#This Row],[Uscore]],"")</f>
        <v>4-3</v>
      </c>
      <c r="U3936">
        <v>1140</v>
      </c>
      <c r="V3936" s="1">
        <f>Table2[[#This Row],[GameTime]]-(Table2[[#This Row],[period]]-1)*1200</f>
        <v>1140</v>
      </c>
      <c r="W3936" s="1">
        <f>ROUNDDOWN(Table2[[#This Row],[Time]]/60,0)</f>
        <v>19</v>
      </c>
      <c r="X3936" s="1">
        <f>ROUNDDOWN((Table2[[#This Row],[Time]]/60-Table2[[#This Row],[Time2]])*60,0)</f>
        <v>0</v>
      </c>
      <c r="Y3936" s="1">
        <f>IF(Table2[[#This Row],[Time2]]&lt;10,0&amp;Table2[[#This Row],[Time2]],Table2[[#This Row],[Time2]])</f>
        <v>19</v>
      </c>
      <c r="Z3936" s="1" t="str">
        <f>IF(Table2[[#This Row],[Time3]]&lt;10,0&amp;Table2[[#This Row],[Time3]],Table2[[#This Row],[Time3]])</f>
        <v>00</v>
      </c>
      <c r="AA3936" s="2" t="str">
        <f>Table2[[#This Row],[Time4]]&amp;":"&amp;Table2[[#This Row],[Time5]]</f>
        <v>19:00</v>
      </c>
      <c r="AB3936" s="1" t="str" cm="1">
        <f t="array" ref="AB3936">IFERROR(IF(Table2[[#This Row],[code]]="","",_xlfn.IFS(AND(Table2[[#This Row],[code]]&lt;400,Table2[[#This Row],[code]]&lt;&gt;""),2,Table2[[#This Row],[code]]&gt;500,4)),"")</f>
        <v/>
      </c>
      <c r="AC3936" s="1" t="str">
        <f>IF(Table2[[#This Row],[Event]]="Penalty",Table2[[#This Row],[number]],IF(Table2[[#This Row],[Event]]="Time-Out",401,""))</f>
        <v/>
      </c>
      <c r="AD3936" s="1">
        <f>ROW(A3935)</f>
        <v>3935</v>
      </c>
      <c r="AE3936" s="1">
        <f>COUNTIFS(Table2[GameID],Table2[[#This Row],[GameID]],Table2[Column1],"&lt;="&amp;Table2[[#This Row],[Column1]])-1</f>
        <v>6</v>
      </c>
    </row>
    <row r="3937" spans="1:31" x14ac:dyDescent="0.45">
      <c r="A3937" t="s">
        <v>539</v>
      </c>
      <c r="B3937" t="str">
        <f>_xlfn.TEXTBEFORE(Table2[[#This Row],[Kamp]]," - ")</f>
        <v>Strandby Elling</v>
      </c>
      <c r="C3937" t="str">
        <f>_xlfn.TEXTAFTER(Table2[[#This Row],[Kamp]],"- ")</f>
        <v>ÅFK</v>
      </c>
      <c r="D3937">
        <v>45354</v>
      </c>
      <c r="E3937">
        <v>83614</v>
      </c>
      <c r="F3937">
        <v>20232024</v>
      </c>
      <c r="G3937" t="s">
        <v>372</v>
      </c>
      <c r="H3937" t="s">
        <v>671</v>
      </c>
      <c r="I3937" t="s">
        <v>678</v>
      </c>
      <c r="J3937">
        <v>2</v>
      </c>
      <c r="K3937">
        <v>31148</v>
      </c>
      <c r="L3937">
        <v>1</v>
      </c>
      <c r="M3937" t="s">
        <v>630</v>
      </c>
      <c r="N3937" t="s">
        <v>477</v>
      </c>
      <c r="O3937" t="s">
        <v>474</v>
      </c>
      <c r="P3937">
        <v>71</v>
      </c>
      <c r="Q3937">
        <v>20</v>
      </c>
      <c r="R3937">
        <f>SUMIFS(Table2[number],Table2[Event],"Goal",Table2[H/U],"HOME",Table2[GameID],Table2[[#This Row],[GameID]],Table2[GameTime],"&lt;="&amp;Table2[[#This Row],[GameTime]])</f>
        <v>5</v>
      </c>
      <c r="S3937">
        <f>SUMIFS(Table2[number],Table2[Event],"Goal",Table2[H/U],"AWAY",Table2[GameID],Table2[[#This Row],[GameID]],Table2[GameTime],"&lt;="&amp;Table2[[#This Row],[GameTime]])</f>
        <v>3</v>
      </c>
      <c r="T3937" t="str">
        <f>IF(Table2[[#This Row],[Event]]="Goal",Table2[[#This Row],[Hscore]]&amp;"-"&amp;Table2[[#This Row],[Uscore]],"")</f>
        <v>5-3</v>
      </c>
      <c r="U3937">
        <v>1281</v>
      </c>
      <c r="V3937" s="1">
        <f>Table2[[#This Row],[GameTime]]-(Table2[[#This Row],[period]]-1)*1200</f>
        <v>81</v>
      </c>
      <c r="W3937" s="1">
        <f>ROUNDDOWN(Table2[[#This Row],[Time]]/60,0)</f>
        <v>1</v>
      </c>
      <c r="X3937" s="1">
        <f>ROUNDDOWN((Table2[[#This Row],[Time]]/60-Table2[[#This Row],[Time2]])*60,0)</f>
        <v>21</v>
      </c>
      <c r="Y3937" s="1" t="str">
        <f>IF(Table2[[#This Row],[Time2]]&lt;10,0&amp;Table2[[#This Row],[Time2]],Table2[[#This Row],[Time2]])</f>
        <v>01</v>
      </c>
      <c r="Z3937" s="1">
        <f>IF(Table2[[#This Row],[Time3]]&lt;10,0&amp;Table2[[#This Row],[Time3]],Table2[[#This Row],[Time3]])</f>
        <v>21</v>
      </c>
      <c r="AA3937" s="2" t="str">
        <f>Table2[[#This Row],[Time4]]&amp;":"&amp;Table2[[#This Row],[Time5]]</f>
        <v>01:21</v>
      </c>
      <c r="AB3937" s="1" t="str" cm="1">
        <f t="array" ref="AB3937">IFERROR(IF(Table2[[#This Row],[code]]="","",_xlfn.IFS(AND(Table2[[#This Row],[code]]&lt;400,Table2[[#This Row],[code]]&lt;&gt;""),2,Table2[[#This Row],[code]]&gt;500,4)),"")</f>
        <v/>
      </c>
      <c r="AC3937" s="1" t="str">
        <f>IF(Table2[[#This Row],[Event]]="Penalty",Table2[[#This Row],[number]],IF(Table2[[#This Row],[Event]]="Time-Out",401,""))</f>
        <v/>
      </c>
      <c r="AD3937" s="1">
        <f>ROW(A3936)</f>
        <v>3936</v>
      </c>
      <c r="AE3937" s="1">
        <f>COUNTIFS(Table2[GameID],Table2[[#This Row],[GameID]],Table2[Column1],"&lt;="&amp;Table2[[#This Row],[Column1]])-1</f>
        <v>7</v>
      </c>
    </row>
    <row r="3938" spans="1:31" x14ac:dyDescent="0.45">
      <c r="A3938" t="s">
        <v>539</v>
      </c>
      <c r="B3938" t="str">
        <f>_xlfn.TEXTBEFORE(Table2[[#This Row],[Kamp]]," - ")</f>
        <v>Strandby Elling</v>
      </c>
      <c r="C3938" t="str">
        <f>_xlfn.TEXTAFTER(Table2[[#This Row],[Kamp]],"- ")</f>
        <v>ÅFK</v>
      </c>
      <c r="D3938">
        <v>45354</v>
      </c>
      <c r="E3938">
        <v>83614</v>
      </c>
      <c r="F3938">
        <v>20232024</v>
      </c>
      <c r="G3938" t="s">
        <v>372</v>
      </c>
      <c r="H3938" t="s">
        <v>671</v>
      </c>
      <c r="I3938" t="s">
        <v>678</v>
      </c>
      <c r="J3938">
        <v>2</v>
      </c>
      <c r="K3938">
        <v>31148</v>
      </c>
      <c r="L3938">
        <v>1</v>
      </c>
      <c r="M3938" t="s">
        <v>630</v>
      </c>
      <c r="N3938" t="s">
        <v>473</v>
      </c>
      <c r="O3938" t="s">
        <v>477</v>
      </c>
      <c r="P3938">
        <v>16</v>
      </c>
      <c r="Q3938">
        <v>71</v>
      </c>
      <c r="R3938">
        <f>SUMIFS(Table2[number],Table2[Event],"Goal",Table2[H/U],"HOME",Table2[GameID],Table2[[#This Row],[GameID]],Table2[GameTime],"&lt;="&amp;Table2[[#This Row],[GameTime]])</f>
        <v>6</v>
      </c>
      <c r="S3938">
        <f>SUMIFS(Table2[number],Table2[Event],"Goal",Table2[H/U],"AWAY",Table2[GameID],Table2[[#This Row],[GameID]],Table2[GameTime],"&lt;="&amp;Table2[[#This Row],[GameTime]])</f>
        <v>3</v>
      </c>
      <c r="T3938" t="str">
        <f>IF(Table2[[#This Row],[Event]]="Goal",Table2[[#This Row],[Hscore]]&amp;"-"&amp;Table2[[#This Row],[Uscore]],"")</f>
        <v>6-3</v>
      </c>
      <c r="U3938">
        <v>1662</v>
      </c>
      <c r="V3938" s="1">
        <f>Table2[[#This Row],[GameTime]]-(Table2[[#This Row],[period]]-1)*1200</f>
        <v>462</v>
      </c>
      <c r="W3938" s="1">
        <f>ROUNDDOWN(Table2[[#This Row],[Time]]/60,0)</f>
        <v>7</v>
      </c>
      <c r="X3938" s="1">
        <f>ROUNDDOWN((Table2[[#This Row],[Time]]/60-Table2[[#This Row],[Time2]])*60,0)</f>
        <v>42</v>
      </c>
      <c r="Y3938" s="1" t="str">
        <f>IF(Table2[[#This Row],[Time2]]&lt;10,0&amp;Table2[[#This Row],[Time2]],Table2[[#This Row],[Time2]])</f>
        <v>07</v>
      </c>
      <c r="Z3938" s="1">
        <f>IF(Table2[[#This Row],[Time3]]&lt;10,0&amp;Table2[[#This Row],[Time3]],Table2[[#This Row],[Time3]])</f>
        <v>42</v>
      </c>
      <c r="AA3938" s="2" t="str">
        <f>Table2[[#This Row],[Time4]]&amp;":"&amp;Table2[[#This Row],[Time5]]</f>
        <v>07:42</v>
      </c>
      <c r="AB3938" s="1" t="str" cm="1">
        <f t="array" ref="AB3938">IFERROR(IF(Table2[[#This Row],[code]]="","",_xlfn.IFS(AND(Table2[[#This Row],[code]]&lt;400,Table2[[#This Row],[code]]&lt;&gt;""),2,Table2[[#This Row],[code]]&gt;500,4)),"")</f>
        <v/>
      </c>
      <c r="AC3938" s="1" t="str">
        <f>IF(Table2[[#This Row],[Event]]="Penalty",Table2[[#This Row],[number]],IF(Table2[[#This Row],[Event]]="Time-Out",401,""))</f>
        <v/>
      </c>
      <c r="AD3938" s="1">
        <f>ROW(A3937)</f>
        <v>3937</v>
      </c>
      <c r="AE3938" s="1">
        <f>COUNTIFS(Table2[GameID],Table2[[#This Row],[GameID]],Table2[Column1],"&lt;="&amp;Table2[[#This Row],[Column1]])-1</f>
        <v>8</v>
      </c>
    </row>
    <row r="3939" spans="1:31" x14ac:dyDescent="0.45">
      <c r="A3939" t="s">
        <v>539</v>
      </c>
      <c r="B3939" t="str">
        <f>_xlfn.TEXTBEFORE(Table2[[#This Row],[Kamp]]," - ")</f>
        <v>Strandby Elling</v>
      </c>
      <c r="C3939" t="str">
        <f>_xlfn.TEXTAFTER(Table2[[#This Row],[Kamp]],"- ")</f>
        <v>ÅFK</v>
      </c>
      <c r="D3939">
        <v>45354</v>
      </c>
      <c r="E3939">
        <v>83614</v>
      </c>
      <c r="F3939">
        <v>20232024</v>
      </c>
      <c r="G3939" t="s">
        <v>372</v>
      </c>
      <c r="H3939" t="s">
        <v>671</v>
      </c>
      <c r="I3939" t="s">
        <v>678</v>
      </c>
      <c r="J3939">
        <v>2</v>
      </c>
      <c r="K3939">
        <v>31148</v>
      </c>
      <c r="L3939">
        <v>201</v>
      </c>
      <c r="M3939" t="s">
        <v>631</v>
      </c>
      <c r="N3939" t="s">
        <v>478</v>
      </c>
      <c r="O3939" t="s">
        <v>634</v>
      </c>
      <c r="P3939">
        <v>78</v>
      </c>
      <c r="Q3939" t="s">
        <v>634</v>
      </c>
      <c r="R3939">
        <f>SUMIFS(Table2[number],Table2[Event],"Goal",Table2[H/U],"HOME",Table2[GameID],Table2[[#This Row],[GameID]],Table2[GameTime],"&lt;="&amp;Table2[[#This Row],[GameTime]])</f>
        <v>6</v>
      </c>
      <c r="S3939">
        <f>SUMIFS(Table2[number],Table2[Event],"Goal",Table2[H/U],"AWAY",Table2[GameID],Table2[[#This Row],[GameID]],Table2[GameTime],"&lt;="&amp;Table2[[#This Row],[GameTime]])</f>
        <v>3</v>
      </c>
      <c r="T3939" t="str">
        <f>IF(Table2[[#This Row],[Event]]="Goal",Table2[[#This Row],[Hscore]]&amp;"-"&amp;Table2[[#This Row],[Uscore]],"")</f>
        <v/>
      </c>
      <c r="U3939">
        <v>1735</v>
      </c>
      <c r="V3939" s="1">
        <f>Table2[[#This Row],[GameTime]]-(Table2[[#This Row],[period]]-1)*1200</f>
        <v>535</v>
      </c>
      <c r="W3939" s="1">
        <f>ROUNDDOWN(Table2[[#This Row],[Time]]/60,0)</f>
        <v>8</v>
      </c>
      <c r="X3939" s="1">
        <f>ROUNDDOWN((Table2[[#This Row],[Time]]/60-Table2[[#This Row],[Time2]])*60,0)</f>
        <v>55</v>
      </c>
      <c r="Y3939" s="1" t="str">
        <f>IF(Table2[[#This Row],[Time2]]&lt;10,0&amp;Table2[[#This Row],[Time2]],Table2[[#This Row],[Time2]])</f>
        <v>08</v>
      </c>
      <c r="Z3939" s="1">
        <f>IF(Table2[[#This Row],[Time3]]&lt;10,0&amp;Table2[[#This Row],[Time3]],Table2[[#This Row],[Time3]])</f>
        <v>55</v>
      </c>
      <c r="AA3939" s="2" t="str">
        <f>Table2[[#This Row],[Time4]]&amp;":"&amp;Table2[[#This Row],[Time5]]</f>
        <v>08:55</v>
      </c>
      <c r="AB3939" s="1" cm="1">
        <f t="array" ref="AB3939">IFERROR(IF(Table2[[#This Row],[code]]="","",_xlfn.IFS(AND(Table2[[#This Row],[code]]&lt;400,Table2[[#This Row],[code]]&lt;&gt;""),2,Table2[[#This Row],[code]]&gt;500,4)),"")</f>
        <v>2</v>
      </c>
      <c r="AC3939" s="1">
        <f>IF(Table2[[#This Row],[Event]]="Penalty",Table2[[#This Row],[number]],IF(Table2[[#This Row],[Event]]="Time-Out",401,""))</f>
        <v>201</v>
      </c>
      <c r="AD3939" s="1">
        <f>ROW(A3938)</f>
        <v>3938</v>
      </c>
      <c r="AE3939" s="1">
        <f>COUNTIFS(Table2[GameID],Table2[[#This Row],[GameID]],Table2[Column1],"&lt;="&amp;Table2[[#This Row],[Column1]])-1</f>
        <v>9</v>
      </c>
    </row>
    <row r="3940" spans="1:31" x14ac:dyDescent="0.45">
      <c r="A3940" t="s">
        <v>539</v>
      </c>
      <c r="B3940" t="str">
        <f>_xlfn.TEXTBEFORE(Table2[[#This Row],[Kamp]]," - ")</f>
        <v>Strandby Elling</v>
      </c>
      <c r="C3940" t="str">
        <f>_xlfn.TEXTAFTER(Table2[[#This Row],[Kamp]],"- ")</f>
        <v>ÅFK</v>
      </c>
      <c r="D3940">
        <v>45354</v>
      </c>
      <c r="E3940">
        <v>83614</v>
      </c>
      <c r="F3940">
        <v>20232024</v>
      </c>
      <c r="G3940" t="s">
        <v>372</v>
      </c>
      <c r="H3940" t="s">
        <v>666</v>
      </c>
      <c r="I3940" t="s">
        <v>677</v>
      </c>
      <c r="J3940">
        <v>2</v>
      </c>
      <c r="K3940">
        <v>31407</v>
      </c>
      <c r="L3940">
        <v>208</v>
      </c>
      <c r="M3940" t="s">
        <v>631</v>
      </c>
      <c r="N3940" t="s">
        <v>647</v>
      </c>
      <c r="O3940" t="s">
        <v>634</v>
      </c>
      <c r="P3940">
        <v>71</v>
      </c>
      <c r="Q3940" t="s">
        <v>634</v>
      </c>
      <c r="R3940">
        <f>SUMIFS(Table2[number],Table2[Event],"Goal",Table2[H/U],"HOME",Table2[GameID],Table2[[#This Row],[GameID]],Table2[GameTime],"&lt;="&amp;Table2[[#This Row],[GameTime]])</f>
        <v>6</v>
      </c>
      <c r="S3940">
        <f>SUMIFS(Table2[number],Table2[Event],"Goal",Table2[H/U],"AWAY",Table2[GameID],Table2[[#This Row],[GameID]],Table2[GameTime],"&lt;="&amp;Table2[[#This Row],[GameTime]])</f>
        <v>3</v>
      </c>
      <c r="T3940" t="str">
        <f>IF(Table2[[#This Row],[Event]]="Goal",Table2[[#This Row],[Hscore]]&amp;"-"&amp;Table2[[#This Row],[Uscore]],"")</f>
        <v/>
      </c>
      <c r="U3940">
        <v>1864</v>
      </c>
      <c r="V3940" s="1">
        <f>Table2[[#This Row],[GameTime]]-(Table2[[#This Row],[period]]-1)*1200</f>
        <v>664</v>
      </c>
      <c r="W3940" s="1">
        <f>ROUNDDOWN(Table2[[#This Row],[Time]]/60,0)</f>
        <v>11</v>
      </c>
      <c r="X3940" s="1">
        <f>ROUNDDOWN((Table2[[#This Row],[Time]]/60-Table2[[#This Row],[Time2]])*60,0)</f>
        <v>3</v>
      </c>
      <c r="Y3940" s="1">
        <f>IF(Table2[[#This Row],[Time2]]&lt;10,0&amp;Table2[[#This Row],[Time2]],Table2[[#This Row],[Time2]])</f>
        <v>11</v>
      </c>
      <c r="Z3940" s="1" t="str">
        <f>IF(Table2[[#This Row],[Time3]]&lt;10,0&amp;Table2[[#This Row],[Time3]],Table2[[#This Row],[Time3]])</f>
        <v>03</v>
      </c>
      <c r="AA3940" s="2" t="str">
        <f>Table2[[#This Row],[Time4]]&amp;":"&amp;Table2[[#This Row],[Time5]]</f>
        <v>11:03</v>
      </c>
      <c r="AB3940" s="1" cm="1">
        <f t="array" ref="AB3940">IFERROR(IF(Table2[[#This Row],[code]]="","",_xlfn.IFS(AND(Table2[[#This Row],[code]]&lt;400,Table2[[#This Row],[code]]&lt;&gt;""),2,Table2[[#This Row],[code]]&gt;500,4)),"")</f>
        <v>2</v>
      </c>
      <c r="AC3940" s="1">
        <f>IF(Table2[[#This Row],[Event]]="Penalty",Table2[[#This Row],[number]],IF(Table2[[#This Row],[Event]]="Time-Out",401,""))</f>
        <v>208</v>
      </c>
      <c r="AD3940" s="1">
        <f>ROW(A3939)</f>
        <v>3939</v>
      </c>
      <c r="AE3940" s="1">
        <f>COUNTIFS(Table2[GameID],Table2[[#This Row],[GameID]],Table2[Column1],"&lt;="&amp;Table2[[#This Row],[Column1]])-1</f>
        <v>10</v>
      </c>
    </row>
    <row r="3941" spans="1:31" x14ac:dyDescent="0.45">
      <c r="A3941" t="s">
        <v>539</v>
      </c>
      <c r="B3941" t="str">
        <f>_xlfn.TEXTBEFORE(Table2[[#This Row],[Kamp]]," - ")</f>
        <v>Strandby Elling</v>
      </c>
      <c r="C3941" t="str">
        <f>_xlfn.TEXTAFTER(Table2[[#This Row],[Kamp]],"- ")</f>
        <v>ÅFK</v>
      </c>
      <c r="D3941">
        <v>45354</v>
      </c>
      <c r="E3941">
        <v>83614</v>
      </c>
      <c r="F3941">
        <v>20232024</v>
      </c>
      <c r="G3941" t="s">
        <v>372</v>
      </c>
      <c r="H3941" t="s">
        <v>671</v>
      </c>
      <c r="I3941" t="s">
        <v>678</v>
      </c>
      <c r="J3941">
        <v>2</v>
      </c>
      <c r="K3941">
        <v>31148</v>
      </c>
      <c r="L3941">
        <v>1</v>
      </c>
      <c r="M3941" t="s">
        <v>630</v>
      </c>
      <c r="N3941" t="s">
        <v>473</v>
      </c>
      <c r="O3941" t="s">
        <v>540</v>
      </c>
      <c r="P3941">
        <v>16</v>
      </c>
      <c r="Q3941">
        <v>21</v>
      </c>
      <c r="R3941">
        <f>SUMIFS(Table2[number],Table2[Event],"Goal",Table2[H/U],"HOME",Table2[GameID],Table2[[#This Row],[GameID]],Table2[GameTime],"&lt;="&amp;Table2[[#This Row],[GameTime]])</f>
        <v>7</v>
      </c>
      <c r="S3941">
        <f>SUMIFS(Table2[number],Table2[Event],"Goal",Table2[H/U],"AWAY",Table2[GameID],Table2[[#This Row],[GameID]],Table2[GameTime],"&lt;="&amp;Table2[[#This Row],[GameTime]])</f>
        <v>3</v>
      </c>
      <c r="T3941" t="str">
        <f>IF(Table2[[#This Row],[Event]]="Goal",Table2[[#This Row],[Hscore]]&amp;"-"&amp;Table2[[#This Row],[Uscore]],"")</f>
        <v>7-3</v>
      </c>
      <c r="U3941">
        <v>1954</v>
      </c>
      <c r="V3941" s="1">
        <f>Table2[[#This Row],[GameTime]]-(Table2[[#This Row],[period]]-1)*1200</f>
        <v>754</v>
      </c>
      <c r="W3941" s="1">
        <f>ROUNDDOWN(Table2[[#This Row],[Time]]/60,0)</f>
        <v>12</v>
      </c>
      <c r="X3941" s="1">
        <f>ROUNDDOWN((Table2[[#This Row],[Time]]/60-Table2[[#This Row],[Time2]])*60,0)</f>
        <v>34</v>
      </c>
      <c r="Y3941" s="1">
        <f>IF(Table2[[#This Row],[Time2]]&lt;10,0&amp;Table2[[#This Row],[Time2]],Table2[[#This Row],[Time2]])</f>
        <v>12</v>
      </c>
      <c r="Z3941" s="1">
        <f>IF(Table2[[#This Row],[Time3]]&lt;10,0&amp;Table2[[#This Row],[Time3]],Table2[[#This Row],[Time3]])</f>
        <v>34</v>
      </c>
      <c r="AA3941" s="2" t="str">
        <f>Table2[[#This Row],[Time4]]&amp;":"&amp;Table2[[#This Row],[Time5]]</f>
        <v>12:34</v>
      </c>
      <c r="AB3941" s="1" t="str" cm="1">
        <f t="array" ref="AB3941">IFERROR(IF(Table2[[#This Row],[code]]="","",_xlfn.IFS(AND(Table2[[#This Row],[code]]&lt;400,Table2[[#This Row],[code]]&lt;&gt;""),2,Table2[[#This Row],[code]]&gt;500,4)),"")</f>
        <v/>
      </c>
      <c r="AC3941" s="1" t="str">
        <f>IF(Table2[[#This Row],[Event]]="Penalty",Table2[[#This Row],[number]],IF(Table2[[#This Row],[Event]]="Time-Out",401,""))</f>
        <v/>
      </c>
      <c r="AD3941" s="1">
        <f>ROW(A3940)</f>
        <v>3940</v>
      </c>
      <c r="AE3941" s="1">
        <f>COUNTIFS(Table2[GameID],Table2[[#This Row],[GameID]],Table2[Column1],"&lt;="&amp;Table2[[#This Row],[Column1]])-1</f>
        <v>11</v>
      </c>
    </row>
    <row r="3942" spans="1:31" x14ac:dyDescent="0.45">
      <c r="A3942" t="s">
        <v>539</v>
      </c>
      <c r="B3942" t="str">
        <f>_xlfn.TEXTBEFORE(Table2[[#This Row],[Kamp]]," - ")</f>
        <v>Strandby Elling</v>
      </c>
      <c r="C3942" t="str">
        <f>_xlfn.TEXTAFTER(Table2[[#This Row],[Kamp]],"- ")</f>
        <v>ÅFK</v>
      </c>
      <c r="D3942">
        <v>45354</v>
      </c>
      <c r="E3942">
        <v>83614</v>
      </c>
      <c r="F3942">
        <v>20232024</v>
      </c>
      <c r="G3942" t="s">
        <v>372</v>
      </c>
      <c r="H3942" t="s">
        <v>666</v>
      </c>
      <c r="I3942" t="s">
        <v>677</v>
      </c>
      <c r="J3942">
        <v>2</v>
      </c>
      <c r="K3942">
        <v>31407</v>
      </c>
      <c r="L3942">
        <v>208</v>
      </c>
      <c r="M3942" t="s">
        <v>631</v>
      </c>
      <c r="N3942" t="s">
        <v>647</v>
      </c>
      <c r="O3942" t="s">
        <v>634</v>
      </c>
      <c r="P3942">
        <v>71</v>
      </c>
      <c r="Q3942" t="s">
        <v>634</v>
      </c>
      <c r="R3942">
        <f>SUMIFS(Table2[number],Table2[Event],"Goal",Table2[H/U],"HOME",Table2[GameID],Table2[[#This Row],[GameID]],Table2[GameTime],"&lt;="&amp;Table2[[#This Row],[GameTime]])</f>
        <v>7</v>
      </c>
      <c r="S3942">
        <f>SUMIFS(Table2[number],Table2[Event],"Goal",Table2[H/U],"AWAY",Table2[GameID],Table2[[#This Row],[GameID]],Table2[GameTime],"&lt;="&amp;Table2[[#This Row],[GameTime]])</f>
        <v>3</v>
      </c>
      <c r="T3942" t="str">
        <f>IF(Table2[[#This Row],[Event]]="Goal",Table2[[#This Row],[Hscore]]&amp;"-"&amp;Table2[[#This Row],[Uscore]],"")</f>
        <v/>
      </c>
      <c r="U3942">
        <v>1985</v>
      </c>
      <c r="V3942" s="1">
        <f>Table2[[#This Row],[GameTime]]-(Table2[[#This Row],[period]]-1)*1200</f>
        <v>785</v>
      </c>
      <c r="W3942" s="1">
        <f>ROUNDDOWN(Table2[[#This Row],[Time]]/60,0)</f>
        <v>13</v>
      </c>
      <c r="X3942" s="1">
        <f>ROUNDDOWN((Table2[[#This Row],[Time]]/60-Table2[[#This Row],[Time2]])*60,0)</f>
        <v>5</v>
      </c>
      <c r="Y3942" s="1">
        <f>IF(Table2[[#This Row],[Time2]]&lt;10,0&amp;Table2[[#This Row],[Time2]],Table2[[#This Row],[Time2]])</f>
        <v>13</v>
      </c>
      <c r="Z3942" s="1" t="str">
        <f>IF(Table2[[#This Row],[Time3]]&lt;10,0&amp;Table2[[#This Row],[Time3]],Table2[[#This Row],[Time3]])</f>
        <v>05</v>
      </c>
      <c r="AA3942" s="2" t="str">
        <f>Table2[[#This Row],[Time4]]&amp;":"&amp;Table2[[#This Row],[Time5]]</f>
        <v>13:05</v>
      </c>
      <c r="AB3942" s="1" cm="1">
        <f t="array" ref="AB3942">IFERROR(IF(Table2[[#This Row],[code]]="","",_xlfn.IFS(AND(Table2[[#This Row],[code]]&lt;400,Table2[[#This Row],[code]]&lt;&gt;""),2,Table2[[#This Row],[code]]&gt;500,4)),"")</f>
        <v>2</v>
      </c>
      <c r="AC3942" s="1">
        <f>IF(Table2[[#This Row],[Event]]="Penalty",Table2[[#This Row],[number]],IF(Table2[[#This Row],[Event]]="Time-Out",401,""))</f>
        <v>208</v>
      </c>
      <c r="AD3942" s="1">
        <f>ROW(A3941)</f>
        <v>3941</v>
      </c>
      <c r="AE3942" s="1">
        <f>COUNTIFS(Table2[GameID],Table2[[#This Row],[GameID]],Table2[Column1],"&lt;="&amp;Table2[[#This Row],[Column1]])-1</f>
        <v>12</v>
      </c>
    </row>
    <row r="3943" spans="1:31" x14ac:dyDescent="0.45">
      <c r="A3943" t="s">
        <v>539</v>
      </c>
      <c r="B3943" t="str">
        <f>_xlfn.TEXTBEFORE(Table2[[#This Row],[Kamp]]," - ")</f>
        <v>Strandby Elling</v>
      </c>
      <c r="C3943" t="str">
        <f>_xlfn.TEXTAFTER(Table2[[#This Row],[Kamp]],"- ")</f>
        <v>ÅFK</v>
      </c>
      <c r="D3943">
        <v>45354</v>
      </c>
      <c r="E3943">
        <v>83614</v>
      </c>
      <c r="F3943">
        <v>20232024</v>
      </c>
      <c r="G3943" t="s">
        <v>372</v>
      </c>
      <c r="H3943" t="s">
        <v>666</v>
      </c>
      <c r="I3943" t="s">
        <v>677</v>
      </c>
      <c r="J3943">
        <v>2</v>
      </c>
      <c r="K3943">
        <v>31407</v>
      </c>
      <c r="L3943">
        <v>208</v>
      </c>
      <c r="M3943" t="s">
        <v>631</v>
      </c>
      <c r="N3943" t="s">
        <v>158</v>
      </c>
      <c r="O3943" t="s">
        <v>634</v>
      </c>
      <c r="P3943">
        <v>88</v>
      </c>
      <c r="Q3943" t="s">
        <v>634</v>
      </c>
      <c r="R3943">
        <f>SUMIFS(Table2[number],Table2[Event],"Goal",Table2[H/U],"HOME",Table2[GameID],Table2[[#This Row],[GameID]],Table2[GameTime],"&lt;="&amp;Table2[[#This Row],[GameTime]])</f>
        <v>7</v>
      </c>
      <c r="S3943">
        <f>SUMIFS(Table2[number],Table2[Event],"Goal",Table2[H/U],"AWAY",Table2[GameID],Table2[[#This Row],[GameID]],Table2[GameTime],"&lt;="&amp;Table2[[#This Row],[GameTime]])</f>
        <v>3</v>
      </c>
      <c r="T3943" t="str">
        <f>IF(Table2[[#This Row],[Event]]="Goal",Table2[[#This Row],[Hscore]]&amp;"-"&amp;Table2[[#This Row],[Uscore]],"")</f>
        <v/>
      </c>
      <c r="U3943">
        <v>2029</v>
      </c>
      <c r="V3943" s="1">
        <f>Table2[[#This Row],[GameTime]]-(Table2[[#This Row],[period]]-1)*1200</f>
        <v>829</v>
      </c>
      <c r="W3943" s="1">
        <f>ROUNDDOWN(Table2[[#This Row],[Time]]/60,0)</f>
        <v>13</v>
      </c>
      <c r="X3943" s="1">
        <f>ROUNDDOWN((Table2[[#This Row],[Time]]/60-Table2[[#This Row],[Time2]])*60,0)</f>
        <v>49</v>
      </c>
      <c r="Y3943" s="1">
        <f>IF(Table2[[#This Row],[Time2]]&lt;10,0&amp;Table2[[#This Row],[Time2]],Table2[[#This Row],[Time2]])</f>
        <v>13</v>
      </c>
      <c r="Z3943" s="1">
        <f>IF(Table2[[#This Row],[Time3]]&lt;10,0&amp;Table2[[#This Row],[Time3]],Table2[[#This Row],[Time3]])</f>
        <v>49</v>
      </c>
      <c r="AA3943" s="2" t="str">
        <f>Table2[[#This Row],[Time4]]&amp;":"&amp;Table2[[#This Row],[Time5]]</f>
        <v>13:49</v>
      </c>
      <c r="AB3943" s="1" cm="1">
        <f t="array" ref="AB3943">IFERROR(IF(Table2[[#This Row],[code]]="","",_xlfn.IFS(AND(Table2[[#This Row],[code]]&lt;400,Table2[[#This Row],[code]]&lt;&gt;""),2,Table2[[#This Row],[code]]&gt;500,4)),"")</f>
        <v>2</v>
      </c>
      <c r="AC3943" s="1">
        <f>IF(Table2[[#This Row],[Event]]="Penalty",Table2[[#This Row],[number]],IF(Table2[[#This Row],[Event]]="Time-Out",401,""))</f>
        <v>208</v>
      </c>
      <c r="AD3943" s="1">
        <f>ROW(A3942)</f>
        <v>3942</v>
      </c>
      <c r="AE3943" s="1">
        <f>COUNTIFS(Table2[GameID],Table2[[#This Row],[GameID]],Table2[Column1],"&lt;="&amp;Table2[[#This Row],[Column1]])-1</f>
        <v>13</v>
      </c>
    </row>
    <row r="3944" spans="1:31" x14ac:dyDescent="0.45">
      <c r="A3944" t="s">
        <v>539</v>
      </c>
      <c r="B3944" t="str">
        <f>_xlfn.TEXTBEFORE(Table2[[#This Row],[Kamp]]," - ")</f>
        <v>Strandby Elling</v>
      </c>
      <c r="C3944" t="str">
        <f>_xlfn.TEXTAFTER(Table2[[#This Row],[Kamp]],"- ")</f>
        <v>ÅFK</v>
      </c>
      <c r="D3944">
        <v>45354</v>
      </c>
      <c r="E3944">
        <v>83614</v>
      </c>
      <c r="F3944">
        <v>20232024</v>
      </c>
      <c r="G3944" t="s">
        <v>372</v>
      </c>
      <c r="H3944" t="s">
        <v>671</v>
      </c>
      <c r="I3944" t="s">
        <v>678</v>
      </c>
      <c r="J3944">
        <v>2</v>
      </c>
      <c r="K3944">
        <v>31148</v>
      </c>
      <c r="L3944">
        <v>1</v>
      </c>
      <c r="M3944" t="s">
        <v>630</v>
      </c>
      <c r="N3944" t="s">
        <v>540</v>
      </c>
      <c r="O3944" t="s">
        <v>421</v>
      </c>
      <c r="P3944">
        <v>21</v>
      </c>
      <c r="Q3944">
        <v>89</v>
      </c>
      <c r="R3944">
        <f>SUMIFS(Table2[number],Table2[Event],"Goal",Table2[H/U],"HOME",Table2[GameID],Table2[[#This Row],[GameID]],Table2[GameTime],"&lt;="&amp;Table2[[#This Row],[GameTime]])</f>
        <v>8</v>
      </c>
      <c r="S3944">
        <f>SUMIFS(Table2[number],Table2[Event],"Goal",Table2[H/U],"AWAY",Table2[GameID],Table2[[#This Row],[GameID]],Table2[GameTime],"&lt;="&amp;Table2[[#This Row],[GameTime]])</f>
        <v>3</v>
      </c>
      <c r="T3944" t="str">
        <f>IF(Table2[[#This Row],[Event]]="Goal",Table2[[#This Row],[Hscore]]&amp;"-"&amp;Table2[[#This Row],[Uscore]],"")</f>
        <v>8-3</v>
      </c>
      <c r="U3944">
        <v>2033</v>
      </c>
      <c r="V3944" s="1">
        <f>Table2[[#This Row],[GameTime]]-(Table2[[#This Row],[period]]-1)*1200</f>
        <v>833</v>
      </c>
      <c r="W3944" s="1">
        <f>ROUNDDOWN(Table2[[#This Row],[Time]]/60,0)</f>
        <v>13</v>
      </c>
      <c r="X3944" s="1">
        <f>ROUNDDOWN((Table2[[#This Row],[Time]]/60-Table2[[#This Row],[Time2]])*60,0)</f>
        <v>53</v>
      </c>
      <c r="Y3944" s="1">
        <f>IF(Table2[[#This Row],[Time2]]&lt;10,0&amp;Table2[[#This Row],[Time2]],Table2[[#This Row],[Time2]])</f>
        <v>13</v>
      </c>
      <c r="Z3944" s="1">
        <f>IF(Table2[[#This Row],[Time3]]&lt;10,0&amp;Table2[[#This Row],[Time3]],Table2[[#This Row],[Time3]])</f>
        <v>53</v>
      </c>
      <c r="AA3944" s="2" t="str">
        <f>Table2[[#This Row],[Time4]]&amp;":"&amp;Table2[[#This Row],[Time5]]</f>
        <v>13:53</v>
      </c>
      <c r="AB3944" s="1" t="str" cm="1">
        <f t="array" ref="AB3944">IFERROR(IF(Table2[[#This Row],[code]]="","",_xlfn.IFS(AND(Table2[[#This Row],[code]]&lt;400,Table2[[#This Row],[code]]&lt;&gt;""),2,Table2[[#This Row],[code]]&gt;500,4)),"")</f>
        <v/>
      </c>
      <c r="AC3944" s="1" t="str">
        <f>IF(Table2[[#This Row],[Event]]="Penalty",Table2[[#This Row],[number]],IF(Table2[[#This Row],[Event]]="Time-Out",401,""))</f>
        <v/>
      </c>
      <c r="AD3944" s="1">
        <f>ROW(A3943)</f>
        <v>3943</v>
      </c>
      <c r="AE3944" s="1">
        <f>COUNTIFS(Table2[GameID],Table2[[#This Row],[GameID]],Table2[Column1],"&lt;="&amp;Table2[[#This Row],[Column1]])-1</f>
        <v>14</v>
      </c>
    </row>
    <row r="3945" spans="1:31" x14ac:dyDescent="0.45">
      <c r="A3945" t="s">
        <v>539</v>
      </c>
      <c r="B3945" t="str">
        <f>_xlfn.TEXTBEFORE(Table2[[#This Row],[Kamp]]," - ")</f>
        <v>Strandby Elling</v>
      </c>
      <c r="C3945" t="str">
        <f>_xlfn.TEXTAFTER(Table2[[#This Row],[Kamp]],"- ")</f>
        <v>ÅFK</v>
      </c>
      <c r="D3945">
        <v>45354</v>
      </c>
      <c r="E3945">
        <v>83614</v>
      </c>
      <c r="F3945">
        <v>20232024</v>
      </c>
      <c r="G3945" t="s">
        <v>372</v>
      </c>
      <c r="H3945" t="s">
        <v>671</v>
      </c>
      <c r="I3945" t="s">
        <v>678</v>
      </c>
      <c r="J3945">
        <v>2</v>
      </c>
      <c r="K3945">
        <v>31148</v>
      </c>
      <c r="L3945">
        <v>1</v>
      </c>
      <c r="M3945" t="s">
        <v>630</v>
      </c>
      <c r="N3945" t="s">
        <v>478</v>
      </c>
      <c r="O3945" t="s">
        <v>473</v>
      </c>
      <c r="P3945">
        <v>78</v>
      </c>
      <c r="Q3945">
        <v>16</v>
      </c>
      <c r="R3945">
        <f>SUMIFS(Table2[number],Table2[Event],"Goal",Table2[H/U],"HOME",Table2[GameID],Table2[[#This Row],[GameID]],Table2[GameTime],"&lt;="&amp;Table2[[#This Row],[GameTime]])</f>
        <v>9</v>
      </c>
      <c r="S3945">
        <f>SUMIFS(Table2[number],Table2[Event],"Goal",Table2[H/U],"AWAY",Table2[GameID],Table2[[#This Row],[GameID]],Table2[GameTime],"&lt;="&amp;Table2[[#This Row],[GameTime]])</f>
        <v>3</v>
      </c>
      <c r="T3945" t="str">
        <f>IF(Table2[[#This Row],[Event]]="Goal",Table2[[#This Row],[Hscore]]&amp;"-"&amp;Table2[[#This Row],[Uscore]],"")</f>
        <v>9-3</v>
      </c>
      <c r="U3945">
        <v>2102</v>
      </c>
      <c r="V3945" s="1">
        <f>Table2[[#This Row],[GameTime]]-(Table2[[#This Row],[period]]-1)*1200</f>
        <v>902</v>
      </c>
      <c r="W3945" s="1">
        <f>ROUNDDOWN(Table2[[#This Row],[Time]]/60,0)</f>
        <v>15</v>
      </c>
      <c r="X3945" s="1">
        <f>ROUNDDOWN((Table2[[#This Row],[Time]]/60-Table2[[#This Row],[Time2]])*60,0)</f>
        <v>1</v>
      </c>
      <c r="Y3945" s="1">
        <f>IF(Table2[[#This Row],[Time2]]&lt;10,0&amp;Table2[[#This Row],[Time2]],Table2[[#This Row],[Time2]])</f>
        <v>15</v>
      </c>
      <c r="Z3945" s="1" t="str">
        <f>IF(Table2[[#This Row],[Time3]]&lt;10,0&amp;Table2[[#This Row],[Time3]],Table2[[#This Row],[Time3]])</f>
        <v>01</v>
      </c>
      <c r="AA3945" s="2" t="str">
        <f>Table2[[#This Row],[Time4]]&amp;":"&amp;Table2[[#This Row],[Time5]]</f>
        <v>15:01</v>
      </c>
      <c r="AB3945" s="1" t="str" cm="1">
        <f t="array" ref="AB3945">IFERROR(IF(Table2[[#This Row],[code]]="","",_xlfn.IFS(AND(Table2[[#This Row],[code]]&lt;400,Table2[[#This Row],[code]]&lt;&gt;""),2,Table2[[#This Row],[code]]&gt;500,4)),"")</f>
        <v/>
      </c>
      <c r="AC3945" s="1" t="str">
        <f>IF(Table2[[#This Row],[Event]]="Penalty",Table2[[#This Row],[number]],IF(Table2[[#This Row],[Event]]="Time-Out",401,""))</f>
        <v/>
      </c>
      <c r="AD3945" s="1">
        <f>ROW(A3944)</f>
        <v>3944</v>
      </c>
      <c r="AE3945" s="1">
        <f>COUNTIFS(Table2[GameID],Table2[[#This Row],[GameID]],Table2[Column1],"&lt;="&amp;Table2[[#This Row],[Column1]])-1</f>
        <v>15</v>
      </c>
    </row>
    <row r="3946" spans="1:31" x14ac:dyDescent="0.45">
      <c r="A3946" t="s">
        <v>539</v>
      </c>
      <c r="B3946" t="str">
        <f>_xlfn.TEXTBEFORE(Table2[[#This Row],[Kamp]]," - ")</f>
        <v>Strandby Elling</v>
      </c>
      <c r="C3946" t="str">
        <f>_xlfn.TEXTAFTER(Table2[[#This Row],[Kamp]],"- ")</f>
        <v>ÅFK</v>
      </c>
      <c r="D3946">
        <v>45354</v>
      </c>
      <c r="E3946">
        <v>83614</v>
      </c>
      <c r="F3946">
        <v>20232024</v>
      </c>
      <c r="G3946" t="s">
        <v>372</v>
      </c>
      <c r="H3946" t="s">
        <v>671</v>
      </c>
      <c r="I3946" t="s">
        <v>678</v>
      </c>
      <c r="J3946">
        <v>2</v>
      </c>
      <c r="K3946">
        <v>31148</v>
      </c>
      <c r="L3946">
        <v>1</v>
      </c>
      <c r="M3946" t="s">
        <v>630</v>
      </c>
      <c r="N3946" t="s">
        <v>477</v>
      </c>
      <c r="O3946" t="s">
        <v>634</v>
      </c>
      <c r="P3946">
        <v>71</v>
      </c>
      <c r="Q3946" t="s">
        <v>634</v>
      </c>
      <c r="R3946">
        <f>SUMIFS(Table2[number],Table2[Event],"Goal",Table2[H/U],"HOME",Table2[GameID],Table2[[#This Row],[GameID]],Table2[GameTime],"&lt;="&amp;Table2[[#This Row],[GameTime]])</f>
        <v>10</v>
      </c>
      <c r="S3946">
        <f>SUMIFS(Table2[number],Table2[Event],"Goal",Table2[H/U],"AWAY",Table2[GameID],Table2[[#This Row],[GameID]],Table2[GameTime],"&lt;="&amp;Table2[[#This Row],[GameTime]])</f>
        <v>3</v>
      </c>
      <c r="T3946" t="str">
        <f>IF(Table2[[#This Row],[Event]]="Goal",Table2[[#This Row],[Hscore]]&amp;"-"&amp;Table2[[#This Row],[Uscore]],"")</f>
        <v>10-3</v>
      </c>
      <c r="U3946">
        <v>2106</v>
      </c>
      <c r="V3946" s="1">
        <f>Table2[[#This Row],[GameTime]]-(Table2[[#This Row],[period]]-1)*1200</f>
        <v>906</v>
      </c>
      <c r="W3946" s="1">
        <f>ROUNDDOWN(Table2[[#This Row],[Time]]/60,0)</f>
        <v>15</v>
      </c>
      <c r="X3946" s="1">
        <f>ROUNDDOWN((Table2[[#This Row],[Time]]/60-Table2[[#This Row],[Time2]])*60,0)</f>
        <v>5</v>
      </c>
      <c r="Y3946" s="1">
        <f>IF(Table2[[#This Row],[Time2]]&lt;10,0&amp;Table2[[#This Row],[Time2]],Table2[[#This Row],[Time2]])</f>
        <v>15</v>
      </c>
      <c r="Z3946" s="1" t="str">
        <f>IF(Table2[[#This Row],[Time3]]&lt;10,0&amp;Table2[[#This Row],[Time3]],Table2[[#This Row],[Time3]])</f>
        <v>05</v>
      </c>
      <c r="AA3946" s="2" t="str">
        <f>Table2[[#This Row],[Time4]]&amp;":"&amp;Table2[[#This Row],[Time5]]</f>
        <v>15:05</v>
      </c>
      <c r="AB3946" s="1" t="str" cm="1">
        <f t="array" ref="AB3946">IFERROR(IF(Table2[[#This Row],[code]]="","",_xlfn.IFS(AND(Table2[[#This Row],[code]]&lt;400,Table2[[#This Row],[code]]&lt;&gt;""),2,Table2[[#This Row],[code]]&gt;500,4)),"")</f>
        <v/>
      </c>
      <c r="AC3946" s="1" t="str">
        <f>IF(Table2[[#This Row],[Event]]="Penalty",Table2[[#This Row],[number]],IF(Table2[[#This Row],[Event]]="Time-Out",401,""))</f>
        <v/>
      </c>
      <c r="AD3946" s="1">
        <f>ROW(A3945)</f>
        <v>3945</v>
      </c>
      <c r="AE3946" s="1">
        <f>COUNTIFS(Table2[GameID],Table2[[#This Row],[GameID]],Table2[Column1],"&lt;="&amp;Table2[[#This Row],[Column1]])-1</f>
        <v>16</v>
      </c>
    </row>
    <row r="3947" spans="1:31" x14ac:dyDescent="0.45">
      <c r="A3947" t="s">
        <v>539</v>
      </c>
      <c r="B3947" t="str">
        <f>_xlfn.TEXTBEFORE(Table2[[#This Row],[Kamp]]," - ")</f>
        <v>Strandby Elling</v>
      </c>
      <c r="C3947" t="str">
        <f>_xlfn.TEXTAFTER(Table2[[#This Row],[Kamp]],"- ")</f>
        <v>ÅFK</v>
      </c>
      <c r="D3947">
        <v>45354</v>
      </c>
      <c r="E3947">
        <v>83614</v>
      </c>
      <c r="F3947">
        <v>20232024</v>
      </c>
      <c r="G3947" t="s">
        <v>372</v>
      </c>
      <c r="H3947" t="s">
        <v>671</v>
      </c>
      <c r="I3947" t="s">
        <v>678</v>
      </c>
      <c r="J3947">
        <v>2</v>
      </c>
      <c r="K3947">
        <v>31148</v>
      </c>
      <c r="L3947">
        <v>1</v>
      </c>
      <c r="M3947" t="s">
        <v>630</v>
      </c>
      <c r="N3947" t="s">
        <v>381</v>
      </c>
      <c r="O3947" t="s">
        <v>474</v>
      </c>
      <c r="P3947">
        <v>76</v>
      </c>
      <c r="Q3947">
        <v>20</v>
      </c>
      <c r="R3947">
        <f>SUMIFS(Table2[number],Table2[Event],"Goal",Table2[H/U],"HOME",Table2[GameID],Table2[[#This Row],[GameID]],Table2[GameTime],"&lt;="&amp;Table2[[#This Row],[GameTime]])</f>
        <v>11</v>
      </c>
      <c r="S3947">
        <f>SUMIFS(Table2[number],Table2[Event],"Goal",Table2[H/U],"AWAY",Table2[GameID],Table2[[#This Row],[GameID]],Table2[GameTime],"&lt;="&amp;Table2[[#This Row],[GameTime]])</f>
        <v>3</v>
      </c>
      <c r="T3947" t="str">
        <f>IF(Table2[[#This Row],[Event]]="Goal",Table2[[#This Row],[Hscore]]&amp;"-"&amp;Table2[[#This Row],[Uscore]],"")</f>
        <v>11-3</v>
      </c>
      <c r="U3947">
        <v>2313</v>
      </c>
      <c r="V3947" s="1">
        <f>Table2[[#This Row],[GameTime]]-(Table2[[#This Row],[period]]-1)*1200</f>
        <v>1113</v>
      </c>
      <c r="W3947" s="1">
        <f>ROUNDDOWN(Table2[[#This Row],[Time]]/60,0)</f>
        <v>18</v>
      </c>
      <c r="X3947" s="1">
        <f>ROUNDDOWN((Table2[[#This Row],[Time]]/60-Table2[[#This Row],[Time2]])*60,0)</f>
        <v>33</v>
      </c>
      <c r="Y3947" s="1">
        <f>IF(Table2[[#This Row],[Time2]]&lt;10,0&amp;Table2[[#This Row],[Time2]],Table2[[#This Row],[Time2]])</f>
        <v>18</v>
      </c>
      <c r="Z3947" s="1">
        <f>IF(Table2[[#This Row],[Time3]]&lt;10,0&amp;Table2[[#This Row],[Time3]],Table2[[#This Row],[Time3]])</f>
        <v>33</v>
      </c>
      <c r="AA3947" s="2" t="str">
        <f>Table2[[#This Row],[Time4]]&amp;":"&amp;Table2[[#This Row],[Time5]]</f>
        <v>18:33</v>
      </c>
      <c r="AB3947" s="1" t="str" cm="1">
        <f t="array" ref="AB3947">IFERROR(IF(Table2[[#This Row],[code]]="","",_xlfn.IFS(AND(Table2[[#This Row],[code]]&lt;400,Table2[[#This Row],[code]]&lt;&gt;""),2,Table2[[#This Row],[code]]&gt;500,4)),"")</f>
        <v/>
      </c>
      <c r="AC3947" s="1" t="str">
        <f>IF(Table2[[#This Row],[Event]]="Penalty",Table2[[#This Row],[number]],IF(Table2[[#This Row],[Event]]="Time-Out",401,""))</f>
        <v/>
      </c>
      <c r="AD3947" s="1">
        <f>ROW(A3946)</f>
        <v>3946</v>
      </c>
      <c r="AE3947" s="1">
        <f>COUNTIFS(Table2[GameID],Table2[[#This Row],[GameID]],Table2[Column1],"&lt;="&amp;Table2[[#This Row],[Column1]])-1</f>
        <v>17</v>
      </c>
    </row>
    <row r="3948" spans="1:31" x14ac:dyDescent="0.45">
      <c r="A3948" t="s">
        <v>539</v>
      </c>
      <c r="B3948" t="str">
        <f>_xlfn.TEXTBEFORE(Table2[[#This Row],[Kamp]]," - ")</f>
        <v>Strandby Elling</v>
      </c>
      <c r="C3948" t="str">
        <f>_xlfn.TEXTAFTER(Table2[[#This Row],[Kamp]],"- ")</f>
        <v>ÅFK</v>
      </c>
      <c r="D3948">
        <v>45354</v>
      </c>
      <c r="E3948">
        <v>83614</v>
      </c>
      <c r="F3948">
        <v>20232024</v>
      </c>
      <c r="G3948" t="s">
        <v>372</v>
      </c>
      <c r="H3948" t="s">
        <v>671</v>
      </c>
      <c r="I3948" t="s">
        <v>678</v>
      </c>
      <c r="J3948">
        <v>2</v>
      </c>
      <c r="K3948">
        <v>31148</v>
      </c>
      <c r="L3948">
        <v>207</v>
      </c>
      <c r="M3948" t="s">
        <v>631</v>
      </c>
      <c r="N3948" t="s">
        <v>479</v>
      </c>
      <c r="O3948" t="s">
        <v>634</v>
      </c>
      <c r="P3948">
        <v>90</v>
      </c>
      <c r="Q3948" t="s">
        <v>634</v>
      </c>
      <c r="R3948">
        <f>SUMIFS(Table2[number],Table2[Event],"Goal",Table2[H/U],"HOME",Table2[GameID],Table2[[#This Row],[GameID]],Table2[GameTime],"&lt;="&amp;Table2[[#This Row],[GameTime]])</f>
        <v>11</v>
      </c>
      <c r="S3948">
        <f>SUMIFS(Table2[number],Table2[Event],"Goal",Table2[H/U],"AWAY",Table2[GameID],Table2[[#This Row],[GameID]],Table2[GameTime],"&lt;="&amp;Table2[[#This Row],[GameTime]])</f>
        <v>3</v>
      </c>
      <c r="T3948" t="str">
        <f>IF(Table2[[#This Row],[Event]]="Goal",Table2[[#This Row],[Hscore]]&amp;"-"&amp;Table2[[#This Row],[Uscore]],"")</f>
        <v/>
      </c>
      <c r="U3948">
        <v>2396</v>
      </c>
      <c r="V3948" s="1">
        <f>Table2[[#This Row],[GameTime]]-(Table2[[#This Row],[period]]-1)*1200</f>
        <v>1196</v>
      </c>
      <c r="W3948" s="1">
        <f>ROUNDDOWN(Table2[[#This Row],[Time]]/60,0)</f>
        <v>19</v>
      </c>
      <c r="X3948" s="1">
        <f>ROUNDDOWN((Table2[[#This Row],[Time]]/60-Table2[[#This Row],[Time2]])*60,0)</f>
        <v>56</v>
      </c>
      <c r="Y3948" s="1">
        <f>IF(Table2[[#This Row],[Time2]]&lt;10,0&amp;Table2[[#This Row],[Time2]],Table2[[#This Row],[Time2]])</f>
        <v>19</v>
      </c>
      <c r="Z3948" s="1">
        <f>IF(Table2[[#This Row],[Time3]]&lt;10,0&amp;Table2[[#This Row],[Time3]],Table2[[#This Row],[Time3]])</f>
        <v>56</v>
      </c>
      <c r="AA3948" s="2" t="str">
        <f>Table2[[#This Row],[Time4]]&amp;":"&amp;Table2[[#This Row],[Time5]]</f>
        <v>19:56</v>
      </c>
      <c r="AB3948" s="1" cm="1">
        <f t="array" ref="AB3948">IFERROR(IF(Table2[[#This Row],[code]]="","",_xlfn.IFS(AND(Table2[[#This Row],[code]]&lt;400,Table2[[#This Row],[code]]&lt;&gt;""),2,Table2[[#This Row],[code]]&gt;500,4)),"")</f>
        <v>2</v>
      </c>
      <c r="AC3948" s="1">
        <f>IF(Table2[[#This Row],[Event]]="Penalty",Table2[[#This Row],[number]],IF(Table2[[#This Row],[Event]]="Time-Out",401,""))</f>
        <v>207</v>
      </c>
      <c r="AD3948" s="1">
        <f>ROW(A3947)</f>
        <v>3947</v>
      </c>
      <c r="AE3948" s="1">
        <f>COUNTIFS(Table2[GameID],Table2[[#This Row],[GameID]],Table2[Column1],"&lt;="&amp;Table2[[#This Row],[Column1]])-1</f>
        <v>18</v>
      </c>
    </row>
    <row r="3949" spans="1:31" x14ac:dyDescent="0.45">
      <c r="A3949" t="s">
        <v>539</v>
      </c>
      <c r="B3949" t="str">
        <f>_xlfn.TEXTBEFORE(Table2[[#This Row],[Kamp]]," - ")</f>
        <v>Strandby Elling</v>
      </c>
      <c r="C3949" t="str">
        <f>_xlfn.TEXTAFTER(Table2[[#This Row],[Kamp]],"- ")</f>
        <v>ÅFK</v>
      </c>
      <c r="D3949">
        <v>45354</v>
      </c>
      <c r="E3949">
        <v>83614</v>
      </c>
      <c r="F3949">
        <v>20232024</v>
      </c>
      <c r="G3949" t="s">
        <v>372</v>
      </c>
      <c r="H3949" t="s">
        <v>671</v>
      </c>
      <c r="I3949" t="s">
        <v>678</v>
      </c>
      <c r="J3949">
        <v>3</v>
      </c>
      <c r="K3949">
        <v>31148</v>
      </c>
      <c r="L3949">
        <v>1</v>
      </c>
      <c r="M3949" t="s">
        <v>630</v>
      </c>
      <c r="N3949" t="s">
        <v>479</v>
      </c>
      <c r="O3949" t="s">
        <v>421</v>
      </c>
      <c r="P3949">
        <v>90</v>
      </c>
      <c r="Q3949">
        <v>89</v>
      </c>
      <c r="R3949">
        <f>SUMIFS(Table2[number],Table2[Event],"Goal",Table2[H/U],"HOME",Table2[GameID],Table2[[#This Row],[GameID]],Table2[GameTime],"&lt;="&amp;Table2[[#This Row],[GameTime]])</f>
        <v>12</v>
      </c>
      <c r="S3949">
        <f>SUMIFS(Table2[number],Table2[Event],"Goal",Table2[H/U],"AWAY",Table2[GameID],Table2[[#This Row],[GameID]],Table2[GameTime],"&lt;="&amp;Table2[[#This Row],[GameTime]])</f>
        <v>3</v>
      </c>
      <c r="T3949" t="str">
        <f>IF(Table2[[#This Row],[Event]]="Goal",Table2[[#This Row],[Hscore]]&amp;"-"&amp;Table2[[#This Row],[Uscore]],"")</f>
        <v>12-3</v>
      </c>
      <c r="U3949">
        <v>2657</v>
      </c>
      <c r="V3949" s="1">
        <f>Table2[[#This Row],[GameTime]]-(Table2[[#This Row],[period]]-1)*1200</f>
        <v>257</v>
      </c>
      <c r="W3949" s="1">
        <f>ROUNDDOWN(Table2[[#This Row],[Time]]/60,0)</f>
        <v>4</v>
      </c>
      <c r="X3949" s="1">
        <f>ROUNDDOWN((Table2[[#This Row],[Time]]/60-Table2[[#This Row],[Time2]])*60,0)</f>
        <v>17</v>
      </c>
      <c r="Y3949" s="1" t="str">
        <f>IF(Table2[[#This Row],[Time2]]&lt;10,0&amp;Table2[[#This Row],[Time2]],Table2[[#This Row],[Time2]])</f>
        <v>04</v>
      </c>
      <c r="Z3949" s="1">
        <f>IF(Table2[[#This Row],[Time3]]&lt;10,0&amp;Table2[[#This Row],[Time3]],Table2[[#This Row],[Time3]])</f>
        <v>17</v>
      </c>
      <c r="AA3949" s="2" t="str">
        <f>Table2[[#This Row],[Time4]]&amp;":"&amp;Table2[[#This Row],[Time5]]</f>
        <v>04:17</v>
      </c>
      <c r="AB3949" s="1" t="str" cm="1">
        <f t="array" ref="AB3949">IFERROR(IF(Table2[[#This Row],[code]]="","",_xlfn.IFS(AND(Table2[[#This Row],[code]]&lt;400,Table2[[#This Row],[code]]&lt;&gt;""),2,Table2[[#This Row],[code]]&gt;500,4)),"")</f>
        <v/>
      </c>
      <c r="AC3949" s="1" t="str">
        <f>IF(Table2[[#This Row],[Event]]="Penalty",Table2[[#This Row],[number]],IF(Table2[[#This Row],[Event]]="Time-Out",401,""))</f>
        <v/>
      </c>
      <c r="AD3949" s="1">
        <f>ROW(A3948)</f>
        <v>3948</v>
      </c>
      <c r="AE3949" s="1">
        <f>COUNTIFS(Table2[GameID],Table2[[#This Row],[GameID]],Table2[Column1],"&lt;="&amp;Table2[[#This Row],[Column1]])-1</f>
        <v>19</v>
      </c>
    </row>
    <row r="3950" spans="1:31" x14ac:dyDescent="0.45">
      <c r="A3950" t="s">
        <v>539</v>
      </c>
      <c r="B3950" t="str">
        <f>_xlfn.TEXTBEFORE(Table2[[#This Row],[Kamp]]," - ")</f>
        <v>Strandby Elling</v>
      </c>
      <c r="C3950" t="str">
        <f>_xlfn.TEXTAFTER(Table2[[#This Row],[Kamp]],"- ")</f>
        <v>ÅFK</v>
      </c>
      <c r="D3950">
        <v>45354</v>
      </c>
      <c r="E3950">
        <v>83614</v>
      </c>
      <c r="F3950">
        <v>20232024</v>
      </c>
      <c r="G3950" t="s">
        <v>372</v>
      </c>
      <c r="H3950" t="s">
        <v>671</v>
      </c>
      <c r="I3950" t="s">
        <v>678</v>
      </c>
      <c r="J3950">
        <v>3</v>
      </c>
      <c r="K3950">
        <v>31148</v>
      </c>
      <c r="L3950">
        <v>1</v>
      </c>
      <c r="M3950" t="s">
        <v>630</v>
      </c>
      <c r="N3950" t="s">
        <v>478</v>
      </c>
      <c r="O3950" t="s">
        <v>524</v>
      </c>
      <c r="P3950">
        <v>78</v>
      </c>
      <c r="Q3950">
        <v>24</v>
      </c>
      <c r="R3950">
        <f>SUMIFS(Table2[number],Table2[Event],"Goal",Table2[H/U],"HOME",Table2[GameID],Table2[[#This Row],[GameID]],Table2[GameTime],"&lt;="&amp;Table2[[#This Row],[GameTime]])</f>
        <v>13</v>
      </c>
      <c r="S3950">
        <f>SUMIFS(Table2[number],Table2[Event],"Goal",Table2[H/U],"AWAY",Table2[GameID],Table2[[#This Row],[GameID]],Table2[GameTime],"&lt;="&amp;Table2[[#This Row],[GameTime]])</f>
        <v>3</v>
      </c>
      <c r="T3950" t="str">
        <f>IF(Table2[[#This Row],[Event]]="Goal",Table2[[#This Row],[Hscore]]&amp;"-"&amp;Table2[[#This Row],[Uscore]],"")</f>
        <v>13-3</v>
      </c>
      <c r="U3950">
        <v>2714</v>
      </c>
      <c r="V3950" s="1">
        <f>Table2[[#This Row],[GameTime]]-(Table2[[#This Row],[period]]-1)*1200</f>
        <v>314</v>
      </c>
      <c r="W3950" s="1">
        <f>ROUNDDOWN(Table2[[#This Row],[Time]]/60,0)</f>
        <v>5</v>
      </c>
      <c r="X3950" s="1">
        <f>ROUNDDOWN((Table2[[#This Row],[Time]]/60-Table2[[#This Row],[Time2]])*60,0)</f>
        <v>14</v>
      </c>
      <c r="Y3950" s="1" t="str">
        <f>IF(Table2[[#This Row],[Time2]]&lt;10,0&amp;Table2[[#This Row],[Time2]],Table2[[#This Row],[Time2]])</f>
        <v>05</v>
      </c>
      <c r="Z3950" s="1">
        <f>IF(Table2[[#This Row],[Time3]]&lt;10,0&amp;Table2[[#This Row],[Time3]],Table2[[#This Row],[Time3]])</f>
        <v>14</v>
      </c>
      <c r="AA3950" s="2" t="str">
        <f>Table2[[#This Row],[Time4]]&amp;":"&amp;Table2[[#This Row],[Time5]]</f>
        <v>05:14</v>
      </c>
      <c r="AB3950" s="1" t="str" cm="1">
        <f t="array" ref="AB3950">IFERROR(IF(Table2[[#This Row],[code]]="","",_xlfn.IFS(AND(Table2[[#This Row],[code]]&lt;400,Table2[[#This Row],[code]]&lt;&gt;""),2,Table2[[#This Row],[code]]&gt;500,4)),"")</f>
        <v/>
      </c>
      <c r="AC3950" s="1" t="str">
        <f>IF(Table2[[#This Row],[Event]]="Penalty",Table2[[#This Row],[number]],IF(Table2[[#This Row],[Event]]="Time-Out",401,""))</f>
        <v/>
      </c>
      <c r="AD3950" s="1">
        <f>ROW(A3949)</f>
        <v>3949</v>
      </c>
      <c r="AE3950" s="1">
        <f>COUNTIFS(Table2[GameID],Table2[[#This Row],[GameID]],Table2[Column1],"&lt;="&amp;Table2[[#This Row],[Column1]])-1</f>
        <v>20</v>
      </c>
    </row>
    <row r="3951" spans="1:31" x14ac:dyDescent="0.45">
      <c r="A3951" t="s">
        <v>539</v>
      </c>
      <c r="B3951" t="str">
        <f>_xlfn.TEXTBEFORE(Table2[[#This Row],[Kamp]]," - ")</f>
        <v>Strandby Elling</v>
      </c>
      <c r="C3951" t="str">
        <f>_xlfn.TEXTAFTER(Table2[[#This Row],[Kamp]],"- ")</f>
        <v>ÅFK</v>
      </c>
      <c r="D3951">
        <v>45354</v>
      </c>
      <c r="E3951">
        <v>83614</v>
      </c>
      <c r="F3951">
        <v>20232024</v>
      </c>
      <c r="G3951" t="s">
        <v>372</v>
      </c>
      <c r="H3951" t="s">
        <v>671</v>
      </c>
      <c r="I3951" t="s">
        <v>678</v>
      </c>
      <c r="J3951">
        <v>3</v>
      </c>
      <c r="K3951">
        <v>31148</v>
      </c>
      <c r="L3951">
        <v>1</v>
      </c>
      <c r="M3951" t="s">
        <v>630</v>
      </c>
      <c r="N3951" t="s">
        <v>474</v>
      </c>
      <c r="O3951" t="s">
        <v>634</v>
      </c>
      <c r="P3951">
        <v>20</v>
      </c>
      <c r="Q3951" t="s">
        <v>634</v>
      </c>
      <c r="R3951">
        <f>SUMIFS(Table2[number],Table2[Event],"Goal",Table2[H/U],"HOME",Table2[GameID],Table2[[#This Row],[GameID]],Table2[GameTime],"&lt;="&amp;Table2[[#This Row],[GameTime]])</f>
        <v>14</v>
      </c>
      <c r="S3951">
        <f>SUMIFS(Table2[number],Table2[Event],"Goal",Table2[H/U],"AWAY",Table2[GameID],Table2[[#This Row],[GameID]],Table2[GameTime],"&lt;="&amp;Table2[[#This Row],[GameTime]])</f>
        <v>3</v>
      </c>
      <c r="T3951" t="str">
        <f>IF(Table2[[#This Row],[Event]]="Goal",Table2[[#This Row],[Hscore]]&amp;"-"&amp;Table2[[#This Row],[Uscore]],"")</f>
        <v>14-3</v>
      </c>
      <c r="U3951">
        <v>2821</v>
      </c>
      <c r="V3951" s="1">
        <f>Table2[[#This Row],[GameTime]]-(Table2[[#This Row],[period]]-1)*1200</f>
        <v>421</v>
      </c>
      <c r="W3951" s="1">
        <f>ROUNDDOWN(Table2[[#This Row],[Time]]/60,0)</f>
        <v>7</v>
      </c>
      <c r="X3951" s="1">
        <f>ROUNDDOWN((Table2[[#This Row],[Time]]/60-Table2[[#This Row],[Time2]])*60,0)</f>
        <v>0</v>
      </c>
      <c r="Y3951" s="1" t="str">
        <f>IF(Table2[[#This Row],[Time2]]&lt;10,0&amp;Table2[[#This Row],[Time2]],Table2[[#This Row],[Time2]])</f>
        <v>07</v>
      </c>
      <c r="Z3951" s="1" t="str">
        <f>IF(Table2[[#This Row],[Time3]]&lt;10,0&amp;Table2[[#This Row],[Time3]],Table2[[#This Row],[Time3]])</f>
        <v>00</v>
      </c>
      <c r="AA3951" s="2" t="str">
        <f>Table2[[#This Row],[Time4]]&amp;":"&amp;Table2[[#This Row],[Time5]]</f>
        <v>07:00</v>
      </c>
      <c r="AB3951" s="1" t="str" cm="1">
        <f t="array" ref="AB3951">IFERROR(IF(Table2[[#This Row],[code]]="","",_xlfn.IFS(AND(Table2[[#This Row],[code]]&lt;400,Table2[[#This Row],[code]]&lt;&gt;""),2,Table2[[#This Row],[code]]&gt;500,4)),"")</f>
        <v/>
      </c>
      <c r="AC3951" s="1" t="str">
        <f>IF(Table2[[#This Row],[Event]]="Penalty",Table2[[#This Row],[number]],IF(Table2[[#This Row],[Event]]="Time-Out",401,""))</f>
        <v/>
      </c>
      <c r="AD3951" s="1">
        <f>ROW(A3950)</f>
        <v>3950</v>
      </c>
      <c r="AE3951" s="1">
        <f>COUNTIFS(Table2[GameID],Table2[[#This Row],[GameID]],Table2[Column1],"&lt;="&amp;Table2[[#This Row],[Column1]])-1</f>
        <v>21</v>
      </c>
    </row>
    <row r="3952" spans="1:31" x14ac:dyDescent="0.45">
      <c r="A3952" t="s">
        <v>539</v>
      </c>
      <c r="B3952" t="str">
        <f>_xlfn.TEXTBEFORE(Table2[[#This Row],[Kamp]]," - ")</f>
        <v>Strandby Elling</v>
      </c>
      <c r="C3952" t="str">
        <f>_xlfn.TEXTAFTER(Table2[[#This Row],[Kamp]],"- ")</f>
        <v>ÅFK</v>
      </c>
      <c r="D3952">
        <v>45354</v>
      </c>
      <c r="E3952">
        <v>83614</v>
      </c>
      <c r="F3952">
        <v>20232024</v>
      </c>
      <c r="G3952" t="s">
        <v>372</v>
      </c>
      <c r="H3952" t="s">
        <v>671</v>
      </c>
      <c r="I3952" t="s">
        <v>678</v>
      </c>
      <c r="J3952">
        <v>3</v>
      </c>
      <c r="K3952">
        <v>31148</v>
      </c>
      <c r="L3952">
        <v>1</v>
      </c>
      <c r="M3952" t="s">
        <v>630</v>
      </c>
      <c r="N3952" t="s">
        <v>540</v>
      </c>
      <c r="O3952" t="s">
        <v>634</v>
      </c>
      <c r="P3952">
        <v>21</v>
      </c>
      <c r="Q3952" t="s">
        <v>634</v>
      </c>
      <c r="R3952">
        <f>SUMIFS(Table2[number],Table2[Event],"Goal",Table2[H/U],"HOME",Table2[GameID],Table2[[#This Row],[GameID]],Table2[GameTime],"&lt;="&amp;Table2[[#This Row],[GameTime]])</f>
        <v>15</v>
      </c>
      <c r="S3952">
        <f>SUMIFS(Table2[number],Table2[Event],"Goal",Table2[H/U],"AWAY",Table2[GameID],Table2[[#This Row],[GameID]],Table2[GameTime],"&lt;="&amp;Table2[[#This Row],[GameTime]])</f>
        <v>3</v>
      </c>
      <c r="T3952" t="str">
        <f>IF(Table2[[#This Row],[Event]]="Goal",Table2[[#This Row],[Hscore]]&amp;"-"&amp;Table2[[#This Row],[Uscore]],"")</f>
        <v>15-3</v>
      </c>
      <c r="U3952">
        <v>2825</v>
      </c>
      <c r="V3952" s="1">
        <f>Table2[[#This Row],[GameTime]]-(Table2[[#This Row],[period]]-1)*1200</f>
        <v>425</v>
      </c>
      <c r="W3952" s="1">
        <f>ROUNDDOWN(Table2[[#This Row],[Time]]/60,0)</f>
        <v>7</v>
      </c>
      <c r="X3952" s="1">
        <f>ROUNDDOWN((Table2[[#This Row],[Time]]/60-Table2[[#This Row],[Time2]])*60,0)</f>
        <v>4</v>
      </c>
      <c r="Y3952" s="1" t="str">
        <f>IF(Table2[[#This Row],[Time2]]&lt;10,0&amp;Table2[[#This Row],[Time2]],Table2[[#This Row],[Time2]])</f>
        <v>07</v>
      </c>
      <c r="Z3952" s="1" t="str">
        <f>IF(Table2[[#This Row],[Time3]]&lt;10,0&amp;Table2[[#This Row],[Time3]],Table2[[#This Row],[Time3]])</f>
        <v>04</v>
      </c>
      <c r="AA3952" s="2" t="str">
        <f>Table2[[#This Row],[Time4]]&amp;":"&amp;Table2[[#This Row],[Time5]]</f>
        <v>07:04</v>
      </c>
      <c r="AB3952" s="1" t="str" cm="1">
        <f t="array" ref="AB3952">IFERROR(IF(Table2[[#This Row],[code]]="","",_xlfn.IFS(AND(Table2[[#This Row],[code]]&lt;400,Table2[[#This Row],[code]]&lt;&gt;""),2,Table2[[#This Row],[code]]&gt;500,4)),"")</f>
        <v/>
      </c>
      <c r="AC3952" s="1" t="str">
        <f>IF(Table2[[#This Row],[Event]]="Penalty",Table2[[#This Row],[number]],IF(Table2[[#This Row],[Event]]="Time-Out",401,""))</f>
        <v/>
      </c>
      <c r="AD3952" s="1">
        <f>ROW(A3951)</f>
        <v>3951</v>
      </c>
      <c r="AE3952" s="1">
        <f>COUNTIFS(Table2[GameID],Table2[[#This Row],[GameID]],Table2[Column1],"&lt;="&amp;Table2[[#This Row],[Column1]])-1</f>
        <v>22</v>
      </c>
    </row>
    <row r="3953" spans="1:31" x14ac:dyDescent="0.45">
      <c r="A3953" t="s">
        <v>539</v>
      </c>
      <c r="B3953" t="str">
        <f>_xlfn.TEXTBEFORE(Table2[[#This Row],[Kamp]]," - ")</f>
        <v>Strandby Elling</v>
      </c>
      <c r="C3953" t="str">
        <f>_xlfn.TEXTAFTER(Table2[[#This Row],[Kamp]],"- ")</f>
        <v>ÅFK</v>
      </c>
      <c r="D3953">
        <v>45354</v>
      </c>
      <c r="E3953">
        <v>83614</v>
      </c>
      <c r="F3953">
        <v>20232024</v>
      </c>
      <c r="G3953" t="s">
        <v>372</v>
      </c>
      <c r="H3953" t="s">
        <v>666</v>
      </c>
      <c r="I3953" t="s">
        <v>677</v>
      </c>
      <c r="J3953">
        <v>3</v>
      </c>
      <c r="K3953">
        <v>31407</v>
      </c>
      <c r="L3953">
        <v>1</v>
      </c>
      <c r="M3953" t="s">
        <v>630</v>
      </c>
      <c r="N3953" t="s">
        <v>151</v>
      </c>
      <c r="O3953" t="s">
        <v>634</v>
      </c>
      <c r="P3953">
        <v>8</v>
      </c>
      <c r="Q3953" t="s">
        <v>634</v>
      </c>
      <c r="R3953">
        <f>SUMIFS(Table2[number],Table2[Event],"Goal",Table2[H/U],"HOME",Table2[GameID],Table2[[#This Row],[GameID]],Table2[GameTime],"&lt;="&amp;Table2[[#This Row],[GameTime]])</f>
        <v>15</v>
      </c>
      <c r="S3953">
        <f>SUMIFS(Table2[number],Table2[Event],"Goal",Table2[H/U],"AWAY",Table2[GameID],Table2[[#This Row],[GameID]],Table2[GameTime],"&lt;="&amp;Table2[[#This Row],[GameTime]])</f>
        <v>4</v>
      </c>
      <c r="T3953" t="str">
        <f>IF(Table2[[#This Row],[Event]]="Goal",Table2[[#This Row],[Hscore]]&amp;"-"&amp;Table2[[#This Row],[Uscore]],"")</f>
        <v>15-4</v>
      </c>
      <c r="U3953">
        <v>3154</v>
      </c>
      <c r="V3953" s="1">
        <f>Table2[[#This Row],[GameTime]]-(Table2[[#This Row],[period]]-1)*1200</f>
        <v>754</v>
      </c>
      <c r="W3953" s="1">
        <f>ROUNDDOWN(Table2[[#This Row],[Time]]/60,0)</f>
        <v>12</v>
      </c>
      <c r="X3953" s="1">
        <f>ROUNDDOWN((Table2[[#This Row],[Time]]/60-Table2[[#This Row],[Time2]])*60,0)</f>
        <v>34</v>
      </c>
      <c r="Y3953" s="1">
        <f>IF(Table2[[#This Row],[Time2]]&lt;10,0&amp;Table2[[#This Row],[Time2]],Table2[[#This Row],[Time2]])</f>
        <v>12</v>
      </c>
      <c r="Z3953" s="1">
        <f>IF(Table2[[#This Row],[Time3]]&lt;10,0&amp;Table2[[#This Row],[Time3]],Table2[[#This Row],[Time3]])</f>
        <v>34</v>
      </c>
      <c r="AA3953" s="2" t="str">
        <f>Table2[[#This Row],[Time4]]&amp;":"&amp;Table2[[#This Row],[Time5]]</f>
        <v>12:34</v>
      </c>
      <c r="AB3953" s="1" t="str" cm="1">
        <f t="array" ref="AB3953">IFERROR(IF(Table2[[#This Row],[code]]="","",_xlfn.IFS(AND(Table2[[#This Row],[code]]&lt;400,Table2[[#This Row],[code]]&lt;&gt;""),2,Table2[[#This Row],[code]]&gt;500,4)),"")</f>
        <v/>
      </c>
      <c r="AC3953" s="1" t="str">
        <f>IF(Table2[[#This Row],[Event]]="Penalty",Table2[[#This Row],[number]],IF(Table2[[#This Row],[Event]]="Time-Out",401,""))</f>
        <v/>
      </c>
      <c r="AD3953" s="1">
        <f>ROW(A3952)</f>
        <v>3952</v>
      </c>
      <c r="AE3953" s="1">
        <f>COUNTIFS(Table2[GameID],Table2[[#This Row],[GameID]],Table2[Column1],"&lt;="&amp;Table2[[#This Row],[Column1]])-1</f>
        <v>23</v>
      </c>
    </row>
    <row r="3954" spans="1:31" x14ac:dyDescent="0.45">
      <c r="A3954" t="s">
        <v>539</v>
      </c>
      <c r="B3954" t="str">
        <f>_xlfn.TEXTBEFORE(Table2[[#This Row],[Kamp]]," - ")</f>
        <v>Strandby Elling</v>
      </c>
      <c r="C3954" t="str">
        <f>_xlfn.TEXTAFTER(Table2[[#This Row],[Kamp]],"- ")</f>
        <v>ÅFK</v>
      </c>
      <c r="D3954">
        <v>45354</v>
      </c>
      <c r="E3954">
        <v>83614</v>
      </c>
      <c r="F3954">
        <v>20232024</v>
      </c>
      <c r="G3954" t="s">
        <v>372</v>
      </c>
      <c r="H3954" t="s">
        <v>666</v>
      </c>
      <c r="I3954" t="s">
        <v>677</v>
      </c>
      <c r="J3954">
        <v>3</v>
      </c>
      <c r="K3954">
        <v>31407</v>
      </c>
      <c r="L3954">
        <v>201</v>
      </c>
      <c r="M3954" t="s">
        <v>631</v>
      </c>
      <c r="N3954" t="s">
        <v>647</v>
      </c>
      <c r="O3954" t="s">
        <v>634</v>
      </c>
      <c r="P3954">
        <v>71</v>
      </c>
      <c r="Q3954" t="s">
        <v>634</v>
      </c>
      <c r="R3954">
        <f>SUMIFS(Table2[number],Table2[Event],"Goal",Table2[H/U],"HOME",Table2[GameID],Table2[[#This Row],[GameID]],Table2[GameTime],"&lt;="&amp;Table2[[#This Row],[GameTime]])</f>
        <v>15</v>
      </c>
      <c r="S3954">
        <f>SUMIFS(Table2[number],Table2[Event],"Goal",Table2[H/U],"AWAY",Table2[GameID],Table2[[#This Row],[GameID]],Table2[GameTime],"&lt;="&amp;Table2[[#This Row],[GameTime]])</f>
        <v>4</v>
      </c>
      <c r="T3954" t="str">
        <f>IF(Table2[[#This Row],[Event]]="Goal",Table2[[#This Row],[Hscore]]&amp;"-"&amp;Table2[[#This Row],[Uscore]],"")</f>
        <v/>
      </c>
      <c r="U3954">
        <v>3248</v>
      </c>
      <c r="V3954" s="1">
        <f>Table2[[#This Row],[GameTime]]-(Table2[[#This Row],[period]]-1)*1200</f>
        <v>848</v>
      </c>
      <c r="W3954" s="1">
        <f>ROUNDDOWN(Table2[[#This Row],[Time]]/60,0)</f>
        <v>14</v>
      </c>
      <c r="X3954" s="1">
        <f>ROUNDDOWN((Table2[[#This Row],[Time]]/60-Table2[[#This Row],[Time2]])*60,0)</f>
        <v>7</v>
      </c>
      <c r="Y3954" s="1">
        <f>IF(Table2[[#This Row],[Time2]]&lt;10,0&amp;Table2[[#This Row],[Time2]],Table2[[#This Row],[Time2]])</f>
        <v>14</v>
      </c>
      <c r="Z3954" s="1" t="str">
        <f>IF(Table2[[#This Row],[Time3]]&lt;10,0&amp;Table2[[#This Row],[Time3]],Table2[[#This Row],[Time3]])</f>
        <v>07</v>
      </c>
      <c r="AA3954" s="2" t="str">
        <f>Table2[[#This Row],[Time4]]&amp;":"&amp;Table2[[#This Row],[Time5]]</f>
        <v>14:07</v>
      </c>
      <c r="AB3954" s="1" cm="1">
        <f t="array" ref="AB3954">IFERROR(IF(Table2[[#This Row],[code]]="","",_xlfn.IFS(AND(Table2[[#This Row],[code]]&lt;400,Table2[[#This Row],[code]]&lt;&gt;""),2,Table2[[#This Row],[code]]&gt;500,4)),"")</f>
        <v>2</v>
      </c>
      <c r="AC3954" s="1">
        <f>IF(Table2[[#This Row],[Event]]="Penalty",Table2[[#This Row],[number]],IF(Table2[[#This Row],[Event]]="Time-Out",401,""))</f>
        <v>201</v>
      </c>
      <c r="AD3954" s="1">
        <f>ROW(A3953)</f>
        <v>3953</v>
      </c>
      <c r="AE3954" s="1">
        <f>COUNTIFS(Table2[GameID],Table2[[#This Row],[GameID]],Table2[Column1],"&lt;="&amp;Table2[[#This Row],[Column1]])-1</f>
        <v>24</v>
      </c>
    </row>
    <row r="3955" spans="1:31" x14ac:dyDescent="0.45">
      <c r="A3955" t="s">
        <v>539</v>
      </c>
      <c r="B3955" t="str">
        <f>_xlfn.TEXTBEFORE(Table2[[#This Row],[Kamp]]," - ")</f>
        <v>Strandby Elling</v>
      </c>
      <c r="C3955" t="str">
        <f>_xlfn.TEXTAFTER(Table2[[#This Row],[Kamp]],"- ")</f>
        <v>ÅFK</v>
      </c>
      <c r="D3955">
        <v>45354</v>
      </c>
      <c r="E3955">
        <v>83614</v>
      </c>
      <c r="F3955">
        <v>20232024</v>
      </c>
      <c r="G3955" t="s">
        <v>372</v>
      </c>
      <c r="H3955" t="s">
        <v>671</v>
      </c>
      <c r="I3955" t="s">
        <v>678</v>
      </c>
      <c r="J3955">
        <v>3</v>
      </c>
      <c r="K3955">
        <v>31148</v>
      </c>
      <c r="L3955">
        <v>1</v>
      </c>
      <c r="M3955" t="s">
        <v>630</v>
      </c>
      <c r="N3955" t="s">
        <v>540</v>
      </c>
      <c r="O3955" t="s">
        <v>474</v>
      </c>
      <c r="P3955">
        <v>21</v>
      </c>
      <c r="Q3955">
        <v>20</v>
      </c>
      <c r="R3955">
        <f>SUMIFS(Table2[number],Table2[Event],"Goal",Table2[H/U],"HOME",Table2[GameID],Table2[[#This Row],[GameID]],Table2[GameTime],"&lt;="&amp;Table2[[#This Row],[GameTime]])</f>
        <v>16</v>
      </c>
      <c r="S3955">
        <f>SUMIFS(Table2[number],Table2[Event],"Goal",Table2[H/U],"AWAY",Table2[GameID],Table2[[#This Row],[GameID]],Table2[GameTime],"&lt;="&amp;Table2[[#This Row],[GameTime]])</f>
        <v>4</v>
      </c>
      <c r="T3955" t="str">
        <f>IF(Table2[[#This Row],[Event]]="Goal",Table2[[#This Row],[Hscore]]&amp;"-"&amp;Table2[[#This Row],[Uscore]],"")</f>
        <v>16-4</v>
      </c>
      <c r="U3955">
        <v>3271</v>
      </c>
      <c r="V3955" s="1">
        <f>Table2[[#This Row],[GameTime]]-(Table2[[#This Row],[period]]-1)*1200</f>
        <v>871</v>
      </c>
      <c r="W3955" s="1">
        <f>ROUNDDOWN(Table2[[#This Row],[Time]]/60,0)</f>
        <v>14</v>
      </c>
      <c r="X3955" s="1">
        <f>ROUNDDOWN((Table2[[#This Row],[Time]]/60-Table2[[#This Row],[Time2]])*60,0)</f>
        <v>31</v>
      </c>
      <c r="Y3955" s="1">
        <f>IF(Table2[[#This Row],[Time2]]&lt;10,0&amp;Table2[[#This Row],[Time2]],Table2[[#This Row],[Time2]])</f>
        <v>14</v>
      </c>
      <c r="Z3955" s="1">
        <f>IF(Table2[[#This Row],[Time3]]&lt;10,0&amp;Table2[[#This Row],[Time3]],Table2[[#This Row],[Time3]])</f>
        <v>31</v>
      </c>
      <c r="AA3955" s="2" t="str">
        <f>Table2[[#This Row],[Time4]]&amp;":"&amp;Table2[[#This Row],[Time5]]</f>
        <v>14:31</v>
      </c>
      <c r="AB3955" s="1" t="str" cm="1">
        <f t="array" ref="AB3955">IFERROR(IF(Table2[[#This Row],[code]]="","",_xlfn.IFS(AND(Table2[[#This Row],[code]]&lt;400,Table2[[#This Row],[code]]&lt;&gt;""),2,Table2[[#This Row],[code]]&gt;500,4)),"")</f>
        <v/>
      </c>
      <c r="AC3955" s="1" t="str">
        <f>IF(Table2[[#This Row],[Event]]="Penalty",Table2[[#This Row],[number]],IF(Table2[[#This Row],[Event]]="Time-Out",401,""))</f>
        <v/>
      </c>
      <c r="AD3955" s="1">
        <f>ROW(A3954)</f>
        <v>3954</v>
      </c>
      <c r="AE3955" s="1">
        <f>COUNTIFS(Table2[GameID],Table2[[#This Row],[GameID]],Table2[Column1],"&lt;="&amp;Table2[[#This Row],[Column1]])-1</f>
        <v>25</v>
      </c>
    </row>
    <row r="3956" spans="1:31" x14ac:dyDescent="0.45">
      <c r="A3956" t="s">
        <v>539</v>
      </c>
      <c r="B3956" t="str">
        <f>_xlfn.TEXTBEFORE(Table2[[#This Row],[Kamp]]," - ")</f>
        <v>Strandby Elling</v>
      </c>
      <c r="C3956" t="str">
        <f>_xlfn.TEXTAFTER(Table2[[#This Row],[Kamp]],"- ")</f>
        <v>ÅFK</v>
      </c>
      <c r="D3956">
        <v>45354</v>
      </c>
      <c r="E3956">
        <v>83614</v>
      </c>
      <c r="F3956">
        <v>20232024</v>
      </c>
      <c r="G3956" t="s">
        <v>372</v>
      </c>
      <c r="H3956" t="s">
        <v>666</v>
      </c>
      <c r="I3956" t="s">
        <v>677</v>
      </c>
      <c r="J3956">
        <v>3</v>
      </c>
      <c r="K3956">
        <v>31407</v>
      </c>
      <c r="L3956">
        <v>1</v>
      </c>
      <c r="M3956" t="s">
        <v>630</v>
      </c>
      <c r="N3956" t="s">
        <v>462</v>
      </c>
      <c r="O3956" t="s">
        <v>461</v>
      </c>
      <c r="P3956">
        <v>15</v>
      </c>
      <c r="Q3956">
        <v>6</v>
      </c>
      <c r="R3956">
        <f>SUMIFS(Table2[number],Table2[Event],"Goal",Table2[H/U],"HOME",Table2[GameID],Table2[[#This Row],[GameID]],Table2[GameTime],"&lt;="&amp;Table2[[#This Row],[GameTime]])</f>
        <v>16</v>
      </c>
      <c r="S3956">
        <f>SUMIFS(Table2[number],Table2[Event],"Goal",Table2[H/U],"AWAY",Table2[GameID],Table2[[#This Row],[GameID]],Table2[GameTime],"&lt;="&amp;Table2[[#This Row],[GameTime]])</f>
        <v>5</v>
      </c>
      <c r="T3956" t="str">
        <f>IF(Table2[[#This Row],[Event]]="Goal",Table2[[#This Row],[Hscore]]&amp;"-"&amp;Table2[[#This Row],[Uscore]],"")</f>
        <v>16-5</v>
      </c>
      <c r="U3956">
        <v>3575</v>
      </c>
      <c r="V3956" s="1">
        <f>Table2[[#This Row],[GameTime]]-(Table2[[#This Row],[period]]-1)*1200</f>
        <v>1175</v>
      </c>
      <c r="W3956" s="1">
        <f>ROUNDDOWN(Table2[[#This Row],[Time]]/60,0)</f>
        <v>19</v>
      </c>
      <c r="X3956" s="1">
        <f>ROUNDDOWN((Table2[[#This Row],[Time]]/60-Table2[[#This Row],[Time2]])*60,0)</f>
        <v>34</v>
      </c>
      <c r="Y3956" s="1">
        <f>IF(Table2[[#This Row],[Time2]]&lt;10,0&amp;Table2[[#This Row],[Time2]],Table2[[#This Row],[Time2]])</f>
        <v>19</v>
      </c>
      <c r="Z3956" s="1">
        <f>IF(Table2[[#This Row],[Time3]]&lt;10,0&amp;Table2[[#This Row],[Time3]],Table2[[#This Row],[Time3]])</f>
        <v>34</v>
      </c>
      <c r="AA3956" s="2" t="str">
        <f>Table2[[#This Row],[Time4]]&amp;":"&amp;Table2[[#This Row],[Time5]]</f>
        <v>19:34</v>
      </c>
      <c r="AB3956" s="1" t="str" cm="1">
        <f t="array" ref="AB3956">IFERROR(IF(Table2[[#This Row],[code]]="","",_xlfn.IFS(AND(Table2[[#This Row],[code]]&lt;400,Table2[[#This Row],[code]]&lt;&gt;""),2,Table2[[#This Row],[code]]&gt;500,4)),"")</f>
        <v/>
      </c>
      <c r="AC3956" s="1" t="str">
        <f>IF(Table2[[#This Row],[Event]]="Penalty",Table2[[#This Row],[number]],IF(Table2[[#This Row],[Event]]="Time-Out",401,""))</f>
        <v/>
      </c>
      <c r="AD3956" s="1">
        <f>ROW(A3955)</f>
        <v>3955</v>
      </c>
      <c r="AE3956" s="1">
        <f>COUNTIFS(Table2[GameID],Table2[[#This Row],[GameID]],Table2[Column1],"&lt;="&amp;Table2[[#This Row],[Column1]])-1</f>
        <v>26</v>
      </c>
    </row>
    <row r="3957" spans="1:31" x14ac:dyDescent="0.45">
      <c r="A3957" t="s">
        <v>358</v>
      </c>
      <c r="B3957" t="str">
        <f>_xlfn.TEXTBEFORE(Table2[[#This Row],[Kamp]]," - ")</f>
        <v>RungstedHørsholm</v>
      </c>
      <c r="C3957" t="str">
        <f>_xlfn.TEXTAFTER(Table2[[#This Row],[Kamp]],"- ")</f>
        <v>Rødovre FC</v>
      </c>
      <c r="D3957">
        <v>45375</v>
      </c>
      <c r="E3957">
        <v>83615</v>
      </c>
      <c r="F3957">
        <v>20232024</v>
      </c>
      <c r="G3957" t="s">
        <v>372</v>
      </c>
      <c r="H3957" t="s">
        <v>662</v>
      </c>
      <c r="I3957" t="s">
        <v>678</v>
      </c>
      <c r="J3957">
        <v>1</v>
      </c>
      <c r="K3957">
        <v>31141</v>
      </c>
      <c r="L3957">
        <v>0</v>
      </c>
      <c r="M3957" t="s">
        <v>631</v>
      </c>
      <c r="N3957" t="s">
        <v>402</v>
      </c>
      <c r="O3957" t="s">
        <v>634</v>
      </c>
      <c r="P3957">
        <v>84</v>
      </c>
      <c r="Q3957" t="s">
        <v>634</v>
      </c>
      <c r="R3957">
        <f>SUMIFS(Table2[number],Table2[Event],"Goal",Table2[H/U],"HOME",Table2[GameID],Table2[[#This Row],[GameID]],Table2[GameTime],"&lt;="&amp;Table2[[#This Row],[GameTime]])</f>
        <v>0</v>
      </c>
      <c r="S3957">
        <f>SUMIFS(Table2[number],Table2[Event],"Goal",Table2[H/U],"AWAY",Table2[GameID],Table2[[#This Row],[GameID]],Table2[GameTime],"&lt;="&amp;Table2[[#This Row],[GameTime]])</f>
        <v>0</v>
      </c>
      <c r="T3957" t="str">
        <f>IF(Table2[[#This Row],[Event]]="Goal",Table2[[#This Row],[Hscore]]&amp;"-"&amp;Table2[[#This Row],[Uscore]],"")</f>
        <v/>
      </c>
      <c r="U3957">
        <v>600</v>
      </c>
      <c r="V3957" s="1">
        <f>Table2[[#This Row],[GameTime]]-(Table2[[#This Row],[period]]-1)*1200</f>
        <v>600</v>
      </c>
      <c r="W3957" s="1">
        <f>ROUNDDOWN(Table2[[#This Row],[Time]]/60,0)</f>
        <v>10</v>
      </c>
      <c r="X3957" s="1">
        <f>ROUNDDOWN((Table2[[#This Row],[Time]]/60-Table2[[#This Row],[Time2]])*60,0)</f>
        <v>0</v>
      </c>
      <c r="Y3957" s="1">
        <f>IF(Table2[[#This Row],[Time2]]&lt;10,0&amp;Table2[[#This Row],[Time2]],Table2[[#This Row],[Time2]])</f>
        <v>10</v>
      </c>
      <c r="Z3957" s="1" t="str">
        <f>IF(Table2[[#This Row],[Time3]]&lt;10,0&amp;Table2[[#This Row],[Time3]],Table2[[#This Row],[Time3]])</f>
        <v>00</v>
      </c>
      <c r="AA3957" s="2" t="str">
        <f>Table2[[#This Row],[Time4]]&amp;":"&amp;Table2[[#This Row],[Time5]]</f>
        <v>10:00</v>
      </c>
      <c r="AB3957" s="1" cm="1">
        <f t="array" ref="AB3957">IFERROR(IF(Table2[[#This Row],[code]]="","",_xlfn.IFS(AND(Table2[[#This Row],[code]]&lt;400,Table2[[#This Row],[code]]&lt;&gt;""),2,Table2[[#This Row],[code]]&gt;500,4)),"")</f>
        <v>2</v>
      </c>
      <c r="AC3957" s="1">
        <f>IF(Table2[[#This Row],[Event]]="Penalty",Table2[[#This Row],[number]],IF(Table2[[#This Row],[Event]]="Time-Out",401,""))</f>
        <v>0</v>
      </c>
      <c r="AD3957" s="1">
        <f>ROW(A3956)</f>
        <v>3956</v>
      </c>
      <c r="AE3957" s="1">
        <f>COUNTIFS(Table2[GameID],Table2[[#This Row],[GameID]],Table2[Column1],"&lt;="&amp;Table2[[#This Row],[Column1]])-1</f>
        <v>0</v>
      </c>
    </row>
    <row r="3958" spans="1:31" x14ac:dyDescent="0.45">
      <c r="A3958" t="s">
        <v>358</v>
      </c>
      <c r="B3958" t="str">
        <f>_xlfn.TEXTBEFORE(Table2[[#This Row],[Kamp]]," - ")</f>
        <v>RungstedHørsholm</v>
      </c>
      <c r="C3958" t="str">
        <f>_xlfn.TEXTAFTER(Table2[[#This Row],[Kamp]],"- ")</f>
        <v>Rødovre FC</v>
      </c>
      <c r="D3958">
        <v>45375</v>
      </c>
      <c r="E3958">
        <v>83615</v>
      </c>
      <c r="F3958">
        <v>20232024</v>
      </c>
      <c r="G3958" t="s">
        <v>372</v>
      </c>
      <c r="H3958" t="s">
        <v>665</v>
      </c>
      <c r="I3958" t="s">
        <v>677</v>
      </c>
      <c r="J3958">
        <v>1</v>
      </c>
      <c r="K3958">
        <v>31139</v>
      </c>
      <c r="L3958">
        <v>1</v>
      </c>
      <c r="M3958" t="s">
        <v>630</v>
      </c>
      <c r="N3958" t="s">
        <v>537</v>
      </c>
      <c r="O3958" t="s">
        <v>45</v>
      </c>
      <c r="P3958">
        <v>83</v>
      </c>
      <c r="Q3958">
        <v>17</v>
      </c>
      <c r="R3958">
        <f>SUMIFS(Table2[number],Table2[Event],"Goal",Table2[H/U],"HOME",Table2[GameID],Table2[[#This Row],[GameID]],Table2[GameTime],"&lt;="&amp;Table2[[#This Row],[GameTime]])</f>
        <v>0</v>
      </c>
      <c r="S3958">
        <f>SUMIFS(Table2[number],Table2[Event],"Goal",Table2[H/U],"AWAY",Table2[GameID],Table2[[#This Row],[GameID]],Table2[GameTime],"&lt;="&amp;Table2[[#This Row],[GameTime]])</f>
        <v>1</v>
      </c>
      <c r="T3958" t="str">
        <f>IF(Table2[[#This Row],[Event]]="Goal",Table2[[#This Row],[Hscore]]&amp;"-"&amp;Table2[[#This Row],[Uscore]],"")</f>
        <v>0-1</v>
      </c>
      <c r="U3958">
        <v>993</v>
      </c>
      <c r="V3958" s="1">
        <f>Table2[[#This Row],[GameTime]]-(Table2[[#This Row],[period]]-1)*1200</f>
        <v>993</v>
      </c>
      <c r="W3958" s="1">
        <f>ROUNDDOWN(Table2[[#This Row],[Time]]/60,0)</f>
        <v>16</v>
      </c>
      <c r="X3958" s="1">
        <f>ROUNDDOWN((Table2[[#This Row],[Time]]/60-Table2[[#This Row],[Time2]])*60,0)</f>
        <v>33</v>
      </c>
      <c r="Y3958" s="1">
        <f>IF(Table2[[#This Row],[Time2]]&lt;10,0&amp;Table2[[#This Row],[Time2]],Table2[[#This Row],[Time2]])</f>
        <v>16</v>
      </c>
      <c r="Z3958" s="1">
        <f>IF(Table2[[#This Row],[Time3]]&lt;10,0&amp;Table2[[#This Row],[Time3]],Table2[[#This Row],[Time3]])</f>
        <v>33</v>
      </c>
      <c r="AA3958" s="2" t="str">
        <f>Table2[[#This Row],[Time4]]&amp;":"&amp;Table2[[#This Row],[Time5]]</f>
        <v>16:33</v>
      </c>
      <c r="AB3958" s="1" t="str" cm="1">
        <f t="array" ref="AB3958">IFERROR(IF(Table2[[#This Row],[code]]="","",_xlfn.IFS(AND(Table2[[#This Row],[code]]&lt;400,Table2[[#This Row],[code]]&lt;&gt;""),2,Table2[[#This Row],[code]]&gt;500,4)),"")</f>
        <v/>
      </c>
      <c r="AC3958" s="1" t="str">
        <f>IF(Table2[[#This Row],[Event]]="Penalty",Table2[[#This Row],[number]],IF(Table2[[#This Row],[Event]]="Time-Out",401,""))</f>
        <v/>
      </c>
      <c r="AD3958" s="1">
        <f>ROW(A3957)</f>
        <v>3957</v>
      </c>
      <c r="AE3958" s="1">
        <f>COUNTIFS(Table2[GameID],Table2[[#This Row],[GameID]],Table2[Column1],"&lt;="&amp;Table2[[#This Row],[Column1]])-1</f>
        <v>1</v>
      </c>
    </row>
    <row r="3959" spans="1:31" x14ac:dyDescent="0.45">
      <c r="A3959" t="s">
        <v>358</v>
      </c>
      <c r="B3959" t="str">
        <f>_xlfn.TEXTBEFORE(Table2[[#This Row],[Kamp]]," - ")</f>
        <v>RungstedHørsholm</v>
      </c>
      <c r="C3959" t="str">
        <f>_xlfn.TEXTAFTER(Table2[[#This Row],[Kamp]],"- ")</f>
        <v>Rødovre FC</v>
      </c>
      <c r="D3959">
        <v>45375</v>
      </c>
      <c r="E3959">
        <v>83615</v>
      </c>
      <c r="F3959">
        <v>20232024</v>
      </c>
      <c r="G3959" t="s">
        <v>372</v>
      </c>
      <c r="H3959" t="s">
        <v>662</v>
      </c>
      <c r="I3959" t="s">
        <v>678</v>
      </c>
      <c r="J3959">
        <v>1</v>
      </c>
      <c r="K3959">
        <v>31141</v>
      </c>
      <c r="L3959">
        <v>1</v>
      </c>
      <c r="M3959" t="s">
        <v>630</v>
      </c>
      <c r="N3959" t="s">
        <v>402</v>
      </c>
      <c r="O3959" t="s">
        <v>367</v>
      </c>
      <c r="P3959">
        <v>84</v>
      </c>
      <c r="Q3959">
        <v>38</v>
      </c>
      <c r="R3959">
        <f>SUMIFS(Table2[number],Table2[Event],"Goal",Table2[H/U],"HOME",Table2[GameID],Table2[[#This Row],[GameID]],Table2[GameTime],"&lt;="&amp;Table2[[#This Row],[GameTime]])</f>
        <v>1</v>
      </c>
      <c r="S3959">
        <f>SUMIFS(Table2[number],Table2[Event],"Goal",Table2[H/U],"AWAY",Table2[GameID],Table2[[#This Row],[GameID]],Table2[GameTime],"&lt;="&amp;Table2[[#This Row],[GameTime]])</f>
        <v>1</v>
      </c>
      <c r="T3959" t="str">
        <f>IF(Table2[[#This Row],[Event]]="Goal",Table2[[#This Row],[Hscore]]&amp;"-"&amp;Table2[[#This Row],[Uscore]],"")</f>
        <v>1-1</v>
      </c>
      <c r="U3959">
        <v>1022</v>
      </c>
      <c r="V3959" s="1">
        <f>Table2[[#This Row],[GameTime]]-(Table2[[#This Row],[period]]-1)*1200</f>
        <v>1022</v>
      </c>
      <c r="W3959" s="1">
        <f>ROUNDDOWN(Table2[[#This Row],[Time]]/60,0)</f>
        <v>17</v>
      </c>
      <c r="X3959" s="1">
        <f>ROUNDDOWN((Table2[[#This Row],[Time]]/60-Table2[[#This Row],[Time2]])*60,0)</f>
        <v>2</v>
      </c>
      <c r="Y3959" s="1">
        <f>IF(Table2[[#This Row],[Time2]]&lt;10,0&amp;Table2[[#This Row],[Time2]],Table2[[#This Row],[Time2]])</f>
        <v>17</v>
      </c>
      <c r="Z3959" s="1" t="str">
        <f>IF(Table2[[#This Row],[Time3]]&lt;10,0&amp;Table2[[#This Row],[Time3]],Table2[[#This Row],[Time3]])</f>
        <v>02</v>
      </c>
      <c r="AA3959" s="2" t="str">
        <f>Table2[[#This Row],[Time4]]&amp;":"&amp;Table2[[#This Row],[Time5]]</f>
        <v>17:02</v>
      </c>
      <c r="AB3959" s="1" t="str" cm="1">
        <f t="array" ref="AB3959">IFERROR(IF(Table2[[#This Row],[code]]="","",_xlfn.IFS(AND(Table2[[#This Row],[code]]&lt;400,Table2[[#This Row],[code]]&lt;&gt;""),2,Table2[[#This Row],[code]]&gt;500,4)),"")</f>
        <v/>
      </c>
      <c r="AC3959" s="1" t="str">
        <f>IF(Table2[[#This Row],[Event]]="Penalty",Table2[[#This Row],[number]],IF(Table2[[#This Row],[Event]]="Time-Out",401,""))</f>
        <v/>
      </c>
      <c r="AD3959" s="1">
        <f>ROW(A3958)</f>
        <v>3958</v>
      </c>
      <c r="AE3959" s="1">
        <f>COUNTIFS(Table2[GameID],Table2[[#This Row],[GameID]],Table2[Column1],"&lt;="&amp;Table2[[#This Row],[Column1]])-1</f>
        <v>2</v>
      </c>
    </row>
    <row r="3960" spans="1:31" x14ac:dyDescent="0.45">
      <c r="A3960" t="s">
        <v>358</v>
      </c>
      <c r="B3960" t="str">
        <f>_xlfn.TEXTBEFORE(Table2[[#This Row],[Kamp]]," - ")</f>
        <v>RungstedHørsholm</v>
      </c>
      <c r="C3960" t="str">
        <f>_xlfn.TEXTAFTER(Table2[[#This Row],[Kamp]],"- ")</f>
        <v>Rødovre FC</v>
      </c>
      <c r="D3960">
        <v>45375</v>
      </c>
      <c r="E3960">
        <v>83615</v>
      </c>
      <c r="F3960">
        <v>20232024</v>
      </c>
      <c r="G3960" t="s">
        <v>372</v>
      </c>
      <c r="H3960" t="s">
        <v>665</v>
      </c>
      <c r="I3960" t="s">
        <v>677</v>
      </c>
      <c r="J3960">
        <v>1</v>
      </c>
      <c r="K3960">
        <v>31139</v>
      </c>
      <c r="L3960">
        <v>1</v>
      </c>
      <c r="M3960" t="s">
        <v>630</v>
      </c>
      <c r="N3960" t="s">
        <v>51</v>
      </c>
      <c r="O3960" t="s">
        <v>45</v>
      </c>
      <c r="P3960">
        <v>77</v>
      </c>
      <c r="Q3960">
        <v>17</v>
      </c>
      <c r="R3960">
        <f>SUMIFS(Table2[number],Table2[Event],"Goal",Table2[H/U],"HOME",Table2[GameID],Table2[[#This Row],[GameID]],Table2[GameTime],"&lt;="&amp;Table2[[#This Row],[GameTime]])</f>
        <v>1</v>
      </c>
      <c r="S3960">
        <f>SUMIFS(Table2[number],Table2[Event],"Goal",Table2[H/U],"AWAY",Table2[GameID],Table2[[#This Row],[GameID]],Table2[GameTime],"&lt;="&amp;Table2[[#This Row],[GameTime]])</f>
        <v>2</v>
      </c>
      <c r="T3960" t="str">
        <f>IF(Table2[[#This Row],[Event]]="Goal",Table2[[#This Row],[Hscore]]&amp;"-"&amp;Table2[[#This Row],[Uscore]],"")</f>
        <v>1-2</v>
      </c>
      <c r="U3960">
        <v>1070</v>
      </c>
      <c r="V3960" s="1">
        <f>Table2[[#This Row],[GameTime]]-(Table2[[#This Row],[period]]-1)*1200</f>
        <v>1070</v>
      </c>
      <c r="W3960" s="1">
        <f>ROUNDDOWN(Table2[[#This Row],[Time]]/60,0)</f>
        <v>17</v>
      </c>
      <c r="X3960" s="1">
        <f>ROUNDDOWN((Table2[[#This Row],[Time]]/60-Table2[[#This Row],[Time2]])*60,0)</f>
        <v>49</v>
      </c>
      <c r="Y3960" s="1">
        <f>IF(Table2[[#This Row],[Time2]]&lt;10,0&amp;Table2[[#This Row],[Time2]],Table2[[#This Row],[Time2]])</f>
        <v>17</v>
      </c>
      <c r="Z3960" s="1">
        <f>IF(Table2[[#This Row],[Time3]]&lt;10,0&amp;Table2[[#This Row],[Time3]],Table2[[#This Row],[Time3]])</f>
        <v>49</v>
      </c>
      <c r="AA3960" s="2" t="str">
        <f>Table2[[#This Row],[Time4]]&amp;":"&amp;Table2[[#This Row],[Time5]]</f>
        <v>17:49</v>
      </c>
      <c r="AB3960" s="1" t="str" cm="1">
        <f t="array" ref="AB3960">IFERROR(IF(Table2[[#This Row],[code]]="","",_xlfn.IFS(AND(Table2[[#This Row],[code]]&lt;400,Table2[[#This Row],[code]]&lt;&gt;""),2,Table2[[#This Row],[code]]&gt;500,4)),"")</f>
        <v/>
      </c>
      <c r="AC3960" s="1" t="str">
        <f>IF(Table2[[#This Row],[Event]]="Penalty",Table2[[#This Row],[number]],IF(Table2[[#This Row],[Event]]="Time-Out",401,""))</f>
        <v/>
      </c>
      <c r="AD3960" s="1">
        <f>ROW(A3959)</f>
        <v>3959</v>
      </c>
      <c r="AE3960" s="1">
        <f>COUNTIFS(Table2[GameID],Table2[[#This Row],[GameID]],Table2[Column1],"&lt;="&amp;Table2[[#This Row],[Column1]])-1</f>
        <v>3</v>
      </c>
    </row>
    <row r="3961" spans="1:31" x14ac:dyDescent="0.45">
      <c r="A3961" t="s">
        <v>358</v>
      </c>
      <c r="B3961" t="str">
        <f>_xlfn.TEXTBEFORE(Table2[[#This Row],[Kamp]]," - ")</f>
        <v>RungstedHørsholm</v>
      </c>
      <c r="C3961" t="str">
        <f>_xlfn.TEXTAFTER(Table2[[#This Row],[Kamp]],"- ")</f>
        <v>Rødovre FC</v>
      </c>
      <c r="D3961">
        <v>45375</v>
      </c>
      <c r="E3961">
        <v>83615</v>
      </c>
      <c r="F3961">
        <v>20232024</v>
      </c>
      <c r="G3961" t="s">
        <v>372</v>
      </c>
      <c r="H3961" t="s">
        <v>665</v>
      </c>
      <c r="I3961" t="s">
        <v>677</v>
      </c>
      <c r="J3961">
        <v>2</v>
      </c>
      <c r="K3961">
        <v>31139</v>
      </c>
      <c r="L3961">
        <v>1</v>
      </c>
      <c r="M3961" t="s">
        <v>630</v>
      </c>
      <c r="N3961" t="s">
        <v>45</v>
      </c>
      <c r="O3961" t="s">
        <v>47</v>
      </c>
      <c r="P3961">
        <v>17</v>
      </c>
      <c r="Q3961">
        <v>24</v>
      </c>
      <c r="R3961">
        <f>SUMIFS(Table2[number],Table2[Event],"Goal",Table2[H/U],"HOME",Table2[GameID],Table2[[#This Row],[GameID]],Table2[GameTime],"&lt;="&amp;Table2[[#This Row],[GameTime]])</f>
        <v>1</v>
      </c>
      <c r="S3961">
        <f>SUMIFS(Table2[number],Table2[Event],"Goal",Table2[H/U],"AWAY",Table2[GameID],Table2[[#This Row],[GameID]],Table2[GameTime],"&lt;="&amp;Table2[[#This Row],[GameTime]])</f>
        <v>3</v>
      </c>
      <c r="T3961" t="str">
        <f>IF(Table2[[#This Row],[Event]]="Goal",Table2[[#This Row],[Hscore]]&amp;"-"&amp;Table2[[#This Row],[Uscore]],"")</f>
        <v>1-3</v>
      </c>
      <c r="U3961">
        <v>1399</v>
      </c>
      <c r="V3961" s="1">
        <f>Table2[[#This Row],[GameTime]]-(Table2[[#This Row],[period]]-1)*1200</f>
        <v>199</v>
      </c>
      <c r="W3961" s="1">
        <f>ROUNDDOWN(Table2[[#This Row],[Time]]/60,0)</f>
        <v>3</v>
      </c>
      <c r="X3961" s="1">
        <f>ROUNDDOWN((Table2[[#This Row],[Time]]/60-Table2[[#This Row],[Time2]])*60,0)</f>
        <v>19</v>
      </c>
      <c r="Y3961" s="1" t="str">
        <f>IF(Table2[[#This Row],[Time2]]&lt;10,0&amp;Table2[[#This Row],[Time2]],Table2[[#This Row],[Time2]])</f>
        <v>03</v>
      </c>
      <c r="Z3961" s="1">
        <f>IF(Table2[[#This Row],[Time3]]&lt;10,0&amp;Table2[[#This Row],[Time3]],Table2[[#This Row],[Time3]])</f>
        <v>19</v>
      </c>
      <c r="AA3961" s="2" t="str">
        <f>Table2[[#This Row],[Time4]]&amp;":"&amp;Table2[[#This Row],[Time5]]</f>
        <v>03:19</v>
      </c>
      <c r="AB3961" s="1" t="str" cm="1">
        <f t="array" ref="AB3961">IFERROR(IF(Table2[[#This Row],[code]]="","",_xlfn.IFS(AND(Table2[[#This Row],[code]]&lt;400,Table2[[#This Row],[code]]&lt;&gt;""),2,Table2[[#This Row],[code]]&gt;500,4)),"")</f>
        <v/>
      </c>
      <c r="AC3961" s="1" t="str">
        <f>IF(Table2[[#This Row],[Event]]="Penalty",Table2[[#This Row],[number]],IF(Table2[[#This Row],[Event]]="Time-Out",401,""))</f>
        <v/>
      </c>
      <c r="AD3961" s="1">
        <f>ROW(A3960)</f>
        <v>3960</v>
      </c>
      <c r="AE3961" s="1">
        <f>COUNTIFS(Table2[GameID],Table2[[#This Row],[GameID]],Table2[Column1],"&lt;="&amp;Table2[[#This Row],[Column1]])-1</f>
        <v>4</v>
      </c>
    </row>
    <row r="3962" spans="1:31" x14ac:dyDescent="0.45">
      <c r="A3962" t="s">
        <v>358</v>
      </c>
      <c r="B3962" t="str">
        <f>_xlfn.TEXTBEFORE(Table2[[#This Row],[Kamp]]," - ")</f>
        <v>RungstedHørsholm</v>
      </c>
      <c r="C3962" t="str">
        <f>_xlfn.TEXTAFTER(Table2[[#This Row],[Kamp]],"- ")</f>
        <v>Rødovre FC</v>
      </c>
      <c r="D3962">
        <v>45375</v>
      </c>
      <c r="E3962">
        <v>83615</v>
      </c>
      <c r="F3962">
        <v>20232024</v>
      </c>
      <c r="G3962" t="s">
        <v>372</v>
      </c>
      <c r="H3962" t="s">
        <v>662</v>
      </c>
      <c r="I3962" t="s">
        <v>678</v>
      </c>
      <c r="J3962">
        <v>2</v>
      </c>
      <c r="K3962">
        <v>31141</v>
      </c>
      <c r="L3962">
        <v>1</v>
      </c>
      <c r="M3962" t="s">
        <v>630</v>
      </c>
      <c r="N3962" t="s">
        <v>367</v>
      </c>
      <c r="O3962" t="s">
        <v>634</v>
      </c>
      <c r="P3962">
        <v>38</v>
      </c>
      <c r="Q3962" t="s">
        <v>634</v>
      </c>
      <c r="R3962">
        <f>SUMIFS(Table2[number],Table2[Event],"Goal",Table2[H/U],"HOME",Table2[GameID],Table2[[#This Row],[GameID]],Table2[GameTime],"&lt;="&amp;Table2[[#This Row],[GameTime]])</f>
        <v>2</v>
      </c>
      <c r="S3962">
        <f>SUMIFS(Table2[number],Table2[Event],"Goal",Table2[H/U],"AWAY",Table2[GameID],Table2[[#This Row],[GameID]],Table2[GameTime],"&lt;="&amp;Table2[[#This Row],[GameTime]])</f>
        <v>3</v>
      </c>
      <c r="T3962" t="str">
        <f>IF(Table2[[#This Row],[Event]]="Goal",Table2[[#This Row],[Hscore]]&amp;"-"&amp;Table2[[#This Row],[Uscore]],"")</f>
        <v>2-3</v>
      </c>
      <c r="U3962">
        <v>1443</v>
      </c>
      <c r="V3962" s="1">
        <f>Table2[[#This Row],[GameTime]]-(Table2[[#This Row],[period]]-1)*1200</f>
        <v>243</v>
      </c>
      <c r="W3962" s="1">
        <f>ROUNDDOWN(Table2[[#This Row],[Time]]/60,0)</f>
        <v>4</v>
      </c>
      <c r="X3962" s="1">
        <f>ROUNDDOWN((Table2[[#This Row],[Time]]/60-Table2[[#This Row],[Time2]])*60,0)</f>
        <v>2</v>
      </c>
      <c r="Y3962" s="1" t="str">
        <f>IF(Table2[[#This Row],[Time2]]&lt;10,0&amp;Table2[[#This Row],[Time2]],Table2[[#This Row],[Time2]])</f>
        <v>04</v>
      </c>
      <c r="Z3962" s="1" t="str">
        <f>IF(Table2[[#This Row],[Time3]]&lt;10,0&amp;Table2[[#This Row],[Time3]],Table2[[#This Row],[Time3]])</f>
        <v>02</v>
      </c>
      <c r="AA3962" s="2" t="str">
        <f>Table2[[#This Row],[Time4]]&amp;":"&amp;Table2[[#This Row],[Time5]]</f>
        <v>04:02</v>
      </c>
      <c r="AB3962" s="1" t="str" cm="1">
        <f t="array" ref="AB3962">IFERROR(IF(Table2[[#This Row],[code]]="","",_xlfn.IFS(AND(Table2[[#This Row],[code]]&lt;400,Table2[[#This Row],[code]]&lt;&gt;""),2,Table2[[#This Row],[code]]&gt;500,4)),"")</f>
        <v/>
      </c>
      <c r="AC3962" s="1" t="str">
        <f>IF(Table2[[#This Row],[Event]]="Penalty",Table2[[#This Row],[number]],IF(Table2[[#This Row],[Event]]="Time-Out",401,""))</f>
        <v/>
      </c>
      <c r="AD3962" s="1">
        <f>ROW(A3961)</f>
        <v>3961</v>
      </c>
      <c r="AE3962" s="1">
        <f>COUNTIFS(Table2[GameID],Table2[[#This Row],[GameID]],Table2[Column1],"&lt;="&amp;Table2[[#This Row],[Column1]])-1</f>
        <v>5</v>
      </c>
    </row>
    <row r="3963" spans="1:31" x14ac:dyDescent="0.45">
      <c r="A3963" t="s">
        <v>358</v>
      </c>
      <c r="B3963" t="str">
        <f>_xlfn.TEXTBEFORE(Table2[[#This Row],[Kamp]]," - ")</f>
        <v>RungstedHørsholm</v>
      </c>
      <c r="C3963" t="str">
        <f>_xlfn.TEXTAFTER(Table2[[#This Row],[Kamp]],"- ")</f>
        <v>Rødovre FC</v>
      </c>
      <c r="D3963">
        <v>45375</v>
      </c>
      <c r="E3963">
        <v>83615</v>
      </c>
      <c r="F3963">
        <v>20232024</v>
      </c>
      <c r="G3963" t="s">
        <v>372</v>
      </c>
      <c r="H3963" t="s">
        <v>665</v>
      </c>
      <c r="I3963" t="s">
        <v>677</v>
      </c>
      <c r="J3963">
        <v>2</v>
      </c>
      <c r="K3963">
        <v>31139</v>
      </c>
      <c r="L3963">
        <v>222</v>
      </c>
      <c r="M3963" t="s">
        <v>631</v>
      </c>
      <c r="N3963" t="s">
        <v>45</v>
      </c>
      <c r="O3963" t="s">
        <v>634</v>
      </c>
      <c r="P3963">
        <v>17</v>
      </c>
      <c r="Q3963" t="s">
        <v>634</v>
      </c>
      <c r="R3963">
        <f>SUMIFS(Table2[number],Table2[Event],"Goal",Table2[H/U],"HOME",Table2[GameID],Table2[[#This Row],[GameID]],Table2[GameTime],"&lt;="&amp;Table2[[#This Row],[GameTime]])</f>
        <v>2</v>
      </c>
      <c r="S3963">
        <f>SUMIFS(Table2[number],Table2[Event],"Goal",Table2[H/U],"AWAY",Table2[GameID],Table2[[#This Row],[GameID]],Table2[GameTime],"&lt;="&amp;Table2[[#This Row],[GameTime]])</f>
        <v>3</v>
      </c>
      <c r="T3963" t="str">
        <f>IF(Table2[[#This Row],[Event]]="Goal",Table2[[#This Row],[Hscore]]&amp;"-"&amp;Table2[[#This Row],[Uscore]],"")</f>
        <v/>
      </c>
      <c r="U3963">
        <v>2013</v>
      </c>
      <c r="V3963" s="1">
        <f>Table2[[#This Row],[GameTime]]-(Table2[[#This Row],[period]]-1)*1200</f>
        <v>813</v>
      </c>
      <c r="W3963" s="1">
        <f>ROUNDDOWN(Table2[[#This Row],[Time]]/60,0)</f>
        <v>13</v>
      </c>
      <c r="X3963" s="1">
        <f>ROUNDDOWN((Table2[[#This Row],[Time]]/60-Table2[[#This Row],[Time2]])*60,0)</f>
        <v>33</v>
      </c>
      <c r="Y3963" s="1">
        <f>IF(Table2[[#This Row],[Time2]]&lt;10,0&amp;Table2[[#This Row],[Time2]],Table2[[#This Row],[Time2]])</f>
        <v>13</v>
      </c>
      <c r="Z3963" s="1">
        <f>IF(Table2[[#This Row],[Time3]]&lt;10,0&amp;Table2[[#This Row],[Time3]],Table2[[#This Row],[Time3]])</f>
        <v>33</v>
      </c>
      <c r="AA3963" s="2" t="str">
        <f>Table2[[#This Row],[Time4]]&amp;":"&amp;Table2[[#This Row],[Time5]]</f>
        <v>13:33</v>
      </c>
      <c r="AB3963" s="1" cm="1">
        <f t="array" ref="AB3963">IFERROR(IF(Table2[[#This Row],[code]]="","",_xlfn.IFS(AND(Table2[[#This Row],[code]]&lt;400,Table2[[#This Row],[code]]&lt;&gt;""),2,Table2[[#This Row],[code]]&gt;500,4)),"")</f>
        <v>2</v>
      </c>
      <c r="AC3963" s="1">
        <f>IF(Table2[[#This Row],[Event]]="Penalty",Table2[[#This Row],[number]],IF(Table2[[#This Row],[Event]]="Time-Out",401,""))</f>
        <v>222</v>
      </c>
      <c r="AD3963" s="1">
        <f>ROW(A3962)</f>
        <v>3962</v>
      </c>
      <c r="AE3963" s="1">
        <f>COUNTIFS(Table2[GameID],Table2[[#This Row],[GameID]],Table2[Column1],"&lt;="&amp;Table2[[#This Row],[Column1]])-1</f>
        <v>6</v>
      </c>
    </row>
    <row r="3964" spans="1:31" x14ac:dyDescent="0.45">
      <c r="A3964" t="s">
        <v>358</v>
      </c>
      <c r="B3964" t="str">
        <f>_xlfn.TEXTBEFORE(Table2[[#This Row],[Kamp]]," - ")</f>
        <v>RungstedHørsholm</v>
      </c>
      <c r="C3964" t="str">
        <f>_xlfn.TEXTAFTER(Table2[[#This Row],[Kamp]],"- ")</f>
        <v>Rødovre FC</v>
      </c>
      <c r="D3964">
        <v>45375</v>
      </c>
      <c r="E3964">
        <v>83615</v>
      </c>
      <c r="F3964">
        <v>20232024</v>
      </c>
      <c r="G3964" t="s">
        <v>372</v>
      </c>
      <c r="H3964" t="s">
        <v>665</v>
      </c>
      <c r="I3964" t="s">
        <v>677</v>
      </c>
      <c r="J3964">
        <v>2</v>
      </c>
      <c r="K3964">
        <v>31139</v>
      </c>
      <c r="L3964">
        <v>201</v>
      </c>
      <c r="M3964" t="s">
        <v>631</v>
      </c>
      <c r="N3964" t="s">
        <v>48</v>
      </c>
      <c r="O3964" t="s">
        <v>634</v>
      </c>
      <c r="P3964">
        <v>28</v>
      </c>
      <c r="Q3964" t="s">
        <v>634</v>
      </c>
      <c r="R3964">
        <f>SUMIFS(Table2[number],Table2[Event],"Goal",Table2[H/U],"HOME",Table2[GameID],Table2[[#This Row],[GameID]],Table2[GameTime],"&lt;="&amp;Table2[[#This Row],[GameTime]])</f>
        <v>2</v>
      </c>
      <c r="S3964">
        <f>SUMIFS(Table2[number],Table2[Event],"Goal",Table2[H/U],"AWAY",Table2[GameID],Table2[[#This Row],[GameID]],Table2[GameTime],"&lt;="&amp;Table2[[#This Row],[GameTime]])</f>
        <v>3</v>
      </c>
      <c r="T3964" t="str">
        <f>IF(Table2[[#This Row],[Event]]="Goal",Table2[[#This Row],[Hscore]]&amp;"-"&amp;Table2[[#This Row],[Uscore]],"")</f>
        <v/>
      </c>
      <c r="U3964">
        <v>2373</v>
      </c>
      <c r="V3964" s="1">
        <f>Table2[[#This Row],[GameTime]]-(Table2[[#This Row],[period]]-1)*1200</f>
        <v>1173</v>
      </c>
      <c r="W3964" s="1">
        <f>ROUNDDOWN(Table2[[#This Row],[Time]]/60,0)</f>
        <v>19</v>
      </c>
      <c r="X3964" s="1">
        <f>ROUNDDOWN((Table2[[#This Row],[Time]]/60-Table2[[#This Row],[Time2]])*60,0)</f>
        <v>33</v>
      </c>
      <c r="Y3964" s="1">
        <f>IF(Table2[[#This Row],[Time2]]&lt;10,0&amp;Table2[[#This Row],[Time2]],Table2[[#This Row],[Time2]])</f>
        <v>19</v>
      </c>
      <c r="Z3964" s="1">
        <f>IF(Table2[[#This Row],[Time3]]&lt;10,0&amp;Table2[[#This Row],[Time3]],Table2[[#This Row],[Time3]])</f>
        <v>33</v>
      </c>
      <c r="AA3964" s="2" t="str">
        <f>Table2[[#This Row],[Time4]]&amp;":"&amp;Table2[[#This Row],[Time5]]</f>
        <v>19:33</v>
      </c>
      <c r="AB3964" s="1" cm="1">
        <f t="array" ref="AB3964">IFERROR(IF(Table2[[#This Row],[code]]="","",_xlfn.IFS(AND(Table2[[#This Row],[code]]&lt;400,Table2[[#This Row],[code]]&lt;&gt;""),2,Table2[[#This Row],[code]]&gt;500,4)),"")</f>
        <v>2</v>
      </c>
      <c r="AC3964" s="1">
        <f>IF(Table2[[#This Row],[Event]]="Penalty",Table2[[#This Row],[number]],IF(Table2[[#This Row],[Event]]="Time-Out",401,""))</f>
        <v>201</v>
      </c>
      <c r="AD3964" s="1">
        <f>ROW(A3963)</f>
        <v>3963</v>
      </c>
      <c r="AE3964" s="1">
        <f>COUNTIFS(Table2[GameID],Table2[[#This Row],[GameID]],Table2[Column1],"&lt;="&amp;Table2[[#This Row],[Column1]])-1</f>
        <v>7</v>
      </c>
    </row>
    <row r="3965" spans="1:31" x14ac:dyDescent="0.45">
      <c r="A3965" t="s">
        <v>358</v>
      </c>
      <c r="B3965" t="str">
        <f>_xlfn.TEXTBEFORE(Table2[[#This Row],[Kamp]]," - ")</f>
        <v>RungstedHørsholm</v>
      </c>
      <c r="C3965" t="str">
        <f>_xlfn.TEXTAFTER(Table2[[#This Row],[Kamp]],"- ")</f>
        <v>Rødovre FC</v>
      </c>
      <c r="D3965">
        <v>45375</v>
      </c>
      <c r="E3965">
        <v>83615</v>
      </c>
      <c r="F3965">
        <v>20232024</v>
      </c>
      <c r="G3965" t="s">
        <v>372</v>
      </c>
      <c r="H3965" t="s">
        <v>662</v>
      </c>
      <c r="I3965" t="s">
        <v>678</v>
      </c>
      <c r="J3965">
        <v>3</v>
      </c>
      <c r="K3965">
        <v>31141</v>
      </c>
      <c r="L3965">
        <v>1</v>
      </c>
      <c r="M3965" t="s">
        <v>630</v>
      </c>
      <c r="N3965" t="s">
        <v>402</v>
      </c>
      <c r="O3965" t="s">
        <v>210</v>
      </c>
      <c r="P3965">
        <v>84</v>
      </c>
      <c r="Q3965">
        <v>23</v>
      </c>
      <c r="R3965">
        <f>SUMIFS(Table2[number],Table2[Event],"Goal",Table2[H/U],"HOME",Table2[GameID],Table2[[#This Row],[GameID]],Table2[GameTime],"&lt;="&amp;Table2[[#This Row],[GameTime]])</f>
        <v>3</v>
      </c>
      <c r="S3965">
        <f>SUMIFS(Table2[number],Table2[Event],"Goal",Table2[H/U],"AWAY",Table2[GameID],Table2[[#This Row],[GameID]],Table2[GameTime],"&lt;="&amp;Table2[[#This Row],[GameTime]])</f>
        <v>3</v>
      </c>
      <c r="T3965" t="str">
        <f>IF(Table2[[#This Row],[Event]]="Goal",Table2[[#This Row],[Hscore]]&amp;"-"&amp;Table2[[#This Row],[Uscore]],"")</f>
        <v>3-3</v>
      </c>
      <c r="U3965">
        <v>2480</v>
      </c>
      <c r="V3965" s="1">
        <f>Table2[[#This Row],[GameTime]]-(Table2[[#This Row],[period]]-1)*1200</f>
        <v>80</v>
      </c>
      <c r="W3965" s="1">
        <f>ROUNDDOWN(Table2[[#This Row],[Time]]/60,0)</f>
        <v>1</v>
      </c>
      <c r="X3965" s="1">
        <f>ROUNDDOWN((Table2[[#This Row],[Time]]/60-Table2[[#This Row],[Time2]])*60,0)</f>
        <v>20</v>
      </c>
      <c r="Y3965" s="1" t="str">
        <f>IF(Table2[[#This Row],[Time2]]&lt;10,0&amp;Table2[[#This Row],[Time2]],Table2[[#This Row],[Time2]])</f>
        <v>01</v>
      </c>
      <c r="Z3965" s="1">
        <f>IF(Table2[[#This Row],[Time3]]&lt;10,0&amp;Table2[[#This Row],[Time3]],Table2[[#This Row],[Time3]])</f>
        <v>20</v>
      </c>
      <c r="AA3965" s="2" t="str">
        <f>Table2[[#This Row],[Time4]]&amp;":"&amp;Table2[[#This Row],[Time5]]</f>
        <v>01:20</v>
      </c>
      <c r="AB3965" s="1" t="str" cm="1">
        <f t="array" ref="AB3965">IFERROR(IF(Table2[[#This Row],[code]]="","",_xlfn.IFS(AND(Table2[[#This Row],[code]]&lt;400,Table2[[#This Row],[code]]&lt;&gt;""),2,Table2[[#This Row],[code]]&gt;500,4)),"")</f>
        <v/>
      </c>
      <c r="AC3965" s="1" t="str">
        <f>IF(Table2[[#This Row],[Event]]="Penalty",Table2[[#This Row],[number]],IF(Table2[[#This Row],[Event]]="Time-Out",401,""))</f>
        <v/>
      </c>
      <c r="AD3965" s="1">
        <f>ROW(A3964)</f>
        <v>3964</v>
      </c>
      <c r="AE3965" s="1">
        <f>COUNTIFS(Table2[GameID],Table2[[#This Row],[GameID]],Table2[Column1],"&lt;="&amp;Table2[[#This Row],[Column1]])-1</f>
        <v>8</v>
      </c>
    </row>
    <row r="3966" spans="1:31" x14ac:dyDescent="0.45">
      <c r="A3966" t="s">
        <v>358</v>
      </c>
      <c r="B3966" t="str">
        <f>_xlfn.TEXTBEFORE(Table2[[#This Row],[Kamp]]," - ")</f>
        <v>RungstedHørsholm</v>
      </c>
      <c r="C3966" t="str">
        <f>_xlfn.TEXTAFTER(Table2[[#This Row],[Kamp]],"- ")</f>
        <v>Rødovre FC</v>
      </c>
      <c r="D3966">
        <v>45375</v>
      </c>
      <c r="E3966">
        <v>83615</v>
      </c>
      <c r="F3966">
        <v>20232024</v>
      </c>
      <c r="G3966" t="s">
        <v>372</v>
      </c>
      <c r="H3966" t="s">
        <v>665</v>
      </c>
      <c r="I3966" t="s">
        <v>677</v>
      </c>
      <c r="J3966">
        <v>3</v>
      </c>
      <c r="K3966">
        <v>31139</v>
      </c>
      <c r="L3966">
        <v>1</v>
      </c>
      <c r="M3966" t="s">
        <v>630</v>
      </c>
      <c r="N3966" t="s">
        <v>51</v>
      </c>
      <c r="O3966" t="s">
        <v>47</v>
      </c>
      <c r="P3966">
        <v>77</v>
      </c>
      <c r="Q3966">
        <v>24</v>
      </c>
      <c r="R3966">
        <f>SUMIFS(Table2[number],Table2[Event],"Goal",Table2[H/U],"HOME",Table2[GameID],Table2[[#This Row],[GameID]],Table2[GameTime],"&lt;="&amp;Table2[[#This Row],[GameTime]])</f>
        <v>3</v>
      </c>
      <c r="S3966">
        <f>SUMIFS(Table2[number],Table2[Event],"Goal",Table2[H/U],"AWAY",Table2[GameID],Table2[[#This Row],[GameID]],Table2[GameTime],"&lt;="&amp;Table2[[#This Row],[GameTime]])</f>
        <v>4</v>
      </c>
      <c r="T3966" t="str">
        <f>IF(Table2[[#This Row],[Event]]="Goal",Table2[[#This Row],[Hscore]]&amp;"-"&amp;Table2[[#This Row],[Uscore]],"")</f>
        <v>3-4</v>
      </c>
      <c r="U3966">
        <v>2660</v>
      </c>
      <c r="V3966" s="1">
        <f>Table2[[#This Row],[GameTime]]-(Table2[[#This Row],[period]]-1)*1200</f>
        <v>260</v>
      </c>
      <c r="W3966" s="1">
        <f>ROUNDDOWN(Table2[[#This Row],[Time]]/60,0)</f>
        <v>4</v>
      </c>
      <c r="X3966" s="1">
        <f>ROUNDDOWN((Table2[[#This Row],[Time]]/60-Table2[[#This Row],[Time2]])*60,0)</f>
        <v>20</v>
      </c>
      <c r="Y3966" s="1" t="str">
        <f>IF(Table2[[#This Row],[Time2]]&lt;10,0&amp;Table2[[#This Row],[Time2]],Table2[[#This Row],[Time2]])</f>
        <v>04</v>
      </c>
      <c r="Z3966" s="1">
        <f>IF(Table2[[#This Row],[Time3]]&lt;10,0&amp;Table2[[#This Row],[Time3]],Table2[[#This Row],[Time3]])</f>
        <v>20</v>
      </c>
      <c r="AA3966" s="2" t="str">
        <f>Table2[[#This Row],[Time4]]&amp;":"&amp;Table2[[#This Row],[Time5]]</f>
        <v>04:20</v>
      </c>
      <c r="AB3966" s="1" t="str" cm="1">
        <f t="array" ref="AB3966">IFERROR(IF(Table2[[#This Row],[code]]="","",_xlfn.IFS(AND(Table2[[#This Row],[code]]&lt;400,Table2[[#This Row],[code]]&lt;&gt;""),2,Table2[[#This Row],[code]]&gt;500,4)),"")</f>
        <v/>
      </c>
      <c r="AC3966" s="1" t="str">
        <f>IF(Table2[[#This Row],[Event]]="Penalty",Table2[[#This Row],[number]],IF(Table2[[#This Row],[Event]]="Time-Out",401,""))</f>
        <v/>
      </c>
      <c r="AD3966" s="1">
        <f>ROW(A3965)</f>
        <v>3965</v>
      </c>
      <c r="AE3966" s="1">
        <f>COUNTIFS(Table2[GameID],Table2[[#This Row],[GameID]],Table2[Column1],"&lt;="&amp;Table2[[#This Row],[Column1]])-1</f>
        <v>9</v>
      </c>
    </row>
    <row r="3967" spans="1:31" x14ac:dyDescent="0.45">
      <c r="A3967" t="s">
        <v>358</v>
      </c>
      <c r="B3967" t="str">
        <f>_xlfn.TEXTBEFORE(Table2[[#This Row],[Kamp]]," - ")</f>
        <v>RungstedHørsholm</v>
      </c>
      <c r="C3967" t="str">
        <f>_xlfn.TEXTAFTER(Table2[[#This Row],[Kamp]],"- ")</f>
        <v>Rødovre FC</v>
      </c>
      <c r="D3967">
        <v>45375</v>
      </c>
      <c r="E3967">
        <v>83615</v>
      </c>
      <c r="F3967">
        <v>20232024</v>
      </c>
      <c r="G3967" t="s">
        <v>372</v>
      </c>
      <c r="H3967" t="s">
        <v>665</v>
      </c>
      <c r="I3967" t="s">
        <v>677</v>
      </c>
      <c r="J3967">
        <v>3</v>
      </c>
      <c r="K3967">
        <v>31139</v>
      </c>
      <c r="L3967">
        <v>1</v>
      </c>
      <c r="M3967" t="s">
        <v>630</v>
      </c>
      <c r="N3967" t="s">
        <v>47</v>
      </c>
      <c r="O3967" t="s">
        <v>51</v>
      </c>
      <c r="P3967">
        <v>24</v>
      </c>
      <c r="Q3967">
        <v>77</v>
      </c>
      <c r="R3967">
        <f>SUMIFS(Table2[number],Table2[Event],"Goal",Table2[H/U],"HOME",Table2[GameID],Table2[[#This Row],[GameID]],Table2[GameTime],"&lt;="&amp;Table2[[#This Row],[GameTime]])</f>
        <v>3</v>
      </c>
      <c r="S3967">
        <f>SUMIFS(Table2[number],Table2[Event],"Goal",Table2[H/U],"AWAY",Table2[GameID],Table2[[#This Row],[GameID]],Table2[GameTime],"&lt;="&amp;Table2[[#This Row],[GameTime]])</f>
        <v>5</v>
      </c>
      <c r="T3967" t="str">
        <f>IF(Table2[[#This Row],[Event]]="Goal",Table2[[#This Row],[Hscore]]&amp;"-"&amp;Table2[[#This Row],[Uscore]],"")</f>
        <v>3-5</v>
      </c>
      <c r="U3967">
        <v>2693</v>
      </c>
      <c r="V3967" s="1">
        <f>Table2[[#This Row],[GameTime]]-(Table2[[#This Row],[period]]-1)*1200</f>
        <v>293</v>
      </c>
      <c r="W3967" s="1">
        <f>ROUNDDOWN(Table2[[#This Row],[Time]]/60,0)</f>
        <v>4</v>
      </c>
      <c r="X3967" s="1">
        <f>ROUNDDOWN((Table2[[#This Row],[Time]]/60-Table2[[#This Row],[Time2]])*60,0)</f>
        <v>53</v>
      </c>
      <c r="Y3967" s="1" t="str">
        <f>IF(Table2[[#This Row],[Time2]]&lt;10,0&amp;Table2[[#This Row],[Time2]],Table2[[#This Row],[Time2]])</f>
        <v>04</v>
      </c>
      <c r="Z3967" s="1">
        <f>IF(Table2[[#This Row],[Time3]]&lt;10,0&amp;Table2[[#This Row],[Time3]],Table2[[#This Row],[Time3]])</f>
        <v>53</v>
      </c>
      <c r="AA3967" s="2" t="str">
        <f>Table2[[#This Row],[Time4]]&amp;":"&amp;Table2[[#This Row],[Time5]]</f>
        <v>04:53</v>
      </c>
      <c r="AB3967" s="1" t="str" cm="1">
        <f t="array" ref="AB3967">IFERROR(IF(Table2[[#This Row],[code]]="","",_xlfn.IFS(AND(Table2[[#This Row],[code]]&lt;400,Table2[[#This Row],[code]]&lt;&gt;""),2,Table2[[#This Row],[code]]&gt;500,4)),"")</f>
        <v/>
      </c>
      <c r="AC3967" s="1" t="str">
        <f>IF(Table2[[#This Row],[Event]]="Penalty",Table2[[#This Row],[number]],IF(Table2[[#This Row],[Event]]="Time-Out",401,""))</f>
        <v/>
      </c>
      <c r="AD3967" s="1">
        <f>ROW(A3966)</f>
        <v>3966</v>
      </c>
      <c r="AE3967" s="1">
        <f>COUNTIFS(Table2[GameID],Table2[[#This Row],[GameID]],Table2[Column1],"&lt;="&amp;Table2[[#This Row],[Column1]])-1</f>
        <v>10</v>
      </c>
    </row>
    <row r="3968" spans="1:31" x14ac:dyDescent="0.45">
      <c r="A3968" t="s">
        <v>358</v>
      </c>
      <c r="B3968" t="str">
        <f>_xlfn.TEXTBEFORE(Table2[[#This Row],[Kamp]]," - ")</f>
        <v>RungstedHørsholm</v>
      </c>
      <c r="C3968" t="str">
        <f>_xlfn.TEXTAFTER(Table2[[#This Row],[Kamp]],"- ")</f>
        <v>Rødovre FC</v>
      </c>
      <c r="D3968">
        <v>45375</v>
      </c>
      <c r="E3968">
        <v>83615</v>
      </c>
      <c r="F3968">
        <v>20232024</v>
      </c>
      <c r="G3968" t="s">
        <v>372</v>
      </c>
      <c r="H3968" t="s">
        <v>665</v>
      </c>
      <c r="I3968" t="s">
        <v>677</v>
      </c>
      <c r="J3968">
        <v>3</v>
      </c>
      <c r="K3968">
        <v>31139</v>
      </c>
      <c r="L3968">
        <v>212</v>
      </c>
      <c r="M3968" t="s">
        <v>631</v>
      </c>
      <c r="N3968" t="s">
        <v>575</v>
      </c>
      <c r="O3968" t="s">
        <v>634</v>
      </c>
      <c r="P3968">
        <v>54</v>
      </c>
      <c r="Q3968" t="s">
        <v>634</v>
      </c>
      <c r="R3968">
        <f>SUMIFS(Table2[number],Table2[Event],"Goal",Table2[H/U],"HOME",Table2[GameID],Table2[[#This Row],[GameID]],Table2[GameTime],"&lt;="&amp;Table2[[#This Row],[GameTime]])</f>
        <v>3</v>
      </c>
      <c r="S3968">
        <f>SUMIFS(Table2[number],Table2[Event],"Goal",Table2[H/U],"AWAY",Table2[GameID],Table2[[#This Row],[GameID]],Table2[GameTime],"&lt;="&amp;Table2[[#This Row],[GameTime]])</f>
        <v>5</v>
      </c>
      <c r="T3968" t="str">
        <f>IF(Table2[[#This Row],[Event]]="Goal",Table2[[#This Row],[Hscore]]&amp;"-"&amp;Table2[[#This Row],[Uscore]],"")</f>
        <v/>
      </c>
      <c r="U3968">
        <v>2858</v>
      </c>
      <c r="V3968" s="1">
        <f>Table2[[#This Row],[GameTime]]-(Table2[[#This Row],[period]]-1)*1200</f>
        <v>458</v>
      </c>
      <c r="W3968" s="1">
        <f>ROUNDDOWN(Table2[[#This Row],[Time]]/60,0)</f>
        <v>7</v>
      </c>
      <c r="X3968" s="1">
        <f>ROUNDDOWN((Table2[[#This Row],[Time]]/60-Table2[[#This Row],[Time2]])*60,0)</f>
        <v>38</v>
      </c>
      <c r="Y3968" s="1" t="str">
        <f>IF(Table2[[#This Row],[Time2]]&lt;10,0&amp;Table2[[#This Row],[Time2]],Table2[[#This Row],[Time2]])</f>
        <v>07</v>
      </c>
      <c r="Z3968" s="1">
        <f>IF(Table2[[#This Row],[Time3]]&lt;10,0&amp;Table2[[#This Row],[Time3]],Table2[[#This Row],[Time3]])</f>
        <v>38</v>
      </c>
      <c r="AA3968" s="2" t="str">
        <f>Table2[[#This Row],[Time4]]&amp;":"&amp;Table2[[#This Row],[Time5]]</f>
        <v>07:38</v>
      </c>
      <c r="AB3968" s="1" cm="1">
        <f t="array" ref="AB3968">IFERROR(IF(Table2[[#This Row],[code]]="","",_xlfn.IFS(AND(Table2[[#This Row],[code]]&lt;400,Table2[[#This Row],[code]]&lt;&gt;""),2,Table2[[#This Row],[code]]&gt;500,4)),"")</f>
        <v>2</v>
      </c>
      <c r="AC3968" s="1">
        <f>IF(Table2[[#This Row],[Event]]="Penalty",Table2[[#This Row],[number]],IF(Table2[[#This Row],[Event]]="Time-Out",401,""))</f>
        <v>212</v>
      </c>
      <c r="AD3968" s="1">
        <f>ROW(A3967)</f>
        <v>3967</v>
      </c>
      <c r="AE3968" s="1">
        <f>COUNTIFS(Table2[GameID],Table2[[#This Row],[GameID]],Table2[Column1],"&lt;="&amp;Table2[[#This Row],[Column1]])-1</f>
        <v>11</v>
      </c>
    </row>
    <row r="3969" spans="1:31" x14ac:dyDescent="0.45">
      <c r="A3969" t="s">
        <v>358</v>
      </c>
      <c r="B3969" t="str">
        <f>_xlfn.TEXTBEFORE(Table2[[#This Row],[Kamp]]," - ")</f>
        <v>RungstedHørsholm</v>
      </c>
      <c r="C3969" t="str">
        <f>_xlfn.TEXTAFTER(Table2[[#This Row],[Kamp]],"- ")</f>
        <v>Rødovre FC</v>
      </c>
      <c r="D3969">
        <v>45375</v>
      </c>
      <c r="E3969">
        <v>83615</v>
      </c>
      <c r="F3969">
        <v>20232024</v>
      </c>
      <c r="G3969" t="s">
        <v>372</v>
      </c>
      <c r="H3969" t="s">
        <v>665</v>
      </c>
      <c r="I3969" t="s">
        <v>677</v>
      </c>
      <c r="J3969">
        <v>3</v>
      </c>
      <c r="K3969">
        <v>31139</v>
      </c>
      <c r="L3969">
        <v>1</v>
      </c>
      <c r="M3969" t="s">
        <v>630</v>
      </c>
      <c r="N3969" t="s">
        <v>485</v>
      </c>
      <c r="O3969" t="s">
        <v>41</v>
      </c>
      <c r="P3969">
        <v>80</v>
      </c>
      <c r="Q3969">
        <v>3</v>
      </c>
      <c r="R3969">
        <f>SUMIFS(Table2[number],Table2[Event],"Goal",Table2[H/U],"HOME",Table2[GameID],Table2[[#This Row],[GameID]],Table2[GameTime],"&lt;="&amp;Table2[[#This Row],[GameTime]])</f>
        <v>3</v>
      </c>
      <c r="S3969">
        <f>SUMIFS(Table2[number],Table2[Event],"Goal",Table2[H/U],"AWAY",Table2[GameID],Table2[[#This Row],[GameID]],Table2[GameTime],"&lt;="&amp;Table2[[#This Row],[GameTime]])</f>
        <v>6</v>
      </c>
      <c r="T3969" t="str">
        <f>IF(Table2[[#This Row],[Event]]="Goal",Table2[[#This Row],[Hscore]]&amp;"-"&amp;Table2[[#This Row],[Uscore]],"")</f>
        <v>3-6</v>
      </c>
      <c r="U3969">
        <v>3000</v>
      </c>
      <c r="V3969" s="1">
        <f>Table2[[#This Row],[GameTime]]-(Table2[[#This Row],[period]]-1)*1200</f>
        <v>600</v>
      </c>
      <c r="W3969" s="1">
        <f>ROUNDDOWN(Table2[[#This Row],[Time]]/60,0)</f>
        <v>10</v>
      </c>
      <c r="X3969" s="1">
        <f>ROUNDDOWN((Table2[[#This Row],[Time]]/60-Table2[[#This Row],[Time2]])*60,0)</f>
        <v>0</v>
      </c>
      <c r="Y3969" s="1">
        <f>IF(Table2[[#This Row],[Time2]]&lt;10,0&amp;Table2[[#This Row],[Time2]],Table2[[#This Row],[Time2]])</f>
        <v>10</v>
      </c>
      <c r="Z3969" s="1" t="str">
        <f>IF(Table2[[#This Row],[Time3]]&lt;10,0&amp;Table2[[#This Row],[Time3]],Table2[[#This Row],[Time3]])</f>
        <v>00</v>
      </c>
      <c r="AA3969" s="2" t="str">
        <f>Table2[[#This Row],[Time4]]&amp;":"&amp;Table2[[#This Row],[Time5]]</f>
        <v>10:00</v>
      </c>
      <c r="AB3969" s="1" t="str" cm="1">
        <f t="array" ref="AB3969">IFERROR(IF(Table2[[#This Row],[code]]="","",_xlfn.IFS(AND(Table2[[#This Row],[code]]&lt;400,Table2[[#This Row],[code]]&lt;&gt;""),2,Table2[[#This Row],[code]]&gt;500,4)),"")</f>
        <v/>
      </c>
      <c r="AC3969" s="1" t="str">
        <f>IF(Table2[[#This Row],[Event]]="Penalty",Table2[[#This Row],[number]],IF(Table2[[#This Row],[Event]]="Time-Out",401,""))</f>
        <v/>
      </c>
      <c r="AD3969" s="1">
        <f>ROW(A3968)</f>
        <v>3968</v>
      </c>
      <c r="AE3969" s="1">
        <f>COUNTIFS(Table2[GameID],Table2[[#This Row],[GameID]],Table2[Column1],"&lt;="&amp;Table2[[#This Row],[Column1]])-1</f>
        <v>12</v>
      </c>
    </row>
    <row r="3970" spans="1:31" x14ac:dyDescent="0.45">
      <c r="A3970" t="s">
        <v>358</v>
      </c>
      <c r="B3970" t="str">
        <f>_xlfn.TEXTBEFORE(Table2[[#This Row],[Kamp]]," - ")</f>
        <v>RungstedHørsholm</v>
      </c>
      <c r="C3970" t="str">
        <f>_xlfn.TEXTAFTER(Table2[[#This Row],[Kamp]],"- ")</f>
        <v>Rødovre FC</v>
      </c>
      <c r="D3970">
        <v>45375</v>
      </c>
      <c r="E3970">
        <v>83615</v>
      </c>
      <c r="F3970">
        <v>20232024</v>
      </c>
      <c r="G3970" t="s">
        <v>372</v>
      </c>
      <c r="H3970" t="s">
        <v>662</v>
      </c>
      <c r="I3970" t="s">
        <v>678</v>
      </c>
      <c r="J3970">
        <v>3</v>
      </c>
      <c r="K3970">
        <v>31141</v>
      </c>
      <c r="L3970">
        <v>219</v>
      </c>
      <c r="M3970" t="s">
        <v>631</v>
      </c>
      <c r="N3970" t="s">
        <v>402</v>
      </c>
      <c r="O3970" t="s">
        <v>634</v>
      </c>
      <c r="P3970">
        <v>84</v>
      </c>
      <c r="Q3970" t="s">
        <v>634</v>
      </c>
      <c r="R3970">
        <f>SUMIFS(Table2[number],Table2[Event],"Goal",Table2[H/U],"HOME",Table2[GameID],Table2[[#This Row],[GameID]],Table2[GameTime],"&lt;="&amp;Table2[[#This Row],[GameTime]])</f>
        <v>3</v>
      </c>
      <c r="S3970">
        <f>SUMIFS(Table2[number],Table2[Event],"Goal",Table2[H/U],"AWAY",Table2[GameID],Table2[[#This Row],[GameID]],Table2[GameTime],"&lt;="&amp;Table2[[#This Row],[GameTime]])</f>
        <v>6</v>
      </c>
      <c r="T3970" t="str">
        <f>IF(Table2[[#This Row],[Event]]="Goal",Table2[[#This Row],[Hscore]]&amp;"-"&amp;Table2[[#This Row],[Uscore]],"")</f>
        <v/>
      </c>
      <c r="U3970">
        <v>3107</v>
      </c>
      <c r="V3970" s="1">
        <f>Table2[[#This Row],[GameTime]]-(Table2[[#This Row],[period]]-1)*1200</f>
        <v>707</v>
      </c>
      <c r="W3970" s="1">
        <f>ROUNDDOWN(Table2[[#This Row],[Time]]/60,0)</f>
        <v>11</v>
      </c>
      <c r="X3970" s="1">
        <f>ROUNDDOWN((Table2[[#This Row],[Time]]/60-Table2[[#This Row],[Time2]])*60,0)</f>
        <v>47</v>
      </c>
      <c r="Y3970" s="1">
        <f>IF(Table2[[#This Row],[Time2]]&lt;10,0&amp;Table2[[#This Row],[Time2]],Table2[[#This Row],[Time2]])</f>
        <v>11</v>
      </c>
      <c r="Z3970" s="1">
        <f>IF(Table2[[#This Row],[Time3]]&lt;10,0&amp;Table2[[#This Row],[Time3]],Table2[[#This Row],[Time3]])</f>
        <v>47</v>
      </c>
      <c r="AA3970" s="2" t="str">
        <f>Table2[[#This Row],[Time4]]&amp;":"&amp;Table2[[#This Row],[Time5]]</f>
        <v>11:47</v>
      </c>
      <c r="AB3970" s="1" cm="1">
        <f t="array" ref="AB3970">IFERROR(IF(Table2[[#This Row],[code]]="","",_xlfn.IFS(AND(Table2[[#This Row],[code]]&lt;400,Table2[[#This Row],[code]]&lt;&gt;""),2,Table2[[#This Row],[code]]&gt;500,4)),"")</f>
        <v>2</v>
      </c>
      <c r="AC3970" s="1">
        <f>IF(Table2[[#This Row],[Event]]="Penalty",Table2[[#This Row],[number]],IF(Table2[[#This Row],[Event]]="Time-Out",401,""))</f>
        <v>219</v>
      </c>
      <c r="AD3970" s="1">
        <f>ROW(A3969)</f>
        <v>3969</v>
      </c>
      <c r="AE3970" s="1">
        <f>COUNTIFS(Table2[GameID],Table2[[#This Row],[GameID]],Table2[Column1],"&lt;="&amp;Table2[[#This Row],[Column1]])-1</f>
        <v>13</v>
      </c>
    </row>
    <row r="3971" spans="1:31" x14ac:dyDescent="0.45">
      <c r="A3971" t="s">
        <v>358</v>
      </c>
      <c r="B3971" t="str">
        <f>_xlfn.TEXTBEFORE(Table2[[#This Row],[Kamp]]," - ")</f>
        <v>RungstedHørsholm</v>
      </c>
      <c r="C3971" t="str">
        <f>_xlfn.TEXTAFTER(Table2[[#This Row],[Kamp]],"- ")</f>
        <v>Rødovre FC</v>
      </c>
      <c r="D3971">
        <v>45375</v>
      </c>
      <c r="E3971">
        <v>83615</v>
      </c>
      <c r="F3971">
        <v>20232024</v>
      </c>
      <c r="G3971" t="s">
        <v>372</v>
      </c>
      <c r="H3971" t="s">
        <v>662</v>
      </c>
      <c r="I3971" t="s">
        <v>678</v>
      </c>
      <c r="J3971">
        <v>3</v>
      </c>
      <c r="K3971">
        <v>31141</v>
      </c>
      <c r="L3971">
        <v>201</v>
      </c>
      <c r="M3971" t="s">
        <v>631</v>
      </c>
      <c r="N3971" t="s">
        <v>82</v>
      </c>
      <c r="O3971" t="s">
        <v>634</v>
      </c>
      <c r="P3971">
        <v>15</v>
      </c>
      <c r="Q3971" t="s">
        <v>634</v>
      </c>
      <c r="R3971">
        <f>SUMIFS(Table2[number],Table2[Event],"Goal",Table2[H/U],"HOME",Table2[GameID],Table2[[#This Row],[GameID]],Table2[GameTime],"&lt;="&amp;Table2[[#This Row],[GameTime]])</f>
        <v>3</v>
      </c>
      <c r="S3971">
        <f>SUMIFS(Table2[number],Table2[Event],"Goal",Table2[H/U],"AWAY",Table2[GameID],Table2[[#This Row],[GameID]],Table2[GameTime],"&lt;="&amp;Table2[[#This Row],[GameTime]])</f>
        <v>6</v>
      </c>
      <c r="T3971" t="str">
        <f>IF(Table2[[#This Row],[Event]]="Goal",Table2[[#This Row],[Hscore]]&amp;"-"&amp;Table2[[#This Row],[Uscore]],"")</f>
        <v/>
      </c>
      <c r="U3971">
        <v>3253</v>
      </c>
      <c r="V3971" s="1">
        <f>Table2[[#This Row],[GameTime]]-(Table2[[#This Row],[period]]-1)*1200</f>
        <v>853</v>
      </c>
      <c r="W3971" s="1">
        <f>ROUNDDOWN(Table2[[#This Row],[Time]]/60,0)</f>
        <v>14</v>
      </c>
      <c r="X3971" s="1">
        <f>ROUNDDOWN((Table2[[#This Row],[Time]]/60-Table2[[#This Row],[Time2]])*60,0)</f>
        <v>13</v>
      </c>
      <c r="Y3971" s="1">
        <f>IF(Table2[[#This Row],[Time2]]&lt;10,0&amp;Table2[[#This Row],[Time2]],Table2[[#This Row],[Time2]])</f>
        <v>14</v>
      </c>
      <c r="Z3971" s="1">
        <f>IF(Table2[[#This Row],[Time3]]&lt;10,0&amp;Table2[[#This Row],[Time3]],Table2[[#This Row],[Time3]])</f>
        <v>13</v>
      </c>
      <c r="AA3971" s="2" t="str">
        <f>Table2[[#This Row],[Time4]]&amp;":"&amp;Table2[[#This Row],[Time5]]</f>
        <v>14:13</v>
      </c>
      <c r="AB3971" s="1" cm="1">
        <f t="array" ref="AB3971">IFERROR(IF(Table2[[#This Row],[code]]="","",_xlfn.IFS(AND(Table2[[#This Row],[code]]&lt;400,Table2[[#This Row],[code]]&lt;&gt;""),2,Table2[[#This Row],[code]]&gt;500,4)),"")</f>
        <v>2</v>
      </c>
      <c r="AC3971" s="1">
        <f>IF(Table2[[#This Row],[Event]]="Penalty",Table2[[#This Row],[number]],IF(Table2[[#This Row],[Event]]="Time-Out",401,""))</f>
        <v>201</v>
      </c>
      <c r="AD3971" s="1">
        <f>ROW(A3970)</f>
        <v>3970</v>
      </c>
      <c r="AE3971" s="1">
        <f>COUNTIFS(Table2[GameID],Table2[[#This Row],[GameID]],Table2[Column1],"&lt;="&amp;Table2[[#This Row],[Column1]])-1</f>
        <v>14</v>
      </c>
    </row>
    <row r="3972" spans="1:31" x14ac:dyDescent="0.45">
      <c r="A3972" t="s">
        <v>358</v>
      </c>
      <c r="B3972" t="str">
        <f>_xlfn.TEXTBEFORE(Table2[[#This Row],[Kamp]]," - ")</f>
        <v>RungstedHørsholm</v>
      </c>
      <c r="C3972" t="str">
        <f>_xlfn.TEXTAFTER(Table2[[#This Row],[Kamp]],"- ")</f>
        <v>Rødovre FC</v>
      </c>
      <c r="D3972">
        <v>45375</v>
      </c>
      <c r="E3972">
        <v>83615</v>
      </c>
      <c r="F3972">
        <v>20232024</v>
      </c>
      <c r="G3972" t="s">
        <v>372</v>
      </c>
      <c r="H3972" t="s">
        <v>665</v>
      </c>
      <c r="I3972" t="s">
        <v>677</v>
      </c>
      <c r="J3972">
        <v>3</v>
      </c>
      <c r="K3972">
        <v>31139</v>
      </c>
      <c r="L3972">
        <v>1</v>
      </c>
      <c r="M3972" t="s">
        <v>630</v>
      </c>
      <c r="N3972" t="s">
        <v>575</v>
      </c>
      <c r="O3972" t="s">
        <v>47</v>
      </c>
      <c r="P3972">
        <v>54</v>
      </c>
      <c r="Q3972">
        <v>24</v>
      </c>
      <c r="R3972">
        <f>SUMIFS(Table2[number],Table2[Event],"Goal",Table2[H/U],"HOME",Table2[GameID],Table2[[#This Row],[GameID]],Table2[GameTime],"&lt;="&amp;Table2[[#This Row],[GameTime]])</f>
        <v>3</v>
      </c>
      <c r="S3972">
        <f>SUMIFS(Table2[number],Table2[Event],"Goal",Table2[H/U],"AWAY",Table2[GameID],Table2[[#This Row],[GameID]],Table2[GameTime],"&lt;="&amp;Table2[[#This Row],[GameTime]])</f>
        <v>7</v>
      </c>
      <c r="T3972" t="str">
        <f>IF(Table2[[#This Row],[Event]]="Goal",Table2[[#This Row],[Hscore]]&amp;"-"&amp;Table2[[#This Row],[Uscore]],"")</f>
        <v>3-7</v>
      </c>
      <c r="U3972">
        <v>3294</v>
      </c>
      <c r="V3972" s="1">
        <f>Table2[[#This Row],[GameTime]]-(Table2[[#This Row],[period]]-1)*1200</f>
        <v>894</v>
      </c>
      <c r="W3972" s="1">
        <f>ROUNDDOWN(Table2[[#This Row],[Time]]/60,0)</f>
        <v>14</v>
      </c>
      <c r="X3972" s="1">
        <f>ROUNDDOWN((Table2[[#This Row],[Time]]/60-Table2[[#This Row],[Time2]])*60,0)</f>
        <v>54</v>
      </c>
      <c r="Y3972" s="1">
        <f>IF(Table2[[#This Row],[Time2]]&lt;10,0&amp;Table2[[#This Row],[Time2]],Table2[[#This Row],[Time2]])</f>
        <v>14</v>
      </c>
      <c r="Z3972" s="1">
        <f>IF(Table2[[#This Row],[Time3]]&lt;10,0&amp;Table2[[#This Row],[Time3]],Table2[[#This Row],[Time3]])</f>
        <v>54</v>
      </c>
      <c r="AA3972" s="2" t="str">
        <f>Table2[[#This Row],[Time4]]&amp;":"&amp;Table2[[#This Row],[Time5]]</f>
        <v>14:54</v>
      </c>
      <c r="AB3972" s="1" t="str" cm="1">
        <f t="array" ref="AB3972">IFERROR(IF(Table2[[#This Row],[code]]="","",_xlfn.IFS(AND(Table2[[#This Row],[code]]&lt;400,Table2[[#This Row],[code]]&lt;&gt;""),2,Table2[[#This Row],[code]]&gt;500,4)),"")</f>
        <v/>
      </c>
      <c r="AC3972" s="1" t="str">
        <f>IF(Table2[[#This Row],[Event]]="Penalty",Table2[[#This Row],[number]],IF(Table2[[#This Row],[Event]]="Time-Out",401,""))</f>
        <v/>
      </c>
      <c r="AD3972" s="1">
        <f>ROW(A3971)</f>
        <v>3971</v>
      </c>
      <c r="AE3972" s="1">
        <f>COUNTIFS(Table2[GameID],Table2[[#This Row],[GameID]],Table2[Column1],"&lt;="&amp;Table2[[#This Row],[Column1]])-1</f>
        <v>15</v>
      </c>
    </row>
    <row r="3973" spans="1:31" x14ac:dyDescent="0.45">
      <c r="A3973" t="s">
        <v>358</v>
      </c>
      <c r="B3973" t="str">
        <f>_xlfn.TEXTBEFORE(Table2[[#This Row],[Kamp]]," - ")</f>
        <v>RungstedHørsholm</v>
      </c>
      <c r="C3973" t="str">
        <f>_xlfn.TEXTAFTER(Table2[[#This Row],[Kamp]],"- ")</f>
        <v>Rødovre FC</v>
      </c>
      <c r="D3973">
        <v>45375</v>
      </c>
      <c r="E3973">
        <v>83615</v>
      </c>
      <c r="F3973">
        <v>20232024</v>
      </c>
      <c r="G3973" t="s">
        <v>372</v>
      </c>
      <c r="H3973" t="s">
        <v>662</v>
      </c>
      <c r="I3973" t="s">
        <v>678</v>
      </c>
      <c r="J3973">
        <v>3</v>
      </c>
      <c r="K3973">
        <v>31141</v>
      </c>
      <c r="L3973">
        <v>1</v>
      </c>
      <c r="M3973" t="s">
        <v>630</v>
      </c>
      <c r="N3973" t="s">
        <v>488</v>
      </c>
      <c r="O3973" t="s">
        <v>491</v>
      </c>
      <c r="P3973">
        <v>22</v>
      </c>
      <c r="Q3973">
        <v>75</v>
      </c>
      <c r="R3973">
        <f>SUMIFS(Table2[number],Table2[Event],"Goal",Table2[H/U],"HOME",Table2[GameID],Table2[[#This Row],[GameID]],Table2[GameTime],"&lt;="&amp;Table2[[#This Row],[GameTime]])</f>
        <v>4</v>
      </c>
      <c r="S3973">
        <f>SUMIFS(Table2[number],Table2[Event],"Goal",Table2[H/U],"AWAY",Table2[GameID],Table2[[#This Row],[GameID]],Table2[GameTime],"&lt;="&amp;Table2[[#This Row],[GameTime]])</f>
        <v>7</v>
      </c>
      <c r="T3973" t="str">
        <f>IF(Table2[[#This Row],[Event]]="Goal",Table2[[#This Row],[Hscore]]&amp;"-"&amp;Table2[[#This Row],[Uscore]],"")</f>
        <v>4-7</v>
      </c>
      <c r="U3973">
        <v>3417</v>
      </c>
      <c r="V3973" s="1">
        <f>Table2[[#This Row],[GameTime]]-(Table2[[#This Row],[period]]-1)*1200</f>
        <v>1017</v>
      </c>
      <c r="W3973" s="1">
        <f>ROUNDDOWN(Table2[[#This Row],[Time]]/60,0)</f>
        <v>16</v>
      </c>
      <c r="X3973" s="1">
        <f>ROUNDDOWN((Table2[[#This Row],[Time]]/60-Table2[[#This Row],[Time2]])*60,0)</f>
        <v>57</v>
      </c>
      <c r="Y3973" s="1">
        <f>IF(Table2[[#This Row],[Time2]]&lt;10,0&amp;Table2[[#This Row],[Time2]],Table2[[#This Row],[Time2]])</f>
        <v>16</v>
      </c>
      <c r="Z3973" s="1">
        <f>IF(Table2[[#This Row],[Time3]]&lt;10,0&amp;Table2[[#This Row],[Time3]],Table2[[#This Row],[Time3]])</f>
        <v>57</v>
      </c>
      <c r="AA3973" s="2" t="str">
        <f>Table2[[#This Row],[Time4]]&amp;":"&amp;Table2[[#This Row],[Time5]]</f>
        <v>16:57</v>
      </c>
      <c r="AB3973" s="1" t="str" cm="1">
        <f t="array" ref="AB3973">IFERROR(IF(Table2[[#This Row],[code]]="","",_xlfn.IFS(AND(Table2[[#This Row],[code]]&lt;400,Table2[[#This Row],[code]]&lt;&gt;""),2,Table2[[#This Row],[code]]&gt;500,4)),"")</f>
        <v/>
      </c>
      <c r="AC3973" s="1" t="str">
        <f>IF(Table2[[#This Row],[Event]]="Penalty",Table2[[#This Row],[number]],IF(Table2[[#This Row],[Event]]="Time-Out",401,""))</f>
        <v/>
      </c>
      <c r="AD3973" s="1">
        <f>ROW(A3972)</f>
        <v>3972</v>
      </c>
      <c r="AE3973" s="1">
        <f>COUNTIFS(Table2[GameID],Table2[[#This Row],[GameID]],Table2[Column1],"&lt;="&amp;Table2[[#This Row],[Column1]])-1</f>
        <v>16</v>
      </c>
    </row>
    <row r="3974" spans="1:31" x14ac:dyDescent="0.45">
      <c r="A3974" t="s">
        <v>358</v>
      </c>
      <c r="B3974" t="str">
        <f>_xlfn.TEXTBEFORE(Table2[[#This Row],[Kamp]]," - ")</f>
        <v>RungstedHørsholm</v>
      </c>
      <c r="C3974" t="str">
        <f>_xlfn.TEXTAFTER(Table2[[#This Row],[Kamp]],"- ")</f>
        <v>Rødovre FC</v>
      </c>
      <c r="D3974">
        <v>45375</v>
      </c>
      <c r="E3974">
        <v>83615</v>
      </c>
      <c r="F3974">
        <v>20232024</v>
      </c>
      <c r="G3974" t="s">
        <v>372</v>
      </c>
      <c r="H3974" t="s">
        <v>662</v>
      </c>
      <c r="I3974" t="s">
        <v>678</v>
      </c>
      <c r="J3974">
        <v>3</v>
      </c>
      <c r="K3974">
        <v>31141</v>
      </c>
      <c r="L3974">
        <v>201</v>
      </c>
      <c r="M3974" t="s">
        <v>631</v>
      </c>
      <c r="N3974" t="s">
        <v>367</v>
      </c>
      <c r="O3974" t="s">
        <v>634</v>
      </c>
      <c r="P3974">
        <v>38</v>
      </c>
      <c r="Q3974" t="s">
        <v>634</v>
      </c>
      <c r="R3974">
        <f>SUMIFS(Table2[number],Table2[Event],"Goal",Table2[H/U],"HOME",Table2[GameID],Table2[[#This Row],[GameID]],Table2[GameTime],"&lt;="&amp;Table2[[#This Row],[GameTime]])</f>
        <v>4</v>
      </c>
      <c r="S3974">
        <f>SUMIFS(Table2[number],Table2[Event],"Goal",Table2[H/U],"AWAY",Table2[GameID],Table2[[#This Row],[GameID]],Table2[GameTime],"&lt;="&amp;Table2[[#This Row],[GameTime]])</f>
        <v>7</v>
      </c>
      <c r="T3974" t="str">
        <f>IF(Table2[[#This Row],[Event]]="Goal",Table2[[#This Row],[Hscore]]&amp;"-"&amp;Table2[[#This Row],[Uscore]],"")</f>
        <v/>
      </c>
      <c r="U3974">
        <v>3479</v>
      </c>
      <c r="V3974" s="1">
        <f>Table2[[#This Row],[GameTime]]-(Table2[[#This Row],[period]]-1)*1200</f>
        <v>1079</v>
      </c>
      <c r="W3974" s="1">
        <f>ROUNDDOWN(Table2[[#This Row],[Time]]/60,0)</f>
        <v>17</v>
      </c>
      <c r="X3974" s="1">
        <f>ROUNDDOWN((Table2[[#This Row],[Time]]/60-Table2[[#This Row],[Time2]])*60,0)</f>
        <v>59</v>
      </c>
      <c r="Y3974" s="1">
        <f>IF(Table2[[#This Row],[Time2]]&lt;10,0&amp;Table2[[#This Row],[Time2]],Table2[[#This Row],[Time2]])</f>
        <v>17</v>
      </c>
      <c r="Z3974" s="1">
        <f>IF(Table2[[#This Row],[Time3]]&lt;10,0&amp;Table2[[#This Row],[Time3]],Table2[[#This Row],[Time3]])</f>
        <v>59</v>
      </c>
      <c r="AA3974" s="2" t="str">
        <f>Table2[[#This Row],[Time4]]&amp;":"&amp;Table2[[#This Row],[Time5]]</f>
        <v>17:59</v>
      </c>
      <c r="AB3974" s="1" cm="1">
        <f t="array" ref="AB3974">IFERROR(IF(Table2[[#This Row],[code]]="","",_xlfn.IFS(AND(Table2[[#This Row],[code]]&lt;400,Table2[[#This Row],[code]]&lt;&gt;""),2,Table2[[#This Row],[code]]&gt;500,4)),"")</f>
        <v>2</v>
      </c>
      <c r="AC3974" s="1">
        <f>IF(Table2[[#This Row],[Event]]="Penalty",Table2[[#This Row],[number]],IF(Table2[[#This Row],[Event]]="Time-Out",401,""))</f>
        <v>201</v>
      </c>
      <c r="AD3974" s="1">
        <f>ROW(A3973)</f>
        <v>3973</v>
      </c>
      <c r="AE3974" s="1">
        <f>COUNTIFS(Table2[GameID],Table2[[#This Row],[GameID]],Table2[Column1],"&lt;="&amp;Table2[[#This Row],[Column1]])-1</f>
        <v>17</v>
      </c>
    </row>
    <row r="3975" spans="1:31" x14ac:dyDescent="0.45">
      <c r="A3975" t="s">
        <v>358</v>
      </c>
      <c r="B3975" t="str">
        <f>_xlfn.TEXTBEFORE(Table2[[#This Row],[Kamp]]," - ")</f>
        <v>RungstedHørsholm</v>
      </c>
      <c r="C3975" t="str">
        <f>_xlfn.TEXTAFTER(Table2[[#This Row],[Kamp]],"- ")</f>
        <v>Rødovre FC</v>
      </c>
      <c r="D3975">
        <v>45375</v>
      </c>
      <c r="E3975">
        <v>83615</v>
      </c>
      <c r="F3975">
        <v>20232024</v>
      </c>
      <c r="G3975" t="s">
        <v>372</v>
      </c>
      <c r="H3975" t="s">
        <v>662</v>
      </c>
      <c r="I3975" t="s">
        <v>678</v>
      </c>
      <c r="J3975">
        <v>3</v>
      </c>
      <c r="K3975">
        <v>31141</v>
      </c>
      <c r="L3975">
        <v>504</v>
      </c>
      <c r="M3975" t="s">
        <v>631</v>
      </c>
      <c r="N3975" t="s">
        <v>88</v>
      </c>
      <c r="O3975" t="s">
        <v>634</v>
      </c>
      <c r="P3975">
        <v>30</v>
      </c>
      <c r="Q3975" t="s">
        <v>634</v>
      </c>
      <c r="R3975">
        <f>SUMIFS(Table2[number],Table2[Event],"Goal",Table2[H/U],"HOME",Table2[GameID],Table2[[#This Row],[GameID]],Table2[GameTime],"&lt;="&amp;Table2[[#This Row],[GameTime]])</f>
        <v>4</v>
      </c>
      <c r="S3975">
        <f>SUMIFS(Table2[number],Table2[Event],"Goal",Table2[H/U],"AWAY",Table2[GameID],Table2[[#This Row],[GameID]],Table2[GameTime],"&lt;="&amp;Table2[[#This Row],[GameTime]])</f>
        <v>7</v>
      </c>
      <c r="T3975" t="str">
        <f>IF(Table2[[#This Row],[Event]]="Goal",Table2[[#This Row],[Hscore]]&amp;"-"&amp;Table2[[#This Row],[Uscore]],"")</f>
        <v/>
      </c>
      <c r="U3975">
        <v>3594</v>
      </c>
      <c r="V3975" s="1">
        <f>Table2[[#This Row],[GameTime]]-(Table2[[#This Row],[period]]-1)*1200</f>
        <v>1194</v>
      </c>
      <c r="W3975" s="1">
        <f>ROUNDDOWN(Table2[[#This Row],[Time]]/60,0)</f>
        <v>19</v>
      </c>
      <c r="X3975" s="1">
        <f>ROUNDDOWN((Table2[[#This Row],[Time]]/60-Table2[[#This Row],[Time2]])*60,0)</f>
        <v>53</v>
      </c>
      <c r="Y3975" s="1">
        <f>IF(Table2[[#This Row],[Time2]]&lt;10,0&amp;Table2[[#This Row],[Time2]],Table2[[#This Row],[Time2]])</f>
        <v>19</v>
      </c>
      <c r="Z3975" s="1">
        <f>IF(Table2[[#This Row],[Time3]]&lt;10,0&amp;Table2[[#This Row],[Time3]],Table2[[#This Row],[Time3]])</f>
        <v>53</v>
      </c>
      <c r="AA3975" s="2" t="str">
        <f>Table2[[#This Row],[Time4]]&amp;":"&amp;Table2[[#This Row],[Time5]]</f>
        <v>19:53</v>
      </c>
      <c r="AB3975" s="1" cm="1">
        <f t="array" ref="AB3975">IFERROR(IF(Table2[[#This Row],[code]]="","",_xlfn.IFS(AND(Table2[[#This Row],[code]]&lt;400,Table2[[#This Row],[code]]&lt;&gt;""),2,Table2[[#This Row],[code]]&gt;500,4)),"")</f>
        <v>4</v>
      </c>
      <c r="AC3975" s="1">
        <f>IF(Table2[[#This Row],[Event]]="Penalty",Table2[[#This Row],[number]],IF(Table2[[#This Row],[Event]]="Time-Out",401,""))</f>
        <v>504</v>
      </c>
      <c r="AD3975" s="1">
        <f>ROW(A3974)</f>
        <v>3974</v>
      </c>
      <c r="AE3975" s="1">
        <f>COUNTIFS(Table2[GameID],Table2[[#This Row],[GameID]],Table2[Column1],"&lt;="&amp;Table2[[#This Row],[Column1]])-1</f>
        <v>18</v>
      </c>
    </row>
    <row r="3976" spans="1:31" x14ac:dyDescent="0.45">
      <c r="A3976" t="s">
        <v>291</v>
      </c>
      <c r="B3976" t="str">
        <f>_xlfn.TEXTBEFORE(Table2[[#This Row],[Kamp]]," - ")</f>
        <v>Rødovre FC</v>
      </c>
      <c r="C3976" t="str">
        <f>_xlfn.TEXTAFTER(Table2[[#This Row],[Kamp]],"- ")</f>
        <v>RungstedHørsholm</v>
      </c>
      <c r="D3976">
        <v>45315</v>
      </c>
      <c r="E3976">
        <v>83616</v>
      </c>
      <c r="F3976">
        <v>20232024</v>
      </c>
      <c r="G3976" t="s">
        <v>372</v>
      </c>
      <c r="H3976" t="s">
        <v>665</v>
      </c>
      <c r="I3976" t="s">
        <v>678</v>
      </c>
      <c r="J3976">
        <v>1</v>
      </c>
      <c r="K3976">
        <v>31139</v>
      </c>
      <c r="L3976">
        <v>1</v>
      </c>
      <c r="M3976" t="s">
        <v>630</v>
      </c>
      <c r="N3976" t="s">
        <v>538</v>
      </c>
      <c r="O3976" t="s">
        <v>45</v>
      </c>
      <c r="P3976">
        <v>89</v>
      </c>
      <c r="Q3976">
        <v>17</v>
      </c>
      <c r="R3976">
        <f>SUMIFS(Table2[number],Table2[Event],"Goal",Table2[H/U],"HOME",Table2[GameID],Table2[[#This Row],[GameID]],Table2[GameTime],"&lt;="&amp;Table2[[#This Row],[GameTime]])</f>
        <v>1</v>
      </c>
      <c r="S3976">
        <f>SUMIFS(Table2[number],Table2[Event],"Goal",Table2[H/U],"AWAY",Table2[GameID],Table2[[#This Row],[GameID]],Table2[GameTime],"&lt;="&amp;Table2[[#This Row],[GameTime]])</f>
        <v>0</v>
      </c>
      <c r="T3976" t="str">
        <f>IF(Table2[[#This Row],[Event]]="Goal",Table2[[#This Row],[Hscore]]&amp;"-"&amp;Table2[[#This Row],[Uscore]],"")</f>
        <v>1-0</v>
      </c>
      <c r="U3976">
        <v>390</v>
      </c>
      <c r="V3976" s="1">
        <f>Table2[[#This Row],[GameTime]]-(Table2[[#This Row],[period]]-1)*1200</f>
        <v>390</v>
      </c>
      <c r="W3976" s="1">
        <f>ROUNDDOWN(Table2[[#This Row],[Time]]/60,0)</f>
        <v>6</v>
      </c>
      <c r="X3976" s="1">
        <f>ROUNDDOWN((Table2[[#This Row],[Time]]/60-Table2[[#This Row],[Time2]])*60,0)</f>
        <v>30</v>
      </c>
      <c r="Y3976" s="1" t="str">
        <f>IF(Table2[[#This Row],[Time2]]&lt;10,0&amp;Table2[[#This Row],[Time2]],Table2[[#This Row],[Time2]])</f>
        <v>06</v>
      </c>
      <c r="Z3976" s="1">
        <f>IF(Table2[[#This Row],[Time3]]&lt;10,0&amp;Table2[[#This Row],[Time3]],Table2[[#This Row],[Time3]])</f>
        <v>30</v>
      </c>
      <c r="AA3976" s="2" t="str">
        <f>Table2[[#This Row],[Time4]]&amp;":"&amp;Table2[[#This Row],[Time5]]</f>
        <v>06:30</v>
      </c>
      <c r="AB3976" s="1" t="str" cm="1">
        <f t="array" ref="AB3976">IFERROR(IF(Table2[[#This Row],[code]]="","",_xlfn.IFS(AND(Table2[[#This Row],[code]]&lt;400,Table2[[#This Row],[code]]&lt;&gt;""),2,Table2[[#This Row],[code]]&gt;500,4)),"")</f>
        <v/>
      </c>
      <c r="AC3976" s="1" t="str">
        <f>IF(Table2[[#This Row],[Event]]="Penalty",Table2[[#This Row],[number]],IF(Table2[[#This Row],[Event]]="Time-Out",401,""))</f>
        <v/>
      </c>
      <c r="AD3976" s="1">
        <f>ROW(A3975)</f>
        <v>3975</v>
      </c>
      <c r="AE3976" s="1">
        <f>COUNTIFS(Table2[GameID],Table2[[#This Row],[GameID]],Table2[Column1],"&lt;="&amp;Table2[[#This Row],[Column1]])-1</f>
        <v>0</v>
      </c>
    </row>
    <row r="3977" spans="1:31" x14ac:dyDescent="0.45">
      <c r="A3977" t="s">
        <v>291</v>
      </c>
      <c r="B3977" t="str">
        <f>_xlfn.TEXTBEFORE(Table2[[#This Row],[Kamp]]," - ")</f>
        <v>Rødovre FC</v>
      </c>
      <c r="C3977" t="str">
        <f>_xlfn.TEXTAFTER(Table2[[#This Row],[Kamp]],"- ")</f>
        <v>RungstedHørsholm</v>
      </c>
      <c r="D3977">
        <v>45315</v>
      </c>
      <c r="E3977">
        <v>83616</v>
      </c>
      <c r="F3977">
        <v>20232024</v>
      </c>
      <c r="G3977" t="s">
        <v>372</v>
      </c>
      <c r="H3977" t="s">
        <v>665</v>
      </c>
      <c r="I3977" t="s">
        <v>678</v>
      </c>
      <c r="J3977">
        <v>1</v>
      </c>
      <c r="K3977">
        <v>31139</v>
      </c>
      <c r="L3977">
        <v>1</v>
      </c>
      <c r="M3977" t="s">
        <v>630</v>
      </c>
      <c r="N3977" t="s">
        <v>537</v>
      </c>
      <c r="O3977" t="s">
        <v>49</v>
      </c>
      <c r="P3977">
        <v>83</v>
      </c>
      <c r="Q3977">
        <v>31</v>
      </c>
      <c r="R3977">
        <f>SUMIFS(Table2[number],Table2[Event],"Goal",Table2[H/U],"HOME",Table2[GameID],Table2[[#This Row],[GameID]],Table2[GameTime],"&lt;="&amp;Table2[[#This Row],[GameTime]])</f>
        <v>2</v>
      </c>
      <c r="S3977">
        <f>SUMIFS(Table2[number],Table2[Event],"Goal",Table2[H/U],"AWAY",Table2[GameID],Table2[[#This Row],[GameID]],Table2[GameTime],"&lt;="&amp;Table2[[#This Row],[GameTime]])</f>
        <v>0</v>
      </c>
      <c r="T3977" t="str">
        <f>IF(Table2[[#This Row],[Event]]="Goal",Table2[[#This Row],[Hscore]]&amp;"-"&amp;Table2[[#This Row],[Uscore]],"")</f>
        <v>2-0</v>
      </c>
      <c r="U3977">
        <v>419</v>
      </c>
      <c r="V3977" s="1">
        <f>Table2[[#This Row],[GameTime]]-(Table2[[#This Row],[period]]-1)*1200</f>
        <v>419</v>
      </c>
      <c r="W3977" s="1">
        <f>ROUNDDOWN(Table2[[#This Row],[Time]]/60,0)</f>
        <v>6</v>
      </c>
      <c r="X3977" s="1">
        <f>ROUNDDOWN((Table2[[#This Row],[Time]]/60-Table2[[#This Row],[Time2]])*60,0)</f>
        <v>59</v>
      </c>
      <c r="Y3977" s="1" t="str">
        <f>IF(Table2[[#This Row],[Time2]]&lt;10,0&amp;Table2[[#This Row],[Time2]],Table2[[#This Row],[Time2]])</f>
        <v>06</v>
      </c>
      <c r="Z3977" s="1">
        <f>IF(Table2[[#This Row],[Time3]]&lt;10,0&amp;Table2[[#This Row],[Time3]],Table2[[#This Row],[Time3]])</f>
        <v>59</v>
      </c>
      <c r="AA3977" s="2" t="str">
        <f>Table2[[#This Row],[Time4]]&amp;":"&amp;Table2[[#This Row],[Time5]]</f>
        <v>06:59</v>
      </c>
      <c r="AB3977" s="1" t="str" cm="1">
        <f t="array" ref="AB3977">IFERROR(IF(Table2[[#This Row],[code]]="","",_xlfn.IFS(AND(Table2[[#This Row],[code]]&lt;400,Table2[[#This Row],[code]]&lt;&gt;""),2,Table2[[#This Row],[code]]&gt;500,4)),"")</f>
        <v/>
      </c>
      <c r="AC3977" s="1" t="str">
        <f>IF(Table2[[#This Row],[Event]]="Penalty",Table2[[#This Row],[number]],IF(Table2[[#This Row],[Event]]="Time-Out",401,""))</f>
        <v/>
      </c>
      <c r="AD3977" s="1">
        <f>ROW(A3976)</f>
        <v>3976</v>
      </c>
      <c r="AE3977" s="1">
        <f>COUNTIFS(Table2[GameID],Table2[[#This Row],[GameID]],Table2[Column1],"&lt;="&amp;Table2[[#This Row],[Column1]])-1</f>
        <v>1</v>
      </c>
    </row>
    <row r="3978" spans="1:31" x14ac:dyDescent="0.45">
      <c r="A3978" t="s">
        <v>291</v>
      </c>
      <c r="B3978" t="str">
        <f>_xlfn.TEXTBEFORE(Table2[[#This Row],[Kamp]]," - ")</f>
        <v>Rødovre FC</v>
      </c>
      <c r="C3978" t="str">
        <f>_xlfn.TEXTAFTER(Table2[[#This Row],[Kamp]],"- ")</f>
        <v>RungstedHørsholm</v>
      </c>
      <c r="D3978">
        <v>45315</v>
      </c>
      <c r="E3978">
        <v>83616</v>
      </c>
      <c r="F3978">
        <v>20232024</v>
      </c>
      <c r="G3978" t="s">
        <v>372</v>
      </c>
      <c r="H3978" t="s">
        <v>662</v>
      </c>
      <c r="I3978" t="s">
        <v>677</v>
      </c>
      <c r="J3978">
        <v>1</v>
      </c>
      <c r="K3978">
        <v>31141</v>
      </c>
      <c r="L3978">
        <v>207</v>
      </c>
      <c r="M3978" t="s">
        <v>631</v>
      </c>
      <c r="N3978" t="s">
        <v>210</v>
      </c>
      <c r="O3978" t="s">
        <v>634</v>
      </c>
      <c r="P3978">
        <v>23</v>
      </c>
      <c r="Q3978" t="s">
        <v>634</v>
      </c>
      <c r="R3978">
        <f>SUMIFS(Table2[number],Table2[Event],"Goal",Table2[H/U],"HOME",Table2[GameID],Table2[[#This Row],[GameID]],Table2[GameTime],"&lt;="&amp;Table2[[#This Row],[GameTime]])</f>
        <v>2</v>
      </c>
      <c r="S3978">
        <f>SUMIFS(Table2[number],Table2[Event],"Goal",Table2[H/U],"AWAY",Table2[GameID],Table2[[#This Row],[GameID]],Table2[GameTime],"&lt;="&amp;Table2[[#This Row],[GameTime]])</f>
        <v>0</v>
      </c>
      <c r="T3978" t="str">
        <f>IF(Table2[[#This Row],[Event]]="Goal",Table2[[#This Row],[Hscore]]&amp;"-"&amp;Table2[[#This Row],[Uscore]],"")</f>
        <v/>
      </c>
      <c r="U3978">
        <v>458</v>
      </c>
      <c r="V3978" s="1">
        <f>Table2[[#This Row],[GameTime]]-(Table2[[#This Row],[period]]-1)*1200</f>
        <v>458</v>
      </c>
      <c r="W3978" s="1">
        <f>ROUNDDOWN(Table2[[#This Row],[Time]]/60,0)</f>
        <v>7</v>
      </c>
      <c r="X3978" s="1">
        <f>ROUNDDOWN((Table2[[#This Row],[Time]]/60-Table2[[#This Row],[Time2]])*60,0)</f>
        <v>38</v>
      </c>
      <c r="Y3978" s="1" t="str">
        <f>IF(Table2[[#This Row],[Time2]]&lt;10,0&amp;Table2[[#This Row],[Time2]],Table2[[#This Row],[Time2]])</f>
        <v>07</v>
      </c>
      <c r="Z3978" s="1">
        <f>IF(Table2[[#This Row],[Time3]]&lt;10,0&amp;Table2[[#This Row],[Time3]],Table2[[#This Row],[Time3]])</f>
        <v>38</v>
      </c>
      <c r="AA3978" s="2" t="str">
        <f>Table2[[#This Row],[Time4]]&amp;":"&amp;Table2[[#This Row],[Time5]]</f>
        <v>07:38</v>
      </c>
      <c r="AB3978" s="1" cm="1">
        <f t="array" ref="AB3978">IFERROR(IF(Table2[[#This Row],[code]]="","",_xlfn.IFS(AND(Table2[[#This Row],[code]]&lt;400,Table2[[#This Row],[code]]&lt;&gt;""),2,Table2[[#This Row],[code]]&gt;500,4)),"")</f>
        <v>2</v>
      </c>
      <c r="AC3978" s="1">
        <f>IF(Table2[[#This Row],[Event]]="Penalty",Table2[[#This Row],[number]],IF(Table2[[#This Row],[Event]]="Time-Out",401,""))</f>
        <v>207</v>
      </c>
      <c r="AD3978" s="1">
        <f>ROW(A3977)</f>
        <v>3977</v>
      </c>
      <c r="AE3978" s="1">
        <f>COUNTIFS(Table2[GameID],Table2[[#This Row],[GameID]],Table2[Column1],"&lt;="&amp;Table2[[#This Row],[Column1]])-1</f>
        <v>2</v>
      </c>
    </row>
    <row r="3979" spans="1:31" x14ac:dyDescent="0.45">
      <c r="A3979" t="s">
        <v>291</v>
      </c>
      <c r="B3979" t="str">
        <f>_xlfn.TEXTBEFORE(Table2[[#This Row],[Kamp]]," - ")</f>
        <v>Rødovre FC</v>
      </c>
      <c r="C3979" t="str">
        <f>_xlfn.TEXTAFTER(Table2[[#This Row],[Kamp]],"- ")</f>
        <v>RungstedHørsholm</v>
      </c>
      <c r="D3979">
        <v>45315</v>
      </c>
      <c r="E3979">
        <v>83616</v>
      </c>
      <c r="F3979">
        <v>20232024</v>
      </c>
      <c r="G3979" t="s">
        <v>372</v>
      </c>
      <c r="H3979" t="s">
        <v>665</v>
      </c>
      <c r="I3979" t="s">
        <v>678</v>
      </c>
      <c r="J3979">
        <v>1</v>
      </c>
      <c r="K3979">
        <v>31139</v>
      </c>
      <c r="L3979">
        <v>1</v>
      </c>
      <c r="M3979" t="s">
        <v>630</v>
      </c>
      <c r="N3979" t="s">
        <v>485</v>
      </c>
      <c r="O3979" t="s">
        <v>486</v>
      </c>
      <c r="P3979">
        <v>80</v>
      </c>
      <c r="Q3979">
        <v>82</v>
      </c>
      <c r="R3979">
        <f>SUMIFS(Table2[number],Table2[Event],"Goal",Table2[H/U],"HOME",Table2[GameID],Table2[[#This Row],[GameID]],Table2[GameTime],"&lt;="&amp;Table2[[#This Row],[GameTime]])</f>
        <v>3</v>
      </c>
      <c r="S3979">
        <f>SUMIFS(Table2[number],Table2[Event],"Goal",Table2[H/U],"AWAY",Table2[GameID],Table2[[#This Row],[GameID]],Table2[GameTime],"&lt;="&amp;Table2[[#This Row],[GameTime]])</f>
        <v>0</v>
      </c>
      <c r="T3979" t="str">
        <f>IF(Table2[[#This Row],[Event]]="Goal",Table2[[#This Row],[Hscore]]&amp;"-"&amp;Table2[[#This Row],[Uscore]],"")</f>
        <v>3-0</v>
      </c>
      <c r="U3979">
        <v>634</v>
      </c>
      <c r="V3979" s="1">
        <f>Table2[[#This Row],[GameTime]]-(Table2[[#This Row],[period]]-1)*1200</f>
        <v>634</v>
      </c>
      <c r="W3979" s="1">
        <f>ROUNDDOWN(Table2[[#This Row],[Time]]/60,0)</f>
        <v>10</v>
      </c>
      <c r="X3979" s="1">
        <f>ROUNDDOWN((Table2[[#This Row],[Time]]/60-Table2[[#This Row],[Time2]])*60,0)</f>
        <v>34</v>
      </c>
      <c r="Y3979" s="1">
        <f>IF(Table2[[#This Row],[Time2]]&lt;10,0&amp;Table2[[#This Row],[Time2]],Table2[[#This Row],[Time2]])</f>
        <v>10</v>
      </c>
      <c r="Z3979" s="1">
        <f>IF(Table2[[#This Row],[Time3]]&lt;10,0&amp;Table2[[#This Row],[Time3]],Table2[[#This Row],[Time3]])</f>
        <v>34</v>
      </c>
      <c r="AA3979" s="2" t="str">
        <f>Table2[[#This Row],[Time4]]&amp;":"&amp;Table2[[#This Row],[Time5]]</f>
        <v>10:34</v>
      </c>
      <c r="AB3979" s="1" t="str" cm="1">
        <f t="array" ref="AB3979">IFERROR(IF(Table2[[#This Row],[code]]="","",_xlfn.IFS(AND(Table2[[#This Row],[code]]&lt;400,Table2[[#This Row],[code]]&lt;&gt;""),2,Table2[[#This Row],[code]]&gt;500,4)),"")</f>
        <v/>
      </c>
      <c r="AC3979" s="1" t="str">
        <f>IF(Table2[[#This Row],[Event]]="Penalty",Table2[[#This Row],[number]],IF(Table2[[#This Row],[Event]]="Time-Out",401,""))</f>
        <v/>
      </c>
      <c r="AD3979" s="1">
        <f>ROW(A3978)</f>
        <v>3978</v>
      </c>
      <c r="AE3979" s="1">
        <f>COUNTIFS(Table2[GameID],Table2[[#This Row],[GameID]],Table2[Column1],"&lt;="&amp;Table2[[#This Row],[Column1]])-1</f>
        <v>3</v>
      </c>
    </row>
    <row r="3980" spans="1:31" x14ac:dyDescent="0.45">
      <c r="A3980" t="s">
        <v>291</v>
      </c>
      <c r="B3980" t="str">
        <f>_xlfn.TEXTBEFORE(Table2[[#This Row],[Kamp]]," - ")</f>
        <v>Rødovre FC</v>
      </c>
      <c r="C3980" t="str">
        <f>_xlfn.TEXTAFTER(Table2[[#This Row],[Kamp]],"- ")</f>
        <v>RungstedHørsholm</v>
      </c>
      <c r="D3980">
        <v>45315</v>
      </c>
      <c r="E3980">
        <v>83616</v>
      </c>
      <c r="F3980">
        <v>20232024</v>
      </c>
      <c r="G3980" t="s">
        <v>372</v>
      </c>
      <c r="H3980" t="s">
        <v>665</v>
      </c>
      <c r="I3980" t="s">
        <v>678</v>
      </c>
      <c r="J3980">
        <v>1</v>
      </c>
      <c r="K3980">
        <v>31139</v>
      </c>
      <c r="L3980">
        <v>1</v>
      </c>
      <c r="M3980" t="s">
        <v>630</v>
      </c>
      <c r="N3980" t="s">
        <v>537</v>
      </c>
      <c r="O3980" t="s">
        <v>41</v>
      </c>
      <c r="P3980">
        <v>83</v>
      </c>
      <c r="Q3980">
        <v>3</v>
      </c>
      <c r="R3980">
        <f>SUMIFS(Table2[number],Table2[Event],"Goal",Table2[H/U],"HOME",Table2[GameID],Table2[[#This Row],[GameID]],Table2[GameTime],"&lt;="&amp;Table2[[#This Row],[GameTime]])</f>
        <v>4</v>
      </c>
      <c r="S3980">
        <f>SUMIFS(Table2[number],Table2[Event],"Goal",Table2[H/U],"AWAY",Table2[GameID],Table2[[#This Row],[GameID]],Table2[GameTime],"&lt;="&amp;Table2[[#This Row],[GameTime]])</f>
        <v>0</v>
      </c>
      <c r="T3980" t="str">
        <f>IF(Table2[[#This Row],[Event]]="Goal",Table2[[#This Row],[Hscore]]&amp;"-"&amp;Table2[[#This Row],[Uscore]],"")</f>
        <v>4-0</v>
      </c>
      <c r="U3980">
        <v>951</v>
      </c>
      <c r="V3980" s="1">
        <f>Table2[[#This Row],[GameTime]]-(Table2[[#This Row],[period]]-1)*1200</f>
        <v>951</v>
      </c>
      <c r="W3980" s="1">
        <f>ROUNDDOWN(Table2[[#This Row],[Time]]/60,0)</f>
        <v>15</v>
      </c>
      <c r="X3980" s="1">
        <f>ROUNDDOWN((Table2[[#This Row],[Time]]/60-Table2[[#This Row],[Time2]])*60,0)</f>
        <v>51</v>
      </c>
      <c r="Y3980" s="1">
        <f>IF(Table2[[#This Row],[Time2]]&lt;10,0&amp;Table2[[#This Row],[Time2]],Table2[[#This Row],[Time2]])</f>
        <v>15</v>
      </c>
      <c r="Z3980" s="1">
        <f>IF(Table2[[#This Row],[Time3]]&lt;10,0&amp;Table2[[#This Row],[Time3]],Table2[[#This Row],[Time3]])</f>
        <v>51</v>
      </c>
      <c r="AA3980" s="2" t="str">
        <f>Table2[[#This Row],[Time4]]&amp;":"&amp;Table2[[#This Row],[Time5]]</f>
        <v>15:51</v>
      </c>
      <c r="AB3980" s="1" t="str" cm="1">
        <f t="array" ref="AB3980">IFERROR(IF(Table2[[#This Row],[code]]="","",_xlfn.IFS(AND(Table2[[#This Row],[code]]&lt;400,Table2[[#This Row],[code]]&lt;&gt;""),2,Table2[[#This Row],[code]]&gt;500,4)),"")</f>
        <v/>
      </c>
      <c r="AC3980" s="1" t="str">
        <f>IF(Table2[[#This Row],[Event]]="Penalty",Table2[[#This Row],[number]],IF(Table2[[#This Row],[Event]]="Time-Out",401,""))</f>
        <v/>
      </c>
      <c r="AD3980" s="1">
        <f>ROW(A3979)</f>
        <v>3979</v>
      </c>
      <c r="AE3980" s="1">
        <f>COUNTIFS(Table2[GameID],Table2[[#This Row],[GameID]],Table2[Column1],"&lt;="&amp;Table2[[#This Row],[Column1]])-1</f>
        <v>4</v>
      </c>
    </row>
    <row r="3981" spans="1:31" x14ac:dyDescent="0.45">
      <c r="A3981" t="s">
        <v>291</v>
      </c>
      <c r="B3981" t="str">
        <f>_xlfn.TEXTBEFORE(Table2[[#This Row],[Kamp]]," - ")</f>
        <v>Rødovre FC</v>
      </c>
      <c r="C3981" t="str">
        <f>_xlfn.TEXTAFTER(Table2[[#This Row],[Kamp]],"- ")</f>
        <v>RungstedHørsholm</v>
      </c>
      <c r="D3981">
        <v>45315</v>
      </c>
      <c r="E3981">
        <v>83616</v>
      </c>
      <c r="F3981">
        <v>20232024</v>
      </c>
      <c r="G3981" t="s">
        <v>372</v>
      </c>
      <c r="H3981" t="s">
        <v>662</v>
      </c>
      <c r="I3981" t="s">
        <v>677</v>
      </c>
      <c r="J3981">
        <v>1</v>
      </c>
      <c r="K3981">
        <v>31141</v>
      </c>
      <c r="L3981">
        <v>1</v>
      </c>
      <c r="M3981" t="s">
        <v>630</v>
      </c>
      <c r="N3981" t="s">
        <v>402</v>
      </c>
      <c r="O3981" t="s">
        <v>498</v>
      </c>
      <c r="P3981">
        <v>87</v>
      </c>
      <c r="Q3981">
        <v>11</v>
      </c>
      <c r="R3981">
        <f>SUMIFS(Table2[number],Table2[Event],"Goal",Table2[H/U],"HOME",Table2[GameID],Table2[[#This Row],[GameID]],Table2[GameTime],"&lt;="&amp;Table2[[#This Row],[GameTime]])</f>
        <v>4</v>
      </c>
      <c r="S3981">
        <f>SUMIFS(Table2[number],Table2[Event],"Goal",Table2[H/U],"AWAY",Table2[GameID],Table2[[#This Row],[GameID]],Table2[GameTime],"&lt;="&amp;Table2[[#This Row],[GameTime]])</f>
        <v>1</v>
      </c>
      <c r="T3981" t="str">
        <f>IF(Table2[[#This Row],[Event]]="Goal",Table2[[#This Row],[Hscore]]&amp;"-"&amp;Table2[[#This Row],[Uscore]],"")</f>
        <v>4-1</v>
      </c>
      <c r="U3981">
        <v>1184</v>
      </c>
      <c r="V3981" s="1">
        <f>Table2[[#This Row],[GameTime]]-(Table2[[#This Row],[period]]-1)*1200</f>
        <v>1184</v>
      </c>
      <c r="W3981" s="1">
        <f>ROUNDDOWN(Table2[[#This Row],[Time]]/60,0)</f>
        <v>19</v>
      </c>
      <c r="X3981" s="1">
        <f>ROUNDDOWN((Table2[[#This Row],[Time]]/60-Table2[[#This Row],[Time2]])*60,0)</f>
        <v>44</v>
      </c>
      <c r="Y3981" s="1">
        <f>IF(Table2[[#This Row],[Time2]]&lt;10,0&amp;Table2[[#This Row],[Time2]],Table2[[#This Row],[Time2]])</f>
        <v>19</v>
      </c>
      <c r="Z3981" s="1">
        <f>IF(Table2[[#This Row],[Time3]]&lt;10,0&amp;Table2[[#This Row],[Time3]],Table2[[#This Row],[Time3]])</f>
        <v>44</v>
      </c>
      <c r="AA3981" s="2" t="str">
        <f>Table2[[#This Row],[Time4]]&amp;":"&amp;Table2[[#This Row],[Time5]]</f>
        <v>19:44</v>
      </c>
      <c r="AB3981" s="1" t="str" cm="1">
        <f t="array" ref="AB3981">IFERROR(IF(Table2[[#This Row],[code]]="","",_xlfn.IFS(AND(Table2[[#This Row],[code]]&lt;400,Table2[[#This Row],[code]]&lt;&gt;""),2,Table2[[#This Row],[code]]&gt;500,4)),"")</f>
        <v/>
      </c>
      <c r="AC3981" s="1" t="str">
        <f>IF(Table2[[#This Row],[Event]]="Penalty",Table2[[#This Row],[number]],IF(Table2[[#This Row],[Event]]="Time-Out",401,""))</f>
        <v/>
      </c>
      <c r="AD3981" s="1">
        <f>ROW(A3980)</f>
        <v>3980</v>
      </c>
      <c r="AE3981" s="1">
        <f>COUNTIFS(Table2[GameID],Table2[[#This Row],[GameID]],Table2[Column1],"&lt;="&amp;Table2[[#This Row],[Column1]])-1</f>
        <v>5</v>
      </c>
    </row>
    <row r="3982" spans="1:31" x14ac:dyDescent="0.45">
      <c r="A3982" t="s">
        <v>291</v>
      </c>
      <c r="B3982" t="str">
        <f>_xlfn.TEXTBEFORE(Table2[[#This Row],[Kamp]]," - ")</f>
        <v>Rødovre FC</v>
      </c>
      <c r="C3982" t="str">
        <f>_xlfn.TEXTAFTER(Table2[[#This Row],[Kamp]],"- ")</f>
        <v>RungstedHørsholm</v>
      </c>
      <c r="D3982">
        <v>45315</v>
      </c>
      <c r="E3982">
        <v>83616</v>
      </c>
      <c r="F3982">
        <v>20232024</v>
      </c>
      <c r="G3982" t="s">
        <v>372</v>
      </c>
      <c r="H3982" t="s">
        <v>665</v>
      </c>
      <c r="I3982" t="s">
        <v>678</v>
      </c>
      <c r="J3982">
        <v>2</v>
      </c>
      <c r="K3982">
        <v>31139</v>
      </c>
      <c r="L3982">
        <v>1</v>
      </c>
      <c r="M3982" t="s">
        <v>630</v>
      </c>
      <c r="N3982" t="s">
        <v>538</v>
      </c>
      <c r="O3982" t="s">
        <v>634</v>
      </c>
      <c r="P3982">
        <v>89</v>
      </c>
      <c r="Q3982" t="s">
        <v>634</v>
      </c>
      <c r="R3982">
        <f>SUMIFS(Table2[number],Table2[Event],"Goal",Table2[H/U],"HOME",Table2[GameID],Table2[[#This Row],[GameID]],Table2[GameTime],"&lt;="&amp;Table2[[#This Row],[GameTime]])</f>
        <v>5</v>
      </c>
      <c r="S3982">
        <f>SUMIFS(Table2[number],Table2[Event],"Goal",Table2[H/U],"AWAY",Table2[GameID],Table2[[#This Row],[GameID]],Table2[GameTime],"&lt;="&amp;Table2[[#This Row],[GameTime]])</f>
        <v>1</v>
      </c>
      <c r="T3982" t="str">
        <f>IF(Table2[[#This Row],[Event]]="Goal",Table2[[#This Row],[Hscore]]&amp;"-"&amp;Table2[[#This Row],[Uscore]],"")</f>
        <v>5-1</v>
      </c>
      <c r="U3982">
        <v>1219</v>
      </c>
      <c r="V3982" s="1">
        <f>Table2[[#This Row],[GameTime]]-(Table2[[#This Row],[period]]-1)*1200</f>
        <v>19</v>
      </c>
      <c r="W3982" s="1">
        <f>ROUNDDOWN(Table2[[#This Row],[Time]]/60,0)</f>
        <v>0</v>
      </c>
      <c r="X3982" s="1">
        <f>ROUNDDOWN((Table2[[#This Row],[Time]]/60-Table2[[#This Row],[Time2]])*60,0)</f>
        <v>19</v>
      </c>
      <c r="Y3982" s="1" t="str">
        <f>IF(Table2[[#This Row],[Time2]]&lt;10,0&amp;Table2[[#This Row],[Time2]],Table2[[#This Row],[Time2]])</f>
        <v>00</v>
      </c>
      <c r="Z3982" s="1">
        <f>IF(Table2[[#This Row],[Time3]]&lt;10,0&amp;Table2[[#This Row],[Time3]],Table2[[#This Row],[Time3]])</f>
        <v>19</v>
      </c>
      <c r="AA3982" s="2" t="str">
        <f>Table2[[#This Row],[Time4]]&amp;":"&amp;Table2[[#This Row],[Time5]]</f>
        <v>00:19</v>
      </c>
      <c r="AB3982" s="1" t="str" cm="1">
        <f t="array" ref="AB3982">IFERROR(IF(Table2[[#This Row],[code]]="","",_xlfn.IFS(AND(Table2[[#This Row],[code]]&lt;400,Table2[[#This Row],[code]]&lt;&gt;""),2,Table2[[#This Row],[code]]&gt;500,4)),"")</f>
        <v/>
      </c>
      <c r="AC3982" s="1" t="str">
        <f>IF(Table2[[#This Row],[Event]]="Penalty",Table2[[#This Row],[number]],IF(Table2[[#This Row],[Event]]="Time-Out",401,""))</f>
        <v/>
      </c>
      <c r="AD3982" s="1">
        <f>ROW(A3981)</f>
        <v>3981</v>
      </c>
      <c r="AE3982" s="1">
        <f>COUNTIFS(Table2[GameID],Table2[[#This Row],[GameID]],Table2[Column1],"&lt;="&amp;Table2[[#This Row],[Column1]])-1</f>
        <v>6</v>
      </c>
    </row>
    <row r="3983" spans="1:31" x14ac:dyDescent="0.45">
      <c r="A3983" t="s">
        <v>291</v>
      </c>
      <c r="B3983" t="str">
        <f>_xlfn.TEXTBEFORE(Table2[[#This Row],[Kamp]]," - ")</f>
        <v>Rødovre FC</v>
      </c>
      <c r="C3983" t="str">
        <f>_xlfn.TEXTAFTER(Table2[[#This Row],[Kamp]],"- ")</f>
        <v>RungstedHørsholm</v>
      </c>
      <c r="D3983">
        <v>45315</v>
      </c>
      <c r="E3983">
        <v>83616</v>
      </c>
      <c r="F3983">
        <v>20232024</v>
      </c>
      <c r="G3983" t="s">
        <v>372</v>
      </c>
      <c r="H3983" t="s">
        <v>665</v>
      </c>
      <c r="I3983" t="s">
        <v>678</v>
      </c>
      <c r="J3983">
        <v>2</v>
      </c>
      <c r="K3983">
        <v>31139</v>
      </c>
      <c r="L3983">
        <v>1</v>
      </c>
      <c r="M3983" t="s">
        <v>630</v>
      </c>
      <c r="N3983" t="s">
        <v>538</v>
      </c>
      <c r="O3983" t="s">
        <v>48</v>
      </c>
      <c r="P3983">
        <v>89</v>
      </c>
      <c r="Q3983">
        <v>28</v>
      </c>
      <c r="R3983">
        <f>SUMIFS(Table2[number],Table2[Event],"Goal",Table2[H/U],"HOME",Table2[GameID],Table2[[#This Row],[GameID]],Table2[GameTime],"&lt;="&amp;Table2[[#This Row],[GameTime]])</f>
        <v>6</v>
      </c>
      <c r="S3983">
        <f>SUMIFS(Table2[number],Table2[Event],"Goal",Table2[H/U],"AWAY",Table2[GameID],Table2[[#This Row],[GameID]],Table2[GameTime],"&lt;="&amp;Table2[[#This Row],[GameTime]])</f>
        <v>1</v>
      </c>
      <c r="T3983" t="str">
        <f>IF(Table2[[#This Row],[Event]]="Goal",Table2[[#This Row],[Hscore]]&amp;"-"&amp;Table2[[#This Row],[Uscore]],"")</f>
        <v>6-1</v>
      </c>
      <c r="U3983">
        <v>1554</v>
      </c>
      <c r="V3983" s="1">
        <f>Table2[[#This Row],[GameTime]]-(Table2[[#This Row],[period]]-1)*1200</f>
        <v>354</v>
      </c>
      <c r="W3983" s="1">
        <f>ROUNDDOWN(Table2[[#This Row],[Time]]/60,0)</f>
        <v>5</v>
      </c>
      <c r="X3983" s="1">
        <f>ROUNDDOWN((Table2[[#This Row],[Time]]/60-Table2[[#This Row],[Time2]])*60,0)</f>
        <v>54</v>
      </c>
      <c r="Y3983" s="1" t="str">
        <f>IF(Table2[[#This Row],[Time2]]&lt;10,0&amp;Table2[[#This Row],[Time2]],Table2[[#This Row],[Time2]])</f>
        <v>05</v>
      </c>
      <c r="Z3983" s="1">
        <f>IF(Table2[[#This Row],[Time3]]&lt;10,0&amp;Table2[[#This Row],[Time3]],Table2[[#This Row],[Time3]])</f>
        <v>54</v>
      </c>
      <c r="AA3983" s="2" t="str">
        <f>Table2[[#This Row],[Time4]]&amp;":"&amp;Table2[[#This Row],[Time5]]</f>
        <v>05:54</v>
      </c>
      <c r="AB3983" s="1" t="str" cm="1">
        <f t="array" ref="AB3983">IFERROR(IF(Table2[[#This Row],[code]]="","",_xlfn.IFS(AND(Table2[[#This Row],[code]]&lt;400,Table2[[#This Row],[code]]&lt;&gt;""),2,Table2[[#This Row],[code]]&gt;500,4)),"")</f>
        <v/>
      </c>
      <c r="AC3983" s="1" t="str">
        <f>IF(Table2[[#This Row],[Event]]="Penalty",Table2[[#This Row],[number]],IF(Table2[[#This Row],[Event]]="Time-Out",401,""))</f>
        <v/>
      </c>
      <c r="AD3983" s="1">
        <f>ROW(A3982)</f>
        <v>3982</v>
      </c>
      <c r="AE3983" s="1">
        <f>COUNTIFS(Table2[GameID],Table2[[#This Row],[GameID]],Table2[Column1],"&lt;="&amp;Table2[[#This Row],[Column1]])-1</f>
        <v>7</v>
      </c>
    </row>
    <row r="3984" spans="1:31" x14ac:dyDescent="0.45">
      <c r="A3984" t="s">
        <v>291</v>
      </c>
      <c r="B3984" t="str">
        <f>_xlfn.TEXTBEFORE(Table2[[#This Row],[Kamp]]," - ")</f>
        <v>Rødovre FC</v>
      </c>
      <c r="C3984" t="str">
        <f>_xlfn.TEXTAFTER(Table2[[#This Row],[Kamp]],"- ")</f>
        <v>RungstedHørsholm</v>
      </c>
      <c r="D3984">
        <v>45315</v>
      </c>
      <c r="E3984">
        <v>83616</v>
      </c>
      <c r="F3984">
        <v>20232024</v>
      </c>
      <c r="G3984" t="s">
        <v>372</v>
      </c>
      <c r="H3984" t="s">
        <v>662</v>
      </c>
      <c r="I3984" t="s">
        <v>677</v>
      </c>
      <c r="J3984">
        <v>2</v>
      </c>
      <c r="K3984">
        <v>31141</v>
      </c>
      <c r="L3984">
        <v>207</v>
      </c>
      <c r="M3984" t="s">
        <v>631</v>
      </c>
      <c r="N3984" t="s">
        <v>367</v>
      </c>
      <c r="O3984" t="s">
        <v>634</v>
      </c>
      <c r="P3984">
        <v>38</v>
      </c>
      <c r="Q3984" t="s">
        <v>634</v>
      </c>
      <c r="R3984">
        <f>SUMIFS(Table2[number],Table2[Event],"Goal",Table2[H/U],"HOME",Table2[GameID],Table2[[#This Row],[GameID]],Table2[GameTime],"&lt;="&amp;Table2[[#This Row],[GameTime]])</f>
        <v>6</v>
      </c>
      <c r="S3984">
        <f>SUMIFS(Table2[number],Table2[Event],"Goal",Table2[H/U],"AWAY",Table2[GameID],Table2[[#This Row],[GameID]],Table2[GameTime],"&lt;="&amp;Table2[[#This Row],[GameTime]])</f>
        <v>1</v>
      </c>
      <c r="T3984" t="str">
        <f>IF(Table2[[#This Row],[Event]]="Goal",Table2[[#This Row],[Hscore]]&amp;"-"&amp;Table2[[#This Row],[Uscore]],"")</f>
        <v/>
      </c>
      <c r="U3984">
        <v>1589</v>
      </c>
      <c r="V3984" s="1">
        <f>Table2[[#This Row],[GameTime]]-(Table2[[#This Row],[period]]-1)*1200</f>
        <v>389</v>
      </c>
      <c r="W3984" s="1">
        <f>ROUNDDOWN(Table2[[#This Row],[Time]]/60,0)</f>
        <v>6</v>
      </c>
      <c r="X3984" s="1">
        <f>ROUNDDOWN((Table2[[#This Row],[Time]]/60-Table2[[#This Row],[Time2]])*60,0)</f>
        <v>29</v>
      </c>
      <c r="Y3984" s="1" t="str">
        <f>IF(Table2[[#This Row],[Time2]]&lt;10,0&amp;Table2[[#This Row],[Time2]],Table2[[#This Row],[Time2]])</f>
        <v>06</v>
      </c>
      <c r="Z3984" s="1">
        <f>IF(Table2[[#This Row],[Time3]]&lt;10,0&amp;Table2[[#This Row],[Time3]],Table2[[#This Row],[Time3]])</f>
        <v>29</v>
      </c>
      <c r="AA3984" s="2" t="str">
        <f>Table2[[#This Row],[Time4]]&amp;":"&amp;Table2[[#This Row],[Time5]]</f>
        <v>06:29</v>
      </c>
      <c r="AB3984" s="1" cm="1">
        <f t="array" ref="AB3984">IFERROR(IF(Table2[[#This Row],[code]]="","",_xlfn.IFS(AND(Table2[[#This Row],[code]]&lt;400,Table2[[#This Row],[code]]&lt;&gt;""),2,Table2[[#This Row],[code]]&gt;500,4)),"")</f>
        <v>2</v>
      </c>
      <c r="AC3984" s="1">
        <f>IF(Table2[[#This Row],[Event]]="Penalty",Table2[[#This Row],[number]],IF(Table2[[#This Row],[Event]]="Time-Out",401,""))</f>
        <v>207</v>
      </c>
      <c r="AD3984" s="1">
        <f>ROW(A3983)</f>
        <v>3983</v>
      </c>
      <c r="AE3984" s="1">
        <f>COUNTIFS(Table2[GameID],Table2[[#This Row],[GameID]],Table2[Column1],"&lt;="&amp;Table2[[#This Row],[Column1]])-1</f>
        <v>8</v>
      </c>
    </row>
    <row r="3985" spans="1:31" x14ac:dyDescent="0.45">
      <c r="A3985" t="s">
        <v>291</v>
      </c>
      <c r="B3985" t="str">
        <f>_xlfn.TEXTBEFORE(Table2[[#This Row],[Kamp]]," - ")</f>
        <v>Rødovre FC</v>
      </c>
      <c r="C3985" t="str">
        <f>_xlfn.TEXTAFTER(Table2[[#This Row],[Kamp]],"- ")</f>
        <v>RungstedHørsholm</v>
      </c>
      <c r="D3985">
        <v>45315</v>
      </c>
      <c r="E3985">
        <v>83616</v>
      </c>
      <c r="F3985">
        <v>20232024</v>
      </c>
      <c r="G3985" t="s">
        <v>372</v>
      </c>
      <c r="H3985" t="s">
        <v>665</v>
      </c>
      <c r="I3985" t="s">
        <v>678</v>
      </c>
      <c r="J3985">
        <v>2</v>
      </c>
      <c r="K3985">
        <v>31139</v>
      </c>
      <c r="L3985">
        <v>1</v>
      </c>
      <c r="M3985" t="s">
        <v>630</v>
      </c>
      <c r="N3985" t="s">
        <v>48</v>
      </c>
      <c r="O3985" t="s">
        <v>45</v>
      </c>
      <c r="P3985">
        <v>28</v>
      </c>
      <c r="Q3985">
        <v>17</v>
      </c>
      <c r="R3985">
        <f>SUMIFS(Table2[number],Table2[Event],"Goal",Table2[H/U],"HOME",Table2[GameID],Table2[[#This Row],[GameID]],Table2[GameTime],"&lt;="&amp;Table2[[#This Row],[GameTime]])</f>
        <v>7</v>
      </c>
      <c r="S3985">
        <f>SUMIFS(Table2[number],Table2[Event],"Goal",Table2[H/U],"AWAY",Table2[GameID],Table2[[#This Row],[GameID]],Table2[GameTime],"&lt;="&amp;Table2[[#This Row],[GameTime]])</f>
        <v>1</v>
      </c>
      <c r="T3985" t="str">
        <f>IF(Table2[[#This Row],[Event]]="Goal",Table2[[#This Row],[Hscore]]&amp;"-"&amp;Table2[[#This Row],[Uscore]],"")</f>
        <v>7-1</v>
      </c>
      <c r="U3985">
        <v>1954</v>
      </c>
      <c r="V3985" s="1">
        <f>Table2[[#This Row],[GameTime]]-(Table2[[#This Row],[period]]-1)*1200</f>
        <v>754</v>
      </c>
      <c r="W3985" s="1">
        <f>ROUNDDOWN(Table2[[#This Row],[Time]]/60,0)</f>
        <v>12</v>
      </c>
      <c r="X3985" s="1">
        <f>ROUNDDOWN((Table2[[#This Row],[Time]]/60-Table2[[#This Row],[Time2]])*60,0)</f>
        <v>34</v>
      </c>
      <c r="Y3985" s="1">
        <f>IF(Table2[[#This Row],[Time2]]&lt;10,0&amp;Table2[[#This Row],[Time2]],Table2[[#This Row],[Time2]])</f>
        <v>12</v>
      </c>
      <c r="Z3985" s="1">
        <f>IF(Table2[[#This Row],[Time3]]&lt;10,0&amp;Table2[[#This Row],[Time3]],Table2[[#This Row],[Time3]])</f>
        <v>34</v>
      </c>
      <c r="AA3985" s="2" t="str">
        <f>Table2[[#This Row],[Time4]]&amp;":"&amp;Table2[[#This Row],[Time5]]</f>
        <v>12:34</v>
      </c>
      <c r="AB3985" s="1" t="str" cm="1">
        <f t="array" ref="AB3985">IFERROR(IF(Table2[[#This Row],[code]]="","",_xlfn.IFS(AND(Table2[[#This Row],[code]]&lt;400,Table2[[#This Row],[code]]&lt;&gt;""),2,Table2[[#This Row],[code]]&gt;500,4)),"")</f>
        <v/>
      </c>
      <c r="AC3985" s="1" t="str">
        <f>IF(Table2[[#This Row],[Event]]="Penalty",Table2[[#This Row],[number]],IF(Table2[[#This Row],[Event]]="Time-Out",401,""))</f>
        <v/>
      </c>
      <c r="AD3985" s="1">
        <f>ROW(A3984)</f>
        <v>3984</v>
      </c>
      <c r="AE3985" s="1">
        <f>COUNTIFS(Table2[GameID],Table2[[#This Row],[GameID]],Table2[Column1],"&lt;="&amp;Table2[[#This Row],[Column1]])-1</f>
        <v>9</v>
      </c>
    </row>
    <row r="3986" spans="1:31" x14ac:dyDescent="0.45">
      <c r="A3986" t="s">
        <v>291</v>
      </c>
      <c r="B3986" t="str">
        <f>_xlfn.TEXTBEFORE(Table2[[#This Row],[Kamp]]," - ")</f>
        <v>Rødovre FC</v>
      </c>
      <c r="C3986" t="str">
        <f>_xlfn.TEXTAFTER(Table2[[#This Row],[Kamp]],"- ")</f>
        <v>RungstedHørsholm</v>
      </c>
      <c r="D3986">
        <v>45315</v>
      </c>
      <c r="E3986">
        <v>83616</v>
      </c>
      <c r="F3986">
        <v>20232024</v>
      </c>
      <c r="G3986" t="s">
        <v>372</v>
      </c>
      <c r="H3986" t="s">
        <v>665</v>
      </c>
      <c r="I3986" t="s">
        <v>678</v>
      </c>
      <c r="J3986">
        <v>2</v>
      </c>
      <c r="K3986">
        <v>31139</v>
      </c>
      <c r="L3986">
        <v>1</v>
      </c>
      <c r="M3986" t="s">
        <v>630</v>
      </c>
      <c r="N3986" t="s">
        <v>538</v>
      </c>
      <c r="O3986" t="s">
        <v>634</v>
      </c>
      <c r="P3986">
        <v>89</v>
      </c>
      <c r="Q3986" t="s">
        <v>634</v>
      </c>
      <c r="R3986">
        <f>SUMIFS(Table2[number],Table2[Event],"Goal",Table2[H/U],"HOME",Table2[GameID],Table2[[#This Row],[GameID]],Table2[GameTime],"&lt;="&amp;Table2[[#This Row],[GameTime]])</f>
        <v>8</v>
      </c>
      <c r="S3986">
        <f>SUMIFS(Table2[number],Table2[Event],"Goal",Table2[H/U],"AWAY",Table2[GameID],Table2[[#This Row],[GameID]],Table2[GameTime],"&lt;="&amp;Table2[[#This Row],[GameTime]])</f>
        <v>1</v>
      </c>
      <c r="T3986" t="str">
        <f>IF(Table2[[#This Row],[Event]]="Goal",Table2[[#This Row],[Hscore]]&amp;"-"&amp;Table2[[#This Row],[Uscore]],"")</f>
        <v>8-1</v>
      </c>
      <c r="U3986">
        <v>1978</v>
      </c>
      <c r="V3986" s="1">
        <f>Table2[[#This Row],[GameTime]]-(Table2[[#This Row],[period]]-1)*1200</f>
        <v>778</v>
      </c>
      <c r="W3986" s="1">
        <f>ROUNDDOWN(Table2[[#This Row],[Time]]/60,0)</f>
        <v>12</v>
      </c>
      <c r="X3986" s="1">
        <f>ROUNDDOWN((Table2[[#This Row],[Time]]/60-Table2[[#This Row],[Time2]])*60,0)</f>
        <v>58</v>
      </c>
      <c r="Y3986" s="1">
        <f>IF(Table2[[#This Row],[Time2]]&lt;10,0&amp;Table2[[#This Row],[Time2]],Table2[[#This Row],[Time2]])</f>
        <v>12</v>
      </c>
      <c r="Z3986" s="1">
        <f>IF(Table2[[#This Row],[Time3]]&lt;10,0&amp;Table2[[#This Row],[Time3]],Table2[[#This Row],[Time3]])</f>
        <v>58</v>
      </c>
      <c r="AA3986" s="2" t="str">
        <f>Table2[[#This Row],[Time4]]&amp;":"&amp;Table2[[#This Row],[Time5]]</f>
        <v>12:58</v>
      </c>
      <c r="AB3986" s="1" t="str" cm="1">
        <f t="array" ref="AB3986">IFERROR(IF(Table2[[#This Row],[code]]="","",_xlfn.IFS(AND(Table2[[#This Row],[code]]&lt;400,Table2[[#This Row],[code]]&lt;&gt;""),2,Table2[[#This Row],[code]]&gt;500,4)),"")</f>
        <v/>
      </c>
      <c r="AC3986" s="1" t="str">
        <f>IF(Table2[[#This Row],[Event]]="Penalty",Table2[[#This Row],[number]],IF(Table2[[#This Row],[Event]]="Time-Out",401,""))</f>
        <v/>
      </c>
      <c r="AD3986" s="1">
        <f>ROW(A3985)</f>
        <v>3985</v>
      </c>
      <c r="AE3986" s="1">
        <f>COUNTIFS(Table2[GameID],Table2[[#This Row],[GameID]],Table2[Column1],"&lt;="&amp;Table2[[#This Row],[Column1]])-1</f>
        <v>10</v>
      </c>
    </row>
    <row r="3987" spans="1:31" x14ac:dyDescent="0.45">
      <c r="A3987" t="s">
        <v>291</v>
      </c>
      <c r="B3987" t="str">
        <f>_xlfn.TEXTBEFORE(Table2[[#This Row],[Kamp]]," - ")</f>
        <v>Rødovre FC</v>
      </c>
      <c r="C3987" t="str">
        <f>_xlfn.TEXTAFTER(Table2[[#This Row],[Kamp]],"- ")</f>
        <v>RungstedHørsholm</v>
      </c>
      <c r="D3987">
        <v>45315</v>
      </c>
      <c r="E3987">
        <v>83616</v>
      </c>
      <c r="F3987">
        <v>20232024</v>
      </c>
      <c r="G3987" t="s">
        <v>372</v>
      </c>
      <c r="H3987" t="s">
        <v>665</v>
      </c>
      <c r="I3987" t="s">
        <v>678</v>
      </c>
      <c r="J3987">
        <v>2</v>
      </c>
      <c r="K3987">
        <v>31139</v>
      </c>
      <c r="L3987">
        <v>1</v>
      </c>
      <c r="M3987" t="s">
        <v>630</v>
      </c>
      <c r="N3987" t="s">
        <v>485</v>
      </c>
      <c r="O3987" t="s">
        <v>537</v>
      </c>
      <c r="P3987">
        <v>80</v>
      </c>
      <c r="Q3987">
        <v>83</v>
      </c>
      <c r="R3987">
        <f>SUMIFS(Table2[number],Table2[Event],"Goal",Table2[H/U],"HOME",Table2[GameID],Table2[[#This Row],[GameID]],Table2[GameTime],"&lt;="&amp;Table2[[#This Row],[GameTime]])</f>
        <v>9</v>
      </c>
      <c r="S3987">
        <f>SUMIFS(Table2[number],Table2[Event],"Goal",Table2[H/U],"AWAY",Table2[GameID],Table2[[#This Row],[GameID]],Table2[GameTime],"&lt;="&amp;Table2[[#This Row],[GameTime]])</f>
        <v>1</v>
      </c>
      <c r="T3987" t="str">
        <f>IF(Table2[[#This Row],[Event]]="Goal",Table2[[#This Row],[Hscore]]&amp;"-"&amp;Table2[[#This Row],[Uscore]],"")</f>
        <v>9-1</v>
      </c>
      <c r="U3987">
        <v>2242</v>
      </c>
      <c r="V3987" s="1">
        <f>Table2[[#This Row],[GameTime]]-(Table2[[#This Row],[period]]-1)*1200</f>
        <v>1042</v>
      </c>
      <c r="W3987" s="1">
        <f>ROUNDDOWN(Table2[[#This Row],[Time]]/60,0)</f>
        <v>17</v>
      </c>
      <c r="X3987" s="1">
        <f>ROUNDDOWN((Table2[[#This Row],[Time]]/60-Table2[[#This Row],[Time2]])*60,0)</f>
        <v>22</v>
      </c>
      <c r="Y3987" s="1">
        <f>IF(Table2[[#This Row],[Time2]]&lt;10,0&amp;Table2[[#This Row],[Time2]],Table2[[#This Row],[Time2]])</f>
        <v>17</v>
      </c>
      <c r="Z3987" s="1">
        <f>IF(Table2[[#This Row],[Time3]]&lt;10,0&amp;Table2[[#This Row],[Time3]],Table2[[#This Row],[Time3]])</f>
        <v>22</v>
      </c>
      <c r="AA3987" s="2" t="str">
        <f>Table2[[#This Row],[Time4]]&amp;":"&amp;Table2[[#This Row],[Time5]]</f>
        <v>17:22</v>
      </c>
      <c r="AB3987" s="1" t="str" cm="1">
        <f t="array" ref="AB3987">IFERROR(IF(Table2[[#This Row],[code]]="","",_xlfn.IFS(AND(Table2[[#This Row],[code]]&lt;400,Table2[[#This Row],[code]]&lt;&gt;""),2,Table2[[#This Row],[code]]&gt;500,4)),"")</f>
        <v/>
      </c>
      <c r="AC3987" s="1" t="str">
        <f>IF(Table2[[#This Row],[Event]]="Penalty",Table2[[#This Row],[number]],IF(Table2[[#This Row],[Event]]="Time-Out",401,""))</f>
        <v/>
      </c>
      <c r="AD3987" s="1">
        <f>ROW(A3986)</f>
        <v>3986</v>
      </c>
      <c r="AE3987" s="1">
        <f>COUNTIFS(Table2[GameID],Table2[[#This Row],[GameID]],Table2[Column1],"&lt;="&amp;Table2[[#This Row],[Column1]])-1</f>
        <v>11</v>
      </c>
    </row>
    <row r="3988" spans="1:31" x14ac:dyDescent="0.45">
      <c r="A3988" t="s">
        <v>291</v>
      </c>
      <c r="B3988" t="str">
        <f>_xlfn.TEXTBEFORE(Table2[[#This Row],[Kamp]]," - ")</f>
        <v>Rødovre FC</v>
      </c>
      <c r="C3988" t="str">
        <f>_xlfn.TEXTAFTER(Table2[[#This Row],[Kamp]],"- ")</f>
        <v>RungstedHørsholm</v>
      </c>
      <c r="D3988">
        <v>45315</v>
      </c>
      <c r="E3988">
        <v>83616</v>
      </c>
      <c r="F3988">
        <v>20232024</v>
      </c>
      <c r="G3988" t="s">
        <v>372</v>
      </c>
      <c r="H3988" t="s">
        <v>665</v>
      </c>
      <c r="I3988" t="s">
        <v>678</v>
      </c>
      <c r="J3988">
        <v>3</v>
      </c>
      <c r="K3988">
        <v>31139</v>
      </c>
      <c r="L3988">
        <v>1</v>
      </c>
      <c r="M3988" t="s">
        <v>630</v>
      </c>
      <c r="N3988" t="s">
        <v>575</v>
      </c>
      <c r="O3988" t="s">
        <v>634</v>
      </c>
      <c r="P3988">
        <v>54</v>
      </c>
      <c r="Q3988" t="s">
        <v>634</v>
      </c>
      <c r="R3988">
        <f>SUMIFS(Table2[number],Table2[Event],"Goal",Table2[H/U],"HOME",Table2[GameID],Table2[[#This Row],[GameID]],Table2[GameTime],"&lt;="&amp;Table2[[#This Row],[GameTime]])</f>
        <v>10</v>
      </c>
      <c r="S3988">
        <f>SUMIFS(Table2[number],Table2[Event],"Goal",Table2[H/U],"AWAY",Table2[GameID],Table2[[#This Row],[GameID]],Table2[GameTime],"&lt;="&amp;Table2[[#This Row],[GameTime]])</f>
        <v>1</v>
      </c>
      <c r="T3988" t="str">
        <f>IF(Table2[[#This Row],[Event]]="Goal",Table2[[#This Row],[Hscore]]&amp;"-"&amp;Table2[[#This Row],[Uscore]],"")</f>
        <v>10-1</v>
      </c>
      <c r="U3988">
        <v>2750</v>
      </c>
      <c r="V3988" s="1">
        <f>Table2[[#This Row],[GameTime]]-(Table2[[#This Row],[period]]-1)*1200</f>
        <v>350</v>
      </c>
      <c r="W3988" s="1">
        <f>ROUNDDOWN(Table2[[#This Row],[Time]]/60,0)</f>
        <v>5</v>
      </c>
      <c r="X3988" s="1">
        <f>ROUNDDOWN((Table2[[#This Row],[Time]]/60-Table2[[#This Row],[Time2]])*60,0)</f>
        <v>50</v>
      </c>
      <c r="Y3988" s="1" t="str">
        <f>IF(Table2[[#This Row],[Time2]]&lt;10,0&amp;Table2[[#This Row],[Time2]],Table2[[#This Row],[Time2]])</f>
        <v>05</v>
      </c>
      <c r="Z3988" s="1">
        <f>IF(Table2[[#This Row],[Time3]]&lt;10,0&amp;Table2[[#This Row],[Time3]],Table2[[#This Row],[Time3]])</f>
        <v>50</v>
      </c>
      <c r="AA3988" s="2" t="str">
        <f>Table2[[#This Row],[Time4]]&amp;":"&amp;Table2[[#This Row],[Time5]]</f>
        <v>05:50</v>
      </c>
      <c r="AB3988" s="1" t="str" cm="1">
        <f t="array" ref="AB3988">IFERROR(IF(Table2[[#This Row],[code]]="","",_xlfn.IFS(AND(Table2[[#This Row],[code]]&lt;400,Table2[[#This Row],[code]]&lt;&gt;""),2,Table2[[#This Row],[code]]&gt;500,4)),"")</f>
        <v/>
      </c>
      <c r="AC3988" s="1" t="str">
        <f>IF(Table2[[#This Row],[Event]]="Penalty",Table2[[#This Row],[number]],IF(Table2[[#This Row],[Event]]="Time-Out",401,""))</f>
        <v/>
      </c>
      <c r="AD3988" s="1">
        <f>ROW(A3987)</f>
        <v>3987</v>
      </c>
      <c r="AE3988" s="1">
        <f>COUNTIFS(Table2[GameID],Table2[[#This Row],[GameID]],Table2[Column1],"&lt;="&amp;Table2[[#This Row],[Column1]])-1</f>
        <v>12</v>
      </c>
    </row>
    <row r="3989" spans="1:31" x14ac:dyDescent="0.45">
      <c r="A3989" t="s">
        <v>291</v>
      </c>
      <c r="B3989" t="str">
        <f>_xlfn.TEXTBEFORE(Table2[[#This Row],[Kamp]]," - ")</f>
        <v>Rødovre FC</v>
      </c>
      <c r="C3989" t="str">
        <f>_xlfn.TEXTAFTER(Table2[[#This Row],[Kamp]],"- ")</f>
        <v>RungstedHørsholm</v>
      </c>
      <c r="D3989">
        <v>45315</v>
      </c>
      <c r="E3989">
        <v>83616</v>
      </c>
      <c r="F3989">
        <v>20232024</v>
      </c>
      <c r="G3989" t="s">
        <v>372</v>
      </c>
      <c r="H3989" t="s">
        <v>662</v>
      </c>
      <c r="I3989" t="s">
        <v>677</v>
      </c>
      <c r="J3989">
        <v>3</v>
      </c>
      <c r="K3989">
        <v>31141</v>
      </c>
      <c r="L3989">
        <v>1</v>
      </c>
      <c r="M3989" t="s">
        <v>630</v>
      </c>
      <c r="N3989" t="s">
        <v>88</v>
      </c>
      <c r="O3989" t="s">
        <v>634</v>
      </c>
      <c r="P3989">
        <v>30</v>
      </c>
      <c r="Q3989" t="s">
        <v>634</v>
      </c>
      <c r="R3989">
        <f>SUMIFS(Table2[number],Table2[Event],"Goal",Table2[H/U],"HOME",Table2[GameID],Table2[[#This Row],[GameID]],Table2[GameTime],"&lt;="&amp;Table2[[#This Row],[GameTime]])</f>
        <v>10</v>
      </c>
      <c r="S3989">
        <f>SUMIFS(Table2[number],Table2[Event],"Goal",Table2[H/U],"AWAY",Table2[GameID],Table2[[#This Row],[GameID]],Table2[GameTime],"&lt;="&amp;Table2[[#This Row],[GameTime]])</f>
        <v>2</v>
      </c>
      <c r="T3989" t="str">
        <f>IF(Table2[[#This Row],[Event]]="Goal",Table2[[#This Row],[Hscore]]&amp;"-"&amp;Table2[[#This Row],[Uscore]],"")</f>
        <v>10-2</v>
      </c>
      <c r="U3989">
        <v>2845</v>
      </c>
      <c r="V3989" s="1">
        <f>Table2[[#This Row],[GameTime]]-(Table2[[#This Row],[period]]-1)*1200</f>
        <v>445</v>
      </c>
      <c r="W3989" s="1">
        <f>ROUNDDOWN(Table2[[#This Row],[Time]]/60,0)</f>
        <v>7</v>
      </c>
      <c r="X3989" s="1">
        <f>ROUNDDOWN((Table2[[#This Row],[Time]]/60-Table2[[#This Row],[Time2]])*60,0)</f>
        <v>25</v>
      </c>
      <c r="Y3989" s="1" t="str">
        <f>IF(Table2[[#This Row],[Time2]]&lt;10,0&amp;Table2[[#This Row],[Time2]],Table2[[#This Row],[Time2]])</f>
        <v>07</v>
      </c>
      <c r="Z3989" s="1">
        <f>IF(Table2[[#This Row],[Time3]]&lt;10,0&amp;Table2[[#This Row],[Time3]],Table2[[#This Row],[Time3]])</f>
        <v>25</v>
      </c>
      <c r="AA3989" s="2" t="str">
        <f>Table2[[#This Row],[Time4]]&amp;":"&amp;Table2[[#This Row],[Time5]]</f>
        <v>07:25</v>
      </c>
      <c r="AB3989" s="1" t="str" cm="1">
        <f t="array" ref="AB3989">IFERROR(IF(Table2[[#This Row],[code]]="","",_xlfn.IFS(AND(Table2[[#This Row],[code]]&lt;400,Table2[[#This Row],[code]]&lt;&gt;""),2,Table2[[#This Row],[code]]&gt;500,4)),"")</f>
        <v/>
      </c>
      <c r="AC3989" s="1" t="str">
        <f>IF(Table2[[#This Row],[Event]]="Penalty",Table2[[#This Row],[number]],IF(Table2[[#This Row],[Event]]="Time-Out",401,""))</f>
        <v/>
      </c>
      <c r="AD3989" s="1">
        <f>ROW(A3988)</f>
        <v>3988</v>
      </c>
      <c r="AE3989" s="1">
        <f>COUNTIFS(Table2[GameID],Table2[[#This Row],[GameID]],Table2[Column1],"&lt;="&amp;Table2[[#This Row],[Column1]])-1</f>
        <v>13</v>
      </c>
    </row>
    <row r="3990" spans="1:31" x14ac:dyDescent="0.45">
      <c r="A3990" t="s">
        <v>291</v>
      </c>
      <c r="B3990" t="str">
        <f>_xlfn.TEXTBEFORE(Table2[[#This Row],[Kamp]]," - ")</f>
        <v>Rødovre FC</v>
      </c>
      <c r="C3990" t="str">
        <f>_xlfn.TEXTAFTER(Table2[[#This Row],[Kamp]],"- ")</f>
        <v>RungstedHørsholm</v>
      </c>
      <c r="D3990">
        <v>45315</v>
      </c>
      <c r="E3990">
        <v>83616</v>
      </c>
      <c r="F3990">
        <v>20232024</v>
      </c>
      <c r="G3990" t="s">
        <v>372</v>
      </c>
      <c r="H3990" t="s">
        <v>665</v>
      </c>
      <c r="I3990" t="s">
        <v>678</v>
      </c>
      <c r="J3990">
        <v>3</v>
      </c>
      <c r="K3990">
        <v>31139</v>
      </c>
      <c r="L3990">
        <v>207</v>
      </c>
      <c r="M3990" t="s">
        <v>631</v>
      </c>
      <c r="N3990" t="s">
        <v>575</v>
      </c>
      <c r="O3990" t="s">
        <v>634</v>
      </c>
      <c r="P3990">
        <v>54</v>
      </c>
      <c r="Q3990" t="s">
        <v>634</v>
      </c>
      <c r="R3990">
        <f>SUMIFS(Table2[number],Table2[Event],"Goal",Table2[H/U],"HOME",Table2[GameID],Table2[[#This Row],[GameID]],Table2[GameTime],"&lt;="&amp;Table2[[#This Row],[GameTime]])</f>
        <v>10</v>
      </c>
      <c r="S3990">
        <f>SUMIFS(Table2[number],Table2[Event],"Goal",Table2[H/U],"AWAY",Table2[GameID],Table2[[#This Row],[GameID]],Table2[GameTime],"&lt;="&amp;Table2[[#This Row],[GameTime]])</f>
        <v>2</v>
      </c>
      <c r="T3990" t="str">
        <f>IF(Table2[[#This Row],[Event]]="Goal",Table2[[#This Row],[Hscore]]&amp;"-"&amp;Table2[[#This Row],[Uscore]],"")</f>
        <v/>
      </c>
      <c r="U3990">
        <v>3025</v>
      </c>
      <c r="V3990" s="1">
        <f>Table2[[#This Row],[GameTime]]-(Table2[[#This Row],[period]]-1)*1200</f>
        <v>625</v>
      </c>
      <c r="W3990" s="1">
        <f>ROUNDDOWN(Table2[[#This Row],[Time]]/60,0)</f>
        <v>10</v>
      </c>
      <c r="X3990" s="1">
        <f>ROUNDDOWN((Table2[[#This Row],[Time]]/60-Table2[[#This Row],[Time2]])*60,0)</f>
        <v>25</v>
      </c>
      <c r="Y3990" s="1">
        <f>IF(Table2[[#This Row],[Time2]]&lt;10,0&amp;Table2[[#This Row],[Time2]],Table2[[#This Row],[Time2]])</f>
        <v>10</v>
      </c>
      <c r="Z3990" s="1">
        <f>IF(Table2[[#This Row],[Time3]]&lt;10,0&amp;Table2[[#This Row],[Time3]],Table2[[#This Row],[Time3]])</f>
        <v>25</v>
      </c>
      <c r="AA3990" s="2" t="str">
        <f>Table2[[#This Row],[Time4]]&amp;":"&amp;Table2[[#This Row],[Time5]]</f>
        <v>10:25</v>
      </c>
      <c r="AB3990" s="1" cm="1">
        <f t="array" ref="AB3990">IFERROR(IF(Table2[[#This Row],[code]]="","",_xlfn.IFS(AND(Table2[[#This Row],[code]]&lt;400,Table2[[#This Row],[code]]&lt;&gt;""),2,Table2[[#This Row],[code]]&gt;500,4)),"")</f>
        <v>2</v>
      </c>
      <c r="AC3990" s="1">
        <f>IF(Table2[[#This Row],[Event]]="Penalty",Table2[[#This Row],[number]],IF(Table2[[#This Row],[Event]]="Time-Out",401,""))</f>
        <v>207</v>
      </c>
      <c r="AD3990" s="1">
        <f>ROW(A3989)</f>
        <v>3989</v>
      </c>
      <c r="AE3990" s="1">
        <f>COUNTIFS(Table2[GameID],Table2[[#This Row],[GameID]],Table2[Column1],"&lt;="&amp;Table2[[#This Row],[Column1]])-1</f>
        <v>14</v>
      </c>
    </row>
    <row r="3991" spans="1:31" x14ac:dyDescent="0.45">
      <c r="A3991" t="s">
        <v>291</v>
      </c>
      <c r="B3991" t="str">
        <f>_xlfn.TEXTBEFORE(Table2[[#This Row],[Kamp]]," - ")</f>
        <v>Rødovre FC</v>
      </c>
      <c r="C3991" t="str">
        <f>_xlfn.TEXTAFTER(Table2[[#This Row],[Kamp]],"- ")</f>
        <v>RungstedHørsholm</v>
      </c>
      <c r="D3991">
        <v>45315</v>
      </c>
      <c r="E3991">
        <v>83616</v>
      </c>
      <c r="F3991">
        <v>20232024</v>
      </c>
      <c r="G3991" t="s">
        <v>372</v>
      </c>
      <c r="H3991" t="s">
        <v>662</v>
      </c>
      <c r="I3991" t="s">
        <v>677</v>
      </c>
      <c r="J3991">
        <v>3</v>
      </c>
      <c r="K3991">
        <v>31141</v>
      </c>
      <c r="L3991">
        <v>1</v>
      </c>
      <c r="M3991" t="s">
        <v>630</v>
      </c>
      <c r="N3991" t="s">
        <v>88</v>
      </c>
      <c r="O3991" t="s">
        <v>488</v>
      </c>
      <c r="P3991">
        <v>30</v>
      </c>
      <c r="Q3991">
        <v>22</v>
      </c>
      <c r="R3991">
        <f>SUMIFS(Table2[number],Table2[Event],"Goal",Table2[H/U],"HOME",Table2[GameID],Table2[[#This Row],[GameID]],Table2[GameTime],"&lt;="&amp;Table2[[#This Row],[GameTime]])</f>
        <v>10</v>
      </c>
      <c r="S3991">
        <f>SUMIFS(Table2[number],Table2[Event],"Goal",Table2[H/U],"AWAY",Table2[GameID],Table2[[#This Row],[GameID]],Table2[GameTime],"&lt;="&amp;Table2[[#This Row],[GameTime]])</f>
        <v>3</v>
      </c>
      <c r="T3991" t="str">
        <f>IF(Table2[[#This Row],[Event]]="Goal",Table2[[#This Row],[Hscore]]&amp;"-"&amp;Table2[[#This Row],[Uscore]],"")</f>
        <v>10-3</v>
      </c>
      <c r="U3991">
        <v>3275</v>
      </c>
      <c r="V3991" s="1">
        <f>Table2[[#This Row],[GameTime]]-(Table2[[#This Row],[period]]-1)*1200</f>
        <v>875</v>
      </c>
      <c r="W3991" s="1">
        <f>ROUNDDOWN(Table2[[#This Row],[Time]]/60,0)</f>
        <v>14</v>
      </c>
      <c r="X3991" s="1">
        <f>ROUNDDOWN((Table2[[#This Row],[Time]]/60-Table2[[#This Row],[Time2]])*60,0)</f>
        <v>35</v>
      </c>
      <c r="Y3991" s="1">
        <f>IF(Table2[[#This Row],[Time2]]&lt;10,0&amp;Table2[[#This Row],[Time2]],Table2[[#This Row],[Time2]])</f>
        <v>14</v>
      </c>
      <c r="Z3991" s="1">
        <f>IF(Table2[[#This Row],[Time3]]&lt;10,0&amp;Table2[[#This Row],[Time3]],Table2[[#This Row],[Time3]])</f>
        <v>35</v>
      </c>
      <c r="AA3991" s="2" t="str">
        <f>Table2[[#This Row],[Time4]]&amp;":"&amp;Table2[[#This Row],[Time5]]</f>
        <v>14:35</v>
      </c>
      <c r="AB3991" s="1" t="str" cm="1">
        <f t="array" ref="AB3991">IFERROR(IF(Table2[[#This Row],[code]]="","",_xlfn.IFS(AND(Table2[[#This Row],[code]]&lt;400,Table2[[#This Row],[code]]&lt;&gt;""),2,Table2[[#This Row],[code]]&gt;500,4)),"")</f>
        <v/>
      </c>
      <c r="AC3991" s="1" t="str">
        <f>IF(Table2[[#This Row],[Event]]="Penalty",Table2[[#This Row],[number]],IF(Table2[[#This Row],[Event]]="Time-Out",401,""))</f>
        <v/>
      </c>
      <c r="AD3991" s="1">
        <f>ROW(A3990)</f>
        <v>3990</v>
      </c>
      <c r="AE3991" s="1">
        <f>COUNTIFS(Table2[GameID],Table2[[#This Row],[GameID]],Table2[Column1],"&lt;="&amp;Table2[[#This Row],[Column1]])-1</f>
        <v>15</v>
      </c>
    </row>
    <row r="3992" spans="1:31" x14ac:dyDescent="0.45">
      <c r="A3992" t="s">
        <v>291</v>
      </c>
      <c r="B3992" t="str">
        <f>_xlfn.TEXTBEFORE(Table2[[#This Row],[Kamp]]," - ")</f>
        <v>Rødovre FC</v>
      </c>
      <c r="C3992" t="str">
        <f>_xlfn.TEXTAFTER(Table2[[#This Row],[Kamp]],"- ")</f>
        <v>RungstedHørsholm</v>
      </c>
      <c r="D3992">
        <v>45315</v>
      </c>
      <c r="E3992">
        <v>83616</v>
      </c>
      <c r="F3992">
        <v>20232024</v>
      </c>
      <c r="G3992" t="s">
        <v>372</v>
      </c>
      <c r="H3992" t="s">
        <v>662</v>
      </c>
      <c r="I3992" t="s">
        <v>677</v>
      </c>
      <c r="J3992">
        <v>3</v>
      </c>
      <c r="K3992">
        <v>31141</v>
      </c>
      <c r="L3992">
        <v>1</v>
      </c>
      <c r="M3992" t="s">
        <v>630</v>
      </c>
      <c r="N3992" t="s">
        <v>210</v>
      </c>
      <c r="O3992" t="s">
        <v>487</v>
      </c>
      <c r="P3992">
        <v>23</v>
      </c>
      <c r="Q3992">
        <v>10</v>
      </c>
      <c r="R3992">
        <f>SUMIFS(Table2[number],Table2[Event],"Goal",Table2[H/U],"HOME",Table2[GameID],Table2[[#This Row],[GameID]],Table2[GameTime],"&lt;="&amp;Table2[[#This Row],[GameTime]])</f>
        <v>10</v>
      </c>
      <c r="S3992">
        <f>SUMIFS(Table2[number],Table2[Event],"Goal",Table2[H/U],"AWAY",Table2[GameID],Table2[[#This Row],[GameID]],Table2[GameTime],"&lt;="&amp;Table2[[#This Row],[GameTime]])</f>
        <v>4</v>
      </c>
      <c r="T3992" t="str">
        <f>IF(Table2[[#This Row],[Event]]="Goal",Table2[[#This Row],[Hscore]]&amp;"-"&amp;Table2[[#This Row],[Uscore]],"")</f>
        <v>10-4</v>
      </c>
      <c r="U3992">
        <v>3312</v>
      </c>
      <c r="V3992" s="1">
        <f>Table2[[#This Row],[GameTime]]-(Table2[[#This Row],[period]]-1)*1200</f>
        <v>912</v>
      </c>
      <c r="W3992" s="1">
        <f>ROUNDDOWN(Table2[[#This Row],[Time]]/60,0)</f>
        <v>15</v>
      </c>
      <c r="X3992" s="1">
        <f>ROUNDDOWN((Table2[[#This Row],[Time]]/60-Table2[[#This Row],[Time2]])*60,0)</f>
        <v>12</v>
      </c>
      <c r="Y3992" s="1">
        <f>IF(Table2[[#This Row],[Time2]]&lt;10,0&amp;Table2[[#This Row],[Time2]],Table2[[#This Row],[Time2]])</f>
        <v>15</v>
      </c>
      <c r="Z3992" s="1">
        <f>IF(Table2[[#This Row],[Time3]]&lt;10,0&amp;Table2[[#This Row],[Time3]],Table2[[#This Row],[Time3]])</f>
        <v>12</v>
      </c>
      <c r="AA3992" s="2" t="str">
        <f>Table2[[#This Row],[Time4]]&amp;":"&amp;Table2[[#This Row],[Time5]]</f>
        <v>15:12</v>
      </c>
      <c r="AB3992" s="1" t="str" cm="1">
        <f t="array" ref="AB3992">IFERROR(IF(Table2[[#This Row],[code]]="","",_xlfn.IFS(AND(Table2[[#This Row],[code]]&lt;400,Table2[[#This Row],[code]]&lt;&gt;""),2,Table2[[#This Row],[code]]&gt;500,4)),"")</f>
        <v/>
      </c>
      <c r="AC3992" s="1" t="str">
        <f>IF(Table2[[#This Row],[Event]]="Penalty",Table2[[#This Row],[number]],IF(Table2[[#This Row],[Event]]="Time-Out",401,""))</f>
        <v/>
      </c>
      <c r="AD3992" s="1">
        <f>ROW(A3991)</f>
        <v>3991</v>
      </c>
      <c r="AE3992" s="1">
        <f>COUNTIFS(Table2[GameID],Table2[[#This Row],[GameID]],Table2[Column1],"&lt;="&amp;Table2[[#This Row],[Column1]])-1</f>
        <v>16</v>
      </c>
    </row>
    <row r="3993" spans="1:31" x14ac:dyDescent="0.45">
      <c r="A3993" t="s">
        <v>291</v>
      </c>
      <c r="B3993" t="str">
        <f>_xlfn.TEXTBEFORE(Table2[[#This Row],[Kamp]]," - ")</f>
        <v>Rødovre FC</v>
      </c>
      <c r="C3993" t="str">
        <f>_xlfn.TEXTAFTER(Table2[[#This Row],[Kamp]],"- ")</f>
        <v>RungstedHørsholm</v>
      </c>
      <c r="D3993">
        <v>45315</v>
      </c>
      <c r="E3993">
        <v>83616</v>
      </c>
      <c r="F3993">
        <v>20232024</v>
      </c>
      <c r="G3993" t="s">
        <v>372</v>
      </c>
      <c r="H3993" t="s">
        <v>665</v>
      </c>
      <c r="I3993" t="s">
        <v>678</v>
      </c>
      <c r="J3993">
        <v>3</v>
      </c>
      <c r="K3993">
        <v>31139</v>
      </c>
      <c r="L3993">
        <v>1</v>
      </c>
      <c r="M3993" t="s">
        <v>630</v>
      </c>
      <c r="N3993" t="s">
        <v>537</v>
      </c>
      <c r="O3993" t="s">
        <v>634</v>
      </c>
      <c r="P3993">
        <v>83</v>
      </c>
      <c r="Q3993" t="s">
        <v>634</v>
      </c>
      <c r="R3993">
        <f>SUMIFS(Table2[number],Table2[Event],"Goal",Table2[H/U],"HOME",Table2[GameID],Table2[[#This Row],[GameID]],Table2[GameTime],"&lt;="&amp;Table2[[#This Row],[GameTime]])</f>
        <v>11</v>
      </c>
      <c r="S3993">
        <f>SUMIFS(Table2[number],Table2[Event],"Goal",Table2[H/U],"AWAY",Table2[GameID],Table2[[#This Row],[GameID]],Table2[GameTime],"&lt;="&amp;Table2[[#This Row],[GameTime]])</f>
        <v>4</v>
      </c>
      <c r="T3993" t="str">
        <f>IF(Table2[[#This Row],[Event]]="Goal",Table2[[#This Row],[Hscore]]&amp;"-"&amp;Table2[[#This Row],[Uscore]],"")</f>
        <v>11-4</v>
      </c>
      <c r="U3993">
        <v>3491</v>
      </c>
      <c r="V3993" s="1">
        <f>Table2[[#This Row],[GameTime]]-(Table2[[#This Row],[period]]-1)*1200</f>
        <v>1091</v>
      </c>
      <c r="W3993" s="1">
        <f>ROUNDDOWN(Table2[[#This Row],[Time]]/60,0)</f>
        <v>18</v>
      </c>
      <c r="X3993" s="1">
        <f>ROUNDDOWN((Table2[[#This Row],[Time]]/60-Table2[[#This Row],[Time2]])*60,0)</f>
        <v>11</v>
      </c>
      <c r="Y3993" s="1">
        <f>IF(Table2[[#This Row],[Time2]]&lt;10,0&amp;Table2[[#This Row],[Time2]],Table2[[#This Row],[Time2]])</f>
        <v>18</v>
      </c>
      <c r="Z3993" s="1">
        <f>IF(Table2[[#This Row],[Time3]]&lt;10,0&amp;Table2[[#This Row],[Time3]],Table2[[#This Row],[Time3]])</f>
        <v>11</v>
      </c>
      <c r="AA3993" s="2" t="str">
        <f>Table2[[#This Row],[Time4]]&amp;":"&amp;Table2[[#This Row],[Time5]]</f>
        <v>18:11</v>
      </c>
      <c r="AB3993" s="1" t="str" cm="1">
        <f t="array" ref="AB3993">IFERROR(IF(Table2[[#This Row],[code]]="","",_xlfn.IFS(AND(Table2[[#This Row],[code]]&lt;400,Table2[[#This Row],[code]]&lt;&gt;""),2,Table2[[#This Row],[code]]&gt;500,4)),"")</f>
        <v/>
      </c>
      <c r="AC3993" s="1" t="str">
        <f>IF(Table2[[#This Row],[Event]]="Penalty",Table2[[#This Row],[number]],IF(Table2[[#This Row],[Event]]="Time-Out",401,""))</f>
        <v/>
      </c>
      <c r="AD3993" s="1">
        <f>ROW(A3992)</f>
        <v>3992</v>
      </c>
      <c r="AE3993" s="1">
        <f>COUNTIFS(Table2[GameID],Table2[[#This Row],[GameID]],Table2[Column1],"&lt;="&amp;Table2[[#This Row],[Column1]])-1</f>
        <v>17</v>
      </c>
    </row>
    <row r="3994" spans="1:31" x14ac:dyDescent="0.45">
      <c r="A3994" t="s">
        <v>291</v>
      </c>
      <c r="B3994" t="str">
        <f>_xlfn.TEXTBEFORE(Table2[[#This Row],[Kamp]]," - ")</f>
        <v>Rødovre FC</v>
      </c>
      <c r="C3994" t="str">
        <f>_xlfn.TEXTAFTER(Table2[[#This Row],[Kamp]],"- ")</f>
        <v>RungstedHørsholm</v>
      </c>
      <c r="D3994">
        <v>45315</v>
      </c>
      <c r="E3994">
        <v>83616</v>
      </c>
      <c r="F3994">
        <v>20232024</v>
      </c>
      <c r="G3994" t="s">
        <v>372</v>
      </c>
      <c r="H3994" t="s">
        <v>662</v>
      </c>
      <c r="I3994" t="s">
        <v>677</v>
      </c>
      <c r="J3994">
        <v>3</v>
      </c>
      <c r="K3994">
        <v>31141</v>
      </c>
      <c r="L3994">
        <v>1</v>
      </c>
      <c r="M3994" t="s">
        <v>630</v>
      </c>
      <c r="N3994" t="s">
        <v>488</v>
      </c>
      <c r="O3994" t="s">
        <v>88</v>
      </c>
      <c r="P3994">
        <v>22</v>
      </c>
      <c r="Q3994">
        <v>30</v>
      </c>
      <c r="R3994">
        <f>SUMIFS(Table2[number],Table2[Event],"Goal",Table2[H/U],"HOME",Table2[GameID],Table2[[#This Row],[GameID]],Table2[GameTime],"&lt;="&amp;Table2[[#This Row],[GameTime]])</f>
        <v>11</v>
      </c>
      <c r="S3994">
        <f>SUMIFS(Table2[number],Table2[Event],"Goal",Table2[H/U],"AWAY",Table2[GameID],Table2[[#This Row],[GameID]],Table2[GameTime],"&lt;="&amp;Table2[[#This Row],[GameTime]])</f>
        <v>5</v>
      </c>
      <c r="T3994" t="str">
        <f>IF(Table2[[#This Row],[Event]]="Goal",Table2[[#This Row],[Hscore]]&amp;"-"&amp;Table2[[#This Row],[Uscore]],"")</f>
        <v>11-5</v>
      </c>
      <c r="U3994">
        <v>3544</v>
      </c>
      <c r="V3994" s="1">
        <f>Table2[[#This Row],[GameTime]]-(Table2[[#This Row],[period]]-1)*1200</f>
        <v>1144</v>
      </c>
      <c r="W3994" s="1">
        <f>ROUNDDOWN(Table2[[#This Row],[Time]]/60,0)</f>
        <v>19</v>
      </c>
      <c r="X3994" s="1">
        <f>ROUNDDOWN((Table2[[#This Row],[Time]]/60-Table2[[#This Row],[Time2]])*60,0)</f>
        <v>3</v>
      </c>
      <c r="Y3994" s="1">
        <f>IF(Table2[[#This Row],[Time2]]&lt;10,0&amp;Table2[[#This Row],[Time2]],Table2[[#This Row],[Time2]])</f>
        <v>19</v>
      </c>
      <c r="Z3994" s="1" t="str">
        <f>IF(Table2[[#This Row],[Time3]]&lt;10,0&amp;Table2[[#This Row],[Time3]],Table2[[#This Row],[Time3]])</f>
        <v>03</v>
      </c>
      <c r="AA3994" s="2" t="str">
        <f>Table2[[#This Row],[Time4]]&amp;":"&amp;Table2[[#This Row],[Time5]]</f>
        <v>19:03</v>
      </c>
      <c r="AB3994" s="1" t="str" cm="1">
        <f t="array" ref="AB3994">IFERROR(IF(Table2[[#This Row],[code]]="","",_xlfn.IFS(AND(Table2[[#This Row],[code]]&lt;400,Table2[[#This Row],[code]]&lt;&gt;""),2,Table2[[#This Row],[code]]&gt;500,4)),"")</f>
        <v/>
      </c>
      <c r="AC3994" s="1" t="str">
        <f>IF(Table2[[#This Row],[Event]]="Penalty",Table2[[#This Row],[number]],IF(Table2[[#This Row],[Event]]="Time-Out",401,""))</f>
        <v/>
      </c>
      <c r="AD3994" s="1">
        <f>ROW(A3993)</f>
        <v>3993</v>
      </c>
      <c r="AE3994" s="1">
        <f>COUNTIFS(Table2[GameID],Table2[[#This Row],[GameID]],Table2[Column1],"&lt;="&amp;Table2[[#This Row],[Column1]])-1</f>
        <v>18</v>
      </c>
    </row>
    <row r="3995" spans="1:31" x14ac:dyDescent="0.45">
      <c r="A3995" t="s">
        <v>428</v>
      </c>
      <c r="B3995" t="str">
        <f>_xlfn.TEXTBEFORE(Table2[[#This Row],[Kamp]]," - ")</f>
        <v>Hvidovre Attack</v>
      </c>
      <c r="C3995" t="str">
        <f>_xlfn.TEXTAFTER(Table2[[#This Row],[Kamp]],"- ")</f>
        <v>Sunds Seahawks</v>
      </c>
      <c r="D3995">
        <v>45312</v>
      </c>
      <c r="E3995">
        <v>83617</v>
      </c>
      <c r="F3995">
        <v>20232024</v>
      </c>
      <c r="G3995" t="s">
        <v>418</v>
      </c>
      <c r="H3995" t="s">
        <v>668</v>
      </c>
      <c r="I3995" t="s">
        <v>677</v>
      </c>
      <c r="J3995">
        <v>1</v>
      </c>
      <c r="K3995">
        <v>31144</v>
      </c>
      <c r="L3995">
        <v>1</v>
      </c>
      <c r="M3995" t="s">
        <v>630</v>
      </c>
      <c r="N3995" t="s">
        <v>213</v>
      </c>
      <c r="O3995" t="s">
        <v>231</v>
      </c>
      <c r="P3995">
        <v>5</v>
      </c>
      <c r="Q3995">
        <v>97</v>
      </c>
      <c r="R3995">
        <f>SUMIFS(Table2[number],Table2[Event],"Goal",Table2[H/U],"HOME",Table2[GameID],Table2[[#This Row],[GameID]],Table2[GameTime],"&lt;="&amp;Table2[[#This Row],[GameTime]])</f>
        <v>0</v>
      </c>
      <c r="S3995">
        <f>SUMIFS(Table2[number],Table2[Event],"Goal",Table2[H/U],"AWAY",Table2[GameID],Table2[[#This Row],[GameID]],Table2[GameTime],"&lt;="&amp;Table2[[#This Row],[GameTime]])</f>
        <v>1</v>
      </c>
      <c r="T3995" t="str">
        <f>IF(Table2[[#This Row],[Event]]="Goal",Table2[[#This Row],[Hscore]]&amp;"-"&amp;Table2[[#This Row],[Uscore]],"")</f>
        <v>0-1</v>
      </c>
      <c r="U3995">
        <v>185</v>
      </c>
      <c r="V3995" s="1">
        <f>Table2[[#This Row],[GameTime]]-(Table2[[#This Row],[period]]-1)*1200</f>
        <v>185</v>
      </c>
      <c r="W3995" s="1">
        <f>ROUNDDOWN(Table2[[#This Row],[Time]]/60,0)</f>
        <v>3</v>
      </c>
      <c r="X3995" s="1">
        <f>ROUNDDOWN((Table2[[#This Row],[Time]]/60-Table2[[#This Row],[Time2]])*60,0)</f>
        <v>5</v>
      </c>
      <c r="Y3995" s="1" t="str">
        <f>IF(Table2[[#This Row],[Time2]]&lt;10,0&amp;Table2[[#This Row],[Time2]],Table2[[#This Row],[Time2]])</f>
        <v>03</v>
      </c>
      <c r="Z3995" s="1" t="str">
        <f>IF(Table2[[#This Row],[Time3]]&lt;10,0&amp;Table2[[#This Row],[Time3]],Table2[[#This Row],[Time3]])</f>
        <v>05</v>
      </c>
      <c r="AA3995" s="2" t="str">
        <f>Table2[[#This Row],[Time4]]&amp;":"&amp;Table2[[#This Row],[Time5]]</f>
        <v>03:05</v>
      </c>
      <c r="AB3995" s="1" t="str" cm="1">
        <f t="array" ref="AB3995">IFERROR(IF(Table2[[#This Row],[code]]="","",_xlfn.IFS(AND(Table2[[#This Row],[code]]&lt;400,Table2[[#This Row],[code]]&lt;&gt;""),2,Table2[[#This Row],[code]]&gt;500,4)),"")</f>
        <v/>
      </c>
      <c r="AC3995" s="1" t="str">
        <f>IF(Table2[[#This Row],[Event]]="Penalty",Table2[[#This Row],[number]],IF(Table2[[#This Row],[Event]]="Time-Out",401,""))</f>
        <v/>
      </c>
      <c r="AD3995" s="1">
        <f>ROW(A3994)</f>
        <v>3994</v>
      </c>
      <c r="AE3995" s="1">
        <f>COUNTIFS(Table2[GameID],Table2[[#This Row],[GameID]],Table2[Column1],"&lt;="&amp;Table2[[#This Row],[Column1]])-1</f>
        <v>0</v>
      </c>
    </row>
    <row r="3996" spans="1:31" x14ac:dyDescent="0.45">
      <c r="A3996" t="s">
        <v>428</v>
      </c>
      <c r="B3996" t="str">
        <f>_xlfn.TEXTBEFORE(Table2[[#This Row],[Kamp]]," - ")</f>
        <v>Hvidovre Attack</v>
      </c>
      <c r="C3996" t="str">
        <f>_xlfn.TEXTAFTER(Table2[[#This Row],[Kamp]],"- ")</f>
        <v>Sunds Seahawks</v>
      </c>
      <c r="D3996">
        <v>45312</v>
      </c>
      <c r="E3996">
        <v>83617</v>
      </c>
      <c r="F3996">
        <v>20232024</v>
      </c>
      <c r="G3996" t="s">
        <v>418</v>
      </c>
      <c r="H3996" t="s">
        <v>668</v>
      </c>
      <c r="I3996" t="s">
        <v>677</v>
      </c>
      <c r="J3996">
        <v>1</v>
      </c>
      <c r="K3996">
        <v>31144</v>
      </c>
      <c r="L3996">
        <v>1</v>
      </c>
      <c r="M3996" t="s">
        <v>630</v>
      </c>
      <c r="N3996" t="s">
        <v>228</v>
      </c>
      <c r="O3996" t="s">
        <v>214</v>
      </c>
      <c r="P3996">
        <v>77</v>
      </c>
      <c r="Q3996">
        <v>7</v>
      </c>
      <c r="R3996">
        <f>SUMIFS(Table2[number],Table2[Event],"Goal",Table2[H/U],"HOME",Table2[GameID],Table2[[#This Row],[GameID]],Table2[GameTime],"&lt;="&amp;Table2[[#This Row],[GameTime]])</f>
        <v>0</v>
      </c>
      <c r="S3996">
        <f>SUMIFS(Table2[number],Table2[Event],"Goal",Table2[H/U],"AWAY",Table2[GameID],Table2[[#This Row],[GameID]],Table2[GameTime],"&lt;="&amp;Table2[[#This Row],[GameTime]])</f>
        <v>2</v>
      </c>
      <c r="T3996" t="str">
        <f>IF(Table2[[#This Row],[Event]]="Goal",Table2[[#This Row],[Hscore]]&amp;"-"&amp;Table2[[#This Row],[Uscore]],"")</f>
        <v>0-2</v>
      </c>
      <c r="U3996">
        <v>466</v>
      </c>
      <c r="V3996" s="1">
        <f>Table2[[#This Row],[GameTime]]-(Table2[[#This Row],[period]]-1)*1200</f>
        <v>466</v>
      </c>
      <c r="W3996" s="1">
        <f>ROUNDDOWN(Table2[[#This Row],[Time]]/60,0)</f>
        <v>7</v>
      </c>
      <c r="X3996" s="1">
        <f>ROUNDDOWN((Table2[[#This Row],[Time]]/60-Table2[[#This Row],[Time2]])*60,0)</f>
        <v>46</v>
      </c>
      <c r="Y3996" s="1" t="str">
        <f>IF(Table2[[#This Row],[Time2]]&lt;10,0&amp;Table2[[#This Row],[Time2]],Table2[[#This Row],[Time2]])</f>
        <v>07</v>
      </c>
      <c r="Z3996" s="1">
        <f>IF(Table2[[#This Row],[Time3]]&lt;10,0&amp;Table2[[#This Row],[Time3]],Table2[[#This Row],[Time3]])</f>
        <v>46</v>
      </c>
      <c r="AA3996" s="2" t="str">
        <f>Table2[[#This Row],[Time4]]&amp;":"&amp;Table2[[#This Row],[Time5]]</f>
        <v>07:46</v>
      </c>
      <c r="AB3996" s="1" t="str" cm="1">
        <f t="array" ref="AB3996">IFERROR(IF(Table2[[#This Row],[code]]="","",_xlfn.IFS(AND(Table2[[#This Row],[code]]&lt;400,Table2[[#This Row],[code]]&lt;&gt;""),2,Table2[[#This Row],[code]]&gt;500,4)),"")</f>
        <v/>
      </c>
      <c r="AC3996" s="1" t="str">
        <f>IF(Table2[[#This Row],[Event]]="Penalty",Table2[[#This Row],[number]],IF(Table2[[#This Row],[Event]]="Time-Out",401,""))</f>
        <v/>
      </c>
      <c r="AD3996" s="1">
        <f>ROW(A3995)</f>
        <v>3995</v>
      </c>
      <c r="AE3996" s="1">
        <f>COUNTIFS(Table2[GameID],Table2[[#This Row],[GameID]],Table2[Column1],"&lt;="&amp;Table2[[#This Row],[Column1]])-1</f>
        <v>1</v>
      </c>
    </row>
    <row r="3997" spans="1:31" x14ac:dyDescent="0.45">
      <c r="A3997" t="s">
        <v>428</v>
      </c>
      <c r="B3997" t="str">
        <f>_xlfn.TEXTBEFORE(Table2[[#This Row],[Kamp]]," - ")</f>
        <v>Hvidovre Attack</v>
      </c>
      <c r="C3997" t="str">
        <f>_xlfn.TEXTAFTER(Table2[[#This Row],[Kamp]],"- ")</f>
        <v>Sunds Seahawks</v>
      </c>
      <c r="D3997">
        <v>45312</v>
      </c>
      <c r="E3997">
        <v>83617</v>
      </c>
      <c r="F3997">
        <v>20232024</v>
      </c>
      <c r="G3997" t="s">
        <v>418</v>
      </c>
      <c r="H3997" t="s">
        <v>659</v>
      </c>
      <c r="I3997" t="s">
        <v>678</v>
      </c>
      <c r="J3997">
        <v>2</v>
      </c>
      <c r="K3997">
        <v>31138</v>
      </c>
      <c r="L3997">
        <v>208</v>
      </c>
      <c r="M3997" t="s">
        <v>631</v>
      </c>
      <c r="N3997" t="s">
        <v>128</v>
      </c>
      <c r="O3997" t="s">
        <v>634</v>
      </c>
      <c r="P3997">
        <v>12</v>
      </c>
      <c r="Q3997" t="s">
        <v>634</v>
      </c>
      <c r="R3997">
        <f>SUMIFS(Table2[number],Table2[Event],"Goal",Table2[H/U],"HOME",Table2[GameID],Table2[[#This Row],[GameID]],Table2[GameTime],"&lt;="&amp;Table2[[#This Row],[GameTime]])</f>
        <v>0</v>
      </c>
      <c r="S3997">
        <f>SUMIFS(Table2[number],Table2[Event],"Goal",Table2[H/U],"AWAY",Table2[GameID],Table2[[#This Row],[GameID]],Table2[GameTime],"&lt;="&amp;Table2[[#This Row],[GameTime]])</f>
        <v>2</v>
      </c>
      <c r="T3997" t="str">
        <f>IF(Table2[[#This Row],[Event]]="Goal",Table2[[#This Row],[Hscore]]&amp;"-"&amp;Table2[[#This Row],[Uscore]],"")</f>
        <v/>
      </c>
      <c r="U3997">
        <v>1394</v>
      </c>
      <c r="V3997" s="1">
        <f>Table2[[#This Row],[GameTime]]-(Table2[[#This Row],[period]]-1)*1200</f>
        <v>194</v>
      </c>
      <c r="W3997" s="1">
        <f>ROUNDDOWN(Table2[[#This Row],[Time]]/60,0)</f>
        <v>3</v>
      </c>
      <c r="X3997" s="1">
        <f>ROUNDDOWN((Table2[[#This Row],[Time]]/60-Table2[[#This Row],[Time2]])*60,0)</f>
        <v>14</v>
      </c>
      <c r="Y3997" s="1" t="str">
        <f>IF(Table2[[#This Row],[Time2]]&lt;10,0&amp;Table2[[#This Row],[Time2]],Table2[[#This Row],[Time2]])</f>
        <v>03</v>
      </c>
      <c r="Z3997" s="1">
        <f>IF(Table2[[#This Row],[Time3]]&lt;10,0&amp;Table2[[#This Row],[Time3]],Table2[[#This Row],[Time3]])</f>
        <v>14</v>
      </c>
      <c r="AA3997" s="2" t="str">
        <f>Table2[[#This Row],[Time4]]&amp;":"&amp;Table2[[#This Row],[Time5]]</f>
        <v>03:14</v>
      </c>
      <c r="AB3997" s="1" cm="1">
        <f t="array" ref="AB3997">IFERROR(IF(Table2[[#This Row],[code]]="","",_xlfn.IFS(AND(Table2[[#This Row],[code]]&lt;400,Table2[[#This Row],[code]]&lt;&gt;""),2,Table2[[#This Row],[code]]&gt;500,4)),"")</f>
        <v>2</v>
      </c>
      <c r="AC3997" s="1">
        <f>IF(Table2[[#This Row],[Event]]="Penalty",Table2[[#This Row],[number]],IF(Table2[[#This Row],[Event]]="Time-Out",401,""))</f>
        <v>208</v>
      </c>
      <c r="AD3997" s="1">
        <f>ROW(A3996)</f>
        <v>3996</v>
      </c>
      <c r="AE3997" s="1">
        <f>COUNTIFS(Table2[GameID],Table2[[#This Row],[GameID]],Table2[Column1],"&lt;="&amp;Table2[[#This Row],[Column1]])-1</f>
        <v>2</v>
      </c>
    </row>
    <row r="3998" spans="1:31" x14ac:dyDescent="0.45">
      <c r="A3998" t="s">
        <v>428</v>
      </c>
      <c r="B3998" t="str">
        <f>_xlfn.TEXTBEFORE(Table2[[#This Row],[Kamp]]," - ")</f>
        <v>Hvidovre Attack</v>
      </c>
      <c r="C3998" t="str">
        <f>_xlfn.TEXTAFTER(Table2[[#This Row],[Kamp]],"- ")</f>
        <v>Sunds Seahawks</v>
      </c>
      <c r="D3998">
        <v>45312</v>
      </c>
      <c r="E3998">
        <v>83617</v>
      </c>
      <c r="F3998">
        <v>20232024</v>
      </c>
      <c r="G3998" t="s">
        <v>418</v>
      </c>
      <c r="H3998" t="s">
        <v>659</v>
      </c>
      <c r="I3998" t="s">
        <v>678</v>
      </c>
      <c r="J3998">
        <v>2</v>
      </c>
      <c r="K3998">
        <v>31138</v>
      </c>
      <c r="L3998">
        <v>1</v>
      </c>
      <c r="M3998" t="s">
        <v>630</v>
      </c>
      <c r="N3998" t="s">
        <v>74</v>
      </c>
      <c r="O3998" t="s">
        <v>634</v>
      </c>
      <c r="P3998">
        <v>92</v>
      </c>
      <c r="Q3998" t="s">
        <v>634</v>
      </c>
      <c r="R3998">
        <f>SUMIFS(Table2[number],Table2[Event],"Goal",Table2[H/U],"HOME",Table2[GameID],Table2[[#This Row],[GameID]],Table2[GameTime],"&lt;="&amp;Table2[[#This Row],[GameTime]])</f>
        <v>1</v>
      </c>
      <c r="S3998">
        <f>SUMIFS(Table2[number],Table2[Event],"Goal",Table2[H/U],"AWAY",Table2[GameID],Table2[[#This Row],[GameID]],Table2[GameTime],"&lt;="&amp;Table2[[#This Row],[GameTime]])</f>
        <v>2</v>
      </c>
      <c r="T3998" t="str">
        <f>IF(Table2[[#This Row],[Event]]="Goal",Table2[[#This Row],[Hscore]]&amp;"-"&amp;Table2[[#This Row],[Uscore]],"")</f>
        <v>1-2</v>
      </c>
      <c r="U3998">
        <v>1800</v>
      </c>
      <c r="V3998" s="1">
        <f>Table2[[#This Row],[GameTime]]-(Table2[[#This Row],[period]]-1)*1200</f>
        <v>600</v>
      </c>
      <c r="W3998" s="1">
        <f>ROUNDDOWN(Table2[[#This Row],[Time]]/60,0)</f>
        <v>10</v>
      </c>
      <c r="X3998" s="1">
        <f>ROUNDDOWN((Table2[[#This Row],[Time]]/60-Table2[[#This Row],[Time2]])*60,0)</f>
        <v>0</v>
      </c>
      <c r="Y3998" s="1">
        <f>IF(Table2[[#This Row],[Time2]]&lt;10,0&amp;Table2[[#This Row],[Time2]],Table2[[#This Row],[Time2]])</f>
        <v>10</v>
      </c>
      <c r="Z3998" s="1" t="str">
        <f>IF(Table2[[#This Row],[Time3]]&lt;10,0&amp;Table2[[#This Row],[Time3]],Table2[[#This Row],[Time3]])</f>
        <v>00</v>
      </c>
      <c r="AA3998" s="2" t="str">
        <f>Table2[[#This Row],[Time4]]&amp;":"&amp;Table2[[#This Row],[Time5]]</f>
        <v>10:00</v>
      </c>
      <c r="AB3998" s="1" t="str" cm="1">
        <f t="array" ref="AB3998">IFERROR(IF(Table2[[#This Row],[code]]="","",_xlfn.IFS(AND(Table2[[#This Row],[code]]&lt;400,Table2[[#This Row],[code]]&lt;&gt;""),2,Table2[[#This Row],[code]]&gt;500,4)),"")</f>
        <v/>
      </c>
      <c r="AC3998" s="1" t="str">
        <f>IF(Table2[[#This Row],[Event]]="Penalty",Table2[[#This Row],[number]],IF(Table2[[#This Row],[Event]]="Time-Out",401,""))</f>
        <v/>
      </c>
      <c r="AD3998" s="1">
        <f>ROW(A3997)</f>
        <v>3997</v>
      </c>
      <c r="AE3998" s="1">
        <f>COUNTIFS(Table2[GameID],Table2[[#This Row],[GameID]],Table2[Column1],"&lt;="&amp;Table2[[#This Row],[Column1]])-1</f>
        <v>3</v>
      </c>
    </row>
    <row r="3999" spans="1:31" x14ac:dyDescent="0.45">
      <c r="A3999" t="s">
        <v>428</v>
      </c>
      <c r="B3999" t="str">
        <f>_xlfn.TEXTBEFORE(Table2[[#This Row],[Kamp]]," - ")</f>
        <v>Hvidovre Attack</v>
      </c>
      <c r="C3999" t="str">
        <f>_xlfn.TEXTAFTER(Table2[[#This Row],[Kamp]],"- ")</f>
        <v>Sunds Seahawks</v>
      </c>
      <c r="D3999">
        <v>45312</v>
      </c>
      <c r="E3999">
        <v>83617</v>
      </c>
      <c r="F3999">
        <v>20232024</v>
      </c>
      <c r="G3999" t="s">
        <v>418</v>
      </c>
      <c r="H3999" t="s">
        <v>668</v>
      </c>
      <c r="I3999" t="s">
        <v>677</v>
      </c>
      <c r="J3999">
        <v>2</v>
      </c>
      <c r="K3999">
        <v>31144</v>
      </c>
      <c r="L3999">
        <v>207</v>
      </c>
      <c r="M3999" t="s">
        <v>631</v>
      </c>
      <c r="N3999" t="s">
        <v>224</v>
      </c>
      <c r="O3999" t="s">
        <v>634</v>
      </c>
      <c r="P3999">
        <v>18</v>
      </c>
      <c r="Q3999" t="s">
        <v>634</v>
      </c>
      <c r="R3999">
        <f>SUMIFS(Table2[number],Table2[Event],"Goal",Table2[H/U],"HOME",Table2[GameID],Table2[[#This Row],[GameID]],Table2[GameTime],"&lt;="&amp;Table2[[#This Row],[GameTime]])</f>
        <v>1</v>
      </c>
      <c r="S3999">
        <f>SUMIFS(Table2[number],Table2[Event],"Goal",Table2[H/U],"AWAY",Table2[GameID],Table2[[#This Row],[GameID]],Table2[GameTime],"&lt;="&amp;Table2[[#This Row],[GameTime]])</f>
        <v>2</v>
      </c>
      <c r="T3999" t="str">
        <f>IF(Table2[[#This Row],[Event]]="Goal",Table2[[#This Row],[Hscore]]&amp;"-"&amp;Table2[[#This Row],[Uscore]],"")</f>
        <v/>
      </c>
      <c r="U3999">
        <v>1976</v>
      </c>
      <c r="V3999" s="1">
        <f>Table2[[#This Row],[GameTime]]-(Table2[[#This Row],[period]]-1)*1200</f>
        <v>776</v>
      </c>
      <c r="W3999" s="1">
        <f>ROUNDDOWN(Table2[[#This Row],[Time]]/60,0)</f>
        <v>12</v>
      </c>
      <c r="X3999" s="1">
        <f>ROUNDDOWN((Table2[[#This Row],[Time]]/60-Table2[[#This Row],[Time2]])*60,0)</f>
        <v>56</v>
      </c>
      <c r="Y3999" s="1">
        <f>IF(Table2[[#This Row],[Time2]]&lt;10,0&amp;Table2[[#This Row],[Time2]],Table2[[#This Row],[Time2]])</f>
        <v>12</v>
      </c>
      <c r="Z3999" s="1">
        <f>IF(Table2[[#This Row],[Time3]]&lt;10,0&amp;Table2[[#This Row],[Time3]],Table2[[#This Row],[Time3]])</f>
        <v>56</v>
      </c>
      <c r="AA3999" s="2" t="str">
        <f>Table2[[#This Row],[Time4]]&amp;":"&amp;Table2[[#This Row],[Time5]]</f>
        <v>12:56</v>
      </c>
      <c r="AB3999" s="1" cm="1">
        <f t="array" ref="AB3999">IFERROR(IF(Table2[[#This Row],[code]]="","",_xlfn.IFS(AND(Table2[[#This Row],[code]]&lt;400,Table2[[#This Row],[code]]&lt;&gt;""),2,Table2[[#This Row],[code]]&gt;500,4)),"")</f>
        <v>2</v>
      </c>
      <c r="AC3999" s="1">
        <f>IF(Table2[[#This Row],[Event]]="Penalty",Table2[[#This Row],[number]],IF(Table2[[#This Row],[Event]]="Time-Out",401,""))</f>
        <v>207</v>
      </c>
      <c r="AD3999" s="1">
        <f>ROW(A3998)</f>
        <v>3998</v>
      </c>
      <c r="AE3999" s="1">
        <f>COUNTIFS(Table2[GameID],Table2[[#This Row],[GameID]],Table2[Column1],"&lt;="&amp;Table2[[#This Row],[Column1]])-1</f>
        <v>4</v>
      </c>
    </row>
    <row r="4000" spans="1:31" x14ac:dyDescent="0.45">
      <c r="A4000" t="s">
        <v>428</v>
      </c>
      <c r="B4000" t="str">
        <f>_xlfn.TEXTBEFORE(Table2[[#This Row],[Kamp]]," - ")</f>
        <v>Hvidovre Attack</v>
      </c>
      <c r="C4000" t="str">
        <f>_xlfn.TEXTAFTER(Table2[[#This Row],[Kamp]],"- ")</f>
        <v>Sunds Seahawks</v>
      </c>
      <c r="D4000">
        <v>45312</v>
      </c>
      <c r="E4000">
        <v>83617</v>
      </c>
      <c r="F4000">
        <v>20232024</v>
      </c>
      <c r="G4000" t="s">
        <v>418</v>
      </c>
      <c r="H4000" t="s">
        <v>659</v>
      </c>
      <c r="I4000" t="s">
        <v>678</v>
      </c>
      <c r="J4000">
        <v>2</v>
      </c>
      <c r="K4000">
        <v>31138</v>
      </c>
      <c r="L4000">
        <v>1</v>
      </c>
      <c r="M4000" t="s">
        <v>630</v>
      </c>
      <c r="N4000" t="s">
        <v>128</v>
      </c>
      <c r="O4000" t="s">
        <v>74</v>
      </c>
      <c r="P4000">
        <v>12</v>
      </c>
      <c r="Q4000">
        <v>92</v>
      </c>
      <c r="R4000">
        <f>SUMIFS(Table2[number],Table2[Event],"Goal",Table2[H/U],"HOME",Table2[GameID],Table2[[#This Row],[GameID]],Table2[GameTime],"&lt;="&amp;Table2[[#This Row],[GameTime]])</f>
        <v>2</v>
      </c>
      <c r="S4000">
        <f>SUMIFS(Table2[number],Table2[Event],"Goal",Table2[H/U],"AWAY",Table2[GameID],Table2[[#This Row],[GameID]],Table2[GameTime],"&lt;="&amp;Table2[[#This Row],[GameTime]])</f>
        <v>2</v>
      </c>
      <c r="T4000" t="str">
        <f>IF(Table2[[#This Row],[Event]]="Goal",Table2[[#This Row],[Hscore]]&amp;"-"&amp;Table2[[#This Row],[Uscore]],"")</f>
        <v>2-2</v>
      </c>
      <c r="U4000">
        <v>2064</v>
      </c>
      <c r="V4000" s="1">
        <f>Table2[[#This Row],[GameTime]]-(Table2[[#This Row],[period]]-1)*1200</f>
        <v>864</v>
      </c>
      <c r="W4000" s="1">
        <f>ROUNDDOWN(Table2[[#This Row],[Time]]/60,0)</f>
        <v>14</v>
      </c>
      <c r="X4000" s="1">
        <f>ROUNDDOWN((Table2[[#This Row],[Time]]/60-Table2[[#This Row],[Time2]])*60,0)</f>
        <v>24</v>
      </c>
      <c r="Y4000" s="1">
        <f>IF(Table2[[#This Row],[Time2]]&lt;10,0&amp;Table2[[#This Row],[Time2]],Table2[[#This Row],[Time2]])</f>
        <v>14</v>
      </c>
      <c r="Z4000" s="1">
        <f>IF(Table2[[#This Row],[Time3]]&lt;10,0&amp;Table2[[#This Row],[Time3]],Table2[[#This Row],[Time3]])</f>
        <v>24</v>
      </c>
      <c r="AA4000" s="2" t="str">
        <f>Table2[[#This Row],[Time4]]&amp;":"&amp;Table2[[#This Row],[Time5]]</f>
        <v>14:24</v>
      </c>
      <c r="AB4000" s="1" t="str" cm="1">
        <f t="array" ref="AB4000">IFERROR(IF(Table2[[#This Row],[code]]="","",_xlfn.IFS(AND(Table2[[#This Row],[code]]&lt;400,Table2[[#This Row],[code]]&lt;&gt;""),2,Table2[[#This Row],[code]]&gt;500,4)),"")</f>
        <v/>
      </c>
      <c r="AC4000" s="1" t="str">
        <f>IF(Table2[[#This Row],[Event]]="Penalty",Table2[[#This Row],[number]],IF(Table2[[#This Row],[Event]]="Time-Out",401,""))</f>
        <v/>
      </c>
      <c r="AD4000" s="1">
        <f>ROW(A3999)</f>
        <v>3999</v>
      </c>
      <c r="AE4000" s="1">
        <f>COUNTIFS(Table2[GameID],Table2[[#This Row],[GameID]],Table2[Column1],"&lt;="&amp;Table2[[#This Row],[Column1]])-1</f>
        <v>5</v>
      </c>
    </row>
    <row r="4001" spans="1:31" x14ac:dyDescent="0.45">
      <c r="A4001" t="s">
        <v>428</v>
      </c>
      <c r="B4001" t="str">
        <f>_xlfn.TEXTBEFORE(Table2[[#This Row],[Kamp]]," - ")</f>
        <v>Hvidovre Attack</v>
      </c>
      <c r="C4001" t="str">
        <f>_xlfn.TEXTAFTER(Table2[[#This Row],[Kamp]],"- ")</f>
        <v>Sunds Seahawks</v>
      </c>
      <c r="D4001">
        <v>45312</v>
      </c>
      <c r="E4001">
        <v>83617</v>
      </c>
      <c r="F4001">
        <v>20232024</v>
      </c>
      <c r="G4001" t="s">
        <v>418</v>
      </c>
      <c r="H4001" t="s">
        <v>668</v>
      </c>
      <c r="I4001" t="s">
        <v>677</v>
      </c>
      <c r="J4001">
        <v>2</v>
      </c>
      <c r="K4001">
        <v>31144</v>
      </c>
      <c r="L4001">
        <v>1</v>
      </c>
      <c r="M4001" t="s">
        <v>630</v>
      </c>
      <c r="N4001" t="s">
        <v>214</v>
      </c>
      <c r="O4001" t="s">
        <v>223</v>
      </c>
      <c r="P4001">
        <v>7</v>
      </c>
      <c r="Q4001">
        <v>37</v>
      </c>
      <c r="R4001">
        <f>SUMIFS(Table2[number],Table2[Event],"Goal",Table2[H/U],"HOME",Table2[GameID],Table2[[#This Row],[GameID]],Table2[GameTime],"&lt;="&amp;Table2[[#This Row],[GameTime]])</f>
        <v>2</v>
      </c>
      <c r="S4001">
        <f>SUMIFS(Table2[number],Table2[Event],"Goal",Table2[H/U],"AWAY",Table2[GameID],Table2[[#This Row],[GameID]],Table2[GameTime],"&lt;="&amp;Table2[[#This Row],[GameTime]])</f>
        <v>3</v>
      </c>
      <c r="T4001" t="str">
        <f>IF(Table2[[#This Row],[Event]]="Goal",Table2[[#This Row],[Hscore]]&amp;"-"&amp;Table2[[#This Row],[Uscore]],"")</f>
        <v>2-3</v>
      </c>
      <c r="U4001">
        <v>2118</v>
      </c>
      <c r="V4001" s="1">
        <f>Table2[[#This Row],[GameTime]]-(Table2[[#This Row],[period]]-1)*1200</f>
        <v>918</v>
      </c>
      <c r="W4001" s="1">
        <f>ROUNDDOWN(Table2[[#This Row],[Time]]/60,0)</f>
        <v>15</v>
      </c>
      <c r="X4001" s="1">
        <f>ROUNDDOWN((Table2[[#This Row],[Time]]/60-Table2[[#This Row],[Time2]])*60,0)</f>
        <v>18</v>
      </c>
      <c r="Y4001" s="1">
        <f>IF(Table2[[#This Row],[Time2]]&lt;10,0&amp;Table2[[#This Row],[Time2]],Table2[[#This Row],[Time2]])</f>
        <v>15</v>
      </c>
      <c r="Z4001" s="1">
        <f>IF(Table2[[#This Row],[Time3]]&lt;10,0&amp;Table2[[#This Row],[Time3]],Table2[[#This Row],[Time3]])</f>
        <v>18</v>
      </c>
      <c r="AA4001" s="2" t="str">
        <f>Table2[[#This Row],[Time4]]&amp;":"&amp;Table2[[#This Row],[Time5]]</f>
        <v>15:18</v>
      </c>
      <c r="AB4001" s="1" t="str" cm="1">
        <f t="array" ref="AB4001">IFERROR(IF(Table2[[#This Row],[code]]="","",_xlfn.IFS(AND(Table2[[#This Row],[code]]&lt;400,Table2[[#This Row],[code]]&lt;&gt;""),2,Table2[[#This Row],[code]]&gt;500,4)),"")</f>
        <v/>
      </c>
      <c r="AC4001" s="1" t="str">
        <f>IF(Table2[[#This Row],[Event]]="Penalty",Table2[[#This Row],[number]],IF(Table2[[#This Row],[Event]]="Time-Out",401,""))</f>
        <v/>
      </c>
      <c r="AD4001" s="1">
        <f>ROW(A4000)</f>
        <v>4000</v>
      </c>
      <c r="AE4001" s="1">
        <f>COUNTIFS(Table2[GameID],Table2[[#This Row],[GameID]],Table2[Column1],"&lt;="&amp;Table2[[#This Row],[Column1]])-1</f>
        <v>6</v>
      </c>
    </row>
    <row r="4002" spans="1:31" x14ac:dyDescent="0.45">
      <c r="A4002" t="s">
        <v>428</v>
      </c>
      <c r="B4002" t="str">
        <f>_xlfn.TEXTBEFORE(Table2[[#This Row],[Kamp]]," - ")</f>
        <v>Hvidovre Attack</v>
      </c>
      <c r="C4002" t="str">
        <f>_xlfn.TEXTAFTER(Table2[[#This Row],[Kamp]],"- ")</f>
        <v>Sunds Seahawks</v>
      </c>
      <c r="D4002">
        <v>45312</v>
      </c>
      <c r="E4002">
        <v>83617</v>
      </c>
      <c r="F4002">
        <v>20232024</v>
      </c>
      <c r="G4002" t="s">
        <v>418</v>
      </c>
      <c r="H4002" t="s">
        <v>668</v>
      </c>
      <c r="I4002" t="s">
        <v>677</v>
      </c>
      <c r="J4002">
        <v>2</v>
      </c>
      <c r="K4002">
        <v>31144</v>
      </c>
      <c r="L4002">
        <v>1</v>
      </c>
      <c r="M4002" t="s">
        <v>630</v>
      </c>
      <c r="N4002" t="s">
        <v>213</v>
      </c>
      <c r="O4002" t="s">
        <v>219</v>
      </c>
      <c r="P4002">
        <v>5</v>
      </c>
      <c r="Q4002">
        <v>23</v>
      </c>
      <c r="R4002">
        <f>SUMIFS(Table2[number],Table2[Event],"Goal",Table2[H/U],"HOME",Table2[GameID],Table2[[#This Row],[GameID]],Table2[GameTime],"&lt;="&amp;Table2[[#This Row],[GameTime]])</f>
        <v>2</v>
      </c>
      <c r="S4002">
        <f>SUMIFS(Table2[number],Table2[Event],"Goal",Table2[H/U],"AWAY",Table2[GameID],Table2[[#This Row],[GameID]],Table2[GameTime],"&lt;="&amp;Table2[[#This Row],[GameTime]])</f>
        <v>4</v>
      </c>
      <c r="T4002" t="str">
        <f>IF(Table2[[#This Row],[Event]]="Goal",Table2[[#This Row],[Hscore]]&amp;"-"&amp;Table2[[#This Row],[Uscore]],"")</f>
        <v>2-4</v>
      </c>
      <c r="U4002">
        <v>2270</v>
      </c>
      <c r="V4002" s="1">
        <f>Table2[[#This Row],[GameTime]]-(Table2[[#This Row],[period]]-1)*1200</f>
        <v>1070</v>
      </c>
      <c r="W4002" s="1">
        <f>ROUNDDOWN(Table2[[#This Row],[Time]]/60,0)</f>
        <v>17</v>
      </c>
      <c r="X4002" s="1">
        <f>ROUNDDOWN((Table2[[#This Row],[Time]]/60-Table2[[#This Row],[Time2]])*60,0)</f>
        <v>49</v>
      </c>
      <c r="Y4002" s="1">
        <f>IF(Table2[[#This Row],[Time2]]&lt;10,0&amp;Table2[[#This Row],[Time2]],Table2[[#This Row],[Time2]])</f>
        <v>17</v>
      </c>
      <c r="Z4002" s="1">
        <f>IF(Table2[[#This Row],[Time3]]&lt;10,0&amp;Table2[[#This Row],[Time3]],Table2[[#This Row],[Time3]])</f>
        <v>49</v>
      </c>
      <c r="AA4002" s="2" t="str">
        <f>Table2[[#This Row],[Time4]]&amp;":"&amp;Table2[[#This Row],[Time5]]</f>
        <v>17:49</v>
      </c>
      <c r="AB4002" s="1" t="str" cm="1">
        <f t="array" ref="AB4002">IFERROR(IF(Table2[[#This Row],[code]]="","",_xlfn.IFS(AND(Table2[[#This Row],[code]]&lt;400,Table2[[#This Row],[code]]&lt;&gt;""),2,Table2[[#This Row],[code]]&gt;500,4)),"")</f>
        <v/>
      </c>
      <c r="AC4002" s="1" t="str">
        <f>IF(Table2[[#This Row],[Event]]="Penalty",Table2[[#This Row],[number]],IF(Table2[[#This Row],[Event]]="Time-Out",401,""))</f>
        <v/>
      </c>
      <c r="AD4002" s="1">
        <f>ROW(A4001)</f>
        <v>4001</v>
      </c>
      <c r="AE4002" s="1">
        <f>COUNTIFS(Table2[GameID],Table2[[#This Row],[GameID]],Table2[Column1],"&lt;="&amp;Table2[[#This Row],[Column1]])-1</f>
        <v>7</v>
      </c>
    </row>
    <row r="4003" spans="1:31" x14ac:dyDescent="0.45">
      <c r="A4003" t="s">
        <v>428</v>
      </c>
      <c r="B4003" t="str">
        <f>_xlfn.TEXTBEFORE(Table2[[#This Row],[Kamp]]," - ")</f>
        <v>Hvidovre Attack</v>
      </c>
      <c r="C4003" t="str">
        <f>_xlfn.TEXTAFTER(Table2[[#This Row],[Kamp]],"- ")</f>
        <v>Sunds Seahawks</v>
      </c>
      <c r="D4003">
        <v>45312</v>
      </c>
      <c r="E4003">
        <v>83617</v>
      </c>
      <c r="F4003">
        <v>20232024</v>
      </c>
      <c r="G4003" t="s">
        <v>418</v>
      </c>
      <c r="H4003" t="s">
        <v>668</v>
      </c>
      <c r="I4003" t="s">
        <v>677</v>
      </c>
      <c r="J4003">
        <v>2</v>
      </c>
      <c r="K4003">
        <v>31144</v>
      </c>
      <c r="L4003">
        <v>208</v>
      </c>
      <c r="M4003" t="s">
        <v>631</v>
      </c>
      <c r="N4003" t="s">
        <v>220</v>
      </c>
      <c r="O4003" t="s">
        <v>634</v>
      </c>
      <c r="P4003">
        <v>24</v>
      </c>
      <c r="Q4003" t="s">
        <v>634</v>
      </c>
      <c r="R4003">
        <f>SUMIFS(Table2[number],Table2[Event],"Goal",Table2[H/U],"HOME",Table2[GameID],Table2[[#This Row],[GameID]],Table2[GameTime],"&lt;="&amp;Table2[[#This Row],[GameTime]])</f>
        <v>2</v>
      </c>
      <c r="S4003">
        <f>SUMIFS(Table2[number],Table2[Event],"Goal",Table2[H/U],"AWAY",Table2[GameID],Table2[[#This Row],[GameID]],Table2[GameTime],"&lt;="&amp;Table2[[#This Row],[GameTime]])</f>
        <v>4</v>
      </c>
      <c r="T4003" t="str">
        <f>IF(Table2[[#This Row],[Event]]="Goal",Table2[[#This Row],[Hscore]]&amp;"-"&amp;Table2[[#This Row],[Uscore]],"")</f>
        <v/>
      </c>
      <c r="U4003">
        <v>2308</v>
      </c>
      <c r="V4003" s="1">
        <f>Table2[[#This Row],[GameTime]]-(Table2[[#This Row],[period]]-1)*1200</f>
        <v>1108</v>
      </c>
      <c r="W4003" s="1">
        <f>ROUNDDOWN(Table2[[#This Row],[Time]]/60,0)</f>
        <v>18</v>
      </c>
      <c r="X4003" s="1">
        <f>ROUNDDOWN((Table2[[#This Row],[Time]]/60-Table2[[#This Row],[Time2]])*60,0)</f>
        <v>27</v>
      </c>
      <c r="Y4003" s="1">
        <f>IF(Table2[[#This Row],[Time2]]&lt;10,0&amp;Table2[[#This Row],[Time2]],Table2[[#This Row],[Time2]])</f>
        <v>18</v>
      </c>
      <c r="Z4003" s="1">
        <f>IF(Table2[[#This Row],[Time3]]&lt;10,0&amp;Table2[[#This Row],[Time3]],Table2[[#This Row],[Time3]])</f>
        <v>27</v>
      </c>
      <c r="AA4003" s="2" t="str">
        <f>Table2[[#This Row],[Time4]]&amp;":"&amp;Table2[[#This Row],[Time5]]</f>
        <v>18:27</v>
      </c>
      <c r="AB4003" s="1" cm="1">
        <f t="array" ref="AB4003">IFERROR(IF(Table2[[#This Row],[code]]="","",_xlfn.IFS(AND(Table2[[#This Row],[code]]&lt;400,Table2[[#This Row],[code]]&lt;&gt;""),2,Table2[[#This Row],[code]]&gt;500,4)),"")</f>
        <v>2</v>
      </c>
      <c r="AC4003" s="1">
        <f>IF(Table2[[#This Row],[Event]]="Penalty",Table2[[#This Row],[number]],IF(Table2[[#This Row],[Event]]="Time-Out",401,""))</f>
        <v>208</v>
      </c>
      <c r="AD4003" s="1">
        <f>ROW(A4002)</f>
        <v>4002</v>
      </c>
      <c r="AE4003" s="1">
        <f>COUNTIFS(Table2[GameID],Table2[[#This Row],[GameID]],Table2[Column1],"&lt;="&amp;Table2[[#This Row],[Column1]])-1</f>
        <v>8</v>
      </c>
    </row>
    <row r="4004" spans="1:31" x14ac:dyDescent="0.45">
      <c r="A4004" t="s">
        <v>428</v>
      </c>
      <c r="B4004" t="str">
        <f>_xlfn.TEXTBEFORE(Table2[[#This Row],[Kamp]]," - ")</f>
        <v>Hvidovre Attack</v>
      </c>
      <c r="C4004" t="str">
        <f>_xlfn.TEXTAFTER(Table2[[#This Row],[Kamp]],"- ")</f>
        <v>Sunds Seahawks</v>
      </c>
      <c r="D4004">
        <v>45312</v>
      </c>
      <c r="E4004">
        <v>83617</v>
      </c>
      <c r="F4004">
        <v>20232024</v>
      </c>
      <c r="G4004" t="s">
        <v>418</v>
      </c>
      <c r="H4004" t="s">
        <v>668</v>
      </c>
      <c r="I4004" t="s">
        <v>677</v>
      </c>
      <c r="J4004">
        <v>3</v>
      </c>
      <c r="K4004">
        <v>31144</v>
      </c>
      <c r="L4004">
        <v>1</v>
      </c>
      <c r="M4004" t="s">
        <v>630</v>
      </c>
      <c r="N4004" t="s">
        <v>231</v>
      </c>
      <c r="O4004" t="s">
        <v>213</v>
      </c>
      <c r="P4004">
        <v>97</v>
      </c>
      <c r="Q4004">
        <v>5</v>
      </c>
      <c r="R4004">
        <f>SUMIFS(Table2[number],Table2[Event],"Goal",Table2[H/U],"HOME",Table2[GameID],Table2[[#This Row],[GameID]],Table2[GameTime],"&lt;="&amp;Table2[[#This Row],[GameTime]])</f>
        <v>2</v>
      </c>
      <c r="S4004">
        <f>SUMIFS(Table2[number],Table2[Event],"Goal",Table2[H/U],"AWAY",Table2[GameID],Table2[[#This Row],[GameID]],Table2[GameTime],"&lt;="&amp;Table2[[#This Row],[GameTime]])</f>
        <v>5</v>
      </c>
      <c r="T4004" t="str">
        <f>IF(Table2[[#This Row],[Event]]="Goal",Table2[[#This Row],[Hscore]]&amp;"-"&amp;Table2[[#This Row],[Uscore]],"")</f>
        <v>2-5</v>
      </c>
      <c r="U4004">
        <v>2808</v>
      </c>
      <c r="V4004" s="1">
        <f>Table2[[#This Row],[GameTime]]-(Table2[[#This Row],[period]]-1)*1200</f>
        <v>408</v>
      </c>
      <c r="W4004" s="1">
        <f>ROUNDDOWN(Table2[[#This Row],[Time]]/60,0)</f>
        <v>6</v>
      </c>
      <c r="X4004" s="1">
        <f>ROUNDDOWN((Table2[[#This Row],[Time]]/60-Table2[[#This Row],[Time2]])*60,0)</f>
        <v>48</v>
      </c>
      <c r="Y4004" s="1" t="str">
        <f>IF(Table2[[#This Row],[Time2]]&lt;10,0&amp;Table2[[#This Row],[Time2]],Table2[[#This Row],[Time2]])</f>
        <v>06</v>
      </c>
      <c r="Z4004" s="1">
        <f>IF(Table2[[#This Row],[Time3]]&lt;10,0&amp;Table2[[#This Row],[Time3]],Table2[[#This Row],[Time3]])</f>
        <v>48</v>
      </c>
      <c r="AA4004" s="2" t="str">
        <f>Table2[[#This Row],[Time4]]&amp;":"&amp;Table2[[#This Row],[Time5]]</f>
        <v>06:48</v>
      </c>
      <c r="AB4004" s="1" t="str" cm="1">
        <f t="array" ref="AB4004">IFERROR(IF(Table2[[#This Row],[code]]="","",_xlfn.IFS(AND(Table2[[#This Row],[code]]&lt;400,Table2[[#This Row],[code]]&lt;&gt;""),2,Table2[[#This Row],[code]]&gt;500,4)),"")</f>
        <v/>
      </c>
      <c r="AC4004" s="1" t="str">
        <f>IF(Table2[[#This Row],[Event]]="Penalty",Table2[[#This Row],[number]],IF(Table2[[#This Row],[Event]]="Time-Out",401,""))</f>
        <v/>
      </c>
      <c r="AD4004" s="1">
        <f>ROW(A4003)</f>
        <v>4003</v>
      </c>
      <c r="AE4004" s="1">
        <f>COUNTIFS(Table2[GameID],Table2[[#This Row],[GameID]],Table2[Column1],"&lt;="&amp;Table2[[#This Row],[Column1]])-1</f>
        <v>9</v>
      </c>
    </row>
    <row r="4005" spans="1:31" x14ac:dyDescent="0.45">
      <c r="A4005" t="s">
        <v>428</v>
      </c>
      <c r="B4005" t="str">
        <f>_xlfn.TEXTBEFORE(Table2[[#This Row],[Kamp]]," - ")</f>
        <v>Hvidovre Attack</v>
      </c>
      <c r="C4005" t="str">
        <f>_xlfn.TEXTAFTER(Table2[[#This Row],[Kamp]],"- ")</f>
        <v>Sunds Seahawks</v>
      </c>
      <c r="D4005">
        <v>45312</v>
      </c>
      <c r="E4005">
        <v>83617</v>
      </c>
      <c r="F4005">
        <v>20232024</v>
      </c>
      <c r="G4005" t="s">
        <v>418</v>
      </c>
      <c r="H4005" t="s">
        <v>659</v>
      </c>
      <c r="I4005" t="s">
        <v>678</v>
      </c>
      <c r="J4005">
        <v>3</v>
      </c>
      <c r="K4005">
        <v>31138</v>
      </c>
      <c r="L4005">
        <v>0</v>
      </c>
      <c r="M4005" t="s">
        <v>633</v>
      </c>
      <c r="N4005" t="s">
        <v>634</v>
      </c>
      <c r="O4005" t="s">
        <v>634</v>
      </c>
      <c r="P4005" t="s">
        <v>634</v>
      </c>
      <c r="Q4005" t="s">
        <v>634</v>
      </c>
      <c r="R4005">
        <f>SUMIFS(Table2[number],Table2[Event],"Goal",Table2[H/U],"HOME",Table2[GameID],Table2[[#This Row],[GameID]],Table2[GameTime],"&lt;="&amp;Table2[[#This Row],[GameTime]])</f>
        <v>2</v>
      </c>
      <c r="S4005">
        <f>SUMIFS(Table2[number],Table2[Event],"Goal",Table2[H/U],"AWAY",Table2[GameID],Table2[[#This Row],[GameID]],Table2[GameTime],"&lt;="&amp;Table2[[#This Row],[GameTime]])</f>
        <v>5</v>
      </c>
      <c r="T4005" t="str">
        <f>IF(Table2[[#This Row],[Event]]="Goal",Table2[[#This Row],[Hscore]]&amp;"-"&amp;Table2[[#This Row],[Uscore]],"")</f>
        <v/>
      </c>
      <c r="U4005">
        <v>3289</v>
      </c>
      <c r="V4005" s="1">
        <f>Table2[[#This Row],[GameTime]]-(Table2[[#This Row],[period]]-1)*1200</f>
        <v>889</v>
      </c>
      <c r="W4005" s="1">
        <f>ROUNDDOWN(Table2[[#This Row],[Time]]/60,0)</f>
        <v>14</v>
      </c>
      <c r="X4005" s="1">
        <f>ROUNDDOWN((Table2[[#This Row],[Time]]/60-Table2[[#This Row],[Time2]])*60,0)</f>
        <v>49</v>
      </c>
      <c r="Y4005" s="1">
        <f>IF(Table2[[#This Row],[Time2]]&lt;10,0&amp;Table2[[#This Row],[Time2]],Table2[[#This Row],[Time2]])</f>
        <v>14</v>
      </c>
      <c r="Z4005" s="1">
        <f>IF(Table2[[#This Row],[Time3]]&lt;10,0&amp;Table2[[#This Row],[Time3]],Table2[[#This Row],[Time3]])</f>
        <v>49</v>
      </c>
      <c r="AA4005" s="2" t="str">
        <f>Table2[[#This Row],[Time4]]&amp;":"&amp;Table2[[#This Row],[Time5]]</f>
        <v>14:49</v>
      </c>
      <c r="AB4005" s="1" t="str" cm="1">
        <f t="array" ref="AB4005">IFERROR(IF(Table2[[#This Row],[code]]="","",_xlfn.IFS(AND(Table2[[#This Row],[code]]&lt;400,Table2[[#This Row],[code]]&lt;&gt;""),2,Table2[[#This Row],[code]]&gt;500,4)),"")</f>
        <v/>
      </c>
      <c r="AC4005" s="1">
        <f>IF(Table2[[#This Row],[Event]]="Penalty",Table2[[#This Row],[number]],IF(Table2[[#This Row],[Event]]="Time-Out",401,""))</f>
        <v>401</v>
      </c>
      <c r="AD4005" s="1">
        <f>ROW(A4004)</f>
        <v>4004</v>
      </c>
      <c r="AE4005" s="1">
        <f>COUNTIFS(Table2[GameID],Table2[[#This Row],[GameID]],Table2[Column1],"&lt;="&amp;Table2[[#This Row],[Column1]])-1</f>
        <v>10</v>
      </c>
    </row>
    <row r="4006" spans="1:31" x14ac:dyDescent="0.45">
      <c r="A4006" t="s">
        <v>304</v>
      </c>
      <c r="B4006" t="str">
        <f>_xlfn.TEXTBEFORE(Table2[[#This Row],[Kamp]]," - ")</f>
        <v>Aab</v>
      </c>
      <c r="C4006" t="str">
        <f>_xlfn.TEXTAFTER(Table2[[#This Row],[Kamp]],"- ")</f>
        <v>Blackhawks</v>
      </c>
      <c r="D4006">
        <v>45312</v>
      </c>
      <c r="E4006">
        <v>83618</v>
      </c>
      <c r="F4006">
        <v>20232024</v>
      </c>
      <c r="G4006" t="s">
        <v>418</v>
      </c>
      <c r="H4006" t="s">
        <v>661</v>
      </c>
      <c r="I4006" t="s">
        <v>677</v>
      </c>
      <c r="J4006">
        <v>1</v>
      </c>
      <c r="K4006">
        <v>31143</v>
      </c>
      <c r="L4006">
        <v>1</v>
      </c>
      <c r="M4006" t="s">
        <v>630</v>
      </c>
      <c r="N4006" t="s">
        <v>143</v>
      </c>
      <c r="O4006" t="s">
        <v>149</v>
      </c>
      <c r="P4006">
        <v>71</v>
      </c>
      <c r="Q4006">
        <v>98</v>
      </c>
      <c r="R4006">
        <f>SUMIFS(Table2[number],Table2[Event],"Goal",Table2[H/U],"HOME",Table2[GameID],Table2[[#This Row],[GameID]],Table2[GameTime],"&lt;="&amp;Table2[[#This Row],[GameTime]])</f>
        <v>0</v>
      </c>
      <c r="S4006">
        <f>SUMIFS(Table2[number],Table2[Event],"Goal",Table2[H/U],"AWAY",Table2[GameID],Table2[[#This Row],[GameID]],Table2[GameTime],"&lt;="&amp;Table2[[#This Row],[GameTime]])</f>
        <v>1</v>
      </c>
      <c r="T4006" t="str">
        <f>IF(Table2[[#This Row],[Event]]="Goal",Table2[[#This Row],[Hscore]]&amp;"-"&amp;Table2[[#This Row],[Uscore]],"")</f>
        <v>0-1</v>
      </c>
      <c r="U4006">
        <v>220</v>
      </c>
      <c r="V4006" s="1">
        <f>Table2[[#This Row],[GameTime]]-(Table2[[#This Row],[period]]-1)*1200</f>
        <v>220</v>
      </c>
      <c r="W4006" s="1">
        <f>ROUNDDOWN(Table2[[#This Row],[Time]]/60,0)</f>
        <v>3</v>
      </c>
      <c r="X4006" s="1">
        <f>ROUNDDOWN((Table2[[#This Row],[Time]]/60-Table2[[#This Row],[Time2]])*60,0)</f>
        <v>40</v>
      </c>
      <c r="Y4006" s="1" t="str">
        <f>IF(Table2[[#This Row],[Time2]]&lt;10,0&amp;Table2[[#This Row],[Time2]],Table2[[#This Row],[Time2]])</f>
        <v>03</v>
      </c>
      <c r="Z4006" s="1">
        <f>IF(Table2[[#This Row],[Time3]]&lt;10,0&amp;Table2[[#This Row],[Time3]],Table2[[#This Row],[Time3]])</f>
        <v>40</v>
      </c>
      <c r="AA4006" s="2" t="str">
        <f>Table2[[#This Row],[Time4]]&amp;":"&amp;Table2[[#This Row],[Time5]]</f>
        <v>03:40</v>
      </c>
      <c r="AB4006" s="1" t="str" cm="1">
        <f t="array" ref="AB4006">IFERROR(IF(Table2[[#This Row],[code]]="","",_xlfn.IFS(AND(Table2[[#This Row],[code]]&lt;400,Table2[[#This Row],[code]]&lt;&gt;""),2,Table2[[#This Row],[code]]&gt;500,4)),"")</f>
        <v/>
      </c>
      <c r="AC4006" s="1" t="str">
        <f>IF(Table2[[#This Row],[Event]]="Penalty",Table2[[#This Row],[number]],IF(Table2[[#This Row],[Event]]="Time-Out",401,""))</f>
        <v/>
      </c>
      <c r="AD4006" s="1">
        <f>ROW(A4005)</f>
        <v>4005</v>
      </c>
      <c r="AE4006" s="1">
        <f>COUNTIFS(Table2[GameID],Table2[[#This Row],[GameID]],Table2[Column1],"&lt;="&amp;Table2[[#This Row],[Column1]])-1</f>
        <v>0</v>
      </c>
    </row>
    <row r="4007" spans="1:31" x14ac:dyDescent="0.45">
      <c r="A4007" t="s">
        <v>304</v>
      </c>
      <c r="B4007" t="str">
        <f>_xlfn.TEXTBEFORE(Table2[[#This Row],[Kamp]]," - ")</f>
        <v>Aab</v>
      </c>
      <c r="C4007" t="str">
        <f>_xlfn.TEXTAFTER(Table2[[#This Row],[Kamp]],"- ")</f>
        <v>Blackhawks</v>
      </c>
      <c r="D4007">
        <v>45312</v>
      </c>
      <c r="E4007">
        <v>83618</v>
      </c>
      <c r="F4007">
        <v>20232024</v>
      </c>
      <c r="G4007" t="s">
        <v>418</v>
      </c>
      <c r="H4007" t="s">
        <v>661</v>
      </c>
      <c r="I4007" t="s">
        <v>677</v>
      </c>
      <c r="J4007">
        <v>1</v>
      </c>
      <c r="K4007">
        <v>31143</v>
      </c>
      <c r="L4007">
        <v>201</v>
      </c>
      <c r="M4007" t="s">
        <v>631</v>
      </c>
      <c r="N4007" t="s">
        <v>143</v>
      </c>
      <c r="O4007" t="s">
        <v>634</v>
      </c>
      <c r="P4007">
        <v>71</v>
      </c>
      <c r="Q4007" t="s">
        <v>634</v>
      </c>
      <c r="R4007">
        <f>SUMIFS(Table2[number],Table2[Event],"Goal",Table2[H/U],"HOME",Table2[GameID],Table2[[#This Row],[GameID]],Table2[GameTime],"&lt;="&amp;Table2[[#This Row],[GameTime]])</f>
        <v>0</v>
      </c>
      <c r="S4007">
        <f>SUMIFS(Table2[number],Table2[Event],"Goal",Table2[H/U],"AWAY",Table2[GameID],Table2[[#This Row],[GameID]],Table2[GameTime],"&lt;="&amp;Table2[[#This Row],[GameTime]])</f>
        <v>1</v>
      </c>
      <c r="T4007" t="str">
        <f>IF(Table2[[#This Row],[Event]]="Goal",Table2[[#This Row],[Hscore]]&amp;"-"&amp;Table2[[#This Row],[Uscore]],"")</f>
        <v/>
      </c>
      <c r="U4007">
        <v>363</v>
      </c>
      <c r="V4007" s="1">
        <f>Table2[[#This Row],[GameTime]]-(Table2[[#This Row],[period]]-1)*1200</f>
        <v>363</v>
      </c>
      <c r="W4007" s="1">
        <f>ROUNDDOWN(Table2[[#This Row],[Time]]/60,0)</f>
        <v>6</v>
      </c>
      <c r="X4007" s="1">
        <f>ROUNDDOWN((Table2[[#This Row],[Time]]/60-Table2[[#This Row],[Time2]])*60,0)</f>
        <v>2</v>
      </c>
      <c r="Y4007" s="1" t="str">
        <f>IF(Table2[[#This Row],[Time2]]&lt;10,0&amp;Table2[[#This Row],[Time2]],Table2[[#This Row],[Time2]])</f>
        <v>06</v>
      </c>
      <c r="Z4007" s="1" t="str">
        <f>IF(Table2[[#This Row],[Time3]]&lt;10,0&amp;Table2[[#This Row],[Time3]],Table2[[#This Row],[Time3]])</f>
        <v>02</v>
      </c>
      <c r="AA4007" s="2" t="str">
        <f>Table2[[#This Row],[Time4]]&amp;":"&amp;Table2[[#This Row],[Time5]]</f>
        <v>06:02</v>
      </c>
      <c r="AB4007" s="1" cm="1">
        <f t="array" ref="AB4007">IFERROR(IF(Table2[[#This Row],[code]]="","",_xlfn.IFS(AND(Table2[[#This Row],[code]]&lt;400,Table2[[#This Row],[code]]&lt;&gt;""),2,Table2[[#This Row],[code]]&gt;500,4)),"")</f>
        <v>2</v>
      </c>
      <c r="AC4007" s="1">
        <f>IF(Table2[[#This Row],[Event]]="Penalty",Table2[[#This Row],[number]],IF(Table2[[#This Row],[Event]]="Time-Out",401,""))</f>
        <v>201</v>
      </c>
      <c r="AD4007" s="1">
        <f>ROW(A4006)</f>
        <v>4006</v>
      </c>
      <c r="AE4007" s="1">
        <f>COUNTIFS(Table2[GameID],Table2[[#This Row],[GameID]],Table2[Column1],"&lt;="&amp;Table2[[#This Row],[Column1]])-1</f>
        <v>1</v>
      </c>
    </row>
    <row r="4008" spans="1:31" x14ac:dyDescent="0.45">
      <c r="A4008" t="s">
        <v>304</v>
      </c>
      <c r="B4008" t="str">
        <f>_xlfn.TEXTBEFORE(Table2[[#This Row],[Kamp]]," - ")</f>
        <v>Aab</v>
      </c>
      <c r="C4008" t="str">
        <f>_xlfn.TEXTAFTER(Table2[[#This Row],[Kamp]],"- ")</f>
        <v>Blackhawks</v>
      </c>
      <c r="D4008">
        <v>45312</v>
      </c>
      <c r="E4008">
        <v>83618</v>
      </c>
      <c r="F4008">
        <v>20232024</v>
      </c>
      <c r="G4008" t="s">
        <v>418</v>
      </c>
      <c r="H4008" t="s">
        <v>661</v>
      </c>
      <c r="I4008" t="s">
        <v>677</v>
      </c>
      <c r="J4008">
        <v>1</v>
      </c>
      <c r="K4008">
        <v>31143</v>
      </c>
      <c r="L4008">
        <v>201</v>
      </c>
      <c r="M4008" t="s">
        <v>631</v>
      </c>
      <c r="N4008" t="s">
        <v>388</v>
      </c>
      <c r="O4008" t="s">
        <v>634</v>
      </c>
      <c r="P4008">
        <v>36</v>
      </c>
      <c r="Q4008" t="s">
        <v>634</v>
      </c>
      <c r="R4008">
        <f>SUMIFS(Table2[number],Table2[Event],"Goal",Table2[H/U],"HOME",Table2[GameID],Table2[[#This Row],[GameID]],Table2[GameTime],"&lt;="&amp;Table2[[#This Row],[GameTime]])</f>
        <v>0</v>
      </c>
      <c r="S4008">
        <f>SUMIFS(Table2[number],Table2[Event],"Goal",Table2[H/U],"AWAY",Table2[GameID],Table2[[#This Row],[GameID]],Table2[GameTime],"&lt;="&amp;Table2[[#This Row],[GameTime]])</f>
        <v>1</v>
      </c>
      <c r="T4008" t="str">
        <f>IF(Table2[[#This Row],[Event]]="Goal",Table2[[#This Row],[Hscore]]&amp;"-"&amp;Table2[[#This Row],[Uscore]],"")</f>
        <v/>
      </c>
      <c r="U4008">
        <v>582</v>
      </c>
      <c r="V4008" s="1">
        <f>Table2[[#This Row],[GameTime]]-(Table2[[#This Row],[period]]-1)*1200</f>
        <v>582</v>
      </c>
      <c r="W4008" s="1">
        <f>ROUNDDOWN(Table2[[#This Row],[Time]]/60,0)</f>
        <v>9</v>
      </c>
      <c r="X4008" s="1">
        <f>ROUNDDOWN((Table2[[#This Row],[Time]]/60-Table2[[#This Row],[Time2]])*60,0)</f>
        <v>42</v>
      </c>
      <c r="Y4008" s="1" t="str">
        <f>IF(Table2[[#This Row],[Time2]]&lt;10,0&amp;Table2[[#This Row],[Time2]],Table2[[#This Row],[Time2]])</f>
        <v>09</v>
      </c>
      <c r="Z4008" s="1">
        <f>IF(Table2[[#This Row],[Time3]]&lt;10,0&amp;Table2[[#This Row],[Time3]],Table2[[#This Row],[Time3]])</f>
        <v>42</v>
      </c>
      <c r="AA4008" s="2" t="str">
        <f>Table2[[#This Row],[Time4]]&amp;":"&amp;Table2[[#This Row],[Time5]]</f>
        <v>09:42</v>
      </c>
      <c r="AB4008" s="1" cm="1">
        <f t="array" ref="AB4008">IFERROR(IF(Table2[[#This Row],[code]]="","",_xlfn.IFS(AND(Table2[[#This Row],[code]]&lt;400,Table2[[#This Row],[code]]&lt;&gt;""),2,Table2[[#This Row],[code]]&gt;500,4)),"")</f>
        <v>2</v>
      </c>
      <c r="AC4008" s="1">
        <f>IF(Table2[[#This Row],[Event]]="Penalty",Table2[[#This Row],[number]],IF(Table2[[#This Row],[Event]]="Time-Out",401,""))</f>
        <v>201</v>
      </c>
      <c r="AD4008" s="1">
        <f>ROW(A4007)</f>
        <v>4007</v>
      </c>
      <c r="AE4008" s="1">
        <f>COUNTIFS(Table2[GameID],Table2[[#This Row],[GameID]],Table2[Column1],"&lt;="&amp;Table2[[#This Row],[Column1]])-1</f>
        <v>2</v>
      </c>
    </row>
    <row r="4009" spans="1:31" x14ac:dyDescent="0.45">
      <c r="A4009" t="s">
        <v>304</v>
      </c>
      <c r="B4009" t="str">
        <f>_xlfn.TEXTBEFORE(Table2[[#This Row],[Kamp]]," - ")</f>
        <v>Aab</v>
      </c>
      <c r="C4009" t="str">
        <f>_xlfn.TEXTAFTER(Table2[[#This Row],[Kamp]],"- ")</f>
        <v>Blackhawks</v>
      </c>
      <c r="D4009">
        <v>45312</v>
      </c>
      <c r="E4009">
        <v>83618</v>
      </c>
      <c r="F4009">
        <v>20232024</v>
      </c>
      <c r="G4009" t="s">
        <v>418</v>
      </c>
      <c r="H4009" t="s">
        <v>669</v>
      </c>
      <c r="I4009" t="s">
        <v>678</v>
      </c>
      <c r="J4009">
        <v>1</v>
      </c>
      <c r="K4009">
        <v>31146</v>
      </c>
      <c r="L4009">
        <v>1</v>
      </c>
      <c r="M4009" t="s">
        <v>630</v>
      </c>
      <c r="N4009" t="s">
        <v>146</v>
      </c>
      <c r="O4009" t="s">
        <v>264</v>
      </c>
      <c r="P4009">
        <v>91</v>
      </c>
      <c r="Q4009">
        <v>10</v>
      </c>
      <c r="R4009">
        <f>SUMIFS(Table2[number],Table2[Event],"Goal",Table2[H/U],"HOME",Table2[GameID],Table2[[#This Row],[GameID]],Table2[GameTime],"&lt;="&amp;Table2[[#This Row],[GameTime]])</f>
        <v>1</v>
      </c>
      <c r="S4009">
        <f>SUMIFS(Table2[number],Table2[Event],"Goal",Table2[H/U],"AWAY",Table2[GameID],Table2[[#This Row],[GameID]],Table2[GameTime],"&lt;="&amp;Table2[[#This Row],[GameTime]])</f>
        <v>1</v>
      </c>
      <c r="T4009" t="str">
        <f>IF(Table2[[#This Row],[Event]]="Goal",Table2[[#This Row],[Hscore]]&amp;"-"&amp;Table2[[#This Row],[Uscore]],"")</f>
        <v>1-1</v>
      </c>
      <c r="U4009">
        <v>639</v>
      </c>
      <c r="V4009" s="1">
        <f>Table2[[#This Row],[GameTime]]-(Table2[[#This Row],[period]]-1)*1200</f>
        <v>639</v>
      </c>
      <c r="W4009" s="1">
        <f>ROUNDDOWN(Table2[[#This Row],[Time]]/60,0)</f>
        <v>10</v>
      </c>
      <c r="X4009" s="1">
        <f>ROUNDDOWN((Table2[[#This Row],[Time]]/60-Table2[[#This Row],[Time2]])*60,0)</f>
        <v>39</v>
      </c>
      <c r="Y4009" s="1">
        <f>IF(Table2[[#This Row],[Time2]]&lt;10,0&amp;Table2[[#This Row],[Time2]],Table2[[#This Row],[Time2]])</f>
        <v>10</v>
      </c>
      <c r="Z4009" s="1">
        <f>IF(Table2[[#This Row],[Time3]]&lt;10,0&amp;Table2[[#This Row],[Time3]],Table2[[#This Row],[Time3]])</f>
        <v>39</v>
      </c>
      <c r="AA4009" s="2" t="str">
        <f>Table2[[#This Row],[Time4]]&amp;":"&amp;Table2[[#This Row],[Time5]]</f>
        <v>10:39</v>
      </c>
      <c r="AB4009" s="1" t="str" cm="1">
        <f t="array" ref="AB4009">IFERROR(IF(Table2[[#This Row],[code]]="","",_xlfn.IFS(AND(Table2[[#This Row],[code]]&lt;400,Table2[[#This Row],[code]]&lt;&gt;""),2,Table2[[#This Row],[code]]&gt;500,4)),"")</f>
        <v/>
      </c>
      <c r="AC4009" s="1" t="str">
        <f>IF(Table2[[#This Row],[Event]]="Penalty",Table2[[#This Row],[number]],IF(Table2[[#This Row],[Event]]="Time-Out",401,""))</f>
        <v/>
      </c>
      <c r="AD4009" s="1">
        <f>ROW(A4008)</f>
        <v>4008</v>
      </c>
      <c r="AE4009" s="1">
        <f>COUNTIFS(Table2[GameID],Table2[[#This Row],[GameID]],Table2[Column1],"&lt;="&amp;Table2[[#This Row],[Column1]])-1</f>
        <v>3</v>
      </c>
    </row>
    <row r="4010" spans="1:31" x14ac:dyDescent="0.45">
      <c r="A4010" t="s">
        <v>304</v>
      </c>
      <c r="B4010" t="str">
        <f>_xlfn.TEXTBEFORE(Table2[[#This Row],[Kamp]]," - ")</f>
        <v>Aab</v>
      </c>
      <c r="C4010" t="str">
        <f>_xlfn.TEXTAFTER(Table2[[#This Row],[Kamp]],"- ")</f>
        <v>Blackhawks</v>
      </c>
      <c r="D4010">
        <v>45312</v>
      </c>
      <c r="E4010">
        <v>83618</v>
      </c>
      <c r="F4010">
        <v>20232024</v>
      </c>
      <c r="G4010" t="s">
        <v>418</v>
      </c>
      <c r="H4010" t="s">
        <v>661</v>
      </c>
      <c r="I4010" t="s">
        <v>677</v>
      </c>
      <c r="J4010">
        <v>1</v>
      </c>
      <c r="K4010">
        <v>31143</v>
      </c>
      <c r="L4010">
        <v>1</v>
      </c>
      <c r="M4010" t="s">
        <v>630</v>
      </c>
      <c r="N4010" t="s">
        <v>388</v>
      </c>
      <c r="O4010" t="s">
        <v>139</v>
      </c>
      <c r="P4010">
        <v>36</v>
      </c>
      <c r="Q4010">
        <v>27</v>
      </c>
      <c r="R4010">
        <f>SUMIFS(Table2[number],Table2[Event],"Goal",Table2[H/U],"HOME",Table2[GameID],Table2[[#This Row],[GameID]],Table2[GameTime],"&lt;="&amp;Table2[[#This Row],[GameTime]])</f>
        <v>1</v>
      </c>
      <c r="S4010">
        <f>SUMIFS(Table2[number],Table2[Event],"Goal",Table2[H/U],"AWAY",Table2[GameID],Table2[[#This Row],[GameID]],Table2[GameTime],"&lt;="&amp;Table2[[#This Row],[GameTime]])</f>
        <v>2</v>
      </c>
      <c r="T4010" t="str">
        <f>IF(Table2[[#This Row],[Event]]="Goal",Table2[[#This Row],[Hscore]]&amp;"-"&amp;Table2[[#This Row],[Uscore]],"")</f>
        <v>1-2</v>
      </c>
      <c r="U4010">
        <v>673</v>
      </c>
      <c r="V4010" s="1">
        <f>Table2[[#This Row],[GameTime]]-(Table2[[#This Row],[period]]-1)*1200</f>
        <v>673</v>
      </c>
      <c r="W4010" s="1">
        <f>ROUNDDOWN(Table2[[#This Row],[Time]]/60,0)</f>
        <v>11</v>
      </c>
      <c r="X4010" s="1">
        <f>ROUNDDOWN((Table2[[#This Row],[Time]]/60-Table2[[#This Row],[Time2]])*60,0)</f>
        <v>13</v>
      </c>
      <c r="Y4010" s="1">
        <f>IF(Table2[[#This Row],[Time2]]&lt;10,0&amp;Table2[[#This Row],[Time2]],Table2[[#This Row],[Time2]])</f>
        <v>11</v>
      </c>
      <c r="Z4010" s="1">
        <f>IF(Table2[[#This Row],[Time3]]&lt;10,0&amp;Table2[[#This Row],[Time3]],Table2[[#This Row],[Time3]])</f>
        <v>13</v>
      </c>
      <c r="AA4010" s="2" t="str">
        <f>Table2[[#This Row],[Time4]]&amp;":"&amp;Table2[[#This Row],[Time5]]</f>
        <v>11:13</v>
      </c>
      <c r="AB4010" s="1" t="str" cm="1">
        <f t="array" ref="AB4010">IFERROR(IF(Table2[[#This Row],[code]]="","",_xlfn.IFS(AND(Table2[[#This Row],[code]]&lt;400,Table2[[#This Row],[code]]&lt;&gt;""),2,Table2[[#This Row],[code]]&gt;500,4)),"")</f>
        <v/>
      </c>
      <c r="AC4010" s="1" t="str">
        <f>IF(Table2[[#This Row],[Event]]="Penalty",Table2[[#This Row],[number]],IF(Table2[[#This Row],[Event]]="Time-Out",401,""))</f>
        <v/>
      </c>
      <c r="AD4010" s="1">
        <f>ROW(A4009)</f>
        <v>4009</v>
      </c>
      <c r="AE4010" s="1">
        <f>COUNTIFS(Table2[GameID],Table2[[#This Row],[GameID]],Table2[Column1],"&lt;="&amp;Table2[[#This Row],[Column1]])-1</f>
        <v>4</v>
      </c>
    </row>
    <row r="4011" spans="1:31" x14ac:dyDescent="0.45">
      <c r="A4011" t="s">
        <v>304</v>
      </c>
      <c r="B4011" t="str">
        <f>_xlfn.TEXTBEFORE(Table2[[#This Row],[Kamp]]," - ")</f>
        <v>Aab</v>
      </c>
      <c r="C4011" t="str">
        <f>_xlfn.TEXTAFTER(Table2[[#This Row],[Kamp]],"- ")</f>
        <v>Blackhawks</v>
      </c>
      <c r="D4011">
        <v>45312</v>
      </c>
      <c r="E4011">
        <v>83618</v>
      </c>
      <c r="F4011">
        <v>20232024</v>
      </c>
      <c r="G4011" t="s">
        <v>418</v>
      </c>
      <c r="H4011" t="s">
        <v>669</v>
      </c>
      <c r="I4011" t="s">
        <v>678</v>
      </c>
      <c r="J4011">
        <v>1</v>
      </c>
      <c r="K4011">
        <v>31146</v>
      </c>
      <c r="L4011">
        <v>207</v>
      </c>
      <c r="M4011" t="s">
        <v>631</v>
      </c>
      <c r="N4011" t="s">
        <v>652</v>
      </c>
      <c r="O4011" t="s">
        <v>634</v>
      </c>
      <c r="P4011">
        <v>99</v>
      </c>
      <c r="Q4011" t="s">
        <v>634</v>
      </c>
      <c r="R4011">
        <f>SUMIFS(Table2[number],Table2[Event],"Goal",Table2[H/U],"HOME",Table2[GameID],Table2[[#This Row],[GameID]],Table2[GameTime],"&lt;="&amp;Table2[[#This Row],[GameTime]])</f>
        <v>1</v>
      </c>
      <c r="S4011">
        <f>SUMIFS(Table2[number],Table2[Event],"Goal",Table2[H/U],"AWAY",Table2[GameID],Table2[[#This Row],[GameID]],Table2[GameTime],"&lt;="&amp;Table2[[#This Row],[GameTime]])</f>
        <v>2</v>
      </c>
      <c r="T4011" t="str">
        <f>IF(Table2[[#This Row],[Event]]="Goal",Table2[[#This Row],[Hscore]]&amp;"-"&amp;Table2[[#This Row],[Uscore]],"")</f>
        <v/>
      </c>
      <c r="U4011">
        <v>1067</v>
      </c>
      <c r="V4011" s="1">
        <f>Table2[[#This Row],[GameTime]]-(Table2[[#This Row],[period]]-1)*1200</f>
        <v>1067</v>
      </c>
      <c r="W4011" s="1">
        <f>ROUNDDOWN(Table2[[#This Row],[Time]]/60,0)</f>
        <v>17</v>
      </c>
      <c r="X4011" s="1">
        <f>ROUNDDOWN((Table2[[#This Row],[Time]]/60-Table2[[#This Row],[Time2]])*60,0)</f>
        <v>47</v>
      </c>
      <c r="Y4011" s="1">
        <f>IF(Table2[[#This Row],[Time2]]&lt;10,0&amp;Table2[[#This Row],[Time2]],Table2[[#This Row],[Time2]])</f>
        <v>17</v>
      </c>
      <c r="Z4011" s="1">
        <f>IF(Table2[[#This Row],[Time3]]&lt;10,0&amp;Table2[[#This Row],[Time3]],Table2[[#This Row],[Time3]])</f>
        <v>47</v>
      </c>
      <c r="AA4011" s="2" t="str">
        <f>Table2[[#This Row],[Time4]]&amp;":"&amp;Table2[[#This Row],[Time5]]</f>
        <v>17:47</v>
      </c>
      <c r="AB4011" s="1" cm="1">
        <f t="array" ref="AB4011">IFERROR(IF(Table2[[#This Row],[code]]="","",_xlfn.IFS(AND(Table2[[#This Row],[code]]&lt;400,Table2[[#This Row],[code]]&lt;&gt;""),2,Table2[[#This Row],[code]]&gt;500,4)),"")</f>
        <v>2</v>
      </c>
      <c r="AC4011" s="1">
        <f>IF(Table2[[#This Row],[Event]]="Penalty",Table2[[#This Row],[number]],IF(Table2[[#This Row],[Event]]="Time-Out",401,""))</f>
        <v>207</v>
      </c>
      <c r="AD4011" s="1">
        <f>ROW(A4010)</f>
        <v>4010</v>
      </c>
      <c r="AE4011" s="1">
        <f>COUNTIFS(Table2[GameID],Table2[[#This Row],[GameID]],Table2[Column1],"&lt;="&amp;Table2[[#This Row],[Column1]])-1</f>
        <v>5</v>
      </c>
    </row>
    <row r="4012" spans="1:31" x14ac:dyDescent="0.45">
      <c r="A4012" t="s">
        <v>304</v>
      </c>
      <c r="B4012" t="str">
        <f>_xlfn.TEXTBEFORE(Table2[[#This Row],[Kamp]]," - ")</f>
        <v>Aab</v>
      </c>
      <c r="C4012" t="str">
        <f>_xlfn.TEXTAFTER(Table2[[#This Row],[Kamp]],"- ")</f>
        <v>Blackhawks</v>
      </c>
      <c r="D4012">
        <v>45312</v>
      </c>
      <c r="E4012">
        <v>83618</v>
      </c>
      <c r="F4012">
        <v>20232024</v>
      </c>
      <c r="G4012" t="s">
        <v>418</v>
      </c>
      <c r="H4012" t="s">
        <v>669</v>
      </c>
      <c r="I4012" t="s">
        <v>678</v>
      </c>
      <c r="J4012">
        <v>2</v>
      </c>
      <c r="K4012">
        <v>31146</v>
      </c>
      <c r="L4012">
        <v>1</v>
      </c>
      <c r="M4012" t="s">
        <v>630</v>
      </c>
      <c r="N4012" t="s">
        <v>264</v>
      </c>
      <c r="O4012" t="s">
        <v>132</v>
      </c>
      <c r="P4012">
        <v>10</v>
      </c>
      <c r="Q4012">
        <v>4</v>
      </c>
      <c r="R4012">
        <f>SUMIFS(Table2[number],Table2[Event],"Goal",Table2[H/U],"HOME",Table2[GameID],Table2[[#This Row],[GameID]],Table2[GameTime],"&lt;="&amp;Table2[[#This Row],[GameTime]])</f>
        <v>2</v>
      </c>
      <c r="S4012">
        <f>SUMIFS(Table2[number],Table2[Event],"Goal",Table2[H/U],"AWAY",Table2[GameID],Table2[[#This Row],[GameID]],Table2[GameTime],"&lt;="&amp;Table2[[#This Row],[GameTime]])</f>
        <v>2</v>
      </c>
      <c r="T4012" t="str">
        <f>IF(Table2[[#This Row],[Event]]="Goal",Table2[[#This Row],[Hscore]]&amp;"-"&amp;Table2[[#This Row],[Uscore]],"")</f>
        <v>2-2</v>
      </c>
      <c r="U4012">
        <v>1502</v>
      </c>
      <c r="V4012" s="1">
        <f>Table2[[#This Row],[GameTime]]-(Table2[[#This Row],[period]]-1)*1200</f>
        <v>302</v>
      </c>
      <c r="W4012" s="1">
        <f>ROUNDDOWN(Table2[[#This Row],[Time]]/60,0)</f>
        <v>5</v>
      </c>
      <c r="X4012" s="1">
        <f>ROUNDDOWN((Table2[[#This Row],[Time]]/60-Table2[[#This Row],[Time2]])*60,0)</f>
        <v>1</v>
      </c>
      <c r="Y4012" s="1" t="str">
        <f>IF(Table2[[#This Row],[Time2]]&lt;10,0&amp;Table2[[#This Row],[Time2]],Table2[[#This Row],[Time2]])</f>
        <v>05</v>
      </c>
      <c r="Z4012" s="1" t="str">
        <f>IF(Table2[[#This Row],[Time3]]&lt;10,0&amp;Table2[[#This Row],[Time3]],Table2[[#This Row],[Time3]])</f>
        <v>01</v>
      </c>
      <c r="AA4012" s="2" t="str">
        <f>Table2[[#This Row],[Time4]]&amp;":"&amp;Table2[[#This Row],[Time5]]</f>
        <v>05:01</v>
      </c>
      <c r="AB4012" s="1" t="str" cm="1">
        <f t="array" ref="AB4012">IFERROR(IF(Table2[[#This Row],[code]]="","",_xlfn.IFS(AND(Table2[[#This Row],[code]]&lt;400,Table2[[#This Row],[code]]&lt;&gt;""),2,Table2[[#This Row],[code]]&gt;500,4)),"")</f>
        <v/>
      </c>
      <c r="AC4012" s="1" t="str">
        <f>IF(Table2[[#This Row],[Event]]="Penalty",Table2[[#This Row],[number]],IF(Table2[[#This Row],[Event]]="Time-Out",401,""))</f>
        <v/>
      </c>
      <c r="AD4012" s="1">
        <f>ROW(A4011)</f>
        <v>4011</v>
      </c>
      <c r="AE4012" s="1">
        <f>COUNTIFS(Table2[GameID],Table2[[#This Row],[GameID]],Table2[Column1],"&lt;="&amp;Table2[[#This Row],[Column1]])-1</f>
        <v>6</v>
      </c>
    </row>
    <row r="4013" spans="1:31" x14ac:dyDescent="0.45">
      <c r="A4013" t="s">
        <v>304</v>
      </c>
      <c r="B4013" t="str">
        <f>_xlfn.TEXTBEFORE(Table2[[#This Row],[Kamp]]," - ")</f>
        <v>Aab</v>
      </c>
      <c r="C4013" t="str">
        <f>_xlfn.TEXTAFTER(Table2[[#This Row],[Kamp]],"- ")</f>
        <v>Blackhawks</v>
      </c>
      <c r="D4013">
        <v>45312</v>
      </c>
      <c r="E4013">
        <v>83618</v>
      </c>
      <c r="F4013">
        <v>20232024</v>
      </c>
      <c r="G4013" t="s">
        <v>418</v>
      </c>
      <c r="H4013" t="s">
        <v>669</v>
      </c>
      <c r="I4013" t="s">
        <v>678</v>
      </c>
      <c r="J4013">
        <v>2</v>
      </c>
      <c r="K4013">
        <v>31146</v>
      </c>
      <c r="L4013">
        <v>1</v>
      </c>
      <c r="M4013" t="s">
        <v>630</v>
      </c>
      <c r="N4013" t="s">
        <v>133</v>
      </c>
      <c r="O4013" t="s">
        <v>132</v>
      </c>
      <c r="P4013">
        <v>5</v>
      </c>
      <c r="Q4013">
        <v>4</v>
      </c>
      <c r="R4013">
        <f>SUMIFS(Table2[number],Table2[Event],"Goal",Table2[H/U],"HOME",Table2[GameID],Table2[[#This Row],[GameID]],Table2[GameTime],"&lt;="&amp;Table2[[#This Row],[GameTime]])</f>
        <v>3</v>
      </c>
      <c r="S4013">
        <f>SUMIFS(Table2[number],Table2[Event],"Goal",Table2[H/U],"AWAY",Table2[GameID],Table2[[#This Row],[GameID]],Table2[GameTime],"&lt;="&amp;Table2[[#This Row],[GameTime]])</f>
        <v>2</v>
      </c>
      <c r="T4013" t="str">
        <f>IF(Table2[[#This Row],[Event]]="Goal",Table2[[#This Row],[Hscore]]&amp;"-"&amp;Table2[[#This Row],[Uscore]],"")</f>
        <v>3-2</v>
      </c>
      <c r="U4013">
        <v>1581</v>
      </c>
      <c r="V4013" s="1">
        <f>Table2[[#This Row],[GameTime]]-(Table2[[#This Row],[period]]-1)*1200</f>
        <v>381</v>
      </c>
      <c r="W4013" s="1">
        <f>ROUNDDOWN(Table2[[#This Row],[Time]]/60,0)</f>
        <v>6</v>
      </c>
      <c r="X4013" s="1">
        <f>ROUNDDOWN((Table2[[#This Row],[Time]]/60-Table2[[#This Row],[Time2]])*60,0)</f>
        <v>21</v>
      </c>
      <c r="Y4013" s="1" t="str">
        <f>IF(Table2[[#This Row],[Time2]]&lt;10,0&amp;Table2[[#This Row],[Time2]],Table2[[#This Row],[Time2]])</f>
        <v>06</v>
      </c>
      <c r="Z4013" s="1">
        <f>IF(Table2[[#This Row],[Time3]]&lt;10,0&amp;Table2[[#This Row],[Time3]],Table2[[#This Row],[Time3]])</f>
        <v>21</v>
      </c>
      <c r="AA4013" s="2" t="str">
        <f>Table2[[#This Row],[Time4]]&amp;":"&amp;Table2[[#This Row],[Time5]]</f>
        <v>06:21</v>
      </c>
      <c r="AB4013" s="1" t="str" cm="1">
        <f t="array" ref="AB4013">IFERROR(IF(Table2[[#This Row],[code]]="","",_xlfn.IFS(AND(Table2[[#This Row],[code]]&lt;400,Table2[[#This Row],[code]]&lt;&gt;""),2,Table2[[#This Row],[code]]&gt;500,4)),"")</f>
        <v/>
      </c>
      <c r="AC4013" s="1" t="str">
        <f>IF(Table2[[#This Row],[Event]]="Penalty",Table2[[#This Row],[number]],IF(Table2[[#This Row],[Event]]="Time-Out",401,""))</f>
        <v/>
      </c>
      <c r="AD4013" s="1">
        <f>ROW(A4012)</f>
        <v>4012</v>
      </c>
      <c r="AE4013" s="1">
        <f>COUNTIFS(Table2[GameID],Table2[[#This Row],[GameID]],Table2[Column1],"&lt;="&amp;Table2[[#This Row],[Column1]])-1</f>
        <v>7</v>
      </c>
    </row>
    <row r="4014" spans="1:31" x14ac:dyDescent="0.45">
      <c r="A4014" t="s">
        <v>304</v>
      </c>
      <c r="B4014" t="str">
        <f>_xlfn.TEXTBEFORE(Table2[[#This Row],[Kamp]]," - ")</f>
        <v>Aab</v>
      </c>
      <c r="C4014" t="str">
        <f>_xlfn.TEXTAFTER(Table2[[#This Row],[Kamp]],"- ")</f>
        <v>Blackhawks</v>
      </c>
      <c r="D4014">
        <v>45312</v>
      </c>
      <c r="E4014">
        <v>83618</v>
      </c>
      <c r="F4014">
        <v>20232024</v>
      </c>
      <c r="G4014" t="s">
        <v>418</v>
      </c>
      <c r="H4014" t="s">
        <v>661</v>
      </c>
      <c r="I4014" t="s">
        <v>677</v>
      </c>
      <c r="J4014">
        <v>2</v>
      </c>
      <c r="K4014">
        <v>31143</v>
      </c>
      <c r="L4014">
        <v>1</v>
      </c>
      <c r="M4014" t="s">
        <v>630</v>
      </c>
      <c r="N4014" t="s">
        <v>635</v>
      </c>
      <c r="O4014" t="s">
        <v>634</v>
      </c>
      <c r="P4014">
        <v>20</v>
      </c>
      <c r="Q4014" t="s">
        <v>634</v>
      </c>
      <c r="R4014">
        <f>SUMIFS(Table2[number],Table2[Event],"Goal",Table2[H/U],"HOME",Table2[GameID],Table2[[#This Row],[GameID]],Table2[GameTime],"&lt;="&amp;Table2[[#This Row],[GameTime]])</f>
        <v>3</v>
      </c>
      <c r="S4014">
        <f>SUMIFS(Table2[number],Table2[Event],"Goal",Table2[H/U],"AWAY",Table2[GameID],Table2[[#This Row],[GameID]],Table2[GameTime],"&lt;="&amp;Table2[[#This Row],[GameTime]])</f>
        <v>3</v>
      </c>
      <c r="T4014" t="str">
        <f>IF(Table2[[#This Row],[Event]]="Goal",Table2[[#This Row],[Hscore]]&amp;"-"&amp;Table2[[#This Row],[Uscore]],"")</f>
        <v>3-3</v>
      </c>
      <c r="U4014">
        <v>2237</v>
      </c>
      <c r="V4014" s="1">
        <f>Table2[[#This Row],[GameTime]]-(Table2[[#This Row],[period]]-1)*1200</f>
        <v>1037</v>
      </c>
      <c r="W4014" s="1">
        <f>ROUNDDOWN(Table2[[#This Row],[Time]]/60,0)</f>
        <v>17</v>
      </c>
      <c r="X4014" s="1">
        <f>ROUNDDOWN((Table2[[#This Row],[Time]]/60-Table2[[#This Row],[Time2]])*60,0)</f>
        <v>17</v>
      </c>
      <c r="Y4014" s="1">
        <f>IF(Table2[[#This Row],[Time2]]&lt;10,0&amp;Table2[[#This Row],[Time2]],Table2[[#This Row],[Time2]])</f>
        <v>17</v>
      </c>
      <c r="Z4014" s="1">
        <f>IF(Table2[[#This Row],[Time3]]&lt;10,0&amp;Table2[[#This Row],[Time3]],Table2[[#This Row],[Time3]])</f>
        <v>17</v>
      </c>
      <c r="AA4014" s="2" t="str">
        <f>Table2[[#This Row],[Time4]]&amp;":"&amp;Table2[[#This Row],[Time5]]</f>
        <v>17:17</v>
      </c>
      <c r="AB4014" s="1" t="str" cm="1">
        <f t="array" ref="AB4014">IFERROR(IF(Table2[[#This Row],[code]]="","",_xlfn.IFS(AND(Table2[[#This Row],[code]]&lt;400,Table2[[#This Row],[code]]&lt;&gt;""),2,Table2[[#This Row],[code]]&gt;500,4)),"")</f>
        <v/>
      </c>
      <c r="AC4014" s="1" t="str">
        <f>IF(Table2[[#This Row],[Event]]="Penalty",Table2[[#This Row],[number]],IF(Table2[[#This Row],[Event]]="Time-Out",401,""))</f>
        <v/>
      </c>
      <c r="AD4014" s="1">
        <f>ROW(A4013)</f>
        <v>4013</v>
      </c>
      <c r="AE4014" s="1">
        <f>COUNTIFS(Table2[GameID],Table2[[#This Row],[GameID]],Table2[Column1],"&lt;="&amp;Table2[[#This Row],[Column1]])-1</f>
        <v>8</v>
      </c>
    </row>
    <row r="4015" spans="1:31" x14ac:dyDescent="0.45">
      <c r="A4015" t="s">
        <v>304</v>
      </c>
      <c r="B4015" t="str">
        <f>_xlfn.TEXTBEFORE(Table2[[#This Row],[Kamp]]," - ")</f>
        <v>Aab</v>
      </c>
      <c r="C4015" t="str">
        <f>_xlfn.TEXTAFTER(Table2[[#This Row],[Kamp]],"- ")</f>
        <v>Blackhawks</v>
      </c>
      <c r="D4015">
        <v>45312</v>
      </c>
      <c r="E4015">
        <v>83618</v>
      </c>
      <c r="F4015">
        <v>20232024</v>
      </c>
      <c r="G4015" t="s">
        <v>418</v>
      </c>
      <c r="H4015" t="s">
        <v>669</v>
      </c>
      <c r="I4015" t="s">
        <v>678</v>
      </c>
      <c r="J4015">
        <v>2</v>
      </c>
      <c r="K4015">
        <v>31146</v>
      </c>
      <c r="L4015">
        <v>222</v>
      </c>
      <c r="M4015" t="s">
        <v>631</v>
      </c>
      <c r="N4015" t="s">
        <v>652</v>
      </c>
      <c r="O4015" t="s">
        <v>634</v>
      </c>
      <c r="P4015">
        <v>99</v>
      </c>
      <c r="Q4015" t="s">
        <v>634</v>
      </c>
      <c r="R4015">
        <f>SUMIFS(Table2[number],Table2[Event],"Goal",Table2[H/U],"HOME",Table2[GameID],Table2[[#This Row],[GameID]],Table2[GameTime],"&lt;="&amp;Table2[[#This Row],[GameTime]])</f>
        <v>3</v>
      </c>
      <c r="S4015">
        <f>SUMIFS(Table2[number],Table2[Event],"Goal",Table2[H/U],"AWAY",Table2[GameID],Table2[[#This Row],[GameID]],Table2[GameTime],"&lt;="&amp;Table2[[#This Row],[GameTime]])</f>
        <v>3</v>
      </c>
      <c r="T4015" t="str">
        <f>IF(Table2[[#This Row],[Event]]="Goal",Table2[[#This Row],[Hscore]]&amp;"-"&amp;Table2[[#This Row],[Uscore]],"")</f>
        <v/>
      </c>
      <c r="U4015">
        <v>2237</v>
      </c>
      <c r="V4015" s="1">
        <f>Table2[[#This Row],[GameTime]]-(Table2[[#This Row],[period]]-1)*1200</f>
        <v>1037</v>
      </c>
      <c r="W4015" s="1">
        <f>ROUNDDOWN(Table2[[#This Row],[Time]]/60,0)</f>
        <v>17</v>
      </c>
      <c r="X4015" s="1">
        <f>ROUNDDOWN((Table2[[#This Row],[Time]]/60-Table2[[#This Row],[Time2]])*60,0)</f>
        <v>17</v>
      </c>
      <c r="Y4015" s="1">
        <f>IF(Table2[[#This Row],[Time2]]&lt;10,0&amp;Table2[[#This Row],[Time2]],Table2[[#This Row],[Time2]])</f>
        <v>17</v>
      </c>
      <c r="Z4015" s="1">
        <f>IF(Table2[[#This Row],[Time3]]&lt;10,0&amp;Table2[[#This Row],[Time3]],Table2[[#This Row],[Time3]])</f>
        <v>17</v>
      </c>
      <c r="AA4015" s="2" t="str">
        <f>Table2[[#This Row],[Time4]]&amp;":"&amp;Table2[[#This Row],[Time5]]</f>
        <v>17:17</v>
      </c>
      <c r="AB4015" s="1" cm="1">
        <f t="array" ref="AB4015">IFERROR(IF(Table2[[#This Row],[code]]="","",_xlfn.IFS(AND(Table2[[#This Row],[code]]&lt;400,Table2[[#This Row],[code]]&lt;&gt;""),2,Table2[[#This Row],[code]]&gt;500,4)),"")</f>
        <v>2</v>
      </c>
      <c r="AC4015" s="1">
        <f>IF(Table2[[#This Row],[Event]]="Penalty",Table2[[#This Row],[number]],IF(Table2[[#This Row],[Event]]="Time-Out",401,""))</f>
        <v>222</v>
      </c>
      <c r="AD4015" s="1">
        <f>ROW(A4014)</f>
        <v>4014</v>
      </c>
      <c r="AE4015" s="1">
        <f>COUNTIFS(Table2[GameID],Table2[[#This Row],[GameID]],Table2[Column1],"&lt;="&amp;Table2[[#This Row],[Column1]])-1</f>
        <v>9</v>
      </c>
    </row>
    <row r="4016" spans="1:31" x14ac:dyDescent="0.45">
      <c r="A4016" t="s">
        <v>304</v>
      </c>
      <c r="B4016" t="str">
        <f>_xlfn.TEXTBEFORE(Table2[[#This Row],[Kamp]]," - ")</f>
        <v>Aab</v>
      </c>
      <c r="C4016" t="str">
        <f>_xlfn.TEXTAFTER(Table2[[#This Row],[Kamp]],"- ")</f>
        <v>Blackhawks</v>
      </c>
      <c r="D4016">
        <v>45312</v>
      </c>
      <c r="E4016">
        <v>83618</v>
      </c>
      <c r="F4016">
        <v>20232024</v>
      </c>
      <c r="G4016" t="s">
        <v>418</v>
      </c>
      <c r="H4016" t="s">
        <v>669</v>
      </c>
      <c r="I4016" t="s">
        <v>678</v>
      </c>
      <c r="J4016">
        <v>3</v>
      </c>
      <c r="K4016">
        <v>31146</v>
      </c>
      <c r="L4016">
        <v>1</v>
      </c>
      <c r="M4016" t="s">
        <v>630</v>
      </c>
      <c r="N4016" t="s">
        <v>146</v>
      </c>
      <c r="O4016" t="s">
        <v>516</v>
      </c>
      <c r="P4016">
        <v>91</v>
      </c>
      <c r="Q4016">
        <v>20</v>
      </c>
      <c r="R4016">
        <f>SUMIFS(Table2[number],Table2[Event],"Goal",Table2[H/U],"HOME",Table2[GameID],Table2[[#This Row],[GameID]],Table2[GameTime],"&lt;="&amp;Table2[[#This Row],[GameTime]])</f>
        <v>4</v>
      </c>
      <c r="S4016">
        <f>SUMIFS(Table2[number],Table2[Event],"Goal",Table2[H/U],"AWAY",Table2[GameID],Table2[[#This Row],[GameID]],Table2[GameTime],"&lt;="&amp;Table2[[#This Row],[GameTime]])</f>
        <v>3</v>
      </c>
      <c r="T4016" t="str">
        <f>IF(Table2[[#This Row],[Event]]="Goal",Table2[[#This Row],[Hscore]]&amp;"-"&amp;Table2[[#This Row],[Uscore]],"")</f>
        <v>4-3</v>
      </c>
      <c r="U4016">
        <v>3049</v>
      </c>
      <c r="V4016" s="1">
        <f>Table2[[#This Row],[GameTime]]-(Table2[[#This Row],[period]]-1)*1200</f>
        <v>649</v>
      </c>
      <c r="W4016" s="1">
        <f>ROUNDDOWN(Table2[[#This Row],[Time]]/60,0)</f>
        <v>10</v>
      </c>
      <c r="X4016" s="1">
        <f>ROUNDDOWN((Table2[[#This Row],[Time]]/60-Table2[[#This Row],[Time2]])*60,0)</f>
        <v>49</v>
      </c>
      <c r="Y4016" s="1">
        <f>IF(Table2[[#This Row],[Time2]]&lt;10,0&amp;Table2[[#This Row],[Time2]],Table2[[#This Row],[Time2]])</f>
        <v>10</v>
      </c>
      <c r="Z4016" s="1">
        <f>IF(Table2[[#This Row],[Time3]]&lt;10,0&amp;Table2[[#This Row],[Time3]],Table2[[#This Row],[Time3]])</f>
        <v>49</v>
      </c>
      <c r="AA4016" s="2" t="str">
        <f>Table2[[#This Row],[Time4]]&amp;":"&amp;Table2[[#This Row],[Time5]]</f>
        <v>10:49</v>
      </c>
      <c r="AB4016" s="1" t="str" cm="1">
        <f t="array" ref="AB4016">IFERROR(IF(Table2[[#This Row],[code]]="","",_xlfn.IFS(AND(Table2[[#This Row],[code]]&lt;400,Table2[[#This Row],[code]]&lt;&gt;""),2,Table2[[#This Row],[code]]&gt;500,4)),"")</f>
        <v/>
      </c>
      <c r="AC4016" s="1" t="str">
        <f>IF(Table2[[#This Row],[Event]]="Penalty",Table2[[#This Row],[number]],IF(Table2[[#This Row],[Event]]="Time-Out",401,""))</f>
        <v/>
      </c>
      <c r="AD4016" s="1">
        <f>ROW(A4015)</f>
        <v>4015</v>
      </c>
      <c r="AE4016" s="1">
        <f>COUNTIFS(Table2[GameID],Table2[[#This Row],[GameID]],Table2[Column1],"&lt;="&amp;Table2[[#This Row],[Column1]])-1</f>
        <v>10</v>
      </c>
    </row>
    <row r="4017" spans="1:31" x14ac:dyDescent="0.45">
      <c r="A4017" t="s">
        <v>304</v>
      </c>
      <c r="B4017" t="str">
        <f>_xlfn.TEXTBEFORE(Table2[[#This Row],[Kamp]]," - ")</f>
        <v>Aab</v>
      </c>
      <c r="C4017" t="str">
        <f>_xlfn.TEXTAFTER(Table2[[#This Row],[Kamp]],"- ")</f>
        <v>Blackhawks</v>
      </c>
      <c r="D4017">
        <v>45312</v>
      </c>
      <c r="E4017">
        <v>83618</v>
      </c>
      <c r="F4017">
        <v>20232024</v>
      </c>
      <c r="G4017" t="s">
        <v>418</v>
      </c>
      <c r="H4017" t="s">
        <v>669</v>
      </c>
      <c r="I4017" t="s">
        <v>678</v>
      </c>
      <c r="J4017">
        <v>3</v>
      </c>
      <c r="K4017">
        <v>31146</v>
      </c>
      <c r="L4017">
        <v>1</v>
      </c>
      <c r="M4017" t="s">
        <v>630</v>
      </c>
      <c r="N4017" t="s">
        <v>264</v>
      </c>
      <c r="O4017" t="s">
        <v>634</v>
      </c>
      <c r="P4017">
        <v>10</v>
      </c>
      <c r="Q4017" t="s">
        <v>634</v>
      </c>
      <c r="R4017">
        <f>SUMIFS(Table2[number],Table2[Event],"Goal",Table2[H/U],"HOME",Table2[GameID],Table2[[#This Row],[GameID]],Table2[GameTime],"&lt;="&amp;Table2[[#This Row],[GameTime]])</f>
        <v>5</v>
      </c>
      <c r="S4017">
        <f>SUMIFS(Table2[number],Table2[Event],"Goal",Table2[H/U],"AWAY",Table2[GameID],Table2[[#This Row],[GameID]],Table2[GameTime],"&lt;="&amp;Table2[[#This Row],[GameTime]])</f>
        <v>3</v>
      </c>
      <c r="T4017" t="str">
        <f>IF(Table2[[#This Row],[Event]]="Goal",Table2[[#This Row],[Hscore]]&amp;"-"&amp;Table2[[#This Row],[Uscore]],"")</f>
        <v>5-3</v>
      </c>
      <c r="U4017">
        <v>3182</v>
      </c>
      <c r="V4017" s="1">
        <f>Table2[[#This Row],[GameTime]]-(Table2[[#This Row],[period]]-1)*1200</f>
        <v>782</v>
      </c>
      <c r="W4017" s="1">
        <f>ROUNDDOWN(Table2[[#This Row],[Time]]/60,0)</f>
        <v>13</v>
      </c>
      <c r="X4017" s="1">
        <f>ROUNDDOWN((Table2[[#This Row],[Time]]/60-Table2[[#This Row],[Time2]])*60,0)</f>
        <v>1</v>
      </c>
      <c r="Y4017" s="1">
        <f>IF(Table2[[#This Row],[Time2]]&lt;10,0&amp;Table2[[#This Row],[Time2]],Table2[[#This Row],[Time2]])</f>
        <v>13</v>
      </c>
      <c r="Z4017" s="1" t="str">
        <f>IF(Table2[[#This Row],[Time3]]&lt;10,0&amp;Table2[[#This Row],[Time3]],Table2[[#This Row],[Time3]])</f>
        <v>01</v>
      </c>
      <c r="AA4017" s="2" t="str">
        <f>Table2[[#This Row],[Time4]]&amp;":"&amp;Table2[[#This Row],[Time5]]</f>
        <v>13:01</v>
      </c>
      <c r="AB4017" s="1" t="str" cm="1">
        <f t="array" ref="AB4017">IFERROR(IF(Table2[[#This Row],[code]]="","",_xlfn.IFS(AND(Table2[[#This Row],[code]]&lt;400,Table2[[#This Row],[code]]&lt;&gt;""),2,Table2[[#This Row],[code]]&gt;500,4)),"")</f>
        <v/>
      </c>
      <c r="AC4017" s="1" t="str">
        <f>IF(Table2[[#This Row],[Event]]="Penalty",Table2[[#This Row],[number]],IF(Table2[[#This Row],[Event]]="Time-Out",401,""))</f>
        <v/>
      </c>
      <c r="AD4017" s="1">
        <f>ROW(A4016)</f>
        <v>4016</v>
      </c>
      <c r="AE4017" s="1">
        <f>COUNTIFS(Table2[GameID],Table2[[#This Row],[GameID]],Table2[Column1],"&lt;="&amp;Table2[[#This Row],[Column1]])-1</f>
        <v>11</v>
      </c>
    </row>
    <row r="4018" spans="1:31" x14ac:dyDescent="0.45">
      <c r="A4018" t="s">
        <v>304</v>
      </c>
      <c r="B4018" t="str">
        <f>_xlfn.TEXTBEFORE(Table2[[#This Row],[Kamp]]," - ")</f>
        <v>Aab</v>
      </c>
      <c r="C4018" t="str">
        <f>_xlfn.TEXTAFTER(Table2[[#This Row],[Kamp]],"- ")</f>
        <v>Blackhawks</v>
      </c>
      <c r="D4018">
        <v>45312</v>
      </c>
      <c r="E4018">
        <v>83618</v>
      </c>
      <c r="F4018">
        <v>20232024</v>
      </c>
      <c r="G4018" t="s">
        <v>418</v>
      </c>
      <c r="H4018" t="s">
        <v>661</v>
      </c>
      <c r="I4018" t="s">
        <v>677</v>
      </c>
      <c r="J4018">
        <v>3</v>
      </c>
      <c r="K4018">
        <v>31143</v>
      </c>
      <c r="L4018">
        <v>0</v>
      </c>
      <c r="M4018" t="s">
        <v>633</v>
      </c>
      <c r="N4018" t="s">
        <v>634</v>
      </c>
      <c r="O4018" t="s">
        <v>634</v>
      </c>
      <c r="P4018" t="s">
        <v>634</v>
      </c>
      <c r="Q4018" t="s">
        <v>634</v>
      </c>
      <c r="R4018">
        <f>SUMIFS(Table2[number],Table2[Event],"Goal",Table2[H/U],"HOME",Table2[GameID],Table2[[#This Row],[GameID]],Table2[GameTime],"&lt;="&amp;Table2[[#This Row],[GameTime]])</f>
        <v>5</v>
      </c>
      <c r="S4018">
        <f>SUMIFS(Table2[number],Table2[Event],"Goal",Table2[H/U],"AWAY",Table2[GameID],Table2[[#This Row],[GameID]],Table2[GameTime],"&lt;="&amp;Table2[[#This Row],[GameTime]])</f>
        <v>3</v>
      </c>
      <c r="T4018" t="str">
        <f>IF(Table2[[#This Row],[Event]]="Goal",Table2[[#This Row],[Hscore]]&amp;"-"&amp;Table2[[#This Row],[Uscore]],"")</f>
        <v/>
      </c>
      <c r="U4018">
        <v>3182</v>
      </c>
      <c r="V4018" s="1">
        <f>Table2[[#This Row],[GameTime]]-(Table2[[#This Row],[period]]-1)*1200</f>
        <v>782</v>
      </c>
      <c r="W4018" s="1">
        <f>ROUNDDOWN(Table2[[#This Row],[Time]]/60,0)</f>
        <v>13</v>
      </c>
      <c r="X4018" s="1">
        <f>ROUNDDOWN((Table2[[#This Row],[Time]]/60-Table2[[#This Row],[Time2]])*60,0)</f>
        <v>1</v>
      </c>
      <c r="Y4018" s="1">
        <f>IF(Table2[[#This Row],[Time2]]&lt;10,0&amp;Table2[[#This Row],[Time2]],Table2[[#This Row],[Time2]])</f>
        <v>13</v>
      </c>
      <c r="Z4018" s="1" t="str">
        <f>IF(Table2[[#This Row],[Time3]]&lt;10,0&amp;Table2[[#This Row],[Time3]],Table2[[#This Row],[Time3]])</f>
        <v>01</v>
      </c>
      <c r="AA4018" s="2" t="str">
        <f>Table2[[#This Row],[Time4]]&amp;":"&amp;Table2[[#This Row],[Time5]]</f>
        <v>13:01</v>
      </c>
      <c r="AB4018" s="1" t="str" cm="1">
        <f t="array" ref="AB4018">IFERROR(IF(Table2[[#This Row],[code]]="","",_xlfn.IFS(AND(Table2[[#This Row],[code]]&lt;400,Table2[[#This Row],[code]]&lt;&gt;""),2,Table2[[#This Row],[code]]&gt;500,4)),"")</f>
        <v/>
      </c>
      <c r="AC4018" s="1">
        <f>IF(Table2[[#This Row],[Event]]="Penalty",Table2[[#This Row],[number]],IF(Table2[[#This Row],[Event]]="Time-Out",401,""))</f>
        <v>401</v>
      </c>
      <c r="AD4018" s="1">
        <f>ROW(A4017)</f>
        <v>4017</v>
      </c>
      <c r="AE4018" s="1">
        <f>COUNTIFS(Table2[GameID],Table2[[#This Row],[GameID]],Table2[Column1],"&lt;="&amp;Table2[[#This Row],[Column1]])-1</f>
        <v>12</v>
      </c>
    </row>
    <row r="4019" spans="1:31" x14ac:dyDescent="0.45">
      <c r="A4019" t="s">
        <v>304</v>
      </c>
      <c r="B4019" t="str">
        <f>_xlfn.TEXTBEFORE(Table2[[#This Row],[Kamp]]," - ")</f>
        <v>Aab</v>
      </c>
      <c r="C4019" t="str">
        <f>_xlfn.TEXTAFTER(Table2[[#This Row],[Kamp]],"- ")</f>
        <v>Blackhawks</v>
      </c>
      <c r="D4019">
        <v>45312</v>
      </c>
      <c r="E4019">
        <v>83618</v>
      </c>
      <c r="F4019">
        <v>20232024</v>
      </c>
      <c r="G4019" t="s">
        <v>418</v>
      </c>
      <c r="H4019" t="s">
        <v>661</v>
      </c>
      <c r="I4019" t="s">
        <v>677</v>
      </c>
      <c r="J4019">
        <v>3</v>
      </c>
      <c r="K4019">
        <v>31143</v>
      </c>
      <c r="L4019">
        <v>1</v>
      </c>
      <c r="M4019" t="s">
        <v>630</v>
      </c>
      <c r="N4019" t="s">
        <v>147</v>
      </c>
      <c r="O4019" t="s">
        <v>334</v>
      </c>
      <c r="P4019">
        <v>92</v>
      </c>
      <c r="Q4019">
        <v>6</v>
      </c>
      <c r="R4019">
        <f>SUMIFS(Table2[number],Table2[Event],"Goal",Table2[H/U],"HOME",Table2[GameID],Table2[[#This Row],[GameID]],Table2[GameTime],"&lt;="&amp;Table2[[#This Row],[GameTime]])</f>
        <v>5</v>
      </c>
      <c r="S4019">
        <f>SUMIFS(Table2[number],Table2[Event],"Goal",Table2[H/U],"AWAY",Table2[GameID],Table2[[#This Row],[GameID]],Table2[GameTime],"&lt;="&amp;Table2[[#This Row],[GameTime]])</f>
        <v>4</v>
      </c>
      <c r="T4019" t="str">
        <f>IF(Table2[[#This Row],[Event]]="Goal",Table2[[#This Row],[Hscore]]&amp;"-"&amp;Table2[[#This Row],[Uscore]],"")</f>
        <v>5-4</v>
      </c>
      <c r="U4019">
        <v>3256</v>
      </c>
      <c r="V4019" s="1">
        <f>Table2[[#This Row],[GameTime]]-(Table2[[#This Row],[period]]-1)*1200</f>
        <v>856</v>
      </c>
      <c r="W4019" s="1">
        <f>ROUNDDOWN(Table2[[#This Row],[Time]]/60,0)</f>
        <v>14</v>
      </c>
      <c r="X4019" s="1">
        <f>ROUNDDOWN((Table2[[#This Row],[Time]]/60-Table2[[#This Row],[Time2]])*60,0)</f>
        <v>16</v>
      </c>
      <c r="Y4019" s="1">
        <f>IF(Table2[[#This Row],[Time2]]&lt;10,0&amp;Table2[[#This Row],[Time2]],Table2[[#This Row],[Time2]])</f>
        <v>14</v>
      </c>
      <c r="Z4019" s="1">
        <f>IF(Table2[[#This Row],[Time3]]&lt;10,0&amp;Table2[[#This Row],[Time3]],Table2[[#This Row],[Time3]])</f>
        <v>16</v>
      </c>
      <c r="AA4019" s="2" t="str">
        <f>Table2[[#This Row],[Time4]]&amp;":"&amp;Table2[[#This Row],[Time5]]</f>
        <v>14:16</v>
      </c>
      <c r="AB4019" s="1" t="str" cm="1">
        <f t="array" ref="AB4019">IFERROR(IF(Table2[[#This Row],[code]]="","",_xlfn.IFS(AND(Table2[[#This Row],[code]]&lt;400,Table2[[#This Row],[code]]&lt;&gt;""),2,Table2[[#This Row],[code]]&gt;500,4)),"")</f>
        <v/>
      </c>
      <c r="AC4019" s="1" t="str">
        <f>IF(Table2[[#This Row],[Event]]="Penalty",Table2[[#This Row],[number]],IF(Table2[[#This Row],[Event]]="Time-Out",401,""))</f>
        <v/>
      </c>
      <c r="AD4019" s="1">
        <f>ROW(A4018)</f>
        <v>4018</v>
      </c>
      <c r="AE4019" s="1">
        <f>COUNTIFS(Table2[GameID],Table2[[#This Row],[GameID]],Table2[Column1],"&lt;="&amp;Table2[[#This Row],[Column1]])-1</f>
        <v>13</v>
      </c>
    </row>
    <row r="4020" spans="1:31" x14ac:dyDescent="0.45">
      <c r="A4020" t="s">
        <v>304</v>
      </c>
      <c r="B4020" t="str">
        <f>_xlfn.TEXTBEFORE(Table2[[#This Row],[Kamp]]," - ")</f>
        <v>Aab</v>
      </c>
      <c r="C4020" t="str">
        <f>_xlfn.TEXTAFTER(Table2[[#This Row],[Kamp]],"- ")</f>
        <v>Blackhawks</v>
      </c>
      <c r="D4020">
        <v>45312</v>
      </c>
      <c r="E4020">
        <v>83618</v>
      </c>
      <c r="F4020">
        <v>20232024</v>
      </c>
      <c r="G4020" t="s">
        <v>418</v>
      </c>
      <c r="H4020" t="s">
        <v>669</v>
      </c>
      <c r="I4020" t="s">
        <v>678</v>
      </c>
      <c r="J4020">
        <v>3</v>
      </c>
      <c r="K4020">
        <v>31146</v>
      </c>
      <c r="L4020">
        <v>1</v>
      </c>
      <c r="M4020" t="s">
        <v>630</v>
      </c>
      <c r="N4020" t="s">
        <v>265</v>
      </c>
      <c r="O4020" t="s">
        <v>264</v>
      </c>
      <c r="P4020">
        <v>14</v>
      </c>
      <c r="Q4020">
        <v>10</v>
      </c>
      <c r="R4020">
        <f>SUMIFS(Table2[number],Table2[Event],"Goal",Table2[H/U],"HOME",Table2[GameID],Table2[[#This Row],[GameID]],Table2[GameTime],"&lt;="&amp;Table2[[#This Row],[GameTime]])</f>
        <v>6</v>
      </c>
      <c r="S4020">
        <f>SUMIFS(Table2[number],Table2[Event],"Goal",Table2[H/U],"AWAY",Table2[GameID],Table2[[#This Row],[GameID]],Table2[GameTime],"&lt;="&amp;Table2[[#This Row],[GameTime]])</f>
        <v>4</v>
      </c>
      <c r="T4020" t="str">
        <f>IF(Table2[[#This Row],[Event]]="Goal",Table2[[#This Row],[Hscore]]&amp;"-"&amp;Table2[[#This Row],[Uscore]],"")</f>
        <v>6-4</v>
      </c>
      <c r="U4020">
        <v>3387</v>
      </c>
      <c r="V4020" s="1">
        <f>Table2[[#This Row],[GameTime]]-(Table2[[#This Row],[period]]-1)*1200</f>
        <v>987</v>
      </c>
      <c r="W4020" s="1">
        <f>ROUNDDOWN(Table2[[#This Row],[Time]]/60,0)</f>
        <v>16</v>
      </c>
      <c r="X4020" s="1">
        <f>ROUNDDOWN((Table2[[#This Row],[Time]]/60-Table2[[#This Row],[Time2]])*60,0)</f>
        <v>27</v>
      </c>
      <c r="Y4020" s="1">
        <f>IF(Table2[[#This Row],[Time2]]&lt;10,0&amp;Table2[[#This Row],[Time2]],Table2[[#This Row],[Time2]])</f>
        <v>16</v>
      </c>
      <c r="Z4020" s="1">
        <f>IF(Table2[[#This Row],[Time3]]&lt;10,0&amp;Table2[[#This Row],[Time3]],Table2[[#This Row],[Time3]])</f>
        <v>27</v>
      </c>
      <c r="AA4020" s="2" t="str">
        <f>Table2[[#This Row],[Time4]]&amp;":"&amp;Table2[[#This Row],[Time5]]</f>
        <v>16:27</v>
      </c>
      <c r="AB4020" s="1" t="str" cm="1">
        <f t="array" ref="AB4020">IFERROR(IF(Table2[[#This Row],[code]]="","",_xlfn.IFS(AND(Table2[[#This Row],[code]]&lt;400,Table2[[#This Row],[code]]&lt;&gt;""),2,Table2[[#This Row],[code]]&gt;500,4)),"")</f>
        <v/>
      </c>
      <c r="AC4020" s="1" t="str">
        <f>IF(Table2[[#This Row],[Event]]="Penalty",Table2[[#This Row],[number]],IF(Table2[[#This Row],[Event]]="Time-Out",401,""))</f>
        <v/>
      </c>
      <c r="AD4020" s="1">
        <f>ROW(A4019)</f>
        <v>4019</v>
      </c>
      <c r="AE4020" s="1">
        <f>COUNTIFS(Table2[GameID],Table2[[#This Row],[GameID]],Table2[Column1],"&lt;="&amp;Table2[[#This Row],[Column1]])-1</f>
        <v>14</v>
      </c>
    </row>
    <row r="4021" spans="1:31" x14ac:dyDescent="0.45">
      <c r="A4021" t="s">
        <v>304</v>
      </c>
      <c r="B4021" t="str">
        <f>_xlfn.TEXTBEFORE(Table2[[#This Row],[Kamp]]," - ")</f>
        <v>Aab</v>
      </c>
      <c r="C4021" t="str">
        <f>_xlfn.TEXTAFTER(Table2[[#This Row],[Kamp]],"- ")</f>
        <v>Blackhawks</v>
      </c>
      <c r="D4021">
        <v>45312</v>
      </c>
      <c r="E4021">
        <v>83618</v>
      </c>
      <c r="F4021">
        <v>20232024</v>
      </c>
      <c r="G4021" t="s">
        <v>418</v>
      </c>
      <c r="H4021" t="s">
        <v>661</v>
      </c>
      <c r="I4021" t="s">
        <v>677</v>
      </c>
      <c r="J4021">
        <v>3</v>
      </c>
      <c r="K4021">
        <v>31143</v>
      </c>
      <c r="L4021">
        <v>1</v>
      </c>
      <c r="M4021" t="s">
        <v>630</v>
      </c>
      <c r="N4021" t="s">
        <v>147</v>
      </c>
      <c r="O4021" t="s">
        <v>334</v>
      </c>
      <c r="P4021">
        <v>92</v>
      </c>
      <c r="Q4021">
        <v>6</v>
      </c>
      <c r="R4021">
        <f>SUMIFS(Table2[number],Table2[Event],"Goal",Table2[H/U],"HOME",Table2[GameID],Table2[[#This Row],[GameID]],Table2[GameTime],"&lt;="&amp;Table2[[#This Row],[GameTime]])</f>
        <v>6</v>
      </c>
      <c r="S4021">
        <f>SUMIFS(Table2[number],Table2[Event],"Goal",Table2[H/U],"AWAY",Table2[GameID],Table2[[#This Row],[GameID]],Table2[GameTime],"&lt;="&amp;Table2[[#This Row],[GameTime]])</f>
        <v>5</v>
      </c>
      <c r="T4021" t="str">
        <f>IF(Table2[[#This Row],[Event]]="Goal",Table2[[#This Row],[Hscore]]&amp;"-"&amp;Table2[[#This Row],[Uscore]],"")</f>
        <v>6-5</v>
      </c>
      <c r="U4021">
        <v>3417</v>
      </c>
      <c r="V4021" s="1">
        <f>Table2[[#This Row],[GameTime]]-(Table2[[#This Row],[period]]-1)*1200</f>
        <v>1017</v>
      </c>
      <c r="W4021" s="1">
        <f>ROUNDDOWN(Table2[[#This Row],[Time]]/60,0)</f>
        <v>16</v>
      </c>
      <c r="X4021" s="1">
        <f>ROUNDDOWN((Table2[[#This Row],[Time]]/60-Table2[[#This Row],[Time2]])*60,0)</f>
        <v>57</v>
      </c>
      <c r="Y4021" s="1">
        <f>IF(Table2[[#This Row],[Time2]]&lt;10,0&amp;Table2[[#This Row],[Time2]],Table2[[#This Row],[Time2]])</f>
        <v>16</v>
      </c>
      <c r="Z4021" s="1">
        <f>IF(Table2[[#This Row],[Time3]]&lt;10,0&amp;Table2[[#This Row],[Time3]],Table2[[#This Row],[Time3]])</f>
        <v>57</v>
      </c>
      <c r="AA4021" s="2" t="str">
        <f>Table2[[#This Row],[Time4]]&amp;":"&amp;Table2[[#This Row],[Time5]]</f>
        <v>16:57</v>
      </c>
      <c r="AB4021" s="1" t="str" cm="1">
        <f t="array" ref="AB4021">IFERROR(IF(Table2[[#This Row],[code]]="","",_xlfn.IFS(AND(Table2[[#This Row],[code]]&lt;400,Table2[[#This Row],[code]]&lt;&gt;""),2,Table2[[#This Row],[code]]&gt;500,4)),"")</f>
        <v/>
      </c>
      <c r="AC4021" s="1" t="str">
        <f>IF(Table2[[#This Row],[Event]]="Penalty",Table2[[#This Row],[number]],IF(Table2[[#This Row],[Event]]="Time-Out",401,""))</f>
        <v/>
      </c>
      <c r="AD4021" s="1">
        <f>ROW(A4020)</f>
        <v>4020</v>
      </c>
      <c r="AE4021" s="1">
        <f>COUNTIFS(Table2[GameID],Table2[[#This Row],[GameID]],Table2[Column1],"&lt;="&amp;Table2[[#This Row],[Column1]])-1</f>
        <v>15</v>
      </c>
    </row>
    <row r="4022" spans="1:31" x14ac:dyDescent="0.45">
      <c r="A4022" t="s">
        <v>362</v>
      </c>
      <c r="B4022" t="str">
        <f>_xlfn.TEXTBEFORE(Table2[[#This Row],[Kamp]]," - ")</f>
        <v>Copenhagen FC</v>
      </c>
      <c r="C4022" t="str">
        <f>_xlfn.TEXTAFTER(Table2[[#This Row],[Kamp]],"- ")</f>
        <v>Benløse IF</v>
      </c>
      <c r="D4022">
        <v>45312</v>
      </c>
      <c r="E4022">
        <v>83619</v>
      </c>
      <c r="F4022">
        <v>20232024</v>
      </c>
      <c r="G4022" t="s">
        <v>418</v>
      </c>
      <c r="H4022" t="s">
        <v>667</v>
      </c>
      <c r="I4022" t="s">
        <v>678</v>
      </c>
      <c r="J4022">
        <v>1</v>
      </c>
      <c r="K4022">
        <v>31140</v>
      </c>
      <c r="L4022">
        <v>1</v>
      </c>
      <c r="M4022" t="s">
        <v>630</v>
      </c>
      <c r="N4022" t="s">
        <v>59</v>
      </c>
      <c r="O4022" t="s">
        <v>248</v>
      </c>
      <c r="P4022">
        <v>9</v>
      </c>
      <c r="Q4022">
        <v>31</v>
      </c>
      <c r="R4022">
        <f>SUMIFS(Table2[number],Table2[Event],"Goal",Table2[H/U],"HOME",Table2[GameID],Table2[[#This Row],[GameID]],Table2[GameTime],"&lt;="&amp;Table2[[#This Row],[GameTime]])</f>
        <v>1</v>
      </c>
      <c r="S4022">
        <f>SUMIFS(Table2[number],Table2[Event],"Goal",Table2[H/U],"AWAY",Table2[GameID],Table2[[#This Row],[GameID]],Table2[GameTime],"&lt;="&amp;Table2[[#This Row],[GameTime]])</f>
        <v>0</v>
      </c>
      <c r="T4022" t="str">
        <f>IF(Table2[[#This Row],[Event]]="Goal",Table2[[#This Row],[Hscore]]&amp;"-"&amp;Table2[[#This Row],[Uscore]],"")</f>
        <v>1-0</v>
      </c>
      <c r="U4022">
        <v>57</v>
      </c>
      <c r="V4022" s="1">
        <f>Table2[[#This Row],[GameTime]]-(Table2[[#This Row],[period]]-1)*1200</f>
        <v>57</v>
      </c>
      <c r="W4022" s="1">
        <f>ROUNDDOWN(Table2[[#This Row],[Time]]/60,0)</f>
        <v>0</v>
      </c>
      <c r="X4022" s="1">
        <f>ROUNDDOWN((Table2[[#This Row],[Time]]/60-Table2[[#This Row],[Time2]])*60,0)</f>
        <v>57</v>
      </c>
      <c r="Y4022" s="1" t="str">
        <f>IF(Table2[[#This Row],[Time2]]&lt;10,0&amp;Table2[[#This Row],[Time2]],Table2[[#This Row],[Time2]])</f>
        <v>00</v>
      </c>
      <c r="Z4022" s="1">
        <f>IF(Table2[[#This Row],[Time3]]&lt;10,0&amp;Table2[[#This Row],[Time3]],Table2[[#This Row],[Time3]])</f>
        <v>57</v>
      </c>
      <c r="AA4022" s="2" t="str">
        <f>Table2[[#This Row],[Time4]]&amp;":"&amp;Table2[[#This Row],[Time5]]</f>
        <v>00:57</v>
      </c>
      <c r="AB4022" s="1" t="str" cm="1">
        <f t="array" ref="AB4022">IFERROR(IF(Table2[[#This Row],[code]]="","",_xlfn.IFS(AND(Table2[[#This Row],[code]]&lt;400,Table2[[#This Row],[code]]&lt;&gt;""),2,Table2[[#This Row],[code]]&gt;500,4)),"")</f>
        <v/>
      </c>
      <c r="AC4022" s="1" t="str">
        <f>IF(Table2[[#This Row],[Event]]="Penalty",Table2[[#This Row],[number]],IF(Table2[[#This Row],[Event]]="Time-Out",401,""))</f>
        <v/>
      </c>
      <c r="AD4022" s="1">
        <f>ROW(A4021)</f>
        <v>4021</v>
      </c>
      <c r="AE4022" s="1">
        <f>COUNTIFS(Table2[GameID],Table2[[#This Row],[GameID]],Table2[Column1],"&lt;="&amp;Table2[[#This Row],[Column1]])-1</f>
        <v>0</v>
      </c>
    </row>
    <row r="4023" spans="1:31" x14ac:dyDescent="0.45">
      <c r="A4023" t="s">
        <v>362</v>
      </c>
      <c r="B4023" t="str">
        <f>_xlfn.TEXTBEFORE(Table2[[#This Row],[Kamp]]," - ")</f>
        <v>Copenhagen FC</v>
      </c>
      <c r="C4023" t="str">
        <f>_xlfn.TEXTAFTER(Table2[[#This Row],[Kamp]],"- ")</f>
        <v>Benløse IF</v>
      </c>
      <c r="D4023">
        <v>45312</v>
      </c>
      <c r="E4023">
        <v>83619</v>
      </c>
      <c r="F4023">
        <v>20232024</v>
      </c>
      <c r="G4023" t="s">
        <v>418</v>
      </c>
      <c r="H4023" t="s">
        <v>658</v>
      </c>
      <c r="I4023" t="s">
        <v>677</v>
      </c>
      <c r="J4023">
        <v>1</v>
      </c>
      <c r="K4023">
        <v>31137</v>
      </c>
      <c r="L4023">
        <v>1</v>
      </c>
      <c r="M4023" t="s">
        <v>630</v>
      </c>
      <c r="N4023" t="s">
        <v>29</v>
      </c>
      <c r="O4023" t="s">
        <v>468</v>
      </c>
      <c r="P4023">
        <v>44</v>
      </c>
      <c r="Q4023">
        <v>36</v>
      </c>
      <c r="R4023">
        <f>SUMIFS(Table2[number],Table2[Event],"Goal",Table2[H/U],"HOME",Table2[GameID],Table2[[#This Row],[GameID]],Table2[GameTime],"&lt;="&amp;Table2[[#This Row],[GameTime]])</f>
        <v>1</v>
      </c>
      <c r="S4023">
        <f>SUMIFS(Table2[number],Table2[Event],"Goal",Table2[H/U],"AWAY",Table2[GameID],Table2[[#This Row],[GameID]],Table2[GameTime],"&lt;="&amp;Table2[[#This Row],[GameTime]])</f>
        <v>1</v>
      </c>
      <c r="T4023" t="str">
        <f>IF(Table2[[#This Row],[Event]]="Goal",Table2[[#This Row],[Hscore]]&amp;"-"&amp;Table2[[#This Row],[Uscore]],"")</f>
        <v>1-1</v>
      </c>
      <c r="U4023">
        <v>343</v>
      </c>
      <c r="V4023" s="1">
        <f>Table2[[#This Row],[GameTime]]-(Table2[[#This Row],[period]]-1)*1200</f>
        <v>343</v>
      </c>
      <c r="W4023" s="1">
        <f>ROUNDDOWN(Table2[[#This Row],[Time]]/60,0)</f>
        <v>5</v>
      </c>
      <c r="X4023" s="1">
        <f>ROUNDDOWN((Table2[[#This Row],[Time]]/60-Table2[[#This Row],[Time2]])*60,0)</f>
        <v>43</v>
      </c>
      <c r="Y4023" s="1" t="str">
        <f>IF(Table2[[#This Row],[Time2]]&lt;10,0&amp;Table2[[#This Row],[Time2]],Table2[[#This Row],[Time2]])</f>
        <v>05</v>
      </c>
      <c r="Z4023" s="1">
        <f>IF(Table2[[#This Row],[Time3]]&lt;10,0&amp;Table2[[#This Row],[Time3]],Table2[[#This Row],[Time3]])</f>
        <v>43</v>
      </c>
      <c r="AA4023" s="2" t="str">
        <f>Table2[[#This Row],[Time4]]&amp;":"&amp;Table2[[#This Row],[Time5]]</f>
        <v>05:43</v>
      </c>
      <c r="AB4023" s="1" t="str" cm="1">
        <f t="array" ref="AB4023">IFERROR(IF(Table2[[#This Row],[code]]="","",_xlfn.IFS(AND(Table2[[#This Row],[code]]&lt;400,Table2[[#This Row],[code]]&lt;&gt;""),2,Table2[[#This Row],[code]]&gt;500,4)),"")</f>
        <v/>
      </c>
      <c r="AC4023" s="1" t="str">
        <f>IF(Table2[[#This Row],[Event]]="Penalty",Table2[[#This Row],[number]],IF(Table2[[#This Row],[Event]]="Time-Out",401,""))</f>
        <v/>
      </c>
      <c r="AD4023" s="1">
        <f>ROW(A4022)</f>
        <v>4022</v>
      </c>
      <c r="AE4023" s="1">
        <f>COUNTIFS(Table2[GameID],Table2[[#This Row],[GameID]],Table2[Column1],"&lt;="&amp;Table2[[#This Row],[Column1]])-1</f>
        <v>1</v>
      </c>
    </row>
    <row r="4024" spans="1:31" x14ac:dyDescent="0.45">
      <c r="A4024" t="s">
        <v>362</v>
      </c>
      <c r="B4024" t="str">
        <f>_xlfn.TEXTBEFORE(Table2[[#This Row],[Kamp]]," - ")</f>
        <v>Copenhagen FC</v>
      </c>
      <c r="C4024" t="str">
        <f>_xlfn.TEXTAFTER(Table2[[#This Row],[Kamp]],"- ")</f>
        <v>Benløse IF</v>
      </c>
      <c r="D4024">
        <v>45312</v>
      </c>
      <c r="E4024">
        <v>83619</v>
      </c>
      <c r="F4024">
        <v>20232024</v>
      </c>
      <c r="G4024" t="s">
        <v>418</v>
      </c>
      <c r="H4024" t="s">
        <v>667</v>
      </c>
      <c r="I4024" t="s">
        <v>678</v>
      </c>
      <c r="J4024">
        <v>1</v>
      </c>
      <c r="K4024">
        <v>31140</v>
      </c>
      <c r="L4024">
        <v>1</v>
      </c>
      <c r="M4024" t="s">
        <v>630</v>
      </c>
      <c r="N4024" t="s">
        <v>240</v>
      </c>
      <c r="O4024" t="s">
        <v>634</v>
      </c>
      <c r="P4024">
        <v>3</v>
      </c>
      <c r="Q4024" t="s">
        <v>634</v>
      </c>
      <c r="R4024">
        <f>SUMIFS(Table2[number],Table2[Event],"Goal",Table2[H/U],"HOME",Table2[GameID],Table2[[#This Row],[GameID]],Table2[GameTime],"&lt;="&amp;Table2[[#This Row],[GameTime]])</f>
        <v>2</v>
      </c>
      <c r="S4024">
        <f>SUMIFS(Table2[number],Table2[Event],"Goal",Table2[H/U],"AWAY",Table2[GameID],Table2[[#This Row],[GameID]],Table2[GameTime],"&lt;="&amp;Table2[[#This Row],[GameTime]])</f>
        <v>1</v>
      </c>
      <c r="T4024" t="str">
        <f>IF(Table2[[#This Row],[Event]]="Goal",Table2[[#This Row],[Hscore]]&amp;"-"&amp;Table2[[#This Row],[Uscore]],"")</f>
        <v>2-1</v>
      </c>
      <c r="U4024">
        <v>418</v>
      </c>
      <c r="V4024" s="1">
        <f>Table2[[#This Row],[GameTime]]-(Table2[[#This Row],[period]]-1)*1200</f>
        <v>418</v>
      </c>
      <c r="W4024" s="1">
        <f>ROUNDDOWN(Table2[[#This Row],[Time]]/60,0)</f>
        <v>6</v>
      </c>
      <c r="X4024" s="1">
        <f>ROUNDDOWN((Table2[[#This Row],[Time]]/60-Table2[[#This Row],[Time2]])*60,0)</f>
        <v>58</v>
      </c>
      <c r="Y4024" s="1" t="str">
        <f>IF(Table2[[#This Row],[Time2]]&lt;10,0&amp;Table2[[#This Row],[Time2]],Table2[[#This Row],[Time2]])</f>
        <v>06</v>
      </c>
      <c r="Z4024" s="1">
        <f>IF(Table2[[#This Row],[Time3]]&lt;10,0&amp;Table2[[#This Row],[Time3]],Table2[[#This Row],[Time3]])</f>
        <v>58</v>
      </c>
      <c r="AA4024" s="2" t="str">
        <f>Table2[[#This Row],[Time4]]&amp;":"&amp;Table2[[#This Row],[Time5]]</f>
        <v>06:58</v>
      </c>
      <c r="AB4024" s="1" t="str" cm="1">
        <f t="array" ref="AB4024">IFERROR(IF(Table2[[#This Row],[code]]="","",_xlfn.IFS(AND(Table2[[#This Row],[code]]&lt;400,Table2[[#This Row],[code]]&lt;&gt;""),2,Table2[[#This Row],[code]]&gt;500,4)),"")</f>
        <v/>
      </c>
      <c r="AC4024" s="1" t="str">
        <f>IF(Table2[[#This Row],[Event]]="Penalty",Table2[[#This Row],[number]],IF(Table2[[#This Row],[Event]]="Time-Out",401,""))</f>
        <v/>
      </c>
      <c r="AD4024" s="1">
        <f>ROW(A4023)</f>
        <v>4023</v>
      </c>
      <c r="AE4024" s="1">
        <f>COUNTIFS(Table2[GameID],Table2[[#This Row],[GameID]],Table2[Column1],"&lt;="&amp;Table2[[#This Row],[Column1]])-1</f>
        <v>2</v>
      </c>
    </row>
    <row r="4025" spans="1:31" x14ac:dyDescent="0.45">
      <c r="A4025" t="s">
        <v>362</v>
      </c>
      <c r="B4025" t="str">
        <f>_xlfn.TEXTBEFORE(Table2[[#This Row],[Kamp]]," - ")</f>
        <v>Copenhagen FC</v>
      </c>
      <c r="C4025" t="str">
        <f>_xlfn.TEXTAFTER(Table2[[#This Row],[Kamp]],"- ")</f>
        <v>Benløse IF</v>
      </c>
      <c r="D4025">
        <v>45312</v>
      </c>
      <c r="E4025">
        <v>83619</v>
      </c>
      <c r="F4025">
        <v>20232024</v>
      </c>
      <c r="G4025" t="s">
        <v>418</v>
      </c>
      <c r="H4025" t="s">
        <v>658</v>
      </c>
      <c r="I4025" t="s">
        <v>677</v>
      </c>
      <c r="J4025">
        <v>1</v>
      </c>
      <c r="K4025">
        <v>31137</v>
      </c>
      <c r="L4025">
        <v>1</v>
      </c>
      <c r="M4025" t="s">
        <v>630</v>
      </c>
      <c r="N4025" t="s">
        <v>192</v>
      </c>
      <c r="O4025" t="s">
        <v>634</v>
      </c>
      <c r="P4025">
        <v>32</v>
      </c>
      <c r="Q4025" t="s">
        <v>634</v>
      </c>
      <c r="R4025">
        <f>SUMIFS(Table2[number],Table2[Event],"Goal",Table2[H/U],"HOME",Table2[GameID],Table2[[#This Row],[GameID]],Table2[GameTime],"&lt;="&amp;Table2[[#This Row],[GameTime]])</f>
        <v>2</v>
      </c>
      <c r="S4025">
        <f>SUMIFS(Table2[number],Table2[Event],"Goal",Table2[H/U],"AWAY",Table2[GameID],Table2[[#This Row],[GameID]],Table2[GameTime],"&lt;="&amp;Table2[[#This Row],[GameTime]])</f>
        <v>2</v>
      </c>
      <c r="T4025" t="str">
        <f>IF(Table2[[#This Row],[Event]]="Goal",Table2[[#This Row],[Hscore]]&amp;"-"&amp;Table2[[#This Row],[Uscore]],"")</f>
        <v>2-2</v>
      </c>
      <c r="U4025">
        <v>567</v>
      </c>
      <c r="V4025" s="1">
        <f>Table2[[#This Row],[GameTime]]-(Table2[[#This Row],[period]]-1)*1200</f>
        <v>567</v>
      </c>
      <c r="W4025" s="1">
        <f>ROUNDDOWN(Table2[[#This Row],[Time]]/60,0)</f>
        <v>9</v>
      </c>
      <c r="X4025" s="1">
        <f>ROUNDDOWN((Table2[[#This Row],[Time]]/60-Table2[[#This Row],[Time2]])*60,0)</f>
        <v>27</v>
      </c>
      <c r="Y4025" s="1" t="str">
        <f>IF(Table2[[#This Row],[Time2]]&lt;10,0&amp;Table2[[#This Row],[Time2]],Table2[[#This Row],[Time2]])</f>
        <v>09</v>
      </c>
      <c r="Z4025" s="1">
        <f>IF(Table2[[#This Row],[Time3]]&lt;10,0&amp;Table2[[#This Row],[Time3]],Table2[[#This Row],[Time3]])</f>
        <v>27</v>
      </c>
      <c r="AA4025" s="2" t="str">
        <f>Table2[[#This Row],[Time4]]&amp;":"&amp;Table2[[#This Row],[Time5]]</f>
        <v>09:27</v>
      </c>
      <c r="AB4025" s="1" t="str" cm="1">
        <f t="array" ref="AB4025">IFERROR(IF(Table2[[#This Row],[code]]="","",_xlfn.IFS(AND(Table2[[#This Row],[code]]&lt;400,Table2[[#This Row],[code]]&lt;&gt;""),2,Table2[[#This Row],[code]]&gt;500,4)),"")</f>
        <v/>
      </c>
      <c r="AC4025" s="1" t="str">
        <f>IF(Table2[[#This Row],[Event]]="Penalty",Table2[[#This Row],[number]],IF(Table2[[#This Row],[Event]]="Time-Out",401,""))</f>
        <v/>
      </c>
      <c r="AD4025" s="1">
        <f>ROW(A4024)</f>
        <v>4024</v>
      </c>
      <c r="AE4025" s="1">
        <f>COUNTIFS(Table2[GameID],Table2[[#This Row],[GameID]],Table2[Column1],"&lt;="&amp;Table2[[#This Row],[Column1]])-1</f>
        <v>3</v>
      </c>
    </row>
    <row r="4026" spans="1:31" x14ac:dyDescent="0.45">
      <c r="A4026" t="s">
        <v>362</v>
      </c>
      <c r="B4026" t="str">
        <f>_xlfn.TEXTBEFORE(Table2[[#This Row],[Kamp]]," - ")</f>
        <v>Copenhagen FC</v>
      </c>
      <c r="C4026" t="str">
        <f>_xlfn.TEXTAFTER(Table2[[#This Row],[Kamp]],"- ")</f>
        <v>Benløse IF</v>
      </c>
      <c r="D4026">
        <v>45312</v>
      </c>
      <c r="E4026">
        <v>83619</v>
      </c>
      <c r="F4026">
        <v>20232024</v>
      </c>
      <c r="G4026" t="s">
        <v>418</v>
      </c>
      <c r="H4026" t="s">
        <v>658</v>
      </c>
      <c r="I4026" t="s">
        <v>677</v>
      </c>
      <c r="J4026">
        <v>1</v>
      </c>
      <c r="K4026">
        <v>31137</v>
      </c>
      <c r="L4026">
        <v>201</v>
      </c>
      <c r="M4026" t="s">
        <v>631</v>
      </c>
      <c r="N4026" t="s">
        <v>30</v>
      </c>
      <c r="O4026" t="s">
        <v>634</v>
      </c>
      <c r="P4026">
        <v>40</v>
      </c>
      <c r="Q4026" t="s">
        <v>634</v>
      </c>
      <c r="R4026">
        <f>SUMIFS(Table2[number],Table2[Event],"Goal",Table2[H/U],"HOME",Table2[GameID],Table2[[#This Row],[GameID]],Table2[GameTime],"&lt;="&amp;Table2[[#This Row],[GameTime]])</f>
        <v>2</v>
      </c>
      <c r="S4026">
        <f>SUMIFS(Table2[number],Table2[Event],"Goal",Table2[H/U],"AWAY",Table2[GameID],Table2[[#This Row],[GameID]],Table2[GameTime],"&lt;="&amp;Table2[[#This Row],[GameTime]])</f>
        <v>2</v>
      </c>
      <c r="T4026" t="str">
        <f>IF(Table2[[#This Row],[Event]]="Goal",Table2[[#This Row],[Hscore]]&amp;"-"&amp;Table2[[#This Row],[Uscore]],"")</f>
        <v/>
      </c>
      <c r="U4026">
        <v>888</v>
      </c>
      <c r="V4026" s="1">
        <f>Table2[[#This Row],[GameTime]]-(Table2[[#This Row],[period]]-1)*1200</f>
        <v>888</v>
      </c>
      <c r="W4026" s="1">
        <f>ROUNDDOWN(Table2[[#This Row],[Time]]/60,0)</f>
        <v>14</v>
      </c>
      <c r="X4026" s="1">
        <f>ROUNDDOWN((Table2[[#This Row],[Time]]/60-Table2[[#This Row],[Time2]])*60,0)</f>
        <v>48</v>
      </c>
      <c r="Y4026" s="1">
        <f>IF(Table2[[#This Row],[Time2]]&lt;10,0&amp;Table2[[#This Row],[Time2]],Table2[[#This Row],[Time2]])</f>
        <v>14</v>
      </c>
      <c r="Z4026" s="1">
        <f>IF(Table2[[#This Row],[Time3]]&lt;10,0&amp;Table2[[#This Row],[Time3]],Table2[[#This Row],[Time3]])</f>
        <v>48</v>
      </c>
      <c r="AA4026" s="2" t="str">
        <f>Table2[[#This Row],[Time4]]&amp;":"&amp;Table2[[#This Row],[Time5]]</f>
        <v>14:48</v>
      </c>
      <c r="AB4026" s="1" cm="1">
        <f t="array" ref="AB4026">IFERROR(IF(Table2[[#This Row],[code]]="","",_xlfn.IFS(AND(Table2[[#This Row],[code]]&lt;400,Table2[[#This Row],[code]]&lt;&gt;""),2,Table2[[#This Row],[code]]&gt;500,4)),"")</f>
        <v>2</v>
      </c>
      <c r="AC4026" s="1">
        <f>IF(Table2[[#This Row],[Event]]="Penalty",Table2[[#This Row],[number]],IF(Table2[[#This Row],[Event]]="Time-Out",401,""))</f>
        <v>201</v>
      </c>
      <c r="AD4026" s="1">
        <f>ROW(A4025)</f>
        <v>4025</v>
      </c>
      <c r="AE4026" s="1">
        <f>COUNTIFS(Table2[GameID],Table2[[#This Row],[GameID]],Table2[Column1],"&lt;="&amp;Table2[[#This Row],[Column1]])-1</f>
        <v>4</v>
      </c>
    </row>
    <row r="4027" spans="1:31" x14ac:dyDescent="0.45">
      <c r="A4027" t="s">
        <v>362</v>
      </c>
      <c r="B4027" t="str">
        <f>_xlfn.TEXTBEFORE(Table2[[#This Row],[Kamp]]," - ")</f>
        <v>Copenhagen FC</v>
      </c>
      <c r="C4027" t="str">
        <f>_xlfn.TEXTAFTER(Table2[[#This Row],[Kamp]],"- ")</f>
        <v>Benløse IF</v>
      </c>
      <c r="D4027">
        <v>45312</v>
      </c>
      <c r="E4027">
        <v>83619</v>
      </c>
      <c r="F4027">
        <v>20232024</v>
      </c>
      <c r="G4027" t="s">
        <v>418</v>
      </c>
      <c r="H4027" t="s">
        <v>658</v>
      </c>
      <c r="I4027" t="s">
        <v>677</v>
      </c>
      <c r="J4027">
        <v>2</v>
      </c>
      <c r="K4027">
        <v>31137</v>
      </c>
      <c r="L4027">
        <v>1</v>
      </c>
      <c r="M4027" t="s">
        <v>630</v>
      </c>
      <c r="N4027" t="s">
        <v>28</v>
      </c>
      <c r="O4027" t="s">
        <v>29</v>
      </c>
      <c r="P4027">
        <v>41</v>
      </c>
      <c r="Q4027">
        <v>44</v>
      </c>
      <c r="R4027">
        <f>SUMIFS(Table2[number],Table2[Event],"Goal",Table2[H/U],"HOME",Table2[GameID],Table2[[#This Row],[GameID]],Table2[GameTime],"&lt;="&amp;Table2[[#This Row],[GameTime]])</f>
        <v>2</v>
      </c>
      <c r="S4027">
        <f>SUMIFS(Table2[number],Table2[Event],"Goal",Table2[H/U],"AWAY",Table2[GameID],Table2[[#This Row],[GameID]],Table2[GameTime],"&lt;="&amp;Table2[[#This Row],[GameTime]])</f>
        <v>3</v>
      </c>
      <c r="T4027" t="str">
        <f>IF(Table2[[#This Row],[Event]]="Goal",Table2[[#This Row],[Hscore]]&amp;"-"&amp;Table2[[#This Row],[Uscore]],"")</f>
        <v>2-3</v>
      </c>
      <c r="U4027">
        <v>1326</v>
      </c>
      <c r="V4027" s="1">
        <f>Table2[[#This Row],[GameTime]]-(Table2[[#This Row],[period]]-1)*1200</f>
        <v>126</v>
      </c>
      <c r="W4027" s="1">
        <f>ROUNDDOWN(Table2[[#This Row],[Time]]/60,0)</f>
        <v>2</v>
      </c>
      <c r="X4027" s="1">
        <f>ROUNDDOWN((Table2[[#This Row],[Time]]/60-Table2[[#This Row],[Time2]])*60,0)</f>
        <v>6</v>
      </c>
      <c r="Y4027" s="1" t="str">
        <f>IF(Table2[[#This Row],[Time2]]&lt;10,0&amp;Table2[[#This Row],[Time2]],Table2[[#This Row],[Time2]])</f>
        <v>02</v>
      </c>
      <c r="Z4027" s="1" t="str">
        <f>IF(Table2[[#This Row],[Time3]]&lt;10,0&amp;Table2[[#This Row],[Time3]],Table2[[#This Row],[Time3]])</f>
        <v>06</v>
      </c>
      <c r="AA4027" s="2" t="str">
        <f>Table2[[#This Row],[Time4]]&amp;":"&amp;Table2[[#This Row],[Time5]]</f>
        <v>02:06</v>
      </c>
      <c r="AB4027" s="1" t="str" cm="1">
        <f t="array" ref="AB4027">IFERROR(IF(Table2[[#This Row],[code]]="","",_xlfn.IFS(AND(Table2[[#This Row],[code]]&lt;400,Table2[[#This Row],[code]]&lt;&gt;""),2,Table2[[#This Row],[code]]&gt;500,4)),"")</f>
        <v/>
      </c>
      <c r="AC4027" s="1" t="str">
        <f>IF(Table2[[#This Row],[Event]]="Penalty",Table2[[#This Row],[number]],IF(Table2[[#This Row],[Event]]="Time-Out",401,""))</f>
        <v/>
      </c>
      <c r="AD4027" s="1">
        <f>ROW(A4026)</f>
        <v>4026</v>
      </c>
      <c r="AE4027" s="1">
        <f>COUNTIFS(Table2[GameID],Table2[[#This Row],[GameID]],Table2[Column1],"&lt;="&amp;Table2[[#This Row],[Column1]])-1</f>
        <v>5</v>
      </c>
    </row>
    <row r="4028" spans="1:31" x14ac:dyDescent="0.45">
      <c r="A4028" t="s">
        <v>362</v>
      </c>
      <c r="B4028" t="str">
        <f>_xlfn.TEXTBEFORE(Table2[[#This Row],[Kamp]]," - ")</f>
        <v>Copenhagen FC</v>
      </c>
      <c r="C4028" t="str">
        <f>_xlfn.TEXTAFTER(Table2[[#This Row],[Kamp]],"- ")</f>
        <v>Benløse IF</v>
      </c>
      <c r="D4028">
        <v>45312</v>
      </c>
      <c r="E4028">
        <v>83619</v>
      </c>
      <c r="F4028">
        <v>20232024</v>
      </c>
      <c r="G4028" t="s">
        <v>418</v>
      </c>
      <c r="H4028" t="s">
        <v>667</v>
      </c>
      <c r="I4028" t="s">
        <v>678</v>
      </c>
      <c r="J4028">
        <v>2</v>
      </c>
      <c r="K4028">
        <v>31140</v>
      </c>
      <c r="L4028">
        <v>201</v>
      </c>
      <c r="M4028" t="s">
        <v>631</v>
      </c>
      <c r="N4028" t="s">
        <v>247</v>
      </c>
      <c r="O4028" t="s">
        <v>634</v>
      </c>
      <c r="P4028">
        <v>27</v>
      </c>
      <c r="Q4028" t="s">
        <v>634</v>
      </c>
      <c r="R4028">
        <f>SUMIFS(Table2[number],Table2[Event],"Goal",Table2[H/U],"HOME",Table2[GameID],Table2[[#This Row],[GameID]],Table2[GameTime],"&lt;="&amp;Table2[[#This Row],[GameTime]])</f>
        <v>2</v>
      </c>
      <c r="S4028">
        <f>SUMIFS(Table2[number],Table2[Event],"Goal",Table2[H/U],"AWAY",Table2[GameID],Table2[[#This Row],[GameID]],Table2[GameTime],"&lt;="&amp;Table2[[#This Row],[GameTime]])</f>
        <v>3</v>
      </c>
      <c r="T4028" t="str">
        <f>IF(Table2[[#This Row],[Event]]="Goal",Table2[[#This Row],[Hscore]]&amp;"-"&amp;Table2[[#This Row],[Uscore]],"")</f>
        <v/>
      </c>
      <c r="U4028">
        <v>1387</v>
      </c>
      <c r="V4028" s="1">
        <f>Table2[[#This Row],[GameTime]]-(Table2[[#This Row],[period]]-1)*1200</f>
        <v>187</v>
      </c>
      <c r="W4028" s="1">
        <f>ROUNDDOWN(Table2[[#This Row],[Time]]/60,0)</f>
        <v>3</v>
      </c>
      <c r="X4028" s="1">
        <f>ROUNDDOWN((Table2[[#This Row],[Time]]/60-Table2[[#This Row],[Time2]])*60,0)</f>
        <v>7</v>
      </c>
      <c r="Y4028" s="1" t="str">
        <f>IF(Table2[[#This Row],[Time2]]&lt;10,0&amp;Table2[[#This Row],[Time2]],Table2[[#This Row],[Time2]])</f>
        <v>03</v>
      </c>
      <c r="Z4028" s="1" t="str">
        <f>IF(Table2[[#This Row],[Time3]]&lt;10,0&amp;Table2[[#This Row],[Time3]],Table2[[#This Row],[Time3]])</f>
        <v>07</v>
      </c>
      <c r="AA4028" s="2" t="str">
        <f>Table2[[#This Row],[Time4]]&amp;":"&amp;Table2[[#This Row],[Time5]]</f>
        <v>03:07</v>
      </c>
      <c r="AB4028" s="1" cm="1">
        <f t="array" ref="AB4028">IFERROR(IF(Table2[[#This Row],[code]]="","",_xlfn.IFS(AND(Table2[[#This Row],[code]]&lt;400,Table2[[#This Row],[code]]&lt;&gt;""),2,Table2[[#This Row],[code]]&gt;500,4)),"")</f>
        <v>2</v>
      </c>
      <c r="AC4028" s="1">
        <f>IF(Table2[[#This Row],[Event]]="Penalty",Table2[[#This Row],[number]],IF(Table2[[#This Row],[Event]]="Time-Out",401,""))</f>
        <v>201</v>
      </c>
      <c r="AD4028" s="1">
        <f>ROW(A4027)</f>
        <v>4027</v>
      </c>
      <c r="AE4028" s="1">
        <f>COUNTIFS(Table2[GameID],Table2[[#This Row],[GameID]],Table2[Column1],"&lt;="&amp;Table2[[#This Row],[Column1]])-1</f>
        <v>6</v>
      </c>
    </row>
    <row r="4029" spans="1:31" x14ac:dyDescent="0.45">
      <c r="A4029" t="s">
        <v>362</v>
      </c>
      <c r="B4029" t="str">
        <f>_xlfn.TEXTBEFORE(Table2[[#This Row],[Kamp]]," - ")</f>
        <v>Copenhagen FC</v>
      </c>
      <c r="C4029" t="str">
        <f>_xlfn.TEXTAFTER(Table2[[#This Row],[Kamp]],"- ")</f>
        <v>Benløse IF</v>
      </c>
      <c r="D4029">
        <v>45312</v>
      </c>
      <c r="E4029">
        <v>83619</v>
      </c>
      <c r="F4029">
        <v>20232024</v>
      </c>
      <c r="G4029" t="s">
        <v>418</v>
      </c>
      <c r="H4029" t="s">
        <v>658</v>
      </c>
      <c r="I4029" t="s">
        <v>677</v>
      </c>
      <c r="J4029">
        <v>2</v>
      </c>
      <c r="K4029">
        <v>31137</v>
      </c>
      <c r="L4029">
        <v>1</v>
      </c>
      <c r="M4029" t="s">
        <v>630</v>
      </c>
      <c r="N4029" t="s">
        <v>466</v>
      </c>
      <c r="O4029" t="s">
        <v>192</v>
      </c>
      <c r="P4029">
        <v>23</v>
      </c>
      <c r="Q4029">
        <v>32</v>
      </c>
      <c r="R4029">
        <f>SUMIFS(Table2[number],Table2[Event],"Goal",Table2[H/U],"HOME",Table2[GameID],Table2[[#This Row],[GameID]],Table2[GameTime],"&lt;="&amp;Table2[[#This Row],[GameTime]])</f>
        <v>2</v>
      </c>
      <c r="S4029">
        <f>SUMIFS(Table2[number],Table2[Event],"Goal",Table2[H/U],"AWAY",Table2[GameID],Table2[[#This Row],[GameID]],Table2[GameTime],"&lt;="&amp;Table2[[#This Row],[GameTime]])</f>
        <v>4</v>
      </c>
      <c r="T4029" t="str">
        <f>IF(Table2[[#This Row],[Event]]="Goal",Table2[[#This Row],[Hscore]]&amp;"-"&amp;Table2[[#This Row],[Uscore]],"")</f>
        <v>2-4</v>
      </c>
      <c r="U4029">
        <v>1492</v>
      </c>
      <c r="V4029" s="1">
        <f>Table2[[#This Row],[GameTime]]-(Table2[[#This Row],[period]]-1)*1200</f>
        <v>292</v>
      </c>
      <c r="W4029" s="1">
        <f>ROUNDDOWN(Table2[[#This Row],[Time]]/60,0)</f>
        <v>4</v>
      </c>
      <c r="X4029" s="1">
        <f>ROUNDDOWN((Table2[[#This Row],[Time]]/60-Table2[[#This Row],[Time2]])*60,0)</f>
        <v>52</v>
      </c>
      <c r="Y4029" s="1" t="str">
        <f>IF(Table2[[#This Row],[Time2]]&lt;10,0&amp;Table2[[#This Row],[Time2]],Table2[[#This Row],[Time2]])</f>
        <v>04</v>
      </c>
      <c r="Z4029" s="1">
        <f>IF(Table2[[#This Row],[Time3]]&lt;10,0&amp;Table2[[#This Row],[Time3]],Table2[[#This Row],[Time3]])</f>
        <v>52</v>
      </c>
      <c r="AA4029" s="2" t="str">
        <f>Table2[[#This Row],[Time4]]&amp;":"&amp;Table2[[#This Row],[Time5]]</f>
        <v>04:52</v>
      </c>
      <c r="AB4029" s="1" t="str" cm="1">
        <f t="array" ref="AB4029">IFERROR(IF(Table2[[#This Row],[code]]="","",_xlfn.IFS(AND(Table2[[#This Row],[code]]&lt;400,Table2[[#This Row],[code]]&lt;&gt;""),2,Table2[[#This Row],[code]]&gt;500,4)),"")</f>
        <v/>
      </c>
      <c r="AC4029" s="1" t="str">
        <f>IF(Table2[[#This Row],[Event]]="Penalty",Table2[[#This Row],[number]],IF(Table2[[#This Row],[Event]]="Time-Out",401,""))</f>
        <v/>
      </c>
      <c r="AD4029" s="1">
        <f>ROW(A4028)</f>
        <v>4028</v>
      </c>
      <c r="AE4029" s="1">
        <f>COUNTIFS(Table2[GameID],Table2[[#This Row],[GameID]],Table2[Column1],"&lt;="&amp;Table2[[#This Row],[Column1]])-1</f>
        <v>7</v>
      </c>
    </row>
    <row r="4030" spans="1:31" x14ac:dyDescent="0.45">
      <c r="A4030" t="s">
        <v>362</v>
      </c>
      <c r="B4030" t="str">
        <f>_xlfn.TEXTBEFORE(Table2[[#This Row],[Kamp]]," - ")</f>
        <v>Copenhagen FC</v>
      </c>
      <c r="C4030" t="str">
        <f>_xlfn.TEXTAFTER(Table2[[#This Row],[Kamp]],"- ")</f>
        <v>Benløse IF</v>
      </c>
      <c r="D4030">
        <v>45312</v>
      </c>
      <c r="E4030">
        <v>83619</v>
      </c>
      <c r="F4030">
        <v>20232024</v>
      </c>
      <c r="G4030" t="s">
        <v>418</v>
      </c>
      <c r="H4030" t="s">
        <v>667</v>
      </c>
      <c r="I4030" t="s">
        <v>678</v>
      </c>
      <c r="J4030">
        <v>2</v>
      </c>
      <c r="K4030">
        <v>31140</v>
      </c>
      <c r="L4030">
        <v>1</v>
      </c>
      <c r="M4030" t="s">
        <v>630</v>
      </c>
      <c r="N4030" t="s">
        <v>252</v>
      </c>
      <c r="O4030" t="s">
        <v>248</v>
      </c>
      <c r="P4030">
        <v>68</v>
      </c>
      <c r="Q4030">
        <v>31</v>
      </c>
      <c r="R4030">
        <f>SUMIFS(Table2[number],Table2[Event],"Goal",Table2[H/U],"HOME",Table2[GameID],Table2[[#This Row],[GameID]],Table2[GameTime],"&lt;="&amp;Table2[[#This Row],[GameTime]])</f>
        <v>3</v>
      </c>
      <c r="S4030">
        <f>SUMIFS(Table2[number],Table2[Event],"Goal",Table2[H/U],"AWAY",Table2[GameID],Table2[[#This Row],[GameID]],Table2[GameTime],"&lt;="&amp;Table2[[#This Row],[GameTime]])</f>
        <v>4</v>
      </c>
      <c r="T4030" t="str">
        <f>IF(Table2[[#This Row],[Event]]="Goal",Table2[[#This Row],[Hscore]]&amp;"-"&amp;Table2[[#This Row],[Uscore]],"")</f>
        <v>3-4</v>
      </c>
      <c r="U4030">
        <v>1624</v>
      </c>
      <c r="V4030" s="1">
        <f>Table2[[#This Row],[GameTime]]-(Table2[[#This Row],[period]]-1)*1200</f>
        <v>424</v>
      </c>
      <c r="W4030" s="1">
        <f>ROUNDDOWN(Table2[[#This Row],[Time]]/60,0)</f>
        <v>7</v>
      </c>
      <c r="X4030" s="1">
        <f>ROUNDDOWN((Table2[[#This Row],[Time]]/60-Table2[[#This Row],[Time2]])*60,0)</f>
        <v>3</v>
      </c>
      <c r="Y4030" s="1" t="str">
        <f>IF(Table2[[#This Row],[Time2]]&lt;10,0&amp;Table2[[#This Row],[Time2]],Table2[[#This Row],[Time2]])</f>
        <v>07</v>
      </c>
      <c r="Z4030" s="1" t="str">
        <f>IF(Table2[[#This Row],[Time3]]&lt;10,0&amp;Table2[[#This Row],[Time3]],Table2[[#This Row],[Time3]])</f>
        <v>03</v>
      </c>
      <c r="AA4030" s="2" t="str">
        <f>Table2[[#This Row],[Time4]]&amp;":"&amp;Table2[[#This Row],[Time5]]</f>
        <v>07:03</v>
      </c>
      <c r="AB4030" s="1" t="str" cm="1">
        <f t="array" ref="AB4030">IFERROR(IF(Table2[[#This Row],[code]]="","",_xlfn.IFS(AND(Table2[[#This Row],[code]]&lt;400,Table2[[#This Row],[code]]&lt;&gt;""),2,Table2[[#This Row],[code]]&gt;500,4)),"")</f>
        <v/>
      </c>
      <c r="AC4030" s="1" t="str">
        <f>IF(Table2[[#This Row],[Event]]="Penalty",Table2[[#This Row],[number]],IF(Table2[[#This Row],[Event]]="Time-Out",401,""))</f>
        <v/>
      </c>
      <c r="AD4030" s="1">
        <f>ROW(A4029)</f>
        <v>4029</v>
      </c>
      <c r="AE4030" s="1">
        <f>COUNTIFS(Table2[GameID],Table2[[#This Row],[GameID]],Table2[Column1],"&lt;="&amp;Table2[[#This Row],[Column1]])-1</f>
        <v>8</v>
      </c>
    </row>
    <row r="4031" spans="1:31" x14ac:dyDescent="0.45">
      <c r="A4031" t="s">
        <v>362</v>
      </c>
      <c r="B4031" t="str">
        <f>_xlfn.TEXTBEFORE(Table2[[#This Row],[Kamp]]," - ")</f>
        <v>Copenhagen FC</v>
      </c>
      <c r="C4031" t="str">
        <f>_xlfn.TEXTAFTER(Table2[[#This Row],[Kamp]],"- ")</f>
        <v>Benløse IF</v>
      </c>
      <c r="D4031">
        <v>45312</v>
      </c>
      <c r="E4031">
        <v>83619</v>
      </c>
      <c r="F4031">
        <v>20232024</v>
      </c>
      <c r="G4031" t="s">
        <v>418</v>
      </c>
      <c r="H4031" t="s">
        <v>658</v>
      </c>
      <c r="I4031" t="s">
        <v>677</v>
      </c>
      <c r="J4031">
        <v>2</v>
      </c>
      <c r="K4031">
        <v>31137</v>
      </c>
      <c r="L4031">
        <v>1</v>
      </c>
      <c r="M4031" t="s">
        <v>630</v>
      </c>
      <c r="N4031" t="s">
        <v>192</v>
      </c>
      <c r="O4031" t="s">
        <v>24</v>
      </c>
      <c r="P4031">
        <v>32</v>
      </c>
      <c r="Q4031">
        <v>12</v>
      </c>
      <c r="R4031">
        <f>SUMIFS(Table2[number],Table2[Event],"Goal",Table2[H/U],"HOME",Table2[GameID],Table2[[#This Row],[GameID]],Table2[GameTime],"&lt;="&amp;Table2[[#This Row],[GameTime]])</f>
        <v>3</v>
      </c>
      <c r="S4031">
        <f>SUMIFS(Table2[number],Table2[Event],"Goal",Table2[H/U],"AWAY",Table2[GameID],Table2[[#This Row],[GameID]],Table2[GameTime],"&lt;="&amp;Table2[[#This Row],[GameTime]])</f>
        <v>5</v>
      </c>
      <c r="T4031" t="str">
        <f>IF(Table2[[#This Row],[Event]]="Goal",Table2[[#This Row],[Hscore]]&amp;"-"&amp;Table2[[#This Row],[Uscore]],"")</f>
        <v>3-5</v>
      </c>
      <c r="U4031">
        <v>1635</v>
      </c>
      <c r="V4031" s="1">
        <f>Table2[[#This Row],[GameTime]]-(Table2[[#This Row],[period]]-1)*1200</f>
        <v>435</v>
      </c>
      <c r="W4031" s="1">
        <f>ROUNDDOWN(Table2[[#This Row],[Time]]/60,0)</f>
        <v>7</v>
      </c>
      <c r="X4031" s="1">
        <f>ROUNDDOWN((Table2[[#This Row],[Time]]/60-Table2[[#This Row],[Time2]])*60,0)</f>
        <v>15</v>
      </c>
      <c r="Y4031" s="1" t="str">
        <f>IF(Table2[[#This Row],[Time2]]&lt;10,0&amp;Table2[[#This Row],[Time2]],Table2[[#This Row],[Time2]])</f>
        <v>07</v>
      </c>
      <c r="Z4031" s="1">
        <f>IF(Table2[[#This Row],[Time3]]&lt;10,0&amp;Table2[[#This Row],[Time3]],Table2[[#This Row],[Time3]])</f>
        <v>15</v>
      </c>
      <c r="AA4031" s="2" t="str">
        <f>Table2[[#This Row],[Time4]]&amp;":"&amp;Table2[[#This Row],[Time5]]</f>
        <v>07:15</v>
      </c>
      <c r="AB4031" s="1" t="str" cm="1">
        <f t="array" ref="AB4031">IFERROR(IF(Table2[[#This Row],[code]]="","",_xlfn.IFS(AND(Table2[[#This Row],[code]]&lt;400,Table2[[#This Row],[code]]&lt;&gt;""),2,Table2[[#This Row],[code]]&gt;500,4)),"")</f>
        <v/>
      </c>
      <c r="AC4031" s="1" t="str">
        <f>IF(Table2[[#This Row],[Event]]="Penalty",Table2[[#This Row],[number]],IF(Table2[[#This Row],[Event]]="Time-Out",401,""))</f>
        <v/>
      </c>
      <c r="AD4031" s="1">
        <f>ROW(A4030)</f>
        <v>4030</v>
      </c>
      <c r="AE4031" s="1">
        <f>COUNTIFS(Table2[GameID],Table2[[#This Row],[GameID]],Table2[Column1],"&lt;="&amp;Table2[[#This Row],[Column1]])-1</f>
        <v>9</v>
      </c>
    </row>
    <row r="4032" spans="1:31" x14ac:dyDescent="0.45">
      <c r="A4032" t="s">
        <v>362</v>
      </c>
      <c r="B4032" t="str">
        <f>_xlfn.TEXTBEFORE(Table2[[#This Row],[Kamp]]," - ")</f>
        <v>Copenhagen FC</v>
      </c>
      <c r="C4032" t="str">
        <f>_xlfn.TEXTAFTER(Table2[[#This Row],[Kamp]],"- ")</f>
        <v>Benløse IF</v>
      </c>
      <c r="D4032">
        <v>45312</v>
      </c>
      <c r="E4032">
        <v>83619</v>
      </c>
      <c r="F4032">
        <v>20232024</v>
      </c>
      <c r="G4032" t="s">
        <v>418</v>
      </c>
      <c r="H4032" t="s">
        <v>667</v>
      </c>
      <c r="I4032" t="s">
        <v>678</v>
      </c>
      <c r="J4032">
        <v>2</v>
      </c>
      <c r="K4032">
        <v>31140</v>
      </c>
      <c r="L4032">
        <v>0</v>
      </c>
      <c r="M4032" t="s">
        <v>633</v>
      </c>
      <c r="N4032" t="s">
        <v>634</v>
      </c>
      <c r="O4032" t="s">
        <v>634</v>
      </c>
      <c r="P4032" t="s">
        <v>634</v>
      </c>
      <c r="Q4032" t="s">
        <v>634</v>
      </c>
      <c r="R4032">
        <f>SUMIFS(Table2[number],Table2[Event],"Goal",Table2[H/U],"HOME",Table2[GameID],Table2[[#This Row],[GameID]],Table2[GameTime],"&lt;="&amp;Table2[[#This Row],[GameTime]])</f>
        <v>3</v>
      </c>
      <c r="S4032">
        <f>SUMIFS(Table2[number],Table2[Event],"Goal",Table2[H/U],"AWAY",Table2[GameID],Table2[[#This Row],[GameID]],Table2[GameTime],"&lt;="&amp;Table2[[#This Row],[GameTime]])</f>
        <v>5</v>
      </c>
      <c r="T4032" t="str">
        <f>IF(Table2[[#This Row],[Event]]="Goal",Table2[[#This Row],[Hscore]]&amp;"-"&amp;Table2[[#This Row],[Uscore]],"")</f>
        <v/>
      </c>
      <c r="U4032">
        <v>1635</v>
      </c>
      <c r="V4032" s="1">
        <f>Table2[[#This Row],[GameTime]]-(Table2[[#This Row],[period]]-1)*1200</f>
        <v>435</v>
      </c>
      <c r="W4032" s="1">
        <f>ROUNDDOWN(Table2[[#This Row],[Time]]/60,0)</f>
        <v>7</v>
      </c>
      <c r="X4032" s="1">
        <f>ROUNDDOWN((Table2[[#This Row],[Time]]/60-Table2[[#This Row],[Time2]])*60,0)</f>
        <v>15</v>
      </c>
      <c r="Y4032" s="1" t="str">
        <f>IF(Table2[[#This Row],[Time2]]&lt;10,0&amp;Table2[[#This Row],[Time2]],Table2[[#This Row],[Time2]])</f>
        <v>07</v>
      </c>
      <c r="Z4032" s="1">
        <f>IF(Table2[[#This Row],[Time3]]&lt;10,0&amp;Table2[[#This Row],[Time3]],Table2[[#This Row],[Time3]])</f>
        <v>15</v>
      </c>
      <c r="AA4032" s="2" t="str">
        <f>Table2[[#This Row],[Time4]]&amp;":"&amp;Table2[[#This Row],[Time5]]</f>
        <v>07:15</v>
      </c>
      <c r="AB4032" s="1" t="str" cm="1">
        <f t="array" ref="AB4032">IFERROR(IF(Table2[[#This Row],[code]]="","",_xlfn.IFS(AND(Table2[[#This Row],[code]]&lt;400,Table2[[#This Row],[code]]&lt;&gt;""),2,Table2[[#This Row],[code]]&gt;500,4)),"")</f>
        <v/>
      </c>
      <c r="AC4032" s="1">
        <f>IF(Table2[[#This Row],[Event]]="Penalty",Table2[[#This Row],[number]],IF(Table2[[#This Row],[Event]]="Time-Out",401,""))</f>
        <v>401</v>
      </c>
      <c r="AD4032" s="1">
        <f>ROW(A4031)</f>
        <v>4031</v>
      </c>
      <c r="AE4032" s="1">
        <f>COUNTIFS(Table2[GameID],Table2[[#This Row],[GameID]],Table2[Column1],"&lt;="&amp;Table2[[#This Row],[Column1]])-1</f>
        <v>10</v>
      </c>
    </row>
    <row r="4033" spans="1:31" x14ac:dyDescent="0.45">
      <c r="A4033" t="s">
        <v>362</v>
      </c>
      <c r="B4033" t="str">
        <f>_xlfn.TEXTBEFORE(Table2[[#This Row],[Kamp]]," - ")</f>
        <v>Copenhagen FC</v>
      </c>
      <c r="C4033" t="str">
        <f>_xlfn.TEXTAFTER(Table2[[#This Row],[Kamp]],"- ")</f>
        <v>Benløse IF</v>
      </c>
      <c r="D4033">
        <v>45312</v>
      </c>
      <c r="E4033">
        <v>83619</v>
      </c>
      <c r="F4033">
        <v>20232024</v>
      </c>
      <c r="G4033" t="s">
        <v>418</v>
      </c>
      <c r="H4033" t="s">
        <v>658</v>
      </c>
      <c r="I4033" t="s">
        <v>677</v>
      </c>
      <c r="J4033">
        <v>2</v>
      </c>
      <c r="K4033">
        <v>31137</v>
      </c>
      <c r="L4033">
        <v>1</v>
      </c>
      <c r="M4033" t="s">
        <v>630</v>
      </c>
      <c r="N4033" t="s">
        <v>20</v>
      </c>
      <c r="O4033" t="s">
        <v>192</v>
      </c>
      <c r="P4033">
        <v>5</v>
      </c>
      <c r="Q4033">
        <v>32</v>
      </c>
      <c r="R4033">
        <f>SUMIFS(Table2[number],Table2[Event],"Goal",Table2[H/U],"HOME",Table2[GameID],Table2[[#This Row],[GameID]],Table2[GameTime],"&lt;="&amp;Table2[[#This Row],[GameTime]])</f>
        <v>3</v>
      </c>
      <c r="S4033">
        <f>SUMIFS(Table2[number],Table2[Event],"Goal",Table2[H/U],"AWAY",Table2[GameID],Table2[[#This Row],[GameID]],Table2[GameTime],"&lt;="&amp;Table2[[#This Row],[GameTime]])</f>
        <v>6</v>
      </c>
      <c r="T4033" t="str">
        <f>IF(Table2[[#This Row],[Event]]="Goal",Table2[[#This Row],[Hscore]]&amp;"-"&amp;Table2[[#This Row],[Uscore]],"")</f>
        <v>3-6</v>
      </c>
      <c r="U4033">
        <v>1684</v>
      </c>
      <c r="V4033" s="1">
        <f>Table2[[#This Row],[GameTime]]-(Table2[[#This Row],[period]]-1)*1200</f>
        <v>484</v>
      </c>
      <c r="W4033" s="1">
        <f>ROUNDDOWN(Table2[[#This Row],[Time]]/60,0)</f>
        <v>8</v>
      </c>
      <c r="X4033" s="1">
        <f>ROUNDDOWN((Table2[[#This Row],[Time]]/60-Table2[[#This Row],[Time2]])*60,0)</f>
        <v>3</v>
      </c>
      <c r="Y4033" s="1" t="str">
        <f>IF(Table2[[#This Row],[Time2]]&lt;10,0&amp;Table2[[#This Row],[Time2]],Table2[[#This Row],[Time2]])</f>
        <v>08</v>
      </c>
      <c r="Z4033" s="1" t="str">
        <f>IF(Table2[[#This Row],[Time3]]&lt;10,0&amp;Table2[[#This Row],[Time3]],Table2[[#This Row],[Time3]])</f>
        <v>03</v>
      </c>
      <c r="AA4033" s="2" t="str">
        <f>Table2[[#This Row],[Time4]]&amp;":"&amp;Table2[[#This Row],[Time5]]</f>
        <v>08:03</v>
      </c>
      <c r="AB4033" s="1" t="str" cm="1">
        <f t="array" ref="AB4033">IFERROR(IF(Table2[[#This Row],[code]]="","",_xlfn.IFS(AND(Table2[[#This Row],[code]]&lt;400,Table2[[#This Row],[code]]&lt;&gt;""),2,Table2[[#This Row],[code]]&gt;500,4)),"")</f>
        <v/>
      </c>
      <c r="AC4033" s="1" t="str">
        <f>IF(Table2[[#This Row],[Event]]="Penalty",Table2[[#This Row],[number]],IF(Table2[[#This Row],[Event]]="Time-Out",401,""))</f>
        <v/>
      </c>
      <c r="AD4033" s="1">
        <f>ROW(A4032)</f>
        <v>4032</v>
      </c>
      <c r="AE4033" s="1">
        <f>COUNTIFS(Table2[GameID],Table2[[#This Row],[GameID]],Table2[Column1],"&lt;="&amp;Table2[[#This Row],[Column1]])-1</f>
        <v>11</v>
      </c>
    </row>
    <row r="4034" spans="1:31" x14ac:dyDescent="0.45">
      <c r="A4034" t="s">
        <v>362</v>
      </c>
      <c r="B4034" t="str">
        <f>_xlfn.TEXTBEFORE(Table2[[#This Row],[Kamp]]," - ")</f>
        <v>Copenhagen FC</v>
      </c>
      <c r="C4034" t="str">
        <f>_xlfn.TEXTAFTER(Table2[[#This Row],[Kamp]],"- ")</f>
        <v>Benløse IF</v>
      </c>
      <c r="D4034">
        <v>45312</v>
      </c>
      <c r="E4034">
        <v>83619</v>
      </c>
      <c r="F4034">
        <v>20232024</v>
      </c>
      <c r="G4034" t="s">
        <v>418</v>
      </c>
      <c r="H4034" t="s">
        <v>658</v>
      </c>
      <c r="I4034" t="s">
        <v>677</v>
      </c>
      <c r="J4034">
        <v>2</v>
      </c>
      <c r="K4034">
        <v>31137</v>
      </c>
      <c r="L4034">
        <v>1</v>
      </c>
      <c r="M4034" t="s">
        <v>630</v>
      </c>
      <c r="N4034" t="s">
        <v>466</v>
      </c>
      <c r="O4034" t="s">
        <v>192</v>
      </c>
      <c r="P4034">
        <v>23</v>
      </c>
      <c r="Q4034">
        <v>32</v>
      </c>
      <c r="R4034">
        <f>SUMIFS(Table2[number],Table2[Event],"Goal",Table2[H/U],"HOME",Table2[GameID],Table2[[#This Row],[GameID]],Table2[GameTime],"&lt;="&amp;Table2[[#This Row],[GameTime]])</f>
        <v>3</v>
      </c>
      <c r="S4034">
        <f>SUMIFS(Table2[number],Table2[Event],"Goal",Table2[H/U],"AWAY",Table2[GameID],Table2[[#This Row],[GameID]],Table2[GameTime],"&lt;="&amp;Table2[[#This Row],[GameTime]])</f>
        <v>7</v>
      </c>
      <c r="T4034" t="str">
        <f>IF(Table2[[#This Row],[Event]]="Goal",Table2[[#This Row],[Hscore]]&amp;"-"&amp;Table2[[#This Row],[Uscore]],"")</f>
        <v>3-7</v>
      </c>
      <c r="U4034">
        <v>1936</v>
      </c>
      <c r="V4034" s="1">
        <f>Table2[[#This Row],[GameTime]]-(Table2[[#This Row],[period]]-1)*1200</f>
        <v>736</v>
      </c>
      <c r="W4034" s="1">
        <f>ROUNDDOWN(Table2[[#This Row],[Time]]/60,0)</f>
        <v>12</v>
      </c>
      <c r="X4034" s="1">
        <f>ROUNDDOWN((Table2[[#This Row],[Time]]/60-Table2[[#This Row],[Time2]])*60,0)</f>
        <v>16</v>
      </c>
      <c r="Y4034" s="1">
        <f>IF(Table2[[#This Row],[Time2]]&lt;10,0&amp;Table2[[#This Row],[Time2]],Table2[[#This Row],[Time2]])</f>
        <v>12</v>
      </c>
      <c r="Z4034" s="1">
        <f>IF(Table2[[#This Row],[Time3]]&lt;10,0&amp;Table2[[#This Row],[Time3]],Table2[[#This Row],[Time3]])</f>
        <v>16</v>
      </c>
      <c r="AA4034" s="2" t="str">
        <f>Table2[[#This Row],[Time4]]&amp;":"&amp;Table2[[#This Row],[Time5]]</f>
        <v>12:16</v>
      </c>
      <c r="AB4034" s="1" t="str" cm="1">
        <f t="array" ref="AB4034">IFERROR(IF(Table2[[#This Row],[code]]="","",_xlfn.IFS(AND(Table2[[#This Row],[code]]&lt;400,Table2[[#This Row],[code]]&lt;&gt;""),2,Table2[[#This Row],[code]]&gt;500,4)),"")</f>
        <v/>
      </c>
      <c r="AC4034" s="1" t="str">
        <f>IF(Table2[[#This Row],[Event]]="Penalty",Table2[[#This Row],[number]],IF(Table2[[#This Row],[Event]]="Time-Out",401,""))</f>
        <v/>
      </c>
      <c r="AD4034" s="1">
        <f>ROW(A4033)</f>
        <v>4033</v>
      </c>
      <c r="AE4034" s="1">
        <f>COUNTIFS(Table2[GameID],Table2[[#This Row],[GameID]],Table2[Column1],"&lt;="&amp;Table2[[#This Row],[Column1]])-1</f>
        <v>12</v>
      </c>
    </row>
    <row r="4035" spans="1:31" x14ac:dyDescent="0.45">
      <c r="A4035" t="s">
        <v>362</v>
      </c>
      <c r="B4035" t="str">
        <f>_xlfn.TEXTBEFORE(Table2[[#This Row],[Kamp]]," - ")</f>
        <v>Copenhagen FC</v>
      </c>
      <c r="C4035" t="str">
        <f>_xlfn.TEXTAFTER(Table2[[#This Row],[Kamp]],"- ")</f>
        <v>Benløse IF</v>
      </c>
      <c r="D4035">
        <v>45312</v>
      </c>
      <c r="E4035">
        <v>83619</v>
      </c>
      <c r="F4035">
        <v>20232024</v>
      </c>
      <c r="G4035" t="s">
        <v>418</v>
      </c>
      <c r="H4035" t="s">
        <v>667</v>
      </c>
      <c r="I4035" t="s">
        <v>678</v>
      </c>
      <c r="J4035">
        <v>2</v>
      </c>
      <c r="K4035">
        <v>31140</v>
      </c>
      <c r="L4035">
        <v>1</v>
      </c>
      <c r="M4035" t="s">
        <v>630</v>
      </c>
      <c r="N4035" t="s">
        <v>244</v>
      </c>
      <c r="O4035" t="s">
        <v>240</v>
      </c>
      <c r="P4035">
        <v>11</v>
      </c>
      <c r="Q4035">
        <v>3</v>
      </c>
      <c r="R4035">
        <f>SUMIFS(Table2[number],Table2[Event],"Goal",Table2[H/U],"HOME",Table2[GameID],Table2[[#This Row],[GameID]],Table2[GameTime],"&lt;="&amp;Table2[[#This Row],[GameTime]])</f>
        <v>4</v>
      </c>
      <c r="S4035">
        <f>SUMIFS(Table2[number],Table2[Event],"Goal",Table2[H/U],"AWAY",Table2[GameID],Table2[[#This Row],[GameID]],Table2[GameTime],"&lt;="&amp;Table2[[#This Row],[GameTime]])</f>
        <v>7</v>
      </c>
      <c r="T4035" t="str">
        <f>IF(Table2[[#This Row],[Event]]="Goal",Table2[[#This Row],[Hscore]]&amp;"-"&amp;Table2[[#This Row],[Uscore]],"")</f>
        <v>4-7</v>
      </c>
      <c r="U4035">
        <v>2062</v>
      </c>
      <c r="V4035" s="1">
        <f>Table2[[#This Row],[GameTime]]-(Table2[[#This Row],[period]]-1)*1200</f>
        <v>862</v>
      </c>
      <c r="W4035" s="1">
        <f>ROUNDDOWN(Table2[[#This Row],[Time]]/60,0)</f>
        <v>14</v>
      </c>
      <c r="X4035" s="1">
        <f>ROUNDDOWN((Table2[[#This Row],[Time]]/60-Table2[[#This Row],[Time2]])*60,0)</f>
        <v>22</v>
      </c>
      <c r="Y4035" s="1">
        <f>IF(Table2[[#This Row],[Time2]]&lt;10,0&amp;Table2[[#This Row],[Time2]],Table2[[#This Row],[Time2]])</f>
        <v>14</v>
      </c>
      <c r="Z4035" s="1">
        <f>IF(Table2[[#This Row],[Time3]]&lt;10,0&amp;Table2[[#This Row],[Time3]],Table2[[#This Row],[Time3]])</f>
        <v>22</v>
      </c>
      <c r="AA4035" s="2" t="str">
        <f>Table2[[#This Row],[Time4]]&amp;":"&amp;Table2[[#This Row],[Time5]]</f>
        <v>14:22</v>
      </c>
      <c r="AB4035" s="1" t="str" cm="1">
        <f t="array" ref="AB4035">IFERROR(IF(Table2[[#This Row],[code]]="","",_xlfn.IFS(AND(Table2[[#This Row],[code]]&lt;400,Table2[[#This Row],[code]]&lt;&gt;""),2,Table2[[#This Row],[code]]&gt;500,4)),"")</f>
        <v/>
      </c>
      <c r="AC4035" s="1" t="str">
        <f>IF(Table2[[#This Row],[Event]]="Penalty",Table2[[#This Row],[number]],IF(Table2[[#This Row],[Event]]="Time-Out",401,""))</f>
        <v/>
      </c>
      <c r="AD4035" s="1">
        <f>ROW(A4034)</f>
        <v>4034</v>
      </c>
      <c r="AE4035" s="1">
        <f>COUNTIFS(Table2[GameID],Table2[[#This Row],[GameID]],Table2[Column1],"&lt;="&amp;Table2[[#This Row],[Column1]])-1</f>
        <v>13</v>
      </c>
    </row>
    <row r="4036" spans="1:31" x14ac:dyDescent="0.45">
      <c r="A4036" t="s">
        <v>362</v>
      </c>
      <c r="B4036" t="str">
        <f>_xlfn.TEXTBEFORE(Table2[[#This Row],[Kamp]]," - ")</f>
        <v>Copenhagen FC</v>
      </c>
      <c r="C4036" t="str">
        <f>_xlfn.TEXTAFTER(Table2[[#This Row],[Kamp]],"- ")</f>
        <v>Benløse IF</v>
      </c>
      <c r="D4036">
        <v>45312</v>
      </c>
      <c r="E4036">
        <v>83619</v>
      </c>
      <c r="F4036">
        <v>20232024</v>
      </c>
      <c r="G4036" t="s">
        <v>418</v>
      </c>
      <c r="H4036" t="s">
        <v>667</v>
      </c>
      <c r="I4036" t="s">
        <v>678</v>
      </c>
      <c r="J4036">
        <v>3</v>
      </c>
      <c r="K4036">
        <v>31140</v>
      </c>
      <c r="L4036">
        <v>1</v>
      </c>
      <c r="M4036" t="s">
        <v>630</v>
      </c>
      <c r="N4036" t="s">
        <v>245</v>
      </c>
      <c r="O4036" t="s">
        <v>240</v>
      </c>
      <c r="P4036">
        <v>10</v>
      </c>
      <c r="Q4036">
        <v>3</v>
      </c>
      <c r="R4036">
        <f>SUMIFS(Table2[number],Table2[Event],"Goal",Table2[H/U],"HOME",Table2[GameID],Table2[[#This Row],[GameID]],Table2[GameTime],"&lt;="&amp;Table2[[#This Row],[GameTime]])</f>
        <v>5</v>
      </c>
      <c r="S4036">
        <f>SUMIFS(Table2[number],Table2[Event],"Goal",Table2[H/U],"AWAY",Table2[GameID],Table2[[#This Row],[GameID]],Table2[GameTime],"&lt;="&amp;Table2[[#This Row],[GameTime]])</f>
        <v>7</v>
      </c>
      <c r="T4036" t="str">
        <f>IF(Table2[[#This Row],[Event]]="Goal",Table2[[#This Row],[Hscore]]&amp;"-"&amp;Table2[[#This Row],[Uscore]],"")</f>
        <v>5-7</v>
      </c>
      <c r="U4036">
        <v>3109</v>
      </c>
      <c r="V4036" s="1">
        <f>Table2[[#This Row],[GameTime]]-(Table2[[#This Row],[period]]-1)*1200</f>
        <v>709</v>
      </c>
      <c r="W4036" s="1">
        <f>ROUNDDOWN(Table2[[#This Row],[Time]]/60,0)</f>
        <v>11</v>
      </c>
      <c r="X4036" s="1">
        <f>ROUNDDOWN((Table2[[#This Row],[Time]]/60-Table2[[#This Row],[Time2]])*60,0)</f>
        <v>49</v>
      </c>
      <c r="Y4036" s="1">
        <f>IF(Table2[[#This Row],[Time2]]&lt;10,0&amp;Table2[[#This Row],[Time2]],Table2[[#This Row],[Time2]])</f>
        <v>11</v>
      </c>
      <c r="Z4036" s="1">
        <f>IF(Table2[[#This Row],[Time3]]&lt;10,0&amp;Table2[[#This Row],[Time3]],Table2[[#This Row],[Time3]])</f>
        <v>49</v>
      </c>
      <c r="AA4036" s="2" t="str">
        <f>Table2[[#This Row],[Time4]]&amp;":"&amp;Table2[[#This Row],[Time5]]</f>
        <v>11:49</v>
      </c>
      <c r="AB4036" s="1" t="str" cm="1">
        <f t="array" ref="AB4036">IFERROR(IF(Table2[[#This Row],[code]]="","",_xlfn.IFS(AND(Table2[[#This Row],[code]]&lt;400,Table2[[#This Row],[code]]&lt;&gt;""),2,Table2[[#This Row],[code]]&gt;500,4)),"")</f>
        <v/>
      </c>
      <c r="AC4036" s="1" t="str">
        <f>IF(Table2[[#This Row],[Event]]="Penalty",Table2[[#This Row],[number]],IF(Table2[[#This Row],[Event]]="Time-Out",401,""))</f>
        <v/>
      </c>
      <c r="AD4036" s="1">
        <f>ROW(A4035)</f>
        <v>4035</v>
      </c>
      <c r="AE4036" s="1">
        <f>COUNTIFS(Table2[GameID],Table2[[#This Row],[GameID]],Table2[Column1],"&lt;="&amp;Table2[[#This Row],[Column1]])-1</f>
        <v>14</v>
      </c>
    </row>
    <row r="4037" spans="1:31" x14ac:dyDescent="0.45">
      <c r="A4037" t="s">
        <v>362</v>
      </c>
      <c r="B4037" t="str">
        <f>_xlfn.TEXTBEFORE(Table2[[#This Row],[Kamp]]," - ")</f>
        <v>Copenhagen FC</v>
      </c>
      <c r="C4037" t="str">
        <f>_xlfn.TEXTAFTER(Table2[[#This Row],[Kamp]],"- ")</f>
        <v>Benløse IF</v>
      </c>
      <c r="D4037">
        <v>45312</v>
      </c>
      <c r="E4037">
        <v>83619</v>
      </c>
      <c r="F4037">
        <v>20232024</v>
      </c>
      <c r="G4037" t="s">
        <v>418</v>
      </c>
      <c r="H4037" t="s">
        <v>667</v>
      </c>
      <c r="I4037" t="s">
        <v>678</v>
      </c>
      <c r="J4037">
        <v>3</v>
      </c>
      <c r="K4037">
        <v>31140</v>
      </c>
      <c r="L4037">
        <v>1</v>
      </c>
      <c r="M4037" t="s">
        <v>630</v>
      </c>
      <c r="N4037" t="s">
        <v>59</v>
      </c>
      <c r="O4037" t="s">
        <v>248</v>
      </c>
      <c r="P4037">
        <v>9</v>
      </c>
      <c r="Q4037">
        <v>31</v>
      </c>
      <c r="R4037">
        <f>SUMIFS(Table2[number],Table2[Event],"Goal",Table2[H/U],"HOME",Table2[GameID],Table2[[#This Row],[GameID]],Table2[GameTime],"&lt;="&amp;Table2[[#This Row],[GameTime]])</f>
        <v>6</v>
      </c>
      <c r="S4037">
        <f>SUMIFS(Table2[number],Table2[Event],"Goal",Table2[H/U],"AWAY",Table2[GameID],Table2[[#This Row],[GameID]],Table2[GameTime],"&lt;="&amp;Table2[[#This Row],[GameTime]])</f>
        <v>7</v>
      </c>
      <c r="T4037" t="str">
        <f>IF(Table2[[#This Row],[Event]]="Goal",Table2[[#This Row],[Hscore]]&amp;"-"&amp;Table2[[#This Row],[Uscore]],"")</f>
        <v>6-7</v>
      </c>
      <c r="U4037">
        <v>3225</v>
      </c>
      <c r="V4037" s="1">
        <f>Table2[[#This Row],[GameTime]]-(Table2[[#This Row],[period]]-1)*1200</f>
        <v>825</v>
      </c>
      <c r="W4037" s="1">
        <f>ROUNDDOWN(Table2[[#This Row],[Time]]/60,0)</f>
        <v>13</v>
      </c>
      <c r="X4037" s="1">
        <f>ROUNDDOWN((Table2[[#This Row],[Time]]/60-Table2[[#This Row],[Time2]])*60,0)</f>
        <v>45</v>
      </c>
      <c r="Y4037" s="1">
        <f>IF(Table2[[#This Row],[Time2]]&lt;10,0&amp;Table2[[#This Row],[Time2]],Table2[[#This Row],[Time2]])</f>
        <v>13</v>
      </c>
      <c r="Z4037" s="1">
        <f>IF(Table2[[#This Row],[Time3]]&lt;10,0&amp;Table2[[#This Row],[Time3]],Table2[[#This Row],[Time3]])</f>
        <v>45</v>
      </c>
      <c r="AA4037" s="2" t="str">
        <f>Table2[[#This Row],[Time4]]&amp;":"&amp;Table2[[#This Row],[Time5]]</f>
        <v>13:45</v>
      </c>
      <c r="AB4037" s="1" t="str" cm="1">
        <f t="array" ref="AB4037">IFERROR(IF(Table2[[#This Row],[code]]="","",_xlfn.IFS(AND(Table2[[#This Row],[code]]&lt;400,Table2[[#This Row],[code]]&lt;&gt;""),2,Table2[[#This Row],[code]]&gt;500,4)),"")</f>
        <v/>
      </c>
      <c r="AC4037" s="1" t="str">
        <f>IF(Table2[[#This Row],[Event]]="Penalty",Table2[[#This Row],[number]],IF(Table2[[#This Row],[Event]]="Time-Out",401,""))</f>
        <v/>
      </c>
      <c r="AD4037" s="1">
        <f>ROW(A4036)</f>
        <v>4036</v>
      </c>
      <c r="AE4037" s="1">
        <f>COUNTIFS(Table2[GameID],Table2[[#This Row],[GameID]],Table2[Column1],"&lt;="&amp;Table2[[#This Row],[Column1]])-1</f>
        <v>15</v>
      </c>
    </row>
    <row r="4038" spans="1:31" x14ac:dyDescent="0.45">
      <c r="A4038" t="s">
        <v>362</v>
      </c>
      <c r="B4038" t="str">
        <f>_xlfn.TEXTBEFORE(Table2[[#This Row],[Kamp]]," - ")</f>
        <v>Copenhagen FC</v>
      </c>
      <c r="C4038" t="str">
        <f>_xlfn.TEXTAFTER(Table2[[#This Row],[Kamp]],"- ")</f>
        <v>Benløse IF</v>
      </c>
      <c r="D4038">
        <v>45312</v>
      </c>
      <c r="E4038">
        <v>83619</v>
      </c>
      <c r="F4038">
        <v>20232024</v>
      </c>
      <c r="G4038" t="s">
        <v>418</v>
      </c>
      <c r="H4038" t="s">
        <v>667</v>
      </c>
      <c r="I4038" t="s">
        <v>678</v>
      </c>
      <c r="J4038">
        <v>3</v>
      </c>
      <c r="K4038">
        <v>31140</v>
      </c>
      <c r="L4038">
        <v>207</v>
      </c>
      <c r="M4038" t="s">
        <v>631</v>
      </c>
      <c r="N4038" t="s">
        <v>245</v>
      </c>
      <c r="O4038" t="s">
        <v>634</v>
      </c>
      <c r="P4038">
        <v>10</v>
      </c>
      <c r="Q4038" t="s">
        <v>634</v>
      </c>
      <c r="R4038">
        <f>SUMIFS(Table2[number],Table2[Event],"Goal",Table2[H/U],"HOME",Table2[GameID],Table2[[#This Row],[GameID]],Table2[GameTime],"&lt;="&amp;Table2[[#This Row],[GameTime]])</f>
        <v>6</v>
      </c>
      <c r="S4038">
        <f>SUMIFS(Table2[number],Table2[Event],"Goal",Table2[H/U],"AWAY",Table2[GameID],Table2[[#This Row],[GameID]],Table2[GameTime],"&lt;="&amp;Table2[[#This Row],[GameTime]])</f>
        <v>7</v>
      </c>
      <c r="T4038" t="str">
        <f>IF(Table2[[#This Row],[Event]]="Goal",Table2[[#This Row],[Hscore]]&amp;"-"&amp;Table2[[#This Row],[Uscore]],"")</f>
        <v/>
      </c>
      <c r="U4038">
        <v>3350</v>
      </c>
      <c r="V4038" s="1">
        <f>Table2[[#This Row],[GameTime]]-(Table2[[#This Row],[period]]-1)*1200</f>
        <v>950</v>
      </c>
      <c r="W4038" s="1">
        <f>ROUNDDOWN(Table2[[#This Row],[Time]]/60,0)</f>
        <v>15</v>
      </c>
      <c r="X4038" s="1">
        <f>ROUNDDOWN((Table2[[#This Row],[Time]]/60-Table2[[#This Row],[Time2]])*60,0)</f>
        <v>50</v>
      </c>
      <c r="Y4038" s="1">
        <f>IF(Table2[[#This Row],[Time2]]&lt;10,0&amp;Table2[[#This Row],[Time2]],Table2[[#This Row],[Time2]])</f>
        <v>15</v>
      </c>
      <c r="Z4038" s="1">
        <f>IF(Table2[[#This Row],[Time3]]&lt;10,0&amp;Table2[[#This Row],[Time3]],Table2[[#This Row],[Time3]])</f>
        <v>50</v>
      </c>
      <c r="AA4038" s="2" t="str">
        <f>Table2[[#This Row],[Time4]]&amp;":"&amp;Table2[[#This Row],[Time5]]</f>
        <v>15:50</v>
      </c>
      <c r="AB4038" s="1" cm="1">
        <f t="array" ref="AB4038">IFERROR(IF(Table2[[#This Row],[code]]="","",_xlfn.IFS(AND(Table2[[#This Row],[code]]&lt;400,Table2[[#This Row],[code]]&lt;&gt;""),2,Table2[[#This Row],[code]]&gt;500,4)),"")</f>
        <v>2</v>
      </c>
      <c r="AC4038" s="1">
        <f>IF(Table2[[#This Row],[Event]]="Penalty",Table2[[#This Row],[number]],IF(Table2[[#This Row],[Event]]="Time-Out",401,""))</f>
        <v>207</v>
      </c>
      <c r="AD4038" s="1">
        <f>ROW(A4037)</f>
        <v>4037</v>
      </c>
      <c r="AE4038" s="1">
        <f>COUNTIFS(Table2[GameID],Table2[[#This Row],[GameID]],Table2[Column1],"&lt;="&amp;Table2[[#This Row],[Column1]])-1</f>
        <v>16</v>
      </c>
    </row>
    <row r="4039" spans="1:31" x14ac:dyDescent="0.45">
      <c r="A4039" t="s">
        <v>362</v>
      </c>
      <c r="B4039" t="str">
        <f>_xlfn.TEXTBEFORE(Table2[[#This Row],[Kamp]]," - ")</f>
        <v>Copenhagen FC</v>
      </c>
      <c r="C4039" t="str">
        <f>_xlfn.TEXTAFTER(Table2[[#This Row],[Kamp]],"- ")</f>
        <v>Benløse IF</v>
      </c>
      <c r="D4039">
        <v>45312</v>
      </c>
      <c r="E4039">
        <v>83619</v>
      </c>
      <c r="F4039">
        <v>20232024</v>
      </c>
      <c r="G4039" t="s">
        <v>418</v>
      </c>
      <c r="H4039" t="s">
        <v>658</v>
      </c>
      <c r="I4039" t="s">
        <v>677</v>
      </c>
      <c r="J4039">
        <v>3</v>
      </c>
      <c r="K4039">
        <v>31137</v>
      </c>
      <c r="L4039">
        <v>1</v>
      </c>
      <c r="M4039" t="s">
        <v>630</v>
      </c>
      <c r="N4039" t="s">
        <v>192</v>
      </c>
      <c r="O4039" t="s">
        <v>634</v>
      </c>
      <c r="P4039">
        <v>32</v>
      </c>
      <c r="Q4039" t="s">
        <v>634</v>
      </c>
      <c r="R4039">
        <f>SUMIFS(Table2[number],Table2[Event],"Goal",Table2[H/U],"HOME",Table2[GameID],Table2[[#This Row],[GameID]],Table2[GameTime],"&lt;="&amp;Table2[[#This Row],[GameTime]])</f>
        <v>6</v>
      </c>
      <c r="S4039">
        <f>SUMIFS(Table2[number],Table2[Event],"Goal",Table2[H/U],"AWAY",Table2[GameID],Table2[[#This Row],[GameID]],Table2[GameTime],"&lt;="&amp;Table2[[#This Row],[GameTime]])</f>
        <v>8</v>
      </c>
      <c r="T4039" t="str">
        <f>IF(Table2[[#This Row],[Event]]="Goal",Table2[[#This Row],[Hscore]]&amp;"-"&amp;Table2[[#This Row],[Uscore]],"")</f>
        <v>6-8</v>
      </c>
      <c r="U4039">
        <v>3543</v>
      </c>
      <c r="V4039" s="1">
        <f>Table2[[#This Row],[GameTime]]-(Table2[[#This Row],[period]]-1)*1200</f>
        <v>1143</v>
      </c>
      <c r="W4039" s="1">
        <f>ROUNDDOWN(Table2[[#This Row],[Time]]/60,0)</f>
        <v>19</v>
      </c>
      <c r="X4039" s="1">
        <f>ROUNDDOWN((Table2[[#This Row],[Time]]/60-Table2[[#This Row],[Time2]])*60,0)</f>
        <v>3</v>
      </c>
      <c r="Y4039" s="1">
        <f>IF(Table2[[#This Row],[Time2]]&lt;10,0&amp;Table2[[#This Row],[Time2]],Table2[[#This Row],[Time2]])</f>
        <v>19</v>
      </c>
      <c r="Z4039" s="1" t="str">
        <f>IF(Table2[[#This Row],[Time3]]&lt;10,0&amp;Table2[[#This Row],[Time3]],Table2[[#This Row],[Time3]])</f>
        <v>03</v>
      </c>
      <c r="AA4039" s="2" t="str">
        <f>Table2[[#This Row],[Time4]]&amp;":"&amp;Table2[[#This Row],[Time5]]</f>
        <v>19:03</v>
      </c>
      <c r="AB4039" s="1" t="str" cm="1">
        <f t="array" ref="AB4039">IFERROR(IF(Table2[[#This Row],[code]]="","",_xlfn.IFS(AND(Table2[[#This Row],[code]]&lt;400,Table2[[#This Row],[code]]&lt;&gt;""),2,Table2[[#This Row],[code]]&gt;500,4)),"")</f>
        <v/>
      </c>
      <c r="AC4039" s="1" t="str">
        <f>IF(Table2[[#This Row],[Event]]="Penalty",Table2[[#This Row],[number]],IF(Table2[[#This Row],[Event]]="Time-Out",401,""))</f>
        <v/>
      </c>
      <c r="AD4039" s="1">
        <f>ROW(A4038)</f>
        <v>4038</v>
      </c>
      <c r="AE4039" s="1">
        <f>COUNTIFS(Table2[GameID],Table2[[#This Row],[GameID]],Table2[Column1],"&lt;="&amp;Table2[[#This Row],[Column1]])-1</f>
        <v>17</v>
      </c>
    </row>
    <row r="4040" spans="1:31" x14ac:dyDescent="0.45">
      <c r="A4040" t="s">
        <v>588</v>
      </c>
      <c r="B4040" t="str">
        <f>_xlfn.TEXTBEFORE(Table2[[#This Row],[Kamp]]," - ")</f>
        <v>Hvidovre Attack</v>
      </c>
      <c r="C4040" t="str">
        <f>_xlfn.TEXTAFTER(Table2[[#This Row],[Kamp]],"- ")</f>
        <v>Aab</v>
      </c>
      <c r="D4040">
        <v>45319</v>
      </c>
      <c r="E4040">
        <v>83620</v>
      </c>
      <c r="F4040">
        <v>20232024</v>
      </c>
      <c r="G4040" t="s">
        <v>418</v>
      </c>
      <c r="H4040" t="s">
        <v>659</v>
      </c>
      <c r="I4040" t="s">
        <v>678</v>
      </c>
      <c r="J4040">
        <v>1</v>
      </c>
      <c r="K4040">
        <v>31138</v>
      </c>
      <c r="L4040">
        <v>1</v>
      </c>
      <c r="M4040" t="s">
        <v>630</v>
      </c>
      <c r="N4040" t="s">
        <v>128</v>
      </c>
      <c r="O4040" t="s">
        <v>74</v>
      </c>
      <c r="P4040">
        <v>12</v>
      </c>
      <c r="Q4040">
        <v>92</v>
      </c>
      <c r="R4040">
        <f>SUMIFS(Table2[number],Table2[Event],"Goal",Table2[H/U],"HOME",Table2[GameID],Table2[[#This Row],[GameID]],Table2[GameTime],"&lt;="&amp;Table2[[#This Row],[GameTime]])</f>
        <v>1</v>
      </c>
      <c r="S4040">
        <f>SUMIFS(Table2[number],Table2[Event],"Goal",Table2[H/U],"AWAY",Table2[GameID],Table2[[#This Row],[GameID]],Table2[GameTime],"&lt;="&amp;Table2[[#This Row],[GameTime]])</f>
        <v>0</v>
      </c>
      <c r="T4040" t="str">
        <f>IF(Table2[[#This Row],[Event]]="Goal",Table2[[#This Row],[Hscore]]&amp;"-"&amp;Table2[[#This Row],[Uscore]],"")</f>
        <v>1-0</v>
      </c>
      <c r="U4040">
        <v>43</v>
      </c>
      <c r="V4040" s="1">
        <f>Table2[[#This Row],[GameTime]]-(Table2[[#This Row],[period]]-1)*1200</f>
        <v>43</v>
      </c>
      <c r="W4040" s="1">
        <f>ROUNDDOWN(Table2[[#This Row],[Time]]/60,0)</f>
        <v>0</v>
      </c>
      <c r="X4040" s="1">
        <f>ROUNDDOWN((Table2[[#This Row],[Time]]/60-Table2[[#This Row],[Time2]])*60,0)</f>
        <v>43</v>
      </c>
      <c r="Y4040" s="1" t="str">
        <f>IF(Table2[[#This Row],[Time2]]&lt;10,0&amp;Table2[[#This Row],[Time2]],Table2[[#This Row],[Time2]])</f>
        <v>00</v>
      </c>
      <c r="Z4040" s="1">
        <f>IF(Table2[[#This Row],[Time3]]&lt;10,0&amp;Table2[[#This Row],[Time3]],Table2[[#This Row],[Time3]])</f>
        <v>43</v>
      </c>
      <c r="AA4040" s="2" t="str">
        <f>Table2[[#This Row],[Time4]]&amp;":"&amp;Table2[[#This Row],[Time5]]</f>
        <v>00:43</v>
      </c>
      <c r="AB4040" s="1" t="str" cm="1">
        <f t="array" ref="AB4040">IFERROR(IF(Table2[[#This Row],[code]]="","",_xlfn.IFS(AND(Table2[[#This Row],[code]]&lt;400,Table2[[#This Row],[code]]&lt;&gt;""),2,Table2[[#This Row],[code]]&gt;500,4)),"")</f>
        <v/>
      </c>
      <c r="AC4040" s="1" t="str">
        <f>IF(Table2[[#This Row],[Event]]="Penalty",Table2[[#This Row],[number]],IF(Table2[[#This Row],[Event]]="Time-Out",401,""))</f>
        <v/>
      </c>
      <c r="AD4040" s="1">
        <f>ROW(A4039)</f>
        <v>4039</v>
      </c>
      <c r="AE4040" s="1">
        <f>COUNTIFS(Table2[GameID],Table2[[#This Row],[GameID]],Table2[Column1],"&lt;="&amp;Table2[[#This Row],[Column1]])-1</f>
        <v>0</v>
      </c>
    </row>
    <row r="4041" spans="1:31" x14ac:dyDescent="0.45">
      <c r="A4041" t="s">
        <v>588</v>
      </c>
      <c r="B4041" t="str">
        <f>_xlfn.TEXTBEFORE(Table2[[#This Row],[Kamp]]," - ")</f>
        <v>Hvidovre Attack</v>
      </c>
      <c r="C4041" t="str">
        <f>_xlfn.TEXTAFTER(Table2[[#This Row],[Kamp]],"- ")</f>
        <v>Aab</v>
      </c>
      <c r="D4041">
        <v>45319</v>
      </c>
      <c r="E4041">
        <v>83620</v>
      </c>
      <c r="F4041">
        <v>20232024</v>
      </c>
      <c r="G4041" t="s">
        <v>418</v>
      </c>
      <c r="H4041" t="s">
        <v>669</v>
      </c>
      <c r="I4041" t="s">
        <v>677</v>
      </c>
      <c r="J4041">
        <v>1</v>
      </c>
      <c r="K4041">
        <v>31146</v>
      </c>
      <c r="L4041">
        <v>1</v>
      </c>
      <c r="M4041" t="s">
        <v>630</v>
      </c>
      <c r="N4041" t="s">
        <v>132</v>
      </c>
      <c r="O4041" t="s">
        <v>140</v>
      </c>
      <c r="P4041">
        <v>4</v>
      </c>
      <c r="Q4041">
        <v>60</v>
      </c>
      <c r="R4041">
        <f>SUMIFS(Table2[number],Table2[Event],"Goal",Table2[H/U],"HOME",Table2[GameID],Table2[[#This Row],[GameID]],Table2[GameTime],"&lt;="&amp;Table2[[#This Row],[GameTime]])</f>
        <v>1</v>
      </c>
      <c r="S4041">
        <f>SUMIFS(Table2[number],Table2[Event],"Goal",Table2[H/U],"AWAY",Table2[GameID],Table2[[#This Row],[GameID]],Table2[GameTime],"&lt;="&amp;Table2[[#This Row],[GameTime]])</f>
        <v>1</v>
      </c>
      <c r="T4041" t="str">
        <f>IF(Table2[[#This Row],[Event]]="Goal",Table2[[#This Row],[Hscore]]&amp;"-"&amp;Table2[[#This Row],[Uscore]],"")</f>
        <v>1-1</v>
      </c>
      <c r="U4041">
        <v>635</v>
      </c>
      <c r="V4041" s="1">
        <f>Table2[[#This Row],[GameTime]]-(Table2[[#This Row],[period]]-1)*1200</f>
        <v>635</v>
      </c>
      <c r="W4041" s="1">
        <f>ROUNDDOWN(Table2[[#This Row],[Time]]/60,0)</f>
        <v>10</v>
      </c>
      <c r="X4041" s="1">
        <f>ROUNDDOWN((Table2[[#This Row],[Time]]/60-Table2[[#This Row],[Time2]])*60,0)</f>
        <v>35</v>
      </c>
      <c r="Y4041" s="1">
        <f>IF(Table2[[#This Row],[Time2]]&lt;10,0&amp;Table2[[#This Row],[Time2]],Table2[[#This Row],[Time2]])</f>
        <v>10</v>
      </c>
      <c r="Z4041" s="1">
        <f>IF(Table2[[#This Row],[Time3]]&lt;10,0&amp;Table2[[#This Row],[Time3]],Table2[[#This Row],[Time3]])</f>
        <v>35</v>
      </c>
      <c r="AA4041" s="2" t="str">
        <f>Table2[[#This Row],[Time4]]&amp;":"&amp;Table2[[#This Row],[Time5]]</f>
        <v>10:35</v>
      </c>
      <c r="AB4041" s="1" t="str" cm="1">
        <f t="array" ref="AB4041">IFERROR(IF(Table2[[#This Row],[code]]="","",_xlfn.IFS(AND(Table2[[#This Row],[code]]&lt;400,Table2[[#This Row],[code]]&lt;&gt;""),2,Table2[[#This Row],[code]]&gt;500,4)),"")</f>
        <v/>
      </c>
      <c r="AC4041" s="1" t="str">
        <f>IF(Table2[[#This Row],[Event]]="Penalty",Table2[[#This Row],[number]],IF(Table2[[#This Row],[Event]]="Time-Out",401,""))</f>
        <v/>
      </c>
      <c r="AD4041" s="1">
        <f>ROW(A4040)</f>
        <v>4040</v>
      </c>
      <c r="AE4041" s="1">
        <f>COUNTIFS(Table2[GameID],Table2[[#This Row],[GameID]],Table2[Column1],"&lt;="&amp;Table2[[#This Row],[Column1]])-1</f>
        <v>1</v>
      </c>
    </row>
    <row r="4042" spans="1:31" x14ac:dyDescent="0.45">
      <c r="A4042" t="s">
        <v>588</v>
      </c>
      <c r="B4042" t="str">
        <f>_xlfn.TEXTBEFORE(Table2[[#This Row],[Kamp]]," - ")</f>
        <v>Hvidovre Attack</v>
      </c>
      <c r="C4042" t="str">
        <f>_xlfn.TEXTAFTER(Table2[[#This Row],[Kamp]],"- ")</f>
        <v>Aab</v>
      </c>
      <c r="D4042">
        <v>45319</v>
      </c>
      <c r="E4042">
        <v>83620</v>
      </c>
      <c r="F4042">
        <v>20232024</v>
      </c>
      <c r="G4042" t="s">
        <v>418</v>
      </c>
      <c r="H4042" t="s">
        <v>669</v>
      </c>
      <c r="I4042" t="s">
        <v>677</v>
      </c>
      <c r="J4042">
        <v>1</v>
      </c>
      <c r="K4042">
        <v>31146</v>
      </c>
      <c r="L4042">
        <v>1</v>
      </c>
      <c r="M4042" t="s">
        <v>630</v>
      </c>
      <c r="N4042" t="s">
        <v>132</v>
      </c>
      <c r="O4042" t="s">
        <v>131</v>
      </c>
      <c r="P4042">
        <v>4</v>
      </c>
      <c r="Q4042">
        <v>80</v>
      </c>
      <c r="R4042">
        <f>SUMIFS(Table2[number],Table2[Event],"Goal",Table2[H/U],"HOME",Table2[GameID],Table2[[#This Row],[GameID]],Table2[GameTime],"&lt;="&amp;Table2[[#This Row],[GameTime]])</f>
        <v>1</v>
      </c>
      <c r="S4042">
        <f>SUMIFS(Table2[number],Table2[Event],"Goal",Table2[H/U],"AWAY",Table2[GameID],Table2[[#This Row],[GameID]],Table2[GameTime],"&lt;="&amp;Table2[[#This Row],[GameTime]])</f>
        <v>2</v>
      </c>
      <c r="T4042" t="str">
        <f>IF(Table2[[#This Row],[Event]]="Goal",Table2[[#This Row],[Hscore]]&amp;"-"&amp;Table2[[#This Row],[Uscore]],"")</f>
        <v>1-2</v>
      </c>
      <c r="U4042">
        <v>698</v>
      </c>
      <c r="V4042" s="1">
        <f>Table2[[#This Row],[GameTime]]-(Table2[[#This Row],[period]]-1)*1200</f>
        <v>698</v>
      </c>
      <c r="W4042" s="1">
        <f>ROUNDDOWN(Table2[[#This Row],[Time]]/60,0)</f>
        <v>11</v>
      </c>
      <c r="X4042" s="1">
        <f>ROUNDDOWN((Table2[[#This Row],[Time]]/60-Table2[[#This Row],[Time2]])*60,0)</f>
        <v>38</v>
      </c>
      <c r="Y4042" s="1">
        <f>IF(Table2[[#This Row],[Time2]]&lt;10,0&amp;Table2[[#This Row],[Time2]],Table2[[#This Row],[Time2]])</f>
        <v>11</v>
      </c>
      <c r="Z4042" s="1">
        <f>IF(Table2[[#This Row],[Time3]]&lt;10,0&amp;Table2[[#This Row],[Time3]],Table2[[#This Row],[Time3]])</f>
        <v>38</v>
      </c>
      <c r="AA4042" s="2" t="str">
        <f>Table2[[#This Row],[Time4]]&amp;":"&amp;Table2[[#This Row],[Time5]]</f>
        <v>11:38</v>
      </c>
      <c r="AB4042" s="1" t="str" cm="1">
        <f t="array" ref="AB4042">IFERROR(IF(Table2[[#This Row],[code]]="","",_xlfn.IFS(AND(Table2[[#This Row],[code]]&lt;400,Table2[[#This Row],[code]]&lt;&gt;""),2,Table2[[#This Row],[code]]&gt;500,4)),"")</f>
        <v/>
      </c>
      <c r="AC4042" s="1" t="str">
        <f>IF(Table2[[#This Row],[Event]]="Penalty",Table2[[#This Row],[number]],IF(Table2[[#This Row],[Event]]="Time-Out",401,""))</f>
        <v/>
      </c>
      <c r="AD4042" s="1">
        <f>ROW(A4041)</f>
        <v>4041</v>
      </c>
      <c r="AE4042" s="1">
        <f>COUNTIFS(Table2[GameID],Table2[[#This Row],[GameID]],Table2[Column1],"&lt;="&amp;Table2[[#This Row],[Column1]])-1</f>
        <v>2</v>
      </c>
    </row>
    <row r="4043" spans="1:31" x14ac:dyDescent="0.45">
      <c r="A4043" t="s">
        <v>588</v>
      </c>
      <c r="B4043" t="str">
        <f>_xlfn.TEXTBEFORE(Table2[[#This Row],[Kamp]]," - ")</f>
        <v>Hvidovre Attack</v>
      </c>
      <c r="C4043" t="str">
        <f>_xlfn.TEXTAFTER(Table2[[#This Row],[Kamp]],"- ")</f>
        <v>Aab</v>
      </c>
      <c r="D4043">
        <v>45319</v>
      </c>
      <c r="E4043">
        <v>83620</v>
      </c>
      <c r="F4043">
        <v>20232024</v>
      </c>
      <c r="G4043" t="s">
        <v>418</v>
      </c>
      <c r="H4043" t="s">
        <v>669</v>
      </c>
      <c r="I4043" t="s">
        <v>677</v>
      </c>
      <c r="J4043">
        <v>1</v>
      </c>
      <c r="K4043">
        <v>31146</v>
      </c>
      <c r="L4043">
        <v>0</v>
      </c>
      <c r="M4043" t="s">
        <v>631</v>
      </c>
      <c r="N4043" t="s">
        <v>140</v>
      </c>
      <c r="O4043" t="s">
        <v>634</v>
      </c>
      <c r="P4043">
        <v>60</v>
      </c>
      <c r="Q4043" t="s">
        <v>634</v>
      </c>
      <c r="R4043">
        <f>SUMIFS(Table2[number],Table2[Event],"Goal",Table2[H/U],"HOME",Table2[GameID],Table2[[#This Row],[GameID]],Table2[GameTime],"&lt;="&amp;Table2[[#This Row],[GameTime]])</f>
        <v>1</v>
      </c>
      <c r="S4043">
        <f>SUMIFS(Table2[number],Table2[Event],"Goal",Table2[H/U],"AWAY",Table2[GameID],Table2[[#This Row],[GameID]],Table2[GameTime],"&lt;="&amp;Table2[[#This Row],[GameTime]])</f>
        <v>2</v>
      </c>
      <c r="T4043" t="str">
        <f>IF(Table2[[#This Row],[Event]]="Goal",Table2[[#This Row],[Hscore]]&amp;"-"&amp;Table2[[#This Row],[Uscore]],"")</f>
        <v/>
      </c>
      <c r="U4043">
        <v>1094</v>
      </c>
      <c r="V4043" s="1">
        <f>Table2[[#This Row],[GameTime]]-(Table2[[#This Row],[period]]-1)*1200</f>
        <v>1094</v>
      </c>
      <c r="W4043" s="1">
        <f>ROUNDDOWN(Table2[[#This Row],[Time]]/60,0)</f>
        <v>18</v>
      </c>
      <c r="X4043" s="1">
        <f>ROUNDDOWN((Table2[[#This Row],[Time]]/60-Table2[[#This Row],[Time2]])*60,0)</f>
        <v>14</v>
      </c>
      <c r="Y4043" s="1">
        <f>IF(Table2[[#This Row],[Time2]]&lt;10,0&amp;Table2[[#This Row],[Time2]],Table2[[#This Row],[Time2]])</f>
        <v>18</v>
      </c>
      <c r="Z4043" s="1">
        <f>IF(Table2[[#This Row],[Time3]]&lt;10,0&amp;Table2[[#This Row],[Time3]],Table2[[#This Row],[Time3]])</f>
        <v>14</v>
      </c>
      <c r="AA4043" s="2" t="str">
        <f>Table2[[#This Row],[Time4]]&amp;":"&amp;Table2[[#This Row],[Time5]]</f>
        <v>18:14</v>
      </c>
      <c r="AB4043" s="1" cm="1">
        <f t="array" ref="AB4043">IFERROR(IF(Table2[[#This Row],[code]]="","",_xlfn.IFS(AND(Table2[[#This Row],[code]]&lt;400,Table2[[#This Row],[code]]&lt;&gt;""),2,Table2[[#This Row],[code]]&gt;500,4)),"")</f>
        <v>2</v>
      </c>
      <c r="AC4043" s="1">
        <f>IF(Table2[[#This Row],[Event]]="Penalty",Table2[[#This Row],[number]],IF(Table2[[#This Row],[Event]]="Time-Out",401,""))</f>
        <v>0</v>
      </c>
      <c r="AD4043" s="1">
        <f>ROW(A4042)</f>
        <v>4042</v>
      </c>
      <c r="AE4043" s="1">
        <f>COUNTIFS(Table2[GameID],Table2[[#This Row],[GameID]],Table2[Column1],"&lt;="&amp;Table2[[#This Row],[Column1]])-1</f>
        <v>3</v>
      </c>
    </row>
    <row r="4044" spans="1:31" x14ac:dyDescent="0.45">
      <c r="A4044" t="s">
        <v>588</v>
      </c>
      <c r="B4044" t="str">
        <f>_xlfn.TEXTBEFORE(Table2[[#This Row],[Kamp]]," - ")</f>
        <v>Hvidovre Attack</v>
      </c>
      <c r="C4044" t="str">
        <f>_xlfn.TEXTAFTER(Table2[[#This Row],[Kamp]],"- ")</f>
        <v>Aab</v>
      </c>
      <c r="D4044">
        <v>45319</v>
      </c>
      <c r="E4044">
        <v>83620</v>
      </c>
      <c r="F4044">
        <v>20232024</v>
      </c>
      <c r="G4044" t="s">
        <v>418</v>
      </c>
      <c r="H4044" t="s">
        <v>659</v>
      </c>
      <c r="I4044" t="s">
        <v>678</v>
      </c>
      <c r="J4044">
        <v>2</v>
      </c>
      <c r="K4044">
        <v>31138</v>
      </c>
      <c r="L4044">
        <v>201</v>
      </c>
      <c r="M4044" t="s">
        <v>631</v>
      </c>
      <c r="N4044" t="s">
        <v>60</v>
      </c>
      <c r="O4044" t="s">
        <v>634</v>
      </c>
      <c r="P4044">
        <v>4</v>
      </c>
      <c r="Q4044" t="s">
        <v>634</v>
      </c>
      <c r="R4044">
        <f>SUMIFS(Table2[number],Table2[Event],"Goal",Table2[H/U],"HOME",Table2[GameID],Table2[[#This Row],[GameID]],Table2[GameTime],"&lt;="&amp;Table2[[#This Row],[GameTime]])</f>
        <v>1</v>
      </c>
      <c r="S4044">
        <f>SUMIFS(Table2[number],Table2[Event],"Goal",Table2[H/U],"AWAY",Table2[GameID],Table2[[#This Row],[GameID]],Table2[GameTime],"&lt;="&amp;Table2[[#This Row],[GameTime]])</f>
        <v>2</v>
      </c>
      <c r="T4044" t="str">
        <f>IF(Table2[[#This Row],[Event]]="Goal",Table2[[#This Row],[Hscore]]&amp;"-"&amp;Table2[[#This Row],[Uscore]],"")</f>
        <v/>
      </c>
      <c r="U4044">
        <v>1253</v>
      </c>
      <c r="V4044" s="1">
        <f>Table2[[#This Row],[GameTime]]-(Table2[[#This Row],[period]]-1)*1200</f>
        <v>53</v>
      </c>
      <c r="W4044" s="1">
        <f>ROUNDDOWN(Table2[[#This Row],[Time]]/60,0)</f>
        <v>0</v>
      </c>
      <c r="X4044" s="1">
        <f>ROUNDDOWN((Table2[[#This Row],[Time]]/60-Table2[[#This Row],[Time2]])*60,0)</f>
        <v>53</v>
      </c>
      <c r="Y4044" s="1" t="str">
        <f>IF(Table2[[#This Row],[Time2]]&lt;10,0&amp;Table2[[#This Row],[Time2]],Table2[[#This Row],[Time2]])</f>
        <v>00</v>
      </c>
      <c r="Z4044" s="1">
        <f>IF(Table2[[#This Row],[Time3]]&lt;10,0&amp;Table2[[#This Row],[Time3]],Table2[[#This Row],[Time3]])</f>
        <v>53</v>
      </c>
      <c r="AA4044" s="2" t="str">
        <f>Table2[[#This Row],[Time4]]&amp;":"&amp;Table2[[#This Row],[Time5]]</f>
        <v>00:53</v>
      </c>
      <c r="AB4044" s="1" cm="1">
        <f t="array" ref="AB4044">IFERROR(IF(Table2[[#This Row],[code]]="","",_xlfn.IFS(AND(Table2[[#This Row],[code]]&lt;400,Table2[[#This Row],[code]]&lt;&gt;""),2,Table2[[#This Row],[code]]&gt;500,4)),"")</f>
        <v>2</v>
      </c>
      <c r="AC4044" s="1">
        <f>IF(Table2[[#This Row],[Event]]="Penalty",Table2[[#This Row],[number]],IF(Table2[[#This Row],[Event]]="Time-Out",401,""))</f>
        <v>201</v>
      </c>
      <c r="AD4044" s="1">
        <f>ROW(A4043)</f>
        <v>4043</v>
      </c>
      <c r="AE4044" s="1">
        <f>COUNTIFS(Table2[GameID],Table2[[#This Row],[GameID]],Table2[Column1],"&lt;="&amp;Table2[[#This Row],[Column1]])-1</f>
        <v>4</v>
      </c>
    </row>
    <row r="4045" spans="1:31" x14ac:dyDescent="0.45">
      <c r="A4045" t="s">
        <v>588</v>
      </c>
      <c r="B4045" t="str">
        <f>_xlfn.TEXTBEFORE(Table2[[#This Row],[Kamp]]," - ")</f>
        <v>Hvidovre Attack</v>
      </c>
      <c r="C4045" t="str">
        <f>_xlfn.TEXTAFTER(Table2[[#This Row],[Kamp]],"- ")</f>
        <v>Aab</v>
      </c>
      <c r="D4045">
        <v>45319</v>
      </c>
      <c r="E4045">
        <v>83620</v>
      </c>
      <c r="F4045">
        <v>20232024</v>
      </c>
      <c r="G4045" t="s">
        <v>418</v>
      </c>
      <c r="H4045" t="s">
        <v>669</v>
      </c>
      <c r="I4045" t="s">
        <v>677</v>
      </c>
      <c r="J4045">
        <v>2</v>
      </c>
      <c r="K4045">
        <v>31146</v>
      </c>
      <c r="L4045">
        <v>1</v>
      </c>
      <c r="M4045" t="s">
        <v>630</v>
      </c>
      <c r="N4045" t="s">
        <v>133</v>
      </c>
      <c r="O4045" t="s">
        <v>265</v>
      </c>
      <c r="P4045">
        <v>5</v>
      </c>
      <c r="Q4045">
        <v>14</v>
      </c>
      <c r="R4045">
        <f>SUMIFS(Table2[number],Table2[Event],"Goal",Table2[H/U],"HOME",Table2[GameID],Table2[[#This Row],[GameID]],Table2[GameTime],"&lt;="&amp;Table2[[#This Row],[GameTime]])</f>
        <v>1</v>
      </c>
      <c r="S4045">
        <f>SUMIFS(Table2[number],Table2[Event],"Goal",Table2[H/U],"AWAY",Table2[GameID],Table2[[#This Row],[GameID]],Table2[GameTime],"&lt;="&amp;Table2[[#This Row],[GameTime]])</f>
        <v>3</v>
      </c>
      <c r="T4045" t="str">
        <f>IF(Table2[[#This Row],[Event]]="Goal",Table2[[#This Row],[Hscore]]&amp;"-"&amp;Table2[[#This Row],[Uscore]],"")</f>
        <v>1-3</v>
      </c>
      <c r="U4045">
        <v>1562</v>
      </c>
      <c r="V4045" s="1">
        <f>Table2[[#This Row],[GameTime]]-(Table2[[#This Row],[period]]-1)*1200</f>
        <v>362</v>
      </c>
      <c r="W4045" s="1">
        <f>ROUNDDOWN(Table2[[#This Row],[Time]]/60,0)</f>
        <v>6</v>
      </c>
      <c r="X4045" s="1">
        <f>ROUNDDOWN((Table2[[#This Row],[Time]]/60-Table2[[#This Row],[Time2]])*60,0)</f>
        <v>1</v>
      </c>
      <c r="Y4045" s="1" t="str">
        <f>IF(Table2[[#This Row],[Time2]]&lt;10,0&amp;Table2[[#This Row],[Time2]],Table2[[#This Row],[Time2]])</f>
        <v>06</v>
      </c>
      <c r="Z4045" s="1" t="str">
        <f>IF(Table2[[#This Row],[Time3]]&lt;10,0&amp;Table2[[#This Row],[Time3]],Table2[[#This Row],[Time3]])</f>
        <v>01</v>
      </c>
      <c r="AA4045" s="2" t="str">
        <f>Table2[[#This Row],[Time4]]&amp;":"&amp;Table2[[#This Row],[Time5]]</f>
        <v>06:01</v>
      </c>
      <c r="AB4045" s="1" t="str" cm="1">
        <f t="array" ref="AB4045">IFERROR(IF(Table2[[#This Row],[code]]="","",_xlfn.IFS(AND(Table2[[#This Row],[code]]&lt;400,Table2[[#This Row],[code]]&lt;&gt;""),2,Table2[[#This Row],[code]]&gt;500,4)),"")</f>
        <v/>
      </c>
      <c r="AC4045" s="1" t="str">
        <f>IF(Table2[[#This Row],[Event]]="Penalty",Table2[[#This Row],[number]],IF(Table2[[#This Row],[Event]]="Time-Out",401,""))</f>
        <v/>
      </c>
      <c r="AD4045" s="1">
        <f>ROW(A4044)</f>
        <v>4044</v>
      </c>
      <c r="AE4045" s="1">
        <f>COUNTIFS(Table2[GameID],Table2[[#This Row],[GameID]],Table2[Column1],"&lt;="&amp;Table2[[#This Row],[Column1]])-1</f>
        <v>5</v>
      </c>
    </row>
    <row r="4046" spans="1:31" x14ac:dyDescent="0.45">
      <c r="A4046" t="s">
        <v>588</v>
      </c>
      <c r="B4046" t="str">
        <f>_xlfn.TEXTBEFORE(Table2[[#This Row],[Kamp]]," - ")</f>
        <v>Hvidovre Attack</v>
      </c>
      <c r="C4046" t="str">
        <f>_xlfn.TEXTAFTER(Table2[[#This Row],[Kamp]],"- ")</f>
        <v>Aab</v>
      </c>
      <c r="D4046">
        <v>45319</v>
      </c>
      <c r="E4046">
        <v>83620</v>
      </c>
      <c r="F4046">
        <v>20232024</v>
      </c>
      <c r="G4046" t="s">
        <v>418</v>
      </c>
      <c r="H4046" t="s">
        <v>669</v>
      </c>
      <c r="I4046" t="s">
        <v>677</v>
      </c>
      <c r="J4046">
        <v>2</v>
      </c>
      <c r="K4046">
        <v>31146</v>
      </c>
      <c r="L4046">
        <v>208</v>
      </c>
      <c r="M4046" t="s">
        <v>631</v>
      </c>
      <c r="N4046" t="s">
        <v>146</v>
      </c>
      <c r="O4046" t="s">
        <v>634</v>
      </c>
      <c r="P4046">
        <v>91</v>
      </c>
      <c r="Q4046" t="s">
        <v>634</v>
      </c>
      <c r="R4046">
        <f>SUMIFS(Table2[number],Table2[Event],"Goal",Table2[H/U],"HOME",Table2[GameID],Table2[[#This Row],[GameID]],Table2[GameTime],"&lt;="&amp;Table2[[#This Row],[GameTime]])</f>
        <v>1</v>
      </c>
      <c r="S4046">
        <f>SUMIFS(Table2[number],Table2[Event],"Goal",Table2[H/U],"AWAY",Table2[GameID],Table2[[#This Row],[GameID]],Table2[GameTime],"&lt;="&amp;Table2[[#This Row],[GameTime]])</f>
        <v>3</v>
      </c>
      <c r="T4046" t="str">
        <f>IF(Table2[[#This Row],[Event]]="Goal",Table2[[#This Row],[Hscore]]&amp;"-"&amp;Table2[[#This Row],[Uscore]],"")</f>
        <v/>
      </c>
      <c r="U4046">
        <v>1970</v>
      </c>
      <c r="V4046" s="1">
        <f>Table2[[#This Row],[GameTime]]-(Table2[[#This Row],[period]]-1)*1200</f>
        <v>770</v>
      </c>
      <c r="W4046" s="1">
        <f>ROUNDDOWN(Table2[[#This Row],[Time]]/60,0)</f>
        <v>12</v>
      </c>
      <c r="X4046" s="1">
        <f>ROUNDDOWN((Table2[[#This Row],[Time]]/60-Table2[[#This Row],[Time2]])*60,0)</f>
        <v>50</v>
      </c>
      <c r="Y4046" s="1">
        <f>IF(Table2[[#This Row],[Time2]]&lt;10,0&amp;Table2[[#This Row],[Time2]],Table2[[#This Row],[Time2]])</f>
        <v>12</v>
      </c>
      <c r="Z4046" s="1">
        <f>IF(Table2[[#This Row],[Time3]]&lt;10,0&amp;Table2[[#This Row],[Time3]],Table2[[#This Row],[Time3]])</f>
        <v>50</v>
      </c>
      <c r="AA4046" s="2" t="str">
        <f>Table2[[#This Row],[Time4]]&amp;":"&amp;Table2[[#This Row],[Time5]]</f>
        <v>12:50</v>
      </c>
      <c r="AB4046" s="1" cm="1">
        <f t="array" ref="AB4046">IFERROR(IF(Table2[[#This Row],[code]]="","",_xlfn.IFS(AND(Table2[[#This Row],[code]]&lt;400,Table2[[#This Row],[code]]&lt;&gt;""),2,Table2[[#This Row],[code]]&gt;500,4)),"")</f>
        <v>2</v>
      </c>
      <c r="AC4046" s="1">
        <f>IF(Table2[[#This Row],[Event]]="Penalty",Table2[[#This Row],[number]],IF(Table2[[#This Row],[Event]]="Time-Out",401,""))</f>
        <v>208</v>
      </c>
      <c r="AD4046" s="1">
        <f>ROW(A4045)</f>
        <v>4045</v>
      </c>
      <c r="AE4046" s="1">
        <f>COUNTIFS(Table2[GameID],Table2[[#This Row],[GameID]],Table2[Column1],"&lt;="&amp;Table2[[#This Row],[Column1]])-1</f>
        <v>6</v>
      </c>
    </row>
    <row r="4047" spans="1:31" x14ac:dyDescent="0.45">
      <c r="A4047" t="s">
        <v>588</v>
      </c>
      <c r="B4047" t="str">
        <f>_xlfn.TEXTBEFORE(Table2[[#This Row],[Kamp]]," - ")</f>
        <v>Hvidovre Attack</v>
      </c>
      <c r="C4047" t="str">
        <f>_xlfn.TEXTAFTER(Table2[[#This Row],[Kamp]],"- ")</f>
        <v>Aab</v>
      </c>
      <c r="D4047">
        <v>45319</v>
      </c>
      <c r="E4047">
        <v>83620</v>
      </c>
      <c r="F4047">
        <v>20232024</v>
      </c>
      <c r="G4047" t="s">
        <v>418</v>
      </c>
      <c r="H4047" t="s">
        <v>669</v>
      </c>
      <c r="I4047" t="s">
        <v>677</v>
      </c>
      <c r="J4047">
        <v>2</v>
      </c>
      <c r="K4047">
        <v>31146</v>
      </c>
      <c r="L4047">
        <v>1</v>
      </c>
      <c r="M4047" t="s">
        <v>630</v>
      </c>
      <c r="N4047" t="s">
        <v>265</v>
      </c>
      <c r="O4047" t="s">
        <v>634</v>
      </c>
      <c r="P4047">
        <v>14</v>
      </c>
      <c r="Q4047" t="s">
        <v>634</v>
      </c>
      <c r="R4047">
        <f>SUMIFS(Table2[number],Table2[Event],"Goal",Table2[H/U],"HOME",Table2[GameID],Table2[[#This Row],[GameID]],Table2[GameTime],"&lt;="&amp;Table2[[#This Row],[GameTime]])</f>
        <v>1</v>
      </c>
      <c r="S4047">
        <f>SUMIFS(Table2[number],Table2[Event],"Goal",Table2[H/U],"AWAY",Table2[GameID],Table2[[#This Row],[GameID]],Table2[GameTime],"&lt;="&amp;Table2[[#This Row],[GameTime]])</f>
        <v>4</v>
      </c>
      <c r="T4047" t="str">
        <f>IF(Table2[[#This Row],[Event]]="Goal",Table2[[#This Row],[Hscore]]&amp;"-"&amp;Table2[[#This Row],[Uscore]],"")</f>
        <v>1-4</v>
      </c>
      <c r="U4047">
        <v>2087</v>
      </c>
      <c r="V4047" s="1">
        <f>Table2[[#This Row],[GameTime]]-(Table2[[#This Row],[period]]-1)*1200</f>
        <v>887</v>
      </c>
      <c r="W4047" s="1">
        <f>ROUNDDOWN(Table2[[#This Row],[Time]]/60,0)</f>
        <v>14</v>
      </c>
      <c r="X4047" s="1">
        <f>ROUNDDOWN((Table2[[#This Row],[Time]]/60-Table2[[#This Row],[Time2]])*60,0)</f>
        <v>47</v>
      </c>
      <c r="Y4047" s="1">
        <f>IF(Table2[[#This Row],[Time2]]&lt;10,0&amp;Table2[[#This Row],[Time2]],Table2[[#This Row],[Time2]])</f>
        <v>14</v>
      </c>
      <c r="Z4047" s="1">
        <f>IF(Table2[[#This Row],[Time3]]&lt;10,0&amp;Table2[[#This Row],[Time3]],Table2[[#This Row],[Time3]])</f>
        <v>47</v>
      </c>
      <c r="AA4047" s="2" t="str">
        <f>Table2[[#This Row],[Time4]]&amp;":"&amp;Table2[[#This Row],[Time5]]</f>
        <v>14:47</v>
      </c>
      <c r="AB4047" s="1" t="str" cm="1">
        <f t="array" ref="AB4047">IFERROR(IF(Table2[[#This Row],[code]]="","",_xlfn.IFS(AND(Table2[[#This Row],[code]]&lt;400,Table2[[#This Row],[code]]&lt;&gt;""),2,Table2[[#This Row],[code]]&gt;500,4)),"")</f>
        <v/>
      </c>
      <c r="AC4047" s="1" t="str">
        <f>IF(Table2[[#This Row],[Event]]="Penalty",Table2[[#This Row],[number]],IF(Table2[[#This Row],[Event]]="Time-Out",401,""))</f>
        <v/>
      </c>
      <c r="AD4047" s="1">
        <f>ROW(A4046)</f>
        <v>4046</v>
      </c>
      <c r="AE4047" s="1">
        <f>COUNTIFS(Table2[GameID],Table2[[#This Row],[GameID]],Table2[Column1],"&lt;="&amp;Table2[[#This Row],[Column1]])-1</f>
        <v>7</v>
      </c>
    </row>
    <row r="4048" spans="1:31" x14ac:dyDescent="0.45">
      <c r="A4048" t="s">
        <v>588</v>
      </c>
      <c r="B4048" t="str">
        <f>_xlfn.TEXTBEFORE(Table2[[#This Row],[Kamp]]," - ")</f>
        <v>Hvidovre Attack</v>
      </c>
      <c r="C4048" t="str">
        <f>_xlfn.TEXTAFTER(Table2[[#This Row],[Kamp]],"- ")</f>
        <v>Aab</v>
      </c>
      <c r="D4048">
        <v>45319</v>
      </c>
      <c r="E4048">
        <v>83620</v>
      </c>
      <c r="F4048">
        <v>20232024</v>
      </c>
      <c r="G4048" t="s">
        <v>418</v>
      </c>
      <c r="H4048" t="s">
        <v>659</v>
      </c>
      <c r="I4048" t="s">
        <v>678</v>
      </c>
      <c r="J4048">
        <v>3</v>
      </c>
      <c r="K4048">
        <v>31138</v>
      </c>
      <c r="L4048">
        <v>1</v>
      </c>
      <c r="M4048" t="s">
        <v>630</v>
      </c>
      <c r="N4048" t="s">
        <v>191</v>
      </c>
      <c r="O4048" t="s">
        <v>279</v>
      </c>
      <c r="P4048">
        <v>89</v>
      </c>
      <c r="Q4048">
        <v>5</v>
      </c>
      <c r="R4048">
        <f>SUMIFS(Table2[number],Table2[Event],"Goal",Table2[H/U],"HOME",Table2[GameID],Table2[[#This Row],[GameID]],Table2[GameTime],"&lt;="&amp;Table2[[#This Row],[GameTime]])</f>
        <v>2</v>
      </c>
      <c r="S4048">
        <f>SUMIFS(Table2[number],Table2[Event],"Goal",Table2[H/U],"AWAY",Table2[GameID],Table2[[#This Row],[GameID]],Table2[GameTime],"&lt;="&amp;Table2[[#This Row],[GameTime]])</f>
        <v>4</v>
      </c>
      <c r="T4048" t="str">
        <f>IF(Table2[[#This Row],[Event]]="Goal",Table2[[#This Row],[Hscore]]&amp;"-"&amp;Table2[[#This Row],[Uscore]],"")</f>
        <v>2-4</v>
      </c>
      <c r="U4048">
        <v>2452</v>
      </c>
      <c r="V4048" s="1">
        <f>Table2[[#This Row],[GameTime]]-(Table2[[#This Row],[period]]-1)*1200</f>
        <v>52</v>
      </c>
      <c r="W4048" s="1">
        <f>ROUNDDOWN(Table2[[#This Row],[Time]]/60,0)</f>
        <v>0</v>
      </c>
      <c r="X4048" s="1">
        <f>ROUNDDOWN((Table2[[#This Row],[Time]]/60-Table2[[#This Row],[Time2]])*60,0)</f>
        <v>52</v>
      </c>
      <c r="Y4048" s="1" t="str">
        <f>IF(Table2[[#This Row],[Time2]]&lt;10,0&amp;Table2[[#This Row],[Time2]],Table2[[#This Row],[Time2]])</f>
        <v>00</v>
      </c>
      <c r="Z4048" s="1">
        <f>IF(Table2[[#This Row],[Time3]]&lt;10,0&amp;Table2[[#This Row],[Time3]],Table2[[#This Row],[Time3]])</f>
        <v>52</v>
      </c>
      <c r="AA4048" s="2" t="str">
        <f>Table2[[#This Row],[Time4]]&amp;":"&amp;Table2[[#This Row],[Time5]]</f>
        <v>00:52</v>
      </c>
      <c r="AB4048" s="1" t="str" cm="1">
        <f t="array" ref="AB4048">IFERROR(IF(Table2[[#This Row],[code]]="","",_xlfn.IFS(AND(Table2[[#This Row],[code]]&lt;400,Table2[[#This Row],[code]]&lt;&gt;""),2,Table2[[#This Row],[code]]&gt;500,4)),"")</f>
        <v/>
      </c>
      <c r="AC4048" s="1" t="str">
        <f>IF(Table2[[#This Row],[Event]]="Penalty",Table2[[#This Row],[number]],IF(Table2[[#This Row],[Event]]="Time-Out",401,""))</f>
        <v/>
      </c>
      <c r="AD4048" s="1">
        <f>ROW(A4047)</f>
        <v>4047</v>
      </c>
      <c r="AE4048" s="1">
        <f>COUNTIFS(Table2[GameID],Table2[[#This Row],[GameID]],Table2[Column1],"&lt;="&amp;Table2[[#This Row],[Column1]])-1</f>
        <v>8</v>
      </c>
    </row>
    <row r="4049" spans="1:31" x14ac:dyDescent="0.45">
      <c r="A4049" t="s">
        <v>588</v>
      </c>
      <c r="B4049" t="str">
        <f>_xlfn.TEXTBEFORE(Table2[[#This Row],[Kamp]]," - ")</f>
        <v>Hvidovre Attack</v>
      </c>
      <c r="C4049" t="str">
        <f>_xlfn.TEXTAFTER(Table2[[#This Row],[Kamp]],"- ")</f>
        <v>Aab</v>
      </c>
      <c r="D4049">
        <v>45319</v>
      </c>
      <c r="E4049">
        <v>83620</v>
      </c>
      <c r="F4049">
        <v>20232024</v>
      </c>
      <c r="G4049" t="s">
        <v>418</v>
      </c>
      <c r="H4049" t="s">
        <v>659</v>
      </c>
      <c r="I4049" t="s">
        <v>678</v>
      </c>
      <c r="J4049">
        <v>3</v>
      </c>
      <c r="K4049">
        <v>31138</v>
      </c>
      <c r="L4049">
        <v>212</v>
      </c>
      <c r="M4049" t="s">
        <v>631</v>
      </c>
      <c r="N4049" t="s">
        <v>74</v>
      </c>
      <c r="O4049" t="s">
        <v>634</v>
      </c>
      <c r="P4049">
        <v>92</v>
      </c>
      <c r="Q4049" t="s">
        <v>634</v>
      </c>
      <c r="R4049">
        <f>SUMIFS(Table2[number],Table2[Event],"Goal",Table2[H/U],"HOME",Table2[GameID],Table2[[#This Row],[GameID]],Table2[GameTime],"&lt;="&amp;Table2[[#This Row],[GameTime]])</f>
        <v>2</v>
      </c>
      <c r="S4049">
        <f>SUMIFS(Table2[number],Table2[Event],"Goal",Table2[H/U],"AWAY",Table2[GameID],Table2[[#This Row],[GameID]],Table2[GameTime],"&lt;="&amp;Table2[[#This Row],[GameTime]])</f>
        <v>4</v>
      </c>
      <c r="T4049" t="str">
        <f>IF(Table2[[#This Row],[Event]]="Goal",Table2[[#This Row],[Hscore]]&amp;"-"&amp;Table2[[#This Row],[Uscore]],"")</f>
        <v/>
      </c>
      <c r="U4049">
        <v>2927</v>
      </c>
      <c r="V4049" s="1">
        <f>Table2[[#This Row],[GameTime]]-(Table2[[#This Row],[period]]-1)*1200</f>
        <v>527</v>
      </c>
      <c r="W4049" s="1">
        <f>ROUNDDOWN(Table2[[#This Row],[Time]]/60,0)</f>
        <v>8</v>
      </c>
      <c r="X4049" s="1">
        <f>ROUNDDOWN((Table2[[#This Row],[Time]]/60-Table2[[#This Row],[Time2]])*60,0)</f>
        <v>47</v>
      </c>
      <c r="Y4049" s="1" t="str">
        <f>IF(Table2[[#This Row],[Time2]]&lt;10,0&amp;Table2[[#This Row],[Time2]],Table2[[#This Row],[Time2]])</f>
        <v>08</v>
      </c>
      <c r="Z4049" s="1">
        <f>IF(Table2[[#This Row],[Time3]]&lt;10,0&amp;Table2[[#This Row],[Time3]],Table2[[#This Row],[Time3]])</f>
        <v>47</v>
      </c>
      <c r="AA4049" s="2" t="str">
        <f>Table2[[#This Row],[Time4]]&amp;":"&amp;Table2[[#This Row],[Time5]]</f>
        <v>08:47</v>
      </c>
      <c r="AB4049" s="1" cm="1">
        <f t="array" ref="AB4049">IFERROR(IF(Table2[[#This Row],[code]]="","",_xlfn.IFS(AND(Table2[[#This Row],[code]]&lt;400,Table2[[#This Row],[code]]&lt;&gt;""),2,Table2[[#This Row],[code]]&gt;500,4)),"")</f>
        <v>2</v>
      </c>
      <c r="AC4049" s="1">
        <f>IF(Table2[[#This Row],[Event]]="Penalty",Table2[[#This Row],[number]],IF(Table2[[#This Row],[Event]]="Time-Out",401,""))</f>
        <v>212</v>
      </c>
      <c r="AD4049" s="1">
        <f>ROW(A4048)</f>
        <v>4048</v>
      </c>
      <c r="AE4049" s="1">
        <f>COUNTIFS(Table2[GameID],Table2[[#This Row],[GameID]],Table2[Column1],"&lt;="&amp;Table2[[#This Row],[Column1]])-1</f>
        <v>9</v>
      </c>
    </row>
    <row r="4050" spans="1:31" x14ac:dyDescent="0.45">
      <c r="A4050" t="s">
        <v>588</v>
      </c>
      <c r="B4050" t="str">
        <f>_xlfn.TEXTBEFORE(Table2[[#This Row],[Kamp]]," - ")</f>
        <v>Hvidovre Attack</v>
      </c>
      <c r="C4050" t="str">
        <f>_xlfn.TEXTAFTER(Table2[[#This Row],[Kamp]],"- ")</f>
        <v>Aab</v>
      </c>
      <c r="D4050">
        <v>45319</v>
      </c>
      <c r="E4050">
        <v>83620</v>
      </c>
      <c r="F4050">
        <v>20232024</v>
      </c>
      <c r="G4050" t="s">
        <v>418</v>
      </c>
      <c r="H4050" t="s">
        <v>659</v>
      </c>
      <c r="I4050" t="s">
        <v>678</v>
      </c>
      <c r="J4050">
        <v>3</v>
      </c>
      <c r="K4050">
        <v>31138</v>
      </c>
      <c r="L4050">
        <v>0</v>
      </c>
      <c r="M4050" t="s">
        <v>633</v>
      </c>
      <c r="N4050" t="s">
        <v>634</v>
      </c>
      <c r="O4050" t="s">
        <v>634</v>
      </c>
      <c r="P4050" t="s">
        <v>634</v>
      </c>
      <c r="Q4050" t="s">
        <v>634</v>
      </c>
      <c r="R4050">
        <f>SUMIFS(Table2[number],Table2[Event],"Goal",Table2[H/U],"HOME",Table2[GameID],Table2[[#This Row],[GameID]],Table2[GameTime],"&lt;="&amp;Table2[[#This Row],[GameTime]])</f>
        <v>2</v>
      </c>
      <c r="S4050">
        <f>SUMIFS(Table2[number],Table2[Event],"Goal",Table2[H/U],"AWAY",Table2[GameID],Table2[[#This Row],[GameID]],Table2[GameTime],"&lt;="&amp;Table2[[#This Row],[GameTime]])</f>
        <v>4</v>
      </c>
      <c r="T4050" t="str">
        <f>IF(Table2[[#This Row],[Event]]="Goal",Table2[[#This Row],[Hscore]]&amp;"-"&amp;Table2[[#This Row],[Uscore]],"")</f>
        <v/>
      </c>
      <c r="U4050">
        <v>3213</v>
      </c>
      <c r="V4050" s="1">
        <f>Table2[[#This Row],[GameTime]]-(Table2[[#This Row],[period]]-1)*1200</f>
        <v>813</v>
      </c>
      <c r="W4050" s="1">
        <f>ROUNDDOWN(Table2[[#This Row],[Time]]/60,0)</f>
        <v>13</v>
      </c>
      <c r="X4050" s="1">
        <f>ROUNDDOWN((Table2[[#This Row],[Time]]/60-Table2[[#This Row],[Time2]])*60,0)</f>
        <v>33</v>
      </c>
      <c r="Y4050" s="1">
        <f>IF(Table2[[#This Row],[Time2]]&lt;10,0&amp;Table2[[#This Row],[Time2]],Table2[[#This Row],[Time2]])</f>
        <v>13</v>
      </c>
      <c r="Z4050" s="1">
        <f>IF(Table2[[#This Row],[Time3]]&lt;10,0&amp;Table2[[#This Row],[Time3]],Table2[[#This Row],[Time3]])</f>
        <v>33</v>
      </c>
      <c r="AA4050" s="2" t="str">
        <f>Table2[[#This Row],[Time4]]&amp;":"&amp;Table2[[#This Row],[Time5]]</f>
        <v>13:33</v>
      </c>
      <c r="AB4050" s="1" t="str" cm="1">
        <f t="array" ref="AB4050">IFERROR(IF(Table2[[#This Row],[code]]="","",_xlfn.IFS(AND(Table2[[#This Row],[code]]&lt;400,Table2[[#This Row],[code]]&lt;&gt;""),2,Table2[[#This Row],[code]]&gt;500,4)),"")</f>
        <v/>
      </c>
      <c r="AC4050" s="1">
        <f>IF(Table2[[#This Row],[Event]]="Penalty",Table2[[#This Row],[number]],IF(Table2[[#This Row],[Event]]="Time-Out",401,""))</f>
        <v>401</v>
      </c>
      <c r="AD4050" s="1">
        <f>ROW(A4049)</f>
        <v>4049</v>
      </c>
      <c r="AE4050" s="1">
        <f>COUNTIFS(Table2[GameID],Table2[[#This Row],[GameID]],Table2[Column1],"&lt;="&amp;Table2[[#This Row],[Column1]])-1</f>
        <v>10</v>
      </c>
    </row>
    <row r="4051" spans="1:31" x14ac:dyDescent="0.45">
      <c r="A4051" t="s">
        <v>588</v>
      </c>
      <c r="B4051" t="str">
        <f>_xlfn.TEXTBEFORE(Table2[[#This Row],[Kamp]]," - ")</f>
        <v>Hvidovre Attack</v>
      </c>
      <c r="C4051" t="str">
        <f>_xlfn.TEXTAFTER(Table2[[#This Row],[Kamp]],"- ")</f>
        <v>Aab</v>
      </c>
      <c r="D4051">
        <v>45319</v>
      </c>
      <c r="E4051">
        <v>83620</v>
      </c>
      <c r="F4051">
        <v>20232024</v>
      </c>
      <c r="G4051" t="s">
        <v>418</v>
      </c>
      <c r="H4051" t="s">
        <v>669</v>
      </c>
      <c r="I4051" t="s">
        <v>677</v>
      </c>
      <c r="J4051">
        <v>3</v>
      </c>
      <c r="K4051">
        <v>31146</v>
      </c>
      <c r="L4051">
        <v>1</v>
      </c>
      <c r="M4051" t="s">
        <v>630</v>
      </c>
      <c r="N4051" t="s">
        <v>265</v>
      </c>
      <c r="O4051" t="s">
        <v>634</v>
      </c>
      <c r="P4051">
        <v>14</v>
      </c>
      <c r="Q4051" t="s">
        <v>634</v>
      </c>
      <c r="R4051">
        <f>SUMIFS(Table2[number],Table2[Event],"Goal",Table2[H/U],"HOME",Table2[GameID],Table2[[#This Row],[GameID]],Table2[GameTime],"&lt;="&amp;Table2[[#This Row],[GameTime]])</f>
        <v>2</v>
      </c>
      <c r="S4051">
        <f>SUMIFS(Table2[number],Table2[Event],"Goal",Table2[H/U],"AWAY",Table2[GameID],Table2[[#This Row],[GameID]],Table2[GameTime],"&lt;="&amp;Table2[[#This Row],[GameTime]])</f>
        <v>5</v>
      </c>
      <c r="T4051" t="str">
        <f>IF(Table2[[#This Row],[Event]]="Goal",Table2[[#This Row],[Hscore]]&amp;"-"&amp;Table2[[#This Row],[Uscore]],"")</f>
        <v>2-5</v>
      </c>
      <c r="U4051">
        <v>3485</v>
      </c>
      <c r="V4051" s="1">
        <f>Table2[[#This Row],[GameTime]]-(Table2[[#This Row],[period]]-1)*1200</f>
        <v>1085</v>
      </c>
      <c r="W4051" s="1">
        <f>ROUNDDOWN(Table2[[#This Row],[Time]]/60,0)</f>
        <v>18</v>
      </c>
      <c r="X4051" s="1">
        <f>ROUNDDOWN((Table2[[#This Row],[Time]]/60-Table2[[#This Row],[Time2]])*60,0)</f>
        <v>4</v>
      </c>
      <c r="Y4051" s="1">
        <f>IF(Table2[[#This Row],[Time2]]&lt;10,0&amp;Table2[[#This Row],[Time2]],Table2[[#This Row],[Time2]])</f>
        <v>18</v>
      </c>
      <c r="Z4051" s="1" t="str">
        <f>IF(Table2[[#This Row],[Time3]]&lt;10,0&amp;Table2[[#This Row],[Time3]],Table2[[#This Row],[Time3]])</f>
        <v>04</v>
      </c>
      <c r="AA4051" s="2" t="str">
        <f>Table2[[#This Row],[Time4]]&amp;":"&amp;Table2[[#This Row],[Time5]]</f>
        <v>18:04</v>
      </c>
      <c r="AB4051" s="1" t="str" cm="1">
        <f t="array" ref="AB4051">IFERROR(IF(Table2[[#This Row],[code]]="","",_xlfn.IFS(AND(Table2[[#This Row],[code]]&lt;400,Table2[[#This Row],[code]]&lt;&gt;""),2,Table2[[#This Row],[code]]&gt;500,4)),"")</f>
        <v/>
      </c>
      <c r="AC4051" s="1" t="str">
        <f>IF(Table2[[#This Row],[Event]]="Penalty",Table2[[#This Row],[number]],IF(Table2[[#This Row],[Event]]="Time-Out",401,""))</f>
        <v/>
      </c>
      <c r="AD4051" s="1">
        <f>ROW(A4050)</f>
        <v>4050</v>
      </c>
      <c r="AE4051" s="1">
        <f>COUNTIFS(Table2[GameID],Table2[[#This Row],[GameID]],Table2[Column1],"&lt;="&amp;Table2[[#This Row],[Column1]])-1</f>
        <v>11</v>
      </c>
    </row>
    <row r="4052" spans="1:31" x14ac:dyDescent="0.45">
      <c r="A4052" t="s">
        <v>589</v>
      </c>
      <c r="B4052" t="str">
        <f>_xlfn.TEXTBEFORE(Table2[[#This Row],[Kamp]]," - ")</f>
        <v>Blackhawks</v>
      </c>
      <c r="C4052" t="str">
        <f>_xlfn.TEXTAFTER(Table2[[#This Row],[Kamp]],"- ")</f>
        <v>Copenhagen FC</v>
      </c>
      <c r="D4052">
        <v>45319</v>
      </c>
      <c r="E4052">
        <v>83621</v>
      </c>
      <c r="F4052">
        <v>20232024</v>
      </c>
      <c r="G4052" t="s">
        <v>418</v>
      </c>
      <c r="H4052" t="s">
        <v>667</v>
      </c>
      <c r="I4052" t="s">
        <v>677</v>
      </c>
      <c r="J4052">
        <v>1</v>
      </c>
      <c r="K4052">
        <v>31140</v>
      </c>
      <c r="L4052">
        <v>1</v>
      </c>
      <c r="M4052" t="s">
        <v>630</v>
      </c>
      <c r="N4052" t="s">
        <v>245</v>
      </c>
      <c r="O4052" t="s">
        <v>240</v>
      </c>
      <c r="P4052">
        <v>10</v>
      </c>
      <c r="Q4052">
        <v>3</v>
      </c>
      <c r="R4052">
        <f>SUMIFS(Table2[number],Table2[Event],"Goal",Table2[H/U],"HOME",Table2[GameID],Table2[[#This Row],[GameID]],Table2[GameTime],"&lt;="&amp;Table2[[#This Row],[GameTime]])</f>
        <v>0</v>
      </c>
      <c r="S4052">
        <f>SUMIFS(Table2[number],Table2[Event],"Goal",Table2[H/U],"AWAY",Table2[GameID],Table2[[#This Row],[GameID]],Table2[GameTime],"&lt;="&amp;Table2[[#This Row],[GameTime]])</f>
        <v>1</v>
      </c>
      <c r="T4052" t="str">
        <f>IF(Table2[[#This Row],[Event]]="Goal",Table2[[#This Row],[Hscore]]&amp;"-"&amp;Table2[[#This Row],[Uscore]],"")</f>
        <v>0-1</v>
      </c>
      <c r="U4052">
        <v>102</v>
      </c>
      <c r="V4052" s="1">
        <f>Table2[[#This Row],[GameTime]]-(Table2[[#This Row],[period]]-1)*1200</f>
        <v>102</v>
      </c>
      <c r="W4052" s="1">
        <f>ROUNDDOWN(Table2[[#This Row],[Time]]/60,0)</f>
        <v>1</v>
      </c>
      <c r="X4052" s="1">
        <f>ROUNDDOWN((Table2[[#This Row],[Time]]/60-Table2[[#This Row],[Time2]])*60,0)</f>
        <v>42</v>
      </c>
      <c r="Y4052" s="1" t="str">
        <f>IF(Table2[[#This Row],[Time2]]&lt;10,0&amp;Table2[[#This Row],[Time2]],Table2[[#This Row],[Time2]])</f>
        <v>01</v>
      </c>
      <c r="Z4052" s="1">
        <f>IF(Table2[[#This Row],[Time3]]&lt;10,0&amp;Table2[[#This Row],[Time3]],Table2[[#This Row],[Time3]])</f>
        <v>42</v>
      </c>
      <c r="AA4052" s="2" t="str">
        <f>Table2[[#This Row],[Time4]]&amp;":"&amp;Table2[[#This Row],[Time5]]</f>
        <v>01:42</v>
      </c>
      <c r="AB4052" s="1" t="str" cm="1">
        <f t="array" ref="AB4052">IFERROR(IF(Table2[[#This Row],[code]]="","",_xlfn.IFS(AND(Table2[[#This Row],[code]]&lt;400,Table2[[#This Row],[code]]&lt;&gt;""),2,Table2[[#This Row],[code]]&gt;500,4)),"")</f>
        <v/>
      </c>
      <c r="AC4052" s="1" t="str">
        <f>IF(Table2[[#This Row],[Event]]="Penalty",Table2[[#This Row],[number]],IF(Table2[[#This Row],[Event]]="Time-Out",401,""))</f>
        <v/>
      </c>
      <c r="AD4052" s="1">
        <f>ROW(A4051)</f>
        <v>4051</v>
      </c>
      <c r="AE4052" s="1">
        <f>COUNTIFS(Table2[GameID],Table2[[#This Row],[GameID]],Table2[Column1],"&lt;="&amp;Table2[[#This Row],[Column1]])-1</f>
        <v>0</v>
      </c>
    </row>
    <row r="4053" spans="1:31" x14ac:dyDescent="0.45">
      <c r="A4053" t="s">
        <v>589</v>
      </c>
      <c r="B4053" t="str">
        <f>_xlfn.TEXTBEFORE(Table2[[#This Row],[Kamp]]," - ")</f>
        <v>Blackhawks</v>
      </c>
      <c r="C4053" t="str">
        <f>_xlfn.TEXTAFTER(Table2[[#This Row],[Kamp]],"- ")</f>
        <v>Copenhagen FC</v>
      </c>
      <c r="D4053">
        <v>45319</v>
      </c>
      <c r="E4053">
        <v>83621</v>
      </c>
      <c r="F4053">
        <v>20232024</v>
      </c>
      <c r="G4053" t="s">
        <v>418</v>
      </c>
      <c r="H4053" t="s">
        <v>661</v>
      </c>
      <c r="I4053" t="s">
        <v>678</v>
      </c>
      <c r="J4053">
        <v>1</v>
      </c>
      <c r="K4053">
        <v>31143</v>
      </c>
      <c r="L4053">
        <v>1</v>
      </c>
      <c r="M4053" t="s">
        <v>630</v>
      </c>
      <c r="N4053" t="s">
        <v>635</v>
      </c>
      <c r="O4053" t="s">
        <v>634</v>
      </c>
      <c r="P4053">
        <v>23</v>
      </c>
      <c r="Q4053" t="s">
        <v>634</v>
      </c>
      <c r="R4053">
        <f>SUMIFS(Table2[number],Table2[Event],"Goal",Table2[H/U],"HOME",Table2[GameID],Table2[[#This Row],[GameID]],Table2[GameTime],"&lt;="&amp;Table2[[#This Row],[GameTime]])</f>
        <v>1</v>
      </c>
      <c r="S4053">
        <f>SUMIFS(Table2[number],Table2[Event],"Goal",Table2[H/U],"AWAY",Table2[GameID],Table2[[#This Row],[GameID]],Table2[GameTime],"&lt;="&amp;Table2[[#This Row],[GameTime]])</f>
        <v>1</v>
      </c>
      <c r="T4053" t="str">
        <f>IF(Table2[[#This Row],[Event]]="Goal",Table2[[#This Row],[Hscore]]&amp;"-"&amp;Table2[[#This Row],[Uscore]],"")</f>
        <v>1-1</v>
      </c>
      <c r="U4053">
        <v>190</v>
      </c>
      <c r="V4053" s="1">
        <f>Table2[[#This Row],[GameTime]]-(Table2[[#This Row],[period]]-1)*1200</f>
        <v>190</v>
      </c>
      <c r="W4053" s="1">
        <f>ROUNDDOWN(Table2[[#This Row],[Time]]/60,0)</f>
        <v>3</v>
      </c>
      <c r="X4053" s="1">
        <f>ROUNDDOWN((Table2[[#This Row],[Time]]/60-Table2[[#This Row],[Time2]])*60,0)</f>
        <v>9</v>
      </c>
      <c r="Y4053" s="1" t="str">
        <f>IF(Table2[[#This Row],[Time2]]&lt;10,0&amp;Table2[[#This Row],[Time2]],Table2[[#This Row],[Time2]])</f>
        <v>03</v>
      </c>
      <c r="Z4053" s="1" t="str">
        <f>IF(Table2[[#This Row],[Time3]]&lt;10,0&amp;Table2[[#This Row],[Time3]],Table2[[#This Row],[Time3]])</f>
        <v>09</v>
      </c>
      <c r="AA4053" s="2" t="str">
        <f>Table2[[#This Row],[Time4]]&amp;":"&amp;Table2[[#This Row],[Time5]]</f>
        <v>03:09</v>
      </c>
      <c r="AB4053" s="1" t="str" cm="1">
        <f t="array" ref="AB4053">IFERROR(IF(Table2[[#This Row],[code]]="","",_xlfn.IFS(AND(Table2[[#This Row],[code]]&lt;400,Table2[[#This Row],[code]]&lt;&gt;""),2,Table2[[#This Row],[code]]&gt;500,4)),"")</f>
        <v/>
      </c>
      <c r="AC4053" s="1" t="str">
        <f>IF(Table2[[#This Row],[Event]]="Penalty",Table2[[#This Row],[number]],IF(Table2[[#This Row],[Event]]="Time-Out",401,""))</f>
        <v/>
      </c>
      <c r="AD4053" s="1">
        <f>ROW(A4052)</f>
        <v>4052</v>
      </c>
      <c r="AE4053" s="1">
        <f>COUNTIFS(Table2[GameID],Table2[[#This Row],[GameID]],Table2[Column1],"&lt;="&amp;Table2[[#This Row],[Column1]])-1</f>
        <v>1</v>
      </c>
    </row>
    <row r="4054" spans="1:31" x14ac:dyDescent="0.45">
      <c r="A4054" t="s">
        <v>589</v>
      </c>
      <c r="B4054" t="str">
        <f>_xlfn.TEXTBEFORE(Table2[[#This Row],[Kamp]]," - ")</f>
        <v>Blackhawks</v>
      </c>
      <c r="C4054" t="str">
        <f>_xlfn.TEXTAFTER(Table2[[#This Row],[Kamp]],"- ")</f>
        <v>Copenhagen FC</v>
      </c>
      <c r="D4054">
        <v>45319</v>
      </c>
      <c r="E4054">
        <v>83621</v>
      </c>
      <c r="F4054">
        <v>20232024</v>
      </c>
      <c r="G4054" t="s">
        <v>418</v>
      </c>
      <c r="H4054" t="s">
        <v>667</v>
      </c>
      <c r="I4054" t="s">
        <v>677</v>
      </c>
      <c r="J4054">
        <v>1</v>
      </c>
      <c r="K4054">
        <v>31140</v>
      </c>
      <c r="L4054">
        <v>1</v>
      </c>
      <c r="M4054" t="s">
        <v>630</v>
      </c>
      <c r="N4054" t="s">
        <v>252</v>
      </c>
      <c r="O4054" t="s">
        <v>59</v>
      </c>
      <c r="P4054">
        <v>68</v>
      </c>
      <c r="Q4054">
        <v>9</v>
      </c>
      <c r="R4054">
        <f>SUMIFS(Table2[number],Table2[Event],"Goal",Table2[H/U],"HOME",Table2[GameID],Table2[[#This Row],[GameID]],Table2[GameTime],"&lt;="&amp;Table2[[#This Row],[GameTime]])</f>
        <v>1</v>
      </c>
      <c r="S4054">
        <f>SUMIFS(Table2[number],Table2[Event],"Goal",Table2[H/U],"AWAY",Table2[GameID],Table2[[#This Row],[GameID]],Table2[GameTime],"&lt;="&amp;Table2[[#This Row],[GameTime]])</f>
        <v>2</v>
      </c>
      <c r="T4054" t="str">
        <f>IF(Table2[[#This Row],[Event]]="Goal",Table2[[#This Row],[Hscore]]&amp;"-"&amp;Table2[[#This Row],[Uscore]],"")</f>
        <v>1-2</v>
      </c>
      <c r="U4054">
        <v>225</v>
      </c>
      <c r="V4054" s="1">
        <f>Table2[[#This Row],[GameTime]]-(Table2[[#This Row],[period]]-1)*1200</f>
        <v>225</v>
      </c>
      <c r="W4054" s="1">
        <f>ROUNDDOWN(Table2[[#This Row],[Time]]/60,0)</f>
        <v>3</v>
      </c>
      <c r="X4054" s="1">
        <f>ROUNDDOWN((Table2[[#This Row],[Time]]/60-Table2[[#This Row],[Time2]])*60,0)</f>
        <v>45</v>
      </c>
      <c r="Y4054" s="1" t="str">
        <f>IF(Table2[[#This Row],[Time2]]&lt;10,0&amp;Table2[[#This Row],[Time2]],Table2[[#This Row],[Time2]])</f>
        <v>03</v>
      </c>
      <c r="Z4054" s="1">
        <f>IF(Table2[[#This Row],[Time3]]&lt;10,0&amp;Table2[[#This Row],[Time3]],Table2[[#This Row],[Time3]])</f>
        <v>45</v>
      </c>
      <c r="AA4054" s="2" t="str">
        <f>Table2[[#This Row],[Time4]]&amp;":"&amp;Table2[[#This Row],[Time5]]</f>
        <v>03:45</v>
      </c>
      <c r="AB4054" s="1" t="str" cm="1">
        <f t="array" ref="AB4054">IFERROR(IF(Table2[[#This Row],[code]]="","",_xlfn.IFS(AND(Table2[[#This Row],[code]]&lt;400,Table2[[#This Row],[code]]&lt;&gt;""),2,Table2[[#This Row],[code]]&gt;500,4)),"")</f>
        <v/>
      </c>
      <c r="AC4054" s="1" t="str">
        <f>IF(Table2[[#This Row],[Event]]="Penalty",Table2[[#This Row],[number]],IF(Table2[[#This Row],[Event]]="Time-Out",401,""))</f>
        <v/>
      </c>
      <c r="AD4054" s="1">
        <f>ROW(A4053)</f>
        <v>4053</v>
      </c>
      <c r="AE4054" s="1">
        <f>COUNTIFS(Table2[GameID],Table2[[#This Row],[GameID]],Table2[Column1],"&lt;="&amp;Table2[[#This Row],[Column1]])-1</f>
        <v>2</v>
      </c>
    </row>
    <row r="4055" spans="1:31" x14ac:dyDescent="0.45">
      <c r="A4055" t="s">
        <v>589</v>
      </c>
      <c r="B4055" t="str">
        <f>_xlfn.TEXTBEFORE(Table2[[#This Row],[Kamp]]," - ")</f>
        <v>Blackhawks</v>
      </c>
      <c r="C4055" t="str">
        <f>_xlfn.TEXTAFTER(Table2[[#This Row],[Kamp]],"- ")</f>
        <v>Copenhagen FC</v>
      </c>
      <c r="D4055">
        <v>45319</v>
      </c>
      <c r="E4055">
        <v>83621</v>
      </c>
      <c r="F4055">
        <v>20232024</v>
      </c>
      <c r="G4055" t="s">
        <v>418</v>
      </c>
      <c r="H4055" t="s">
        <v>667</v>
      </c>
      <c r="I4055" t="s">
        <v>677</v>
      </c>
      <c r="J4055">
        <v>1</v>
      </c>
      <c r="K4055">
        <v>31140</v>
      </c>
      <c r="L4055">
        <v>1</v>
      </c>
      <c r="M4055" t="s">
        <v>630</v>
      </c>
      <c r="N4055" t="s">
        <v>69</v>
      </c>
      <c r="O4055" t="s">
        <v>248</v>
      </c>
      <c r="P4055">
        <v>99</v>
      </c>
      <c r="Q4055">
        <v>29</v>
      </c>
      <c r="R4055">
        <f>SUMIFS(Table2[number],Table2[Event],"Goal",Table2[H/U],"HOME",Table2[GameID],Table2[[#This Row],[GameID]],Table2[GameTime],"&lt;="&amp;Table2[[#This Row],[GameTime]])</f>
        <v>1</v>
      </c>
      <c r="S4055">
        <f>SUMIFS(Table2[number],Table2[Event],"Goal",Table2[H/U],"AWAY",Table2[GameID],Table2[[#This Row],[GameID]],Table2[GameTime],"&lt;="&amp;Table2[[#This Row],[GameTime]])</f>
        <v>3</v>
      </c>
      <c r="T4055" t="str">
        <f>IF(Table2[[#This Row],[Event]]="Goal",Table2[[#This Row],[Hscore]]&amp;"-"&amp;Table2[[#This Row],[Uscore]],"")</f>
        <v>1-3</v>
      </c>
      <c r="U4055">
        <v>271</v>
      </c>
      <c r="V4055" s="1">
        <f>Table2[[#This Row],[GameTime]]-(Table2[[#This Row],[period]]-1)*1200</f>
        <v>271</v>
      </c>
      <c r="W4055" s="1">
        <f>ROUNDDOWN(Table2[[#This Row],[Time]]/60,0)</f>
        <v>4</v>
      </c>
      <c r="X4055" s="1">
        <f>ROUNDDOWN((Table2[[#This Row],[Time]]/60-Table2[[#This Row],[Time2]])*60,0)</f>
        <v>31</v>
      </c>
      <c r="Y4055" s="1" t="str">
        <f>IF(Table2[[#This Row],[Time2]]&lt;10,0&amp;Table2[[#This Row],[Time2]],Table2[[#This Row],[Time2]])</f>
        <v>04</v>
      </c>
      <c r="Z4055" s="1">
        <f>IF(Table2[[#This Row],[Time3]]&lt;10,0&amp;Table2[[#This Row],[Time3]],Table2[[#This Row],[Time3]])</f>
        <v>31</v>
      </c>
      <c r="AA4055" s="2" t="str">
        <f>Table2[[#This Row],[Time4]]&amp;":"&amp;Table2[[#This Row],[Time5]]</f>
        <v>04:31</v>
      </c>
      <c r="AB4055" s="1" t="str" cm="1">
        <f t="array" ref="AB4055">IFERROR(IF(Table2[[#This Row],[code]]="","",_xlfn.IFS(AND(Table2[[#This Row],[code]]&lt;400,Table2[[#This Row],[code]]&lt;&gt;""),2,Table2[[#This Row],[code]]&gt;500,4)),"")</f>
        <v/>
      </c>
      <c r="AC4055" s="1" t="str">
        <f>IF(Table2[[#This Row],[Event]]="Penalty",Table2[[#This Row],[number]],IF(Table2[[#This Row],[Event]]="Time-Out",401,""))</f>
        <v/>
      </c>
      <c r="AD4055" s="1">
        <f>ROW(A4054)</f>
        <v>4054</v>
      </c>
      <c r="AE4055" s="1">
        <f>COUNTIFS(Table2[GameID],Table2[[#This Row],[GameID]],Table2[Column1],"&lt;="&amp;Table2[[#This Row],[Column1]])-1</f>
        <v>3</v>
      </c>
    </row>
    <row r="4056" spans="1:31" x14ac:dyDescent="0.45">
      <c r="A4056" t="s">
        <v>589</v>
      </c>
      <c r="B4056" t="str">
        <f>_xlfn.TEXTBEFORE(Table2[[#This Row],[Kamp]]," - ")</f>
        <v>Blackhawks</v>
      </c>
      <c r="C4056" t="str">
        <f>_xlfn.TEXTAFTER(Table2[[#This Row],[Kamp]],"- ")</f>
        <v>Copenhagen FC</v>
      </c>
      <c r="D4056">
        <v>45319</v>
      </c>
      <c r="E4056">
        <v>83621</v>
      </c>
      <c r="F4056">
        <v>20232024</v>
      </c>
      <c r="G4056" t="s">
        <v>418</v>
      </c>
      <c r="H4056" t="s">
        <v>667</v>
      </c>
      <c r="I4056" t="s">
        <v>677</v>
      </c>
      <c r="J4056">
        <v>1</v>
      </c>
      <c r="K4056">
        <v>31140</v>
      </c>
      <c r="L4056">
        <v>201</v>
      </c>
      <c r="M4056" t="s">
        <v>631</v>
      </c>
      <c r="N4056" t="s">
        <v>252</v>
      </c>
      <c r="O4056" t="s">
        <v>634</v>
      </c>
      <c r="P4056">
        <v>68</v>
      </c>
      <c r="Q4056" t="s">
        <v>634</v>
      </c>
      <c r="R4056">
        <f>SUMIFS(Table2[number],Table2[Event],"Goal",Table2[H/U],"HOME",Table2[GameID],Table2[[#This Row],[GameID]],Table2[GameTime],"&lt;="&amp;Table2[[#This Row],[GameTime]])</f>
        <v>1</v>
      </c>
      <c r="S4056">
        <f>SUMIFS(Table2[number],Table2[Event],"Goal",Table2[H/U],"AWAY",Table2[GameID],Table2[[#This Row],[GameID]],Table2[GameTime],"&lt;="&amp;Table2[[#This Row],[GameTime]])</f>
        <v>3</v>
      </c>
      <c r="T4056" t="str">
        <f>IF(Table2[[#This Row],[Event]]="Goal",Table2[[#This Row],[Hscore]]&amp;"-"&amp;Table2[[#This Row],[Uscore]],"")</f>
        <v/>
      </c>
      <c r="U4056">
        <v>478</v>
      </c>
      <c r="V4056" s="1">
        <f>Table2[[#This Row],[GameTime]]-(Table2[[#This Row],[period]]-1)*1200</f>
        <v>478</v>
      </c>
      <c r="W4056" s="1">
        <f>ROUNDDOWN(Table2[[#This Row],[Time]]/60,0)</f>
        <v>7</v>
      </c>
      <c r="X4056" s="1">
        <f>ROUNDDOWN((Table2[[#This Row],[Time]]/60-Table2[[#This Row],[Time2]])*60,0)</f>
        <v>58</v>
      </c>
      <c r="Y4056" s="1" t="str">
        <f>IF(Table2[[#This Row],[Time2]]&lt;10,0&amp;Table2[[#This Row],[Time2]],Table2[[#This Row],[Time2]])</f>
        <v>07</v>
      </c>
      <c r="Z4056" s="1">
        <f>IF(Table2[[#This Row],[Time3]]&lt;10,0&amp;Table2[[#This Row],[Time3]],Table2[[#This Row],[Time3]])</f>
        <v>58</v>
      </c>
      <c r="AA4056" s="2" t="str">
        <f>Table2[[#This Row],[Time4]]&amp;":"&amp;Table2[[#This Row],[Time5]]</f>
        <v>07:58</v>
      </c>
      <c r="AB4056" s="1" cm="1">
        <f t="array" ref="AB4056">IFERROR(IF(Table2[[#This Row],[code]]="","",_xlfn.IFS(AND(Table2[[#This Row],[code]]&lt;400,Table2[[#This Row],[code]]&lt;&gt;""),2,Table2[[#This Row],[code]]&gt;500,4)),"")</f>
        <v>2</v>
      </c>
      <c r="AC4056" s="1">
        <f>IF(Table2[[#This Row],[Event]]="Penalty",Table2[[#This Row],[number]],IF(Table2[[#This Row],[Event]]="Time-Out",401,""))</f>
        <v>201</v>
      </c>
      <c r="AD4056" s="1">
        <f>ROW(A4055)</f>
        <v>4055</v>
      </c>
      <c r="AE4056" s="1">
        <f>COUNTIFS(Table2[GameID],Table2[[#This Row],[GameID]],Table2[Column1],"&lt;="&amp;Table2[[#This Row],[Column1]])-1</f>
        <v>4</v>
      </c>
    </row>
    <row r="4057" spans="1:31" x14ac:dyDescent="0.45">
      <c r="A4057" t="s">
        <v>589</v>
      </c>
      <c r="B4057" t="str">
        <f>_xlfn.TEXTBEFORE(Table2[[#This Row],[Kamp]]," - ")</f>
        <v>Blackhawks</v>
      </c>
      <c r="C4057" t="str">
        <f>_xlfn.TEXTAFTER(Table2[[#This Row],[Kamp]],"- ")</f>
        <v>Copenhagen FC</v>
      </c>
      <c r="D4057">
        <v>45319</v>
      </c>
      <c r="E4057">
        <v>83621</v>
      </c>
      <c r="F4057">
        <v>20232024</v>
      </c>
      <c r="G4057" t="s">
        <v>418</v>
      </c>
      <c r="H4057" t="s">
        <v>667</v>
      </c>
      <c r="I4057" t="s">
        <v>678</v>
      </c>
      <c r="J4057">
        <v>1</v>
      </c>
      <c r="K4057">
        <v>31140</v>
      </c>
      <c r="L4057">
        <v>1</v>
      </c>
      <c r="M4057" t="s">
        <v>630</v>
      </c>
      <c r="N4057" t="s">
        <v>634</v>
      </c>
      <c r="O4057" t="s">
        <v>634</v>
      </c>
      <c r="P4057" t="s">
        <v>634</v>
      </c>
      <c r="Q4057" t="s">
        <v>634</v>
      </c>
      <c r="R4057">
        <f>SUMIFS(Table2[number],Table2[Event],"Goal",Table2[H/U],"HOME",Table2[GameID],Table2[[#This Row],[GameID]],Table2[GameTime],"&lt;="&amp;Table2[[#This Row],[GameTime]])</f>
        <v>2</v>
      </c>
      <c r="S4057">
        <f>SUMIFS(Table2[number],Table2[Event],"Goal",Table2[H/U],"AWAY",Table2[GameID],Table2[[#This Row],[GameID]],Table2[GameTime],"&lt;="&amp;Table2[[#This Row],[GameTime]])</f>
        <v>3</v>
      </c>
      <c r="T4057" t="str">
        <f>IF(Table2[[#This Row],[Event]]="Goal",Table2[[#This Row],[Hscore]]&amp;"-"&amp;Table2[[#This Row],[Uscore]],"")</f>
        <v>2-3</v>
      </c>
      <c r="U4057">
        <v>621</v>
      </c>
      <c r="V4057" s="1">
        <f>Table2[[#This Row],[GameTime]]-(Table2[[#This Row],[period]]-1)*1200</f>
        <v>621</v>
      </c>
      <c r="W4057" s="1">
        <f>ROUNDDOWN(Table2[[#This Row],[Time]]/60,0)</f>
        <v>10</v>
      </c>
      <c r="X4057" s="1">
        <f>ROUNDDOWN((Table2[[#This Row],[Time]]/60-Table2[[#This Row],[Time2]])*60,0)</f>
        <v>21</v>
      </c>
      <c r="Y4057" s="1">
        <f>IF(Table2[[#This Row],[Time2]]&lt;10,0&amp;Table2[[#This Row],[Time2]],Table2[[#This Row],[Time2]])</f>
        <v>10</v>
      </c>
      <c r="Z4057" s="1">
        <f>IF(Table2[[#This Row],[Time3]]&lt;10,0&amp;Table2[[#This Row],[Time3]],Table2[[#This Row],[Time3]])</f>
        <v>21</v>
      </c>
      <c r="AA4057" s="2" t="str">
        <f>Table2[[#This Row],[Time4]]&amp;":"&amp;Table2[[#This Row],[Time5]]</f>
        <v>10:21</v>
      </c>
      <c r="AB4057" s="1" t="str" cm="1">
        <f t="array" ref="AB4057">IFERROR(IF(Table2[[#This Row],[code]]="","",_xlfn.IFS(AND(Table2[[#This Row],[code]]&lt;400,Table2[[#This Row],[code]]&lt;&gt;""),2,Table2[[#This Row],[code]]&gt;500,4)),"")</f>
        <v/>
      </c>
      <c r="AC4057" s="1" t="str">
        <f>IF(Table2[[#This Row],[Event]]="Penalty",Table2[[#This Row],[number]],IF(Table2[[#This Row],[Event]]="Time-Out",401,""))</f>
        <v/>
      </c>
      <c r="AD4057" s="1">
        <f>ROW(A4056)</f>
        <v>4056</v>
      </c>
      <c r="AE4057" s="1">
        <f>COUNTIFS(Table2[GameID],Table2[[#This Row],[GameID]],Table2[Column1],"&lt;="&amp;Table2[[#This Row],[Column1]])-1</f>
        <v>5</v>
      </c>
    </row>
    <row r="4058" spans="1:31" x14ac:dyDescent="0.45">
      <c r="A4058" t="s">
        <v>589</v>
      </c>
      <c r="B4058" t="str">
        <f>_xlfn.TEXTBEFORE(Table2[[#This Row],[Kamp]]," - ")</f>
        <v>Blackhawks</v>
      </c>
      <c r="C4058" t="str">
        <f>_xlfn.TEXTAFTER(Table2[[#This Row],[Kamp]],"- ")</f>
        <v>Copenhagen FC</v>
      </c>
      <c r="D4058">
        <v>45319</v>
      </c>
      <c r="E4058">
        <v>83621</v>
      </c>
      <c r="F4058">
        <v>20232024</v>
      </c>
      <c r="G4058" t="s">
        <v>418</v>
      </c>
      <c r="H4058" t="s">
        <v>661</v>
      </c>
      <c r="I4058" t="s">
        <v>678</v>
      </c>
      <c r="J4058">
        <v>1</v>
      </c>
      <c r="K4058">
        <v>31143</v>
      </c>
      <c r="L4058">
        <v>201</v>
      </c>
      <c r="M4058" t="s">
        <v>631</v>
      </c>
      <c r="N4058" t="s">
        <v>388</v>
      </c>
      <c r="O4058" t="s">
        <v>634</v>
      </c>
      <c r="P4058">
        <v>79</v>
      </c>
      <c r="Q4058" t="s">
        <v>634</v>
      </c>
      <c r="R4058">
        <f>SUMIFS(Table2[number],Table2[Event],"Goal",Table2[H/U],"HOME",Table2[GameID],Table2[[#This Row],[GameID]],Table2[GameTime],"&lt;="&amp;Table2[[#This Row],[GameTime]])</f>
        <v>2</v>
      </c>
      <c r="S4058">
        <f>SUMIFS(Table2[number],Table2[Event],"Goal",Table2[H/U],"AWAY",Table2[GameID],Table2[[#This Row],[GameID]],Table2[GameTime],"&lt;="&amp;Table2[[#This Row],[GameTime]])</f>
        <v>3</v>
      </c>
      <c r="T4058" t="str">
        <f>IF(Table2[[#This Row],[Event]]="Goal",Table2[[#This Row],[Hscore]]&amp;"-"&amp;Table2[[#This Row],[Uscore]],"")</f>
        <v/>
      </c>
      <c r="U4058">
        <v>660</v>
      </c>
      <c r="V4058" s="1">
        <f>Table2[[#This Row],[GameTime]]-(Table2[[#This Row],[period]]-1)*1200</f>
        <v>660</v>
      </c>
      <c r="W4058" s="1">
        <f>ROUNDDOWN(Table2[[#This Row],[Time]]/60,0)</f>
        <v>11</v>
      </c>
      <c r="X4058" s="1">
        <f>ROUNDDOWN((Table2[[#This Row],[Time]]/60-Table2[[#This Row],[Time2]])*60,0)</f>
        <v>0</v>
      </c>
      <c r="Y4058" s="1">
        <f>IF(Table2[[#This Row],[Time2]]&lt;10,0&amp;Table2[[#This Row],[Time2]],Table2[[#This Row],[Time2]])</f>
        <v>11</v>
      </c>
      <c r="Z4058" s="1" t="str">
        <f>IF(Table2[[#This Row],[Time3]]&lt;10,0&amp;Table2[[#This Row],[Time3]],Table2[[#This Row],[Time3]])</f>
        <v>00</v>
      </c>
      <c r="AA4058" s="2" t="str">
        <f>Table2[[#This Row],[Time4]]&amp;":"&amp;Table2[[#This Row],[Time5]]</f>
        <v>11:00</v>
      </c>
      <c r="AB4058" s="1" cm="1">
        <f t="array" ref="AB4058">IFERROR(IF(Table2[[#This Row],[code]]="","",_xlfn.IFS(AND(Table2[[#This Row],[code]]&lt;400,Table2[[#This Row],[code]]&lt;&gt;""),2,Table2[[#This Row],[code]]&gt;500,4)),"")</f>
        <v>2</v>
      </c>
      <c r="AC4058" s="1">
        <f>IF(Table2[[#This Row],[Event]]="Penalty",Table2[[#This Row],[number]],IF(Table2[[#This Row],[Event]]="Time-Out",401,""))</f>
        <v>201</v>
      </c>
      <c r="AD4058" s="1">
        <f>ROW(A4057)</f>
        <v>4057</v>
      </c>
      <c r="AE4058" s="1">
        <f>COUNTIFS(Table2[GameID],Table2[[#This Row],[GameID]],Table2[Column1],"&lt;="&amp;Table2[[#This Row],[Column1]])-1</f>
        <v>6</v>
      </c>
    </row>
    <row r="4059" spans="1:31" x14ac:dyDescent="0.45">
      <c r="A4059" t="s">
        <v>589</v>
      </c>
      <c r="B4059" t="str">
        <f>_xlfn.TEXTBEFORE(Table2[[#This Row],[Kamp]]," - ")</f>
        <v>Blackhawks</v>
      </c>
      <c r="C4059" t="str">
        <f>_xlfn.TEXTAFTER(Table2[[#This Row],[Kamp]],"- ")</f>
        <v>Copenhagen FC</v>
      </c>
      <c r="D4059">
        <v>45319</v>
      </c>
      <c r="E4059">
        <v>83621</v>
      </c>
      <c r="F4059">
        <v>20232024</v>
      </c>
      <c r="G4059" t="s">
        <v>418</v>
      </c>
      <c r="H4059" t="s">
        <v>667</v>
      </c>
      <c r="I4059" t="s">
        <v>677</v>
      </c>
      <c r="J4059">
        <v>1</v>
      </c>
      <c r="K4059">
        <v>31140</v>
      </c>
      <c r="L4059">
        <v>1</v>
      </c>
      <c r="M4059" t="s">
        <v>630</v>
      </c>
      <c r="N4059" t="s">
        <v>240</v>
      </c>
      <c r="O4059" t="s">
        <v>59</v>
      </c>
      <c r="P4059">
        <v>3</v>
      </c>
      <c r="Q4059">
        <v>9</v>
      </c>
      <c r="R4059">
        <f>SUMIFS(Table2[number],Table2[Event],"Goal",Table2[H/U],"HOME",Table2[GameID],Table2[[#This Row],[GameID]],Table2[GameTime],"&lt;="&amp;Table2[[#This Row],[GameTime]])</f>
        <v>2</v>
      </c>
      <c r="S4059">
        <f>SUMIFS(Table2[number],Table2[Event],"Goal",Table2[H/U],"AWAY",Table2[GameID],Table2[[#This Row],[GameID]],Table2[GameTime],"&lt;="&amp;Table2[[#This Row],[GameTime]])</f>
        <v>4</v>
      </c>
      <c r="T4059" t="str">
        <f>IF(Table2[[#This Row],[Event]]="Goal",Table2[[#This Row],[Hscore]]&amp;"-"&amp;Table2[[#This Row],[Uscore]],"")</f>
        <v>2-4</v>
      </c>
      <c r="U4059">
        <v>768</v>
      </c>
      <c r="V4059" s="1">
        <f>Table2[[#This Row],[GameTime]]-(Table2[[#This Row],[period]]-1)*1200</f>
        <v>768</v>
      </c>
      <c r="W4059" s="1">
        <f>ROUNDDOWN(Table2[[#This Row],[Time]]/60,0)</f>
        <v>12</v>
      </c>
      <c r="X4059" s="1">
        <f>ROUNDDOWN((Table2[[#This Row],[Time]]/60-Table2[[#This Row],[Time2]])*60,0)</f>
        <v>48</v>
      </c>
      <c r="Y4059" s="1">
        <f>IF(Table2[[#This Row],[Time2]]&lt;10,0&amp;Table2[[#This Row],[Time2]],Table2[[#This Row],[Time2]])</f>
        <v>12</v>
      </c>
      <c r="Z4059" s="1">
        <f>IF(Table2[[#This Row],[Time3]]&lt;10,0&amp;Table2[[#This Row],[Time3]],Table2[[#This Row],[Time3]])</f>
        <v>48</v>
      </c>
      <c r="AA4059" s="2" t="str">
        <f>Table2[[#This Row],[Time4]]&amp;":"&amp;Table2[[#This Row],[Time5]]</f>
        <v>12:48</v>
      </c>
      <c r="AB4059" s="1" t="str" cm="1">
        <f t="array" ref="AB4059">IFERROR(IF(Table2[[#This Row],[code]]="","",_xlfn.IFS(AND(Table2[[#This Row],[code]]&lt;400,Table2[[#This Row],[code]]&lt;&gt;""),2,Table2[[#This Row],[code]]&gt;500,4)),"")</f>
        <v/>
      </c>
      <c r="AC4059" s="1" t="str">
        <f>IF(Table2[[#This Row],[Event]]="Penalty",Table2[[#This Row],[number]],IF(Table2[[#This Row],[Event]]="Time-Out",401,""))</f>
        <v/>
      </c>
      <c r="AD4059" s="1">
        <f>ROW(A4058)</f>
        <v>4058</v>
      </c>
      <c r="AE4059" s="1">
        <f>COUNTIFS(Table2[GameID],Table2[[#This Row],[GameID]],Table2[Column1],"&lt;="&amp;Table2[[#This Row],[Column1]])-1</f>
        <v>7</v>
      </c>
    </row>
    <row r="4060" spans="1:31" x14ac:dyDescent="0.45">
      <c r="A4060" t="s">
        <v>589</v>
      </c>
      <c r="B4060" t="str">
        <f>_xlfn.TEXTBEFORE(Table2[[#This Row],[Kamp]]," - ")</f>
        <v>Blackhawks</v>
      </c>
      <c r="C4060" t="str">
        <f>_xlfn.TEXTAFTER(Table2[[#This Row],[Kamp]],"- ")</f>
        <v>Copenhagen FC</v>
      </c>
      <c r="D4060">
        <v>45319</v>
      </c>
      <c r="E4060">
        <v>83621</v>
      </c>
      <c r="F4060">
        <v>20232024</v>
      </c>
      <c r="G4060" t="s">
        <v>418</v>
      </c>
      <c r="H4060" t="s">
        <v>667</v>
      </c>
      <c r="I4060" t="s">
        <v>677</v>
      </c>
      <c r="J4060">
        <v>1</v>
      </c>
      <c r="K4060">
        <v>31140</v>
      </c>
      <c r="L4060">
        <v>201</v>
      </c>
      <c r="M4060" t="s">
        <v>631</v>
      </c>
      <c r="N4060" t="s">
        <v>252</v>
      </c>
      <c r="O4060" t="s">
        <v>634</v>
      </c>
      <c r="P4060">
        <v>68</v>
      </c>
      <c r="Q4060" t="s">
        <v>634</v>
      </c>
      <c r="R4060">
        <f>SUMIFS(Table2[number],Table2[Event],"Goal",Table2[H/U],"HOME",Table2[GameID],Table2[[#This Row],[GameID]],Table2[GameTime],"&lt;="&amp;Table2[[#This Row],[GameTime]])</f>
        <v>2</v>
      </c>
      <c r="S4060">
        <f>SUMIFS(Table2[number],Table2[Event],"Goal",Table2[H/U],"AWAY",Table2[GameID],Table2[[#This Row],[GameID]],Table2[GameTime],"&lt;="&amp;Table2[[#This Row],[GameTime]])</f>
        <v>4</v>
      </c>
      <c r="T4060" t="str">
        <f>IF(Table2[[#This Row],[Event]]="Goal",Table2[[#This Row],[Hscore]]&amp;"-"&amp;Table2[[#This Row],[Uscore]],"")</f>
        <v/>
      </c>
      <c r="U4060">
        <v>1005</v>
      </c>
      <c r="V4060" s="1">
        <f>Table2[[#This Row],[GameTime]]-(Table2[[#This Row],[period]]-1)*1200</f>
        <v>1005</v>
      </c>
      <c r="W4060" s="1">
        <f>ROUNDDOWN(Table2[[#This Row],[Time]]/60,0)</f>
        <v>16</v>
      </c>
      <c r="X4060" s="1">
        <f>ROUNDDOWN((Table2[[#This Row],[Time]]/60-Table2[[#This Row],[Time2]])*60,0)</f>
        <v>45</v>
      </c>
      <c r="Y4060" s="1">
        <f>IF(Table2[[#This Row],[Time2]]&lt;10,0&amp;Table2[[#This Row],[Time2]],Table2[[#This Row],[Time2]])</f>
        <v>16</v>
      </c>
      <c r="Z4060" s="1">
        <f>IF(Table2[[#This Row],[Time3]]&lt;10,0&amp;Table2[[#This Row],[Time3]],Table2[[#This Row],[Time3]])</f>
        <v>45</v>
      </c>
      <c r="AA4060" s="2" t="str">
        <f>Table2[[#This Row],[Time4]]&amp;":"&amp;Table2[[#This Row],[Time5]]</f>
        <v>16:45</v>
      </c>
      <c r="AB4060" s="1" cm="1">
        <f t="array" ref="AB4060">IFERROR(IF(Table2[[#This Row],[code]]="","",_xlfn.IFS(AND(Table2[[#This Row],[code]]&lt;400,Table2[[#This Row],[code]]&lt;&gt;""),2,Table2[[#This Row],[code]]&gt;500,4)),"")</f>
        <v>2</v>
      </c>
      <c r="AC4060" s="1">
        <f>IF(Table2[[#This Row],[Event]]="Penalty",Table2[[#This Row],[number]],IF(Table2[[#This Row],[Event]]="Time-Out",401,""))</f>
        <v>201</v>
      </c>
      <c r="AD4060" s="1">
        <f>ROW(A4059)</f>
        <v>4059</v>
      </c>
      <c r="AE4060" s="1">
        <f>COUNTIFS(Table2[GameID],Table2[[#This Row],[GameID]],Table2[Column1],"&lt;="&amp;Table2[[#This Row],[Column1]])-1</f>
        <v>8</v>
      </c>
    </row>
    <row r="4061" spans="1:31" x14ac:dyDescent="0.45">
      <c r="A4061" t="s">
        <v>589</v>
      </c>
      <c r="B4061" t="str">
        <f>_xlfn.TEXTBEFORE(Table2[[#This Row],[Kamp]]," - ")</f>
        <v>Blackhawks</v>
      </c>
      <c r="C4061" t="str">
        <f>_xlfn.TEXTAFTER(Table2[[#This Row],[Kamp]],"- ")</f>
        <v>Copenhagen FC</v>
      </c>
      <c r="D4061">
        <v>45319</v>
      </c>
      <c r="E4061">
        <v>83621</v>
      </c>
      <c r="F4061">
        <v>20232024</v>
      </c>
      <c r="G4061" t="s">
        <v>418</v>
      </c>
      <c r="H4061" t="s">
        <v>661</v>
      </c>
      <c r="I4061" t="s">
        <v>678</v>
      </c>
      <c r="J4061">
        <v>1</v>
      </c>
      <c r="K4061">
        <v>31143</v>
      </c>
      <c r="L4061">
        <v>1</v>
      </c>
      <c r="M4061" t="s">
        <v>630</v>
      </c>
      <c r="N4061" t="s">
        <v>143</v>
      </c>
      <c r="O4061" t="s">
        <v>136</v>
      </c>
      <c r="P4061">
        <v>71</v>
      </c>
      <c r="Q4061">
        <v>17</v>
      </c>
      <c r="R4061">
        <f>SUMIFS(Table2[number],Table2[Event],"Goal",Table2[H/U],"HOME",Table2[GameID],Table2[[#This Row],[GameID]],Table2[GameTime],"&lt;="&amp;Table2[[#This Row],[GameTime]])</f>
        <v>3</v>
      </c>
      <c r="S4061">
        <f>SUMIFS(Table2[number],Table2[Event],"Goal",Table2[H/U],"AWAY",Table2[GameID],Table2[[#This Row],[GameID]],Table2[GameTime],"&lt;="&amp;Table2[[#This Row],[GameTime]])</f>
        <v>4</v>
      </c>
      <c r="T4061" t="str">
        <f>IF(Table2[[#This Row],[Event]]="Goal",Table2[[#This Row],[Hscore]]&amp;"-"&amp;Table2[[#This Row],[Uscore]],"")</f>
        <v>3-4</v>
      </c>
      <c r="U4061">
        <v>1168</v>
      </c>
      <c r="V4061" s="1">
        <f>Table2[[#This Row],[GameTime]]-(Table2[[#This Row],[period]]-1)*1200</f>
        <v>1168</v>
      </c>
      <c r="W4061" s="1">
        <f>ROUNDDOWN(Table2[[#This Row],[Time]]/60,0)</f>
        <v>19</v>
      </c>
      <c r="X4061" s="1">
        <f>ROUNDDOWN((Table2[[#This Row],[Time]]/60-Table2[[#This Row],[Time2]])*60,0)</f>
        <v>27</v>
      </c>
      <c r="Y4061" s="1">
        <f>IF(Table2[[#This Row],[Time2]]&lt;10,0&amp;Table2[[#This Row],[Time2]],Table2[[#This Row],[Time2]])</f>
        <v>19</v>
      </c>
      <c r="Z4061" s="1">
        <f>IF(Table2[[#This Row],[Time3]]&lt;10,0&amp;Table2[[#This Row],[Time3]],Table2[[#This Row],[Time3]])</f>
        <v>27</v>
      </c>
      <c r="AA4061" s="2" t="str">
        <f>Table2[[#This Row],[Time4]]&amp;":"&amp;Table2[[#This Row],[Time5]]</f>
        <v>19:27</v>
      </c>
      <c r="AB4061" s="1" t="str" cm="1">
        <f t="array" ref="AB4061">IFERROR(IF(Table2[[#This Row],[code]]="","",_xlfn.IFS(AND(Table2[[#This Row],[code]]&lt;400,Table2[[#This Row],[code]]&lt;&gt;""),2,Table2[[#This Row],[code]]&gt;500,4)),"")</f>
        <v/>
      </c>
      <c r="AC4061" s="1" t="str">
        <f>IF(Table2[[#This Row],[Event]]="Penalty",Table2[[#This Row],[number]],IF(Table2[[#This Row],[Event]]="Time-Out",401,""))</f>
        <v/>
      </c>
      <c r="AD4061" s="1">
        <f>ROW(A4060)</f>
        <v>4060</v>
      </c>
      <c r="AE4061" s="1">
        <f>COUNTIFS(Table2[GameID],Table2[[#This Row],[GameID]],Table2[Column1],"&lt;="&amp;Table2[[#This Row],[Column1]])-1</f>
        <v>9</v>
      </c>
    </row>
    <row r="4062" spans="1:31" x14ac:dyDescent="0.45">
      <c r="A4062" t="s">
        <v>589</v>
      </c>
      <c r="B4062" t="str">
        <f>_xlfn.TEXTBEFORE(Table2[[#This Row],[Kamp]]," - ")</f>
        <v>Blackhawks</v>
      </c>
      <c r="C4062" t="str">
        <f>_xlfn.TEXTAFTER(Table2[[#This Row],[Kamp]],"- ")</f>
        <v>Copenhagen FC</v>
      </c>
      <c r="D4062">
        <v>45319</v>
      </c>
      <c r="E4062">
        <v>83621</v>
      </c>
      <c r="F4062">
        <v>20232024</v>
      </c>
      <c r="G4062" t="s">
        <v>418</v>
      </c>
      <c r="H4062" t="s">
        <v>667</v>
      </c>
      <c r="I4062" t="s">
        <v>677</v>
      </c>
      <c r="J4062">
        <v>2</v>
      </c>
      <c r="K4062">
        <v>31140</v>
      </c>
      <c r="L4062">
        <v>1</v>
      </c>
      <c r="M4062" t="s">
        <v>630</v>
      </c>
      <c r="N4062" t="s">
        <v>252</v>
      </c>
      <c r="O4062" t="s">
        <v>248</v>
      </c>
      <c r="P4062">
        <v>68</v>
      </c>
      <c r="Q4062">
        <v>29</v>
      </c>
      <c r="R4062">
        <f>SUMIFS(Table2[number],Table2[Event],"Goal",Table2[H/U],"HOME",Table2[GameID],Table2[[#This Row],[GameID]],Table2[GameTime],"&lt;="&amp;Table2[[#This Row],[GameTime]])</f>
        <v>3</v>
      </c>
      <c r="S4062">
        <f>SUMIFS(Table2[number],Table2[Event],"Goal",Table2[H/U],"AWAY",Table2[GameID],Table2[[#This Row],[GameID]],Table2[GameTime],"&lt;="&amp;Table2[[#This Row],[GameTime]])</f>
        <v>5</v>
      </c>
      <c r="T4062" t="str">
        <f>IF(Table2[[#This Row],[Event]]="Goal",Table2[[#This Row],[Hscore]]&amp;"-"&amp;Table2[[#This Row],[Uscore]],"")</f>
        <v>3-5</v>
      </c>
      <c r="U4062">
        <v>1204</v>
      </c>
      <c r="V4062" s="1">
        <f>Table2[[#This Row],[GameTime]]-(Table2[[#This Row],[period]]-1)*1200</f>
        <v>4</v>
      </c>
      <c r="W4062" s="1">
        <f>ROUNDDOWN(Table2[[#This Row],[Time]]/60,0)</f>
        <v>0</v>
      </c>
      <c r="X4062" s="1">
        <f>ROUNDDOWN((Table2[[#This Row],[Time]]/60-Table2[[#This Row],[Time2]])*60,0)</f>
        <v>4</v>
      </c>
      <c r="Y4062" s="1" t="str">
        <f>IF(Table2[[#This Row],[Time2]]&lt;10,0&amp;Table2[[#This Row],[Time2]],Table2[[#This Row],[Time2]])</f>
        <v>00</v>
      </c>
      <c r="Z4062" s="1" t="str">
        <f>IF(Table2[[#This Row],[Time3]]&lt;10,0&amp;Table2[[#This Row],[Time3]],Table2[[#This Row],[Time3]])</f>
        <v>04</v>
      </c>
      <c r="AA4062" s="2" t="str">
        <f>Table2[[#This Row],[Time4]]&amp;":"&amp;Table2[[#This Row],[Time5]]</f>
        <v>00:04</v>
      </c>
      <c r="AB4062" s="1" t="str" cm="1">
        <f t="array" ref="AB4062">IFERROR(IF(Table2[[#This Row],[code]]="","",_xlfn.IFS(AND(Table2[[#This Row],[code]]&lt;400,Table2[[#This Row],[code]]&lt;&gt;""),2,Table2[[#This Row],[code]]&gt;500,4)),"")</f>
        <v/>
      </c>
      <c r="AC4062" s="1" t="str">
        <f>IF(Table2[[#This Row],[Event]]="Penalty",Table2[[#This Row],[number]],IF(Table2[[#This Row],[Event]]="Time-Out",401,""))</f>
        <v/>
      </c>
      <c r="AD4062" s="1">
        <f>ROW(A4061)</f>
        <v>4061</v>
      </c>
      <c r="AE4062" s="1">
        <f>COUNTIFS(Table2[GameID],Table2[[#This Row],[GameID]],Table2[Column1],"&lt;="&amp;Table2[[#This Row],[Column1]])-1</f>
        <v>10</v>
      </c>
    </row>
    <row r="4063" spans="1:31" x14ac:dyDescent="0.45">
      <c r="A4063" t="s">
        <v>589</v>
      </c>
      <c r="B4063" t="str">
        <f>_xlfn.TEXTBEFORE(Table2[[#This Row],[Kamp]]," - ")</f>
        <v>Blackhawks</v>
      </c>
      <c r="C4063" t="str">
        <f>_xlfn.TEXTAFTER(Table2[[#This Row],[Kamp]],"- ")</f>
        <v>Copenhagen FC</v>
      </c>
      <c r="D4063">
        <v>45319</v>
      </c>
      <c r="E4063">
        <v>83621</v>
      </c>
      <c r="F4063">
        <v>20232024</v>
      </c>
      <c r="G4063" t="s">
        <v>418</v>
      </c>
      <c r="H4063" t="s">
        <v>661</v>
      </c>
      <c r="I4063" t="s">
        <v>678</v>
      </c>
      <c r="J4063">
        <v>2</v>
      </c>
      <c r="K4063">
        <v>31143</v>
      </c>
      <c r="L4063">
        <v>1</v>
      </c>
      <c r="M4063" t="s">
        <v>630</v>
      </c>
      <c r="N4063" t="s">
        <v>147</v>
      </c>
      <c r="O4063" t="s">
        <v>334</v>
      </c>
      <c r="P4063">
        <v>92</v>
      </c>
      <c r="Q4063">
        <v>6</v>
      </c>
      <c r="R4063">
        <f>SUMIFS(Table2[number],Table2[Event],"Goal",Table2[H/U],"HOME",Table2[GameID],Table2[[#This Row],[GameID]],Table2[GameTime],"&lt;="&amp;Table2[[#This Row],[GameTime]])</f>
        <v>4</v>
      </c>
      <c r="S4063">
        <f>SUMIFS(Table2[number],Table2[Event],"Goal",Table2[H/U],"AWAY",Table2[GameID],Table2[[#This Row],[GameID]],Table2[GameTime],"&lt;="&amp;Table2[[#This Row],[GameTime]])</f>
        <v>5</v>
      </c>
      <c r="T4063" t="str">
        <f>IF(Table2[[#This Row],[Event]]="Goal",Table2[[#This Row],[Hscore]]&amp;"-"&amp;Table2[[#This Row],[Uscore]],"")</f>
        <v>4-5</v>
      </c>
      <c r="U4063">
        <v>1272</v>
      </c>
      <c r="V4063" s="1">
        <f>Table2[[#This Row],[GameTime]]-(Table2[[#This Row],[period]]-1)*1200</f>
        <v>72</v>
      </c>
      <c r="W4063" s="1">
        <f>ROUNDDOWN(Table2[[#This Row],[Time]]/60,0)</f>
        <v>1</v>
      </c>
      <c r="X4063" s="1">
        <f>ROUNDDOWN((Table2[[#This Row],[Time]]/60-Table2[[#This Row],[Time2]])*60,0)</f>
        <v>12</v>
      </c>
      <c r="Y4063" s="1" t="str">
        <f>IF(Table2[[#This Row],[Time2]]&lt;10,0&amp;Table2[[#This Row],[Time2]],Table2[[#This Row],[Time2]])</f>
        <v>01</v>
      </c>
      <c r="Z4063" s="1">
        <f>IF(Table2[[#This Row],[Time3]]&lt;10,0&amp;Table2[[#This Row],[Time3]],Table2[[#This Row],[Time3]])</f>
        <v>12</v>
      </c>
      <c r="AA4063" s="2" t="str">
        <f>Table2[[#This Row],[Time4]]&amp;":"&amp;Table2[[#This Row],[Time5]]</f>
        <v>01:12</v>
      </c>
      <c r="AB4063" s="1" t="str" cm="1">
        <f t="array" ref="AB4063">IFERROR(IF(Table2[[#This Row],[code]]="","",_xlfn.IFS(AND(Table2[[#This Row],[code]]&lt;400,Table2[[#This Row],[code]]&lt;&gt;""),2,Table2[[#This Row],[code]]&gt;500,4)),"")</f>
        <v/>
      </c>
      <c r="AC4063" s="1" t="str">
        <f>IF(Table2[[#This Row],[Event]]="Penalty",Table2[[#This Row],[number]],IF(Table2[[#This Row],[Event]]="Time-Out",401,""))</f>
        <v/>
      </c>
      <c r="AD4063" s="1">
        <f>ROW(A4062)</f>
        <v>4062</v>
      </c>
      <c r="AE4063" s="1">
        <f>COUNTIFS(Table2[GameID],Table2[[#This Row],[GameID]],Table2[Column1],"&lt;="&amp;Table2[[#This Row],[Column1]])-1</f>
        <v>11</v>
      </c>
    </row>
    <row r="4064" spans="1:31" x14ac:dyDescent="0.45">
      <c r="A4064" t="s">
        <v>589</v>
      </c>
      <c r="B4064" t="str">
        <f>_xlfn.TEXTBEFORE(Table2[[#This Row],[Kamp]]," - ")</f>
        <v>Blackhawks</v>
      </c>
      <c r="C4064" t="str">
        <f>_xlfn.TEXTAFTER(Table2[[#This Row],[Kamp]],"- ")</f>
        <v>Copenhagen FC</v>
      </c>
      <c r="D4064">
        <v>45319</v>
      </c>
      <c r="E4064">
        <v>83621</v>
      </c>
      <c r="F4064">
        <v>20232024</v>
      </c>
      <c r="G4064" t="s">
        <v>418</v>
      </c>
      <c r="H4064" t="s">
        <v>661</v>
      </c>
      <c r="I4064" t="s">
        <v>678</v>
      </c>
      <c r="J4064">
        <v>2</v>
      </c>
      <c r="K4064">
        <v>31143</v>
      </c>
      <c r="L4064">
        <v>1</v>
      </c>
      <c r="M4064" t="s">
        <v>630</v>
      </c>
      <c r="N4064" t="s">
        <v>635</v>
      </c>
      <c r="O4064" t="s">
        <v>147</v>
      </c>
      <c r="P4064">
        <v>23</v>
      </c>
      <c r="Q4064">
        <v>92</v>
      </c>
      <c r="R4064">
        <f>SUMIFS(Table2[number],Table2[Event],"Goal",Table2[H/U],"HOME",Table2[GameID],Table2[[#This Row],[GameID]],Table2[GameTime],"&lt;="&amp;Table2[[#This Row],[GameTime]])</f>
        <v>5</v>
      </c>
      <c r="S4064">
        <f>SUMIFS(Table2[number],Table2[Event],"Goal",Table2[H/U],"AWAY",Table2[GameID],Table2[[#This Row],[GameID]],Table2[GameTime],"&lt;="&amp;Table2[[#This Row],[GameTime]])</f>
        <v>5</v>
      </c>
      <c r="T4064" t="str">
        <f>IF(Table2[[#This Row],[Event]]="Goal",Table2[[#This Row],[Hscore]]&amp;"-"&amp;Table2[[#This Row],[Uscore]],"")</f>
        <v>5-5</v>
      </c>
      <c r="U4064">
        <v>1415</v>
      </c>
      <c r="V4064" s="1">
        <f>Table2[[#This Row],[GameTime]]-(Table2[[#This Row],[period]]-1)*1200</f>
        <v>215</v>
      </c>
      <c r="W4064" s="1">
        <f>ROUNDDOWN(Table2[[#This Row],[Time]]/60,0)</f>
        <v>3</v>
      </c>
      <c r="X4064" s="1">
        <f>ROUNDDOWN((Table2[[#This Row],[Time]]/60-Table2[[#This Row],[Time2]])*60,0)</f>
        <v>35</v>
      </c>
      <c r="Y4064" s="1" t="str">
        <f>IF(Table2[[#This Row],[Time2]]&lt;10,0&amp;Table2[[#This Row],[Time2]],Table2[[#This Row],[Time2]])</f>
        <v>03</v>
      </c>
      <c r="Z4064" s="1">
        <f>IF(Table2[[#This Row],[Time3]]&lt;10,0&amp;Table2[[#This Row],[Time3]],Table2[[#This Row],[Time3]])</f>
        <v>35</v>
      </c>
      <c r="AA4064" s="2" t="str">
        <f>Table2[[#This Row],[Time4]]&amp;":"&amp;Table2[[#This Row],[Time5]]</f>
        <v>03:35</v>
      </c>
      <c r="AB4064" s="1" t="str" cm="1">
        <f t="array" ref="AB4064">IFERROR(IF(Table2[[#This Row],[code]]="","",_xlfn.IFS(AND(Table2[[#This Row],[code]]&lt;400,Table2[[#This Row],[code]]&lt;&gt;""),2,Table2[[#This Row],[code]]&gt;500,4)),"")</f>
        <v/>
      </c>
      <c r="AC4064" s="1" t="str">
        <f>IF(Table2[[#This Row],[Event]]="Penalty",Table2[[#This Row],[number]],IF(Table2[[#This Row],[Event]]="Time-Out",401,""))</f>
        <v/>
      </c>
      <c r="AD4064" s="1">
        <f>ROW(A4063)</f>
        <v>4063</v>
      </c>
      <c r="AE4064" s="1">
        <f>COUNTIFS(Table2[GameID],Table2[[#This Row],[GameID]],Table2[Column1],"&lt;="&amp;Table2[[#This Row],[Column1]])-1</f>
        <v>12</v>
      </c>
    </row>
    <row r="4065" spans="1:31" x14ac:dyDescent="0.45">
      <c r="A4065" t="s">
        <v>589</v>
      </c>
      <c r="B4065" t="str">
        <f>_xlfn.TEXTBEFORE(Table2[[#This Row],[Kamp]]," - ")</f>
        <v>Blackhawks</v>
      </c>
      <c r="C4065" t="str">
        <f>_xlfn.TEXTAFTER(Table2[[#This Row],[Kamp]],"- ")</f>
        <v>Copenhagen FC</v>
      </c>
      <c r="D4065">
        <v>45319</v>
      </c>
      <c r="E4065">
        <v>83621</v>
      </c>
      <c r="F4065">
        <v>20232024</v>
      </c>
      <c r="G4065" t="s">
        <v>418</v>
      </c>
      <c r="H4065" t="s">
        <v>667</v>
      </c>
      <c r="I4065" t="s">
        <v>677</v>
      </c>
      <c r="J4065">
        <v>2</v>
      </c>
      <c r="K4065">
        <v>31140</v>
      </c>
      <c r="L4065">
        <v>1</v>
      </c>
      <c r="M4065" t="s">
        <v>630</v>
      </c>
      <c r="N4065" t="s">
        <v>59</v>
      </c>
      <c r="O4065" t="s">
        <v>252</v>
      </c>
      <c r="P4065">
        <v>9</v>
      </c>
      <c r="Q4065">
        <v>68</v>
      </c>
      <c r="R4065">
        <f>SUMIFS(Table2[number],Table2[Event],"Goal",Table2[H/U],"HOME",Table2[GameID],Table2[[#This Row],[GameID]],Table2[GameTime],"&lt;="&amp;Table2[[#This Row],[GameTime]])</f>
        <v>5</v>
      </c>
      <c r="S4065">
        <f>SUMIFS(Table2[number],Table2[Event],"Goal",Table2[H/U],"AWAY",Table2[GameID],Table2[[#This Row],[GameID]],Table2[GameTime],"&lt;="&amp;Table2[[#This Row],[GameTime]])</f>
        <v>6</v>
      </c>
      <c r="T4065" t="str">
        <f>IF(Table2[[#This Row],[Event]]="Goal",Table2[[#This Row],[Hscore]]&amp;"-"&amp;Table2[[#This Row],[Uscore]],"")</f>
        <v>5-6</v>
      </c>
      <c r="U4065">
        <v>1657</v>
      </c>
      <c r="V4065" s="1">
        <f>Table2[[#This Row],[GameTime]]-(Table2[[#This Row],[period]]-1)*1200</f>
        <v>457</v>
      </c>
      <c r="W4065" s="1">
        <f>ROUNDDOWN(Table2[[#This Row],[Time]]/60,0)</f>
        <v>7</v>
      </c>
      <c r="X4065" s="1">
        <f>ROUNDDOWN((Table2[[#This Row],[Time]]/60-Table2[[#This Row],[Time2]])*60,0)</f>
        <v>37</v>
      </c>
      <c r="Y4065" s="1" t="str">
        <f>IF(Table2[[#This Row],[Time2]]&lt;10,0&amp;Table2[[#This Row],[Time2]],Table2[[#This Row],[Time2]])</f>
        <v>07</v>
      </c>
      <c r="Z4065" s="1">
        <f>IF(Table2[[#This Row],[Time3]]&lt;10,0&amp;Table2[[#This Row],[Time3]],Table2[[#This Row],[Time3]])</f>
        <v>37</v>
      </c>
      <c r="AA4065" s="2" t="str">
        <f>Table2[[#This Row],[Time4]]&amp;":"&amp;Table2[[#This Row],[Time5]]</f>
        <v>07:37</v>
      </c>
      <c r="AB4065" s="1" t="str" cm="1">
        <f t="array" ref="AB4065">IFERROR(IF(Table2[[#This Row],[code]]="","",_xlfn.IFS(AND(Table2[[#This Row],[code]]&lt;400,Table2[[#This Row],[code]]&lt;&gt;""),2,Table2[[#This Row],[code]]&gt;500,4)),"")</f>
        <v/>
      </c>
      <c r="AC4065" s="1" t="str">
        <f>IF(Table2[[#This Row],[Event]]="Penalty",Table2[[#This Row],[number]],IF(Table2[[#This Row],[Event]]="Time-Out",401,""))</f>
        <v/>
      </c>
      <c r="AD4065" s="1">
        <f>ROW(A4064)</f>
        <v>4064</v>
      </c>
      <c r="AE4065" s="1">
        <f>COUNTIFS(Table2[GameID],Table2[[#This Row],[GameID]],Table2[Column1],"&lt;="&amp;Table2[[#This Row],[Column1]])-1</f>
        <v>13</v>
      </c>
    </row>
    <row r="4066" spans="1:31" x14ac:dyDescent="0.45">
      <c r="A4066" t="s">
        <v>589</v>
      </c>
      <c r="B4066" t="str">
        <f>_xlfn.TEXTBEFORE(Table2[[#This Row],[Kamp]]," - ")</f>
        <v>Blackhawks</v>
      </c>
      <c r="C4066" t="str">
        <f>_xlfn.TEXTAFTER(Table2[[#This Row],[Kamp]],"- ")</f>
        <v>Copenhagen FC</v>
      </c>
      <c r="D4066">
        <v>45319</v>
      </c>
      <c r="E4066">
        <v>83621</v>
      </c>
      <c r="F4066">
        <v>20232024</v>
      </c>
      <c r="G4066" t="s">
        <v>418</v>
      </c>
      <c r="H4066" t="s">
        <v>661</v>
      </c>
      <c r="I4066" t="s">
        <v>678</v>
      </c>
      <c r="J4066">
        <v>2</v>
      </c>
      <c r="K4066">
        <v>31143</v>
      </c>
      <c r="L4066">
        <v>219</v>
      </c>
      <c r="M4066" t="s">
        <v>631</v>
      </c>
      <c r="N4066" t="s">
        <v>388</v>
      </c>
      <c r="O4066" t="s">
        <v>634</v>
      </c>
      <c r="P4066">
        <v>79</v>
      </c>
      <c r="Q4066" t="s">
        <v>634</v>
      </c>
      <c r="R4066">
        <f>SUMIFS(Table2[number],Table2[Event],"Goal",Table2[H/U],"HOME",Table2[GameID],Table2[[#This Row],[GameID]],Table2[GameTime],"&lt;="&amp;Table2[[#This Row],[GameTime]])</f>
        <v>5</v>
      </c>
      <c r="S4066">
        <f>SUMIFS(Table2[number],Table2[Event],"Goal",Table2[H/U],"AWAY",Table2[GameID],Table2[[#This Row],[GameID]],Table2[GameTime],"&lt;="&amp;Table2[[#This Row],[GameTime]])</f>
        <v>6</v>
      </c>
      <c r="T4066" t="str">
        <f>IF(Table2[[#This Row],[Event]]="Goal",Table2[[#This Row],[Hscore]]&amp;"-"&amp;Table2[[#This Row],[Uscore]],"")</f>
        <v/>
      </c>
      <c r="U4066">
        <v>1750</v>
      </c>
      <c r="V4066" s="1">
        <f>Table2[[#This Row],[GameTime]]-(Table2[[#This Row],[period]]-1)*1200</f>
        <v>550</v>
      </c>
      <c r="W4066" s="1">
        <f>ROUNDDOWN(Table2[[#This Row],[Time]]/60,0)</f>
        <v>9</v>
      </c>
      <c r="X4066" s="1">
        <f>ROUNDDOWN((Table2[[#This Row],[Time]]/60-Table2[[#This Row],[Time2]])*60,0)</f>
        <v>9</v>
      </c>
      <c r="Y4066" s="1" t="str">
        <f>IF(Table2[[#This Row],[Time2]]&lt;10,0&amp;Table2[[#This Row],[Time2]],Table2[[#This Row],[Time2]])</f>
        <v>09</v>
      </c>
      <c r="Z4066" s="1" t="str">
        <f>IF(Table2[[#This Row],[Time3]]&lt;10,0&amp;Table2[[#This Row],[Time3]],Table2[[#This Row],[Time3]])</f>
        <v>09</v>
      </c>
      <c r="AA4066" s="2" t="str">
        <f>Table2[[#This Row],[Time4]]&amp;":"&amp;Table2[[#This Row],[Time5]]</f>
        <v>09:09</v>
      </c>
      <c r="AB4066" s="1" cm="1">
        <f t="array" ref="AB4066">IFERROR(IF(Table2[[#This Row],[code]]="","",_xlfn.IFS(AND(Table2[[#This Row],[code]]&lt;400,Table2[[#This Row],[code]]&lt;&gt;""),2,Table2[[#This Row],[code]]&gt;500,4)),"")</f>
        <v>2</v>
      </c>
      <c r="AC4066" s="1">
        <f>IF(Table2[[#This Row],[Event]]="Penalty",Table2[[#This Row],[number]],IF(Table2[[#This Row],[Event]]="Time-Out",401,""))</f>
        <v>219</v>
      </c>
      <c r="AD4066" s="1">
        <f>ROW(A4065)</f>
        <v>4065</v>
      </c>
      <c r="AE4066" s="1">
        <f>COUNTIFS(Table2[GameID],Table2[[#This Row],[GameID]],Table2[Column1],"&lt;="&amp;Table2[[#This Row],[Column1]])-1</f>
        <v>14</v>
      </c>
    </row>
    <row r="4067" spans="1:31" x14ac:dyDescent="0.45">
      <c r="A4067" t="s">
        <v>589</v>
      </c>
      <c r="B4067" t="str">
        <f>_xlfn.TEXTBEFORE(Table2[[#This Row],[Kamp]]," - ")</f>
        <v>Blackhawks</v>
      </c>
      <c r="C4067" t="str">
        <f>_xlfn.TEXTAFTER(Table2[[#This Row],[Kamp]],"- ")</f>
        <v>Copenhagen FC</v>
      </c>
      <c r="D4067">
        <v>45319</v>
      </c>
      <c r="E4067">
        <v>83621</v>
      </c>
      <c r="F4067">
        <v>20232024</v>
      </c>
      <c r="G4067" t="s">
        <v>418</v>
      </c>
      <c r="H4067" t="s">
        <v>661</v>
      </c>
      <c r="I4067" t="s">
        <v>678</v>
      </c>
      <c r="J4067">
        <v>2</v>
      </c>
      <c r="K4067">
        <v>31143</v>
      </c>
      <c r="L4067">
        <v>207</v>
      </c>
      <c r="M4067" t="s">
        <v>631</v>
      </c>
      <c r="N4067" t="s">
        <v>136</v>
      </c>
      <c r="O4067" t="s">
        <v>634</v>
      </c>
      <c r="P4067">
        <v>17</v>
      </c>
      <c r="Q4067" t="s">
        <v>634</v>
      </c>
      <c r="R4067">
        <f>SUMIFS(Table2[number],Table2[Event],"Goal",Table2[H/U],"HOME",Table2[GameID],Table2[[#This Row],[GameID]],Table2[GameTime],"&lt;="&amp;Table2[[#This Row],[GameTime]])</f>
        <v>5</v>
      </c>
      <c r="S4067">
        <f>SUMIFS(Table2[number],Table2[Event],"Goal",Table2[H/U],"AWAY",Table2[GameID],Table2[[#This Row],[GameID]],Table2[GameTime],"&lt;="&amp;Table2[[#This Row],[GameTime]])</f>
        <v>6</v>
      </c>
      <c r="T4067" t="str">
        <f>IF(Table2[[#This Row],[Event]]="Goal",Table2[[#This Row],[Hscore]]&amp;"-"&amp;Table2[[#This Row],[Uscore]],"")</f>
        <v/>
      </c>
      <c r="U4067">
        <v>1827</v>
      </c>
      <c r="V4067" s="1">
        <f>Table2[[#This Row],[GameTime]]-(Table2[[#This Row],[period]]-1)*1200</f>
        <v>627</v>
      </c>
      <c r="W4067" s="1">
        <f>ROUNDDOWN(Table2[[#This Row],[Time]]/60,0)</f>
        <v>10</v>
      </c>
      <c r="X4067" s="1">
        <f>ROUNDDOWN((Table2[[#This Row],[Time]]/60-Table2[[#This Row],[Time2]])*60,0)</f>
        <v>27</v>
      </c>
      <c r="Y4067" s="1">
        <f>IF(Table2[[#This Row],[Time2]]&lt;10,0&amp;Table2[[#This Row],[Time2]],Table2[[#This Row],[Time2]])</f>
        <v>10</v>
      </c>
      <c r="Z4067" s="1">
        <f>IF(Table2[[#This Row],[Time3]]&lt;10,0&amp;Table2[[#This Row],[Time3]],Table2[[#This Row],[Time3]])</f>
        <v>27</v>
      </c>
      <c r="AA4067" s="2" t="str">
        <f>Table2[[#This Row],[Time4]]&amp;":"&amp;Table2[[#This Row],[Time5]]</f>
        <v>10:27</v>
      </c>
      <c r="AB4067" s="1" cm="1">
        <f t="array" ref="AB4067">IFERROR(IF(Table2[[#This Row],[code]]="","",_xlfn.IFS(AND(Table2[[#This Row],[code]]&lt;400,Table2[[#This Row],[code]]&lt;&gt;""),2,Table2[[#This Row],[code]]&gt;500,4)),"")</f>
        <v>2</v>
      </c>
      <c r="AC4067" s="1">
        <f>IF(Table2[[#This Row],[Event]]="Penalty",Table2[[#This Row],[number]],IF(Table2[[#This Row],[Event]]="Time-Out",401,""))</f>
        <v>207</v>
      </c>
      <c r="AD4067" s="1">
        <f>ROW(A4066)</f>
        <v>4066</v>
      </c>
      <c r="AE4067" s="1">
        <f>COUNTIFS(Table2[GameID],Table2[[#This Row],[GameID]],Table2[Column1],"&lt;="&amp;Table2[[#This Row],[Column1]])-1</f>
        <v>15</v>
      </c>
    </row>
    <row r="4068" spans="1:31" x14ac:dyDescent="0.45">
      <c r="A4068" t="s">
        <v>589</v>
      </c>
      <c r="B4068" t="str">
        <f>_xlfn.TEXTBEFORE(Table2[[#This Row],[Kamp]]," - ")</f>
        <v>Blackhawks</v>
      </c>
      <c r="C4068" t="str">
        <f>_xlfn.TEXTAFTER(Table2[[#This Row],[Kamp]],"- ")</f>
        <v>Copenhagen FC</v>
      </c>
      <c r="D4068">
        <v>45319</v>
      </c>
      <c r="E4068">
        <v>83621</v>
      </c>
      <c r="F4068">
        <v>20232024</v>
      </c>
      <c r="G4068" t="s">
        <v>418</v>
      </c>
      <c r="H4068" t="s">
        <v>667</v>
      </c>
      <c r="I4068" t="s">
        <v>677</v>
      </c>
      <c r="J4068">
        <v>2</v>
      </c>
      <c r="K4068">
        <v>31140</v>
      </c>
      <c r="L4068">
        <v>1</v>
      </c>
      <c r="M4068" t="s">
        <v>630</v>
      </c>
      <c r="N4068" t="s">
        <v>59</v>
      </c>
      <c r="O4068" t="s">
        <v>252</v>
      </c>
      <c r="P4068">
        <v>9</v>
      </c>
      <c r="Q4068">
        <v>68</v>
      </c>
      <c r="R4068">
        <f>SUMIFS(Table2[number],Table2[Event],"Goal",Table2[H/U],"HOME",Table2[GameID],Table2[[#This Row],[GameID]],Table2[GameTime],"&lt;="&amp;Table2[[#This Row],[GameTime]])</f>
        <v>5</v>
      </c>
      <c r="S4068">
        <f>SUMIFS(Table2[number],Table2[Event],"Goal",Table2[H/U],"AWAY",Table2[GameID],Table2[[#This Row],[GameID]],Table2[GameTime],"&lt;="&amp;Table2[[#This Row],[GameTime]])</f>
        <v>7</v>
      </c>
      <c r="T4068" t="str">
        <f>IF(Table2[[#This Row],[Event]]="Goal",Table2[[#This Row],[Hscore]]&amp;"-"&amp;Table2[[#This Row],[Uscore]],"")</f>
        <v>5-7</v>
      </c>
      <c r="U4068">
        <v>1864</v>
      </c>
      <c r="V4068" s="1">
        <f>Table2[[#This Row],[GameTime]]-(Table2[[#This Row],[period]]-1)*1200</f>
        <v>664</v>
      </c>
      <c r="W4068" s="1">
        <f>ROUNDDOWN(Table2[[#This Row],[Time]]/60,0)</f>
        <v>11</v>
      </c>
      <c r="X4068" s="1">
        <f>ROUNDDOWN((Table2[[#This Row],[Time]]/60-Table2[[#This Row],[Time2]])*60,0)</f>
        <v>3</v>
      </c>
      <c r="Y4068" s="1">
        <f>IF(Table2[[#This Row],[Time2]]&lt;10,0&amp;Table2[[#This Row],[Time2]],Table2[[#This Row],[Time2]])</f>
        <v>11</v>
      </c>
      <c r="Z4068" s="1" t="str">
        <f>IF(Table2[[#This Row],[Time3]]&lt;10,0&amp;Table2[[#This Row],[Time3]],Table2[[#This Row],[Time3]])</f>
        <v>03</v>
      </c>
      <c r="AA4068" s="2" t="str">
        <f>Table2[[#This Row],[Time4]]&amp;":"&amp;Table2[[#This Row],[Time5]]</f>
        <v>11:03</v>
      </c>
      <c r="AB4068" s="1" t="str" cm="1">
        <f t="array" ref="AB4068">IFERROR(IF(Table2[[#This Row],[code]]="","",_xlfn.IFS(AND(Table2[[#This Row],[code]]&lt;400,Table2[[#This Row],[code]]&lt;&gt;""),2,Table2[[#This Row],[code]]&gt;500,4)),"")</f>
        <v/>
      </c>
      <c r="AC4068" s="1" t="str">
        <f>IF(Table2[[#This Row],[Event]]="Penalty",Table2[[#This Row],[number]],IF(Table2[[#This Row],[Event]]="Time-Out",401,""))</f>
        <v/>
      </c>
      <c r="AD4068" s="1">
        <f>ROW(A4067)</f>
        <v>4067</v>
      </c>
      <c r="AE4068" s="1">
        <f>COUNTIFS(Table2[GameID],Table2[[#This Row],[GameID]],Table2[Column1],"&lt;="&amp;Table2[[#This Row],[Column1]])-1</f>
        <v>16</v>
      </c>
    </row>
    <row r="4069" spans="1:31" x14ac:dyDescent="0.45">
      <c r="A4069" t="s">
        <v>589</v>
      </c>
      <c r="B4069" t="str">
        <f>_xlfn.TEXTBEFORE(Table2[[#This Row],[Kamp]]," - ")</f>
        <v>Blackhawks</v>
      </c>
      <c r="C4069" t="str">
        <f>_xlfn.TEXTAFTER(Table2[[#This Row],[Kamp]],"- ")</f>
        <v>Copenhagen FC</v>
      </c>
      <c r="D4069">
        <v>45319</v>
      </c>
      <c r="E4069">
        <v>83621</v>
      </c>
      <c r="F4069">
        <v>20232024</v>
      </c>
      <c r="G4069" t="s">
        <v>418</v>
      </c>
      <c r="H4069" t="s">
        <v>661</v>
      </c>
      <c r="I4069" t="s">
        <v>678</v>
      </c>
      <c r="J4069">
        <v>2</v>
      </c>
      <c r="K4069">
        <v>31143</v>
      </c>
      <c r="L4069">
        <v>1</v>
      </c>
      <c r="M4069" t="s">
        <v>630</v>
      </c>
      <c r="N4069" t="s">
        <v>635</v>
      </c>
      <c r="O4069" t="s">
        <v>388</v>
      </c>
      <c r="P4069">
        <v>23</v>
      </c>
      <c r="Q4069">
        <v>79</v>
      </c>
      <c r="R4069">
        <f>SUMIFS(Table2[number],Table2[Event],"Goal",Table2[H/U],"HOME",Table2[GameID],Table2[[#This Row],[GameID]],Table2[GameTime],"&lt;="&amp;Table2[[#This Row],[GameTime]])</f>
        <v>6</v>
      </c>
      <c r="S4069">
        <f>SUMIFS(Table2[number],Table2[Event],"Goal",Table2[H/U],"AWAY",Table2[GameID],Table2[[#This Row],[GameID]],Table2[GameTime],"&lt;="&amp;Table2[[#This Row],[GameTime]])</f>
        <v>7</v>
      </c>
      <c r="T4069" t="str">
        <f>IF(Table2[[#This Row],[Event]]="Goal",Table2[[#This Row],[Hscore]]&amp;"-"&amp;Table2[[#This Row],[Uscore]],"")</f>
        <v>6-7</v>
      </c>
      <c r="U4069">
        <v>2053</v>
      </c>
      <c r="V4069" s="1">
        <f>Table2[[#This Row],[GameTime]]-(Table2[[#This Row],[period]]-1)*1200</f>
        <v>853</v>
      </c>
      <c r="W4069" s="1">
        <f>ROUNDDOWN(Table2[[#This Row],[Time]]/60,0)</f>
        <v>14</v>
      </c>
      <c r="X4069" s="1">
        <f>ROUNDDOWN((Table2[[#This Row],[Time]]/60-Table2[[#This Row],[Time2]])*60,0)</f>
        <v>13</v>
      </c>
      <c r="Y4069" s="1">
        <f>IF(Table2[[#This Row],[Time2]]&lt;10,0&amp;Table2[[#This Row],[Time2]],Table2[[#This Row],[Time2]])</f>
        <v>14</v>
      </c>
      <c r="Z4069" s="1">
        <f>IF(Table2[[#This Row],[Time3]]&lt;10,0&amp;Table2[[#This Row],[Time3]],Table2[[#This Row],[Time3]])</f>
        <v>13</v>
      </c>
      <c r="AA4069" s="2" t="str">
        <f>Table2[[#This Row],[Time4]]&amp;":"&amp;Table2[[#This Row],[Time5]]</f>
        <v>14:13</v>
      </c>
      <c r="AB4069" s="1" t="str" cm="1">
        <f t="array" ref="AB4069">IFERROR(IF(Table2[[#This Row],[code]]="","",_xlfn.IFS(AND(Table2[[#This Row],[code]]&lt;400,Table2[[#This Row],[code]]&lt;&gt;""),2,Table2[[#This Row],[code]]&gt;500,4)),"")</f>
        <v/>
      </c>
      <c r="AC4069" s="1" t="str">
        <f>IF(Table2[[#This Row],[Event]]="Penalty",Table2[[#This Row],[number]],IF(Table2[[#This Row],[Event]]="Time-Out",401,""))</f>
        <v/>
      </c>
      <c r="AD4069" s="1">
        <f>ROW(A4068)</f>
        <v>4068</v>
      </c>
      <c r="AE4069" s="1">
        <f>COUNTIFS(Table2[GameID],Table2[[#This Row],[GameID]],Table2[Column1],"&lt;="&amp;Table2[[#This Row],[Column1]])-1</f>
        <v>17</v>
      </c>
    </row>
    <row r="4070" spans="1:31" x14ac:dyDescent="0.45">
      <c r="A4070" t="s">
        <v>589</v>
      </c>
      <c r="B4070" t="str">
        <f>_xlfn.TEXTBEFORE(Table2[[#This Row],[Kamp]]," - ")</f>
        <v>Blackhawks</v>
      </c>
      <c r="C4070" t="str">
        <f>_xlfn.TEXTAFTER(Table2[[#This Row],[Kamp]],"- ")</f>
        <v>Copenhagen FC</v>
      </c>
      <c r="D4070">
        <v>45319</v>
      </c>
      <c r="E4070">
        <v>83621</v>
      </c>
      <c r="F4070">
        <v>20232024</v>
      </c>
      <c r="G4070" t="s">
        <v>418</v>
      </c>
      <c r="H4070" t="s">
        <v>667</v>
      </c>
      <c r="I4070" t="s">
        <v>677</v>
      </c>
      <c r="J4070">
        <v>2</v>
      </c>
      <c r="K4070">
        <v>31140</v>
      </c>
      <c r="L4070">
        <v>1</v>
      </c>
      <c r="M4070" t="s">
        <v>630</v>
      </c>
      <c r="N4070" t="s">
        <v>398</v>
      </c>
      <c r="O4070" t="s">
        <v>634</v>
      </c>
      <c r="P4070">
        <v>5</v>
      </c>
      <c r="Q4070" t="s">
        <v>634</v>
      </c>
      <c r="R4070">
        <f>SUMIFS(Table2[number],Table2[Event],"Goal",Table2[H/U],"HOME",Table2[GameID],Table2[[#This Row],[GameID]],Table2[GameTime],"&lt;="&amp;Table2[[#This Row],[GameTime]])</f>
        <v>6</v>
      </c>
      <c r="S4070">
        <f>SUMIFS(Table2[number],Table2[Event],"Goal",Table2[H/U],"AWAY",Table2[GameID],Table2[[#This Row],[GameID]],Table2[GameTime],"&lt;="&amp;Table2[[#This Row],[GameTime]])</f>
        <v>8</v>
      </c>
      <c r="T4070" t="str">
        <f>IF(Table2[[#This Row],[Event]]="Goal",Table2[[#This Row],[Hscore]]&amp;"-"&amp;Table2[[#This Row],[Uscore]],"")</f>
        <v>6-8</v>
      </c>
      <c r="U4070">
        <v>2293</v>
      </c>
      <c r="V4070" s="1">
        <f>Table2[[#This Row],[GameTime]]-(Table2[[#This Row],[period]]-1)*1200</f>
        <v>1093</v>
      </c>
      <c r="W4070" s="1">
        <f>ROUNDDOWN(Table2[[#This Row],[Time]]/60,0)</f>
        <v>18</v>
      </c>
      <c r="X4070" s="1">
        <f>ROUNDDOWN((Table2[[#This Row],[Time]]/60-Table2[[#This Row],[Time2]])*60,0)</f>
        <v>12</v>
      </c>
      <c r="Y4070" s="1">
        <f>IF(Table2[[#This Row],[Time2]]&lt;10,0&amp;Table2[[#This Row],[Time2]],Table2[[#This Row],[Time2]])</f>
        <v>18</v>
      </c>
      <c r="Z4070" s="1">
        <f>IF(Table2[[#This Row],[Time3]]&lt;10,0&amp;Table2[[#This Row],[Time3]],Table2[[#This Row],[Time3]])</f>
        <v>12</v>
      </c>
      <c r="AA4070" s="2" t="str">
        <f>Table2[[#This Row],[Time4]]&amp;":"&amp;Table2[[#This Row],[Time5]]</f>
        <v>18:12</v>
      </c>
      <c r="AB4070" s="1" t="str" cm="1">
        <f t="array" ref="AB4070">IFERROR(IF(Table2[[#This Row],[code]]="","",_xlfn.IFS(AND(Table2[[#This Row],[code]]&lt;400,Table2[[#This Row],[code]]&lt;&gt;""),2,Table2[[#This Row],[code]]&gt;500,4)),"")</f>
        <v/>
      </c>
      <c r="AC4070" s="1" t="str">
        <f>IF(Table2[[#This Row],[Event]]="Penalty",Table2[[#This Row],[number]],IF(Table2[[#This Row],[Event]]="Time-Out",401,""))</f>
        <v/>
      </c>
      <c r="AD4070" s="1">
        <f>ROW(A4069)</f>
        <v>4069</v>
      </c>
      <c r="AE4070" s="1">
        <f>COUNTIFS(Table2[GameID],Table2[[#This Row],[GameID]],Table2[Column1],"&lt;="&amp;Table2[[#This Row],[Column1]])-1</f>
        <v>18</v>
      </c>
    </row>
    <row r="4071" spans="1:31" x14ac:dyDescent="0.45">
      <c r="A4071" t="s">
        <v>589</v>
      </c>
      <c r="B4071" t="str">
        <f>_xlfn.TEXTBEFORE(Table2[[#This Row],[Kamp]]," - ")</f>
        <v>Blackhawks</v>
      </c>
      <c r="C4071" t="str">
        <f>_xlfn.TEXTAFTER(Table2[[#This Row],[Kamp]],"- ")</f>
        <v>Copenhagen FC</v>
      </c>
      <c r="D4071">
        <v>45319</v>
      </c>
      <c r="E4071">
        <v>83621</v>
      </c>
      <c r="F4071">
        <v>20232024</v>
      </c>
      <c r="G4071" t="s">
        <v>418</v>
      </c>
      <c r="H4071" t="s">
        <v>661</v>
      </c>
      <c r="I4071" t="s">
        <v>678</v>
      </c>
      <c r="J4071">
        <v>3</v>
      </c>
      <c r="K4071">
        <v>31143</v>
      </c>
      <c r="L4071">
        <v>1</v>
      </c>
      <c r="M4071" t="s">
        <v>630</v>
      </c>
      <c r="N4071" t="s">
        <v>334</v>
      </c>
      <c r="O4071" t="s">
        <v>147</v>
      </c>
      <c r="P4071">
        <v>6</v>
      </c>
      <c r="Q4071">
        <v>92</v>
      </c>
      <c r="R4071">
        <f>SUMIFS(Table2[number],Table2[Event],"Goal",Table2[H/U],"HOME",Table2[GameID],Table2[[#This Row],[GameID]],Table2[GameTime],"&lt;="&amp;Table2[[#This Row],[GameTime]])</f>
        <v>7</v>
      </c>
      <c r="S4071">
        <f>SUMIFS(Table2[number],Table2[Event],"Goal",Table2[H/U],"AWAY",Table2[GameID],Table2[[#This Row],[GameID]],Table2[GameTime],"&lt;="&amp;Table2[[#This Row],[GameTime]])</f>
        <v>8</v>
      </c>
      <c r="T4071" t="str">
        <f>IF(Table2[[#This Row],[Event]]="Goal",Table2[[#This Row],[Hscore]]&amp;"-"&amp;Table2[[#This Row],[Uscore]],"")</f>
        <v>7-8</v>
      </c>
      <c r="U4071">
        <v>2599</v>
      </c>
      <c r="V4071" s="1">
        <f>Table2[[#This Row],[GameTime]]-(Table2[[#This Row],[period]]-1)*1200</f>
        <v>199</v>
      </c>
      <c r="W4071" s="1">
        <f>ROUNDDOWN(Table2[[#This Row],[Time]]/60,0)</f>
        <v>3</v>
      </c>
      <c r="X4071" s="1">
        <f>ROUNDDOWN((Table2[[#This Row],[Time]]/60-Table2[[#This Row],[Time2]])*60,0)</f>
        <v>19</v>
      </c>
      <c r="Y4071" s="1" t="str">
        <f>IF(Table2[[#This Row],[Time2]]&lt;10,0&amp;Table2[[#This Row],[Time2]],Table2[[#This Row],[Time2]])</f>
        <v>03</v>
      </c>
      <c r="Z4071" s="1">
        <f>IF(Table2[[#This Row],[Time3]]&lt;10,0&amp;Table2[[#This Row],[Time3]],Table2[[#This Row],[Time3]])</f>
        <v>19</v>
      </c>
      <c r="AA4071" s="2" t="str">
        <f>Table2[[#This Row],[Time4]]&amp;":"&amp;Table2[[#This Row],[Time5]]</f>
        <v>03:19</v>
      </c>
      <c r="AB4071" s="1" t="str" cm="1">
        <f t="array" ref="AB4071">IFERROR(IF(Table2[[#This Row],[code]]="","",_xlfn.IFS(AND(Table2[[#This Row],[code]]&lt;400,Table2[[#This Row],[code]]&lt;&gt;""),2,Table2[[#This Row],[code]]&gt;500,4)),"")</f>
        <v/>
      </c>
      <c r="AC4071" s="1" t="str">
        <f>IF(Table2[[#This Row],[Event]]="Penalty",Table2[[#This Row],[number]],IF(Table2[[#This Row],[Event]]="Time-Out",401,""))</f>
        <v/>
      </c>
      <c r="AD4071" s="1">
        <f>ROW(A4070)</f>
        <v>4070</v>
      </c>
      <c r="AE4071" s="1">
        <f>COUNTIFS(Table2[GameID],Table2[[#This Row],[GameID]],Table2[Column1],"&lt;="&amp;Table2[[#This Row],[Column1]])-1</f>
        <v>19</v>
      </c>
    </row>
    <row r="4072" spans="1:31" x14ac:dyDescent="0.45">
      <c r="A4072" t="s">
        <v>589</v>
      </c>
      <c r="B4072" t="str">
        <f>_xlfn.TEXTBEFORE(Table2[[#This Row],[Kamp]]," - ")</f>
        <v>Blackhawks</v>
      </c>
      <c r="C4072" t="str">
        <f>_xlfn.TEXTAFTER(Table2[[#This Row],[Kamp]],"- ")</f>
        <v>Copenhagen FC</v>
      </c>
      <c r="D4072">
        <v>45319</v>
      </c>
      <c r="E4072">
        <v>83621</v>
      </c>
      <c r="F4072">
        <v>20232024</v>
      </c>
      <c r="G4072" t="s">
        <v>418</v>
      </c>
      <c r="H4072" t="s">
        <v>667</v>
      </c>
      <c r="I4072" t="s">
        <v>677</v>
      </c>
      <c r="J4072">
        <v>3</v>
      </c>
      <c r="K4072">
        <v>31140</v>
      </c>
      <c r="L4072">
        <v>201</v>
      </c>
      <c r="M4072" t="s">
        <v>631</v>
      </c>
      <c r="N4072" t="s">
        <v>59</v>
      </c>
      <c r="O4072" t="s">
        <v>634</v>
      </c>
      <c r="P4072">
        <v>9</v>
      </c>
      <c r="Q4072" t="s">
        <v>634</v>
      </c>
      <c r="R4072">
        <f>SUMIFS(Table2[number],Table2[Event],"Goal",Table2[H/U],"HOME",Table2[GameID],Table2[[#This Row],[GameID]],Table2[GameTime],"&lt;="&amp;Table2[[#This Row],[GameTime]])</f>
        <v>7</v>
      </c>
      <c r="S4072">
        <f>SUMIFS(Table2[number],Table2[Event],"Goal",Table2[H/U],"AWAY",Table2[GameID],Table2[[#This Row],[GameID]],Table2[GameTime],"&lt;="&amp;Table2[[#This Row],[GameTime]])</f>
        <v>8</v>
      </c>
      <c r="T4072" t="str">
        <f>IF(Table2[[#This Row],[Event]]="Goal",Table2[[#This Row],[Hscore]]&amp;"-"&amp;Table2[[#This Row],[Uscore]],"")</f>
        <v/>
      </c>
      <c r="U4072">
        <v>3129</v>
      </c>
      <c r="V4072" s="1">
        <f>Table2[[#This Row],[GameTime]]-(Table2[[#This Row],[period]]-1)*1200</f>
        <v>729</v>
      </c>
      <c r="W4072" s="1">
        <f>ROUNDDOWN(Table2[[#This Row],[Time]]/60,0)</f>
        <v>12</v>
      </c>
      <c r="X4072" s="1">
        <f>ROUNDDOWN((Table2[[#This Row],[Time]]/60-Table2[[#This Row],[Time2]])*60,0)</f>
        <v>9</v>
      </c>
      <c r="Y4072" s="1">
        <f>IF(Table2[[#This Row],[Time2]]&lt;10,0&amp;Table2[[#This Row],[Time2]],Table2[[#This Row],[Time2]])</f>
        <v>12</v>
      </c>
      <c r="Z4072" s="1" t="str">
        <f>IF(Table2[[#This Row],[Time3]]&lt;10,0&amp;Table2[[#This Row],[Time3]],Table2[[#This Row],[Time3]])</f>
        <v>09</v>
      </c>
      <c r="AA4072" s="2" t="str">
        <f>Table2[[#This Row],[Time4]]&amp;":"&amp;Table2[[#This Row],[Time5]]</f>
        <v>12:09</v>
      </c>
      <c r="AB4072" s="1" cm="1">
        <f t="array" ref="AB4072">IFERROR(IF(Table2[[#This Row],[code]]="","",_xlfn.IFS(AND(Table2[[#This Row],[code]]&lt;400,Table2[[#This Row],[code]]&lt;&gt;""),2,Table2[[#This Row],[code]]&gt;500,4)),"")</f>
        <v>2</v>
      </c>
      <c r="AC4072" s="1">
        <f>IF(Table2[[#This Row],[Event]]="Penalty",Table2[[#This Row],[number]],IF(Table2[[#This Row],[Event]]="Time-Out",401,""))</f>
        <v>201</v>
      </c>
      <c r="AD4072" s="1">
        <f>ROW(A4071)</f>
        <v>4071</v>
      </c>
      <c r="AE4072" s="1">
        <f>COUNTIFS(Table2[GameID],Table2[[#This Row],[GameID]],Table2[Column1],"&lt;="&amp;Table2[[#This Row],[Column1]])-1</f>
        <v>20</v>
      </c>
    </row>
    <row r="4073" spans="1:31" x14ac:dyDescent="0.45">
      <c r="A4073" t="s">
        <v>589</v>
      </c>
      <c r="B4073" t="str">
        <f>_xlfn.TEXTBEFORE(Table2[[#This Row],[Kamp]]," - ")</f>
        <v>Blackhawks</v>
      </c>
      <c r="C4073" t="str">
        <f>_xlfn.TEXTAFTER(Table2[[#This Row],[Kamp]],"- ")</f>
        <v>Copenhagen FC</v>
      </c>
      <c r="D4073">
        <v>45319</v>
      </c>
      <c r="E4073">
        <v>83621</v>
      </c>
      <c r="F4073">
        <v>20232024</v>
      </c>
      <c r="G4073" t="s">
        <v>418</v>
      </c>
      <c r="H4073" t="s">
        <v>661</v>
      </c>
      <c r="I4073" t="s">
        <v>678</v>
      </c>
      <c r="J4073">
        <v>3</v>
      </c>
      <c r="K4073">
        <v>31143</v>
      </c>
      <c r="L4073">
        <v>220</v>
      </c>
      <c r="M4073" t="s">
        <v>631</v>
      </c>
      <c r="N4073" t="s">
        <v>635</v>
      </c>
      <c r="O4073" t="s">
        <v>634</v>
      </c>
      <c r="P4073">
        <v>23</v>
      </c>
      <c r="Q4073" t="s">
        <v>634</v>
      </c>
      <c r="R4073">
        <f>SUMIFS(Table2[number],Table2[Event],"Goal",Table2[H/U],"HOME",Table2[GameID],Table2[[#This Row],[GameID]],Table2[GameTime],"&lt;="&amp;Table2[[#This Row],[GameTime]])</f>
        <v>7</v>
      </c>
      <c r="S4073">
        <f>SUMIFS(Table2[number],Table2[Event],"Goal",Table2[H/U],"AWAY",Table2[GameID],Table2[[#This Row],[GameID]],Table2[GameTime],"&lt;="&amp;Table2[[#This Row],[GameTime]])</f>
        <v>8</v>
      </c>
      <c r="T4073" t="str">
        <f>IF(Table2[[#This Row],[Event]]="Goal",Table2[[#This Row],[Hscore]]&amp;"-"&amp;Table2[[#This Row],[Uscore]],"")</f>
        <v/>
      </c>
      <c r="U4073">
        <v>3139</v>
      </c>
      <c r="V4073" s="1">
        <f>Table2[[#This Row],[GameTime]]-(Table2[[#This Row],[period]]-1)*1200</f>
        <v>739</v>
      </c>
      <c r="W4073" s="1">
        <f>ROUNDDOWN(Table2[[#This Row],[Time]]/60,0)</f>
        <v>12</v>
      </c>
      <c r="X4073" s="1">
        <f>ROUNDDOWN((Table2[[#This Row],[Time]]/60-Table2[[#This Row],[Time2]])*60,0)</f>
        <v>19</v>
      </c>
      <c r="Y4073" s="1">
        <f>IF(Table2[[#This Row],[Time2]]&lt;10,0&amp;Table2[[#This Row],[Time2]],Table2[[#This Row],[Time2]])</f>
        <v>12</v>
      </c>
      <c r="Z4073" s="1">
        <f>IF(Table2[[#This Row],[Time3]]&lt;10,0&amp;Table2[[#This Row],[Time3]],Table2[[#This Row],[Time3]])</f>
        <v>19</v>
      </c>
      <c r="AA4073" s="2" t="str">
        <f>Table2[[#This Row],[Time4]]&amp;":"&amp;Table2[[#This Row],[Time5]]</f>
        <v>12:19</v>
      </c>
      <c r="AB4073" s="1" cm="1">
        <f t="array" ref="AB4073">IFERROR(IF(Table2[[#This Row],[code]]="","",_xlfn.IFS(AND(Table2[[#This Row],[code]]&lt;400,Table2[[#This Row],[code]]&lt;&gt;""),2,Table2[[#This Row],[code]]&gt;500,4)),"")</f>
        <v>2</v>
      </c>
      <c r="AC4073" s="1">
        <f>IF(Table2[[#This Row],[Event]]="Penalty",Table2[[#This Row],[number]],IF(Table2[[#This Row],[Event]]="Time-Out",401,""))</f>
        <v>220</v>
      </c>
      <c r="AD4073" s="1">
        <f>ROW(A4072)</f>
        <v>4072</v>
      </c>
      <c r="AE4073" s="1">
        <f>COUNTIFS(Table2[GameID],Table2[[#This Row],[GameID]],Table2[Column1],"&lt;="&amp;Table2[[#This Row],[Column1]])-1</f>
        <v>21</v>
      </c>
    </row>
    <row r="4074" spans="1:31" x14ac:dyDescent="0.45">
      <c r="A4074" t="s">
        <v>589</v>
      </c>
      <c r="B4074" t="str">
        <f>_xlfn.TEXTBEFORE(Table2[[#This Row],[Kamp]]," - ")</f>
        <v>Blackhawks</v>
      </c>
      <c r="C4074" t="str">
        <f>_xlfn.TEXTAFTER(Table2[[#This Row],[Kamp]],"- ")</f>
        <v>Copenhagen FC</v>
      </c>
      <c r="D4074">
        <v>45319</v>
      </c>
      <c r="E4074">
        <v>83621</v>
      </c>
      <c r="F4074">
        <v>20232024</v>
      </c>
      <c r="G4074" t="s">
        <v>418</v>
      </c>
      <c r="H4074" t="s">
        <v>661</v>
      </c>
      <c r="I4074" t="s">
        <v>678</v>
      </c>
      <c r="J4074">
        <v>3</v>
      </c>
      <c r="K4074">
        <v>31143</v>
      </c>
      <c r="L4074">
        <v>201</v>
      </c>
      <c r="M4074" t="s">
        <v>631</v>
      </c>
      <c r="N4074" t="s">
        <v>635</v>
      </c>
      <c r="O4074" t="s">
        <v>634</v>
      </c>
      <c r="P4074">
        <v>23</v>
      </c>
      <c r="Q4074" t="s">
        <v>634</v>
      </c>
      <c r="R4074">
        <f>SUMIFS(Table2[number],Table2[Event],"Goal",Table2[H/U],"HOME",Table2[GameID],Table2[[#This Row],[GameID]],Table2[GameTime],"&lt;="&amp;Table2[[#This Row],[GameTime]])</f>
        <v>7</v>
      </c>
      <c r="S4074">
        <f>SUMIFS(Table2[number],Table2[Event],"Goal",Table2[H/U],"AWAY",Table2[GameID],Table2[[#This Row],[GameID]],Table2[GameTime],"&lt;="&amp;Table2[[#This Row],[GameTime]])</f>
        <v>8</v>
      </c>
      <c r="T4074" t="str">
        <f>IF(Table2[[#This Row],[Event]]="Goal",Table2[[#This Row],[Hscore]]&amp;"-"&amp;Table2[[#This Row],[Uscore]],"")</f>
        <v/>
      </c>
      <c r="U4074">
        <v>3139</v>
      </c>
      <c r="V4074" s="1">
        <f>Table2[[#This Row],[GameTime]]-(Table2[[#This Row],[period]]-1)*1200</f>
        <v>739</v>
      </c>
      <c r="W4074" s="1">
        <f>ROUNDDOWN(Table2[[#This Row],[Time]]/60,0)</f>
        <v>12</v>
      </c>
      <c r="X4074" s="1">
        <f>ROUNDDOWN((Table2[[#This Row],[Time]]/60-Table2[[#This Row],[Time2]])*60,0)</f>
        <v>19</v>
      </c>
      <c r="Y4074" s="1">
        <f>IF(Table2[[#This Row],[Time2]]&lt;10,0&amp;Table2[[#This Row],[Time2]],Table2[[#This Row],[Time2]])</f>
        <v>12</v>
      </c>
      <c r="Z4074" s="1">
        <f>IF(Table2[[#This Row],[Time3]]&lt;10,0&amp;Table2[[#This Row],[Time3]],Table2[[#This Row],[Time3]])</f>
        <v>19</v>
      </c>
      <c r="AA4074" s="2" t="str">
        <f>Table2[[#This Row],[Time4]]&amp;":"&amp;Table2[[#This Row],[Time5]]</f>
        <v>12:19</v>
      </c>
      <c r="AB4074" s="1" cm="1">
        <f t="array" ref="AB4074">IFERROR(IF(Table2[[#This Row],[code]]="","",_xlfn.IFS(AND(Table2[[#This Row],[code]]&lt;400,Table2[[#This Row],[code]]&lt;&gt;""),2,Table2[[#This Row],[code]]&gt;500,4)),"")</f>
        <v>2</v>
      </c>
      <c r="AC4074" s="1">
        <f>IF(Table2[[#This Row],[Event]]="Penalty",Table2[[#This Row],[number]],IF(Table2[[#This Row],[Event]]="Time-Out",401,""))</f>
        <v>201</v>
      </c>
      <c r="AD4074" s="1">
        <f>ROW(A4073)</f>
        <v>4073</v>
      </c>
      <c r="AE4074" s="1">
        <f>COUNTIFS(Table2[GameID],Table2[[#This Row],[GameID]],Table2[Column1],"&lt;="&amp;Table2[[#This Row],[Column1]])-1</f>
        <v>22</v>
      </c>
    </row>
    <row r="4075" spans="1:31" x14ac:dyDescent="0.45">
      <c r="A4075" t="s">
        <v>589</v>
      </c>
      <c r="B4075" t="str">
        <f>_xlfn.TEXTBEFORE(Table2[[#This Row],[Kamp]]," - ")</f>
        <v>Blackhawks</v>
      </c>
      <c r="C4075" t="str">
        <f>_xlfn.TEXTAFTER(Table2[[#This Row],[Kamp]],"- ")</f>
        <v>Copenhagen FC</v>
      </c>
      <c r="D4075">
        <v>45319</v>
      </c>
      <c r="E4075">
        <v>83621</v>
      </c>
      <c r="F4075">
        <v>20232024</v>
      </c>
      <c r="G4075" t="s">
        <v>418</v>
      </c>
      <c r="H4075" t="s">
        <v>661</v>
      </c>
      <c r="I4075" t="s">
        <v>678</v>
      </c>
      <c r="J4075">
        <v>3</v>
      </c>
      <c r="K4075">
        <v>31143</v>
      </c>
      <c r="L4075">
        <v>101</v>
      </c>
      <c r="M4075" t="s">
        <v>631</v>
      </c>
      <c r="N4075" t="s">
        <v>680</v>
      </c>
      <c r="O4075" t="s">
        <v>634</v>
      </c>
      <c r="P4075">
        <v>52</v>
      </c>
      <c r="Q4075" t="s">
        <v>634</v>
      </c>
      <c r="R4075">
        <f>SUMIFS(Table2[number],Table2[Event],"Goal",Table2[H/U],"HOME",Table2[GameID],Table2[[#This Row],[GameID]],Table2[GameTime],"&lt;="&amp;Table2[[#This Row],[GameTime]])</f>
        <v>7</v>
      </c>
      <c r="S4075">
        <f>SUMIFS(Table2[number],Table2[Event],"Goal",Table2[H/U],"AWAY",Table2[GameID],Table2[[#This Row],[GameID]],Table2[GameTime],"&lt;="&amp;Table2[[#This Row],[GameTime]])</f>
        <v>8</v>
      </c>
      <c r="T4075" t="str">
        <f>IF(Table2[[#This Row],[Event]]="Goal",Table2[[#This Row],[Hscore]]&amp;"-"&amp;Table2[[#This Row],[Uscore]],"")</f>
        <v/>
      </c>
      <c r="U4075">
        <v>3210</v>
      </c>
      <c r="V4075" s="1">
        <f>Table2[[#This Row],[GameTime]]-(Table2[[#This Row],[period]]-1)*1200</f>
        <v>810</v>
      </c>
      <c r="W4075" s="1">
        <f>ROUNDDOWN(Table2[[#This Row],[Time]]/60,0)</f>
        <v>13</v>
      </c>
      <c r="X4075" s="1">
        <f>ROUNDDOWN((Table2[[#This Row],[Time]]/60-Table2[[#This Row],[Time2]])*60,0)</f>
        <v>30</v>
      </c>
      <c r="Y4075" s="1">
        <f>IF(Table2[[#This Row],[Time2]]&lt;10,0&amp;Table2[[#This Row],[Time2]],Table2[[#This Row],[Time2]])</f>
        <v>13</v>
      </c>
      <c r="Z4075" s="1">
        <f>IF(Table2[[#This Row],[Time3]]&lt;10,0&amp;Table2[[#This Row],[Time3]],Table2[[#This Row],[Time3]])</f>
        <v>30</v>
      </c>
      <c r="AA4075" s="2" t="str">
        <f>Table2[[#This Row],[Time4]]&amp;":"&amp;Table2[[#This Row],[Time5]]</f>
        <v>13:30</v>
      </c>
      <c r="AB4075" s="1" cm="1">
        <f t="array" ref="AB4075">IFERROR(IF(Table2[[#This Row],[code]]="","",_xlfn.IFS(AND(Table2[[#This Row],[code]]&lt;400,Table2[[#This Row],[code]]&lt;&gt;""),2,Table2[[#This Row],[code]]&gt;500,4)),"")</f>
        <v>2</v>
      </c>
      <c r="AC4075" s="1">
        <f>IF(Table2[[#This Row],[Event]]="Penalty",Table2[[#This Row],[number]],IF(Table2[[#This Row],[Event]]="Time-Out",401,""))</f>
        <v>101</v>
      </c>
      <c r="AD4075" s="1">
        <f>ROW(A4074)</f>
        <v>4074</v>
      </c>
      <c r="AE4075" s="1">
        <f>COUNTIFS(Table2[GameID],Table2[[#This Row],[GameID]],Table2[Column1],"&lt;="&amp;Table2[[#This Row],[Column1]])-1</f>
        <v>23</v>
      </c>
    </row>
    <row r="4076" spans="1:31" x14ac:dyDescent="0.45">
      <c r="A4076" t="s">
        <v>589</v>
      </c>
      <c r="B4076" t="str">
        <f>_xlfn.TEXTBEFORE(Table2[[#This Row],[Kamp]]," - ")</f>
        <v>Blackhawks</v>
      </c>
      <c r="C4076" t="str">
        <f>_xlfn.TEXTAFTER(Table2[[#This Row],[Kamp]],"- ")</f>
        <v>Copenhagen FC</v>
      </c>
      <c r="D4076">
        <v>45319</v>
      </c>
      <c r="E4076">
        <v>83621</v>
      </c>
      <c r="F4076">
        <v>20232024</v>
      </c>
      <c r="G4076" t="s">
        <v>418</v>
      </c>
      <c r="H4076" t="s">
        <v>667</v>
      </c>
      <c r="I4076" t="s">
        <v>677</v>
      </c>
      <c r="J4076">
        <v>3</v>
      </c>
      <c r="K4076">
        <v>31140</v>
      </c>
      <c r="L4076">
        <v>208</v>
      </c>
      <c r="M4076" t="s">
        <v>631</v>
      </c>
      <c r="N4076" t="s">
        <v>253</v>
      </c>
      <c r="O4076" t="s">
        <v>634</v>
      </c>
      <c r="P4076">
        <v>6</v>
      </c>
      <c r="Q4076" t="s">
        <v>634</v>
      </c>
      <c r="R4076">
        <f>SUMIFS(Table2[number],Table2[Event],"Goal",Table2[H/U],"HOME",Table2[GameID],Table2[[#This Row],[GameID]],Table2[GameTime],"&lt;="&amp;Table2[[#This Row],[GameTime]])</f>
        <v>7</v>
      </c>
      <c r="S4076">
        <f>SUMIFS(Table2[number],Table2[Event],"Goal",Table2[H/U],"AWAY",Table2[GameID],Table2[[#This Row],[GameID]],Table2[GameTime],"&lt;="&amp;Table2[[#This Row],[GameTime]])</f>
        <v>8</v>
      </c>
      <c r="T4076" t="str">
        <f>IF(Table2[[#This Row],[Event]]="Goal",Table2[[#This Row],[Hscore]]&amp;"-"&amp;Table2[[#This Row],[Uscore]],"")</f>
        <v/>
      </c>
      <c r="U4076">
        <v>3210</v>
      </c>
      <c r="V4076" s="1">
        <f>Table2[[#This Row],[GameTime]]-(Table2[[#This Row],[period]]-1)*1200</f>
        <v>810</v>
      </c>
      <c r="W4076" s="1">
        <f>ROUNDDOWN(Table2[[#This Row],[Time]]/60,0)</f>
        <v>13</v>
      </c>
      <c r="X4076" s="1">
        <f>ROUNDDOWN((Table2[[#This Row],[Time]]/60-Table2[[#This Row],[Time2]])*60,0)</f>
        <v>30</v>
      </c>
      <c r="Y4076" s="1">
        <f>IF(Table2[[#This Row],[Time2]]&lt;10,0&amp;Table2[[#This Row],[Time2]],Table2[[#This Row],[Time2]])</f>
        <v>13</v>
      </c>
      <c r="Z4076" s="1">
        <f>IF(Table2[[#This Row],[Time3]]&lt;10,0&amp;Table2[[#This Row],[Time3]],Table2[[#This Row],[Time3]])</f>
        <v>30</v>
      </c>
      <c r="AA4076" s="2" t="str">
        <f>Table2[[#This Row],[Time4]]&amp;":"&amp;Table2[[#This Row],[Time5]]</f>
        <v>13:30</v>
      </c>
      <c r="AB4076" s="1" cm="1">
        <f t="array" ref="AB4076">IFERROR(IF(Table2[[#This Row],[code]]="","",_xlfn.IFS(AND(Table2[[#This Row],[code]]&lt;400,Table2[[#This Row],[code]]&lt;&gt;""),2,Table2[[#This Row],[code]]&gt;500,4)),"")</f>
        <v>2</v>
      </c>
      <c r="AC4076" s="1">
        <f>IF(Table2[[#This Row],[Event]]="Penalty",Table2[[#This Row],[number]],IF(Table2[[#This Row],[Event]]="Time-Out",401,""))</f>
        <v>208</v>
      </c>
      <c r="AD4076" s="1">
        <f>ROW(A4075)</f>
        <v>4075</v>
      </c>
      <c r="AE4076" s="1">
        <f>COUNTIFS(Table2[GameID],Table2[[#This Row],[GameID]],Table2[Column1],"&lt;="&amp;Table2[[#This Row],[Column1]])-1</f>
        <v>24</v>
      </c>
    </row>
    <row r="4077" spans="1:31" x14ac:dyDescent="0.45">
      <c r="A4077" t="s">
        <v>589</v>
      </c>
      <c r="B4077" t="str">
        <f>_xlfn.TEXTBEFORE(Table2[[#This Row],[Kamp]]," - ")</f>
        <v>Blackhawks</v>
      </c>
      <c r="C4077" t="str">
        <f>_xlfn.TEXTAFTER(Table2[[#This Row],[Kamp]],"- ")</f>
        <v>Copenhagen FC</v>
      </c>
      <c r="D4077">
        <v>45319</v>
      </c>
      <c r="E4077">
        <v>83621</v>
      </c>
      <c r="F4077">
        <v>20232024</v>
      </c>
      <c r="G4077" t="s">
        <v>418</v>
      </c>
      <c r="H4077" t="s">
        <v>661</v>
      </c>
      <c r="I4077" t="s">
        <v>678</v>
      </c>
      <c r="J4077">
        <v>3</v>
      </c>
      <c r="K4077">
        <v>31143</v>
      </c>
      <c r="L4077">
        <v>208</v>
      </c>
      <c r="M4077" t="s">
        <v>631</v>
      </c>
      <c r="N4077" t="s">
        <v>139</v>
      </c>
      <c r="O4077" t="s">
        <v>634</v>
      </c>
      <c r="P4077">
        <v>27</v>
      </c>
      <c r="Q4077" t="s">
        <v>634</v>
      </c>
      <c r="R4077">
        <f>SUMIFS(Table2[number],Table2[Event],"Goal",Table2[H/U],"HOME",Table2[GameID],Table2[[#This Row],[GameID]],Table2[GameTime],"&lt;="&amp;Table2[[#This Row],[GameTime]])</f>
        <v>7</v>
      </c>
      <c r="S4077">
        <f>SUMIFS(Table2[number],Table2[Event],"Goal",Table2[H/U],"AWAY",Table2[GameID],Table2[[#This Row],[GameID]],Table2[GameTime],"&lt;="&amp;Table2[[#This Row],[GameTime]])</f>
        <v>8</v>
      </c>
      <c r="T4077" t="str">
        <f>IF(Table2[[#This Row],[Event]]="Goal",Table2[[#This Row],[Hscore]]&amp;"-"&amp;Table2[[#This Row],[Uscore]],"")</f>
        <v/>
      </c>
      <c r="U4077">
        <v>3210</v>
      </c>
      <c r="V4077" s="1">
        <f>Table2[[#This Row],[GameTime]]-(Table2[[#This Row],[period]]-1)*1200</f>
        <v>810</v>
      </c>
      <c r="W4077" s="1">
        <f>ROUNDDOWN(Table2[[#This Row],[Time]]/60,0)</f>
        <v>13</v>
      </c>
      <c r="X4077" s="1">
        <f>ROUNDDOWN((Table2[[#This Row],[Time]]/60-Table2[[#This Row],[Time2]])*60,0)</f>
        <v>30</v>
      </c>
      <c r="Y4077" s="1">
        <f>IF(Table2[[#This Row],[Time2]]&lt;10,0&amp;Table2[[#This Row],[Time2]],Table2[[#This Row],[Time2]])</f>
        <v>13</v>
      </c>
      <c r="Z4077" s="1">
        <f>IF(Table2[[#This Row],[Time3]]&lt;10,0&amp;Table2[[#This Row],[Time3]],Table2[[#This Row],[Time3]])</f>
        <v>30</v>
      </c>
      <c r="AA4077" s="2" t="str">
        <f>Table2[[#This Row],[Time4]]&amp;":"&amp;Table2[[#This Row],[Time5]]</f>
        <v>13:30</v>
      </c>
      <c r="AB4077" s="1" cm="1">
        <f t="array" ref="AB4077">IFERROR(IF(Table2[[#This Row],[code]]="","",_xlfn.IFS(AND(Table2[[#This Row],[code]]&lt;400,Table2[[#This Row],[code]]&lt;&gt;""),2,Table2[[#This Row],[code]]&gt;500,4)),"")</f>
        <v>2</v>
      </c>
      <c r="AC4077" s="1">
        <f>IF(Table2[[#This Row],[Event]]="Penalty",Table2[[#This Row],[number]],IF(Table2[[#This Row],[Event]]="Time-Out",401,""))</f>
        <v>208</v>
      </c>
      <c r="AD4077" s="1">
        <f>ROW(A4076)</f>
        <v>4076</v>
      </c>
      <c r="AE4077" s="1">
        <f>COUNTIFS(Table2[GameID],Table2[[#This Row],[GameID]],Table2[Column1],"&lt;="&amp;Table2[[#This Row],[Column1]])-1</f>
        <v>25</v>
      </c>
    </row>
    <row r="4078" spans="1:31" x14ac:dyDescent="0.45">
      <c r="A4078" t="s">
        <v>589</v>
      </c>
      <c r="B4078" t="str">
        <f>_xlfn.TEXTBEFORE(Table2[[#This Row],[Kamp]]," - ")</f>
        <v>Blackhawks</v>
      </c>
      <c r="C4078" t="str">
        <f>_xlfn.TEXTAFTER(Table2[[#This Row],[Kamp]],"- ")</f>
        <v>Copenhagen FC</v>
      </c>
      <c r="D4078">
        <v>45319</v>
      </c>
      <c r="E4078">
        <v>83621</v>
      </c>
      <c r="F4078">
        <v>20232024</v>
      </c>
      <c r="G4078" t="s">
        <v>418</v>
      </c>
      <c r="H4078" t="s">
        <v>661</v>
      </c>
      <c r="I4078" t="s">
        <v>678</v>
      </c>
      <c r="J4078">
        <v>3</v>
      </c>
      <c r="K4078">
        <v>31143</v>
      </c>
      <c r="L4078">
        <v>1</v>
      </c>
      <c r="M4078" t="s">
        <v>630</v>
      </c>
      <c r="N4078" t="s">
        <v>334</v>
      </c>
      <c r="O4078" t="s">
        <v>634</v>
      </c>
      <c r="P4078">
        <v>6</v>
      </c>
      <c r="Q4078" t="s">
        <v>634</v>
      </c>
      <c r="R4078">
        <f>SUMIFS(Table2[number],Table2[Event],"Goal",Table2[H/U],"HOME",Table2[GameID],Table2[[#This Row],[GameID]],Table2[GameTime],"&lt;="&amp;Table2[[#This Row],[GameTime]])</f>
        <v>8</v>
      </c>
      <c r="S4078">
        <f>SUMIFS(Table2[number],Table2[Event],"Goal",Table2[H/U],"AWAY",Table2[GameID],Table2[[#This Row],[GameID]],Table2[GameTime],"&lt;="&amp;Table2[[#This Row],[GameTime]])</f>
        <v>8</v>
      </c>
      <c r="T4078" t="str">
        <f>IF(Table2[[#This Row],[Event]]="Goal",Table2[[#This Row],[Hscore]]&amp;"-"&amp;Table2[[#This Row],[Uscore]],"")</f>
        <v>8-8</v>
      </c>
      <c r="U4078">
        <v>3504</v>
      </c>
      <c r="V4078" s="1">
        <f>Table2[[#This Row],[GameTime]]-(Table2[[#This Row],[period]]-1)*1200</f>
        <v>1104</v>
      </c>
      <c r="W4078" s="1">
        <f>ROUNDDOWN(Table2[[#This Row],[Time]]/60,0)</f>
        <v>18</v>
      </c>
      <c r="X4078" s="1">
        <f>ROUNDDOWN((Table2[[#This Row],[Time]]/60-Table2[[#This Row],[Time2]])*60,0)</f>
        <v>23</v>
      </c>
      <c r="Y4078" s="1">
        <f>IF(Table2[[#This Row],[Time2]]&lt;10,0&amp;Table2[[#This Row],[Time2]],Table2[[#This Row],[Time2]])</f>
        <v>18</v>
      </c>
      <c r="Z4078" s="1">
        <f>IF(Table2[[#This Row],[Time3]]&lt;10,0&amp;Table2[[#This Row],[Time3]],Table2[[#This Row],[Time3]])</f>
        <v>23</v>
      </c>
      <c r="AA4078" s="2" t="str">
        <f>Table2[[#This Row],[Time4]]&amp;":"&amp;Table2[[#This Row],[Time5]]</f>
        <v>18:23</v>
      </c>
      <c r="AB4078" s="1" t="str" cm="1">
        <f t="array" ref="AB4078">IFERROR(IF(Table2[[#This Row],[code]]="","",_xlfn.IFS(AND(Table2[[#This Row],[code]]&lt;400,Table2[[#This Row],[code]]&lt;&gt;""),2,Table2[[#This Row],[code]]&gt;500,4)),"")</f>
        <v/>
      </c>
      <c r="AC4078" s="1" t="str">
        <f>IF(Table2[[#This Row],[Event]]="Penalty",Table2[[#This Row],[number]],IF(Table2[[#This Row],[Event]]="Time-Out",401,""))</f>
        <v/>
      </c>
      <c r="AD4078" s="1">
        <f>ROW(A4077)</f>
        <v>4077</v>
      </c>
      <c r="AE4078" s="1">
        <f>COUNTIFS(Table2[GameID],Table2[[#This Row],[GameID]],Table2[Column1],"&lt;="&amp;Table2[[#This Row],[Column1]])-1</f>
        <v>26</v>
      </c>
    </row>
    <row r="4079" spans="1:31" x14ac:dyDescent="0.45">
      <c r="A4079" t="s">
        <v>589</v>
      </c>
      <c r="B4079" t="str">
        <f>_xlfn.TEXTBEFORE(Table2[[#This Row],[Kamp]]," - ")</f>
        <v>Blackhawks</v>
      </c>
      <c r="C4079" t="str">
        <f>_xlfn.TEXTAFTER(Table2[[#This Row],[Kamp]],"- ")</f>
        <v>Copenhagen FC</v>
      </c>
      <c r="D4079">
        <v>45319</v>
      </c>
      <c r="E4079">
        <v>83621</v>
      </c>
      <c r="F4079">
        <v>20232024</v>
      </c>
      <c r="G4079" t="s">
        <v>418</v>
      </c>
      <c r="H4079" t="s">
        <v>667</v>
      </c>
      <c r="I4079" t="s">
        <v>677</v>
      </c>
      <c r="J4079">
        <v>3</v>
      </c>
      <c r="K4079">
        <v>31140</v>
      </c>
      <c r="L4079">
        <v>0</v>
      </c>
      <c r="M4079" t="s">
        <v>633</v>
      </c>
      <c r="N4079" t="s">
        <v>634</v>
      </c>
      <c r="O4079" t="s">
        <v>634</v>
      </c>
      <c r="P4079" t="s">
        <v>634</v>
      </c>
      <c r="Q4079" t="s">
        <v>634</v>
      </c>
      <c r="R4079">
        <f>SUMIFS(Table2[number],Table2[Event],"Goal",Table2[H/U],"HOME",Table2[GameID],Table2[[#This Row],[GameID]],Table2[GameTime],"&lt;="&amp;Table2[[#This Row],[GameTime]])</f>
        <v>8</v>
      </c>
      <c r="S4079">
        <f>SUMIFS(Table2[number],Table2[Event],"Goal",Table2[H/U],"AWAY",Table2[GameID],Table2[[#This Row],[GameID]],Table2[GameTime],"&lt;="&amp;Table2[[#This Row],[GameTime]])</f>
        <v>8</v>
      </c>
      <c r="T4079" t="str">
        <f>IF(Table2[[#This Row],[Event]]="Goal",Table2[[#This Row],[Hscore]]&amp;"-"&amp;Table2[[#This Row],[Uscore]],"")</f>
        <v/>
      </c>
      <c r="U4079">
        <v>3552</v>
      </c>
      <c r="V4079" s="1">
        <f>Table2[[#This Row],[GameTime]]-(Table2[[#This Row],[period]]-1)*1200</f>
        <v>1152</v>
      </c>
      <c r="W4079" s="1">
        <f>ROUNDDOWN(Table2[[#This Row],[Time]]/60,0)</f>
        <v>19</v>
      </c>
      <c r="X4079" s="1">
        <f>ROUNDDOWN((Table2[[#This Row],[Time]]/60-Table2[[#This Row],[Time2]])*60,0)</f>
        <v>12</v>
      </c>
      <c r="Y4079" s="1">
        <f>IF(Table2[[#This Row],[Time2]]&lt;10,0&amp;Table2[[#This Row],[Time2]],Table2[[#This Row],[Time2]])</f>
        <v>19</v>
      </c>
      <c r="Z4079" s="1">
        <f>IF(Table2[[#This Row],[Time3]]&lt;10,0&amp;Table2[[#This Row],[Time3]],Table2[[#This Row],[Time3]])</f>
        <v>12</v>
      </c>
      <c r="AA4079" s="2" t="str">
        <f>Table2[[#This Row],[Time4]]&amp;":"&amp;Table2[[#This Row],[Time5]]</f>
        <v>19:12</v>
      </c>
      <c r="AB4079" s="1" t="str" cm="1">
        <f t="array" ref="AB4079">IFERROR(IF(Table2[[#This Row],[code]]="","",_xlfn.IFS(AND(Table2[[#This Row],[code]]&lt;400,Table2[[#This Row],[code]]&lt;&gt;""),2,Table2[[#This Row],[code]]&gt;500,4)),"")</f>
        <v/>
      </c>
      <c r="AC4079" s="1">
        <f>IF(Table2[[#This Row],[Event]]="Penalty",Table2[[#This Row],[number]],IF(Table2[[#This Row],[Event]]="Time-Out",401,""))</f>
        <v>401</v>
      </c>
      <c r="AD4079" s="1">
        <f>ROW(A4078)</f>
        <v>4078</v>
      </c>
      <c r="AE4079" s="1">
        <f>COUNTIFS(Table2[GameID],Table2[[#This Row],[GameID]],Table2[Column1],"&lt;="&amp;Table2[[#This Row],[Column1]])-1</f>
        <v>27</v>
      </c>
    </row>
    <row r="4080" spans="1:31" x14ac:dyDescent="0.45">
      <c r="A4080" t="s">
        <v>589</v>
      </c>
      <c r="B4080" t="str">
        <f>_xlfn.TEXTBEFORE(Table2[[#This Row],[Kamp]]," - ")</f>
        <v>Blackhawks</v>
      </c>
      <c r="C4080" t="str">
        <f>_xlfn.TEXTAFTER(Table2[[#This Row],[Kamp]],"- ")</f>
        <v>Copenhagen FC</v>
      </c>
      <c r="D4080">
        <v>45319</v>
      </c>
      <c r="E4080">
        <v>83621</v>
      </c>
      <c r="F4080">
        <v>20232024</v>
      </c>
      <c r="G4080" t="s">
        <v>418</v>
      </c>
      <c r="H4080" t="s">
        <v>661</v>
      </c>
      <c r="I4080" t="s">
        <v>678</v>
      </c>
      <c r="J4080">
        <v>4</v>
      </c>
      <c r="K4080">
        <v>31143</v>
      </c>
      <c r="L4080">
        <v>1</v>
      </c>
      <c r="M4080" t="s">
        <v>630</v>
      </c>
      <c r="N4080" t="s">
        <v>388</v>
      </c>
      <c r="O4080" t="s">
        <v>147</v>
      </c>
      <c r="P4080">
        <v>79</v>
      </c>
      <c r="Q4080">
        <v>92</v>
      </c>
      <c r="R4080">
        <f>SUMIFS(Table2[number],Table2[Event],"Goal",Table2[H/U],"HOME",Table2[GameID],Table2[[#This Row],[GameID]],Table2[GameTime],"&lt;="&amp;Table2[[#This Row],[GameTime]])</f>
        <v>9</v>
      </c>
      <c r="S4080">
        <f>SUMIFS(Table2[number],Table2[Event],"Goal",Table2[H/U],"AWAY",Table2[GameID],Table2[[#This Row],[GameID]],Table2[GameTime],"&lt;="&amp;Table2[[#This Row],[GameTime]])</f>
        <v>8</v>
      </c>
      <c r="T4080" t="str">
        <f>IF(Table2[[#This Row],[Event]]="Goal",Table2[[#This Row],[Hscore]]&amp;"-"&amp;Table2[[#This Row],[Uscore]],"")</f>
        <v>9-8</v>
      </c>
      <c r="U4080">
        <v>3970</v>
      </c>
      <c r="V4080" s="1">
        <f>Table2[[#This Row],[GameTime]]-(Table2[[#This Row],[period]]-1)*1200</f>
        <v>370</v>
      </c>
      <c r="W4080" s="1">
        <f>ROUNDDOWN(Table2[[#This Row],[Time]]/60,0)</f>
        <v>6</v>
      </c>
      <c r="X4080" s="1">
        <f>ROUNDDOWN((Table2[[#This Row],[Time]]/60-Table2[[#This Row],[Time2]])*60,0)</f>
        <v>10</v>
      </c>
      <c r="Y4080" s="1" t="str">
        <f>IF(Table2[[#This Row],[Time2]]&lt;10,0&amp;Table2[[#This Row],[Time2]],Table2[[#This Row],[Time2]])</f>
        <v>06</v>
      </c>
      <c r="Z4080" s="1">
        <f>IF(Table2[[#This Row],[Time3]]&lt;10,0&amp;Table2[[#This Row],[Time3]],Table2[[#This Row],[Time3]])</f>
        <v>10</v>
      </c>
      <c r="AA4080" s="2" t="str">
        <f>Table2[[#This Row],[Time4]]&amp;":"&amp;Table2[[#This Row],[Time5]]</f>
        <v>06:10</v>
      </c>
      <c r="AB4080" s="1" t="str" cm="1">
        <f t="array" ref="AB4080">IFERROR(IF(Table2[[#This Row],[code]]="","",_xlfn.IFS(AND(Table2[[#This Row],[code]]&lt;400,Table2[[#This Row],[code]]&lt;&gt;""),2,Table2[[#This Row],[code]]&gt;500,4)),"")</f>
        <v/>
      </c>
      <c r="AC4080" s="1" t="str">
        <f>IF(Table2[[#This Row],[Event]]="Penalty",Table2[[#This Row],[number]],IF(Table2[[#This Row],[Event]]="Time-Out",401,""))</f>
        <v/>
      </c>
      <c r="AD4080" s="1">
        <f>ROW(A4079)</f>
        <v>4079</v>
      </c>
      <c r="AE4080" s="1">
        <f>COUNTIFS(Table2[GameID],Table2[[#This Row],[GameID]],Table2[Column1],"&lt;="&amp;Table2[[#This Row],[Column1]])-1</f>
        <v>28</v>
      </c>
    </row>
    <row r="4081" spans="1:31" x14ac:dyDescent="0.45">
      <c r="A4081" t="s">
        <v>448</v>
      </c>
      <c r="B4081" t="str">
        <f>_xlfn.TEXTBEFORE(Table2[[#This Row],[Kamp]]," - ")</f>
        <v>Sunds Seahawks</v>
      </c>
      <c r="C4081" t="str">
        <f>_xlfn.TEXTAFTER(Table2[[#This Row],[Kamp]],"- ")</f>
        <v>Benløse IF</v>
      </c>
      <c r="D4081">
        <v>45318</v>
      </c>
      <c r="E4081">
        <v>83622</v>
      </c>
      <c r="F4081">
        <v>20232024</v>
      </c>
      <c r="G4081" t="s">
        <v>418</v>
      </c>
      <c r="H4081" t="s">
        <v>668</v>
      </c>
      <c r="I4081" t="s">
        <v>678</v>
      </c>
      <c r="J4081">
        <v>1</v>
      </c>
      <c r="K4081">
        <v>31144</v>
      </c>
      <c r="L4081">
        <v>1</v>
      </c>
      <c r="M4081" t="s">
        <v>630</v>
      </c>
      <c r="N4081" t="s">
        <v>213</v>
      </c>
      <c r="O4081" t="s">
        <v>231</v>
      </c>
      <c r="P4081">
        <v>5</v>
      </c>
      <c r="Q4081">
        <v>97</v>
      </c>
      <c r="R4081">
        <f>SUMIFS(Table2[number],Table2[Event],"Goal",Table2[H/U],"HOME",Table2[GameID],Table2[[#This Row],[GameID]],Table2[GameTime],"&lt;="&amp;Table2[[#This Row],[GameTime]])</f>
        <v>1</v>
      </c>
      <c r="S4081">
        <f>SUMIFS(Table2[number],Table2[Event],"Goal",Table2[H/U],"AWAY",Table2[GameID],Table2[[#This Row],[GameID]],Table2[GameTime],"&lt;="&amp;Table2[[#This Row],[GameTime]])</f>
        <v>0</v>
      </c>
      <c r="T4081" t="str">
        <f>IF(Table2[[#This Row],[Event]]="Goal",Table2[[#This Row],[Hscore]]&amp;"-"&amp;Table2[[#This Row],[Uscore]],"")</f>
        <v>1-0</v>
      </c>
      <c r="U4081">
        <v>382</v>
      </c>
      <c r="V4081" s="1">
        <f>Table2[[#This Row],[GameTime]]-(Table2[[#This Row],[period]]-1)*1200</f>
        <v>382</v>
      </c>
      <c r="W4081" s="1">
        <f>ROUNDDOWN(Table2[[#This Row],[Time]]/60,0)</f>
        <v>6</v>
      </c>
      <c r="X4081" s="1">
        <f>ROUNDDOWN((Table2[[#This Row],[Time]]/60-Table2[[#This Row],[Time2]])*60,0)</f>
        <v>22</v>
      </c>
      <c r="Y4081" s="1" t="str">
        <f>IF(Table2[[#This Row],[Time2]]&lt;10,0&amp;Table2[[#This Row],[Time2]],Table2[[#This Row],[Time2]])</f>
        <v>06</v>
      </c>
      <c r="Z4081" s="1">
        <f>IF(Table2[[#This Row],[Time3]]&lt;10,0&amp;Table2[[#This Row],[Time3]],Table2[[#This Row],[Time3]])</f>
        <v>22</v>
      </c>
      <c r="AA4081" s="2" t="str">
        <f>Table2[[#This Row],[Time4]]&amp;":"&amp;Table2[[#This Row],[Time5]]</f>
        <v>06:22</v>
      </c>
      <c r="AB4081" s="1" t="str" cm="1">
        <f t="array" ref="AB4081">IFERROR(IF(Table2[[#This Row],[code]]="","",_xlfn.IFS(AND(Table2[[#This Row],[code]]&lt;400,Table2[[#This Row],[code]]&lt;&gt;""),2,Table2[[#This Row],[code]]&gt;500,4)),"")</f>
        <v/>
      </c>
      <c r="AC4081" s="1" t="str">
        <f>IF(Table2[[#This Row],[Event]]="Penalty",Table2[[#This Row],[number]],IF(Table2[[#This Row],[Event]]="Time-Out",401,""))</f>
        <v/>
      </c>
      <c r="AD4081" s="1">
        <f>ROW(A4080)</f>
        <v>4080</v>
      </c>
      <c r="AE4081" s="1">
        <f>COUNTIFS(Table2[GameID],Table2[[#This Row],[GameID]],Table2[Column1],"&lt;="&amp;Table2[[#This Row],[Column1]])-1</f>
        <v>0</v>
      </c>
    </row>
    <row r="4082" spans="1:31" x14ac:dyDescent="0.45">
      <c r="A4082" t="s">
        <v>448</v>
      </c>
      <c r="B4082" t="str">
        <f>_xlfn.TEXTBEFORE(Table2[[#This Row],[Kamp]]," - ")</f>
        <v>Sunds Seahawks</v>
      </c>
      <c r="C4082" t="str">
        <f>_xlfn.TEXTAFTER(Table2[[#This Row],[Kamp]],"- ")</f>
        <v>Benløse IF</v>
      </c>
      <c r="D4082">
        <v>45318</v>
      </c>
      <c r="E4082">
        <v>83622</v>
      </c>
      <c r="F4082">
        <v>20232024</v>
      </c>
      <c r="G4082" t="s">
        <v>418</v>
      </c>
      <c r="H4082" t="s">
        <v>658</v>
      </c>
      <c r="I4082" t="s">
        <v>677</v>
      </c>
      <c r="J4082">
        <v>1</v>
      </c>
      <c r="K4082">
        <v>31137</v>
      </c>
      <c r="L4082">
        <v>1</v>
      </c>
      <c r="M4082" t="s">
        <v>630</v>
      </c>
      <c r="N4082" t="s">
        <v>29</v>
      </c>
      <c r="O4082" t="s">
        <v>634</v>
      </c>
      <c r="P4082">
        <v>44</v>
      </c>
      <c r="Q4082" t="s">
        <v>634</v>
      </c>
      <c r="R4082">
        <f>SUMIFS(Table2[number],Table2[Event],"Goal",Table2[H/U],"HOME",Table2[GameID],Table2[[#This Row],[GameID]],Table2[GameTime],"&lt;="&amp;Table2[[#This Row],[GameTime]])</f>
        <v>1</v>
      </c>
      <c r="S4082">
        <f>SUMIFS(Table2[number],Table2[Event],"Goal",Table2[H/U],"AWAY",Table2[GameID],Table2[[#This Row],[GameID]],Table2[GameTime],"&lt;="&amp;Table2[[#This Row],[GameTime]])</f>
        <v>1</v>
      </c>
      <c r="T4082" t="str">
        <f>IF(Table2[[#This Row],[Event]]="Goal",Table2[[#This Row],[Hscore]]&amp;"-"&amp;Table2[[#This Row],[Uscore]],"")</f>
        <v>1-1</v>
      </c>
      <c r="U4082">
        <v>407</v>
      </c>
      <c r="V4082" s="1">
        <f>Table2[[#This Row],[GameTime]]-(Table2[[#This Row],[period]]-1)*1200</f>
        <v>407</v>
      </c>
      <c r="W4082" s="1">
        <f>ROUNDDOWN(Table2[[#This Row],[Time]]/60,0)</f>
        <v>6</v>
      </c>
      <c r="X4082" s="1">
        <f>ROUNDDOWN((Table2[[#This Row],[Time]]/60-Table2[[#This Row],[Time2]])*60,0)</f>
        <v>47</v>
      </c>
      <c r="Y4082" s="1" t="str">
        <f>IF(Table2[[#This Row],[Time2]]&lt;10,0&amp;Table2[[#This Row],[Time2]],Table2[[#This Row],[Time2]])</f>
        <v>06</v>
      </c>
      <c r="Z4082" s="1">
        <f>IF(Table2[[#This Row],[Time3]]&lt;10,0&amp;Table2[[#This Row],[Time3]],Table2[[#This Row],[Time3]])</f>
        <v>47</v>
      </c>
      <c r="AA4082" s="2" t="str">
        <f>Table2[[#This Row],[Time4]]&amp;":"&amp;Table2[[#This Row],[Time5]]</f>
        <v>06:47</v>
      </c>
      <c r="AB4082" s="1" t="str" cm="1">
        <f t="array" ref="AB4082">IFERROR(IF(Table2[[#This Row],[code]]="","",_xlfn.IFS(AND(Table2[[#This Row],[code]]&lt;400,Table2[[#This Row],[code]]&lt;&gt;""),2,Table2[[#This Row],[code]]&gt;500,4)),"")</f>
        <v/>
      </c>
      <c r="AC4082" s="1" t="str">
        <f>IF(Table2[[#This Row],[Event]]="Penalty",Table2[[#This Row],[number]],IF(Table2[[#This Row],[Event]]="Time-Out",401,""))</f>
        <v/>
      </c>
      <c r="AD4082" s="1">
        <f>ROW(A4081)</f>
        <v>4081</v>
      </c>
      <c r="AE4082" s="1">
        <f>COUNTIFS(Table2[GameID],Table2[[#This Row],[GameID]],Table2[Column1],"&lt;="&amp;Table2[[#This Row],[Column1]])-1</f>
        <v>1</v>
      </c>
    </row>
    <row r="4083" spans="1:31" x14ac:dyDescent="0.45">
      <c r="A4083" t="s">
        <v>448</v>
      </c>
      <c r="B4083" t="str">
        <f>_xlfn.TEXTBEFORE(Table2[[#This Row],[Kamp]]," - ")</f>
        <v>Sunds Seahawks</v>
      </c>
      <c r="C4083" t="str">
        <f>_xlfn.TEXTAFTER(Table2[[#This Row],[Kamp]],"- ")</f>
        <v>Benløse IF</v>
      </c>
      <c r="D4083">
        <v>45318</v>
      </c>
      <c r="E4083">
        <v>83622</v>
      </c>
      <c r="F4083">
        <v>20232024</v>
      </c>
      <c r="G4083" t="s">
        <v>418</v>
      </c>
      <c r="H4083" t="s">
        <v>668</v>
      </c>
      <c r="I4083" t="s">
        <v>678</v>
      </c>
      <c r="J4083">
        <v>1</v>
      </c>
      <c r="K4083">
        <v>31144</v>
      </c>
      <c r="L4083">
        <v>1</v>
      </c>
      <c r="M4083" t="s">
        <v>630</v>
      </c>
      <c r="N4083" t="s">
        <v>216</v>
      </c>
      <c r="O4083" t="s">
        <v>221</v>
      </c>
      <c r="P4083">
        <v>14</v>
      </c>
      <c r="Q4083">
        <v>25</v>
      </c>
      <c r="R4083">
        <f>SUMIFS(Table2[number],Table2[Event],"Goal",Table2[H/U],"HOME",Table2[GameID],Table2[[#This Row],[GameID]],Table2[GameTime],"&lt;="&amp;Table2[[#This Row],[GameTime]])</f>
        <v>2</v>
      </c>
      <c r="S4083">
        <f>SUMIFS(Table2[number],Table2[Event],"Goal",Table2[H/U],"AWAY",Table2[GameID],Table2[[#This Row],[GameID]],Table2[GameTime],"&lt;="&amp;Table2[[#This Row],[GameTime]])</f>
        <v>1</v>
      </c>
      <c r="T4083" t="str">
        <f>IF(Table2[[#This Row],[Event]]="Goal",Table2[[#This Row],[Hscore]]&amp;"-"&amp;Table2[[#This Row],[Uscore]],"")</f>
        <v>2-1</v>
      </c>
      <c r="U4083">
        <v>482</v>
      </c>
      <c r="V4083" s="1">
        <f>Table2[[#This Row],[GameTime]]-(Table2[[#This Row],[period]]-1)*1200</f>
        <v>482</v>
      </c>
      <c r="W4083" s="1">
        <f>ROUNDDOWN(Table2[[#This Row],[Time]]/60,0)</f>
        <v>8</v>
      </c>
      <c r="X4083" s="1">
        <f>ROUNDDOWN((Table2[[#This Row],[Time]]/60-Table2[[#This Row],[Time2]])*60,0)</f>
        <v>1</v>
      </c>
      <c r="Y4083" s="1" t="str">
        <f>IF(Table2[[#This Row],[Time2]]&lt;10,0&amp;Table2[[#This Row],[Time2]],Table2[[#This Row],[Time2]])</f>
        <v>08</v>
      </c>
      <c r="Z4083" s="1" t="str">
        <f>IF(Table2[[#This Row],[Time3]]&lt;10,0&amp;Table2[[#This Row],[Time3]],Table2[[#This Row],[Time3]])</f>
        <v>01</v>
      </c>
      <c r="AA4083" s="2" t="str">
        <f>Table2[[#This Row],[Time4]]&amp;":"&amp;Table2[[#This Row],[Time5]]</f>
        <v>08:01</v>
      </c>
      <c r="AB4083" s="1" t="str" cm="1">
        <f t="array" ref="AB4083">IFERROR(IF(Table2[[#This Row],[code]]="","",_xlfn.IFS(AND(Table2[[#This Row],[code]]&lt;400,Table2[[#This Row],[code]]&lt;&gt;""),2,Table2[[#This Row],[code]]&gt;500,4)),"")</f>
        <v/>
      </c>
      <c r="AC4083" s="1" t="str">
        <f>IF(Table2[[#This Row],[Event]]="Penalty",Table2[[#This Row],[number]],IF(Table2[[#This Row],[Event]]="Time-Out",401,""))</f>
        <v/>
      </c>
      <c r="AD4083" s="1">
        <f>ROW(A4082)</f>
        <v>4082</v>
      </c>
      <c r="AE4083" s="1">
        <f>COUNTIFS(Table2[GameID],Table2[[#This Row],[GameID]],Table2[Column1],"&lt;="&amp;Table2[[#This Row],[Column1]])-1</f>
        <v>2</v>
      </c>
    </row>
    <row r="4084" spans="1:31" x14ac:dyDescent="0.45">
      <c r="A4084" t="s">
        <v>448</v>
      </c>
      <c r="B4084" t="str">
        <f>_xlfn.TEXTBEFORE(Table2[[#This Row],[Kamp]]," - ")</f>
        <v>Sunds Seahawks</v>
      </c>
      <c r="C4084" t="str">
        <f>_xlfn.TEXTAFTER(Table2[[#This Row],[Kamp]],"- ")</f>
        <v>Benløse IF</v>
      </c>
      <c r="D4084">
        <v>45318</v>
      </c>
      <c r="E4084">
        <v>83622</v>
      </c>
      <c r="F4084">
        <v>20232024</v>
      </c>
      <c r="G4084" t="s">
        <v>418</v>
      </c>
      <c r="H4084" t="s">
        <v>668</v>
      </c>
      <c r="I4084" t="s">
        <v>678</v>
      </c>
      <c r="J4084">
        <v>1</v>
      </c>
      <c r="K4084">
        <v>31144</v>
      </c>
      <c r="L4084">
        <v>1</v>
      </c>
      <c r="M4084" t="s">
        <v>630</v>
      </c>
      <c r="N4084" t="s">
        <v>213</v>
      </c>
      <c r="O4084" t="s">
        <v>219</v>
      </c>
      <c r="P4084">
        <v>5</v>
      </c>
      <c r="Q4084">
        <v>23</v>
      </c>
      <c r="R4084">
        <f>SUMIFS(Table2[number],Table2[Event],"Goal",Table2[H/U],"HOME",Table2[GameID],Table2[[#This Row],[GameID]],Table2[GameTime],"&lt;="&amp;Table2[[#This Row],[GameTime]])</f>
        <v>3</v>
      </c>
      <c r="S4084">
        <f>SUMIFS(Table2[number],Table2[Event],"Goal",Table2[H/U],"AWAY",Table2[GameID],Table2[[#This Row],[GameID]],Table2[GameTime],"&lt;="&amp;Table2[[#This Row],[GameTime]])</f>
        <v>1</v>
      </c>
      <c r="T4084" t="str">
        <f>IF(Table2[[#This Row],[Event]]="Goal",Table2[[#This Row],[Hscore]]&amp;"-"&amp;Table2[[#This Row],[Uscore]],"")</f>
        <v>3-1</v>
      </c>
      <c r="U4084">
        <v>949</v>
      </c>
      <c r="V4084" s="1">
        <f>Table2[[#This Row],[GameTime]]-(Table2[[#This Row],[period]]-1)*1200</f>
        <v>949</v>
      </c>
      <c r="W4084" s="1">
        <f>ROUNDDOWN(Table2[[#This Row],[Time]]/60,0)</f>
        <v>15</v>
      </c>
      <c r="X4084" s="1">
        <f>ROUNDDOWN((Table2[[#This Row],[Time]]/60-Table2[[#This Row],[Time2]])*60,0)</f>
        <v>49</v>
      </c>
      <c r="Y4084" s="1">
        <f>IF(Table2[[#This Row],[Time2]]&lt;10,0&amp;Table2[[#This Row],[Time2]],Table2[[#This Row],[Time2]])</f>
        <v>15</v>
      </c>
      <c r="Z4084" s="1">
        <f>IF(Table2[[#This Row],[Time3]]&lt;10,0&amp;Table2[[#This Row],[Time3]],Table2[[#This Row],[Time3]])</f>
        <v>49</v>
      </c>
      <c r="AA4084" s="2" t="str">
        <f>Table2[[#This Row],[Time4]]&amp;":"&amp;Table2[[#This Row],[Time5]]</f>
        <v>15:49</v>
      </c>
      <c r="AB4084" s="1" t="str" cm="1">
        <f t="array" ref="AB4084">IFERROR(IF(Table2[[#This Row],[code]]="","",_xlfn.IFS(AND(Table2[[#This Row],[code]]&lt;400,Table2[[#This Row],[code]]&lt;&gt;""),2,Table2[[#This Row],[code]]&gt;500,4)),"")</f>
        <v/>
      </c>
      <c r="AC4084" s="1" t="str">
        <f>IF(Table2[[#This Row],[Event]]="Penalty",Table2[[#This Row],[number]],IF(Table2[[#This Row],[Event]]="Time-Out",401,""))</f>
        <v/>
      </c>
      <c r="AD4084" s="1">
        <f>ROW(A4083)</f>
        <v>4083</v>
      </c>
      <c r="AE4084" s="1">
        <f>COUNTIFS(Table2[GameID],Table2[[#This Row],[GameID]],Table2[Column1],"&lt;="&amp;Table2[[#This Row],[Column1]])-1</f>
        <v>3</v>
      </c>
    </row>
    <row r="4085" spans="1:31" x14ac:dyDescent="0.45">
      <c r="A4085" t="s">
        <v>448</v>
      </c>
      <c r="B4085" t="str">
        <f>_xlfn.TEXTBEFORE(Table2[[#This Row],[Kamp]]," - ")</f>
        <v>Sunds Seahawks</v>
      </c>
      <c r="C4085" t="str">
        <f>_xlfn.TEXTAFTER(Table2[[#This Row],[Kamp]],"- ")</f>
        <v>Benløse IF</v>
      </c>
      <c r="D4085">
        <v>45318</v>
      </c>
      <c r="E4085">
        <v>83622</v>
      </c>
      <c r="F4085">
        <v>20232024</v>
      </c>
      <c r="G4085" t="s">
        <v>418</v>
      </c>
      <c r="H4085" t="s">
        <v>668</v>
      </c>
      <c r="I4085" t="s">
        <v>678</v>
      </c>
      <c r="J4085">
        <v>2</v>
      </c>
      <c r="K4085">
        <v>31144</v>
      </c>
      <c r="L4085">
        <v>1</v>
      </c>
      <c r="M4085" t="s">
        <v>630</v>
      </c>
      <c r="N4085" t="s">
        <v>228</v>
      </c>
      <c r="O4085" t="s">
        <v>221</v>
      </c>
      <c r="P4085">
        <v>77</v>
      </c>
      <c r="Q4085">
        <v>25</v>
      </c>
      <c r="R4085">
        <f>SUMIFS(Table2[number],Table2[Event],"Goal",Table2[H/U],"HOME",Table2[GameID],Table2[[#This Row],[GameID]],Table2[GameTime],"&lt;="&amp;Table2[[#This Row],[GameTime]])</f>
        <v>4</v>
      </c>
      <c r="S4085">
        <f>SUMIFS(Table2[number],Table2[Event],"Goal",Table2[H/U],"AWAY",Table2[GameID],Table2[[#This Row],[GameID]],Table2[GameTime],"&lt;="&amp;Table2[[#This Row],[GameTime]])</f>
        <v>1</v>
      </c>
      <c r="T4085" t="str">
        <f>IF(Table2[[#This Row],[Event]]="Goal",Table2[[#This Row],[Hscore]]&amp;"-"&amp;Table2[[#This Row],[Uscore]],"")</f>
        <v>4-1</v>
      </c>
      <c r="U4085">
        <v>1242</v>
      </c>
      <c r="V4085" s="1">
        <f>Table2[[#This Row],[GameTime]]-(Table2[[#This Row],[period]]-1)*1200</f>
        <v>42</v>
      </c>
      <c r="W4085" s="1">
        <f>ROUNDDOWN(Table2[[#This Row],[Time]]/60,0)</f>
        <v>0</v>
      </c>
      <c r="X4085" s="1">
        <f>ROUNDDOWN((Table2[[#This Row],[Time]]/60-Table2[[#This Row],[Time2]])*60,0)</f>
        <v>42</v>
      </c>
      <c r="Y4085" s="1" t="str">
        <f>IF(Table2[[#This Row],[Time2]]&lt;10,0&amp;Table2[[#This Row],[Time2]],Table2[[#This Row],[Time2]])</f>
        <v>00</v>
      </c>
      <c r="Z4085" s="1">
        <f>IF(Table2[[#This Row],[Time3]]&lt;10,0&amp;Table2[[#This Row],[Time3]],Table2[[#This Row],[Time3]])</f>
        <v>42</v>
      </c>
      <c r="AA4085" s="2" t="str">
        <f>Table2[[#This Row],[Time4]]&amp;":"&amp;Table2[[#This Row],[Time5]]</f>
        <v>00:42</v>
      </c>
      <c r="AB4085" s="1" t="str" cm="1">
        <f t="array" ref="AB4085">IFERROR(IF(Table2[[#This Row],[code]]="","",_xlfn.IFS(AND(Table2[[#This Row],[code]]&lt;400,Table2[[#This Row],[code]]&lt;&gt;""),2,Table2[[#This Row],[code]]&gt;500,4)),"")</f>
        <v/>
      </c>
      <c r="AC4085" s="1" t="str">
        <f>IF(Table2[[#This Row],[Event]]="Penalty",Table2[[#This Row],[number]],IF(Table2[[#This Row],[Event]]="Time-Out",401,""))</f>
        <v/>
      </c>
      <c r="AD4085" s="1">
        <f>ROW(A4084)</f>
        <v>4084</v>
      </c>
      <c r="AE4085" s="1">
        <f>COUNTIFS(Table2[GameID],Table2[[#This Row],[GameID]],Table2[Column1],"&lt;="&amp;Table2[[#This Row],[Column1]])-1</f>
        <v>4</v>
      </c>
    </row>
    <row r="4086" spans="1:31" x14ac:dyDescent="0.45">
      <c r="A4086" t="s">
        <v>448</v>
      </c>
      <c r="B4086" t="str">
        <f>_xlfn.TEXTBEFORE(Table2[[#This Row],[Kamp]]," - ")</f>
        <v>Sunds Seahawks</v>
      </c>
      <c r="C4086" t="str">
        <f>_xlfn.TEXTAFTER(Table2[[#This Row],[Kamp]],"- ")</f>
        <v>Benløse IF</v>
      </c>
      <c r="D4086">
        <v>45318</v>
      </c>
      <c r="E4086">
        <v>83622</v>
      </c>
      <c r="F4086">
        <v>20232024</v>
      </c>
      <c r="G4086" t="s">
        <v>418</v>
      </c>
      <c r="H4086" t="s">
        <v>658</v>
      </c>
      <c r="I4086" t="s">
        <v>677</v>
      </c>
      <c r="J4086">
        <v>2</v>
      </c>
      <c r="K4086">
        <v>31137</v>
      </c>
      <c r="L4086">
        <v>1</v>
      </c>
      <c r="M4086" t="s">
        <v>630</v>
      </c>
      <c r="N4086" t="s">
        <v>192</v>
      </c>
      <c r="O4086" t="s">
        <v>20</v>
      </c>
      <c r="P4086">
        <v>32</v>
      </c>
      <c r="Q4086">
        <v>5</v>
      </c>
      <c r="R4086">
        <f>SUMIFS(Table2[number],Table2[Event],"Goal",Table2[H/U],"HOME",Table2[GameID],Table2[[#This Row],[GameID]],Table2[GameTime],"&lt;="&amp;Table2[[#This Row],[GameTime]])</f>
        <v>4</v>
      </c>
      <c r="S4086">
        <f>SUMIFS(Table2[number],Table2[Event],"Goal",Table2[H/U],"AWAY",Table2[GameID],Table2[[#This Row],[GameID]],Table2[GameTime],"&lt;="&amp;Table2[[#This Row],[GameTime]])</f>
        <v>2</v>
      </c>
      <c r="T4086" t="str">
        <f>IF(Table2[[#This Row],[Event]]="Goal",Table2[[#This Row],[Hscore]]&amp;"-"&amp;Table2[[#This Row],[Uscore]],"")</f>
        <v>4-2</v>
      </c>
      <c r="U4086">
        <v>1730</v>
      </c>
      <c r="V4086" s="1">
        <f>Table2[[#This Row],[GameTime]]-(Table2[[#This Row],[period]]-1)*1200</f>
        <v>530</v>
      </c>
      <c r="W4086" s="1">
        <f>ROUNDDOWN(Table2[[#This Row],[Time]]/60,0)</f>
        <v>8</v>
      </c>
      <c r="X4086" s="1">
        <f>ROUNDDOWN((Table2[[#This Row],[Time]]/60-Table2[[#This Row],[Time2]])*60,0)</f>
        <v>50</v>
      </c>
      <c r="Y4086" s="1" t="str">
        <f>IF(Table2[[#This Row],[Time2]]&lt;10,0&amp;Table2[[#This Row],[Time2]],Table2[[#This Row],[Time2]])</f>
        <v>08</v>
      </c>
      <c r="Z4086" s="1">
        <f>IF(Table2[[#This Row],[Time3]]&lt;10,0&amp;Table2[[#This Row],[Time3]],Table2[[#This Row],[Time3]])</f>
        <v>50</v>
      </c>
      <c r="AA4086" s="2" t="str">
        <f>Table2[[#This Row],[Time4]]&amp;":"&amp;Table2[[#This Row],[Time5]]</f>
        <v>08:50</v>
      </c>
      <c r="AB4086" s="1" t="str" cm="1">
        <f t="array" ref="AB4086">IFERROR(IF(Table2[[#This Row],[code]]="","",_xlfn.IFS(AND(Table2[[#This Row],[code]]&lt;400,Table2[[#This Row],[code]]&lt;&gt;""),2,Table2[[#This Row],[code]]&gt;500,4)),"")</f>
        <v/>
      </c>
      <c r="AC4086" s="1" t="str">
        <f>IF(Table2[[#This Row],[Event]]="Penalty",Table2[[#This Row],[number]],IF(Table2[[#This Row],[Event]]="Time-Out",401,""))</f>
        <v/>
      </c>
      <c r="AD4086" s="1">
        <f>ROW(A4085)</f>
        <v>4085</v>
      </c>
      <c r="AE4086" s="1">
        <f>COUNTIFS(Table2[GameID],Table2[[#This Row],[GameID]],Table2[Column1],"&lt;="&amp;Table2[[#This Row],[Column1]])-1</f>
        <v>5</v>
      </c>
    </row>
    <row r="4087" spans="1:31" x14ac:dyDescent="0.45">
      <c r="A4087" t="s">
        <v>448</v>
      </c>
      <c r="B4087" t="str">
        <f>_xlfn.TEXTBEFORE(Table2[[#This Row],[Kamp]]," - ")</f>
        <v>Sunds Seahawks</v>
      </c>
      <c r="C4087" t="str">
        <f>_xlfn.TEXTAFTER(Table2[[#This Row],[Kamp]],"- ")</f>
        <v>Benløse IF</v>
      </c>
      <c r="D4087">
        <v>45318</v>
      </c>
      <c r="E4087">
        <v>83622</v>
      </c>
      <c r="F4087">
        <v>20232024</v>
      </c>
      <c r="G4087" t="s">
        <v>418</v>
      </c>
      <c r="H4087" t="s">
        <v>658</v>
      </c>
      <c r="I4087" t="s">
        <v>677</v>
      </c>
      <c r="J4087">
        <v>2</v>
      </c>
      <c r="K4087">
        <v>31137</v>
      </c>
      <c r="L4087">
        <v>201</v>
      </c>
      <c r="M4087" t="s">
        <v>631</v>
      </c>
      <c r="N4087" t="s">
        <v>466</v>
      </c>
      <c r="O4087" t="s">
        <v>634</v>
      </c>
      <c r="P4087">
        <v>23</v>
      </c>
      <c r="Q4087" t="s">
        <v>634</v>
      </c>
      <c r="R4087">
        <f>SUMIFS(Table2[number],Table2[Event],"Goal",Table2[H/U],"HOME",Table2[GameID],Table2[[#This Row],[GameID]],Table2[GameTime],"&lt;="&amp;Table2[[#This Row],[GameTime]])</f>
        <v>4</v>
      </c>
      <c r="S4087">
        <f>SUMIFS(Table2[number],Table2[Event],"Goal",Table2[H/U],"AWAY",Table2[GameID],Table2[[#This Row],[GameID]],Table2[GameTime],"&lt;="&amp;Table2[[#This Row],[GameTime]])</f>
        <v>2</v>
      </c>
      <c r="T4087" t="str">
        <f>IF(Table2[[#This Row],[Event]]="Goal",Table2[[#This Row],[Hscore]]&amp;"-"&amp;Table2[[#This Row],[Uscore]],"")</f>
        <v/>
      </c>
      <c r="U4087">
        <v>1914</v>
      </c>
      <c r="V4087" s="1">
        <f>Table2[[#This Row],[GameTime]]-(Table2[[#This Row],[period]]-1)*1200</f>
        <v>714</v>
      </c>
      <c r="W4087" s="1">
        <f>ROUNDDOWN(Table2[[#This Row],[Time]]/60,0)</f>
        <v>11</v>
      </c>
      <c r="X4087" s="1">
        <f>ROUNDDOWN((Table2[[#This Row],[Time]]/60-Table2[[#This Row],[Time2]])*60,0)</f>
        <v>54</v>
      </c>
      <c r="Y4087" s="1">
        <f>IF(Table2[[#This Row],[Time2]]&lt;10,0&amp;Table2[[#This Row],[Time2]],Table2[[#This Row],[Time2]])</f>
        <v>11</v>
      </c>
      <c r="Z4087" s="1">
        <f>IF(Table2[[#This Row],[Time3]]&lt;10,0&amp;Table2[[#This Row],[Time3]],Table2[[#This Row],[Time3]])</f>
        <v>54</v>
      </c>
      <c r="AA4087" s="2" t="str">
        <f>Table2[[#This Row],[Time4]]&amp;":"&amp;Table2[[#This Row],[Time5]]</f>
        <v>11:54</v>
      </c>
      <c r="AB4087" s="1" cm="1">
        <f t="array" ref="AB4087">IFERROR(IF(Table2[[#This Row],[code]]="","",_xlfn.IFS(AND(Table2[[#This Row],[code]]&lt;400,Table2[[#This Row],[code]]&lt;&gt;""),2,Table2[[#This Row],[code]]&gt;500,4)),"")</f>
        <v>2</v>
      </c>
      <c r="AC4087" s="1">
        <f>IF(Table2[[#This Row],[Event]]="Penalty",Table2[[#This Row],[number]],IF(Table2[[#This Row],[Event]]="Time-Out",401,""))</f>
        <v>201</v>
      </c>
      <c r="AD4087" s="1">
        <f>ROW(A4086)</f>
        <v>4086</v>
      </c>
      <c r="AE4087" s="1">
        <f>COUNTIFS(Table2[GameID],Table2[[#This Row],[GameID]],Table2[Column1],"&lt;="&amp;Table2[[#This Row],[Column1]])-1</f>
        <v>6</v>
      </c>
    </row>
    <row r="4088" spans="1:31" x14ac:dyDescent="0.45">
      <c r="A4088" t="s">
        <v>448</v>
      </c>
      <c r="B4088" t="str">
        <f>_xlfn.TEXTBEFORE(Table2[[#This Row],[Kamp]]," - ")</f>
        <v>Sunds Seahawks</v>
      </c>
      <c r="C4088" t="str">
        <f>_xlfn.TEXTAFTER(Table2[[#This Row],[Kamp]],"- ")</f>
        <v>Benløse IF</v>
      </c>
      <c r="D4088">
        <v>45318</v>
      </c>
      <c r="E4088">
        <v>83622</v>
      </c>
      <c r="F4088">
        <v>20232024</v>
      </c>
      <c r="G4088" t="s">
        <v>418</v>
      </c>
      <c r="H4088" t="s">
        <v>668</v>
      </c>
      <c r="I4088" t="s">
        <v>678</v>
      </c>
      <c r="J4088">
        <v>2</v>
      </c>
      <c r="K4088">
        <v>31144</v>
      </c>
      <c r="L4088">
        <v>207</v>
      </c>
      <c r="M4088" t="s">
        <v>631</v>
      </c>
      <c r="N4088" t="s">
        <v>218</v>
      </c>
      <c r="O4088" t="s">
        <v>634</v>
      </c>
      <c r="P4088">
        <v>17</v>
      </c>
      <c r="Q4088" t="s">
        <v>634</v>
      </c>
      <c r="R4088">
        <f>SUMIFS(Table2[number],Table2[Event],"Goal",Table2[H/U],"HOME",Table2[GameID],Table2[[#This Row],[GameID]],Table2[GameTime],"&lt;="&amp;Table2[[#This Row],[GameTime]])</f>
        <v>4</v>
      </c>
      <c r="S4088">
        <f>SUMIFS(Table2[number],Table2[Event],"Goal",Table2[H/U],"AWAY",Table2[GameID],Table2[[#This Row],[GameID]],Table2[GameTime],"&lt;="&amp;Table2[[#This Row],[GameTime]])</f>
        <v>2</v>
      </c>
      <c r="T4088" t="str">
        <f>IF(Table2[[#This Row],[Event]]="Goal",Table2[[#This Row],[Hscore]]&amp;"-"&amp;Table2[[#This Row],[Uscore]],"")</f>
        <v/>
      </c>
      <c r="U4088">
        <v>2017</v>
      </c>
      <c r="V4088" s="1">
        <f>Table2[[#This Row],[GameTime]]-(Table2[[#This Row],[period]]-1)*1200</f>
        <v>817</v>
      </c>
      <c r="W4088" s="1">
        <f>ROUNDDOWN(Table2[[#This Row],[Time]]/60,0)</f>
        <v>13</v>
      </c>
      <c r="X4088" s="1">
        <f>ROUNDDOWN((Table2[[#This Row],[Time]]/60-Table2[[#This Row],[Time2]])*60,0)</f>
        <v>37</v>
      </c>
      <c r="Y4088" s="1">
        <f>IF(Table2[[#This Row],[Time2]]&lt;10,0&amp;Table2[[#This Row],[Time2]],Table2[[#This Row],[Time2]])</f>
        <v>13</v>
      </c>
      <c r="Z4088" s="1">
        <f>IF(Table2[[#This Row],[Time3]]&lt;10,0&amp;Table2[[#This Row],[Time3]],Table2[[#This Row],[Time3]])</f>
        <v>37</v>
      </c>
      <c r="AA4088" s="2" t="str">
        <f>Table2[[#This Row],[Time4]]&amp;":"&amp;Table2[[#This Row],[Time5]]</f>
        <v>13:37</v>
      </c>
      <c r="AB4088" s="1" cm="1">
        <f t="array" ref="AB4088">IFERROR(IF(Table2[[#This Row],[code]]="","",_xlfn.IFS(AND(Table2[[#This Row],[code]]&lt;400,Table2[[#This Row],[code]]&lt;&gt;""),2,Table2[[#This Row],[code]]&gt;500,4)),"")</f>
        <v>2</v>
      </c>
      <c r="AC4088" s="1">
        <f>IF(Table2[[#This Row],[Event]]="Penalty",Table2[[#This Row],[number]],IF(Table2[[#This Row],[Event]]="Time-Out",401,""))</f>
        <v>207</v>
      </c>
      <c r="AD4088" s="1">
        <f>ROW(A4087)</f>
        <v>4087</v>
      </c>
      <c r="AE4088" s="1">
        <f>COUNTIFS(Table2[GameID],Table2[[#This Row],[GameID]],Table2[Column1],"&lt;="&amp;Table2[[#This Row],[Column1]])-1</f>
        <v>7</v>
      </c>
    </row>
    <row r="4089" spans="1:31" x14ac:dyDescent="0.45">
      <c r="A4089" t="s">
        <v>448</v>
      </c>
      <c r="B4089" t="str">
        <f>_xlfn.TEXTBEFORE(Table2[[#This Row],[Kamp]]," - ")</f>
        <v>Sunds Seahawks</v>
      </c>
      <c r="C4089" t="str">
        <f>_xlfn.TEXTAFTER(Table2[[#This Row],[Kamp]],"- ")</f>
        <v>Benløse IF</v>
      </c>
      <c r="D4089">
        <v>45318</v>
      </c>
      <c r="E4089">
        <v>83622</v>
      </c>
      <c r="F4089">
        <v>20232024</v>
      </c>
      <c r="G4089" t="s">
        <v>418</v>
      </c>
      <c r="H4089" t="s">
        <v>658</v>
      </c>
      <c r="I4089" t="s">
        <v>677</v>
      </c>
      <c r="J4089">
        <v>2</v>
      </c>
      <c r="K4089">
        <v>31137</v>
      </c>
      <c r="L4089">
        <v>1</v>
      </c>
      <c r="M4089" t="s">
        <v>630</v>
      </c>
      <c r="N4089" t="s">
        <v>36</v>
      </c>
      <c r="O4089" t="s">
        <v>679</v>
      </c>
      <c r="P4089">
        <v>87</v>
      </c>
      <c r="Q4089">
        <v>56</v>
      </c>
      <c r="R4089">
        <f>SUMIFS(Table2[number],Table2[Event],"Goal",Table2[H/U],"HOME",Table2[GameID],Table2[[#This Row],[GameID]],Table2[GameTime],"&lt;="&amp;Table2[[#This Row],[GameTime]])</f>
        <v>4</v>
      </c>
      <c r="S4089">
        <f>SUMIFS(Table2[number],Table2[Event],"Goal",Table2[H/U],"AWAY",Table2[GameID],Table2[[#This Row],[GameID]],Table2[GameTime],"&lt;="&amp;Table2[[#This Row],[GameTime]])</f>
        <v>3</v>
      </c>
      <c r="T4089" t="str">
        <f>IF(Table2[[#This Row],[Event]]="Goal",Table2[[#This Row],[Hscore]]&amp;"-"&amp;Table2[[#This Row],[Uscore]],"")</f>
        <v>4-3</v>
      </c>
      <c r="U4089">
        <v>2189</v>
      </c>
      <c r="V4089" s="1">
        <f>Table2[[#This Row],[GameTime]]-(Table2[[#This Row],[period]]-1)*1200</f>
        <v>989</v>
      </c>
      <c r="W4089" s="1">
        <f>ROUNDDOWN(Table2[[#This Row],[Time]]/60,0)</f>
        <v>16</v>
      </c>
      <c r="X4089" s="1">
        <f>ROUNDDOWN((Table2[[#This Row],[Time]]/60-Table2[[#This Row],[Time2]])*60,0)</f>
        <v>29</v>
      </c>
      <c r="Y4089" s="1">
        <f>IF(Table2[[#This Row],[Time2]]&lt;10,0&amp;Table2[[#This Row],[Time2]],Table2[[#This Row],[Time2]])</f>
        <v>16</v>
      </c>
      <c r="Z4089" s="1">
        <f>IF(Table2[[#This Row],[Time3]]&lt;10,0&amp;Table2[[#This Row],[Time3]],Table2[[#This Row],[Time3]])</f>
        <v>29</v>
      </c>
      <c r="AA4089" s="2" t="str">
        <f>Table2[[#This Row],[Time4]]&amp;":"&amp;Table2[[#This Row],[Time5]]</f>
        <v>16:29</v>
      </c>
      <c r="AB4089" s="1" t="str" cm="1">
        <f t="array" ref="AB4089">IFERROR(IF(Table2[[#This Row],[code]]="","",_xlfn.IFS(AND(Table2[[#This Row],[code]]&lt;400,Table2[[#This Row],[code]]&lt;&gt;""),2,Table2[[#This Row],[code]]&gt;500,4)),"")</f>
        <v/>
      </c>
      <c r="AC4089" s="1" t="str">
        <f>IF(Table2[[#This Row],[Event]]="Penalty",Table2[[#This Row],[number]],IF(Table2[[#This Row],[Event]]="Time-Out",401,""))</f>
        <v/>
      </c>
      <c r="AD4089" s="1">
        <f>ROW(A4088)</f>
        <v>4088</v>
      </c>
      <c r="AE4089" s="1">
        <f>COUNTIFS(Table2[GameID],Table2[[#This Row],[GameID]],Table2[Column1],"&lt;="&amp;Table2[[#This Row],[Column1]])-1</f>
        <v>8</v>
      </c>
    </row>
    <row r="4090" spans="1:31" x14ac:dyDescent="0.45">
      <c r="A4090" t="s">
        <v>448</v>
      </c>
      <c r="B4090" t="str">
        <f>_xlfn.TEXTBEFORE(Table2[[#This Row],[Kamp]]," - ")</f>
        <v>Sunds Seahawks</v>
      </c>
      <c r="C4090" t="str">
        <f>_xlfn.TEXTAFTER(Table2[[#This Row],[Kamp]],"- ")</f>
        <v>Benløse IF</v>
      </c>
      <c r="D4090">
        <v>45318</v>
      </c>
      <c r="E4090">
        <v>83622</v>
      </c>
      <c r="F4090">
        <v>20232024</v>
      </c>
      <c r="G4090" t="s">
        <v>418</v>
      </c>
      <c r="H4090" t="s">
        <v>668</v>
      </c>
      <c r="I4090" t="s">
        <v>678</v>
      </c>
      <c r="J4090">
        <v>3</v>
      </c>
      <c r="K4090">
        <v>31144</v>
      </c>
      <c r="L4090">
        <v>1</v>
      </c>
      <c r="M4090" t="s">
        <v>630</v>
      </c>
      <c r="N4090" t="s">
        <v>213</v>
      </c>
      <c r="O4090" t="s">
        <v>231</v>
      </c>
      <c r="P4090">
        <v>5</v>
      </c>
      <c r="Q4090">
        <v>97</v>
      </c>
      <c r="R4090">
        <f>SUMIFS(Table2[number],Table2[Event],"Goal",Table2[H/U],"HOME",Table2[GameID],Table2[[#This Row],[GameID]],Table2[GameTime],"&lt;="&amp;Table2[[#This Row],[GameTime]])</f>
        <v>5</v>
      </c>
      <c r="S4090">
        <f>SUMIFS(Table2[number],Table2[Event],"Goal",Table2[H/U],"AWAY",Table2[GameID],Table2[[#This Row],[GameID]],Table2[GameTime],"&lt;="&amp;Table2[[#This Row],[GameTime]])</f>
        <v>3</v>
      </c>
      <c r="T4090" t="str">
        <f>IF(Table2[[#This Row],[Event]]="Goal",Table2[[#This Row],[Hscore]]&amp;"-"&amp;Table2[[#This Row],[Uscore]],"")</f>
        <v>5-3</v>
      </c>
      <c r="U4090">
        <v>2482</v>
      </c>
      <c r="V4090" s="1">
        <f>Table2[[#This Row],[GameTime]]-(Table2[[#This Row],[period]]-1)*1200</f>
        <v>82</v>
      </c>
      <c r="W4090" s="1">
        <f>ROUNDDOWN(Table2[[#This Row],[Time]]/60,0)</f>
        <v>1</v>
      </c>
      <c r="X4090" s="1">
        <f>ROUNDDOWN((Table2[[#This Row],[Time]]/60-Table2[[#This Row],[Time2]])*60,0)</f>
        <v>22</v>
      </c>
      <c r="Y4090" s="1" t="str">
        <f>IF(Table2[[#This Row],[Time2]]&lt;10,0&amp;Table2[[#This Row],[Time2]],Table2[[#This Row],[Time2]])</f>
        <v>01</v>
      </c>
      <c r="Z4090" s="1">
        <f>IF(Table2[[#This Row],[Time3]]&lt;10,0&amp;Table2[[#This Row],[Time3]],Table2[[#This Row],[Time3]])</f>
        <v>22</v>
      </c>
      <c r="AA4090" s="2" t="str">
        <f>Table2[[#This Row],[Time4]]&amp;":"&amp;Table2[[#This Row],[Time5]]</f>
        <v>01:22</v>
      </c>
      <c r="AB4090" s="1" t="str" cm="1">
        <f t="array" ref="AB4090">IFERROR(IF(Table2[[#This Row],[code]]="","",_xlfn.IFS(AND(Table2[[#This Row],[code]]&lt;400,Table2[[#This Row],[code]]&lt;&gt;""),2,Table2[[#This Row],[code]]&gt;500,4)),"")</f>
        <v/>
      </c>
      <c r="AC4090" s="1" t="str">
        <f>IF(Table2[[#This Row],[Event]]="Penalty",Table2[[#This Row],[number]],IF(Table2[[#This Row],[Event]]="Time-Out",401,""))</f>
        <v/>
      </c>
      <c r="AD4090" s="1">
        <f>ROW(A4089)</f>
        <v>4089</v>
      </c>
      <c r="AE4090" s="1">
        <f>COUNTIFS(Table2[GameID],Table2[[#This Row],[GameID]],Table2[Column1],"&lt;="&amp;Table2[[#This Row],[Column1]])-1</f>
        <v>9</v>
      </c>
    </row>
    <row r="4091" spans="1:31" x14ac:dyDescent="0.45">
      <c r="A4091" t="s">
        <v>448</v>
      </c>
      <c r="B4091" t="str">
        <f>_xlfn.TEXTBEFORE(Table2[[#This Row],[Kamp]]," - ")</f>
        <v>Sunds Seahawks</v>
      </c>
      <c r="C4091" t="str">
        <f>_xlfn.TEXTAFTER(Table2[[#This Row],[Kamp]],"- ")</f>
        <v>Benløse IF</v>
      </c>
      <c r="D4091">
        <v>45318</v>
      </c>
      <c r="E4091">
        <v>83622</v>
      </c>
      <c r="F4091">
        <v>20232024</v>
      </c>
      <c r="G4091" t="s">
        <v>418</v>
      </c>
      <c r="H4091" t="s">
        <v>668</v>
      </c>
      <c r="I4091" t="s">
        <v>678</v>
      </c>
      <c r="J4091">
        <v>3</v>
      </c>
      <c r="K4091">
        <v>31144</v>
      </c>
      <c r="L4091">
        <v>1</v>
      </c>
      <c r="M4091" t="s">
        <v>630</v>
      </c>
      <c r="N4091" t="s">
        <v>231</v>
      </c>
      <c r="O4091" t="s">
        <v>218</v>
      </c>
      <c r="P4091">
        <v>97</v>
      </c>
      <c r="Q4091">
        <v>17</v>
      </c>
      <c r="R4091">
        <f>SUMIFS(Table2[number],Table2[Event],"Goal",Table2[H/U],"HOME",Table2[GameID],Table2[[#This Row],[GameID]],Table2[GameTime],"&lt;="&amp;Table2[[#This Row],[GameTime]])</f>
        <v>6</v>
      </c>
      <c r="S4091">
        <f>SUMIFS(Table2[number],Table2[Event],"Goal",Table2[H/U],"AWAY",Table2[GameID],Table2[[#This Row],[GameID]],Table2[GameTime],"&lt;="&amp;Table2[[#This Row],[GameTime]])</f>
        <v>3</v>
      </c>
      <c r="T4091" t="str">
        <f>IF(Table2[[#This Row],[Event]]="Goal",Table2[[#This Row],[Hscore]]&amp;"-"&amp;Table2[[#This Row],[Uscore]],"")</f>
        <v>6-3</v>
      </c>
      <c r="U4091">
        <v>2555</v>
      </c>
      <c r="V4091" s="1">
        <f>Table2[[#This Row],[GameTime]]-(Table2[[#This Row],[period]]-1)*1200</f>
        <v>155</v>
      </c>
      <c r="W4091" s="1">
        <f>ROUNDDOWN(Table2[[#This Row],[Time]]/60,0)</f>
        <v>2</v>
      </c>
      <c r="X4091" s="1">
        <f>ROUNDDOWN((Table2[[#This Row],[Time]]/60-Table2[[#This Row],[Time2]])*60,0)</f>
        <v>35</v>
      </c>
      <c r="Y4091" s="1" t="str">
        <f>IF(Table2[[#This Row],[Time2]]&lt;10,0&amp;Table2[[#This Row],[Time2]],Table2[[#This Row],[Time2]])</f>
        <v>02</v>
      </c>
      <c r="Z4091" s="1">
        <f>IF(Table2[[#This Row],[Time3]]&lt;10,0&amp;Table2[[#This Row],[Time3]],Table2[[#This Row],[Time3]])</f>
        <v>35</v>
      </c>
      <c r="AA4091" s="2" t="str">
        <f>Table2[[#This Row],[Time4]]&amp;":"&amp;Table2[[#This Row],[Time5]]</f>
        <v>02:35</v>
      </c>
      <c r="AB4091" s="1" t="str" cm="1">
        <f t="array" ref="AB4091">IFERROR(IF(Table2[[#This Row],[code]]="","",_xlfn.IFS(AND(Table2[[#This Row],[code]]&lt;400,Table2[[#This Row],[code]]&lt;&gt;""),2,Table2[[#This Row],[code]]&gt;500,4)),"")</f>
        <v/>
      </c>
      <c r="AC4091" s="1" t="str">
        <f>IF(Table2[[#This Row],[Event]]="Penalty",Table2[[#This Row],[number]],IF(Table2[[#This Row],[Event]]="Time-Out",401,""))</f>
        <v/>
      </c>
      <c r="AD4091" s="1">
        <f>ROW(A4090)</f>
        <v>4090</v>
      </c>
      <c r="AE4091" s="1">
        <f>COUNTIFS(Table2[GameID],Table2[[#This Row],[GameID]],Table2[Column1],"&lt;="&amp;Table2[[#This Row],[Column1]])-1</f>
        <v>10</v>
      </c>
    </row>
    <row r="4092" spans="1:31" x14ac:dyDescent="0.45">
      <c r="A4092" t="s">
        <v>448</v>
      </c>
      <c r="B4092" t="str">
        <f>_xlfn.TEXTBEFORE(Table2[[#This Row],[Kamp]]," - ")</f>
        <v>Sunds Seahawks</v>
      </c>
      <c r="C4092" t="str">
        <f>_xlfn.TEXTAFTER(Table2[[#This Row],[Kamp]],"- ")</f>
        <v>Benløse IF</v>
      </c>
      <c r="D4092">
        <v>45318</v>
      </c>
      <c r="E4092">
        <v>83622</v>
      </c>
      <c r="F4092">
        <v>20232024</v>
      </c>
      <c r="G4092" t="s">
        <v>418</v>
      </c>
      <c r="H4092" t="s">
        <v>668</v>
      </c>
      <c r="I4092" t="s">
        <v>678</v>
      </c>
      <c r="J4092">
        <v>3</v>
      </c>
      <c r="K4092">
        <v>31144</v>
      </c>
      <c r="L4092">
        <v>205</v>
      </c>
      <c r="M4092" t="s">
        <v>631</v>
      </c>
      <c r="N4092" t="s">
        <v>221</v>
      </c>
      <c r="O4092" t="s">
        <v>634</v>
      </c>
      <c r="P4092">
        <v>25</v>
      </c>
      <c r="Q4092" t="s">
        <v>634</v>
      </c>
      <c r="R4092">
        <f>SUMIFS(Table2[number],Table2[Event],"Goal",Table2[H/U],"HOME",Table2[GameID],Table2[[#This Row],[GameID]],Table2[GameTime],"&lt;="&amp;Table2[[#This Row],[GameTime]])</f>
        <v>6</v>
      </c>
      <c r="S4092">
        <f>SUMIFS(Table2[number],Table2[Event],"Goal",Table2[H/U],"AWAY",Table2[GameID],Table2[[#This Row],[GameID]],Table2[GameTime],"&lt;="&amp;Table2[[#This Row],[GameTime]])</f>
        <v>3</v>
      </c>
      <c r="T4092" t="str">
        <f>IF(Table2[[#This Row],[Event]]="Goal",Table2[[#This Row],[Hscore]]&amp;"-"&amp;Table2[[#This Row],[Uscore]],"")</f>
        <v/>
      </c>
      <c r="U4092">
        <v>2729</v>
      </c>
      <c r="V4092" s="1">
        <f>Table2[[#This Row],[GameTime]]-(Table2[[#This Row],[period]]-1)*1200</f>
        <v>329</v>
      </c>
      <c r="W4092" s="1">
        <f>ROUNDDOWN(Table2[[#This Row],[Time]]/60,0)</f>
        <v>5</v>
      </c>
      <c r="X4092" s="1">
        <f>ROUNDDOWN((Table2[[#This Row],[Time]]/60-Table2[[#This Row],[Time2]])*60,0)</f>
        <v>29</v>
      </c>
      <c r="Y4092" s="1" t="str">
        <f>IF(Table2[[#This Row],[Time2]]&lt;10,0&amp;Table2[[#This Row],[Time2]],Table2[[#This Row],[Time2]])</f>
        <v>05</v>
      </c>
      <c r="Z4092" s="1">
        <f>IF(Table2[[#This Row],[Time3]]&lt;10,0&amp;Table2[[#This Row],[Time3]],Table2[[#This Row],[Time3]])</f>
        <v>29</v>
      </c>
      <c r="AA4092" s="2" t="str">
        <f>Table2[[#This Row],[Time4]]&amp;":"&amp;Table2[[#This Row],[Time5]]</f>
        <v>05:29</v>
      </c>
      <c r="AB4092" s="1" cm="1">
        <f t="array" ref="AB4092">IFERROR(IF(Table2[[#This Row],[code]]="","",_xlfn.IFS(AND(Table2[[#This Row],[code]]&lt;400,Table2[[#This Row],[code]]&lt;&gt;""),2,Table2[[#This Row],[code]]&gt;500,4)),"")</f>
        <v>2</v>
      </c>
      <c r="AC4092" s="1">
        <f>IF(Table2[[#This Row],[Event]]="Penalty",Table2[[#This Row],[number]],IF(Table2[[#This Row],[Event]]="Time-Out",401,""))</f>
        <v>205</v>
      </c>
      <c r="AD4092" s="1">
        <f>ROW(A4091)</f>
        <v>4091</v>
      </c>
      <c r="AE4092" s="1">
        <f>COUNTIFS(Table2[GameID],Table2[[#This Row],[GameID]],Table2[Column1],"&lt;="&amp;Table2[[#This Row],[Column1]])-1</f>
        <v>11</v>
      </c>
    </row>
    <row r="4093" spans="1:31" x14ac:dyDescent="0.45">
      <c r="A4093" t="s">
        <v>448</v>
      </c>
      <c r="B4093" t="str">
        <f>_xlfn.TEXTBEFORE(Table2[[#This Row],[Kamp]]," - ")</f>
        <v>Sunds Seahawks</v>
      </c>
      <c r="C4093" t="str">
        <f>_xlfn.TEXTAFTER(Table2[[#This Row],[Kamp]],"- ")</f>
        <v>Benløse IF</v>
      </c>
      <c r="D4093">
        <v>45318</v>
      </c>
      <c r="E4093">
        <v>83622</v>
      </c>
      <c r="F4093">
        <v>20232024</v>
      </c>
      <c r="G4093" t="s">
        <v>418</v>
      </c>
      <c r="H4093" t="s">
        <v>658</v>
      </c>
      <c r="I4093" t="s">
        <v>677</v>
      </c>
      <c r="J4093">
        <v>3</v>
      </c>
      <c r="K4093">
        <v>31137</v>
      </c>
      <c r="L4093">
        <v>0</v>
      </c>
      <c r="M4093" t="s">
        <v>633</v>
      </c>
      <c r="N4093" t="s">
        <v>634</v>
      </c>
      <c r="O4093" t="s">
        <v>634</v>
      </c>
      <c r="P4093" t="s">
        <v>634</v>
      </c>
      <c r="Q4093" t="s">
        <v>634</v>
      </c>
      <c r="R4093">
        <f>SUMIFS(Table2[number],Table2[Event],"Goal",Table2[H/U],"HOME",Table2[GameID],Table2[[#This Row],[GameID]],Table2[GameTime],"&lt;="&amp;Table2[[#This Row],[GameTime]])</f>
        <v>6</v>
      </c>
      <c r="S4093">
        <f>SUMIFS(Table2[number],Table2[Event],"Goal",Table2[H/U],"AWAY",Table2[GameID],Table2[[#This Row],[GameID]],Table2[GameTime],"&lt;="&amp;Table2[[#This Row],[GameTime]])</f>
        <v>3</v>
      </c>
      <c r="T4093" t="str">
        <f>IF(Table2[[#This Row],[Event]]="Goal",Table2[[#This Row],[Hscore]]&amp;"-"&amp;Table2[[#This Row],[Uscore]],"")</f>
        <v/>
      </c>
      <c r="U4093">
        <v>2946</v>
      </c>
      <c r="V4093" s="1">
        <f>Table2[[#This Row],[GameTime]]-(Table2[[#This Row],[period]]-1)*1200</f>
        <v>546</v>
      </c>
      <c r="W4093" s="1">
        <f>ROUNDDOWN(Table2[[#This Row],[Time]]/60,0)</f>
        <v>9</v>
      </c>
      <c r="X4093" s="1">
        <f>ROUNDDOWN((Table2[[#This Row],[Time]]/60-Table2[[#This Row],[Time2]])*60,0)</f>
        <v>5</v>
      </c>
      <c r="Y4093" s="1" t="str">
        <f>IF(Table2[[#This Row],[Time2]]&lt;10,0&amp;Table2[[#This Row],[Time2]],Table2[[#This Row],[Time2]])</f>
        <v>09</v>
      </c>
      <c r="Z4093" s="1" t="str">
        <f>IF(Table2[[#This Row],[Time3]]&lt;10,0&amp;Table2[[#This Row],[Time3]],Table2[[#This Row],[Time3]])</f>
        <v>05</v>
      </c>
      <c r="AA4093" s="2" t="str">
        <f>Table2[[#This Row],[Time4]]&amp;":"&amp;Table2[[#This Row],[Time5]]</f>
        <v>09:05</v>
      </c>
      <c r="AB4093" s="1" t="str" cm="1">
        <f t="array" ref="AB4093">IFERROR(IF(Table2[[#This Row],[code]]="","",_xlfn.IFS(AND(Table2[[#This Row],[code]]&lt;400,Table2[[#This Row],[code]]&lt;&gt;""),2,Table2[[#This Row],[code]]&gt;500,4)),"")</f>
        <v/>
      </c>
      <c r="AC4093" s="1">
        <f>IF(Table2[[#This Row],[Event]]="Penalty",Table2[[#This Row],[number]],IF(Table2[[#This Row],[Event]]="Time-Out",401,""))</f>
        <v>401</v>
      </c>
      <c r="AD4093" s="1">
        <f>ROW(A4092)</f>
        <v>4092</v>
      </c>
      <c r="AE4093" s="1">
        <f>COUNTIFS(Table2[GameID],Table2[[#This Row],[GameID]],Table2[Column1],"&lt;="&amp;Table2[[#This Row],[Column1]])-1</f>
        <v>12</v>
      </c>
    </row>
    <row r="4094" spans="1:31" x14ac:dyDescent="0.45">
      <c r="A4094" t="s">
        <v>448</v>
      </c>
      <c r="B4094" t="str">
        <f>_xlfn.TEXTBEFORE(Table2[[#This Row],[Kamp]]," - ")</f>
        <v>Sunds Seahawks</v>
      </c>
      <c r="C4094" t="str">
        <f>_xlfn.TEXTAFTER(Table2[[#This Row],[Kamp]],"- ")</f>
        <v>Benløse IF</v>
      </c>
      <c r="D4094">
        <v>45318</v>
      </c>
      <c r="E4094">
        <v>83622</v>
      </c>
      <c r="F4094">
        <v>20232024</v>
      </c>
      <c r="G4094" t="s">
        <v>418</v>
      </c>
      <c r="H4094" t="s">
        <v>668</v>
      </c>
      <c r="I4094" t="s">
        <v>678</v>
      </c>
      <c r="J4094">
        <v>3</v>
      </c>
      <c r="K4094">
        <v>31144</v>
      </c>
      <c r="L4094">
        <v>1</v>
      </c>
      <c r="M4094" t="s">
        <v>630</v>
      </c>
      <c r="N4094" t="s">
        <v>216</v>
      </c>
      <c r="O4094" t="s">
        <v>653</v>
      </c>
      <c r="P4094">
        <v>14</v>
      </c>
      <c r="Q4094">
        <v>15</v>
      </c>
      <c r="R4094">
        <f>SUMIFS(Table2[number],Table2[Event],"Goal",Table2[H/U],"HOME",Table2[GameID],Table2[[#This Row],[GameID]],Table2[GameTime],"&lt;="&amp;Table2[[#This Row],[GameTime]])</f>
        <v>7</v>
      </c>
      <c r="S4094">
        <f>SUMIFS(Table2[number],Table2[Event],"Goal",Table2[H/U],"AWAY",Table2[GameID],Table2[[#This Row],[GameID]],Table2[GameTime],"&lt;="&amp;Table2[[#This Row],[GameTime]])</f>
        <v>3</v>
      </c>
      <c r="T4094" t="str">
        <f>IF(Table2[[#This Row],[Event]]="Goal",Table2[[#This Row],[Hscore]]&amp;"-"&amp;Table2[[#This Row],[Uscore]],"")</f>
        <v>7-3</v>
      </c>
      <c r="U4094">
        <v>3348</v>
      </c>
      <c r="V4094" s="1">
        <f>Table2[[#This Row],[GameTime]]-(Table2[[#This Row],[period]]-1)*1200</f>
        <v>948</v>
      </c>
      <c r="W4094" s="1">
        <f>ROUNDDOWN(Table2[[#This Row],[Time]]/60,0)</f>
        <v>15</v>
      </c>
      <c r="X4094" s="1">
        <f>ROUNDDOWN((Table2[[#This Row],[Time]]/60-Table2[[#This Row],[Time2]])*60,0)</f>
        <v>48</v>
      </c>
      <c r="Y4094" s="1">
        <f>IF(Table2[[#This Row],[Time2]]&lt;10,0&amp;Table2[[#This Row],[Time2]],Table2[[#This Row],[Time2]])</f>
        <v>15</v>
      </c>
      <c r="Z4094" s="1">
        <f>IF(Table2[[#This Row],[Time3]]&lt;10,0&amp;Table2[[#This Row],[Time3]],Table2[[#This Row],[Time3]])</f>
        <v>48</v>
      </c>
      <c r="AA4094" s="2" t="str">
        <f>Table2[[#This Row],[Time4]]&amp;":"&amp;Table2[[#This Row],[Time5]]</f>
        <v>15:48</v>
      </c>
      <c r="AB4094" s="1" t="str" cm="1">
        <f t="array" ref="AB4094">IFERROR(IF(Table2[[#This Row],[code]]="","",_xlfn.IFS(AND(Table2[[#This Row],[code]]&lt;400,Table2[[#This Row],[code]]&lt;&gt;""),2,Table2[[#This Row],[code]]&gt;500,4)),"")</f>
        <v/>
      </c>
      <c r="AC4094" s="1" t="str">
        <f>IF(Table2[[#This Row],[Event]]="Penalty",Table2[[#This Row],[number]],IF(Table2[[#This Row],[Event]]="Time-Out",401,""))</f>
        <v/>
      </c>
      <c r="AD4094" s="1">
        <f>ROW(A4093)</f>
        <v>4093</v>
      </c>
      <c r="AE4094" s="1">
        <f>COUNTIFS(Table2[GameID],Table2[[#This Row],[GameID]],Table2[Column1],"&lt;="&amp;Table2[[#This Row],[Column1]])-1</f>
        <v>13</v>
      </c>
    </row>
    <row r="4095" spans="1:31" x14ac:dyDescent="0.45">
      <c r="A4095" t="s">
        <v>448</v>
      </c>
      <c r="B4095" t="str">
        <f>_xlfn.TEXTBEFORE(Table2[[#This Row],[Kamp]]," - ")</f>
        <v>Sunds Seahawks</v>
      </c>
      <c r="C4095" t="str">
        <f>_xlfn.TEXTAFTER(Table2[[#This Row],[Kamp]],"- ")</f>
        <v>Benløse IF</v>
      </c>
      <c r="D4095">
        <v>45318</v>
      </c>
      <c r="E4095">
        <v>83622</v>
      </c>
      <c r="F4095">
        <v>20232024</v>
      </c>
      <c r="G4095" t="s">
        <v>418</v>
      </c>
      <c r="H4095" t="s">
        <v>668</v>
      </c>
      <c r="I4095" t="s">
        <v>678</v>
      </c>
      <c r="J4095">
        <v>3</v>
      </c>
      <c r="K4095">
        <v>31144</v>
      </c>
      <c r="L4095">
        <v>1</v>
      </c>
      <c r="M4095" t="s">
        <v>630</v>
      </c>
      <c r="N4095" t="s">
        <v>215</v>
      </c>
      <c r="O4095" t="s">
        <v>214</v>
      </c>
      <c r="P4095">
        <v>9</v>
      </c>
      <c r="Q4095">
        <v>7</v>
      </c>
      <c r="R4095">
        <f>SUMIFS(Table2[number],Table2[Event],"Goal",Table2[H/U],"HOME",Table2[GameID],Table2[[#This Row],[GameID]],Table2[GameTime],"&lt;="&amp;Table2[[#This Row],[GameTime]])</f>
        <v>8</v>
      </c>
      <c r="S4095">
        <f>SUMIFS(Table2[number],Table2[Event],"Goal",Table2[H/U],"AWAY",Table2[GameID],Table2[[#This Row],[GameID]],Table2[GameTime],"&lt;="&amp;Table2[[#This Row],[GameTime]])</f>
        <v>3</v>
      </c>
      <c r="T4095" t="str">
        <f>IF(Table2[[#This Row],[Event]]="Goal",Table2[[#This Row],[Hscore]]&amp;"-"&amp;Table2[[#This Row],[Uscore]],"")</f>
        <v>8-3</v>
      </c>
      <c r="U4095">
        <v>3521</v>
      </c>
      <c r="V4095" s="1">
        <f>Table2[[#This Row],[GameTime]]-(Table2[[#This Row],[period]]-1)*1200</f>
        <v>1121</v>
      </c>
      <c r="W4095" s="1">
        <f>ROUNDDOWN(Table2[[#This Row],[Time]]/60,0)</f>
        <v>18</v>
      </c>
      <c r="X4095" s="1">
        <f>ROUNDDOWN((Table2[[#This Row],[Time]]/60-Table2[[#This Row],[Time2]])*60,0)</f>
        <v>41</v>
      </c>
      <c r="Y4095" s="1">
        <f>IF(Table2[[#This Row],[Time2]]&lt;10,0&amp;Table2[[#This Row],[Time2]],Table2[[#This Row],[Time2]])</f>
        <v>18</v>
      </c>
      <c r="Z4095" s="1">
        <f>IF(Table2[[#This Row],[Time3]]&lt;10,0&amp;Table2[[#This Row],[Time3]],Table2[[#This Row],[Time3]])</f>
        <v>41</v>
      </c>
      <c r="AA4095" s="2" t="str">
        <f>Table2[[#This Row],[Time4]]&amp;":"&amp;Table2[[#This Row],[Time5]]</f>
        <v>18:41</v>
      </c>
      <c r="AB4095" s="1" t="str" cm="1">
        <f t="array" ref="AB4095">IFERROR(IF(Table2[[#This Row],[code]]="","",_xlfn.IFS(AND(Table2[[#This Row],[code]]&lt;400,Table2[[#This Row],[code]]&lt;&gt;""),2,Table2[[#This Row],[code]]&gt;500,4)),"")</f>
        <v/>
      </c>
      <c r="AC4095" s="1" t="str">
        <f>IF(Table2[[#This Row],[Event]]="Penalty",Table2[[#This Row],[number]],IF(Table2[[#This Row],[Event]]="Time-Out",401,""))</f>
        <v/>
      </c>
      <c r="AD4095" s="1">
        <f>ROW(A4094)</f>
        <v>4094</v>
      </c>
      <c r="AE4095" s="1">
        <f>COUNTIFS(Table2[GameID],Table2[[#This Row],[GameID]],Table2[Column1],"&lt;="&amp;Table2[[#This Row],[Column1]])-1</f>
        <v>14</v>
      </c>
    </row>
    <row r="4096" spans="1:31" x14ac:dyDescent="0.45">
      <c r="A4096" t="s">
        <v>448</v>
      </c>
      <c r="B4096" t="str">
        <f>_xlfn.TEXTBEFORE(Table2[[#This Row],[Kamp]]," - ")</f>
        <v>Sunds Seahawks</v>
      </c>
      <c r="C4096" t="str">
        <f>_xlfn.TEXTAFTER(Table2[[#This Row],[Kamp]],"- ")</f>
        <v>Benløse IF</v>
      </c>
      <c r="D4096">
        <v>45318</v>
      </c>
      <c r="E4096">
        <v>83622</v>
      </c>
      <c r="F4096">
        <v>20232024</v>
      </c>
      <c r="G4096" t="s">
        <v>418</v>
      </c>
      <c r="H4096" t="s">
        <v>668</v>
      </c>
      <c r="I4096" t="s">
        <v>678</v>
      </c>
      <c r="J4096">
        <v>3</v>
      </c>
      <c r="K4096">
        <v>31144</v>
      </c>
      <c r="L4096">
        <v>1</v>
      </c>
      <c r="M4096" t="s">
        <v>630</v>
      </c>
      <c r="N4096" t="s">
        <v>226</v>
      </c>
      <c r="O4096" t="s">
        <v>224</v>
      </c>
      <c r="P4096">
        <v>70</v>
      </c>
      <c r="Q4096">
        <v>18</v>
      </c>
      <c r="R4096">
        <f>SUMIFS(Table2[number],Table2[Event],"Goal",Table2[H/U],"HOME",Table2[GameID],Table2[[#This Row],[GameID]],Table2[GameTime],"&lt;="&amp;Table2[[#This Row],[GameTime]])</f>
        <v>9</v>
      </c>
      <c r="S4096">
        <f>SUMIFS(Table2[number],Table2[Event],"Goal",Table2[H/U],"AWAY",Table2[GameID],Table2[[#This Row],[GameID]],Table2[GameTime],"&lt;="&amp;Table2[[#This Row],[GameTime]])</f>
        <v>3</v>
      </c>
      <c r="T4096" t="str">
        <f>IF(Table2[[#This Row],[Event]]="Goal",Table2[[#This Row],[Hscore]]&amp;"-"&amp;Table2[[#This Row],[Uscore]],"")</f>
        <v>9-3</v>
      </c>
      <c r="U4096">
        <v>3594</v>
      </c>
      <c r="V4096" s="1">
        <f>Table2[[#This Row],[GameTime]]-(Table2[[#This Row],[period]]-1)*1200</f>
        <v>1194</v>
      </c>
      <c r="W4096" s="1">
        <f>ROUNDDOWN(Table2[[#This Row],[Time]]/60,0)</f>
        <v>19</v>
      </c>
      <c r="X4096" s="1">
        <f>ROUNDDOWN((Table2[[#This Row],[Time]]/60-Table2[[#This Row],[Time2]])*60,0)</f>
        <v>53</v>
      </c>
      <c r="Y4096" s="1">
        <f>IF(Table2[[#This Row],[Time2]]&lt;10,0&amp;Table2[[#This Row],[Time2]],Table2[[#This Row],[Time2]])</f>
        <v>19</v>
      </c>
      <c r="Z4096" s="1">
        <f>IF(Table2[[#This Row],[Time3]]&lt;10,0&amp;Table2[[#This Row],[Time3]],Table2[[#This Row],[Time3]])</f>
        <v>53</v>
      </c>
      <c r="AA4096" s="2" t="str">
        <f>Table2[[#This Row],[Time4]]&amp;":"&amp;Table2[[#This Row],[Time5]]</f>
        <v>19:53</v>
      </c>
      <c r="AB4096" s="1" t="str" cm="1">
        <f t="array" ref="AB4096">IFERROR(IF(Table2[[#This Row],[code]]="","",_xlfn.IFS(AND(Table2[[#This Row],[code]]&lt;400,Table2[[#This Row],[code]]&lt;&gt;""),2,Table2[[#This Row],[code]]&gt;500,4)),"")</f>
        <v/>
      </c>
      <c r="AC4096" s="1" t="str">
        <f>IF(Table2[[#This Row],[Event]]="Penalty",Table2[[#This Row],[number]],IF(Table2[[#This Row],[Event]]="Time-Out",401,""))</f>
        <v/>
      </c>
      <c r="AD4096" s="1">
        <f>ROW(A4095)</f>
        <v>4095</v>
      </c>
      <c r="AE4096" s="1">
        <f>COUNTIFS(Table2[GameID],Table2[[#This Row],[GameID]],Table2[Column1],"&lt;="&amp;Table2[[#This Row],[Column1]])-1</f>
        <v>15</v>
      </c>
    </row>
    <row r="4097" spans="1:31" x14ac:dyDescent="0.45">
      <c r="A4097" t="s">
        <v>328</v>
      </c>
      <c r="B4097" t="str">
        <f>_xlfn.TEXTBEFORE(Table2[[#This Row],[Kamp]]," - ")</f>
        <v>Benløse IF</v>
      </c>
      <c r="C4097" t="str">
        <f>_xlfn.TEXTAFTER(Table2[[#This Row],[Kamp]],"- ")</f>
        <v>Hvidovre Attack</v>
      </c>
      <c r="D4097">
        <v>45364</v>
      </c>
      <c r="E4097">
        <v>83623</v>
      </c>
      <c r="F4097">
        <v>20232024</v>
      </c>
      <c r="G4097" t="s">
        <v>418</v>
      </c>
      <c r="H4097" t="s">
        <v>659</v>
      </c>
      <c r="I4097" t="s">
        <v>677</v>
      </c>
      <c r="J4097">
        <v>1</v>
      </c>
      <c r="K4097">
        <v>31138</v>
      </c>
      <c r="L4097">
        <v>1</v>
      </c>
      <c r="M4097" t="s">
        <v>630</v>
      </c>
      <c r="N4097" t="s">
        <v>60</v>
      </c>
      <c r="O4097" t="s">
        <v>128</v>
      </c>
      <c r="P4097">
        <v>4</v>
      </c>
      <c r="Q4097">
        <v>12</v>
      </c>
      <c r="R4097">
        <f>SUMIFS(Table2[number],Table2[Event],"Goal",Table2[H/U],"HOME",Table2[GameID],Table2[[#This Row],[GameID]],Table2[GameTime],"&lt;="&amp;Table2[[#This Row],[GameTime]])</f>
        <v>0</v>
      </c>
      <c r="S4097">
        <f>SUMIFS(Table2[number],Table2[Event],"Goal",Table2[H/U],"AWAY",Table2[GameID],Table2[[#This Row],[GameID]],Table2[GameTime],"&lt;="&amp;Table2[[#This Row],[GameTime]])</f>
        <v>1</v>
      </c>
      <c r="T4097" t="str">
        <f>IF(Table2[[#This Row],[Event]]="Goal",Table2[[#This Row],[Hscore]]&amp;"-"&amp;Table2[[#This Row],[Uscore]],"")</f>
        <v>0-1</v>
      </c>
      <c r="U4097">
        <v>306</v>
      </c>
      <c r="V4097" s="1">
        <f>Table2[[#This Row],[GameTime]]-(Table2[[#This Row],[period]]-1)*1200</f>
        <v>306</v>
      </c>
      <c r="W4097" s="1">
        <f>ROUNDDOWN(Table2[[#This Row],[Time]]/60,0)</f>
        <v>5</v>
      </c>
      <c r="X4097" s="1">
        <f>ROUNDDOWN((Table2[[#This Row],[Time]]/60-Table2[[#This Row],[Time2]])*60,0)</f>
        <v>5</v>
      </c>
      <c r="Y4097" s="1" t="str">
        <f>IF(Table2[[#This Row],[Time2]]&lt;10,0&amp;Table2[[#This Row],[Time2]],Table2[[#This Row],[Time2]])</f>
        <v>05</v>
      </c>
      <c r="Z4097" s="1" t="str">
        <f>IF(Table2[[#This Row],[Time3]]&lt;10,0&amp;Table2[[#This Row],[Time3]],Table2[[#This Row],[Time3]])</f>
        <v>05</v>
      </c>
      <c r="AA4097" s="2" t="str">
        <f>Table2[[#This Row],[Time4]]&amp;":"&amp;Table2[[#This Row],[Time5]]</f>
        <v>05:05</v>
      </c>
      <c r="AB4097" s="1" t="str" cm="1">
        <f t="array" ref="AB4097">IFERROR(IF(Table2[[#This Row],[code]]="","",_xlfn.IFS(AND(Table2[[#This Row],[code]]&lt;400,Table2[[#This Row],[code]]&lt;&gt;""),2,Table2[[#This Row],[code]]&gt;500,4)),"")</f>
        <v/>
      </c>
      <c r="AC4097" s="1" t="str">
        <f>IF(Table2[[#This Row],[Event]]="Penalty",Table2[[#This Row],[number]],IF(Table2[[#This Row],[Event]]="Time-Out",401,""))</f>
        <v/>
      </c>
      <c r="AD4097" s="1">
        <f>ROW(A4096)</f>
        <v>4096</v>
      </c>
      <c r="AE4097" s="1">
        <f>COUNTIFS(Table2[GameID],Table2[[#This Row],[GameID]],Table2[Column1],"&lt;="&amp;Table2[[#This Row],[Column1]])-1</f>
        <v>0</v>
      </c>
    </row>
    <row r="4098" spans="1:31" x14ac:dyDescent="0.45">
      <c r="A4098" t="s">
        <v>328</v>
      </c>
      <c r="B4098" t="str">
        <f>_xlfn.TEXTBEFORE(Table2[[#This Row],[Kamp]]," - ")</f>
        <v>Benløse IF</v>
      </c>
      <c r="C4098" t="str">
        <f>_xlfn.TEXTAFTER(Table2[[#This Row],[Kamp]],"- ")</f>
        <v>Hvidovre Attack</v>
      </c>
      <c r="D4098">
        <v>45364</v>
      </c>
      <c r="E4098">
        <v>83623</v>
      </c>
      <c r="F4098">
        <v>20232024</v>
      </c>
      <c r="G4098" t="s">
        <v>418</v>
      </c>
      <c r="H4098" t="s">
        <v>659</v>
      </c>
      <c r="I4098" t="s">
        <v>677</v>
      </c>
      <c r="J4098">
        <v>1</v>
      </c>
      <c r="K4098">
        <v>31138</v>
      </c>
      <c r="L4098">
        <v>222</v>
      </c>
      <c r="M4098" t="s">
        <v>631</v>
      </c>
      <c r="N4098" t="s">
        <v>75</v>
      </c>
      <c r="O4098" t="s">
        <v>634</v>
      </c>
      <c r="P4098">
        <v>96</v>
      </c>
      <c r="Q4098" t="s">
        <v>634</v>
      </c>
      <c r="R4098">
        <f>SUMIFS(Table2[number],Table2[Event],"Goal",Table2[H/U],"HOME",Table2[GameID],Table2[[#This Row],[GameID]],Table2[GameTime],"&lt;="&amp;Table2[[#This Row],[GameTime]])</f>
        <v>0</v>
      </c>
      <c r="S4098">
        <f>SUMIFS(Table2[number],Table2[Event],"Goal",Table2[H/U],"AWAY",Table2[GameID],Table2[[#This Row],[GameID]],Table2[GameTime],"&lt;="&amp;Table2[[#This Row],[GameTime]])</f>
        <v>1</v>
      </c>
      <c r="T4098" t="str">
        <f>IF(Table2[[#This Row],[Event]]="Goal",Table2[[#This Row],[Hscore]]&amp;"-"&amp;Table2[[#This Row],[Uscore]],"")</f>
        <v/>
      </c>
      <c r="U4098">
        <v>361</v>
      </c>
      <c r="V4098" s="1">
        <f>Table2[[#This Row],[GameTime]]-(Table2[[#This Row],[period]]-1)*1200</f>
        <v>361</v>
      </c>
      <c r="W4098" s="1">
        <f>ROUNDDOWN(Table2[[#This Row],[Time]]/60,0)</f>
        <v>6</v>
      </c>
      <c r="X4098" s="1">
        <f>ROUNDDOWN((Table2[[#This Row],[Time]]/60-Table2[[#This Row],[Time2]])*60,0)</f>
        <v>0</v>
      </c>
      <c r="Y4098" s="1" t="str">
        <f>IF(Table2[[#This Row],[Time2]]&lt;10,0&amp;Table2[[#This Row],[Time2]],Table2[[#This Row],[Time2]])</f>
        <v>06</v>
      </c>
      <c r="Z4098" s="1" t="str">
        <f>IF(Table2[[#This Row],[Time3]]&lt;10,0&amp;Table2[[#This Row],[Time3]],Table2[[#This Row],[Time3]])</f>
        <v>00</v>
      </c>
      <c r="AA4098" s="2" t="str">
        <f>Table2[[#This Row],[Time4]]&amp;":"&amp;Table2[[#This Row],[Time5]]</f>
        <v>06:00</v>
      </c>
      <c r="AB4098" s="1" cm="1">
        <f t="array" ref="AB4098">IFERROR(IF(Table2[[#This Row],[code]]="","",_xlfn.IFS(AND(Table2[[#This Row],[code]]&lt;400,Table2[[#This Row],[code]]&lt;&gt;""),2,Table2[[#This Row],[code]]&gt;500,4)),"")</f>
        <v>2</v>
      </c>
      <c r="AC4098" s="1">
        <f>IF(Table2[[#This Row],[Event]]="Penalty",Table2[[#This Row],[number]],IF(Table2[[#This Row],[Event]]="Time-Out",401,""))</f>
        <v>222</v>
      </c>
      <c r="AD4098" s="1">
        <f>ROW(A4097)</f>
        <v>4097</v>
      </c>
      <c r="AE4098" s="1">
        <f>COUNTIFS(Table2[GameID],Table2[[#This Row],[GameID]],Table2[Column1],"&lt;="&amp;Table2[[#This Row],[Column1]])-1</f>
        <v>1</v>
      </c>
    </row>
    <row r="4099" spans="1:31" x14ac:dyDescent="0.45">
      <c r="A4099" t="s">
        <v>328</v>
      </c>
      <c r="B4099" t="str">
        <f>_xlfn.TEXTBEFORE(Table2[[#This Row],[Kamp]]," - ")</f>
        <v>Benløse IF</v>
      </c>
      <c r="C4099" t="str">
        <f>_xlfn.TEXTAFTER(Table2[[#This Row],[Kamp]],"- ")</f>
        <v>Hvidovre Attack</v>
      </c>
      <c r="D4099">
        <v>45364</v>
      </c>
      <c r="E4099">
        <v>83623</v>
      </c>
      <c r="F4099">
        <v>20232024</v>
      </c>
      <c r="G4099" t="s">
        <v>418</v>
      </c>
      <c r="H4099" t="s">
        <v>659</v>
      </c>
      <c r="I4099" t="s">
        <v>677</v>
      </c>
      <c r="J4099">
        <v>1</v>
      </c>
      <c r="K4099">
        <v>31138</v>
      </c>
      <c r="L4099">
        <v>1</v>
      </c>
      <c r="M4099" t="s">
        <v>630</v>
      </c>
      <c r="N4099" t="s">
        <v>595</v>
      </c>
      <c r="O4099" t="s">
        <v>75</v>
      </c>
      <c r="P4099">
        <v>18</v>
      </c>
      <c r="Q4099">
        <v>96</v>
      </c>
      <c r="R4099">
        <f>SUMIFS(Table2[number],Table2[Event],"Goal",Table2[H/U],"HOME",Table2[GameID],Table2[[#This Row],[GameID]],Table2[GameTime],"&lt;="&amp;Table2[[#This Row],[GameTime]])</f>
        <v>0</v>
      </c>
      <c r="S4099">
        <f>SUMIFS(Table2[number],Table2[Event],"Goal",Table2[H/U],"AWAY",Table2[GameID],Table2[[#This Row],[GameID]],Table2[GameTime],"&lt;="&amp;Table2[[#This Row],[GameTime]])</f>
        <v>2</v>
      </c>
      <c r="T4099" t="str">
        <f>IF(Table2[[#This Row],[Event]]="Goal",Table2[[#This Row],[Hscore]]&amp;"-"&amp;Table2[[#This Row],[Uscore]],"")</f>
        <v>0-2</v>
      </c>
      <c r="U4099">
        <v>781</v>
      </c>
      <c r="V4099" s="1">
        <f>Table2[[#This Row],[GameTime]]-(Table2[[#This Row],[period]]-1)*1200</f>
        <v>781</v>
      </c>
      <c r="W4099" s="1">
        <f>ROUNDDOWN(Table2[[#This Row],[Time]]/60,0)</f>
        <v>13</v>
      </c>
      <c r="X4099" s="1">
        <f>ROUNDDOWN((Table2[[#This Row],[Time]]/60-Table2[[#This Row],[Time2]])*60,0)</f>
        <v>1</v>
      </c>
      <c r="Y4099" s="1">
        <f>IF(Table2[[#This Row],[Time2]]&lt;10,0&amp;Table2[[#This Row],[Time2]],Table2[[#This Row],[Time2]])</f>
        <v>13</v>
      </c>
      <c r="Z4099" s="1" t="str">
        <f>IF(Table2[[#This Row],[Time3]]&lt;10,0&amp;Table2[[#This Row],[Time3]],Table2[[#This Row],[Time3]])</f>
        <v>01</v>
      </c>
      <c r="AA4099" s="2" t="str">
        <f>Table2[[#This Row],[Time4]]&amp;":"&amp;Table2[[#This Row],[Time5]]</f>
        <v>13:01</v>
      </c>
      <c r="AB4099" s="1" t="str" cm="1">
        <f t="array" ref="AB4099">IFERROR(IF(Table2[[#This Row],[code]]="","",_xlfn.IFS(AND(Table2[[#This Row],[code]]&lt;400,Table2[[#This Row],[code]]&lt;&gt;""),2,Table2[[#This Row],[code]]&gt;500,4)),"")</f>
        <v/>
      </c>
      <c r="AC4099" s="1" t="str">
        <f>IF(Table2[[#This Row],[Event]]="Penalty",Table2[[#This Row],[number]],IF(Table2[[#This Row],[Event]]="Time-Out",401,""))</f>
        <v/>
      </c>
      <c r="AD4099" s="1">
        <f>ROW(A4098)</f>
        <v>4098</v>
      </c>
      <c r="AE4099" s="1">
        <f>COUNTIFS(Table2[GameID],Table2[[#This Row],[GameID]],Table2[Column1],"&lt;="&amp;Table2[[#This Row],[Column1]])-1</f>
        <v>2</v>
      </c>
    </row>
    <row r="4100" spans="1:31" x14ac:dyDescent="0.45">
      <c r="A4100" t="s">
        <v>328</v>
      </c>
      <c r="B4100" t="str">
        <f>_xlfn.TEXTBEFORE(Table2[[#This Row],[Kamp]]," - ")</f>
        <v>Benløse IF</v>
      </c>
      <c r="C4100" t="str">
        <f>_xlfn.TEXTAFTER(Table2[[#This Row],[Kamp]],"- ")</f>
        <v>Hvidovre Attack</v>
      </c>
      <c r="D4100">
        <v>45364</v>
      </c>
      <c r="E4100">
        <v>83623</v>
      </c>
      <c r="F4100">
        <v>20232024</v>
      </c>
      <c r="G4100" t="s">
        <v>418</v>
      </c>
      <c r="H4100" t="s">
        <v>659</v>
      </c>
      <c r="I4100" t="s">
        <v>677</v>
      </c>
      <c r="J4100">
        <v>1</v>
      </c>
      <c r="K4100">
        <v>31138</v>
      </c>
      <c r="L4100">
        <v>1</v>
      </c>
      <c r="M4100" t="s">
        <v>630</v>
      </c>
      <c r="N4100" t="s">
        <v>68</v>
      </c>
      <c r="O4100" t="s">
        <v>634</v>
      </c>
      <c r="P4100">
        <v>25</v>
      </c>
      <c r="Q4100" t="s">
        <v>634</v>
      </c>
      <c r="R4100">
        <f>SUMIFS(Table2[number],Table2[Event],"Goal",Table2[H/U],"HOME",Table2[GameID],Table2[[#This Row],[GameID]],Table2[GameTime],"&lt;="&amp;Table2[[#This Row],[GameTime]])</f>
        <v>0</v>
      </c>
      <c r="S4100">
        <f>SUMIFS(Table2[number],Table2[Event],"Goal",Table2[H/U],"AWAY",Table2[GameID],Table2[[#This Row],[GameID]],Table2[GameTime],"&lt;="&amp;Table2[[#This Row],[GameTime]])</f>
        <v>3</v>
      </c>
      <c r="T4100" t="str">
        <f>IF(Table2[[#This Row],[Event]]="Goal",Table2[[#This Row],[Hscore]]&amp;"-"&amp;Table2[[#This Row],[Uscore]],"")</f>
        <v>0-3</v>
      </c>
      <c r="U4100">
        <v>1121</v>
      </c>
      <c r="V4100" s="1">
        <f>Table2[[#This Row],[GameTime]]-(Table2[[#This Row],[period]]-1)*1200</f>
        <v>1121</v>
      </c>
      <c r="W4100" s="1">
        <f>ROUNDDOWN(Table2[[#This Row],[Time]]/60,0)</f>
        <v>18</v>
      </c>
      <c r="X4100" s="1">
        <f>ROUNDDOWN((Table2[[#This Row],[Time]]/60-Table2[[#This Row],[Time2]])*60,0)</f>
        <v>41</v>
      </c>
      <c r="Y4100" s="1">
        <f>IF(Table2[[#This Row],[Time2]]&lt;10,0&amp;Table2[[#This Row],[Time2]],Table2[[#This Row],[Time2]])</f>
        <v>18</v>
      </c>
      <c r="Z4100" s="1">
        <f>IF(Table2[[#This Row],[Time3]]&lt;10,0&amp;Table2[[#This Row],[Time3]],Table2[[#This Row],[Time3]])</f>
        <v>41</v>
      </c>
      <c r="AA4100" s="2" t="str">
        <f>Table2[[#This Row],[Time4]]&amp;":"&amp;Table2[[#This Row],[Time5]]</f>
        <v>18:41</v>
      </c>
      <c r="AB4100" s="1" t="str" cm="1">
        <f t="array" ref="AB4100">IFERROR(IF(Table2[[#This Row],[code]]="","",_xlfn.IFS(AND(Table2[[#This Row],[code]]&lt;400,Table2[[#This Row],[code]]&lt;&gt;""),2,Table2[[#This Row],[code]]&gt;500,4)),"")</f>
        <v/>
      </c>
      <c r="AC4100" s="1" t="str">
        <f>IF(Table2[[#This Row],[Event]]="Penalty",Table2[[#This Row],[number]],IF(Table2[[#This Row],[Event]]="Time-Out",401,""))</f>
        <v/>
      </c>
      <c r="AD4100" s="1">
        <f>ROW(A4099)</f>
        <v>4099</v>
      </c>
      <c r="AE4100" s="1">
        <f>COUNTIFS(Table2[GameID],Table2[[#This Row],[GameID]],Table2[Column1],"&lt;="&amp;Table2[[#This Row],[Column1]])-1</f>
        <v>3</v>
      </c>
    </row>
    <row r="4101" spans="1:31" x14ac:dyDescent="0.45">
      <c r="A4101" t="s">
        <v>328</v>
      </c>
      <c r="B4101" t="str">
        <f>_xlfn.TEXTBEFORE(Table2[[#This Row],[Kamp]]," - ")</f>
        <v>Benløse IF</v>
      </c>
      <c r="C4101" t="str">
        <f>_xlfn.TEXTAFTER(Table2[[#This Row],[Kamp]],"- ")</f>
        <v>Hvidovre Attack</v>
      </c>
      <c r="D4101">
        <v>45364</v>
      </c>
      <c r="E4101">
        <v>83623</v>
      </c>
      <c r="F4101">
        <v>20232024</v>
      </c>
      <c r="G4101" t="s">
        <v>418</v>
      </c>
      <c r="H4101" t="s">
        <v>659</v>
      </c>
      <c r="I4101" t="s">
        <v>678</v>
      </c>
      <c r="J4101">
        <v>2</v>
      </c>
      <c r="K4101">
        <v>31138</v>
      </c>
      <c r="L4101">
        <v>1</v>
      </c>
      <c r="M4101" t="s">
        <v>630</v>
      </c>
      <c r="N4101" t="s">
        <v>634</v>
      </c>
      <c r="O4101" t="s">
        <v>634</v>
      </c>
      <c r="P4101" t="s">
        <v>634</v>
      </c>
      <c r="Q4101" t="s">
        <v>634</v>
      </c>
      <c r="R4101">
        <f>SUMIFS(Table2[number],Table2[Event],"Goal",Table2[H/U],"HOME",Table2[GameID],Table2[[#This Row],[GameID]],Table2[GameTime],"&lt;="&amp;Table2[[#This Row],[GameTime]])</f>
        <v>1</v>
      </c>
      <c r="S4101">
        <f>SUMIFS(Table2[number],Table2[Event],"Goal",Table2[H/U],"AWAY",Table2[GameID],Table2[[#This Row],[GameID]],Table2[GameTime],"&lt;="&amp;Table2[[#This Row],[GameTime]])</f>
        <v>3</v>
      </c>
      <c r="T4101" t="str">
        <f>IF(Table2[[#This Row],[Event]]="Goal",Table2[[#This Row],[Hscore]]&amp;"-"&amp;Table2[[#This Row],[Uscore]],"")</f>
        <v>1-3</v>
      </c>
      <c r="U4101">
        <v>1415</v>
      </c>
      <c r="V4101" s="1">
        <f>Table2[[#This Row],[GameTime]]-(Table2[[#This Row],[period]]-1)*1200</f>
        <v>215</v>
      </c>
      <c r="W4101" s="1">
        <f>ROUNDDOWN(Table2[[#This Row],[Time]]/60,0)</f>
        <v>3</v>
      </c>
      <c r="X4101" s="1">
        <f>ROUNDDOWN((Table2[[#This Row],[Time]]/60-Table2[[#This Row],[Time2]])*60,0)</f>
        <v>35</v>
      </c>
      <c r="Y4101" s="1" t="str">
        <f>IF(Table2[[#This Row],[Time2]]&lt;10,0&amp;Table2[[#This Row],[Time2]],Table2[[#This Row],[Time2]])</f>
        <v>03</v>
      </c>
      <c r="Z4101" s="1">
        <f>IF(Table2[[#This Row],[Time3]]&lt;10,0&amp;Table2[[#This Row],[Time3]],Table2[[#This Row],[Time3]])</f>
        <v>35</v>
      </c>
      <c r="AA4101" s="2" t="str">
        <f>Table2[[#This Row],[Time4]]&amp;":"&amp;Table2[[#This Row],[Time5]]</f>
        <v>03:35</v>
      </c>
      <c r="AB4101" s="1" t="str" cm="1">
        <f t="array" ref="AB4101">IFERROR(IF(Table2[[#This Row],[code]]="","",_xlfn.IFS(AND(Table2[[#This Row],[code]]&lt;400,Table2[[#This Row],[code]]&lt;&gt;""),2,Table2[[#This Row],[code]]&gt;500,4)),"")</f>
        <v/>
      </c>
      <c r="AC4101" s="1" t="str">
        <f>IF(Table2[[#This Row],[Event]]="Penalty",Table2[[#This Row],[number]],IF(Table2[[#This Row],[Event]]="Time-Out",401,""))</f>
        <v/>
      </c>
      <c r="AD4101" s="1">
        <f>ROW(A4100)</f>
        <v>4100</v>
      </c>
      <c r="AE4101" s="1">
        <f>COUNTIFS(Table2[GameID],Table2[[#This Row],[GameID]],Table2[Column1],"&lt;="&amp;Table2[[#This Row],[Column1]])-1</f>
        <v>4</v>
      </c>
    </row>
    <row r="4102" spans="1:31" x14ac:dyDescent="0.45">
      <c r="A4102" t="s">
        <v>328</v>
      </c>
      <c r="B4102" t="str">
        <f>_xlfn.TEXTBEFORE(Table2[[#This Row],[Kamp]]," - ")</f>
        <v>Benløse IF</v>
      </c>
      <c r="C4102" t="str">
        <f>_xlfn.TEXTAFTER(Table2[[#This Row],[Kamp]],"- ")</f>
        <v>Hvidovre Attack</v>
      </c>
      <c r="D4102">
        <v>45364</v>
      </c>
      <c r="E4102">
        <v>83623</v>
      </c>
      <c r="F4102">
        <v>20232024</v>
      </c>
      <c r="G4102" t="s">
        <v>418</v>
      </c>
      <c r="H4102" t="s">
        <v>659</v>
      </c>
      <c r="I4102" t="s">
        <v>677</v>
      </c>
      <c r="J4102">
        <v>2</v>
      </c>
      <c r="K4102">
        <v>31138</v>
      </c>
      <c r="L4102">
        <v>201</v>
      </c>
      <c r="M4102" t="s">
        <v>631</v>
      </c>
      <c r="N4102" t="s">
        <v>191</v>
      </c>
      <c r="O4102" t="s">
        <v>634</v>
      </c>
      <c r="P4102">
        <v>89</v>
      </c>
      <c r="Q4102" t="s">
        <v>634</v>
      </c>
      <c r="R4102">
        <f>SUMIFS(Table2[number],Table2[Event],"Goal",Table2[H/U],"HOME",Table2[GameID],Table2[[#This Row],[GameID]],Table2[GameTime],"&lt;="&amp;Table2[[#This Row],[GameTime]])</f>
        <v>1</v>
      </c>
      <c r="S4102">
        <f>SUMIFS(Table2[number],Table2[Event],"Goal",Table2[H/U],"AWAY",Table2[GameID],Table2[[#This Row],[GameID]],Table2[GameTime],"&lt;="&amp;Table2[[#This Row],[GameTime]])</f>
        <v>3</v>
      </c>
      <c r="T4102" t="str">
        <f>IF(Table2[[#This Row],[Event]]="Goal",Table2[[#This Row],[Hscore]]&amp;"-"&amp;Table2[[#This Row],[Uscore]],"")</f>
        <v/>
      </c>
      <c r="U4102">
        <v>1881</v>
      </c>
      <c r="V4102" s="1">
        <f>Table2[[#This Row],[GameTime]]-(Table2[[#This Row],[period]]-1)*1200</f>
        <v>681</v>
      </c>
      <c r="W4102" s="1">
        <f>ROUNDDOWN(Table2[[#This Row],[Time]]/60,0)</f>
        <v>11</v>
      </c>
      <c r="X4102" s="1">
        <f>ROUNDDOWN((Table2[[#This Row],[Time]]/60-Table2[[#This Row],[Time2]])*60,0)</f>
        <v>21</v>
      </c>
      <c r="Y4102" s="1">
        <f>IF(Table2[[#This Row],[Time2]]&lt;10,0&amp;Table2[[#This Row],[Time2]],Table2[[#This Row],[Time2]])</f>
        <v>11</v>
      </c>
      <c r="Z4102" s="1">
        <f>IF(Table2[[#This Row],[Time3]]&lt;10,0&amp;Table2[[#This Row],[Time3]],Table2[[#This Row],[Time3]])</f>
        <v>21</v>
      </c>
      <c r="AA4102" s="2" t="str">
        <f>Table2[[#This Row],[Time4]]&amp;":"&amp;Table2[[#This Row],[Time5]]</f>
        <v>11:21</v>
      </c>
      <c r="AB4102" s="1" cm="1">
        <f t="array" ref="AB4102">IFERROR(IF(Table2[[#This Row],[code]]="","",_xlfn.IFS(AND(Table2[[#This Row],[code]]&lt;400,Table2[[#This Row],[code]]&lt;&gt;""),2,Table2[[#This Row],[code]]&gt;500,4)),"")</f>
        <v>2</v>
      </c>
      <c r="AC4102" s="1">
        <f>IF(Table2[[#This Row],[Event]]="Penalty",Table2[[#This Row],[number]],IF(Table2[[#This Row],[Event]]="Time-Out",401,""))</f>
        <v>201</v>
      </c>
      <c r="AD4102" s="1">
        <f>ROW(A4101)</f>
        <v>4101</v>
      </c>
      <c r="AE4102" s="1">
        <f>COUNTIFS(Table2[GameID],Table2[[#This Row],[GameID]],Table2[Column1],"&lt;="&amp;Table2[[#This Row],[Column1]])-1</f>
        <v>5</v>
      </c>
    </row>
    <row r="4103" spans="1:31" x14ac:dyDescent="0.45">
      <c r="A4103" t="s">
        <v>328</v>
      </c>
      <c r="B4103" t="str">
        <f>_xlfn.TEXTBEFORE(Table2[[#This Row],[Kamp]]," - ")</f>
        <v>Benløse IF</v>
      </c>
      <c r="C4103" t="str">
        <f>_xlfn.TEXTAFTER(Table2[[#This Row],[Kamp]],"- ")</f>
        <v>Hvidovre Attack</v>
      </c>
      <c r="D4103">
        <v>45364</v>
      </c>
      <c r="E4103">
        <v>83623</v>
      </c>
      <c r="F4103">
        <v>20232024</v>
      </c>
      <c r="G4103" t="s">
        <v>418</v>
      </c>
      <c r="H4103" t="s">
        <v>659</v>
      </c>
      <c r="I4103" t="s">
        <v>677</v>
      </c>
      <c r="J4103">
        <v>2</v>
      </c>
      <c r="K4103">
        <v>31138</v>
      </c>
      <c r="L4103">
        <v>1</v>
      </c>
      <c r="M4103" t="s">
        <v>630</v>
      </c>
      <c r="N4103" t="s">
        <v>68</v>
      </c>
      <c r="O4103" t="s">
        <v>74</v>
      </c>
      <c r="P4103">
        <v>25</v>
      </c>
      <c r="Q4103">
        <v>92</v>
      </c>
      <c r="R4103">
        <f>SUMIFS(Table2[number],Table2[Event],"Goal",Table2[H/U],"HOME",Table2[GameID],Table2[[#This Row],[GameID]],Table2[GameTime],"&lt;="&amp;Table2[[#This Row],[GameTime]])</f>
        <v>1</v>
      </c>
      <c r="S4103">
        <f>SUMIFS(Table2[number],Table2[Event],"Goal",Table2[H/U],"AWAY",Table2[GameID],Table2[[#This Row],[GameID]],Table2[GameTime],"&lt;="&amp;Table2[[#This Row],[GameTime]])</f>
        <v>4</v>
      </c>
      <c r="T4103" t="str">
        <f>IF(Table2[[#This Row],[Event]]="Goal",Table2[[#This Row],[Hscore]]&amp;"-"&amp;Table2[[#This Row],[Uscore]],"")</f>
        <v>1-4</v>
      </c>
      <c r="U4103">
        <v>2335</v>
      </c>
      <c r="V4103" s="1">
        <f>Table2[[#This Row],[GameTime]]-(Table2[[#This Row],[period]]-1)*1200</f>
        <v>1135</v>
      </c>
      <c r="W4103" s="1">
        <f>ROUNDDOWN(Table2[[#This Row],[Time]]/60,0)</f>
        <v>18</v>
      </c>
      <c r="X4103" s="1">
        <f>ROUNDDOWN((Table2[[#This Row],[Time]]/60-Table2[[#This Row],[Time2]])*60,0)</f>
        <v>55</v>
      </c>
      <c r="Y4103" s="1">
        <f>IF(Table2[[#This Row],[Time2]]&lt;10,0&amp;Table2[[#This Row],[Time2]],Table2[[#This Row],[Time2]])</f>
        <v>18</v>
      </c>
      <c r="Z4103" s="1">
        <f>IF(Table2[[#This Row],[Time3]]&lt;10,0&amp;Table2[[#This Row],[Time3]],Table2[[#This Row],[Time3]])</f>
        <v>55</v>
      </c>
      <c r="AA4103" s="2" t="str">
        <f>Table2[[#This Row],[Time4]]&amp;":"&amp;Table2[[#This Row],[Time5]]</f>
        <v>18:55</v>
      </c>
      <c r="AB4103" s="1" t="str" cm="1">
        <f t="array" ref="AB4103">IFERROR(IF(Table2[[#This Row],[code]]="","",_xlfn.IFS(AND(Table2[[#This Row],[code]]&lt;400,Table2[[#This Row],[code]]&lt;&gt;""),2,Table2[[#This Row],[code]]&gt;500,4)),"")</f>
        <v/>
      </c>
      <c r="AC4103" s="1" t="str">
        <f>IF(Table2[[#This Row],[Event]]="Penalty",Table2[[#This Row],[number]],IF(Table2[[#This Row],[Event]]="Time-Out",401,""))</f>
        <v/>
      </c>
      <c r="AD4103" s="1">
        <f>ROW(A4102)</f>
        <v>4102</v>
      </c>
      <c r="AE4103" s="1">
        <f>COUNTIFS(Table2[GameID],Table2[[#This Row],[GameID]],Table2[Column1],"&lt;="&amp;Table2[[#This Row],[Column1]])-1</f>
        <v>6</v>
      </c>
    </row>
    <row r="4104" spans="1:31" x14ac:dyDescent="0.45">
      <c r="A4104" t="s">
        <v>328</v>
      </c>
      <c r="B4104" t="str">
        <f>_xlfn.TEXTBEFORE(Table2[[#This Row],[Kamp]]," - ")</f>
        <v>Benløse IF</v>
      </c>
      <c r="C4104" t="str">
        <f>_xlfn.TEXTAFTER(Table2[[#This Row],[Kamp]],"- ")</f>
        <v>Hvidovre Attack</v>
      </c>
      <c r="D4104">
        <v>45364</v>
      </c>
      <c r="E4104">
        <v>83623</v>
      </c>
      <c r="F4104">
        <v>20232024</v>
      </c>
      <c r="G4104" t="s">
        <v>418</v>
      </c>
      <c r="H4104" t="s">
        <v>659</v>
      </c>
      <c r="I4104" t="s">
        <v>677</v>
      </c>
      <c r="J4104">
        <v>3</v>
      </c>
      <c r="K4104">
        <v>31138</v>
      </c>
      <c r="L4104">
        <v>201</v>
      </c>
      <c r="M4104" t="s">
        <v>631</v>
      </c>
      <c r="N4104" t="s">
        <v>75</v>
      </c>
      <c r="O4104" t="s">
        <v>634</v>
      </c>
      <c r="P4104">
        <v>96</v>
      </c>
      <c r="Q4104" t="s">
        <v>634</v>
      </c>
      <c r="R4104">
        <f>SUMIFS(Table2[number],Table2[Event],"Goal",Table2[H/U],"HOME",Table2[GameID],Table2[[#This Row],[GameID]],Table2[GameTime],"&lt;="&amp;Table2[[#This Row],[GameTime]])</f>
        <v>1</v>
      </c>
      <c r="S4104">
        <f>SUMIFS(Table2[number],Table2[Event],"Goal",Table2[H/U],"AWAY",Table2[GameID],Table2[[#This Row],[GameID]],Table2[GameTime],"&lt;="&amp;Table2[[#This Row],[GameTime]])</f>
        <v>4</v>
      </c>
      <c r="T4104" t="str">
        <f>IF(Table2[[#This Row],[Event]]="Goal",Table2[[#This Row],[Hscore]]&amp;"-"&amp;Table2[[#This Row],[Uscore]],"")</f>
        <v/>
      </c>
      <c r="U4104">
        <v>2589</v>
      </c>
      <c r="V4104" s="1">
        <f>Table2[[#This Row],[GameTime]]-(Table2[[#This Row],[period]]-1)*1200</f>
        <v>189</v>
      </c>
      <c r="W4104" s="1">
        <f>ROUNDDOWN(Table2[[#This Row],[Time]]/60,0)</f>
        <v>3</v>
      </c>
      <c r="X4104" s="1">
        <f>ROUNDDOWN((Table2[[#This Row],[Time]]/60-Table2[[#This Row],[Time2]])*60,0)</f>
        <v>8</v>
      </c>
      <c r="Y4104" s="1" t="str">
        <f>IF(Table2[[#This Row],[Time2]]&lt;10,0&amp;Table2[[#This Row],[Time2]],Table2[[#This Row],[Time2]])</f>
        <v>03</v>
      </c>
      <c r="Z4104" s="1" t="str">
        <f>IF(Table2[[#This Row],[Time3]]&lt;10,0&amp;Table2[[#This Row],[Time3]],Table2[[#This Row],[Time3]])</f>
        <v>08</v>
      </c>
      <c r="AA4104" s="2" t="str">
        <f>Table2[[#This Row],[Time4]]&amp;":"&amp;Table2[[#This Row],[Time5]]</f>
        <v>03:08</v>
      </c>
      <c r="AB4104" s="1" cm="1">
        <f t="array" ref="AB4104">IFERROR(IF(Table2[[#This Row],[code]]="","",_xlfn.IFS(AND(Table2[[#This Row],[code]]&lt;400,Table2[[#This Row],[code]]&lt;&gt;""),2,Table2[[#This Row],[code]]&gt;500,4)),"")</f>
        <v>2</v>
      </c>
      <c r="AC4104" s="1">
        <f>IF(Table2[[#This Row],[Event]]="Penalty",Table2[[#This Row],[number]],IF(Table2[[#This Row],[Event]]="Time-Out",401,""))</f>
        <v>201</v>
      </c>
      <c r="AD4104" s="1">
        <f>ROW(A4103)</f>
        <v>4103</v>
      </c>
      <c r="AE4104" s="1">
        <f>COUNTIFS(Table2[GameID],Table2[[#This Row],[GameID]],Table2[Column1],"&lt;="&amp;Table2[[#This Row],[Column1]])-1</f>
        <v>7</v>
      </c>
    </row>
    <row r="4105" spans="1:31" x14ac:dyDescent="0.45">
      <c r="A4105" t="s">
        <v>328</v>
      </c>
      <c r="B4105" t="str">
        <f>_xlfn.TEXTBEFORE(Table2[[#This Row],[Kamp]]," - ")</f>
        <v>Benløse IF</v>
      </c>
      <c r="C4105" t="str">
        <f>_xlfn.TEXTAFTER(Table2[[#This Row],[Kamp]],"- ")</f>
        <v>Hvidovre Attack</v>
      </c>
      <c r="D4105">
        <v>45364</v>
      </c>
      <c r="E4105">
        <v>83623</v>
      </c>
      <c r="F4105">
        <v>20232024</v>
      </c>
      <c r="G4105" t="s">
        <v>418</v>
      </c>
      <c r="H4105" t="s">
        <v>658</v>
      </c>
      <c r="I4105" t="s">
        <v>678</v>
      </c>
      <c r="J4105">
        <v>3</v>
      </c>
      <c r="K4105">
        <v>31137</v>
      </c>
      <c r="L4105">
        <v>1</v>
      </c>
      <c r="M4105" t="s">
        <v>630</v>
      </c>
      <c r="N4105" t="s">
        <v>679</v>
      </c>
      <c r="O4105" t="s">
        <v>634</v>
      </c>
      <c r="P4105">
        <v>56</v>
      </c>
      <c r="Q4105" t="s">
        <v>634</v>
      </c>
      <c r="R4105">
        <f>SUMIFS(Table2[number],Table2[Event],"Goal",Table2[H/U],"HOME",Table2[GameID],Table2[[#This Row],[GameID]],Table2[GameTime],"&lt;="&amp;Table2[[#This Row],[GameTime]])</f>
        <v>2</v>
      </c>
      <c r="S4105">
        <f>SUMIFS(Table2[number],Table2[Event],"Goal",Table2[H/U],"AWAY",Table2[GameID],Table2[[#This Row],[GameID]],Table2[GameTime],"&lt;="&amp;Table2[[#This Row],[GameTime]])</f>
        <v>4</v>
      </c>
      <c r="T4105" t="str">
        <f>IF(Table2[[#This Row],[Event]]="Goal",Table2[[#This Row],[Hscore]]&amp;"-"&amp;Table2[[#This Row],[Uscore]],"")</f>
        <v>2-4</v>
      </c>
      <c r="U4105">
        <v>2614</v>
      </c>
      <c r="V4105" s="1">
        <f>Table2[[#This Row],[GameTime]]-(Table2[[#This Row],[period]]-1)*1200</f>
        <v>214</v>
      </c>
      <c r="W4105" s="1">
        <f>ROUNDDOWN(Table2[[#This Row],[Time]]/60,0)</f>
        <v>3</v>
      </c>
      <c r="X4105" s="1">
        <f>ROUNDDOWN((Table2[[#This Row],[Time]]/60-Table2[[#This Row],[Time2]])*60,0)</f>
        <v>34</v>
      </c>
      <c r="Y4105" s="1" t="str">
        <f>IF(Table2[[#This Row],[Time2]]&lt;10,0&amp;Table2[[#This Row],[Time2]],Table2[[#This Row],[Time2]])</f>
        <v>03</v>
      </c>
      <c r="Z4105" s="1">
        <f>IF(Table2[[#This Row],[Time3]]&lt;10,0&amp;Table2[[#This Row],[Time3]],Table2[[#This Row],[Time3]])</f>
        <v>34</v>
      </c>
      <c r="AA4105" s="2" t="str">
        <f>Table2[[#This Row],[Time4]]&amp;":"&amp;Table2[[#This Row],[Time5]]</f>
        <v>03:34</v>
      </c>
      <c r="AB4105" s="1" t="str" cm="1">
        <f t="array" ref="AB4105">IFERROR(IF(Table2[[#This Row],[code]]="","",_xlfn.IFS(AND(Table2[[#This Row],[code]]&lt;400,Table2[[#This Row],[code]]&lt;&gt;""),2,Table2[[#This Row],[code]]&gt;500,4)),"")</f>
        <v/>
      </c>
      <c r="AC4105" s="1" t="str">
        <f>IF(Table2[[#This Row],[Event]]="Penalty",Table2[[#This Row],[number]],IF(Table2[[#This Row],[Event]]="Time-Out",401,""))</f>
        <v/>
      </c>
      <c r="AD4105" s="1">
        <f>ROW(A4104)</f>
        <v>4104</v>
      </c>
      <c r="AE4105" s="1">
        <f>COUNTIFS(Table2[GameID],Table2[[#This Row],[GameID]],Table2[Column1],"&lt;="&amp;Table2[[#This Row],[Column1]])-1</f>
        <v>8</v>
      </c>
    </row>
    <row r="4106" spans="1:31" x14ac:dyDescent="0.45">
      <c r="A4106" t="s">
        <v>328</v>
      </c>
      <c r="B4106" t="str">
        <f>_xlfn.TEXTBEFORE(Table2[[#This Row],[Kamp]]," - ")</f>
        <v>Benløse IF</v>
      </c>
      <c r="C4106" t="str">
        <f>_xlfn.TEXTAFTER(Table2[[#This Row],[Kamp]],"- ")</f>
        <v>Hvidovre Attack</v>
      </c>
      <c r="D4106">
        <v>45364</v>
      </c>
      <c r="E4106">
        <v>83623</v>
      </c>
      <c r="F4106">
        <v>20232024</v>
      </c>
      <c r="G4106" t="s">
        <v>418</v>
      </c>
      <c r="H4106" t="s">
        <v>658</v>
      </c>
      <c r="I4106" t="s">
        <v>678</v>
      </c>
      <c r="J4106">
        <v>3</v>
      </c>
      <c r="K4106">
        <v>31137</v>
      </c>
      <c r="L4106">
        <v>1</v>
      </c>
      <c r="M4106" t="s">
        <v>630</v>
      </c>
      <c r="N4106" t="s">
        <v>20</v>
      </c>
      <c r="O4106" t="s">
        <v>679</v>
      </c>
      <c r="P4106">
        <v>5</v>
      </c>
      <c r="Q4106">
        <v>56</v>
      </c>
      <c r="R4106">
        <f>SUMIFS(Table2[number],Table2[Event],"Goal",Table2[H/U],"HOME",Table2[GameID],Table2[[#This Row],[GameID]],Table2[GameTime],"&lt;="&amp;Table2[[#This Row],[GameTime]])</f>
        <v>3</v>
      </c>
      <c r="S4106">
        <f>SUMIFS(Table2[number],Table2[Event],"Goal",Table2[H/U],"AWAY",Table2[GameID],Table2[[#This Row],[GameID]],Table2[GameTime],"&lt;="&amp;Table2[[#This Row],[GameTime]])</f>
        <v>4</v>
      </c>
      <c r="T4106" t="str">
        <f>IF(Table2[[#This Row],[Event]]="Goal",Table2[[#This Row],[Hscore]]&amp;"-"&amp;Table2[[#This Row],[Uscore]],"")</f>
        <v>3-4</v>
      </c>
      <c r="U4106">
        <v>2633</v>
      </c>
      <c r="V4106" s="1">
        <f>Table2[[#This Row],[GameTime]]-(Table2[[#This Row],[period]]-1)*1200</f>
        <v>233</v>
      </c>
      <c r="W4106" s="1">
        <f>ROUNDDOWN(Table2[[#This Row],[Time]]/60,0)</f>
        <v>3</v>
      </c>
      <c r="X4106" s="1">
        <f>ROUNDDOWN((Table2[[#This Row],[Time]]/60-Table2[[#This Row],[Time2]])*60,0)</f>
        <v>53</v>
      </c>
      <c r="Y4106" s="1" t="str">
        <f>IF(Table2[[#This Row],[Time2]]&lt;10,0&amp;Table2[[#This Row],[Time2]],Table2[[#This Row],[Time2]])</f>
        <v>03</v>
      </c>
      <c r="Z4106" s="1">
        <f>IF(Table2[[#This Row],[Time3]]&lt;10,0&amp;Table2[[#This Row],[Time3]],Table2[[#This Row],[Time3]])</f>
        <v>53</v>
      </c>
      <c r="AA4106" s="2" t="str">
        <f>Table2[[#This Row],[Time4]]&amp;":"&amp;Table2[[#This Row],[Time5]]</f>
        <v>03:53</v>
      </c>
      <c r="AB4106" s="1" t="str" cm="1">
        <f t="array" ref="AB4106">IFERROR(IF(Table2[[#This Row],[code]]="","",_xlfn.IFS(AND(Table2[[#This Row],[code]]&lt;400,Table2[[#This Row],[code]]&lt;&gt;""),2,Table2[[#This Row],[code]]&gt;500,4)),"")</f>
        <v/>
      </c>
      <c r="AC4106" s="1" t="str">
        <f>IF(Table2[[#This Row],[Event]]="Penalty",Table2[[#This Row],[number]],IF(Table2[[#This Row],[Event]]="Time-Out",401,""))</f>
        <v/>
      </c>
      <c r="AD4106" s="1">
        <f>ROW(A4105)</f>
        <v>4105</v>
      </c>
      <c r="AE4106" s="1">
        <f>COUNTIFS(Table2[GameID],Table2[[#This Row],[GameID]],Table2[Column1],"&lt;="&amp;Table2[[#This Row],[Column1]])-1</f>
        <v>9</v>
      </c>
    </row>
    <row r="4107" spans="1:31" x14ac:dyDescent="0.45">
      <c r="A4107" t="s">
        <v>328</v>
      </c>
      <c r="B4107" t="str">
        <f>_xlfn.TEXTBEFORE(Table2[[#This Row],[Kamp]]," - ")</f>
        <v>Benløse IF</v>
      </c>
      <c r="C4107" t="str">
        <f>_xlfn.TEXTAFTER(Table2[[#This Row],[Kamp]],"- ")</f>
        <v>Hvidovre Attack</v>
      </c>
      <c r="D4107">
        <v>45364</v>
      </c>
      <c r="E4107">
        <v>83623</v>
      </c>
      <c r="F4107">
        <v>20232024</v>
      </c>
      <c r="G4107" t="s">
        <v>418</v>
      </c>
      <c r="H4107" t="s">
        <v>658</v>
      </c>
      <c r="I4107" t="s">
        <v>678</v>
      </c>
      <c r="J4107">
        <v>3</v>
      </c>
      <c r="K4107">
        <v>31137</v>
      </c>
      <c r="L4107">
        <v>1</v>
      </c>
      <c r="M4107" t="s">
        <v>630</v>
      </c>
      <c r="N4107" t="s">
        <v>679</v>
      </c>
      <c r="O4107" t="s">
        <v>36</v>
      </c>
      <c r="P4107">
        <v>56</v>
      </c>
      <c r="Q4107">
        <v>87</v>
      </c>
      <c r="R4107">
        <f>SUMIFS(Table2[number],Table2[Event],"Goal",Table2[H/U],"HOME",Table2[GameID],Table2[[#This Row],[GameID]],Table2[GameTime],"&lt;="&amp;Table2[[#This Row],[GameTime]])</f>
        <v>4</v>
      </c>
      <c r="S4107">
        <f>SUMIFS(Table2[number],Table2[Event],"Goal",Table2[H/U],"AWAY",Table2[GameID],Table2[[#This Row],[GameID]],Table2[GameTime],"&lt;="&amp;Table2[[#This Row],[GameTime]])</f>
        <v>4</v>
      </c>
      <c r="T4107" t="str">
        <f>IF(Table2[[#This Row],[Event]]="Goal",Table2[[#This Row],[Hscore]]&amp;"-"&amp;Table2[[#This Row],[Uscore]],"")</f>
        <v>4-4</v>
      </c>
      <c r="U4107">
        <v>2733</v>
      </c>
      <c r="V4107" s="1">
        <f>Table2[[#This Row],[GameTime]]-(Table2[[#This Row],[period]]-1)*1200</f>
        <v>333</v>
      </c>
      <c r="W4107" s="1">
        <f>ROUNDDOWN(Table2[[#This Row],[Time]]/60,0)</f>
        <v>5</v>
      </c>
      <c r="X4107" s="1">
        <f>ROUNDDOWN((Table2[[#This Row],[Time]]/60-Table2[[#This Row],[Time2]])*60,0)</f>
        <v>33</v>
      </c>
      <c r="Y4107" s="1" t="str">
        <f>IF(Table2[[#This Row],[Time2]]&lt;10,0&amp;Table2[[#This Row],[Time2]],Table2[[#This Row],[Time2]])</f>
        <v>05</v>
      </c>
      <c r="Z4107" s="1">
        <f>IF(Table2[[#This Row],[Time3]]&lt;10,0&amp;Table2[[#This Row],[Time3]],Table2[[#This Row],[Time3]])</f>
        <v>33</v>
      </c>
      <c r="AA4107" s="2" t="str">
        <f>Table2[[#This Row],[Time4]]&amp;":"&amp;Table2[[#This Row],[Time5]]</f>
        <v>05:33</v>
      </c>
      <c r="AB4107" s="1" t="str" cm="1">
        <f t="array" ref="AB4107">IFERROR(IF(Table2[[#This Row],[code]]="","",_xlfn.IFS(AND(Table2[[#This Row],[code]]&lt;400,Table2[[#This Row],[code]]&lt;&gt;""),2,Table2[[#This Row],[code]]&gt;500,4)),"")</f>
        <v/>
      </c>
      <c r="AC4107" s="1" t="str">
        <f>IF(Table2[[#This Row],[Event]]="Penalty",Table2[[#This Row],[number]],IF(Table2[[#This Row],[Event]]="Time-Out",401,""))</f>
        <v/>
      </c>
      <c r="AD4107" s="1">
        <f>ROW(A4106)</f>
        <v>4106</v>
      </c>
      <c r="AE4107" s="1">
        <f>COUNTIFS(Table2[GameID],Table2[[#This Row],[GameID]],Table2[Column1],"&lt;="&amp;Table2[[#This Row],[Column1]])-1</f>
        <v>10</v>
      </c>
    </row>
    <row r="4108" spans="1:31" x14ac:dyDescent="0.45">
      <c r="A4108" t="s">
        <v>328</v>
      </c>
      <c r="B4108" t="str">
        <f>_xlfn.TEXTBEFORE(Table2[[#This Row],[Kamp]]," - ")</f>
        <v>Benløse IF</v>
      </c>
      <c r="C4108" t="str">
        <f>_xlfn.TEXTAFTER(Table2[[#This Row],[Kamp]],"- ")</f>
        <v>Hvidovre Attack</v>
      </c>
      <c r="D4108">
        <v>45364</v>
      </c>
      <c r="E4108">
        <v>83623</v>
      </c>
      <c r="F4108">
        <v>20232024</v>
      </c>
      <c r="G4108" t="s">
        <v>418</v>
      </c>
      <c r="H4108" t="s">
        <v>659</v>
      </c>
      <c r="I4108" t="s">
        <v>677</v>
      </c>
      <c r="J4108">
        <v>3</v>
      </c>
      <c r="K4108">
        <v>31138</v>
      </c>
      <c r="L4108">
        <v>0</v>
      </c>
      <c r="M4108" t="s">
        <v>633</v>
      </c>
      <c r="N4108" t="s">
        <v>634</v>
      </c>
      <c r="O4108" t="s">
        <v>634</v>
      </c>
      <c r="P4108" t="s">
        <v>634</v>
      </c>
      <c r="Q4108" t="s">
        <v>634</v>
      </c>
      <c r="R4108">
        <f>SUMIFS(Table2[number],Table2[Event],"Goal",Table2[H/U],"HOME",Table2[GameID],Table2[[#This Row],[GameID]],Table2[GameTime],"&lt;="&amp;Table2[[#This Row],[GameTime]])</f>
        <v>4</v>
      </c>
      <c r="S4108">
        <f>SUMIFS(Table2[number],Table2[Event],"Goal",Table2[H/U],"AWAY",Table2[GameID],Table2[[#This Row],[GameID]],Table2[GameTime],"&lt;="&amp;Table2[[#This Row],[GameTime]])</f>
        <v>4</v>
      </c>
      <c r="T4108" t="str">
        <f>IF(Table2[[#This Row],[Event]]="Goal",Table2[[#This Row],[Hscore]]&amp;"-"&amp;Table2[[#This Row],[Uscore]],"")</f>
        <v/>
      </c>
      <c r="U4108">
        <v>2733</v>
      </c>
      <c r="V4108" s="1">
        <f>Table2[[#This Row],[GameTime]]-(Table2[[#This Row],[period]]-1)*1200</f>
        <v>333</v>
      </c>
      <c r="W4108" s="1">
        <f>ROUNDDOWN(Table2[[#This Row],[Time]]/60,0)</f>
        <v>5</v>
      </c>
      <c r="X4108" s="1">
        <f>ROUNDDOWN((Table2[[#This Row],[Time]]/60-Table2[[#This Row],[Time2]])*60,0)</f>
        <v>33</v>
      </c>
      <c r="Y4108" s="1" t="str">
        <f>IF(Table2[[#This Row],[Time2]]&lt;10,0&amp;Table2[[#This Row],[Time2]],Table2[[#This Row],[Time2]])</f>
        <v>05</v>
      </c>
      <c r="Z4108" s="1">
        <f>IF(Table2[[#This Row],[Time3]]&lt;10,0&amp;Table2[[#This Row],[Time3]],Table2[[#This Row],[Time3]])</f>
        <v>33</v>
      </c>
      <c r="AA4108" s="2" t="str">
        <f>Table2[[#This Row],[Time4]]&amp;":"&amp;Table2[[#This Row],[Time5]]</f>
        <v>05:33</v>
      </c>
      <c r="AB4108" s="1" t="str" cm="1">
        <f t="array" ref="AB4108">IFERROR(IF(Table2[[#This Row],[code]]="","",_xlfn.IFS(AND(Table2[[#This Row],[code]]&lt;400,Table2[[#This Row],[code]]&lt;&gt;""),2,Table2[[#This Row],[code]]&gt;500,4)),"")</f>
        <v/>
      </c>
      <c r="AC4108" s="1">
        <f>IF(Table2[[#This Row],[Event]]="Penalty",Table2[[#This Row],[number]],IF(Table2[[#This Row],[Event]]="Time-Out",401,""))</f>
        <v>401</v>
      </c>
      <c r="AD4108" s="1">
        <f>ROW(A4107)</f>
        <v>4107</v>
      </c>
      <c r="AE4108" s="1">
        <f>COUNTIFS(Table2[GameID],Table2[[#This Row],[GameID]],Table2[Column1],"&lt;="&amp;Table2[[#This Row],[Column1]])-1</f>
        <v>11</v>
      </c>
    </row>
    <row r="4109" spans="1:31" x14ac:dyDescent="0.45">
      <c r="A4109" t="s">
        <v>328</v>
      </c>
      <c r="B4109" t="str">
        <f>_xlfn.TEXTBEFORE(Table2[[#This Row],[Kamp]]," - ")</f>
        <v>Benløse IF</v>
      </c>
      <c r="C4109" t="str">
        <f>_xlfn.TEXTAFTER(Table2[[#This Row],[Kamp]],"- ")</f>
        <v>Hvidovre Attack</v>
      </c>
      <c r="D4109">
        <v>45364</v>
      </c>
      <c r="E4109">
        <v>83623</v>
      </c>
      <c r="F4109">
        <v>20232024</v>
      </c>
      <c r="G4109" t="s">
        <v>418</v>
      </c>
      <c r="H4109" t="s">
        <v>659</v>
      </c>
      <c r="I4109" t="s">
        <v>677</v>
      </c>
      <c r="J4109">
        <v>3</v>
      </c>
      <c r="K4109">
        <v>31138</v>
      </c>
      <c r="L4109">
        <v>1</v>
      </c>
      <c r="M4109" t="s">
        <v>630</v>
      </c>
      <c r="N4109" t="s">
        <v>191</v>
      </c>
      <c r="O4109" t="s">
        <v>128</v>
      </c>
      <c r="P4109">
        <v>89</v>
      </c>
      <c r="Q4109">
        <v>12</v>
      </c>
      <c r="R4109">
        <f>SUMIFS(Table2[number],Table2[Event],"Goal",Table2[H/U],"HOME",Table2[GameID],Table2[[#This Row],[GameID]],Table2[GameTime],"&lt;="&amp;Table2[[#This Row],[GameTime]])</f>
        <v>4</v>
      </c>
      <c r="S4109">
        <f>SUMIFS(Table2[number],Table2[Event],"Goal",Table2[H/U],"AWAY",Table2[GameID],Table2[[#This Row],[GameID]],Table2[GameTime],"&lt;="&amp;Table2[[#This Row],[GameTime]])</f>
        <v>5</v>
      </c>
      <c r="T4109" t="str">
        <f>IF(Table2[[#This Row],[Event]]="Goal",Table2[[#This Row],[Hscore]]&amp;"-"&amp;Table2[[#This Row],[Uscore]],"")</f>
        <v>4-5</v>
      </c>
      <c r="U4109">
        <v>3066</v>
      </c>
      <c r="V4109" s="1">
        <f>Table2[[#This Row],[GameTime]]-(Table2[[#This Row],[period]]-1)*1200</f>
        <v>666</v>
      </c>
      <c r="W4109" s="1">
        <f>ROUNDDOWN(Table2[[#This Row],[Time]]/60,0)</f>
        <v>11</v>
      </c>
      <c r="X4109" s="1">
        <f>ROUNDDOWN((Table2[[#This Row],[Time]]/60-Table2[[#This Row],[Time2]])*60,0)</f>
        <v>5</v>
      </c>
      <c r="Y4109" s="1">
        <f>IF(Table2[[#This Row],[Time2]]&lt;10,0&amp;Table2[[#This Row],[Time2]],Table2[[#This Row],[Time2]])</f>
        <v>11</v>
      </c>
      <c r="Z4109" s="1" t="str">
        <f>IF(Table2[[#This Row],[Time3]]&lt;10,0&amp;Table2[[#This Row],[Time3]],Table2[[#This Row],[Time3]])</f>
        <v>05</v>
      </c>
      <c r="AA4109" s="2" t="str">
        <f>Table2[[#This Row],[Time4]]&amp;":"&amp;Table2[[#This Row],[Time5]]</f>
        <v>11:05</v>
      </c>
      <c r="AB4109" s="1" t="str" cm="1">
        <f t="array" ref="AB4109">IFERROR(IF(Table2[[#This Row],[code]]="","",_xlfn.IFS(AND(Table2[[#This Row],[code]]&lt;400,Table2[[#This Row],[code]]&lt;&gt;""),2,Table2[[#This Row],[code]]&gt;500,4)),"")</f>
        <v/>
      </c>
      <c r="AC4109" s="1" t="str">
        <f>IF(Table2[[#This Row],[Event]]="Penalty",Table2[[#This Row],[number]],IF(Table2[[#This Row],[Event]]="Time-Out",401,""))</f>
        <v/>
      </c>
      <c r="AD4109" s="1">
        <f>ROW(A4108)</f>
        <v>4108</v>
      </c>
      <c r="AE4109" s="1">
        <f>COUNTIFS(Table2[GameID],Table2[[#This Row],[GameID]],Table2[Column1],"&lt;="&amp;Table2[[#This Row],[Column1]])-1</f>
        <v>12</v>
      </c>
    </row>
    <row r="4110" spans="1:31" x14ac:dyDescent="0.45">
      <c r="A4110" t="s">
        <v>328</v>
      </c>
      <c r="B4110" t="str">
        <f>_xlfn.TEXTBEFORE(Table2[[#This Row],[Kamp]]," - ")</f>
        <v>Benløse IF</v>
      </c>
      <c r="C4110" t="str">
        <f>_xlfn.TEXTAFTER(Table2[[#This Row],[Kamp]],"- ")</f>
        <v>Hvidovre Attack</v>
      </c>
      <c r="D4110">
        <v>45364</v>
      </c>
      <c r="E4110">
        <v>83623</v>
      </c>
      <c r="F4110">
        <v>20232024</v>
      </c>
      <c r="G4110" t="s">
        <v>418</v>
      </c>
      <c r="H4110" t="s">
        <v>658</v>
      </c>
      <c r="I4110" t="s">
        <v>678</v>
      </c>
      <c r="J4110">
        <v>3</v>
      </c>
      <c r="K4110">
        <v>31137</v>
      </c>
      <c r="L4110">
        <v>0</v>
      </c>
      <c r="M4110" t="s">
        <v>633</v>
      </c>
      <c r="N4110" t="s">
        <v>634</v>
      </c>
      <c r="O4110" t="s">
        <v>634</v>
      </c>
      <c r="P4110" t="s">
        <v>634</v>
      </c>
      <c r="Q4110" t="s">
        <v>634</v>
      </c>
      <c r="R4110">
        <f>SUMIFS(Table2[number],Table2[Event],"Goal",Table2[H/U],"HOME",Table2[GameID],Table2[[#This Row],[GameID]],Table2[GameTime],"&lt;="&amp;Table2[[#This Row],[GameTime]])</f>
        <v>4</v>
      </c>
      <c r="S4110">
        <f>SUMIFS(Table2[number],Table2[Event],"Goal",Table2[H/U],"AWAY",Table2[GameID],Table2[[#This Row],[GameID]],Table2[GameTime],"&lt;="&amp;Table2[[#This Row],[GameTime]])</f>
        <v>5</v>
      </c>
      <c r="T4110" t="str">
        <f>IF(Table2[[#This Row],[Event]]="Goal",Table2[[#This Row],[Hscore]]&amp;"-"&amp;Table2[[#This Row],[Uscore]],"")</f>
        <v/>
      </c>
      <c r="U4110">
        <v>3368</v>
      </c>
      <c r="V4110" s="1">
        <f>Table2[[#This Row],[GameTime]]-(Table2[[#This Row],[period]]-1)*1200</f>
        <v>968</v>
      </c>
      <c r="W4110" s="1">
        <f>ROUNDDOWN(Table2[[#This Row],[Time]]/60,0)</f>
        <v>16</v>
      </c>
      <c r="X4110" s="1">
        <f>ROUNDDOWN((Table2[[#This Row],[Time]]/60-Table2[[#This Row],[Time2]])*60,0)</f>
        <v>7</v>
      </c>
      <c r="Y4110" s="1">
        <f>IF(Table2[[#This Row],[Time2]]&lt;10,0&amp;Table2[[#This Row],[Time2]],Table2[[#This Row],[Time2]])</f>
        <v>16</v>
      </c>
      <c r="Z4110" s="1" t="str">
        <f>IF(Table2[[#This Row],[Time3]]&lt;10,0&amp;Table2[[#This Row],[Time3]],Table2[[#This Row],[Time3]])</f>
        <v>07</v>
      </c>
      <c r="AA4110" s="2" t="str">
        <f>Table2[[#This Row],[Time4]]&amp;":"&amp;Table2[[#This Row],[Time5]]</f>
        <v>16:07</v>
      </c>
      <c r="AB4110" s="1" t="str" cm="1">
        <f t="array" ref="AB4110">IFERROR(IF(Table2[[#This Row],[code]]="","",_xlfn.IFS(AND(Table2[[#This Row],[code]]&lt;400,Table2[[#This Row],[code]]&lt;&gt;""),2,Table2[[#This Row],[code]]&gt;500,4)),"")</f>
        <v/>
      </c>
      <c r="AC4110" s="1">
        <f>IF(Table2[[#This Row],[Event]]="Penalty",Table2[[#This Row],[number]],IF(Table2[[#This Row],[Event]]="Time-Out",401,""))</f>
        <v>401</v>
      </c>
      <c r="AD4110" s="1">
        <f>ROW(A4109)</f>
        <v>4109</v>
      </c>
      <c r="AE4110" s="1">
        <f>COUNTIFS(Table2[GameID],Table2[[#This Row],[GameID]],Table2[Column1],"&lt;="&amp;Table2[[#This Row],[Column1]])-1</f>
        <v>13</v>
      </c>
    </row>
    <row r="4111" spans="1:31" x14ac:dyDescent="0.45">
      <c r="A4111" t="s">
        <v>328</v>
      </c>
      <c r="B4111" t="str">
        <f>_xlfn.TEXTBEFORE(Table2[[#This Row],[Kamp]]," - ")</f>
        <v>Benløse IF</v>
      </c>
      <c r="C4111" t="str">
        <f>_xlfn.TEXTAFTER(Table2[[#This Row],[Kamp]],"- ")</f>
        <v>Hvidovre Attack</v>
      </c>
      <c r="D4111">
        <v>45364</v>
      </c>
      <c r="E4111">
        <v>83623</v>
      </c>
      <c r="F4111">
        <v>20232024</v>
      </c>
      <c r="G4111" t="s">
        <v>418</v>
      </c>
      <c r="H4111" t="s">
        <v>659</v>
      </c>
      <c r="I4111" t="s">
        <v>677</v>
      </c>
      <c r="J4111">
        <v>3</v>
      </c>
      <c r="K4111">
        <v>31138</v>
      </c>
      <c r="L4111">
        <v>1</v>
      </c>
      <c r="M4111" t="s">
        <v>630</v>
      </c>
      <c r="N4111" t="s">
        <v>595</v>
      </c>
      <c r="O4111" t="s">
        <v>128</v>
      </c>
      <c r="P4111">
        <v>18</v>
      </c>
      <c r="Q4111">
        <v>12</v>
      </c>
      <c r="R4111">
        <f>SUMIFS(Table2[number],Table2[Event],"Goal",Table2[H/U],"HOME",Table2[GameID],Table2[[#This Row],[GameID]],Table2[GameTime],"&lt;="&amp;Table2[[#This Row],[GameTime]])</f>
        <v>4</v>
      </c>
      <c r="S4111">
        <f>SUMIFS(Table2[number],Table2[Event],"Goal",Table2[H/U],"AWAY",Table2[GameID],Table2[[#This Row],[GameID]],Table2[GameTime],"&lt;="&amp;Table2[[#This Row],[GameTime]])</f>
        <v>6</v>
      </c>
      <c r="T4111" t="str">
        <f>IF(Table2[[#This Row],[Event]]="Goal",Table2[[#This Row],[Hscore]]&amp;"-"&amp;Table2[[#This Row],[Uscore]],"")</f>
        <v>4-6</v>
      </c>
      <c r="U4111">
        <v>3472</v>
      </c>
      <c r="V4111" s="1">
        <f>Table2[[#This Row],[GameTime]]-(Table2[[#This Row],[period]]-1)*1200</f>
        <v>1072</v>
      </c>
      <c r="W4111" s="1">
        <f>ROUNDDOWN(Table2[[#This Row],[Time]]/60,0)</f>
        <v>17</v>
      </c>
      <c r="X4111" s="1">
        <f>ROUNDDOWN((Table2[[#This Row],[Time]]/60-Table2[[#This Row],[Time2]])*60,0)</f>
        <v>52</v>
      </c>
      <c r="Y4111" s="1">
        <f>IF(Table2[[#This Row],[Time2]]&lt;10,0&amp;Table2[[#This Row],[Time2]],Table2[[#This Row],[Time2]])</f>
        <v>17</v>
      </c>
      <c r="Z4111" s="1">
        <f>IF(Table2[[#This Row],[Time3]]&lt;10,0&amp;Table2[[#This Row],[Time3]],Table2[[#This Row],[Time3]])</f>
        <v>52</v>
      </c>
      <c r="AA4111" s="2" t="str">
        <f>Table2[[#This Row],[Time4]]&amp;":"&amp;Table2[[#This Row],[Time5]]</f>
        <v>17:52</v>
      </c>
      <c r="AB4111" s="1" t="str" cm="1">
        <f t="array" ref="AB4111">IFERROR(IF(Table2[[#This Row],[code]]="","",_xlfn.IFS(AND(Table2[[#This Row],[code]]&lt;400,Table2[[#This Row],[code]]&lt;&gt;""),2,Table2[[#This Row],[code]]&gt;500,4)),"")</f>
        <v/>
      </c>
      <c r="AC4111" s="1" t="str">
        <f>IF(Table2[[#This Row],[Event]]="Penalty",Table2[[#This Row],[number]],IF(Table2[[#This Row],[Event]]="Time-Out",401,""))</f>
        <v/>
      </c>
      <c r="AD4111" s="1">
        <f>ROW(A4110)</f>
        <v>4110</v>
      </c>
      <c r="AE4111" s="1">
        <f>COUNTIFS(Table2[GameID],Table2[[#This Row],[GameID]],Table2[Column1],"&lt;="&amp;Table2[[#This Row],[Column1]])-1</f>
        <v>14</v>
      </c>
    </row>
    <row r="4112" spans="1:31" x14ac:dyDescent="0.45">
      <c r="A4112" t="s">
        <v>328</v>
      </c>
      <c r="B4112" t="str">
        <f>_xlfn.TEXTBEFORE(Table2[[#This Row],[Kamp]]," - ")</f>
        <v>Benløse IF</v>
      </c>
      <c r="C4112" t="str">
        <f>_xlfn.TEXTAFTER(Table2[[#This Row],[Kamp]],"- ")</f>
        <v>Hvidovre Attack</v>
      </c>
      <c r="D4112">
        <v>45364</v>
      </c>
      <c r="E4112">
        <v>83623</v>
      </c>
      <c r="F4112">
        <v>20232024</v>
      </c>
      <c r="G4112" t="s">
        <v>418</v>
      </c>
      <c r="H4112" t="s">
        <v>659</v>
      </c>
      <c r="I4112" t="s">
        <v>677</v>
      </c>
      <c r="J4112">
        <v>3</v>
      </c>
      <c r="K4112">
        <v>31138</v>
      </c>
      <c r="L4112">
        <v>1</v>
      </c>
      <c r="M4112" t="s">
        <v>630</v>
      </c>
      <c r="N4112" t="s">
        <v>128</v>
      </c>
      <c r="O4112" t="s">
        <v>634</v>
      </c>
      <c r="P4112">
        <v>12</v>
      </c>
      <c r="Q4112" t="s">
        <v>634</v>
      </c>
      <c r="R4112">
        <f>SUMIFS(Table2[number],Table2[Event],"Goal",Table2[H/U],"HOME",Table2[GameID],Table2[[#This Row],[GameID]],Table2[GameTime],"&lt;="&amp;Table2[[#This Row],[GameTime]])</f>
        <v>4</v>
      </c>
      <c r="S4112">
        <f>SUMIFS(Table2[number],Table2[Event],"Goal",Table2[H/U],"AWAY",Table2[GameID],Table2[[#This Row],[GameID]],Table2[GameTime],"&lt;="&amp;Table2[[#This Row],[GameTime]])</f>
        <v>7</v>
      </c>
      <c r="T4112" t="str">
        <f>IF(Table2[[#This Row],[Event]]="Goal",Table2[[#This Row],[Hscore]]&amp;"-"&amp;Table2[[#This Row],[Uscore]],"")</f>
        <v>4-7</v>
      </c>
      <c r="U4112">
        <v>3520</v>
      </c>
      <c r="V4112" s="1">
        <f>Table2[[#This Row],[GameTime]]-(Table2[[#This Row],[period]]-1)*1200</f>
        <v>1120</v>
      </c>
      <c r="W4112" s="1">
        <f>ROUNDDOWN(Table2[[#This Row],[Time]]/60,0)</f>
        <v>18</v>
      </c>
      <c r="X4112" s="1">
        <f>ROUNDDOWN((Table2[[#This Row],[Time]]/60-Table2[[#This Row],[Time2]])*60,0)</f>
        <v>40</v>
      </c>
      <c r="Y4112" s="1">
        <f>IF(Table2[[#This Row],[Time2]]&lt;10,0&amp;Table2[[#This Row],[Time2]],Table2[[#This Row],[Time2]])</f>
        <v>18</v>
      </c>
      <c r="Z4112" s="1">
        <f>IF(Table2[[#This Row],[Time3]]&lt;10,0&amp;Table2[[#This Row],[Time3]],Table2[[#This Row],[Time3]])</f>
        <v>40</v>
      </c>
      <c r="AA4112" s="2" t="str">
        <f>Table2[[#This Row],[Time4]]&amp;":"&amp;Table2[[#This Row],[Time5]]</f>
        <v>18:40</v>
      </c>
      <c r="AB4112" s="1" t="str" cm="1">
        <f t="array" ref="AB4112">IFERROR(IF(Table2[[#This Row],[code]]="","",_xlfn.IFS(AND(Table2[[#This Row],[code]]&lt;400,Table2[[#This Row],[code]]&lt;&gt;""),2,Table2[[#This Row],[code]]&gt;500,4)),"")</f>
        <v/>
      </c>
      <c r="AC4112" s="1" t="str">
        <f>IF(Table2[[#This Row],[Event]]="Penalty",Table2[[#This Row],[number]],IF(Table2[[#This Row],[Event]]="Time-Out",401,""))</f>
        <v/>
      </c>
      <c r="AD4112" s="1">
        <f>ROW(A4111)</f>
        <v>4111</v>
      </c>
      <c r="AE4112" s="1">
        <f>COUNTIFS(Table2[GameID],Table2[[#This Row],[GameID]],Table2[Column1],"&lt;="&amp;Table2[[#This Row],[Column1]])-1</f>
        <v>15</v>
      </c>
    </row>
    <row r="4113" spans="1:31" x14ac:dyDescent="0.45">
      <c r="A4113" t="s">
        <v>328</v>
      </c>
      <c r="B4113" t="str">
        <f>_xlfn.TEXTBEFORE(Table2[[#This Row],[Kamp]]," - ")</f>
        <v>Benløse IF</v>
      </c>
      <c r="C4113" t="str">
        <f>_xlfn.TEXTAFTER(Table2[[#This Row],[Kamp]],"- ")</f>
        <v>Hvidovre Attack</v>
      </c>
      <c r="D4113">
        <v>45364</v>
      </c>
      <c r="E4113">
        <v>83623</v>
      </c>
      <c r="F4113">
        <v>20232024</v>
      </c>
      <c r="G4113" t="s">
        <v>418</v>
      </c>
      <c r="H4113" t="s">
        <v>658</v>
      </c>
      <c r="I4113" t="s">
        <v>678</v>
      </c>
      <c r="J4113">
        <v>3</v>
      </c>
      <c r="K4113">
        <v>31137</v>
      </c>
      <c r="L4113">
        <v>1</v>
      </c>
      <c r="M4113" t="s">
        <v>630</v>
      </c>
      <c r="N4113" t="s">
        <v>29</v>
      </c>
      <c r="O4113" t="s">
        <v>634</v>
      </c>
      <c r="P4113">
        <v>44</v>
      </c>
      <c r="Q4113" t="s">
        <v>634</v>
      </c>
      <c r="R4113">
        <f>SUMIFS(Table2[number],Table2[Event],"Goal",Table2[H/U],"HOME",Table2[GameID],Table2[[#This Row],[GameID]],Table2[GameTime],"&lt;="&amp;Table2[[#This Row],[GameTime]])</f>
        <v>5</v>
      </c>
      <c r="S4113">
        <f>SUMIFS(Table2[number],Table2[Event],"Goal",Table2[H/U],"AWAY",Table2[GameID],Table2[[#This Row],[GameID]],Table2[GameTime],"&lt;="&amp;Table2[[#This Row],[GameTime]])</f>
        <v>7</v>
      </c>
      <c r="T4113" t="str">
        <f>IF(Table2[[#This Row],[Event]]="Goal",Table2[[#This Row],[Hscore]]&amp;"-"&amp;Table2[[#This Row],[Uscore]],"")</f>
        <v>5-7</v>
      </c>
      <c r="U4113">
        <v>3558</v>
      </c>
      <c r="V4113" s="1">
        <f>Table2[[#This Row],[GameTime]]-(Table2[[#This Row],[period]]-1)*1200</f>
        <v>1158</v>
      </c>
      <c r="W4113" s="1">
        <f>ROUNDDOWN(Table2[[#This Row],[Time]]/60,0)</f>
        <v>19</v>
      </c>
      <c r="X4113" s="1">
        <f>ROUNDDOWN((Table2[[#This Row],[Time]]/60-Table2[[#This Row],[Time2]])*60,0)</f>
        <v>18</v>
      </c>
      <c r="Y4113" s="1">
        <f>IF(Table2[[#This Row],[Time2]]&lt;10,0&amp;Table2[[#This Row],[Time2]],Table2[[#This Row],[Time2]])</f>
        <v>19</v>
      </c>
      <c r="Z4113" s="1">
        <f>IF(Table2[[#This Row],[Time3]]&lt;10,0&amp;Table2[[#This Row],[Time3]],Table2[[#This Row],[Time3]])</f>
        <v>18</v>
      </c>
      <c r="AA4113" s="2" t="str">
        <f>Table2[[#This Row],[Time4]]&amp;":"&amp;Table2[[#This Row],[Time5]]</f>
        <v>19:18</v>
      </c>
      <c r="AB4113" s="1" t="str" cm="1">
        <f t="array" ref="AB4113">IFERROR(IF(Table2[[#This Row],[code]]="","",_xlfn.IFS(AND(Table2[[#This Row],[code]]&lt;400,Table2[[#This Row],[code]]&lt;&gt;""),2,Table2[[#This Row],[code]]&gt;500,4)),"")</f>
        <v/>
      </c>
      <c r="AC4113" s="1" t="str">
        <f>IF(Table2[[#This Row],[Event]]="Penalty",Table2[[#This Row],[number]],IF(Table2[[#This Row],[Event]]="Time-Out",401,""))</f>
        <v/>
      </c>
      <c r="AD4113" s="1">
        <f>ROW(A4112)</f>
        <v>4112</v>
      </c>
      <c r="AE4113" s="1">
        <f>COUNTIFS(Table2[GameID],Table2[[#This Row],[GameID]],Table2[Column1],"&lt;="&amp;Table2[[#This Row],[Column1]])-1</f>
        <v>16</v>
      </c>
    </row>
    <row r="4114" spans="1:31" x14ac:dyDescent="0.45">
      <c r="A4114" t="s">
        <v>325</v>
      </c>
      <c r="B4114" t="str">
        <f>_xlfn.TEXTBEFORE(Table2[[#This Row],[Kamp]]," - ")</f>
        <v>Sunds Seahawks</v>
      </c>
      <c r="C4114" t="str">
        <f>_xlfn.TEXTAFTER(Table2[[#This Row],[Kamp]],"- ")</f>
        <v>Aab</v>
      </c>
      <c r="D4114">
        <v>45329</v>
      </c>
      <c r="E4114">
        <v>83624</v>
      </c>
      <c r="F4114">
        <v>20232024</v>
      </c>
      <c r="G4114" t="s">
        <v>418</v>
      </c>
      <c r="H4114" t="s">
        <v>668</v>
      </c>
      <c r="I4114" t="s">
        <v>678</v>
      </c>
      <c r="J4114">
        <v>1</v>
      </c>
      <c r="K4114">
        <v>31144</v>
      </c>
      <c r="L4114">
        <v>1</v>
      </c>
      <c r="M4114" t="s">
        <v>630</v>
      </c>
      <c r="N4114" t="s">
        <v>228</v>
      </c>
      <c r="O4114" t="s">
        <v>231</v>
      </c>
      <c r="P4114">
        <v>77</v>
      </c>
      <c r="Q4114">
        <v>97</v>
      </c>
      <c r="R4114">
        <f>SUMIFS(Table2[number],Table2[Event],"Goal",Table2[H/U],"HOME",Table2[GameID],Table2[[#This Row],[GameID]],Table2[GameTime],"&lt;="&amp;Table2[[#This Row],[GameTime]])</f>
        <v>1</v>
      </c>
      <c r="S4114">
        <f>SUMIFS(Table2[number],Table2[Event],"Goal",Table2[H/U],"AWAY",Table2[GameID],Table2[[#This Row],[GameID]],Table2[GameTime],"&lt;="&amp;Table2[[#This Row],[GameTime]])</f>
        <v>0</v>
      </c>
      <c r="T4114" t="str">
        <f>IF(Table2[[#This Row],[Event]]="Goal",Table2[[#This Row],[Hscore]]&amp;"-"&amp;Table2[[#This Row],[Uscore]],"")</f>
        <v>1-0</v>
      </c>
      <c r="U4114">
        <v>540</v>
      </c>
      <c r="V4114" s="1">
        <f>Table2[[#This Row],[GameTime]]-(Table2[[#This Row],[period]]-1)*1200</f>
        <v>540</v>
      </c>
      <c r="W4114" s="1">
        <f>ROUNDDOWN(Table2[[#This Row],[Time]]/60,0)</f>
        <v>9</v>
      </c>
      <c r="X4114" s="1">
        <f>ROUNDDOWN((Table2[[#This Row],[Time]]/60-Table2[[#This Row],[Time2]])*60,0)</f>
        <v>0</v>
      </c>
      <c r="Y4114" s="1" t="str">
        <f>IF(Table2[[#This Row],[Time2]]&lt;10,0&amp;Table2[[#This Row],[Time2]],Table2[[#This Row],[Time2]])</f>
        <v>09</v>
      </c>
      <c r="Z4114" s="1" t="str">
        <f>IF(Table2[[#This Row],[Time3]]&lt;10,0&amp;Table2[[#This Row],[Time3]],Table2[[#This Row],[Time3]])</f>
        <v>00</v>
      </c>
      <c r="AA4114" s="2" t="str">
        <f>Table2[[#This Row],[Time4]]&amp;":"&amp;Table2[[#This Row],[Time5]]</f>
        <v>09:00</v>
      </c>
      <c r="AB4114" s="1" t="str" cm="1">
        <f t="array" ref="AB4114">IFERROR(IF(Table2[[#This Row],[code]]="","",_xlfn.IFS(AND(Table2[[#This Row],[code]]&lt;400,Table2[[#This Row],[code]]&lt;&gt;""),2,Table2[[#This Row],[code]]&gt;500,4)),"")</f>
        <v/>
      </c>
      <c r="AC4114" s="1" t="str">
        <f>IF(Table2[[#This Row],[Event]]="Penalty",Table2[[#This Row],[number]],IF(Table2[[#This Row],[Event]]="Time-Out",401,""))</f>
        <v/>
      </c>
      <c r="AD4114" s="1">
        <f>ROW(A4113)</f>
        <v>4113</v>
      </c>
      <c r="AE4114" s="1">
        <f>COUNTIFS(Table2[GameID],Table2[[#This Row],[GameID]],Table2[Column1],"&lt;="&amp;Table2[[#This Row],[Column1]])-1</f>
        <v>0</v>
      </c>
    </row>
    <row r="4115" spans="1:31" x14ac:dyDescent="0.45">
      <c r="A4115" t="s">
        <v>325</v>
      </c>
      <c r="B4115" t="str">
        <f>_xlfn.TEXTBEFORE(Table2[[#This Row],[Kamp]]," - ")</f>
        <v>Sunds Seahawks</v>
      </c>
      <c r="C4115" t="str">
        <f>_xlfn.TEXTAFTER(Table2[[#This Row],[Kamp]],"- ")</f>
        <v>Aab</v>
      </c>
      <c r="D4115">
        <v>45329</v>
      </c>
      <c r="E4115">
        <v>83624</v>
      </c>
      <c r="F4115">
        <v>20232024</v>
      </c>
      <c r="G4115" t="s">
        <v>418</v>
      </c>
      <c r="H4115" t="s">
        <v>668</v>
      </c>
      <c r="I4115" t="s">
        <v>678</v>
      </c>
      <c r="J4115">
        <v>1</v>
      </c>
      <c r="K4115">
        <v>31144</v>
      </c>
      <c r="L4115">
        <v>1</v>
      </c>
      <c r="M4115" t="s">
        <v>630</v>
      </c>
      <c r="N4115" t="s">
        <v>214</v>
      </c>
      <c r="O4115" t="s">
        <v>228</v>
      </c>
      <c r="P4115">
        <v>7</v>
      </c>
      <c r="Q4115">
        <v>77</v>
      </c>
      <c r="R4115">
        <f>SUMIFS(Table2[number],Table2[Event],"Goal",Table2[H/U],"HOME",Table2[GameID],Table2[[#This Row],[GameID]],Table2[GameTime],"&lt;="&amp;Table2[[#This Row],[GameTime]])</f>
        <v>2</v>
      </c>
      <c r="S4115">
        <f>SUMIFS(Table2[number],Table2[Event],"Goal",Table2[H/U],"AWAY",Table2[GameID],Table2[[#This Row],[GameID]],Table2[GameTime],"&lt;="&amp;Table2[[#This Row],[GameTime]])</f>
        <v>0</v>
      </c>
      <c r="T4115" t="str">
        <f>IF(Table2[[#This Row],[Event]]="Goal",Table2[[#This Row],[Hscore]]&amp;"-"&amp;Table2[[#This Row],[Uscore]],"")</f>
        <v>2-0</v>
      </c>
      <c r="U4115">
        <v>861</v>
      </c>
      <c r="V4115" s="1">
        <f>Table2[[#This Row],[GameTime]]-(Table2[[#This Row],[period]]-1)*1200</f>
        <v>861</v>
      </c>
      <c r="W4115" s="1">
        <f>ROUNDDOWN(Table2[[#This Row],[Time]]/60,0)</f>
        <v>14</v>
      </c>
      <c r="X4115" s="1">
        <f>ROUNDDOWN((Table2[[#This Row],[Time]]/60-Table2[[#This Row],[Time2]])*60,0)</f>
        <v>21</v>
      </c>
      <c r="Y4115" s="1">
        <f>IF(Table2[[#This Row],[Time2]]&lt;10,0&amp;Table2[[#This Row],[Time2]],Table2[[#This Row],[Time2]])</f>
        <v>14</v>
      </c>
      <c r="Z4115" s="1">
        <f>IF(Table2[[#This Row],[Time3]]&lt;10,0&amp;Table2[[#This Row],[Time3]],Table2[[#This Row],[Time3]])</f>
        <v>21</v>
      </c>
      <c r="AA4115" s="2" t="str">
        <f>Table2[[#This Row],[Time4]]&amp;":"&amp;Table2[[#This Row],[Time5]]</f>
        <v>14:21</v>
      </c>
      <c r="AB4115" s="1" t="str" cm="1">
        <f t="array" ref="AB4115">IFERROR(IF(Table2[[#This Row],[code]]="","",_xlfn.IFS(AND(Table2[[#This Row],[code]]&lt;400,Table2[[#This Row],[code]]&lt;&gt;""),2,Table2[[#This Row],[code]]&gt;500,4)),"")</f>
        <v/>
      </c>
      <c r="AC4115" s="1" t="str">
        <f>IF(Table2[[#This Row],[Event]]="Penalty",Table2[[#This Row],[number]],IF(Table2[[#This Row],[Event]]="Time-Out",401,""))</f>
        <v/>
      </c>
      <c r="AD4115" s="1">
        <f>ROW(A4114)</f>
        <v>4114</v>
      </c>
      <c r="AE4115" s="1">
        <f>COUNTIFS(Table2[GameID],Table2[[#This Row],[GameID]],Table2[Column1],"&lt;="&amp;Table2[[#This Row],[Column1]])-1</f>
        <v>1</v>
      </c>
    </row>
    <row r="4116" spans="1:31" x14ac:dyDescent="0.45">
      <c r="A4116" t="s">
        <v>325</v>
      </c>
      <c r="B4116" t="str">
        <f>_xlfn.TEXTBEFORE(Table2[[#This Row],[Kamp]]," - ")</f>
        <v>Sunds Seahawks</v>
      </c>
      <c r="C4116" t="str">
        <f>_xlfn.TEXTAFTER(Table2[[#This Row],[Kamp]],"- ")</f>
        <v>Aab</v>
      </c>
      <c r="D4116">
        <v>45329</v>
      </c>
      <c r="E4116">
        <v>83624</v>
      </c>
      <c r="F4116">
        <v>20232024</v>
      </c>
      <c r="G4116" t="s">
        <v>418</v>
      </c>
      <c r="H4116" t="s">
        <v>669</v>
      </c>
      <c r="I4116" t="s">
        <v>677</v>
      </c>
      <c r="J4116">
        <v>1</v>
      </c>
      <c r="K4116">
        <v>31146</v>
      </c>
      <c r="L4116">
        <v>1</v>
      </c>
      <c r="M4116" t="s">
        <v>630</v>
      </c>
      <c r="N4116" t="s">
        <v>516</v>
      </c>
      <c r="O4116" t="s">
        <v>265</v>
      </c>
      <c r="P4116">
        <v>20</v>
      </c>
      <c r="Q4116">
        <v>14</v>
      </c>
      <c r="R4116">
        <f>SUMIFS(Table2[number],Table2[Event],"Goal",Table2[H/U],"HOME",Table2[GameID],Table2[[#This Row],[GameID]],Table2[GameTime],"&lt;="&amp;Table2[[#This Row],[GameTime]])</f>
        <v>2</v>
      </c>
      <c r="S4116">
        <f>SUMIFS(Table2[number],Table2[Event],"Goal",Table2[H/U],"AWAY",Table2[GameID],Table2[[#This Row],[GameID]],Table2[GameTime],"&lt;="&amp;Table2[[#This Row],[GameTime]])</f>
        <v>1</v>
      </c>
      <c r="T4116" t="str">
        <f>IF(Table2[[#This Row],[Event]]="Goal",Table2[[#This Row],[Hscore]]&amp;"-"&amp;Table2[[#This Row],[Uscore]],"")</f>
        <v>2-1</v>
      </c>
      <c r="U4116">
        <v>1094</v>
      </c>
      <c r="V4116" s="1">
        <f>Table2[[#This Row],[GameTime]]-(Table2[[#This Row],[period]]-1)*1200</f>
        <v>1094</v>
      </c>
      <c r="W4116" s="1">
        <f>ROUNDDOWN(Table2[[#This Row],[Time]]/60,0)</f>
        <v>18</v>
      </c>
      <c r="X4116" s="1">
        <f>ROUNDDOWN((Table2[[#This Row],[Time]]/60-Table2[[#This Row],[Time2]])*60,0)</f>
        <v>14</v>
      </c>
      <c r="Y4116" s="1">
        <f>IF(Table2[[#This Row],[Time2]]&lt;10,0&amp;Table2[[#This Row],[Time2]],Table2[[#This Row],[Time2]])</f>
        <v>18</v>
      </c>
      <c r="Z4116" s="1">
        <f>IF(Table2[[#This Row],[Time3]]&lt;10,0&amp;Table2[[#This Row],[Time3]],Table2[[#This Row],[Time3]])</f>
        <v>14</v>
      </c>
      <c r="AA4116" s="2" t="str">
        <f>Table2[[#This Row],[Time4]]&amp;":"&amp;Table2[[#This Row],[Time5]]</f>
        <v>18:14</v>
      </c>
      <c r="AB4116" s="1" t="str" cm="1">
        <f t="array" ref="AB4116">IFERROR(IF(Table2[[#This Row],[code]]="","",_xlfn.IFS(AND(Table2[[#This Row],[code]]&lt;400,Table2[[#This Row],[code]]&lt;&gt;""),2,Table2[[#This Row],[code]]&gt;500,4)),"")</f>
        <v/>
      </c>
      <c r="AC4116" s="1" t="str">
        <f>IF(Table2[[#This Row],[Event]]="Penalty",Table2[[#This Row],[number]],IF(Table2[[#This Row],[Event]]="Time-Out",401,""))</f>
        <v/>
      </c>
      <c r="AD4116" s="1">
        <f>ROW(A4115)</f>
        <v>4115</v>
      </c>
      <c r="AE4116" s="1">
        <f>COUNTIFS(Table2[GameID],Table2[[#This Row],[GameID]],Table2[Column1],"&lt;="&amp;Table2[[#This Row],[Column1]])-1</f>
        <v>2</v>
      </c>
    </row>
    <row r="4117" spans="1:31" x14ac:dyDescent="0.45">
      <c r="A4117" t="s">
        <v>325</v>
      </c>
      <c r="B4117" t="str">
        <f>_xlfn.TEXTBEFORE(Table2[[#This Row],[Kamp]]," - ")</f>
        <v>Sunds Seahawks</v>
      </c>
      <c r="C4117" t="str">
        <f>_xlfn.TEXTAFTER(Table2[[#This Row],[Kamp]],"- ")</f>
        <v>Aab</v>
      </c>
      <c r="D4117">
        <v>45329</v>
      </c>
      <c r="E4117">
        <v>83624</v>
      </c>
      <c r="F4117">
        <v>20232024</v>
      </c>
      <c r="G4117" t="s">
        <v>418</v>
      </c>
      <c r="H4117" t="s">
        <v>668</v>
      </c>
      <c r="I4117" t="s">
        <v>678</v>
      </c>
      <c r="J4117">
        <v>1</v>
      </c>
      <c r="K4117">
        <v>31144</v>
      </c>
      <c r="L4117">
        <v>1</v>
      </c>
      <c r="M4117" t="s">
        <v>630</v>
      </c>
      <c r="N4117" t="s">
        <v>221</v>
      </c>
      <c r="O4117" t="s">
        <v>228</v>
      </c>
      <c r="P4117">
        <v>25</v>
      </c>
      <c r="Q4117">
        <v>77</v>
      </c>
      <c r="R4117">
        <f>SUMIFS(Table2[number],Table2[Event],"Goal",Table2[H/U],"HOME",Table2[GameID],Table2[[#This Row],[GameID]],Table2[GameTime],"&lt;="&amp;Table2[[#This Row],[GameTime]])</f>
        <v>3</v>
      </c>
      <c r="S4117">
        <f>SUMIFS(Table2[number],Table2[Event],"Goal",Table2[H/U],"AWAY",Table2[GameID],Table2[[#This Row],[GameID]],Table2[GameTime],"&lt;="&amp;Table2[[#This Row],[GameTime]])</f>
        <v>1</v>
      </c>
      <c r="T4117" t="str">
        <f>IF(Table2[[#This Row],[Event]]="Goal",Table2[[#This Row],[Hscore]]&amp;"-"&amp;Table2[[#This Row],[Uscore]],"")</f>
        <v>3-1</v>
      </c>
      <c r="U4117">
        <v>1121</v>
      </c>
      <c r="V4117" s="1">
        <f>Table2[[#This Row],[GameTime]]-(Table2[[#This Row],[period]]-1)*1200</f>
        <v>1121</v>
      </c>
      <c r="W4117" s="1">
        <f>ROUNDDOWN(Table2[[#This Row],[Time]]/60,0)</f>
        <v>18</v>
      </c>
      <c r="X4117" s="1">
        <f>ROUNDDOWN((Table2[[#This Row],[Time]]/60-Table2[[#This Row],[Time2]])*60,0)</f>
        <v>41</v>
      </c>
      <c r="Y4117" s="1">
        <f>IF(Table2[[#This Row],[Time2]]&lt;10,0&amp;Table2[[#This Row],[Time2]],Table2[[#This Row],[Time2]])</f>
        <v>18</v>
      </c>
      <c r="Z4117" s="1">
        <f>IF(Table2[[#This Row],[Time3]]&lt;10,0&amp;Table2[[#This Row],[Time3]],Table2[[#This Row],[Time3]])</f>
        <v>41</v>
      </c>
      <c r="AA4117" s="2" t="str">
        <f>Table2[[#This Row],[Time4]]&amp;":"&amp;Table2[[#This Row],[Time5]]</f>
        <v>18:41</v>
      </c>
      <c r="AB4117" s="1" t="str" cm="1">
        <f t="array" ref="AB4117">IFERROR(IF(Table2[[#This Row],[code]]="","",_xlfn.IFS(AND(Table2[[#This Row],[code]]&lt;400,Table2[[#This Row],[code]]&lt;&gt;""),2,Table2[[#This Row],[code]]&gt;500,4)),"")</f>
        <v/>
      </c>
      <c r="AC4117" s="1" t="str">
        <f>IF(Table2[[#This Row],[Event]]="Penalty",Table2[[#This Row],[number]],IF(Table2[[#This Row],[Event]]="Time-Out",401,""))</f>
        <v/>
      </c>
      <c r="AD4117" s="1">
        <f>ROW(A4116)</f>
        <v>4116</v>
      </c>
      <c r="AE4117" s="1">
        <f>COUNTIFS(Table2[GameID],Table2[[#This Row],[GameID]],Table2[Column1],"&lt;="&amp;Table2[[#This Row],[Column1]])-1</f>
        <v>3</v>
      </c>
    </row>
    <row r="4118" spans="1:31" x14ac:dyDescent="0.45">
      <c r="A4118" t="s">
        <v>325</v>
      </c>
      <c r="B4118" t="str">
        <f>_xlfn.TEXTBEFORE(Table2[[#This Row],[Kamp]]," - ")</f>
        <v>Sunds Seahawks</v>
      </c>
      <c r="C4118" t="str">
        <f>_xlfn.TEXTAFTER(Table2[[#This Row],[Kamp]],"- ")</f>
        <v>Aab</v>
      </c>
      <c r="D4118">
        <v>45329</v>
      </c>
      <c r="E4118">
        <v>83624</v>
      </c>
      <c r="F4118">
        <v>20232024</v>
      </c>
      <c r="G4118" t="s">
        <v>418</v>
      </c>
      <c r="H4118" t="s">
        <v>669</v>
      </c>
      <c r="I4118" t="s">
        <v>677</v>
      </c>
      <c r="J4118">
        <v>2</v>
      </c>
      <c r="K4118">
        <v>31146</v>
      </c>
      <c r="L4118">
        <v>201</v>
      </c>
      <c r="M4118" t="s">
        <v>631</v>
      </c>
      <c r="N4118" t="s">
        <v>140</v>
      </c>
      <c r="O4118" t="s">
        <v>634</v>
      </c>
      <c r="P4118">
        <v>60</v>
      </c>
      <c r="Q4118" t="s">
        <v>634</v>
      </c>
      <c r="R4118">
        <f>SUMIFS(Table2[number],Table2[Event],"Goal",Table2[H/U],"HOME",Table2[GameID],Table2[[#This Row],[GameID]],Table2[GameTime],"&lt;="&amp;Table2[[#This Row],[GameTime]])</f>
        <v>3</v>
      </c>
      <c r="S4118">
        <f>SUMIFS(Table2[number],Table2[Event],"Goal",Table2[H/U],"AWAY",Table2[GameID],Table2[[#This Row],[GameID]],Table2[GameTime],"&lt;="&amp;Table2[[#This Row],[GameTime]])</f>
        <v>1</v>
      </c>
      <c r="T4118" t="str">
        <f>IF(Table2[[#This Row],[Event]]="Goal",Table2[[#This Row],[Hscore]]&amp;"-"&amp;Table2[[#This Row],[Uscore]],"")</f>
        <v/>
      </c>
      <c r="U4118">
        <v>1340</v>
      </c>
      <c r="V4118" s="1">
        <f>Table2[[#This Row],[GameTime]]-(Table2[[#This Row],[period]]-1)*1200</f>
        <v>140</v>
      </c>
      <c r="W4118" s="1">
        <f>ROUNDDOWN(Table2[[#This Row],[Time]]/60,0)</f>
        <v>2</v>
      </c>
      <c r="X4118" s="1">
        <f>ROUNDDOWN((Table2[[#This Row],[Time]]/60-Table2[[#This Row],[Time2]])*60,0)</f>
        <v>20</v>
      </c>
      <c r="Y4118" s="1" t="str">
        <f>IF(Table2[[#This Row],[Time2]]&lt;10,0&amp;Table2[[#This Row],[Time2]],Table2[[#This Row],[Time2]])</f>
        <v>02</v>
      </c>
      <c r="Z4118" s="1">
        <f>IF(Table2[[#This Row],[Time3]]&lt;10,0&amp;Table2[[#This Row],[Time3]],Table2[[#This Row],[Time3]])</f>
        <v>20</v>
      </c>
      <c r="AA4118" s="2" t="str">
        <f>Table2[[#This Row],[Time4]]&amp;":"&amp;Table2[[#This Row],[Time5]]</f>
        <v>02:20</v>
      </c>
      <c r="AB4118" s="1" cm="1">
        <f t="array" ref="AB4118">IFERROR(IF(Table2[[#This Row],[code]]="","",_xlfn.IFS(AND(Table2[[#This Row],[code]]&lt;400,Table2[[#This Row],[code]]&lt;&gt;""),2,Table2[[#This Row],[code]]&gt;500,4)),"")</f>
        <v>2</v>
      </c>
      <c r="AC4118" s="1">
        <f>IF(Table2[[#This Row],[Event]]="Penalty",Table2[[#This Row],[number]],IF(Table2[[#This Row],[Event]]="Time-Out",401,""))</f>
        <v>201</v>
      </c>
      <c r="AD4118" s="1">
        <f>ROW(A4117)</f>
        <v>4117</v>
      </c>
      <c r="AE4118" s="1">
        <f>COUNTIFS(Table2[GameID],Table2[[#This Row],[GameID]],Table2[Column1],"&lt;="&amp;Table2[[#This Row],[Column1]])-1</f>
        <v>4</v>
      </c>
    </row>
    <row r="4119" spans="1:31" x14ac:dyDescent="0.45">
      <c r="A4119" t="s">
        <v>325</v>
      </c>
      <c r="B4119" t="str">
        <f>_xlfn.TEXTBEFORE(Table2[[#This Row],[Kamp]]," - ")</f>
        <v>Sunds Seahawks</v>
      </c>
      <c r="C4119" t="str">
        <f>_xlfn.TEXTAFTER(Table2[[#This Row],[Kamp]],"- ")</f>
        <v>Aab</v>
      </c>
      <c r="D4119">
        <v>45329</v>
      </c>
      <c r="E4119">
        <v>83624</v>
      </c>
      <c r="F4119">
        <v>20232024</v>
      </c>
      <c r="G4119" t="s">
        <v>418</v>
      </c>
      <c r="H4119" t="s">
        <v>668</v>
      </c>
      <c r="I4119" t="s">
        <v>678</v>
      </c>
      <c r="J4119">
        <v>2</v>
      </c>
      <c r="K4119">
        <v>31144</v>
      </c>
      <c r="L4119">
        <v>1</v>
      </c>
      <c r="M4119" t="s">
        <v>630</v>
      </c>
      <c r="N4119" t="s">
        <v>228</v>
      </c>
      <c r="O4119" t="s">
        <v>215</v>
      </c>
      <c r="P4119">
        <v>77</v>
      </c>
      <c r="Q4119">
        <v>9</v>
      </c>
      <c r="R4119">
        <f>SUMIFS(Table2[number],Table2[Event],"Goal",Table2[H/U],"HOME",Table2[GameID],Table2[[#This Row],[GameID]],Table2[GameTime],"&lt;="&amp;Table2[[#This Row],[GameTime]])</f>
        <v>4</v>
      </c>
      <c r="S4119">
        <f>SUMIFS(Table2[number],Table2[Event],"Goal",Table2[H/U],"AWAY",Table2[GameID],Table2[[#This Row],[GameID]],Table2[GameTime],"&lt;="&amp;Table2[[#This Row],[GameTime]])</f>
        <v>1</v>
      </c>
      <c r="T4119" t="str">
        <f>IF(Table2[[#This Row],[Event]]="Goal",Table2[[#This Row],[Hscore]]&amp;"-"&amp;Table2[[#This Row],[Uscore]],"")</f>
        <v>4-1</v>
      </c>
      <c r="U4119">
        <v>1342</v>
      </c>
      <c r="V4119" s="1">
        <f>Table2[[#This Row],[GameTime]]-(Table2[[#This Row],[period]]-1)*1200</f>
        <v>142</v>
      </c>
      <c r="W4119" s="1">
        <f>ROUNDDOWN(Table2[[#This Row],[Time]]/60,0)</f>
        <v>2</v>
      </c>
      <c r="X4119" s="1">
        <f>ROUNDDOWN((Table2[[#This Row],[Time]]/60-Table2[[#This Row],[Time2]])*60,0)</f>
        <v>22</v>
      </c>
      <c r="Y4119" s="1" t="str">
        <f>IF(Table2[[#This Row],[Time2]]&lt;10,0&amp;Table2[[#This Row],[Time2]],Table2[[#This Row],[Time2]])</f>
        <v>02</v>
      </c>
      <c r="Z4119" s="1">
        <f>IF(Table2[[#This Row],[Time3]]&lt;10,0&amp;Table2[[#This Row],[Time3]],Table2[[#This Row],[Time3]])</f>
        <v>22</v>
      </c>
      <c r="AA4119" s="2" t="str">
        <f>Table2[[#This Row],[Time4]]&amp;":"&amp;Table2[[#This Row],[Time5]]</f>
        <v>02:22</v>
      </c>
      <c r="AB4119" s="1" t="str" cm="1">
        <f t="array" ref="AB4119">IFERROR(IF(Table2[[#This Row],[code]]="","",_xlfn.IFS(AND(Table2[[#This Row],[code]]&lt;400,Table2[[#This Row],[code]]&lt;&gt;""),2,Table2[[#This Row],[code]]&gt;500,4)),"")</f>
        <v/>
      </c>
      <c r="AC4119" s="1" t="str">
        <f>IF(Table2[[#This Row],[Event]]="Penalty",Table2[[#This Row],[number]],IF(Table2[[#This Row],[Event]]="Time-Out",401,""))</f>
        <v/>
      </c>
      <c r="AD4119" s="1">
        <f>ROW(A4118)</f>
        <v>4118</v>
      </c>
      <c r="AE4119" s="1">
        <f>COUNTIFS(Table2[GameID],Table2[[#This Row],[GameID]],Table2[Column1],"&lt;="&amp;Table2[[#This Row],[Column1]])-1</f>
        <v>5</v>
      </c>
    </row>
    <row r="4120" spans="1:31" x14ac:dyDescent="0.45">
      <c r="A4120" t="s">
        <v>325</v>
      </c>
      <c r="B4120" t="str">
        <f>_xlfn.TEXTBEFORE(Table2[[#This Row],[Kamp]]," - ")</f>
        <v>Sunds Seahawks</v>
      </c>
      <c r="C4120" t="str">
        <f>_xlfn.TEXTAFTER(Table2[[#This Row],[Kamp]],"- ")</f>
        <v>Aab</v>
      </c>
      <c r="D4120">
        <v>45329</v>
      </c>
      <c r="E4120">
        <v>83624</v>
      </c>
      <c r="F4120">
        <v>20232024</v>
      </c>
      <c r="G4120" t="s">
        <v>418</v>
      </c>
      <c r="H4120" t="s">
        <v>668</v>
      </c>
      <c r="I4120" t="s">
        <v>678</v>
      </c>
      <c r="J4120">
        <v>2</v>
      </c>
      <c r="K4120">
        <v>31144</v>
      </c>
      <c r="L4120">
        <v>1</v>
      </c>
      <c r="M4120" t="s">
        <v>630</v>
      </c>
      <c r="N4120" t="s">
        <v>213</v>
      </c>
      <c r="O4120" t="s">
        <v>231</v>
      </c>
      <c r="P4120">
        <v>5</v>
      </c>
      <c r="Q4120">
        <v>97</v>
      </c>
      <c r="R4120">
        <f>SUMIFS(Table2[number],Table2[Event],"Goal",Table2[H/U],"HOME",Table2[GameID],Table2[[#This Row],[GameID]],Table2[GameTime],"&lt;="&amp;Table2[[#This Row],[GameTime]])</f>
        <v>5</v>
      </c>
      <c r="S4120">
        <f>SUMIFS(Table2[number],Table2[Event],"Goal",Table2[H/U],"AWAY",Table2[GameID],Table2[[#This Row],[GameID]],Table2[GameTime],"&lt;="&amp;Table2[[#This Row],[GameTime]])</f>
        <v>1</v>
      </c>
      <c r="T4120" t="str">
        <f>IF(Table2[[#This Row],[Event]]="Goal",Table2[[#This Row],[Hscore]]&amp;"-"&amp;Table2[[#This Row],[Uscore]],"")</f>
        <v>5-1</v>
      </c>
      <c r="U4120">
        <v>1771</v>
      </c>
      <c r="V4120" s="1">
        <f>Table2[[#This Row],[GameTime]]-(Table2[[#This Row],[period]]-1)*1200</f>
        <v>571</v>
      </c>
      <c r="W4120" s="1">
        <f>ROUNDDOWN(Table2[[#This Row],[Time]]/60,0)</f>
        <v>9</v>
      </c>
      <c r="X4120" s="1">
        <f>ROUNDDOWN((Table2[[#This Row],[Time]]/60-Table2[[#This Row],[Time2]])*60,0)</f>
        <v>31</v>
      </c>
      <c r="Y4120" s="1" t="str">
        <f>IF(Table2[[#This Row],[Time2]]&lt;10,0&amp;Table2[[#This Row],[Time2]],Table2[[#This Row],[Time2]])</f>
        <v>09</v>
      </c>
      <c r="Z4120" s="1">
        <f>IF(Table2[[#This Row],[Time3]]&lt;10,0&amp;Table2[[#This Row],[Time3]],Table2[[#This Row],[Time3]])</f>
        <v>31</v>
      </c>
      <c r="AA4120" s="2" t="str">
        <f>Table2[[#This Row],[Time4]]&amp;":"&amp;Table2[[#This Row],[Time5]]</f>
        <v>09:31</v>
      </c>
      <c r="AB4120" s="1" t="str" cm="1">
        <f t="array" ref="AB4120">IFERROR(IF(Table2[[#This Row],[code]]="","",_xlfn.IFS(AND(Table2[[#This Row],[code]]&lt;400,Table2[[#This Row],[code]]&lt;&gt;""),2,Table2[[#This Row],[code]]&gt;500,4)),"")</f>
        <v/>
      </c>
      <c r="AC4120" s="1" t="str">
        <f>IF(Table2[[#This Row],[Event]]="Penalty",Table2[[#This Row],[number]],IF(Table2[[#This Row],[Event]]="Time-Out",401,""))</f>
        <v/>
      </c>
      <c r="AD4120" s="1">
        <f>ROW(A4119)</f>
        <v>4119</v>
      </c>
      <c r="AE4120" s="1">
        <f>COUNTIFS(Table2[GameID],Table2[[#This Row],[GameID]],Table2[Column1],"&lt;="&amp;Table2[[#This Row],[Column1]])-1</f>
        <v>6</v>
      </c>
    </row>
    <row r="4121" spans="1:31" x14ac:dyDescent="0.45">
      <c r="A4121" t="s">
        <v>325</v>
      </c>
      <c r="B4121" t="str">
        <f>_xlfn.TEXTBEFORE(Table2[[#This Row],[Kamp]]," - ")</f>
        <v>Sunds Seahawks</v>
      </c>
      <c r="C4121" t="str">
        <f>_xlfn.TEXTAFTER(Table2[[#This Row],[Kamp]],"- ")</f>
        <v>Aab</v>
      </c>
      <c r="D4121">
        <v>45329</v>
      </c>
      <c r="E4121">
        <v>83624</v>
      </c>
      <c r="F4121">
        <v>20232024</v>
      </c>
      <c r="G4121" t="s">
        <v>418</v>
      </c>
      <c r="H4121" t="s">
        <v>668</v>
      </c>
      <c r="I4121" t="s">
        <v>678</v>
      </c>
      <c r="J4121">
        <v>2</v>
      </c>
      <c r="K4121">
        <v>31144</v>
      </c>
      <c r="L4121">
        <v>1</v>
      </c>
      <c r="M4121" t="s">
        <v>630</v>
      </c>
      <c r="N4121" t="s">
        <v>215</v>
      </c>
      <c r="O4121" t="s">
        <v>228</v>
      </c>
      <c r="P4121">
        <v>9</v>
      </c>
      <c r="Q4121">
        <v>77</v>
      </c>
      <c r="R4121">
        <f>SUMIFS(Table2[number],Table2[Event],"Goal",Table2[H/U],"HOME",Table2[GameID],Table2[[#This Row],[GameID]],Table2[GameTime],"&lt;="&amp;Table2[[#This Row],[GameTime]])</f>
        <v>6</v>
      </c>
      <c r="S4121">
        <f>SUMIFS(Table2[number],Table2[Event],"Goal",Table2[H/U],"AWAY",Table2[GameID],Table2[[#This Row],[GameID]],Table2[GameTime],"&lt;="&amp;Table2[[#This Row],[GameTime]])</f>
        <v>1</v>
      </c>
      <c r="T4121" t="str">
        <f>IF(Table2[[#This Row],[Event]]="Goal",Table2[[#This Row],[Hscore]]&amp;"-"&amp;Table2[[#This Row],[Uscore]],"")</f>
        <v>6-1</v>
      </c>
      <c r="U4121">
        <v>1828</v>
      </c>
      <c r="V4121" s="1">
        <f>Table2[[#This Row],[GameTime]]-(Table2[[#This Row],[period]]-1)*1200</f>
        <v>628</v>
      </c>
      <c r="W4121" s="1">
        <f>ROUNDDOWN(Table2[[#This Row],[Time]]/60,0)</f>
        <v>10</v>
      </c>
      <c r="X4121" s="1">
        <f>ROUNDDOWN((Table2[[#This Row],[Time]]/60-Table2[[#This Row],[Time2]])*60,0)</f>
        <v>28</v>
      </c>
      <c r="Y4121" s="1">
        <f>IF(Table2[[#This Row],[Time2]]&lt;10,0&amp;Table2[[#This Row],[Time2]],Table2[[#This Row],[Time2]])</f>
        <v>10</v>
      </c>
      <c r="Z4121" s="1">
        <f>IF(Table2[[#This Row],[Time3]]&lt;10,0&amp;Table2[[#This Row],[Time3]],Table2[[#This Row],[Time3]])</f>
        <v>28</v>
      </c>
      <c r="AA4121" s="2" t="str">
        <f>Table2[[#This Row],[Time4]]&amp;":"&amp;Table2[[#This Row],[Time5]]</f>
        <v>10:28</v>
      </c>
      <c r="AB4121" s="1" t="str" cm="1">
        <f t="array" ref="AB4121">IFERROR(IF(Table2[[#This Row],[code]]="","",_xlfn.IFS(AND(Table2[[#This Row],[code]]&lt;400,Table2[[#This Row],[code]]&lt;&gt;""),2,Table2[[#This Row],[code]]&gt;500,4)),"")</f>
        <v/>
      </c>
      <c r="AC4121" s="1" t="str">
        <f>IF(Table2[[#This Row],[Event]]="Penalty",Table2[[#This Row],[number]],IF(Table2[[#This Row],[Event]]="Time-Out",401,""))</f>
        <v/>
      </c>
      <c r="AD4121" s="1">
        <f>ROW(A4120)</f>
        <v>4120</v>
      </c>
      <c r="AE4121" s="1">
        <f>COUNTIFS(Table2[GameID],Table2[[#This Row],[GameID]],Table2[Column1],"&lt;="&amp;Table2[[#This Row],[Column1]])-1</f>
        <v>7</v>
      </c>
    </row>
    <row r="4122" spans="1:31" x14ac:dyDescent="0.45">
      <c r="A4122" t="s">
        <v>325</v>
      </c>
      <c r="B4122" t="str">
        <f>_xlfn.TEXTBEFORE(Table2[[#This Row],[Kamp]]," - ")</f>
        <v>Sunds Seahawks</v>
      </c>
      <c r="C4122" t="str">
        <f>_xlfn.TEXTAFTER(Table2[[#This Row],[Kamp]],"- ")</f>
        <v>Aab</v>
      </c>
      <c r="D4122">
        <v>45329</v>
      </c>
      <c r="E4122">
        <v>83624</v>
      </c>
      <c r="F4122">
        <v>20232024</v>
      </c>
      <c r="G4122" t="s">
        <v>418</v>
      </c>
      <c r="H4122" t="s">
        <v>669</v>
      </c>
      <c r="I4122" t="s">
        <v>677</v>
      </c>
      <c r="J4122">
        <v>2</v>
      </c>
      <c r="K4122">
        <v>31146</v>
      </c>
      <c r="L4122">
        <v>0</v>
      </c>
      <c r="M4122" t="s">
        <v>633</v>
      </c>
      <c r="N4122" t="s">
        <v>634</v>
      </c>
      <c r="O4122" t="s">
        <v>634</v>
      </c>
      <c r="P4122" t="s">
        <v>634</v>
      </c>
      <c r="Q4122" t="s">
        <v>634</v>
      </c>
      <c r="R4122">
        <f>SUMIFS(Table2[number],Table2[Event],"Goal",Table2[H/U],"HOME",Table2[GameID],Table2[[#This Row],[GameID]],Table2[GameTime],"&lt;="&amp;Table2[[#This Row],[GameTime]])</f>
        <v>6</v>
      </c>
      <c r="S4122">
        <f>SUMIFS(Table2[number],Table2[Event],"Goal",Table2[H/U],"AWAY",Table2[GameID],Table2[[#This Row],[GameID]],Table2[GameTime],"&lt;="&amp;Table2[[#This Row],[GameTime]])</f>
        <v>1</v>
      </c>
      <c r="T4122" t="str">
        <f>IF(Table2[[#This Row],[Event]]="Goal",Table2[[#This Row],[Hscore]]&amp;"-"&amp;Table2[[#This Row],[Uscore]],"")</f>
        <v/>
      </c>
      <c r="U4122">
        <v>1828</v>
      </c>
      <c r="V4122" s="1">
        <f>Table2[[#This Row],[GameTime]]-(Table2[[#This Row],[period]]-1)*1200</f>
        <v>628</v>
      </c>
      <c r="W4122" s="1">
        <f>ROUNDDOWN(Table2[[#This Row],[Time]]/60,0)</f>
        <v>10</v>
      </c>
      <c r="X4122" s="1">
        <f>ROUNDDOWN((Table2[[#This Row],[Time]]/60-Table2[[#This Row],[Time2]])*60,0)</f>
        <v>28</v>
      </c>
      <c r="Y4122" s="1">
        <f>IF(Table2[[#This Row],[Time2]]&lt;10,0&amp;Table2[[#This Row],[Time2]],Table2[[#This Row],[Time2]])</f>
        <v>10</v>
      </c>
      <c r="Z4122" s="1">
        <f>IF(Table2[[#This Row],[Time3]]&lt;10,0&amp;Table2[[#This Row],[Time3]],Table2[[#This Row],[Time3]])</f>
        <v>28</v>
      </c>
      <c r="AA4122" s="2" t="str">
        <f>Table2[[#This Row],[Time4]]&amp;":"&amp;Table2[[#This Row],[Time5]]</f>
        <v>10:28</v>
      </c>
      <c r="AB4122" s="1" t="str" cm="1">
        <f t="array" ref="AB4122">IFERROR(IF(Table2[[#This Row],[code]]="","",_xlfn.IFS(AND(Table2[[#This Row],[code]]&lt;400,Table2[[#This Row],[code]]&lt;&gt;""),2,Table2[[#This Row],[code]]&gt;500,4)),"")</f>
        <v/>
      </c>
      <c r="AC4122" s="1">
        <f>IF(Table2[[#This Row],[Event]]="Penalty",Table2[[#This Row],[number]],IF(Table2[[#This Row],[Event]]="Time-Out",401,""))</f>
        <v>401</v>
      </c>
      <c r="AD4122" s="1">
        <f>ROW(A4121)</f>
        <v>4121</v>
      </c>
      <c r="AE4122" s="1">
        <f>COUNTIFS(Table2[GameID],Table2[[#This Row],[GameID]],Table2[Column1],"&lt;="&amp;Table2[[#This Row],[Column1]])-1</f>
        <v>8</v>
      </c>
    </row>
    <row r="4123" spans="1:31" x14ac:dyDescent="0.45">
      <c r="A4123" t="s">
        <v>325</v>
      </c>
      <c r="B4123" t="str">
        <f>_xlfn.TEXTBEFORE(Table2[[#This Row],[Kamp]]," - ")</f>
        <v>Sunds Seahawks</v>
      </c>
      <c r="C4123" t="str">
        <f>_xlfn.TEXTAFTER(Table2[[#This Row],[Kamp]],"- ")</f>
        <v>Aab</v>
      </c>
      <c r="D4123">
        <v>45329</v>
      </c>
      <c r="E4123">
        <v>83624</v>
      </c>
      <c r="F4123">
        <v>20232024</v>
      </c>
      <c r="G4123" t="s">
        <v>418</v>
      </c>
      <c r="H4123" t="s">
        <v>668</v>
      </c>
      <c r="I4123" t="s">
        <v>678</v>
      </c>
      <c r="J4123">
        <v>2</v>
      </c>
      <c r="K4123">
        <v>31144</v>
      </c>
      <c r="L4123">
        <v>1</v>
      </c>
      <c r="M4123" t="s">
        <v>630</v>
      </c>
      <c r="N4123" t="s">
        <v>231</v>
      </c>
      <c r="O4123" t="s">
        <v>219</v>
      </c>
      <c r="P4123">
        <v>97</v>
      </c>
      <c r="Q4123">
        <v>23</v>
      </c>
      <c r="R4123">
        <f>SUMIFS(Table2[number],Table2[Event],"Goal",Table2[H/U],"HOME",Table2[GameID],Table2[[#This Row],[GameID]],Table2[GameTime],"&lt;="&amp;Table2[[#This Row],[GameTime]])</f>
        <v>7</v>
      </c>
      <c r="S4123">
        <f>SUMIFS(Table2[number],Table2[Event],"Goal",Table2[H/U],"AWAY",Table2[GameID],Table2[[#This Row],[GameID]],Table2[GameTime],"&lt;="&amp;Table2[[#This Row],[GameTime]])</f>
        <v>1</v>
      </c>
      <c r="T4123" t="str">
        <f>IF(Table2[[#This Row],[Event]]="Goal",Table2[[#This Row],[Hscore]]&amp;"-"&amp;Table2[[#This Row],[Uscore]],"")</f>
        <v>7-1</v>
      </c>
      <c r="U4123">
        <v>2170</v>
      </c>
      <c r="V4123" s="1">
        <f>Table2[[#This Row],[GameTime]]-(Table2[[#This Row],[period]]-1)*1200</f>
        <v>970</v>
      </c>
      <c r="W4123" s="1">
        <f>ROUNDDOWN(Table2[[#This Row],[Time]]/60,0)</f>
        <v>16</v>
      </c>
      <c r="X4123" s="1">
        <f>ROUNDDOWN((Table2[[#This Row],[Time]]/60-Table2[[#This Row],[Time2]])*60,0)</f>
        <v>10</v>
      </c>
      <c r="Y4123" s="1">
        <f>IF(Table2[[#This Row],[Time2]]&lt;10,0&amp;Table2[[#This Row],[Time2]],Table2[[#This Row],[Time2]])</f>
        <v>16</v>
      </c>
      <c r="Z4123" s="1">
        <f>IF(Table2[[#This Row],[Time3]]&lt;10,0&amp;Table2[[#This Row],[Time3]],Table2[[#This Row],[Time3]])</f>
        <v>10</v>
      </c>
      <c r="AA4123" s="2" t="str">
        <f>Table2[[#This Row],[Time4]]&amp;":"&amp;Table2[[#This Row],[Time5]]</f>
        <v>16:10</v>
      </c>
      <c r="AB4123" s="1" t="str" cm="1">
        <f t="array" ref="AB4123">IFERROR(IF(Table2[[#This Row],[code]]="","",_xlfn.IFS(AND(Table2[[#This Row],[code]]&lt;400,Table2[[#This Row],[code]]&lt;&gt;""),2,Table2[[#This Row],[code]]&gt;500,4)),"")</f>
        <v/>
      </c>
      <c r="AC4123" s="1" t="str">
        <f>IF(Table2[[#This Row],[Event]]="Penalty",Table2[[#This Row],[number]],IF(Table2[[#This Row],[Event]]="Time-Out",401,""))</f>
        <v/>
      </c>
      <c r="AD4123" s="1">
        <f>ROW(A4122)</f>
        <v>4122</v>
      </c>
      <c r="AE4123" s="1">
        <f>COUNTIFS(Table2[GameID],Table2[[#This Row],[GameID]],Table2[Column1],"&lt;="&amp;Table2[[#This Row],[Column1]])-1</f>
        <v>9</v>
      </c>
    </row>
    <row r="4124" spans="1:31" x14ac:dyDescent="0.45">
      <c r="A4124" t="s">
        <v>325</v>
      </c>
      <c r="B4124" t="str">
        <f>_xlfn.TEXTBEFORE(Table2[[#This Row],[Kamp]]," - ")</f>
        <v>Sunds Seahawks</v>
      </c>
      <c r="C4124" t="str">
        <f>_xlfn.TEXTAFTER(Table2[[#This Row],[Kamp]],"- ")</f>
        <v>Aab</v>
      </c>
      <c r="D4124">
        <v>45329</v>
      </c>
      <c r="E4124">
        <v>83624</v>
      </c>
      <c r="F4124">
        <v>20232024</v>
      </c>
      <c r="G4124" t="s">
        <v>418</v>
      </c>
      <c r="H4124" t="s">
        <v>668</v>
      </c>
      <c r="I4124" t="s">
        <v>678</v>
      </c>
      <c r="J4124">
        <v>3</v>
      </c>
      <c r="K4124">
        <v>31144</v>
      </c>
      <c r="L4124">
        <v>1</v>
      </c>
      <c r="M4124" t="s">
        <v>630</v>
      </c>
      <c r="N4124" t="s">
        <v>219</v>
      </c>
      <c r="O4124" t="s">
        <v>213</v>
      </c>
      <c r="P4124">
        <v>23</v>
      </c>
      <c r="Q4124">
        <v>5</v>
      </c>
      <c r="R4124">
        <f>SUMIFS(Table2[number],Table2[Event],"Goal",Table2[H/U],"HOME",Table2[GameID],Table2[[#This Row],[GameID]],Table2[GameTime],"&lt;="&amp;Table2[[#This Row],[GameTime]])</f>
        <v>8</v>
      </c>
      <c r="S4124">
        <f>SUMIFS(Table2[number],Table2[Event],"Goal",Table2[H/U],"AWAY",Table2[GameID],Table2[[#This Row],[GameID]],Table2[GameTime],"&lt;="&amp;Table2[[#This Row],[GameTime]])</f>
        <v>1</v>
      </c>
      <c r="T4124" t="str">
        <f>IF(Table2[[#This Row],[Event]]="Goal",Table2[[#This Row],[Hscore]]&amp;"-"&amp;Table2[[#This Row],[Uscore]],"")</f>
        <v>8-1</v>
      </c>
      <c r="U4124">
        <v>2490</v>
      </c>
      <c r="V4124" s="1">
        <f>Table2[[#This Row],[GameTime]]-(Table2[[#This Row],[period]]-1)*1200</f>
        <v>90</v>
      </c>
      <c r="W4124" s="1">
        <f>ROUNDDOWN(Table2[[#This Row],[Time]]/60,0)</f>
        <v>1</v>
      </c>
      <c r="X4124" s="1">
        <f>ROUNDDOWN((Table2[[#This Row],[Time]]/60-Table2[[#This Row],[Time2]])*60,0)</f>
        <v>30</v>
      </c>
      <c r="Y4124" s="1" t="str">
        <f>IF(Table2[[#This Row],[Time2]]&lt;10,0&amp;Table2[[#This Row],[Time2]],Table2[[#This Row],[Time2]])</f>
        <v>01</v>
      </c>
      <c r="Z4124" s="1">
        <f>IF(Table2[[#This Row],[Time3]]&lt;10,0&amp;Table2[[#This Row],[Time3]],Table2[[#This Row],[Time3]])</f>
        <v>30</v>
      </c>
      <c r="AA4124" s="2" t="str">
        <f>Table2[[#This Row],[Time4]]&amp;":"&amp;Table2[[#This Row],[Time5]]</f>
        <v>01:30</v>
      </c>
      <c r="AB4124" s="1" t="str" cm="1">
        <f t="array" ref="AB4124">IFERROR(IF(Table2[[#This Row],[code]]="","",_xlfn.IFS(AND(Table2[[#This Row],[code]]&lt;400,Table2[[#This Row],[code]]&lt;&gt;""),2,Table2[[#This Row],[code]]&gt;500,4)),"")</f>
        <v/>
      </c>
      <c r="AC4124" s="1" t="str">
        <f>IF(Table2[[#This Row],[Event]]="Penalty",Table2[[#This Row],[number]],IF(Table2[[#This Row],[Event]]="Time-Out",401,""))</f>
        <v/>
      </c>
      <c r="AD4124" s="1">
        <f>ROW(A4123)</f>
        <v>4123</v>
      </c>
      <c r="AE4124" s="1">
        <f>COUNTIFS(Table2[GameID],Table2[[#This Row],[GameID]],Table2[Column1],"&lt;="&amp;Table2[[#This Row],[Column1]])-1</f>
        <v>10</v>
      </c>
    </row>
    <row r="4125" spans="1:31" x14ac:dyDescent="0.45">
      <c r="A4125" t="s">
        <v>325</v>
      </c>
      <c r="B4125" t="str">
        <f>_xlfn.TEXTBEFORE(Table2[[#This Row],[Kamp]]," - ")</f>
        <v>Sunds Seahawks</v>
      </c>
      <c r="C4125" t="str">
        <f>_xlfn.TEXTAFTER(Table2[[#This Row],[Kamp]],"- ")</f>
        <v>Aab</v>
      </c>
      <c r="D4125">
        <v>45329</v>
      </c>
      <c r="E4125">
        <v>83624</v>
      </c>
      <c r="F4125">
        <v>20232024</v>
      </c>
      <c r="G4125" t="s">
        <v>418</v>
      </c>
      <c r="H4125" t="s">
        <v>668</v>
      </c>
      <c r="I4125" t="s">
        <v>678</v>
      </c>
      <c r="J4125">
        <v>3</v>
      </c>
      <c r="K4125">
        <v>31144</v>
      </c>
      <c r="L4125">
        <v>1</v>
      </c>
      <c r="M4125" t="s">
        <v>630</v>
      </c>
      <c r="N4125" t="s">
        <v>214</v>
      </c>
      <c r="O4125" t="s">
        <v>221</v>
      </c>
      <c r="P4125">
        <v>7</v>
      </c>
      <c r="Q4125">
        <v>25</v>
      </c>
      <c r="R4125">
        <f>SUMIFS(Table2[number],Table2[Event],"Goal",Table2[H/U],"HOME",Table2[GameID],Table2[[#This Row],[GameID]],Table2[GameTime],"&lt;="&amp;Table2[[#This Row],[GameTime]])</f>
        <v>9</v>
      </c>
      <c r="S4125">
        <f>SUMIFS(Table2[number],Table2[Event],"Goal",Table2[H/U],"AWAY",Table2[GameID],Table2[[#This Row],[GameID]],Table2[GameTime],"&lt;="&amp;Table2[[#This Row],[GameTime]])</f>
        <v>1</v>
      </c>
      <c r="T4125" t="str">
        <f>IF(Table2[[#This Row],[Event]]="Goal",Table2[[#This Row],[Hscore]]&amp;"-"&amp;Table2[[#This Row],[Uscore]],"")</f>
        <v>9-1</v>
      </c>
      <c r="U4125">
        <v>2496</v>
      </c>
      <c r="V4125" s="1">
        <f>Table2[[#This Row],[GameTime]]-(Table2[[#This Row],[period]]-1)*1200</f>
        <v>96</v>
      </c>
      <c r="W4125" s="1">
        <f>ROUNDDOWN(Table2[[#This Row],[Time]]/60,0)</f>
        <v>1</v>
      </c>
      <c r="X4125" s="1">
        <f>ROUNDDOWN((Table2[[#This Row],[Time]]/60-Table2[[#This Row],[Time2]])*60,0)</f>
        <v>36</v>
      </c>
      <c r="Y4125" s="1" t="str">
        <f>IF(Table2[[#This Row],[Time2]]&lt;10,0&amp;Table2[[#This Row],[Time2]],Table2[[#This Row],[Time2]])</f>
        <v>01</v>
      </c>
      <c r="Z4125" s="1">
        <f>IF(Table2[[#This Row],[Time3]]&lt;10,0&amp;Table2[[#This Row],[Time3]],Table2[[#This Row],[Time3]])</f>
        <v>36</v>
      </c>
      <c r="AA4125" s="2" t="str">
        <f>Table2[[#This Row],[Time4]]&amp;":"&amp;Table2[[#This Row],[Time5]]</f>
        <v>01:36</v>
      </c>
      <c r="AB4125" s="1" t="str" cm="1">
        <f t="array" ref="AB4125">IFERROR(IF(Table2[[#This Row],[code]]="","",_xlfn.IFS(AND(Table2[[#This Row],[code]]&lt;400,Table2[[#This Row],[code]]&lt;&gt;""),2,Table2[[#This Row],[code]]&gt;500,4)),"")</f>
        <v/>
      </c>
      <c r="AC4125" s="1" t="str">
        <f>IF(Table2[[#This Row],[Event]]="Penalty",Table2[[#This Row],[number]],IF(Table2[[#This Row],[Event]]="Time-Out",401,""))</f>
        <v/>
      </c>
      <c r="AD4125" s="1">
        <f>ROW(A4124)</f>
        <v>4124</v>
      </c>
      <c r="AE4125" s="1">
        <f>COUNTIFS(Table2[GameID],Table2[[#This Row],[GameID]],Table2[Column1],"&lt;="&amp;Table2[[#This Row],[Column1]])-1</f>
        <v>11</v>
      </c>
    </row>
    <row r="4126" spans="1:31" x14ac:dyDescent="0.45">
      <c r="A4126" t="s">
        <v>325</v>
      </c>
      <c r="B4126" t="str">
        <f>_xlfn.TEXTBEFORE(Table2[[#This Row],[Kamp]]," - ")</f>
        <v>Sunds Seahawks</v>
      </c>
      <c r="C4126" t="str">
        <f>_xlfn.TEXTAFTER(Table2[[#This Row],[Kamp]],"- ")</f>
        <v>Aab</v>
      </c>
      <c r="D4126">
        <v>45329</v>
      </c>
      <c r="E4126">
        <v>83624</v>
      </c>
      <c r="F4126">
        <v>20232024</v>
      </c>
      <c r="G4126" t="s">
        <v>418</v>
      </c>
      <c r="H4126" t="s">
        <v>669</v>
      </c>
      <c r="I4126" t="s">
        <v>677</v>
      </c>
      <c r="J4126">
        <v>3</v>
      </c>
      <c r="K4126">
        <v>31146</v>
      </c>
      <c r="L4126">
        <v>1</v>
      </c>
      <c r="M4126" t="s">
        <v>630</v>
      </c>
      <c r="N4126" t="s">
        <v>140</v>
      </c>
      <c r="O4126" t="s">
        <v>180</v>
      </c>
      <c r="P4126">
        <v>60</v>
      </c>
      <c r="Q4126">
        <v>19</v>
      </c>
      <c r="R4126">
        <f>SUMIFS(Table2[number],Table2[Event],"Goal",Table2[H/U],"HOME",Table2[GameID],Table2[[#This Row],[GameID]],Table2[GameTime],"&lt;="&amp;Table2[[#This Row],[GameTime]])</f>
        <v>9</v>
      </c>
      <c r="S4126">
        <f>SUMIFS(Table2[number],Table2[Event],"Goal",Table2[H/U],"AWAY",Table2[GameID],Table2[[#This Row],[GameID]],Table2[GameTime],"&lt;="&amp;Table2[[#This Row],[GameTime]])</f>
        <v>2</v>
      </c>
      <c r="T4126" t="str">
        <f>IF(Table2[[#This Row],[Event]]="Goal",Table2[[#This Row],[Hscore]]&amp;"-"&amp;Table2[[#This Row],[Uscore]],"")</f>
        <v>9-2</v>
      </c>
      <c r="U4126">
        <v>3461</v>
      </c>
      <c r="V4126" s="1">
        <f>Table2[[#This Row],[GameTime]]-(Table2[[#This Row],[period]]-1)*1200</f>
        <v>1061</v>
      </c>
      <c r="W4126" s="1">
        <f>ROUNDDOWN(Table2[[#This Row],[Time]]/60,0)</f>
        <v>17</v>
      </c>
      <c r="X4126" s="1">
        <f>ROUNDDOWN((Table2[[#This Row],[Time]]/60-Table2[[#This Row],[Time2]])*60,0)</f>
        <v>41</v>
      </c>
      <c r="Y4126" s="1">
        <f>IF(Table2[[#This Row],[Time2]]&lt;10,0&amp;Table2[[#This Row],[Time2]],Table2[[#This Row],[Time2]])</f>
        <v>17</v>
      </c>
      <c r="Z4126" s="1">
        <f>IF(Table2[[#This Row],[Time3]]&lt;10,0&amp;Table2[[#This Row],[Time3]],Table2[[#This Row],[Time3]])</f>
        <v>41</v>
      </c>
      <c r="AA4126" s="2" t="str">
        <f>Table2[[#This Row],[Time4]]&amp;":"&amp;Table2[[#This Row],[Time5]]</f>
        <v>17:41</v>
      </c>
      <c r="AB4126" s="1" t="str" cm="1">
        <f t="array" ref="AB4126">IFERROR(IF(Table2[[#This Row],[code]]="","",_xlfn.IFS(AND(Table2[[#This Row],[code]]&lt;400,Table2[[#This Row],[code]]&lt;&gt;""),2,Table2[[#This Row],[code]]&gt;500,4)),"")</f>
        <v/>
      </c>
      <c r="AC4126" s="1" t="str">
        <f>IF(Table2[[#This Row],[Event]]="Penalty",Table2[[#This Row],[number]],IF(Table2[[#This Row],[Event]]="Time-Out",401,""))</f>
        <v/>
      </c>
      <c r="AD4126" s="1">
        <f>ROW(A4125)</f>
        <v>4125</v>
      </c>
      <c r="AE4126" s="1">
        <f>COUNTIFS(Table2[GameID],Table2[[#This Row],[GameID]],Table2[Column1],"&lt;="&amp;Table2[[#This Row],[Column1]])-1</f>
        <v>12</v>
      </c>
    </row>
    <row r="4127" spans="1:31" x14ac:dyDescent="0.45">
      <c r="A4127" t="s">
        <v>325</v>
      </c>
      <c r="B4127" t="str">
        <f>_xlfn.TEXTBEFORE(Table2[[#This Row],[Kamp]]," - ")</f>
        <v>Sunds Seahawks</v>
      </c>
      <c r="C4127" t="str">
        <f>_xlfn.TEXTAFTER(Table2[[#This Row],[Kamp]],"- ")</f>
        <v>Aab</v>
      </c>
      <c r="D4127">
        <v>45329</v>
      </c>
      <c r="E4127">
        <v>83624</v>
      </c>
      <c r="F4127">
        <v>20232024</v>
      </c>
      <c r="G4127" t="s">
        <v>418</v>
      </c>
      <c r="H4127" t="s">
        <v>668</v>
      </c>
      <c r="I4127" t="s">
        <v>678</v>
      </c>
      <c r="J4127">
        <v>3</v>
      </c>
      <c r="K4127">
        <v>31144</v>
      </c>
      <c r="L4127">
        <v>1</v>
      </c>
      <c r="M4127" t="s">
        <v>630</v>
      </c>
      <c r="N4127" t="s">
        <v>230</v>
      </c>
      <c r="O4127" t="s">
        <v>223</v>
      </c>
      <c r="P4127">
        <v>61</v>
      </c>
      <c r="Q4127">
        <v>37</v>
      </c>
      <c r="R4127">
        <f>SUMIFS(Table2[number],Table2[Event],"Goal",Table2[H/U],"HOME",Table2[GameID],Table2[[#This Row],[GameID]],Table2[GameTime],"&lt;="&amp;Table2[[#This Row],[GameTime]])</f>
        <v>10</v>
      </c>
      <c r="S4127">
        <f>SUMIFS(Table2[number],Table2[Event],"Goal",Table2[H/U],"AWAY",Table2[GameID],Table2[[#This Row],[GameID]],Table2[GameTime],"&lt;="&amp;Table2[[#This Row],[GameTime]])</f>
        <v>2</v>
      </c>
      <c r="T4127" t="str">
        <f>IF(Table2[[#This Row],[Event]]="Goal",Table2[[#This Row],[Hscore]]&amp;"-"&amp;Table2[[#This Row],[Uscore]],"")</f>
        <v>10-2</v>
      </c>
      <c r="U4127">
        <v>3597</v>
      </c>
      <c r="V4127" s="1">
        <f>Table2[[#This Row],[GameTime]]-(Table2[[#This Row],[period]]-1)*1200</f>
        <v>1197</v>
      </c>
      <c r="W4127" s="1">
        <f>ROUNDDOWN(Table2[[#This Row],[Time]]/60,0)</f>
        <v>19</v>
      </c>
      <c r="X4127" s="1">
        <f>ROUNDDOWN((Table2[[#This Row],[Time]]/60-Table2[[#This Row],[Time2]])*60,0)</f>
        <v>57</v>
      </c>
      <c r="Y4127" s="1">
        <f>IF(Table2[[#This Row],[Time2]]&lt;10,0&amp;Table2[[#This Row],[Time2]],Table2[[#This Row],[Time2]])</f>
        <v>19</v>
      </c>
      <c r="Z4127" s="1">
        <f>IF(Table2[[#This Row],[Time3]]&lt;10,0&amp;Table2[[#This Row],[Time3]],Table2[[#This Row],[Time3]])</f>
        <v>57</v>
      </c>
      <c r="AA4127" s="2" t="str">
        <f>Table2[[#This Row],[Time4]]&amp;":"&amp;Table2[[#This Row],[Time5]]</f>
        <v>19:57</v>
      </c>
      <c r="AB4127" s="1" t="str" cm="1">
        <f t="array" ref="AB4127">IFERROR(IF(Table2[[#This Row],[code]]="","",_xlfn.IFS(AND(Table2[[#This Row],[code]]&lt;400,Table2[[#This Row],[code]]&lt;&gt;""),2,Table2[[#This Row],[code]]&gt;500,4)),"")</f>
        <v/>
      </c>
      <c r="AC4127" s="1" t="str">
        <f>IF(Table2[[#This Row],[Event]]="Penalty",Table2[[#This Row],[number]],IF(Table2[[#This Row],[Event]]="Time-Out",401,""))</f>
        <v/>
      </c>
      <c r="AD4127" s="1">
        <f>ROW(A4126)</f>
        <v>4126</v>
      </c>
      <c r="AE4127" s="1">
        <f>COUNTIFS(Table2[GameID],Table2[[#This Row],[GameID]],Table2[Column1],"&lt;="&amp;Table2[[#This Row],[Column1]])-1</f>
        <v>13</v>
      </c>
    </row>
    <row r="4128" spans="1:31" x14ac:dyDescent="0.45">
      <c r="A4128" t="s">
        <v>300</v>
      </c>
      <c r="B4128" t="str">
        <f>_xlfn.TEXTBEFORE(Table2[[#This Row],[Kamp]]," - ")</f>
        <v>Blackhawks</v>
      </c>
      <c r="C4128" t="str">
        <f>_xlfn.TEXTAFTER(Table2[[#This Row],[Kamp]],"- ")</f>
        <v>Sunds Seahawks</v>
      </c>
      <c r="D4128">
        <v>45333</v>
      </c>
      <c r="E4128">
        <v>83625</v>
      </c>
      <c r="F4128">
        <v>20232024</v>
      </c>
      <c r="G4128" t="s">
        <v>418</v>
      </c>
      <c r="H4128" t="s">
        <v>668</v>
      </c>
      <c r="I4128" t="s">
        <v>677</v>
      </c>
      <c r="J4128">
        <v>1</v>
      </c>
      <c r="K4128">
        <v>31144</v>
      </c>
      <c r="L4128">
        <v>1</v>
      </c>
      <c r="M4128" t="s">
        <v>630</v>
      </c>
      <c r="N4128" t="s">
        <v>213</v>
      </c>
      <c r="O4128" t="s">
        <v>231</v>
      </c>
      <c r="P4128">
        <v>5</v>
      </c>
      <c r="Q4128">
        <v>97</v>
      </c>
      <c r="R4128">
        <f>SUMIFS(Table2[number],Table2[Event],"Goal",Table2[H/U],"HOME",Table2[GameID],Table2[[#This Row],[GameID]],Table2[GameTime],"&lt;="&amp;Table2[[#This Row],[GameTime]])</f>
        <v>0</v>
      </c>
      <c r="S4128">
        <f>SUMIFS(Table2[number],Table2[Event],"Goal",Table2[H/U],"AWAY",Table2[GameID],Table2[[#This Row],[GameID]],Table2[GameTime],"&lt;="&amp;Table2[[#This Row],[GameTime]])</f>
        <v>1</v>
      </c>
      <c r="T4128" t="str">
        <f>IF(Table2[[#This Row],[Event]]="Goal",Table2[[#This Row],[Hscore]]&amp;"-"&amp;Table2[[#This Row],[Uscore]],"")</f>
        <v>0-1</v>
      </c>
      <c r="U4128">
        <v>298</v>
      </c>
      <c r="V4128" s="1">
        <f>Table2[[#This Row],[GameTime]]-(Table2[[#This Row],[period]]-1)*1200</f>
        <v>298</v>
      </c>
      <c r="W4128" s="1">
        <f>ROUNDDOWN(Table2[[#This Row],[Time]]/60,0)</f>
        <v>4</v>
      </c>
      <c r="X4128" s="1">
        <f>ROUNDDOWN((Table2[[#This Row],[Time]]/60-Table2[[#This Row],[Time2]])*60,0)</f>
        <v>58</v>
      </c>
      <c r="Y4128" s="1" t="str">
        <f>IF(Table2[[#This Row],[Time2]]&lt;10,0&amp;Table2[[#This Row],[Time2]],Table2[[#This Row],[Time2]])</f>
        <v>04</v>
      </c>
      <c r="Z4128" s="1">
        <f>IF(Table2[[#This Row],[Time3]]&lt;10,0&amp;Table2[[#This Row],[Time3]],Table2[[#This Row],[Time3]])</f>
        <v>58</v>
      </c>
      <c r="AA4128" s="2" t="str">
        <f>Table2[[#This Row],[Time4]]&amp;":"&amp;Table2[[#This Row],[Time5]]</f>
        <v>04:58</v>
      </c>
      <c r="AB4128" s="1" t="str" cm="1">
        <f t="array" ref="AB4128">IFERROR(IF(Table2[[#This Row],[code]]="","",_xlfn.IFS(AND(Table2[[#This Row],[code]]&lt;400,Table2[[#This Row],[code]]&lt;&gt;""),2,Table2[[#This Row],[code]]&gt;500,4)),"")</f>
        <v/>
      </c>
      <c r="AC4128" s="1" t="str">
        <f>IF(Table2[[#This Row],[Event]]="Penalty",Table2[[#This Row],[number]],IF(Table2[[#This Row],[Event]]="Time-Out",401,""))</f>
        <v/>
      </c>
      <c r="AD4128" s="1">
        <f>ROW(A4127)</f>
        <v>4127</v>
      </c>
      <c r="AE4128" s="1">
        <f>COUNTIFS(Table2[GameID],Table2[[#This Row],[GameID]],Table2[Column1],"&lt;="&amp;Table2[[#This Row],[Column1]])-1</f>
        <v>0</v>
      </c>
    </row>
    <row r="4129" spans="1:31" x14ac:dyDescent="0.45">
      <c r="A4129" t="s">
        <v>300</v>
      </c>
      <c r="B4129" t="str">
        <f>_xlfn.TEXTBEFORE(Table2[[#This Row],[Kamp]]," - ")</f>
        <v>Blackhawks</v>
      </c>
      <c r="C4129" t="str">
        <f>_xlfn.TEXTAFTER(Table2[[#This Row],[Kamp]],"- ")</f>
        <v>Sunds Seahawks</v>
      </c>
      <c r="D4129">
        <v>45333</v>
      </c>
      <c r="E4129">
        <v>83625</v>
      </c>
      <c r="F4129">
        <v>20232024</v>
      </c>
      <c r="G4129" t="s">
        <v>418</v>
      </c>
      <c r="H4129" t="s">
        <v>668</v>
      </c>
      <c r="I4129" t="s">
        <v>677</v>
      </c>
      <c r="J4129">
        <v>1</v>
      </c>
      <c r="K4129">
        <v>31144</v>
      </c>
      <c r="L4129">
        <v>1</v>
      </c>
      <c r="M4129" t="s">
        <v>630</v>
      </c>
      <c r="N4129" t="s">
        <v>218</v>
      </c>
      <c r="O4129" t="s">
        <v>653</v>
      </c>
      <c r="P4129">
        <v>17</v>
      </c>
      <c r="Q4129">
        <v>15</v>
      </c>
      <c r="R4129">
        <f>SUMIFS(Table2[number],Table2[Event],"Goal",Table2[H/U],"HOME",Table2[GameID],Table2[[#This Row],[GameID]],Table2[GameTime],"&lt;="&amp;Table2[[#This Row],[GameTime]])</f>
        <v>0</v>
      </c>
      <c r="S4129">
        <f>SUMIFS(Table2[number],Table2[Event],"Goal",Table2[H/U],"AWAY",Table2[GameID],Table2[[#This Row],[GameID]],Table2[GameTime],"&lt;="&amp;Table2[[#This Row],[GameTime]])</f>
        <v>2</v>
      </c>
      <c r="T4129" t="str">
        <f>IF(Table2[[#This Row],[Event]]="Goal",Table2[[#This Row],[Hscore]]&amp;"-"&amp;Table2[[#This Row],[Uscore]],"")</f>
        <v>0-2</v>
      </c>
      <c r="U4129">
        <v>405</v>
      </c>
      <c r="V4129" s="1">
        <f>Table2[[#This Row],[GameTime]]-(Table2[[#This Row],[period]]-1)*1200</f>
        <v>405</v>
      </c>
      <c r="W4129" s="1">
        <f>ROUNDDOWN(Table2[[#This Row],[Time]]/60,0)</f>
        <v>6</v>
      </c>
      <c r="X4129" s="1">
        <f>ROUNDDOWN((Table2[[#This Row],[Time]]/60-Table2[[#This Row],[Time2]])*60,0)</f>
        <v>45</v>
      </c>
      <c r="Y4129" s="1" t="str">
        <f>IF(Table2[[#This Row],[Time2]]&lt;10,0&amp;Table2[[#This Row],[Time2]],Table2[[#This Row],[Time2]])</f>
        <v>06</v>
      </c>
      <c r="Z4129" s="1">
        <f>IF(Table2[[#This Row],[Time3]]&lt;10,0&amp;Table2[[#This Row],[Time3]],Table2[[#This Row],[Time3]])</f>
        <v>45</v>
      </c>
      <c r="AA4129" s="2" t="str">
        <f>Table2[[#This Row],[Time4]]&amp;":"&amp;Table2[[#This Row],[Time5]]</f>
        <v>06:45</v>
      </c>
      <c r="AB4129" s="1" t="str" cm="1">
        <f t="array" ref="AB4129">IFERROR(IF(Table2[[#This Row],[code]]="","",_xlfn.IFS(AND(Table2[[#This Row],[code]]&lt;400,Table2[[#This Row],[code]]&lt;&gt;""),2,Table2[[#This Row],[code]]&gt;500,4)),"")</f>
        <v/>
      </c>
      <c r="AC4129" s="1" t="str">
        <f>IF(Table2[[#This Row],[Event]]="Penalty",Table2[[#This Row],[number]],IF(Table2[[#This Row],[Event]]="Time-Out",401,""))</f>
        <v/>
      </c>
      <c r="AD4129" s="1">
        <f>ROW(A4128)</f>
        <v>4128</v>
      </c>
      <c r="AE4129" s="1">
        <f>COUNTIFS(Table2[GameID],Table2[[#This Row],[GameID]],Table2[Column1],"&lt;="&amp;Table2[[#This Row],[Column1]])-1</f>
        <v>1</v>
      </c>
    </row>
    <row r="4130" spans="1:31" x14ac:dyDescent="0.45">
      <c r="A4130" t="s">
        <v>300</v>
      </c>
      <c r="B4130" t="str">
        <f>_xlfn.TEXTBEFORE(Table2[[#This Row],[Kamp]]," - ")</f>
        <v>Blackhawks</v>
      </c>
      <c r="C4130" t="str">
        <f>_xlfn.TEXTAFTER(Table2[[#This Row],[Kamp]],"- ")</f>
        <v>Sunds Seahawks</v>
      </c>
      <c r="D4130">
        <v>45333</v>
      </c>
      <c r="E4130">
        <v>83625</v>
      </c>
      <c r="F4130">
        <v>20232024</v>
      </c>
      <c r="G4130" t="s">
        <v>418</v>
      </c>
      <c r="H4130" t="s">
        <v>661</v>
      </c>
      <c r="I4130" t="s">
        <v>678</v>
      </c>
      <c r="J4130">
        <v>1</v>
      </c>
      <c r="K4130">
        <v>31143</v>
      </c>
      <c r="L4130">
        <v>1</v>
      </c>
      <c r="M4130" t="s">
        <v>630</v>
      </c>
      <c r="N4130" t="s">
        <v>390</v>
      </c>
      <c r="O4130" t="s">
        <v>136</v>
      </c>
      <c r="P4130">
        <v>94</v>
      </c>
      <c r="Q4130">
        <v>17</v>
      </c>
      <c r="R4130">
        <f>SUMIFS(Table2[number],Table2[Event],"Goal",Table2[H/U],"HOME",Table2[GameID],Table2[[#This Row],[GameID]],Table2[GameTime],"&lt;="&amp;Table2[[#This Row],[GameTime]])</f>
        <v>1</v>
      </c>
      <c r="S4130">
        <f>SUMIFS(Table2[number],Table2[Event],"Goal",Table2[H/U],"AWAY",Table2[GameID],Table2[[#This Row],[GameID]],Table2[GameTime],"&lt;="&amp;Table2[[#This Row],[GameTime]])</f>
        <v>2</v>
      </c>
      <c r="T4130" t="str">
        <f>IF(Table2[[#This Row],[Event]]="Goal",Table2[[#This Row],[Hscore]]&amp;"-"&amp;Table2[[#This Row],[Uscore]],"")</f>
        <v>1-2</v>
      </c>
      <c r="U4130">
        <v>756</v>
      </c>
      <c r="V4130" s="1">
        <f>Table2[[#This Row],[GameTime]]-(Table2[[#This Row],[period]]-1)*1200</f>
        <v>756</v>
      </c>
      <c r="W4130" s="1">
        <f>ROUNDDOWN(Table2[[#This Row],[Time]]/60,0)</f>
        <v>12</v>
      </c>
      <c r="X4130" s="1">
        <f>ROUNDDOWN((Table2[[#This Row],[Time]]/60-Table2[[#This Row],[Time2]])*60,0)</f>
        <v>36</v>
      </c>
      <c r="Y4130" s="1">
        <f>IF(Table2[[#This Row],[Time2]]&lt;10,0&amp;Table2[[#This Row],[Time2]],Table2[[#This Row],[Time2]])</f>
        <v>12</v>
      </c>
      <c r="Z4130" s="1">
        <f>IF(Table2[[#This Row],[Time3]]&lt;10,0&amp;Table2[[#This Row],[Time3]],Table2[[#This Row],[Time3]])</f>
        <v>36</v>
      </c>
      <c r="AA4130" s="2" t="str">
        <f>Table2[[#This Row],[Time4]]&amp;":"&amp;Table2[[#This Row],[Time5]]</f>
        <v>12:36</v>
      </c>
      <c r="AB4130" s="1" t="str" cm="1">
        <f t="array" ref="AB4130">IFERROR(IF(Table2[[#This Row],[code]]="","",_xlfn.IFS(AND(Table2[[#This Row],[code]]&lt;400,Table2[[#This Row],[code]]&lt;&gt;""),2,Table2[[#This Row],[code]]&gt;500,4)),"")</f>
        <v/>
      </c>
      <c r="AC4130" s="1" t="str">
        <f>IF(Table2[[#This Row],[Event]]="Penalty",Table2[[#This Row],[number]],IF(Table2[[#This Row],[Event]]="Time-Out",401,""))</f>
        <v/>
      </c>
      <c r="AD4130" s="1">
        <f>ROW(A4129)</f>
        <v>4129</v>
      </c>
      <c r="AE4130" s="1">
        <f>COUNTIFS(Table2[GameID],Table2[[#This Row],[GameID]],Table2[Column1],"&lt;="&amp;Table2[[#This Row],[Column1]])-1</f>
        <v>2</v>
      </c>
    </row>
    <row r="4131" spans="1:31" x14ac:dyDescent="0.45">
      <c r="A4131" t="s">
        <v>300</v>
      </c>
      <c r="B4131" t="str">
        <f>_xlfn.TEXTBEFORE(Table2[[#This Row],[Kamp]]," - ")</f>
        <v>Blackhawks</v>
      </c>
      <c r="C4131" t="str">
        <f>_xlfn.TEXTAFTER(Table2[[#This Row],[Kamp]],"- ")</f>
        <v>Sunds Seahawks</v>
      </c>
      <c r="D4131">
        <v>45333</v>
      </c>
      <c r="E4131">
        <v>83625</v>
      </c>
      <c r="F4131">
        <v>20232024</v>
      </c>
      <c r="G4131" t="s">
        <v>418</v>
      </c>
      <c r="H4131" t="s">
        <v>661</v>
      </c>
      <c r="I4131" t="s">
        <v>678</v>
      </c>
      <c r="J4131">
        <v>1</v>
      </c>
      <c r="K4131">
        <v>31143</v>
      </c>
      <c r="L4131">
        <v>1</v>
      </c>
      <c r="M4131" t="s">
        <v>630</v>
      </c>
      <c r="N4131" t="s">
        <v>148</v>
      </c>
      <c r="O4131" t="s">
        <v>634</v>
      </c>
      <c r="P4131">
        <v>95</v>
      </c>
      <c r="Q4131" t="s">
        <v>634</v>
      </c>
      <c r="R4131">
        <f>SUMIFS(Table2[number],Table2[Event],"Goal",Table2[H/U],"HOME",Table2[GameID],Table2[[#This Row],[GameID]],Table2[GameTime],"&lt;="&amp;Table2[[#This Row],[GameTime]])</f>
        <v>2</v>
      </c>
      <c r="S4131">
        <f>SUMIFS(Table2[number],Table2[Event],"Goal",Table2[H/U],"AWAY",Table2[GameID],Table2[[#This Row],[GameID]],Table2[GameTime],"&lt;="&amp;Table2[[#This Row],[GameTime]])</f>
        <v>2</v>
      </c>
      <c r="T4131" t="str">
        <f>IF(Table2[[#This Row],[Event]]="Goal",Table2[[#This Row],[Hscore]]&amp;"-"&amp;Table2[[#This Row],[Uscore]],"")</f>
        <v>2-2</v>
      </c>
      <c r="U4131">
        <v>1071</v>
      </c>
      <c r="V4131" s="1">
        <f>Table2[[#This Row],[GameTime]]-(Table2[[#This Row],[period]]-1)*1200</f>
        <v>1071</v>
      </c>
      <c r="W4131" s="1">
        <f>ROUNDDOWN(Table2[[#This Row],[Time]]/60,0)</f>
        <v>17</v>
      </c>
      <c r="X4131" s="1">
        <f>ROUNDDOWN((Table2[[#This Row],[Time]]/60-Table2[[#This Row],[Time2]])*60,0)</f>
        <v>51</v>
      </c>
      <c r="Y4131" s="1">
        <f>IF(Table2[[#This Row],[Time2]]&lt;10,0&amp;Table2[[#This Row],[Time2]],Table2[[#This Row],[Time2]])</f>
        <v>17</v>
      </c>
      <c r="Z4131" s="1">
        <f>IF(Table2[[#This Row],[Time3]]&lt;10,0&amp;Table2[[#This Row],[Time3]],Table2[[#This Row],[Time3]])</f>
        <v>51</v>
      </c>
      <c r="AA4131" s="2" t="str">
        <f>Table2[[#This Row],[Time4]]&amp;":"&amp;Table2[[#This Row],[Time5]]</f>
        <v>17:51</v>
      </c>
      <c r="AB4131" s="1" t="str" cm="1">
        <f t="array" ref="AB4131">IFERROR(IF(Table2[[#This Row],[code]]="","",_xlfn.IFS(AND(Table2[[#This Row],[code]]&lt;400,Table2[[#This Row],[code]]&lt;&gt;""),2,Table2[[#This Row],[code]]&gt;500,4)),"")</f>
        <v/>
      </c>
      <c r="AC4131" s="1" t="str">
        <f>IF(Table2[[#This Row],[Event]]="Penalty",Table2[[#This Row],[number]],IF(Table2[[#This Row],[Event]]="Time-Out",401,""))</f>
        <v/>
      </c>
      <c r="AD4131" s="1">
        <f>ROW(A4130)</f>
        <v>4130</v>
      </c>
      <c r="AE4131" s="1">
        <f>COUNTIFS(Table2[GameID],Table2[[#This Row],[GameID]],Table2[Column1],"&lt;="&amp;Table2[[#This Row],[Column1]])-1</f>
        <v>3</v>
      </c>
    </row>
    <row r="4132" spans="1:31" x14ac:dyDescent="0.45">
      <c r="A4132" t="s">
        <v>300</v>
      </c>
      <c r="B4132" t="str">
        <f>_xlfn.TEXTBEFORE(Table2[[#This Row],[Kamp]]," - ")</f>
        <v>Blackhawks</v>
      </c>
      <c r="C4132" t="str">
        <f>_xlfn.TEXTAFTER(Table2[[#This Row],[Kamp]],"- ")</f>
        <v>Sunds Seahawks</v>
      </c>
      <c r="D4132">
        <v>45333</v>
      </c>
      <c r="E4132">
        <v>83625</v>
      </c>
      <c r="F4132">
        <v>20232024</v>
      </c>
      <c r="G4132" t="s">
        <v>418</v>
      </c>
      <c r="H4132" t="s">
        <v>661</v>
      </c>
      <c r="I4132" t="s">
        <v>678</v>
      </c>
      <c r="J4132">
        <v>1</v>
      </c>
      <c r="K4132">
        <v>31143</v>
      </c>
      <c r="L4132">
        <v>201</v>
      </c>
      <c r="M4132" t="s">
        <v>631</v>
      </c>
      <c r="N4132" t="s">
        <v>388</v>
      </c>
      <c r="O4132" t="s">
        <v>634</v>
      </c>
      <c r="P4132">
        <v>79</v>
      </c>
      <c r="Q4132" t="s">
        <v>634</v>
      </c>
      <c r="R4132">
        <f>SUMIFS(Table2[number],Table2[Event],"Goal",Table2[H/U],"HOME",Table2[GameID],Table2[[#This Row],[GameID]],Table2[GameTime],"&lt;="&amp;Table2[[#This Row],[GameTime]])</f>
        <v>2</v>
      </c>
      <c r="S4132">
        <f>SUMIFS(Table2[number],Table2[Event],"Goal",Table2[H/U],"AWAY",Table2[GameID],Table2[[#This Row],[GameID]],Table2[GameTime],"&lt;="&amp;Table2[[#This Row],[GameTime]])</f>
        <v>2</v>
      </c>
      <c r="T4132" t="str">
        <f>IF(Table2[[#This Row],[Event]]="Goal",Table2[[#This Row],[Hscore]]&amp;"-"&amp;Table2[[#This Row],[Uscore]],"")</f>
        <v/>
      </c>
      <c r="U4132">
        <v>1130</v>
      </c>
      <c r="V4132" s="1">
        <f>Table2[[#This Row],[GameTime]]-(Table2[[#This Row],[period]]-1)*1200</f>
        <v>1130</v>
      </c>
      <c r="W4132" s="1">
        <f>ROUNDDOWN(Table2[[#This Row],[Time]]/60,0)</f>
        <v>18</v>
      </c>
      <c r="X4132" s="1">
        <f>ROUNDDOWN((Table2[[#This Row],[Time]]/60-Table2[[#This Row],[Time2]])*60,0)</f>
        <v>49</v>
      </c>
      <c r="Y4132" s="1">
        <f>IF(Table2[[#This Row],[Time2]]&lt;10,0&amp;Table2[[#This Row],[Time2]],Table2[[#This Row],[Time2]])</f>
        <v>18</v>
      </c>
      <c r="Z4132" s="1">
        <f>IF(Table2[[#This Row],[Time3]]&lt;10,0&amp;Table2[[#This Row],[Time3]],Table2[[#This Row],[Time3]])</f>
        <v>49</v>
      </c>
      <c r="AA4132" s="2" t="str">
        <f>Table2[[#This Row],[Time4]]&amp;":"&amp;Table2[[#This Row],[Time5]]</f>
        <v>18:49</v>
      </c>
      <c r="AB4132" s="1" cm="1">
        <f t="array" ref="AB4132">IFERROR(IF(Table2[[#This Row],[code]]="","",_xlfn.IFS(AND(Table2[[#This Row],[code]]&lt;400,Table2[[#This Row],[code]]&lt;&gt;""),2,Table2[[#This Row],[code]]&gt;500,4)),"")</f>
        <v>2</v>
      </c>
      <c r="AC4132" s="1">
        <f>IF(Table2[[#This Row],[Event]]="Penalty",Table2[[#This Row],[number]],IF(Table2[[#This Row],[Event]]="Time-Out",401,""))</f>
        <v>201</v>
      </c>
      <c r="AD4132" s="1">
        <f>ROW(A4131)</f>
        <v>4131</v>
      </c>
      <c r="AE4132" s="1">
        <f>COUNTIFS(Table2[GameID],Table2[[#This Row],[GameID]],Table2[Column1],"&lt;="&amp;Table2[[#This Row],[Column1]])-1</f>
        <v>4</v>
      </c>
    </row>
    <row r="4133" spans="1:31" x14ac:dyDescent="0.45">
      <c r="A4133" t="s">
        <v>300</v>
      </c>
      <c r="B4133" t="str">
        <f>_xlfn.TEXTBEFORE(Table2[[#This Row],[Kamp]]," - ")</f>
        <v>Blackhawks</v>
      </c>
      <c r="C4133" t="str">
        <f>_xlfn.TEXTAFTER(Table2[[#This Row],[Kamp]],"- ")</f>
        <v>Sunds Seahawks</v>
      </c>
      <c r="D4133">
        <v>45333</v>
      </c>
      <c r="E4133">
        <v>83625</v>
      </c>
      <c r="F4133">
        <v>20232024</v>
      </c>
      <c r="G4133" t="s">
        <v>418</v>
      </c>
      <c r="H4133" t="s">
        <v>661</v>
      </c>
      <c r="I4133" t="s">
        <v>678</v>
      </c>
      <c r="J4133">
        <v>2</v>
      </c>
      <c r="K4133">
        <v>31143</v>
      </c>
      <c r="L4133">
        <v>1</v>
      </c>
      <c r="M4133" t="s">
        <v>630</v>
      </c>
      <c r="N4133" t="s">
        <v>263</v>
      </c>
      <c r="O4133" t="s">
        <v>634</v>
      </c>
      <c r="P4133">
        <v>9</v>
      </c>
      <c r="Q4133" t="s">
        <v>634</v>
      </c>
      <c r="R4133">
        <f>SUMIFS(Table2[number],Table2[Event],"Goal",Table2[H/U],"HOME",Table2[GameID],Table2[[#This Row],[GameID]],Table2[GameTime],"&lt;="&amp;Table2[[#This Row],[GameTime]])</f>
        <v>3</v>
      </c>
      <c r="S4133">
        <f>SUMIFS(Table2[number],Table2[Event],"Goal",Table2[H/U],"AWAY",Table2[GameID],Table2[[#This Row],[GameID]],Table2[GameTime],"&lt;="&amp;Table2[[#This Row],[GameTime]])</f>
        <v>2</v>
      </c>
      <c r="T4133" t="str">
        <f>IF(Table2[[#This Row],[Event]]="Goal",Table2[[#This Row],[Hscore]]&amp;"-"&amp;Table2[[#This Row],[Uscore]],"")</f>
        <v>3-2</v>
      </c>
      <c r="U4133">
        <v>1974</v>
      </c>
      <c r="V4133" s="1">
        <f>Table2[[#This Row],[GameTime]]-(Table2[[#This Row],[period]]-1)*1200</f>
        <v>774</v>
      </c>
      <c r="W4133" s="1">
        <f>ROUNDDOWN(Table2[[#This Row],[Time]]/60,0)</f>
        <v>12</v>
      </c>
      <c r="X4133" s="1">
        <f>ROUNDDOWN((Table2[[#This Row],[Time]]/60-Table2[[#This Row],[Time2]])*60,0)</f>
        <v>54</v>
      </c>
      <c r="Y4133" s="1">
        <f>IF(Table2[[#This Row],[Time2]]&lt;10,0&amp;Table2[[#This Row],[Time2]],Table2[[#This Row],[Time2]])</f>
        <v>12</v>
      </c>
      <c r="Z4133" s="1">
        <f>IF(Table2[[#This Row],[Time3]]&lt;10,0&amp;Table2[[#This Row],[Time3]],Table2[[#This Row],[Time3]])</f>
        <v>54</v>
      </c>
      <c r="AA4133" s="2" t="str">
        <f>Table2[[#This Row],[Time4]]&amp;":"&amp;Table2[[#This Row],[Time5]]</f>
        <v>12:54</v>
      </c>
      <c r="AB4133" s="1" t="str" cm="1">
        <f t="array" ref="AB4133">IFERROR(IF(Table2[[#This Row],[code]]="","",_xlfn.IFS(AND(Table2[[#This Row],[code]]&lt;400,Table2[[#This Row],[code]]&lt;&gt;""),2,Table2[[#This Row],[code]]&gt;500,4)),"")</f>
        <v/>
      </c>
      <c r="AC4133" s="1" t="str">
        <f>IF(Table2[[#This Row],[Event]]="Penalty",Table2[[#This Row],[number]],IF(Table2[[#This Row],[Event]]="Time-Out",401,""))</f>
        <v/>
      </c>
      <c r="AD4133" s="1">
        <f>ROW(A4132)</f>
        <v>4132</v>
      </c>
      <c r="AE4133" s="1">
        <f>COUNTIFS(Table2[GameID],Table2[[#This Row],[GameID]],Table2[Column1],"&lt;="&amp;Table2[[#This Row],[Column1]])-1</f>
        <v>5</v>
      </c>
    </row>
    <row r="4134" spans="1:31" x14ac:dyDescent="0.45">
      <c r="A4134" t="s">
        <v>300</v>
      </c>
      <c r="B4134" t="str">
        <f>_xlfn.TEXTBEFORE(Table2[[#This Row],[Kamp]]," - ")</f>
        <v>Blackhawks</v>
      </c>
      <c r="C4134" t="str">
        <f>_xlfn.TEXTAFTER(Table2[[#This Row],[Kamp]],"- ")</f>
        <v>Sunds Seahawks</v>
      </c>
      <c r="D4134">
        <v>45333</v>
      </c>
      <c r="E4134">
        <v>83625</v>
      </c>
      <c r="F4134">
        <v>20232024</v>
      </c>
      <c r="G4134" t="s">
        <v>418</v>
      </c>
      <c r="H4134" t="s">
        <v>668</v>
      </c>
      <c r="I4134" t="s">
        <v>677</v>
      </c>
      <c r="J4134">
        <v>2</v>
      </c>
      <c r="K4134">
        <v>31144</v>
      </c>
      <c r="L4134">
        <v>1</v>
      </c>
      <c r="M4134" t="s">
        <v>630</v>
      </c>
      <c r="N4134" t="s">
        <v>231</v>
      </c>
      <c r="O4134" t="s">
        <v>634</v>
      </c>
      <c r="P4134">
        <v>97</v>
      </c>
      <c r="Q4134" t="s">
        <v>634</v>
      </c>
      <c r="R4134">
        <f>SUMIFS(Table2[number],Table2[Event],"Goal",Table2[H/U],"HOME",Table2[GameID],Table2[[#This Row],[GameID]],Table2[GameTime],"&lt;="&amp;Table2[[#This Row],[GameTime]])</f>
        <v>3</v>
      </c>
      <c r="S4134">
        <f>SUMIFS(Table2[number],Table2[Event],"Goal",Table2[H/U],"AWAY",Table2[GameID],Table2[[#This Row],[GameID]],Table2[GameTime],"&lt;="&amp;Table2[[#This Row],[GameTime]])</f>
        <v>3</v>
      </c>
      <c r="T4134" t="str">
        <f>IF(Table2[[#This Row],[Event]]="Goal",Table2[[#This Row],[Hscore]]&amp;"-"&amp;Table2[[#This Row],[Uscore]],"")</f>
        <v>3-3</v>
      </c>
      <c r="U4134">
        <v>2094</v>
      </c>
      <c r="V4134" s="1">
        <f>Table2[[#This Row],[GameTime]]-(Table2[[#This Row],[period]]-1)*1200</f>
        <v>894</v>
      </c>
      <c r="W4134" s="1">
        <f>ROUNDDOWN(Table2[[#This Row],[Time]]/60,0)</f>
        <v>14</v>
      </c>
      <c r="X4134" s="1">
        <f>ROUNDDOWN((Table2[[#This Row],[Time]]/60-Table2[[#This Row],[Time2]])*60,0)</f>
        <v>54</v>
      </c>
      <c r="Y4134" s="1">
        <f>IF(Table2[[#This Row],[Time2]]&lt;10,0&amp;Table2[[#This Row],[Time2]],Table2[[#This Row],[Time2]])</f>
        <v>14</v>
      </c>
      <c r="Z4134" s="1">
        <f>IF(Table2[[#This Row],[Time3]]&lt;10,0&amp;Table2[[#This Row],[Time3]],Table2[[#This Row],[Time3]])</f>
        <v>54</v>
      </c>
      <c r="AA4134" s="2" t="str">
        <f>Table2[[#This Row],[Time4]]&amp;":"&amp;Table2[[#This Row],[Time5]]</f>
        <v>14:54</v>
      </c>
      <c r="AB4134" s="1" t="str" cm="1">
        <f t="array" ref="AB4134">IFERROR(IF(Table2[[#This Row],[code]]="","",_xlfn.IFS(AND(Table2[[#This Row],[code]]&lt;400,Table2[[#This Row],[code]]&lt;&gt;""),2,Table2[[#This Row],[code]]&gt;500,4)),"")</f>
        <v/>
      </c>
      <c r="AC4134" s="1" t="str">
        <f>IF(Table2[[#This Row],[Event]]="Penalty",Table2[[#This Row],[number]],IF(Table2[[#This Row],[Event]]="Time-Out",401,""))</f>
        <v/>
      </c>
      <c r="AD4134" s="1">
        <f>ROW(A4133)</f>
        <v>4133</v>
      </c>
      <c r="AE4134" s="1">
        <f>COUNTIFS(Table2[GameID],Table2[[#This Row],[GameID]],Table2[Column1],"&lt;="&amp;Table2[[#This Row],[Column1]])-1</f>
        <v>6</v>
      </c>
    </row>
    <row r="4135" spans="1:31" x14ac:dyDescent="0.45">
      <c r="A4135" t="s">
        <v>300</v>
      </c>
      <c r="B4135" t="str">
        <f>_xlfn.TEXTBEFORE(Table2[[#This Row],[Kamp]]," - ")</f>
        <v>Blackhawks</v>
      </c>
      <c r="C4135" t="str">
        <f>_xlfn.TEXTAFTER(Table2[[#This Row],[Kamp]],"- ")</f>
        <v>Sunds Seahawks</v>
      </c>
      <c r="D4135">
        <v>45333</v>
      </c>
      <c r="E4135">
        <v>83625</v>
      </c>
      <c r="F4135">
        <v>20232024</v>
      </c>
      <c r="G4135" t="s">
        <v>418</v>
      </c>
      <c r="H4135" t="s">
        <v>668</v>
      </c>
      <c r="I4135" t="s">
        <v>677</v>
      </c>
      <c r="J4135">
        <v>2</v>
      </c>
      <c r="K4135">
        <v>31144</v>
      </c>
      <c r="L4135">
        <v>1</v>
      </c>
      <c r="M4135" t="s">
        <v>630</v>
      </c>
      <c r="N4135" t="s">
        <v>653</v>
      </c>
      <c r="O4135" t="s">
        <v>213</v>
      </c>
      <c r="P4135">
        <v>15</v>
      </c>
      <c r="Q4135">
        <v>5</v>
      </c>
      <c r="R4135">
        <f>SUMIFS(Table2[number],Table2[Event],"Goal",Table2[H/U],"HOME",Table2[GameID],Table2[[#This Row],[GameID]],Table2[GameTime],"&lt;="&amp;Table2[[#This Row],[GameTime]])</f>
        <v>3</v>
      </c>
      <c r="S4135">
        <f>SUMIFS(Table2[number],Table2[Event],"Goal",Table2[H/U],"AWAY",Table2[GameID],Table2[[#This Row],[GameID]],Table2[GameTime],"&lt;="&amp;Table2[[#This Row],[GameTime]])</f>
        <v>4</v>
      </c>
      <c r="T4135" t="str">
        <f>IF(Table2[[#This Row],[Event]]="Goal",Table2[[#This Row],[Hscore]]&amp;"-"&amp;Table2[[#This Row],[Uscore]],"")</f>
        <v>3-4</v>
      </c>
      <c r="U4135">
        <v>2393</v>
      </c>
      <c r="V4135" s="1">
        <f>Table2[[#This Row],[GameTime]]-(Table2[[#This Row],[period]]-1)*1200</f>
        <v>1193</v>
      </c>
      <c r="W4135" s="1">
        <f>ROUNDDOWN(Table2[[#This Row],[Time]]/60,0)</f>
        <v>19</v>
      </c>
      <c r="X4135" s="1">
        <f>ROUNDDOWN((Table2[[#This Row],[Time]]/60-Table2[[#This Row],[Time2]])*60,0)</f>
        <v>53</v>
      </c>
      <c r="Y4135" s="1">
        <f>IF(Table2[[#This Row],[Time2]]&lt;10,0&amp;Table2[[#This Row],[Time2]],Table2[[#This Row],[Time2]])</f>
        <v>19</v>
      </c>
      <c r="Z4135" s="1">
        <f>IF(Table2[[#This Row],[Time3]]&lt;10,0&amp;Table2[[#This Row],[Time3]],Table2[[#This Row],[Time3]])</f>
        <v>53</v>
      </c>
      <c r="AA4135" s="2" t="str">
        <f>Table2[[#This Row],[Time4]]&amp;":"&amp;Table2[[#This Row],[Time5]]</f>
        <v>19:53</v>
      </c>
      <c r="AB4135" s="1" t="str" cm="1">
        <f t="array" ref="AB4135">IFERROR(IF(Table2[[#This Row],[code]]="","",_xlfn.IFS(AND(Table2[[#This Row],[code]]&lt;400,Table2[[#This Row],[code]]&lt;&gt;""),2,Table2[[#This Row],[code]]&gt;500,4)),"")</f>
        <v/>
      </c>
      <c r="AC4135" s="1" t="str">
        <f>IF(Table2[[#This Row],[Event]]="Penalty",Table2[[#This Row],[number]],IF(Table2[[#This Row],[Event]]="Time-Out",401,""))</f>
        <v/>
      </c>
      <c r="AD4135" s="1">
        <f>ROW(A4134)</f>
        <v>4134</v>
      </c>
      <c r="AE4135" s="1">
        <f>COUNTIFS(Table2[GameID],Table2[[#This Row],[GameID]],Table2[Column1],"&lt;="&amp;Table2[[#This Row],[Column1]])-1</f>
        <v>7</v>
      </c>
    </row>
    <row r="4136" spans="1:31" x14ac:dyDescent="0.45">
      <c r="A4136" t="s">
        <v>300</v>
      </c>
      <c r="B4136" t="str">
        <f>_xlfn.TEXTBEFORE(Table2[[#This Row],[Kamp]]," - ")</f>
        <v>Blackhawks</v>
      </c>
      <c r="C4136" t="str">
        <f>_xlfn.TEXTAFTER(Table2[[#This Row],[Kamp]],"- ")</f>
        <v>Sunds Seahawks</v>
      </c>
      <c r="D4136">
        <v>45333</v>
      </c>
      <c r="E4136">
        <v>83625</v>
      </c>
      <c r="F4136">
        <v>20232024</v>
      </c>
      <c r="G4136" t="s">
        <v>418</v>
      </c>
      <c r="H4136" t="s">
        <v>661</v>
      </c>
      <c r="I4136" t="s">
        <v>678</v>
      </c>
      <c r="J4136">
        <v>3</v>
      </c>
      <c r="K4136">
        <v>31143</v>
      </c>
      <c r="L4136">
        <v>1</v>
      </c>
      <c r="M4136" t="s">
        <v>630</v>
      </c>
      <c r="N4136" t="s">
        <v>139</v>
      </c>
      <c r="O4136" t="s">
        <v>149</v>
      </c>
      <c r="P4136">
        <v>27</v>
      </c>
      <c r="Q4136">
        <v>98</v>
      </c>
      <c r="R4136">
        <f>SUMIFS(Table2[number],Table2[Event],"Goal",Table2[H/U],"HOME",Table2[GameID],Table2[[#This Row],[GameID]],Table2[GameTime],"&lt;="&amp;Table2[[#This Row],[GameTime]])</f>
        <v>4</v>
      </c>
      <c r="S4136">
        <f>SUMIFS(Table2[number],Table2[Event],"Goal",Table2[H/U],"AWAY",Table2[GameID],Table2[[#This Row],[GameID]],Table2[GameTime],"&lt;="&amp;Table2[[#This Row],[GameTime]])</f>
        <v>4</v>
      </c>
      <c r="T4136" t="str">
        <f>IF(Table2[[#This Row],[Event]]="Goal",Table2[[#This Row],[Hscore]]&amp;"-"&amp;Table2[[#This Row],[Uscore]],"")</f>
        <v>4-4</v>
      </c>
      <c r="U4136">
        <v>2464</v>
      </c>
      <c r="V4136" s="1">
        <f>Table2[[#This Row],[GameTime]]-(Table2[[#This Row],[period]]-1)*1200</f>
        <v>64</v>
      </c>
      <c r="W4136" s="1">
        <f>ROUNDDOWN(Table2[[#This Row],[Time]]/60,0)</f>
        <v>1</v>
      </c>
      <c r="X4136" s="1">
        <f>ROUNDDOWN((Table2[[#This Row],[Time]]/60-Table2[[#This Row],[Time2]])*60,0)</f>
        <v>4</v>
      </c>
      <c r="Y4136" s="1" t="str">
        <f>IF(Table2[[#This Row],[Time2]]&lt;10,0&amp;Table2[[#This Row],[Time2]],Table2[[#This Row],[Time2]])</f>
        <v>01</v>
      </c>
      <c r="Z4136" s="1" t="str">
        <f>IF(Table2[[#This Row],[Time3]]&lt;10,0&amp;Table2[[#This Row],[Time3]],Table2[[#This Row],[Time3]])</f>
        <v>04</v>
      </c>
      <c r="AA4136" s="2" t="str">
        <f>Table2[[#This Row],[Time4]]&amp;":"&amp;Table2[[#This Row],[Time5]]</f>
        <v>01:04</v>
      </c>
      <c r="AB4136" s="1" t="str" cm="1">
        <f t="array" ref="AB4136">IFERROR(IF(Table2[[#This Row],[code]]="","",_xlfn.IFS(AND(Table2[[#This Row],[code]]&lt;400,Table2[[#This Row],[code]]&lt;&gt;""),2,Table2[[#This Row],[code]]&gt;500,4)),"")</f>
        <v/>
      </c>
      <c r="AC4136" s="1" t="str">
        <f>IF(Table2[[#This Row],[Event]]="Penalty",Table2[[#This Row],[number]],IF(Table2[[#This Row],[Event]]="Time-Out",401,""))</f>
        <v/>
      </c>
      <c r="AD4136" s="1">
        <f>ROW(A4135)</f>
        <v>4135</v>
      </c>
      <c r="AE4136" s="1">
        <f>COUNTIFS(Table2[GameID],Table2[[#This Row],[GameID]],Table2[Column1],"&lt;="&amp;Table2[[#This Row],[Column1]])-1</f>
        <v>8</v>
      </c>
    </row>
    <row r="4137" spans="1:31" x14ac:dyDescent="0.45">
      <c r="A4137" t="s">
        <v>300</v>
      </c>
      <c r="B4137" t="str">
        <f>_xlfn.TEXTBEFORE(Table2[[#This Row],[Kamp]]," - ")</f>
        <v>Blackhawks</v>
      </c>
      <c r="C4137" t="str">
        <f>_xlfn.TEXTAFTER(Table2[[#This Row],[Kamp]],"- ")</f>
        <v>Sunds Seahawks</v>
      </c>
      <c r="D4137">
        <v>45333</v>
      </c>
      <c r="E4137">
        <v>83625</v>
      </c>
      <c r="F4137">
        <v>20232024</v>
      </c>
      <c r="G4137" t="s">
        <v>418</v>
      </c>
      <c r="H4137" t="s">
        <v>661</v>
      </c>
      <c r="I4137" t="s">
        <v>678</v>
      </c>
      <c r="J4137">
        <v>3</v>
      </c>
      <c r="K4137">
        <v>31143</v>
      </c>
      <c r="L4137">
        <v>1</v>
      </c>
      <c r="M4137" t="s">
        <v>630</v>
      </c>
      <c r="N4137" t="s">
        <v>263</v>
      </c>
      <c r="O4137" t="s">
        <v>634</v>
      </c>
      <c r="P4137">
        <v>9</v>
      </c>
      <c r="Q4137" t="s">
        <v>634</v>
      </c>
      <c r="R4137">
        <f>SUMIFS(Table2[number],Table2[Event],"Goal",Table2[H/U],"HOME",Table2[GameID],Table2[[#This Row],[GameID]],Table2[GameTime],"&lt;="&amp;Table2[[#This Row],[GameTime]])</f>
        <v>5</v>
      </c>
      <c r="S4137">
        <f>SUMIFS(Table2[number],Table2[Event],"Goal",Table2[H/U],"AWAY",Table2[GameID],Table2[[#This Row],[GameID]],Table2[GameTime],"&lt;="&amp;Table2[[#This Row],[GameTime]])</f>
        <v>4</v>
      </c>
      <c r="T4137" t="str">
        <f>IF(Table2[[#This Row],[Event]]="Goal",Table2[[#This Row],[Hscore]]&amp;"-"&amp;Table2[[#This Row],[Uscore]],"")</f>
        <v>5-4</v>
      </c>
      <c r="U4137">
        <v>2746</v>
      </c>
      <c r="V4137" s="1">
        <f>Table2[[#This Row],[GameTime]]-(Table2[[#This Row],[period]]-1)*1200</f>
        <v>346</v>
      </c>
      <c r="W4137" s="1">
        <f>ROUNDDOWN(Table2[[#This Row],[Time]]/60,0)</f>
        <v>5</v>
      </c>
      <c r="X4137" s="1">
        <f>ROUNDDOWN((Table2[[#This Row],[Time]]/60-Table2[[#This Row],[Time2]])*60,0)</f>
        <v>46</v>
      </c>
      <c r="Y4137" s="1" t="str">
        <f>IF(Table2[[#This Row],[Time2]]&lt;10,0&amp;Table2[[#This Row],[Time2]],Table2[[#This Row],[Time2]])</f>
        <v>05</v>
      </c>
      <c r="Z4137" s="1">
        <f>IF(Table2[[#This Row],[Time3]]&lt;10,0&amp;Table2[[#This Row],[Time3]],Table2[[#This Row],[Time3]])</f>
        <v>46</v>
      </c>
      <c r="AA4137" s="2" t="str">
        <f>Table2[[#This Row],[Time4]]&amp;":"&amp;Table2[[#This Row],[Time5]]</f>
        <v>05:46</v>
      </c>
      <c r="AB4137" s="1" t="str" cm="1">
        <f t="array" ref="AB4137">IFERROR(IF(Table2[[#This Row],[code]]="","",_xlfn.IFS(AND(Table2[[#This Row],[code]]&lt;400,Table2[[#This Row],[code]]&lt;&gt;""),2,Table2[[#This Row],[code]]&gt;500,4)),"")</f>
        <v/>
      </c>
      <c r="AC4137" s="1" t="str">
        <f>IF(Table2[[#This Row],[Event]]="Penalty",Table2[[#This Row],[number]],IF(Table2[[#This Row],[Event]]="Time-Out",401,""))</f>
        <v/>
      </c>
      <c r="AD4137" s="1">
        <f>ROW(A4136)</f>
        <v>4136</v>
      </c>
      <c r="AE4137" s="1">
        <f>COUNTIFS(Table2[GameID],Table2[[#This Row],[GameID]],Table2[Column1],"&lt;="&amp;Table2[[#This Row],[Column1]])-1</f>
        <v>9</v>
      </c>
    </row>
    <row r="4138" spans="1:31" x14ac:dyDescent="0.45">
      <c r="A4138" t="s">
        <v>300</v>
      </c>
      <c r="B4138" t="str">
        <f>_xlfn.TEXTBEFORE(Table2[[#This Row],[Kamp]]," - ")</f>
        <v>Blackhawks</v>
      </c>
      <c r="C4138" t="str">
        <f>_xlfn.TEXTAFTER(Table2[[#This Row],[Kamp]],"- ")</f>
        <v>Sunds Seahawks</v>
      </c>
      <c r="D4138">
        <v>45333</v>
      </c>
      <c r="E4138">
        <v>83625</v>
      </c>
      <c r="F4138">
        <v>20232024</v>
      </c>
      <c r="G4138" t="s">
        <v>418</v>
      </c>
      <c r="H4138" t="s">
        <v>668</v>
      </c>
      <c r="I4138" t="s">
        <v>677</v>
      </c>
      <c r="J4138">
        <v>3</v>
      </c>
      <c r="K4138">
        <v>31144</v>
      </c>
      <c r="L4138">
        <v>201</v>
      </c>
      <c r="M4138" t="s">
        <v>631</v>
      </c>
      <c r="N4138" t="s">
        <v>213</v>
      </c>
      <c r="O4138" t="s">
        <v>634</v>
      </c>
      <c r="P4138">
        <v>5</v>
      </c>
      <c r="Q4138" t="s">
        <v>634</v>
      </c>
      <c r="R4138">
        <f>SUMIFS(Table2[number],Table2[Event],"Goal",Table2[H/U],"HOME",Table2[GameID],Table2[[#This Row],[GameID]],Table2[GameTime],"&lt;="&amp;Table2[[#This Row],[GameTime]])</f>
        <v>5</v>
      </c>
      <c r="S4138">
        <f>SUMIFS(Table2[number],Table2[Event],"Goal",Table2[H/U],"AWAY",Table2[GameID],Table2[[#This Row],[GameID]],Table2[GameTime],"&lt;="&amp;Table2[[#This Row],[GameTime]])</f>
        <v>4</v>
      </c>
      <c r="T4138" t="str">
        <f>IF(Table2[[#This Row],[Event]]="Goal",Table2[[#This Row],[Hscore]]&amp;"-"&amp;Table2[[#This Row],[Uscore]],"")</f>
        <v/>
      </c>
      <c r="U4138">
        <v>3216</v>
      </c>
      <c r="V4138" s="1">
        <f>Table2[[#This Row],[GameTime]]-(Table2[[#This Row],[period]]-1)*1200</f>
        <v>816</v>
      </c>
      <c r="W4138" s="1">
        <f>ROUNDDOWN(Table2[[#This Row],[Time]]/60,0)</f>
        <v>13</v>
      </c>
      <c r="X4138" s="1">
        <f>ROUNDDOWN((Table2[[#This Row],[Time]]/60-Table2[[#This Row],[Time2]])*60,0)</f>
        <v>36</v>
      </c>
      <c r="Y4138" s="1">
        <f>IF(Table2[[#This Row],[Time2]]&lt;10,0&amp;Table2[[#This Row],[Time2]],Table2[[#This Row],[Time2]])</f>
        <v>13</v>
      </c>
      <c r="Z4138" s="1">
        <f>IF(Table2[[#This Row],[Time3]]&lt;10,0&amp;Table2[[#This Row],[Time3]],Table2[[#This Row],[Time3]])</f>
        <v>36</v>
      </c>
      <c r="AA4138" s="2" t="str">
        <f>Table2[[#This Row],[Time4]]&amp;":"&amp;Table2[[#This Row],[Time5]]</f>
        <v>13:36</v>
      </c>
      <c r="AB4138" s="1" cm="1">
        <f t="array" ref="AB4138">IFERROR(IF(Table2[[#This Row],[code]]="","",_xlfn.IFS(AND(Table2[[#This Row],[code]]&lt;400,Table2[[#This Row],[code]]&lt;&gt;""),2,Table2[[#This Row],[code]]&gt;500,4)),"")</f>
        <v>2</v>
      </c>
      <c r="AC4138" s="1">
        <f>IF(Table2[[#This Row],[Event]]="Penalty",Table2[[#This Row],[number]],IF(Table2[[#This Row],[Event]]="Time-Out",401,""))</f>
        <v>201</v>
      </c>
      <c r="AD4138" s="1">
        <f>ROW(A4137)</f>
        <v>4137</v>
      </c>
      <c r="AE4138" s="1">
        <f>COUNTIFS(Table2[GameID],Table2[[#This Row],[GameID]],Table2[Column1],"&lt;="&amp;Table2[[#This Row],[Column1]])-1</f>
        <v>10</v>
      </c>
    </row>
    <row r="4139" spans="1:31" x14ac:dyDescent="0.45">
      <c r="A4139" t="s">
        <v>300</v>
      </c>
      <c r="B4139" t="str">
        <f>_xlfn.TEXTBEFORE(Table2[[#This Row],[Kamp]]," - ")</f>
        <v>Blackhawks</v>
      </c>
      <c r="C4139" t="str">
        <f>_xlfn.TEXTAFTER(Table2[[#This Row],[Kamp]],"- ")</f>
        <v>Sunds Seahawks</v>
      </c>
      <c r="D4139">
        <v>45333</v>
      </c>
      <c r="E4139">
        <v>83625</v>
      </c>
      <c r="F4139">
        <v>20232024</v>
      </c>
      <c r="G4139" t="s">
        <v>418</v>
      </c>
      <c r="H4139" t="s">
        <v>668</v>
      </c>
      <c r="I4139" t="s">
        <v>677</v>
      </c>
      <c r="J4139">
        <v>3</v>
      </c>
      <c r="K4139">
        <v>31144</v>
      </c>
      <c r="L4139">
        <v>0</v>
      </c>
      <c r="M4139" t="s">
        <v>633</v>
      </c>
      <c r="N4139" t="s">
        <v>634</v>
      </c>
      <c r="O4139" t="s">
        <v>634</v>
      </c>
      <c r="P4139" t="s">
        <v>634</v>
      </c>
      <c r="Q4139" t="s">
        <v>634</v>
      </c>
      <c r="R4139">
        <f>SUMIFS(Table2[number],Table2[Event],"Goal",Table2[H/U],"HOME",Table2[GameID],Table2[[#This Row],[GameID]],Table2[GameTime],"&lt;="&amp;Table2[[#This Row],[GameTime]])</f>
        <v>5</v>
      </c>
      <c r="S4139">
        <f>SUMIFS(Table2[number],Table2[Event],"Goal",Table2[H/U],"AWAY",Table2[GameID],Table2[[#This Row],[GameID]],Table2[GameTime],"&lt;="&amp;Table2[[#This Row],[GameTime]])</f>
        <v>4</v>
      </c>
      <c r="T4139" t="str">
        <f>IF(Table2[[#This Row],[Event]]="Goal",Table2[[#This Row],[Hscore]]&amp;"-"&amp;Table2[[#This Row],[Uscore]],"")</f>
        <v/>
      </c>
      <c r="U4139">
        <v>3394</v>
      </c>
      <c r="V4139" s="1">
        <f>Table2[[#This Row],[GameTime]]-(Table2[[#This Row],[period]]-1)*1200</f>
        <v>994</v>
      </c>
      <c r="W4139" s="1">
        <f>ROUNDDOWN(Table2[[#This Row],[Time]]/60,0)</f>
        <v>16</v>
      </c>
      <c r="X4139" s="1">
        <f>ROUNDDOWN((Table2[[#This Row],[Time]]/60-Table2[[#This Row],[Time2]])*60,0)</f>
        <v>34</v>
      </c>
      <c r="Y4139" s="1">
        <f>IF(Table2[[#This Row],[Time2]]&lt;10,0&amp;Table2[[#This Row],[Time2]],Table2[[#This Row],[Time2]])</f>
        <v>16</v>
      </c>
      <c r="Z4139" s="1">
        <f>IF(Table2[[#This Row],[Time3]]&lt;10,0&amp;Table2[[#This Row],[Time3]],Table2[[#This Row],[Time3]])</f>
        <v>34</v>
      </c>
      <c r="AA4139" s="2" t="str">
        <f>Table2[[#This Row],[Time4]]&amp;":"&amp;Table2[[#This Row],[Time5]]</f>
        <v>16:34</v>
      </c>
      <c r="AB4139" s="1" t="str" cm="1">
        <f t="array" ref="AB4139">IFERROR(IF(Table2[[#This Row],[code]]="","",_xlfn.IFS(AND(Table2[[#This Row],[code]]&lt;400,Table2[[#This Row],[code]]&lt;&gt;""),2,Table2[[#This Row],[code]]&gt;500,4)),"")</f>
        <v/>
      </c>
      <c r="AC4139" s="1">
        <f>IF(Table2[[#This Row],[Event]]="Penalty",Table2[[#This Row],[number]],IF(Table2[[#This Row],[Event]]="Time-Out",401,""))</f>
        <v>401</v>
      </c>
      <c r="AD4139" s="1">
        <f>ROW(A4138)</f>
        <v>4138</v>
      </c>
      <c r="AE4139" s="1">
        <f>COUNTIFS(Table2[GameID],Table2[[#This Row],[GameID]],Table2[Column1],"&lt;="&amp;Table2[[#This Row],[Column1]])-1</f>
        <v>11</v>
      </c>
    </row>
    <row r="4140" spans="1:31" x14ac:dyDescent="0.45">
      <c r="A4140" t="s">
        <v>300</v>
      </c>
      <c r="B4140" t="str">
        <f>_xlfn.TEXTBEFORE(Table2[[#This Row],[Kamp]]," - ")</f>
        <v>Blackhawks</v>
      </c>
      <c r="C4140" t="str">
        <f>_xlfn.TEXTAFTER(Table2[[#This Row],[Kamp]],"- ")</f>
        <v>Sunds Seahawks</v>
      </c>
      <c r="D4140">
        <v>45333</v>
      </c>
      <c r="E4140">
        <v>83625</v>
      </c>
      <c r="F4140">
        <v>20232024</v>
      </c>
      <c r="G4140" t="s">
        <v>418</v>
      </c>
      <c r="H4140" t="s">
        <v>661</v>
      </c>
      <c r="I4140" t="s">
        <v>678</v>
      </c>
      <c r="J4140">
        <v>3</v>
      </c>
      <c r="K4140">
        <v>31143</v>
      </c>
      <c r="L4140">
        <v>207</v>
      </c>
      <c r="M4140" t="s">
        <v>631</v>
      </c>
      <c r="N4140" t="s">
        <v>334</v>
      </c>
      <c r="O4140" t="s">
        <v>634</v>
      </c>
      <c r="P4140">
        <v>6</v>
      </c>
      <c r="Q4140" t="s">
        <v>634</v>
      </c>
      <c r="R4140">
        <f>SUMIFS(Table2[number],Table2[Event],"Goal",Table2[H/U],"HOME",Table2[GameID],Table2[[#This Row],[GameID]],Table2[GameTime],"&lt;="&amp;Table2[[#This Row],[GameTime]])</f>
        <v>5</v>
      </c>
      <c r="S4140">
        <f>SUMIFS(Table2[number],Table2[Event],"Goal",Table2[H/U],"AWAY",Table2[GameID],Table2[[#This Row],[GameID]],Table2[GameTime],"&lt;="&amp;Table2[[#This Row],[GameTime]])</f>
        <v>4</v>
      </c>
      <c r="T4140" t="str">
        <f>IF(Table2[[#This Row],[Event]]="Goal",Table2[[#This Row],[Hscore]]&amp;"-"&amp;Table2[[#This Row],[Uscore]],"")</f>
        <v/>
      </c>
      <c r="U4140">
        <v>3593</v>
      </c>
      <c r="V4140" s="1">
        <f>Table2[[#This Row],[GameTime]]-(Table2[[#This Row],[period]]-1)*1200</f>
        <v>1193</v>
      </c>
      <c r="W4140" s="1">
        <f>ROUNDDOWN(Table2[[#This Row],[Time]]/60,0)</f>
        <v>19</v>
      </c>
      <c r="X4140" s="1">
        <f>ROUNDDOWN((Table2[[#This Row],[Time]]/60-Table2[[#This Row],[Time2]])*60,0)</f>
        <v>53</v>
      </c>
      <c r="Y4140" s="1">
        <f>IF(Table2[[#This Row],[Time2]]&lt;10,0&amp;Table2[[#This Row],[Time2]],Table2[[#This Row],[Time2]])</f>
        <v>19</v>
      </c>
      <c r="Z4140" s="1">
        <f>IF(Table2[[#This Row],[Time3]]&lt;10,0&amp;Table2[[#This Row],[Time3]],Table2[[#This Row],[Time3]])</f>
        <v>53</v>
      </c>
      <c r="AA4140" s="2" t="str">
        <f>Table2[[#This Row],[Time4]]&amp;":"&amp;Table2[[#This Row],[Time5]]</f>
        <v>19:53</v>
      </c>
      <c r="AB4140" s="1" cm="1">
        <f t="array" ref="AB4140">IFERROR(IF(Table2[[#This Row],[code]]="","",_xlfn.IFS(AND(Table2[[#This Row],[code]]&lt;400,Table2[[#This Row],[code]]&lt;&gt;""),2,Table2[[#This Row],[code]]&gt;500,4)),"")</f>
        <v>2</v>
      </c>
      <c r="AC4140" s="1">
        <f>IF(Table2[[#This Row],[Event]]="Penalty",Table2[[#This Row],[number]],IF(Table2[[#This Row],[Event]]="Time-Out",401,""))</f>
        <v>207</v>
      </c>
      <c r="AD4140" s="1">
        <f>ROW(A4139)</f>
        <v>4139</v>
      </c>
      <c r="AE4140" s="1">
        <f>COUNTIFS(Table2[GameID],Table2[[#This Row],[GameID]],Table2[Column1],"&lt;="&amp;Table2[[#This Row],[Column1]])-1</f>
        <v>12</v>
      </c>
    </row>
    <row r="4141" spans="1:31" x14ac:dyDescent="0.45">
      <c r="A4141" t="s">
        <v>189</v>
      </c>
      <c r="B4141" t="str">
        <f>_xlfn.TEXTBEFORE(Table2[[#This Row],[Kamp]]," - ")</f>
        <v>Hvidovre Attack</v>
      </c>
      <c r="C4141" t="str">
        <f>_xlfn.TEXTAFTER(Table2[[#This Row],[Kamp]],"- ")</f>
        <v>Benløse IF</v>
      </c>
      <c r="D4141">
        <v>45336</v>
      </c>
      <c r="E4141">
        <v>83626</v>
      </c>
      <c r="F4141">
        <v>20232024</v>
      </c>
      <c r="G4141" t="s">
        <v>418</v>
      </c>
      <c r="H4141" t="s">
        <v>659</v>
      </c>
      <c r="I4141" t="s">
        <v>678</v>
      </c>
      <c r="J4141">
        <v>1</v>
      </c>
      <c r="K4141">
        <v>31138</v>
      </c>
      <c r="L4141">
        <v>208</v>
      </c>
      <c r="M4141" t="s">
        <v>631</v>
      </c>
      <c r="N4141" t="s">
        <v>60</v>
      </c>
      <c r="O4141" t="s">
        <v>634</v>
      </c>
      <c r="P4141">
        <v>4</v>
      </c>
      <c r="Q4141" t="s">
        <v>634</v>
      </c>
      <c r="R4141">
        <f>SUMIFS(Table2[number],Table2[Event],"Goal",Table2[H/U],"HOME",Table2[GameID],Table2[[#This Row],[GameID]],Table2[GameTime],"&lt;="&amp;Table2[[#This Row],[GameTime]])</f>
        <v>0</v>
      </c>
      <c r="S4141">
        <f>SUMIFS(Table2[number],Table2[Event],"Goal",Table2[H/U],"AWAY",Table2[GameID],Table2[[#This Row],[GameID]],Table2[GameTime],"&lt;="&amp;Table2[[#This Row],[GameTime]])</f>
        <v>0</v>
      </c>
      <c r="T4141" t="str">
        <f>IF(Table2[[#This Row],[Event]]="Goal",Table2[[#This Row],[Hscore]]&amp;"-"&amp;Table2[[#This Row],[Uscore]],"")</f>
        <v/>
      </c>
      <c r="U4141">
        <v>674</v>
      </c>
      <c r="V4141" s="1">
        <f>Table2[[#This Row],[GameTime]]-(Table2[[#This Row],[period]]-1)*1200</f>
        <v>674</v>
      </c>
      <c r="W4141" s="1">
        <f>ROUNDDOWN(Table2[[#This Row],[Time]]/60,0)</f>
        <v>11</v>
      </c>
      <c r="X4141" s="1">
        <f>ROUNDDOWN((Table2[[#This Row],[Time]]/60-Table2[[#This Row],[Time2]])*60,0)</f>
        <v>14</v>
      </c>
      <c r="Y4141" s="1">
        <f>IF(Table2[[#This Row],[Time2]]&lt;10,0&amp;Table2[[#This Row],[Time2]],Table2[[#This Row],[Time2]])</f>
        <v>11</v>
      </c>
      <c r="Z4141" s="1">
        <f>IF(Table2[[#This Row],[Time3]]&lt;10,0&amp;Table2[[#This Row],[Time3]],Table2[[#This Row],[Time3]])</f>
        <v>14</v>
      </c>
      <c r="AA4141" s="2" t="str">
        <f>Table2[[#This Row],[Time4]]&amp;":"&amp;Table2[[#This Row],[Time5]]</f>
        <v>11:14</v>
      </c>
      <c r="AB4141" s="1" cm="1">
        <f t="array" ref="AB4141">IFERROR(IF(Table2[[#This Row],[code]]="","",_xlfn.IFS(AND(Table2[[#This Row],[code]]&lt;400,Table2[[#This Row],[code]]&lt;&gt;""),2,Table2[[#This Row],[code]]&gt;500,4)),"")</f>
        <v>2</v>
      </c>
      <c r="AC4141" s="1">
        <f>IF(Table2[[#This Row],[Event]]="Penalty",Table2[[#This Row],[number]],IF(Table2[[#This Row],[Event]]="Time-Out",401,""))</f>
        <v>208</v>
      </c>
      <c r="AD4141" s="1">
        <f>ROW(A4140)</f>
        <v>4140</v>
      </c>
      <c r="AE4141" s="1">
        <f>COUNTIFS(Table2[GameID],Table2[[#This Row],[GameID]],Table2[Column1],"&lt;="&amp;Table2[[#This Row],[Column1]])-1</f>
        <v>0</v>
      </c>
    </row>
    <row r="4142" spans="1:31" x14ac:dyDescent="0.45">
      <c r="A4142" t="s">
        <v>189</v>
      </c>
      <c r="B4142" t="str">
        <f>_xlfn.TEXTBEFORE(Table2[[#This Row],[Kamp]]," - ")</f>
        <v>Hvidovre Attack</v>
      </c>
      <c r="C4142" t="str">
        <f>_xlfn.TEXTAFTER(Table2[[#This Row],[Kamp]],"- ")</f>
        <v>Benløse IF</v>
      </c>
      <c r="D4142">
        <v>45336</v>
      </c>
      <c r="E4142">
        <v>83626</v>
      </c>
      <c r="F4142">
        <v>20232024</v>
      </c>
      <c r="G4142" t="s">
        <v>418</v>
      </c>
      <c r="H4142" t="s">
        <v>658</v>
      </c>
      <c r="I4142" t="s">
        <v>677</v>
      </c>
      <c r="J4142">
        <v>1</v>
      </c>
      <c r="K4142">
        <v>31137</v>
      </c>
      <c r="L4142">
        <v>1</v>
      </c>
      <c r="M4142" t="s">
        <v>630</v>
      </c>
      <c r="N4142" t="s">
        <v>29</v>
      </c>
      <c r="O4142" t="s">
        <v>466</v>
      </c>
      <c r="P4142">
        <v>44</v>
      </c>
      <c r="Q4142">
        <v>23</v>
      </c>
      <c r="R4142">
        <f>SUMIFS(Table2[number],Table2[Event],"Goal",Table2[H/U],"HOME",Table2[GameID],Table2[[#This Row],[GameID]],Table2[GameTime],"&lt;="&amp;Table2[[#This Row],[GameTime]])</f>
        <v>0</v>
      </c>
      <c r="S4142">
        <f>SUMIFS(Table2[number],Table2[Event],"Goal",Table2[H/U],"AWAY",Table2[GameID],Table2[[#This Row],[GameID]],Table2[GameTime],"&lt;="&amp;Table2[[#This Row],[GameTime]])</f>
        <v>1</v>
      </c>
      <c r="T4142" t="str">
        <f>IF(Table2[[#This Row],[Event]]="Goal",Table2[[#This Row],[Hscore]]&amp;"-"&amp;Table2[[#This Row],[Uscore]],"")</f>
        <v>0-1</v>
      </c>
      <c r="U4142">
        <v>711</v>
      </c>
      <c r="V4142" s="1">
        <f>Table2[[#This Row],[GameTime]]-(Table2[[#This Row],[period]]-1)*1200</f>
        <v>711</v>
      </c>
      <c r="W4142" s="1">
        <f>ROUNDDOWN(Table2[[#This Row],[Time]]/60,0)</f>
        <v>11</v>
      </c>
      <c r="X4142" s="1">
        <f>ROUNDDOWN((Table2[[#This Row],[Time]]/60-Table2[[#This Row],[Time2]])*60,0)</f>
        <v>51</v>
      </c>
      <c r="Y4142" s="1">
        <f>IF(Table2[[#This Row],[Time2]]&lt;10,0&amp;Table2[[#This Row],[Time2]],Table2[[#This Row],[Time2]])</f>
        <v>11</v>
      </c>
      <c r="Z4142" s="1">
        <f>IF(Table2[[#This Row],[Time3]]&lt;10,0&amp;Table2[[#This Row],[Time3]],Table2[[#This Row],[Time3]])</f>
        <v>51</v>
      </c>
      <c r="AA4142" s="2" t="str">
        <f>Table2[[#This Row],[Time4]]&amp;":"&amp;Table2[[#This Row],[Time5]]</f>
        <v>11:51</v>
      </c>
      <c r="AB4142" s="1" t="str" cm="1">
        <f t="array" ref="AB4142">IFERROR(IF(Table2[[#This Row],[code]]="","",_xlfn.IFS(AND(Table2[[#This Row],[code]]&lt;400,Table2[[#This Row],[code]]&lt;&gt;""),2,Table2[[#This Row],[code]]&gt;500,4)),"")</f>
        <v/>
      </c>
      <c r="AC4142" s="1" t="str">
        <f>IF(Table2[[#This Row],[Event]]="Penalty",Table2[[#This Row],[number]],IF(Table2[[#This Row],[Event]]="Time-Out",401,""))</f>
        <v/>
      </c>
      <c r="AD4142" s="1">
        <f>ROW(A4141)</f>
        <v>4141</v>
      </c>
      <c r="AE4142" s="1">
        <f>COUNTIFS(Table2[GameID],Table2[[#This Row],[GameID]],Table2[Column1],"&lt;="&amp;Table2[[#This Row],[Column1]])-1</f>
        <v>1</v>
      </c>
    </row>
    <row r="4143" spans="1:31" x14ac:dyDescent="0.45">
      <c r="A4143" t="s">
        <v>189</v>
      </c>
      <c r="B4143" t="str">
        <f>_xlfn.TEXTBEFORE(Table2[[#This Row],[Kamp]]," - ")</f>
        <v>Hvidovre Attack</v>
      </c>
      <c r="C4143" t="str">
        <f>_xlfn.TEXTAFTER(Table2[[#This Row],[Kamp]],"- ")</f>
        <v>Benløse IF</v>
      </c>
      <c r="D4143">
        <v>45336</v>
      </c>
      <c r="E4143">
        <v>83626</v>
      </c>
      <c r="F4143">
        <v>20232024</v>
      </c>
      <c r="G4143" t="s">
        <v>418</v>
      </c>
      <c r="H4143" t="s">
        <v>659</v>
      </c>
      <c r="I4143" t="s">
        <v>678</v>
      </c>
      <c r="J4143">
        <v>1</v>
      </c>
      <c r="K4143">
        <v>31138</v>
      </c>
      <c r="L4143">
        <v>1</v>
      </c>
      <c r="M4143" t="s">
        <v>630</v>
      </c>
      <c r="N4143" t="s">
        <v>74</v>
      </c>
      <c r="O4143" t="s">
        <v>634</v>
      </c>
      <c r="P4143">
        <v>92</v>
      </c>
      <c r="Q4143" t="s">
        <v>634</v>
      </c>
      <c r="R4143">
        <f>SUMIFS(Table2[number],Table2[Event],"Goal",Table2[H/U],"HOME",Table2[GameID],Table2[[#This Row],[GameID]],Table2[GameTime],"&lt;="&amp;Table2[[#This Row],[GameTime]])</f>
        <v>1</v>
      </c>
      <c r="S4143">
        <f>SUMIFS(Table2[number],Table2[Event],"Goal",Table2[H/U],"AWAY",Table2[GameID],Table2[[#This Row],[GameID]],Table2[GameTime],"&lt;="&amp;Table2[[#This Row],[GameTime]])</f>
        <v>1</v>
      </c>
      <c r="T4143" t="str">
        <f>IF(Table2[[#This Row],[Event]]="Goal",Table2[[#This Row],[Hscore]]&amp;"-"&amp;Table2[[#This Row],[Uscore]],"")</f>
        <v>1-1</v>
      </c>
      <c r="U4143">
        <v>824</v>
      </c>
      <c r="V4143" s="1">
        <f>Table2[[#This Row],[GameTime]]-(Table2[[#This Row],[period]]-1)*1200</f>
        <v>824</v>
      </c>
      <c r="W4143" s="1">
        <f>ROUNDDOWN(Table2[[#This Row],[Time]]/60,0)</f>
        <v>13</v>
      </c>
      <c r="X4143" s="1">
        <f>ROUNDDOWN((Table2[[#This Row],[Time]]/60-Table2[[#This Row],[Time2]])*60,0)</f>
        <v>44</v>
      </c>
      <c r="Y4143" s="1">
        <f>IF(Table2[[#This Row],[Time2]]&lt;10,0&amp;Table2[[#This Row],[Time2]],Table2[[#This Row],[Time2]])</f>
        <v>13</v>
      </c>
      <c r="Z4143" s="1">
        <f>IF(Table2[[#This Row],[Time3]]&lt;10,0&amp;Table2[[#This Row],[Time3]],Table2[[#This Row],[Time3]])</f>
        <v>44</v>
      </c>
      <c r="AA4143" s="2" t="str">
        <f>Table2[[#This Row],[Time4]]&amp;":"&amp;Table2[[#This Row],[Time5]]</f>
        <v>13:44</v>
      </c>
      <c r="AB4143" s="1" t="str" cm="1">
        <f t="array" ref="AB4143">IFERROR(IF(Table2[[#This Row],[code]]="","",_xlfn.IFS(AND(Table2[[#This Row],[code]]&lt;400,Table2[[#This Row],[code]]&lt;&gt;""),2,Table2[[#This Row],[code]]&gt;500,4)),"")</f>
        <v/>
      </c>
      <c r="AC4143" s="1" t="str">
        <f>IF(Table2[[#This Row],[Event]]="Penalty",Table2[[#This Row],[number]],IF(Table2[[#This Row],[Event]]="Time-Out",401,""))</f>
        <v/>
      </c>
      <c r="AD4143" s="1">
        <f>ROW(A4142)</f>
        <v>4142</v>
      </c>
      <c r="AE4143" s="1">
        <f>COUNTIFS(Table2[GameID],Table2[[#This Row],[GameID]],Table2[Column1],"&lt;="&amp;Table2[[#This Row],[Column1]])-1</f>
        <v>2</v>
      </c>
    </row>
    <row r="4144" spans="1:31" x14ac:dyDescent="0.45">
      <c r="A4144" t="s">
        <v>189</v>
      </c>
      <c r="B4144" t="str">
        <f>_xlfn.TEXTBEFORE(Table2[[#This Row],[Kamp]]," - ")</f>
        <v>Hvidovre Attack</v>
      </c>
      <c r="C4144" t="str">
        <f>_xlfn.TEXTAFTER(Table2[[#This Row],[Kamp]],"- ")</f>
        <v>Benløse IF</v>
      </c>
      <c r="D4144">
        <v>45336</v>
      </c>
      <c r="E4144">
        <v>83626</v>
      </c>
      <c r="F4144">
        <v>20232024</v>
      </c>
      <c r="G4144" t="s">
        <v>418</v>
      </c>
      <c r="H4144" t="s">
        <v>659</v>
      </c>
      <c r="I4144" t="s">
        <v>678</v>
      </c>
      <c r="J4144">
        <v>1</v>
      </c>
      <c r="K4144">
        <v>31138</v>
      </c>
      <c r="L4144">
        <v>1</v>
      </c>
      <c r="M4144" t="s">
        <v>630</v>
      </c>
      <c r="N4144" t="s">
        <v>68</v>
      </c>
      <c r="O4144" t="s">
        <v>74</v>
      </c>
      <c r="P4144">
        <v>25</v>
      </c>
      <c r="Q4144">
        <v>92</v>
      </c>
      <c r="R4144">
        <f>SUMIFS(Table2[number],Table2[Event],"Goal",Table2[H/U],"HOME",Table2[GameID],Table2[[#This Row],[GameID]],Table2[GameTime],"&lt;="&amp;Table2[[#This Row],[GameTime]])</f>
        <v>2</v>
      </c>
      <c r="S4144">
        <f>SUMIFS(Table2[number],Table2[Event],"Goal",Table2[H/U],"AWAY",Table2[GameID],Table2[[#This Row],[GameID]],Table2[GameTime],"&lt;="&amp;Table2[[#This Row],[GameTime]])</f>
        <v>1</v>
      </c>
      <c r="T4144" t="str">
        <f>IF(Table2[[#This Row],[Event]]="Goal",Table2[[#This Row],[Hscore]]&amp;"-"&amp;Table2[[#This Row],[Uscore]],"")</f>
        <v>2-1</v>
      </c>
      <c r="U4144">
        <v>1119</v>
      </c>
      <c r="V4144" s="1">
        <f>Table2[[#This Row],[GameTime]]-(Table2[[#This Row],[period]]-1)*1200</f>
        <v>1119</v>
      </c>
      <c r="W4144" s="1">
        <f>ROUNDDOWN(Table2[[#This Row],[Time]]/60,0)</f>
        <v>18</v>
      </c>
      <c r="X4144" s="1">
        <f>ROUNDDOWN((Table2[[#This Row],[Time]]/60-Table2[[#This Row],[Time2]])*60,0)</f>
        <v>38</v>
      </c>
      <c r="Y4144" s="1">
        <f>IF(Table2[[#This Row],[Time2]]&lt;10,0&amp;Table2[[#This Row],[Time2]],Table2[[#This Row],[Time2]])</f>
        <v>18</v>
      </c>
      <c r="Z4144" s="1">
        <f>IF(Table2[[#This Row],[Time3]]&lt;10,0&amp;Table2[[#This Row],[Time3]],Table2[[#This Row],[Time3]])</f>
        <v>38</v>
      </c>
      <c r="AA4144" s="2" t="str">
        <f>Table2[[#This Row],[Time4]]&amp;":"&amp;Table2[[#This Row],[Time5]]</f>
        <v>18:38</v>
      </c>
      <c r="AB4144" s="1" t="str" cm="1">
        <f t="array" ref="AB4144">IFERROR(IF(Table2[[#This Row],[code]]="","",_xlfn.IFS(AND(Table2[[#This Row],[code]]&lt;400,Table2[[#This Row],[code]]&lt;&gt;""),2,Table2[[#This Row],[code]]&gt;500,4)),"")</f>
        <v/>
      </c>
      <c r="AC4144" s="1" t="str">
        <f>IF(Table2[[#This Row],[Event]]="Penalty",Table2[[#This Row],[number]],IF(Table2[[#This Row],[Event]]="Time-Out",401,""))</f>
        <v/>
      </c>
      <c r="AD4144" s="1">
        <f>ROW(A4143)</f>
        <v>4143</v>
      </c>
      <c r="AE4144" s="1">
        <f>COUNTIFS(Table2[GameID],Table2[[#This Row],[GameID]],Table2[Column1],"&lt;="&amp;Table2[[#This Row],[Column1]])-1</f>
        <v>3</v>
      </c>
    </row>
    <row r="4145" spans="1:31" x14ac:dyDescent="0.45">
      <c r="A4145" t="s">
        <v>189</v>
      </c>
      <c r="B4145" t="str">
        <f>_xlfn.TEXTBEFORE(Table2[[#This Row],[Kamp]]," - ")</f>
        <v>Hvidovre Attack</v>
      </c>
      <c r="C4145" t="str">
        <f>_xlfn.TEXTAFTER(Table2[[#This Row],[Kamp]],"- ")</f>
        <v>Benløse IF</v>
      </c>
      <c r="D4145">
        <v>45336</v>
      </c>
      <c r="E4145">
        <v>83626</v>
      </c>
      <c r="F4145">
        <v>20232024</v>
      </c>
      <c r="G4145" t="s">
        <v>418</v>
      </c>
      <c r="H4145" t="s">
        <v>658</v>
      </c>
      <c r="I4145" t="s">
        <v>677</v>
      </c>
      <c r="J4145">
        <v>2</v>
      </c>
      <c r="K4145">
        <v>31137</v>
      </c>
      <c r="L4145">
        <v>1</v>
      </c>
      <c r="M4145" t="s">
        <v>630</v>
      </c>
      <c r="N4145" t="s">
        <v>466</v>
      </c>
      <c r="O4145" t="s">
        <v>192</v>
      </c>
      <c r="P4145">
        <v>23</v>
      </c>
      <c r="Q4145">
        <v>32</v>
      </c>
      <c r="R4145">
        <f>SUMIFS(Table2[number],Table2[Event],"Goal",Table2[H/U],"HOME",Table2[GameID],Table2[[#This Row],[GameID]],Table2[GameTime],"&lt;="&amp;Table2[[#This Row],[GameTime]])</f>
        <v>2</v>
      </c>
      <c r="S4145">
        <f>SUMIFS(Table2[number],Table2[Event],"Goal",Table2[H/U],"AWAY",Table2[GameID],Table2[[#This Row],[GameID]],Table2[GameTime],"&lt;="&amp;Table2[[#This Row],[GameTime]])</f>
        <v>2</v>
      </c>
      <c r="T4145" t="str">
        <f>IF(Table2[[#This Row],[Event]]="Goal",Table2[[#This Row],[Hscore]]&amp;"-"&amp;Table2[[#This Row],[Uscore]],"")</f>
        <v>2-2</v>
      </c>
      <c r="U4145">
        <v>1404</v>
      </c>
      <c r="V4145" s="1">
        <f>Table2[[#This Row],[GameTime]]-(Table2[[#This Row],[period]]-1)*1200</f>
        <v>204</v>
      </c>
      <c r="W4145" s="1">
        <f>ROUNDDOWN(Table2[[#This Row],[Time]]/60,0)</f>
        <v>3</v>
      </c>
      <c r="X4145" s="1">
        <f>ROUNDDOWN((Table2[[#This Row],[Time]]/60-Table2[[#This Row],[Time2]])*60,0)</f>
        <v>24</v>
      </c>
      <c r="Y4145" s="1" t="str">
        <f>IF(Table2[[#This Row],[Time2]]&lt;10,0&amp;Table2[[#This Row],[Time2]],Table2[[#This Row],[Time2]])</f>
        <v>03</v>
      </c>
      <c r="Z4145" s="1">
        <f>IF(Table2[[#This Row],[Time3]]&lt;10,0&amp;Table2[[#This Row],[Time3]],Table2[[#This Row],[Time3]])</f>
        <v>24</v>
      </c>
      <c r="AA4145" s="2" t="str">
        <f>Table2[[#This Row],[Time4]]&amp;":"&amp;Table2[[#This Row],[Time5]]</f>
        <v>03:24</v>
      </c>
      <c r="AB4145" s="1" t="str" cm="1">
        <f t="array" ref="AB4145">IFERROR(IF(Table2[[#This Row],[code]]="","",_xlfn.IFS(AND(Table2[[#This Row],[code]]&lt;400,Table2[[#This Row],[code]]&lt;&gt;""),2,Table2[[#This Row],[code]]&gt;500,4)),"")</f>
        <v/>
      </c>
      <c r="AC4145" s="1" t="str">
        <f>IF(Table2[[#This Row],[Event]]="Penalty",Table2[[#This Row],[number]],IF(Table2[[#This Row],[Event]]="Time-Out",401,""))</f>
        <v/>
      </c>
      <c r="AD4145" s="1">
        <f>ROW(A4144)</f>
        <v>4144</v>
      </c>
      <c r="AE4145" s="1">
        <f>COUNTIFS(Table2[GameID],Table2[[#This Row],[GameID]],Table2[Column1],"&lt;="&amp;Table2[[#This Row],[Column1]])-1</f>
        <v>4</v>
      </c>
    </row>
    <row r="4146" spans="1:31" x14ac:dyDescent="0.45">
      <c r="A4146" t="s">
        <v>189</v>
      </c>
      <c r="B4146" t="str">
        <f>_xlfn.TEXTBEFORE(Table2[[#This Row],[Kamp]]," - ")</f>
        <v>Hvidovre Attack</v>
      </c>
      <c r="C4146" t="str">
        <f>_xlfn.TEXTAFTER(Table2[[#This Row],[Kamp]],"- ")</f>
        <v>Benløse IF</v>
      </c>
      <c r="D4146">
        <v>45336</v>
      </c>
      <c r="E4146">
        <v>83626</v>
      </c>
      <c r="F4146">
        <v>20232024</v>
      </c>
      <c r="G4146" t="s">
        <v>418</v>
      </c>
      <c r="H4146" t="s">
        <v>658</v>
      </c>
      <c r="I4146" t="s">
        <v>677</v>
      </c>
      <c r="J4146">
        <v>2</v>
      </c>
      <c r="K4146">
        <v>31137</v>
      </c>
      <c r="L4146">
        <v>1</v>
      </c>
      <c r="M4146" t="s">
        <v>630</v>
      </c>
      <c r="N4146" t="s">
        <v>679</v>
      </c>
      <c r="O4146" t="s">
        <v>29</v>
      </c>
      <c r="P4146">
        <v>56</v>
      </c>
      <c r="Q4146">
        <v>44</v>
      </c>
      <c r="R4146">
        <f>SUMIFS(Table2[number],Table2[Event],"Goal",Table2[H/U],"HOME",Table2[GameID],Table2[[#This Row],[GameID]],Table2[GameTime],"&lt;="&amp;Table2[[#This Row],[GameTime]])</f>
        <v>2</v>
      </c>
      <c r="S4146">
        <f>SUMIFS(Table2[number],Table2[Event],"Goal",Table2[H/U],"AWAY",Table2[GameID],Table2[[#This Row],[GameID]],Table2[GameTime],"&lt;="&amp;Table2[[#This Row],[GameTime]])</f>
        <v>3</v>
      </c>
      <c r="T4146" t="str">
        <f>IF(Table2[[#This Row],[Event]]="Goal",Table2[[#This Row],[Hscore]]&amp;"-"&amp;Table2[[#This Row],[Uscore]],"")</f>
        <v>2-3</v>
      </c>
      <c r="U4146">
        <v>1749</v>
      </c>
      <c r="V4146" s="1">
        <f>Table2[[#This Row],[GameTime]]-(Table2[[#This Row],[period]]-1)*1200</f>
        <v>549</v>
      </c>
      <c r="W4146" s="1">
        <f>ROUNDDOWN(Table2[[#This Row],[Time]]/60,0)</f>
        <v>9</v>
      </c>
      <c r="X4146" s="1">
        <f>ROUNDDOWN((Table2[[#This Row],[Time]]/60-Table2[[#This Row],[Time2]])*60,0)</f>
        <v>9</v>
      </c>
      <c r="Y4146" s="1" t="str">
        <f>IF(Table2[[#This Row],[Time2]]&lt;10,0&amp;Table2[[#This Row],[Time2]],Table2[[#This Row],[Time2]])</f>
        <v>09</v>
      </c>
      <c r="Z4146" s="1" t="str">
        <f>IF(Table2[[#This Row],[Time3]]&lt;10,0&amp;Table2[[#This Row],[Time3]],Table2[[#This Row],[Time3]])</f>
        <v>09</v>
      </c>
      <c r="AA4146" s="2" t="str">
        <f>Table2[[#This Row],[Time4]]&amp;":"&amp;Table2[[#This Row],[Time5]]</f>
        <v>09:09</v>
      </c>
      <c r="AB4146" s="1" t="str" cm="1">
        <f t="array" ref="AB4146">IFERROR(IF(Table2[[#This Row],[code]]="","",_xlfn.IFS(AND(Table2[[#This Row],[code]]&lt;400,Table2[[#This Row],[code]]&lt;&gt;""),2,Table2[[#This Row],[code]]&gt;500,4)),"")</f>
        <v/>
      </c>
      <c r="AC4146" s="1" t="str">
        <f>IF(Table2[[#This Row],[Event]]="Penalty",Table2[[#This Row],[number]],IF(Table2[[#This Row],[Event]]="Time-Out",401,""))</f>
        <v/>
      </c>
      <c r="AD4146" s="1">
        <f>ROW(A4145)</f>
        <v>4145</v>
      </c>
      <c r="AE4146" s="1">
        <f>COUNTIFS(Table2[GameID],Table2[[#This Row],[GameID]],Table2[Column1],"&lt;="&amp;Table2[[#This Row],[Column1]])-1</f>
        <v>5</v>
      </c>
    </row>
    <row r="4147" spans="1:31" x14ac:dyDescent="0.45">
      <c r="A4147" t="s">
        <v>189</v>
      </c>
      <c r="B4147" t="str">
        <f>_xlfn.TEXTBEFORE(Table2[[#This Row],[Kamp]]," - ")</f>
        <v>Hvidovre Attack</v>
      </c>
      <c r="C4147" t="str">
        <f>_xlfn.TEXTAFTER(Table2[[#This Row],[Kamp]],"- ")</f>
        <v>Benløse IF</v>
      </c>
      <c r="D4147">
        <v>45336</v>
      </c>
      <c r="E4147">
        <v>83626</v>
      </c>
      <c r="F4147">
        <v>20232024</v>
      </c>
      <c r="G4147" t="s">
        <v>418</v>
      </c>
      <c r="H4147" t="s">
        <v>659</v>
      </c>
      <c r="I4147" t="s">
        <v>678</v>
      </c>
      <c r="J4147">
        <v>3</v>
      </c>
      <c r="K4147">
        <v>31138</v>
      </c>
      <c r="L4147">
        <v>212</v>
      </c>
      <c r="M4147" t="s">
        <v>631</v>
      </c>
      <c r="N4147" t="s">
        <v>60</v>
      </c>
      <c r="O4147" t="s">
        <v>634</v>
      </c>
      <c r="P4147">
        <v>4</v>
      </c>
      <c r="Q4147" t="s">
        <v>634</v>
      </c>
      <c r="R4147">
        <f>SUMIFS(Table2[number],Table2[Event],"Goal",Table2[H/U],"HOME",Table2[GameID],Table2[[#This Row],[GameID]],Table2[GameTime],"&lt;="&amp;Table2[[#This Row],[GameTime]])</f>
        <v>2</v>
      </c>
      <c r="S4147">
        <f>SUMIFS(Table2[number],Table2[Event],"Goal",Table2[H/U],"AWAY",Table2[GameID],Table2[[#This Row],[GameID]],Table2[GameTime],"&lt;="&amp;Table2[[#This Row],[GameTime]])</f>
        <v>3</v>
      </c>
      <c r="T4147" t="str">
        <f>IF(Table2[[#This Row],[Event]]="Goal",Table2[[#This Row],[Hscore]]&amp;"-"&amp;Table2[[#This Row],[Uscore]],"")</f>
        <v/>
      </c>
      <c r="U4147">
        <v>2584</v>
      </c>
      <c r="V4147" s="1">
        <f>Table2[[#This Row],[GameTime]]-(Table2[[#This Row],[period]]-1)*1200</f>
        <v>184</v>
      </c>
      <c r="W4147" s="1">
        <f>ROUNDDOWN(Table2[[#This Row],[Time]]/60,0)</f>
        <v>3</v>
      </c>
      <c r="X4147" s="1">
        <f>ROUNDDOWN((Table2[[#This Row],[Time]]/60-Table2[[#This Row],[Time2]])*60,0)</f>
        <v>4</v>
      </c>
      <c r="Y4147" s="1" t="str">
        <f>IF(Table2[[#This Row],[Time2]]&lt;10,0&amp;Table2[[#This Row],[Time2]],Table2[[#This Row],[Time2]])</f>
        <v>03</v>
      </c>
      <c r="Z4147" s="1" t="str">
        <f>IF(Table2[[#This Row],[Time3]]&lt;10,0&amp;Table2[[#This Row],[Time3]],Table2[[#This Row],[Time3]])</f>
        <v>04</v>
      </c>
      <c r="AA4147" s="2" t="str">
        <f>Table2[[#This Row],[Time4]]&amp;":"&amp;Table2[[#This Row],[Time5]]</f>
        <v>03:04</v>
      </c>
      <c r="AB4147" s="1" cm="1">
        <f t="array" ref="AB4147">IFERROR(IF(Table2[[#This Row],[code]]="","",_xlfn.IFS(AND(Table2[[#This Row],[code]]&lt;400,Table2[[#This Row],[code]]&lt;&gt;""),2,Table2[[#This Row],[code]]&gt;500,4)),"")</f>
        <v>2</v>
      </c>
      <c r="AC4147" s="1">
        <f>IF(Table2[[#This Row],[Event]]="Penalty",Table2[[#This Row],[number]],IF(Table2[[#This Row],[Event]]="Time-Out",401,""))</f>
        <v>212</v>
      </c>
      <c r="AD4147" s="1">
        <f>ROW(A4146)</f>
        <v>4146</v>
      </c>
      <c r="AE4147" s="1">
        <f>COUNTIFS(Table2[GameID],Table2[[#This Row],[GameID]],Table2[Column1],"&lt;="&amp;Table2[[#This Row],[Column1]])-1</f>
        <v>6</v>
      </c>
    </row>
    <row r="4148" spans="1:31" x14ac:dyDescent="0.45">
      <c r="A4148" t="s">
        <v>189</v>
      </c>
      <c r="B4148" t="str">
        <f>_xlfn.TEXTBEFORE(Table2[[#This Row],[Kamp]]," - ")</f>
        <v>Hvidovre Attack</v>
      </c>
      <c r="C4148" t="str">
        <f>_xlfn.TEXTAFTER(Table2[[#This Row],[Kamp]],"- ")</f>
        <v>Benløse IF</v>
      </c>
      <c r="D4148">
        <v>45336</v>
      </c>
      <c r="E4148">
        <v>83626</v>
      </c>
      <c r="F4148">
        <v>20232024</v>
      </c>
      <c r="G4148" t="s">
        <v>418</v>
      </c>
      <c r="H4148" t="s">
        <v>659</v>
      </c>
      <c r="I4148" t="s">
        <v>678</v>
      </c>
      <c r="J4148">
        <v>3</v>
      </c>
      <c r="K4148">
        <v>31138</v>
      </c>
      <c r="L4148">
        <v>0</v>
      </c>
      <c r="M4148" t="s">
        <v>633</v>
      </c>
      <c r="N4148" t="s">
        <v>634</v>
      </c>
      <c r="O4148" t="s">
        <v>634</v>
      </c>
      <c r="P4148" t="s">
        <v>634</v>
      </c>
      <c r="Q4148" t="s">
        <v>634</v>
      </c>
      <c r="R4148">
        <f>SUMIFS(Table2[number],Table2[Event],"Goal",Table2[H/U],"HOME",Table2[GameID],Table2[[#This Row],[GameID]],Table2[GameTime],"&lt;="&amp;Table2[[#This Row],[GameTime]])</f>
        <v>2</v>
      </c>
      <c r="S4148">
        <f>SUMIFS(Table2[number],Table2[Event],"Goal",Table2[H/U],"AWAY",Table2[GameID],Table2[[#This Row],[GameID]],Table2[GameTime],"&lt;="&amp;Table2[[#This Row],[GameTime]])</f>
        <v>3</v>
      </c>
      <c r="T4148" t="str">
        <f>IF(Table2[[#This Row],[Event]]="Goal",Table2[[#This Row],[Hscore]]&amp;"-"&amp;Table2[[#This Row],[Uscore]],"")</f>
        <v/>
      </c>
      <c r="U4148">
        <v>3134</v>
      </c>
      <c r="V4148" s="1">
        <f>Table2[[#This Row],[GameTime]]-(Table2[[#This Row],[period]]-1)*1200</f>
        <v>734</v>
      </c>
      <c r="W4148" s="1">
        <f>ROUNDDOWN(Table2[[#This Row],[Time]]/60,0)</f>
        <v>12</v>
      </c>
      <c r="X4148" s="1">
        <f>ROUNDDOWN((Table2[[#This Row],[Time]]/60-Table2[[#This Row],[Time2]])*60,0)</f>
        <v>14</v>
      </c>
      <c r="Y4148" s="1">
        <f>IF(Table2[[#This Row],[Time2]]&lt;10,0&amp;Table2[[#This Row],[Time2]],Table2[[#This Row],[Time2]])</f>
        <v>12</v>
      </c>
      <c r="Z4148" s="1">
        <f>IF(Table2[[#This Row],[Time3]]&lt;10,0&amp;Table2[[#This Row],[Time3]],Table2[[#This Row],[Time3]])</f>
        <v>14</v>
      </c>
      <c r="AA4148" s="2" t="str">
        <f>Table2[[#This Row],[Time4]]&amp;":"&amp;Table2[[#This Row],[Time5]]</f>
        <v>12:14</v>
      </c>
      <c r="AB4148" s="1" t="str" cm="1">
        <f t="array" ref="AB4148">IFERROR(IF(Table2[[#This Row],[code]]="","",_xlfn.IFS(AND(Table2[[#This Row],[code]]&lt;400,Table2[[#This Row],[code]]&lt;&gt;""),2,Table2[[#This Row],[code]]&gt;500,4)),"")</f>
        <v/>
      </c>
      <c r="AC4148" s="1">
        <f>IF(Table2[[#This Row],[Event]]="Penalty",Table2[[#This Row],[number]],IF(Table2[[#This Row],[Event]]="Time-Out",401,""))</f>
        <v>401</v>
      </c>
      <c r="AD4148" s="1">
        <f>ROW(A4147)</f>
        <v>4147</v>
      </c>
      <c r="AE4148" s="1">
        <f>COUNTIFS(Table2[GameID],Table2[[#This Row],[GameID]],Table2[Column1],"&lt;="&amp;Table2[[#This Row],[Column1]])-1</f>
        <v>7</v>
      </c>
    </row>
    <row r="4149" spans="1:31" x14ac:dyDescent="0.45">
      <c r="A4149" t="s">
        <v>189</v>
      </c>
      <c r="B4149" t="str">
        <f>_xlfn.TEXTBEFORE(Table2[[#This Row],[Kamp]]," - ")</f>
        <v>Hvidovre Attack</v>
      </c>
      <c r="C4149" t="str">
        <f>_xlfn.TEXTAFTER(Table2[[#This Row],[Kamp]],"- ")</f>
        <v>Benløse IF</v>
      </c>
      <c r="D4149">
        <v>45336</v>
      </c>
      <c r="E4149">
        <v>83626</v>
      </c>
      <c r="F4149">
        <v>20232024</v>
      </c>
      <c r="G4149" t="s">
        <v>418</v>
      </c>
      <c r="H4149" t="s">
        <v>658</v>
      </c>
      <c r="I4149" t="s">
        <v>677</v>
      </c>
      <c r="J4149">
        <v>3</v>
      </c>
      <c r="K4149">
        <v>31137</v>
      </c>
      <c r="L4149">
        <v>1</v>
      </c>
      <c r="M4149" t="s">
        <v>630</v>
      </c>
      <c r="N4149" t="s">
        <v>466</v>
      </c>
      <c r="O4149" t="s">
        <v>192</v>
      </c>
      <c r="P4149">
        <v>23</v>
      </c>
      <c r="Q4149">
        <v>32</v>
      </c>
      <c r="R4149">
        <f>SUMIFS(Table2[number],Table2[Event],"Goal",Table2[H/U],"HOME",Table2[GameID],Table2[[#This Row],[GameID]],Table2[GameTime],"&lt;="&amp;Table2[[#This Row],[GameTime]])</f>
        <v>2</v>
      </c>
      <c r="S4149">
        <f>SUMIFS(Table2[number],Table2[Event],"Goal",Table2[H/U],"AWAY",Table2[GameID],Table2[[#This Row],[GameID]],Table2[GameTime],"&lt;="&amp;Table2[[#This Row],[GameTime]])</f>
        <v>4</v>
      </c>
      <c r="T4149" t="str">
        <f>IF(Table2[[#This Row],[Event]]="Goal",Table2[[#This Row],[Hscore]]&amp;"-"&amp;Table2[[#This Row],[Uscore]],"")</f>
        <v>2-4</v>
      </c>
      <c r="U4149">
        <v>3445</v>
      </c>
      <c r="V4149" s="1">
        <f>Table2[[#This Row],[GameTime]]-(Table2[[#This Row],[period]]-1)*1200</f>
        <v>1045</v>
      </c>
      <c r="W4149" s="1">
        <f>ROUNDDOWN(Table2[[#This Row],[Time]]/60,0)</f>
        <v>17</v>
      </c>
      <c r="X4149" s="1">
        <f>ROUNDDOWN((Table2[[#This Row],[Time]]/60-Table2[[#This Row],[Time2]])*60,0)</f>
        <v>25</v>
      </c>
      <c r="Y4149" s="1">
        <f>IF(Table2[[#This Row],[Time2]]&lt;10,0&amp;Table2[[#This Row],[Time2]],Table2[[#This Row],[Time2]])</f>
        <v>17</v>
      </c>
      <c r="Z4149" s="1">
        <f>IF(Table2[[#This Row],[Time3]]&lt;10,0&amp;Table2[[#This Row],[Time3]],Table2[[#This Row],[Time3]])</f>
        <v>25</v>
      </c>
      <c r="AA4149" s="2" t="str">
        <f>Table2[[#This Row],[Time4]]&amp;":"&amp;Table2[[#This Row],[Time5]]</f>
        <v>17:25</v>
      </c>
      <c r="AB4149" s="1" t="str" cm="1">
        <f t="array" ref="AB4149">IFERROR(IF(Table2[[#This Row],[code]]="","",_xlfn.IFS(AND(Table2[[#This Row],[code]]&lt;400,Table2[[#This Row],[code]]&lt;&gt;""),2,Table2[[#This Row],[code]]&gt;500,4)),"")</f>
        <v/>
      </c>
      <c r="AC4149" s="1" t="str">
        <f>IF(Table2[[#This Row],[Event]]="Penalty",Table2[[#This Row],[number]],IF(Table2[[#This Row],[Event]]="Time-Out",401,""))</f>
        <v/>
      </c>
      <c r="AD4149" s="1">
        <f>ROW(A4148)</f>
        <v>4148</v>
      </c>
      <c r="AE4149" s="1">
        <f>COUNTIFS(Table2[GameID],Table2[[#This Row],[GameID]],Table2[Column1],"&lt;="&amp;Table2[[#This Row],[Column1]])-1</f>
        <v>8</v>
      </c>
    </row>
    <row r="4150" spans="1:31" x14ac:dyDescent="0.45">
      <c r="A4150" t="s">
        <v>594</v>
      </c>
      <c r="B4150" t="str">
        <f>_xlfn.TEXTBEFORE(Table2[[#This Row],[Kamp]]," - ")</f>
        <v>Aab</v>
      </c>
      <c r="C4150" t="str">
        <f>_xlfn.TEXTAFTER(Table2[[#This Row],[Kamp]],"- ")</f>
        <v>Copenhagen FC</v>
      </c>
      <c r="D4150">
        <v>45333</v>
      </c>
      <c r="E4150">
        <v>83627</v>
      </c>
      <c r="F4150">
        <v>20232024</v>
      </c>
      <c r="G4150" t="s">
        <v>418</v>
      </c>
      <c r="H4150" t="s">
        <v>667</v>
      </c>
      <c r="I4150" t="s">
        <v>677</v>
      </c>
      <c r="J4150">
        <v>1</v>
      </c>
      <c r="K4150">
        <v>31140</v>
      </c>
      <c r="L4150">
        <v>1</v>
      </c>
      <c r="M4150" t="s">
        <v>630</v>
      </c>
      <c r="N4150" t="s">
        <v>240</v>
      </c>
      <c r="O4150" t="s">
        <v>247</v>
      </c>
      <c r="P4150">
        <v>3</v>
      </c>
      <c r="Q4150">
        <v>27</v>
      </c>
      <c r="R4150">
        <f>SUMIFS(Table2[number],Table2[Event],"Goal",Table2[H/U],"HOME",Table2[GameID],Table2[[#This Row],[GameID]],Table2[GameTime],"&lt;="&amp;Table2[[#This Row],[GameTime]])</f>
        <v>0</v>
      </c>
      <c r="S4150">
        <f>SUMIFS(Table2[number],Table2[Event],"Goal",Table2[H/U],"AWAY",Table2[GameID],Table2[[#This Row],[GameID]],Table2[GameTime],"&lt;="&amp;Table2[[#This Row],[GameTime]])</f>
        <v>1</v>
      </c>
      <c r="T4150" t="str">
        <f>IF(Table2[[#This Row],[Event]]="Goal",Table2[[#This Row],[Hscore]]&amp;"-"&amp;Table2[[#This Row],[Uscore]],"")</f>
        <v>0-1</v>
      </c>
      <c r="U4150">
        <v>420</v>
      </c>
      <c r="V4150" s="1">
        <f>Table2[[#This Row],[GameTime]]-(Table2[[#This Row],[period]]-1)*1200</f>
        <v>420</v>
      </c>
      <c r="W4150" s="1">
        <f>ROUNDDOWN(Table2[[#This Row],[Time]]/60,0)</f>
        <v>7</v>
      </c>
      <c r="X4150" s="1">
        <f>ROUNDDOWN((Table2[[#This Row],[Time]]/60-Table2[[#This Row],[Time2]])*60,0)</f>
        <v>0</v>
      </c>
      <c r="Y4150" s="1" t="str">
        <f>IF(Table2[[#This Row],[Time2]]&lt;10,0&amp;Table2[[#This Row],[Time2]],Table2[[#This Row],[Time2]])</f>
        <v>07</v>
      </c>
      <c r="Z4150" s="1" t="str">
        <f>IF(Table2[[#This Row],[Time3]]&lt;10,0&amp;Table2[[#This Row],[Time3]],Table2[[#This Row],[Time3]])</f>
        <v>00</v>
      </c>
      <c r="AA4150" s="2" t="str">
        <f>Table2[[#This Row],[Time4]]&amp;":"&amp;Table2[[#This Row],[Time5]]</f>
        <v>07:00</v>
      </c>
      <c r="AB4150" s="1" t="str" cm="1">
        <f t="array" ref="AB4150">IFERROR(IF(Table2[[#This Row],[code]]="","",_xlfn.IFS(AND(Table2[[#This Row],[code]]&lt;400,Table2[[#This Row],[code]]&lt;&gt;""),2,Table2[[#This Row],[code]]&gt;500,4)),"")</f>
        <v/>
      </c>
      <c r="AC4150" s="1" t="str">
        <f>IF(Table2[[#This Row],[Event]]="Penalty",Table2[[#This Row],[number]],IF(Table2[[#This Row],[Event]]="Time-Out",401,""))</f>
        <v/>
      </c>
      <c r="AD4150" s="1">
        <f>ROW(A4149)</f>
        <v>4149</v>
      </c>
      <c r="AE4150" s="1">
        <f>COUNTIFS(Table2[GameID],Table2[[#This Row],[GameID]],Table2[Column1],"&lt;="&amp;Table2[[#This Row],[Column1]])-1</f>
        <v>0</v>
      </c>
    </row>
    <row r="4151" spans="1:31" x14ac:dyDescent="0.45">
      <c r="A4151" t="s">
        <v>594</v>
      </c>
      <c r="B4151" t="str">
        <f>_xlfn.TEXTBEFORE(Table2[[#This Row],[Kamp]]," - ")</f>
        <v>Aab</v>
      </c>
      <c r="C4151" t="str">
        <f>_xlfn.TEXTAFTER(Table2[[#This Row],[Kamp]],"- ")</f>
        <v>Copenhagen FC</v>
      </c>
      <c r="D4151">
        <v>45333</v>
      </c>
      <c r="E4151">
        <v>83627</v>
      </c>
      <c r="F4151">
        <v>20232024</v>
      </c>
      <c r="G4151" t="s">
        <v>418</v>
      </c>
      <c r="H4151" t="s">
        <v>669</v>
      </c>
      <c r="I4151" t="s">
        <v>678</v>
      </c>
      <c r="J4151">
        <v>1</v>
      </c>
      <c r="K4151">
        <v>31146</v>
      </c>
      <c r="L4151">
        <v>1</v>
      </c>
      <c r="M4151" t="s">
        <v>630</v>
      </c>
      <c r="N4151" t="s">
        <v>265</v>
      </c>
      <c r="O4151" t="s">
        <v>634</v>
      </c>
      <c r="P4151">
        <v>14</v>
      </c>
      <c r="Q4151" t="s">
        <v>634</v>
      </c>
      <c r="R4151">
        <f>SUMIFS(Table2[number],Table2[Event],"Goal",Table2[H/U],"HOME",Table2[GameID],Table2[[#This Row],[GameID]],Table2[GameTime],"&lt;="&amp;Table2[[#This Row],[GameTime]])</f>
        <v>1</v>
      </c>
      <c r="S4151">
        <f>SUMIFS(Table2[number],Table2[Event],"Goal",Table2[H/U],"AWAY",Table2[GameID],Table2[[#This Row],[GameID]],Table2[GameTime],"&lt;="&amp;Table2[[#This Row],[GameTime]])</f>
        <v>1</v>
      </c>
      <c r="T4151" t="str">
        <f>IF(Table2[[#This Row],[Event]]="Goal",Table2[[#This Row],[Hscore]]&amp;"-"&amp;Table2[[#This Row],[Uscore]],"")</f>
        <v>1-1</v>
      </c>
      <c r="U4151">
        <v>509</v>
      </c>
      <c r="V4151" s="1">
        <f>Table2[[#This Row],[GameTime]]-(Table2[[#This Row],[period]]-1)*1200</f>
        <v>509</v>
      </c>
      <c r="W4151" s="1">
        <f>ROUNDDOWN(Table2[[#This Row],[Time]]/60,0)</f>
        <v>8</v>
      </c>
      <c r="X4151" s="1">
        <f>ROUNDDOWN((Table2[[#This Row],[Time]]/60-Table2[[#This Row],[Time2]])*60,0)</f>
        <v>29</v>
      </c>
      <c r="Y4151" s="1" t="str">
        <f>IF(Table2[[#This Row],[Time2]]&lt;10,0&amp;Table2[[#This Row],[Time2]],Table2[[#This Row],[Time2]])</f>
        <v>08</v>
      </c>
      <c r="Z4151" s="1">
        <f>IF(Table2[[#This Row],[Time3]]&lt;10,0&amp;Table2[[#This Row],[Time3]],Table2[[#This Row],[Time3]])</f>
        <v>29</v>
      </c>
      <c r="AA4151" s="2" t="str">
        <f>Table2[[#This Row],[Time4]]&amp;":"&amp;Table2[[#This Row],[Time5]]</f>
        <v>08:29</v>
      </c>
      <c r="AB4151" s="1" t="str" cm="1">
        <f t="array" ref="AB4151">IFERROR(IF(Table2[[#This Row],[code]]="","",_xlfn.IFS(AND(Table2[[#This Row],[code]]&lt;400,Table2[[#This Row],[code]]&lt;&gt;""),2,Table2[[#This Row],[code]]&gt;500,4)),"")</f>
        <v/>
      </c>
      <c r="AC4151" s="1" t="str">
        <f>IF(Table2[[#This Row],[Event]]="Penalty",Table2[[#This Row],[number]],IF(Table2[[#This Row],[Event]]="Time-Out",401,""))</f>
        <v/>
      </c>
      <c r="AD4151" s="1">
        <f>ROW(A4150)</f>
        <v>4150</v>
      </c>
      <c r="AE4151" s="1">
        <f>COUNTIFS(Table2[GameID],Table2[[#This Row],[GameID]],Table2[Column1],"&lt;="&amp;Table2[[#This Row],[Column1]])-1</f>
        <v>1</v>
      </c>
    </row>
    <row r="4152" spans="1:31" x14ac:dyDescent="0.45">
      <c r="A4152" t="s">
        <v>594</v>
      </c>
      <c r="B4152" t="str">
        <f>_xlfn.TEXTBEFORE(Table2[[#This Row],[Kamp]]," - ")</f>
        <v>Aab</v>
      </c>
      <c r="C4152" t="str">
        <f>_xlfn.TEXTAFTER(Table2[[#This Row],[Kamp]],"- ")</f>
        <v>Copenhagen FC</v>
      </c>
      <c r="D4152">
        <v>45333</v>
      </c>
      <c r="E4152">
        <v>83627</v>
      </c>
      <c r="F4152">
        <v>20232024</v>
      </c>
      <c r="G4152" t="s">
        <v>418</v>
      </c>
      <c r="H4152" t="s">
        <v>667</v>
      </c>
      <c r="I4152" t="s">
        <v>677</v>
      </c>
      <c r="J4152">
        <v>1</v>
      </c>
      <c r="K4152">
        <v>31140</v>
      </c>
      <c r="L4152">
        <v>207</v>
      </c>
      <c r="M4152" t="s">
        <v>631</v>
      </c>
      <c r="N4152" t="s">
        <v>250</v>
      </c>
      <c r="O4152" t="s">
        <v>634</v>
      </c>
      <c r="P4152">
        <v>42</v>
      </c>
      <c r="Q4152" t="s">
        <v>634</v>
      </c>
      <c r="R4152">
        <f>SUMIFS(Table2[number],Table2[Event],"Goal",Table2[H/U],"HOME",Table2[GameID],Table2[[#This Row],[GameID]],Table2[GameTime],"&lt;="&amp;Table2[[#This Row],[GameTime]])</f>
        <v>1</v>
      </c>
      <c r="S4152">
        <f>SUMIFS(Table2[number],Table2[Event],"Goal",Table2[H/U],"AWAY",Table2[GameID],Table2[[#This Row],[GameID]],Table2[GameTime],"&lt;="&amp;Table2[[#This Row],[GameTime]])</f>
        <v>1</v>
      </c>
      <c r="T4152" t="str">
        <f>IF(Table2[[#This Row],[Event]]="Goal",Table2[[#This Row],[Hscore]]&amp;"-"&amp;Table2[[#This Row],[Uscore]],"")</f>
        <v/>
      </c>
      <c r="U4152">
        <v>543</v>
      </c>
      <c r="V4152" s="1">
        <f>Table2[[#This Row],[GameTime]]-(Table2[[#This Row],[period]]-1)*1200</f>
        <v>543</v>
      </c>
      <c r="W4152" s="1">
        <f>ROUNDDOWN(Table2[[#This Row],[Time]]/60,0)</f>
        <v>9</v>
      </c>
      <c r="X4152" s="1">
        <f>ROUNDDOWN((Table2[[#This Row],[Time]]/60-Table2[[#This Row],[Time2]])*60,0)</f>
        <v>3</v>
      </c>
      <c r="Y4152" s="1" t="str">
        <f>IF(Table2[[#This Row],[Time2]]&lt;10,0&amp;Table2[[#This Row],[Time2]],Table2[[#This Row],[Time2]])</f>
        <v>09</v>
      </c>
      <c r="Z4152" s="1" t="str">
        <f>IF(Table2[[#This Row],[Time3]]&lt;10,0&amp;Table2[[#This Row],[Time3]],Table2[[#This Row],[Time3]])</f>
        <v>03</v>
      </c>
      <c r="AA4152" s="2" t="str">
        <f>Table2[[#This Row],[Time4]]&amp;":"&amp;Table2[[#This Row],[Time5]]</f>
        <v>09:03</v>
      </c>
      <c r="AB4152" s="1" cm="1">
        <f t="array" ref="AB4152">IFERROR(IF(Table2[[#This Row],[code]]="","",_xlfn.IFS(AND(Table2[[#This Row],[code]]&lt;400,Table2[[#This Row],[code]]&lt;&gt;""),2,Table2[[#This Row],[code]]&gt;500,4)),"")</f>
        <v>2</v>
      </c>
      <c r="AC4152" s="1">
        <f>IF(Table2[[#This Row],[Event]]="Penalty",Table2[[#This Row],[number]],IF(Table2[[#This Row],[Event]]="Time-Out",401,""))</f>
        <v>207</v>
      </c>
      <c r="AD4152" s="1">
        <f>ROW(A4151)</f>
        <v>4151</v>
      </c>
      <c r="AE4152" s="1">
        <f>COUNTIFS(Table2[GameID],Table2[[#This Row],[GameID]],Table2[Column1],"&lt;="&amp;Table2[[#This Row],[Column1]])-1</f>
        <v>2</v>
      </c>
    </row>
    <row r="4153" spans="1:31" x14ac:dyDescent="0.45">
      <c r="A4153" t="s">
        <v>594</v>
      </c>
      <c r="B4153" t="str">
        <f>_xlfn.TEXTBEFORE(Table2[[#This Row],[Kamp]]," - ")</f>
        <v>Aab</v>
      </c>
      <c r="C4153" t="str">
        <f>_xlfn.TEXTAFTER(Table2[[#This Row],[Kamp]],"- ")</f>
        <v>Copenhagen FC</v>
      </c>
      <c r="D4153">
        <v>45333</v>
      </c>
      <c r="E4153">
        <v>83627</v>
      </c>
      <c r="F4153">
        <v>20232024</v>
      </c>
      <c r="G4153" t="s">
        <v>418</v>
      </c>
      <c r="H4153" t="s">
        <v>669</v>
      </c>
      <c r="I4153" t="s">
        <v>678</v>
      </c>
      <c r="J4153">
        <v>1</v>
      </c>
      <c r="K4153">
        <v>31146</v>
      </c>
      <c r="L4153">
        <v>1</v>
      </c>
      <c r="M4153" t="s">
        <v>630</v>
      </c>
      <c r="N4153" t="s">
        <v>264</v>
      </c>
      <c r="O4153" t="s">
        <v>634</v>
      </c>
      <c r="P4153">
        <v>10</v>
      </c>
      <c r="Q4153" t="s">
        <v>634</v>
      </c>
      <c r="R4153">
        <f>SUMIFS(Table2[number],Table2[Event],"Goal",Table2[H/U],"HOME",Table2[GameID],Table2[[#This Row],[GameID]],Table2[GameTime],"&lt;="&amp;Table2[[#This Row],[GameTime]])</f>
        <v>2</v>
      </c>
      <c r="S4153">
        <f>SUMIFS(Table2[number],Table2[Event],"Goal",Table2[H/U],"AWAY",Table2[GameID],Table2[[#This Row],[GameID]],Table2[GameTime],"&lt;="&amp;Table2[[#This Row],[GameTime]])</f>
        <v>1</v>
      </c>
      <c r="T4153" t="str">
        <f>IF(Table2[[#This Row],[Event]]="Goal",Table2[[#This Row],[Hscore]]&amp;"-"&amp;Table2[[#This Row],[Uscore]],"")</f>
        <v>2-1</v>
      </c>
      <c r="U4153">
        <v>573</v>
      </c>
      <c r="V4153" s="1">
        <f>Table2[[#This Row],[GameTime]]-(Table2[[#This Row],[period]]-1)*1200</f>
        <v>573</v>
      </c>
      <c r="W4153" s="1">
        <f>ROUNDDOWN(Table2[[#This Row],[Time]]/60,0)</f>
        <v>9</v>
      </c>
      <c r="X4153" s="1">
        <f>ROUNDDOWN((Table2[[#This Row],[Time]]/60-Table2[[#This Row],[Time2]])*60,0)</f>
        <v>33</v>
      </c>
      <c r="Y4153" s="1" t="str">
        <f>IF(Table2[[#This Row],[Time2]]&lt;10,0&amp;Table2[[#This Row],[Time2]],Table2[[#This Row],[Time2]])</f>
        <v>09</v>
      </c>
      <c r="Z4153" s="1">
        <f>IF(Table2[[#This Row],[Time3]]&lt;10,0&amp;Table2[[#This Row],[Time3]],Table2[[#This Row],[Time3]])</f>
        <v>33</v>
      </c>
      <c r="AA4153" s="2" t="str">
        <f>Table2[[#This Row],[Time4]]&amp;":"&amp;Table2[[#This Row],[Time5]]</f>
        <v>09:33</v>
      </c>
      <c r="AB4153" s="1" t="str" cm="1">
        <f t="array" ref="AB4153">IFERROR(IF(Table2[[#This Row],[code]]="","",_xlfn.IFS(AND(Table2[[#This Row],[code]]&lt;400,Table2[[#This Row],[code]]&lt;&gt;""),2,Table2[[#This Row],[code]]&gt;500,4)),"")</f>
        <v/>
      </c>
      <c r="AC4153" s="1" t="str">
        <f>IF(Table2[[#This Row],[Event]]="Penalty",Table2[[#This Row],[number]],IF(Table2[[#This Row],[Event]]="Time-Out",401,""))</f>
        <v/>
      </c>
      <c r="AD4153" s="1">
        <f>ROW(A4152)</f>
        <v>4152</v>
      </c>
      <c r="AE4153" s="1">
        <f>COUNTIFS(Table2[GameID],Table2[[#This Row],[GameID]],Table2[Column1],"&lt;="&amp;Table2[[#This Row],[Column1]])-1</f>
        <v>3</v>
      </c>
    </row>
    <row r="4154" spans="1:31" x14ac:dyDescent="0.45">
      <c r="A4154" t="s">
        <v>594</v>
      </c>
      <c r="B4154" t="str">
        <f>_xlfn.TEXTBEFORE(Table2[[#This Row],[Kamp]]," - ")</f>
        <v>Aab</v>
      </c>
      <c r="C4154" t="str">
        <f>_xlfn.TEXTAFTER(Table2[[#This Row],[Kamp]],"- ")</f>
        <v>Copenhagen FC</v>
      </c>
      <c r="D4154">
        <v>45333</v>
      </c>
      <c r="E4154">
        <v>83627</v>
      </c>
      <c r="F4154">
        <v>20232024</v>
      </c>
      <c r="G4154" t="s">
        <v>418</v>
      </c>
      <c r="H4154" t="s">
        <v>669</v>
      </c>
      <c r="I4154" t="s">
        <v>678</v>
      </c>
      <c r="J4154">
        <v>1</v>
      </c>
      <c r="K4154">
        <v>31146</v>
      </c>
      <c r="L4154">
        <v>1</v>
      </c>
      <c r="M4154" t="s">
        <v>630</v>
      </c>
      <c r="N4154" t="s">
        <v>517</v>
      </c>
      <c r="O4154" t="s">
        <v>651</v>
      </c>
      <c r="P4154">
        <v>51</v>
      </c>
      <c r="Q4154">
        <v>25</v>
      </c>
      <c r="R4154">
        <f>SUMIFS(Table2[number],Table2[Event],"Goal",Table2[H/U],"HOME",Table2[GameID],Table2[[#This Row],[GameID]],Table2[GameTime],"&lt;="&amp;Table2[[#This Row],[GameTime]])</f>
        <v>3</v>
      </c>
      <c r="S4154">
        <f>SUMIFS(Table2[number],Table2[Event],"Goal",Table2[H/U],"AWAY",Table2[GameID],Table2[[#This Row],[GameID]],Table2[GameTime],"&lt;="&amp;Table2[[#This Row],[GameTime]])</f>
        <v>1</v>
      </c>
      <c r="T4154" t="str">
        <f>IF(Table2[[#This Row],[Event]]="Goal",Table2[[#This Row],[Hscore]]&amp;"-"&amp;Table2[[#This Row],[Uscore]],"")</f>
        <v>3-1</v>
      </c>
      <c r="U4154">
        <v>771</v>
      </c>
      <c r="V4154" s="1">
        <f>Table2[[#This Row],[GameTime]]-(Table2[[#This Row],[period]]-1)*1200</f>
        <v>771</v>
      </c>
      <c r="W4154" s="1">
        <f>ROUNDDOWN(Table2[[#This Row],[Time]]/60,0)</f>
        <v>12</v>
      </c>
      <c r="X4154" s="1">
        <f>ROUNDDOWN((Table2[[#This Row],[Time]]/60-Table2[[#This Row],[Time2]])*60,0)</f>
        <v>51</v>
      </c>
      <c r="Y4154" s="1">
        <f>IF(Table2[[#This Row],[Time2]]&lt;10,0&amp;Table2[[#This Row],[Time2]],Table2[[#This Row],[Time2]])</f>
        <v>12</v>
      </c>
      <c r="Z4154" s="1">
        <f>IF(Table2[[#This Row],[Time3]]&lt;10,0&amp;Table2[[#This Row],[Time3]],Table2[[#This Row],[Time3]])</f>
        <v>51</v>
      </c>
      <c r="AA4154" s="2" t="str">
        <f>Table2[[#This Row],[Time4]]&amp;":"&amp;Table2[[#This Row],[Time5]]</f>
        <v>12:51</v>
      </c>
      <c r="AB4154" s="1" t="str" cm="1">
        <f t="array" ref="AB4154">IFERROR(IF(Table2[[#This Row],[code]]="","",_xlfn.IFS(AND(Table2[[#This Row],[code]]&lt;400,Table2[[#This Row],[code]]&lt;&gt;""),2,Table2[[#This Row],[code]]&gt;500,4)),"")</f>
        <v/>
      </c>
      <c r="AC4154" s="1" t="str">
        <f>IF(Table2[[#This Row],[Event]]="Penalty",Table2[[#This Row],[number]],IF(Table2[[#This Row],[Event]]="Time-Out",401,""))</f>
        <v/>
      </c>
      <c r="AD4154" s="1">
        <f>ROW(A4153)</f>
        <v>4153</v>
      </c>
      <c r="AE4154" s="1">
        <f>COUNTIFS(Table2[GameID],Table2[[#This Row],[GameID]],Table2[Column1],"&lt;="&amp;Table2[[#This Row],[Column1]])-1</f>
        <v>4</v>
      </c>
    </row>
    <row r="4155" spans="1:31" x14ac:dyDescent="0.45">
      <c r="A4155" t="s">
        <v>594</v>
      </c>
      <c r="B4155" t="str">
        <f>_xlfn.TEXTBEFORE(Table2[[#This Row],[Kamp]]," - ")</f>
        <v>Aab</v>
      </c>
      <c r="C4155" t="str">
        <f>_xlfn.TEXTAFTER(Table2[[#This Row],[Kamp]],"- ")</f>
        <v>Copenhagen FC</v>
      </c>
      <c r="D4155">
        <v>45333</v>
      </c>
      <c r="E4155">
        <v>83627</v>
      </c>
      <c r="F4155">
        <v>20232024</v>
      </c>
      <c r="G4155" t="s">
        <v>418</v>
      </c>
      <c r="H4155" t="s">
        <v>669</v>
      </c>
      <c r="I4155" t="s">
        <v>678</v>
      </c>
      <c r="J4155">
        <v>1</v>
      </c>
      <c r="K4155">
        <v>31146</v>
      </c>
      <c r="L4155">
        <v>1</v>
      </c>
      <c r="M4155" t="s">
        <v>630</v>
      </c>
      <c r="N4155" t="s">
        <v>652</v>
      </c>
      <c r="O4155" t="s">
        <v>634</v>
      </c>
      <c r="P4155">
        <v>99</v>
      </c>
      <c r="Q4155" t="s">
        <v>634</v>
      </c>
      <c r="R4155">
        <f>SUMIFS(Table2[number],Table2[Event],"Goal",Table2[H/U],"HOME",Table2[GameID],Table2[[#This Row],[GameID]],Table2[GameTime],"&lt;="&amp;Table2[[#This Row],[GameTime]])</f>
        <v>4</v>
      </c>
      <c r="S4155">
        <f>SUMIFS(Table2[number],Table2[Event],"Goal",Table2[H/U],"AWAY",Table2[GameID],Table2[[#This Row],[GameID]],Table2[GameTime],"&lt;="&amp;Table2[[#This Row],[GameTime]])</f>
        <v>1</v>
      </c>
      <c r="T4155" t="str">
        <f>IF(Table2[[#This Row],[Event]]="Goal",Table2[[#This Row],[Hscore]]&amp;"-"&amp;Table2[[#This Row],[Uscore]],"")</f>
        <v>4-1</v>
      </c>
      <c r="U4155">
        <v>851</v>
      </c>
      <c r="V4155" s="1">
        <f>Table2[[#This Row],[GameTime]]-(Table2[[#This Row],[period]]-1)*1200</f>
        <v>851</v>
      </c>
      <c r="W4155" s="1">
        <f>ROUNDDOWN(Table2[[#This Row],[Time]]/60,0)</f>
        <v>14</v>
      </c>
      <c r="X4155" s="1">
        <f>ROUNDDOWN((Table2[[#This Row],[Time]]/60-Table2[[#This Row],[Time2]])*60,0)</f>
        <v>11</v>
      </c>
      <c r="Y4155" s="1">
        <f>IF(Table2[[#This Row],[Time2]]&lt;10,0&amp;Table2[[#This Row],[Time2]],Table2[[#This Row],[Time2]])</f>
        <v>14</v>
      </c>
      <c r="Z4155" s="1">
        <f>IF(Table2[[#This Row],[Time3]]&lt;10,0&amp;Table2[[#This Row],[Time3]],Table2[[#This Row],[Time3]])</f>
        <v>11</v>
      </c>
      <c r="AA4155" s="2" t="str">
        <f>Table2[[#This Row],[Time4]]&amp;":"&amp;Table2[[#This Row],[Time5]]</f>
        <v>14:11</v>
      </c>
      <c r="AB4155" s="1" t="str" cm="1">
        <f t="array" ref="AB4155">IFERROR(IF(Table2[[#This Row],[code]]="","",_xlfn.IFS(AND(Table2[[#This Row],[code]]&lt;400,Table2[[#This Row],[code]]&lt;&gt;""),2,Table2[[#This Row],[code]]&gt;500,4)),"")</f>
        <v/>
      </c>
      <c r="AC4155" s="1" t="str">
        <f>IF(Table2[[#This Row],[Event]]="Penalty",Table2[[#This Row],[number]],IF(Table2[[#This Row],[Event]]="Time-Out",401,""))</f>
        <v/>
      </c>
      <c r="AD4155" s="1">
        <f>ROW(A4154)</f>
        <v>4154</v>
      </c>
      <c r="AE4155" s="1">
        <f>COUNTIFS(Table2[GameID],Table2[[#This Row],[GameID]],Table2[Column1],"&lt;="&amp;Table2[[#This Row],[Column1]])-1</f>
        <v>5</v>
      </c>
    </row>
    <row r="4156" spans="1:31" x14ac:dyDescent="0.45">
      <c r="A4156" t="s">
        <v>594</v>
      </c>
      <c r="B4156" t="str">
        <f>_xlfn.TEXTBEFORE(Table2[[#This Row],[Kamp]]," - ")</f>
        <v>Aab</v>
      </c>
      <c r="C4156" t="str">
        <f>_xlfn.TEXTAFTER(Table2[[#This Row],[Kamp]],"- ")</f>
        <v>Copenhagen FC</v>
      </c>
      <c r="D4156">
        <v>45333</v>
      </c>
      <c r="E4156">
        <v>83627</v>
      </c>
      <c r="F4156">
        <v>20232024</v>
      </c>
      <c r="G4156" t="s">
        <v>418</v>
      </c>
      <c r="H4156" t="s">
        <v>669</v>
      </c>
      <c r="I4156" t="s">
        <v>678</v>
      </c>
      <c r="J4156">
        <v>1</v>
      </c>
      <c r="K4156">
        <v>31146</v>
      </c>
      <c r="L4156">
        <v>1</v>
      </c>
      <c r="M4156" t="s">
        <v>630</v>
      </c>
      <c r="N4156" t="s">
        <v>265</v>
      </c>
      <c r="O4156" t="s">
        <v>516</v>
      </c>
      <c r="P4156">
        <v>14</v>
      </c>
      <c r="Q4156">
        <v>20</v>
      </c>
      <c r="R4156">
        <f>SUMIFS(Table2[number],Table2[Event],"Goal",Table2[H/U],"HOME",Table2[GameID],Table2[[#This Row],[GameID]],Table2[GameTime],"&lt;="&amp;Table2[[#This Row],[GameTime]])</f>
        <v>5</v>
      </c>
      <c r="S4156">
        <f>SUMIFS(Table2[number],Table2[Event],"Goal",Table2[H/U],"AWAY",Table2[GameID],Table2[[#This Row],[GameID]],Table2[GameTime],"&lt;="&amp;Table2[[#This Row],[GameTime]])</f>
        <v>1</v>
      </c>
      <c r="T4156" t="str">
        <f>IF(Table2[[#This Row],[Event]]="Goal",Table2[[#This Row],[Hscore]]&amp;"-"&amp;Table2[[#This Row],[Uscore]],"")</f>
        <v>5-1</v>
      </c>
      <c r="U4156">
        <v>1142</v>
      </c>
      <c r="V4156" s="1">
        <f>Table2[[#This Row],[GameTime]]-(Table2[[#This Row],[period]]-1)*1200</f>
        <v>1142</v>
      </c>
      <c r="W4156" s="1">
        <f>ROUNDDOWN(Table2[[#This Row],[Time]]/60,0)</f>
        <v>19</v>
      </c>
      <c r="X4156" s="1">
        <f>ROUNDDOWN((Table2[[#This Row],[Time]]/60-Table2[[#This Row],[Time2]])*60,0)</f>
        <v>2</v>
      </c>
      <c r="Y4156" s="1">
        <f>IF(Table2[[#This Row],[Time2]]&lt;10,0&amp;Table2[[#This Row],[Time2]],Table2[[#This Row],[Time2]])</f>
        <v>19</v>
      </c>
      <c r="Z4156" s="1" t="str">
        <f>IF(Table2[[#This Row],[Time3]]&lt;10,0&amp;Table2[[#This Row],[Time3]],Table2[[#This Row],[Time3]])</f>
        <v>02</v>
      </c>
      <c r="AA4156" s="2" t="str">
        <f>Table2[[#This Row],[Time4]]&amp;":"&amp;Table2[[#This Row],[Time5]]</f>
        <v>19:02</v>
      </c>
      <c r="AB4156" s="1" t="str" cm="1">
        <f t="array" ref="AB4156">IFERROR(IF(Table2[[#This Row],[code]]="","",_xlfn.IFS(AND(Table2[[#This Row],[code]]&lt;400,Table2[[#This Row],[code]]&lt;&gt;""),2,Table2[[#This Row],[code]]&gt;500,4)),"")</f>
        <v/>
      </c>
      <c r="AC4156" s="1" t="str">
        <f>IF(Table2[[#This Row],[Event]]="Penalty",Table2[[#This Row],[number]],IF(Table2[[#This Row],[Event]]="Time-Out",401,""))</f>
        <v/>
      </c>
      <c r="AD4156" s="1">
        <f>ROW(A4155)</f>
        <v>4155</v>
      </c>
      <c r="AE4156" s="1">
        <f>COUNTIFS(Table2[GameID],Table2[[#This Row],[GameID]],Table2[Column1],"&lt;="&amp;Table2[[#This Row],[Column1]])-1</f>
        <v>6</v>
      </c>
    </row>
    <row r="4157" spans="1:31" x14ac:dyDescent="0.45">
      <c r="A4157" t="s">
        <v>594</v>
      </c>
      <c r="B4157" t="str">
        <f>_xlfn.TEXTBEFORE(Table2[[#This Row],[Kamp]]," - ")</f>
        <v>Aab</v>
      </c>
      <c r="C4157" t="str">
        <f>_xlfn.TEXTAFTER(Table2[[#This Row],[Kamp]],"- ")</f>
        <v>Copenhagen FC</v>
      </c>
      <c r="D4157">
        <v>45333</v>
      </c>
      <c r="E4157">
        <v>83627</v>
      </c>
      <c r="F4157">
        <v>20232024</v>
      </c>
      <c r="G4157" t="s">
        <v>418</v>
      </c>
      <c r="H4157" t="s">
        <v>669</v>
      </c>
      <c r="I4157" t="s">
        <v>678</v>
      </c>
      <c r="J4157">
        <v>1</v>
      </c>
      <c r="K4157">
        <v>31146</v>
      </c>
      <c r="L4157">
        <v>1</v>
      </c>
      <c r="M4157" t="s">
        <v>630</v>
      </c>
      <c r="N4157" t="s">
        <v>517</v>
      </c>
      <c r="O4157" t="s">
        <v>132</v>
      </c>
      <c r="P4157">
        <v>51</v>
      </c>
      <c r="Q4157">
        <v>4</v>
      </c>
      <c r="R4157">
        <f>SUMIFS(Table2[number],Table2[Event],"Goal",Table2[H/U],"HOME",Table2[GameID],Table2[[#This Row],[GameID]],Table2[GameTime],"&lt;="&amp;Table2[[#This Row],[GameTime]])</f>
        <v>6</v>
      </c>
      <c r="S4157">
        <f>SUMIFS(Table2[number],Table2[Event],"Goal",Table2[H/U],"AWAY",Table2[GameID],Table2[[#This Row],[GameID]],Table2[GameTime],"&lt;="&amp;Table2[[#This Row],[GameTime]])</f>
        <v>1</v>
      </c>
      <c r="T4157" t="str">
        <f>IF(Table2[[#This Row],[Event]]="Goal",Table2[[#This Row],[Hscore]]&amp;"-"&amp;Table2[[#This Row],[Uscore]],"")</f>
        <v>6-1</v>
      </c>
      <c r="U4157">
        <v>1158</v>
      </c>
      <c r="V4157" s="1">
        <f>Table2[[#This Row],[GameTime]]-(Table2[[#This Row],[period]]-1)*1200</f>
        <v>1158</v>
      </c>
      <c r="W4157" s="1">
        <f>ROUNDDOWN(Table2[[#This Row],[Time]]/60,0)</f>
        <v>19</v>
      </c>
      <c r="X4157" s="1">
        <f>ROUNDDOWN((Table2[[#This Row],[Time]]/60-Table2[[#This Row],[Time2]])*60,0)</f>
        <v>18</v>
      </c>
      <c r="Y4157" s="1">
        <f>IF(Table2[[#This Row],[Time2]]&lt;10,0&amp;Table2[[#This Row],[Time2]],Table2[[#This Row],[Time2]])</f>
        <v>19</v>
      </c>
      <c r="Z4157" s="1">
        <f>IF(Table2[[#This Row],[Time3]]&lt;10,0&amp;Table2[[#This Row],[Time3]],Table2[[#This Row],[Time3]])</f>
        <v>18</v>
      </c>
      <c r="AA4157" s="2" t="str">
        <f>Table2[[#This Row],[Time4]]&amp;":"&amp;Table2[[#This Row],[Time5]]</f>
        <v>19:18</v>
      </c>
      <c r="AB4157" s="1" t="str" cm="1">
        <f t="array" ref="AB4157">IFERROR(IF(Table2[[#This Row],[code]]="","",_xlfn.IFS(AND(Table2[[#This Row],[code]]&lt;400,Table2[[#This Row],[code]]&lt;&gt;""),2,Table2[[#This Row],[code]]&gt;500,4)),"")</f>
        <v/>
      </c>
      <c r="AC4157" s="1" t="str">
        <f>IF(Table2[[#This Row],[Event]]="Penalty",Table2[[#This Row],[number]],IF(Table2[[#This Row],[Event]]="Time-Out",401,""))</f>
        <v/>
      </c>
      <c r="AD4157" s="1">
        <f>ROW(A4156)</f>
        <v>4156</v>
      </c>
      <c r="AE4157" s="1">
        <f>COUNTIFS(Table2[GameID],Table2[[#This Row],[GameID]],Table2[Column1],"&lt;="&amp;Table2[[#This Row],[Column1]])-1</f>
        <v>7</v>
      </c>
    </row>
    <row r="4158" spans="1:31" x14ac:dyDescent="0.45">
      <c r="A4158" t="s">
        <v>594</v>
      </c>
      <c r="B4158" t="str">
        <f>_xlfn.TEXTBEFORE(Table2[[#This Row],[Kamp]]," - ")</f>
        <v>Aab</v>
      </c>
      <c r="C4158" t="str">
        <f>_xlfn.TEXTAFTER(Table2[[#This Row],[Kamp]],"- ")</f>
        <v>Copenhagen FC</v>
      </c>
      <c r="D4158">
        <v>45333</v>
      </c>
      <c r="E4158">
        <v>83627</v>
      </c>
      <c r="F4158">
        <v>20232024</v>
      </c>
      <c r="G4158" t="s">
        <v>418</v>
      </c>
      <c r="H4158" t="s">
        <v>669</v>
      </c>
      <c r="I4158" t="s">
        <v>678</v>
      </c>
      <c r="J4158">
        <v>2</v>
      </c>
      <c r="K4158">
        <v>31146</v>
      </c>
      <c r="L4158">
        <v>1</v>
      </c>
      <c r="M4158" t="s">
        <v>630</v>
      </c>
      <c r="N4158" t="s">
        <v>516</v>
      </c>
      <c r="O4158" t="s">
        <v>146</v>
      </c>
      <c r="P4158">
        <v>20</v>
      </c>
      <c r="Q4158">
        <v>91</v>
      </c>
      <c r="R4158">
        <f>SUMIFS(Table2[number],Table2[Event],"Goal",Table2[H/U],"HOME",Table2[GameID],Table2[[#This Row],[GameID]],Table2[GameTime],"&lt;="&amp;Table2[[#This Row],[GameTime]])</f>
        <v>7</v>
      </c>
      <c r="S4158">
        <f>SUMIFS(Table2[number],Table2[Event],"Goal",Table2[H/U],"AWAY",Table2[GameID],Table2[[#This Row],[GameID]],Table2[GameTime],"&lt;="&amp;Table2[[#This Row],[GameTime]])</f>
        <v>1</v>
      </c>
      <c r="T4158" t="str">
        <f>IF(Table2[[#This Row],[Event]]="Goal",Table2[[#This Row],[Hscore]]&amp;"-"&amp;Table2[[#This Row],[Uscore]],"")</f>
        <v>7-1</v>
      </c>
      <c r="U4158">
        <v>1310</v>
      </c>
      <c r="V4158" s="1">
        <f>Table2[[#This Row],[GameTime]]-(Table2[[#This Row],[period]]-1)*1200</f>
        <v>110</v>
      </c>
      <c r="W4158" s="1">
        <f>ROUNDDOWN(Table2[[#This Row],[Time]]/60,0)</f>
        <v>1</v>
      </c>
      <c r="X4158" s="1">
        <f>ROUNDDOWN((Table2[[#This Row],[Time]]/60-Table2[[#This Row],[Time2]])*60,0)</f>
        <v>50</v>
      </c>
      <c r="Y4158" s="1" t="str">
        <f>IF(Table2[[#This Row],[Time2]]&lt;10,0&amp;Table2[[#This Row],[Time2]],Table2[[#This Row],[Time2]])</f>
        <v>01</v>
      </c>
      <c r="Z4158" s="1">
        <f>IF(Table2[[#This Row],[Time3]]&lt;10,0&amp;Table2[[#This Row],[Time3]],Table2[[#This Row],[Time3]])</f>
        <v>50</v>
      </c>
      <c r="AA4158" s="2" t="str">
        <f>Table2[[#This Row],[Time4]]&amp;":"&amp;Table2[[#This Row],[Time5]]</f>
        <v>01:50</v>
      </c>
      <c r="AB4158" s="1" t="str" cm="1">
        <f t="array" ref="AB4158">IFERROR(IF(Table2[[#This Row],[code]]="","",_xlfn.IFS(AND(Table2[[#This Row],[code]]&lt;400,Table2[[#This Row],[code]]&lt;&gt;""),2,Table2[[#This Row],[code]]&gt;500,4)),"")</f>
        <v/>
      </c>
      <c r="AC4158" s="1" t="str">
        <f>IF(Table2[[#This Row],[Event]]="Penalty",Table2[[#This Row],[number]],IF(Table2[[#This Row],[Event]]="Time-Out",401,""))</f>
        <v/>
      </c>
      <c r="AD4158" s="1">
        <f>ROW(A4157)</f>
        <v>4157</v>
      </c>
      <c r="AE4158" s="1">
        <f>COUNTIFS(Table2[GameID],Table2[[#This Row],[GameID]],Table2[Column1],"&lt;="&amp;Table2[[#This Row],[Column1]])-1</f>
        <v>8</v>
      </c>
    </row>
    <row r="4159" spans="1:31" x14ac:dyDescent="0.45">
      <c r="A4159" t="s">
        <v>594</v>
      </c>
      <c r="B4159" t="str">
        <f>_xlfn.TEXTBEFORE(Table2[[#This Row],[Kamp]]," - ")</f>
        <v>Aab</v>
      </c>
      <c r="C4159" t="str">
        <f>_xlfn.TEXTAFTER(Table2[[#This Row],[Kamp]],"- ")</f>
        <v>Copenhagen FC</v>
      </c>
      <c r="D4159">
        <v>45333</v>
      </c>
      <c r="E4159">
        <v>83627</v>
      </c>
      <c r="F4159">
        <v>20232024</v>
      </c>
      <c r="G4159" t="s">
        <v>418</v>
      </c>
      <c r="H4159" t="s">
        <v>667</v>
      </c>
      <c r="I4159" t="s">
        <v>677</v>
      </c>
      <c r="J4159">
        <v>2</v>
      </c>
      <c r="K4159">
        <v>31140</v>
      </c>
      <c r="L4159">
        <v>0</v>
      </c>
      <c r="M4159" t="s">
        <v>633</v>
      </c>
      <c r="N4159" t="s">
        <v>634</v>
      </c>
      <c r="O4159" t="s">
        <v>634</v>
      </c>
      <c r="P4159" t="s">
        <v>634</v>
      </c>
      <c r="Q4159" t="s">
        <v>634</v>
      </c>
      <c r="R4159">
        <f>SUMIFS(Table2[number],Table2[Event],"Goal",Table2[H/U],"HOME",Table2[GameID],Table2[[#This Row],[GameID]],Table2[GameTime],"&lt;="&amp;Table2[[#This Row],[GameTime]])</f>
        <v>7</v>
      </c>
      <c r="S4159">
        <f>SUMIFS(Table2[number],Table2[Event],"Goal",Table2[H/U],"AWAY",Table2[GameID],Table2[[#This Row],[GameID]],Table2[GameTime],"&lt;="&amp;Table2[[#This Row],[GameTime]])</f>
        <v>1</v>
      </c>
      <c r="T4159" t="str">
        <f>IF(Table2[[#This Row],[Event]]="Goal",Table2[[#This Row],[Hscore]]&amp;"-"&amp;Table2[[#This Row],[Uscore]],"")</f>
        <v/>
      </c>
      <c r="U4159">
        <v>1352</v>
      </c>
      <c r="V4159" s="1">
        <f>Table2[[#This Row],[GameTime]]-(Table2[[#This Row],[period]]-1)*1200</f>
        <v>152</v>
      </c>
      <c r="W4159" s="1">
        <f>ROUNDDOWN(Table2[[#This Row],[Time]]/60,0)</f>
        <v>2</v>
      </c>
      <c r="X4159" s="1">
        <f>ROUNDDOWN((Table2[[#This Row],[Time]]/60-Table2[[#This Row],[Time2]])*60,0)</f>
        <v>32</v>
      </c>
      <c r="Y4159" s="1" t="str">
        <f>IF(Table2[[#This Row],[Time2]]&lt;10,0&amp;Table2[[#This Row],[Time2]],Table2[[#This Row],[Time2]])</f>
        <v>02</v>
      </c>
      <c r="Z4159" s="1">
        <f>IF(Table2[[#This Row],[Time3]]&lt;10,0&amp;Table2[[#This Row],[Time3]],Table2[[#This Row],[Time3]])</f>
        <v>32</v>
      </c>
      <c r="AA4159" s="2" t="str">
        <f>Table2[[#This Row],[Time4]]&amp;":"&amp;Table2[[#This Row],[Time5]]</f>
        <v>02:32</v>
      </c>
      <c r="AB4159" s="1" t="str" cm="1">
        <f t="array" ref="AB4159">IFERROR(IF(Table2[[#This Row],[code]]="","",_xlfn.IFS(AND(Table2[[#This Row],[code]]&lt;400,Table2[[#This Row],[code]]&lt;&gt;""),2,Table2[[#This Row],[code]]&gt;500,4)),"")</f>
        <v/>
      </c>
      <c r="AC4159" s="1">
        <f>IF(Table2[[#This Row],[Event]]="Penalty",Table2[[#This Row],[number]],IF(Table2[[#This Row],[Event]]="Time-Out",401,""))</f>
        <v>401</v>
      </c>
      <c r="AD4159" s="1">
        <f>ROW(A4158)</f>
        <v>4158</v>
      </c>
      <c r="AE4159" s="1">
        <f>COUNTIFS(Table2[GameID],Table2[[#This Row],[GameID]],Table2[Column1],"&lt;="&amp;Table2[[#This Row],[Column1]])-1</f>
        <v>9</v>
      </c>
    </row>
    <row r="4160" spans="1:31" x14ac:dyDescent="0.45">
      <c r="A4160" t="s">
        <v>594</v>
      </c>
      <c r="B4160" t="str">
        <f>_xlfn.TEXTBEFORE(Table2[[#This Row],[Kamp]]," - ")</f>
        <v>Aab</v>
      </c>
      <c r="C4160" t="str">
        <f>_xlfn.TEXTAFTER(Table2[[#This Row],[Kamp]],"- ")</f>
        <v>Copenhagen FC</v>
      </c>
      <c r="D4160">
        <v>45333</v>
      </c>
      <c r="E4160">
        <v>83627</v>
      </c>
      <c r="F4160">
        <v>20232024</v>
      </c>
      <c r="G4160" t="s">
        <v>418</v>
      </c>
      <c r="H4160" t="s">
        <v>667</v>
      </c>
      <c r="I4160" t="s">
        <v>677</v>
      </c>
      <c r="J4160">
        <v>2</v>
      </c>
      <c r="K4160">
        <v>31140</v>
      </c>
      <c r="L4160">
        <v>207</v>
      </c>
      <c r="M4160" t="s">
        <v>631</v>
      </c>
      <c r="N4160" t="s">
        <v>59</v>
      </c>
      <c r="O4160" t="s">
        <v>634</v>
      </c>
      <c r="P4160">
        <v>9</v>
      </c>
      <c r="Q4160" t="s">
        <v>634</v>
      </c>
      <c r="R4160">
        <f>SUMIFS(Table2[number],Table2[Event],"Goal",Table2[H/U],"HOME",Table2[GameID],Table2[[#This Row],[GameID]],Table2[GameTime],"&lt;="&amp;Table2[[#This Row],[GameTime]])</f>
        <v>7</v>
      </c>
      <c r="S4160">
        <f>SUMIFS(Table2[number],Table2[Event],"Goal",Table2[H/U],"AWAY",Table2[GameID],Table2[[#This Row],[GameID]],Table2[GameTime],"&lt;="&amp;Table2[[#This Row],[GameTime]])</f>
        <v>1</v>
      </c>
      <c r="T4160" t="str">
        <f>IF(Table2[[#This Row],[Event]]="Goal",Table2[[#This Row],[Hscore]]&amp;"-"&amp;Table2[[#This Row],[Uscore]],"")</f>
        <v/>
      </c>
      <c r="U4160">
        <v>2178</v>
      </c>
      <c r="V4160" s="1">
        <f>Table2[[#This Row],[GameTime]]-(Table2[[#This Row],[period]]-1)*1200</f>
        <v>978</v>
      </c>
      <c r="W4160" s="1">
        <f>ROUNDDOWN(Table2[[#This Row],[Time]]/60,0)</f>
        <v>16</v>
      </c>
      <c r="X4160" s="1">
        <f>ROUNDDOWN((Table2[[#This Row],[Time]]/60-Table2[[#This Row],[Time2]])*60,0)</f>
        <v>18</v>
      </c>
      <c r="Y4160" s="1">
        <f>IF(Table2[[#This Row],[Time2]]&lt;10,0&amp;Table2[[#This Row],[Time2]],Table2[[#This Row],[Time2]])</f>
        <v>16</v>
      </c>
      <c r="Z4160" s="1">
        <f>IF(Table2[[#This Row],[Time3]]&lt;10,0&amp;Table2[[#This Row],[Time3]],Table2[[#This Row],[Time3]])</f>
        <v>18</v>
      </c>
      <c r="AA4160" s="2" t="str">
        <f>Table2[[#This Row],[Time4]]&amp;":"&amp;Table2[[#This Row],[Time5]]</f>
        <v>16:18</v>
      </c>
      <c r="AB4160" s="1" cm="1">
        <f t="array" ref="AB4160">IFERROR(IF(Table2[[#This Row],[code]]="","",_xlfn.IFS(AND(Table2[[#This Row],[code]]&lt;400,Table2[[#This Row],[code]]&lt;&gt;""),2,Table2[[#This Row],[code]]&gt;500,4)),"")</f>
        <v>2</v>
      </c>
      <c r="AC4160" s="1">
        <f>IF(Table2[[#This Row],[Event]]="Penalty",Table2[[#This Row],[number]],IF(Table2[[#This Row],[Event]]="Time-Out",401,""))</f>
        <v>207</v>
      </c>
      <c r="AD4160" s="1">
        <f>ROW(A4159)</f>
        <v>4159</v>
      </c>
      <c r="AE4160" s="1">
        <f>COUNTIFS(Table2[GameID],Table2[[#This Row],[GameID]],Table2[Column1],"&lt;="&amp;Table2[[#This Row],[Column1]])-1</f>
        <v>10</v>
      </c>
    </row>
    <row r="4161" spans="1:31" x14ac:dyDescent="0.45">
      <c r="A4161" t="s">
        <v>594</v>
      </c>
      <c r="B4161" t="str">
        <f>_xlfn.TEXTBEFORE(Table2[[#This Row],[Kamp]]," - ")</f>
        <v>Aab</v>
      </c>
      <c r="C4161" t="str">
        <f>_xlfn.TEXTAFTER(Table2[[#This Row],[Kamp]],"- ")</f>
        <v>Copenhagen FC</v>
      </c>
      <c r="D4161">
        <v>45333</v>
      </c>
      <c r="E4161">
        <v>83627</v>
      </c>
      <c r="F4161">
        <v>20232024</v>
      </c>
      <c r="G4161" t="s">
        <v>418</v>
      </c>
      <c r="H4161" t="s">
        <v>669</v>
      </c>
      <c r="I4161" t="s">
        <v>678</v>
      </c>
      <c r="J4161">
        <v>2</v>
      </c>
      <c r="K4161">
        <v>31146</v>
      </c>
      <c r="L4161">
        <v>1</v>
      </c>
      <c r="M4161" t="s">
        <v>630</v>
      </c>
      <c r="N4161" t="s">
        <v>517</v>
      </c>
      <c r="O4161" t="s">
        <v>146</v>
      </c>
      <c r="P4161">
        <v>51</v>
      </c>
      <c r="Q4161">
        <v>91</v>
      </c>
      <c r="R4161">
        <f>SUMIFS(Table2[number],Table2[Event],"Goal",Table2[H/U],"HOME",Table2[GameID],Table2[[#This Row],[GameID]],Table2[GameTime],"&lt;="&amp;Table2[[#This Row],[GameTime]])</f>
        <v>8</v>
      </c>
      <c r="S4161">
        <f>SUMIFS(Table2[number],Table2[Event],"Goal",Table2[H/U],"AWAY",Table2[GameID],Table2[[#This Row],[GameID]],Table2[GameTime],"&lt;="&amp;Table2[[#This Row],[GameTime]])</f>
        <v>1</v>
      </c>
      <c r="T4161" t="str">
        <f>IF(Table2[[#This Row],[Event]]="Goal",Table2[[#This Row],[Hscore]]&amp;"-"&amp;Table2[[#This Row],[Uscore]],"")</f>
        <v>8-1</v>
      </c>
      <c r="U4161">
        <v>2283</v>
      </c>
      <c r="V4161" s="1">
        <f>Table2[[#This Row],[GameTime]]-(Table2[[#This Row],[period]]-1)*1200</f>
        <v>1083</v>
      </c>
      <c r="W4161" s="1">
        <f>ROUNDDOWN(Table2[[#This Row],[Time]]/60,0)</f>
        <v>18</v>
      </c>
      <c r="X4161" s="1">
        <f>ROUNDDOWN((Table2[[#This Row],[Time]]/60-Table2[[#This Row],[Time2]])*60,0)</f>
        <v>3</v>
      </c>
      <c r="Y4161" s="1">
        <f>IF(Table2[[#This Row],[Time2]]&lt;10,0&amp;Table2[[#This Row],[Time2]],Table2[[#This Row],[Time2]])</f>
        <v>18</v>
      </c>
      <c r="Z4161" s="1" t="str">
        <f>IF(Table2[[#This Row],[Time3]]&lt;10,0&amp;Table2[[#This Row],[Time3]],Table2[[#This Row],[Time3]])</f>
        <v>03</v>
      </c>
      <c r="AA4161" s="2" t="str">
        <f>Table2[[#This Row],[Time4]]&amp;":"&amp;Table2[[#This Row],[Time5]]</f>
        <v>18:03</v>
      </c>
      <c r="AB4161" s="1" t="str" cm="1">
        <f t="array" ref="AB4161">IFERROR(IF(Table2[[#This Row],[code]]="","",_xlfn.IFS(AND(Table2[[#This Row],[code]]&lt;400,Table2[[#This Row],[code]]&lt;&gt;""),2,Table2[[#This Row],[code]]&gt;500,4)),"")</f>
        <v/>
      </c>
      <c r="AC4161" s="1" t="str">
        <f>IF(Table2[[#This Row],[Event]]="Penalty",Table2[[#This Row],[number]],IF(Table2[[#This Row],[Event]]="Time-Out",401,""))</f>
        <v/>
      </c>
      <c r="AD4161" s="1">
        <f>ROW(A4160)</f>
        <v>4160</v>
      </c>
      <c r="AE4161" s="1">
        <f>COUNTIFS(Table2[GameID],Table2[[#This Row],[GameID]],Table2[Column1],"&lt;="&amp;Table2[[#This Row],[Column1]])-1</f>
        <v>11</v>
      </c>
    </row>
    <row r="4162" spans="1:31" x14ac:dyDescent="0.45">
      <c r="A4162" t="s">
        <v>594</v>
      </c>
      <c r="B4162" t="str">
        <f>_xlfn.TEXTBEFORE(Table2[[#This Row],[Kamp]]," - ")</f>
        <v>Aab</v>
      </c>
      <c r="C4162" t="str">
        <f>_xlfn.TEXTAFTER(Table2[[#This Row],[Kamp]],"- ")</f>
        <v>Copenhagen FC</v>
      </c>
      <c r="D4162">
        <v>45333</v>
      </c>
      <c r="E4162">
        <v>83627</v>
      </c>
      <c r="F4162">
        <v>20232024</v>
      </c>
      <c r="G4162" t="s">
        <v>418</v>
      </c>
      <c r="H4162" t="s">
        <v>669</v>
      </c>
      <c r="I4162" t="s">
        <v>678</v>
      </c>
      <c r="J4162">
        <v>2</v>
      </c>
      <c r="K4162">
        <v>31146</v>
      </c>
      <c r="L4162">
        <v>201</v>
      </c>
      <c r="M4162" t="s">
        <v>631</v>
      </c>
      <c r="N4162" t="s">
        <v>519</v>
      </c>
      <c r="O4162" t="s">
        <v>634</v>
      </c>
      <c r="P4162">
        <v>74</v>
      </c>
      <c r="Q4162" t="s">
        <v>634</v>
      </c>
      <c r="R4162">
        <f>SUMIFS(Table2[number],Table2[Event],"Goal",Table2[H/U],"HOME",Table2[GameID],Table2[[#This Row],[GameID]],Table2[GameTime],"&lt;="&amp;Table2[[#This Row],[GameTime]])</f>
        <v>8</v>
      </c>
      <c r="S4162">
        <f>SUMIFS(Table2[number],Table2[Event],"Goal",Table2[H/U],"AWAY",Table2[GameID],Table2[[#This Row],[GameID]],Table2[GameTime],"&lt;="&amp;Table2[[#This Row],[GameTime]])</f>
        <v>1</v>
      </c>
      <c r="T4162" t="str">
        <f>IF(Table2[[#This Row],[Event]]="Goal",Table2[[#This Row],[Hscore]]&amp;"-"&amp;Table2[[#This Row],[Uscore]],"")</f>
        <v/>
      </c>
      <c r="U4162">
        <v>2345</v>
      </c>
      <c r="V4162" s="1">
        <f>Table2[[#This Row],[GameTime]]-(Table2[[#This Row],[period]]-1)*1200</f>
        <v>1145</v>
      </c>
      <c r="W4162" s="1">
        <f>ROUNDDOWN(Table2[[#This Row],[Time]]/60,0)</f>
        <v>19</v>
      </c>
      <c r="X4162" s="1">
        <f>ROUNDDOWN((Table2[[#This Row],[Time]]/60-Table2[[#This Row],[Time2]])*60,0)</f>
        <v>4</v>
      </c>
      <c r="Y4162" s="1">
        <f>IF(Table2[[#This Row],[Time2]]&lt;10,0&amp;Table2[[#This Row],[Time2]],Table2[[#This Row],[Time2]])</f>
        <v>19</v>
      </c>
      <c r="Z4162" s="1" t="str">
        <f>IF(Table2[[#This Row],[Time3]]&lt;10,0&amp;Table2[[#This Row],[Time3]],Table2[[#This Row],[Time3]])</f>
        <v>04</v>
      </c>
      <c r="AA4162" s="2" t="str">
        <f>Table2[[#This Row],[Time4]]&amp;":"&amp;Table2[[#This Row],[Time5]]</f>
        <v>19:04</v>
      </c>
      <c r="AB4162" s="1" cm="1">
        <f t="array" ref="AB4162">IFERROR(IF(Table2[[#This Row],[code]]="","",_xlfn.IFS(AND(Table2[[#This Row],[code]]&lt;400,Table2[[#This Row],[code]]&lt;&gt;""),2,Table2[[#This Row],[code]]&gt;500,4)),"")</f>
        <v>2</v>
      </c>
      <c r="AC4162" s="1">
        <f>IF(Table2[[#This Row],[Event]]="Penalty",Table2[[#This Row],[number]],IF(Table2[[#This Row],[Event]]="Time-Out",401,""))</f>
        <v>201</v>
      </c>
      <c r="AD4162" s="1">
        <f>ROW(A4161)</f>
        <v>4161</v>
      </c>
      <c r="AE4162" s="1">
        <f>COUNTIFS(Table2[GameID],Table2[[#This Row],[GameID]],Table2[Column1],"&lt;="&amp;Table2[[#This Row],[Column1]])-1</f>
        <v>12</v>
      </c>
    </row>
    <row r="4163" spans="1:31" x14ac:dyDescent="0.45">
      <c r="A4163" t="s">
        <v>594</v>
      </c>
      <c r="B4163" t="str">
        <f>_xlfn.TEXTBEFORE(Table2[[#This Row],[Kamp]]," - ")</f>
        <v>Aab</v>
      </c>
      <c r="C4163" t="str">
        <f>_xlfn.TEXTAFTER(Table2[[#This Row],[Kamp]],"- ")</f>
        <v>Copenhagen FC</v>
      </c>
      <c r="D4163">
        <v>45333</v>
      </c>
      <c r="E4163">
        <v>83627</v>
      </c>
      <c r="F4163">
        <v>20232024</v>
      </c>
      <c r="G4163" t="s">
        <v>418</v>
      </c>
      <c r="H4163" t="s">
        <v>669</v>
      </c>
      <c r="I4163" t="s">
        <v>678</v>
      </c>
      <c r="J4163">
        <v>3</v>
      </c>
      <c r="K4163">
        <v>31146</v>
      </c>
      <c r="L4163">
        <v>1</v>
      </c>
      <c r="M4163" t="s">
        <v>630</v>
      </c>
      <c r="N4163" t="s">
        <v>265</v>
      </c>
      <c r="O4163" t="s">
        <v>516</v>
      </c>
      <c r="P4163">
        <v>14</v>
      </c>
      <c r="Q4163">
        <v>20</v>
      </c>
      <c r="R4163">
        <f>SUMIFS(Table2[number],Table2[Event],"Goal",Table2[H/U],"HOME",Table2[GameID],Table2[[#This Row],[GameID]],Table2[GameTime],"&lt;="&amp;Table2[[#This Row],[GameTime]])</f>
        <v>9</v>
      </c>
      <c r="S4163">
        <f>SUMIFS(Table2[number],Table2[Event],"Goal",Table2[H/U],"AWAY",Table2[GameID],Table2[[#This Row],[GameID]],Table2[GameTime],"&lt;="&amp;Table2[[#This Row],[GameTime]])</f>
        <v>1</v>
      </c>
      <c r="T4163" t="str">
        <f>IF(Table2[[#This Row],[Event]]="Goal",Table2[[#This Row],[Hscore]]&amp;"-"&amp;Table2[[#This Row],[Uscore]],"")</f>
        <v>9-1</v>
      </c>
      <c r="U4163">
        <v>2813</v>
      </c>
      <c r="V4163" s="1">
        <f>Table2[[#This Row],[GameTime]]-(Table2[[#This Row],[period]]-1)*1200</f>
        <v>413</v>
      </c>
      <c r="W4163" s="1">
        <f>ROUNDDOWN(Table2[[#This Row],[Time]]/60,0)</f>
        <v>6</v>
      </c>
      <c r="X4163" s="1">
        <f>ROUNDDOWN((Table2[[#This Row],[Time]]/60-Table2[[#This Row],[Time2]])*60,0)</f>
        <v>53</v>
      </c>
      <c r="Y4163" s="1" t="str">
        <f>IF(Table2[[#This Row],[Time2]]&lt;10,0&amp;Table2[[#This Row],[Time2]],Table2[[#This Row],[Time2]])</f>
        <v>06</v>
      </c>
      <c r="Z4163" s="1">
        <f>IF(Table2[[#This Row],[Time3]]&lt;10,0&amp;Table2[[#This Row],[Time3]],Table2[[#This Row],[Time3]])</f>
        <v>53</v>
      </c>
      <c r="AA4163" s="2" t="str">
        <f>Table2[[#This Row],[Time4]]&amp;":"&amp;Table2[[#This Row],[Time5]]</f>
        <v>06:53</v>
      </c>
      <c r="AB4163" s="1" t="str" cm="1">
        <f t="array" ref="AB4163">IFERROR(IF(Table2[[#This Row],[code]]="","",_xlfn.IFS(AND(Table2[[#This Row],[code]]&lt;400,Table2[[#This Row],[code]]&lt;&gt;""),2,Table2[[#This Row],[code]]&gt;500,4)),"")</f>
        <v/>
      </c>
      <c r="AC4163" s="1" t="str">
        <f>IF(Table2[[#This Row],[Event]]="Penalty",Table2[[#This Row],[number]],IF(Table2[[#This Row],[Event]]="Time-Out",401,""))</f>
        <v/>
      </c>
      <c r="AD4163" s="1">
        <f>ROW(A4162)</f>
        <v>4162</v>
      </c>
      <c r="AE4163" s="1">
        <f>COUNTIFS(Table2[GameID],Table2[[#This Row],[GameID]],Table2[Column1],"&lt;="&amp;Table2[[#This Row],[Column1]])-1</f>
        <v>13</v>
      </c>
    </row>
    <row r="4164" spans="1:31" x14ac:dyDescent="0.45">
      <c r="A4164" t="s">
        <v>594</v>
      </c>
      <c r="B4164" t="str">
        <f>_xlfn.TEXTBEFORE(Table2[[#This Row],[Kamp]]," - ")</f>
        <v>Aab</v>
      </c>
      <c r="C4164" t="str">
        <f>_xlfn.TEXTAFTER(Table2[[#This Row],[Kamp]],"- ")</f>
        <v>Copenhagen FC</v>
      </c>
      <c r="D4164">
        <v>45333</v>
      </c>
      <c r="E4164">
        <v>83627</v>
      </c>
      <c r="F4164">
        <v>20232024</v>
      </c>
      <c r="G4164" t="s">
        <v>418</v>
      </c>
      <c r="H4164" t="s">
        <v>667</v>
      </c>
      <c r="I4164" t="s">
        <v>677</v>
      </c>
      <c r="J4164">
        <v>3</v>
      </c>
      <c r="K4164">
        <v>31140</v>
      </c>
      <c r="L4164">
        <v>1</v>
      </c>
      <c r="M4164" t="s">
        <v>630</v>
      </c>
      <c r="N4164" t="s">
        <v>244</v>
      </c>
      <c r="O4164" t="s">
        <v>240</v>
      </c>
      <c r="P4164">
        <v>11</v>
      </c>
      <c r="Q4164">
        <v>3</v>
      </c>
      <c r="R4164">
        <f>SUMIFS(Table2[number],Table2[Event],"Goal",Table2[H/U],"HOME",Table2[GameID],Table2[[#This Row],[GameID]],Table2[GameTime],"&lt;="&amp;Table2[[#This Row],[GameTime]])</f>
        <v>9</v>
      </c>
      <c r="S4164">
        <f>SUMIFS(Table2[number],Table2[Event],"Goal",Table2[H/U],"AWAY",Table2[GameID],Table2[[#This Row],[GameID]],Table2[GameTime],"&lt;="&amp;Table2[[#This Row],[GameTime]])</f>
        <v>2</v>
      </c>
      <c r="T4164" t="str">
        <f>IF(Table2[[#This Row],[Event]]="Goal",Table2[[#This Row],[Hscore]]&amp;"-"&amp;Table2[[#This Row],[Uscore]],"")</f>
        <v>9-2</v>
      </c>
      <c r="U4164">
        <v>3024</v>
      </c>
      <c r="V4164" s="1">
        <f>Table2[[#This Row],[GameTime]]-(Table2[[#This Row],[period]]-1)*1200</f>
        <v>624</v>
      </c>
      <c r="W4164" s="1">
        <f>ROUNDDOWN(Table2[[#This Row],[Time]]/60,0)</f>
        <v>10</v>
      </c>
      <c r="X4164" s="1">
        <f>ROUNDDOWN((Table2[[#This Row],[Time]]/60-Table2[[#This Row],[Time2]])*60,0)</f>
        <v>24</v>
      </c>
      <c r="Y4164" s="1">
        <f>IF(Table2[[#This Row],[Time2]]&lt;10,0&amp;Table2[[#This Row],[Time2]],Table2[[#This Row],[Time2]])</f>
        <v>10</v>
      </c>
      <c r="Z4164" s="1">
        <f>IF(Table2[[#This Row],[Time3]]&lt;10,0&amp;Table2[[#This Row],[Time3]],Table2[[#This Row],[Time3]])</f>
        <v>24</v>
      </c>
      <c r="AA4164" s="2" t="str">
        <f>Table2[[#This Row],[Time4]]&amp;":"&amp;Table2[[#This Row],[Time5]]</f>
        <v>10:24</v>
      </c>
      <c r="AB4164" s="1" t="str" cm="1">
        <f t="array" ref="AB4164">IFERROR(IF(Table2[[#This Row],[code]]="","",_xlfn.IFS(AND(Table2[[#This Row],[code]]&lt;400,Table2[[#This Row],[code]]&lt;&gt;""),2,Table2[[#This Row],[code]]&gt;500,4)),"")</f>
        <v/>
      </c>
      <c r="AC4164" s="1" t="str">
        <f>IF(Table2[[#This Row],[Event]]="Penalty",Table2[[#This Row],[number]],IF(Table2[[#This Row],[Event]]="Time-Out",401,""))</f>
        <v/>
      </c>
      <c r="AD4164" s="1">
        <f>ROW(A4163)</f>
        <v>4163</v>
      </c>
      <c r="AE4164" s="1">
        <f>COUNTIFS(Table2[GameID],Table2[[#This Row],[GameID]],Table2[Column1],"&lt;="&amp;Table2[[#This Row],[Column1]])-1</f>
        <v>14</v>
      </c>
    </row>
    <row r="4165" spans="1:31" x14ac:dyDescent="0.45">
      <c r="A4165" t="s">
        <v>594</v>
      </c>
      <c r="B4165" t="str">
        <f>_xlfn.TEXTBEFORE(Table2[[#This Row],[Kamp]]," - ")</f>
        <v>Aab</v>
      </c>
      <c r="C4165" t="str">
        <f>_xlfn.TEXTAFTER(Table2[[#This Row],[Kamp]],"- ")</f>
        <v>Copenhagen FC</v>
      </c>
      <c r="D4165">
        <v>45333</v>
      </c>
      <c r="E4165">
        <v>83627</v>
      </c>
      <c r="F4165">
        <v>20232024</v>
      </c>
      <c r="G4165" t="s">
        <v>418</v>
      </c>
      <c r="H4165" t="s">
        <v>669</v>
      </c>
      <c r="I4165" t="s">
        <v>678</v>
      </c>
      <c r="J4165">
        <v>3</v>
      </c>
      <c r="K4165">
        <v>31146</v>
      </c>
      <c r="L4165">
        <v>1</v>
      </c>
      <c r="M4165" t="s">
        <v>630</v>
      </c>
      <c r="N4165" t="s">
        <v>516</v>
      </c>
      <c r="O4165" t="s">
        <v>146</v>
      </c>
      <c r="P4165">
        <v>20</v>
      </c>
      <c r="Q4165">
        <v>91</v>
      </c>
      <c r="R4165">
        <f>SUMIFS(Table2[number],Table2[Event],"Goal",Table2[H/U],"HOME",Table2[GameID],Table2[[#This Row],[GameID]],Table2[GameTime],"&lt;="&amp;Table2[[#This Row],[GameTime]])</f>
        <v>10</v>
      </c>
      <c r="S4165">
        <f>SUMIFS(Table2[number],Table2[Event],"Goal",Table2[H/U],"AWAY",Table2[GameID],Table2[[#This Row],[GameID]],Table2[GameTime],"&lt;="&amp;Table2[[#This Row],[GameTime]])</f>
        <v>2</v>
      </c>
      <c r="T4165" t="str">
        <f>IF(Table2[[#This Row],[Event]]="Goal",Table2[[#This Row],[Hscore]]&amp;"-"&amp;Table2[[#This Row],[Uscore]],"")</f>
        <v>10-2</v>
      </c>
      <c r="U4165">
        <v>3117</v>
      </c>
      <c r="V4165" s="1">
        <f>Table2[[#This Row],[GameTime]]-(Table2[[#This Row],[period]]-1)*1200</f>
        <v>717</v>
      </c>
      <c r="W4165" s="1">
        <f>ROUNDDOWN(Table2[[#This Row],[Time]]/60,0)</f>
        <v>11</v>
      </c>
      <c r="X4165" s="1">
        <f>ROUNDDOWN((Table2[[#This Row],[Time]]/60-Table2[[#This Row],[Time2]])*60,0)</f>
        <v>57</v>
      </c>
      <c r="Y4165" s="1">
        <f>IF(Table2[[#This Row],[Time2]]&lt;10,0&amp;Table2[[#This Row],[Time2]],Table2[[#This Row],[Time2]])</f>
        <v>11</v>
      </c>
      <c r="Z4165" s="1">
        <f>IF(Table2[[#This Row],[Time3]]&lt;10,0&amp;Table2[[#This Row],[Time3]],Table2[[#This Row],[Time3]])</f>
        <v>57</v>
      </c>
      <c r="AA4165" s="2" t="str">
        <f>Table2[[#This Row],[Time4]]&amp;":"&amp;Table2[[#This Row],[Time5]]</f>
        <v>11:57</v>
      </c>
      <c r="AB4165" s="1" t="str" cm="1">
        <f t="array" ref="AB4165">IFERROR(IF(Table2[[#This Row],[code]]="","",_xlfn.IFS(AND(Table2[[#This Row],[code]]&lt;400,Table2[[#This Row],[code]]&lt;&gt;""),2,Table2[[#This Row],[code]]&gt;500,4)),"")</f>
        <v/>
      </c>
      <c r="AC4165" s="1" t="str">
        <f>IF(Table2[[#This Row],[Event]]="Penalty",Table2[[#This Row],[number]],IF(Table2[[#This Row],[Event]]="Time-Out",401,""))</f>
        <v/>
      </c>
      <c r="AD4165" s="1">
        <f>ROW(A4164)</f>
        <v>4164</v>
      </c>
      <c r="AE4165" s="1">
        <f>COUNTIFS(Table2[GameID],Table2[[#This Row],[GameID]],Table2[Column1],"&lt;="&amp;Table2[[#This Row],[Column1]])-1</f>
        <v>15</v>
      </c>
    </row>
    <row r="4166" spans="1:31" x14ac:dyDescent="0.45">
      <c r="A4166" t="s">
        <v>594</v>
      </c>
      <c r="B4166" t="str">
        <f>_xlfn.TEXTBEFORE(Table2[[#This Row],[Kamp]]," - ")</f>
        <v>Aab</v>
      </c>
      <c r="C4166" t="str">
        <f>_xlfn.TEXTAFTER(Table2[[#This Row],[Kamp]],"- ")</f>
        <v>Copenhagen FC</v>
      </c>
      <c r="D4166">
        <v>45333</v>
      </c>
      <c r="E4166">
        <v>83627</v>
      </c>
      <c r="F4166">
        <v>20232024</v>
      </c>
      <c r="G4166" t="s">
        <v>418</v>
      </c>
      <c r="H4166" t="s">
        <v>667</v>
      </c>
      <c r="I4166" t="s">
        <v>677</v>
      </c>
      <c r="J4166">
        <v>3</v>
      </c>
      <c r="K4166">
        <v>31140</v>
      </c>
      <c r="L4166">
        <v>1</v>
      </c>
      <c r="M4166" t="s">
        <v>630</v>
      </c>
      <c r="N4166" t="s">
        <v>243</v>
      </c>
      <c r="O4166" t="s">
        <v>244</v>
      </c>
      <c r="P4166">
        <v>17</v>
      </c>
      <c r="Q4166">
        <v>11</v>
      </c>
      <c r="R4166">
        <f>SUMIFS(Table2[number],Table2[Event],"Goal",Table2[H/U],"HOME",Table2[GameID],Table2[[#This Row],[GameID]],Table2[GameTime],"&lt;="&amp;Table2[[#This Row],[GameTime]])</f>
        <v>10</v>
      </c>
      <c r="S4166">
        <f>SUMIFS(Table2[number],Table2[Event],"Goal",Table2[H/U],"AWAY",Table2[GameID],Table2[[#This Row],[GameID]],Table2[GameTime],"&lt;="&amp;Table2[[#This Row],[GameTime]])</f>
        <v>3</v>
      </c>
      <c r="T4166" t="str">
        <f>IF(Table2[[#This Row],[Event]]="Goal",Table2[[#This Row],[Hscore]]&amp;"-"&amp;Table2[[#This Row],[Uscore]],"")</f>
        <v>10-3</v>
      </c>
      <c r="U4166">
        <v>3370</v>
      </c>
      <c r="V4166" s="1">
        <f>Table2[[#This Row],[GameTime]]-(Table2[[#This Row],[period]]-1)*1200</f>
        <v>970</v>
      </c>
      <c r="W4166" s="1">
        <f>ROUNDDOWN(Table2[[#This Row],[Time]]/60,0)</f>
        <v>16</v>
      </c>
      <c r="X4166" s="1">
        <f>ROUNDDOWN((Table2[[#This Row],[Time]]/60-Table2[[#This Row],[Time2]])*60,0)</f>
        <v>10</v>
      </c>
      <c r="Y4166" s="1">
        <f>IF(Table2[[#This Row],[Time2]]&lt;10,0&amp;Table2[[#This Row],[Time2]],Table2[[#This Row],[Time2]])</f>
        <v>16</v>
      </c>
      <c r="Z4166" s="1">
        <f>IF(Table2[[#This Row],[Time3]]&lt;10,0&amp;Table2[[#This Row],[Time3]],Table2[[#This Row],[Time3]])</f>
        <v>10</v>
      </c>
      <c r="AA4166" s="2" t="str">
        <f>Table2[[#This Row],[Time4]]&amp;":"&amp;Table2[[#This Row],[Time5]]</f>
        <v>16:10</v>
      </c>
      <c r="AB4166" s="1" t="str" cm="1">
        <f t="array" ref="AB4166">IFERROR(IF(Table2[[#This Row],[code]]="","",_xlfn.IFS(AND(Table2[[#This Row],[code]]&lt;400,Table2[[#This Row],[code]]&lt;&gt;""),2,Table2[[#This Row],[code]]&gt;500,4)),"")</f>
        <v/>
      </c>
      <c r="AC4166" s="1" t="str">
        <f>IF(Table2[[#This Row],[Event]]="Penalty",Table2[[#This Row],[number]],IF(Table2[[#This Row],[Event]]="Time-Out",401,""))</f>
        <v/>
      </c>
      <c r="AD4166" s="1">
        <f>ROW(A4165)</f>
        <v>4165</v>
      </c>
      <c r="AE4166" s="1">
        <f>COUNTIFS(Table2[GameID],Table2[[#This Row],[GameID]],Table2[Column1],"&lt;="&amp;Table2[[#This Row],[Column1]])-1</f>
        <v>16</v>
      </c>
    </row>
    <row r="4167" spans="1:31" x14ac:dyDescent="0.45">
      <c r="A4167" t="s">
        <v>417</v>
      </c>
      <c r="B4167" t="str">
        <f>_xlfn.TEXTBEFORE(Table2[[#This Row],[Kamp]]," - ")</f>
        <v>Benløse IF</v>
      </c>
      <c r="C4167" t="str">
        <f>_xlfn.TEXTAFTER(Table2[[#This Row],[Kamp]],"- ")</f>
        <v>Blackhawks</v>
      </c>
      <c r="D4167">
        <v>45347</v>
      </c>
      <c r="E4167">
        <v>83628</v>
      </c>
      <c r="F4167">
        <v>20232024</v>
      </c>
      <c r="G4167" t="s">
        <v>418</v>
      </c>
      <c r="H4167" t="s">
        <v>661</v>
      </c>
      <c r="I4167" t="s">
        <v>677</v>
      </c>
      <c r="J4167">
        <v>1</v>
      </c>
      <c r="K4167">
        <v>31143</v>
      </c>
      <c r="L4167">
        <v>1</v>
      </c>
      <c r="M4167" t="s">
        <v>630</v>
      </c>
      <c r="N4167" t="s">
        <v>388</v>
      </c>
      <c r="O4167" t="s">
        <v>334</v>
      </c>
      <c r="P4167">
        <v>79</v>
      </c>
      <c r="Q4167">
        <v>6</v>
      </c>
      <c r="R4167">
        <f>SUMIFS(Table2[number],Table2[Event],"Goal",Table2[H/U],"HOME",Table2[GameID],Table2[[#This Row],[GameID]],Table2[GameTime],"&lt;="&amp;Table2[[#This Row],[GameTime]])</f>
        <v>0</v>
      </c>
      <c r="S4167">
        <f>SUMIFS(Table2[number],Table2[Event],"Goal",Table2[H/U],"AWAY",Table2[GameID],Table2[[#This Row],[GameID]],Table2[GameTime],"&lt;="&amp;Table2[[#This Row],[GameTime]])</f>
        <v>1</v>
      </c>
      <c r="T4167" t="str">
        <f>IF(Table2[[#This Row],[Event]]="Goal",Table2[[#This Row],[Hscore]]&amp;"-"&amp;Table2[[#This Row],[Uscore]],"")</f>
        <v>0-1</v>
      </c>
      <c r="U4167">
        <v>160</v>
      </c>
      <c r="V4167" s="1">
        <f>Table2[[#This Row],[GameTime]]-(Table2[[#This Row],[period]]-1)*1200</f>
        <v>160</v>
      </c>
      <c r="W4167" s="1">
        <f>ROUNDDOWN(Table2[[#This Row],[Time]]/60,0)</f>
        <v>2</v>
      </c>
      <c r="X4167" s="1">
        <f>ROUNDDOWN((Table2[[#This Row],[Time]]/60-Table2[[#This Row],[Time2]])*60,0)</f>
        <v>40</v>
      </c>
      <c r="Y4167" s="1" t="str">
        <f>IF(Table2[[#This Row],[Time2]]&lt;10,0&amp;Table2[[#This Row],[Time2]],Table2[[#This Row],[Time2]])</f>
        <v>02</v>
      </c>
      <c r="Z4167" s="1">
        <f>IF(Table2[[#This Row],[Time3]]&lt;10,0&amp;Table2[[#This Row],[Time3]],Table2[[#This Row],[Time3]])</f>
        <v>40</v>
      </c>
      <c r="AA4167" s="2" t="str">
        <f>Table2[[#This Row],[Time4]]&amp;":"&amp;Table2[[#This Row],[Time5]]</f>
        <v>02:40</v>
      </c>
      <c r="AB4167" s="1" t="str" cm="1">
        <f t="array" ref="AB4167">IFERROR(IF(Table2[[#This Row],[code]]="","",_xlfn.IFS(AND(Table2[[#This Row],[code]]&lt;400,Table2[[#This Row],[code]]&lt;&gt;""),2,Table2[[#This Row],[code]]&gt;500,4)),"")</f>
        <v/>
      </c>
      <c r="AC4167" s="1" t="str">
        <f>IF(Table2[[#This Row],[Event]]="Penalty",Table2[[#This Row],[number]],IF(Table2[[#This Row],[Event]]="Time-Out",401,""))</f>
        <v/>
      </c>
      <c r="AD4167" s="1">
        <f>ROW(A4166)</f>
        <v>4166</v>
      </c>
      <c r="AE4167" s="1">
        <f>COUNTIFS(Table2[GameID],Table2[[#This Row],[GameID]],Table2[Column1],"&lt;="&amp;Table2[[#This Row],[Column1]])-1</f>
        <v>0</v>
      </c>
    </row>
    <row r="4168" spans="1:31" x14ac:dyDescent="0.45">
      <c r="A4168" t="s">
        <v>417</v>
      </c>
      <c r="B4168" t="str">
        <f>_xlfn.TEXTBEFORE(Table2[[#This Row],[Kamp]]," - ")</f>
        <v>Benløse IF</v>
      </c>
      <c r="C4168" t="str">
        <f>_xlfn.TEXTAFTER(Table2[[#This Row],[Kamp]],"- ")</f>
        <v>Blackhawks</v>
      </c>
      <c r="D4168">
        <v>45347</v>
      </c>
      <c r="E4168">
        <v>83628</v>
      </c>
      <c r="F4168">
        <v>20232024</v>
      </c>
      <c r="G4168" t="s">
        <v>418</v>
      </c>
      <c r="H4168" t="s">
        <v>661</v>
      </c>
      <c r="I4168" t="s">
        <v>677</v>
      </c>
      <c r="J4168">
        <v>1</v>
      </c>
      <c r="K4168">
        <v>31143</v>
      </c>
      <c r="L4168">
        <v>1</v>
      </c>
      <c r="M4168" t="s">
        <v>630</v>
      </c>
      <c r="N4168" t="s">
        <v>147</v>
      </c>
      <c r="O4168" t="s">
        <v>388</v>
      </c>
      <c r="P4168">
        <v>92</v>
      </c>
      <c r="Q4168">
        <v>79</v>
      </c>
      <c r="R4168">
        <f>SUMIFS(Table2[number],Table2[Event],"Goal",Table2[H/U],"HOME",Table2[GameID],Table2[[#This Row],[GameID]],Table2[GameTime],"&lt;="&amp;Table2[[#This Row],[GameTime]])</f>
        <v>0</v>
      </c>
      <c r="S4168">
        <f>SUMIFS(Table2[number],Table2[Event],"Goal",Table2[H/U],"AWAY",Table2[GameID],Table2[[#This Row],[GameID]],Table2[GameTime],"&lt;="&amp;Table2[[#This Row],[GameTime]])</f>
        <v>2</v>
      </c>
      <c r="T4168" t="str">
        <f>IF(Table2[[#This Row],[Event]]="Goal",Table2[[#This Row],[Hscore]]&amp;"-"&amp;Table2[[#This Row],[Uscore]],"")</f>
        <v>0-2</v>
      </c>
      <c r="U4168">
        <v>625</v>
      </c>
      <c r="V4168" s="1">
        <f>Table2[[#This Row],[GameTime]]-(Table2[[#This Row],[period]]-1)*1200</f>
        <v>625</v>
      </c>
      <c r="W4168" s="1">
        <f>ROUNDDOWN(Table2[[#This Row],[Time]]/60,0)</f>
        <v>10</v>
      </c>
      <c r="X4168" s="1">
        <f>ROUNDDOWN((Table2[[#This Row],[Time]]/60-Table2[[#This Row],[Time2]])*60,0)</f>
        <v>25</v>
      </c>
      <c r="Y4168" s="1">
        <f>IF(Table2[[#This Row],[Time2]]&lt;10,0&amp;Table2[[#This Row],[Time2]],Table2[[#This Row],[Time2]])</f>
        <v>10</v>
      </c>
      <c r="Z4168" s="1">
        <f>IF(Table2[[#This Row],[Time3]]&lt;10,0&amp;Table2[[#This Row],[Time3]],Table2[[#This Row],[Time3]])</f>
        <v>25</v>
      </c>
      <c r="AA4168" s="2" t="str">
        <f>Table2[[#This Row],[Time4]]&amp;":"&amp;Table2[[#This Row],[Time5]]</f>
        <v>10:25</v>
      </c>
      <c r="AB4168" s="1" t="str" cm="1">
        <f t="array" ref="AB4168">IFERROR(IF(Table2[[#This Row],[code]]="","",_xlfn.IFS(AND(Table2[[#This Row],[code]]&lt;400,Table2[[#This Row],[code]]&lt;&gt;""),2,Table2[[#This Row],[code]]&gt;500,4)),"")</f>
        <v/>
      </c>
      <c r="AC4168" s="1" t="str">
        <f>IF(Table2[[#This Row],[Event]]="Penalty",Table2[[#This Row],[number]],IF(Table2[[#This Row],[Event]]="Time-Out",401,""))</f>
        <v/>
      </c>
      <c r="AD4168" s="1">
        <f>ROW(A4167)</f>
        <v>4167</v>
      </c>
      <c r="AE4168" s="1">
        <f>COUNTIFS(Table2[GameID],Table2[[#This Row],[GameID]],Table2[Column1],"&lt;="&amp;Table2[[#This Row],[Column1]])-1</f>
        <v>1</v>
      </c>
    </row>
    <row r="4169" spans="1:31" x14ac:dyDescent="0.45">
      <c r="A4169" t="s">
        <v>417</v>
      </c>
      <c r="B4169" t="str">
        <f>_xlfn.TEXTBEFORE(Table2[[#This Row],[Kamp]]," - ")</f>
        <v>Benløse IF</v>
      </c>
      <c r="C4169" t="str">
        <f>_xlfn.TEXTAFTER(Table2[[#This Row],[Kamp]],"- ")</f>
        <v>Blackhawks</v>
      </c>
      <c r="D4169">
        <v>45347</v>
      </c>
      <c r="E4169">
        <v>83628</v>
      </c>
      <c r="F4169">
        <v>20232024</v>
      </c>
      <c r="G4169" t="s">
        <v>418</v>
      </c>
      <c r="H4169" t="s">
        <v>661</v>
      </c>
      <c r="I4169" t="s">
        <v>677</v>
      </c>
      <c r="J4169">
        <v>1</v>
      </c>
      <c r="K4169">
        <v>31143</v>
      </c>
      <c r="L4169">
        <v>1</v>
      </c>
      <c r="M4169" t="s">
        <v>630</v>
      </c>
      <c r="N4169" t="s">
        <v>137</v>
      </c>
      <c r="O4169" t="s">
        <v>376</v>
      </c>
      <c r="P4169">
        <v>22</v>
      </c>
      <c r="Q4169">
        <v>2</v>
      </c>
      <c r="R4169">
        <f>SUMIFS(Table2[number],Table2[Event],"Goal",Table2[H/U],"HOME",Table2[GameID],Table2[[#This Row],[GameID]],Table2[GameTime],"&lt;="&amp;Table2[[#This Row],[GameTime]])</f>
        <v>0</v>
      </c>
      <c r="S4169">
        <f>SUMIFS(Table2[number],Table2[Event],"Goal",Table2[H/U],"AWAY",Table2[GameID],Table2[[#This Row],[GameID]],Table2[GameTime],"&lt;="&amp;Table2[[#This Row],[GameTime]])</f>
        <v>3</v>
      </c>
      <c r="T4169" t="str">
        <f>IF(Table2[[#This Row],[Event]]="Goal",Table2[[#This Row],[Hscore]]&amp;"-"&amp;Table2[[#This Row],[Uscore]],"")</f>
        <v>0-3</v>
      </c>
      <c r="U4169">
        <v>1060</v>
      </c>
      <c r="V4169" s="1">
        <f>Table2[[#This Row],[GameTime]]-(Table2[[#This Row],[period]]-1)*1200</f>
        <v>1060</v>
      </c>
      <c r="W4169" s="1">
        <f>ROUNDDOWN(Table2[[#This Row],[Time]]/60,0)</f>
        <v>17</v>
      </c>
      <c r="X4169" s="1">
        <f>ROUNDDOWN((Table2[[#This Row],[Time]]/60-Table2[[#This Row],[Time2]])*60,0)</f>
        <v>40</v>
      </c>
      <c r="Y4169" s="1">
        <f>IF(Table2[[#This Row],[Time2]]&lt;10,0&amp;Table2[[#This Row],[Time2]],Table2[[#This Row],[Time2]])</f>
        <v>17</v>
      </c>
      <c r="Z4169" s="1">
        <f>IF(Table2[[#This Row],[Time3]]&lt;10,0&amp;Table2[[#This Row],[Time3]],Table2[[#This Row],[Time3]])</f>
        <v>40</v>
      </c>
      <c r="AA4169" s="2" t="str">
        <f>Table2[[#This Row],[Time4]]&amp;":"&amp;Table2[[#This Row],[Time5]]</f>
        <v>17:40</v>
      </c>
      <c r="AB4169" s="1" t="str" cm="1">
        <f t="array" ref="AB4169">IFERROR(IF(Table2[[#This Row],[code]]="","",_xlfn.IFS(AND(Table2[[#This Row],[code]]&lt;400,Table2[[#This Row],[code]]&lt;&gt;""),2,Table2[[#This Row],[code]]&gt;500,4)),"")</f>
        <v/>
      </c>
      <c r="AC4169" s="1" t="str">
        <f>IF(Table2[[#This Row],[Event]]="Penalty",Table2[[#This Row],[number]],IF(Table2[[#This Row],[Event]]="Time-Out",401,""))</f>
        <v/>
      </c>
      <c r="AD4169" s="1">
        <f>ROW(A4168)</f>
        <v>4168</v>
      </c>
      <c r="AE4169" s="1">
        <f>COUNTIFS(Table2[GameID],Table2[[#This Row],[GameID]],Table2[Column1],"&lt;="&amp;Table2[[#This Row],[Column1]])-1</f>
        <v>2</v>
      </c>
    </row>
    <row r="4170" spans="1:31" x14ac:dyDescent="0.45">
      <c r="A4170" t="s">
        <v>417</v>
      </c>
      <c r="B4170" t="str">
        <f>_xlfn.TEXTBEFORE(Table2[[#This Row],[Kamp]]," - ")</f>
        <v>Benløse IF</v>
      </c>
      <c r="C4170" t="str">
        <f>_xlfn.TEXTAFTER(Table2[[#This Row],[Kamp]],"- ")</f>
        <v>Blackhawks</v>
      </c>
      <c r="D4170">
        <v>45347</v>
      </c>
      <c r="E4170">
        <v>83628</v>
      </c>
      <c r="F4170">
        <v>20232024</v>
      </c>
      <c r="G4170" t="s">
        <v>418</v>
      </c>
      <c r="H4170" t="s">
        <v>661</v>
      </c>
      <c r="I4170" t="s">
        <v>677</v>
      </c>
      <c r="J4170">
        <v>1</v>
      </c>
      <c r="K4170">
        <v>31143</v>
      </c>
      <c r="L4170">
        <v>208</v>
      </c>
      <c r="M4170" t="s">
        <v>631</v>
      </c>
      <c r="N4170" t="s">
        <v>149</v>
      </c>
      <c r="O4170" t="s">
        <v>634</v>
      </c>
      <c r="P4170">
        <v>98</v>
      </c>
      <c r="Q4170" t="s">
        <v>634</v>
      </c>
      <c r="R4170">
        <f>SUMIFS(Table2[number],Table2[Event],"Goal",Table2[H/U],"HOME",Table2[GameID],Table2[[#This Row],[GameID]],Table2[GameTime],"&lt;="&amp;Table2[[#This Row],[GameTime]])</f>
        <v>0</v>
      </c>
      <c r="S4170">
        <f>SUMIFS(Table2[number],Table2[Event],"Goal",Table2[H/U],"AWAY",Table2[GameID],Table2[[#This Row],[GameID]],Table2[GameTime],"&lt;="&amp;Table2[[#This Row],[GameTime]])</f>
        <v>3</v>
      </c>
      <c r="T4170" t="str">
        <f>IF(Table2[[#This Row],[Event]]="Goal",Table2[[#This Row],[Hscore]]&amp;"-"&amp;Table2[[#This Row],[Uscore]],"")</f>
        <v/>
      </c>
      <c r="U4170">
        <v>1145</v>
      </c>
      <c r="V4170" s="1">
        <f>Table2[[#This Row],[GameTime]]-(Table2[[#This Row],[period]]-1)*1200</f>
        <v>1145</v>
      </c>
      <c r="W4170" s="1">
        <f>ROUNDDOWN(Table2[[#This Row],[Time]]/60,0)</f>
        <v>19</v>
      </c>
      <c r="X4170" s="1">
        <f>ROUNDDOWN((Table2[[#This Row],[Time]]/60-Table2[[#This Row],[Time2]])*60,0)</f>
        <v>4</v>
      </c>
      <c r="Y4170" s="1">
        <f>IF(Table2[[#This Row],[Time2]]&lt;10,0&amp;Table2[[#This Row],[Time2]],Table2[[#This Row],[Time2]])</f>
        <v>19</v>
      </c>
      <c r="Z4170" s="1" t="str">
        <f>IF(Table2[[#This Row],[Time3]]&lt;10,0&amp;Table2[[#This Row],[Time3]],Table2[[#This Row],[Time3]])</f>
        <v>04</v>
      </c>
      <c r="AA4170" s="2" t="str">
        <f>Table2[[#This Row],[Time4]]&amp;":"&amp;Table2[[#This Row],[Time5]]</f>
        <v>19:04</v>
      </c>
      <c r="AB4170" s="1" cm="1">
        <f t="array" ref="AB4170">IFERROR(IF(Table2[[#This Row],[code]]="","",_xlfn.IFS(AND(Table2[[#This Row],[code]]&lt;400,Table2[[#This Row],[code]]&lt;&gt;""),2,Table2[[#This Row],[code]]&gt;500,4)),"")</f>
        <v>2</v>
      </c>
      <c r="AC4170" s="1">
        <f>IF(Table2[[#This Row],[Event]]="Penalty",Table2[[#This Row],[number]],IF(Table2[[#This Row],[Event]]="Time-Out",401,""))</f>
        <v>208</v>
      </c>
      <c r="AD4170" s="1">
        <f>ROW(A4169)</f>
        <v>4169</v>
      </c>
      <c r="AE4170" s="1">
        <f>COUNTIFS(Table2[GameID],Table2[[#This Row],[GameID]],Table2[Column1],"&lt;="&amp;Table2[[#This Row],[Column1]])-1</f>
        <v>3</v>
      </c>
    </row>
    <row r="4171" spans="1:31" x14ac:dyDescent="0.45">
      <c r="A4171" t="s">
        <v>417</v>
      </c>
      <c r="B4171" t="str">
        <f>_xlfn.TEXTBEFORE(Table2[[#This Row],[Kamp]]," - ")</f>
        <v>Benløse IF</v>
      </c>
      <c r="C4171" t="str">
        <f>_xlfn.TEXTAFTER(Table2[[#This Row],[Kamp]],"- ")</f>
        <v>Blackhawks</v>
      </c>
      <c r="D4171">
        <v>45347</v>
      </c>
      <c r="E4171">
        <v>83628</v>
      </c>
      <c r="F4171">
        <v>20232024</v>
      </c>
      <c r="G4171" t="s">
        <v>418</v>
      </c>
      <c r="H4171" t="s">
        <v>661</v>
      </c>
      <c r="I4171" t="s">
        <v>677</v>
      </c>
      <c r="J4171">
        <v>2</v>
      </c>
      <c r="K4171">
        <v>31143</v>
      </c>
      <c r="L4171">
        <v>208</v>
      </c>
      <c r="M4171" t="s">
        <v>631</v>
      </c>
      <c r="N4171" t="s">
        <v>388</v>
      </c>
      <c r="O4171" t="s">
        <v>634</v>
      </c>
      <c r="P4171">
        <v>79</v>
      </c>
      <c r="Q4171" t="s">
        <v>634</v>
      </c>
      <c r="R4171">
        <f>SUMIFS(Table2[number],Table2[Event],"Goal",Table2[H/U],"HOME",Table2[GameID],Table2[[#This Row],[GameID]],Table2[GameTime],"&lt;="&amp;Table2[[#This Row],[GameTime]])</f>
        <v>0</v>
      </c>
      <c r="S4171">
        <f>SUMIFS(Table2[number],Table2[Event],"Goal",Table2[H/U],"AWAY",Table2[GameID],Table2[[#This Row],[GameID]],Table2[GameTime],"&lt;="&amp;Table2[[#This Row],[GameTime]])</f>
        <v>3</v>
      </c>
      <c r="T4171" t="str">
        <f>IF(Table2[[#This Row],[Event]]="Goal",Table2[[#This Row],[Hscore]]&amp;"-"&amp;Table2[[#This Row],[Uscore]],"")</f>
        <v/>
      </c>
      <c r="U4171">
        <v>1486</v>
      </c>
      <c r="V4171" s="1">
        <f>Table2[[#This Row],[GameTime]]-(Table2[[#This Row],[period]]-1)*1200</f>
        <v>286</v>
      </c>
      <c r="W4171" s="1">
        <f>ROUNDDOWN(Table2[[#This Row],[Time]]/60,0)</f>
        <v>4</v>
      </c>
      <c r="X4171" s="1">
        <f>ROUNDDOWN((Table2[[#This Row],[Time]]/60-Table2[[#This Row],[Time2]])*60,0)</f>
        <v>46</v>
      </c>
      <c r="Y4171" s="1" t="str">
        <f>IF(Table2[[#This Row],[Time2]]&lt;10,0&amp;Table2[[#This Row],[Time2]],Table2[[#This Row],[Time2]])</f>
        <v>04</v>
      </c>
      <c r="Z4171" s="1">
        <f>IF(Table2[[#This Row],[Time3]]&lt;10,0&amp;Table2[[#This Row],[Time3]],Table2[[#This Row],[Time3]])</f>
        <v>46</v>
      </c>
      <c r="AA4171" s="2" t="str">
        <f>Table2[[#This Row],[Time4]]&amp;":"&amp;Table2[[#This Row],[Time5]]</f>
        <v>04:46</v>
      </c>
      <c r="AB4171" s="1" cm="1">
        <f t="array" ref="AB4171">IFERROR(IF(Table2[[#This Row],[code]]="","",_xlfn.IFS(AND(Table2[[#This Row],[code]]&lt;400,Table2[[#This Row],[code]]&lt;&gt;""),2,Table2[[#This Row],[code]]&gt;500,4)),"")</f>
        <v>2</v>
      </c>
      <c r="AC4171" s="1">
        <f>IF(Table2[[#This Row],[Event]]="Penalty",Table2[[#This Row],[number]],IF(Table2[[#This Row],[Event]]="Time-Out",401,""))</f>
        <v>208</v>
      </c>
      <c r="AD4171" s="1">
        <f>ROW(A4170)</f>
        <v>4170</v>
      </c>
      <c r="AE4171" s="1">
        <f>COUNTIFS(Table2[GameID],Table2[[#This Row],[GameID]],Table2[Column1],"&lt;="&amp;Table2[[#This Row],[Column1]])-1</f>
        <v>4</v>
      </c>
    </row>
    <row r="4172" spans="1:31" x14ac:dyDescent="0.45">
      <c r="A4172" t="s">
        <v>417</v>
      </c>
      <c r="B4172" t="str">
        <f>_xlfn.TEXTBEFORE(Table2[[#This Row],[Kamp]]," - ")</f>
        <v>Benløse IF</v>
      </c>
      <c r="C4172" t="str">
        <f>_xlfn.TEXTAFTER(Table2[[#This Row],[Kamp]],"- ")</f>
        <v>Blackhawks</v>
      </c>
      <c r="D4172">
        <v>45347</v>
      </c>
      <c r="E4172">
        <v>83628</v>
      </c>
      <c r="F4172">
        <v>20232024</v>
      </c>
      <c r="G4172" t="s">
        <v>418</v>
      </c>
      <c r="H4172" t="s">
        <v>658</v>
      </c>
      <c r="I4172" t="s">
        <v>678</v>
      </c>
      <c r="J4172">
        <v>2</v>
      </c>
      <c r="K4172">
        <v>31137</v>
      </c>
      <c r="L4172">
        <v>1</v>
      </c>
      <c r="M4172" t="s">
        <v>630</v>
      </c>
      <c r="N4172" t="s">
        <v>466</v>
      </c>
      <c r="O4172" t="s">
        <v>679</v>
      </c>
      <c r="P4172">
        <v>23</v>
      </c>
      <c r="Q4172">
        <v>56</v>
      </c>
      <c r="R4172">
        <f>SUMIFS(Table2[number],Table2[Event],"Goal",Table2[H/U],"HOME",Table2[GameID],Table2[[#This Row],[GameID]],Table2[GameTime],"&lt;="&amp;Table2[[#This Row],[GameTime]])</f>
        <v>1</v>
      </c>
      <c r="S4172">
        <f>SUMIFS(Table2[number],Table2[Event],"Goal",Table2[H/U],"AWAY",Table2[GameID],Table2[[#This Row],[GameID]],Table2[GameTime],"&lt;="&amp;Table2[[#This Row],[GameTime]])</f>
        <v>3</v>
      </c>
      <c r="T4172" t="str">
        <f>IF(Table2[[#This Row],[Event]]="Goal",Table2[[#This Row],[Hscore]]&amp;"-"&amp;Table2[[#This Row],[Uscore]],"")</f>
        <v>1-3</v>
      </c>
      <c r="U4172">
        <v>1616</v>
      </c>
      <c r="V4172" s="1">
        <f>Table2[[#This Row],[GameTime]]-(Table2[[#This Row],[period]]-1)*1200</f>
        <v>416</v>
      </c>
      <c r="W4172" s="1">
        <f>ROUNDDOWN(Table2[[#This Row],[Time]]/60,0)</f>
        <v>6</v>
      </c>
      <c r="X4172" s="1">
        <f>ROUNDDOWN((Table2[[#This Row],[Time]]/60-Table2[[#This Row],[Time2]])*60,0)</f>
        <v>56</v>
      </c>
      <c r="Y4172" s="1" t="str">
        <f>IF(Table2[[#This Row],[Time2]]&lt;10,0&amp;Table2[[#This Row],[Time2]],Table2[[#This Row],[Time2]])</f>
        <v>06</v>
      </c>
      <c r="Z4172" s="1">
        <f>IF(Table2[[#This Row],[Time3]]&lt;10,0&amp;Table2[[#This Row],[Time3]],Table2[[#This Row],[Time3]])</f>
        <v>56</v>
      </c>
      <c r="AA4172" s="2" t="str">
        <f>Table2[[#This Row],[Time4]]&amp;":"&amp;Table2[[#This Row],[Time5]]</f>
        <v>06:56</v>
      </c>
      <c r="AB4172" s="1" t="str" cm="1">
        <f t="array" ref="AB4172">IFERROR(IF(Table2[[#This Row],[code]]="","",_xlfn.IFS(AND(Table2[[#This Row],[code]]&lt;400,Table2[[#This Row],[code]]&lt;&gt;""),2,Table2[[#This Row],[code]]&gt;500,4)),"")</f>
        <v/>
      </c>
      <c r="AC4172" s="1" t="str">
        <f>IF(Table2[[#This Row],[Event]]="Penalty",Table2[[#This Row],[number]],IF(Table2[[#This Row],[Event]]="Time-Out",401,""))</f>
        <v/>
      </c>
      <c r="AD4172" s="1">
        <f>ROW(A4171)</f>
        <v>4171</v>
      </c>
      <c r="AE4172" s="1">
        <f>COUNTIFS(Table2[GameID],Table2[[#This Row],[GameID]],Table2[Column1],"&lt;="&amp;Table2[[#This Row],[Column1]])-1</f>
        <v>5</v>
      </c>
    </row>
    <row r="4173" spans="1:31" x14ac:dyDescent="0.45">
      <c r="A4173" t="s">
        <v>417</v>
      </c>
      <c r="B4173" t="str">
        <f>_xlfn.TEXTBEFORE(Table2[[#This Row],[Kamp]]," - ")</f>
        <v>Benløse IF</v>
      </c>
      <c r="C4173" t="str">
        <f>_xlfn.TEXTAFTER(Table2[[#This Row],[Kamp]],"- ")</f>
        <v>Blackhawks</v>
      </c>
      <c r="D4173">
        <v>45347</v>
      </c>
      <c r="E4173">
        <v>83628</v>
      </c>
      <c r="F4173">
        <v>20232024</v>
      </c>
      <c r="G4173" t="s">
        <v>418</v>
      </c>
      <c r="H4173" t="s">
        <v>661</v>
      </c>
      <c r="I4173" t="s">
        <v>677</v>
      </c>
      <c r="J4173">
        <v>2</v>
      </c>
      <c r="K4173">
        <v>31143</v>
      </c>
      <c r="L4173">
        <v>201</v>
      </c>
      <c r="M4173" t="s">
        <v>631</v>
      </c>
      <c r="N4173" t="s">
        <v>148</v>
      </c>
      <c r="O4173" t="s">
        <v>634</v>
      </c>
      <c r="P4173">
        <v>95</v>
      </c>
      <c r="Q4173" t="s">
        <v>634</v>
      </c>
      <c r="R4173">
        <f>SUMIFS(Table2[number],Table2[Event],"Goal",Table2[H/U],"HOME",Table2[GameID],Table2[[#This Row],[GameID]],Table2[GameTime],"&lt;="&amp;Table2[[#This Row],[GameTime]])</f>
        <v>1</v>
      </c>
      <c r="S4173">
        <f>SUMIFS(Table2[number],Table2[Event],"Goal",Table2[H/U],"AWAY",Table2[GameID],Table2[[#This Row],[GameID]],Table2[GameTime],"&lt;="&amp;Table2[[#This Row],[GameTime]])</f>
        <v>3</v>
      </c>
      <c r="T4173" t="str">
        <f>IF(Table2[[#This Row],[Event]]="Goal",Table2[[#This Row],[Hscore]]&amp;"-"&amp;Table2[[#This Row],[Uscore]],"")</f>
        <v/>
      </c>
      <c r="U4173">
        <v>1678</v>
      </c>
      <c r="V4173" s="1">
        <f>Table2[[#This Row],[GameTime]]-(Table2[[#This Row],[period]]-1)*1200</f>
        <v>478</v>
      </c>
      <c r="W4173" s="1">
        <f>ROUNDDOWN(Table2[[#This Row],[Time]]/60,0)</f>
        <v>7</v>
      </c>
      <c r="X4173" s="1">
        <f>ROUNDDOWN((Table2[[#This Row],[Time]]/60-Table2[[#This Row],[Time2]])*60,0)</f>
        <v>58</v>
      </c>
      <c r="Y4173" s="1" t="str">
        <f>IF(Table2[[#This Row],[Time2]]&lt;10,0&amp;Table2[[#This Row],[Time2]],Table2[[#This Row],[Time2]])</f>
        <v>07</v>
      </c>
      <c r="Z4173" s="1">
        <f>IF(Table2[[#This Row],[Time3]]&lt;10,0&amp;Table2[[#This Row],[Time3]],Table2[[#This Row],[Time3]])</f>
        <v>58</v>
      </c>
      <c r="AA4173" s="2" t="str">
        <f>Table2[[#This Row],[Time4]]&amp;":"&amp;Table2[[#This Row],[Time5]]</f>
        <v>07:58</v>
      </c>
      <c r="AB4173" s="1" cm="1">
        <f t="array" ref="AB4173">IFERROR(IF(Table2[[#This Row],[code]]="","",_xlfn.IFS(AND(Table2[[#This Row],[code]]&lt;400,Table2[[#This Row],[code]]&lt;&gt;""),2,Table2[[#This Row],[code]]&gt;500,4)),"")</f>
        <v>2</v>
      </c>
      <c r="AC4173" s="1">
        <f>IF(Table2[[#This Row],[Event]]="Penalty",Table2[[#This Row],[number]],IF(Table2[[#This Row],[Event]]="Time-Out",401,""))</f>
        <v>201</v>
      </c>
      <c r="AD4173" s="1">
        <f>ROW(A4172)</f>
        <v>4172</v>
      </c>
      <c r="AE4173" s="1">
        <f>COUNTIFS(Table2[GameID],Table2[[#This Row],[GameID]],Table2[Column1],"&lt;="&amp;Table2[[#This Row],[Column1]])-1</f>
        <v>6</v>
      </c>
    </row>
    <row r="4174" spans="1:31" x14ac:dyDescent="0.45">
      <c r="A4174" t="s">
        <v>417</v>
      </c>
      <c r="B4174" t="str">
        <f>_xlfn.TEXTBEFORE(Table2[[#This Row],[Kamp]]," - ")</f>
        <v>Benløse IF</v>
      </c>
      <c r="C4174" t="str">
        <f>_xlfn.TEXTAFTER(Table2[[#This Row],[Kamp]],"- ")</f>
        <v>Blackhawks</v>
      </c>
      <c r="D4174">
        <v>45347</v>
      </c>
      <c r="E4174">
        <v>83628</v>
      </c>
      <c r="F4174">
        <v>20232024</v>
      </c>
      <c r="G4174" t="s">
        <v>418</v>
      </c>
      <c r="H4174" t="s">
        <v>661</v>
      </c>
      <c r="I4174" t="s">
        <v>677</v>
      </c>
      <c r="J4174">
        <v>2</v>
      </c>
      <c r="K4174">
        <v>31143</v>
      </c>
      <c r="L4174">
        <v>1</v>
      </c>
      <c r="M4174" t="s">
        <v>630</v>
      </c>
      <c r="N4174" t="s">
        <v>147</v>
      </c>
      <c r="O4174" t="s">
        <v>334</v>
      </c>
      <c r="P4174">
        <v>92</v>
      </c>
      <c r="Q4174">
        <v>6</v>
      </c>
      <c r="R4174">
        <f>SUMIFS(Table2[number],Table2[Event],"Goal",Table2[H/U],"HOME",Table2[GameID],Table2[[#This Row],[GameID]],Table2[GameTime],"&lt;="&amp;Table2[[#This Row],[GameTime]])</f>
        <v>1</v>
      </c>
      <c r="S4174">
        <f>SUMIFS(Table2[number],Table2[Event],"Goal",Table2[H/U],"AWAY",Table2[GameID],Table2[[#This Row],[GameID]],Table2[GameTime],"&lt;="&amp;Table2[[#This Row],[GameTime]])</f>
        <v>4</v>
      </c>
      <c r="T4174" t="str">
        <f>IF(Table2[[#This Row],[Event]]="Goal",Table2[[#This Row],[Hscore]]&amp;"-"&amp;Table2[[#This Row],[Uscore]],"")</f>
        <v>1-4</v>
      </c>
      <c r="U4174">
        <v>1709</v>
      </c>
      <c r="V4174" s="1">
        <f>Table2[[#This Row],[GameTime]]-(Table2[[#This Row],[period]]-1)*1200</f>
        <v>509</v>
      </c>
      <c r="W4174" s="1">
        <f>ROUNDDOWN(Table2[[#This Row],[Time]]/60,0)</f>
        <v>8</v>
      </c>
      <c r="X4174" s="1">
        <f>ROUNDDOWN((Table2[[#This Row],[Time]]/60-Table2[[#This Row],[Time2]])*60,0)</f>
        <v>29</v>
      </c>
      <c r="Y4174" s="1" t="str">
        <f>IF(Table2[[#This Row],[Time2]]&lt;10,0&amp;Table2[[#This Row],[Time2]],Table2[[#This Row],[Time2]])</f>
        <v>08</v>
      </c>
      <c r="Z4174" s="1">
        <f>IF(Table2[[#This Row],[Time3]]&lt;10,0&amp;Table2[[#This Row],[Time3]],Table2[[#This Row],[Time3]])</f>
        <v>29</v>
      </c>
      <c r="AA4174" s="2" t="str">
        <f>Table2[[#This Row],[Time4]]&amp;":"&amp;Table2[[#This Row],[Time5]]</f>
        <v>08:29</v>
      </c>
      <c r="AB4174" s="1" t="str" cm="1">
        <f t="array" ref="AB4174">IFERROR(IF(Table2[[#This Row],[code]]="","",_xlfn.IFS(AND(Table2[[#This Row],[code]]&lt;400,Table2[[#This Row],[code]]&lt;&gt;""),2,Table2[[#This Row],[code]]&gt;500,4)),"")</f>
        <v/>
      </c>
      <c r="AC4174" s="1" t="str">
        <f>IF(Table2[[#This Row],[Event]]="Penalty",Table2[[#This Row],[number]],IF(Table2[[#This Row],[Event]]="Time-Out",401,""))</f>
        <v/>
      </c>
      <c r="AD4174" s="1">
        <f>ROW(A4173)</f>
        <v>4173</v>
      </c>
      <c r="AE4174" s="1">
        <f>COUNTIFS(Table2[GameID],Table2[[#This Row],[GameID]],Table2[Column1],"&lt;="&amp;Table2[[#This Row],[Column1]])-1</f>
        <v>7</v>
      </c>
    </row>
    <row r="4175" spans="1:31" x14ac:dyDescent="0.45">
      <c r="A4175" t="s">
        <v>417</v>
      </c>
      <c r="B4175" t="str">
        <f>_xlfn.TEXTBEFORE(Table2[[#This Row],[Kamp]]," - ")</f>
        <v>Benløse IF</v>
      </c>
      <c r="C4175" t="str">
        <f>_xlfn.TEXTAFTER(Table2[[#This Row],[Kamp]],"- ")</f>
        <v>Blackhawks</v>
      </c>
      <c r="D4175">
        <v>45347</v>
      </c>
      <c r="E4175">
        <v>83628</v>
      </c>
      <c r="F4175">
        <v>20232024</v>
      </c>
      <c r="G4175" t="s">
        <v>418</v>
      </c>
      <c r="H4175" t="s">
        <v>661</v>
      </c>
      <c r="I4175" t="s">
        <v>677</v>
      </c>
      <c r="J4175">
        <v>2</v>
      </c>
      <c r="K4175">
        <v>31143</v>
      </c>
      <c r="L4175">
        <v>208</v>
      </c>
      <c r="M4175" t="s">
        <v>631</v>
      </c>
      <c r="N4175" t="s">
        <v>334</v>
      </c>
      <c r="O4175" t="s">
        <v>634</v>
      </c>
      <c r="P4175">
        <v>6</v>
      </c>
      <c r="Q4175" t="s">
        <v>634</v>
      </c>
      <c r="R4175">
        <f>SUMIFS(Table2[number],Table2[Event],"Goal",Table2[H/U],"HOME",Table2[GameID],Table2[[#This Row],[GameID]],Table2[GameTime],"&lt;="&amp;Table2[[#This Row],[GameTime]])</f>
        <v>1</v>
      </c>
      <c r="S4175">
        <f>SUMIFS(Table2[number],Table2[Event],"Goal",Table2[H/U],"AWAY",Table2[GameID],Table2[[#This Row],[GameID]],Table2[GameTime],"&lt;="&amp;Table2[[#This Row],[GameTime]])</f>
        <v>4</v>
      </c>
      <c r="T4175" t="str">
        <f>IF(Table2[[#This Row],[Event]]="Goal",Table2[[#This Row],[Hscore]]&amp;"-"&amp;Table2[[#This Row],[Uscore]],"")</f>
        <v/>
      </c>
      <c r="U4175">
        <v>1800</v>
      </c>
      <c r="V4175" s="1">
        <f>Table2[[#This Row],[GameTime]]-(Table2[[#This Row],[period]]-1)*1200</f>
        <v>600</v>
      </c>
      <c r="W4175" s="1">
        <f>ROUNDDOWN(Table2[[#This Row],[Time]]/60,0)</f>
        <v>10</v>
      </c>
      <c r="X4175" s="1">
        <f>ROUNDDOWN((Table2[[#This Row],[Time]]/60-Table2[[#This Row],[Time2]])*60,0)</f>
        <v>0</v>
      </c>
      <c r="Y4175" s="1">
        <f>IF(Table2[[#This Row],[Time2]]&lt;10,0&amp;Table2[[#This Row],[Time2]],Table2[[#This Row],[Time2]])</f>
        <v>10</v>
      </c>
      <c r="Z4175" s="1" t="str">
        <f>IF(Table2[[#This Row],[Time3]]&lt;10,0&amp;Table2[[#This Row],[Time3]],Table2[[#This Row],[Time3]])</f>
        <v>00</v>
      </c>
      <c r="AA4175" s="2" t="str">
        <f>Table2[[#This Row],[Time4]]&amp;":"&amp;Table2[[#This Row],[Time5]]</f>
        <v>10:00</v>
      </c>
      <c r="AB4175" s="1" cm="1">
        <f t="array" ref="AB4175">IFERROR(IF(Table2[[#This Row],[code]]="","",_xlfn.IFS(AND(Table2[[#This Row],[code]]&lt;400,Table2[[#This Row],[code]]&lt;&gt;""),2,Table2[[#This Row],[code]]&gt;500,4)),"")</f>
        <v>2</v>
      </c>
      <c r="AC4175" s="1">
        <f>IF(Table2[[#This Row],[Event]]="Penalty",Table2[[#This Row],[number]],IF(Table2[[#This Row],[Event]]="Time-Out",401,""))</f>
        <v>208</v>
      </c>
      <c r="AD4175" s="1">
        <f>ROW(A4174)</f>
        <v>4174</v>
      </c>
      <c r="AE4175" s="1">
        <f>COUNTIFS(Table2[GameID],Table2[[#This Row],[GameID]],Table2[Column1],"&lt;="&amp;Table2[[#This Row],[Column1]])-1</f>
        <v>8</v>
      </c>
    </row>
    <row r="4176" spans="1:31" x14ac:dyDescent="0.45">
      <c r="A4176" t="s">
        <v>417</v>
      </c>
      <c r="B4176" t="str">
        <f>_xlfn.TEXTBEFORE(Table2[[#This Row],[Kamp]]," - ")</f>
        <v>Benløse IF</v>
      </c>
      <c r="C4176" t="str">
        <f>_xlfn.TEXTAFTER(Table2[[#This Row],[Kamp]],"- ")</f>
        <v>Blackhawks</v>
      </c>
      <c r="D4176">
        <v>45347</v>
      </c>
      <c r="E4176">
        <v>83628</v>
      </c>
      <c r="F4176">
        <v>20232024</v>
      </c>
      <c r="G4176" t="s">
        <v>418</v>
      </c>
      <c r="H4176" t="s">
        <v>658</v>
      </c>
      <c r="I4176" t="s">
        <v>678</v>
      </c>
      <c r="J4176">
        <v>2</v>
      </c>
      <c r="K4176">
        <v>31137</v>
      </c>
      <c r="L4176">
        <v>1</v>
      </c>
      <c r="M4176" t="s">
        <v>630</v>
      </c>
      <c r="N4176" t="s">
        <v>36</v>
      </c>
      <c r="O4176" t="s">
        <v>192</v>
      </c>
      <c r="P4176">
        <v>87</v>
      </c>
      <c r="Q4176">
        <v>32</v>
      </c>
      <c r="R4176">
        <f>SUMIFS(Table2[number],Table2[Event],"Goal",Table2[H/U],"HOME",Table2[GameID],Table2[[#This Row],[GameID]],Table2[GameTime],"&lt;="&amp;Table2[[#This Row],[GameTime]])</f>
        <v>2</v>
      </c>
      <c r="S4176">
        <f>SUMIFS(Table2[number],Table2[Event],"Goal",Table2[H/U],"AWAY",Table2[GameID],Table2[[#This Row],[GameID]],Table2[GameTime],"&lt;="&amp;Table2[[#This Row],[GameTime]])</f>
        <v>4</v>
      </c>
      <c r="T4176" t="str">
        <f>IF(Table2[[#This Row],[Event]]="Goal",Table2[[#This Row],[Hscore]]&amp;"-"&amp;Table2[[#This Row],[Uscore]],"")</f>
        <v>2-4</v>
      </c>
      <c r="U4176">
        <v>1863</v>
      </c>
      <c r="V4176" s="1">
        <f>Table2[[#This Row],[GameTime]]-(Table2[[#This Row],[period]]-1)*1200</f>
        <v>663</v>
      </c>
      <c r="W4176" s="1">
        <f>ROUNDDOWN(Table2[[#This Row],[Time]]/60,0)</f>
        <v>11</v>
      </c>
      <c r="X4176" s="1">
        <f>ROUNDDOWN((Table2[[#This Row],[Time]]/60-Table2[[#This Row],[Time2]])*60,0)</f>
        <v>3</v>
      </c>
      <c r="Y4176" s="1">
        <f>IF(Table2[[#This Row],[Time2]]&lt;10,0&amp;Table2[[#This Row],[Time2]],Table2[[#This Row],[Time2]])</f>
        <v>11</v>
      </c>
      <c r="Z4176" s="1" t="str">
        <f>IF(Table2[[#This Row],[Time3]]&lt;10,0&amp;Table2[[#This Row],[Time3]],Table2[[#This Row],[Time3]])</f>
        <v>03</v>
      </c>
      <c r="AA4176" s="2" t="str">
        <f>Table2[[#This Row],[Time4]]&amp;":"&amp;Table2[[#This Row],[Time5]]</f>
        <v>11:03</v>
      </c>
      <c r="AB4176" s="1" t="str" cm="1">
        <f t="array" ref="AB4176">IFERROR(IF(Table2[[#This Row],[code]]="","",_xlfn.IFS(AND(Table2[[#This Row],[code]]&lt;400,Table2[[#This Row],[code]]&lt;&gt;""),2,Table2[[#This Row],[code]]&gt;500,4)),"")</f>
        <v/>
      </c>
      <c r="AC4176" s="1" t="str">
        <f>IF(Table2[[#This Row],[Event]]="Penalty",Table2[[#This Row],[number]],IF(Table2[[#This Row],[Event]]="Time-Out",401,""))</f>
        <v/>
      </c>
      <c r="AD4176" s="1">
        <f>ROW(A4175)</f>
        <v>4175</v>
      </c>
      <c r="AE4176" s="1">
        <f>COUNTIFS(Table2[GameID],Table2[[#This Row],[GameID]],Table2[Column1],"&lt;="&amp;Table2[[#This Row],[Column1]])-1</f>
        <v>9</v>
      </c>
    </row>
    <row r="4177" spans="1:31" x14ac:dyDescent="0.45">
      <c r="A4177" t="s">
        <v>417</v>
      </c>
      <c r="B4177" t="str">
        <f>_xlfn.TEXTBEFORE(Table2[[#This Row],[Kamp]]," - ")</f>
        <v>Benløse IF</v>
      </c>
      <c r="C4177" t="str">
        <f>_xlfn.TEXTAFTER(Table2[[#This Row],[Kamp]],"- ")</f>
        <v>Blackhawks</v>
      </c>
      <c r="D4177">
        <v>45347</v>
      </c>
      <c r="E4177">
        <v>83628</v>
      </c>
      <c r="F4177">
        <v>20232024</v>
      </c>
      <c r="G4177" t="s">
        <v>418</v>
      </c>
      <c r="H4177" t="s">
        <v>661</v>
      </c>
      <c r="I4177" t="s">
        <v>677</v>
      </c>
      <c r="J4177">
        <v>2</v>
      </c>
      <c r="K4177">
        <v>31143</v>
      </c>
      <c r="L4177">
        <v>207</v>
      </c>
      <c r="M4177" t="s">
        <v>631</v>
      </c>
      <c r="N4177" t="s">
        <v>376</v>
      </c>
      <c r="O4177" t="s">
        <v>634</v>
      </c>
      <c r="P4177">
        <v>2</v>
      </c>
      <c r="Q4177" t="s">
        <v>634</v>
      </c>
      <c r="R4177">
        <f>SUMIFS(Table2[number],Table2[Event],"Goal",Table2[H/U],"HOME",Table2[GameID],Table2[[#This Row],[GameID]],Table2[GameTime],"&lt;="&amp;Table2[[#This Row],[GameTime]])</f>
        <v>2</v>
      </c>
      <c r="S4177">
        <f>SUMIFS(Table2[number],Table2[Event],"Goal",Table2[H/U],"AWAY",Table2[GameID],Table2[[#This Row],[GameID]],Table2[GameTime],"&lt;="&amp;Table2[[#This Row],[GameTime]])</f>
        <v>4</v>
      </c>
      <c r="T4177" t="str">
        <f>IF(Table2[[#This Row],[Event]]="Goal",Table2[[#This Row],[Hscore]]&amp;"-"&amp;Table2[[#This Row],[Uscore]],"")</f>
        <v/>
      </c>
      <c r="U4177">
        <v>2254</v>
      </c>
      <c r="V4177" s="1">
        <f>Table2[[#This Row],[GameTime]]-(Table2[[#This Row],[period]]-1)*1200</f>
        <v>1054</v>
      </c>
      <c r="W4177" s="1">
        <f>ROUNDDOWN(Table2[[#This Row],[Time]]/60,0)</f>
        <v>17</v>
      </c>
      <c r="X4177" s="1">
        <f>ROUNDDOWN((Table2[[#This Row],[Time]]/60-Table2[[#This Row],[Time2]])*60,0)</f>
        <v>34</v>
      </c>
      <c r="Y4177" s="1">
        <f>IF(Table2[[#This Row],[Time2]]&lt;10,0&amp;Table2[[#This Row],[Time2]],Table2[[#This Row],[Time2]])</f>
        <v>17</v>
      </c>
      <c r="Z4177" s="1">
        <f>IF(Table2[[#This Row],[Time3]]&lt;10,0&amp;Table2[[#This Row],[Time3]],Table2[[#This Row],[Time3]])</f>
        <v>34</v>
      </c>
      <c r="AA4177" s="2" t="str">
        <f>Table2[[#This Row],[Time4]]&amp;":"&amp;Table2[[#This Row],[Time5]]</f>
        <v>17:34</v>
      </c>
      <c r="AB4177" s="1" cm="1">
        <f t="array" ref="AB4177">IFERROR(IF(Table2[[#This Row],[code]]="","",_xlfn.IFS(AND(Table2[[#This Row],[code]]&lt;400,Table2[[#This Row],[code]]&lt;&gt;""),2,Table2[[#This Row],[code]]&gt;500,4)),"")</f>
        <v>2</v>
      </c>
      <c r="AC4177" s="1">
        <f>IF(Table2[[#This Row],[Event]]="Penalty",Table2[[#This Row],[number]],IF(Table2[[#This Row],[Event]]="Time-Out",401,""))</f>
        <v>207</v>
      </c>
      <c r="AD4177" s="1">
        <f>ROW(A4176)</f>
        <v>4176</v>
      </c>
      <c r="AE4177" s="1">
        <f>COUNTIFS(Table2[GameID],Table2[[#This Row],[GameID]],Table2[Column1],"&lt;="&amp;Table2[[#This Row],[Column1]])-1</f>
        <v>10</v>
      </c>
    </row>
    <row r="4178" spans="1:31" x14ac:dyDescent="0.45">
      <c r="A4178" t="s">
        <v>417</v>
      </c>
      <c r="B4178" t="str">
        <f>_xlfn.TEXTBEFORE(Table2[[#This Row],[Kamp]]," - ")</f>
        <v>Benløse IF</v>
      </c>
      <c r="C4178" t="str">
        <f>_xlfn.TEXTAFTER(Table2[[#This Row],[Kamp]],"- ")</f>
        <v>Blackhawks</v>
      </c>
      <c r="D4178">
        <v>45347</v>
      </c>
      <c r="E4178">
        <v>83628</v>
      </c>
      <c r="F4178">
        <v>20232024</v>
      </c>
      <c r="G4178" t="s">
        <v>418</v>
      </c>
      <c r="H4178" t="s">
        <v>658</v>
      </c>
      <c r="I4178" t="s">
        <v>678</v>
      </c>
      <c r="J4178">
        <v>3</v>
      </c>
      <c r="K4178">
        <v>31137</v>
      </c>
      <c r="L4178">
        <v>205</v>
      </c>
      <c r="M4178" t="s">
        <v>631</v>
      </c>
      <c r="N4178" t="s">
        <v>466</v>
      </c>
      <c r="O4178" t="s">
        <v>634</v>
      </c>
      <c r="P4178">
        <v>23</v>
      </c>
      <c r="Q4178" t="s">
        <v>634</v>
      </c>
      <c r="R4178">
        <f>SUMIFS(Table2[number],Table2[Event],"Goal",Table2[H/U],"HOME",Table2[GameID],Table2[[#This Row],[GameID]],Table2[GameTime],"&lt;="&amp;Table2[[#This Row],[GameTime]])</f>
        <v>2</v>
      </c>
      <c r="S4178">
        <f>SUMIFS(Table2[number],Table2[Event],"Goal",Table2[H/U],"AWAY",Table2[GameID],Table2[[#This Row],[GameID]],Table2[GameTime],"&lt;="&amp;Table2[[#This Row],[GameTime]])</f>
        <v>4</v>
      </c>
      <c r="T4178" t="str">
        <f>IF(Table2[[#This Row],[Event]]="Goal",Table2[[#This Row],[Hscore]]&amp;"-"&amp;Table2[[#This Row],[Uscore]],"")</f>
        <v/>
      </c>
      <c r="U4178">
        <v>2731</v>
      </c>
      <c r="V4178" s="1">
        <f>Table2[[#This Row],[GameTime]]-(Table2[[#This Row],[period]]-1)*1200</f>
        <v>331</v>
      </c>
      <c r="W4178" s="1">
        <f>ROUNDDOWN(Table2[[#This Row],[Time]]/60,0)</f>
        <v>5</v>
      </c>
      <c r="X4178" s="1">
        <f>ROUNDDOWN((Table2[[#This Row],[Time]]/60-Table2[[#This Row],[Time2]])*60,0)</f>
        <v>31</v>
      </c>
      <c r="Y4178" s="1" t="str">
        <f>IF(Table2[[#This Row],[Time2]]&lt;10,0&amp;Table2[[#This Row],[Time2]],Table2[[#This Row],[Time2]])</f>
        <v>05</v>
      </c>
      <c r="Z4178" s="1">
        <f>IF(Table2[[#This Row],[Time3]]&lt;10,0&amp;Table2[[#This Row],[Time3]],Table2[[#This Row],[Time3]])</f>
        <v>31</v>
      </c>
      <c r="AA4178" s="2" t="str">
        <f>Table2[[#This Row],[Time4]]&amp;":"&amp;Table2[[#This Row],[Time5]]</f>
        <v>05:31</v>
      </c>
      <c r="AB4178" s="1" cm="1">
        <f t="array" ref="AB4178">IFERROR(IF(Table2[[#This Row],[code]]="","",_xlfn.IFS(AND(Table2[[#This Row],[code]]&lt;400,Table2[[#This Row],[code]]&lt;&gt;""),2,Table2[[#This Row],[code]]&gt;500,4)),"")</f>
        <v>2</v>
      </c>
      <c r="AC4178" s="1">
        <f>IF(Table2[[#This Row],[Event]]="Penalty",Table2[[#This Row],[number]],IF(Table2[[#This Row],[Event]]="Time-Out",401,""))</f>
        <v>205</v>
      </c>
      <c r="AD4178" s="1">
        <f>ROW(A4177)</f>
        <v>4177</v>
      </c>
      <c r="AE4178" s="1">
        <f>COUNTIFS(Table2[GameID],Table2[[#This Row],[GameID]],Table2[Column1],"&lt;="&amp;Table2[[#This Row],[Column1]])-1</f>
        <v>11</v>
      </c>
    </row>
    <row r="4179" spans="1:31" x14ac:dyDescent="0.45">
      <c r="A4179" t="s">
        <v>417</v>
      </c>
      <c r="B4179" t="str">
        <f>_xlfn.TEXTBEFORE(Table2[[#This Row],[Kamp]]," - ")</f>
        <v>Benløse IF</v>
      </c>
      <c r="C4179" t="str">
        <f>_xlfn.TEXTAFTER(Table2[[#This Row],[Kamp]],"- ")</f>
        <v>Blackhawks</v>
      </c>
      <c r="D4179">
        <v>45347</v>
      </c>
      <c r="E4179">
        <v>83628</v>
      </c>
      <c r="F4179">
        <v>20232024</v>
      </c>
      <c r="G4179" t="s">
        <v>418</v>
      </c>
      <c r="H4179" t="s">
        <v>661</v>
      </c>
      <c r="I4179" t="s">
        <v>677</v>
      </c>
      <c r="J4179">
        <v>3</v>
      </c>
      <c r="K4179">
        <v>31143</v>
      </c>
      <c r="L4179">
        <v>1</v>
      </c>
      <c r="M4179" t="s">
        <v>630</v>
      </c>
      <c r="N4179" t="s">
        <v>263</v>
      </c>
      <c r="O4179" t="s">
        <v>149</v>
      </c>
      <c r="P4179">
        <v>9</v>
      </c>
      <c r="Q4179">
        <v>98</v>
      </c>
      <c r="R4179">
        <f>SUMIFS(Table2[number],Table2[Event],"Goal",Table2[H/U],"HOME",Table2[GameID],Table2[[#This Row],[GameID]],Table2[GameTime],"&lt;="&amp;Table2[[#This Row],[GameTime]])</f>
        <v>2</v>
      </c>
      <c r="S4179">
        <f>SUMIFS(Table2[number],Table2[Event],"Goal",Table2[H/U],"AWAY",Table2[GameID],Table2[[#This Row],[GameID]],Table2[GameTime],"&lt;="&amp;Table2[[#This Row],[GameTime]])</f>
        <v>5</v>
      </c>
      <c r="T4179" t="str">
        <f>IF(Table2[[#This Row],[Event]]="Goal",Table2[[#This Row],[Hscore]]&amp;"-"&amp;Table2[[#This Row],[Uscore]],"")</f>
        <v>2-5</v>
      </c>
      <c r="U4179">
        <v>3088</v>
      </c>
      <c r="V4179" s="1">
        <f>Table2[[#This Row],[GameTime]]-(Table2[[#This Row],[period]]-1)*1200</f>
        <v>688</v>
      </c>
      <c r="W4179" s="1">
        <f>ROUNDDOWN(Table2[[#This Row],[Time]]/60,0)</f>
        <v>11</v>
      </c>
      <c r="X4179" s="1">
        <f>ROUNDDOWN((Table2[[#This Row],[Time]]/60-Table2[[#This Row],[Time2]])*60,0)</f>
        <v>28</v>
      </c>
      <c r="Y4179" s="1">
        <f>IF(Table2[[#This Row],[Time2]]&lt;10,0&amp;Table2[[#This Row],[Time2]],Table2[[#This Row],[Time2]])</f>
        <v>11</v>
      </c>
      <c r="Z4179" s="1">
        <f>IF(Table2[[#This Row],[Time3]]&lt;10,0&amp;Table2[[#This Row],[Time3]],Table2[[#This Row],[Time3]])</f>
        <v>28</v>
      </c>
      <c r="AA4179" s="2" t="str">
        <f>Table2[[#This Row],[Time4]]&amp;":"&amp;Table2[[#This Row],[Time5]]</f>
        <v>11:28</v>
      </c>
      <c r="AB4179" s="1" t="str" cm="1">
        <f t="array" ref="AB4179">IFERROR(IF(Table2[[#This Row],[code]]="","",_xlfn.IFS(AND(Table2[[#This Row],[code]]&lt;400,Table2[[#This Row],[code]]&lt;&gt;""),2,Table2[[#This Row],[code]]&gt;500,4)),"")</f>
        <v/>
      </c>
      <c r="AC4179" s="1" t="str">
        <f>IF(Table2[[#This Row],[Event]]="Penalty",Table2[[#This Row],[number]],IF(Table2[[#This Row],[Event]]="Time-Out",401,""))</f>
        <v/>
      </c>
      <c r="AD4179" s="1">
        <f>ROW(A4178)</f>
        <v>4178</v>
      </c>
      <c r="AE4179" s="1">
        <f>COUNTIFS(Table2[GameID],Table2[[#This Row],[GameID]],Table2[Column1],"&lt;="&amp;Table2[[#This Row],[Column1]])-1</f>
        <v>12</v>
      </c>
    </row>
    <row r="4180" spans="1:31" x14ac:dyDescent="0.45">
      <c r="A4180" t="s">
        <v>417</v>
      </c>
      <c r="B4180" t="str">
        <f>_xlfn.TEXTBEFORE(Table2[[#This Row],[Kamp]]," - ")</f>
        <v>Benløse IF</v>
      </c>
      <c r="C4180" t="str">
        <f>_xlfn.TEXTAFTER(Table2[[#This Row],[Kamp]],"- ")</f>
        <v>Blackhawks</v>
      </c>
      <c r="D4180">
        <v>45347</v>
      </c>
      <c r="E4180">
        <v>83628</v>
      </c>
      <c r="F4180">
        <v>20232024</v>
      </c>
      <c r="G4180" t="s">
        <v>418</v>
      </c>
      <c r="H4180" t="s">
        <v>658</v>
      </c>
      <c r="I4180" t="s">
        <v>678</v>
      </c>
      <c r="J4180">
        <v>3</v>
      </c>
      <c r="K4180">
        <v>31137</v>
      </c>
      <c r="L4180">
        <v>1</v>
      </c>
      <c r="M4180" t="s">
        <v>630</v>
      </c>
      <c r="N4180" t="s">
        <v>29</v>
      </c>
      <c r="O4180" t="s">
        <v>36</v>
      </c>
      <c r="P4180">
        <v>44</v>
      </c>
      <c r="Q4180">
        <v>87</v>
      </c>
      <c r="R4180">
        <f>SUMIFS(Table2[number],Table2[Event],"Goal",Table2[H/U],"HOME",Table2[GameID],Table2[[#This Row],[GameID]],Table2[GameTime],"&lt;="&amp;Table2[[#This Row],[GameTime]])</f>
        <v>3</v>
      </c>
      <c r="S4180">
        <f>SUMIFS(Table2[number],Table2[Event],"Goal",Table2[H/U],"AWAY",Table2[GameID],Table2[[#This Row],[GameID]],Table2[GameTime],"&lt;="&amp;Table2[[#This Row],[GameTime]])</f>
        <v>5</v>
      </c>
      <c r="T4180" t="str">
        <f>IF(Table2[[#This Row],[Event]]="Goal",Table2[[#This Row],[Hscore]]&amp;"-"&amp;Table2[[#This Row],[Uscore]],"")</f>
        <v>3-5</v>
      </c>
      <c r="U4180">
        <v>3238</v>
      </c>
      <c r="V4180" s="1">
        <f>Table2[[#This Row],[GameTime]]-(Table2[[#This Row],[period]]-1)*1200</f>
        <v>838</v>
      </c>
      <c r="W4180" s="1">
        <f>ROUNDDOWN(Table2[[#This Row],[Time]]/60,0)</f>
        <v>13</v>
      </c>
      <c r="X4180" s="1">
        <f>ROUNDDOWN((Table2[[#This Row],[Time]]/60-Table2[[#This Row],[Time2]])*60,0)</f>
        <v>58</v>
      </c>
      <c r="Y4180" s="1">
        <f>IF(Table2[[#This Row],[Time2]]&lt;10,0&amp;Table2[[#This Row],[Time2]],Table2[[#This Row],[Time2]])</f>
        <v>13</v>
      </c>
      <c r="Z4180" s="1">
        <f>IF(Table2[[#This Row],[Time3]]&lt;10,0&amp;Table2[[#This Row],[Time3]],Table2[[#This Row],[Time3]])</f>
        <v>58</v>
      </c>
      <c r="AA4180" s="2" t="str">
        <f>Table2[[#This Row],[Time4]]&amp;":"&amp;Table2[[#This Row],[Time5]]</f>
        <v>13:58</v>
      </c>
      <c r="AB4180" s="1" t="str" cm="1">
        <f t="array" ref="AB4180">IFERROR(IF(Table2[[#This Row],[code]]="","",_xlfn.IFS(AND(Table2[[#This Row],[code]]&lt;400,Table2[[#This Row],[code]]&lt;&gt;""),2,Table2[[#This Row],[code]]&gt;500,4)),"")</f>
        <v/>
      </c>
      <c r="AC4180" s="1" t="str">
        <f>IF(Table2[[#This Row],[Event]]="Penalty",Table2[[#This Row],[number]],IF(Table2[[#This Row],[Event]]="Time-Out",401,""))</f>
        <v/>
      </c>
      <c r="AD4180" s="1">
        <f>ROW(A4179)</f>
        <v>4179</v>
      </c>
      <c r="AE4180" s="1">
        <f>COUNTIFS(Table2[GameID],Table2[[#This Row],[GameID]],Table2[Column1],"&lt;="&amp;Table2[[#This Row],[Column1]])-1</f>
        <v>13</v>
      </c>
    </row>
    <row r="4181" spans="1:31" x14ac:dyDescent="0.45">
      <c r="A4181" t="s">
        <v>417</v>
      </c>
      <c r="B4181" t="str">
        <f>_xlfn.TEXTBEFORE(Table2[[#This Row],[Kamp]]," - ")</f>
        <v>Benløse IF</v>
      </c>
      <c r="C4181" t="str">
        <f>_xlfn.TEXTAFTER(Table2[[#This Row],[Kamp]],"- ")</f>
        <v>Blackhawks</v>
      </c>
      <c r="D4181">
        <v>45347</v>
      </c>
      <c r="E4181">
        <v>83628</v>
      </c>
      <c r="F4181">
        <v>20232024</v>
      </c>
      <c r="G4181" t="s">
        <v>418</v>
      </c>
      <c r="H4181" t="s">
        <v>658</v>
      </c>
      <c r="I4181" t="s">
        <v>678</v>
      </c>
      <c r="J4181">
        <v>3</v>
      </c>
      <c r="K4181">
        <v>31137</v>
      </c>
      <c r="L4181">
        <v>0</v>
      </c>
      <c r="M4181" t="s">
        <v>633</v>
      </c>
      <c r="N4181" t="s">
        <v>634</v>
      </c>
      <c r="O4181" t="s">
        <v>634</v>
      </c>
      <c r="P4181" t="s">
        <v>634</v>
      </c>
      <c r="Q4181" t="s">
        <v>634</v>
      </c>
      <c r="R4181">
        <f>SUMIFS(Table2[number],Table2[Event],"Goal",Table2[H/U],"HOME",Table2[GameID],Table2[[#This Row],[GameID]],Table2[GameTime],"&lt;="&amp;Table2[[#This Row],[GameTime]])</f>
        <v>3</v>
      </c>
      <c r="S4181">
        <f>SUMIFS(Table2[number],Table2[Event],"Goal",Table2[H/U],"AWAY",Table2[GameID],Table2[[#This Row],[GameID]],Table2[GameTime],"&lt;="&amp;Table2[[#This Row],[GameTime]])</f>
        <v>5</v>
      </c>
      <c r="T4181" t="str">
        <f>IF(Table2[[#This Row],[Event]]="Goal",Table2[[#This Row],[Hscore]]&amp;"-"&amp;Table2[[#This Row],[Uscore]],"")</f>
        <v/>
      </c>
      <c r="U4181">
        <v>3428</v>
      </c>
      <c r="V4181" s="1">
        <f>Table2[[#This Row],[GameTime]]-(Table2[[#This Row],[period]]-1)*1200</f>
        <v>1028</v>
      </c>
      <c r="W4181" s="1">
        <f>ROUNDDOWN(Table2[[#This Row],[Time]]/60,0)</f>
        <v>17</v>
      </c>
      <c r="X4181" s="1">
        <f>ROUNDDOWN((Table2[[#This Row],[Time]]/60-Table2[[#This Row],[Time2]])*60,0)</f>
        <v>7</v>
      </c>
      <c r="Y4181" s="1">
        <f>IF(Table2[[#This Row],[Time2]]&lt;10,0&amp;Table2[[#This Row],[Time2]],Table2[[#This Row],[Time2]])</f>
        <v>17</v>
      </c>
      <c r="Z4181" s="1" t="str">
        <f>IF(Table2[[#This Row],[Time3]]&lt;10,0&amp;Table2[[#This Row],[Time3]],Table2[[#This Row],[Time3]])</f>
        <v>07</v>
      </c>
      <c r="AA4181" s="2" t="str">
        <f>Table2[[#This Row],[Time4]]&amp;":"&amp;Table2[[#This Row],[Time5]]</f>
        <v>17:07</v>
      </c>
      <c r="AB4181" s="1" t="str" cm="1">
        <f t="array" ref="AB4181">IFERROR(IF(Table2[[#This Row],[code]]="","",_xlfn.IFS(AND(Table2[[#This Row],[code]]&lt;400,Table2[[#This Row],[code]]&lt;&gt;""),2,Table2[[#This Row],[code]]&gt;500,4)),"")</f>
        <v/>
      </c>
      <c r="AC4181" s="1">
        <f>IF(Table2[[#This Row],[Event]]="Penalty",Table2[[#This Row],[number]],IF(Table2[[#This Row],[Event]]="Time-Out",401,""))</f>
        <v>401</v>
      </c>
      <c r="AD4181" s="1">
        <f>ROW(A4180)</f>
        <v>4180</v>
      </c>
      <c r="AE4181" s="1">
        <f>COUNTIFS(Table2[GameID],Table2[[#This Row],[GameID]],Table2[Column1],"&lt;="&amp;Table2[[#This Row],[Column1]])-1</f>
        <v>14</v>
      </c>
    </row>
    <row r="4182" spans="1:31" x14ac:dyDescent="0.45">
      <c r="A4182" t="s">
        <v>599</v>
      </c>
      <c r="B4182" t="str">
        <f>_xlfn.TEXTBEFORE(Table2[[#This Row],[Kamp]]," - ")</f>
        <v>Aab</v>
      </c>
      <c r="C4182" t="str">
        <f>_xlfn.TEXTAFTER(Table2[[#This Row],[Kamp]],"- ")</f>
        <v>Hvidovre Attack</v>
      </c>
      <c r="D4182">
        <v>45346</v>
      </c>
      <c r="E4182">
        <v>83629</v>
      </c>
      <c r="F4182">
        <v>20232024</v>
      </c>
      <c r="G4182" t="s">
        <v>418</v>
      </c>
      <c r="H4182" t="s">
        <v>659</v>
      </c>
      <c r="I4182" t="s">
        <v>677</v>
      </c>
      <c r="J4182">
        <v>1</v>
      </c>
      <c r="K4182">
        <v>31138</v>
      </c>
      <c r="L4182">
        <v>217</v>
      </c>
      <c r="M4182" t="s">
        <v>631</v>
      </c>
      <c r="N4182" t="s">
        <v>63</v>
      </c>
      <c r="O4182" t="s">
        <v>634</v>
      </c>
      <c r="P4182">
        <v>10</v>
      </c>
      <c r="Q4182" t="s">
        <v>634</v>
      </c>
      <c r="R4182">
        <f>SUMIFS(Table2[number],Table2[Event],"Goal",Table2[H/U],"HOME",Table2[GameID],Table2[[#This Row],[GameID]],Table2[GameTime],"&lt;="&amp;Table2[[#This Row],[GameTime]])</f>
        <v>0</v>
      </c>
      <c r="S4182">
        <f>SUMIFS(Table2[number],Table2[Event],"Goal",Table2[H/U],"AWAY",Table2[GameID],Table2[[#This Row],[GameID]],Table2[GameTime],"&lt;="&amp;Table2[[#This Row],[GameTime]])</f>
        <v>0</v>
      </c>
      <c r="T4182" t="str">
        <f>IF(Table2[[#This Row],[Event]]="Goal",Table2[[#This Row],[Hscore]]&amp;"-"&amp;Table2[[#This Row],[Uscore]],"")</f>
        <v/>
      </c>
      <c r="U4182">
        <v>267</v>
      </c>
      <c r="V4182" s="1">
        <f>Table2[[#This Row],[GameTime]]-(Table2[[#This Row],[period]]-1)*1200</f>
        <v>267</v>
      </c>
      <c r="W4182" s="1">
        <f>ROUNDDOWN(Table2[[#This Row],[Time]]/60,0)</f>
        <v>4</v>
      </c>
      <c r="X4182" s="1">
        <f>ROUNDDOWN((Table2[[#This Row],[Time]]/60-Table2[[#This Row],[Time2]])*60,0)</f>
        <v>27</v>
      </c>
      <c r="Y4182" s="1" t="str">
        <f>IF(Table2[[#This Row],[Time2]]&lt;10,0&amp;Table2[[#This Row],[Time2]],Table2[[#This Row],[Time2]])</f>
        <v>04</v>
      </c>
      <c r="Z4182" s="1">
        <f>IF(Table2[[#This Row],[Time3]]&lt;10,0&amp;Table2[[#This Row],[Time3]],Table2[[#This Row],[Time3]])</f>
        <v>27</v>
      </c>
      <c r="AA4182" s="2" t="str">
        <f>Table2[[#This Row],[Time4]]&amp;":"&amp;Table2[[#This Row],[Time5]]</f>
        <v>04:27</v>
      </c>
      <c r="AB4182" s="1" cm="1">
        <f t="array" ref="AB4182">IFERROR(IF(Table2[[#This Row],[code]]="","",_xlfn.IFS(AND(Table2[[#This Row],[code]]&lt;400,Table2[[#This Row],[code]]&lt;&gt;""),2,Table2[[#This Row],[code]]&gt;500,4)),"")</f>
        <v>2</v>
      </c>
      <c r="AC4182" s="1">
        <f>IF(Table2[[#This Row],[Event]]="Penalty",Table2[[#This Row],[number]],IF(Table2[[#This Row],[Event]]="Time-Out",401,""))</f>
        <v>217</v>
      </c>
      <c r="AD4182" s="1">
        <f>ROW(A4181)</f>
        <v>4181</v>
      </c>
      <c r="AE4182" s="1">
        <f>COUNTIFS(Table2[GameID],Table2[[#This Row],[GameID]],Table2[Column1],"&lt;="&amp;Table2[[#This Row],[Column1]])-1</f>
        <v>0</v>
      </c>
    </row>
    <row r="4183" spans="1:31" x14ac:dyDescent="0.45">
      <c r="A4183" t="s">
        <v>599</v>
      </c>
      <c r="B4183" t="str">
        <f>_xlfn.TEXTBEFORE(Table2[[#This Row],[Kamp]]," - ")</f>
        <v>Aab</v>
      </c>
      <c r="C4183" t="str">
        <f>_xlfn.TEXTAFTER(Table2[[#This Row],[Kamp]],"- ")</f>
        <v>Hvidovre Attack</v>
      </c>
      <c r="D4183">
        <v>45346</v>
      </c>
      <c r="E4183">
        <v>83629</v>
      </c>
      <c r="F4183">
        <v>20232024</v>
      </c>
      <c r="G4183" t="s">
        <v>418</v>
      </c>
      <c r="H4183" t="s">
        <v>669</v>
      </c>
      <c r="I4183" t="s">
        <v>678</v>
      </c>
      <c r="J4183">
        <v>1</v>
      </c>
      <c r="K4183">
        <v>31146</v>
      </c>
      <c r="L4183">
        <v>1</v>
      </c>
      <c r="M4183" t="s">
        <v>630</v>
      </c>
      <c r="N4183" t="s">
        <v>146</v>
      </c>
      <c r="O4183" t="s">
        <v>140</v>
      </c>
      <c r="P4183">
        <v>91</v>
      </c>
      <c r="Q4183">
        <v>60</v>
      </c>
      <c r="R4183">
        <f>SUMIFS(Table2[number],Table2[Event],"Goal",Table2[H/U],"HOME",Table2[GameID],Table2[[#This Row],[GameID]],Table2[GameTime],"&lt;="&amp;Table2[[#This Row],[GameTime]])</f>
        <v>1</v>
      </c>
      <c r="S4183">
        <f>SUMIFS(Table2[number],Table2[Event],"Goal",Table2[H/U],"AWAY",Table2[GameID],Table2[[#This Row],[GameID]],Table2[GameTime],"&lt;="&amp;Table2[[#This Row],[GameTime]])</f>
        <v>0</v>
      </c>
      <c r="T4183" t="str">
        <f>IF(Table2[[#This Row],[Event]]="Goal",Table2[[#This Row],[Hscore]]&amp;"-"&amp;Table2[[#This Row],[Uscore]],"")</f>
        <v>1-0</v>
      </c>
      <c r="U4183">
        <v>795</v>
      </c>
      <c r="V4183" s="1">
        <f>Table2[[#This Row],[GameTime]]-(Table2[[#This Row],[period]]-1)*1200</f>
        <v>795</v>
      </c>
      <c r="W4183" s="1">
        <f>ROUNDDOWN(Table2[[#This Row],[Time]]/60,0)</f>
        <v>13</v>
      </c>
      <c r="X4183" s="1">
        <f>ROUNDDOWN((Table2[[#This Row],[Time]]/60-Table2[[#This Row],[Time2]])*60,0)</f>
        <v>15</v>
      </c>
      <c r="Y4183" s="1">
        <f>IF(Table2[[#This Row],[Time2]]&lt;10,0&amp;Table2[[#This Row],[Time2]],Table2[[#This Row],[Time2]])</f>
        <v>13</v>
      </c>
      <c r="Z4183" s="1">
        <f>IF(Table2[[#This Row],[Time3]]&lt;10,0&amp;Table2[[#This Row],[Time3]],Table2[[#This Row],[Time3]])</f>
        <v>15</v>
      </c>
      <c r="AA4183" s="2" t="str">
        <f>Table2[[#This Row],[Time4]]&amp;":"&amp;Table2[[#This Row],[Time5]]</f>
        <v>13:15</v>
      </c>
      <c r="AB4183" s="1" t="str" cm="1">
        <f t="array" ref="AB4183">IFERROR(IF(Table2[[#This Row],[code]]="","",_xlfn.IFS(AND(Table2[[#This Row],[code]]&lt;400,Table2[[#This Row],[code]]&lt;&gt;""),2,Table2[[#This Row],[code]]&gt;500,4)),"")</f>
        <v/>
      </c>
      <c r="AC4183" s="1" t="str">
        <f>IF(Table2[[#This Row],[Event]]="Penalty",Table2[[#This Row],[number]],IF(Table2[[#This Row],[Event]]="Time-Out",401,""))</f>
        <v/>
      </c>
      <c r="AD4183" s="1">
        <f>ROW(A4182)</f>
        <v>4182</v>
      </c>
      <c r="AE4183" s="1">
        <f>COUNTIFS(Table2[GameID],Table2[[#This Row],[GameID]],Table2[Column1],"&lt;="&amp;Table2[[#This Row],[Column1]])-1</f>
        <v>1</v>
      </c>
    </row>
    <row r="4184" spans="1:31" x14ac:dyDescent="0.45">
      <c r="A4184" t="s">
        <v>599</v>
      </c>
      <c r="B4184" t="str">
        <f>_xlfn.TEXTBEFORE(Table2[[#This Row],[Kamp]]," - ")</f>
        <v>Aab</v>
      </c>
      <c r="C4184" t="str">
        <f>_xlfn.TEXTAFTER(Table2[[#This Row],[Kamp]],"- ")</f>
        <v>Hvidovre Attack</v>
      </c>
      <c r="D4184">
        <v>45346</v>
      </c>
      <c r="E4184">
        <v>83629</v>
      </c>
      <c r="F4184">
        <v>20232024</v>
      </c>
      <c r="G4184" t="s">
        <v>418</v>
      </c>
      <c r="H4184" t="s">
        <v>669</v>
      </c>
      <c r="I4184" t="s">
        <v>678</v>
      </c>
      <c r="J4184">
        <v>1</v>
      </c>
      <c r="K4184">
        <v>31146</v>
      </c>
      <c r="L4184">
        <v>1</v>
      </c>
      <c r="M4184" t="s">
        <v>630</v>
      </c>
      <c r="N4184" t="s">
        <v>264</v>
      </c>
      <c r="O4184" t="s">
        <v>652</v>
      </c>
      <c r="P4184">
        <v>10</v>
      </c>
      <c r="Q4184">
        <v>99</v>
      </c>
      <c r="R4184">
        <f>SUMIFS(Table2[number],Table2[Event],"Goal",Table2[H/U],"HOME",Table2[GameID],Table2[[#This Row],[GameID]],Table2[GameTime],"&lt;="&amp;Table2[[#This Row],[GameTime]])</f>
        <v>2</v>
      </c>
      <c r="S4184">
        <f>SUMIFS(Table2[number],Table2[Event],"Goal",Table2[H/U],"AWAY",Table2[GameID],Table2[[#This Row],[GameID]],Table2[GameTime],"&lt;="&amp;Table2[[#This Row],[GameTime]])</f>
        <v>0</v>
      </c>
      <c r="T4184" t="str">
        <f>IF(Table2[[#This Row],[Event]]="Goal",Table2[[#This Row],[Hscore]]&amp;"-"&amp;Table2[[#This Row],[Uscore]],"")</f>
        <v>2-0</v>
      </c>
      <c r="U4184">
        <v>936</v>
      </c>
      <c r="V4184" s="1">
        <f>Table2[[#This Row],[GameTime]]-(Table2[[#This Row],[period]]-1)*1200</f>
        <v>936</v>
      </c>
      <c r="W4184" s="1">
        <f>ROUNDDOWN(Table2[[#This Row],[Time]]/60,0)</f>
        <v>15</v>
      </c>
      <c r="X4184" s="1">
        <f>ROUNDDOWN((Table2[[#This Row],[Time]]/60-Table2[[#This Row],[Time2]])*60,0)</f>
        <v>36</v>
      </c>
      <c r="Y4184" s="1">
        <f>IF(Table2[[#This Row],[Time2]]&lt;10,0&amp;Table2[[#This Row],[Time2]],Table2[[#This Row],[Time2]])</f>
        <v>15</v>
      </c>
      <c r="Z4184" s="1">
        <f>IF(Table2[[#This Row],[Time3]]&lt;10,0&amp;Table2[[#This Row],[Time3]],Table2[[#This Row],[Time3]])</f>
        <v>36</v>
      </c>
      <c r="AA4184" s="2" t="str">
        <f>Table2[[#This Row],[Time4]]&amp;":"&amp;Table2[[#This Row],[Time5]]</f>
        <v>15:36</v>
      </c>
      <c r="AB4184" s="1" t="str" cm="1">
        <f t="array" ref="AB4184">IFERROR(IF(Table2[[#This Row],[code]]="","",_xlfn.IFS(AND(Table2[[#This Row],[code]]&lt;400,Table2[[#This Row],[code]]&lt;&gt;""),2,Table2[[#This Row],[code]]&gt;500,4)),"")</f>
        <v/>
      </c>
      <c r="AC4184" s="1" t="str">
        <f>IF(Table2[[#This Row],[Event]]="Penalty",Table2[[#This Row],[number]],IF(Table2[[#This Row],[Event]]="Time-Out",401,""))</f>
        <v/>
      </c>
      <c r="AD4184" s="1">
        <f>ROW(A4183)</f>
        <v>4183</v>
      </c>
      <c r="AE4184" s="1">
        <f>COUNTIFS(Table2[GameID],Table2[[#This Row],[GameID]],Table2[Column1],"&lt;="&amp;Table2[[#This Row],[Column1]])-1</f>
        <v>2</v>
      </c>
    </row>
    <row r="4185" spans="1:31" x14ac:dyDescent="0.45">
      <c r="A4185" t="s">
        <v>599</v>
      </c>
      <c r="B4185" t="str">
        <f>_xlfn.TEXTBEFORE(Table2[[#This Row],[Kamp]]," - ")</f>
        <v>Aab</v>
      </c>
      <c r="C4185" t="str">
        <f>_xlfn.TEXTAFTER(Table2[[#This Row],[Kamp]],"- ")</f>
        <v>Hvidovre Attack</v>
      </c>
      <c r="D4185">
        <v>45346</v>
      </c>
      <c r="E4185">
        <v>83629</v>
      </c>
      <c r="F4185">
        <v>20232024</v>
      </c>
      <c r="G4185" t="s">
        <v>418</v>
      </c>
      <c r="H4185" t="s">
        <v>669</v>
      </c>
      <c r="I4185" t="s">
        <v>678</v>
      </c>
      <c r="J4185">
        <v>2</v>
      </c>
      <c r="K4185">
        <v>31146</v>
      </c>
      <c r="L4185">
        <v>201</v>
      </c>
      <c r="M4185" t="s">
        <v>631</v>
      </c>
      <c r="N4185" t="s">
        <v>140</v>
      </c>
      <c r="O4185" t="s">
        <v>634</v>
      </c>
      <c r="P4185">
        <v>60</v>
      </c>
      <c r="Q4185" t="s">
        <v>634</v>
      </c>
      <c r="R4185">
        <f>SUMIFS(Table2[number],Table2[Event],"Goal",Table2[H/U],"HOME",Table2[GameID],Table2[[#This Row],[GameID]],Table2[GameTime],"&lt;="&amp;Table2[[#This Row],[GameTime]])</f>
        <v>2</v>
      </c>
      <c r="S4185">
        <f>SUMIFS(Table2[number],Table2[Event],"Goal",Table2[H/U],"AWAY",Table2[GameID],Table2[[#This Row],[GameID]],Table2[GameTime],"&lt;="&amp;Table2[[#This Row],[GameTime]])</f>
        <v>0</v>
      </c>
      <c r="T4185" t="str">
        <f>IF(Table2[[#This Row],[Event]]="Goal",Table2[[#This Row],[Hscore]]&amp;"-"&amp;Table2[[#This Row],[Uscore]],"")</f>
        <v/>
      </c>
      <c r="U4185">
        <v>1651</v>
      </c>
      <c r="V4185" s="1">
        <f>Table2[[#This Row],[GameTime]]-(Table2[[#This Row],[period]]-1)*1200</f>
        <v>451</v>
      </c>
      <c r="W4185" s="1">
        <f>ROUNDDOWN(Table2[[#This Row],[Time]]/60,0)</f>
        <v>7</v>
      </c>
      <c r="X4185" s="1">
        <f>ROUNDDOWN((Table2[[#This Row],[Time]]/60-Table2[[#This Row],[Time2]])*60,0)</f>
        <v>31</v>
      </c>
      <c r="Y4185" s="1" t="str">
        <f>IF(Table2[[#This Row],[Time2]]&lt;10,0&amp;Table2[[#This Row],[Time2]],Table2[[#This Row],[Time2]])</f>
        <v>07</v>
      </c>
      <c r="Z4185" s="1">
        <f>IF(Table2[[#This Row],[Time3]]&lt;10,0&amp;Table2[[#This Row],[Time3]],Table2[[#This Row],[Time3]])</f>
        <v>31</v>
      </c>
      <c r="AA4185" s="2" t="str">
        <f>Table2[[#This Row],[Time4]]&amp;":"&amp;Table2[[#This Row],[Time5]]</f>
        <v>07:31</v>
      </c>
      <c r="AB4185" s="1" cm="1">
        <f t="array" ref="AB4185">IFERROR(IF(Table2[[#This Row],[code]]="","",_xlfn.IFS(AND(Table2[[#This Row],[code]]&lt;400,Table2[[#This Row],[code]]&lt;&gt;""),2,Table2[[#This Row],[code]]&gt;500,4)),"")</f>
        <v>2</v>
      </c>
      <c r="AC4185" s="1">
        <f>IF(Table2[[#This Row],[Event]]="Penalty",Table2[[#This Row],[number]],IF(Table2[[#This Row],[Event]]="Time-Out",401,""))</f>
        <v>201</v>
      </c>
      <c r="AD4185" s="1">
        <f>ROW(A4184)</f>
        <v>4184</v>
      </c>
      <c r="AE4185" s="1">
        <f>COUNTIFS(Table2[GameID],Table2[[#This Row],[GameID]],Table2[Column1],"&lt;="&amp;Table2[[#This Row],[Column1]])-1</f>
        <v>3</v>
      </c>
    </row>
    <row r="4186" spans="1:31" x14ac:dyDescent="0.45">
      <c r="A4186" t="s">
        <v>599</v>
      </c>
      <c r="B4186" t="str">
        <f>_xlfn.TEXTBEFORE(Table2[[#This Row],[Kamp]]," - ")</f>
        <v>Aab</v>
      </c>
      <c r="C4186" t="str">
        <f>_xlfn.TEXTAFTER(Table2[[#This Row],[Kamp]],"- ")</f>
        <v>Hvidovre Attack</v>
      </c>
      <c r="D4186">
        <v>45346</v>
      </c>
      <c r="E4186">
        <v>83629</v>
      </c>
      <c r="F4186">
        <v>20232024</v>
      </c>
      <c r="G4186" t="s">
        <v>418</v>
      </c>
      <c r="H4186" t="s">
        <v>659</v>
      </c>
      <c r="I4186" t="s">
        <v>677</v>
      </c>
      <c r="J4186">
        <v>2</v>
      </c>
      <c r="K4186">
        <v>31138</v>
      </c>
      <c r="L4186">
        <v>1</v>
      </c>
      <c r="M4186" t="s">
        <v>630</v>
      </c>
      <c r="N4186" t="s">
        <v>279</v>
      </c>
      <c r="O4186" t="s">
        <v>128</v>
      </c>
      <c r="P4186">
        <v>5</v>
      </c>
      <c r="Q4186">
        <v>12</v>
      </c>
      <c r="R4186">
        <f>SUMIFS(Table2[number],Table2[Event],"Goal",Table2[H/U],"HOME",Table2[GameID],Table2[[#This Row],[GameID]],Table2[GameTime],"&lt;="&amp;Table2[[#This Row],[GameTime]])</f>
        <v>2</v>
      </c>
      <c r="S4186">
        <f>SUMIFS(Table2[number],Table2[Event],"Goal",Table2[H/U],"AWAY",Table2[GameID],Table2[[#This Row],[GameID]],Table2[GameTime],"&lt;="&amp;Table2[[#This Row],[GameTime]])</f>
        <v>1</v>
      </c>
      <c r="T4186" t="str">
        <f>IF(Table2[[#This Row],[Event]]="Goal",Table2[[#This Row],[Hscore]]&amp;"-"&amp;Table2[[#This Row],[Uscore]],"")</f>
        <v>2-1</v>
      </c>
      <c r="U4186">
        <v>1773</v>
      </c>
      <c r="V4186" s="1">
        <f>Table2[[#This Row],[GameTime]]-(Table2[[#This Row],[period]]-1)*1200</f>
        <v>573</v>
      </c>
      <c r="W4186" s="1">
        <f>ROUNDDOWN(Table2[[#This Row],[Time]]/60,0)</f>
        <v>9</v>
      </c>
      <c r="X4186" s="1">
        <f>ROUNDDOWN((Table2[[#This Row],[Time]]/60-Table2[[#This Row],[Time2]])*60,0)</f>
        <v>33</v>
      </c>
      <c r="Y4186" s="1" t="str">
        <f>IF(Table2[[#This Row],[Time2]]&lt;10,0&amp;Table2[[#This Row],[Time2]],Table2[[#This Row],[Time2]])</f>
        <v>09</v>
      </c>
      <c r="Z4186" s="1">
        <f>IF(Table2[[#This Row],[Time3]]&lt;10,0&amp;Table2[[#This Row],[Time3]],Table2[[#This Row],[Time3]])</f>
        <v>33</v>
      </c>
      <c r="AA4186" s="2" t="str">
        <f>Table2[[#This Row],[Time4]]&amp;":"&amp;Table2[[#This Row],[Time5]]</f>
        <v>09:33</v>
      </c>
      <c r="AB4186" s="1" t="str" cm="1">
        <f t="array" ref="AB4186">IFERROR(IF(Table2[[#This Row],[code]]="","",_xlfn.IFS(AND(Table2[[#This Row],[code]]&lt;400,Table2[[#This Row],[code]]&lt;&gt;""),2,Table2[[#This Row],[code]]&gt;500,4)),"")</f>
        <v/>
      </c>
      <c r="AC4186" s="1" t="str">
        <f>IF(Table2[[#This Row],[Event]]="Penalty",Table2[[#This Row],[number]],IF(Table2[[#This Row],[Event]]="Time-Out",401,""))</f>
        <v/>
      </c>
      <c r="AD4186" s="1">
        <f>ROW(A4185)</f>
        <v>4185</v>
      </c>
      <c r="AE4186" s="1">
        <f>COUNTIFS(Table2[GameID],Table2[[#This Row],[GameID]],Table2[Column1],"&lt;="&amp;Table2[[#This Row],[Column1]])-1</f>
        <v>4</v>
      </c>
    </row>
    <row r="4187" spans="1:31" x14ac:dyDescent="0.45">
      <c r="A4187" t="s">
        <v>599</v>
      </c>
      <c r="B4187" t="str">
        <f>_xlfn.TEXTBEFORE(Table2[[#This Row],[Kamp]]," - ")</f>
        <v>Aab</v>
      </c>
      <c r="C4187" t="str">
        <f>_xlfn.TEXTAFTER(Table2[[#This Row],[Kamp]],"- ")</f>
        <v>Hvidovre Attack</v>
      </c>
      <c r="D4187">
        <v>45346</v>
      </c>
      <c r="E4187">
        <v>83629</v>
      </c>
      <c r="F4187">
        <v>20232024</v>
      </c>
      <c r="G4187" t="s">
        <v>418</v>
      </c>
      <c r="H4187" t="s">
        <v>669</v>
      </c>
      <c r="I4187" t="s">
        <v>678</v>
      </c>
      <c r="J4187">
        <v>2</v>
      </c>
      <c r="K4187">
        <v>31146</v>
      </c>
      <c r="L4187">
        <v>201</v>
      </c>
      <c r="M4187" t="s">
        <v>631</v>
      </c>
      <c r="N4187" t="s">
        <v>146</v>
      </c>
      <c r="O4187" t="s">
        <v>634</v>
      </c>
      <c r="P4187">
        <v>91</v>
      </c>
      <c r="Q4187" t="s">
        <v>634</v>
      </c>
      <c r="R4187">
        <f>SUMIFS(Table2[number],Table2[Event],"Goal",Table2[H/U],"HOME",Table2[GameID],Table2[[#This Row],[GameID]],Table2[GameTime],"&lt;="&amp;Table2[[#This Row],[GameTime]])</f>
        <v>2</v>
      </c>
      <c r="S4187">
        <f>SUMIFS(Table2[number],Table2[Event],"Goal",Table2[H/U],"AWAY",Table2[GameID],Table2[[#This Row],[GameID]],Table2[GameTime],"&lt;="&amp;Table2[[#This Row],[GameTime]])</f>
        <v>1</v>
      </c>
      <c r="T4187" t="str">
        <f>IF(Table2[[#This Row],[Event]]="Goal",Table2[[#This Row],[Hscore]]&amp;"-"&amp;Table2[[#This Row],[Uscore]],"")</f>
        <v/>
      </c>
      <c r="U4187">
        <v>1895</v>
      </c>
      <c r="V4187" s="1">
        <f>Table2[[#This Row],[GameTime]]-(Table2[[#This Row],[period]]-1)*1200</f>
        <v>695</v>
      </c>
      <c r="W4187" s="1">
        <f>ROUNDDOWN(Table2[[#This Row],[Time]]/60,0)</f>
        <v>11</v>
      </c>
      <c r="X4187" s="1">
        <f>ROUNDDOWN((Table2[[#This Row],[Time]]/60-Table2[[#This Row],[Time2]])*60,0)</f>
        <v>35</v>
      </c>
      <c r="Y4187" s="1">
        <f>IF(Table2[[#This Row],[Time2]]&lt;10,0&amp;Table2[[#This Row],[Time2]],Table2[[#This Row],[Time2]])</f>
        <v>11</v>
      </c>
      <c r="Z4187" s="1">
        <f>IF(Table2[[#This Row],[Time3]]&lt;10,0&amp;Table2[[#This Row],[Time3]],Table2[[#This Row],[Time3]])</f>
        <v>35</v>
      </c>
      <c r="AA4187" s="2" t="str">
        <f>Table2[[#This Row],[Time4]]&amp;":"&amp;Table2[[#This Row],[Time5]]</f>
        <v>11:35</v>
      </c>
      <c r="AB4187" s="1" cm="1">
        <f t="array" ref="AB4187">IFERROR(IF(Table2[[#This Row],[code]]="","",_xlfn.IFS(AND(Table2[[#This Row],[code]]&lt;400,Table2[[#This Row],[code]]&lt;&gt;""),2,Table2[[#This Row],[code]]&gt;500,4)),"")</f>
        <v>2</v>
      </c>
      <c r="AC4187" s="1">
        <f>IF(Table2[[#This Row],[Event]]="Penalty",Table2[[#This Row],[number]],IF(Table2[[#This Row],[Event]]="Time-Out",401,""))</f>
        <v>201</v>
      </c>
      <c r="AD4187" s="1">
        <f>ROW(A4186)</f>
        <v>4186</v>
      </c>
      <c r="AE4187" s="1">
        <f>COUNTIFS(Table2[GameID],Table2[[#This Row],[GameID]],Table2[Column1],"&lt;="&amp;Table2[[#This Row],[Column1]])-1</f>
        <v>5</v>
      </c>
    </row>
    <row r="4188" spans="1:31" x14ac:dyDescent="0.45">
      <c r="A4188" t="s">
        <v>599</v>
      </c>
      <c r="B4188" t="str">
        <f>_xlfn.TEXTBEFORE(Table2[[#This Row],[Kamp]]," - ")</f>
        <v>Aab</v>
      </c>
      <c r="C4188" t="str">
        <f>_xlfn.TEXTAFTER(Table2[[#This Row],[Kamp]],"- ")</f>
        <v>Hvidovre Attack</v>
      </c>
      <c r="D4188">
        <v>45346</v>
      </c>
      <c r="E4188">
        <v>83629</v>
      </c>
      <c r="F4188">
        <v>20232024</v>
      </c>
      <c r="G4188" t="s">
        <v>418</v>
      </c>
      <c r="H4188" t="s">
        <v>659</v>
      </c>
      <c r="I4188" t="s">
        <v>677</v>
      </c>
      <c r="J4188">
        <v>2</v>
      </c>
      <c r="K4188">
        <v>31138</v>
      </c>
      <c r="L4188">
        <v>213</v>
      </c>
      <c r="M4188" t="s">
        <v>631</v>
      </c>
      <c r="N4188" t="s">
        <v>71</v>
      </c>
      <c r="O4188" t="s">
        <v>634</v>
      </c>
      <c r="P4188">
        <v>55</v>
      </c>
      <c r="Q4188" t="s">
        <v>634</v>
      </c>
      <c r="R4188">
        <f>SUMIFS(Table2[number],Table2[Event],"Goal",Table2[H/U],"HOME",Table2[GameID],Table2[[#This Row],[GameID]],Table2[GameTime],"&lt;="&amp;Table2[[#This Row],[GameTime]])</f>
        <v>2</v>
      </c>
      <c r="S4188">
        <f>SUMIFS(Table2[number],Table2[Event],"Goal",Table2[H/U],"AWAY",Table2[GameID],Table2[[#This Row],[GameID]],Table2[GameTime],"&lt;="&amp;Table2[[#This Row],[GameTime]])</f>
        <v>1</v>
      </c>
      <c r="T4188" t="str">
        <f>IF(Table2[[#This Row],[Event]]="Goal",Table2[[#This Row],[Hscore]]&amp;"-"&amp;Table2[[#This Row],[Uscore]],"")</f>
        <v/>
      </c>
      <c r="U4188">
        <v>2054</v>
      </c>
      <c r="V4188" s="1">
        <f>Table2[[#This Row],[GameTime]]-(Table2[[#This Row],[period]]-1)*1200</f>
        <v>854</v>
      </c>
      <c r="W4188" s="1">
        <f>ROUNDDOWN(Table2[[#This Row],[Time]]/60,0)</f>
        <v>14</v>
      </c>
      <c r="X4188" s="1">
        <f>ROUNDDOWN((Table2[[#This Row],[Time]]/60-Table2[[#This Row],[Time2]])*60,0)</f>
        <v>14</v>
      </c>
      <c r="Y4188" s="1">
        <f>IF(Table2[[#This Row],[Time2]]&lt;10,0&amp;Table2[[#This Row],[Time2]],Table2[[#This Row],[Time2]])</f>
        <v>14</v>
      </c>
      <c r="Z4188" s="1">
        <f>IF(Table2[[#This Row],[Time3]]&lt;10,0&amp;Table2[[#This Row],[Time3]],Table2[[#This Row],[Time3]])</f>
        <v>14</v>
      </c>
      <c r="AA4188" s="2" t="str">
        <f>Table2[[#This Row],[Time4]]&amp;":"&amp;Table2[[#This Row],[Time5]]</f>
        <v>14:14</v>
      </c>
      <c r="AB4188" s="1" cm="1">
        <f t="array" ref="AB4188">IFERROR(IF(Table2[[#This Row],[code]]="","",_xlfn.IFS(AND(Table2[[#This Row],[code]]&lt;400,Table2[[#This Row],[code]]&lt;&gt;""),2,Table2[[#This Row],[code]]&gt;500,4)),"")</f>
        <v>2</v>
      </c>
      <c r="AC4188" s="1">
        <f>IF(Table2[[#This Row],[Event]]="Penalty",Table2[[#This Row],[number]],IF(Table2[[#This Row],[Event]]="Time-Out",401,""))</f>
        <v>213</v>
      </c>
      <c r="AD4188" s="1">
        <f>ROW(A4187)</f>
        <v>4187</v>
      </c>
      <c r="AE4188" s="1">
        <f>COUNTIFS(Table2[GameID],Table2[[#This Row],[GameID]],Table2[Column1],"&lt;="&amp;Table2[[#This Row],[Column1]])-1</f>
        <v>6</v>
      </c>
    </row>
    <row r="4189" spans="1:31" x14ac:dyDescent="0.45">
      <c r="A4189" t="s">
        <v>599</v>
      </c>
      <c r="B4189" t="str">
        <f>_xlfn.TEXTBEFORE(Table2[[#This Row],[Kamp]]," - ")</f>
        <v>Aab</v>
      </c>
      <c r="C4189" t="str">
        <f>_xlfn.TEXTAFTER(Table2[[#This Row],[Kamp]],"- ")</f>
        <v>Hvidovre Attack</v>
      </c>
      <c r="D4189">
        <v>45346</v>
      </c>
      <c r="E4189">
        <v>83629</v>
      </c>
      <c r="F4189">
        <v>20232024</v>
      </c>
      <c r="G4189" t="s">
        <v>418</v>
      </c>
      <c r="H4189" t="s">
        <v>669</v>
      </c>
      <c r="I4189" t="s">
        <v>678</v>
      </c>
      <c r="J4189">
        <v>3</v>
      </c>
      <c r="K4189">
        <v>31146</v>
      </c>
      <c r="L4189">
        <v>1</v>
      </c>
      <c r="M4189" t="s">
        <v>630</v>
      </c>
      <c r="N4189" t="s">
        <v>264</v>
      </c>
      <c r="O4189" t="s">
        <v>132</v>
      </c>
      <c r="P4189">
        <v>10</v>
      </c>
      <c r="Q4189">
        <v>4</v>
      </c>
      <c r="R4189">
        <f>SUMIFS(Table2[number],Table2[Event],"Goal",Table2[H/U],"HOME",Table2[GameID],Table2[[#This Row],[GameID]],Table2[GameTime],"&lt;="&amp;Table2[[#This Row],[GameTime]])</f>
        <v>3</v>
      </c>
      <c r="S4189">
        <f>SUMIFS(Table2[number],Table2[Event],"Goal",Table2[H/U],"AWAY",Table2[GameID],Table2[[#This Row],[GameID]],Table2[GameTime],"&lt;="&amp;Table2[[#This Row],[GameTime]])</f>
        <v>1</v>
      </c>
      <c r="T4189" t="str">
        <f>IF(Table2[[#This Row],[Event]]="Goal",Table2[[#This Row],[Hscore]]&amp;"-"&amp;Table2[[#This Row],[Uscore]],"")</f>
        <v>3-1</v>
      </c>
      <c r="U4189">
        <v>2415</v>
      </c>
      <c r="V4189" s="1">
        <f>Table2[[#This Row],[GameTime]]-(Table2[[#This Row],[period]]-1)*1200</f>
        <v>15</v>
      </c>
      <c r="W4189" s="1">
        <f>ROUNDDOWN(Table2[[#This Row],[Time]]/60,0)</f>
        <v>0</v>
      </c>
      <c r="X4189" s="1">
        <f>ROUNDDOWN((Table2[[#This Row],[Time]]/60-Table2[[#This Row],[Time2]])*60,0)</f>
        <v>15</v>
      </c>
      <c r="Y4189" s="1" t="str">
        <f>IF(Table2[[#This Row],[Time2]]&lt;10,0&amp;Table2[[#This Row],[Time2]],Table2[[#This Row],[Time2]])</f>
        <v>00</v>
      </c>
      <c r="Z4189" s="1">
        <f>IF(Table2[[#This Row],[Time3]]&lt;10,0&amp;Table2[[#This Row],[Time3]],Table2[[#This Row],[Time3]])</f>
        <v>15</v>
      </c>
      <c r="AA4189" s="2" t="str">
        <f>Table2[[#This Row],[Time4]]&amp;":"&amp;Table2[[#This Row],[Time5]]</f>
        <v>00:15</v>
      </c>
      <c r="AB4189" s="1" t="str" cm="1">
        <f t="array" ref="AB4189">IFERROR(IF(Table2[[#This Row],[code]]="","",_xlfn.IFS(AND(Table2[[#This Row],[code]]&lt;400,Table2[[#This Row],[code]]&lt;&gt;""),2,Table2[[#This Row],[code]]&gt;500,4)),"")</f>
        <v/>
      </c>
      <c r="AC4189" s="1" t="str">
        <f>IF(Table2[[#This Row],[Event]]="Penalty",Table2[[#This Row],[number]],IF(Table2[[#This Row],[Event]]="Time-Out",401,""))</f>
        <v/>
      </c>
      <c r="AD4189" s="1">
        <f>ROW(A4188)</f>
        <v>4188</v>
      </c>
      <c r="AE4189" s="1">
        <f>COUNTIFS(Table2[GameID],Table2[[#This Row],[GameID]],Table2[Column1],"&lt;="&amp;Table2[[#This Row],[Column1]])-1</f>
        <v>7</v>
      </c>
    </row>
    <row r="4190" spans="1:31" x14ac:dyDescent="0.45">
      <c r="A4190" t="s">
        <v>599</v>
      </c>
      <c r="B4190" t="str">
        <f>_xlfn.TEXTBEFORE(Table2[[#This Row],[Kamp]]," - ")</f>
        <v>Aab</v>
      </c>
      <c r="C4190" t="str">
        <f>_xlfn.TEXTAFTER(Table2[[#This Row],[Kamp]],"- ")</f>
        <v>Hvidovre Attack</v>
      </c>
      <c r="D4190">
        <v>45346</v>
      </c>
      <c r="E4190">
        <v>83629</v>
      </c>
      <c r="F4190">
        <v>20232024</v>
      </c>
      <c r="G4190" t="s">
        <v>418</v>
      </c>
      <c r="H4190" t="s">
        <v>669</v>
      </c>
      <c r="I4190" t="s">
        <v>678</v>
      </c>
      <c r="J4190">
        <v>3</v>
      </c>
      <c r="K4190">
        <v>31146</v>
      </c>
      <c r="L4190">
        <v>201</v>
      </c>
      <c r="M4190" t="s">
        <v>631</v>
      </c>
      <c r="N4190" t="s">
        <v>651</v>
      </c>
      <c r="O4190" t="s">
        <v>634</v>
      </c>
      <c r="P4190">
        <v>25</v>
      </c>
      <c r="Q4190" t="s">
        <v>634</v>
      </c>
      <c r="R4190">
        <f>SUMIFS(Table2[number],Table2[Event],"Goal",Table2[H/U],"HOME",Table2[GameID],Table2[[#This Row],[GameID]],Table2[GameTime],"&lt;="&amp;Table2[[#This Row],[GameTime]])</f>
        <v>3</v>
      </c>
      <c r="S4190">
        <f>SUMIFS(Table2[number],Table2[Event],"Goal",Table2[H/U],"AWAY",Table2[GameID],Table2[[#This Row],[GameID]],Table2[GameTime],"&lt;="&amp;Table2[[#This Row],[GameTime]])</f>
        <v>1</v>
      </c>
      <c r="T4190" t="str">
        <f>IF(Table2[[#This Row],[Event]]="Goal",Table2[[#This Row],[Hscore]]&amp;"-"&amp;Table2[[#This Row],[Uscore]],"")</f>
        <v/>
      </c>
      <c r="U4190">
        <v>2518</v>
      </c>
      <c r="V4190" s="1">
        <f>Table2[[#This Row],[GameTime]]-(Table2[[#This Row],[period]]-1)*1200</f>
        <v>118</v>
      </c>
      <c r="W4190" s="1">
        <f>ROUNDDOWN(Table2[[#This Row],[Time]]/60,0)</f>
        <v>1</v>
      </c>
      <c r="X4190" s="1">
        <f>ROUNDDOWN((Table2[[#This Row],[Time]]/60-Table2[[#This Row],[Time2]])*60,0)</f>
        <v>58</v>
      </c>
      <c r="Y4190" s="1" t="str">
        <f>IF(Table2[[#This Row],[Time2]]&lt;10,0&amp;Table2[[#This Row],[Time2]],Table2[[#This Row],[Time2]])</f>
        <v>01</v>
      </c>
      <c r="Z4190" s="1">
        <f>IF(Table2[[#This Row],[Time3]]&lt;10,0&amp;Table2[[#This Row],[Time3]],Table2[[#This Row],[Time3]])</f>
        <v>58</v>
      </c>
      <c r="AA4190" s="2" t="str">
        <f>Table2[[#This Row],[Time4]]&amp;":"&amp;Table2[[#This Row],[Time5]]</f>
        <v>01:58</v>
      </c>
      <c r="AB4190" s="1" cm="1">
        <f t="array" ref="AB4190">IFERROR(IF(Table2[[#This Row],[code]]="","",_xlfn.IFS(AND(Table2[[#This Row],[code]]&lt;400,Table2[[#This Row],[code]]&lt;&gt;""),2,Table2[[#This Row],[code]]&gt;500,4)),"")</f>
        <v>2</v>
      </c>
      <c r="AC4190" s="1">
        <f>IF(Table2[[#This Row],[Event]]="Penalty",Table2[[#This Row],[number]],IF(Table2[[#This Row],[Event]]="Time-Out",401,""))</f>
        <v>201</v>
      </c>
      <c r="AD4190" s="1">
        <f>ROW(A4189)</f>
        <v>4189</v>
      </c>
      <c r="AE4190" s="1">
        <f>COUNTIFS(Table2[GameID],Table2[[#This Row],[GameID]],Table2[Column1],"&lt;="&amp;Table2[[#This Row],[Column1]])-1</f>
        <v>8</v>
      </c>
    </row>
    <row r="4191" spans="1:31" x14ac:dyDescent="0.45">
      <c r="A4191" t="s">
        <v>599</v>
      </c>
      <c r="B4191" t="str">
        <f>_xlfn.TEXTBEFORE(Table2[[#This Row],[Kamp]]," - ")</f>
        <v>Aab</v>
      </c>
      <c r="C4191" t="str">
        <f>_xlfn.TEXTAFTER(Table2[[#This Row],[Kamp]],"- ")</f>
        <v>Hvidovre Attack</v>
      </c>
      <c r="D4191">
        <v>45346</v>
      </c>
      <c r="E4191">
        <v>83629</v>
      </c>
      <c r="F4191">
        <v>20232024</v>
      </c>
      <c r="G4191" t="s">
        <v>418</v>
      </c>
      <c r="H4191" t="s">
        <v>659</v>
      </c>
      <c r="I4191" t="s">
        <v>677</v>
      </c>
      <c r="J4191">
        <v>3</v>
      </c>
      <c r="K4191">
        <v>31138</v>
      </c>
      <c r="L4191">
        <v>1</v>
      </c>
      <c r="M4191" t="s">
        <v>630</v>
      </c>
      <c r="N4191" t="s">
        <v>128</v>
      </c>
      <c r="O4191" t="s">
        <v>74</v>
      </c>
      <c r="P4191">
        <v>12</v>
      </c>
      <c r="Q4191">
        <v>92</v>
      </c>
      <c r="R4191">
        <f>SUMIFS(Table2[number],Table2[Event],"Goal",Table2[H/U],"HOME",Table2[GameID],Table2[[#This Row],[GameID]],Table2[GameTime],"&lt;="&amp;Table2[[#This Row],[GameTime]])</f>
        <v>3</v>
      </c>
      <c r="S4191">
        <f>SUMIFS(Table2[number],Table2[Event],"Goal",Table2[H/U],"AWAY",Table2[GameID],Table2[[#This Row],[GameID]],Table2[GameTime],"&lt;="&amp;Table2[[#This Row],[GameTime]])</f>
        <v>2</v>
      </c>
      <c r="T4191" t="str">
        <f>IF(Table2[[#This Row],[Event]]="Goal",Table2[[#This Row],[Hscore]]&amp;"-"&amp;Table2[[#This Row],[Uscore]],"")</f>
        <v>3-2</v>
      </c>
      <c r="U4191">
        <v>2623</v>
      </c>
      <c r="V4191" s="1">
        <f>Table2[[#This Row],[GameTime]]-(Table2[[#This Row],[period]]-1)*1200</f>
        <v>223</v>
      </c>
      <c r="W4191" s="1">
        <f>ROUNDDOWN(Table2[[#This Row],[Time]]/60,0)</f>
        <v>3</v>
      </c>
      <c r="X4191" s="1">
        <f>ROUNDDOWN((Table2[[#This Row],[Time]]/60-Table2[[#This Row],[Time2]])*60,0)</f>
        <v>43</v>
      </c>
      <c r="Y4191" s="1" t="str">
        <f>IF(Table2[[#This Row],[Time2]]&lt;10,0&amp;Table2[[#This Row],[Time2]],Table2[[#This Row],[Time2]])</f>
        <v>03</v>
      </c>
      <c r="Z4191" s="1">
        <f>IF(Table2[[#This Row],[Time3]]&lt;10,0&amp;Table2[[#This Row],[Time3]],Table2[[#This Row],[Time3]])</f>
        <v>43</v>
      </c>
      <c r="AA4191" s="2" t="str">
        <f>Table2[[#This Row],[Time4]]&amp;":"&amp;Table2[[#This Row],[Time5]]</f>
        <v>03:43</v>
      </c>
      <c r="AB4191" s="1" t="str" cm="1">
        <f t="array" ref="AB4191">IFERROR(IF(Table2[[#This Row],[code]]="","",_xlfn.IFS(AND(Table2[[#This Row],[code]]&lt;400,Table2[[#This Row],[code]]&lt;&gt;""),2,Table2[[#This Row],[code]]&gt;500,4)),"")</f>
        <v/>
      </c>
      <c r="AC4191" s="1" t="str">
        <f>IF(Table2[[#This Row],[Event]]="Penalty",Table2[[#This Row],[number]],IF(Table2[[#This Row],[Event]]="Time-Out",401,""))</f>
        <v/>
      </c>
      <c r="AD4191" s="1">
        <f>ROW(A4190)</f>
        <v>4190</v>
      </c>
      <c r="AE4191" s="1">
        <f>COUNTIFS(Table2[GameID],Table2[[#This Row],[GameID]],Table2[Column1],"&lt;="&amp;Table2[[#This Row],[Column1]])-1</f>
        <v>9</v>
      </c>
    </row>
    <row r="4192" spans="1:31" x14ac:dyDescent="0.45">
      <c r="A4192" t="s">
        <v>599</v>
      </c>
      <c r="B4192" t="str">
        <f>_xlfn.TEXTBEFORE(Table2[[#This Row],[Kamp]]," - ")</f>
        <v>Aab</v>
      </c>
      <c r="C4192" t="str">
        <f>_xlfn.TEXTAFTER(Table2[[#This Row],[Kamp]],"- ")</f>
        <v>Hvidovre Attack</v>
      </c>
      <c r="D4192">
        <v>45346</v>
      </c>
      <c r="E4192">
        <v>83629</v>
      </c>
      <c r="F4192">
        <v>20232024</v>
      </c>
      <c r="G4192" t="s">
        <v>418</v>
      </c>
      <c r="H4192" t="s">
        <v>669</v>
      </c>
      <c r="I4192" t="s">
        <v>678</v>
      </c>
      <c r="J4192">
        <v>3</v>
      </c>
      <c r="K4192">
        <v>31146</v>
      </c>
      <c r="L4192">
        <v>1</v>
      </c>
      <c r="M4192" t="s">
        <v>630</v>
      </c>
      <c r="N4192" t="s">
        <v>146</v>
      </c>
      <c r="O4192" t="s">
        <v>140</v>
      </c>
      <c r="P4192">
        <v>91</v>
      </c>
      <c r="Q4192">
        <v>60</v>
      </c>
      <c r="R4192">
        <f>SUMIFS(Table2[number],Table2[Event],"Goal",Table2[H/U],"HOME",Table2[GameID],Table2[[#This Row],[GameID]],Table2[GameTime],"&lt;="&amp;Table2[[#This Row],[GameTime]])</f>
        <v>4</v>
      </c>
      <c r="S4192">
        <f>SUMIFS(Table2[number],Table2[Event],"Goal",Table2[H/U],"AWAY",Table2[GameID],Table2[[#This Row],[GameID]],Table2[GameTime],"&lt;="&amp;Table2[[#This Row],[GameTime]])</f>
        <v>2</v>
      </c>
      <c r="T4192" t="str">
        <f>IF(Table2[[#This Row],[Event]]="Goal",Table2[[#This Row],[Hscore]]&amp;"-"&amp;Table2[[#This Row],[Uscore]],"")</f>
        <v>4-2</v>
      </c>
      <c r="U4192">
        <v>2814</v>
      </c>
      <c r="V4192" s="1">
        <f>Table2[[#This Row],[GameTime]]-(Table2[[#This Row],[period]]-1)*1200</f>
        <v>414</v>
      </c>
      <c r="W4192" s="1">
        <f>ROUNDDOWN(Table2[[#This Row],[Time]]/60,0)</f>
        <v>6</v>
      </c>
      <c r="X4192" s="1">
        <f>ROUNDDOWN((Table2[[#This Row],[Time]]/60-Table2[[#This Row],[Time2]])*60,0)</f>
        <v>54</v>
      </c>
      <c r="Y4192" s="1" t="str">
        <f>IF(Table2[[#This Row],[Time2]]&lt;10,0&amp;Table2[[#This Row],[Time2]],Table2[[#This Row],[Time2]])</f>
        <v>06</v>
      </c>
      <c r="Z4192" s="1">
        <f>IF(Table2[[#This Row],[Time3]]&lt;10,0&amp;Table2[[#This Row],[Time3]],Table2[[#This Row],[Time3]])</f>
        <v>54</v>
      </c>
      <c r="AA4192" s="2" t="str">
        <f>Table2[[#This Row],[Time4]]&amp;":"&amp;Table2[[#This Row],[Time5]]</f>
        <v>06:54</v>
      </c>
      <c r="AB4192" s="1" t="str" cm="1">
        <f t="array" ref="AB4192">IFERROR(IF(Table2[[#This Row],[code]]="","",_xlfn.IFS(AND(Table2[[#This Row],[code]]&lt;400,Table2[[#This Row],[code]]&lt;&gt;""),2,Table2[[#This Row],[code]]&gt;500,4)),"")</f>
        <v/>
      </c>
      <c r="AC4192" s="1" t="str">
        <f>IF(Table2[[#This Row],[Event]]="Penalty",Table2[[#This Row],[number]],IF(Table2[[#This Row],[Event]]="Time-Out",401,""))</f>
        <v/>
      </c>
      <c r="AD4192" s="1">
        <f>ROW(A4191)</f>
        <v>4191</v>
      </c>
      <c r="AE4192" s="1">
        <f>COUNTIFS(Table2[GameID],Table2[[#This Row],[GameID]],Table2[Column1],"&lt;="&amp;Table2[[#This Row],[Column1]])-1</f>
        <v>10</v>
      </c>
    </row>
    <row r="4193" spans="1:31" x14ac:dyDescent="0.45">
      <c r="A4193" t="s">
        <v>599</v>
      </c>
      <c r="B4193" t="str">
        <f>_xlfn.TEXTBEFORE(Table2[[#This Row],[Kamp]]," - ")</f>
        <v>Aab</v>
      </c>
      <c r="C4193" t="str">
        <f>_xlfn.TEXTAFTER(Table2[[#This Row],[Kamp]],"- ")</f>
        <v>Hvidovre Attack</v>
      </c>
      <c r="D4193">
        <v>45346</v>
      </c>
      <c r="E4193">
        <v>83629</v>
      </c>
      <c r="F4193">
        <v>20232024</v>
      </c>
      <c r="G4193" t="s">
        <v>418</v>
      </c>
      <c r="H4193" t="s">
        <v>659</v>
      </c>
      <c r="I4193" t="s">
        <v>677</v>
      </c>
      <c r="J4193">
        <v>3</v>
      </c>
      <c r="K4193">
        <v>31138</v>
      </c>
      <c r="L4193">
        <v>0</v>
      </c>
      <c r="M4193" t="s">
        <v>633</v>
      </c>
      <c r="N4193" t="s">
        <v>634</v>
      </c>
      <c r="O4193" t="s">
        <v>634</v>
      </c>
      <c r="P4193" t="s">
        <v>634</v>
      </c>
      <c r="Q4193" t="s">
        <v>634</v>
      </c>
      <c r="R4193">
        <f>SUMIFS(Table2[number],Table2[Event],"Goal",Table2[H/U],"HOME",Table2[GameID],Table2[[#This Row],[GameID]],Table2[GameTime],"&lt;="&amp;Table2[[#This Row],[GameTime]])</f>
        <v>4</v>
      </c>
      <c r="S4193">
        <f>SUMIFS(Table2[number],Table2[Event],"Goal",Table2[H/U],"AWAY",Table2[GameID],Table2[[#This Row],[GameID]],Table2[GameTime],"&lt;="&amp;Table2[[#This Row],[GameTime]])</f>
        <v>2</v>
      </c>
      <c r="T4193" t="str">
        <f>IF(Table2[[#This Row],[Event]]="Goal",Table2[[#This Row],[Hscore]]&amp;"-"&amp;Table2[[#This Row],[Uscore]],"")</f>
        <v/>
      </c>
      <c r="U4193">
        <v>3296</v>
      </c>
      <c r="V4193" s="1">
        <f>Table2[[#This Row],[GameTime]]-(Table2[[#This Row],[period]]-1)*1200</f>
        <v>896</v>
      </c>
      <c r="W4193" s="1">
        <f>ROUNDDOWN(Table2[[#This Row],[Time]]/60,0)</f>
        <v>14</v>
      </c>
      <c r="X4193" s="1">
        <f>ROUNDDOWN((Table2[[#This Row],[Time]]/60-Table2[[#This Row],[Time2]])*60,0)</f>
        <v>56</v>
      </c>
      <c r="Y4193" s="1">
        <f>IF(Table2[[#This Row],[Time2]]&lt;10,0&amp;Table2[[#This Row],[Time2]],Table2[[#This Row],[Time2]])</f>
        <v>14</v>
      </c>
      <c r="Z4193" s="1">
        <f>IF(Table2[[#This Row],[Time3]]&lt;10,0&amp;Table2[[#This Row],[Time3]],Table2[[#This Row],[Time3]])</f>
        <v>56</v>
      </c>
      <c r="AA4193" s="2" t="str">
        <f>Table2[[#This Row],[Time4]]&amp;":"&amp;Table2[[#This Row],[Time5]]</f>
        <v>14:56</v>
      </c>
      <c r="AB4193" s="1" t="str" cm="1">
        <f t="array" ref="AB4193">IFERROR(IF(Table2[[#This Row],[code]]="","",_xlfn.IFS(AND(Table2[[#This Row],[code]]&lt;400,Table2[[#This Row],[code]]&lt;&gt;""),2,Table2[[#This Row],[code]]&gt;500,4)),"")</f>
        <v/>
      </c>
      <c r="AC4193" s="1">
        <f>IF(Table2[[#This Row],[Event]]="Penalty",Table2[[#This Row],[number]],IF(Table2[[#This Row],[Event]]="Time-Out",401,""))</f>
        <v>401</v>
      </c>
      <c r="AD4193" s="1">
        <f>ROW(A4192)</f>
        <v>4192</v>
      </c>
      <c r="AE4193" s="1">
        <f>COUNTIFS(Table2[GameID],Table2[[#This Row],[GameID]],Table2[Column1],"&lt;="&amp;Table2[[#This Row],[Column1]])-1</f>
        <v>11</v>
      </c>
    </row>
    <row r="4194" spans="1:31" x14ac:dyDescent="0.45">
      <c r="A4194" t="s">
        <v>599</v>
      </c>
      <c r="B4194" t="str">
        <f>_xlfn.TEXTBEFORE(Table2[[#This Row],[Kamp]]," - ")</f>
        <v>Aab</v>
      </c>
      <c r="C4194" t="str">
        <f>_xlfn.TEXTAFTER(Table2[[#This Row],[Kamp]],"- ")</f>
        <v>Hvidovre Attack</v>
      </c>
      <c r="D4194">
        <v>45346</v>
      </c>
      <c r="E4194">
        <v>83629</v>
      </c>
      <c r="F4194">
        <v>20232024</v>
      </c>
      <c r="G4194" t="s">
        <v>418</v>
      </c>
      <c r="H4194" t="s">
        <v>659</v>
      </c>
      <c r="I4194" t="s">
        <v>677</v>
      </c>
      <c r="J4194">
        <v>3</v>
      </c>
      <c r="K4194">
        <v>31138</v>
      </c>
      <c r="L4194">
        <v>1</v>
      </c>
      <c r="M4194" t="s">
        <v>630</v>
      </c>
      <c r="N4194" t="s">
        <v>74</v>
      </c>
      <c r="O4194" t="s">
        <v>68</v>
      </c>
      <c r="P4194">
        <v>92</v>
      </c>
      <c r="Q4194">
        <v>25</v>
      </c>
      <c r="R4194">
        <f>SUMIFS(Table2[number],Table2[Event],"Goal",Table2[H/U],"HOME",Table2[GameID],Table2[[#This Row],[GameID]],Table2[GameTime],"&lt;="&amp;Table2[[#This Row],[GameTime]])</f>
        <v>4</v>
      </c>
      <c r="S4194">
        <f>SUMIFS(Table2[number],Table2[Event],"Goal",Table2[H/U],"AWAY",Table2[GameID],Table2[[#This Row],[GameID]],Table2[GameTime],"&lt;="&amp;Table2[[#This Row],[GameTime]])</f>
        <v>3</v>
      </c>
      <c r="T4194" t="str">
        <f>IF(Table2[[#This Row],[Event]]="Goal",Table2[[#This Row],[Hscore]]&amp;"-"&amp;Table2[[#This Row],[Uscore]],"")</f>
        <v>4-3</v>
      </c>
      <c r="U4194">
        <v>3363</v>
      </c>
      <c r="V4194" s="1">
        <f>Table2[[#This Row],[GameTime]]-(Table2[[#This Row],[period]]-1)*1200</f>
        <v>963</v>
      </c>
      <c r="W4194" s="1">
        <f>ROUNDDOWN(Table2[[#This Row],[Time]]/60,0)</f>
        <v>16</v>
      </c>
      <c r="X4194" s="1">
        <f>ROUNDDOWN((Table2[[#This Row],[Time]]/60-Table2[[#This Row],[Time2]])*60,0)</f>
        <v>3</v>
      </c>
      <c r="Y4194" s="1">
        <f>IF(Table2[[#This Row],[Time2]]&lt;10,0&amp;Table2[[#This Row],[Time2]],Table2[[#This Row],[Time2]])</f>
        <v>16</v>
      </c>
      <c r="Z4194" s="1" t="str">
        <f>IF(Table2[[#This Row],[Time3]]&lt;10,0&amp;Table2[[#This Row],[Time3]],Table2[[#This Row],[Time3]])</f>
        <v>03</v>
      </c>
      <c r="AA4194" s="2" t="str">
        <f>Table2[[#This Row],[Time4]]&amp;":"&amp;Table2[[#This Row],[Time5]]</f>
        <v>16:03</v>
      </c>
      <c r="AB4194" s="1" t="str" cm="1">
        <f t="array" ref="AB4194">IFERROR(IF(Table2[[#This Row],[code]]="","",_xlfn.IFS(AND(Table2[[#This Row],[code]]&lt;400,Table2[[#This Row],[code]]&lt;&gt;""),2,Table2[[#This Row],[code]]&gt;500,4)),"")</f>
        <v/>
      </c>
      <c r="AC4194" s="1" t="str">
        <f>IF(Table2[[#This Row],[Event]]="Penalty",Table2[[#This Row],[number]],IF(Table2[[#This Row],[Event]]="Time-Out",401,""))</f>
        <v/>
      </c>
      <c r="AD4194" s="1">
        <f>ROW(A4193)</f>
        <v>4193</v>
      </c>
      <c r="AE4194" s="1">
        <f>COUNTIFS(Table2[GameID],Table2[[#This Row],[GameID]],Table2[Column1],"&lt;="&amp;Table2[[#This Row],[Column1]])-1</f>
        <v>12</v>
      </c>
    </row>
    <row r="4195" spans="1:31" x14ac:dyDescent="0.45">
      <c r="A4195" t="s">
        <v>599</v>
      </c>
      <c r="B4195" t="str">
        <f>_xlfn.TEXTBEFORE(Table2[[#This Row],[Kamp]]," - ")</f>
        <v>Aab</v>
      </c>
      <c r="C4195" t="str">
        <f>_xlfn.TEXTAFTER(Table2[[#This Row],[Kamp]],"- ")</f>
        <v>Hvidovre Attack</v>
      </c>
      <c r="D4195">
        <v>45346</v>
      </c>
      <c r="E4195">
        <v>83629</v>
      </c>
      <c r="F4195">
        <v>20232024</v>
      </c>
      <c r="G4195" t="s">
        <v>418</v>
      </c>
      <c r="H4195" t="s">
        <v>669</v>
      </c>
      <c r="I4195" t="s">
        <v>678</v>
      </c>
      <c r="J4195">
        <v>3</v>
      </c>
      <c r="K4195">
        <v>31146</v>
      </c>
      <c r="L4195">
        <v>1</v>
      </c>
      <c r="M4195" t="s">
        <v>630</v>
      </c>
      <c r="N4195" t="s">
        <v>146</v>
      </c>
      <c r="O4195" t="s">
        <v>265</v>
      </c>
      <c r="P4195">
        <v>91</v>
      </c>
      <c r="Q4195">
        <v>14</v>
      </c>
      <c r="R4195">
        <f>SUMIFS(Table2[number],Table2[Event],"Goal",Table2[H/U],"HOME",Table2[GameID],Table2[[#This Row],[GameID]],Table2[GameTime],"&lt;="&amp;Table2[[#This Row],[GameTime]])</f>
        <v>5</v>
      </c>
      <c r="S4195">
        <f>SUMIFS(Table2[number],Table2[Event],"Goal",Table2[H/U],"AWAY",Table2[GameID],Table2[[#This Row],[GameID]],Table2[GameTime],"&lt;="&amp;Table2[[#This Row],[GameTime]])</f>
        <v>3</v>
      </c>
      <c r="T4195" t="str">
        <f>IF(Table2[[#This Row],[Event]]="Goal",Table2[[#This Row],[Hscore]]&amp;"-"&amp;Table2[[#This Row],[Uscore]],"")</f>
        <v>5-3</v>
      </c>
      <c r="U4195">
        <v>3559</v>
      </c>
      <c r="V4195" s="1">
        <f>Table2[[#This Row],[GameTime]]-(Table2[[#This Row],[period]]-1)*1200</f>
        <v>1159</v>
      </c>
      <c r="W4195" s="1">
        <f>ROUNDDOWN(Table2[[#This Row],[Time]]/60,0)</f>
        <v>19</v>
      </c>
      <c r="X4195" s="1">
        <f>ROUNDDOWN((Table2[[#This Row],[Time]]/60-Table2[[#This Row],[Time2]])*60,0)</f>
        <v>19</v>
      </c>
      <c r="Y4195" s="1">
        <f>IF(Table2[[#This Row],[Time2]]&lt;10,0&amp;Table2[[#This Row],[Time2]],Table2[[#This Row],[Time2]])</f>
        <v>19</v>
      </c>
      <c r="Z4195" s="1">
        <f>IF(Table2[[#This Row],[Time3]]&lt;10,0&amp;Table2[[#This Row],[Time3]],Table2[[#This Row],[Time3]])</f>
        <v>19</v>
      </c>
      <c r="AA4195" s="2" t="str">
        <f>Table2[[#This Row],[Time4]]&amp;":"&amp;Table2[[#This Row],[Time5]]</f>
        <v>19:19</v>
      </c>
      <c r="AB4195" s="1" t="str" cm="1">
        <f t="array" ref="AB4195">IFERROR(IF(Table2[[#This Row],[code]]="","",_xlfn.IFS(AND(Table2[[#This Row],[code]]&lt;400,Table2[[#This Row],[code]]&lt;&gt;""),2,Table2[[#This Row],[code]]&gt;500,4)),"")</f>
        <v/>
      </c>
      <c r="AC4195" s="1" t="str">
        <f>IF(Table2[[#This Row],[Event]]="Penalty",Table2[[#This Row],[number]],IF(Table2[[#This Row],[Event]]="Time-Out",401,""))</f>
        <v/>
      </c>
      <c r="AD4195" s="1">
        <f>ROW(A4194)</f>
        <v>4194</v>
      </c>
      <c r="AE4195" s="1">
        <f>COUNTIFS(Table2[GameID],Table2[[#This Row],[GameID]],Table2[Column1],"&lt;="&amp;Table2[[#This Row],[Column1]])-1</f>
        <v>13</v>
      </c>
    </row>
    <row r="4196" spans="1:31" x14ac:dyDescent="0.45">
      <c r="A4196" t="s">
        <v>599</v>
      </c>
      <c r="B4196" t="str">
        <f>_xlfn.TEXTBEFORE(Table2[[#This Row],[Kamp]]," - ")</f>
        <v>Aab</v>
      </c>
      <c r="C4196" t="str">
        <f>_xlfn.TEXTAFTER(Table2[[#This Row],[Kamp]],"- ")</f>
        <v>Hvidovre Attack</v>
      </c>
      <c r="D4196">
        <v>45346</v>
      </c>
      <c r="E4196">
        <v>83629</v>
      </c>
      <c r="F4196">
        <v>20232024</v>
      </c>
      <c r="G4196" t="s">
        <v>418</v>
      </c>
      <c r="H4196" t="s">
        <v>659</v>
      </c>
      <c r="I4196" t="s">
        <v>677</v>
      </c>
      <c r="J4196">
        <v>3</v>
      </c>
      <c r="K4196">
        <v>31138</v>
      </c>
      <c r="L4196">
        <v>220</v>
      </c>
      <c r="M4196" t="s">
        <v>631</v>
      </c>
      <c r="N4196" t="s">
        <v>74</v>
      </c>
      <c r="O4196" t="s">
        <v>634</v>
      </c>
      <c r="P4196">
        <v>92</v>
      </c>
      <c r="Q4196" t="s">
        <v>634</v>
      </c>
      <c r="R4196">
        <f>SUMIFS(Table2[number],Table2[Event],"Goal",Table2[H/U],"HOME",Table2[GameID],Table2[[#This Row],[GameID]],Table2[GameTime],"&lt;="&amp;Table2[[#This Row],[GameTime]])</f>
        <v>5</v>
      </c>
      <c r="S4196">
        <f>SUMIFS(Table2[number],Table2[Event],"Goal",Table2[H/U],"AWAY",Table2[GameID],Table2[[#This Row],[GameID]],Table2[GameTime],"&lt;="&amp;Table2[[#This Row],[GameTime]])</f>
        <v>3</v>
      </c>
      <c r="T4196" t="str">
        <f>IF(Table2[[#This Row],[Event]]="Goal",Table2[[#This Row],[Hscore]]&amp;"-"&amp;Table2[[#This Row],[Uscore]],"")</f>
        <v/>
      </c>
      <c r="U4196">
        <v>3568</v>
      </c>
      <c r="V4196" s="1">
        <f>Table2[[#This Row],[GameTime]]-(Table2[[#This Row],[period]]-1)*1200</f>
        <v>1168</v>
      </c>
      <c r="W4196" s="1">
        <f>ROUNDDOWN(Table2[[#This Row],[Time]]/60,0)</f>
        <v>19</v>
      </c>
      <c r="X4196" s="1">
        <f>ROUNDDOWN((Table2[[#This Row],[Time]]/60-Table2[[#This Row],[Time2]])*60,0)</f>
        <v>27</v>
      </c>
      <c r="Y4196" s="1">
        <f>IF(Table2[[#This Row],[Time2]]&lt;10,0&amp;Table2[[#This Row],[Time2]],Table2[[#This Row],[Time2]])</f>
        <v>19</v>
      </c>
      <c r="Z4196" s="1">
        <f>IF(Table2[[#This Row],[Time3]]&lt;10,0&amp;Table2[[#This Row],[Time3]],Table2[[#This Row],[Time3]])</f>
        <v>27</v>
      </c>
      <c r="AA4196" s="2" t="str">
        <f>Table2[[#This Row],[Time4]]&amp;":"&amp;Table2[[#This Row],[Time5]]</f>
        <v>19:27</v>
      </c>
      <c r="AB4196" s="1" cm="1">
        <f t="array" ref="AB4196">IFERROR(IF(Table2[[#This Row],[code]]="","",_xlfn.IFS(AND(Table2[[#This Row],[code]]&lt;400,Table2[[#This Row],[code]]&lt;&gt;""),2,Table2[[#This Row],[code]]&gt;500,4)),"")</f>
        <v>2</v>
      </c>
      <c r="AC4196" s="1">
        <f>IF(Table2[[#This Row],[Event]]="Penalty",Table2[[#This Row],[number]],IF(Table2[[#This Row],[Event]]="Time-Out",401,""))</f>
        <v>220</v>
      </c>
      <c r="AD4196" s="1">
        <f>ROW(A4195)</f>
        <v>4195</v>
      </c>
      <c r="AE4196" s="1">
        <f>COUNTIFS(Table2[GameID],Table2[[#This Row],[GameID]],Table2[Column1],"&lt;="&amp;Table2[[#This Row],[Column1]])-1</f>
        <v>14</v>
      </c>
    </row>
    <row r="4197" spans="1:31" x14ac:dyDescent="0.45">
      <c r="A4197" t="s">
        <v>599</v>
      </c>
      <c r="B4197" t="str">
        <f>_xlfn.TEXTBEFORE(Table2[[#This Row],[Kamp]]," - ")</f>
        <v>Aab</v>
      </c>
      <c r="C4197" t="str">
        <f>_xlfn.TEXTAFTER(Table2[[#This Row],[Kamp]],"- ")</f>
        <v>Hvidovre Attack</v>
      </c>
      <c r="D4197">
        <v>45346</v>
      </c>
      <c r="E4197">
        <v>83629</v>
      </c>
      <c r="F4197">
        <v>20232024</v>
      </c>
      <c r="G4197" t="s">
        <v>418</v>
      </c>
      <c r="H4197" t="s">
        <v>659</v>
      </c>
      <c r="I4197" t="s">
        <v>677</v>
      </c>
      <c r="J4197">
        <v>3</v>
      </c>
      <c r="K4197">
        <v>31138</v>
      </c>
      <c r="L4197">
        <v>217</v>
      </c>
      <c r="M4197" t="s">
        <v>631</v>
      </c>
      <c r="N4197" t="s">
        <v>74</v>
      </c>
      <c r="O4197" t="s">
        <v>634</v>
      </c>
      <c r="P4197">
        <v>92</v>
      </c>
      <c r="Q4197" t="s">
        <v>634</v>
      </c>
      <c r="R4197">
        <f>SUMIFS(Table2[number],Table2[Event],"Goal",Table2[H/U],"HOME",Table2[GameID],Table2[[#This Row],[GameID]],Table2[GameTime],"&lt;="&amp;Table2[[#This Row],[GameTime]])</f>
        <v>5</v>
      </c>
      <c r="S4197">
        <f>SUMIFS(Table2[number],Table2[Event],"Goal",Table2[H/U],"AWAY",Table2[GameID],Table2[[#This Row],[GameID]],Table2[GameTime],"&lt;="&amp;Table2[[#This Row],[GameTime]])</f>
        <v>3</v>
      </c>
      <c r="T4197" t="str">
        <f>IF(Table2[[#This Row],[Event]]="Goal",Table2[[#This Row],[Hscore]]&amp;"-"&amp;Table2[[#This Row],[Uscore]],"")</f>
        <v/>
      </c>
      <c r="U4197">
        <v>3568</v>
      </c>
      <c r="V4197" s="1">
        <f>Table2[[#This Row],[GameTime]]-(Table2[[#This Row],[period]]-1)*1200</f>
        <v>1168</v>
      </c>
      <c r="W4197" s="1">
        <f>ROUNDDOWN(Table2[[#This Row],[Time]]/60,0)</f>
        <v>19</v>
      </c>
      <c r="X4197" s="1">
        <f>ROUNDDOWN((Table2[[#This Row],[Time]]/60-Table2[[#This Row],[Time2]])*60,0)</f>
        <v>27</v>
      </c>
      <c r="Y4197" s="1">
        <f>IF(Table2[[#This Row],[Time2]]&lt;10,0&amp;Table2[[#This Row],[Time2]],Table2[[#This Row],[Time2]])</f>
        <v>19</v>
      </c>
      <c r="Z4197" s="1">
        <f>IF(Table2[[#This Row],[Time3]]&lt;10,0&amp;Table2[[#This Row],[Time3]],Table2[[#This Row],[Time3]])</f>
        <v>27</v>
      </c>
      <c r="AA4197" s="2" t="str">
        <f>Table2[[#This Row],[Time4]]&amp;":"&amp;Table2[[#This Row],[Time5]]</f>
        <v>19:27</v>
      </c>
      <c r="AB4197" s="1" cm="1">
        <f t="array" ref="AB4197">IFERROR(IF(Table2[[#This Row],[code]]="","",_xlfn.IFS(AND(Table2[[#This Row],[code]]&lt;400,Table2[[#This Row],[code]]&lt;&gt;""),2,Table2[[#This Row],[code]]&gt;500,4)),"")</f>
        <v>2</v>
      </c>
      <c r="AC4197" s="1">
        <f>IF(Table2[[#This Row],[Event]]="Penalty",Table2[[#This Row],[number]],IF(Table2[[#This Row],[Event]]="Time-Out",401,""))</f>
        <v>217</v>
      </c>
      <c r="AD4197" s="1">
        <f>ROW(A4196)</f>
        <v>4196</v>
      </c>
      <c r="AE4197" s="1">
        <f>COUNTIFS(Table2[GameID],Table2[[#This Row],[GameID]],Table2[Column1],"&lt;="&amp;Table2[[#This Row],[Column1]])-1</f>
        <v>15</v>
      </c>
    </row>
    <row r="4198" spans="1:31" x14ac:dyDescent="0.45">
      <c r="A4198" t="s">
        <v>598</v>
      </c>
      <c r="B4198" t="str">
        <f>_xlfn.TEXTBEFORE(Table2[[#This Row],[Kamp]]," - ")</f>
        <v>Copenhagen FC</v>
      </c>
      <c r="C4198" t="str">
        <f>_xlfn.TEXTAFTER(Table2[[#This Row],[Kamp]],"- ")</f>
        <v>Sunds Seahawks</v>
      </c>
      <c r="D4198">
        <v>45346</v>
      </c>
      <c r="E4198">
        <v>83630</v>
      </c>
      <c r="F4198">
        <v>20232024</v>
      </c>
      <c r="G4198" t="s">
        <v>418</v>
      </c>
      <c r="H4198" t="s">
        <v>667</v>
      </c>
      <c r="I4198" t="s">
        <v>678</v>
      </c>
      <c r="J4198">
        <v>1</v>
      </c>
      <c r="K4198">
        <v>31140</v>
      </c>
      <c r="L4198">
        <v>1</v>
      </c>
      <c r="M4198" t="s">
        <v>630</v>
      </c>
      <c r="N4198" t="s">
        <v>252</v>
      </c>
      <c r="O4198" t="s">
        <v>240</v>
      </c>
      <c r="P4198">
        <v>68</v>
      </c>
      <c r="Q4198">
        <v>3</v>
      </c>
      <c r="R4198">
        <f>SUMIFS(Table2[number],Table2[Event],"Goal",Table2[H/U],"HOME",Table2[GameID],Table2[[#This Row],[GameID]],Table2[GameTime],"&lt;="&amp;Table2[[#This Row],[GameTime]])</f>
        <v>1</v>
      </c>
      <c r="S4198">
        <f>SUMIFS(Table2[number],Table2[Event],"Goal",Table2[H/U],"AWAY",Table2[GameID],Table2[[#This Row],[GameID]],Table2[GameTime],"&lt;="&amp;Table2[[#This Row],[GameTime]])</f>
        <v>0</v>
      </c>
      <c r="T4198" t="str">
        <f>IF(Table2[[#This Row],[Event]]="Goal",Table2[[#This Row],[Hscore]]&amp;"-"&amp;Table2[[#This Row],[Uscore]],"")</f>
        <v>1-0</v>
      </c>
      <c r="U4198">
        <v>275</v>
      </c>
      <c r="V4198" s="1">
        <f>Table2[[#This Row],[GameTime]]-(Table2[[#This Row],[period]]-1)*1200</f>
        <v>275</v>
      </c>
      <c r="W4198" s="1">
        <f>ROUNDDOWN(Table2[[#This Row],[Time]]/60,0)</f>
        <v>4</v>
      </c>
      <c r="X4198" s="1">
        <f>ROUNDDOWN((Table2[[#This Row],[Time]]/60-Table2[[#This Row],[Time2]])*60,0)</f>
        <v>35</v>
      </c>
      <c r="Y4198" s="1" t="str">
        <f>IF(Table2[[#This Row],[Time2]]&lt;10,0&amp;Table2[[#This Row],[Time2]],Table2[[#This Row],[Time2]])</f>
        <v>04</v>
      </c>
      <c r="Z4198" s="1">
        <f>IF(Table2[[#This Row],[Time3]]&lt;10,0&amp;Table2[[#This Row],[Time3]],Table2[[#This Row],[Time3]])</f>
        <v>35</v>
      </c>
      <c r="AA4198" s="2" t="str">
        <f>Table2[[#This Row],[Time4]]&amp;":"&amp;Table2[[#This Row],[Time5]]</f>
        <v>04:35</v>
      </c>
      <c r="AB4198" s="1" t="str" cm="1">
        <f t="array" ref="AB4198">IFERROR(IF(Table2[[#This Row],[code]]="","",_xlfn.IFS(AND(Table2[[#This Row],[code]]&lt;400,Table2[[#This Row],[code]]&lt;&gt;""),2,Table2[[#This Row],[code]]&gt;500,4)),"")</f>
        <v/>
      </c>
      <c r="AC4198" s="1" t="str">
        <f>IF(Table2[[#This Row],[Event]]="Penalty",Table2[[#This Row],[number]],IF(Table2[[#This Row],[Event]]="Time-Out",401,""))</f>
        <v/>
      </c>
      <c r="AD4198" s="1">
        <f>ROW(A4197)</f>
        <v>4197</v>
      </c>
      <c r="AE4198" s="1">
        <f>COUNTIFS(Table2[GameID],Table2[[#This Row],[GameID]],Table2[Column1],"&lt;="&amp;Table2[[#This Row],[Column1]])-1</f>
        <v>0</v>
      </c>
    </row>
    <row r="4199" spans="1:31" x14ac:dyDescent="0.45">
      <c r="A4199" t="s">
        <v>598</v>
      </c>
      <c r="B4199" t="str">
        <f>_xlfn.TEXTBEFORE(Table2[[#This Row],[Kamp]]," - ")</f>
        <v>Copenhagen FC</v>
      </c>
      <c r="C4199" t="str">
        <f>_xlfn.TEXTAFTER(Table2[[#This Row],[Kamp]],"- ")</f>
        <v>Sunds Seahawks</v>
      </c>
      <c r="D4199">
        <v>45346</v>
      </c>
      <c r="E4199">
        <v>83630</v>
      </c>
      <c r="F4199">
        <v>20232024</v>
      </c>
      <c r="G4199" t="s">
        <v>418</v>
      </c>
      <c r="H4199" t="s">
        <v>668</v>
      </c>
      <c r="I4199" t="s">
        <v>677</v>
      </c>
      <c r="J4199">
        <v>1</v>
      </c>
      <c r="K4199">
        <v>31144</v>
      </c>
      <c r="L4199">
        <v>1</v>
      </c>
      <c r="M4199" t="s">
        <v>630</v>
      </c>
      <c r="N4199" t="s">
        <v>218</v>
      </c>
      <c r="O4199" t="s">
        <v>653</v>
      </c>
      <c r="P4199">
        <v>17</v>
      </c>
      <c r="Q4199">
        <v>15</v>
      </c>
      <c r="R4199">
        <f>SUMIFS(Table2[number],Table2[Event],"Goal",Table2[H/U],"HOME",Table2[GameID],Table2[[#This Row],[GameID]],Table2[GameTime],"&lt;="&amp;Table2[[#This Row],[GameTime]])</f>
        <v>1</v>
      </c>
      <c r="S4199">
        <f>SUMIFS(Table2[number],Table2[Event],"Goal",Table2[H/U],"AWAY",Table2[GameID],Table2[[#This Row],[GameID]],Table2[GameTime],"&lt;="&amp;Table2[[#This Row],[GameTime]])</f>
        <v>1</v>
      </c>
      <c r="T4199" t="str">
        <f>IF(Table2[[#This Row],[Event]]="Goal",Table2[[#This Row],[Hscore]]&amp;"-"&amp;Table2[[#This Row],[Uscore]],"")</f>
        <v>1-1</v>
      </c>
      <c r="U4199">
        <v>967</v>
      </c>
      <c r="V4199" s="1">
        <f>Table2[[#This Row],[GameTime]]-(Table2[[#This Row],[period]]-1)*1200</f>
        <v>967</v>
      </c>
      <c r="W4199" s="1">
        <f>ROUNDDOWN(Table2[[#This Row],[Time]]/60,0)</f>
        <v>16</v>
      </c>
      <c r="X4199" s="1">
        <f>ROUNDDOWN((Table2[[#This Row],[Time]]/60-Table2[[#This Row],[Time2]])*60,0)</f>
        <v>7</v>
      </c>
      <c r="Y4199" s="1">
        <f>IF(Table2[[#This Row],[Time2]]&lt;10,0&amp;Table2[[#This Row],[Time2]],Table2[[#This Row],[Time2]])</f>
        <v>16</v>
      </c>
      <c r="Z4199" s="1" t="str">
        <f>IF(Table2[[#This Row],[Time3]]&lt;10,0&amp;Table2[[#This Row],[Time3]],Table2[[#This Row],[Time3]])</f>
        <v>07</v>
      </c>
      <c r="AA4199" s="2" t="str">
        <f>Table2[[#This Row],[Time4]]&amp;":"&amp;Table2[[#This Row],[Time5]]</f>
        <v>16:07</v>
      </c>
      <c r="AB4199" s="1" t="str" cm="1">
        <f t="array" ref="AB4199">IFERROR(IF(Table2[[#This Row],[code]]="","",_xlfn.IFS(AND(Table2[[#This Row],[code]]&lt;400,Table2[[#This Row],[code]]&lt;&gt;""),2,Table2[[#This Row],[code]]&gt;500,4)),"")</f>
        <v/>
      </c>
      <c r="AC4199" s="1" t="str">
        <f>IF(Table2[[#This Row],[Event]]="Penalty",Table2[[#This Row],[number]],IF(Table2[[#This Row],[Event]]="Time-Out",401,""))</f>
        <v/>
      </c>
      <c r="AD4199" s="1">
        <f>ROW(A4198)</f>
        <v>4198</v>
      </c>
      <c r="AE4199" s="1">
        <f>COUNTIFS(Table2[GameID],Table2[[#This Row],[GameID]],Table2[Column1],"&lt;="&amp;Table2[[#This Row],[Column1]])-1</f>
        <v>1</v>
      </c>
    </row>
    <row r="4200" spans="1:31" x14ac:dyDescent="0.45">
      <c r="A4200" t="s">
        <v>598</v>
      </c>
      <c r="B4200" t="str">
        <f>_xlfn.TEXTBEFORE(Table2[[#This Row],[Kamp]]," - ")</f>
        <v>Copenhagen FC</v>
      </c>
      <c r="C4200" t="str">
        <f>_xlfn.TEXTAFTER(Table2[[#This Row],[Kamp]],"- ")</f>
        <v>Sunds Seahawks</v>
      </c>
      <c r="D4200">
        <v>45346</v>
      </c>
      <c r="E4200">
        <v>83630</v>
      </c>
      <c r="F4200">
        <v>20232024</v>
      </c>
      <c r="G4200" t="s">
        <v>418</v>
      </c>
      <c r="H4200" t="s">
        <v>668</v>
      </c>
      <c r="I4200" t="s">
        <v>677</v>
      </c>
      <c r="J4200">
        <v>1</v>
      </c>
      <c r="K4200">
        <v>31144</v>
      </c>
      <c r="L4200">
        <v>1</v>
      </c>
      <c r="M4200" t="s">
        <v>630</v>
      </c>
      <c r="N4200" t="s">
        <v>228</v>
      </c>
      <c r="O4200" t="s">
        <v>231</v>
      </c>
      <c r="P4200">
        <v>77</v>
      </c>
      <c r="Q4200">
        <v>97</v>
      </c>
      <c r="R4200">
        <f>SUMIFS(Table2[number],Table2[Event],"Goal",Table2[H/U],"HOME",Table2[GameID],Table2[[#This Row],[GameID]],Table2[GameTime],"&lt;="&amp;Table2[[#This Row],[GameTime]])</f>
        <v>1</v>
      </c>
      <c r="S4200">
        <f>SUMIFS(Table2[number],Table2[Event],"Goal",Table2[H/U],"AWAY",Table2[GameID],Table2[[#This Row],[GameID]],Table2[GameTime],"&lt;="&amp;Table2[[#This Row],[GameTime]])</f>
        <v>2</v>
      </c>
      <c r="T4200" t="str">
        <f>IF(Table2[[#This Row],[Event]]="Goal",Table2[[#This Row],[Hscore]]&amp;"-"&amp;Table2[[#This Row],[Uscore]],"")</f>
        <v>1-2</v>
      </c>
      <c r="U4200">
        <v>1169</v>
      </c>
      <c r="V4200" s="1">
        <f>Table2[[#This Row],[GameTime]]-(Table2[[#This Row],[period]]-1)*1200</f>
        <v>1169</v>
      </c>
      <c r="W4200" s="1">
        <f>ROUNDDOWN(Table2[[#This Row],[Time]]/60,0)</f>
        <v>19</v>
      </c>
      <c r="X4200" s="1">
        <f>ROUNDDOWN((Table2[[#This Row],[Time]]/60-Table2[[#This Row],[Time2]])*60,0)</f>
        <v>29</v>
      </c>
      <c r="Y4200" s="1">
        <f>IF(Table2[[#This Row],[Time2]]&lt;10,0&amp;Table2[[#This Row],[Time2]],Table2[[#This Row],[Time2]])</f>
        <v>19</v>
      </c>
      <c r="Z4200" s="1">
        <f>IF(Table2[[#This Row],[Time3]]&lt;10,0&amp;Table2[[#This Row],[Time3]],Table2[[#This Row],[Time3]])</f>
        <v>29</v>
      </c>
      <c r="AA4200" s="2" t="str">
        <f>Table2[[#This Row],[Time4]]&amp;":"&amp;Table2[[#This Row],[Time5]]</f>
        <v>19:29</v>
      </c>
      <c r="AB4200" s="1" t="str" cm="1">
        <f t="array" ref="AB4200">IFERROR(IF(Table2[[#This Row],[code]]="","",_xlfn.IFS(AND(Table2[[#This Row],[code]]&lt;400,Table2[[#This Row],[code]]&lt;&gt;""),2,Table2[[#This Row],[code]]&gt;500,4)),"")</f>
        <v/>
      </c>
      <c r="AC4200" s="1" t="str">
        <f>IF(Table2[[#This Row],[Event]]="Penalty",Table2[[#This Row],[number]],IF(Table2[[#This Row],[Event]]="Time-Out",401,""))</f>
        <v/>
      </c>
      <c r="AD4200" s="1">
        <f>ROW(A4199)</f>
        <v>4199</v>
      </c>
      <c r="AE4200" s="1">
        <f>COUNTIFS(Table2[GameID],Table2[[#This Row],[GameID]],Table2[Column1],"&lt;="&amp;Table2[[#This Row],[Column1]])-1</f>
        <v>2</v>
      </c>
    </row>
    <row r="4201" spans="1:31" x14ac:dyDescent="0.45">
      <c r="A4201" t="s">
        <v>598</v>
      </c>
      <c r="B4201" t="str">
        <f>_xlfn.TEXTBEFORE(Table2[[#This Row],[Kamp]]," - ")</f>
        <v>Copenhagen FC</v>
      </c>
      <c r="C4201" t="str">
        <f>_xlfn.TEXTAFTER(Table2[[#This Row],[Kamp]],"- ")</f>
        <v>Sunds Seahawks</v>
      </c>
      <c r="D4201">
        <v>45346</v>
      </c>
      <c r="E4201">
        <v>83630</v>
      </c>
      <c r="F4201">
        <v>20232024</v>
      </c>
      <c r="G4201" t="s">
        <v>418</v>
      </c>
      <c r="H4201" t="s">
        <v>667</v>
      </c>
      <c r="I4201" t="s">
        <v>678</v>
      </c>
      <c r="J4201">
        <v>2</v>
      </c>
      <c r="K4201">
        <v>31140</v>
      </c>
      <c r="L4201">
        <v>1</v>
      </c>
      <c r="M4201" t="s">
        <v>630</v>
      </c>
      <c r="N4201" t="s">
        <v>59</v>
      </c>
      <c r="O4201" t="s">
        <v>252</v>
      </c>
      <c r="P4201">
        <v>9</v>
      </c>
      <c r="Q4201">
        <v>68</v>
      </c>
      <c r="R4201">
        <f>SUMIFS(Table2[number],Table2[Event],"Goal",Table2[H/U],"HOME",Table2[GameID],Table2[[#This Row],[GameID]],Table2[GameTime],"&lt;="&amp;Table2[[#This Row],[GameTime]])</f>
        <v>2</v>
      </c>
      <c r="S4201">
        <f>SUMIFS(Table2[number],Table2[Event],"Goal",Table2[H/U],"AWAY",Table2[GameID],Table2[[#This Row],[GameID]],Table2[GameTime],"&lt;="&amp;Table2[[#This Row],[GameTime]])</f>
        <v>2</v>
      </c>
      <c r="T4201" t="str">
        <f>IF(Table2[[#This Row],[Event]]="Goal",Table2[[#This Row],[Hscore]]&amp;"-"&amp;Table2[[#This Row],[Uscore]],"")</f>
        <v>2-2</v>
      </c>
      <c r="U4201">
        <v>1395</v>
      </c>
      <c r="V4201" s="1">
        <f>Table2[[#This Row],[GameTime]]-(Table2[[#This Row],[period]]-1)*1200</f>
        <v>195</v>
      </c>
      <c r="W4201" s="1">
        <f>ROUNDDOWN(Table2[[#This Row],[Time]]/60,0)</f>
        <v>3</v>
      </c>
      <c r="X4201" s="1">
        <f>ROUNDDOWN((Table2[[#This Row],[Time]]/60-Table2[[#This Row],[Time2]])*60,0)</f>
        <v>15</v>
      </c>
      <c r="Y4201" s="1" t="str">
        <f>IF(Table2[[#This Row],[Time2]]&lt;10,0&amp;Table2[[#This Row],[Time2]],Table2[[#This Row],[Time2]])</f>
        <v>03</v>
      </c>
      <c r="Z4201" s="1">
        <f>IF(Table2[[#This Row],[Time3]]&lt;10,0&amp;Table2[[#This Row],[Time3]],Table2[[#This Row],[Time3]])</f>
        <v>15</v>
      </c>
      <c r="AA4201" s="2" t="str">
        <f>Table2[[#This Row],[Time4]]&amp;":"&amp;Table2[[#This Row],[Time5]]</f>
        <v>03:15</v>
      </c>
      <c r="AB4201" s="1" t="str" cm="1">
        <f t="array" ref="AB4201">IFERROR(IF(Table2[[#This Row],[code]]="","",_xlfn.IFS(AND(Table2[[#This Row],[code]]&lt;400,Table2[[#This Row],[code]]&lt;&gt;""),2,Table2[[#This Row],[code]]&gt;500,4)),"")</f>
        <v/>
      </c>
      <c r="AC4201" s="1" t="str">
        <f>IF(Table2[[#This Row],[Event]]="Penalty",Table2[[#This Row],[number]],IF(Table2[[#This Row],[Event]]="Time-Out",401,""))</f>
        <v/>
      </c>
      <c r="AD4201" s="1">
        <f>ROW(A4200)</f>
        <v>4200</v>
      </c>
      <c r="AE4201" s="1">
        <f>COUNTIFS(Table2[GameID],Table2[[#This Row],[GameID]],Table2[Column1],"&lt;="&amp;Table2[[#This Row],[Column1]])-1</f>
        <v>3</v>
      </c>
    </row>
    <row r="4202" spans="1:31" x14ac:dyDescent="0.45">
      <c r="A4202" t="s">
        <v>598</v>
      </c>
      <c r="B4202" t="str">
        <f>_xlfn.TEXTBEFORE(Table2[[#This Row],[Kamp]]," - ")</f>
        <v>Copenhagen FC</v>
      </c>
      <c r="C4202" t="str">
        <f>_xlfn.TEXTAFTER(Table2[[#This Row],[Kamp]],"- ")</f>
        <v>Sunds Seahawks</v>
      </c>
      <c r="D4202">
        <v>45346</v>
      </c>
      <c r="E4202">
        <v>83630</v>
      </c>
      <c r="F4202">
        <v>20232024</v>
      </c>
      <c r="G4202" t="s">
        <v>418</v>
      </c>
      <c r="H4202" t="s">
        <v>668</v>
      </c>
      <c r="I4202" t="s">
        <v>677</v>
      </c>
      <c r="J4202">
        <v>2</v>
      </c>
      <c r="K4202">
        <v>31144</v>
      </c>
      <c r="L4202">
        <v>1</v>
      </c>
      <c r="M4202" t="s">
        <v>630</v>
      </c>
      <c r="N4202" t="s">
        <v>231</v>
      </c>
      <c r="O4202" t="s">
        <v>213</v>
      </c>
      <c r="P4202">
        <v>97</v>
      </c>
      <c r="Q4202">
        <v>5</v>
      </c>
      <c r="R4202">
        <f>SUMIFS(Table2[number],Table2[Event],"Goal",Table2[H/U],"HOME",Table2[GameID],Table2[[#This Row],[GameID]],Table2[GameTime],"&lt;="&amp;Table2[[#This Row],[GameTime]])</f>
        <v>2</v>
      </c>
      <c r="S4202">
        <f>SUMIFS(Table2[number],Table2[Event],"Goal",Table2[H/U],"AWAY",Table2[GameID],Table2[[#This Row],[GameID]],Table2[GameTime],"&lt;="&amp;Table2[[#This Row],[GameTime]])</f>
        <v>3</v>
      </c>
      <c r="T4202" t="str">
        <f>IF(Table2[[#This Row],[Event]]="Goal",Table2[[#This Row],[Hscore]]&amp;"-"&amp;Table2[[#This Row],[Uscore]],"")</f>
        <v>2-3</v>
      </c>
      <c r="U4202">
        <v>1595</v>
      </c>
      <c r="V4202" s="1">
        <f>Table2[[#This Row],[GameTime]]-(Table2[[#This Row],[period]]-1)*1200</f>
        <v>395</v>
      </c>
      <c r="W4202" s="1">
        <f>ROUNDDOWN(Table2[[#This Row],[Time]]/60,0)</f>
        <v>6</v>
      </c>
      <c r="X4202" s="1">
        <f>ROUNDDOWN((Table2[[#This Row],[Time]]/60-Table2[[#This Row],[Time2]])*60,0)</f>
        <v>35</v>
      </c>
      <c r="Y4202" s="1" t="str">
        <f>IF(Table2[[#This Row],[Time2]]&lt;10,0&amp;Table2[[#This Row],[Time2]],Table2[[#This Row],[Time2]])</f>
        <v>06</v>
      </c>
      <c r="Z4202" s="1">
        <f>IF(Table2[[#This Row],[Time3]]&lt;10,0&amp;Table2[[#This Row],[Time3]],Table2[[#This Row],[Time3]])</f>
        <v>35</v>
      </c>
      <c r="AA4202" s="2" t="str">
        <f>Table2[[#This Row],[Time4]]&amp;":"&amp;Table2[[#This Row],[Time5]]</f>
        <v>06:35</v>
      </c>
      <c r="AB4202" s="1" t="str" cm="1">
        <f t="array" ref="AB4202">IFERROR(IF(Table2[[#This Row],[code]]="","",_xlfn.IFS(AND(Table2[[#This Row],[code]]&lt;400,Table2[[#This Row],[code]]&lt;&gt;""),2,Table2[[#This Row],[code]]&gt;500,4)),"")</f>
        <v/>
      </c>
      <c r="AC4202" s="1" t="str">
        <f>IF(Table2[[#This Row],[Event]]="Penalty",Table2[[#This Row],[number]],IF(Table2[[#This Row],[Event]]="Time-Out",401,""))</f>
        <v/>
      </c>
      <c r="AD4202" s="1">
        <f>ROW(A4201)</f>
        <v>4201</v>
      </c>
      <c r="AE4202" s="1">
        <f>COUNTIFS(Table2[GameID],Table2[[#This Row],[GameID]],Table2[Column1],"&lt;="&amp;Table2[[#This Row],[Column1]])-1</f>
        <v>4</v>
      </c>
    </row>
    <row r="4203" spans="1:31" x14ac:dyDescent="0.45">
      <c r="A4203" t="s">
        <v>598</v>
      </c>
      <c r="B4203" t="str">
        <f>_xlfn.TEXTBEFORE(Table2[[#This Row],[Kamp]]," - ")</f>
        <v>Copenhagen FC</v>
      </c>
      <c r="C4203" t="str">
        <f>_xlfn.TEXTAFTER(Table2[[#This Row],[Kamp]],"- ")</f>
        <v>Sunds Seahawks</v>
      </c>
      <c r="D4203">
        <v>45346</v>
      </c>
      <c r="E4203">
        <v>83630</v>
      </c>
      <c r="F4203">
        <v>20232024</v>
      </c>
      <c r="G4203" t="s">
        <v>418</v>
      </c>
      <c r="H4203" t="s">
        <v>667</v>
      </c>
      <c r="I4203" t="s">
        <v>678</v>
      </c>
      <c r="J4203">
        <v>2</v>
      </c>
      <c r="K4203">
        <v>31140</v>
      </c>
      <c r="L4203">
        <v>1</v>
      </c>
      <c r="M4203" t="s">
        <v>630</v>
      </c>
      <c r="N4203" t="s">
        <v>244</v>
      </c>
      <c r="O4203" t="s">
        <v>398</v>
      </c>
      <c r="P4203">
        <v>11</v>
      </c>
      <c r="Q4203">
        <v>5</v>
      </c>
      <c r="R4203">
        <f>SUMIFS(Table2[number],Table2[Event],"Goal",Table2[H/U],"HOME",Table2[GameID],Table2[[#This Row],[GameID]],Table2[GameTime],"&lt;="&amp;Table2[[#This Row],[GameTime]])</f>
        <v>3</v>
      </c>
      <c r="S4203">
        <f>SUMIFS(Table2[number],Table2[Event],"Goal",Table2[H/U],"AWAY",Table2[GameID],Table2[[#This Row],[GameID]],Table2[GameTime],"&lt;="&amp;Table2[[#This Row],[GameTime]])</f>
        <v>3</v>
      </c>
      <c r="T4203" t="str">
        <f>IF(Table2[[#This Row],[Event]]="Goal",Table2[[#This Row],[Hscore]]&amp;"-"&amp;Table2[[#This Row],[Uscore]],"")</f>
        <v>3-3</v>
      </c>
      <c r="U4203">
        <v>1846</v>
      </c>
      <c r="V4203" s="1">
        <f>Table2[[#This Row],[GameTime]]-(Table2[[#This Row],[period]]-1)*1200</f>
        <v>646</v>
      </c>
      <c r="W4203" s="1">
        <f>ROUNDDOWN(Table2[[#This Row],[Time]]/60,0)</f>
        <v>10</v>
      </c>
      <c r="X4203" s="1">
        <f>ROUNDDOWN((Table2[[#This Row],[Time]]/60-Table2[[#This Row],[Time2]])*60,0)</f>
        <v>46</v>
      </c>
      <c r="Y4203" s="1">
        <f>IF(Table2[[#This Row],[Time2]]&lt;10,0&amp;Table2[[#This Row],[Time2]],Table2[[#This Row],[Time2]])</f>
        <v>10</v>
      </c>
      <c r="Z4203" s="1">
        <f>IF(Table2[[#This Row],[Time3]]&lt;10,0&amp;Table2[[#This Row],[Time3]],Table2[[#This Row],[Time3]])</f>
        <v>46</v>
      </c>
      <c r="AA4203" s="2" t="str">
        <f>Table2[[#This Row],[Time4]]&amp;":"&amp;Table2[[#This Row],[Time5]]</f>
        <v>10:46</v>
      </c>
      <c r="AB4203" s="1" t="str" cm="1">
        <f t="array" ref="AB4203">IFERROR(IF(Table2[[#This Row],[code]]="","",_xlfn.IFS(AND(Table2[[#This Row],[code]]&lt;400,Table2[[#This Row],[code]]&lt;&gt;""),2,Table2[[#This Row],[code]]&gt;500,4)),"")</f>
        <v/>
      </c>
      <c r="AC4203" s="1" t="str">
        <f>IF(Table2[[#This Row],[Event]]="Penalty",Table2[[#This Row],[number]],IF(Table2[[#This Row],[Event]]="Time-Out",401,""))</f>
        <v/>
      </c>
      <c r="AD4203" s="1">
        <f>ROW(A4202)</f>
        <v>4202</v>
      </c>
      <c r="AE4203" s="1">
        <f>COUNTIFS(Table2[GameID],Table2[[#This Row],[GameID]],Table2[Column1],"&lt;="&amp;Table2[[#This Row],[Column1]])-1</f>
        <v>5</v>
      </c>
    </row>
    <row r="4204" spans="1:31" x14ac:dyDescent="0.45">
      <c r="A4204" t="s">
        <v>598</v>
      </c>
      <c r="B4204" t="str">
        <f>_xlfn.TEXTBEFORE(Table2[[#This Row],[Kamp]]," - ")</f>
        <v>Copenhagen FC</v>
      </c>
      <c r="C4204" t="str">
        <f>_xlfn.TEXTAFTER(Table2[[#This Row],[Kamp]],"- ")</f>
        <v>Sunds Seahawks</v>
      </c>
      <c r="D4204">
        <v>45346</v>
      </c>
      <c r="E4204">
        <v>83630</v>
      </c>
      <c r="F4204">
        <v>20232024</v>
      </c>
      <c r="G4204" t="s">
        <v>418</v>
      </c>
      <c r="H4204" t="s">
        <v>668</v>
      </c>
      <c r="I4204" t="s">
        <v>677</v>
      </c>
      <c r="J4204">
        <v>2</v>
      </c>
      <c r="K4204">
        <v>31144</v>
      </c>
      <c r="L4204">
        <v>219</v>
      </c>
      <c r="M4204" t="s">
        <v>631</v>
      </c>
      <c r="N4204" t="s">
        <v>219</v>
      </c>
      <c r="O4204" t="s">
        <v>634</v>
      </c>
      <c r="P4204">
        <v>23</v>
      </c>
      <c r="Q4204" t="s">
        <v>634</v>
      </c>
      <c r="R4204">
        <f>SUMIFS(Table2[number],Table2[Event],"Goal",Table2[H/U],"HOME",Table2[GameID],Table2[[#This Row],[GameID]],Table2[GameTime],"&lt;="&amp;Table2[[#This Row],[GameTime]])</f>
        <v>3</v>
      </c>
      <c r="S4204">
        <f>SUMIFS(Table2[number],Table2[Event],"Goal",Table2[H/U],"AWAY",Table2[GameID],Table2[[#This Row],[GameID]],Table2[GameTime],"&lt;="&amp;Table2[[#This Row],[GameTime]])</f>
        <v>3</v>
      </c>
      <c r="T4204" t="str">
        <f>IF(Table2[[#This Row],[Event]]="Goal",Table2[[#This Row],[Hscore]]&amp;"-"&amp;Table2[[#This Row],[Uscore]],"")</f>
        <v/>
      </c>
      <c r="U4204">
        <v>1938</v>
      </c>
      <c r="V4204" s="1">
        <f>Table2[[#This Row],[GameTime]]-(Table2[[#This Row],[period]]-1)*1200</f>
        <v>738</v>
      </c>
      <c r="W4204" s="1">
        <f>ROUNDDOWN(Table2[[#This Row],[Time]]/60,0)</f>
        <v>12</v>
      </c>
      <c r="X4204" s="1">
        <f>ROUNDDOWN((Table2[[#This Row],[Time]]/60-Table2[[#This Row],[Time2]])*60,0)</f>
        <v>18</v>
      </c>
      <c r="Y4204" s="1">
        <f>IF(Table2[[#This Row],[Time2]]&lt;10,0&amp;Table2[[#This Row],[Time2]],Table2[[#This Row],[Time2]])</f>
        <v>12</v>
      </c>
      <c r="Z4204" s="1">
        <f>IF(Table2[[#This Row],[Time3]]&lt;10,0&amp;Table2[[#This Row],[Time3]],Table2[[#This Row],[Time3]])</f>
        <v>18</v>
      </c>
      <c r="AA4204" s="2" t="str">
        <f>Table2[[#This Row],[Time4]]&amp;":"&amp;Table2[[#This Row],[Time5]]</f>
        <v>12:18</v>
      </c>
      <c r="AB4204" s="1" cm="1">
        <f t="array" ref="AB4204">IFERROR(IF(Table2[[#This Row],[code]]="","",_xlfn.IFS(AND(Table2[[#This Row],[code]]&lt;400,Table2[[#This Row],[code]]&lt;&gt;""),2,Table2[[#This Row],[code]]&gt;500,4)),"")</f>
        <v>2</v>
      </c>
      <c r="AC4204" s="1">
        <f>IF(Table2[[#This Row],[Event]]="Penalty",Table2[[#This Row],[number]],IF(Table2[[#This Row],[Event]]="Time-Out",401,""))</f>
        <v>219</v>
      </c>
      <c r="AD4204" s="1">
        <f>ROW(A4203)</f>
        <v>4203</v>
      </c>
      <c r="AE4204" s="1">
        <f>COUNTIFS(Table2[GameID],Table2[[#This Row],[GameID]],Table2[Column1],"&lt;="&amp;Table2[[#This Row],[Column1]])-1</f>
        <v>6</v>
      </c>
    </row>
    <row r="4205" spans="1:31" x14ac:dyDescent="0.45">
      <c r="A4205" t="s">
        <v>598</v>
      </c>
      <c r="B4205" t="str">
        <f>_xlfn.TEXTBEFORE(Table2[[#This Row],[Kamp]]," - ")</f>
        <v>Copenhagen FC</v>
      </c>
      <c r="C4205" t="str">
        <f>_xlfn.TEXTAFTER(Table2[[#This Row],[Kamp]],"- ")</f>
        <v>Sunds Seahawks</v>
      </c>
      <c r="D4205">
        <v>45346</v>
      </c>
      <c r="E4205">
        <v>83630</v>
      </c>
      <c r="F4205">
        <v>20232024</v>
      </c>
      <c r="G4205" t="s">
        <v>418</v>
      </c>
      <c r="H4205" t="s">
        <v>668</v>
      </c>
      <c r="I4205" t="s">
        <v>677</v>
      </c>
      <c r="J4205">
        <v>3</v>
      </c>
      <c r="K4205">
        <v>31144</v>
      </c>
      <c r="L4205">
        <v>1</v>
      </c>
      <c r="M4205" t="s">
        <v>630</v>
      </c>
      <c r="N4205" t="s">
        <v>213</v>
      </c>
      <c r="O4205" t="s">
        <v>231</v>
      </c>
      <c r="P4205">
        <v>5</v>
      </c>
      <c r="Q4205">
        <v>97</v>
      </c>
      <c r="R4205">
        <f>SUMIFS(Table2[number],Table2[Event],"Goal",Table2[H/U],"HOME",Table2[GameID],Table2[[#This Row],[GameID]],Table2[GameTime],"&lt;="&amp;Table2[[#This Row],[GameTime]])</f>
        <v>3</v>
      </c>
      <c r="S4205">
        <f>SUMIFS(Table2[number],Table2[Event],"Goal",Table2[H/U],"AWAY",Table2[GameID],Table2[[#This Row],[GameID]],Table2[GameTime],"&lt;="&amp;Table2[[#This Row],[GameTime]])</f>
        <v>4</v>
      </c>
      <c r="T4205" t="str">
        <f>IF(Table2[[#This Row],[Event]]="Goal",Table2[[#This Row],[Hscore]]&amp;"-"&amp;Table2[[#This Row],[Uscore]],"")</f>
        <v>3-4</v>
      </c>
      <c r="U4205">
        <v>2499</v>
      </c>
      <c r="V4205" s="1">
        <f>Table2[[#This Row],[GameTime]]-(Table2[[#This Row],[period]]-1)*1200</f>
        <v>99</v>
      </c>
      <c r="W4205" s="1">
        <f>ROUNDDOWN(Table2[[#This Row],[Time]]/60,0)</f>
        <v>1</v>
      </c>
      <c r="X4205" s="1">
        <f>ROUNDDOWN((Table2[[#This Row],[Time]]/60-Table2[[#This Row],[Time2]])*60,0)</f>
        <v>39</v>
      </c>
      <c r="Y4205" s="1" t="str">
        <f>IF(Table2[[#This Row],[Time2]]&lt;10,0&amp;Table2[[#This Row],[Time2]],Table2[[#This Row],[Time2]])</f>
        <v>01</v>
      </c>
      <c r="Z4205" s="1">
        <f>IF(Table2[[#This Row],[Time3]]&lt;10,0&amp;Table2[[#This Row],[Time3]],Table2[[#This Row],[Time3]])</f>
        <v>39</v>
      </c>
      <c r="AA4205" s="2" t="str">
        <f>Table2[[#This Row],[Time4]]&amp;":"&amp;Table2[[#This Row],[Time5]]</f>
        <v>01:39</v>
      </c>
      <c r="AB4205" s="1" t="str" cm="1">
        <f t="array" ref="AB4205">IFERROR(IF(Table2[[#This Row],[code]]="","",_xlfn.IFS(AND(Table2[[#This Row],[code]]&lt;400,Table2[[#This Row],[code]]&lt;&gt;""),2,Table2[[#This Row],[code]]&gt;500,4)),"")</f>
        <v/>
      </c>
      <c r="AC4205" s="1" t="str">
        <f>IF(Table2[[#This Row],[Event]]="Penalty",Table2[[#This Row],[number]],IF(Table2[[#This Row],[Event]]="Time-Out",401,""))</f>
        <v/>
      </c>
      <c r="AD4205" s="1">
        <f>ROW(A4204)</f>
        <v>4204</v>
      </c>
      <c r="AE4205" s="1">
        <f>COUNTIFS(Table2[GameID],Table2[[#This Row],[GameID]],Table2[Column1],"&lt;="&amp;Table2[[#This Row],[Column1]])-1</f>
        <v>7</v>
      </c>
    </row>
    <row r="4206" spans="1:31" x14ac:dyDescent="0.45">
      <c r="A4206" t="s">
        <v>598</v>
      </c>
      <c r="B4206" t="str">
        <f>_xlfn.TEXTBEFORE(Table2[[#This Row],[Kamp]]," - ")</f>
        <v>Copenhagen FC</v>
      </c>
      <c r="C4206" t="str">
        <f>_xlfn.TEXTAFTER(Table2[[#This Row],[Kamp]],"- ")</f>
        <v>Sunds Seahawks</v>
      </c>
      <c r="D4206">
        <v>45346</v>
      </c>
      <c r="E4206">
        <v>83630</v>
      </c>
      <c r="F4206">
        <v>20232024</v>
      </c>
      <c r="G4206" t="s">
        <v>418</v>
      </c>
      <c r="H4206" t="s">
        <v>667</v>
      </c>
      <c r="I4206" t="s">
        <v>678</v>
      </c>
      <c r="J4206">
        <v>3</v>
      </c>
      <c r="K4206">
        <v>31140</v>
      </c>
      <c r="L4206">
        <v>1</v>
      </c>
      <c r="M4206" t="s">
        <v>630</v>
      </c>
      <c r="N4206" t="s">
        <v>243</v>
      </c>
      <c r="O4206" t="s">
        <v>245</v>
      </c>
      <c r="P4206">
        <v>17</v>
      </c>
      <c r="Q4206">
        <v>10</v>
      </c>
      <c r="R4206">
        <f>SUMIFS(Table2[number],Table2[Event],"Goal",Table2[H/U],"HOME",Table2[GameID],Table2[[#This Row],[GameID]],Table2[GameTime],"&lt;="&amp;Table2[[#This Row],[GameTime]])</f>
        <v>4</v>
      </c>
      <c r="S4206">
        <f>SUMIFS(Table2[number],Table2[Event],"Goal",Table2[H/U],"AWAY",Table2[GameID],Table2[[#This Row],[GameID]],Table2[GameTime],"&lt;="&amp;Table2[[#This Row],[GameTime]])</f>
        <v>4</v>
      </c>
      <c r="T4206" t="str">
        <f>IF(Table2[[#This Row],[Event]]="Goal",Table2[[#This Row],[Hscore]]&amp;"-"&amp;Table2[[#This Row],[Uscore]],"")</f>
        <v>4-4</v>
      </c>
      <c r="U4206">
        <v>2717</v>
      </c>
      <c r="V4206" s="1">
        <f>Table2[[#This Row],[GameTime]]-(Table2[[#This Row],[period]]-1)*1200</f>
        <v>317</v>
      </c>
      <c r="W4206" s="1">
        <f>ROUNDDOWN(Table2[[#This Row],[Time]]/60,0)</f>
        <v>5</v>
      </c>
      <c r="X4206" s="1">
        <f>ROUNDDOWN((Table2[[#This Row],[Time]]/60-Table2[[#This Row],[Time2]])*60,0)</f>
        <v>17</v>
      </c>
      <c r="Y4206" s="1" t="str">
        <f>IF(Table2[[#This Row],[Time2]]&lt;10,0&amp;Table2[[#This Row],[Time2]],Table2[[#This Row],[Time2]])</f>
        <v>05</v>
      </c>
      <c r="Z4206" s="1">
        <f>IF(Table2[[#This Row],[Time3]]&lt;10,0&amp;Table2[[#This Row],[Time3]],Table2[[#This Row],[Time3]])</f>
        <v>17</v>
      </c>
      <c r="AA4206" s="2" t="str">
        <f>Table2[[#This Row],[Time4]]&amp;":"&amp;Table2[[#This Row],[Time5]]</f>
        <v>05:17</v>
      </c>
      <c r="AB4206" s="1" t="str" cm="1">
        <f t="array" ref="AB4206">IFERROR(IF(Table2[[#This Row],[code]]="","",_xlfn.IFS(AND(Table2[[#This Row],[code]]&lt;400,Table2[[#This Row],[code]]&lt;&gt;""),2,Table2[[#This Row],[code]]&gt;500,4)),"")</f>
        <v/>
      </c>
      <c r="AC4206" s="1" t="str">
        <f>IF(Table2[[#This Row],[Event]]="Penalty",Table2[[#This Row],[number]],IF(Table2[[#This Row],[Event]]="Time-Out",401,""))</f>
        <v/>
      </c>
      <c r="AD4206" s="1">
        <f>ROW(A4205)</f>
        <v>4205</v>
      </c>
      <c r="AE4206" s="1">
        <f>COUNTIFS(Table2[GameID],Table2[[#This Row],[GameID]],Table2[Column1],"&lt;="&amp;Table2[[#This Row],[Column1]])-1</f>
        <v>8</v>
      </c>
    </row>
    <row r="4207" spans="1:31" x14ac:dyDescent="0.45">
      <c r="A4207" t="s">
        <v>598</v>
      </c>
      <c r="B4207" t="str">
        <f>_xlfn.TEXTBEFORE(Table2[[#This Row],[Kamp]]," - ")</f>
        <v>Copenhagen FC</v>
      </c>
      <c r="C4207" t="str">
        <f>_xlfn.TEXTAFTER(Table2[[#This Row],[Kamp]],"- ")</f>
        <v>Sunds Seahawks</v>
      </c>
      <c r="D4207">
        <v>45346</v>
      </c>
      <c r="E4207">
        <v>83630</v>
      </c>
      <c r="F4207">
        <v>20232024</v>
      </c>
      <c r="G4207" t="s">
        <v>418</v>
      </c>
      <c r="H4207" t="s">
        <v>667</v>
      </c>
      <c r="I4207" t="s">
        <v>678</v>
      </c>
      <c r="J4207">
        <v>3</v>
      </c>
      <c r="K4207">
        <v>31140</v>
      </c>
      <c r="L4207">
        <v>0</v>
      </c>
      <c r="M4207" t="s">
        <v>631</v>
      </c>
      <c r="N4207" t="s">
        <v>248</v>
      </c>
      <c r="O4207" t="s">
        <v>634</v>
      </c>
      <c r="P4207">
        <v>31</v>
      </c>
      <c r="Q4207" t="s">
        <v>634</v>
      </c>
      <c r="R4207">
        <f>SUMIFS(Table2[number],Table2[Event],"Goal",Table2[H/U],"HOME",Table2[GameID],Table2[[#This Row],[GameID]],Table2[GameTime],"&lt;="&amp;Table2[[#This Row],[GameTime]])</f>
        <v>4</v>
      </c>
      <c r="S4207">
        <f>SUMIFS(Table2[number],Table2[Event],"Goal",Table2[H/U],"AWAY",Table2[GameID],Table2[[#This Row],[GameID]],Table2[GameTime],"&lt;="&amp;Table2[[#This Row],[GameTime]])</f>
        <v>4</v>
      </c>
      <c r="T4207" t="str">
        <f>IF(Table2[[#This Row],[Event]]="Goal",Table2[[#This Row],[Hscore]]&amp;"-"&amp;Table2[[#This Row],[Uscore]],"")</f>
        <v/>
      </c>
      <c r="U4207">
        <v>3018</v>
      </c>
      <c r="V4207" s="1">
        <f>Table2[[#This Row],[GameTime]]-(Table2[[#This Row],[period]]-1)*1200</f>
        <v>618</v>
      </c>
      <c r="W4207" s="1">
        <f>ROUNDDOWN(Table2[[#This Row],[Time]]/60,0)</f>
        <v>10</v>
      </c>
      <c r="X4207" s="1">
        <f>ROUNDDOWN((Table2[[#This Row],[Time]]/60-Table2[[#This Row],[Time2]])*60,0)</f>
        <v>18</v>
      </c>
      <c r="Y4207" s="1">
        <f>IF(Table2[[#This Row],[Time2]]&lt;10,0&amp;Table2[[#This Row],[Time2]],Table2[[#This Row],[Time2]])</f>
        <v>10</v>
      </c>
      <c r="Z4207" s="1">
        <f>IF(Table2[[#This Row],[Time3]]&lt;10,0&amp;Table2[[#This Row],[Time3]],Table2[[#This Row],[Time3]])</f>
        <v>18</v>
      </c>
      <c r="AA4207" s="2" t="str">
        <f>Table2[[#This Row],[Time4]]&amp;":"&amp;Table2[[#This Row],[Time5]]</f>
        <v>10:18</v>
      </c>
      <c r="AB4207" s="1" cm="1">
        <f t="array" ref="AB4207">IFERROR(IF(Table2[[#This Row],[code]]="","",_xlfn.IFS(AND(Table2[[#This Row],[code]]&lt;400,Table2[[#This Row],[code]]&lt;&gt;""),2,Table2[[#This Row],[code]]&gt;500,4)),"")</f>
        <v>2</v>
      </c>
      <c r="AC4207" s="1">
        <f>IF(Table2[[#This Row],[Event]]="Penalty",Table2[[#This Row],[number]],IF(Table2[[#This Row],[Event]]="Time-Out",401,""))</f>
        <v>0</v>
      </c>
      <c r="AD4207" s="1">
        <f>ROW(A4206)</f>
        <v>4206</v>
      </c>
      <c r="AE4207" s="1">
        <f>COUNTIFS(Table2[GameID],Table2[[#This Row],[GameID]],Table2[Column1],"&lt;="&amp;Table2[[#This Row],[Column1]])-1</f>
        <v>9</v>
      </c>
    </row>
    <row r="4208" spans="1:31" x14ac:dyDescent="0.45">
      <c r="A4208" t="s">
        <v>598</v>
      </c>
      <c r="B4208" t="str">
        <f>_xlfn.TEXTBEFORE(Table2[[#This Row],[Kamp]]," - ")</f>
        <v>Copenhagen FC</v>
      </c>
      <c r="C4208" t="str">
        <f>_xlfn.TEXTAFTER(Table2[[#This Row],[Kamp]],"- ")</f>
        <v>Sunds Seahawks</v>
      </c>
      <c r="D4208">
        <v>45346</v>
      </c>
      <c r="E4208">
        <v>83630</v>
      </c>
      <c r="F4208">
        <v>20232024</v>
      </c>
      <c r="G4208" t="s">
        <v>418</v>
      </c>
      <c r="H4208" t="s">
        <v>668</v>
      </c>
      <c r="I4208" t="s">
        <v>677</v>
      </c>
      <c r="J4208">
        <v>3</v>
      </c>
      <c r="K4208">
        <v>31144</v>
      </c>
      <c r="L4208">
        <v>1</v>
      </c>
      <c r="M4208" t="s">
        <v>630</v>
      </c>
      <c r="N4208" t="s">
        <v>228</v>
      </c>
      <c r="O4208" t="s">
        <v>231</v>
      </c>
      <c r="P4208">
        <v>77</v>
      </c>
      <c r="Q4208">
        <v>97</v>
      </c>
      <c r="R4208">
        <f>SUMIFS(Table2[number],Table2[Event],"Goal",Table2[H/U],"HOME",Table2[GameID],Table2[[#This Row],[GameID]],Table2[GameTime],"&lt;="&amp;Table2[[#This Row],[GameTime]])</f>
        <v>4</v>
      </c>
      <c r="S4208">
        <f>SUMIFS(Table2[number],Table2[Event],"Goal",Table2[H/U],"AWAY",Table2[GameID],Table2[[#This Row],[GameID]],Table2[GameTime],"&lt;="&amp;Table2[[#This Row],[GameTime]])</f>
        <v>5</v>
      </c>
      <c r="T4208" t="str">
        <f>IF(Table2[[#This Row],[Event]]="Goal",Table2[[#This Row],[Hscore]]&amp;"-"&amp;Table2[[#This Row],[Uscore]],"")</f>
        <v>4-5</v>
      </c>
      <c r="U4208">
        <v>3071</v>
      </c>
      <c r="V4208" s="1">
        <f>Table2[[#This Row],[GameTime]]-(Table2[[#This Row],[period]]-1)*1200</f>
        <v>671</v>
      </c>
      <c r="W4208" s="1">
        <f>ROUNDDOWN(Table2[[#This Row],[Time]]/60,0)</f>
        <v>11</v>
      </c>
      <c r="X4208" s="1">
        <f>ROUNDDOWN((Table2[[#This Row],[Time]]/60-Table2[[#This Row],[Time2]])*60,0)</f>
        <v>11</v>
      </c>
      <c r="Y4208" s="1">
        <f>IF(Table2[[#This Row],[Time2]]&lt;10,0&amp;Table2[[#This Row],[Time2]],Table2[[#This Row],[Time2]])</f>
        <v>11</v>
      </c>
      <c r="Z4208" s="1">
        <f>IF(Table2[[#This Row],[Time3]]&lt;10,0&amp;Table2[[#This Row],[Time3]],Table2[[#This Row],[Time3]])</f>
        <v>11</v>
      </c>
      <c r="AA4208" s="2" t="str">
        <f>Table2[[#This Row],[Time4]]&amp;":"&amp;Table2[[#This Row],[Time5]]</f>
        <v>11:11</v>
      </c>
      <c r="AB4208" s="1" t="str" cm="1">
        <f t="array" ref="AB4208">IFERROR(IF(Table2[[#This Row],[code]]="","",_xlfn.IFS(AND(Table2[[#This Row],[code]]&lt;400,Table2[[#This Row],[code]]&lt;&gt;""),2,Table2[[#This Row],[code]]&gt;500,4)),"")</f>
        <v/>
      </c>
      <c r="AC4208" s="1" t="str">
        <f>IF(Table2[[#This Row],[Event]]="Penalty",Table2[[#This Row],[number]],IF(Table2[[#This Row],[Event]]="Time-Out",401,""))</f>
        <v/>
      </c>
      <c r="AD4208" s="1">
        <f>ROW(A4207)</f>
        <v>4207</v>
      </c>
      <c r="AE4208" s="1">
        <f>COUNTIFS(Table2[GameID],Table2[[#This Row],[GameID]],Table2[Column1],"&lt;="&amp;Table2[[#This Row],[Column1]])-1</f>
        <v>10</v>
      </c>
    </row>
    <row r="4209" spans="1:31" x14ac:dyDescent="0.45">
      <c r="A4209" t="s">
        <v>598</v>
      </c>
      <c r="B4209" t="str">
        <f>_xlfn.TEXTBEFORE(Table2[[#This Row],[Kamp]]," - ")</f>
        <v>Copenhagen FC</v>
      </c>
      <c r="C4209" t="str">
        <f>_xlfn.TEXTAFTER(Table2[[#This Row],[Kamp]],"- ")</f>
        <v>Sunds Seahawks</v>
      </c>
      <c r="D4209">
        <v>45346</v>
      </c>
      <c r="E4209">
        <v>83630</v>
      </c>
      <c r="F4209">
        <v>20232024</v>
      </c>
      <c r="G4209" t="s">
        <v>418</v>
      </c>
      <c r="H4209" t="s">
        <v>667</v>
      </c>
      <c r="I4209" t="s">
        <v>678</v>
      </c>
      <c r="J4209">
        <v>3</v>
      </c>
      <c r="K4209">
        <v>31140</v>
      </c>
      <c r="L4209">
        <v>1</v>
      </c>
      <c r="M4209" t="s">
        <v>630</v>
      </c>
      <c r="N4209" t="s">
        <v>252</v>
      </c>
      <c r="O4209" t="s">
        <v>634</v>
      </c>
      <c r="P4209">
        <v>68</v>
      </c>
      <c r="Q4209" t="s">
        <v>634</v>
      </c>
      <c r="R4209">
        <f>SUMIFS(Table2[number],Table2[Event],"Goal",Table2[H/U],"HOME",Table2[GameID],Table2[[#This Row],[GameID]],Table2[GameTime],"&lt;="&amp;Table2[[#This Row],[GameTime]])</f>
        <v>5</v>
      </c>
      <c r="S4209">
        <f>SUMIFS(Table2[number],Table2[Event],"Goal",Table2[H/U],"AWAY",Table2[GameID],Table2[[#This Row],[GameID]],Table2[GameTime],"&lt;="&amp;Table2[[#This Row],[GameTime]])</f>
        <v>5</v>
      </c>
      <c r="T4209" t="str">
        <f>IF(Table2[[#This Row],[Event]]="Goal",Table2[[#This Row],[Hscore]]&amp;"-"&amp;Table2[[#This Row],[Uscore]],"")</f>
        <v>5-5</v>
      </c>
      <c r="U4209">
        <v>3094</v>
      </c>
      <c r="V4209" s="1">
        <f>Table2[[#This Row],[GameTime]]-(Table2[[#This Row],[period]]-1)*1200</f>
        <v>694</v>
      </c>
      <c r="W4209" s="1">
        <f>ROUNDDOWN(Table2[[#This Row],[Time]]/60,0)</f>
        <v>11</v>
      </c>
      <c r="X4209" s="1">
        <f>ROUNDDOWN((Table2[[#This Row],[Time]]/60-Table2[[#This Row],[Time2]])*60,0)</f>
        <v>34</v>
      </c>
      <c r="Y4209" s="1">
        <f>IF(Table2[[#This Row],[Time2]]&lt;10,0&amp;Table2[[#This Row],[Time2]],Table2[[#This Row],[Time2]])</f>
        <v>11</v>
      </c>
      <c r="Z4209" s="1">
        <f>IF(Table2[[#This Row],[Time3]]&lt;10,0&amp;Table2[[#This Row],[Time3]],Table2[[#This Row],[Time3]])</f>
        <v>34</v>
      </c>
      <c r="AA4209" s="2" t="str">
        <f>Table2[[#This Row],[Time4]]&amp;":"&amp;Table2[[#This Row],[Time5]]</f>
        <v>11:34</v>
      </c>
      <c r="AB4209" s="1" t="str" cm="1">
        <f t="array" ref="AB4209">IFERROR(IF(Table2[[#This Row],[code]]="","",_xlfn.IFS(AND(Table2[[#This Row],[code]]&lt;400,Table2[[#This Row],[code]]&lt;&gt;""),2,Table2[[#This Row],[code]]&gt;500,4)),"")</f>
        <v/>
      </c>
      <c r="AC4209" s="1" t="str">
        <f>IF(Table2[[#This Row],[Event]]="Penalty",Table2[[#This Row],[number]],IF(Table2[[#This Row],[Event]]="Time-Out",401,""))</f>
        <v/>
      </c>
      <c r="AD4209" s="1">
        <f>ROW(A4208)</f>
        <v>4208</v>
      </c>
      <c r="AE4209" s="1">
        <f>COUNTIFS(Table2[GameID],Table2[[#This Row],[GameID]],Table2[Column1],"&lt;="&amp;Table2[[#This Row],[Column1]])-1</f>
        <v>11</v>
      </c>
    </row>
    <row r="4210" spans="1:31" x14ac:dyDescent="0.45">
      <c r="A4210" t="s">
        <v>598</v>
      </c>
      <c r="B4210" t="str">
        <f>_xlfn.TEXTBEFORE(Table2[[#This Row],[Kamp]]," - ")</f>
        <v>Copenhagen FC</v>
      </c>
      <c r="C4210" t="str">
        <f>_xlfn.TEXTAFTER(Table2[[#This Row],[Kamp]],"- ")</f>
        <v>Sunds Seahawks</v>
      </c>
      <c r="D4210">
        <v>45346</v>
      </c>
      <c r="E4210">
        <v>83630</v>
      </c>
      <c r="F4210">
        <v>20232024</v>
      </c>
      <c r="G4210" t="s">
        <v>418</v>
      </c>
      <c r="H4210" t="s">
        <v>667</v>
      </c>
      <c r="I4210" t="s">
        <v>678</v>
      </c>
      <c r="J4210">
        <v>3</v>
      </c>
      <c r="K4210">
        <v>31140</v>
      </c>
      <c r="L4210">
        <v>0</v>
      </c>
      <c r="M4210" t="s">
        <v>633</v>
      </c>
      <c r="N4210" t="s">
        <v>634</v>
      </c>
      <c r="O4210" t="s">
        <v>634</v>
      </c>
      <c r="P4210" t="s">
        <v>634</v>
      </c>
      <c r="Q4210" t="s">
        <v>634</v>
      </c>
      <c r="R4210">
        <f>SUMIFS(Table2[number],Table2[Event],"Goal",Table2[H/U],"HOME",Table2[GameID],Table2[[#This Row],[GameID]],Table2[GameTime],"&lt;="&amp;Table2[[#This Row],[GameTime]])</f>
        <v>5</v>
      </c>
      <c r="S4210">
        <f>SUMIFS(Table2[number],Table2[Event],"Goal",Table2[H/U],"AWAY",Table2[GameID],Table2[[#This Row],[GameID]],Table2[GameTime],"&lt;="&amp;Table2[[#This Row],[GameTime]])</f>
        <v>5</v>
      </c>
      <c r="T4210" t="str">
        <f>IF(Table2[[#This Row],[Event]]="Goal",Table2[[#This Row],[Hscore]]&amp;"-"&amp;Table2[[#This Row],[Uscore]],"")</f>
        <v/>
      </c>
      <c r="U4210">
        <v>3529</v>
      </c>
      <c r="V4210" s="1">
        <f>Table2[[#This Row],[GameTime]]-(Table2[[#This Row],[period]]-1)*1200</f>
        <v>1129</v>
      </c>
      <c r="W4210" s="1">
        <f>ROUNDDOWN(Table2[[#This Row],[Time]]/60,0)</f>
        <v>18</v>
      </c>
      <c r="X4210" s="1">
        <f>ROUNDDOWN((Table2[[#This Row],[Time]]/60-Table2[[#This Row],[Time2]])*60,0)</f>
        <v>49</v>
      </c>
      <c r="Y4210" s="1">
        <f>IF(Table2[[#This Row],[Time2]]&lt;10,0&amp;Table2[[#This Row],[Time2]],Table2[[#This Row],[Time2]])</f>
        <v>18</v>
      </c>
      <c r="Z4210" s="1">
        <f>IF(Table2[[#This Row],[Time3]]&lt;10,0&amp;Table2[[#This Row],[Time3]],Table2[[#This Row],[Time3]])</f>
        <v>49</v>
      </c>
      <c r="AA4210" s="2" t="str">
        <f>Table2[[#This Row],[Time4]]&amp;":"&amp;Table2[[#This Row],[Time5]]</f>
        <v>18:49</v>
      </c>
      <c r="AB4210" s="1" t="str" cm="1">
        <f t="array" ref="AB4210">IFERROR(IF(Table2[[#This Row],[code]]="","",_xlfn.IFS(AND(Table2[[#This Row],[code]]&lt;400,Table2[[#This Row],[code]]&lt;&gt;""),2,Table2[[#This Row],[code]]&gt;500,4)),"")</f>
        <v/>
      </c>
      <c r="AC4210" s="1">
        <f>IF(Table2[[#This Row],[Event]]="Penalty",Table2[[#This Row],[number]],IF(Table2[[#This Row],[Event]]="Time-Out",401,""))</f>
        <v>401</v>
      </c>
      <c r="AD4210" s="1">
        <f>ROW(A4209)</f>
        <v>4209</v>
      </c>
      <c r="AE4210" s="1">
        <f>COUNTIFS(Table2[GameID],Table2[[#This Row],[GameID]],Table2[Column1],"&lt;="&amp;Table2[[#This Row],[Column1]])-1</f>
        <v>12</v>
      </c>
    </row>
    <row r="4211" spans="1:31" x14ac:dyDescent="0.45">
      <c r="A4211" t="s">
        <v>598</v>
      </c>
      <c r="B4211" t="str">
        <f>_xlfn.TEXTBEFORE(Table2[[#This Row],[Kamp]]," - ")</f>
        <v>Copenhagen FC</v>
      </c>
      <c r="C4211" t="str">
        <f>_xlfn.TEXTAFTER(Table2[[#This Row],[Kamp]],"- ")</f>
        <v>Sunds Seahawks</v>
      </c>
      <c r="D4211">
        <v>45346</v>
      </c>
      <c r="E4211">
        <v>83630</v>
      </c>
      <c r="F4211">
        <v>20232024</v>
      </c>
      <c r="G4211" t="s">
        <v>418</v>
      </c>
      <c r="H4211" t="s">
        <v>668</v>
      </c>
      <c r="I4211" t="s">
        <v>677</v>
      </c>
      <c r="J4211">
        <v>4</v>
      </c>
      <c r="K4211">
        <v>31144</v>
      </c>
      <c r="L4211">
        <v>1</v>
      </c>
      <c r="M4211" t="s">
        <v>630</v>
      </c>
      <c r="N4211" t="s">
        <v>231</v>
      </c>
      <c r="O4211" t="s">
        <v>228</v>
      </c>
      <c r="P4211">
        <v>97</v>
      </c>
      <c r="Q4211">
        <v>77</v>
      </c>
      <c r="R4211">
        <f>SUMIFS(Table2[number],Table2[Event],"Goal",Table2[H/U],"HOME",Table2[GameID],Table2[[#This Row],[GameID]],Table2[GameTime],"&lt;="&amp;Table2[[#This Row],[GameTime]])</f>
        <v>5</v>
      </c>
      <c r="S4211">
        <f>SUMIFS(Table2[number],Table2[Event],"Goal",Table2[H/U],"AWAY",Table2[GameID],Table2[[#This Row],[GameID]],Table2[GameTime],"&lt;="&amp;Table2[[#This Row],[GameTime]])</f>
        <v>6</v>
      </c>
      <c r="T4211" t="str">
        <f>IF(Table2[[#This Row],[Event]]="Goal",Table2[[#This Row],[Hscore]]&amp;"-"&amp;Table2[[#This Row],[Uscore]],"")</f>
        <v>5-6</v>
      </c>
      <c r="U4211">
        <v>3842</v>
      </c>
      <c r="V4211" s="1">
        <f>Table2[[#This Row],[GameTime]]-(Table2[[#This Row],[period]]-1)*1200</f>
        <v>242</v>
      </c>
      <c r="W4211" s="1">
        <f>ROUNDDOWN(Table2[[#This Row],[Time]]/60,0)</f>
        <v>4</v>
      </c>
      <c r="X4211" s="1">
        <f>ROUNDDOWN((Table2[[#This Row],[Time]]/60-Table2[[#This Row],[Time2]])*60,0)</f>
        <v>1</v>
      </c>
      <c r="Y4211" s="1" t="str">
        <f>IF(Table2[[#This Row],[Time2]]&lt;10,0&amp;Table2[[#This Row],[Time2]],Table2[[#This Row],[Time2]])</f>
        <v>04</v>
      </c>
      <c r="Z4211" s="1" t="str">
        <f>IF(Table2[[#This Row],[Time3]]&lt;10,0&amp;Table2[[#This Row],[Time3]],Table2[[#This Row],[Time3]])</f>
        <v>01</v>
      </c>
      <c r="AA4211" s="2" t="str">
        <f>Table2[[#This Row],[Time4]]&amp;":"&amp;Table2[[#This Row],[Time5]]</f>
        <v>04:01</v>
      </c>
      <c r="AB4211" s="1" t="str" cm="1">
        <f t="array" ref="AB4211">IFERROR(IF(Table2[[#This Row],[code]]="","",_xlfn.IFS(AND(Table2[[#This Row],[code]]&lt;400,Table2[[#This Row],[code]]&lt;&gt;""),2,Table2[[#This Row],[code]]&gt;500,4)),"")</f>
        <v/>
      </c>
      <c r="AC4211" s="1" t="str">
        <f>IF(Table2[[#This Row],[Event]]="Penalty",Table2[[#This Row],[number]],IF(Table2[[#This Row],[Event]]="Time-Out",401,""))</f>
        <v/>
      </c>
      <c r="AD4211" s="1">
        <f>ROW(A4210)</f>
        <v>4210</v>
      </c>
      <c r="AE4211" s="1">
        <f>COUNTIFS(Table2[GameID],Table2[[#This Row],[GameID]],Table2[Column1],"&lt;="&amp;Table2[[#This Row],[Column1]])-1</f>
        <v>13</v>
      </c>
    </row>
    <row r="4212" spans="1:31" x14ac:dyDescent="0.45">
      <c r="A4212" t="s">
        <v>553</v>
      </c>
      <c r="B4212" t="str">
        <f>_xlfn.TEXTBEFORE(Table2[[#This Row],[Kamp]]," - ")</f>
        <v>Blackhawks</v>
      </c>
      <c r="C4212" t="str">
        <f>_xlfn.TEXTAFTER(Table2[[#This Row],[Kamp]],"- ")</f>
        <v>Aab</v>
      </c>
      <c r="D4212">
        <v>45350</v>
      </c>
      <c r="E4212">
        <v>83631</v>
      </c>
      <c r="F4212">
        <v>20232024</v>
      </c>
      <c r="G4212" t="s">
        <v>418</v>
      </c>
      <c r="H4212" t="s">
        <v>661</v>
      </c>
      <c r="I4212" t="s">
        <v>678</v>
      </c>
      <c r="J4212">
        <v>1</v>
      </c>
      <c r="K4212">
        <v>31143</v>
      </c>
      <c r="L4212">
        <v>1</v>
      </c>
      <c r="M4212" t="s">
        <v>630</v>
      </c>
      <c r="N4212" t="s">
        <v>635</v>
      </c>
      <c r="O4212" t="s">
        <v>634</v>
      </c>
      <c r="P4212">
        <v>23</v>
      </c>
      <c r="Q4212" t="s">
        <v>634</v>
      </c>
      <c r="R4212">
        <f>SUMIFS(Table2[number],Table2[Event],"Goal",Table2[H/U],"HOME",Table2[GameID],Table2[[#This Row],[GameID]],Table2[GameTime],"&lt;="&amp;Table2[[#This Row],[GameTime]])</f>
        <v>1</v>
      </c>
      <c r="S4212">
        <f>SUMIFS(Table2[number],Table2[Event],"Goal",Table2[H/U],"AWAY",Table2[GameID],Table2[[#This Row],[GameID]],Table2[GameTime],"&lt;="&amp;Table2[[#This Row],[GameTime]])</f>
        <v>0</v>
      </c>
      <c r="T4212" t="str">
        <f>IF(Table2[[#This Row],[Event]]="Goal",Table2[[#This Row],[Hscore]]&amp;"-"&amp;Table2[[#This Row],[Uscore]],"")</f>
        <v>1-0</v>
      </c>
      <c r="U4212">
        <v>105</v>
      </c>
      <c r="V4212" s="1">
        <f>Table2[[#This Row],[GameTime]]-(Table2[[#This Row],[period]]-1)*1200</f>
        <v>105</v>
      </c>
      <c r="W4212" s="1">
        <f>ROUNDDOWN(Table2[[#This Row],[Time]]/60,0)</f>
        <v>1</v>
      </c>
      <c r="X4212" s="1">
        <f>ROUNDDOWN((Table2[[#This Row],[Time]]/60-Table2[[#This Row],[Time2]])*60,0)</f>
        <v>45</v>
      </c>
      <c r="Y4212" s="1" t="str">
        <f>IF(Table2[[#This Row],[Time2]]&lt;10,0&amp;Table2[[#This Row],[Time2]],Table2[[#This Row],[Time2]])</f>
        <v>01</v>
      </c>
      <c r="Z4212" s="1">
        <f>IF(Table2[[#This Row],[Time3]]&lt;10,0&amp;Table2[[#This Row],[Time3]],Table2[[#This Row],[Time3]])</f>
        <v>45</v>
      </c>
      <c r="AA4212" s="2" t="str">
        <f>Table2[[#This Row],[Time4]]&amp;":"&amp;Table2[[#This Row],[Time5]]</f>
        <v>01:45</v>
      </c>
      <c r="AB4212" s="1" t="str" cm="1">
        <f t="array" ref="AB4212">IFERROR(IF(Table2[[#This Row],[code]]="","",_xlfn.IFS(AND(Table2[[#This Row],[code]]&lt;400,Table2[[#This Row],[code]]&lt;&gt;""),2,Table2[[#This Row],[code]]&gt;500,4)),"")</f>
        <v/>
      </c>
      <c r="AC4212" s="1" t="str">
        <f>IF(Table2[[#This Row],[Event]]="Penalty",Table2[[#This Row],[number]],IF(Table2[[#This Row],[Event]]="Time-Out",401,""))</f>
        <v/>
      </c>
      <c r="AD4212" s="1">
        <f>ROW(A4211)</f>
        <v>4211</v>
      </c>
      <c r="AE4212" s="1">
        <f>COUNTIFS(Table2[GameID],Table2[[#This Row],[GameID]],Table2[Column1],"&lt;="&amp;Table2[[#This Row],[Column1]])-1</f>
        <v>0</v>
      </c>
    </row>
    <row r="4213" spans="1:31" x14ac:dyDescent="0.45">
      <c r="A4213" t="s">
        <v>553</v>
      </c>
      <c r="B4213" t="str">
        <f>_xlfn.TEXTBEFORE(Table2[[#This Row],[Kamp]]," - ")</f>
        <v>Blackhawks</v>
      </c>
      <c r="C4213" t="str">
        <f>_xlfn.TEXTAFTER(Table2[[#This Row],[Kamp]],"- ")</f>
        <v>Aab</v>
      </c>
      <c r="D4213">
        <v>45350</v>
      </c>
      <c r="E4213">
        <v>83631</v>
      </c>
      <c r="F4213">
        <v>20232024</v>
      </c>
      <c r="G4213" t="s">
        <v>418</v>
      </c>
      <c r="H4213" t="s">
        <v>661</v>
      </c>
      <c r="I4213" t="s">
        <v>678</v>
      </c>
      <c r="J4213">
        <v>1</v>
      </c>
      <c r="K4213">
        <v>31143</v>
      </c>
      <c r="L4213">
        <v>212</v>
      </c>
      <c r="M4213" t="s">
        <v>631</v>
      </c>
      <c r="N4213" t="s">
        <v>148</v>
      </c>
      <c r="O4213" t="s">
        <v>634</v>
      </c>
      <c r="P4213">
        <v>95</v>
      </c>
      <c r="Q4213" t="s">
        <v>634</v>
      </c>
      <c r="R4213">
        <f>SUMIFS(Table2[number],Table2[Event],"Goal",Table2[H/U],"HOME",Table2[GameID],Table2[[#This Row],[GameID]],Table2[GameTime],"&lt;="&amp;Table2[[#This Row],[GameTime]])</f>
        <v>1</v>
      </c>
      <c r="S4213">
        <f>SUMIFS(Table2[number],Table2[Event],"Goal",Table2[H/U],"AWAY",Table2[GameID],Table2[[#This Row],[GameID]],Table2[GameTime],"&lt;="&amp;Table2[[#This Row],[GameTime]])</f>
        <v>0</v>
      </c>
      <c r="T4213" t="str">
        <f>IF(Table2[[#This Row],[Event]]="Goal",Table2[[#This Row],[Hscore]]&amp;"-"&amp;Table2[[#This Row],[Uscore]],"")</f>
        <v/>
      </c>
      <c r="U4213">
        <v>411</v>
      </c>
      <c r="V4213" s="1">
        <f>Table2[[#This Row],[GameTime]]-(Table2[[#This Row],[period]]-1)*1200</f>
        <v>411</v>
      </c>
      <c r="W4213" s="1">
        <f>ROUNDDOWN(Table2[[#This Row],[Time]]/60,0)</f>
        <v>6</v>
      </c>
      <c r="X4213" s="1">
        <f>ROUNDDOWN((Table2[[#This Row],[Time]]/60-Table2[[#This Row],[Time2]])*60,0)</f>
        <v>51</v>
      </c>
      <c r="Y4213" s="1" t="str">
        <f>IF(Table2[[#This Row],[Time2]]&lt;10,0&amp;Table2[[#This Row],[Time2]],Table2[[#This Row],[Time2]])</f>
        <v>06</v>
      </c>
      <c r="Z4213" s="1">
        <f>IF(Table2[[#This Row],[Time3]]&lt;10,0&amp;Table2[[#This Row],[Time3]],Table2[[#This Row],[Time3]])</f>
        <v>51</v>
      </c>
      <c r="AA4213" s="2" t="str">
        <f>Table2[[#This Row],[Time4]]&amp;":"&amp;Table2[[#This Row],[Time5]]</f>
        <v>06:51</v>
      </c>
      <c r="AB4213" s="1" cm="1">
        <f t="array" ref="AB4213">IFERROR(IF(Table2[[#This Row],[code]]="","",_xlfn.IFS(AND(Table2[[#This Row],[code]]&lt;400,Table2[[#This Row],[code]]&lt;&gt;""),2,Table2[[#This Row],[code]]&gt;500,4)),"")</f>
        <v>2</v>
      </c>
      <c r="AC4213" s="1">
        <f>IF(Table2[[#This Row],[Event]]="Penalty",Table2[[#This Row],[number]],IF(Table2[[#This Row],[Event]]="Time-Out",401,""))</f>
        <v>212</v>
      </c>
      <c r="AD4213" s="1">
        <f>ROW(A4212)</f>
        <v>4212</v>
      </c>
      <c r="AE4213" s="1">
        <f>COUNTIFS(Table2[GameID],Table2[[#This Row],[GameID]],Table2[Column1],"&lt;="&amp;Table2[[#This Row],[Column1]])-1</f>
        <v>1</v>
      </c>
    </row>
    <row r="4214" spans="1:31" x14ac:dyDescent="0.45">
      <c r="A4214" t="s">
        <v>553</v>
      </c>
      <c r="B4214" t="str">
        <f>_xlfn.TEXTBEFORE(Table2[[#This Row],[Kamp]]," - ")</f>
        <v>Blackhawks</v>
      </c>
      <c r="C4214" t="str">
        <f>_xlfn.TEXTAFTER(Table2[[#This Row],[Kamp]],"- ")</f>
        <v>Aab</v>
      </c>
      <c r="D4214">
        <v>45350</v>
      </c>
      <c r="E4214">
        <v>83631</v>
      </c>
      <c r="F4214">
        <v>20232024</v>
      </c>
      <c r="G4214" t="s">
        <v>418</v>
      </c>
      <c r="H4214" t="s">
        <v>669</v>
      </c>
      <c r="I4214" t="s">
        <v>677</v>
      </c>
      <c r="J4214">
        <v>1</v>
      </c>
      <c r="K4214">
        <v>31146</v>
      </c>
      <c r="L4214">
        <v>1</v>
      </c>
      <c r="M4214" t="s">
        <v>630</v>
      </c>
      <c r="N4214" t="s">
        <v>146</v>
      </c>
      <c r="O4214" t="s">
        <v>140</v>
      </c>
      <c r="P4214">
        <v>91</v>
      </c>
      <c r="Q4214">
        <v>60</v>
      </c>
      <c r="R4214">
        <f>SUMIFS(Table2[number],Table2[Event],"Goal",Table2[H/U],"HOME",Table2[GameID],Table2[[#This Row],[GameID]],Table2[GameTime],"&lt;="&amp;Table2[[#This Row],[GameTime]])</f>
        <v>1</v>
      </c>
      <c r="S4214">
        <f>SUMIFS(Table2[number],Table2[Event],"Goal",Table2[H/U],"AWAY",Table2[GameID],Table2[[#This Row],[GameID]],Table2[GameTime],"&lt;="&amp;Table2[[#This Row],[GameTime]])</f>
        <v>1</v>
      </c>
      <c r="T4214" t="str">
        <f>IF(Table2[[#This Row],[Event]]="Goal",Table2[[#This Row],[Hscore]]&amp;"-"&amp;Table2[[#This Row],[Uscore]],"")</f>
        <v>1-1</v>
      </c>
      <c r="U4214">
        <v>461</v>
      </c>
      <c r="V4214" s="1">
        <f>Table2[[#This Row],[GameTime]]-(Table2[[#This Row],[period]]-1)*1200</f>
        <v>461</v>
      </c>
      <c r="W4214" s="1">
        <f>ROUNDDOWN(Table2[[#This Row],[Time]]/60,0)</f>
        <v>7</v>
      </c>
      <c r="X4214" s="1">
        <f>ROUNDDOWN((Table2[[#This Row],[Time]]/60-Table2[[#This Row],[Time2]])*60,0)</f>
        <v>41</v>
      </c>
      <c r="Y4214" s="1" t="str">
        <f>IF(Table2[[#This Row],[Time2]]&lt;10,0&amp;Table2[[#This Row],[Time2]],Table2[[#This Row],[Time2]])</f>
        <v>07</v>
      </c>
      <c r="Z4214" s="1">
        <f>IF(Table2[[#This Row],[Time3]]&lt;10,0&amp;Table2[[#This Row],[Time3]],Table2[[#This Row],[Time3]])</f>
        <v>41</v>
      </c>
      <c r="AA4214" s="2" t="str">
        <f>Table2[[#This Row],[Time4]]&amp;":"&amp;Table2[[#This Row],[Time5]]</f>
        <v>07:41</v>
      </c>
      <c r="AB4214" s="1" t="str" cm="1">
        <f t="array" ref="AB4214">IFERROR(IF(Table2[[#This Row],[code]]="","",_xlfn.IFS(AND(Table2[[#This Row],[code]]&lt;400,Table2[[#This Row],[code]]&lt;&gt;""),2,Table2[[#This Row],[code]]&gt;500,4)),"")</f>
        <v/>
      </c>
      <c r="AC4214" s="1" t="str">
        <f>IF(Table2[[#This Row],[Event]]="Penalty",Table2[[#This Row],[number]],IF(Table2[[#This Row],[Event]]="Time-Out",401,""))</f>
        <v/>
      </c>
      <c r="AD4214" s="1">
        <f>ROW(A4213)</f>
        <v>4213</v>
      </c>
      <c r="AE4214" s="1">
        <f>COUNTIFS(Table2[GameID],Table2[[#This Row],[GameID]],Table2[Column1],"&lt;="&amp;Table2[[#This Row],[Column1]])-1</f>
        <v>2</v>
      </c>
    </row>
    <row r="4215" spans="1:31" x14ac:dyDescent="0.45">
      <c r="A4215" t="s">
        <v>553</v>
      </c>
      <c r="B4215" t="str">
        <f>_xlfn.TEXTBEFORE(Table2[[#This Row],[Kamp]]," - ")</f>
        <v>Blackhawks</v>
      </c>
      <c r="C4215" t="str">
        <f>_xlfn.TEXTAFTER(Table2[[#This Row],[Kamp]],"- ")</f>
        <v>Aab</v>
      </c>
      <c r="D4215">
        <v>45350</v>
      </c>
      <c r="E4215">
        <v>83631</v>
      </c>
      <c r="F4215">
        <v>20232024</v>
      </c>
      <c r="G4215" t="s">
        <v>418</v>
      </c>
      <c r="H4215" t="s">
        <v>661</v>
      </c>
      <c r="I4215" t="s">
        <v>678</v>
      </c>
      <c r="J4215">
        <v>1</v>
      </c>
      <c r="K4215">
        <v>31143</v>
      </c>
      <c r="L4215">
        <v>1</v>
      </c>
      <c r="M4215" t="s">
        <v>630</v>
      </c>
      <c r="N4215" t="s">
        <v>390</v>
      </c>
      <c r="O4215" t="s">
        <v>148</v>
      </c>
      <c r="P4215">
        <v>94</v>
      </c>
      <c r="Q4215">
        <v>95</v>
      </c>
      <c r="R4215">
        <f>SUMIFS(Table2[number],Table2[Event],"Goal",Table2[H/U],"HOME",Table2[GameID],Table2[[#This Row],[GameID]],Table2[GameTime],"&lt;="&amp;Table2[[#This Row],[GameTime]])</f>
        <v>2</v>
      </c>
      <c r="S4215">
        <f>SUMIFS(Table2[number],Table2[Event],"Goal",Table2[H/U],"AWAY",Table2[GameID],Table2[[#This Row],[GameID]],Table2[GameTime],"&lt;="&amp;Table2[[#This Row],[GameTime]])</f>
        <v>1</v>
      </c>
      <c r="T4215" t="str">
        <f>IF(Table2[[#This Row],[Event]]="Goal",Table2[[#This Row],[Hscore]]&amp;"-"&amp;Table2[[#This Row],[Uscore]],"")</f>
        <v>2-1</v>
      </c>
      <c r="U4215">
        <v>994</v>
      </c>
      <c r="V4215" s="1">
        <f>Table2[[#This Row],[GameTime]]-(Table2[[#This Row],[period]]-1)*1200</f>
        <v>994</v>
      </c>
      <c r="W4215" s="1">
        <f>ROUNDDOWN(Table2[[#This Row],[Time]]/60,0)</f>
        <v>16</v>
      </c>
      <c r="X4215" s="1">
        <f>ROUNDDOWN((Table2[[#This Row],[Time]]/60-Table2[[#This Row],[Time2]])*60,0)</f>
        <v>34</v>
      </c>
      <c r="Y4215" s="1">
        <f>IF(Table2[[#This Row],[Time2]]&lt;10,0&amp;Table2[[#This Row],[Time2]],Table2[[#This Row],[Time2]])</f>
        <v>16</v>
      </c>
      <c r="Z4215" s="1">
        <f>IF(Table2[[#This Row],[Time3]]&lt;10,0&amp;Table2[[#This Row],[Time3]],Table2[[#This Row],[Time3]])</f>
        <v>34</v>
      </c>
      <c r="AA4215" s="2" t="str">
        <f>Table2[[#This Row],[Time4]]&amp;":"&amp;Table2[[#This Row],[Time5]]</f>
        <v>16:34</v>
      </c>
      <c r="AB4215" s="1" t="str" cm="1">
        <f t="array" ref="AB4215">IFERROR(IF(Table2[[#This Row],[code]]="","",_xlfn.IFS(AND(Table2[[#This Row],[code]]&lt;400,Table2[[#This Row],[code]]&lt;&gt;""),2,Table2[[#This Row],[code]]&gt;500,4)),"")</f>
        <v/>
      </c>
      <c r="AC4215" s="1" t="str">
        <f>IF(Table2[[#This Row],[Event]]="Penalty",Table2[[#This Row],[number]],IF(Table2[[#This Row],[Event]]="Time-Out",401,""))</f>
        <v/>
      </c>
      <c r="AD4215" s="1">
        <f>ROW(A4214)</f>
        <v>4214</v>
      </c>
      <c r="AE4215" s="1">
        <f>COUNTIFS(Table2[GameID],Table2[[#This Row],[GameID]],Table2[Column1],"&lt;="&amp;Table2[[#This Row],[Column1]])-1</f>
        <v>3</v>
      </c>
    </row>
    <row r="4216" spans="1:31" x14ac:dyDescent="0.45">
      <c r="A4216" t="s">
        <v>553</v>
      </c>
      <c r="B4216" t="str">
        <f>_xlfn.TEXTBEFORE(Table2[[#This Row],[Kamp]]," - ")</f>
        <v>Blackhawks</v>
      </c>
      <c r="C4216" t="str">
        <f>_xlfn.TEXTAFTER(Table2[[#This Row],[Kamp]],"- ")</f>
        <v>Aab</v>
      </c>
      <c r="D4216">
        <v>45350</v>
      </c>
      <c r="E4216">
        <v>83631</v>
      </c>
      <c r="F4216">
        <v>20232024</v>
      </c>
      <c r="G4216" t="s">
        <v>418</v>
      </c>
      <c r="H4216" t="s">
        <v>661</v>
      </c>
      <c r="I4216" t="s">
        <v>678</v>
      </c>
      <c r="J4216">
        <v>1</v>
      </c>
      <c r="K4216">
        <v>31143</v>
      </c>
      <c r="L4216">
        <v>1</v>
      </c>
      <c r="M4216" t="s">
        <v>630</v>
      </c>
      <c r="N4216" t="s">
        <v>263</v>
      </c>
      <c r="O4216" t="s">
        <v>149</v>
      </c>
      <c r="P4216">
        <v>9</v>
      </c>
      <c r="Q4216">
        <v>98</v>
      </c>
      <c r="R4216">
        <f>SUMIFS(Table2[number],Table2[Event],"Goal",Table2[H/U],"HOME",Table2[GameID],Table2[[#This Row],[GameID]],Table2[GameTime],"&lt;="&amp;Table2[[#This Row],[GameTime]])</f>
        <v>3</v>
      </c>
      <c r="S4216">
        <f>SUMIFS(Table2[number],Table2[Event],"Goal",Table2[H/U],"AWAY",Table2[GameID],Table2[[#This Row],[GameID]],Table2[GameTime],"&lt;="&amp;Table2[[#This Row],[GameTime]])</f>
        <v>1</v>
      </c>
      <c r="T4216" t="str">
        <f>IF(Table2[[#This Row],[Event]]="Goal",Table2[[#This Row],[Hscore]]&amp;"-"&amp;Table2[[#This Row],[Uscore]],"")</f>
        <v>3-1</v>
      </c>
      <c r="U4216">
        <v>1102</v>
      </c>
      <c r="V4216" s="1">
        <f>Table2[[#This Row],[GameTime]]-(Table2[[#This Row],[period]]-1)*1200</f>
        <v>1102</v>
      </c>
      <c r="W4216" s="1">
        <f>ROUNDDOWN(Table2[[#This Row],[Time]]/60,0)</f>
        <v>18</v>
      </c>
      <c r="X4216" s="1">
        <f>ROUNDDOWN((Table2[[#This Row],[Time]]/60-Table2[[#This Row],[Time2]])*60,0)</f>
        <v>22</v>
      </c>
      <c r="Y4216" s="1">
        <f>IF(Table2[[#This Row],[Time2]]&lt;10,0&amp;Table2[[#This Row],[Time2]],Table2[[#This Row],[Time2]])</f>
        <v>18</v>
      </c>
      <c r="Z4216" s="1">
        <f>IF(Table2[[#This Row],[Time3]]&lt;10,0&amp;Table2[[#This Row],[Time3]],Table2[[#This Row],[Time3]])</f>
        <v>22</v>
      </c>
      <c r="AA4216" s="2" t="str">
        <f>Table2[[#This Row],[Time4]]&amp;":"&amp;Table2[[#This Row],[Time5]]</f>
        <v>18:22</v>
      </c>
      <c r="AB4216" s="1" t="str" cm="1">
        <f t="array" ref="AB4216">IFERROR(IF(Table2[[#This Row],[code]]="","",_xlfn.IFS(AND(Table2[[#This Row],[code]]&lt;400,Table2[[#This Row],[code]]&lt;&gt;""),2,Table2[[#This Row],[code]]&gt;500,4)),"")</f>
        <v/>
      </c>
      <c r="AC4216" s="1" t="str">
        <f>IF(Table2[[#This Row],[Event]]="Penalty",Table2[[#This Row],[number]],IF(Table2[[#This Row],[Event]]="Time-Out",401,""))</f>
        <v/>
      </c>
      <c r="AD4216" s="1">
        <f>ROW(A4215)</f>
        <v>4215</v>
      </c>
      <c r="AE4216" s="1">
        <f>COUNTIFS(Table2[GameID],Table2[[#This Row],[GameID]],Table2[Column1],"&lt;="&amp;Table2[[#This Row],[Column1]])-1</f>
        <v>4</v>
      </c>
    </row>
    <row r="4217" spans="1:31" x14ac:dyDescent="0.45">
      <c r="A4217" t="s">
        <v>553</v>
      </c>
      <c r="B4217" t="str">
        <f>_xlfn.TEXTBEFORE(Table2[[#This Row],[Kamp]]," - ")</f>
        <v>Blackhawks</v>
      </c>
      <c r="C4217" t="str">
        <f>_xlfn.TEXTAFTER(Table2[[#This Row],[Kamp]],"- ")</f>
        <v>Aab</v>
      </c>
      <c r="D4217">
        <v>45350</v>
      </c>
      <c r="E4217">
        <v>83631</v>
      </c>
      <c r="F4217">
        <v>20232024</v>
      </c>
      <c r="G4217" t="s">
        <v>418</v>
      </c>
      <c r="H4217" t="s">
        <v>661</v>
      </c>
      <c r="I4217" t="s">
        <v>678</v>
      </c>
      <c r="J4217">
        <v>1</v>
      </c>
      <c r="K4217">
        <v>31143</v>
      </c>
      <c r="L4217">
        <v>208</v>
      </c>
      <c r="M4217" t="s">
        <v>631</v>
      </c>
      <c r="N4217" t="s">
        <v>136</v>
      </c>
      <c r="O4217" t="s">
        <v>634</v>
      </c>
      <c r="P4217">
        <v>17</v>
      </c>
      <c r="Q4217" t="s">
        <v>634</v>
      </c>
      <c r="R4217">
        <f>SUMIFS(Table2[number],Table2[Event],"Goal",Table2[H/U],"HOME",Table2[GameID],Table2[[#This Row],[GameID]],Table2[GameTime],"&lt;="&amp;Table2[[#This Row],[GameTime]])</f>
        <v>3</v>
      </c>
      <c r="S4217">
        <f>SUMIFS(Table2[number],Table2[Event],"Goal",Table2[H/U],"AWAY",Table2[GameID],Table2[[#This Row],[GameID]],Table2[GameTime],"&lt;="&amp;Table2[[#This Row],[GameTime]])</f>
        <v>1</v>
      </c>
      <c r="T4217" t="str">
        <f>IF(Table2[[#This Row],[Event]]="Goal",Table2[[#This Row],[Hscore]]&amp;"-"&amp;Table2[[#This Row],[Uscore]],"")</f>
        <v/>
      </c>
      <c r="U4217">
        <v>1175</v>
      </c>
      <c r="V4217" s="1">
        <f>Table2[[#This Row],[GameTime]]-(Table2[[#This Row],[period]]-1)*1200</f>
        <v>1175</v>
      </c>
      <c r="W4217" s="1">
        <f>ROUNDDOWN(Table2[[#This Row],[Time]]/60,0)</f>
        <v>19</v>
      </c>
      <c r="X4217" s="1">
        <f>ROUNDDOWN((Table2[[#This Row],[Time]]/60-Table2[[#This Row],[Time2]])*60,0)</f>
        <v>34</v>
      </c>
      <c r="Y4217" s="1">
        <f>IF(Table2[[#This Row],[Time2]]&lt;10,0&amp;Table2[[#This Row],[Time2]],Table2[[#This Row],[Time2]])</f>
        <v>19</v>
      </c>
      <c r="Z4217" s="1">
        <f>IF(Table2[[#This Row],[Time3]]&lt;10,0&amp;Table2[[#This Row],[Time3]],Table2[[#This Row],[Time3]])</f>
        <v>34</v>
      </c>
      <c r="AA4217" s="2" t="str">
        <f>Table2[[#This Row],[Time4]]&amp;":"&amp;Table2[[#This Row],[Time5]]</f>
        <v>19:34</v>
      </c>
      <c r="AB4217" s="1" cm="1">
        <f t="array" ref="AB4217">IFERROR(IF(Table2[[#This Row],[code]]="","",_xlfn.IFS(AND(Table2[[#This Row],[code]]&lt;400,Table2[[#This Row],[code]]&lt;&gt;""),2,Table2[[#This Row],[code]]&gt;500,4)),"")</f>
        <v>2</v>
      </c>
      <c r="AC4217" s="1">
        <f>IF(Table2[[#This Row],[Event]]="Penalty",Table2[[#This Row],[number]],IF(Table2[[#This Row],[Event]]="Time-Out",401,""))</f>
        <v>208</v>
      </c>
      <c r="AD4217" s="1">
        <f>ROW(A4216)</f>
        <v>4216</v>
      </c>
      <c r="AE4217" s="1">
        <f>COUNTIFS(Table2[GameID],Table2[[#This Row],[GameID]],Table2[Column1],"&lt;="&amp;Table2[[#This Row],[Column1]])-1</f>
        <v>5</v>
      </c>
    </row>
    <row r="4218" spans="1:31" x14ac:dyDescent="0.45">
      <c r="A4218" t="s">
        <v>553</v>
      </c>
      <c r="B4218" t="str">
        <f>_xlfn.TEXTBEFORE(Table2[[#This Row],[Kamp]]," - ")</f>
        <v>Blackhawks</v>
      </c>
      <c r="C4218" t="str">
        <f>_xlfn.TEXTAFTER(Table2[[#This Row],[Kamp]],"- ")</f>
        <v>Aab</v>
      </c>
      <c r="D4218">
        <v>45350</v>
      </c>
      <c r="E4218">
        <v>83631</v>
      </c>
      <c r="F4218">
        <v>20232024</v>
      </c>
      <c r="G4218" t="s">
        <v>418</v>
      </c>
      <c r="H4218" t="s">
        <v>669</v>
      </c>
      <c r="I4218" t="s">
        <v>677</v>
      </c>
      <c r="J4218">
        <v>1</v>
      </c>
      <c r="K4218">
        <v>31146</v>
      </c>
      <c r="L4218">
        <v>1</v>
      </c>
      <c r="M4218" t="s">
        <v>630</v>
      </c>
      <c r="N4218" t="s">
        <v>264</v>
      </c>
      <c r="O4218" t="s">
        <v>140</v>
      </c>
      <c r="P4218">
        <v>10</v>
      </c>
      <c r="Q4218">
        <v>60</v>
      </c>
      <c r="R4218">
        <f>SUMIFS(Table2[number],Table2[Event],"Goal",Table2[H/U],"HOME",Table2[GameID],Table2[[#This Row],[GameID]],Table2[GameTime],"&lt;="&amp;Table2[[#This Row],[GameTime]])</f>
        <v>3</v>
      </c>
      <c r="S4218">
        <f>SUMIFS(Table2[number],Table2[Event],"Goal",Table2[H/U],"AWAY",Table2[GameID],Table2[[#This Row],[GameID]],Table2[GameTime],"&lt;="&amp;Table2[[#This Row],[GameTime]])</f>
        <v>2</v>
      </c>
      <c r="T4218" t="str">
        <f>IF(Table2[[#This Row],[Event]]="Goal",Table2[[#This Row],[Hscore]]&amp;"-"&amp;Table2[[#This Row],[Uscore]],"")</f>
        <v>3-2</v>
      </c>
      <c r="U4218">
        <v>1198</v>
      </c>
      <c r="V4218" s="1">
        <f>Table2[[#This Row],[GameTime]]-(Table2[[#This Row],[period]]-1)*1200</f>
        <v>1198</v>
      </c>
      <c r="W4218" s="1">
        <f>ROUNDDOWN(Table2[[#This Row],[Time]]/60,0)</f>
        <v>19</v>
      </c>
      <c r="X4218" s="1">
        <f>ROUNDDOWN((Table2[[#This Row],[Time]]/60-Table2[[#This Row],[Time2]])*60,0)</f>
        <v>57</v>
      </c>
      <c r="Y4218" s="1">
        <f>IF(Table2[[#This Row],[Time2]]&lt;10,0&amp;Table2[[#This Row],[Time2]],Table2[[#This Row],[Time2]])</f>
        <v>19</v>
      </c>
      <c r="Z4218" s="1">
        <f>IF(Table2[[#This Row],[Time3]]&lt;10,0&amp;Table2[[#This Row],[Time3]],Table2[[#This Row],[Time3]])</f>
        <v>57</v>
      </c>
      <c r="AA4218" s="2" t="str">
        <f>Table2[[#This Row],[Time4]]&amp;":"&amp;Table2[[#This Row],[Time5]]</f>
        <v>19:57</v>
      </c>
      <c r="AB4218" s="1" t="str" cm="1">
        <f t="array" ref="AB4218">IFERROR(IF(Table2[[#This Row],[code]]="","",_xlfn.IFS(AND(Table2[[#This Row],[code]]&lt;400,Table2[[#This Row],[code]]&lt;&gt;""),2,Table2[[#This Row],[code]]&gt;500,4)),"")</f>
        <v/>
      </c>
      <c r="AC4218" s="1" t="str">
        <f>IF(Table2[[#This Row],[Event]]="Penalty",Table2[[#This Row],[number]],IF(Table2[[#This Row],[Event]]="Time-Out",401,""))</f>
        <v/>
      </c>
      <c r="AD4218" s="1">
        <f>ROW(A4217)</f>
        <v>4217</v>
      </c>
      <c r="AE4218" s="1">
        <f>COUNTIFS(Table2[GameID],Table2[[#This Row],[GameID]],Table2[Column1],"&lt;="&amp;Table2[[#This Row],[Column1]])-1</f>
        <v>6</v>
      </c>
    </row>
    <row r="4219" spans="1:31" x14ac:dyDescent="0.45">
      <c r="A4219" t="s">
        <v>553</v>
      </c>
      <c r="B4219" t="str">
        <f>_xlfn.TEXTBEFORE(Table2[[#This Row],[Kamp]]," - ")</f>
        <v>Blackhawks</v>
      </c>
      <c r="C4219" t="str">
        <f>_xlfn.TEXTAFTER(Table2[[#This Row],[Kamp]],"- ")</f>
        <v>Aab</v>
      </c>
      <c r="D4219">
        <v>45350</v>
      </c>
      <c r="E4219">
        <v>83631</v>
      </c>
      <c r="F4219">
        <v>20232024</v>
      </c>
      <c r="G4219" t="s">
        <v>418</v>
      </c>
      <c r="H4219" t="s">
        <v>669</v>
      </c>
      <c r="I4219" t="s">
        <v>677</v>
      </c>
      <c r="J4219">
        <v>2</v>
      </c>
      <c r="K4219">
        <v>31146</v>
      </c>
      <c r="L4219">
        <v>1</v>
      </c>
      <c r="M4219" t="s">
        <v>630</v>
      </c>
      <c r="N4219" t="s">
        <v>652</v>
      </c>
      <c r="O4219" t="s">
        <v>264</v>
      </c>
      <c r="P4219">
        <v>99</v>
      </c>
      <c r="Q4219">
        <v>10</v>
      </c>
      <c r="R4219">
        <f>SUMIFS(Table2[number],Table2[Event],"Goal",Table2[H/U],"HOME",Table2[GameID],Table2[[#This Row],[GameID]],Table2[GameTime],"&lt;="&amp;Table2[[#This Row],[GameTime]])</f>
        <v>3</v>
      </c>
      <c r="S4219">
        <f>SUMIFS(Table2[number],Table2[Event],"Goal",Table2[H/U],"AWAY",Table2[GameID],Table2[[#This Row],[GameID]],Table2[GameTime],"&lt;="&amp;Table2[[#This Row],[GameTime]])</f>
        <v>3</v>
      </c>
      <c r="T4219" t="str">
        <f>IF(Table2[[#This Row],[Event]]="Goal",Table2[[#This Row],[Hscore]]&amp;"-"&amp;Table2[[#This Row],[Uscore]],"")</f>
        <v>3-3</v>
      </c>
      <c r="U4219">
        <v>1224</v>
      </c>
      <c r="V4219" s="1">
        <f>Table2[[#This Row],[GameTime]]-(Table2[[#This Row],[period]]-1)*1200</f>
        <v>24</v>
      </c>
      <c r="W4219" s="1">
        <f>ROUNDDOWN(Table2[[#This Row],[Time]]/60,0)</f>
        <v>0</v>
      </c>
      <c r="X4219" s="1">
        <f>ROUNDDOWN((Table2[[#This Row],[Time]]/60-Table2[[#This Row],[Time2]])*60,0)</f>
        <v>24</v>
      </c>
      <c r="Y4219" s="1" t="str">
        <f>IF(Table2[[#This Row],[Time2]]&lt;10,0&amp;Table2[[#This Row],[Time2]],Table2[[#This Row],[Time2]])</f>
        <v>00</v>
      </c>
      <c r="Z4219" s="1">
        <f>IF(Table2[[#This Row],[Time3]]&lt;10,0&amp;Table2[[#This Row],[Time3]],Table2[[#This Row],[Time3]])</f>
        <v>24</v>
      </c>
      <c r="AA4219" s="2" t="str">
        <f>Table2[[#This Row],[Time4]]&amp;":"&amp;Table2[[#This Row],[Time5]]</f>
        <v>00:24</v>
      </c>
      <c r="AB4219" s="1" t="str" cm="1">
        <f t="array" ref="AB4219">IFERROR(IF(Table2[[#This Row],[code]]="","",_xlfn.IFS(AND(Table2[[#This Row],[code]]&lt;400,Table2[[#This Row],[code]]&lt;&gt;""),2,Table2[[#This Row],[code]]&gt;500,4)),"")</f>
        <v/>
      </c>
      <c r="AC4219" s="1" t="str">
        <f>IF(Table2[[#This Row],[Event]]="Penalty",Table2[[#This Row],[number]],IF(Table2[[#This Row],[Event]]="Time-Out",401,""))</f>
        <v/>
      </c>
      <c r="AD4219" s="1">
        <f>ROW(A4218)</f>
        <v>4218</v>
      </c>
      <c r="AE4219" s="1">
        <f>COUNTIFS(Table2[GameID],Table2[[#This Row],[GameID]],Table2[Column1],"&lt;="&amp;Table2[[#This Row],[Column1]])-1</f>
        <v>7</v>
      </c>
    </row>
    <row r="4220" spans="1:31" x14ac:dyDescent="0.45">
      <c r="A4220" t="s">
        <v>553</v>
      </c>
      <c r="B4220" t="str">
        <f>_xlfn.TEXTBEFORE(Table2[[#This Row],[Kamp]]," - ")</f>
        <v>Blackhawks</v>
      </c>
      <c r="C4220" t="str">
        <f>_xlfn.TEXTAFTER(Table2[[#This Row],[Kamp]],"- ")</f>
        <v>Aab</v>
      </c>
      <c r="D4220">
        <v>45350</v>
      </c>
      <c r="E4220">
        <v>83631</v>
      </c>
      <c r="F4220">
        <v>20232024</v>
      </c>
      <c r="G4220" t="s">
        <v>418</v>
      </c>
      <c r="H4220" t="s">
        <v>661</v>
      </c>
      <c r="I4220" t="s">
        <v>678</v>
      </c>
      <c r="J4220">
        <v>2</v>
      </c>
      <c r="K4220">
        <v>31143</v>
      </c>
      <c r="L4220">
        <v>1</v>
      </c>
      <c r="M4220" t="s">
        <v>630</v>
      </c>
      <c r="N4220" t="s">
        <v>263</v>
      </c>
      <c r="O4220" t="s">
        <v>145</v>
      </c>
      <c r="P4220">
        <v>9</v>
      </c>
      <c r="Q4220">
        <v>88</v>
      </c>
      <c r="R4220">
        <f>SUMIFS(Table2[number],Table2[Event],"Goal",Table2[H/U],"HOME",Table2[GameID],Table2[[#This Row],[GameID]],Table2[GameTime],"&lt;="&amp;Table2[[#This Row],[GameTime]])</f>
        <v>4</v>
      </c>
      <c r="S4220">
        <f>SUMIFS(Table2[number],Table2[Event],"Goal",Table2[H/U],"AWAY",Table2[GameID],Table2[[#This Row],[GameID]],Table2[GameTime],"&lt;="&amp;Table2[[#This Row],[GameTime]])</f>
        <v>3</v>
      </c>
      <c r="T4220" t="str">
        <f>IF(Table2[[#This Row],[Event]]="Goal",Table2[[#This Row],[Hscore]]&amp;"-"&amp;Table2[[#This Row],[Uscore]],"")</f>
        <v>4-3</v>
      </c>
      <c r="U4220">
        <v>1494</v>
      </c>
      <c r="V4220" s="1">
        <f>Table2[[#This Row],[GameTime]]-(Table2[[#This Row],[period]]-1)*1200</f>
        <v>294</v>
      </c>
      <c r="W4220" s="1">
        <f>ROUNDDOWN(Table2[[#This Row],[Time]]/60,0)</f>
        <v>4</v>
      </c>
      <c r="X4220" s="1">
        <f>ROUNDDOWN((Table2[[#This Row],[Time]]/60-Table2[[#This Row],[Time2]])*60,0)</f>
        <v>54</v>
      </c>
      <c r="Y4220" s="1" t="str">
        <f>IF(Table2[[#This Row],[Time2]]&lt;10,0&amp;Table2[[#This Row],[Time2]],Table2[[#This Row],[Time2]])</f>
        <v>04</v>
      </c>
      <c r="Z4220" s="1">
        <f>IF(Table2[[#This Row],[Time3]]&lt;10,0&amp;Table2[[#This Row],[Time3]],Table2[[#This Row],[Time3]])</f>
        <v>54</v>
      </c>
      <c r="AA4220" s="2" t="str">
        <f>Table2[[#This Row],[Time4]]&amp;":"&amp;Table2[[#This Row],[Time5]]</f>
        <v>04:54</v>
      </c>
      <c r="AB4220" s="1" t="str" cm="1">
        <f t="array" ref="AB4220">IFERROR(IF(Table2[[#This Row],[code]]="","",_xlfn.IFS(AND(Table2[[#This Row],[code]]&lt;400,Table2[[#This Row],[code]]&lt;&gt;""),2,Table2[[#This Row],[code]]&gt;500,4)),"")</f>
        <v/>
      </c>
      <c r="AC4220" s="1" t="str">
        <f>IF(Table2[[#This Row],[Event]]="Penalty",Table2[[#This Row],[number]],IF(Table2[[#This Row],[Event]]="Time-Out",401,""))</f>
        <v/>
      </c>
      <c r="AD4220" s="1">
        <f>ROW(A4219)</f>
        <v>4219</v>
      </c>
      <c r="AE4220" s="1">
        <f>COUNTIFS(Table2[GameID],Table2[[#This Row],[GameID]],Table2[Column1],"&lt;="&amp;Table2[[#This Row],[Column1]])-1</f>
        <v>8</v>
      </c>
    </row>
    <row r="4221" spans="1:31" x14ac:dyDescent="0.45">
      <c r="A4221" t="s">
        <v>553</v>
      </c>
      <c r="B4221" t="str">
        <f>_xlfn.TEXTBEFORE(Table2[[#This Row],[Kamp]]," - ")</f>
        <v>Blackhawks</v>
      </c>
      <c r="C4221" t="str">
        <f>_xlfn.TEXTAFTER(Table2[[#This Row],[Kamp]],"- ")</f>
        <v>Aab</v>
      </c>
      <c r="D4221">
        <v>45350</v>
      </c>
      <c r="E4221">
        <v>83631</v>
      </c>
      <c r="F4221">
        <v>20232024</v>
      </c>
      <c r="G4221" t="s">
        <v>418</v>
      </c>
      <c r="H4221" t="s">
        <v>669</v>
      </c>
      <c r="I4221" t="s">
        <v>677</v>
      </c>
      <c r="J4221">
        <v>2</v>
      </c>
      <c r="K4221">
        <v>31146</v>
      </c>
      <c r="L4221">
        <v>205</v>
      </c>
      <c r="M4221" t="s">
        <v>631</v>
      </c>
      <c r="N4221" t="s">
        <v>146</v>
      </c>
      <c r="O4221" t="s">
        <v>634</v>
      </c>
      <c r="P4221">
        <v>91</v>
      </c>
      <c r="Q4221" t="s">
        <v>634</v>
      </c>
      <c r="R4221">
        <f>SUMIFS(Table2[number],Table2[Event],"Goal",Table2[H/U],"HOME",Table2[GameID],Table2[[#This Row],[GameID]],Table2[GameTime],"&lt;="&amp;Table2[[#This Row],[GameTime]])</f>
        <v>4</v>
      </c>
      <c r="S4221">
        <f>SUMIFS(Table2[number],Table2[Event],"Goal",Table2[H/U],"AWAY",Table2[GameID],Table2[[#This Row],[GameID]],Table2[GameTime],"&lt;="&amp;Table2[[#This Row],[GameTime]])</f>
        <v>3</v>
      </c>
      <c r="T4221" t="str">
        <f>IF(Table2[[#This Row],[Event]]="Goal",Table2[[#This Row],[Hscore]]&amp;"-"&amp;Table2[[#This Row],[Uscore]],"")</f>
        <v/>
      </c>
      <c r="U4221">
        <v>1605</v>
      </c>
      <c r="V4221" s="1">
        <f>Table2[[#This Row],[GameTime]]-(Table2[[#This Row],[period]]-1)*1200</f>
        <v>405</v>
      </c>
      <c r="W4221" s="1">
        <f>ROUNDDOWN(Table2[[#This Row],[Time]]/60,0)</f>
        <v>6</v>
      </c>
      <c r="X4221" s="1">
        <f>ROUNDDOWN((Table2[[#This Row],[Time]]/60-Table2[[#This Row],[Time2]])*60,0)</f>
        <v>45</v>
      </c>
      <c r="Y4221" s="1" t="str">
        <f>IF(Table2[[#This Row],[Time2]]&lt;10,0&amp;Table2[[#This Row],[Time2]],Table2[[#This Row],[Time2]])</f>
        <v>06</v>
      </c>
      <c r="Z4221" s="1">
        <f>IF(Table2[[#This Row],[Time3]]&lt;10,0&amp;Table2[[#This Row],[Time3]],Table2[[#This Row],[Time3]])</f>
        <v>45</v>
      </c>
      <c r="AA4221" s="2" t="str">
        <f>Table2[[#This Row],[Time4]]&amp;":"&amp;Table2[[#This Row],[Time5]]</f>
        <v>06:45</v>
      </c>
      <c r="AB4221" s="1" cm="1">
        <f t="array" ref="AB4221">IFERROR(IF(Table2[[#This Row],[code]]="","",_xlfn.IFS(AND(Table2[[#This Row],[code]]&lt;400,Table2[[#This Row],[code]]&lt;&gt;""),2,Table2[[#This Row],[code]]&gt;500,4)),"")</f>
        <v>2</v>
      </c>
      <c r="AC4221" s="1">
        <f>IF(Table2[[#This Row],[Event]]="Penalty",Table2[[#This Row],[number]],IF(Table2[[#This Row],[Event]]="Time-Out",401,""))</f>
        <v>205</v>
      </c>
      <c r="AD4221" s="1">
        <f>ROW(A4220)</f>
        <v>4220</v>
      </c>
      <c r="AE4221" s="1">
        <f>COUNTIFS(Table2[GameID],Table2[[#This Row],[GameID]],Table2[Column1],"&lt;="&amp;Table2[[#This Row],[Column1]])-1</f>
        <v>9</v>
      </c>
    </row>
    <row r="4222" spans="1:31" x14ac:dyDescent="0.45">
      <c r="A4222" t="s">
        <v>553</v>
      </c>
      <c r="B4222" t="str">
        <f>_xlfn.TEXTBEFORE(Table2[[#This Row],[Kamp]]," - ")</f>
        <v>Blackhawks</v>
      </c>
      <c r="C4222" t="str">
        <f>_xlfn.TEXTAFTER(Table2[[#This Row],[Kamp]],"- ")</f>
        <v>Aab</v>
      </c>
      <c r="D4222">
        <v>45350</v>
      </c>
      <c r="E4222">
        <v>83631</v>
      </c>
      <c r="F4222">
        <v>20232024</v>
      </c>
      <c r="G4222" t="s">
        <v>418</v>
      </c>
      <c r="H4222" t="s">
        <v>661</v>
      </c>
      <c r="I4222" t="s">
        <v>678</v>
      </c>
      <c r="J4222">
        <v>2</v>
      </c>
      <c r="K4222">
        <v>31143</v>
      </c>
      <c r="L4222">
        <v>201</v>
      </c>
      <c r="M4222" t="s">
        <v>631</v>
      </c>
      <c r="N4222" t="s">
        <v>334</v>
      </c>
      <c r="O4222" t="s">
        <v>634</v>
      </c>
      <c r="P4222">
        <v>6</v>
      </c>
      <c r="Q4222" t="s">
        <v>634</v>
      </c>
      <c r="R4222">
        <f>SUMIFS(Table2[number],Table2[Event],"Goal",Table2[H/U],"HOME",Table2[GameID],Table2[[#This Row],[GameID]],Table2[GameTime],"&lt;="&amp;Table2[[#This Row],[GameTime]])</f>
        <v>4</v>
      </c>
      <c r="S4222">
        <f>SUMIFS(Table2[number],Table2[Event],"Goal",Table2[H/U],"AWAY",Table2[GameID],Table2[[#This Row],[GameID]],Table2[GameTime],"&lt;="&amp;Table2[[#This Row],[GameTime]])</f>
        <v>3</v>
      </c>
      <c r="T4222" t="str">
        <f>IF(Table2[[#This Row],[Event]]="Goal",Table2[[#This Row],[Hscore]]&amp;"-"&amp;Table2[[#This Row],[Uscore]],"")</f>
        <v/>
      </c>
      <c r="U4222">
        <v>1852</v>
      </c>
      <c r="V4222" s="1">
        <f>Table2[[#This Row],[GameTime]]-(Table2[[#This Row],[period]]-1)*1200</f>
        <v>652</v>
      </c>
      <c r="W4222" s="1">
        <f>ROUNDDOWN(Table2[[#This Row],[Time]]/60,0)</f>
        <v>10</v>
      </c>
      <c r="X4222" s="1">
        <f>ROUNDDOWN((Table2[[#This Row],[Time]]/60-Table2[[#This Row],[Time2]])*60,0)</f>
        <v>52</v>
      </c>
      <c r="Y4222" s="1">
        <f>IF(Table2[[#This Row],[Time2]]&lt;10,0&amp;Table2[[#This Row],[Time2]],Table2[[#This Row],[Time2]])</f>
        <v>10</v>
      </c>
      <c r="Z4222" s="1">
        <f>IF(Table2[[#This Row],[Time3]]&lt;10,0&amp;Table2[[#This Row],[Time3]],Table2[[#This Row],[Time3]])</f>
        <v>52</v>
      </c>
      <c r="AA4222" s="2" t="str">
        <f>Table2[[#This Row],[Time4]]&amp;":"&amp;Table2[[#This Row],[Time5]]</f>
        <v>10:52</v>
      </c>
      <c r="AB4222" s="1" cm="1">
        <f t="array" ref="AB4222">IFERROR(IF(Table2[[#This Row],[code]]="","",_xlfn.IFS(AND(Table2[[#This Row],[code]]&lt;400,Table2[[#This Row],[code]]&lt;&gt;""),2,Table2[[#This Row],[code]]&gt;500,4)),"")</f>
        <v>2</v>
      </c>
      <c r="AC4222" s="1">
        <f>IF(Table2[[#This Row],[Event]]="Penalty",Table2[[#This Row],[number]],IF(Table2[[#This Row],[Event]]="Time-Out",401,""))</f>
        <v>201</v>
      </c>
      <c r="AD4222" s="1">
        <f>ROW(A4221)</f>
        <v>4221</v>
      </c>
      <c r="AE4222" s="1">
        <f>COUNTIFS(Table2[GameID],Table2[[#This Row],[GameID]],Table2[Column1],"&lt;="&amp;Table2[[#This Row],[Column1]])-1</f>
        <v>10</v>
      </c>
    </row>
    <row r="4223" spans="1:31" x14ac:dyDescent="0.45">
      <c r="A4223" t="s">
        <v>553</v>
      </c>
      <c r="B4223" t="str">
        <f>_xlfn.TEXTBEFORE(Table2[[#This Row],[Kamp]]," - ")</f>
        <v>Blackhawks</v>
      </c>
      <c r="C4223" t="str">
        <f>_xlfn.TEXTAFTER(Table2[[#This Row],[Kamp]],"- ")</f>
        <v>Aab</v>
      </c>
      <c r="D4223">
        <v>45350</v>
      </c>
      <c r="E4223">
        <v>83631</v>
      </c>
      <c r="F4223">
        <v>20232024</v>
      </c>
      <c r="G4223" t="s">
        <v>418</v>
      </c>
      <c r="H4223" t="s">
        <v>669</v>
      </c>
      <c r="I4223" t="s">
        <v>677</v>
      </c>
      <c r="J4223">
        <v>2</v>
      </c>
      <c r="K4223">
        <v>31146</v>
      </c>
      <c r="L4223">
        <v>1</v>
      </c>
      <c r="M4223" t="s">
        <v>630</v>
      </c>
      <c r="N4223" t="s">
        <v>140</v>
      </c>
      <c r="O4223" t="s">
        <v>651</v>
      </c>
      <c r="P4223">
        <v>60</v>
      </c>
      <c r="Q4223">
        <v>25</v>
      </c>
      <c r="R4223">
        <f>SUMIFS(Table2[number],Table2[Event],"Goal",Table2[H/U],"HOME",Table2[GameID],Table2[[#This Row],[GameID]],Table2[GameTime],"&lt;="&amp;Table2[[#This Row],[GameTime]])</f>
        <v>4</v>
      </c>
      <c r="S4223">
        <f>SUMIFS(Table2[number],Table2[Event],"Goal",Table2[H/U],"AWAY",Table2[GameID],Table2[[#This Row],[GameID]],Table2[GameTime],"&lt;="&amp;Table2[[#This Row],[GameTime]])</f>
        <v>4</v>
      </c>
      <c r="T4223" t="str">
        <f>IF(Table2[[#This Row],[Event]]="Goal",Table2[[#This Row],[Hscore]]&amp;"-"&amp;Table2[[#This Row],[Uscore]],"")</f>
        <v>4-4</v>
      </c>
      <c r="U4223">
        <v>1921</v>
      </c>
      <c r="V4223" s="1">
        <f>Table2[[#This Row],[GameTime]]-(Table2[[#This Row],[period]]-1)*1200</f>
        <v>721</v>
      </c>
      <c r="W4223" s="1">
        <f>ROUNDDOWN(Table2[[#This Row],[Time]]/60,0)</f>
        <v>12</v>
      </c>
      <c r="X4223" s="1">
        <f>ROUNDDOWN((Table2[[#This Row],[Time]]/60-Table2[[#This Row],[Time2]])*60,0)</f>
        <v>1</v>
      </c>
      <c r="Y4223" s="1">
        <f>IF(Table2[[#This Row],[Time2]]&lt;10,0&amp;Table2[[#This Row],[Time2]],Table2[[#This Row],[Time2]])</f>
        <v>12</v>
      </c>
      <c r="Z4223" s="1" t="str">
        <f>IF(Table2[[#This Row],[Time3]]&lt;10,0&amp;Table2[[#This Row],[Time3]],Table2[[#This Row],[Time3]])</f>
        <v>01</v>
      </c>
      <c r="AA4223" s="2" t="str">
        <f>Table2[[#This Row],[Time4]]&amp;":"&amp;Table2[[#This Row],[Time5]]</f>
        <v>12:01</v>
      </c>
      <c r="AB4223" s="1" t="str" cm="1">
        <f t="array" ref="AB4223">IFERROR(IF(Table2[[#This Row],[code]]="","",_xlfn.IFS(AND(Table2[[#This Row],[code]]&lt;400,Table2[[#This Row],[code]]&lt;&gt;""),2,Table2[[#This Row],[code]]&gt;500,4)),"")</f>
        <v/>
      </c>
      <c r="AC4223" s="1" t="str">
        <f>IF(Table2[[#This Row],[Event]]="Penalty",Table2[[#This Row],[number]],IF(Table2[[#This Row],[Event]]="Time-Out",401,""))</f>
        <v/>
      </c>
      <c r="AD4223" s="1">
        <f>ROW(A4222)</f>
        <v>4222</v>
      </c>
      <c r="AE4223" s="1">
        <f>COUNTIFS(Table2[GameID],Table2[[#This Row],[GameID]],Table2[Column1],"&lt;="&amp;Table2[[#This Row],[Column1]])-1</f>
        <v>11</v>
      </c>
    </row>
    <row r="4224" spans="1:31" x14ac:dyDescent="0.45">
      <c r="A4224" t="s">
        <v>553</v>
      </c>
      <c r="B4224" t="str">
        <f>_xlfn.TEXTBEFORE(Table2[[#This Row],[Kamp]]," - ")</f>
        <v>Blackhawks</v>
      </c>
      <c r="C4224" t="str">
        <f>_xlfn.TEXTAFTER(Table2[[#This Row],[Kamp]],"- ")</f>
        <v>Aab</v>
      </c>
      <c r="D4224">
        <v>45350</v>
      </c>
      <c r="E4224">
        <v>83631</v>
      </c>
      <c r="F4224">
        <v>20232024</v>
      </c>
      <c r="G4224" t="s">
        <v>418</v>
      </c>
      <c r="H4224" t="s">
        <v>661</v>
      </c>
      <c r="I4224" t="s">
        <v>678</v>
      </c>
      <c r="J4224">
        <v>2</v>
      </c>
      <c r="K4224">
        <v>31143</v>
      </c>
      <c r="L4224">
        <v>504</v>
      </c>
      <c r="M4224" t="s">
        <v>631</v>
      </c>
      <c r="N4224" t="s">
        <v>388</v>
      </c>
      <c r="O4224" t="s">
        <v>634</v>
      </c>
      <c r="P4224">
        <v>79</v>
      </c>
      <c r="Q4224" t="s">
        <v>634</v>
      </c>
      <c r="R4224">
        <f>SUMIFS(Table2[number],Table2[Event],"Goal",Table2[H/U],"HOME",Table2[GameID],Table2[[#This Row],[GameID]],Table2[GameTime],"&lt;="&amp;Table2[[#This Row],[GameTime]])</f>
        <v>4</v>
      </c>
      <c r="S4224">
        <f>SUMIFS(Table2[number],Table2[Event],"Goal",Table2[H/U],"AWAY",Table2[GameID],Table2[[#This Row],[GameID]],Table2[GameTime],"&lt;="&amp;Table2[[#This Row],[GameTime]])</f>
        <v>4</v>
      </c>
      <c r="T4224" t="str">
        <f>IF(Table2[[#This Row],[Event]]="Goal",Table2[[#This Row],[Hscore]]&amp;"-"&amp;Table2[[#This Row],[Uscore]],"")</f>
        <v/>
      </c>
      <c r="U4224">
        <v>1969</v>
      </c>
      <c r="V4224" s="1">
        <f>Table2[[#This Row],[GameTime]]-(Table2[[#This Row],[period]]-1)*1200</f>
        <v>769</v>
      </c>
      <c r="W4224" s="1">
        <f>ROUNDDOWN(Table2[[#This Row],[Time]]/60,0)</f>
        <v>12</v>
      </c>
      <c r="X4224" s="1">
        <f>ROUNDDOWN((Table2[[#This Row],[Time]]/60-Table2[[#This Row],[Time2]])*60,0)</f>
        <v>49</v>
      </c>
      <c r="Y4224" s="1">
        <f>IF(Table2[[#This Row],[Time2]]&lt;10,0&amp;Table2[[#This Row],[Time2]],Table2[[#This Row],[Time2]])</f>
        <v>12</v>
      </c>
      <c r="Z4224" s="1">
        <f>IF(Table2[[#This Row],[Time3]]&lt;10,0&amp;Table2[[#This Row],[Time3]],Table2[[#This Row],[Time3]])</f>
        <v>49</v>
      </c>
      <c r="AA4224" s="2" t="str">
        <f>Table2[[#This Row],[Time4]]&amp;":"&amp;Table2[[#This Row],[Time5]]</f>
        <v>12:49</v>
      </c>
      <c r="AB4224" s="1" cm="1">
        <f t="array" ref="AB4224">IFERROR(IF(Table2[[#This Row],[code]]="","",_xlfn.IFS(AND(Table2[[#This Row],[code]]&lt;400,Table2[[#This Row],[code]]&lt;&gt;""),2,Table2[[#This Row],[code]]&gt;500,4)),"")</f>
        <v>4</v>
      </c>
      <c r="AC4224" s="1">
        <f>IF(Table2[[#This Row],[Event]]="Penalty",Table2[[#This Row],[number]],IF(Table2[[#This Row],[Event]]="Time-Out",401,""))</f>
        <v>504</v>
      </c>
      <c r="AD4224" s="1">
        <f>ROW(A4223)</f>
        <v>4223</v>
      </c>
      <c r="AE4224" s="1">
        <f>COUNTIFS(Table2[GameID],Table2[[#This Row],[GameID]],Table2[Column1],"&lt;="&amp;Table2[[#This Row],[Column1]])-1</f>
        <v>12</v>
      </c>
    </row>
    <row r="4225" spans="1:31" x14ac:dyDescent="0.45">
      <c r="A4225" t="s">
        <v>553</v>
      </c>
      <c r="B4225" t="str">
        <f>_xlfn.TEXTBEFORE(Table2[[#This Row],[Kamp]]," - ")</f>
        <v>Blackhawks</v>
      </c>
      <c r="C4225" t="str">
        <f>_xlfn.TEXTAFTER(Table2[[#This Row],[Kamp]],"- ")</f>
        <v>Aab</v>
      </c>
      <c r="D4225">
        <v>45350</v>
      </c>
      <c r="E4225">
        <v>83631</v>
      </c>
      <c r="F4225">
        <v>20232024</v>
      </c>
      <c r="G4225" t="s">
        <v>418</v>
      </c>
      <c r="H4225" t="s">
        <v>669</v>
      </c>
      <c r="I4225" t="s">
        <v>677</v>
      </c>
      <c r="J4225">
        <v>2</v>
      </c>
      <c r="K4225">
        <v>31146</v>
      </c>
      <c r="L4225">
        <v>1</v>
      </c>
      <c r="M4225" t="s">
        <v>630</v>
      </c>
      <c r="N4225" t="s">
        <v>651</v>
      </c>
      <c r="O4225" t="s">
        <v>140</v>
      </c>
      <c r="P4225">
        <v>25</v>
      </c>
      <c r="Q4225">
        <v>60</v>
      </c>
      <c r="R4225">
        <f>SUMIFS(Table2[number],Table2[Event],"Goal",Table2[H/U],"HOME",Table2[GameID],Table2[[#This Row],[GameID]],Table2[GameTime],"&lt;="&amp;Table2[[#This Row],[GameTime]])</f>
        <v>4</v>
      </c>
      <c r="S4225">
        <f>SUMIFS(Table2[number],Table2[Event],"Goal",Table2[H/U],"AWAY",Table2[GameID],Table2[[#This Row],[GameID]],Table2[GameTime],"&lt;="&amp;Table2[[#This Row],[GameTime]])</f>
        <v>5</v>
      </c>
      <c r="T4225" t="str">
        <f>IF(Table2[[#This Row],[Event]]="Goal",Table2[[#This Row],[Hscore]]&amp;"-"&amp;Table2[[#This Row],[Uscore]],"")</f>
        <v>4-5</v>
      </c>
      <c r="U4225">
        <v>2176</v>
      </c>
      <c r="V4225" s="1">
        <f>Table2[[#This Row],[GameTime]]-(Table2[[#This Row],[period]]-1)*1200</f>
        <v>976</v>
      </c>
      <c r="W4225" s="1">
        <f>ROUNDDOWN(Table2[[#This Row],[Time]]/60,0)</f>
        <v>16</v>
      </c>
      <c r="X4225" s="1">
        <f>ROUNDDOWN((Table2[[#This Row],[Time]]/60-Table2[[#This Row],[Time2]])*60,0)</f>
        <v>15</v>
      </c>
      <c r="Y4225" s="1">
        <f>IF(Table2[[#This Row],[Time2]]&lt;10,0&amp;Table2[[#This Row],[Time2]],Table2[[#This Row],[Time2]])</f>
        <v>16</v>
      </c>
      <c r="Z4225" s="1">
        <f>IF(Table2[[#This Row],[Time3]]&lt;10,0&amp;Table2[[#This Row],[Time3]],Table2[[#This Row],[Time3]])</f>
        <v>15</v>
      </c>
      <c r="AA4225" s="2" t="str">
        <f>Table2[[#This Row],[Time4]]&amp;":"&amp;Table2[[#This Row],[Time5]]</f>
        <v>16:15</v>
      </c>
      <c r="AB4225" s="1" t="str" cm="1">
        <f t="array" ref="AB4225">IFERROR(IF(Table2[[#This Row],[code]]="","",_xlfn.IFS(AND(Table2[[#This Row],[code]]&lt;400,Table2[[#This Row],[code]]&lt;&gt;""),2,Table2[[#This Row],[code]]&gt;500,4)),"")</f>
        <v/>
      </c>
      <c r="AC4225" s="1" t="str">
        <f>IF(Table2[[#This Row],[Event]]="Penalty",Table2[[#This Row],[number]],IF(Table2[[#This Row],[Event]]="Time-Out",401,""))</f>
        <v/>
      </c>
      <c r="AD4225" s="1">
        <f>ROW(A4224)</f>
        <v>4224</v>
      </c>
      <c r="AE4225" s="1">
        <f>COUNTIFS(Table2[GameID],Table2[[#This Row],[GameID]],Table2[Column1],"&lt;="&amp;Table2[[#This Row],[Column1]])-1</f>
        <v>13</v>
      </c>
    </row>
    <row r="4226" spans="1:31" x14ac:dyDescent="0.45">
      <c r="A4226" t="s">
        <v>553</v>
      </c>
      <c r="B4226" t="str">
        <f>_xlfn.TEXTBEFORE(Table2[[#This Row],[Kamp]]," - ")</f>
        <v>Blackhawks</v>
      </c>
      <c r="C4226" t="str">
        <f>_xlfn.TEXTAFTER(Table2[[#This Row],[Kamp]],"- ")</f>
        <v>Aab</v>
      </c>
      <c r="D4226">
        <v>45350</v>
      </c>
      <c r="E4226">
        <v>83631</v>
      </c>
      <c r="F4226">
        <v>20232024</v>
      </c>
      <c r="G4226" t="s">
        <v>418</v>
      </c>
      <c r="H4226" t="s">
        <v>669</v>
      </c>
      <c r="I4226" t="s">
        <v>677</v>
      </c>
      <c r="J4226">
        <v>3</v>
      </c>
      <c r="K4226">
        <v>31146</v>
      </c>
      <c r="L4226">
        <v>213</v>
      </c>
      <c r="M4226" t="s">
        <v>631</v>
      </c>
      <c r="N4226" t="s">
        <v>652</v>
      </c>
      <c r="O4226" t="s">
        <v>634</v>
      </c>
      <c r="P4226">
        <v>99</v>
      </c>
      <c r="Q4226" t="s">
        <v>634</v>
      </c>
      <c r="R4226">
        <f>SUMIFS(Table2[number],Table2[Event],"Goal",Table2[H/U],"HOME",Table2[GameID],Table2[[#This Row],[GameID]],Table2[GameTime],"&lt;="&amp;Table2[[#This Row],[GameTime]])</f>
        <v>4</v>
      </c>
      <c r="S4226">
        <f>SUMIFS(Table2[number],Table2[Event],"Goal",Table2[H/U],"AWAY",Table2[GameID],Table2[[#This Row],[GameID]],Table2[GameTime],"&lt;="&amp;Table2[[#This Row],[GameTime]])</f>
        <v>5</v>
      </c>
      <c r="T4226" t="str">
        <f>IF(Table2[[#This Row],[Event]]="Goal",Table2[[#This Row],[Hscore]]&amp;"-"&amp;Table2[[#This Row],[Uscore]],"")</f>
        <v/>
      </c>
      <c r="U4226">
        <v>2658</v>
      </c>
      <c r="V4226" s="1">
        <f>Table2[[#This Row],[GameTime]]-(Table2[[#This Row],[period]]-1)*1200</f>
        <v>258</v>
      </c>
      <c r="W4226" s="1">
        <f>ROUNDDOWN(Table2[[#This Row],[Time]]/60,0)</f>
        <v>4</v>
      </c>
      <c r="X4226" s="1">
        <f>ROUNDDOWN((Table2[[#This Row],[Time]]/60-Table2[[#This Row],[Time2]])*60,0)</f>
        <v>18</v>
      </c>
      <c r="Y4226" s="1" t="str">
        <f>IF(Table2[[#This Row],[Time2]]&lt;10,0&amp;Table2[[#This Row],[Time2]],Table2[[#This Row],[Time2]])</f>
        <v>04</v>
      </c>
      <c r="Z4226" s="1">
        <f>IF(Table2[[#This Row],[Time3]]&lt;10,0&amp;Table2[[#This Row],[Time3]],Table2[[#This Row],[Time3]])</f>
        <v>18</v>
      </c>
      <c r="AA4226" s="2" t="str">
        <f>Table2[[#This Row],[Time4]]&amp;":"&amp;Table2[[#This Row],[Time5]]</f>
        <v>04:18</v>
      </c>
      <c r="AB4226" s="1" cm="1">
        <f t="array" ref="AB4226">IFERROR(IF(Table2[[#This Row],[code]]="","",_xlfn.IFS(AND(Table2[[#This Row],[code]]&lt;400,Table2[[#This Row],[code]]&lt;&gt;""),2,Table2[[#This Row],[code]]&gt;500,4)),"")</f>
        <v>2</v>
      </c>
      <c r="AC4226" s="1">
        <f>IF(Table2[[#This Row],[Event]]="Penalty",Table2[[#This Row],[number]],IF(Table2[[#This Row],[Event]]="Time-Out",401,""))</f>
        <v>213</v>
      </c>
      <c r="AD4226" s="1">
        <f>ROW(A4225)</f>
        <v>4225</v>
      </c>
      <c r="AE4226" s="1">
        <f>COUNTIFS(Table2[GameID],Table2[[#This Row],[GameID]],Table2[Column1],"&lt;="&amp;Table2[[#This Row],[Column1]])-1</f>
        <v>14</v>
      </c>
    </row>
    <row r="4227" spans="1:31" x14ac:dyDescent="0.45">
      <c r="A4227" t="s">
        <v>553</v>
      </c>
      <c r="B4227" t="str">
        <f>_xlfn.TEXTBEFORE(Table2[[#This Row],[Kamp]]," - ")</f>
        <v>Blackhawks</v>
      </c>
      <c r="C4227" t="str">
        <f>_xlfn.TEXTAFTER(Table2[[#This Row],[Kamp]],"- ")</f>
        <v>Aab</v>
      </c>
      <c r="D4227">
        <v>45350</v>
      </c>
      <c r="E4227">
        <v>83631</v>
      </c>
      <c r="F4227">
        <v>20232024</v>
      </c>
      <c r="G4227" t="s">
        <v>418</v>
      </c>
      <c r="H4227" t="s">
        <v>669</v>
      </c>
      <c r="I4227" t="s">
        <v>677</v>
      </c>
      <c r="J4227">
        <v>3</v>
      </c>
      <c r="K4227">
        <v>31146</v>
      </c>
      <c r="L4227">
        <v>201</v>
      </c>
      <c r="M4227" t="s">
        <v>631</v>
      </c>
      <c r="N4227" t="s">
        <v>519</v>
      </c>
      <c r="O4227" t="s">
        <v>634</v>
      </c>
      <c r="P4227">
        <v>74</v>
      </c>
      <c r="Q4227" t="s">
        <v>634</v>
      </c>
      <c r="R4227">
        <f>SUMIFS(Table2[number],Table2[Event],"Goal",Table2[H/U],"HOME",Table2[GameID],Table2[[#This Row],[GameID]],Table2[GameTime],"&lt;="&amp;Table2[[#This Row],[GameTime]])</f>
        <v>4</v>
      </c>
      <c r="S4227">
        <f>SUMIFS(Table2[number],Table2[Event],"Goal",Table2[H/U],"AWAY",Table2[GameID],Table2[[#This Row],[GameID]],Table2[GameTime],"&lt;="&amp;Table2[[#This Row],[GameTime]])</f>
        <v>5</v>
      </c>
      <c r="T4227" t="str">
        <f>IF(Table2[[#This Row],[Event]]="Goal",Table2[[#This Row],[Hscore]]&amp;"-"&amp;Table2[[#This Row],[Uscore]],"")</f>
        <v/>
      </c>
      <c r="U4227">
        <v>2867</v>
      </c>
      <c r="V4227" s="1">
        <f>Table2[[#This Row],[GameTime]]-(Table2[[#This Row],[period]]-1)*1200</f>
        <v>467</v>
      </c>
      <c r="W4227" s="1">
        <f>ROUNDDOWN(Table2[[#This Row],[Time]]/60,0)</f>
        <v>7</v>
      </c>
      <c r="X4227" s="1">
        <f>ROUNDDOWN((Table2[[#This Row],[Time]]/60-Table2[[#This Row],[Time2]])*60,0)</f>
        <v>47</v>
      </c>
      <c r="Y4227" s="1" t="str">
        <f>IF(Table2[[#This Row],[Time2]]&lt;10,0&amp;Table2[[#This Row],[Time2]],Table2[[#This Row],[Time2]])</f>
        <v>07</v>
      </c>
      <c r="Z4227" s="1">
        <f>IF(Table2[[#This Row],[Time3]]&lt;10,0&amp;Table2[[#This Row],[Time3]],Table2[[#This Row],[Time3]])</f>
        <v>47</v>
      </c>
      <c r="AA4227" s="2" t="str">
        <f>Table2[[#This Row],[Time4]]&amp;":"&amp;Table2[[#This Row],[Time5]]</f>
        <v>07:47</v>
      </c>
      <c r="AB4227" s="1" cm="1">
        <f t="array" ref="AB4227">IFERROR(IF(Table2[[#This Row],[code]]="","",_xlfn.IFS(AND(Table2[[#This Row],[code]]&lt;400,Table2[[#This Row],[code]]&lt;&gt;""),2,Table2[[#This Row],[code]]&gt;500,4)),"")</f>
        <v>2</v>
      </c>
      <c r="AC4227" s="1">
        <f>IF(Table2[[#This Row],[Event]]="Penalty",Table2[[#This Row],[number]],IF(Table2[[#This Row],[Event]]="Time-Out",401,""))</f>
        <v>201</v>
      </c>
      <c r="AD4227" s="1">
        <f>ROW(A4226)</f>
        <v>4226</v>
      </c>
      <c r="AE4227" s="1">
        <f>COUNTIFS(Table2[GameID],Table2[[#This Row],[GameID]],Table2[Column1],"&lt;="&amp;Table2[[#This Row],[Column1]])-1</f>
        <v>15</v>
      </c>
    </row>
    <row r="4228" spans="1:31" x14ac:dyDescent="0.45">
      <c r="A4228" t="s">
        <v>553</v>
      </c>
      <c r="B4228" t="str">
        <f>_xlfn.TEXTBEFORE(Table2[[#This Row],[Kamp]]," - ")</f>
        <v>Blackhawks</v>
      </c>
      <c r="C4228" t="str">
        <f>_xlfn.TEXTAFTER(Table2[[#This Row],[Kamp]],"- ")</f>
        <v>Aab</v>
      </c>
      <c r="D4228">
        <v>45350</v>
      </c>
      <c r="E4228">
        <v>83631</v>
      </c>
      <c r="F4228">
        <v>20232024</v>
      </c>
      <c r="G4228" t="s">
        <v>418</v>
      </c>
      <c r="H4228" t="s">
        <v>661</v>
      </c>
      <c r="I4228" t="s">
        <v>678</v>
      </c>
      <c r="J4228">
        <v>3</v>
      </c>
      <c r="K4228">
        <v>31143</v>
      </c>
      <c r="L4228">
        <v>0</v>
      </c>
      <c r="M4228" t="s">
        <v>633</v>
      </c>
      <c r="N4228" t="s">
        <v>634</v>
      </c>
      <c r="O4228" t="s">
        <v>634</v>
      </c>
      <c r="P4228" t="s">
        <v>634</v>
      </c>
      <c r="Q4228" t="s">
        <v>634</v>
      </c>
      <c r="R4228">
        <f>SUMIFS(Table2[number],Table2[Event],"Goal",Table2[H/U],"HOME",Table2[GameID],Table2[[#This Row],[GameID]],Table2[GameTime],"&lt;="&amp;Table2[[#This Row],[GameTime]])</f>
        <v>4</v>
      </c>
      <c r="S4228">
        <f>SUMIFS(Table2[number],Table2[Event],"Goal",Table2[H/U],"AWAY",Table2[GameID],Table2[[#This Row],[GameID]],Table2[GameTime],"&lt;="&amp;Table2[[#This Row],[GameTime]])</f>
        <v>5</v>
      </c>
      <c r="T4228" t="str">
        <f>IF(Table2[[#This Row],[Event]]="Goal",Table2[[#This Row],[Hscore]]&amp;"-"&amp;Table2[[#This Row],[Uscore]],"")</f>
        <v/>
      </c>
      <c r="U4228">
        <v>2867</v>
      </c>
      <c r="V4228" s="1">
        <f>Table2[[#This Row],[GameTime]]-(Table2[[#This Row],[period]]-1)*1200</f>
        <v>467</v>
      </c>
      <c r="W4228" s="1">
        <f>ROUNDDOWN(Table2[[#This Row],[Time]]/60,0)</f>
        <v>7</v>
      </c>
      <c r="X4228" s="1">
        <f>ROUNDDOWN((Table2[[#This Row],[Time]]/60-Table2[[#This Row],[Time2]])*60,0)</f>
        <v>47</v>
      </c>
      <c r="Y4228" s="1" t="str">
        <f>IF(Table2[[#This Row],[Time2]]&lt;10,0&amp;Table2[[#This Row],[Time2]],Table2[[#This Row],[Time2]])</f>
        <v>07</v>
      </c>
      <c r="Z4228" s="1">
        <f>IF(Table2[[#This Row],[Time3]]&lt;10,0&amp;Table2[[#This Row],[Time3]],Table2[[#This Row],[Time3]])</f>
        <v>47</v>
      </c>
      <c r="AA4228" s="2" t="str">
        <f>Table2[[#This Row],[Time4]]&amp;":"&amp;Table2[[#This Row],[Time5]]</f>
        <v>07:47</v>
      </c>
      <c r="AB4228" s="1" t="str" cm="1">
        <f t="array" ref="AB4228">IFERROR(IF(Table2[[#This Row],[code]]="","",_xlfn.IFS(AND(Table2[[#This Row],[code]]&lt;400,Table2[[#This Row],[code]]&lt;&gt;""),2,Table2[[#This Row],[code]]&gt;500,4)),"")</f>
        <v/>
      </c>
      <c r="AC4228" s="1">
        <f>IF(Table2[[#This Row],[Event]]="Penalty",Table2[[#This Row],[number]],IF(Table2[[#This Row],[Event]]="Time-Out",401,""))</f>
        <v>401</v>
      </c>
      <c r="AD4228" s="1">
        <f>ROW(A4227)</f>
        <v>4227</v>
      </c>
      <c r="AE4228" s="1">
        <f>COUNTIFS(Table2[GameID],Table2[[#This Row],[GameID]],Table2[Column1],"&lt;="&amp;Table2[[#This Row],[Column1]])-1</f>
        <v>16</v>
      </c>
    </row>
    <row r="4229" spans="1:31" x14ac:dyDescent="0.45">
      <c r="A4229" t="s">
        <v>553</v>
      </c>
      <c r="B4229" t="str">
        <f>_xlfn.TEXTBEFORE(Table2[[#This Row],[Kamp]]," - ")</f>
        <v>Blackhawks</v>
      </c>
      <c r="C4229" t="str">
        <f>_xlfn.TEXTAFTER(Table2[[#This Row],[Kamp]],"- ")</f>
        <v>Aab</v>
      </c>
      <c r="D4229">
        <v>45350</v>
      </c>
      <c r="E4229">
        <v>83631</v>
      </c>
      <c r="F4229">
        <v>20232024</v>
      </c>
      <c r="G4229" t="s">
        <v>418</v>
      </c>
      <c r="H4229" t="s">
        <v>669</v>
      </c>
      <c r="I4229" t="s">
        <v>677</v>
      </c>
      <c r="J4229">
        <v>3</v>
      </c>
      <c r="K4229">
        <v>31146</v>
      </c>
      <c r="L4229">
        <v>1</v>
      </c>
      <c r="M4229" t="s">
        <v>630</v>
      </c>
      <c r="N4229" t="s">
        <v>265</v>
      </c>
      <c r="O4229" t="s">
        <v>133</v>
      </c>
      <c r="P4229">
        <v>14</v>
      </c>
      <c r="Q4229">
        <v>5</v>
      </c>
      <c r="R4229">
        <f>SUMIFS(Table2[number],Table2[Event],"Goal",Table2[H/U],"HOME",Table2[GameID],Table2[[#This Row],[GameID]],Table2[GameTime],"&lt;="&amp;Table2[[#This Row],[GameTime]])</f>
        <v>4</v>
      </c>
      <c r="S4229">
        <f>SUMIFS(Table2[number],Table2[Event],"Goal",Table2[H/U],"AWAY",Table2[GameID],Table2[[#This Row],[GameID]],Table2[GameTime],"&lt;="&amp;Table2[[#This Row],[GameTime]])</f>
        <v>6</v>
      </c>
      <c r="T4229" t="str">
        <f>IF(Table2[[#This Row],[Event]]="Goal",Table2[[#This Row],[Hscore]]&amp;"-"&amp;Table2[[#This Row],[Uscore]],"")</f>
        <v>4-6</v>
      </c>
      <c r="U4229">
        <v>3107</v>
      </c>
      <c r="V4229" s="1">
        <f>Table2[[#This Row],[GameTime]]-(Table2[[#This Row],[period]]-1)*1200</f>
        <v>707</v>
      </c>
      <c r="W4229" s="1">
        <f>ROUNDDOWN(Table2[[#This Row],[Time]]/60,0)</f>
        <v>11</v>
      </c>
      <c r="X4229" s="1">
        <f>ROUNDDOWN((Table2[[#This Row],[Time]]/60-Table2[[#This Row],[Time2]])*60,0)</f>
        <v>47</v>
      </c>
      <c r="Y4229" s="1">
        <f>IF(Table2[[#This Row],[Time2]]&lt;10,0&amp;Table2[[#This Row],[Time2]],Table2[[#This Row],[Time2]])</f>
        <v>11</v>
      </c>
      <c r="Z4229" s="1">
        <f>IF(Table2[[#This Row],[Time3]]&lt;10,0&amp;Table2[[#This Row],[Time3]],Table2[[#This Row],[Time3]])</f>
        <v>47</v>
      </c>
      <c r="AA4229" s="2" t="str">
        <f>Table2[[#This Row],[Time4]]&amp;":"&amp;Table2[[#This Row],[Time5]]</f>
        <v>11:47</v>
      </c>
      <c r="AB4229" s="1" t="str" cm="1">
        <f t="array" ref="AB4229">IFERROR(IF(Table2[[#This Row],[code]]="","",_xlfn.IFS(AND(Table2[[#This Row],[code]]&lt;400,Table2[[#This Row],[code]]&lt;&gt;""),2,Table2[[#This Row],[code]]&gt;500,4)),"")</f>
        <v/>
      </c>
      <c r="AC4229" s="1" t="str">
        <f>IF(Table2[[#This Row],[Event]]="Penalty",Table2[[#This Row],[number]],IF(Table2[[#This Row],[Event]]="Time-Out",401,""))</f>
        <v/>
      </c>
      <c r="AD4229" s="1">
        <f>ROW(A4228)</f>
        <v>4228</v>
      </c>
      <c r="AE4229" s="1">
        <f>COUNTIFS(Table2[GameID],Table2[[#This Row],[GameID]],Table2[Column1],"&lt;="&amp;Table2[[#This Row],[Column1]])-1</f>
        <v>17</v>
      </c>
    </row>
    <row r="4230" spans="1:31" x14ac:dyDescent="0.45">
      <c r="A4230" t="s">
        <v>553</v>
      </c>
      <c r="B4230" t="str">
        <f>_xlfn.TEXTBEFORE(Table2[[#This Row],[Kamp]]," - ")</f>
        <v>Blackhawks</v>
      </c>
      <c r="C4230" t="str">
        <f>_xlfn.TEXTAFTER(Table2[[#This Row],[Kamp]],"- ")</f>
        <v>Aab</v>
      </c>
      <c r="D4230">
        <v>45350</v>
      </c>
      <c r="E4230">
        <v>83631</v>
      </c>
      <c r="F4230">
        <v>20232024</v>
      </c>
      <c r="G4230" t="s">
        <v>418</v>
      </c>
      <c r="H4230" t="s">
        <v>669</v>
      </c>
      <c r="I4230" t="s">
        <v>677</v>
      </c>
      <c r="J4230">
        <v>3</v>
      </c>
      <c r="K4230">
        <v>31146</v>
      </c>
      <c r="L4230">
        <v>208</v>
      </c>
      <c r="M4230" t="s">
        <v>631</v>
      </c>
      <c r="N4230" t="s">
        <v>651</v>
      </c>
      <c r="O4230" t="s">
        <v>634</v>
      </c>
      <c r="P4230">
        <v>25</v>
      </c>
      <c r="Q4230" t="s">
        <v>634</v>
      </c>
      <c r="R4230">
        <f>SUMIFS(Table2[number],Table2[Event],"Goal",Table2[H/U],"HOME",Table2[GameID],Table2[[#This Row],[GameID]],Table2[GameTime],"&lt;="&amp;Table2[[#This Row],[GameTime]])</f>
        <v>4</v>
      </c>
      <c r="S4230">
        <f>SUMIFS(Table2[number],Table2[Event],"Goal",Table2[H/U],"AWAY",Table2[GameID],Table2[[#This Row],[GameID]],Table2[GameTime],"&lt;="&amp;Table2[[#This Row],[GameTime]])</f>
        <v>6</v>
      </c>
      <c r="T4230" t="str">
        <f>IF(Table2[[#This Row],[Event]]="Goal",Table2[[#This Row],[Hscore]]&amp;"-"&amp;Table2[[#This Row],[Uscore]],"")</f>
        <v/>
      </c>
      <c r="U4230">
        <v>3107</v>
      </c>
      <c r="V4230" s="1">
        <f>Table2[[#This Row],[GameTime]]-(Table2[[#This Row],[period]]-1)*1200</f>
        <v>707</v>
      </c>
      <c r="W4230" s="1">
        <f>ROUNDDOWN(Table2[[#This Row],[Time]]/60,0)</f>
        <v>11</v>
      </c>
      <c r="X4230" s="1">
        <f>ROUNDDOWN((Table2[[#This Row],[Time]]/60-Table2[[#This Row],[Time2]])*60,0)</f>
        <v>47</v>
      </c>
      <c r="Y4230" s="1">
        <f>IF(Table2[[#This Row],[Time2]]&lt;10,0&amp;Table2[[#This Row],[Time2]],Table2[[#This Row],[Time2]])</f>
        <v>11</v>
      </c>
      <c r="Z4230" s="1">
        <f>IF(Table2[[#This Row],[Time3]]&lt;10,0&amp;Table2[[#This Row],[Time3]],Table2[[#This Row],[Time3]])</f>
        <v>47</v>
      </c>
      <c r="AA4230" s="2" t="str">
        <f>Table2[[#This Row],[Time4]]&amp;":"&amp;Table2[[#This Row],[Time5]]</f>
        <v>11:47</v>
      </c>
      <c r="AB4230" s="1" cm="1">
        <f t="array" ref="AB4230">IFERROR(IF(Table2[[#This Row],[code]]="","",_xlfn.IFS(AND(Table2[[#This Row],[code]]&lt;400,Table2[[#This Row],[code]]&lt;&gt;""),2,Table2[[#This Row],[code]]&gt;500,4)),"")</f>
        <v>2</v>
      </c>
      <c r="AC4230" s="1">
        <f>IF(Table2[[#This Row],[Event]]="Penalty",Table2[[#This Row],[number]],IF(Table2[[#This Row],[Event]]="Time-Out",401,""))</f>
        <v>208</v>
      </c>
      <c r="AD4230" s="1">
        <f>ROW(A4229)</f>
        <v>4229</v>
      </c>
      <c r="AE4230" s="1">
        <f>COUNTIFS(Table2[GameID],Table2[[#This Row],[GameID]],Table2[Column1],"&lt;="&amp;Table2[[#This Row],[Column1]])-1</f>
        <v>18</v>
      </c>
    </row>
    <row r="4231" spans="1:31" x14ac:dyDescent="0.45">
      <c r="A4231" t="s">
        <v>553</v>
      </c>
      <c r="B4231" t="str">
        <f>_xlfn.TEXTBEFORE(Table2[[#This Row],[Kamp]]," - ")</f>
        <v>Blackhawks</v>
      </c>
      <c r="C4231" t="str">
        <f>_xlfn.TEXTAFTER(Table2[[#This Row],[Kamp]],"- ")</f>
        <v>Aab</v>
      </c>
      <c r="D4231">
        <v>45350</v>
      </c>
      <c r="E4231">
        <v>83631</v>
      </c>
      <c r="F4231">
        <v>20232024</v>
      </c>
      <c r="G4231" t="s">
        <v>418</v>
      </c>
      <c r="H4231" t="s">
        <v>661</v>
      </c>
      <c r="I4231" t="s">
        <v>678</v>
      </c>
      <c r="J4231">
        <v>3</v>
      </c>
      <c r="K4231">
        <v>31143</v>
      </c>
      <c r="L4231">
        <v>208</v>
      </c>
      <c r="M4231" t="s">
        <v>631</v>
      </c>
      <c r="N4231" t="s">
        <v>334</v>
      </c>
      <c r="O4231" t="s">
        <v>634</v>
      </c>
      <c r="P4231">
        <v>6</v>
      </c>
      <c r="Q4231" t="s">
        <v>634</v>
      </c>
      <c r="R4231">
        <f>SUMIFS(Table2[number],Table2[Event],"Goal",Table2[H/U],"HOME",Table2[GameID],Table2[[#This Row],[GameID]],Table2[GameTime],"&lt;="&amp;Table2[[#This Row],[GameTime]])</f>
        <v>4</v>
      </c>
      <c r="S4231">
        <f>SUMIFS(Table2[number],Table2[Event],"Goal",Table2[H/U],"AWAY",Table2[GameID],Table2[[#This Row],[GameID]],Table2[GameTime],"&lt;="&amp;Table2[[#This Row],[GameTime]])</f>
        <v>6</v>
      </c>
      <c r="T4231" t="str">
        <f>IF(Table2[[#This Row],[Event]]="Goal",Table2[[#This Row],[Hscore]]&amp;"-"&amp;Table2[[#This Row],[Uscore]],"")</f>
        <v/>
      </c>
      <c r="U4231">
        <v>3107</v>
      </c>
      <c r="V4231" s="1">
        <f>Table2[[#This Row],[GameTime]]-(Table2[[#This Row],[period]]-1)*1200</f>
        <v>707</v>
      </c>
      <c r="W4231" s="1">
        <f>ROUNDDOWN(Table2[[#This Row],[Time]]/60,0)</f>
        <v>11</v>
      </c>
      <c r="X4231" s="1">
        <f>ROUNDDOWN((Table2[[#This Row],[Time]]/60-Table2[[#This Row],[Time2]])*60,0)</f>
        <v>47</v>
      </c>
      <c r="Y4231" s="1">
        <f>IF(Table2[[#This Row],[Time2]]&lt;10,0&amp;Table2[[#This Row],[Time2]],Table2[[#This Row],[Time2]])</f>
        <v>11</v>
      </c>
      <c r="Z4231" s="1">
        <f>IF(Table2[[#This Row],[Time3]]&lt;10,0&amp;Table2[[#This Row],[Time3]],Table2[[#This Row],[Time3]])</f>
        <v>47</v>
      </c>
      <c r="AA4231" s="2" t="str">
        <f>Table2[[#This Row],[Time4]]&amp;":"&amp;Table2[[#This Row],[Time5]]</f>
        <v>11:47</v>
      </c>
      <c r="AB4231" s="1" cm="1">
        <f t="array" ref="AB4231">IFERROR(IF(Table2[[#This Row],[code]]="","",_xlfn.IFS(AND(Table2[[#This Row],[code]]&lt;400,Table2[[#This Row],[code]]&lt;&gt;""),2,Table2[[#This Row],[code]]&gt;500,4)),"")</f>
        <v>2</v>
      </c>
      <c r="AC4231" s="1">
        <f>IF(Table2[[#This Row],[Event]]="Penalty",Table2[[#This Row],[number]],IF(Table2[[#This Row],[Event]]="Time-Out",401,""))</f>
        <v>208</v>
      </c>
      <c r="AD4231" s="1">
        <f>ROW(A4230)</f>
        <v>4230</v>
      </c>
      <c r="AE4231" s="1">
        <f>COUNTIFS(Table2[GameID],Table2[[#This Row],[GameID]],Table2[Column1],"&lt;="&amp;Table2[[#This Row],[Column1]])-1</f>
        <v>19</v>
      </c>
    </row>
    <row r="4232" spans="1:31" x14ac:dyDescent="0.45">
      <c r="A4232" t="s">
        <v>553</v>
      </c>
      <c r="B4232" t="str">
        <f>_xlfn.TEXTBEFORE(Table2[[#This Row],[Kamp]]," - ")</f>
        <v>Blackhawks</v>
      </c>
      <c r="C4232" t="str">
        <f>_xlfn.TEXTAFTER(Table2[[#This Row],[Kamp]],"- ")</f>
        <v>Aab</v>
      </c>
      <c r="D4232">
        <v>45350</v>
      </c>
      <c r="E4232">
        <v>83631</v>
      </c>
      <c r="F4232">
        <v>20232024</v>
      </c>
      <c r="G4232" t="s">
        <v>418</v>
      </c>
      <c r="H4232" t="s">
        <v>669</v>
      </c>
      <c r="I4232" t="s">
        <v>677</v>
      </c>
      <c r="J4232">
        <v>3</v>
      </c>
      <c r="K4232">
        <v>31146</v>
      </c>
      <c r="L4232">
        <v>1</v>
      </c>
      <c r="M4232" t="s">
        <v>630</v>
      </c>
      <c r="N4232" t="s">
        <v>132</v>
      </c>
      <c r="O4232" t="s">
        <v>264</v>
      </c>
      <c r="P4232">
        <v>4</v>
      </c>
      <c r="Q4232">
        <v>10</v>
      </c>
      <c r="R4232">
        <f>SUMIFS(Table2[number],Table2[Event],"Goal",Table2[H/U],"HOME",Table2[GameID],Table2[[#This Row],[GameID]],Table2[GameTime],"&lt;="&amp;Table2[[#This Row],[GameTime]])</f>
        <v>4</v>
      </c>
      <c r="S4232">
        <f>SUMIFS(Table2[number],Table2[Event],"Goal",Table2[H/U],"AWAY",Table2[GameID],Table2[[#This Row],[GameID]],Table2[GameTime],"&lt;="&amp;Table2[[#This Row],[GameTime]])</f>
        <v>7</v>
      </c>
      <c r="T4232" t="str">
        <f>IF(Table2[[#This Row],[Event]]="Goal",Table2[[#This Row],[Hscore]]&amp;"-"&amp;Table2[[#This Row],[Uscore]],"")</f>
        <v>4-7</v>
      </c>
      <c r="U4232">
        <v>3144</v>
      </c>
      <c r="V4232" s="1">
        <f>Table2[[#This Row],[GameTime]]-(Table2[[#This Row],[period]]-1)*1200</f>
        <v>744</v>
      </c>
      <c r="W4232" s="1">
        <f>ROUNDDOWN(Table2[[#This Row],[Time]]/60,0)</f>
        <v>12</v>
      </c>
      <c r="X4232" s="1">
        <f>ROUNDDOWN((Table2[[#This Row],[Time]]/60-Table2[[#This Row],[Time2]])*60,0)</f>
        <v>24</v>
      </c>
      <c r="Y4232" s="1">
        <f>IF(Table2[[#This Row],[Time2]]&lt;10,0&amp;Table2[[#This Row],[Time2]],Table2[[#This Row],[Time2]])</f>
        <v>12</v>
      </c>
      <c r="Z4232" s="1">
        <f>IF(Table2[[#This Row],[Time3]]&lt;10,0&amp;Table2[[#This Row],[Time3]],Table2[[#This Row],[Time3]])</f>
        <v>24</v>
      </c>
      <c r="AA4232" s="2" t="str">
        <f>Table2[[#This Row],[Time4]]&amp;":"&amp;Table2[[#This Row],[Time5]]</f>
        <v>12:24</v>
      </c>
      <c r="AB4232" s="1" t="str" cm="1">
        <f t="array" ref="AB4232">IFERROR(IF(Table2[[#This Row],[code]]="","",_xlfn.IFS(AND(Table2[[#This Row],[code]]&lt;400,Table2[[#This Row],[code]]&lt;&gt;""),2,Table2[[#This Row],[code]]&gt;500,4)),"")</f>
        <v/>
      </c>
      <c r="AC4232" s="1" t="str">
        <f>IF(Table2[[#This Row],[Event]]="Penalty",Table2[[#This Row],[number]],IF(Table2[[#This Row],[Event]]="Time-Out",401,""))</f>
        <v/>
      </c>
      <c r="AD4232" s="1">
        <f>ROW(A4231)</f>
        <v>4231</v>
      </c>
      <c r="AE4232" s="1">
        <f>COUNTIFS(Table2[GameID],Table2[[#This Row],[GameID]],Table2[Column1],"&lt;="&amp;Table2[[#This Row],[Column1]])-1</f>
        <v>20</v>
      </c>
    </row>
    <row r="4233" spans="1:31" x14ac:dyDescent="0.45">
      <c r="A4233" t="s">
        <v>553</v>
      </c>
      <c r="B4233" t="str">
        <f>_xlfn.TEXTBEFORE(Table2[[#This Row],[Kamp]]," - ")</f>
        <v>Blackhawks</v>
      </c>
      <c r="C4233" t="str">
        <f>_xlfn.TEXTAFTER(Table2[[#This Row],[Kamp]],"- ")</f>
        <v>Aab</v>
      </c>
      <c r="D4233">
        <v>45350</v>
      </c>
      <c r="E4233">
        <v>83631</v>
      </c>
      <c r="F4233">
        <v>20232024</v>
      </c>
      <c r="G4233" t="s">
        <v>418</v>
      </c>
      <c r="H4233" t="s">
        <v>669</v>
      </c>
      <c r="I4233" t="s">
        <v>677</v>
      </c>
      <c r="J4233">
        <v>3</v>
      </c>
      <c r="K4233">
        <v>31146</v>
      </c>
      <c r="L4233">
        <v>1</v>
      </c>
      <c r="M4233" t="s">
        <v>630</v>
      </c>
      <c r="N4233" t="s">
        <v>264</v>
      </c>
      <c r="O4233" t="s">
        <v>140</v>
      </c>
      <c r="P4233">
        <v>10</v>
      </c>
      <c r="Q4233">
        <v>60</v>
      </c>
      <c r="R4233">
        <f>SUMIFS(Table2[number],Table2[Event],"Goal",Table2[H/U],"HOME",Table2[GameID],Table2[[#This Row],[GameID]],Table2[GameTime],"&lt;="&amp;Table2[[#This Row],[GameTime]])</f>
        <v>4</v>
      </c>
      <c r="S4233">
        <f>SUMIFS(Table2[number],Table2[Event],"Goal",Table2[H/U],"AWAY",Table2[GameID],Table2[[#This Row],[GameID]],Table2[GameTime],"&lt;="&amp;Table2[[#This Row],[GameTime]])</f>
        <v>8</v>
      </c>
      <c r="T4233" t="str">
        <f>IF(Table2[[#This Row],[Event]]="Goal",Table2[[#This Row],[Hscore]]&amp;"-"&amp;Table2[[#This Row],[Uscore]],"")</f>
        <v>4-8</v>
      </c>
      <c r="U4233">
        <v>3174</v>
      </c>
      <c r="V4233" s="1">
        <f>Table2[[#This Row],[GameTime]]-(Table2[[#This Row],[period]]-1)*1200</f>
        <v>774</v>
      </c>
      <c r="W4233" s="1">
        <f>ROUNDDOWN(Table2[[#This Row],[Time]]/60,0)</f>
        <v>12</v>
      </c>
      <c r="X4233" s="1">
        <f>ROUNDDOWN((Table2[[#This Row],[Time]]/60-Table2[[#This Row],[Time2]])*60,0)</f>
        <v>54</v>
      </c>
      <c r="Y4233" s="1">
        <f>IF(Table2[[#This Row],[Time2]]&lt;10,0&amp;Table2[[#This Row],[Time2]],Table2[[#This Row],[Time2]])</f>
        <v>12</v>
      </c>
      <c r="Z4233" s="1">
        <f>IF(Table2[[#This Row],[Time3]]&lt;10,0&amp;Table2[[#This Row],[Time3]],Table2[[#This Row],[Time3]])</f>
        <v>54</v>
      </c>
      <c r="AA4233" s="2" t="str">
        <f>Table2[[#This Row],[Time4]]&amp;":"&amp;Table2[[#This Row],[Time5]]</f>
        <v>12:54</v>
      </c>
      <c r="AB4233" s="1" t="str" cm="1">
        <f t="array" ref="AB4233">IFERROR(IF(Table2[[#This Row],[code]]="","",_xlfn.IFS(AND(Table2[[#This Row],[code]]&lt;400,Table2[[#This Row],[code]]&lt;&gt;""),2,Table2[[#This Row],[code]]&gt;500,4)),"")</f>
        <v/>
      </c>
      <c r="AC4233" s="1" t="str">
        <f>IF(Table2[[#This Row],[Event]]="Penalty",Table2[[#This Row],[number]],IF(Table2[[#This Row],[Event]]="Time-Out",401,""))</f>
        <v/>
      </c>
      <c r="AD4233" s="1">
        <f>ROW(A4232)</f>
        <v>4232</v>
      </c>
      <c r="AE4233" s="1">
        <f>COUNTIFS(Table2[GameID],Table2[[#This Row],[GameID]],Table2[Column1],"&lt;="&amp;Table2[[#This Row],[Column1]])-1</f>
        <v>21</v>
      </c>
    </row>
    <row r="4234" spans="1:31" x14ac:dyDescent="0.45">
      <c r="A4234" t="s">
        <v>553</v>
      </c>
      <c r="B4234" t="str">
        <f>_xlfn.TEXTBEFORE(Table2[[#This Row],[Kamp]]," - ")</f>
        <v>Blackhawks</v>
      </c>
      <c r="C4234" t="str">
        <f>_xlfn.TEXTAFTER(Table2[[#This Row],[Kamp]],"- ")</f>
        <v>Aab</v>
      </c>
      <c r="D4234">
        <v>45350</v>
      </c>
      <c r="E4234">
        <v>83631</v>
      </c>
      <c r="F4234">
        <v>20232024</v>
      </c>
      <c r="G4234" t="s">
        <v>418</v>
      </c>
      <c r="H4234" t="s">
        <v>669</v>
      </c>
      <c r="I4234" t="s">
        <v>677</v>
      </c>
      <c r="J4234">
        <v>3</v>
      </c>
      <c r="K4234">
        <v>31146</v>
      </c>
      <c r="L4234">
        <v>202</v>
      </c>
      <c r="M4234" t="s">
        <v>631</v>
      </c>
      <c r="N4234" t="s">
        <v>652</v>
      </c>
      <c r="O4234" t="s">
        <v>634</v>
      </c>
      <c r="P4234">
        <v>99</v>
      </c>
      <c r="Q4234" t="s">
        <v>634</v>
      </c>
      <c r="R4234">
        <f>SUMIFS(Table2[number],Table2[Event],"Goal",Table2[H/U],"HOME",Table2[GameID],Table2[[#This Row],[GameID]],Table2[GameTime],"&lt;="&amp;Table2[[#This Row],[GameTime]])</f>
        <v>4</v>
      </c>
      <c r="S4234">
        <f>SUMIFS(Table2[number],Table2[Event],"Goal",Table2[H/U],"AWAY",Table2[GameID],Table2[[#This Row],[GameID]],Table2[GameTime],"&lt;="&amp;Table2[[#This Row],[GameTime]])</f>
        <v>8</v>
      </c>
      <c r="T4234" t="str">
        <f>IF(Table2[[#This Row],[Event]]="Goal",Table2[[#This Row],[Hscore]]&amp;"-"&amp;Table2[[#This Row],[Uscore]],"")</f>
        <v/>
      </c>
      <c r="U4234">
        <v>3277</v>
      </c>
      <c r="V4234" s="1">
        <f>Table2[[#This Row],[GameTime]]-(Table2[[#This Row],[period]]-1)*1200</f>
        <v>877</v>
      </c>
      <c r="W4234" s="1">
        <f>ROUNDDOWN(Table2[[#This Row],[Time]]/60,0)</f>
        <v>14</v>
      </c>
      <c r="X4234" s="1">
        <f>ROUNDDOWN((Table2[[#This Row],[Time]]/60-Table2[[#This Row],[Time2]])*60,0)</f>
        <v>37</v>
      </c>
      <c r="Y4234" s="1">
        <f>IF(Table2[[#This Row],[Time2]]&lt;10,0&amp;Table2[[#This Row],[Time2]],Table2[[#This Row],[Time2]])</f>
        <v>14</v>
      </c>
      <c r="Z4234" s="1">
        <f>IF(Table2[[#This Row],[Time3]]&lt;10,0&amp;Table2[[#This Row],[Time3]],Table2[[#This Row],[Time3]])</f>
        <v>37</v>
      </c>
      <c r="AA4234" s="2" t="str">
        <f>Table2[[#This Row],[Time4]]&amp;":"&amp;Table2[[#This Row],[Time5]]</f>
        <v>14:37</v>
      </c>
      <c r="AB4234" s="1" cm="1">
        <f t="array" ref="AB4234">IFERROR(IF(Table2[[#This Row],[code]]="","",_xlfn.IFS(AND(Table2[[#This Row],[code]]&lt;400,Table2[[#This Row],[code]]&lt;&gt;""),2,Table2[[#This Row],[code]]&gt;500,4)),"")</f>
        <v>2</v>
      </c>
      <c r="AC4234" s="1">
        <f>IF(Table2[[#This Row],[Event]]="Penalty",Table2[[#This Row],[number]],IF(Table2[[#This Row],[Event]]="Time-Out",401,""))</f>
        <v>202</v>
      </c>
      <c r="AD4234" s="1">
        <f>ROW(A4233)</f>
        <v>4233</v>
      </c>
      <c r="AE4234" s="1">
        <f>COUNTIFS(Table2[GameID],Table2[[#This Row],[GameID]],Table2[Column1],"&lt;="&amp;Table2[[#This Row],[Column1]])-1</f>
        <v>22</v>
      </c>
    </row>
    <row r="4235" spans="1:31" x14ac:dyDescent="0.45">
      <c r="A4235" t="s">
        <v>553</v>
      </c>
      <c r="B4235" t="str">
        <f>_xlfn.TEXTBEFORE(Table2[[#This Row],[Kamp]]," - ")</f>
        <v>Blackhawks</v>
      </c>
      <c r="C4235" t="str">
        <f>_xlfn.TEXTAFTER(Table2[[#This Row],[Kamp]],"- ")</f>
        <v>Aab</v>
      </c>
      <c r="D4235">
        <v>45350</v>
      </c>
      <c r="E4235">
        <v>83631</v>
      </c>
      <c r="F4235">
        <v>20232024</v>
      </c>
      <c r="G4235" t="s">
        <v>418</v>
      </c>
      <c r="H4235" t="s">
        <v>661</v>
      </c>
      <c r="I4235" t="s">
        <v>678</v>
      </c>
      <c r="J4235">
        <v>3</v>
      </c>
      <c r="K4235">
        <v>31143</v>
      </c>
      <c r="L4235">
        <v>220</v>
      </c>
      <c r="M4235" t="s">
        <v>631</v>
      </c>
      <c r="N4235" t="s">
        <v>334</v>
      </c>
      <c r="O4235" t="s">
        <v>634</v>
      </c>
      <c r="P4235">
        <v>6</v>
      </c>
      <c r="Q4235" t="s">
        <v>634</v>
      </c>
      <c r="R4235">
        <f>SUMIFS(Table2[number],Table2[Event],"Goal",Table2[H/U],"HOME",Table2[GameID],Table2[[#This Row],[GameID]],Table2[GameTime],"&lt;="&amp;Table2[[#This Row],[GameTime]])</f>
        <v>4</v>
      </c>
      <c r="S4235">
        <f>SUMIFS(Table2[number],Table2[Event],"Goal",Table2[H/U],"AWAY",Table2[GameID],Table2[[#This Row],[GameID]],Table2[GameTime],"&lt;="&amp;Table2[[#This Row],[GameTime]])</f>
        <v>8</v>
      </c>
      <c r="T4235" t="str">
        <f>IF(Table2[[#This Row],[Event]]="Goal",Table2[[#This Row],[Hscore]]&amp;"-"&amp;Table2[[#This Row],[Uscore]],"")</f>
        <v/>
      </c>
      <c r="U4235">
        <v>3567</v>
      </c>
      <c r="V4235" s="1">
        <f>Table2[[#This Row],[GameTime]]-(Table2[[#This Row],[period]]-1)*1200</f>
        <v>1167</v>
      </c>
      <c r="W4235" s="1">
        <f>ROUNDDOWN(Table2[[#This Row],[Time]]/60,0)</f>
        <v>19</v>
      </c>
      <c r="X4235" s="1">
        <f>ROUNDDOWN((Table2[[#This Row],[Time]]/60-Table2[[#This Row],[Time2]])*60,0)</f>
        <v>27</v>
      </c>
      <c r="Y4235" s="1">
        <f>IF(Table2[[#This Row],[Time2]]&lt;10,0&amp;Table2[[#This Row],[Time2]],Table2[[#This Row],[Time2]])</f>
        <v>19</v>
      </c>
      <c r="Z4235" s="1">
        <f>IF(Table2[[#This Row],[Time3]]&lt;10,0&amp;Table2[[#This Row],[Time3]],Table2[[#This Row],[Time3]])</f>
        <v>27</v>
      </c>
      <c r="AA4235" s="2" t="str">
        <f>Table2[[#This Row],[Time4]]&amp;":"&amp;Table2[[#This Row],[Time5]]</f>
        <v>19:27</v>
      </c>
      <c r="AB4235" s="1" cm="1">
        <f t="array" ref="AB4235">IFERROR(IF(Table2[[#This Row],[code]]="","",_xlfn.IFS(AND(Table2[[#This Row],[code]]&lt;400,Table2[[#This Row],[code]]&lt;&gt;""),2,Table2[[#This Row],[code]]&gt;500,4)),"")</f>
        <v>2</v>
      </c>
      <c r="AC4235" s="1">
        <f>IF(Table2[[#This Row],[Event]]="Penalty",Table2[[#This Row],[number]],IF(Table2[[#This Row],[Event]]="Time-Out",401,""))</f>
        <v>220</v>
      </c>
      <c r="AD4235" s="1">
        <f>ROW(A4234)</f>
        <v>4234</v>
      </c>
      <c r="AE4235" s="1">
        <f>COUNTIFS(Table2[GameID],Table2[[#This Row],[GameID]],Table2[Column1],"&lt;="&amp;Table2[[#This Row],[Column1]])-1</f>
        <v>23</v>
      </c>
    </row>
    <row r="4236" spans="1:31" x14ac:dyDescent="0.45">
      <c r="A4236" t="s">
        <v>273</v>
      </c>
      <c r="B4236" t="str">
        <f>_xlfn.TEXTBEFORE(Table2[[#This Row],[Kamp]]," - ")</f>
        <v>Benløse IF</v>
      </c>
      <c r="C4236" t="str">
        <f>_xlfn.TEXTAFTER(Table2[[#This Row],[Kamp]],"- ")</f>
        <v>Copenhagen FC</v>
      </c>
      <c r="D4236">
        <v>45350</v>
      </c>
      <c r="E4236">
        <v>83632</v>
      </c>
      <c r="F4236">
        <v>20232024</v>
      </c>
      <c r="G4236" t="s">
        <v>418</v>
      </c>
      <c r="H4236" t="s">
        <v>658</v>
      </c>
      <c r="I4236" t="s">
        <v>678</v>
      </c>
      <c r="J4236">
        <v>2</v>
      </c>
      <c r="K4236">
        <v>31137</v>
      </c>
      <c r="L4236">
        <v>1</v>
      </c>
      <c r="M4236" t="s">
        <v>630</v>
      </c>
      <c r="N4236" t="s">
        <v>38</v>
      </c>
      <c r="O4236" t="s">
        <v>24</v>
      </c>
      <c r="P4236">
        <v>98</v>
      </c>
      <c r="Q4236">
        <v>12</v>
      </c>
      <c r="R4236">
        <f>SUMIFS(Table2[number],Table2[Event],"Goal",Table2[H/U],"HOME",Table2[GameID],Table2[[#This Row],[GameID]],Table2[GameTime],"&lt;="&amp;Table2[[#This Row],[GameTime]])</f>
        <v>1</v>
      </c>
      <c r="S4236">
        <f>SUMIFS(Table2[number],Table2[Event],"Goal",Table2[H/U],"AWAY",Table2[GameID],Table2[[#This Row],[GameID]],Table2[GameTime],"&lt;="&amp;Table2[[#This Row],[GameTime]])</f>
        <v>0</v>
      </c>
      <c r="T4236" t="str">
        <f>IF(Table2[[#This Row],[Event]]="Goal",Table2[[#This Row],[Hscore]]&amp;"-"&amp;Table2[[#This Row],[Uscore]],"")</f>
        <v>1-0</v>
      </c>
      <c r="U4236">
        <v>1411</v>
      </c>
      <c r="V4236" s="1">
        <f>Table2[[#This Row],[GameTime]]-(Table2[[#This Row],[period]]-1)*1200</f>
        <v>211</v>
      </c>
      <c r="W4236" s="1">
        <f>ROUNDDOWN(Table2[[#This Row],[Time]]/60,0)</f>
        <v>3</v>
      </c>
      <c r="X4236" s="1">
        <f>ROUNDDOWN((Table2[[#This Row],[Time]]/60-Table2[[#This Row],[Time2]])*60,0)</f>
        <v>31</v>
      </c>
      <c r="Y4236" s="1" t="str">
        <f>IF(Table2[[#This Row],[Time2]]&lt;10,0&amp;Table2[[#This Row],[Time2]],Table2[[#This Row],[Time2]])</f>
        <v>03</v>
      </c>
      <c r="Z4236" s="1">
        <f>IF(Table2[[#This Row],[Time3]]&lt;10,0&amp;Table2[[#This Row],[Time3]],Table2[[#This Row],[Time3]])</f>
        <v>31</v>
      </c>
      <c r="AA4236" s="2" t="str">
        <f>Table2[[#This Row],[Time4]]&amp;":"&amp;Table2[[#This Row],[Time5]]</f>
        <v>03:31</v>
      </c>
      <c r="AB4236" s="1" t="str" cm="1">
        <f t="array" ref="AB4236">IFERROR(IF(Table2[[#This Row],[code]]="","",_xlfn.IFS(AND(Table2[[#This Row],[code]]&lt;400,Table2[[#This Row],[code]]&lt;&gt;""),2,Table2[[#This Row],[code]]&gt;500,4)),"")</f>
        <v/>
      </c>
      <c r="AC4236" s="1" t="str">
        <f>IF(Table2[[#This Row],[Event]]="Penalty",Table2[[#This Row],[number]],IF(Table2[[#This Row],[Event]]="Time-Out",401,""))</f>
        <v/>
      </c>
      <c r="AD4236" s="1">
        <f>ROW(A4235)</f>
        <v>4235</v>
      </c>
      <c r="AE4236" s="1">
        <f>COUNTIFS(Table2[GameID],Table2[[#This Row],[GameID]],Table2[Column1],"&lt;="&amp;Table2[[#This Row],[Column1]])-1</f>
        <v>0</v>
      </c>
    </row>
    <row r="4237" spans="1:31" x14ac:dyDescent="0.45">
      <c r="A4237" t="s">
        <v>273</v>
      </c>
      <c r="B4237" t="str">
        <f>_xlfn.TEXTBEFORE(Table2[[#This Row],[Kamp]]," - ")</f>
        <v>Benløse IF</v>
      </c>
      <c r="C4237" t="str">
        <f>_xlfn.TEXTAFTER(Table2[[#This Row],[Kamp]],"- ")</f>
        <v>Copenhagen FC</v>
      </c>
      <c r="D4237">
        <v>45350</v>
      </c>
      <c r="E4237">
        <v>83632</v>
      </c>
      <c r="F4237">
        <v>20232024</v>
      </c>
      <c r="G4237" t="s">
        <v>418</v>
      </c>
      <c r="H4237" t="s">
        <v>658</v>
      </c>
      <c r="I4237" t="s">
        <v>678</v>
      </c>
      <c r="J4237">
        <v>2</v>
      </c>
      <c r="K4237">
        <v>31137</v>
      </c>
      <c r="L4237">
        <v>1</v>
      </c>
      <c r="M4237" t="s">
        <v>630</v>
      </c>
      <c r="N4237" t="s">
        <v>192</v>
      </c>
      <c r="O4237" t="s">
        <v>634</v>
      </c>
      <c r="P4237">
        <v>32</v>
      </c>
      <c r="Q4237" t="s">
        <v>634</v>
      </c>
      <c r="R4237">
        <f>SUMIFS(Table2[number],Table2[Event],"Goal",Table2[H/U],"HOME",Table2[GameID],Table2[[#This Row],[GameID]],Table2[GameTime],"&lt;="&amp;Table2[[#This Row],[GameTime]])</f>
        <v>2</v>
      </c>
      <c r="S4237">
        <f>SUMIFS(Table2[number],Table2[Event],"Goal",Table2[H/U],"AWAY",Table2[GameID],Table2[[#This Row],[GameID]],Table2[GameTime],"&lt;="&amp;Table2[[#This Row],[GameTime]])</f>
        <v>0</v>
      </c>
      <c r="T4237" t="str">
        <f>IF(Table2[[#This Row],[Event]]="Goal",Table2[[#This Row],[Hscore]]&amp;"-"&amp;Table2[[#This Row],[Uscore]],"")</f>
        <v>2-0</v>
      </c>
      <c r="U4237">
        <v>1414</v>
      </c>
      <c r="V4237" s="1">
        <f>Table2[[#This Row],[GameTime]]-(Table2[[#This Row],[period]]-1)*1200</f>
        <v>214</v>
      </c>
      <c r="W4237" s="1">
        <f>ROUNDDOWN(Table2[[#This Row],[Time]]/60,0)</f>
        <v>3</v>
      </c>
      <c r="X4237" s="1">
        <f>ROUNDDOWN((Table2[[#This Row],[Time]]/60-Table2[[#This Row],[Time2]])*60,0)</f>
        <v>34</v>
      </c>
      <c r="Y4237" s="1" t="str">
        <f>IF(Table2[[#This Row],[Time2]]&lt;10,0&amp;Table2[[#This Row],[Time2]],Table2[[#This Row],[Time2]])</f>
        <v>03</v>
      </c>
      <c r="Z4237" s="1">
        <f>IF(Table2[[#This Row],[Time3]]&lt;10,0&amp;Table2[[#This Row],[Time3]],Table2[[#This Row],[Time3]])</f>
        <v>34</v>
      </c>
      <c r="AA4237" s="2" t="str">
        <f>Table2[[#This Row],[Time4]]&amp;":"&amp;Table2[[#This Row],[Time5]]</f>
        <v>03:34</v>
      </c>
      <c r="AB4237" s="1" t="str" cm="1">
        <f t="array" ref="AB4237">IFERROR(IF(Table2[[#This Row],[code]]="","",_xlfn.IFS(AND(Table2[[#This Row],[code]]&lt;400,Table2[[#This Row],[code]]&lt;&gt;""),2,Table2[[#This Row],[code]]&gt;500,4)),"")</f>
        <v/>
      </c>
      <c r="AC4237" s="1" t="str">
        <f>IF(Table2[[#This Row],[Event]]="Penalty",Table2[[#This Row],[number]],IF(Table2[[#This Row],[Event]]="Time-Out",401,""))</f>
        <v/>
      </c>
      <c r="AD4237" s="1">
        <f>ROW(A4236)</f>
        <v>4236</v>
      </c>
      <c r="AE4237" s="1">
        <f>COUNTIFS(Table2[GameID],Table2[[#This Row],[GameID]],Table2[Column1],"&lt;="&amp;Table2[[#This Row],[Column1]])-1</f>
        <v>1</v>
      </c>
    </row>
    <row r="4238" spans="1:31" x14ac:dyDescent="0.45">
      <c r="A4238" t="s">
        <v>273</v>
      </c>
      <c r="B4238" t="str">
        <f>_xlfn.TEXTBEFORE(Table2[[#This Row],[Kamp]]," - ")</f>
        <v>Benløse IF</v>
      </c>
      <c r="C4238" t="str">
        <f>_xlfn.TEXTAFTER(Table2[[#This Row],[Kamp]],"- ")</f>
        <v>Copenhagen FC</v>
      </c>
      <c r="D4238">
        <v>45350</v>
      </c>
      <c r="E4238">
        <v>83632</v>
      </c>
      <c r="F4238">
        <v>20232024</v>
      </c>
      <c r="G4238" t="s">
        <v>418</v>
      </c>
      <c r="H4238" t="s">
        <v>658</v>
      </c>
      <c r="I4238" t="s">
        <v>678</v>
      </c>
      <c r="J4238">
        <v>2</v>
      </c>
      <c r="K4238">
        <v>31137</v>
      </c>
      <c r="L4238">
        <v>1</v>
      </c>
      <c r="M4238" t="s">
        <v>630</v>
      </c>
      <c r="N4238" t="s">
        <v>29</v>
      </c>
      <c r="O4238" t="s">
        <v>192</v>
      </c>
      <c r="P4238">
        <v>44</v>
      </c>
      <c r="Q4238">
        <v>32</v>
      </c>
      <c r="R4238">
        <f>SUMIFS(Table2[number],Table2[Event],"Goal",Table2[H/U],"HOME",Table2[GameID],Table2[[#This Row],[GameID]],Table2[GameTime],"&lt;="&amp;Table2[[#This Row],[GameTime]])</f>
        <v>3</v>
      </c>
      <c r="S4238">
        <f>SUMIFS(Table2[number],Table2[Event],"Goal",Table2[H/U],"AWAY",Table2[GameID],Table2[[#This Row],[GameID]],Table2[GameTime],"&lt;="&amp;Table2[[#This Row],[GameTime]])</f>
        <v>0</v>
      </c>
      <c r="T4238" t="str">
        <f>IF(Table2[[#This Row],[Event]]="Goal",Table2[[#This Row],[Hscore]]&amp;"-"&amp;Table2[[#This Row],[Uscore]],"")</f>
        <v>3-0</v>
      </c>
      <c r="U4238">
        <v>1796</v>
      </c>
      <c r="V4238" s="1">
        <f>Table2[[#This Row],[GameTime]]-(Table2[[#This Row],[period]]-1)*1200</f>
        <v>596</v>
      </c>
      <c r="W4238" s="1">
        <f>ROUNDDOWN(Table2[[#This Row],[Time]]/60,0)</f>
        <v>9</v>
      </c>
      <c r="X4238" s="1">
        <f>ROUNDDOWN((Table2[[#This Row],[Time]]/60-Table2[[#This Row],[Time2]])*60,0)</f>
        <v>56</v>
      </c>
      <c r="Y4238" s="1" t="str">
        <f>IF(Table2[[#This Row],[Time2]]&lt;10,0&amp;Table2[[#This Row],[Time2]],Table2[[#This Row],[Time2]])</f>
        <v>09</v>
      </c>
      <c r="Z4238" s="1">
        <f>IF(Table2[[#This Row],[Time3]]&lt;10,0&amp;Table2[[#This Row],[Time3]],Table2[[#This Row],[Time3]])</f>
        <v>56</v>
      </c>
      <c r="AA4238" s="2" t="str">
        <f>Table2[[#This Row],[Time4]]&amp;":"&amp;Table2[[#This Row],[Time5]]</f>
        <v>09:56</v>
      </c>
      <c r="AB4238" s="1" t="str" cm="1">
        <f t="array" ref="AB4238">IFERROR(IF(Table2[[#This Row],[code]]="","",_xlfn.IFS(AND(Table2[[#This Row],[code]]&lt;400,Table2[[#This Row],[code]]&lt;&gt;""),2,Table2[[#This Row],[code]]&gt;500,4)),"")</f>
        <v/>
      </c>
      <c r="AC4238" s="1" t="str">
        <f>IF(Table2[[#This Row],[Event]]="Penalty",Table2[[#This Row],[number]],IF(Table2[[#This Row],[Event]]="Time-Out",401,""))</f>
        <v/>
      </c>
      <c r="AD4238" s="1">
        <f>ROW(A4237)</f>
        <v>4237</v>
      </c>
      <c r="AE4238" s="1">
        <f>COUNTIFS(Table2[GameID],Table2[[#This Row],[GameID]],Table2[Column1],"&lt;="&amp;Table2[[#This Row],[Column1]])-1</f>
        <v>2</v>
      </c>
    </row>
    <row r="4239" spans="1:31" x14ac:dyDescent="0.45">
      <c r="A4239" t="s">
        <v>273</v>
      </c>
      <c r="B4239" t="str">
        <f>_xlfn.TEXTBEFORE(Table2[[#This Row],[Kamp]]," - ")</f>
        <v>Benløse IF</v>
      </c>
      <c r="C4239" t="str">
        <f>_xlfn.TEXTAFTER(Table2[[#This Row],[Kamp]],"- ")</f>
        <v>Copenhagen FC</v>
      </c>
      <c r="D4239">
        <v>45350</v>
      </c>
      <c r="E4239">
        <v>83632</v>
      </c>
      <c r="F4239">
        <v>20232024</v>
      </c>
      <c r="G4239" t="s">
        <v>418</v>
      </c>
      <c r="H4239" t="s">
        <v>658</v>
      </c>
      <c r="I4239" t="s">
        <v>678</v>
      </c>
      <c r="J4239">
        <v>2</v>
      </c>
      <c r="K4239">
        <v>31137</v>
      </c>
      <c r="L4239">
        <v>1</v>
      </c>
      <c r="M4239" t="s">
        <v>630</v>
      </c>
      <c r="N4239" t="s">
        <v>466</v>
      </c>
      <c r="O4239" t="s">
        <v>426</v>
      </c>
      <c r="P4239">
        <v>23</v>
      </c>
      <c r="Q4239">
        <v>16</v>
      </c>
      <c r="R4239">
        <f>SUMIFS(Table2[number],Table2[Event],"Goal",Table2[H/U],"HOME",Table2[GameID],Table2[[#This Row],[GameID]],Table2[GameTime],"&lt;="&amp;Table2[[#This Row],[GameTime]])</f>
        <v>4</v>
      </c>
      <c r="S4239">
        <f>SUMIFS(Table2[number],Table2[Event],"Goal",Table2[H/U],"AWAY",Table2[GameID],Table2[[#This Row],[GameID]],Table2[GameTime],"&lt;="&amp;Table2[[#This Row],[GameTime]])</f>
        <v>0</v>
      </c>
      <c r="T4239" t="str">
        <f>IF(Table2[[#This Row],[Event]]="Goal",Table2[[#This Row],[Hscore]]&amp;"-"&amp;Table2[[#This Row],[Uscore]],"")</f>
        <v>4-0</v>
      </c>
      <c r="U4239">
        <v>1886</v>
      </c>
      <c r="V4239" s="1">
        <f>Table2[[#This Row],[GameTime]]-(Table2[[#This Row],[period]]-1)*1200</f>
        <v>686</v>
      </c>
      <c r="W4239" s="1">
        <f>ROUNDDOWN(Table2[[#This Row],[Time]]/60,0)</f>
        <v>11</v>
      </c>
      <c r="X4239" s="1">
        <f>ROUNDDOWN((Table2[[#This Row],[Time]]/60-Table2[[#This Row],[Time2]])*60,0)</f>
        <v>26</v>
      </c>
      <c r="Y4239" s="1">
        <f>IF(Table2[[#This Row],[Time2]]&lt;10,0&amp;Table2[[#This Row],[Time2]],Table2[[#This Row],[Time2]])</f>
        <v>11</v>
      </c>
      <c r="Z4239" s="1">
        <f>IF(Table2[[#This Row],[Time3]]&lt;10,0&amp;Table2[[#This Row],[Time3]],Table2[[#This Row],[Time3]])</f>
        <v>26</v>
      </c>
      <c r="AA4239" s="2" t="str">
        <f>Table2[[#This Row],[Time4]]&amp;":"&amp;Table2[[#This Row],[Time5]]</f>
        <v>11:26</v>
      </c>
      <c r="AB4239" s="1" t="str" cm="1">
        <f t="array" ref="AB4239">IFERROR(IF(Table2[[#This Row],[code]]="","",_xlfn.IFS(AND(Table2[[#This Row],[code]]&lt;400,Table2[[#This Row],[code]]&lt;&gt;""),2,Table2[[#This Row],[code]]&gt;500,4)),"")</f>
        <v/>
      </c>
      <c r="AC4239" s="1" t="str">
        <f>IF(Table2[[#This Row],[Event]]="Penalty",Table2[[#This Row],[number]],IF(Table2[[#This Row],[Event]]="Time-Out",401,""))</f>
        <v/>
      </c>
      <c r="AD4239" s="1">
        <f>ROW(A4238)</f>
        <v>4238</v>
      </c>
      <c r="AE4239" s="1">
        <f>COUNTIFS(Table2[GameID],Table2[[#This Row],[GameID]],Table2[Column1],"&lt;="&amp;Table2[[#This Row],[Column1]])-1</f>
        <v>3</v>
      </c>
    </row>
    <row r="4240" spans="1:31" x14ac:dyDescent="0.45">
      <c r="A4240" t="s">
        <v>273</v>
      </c>
      <c r="B4240" t="str">
        <f>_xlfn.TEXTBEFORE(Table2[[#This Row],[Kamp]]," - ")</f>
        <v>Benløse IF</v>
      </c>
      <c r="C4240" t="str">
        <f>_xlfn.TEXTAFTER(Table2[[#This Row],[Kamp]],"- ")</f>
        <v>Copenhagen FC</v>
      </c>
      <c r="D4240">
        <v>45350</v>
      </c>
      <c r="E4240">
        <v>83632</v>
      </c>
      <c r="F4240">
        <v>20232024</v>
      </c>
      <c r="G4240" t="s">
        <v>418</v>
      </c>
      <c r="H4240" t="s">
        <v>667</v>
      </c>
      <c r="I4240" t="s">
        <v>677</v>
      </c>
      <c r="J4240">
        <v>2</v>
      </c>
      <c r="K4240">
        <v>31140</v>
      </c>
      <c r="L4240">
        <v>101</v>
      </c>
      <c r="M4240" t="s">
        <v>631</v>
      </c>
      <c r="N4240" t="s">
        <v>245</v>
      </c>
      <c r="O4240" t="s">
        <v>634</v>
      </c>
      <c r="P4240">
        <v>10</v>
      </c>
      <c r="Q4240" t="s">
        <v>634</v>
      </c>
      <c r="R4240">
        <f>SUMIFS(Table2[number],Table2[Event],"Goal",Table2[H/U],"HOME",Table2[GameID],Table2[[#This Row],[GameID]],Table2[GameTime],"&lt;="&amp;Table2[[#This Row],[GameTime]])</f>
        <v>4</v>
      </c>
      <c r="S4240">
        <f>SUMIFS(Table2[number],Table2[Event],"Goal",Table2[H/U],"AWAY",Table2[GameID],Table2[[#This Row],[GameID]],Table2[GameTime],"&lt;="&amp;Table2[[#This Row],[GameTime]])</f>
        <v>0</v>
      </c>
      <c r="T4240" t="str">
        <f>IF(Table2[[#This Row],[Event]]="Goal",Table2[[#This Row],[Hscore]]&amp;"-"&amp;Table2[[#This Row],[Uscore]],"")</f>
        <v/>
      </c>
      <c r="U4240">
        <v>1925</v>
      </c>
      <c r="V4240" s="1">
        <f>Table2[[#This Row],[GameTime]]-(Table2[[#This Row],[period]]-1)*1200</f>
        <v>725</v>
      </c>
      <c r="W4240" s="1">
        <f>ROUNDDOWN(Table2[[#This Row],[Time]]/60,0)</f>
        <v>12</v>
      </c>
      <c r="X4240" s="1">
        <f>ROUNDDOWN((Table2[[#This Row],[Time]]/60-Table2[[#This Row],[Time2]])*60,0)</f>
        <v>5</v>
      </c>
      <c r="Y4240" s="1">
        <f>IF(Table2[[#This Row],[Time2]]&lt;10,0&amp;Table2[[#This Row],[Time2]],Table2[[#This Row],[Time2]])</f>
        <v>12</v>
      </c>
      <c r="Z4240" s="1" t="str">
        <f>IF(Table2[[#This Row],[Time3]]&lt;10,0&amp;Table2[[#This Row],[Time3]],Table2[[#This Row],[Time3]])</f>
        <v>05</v>
      </c>
      <c r="AA4240" s="2" t="str">
        <f>Table2[[#This Row],[Time4]]&amp;":"&amp;Table2[[#This Row],[Time5]]</f>
        <v>12:05</v>
      </c>
      <c r="AB4240" s="1" cm="1">
        <f t="array" ref="AB4240">IFERROR(IF(Table2[[#This Row],[code]]="","",_xlfn.IFS(AND(Table2[[#This Row],[code]]&lt;400,Table2[[#This Row],[code]]&lt;&gt;""),2,Table2[[#This Row],[code]]&gt;500,4)),"")</f>
        <v>2</v>
      </c>
      <c r="AC4240" s="1">
        <f>IF(Table2[[#This Row],[Event]]="Penalty",Table2[[#This Row],[number]],IF(Table2[[#This Row],[Event]]="Time-Out",401,""))</f>
        <v>101</v>
      </c>
      <c r="AD4240" s="1">
        <f>ROW(A4239)</f>
        <v>4239</v>
      </c>
      <c r="AE4240" s="1">
        <f>COUNTIFS(Table2[GameID],Table2[[#This Row],[GameID]],Table2[Column1],"&lt;="&amp;Table2[[#This Row],[Column1]])-1</f>
        <v>4</v>
      </c>
    </row>
    <row r="4241" spans="1:31" x14ac:dyDescent="0.45">
      <c r="A4241" t="s">
        <v>273</v>
      </c>
      <c r="B4241" t="str">
        <f>_xlfn.TEXTBEFORE(Table2[[#This Row],[Kamp]]," - ")</f>
        <v>Benløse IF</v>
      </c>
      <c r="C4241" t="str">
        <f>_xlfn.TEXTAFTER(Table2[[#This Row],[Kamp]],"- ")</f>
        <v>Copenhagen FC</v>
      </c>
      <c r="D4241">
        <v>45350</v>
      </c>
      <c r="E4241">
        <v>83632</v>
      </c>
      <c r="F4241">
        <v>20232024</v>
      </c>
      <c r="G4241" t="s">
        <v>418</v>
      </c>
      <c r="H4241" t="s">
        <v>667</v>
      </c>
      <c r="I4241" t="s">
        <v>677</v>
      </c>
      <c r="J4241">
        <v>2</v>
      </c>
      <c r="K4241">
        <v>31140</v>
      </c>
      <c r="L4241">
        <v>208</v>
      </c>
      <c r="M4241" t="s">
        <v>631</v>
      </c>
      <c r="N4241" t="s">
        <v>253</v>
      </c>
      <c r="O4241" t="s">
        <v>634</v>
      </c>
      <c r="P4241">
        <v>6</v>
      </c>
      <c r="Q4241" t="s">
        <v>634</v>
      </c>
      <c r="R4241">
        <f>SUMIFS(Table2[number],Table2[Event],"Goal",Table2[H/U],"HOME",Table2[GameID],Table2[[#This Row],[GameID]],Table2[GameTime],"&lt;="&amp;Table2[[#This Row],[GameTime]])</f>
        <v>4</v>
      </c>
      <c r="S4241">
        <f>SUMIFS(Table2[number],Table2[Event],"Goal",Table2[H/U],"AWAY",Table2[GameID],Table2[[#This Row],[GameID]],Table2[GameTime],"&lt;="&amp;Table2[[#This Row],[GameTime]])</f>
        <v>0</v>
      </c>
      <c r="T4241" t="str">
        <f>IF(Table2[[#This Row],[Event]]="Goal",Table2[[#This Row],[Hscore]]&amp;"-"&amp;Table2[[#This Row],[Uscore]],"")</f>
        <v/>
      </c>
      <c r="U4241">
        <v>1925</v>
      </c>
      <c r="V4241" s="1">
        <f>Table2[[#This Row],[GameTime]]-(Table2[[#This Row],[period]]-1)*1200</f>
        <v>725</v>
      </c>
      <c r="W4241" s="1">
        <f>ROUNDDOWN(Table2[[#This Row],[Time]]/60,0)</f>
        <v>12</v>
      </c>
      <c r="X4241" s="1">
        <f>ROUNDDOWN((Table2[[#This Row],[Time]]/60-Table2[[#This Row],[Time2]])*60,0)</f>
        <v>5</v>
      </c>
      <c r="Y4241" s="1">
        <f>IF(Table2[[#This Row],[Time2]]&lt;10,0&amp;Table2[[#This Row],[Time2]],Table2[[#This Row],[Time2]])</f>
        <v>12</v>
      </c>
      <c r="Z4241" s="1" t="str">
        <f>IF(Table2[[#This Row],[Time3]]&lt;10,0&amp;Table2[[#This Row],[Time3]],Table2[[#This Row],[Time3]])</f>
        <v>05</v>
      </c>
      <c r="AA4241" s="2" t="str">
        <f>Table2[[#This Row],[Time4]]&amp;":"&amp;Table2[[#This Row],[Time5]]</f>
        <v>12:05</v>
      </c>
      <c r="AB4241" s="1" cm="1">
        <f t="array" ref="AB4241">IFERROR(IF(Table2[[#This Row],[code]]="","",_xlfn.IFS(AND(Table2[[#This Row],[code]]&lt;400,Table2[[#This Row],[code]]&lt;&gt;""),2,Table2[[#This Row],[code]]&gt;500,4)),"")</f>
        <v>2</v>
      </c>
      <c r="AC4241" s="1">
        <f>IF(Table2[[#This Row],[Event]]="Penalty",Table2[[#This Row],[number]],IF(Table2[[#This Row],[Event]]="Time-Out",401,""))</f>
        <v>208</v>
      </c>
      <c r="AD4241" s="1">
        <f>ROW(A4240)</f>
        <v>4240</v>
      </c>
      <c r="AE4241" s="1">
        <f>COUNTIFS(Table2[GameID],Table2[[#This Row],[GameID]],Table2[Column1],"&lt;="&amp;Table2[[#This Row],[Column1]])-1</f>
        <v>5</v>
      </c>
    </row>
    <row r="4242" spans="1:31" x14ac:dyDescent="0.45">
      <c r="A4242" t="s">
        <v>273</v>
      </c>
      <c r="B4242" t="str">
        <f>_xlfn.TEXTBEFORE(Table2[[#This Row],[Kamp]]," - ")</f>
        <v>Benløse IF</v>
      </c>
      <c r="C4242" t="str">
        <f>_xlfn.TEXTAFTER(Table2[[#This Row],[Kamp]],"- ")</f>
        <v>Copenhagen FC</v>
      </c>
      <c r="D4242">
        <v>45350</v>
      </c>
      <c r="E4242">
        <v>83632</v>
      </c>
      <c r="F4242">
        <v>20232024</v>
      </c>
      <c r="G4242" t="s">
        <v>418</v>
      </c>
      <c r="H4242" t="s">
        <v>667</v>
      </c>
      <c r="I4242" t="s">
        <v>677</v>
      </c>
      <c r="J4242">
        <v>2</v>
      </c>
      <c r="K4242">
        <v>31140</v>
      </c>
      <c r="L4242">
        <v>208</v>
      </c>
      <c r="M4242" t="s">
        <v>631</v>
      </c>
      <c r="N4242" t="s">
        <v>245</v>
      </c>
      <c r="O4242" t="s">
        <v>634</v>
      </c>
      <c r="P4242">
        <v>10</v>
      </c>
      <c r="Q4242" t="s">
        <v>634</v>
      </c>
      <c r="R4242">
        <f>SUMIFS(Table2[number],Table2[Event],"Goal",Table2[H/U],"HOME",Table2[GameID],Table2[[#This Row],[GameID]],Table2[GameTime],"&lt;="&amp;Table2[[#This Row],[GameTime]])</f>
        <v>4</v>
      </c>
      <c r="S4242">
        <f>SUMIFS(Table2[number],Table2[Event],"Goal",Table2[H/U],"AWAY",Table2[GameID],Table2[[#This Row],[GameID]],Table2[GameTime],"&lt;="&amp;Table2[[#This Row],[GameTime]])</f>
        <v>0</v>
      </c>
      <c r="T4242" t="str">
        <f>IF(Table2[[#This Row],[Event]]="Goal",Table2[[#This Row],[Hscore]]&amp;"-"&amp;Table2[[#This Row],[Uscore]],"")</f>
        <v/>
      </c>
      <c r="U4242">
        <v>1925</v>
      </c>
      <c r="V4242" s="1">
        <f>Table2[[#This Row],[GameTime]]-(Table2[[#This Row],[period]]-1)*1200</f>
        <v>725</v>
      </c>
      <c r="W4242" s="1">
        <f>ROUNDDOWN(Table2[[#This Row],[Time]]/60,0)</f>
        <v>12</v>
      </c>
      <c r="X4242" s="1">
        <f>ROUNDDOWN((Table2[[#This Row],[Time]]/60-Table2[[#This Row],[Time2]])*60,0)</f>
        <v>5</v>
      </c>
      <c r="Y4242" s="1">
        <f>IF(Table2[[#This Row],[Time2]]&lt;10,0&amp;Table2[[#This Row],[Time2]],Table2[[#This Row],[Time2]])</f>
        <v>12</v>
      </c>
      <c r="Z4242" s="1" t="str">
        <f>IF(Table2[[#This Row],[Time3]]&lt;10,0&amp;Table2[[#This Row],[Time3]],Table2[[#This Row],[Time3]])</f>
        <v>05</v>
      </c>
      <c r="AA4242" s="2" t="str">
        <f>Table2[[#This Row],[Time4]]&amp;":"&amp;Table2[[#This Row],[Time5]]</f>
        <v>12:05</v>
      </c>
      <c r="AB4242" s="1" cm="1">
        <f t="array" ref="AB4242">IFERROR(IF(Table2[[#This Row],[code]]="","",_xlfn.IFS(AND(Table2[[#This Row],[code]]&lt;400,Table2[[#This Row],[code]]&lt;&gt;""),2,Table2[[#This Row],[code]]&gt;500,4)),"")</f>
        <v>2</v>
      </c>
      <c r="AC4242" s="1">
        <f>IF(Table2[[#This Row],[Event]]="Penalty",Table2[[#This Row],[number]],IF(Table2[[#This Row],[Event]]="Time-Out",401,""))</f>
        <v>208</v>
      </c>
      <c r="AD4242" s="1">
        <f>ROW(A4241)</f>
        <v>4241</v>
      </c>
      <c r="AE4242" s="1">
        <f>COUNTIFS(Table2[GameID],Table2[[#This Row],[GameID]],Table2[Column1],"&lt;="&amp;Table2[[#This Row],[Column1]])-1</f>
        <v>6</v>
      </c>
    </row>
    <row r="4243" spans="1:31" x14ac:dyDescent="0.45">
      <c r="A4243" t="s">
        <v>273</v>
      </c>
      <c r="B4243" t="str">
        <f>_xlfn.TEXTBEFORE(Table2[[#This Row],[Kamp]]," - ")</f>
        <v>Benløse IF</v>
      </c>
      <c r="C4243" t="str">
        <f>_xlfn.TEXTAFTER(Table2[[#This Row],[Kamp]],"- ")</f>
        <v>Copenhagen FC</v>
      </c>
      <c r="D4243">
        <v>45350</v>
      </c>
      <c r="E4243">
        <v>83632</v>
      </c>
      <c r="F4243">
        <v>20232024</v>
      </c>
      <c r="G4243" t="s">
        <v>418</v>
      </c>
      <c r="H4243" t="s">
        <v>667</v>
      </c>
      <c r="I4243" t="s">
        <v>677</v>
      </c>
      <c r="J4243">
        <v>2</v>
      </c>
      <c r="K4243">
        <v>31140</v>
      </c>
      <c r="L4243">
        <v>1</v>
      </c>
      <c r="M4243" t="s">
        <v>630</v>
      </c>
      <c r="N4243" t="s">
        <v>59</v>
      </c>
      <c r="O4243" t="s">
        <v>240</v>
      </c>
      <c r="P4243">
        <v>9</v>
      </c>
      <c r="Q4243">
        <v>3</v>
      </c>
      <c r="R4243">
        <f>SUMIFS(Table2[number],Table2[Event],"Goal",Table2[H/U],"HOME",Table2[GameID],Table2[[#This Row],[GameID]],Table2[GameTime],"&lt;="&amp;Table2[[#This Row],[GameTime]])</f>
        <v>4</v>
      </c>
      <c r="S4243">
        <f>SUMIFS(Table2[number],Table2[Event],"Goal",Table2[H/U],"AWAY",Table2[GameID],Table2[[#This Row],[GameID]],Table2[GameTime],"&lt;="&amp;Table2[[#This Row],[GameTime]])</f>
        <v>1</v>
      </c>
      <c r="T4243" t="str">
        <f>IF(Table2[[#This Row],[Event]]="Goal",Table2[[#This Row],[Hscore]]&amp;"-"&amp;Table2[[#This Row],[Uscore]],"")</f>
        <v>4-1</v>
      </c>
      <c r="U4243">
        <v>2399</v>
      </c>
      <c r="V4243" s="1">
        <f>Table2[[#This Row],[GameTime]]-(Table2[[#This Row],[period]]-1)*1200</f>
        <v>1199</v>
      </c>
      <c r="W4243" s="1">
        <f>ROUNDDOWN(Table2[[#This Row],[Time]]/60,0)</f>
        <v>19</v>
      </c>
      <c r="X4243" s="1">
        <f>ROUNDDOWN((Table2[[#This Row],[Time]]/60-Table2[[#This Row],[Time2]])*60,0)</f>
        <v>59</v>
      </c>
      <c r="Y4243" s="1">
        <f>IF(Table2[[#This Row],[Time2]]&lt;10,0&amp;Table2[[#This Row],[Time2]],Table2[[#This Row],[Time2]])</f>
        <v>19</v>
      </c>
      <c r="Z4243" s="1">
        <f>IF(Table2[[#This Row],[Time3]]&lt;10,0&amp;Table2[[#This Row],[Time3]],Table2[[#This Row],[Time3]])</f>
        <v>59</v>
      </c>
      <c r="AA4243" s="2" t="str">
        <f>Table2[[#This Row],[Time4]]&amp;":"&amp;Table2[[#This Row],[Time5]]</f>
        <v>19:59</v>
      </c>
      <c r="AB4243" s="1" t="str" cm="1">
        <f t="array" ref="AB4243">IFERROR(IF(Table2[[#This Row],[code]]="","",_xlfn.IFS(AND(Table2[[#This Row],[code]]&lt;400,Table2[[#This Row],[code]]&lt;&gt;""),2,Table2[[#This Row],[code]]&gt;500,4)),"")</f>
        <v/>
      </c>
      <c r="AC4243" s="1" t="str">
        <f>IF(Table2[[#This Row],[Event]]="Penalty",Table2[[#This Row],[number]],IF(Table2[[#This Row],[Event]]="Time-Out",401,""))</f>
        <v/>
      </c>
      <c r="AD4243" s="1">
        <f>ROW(A4242)</f>
        <v>4242</v>
      </c>
      <c r="AE4243" s="1">
        <f>COUNTIFS(Table2[GameID],Table2[[#This Row],[GameID]],Table2[Column1],"&lt;="&amp;Table2[[#This Row],[Column1]])-1</f>
        <v>7</v>
      </c>
    </row>
    <row r="4244" spans="1:31" x14ac:dyDescent="0.45">
      <c r="A4244" t="s">
        <v>273</v>
      </c>
      <c r="B4244" t="str">
        <f>_xlfn.TEXTBEFORE(Table2[[#This Row],[Kamp]]," - ")</f>
        <v>Benløse IF</v>
      </c>
      <c r="C4244" t="str">
        <f>_xlfn.TEXTAFTER(Table2[[#This Row],[Kamp]],"- ")</f>
        <v>Copenhagen FC</v>
      </c>
      <c r="D4244">
        <v>45350</v>
      </c>
      <c r="E4244">
        <v>83632</v>
      </c>
      <c r="F4244">
        <v>20232024</v>
      </c>
      <c r="G4244" t="s">
        <v>418</v>
      </c>
      <c r="H4244" t="s">
        <v>667</v>
      </c>
      <c r="I4244" t="s">
        <v>678</v>
      </c>
      <c r="J4244">
        <v>3</v>
      </c>
      <c r="K4244">
        <v>31140</v>
      </c>
      <c r="L4244">
        <v>1</v>
      </c>
      <c r="M4244" t="s">
        <v>630</v>
      </c>
      <c r="N4244" t="s">
        <v>634</v>
      </c>
      <c r="O4244" t="s">
        <v>634</v>
      </c>
      <c r="P4244" t="s">
        <v>634</v>
      </c>
      <c r="Q4244" t="s">
        <v>634</v>
      </c>
      <c r="R4244">
        <f>SUMIFS(Table2[number],Table2[Event],"Goal",Table2[H/U],"HOME",Table2[GameID],Table2[[#This Row],[GameID]],Table2[GameTime],"&lt;="&amp;Table2[[#This Row],[GameTime]])</f>
        <v>5</v>
      </c>
      <c r="S4244">
        <f>SUMIFS(Table2[number],Table2[Event],"Goal",Table2[H/U],"AWAY",Table2[GameID],Table2[[#This Row],[GameID]],Table2[GameTime],"&lt;="&amp;Table2[[#This Row],[GameTime]])</f>
        <v>1</v>
      </c>
      <c r="T4244" t="str">
        <f>IF(Table2[[#This Row],[Event]]="Goal",Table2[[#This Row],[Hscore]]&amp;"-"&amp;Table2[[#This Row],[Uscore]],"")</f>
        <v>5-1</v>
      </c>
      <c r="U4244">
        <v>2628</v>
      </c>
      <c r="V4244" s="1">
        <f>Table2[[#This Row],[GameTime]]-(Table2[[#This Row],[period]]-1)*1200</f>
        <v>228</v>
      </c>
      <c r="W4244" s="1">
        <f>ROUNDDOWN(Table2[[#This Row],[Time]]/60,0)</f>
        <v>3</v>
      </c>
      <c r="X4244" s="1">
        <f>ROUNDDOWN((Table2[[#This Row],[Time]]/60-Table2[[#This Row],[Time2]])*60,0)</f>
        <v>48</v>
      </c>
      <c r="Y4244" s="1" t="str">
        <f>IF(Table2[[#This Row],[Time2]]&lt;10,0&amp;Table2[[#This Row],[Time2]],Table2[[#This Row],[Time2]])</f>
        <v>03</v>
      </c>
      <c r="Z4244" s="1">
        <f>IF(Table2[[#This Row],[Time3]]&lt;10,0&amp;Table2[[#This Row],[Time3]],Table2[[#This Row],[Time3]])</f>
        <v>48</v>
      </c>
      <c r="AA4244" s="2" t="str">
        <f>Table2[[#This Row],[Time4]]&amp;":"&amp;Table2[[#This Row],[Time5]]</f>
        <v>03:48</v>
      </c>
      <c r="AB4244" s="1" t="str" cm="1">
        <f t="array" ref="AB4244">IFERROR(IF(Table2[[#This Row],[code]]="","",_xlfn.IFS(AND(Table2[[#This Row],[code]]&lt;400,Table2[[#This Row],[code]]&lt;&gt;""),2,Table2[[#This Row],[code]]&gt;500,4)),"")</f>
        <v/>
      </c>
      <c r="AC4244" s="1" t="str">
        <f>IF(Table2[[#This Row],[Event]]="Penalty",Table2[[#This Row],[number]],IF(Table2[[#This Row],[Event]]="Time-Out",401,""))</f>
        <v/>
      </c>
      <c r="AD4244" s="1">
        <f>ROW(A4243)</f>
        <v>4243</v>
      </c>
      <c r="AE4244" s="1">
        <f>COUNTIFS(Table2[GameID],Table2[[#This Row],[GameID]],Table2[Column1],"&lt;="&amp;Table2[[#This Row],[Column1]])-1</f>
        <v>8</v>
      </c>
    </row>
    <row r="4245" spans="1:31" x14ac:dyDescent="0.45">
      <c r="A4245" t="s">
        <v>273</v>
      </c>
      <c r="B4245" t="str">
        <f>_xlfn.TEXTBEFORE(Table2[[#This Row],[Kamp]]," - ")</f>
        <v>Benløse IF</v>
      </c>
      <c r="C4245" t="str">
        <f>_xlfn.TEXTAFTER(Table2[[#This Row],[Kamp]],"- ")</f>
        <v>Copenhagen FC</v>
      </c>
      <c r="D4245">
        <v>45350</v>
      </c>
      <c r="E4245">
        <v>83632</v>
      </c>
      <c r="F4245">
        <v>20232024</v>
      </c>
      <c r="G4245" t="s">
        <v>418</v>
      </c>
      <c r="H4245" t="s">
        <v>658</v>
      </c>
      <c r="I4245" t="s">
        <v>678</v>
      </c>
      <c r="J4245">
        <v>3</v>
      </c>
      <c r="K4245">
        <v>31137</v>
      </c>
      <c r="L4245">
        <v>1</v>
      </c>
      <c r="M4245" t="s">
        <v>630</v>
      </c>
      <c r="N4245" t="s">
        <v>36</v>
      </c>
      <c r="O4245" t="s">
        <v>192</v>
      </c>
      <c r="P4245">
        <v>87</v>
      </c>
      <c r="Q4245">
        <v>32</v>
      </c>
      <c r="R4245">
        <f>SUMIFS(Table2[number],Table2[Event],"Goal",Table2[H/U],"HOME",Table2[GameID],Table2[[#This Row],[GameID]],Table2[GameTime],"&lt;="&amp;Table2[[#This Row],[GameTime]])</f>
        <v>6</v>
      </c>
      <c r="S4245">
        <f>SUMIFS(Table2[number],Table2[Event],"Goal",Table2[H/U],"AWAY",Table2[GameID],Table2[[#This Row],[GameID]],Table2[GameTime],"&lt;="&amp;Table2[[#This Row],[GameTime]])</f>
        <v>1</v>
      </c>
      <c r="T4245" t="str">
        <f>IF(Table2[[#This Row],[Event]]="Goal",Table2[[#This Row],[Hscore]]&amp;"-"&amp;Table2[[#This Row],[Uscore]],"")</f>
        <v>6-1</v>
      </c>
      <c r="U4245">
        <v>2737</v>
      </c>
      <c r="V4245" s="1">
        <f>Table2[[#This Row],[GameTime]]-(Table2[[#This Row],[period]]-1)*1200</f>
        <v>337</v>
      </c>
      <c r="W4245" s="1">
        <f>ROUNDDOWN(Table2[[#This Row],[Time]]/60,0)</f>
        <v>5</v>
      </c>
      <c r="X4245" s="1">
        <f>ROUNDDOWN((Table2[[#This Row],[Time]]/60-Table2[[#This Row],[Time2]])*60,0)</f>
        <v>37</v>
      </c>
      <c r="Y4245" s="1" t="str">
        <f>IF(Table2[[#This Row],[Time2]]&lt;10,0&amp;Table2[[#This Row],[Time2]],Table2[[#This Row],[Time2]])</f>
        <v>05</v>
      </c>
      <c r="Z4245" s="1">
        <f>IF(Table2[[#This Row],[Time3]]&lt;10,0&amp;Table2[[#This Row],[Time3]],Table2[[#This Row],[Time3]])</f>
        <v>37</v>
      </c>
      <c r="AA4245" s="2" t="str">
        <f>Table2[[#This Row],[Time4]]&amp;":"&amp;Table2[[#This Row],[Time5]]</f>
        <v>05:37</v>
      </c>
      <c r="AB4245" s="1" t="str" cm="1">
        <f t="array" ref="AB4245">IFERROR(IF(Table2[[#This Row],[code]]="","",_xlfn.IFS(AND(Table2[[#This Row],[code]]&lt;400,Table2[[#This Row],[code]]&lt;&gt;""),2,Table2[[#This Row],[code]]&gt;500,4)),"")</f>
        <v/>
      </c>
      <c r="AC4245" s="1" t="str">
        <f>IF(Table2[[#This Row],[Event]]="Penalty",Table2[[#This Row],[number]],IF(Table2[[#This Row],[Event]]="Time-Out",401,""))</f>
        <v/>
      </c>
      <c r="AD4245" s="1">
        <f>ROW(A4244)</f>
        <v>4244</v>
      </c>
      <c r="AE4245" s="1">
        <f>COUNTIFS(Table2[GameID],Table2[[#This Row],[GameID]],Table2[Column1],"&lt;="&amp;Table2[[#This Row],[Column1]])-1</f>
        <v>9</v>
      </c>
    </row>
    <row r="4246" spans="1:31" x14ac:dyDescent="0.45">
      <c r="A4246" t="s">
        <v>273</v>
      </c>
      <c r="B4246" t="str">
        <f>_xlfn.TEXTBEFORE(Table2[[#This Row],[Kamp]]," - ")</f>
        <v>Benløse IF</v>
      </c>
      <c r="C4246" t="str">
        <f>_xlfn.TEXTAFTER(Table2[[#This Row],[Kamp]],"- ")</f>
        <v>Copenhagen FC</v>
      </c>
      <c r="D4246">
        <v>45350</v>
      </c>
      <c r="E4246">
        <v>83632</v>
      </c>
      <c r="F4246">
        <v>20232024</v>
      </c>
      <c r="G4246" t="s">
        <v>418</v>
      </c>
      <c r="H4246" t="s">
        <v>667</v>
      </c>
      <c r="I4246" t="s">
        <v>677</v>
      </c>
      <c r="J4246">
        <v>3</v>
      </c>
      <c r="K4246">
        <v>31140</v>
      </c>
      <c r="L4246">
        <v>1</v>
      </c>
      <c r="M4246" t="s">
        <v>630</v>
      </c>
      <c r="N4246" t="s">
        <v>252</v>
      </c>
      <c r="O4246" t="s">
        <v>634</v>
      </c>
      <c r="P4246">
        <v>68</v>
      </c>
      <c r="Q4246" t="s">
        <v>634</v>
      </c>
      <c r="R4246">
        <f>SUMIFS(Table2[number],Table2[Event],"Goal",Table2[H/U],"HOME",Table2[GameID],Table2[[#This Row],[GameID]],Table2[GameTime],"&lt;="&amp;Table2[[#This Row],[GameTime]])</f>
        <v>6</v>
      </c>
      <c r="S4246">
        <f>SUMIFS(Table2[number],Table2[Event],"Goal",Table2[H/U],"AWAY",Table2[GameID],Table2[[#This Row],[GameID]],Table2[GameTime],"&lt;="&amp;Table2[[#This Row],[GameTime]])</f>
        <v>2</v>
      </c>
      <c r="T4246" t="str">
        <f>IF(Table2[[#This Row],[Event]]="Goal",Table2[[#This Row],[Hscore]]&amp;"-"&amp;Table2[[#This Row],[Uscore]],"")</f>
        <v>6-2</v>
      </c>
      <c r="U4246">
        <v>2968</v>
      </c>
      <c r="V4246" s="1">
        <f>Table2[[#This Row],[GameTime]]-(Table2[[#This Row],[period]]-1)*1200</f>
        <v>568</v>
      </c>
      <c r="W4246" s="1">
        <f>ROUNDDOWN(Table2[[#This Row],[Time]]/60,0)</f>
        <v>9</v>
      </c>
      <c r="X4246" s="1">
        <f>ROUNDDOWN((Table2[[#This Row],[Time]]/60-Table2[[#This Row],[Time2]])*60,0)</f>
        <v>28</v>
      </c>
      <c r="Y4246" s="1" t="str">
        <f>IF(Table2[[#This Row],[Time2]]&lt;10,0&amp;Table2[[#This Row],[Time2]],Table2[[#This Row],[Time2]])</f>
        <v>09</v>
      </c>
      <c r="Z4246" s="1">
        <f>IF(Table2[[#This Row],[Time3]]&lt;10,0&amp;Table2[[#This Row],[Time3]],Table2[[#This Row],[Time3]])</f>
        <v>28</v>
      </c>
      <c r="AA4246" s="2" t="str">
        <f>Table2[[#This Row],[Time4]]&amp;":"&amp;Table2[[#This Row],[Time5]]</f>
        <v>09:28</v>
      </c>
      <c r="AB4246" s="1" t="str" cm="1">
        <f t="array" ref="AB4246">IFERROR(IF(Table2[[#This Row],[code]]="","",_xlfn.IFS(AND(Table2[[#This Row],[code]]&lt;400,Table2[[#This Row],[code]]&lt;&gt;""),2,Table2[[#This Row],[code]]&gt;500,4)),"")</f>
        <v/>
      </c>
      <c r="AC4246" s="1" t="str">
        <f>IF(Table2[[#This Row],[Event]]="Penalty",Table2[[#This Row],[number]],IF(Table2[[#This Row],[Event]]="Time-Out",401,""))</f>
        <v/>
      </c>
      <c r="AD4246" s="1">
        <f>ROW(A4245)</f>
        <v>4245</v>
      </c>
      <c r="AE4246" s="1">
        <f>COUNTIFS(Table2[GameID],Table2[[#This Row],[GameID]],Table2[Column1],"&lt;="&amp;Table2[[#This Row],[Column1]])-1</f>
        <v>10</v>
      </c>
    </row>
    <row r="4247" spans="1:31" x14ac:dyDescent="0.45">
      <c r="A4247" t="s">
        <v>273</v>
      </c>
      <c r="B4247" t="str">
        <f>_xlfn.TEXTBEFORE(Table2[[#This Row],[Kamp]]," - ")</f>
        <v>Benløse IF</v>
      </c>
      <c r="C4247" t="str">
        <f>_xlfn.TEXTAFTER(Table2[[#This Row],[Kamp]],"- ")</f>
        <v>Copenhagen FC</v>
      </c>
      <c r="D4247">
        <v>45350</v>
      </c>
      <c r="E4247">
        <v>83632</v>
      </c>
      <c r="F4247">
        <v>20232024</v>
      </c>
      <c r="G4247" t="s">
        <v>418</v>
      </c>
      <c r="H4247" t="s">
        <v>667</v>
      </c>
      <c r="I4247" t="s">
        <v>677</v>
      </c>
      <c r="J4247">
        <v>3</v>
      </c>
      <c r="K4247">
        <v>31140</v>
      </c>
      <c r="L4247">
        <v>1</v>
      </c>
      <c r="M4247" t="s">
        <v>630</v>
      </c>
      <c r="N4247" t="s">
        <v>249</v>
      </c>
      <c r="O4247" t="s">
        <v>59</v>
      </c>
      <c r="P4247">
        <v>41</v>
      </c>
      <c r="Q4247">
        <v>9</v>
      </c>
      <c r="R4247">
        <f>SUMIFS(Table2[number],Table2[Event],"Goal",Table2[H/U],"HOME",Table2[GameID],Table2[[#This Row],[GameID]],Table2[GameTime],"&lt;="&amp;Table2[[#This Row],[GameTime]])</f>
        <v>6</v>
      </c>
      <c r="S4247">
        <f>SUMIFS(Table2[number],Table2[Event],"Goal",Table2[H/U],"AWAY",Table2[GameID],Table2[[#This Row],[GameID]],Table2[GameTime],"&lt;="&amp;Table2[[#This Row],[GameTime]])</f>
        <v>3</v>
      </c>
      <c r="T4247" t="str">
        <f>IF(Table2[[#This Row],[Event]]="Goal",Table2[[#This Row],[Hscore]]&amp;"-"&amp;Table2[[#This Row],[Uscore]],"")</f>
        <v>6-3</v>
      </c>
      <c r="U4247">
        <v>3171</v>
      </c>
      <c r="V4247" s="1">
        <f>Table2[[#This Row],[GameTime]]-(Table2[[#This Row],[period]]-1)*1200</f>
        <v>771</v>
      </c>
      <c r="W4247" s="1">
        <f>ROUNDDOWN(Table2[[#This Row],[Time]]/60,0)</f>
        <v>12</v>
      </c>
      <c r="X4247" s="1">
        <f>ROUNDDOWN((Table2[[#This Row],[Time]]/60-Table2[[#This Row],[Time2]])*60,0)</f>
        <v>51</v>
      </c>
      <c r="Y4247" s="1">
        <f>IF(Table2[[#This Row],[Time2]]&lt;10,0&amp;Table2[[#This Row],[Time2]],Table2[[#This Row],[Time2]])</f>
        <v>12</v>
      </c>
      <c r="Z4247" s="1">
        <f>IF(Table2[[#This Row],[Time3]]&lt;10,0&amp;Table2[[#This Row],[Time3]],Table2[[#This Row],[Time3]])</f>
        <v>51</v>
      </c>
      <c r="AA4247" s="2" t="str">
        <f>Table2[[#This Row],[Time4]]&amp;":"&amp;Table2[[#This Row],[Time5]]</f>
        <v>12:51</v>
      </c>
      <c r="AB4247" s="1" t="str" cm="1">
        <f t="array" ref="AB4247">IFERROR(IF(Table2[[#This Row],[code]]="","",_xlfn.IFS(AND(Table2[[#This Row],[code]]&lt;400,Table2[[#This Row],[code]]&lt;&gt;""),2,Table2[[#This Row],[code]]&gt;500,4)),"")</f>
        <v/>
      </c>
      <c r="AC4247" s="1" t="str">
        <f>IF(Table2[[#This Row],[Event]]="Penalty",Table2[[#This Row],[number]],IF(Table2[[#This Row],[Event]]="Time-Out",401,""))</f>
        <v/>
      </c>
      <c r="AD4247" s="1">
        <f>ROW(A4246)</f>
        <v>4246</v>
      </c>
      <c r="AE4247" s="1">
        <f>COUNTIFS(Table2[GameID],Table2[[#This Row],[GameID]],Table2[Column1],"&lt;="&amp;Table2[[#This Row],[Column1]])-1</f>
        <v>11</v>
      </c>
    </row>
    <row r="4248" spans="1:31" x14ac:dyDescent="0.45">
      <c r="A4248" t="s">
        <v>273</v>
      </c>
      <c r="B4248" t="str">
        <f>_xlfn.TEXTBEFORE(Table2[[#This Row],[Kamp]]," - ")</f>
        <v>Benløse IF</v>
      </c>
      <c r="C4248" t="str">
        <f>_xlfn.TEXTAFTER(Table2[[#This Row],[Kamp]],"- ")</f>
        <v>Copenhagen FC</v>
      </c>
      <c r="D4248">
        <v>45350</v>
      </c>
      <c r="E4248">
        <v>83632</v>
      </c>
      <c r="F4248">
        <v>20232024</v>
      </c>
      <c r="G4248" t="s">
        <v>418</v>
      </c>
      <c r="H4248" t="s">
        <v>667</v>
      </c>
      <c r="I4248" t="s">
        <v>677</v>
      </c>
      <c r="J4248">
        <v>3</v>
      </c>
      <c r="K4248">
        <v>31140</v>
      </c>
      <c r="L4248">
        <v>0</v>
      </c>
      <c r="M4248" t="s">
        <v>633</v>
      </c>
      <c r="N4248" t="s">
        <v>634</v>
      </c>
      <c r="O4248" t="s">
        <v>634</v>
      </c>
      <c r="P4248" t="s">
        <v>634</v>
      </c>
      <c r="Q4248" t="s">
        <v>634</v>
      </c>
      <c r="R4248">
        <f>SUMIFS(Table2[number],Table2[Event],"Goal",Table2[H/U],"HOME",Table2[GameID],Table2[[#This Row],[GameID]],Table2[GameTime],"&lt;="&amp;Table2[[#This Row],[GameTime]])</f>
        <v>6</v>
      </c>
      <c r="S4248">
        <f>SUMIFS(Table2[number],Table2[Event],"Goal",Table2[H/U],"AWAY",Table2[GameID],Table2[[#This Row],[GameID]],Table2[GameTime],"&lt;="&amp;Table2[[#This Row],[GameTime]])</f>
        <v>3</v>
      </c>
      <c r="T4248" t="str">
        <f>IF(Table2[[#This Row],[Event]]="Goal",Table2[[#This Row],[Hscore]]&amp;"-"&amp;Table2[[#This Row],[Uscore]],"")</f>
        <v/>
      </c>
      <c r="U4248">
        <v>3455</v>
      </c>
      <c r="V4248" s="1">
        <f>Table2[[#This Row],[GameTime]]-(Table2[[#This Row],[period]]-1)*1200</f>
        <v>1055</v>
      </c>
      <c r="W4248" s="1">
        <f>ROUNDDOWN(Table2[[#This Row],[Time]]/60,0)</f>
        <v>17</v>
      </c>
      <c r="X4248" s="1">
        <f>ROUNDDOWN((Table2[[#This Row],[Time]]/60-Table2[[#This Row],[Time2]])*60,0)</f>
        <v>34</v>
      </c>
      <c r="Y4248" s="1">
        <f>IF(Table2[[#This Row],[Time2]]&lt;10,0&amp;Table2[[#This Row],[Time2]],Table2[[#This Row],[Time2]])</f>
        <v>17</v>
      </c>
      <c r="Z4248" s="1">
        <f>IF(Table2[[#This Row],[Time3]]&lt;10,0&amp;Table2[[#This Row],[Time3]],Table2[[#This Row],[Time3]])</f>
        <v>34</v>
      </c>
      <c r="AA4248" s="2" t="str">
        <f>Table2[[#This Row],[Time4]]&amp;":"&amp;Table2[[#This Row],[Time5]]</f>
        <v>17:34</v>
      </c>
      <c r="AB4248" s="1" t="str" cm="1">
        <f t="array" ref="AB4248">IFERROR(IF(Table2[[#This Row],[code]]="","",_xlfn.IFS(AND(Table2[[#This Row],[code]]&lt;400,Table2[[#This Row],[code]]&lt;&gt;""),2,Table2[[#This Row],[code]]&gt;500,4)),"")</f>
        <v/>
      </c>
      <c r="AC4248" s="1">
        <f>IF(Table2[[#This Row],[Event]]="Penalty",Table2[[#This Row],[number]],IF(Table2[[#This Row],[Event]]="Time-Out",401,""))</f>
        <v>401</v>
      </c>
      <c r="AD4248" s="1">
        <f>ROW(A4247)</f>
        <v>4247</v>
      </c>
      <c r="AE4248" s="1">
        <f>COUNTIFS(Table2[GameID],Table2[[#This Row],[GameID]],Table2[Column1],"&lt;="&amp;Table2[[#This Row],[Column1]])-1</f>
        <v>12</v>
      </c>
    </row>
    <row r="4249" spans="1:31" x14ac:dyDescent="0.45">
      <c r="A4249" t="s">
        <v>273</v>
      </c>
      <c r="B4249" t="str">
        <f>_xlfn.TEXTBEFORE(Table2[[#This Row],[Kamp]]," - ")</f>
        <v>Benløse IF</v>
      </c>
      <c r="C4249" t="str">
        <f>_xlfn.TEXTAFTER(Table2[[#This Row],[Kamp]],"- ")</f>
        <v>Copenhagen FC</v>
      </c>
      <c r="D4249">
        <v>45350</v>
      </c>
      <c r="E4249">
        <v>83632</v>
      </c>
      <c r="F4249">
        <v>20232024</v>
      </c>
      <c r="G4249" t="s">
        <v>418</v>
      </c>
      <c r="H4249" t="s">
        <v>667</v>
      </c>
      <c r="I4249" t="s">
        <v>677</v>
      </c>
      <c r="J4249">
        <v>3</v>
      </c>
      <c r="K4249">
        <v>31140</v>
      </c>
      <c r="L4249">
        <v>101</v>
      </c>
      <c r="M4249" t="s">
        <v>631</v>
      </c>
      <c r="N4249" t="s">
        <v>398</v>
      </c>
      <c r="O4249" t="s">
        <v>634</v>
      </c>
      <c r="P4249">
        <v>5</v>
      </c>
      <c r="Q4249" t="s">
        <v>634</v>
      </c>
      <c r="R4249">
        <f>SUMIFS(Table2[number],Table2[Event],"Goal",Table2[H/U],"HOME",Table2[GameID],Table2[[#This Row],[GameID]],Table2[GameTime],"&lt;="&amp;Table2[[#This Row],[GameTime]])</f>
        <v>6</v>
      </c>
      <c r="S4249">
        <f>SUMIFS(Table2[number],Table2[Event],"Goal",Table2[H/U],"AWAY",Table2[GameID],Table2[[#This Row],[GameID]],Table2[GameTime],"&lt;="&amp;Table2[[#This Row],[GameTime]])</f>
        <v>3</v>
      </c>
      <c r="T4249" t="str">
        <f>IF(Table2[[#This Row],[Event]]="Goal",Table2[[#This Row],[Hscore]]&amp;"-"&amp;Table2[[#This Row],[Uscore]],"")</f>
        <v/>
      </c>
      <c r="U4249">
        <v>3582</v>
      </c>
      <c r="V4249" s="1">
        <f>Table2[[#This Row],[GameTime]]-(Table2[[#This Row],[period]]-1)*1200</f>
        <v>1182</v>
      </c>
      <c r="W4249" s="1">
        <f>ROUNDDOWN(Table2[[#This Row],[Time]]/60,0)</f>
        <v>19</v>
      </c>
      <c r="X4249" s="1">
        <f>ROUNDDOWN((Table2[[#This Row],[Time]]/60-Table2[[#This Row],[Time2]])*60,0)</f>
        <v>42</v>
      </c>
      <c r="Y4249" s="1">
        <f>IF(Table2[[#This Row],[Time2]]&lt;10,0&amp;Table2[[#This Row],[Time2]],Table2[[#This Row],[Time2]])</f>
        <v>19</v>
      </c>
      <c r="Z4249" s="1">
        <f>IF(Table2[[#This Row],[Time3]]&lt;10,0&amp;Table2[[#This Row],[Time3]],Table2[[#This Row],[Time3]])</f>
        <v>42</v>
      </c>
      <c r="AA4249" s="2" t="str">
        <f>Table2[[#This Row],[Time4]]&amp;":"&amp;Table2[[#This Row],[Time5]]</f>
        <v>19:42</v>
      </c>
      <c r="AB4249" s="1" cm="1">
        <f t="array" ref="AB4249">IFERROR(IF(Table2[[#This Row],[code]]="","",_xlfn.IFS(AND(Table2[[#This Row],[code]]&lt;400,Table2[[#This Row],[code]]&lt;&gt;""),2,Table2[[#This Row],[code]]&gt;500,4)),"")</f>
        <v>2</v>
      </c>
      <c r="AC4249" s="1">
        <f>IF(Table2[[#This Row],[Event]]="Penalty",Table2[[#This Row],[number]],IF(Table2[[#This Row],[Event]]="Time-Out",401,""))</f>
        <v>101</v>
      </c>
      <c r="AD4249" s="1">
        <f>ROW(A4248)</f>
        <v>4248</v>
      </c>
      <c r="AE4249" s="1">
        <f>COUNTIFS(Table2[GameID],Table2[[#This Row],[GameID]],Table2[Column1],"&lt;="&amp;Table2[[#This Row],[Column1]])-1</f>
        <v>13</v>
      </c>
    </row>
    <row r="4250" spans="1:31" x14ac:dyDescent="0.45">
      <c r="A4250" t="s">
        <v>273</v>
      </c>
      <c r="B4250" t="str">
        <f>_xlfn.TEXTBEFORE(Table2[[#This Row],[Kamp]]," - ")</f>
        <v>Benløse IF</v>
      </c>
      <c r="C4250" t="str">
        <f>_xlfn.TEXTAFTER(Table2[[#This Row],[Kamp]],"- ")</f>
        <v>Copenhagen FC</v>
      </c>
      <c r="D4250">
        <v>45350</v>
      </c>
      <c r="E4250">
        <v>83632</v>
      </c>
      <c r="F4250">
        <v>20232024</v>
      </c>
      <c r="G4250" t="s">
        <v>418</v>
      </c>
      <c r="H4250" t="s">
        <v>667</v>
      </c>
      <c r="I4250" t="s">
        <v>677</v>
      </c>
      <c r="J4250">
        <v>3</v>
      </c>
      <c r="K4250">
        <v>31140</v>
      </c>
      <c r="L4250">
        <v>208</v>
      </c>
      <c r="M4250" t="s">
        <v>631</v>
      </c>
      <c r="N4250" t="s">
        <v>398</v>
      </c>
      <c r="O4250" t="s">
        <v>634</v>
      </c>
      <c r="P4250">
        <v>5</v>
      </c>
      <c r="Q4250" t="s">
        <v>634</v>
      </c>
      <c r="R4250">
        <f>SUMIFS(Table2[number],Table2[Event],"Goal",Table2[H/U],"HOME",Table2[GameID],Table2[[#This Row],[GameID]],Table2[GameTime],"&lt;="&amp;Table2[[#This Row],[GameTime]])</f>
        <v>6</v>
      </c>
      <c r="S4250">
        <f>SUMIFS(Table2[number],Table2[Event],"Goal",Table2[H/U],"AWAY",Table2[GameID],Table2[[#This Row],[GameID]],Table2[GameTime],"&lt;="&amp;Table2[[#This Row],[GameTime]])</f>
        <v>3</v>
      </c>
      <c r="T4250" t="str">
        <f>IF(Table2[[#This Row],[Event]]="Goal",Table2[[#This Row],[Hscore]]&amp;"-"&amp;Table2[[#This Row],[Uscore]],"")</f>
        <v/>
      </c>
      <c r="U4250">
        <v>3582</v>
      </c>
      <c r="V4250" s="1">
        <f>Table2[[#This Row],[GameTime]]-(Table2[[#This Row],[period]]-1)*1200</f>
        <v>1182</v>
      </c>
      <c r="W4250" s="1">
        <f>ROUNDDOWN(Table2[[#This Row],[Time]]/60,0)</f>
        <v>19</v>
      </c>
      <c r="X4250" s="1">
        <f>ROUNDDOWN((Table2[[#This Row],[Time]]/60-Table2[[#This Row],[Time2]])*60,0)</f>
        <v>42</v>
      </c>
      <c r="Y4250" s="1">
        <f>IF(Table2[[#This Row],[Time2]]&lt;10,0&amp;Table2[[#This Row],[Time2]],Table2[[#This Row],[Time2]])</f>
        <v>19</v>
      </c>
      <c r="Z4250" s="1">
        <f>IF(Table2[[#This Row],[Time3]]&lt;10,0&amp;Table2[[#This Row],[Time3]],Table2[[#This Row],[Time3]])</f>
        <v>42</v>
      </c>
      <c r="AA4250" s="2" t="str">
        <f>Table2[[#This Row],[Time4]]&amp;":"&amp;Table2[[#This Row],[Time5]]</f>
        <v>19:42</v>
      </c>
      <c r="AB4250" s="1" cm="1">
        <f t="array" ref="AB4250">IFERROR(IF(Table2[[#This Row],[code]]="","",_xlfn.IFS(AND(Table2[[#This Row],[code]]&lt;400,Table2[[#This Row],[code]]&lt;&gt;""),2,Table2[[#This Row],[code]]&gt;500,4)),"")</f>
        <v>2</v>
      </c>
      <c r="AC4250" s="1">
        <f>IF(Table2[[#This Row],[Event]]="Penalty",Table2[[#This Row],[number]],IF(Table2[[#This Row],[Event]]="Time-Out",401,""))</f>
        <v>208</v>
      </c>
      <c r="AD4250" s="1">
        <f>ROW(A4249)</f>
        <v>4249</v>
      </c>
      <c r="AE4250" s="1">
        <f>COUNTIFS(Table2[GameID],Table2[[#This Row],[GameID]],Table2[Column1],"&lt;="&amp;Table2[[#This Row],[Column1]])-1</f>
        <v>14</v>
      </c>
    </row>
    <row r="4251" spans="1:31" x14ac:dyDescent="0.45">
      <c r="A4251" t="s">
        <v>452</v>
      </c>
      <c r="B4251" t="str">
        <f>_xlfn.TEXTBEFORE(Table2[[#This Row],[Kamp]]," - ")</f>
        <v>Blackhawks</v>
      </c>
      <c r="C4251" t="str">
        <f>_xlfn.TEXTAFTER(Table2[[#This Row],[Kamp]],"- ")</f>
        <v>Benløse IF</v>
      </c>
      <c r="D4251">
        <v>45354</v>
      </c>
      <c r="E4251">
        <v>83633</v>
      </c>
      <c r="F4251">
        <v>20232024</v>
      </c>
      <c r="G4251" t="s">
        <v>418</v>
      </c>
      <c r="H4251" t="s">
        <v>661</v>
      </c>
      <c r="I4251" t="s">
        <v>678</v>
      </c>
      <c r="J4251">
        <v>1</v>
      </c>
      <c r="K4251">
        <v>31143</v>
      </c>
      <c r="L4251">
        <v>1</v>
      </c>
      <c r="M4251" t="s">
        <v>630</v>
      </c>
      <c r="N4251" t="s">
        <v>143</v>
      </c>
      <c r="O4251" t="s">
        <v>263</v>
      </c>
      <c r="P4251">
        <v>71</v>
      </c>
      <c r="Q4251">
        <v>9</v>
      </c>
      <c r="R4251">
        <f>SUMIFS(Table2[number],Table2[Event],"Goal",Table2[H/U],"HOME",Table2[GameID],Table2[[#This Row],[GameID]],Table2[GameTime],"&lt;="&amp;Table2[[#This Row],[GameTime]])</f>
        <v>1</v>
      </c>
      <c r="S4251">
        <f>SUMIFS(Table2[number],Table2[Event],"Goal",Table2[H/U],"AWAY",Table2[GameID],Table2[[#This Row],[GameID]],Table2[GameTime],"&lt;="&amp;Table2[[#This Row],[GameTime]])</f>
        <v>0</v>
      </c>
      <c r="T4251" t="str">
        <f>IF(Table2[[#This Row],[Event]]="Goal",Table2[[#This Row],[Hscore]]&amp;"-"&amp;Table2[[#This Row],[Uscore]],"")</f>
        <v>1-0</v>
      </c>
      <c r="U4251">
        <v>843</v>
      </c>
      <c r="V4251" s="1">
        <f>Table2[[#This Row],[GameTime]]-(Table2[[#This Row],[period]]-1)*1200</f>
        <v>843</v>
      </c>
      <c r="W4251" s="1">
        <f>ROUNDDOWN(Table2[[#This Row],[Time]]/60,0)</f>
        <v>14</v>
      </c>
      <c r="X4251" s="1">
        <f>ROUNDDOWN((Table2[[#This Row],[Time]]/60-Table2[[#This Row],[Time2]])*60,0)</f>
        <v>3</v>
      </c>
      <c r="Y4251" s="1">
        <f>IF(Table2[[#This Row],[Time2]]&lt;10,0&amp;Table2[[#This Row],[Time2]],Table2[[#This Row],[Time2]])</f>
        <v>14</v>
      </c>
      <c r="Z4251" s="1" t="str">
        <f>IF(Table2[[#This Row],[Time3]]&lt;10,0&amp;Table2[[#This Row],[Time3]],Table2[[#This Row],[Time3]])</f>
        <v>03</v>
      </c>
      <c r="AA4251" s="2" t="str">
        <f>Table2[[#This Row],[Time4]]&amp;":"&amp;Table2[[#This Row],[Time5]]</f>
        <v>14:03</v>
      </c>
      <c r="AB4251" s="1" t="str" cm="1">
        <f t="array" ref="AB4251">IFERROR(IF(Table2[[#This Row],[code]]="","",_xlfn.IFS(AND(Table2[[#This Row],[code]]&lt;400,Table2[[#This Row],[code]]&lt;&gt;""),2,Table2[[#This Row],[code]]&gt;500,4)),"")</f>
        <v/>
      </c>
      <c r="AC4251" s="1" t="str">
        <f>IF(Table2[[#This Row],[Event]]="Penalty",Table2[[#This Row],[number]],IF(Table2[[#This Row],[Event]]="Time-Out",401,""))</f>
        <v/>
      </c>
      <c r="AD4251" s="1">
        <f>ROW(A4250)</f>
        <v>4250</v>
      </c>
      <c r="AE4251" s="1">
        <f>COUNTIFS(Table2[GameID],Table2[[#This Row],[GameID]],Table2[Column1],"&lt;="&amp;Table2[[#This Row],[Column1]])-1</f>
        <v>0</v>
      </c>
    </row>
    <row r="4252" spans="1:31" x14ac:dyDescent="0.45">
      <c r="A4252" t="s">
        <v>452</v>
      </c>
      <c r="B4252" t="str">
        <f>_xlfn.TEXTBEFORE(Table2[[#This Row],[Kamp]]," - ")</f>
        <v>Blackhawks</v>
      </c>
      <c r="C4252" t="str">
        <f>_xlfn.TEXTAFTER(Table2[[#This Row],[Kamp]],"- ")</f>
        <v>Benløse IF</v>
      </c>
      <c r="D4252">
        <v>45354</v>
      </c>
      <c r="E4252">
        <v>83633</v>
      </c>
      <c r="F4252">
        <v>20232024</v>
      </c>
      <c r="G4252" t="s">
        <v>418</v>
      </c>
      <c r="H4252" t="s">
        <v>658</v>
      </c>
      <c r="I4252" t="s">
        <v>677</v>
      </c>
      <c r="J4252">
        <v>1</v>
      </c>
      <c r="K4252">
        <v>31137</v>
      </c>
      <c r="L4252">
        <v>1</v>
      </c>
      <c r="M4252" t="s">
        <v>630</v>
      </c>
      <c r="N4252" t="s">
        <v>36</v>
      </c>
      <c r="O4252" t="s">
        <v>28</v>
      </c>
      <c r="P4252">
        <v>87</v>
      </c>
      <c r="Q4252">
        <v>41</v>
      </c>
      <c r="R4252">
        <f>SUMIFS(Table2[number],Table2[Event],"Goal",Table2[H/U],"HOME",Table2[GameID],Table2[[#This Row],[GameID]],Table2[GameTime],"&lt;="&amp;Table2[[#This Row],[GameTime]])</f>
        <v>1</v>
      </c>
      <c r="S4252">
        <f>SUMIFS(Table2[number],Table2[Event],"Goal",Table2[H/U],"AWAY",Table2[GameID],Table2[[#This Row],[GameID]],Table2[GameTime],"&lt;="&amp;Table2[[#This Row],[GameTime]])</f>
        <v>1</v>
      </c>
      <c r="T4252" t="str">
        <f>IF(Table2[[#This Row],[Event]]="Goal",Table2[[#This Row],[Hscore]]&amp;"-"&amp;Table2[[#This Row],[Uscore]],"")</f>
        <v>1-1</v>
      </c>
      <c r="U4252">
        <v>941</v>
      </c>
      <c r="V4252" s="1">
        <f>Table2[[#This Row],[GameTime]]-(Table2[[#This Row],[period]]-1)*1200</f>
        <v>941</v>
      </c>
      <c r="W4252" s="1">
        <f>ROUNDDOWN(Table2[[#This Row],[Time]]/60,0)</f>
        <v>15</v>
      </c>
      <c r="X4252" s="1">
        <f>ROUNDDOWN((Table2[[#This Row],[Time]]/60-Table2[[#This Row],[Time2]])*60,0)</f>
        <v>41</v>
      </c>
      <c r="Y4252" s="1">
        <f>IF(Table2[[#This Row],[Time2]]&lt;10,0&amp;Table2[[#This Row],[Time2]],Table2[[#This Row],[Time2]])</f>
        <v>15</v>
      </c>
      <c r="Z4252" s="1">
        <f>IF(Table2[[#This Row],[Time3]]&lt;10,0&amp;Table2[[#This Row],[Time3]],Table2[[#This Row],[Time3]])</f>
        <v>41</v>
      </c>
      <c r="AA4252" s="2" t="str">
        <f>Table2[[#This Row],[Time4]]&amp;":"&amp;Table2[[#This Row],[Time5]]</f>
        <v>15:41</v>
      </c>
      <c r="AB4252" s="1" t="str" cm="1">
        <f t="array" ref="AB4252">IFERROR(IF(Table2[[#This Row],[code]]="","",_xlfn.IFS(AND(Table2[[#This Row],[code]]&lt;400,Table2[[#This Row],[code]]&lt;&gt;""),2,Table2[[#This Row],[code]]&gt;500,4)),"")</f>
        <v/>
      </c>
      <c r="AC4252" s="1" t="str">
        <f>IF(Table2[[#This Row],[Event]]="Penalty",Table2[[#This Row],[number]],IF(Table2[[#This Row],[Event]]="Time-Out",401,""))</f>
        <v/>
      </c>
      <c r="AD4252" s="1">
        <f>ROW(A4251)</f>
        <v>4251</v>
      </c>
      <c r="AE4252" s="1">
        <f>COUNTIFS(Table2[GameID],Table2[[#This Row],[GameID]],Table2[Column1],"&lt;="&amp;Table2[[#This Row],[Column1]])-1</f>
        <v>1</v>
      </c>
    </row>
    <row r="4253" spans="1:31" x14ac:dyDescent="0.45">
      <c r="A4253" t="s">
        <v>452</v>
      </c>
      <c r="B4253" t="str">
        <f>_xlfn.TEXTBEFORE(Table2[[#This Row],[Kamp]]," - ")</f>
        <v>Blackhawks</v>
      </c>
      <c r="C4253" t="str">
        <f>_xlfn.TEXTAFTER(Table2[[#This Row],[Kamp]],"- ")</f>
        <v>Benløse IF</v>
      </c>
      <c r="D4253">
        <v>45354</v>
      </c>
      <c r="E4253">
        <v>83633</v>
      </c>
      <c r="F4253">
        <v>20232024</v>
      </c>
      <c r="G4253" t="s">
        <v>418</v>
      </c>
      <c r="H4253" t="s">
        <v>661</v>
      </c>
      <c r="I4253" t="s">
        <v>678</v>
      </c>
      <c r="J4253">
        <v>2</v>
      </c>
      <c r="K4253">
        <v>31143</v>
      </c>
      <c r="L4253">
        <v>1</v>
      </c>
      <c r="M4253" t="s">
        <v>630</v>
      </c>
      <c r="N4253" t="s">
        <v>388</v>
      </c>
      <c r="O4253" t="s">
        <v>147</v>
      </c>
      <c r="P4253">
        <v>79</v>
      </c>
      <c r="Q4253">
        <v>92</v>
      </c>
      <c r="R4253">
        <f>SUMIFS(Table2[number],Table2[Event],"Goal",Table2[H/U],"HOME",Table2[GameID],Table2[[#This Row],[GameID]],Table2[GameTime],"&lt;="&amp;Table2[[#This Row],[GameTime]])</f>
        <v>2</v>
      </c>
      <c r="S4253">
        <f>SUMIFS(Table2[number],Table2[Event],"Goal",Table2[H/U],"AWAY",Table2[GameID],Table2[[#This Row],[GameID]],Table2[GameTime],"&lt;="&amp;Table2[[#This Row],[GameTime]])</f>
        <v>1</v>
      </c>
      <c r="T4253" t="str">
        <f>IF(Table2[[#This Row],[Event]]="Goal",Table2[[#This Row],[Hscore]]&amp;"-"&amp;Table2[[#This Row],[Uscore]],"")</f>
        <v>2-1</v>
      </c>
      <c r="U4253">
        <v>1553</v>
      </c>
      <c r="V4253" s="1">
        <f>Table2[[#This Row],[GameTime]]-(Table2[[#This Row],[period]]-1)*1200</f>
        <v>353</v>
      </c>
      <c r="W4253" s="1">
        <f>ROUNDDOWN(Table2[[#This Row],[Time]]/60,0)</f>
        <v>5</v>
      </c>
      <c r="X4253" s="1">
        <f>ROUNDDOWN((Table2[[#This Row],[Time]]/60-Table2[[#This Row],[Time2]])*60,0)</f>
        <v>53</v>
      </c>
      <c r="Y4253" s="1" t="str">
        <f>IF(Table2[[#This Row],[Time2]]&lt;10,0&amp;Table2[[#This Row],[Time2]],Table2[[#This Row],[Time2]])</f>
        <v>05</v>
      </c>
      <c r="Z4253" s="1">
        <f>IF(Table2[[#This Row],[Time3]]&lt;10,0&amp;Table2[[#This Row],[Time3]],Table2[[#This Row],[Time3]])</f>
        <v>53</v>
      </c>
      <c r="AA4253" s="2" t="str">
        <f>Table2[[#This Row],[Time4]]&amp;":"&amp;Table2[[#This Row],[Time5]]</f>
        <v>05:53</v>
      </c>
      <c r="AB4253" s="1" t="str" cm="1">
        <f t="array" ref="AB4253">IFERROR(IF(Table2[[#This Row],[code]]="","",_xlfn.IFS(AND(Table2[[#This Row],[code]]&lt;400,Table2[[#This Row],[code]]&lt;&gt;""),2,Table2[[#This Row],[code]]&gt;500,4)),"")</f>
        <v/>
      </c>
      <c r="AC4253" s="1" t="str">
        <f>IF(Table2[[#This Row],[Event]]="Penalty",Table2[[#This Row],[number]],IF(Table2[[#This Row],[Event]]="Time-Out",401,""))</f>
        <v/>
      </c>
      <c r="AD4253" s="1">
        <f>ROW(A4252)</f>
        <v>4252</v>
      </c>
      <c r="AE4253" s="1">
        <f>COUNTIFS(Table2[GameID],Table2[[#This Row],[GameID]],Table2[Column1],"&lt;="&amp;Table2[[#This Row],[Column1]])-1</f>
        <v>2</v>
      </c>
    </row>
    <row r="4254" spans="1:31" x14ac:dyDescent="0.45">
      <c r="A4254" t="s">
        <v>452</v>
      </c>
      <c r="B4254" t="str">
        <f>_xlfn.TEXTBEFORE(Table2[[#This Row],[Kamp]]," - ")</f>
        <v>Blackhawks</v>
      </c>
      <c r="C4254" t="str">
        <f>_xlfn.TEXTAFTER(Table2[[#This Row],[Kamp]],"- ")</f>
        <v>Benløse IF</v>
      </c>
      <c r="D4254">
        <v>45354</v>
      </c>
      <c r="E4254">
        <v>83633</v>
      </c>
      <c r="F4254">
        <v>20232024</v>
      </c>
      <c r="G4254" t="s">
        <v>418</v>
      </c>
      <c r="H4254" t="s">
        <v>658</v>
      </c>
      <c r="I4254" t="s">
        <v>677</v>
      </c>
      <c r="J4254">
        <v>2</v>
      </c>
      <c r="K4254">
        <v>31137</v>
      </c>
      <c r="L4254">
        <v>207</v>
      </c>
      <c r="M4254" t="s">
        <v>631</v>
      </c>
      <c r="N4254" t="s">
        <v>679</v>
      </c>
      <c r="O4254" t="s">
        <v>634</v>
      </c>
      <c r="P4254">
        <v>56</v>
      </c>
      <c r="Q4254" t="s">
        <v>634</v>
      </c>
      <c r="R4254">
        <f>SUMIFS(Table2[number],Table2[Event],"Goal",Table2[H/U],"HOME",Table2[GameID],Table2[[#This Row],[GameID]],Table2[GameTime],"&lt;="&amp;Table2[[#This Row],[GameTime]])</f>
        <v>2</v>
      </c>
      <c r="S4254">
        <f>SUMIFS(Table2[number],Table2[Event],"Goal",Table2[H/U],"AWAY",Table2[GameID],Table2[[#This Row],[GameID]],Table2[GameTime],"&lt;="&amp;Table2[[#This Row],[GameTime]])</f>
        <v>1</v>
      </c>
      <c r="T4254" t="str">
        <f>IF(Table2[[#This Row],[Event]]="Goal",Table2[[#This Row],[Hscore]]&amp;"-"&amp;Table2[[#This Row],[Uscore]],"")</f>
        <v/>
      </c>
      <c r="U4254">
        <v>2296</v>
      </c>
      <c r="V4254" s="1">
        <f>Table2[[#This Row],[GameTime]]-(Table2[[#This Row],[period]]-1)*1200</f>
        <v>1096</v>
      </c>
      <c r="W4254" s="1">
        <f>ROUNDDOWN(Table2[[#This Row],[Time]]/60,0)</f>
        <v>18</v>
      </c>
      <c r="X4254" s="1">
        <f>ROUNDDOWN((Table2[[#This Row],[Time]]/60-Table2[[#This Row],[Time2]])*60,0)</f>
        <v>15</v>
      </c>
      <c r="Y4254" s="1">
        <f>IF(Table2[[#This Row],[Time2]]&lt;10,0&amp;Table2[[#This Row],[Time2]],Table2[[#This Row],[Time2]])</f>
        <v>18</v>
      </c>
      <c r="Z4254" s="1">
        <f>IF(Table2[[#This Row],[Time3]]&lt;10,0&amp;Table2[[#This Row],[Time3]],Table2[[#This Row],[Time3]])</f>
        <v>15</v>
      </c>
      <c r="AA4254" s="2" t="str">
        <f>Table2[[#This Row],[Time4]]&amp;":"&amp;Table2[[#This Row],[Time5]]</f>
        <v>18:15</v>
      </c>
      <c r="AB4254" s="1" cm="1">
        <f t="array" ref="AB4254">IFERROR(IF(Table2[[#This Row],[code]]="","",_xlfn.IFS(AND(Table2[[#This Row],[code]]&lt;400,Table2[[#This Row],[code]]&lt;&gt;""),2,Table2[[#This Row],[code]]&gt;500,4)),"")</f>
        <v>2</v>
      </c>
      <c r="AC4254" s="1">
        <f>IF(Table2[[#This Row],[Event]]="Penalty",Table2[[#This Row],[number]],IF(Table2[[#This Row],[Event]]="Time-Out",401,""))</f>
        <v>207</v>
      </c>
      <c r="AD4254" s="1">
        <f>ROW(A4253)</f>
        <v>4253</v>
      </c>
      <c r="AE4254" s="1">
        <f>COUNTIFS(Table2[GameID],Table2[[#This Row],[GameID]],Table2[Column1],"&lt;="&amp;Table2[[#This Row],[Column1]])-1</f>
        <v>3</v>
      </c>
    </row>
    <row r="4255" spans="1:31" x14ac:dyDescent="0.45">
      <c r="A4255" t="s">
        <v>452</v>
      </c>
      <c r="B4255" t="str">
        <f>_xlfn.TEXTBEFORE(Table2[[#This Row],[Kamp]]," - ")</f>
        <v>Blackhawks</v>
      </c>
      <c r="C4255" t="str">
        <f>_xlfn.TEXTAFTER(Table2[[#This Row],[Kamp]],"- ")</f>
        <v>Benløse IF</v>
      </c>
      <c r="D4255">
        <v>45354</v>
      </c>
      <c r="E4255">
        <v>83633</v>
      </c>
      <c r="F4255">
        <v>20232024</v>
      </c>
      <c r="G4255" t="s">
        <v>418</v>
      </c>
      <c r="H4255" t="s">
        <v>661</v>
      </c>
      <c r="I4255" t="s">
        <v>678</v>
      </c>
      <c r="J4255">
        <v>3</v>
      </c>
      <c r="K4255">
        <v>31143</v>
      </c>
      <c r="L4255">
        <v>1</v>
      </c>
      <c r="M4255" t="s">
        <v>630</v>
      </c>
      <c r="N4255" t="s">
        <v>143</v>
      </c>
      <c r="O4255" t="s">
        <v>149</v>
      </c>
      <c r="P4255">
        <v>71</v>
      </c>
      <c r="Q4255">
        <v>98</v>
      </c>
      <c r="R4255">
        <f>SUMIFS(Table2[number],Table2[Event],"Goal",Table2[H/U],"HOME",Table2[GameID],Table2[[#This Row],[GameID]],Table2[GameTime],"&lt;="&amp;Table2[[#This Row],[GameTime]])</f>
        <v>3</v>
      </c>
      <c r="S4255">
        <f>SUMIFS(Table2[number],Table2[Event],"Goal",Table2[H/U],"AWAY",Table2[GameID],Table2[[#This Row],[GameID]],Table2[GameTime],"&lt;="&amp;Table2[[#This Row],[GameTime]])</f>
        <v>1</v>
      </c>
      <c r="T4255" t="str">
        <f>IF(Table2[[#This Row],[Event]]="Goal",Table2[[#This Row],[Hscore]]&amp;"-"&amp;Table2[[#This Row],[Uscore]],"")</f>
        <v>3-1</v>
      </c>
      <c r="U4255">
        <v>2467</v>
      </c>
      <c r="V4255" s="1">
        <f>Table2[[#This Row],[GameTime]]-(Table2[[#This Row],[period]]-1)*1200</f>
        <v>67</v>
      </c>
      <c r="W4255" s="1">
        <f>ROUNDDOWN(Table2[[#This Row],[Time]]/60,0)</f>
        <v>1</v>
      </c>
      <c r="X4255" s="1">
        <f>ROUNDDOWN((Table2[[#This Row],[Time]]/60-Table2[[#This Row],[Time2]])*60,0)</f>
        <v>7</v>
      </c>
      <c r="Y4255" s="1" t="str">
        <f>IF(Table2[[#This Row],[Time2]]&lt;10,0&amp;Table2[[#This Row],[Time2]],Table2[[#This Row],[Time2]])</f>
        <v>01</v>
      </c>
      <c r="Z4255" s="1" t="str">
        <f>IF(Table2[[#This Row],[Time3]]&lt;10,0&amp;Table2[[#This Row],[Time3]],Table2[[#This Row],[Time3]])</f>
        <v>07</v>
      </c>
      <c r="AA4255" s="2" t="str">
        <f>Table2[[#This Row],[Time4]]&amp;":"&amp;Table2[[#This Row],[Time5]]</f>
        <v>01:07</v>
      </c>
      <c r="AB4255" s="1" t="str" cm="1">
        <f t="array" ref="AB4255">IFERROR(IF(Table2[[#This Row],[code]]="","",_xlfn.IFS(AND(Table2[[#This Row],[code]]&lt;400,Table2[[#This Row],[code]]&lt;&gt;""),2,Table2[[#This Row],[code]]&gt;500,4)),"")</f>
        <v/>
      </c>
      <c r="AC4255" s="1" t="str">
        <f>IF(Table2[[#This Row],[Event]]="Penalty",Table2[[#This Row],[number]],IF(Table2[[#This Row],[Event]]="Time-Out",401,""))</f>
        <v/>
      </c>
      <c r="AD4255" s="1">
        <f>ROW(A4254)</f>
        <v>4254</v>
      </c>
      <c r="AE4255" s="1">
        <f>COUNTIFS(Table2[GameID],Table2[[#This Row],[GameID]],Table2[Column1],"&lt;="&amp;Table2[[#This Row],[Column1]])-1</f>
        <v>4</v>
      </c>
    </row>
    <row r="4256" spans="1:31" x14ac:dyDescent="0.45">
      <c r="A4256" t="s">
        <v>452</v>
      </c>
      <c r="B4256" t="str">
        <f>_xlfn.TEXTBEFORE(Table2[[#This Row],[Kamp]]," - ")</f>
        <v>Blackhawks</v>
      </c>
      <c r="C4256" t="str">
        <f>_xlfn.TEXTAFTER(Table2[[#This Row],[Kamp]],"- ")</f>
        <v>Benløse IF</v>
      </c>
      <c r="D4256">
        <v>45354</v>
      </c>
      <c r="E4256">
        <v>83633</v>
      </c>
      <c r="F4256">
        <v>20232024</v>
      </c>
      <c r="G4256" t="s">
        <v>418</v>
      </c>
      <c r="H4256" t="s">
        <v>661</v>
      </c>
      <c r="I4256" t="s">
        <v>678</v>
      </c>
      <c r="J4256">
        <v>3</v>
      </c>
      <c r="K4256">
        <v>31143</v>
      </c>
      <c r="L4256">
        <v>1</v>
      </c>
      <c r="M4256" t="s">
        <v>630</v>
      </c>
      <c r="N4256" t="s">
        <v>635</v>
      </c>
      <c r="O4256" t="s">
        <v>147</v>
      </c>
      <c r="P4256">
        <v>23</v>
      </c>
      <c r="Q4256">
        <v>92</v>
      </c>
      <c r="R4256">
        <f>SUMIFS(Table2[number],Table2[Event],"Goal",Table2[H/U],"HOME",Table2[GameID],Table2[[#This Row],[GameID]],Table2[GameTime],"&lt;="&amp;Table2[[#This Row],[GameTime]])</f>
        <v>4</v>
      </c>
      <c r="S4256">
        <f>SUMIFS(Table2[number],Table2[Event],"Goal",Table2[H/U],"AWAY",Table2[GameID],Table2[[#This Row],[GameID]],Table2[GameTime],"&lt;="&amp;Table2[[#This Row],[GameTime]])</f>
        <v>1</v>
      </c>
      <c r="T4256" t="str">
        <f>IF(Table2[[#This Row],[Event]]="Goal",Table2[[#This Row],[Hscore]]&amp;"-"&amp;Table2[[#This Row],[Uscore]],"")</f>
        <v>4-1</v>
      </c>
      <c r="U4256">
        <v>2944</v>
      </c>
      <c r="V4256" s="1">
        <f>Table2[[#This Row],[GameTime]]-(Table2[[#This Row],[period]]-1)*1200</f>
        <v>544</v>
      </c>
      <c r="W4256" s="1">
        <f>ROUNDDOWN(Table2[[#This Row],[Time]]/60,0)</f>
        <v>9</v>
      </c>
      <c r="X4256" s="1">
        <f>ROUNDDOWN((Table2[[#This Row],[Time]]/60-Table2[[#This Row],[Time2]])*60,0)</f>
        <v>3</v>
      </c>
      <c r="Y4256" s="1" t="str">
        <f>IF(Table2[[#This Row],[Time2]]&lt;10,0&amp;Table2[[#This Row],[Time2]],Table2[[#This Row],[Time2]])</f>
        <v>09</v>
      </c>
      <c r="Z4256" s="1" t="str">
        <f>IF(Table2[[#This Row],[Time3]]&lt;10,0&amp;Table2[[#This Row],[Time3]],Table2[[#This Row],[Time3]])</f>
        <v>03</v>
      </c>
      <c r="AA4256" s="2" t="str">
        <f>Table2[[#This Row],[Time4]]&amp;":"&amp;Table2[[#This Row],[Time5]]</f>
        <v>09:03</v>
      </c>
      <c r="AB4256" s="1" t="str" cm="1">
        <f t="array" ref="AB4256">IFERROR(IF(Table2[[#This Row],[code]]="","",_xlfn.IFS(AND(Table2[[#This Row],[code]]&lt;400,Table2[[#This Row],[code]]&lt;&gt;""),2,Table2[[#This Row],[code]]&gt;500,4)),"")</f>
        <v/>
      </c>
      <c r="AC4256" s="1" t="str">
        <f>IF(Table2[[#This Row],[Event]]="Penalty",Table2[[#This Row],[number]],IF(Table2[[#This Row],[Event]]="Time-Out",401,""))</f>
        <v/>
      </c>
      <c r="AD4256" s="1">
        <f>ROW(A4255)</f>
        <v>4255</v>
      </c>
      <c r="AE4256" s="1">
        <f>COUNTIFS(Table2[GameID],Table2[[#This Row],[GameID]],Table2[Column1],"&lt;="&amp;Table2[[#This Row],[Column1]])-1</f>
        <v>5</v>
      </c>
    </row>
    <row r="4257" spans="1:31" x14ac:dyDescent="0.45">
      <c r="A4257" t="s">
        <v>452</v>
      </c>
      <c r="B4257" t="str">
        <f>_xlfn.TEXTBEFORE(Table2[[#This Row],[Kamp]]," - ")</f>
        <v>Blackhawks</v>
      </c>
      <c r="C4257" t="str">
        <f>_xlfn.TEXTAFTER(Table2[[#This Row],[Kamp]],"- ")</f>
        <v>Benløse IF</v>
      </c>
      <c r="D4257">
        <v>45354</v>
      </c>
      <c r="E4257">
        <v>83633</v>
      </c>
      <c r="F4257">
        <v>20232024</v>
      </c>
      <c r="G4257" t="s">
        <v>418</v>
      </c>
      <c r="H4257" t="s">
        <v>661</v>
      </c>
      <c r="I4257" t="s">
        <v>678</v>
      </c>
      <c r="J4257">
        <v>3</v>
      </c>
      <c r="K4257">
        <v>31143</v>
      </c>
      <c r="L4257">
        <v>201</v>
      </c>
      <c r="M4257" t="s">
        <v>631</v>
      </c>
      <c r="N4257" t="s">
        <v>389</v>
      </c>
      <c r="O4257" t="s">
        <v>634</v>
      </c>
      <c r="P4257">
        <v>77</v>
      </c>
      <c r="Q4257" t="s">
        <v>634</v>
      </c>
      <c r="R4257">
        <f>SUMIFS(Table2[number],Table2[Event],"Goal",Table2[H/U],"HOME",Table2[GameID],Table2[[#This Row],[GameID]],Table2[GameTime],"&lt;="&amp;Table2[[#This Row],[GameTime]])</f>
        <v>4</v>
      </c>
      <c r="S4257">
        <f>SUMIFS(Table2[number],Table2[Event],"Goal",Table2[H/U],"AWAY",Table2[GameID],Table2[[#This Row],[GameID]],Table2[GameTime],"&lt;="&amp;Table2[[#This Row],[GameTime]])</f>
        <v>1</v>
      </c>
      <c r="T4257" t="str">
        <f>IF(Table2[[#This Row],[Event]]="Goal",Table2[[#This Row],[Hscore]]&amp;"-"&amp;Table2[[#This Row],[Uscore]],"")</f>
        <v/>
      </c>
      <c r="U4257">
        <v>3025</v>
      </c>
      <c r="V4257" s="1">
        <f>Table2[[#This Row],[GameTime]]-(Table2[[#This Row],[period]]-1)*1200</f>
        <v>625</v>
      </c>
      <c r="W4257" s="1">
        <f>ROUNDDOWN(Table2[[#This Row],[Time]]/60,0)</f>
        <v>10</v>
      </c>
      <c r="X4257" s="1">
        <f>ROUNDDOWN((Table2[[#This Row],[Time]]/60-Table2[[#This Row],[Time2]])*60,0)</f>
        <v>25</v>
      </c>
      <c r="Y4257" s="1">
        <f>IF(Table2[[#This Row],[Time2]]&lt;10,0&amp;Table2[[#This Row],[Time2]],Table2[[#This Row],[Time2]])</f>
        <v>10</v>
      </c>
      <c r="Z4257" s="1">
        <f>IF(Table2[[#This Row],[Time3]]&lt;10,0&amp;Table2[[#This Row],[Time3]],Table2[[#This Row],[Time3]])</f>
        <v>25</v>
      </c>
      <c r="AA4257" s="2" t="str">
        <f>Table2[[#This Row],[Time4]]&amp;":"&amp;Table2[[#This Row],[Time5]]</f>
        <v>10:25</v>
      </c>
      <c r="AB4257" s="1" cm="1">
        <f t="array" ref="AB4257">IFERROR(IF(Table2[[#This Row],[code]]="","",_xlfn.IFS(AND(Table2[[#This Row],[code]]&lt;400,Table2[[#This Row],[code]]&lt;&gt;""),2,Table2[[#This Row],[code]]&gt;500,4)),"")</f>
        <v>2</v>
      </c>
      <c r="AC4257" s="1">
        <f>IF(Table2[[#This Row],[Event]]="Penalty",Table2[[#This Row],[number]],IF(Table2[[#This Row],[Event]]="Time-Out",401,""))</f>
        <v>201</v>
      </c>
      <c r="AD4257" s="1">
        <f>ROW(A4256)</f>
        <v>4256</v>
      </c>
      <c r="AE4257" s="1">
        <f>COUNTIFS(Table2[GameID],Table2[[#This Row],[GameID]],Table2[Column1],"&lt;="&amp;Table2[[#This Row],[Column1]])-1</f>
        <v>6</v>
      </c>
    </row>
    <row r="4258" spans="1:31" x14ac:dyDescent="0.45">
      <c r="A4258" t="s">
        <v>452</v>
      </c>
      <c r="B4258" t="str">
        <f>_xlfn.TEXTBEFORE(Table2[[#This Row],[Kamp]]," - ")</f>
        <v>Blackhawks</v>
      </c>
      <c r="C4258" t="str">
        <f>_xlfn.TEXTAFTER(Table2[[#This Row],[Kamp]],"- ")</f>
        <v>Benløse IF</v>
      </c>
      <c r="D4258">
        <v>45354</v>
      </c>
      <c r="E4258">
        <v>83633</v>
      </c>
      <c r="F4258">
        <v>20232024</v>
      </c>
      <c r="G4258" t="s">
        <v>418</v>
      </c>
      <c r="H4258" t="s">
        <v>658</v>
      </c>
      <c r="I4258" t="s">
        <v>677</v>
      </c>
      <c r="J4258">
        <v>3</v>
      </c>
      <c r="K4258">
        <v>31137</v>
      </c>
      <c r="L4258">
        <v>1</v>
      </c>
      <c r="M4258" t="s">
        <v>630</v>
      </c>
      <c r="N4258" t="s">
        <v>192</v>
      </c>
      <c r="O4258" t="s">
        <v>466</v>
      </c>
      <c r="P4258">
        <v>32</v>
      </c>
      <c r="Q4258">
        <v>23</v>
      </c>
      <c r="R4258">
        <f>SUMIFS(Table2[number],Table2[Event],"Goal",Table2[H/U],"HOME",Table2[GameID],Table2[[#This Row],[GameID]],Table2[GameTime],"&lt;="&amp;Table2[[#This Row],[GameTime]])</f>
        <v>4</v>
      </c>
      <c r="S4258">
        <f>SUMIFS(Table2[number],Table2[Event],"Goal",Table2[H/U],"AWAY",Table2[GameID],Table2[[#This Row],[GameID]],Table2[GameTime],"&lt;="&amp;Table2[[#This Row],[GameTime]])</f>
        <v>2</v>
      </c>
      <c r="T4258" t="str">
        <f>IF(Table2[[#This Row],[Event]]="Goal",Table2[[#This Row],[Hscore]]&amp;"-"&amp;Table2[[#This Row],[Uscore]],"")</f>
        <v>4-2</v>
      </c>
      <c r="U4258">
        <v>3044</v>
      </c>
      <c r="V4258" s="1">
        <f>Table2[[#This Row],[GameTime]]-(Table2[[#This Row],[period]]-1)*1200</f>
        <v>644</v>
      </c>
      <c r="W4258" s="1">
        <f>ROUNDDOWN(Table2[[#This Row],[Time]]/60,0)</f>
        <v>10</v>
      </c>
      <c r="X4258" s="1">
        <f>ROUNDDOWN((Table2[[#This Row],[Time]]/60-Table2[[#This Row],[Time2]])*60,0)</f>
        <v>44</v>
      </c>
      <c r="Y4258" s="1">
        <f>IF(Table2[[#This Row],[Time2]]&lt;10,0&amp;Table2[[#This Row],[Time2]],Table2[[#This Row],[Time2]])</f>
        <v>10</v>
      </c>
      <c r="Z4258" s="1">
        <f>IF(Table2[[#This Row],[Time3]]&lt;10,0&amp;Table2[[#This Row],[Time3]],Table2[[#This Row],[Time3]])</f>
        <v>44</v>
      </c>
      <c r="AA4258" s="2" t="str">
        <f>Table2[[#This Row],[Time4]]&amp;":"&amp;Table2[[#This Row],[Time5]]</f>
        <v>10:44</v>
      </c>
      <c r="AB4258" s="1" t="str" cm="1">
        <f t="array" ref="AB4258">IFERROR(IF(Table2[[#This Row],[code]]="","",_xlfn.IFS(AND(Table2[[#This Row],[code]]&lt;400,Table2[[#This Row],[code]]&lt;&gt;""),2,Table2[[#This Row],[code]]&gt;500,4)),"")</f>
        <v/>
      </c>
      <c r="AC4258" s="1" t="str">
        <f>IF(Table2[[#This Row],[Event]]="Penalty",Table2[[#This Row],[number]],IF(Table2[[#This Row],[Event]]="Time-Out",401,""))</f>
        <v/>
      </c>
      <c r="AD4258" s="1">
        <f>ROW(A4257)</f>
        <v>4257</v>
      </c>
      <c r="AE4258" s="1">
        <f>COUNTIFS(Table2[GameID],Table2[[#This Row],[GameID]],Table2[Column1],"&lt;="&amp;Table2[[#This Row],[Column1]])-1</f>
        <v>7</v>
      </c>
    </row>
    <row r="4259" spans="1:31" x14ac:dyDescent="0.45">
      <c r="A4259" t="s">
        <v>452</v>
      </c>
      <c r="B4259" t="str">
        <f>_xlfn.TEXTBEFORE(Table2[[#This Row],[Kamp]]," - ")</f>
        <v>Blackhawks</v>
      </c>
      <c r="C4259" t="str">
        <f>_xlfn.TEXTAFTER(Table2[[#This Row],[Kamp]],"- ")</f>
        <v>Benløse IF</v>
      </c>
      <c r="D4259">
        <v>45354</v>
      </c>
      <c r="E4259">
        <v>83633</v>
      </c>
      <c r="F4259">
        <v>20232024</v>
      </c>
      <c r="G4259" t="s">
        <v>418</v>
      </c>
      <c r="H4259" t="s">
        <v>661</v>
      </c>
      <c r="I4259" t="s">
        <v>678</v>
      </c>
      <c r="J4259">
        <v>3</v>
      </c>
      <c r="K4259">
        <v>31143</v>
      </c>
      <c r="L4259">
        <v>201</v>
      </c>
      <c r="M4259" t="s">
        <v>631</v>
      </c>
      <c r="N4259" t="s">
        <v>334</v>
      </c>
      <c r="O4259" t="s">
        <v>634</v>
      </c>
      <c r="P4259">
        <v>6</v>
      </c>
      <c r="Q4259" t="s">
        <v>634</v>
      </c>
      <c r="R4259">
        <f>SUMIFS(Table2[number],Table2[Event],"Goal",Table2[H/U],"HOME",Table2[GameID],Table2[[#This Row],[GameID]],Table2[GameTime],"&lt;="&amp;Table2[[#This Row],[GameTime]])</f>
        <v>4</v>
      </c>
      <c r="S4259">
        <f>SUMIFS(Table2[number],Table2[Event],"Goal",Table2[H/U],"AWAY",Table2[GameID],Table2[[#This Row],[GameID]],Table2[GameTime],"&lt;="&amp;Table2[[#This Row],[GameTime]])</f>
        <v>2</v>
      </c>
      <c r="T4259" t="str">
        <f>IF(Table2[[#This Row],[Event]]="Goal",Table2[[#This Row],[Hscore]]&amp;"-"&amp;Table2[[#This Row],[Uscore]],"")</f>
        <v/>
      </c>
      <c r="U4259">
        <v>3124</v>
      </c>
      <c r="V4259" s="1">
        <f>Table2[[#This Row],[GameTime]]-(Table2[[#This Row],[period]]-1)*1200</f>
        <v>724</v>
      </c>
      <c r="W4259" s="1">
        <f>ROUNDDOWN(Table2[[#This Row],[Time]]/60,0)</f>
        <v>12</v>
      </c>
      <c r="X4259" s="1">
        <f>ROUNDDOWN((Table2[[#This Row],[Time]]/60-Table2[[#This Row],[Time2]])*60,0)</f>
        <v>3</v>
      </c>
      <c r="Y4259" s="1">
        <f>IF(Table2[[#This Row],[Time2]]&lt;10,0&amp;Table2[[#This Row],[Time2]],Table2[[#This Row],[Time2]])</f>
        <v>12</v>
      </c>
      <c r="Z4259" s="1" t="str">
        <f>IF(Table2[[#This Row],[Time3]]&lt;10,0&amp;Table2[[#This Row],[Time3]],Table2[[#This Row],[Time3]])</f>
        <v>03</v>
      </c>
      <c r="AA4259" s="2" t="str">
        <f>Table2[[#This Row],[Time4]]&amp;":"&amp;Table2[[#This Row],[Time5]]</f>
        <v>12:03</v>
      </c>
      <c r="AB4259" s="1" cm="1">
        <f t="array" ref="AB4259">IFERROR(IF(Table2[[#This Row],[code]]="","",_xlfn.IFS(AND(Table2[[#This Row],[code]]&lt;400,Table2[[#This Row],[code]]&lt;&gt;""),2,Table2[[#This Row],[code]]&gt;500,4)),"")</f>
        <v>2</v>
      </c>
      <c r="AC4259" s="1">
        <f>IF(Table2[[#This Row],[Event]]="Penalty",Table2[[#This Row],[number]],IF(Table2[[#This Row],[Event]]="Time-Out",401,""))</f>
        <v>201</v>
      </c>
      <c r="AD4259" s="1">
        <f>ROW(A4258)</f>
        <v>4258</v>
      </c>
      <c r="AE4259" s="1">
        <f>COUNTIFS(Table2[GameID],Table2[[#This Row],[GameID]],Table2[Column1],"&lt;="&amp;Table2[[#This Row],[Column1]])-1</f>
        <v>8</v>
      </c>
    </row>
    <row r="4260" spans="1:31" x14ac:dyDescent="0.45">
      <c r="A4260" t="s">
        <v>452</v>
      </c>
      <c r="B4260" t="str">
        <f>_xlfn.TEXTBEFORE(Table2[[#This Row],[Kamp]]," - ")</f>
        <v>Blackhawks</v>
      </c>
      <c r="C4260" t="str">
        <f>_xlfn.TEXTAFTER(Table2[[#This Row],[Kamp]],"- ")</f>
        <v>Benløse IF</v>
      </c>
      <c r="D4260">
        <v>45354</v>
      </c>
      <c r="E4260">
        <v>83633</v>
      </c>
      <c r="F4260">
        <v>20232024</v>
      </c>
      <c r="G4260" t="s">
        <v>418</v>
      </c>
      <c r="H4260" t="s">
        <v>658</v>
      </c>
      <c r="I4260" t="s">
        <v>677</v>
      </c>
      <c r="J4260">
        <v>3</v>
      </c>
      <c r="K4260">
        <v>31137</v>
      </c>
      <c r="L4260">
        <v>0</v>
      </c>
      <c r="M4260" t="s">
        <v>633</v>
      </c>
      <c r="N4260" t="s">
        <v>634</v>
      </c>
      <c r="O4260" t="s">
        <v>634</v>
      </c>
      <c r="P4260" t="s">
        <v>634</v>
      </c>
      <c r="Q4260" t="s">
        <v>634</v>
      </c>
      <c r="R4260">
        <f>SUMIFS(Table2[number],Table2[Event],"Goal",Table2[H/U],"HOME",Table2[GameID],Table2[[#This Row],[GameID]],Table2[GameTime],"&lt;="&amp;Table2[[#This Row],[GameTime]])</f>
        <v>4</v>
      </c>
      <c r="S4260">
        <f>SUMIFS(Table2[number],Table2[Event],"Goal",Table2[H/U],"AWAY",Table2[GameID],Table2[[#This Row],[GameID]],Table2[GameTime],"&lt;="&amp;Table2[[#This Row],[GameTime]])</f>
        <v>2</v>
      </c>
      <c r="T4260" t="str">
        <f>IF(Table2[[#This Row],[Event]]="Goal",Table2[[#This Row],[Hscore]]&amp;"-"&amp;Table2[[#This Row],[Uscore]],"")</f>
        <v/>
      </c>
      <c r="U4260">
        <v>3303</v>
      </c>
      <c r="V4260" s="1">
        <f>Table2[[#This Row],[GameTime]]-(Table2[[#This Row],[period]]-1)*1200</f>
        <v>903</v>
      </c>
      <c r="W4260" s="1">
        <f>ROUNDDOWN(Table2[[#This Row],[Time]]/60,0)</f>
        <v>15</v>
      </c>
      <c r="X4260" s="1">
        <f>ROUNDDOWN((Table2[[#This Row],[Time]]/60-Table2[[#This Row],[Time2]])*60,0)</f>
        <v>3</v>
      </c>
      <c r="Y4260" s="1">
        <f>IF(Table2[[#This Row],[Time2]]&lt;10,0&amp;Table2[[#This Row],[Time2]],Table2[[#This Row],[Time2]])</f>
        <v>15</v>
      </c>
      <c r="Z4260" s="1" t="str">
        <f>IF(Table2[[#This Row],[Time3]]&lt;10,0&amp;Table2[[#This Row],[Time3]],Table2[[#This Row],[Time3]])</f>
        <v>03</v>
      </c>
      <c r="AA4260" s="2" t="str">
        <f>Table2[[#This Row],[Time4]]&amp;":"&amp;Table2[[#This Row],[Time5]]</f>
        <v>15:03</v>
      </c>
      <c r="AB4260" s="1" t="str" cm="1">
        <f t="array" ref="AB4260">IFERROR(IF(Table2[[#This Row],[code]]="","",_xlfn.IFS(AND(Table2[[#This Row],[code]]&lt;400,Table2[[#This Row],[code]]&lt;&gt;""),2,Table2[[#This Row],[code]]&gt;500,4)),"")</f>
        <v/>
      </c>
      <c r="AC4260" s="1">
        <f>IF(Table2[[#This Row],[Event]]="Penalty",Table2[[#This Row],[number]],IF(Table2[[#This Row],[Event]]="Time-Out",401,""))</f>
        <v>401</v>
      </c>
      <c r="AD4260" s="1">
        <f>ROW(A4259)</f>
        <v>4259</v>
      </c>
      <c r="AE4260" s="1">
        <f>COUNTIFS(Table2[GameID],Table2[[#This Row],[GameID]],Table2[Column1],"&lt;="&amp;Table2[[#This Row],[Column1]])-1</f>
        <v>9</v>
      </c>
    </row>
    <row r="4261" spans="1:31" x14ac:dyDescent="0.45">
      <c r="A4261" t="s">
        <v>452</v>
      </c>
      <c r="B4261" t="str">
        <f>_xlfn.TEXTBEFORE(Table2[[#This Row],[Kamp]]," - ")</f>
        <v>Blackhawks</v>
      </c>
      <c r="C4261" t="str">
        <f>_xlfn.TEXTAFTER(Table2[[#This Row],[Kamp]],"- ")</f>
        <v>Benløse IF</v>
      </c>
      <c r="D4261">
        <v>45354</v>
      </c>
      <c r="E4261">
        <v>83633</v>
      </c>
      <c r="F4261">
        <v>20232024</v>
      </c>
      <c r="G4261" t="s">
        <v>418</v>
      </c>
      <c r="H4261" t="s">
        <v>661</v>
      </c>
      <c r="I4261" t="s">
        <v>678</v>
      </c>
      <c r="J4261">
        <v>3</v>
      </c>
      <c r="K4261">
        <v>31143</v>
      </c>
      <c r="L4261">
        <v>1</v>
      </c>
      <c r="M4261" t="s">
        <v>630</v>
      </c>
      <c r="N4261" t="s">
        <v>635</v>
      </c>
      <c r="O4261" t="s">
        <v>388</v>
      </c>
      <c r="P4261">
        <v>23</v>
      </c>
      <c r="Q4261">
        <v>79</v>
      </c>
      <c r="R4261">
        <f>SUMIFS(Table2[number],Table2[Event],"Goal",Table2[H/U],"HOME",Table2[GameID],Table2[[#This Row],[GameID]],Table2[GameTime],"&lt;="&amp;Table2[[#This Row],[GameTime]])</f>
        <v>5</v>
      </c>
      <c r="S4261">
        <f>SUMIFS(Table2[number],Table2[Event],"Goal",Table2[H/U],"AWAY",Table2[GameID],Table2[[#This Row],[GameID]],Table2[GameTime],"&lt;="&amp;Table2[[#This Row],[GameTime]])</f>
        <v>2</v>
      </c>
      <c r="T4261" t="str">
        <f>IF(Table2[[#This Row],[Event]]="Goal",Table2[[#This Row],[Hscore]]&amp;"-"&amp;Table2[[#This Row],[Uscore]],"")</f>
        <v>5-2</v>
      </c>
      <c r="U4261">
        <v>3432</v>
      </c>
      <c r="V4261" s="1">
        <f>Table2[[#This Row],[GameTime]]-(Table2[[#This Row],[period]]-1)*1200</f>
        <v>1032</v>
      </c>
      <c r="W4261" s="1">
        <f>ROUNDDOWN(Table2[[#This Row],[Time]]/60,0)</f>
        <v>17</v>
      </c>
      <c r="X4261" s="1">
        <f>ROUNDDOWN((Table2[[#This Row],[Time]]/60-Table2[[#This Row],[Time2]])*60,0)</f>
        <v>12</v>
      </c>
      <c r="Y4261" s="1">
        <f>IF(Table2[[#This Row],[Time2]]&lt;10,0&amp;Table2[[#This Row],[Time2]],Table2[[#This Row],[Time2]])</f>
        <v>17</v>
      </c>
      <c r="Z4261" s="1">
        <f>IF(Table2[[#This Row],[Time3]]&lt;10,0&amp;Table2[[#This Row],[Time3]],Table2[[#This Row],[Time3]])</f>
        <v>12</v>
      </c>
      <c r="AA4261" s="2" t="str">
        <f>Table2[[#This Row],[Time4]]&amp;":"&amp;Table2[[#This Row],[Time5]]</f>
        <v>17:12</v>
      </c>
      <c r="AB4261" s="1" t="str" cm="1">
        <f t="array" ref="AB4261">IFERROR(IF(Table2[[#This Row],[code]]="","",_xlfn.IFS(AND(Table2[[#This Row],[code]]&lt;400,Table2[[#This Row],[code]]&lt;&gt;""),2,Table2[[#This Row],[code]]&gt;500,4)),"")</f>
        <v/>
      </c>
      <c r="AC4261" s="1" t="str">
        <f>IF(Table2[[#This Row],[Event]]="Penalty",Table2[[#This Row],[number]],IF(Table2[[#This Row],[Event]]="Time-Out",401,""))</f>
        <v/>
      </c>
      <c r="AD4261" s="1">
        <f>ROW(A4260)</f>
        <v>4260</v>
      </c>
      <c r="AE4261" s="1">
        <f>COUNTIFS(Table2[GameID],Table2[[#This Row],[GameID]],Table2[Column1],"&lt;="&amp;Table2[[#This Row],[Column1]])-1</f>
        <v>10</v>
      </c>
    </row>
    <row r="4262" spans="1:31" x14ac:dyDescent="0.45">
      <c r="A4262" t="s">
        <v>566</v>
      </c>
      <c r="B4262" t="str">
        <f>_xlfn.TEXTBEFORE(Table2[[#This Row],[Kamp]]," - ")</f>
        <v>Copenhagen FC</v>
      </c>
      <c r="C4262" t="str">
        <f>_xlfn.TEXTAFTER(Table2[[#This Row],[Kamp]],"- ")</f>
        <v>Hvidovre Attack</v>
      </c>
      <c r="D4262">
        <v>45353</v>
      </c>
      <c r="E4262">
        <v>83634</v>
      </c>
      <c r="F4262">
        <v>20232024</v>
      </c>
      <c r="G4262" t="s">
        <v>418</v>
      </c>
      <c r="H4262" t="s">
        <v>667</v>
      </c>
      <c r="I4262" t="s">
        <v>678</v>
      </c>
      <c r="J4262">
        <v>1</v>
      </c>
      <c r="K4262">
        <v>31140</v>
      </c>
      <c r="L4262">
        <v>1</v>
      </c>
      <c r="M4262" t="s">
        <v>630</v>
      </c>
      <c r="N4262" t="s">
        <v>243</v>
      </c>
      <c r="O4262" t="s">
        <v>245</v>
      </c>
      <c r="P4262">
        <v>17</v>
      </c>
      <c r="Q4262">
        <v>10</v>
      </c>
      <c r="R4262">
        <f>SUMIFS(Table2[number],Table2[Event],"Goal",Table2[H/U],"HOME",Table2[GameID],Table2[[#This Row],[GameID]],Table2[GameTime],"&lt;="&amp;Table2[[#This Row],[GameTime]])</f>
        <v>1</v>
      </c>
      <c r="S4262">
        <f>SUMIFS(Table2[number],Table2[Event],"Goal",Table2[H/U],"AWAY",Table2[GameID],Table2[[#This Row],[GameID]],Table2[GameTime],"&lt;="&amp;Table2[[#This Row],[GameTime]])</f>
        <v>0</v>
      </c>
      <c r="T4262" t="str">
        <f>IF(Table2[[#This Row],[Event]]="Goal",Table2[[#This Row],[Hscore]]&amp;"-"&amp;Table2[[#This Row],[Uscore]],"")</f>
        <v>1-0</v>
      </c>
      <c r="U4262">
        <v>380</v>
      </c>
      <c r="V4262" s="1">
        <f>Table2[[#This Row],[GameTime]]-(Table2[[#This Row],[period]]-1)*1200</f>
        <v>380</v>
      </c>
      <c r="W4262" s="1">
        <f>ROUNDDOWN(Table2[[#This Row],[Time]]/60,0)</f>
        <v>6</v>
      </c>
      <c r="X4262" s="1">
        <f>ROUNDDOWN((Table2[[#This Row],[Time]]/60-Table2[[#This Row],[Time2]])*60,0)</f>
        <v>20</v>
      </c>
      <c r="Y4262" s="1" t="str">
        <f>IF(Table2[[#This Row],[Time2]]&lt;10,0&amp;Table2[[#This Row],[Time2]],Table2[[#This Row],[Time2]])</f>
        <v>06</v>
      </c>
      <c r="Z4262" s="1">
        <f>IF(Table2[[#This Row],[Time3]]&lt;10,0&amp;Table2[[#This Row],[Time3]],Table2[[#This Row],[Time3]])</f>
        <v>20</v>
      </c>
      <c r="AA4262" s="2" t="str">
        <f>Table2[[#This Row],[Time4]]&amp;":"&amp;Table2[[#This Row],[Time5]]</f>
        <v>06:20</v>
      </c>
      <c r="AB4262" s="1" t="str" cm="1">
        <f t="array" ref="AB4262">IFERROR(IF(Table2[[#This Row],[code]]="","",_xlfn.IFS(AND(Table2[[#This Row],[code]]&lt;400,Table2[[#This Row],[code]]&lt;&gt;""),2,Table2[[#This Row],[code]]&gt;500,4)),"")</f>
        <v/>
      </c>
      <c r="AC4262" s="1" t="str">
        <f>IF(Table2[[#This Row],[Event]]="Penalty",Table2[[#This Row],[number]],IF(Table2[[#This Row],[Event]]="Time-Out",401,""))</f>
        <v/>
      </c>
      <c r="AD4262" s="1">
        <f>ROW(A4261)</f>
        <v>4261</v>
      </c>
      <c r="AE4262" s="1">
        <f>COUNTIFS(Table2[GameID],Table2[[#This Row],[GameID]],Table2[Column1],"&lt;="&amp;Table2[[#This Row],[Column1]])-1</f>
        <v>0</v>
      </c>
    </row>
    <row r="4263" spans="1:31" x14ac:dyDescent="0.45">
      <c r="A4263" t="s">
        <v>566</v>
      </c>
      <c r="B4263" t="str">
        <f>_xlfn.TEXTBEFORE(Table2[[#This Row],[Kamp]]," - ")</f>
        <v>Copenhagen FC</v>
      </c>
      <c r="C4263" t="str">
        <f>_xlfn.TEXTAFTER(Table2[[#This Row],[Kamp]],"- ")</f>
        <v>Hvidovre Attack</v>
      </c>
      <c r="D4263">
        <v>45353</v>
      </c>
      <c r="E4263">
        <v>83634</v>
      </c>
      <c r="F4263">
        <v>20232024</v>
      </c>
      <c r="G4263" t="s">
        <v>418</v>
      </c>
      <c r="H4263" t="s">
        <v>667</v>
      </c>
      <c r="I4263" t="s">
        <v>678</v>
      </c>
      <c r="J4263">
        <v>1</v>
      </c>
      <c r="K4263">
        <v>31140</v>
      </c>
      <c r="L4263">
        <v>1</v>
      </c>
      <c r="M4263" t="s">
        <v>630</v>
      </c>
      <c r="N4263" t="s">
        <v>253</v>
      </c>
      <c r="O4263" t="s">
        <v>240</v>
      </c>
      <c r="P4263">
        <v>6</v>
      </c>
      <c r="Q4263">
        <v>3</v>
      </c>
      <c r="R4263">
        <f>SUMIFS(Table2[number],Table2[Event],"Goal",Table2[H/U],"HOME",Table2[GameID],Table2[[#This Row],[GameID]],Table2[GameTime],"&lt;="&amp;Table2[[#This Row],[GameTime]])</f>
        <v>2</v>
      </c>
      <c r="S4263">
        <f>SUMIFS(Table2[number],Table2[Event],"Goal",Table2[H/U],"AWAY",Table2[GameID],Table2[[#This Row],[GameID]],Table2[GameTime],"&lt;="&amp;Table2[[#This Row],[GameTime]])</f>
        <v>0</v>
      </c>
      <c r="T4263" t="str">
        <f>IF(Table2[[#This Row],[Event]]="Goal",Table2[[#This Row],[Hscore]]&amp;"-"&amp;Table2[[#This Row],[Uscore]],"")</f>
        <v>2-0</v>
      </c>
      <c r="U4263">
        <v>878</v>
      </c>
      <c r="V4263" s="1">
        <f>Table2[[#This Row],[GameTime]]-(Table2[[#This Row],[period]]-1)*1200</f>
        <v>878</v>
      </c>
      <c r="W4263" s="1">
        <f>ROUNDDOWN(Table2[[#This Row],[Time]]/60,0)</f>
        <v>14</v>
      </c>
      <c r="X4263" s="1">
        <f>ROUNDDOWN((Table2[[#This Row],[Time]]/60-Table2[[#This Row],[Time2]])*60,0)</f>
        <v>38</v>
      </c>
      <c r="Y4263" s="1">
        <f>IF(Table2[[#This Row],[Time2]]&lt;10,0&amp;Table2[[#This Row],[Time2]],Table2[[#This Row],[Time2]])</f>
        <v>14</v>
      </c>
      <c r="Z4263" s="1">
        <f>IF(Table2[[#This Row],[Time3]]&lt;10,0&amp;Table2[[#This Row],[Time3]],Table2[[#This Row],[Time3]])</f>
        <v>38</v>
      </c>
      <c r="AA4263" s="2" t="str">
        <f>Table2[[#This Row],[Time4]]&amp;":"&amp;Table2[[#This Row],[Time5]]</f>
        <v>14:38</v>
      </c>
      <c r="AB4263" s="1" t="str" cm="1">
        <f t="array" ref="AB4263">IFERROR(IF(Table2[[#This Row],[code]]="","",_xlfn.IFS(AND(Table2[[#This Row],[code]]&lt;400,Table2[[#This Row],[code]]&lt;&gt;""),2,Table2[[#This Row],[code]]&gt;500,4)),"")</f>
        <v/>
      </c>
      <c r="AC4263" s="1" t="str">
        <f>IF(Table2[[#This Row],[Event]]="Penalty",Table2[[#This Row],[number]],IF(Table2[[#This Row],[Event]]="Time-Out",401,""))</f>
        <v/>
      </c>
      <c r="AD4263" s="1">
        <f>ROW(A4262)</f>
        <v>4262</v>
      </c>
      <c r="AE4263" s="1">
        <f>COUNTIFS(Table2[GameID],Table2[[#This Row],[GameID]],Table2[Column1],"&lt;="&amp;Table2[[#This Row],[Column1]])-1</f>
        <v>1</v>
      </c>
    </row>
    <row r="4264" spans="1:31" x14ac:dyDescent="0.45">
      <c r="A4264" t="s">
        <v>566</v>
      </c>
      <c r="B4264" t="str">
        <f>_xlfn.TEXTBEFORE(Table2[[#This Row],[Kamp]]," - ")</f>
        <v>Copenhagen FC</v>
      </c>
      <c r="C4264" t="str">
        <f>_xlfn.TEXTAFTER(Table2[[#This Row],[Kamp]],"- ")</f>
        <v>Hvidovre Attack</v>
      </c>
      <c r="D4264">
        <v>45353</v>
      </c>
      <c r="E4264">
        <v>83634</v>
      </c>
      <c r="F4264">
        <v>20232024</v>
      </c>
      <c r="G4264" t="s">
        <v>418</v>
      </c>
      <c r="H4264" t="s">
        <v>667</v>
      </c>
      <c r="I4264" t="s">
        <v>678</v>
      </c>
      <c r="J4264">
        <v>1</v>
      </c>
      <c r="K4264">
        <v>31140</v>
      </c>
      <c r="L4264">
        <v>1</v>
      </c>
      <c r="M4264" t="s">
        <v>630</v>
      </c>
      <c r="N4264" t="s">
        <v>398</v>
      </c>
      <c r="O4264" t="s">
        <v>634</v>
      </c>
      <c r="P4264">
        <v>5</v>
      </c>
      <c r="Q4264" t="s">
        <v>634</v>
      </c>
      <c r="R4264">
        <f>SUMIFS(Table2[number],Table2[Event],"Goal",Table2[H/U],"HOME",Table2[GameID],Table2[[#This Row],[GameID]],Table2[GameTime],"&lt;="&amp;Table2[[#This Row],[GameTime]])</f>
        <v>3</v>
      </c>
      <c r="S4264">
        <f>SUMIFS(Table2[number],Table2[Event],"Goal",Table2[H/U],"AWAY",Table2[GameID],Table2[[#This Row],[GameID]],Table2[GameTime],"&lt;="&amp;Table2[[#This Row],[GameTime]])</f>
        <v>0</v>
      </c>
      <c r="T4264" t="str">
        <f>IF(Table2[[#This Row],[Event]]="Goal",Table2[[#This Row],[Hscore]]&amp;"-"&amp;Table2[[#This Row],[Uscore]],"")</f>
        <v>3-0</v>
      </c>
      <c r="U4264">
        <v>1112</v>
      </c>
      <c r="V4264" s="1">
        <f>Table2[[#This Row],[GameTime]]-(Table2[[#This Row],[period]]-1)*1200</f>
        <v>1112</v>
      </c>
      <c r="W4264" s="1">
        <f>ROUNDDOWN(Table2[[#This Row],[Time]]/60,0)</f>
        <v>18</v>
      </c>
      <c r="X4264" s="1">
        <f>ROUNDDOWN((Table2[[#This Row],[Time]]/60-Table2[[#This Row],[Time2]])*60,0)</f>
        <v>32</v>
      </c>
      <c r="Y4264" s="1">
        <f>IF(Table2[[#This Row],[Time2]]&lt;10,0&amp;Table2[[#This Row],[Time2]],Table2[[#This Row],[Time2]])</f>
        <v>18</v>
      </c>
      <c r="Z4264" s="1">
        <f>IF(Table2[[#This Row],[Time3]]&lt;10,0&amp;Table2[[#This Row],[Time3]],Table2[[#This Row],[Time3]])</f>
        <v>32</v>
      </c>
      <c r="AA4264" s="2" t="str">
        <f>Table2[[#This Row],[Time4]]&amp;":"&amp;Table2[[#This Row],[Time5]]</f>
        <v>18:32</v>
      </c>
      <c r="AB4264" s="1" t="str" cm="1">
        <f t="array" ref="AB4264">IFERROR(IF(Table2[[#This Row],[code]]="","",_xlfn.IFS(AND(Table2[[#This Row],[code]]&lt;400,Table2[[#This Row],[code]]&lt;&gt;""),2,Table2[[#This Row],[code]]&gt;500,4)),"")</f>
        <v/>
      </c>
      <c r="AC4264" s="1" t="str">
        <f>IF(Table2[[#This Row],[Event]]="Penalty",Table2[[#This Row],[number]],IF(Table2[[#This Row],[Event]]="Time-Out",401,""))</f>
        <v/>
      </c>
      <c r="AD4264" s="1">
        <f>ROW(A4263)</f>
        <v>4263</v>
      </c>
      <c r="AE4264" s="1">
        <f>COUNTIFS(Table2[GameID],Table2[[#This Row],[GameID]],Table2[Column1],"&lt;="&amp;Table2[[#This Row],[Column1]])-1</f>
        <v>2</v>
      </c>
    </row>
    <row r="4265" spans="1:31" x14ac:dyDescent="0.45">
      <c r="A4265" t="s">
        <v>566</v>
      </c>
      <c r="B4265" t="str">
        <f>_xlfn.TEXTBEFORE(Table2[[#This Row],[Kamp]]," - ")</f>
        <v>Copenhagen FC</v>
      </c>
      <c r="C4265" t="str">
        <f>_xlfn.TEXTAFTER(Table2[[#This Row],[Kamp]],"- ")</f>
        <v>Hvidovre Attack</v>
      </c>
      <c r="D4265">
        <v>45353</v>
      </c>
      <c r="E4265">
        <v>83634</v>
      </c>
      <c r="F4265">
        <v>20232024</v>
      </c>
      <c r="G4265" t="s">
        <v>418</v>
      </c>
      <c r="H4265" t="s">
        <v>667</v>
      </c>
      <c r="I4265" t="s">
        <v>678</v>
      </c>
      <c r="J4265">
        <v>2</v>
      </c>
      <c r="K4265">
        <v>31140</v>
      </c>
      <c r="L4265">
        <v>1</v>
      </c>
      <c r="M4265" t="s">
        <v>630</v>
      </c>
      <c r="N4265" t="s">
        <v>59</v>
      </c>
      <c r="O4265" t="s">
        <v>240</v>
      </c>
      <c r="P4265">
        <v>9</v>
      </c>
      <c r="Q4265">
        <v>3</v>
      </c>
      <c r="R4265">
        <f>SUMIFS(Table2[number],Table2[Event],"Goal",Table2[H/U],"HOME",Table2[GameID],Table2[[#This Row],[GameID]],Table2[GameTime],"&lt;="&amp;Table2[[#This Row],[GameTime]])</f>
        <v>4</v>
      </c>
      <c r="S4265">
        <f>SUMIFS(Table2[number],Table2[Event],"Goal",Table2[H/U],"AWAY",Table2[GameID],Table2[[#This Row],[GameID]],Table2[GameTime],"&lt;="&amp;Table2[[#This Row],[GameTime]])</f>
        <v>0</v>
      </c>
      <c r="T4265" t="str">
        <f>IF(Table2[[#This Row],[Event]]="Goal",Table2[[#This Row],[Hscore]]&amp;"-"&amp;Table2[[#This Row],[Uscore]],"")</f>
        <v>4-0</v>
      </c>
      <c r="U4265">
        <v>1520</v>
      </c>
      <c r="V4265" s="1">
        <f>Table2[[#This Row],[GameTime]]-(Table2[[#This Row],[period]]-1)*1200</f>
        <v>320</v>
      </c>
      <c r="W4265" s="1">
        <f>ROUNDDOWN(Table2[[#This Row],[Time]]/60,0)</f>
        <v>5</v>
      </c>
      <c r="X4265" s="1">
        <f>ROUNDDOWN((Table2[[#This Row],[Time]]/60-Table2[[#This Row],[Time2]])*60,0)</f>
        <v>20</v>
      </c>
      <c r="Y4265" s="1" t="str">
        <f>IF(Table2[[#This Row],[Time2]]&lt;10,0&amp;Table2[[#This Row],[Time2]],Table2[[#This Row],[Time2]])</f>
        <v>05</v>
      </c>
      <c r="Z4265" s="1">
        <f>IF(Table2[[#This Row],[Time3]]&lt;10,0&amp;Table2[[#This Row],[Time3]],Table2[[#This Row],[Time3]])</f>
        <v>20</v>
      </c>
      <c r="AA4265" s="2" t="str">
        <f>Table2[[#This Row],[Time4]]&amp;":"&amp;Table2[[#This Row],[Time5]]</f>
        <v>05:20</v>
      </c>
      <c r="AB4265" s="1" t="str" cm="1">
        <f t="array" ref="AB4265">IFERROR(IF(Table2[[#This Row],[code]]="","",_xlfn.IFS(AND(Table2[[#This Row],[code]]&lt;400,Table2[[#This Row],[code]]&lt;&gt;""),2,Table2[[#This Row],[code]]&gt;500,4)),"")</f>
        <v/>
      </c>
      <c r="AC4265" s="1" t="str">
        <f>IF(Table2[[#This Row],[Event]]="Penalty",Table2[[#This Row],[number]],IF(Table2[[#This Row],[Event]]="Time-Out",401,""))</f>
        <v/>
      </c>
      <c r="AD4265" s="1">
        <f>ROW(A4264)</f>
        <v>4264</v>
      </c>
      <c r="AE4265" s="1">
        <f>COUNTIFS(Table2[GameID],Table2[[#This Row],[GameID]],Table2[Column1],"&lt;="&amp;Table2[[#This Row],[Column1]])-1</f>
        <v>3</v>
      </c>
    </row>
    <row r="4266" spans="1:31" x14ac:dyDescent="0.45">
      <c r="A4266" t="s">
        <v>566</v>
      </c>
      <c r="B4266" t="str">
        <f>_xlfn.TEXTBEFORE(Table2[[#This Row],[Kamp]]," - ")</f>
        <v>Copenhagen FC</v>
      </c>
      <c r="C4266" t="str">
        <f>_xlfn.TEXTAFTER(Table2[[#This Row],[Kamp]],"- ")</f>
        <v>Hvidovre Attack</v>
      </c>
      <c r="D4266">
        <v>45353</v>
      </c>
      <c r="E4266">
        <v>83634</v>
      </c>
      <c r="F4266">
        <v>20232024</v>
      </c>
      <c r="G4266" t="s">
        <v>418</v>
      </c>
      <c r="H4266" t="s">
        <v>667</v>
      </c>
      <c r="I4266" t="s">
        <v>678</v>
      </c>
      <c r="J4266">
        <v>2</v>
      </c>
      <c r="K4266">
        <v>31140</v>
      </c>
      <c r="L4266">
        <v>202</v>
      </c>
      <c r="M4266" t="s">
        <v>631</v>
      </c>
      <c r="N4266" t="s">
        <v>243</v>
      </c>
      <c r="O4266" t="s">
        <v>634</v>
      </c>
      <c r="P4266">
        <v>17</v>
      </c>
      <c r="Q4266" t="s">
        <v>634</v>
      </c>
      <c r="R4266">
        <f>SUMIFS(Table2[number],Table2[Event],"Goal",Table2[H/U],"HOME",Table2[GameID],Table2[[#This Row],[GameID]],Table2[GameTime],"&lt;="&amp;Table2[[#This Row],[GameTime]])</f>
        <v>4</v>
      </c>
      <c r="S4266">
        <f>SUMIFS(Table2[number],Table2[Event],"Goal",Table2[H/U],"AWAY",Table2[GameID],Table2[[#This Row],[GameID]],Table2[GameTime],"&lt;="&amp;Table2[[#This Row],[GameTime]])</f>
        <v>0</v>
      </c>
      <c r="T4266" t="str">
        <f>IF(Table2[[#This Row],[Event]]="Goal",Table2[[#This Row],[Hscore]]&amp;"-"&amp;Table2[[#This Row],[Uscore]],"")</f>
        <v/>
      </c>
      <c r="U4266">
        <v>1697</v>
      </c>
      <c r="V4266" s="1">
        <f>Table2[[#This Row],[GameTime]]-(Table2[[#This Row],[period]]-1)*1200</f>
        <v>497</v>
      </c>
      <c r="W4266" s="1">
        <f>ROUNDDOWN(Table2[[#This Row],[Time]]/60,0)</f>
        <v>8</v>
      </c>
      <c r="X4266" s="1">
        <f>ROUNDDOWN((Table2[[#This Row],[Time]]/60-Table2[[#This Row],[Time2]])*60,0)</f>
        <v>17</v>
      </c>
      <c r="Y4266" s="1" t="str">
        <f>IF(Table2[[#This Row],[Time2]]&lt;10,0&amp;Table2[[#This Row],[Time2]],Table2[[#This Row],[Time2]])</f>
        <v>08</v>
      </c>
      <c r="Z4266" s="1">
        <f>IF(Table2[[#This Row],[Time3]]&lt;10,0&amp;Table2[[#This Row],[Time3]],Table2[[#This Row],[Time3]])</f>
        <v>17</v>
      </c>
      <c r="AA4266" s="2" t="str">
        <f>Table2[[#This Row],[Time4]]&amp;":"&amp;Table2[[#This Row],[Time5]]</f>
        <v>08:17</v>
      </c>
      <c r="AB4266" s="1" cm="1">
        <f t="array" ref="AB4266">IFERROR(IF(Table2[[#This Row],[code]]="","",_xlfn.IFS(AND(Table2[[#This Row],[code]]&lt;400,Table2[[#This Row],[code]]&lt;&gt;""),2,Table2[[#This Row],[code]]&gt;500,4)),"")</f>
        <v>2</v>
      </c>
      <c r="AC4266" s="1">
        <f>IF(Table2[[#This Row],[Event]]="Penalty",Table2[[#This Row],[number]],IF(Table2[[#This Row],[Event]]="Time-Out",401,""))</f>
        <v>202</v>
      </c>
      <c r="AD4266" s="1">
        <f>ROW(A4265)</f>
        <v>4265</v>
      </c>
      <c r="AE4266" s="1">
        <f>COUNTIFS(Table2[GameID],Table2[[#This Row],[GameID]],Table2[Column1],"&lt;="&amp;Table2[[#This Row],[Column1]])-1</f>
        <v>4</v>
      </c>
    </row>
    <row r="4267" spans="1:31" x14ac:dyDescent="0.45">
      <c r="A4267" t="s">
        <v>566</v>
      </c>
      <c r="B4267" t="str">
        <f>_xlfn.TEXTBEFORE(Table2[[#This Row],[Kamp]]," - ")</f>
        <v>Copenhagen FC</v>
      </c>
      <c r="C4267" t="str">
        <f>_xlfn.TEXTAFTER(Table2[[#This Row],[Kamp]],"- ")</f>
        <v>Hvidovre Attack</v>
      </c>
      <c r="D4267">
        <v>45353</v>
      </c>
      <c r="E4267">
        <v>83634</v>
      </c>
      <c r="F4267">
        <v>20232024</v>
      </c>
      <c r="G4267" t="s">
        <v>418</v>
      </c>
      <c r="H4267" t="s">
        <v>667</v>
      </c>
      <c r="I4267" t="s">
        <v>678</v>
      </c>
      <c r="J4267">
        <v>2</v>
      </c>
      <c r="K4267">
        <v>31140</v>
      </c>
      <c r="L4267">
        <v>208</v>
      </c>
      <c r="M4267" t="s">
        <v>631</v>
      </c>
      <c r="N4267" t="s">
        <v>250</v>
      </c>
      <c r="O4267" t="s">
        <v>634</v>
      </c>
      <c r="P4267">
        <v>42</v>
      </c>
      <c r="Q4267" t="s">
        <v>634</v>
      </c>
      <c r="R4267">
        <f>SUMIFS(Table2[number],Table2[Event],"Goal",Table2[H/U],"HOME",Table2[GameID],Table2[[#This Row],[GameID]],Table2[GameTime],"&lt;="&amp;Table2[[#This Row],[GameTime]])</f>
        <v>4</v>
      </c>
      <c r="S4267">
        <f>SUMIFS(Table2[number],Table2[Event],"Goal",Table2[H/U],"AWAY",Table2[GameID],Table2[[#This Row],[GameID]],Table2[GameTime],"&lt;="&amp;Table2[[#This Row],[GameTime]])</f>
        <v>0</v>
      </c>
      <c r="T4267" t="str">
        <f>IF(Table2[[#This Row],[Event]]="Goal",Table2[[#This Row],[Hscore]]&amp;"-"&amp;Table2[[#This Row],[Uscore]],"")</f>
        <v/>
      </c>
      <c r="U4267">
        <v>1799</v>
      </c>
      <c r="V4267" s="1">
        <f>Table2[[#This Row],[GameTime]]-(Table2[[#This Row],[period]]-1)*1200</f>
        <v>599</v>
      </c>
      <c r="W4267" s="1">
        <f>ROUNDDOWN(Table2[[#This Row],[Time]]/60,0)</f>
        <v>9</v>
      </c>
      <c r="X4267" s="1">
        <f>ROUNDDOWN((Table2[[#This Row],[Time]]/60-Table2[[#This Row],[Time2]])*60,0)</f>
        <v>59</v>
      </c>
      <c r="Y4267" s="1" t="str">
        <f>IF(Table2[[#This Row],[Time2]]&lt;10,0&amp;Table2[[#This Row],[Time2]],Table2[[#This Row],[Time2]])</f>
        <v>09</v>
      </c>
      <c r="Z4267" s="1">
        <f>IF(Table2[[#This Row],[Time3]]&lt;10,0&amp;Table2[[#This Row],[Time3]],Table2[[#This Row],[Time3]])</f>
        <v>59</v>
      </c>
      <c r="AA4267" s="2" t="str">
        <f>Table2[[#This Row],[Time4]]&amp;":"&amp;Table2[[#This Row],[Time5]]</f>
        <v>09:59</v>
      </c>
      <c r="AB4267" s="1" cm="1">
        <f t="array" ref="AB4267">IFERROR(IF(Table2[[#This Row],[code]]="","",_xlfn.IFS(AND(Table2[[#This Row],[code]]&lt;400,Table2[[#This Row],[code]]&lt;&gt;""),2,Table2[[#This Row],[code]]&gt;500,4)),"")</f>
        <v>2</v>
      </c>
      <c r="AC4267" s="1">
        <f>IF(Table2[[#This Row],[Event]]="Penalty",Table2[[#This Row],[number]],IF(Table2[[#This Row],[Event]]="Time-Out",401,""))</f>
        <v>208</v>
      </c>
      <c r="AD4267" s="1">
        <f>ROW(A4266)</f>
        <v>4266</v>
      </c>
      <c r="AE4267" s="1">
        <f>COUNTIFS(Table2[GameID],Table2[[#This Row],[GameID]],Table2[Column1],"&lt;="&amp;Table2[[#This Row],[Column1]])-1</f>
        <v>5</v>
      </c>
    </row>
    <row r="4268" spans="1:31" x14ac:dyDescent="0.45">
      <c r="A4268" t="s">
        <v>566</v>
      </c>
      <c r="B4268" t="str">
        <f>_xlfn.TEXTBEFORE(Table2[[#This Row],[Kamp]]," - ")</f>
        <v>Copenhagen FC</v>
      </c>
      <c r="C4268" t="str">
        <f>_xlfn.TEXTAFTER(Table2[[#This Row],[Kamp]],"- ")</f>
        <v>Hvidovre Attack</v>
      </c>
      <c r="D4268">
        <v>45353</v>
      </c>
      <c r="E4268">
        <v>83634</v>
      </c>
      <c r="F4268">
        <v>20232024</v>
      </c>
      <c r="G4268" t="s">
        <v>418</v>
      </c>
      <c r="H4268" t="s">
        <v>659</v>
      </c>
      <c r="I4268" t="s">
        <v>677</v>
      </c>
      <c r="J4268">
        <v>2</v>
      </c>
      <c r="K4268">
        <v>31138</v>
      </c>
      <c r="L4268">
        <v>1</v>
      </c>
      <c r="M4268" t="s">
        <v>630</v>
      </c>
      <c r="N4268" t="s">
        <v>42</v>
      </c>
      <c r="O4268" t="s">
        <v>74</v>
      </c>
      <c r="P4268">
        <v>8</v>
      </c>
      <c r="Q4268">
        <v>92</v>
      </c>
      <c r="R4268">
        <f>SUMIFS(Table2[number],Table2[Event],"Goal",Table2[H/U],"HOME",Table2[GameID],Table2[[#This Row],[GameID]],Table2[GameTime],"&lt;="&amp;Table2[[#This Row],[GameTime]])</f>
        <v>4</v>
      </c>
      <c r="S4268">
        <f>SUMIFS(Table2[number],Table2[Event],"Goal",Table2[H/U],"AWAY",Table2[GameID],Table2[[#This Row],[GameID]],Table2[GameTime],"&lt;="&amp;Table2[[#This Row],[GameTime]])</f>
        <v>1</v>
      </c>
      <c r="T4268" t="str">
        <f>IF(Table2[[#This Row],[Event]]="Goal",Table2[[#This Row],[Hscore]]&amp;"-"&amp;Table2[[#This Row],[Uscore]],"")</f>
        <v>4-1</v>
      </c>
      <c r="U4268">
        <v>1920</v>
      </c>
      <c r="V4268" s="1">
        <f>Table2[[#This Row],[GameTime]]-(Table2[[#This Row],[period]]-1)*1200</f>
        <v>720</v>
      </c>
      <c r="W4268" s="1">
        <f>ROUNDDOWN(Table2[[#This Row],[Time]]/60,0)</f>
        <v>12</v>
      </c>
      <c r="X4268" s="1">
        <f>ROUNDDOWN((Table2[[#This Row],[Time]]/60-Table2[[#This Row],[Time2]])*60,0)</f>
        <v>0</v>
      </c>
      <c r="Y4268" s="1">
        <f>IF(Table2[[#This Row],[Time2]]&lt;10,0&amp;Table2[[#This Row],[Time2]],Table2[[#This Row],[Time2]])</f>
        <v>12</v>
      </c>
      <c r="Z4268" s="1" t="str">
        <f>IF(Table2[[#This Row],[Time3]]&lt;10,0&amp;Table2[[#This Row],[Time3]],Table2[[#This Row],[Time3]])</f>
        <v>00</v>
      </c>
      <c r="AA4268" s="2" t="str">
        <f>Table2[[#This Row],[Time4]]&amp;":"&amp;Table2[[#This Row],[Time5]]</f>
        <v>12:00</v>
      </c>
      <c r="AB4268" s="1" t="str" cm="1">
        <f t="array" ref="AB4268">IFERROR(IF(Table2[[#This Row],[code]]="","",_xlfn.IFS(AND(Table2[[#This Row],[code]]&lt;400,Table2[[#This Row],[code]]&lt;&gt;""),2,Table2[[#This Row],[code]]&gt;500,4)),"")</f>
        <v/>
      </c>
      <c r="AC4268" s="1" t="str">
        <f>IF(Table2[[#This Row],[Event]]="Penalty",Table2[[#This Row],[number]],IF(Table2[[#This Row],[Event]]="Time-Out",401,""))</f>
        <v/>
      </c>
      <c r="AD4268" s="1">
        <f>ROW(A4267)</f>
        <v>4267</v>
      </c>
      <c r="AE4268" s="1">
        <f>COUNTIFS(Table2[GameID],Table2[[#This Row],[GameID]],Table2[Column1],"&lt;="&amp;Table2[[#This Row],[Column1]])-1</f>
        <v>6</v>
      </c>
    </row>
    <row r="4269" spans="1:31" x14ac:dyDescent="0.45">
      <c r="A4269" t="s">
        <v>566</v>
      </c>
      <c r="B4269" t="str">
        <f>_xlfn.TEXTBEFORE(Table2[[#This Row],[Kamp]]," - ")</f>
        <v>Copenhagen FC</v>
      </c>
      <c r="C4269" t="str">
        <f>_xlfn.TEXTAFTER(Table2[[#This Row],[Kamp]],"- ")</f>
        <v>Hvidovre Attack</v>
      </c>
      <c r="D4269">
        <v>45353</v>
      </c>
      <c r="E4269">
        <v>83634</v>
      </c>
      <c r="F4269">
        <v>20232024</v>
      </c>
      <c r="G4269" t="s">
        <v>418</v>
      </c>
      <c r="H4269" t="s">
        <v>667</v>
      </c>
      <c r="I4269" t="s">
        <v>678</v>
      </c>
      <c r="J4269">
        <v>2</v>
      </c>
      <c r="K4269">
        <v>31140</v>
      </c>
      <c r="L4269">
        <v>1</v>
      </c>
      <c r="M4269" t="s">
        <v>630</v>
      </c>
      <c r="N4269" t="s">
        <v>253</v>
      </c>
      <c r="O4269" t="s">
        <v>252</v>
      </c>
      <c r="P4269">
        <v>6</v>
      </c>
      <c r="Q4269">
        <v>68</v>
      </c>
      <c r="R4269">
        <f>SUMIFS(Table2[number],Table2[Event],"Goal",Table2[H/U],"HOME",Table2[GameID],Table2[[#This Row],[GameID]],Table2[GameTime],"&lt;="&amp;Table2[[#This Row],[GameTime]])</f>
        <v>5</v>
      </c>
      <c r="S4269">
        <f>SUMIFS(Table2[number],Table2[Event],"Goal",Table2[H/U],"AWAY",Table2[GameID],Table2[[#This Row],[GameID]],Table2[GameTime],"&lt;="&amp;Table2[[#This Row],[GameTime]])</f>
        <v>1</v>
      </c>
      <c r="T4269" t="str">
        <f>IF(Table2[[#This Row],[Event]]="Goal",Table2[[#This Row],[Hscore]]&amp;"-"&amp;Table2[[#This Row],[Uscore]],"")</f>
        <v>5-1</v>
      </c>
      <c r="U4269">
        <v>2178</v>
      </c>
      <c r="V4269" s="1">
        <f>Table2[[#This Row],[GameTime]]-(Table2[[#This Row],[period]]-1)*1200</f>
        <v>978</v>
      </c>
      <c r="W4269" s="1">
        <f>ROUNDDOWN(Table2[[#This Row],[Time]]/60,0)</f>
        <v>16</v>
      </c>
      <c r="X4269" s="1">
        <f>ROUNDDOWN((Table2[[#This Row],[Time]]/60-Table2[[#This Row],[Time2]])*60,0)</f>
        <v>18</v>
      </c>
      <c r="Y4269" s="1">
        <f>IF(Table2[[#This Row],[Time2]]&lt;10,0&amp;Table2[[#This Row],[Time2]],Table2[[#This Row],[Time2]])</f>
        <v>16</v>
      </c>
      <c r="Z4269" s="1">
        <f>IF(Table2[[#This Row],[Time3]]&lt;10,0&amp;Table2[[#This Row],[Time3]],Table2[[#This Row],[Time3]])</f>
        <v>18</v>
      </c>
      <c r="AA4269" s="2" t="str">
        <f>Table2[[#This Row],[Time4]]&amp;":"&amp;Table2[[#This Row],[Time5]]</f>
        <v>16:18</v>
      </c>
      <c r="AB4269" s="1" t="str" cm="1">
        <f t="array" ref="AB4269">IFERROR(IF(Table2[[#This Row],[code]]="","",_xlfn.IFS(AND(Table2[[#This Row],[code]]&lt;400,Table2[[#This Row],[code]]&lt;&gt;""),2,Table2[[#This Row],[code]]&gt;500,4)),"")</f>
        <v/>
      </c>
      <c r="AC4269" s="1" t="str">
        <f>IF(Table2[[#This Row],[Event]]="Penalty",Table2[[#This Row],[number]],IF(Table2[[#This Row],[Event]]="Time-Out",401,""))</f>
        <v/>
      </c>
      <c r="AD4269" s="1">
        <f>ROW(A4268)</f>
        <v>4268</v>
      </c>
      <c r="AE4269" s="1">
        <f>COUNTIFS(Table2[GameID],Table2[[#This Row],[GameID]],Table2[Column1],"&lt;="&amp;Table2[[#This Row],[Column1]])-1</f>
        <v>7</v>
      </c>
    </row>
    <row r="4270" spans="1:31" x14ac:dyDescent="0.45">
      <c r="A4270" t="s">
        <v>566</v>
      </c>
      <c r="B4270" t="str">
        <f>_xlfn.TEXTBEFORE(Table2[[#This Row],[Kamp]]," - ")</f>
        <v>Copenhagen FC</v>
      </c>
      <c r="C4270" t="str">
        <f>_xlfn.TEXTAFTER(Table2[[#This Row],[Kamp]],"- ")</f>
        <v>Hvidovre Attack</v>
      </c>
      <c r="D4270">
        <v>45353</v>
      </c>
      <c r="E4270">
        <v>83634</v>
      </c>
      <c r="F4270">
        <v>20232024</v>
      </c>
      <c r="G4270" t="s">
        <v>418</v>
      </c>
      <c r="H4270" t="s">
        <v>659</v>
      </c>
      <c r="I4270" t="s">
        <v>677</v>
      </c>
      <c r="J4270">
        <v>3</v>
      </c>
      <c r="K4270">
        <v>31138</v>
      </c>
      <c r="L4270">
        <v>1</v>
      </c>
      <c r="M4270" t="s">
        <v>630</v>
      </c>
      <c r="N4270" t="s">
        <v>42</v>
      </c>
      <c r="O4270" t="s">
        <v>128</v>
      </c>
      <c r="P4270">
        <v>8</v>
      </c>
      <c r="Q4270">
        <v>12</v>
      </c>
      <c r="R4270">
        <f>SUMIFS(Table2[number],Table2[Event],"Goal",Table2[H/U],"HOME",Table2[GameID],Table2[[#This Row],[GameID]],Table2[GameTime],"&lt;="&amp;Table2[[#This Row],[GameTime]])</f>
        <v>5</v>
      </c>
      <c r="S4270">
        <f>SUMIFS(Table2[number],Table2[Event],"Goal",Table2[H/U],"AWAY",Table2[GameID],Table2[[#This Row],[GameID]],Table2[GameTime],"&lt;="&amp;Table2[[#This Row],[GameTime]])</f>
        <v>2</v>
      </c>
      <c r="T4270" t="str">
        <f>IF(Table2[[#This Row],[Event]]="Goal",Table2[[#This Row],[Hscore]]&amp;"-"&amp;Table2[[#This Row],[Uscore]],"")</f>
        <v>5-2</v>
      </c>
      <c r="U4270">
        <v>2609</v>
      </c>
      <c r="V4270" s="1">
        <f>Table2[[#This Row],[GameTime]]-(Table2[[#This Row],[period]]-1)*1200</f>
        <v>209</v>
      </c>
      <c r="W4270" s="1">
        <f>ROUNDDOWN(Table2[[#This Row],[Time]]/60,0)</f>
        <v>3</v>
      </c>
      <c r="X4270" s="1">
        <f>ROUNDDOWN((Table2[[#This Row],[Time]]/60-Table2[[#This Row],[Time2]])*60,0)</f>
        <v>29</v>
      </c>
      <c r="Y4270" s="1" t="str">
        <f>IF(Table2[[#This Row],[Time2]]&lt;10,0&amp;Table2[[#This Row],[Time2]],Table2[[#This Row],[Time2]])</f>
        <v>03</v>
      </c>
      <c r="Z4270" s="1">
        <f>IF(Table2[[#This Row],[Time3]]&lt;10,0&amp;Table2[[#This Row],[Time3]],Table2[[#This Row],[Time3]])</f>
        <v>29</v>
      </c>
      <c r="AA4270" s="2" t="str">
        <f>Table2[[#This Row],[Time4]]&amp;":"&amp;Table2[[#This Row],[Time5]]</f>
        <v>03:29</v>
      </c>
      <c r="AB4270" s="1" t="str" cm="1">
        <f t="array" ref="AB4270">IFERROR(IF(Table2[[#This Row],[code]]="","",_xlfn.IFS(AND(Table2[[#This Row],[code]]&lt;400,Table2[[#This Row],[code]]&lt;&gt;""),2,Table2[[#This Row],[code]]&gt;500,4)),"")</f>
        <v/>
      </c>
      <c r="AC4270" s="1" t="str">
        <f>IF(Table2[[#This Row],[Event]]="Penalty",Table2[[#This Row],[number]],IF(Table2[[#This Row],[Event]]="Time-Out",401,""))</f>
        <v/>
      </c>
      <c r="AD4270" s="1">
        <f>ROW(A4269)</f>
        <v>4269</v>
      </c>
      <c r="AE4270" s="1">
        <f>COUNTIFS(Table2[GameID],Table2[[#This Row],[GameID]],Table2[Column1],"&lt;="&amp;Table2[[#This Row],[Column1]])-1</f>
        <v>8</v>
      </c>
    </row>
    <row r="4271" spans="1:31" x14ac:dyDescent="0.45">
      <c r="A4271" t="s">
        <v>566</v>
      </c>
      <c r="B4271" t="str">
        <f>_xlfn.TEXTBEFORE(Table2[[#This Row],[Kamp]]," - ")</f>
        <v>Copenhagen FC</v>
      </c>
      <c r="C4271" t="str">
        <f>_xlfn.TEXTAFTER(Table2[[#This Row],[Kamp]],"- ")</f>
        <v>Hvidovre Attack</v>
      </c>
      <c r="D4271">
        <v>45353</v>
      </c>
      <c r="E4271">
        <v>83634</v>
      </c>
      <c r="F4271">
        <v>20232024</v>
      </c>
      <c r="G4271" t="s">
        <v>418</v>
      </c>
      <c r="H4271" t="s">
        <v>659</v>
      </c>
      <c r="I4271" t="s">
        <v>677</v>
      </c>
      <c r="J4271">
        <v>3</v>
      </c>
      <c r="K4271">
        <v>31138</v>
      </c>
      <c r="L4271">
        <v>1</v>
      </c>
      <c r="M4271" t="s">
        <v>630</v>
      </c>
      <c r="N4271" t="s">
        <v>68</v>
      </c>
      <c r="O4271" t="s">
        <v>634</v>
      </c>
      <c r="P4271">
        <v>25</v>
      </c>
      <c r="Q4271" t="s">
        <v>634</v>
      </c>
      <c r="R4271">
        <f>SUMIFS(Table2[number],Table2[Event],"Goal",Table2[H/U],"HOME",Table2[GameID],Table2[[#This Row],[GameID]],Table2[GameTime],"&lt;="&amp;Table2[[#This Row],[GameTime]])</f>
        <v>5</v>
      </c>
      <c r="S4271">
        <f>SUMIFS(Table2[number],Table2[Event],"Goal",Table2[H/U],"AWAY",Table2[GameID],Table2[[#This Row],[GameID]],Table2[GameTime],"&lt;="&amp;Table2[[#This Row],[GameTime]])</f>
        <v>3</v>
      </c>
      <c r="T4271" t="str">
        <f>IF(Table2[[#This Row],[Event]]="Goal",Table2[[#This Row],[Hscore]]&amp;"-"&amp;Table2[[#This Row],[Uscore]],"")</f>
        <v>5-3</v>
      </c>
      <c r="U4271">
        <v>2882</v>
      </c>
      <c r="V4271" s="1">
        <f>Table2[[#This Row],[GameTime]]-(Table2[[#This Row],[period]]-1)*1200</f>
        <v>482</v>
      </c>
      <c r="W4271" s="1">
        <f>ROUNDDOWN(Table2[[#This Row],[Time]]/60,0)</f>
        <v>8</v>
      </c>
      <c r="X4271" s="1">
        <f>ROUNDDOWN((Table2[[#This Row],[Time]]/60-Table2[[#This Row],[Time2]])*60,0)</f>
        <v>1</v>
      </c>
      <c r="Y4271" s="1" t="str">
        <f>IF(Table2[[#This Row],[Time2]]&lt;10,0&amp;Table2[[#This Row],[Time2]],Table2[[#This Row],[Time2]])</f>
        <v>08</v>
      </c>
      <c r="Z4271" s="1" t="str">
        <f>IF(Table2[[#This Row],[Time3]]&lt;10,0&amp;Table2[[#This Row],[Time3]],Table2[[#This Row],[Time3]])</f>
        <v>01</v>
      </c>
      <c r="AA4271" s="2" t="str">
        <f>Table2[[#This Row],[Time4]]&amp;":"&amp;Table2[[#This Row],[Time5]]</f>
        <v>08:01</v>
      </c>
      <c r="AB4271" s="1" t="str" cm="1">
        <f t="array" ref="AB4271">IFERROR(IF(Table2[[#This Row],[code]]="","",_xlfn.IFS(AND(Table2[[#This Row],[code]]&lt;400,Table2[[#This Row],[code]]&lt;&gt;""),2,Table2[[#This Row],[code]]&gt;500,4)),"")</f>
        <v/>
      </c>
      <c r="AC4271" s="1" t="str">
        <f>IF(Table2[[#This Row],[Event]]="Penalty",Table2[[#This Row],[number]],IF(Table2[[#This Row],[Event]]="Time-Out",401,""))</f>
        <v/>
      </c>
      <c r="AD4271" s="1">
        <f>ROW(A4270)</f>
        <v>4270</v>
      </c>
      <c r="AE4271" s="1">
        <f>COUNTIFS(Table2[GameID],Table2[[#This Row],[GameID]],Table2[Column1],"&lt;="&amp;Table2[[#This Row],[Column1]])-1</f>
        <v>9</v>
      </c>
    </row>
    <row r="4272" spans="1:31" x14ac:dyDescent="0.45">
      <c r="A4272" t="s">
        <v>566</v>
      </c>
      <c r="B4272" t="str">
        <f>_xlfn.TEXTBEFORE(Table2[[#This Row],[Kamp]]," - ")</f>
        <v>Copenhagen FC</v>
      </c>
      <c r="C4272" t="str">
        <f>_xlfn.TEXTAFTER(Table2[[#This Row],[Kamp]],"- ")</f>
        <v>Hvidovre Attack</v>
      </c>
      <c r="D4272">
        <v>45353</v>
      </c>
      <c r="E4272">
        <v>83634</v>
      </c>
      <c r="F4272">
        <v>20232024</v>
      </c>
      <c r="G4272" t="s">
        <v>418</v>
      </c>
      <c r="H4272" t="s">
        <v>667</v>
      </c>
      <c r="I4272" t="s">
        <v>678</v>
      </c>
      <c r="J4272">
        <v>3</v>
      </c>
      <c r="K4272">
        <v>31140</v>
      </c>
      <c r="L4272">
        <v>0</v>
      </c>
      <c r="M4272" t="s">
        <v>633</v>
      </c>
      <c r="N4272" t="s">
        <v>634</v>
      </c>
      <c r="O4272" t="s">
        <v>634</v>
      </c>
      <c r="P4272" t="s">
        <v>634</v>
      </c>
      <c r="Q4272" t="s">
        <v>634</v>
      </c>
      <c r="R4272">
        <f>SUMIFS(Table2[number],Table2[Event],"Goal",Table2[H/U],"HOME",Table2[GameID],Table2[[#This Row],[GameID]],Table2[GameTime],"&lt;="&amp;Table2[[#This Row],[GameTime]])</f>
        <v>5</v>
      </c>
      <c r="S4272">
        <f>SUMIFS(Table2[number],Table2[Event],"Goal",Table2[H/U],"AWAY",Table2[GameID],Table2[[#This Row],[GameID]],Table2[GameTime],"&lt;="&amp;Table2[[#This Row],[GameTime]])</f>
        <v>3</v>
      </c>
      <c r="T4272" t="str">
        <f>IF(Table2[[#This Row],[Event]]="Goal",Table2[[#This Row],[Hscore]]&amp;"-"&amp;Table2[[#This Row],[Uscore]],"")</f>
        <v/>
      </c>
      <c r="U4272">
        <v>2882</v>
      </c>
      <c r="V4272" s="1">
        <f>Table2[[#This Row],[GameTime]]-(Table2[[#This Row],[period]]-1)*1200</f>
        <v>482</v>
      </c>
      <c r="W4272" s="1">
        <f>ROUNDDOWN(Table2[[#This Row],[Time]]/60,0)</f>
        <v>8</v>
      </c>
      <c r="X4272" s="1">
        <f>ROUNDDOWN((Table2[[#This Row],[Time]]/60-Table2[[#This Row],[Time2]])*60,0)</f>
        <v>1</v>
      </c>
      <c r="Y4272" s="1" t="str">
        <f>IF(Table2[[#This Row],[Time2]]&lt;10,0&amp;Table2[[#This Row],[Time2]],Table2[[#This Row],[Time2]])</f>
        <v>08</v>
      </c>
      <c r="Z4272" s="1" t="str">
        <f>IF(Table2[[#This Row],[Time3]]&lt;10,0&amp;Table2[[#This Row],[Time3]],Table2[[#This Row],[Time3]])</f>
        <v>01</v>
      </c>
      <c r="AA4272" s="2" t="str">
        <f>Table2[[#This Row],[Time4]]&amp;":"&amp;Table2[[#This Row],[Time5]]</f>
        <v>08:01</v>
      </c>
      <c r="AB4272" s="1" t="str" cm="1">
        <f t="array" ref="AB4272">IFERROR(IF(Table2[[#This Row],[code]]="","",_xlfn.IFS(AND(Table2[[#This Row],[code]]&lt;400,Table2[[#This Row],[code]]&lt;&gt;""),2,Table2[[#This Row],[code]]&gt;500,4)),"")</f>
        <v/>
      </c>
      <c r="AC4272" s="1">
        <f>IF(Table2[[#This Row],[Event]]="Penalty",Table2[[#This Row],[number]],IF(Table2[[#This Row],[Event]]="Time-Out",401,""))</f>
        <v>401</v>
      </c>
      <c r="AD4272" s="1">
        <f>ROW(A4271)</f>
        <v>4271</v>
      </c>
      <c r="AE4272" s="1">
        <f>COUNTIFS(Table2[GameID],Table2[[#This Row],[GameID]],Table2[Column1],"&lt;="&amp;Table2[[#This Row],[Column1]])-1</f>
        <v>10</v>
      </c>
    </row>
    <row r="4273" spans="1:31" x14ac:dyDescent="0.45">
      <c r="A4273" t="s">
        <v>566</v>
      </c>
      <c r="B4273" t="str">
        <f>_xlfn.TEXTBEFORE(Table2[[#This Row],[Kamp]]," - ")</f>
        <v>Copenhagen FC</v>
      </c>
      <c r="C4273" t="str">
        <f>_xlfn.TEXTAFTER(Table2[[#This Row],[Kamp]],"- ")</f>
        <v>Hvidovre Attack</v>
      </c>
      <c r="D4273">
        <v>45353</v>
      </c>
      <c r="E4273">
        <v>83634</v>
      </c>
      <c r="F4273">
        <v>20232024</v>
      </c>
      <c r="G4273" t="s">
        <v>418</v>
      </c>
      <c r="H4273" t="s">
        <v>659</v>
      </c>
      <c r="I4273" t="s">
        <v>677</v>
      </c>
      <c r="J4273">
        <v>3</v>
      </c>
      <c r="K4273">
        <v>31138</v>
      </c>
      <c r="L4273">
        <v>1</v>
      </c>
      <c r="M4273" t="s">
        <v>630</v>
      </c>
      <c r="N4273" t="s">
        <v>191</v>
      </c>
      <c r="O4273" t="s">
        <v>634</v>
      </c>
      <c r="P4273">
        <v>89</v>
      </c>
      <c r="Q4273" t="s">
        <v>634</v>
      </c>
      <c r="R4273">
        <f>SUMIFS(Table2[number],Table2[Event],"Goal",Table2[H/U],"HOME",Table2[GameID],Table2[[#This Row],[GameID]],Table2[GameTime],"&lt;="&amp;Table2[[#This Row],[GameTime]])</f>
        <v>5</v>
      </c>
      <c r="S4273">
        <f>SUMIFS(Table2[number],Table2[Event],"Goal",Table2[H/U],"AWAY",Table2[GameID],Table2[[#This Row],[GameID]],Table2[GameTime],"&lt;="&amp;Table2[[#This Row],[GameTime]])</f>
        <v>4</v>
      </c>
      <c r="T4273" t="str">
        <f>IF(Table2[[#This Row],[Event]]="Goal",Table2[[#This Row],[Hscore]]&amp;"-"&amp;Table2[[#This Row],[Uscore]],"")</f>
        <v>5-4</v>
      </c>
      <c r="U4273">
        <v>2963</v>
      </c>
      <c r="V4273" s="1">
        <f>Table2[[#This Row],[GameTime]]-(Table2[[#This Row],[period]]-1)*1200</f>
        <v>563</v>
      </c>
      <c r="W4273" s="1">
        <f>ROUNDDOWN(Table2[[#This Row],[Time]]/60,0)</f>
        <v>9</v>
      </c>
      <c r="X4273" s="1">
        <f>ROUNDDOWN((Table2[[#This Row],[Time]]/60-Table2[[#This Row],[Time2]])*60,0)</f>
        <v>23</v>
      </c>
      <c r="Y4273" s="1" t="str">
        <f>IF(Table2[[#This Row],[Time2]]&lt;10,0&amp;Table2[[#This Row],[Time2]],Table2[[#This Row],[Time2]])</f>
        <v>09</v>
      </c>
      <c r="Z4273" s="1">
        <f>IF(Table2[[#This Row],[Time3]]&lt;10,0&amp;Table2[[#This Row],[Time3]],Table2[[#This Row],[Time3]])</f>
        <v>23</v>
      </c>
      <c r="AA4273" s="2" t="str">
        <f>Table2[[#This Row],[Time4]]&amp;":"&amp;Table2[[#This Row],[Time5]]</f>
        <v>09:23</v>
      </c>
      <c r="AB4273" s="1" t="str" cm="1">
        <f t="array" ref="AB4273">IFERROR(IF(Table2[[#This Row],[code]]="","",_xlfn.IFS(AND(Table2[[#This Row],[code]]&lt;400,Table2[[#This Row],[code]]&lt;&gt;""),2,Table2[[#This Row],[code]]&gt;500,4)),"")</f>
        <v/>
      </c>
      <c r="AC4273" s="1" t="str">
        <f>IF(Table2[[#This Row],[Event]]="Penalty",Table2[[#This Row],[number]],IF(Table2[[#This Row],[Event]]="Time-Out",401,""))</f>
        <v/>
      </c>
      <c r="AD4273" s="1">
        <f>ROW(A4272)</f>
        <v>4272</v>
      </c>
      <c r="AE4273" s="1">
        <f>COUNTIFS(Table2[GameID],Table2[[#This Row],[GameID]],Table2[Column1],"&lt;="&amp;Table2[[#This Row],[Column1]])-1</f>
        <v>11</v>
      </c>
    </row>
    <row r="4274" spans="1:31" x14ac:dyDescent="0.45">
      <c r="A4274" t="s">
        <v>566</v>
      </c>
      <c r="B4274" t="str">
        <f>_xlfn.TEXTBEFORE(Table2[[#This Row],[Kamp]]," - ")</f>
        <v>Copenhagen FC</v>
      </c>
      <c r="C4274" t="str">
        <f>_xlfn.TEXTAFTER(Table2[[#This Row],[Kamp]],"- ")</f>
        <v>Hvidovre Attack</v>
      </c>
      <c r="D4274">
        <v>45353</v>
      </c>
      <c r="E4274">
        <v>83634</v>
      </c>
      <c r="F4274">
        <v>20232024</v>
      </c>
      <c r="G4274" t="s">
        <v>418</v>
      </c>
      <c r="H4274" t="s">
        <v>659</v>
      </c>
      <c r="I4274" t="s">
        <v>677</v>
      </c>
      <c r="J4274">
        <v>3</v>
      </c>
      <c r="K4274">
        <v>31138</v>
      </c>
      <c r="L4274">
        <v>0</v>
      </c>
      <c r="M4274" t="s">
        <v>633</v>
      </c>
      <c r="N4274" t="s">
        <v>634</v>
      </c>
      <c r="P4274" t="s">
        <v>634</v>
      </c>
      <c r="R4274">
        <f>SUMIFS(Table2[number],Table2[Event],"Goal",Table2[H/U],"HOME",Table2[GameID],Table2[[#This Row],[GameID]],Table2[GameTime],"&lt;="&amp;Table2[[#This Row],[GameTime]])</f>
        <v>5</v>
      </c>
      <c r="S4274">
        <f>SUMIFS(Table2[number],Table2[Event],"Goal",Table2[H/U],"AWAY",Table2[GameID],Table2[[#This Row],[GameID]],Table2[GameTime],"&lt;="&amp;Table2[[#This Row],[GameTime]])</f>
        <v>4</v>
      </c>
      <c r="T4274" t="str">
        <f>IF(Table2[[#This Row],[Event]]="Goal",Table2[[#This Row],[Hscore]]&amp;"-"&amp;Table2[[#This Row],[Uscore]],"")</f>
        <v/>
      </c>
      <c r="U4274">
        <v>3479</v>
      </c>
      <c r="V4274" s="1">
        <f>Table2[[#This Row],[GameTime]]-(Table2[[#This Row],[period]]-1)*1200</f>
        <v>1079</v>
      </c>
      <c r="W4274" s="1">
        <f>ROUNDDOWN(Table2[[#This Row],[Time]]/60,0)</f>
        <v>17</v>
      </c>
      <c r="X4274" s="1">
        <f>ROUNDDOWN((Table2[[#This Row],[Time]]/60-Table2[[#This Row],[Time2]])*60,0)</f>
        <v>59</v>
      </c>
      <c r="Y4274" s="1">
        <f>IF(Table2[[#This Row],[Time2]]&lt;10,0&amp;Table2[[#This Row],[Time2]],Table2[[#This Row],[Time2]])</f>
        <v>17</v>
      </c>
      <c r="Z4274" s="1">
        <f>IF(Table2[[#This Row],[Time3]]&lt;10,0&amp;Table2[[#This Row],[Time3]],Table2[[#This Row],[Time3]])</f>
        <v>59</v>
      </c>
      <c r="AA4274" s="2" t="str">
        <f>Table2[[#This Row],[Time4]]&amp;":"&amp;Table2[[#This Row],[Time5]]</f>
        <v>17:59</v>
      </c>
      <c r="AB4274" s="1" t="str" cm="1">
        <f t="array" ref="AB4274">IFERROR(IF(Table2[[#This Row],[code]]="","",_xlfn.IFS(AND(Table2[[#This Row],[code]]&lt;400,Table2[[#This Row],[code]]&lt;&gt;""),2,Table2[[#This Row],[code]]&gt;500,4)),"")</f>
        <v/>
      </c>
      <c r="AC4274" s="1">
        <f>IF(Table2[[#This Row],[Event]]="Penalty",Table2[[#This Row],[number]],IF(Table2[[#This Row],[Event]]="Time-Out",401,""))</f>
        <v>401</v>
      </c>
      <c r="AD4274" s="1">
        <f>ROW(A4273)</f>
        <v>4273</v>
      </c>
      <c r="AE4274" s="1">
        <f>COUNTIFS(Table2[GameID],Table2[[#This Row],[GameID]],Table2[Column1],"&lt;="&amp;Table2[[#This Row],[Column1]])-1</f>
        <v>12</v>
      </c>
    </row>
    <row r="4275" spans="1:31" x14ac:dyDescent="0.45">
      <c r="A4275" t="s">
        <v>566</v>
      </c>
      <c r="B4275" t="str">
        <f>_xlfn.TEXTBEFORE(Table2[[#This Row],[Kamp]]," - ")</f>
        <v>Copenhagen FC</v>
      </c>
      <c r="C4275" t="str">
        <f>_xlfn.TEXTAFTER(Table2[[#This Row],[Kamp]],"- ")</f>
        <v>Hvidovre Attack</v>
      </c>
      <c r="D4275">
        <v>45353</v>
      </c>
      <c r="E4275">
        <v>83634</v>
      </c>
      <c r="F4275">
        <v>20232024</v>
      </c>
      <c r="G4275" t="s">
        <v>418</v>
      </c>
      <c r="H4275" t="s">
        <v>667</v>
      </c>
      <c r="I4275" t="s">
        <v>678</v>
      </c>
      <c r="J4275">
        <v>3</v>
      </c>
      <c r="K4275">
        <v>31140</v>
      </c>
      <c r="L4275">
        <v>1</v>
      </c>
      <c r="M4275" t="s">
        <v>630</v>
      </c>
      <c r="N4275" t="s">
        <v>59</v>
      </c>
      <c r="O4275" t="s">
        <v>252</v>
      </c>
      <c r="P4275">
        <v>9</v>
      </c>
      <c r="Q4275">
        <v>68</v>
      </c>
      <c r="R4275">
        <f>SUMIFS(Table2[number],Table2[Event],"Goal",Table2[H/U],"HOME",Table2[GameID],Table2[[#This Row],[GameID]],Table2[GameTime],"&lt;="&amp;Table2[[#This Row],[GameTime]])</f>
        <v>6</v>
      </c>
      <c r="S4275">
        <f>SUMIFS(Table2[number],Table2[Event],"Goal",Table2[H/U],"AWAY",Table2[GameID],Table2[[#This Row],[GameID]],Table2[GameTime],"&lt;="&amp;Table2[[#This Row],[GameTime]])</f>
        <v>4</v>
      </c>
      <c r="T4275" t="str">
        <f>IF(Table2[[#This Row],[Event]]="Goal",Table2[[#This Row],[Hscore]]&amp;"-"&amp;Table2[[#This Row],[Uscore]],"")</f>
        <v>6-4</v>
      </c>
      <c r="U4275">
        <v>3511</v>
      </c>
      <c r="V4275" s="1">
        <f>Table2[[#This Row],[GameTime]]-(Table2[[#This Row],[period]]-1)*1200</f>
        <v>1111</v>
      </c>
      <c r="W4275" s="1">
        <f>ROUNDDOWN(Table2[[#This Row],[Time]]/60,0)</f>
        <v>18</v>
      </c>
      <c r="X4275" s="1">
        <f>ROUNDDOWN((Table2[[#This Row],[Time]]/60-Table2[[#This Row],[Time2]])*60,0)</f>
        <v>30</v>
      </c>
      <c r="Y4275" s="1">
        <f>IF(Table2[[#This Row],[Time2]]&lt;10,0&amp;Table2[[#This Row],[Time2]],Table2[[#This Row],[Time2]])</f>
        <v>18</v>
      </c>
      <c r="Z4275" s="1">
        <f>IF(Table2[[#This Row],[Time3]]&lt;10,0&amp;Table2[[#This Row],[Time3]],Table2[[#This Row],[Time3]])</f>
        <v>30</v>
      </c>
      <c r="AA4275" s="2" t="str">
        <f>Table2[[#This Row],[Time4]]&amp;":"&amp;Table2[[#This Row],[Time5]]</f>
        <v>18:30</v>
      </c>
      <c r="AB4275" s="1" t="str" cm="1">
        <f t="array" ref="AB4275">IFERROR(IF(Table2[[#This Row],[code]]="","",_xlfn.IFS(AND(Table2[[#This Row],[code]]&lt;400,Table2[[#This Row],[code]]&lt;&gt;""),2,Table2[[#This Row],[code]]&gt;500,4)),"")</f>
        <v/>
      </c>
      <c r="AC4275" s="1" t="str">
        <f>IF(Table2[[#This Row],[Event]]="Penalty",Table2[[#This Row],[number]],IF(Table2[[#This Row],[Event]]="Time-Out",401,""))</f>
        <v/>
      </c>
      <c r="AD4275" s="1">
        <f>ROW(A4274)</f>
        <v>4274</v>
      </c>
      <c r="AE4275" s="1">
        <f>COUNTIFS(Table2[GameID],Table2[[#This Row],[GameID]],Table2[Column1],"&lt;="&amp;Table2[[#This Row],[Column1]])-1</f>
        <v>13</v>
      </c>
    </row>
    <row r="4276" spans="1:31" x14ac:dyDescent="0.45">
      <c r="A4276" t="s">
        <v>566</v>
      </c>
      <c r="B4276" t="str">
        <f>_xlfn.TEXTBEFORE(Table2[[#This Row],[Kamp]]," - ")</f>
        <v>Copenhagen FC</v>
      </c>
      <c r="C4276" t="str">
        <f>_xlfn.TEXTAFTER(Table2[[#This Row],[Kamp]],"- ")</f>
        <v>Hvidovre Attack</v>
      </c>
      <c r="D4276">
        <v>45353</v>
      </c>
      <c r="E4276">
        <v>83634</v>
      </c>
      <c r="F4276">
        <v>20232024</v>
      </c>
      <c r="G4276" t="s">
        <v>418</v>
      </c>
      <c r="H4276" t="s">
        <v>667</v>
      </c>
      <c r="I4276" t="s">
        <v>678</v>
      </c>
      <c r="J4276">
        <v>3</v>
      </c>
      <c r="K4276">
        <v>31140</v>
      </c>
      <c r="L4276">
        <v>1</v>
      </c>
      <c r="M4276" t="s">
        <v>630</v>
      </c>
      <c r="N4276" t="s">
        <v>240</v>
      </c>
      <c r="O4276" t="s">
        <v>634</v>
      </c>
      <c r="P4276">
        <v>3</v>
      </c>
      <c r="Q4276" t="s">
        <v>634</v>
      </c>
      <c r="R4276">
        <f>SUMIFS(Table2[number],Table2[Event],"Goal",Table2[H/U],"HOME",Table2[GameID],Table2[[#This Row],[GameID]],Table2[GameTime],"&lt;="&amp;Table2[[#This Row],[GameTime]])</f>
        <v>7</v>
      </c>
      <c r="S4276">
        <f>SUMIFS(Table2[number],Table2[Event],"Goal",Table2[H/U],"AWAY",Table2[GameID],Table2[[#This Row],[GameID]],Table2[GameTime],"&lt;="&amp;Table2[[#This Row],[GameTime]])</f>
        <v>4</v>
      </c>
      <c r="T4276" t="str">
        <f>IF(Table2[[#This Row],[Event]]="Goal",Table2[[#This Row],[Hscore]]&amp;"-"&amp;Table2[[#This Row],[Uscore]],"")</f>
        <v>7-4</v>
      </c>
      <c r="U4276">
        <v>3533</v>
      </c>
      <c r="V4276" s="1">
        <f>Table2[[#This Row],[GameTime]]-(Table2[[#This Row],[period]]-1)*1200</f>
        <v>1133</v>
      </c>
      <c r="W4276" s="1">
        <f>ROUNDDOWN(Table2[[#This Row],[Time]]/60,0)</f>
        <v>18</v>
      </c>
      <c r="X4276" s="1">
        <f>ROUNDDOWN((Table2[[#This Row],[Time]]/60-Table2[[#This Row],[Time2]])*60,0)</f>
        <v>53</v>
      </c>
      <c r="Y4276" s="1">
        <f>IF(Table2[[#This Row],[Time2]]&lt;10,0&amp;Table2[[#This Row],[Time2]],Table2[[#This Row],[Time2]])</f>
        <v>18</v>
      </c>
      <c r="Z4276" s="1">
        <f>IF(Table2[[#This Row],[Time3]]&lt;10,0&amp;Table2[[#This Row],[Time3]],Table2[[#This Row],[Time3]])</f>
        <v>53</v>
      </c>
      <c r="AA4276" s="2" t="str">
        <f>Table2[[#This Row],[Time4]]&amp;":"&amp;Table2[[#This Row],[Time5]]</f>
        <v>18:53</v>
      </c>
      <c r="AB4276" s="1" t="str" cm="1">
        <f t="array" ref="AB4276">IFERROR(IF(Table2[[#This Row],[code]]="","",_xlfn.IFS(AND(Table2[[#This Row],[code]]&lt;400,Table2[[#This Row],[code]]&lt;&gt;""),2,Table2[[#This Row],[code]]&gt;500,4)),"")</f>
        <v/>
      </c>
      <c r="AC4276" s="1" t="str">
        <f>IF(Table2[[#This Row],[Event]]="Penalty",Table2[[#This Row],[number]],IF(Table2[[#This Row],[Event]]="Time-Out",401,""))</f>
        <v/>
      </c>
      <c r="AD4276" s="1">
        <f>ROW(A4275)</f>
        <v>4275</v>
      </c>
      <c r="AE4276" s="1">
        <f>COUNTIFS(Table2[GameID],Table2[[#This Row],[GameID]],Table2[Column1],"&lt;="&amp;Table2[[#This Row],[Column1]])-1</f>
        <v>14</v>
      </c>
    </row>
    <row r="4277" spans="1:31" x14ac:dyDescent="0.45">
      <c r="A4277" t="s">
        <v>351</v>
      </c>
      <c r="B4277" t="str">
        <f>_xlfn.TEXTBEFORE(Table2[[#This Row],[Kamp]]," - ")</f>
        <v>Aab</v>
      </c>
      <c r="C4277" t="str">
        <f>_xlfn.TEXTAFTER(Table2[[#This Row],[Kamp]],"- ")</f>
        <v>Sunds Seahawks</v>
      </c>
      <c r="D4277">
        <v>45354</v>
      </c>
      <c r="E4277">
        <v>83635</v>
      </c>
      <c r="F4277">
        <v>20232024</v>
      </c>
      <c r="G4277" t="s">
        <v>418</v>
      </c>
      <c r="H4277" t="s">
        <v>668</v>
      </c>
      <c r="I4277" t="s">
        <v>677</v>
      </c>
      <c r="J4277">
        <v>1</v>
      </c>
      <c r="K4277">
        <v>31144</v>
      </c>
      <c r="L4277">
        <v>1</v>
      </c>
      <c r="M4277" t="s">
        <v>630</v>
      </c>
      <c r="N4277" t="s">
        <v>228</v>
      </c>
      <c r="O4277" t="s">
        <v>634</v>
      </c>
      <c r="P4277">
        <v>77</v>
      </c>
      <c r="Q4277" t="s">
        <v>634</v>
      </c>
      <c r="R4277">
        <f>SUMIFS(Table2[number],Table2[Event],"Goal",Table2[H/U],"HOME",Table2[GameID],Table2[[#This Row],[GameID]],Table2[GameTime],"&lt;="&amp;Table2[[#This Row],[GameTime]])</f>
        <v>0</v>
      </c>
      <c r="S4277">
        <f>SUMIFS(Table2[number],Table2[Event],"Goal",Table2[H/U],"AWAY",Table2[GameID],Table2[[#This Row],[GameID]],Table2[GameTime],"&lt;="&amp;Table2[[#This Row],[GameTime]])</f>
        <v>1</v>
      </c>
      <c r="T4277" t="str">
        <f>IF(Table2[[#This Row],[Event]]="Goal",Table2[[#This Row],[Hscore]]&amp;"-"&amp;Table2[[#This Row],[Uscore]],"")</f>
        <v>0-1</v>
      </c>
      <c r="U4277">
        <v>93</v>
      </c>
      <c r="V4277" s="1">
        <f>Table2[[#This Row],[GameTime]]-(Table2[[#This Row],[period]]-1)*1200</f>
        <v>93</v>
      </c>
      <c r="W4277" s="1">
        <f>ROUNDDOWN(Table2[[#This Row],[Time]]/60,0)</f>
        <v>1</v>
      </c>
      <c r="X4277" s="1">
        <f>ROUNDDOWN((Table2[[#This Row],[Time]]/60-Table2[[#This Row],[Time2]])*60,0)</f>
        <v>33</v>
      </c>
      <c r="Y4277" s="1" t="str">
        <f>IF(Table2[[#This Row],[Time2]]&lt;10,0&amp;Table2[[#This Row],[Time2]],Table2[[#This Row],[Time2]])</f>
        <v>01</v>
      </c>
      <c r="Z4277" s="1">
        <f>IF(Table2[[#This Row],[Time3]]&lt;10,0&amp;Table2[[#This Row],[Time3]],Table2[[#This Row],[Time3]])</f>
        <v>33</v>
      </c>
      <c r="AA4277" s="2" t="str">
        <f>Table2[[#This Row],[Time4]]&amp;":"&amp;Table2[[#This Row],[Time5]]</f>
        <v>01:33</v>
      </c>
      <c r="AB4277" s="1" t="str" cm="1">
        <f t="array" ref="AB4277">IFERROR(IF(Table2[[#This Row],[code]]="","",_xlfn.IFS(AND(Table2[[#This Row],[code]]&lt;400,Table2[[#This Row],[code]]&lt;&gt;""),2,Table2[[#This Row],[code]]&gt;500,4)),"")</f>
        <v/>
      </c>
      <c r="AC4277" s="1" t="str">
        <f>IF(Table2[[#This Row],[Event]]="Penalty",Table2[[#This Row],[number]],IF(Table2[[#This Row],[Event]]="Time-Out",401,""))</f>
        <v/>
      </c>
      <c r="AD4277" s="1">
        <f>ROW(A4276)</f>
        <v>4276</v>
      </c>
      <c r="AE4277" s="1">
        <f>COUNTIFS(Table2[GameID],Table2[[#This Row],[GameID]],Table2[Column1],"&lt;="&amp;Table2[[#This Row],[Column1]])-1</f>
        <v>0</v>
      </c>
    </row>
    <row r="4278" spans="1:31" x14ac:dyDescent="0.45">
      <c r="A4278" t="s">
        <v>351</v>
      </c>
      <c r="B4278" t="str">
        <f>_xlfn.TEXTBEFORE(Table2[[#This Row],[Kamp]]," - ")</f>
        <v>Aab</v>
      </c>
      <c r="C4278" t="str">
        <f>_xlfn.TEXTAFTER(Table2[[#This Row],[Kamp]],"- ")</f>
        <v>Sunds Seahawks</v>
      </c>
      <c r="D4278">
        <v>45354</v>
      </c>
      <c r="E4278">
        <v>83635</v>
      </c>
      <c r="F4278">
        <v>20232024</v>
      </c>
      <c r="G4278" t="s">
        <v>418</v>
      </c>
      <c r="H4278" t="s">
        <v>668</v>
      </c>
      <c r="I4278" t="s">
        <v>677</v>
      </c>
      <c r="J4278">
        <v>1</v>
      </c>
      <c r="K4278">
        <v>31144</v>
      </c>
      <c r="L4278">
        <v>1</v>
      </c>
      <c r="M4278" t="s">
        <v>630</v>
      </c>
      <c r="N4278" t="s">
        <v>215</v>
      </c>
      <c r="O4278" t="s">
        <v>228</v>
      </c>
      <c r="P4278">
        <v>9</v>
      </c>
      <c r="Q4278">
        <v>77</v>
      </c>
      <c r="R4278">
        <f>SUMIFS(Table2[number],Table2[Event],"Goal",Table2[H/U],"HOME",Table2[GameID],Table2[[#This Row],[GameID]],Table2[GameTime],"&lt;="&amp;Table2[[#This Row],[GameTime]])</f>
        <v>0</v>
      </c>
      <c r="S4278">
        <f>SUMIFS(Table2[number],Table2[Event],"Goal",Table2[H/U],"AWAY",Table2[GameID],Table2[[#This Row],[GameID]],Table2[GameTime],"&lt;="&amp;Table2[[#This Row],[GameTime]])</f>
        <v>2</v>
      </c>
      <c r="T4278" t="str">
        <f>IF(Table2[[#This Row],[Event]]="Goal",Table2[[#This Row],[Hscore]]&amp;"-"&amp;Table2[[#This Row],[Uscore]],"")</f>
        <v>0-2</v>
      </c>
      <c r="U4278">
        <v>153</v>
      </c>
      <c r="V4278" s="1">
        <f>Table2[[#This Row],[GameTime]]-(Table2[[#This Row],[period]]-1)*1200</f>
        <v>153</v>
      </c>
      <c r="W4278" s="1">
        <f>ROUNDDOWN(Table2[[#This Row],[Time]]/60,0)</f>
        <v>2</v>
      </c>
      <c r="X4278" s="1">
        <f>ROUNDDOWN((Table2[[#This Row],[Time]]/60-Table2[[#This Row],[Time2]])*60,0)</f>
        <v>33</v>
      </c>
      <c r="Y4278" s="1" t="str">
        <f>IF(Table2[[#This Row],[Time2]]&lt;10,0&amp;Table2[[#This Row],[Time2]],Table2[[#This Row],[Time2]])</f>
        <v>02</v>
      </c>
      <c r="Z4278" s="1">
        <f>IF(Table2[[#This Row],[Time3]]&lt;10,0&amp;Table2[[#This Row],[Time3]],Table2[[#This Row],[Time3]])</f>
        <v>33</v>
      </c>
      <c r="AA4278" s="2" t="str">
        <f>Table2[[#This Row],[Time4]]&amp;":"&amp;Table2[[#This Row],[Time5]]</f>
        <v>02:33</v>
      </c>
      <c r="AB4278" s="1" t="str" cm="1">
        <f t="array" ref="AB4278">IFERROR(IF(Table2[[#This Row],[code]]="","",_xlfn.IFS(AND(Table2[[#This Row],[code]]&lt;400,Table2[[#This Row],[code]]&lt;&gt;""),2,Table2[[#This Row],[code]]&gt;500,4)),"")</f>
        <v/>
      </c>
      <c r="AC4278" s="1" t="str">
        <f>IF(Table2[[#This Row],[Event]]="Penalty",Table2[[#This Row],[number]],IF(Table2[[#This Row],[Event]]="Time-Out",401,""))</f>
        <v/>
      </c>
      <c r="AD4278" s="1">
        <f>ROW(A4277)</f>
        <v>4277</v>
      </c>
      <c r="AE4278" s="1">
        <f>COUNTIFS(Table2[GameID],Table2[[#This Row],[GameID]],Table2[Column1],"&lt;="&amp;Table2[[#This Row],[Column1]])-1</f>
        <v>1</v>
      </c>
    </row>
    <row r="4279" spans="1:31" x14ac:dyDescent="0.45">
      <c r="A4279" t="s">
        <v>351</v>
      </c>
      <c r="B4279" t="str">
        <f>_xlfn.TEXTBEFORE(Table2[[#This Row],[Kamp]]," - ")</f>
        <v>Aab</v>
      </c>
      <c r="C4279" t="str">
        <f>_xlfn.TEXTAFTER(Table2[[#This Row],[Kamp]],"- ")</f>
        <v>Sunds Seahawks</v>
      </c>
      <c r="D4279">
        <v>45354</v>
      </c>
      <c r="E4279">
        <v>83635</v>
      </c>
      <c r="F4279">
        <v>20232024</v>
      </c>
      <c r="G4279" t="s">
        <v>418</v>
      </c>
      <c r="H4279" t="s">
        <v>668</v>
      </c>
      <c r="I4279" t="s">
        <v>677</v>
      </c>
      <c r="J4279">
        <v>1</v>
      </c>
      <c r="K4279">
        <v>31144</v>
      </c>
      <c r="L4279">
        <v>1</v>
      </c>
      <c r="M4279" t="s">
        <v>630</v>
      </c>
      <c r="N4279" t="s">
        <v>228</v>
      </c>
      <c r="O4279" t="s">
        <v>634</v>
      </c>
      <c r="P4279">
        <v>77</v>
      </c>
      <c r="Q4279" t="s">
        <v>634</v>
      </c>
      <c r="R4279">
        <f>SUMIFS(Table2[number],Table2[Event],"Goal",Table2[H/U],"HOME",Table2[GameID],Table2[[#This Row],[GameID]],Table2[GameTime],"&lt;="&amp;Table2[[#This Row],[GameTime]])</f>
        <v>0</v>
      </c>
      <c r="S4279">
        <f>SUMIFS(Table2[number],Table2[Event],"Goal",Table2[H/U],"AWAY",Table2[GameID],Table2[[#This Row],[GameID]],Table2[GameTime],"&lt;="&amp;Table2[[#This Row],[GameTime]])</f>
        <v>3</v>
      </c>
      <c r="T4279" t="str">
        <f>IF(Table2[[#This Row],[Event]]="Goal",Table2[[#This Row],[Hscore]]&amp;"-"&amp;Table2[[#This Row],[Uscore]],"")</f>
        <v>0-3</v>
      </c>
      <c r="U4279">
        <v>305</v>
      </c>
      <c r="V4279" s="1">
        <f>Table2[[#This Row],[GameTime]]-(Table2[[#This Row],[period]]-1)*1200</f>
        <v>305</v>
      </c>
      <c r="W4279" s="1">
        <f>ROUNDDOWN(Table2[[#This Row],[Time]]/60,0)</f>
        <v>5</v>
      </c>
      <c r="X4279" s="1">
        <f>ROUNDDOWN((Table2[[#This Row],[Time]]/60-Table2[[#This Row],[Time2]])*60,0)</f>
        <v>4</v>
      </c>
      <c r="Y4279" s="1" t="str">
        <f>IF(Table2[[#This Row],[Time2]]&lt;10,0&amp;Table2[[#This Row],[Time2]],Table2[[#This Row],[Time2]])</f>
        <v>05</v>
      </c>
      <c r="Z4279" s="1" t="str">
        <f>IF(Table2[[#This Row],[Time3]]&lt;10,0&amp;Table2[[#This Row],[Time3]],Table2[[#This Row],[Time3]])</f>
        <v>04</v>
      </c>
      <c r="AA4279" s="2" t="str">
        <f>Table2[[#This Row],[Time4]]&amp;":"&amp;Table2[[#This Row],[Time5]]</f>
        <v>05:04</v>
      </c>
      <c r="AB4279" s="1" t="str" cm="1">
        <f t="array" ref="AB4279">IFERROR(IF(Table2[[#This Row],[code]]="","",_xlfn.IFS(AND(Table2[[#This Row],[code]]&lt;400,Table2[[#This Row],[code]]&lt;&gt;""),2,Table2[[#This Row],[code]]&gt;500,4)),"")</f>
        <v/>
      </c>
      <c r="AC4279" s="1" t="str">
        <f>IF(Table2[[#This Row],[Event]]="Penalty",Table2[[#This Row],[number]],IF(Table2[[#This Row],[Event]]="Time-Out",401,""))</f>
        <v/>
      </c>
      <c r="AD4279" s="1">
        <f>ROW(A4278)</f>
        <v>4278</v>
      </c>
      <c r="AE4279" s="1">
        <f>COUNTIFS(Table2[GameID],Table2[[#This Row],[GameID]],Table2[Column1],"&lt;="&amp;Table2[[#This Row],[Column1]])-1</f>
        <v>2</v>
      </c>
    </row>
    <row r="4280" spans="1:31" x14ac:dyDescent="0.45">
      <c r="A4280" t="s">
        <v>351</v>
      </c>
      <c r="B4280" t="str">
        <f>_xlfn.TEXTBEFORE(Table2[[#This Row],[Kamp]]," - ")</f>
        <v>Aab</v>
      </c>
      <c r="C4280" t="str">
        <f>_xlfn.TEXTAFTER(Table2[[#This Row],[Kamp]],"- ")</f>
        <v>Sunds Seahawks</v>
      </c>
      <c r="D4280">
        <v>45354</v>
      </c>
      <c r="E4280">
        <v>83635</v>
      </c>
      <c r="F4280">
        <v>20232024</v>
      </c>
      <c r="G4280" t="s">
        <v>418</v>
      </c>
      <c r="H4280" t="s">
        <v>668</v>
      </c>
      <c r="I4280" t="s">
        <v>677</v>
      </c>
      <c r="J4280">
        <v>1</v>
      </c>
      <c r="K4280">
        <v>31144</v>
      </c>
      <c r="L4280">
        <v>1</v>
      </c>
      <c r="M4280" t="s">
        <v>630</v>
      </c>
      <c r="N4280" t="s">
        <v>221</v>
      </c>
      <c r="O4280" t="s">
        <v>220</v>
      </c>
      <c r="P4280">
        <v>25</v>
      </c>
      <c r="Q4280">
        <v>24</v>
      </c>
      <c r="R4280">
        <f>SUMIFS(Table2[number],Table2[Event],"Goal",Table2[H/U],"HOME",Table2[GameID],Table2[[#This Row],[GameID]],Table2[GameTime],"&lt;="&amp;Table2[[#This Row],[GameTime]])</f>
        <v>0</v>
      </c>
      <c r="S4280">
        <f>SUMIFS(Table2[number],Table2[Event],"Goal",Table2[H/U],"AWAY",Table2[GameID],Table2[[#This Row],[GameID]],Table2[GameTime],"&lt;="&amp;Table2[[#This Row],[GameTime]])</f>
        <v>4</v>
      </c>
      <c r="T4280" t="str">
        <f>IF(Table2[[#This Row],[Event]]="Goal",Table2[[#This Row],[Hscore]]&amp;"-"&amp;Table2[[#This Row],[Uscore]],"")</f>
        <v>0-4</v>
      </c>
      <c r="U4280">
        <v>824</v>
      </c>
      <c r="V4280" s="1">
        <f>Table2[[#This Row],[GameTime]]-(Table2[[#This Row],[period]]-1)*1200</f>
        <v>824</v>
      </c>
      <c r="W4280" s="1">
        <f>ROUNDDOWN(Table2[[#This Row],[Time]]/60,0)</f>
        <v>13</v>
      </c>
      <c r="X4280" s="1">
        <f>ROUNDDOWN((Table2[[#This Row],[Time]]/60-Table2[[#This Row],[Time2]])*60,0)</f>
        <v>44</v>
      </c>
      <c r="Y4280" s="1">
        <f>IF(Table2[[#This Row],[Time2]]&lt;10,0&amp;Table2[[#This Row],[Time2]],Table2[[#This Row],[Time2]])</f>
        <v>13</v>
      </c>
      <c r="Z4280" s="1">
        <f>IF(Table2[[#This Row],[Time3]]&lt;10,0&amp;Table2[[#This Row],[Time3]],Table2[[#This Row],[Time3]])</f>
        <v>44</v>
      </c>
      <c r="AA4280" s="2" t="str">
        <f>Table2[[#This Row],[Time4]]&amp;":"&amp;Table2[[#This Row],[Time5]]</f>
        <v>13:44</v>
      </c>
      <c r="AB4280" s="1" t="str" cm="1">
        <f t="array" ref="AB4280">IFERROR(IF(Table2[[#This Row],[code]]="","",_xlfn.IFS(AND(Table2[[#This Row],[code]]&lt;400,Table2[[#This Row],[code]]&lt;&gt;""),2,Table2[[#This Row],[code]]&gt;500,4)),"")</f>
        <v/>
      </c>
      <c r="AC4280" s="1" t="str">
        <f>IF(Table2[[#This Row],[Event]]="Penalty",Table2[[#This Row],[number]],IF(Table2[[#This Row],[Event]]="Time-Out",401,""))</f>
        <v/>
      </c>
      <c r="AD4280" s="1">
        <f>ROW(A4279)</f>
        <v>4279</v>
      </c>
      <c r="AE4280" s="1">
        <f>COUNTIFS(Table2[GameID],Table2[[#This Row],[GameID]],Table2[Column1],"&lt;="&amp;Table2[[#This Row],[Column1]])-1</f>
        <v>3</v>
      </c>
    </row>
    <row r="4281" spans="1:31" x14ac:dyDescent="0.45">
      <c r="A4281" t="s">
        <v>351</v>
      </c>
      <c r="B4281" t="str">
        <f>_xlfn.TEXTBEFORE(Table2[[#This Row],[Kamp]]," - ")</f>
        <v>Aab</v>
      </c>
      <c r="C4281" t="str">
        <f>_xlfn.TEXTAFTER(Table2[[#This Row],[Kamp]],"- ")</f>
        <v>Sunds Seahawks</v>
      </c>
      <c r="D4281">
        <v>45354</v>
      </c>
      <c r="E4281">
        <v>83635</v>
      </c>
      <c r="F4281">
        <v>20232024</v>
      </c>
      <c r="G4281" t="s">
        <v>418</v>
      </c>
      <c r="H4281" t="s">
        <v>669</v>
      </c>
      <c r="I4281" t="s">
        <v>678</v>
      </c>
      <c r="J4281">
        <v>2</v>
      </c>
      <c r="K4281">
        <v>31146</v>
      </c>
      <c r="L4281">
        <v>1</v>
      </c>
      <c r="M4281" t="s">
        <v>630</v>
      </c>
      <c r="N4281" t="s">
        <v>132</v>
      </c>
      <c r="O4281" t="s">
        <v>265</v>
      </c>
      <c r="P4281">
        <v>4</v>
      </c>
      <c r="Q4281">
        <v>14</v>
      </c>
      <c r="R4281">
        <f>SUMIFS(Table2[number],Table2[Event],"Goal",Table2[H/U],"HOME",Table2[GameID],Table2[[#This Row],[GameID]],Table2[GameTime],"&lt;="&amp;Table2[[#This Row],[GameTime]])</f>
        <v>1</v>
      </c>
      <c r="S4281">
        <f>SUMIFS(Table2[number],Table2[Event],"Goal",Table2[H/U],"AWAY",Table2[GameID],Table2[[#This Row],[GameID]],Table2[GameTime],"&lt;="&amp;Table2[[#This Row],[GameTime]])</f>
        <v>4</v>
      </c>
      <c r="T4281" t="str">
        <f>IF(Table2[[#This Row],[Event]]="Goal",Table2[[#This Row],[Hscore]]&amp;"-"&amp;Table2[[#This Row],[Uscore]],"")</f>
        <v>1-4</v>
      </c>
      <c r="U4281">
        <v>1260</v>
      </c>
      <c r="V4281" s="1">
        <f>Table2[[#This Row],[GameTime]]-(Table2[[#This Row],[period]]-1)*1200</f>
        <v>60</v>
      </c>
      <c r="W4281" s="1">
        <f>ROUNDDOWN(Table2[[#This Row],[Time]]/60,0)</f>
        <v>1</v>
      </c>
      <c r="X4281" s="1">
        <f>ROUNDDOWN((Table2[[#This Row],[Time]]/60-Table2[[#This Row],[Time2]])*60,0)</f>
        <v>0</v>
      </c>
      <c r="Y4281" s="1" t="str">
        <f>IF(Table2[[#This Row],[Time2]]&lt;10,0&amp;Table2[[#This Row],[Time2]],Table2[[#This Row],[Time2]])</f>
        <v>01</v>
      </c>
      <c r="Z4281" s="1" t="str">
        <f>IF(Table2[[#This Row],[Time3]]&lt;10,0&amp;Table2[[#This Row],[Time3]],Table2[[#This Row],[Time3]])</f>
        <v>00</v>
      </c>
      <c r="AA4281" s="2" t="str">
        <f>Table2[[#This Row],[Time4]]&amp;":"&amp;Table2[[#This Row],[Time5]]</f>
        <v>01:00</v>
      </c>
      <c r="AB4281" s="1" t="str" cm="1">
        <f t="array" ref="AB4281">IFERROR(IF(Table2[[#This Row],[code]]="","",_xlfn.IFS(AND(Table2[[#This Row],[code]]&lt;400,Table2[[#This Row],[code]]&lt;&gt;""),2,Table2[[#This Row],[code]]&gt;500,4)),"")</f>
        <v/>
      </c>
      <c r="AC4281" s="1" t="str">
        <f>IF(Table2[[#This Row],[Event]]="Penalty",Table2[[#This Row],[number]],IF(Table2[[#This Row],[Event]]="Time-Out",401,""))</f>
        <v/>
      </c>
      <c r="AD4281" s="1">
        <f>ROW(A4280)</f>
        <v>4280</v>
      </c>
      <c r="AE4281" s="1">
        <f>COUNTIFS(Table2[GameID],Table2[[#This Row],[GameID]],Table2[Column1],"&lt;="&amp;Table2[[#This Row],[Column1]])-1</f>
        <v>4</v>
      </c>
    </row>
    <row r="4282" spans="1:31" x14ac:dyDescent="0.45">
      <c r="A4282" t="s">
        <v>351</v>
      </c>
      <c r="B4282" t="str">
        <f>_xlfn.TEXTBEFORE(Table2[[#This Row],[Kamp]]," - ")</f>
        <v>Aab</v>
      </c>
      <c r="C4282" t="str">
        <f>_xlfn.TEXTAFTER(Table2[[#This Row],[Kamp]],"- ")</f>
        <v>Sunds Seahawks</v>
      </c>
      <c r="D4282">
        <v>45354</v>
      </c>
      <c r="E4282">
        <v>83635</v>
      </c>
      <c r="F4282">
        <v>20232024</v>
      </c>
      <c r="G4282" t="s">
        <v>418</v>
      </c>
      <c r="H4282" t="s">
        <v>669</v>
      </c>
      <c r="I4282" t="s">
        <v>678</v>
      </c>
      <c r="J4282">
        <v>2</v>
      </c>
      <c r="K4282">
        <v>31146</v>
      </c>
      <c r="L4282">
        <v>1</v>
      </c>
      <c r="M4282" t="s">
        <v>630</v>
      </c>
      <c r="N4282" t="s">
        <v>133</v>
      </c>
      <c r="O4282" t="s">
        <v>146</v>
      </c>
      <c r="P4282">
        <v>5</v>
      </c>
      <c r="Q4282">
        <v>91</v>
      </c>
      <c r="R4282">
        <f>SUMIFS(Table2[number],Table2[Event],"Goal",Table2[H/U],"HOME",Table2[GameID],Table2[[#This Row],[GameID]],Table2[GameTime],"&lt;="&amp;Table2[[#This Row],[GameTime]])</f>
        <v>2</v>
      </c>
      <c r="S4282">
        <f>SUMIFS(Table2[number],Table2[Event],"Goal",Table2[H/U],"AWAY",Table2[GameID],Table2[[#This Row],[GameID]],Table2[GameTime],"&lt;="&amp;Table2[[#This Row],[GameTime]])</f>
        <v>4</v>
      </c>
      <c r="T4282" t="str">
        <f>IF(Table2[[#This Row],[Event]]="Goal",Table2[[#This Row],[Hscore]]&amp;"-"&amp;Table2[[#This Row],[Uscore]],"")</f>
        <v>2-4</v>
      </c>
      <c r="U4282">
        <v>1424</v>
      </c>
      <c r="V4282" s="1">
        <f>Table2[[#This Row],[GameTime]]-(Table2[[#This Row],[period]]-1)*1200</f>
        <v>224</v>
      </c>
      <c r="W4282" s="1">
        <f>ROUNDDOWN(Table2[[#This Row],[Time]]/60,0)</f>
        <v>3</v>
      </c>
      <c r="X4282" s="1">
        <f>ROUNDDOWN((Table2[[#This Row],[Time]]/60-Table2[[#This Row],[Time2]])*60,0)</f>
        <v>44</v>
      </c>
      <c r="Y4282" s="1" t="str">
        <f>IF(Table2[[#This Row],[Time2]]&lt;10,0&amp;Table2[[#This Row],[Time2]],Table2[[#This Row],[Time2]])</f>
        <v>03</v>
      </c>
      <c r="Z4282" s="1">
        <f>IF(Table2[[#This Row],[Time3]]&lt;10,0&amp;Table2[[#This Row],[Time3]],Table2[[#This Row],[Time3]])</f>
        <v>44</v>
      </c>
      <c r="AA4282" s="2" t="str">
        <f>Table2[[#This Row],[Time4]]&amp;":"&amp;Table2[[#This Row],[Time5]]</f>
        <v>03:44</v>
      </c>
      <c r="AB4282" s="1" t="str" cm="1">
        <f t="array" ref="AB4282">IFERROR(IF(Table2[[#This Row],[code]]="","",_xlfn.IFS(AND(Table2[[#This Row],[code]]&lt;400,Table2[[#This Row],[code]]&lt;&gt;""),2,Table2[[#This Row],[code]]&gt;500,4)),"")</f>
        <v/>
      </c>
      <c r="AC4282" s="1" t="str">
        <f>IF(Table2[[#This Row],[Event]]="Penalty",Table2[[#This Row],[number]],IF(Table2[[#This Row],[Event]]="Time-Out",401,""))</f>
        <v/>
      </c>
      <c r="AD4282" s="1">
        <f>ROW(A4281)</f>
        <v>4281</v>
      </c>
      <c r="AE4282" s="1">
        <f>COUNTIFS(Table2[GameID],Table2[[#This Row],[GameID]],Table2[Column1],"&lt;="&amp;Table2[[#This Row],[Column1]])-1</f>
        <v>5</v>
      </c>
    </row>
    <row r="4283" spans="1:31" x14ac:dyDescent="0.45">
      <c r="A4283" t="s">
        <v>351</v>
      </c>
      <c r="B4283" t="str">
        <f>_xlfn.TEXTBEFORE(Table2[[#This Row],[Kamp]]," - ")</f>
        <v>Aab</v>
      </c>
      <c r="C4283" t="str">
        <f>_xlfn.TEXTAFTER(Table2[[#This Row],[Kamp]],"- ")</f>
        <v>Sunds Seahawks</v>
      </c>
      <c r="D4283">
        <v>45354</v>
      </c>
      <c r="E4283">
        <v>83635</v>
      </c>
      <c r="F4283">
        <v>20232024</v>
      </c>
      <c r="G4283" t="s">
        <v>418</v>
      </c>
      <c r="H4283" t="s">
        <v>669</v>
      </c>
      <c r="I4283" t="s">
        <v>678</v>
      </c>
      <c r="J4283">
        <v>2</v>
      </c>
      <c r="K4283">
        <v>31146</v>
      </c>
      <c r="L4283">
        <v>1</v>
      </c>
      <c r="M4283" t="s">
        <v>630</v>
      </c>
      <c r="N4283" t="s">
        <v>140</v>
      </c>
      <c r="O4283" t="s">
        <v>519</v>
      </c>
      <c r="P4283">
        <v>60</v>
      </c>
      <c r="Q4283">
        <v>74</v>
      </c>
      <c r="R4283">
        <f>SUMIFS(Table2[number],Table2[Event],"Goal",Table2[H/U],"HOME",Table2[GameID],Table2[[#This Row],[GameID]],Table2[GameTime],"&lt;="&amp;Table2[[#This Row],[GameTime]])</f>
        <v>3</v>
      </c>
      <c r="S4283">
        <f>SUMIFS(Table2[number],Table2[Event],"Goal",Table2[H/U],"AWAY",Table2[GameID],Table2[[#This Row],[GameID]],Table2[GameTime],"&lt;="&amp;Table2[[#This Row],[GameTime]])</f>
        <v>4</v>
      </c>
      <c r="T4283" t="str">
        <f>IF(Table2[[#This Row],[Event]]="Goal",Table2[[#This Row],[Hscore]]&amp;"-"&amp;Table2[[#This Row],[Uscore]],"")</f>
        <v>3-4</v>
      </c>
      <c r="U4283">
        <v>1603</v>
      </c>
      <c r="V4283" s="1">
        <f>Table2[[#This Row],[GameTime]]-(Table2[[#This Row],[period]]-1)*1200</f>
        <v>403</v>
      </c>
      <c r="W4283" s="1">
        <f>ROUNDDOWN(Table2[[#This Row],[Time]]/60,0)</f>
        <v>6</v>
      </c>
      <c r="X4283" s="1">
        <f>ROUNDDOWN((Table2[[#This Row],[Time]]/60-Table2[[#This Row],[Time2]])*60,0)</f>
        <v>43</v>
      </c>
      <c r="Y4283" s="1" t="str">
        <f>IF(Table2[[#This Row],[Time2]]&lt;10,0&amp;Table2[[#This Row],[Time2]],Table2[[#This Row],[Time2]])</f>
        <v>06</v>
      </c>
      <c r="Z4283" s="1">
        <f>IF(Table2[[#This Row],[Time3]]&lt;10,0&amp;Table2[[#This Row],[Time3]],Table2[[#This Row],[Time3]])</f>
        <v>43</v>
      </c>
      <c r="AA4283" s="2" t="str">
        <f>Table2[[#This Row],[Time4]]&amp;":"&amp;Table2[[#This Row],[Time5]]</f>
        <v>06:43</v>
      </c>
      <c r="AB4283" s="1" t="str" cm="1">
        <f t="array" ref="AB4283">IFERROR(IF(Table2[[#This Row],[code]]="","",_xlfn.IFS(AND(Table2[[#This Row],[code]]&lt;400,Table2[[#This Row],[code]]&lt;&gt;""),2,Table2[[#This Row],[code]]&gt;500,4)),"")</f>
        <v/>
      </c>
      <c r="AC4283" s="1" t="str">
        <f>IF(Table2[[#This Row],[Event]]="Penalty",Table2[[#This Row],[number]],IF(Table2[[#This Row],[Event]]="Time-Out",401,""))</f>
        <v/>
      </c>
      <c r="AD4283" s="1">
        <f>ROW(A4282)</f>
        <v>4282</v>
      </c>
      <c r="AE4283" s="1">
        <f>COUNTIFS(Table2[GameID],Table2[[#This Row],[GameID]],Table2[Column1],"&lt;="&amp;Table2[[#This Row],[Column1]])-1</f>
        <v>6</v>
      </c>
    </row>
    <row r="4284" spans="1:31" x14ac:dyDescent="0.45">
      <c r="A4284" t="s">
        <v>351</v>
      </c>
      <c r="B4284" t="str">
        <f>_xlfn.TEXTBEFORE(Table2[[#This Row],[Kamp]]," - ")</f>
        <v>Aab</v>
      </c>
      <c r="C4284" t="str">
        <f>_xlfn.TEXTAFTER(Table2[[#This Row],[Kamp]],"- ")</f>
        <v>Sunds Seahawks</v>
      </c>
      <c r="D4284">
        <v>45354</v>
      </c>
      <c r="E4284">
        <v>83635</v>
      </c>
      <c r="F4284">
        <v>20232024</v>
      </c>
      <c r="G4284" t="s">
        <v>418</v>
      </c>
      <c r="H4284" t="s">
        <v>669</v>
      </c>
      <c r="I4284" t="s">
        <v>678</v>
      </c>
      <c r="J4284">
        <v>2</v>
      </c>
      <c r="K4284">
        <v>31146</v>
      </c>
      <c r="L4284">
        <v>202</v>
      </c>
      <c r="M4284" t="s">
        <v>631</v>
      </c>
      <c r="N4284" t="s">
        <v>265</v>
      </c>
      <c r="O4284" t="s">
        <v>634</v>
      </c>
      <c r="P4284">
        <v>14</v>
      </c>
      <c r="Q4284" t="s">
        <v>634</v>
      </c>
      <c r="R4284">
        <f>SUMIFS(Table2[number],Table2[Event],"Goal",Table2[H/U],"HOME",Table2[GameID],Table2[[#This Row],[GameID]],Table2[GameTime],"&lt;="&amp;Table2[[#This Row],[GameTime]])</f>
        <v>3</v>
      </c>
      <c r="S4284">
        <f>SUMIFS(Table2[number],Table2[Event],"Goal",Table2[H/U],"AWAY",Table2[GameID],Table2[[#This Row],[GameID]],Table2[GameTime],"&lt;="&amp;Table2[[#This Row],[GameTime]])</f>
        <v>4</v>
      </c>
      <c r="T4284" t="str">
        <f>IF(Table2[[#This Row],[Event]]="Goal",Table2[[#This Row],[Hscore]]&amp;"-"&amp;Table2[[#This Row],[Uscore]],"")</f>
        <v/>
      </c>
      <c r="U4284">
        <v>1648</v>
      </c>
      <c r="V4284" s="1">
        <f>Table2[[#This Row],[GameTime]]-(Table2[[#This Row],[period]]-1)*1200</f>
        <v>448</v>
      </c>
      <c r="W4284" s="1">
        <f>ROUNDDOWN(Table2[[#This Row],[Time]]/60,0)</f>
        <v>7</v>
      </c>
      <c r="X4284" s="1">
        <f>ROUNDDOWN((Table2[[#This Row],[Time]]/60-Table2[[#This Row],[Time2]])*60,0)</f>
        <v>28</v>
      </c>
      <c r="Y4284" s="1" t="str">
        <f>IF(Table2[[#This Row],[Time2]]&lt;10,0&amp;Table2[[#This Row],[Time2]],Table2[[#This Row],[Time2]])</f>
        <v>07</v>
      </c>
      <c r="Z4284" s="1">
        <f>IF(Table2[[#This Row],[Time3]]&lt;10,0&amp;Table2[[#This Row],[Time3]],Table2[[#This Row],[Time3]])</f>
        <v>28</v>
      </c>
      <c r="AA4284" s="2" t="str">
        <f>Table2[[#This Row],[Time4]]&amp;":"&amp;Table2[[#This Row],[Time5]]</f>
        <v>07:28</v>
      </c>
      <c r="AB4284" s="1" cm="1">
        <f t="array" ref="AB4284">IFERROR(IF(Table2[[#This Row],[code]]="","",_xlfn.IFS(AND(Table2[[#This Row],[code]]&lt;400,Table2[[#This Row],[code]]&lt;&gt;""),2,Table2[[#This Row],[code]]&gt;500,4)),"")</f>
        <v>2</v>
      </c>
      <c r="AC4284" s="1">
        <f>IF(Table2[[#This Row],[Event]]="Penalty",Table2[[#This Row],[number]],IF(Table2[[#This Row],[Event]]="Time-Out",401,""))</f>
        <v>202</v>
      </c>
      <c r="AD4284" s="1">
        <f>ROW(A4283)</f>
        <v>4283</v>
      </c>
      <c r="AE4284" s="1">
        <f>COUNTIFS(Table2[GameID],Table2[[#This Row],[GameID]],Table2[Column1],"&lt;="&amp;Table2[[#This Row],[Column1]])-1</f>
        <v>7</v>
      </c>
    </row>
    <row r="4285" spans="1:31" x14ac:dyDescent="0.45">
      <c r="A4285" t="s">
        <v>351</v>
      </c>
      <c r="B4285" t="str">
        <f>_xlfn.TEXTBEFORE(Table2[[#This Row],[Kamp]]," - ")</f>
        <v>Aab</v>
      </c>
      <c r="C4285" t="str">
        <f>_xlfn.TEXTAFTER(Table2[[#This Row],[Kamp]],"- ")</f>
        <v>Sunds Seahawks</v>
      </c>
      <c r="D4285">
        <v>45354</v>
      </c>
      <c r="E4285">
        <v>83635</v>
      </c>
      <c r="F4285">
        <v>20232024</v>
      </c>
      <c r="G4285" t="s">
        <v>418</v>
      </c>
      <c r="H4285" t="s">
        <v>668</v>
      </c>
      <c r="I4285" t="s">
        <v>677</v>
      </c>
      <c r="J4285">
        <v>2</v>
      </c>
      <c r="K4285">
        <v>31144</v>
      </c>
      <c r="L4285">
        <v>1</v>
      </c>
      <c r="M4285" t="s">
        <v>630</v>
      </c>
      <c r="N4285" t="s">
        <v>228</v>
      </c>
      <c r="O4285" t="s">
        <v>231</v>
      </c>
      <c r="P4285">
        <v>77</v>
      </c>
      <c r="Q4285">
        <v>97</v>
      </c>
      <c r="R4285">
        <f>SUMIFS(Table2[number],Table2[Event],"Goal",Table2[H/U],"HOME",Table2[GameID],Table2[[#This Row],[GameID]],Table2[GameTime],"&lt;="&amp;Table2[[#This Row],[GameTime]])</f>
        <v>3</v>
      </c>
      <c r="S4285">
        <f>SUMIFS(Table2[number],Table2[Event],"Goal",Table2[H/U],"AWAY",Table2[GameID],Table2[[#This Row],[GameID]],Table2[GameTime],"&lt;="&amp;Table2[[#This Row],[GameTime]])</f>
        <v>5</v>
      </c>
      <c r="T4285" t="str">
        <f>IF(Table2[[#This Row],[Event]]="Goal",Table2[[#This Row],[Hscore]]&amp;"-"&amp;Table2[[#This Row],[Uscore]],"")</f>
        <v>3-5</v>
      </c>
      <c r="U4285">
        <v>1719</v>
      </c>
      <c r="V4285" s="1">
        <f>Table2[[#This Row],[GameTime]]-(Table2[[#This Row],[period]]-1)*1200</f>
        <v>519</v>
      </c>
      <c r="W4285" s="1">
        <f>ROUNDDOWN(Table2[[#This Row],[Time]]/60,0)</f>
        <v>8</v>
      </c>
      <c r="X4285" s="1">
        <f>ROUNDDOWN((Table2[[#This Row],[Time]]/60-Table2[[#This Row],[Time2]])*60,0)</f>
        <v>39</v>
      </c>
      <c r="Y4285" s="1" t="str">
        <f>IF(Table2[[#This Row],[Time2]]&lt;10,0&amp;Table2[[#This Row],[Time2]],Table2[[#This Row],[Time2]])</f>
        <v>08</v>
      </c>
      <c r="Z4285" s="1">
        <f>IF(Table2[[#This Row],[Time3]]&lt;10,0&amp;Table2[[#This Row],[Time3]],Table2[[#This Row],[Time3]])</f>
        <v>39</v>
      </c>
      <c r="AA4285" s="2" t="str">
        <f>Table2[[#This Row],[Time4]]&amp;":"&amp;Table2[[#This Row],[Time5]]</f>
        <v>08:39</v>
      </c>
      <c r="AB4285" s="1" t="str" cm="1">
        <f t="array" ref="AB4285">IFERROR(IF(Table2[[#This Row],[code]]="","",_xlfn.IFS(AND(Table2[[#This Row],[code]]&lt;400,Table2[[#This Row],[code]]&lt;&gt;""),2,Table2[[#This Row],[code]]&gt;500,4)),"")</f>
        <v/>
      </c>
      <c r="AC4285" s="1" t="str">
        <f>IF(Table2[[#This Row],[Event]]="Penalty",Table2[[#This Row],[number]],IF(Table2[[#This Row],[Event]]="Time-Out",401,""))</f>
        <v/>
      </c>
      <c r="AD4285" s="1">
        <f>ROW(A4284)</f>
        <v>4284</v>
      </c>
      <c r="AE4285" s="1">
        <f>COUNTIFS(Table2[GameID],Table2[[#This Row],[GameID]],Table2[Column1],"&lt;="&amp;Table2[[#This Row],[Column1]])-1</f>
        <v>8</v>
      </c>
    </row>
    <row r="4286" spans="1:31" x14ac:dyDescent="0.45">
      <c r="A4286" t="s">
        <v>351</v>
      </c>
      <c r="B4286" t="str">
        <f>_xlfn.TEXTBEFORE(Table2[[#This Row],[Kamp]]," - ")</f>
        <v>Aab</v>
      </c>
      <c r="C4286" t="str">
        <f>_xlfn.TEXTAFTER(Table2[[#This Row],[Kamp]],"- ")</f>
        <v>Sunds Seahawks</v>
      </c>
      <c r="D4286">
        <v>45354</v>
      </c>
      <c r="E4286">
        <v>83635</v>
      </c>
      <c r="F4286">
        <v>20232024</v>
      </c>
      <c r="G4286" t="s">
        <v>418</v>
      </c>
      <c r="H4286" t="s">
        <v>668</v>
      </c>
      <c r="I4286" t="s">
        <v>677</v>
      </c>
      <c r="J4286">
        <v>3</v>
      </c>
      <c r="K4286">
        <v>31144</v>
      </c>
      <c r="L4286">
        <v>212</v>
      </c>
      <c r="M4286" t="s">
        <v>631</v>
      </c>
      <c r="N4286" t="s">
        <v>215</v>
      </c>
      <c r="O4286" t="s">
        <v>634</v>
      </c>
      <c r="P4286">
        <v>9</v>
      </c>
      <c r="Q4286" t="s">
        <v>634</v>
      </c>
      <c r="R4286">
        <f>SUMIFS(Table2[number],Table2[Event],"Goal",Table2[H/U],"HOME",Table2[GameID],Table2[[#This Row],[GameID]],Table2[GameTime],"&lt;="&amp;Table2[[#This Row],[GameTime]])</f>
        <v>3</v>
      </c>
      <c r="S4286">
        <f>SUMIFS(Table2[number],Table2[Event],"Goal",Table2[H/U],"AWAY",Table2[GameID],Table2[[#This Row],[GameID]],Table2[GameTime],"&lt;="&amp;Table2[[#This Row],[GameTime]])</f>
        <v>5</v>
      </c>
      <c r="T4286" t="str">
        <f>IF(Table2[[#This Row],[Event]]="Goal",Table2[[#This Row],[Hscore]]&amp;"-"&amp;Table2[[#This Row],[Uscore]],"")</f>
        <v/>
      </c>
      <c r="U4286">
        <v>2956</v>
      </c>
      <c r="V4286" s="1">
        <f>Table2[[#This Row],[GameTime]]-(Table2[[#This Row],[period]]-1)*1200</f>
        <v>556</v>
      </c>
      <c r="W4286" s="1">
        <f>ROUNDDOWN(Table2[[#This Row],[Time]]/60,0)</f>
        <v>9</v>
      </c>
      <c r="X4286" s="1">
        <f>ROUNDDOWN((Table2[[#This Row],[Time]]/60-Table2[[#This Row],[Time2]])*60,0)</f>
        <v>16</v>
      </c>
      <c r="Y4286" s="1" t="str">
        <f>IF(Table2[[#This Row],[Time2]]&lt;10,0&amp;Table2[[#This Row],[Time2]],Table2[[#This Row],[Time2]])</f>
        <v>09</v>
      </c>
      <c r="Z4286" s="1">
        <f>IF(Table2[[#This Row],[Time3]]&lt;10,0&amp;Table2[[#This Row],[Time3]],Table2[[#This Row],[Time3]])</f>
        <v>16</v>
      </c>
      <c r="AA4286" s="2" t="str">
        <f>Table2[[#This Row],[Time4]]&amp;":"&amp;Table2[[#This Row],[Time5]]</f>
        <v>09:16</v>
      </c>
      <c r="AB4286" s="1" cm="1">
        <f t="array" ref="AB4286">IFERROR(IF(Table2[[#This Row],[code]]="","",_xlfn.IFS(AND(Table2[[#This Row],[code]]&lt;400,Table2[[#This Row],[code]]&lt;&gt;""),2,Table2[[#This Row],[code]]&gt;500,4)),"")</f>
        <v>2</v>
      </c>
      <c r="AC4286" s="1">
        <f>IF(Table2[[#This Row],[Event]]="Penalty",Table2[[#This Row],[number]],IF(Table2[[#This Row],[Event]]="Time-Out",401,""))</f>
        <v>212</v>
      </c>
      <c r="AD4286" s="1">
        <f>ROW(A4285)</f>
        <v>4285</v>
      </c>
      <c r="AE4286" s="1">
        <f>COUNTIFS(Table2[GameID],Table2[[#This Row],[GameID]],Table2[Column1],"&lt;="&amp;Table2[[#This Row],[Column1]])-1</f>
        <v>9</v>
      </c>
    </row>
    <row r="4287" spans="1:31" x14ac:dyDescent="0.45">
      <c r="A4287" t="s">
        <v>351</v>
      </c>
      <c r="B4287" t="str">
        <f>_xlfn.TEXTBEFORE(Table2[[#This Row],[Kamp]]," - ")</f>
        <v>Aab</v>
      </c>
      <c r="C4287" t="str">
        <f>_xlfn.TEXTAFTER(Table2[[#This Row],[Kamp]],"- ")</f>
        <v>Sunds Seahawks</v>
      </c>
      <c r="D4287">
        <v>45354</v>
      </c>
      <c r="E4287">
        <v>83635</v>
      </c>
      <c r="F4287">
        <v>20232024</v>
      </c>
      <c r="G4287" t="s">
        <v>418</v>
      </c>
      <c r="H4287" t="s">
        <v>668</v>
      </c>
      <c r="I4287" t="s">
        <v>677</v>
      </c>
      <c r="J4287">
        <v>3</v>
      </c>
      <c r="K4287">
        <v>31144</v>
      </c>
      <c r="L4287">
        <v>1</v>
      </c>
      <c r="M4287" t="s">
        <v>630</v>
      </c>
      <c r="N4287" t="s">
        <v>221</v>
      </c>
      <c r="O4287" t="s">
        <v>230</v>
      </c>
      <c r="P4287">
        <v>25</v>
      </c>
      <c r="Q4287">
        <v>61</v>
      </c>
      <c r="R4287">
        <f>SUMIFS(Table2[number],Table2[Event],"Goal",Table2[H/U],"HOME",Table2[GameID],Table2[[#This Row],[GameID]],Table2[GameTime],"&lt;="&amp;Table2[[#This Row],[GameTime]])</f>
        <v>3</v>
      </c>
      <c r="S4287">
        <f>SUMIFS(Table2[number],Table2[Event],"Goal",Table2[H/U],"AWAY",Table2[GameID],Table2[[#This Row],[GameID]],Table2[GameTime],"&lt;="&amp;Table2[[#This Row],[GameTime]])</f>
        <v>6</v>
      </c>
      <c r="T4287" t="str">
        <f>IF(Table2[[#This Row],[Event]]="Goal",Table2[[#This Row],[Hscore]]&amp;"-"&amp;Table2[[#This Row],[Uscore]],"")</f>
        <v>3-6</v>
      </c>
      <c r="U4287">
        <v>2995</v>
      </c>
      <c r="V4287" s="1">
        <f>Table2[[#This Row],[GameTime]]-(Table2[[#This Row],[period]]-1)*1200</f>
        <v>595</v>
      </c>
      <c r="W4287" s="1">
        <f>ROUNDDOWN(Table2[[#This Row],[Time]]/60,0)</f>
        <v>9</v>
      </c>
      <c r="X4287" s="1">
        <f>ROUNDDOWN((Table2[[#This Row],[Time]]/60-Table2[[#This Row],[Time2]])*60,0)</f>
        <v>55</v>
      </c>
      <c r="Y4287" s="1" t="str">
        <f>IF(Table2[[#This Row],[Time2]]&lt;10,0&amp;Table2[[#This Row],[Time2]],Table2[[#This Row],[Time2]])</f>
        <v>09</v>
      </c>
      <c r="Z4287" s="1">
        <f>IF(Table2[[#This Row],[Time3]]&lt;10,0&amp;Table2[[#This Row],[Time3]],Table2[[#This Row],[Time3]])</f>
        <v>55</v>
      </c>
      <c r="AA4287" s="2" t="str">
        <f>Table2[[#This Row],[Time4]]&amp;":"&amp;Table2[[#This Row],[Time5]]</f>
        <v>09:55</v>
      </c>
      <c r="AB4287" s="1" t="str" cm="1">
        <f t="array" ref="AB4287">IFERROR(IF(Table2[[#This Row],[code]]="","",_xlfn.IFS(AND(Table2[[#This Row],[code]]&lt;400,Table2[[#This Row],[code]]&lt;&gt;""),2,Table2[[#This Row],[code]]&gt;500,4)),"")</f>
        <v/>
      </c>
      <c r="AC4287" s="1" t="str">
        <f>IF(Table2[[#This Row],[Event]]="Penalty",Table2[[#This Row],[number]],IF(Table2[[#This Row],[Event]]="Time-Out",401,""))</f>
        <v/>
      </c>
      <c r="AD4287" s="1">
        <f>ROW(A4286)</f>
        <v>4286</v>
      </c>
      <c r="AE4287" s="1">
        <f>COUNTIFS(Table2[GameID],Table2[[#This Row],[GameID]],Table2[Column1],"&lt;="&amp;Table2[[#This Row],[Column1]])-1</f>
        <v>10</v>
      </c>
    </row>
    <row r="4288" spans="1:31" x14ac:dyDescent="0.45">
      <c r="A4288" t="s">
        <v>351</v>
      </c>
      <c r="B4288" t="str">
        <f>_xlfn.TEXTBEFORE(Table2[[#This Row],[Kamp]]," - ")</f>
        <v>Aab</v>
      </c>
      <c r="C4288" t="str">
        <f>_xlfn.TEXTAFTER(Table2[[#This Row],[Kamp]],"- ")</f>
        <v>Sunds Seahawks</v>
      </c>
      <c r="D4288">
        <v>45354</v>
      </c>
      <c r="E4288">
        <v>83635</v>
      </c>
      <c r="F4288">
        <v>20232024</v>
      </c>
      <c r="G4288" t="s">
        <v>418</v>
      </c>
      <c r="H4288" t="s">
        <v>669</v>
      </c>
      <c r="I4288" t="s">
        <v>678</v>
      </c>
      <c r="J4288">
        <v>3</v>
      </c>
      <c r="K4288">
        <v>31146</v>
      </c>
      <c r="L4288">
        <v>1</v>
      </c>
      <c r="M4288" t="s">
        <v>630</v>
      </c>
      <c r="N4288" t="s">
        <v>146</v>
      </c>
      <c r="O4288" t="s">
        <v>634</v>
      </c>
      <c r="P4288">
        <v>91</v>
      </c>
      <c r="Q4288" t="s">
        <v>634</v>
      </c>
      <c r="R4288">
        <f>SUMIFS(Table2[number],Table2[Event],"Goal",Table2[H/U],"HOME",Table2[GameID],Table2[[#This Row],[GameID]],Table2[GameTime],"&lt;="&amp;Table2[[#This Row],[GameTime]])</f>
        <v>4</v>
      </c>
      <c r="S4288">
        <f>SUMIFS(Table2[number],Table2[Event],"Goal",Table2[H/U],"AWAY",Table2[GameID],Table2[[#This Row],[GameID]],Table2[GameTime],"&lt;="&amp;Table2[[#This Row],[GameTime]])</f>
        <v>6</v>
      </c>
      <c r="T4288" t="str">
        <f>IF(Table2[[#This Row],[Event]]="Goal",Table2[[#This Row],[Hscore]]&amp;"-"&amp;Table2[[#This Row],[Uscore]],"")</f>
        <v>4-6</v>
      </c>
      <c r="U4288">
        <v>3248</v>
      </c>
      <c r="V4288" s="1">
        <f>Table2[[#This Row],[GameTime]]-(Table2[[#This Row],[period]]-1)*1200</f>
        <v>848</v>
      </c>
      <c r="W4288" s="1">
        <f>ROUNDDOWN(Table2[[#This Row],[Time]]/60,0)</f>
        <v>14</v>
      </c>
      <c r="X4288" s="1">
        <f>ROUNDDOWN((Table2[[#This Row],[Time]]/60-Table2[[#This Row],[Time2]])*60,0)</f>
        <v>7</v>
      </c>
      <c r="Y4288" s="1">
        <f>IF(Table2[[#This Row],[Time2]]&lt;10,0&amp;Table2[[#This Row],[Time2]],Table2[[#This Row],[Time2]])</f>
        <v>14</v>
      </c>
      <c r="Z4288" s="1" t="str">
        <f>IF(Table2[[#This Row],[Time3]]&lt;10,0&amp;Table2[[#This Row],[Time3]],Table2[[#This Row],[Time3]])</f>
        <v>07</v>
      </c>
      <c r="AA4288" s="2" t="str">
        <f>Table2[[#This Row],[Time4]]&amp;":"&amp;Table2[[#This Row],[Time5]]</f>
        <v>14:07</v>
      </c>
      <c r="AB4288" s="1" t="str" cm="1">
        <f t="array" ref="AB4288">IFERROR(IF(Table2[[#This Row],[code]]="","",_xlfn.IFS(AND(Table2[[#This Row],[code]]&lt;400,Table2[[#This Row],[code]]&lt;&gt;""),2,Table2[[#This Row],[code]]&gt;500,4)),"")</f>
        <v/>
      </c>
      <c r="AC4288" s="1" t="str">
        <f>IF(Table2[[#This Row],[Event]]="Penalty",Table2[[#This Row],[number]],IF(Table2[[#This Row],[Event]]="Time-Out",401,""))</f>
        <v/>
      </c>
      <c r="AD4288" s="1">
        <f>ROW(A4287)</f>
        <v>4287</v>
      </c>
      <c r="AE4288" s="1">
        <f>COUNTIFS(Table2[GameID],Table2[[#This Row],[GameID]],Table2[Column1],"&lt;="&amp;Table2[[#This Row],[Column1]])-1</f>
        <v>11</v>
      </c>
    </row>
    <row r="4289" spans="1:31" x14ac:dyDescent="0.45">
      <c r="A4289" t="s">
        <v>351</v>
      </c>
      <c r="B4289" t="str">
        <f>_xlfn.TEXTBEFORE(Table2[[#This Row],[Kamp]]," - ")</f>
        <v>Aab</v>
      </c>
      <c r="C4289" t="str">
        <f>_xlfn.TEXTAFTER(Table2[[#This Row],[Kamp]],"- ")</f>
        <v>Sunds Seahawks</v>
      </c>
      <c r="D4289">
        <v>45354</v>
      </c>
      <c r="E4289">
        <v>83635</v>
      </c>
      <c r="F4289">
        <v>20232024</v>
      </c>
      <c r="G4289" t="s">
        <v>418</v>
      </c>
      <c r="H4289" t="s">
        <v>669</v>
      </c>
      <c r="I4289" t="s">
        <v>678</v>
      </c>
      <c r="J4289">
        <v>3</v>
      </c>
      <c r="K4289">
        <v>31146</v>
      </c>
      <c r="L4289">
        <v>1</v>
      </c>
      <c r="M4289" t="s">
        <v>630</v>
      </c>
      <c r="N4289" t="s">
        <v>517</v>
      </c>
      <c r="O4289" t="s">
        <v>146</v>
      </c>
      <c r="P4289">
        <v>51</v>
      </c>
      <c r="Q4289">
        <v>91</v>
      </c>
      <c r="R4289">
        <f>SUMIFS(Table2[number],Table2[Event],"Goal",Table2[H/U],"HOME",Table2[GameID],Table2[[#This Row],[GameID]],Table2[GameTime],"&lt;="&amp;Table2[[#This Row],[GameTime]])</f>
        <v>5</v>
      </c>
      <c r="S4289">
        <f>SUMIFS(Table2[number],Table2[Event],"Goal",Table2[H/U],"AWAY",Table2[GameID],Table2[[#This Row],[GameID]],Table2[GameTime],"&lt;="&amp;Table2[[#This Row],[GameTime]])</f>
        <v>6</v>
      </c>
      <c r="T4289" t="str">
        <f>IF(Table2[[#This Row],[Event]]="Goal",Table2[[#This Row],[Hscore]]&amp;"-"&amp;Table2[[#This Row],[Uscore]],"")</f>
        <v>5-6</v>
      </c>
      <c r="U4289">
        <v>3467</v>
      </c>
      <c r="V4289" s="1">
        <f>Table2[[#This Row],[GameTime]]-(Table2[[#This Row],[period]]-1)*1200</f>
        <v>1067</v>
      </c>
      <c r="W4289" s="1">
        <f>ROUNDDOWN(Table2[[#This Row],[Time]]/60,0)</f>
        <v>17</v>
      </c>
      <c r="X4289" s="1">
        <f>ROUNDDOWN((Table2[[#This Row],[Time]]/60-Table2[[#This Row],[Time2]])*60,0)</f>
        <v>47</v>
      </c>
      <c r="Y4289" s="1">
        <f>IF(Table2[[#This Row],[Time2]]&lt;10,0&amp;Table2[[#This Row],[Time2]],Table2[[#This Row],[Time2]])</f>
        <v>17</v>
      </c>
      <c r="Z4289" s="1">
        <f>IF(Table2[[#This Row],[Time3]]&lt;10,0&amp;Table2[[#This Row],[Time3]],Table2[[#This Row],[Time3]])</f>
        <v>47</v>
      </c>
      <c r="AA4289" s="2" t="str">
        <f>Table2[[#This Row],[Time4]]&amp;":"&amp;Table2[[#This Row],[Time5]]</f>
        <v>17:47</v>
      </c>
      <c r="AB4289" s="1" t="str" cm="1">
        <f t="array" ref="AB4289">IFERROR(IF(Table2[[#This Row],[code]]="","",_xlfn.IFS(AND(Table2[[#This Row],[code]]&lt;400,Table2[[#This Row],[code]]&lt;&gt;""),2,Table2[[#This Row],[code]]&gt;500,4)),"")</f>
        <v/>
      </c>
      <c r="AC4289" s="1" t="str">
        <f>IF(Table2[[#This Row],[Event]]="Penalty",Table2[[#This Row],[number]],IF(Table2[[#This Row],[Event]]="Time-Out",401,""))</f>
        <v/>
      </c>
      <c r="AD4289" s="1">
        <f>ROW(A4288)</f>
        <v>4288</v>
      </c>
      <c r="AE4289" s="1">
        <f>COUNTIFS(Table2[GameID],Table2[[#This Row],[GameID]],Table2[Column1],"&lt;="&amp;Table2[[#This Row],[Column1]])-1</f>
        <v>12</v>
      </c>
    </row>
    <row r="4290" spans="1:31" x14ac:dyDescent="0.45">
      <c r="A4290" t="s">
        <v>351</v>
      </c>
      <c r="B4290" t="str">
        <f>_xlfn.TEXTBEFORE(Table2[[#This Row],[Kamp]]," - ")</f>
        <v>Aab</v>
      </c>
      <c r="C4290" t="str">
        <f>_xlfn.TEXTAFTER(Table2[[#This Row],[Kamp]],"- ")</f>
        <v>Sunds Seahawks</v>
      </c>
      <c r="D4290">
        <v>45354</v>
      </c>
      <c r="E4290">
        <v>83635</v>
      </c>
      <c r="F4290">
        <v>20232024</v>
      </c>
      <c r="G4290" t="s">
        <v>418</v>
      </c>
      <c r="H4290" t="s">
        <v>669</v>
      </c>
      <c r="I4290" t="s">
        <v>678</v>
      </c>
      <c r="J4290">
        <v>3</v>
      </c>
      <c r="K4290">
        <v>31146</v>
      </c>
      <c r="L4290">
        <v>0</v>
      </c>
      <c r="M4290" t="s">
        <v>633</v>
      </c>
      <c r="N4290" t="s">
        <v>634</v>
      </c>
      <c r="O4290" t="s">
        <v>634</v>
      </c>
      <c r="P4290" t="s">
        <v>634</v>
      </c>
      <c r="Q4290" t="s">
        <v>634</v>
      </c>
      <c r="R4290">
        <f>SUMIFS(Table2[number],Table2[Event],"Goal",Table2[H/U],"HOME",Table2[GameID],Table2[[#This Row],[GameID]],Table2[GameTime],"&lt;="&amp;Table2[[#This Row],[GameTime]])</f>
        <v>5</v>
      </c>
      <c r="S4290">
        <f>SUMIFS(Table2[number],Table2[Event],"Goal",Table2[H/U],"AWAY",Table2[GameID],Table2[[#This Row],[GameID]],Table2[GameTime],"&lt;="&amp;Table2[[#This Row],[GameTime]])</f>
        <v>6</v>
      </c>
      <c r="T4290" t="str">
        <f>IF(Table2[[#This Row],[Event]]="Goal",Table2[[#This Row],[Hscore]]&amp;"-"&amp;Table2[[#This Row],[Uscore]],"")</f>
        <v/>
      </c>
      <c r="U4290">
        <v>3467</v>
      </c>
      <c r="V4290" s="1">
        <f>Table2[[#This Row],[GameTime]]-(Table2[[#This Row],[period]]-1)*1200</f>
        <v>1067</v>
      </c>
      <c r="W4290" s="1">
        <f>ROUNDDOWN(Table2[[#This Row],[Time]]/60,0)</f>
        <v>17</v>
      </c>
      <c r="X4290" s="1">
        <f>ROUNDDOWN((Table2[[#This Row],[Time]]/60-Table2[[#This Row],[Time2]])*60,0)</f>
        <v>47</v>
      </c>
      <c r="Y4290" s="1">
        <f>IF(Table2[[#This Row],[Time2]]&lt;10,0&amp;Table2[[#This Row],[Time2]],Table2[[#This Row],[Time2]])</f>
        <v>17</v>
      </c>
      <c r="Z4290" s="1">
        <f>IF(Table2[[#This Row],[Time3]]&lt;10,0&amp;Table2[[#This Row],[Time3]],Table2[[#This Row],[Time3]])</f>
        <v>47</v>
      </c>
      <c r="AA4290" s="2" t="str">
        <f>Table2[[#This Row],[Time4]]&amp;":"&amp;Table2[[#This Row],[Time5]]</f>
        <v>17:47</v>
      </c>
      <c r="AB4290" s="1" t="str" cm="1">
        <f t="array" ref="AB4290">IFERROR(IF(Table2[[#This Row],[code]]="","",_xlfn.IFS(AND(Table2[[#This Row],[code]]&lt;400,Table2[[#This Row],[code]]&lt;&gt;""),2,Table2[[#This Row],[code]]&gt;500,4)),"")</f>
        <v/>
      </c>
      <c r="AC4290" s="1">
        <f>IF(Table2[[#This Row],[Event]]="Penalty",Table2[[#This Row],[number]],IF(Table2[[#This Row],[Event]]="Time-Out",401,""))</f>
        <v>401</v>
      </c>
      <c r="AD4290" s="1">
        <f>ROW(A4289)</f>
        <v>4289</v>
      </c>
      <c r="AE4290" s="1">
        <f>COUNTIFS(Table2[GameID],Table2[[#This Row],[GameID]],Table2[Column1],"&lt;="&amp;Table2[[#This Row],[Column1]])-1</f>
        <v>13</v>
      </c>
    </row>
    <row r="4291" spans="1:31" x14ac:dyDescent="0.45">
      <c r="A4291" t="s">
        <v>351</v>
      </c>
      <c r="B4291" t="str">
        <f>_xlfn.TEXTBEFORE(Table2[[#This Row],[Kamp]]," - ")</f>
        <v>Aab</v>
      </c>
      <c r="C4291" t="str">
        <f>_xlfn.TEXTAFTER(Table2[[#This Row],[Kamp]],"- ")</f>
        <v>Sunds Seahawks</v>
      </c>
      <c r="D4291">
        <v>45354</v>
      </c>
      <c r="E4291">
        <v>83635</v>
      </c>
      <c r="F4291">
        <v>20232024</v>
      </c>
      <c r="G4291" t="s">
        <v>418</v>
      </c>
      <c r="H4291" t="s">
        <v>668</v>
      </c>
      <c r="I4291" t="s">
        <v>677</v>
      </c>
      <c r="J4291">
        <v>3</v>
      </c>
      <c r="K4291">
        <v>31144</v>
      </c>
      <c r="L4291">
        <v>1</v>
      </c>
      <c r="M4291" t="s">
        <v>630</v>
      </c>
      <c r="N4291" t="s">
        <v>214</v>
      </c>
      <c r="O4291" t="s">
        <v>634</v>
      </c>
      <c r="P4291">
        <v>7</v>
      </c>
      <c r="Q4291" t="s">
        <v>634</v>
      </c>
      <c r="R4291">
        <f>SUMIFS(Table2[number],Table2[Event],"Goal",Table2[H/U],"HOME",Table2[GameID],Table2[[#This Row],[GameID]],Table2[GameTime],"&lt;="&amp;Table2[[#This Row],[GameTime]])</f>
        <v>5</v>
      </c>
      <c r="S4291">
        <f>SUMIFS(Table2[number],Table2[Event],"Goal",Table2[H/U],"AWAY",Table2[GameID],Table2[[#This Row],[GameID]],Table2[GameTime],"&lt;="&amp;Table2[[#This Row],[GameTime]])</f>
        <v>7</v>
      </c>
      <c r="T4291" t="str">
        <f>IF(Table2[[#This Row],[Event]]="Goal",Table2[[#This Row],[Hscore]]&amp;"-"&amp;Table2[[#This Row],[Uscore]],"")</f>
        <v>5-7</v>
      </c>
      <c r="U4291">
        <v>3547</v>
      </c>
      <c r="V4291" s="1">
        <f>Table2[[#This Row],[GameTime]]-(Table2[[#This Row],[period]]-1)*1200</f>
        <v>1147</v>
      </c>
      <c r="W4291" s="1">
        <f>ROUNDDOWN(Table2[[#This Row],[Time]]/60,0)</f>
        <v>19</v>
      </c>
      <c r="X4291" s="1">
        <f>ROUNDDOWN((Table2[[#This Row],[Time]]/60-Table2[[#This Row],[Time2]])*60,0)</f>
        <v>7</v>
      </c>
      <c r="Y4291" s="1">
        <f>IF(Table2[[#This Row],[Time2]]&lt;10,0&amp;Table2[[#This Row],[Time2]],Table2[[#This Row],[Time2]])</f>
        <v>19</v>
      </c>
      <c r="Z4291" s="1" t="str">
        <f>IF(Table2[[#This Row],[Time3]]&lt;10,0&amp;Table2[[#This Row],[Time3]],Table2[[#This Row],[Time3]])</f>
        <v>07</v>
      </c>
      <c r="AA4291" s="2" t="str">
        <f>Table2[[#This Row],[Time4]]&amp;":"&amp;Table2[[#This Row],[Time5]]</f>
        <v>19:07</v>
      </c>
      <c r="AB4291" s="1" t="str" cm="1">
        <f t="array" ref="AB4291">IFERROR(IF(Table2[[#This Row],[code]]="","",_xlfn.IFS(AND(Table2[[#This Row],[code]]&lt;400,Table2[[#This Row],[code]]&lt;&gt;""),2,Table2[[#This Row],[code]]&gt;500,4)),"")</f>
        <v/>
      </c>
      <c r="AC4291" s="1" t="str">
        <f>IF(Table2[[#This Row],[Event]]="Penalty",Table2[[#This Row],[number]],IF(Table2[[#This Row],[Event]]="Time-Out",401,""))</f>
        <v/>
      </c>
      <c r="AD4291" s="1">
        <f>ROW(A4290)</f>
        <v>4290</v>
      </c>
      <c r="AE4291" s="1">
        <f>COUNTIFS(Table2[GameID],Table2[[#This Row],[GameID]],Table2[Column1],"&lt;="&amp;Table2[[#This Row],[Column1]])-1</f>
        <v>14</v>
      </c>
    </row>
    <row r="4292" spans="1:31" x14ac:dyDescent="0.45">
      <c r="A4292" t="s">
        <v>364</v>
      </c>
      <c r="B4292" t="str">
        <f>_xlfn.TEXTBEFORE(Table2[[#This Row],[Kamp]]," - ")</f>
        <v>Sunds Seahawks</v>
      </c>
      <c r="C4292" t="str">
        <f>_xlfn.TEXTAFTER(Table2[[#This Row],[Kamp]],"- ")</f>
        <v>Blackhawks</v>
      </c>
      <c r="D4292">
        <v>45357</v>
      </c>
      <c r="E4292">
        <v>83636</v>
      </c>
      <c r="F4292">
        <v>20232024</v>
      </c>
      <c r="G4292" t="s">
        <v>418</v>
      </c>
      <c r="H4292" t="s">
        <v>668</v>
      </c>
      <c r="I4292" t="s">
        <v>677</v>
      </c>
      <c r="J4292">
        <v>1</v>
      </c>
      <c r="K4292">
        <v>31144</v>
      </c>
      <c r="L4292">
        <v>1</v>
      </c>
      <c r="M4292" t="s">
        <v>630</v>
      </c>
      <c r="N4292" t="s">
        <v>634</v>
      </c>
      <c r="O4292" t="s">
        <v>634</v>
      </c>
      <c r="P4292" t="s">
        <v>634</v>
      </c>
      <c r="Q4292" t="s">
        <v>634</v>
      </c>
      <c r="R4292">
        <f>SUMIFS(Table2[number],Table2[Event],"Goal",Table2[H/U],"HOME",Table2[GameID],Table2[[#This Row],[GameID]],Table2[GameTime],"&lt;="&amp;Table2[[#This Row],[GameTime]])</f>
        <v>0</v>
      </c>
      <c r="S4292">
        <f>SUMIFS(Table2[number],Table2[Event],"Goal",Table2[H/U],"AWAY",Table2[GameID],Table2[[#This Row],[GameID]],Table2[GameTime],"&lt;="&amp;Table2[[#This Row],[GameTime]])</f>
        <v>1</v>
      </c>
      <c r="T4292" t="str">
        <f>IF(Table2[[#This Row],[Event]]="Goal",Table2[[#This Row],[Hscore]]&amp;"-"&amp;Table2[[#This Row],[Uscore]],"")</f>
        <v>0-1</v>
      </c>
      <c r="U4292">
        <v>415</v>
      </c>
      <c r="V4292" s="1">
        <f>Table2[[#This Row],[GameTime]]-(Table2[[#This Row],[period]]-1)*1200</f>
        <v>415</v>
      </c>
      <c r="W4292" s="1">
        <f>ROUNDDOWN(Table2[[#This Row],[Time]]/60,0)</f>
        <v>6</v>
      </c>
      <c r="X4292" s="1">
        <f>ROUNDDOWN((Table2[[#This Row],[Time]]/60-Table2[[#This Row],[Time2]])*60,0)</f>
        <v>55</v>
      </c>
      <c r="Y4292" s="1" t="str">
        <f>IF(Table2[[#This Row],[Time2]]&lt;10,0&amp;Table2[[#This Row],[Time2]],Table2[[#This Row],[Time2]])</f>
        <v>06</v>
      </c>
      <c r="Z4292" s="1">
        <f>IF(Table2[[#This Row],[Time3]]&lt;10,0&amp;Table2[[#This Row],[Time3]],Table2[[#This Row],[Time3]])</f>
        <v>55</v>
      </c>
      <c r="AA4292" s="2" t="str">
        <f>Table2[[#This Row],[Time4]]&amp;":"&amp;Table2[[#This Row],[Time5]]</f>
        <v>06:55</v>
      </c>
      <c r="AB4292" s="1" t="str" cm="1">
        <f t="array" ref="AB4292">IFERROR(IF(Table2[[#This Row],[code]]="","",_xlfn.IFS(AND(Table2[[#This Row],[code]]&lt;400,Table2[[#This Row],[code]]&lt;&gt;""),2,Table2[[#This Row],[code]]&gt;500,4)),"")</f>
        <v/>
      </c>
      <c r="AC4292" s="1" t="str">
        <f>IF(Table2[[#This Row],[Event]]="Penalty",Table2[[#This Row],[number]],IF(Table2[[#This Row],[Event]]="Time-Out",401,""))</f>
        <v/>
      </c>
      <c r="AD4292" s="1">
        <f>ROW(A4291)</f>
        <v>4291</v>
      </c>
      <c r="AE4292" s="1">
        <f>COUNTIFS(Table2[GameID],Table2[[#This Row],[GameID]],Table2[Column1],"&lt;="&amp;Table2[[#This Row],[Column1]])-1</f>
        <v>0</v>
      </c>
    </row>
    <row r="4293" spans="1:31" x14ac:dyDescent="0.45">
      <c r="A4293" t="s">
        <v>364</v>
      </c>
      <c r="B4293" t="str">
        <f>_xlfn.TEXTBEFORE(Table2[[#This Row],[Kamp]]," - ")</f>
        <v>Sunds Seahawks</v>
      </c>
      <c r="C4293" t="str">
        <f>_xlfn.TEXTAFTER(Table2[[#This Row],[Kamp]],"- ")</f>
        <v>Blackhawks</v>
      </c>
      <c r="D4293">
        <v>45357</v>
      </c>
      <c r="E4293">
        <v>83636</v>
      </c>
      <c r="F4293">
        <v>20232024</v>
      </c>
      <c r="G4293" t="s">
        <v>418</v>
      </c>
      <c r="H4293" t="s">
        <v>668</v>
      </c>
      <c r="I4293" t="s">
        <v>678</v>
      </c>
      <c r="J4293">
        <v>1</v>
      </c>
      <c r="K4293">
        <v>31144</v>
      </c>
      <c r="L4293">
        <v>1</v>
      </c>
      <c r="M4293" t="s">
        <v>630</v>
      </c>
      <c r="N4293" t="s">
        <v>213</v>
      </c>
      <c r="O4293" t="s">
        <v>653</v>
      </c>
      <c r="P4293">
        <v>5</v>
      </c>
      <c r="Q4293">
        <v>15</v>
      </c>
      <c r="R4293">
        <f>SUMIFS(Table2[number],Table2[Event],"Goal",Table2[H/U],"HOME",Table2[GameID],Table2[[#This Row],[GameID]],Table2[GameTime],"&lt;="&amp;Table2[[#This Row],[GameTime]])</f>
        <v>1</v>
      </c>
      <c r="S4293">
        <f>SUMIFS(Table2[number],Table2[Event],"Goal",Table2[H/U],"AWAY",Table2[GameID],Table2[[#This Row],[GameID]],Table2[GameTime],"&lt;="&amp;Table2[[#This Row],[GameTime]])</f>
        <v>1</v>
      </c>
      <c r="T4293" t="str">
        <f>IF(Table2[[#This Row],[Event]]="Goal",Table2[[#This Row],[Hscore]]&amp;"-"&amp;Table2[[#This Row],[Uscore]],"")</f>
        <v>1-1</v>
      </c>
      <c r="U4293">
        <v>824</v>
      </c>
      <c r="V4293" s="1">
        <f>Table2[[#This Row],[GameTime]]-(Table2[[#This Row],[period]]-1)*1200</f>
        <v>824</v>
      </c>
      <c r="W4293" s="1">
        <f>ROUNDDOWN(Table2[[#This Row],[Time]]/60,0)</f>
        <v>13</v>
      </c>
      <c r="X4293" s="1">
        <f>ROUNDDOWN((Table2[[#This Row],[Time]]/60-Table2[[#This Row],[Time2]])*60,0)</f>
        <v>44</v>
      </c>
      <c r="Y4293" s="1">
        <f>IF(Table2[[#This Row],[Time2]]&lt;10,0&amp;Table2[[#This Row],[Time2]],Table2[[#This Row],[Time2]])</f>
        <v>13</v>
      </c>
      <c r="Z4293" s="1">
        <f>IF(Table2[[#This Row],[Time3]]&lt;10,0&amp;Table2[[#This Row],[Time3]],Table2[[#This Row],[Time3]])</f>
        <v>44</v>
      </c>
      <c r="AA4293" s="2" t="str">
        <f>Table2[[#This Row],[Time4]]&amp;":"&amp;Table2[[#This Row],[Time5]]</f>
        <v>13:44</v>
      </c>
      <c r="AB4293" s="1" t="str" cm="1">
        <f t="array" ref="AB4293">IFERROR(IF(Table2[[#This Row],[code]]="","",_xlfn.IFS(AND(Table2[[#This Row],[code]]&lt;400,Table2[[#This Row],[code]]&lt;&gt;""),2,Table2[[#This Row],[code]]&gt;500,4)),"")</f>
        <v/>
      </c>
      <c r="AC4293" s="1" t="str">
        <f>IF(Table2[[#This Row],[Event]]="Penalty",Table2[[#This Row],[number]],IF(Table2[[#This Row],[Event]]="Time-Out",401,""))</f>
        <v/>
      </c>
      <c r="AD4293" s="1">
        <f>ROW(A4292)</f>
        <v>4292</v>
      </c>
      <c r="AE4293" s="1">
        <f>COUNTIFS(Table2[GameID],Table2[[#This Row],[GameID]],Table2[Column1],"&lt;="&amp;Table2[[#This Row],[Column1]])-1</f>
        <v>1</v>
      </c>
    </row>
    <row r="4294" spans="1:31" x14ac:dyDescent="0.45">
      <c r="A4294" t="s">
        <v>364</v>
      </c>
      <c r="B4294" t="str">
        <f>_xlfn.TEXTBEFORE(Table2[[#This Row],[Kamp]]," - ")</f>
        <v>Sunds Seahawks</v>
      </c>
      <c r="C4294" t="str">
        <f>_xlfn.TEXTAFTER(Table2[[#This Row],[Kamp]],"- ")</f>
        <v>Blackhawks</v>
      </c>
      <c r="D4294">
        <v>45357</v>
      </c>
      <c r="E4294">
        <v>83636</v>
      </c>
      <c r="F4294">
        <v>20232024</v>
      </c>
      <c r="G4294" t="s">
        <v>418</v>
      </c>
      <c r="H4294" t="s">
        <v>668</v>
      </c>
      <c r="I4294" t="s">
        <v>678</v>
      </c>
      <c r="J4294">
        <v>2</v>
      </c>
      <c r="K4294">
        <v>31144</v>
      </c>
      <c r="L4294">
        <v>1</v>
      </c>
      <c r="M4294" t="s">
        <v>630</v>
      </c>
      <c r="N4294" t="s">
        <v>228</v>
      </c>
      <c r="O4294" t="s">
        <v>215</v>
      </c>
      <c r="P4294">
        <v>77</v>
      </c>
      <c r="Q4294">
        <v>9</v>
      </c>
      <c r="R4294">
        <f>SUMIFS(Table2[number],Table2[Event],"Goal",Table2[H/U],"HOME",Table2[GameID],Table2[[#This Row],[GameID]],Table2[GameTime],"&lt;="&amp;Table2[[#This Row],[GameTime]])</f>
        <v>2</v>
      </c>
      <c r="S4294">
        <f>SUMIFS(Table2[number],Table2[Event],"Goal",Table2[H/U],"AWAY",Table2[GameID],Table2[[#This Row],[GameID]],Table2[GameTime],"&lt;="&amp;Table2[[#This Row],[GameTime]])</f>
        <v>1</v>
      </c>
      <c r="T4294" t="str">
        <f>IF(Table2[[#This Row],[Event]]="Goal",Table2[[#This Row],[Hscore]]&amp;"-"&amp;Table2[[#This Row],[Uscore]],"")</f>
        <v>2-1</v>
      </c>
      <c r="U4294">
        <v>1573</v>
      </c>
      <c r="V4294" s="1">
        <f>Table2[[#This Row],[GameTime]]-(Table2[[#This Row],[period]]-1)*1200</f>
        <v>373</v>
      </c>
      <c r="W4294" s="1">
        <f>ROUNDDOWN(Table2[[#This Row],[Time]]/60,0)</f>
        <v>6</v>
      </c>
      <c r="X4294" s="1">
        <f>ROUNDDOWN((Table2[[#This Row],[Time]]/60-Table2[[#This Row],[Time2]])*60,0)</f>
        <v>13</v>
      </c>
      <c r="Y4294" s="1" t="str">
        <f>IF(Table2[[#This Row],[Time2]]&lt;10,0&amp;Table2[[#This Row],[Time2]],Table2[[#This Row],[Time2]])</f>
        <v>06</v>
      </c>
      <c r="Z4294" s="1">
        <f>IF(Table2[[#This Row],[Time3]]&lt;10,0&amp;Table2[[#This Row],[Time3]],Table2[[#This Row],[Time3]])</f>
        <v>13</v>
      </c>
      <c r="AA4294" s="2" t="str">
        <f>Table2[[#This Row],[Time4]]&amp;":"&amp;Table2[[#This Row],[Time5]]</f>
        <v>06:13</v>
      </c>
      <c r="AB4294" s="1" t="str" cm="1">
        <f t="array" ref="AB4294">IFERROR(IF(Table2[[#This Row],[code]]="","",_xlfn.IFS(AND(Table2[[#This Row],[code]]&lt;400,Table2[[#This Row],[code]]&lt;&gt;""),2,Table2[[#This Row],[code]]&gt;500,4)),"")</f>
        <v/>
      </c>
      <c r="AC4294" s="1" t="str">
        <f>IF(Table2[[#This Row],[Event]]="Penalty",Table2[[#This Row],[number]],IF(Table2[[#This Row],[Event]]="Time-Out",401,""))</f>
        <v/>
      </c>
      <c r="AD4294" s="1">
        <f>ROW(A4293)</f>
        <v>4293</v>
      </c>
      <c r="AE4294" s="1">
        <f>COUNTIFS(Table2[GameID],Table2[[#This Row],[GameID]],Table2[Column1],"&lt;="&amp;Table2[[#This Row],[Column1]])-1</f>
        <v>2</v>
      </c>
    </row>
    <row r="4295" spans="1:31" x14ac:dyDescent="0.45">
      <c r="A4295" t="s">
        <v>364</v>
      </c>
      <c r="B4295" t="str">
        <f>_xlfn.TEXTBEFORE(Table2[[#This Row],[Kamp]]," - ")</f>
        <v>Sunds Seahawks</v>
      </c>
      <c r="C4295" t="str">
        <f>_xlfn.TEXTAFTER(Table2[[#This Row],[Kamp]],"- ")</f>
        <v>Blackhawks</v>
      </c>
      <c r="D4295">
        <v>45357</v>
      </c>
      <c r="E4295">
        <v>83636</v>
      </c>
      <c r="F4295">
        <v>20232024</v>
      </c>
      <c r="G4295" t="s">
        <v>418</v>
      </c>
      <c r="H4295" t="s">
        <v>668</v>
      </c>
      <c r="I4295" t="s">
        <v>678</v>
      </c>
      <c r="J4295">
        <v>2</v>
      </c>
      <c r="K4295">
        <v>31144</v>
      </c>
      <c r="L4295">
        <v>1</v>
      </c>
      <c r="M4295" t="s">
        <v>630</v>
      </c>
      <c r="N4295" t="s">
        <v>269</v>
      </c>
      <c r="O4295" t="s">
        <v>215</v>
      </c>
      <c r="P4295">
        <v>71</v>
      </c>
      <c r="Q4295">
        <v>9</v>
      </c>
      <c r="R4295">
        <f>SUMIFS(Table2[number],Table2[Event],"Goal",Table2[H/U],"HOME",Table2[GameID],Table2[[#This Row],[GameID]],Table2[GameTime],"&lt;="&amp;Table2[[#This Row],[GameTime]])</f>
        <v>3</v>
      </c>
      <c r="S4295">
        <f>SUMIFS(Table2[number],Table2[Event],"Goal",Table2[H/U],"AWAY",Table2[GameID],Table2[[#This Row],[GameID]],Table2[GameTime],"&lt;="&amp;Table2[[#This Row],[GameTime]])</f>
        <v>1</v>
      </c>
      <c r="T4295" t="str">
        <f>IF(Table2[[#This Row],[Event]]="Goal",Table2[[#This Row],[Hscore]]&amp;"-"&amp;Table2[[#This Row],[Uscore]],"")</f>
        <v>3-1</v>
      </c>
      <c r="U4295">
        <v>1970</v>
      </c>
      <c r="V4295" s="1">
        <f>Table2[[#This Row],[GameTime]]-(Table2[[#This Row],[period]]-1)*1200</f>
        <v>770</v>
      </c>
      <c r="W4295" s="1">
        <f>ROUNDDOWN(Table2[[#This Row],[Time]]/60,0)</f>
        <v>12</v>
      </c>
      <c r="X4295" s="1">
        <f>ROUNDDOWN((Table2[[#This Row],[Time]]/60-Table2[[#This Row],[Time2]])*60,0)</f>
        <v>50</v>
      </c>
      <c r="Y4295" s="1">
        <f>IF(Table2[[#This Row],[Time2]]&lt;10,0&amp;Table2[[#This Row],[Time2]],Table2[[#This Row],[Time2]])</f>
        <v>12</v>
      </c>
      <c r="Z4295" s="1">
        <f>IF(Table2[[#This Row],[Time3]]&lt;10,0&amp;Table2[[#This Row],[Time3]],Table2[[#This Row],[Time3]])</f>
        <v>50</v>
      </c>
      <c r="AA4295" s="2" t="str">
        <f>Table2[[#This Row],[Time4]]&amp;":"&amp;Table2[[#This Row],[Time5]]</f>
        <v>12:50</v>
      </c>
      <c r="AB4295" s="1" t="str" cm="1">
        <f t="array" ref="AB4295">IFERROR(IF(Table2[[#This Row],[code]]="","",_xlfn.IFS(AND(Table2[[#This Row],[code]]&lt;400,Table2[[#This Row],[code]]&lt;&gt;""),2,Table2[[#This Row],[code]]&gt;500,4)),"")</f>
        <v/>
      </c>
      <c r="AC4295" s="1" t="str">
        <f>IF(Table2[[#This Row],[Event]]="Penalty",Table2[[#This Row],[number]],IF(Table2[[#This Row],[Event]]="Time-Out",401,""))</f>
        <v/>
      </c>
      <c r="AD4295" s="1">
        <f>ROW(A4294)</f>
        <v>4294</v>
      </c>
      <c r="AE4295" s="1">
        <f>COUNTIFS(Table2[GameID],Table2[[#This Row],[GameID]],Table2[Column1],"&lt;="&amp;Table2[[#This Row],[Column1]])-1</f>
        <v>3</v>
      </c>
    </row>
    <row r="4296" spans="1:31" x14ac:dyDescent="0.45">
      <c r="A4296" t="s">
        <v>364</v>
      </c>
      <c r="B4296" t="str">
        <f>_xlfn.TEXTBEFORE(Table2[[#This Row],[Kamp]]," - ")</f>
        <v>Sunds Seahawks</v>
      </c>
      <c r="C4296" t="str">
        <f>_xlfn.TEXTAFTER(Table2[[#This Row],[Kamp]],"- ")</f>
        <v>Blackhawks</v>
      </c>
      <c r="D4296">
        <v>45357</v>
      </c>
      <c r="E4296">
        <v>83636</v>
      </c>
      <c r="F4296">
        <v>20232024</v>
      </c>
      <c r="G4296" t="s">
        <v>418</v>
      </c>
      <c r="H4296" t="s">
        <v>668</v>
      </c>
      <c r="I4296" t="s">
        <v>678</v>
      </c>
      <c r="J4296">
        <v>2</v>
      </c>
      <c r="K4296">
        <v>31144</v>
      </c>
      <c r="L4296">
        <v>1</v>
      </c>
      <c r="M4296" t="s">
        <v>630</v>
      </c>
      <c r="N4296" t="s">
        <v>218</v>
      </c>
      <c r="O4296" t="s">
        <v>231</v>
      </c>
      <c r="P4296">
        <v>17</v>
      </c>
      <c r="Q4296">
        <v>97</v>
      </c>
      <c r="R4296">
        <f>SUMIFS(Table2[number],Table2[Event],"Goal",Table2[H/U],"HOME",Table2[GameID],Table2[[#This Row],[GameID]],Table2[GameTime],"&lt;="&amp;Table2[[#This Row],[GameTime]])</f>
        <v>4</v>
      </c>
      <c r="S4296">
        <f>SUMIFS(Table2[number],Table2[Event],"Goal",Table2[H/U],"AWAY",Table2[GameID],Table2[[#This Row],[GameID]],Table2[GameTime],"&lt;="&amp;Table2[[#This Row],[GameTime]])</f>
        <v>1</v>
      </c>
      <c r="T4296" t="str">
        <f>IF(Table2[[#This Row],[Event]]="Goal",Table2[[#This Row],[Hscore]]&amp;"-"&amp;Table2[[#This Row],[Uscore]],"")</f>
        <v>4-1</v>
      </c>
      <c r="U4296">
        <v>2048</v>
      </c>
      <c r="V4296" s="1">
        <f>Table2[[#This Row],[GameTime]]-(Table2[[#This Row],[period]]-1)*1200</f>
        <v>848</v>
      </c>
      <c r="W4296" s="1">
        <f>ROUNDDOWN(Table2[[#This Row],[Time]]/60,0)</f>
        <v>14</v>
      </c>
      <c r="X4296" s="1">
        <f>ROUNDDOWN((Table2[[#This Row],[Time]]/60-Table2[[#This Row],[Time2]])*60,0)</f>
        <v>7</v>
      </c>
      <c r="Y4296" s="1">
        <f>IF(Table2[[#This Row],[Time2]]&lt;10,0&amp;Table2[[#This Row],[Time2]],Table2[[#This Row],[Time2]])</f>
        <v>14</v>
      </c>
      <c r="Z4296" s="1" t="str">
        <f>IF(Table2[[#This Row],[Time3]]&lt;10,0&amp;Table2[[#This Row],[Time3]],Table2[[#This Row],[Time3]])</f>
        <v>07</v>
      </c>
      <c r="AA4296" s="2" t="str">
        <f>Table2[[#This Row],[Time4]]&amp;":"&amp;Table2[[#This Row],[Time5]]</f>
        <v>14:07</v>
      </c>
      <c r="AB4296" s="1" t="str" cm="1">
        <f t="array" ref="AB4296">IFERROR(IF(Table2[[#This Row],[code]]="","",_xlfn.IFS(AND(Table2[[#This Row],[code]]&lt;400,Table2[[#This Row],[code]]&lt;&gt;""),2,Table2[[#This Row],[code]]&gt;500,4)),"")</f>
        <v/>
      </c>
      <c r="AC4296" s="1" t="str">
        <f>IF(Table2[[#This Row],[Event]]="Penalty",Table2[[#This Row],[number]],IF(Table2[[#This Row],[Event]]="Time-Out",401,""))</f>
        <v/>
      </c>
      <c r="AD4296" s="1">
        <f>ROW(A4295)</f>
        <v>4295</v>
      </c>
      <c r="AE4296" s="1">
        <f>COUNTIFS(Table2[GameID],Table2[[#This Row],[GameID]],Table2[Column1],"&lt;="&amp;Table2[[#This Row],[Column1]])-1</f>
        <v>4</v>
      </c>
    </row>
    <row r="4297" spans="1:31" x14ac:dyDescent="0.45">
      <c r="A4297" t="s">
        <v>364</v>
      </c>
      <c r="B4297" t="str">
        <f>_xlfn.TEXTBEFORE(Table2[[#This Row],[Kamp]]," - ")</f>
        <v>Sunds Seahawks</v>
      </c>
      <c r="C4297" t="str">
        <f>_xlfn.TEXTAFTER(Table2[[#This Row],[Kamp]],"- ")</f>
        <v>Blackhawks</v>
      </c>
      <c r="D4297">
        <v>45357</v>
      </c>
      <c r="E4297">
        <v>83636</v>
      </c>
      <c r="F4297">
        <v>20232024</v>
      </c>
      <c r="G4297" t="s">
        <v>418</v>
      </c>
      <c r="H4297" t="s">
        <v>668</v>
      </c>
      <c r="I4297" t="s">
        <v>678</v>
      </c>
      <c r="J4297">
        <v>2</v>
      </c>
      <c r="K4297">
        <v>31144</v>
      </c>
      <c r="L4297">
        <v>1</v>
      </c>
      <c r="M4297" t="s">
        <v>630</v>
      </c>
      <c r="N4297" t="s">
        <v>230</v>
      </c>
      <c r="O4297" t="s">
        <v>216</v>
      </c>
      <c r="P4297">
        <v>61</v>
      </c>
      <c r="Q4297">
        <v>14</v>
      </c>
      <c r="R4297">
        <f>SUMIFS(Table2[number],Table2[Event],"Goal",Table2[H/U],"HOME",Table2[GameID],Table2[[#This Row],[GameID]],Table2[GameTime],"&lt;="&amp;Table2[[#This Row],[GameTime]])</f>
        <v>5</v>
      </c>
      <c r="S4297">
        <f>SUMIFS(Table2[number],Table2[Event],"Goal",Table2[H/U],"AWAY",Table2[GameID],Table2[[#This Row],[GameID]],Table2[GameTime],"&lt;="&amp;Table2[[#This Row],[GameTime]])</f>
        <v>1</v>
      </c>
      <c r="T4297" t="str">
        <f>IF(Table2[[#This Row],[Event]]="Goal",Table2[[#This Row],[Hscore]]&amp;"-"&amp;Table2[[#This Row],[Uscore]],"")</f>
        <v>5-1</v>
      </c>
      <c r="U4297">
        <v>2270</v>
      </c>
      <c r="V4297" s="1">
        <f>Table2[[#This Row],[GameTime]]-(Table2[[#This Row],[period]]-1)*1200</f>
        <v>1070</v>
      </c>
      <c r="W4297" s="1">
        <f>ROUNDDOWN(Table2[[#This Row],[Time]]/60,0)</f>
        <v>17</v>
      </c>
      <c r="X4297" s="1">
        <f>ROUNDDOWN((Table2[[#This Row],[Time]]/60-Table2[[#This Row],[Time2]])*60,0)</f>
        <v>49</v>
      </c>
      <c r="Y4297" s="1">
        <f>IF(Table2[[#This Row],[Time2]]&lt;10,0&amp;Table2[[#This Row],[Time2]],Table2[[#This Row],[Time2]])</f>
        <v>17</v>
      </c>
      <c r="Z4297" s="1">
        <f>IF(Table2[[#This Row],[Time3]]&lt;10,0&amp;Table2[[#This Row],[Time3]],Table2[[#This Row],[Time3]])</f>
        <v>49</v>
      </c>
      <c r="AA4297" s="2" t="str">
        <f>Table2[[#This Row],[Time4]]&amp;":"&amp;Table2[[#This Row],[Time5]]</f>
        <v>17:49</v>
      </c>
      <c r="AB4297" s="1" t="str" cm="1">
        <f t="array" ref="AB4297">IFERROR(IF(Table2[[#This Row],[code]]="","",_xlfn.IFS(AND(Table2[[#This Row],[code]]&lt;400,Table2[[#This Row],[code]]&lt;&gt;""),2,Table2[[#This Row],[code]]&gt;500,4)),"")</f>
        <v/>
      </c>
      <c r="AC4297" s="1" t="str">
        <f>IF(Table2[[#This Row],[Event]]="Penalty",Table2[[#This Row],[number]],IF(Table2[[#This Row],[Event]]="Time-Out",401,""))</f>
        <v/>
      </c>
      <c r="AD4297" s="1">
        <f>ROW(A4296)</f>
        <v>4296</v>
      </c>
      <c r="AE4297" s="1">
        <f>COUNTIFS(Table2[GameID],Table2[[#This Row],[GameID]],Table2[Column1],"&lt;="&amp;Table2[[#This Row],[Column1]])-1</f>
        <v>5</v>
      </c>
    </row>
    <row r="4298" spans="1:31" x14ac:dyDescent="0.45">
      <c r="A4298" t="s">
        <v>364</v>
      </c>
      <c r="B4298" t="str">
        <f>_xlfn.TEXTBEFORE(Table2[[#This Row],[Kamp]]," - ")</f>
        <v>Sunds Seahawks</v>
      </c>
      <c r="C4298" t="str">
        <f>_xlfn.TEXTAFTER(Table2[[#This Row],[Kamp]],"- ")</f>
        <v>Blackhawks</v>
      </c>
      <c r="D4298">
        <v>45357</v>
      </c>
      <c r="E4298">
        <v>83636</v>
      </c>
      <c r="F4298">
        <v>20232024</v>
      </c>
      <c r="G4298" t="s">
        <v>418</v>
      </c>
      <c r="H4298" t="s">
        <v>668</v>
      </c>
      <c r="I4298" t="s">
        <v>678</v>
      </c>
      <c r="J4298">
        <v>3</v>
      </c>
      <c r="K4298">
        <v>31144</v>
      </c>
      <c r="L4298">
        <v>1</v>
      </c>
      <c r="M4298" t="s">
        <v>630</v>
      </c>
      <c r="N4298" t="s">
        <v>218</v>
      </c>
      <c r="O4298" t="s">
        <v>213</v>
      </c>
      <c r="P4298">
        <v>17</v>
      </c>
      <c r="Q4298">
        <v>5</v>
      </c>
      <c r="R4298">
        <f>SUMIFS(Table2[number],Table2[Event],"Goal",Table2[H/U],"HOME",Table2[GameID],Table2[[#This Row],[GameID]],Table2[GameTime],"&lt;="&amp;Table2[[#This Row],[GameTime]])</f>
        <v>6</v>
      </c>
      <c r="S4298">
        <f>SUMIFS(Table2[number],Table2[Event],"Goal",Table2[H/U],"AWAY",Table2[GameID],Table2[[#This Row],[GameID]],Table2[GameTime],"&lt;="&amp;Table2[[#This Row],[GameTime]])</f>
        <v>1</v>
      </c>
      <c r="T4298" t="str">
        <f>IF(Table2[[#This Row],[Event]]="Goal",Table2[[#This Row],[Hscore]]&amp;"-"&amp;Table2[[#This Row],[Uscore]],"")</f>
        <v>6-1</v>
      </c>
      <c r="U4298">
        <v>2670</v>
      </c>
      <c r="V4298" s="1">
        <f>Table2[[#This Row],[GameTime]]-(Table2[[#This Row],[period]]-1)*1200</f>
        <v>270</v>
      </c>
      <c r="W4298" s="1">
        <f>ROUNDDOWN(Table2[[#This Row],[Time]]/60,0)</f>
        <v>4</v>
      </c>
      <c r="X4298" s="1">
        <f>ROUNDDOWN((Table2[[#This Row],[Time]]/60-Table2[[#This Row],[Time2]])*60,0)</f>
        <v>30</v>
      </c>
      <c r="Y4298" s="1" t="str">
        <f>IF(Table2[[#This Row],[Time2]]&lt;10,0&amp;Table2[[#This Row],[Time2]],Table2[[#This Row],[Time2]])</f>
        <v>04</v>
      </c>
      <c r="Z4298" s="1">
        <f>IF(Table2[[#This Row],[Time3]]&lt;10,0&amp;Table2[[#This Row],[Time3]],Table2[[#This Row],[Time3]])</f>
        <v>30</v>
      </c>
      <c r="AA4298" s="2" t="str">
        <f>Table2[[#This Row],[Time4]]&amp;":"&amp;Table2[[#This Row],[Time5]]</f>
        <v>04:30</v>
      </c>
      <c r="AB4298" s="1" t="str" cm="1">
        <f t="array" ref="AB4298">IFERROR(IF(Table2[[#This Row],[code]]="","",_xlfn.IFS(AND(Table2[[#This Row],[code]]&lt;400,Table2[[#This Row],[code]]&lt;&gt;""),2,Table2[[#This Row],[code]]&gt;500,4)),"")</f>
        <v/>
      </c>
      <c r="AC4298" s="1" t="str">
        <f>IF(Table2[[#This Row],[Event]]="Penalty",Table2[[#This Row],[number]],IF(Table2[[#This Row],[Event]]="Time-Out",401,""))</f>
        <v/>
      </c>
      <c r="AD4298" s="1">
        <f>ROW(A4297)</f>
        <v>4297</v>
      </c>
      <c r="AE4298" s="1">
        <f>COUNTIFS(Table2[GameID],Table2[[#This Row],[GameID]],Table2[Column1],"&lt;="&amp;Table2[[#This Row],[Column1]])-1</f>
        <v>6</v>
      </c>
    </row>
    <row r="4299" spans="1:31" x14ac:dyDescent="0.45">
      <c r="A4299" t="s">
        <v>364</v>
      </c>
      <c r="B4299" t="str">
        <f>_xlfn.TEXTBEFORE(Table2[[#This Row],[Kamp]]," - ")</f>
        <v>Sunds Seahawks</v>
      </c>
      <c r="C4299" t="str">
        <f>_xlfn.TEXTAFTER(Table2[[#This Row],[Kamp]],"- ")</f>
        <v>Blackhawks</v>
      </c>
      <c r="D4299">
        <v>45357</v>
      </c>
      <c r="E4299">
        <v>83636</v>
      </c>
      <c r="F4299">
        <v>20232024</v>
      </c>
      <c r="G4299" t="s">
        <v>418</v>
      </c>
      <c r="H4299" t="s">
        <v>668</v>
      </c>
      <c r="I4299" t="s">
        <v>678</v>
      </c>
      <c r="J4299">
        <v>3</v>
      </c>
      <c r="K4299">
        <v>31144</v>
      </c>
      <c r="L4299">
        <v>203</v>
      </c>
      <c r="M4299" t="s">
        <v>631</v>
      </c>
      <c r="N4299" t="s">
        <v>216</v>
      </c>
      <c r="O4299" t="s">
        <v>634</v>
      </c>
      <c r="P4299">
        <v>14</v>
      </c>
      <c r="Q4299" t="s">
        <v>634</v>
      </c>
      <c r="R4299">
        <f>SUMIFS(Table2[number],Table2[Event],"Goal",Table2[H/U],"HOME",Table2[GameID],Table2[[#This Row],[GameID]],Table2[GameTime],"&lt;="&amp;Table2[[#This Row],[GameTime]])</f>
        <v>6</v>
      </c>
      <c r="S4299">
        <f>SUMIFS(Table2[number],Table2[Event],"Goal",Table2[H/U],"AWAY",Table2[GameID],Table2[[#This Row],[GameID]],Table2[GameTime],"&lt;="&amp;Table2[[#This Row],[GameTime]])</f>
        <v>1</v>
      </c>
      <c r="T4299" t="str">
        <f>IF(Table2[[#This Row],[Event]]="Goal",Table2[[#This Row],[Hscore]]&amp;"-"&amp;Table2[[#This Row],[Uscore]],"")</f>
        <v/>
      </c>
      <c r="U4299">
        <v>2706</v>
      </c>
      <c r="V4299" s="1">
        <f>Table2[[#This Row],[GameTime]]-(Table2[[#This Row],[period]]-1)*1200</f>
        <v>306</v>
      </c>
      <c r="W4299" s="1">
        <f>ROUNDDOWN(Table2[[#This Row],[Time]]/60,0)</f>
        <v>5</v>
      </c>
      <c r="X4299" s="1">
        <f>ROUNDDOWN((Table2[[#This Row],[Time]]/60-Table2[[#This Row],[Time2]])*60,0)</f>
        <v>5</v>
      </c>
      <c r="Y4299" s="1" t="str">
        <f>IF(Table2[[#This Row],[Time2]]&lt;10,0&amp;Table2[[#This Row],[Time2]],Table2[[#This Row],[Time2]])</f>
        <v>05</v>
      </c>
      <c r="Z4299" s="1" t="str">
        <f>IF(Table2[[#This Row],[Time3]]&lt;10,0&amp;Table2[[#This Row],[Time3]],Table2[[#This Row],[Time3]])</f>
        <v>05</v>
      </c>
      <c r="AA4299" s="2" t="str">
        <f>Table2[[#This Row],[Time4]]&amp;":"&amp;Table2[[#This Row],[Time5]]</f>
        <v>05:05</v>
      </c>
      <c r="AB4299" s="1" cm="1">
        <f t="array" ref="AB4299">IFERROR(IF(Table2[[#This Row],[code]]="","",_xlfn.IFS(AND(Table2[[#This Row],[code]]&lt;400,Table2[[#This Row],[code]]&lt;&gt;""),2,Table2[[#This Row],[code]]&gt;500,4)),"")</f>
        <v>2</v>
      </c>
      <c r="AC4299" s="1">
        <f>IF(Table2[[#This Row],[Event]]="Penalty",Table2[[#This Row],[number]],IF(Table2[[#This Row],[Event]]="Time-Out",401,""))</f>
        <v>203</v>
      </c>
      <c r="AD4299" s="1">
        <f>ROW(A4298)</f>
        <v>4298</v>
      </c>
      <c r="AE4299" s="1">
        <f>COUNTIFS(Table2[GameID],Table2[[#This Row],[GameID]],Table2[Column1],"&lt;="&amp;Table2[[#This Row],[Column1]])-1</f>
        <v>7</v>
      </c>
    </row>
    <row r="4300" spans="1:31" x14ac:dyDescent="0.45">
      <c r="A4300" t="s">
        <v>364</v>
      </c>
      <c r="B4300" t="str">
        <f>_xlfn.TEXTBEFORE(Table2[[#This Row],[Kamp]]," - ")</f>
        <v>Sunds Seahawks</v>
      </c>
      <c r="C4300" t="str">
        <f>_xlfn.TEXTAFTER(Table2[[#This Row],[Kamp]],"- ")</f>
        <v>Blackhawks</v>
      </c>
      <c r="D4300">
        <v>45357</v>
      </c>
      <c r="E4300">
        <v>83636</v>
      </c>
      <c r="F4300">
        <v>20232024</v>
      </c>
      <c r="G4300" t="s">
        <v>418</v>
      </c>
      <c r="H4300" t="s">
        <v>661</v>
      </c>
      <c r="I4300" t="s">
        <v>677</v>
      </c>
      <c r="J4300">
        <v>3</v>
      </c>
      <c r="K4300">
        <v>31143</v>
      </c>
      <c r="L4300">
        <v>207</v>
      </c>
      <c r="M4300" t="s">
        <v>631</v>
      </c>
      <c r="N4300" t="s">
        <v>143</v>
      </c>
      <c r="O4300" t="s">
        <v>634</v>
      </c>
      <c r="P4300">
        <v>71</v>
      </c>
      <c r="Q4300" t="s">
        <v>634</v>
      </c>
      <c r="R4300">
        <f>SUMIFS(Table2[number],Table2[Event],"Goal",Table2[H/U],"HOME",Table2[GameID],Table2[[#This Row],[GameID]],Table2[GameTime],"&lt;="&amp;Table2[[#This Row],[GameTime]])</f>
        <v>6</v>
      </c>
      <c r="S4300">
        <f>SUMIFS(Table2[number],Table2[Event],"Goal",Table2[H/U],"AWAY",Table2[GameID],Table2[[#This Row],[GameID]],Table2[GameTime],"&lt;="&amp;Table2[[#This Row],[GameTime]])</f>
        <v>1</v>
      </c>
      <c r="T4300" t="str">
        <f>IF(Table2[[#This Row],[Event]]="Goal",Table2[[#This Row],[Hscore]]&amp;"-"&amp;Table2[[#This Row],[Uscore]],"")</f>
        <v/>
      </c>
      <c r="U4300">
        <v>2901</v>
      </c>
      <c r="V4300" s="1">
        <f>Table2[[#This Row],[GameTime]]-(Table2[[#This Row],[period]]-1)*1200</f>
        <v>501</v>
      </c>
      <c r="W4300" s="1">
        <f>ROUNDDOWN(Table2[[#This Row],[Time]]/60,0)</f>
        <v>8</v>
      </c>
      <c r="X4300" s="1">
        <f>ROUNDDOWN((Table2[[#This Row],[Time]]/60-Table2[[#This Row],[Time2]])*60,0)</f>
        <v>21</v>
      </c>
      <c r="Y4300" s="1" t="str">
        <f>IF(Table2[[#This Row],[Time2]]&lt;10,0&amp;Table2[[#This Row],[Time2]],Table2[[#This Row],[Time2]])</f>
        <v>08</v>
      </c>
      <c r="Z4300" s="1">
        <f>IF(Table2[[#This Row],[Time3]]&lt;10,0&amp;Table2[[#This Row],[Time3]],Table2[[#This Row],[Time3]])</f>
        <v>21</v>
      </c>
      <c r="AA4300" s="2" t="str">
        <f>Table2[[#This Row],[Time4]]&amp;":"&amp;Table2[[#This Row],[Time5]]</f>
        <v>08:21</v>
      </c>
      <c r="AB4300" s="1" cm="1">
        <f t="array" ref="AB4300">IFERROR(IF(Table2[[#This Row],[code]]="","",_xlfn.IFS(AND(Table2[[#This Row],[code]]&lt;400,Table2[[#This Row],[code]]&lt;&gt;""),2,Table2[[#This Row],[code]]&gt;500,4)),"")</f>
        <v>2</v>
      </c>
      <c r="AC4300" s="1">
        <f>IF(Table2[[#This Row],[Event]]="Penalty",Table2[[#This Row],[number]],IF(Table2[[#This Row],[Event]]="Time-Out",401,""))</f>
        <v>207</v>
      </c>
      <c r="AD4300" s="1">
        <f>ROW(A4299)</f>
        <v>4299</v>
      </c>
      <c r="AE4300" s="1">
        <f>COUNTIFS(Table2[GameID],Table2[[#This Row],[GameID]],Table2[Column1],"&lt;="&amp;Table2[[#This Row],[Column1]])-1</f>
        <v>8</v>
      </c>
    </row>
    <row r="4301" spans="1:31" x14ac:dyDescent="0.45">
      <c r="A4301" t="s">
        <v>364</v>
      </c>
      <c r="B4301" t="str">
        <f>_xlfn.TEXTBEFORE(Table2[[#This Row],[Kamp]]," - ")</f>
        <v>Sunds Seahawks</v>
      </c>
      <c r="C4301" t="str">
        <f>_xlfn.TEXTAFTER(Table2[[#This Row],[Kamp]],"- ")</f>
        <v>Blackhawks</v>
      </c>
      <c r="D4301">
        <v>45357</v>
      </c>
      <c r="E4301">
        <v>83636</v>
      </c>
      <c r="F4301">
        <v>20232024</v>
      </c>
      <c r="G4301" t="s">
        <v>418</v>
      </c>
      <c r="H4301" t="s">
        <v>661</v>
      </c>
      <c r="I4301" t="s">
        <v>677</v>
      </c>
      <c r="J4301">
        <v>3</v>
      </c>
      <c r="K4301">
        <v>31143</v>
      </c>
      <c r="L4301">
        <v>504</v>
      </c>
      <c r="M4301" t="s">
        <v>631</v>
      </c>
      <c r="N4301" t="s">
        <v>139</v>
      </c>
      <c r="O4301" t="s">
        <v>634</v>
      </c>
      <c r="P4301">
        <v>27</v>
      </c>
      <c r="Q4301" t="s">
        <v>634</v>
      </c>
      <c r="R4301">
        <f>SUMIFS(Table2[number],Table2[Event],"Goal",Table2[H/U],"HOME",Table2[GameID],Table2[[#This Row],[GameID]],Table2[GameTime],"&lt;="&amp;Table2[[#This Row],[GameTime]])</f>
        <v>6</v>
      </c>
      <c r="S4301">
        <f>SUMIFS(Table2[number],Table2[Event],"Goal",Table2[H/U],"AWAY",Table2[GameID],Table2[[#This Row],[GameID]],Table2[GameTime],"&lt;="&amp;Table2[[#This Row],[GameTime]])</f>
        <v>1</v>
      </c>
      <c r="T4301" t="str">
        <f>IF(Table2[[#This Row],[Event]]="Goal",Table2[[#This Row],[Hscore]]&amp;"-"&amp;Table2[[#This Row],[Uscore]],"")</f>
        <v/>
      </c>
      <c r="U4301">
        <v>3090</v>
      </c>
      <c r="V4301" s="1">
        <f>Table2[[#This Row],[GameTime]]-(Table2[[#This Row],[period]]-1)*1200</f>
        <v>690</v>
      </c>
      <c r="W4301" s="1">
        <f>ROUNDDOWN(Table2[[#This Row],[Time]]/60,0)</f>
        <v>11</v>
      </c>
      <c r="X4301" s="1">
        <f>ROUNDDOWN((Table2[[#This Row],[Time]]/60-Table2[[#This Row],[Time2]])*60,0)</f>
        <v>30</v>
      </c>
      <c r="Y4301" s="1">
        <f>IF(Table2[[#This Row],[Time2]]&lt;10,0&amp;Table2[[#This Row],[Time2]],Table2[[#This Row],[Time2]])</f>
        <v>11</v>
      </c>
      <c r="Z4301" s="1">
        <f>IF(Table2[[#This Row],[Time3]]&lt;10,0&amp;Table2[[#This Row],[Time3]],Table2[[#This Row],[Time3]])</f>
        <v>30</v>
      </c>
      <c r="AA4301" s="2" t="str">
        <f>Table2[[#This Row],[Time4]]&amp;":"&amp;Table2[[#This Row],[Time5]]</f>
        <v>11:30</v>
      </c>
      <c r="AB4301" s="1" cm="1">
        <f t="array" ref="AB4301">IFERROR(IF(Table2[[#This Row],[code]]="","",_xlfn.IFS(AND(Table2[[#This Row],[code]]&lt;400,Table2[[#This Row],[code]]&lt;&gt;""),2,Table2[[#This Row],[code]]&gt;500,4)),"")</f>
        <v>4</v>
      </c>
      <c r="AC4301" s="1">
        <f>IF(Table2[[#This Row],[Event]]="Penalty",Table2[[#This Row],[number]],IF(Table2[[#This Row],[Event]]="Time-Out",401,""))</f>
        <v>504</v>
      </c>
      <c r="AD4301" s="1">
        <f>ROW(A4300)</f>
        <v>4300</v>
      </c>
      <c r="AE4301" s="1">
        <f>COUNTIFS(Table2[GameID],Table2[[#This Row],[GameID]],Table2[Column1],"&lt;="&amp;Table2[[#This Row],[Column1]])-1</f>
        <v>9</v>
      </c>
    </row>
    <row r="4302" spans="1:31" x14ac:dyDescent="0.45">
      <c r="A4302" t="s">
        <v>364</v>
      </c>
      <c r="B4302" t="str">
        <f>_xlfn.TEXTBEFORE(Table2[[#This Row],[Kamp]]," - ")</f>
        <v>Sunds Seahawks</v>
      </c>
      <c r="C4302" t="str">
        <f>_xlfn.TEXTAFTER(Table2[[#This Row],[Kamp]],"- ")</f>
        <v>Blackhawks</v>
      </c>
      <c r="D4302">
        <v>45357</v>
      </c>
      <c r="E4302">
        <v>83636</v>
      </c>
      <c r="F4302">
        <v>20232024</v>
      </c>
      <c r="G4302" t="s">
        <v>418</v>
      </c>
      <c r="H4302" t="s">
        <v>661</v>
      </c>
      <c r="I4302" t="s">
        <v>678</v>
      </c>
      <c r="J4302">
        <v>3</v>
      </c>
      <c r="K4302">
        <v>31143</v>
      </c>
      <c r="L4302">
        <v>1</v>
      </c>
      <c r="M4302" t="s">
        <v>630</v>
      </c>
      <c r="N4302" t="s">
        <v>634</v>
      </c>
      <c r="O4302" t="s">
        <v>634</v>
      </c>
      <c r="P4302" t="s">
        <v>634</v>
      </c>
      <c r="Q4302" t="s">
        <v>634</v>
      </c>
      <c r="R4302">
        <f>SUMIFS(Table2[number],Table2[Event],"Goal",Table2[H/U],"HOME",Table2[GameID],Table2[[#This Row],[GameID]],Table2[GameTime],"&lt;="&amp;Table2[[#This Row],[GameTime]])</f>
        <v>7</v>
      </c>
      <c r="S4302">
        <f>SUMIFS(Table2[number],Table2[Event],"Goal",Table2[H/U],"AWAY",Table2[GameID],Table2[[#This Row],[GameID]],Table2[GameTime],"&lt;="&amp;Table2[[#This Row],[GameTime]])</f>
        <v>1</v>
      </c>
      <c r="T4302" t="str">
        <f>IF(Table2[[#This Row],[Event]]="Goal",Table2[[#This Row],[Hscore]]&amp;"-"&amp;Table2[[#This Row],[Uscore]],"")</f>
        <v>7-1</v>
      </c>
      <c r="U4302">
        <v>3308</v>
      </c>
      <c r="V4302" s="1">
        <f>Table2[[#This Row],[GameTime]]-(Table2[[#This Row],[period]]-1)*1200</f>
        <v>908</v>
      </c>
      <c r="W4302" s="1">
        <f>ROUNDDOWN(Table2[[#This Row],[Time]]/60,0)</f>
        <v>15</v>
      </c>
      <c r="X4302" s="1">
        <f>ROUNDDOWN((Table2[[#This Row],[Time]]/60-Table2[[#This Row],[Time2]])*60,0)</f>
        <v>7</v>
      </c>
      <c r="Y4302" s="1">
        <f>IF(Table2[[#This Row],[Time2]]&lt;10,0&amp;Table2[[#This Row],[Time2]],Table2[[#This Row],[Time2]])</f>
        <v>15</v>
      </c>
      <c r="Z4302" s="1" t="str">
        <f>IF(Table2[[#This Row],[Time3]]&lt;10,0&amp;Table2[[#This Row],[Time3]],Table2[[#This Row],[Time3]])</f>
        <v>07</v>
      </c>
      <c r="AA4302" s="2" t="str">
        <f>Table2[[#This Row],[Time4]]&amp;":"&amp;Table2[[#This Row],[Time5]]</f>
        <v>15:07</v>
      </c>
      <c r="AB4302" s="1" t="str" cm="1">
        <f t="array" ref="AB4302">IFERROR(IF(Table2[[#This Row],[code]]="","",_xlfn.IFS(AND(Table2[[#This Row],[code]]&lt;400,Table2[[#This Row],[code]]&lt;&gt;""),2,Table2[[#This Row],[code]]&gt;500,4)),"")</f>
        <v/>
      </c>
      <c r="AC4302" s="1" t="str">
        <f>IF(Table2[[#This Row],[Event]]="Penalty",Table2[[#This Row],[number]],IF(Table2[[#This Row],[Event]]="Time-Out",401,""))</f>
        <v/>
      </c>
      <c r="AD4302" s="1">
        <f>ROW(A4301)</f>
        <v>4301</v>
      </c>
      <c r="AE4302" s="1">
        <f>COUNTIFS(Table2[GameID],Table2[[#This Row],[GameID]],Table2[Column1],"&lt;="&amp;Table2[[#This Row],[Column1]])-1</f>
        <v>10</v>
      </c>
    </row>
    <row r="4303" spans="1:31" x14ac:dyDescent="0.45">
      <c r="A4303" t="s">
        <v>364</v>
      </c>
      <c r="B4303" t="str">
        <f>_xlfn.TEXTBEFORE(Table2[[#This Row],[Kamp]]," - ")</f>
        <v>Sunds Seahawks</v>
      </c>
      <c r="C4303" t="str">
        <f>_xlfn.TEXTAFTER(Table2[[#This Row],[Kamp]],"- ")</f>
        <v>Blackhawks</v>
      </c>
      <c r="D4303">
        <v>45357</v>
      </c>
      <c r="E4303">
        <v>83636</v>
      </c>
      <c r="F4303">
        <v>20232024</v>
      </c>
      <c r="G4303" t="s">
        <v>418</v>
      </c>
      <c r="H4303" t="s">
        <v>661</v>
      </c>
      <c r="I4303" t="s">
        <v>677</v>
      </c>
      <c r="J4303">
        <v>3</v>
      </c>
      <c r="K4303">
        <v>31143</v>
      </c>
      <c r="L4303">
        <v>0</v>
      </c>
      <c r="M4303" t="s">
        <v>633</v>
      </c>
      <c r="N4303" t="s">
        <v>634</v>
      </c>
      <c r="O4303" t="s">
        <v>634</v>
      </c>
      <c r="P4303" t="s">
        <v>634</v>
      </c>
      <c r="Q4303" t="s">
        <v>634</v>
      </c>
      <c r="R4303">
        <f>SUMIFS(Table2[number],Table2[Event],"Goal",Table2[H/U],"HOME",Table2[GameID],Table2[[#This Row],[GameID]],Table2[GameTime],"&lt;="&amp;Table2[[#This Row],[GameTime]])</f>
        <v>7</v>
      </c>
      <c r="S4303">
        <f>SUMIFS(Table2[number],Table2[Event],"Goal",Table2[H/U],"AWAY",Table2[GameID],Table2[[#This Row],[GameID]],Table2[GameTime],"&lt;="&amp;Table2[[#This Row],[GameTime]])</f>
        <v>1</v>
      </c>
      <c r="T4303" t="str">
        <f>IF(Table2[[#This Row],[Event]]="Goal",Table2[[#This Row],[Hscore]]&amp;"-"&amp;Table2[[#This Row],[Uscore]],"")</f>
        <v/>
      </c>
      <c r="U4303">
        <v>3308</v>
      </c>
      <c r="V4303" s="1">
        <f>Table2[[#This Row],[GameTime]]-(Table2[[#This Row],[period]]-1)*1200</f>
        <v>908</v>
      </c>
      <c r="W4303" s="1">
        <f>ROUNDDOWN(Table2[[#This Row],[Time]]/60,0)</f>
        <v>15</v>
      </c>
      <c r="X4303" s="1">
        <f>ROUNDDOWN((Table2[[#This Row],[Time]]/60-Table2[[#This Row],[Time2]])*60,0)</f>
        <v>7</v>
      </c>
      <c r="Y4303" s="1">
        <f>IF(Table2[[#This Row],[Time2]]&lt;10,0&amp;Table2[[#This Row],[Time2]],Table2[[#This Row],[Time2]])</f>
        <v>15</v>
      </c>
      <c r="Z4303" s="1" t="str">
        <f>IF(Table2[[#This Row],[Time3]]&lt;10,0&amp;Table2[[#This Row],[Time3]],Table2[[#This Row],[Time3]])</f>
        <v>07</v>
      </c>
      <c r="AA4303" s="2" t="str">
        <f>Table2[[#This Row],[Time4]]&amp;":"&amp;Table2[[#This Row],[Time5]]</f>
        <v>15:07</v>
      </c>
      <c r="AB4303" s="1" t="str" cm="1">
        <f t="array" ref="AB4303">IFERROR(IF(Table2[[#This Row],[code]]="","",_xlfn.IFS(AND(Table2[[#This Row],[code]]&lt;400,Table2[[#This Row],[code]]&lt;&gt;""),2,Table2[[#This Row],[code]]&gt;500,4)),"")</f>
        <v/>
      </c>
      <c r="AC4303" s="1">
        <f>IF(Table2[[#This Row],[Event]]="Penalty",Table2[[#This Row],[number]],IF(Table2[[#This Row],[Event]]="Time-Out",401,""))</f>
        <v>401</v>
      </c>
      <c r="AD4303" s="1">
        <f>ROW(A4302)</f>
        <v>4302</v>
      </c>
      <c r="AE4303" s="1">
        <f>COUNTIFS(Table2[GameID],Table2[[#This Row],[GameID]],Table2[Column1],"&lt;="&amp;Table2[[#This Row],[Column1]])-1</f>
        <v>11</v>
      </c>
    </row>
    <row r="4304" spans="1:31" x14ac:dyDescent="0.45">
      <c r="A4304" t="s">
        <v>364</v>
      </c>
      <c r="B4304" t="str">
        <f>_xlfn.TEXTBEFORE(Table2[[#This Row],[Kamp]]," - ")</f>
        <v>Sunds Seahawks</v>
      </c>
      <c r="C4304" t="str">
        <f>_xlfn.TEXTAFTER(Table2[[#This Row],[Kamp]],"- ")</f>
        <v>Blackhawks</v>
      </c>
      <c r="D4304">
        <v>45357</v>
      </c>
      <c r="E4304">
        <v>83636</v>
      </c>
      <c r="F4304">
        <v>20232024</v>
      </c>
      <c r="G4304" t="s">
        <v>418</v>
      </c>
      <c r="H4304" t="s">
        <v>661</v>
      </c>
      <c r="I4304" t="s">
        <v>677</v>
      </c>
      <c r="J4304">
        <v>3</v>
      </c>
      <c r="K4304">
        <v>31143</v>
      </c>
      <c r="L4304">
        <v>1</v>
      </c>
      <c r="M4304" t="s">
        <v>630</v>
      </c>
      <c r="N4304" t="s">
        <v>334</v>
      </c>
      <c r="O4304" t="s">
        <v>635</v>
      </c>
      <c r="P4304">
        <v>6</v>
      </c>
      <c r="Q4304">
        <v>23</v>
      </c>
      <c r="R4304">
        <f>SUMIFS(Table2[number],Table2[Event],"Goal",Table2[H/U],"HOME",Table2[GameID],Table2[[#This Row],[GameID]],Table2[GameTime],"&lt;="&amp;Table2[[#This Row],[GameTime]])</f>
        <v>7</v>
      </c>
      <c r="S4304">
        <f>SUMIFS(Table2[number],Table2[Event],"Goal",Table2[H/U],"AWAY",Table2[GameID],Table2[[#This Row],[GameID]],Table2[GameTime],"&lt;="&amp;Table2[[#This Row],[GameTime]])</f>
        <v>2</v>
      </c>
      <c r="T4304" t="str">
        <f>IF(Table2[[#This Row],[Event]]="Goal",Table2[[#This Row],[Hscore]]&amp;"-"&amp;Table2[[#This Row],[Uscore]],"")</f>
        <v>7-2</v>
      </c>
      <c r="U4304">
        <v>3358</v>
      </c>
      <c r="V4304" s="1">
        <f>Table2[[#This Row],[GameTime]]-(Table2[[#This Row],[period]]-1)*1200</f>
        <v>958</v>
      </c>
      <c r="W4304" s="1">
        <f>ROUNDDOWN(Table2[[#This Row],[Time]]/60,0)</f>
        <v>15</v>
      </c>
      <c r="X4304" s="1">
        <f>ROUNDDOWN((Table2[[#This Row],[Time]]/60-Table2[[#This Row],[Time2]])*60,0)</f>
        <v>58</v>
      </c>
      <c r="Y4304" s="1">
        <f>IF(Table2[[#This Row],[Time2]]&lt;10,0&amp;Table2[[#This Row],[Time2]],Table2[[#This Row],[Time2]])</f>
        <v>15</v>
      </c>
      <c r="Z4304" s="1">
        <f>IF(Table2[[#This Row],[Time3]]&lt;10,0&amp;Table2[[#This Row],[Time3]],Table2[[#This Row],[Time3]])</f>
        <v>58</v>
      </c>
      <c r="AA4304" s="2" t="str">
        <f>Table2[[#This Row],[Time4]]&amp;":"&amp;Table2[[#This Row],[Time5]]</f>
        <v>15:58</v>
      </c>
      <c r="AB4304" s="1" t="str" cm="1">
        <f t="array" ref="AB4304">IFERROR(IF(Table2[[#This Row],[code]]="","",_xlfn.IFS(AND(Table2[[#This Row],[code]]&lt;400,Table2[[#This Row],[code]]&lt;&gt;""),2,Table2[[#This Row],[code]]&gt;500,4)),"")</f>
        <v/>
      </c>
      <c r="AC4304" s="1" t="str">
        <f>IF(Table2[[#This Row],[Event]]="Penalty",Table2[[#This Row],[number]],IF(Table2[[#This Row],[Event]]="Time-Out",401,""))</f>
        <v/>
      </c>
      <c r="AD4304" s="1">
        <f>ROW(A4303)</f>
        <v>4303</v>
      </c>
      <c r="AE4304" s="1">
        <f>COUNTIFS(Table2[GameID],Table2[[#This Row],[GameID]],Table2[Column1],"&lt;="&amp;Table2[[#This Row],[Column1]])-1</f>
        <v>12</v>
      </c>
    </row>
    <row r="4305" spans="1:31" x14ac:dyDescent="0.45">
      <c r="A4305" t="s">
        <v>364</v>
      </c>
      <c r="B4305" t="str">
        <f>_xlfn.TEXTBEFORE(Table2[[#This Row],[Kamp]]," - ")</f>
        <v>Sunds Seahawks</v>
      </c>
      <c r="C4305" t="str">
        <f>_xlfn.TEXTAFTER(Table2[[#This Row],[Kamp]],"- ")</f>
        <v>Blackhawks</v>
      </c>
      <c r="D4305">
        <v>45357</v>
      </c>
      <c r="E4305">
        <v>83636</v>
      </c>
      <c r="F4305">
        <v>20232024</v>
      </c>
      <c r="G4305" t="s">
        <v>418</v>
      </c>
      <c r="H4305" t="s">
        <v>668</v>
      </c>
      <c r="I4305" t="s">
        <v>678</v>
      </c>
      <c r="J4305">
        <v>3</v>
      </c>
      <c r="K4305">
        <v>31144</v>
      </c>
      <c r="L4305">
        <v>504</v>
      </c>
      <c r="M4305" t="s">
        <v>631</v>
      </c>
      <c r="N4305" t="s">
        <v>653</v>
      </c>
      <c r="O4305" t="s">
        <v>634</v>
      </c>
      <c r="P4305">
        <v>15</v>
      </c>
      <c r="Q4305" t="s">
        <v>634</v>
      </c>
      <c r="R4305">
        <f>SUMIFS(Table2[number],Table2[Event],"Goal",Table2[H/U],"HOME",Table2[GameID],Table2[[#This Row],[GameID]],Table2[GameTime],"&lt;="&amp;Table2[[#This Row],[GameTime]])</f>
        <v>7</v>
      </c>
      <c r="S4305">
        <f>SUMIFS(Table2[number],Table2[Event],"Goal",Table2[H/U],"AWAY",Table2[GameID],Table2[[#This Row],[GameID]],Table2[GameTime],"&lt;="&amp;Table2[[#This Row],[GameTime]])</f>
        <v>2</v>
      </c>
      <c r="T4305" t="str">
        <f>IF(Table2[[#This Row],[Event]]="Goal",Table2[[#This Row],[Hscore]]&amp;"-"&amp;Table2[[#This Row],[Uscore]],"")</f>
        <v/>
      </c>
      <c r="U4305">
        <v>3514</v>
      </c>
      <c r="V4305" s="1">
        <f>Table2[[#This Row],[GameTime]]-(Table2[[#This Row],[period]]-1)*1200</f>
        <v>1114</v>
      </c>
      <c r="W4305" s="1">
        <f>ROUNDDOWN(Table2[[#This Row],[Time]]/60,0)</f>
        <v>18</v>
      </c>
      <c r="X4305" s="1">
        <f>ROUNDDOWN((Table2[[#This Row],[Time]]/60-Table2[[#This Row],[Time2]])*60,0)</f>
        <v>34</v>
      </c>
      <c r="Y4305" s="1">
        <f>IF(Table2[[#This Row],[Time2]]&lt;10,0&amp;Table2[[#This Row],[Time2]],Table2[[#This Row],[Time2]])</f>
        <v>18</v>
      </c>
      <c r="Z4305" s="1">
        <f>IF(Table2[[#This Row],[Time3]]&lt;10,0&amp;Table2[[#This Row],[Time3]],Table2[[#This Row],[Time3]])</f>
        <v>34</v>
      </c>
      <c r="AA4305" s="2" t="str">
        <f>Table2[[#This Row],[Time4]]&amp;":"&amp;Table2[[#This Row],[Time5]]</f>
        <v>18:34</v>
      </c>
      <c r="AB4305" s="1" cm="1">
        <f t="array" ref="AB4305">IFERROR(IF(Table2[[#This Row],[code]]="","",_xlfn.IFS(AND(Table2[[#This Row],[code]]&lt;400,Table2[[#This Row],[code]]&lt;&gt;""),2,Table2[[#This Row],[code]]&gt;500,4)),"")</f>
        <v>4</v>
      </c>
      <c r="AC4305" s="1">
        <f>IF(Table2[[#This Row],[Event]]="Penalty",Table2[[#This Row],[number]],IF(Table2[[#This Row],[Event]]="Time-Out",401,""))</f>
        <v>504</v>
      </c>
      <c r="AD4305" s="1">
        <f>ROW(A4304)</f>
        <v>4304</v>
      </c>
      <c r="AE4305" s="1">
        <f>COUNTIFS(Table2[GameID],Table2[[#This Row],[GameID]],Table2[Column1],"&lt;="&amp;Table2[[#This Row],[Column1]])-1</f>
        <v>13</v>
      </c>
    </row>
    <row r="4306" spans="1:31" x14ac:dyDescent="0.45">
      <c r="A4306" t="s">
        <v>361</v>
      </c>
      <c r="B4306" t="str">
        <f>_xlfn.TEXTBEFORE(Table2[[#This Row],[Kamp]]," - ")</f>
        <v>Hvidovre Attack</v>
      </c>
      <c r="C4306" t="str">
        <f>_xlfn.TEXTAFTER(Table2[[#This Row],[Kamp]],"- ")</f>
        <v>Copenhagen FC</v>
      </c>
      <c r="D4306">
        <v>45357</v>
      </c>
      <c r="E4306">
        <v>83637</v>
      </c>
      <c r="F4306">
        <v>20232024</v>
      </c>
      <c r="G4306" t="s">
        <v>418</v>
      </c>
      <c r="H4306" t="s">
        <v>667</v>
      </c>
      <c r="I4306" t="s">
        <v>677</v>
      </c>
      <c r="J4306">
        <v>1</v>
      </c>
      <c r="K4306">
        <v>31140</v>
      </c>
      <c r="L4306">
        <v>1</v>
      </c>
      <c r="M4306" t="s">
        <v>630</v>
      </c>
      <c r="N4306" t="s">
        <v>240</v>
      </c>
      <c r="O4306" t="s">
        <v>634</v>
      </c>
      <c r="P4306">
        <v>3</v>
      </c>
      <c r="Q4306" t="s">
        <v>634</v>
      </c>
      <c r="R4306">
        <f>SUMIFS(Table2[number],Table2[Event],"Goal",Table2[H/U],"HOME",Table2[GameID],Table2[[#This Row],[GameID]],Table2[GameTime],"&lt;="&amp;Table2[[#This Row],[GameTime]])</f>
        <v>0</v>
      </c>
      <c r="S4306">
        <f>SUMIFS(Table2[number],Table2[Event],"Goal",Table2[H/U],"AWAY",Table2[GameID],Table2[[#This Row],[GameID]],Table2[GameTime],"&lt;="&amp;Table2[[#This Row],[GameTime]])</f>
        <v>1</v>
      </c>
      <c r="T4306" t="str">
        <f>IF(Table2[[#This Row],[Event]]="Goal",Table2[[#This Row],[Hscore]]&amp;"-"&amp;Table2[[#This Row],[Uscore]],"")</f>
        <v>0-1</v>
      </c>
      <c r="U4306">
        <v>71</v>
      </c>
      <c r="V4306" s="1">
        <f>Table2[[#This Row],[GameTime]]-(Table2[[#This Row],[period]]-1)*1200</f>
        <v>71</v>
      </c>
      <c r="W4306" s="1">
        <f>ROUNDDOWN(Table2[[#This Row],[Time]]/60,0)</f>
        <v>1</v>
      </c>
      <c r="X4306" s="1">
        <f>ROUNDDOWN((Table2[[#This Row],[Time]]/60-Table2[[#This Row],[Time2]])*60,0)</f>
        <v>11</v>
      </c>
      <c r="Y4306" s="1" t="str">
        <f>IF(Table2[[#This Row],[Time2]]&lt;10,0&amp;Table2[[#This Row],[Time2]],Table2[[#This Row],[Time2]])</f>
        <v>01</v>
      </c>
      <c r="Z4306" s="1">
        <f>IF(Table2[[#This Row],[Time3]]&lt;10,0&amp;Table2[[#This Row],[Time3]],Table2[[#This Row],[Time3]])</f>
        <v>11</v>
      </c>
      <c r="AA4306" s="2" t="str">
        <f>Table2[[#This Row],[Time4]]&amp;":"&amp;Table2[[#This Row],[Time5]]</f>
        <v>01:11</v>
      </c>
      <c r="AB4306" s="1" t="str" cm="1">
        <f t="array" ref="AB4306">IFERROR(IF(Table2[[#This Row],[code]]="","",_xlfn.IFS(AND(Table2[[#This Row],[code]]&lt;400,Table2[[#This Row],[code]]&lt;&gt;""),2,Table2[[#This Row],[code]]&gt;500,4)),"")</f>
        <v/>
      </c>
      <c r="AC4306" s="1" t="str">
        <f>IF(Table2[[#This Row],[Event]]="Penalty",Table2[[#This Row],[number]],IF(Table2[[#This Row],[Event]]="Time-Out",401,""))</f>
        <v/>
      </c>
      <c r="AD4306" s="1">
        <f>ROW(A4305)</f>
        <v>4305</v>
      </c>
      <c r="AE4306" s="1">
        <f>COUNTIFS(Table2[GameID],Table2[[#This Row],[GameID]],Table2[Column1],"&lt;="&amp;Table2[[#This Row],[Column1]])-1</f>
        <v>0</v>
      </c>
    </row>
    <row r="4307" spans="1:31" x14ac:dyDescent="0.45">
      <c r="A4307" t="s">
        <v>361</v>
      </c>
      <c r="B4307" t="str">
        <f>_xlfn.TEXTBEFORE(Table2[[#This Row],[Kamp]]," - ")</f>
        <v>Hvidovre Attack</v>
      </c>
      <c r="C4307" t="str">
        <f>_xlfn.TEXTAFTER(Table2[[#This Row],[Kamp]],"- ")</f>
        <v>Copenhagen FC</v>
      </c>
      <c r="D4307">
        <v>45357</v>
      </c>
      <c r="E4307">
        <v>83637</v>
      </c>
      <c r="F4307">
        <v>20232024</v>
      </c>
      <c r="G4307" t="s">
        <v>418</v>
      </c>
      <c r="H4307" t="s">
        <v>659</v>
      </c>
      <c r="I4307" t="s">
        <v>678</v>
      </c>
      <c r="J4307">
        <v>1</v>
      </c>
      <c r="K4307">
        <v>31138</v>
      </c>
      <c r="L4307">
        <v>1</v>
      </c>
      <c r="M4307" t="s">
        <v>630</v>
      </c>
      <c r="N4307" t="s">
        <v>68</v>
      </c>
      <c r="O4307" t="s">
        <v>74</v>
      </c>
      <c r="P4307">
        <v>25</v>
      </c>
      <c r="Q4307">
        <v>92</v>
      </c>
      <c r="R4307">
        <f>SUMIFS(Table2[number],Table2[Event],"Goal",Table2[H/U],"HOME",Table2[GameID],Table2[[#This Row],[GameID]],Table2[GameTime],"&lt;="&amp;Table2[[#This Row],[GameTime]])</f>
        <v>1</v>
      </c>
      <c r="S4307">
        <f>SUMIFS(Table2[number],Table2[Event],"Goal",Table2[H/U],"AWAY",Table2[GameID],Table2[[#This Row],[GameID]],Table2[GameTime],"&lt;="&amp;Table2[[#This Row],[GameTime]])</f>
        <v>1</v>
      </c>
      <c r="T4307" t="str">
        <f>IF(Table2[[#This Row],[Event]]="Goal",Table2[[#This Row],[Hscore]]&amp;"-"&amp;Table2[[#This Row],[Uscore]],"")</f>
        <v>1-1</v>
      </c>
      <c r="U4307">
        <v>179</v>
      </c>
      <c r="V4307" s="1">
        <f>Table2[[#This Row],[GameTime]]-(Table2[[#This Row],[period]]-1)*1200</f>
        <v>179</v>
      </c>
      <c r="W4307" s="1">
        <f>ROUNDDOWN(Table2[[#This Row],[Time]]/60,0)</f>
        <v>2</v>
      </c>
      <c r="X4307" s="1">
        <f>ROUNDDOWN((Table2[[#This Row],[Time]]/60-Table2[[#This Row],[Time2]])*60,0)</f>
        <v>59</v>
      </c>
      <c r="Y4307" s="1" t="str">
        <f>IF(Table2[[#This Row],[Time2]]&lt;10,0&amp;Table2[[#This Row],[Time2]],Table2[[#This Row],[Time2]])</f>
        <v>02</v>
      </c>
      <c r="Z4307" s="1">
        <f>IF(Table2[[#This Row],[Time3]]&lt;10,0&amp;Table2[[#This Row],[Time3]],Table2[[#This Row],[Time3]])</f>
        <v>59</v>
      </c>
      <c r="AA4307" s="2" t="str">
        <f>Table2[[#This Row],[Time4]]&amp;":"&amp;Table2[[#This Row],[Time5]]</f>
        <v>02:59</v>
      </c>
      <c r="AB4307" s="1" t="str" cm="1">
        <f t="array" ref="AB4307">IFERROR(IF(Table2[[#This Row],[code]]="","",_xlfn.IFS(AND(Table2[[#This Row],[code]]&lt;400,Table2[[#This Row],[code]]&lt;&gt;""),2,Table2[[#This Row],[code]]&gt;500,4)),"")</f>
        <v/>
      </c>
      <c r="AC4307" s="1" t="str">
        <f>IF(Table2[[#This Row],[Event]]="Penalty",Table2[[#This Row],[number]],IF(Table2[[#This Row],[Event]]="Time-Out",401,""))</f>
        <v/>
      </c>
      <c r="AD4307" s="1">
        <f>ROW(A4306)</f>
        <v>4306</v>
      </c>
      <c r="AE4307" s="1">
        <f>COUNTIFS(Table2[GameID],Table2[[#This Row],[GameID]],Table2[Column1],"&lt;="&amp;Table2[[#This Row],[Column1]])-1</f>
        <v>1</v>
      </c>
    </row>
    <row r="4308" spans="1:31" x14ac:dyDescent="0.45">
      <c r="A4308" t="s">
        <v>361</v>
      </c>
      <c r="B4308" t="str">
        <f>_xlfn.TEXTBEFORE(Table2[[#This Row],[Kamp]]," - ")</f>
        <v>Hvidovre Attack</v>
      </c>
      <c r="C4308" t="str">
        <f>_xlfn.TEXTAFTER(Table2[[#This Row],[Kamp]],"- ")</f>
        <v>Copenhagen FC</v>
      </c>
      <c r="D4308">
        <v>45357</v>
      </c>
      <c r="E4308">
        <v>83637</v>
      </c>
      <c r="F4308">
        <v>20232024</v>
      </c>
      <c r="G4308" t="s">
        <v>418</v>
      </c>
      <c r="H4308" t="s">
        <v>667</v>
      </c>
      <c r="I4308" t="s">
        <v>677</v>
      </c>
      <c r="J4308">
        <v>1</v>
      </c>
      <c r="K4308">
        <v>31140</v>
      </c>
      <c r="L4308">
        <v>212</v>
      </c>
      <c r="M4308" t="s">
        <v>631</v>
      </c>
      <c r="N4308" t="s">
        <v>247</v>
      </c>
      <c r="O4308" t="s">
        <v>634</v>
      </c>
      <c r="P4308">
        <v>27</v>
      </c>
      <c r="Q4308" t="s">
        <v>634</v>
      </c>
      <c r="R4308">
        <f>SUMIFS(Table2[number],Table2[Event],"Goal",Table2[H/U],"HOME",Table2[GameID],Table2[[#This Row],[GameID]],Table2[GameTime],"&lt;="&amp;Table2[[#This Row],[GameTime]])</f>
        <v>1</v>
      </c>
      <c r="S4308">
        <f>SUMIFS(Table2[number],Table2[Event],"Goal",Table2[H/U],"AWAY",Table2[GameID],Table2[[#This Row],[GameID]],Table2[GameTime],"&lt;="&amp;Table2[[#This Row],[GameTime]])</f>
        <v>1</v>
      </c>
      <c r="T4308" t="str">
        <f>IF(Table2[[#This Row],[Event]]="Goal",Table2[[#This Row],[Hscore]]&amp;"-"&amp;Table2[[#This Row],[Uscore]],"")</f>
        <v/>
      </c>
      <c r="U4308">
        <v>356</v>
      </c>
      <c r="V4308" s="1">
        <f>Table2[[#This Row],[GameTime]]-(Table2[[#This Row],[period]]-1)*1200</f>
        <v>356</v>
      </c>
      <c r="W4308" s="1">
        <f>ROUNDDOWN(Table2[[#This Row],[Time]]/60,0)</f>
        <v>5</v>
      </c>
      <c r="X4308" s="1">
        <f>ROUNDDOWN((Table2[[#This Row],[Time]]/60-Table2[[#This Row],[Time2]])*60,0)</f>
        <v>56</v>
      </c>
      <c r="Y4308" s="1" t="str">
        <f>IF(Table2[[#This Row],[Time2]]&lt;10,0&amp;Table2[[#This Row],[Time2]],Table2[[#This Row],[Time2]])</f>
        <v>05</v>
      </c>
      <c r="Z4308" s="1">
        <f>IF(Table2[[#This Row],[Time3]]&lt;10,0&amp;Table2[[#This Row],[Time3]],Table2[[#This Row],[Time3]])</f>
        <v>56</v>
      </c>
      <c r="AA4308" s="2" t="str">
        <f>Table2[[#This Row],[Time4]]&amp;":"&amp;Table2[[#This Row],[Time5]]</f>
        <v>05:56</v>
      </c>
      <c r="AB4308" s="1" cm="1">
        <f t="array" ref="AB4308">IFERROR(IF(Table2[[#This Row],[code]]="","",_xlfn.IFS(AND(Table2[[#This Row],[code]]&lt;400,Table2[[#This Row],[code]]&lt;&gt;""),2,Table2[[#This Row],[code]]&gt;500,4)),"")</f>
        <v>2</v>
      </c>
      <c r="AC4308" s="1">
        <f>IF(Table2[[#This Row],[Event]]="Penalty",Table2[[#This Row],[number]],IF(Table2[[#This Row],[Event]]="Time-Out",401,""))</f>
        <v>212</v>
      </c>
      <c r="AD4308" s="1">
        <f>ROW(A4307)</f>
        <v>4307</v>
      </c>
      <c r="AE4308" s="1">
        <f>COUNTIFS(Table2[GameID],Table2[[#This Row],[GameID]],Table2[Column1],"&lt;="&amp;Table2[[#This Row],[Column1]])-1</f>
        <v>2</v>
      </c>
    </row>
    <row r="4309" spans="1:31" x14ac:dyDescent="0.45">
      <c r="A4309" t="s">
        <v>361</v>
      </c>
      <c r="B4309" t="str">
        <f>_xlfn.TEXTBEFORE(Table2[[#This Row],[Kamp]]," - ")</f>
        <v>Hvidovre Attack</v>
      </c>
      <c r="C4309" t="str">
        <f>_xlfn.TEXTAFTER(Table2[[#This Row],[Kamp]],"- ")</f>
        <v>Copenhagen FC</v>
      </c>
      <c r="D4309">
        <v>45357</v>
      </c>
      <c r="E4309">
        <v>83637</v>
      </c>
      <c r="F4309">
        <v>20232024</v>
      </c>
      <c r="G4309" t="s">
        <v>418</v>
      </c>
      <c r="H4309" t="s">
        <v>659</v>
      </c>
      <c r="I4309" t="s">
        <v>678</v>
      </c>
      <c r="J4309">
        <v>1</v>
      </c>
      <c r="K4309">
        <v>31138</v>
      </c>
      <c r="L4309">
        <v>1</v>
      </c>
      <c r="M4309" t="s">
        <v>630</v>
      </c>
      <c r="N4309" t="s">
        <v>68</v>
      </c>
      <c r="O4309" t="s">
        <v>128</v>
      </c>
      <c r="P4309">
        <v>25</v>
      </c>
      <c r="Q4309">
        <v>12</v>
      </c>
      <c r="R4309">
        <f>SUMIFS(Table2[number],Table2[Event],"Goal",Table2[H/U],"HOME",Table2[GameID],Table2[[#This Row],[GameID]],Table2[GameTime],"&lt;="&amp;Table2[[#This Row],[GameTime]])</f>
        <v>2</v>
      </c>
      <c r="S4309">
        <f>SUMIFS(Table2[number],Table2[Event],"Goal",Table2[H/U],"AWAY",Table2[GameID],Table2[[#This Row],[GameID]],Table2[GameTime],"&lt;="&amp;Table2[[#This Row],[GameTime]])</f>
        <v>1</v>
      </c>
      <c r="T4309" t="str">
        <f>IF(Table2[[#This Row],[Event]]="Goal",Table2[[#This Row],[Hscore]]&amp;"-"&amp;Table2[[#This Row],[Uscore]],"")</f>
        <v>2-1</v>
      </c>
      <c r="U4309">
        <v>459</v>
      </c>
      <c r="V4309" s="1">
        <f>Table2[[#This Row],[GameTime]]-(Table2[[#This Row],[period]]-1)*1200</f>
        <v>459</v>
      </c>
      <c r="W4309" s="1">
        <f>ROUNDDOWN(Table2[[#This Row],[Time]]/60,0)</f>
        <v>7</v>
      </c>
      <c r="X4309" s="1">
        <f>ROUNDDOWN((Table2[[#This Row],[Time]]/60-Table2[[#This Row],[Time2]])*60,0)</f>
        <v>39</v>
      </c>
      <c r="Y4309" s="1" t="str">
        <f>IF(Table2[[#This Row],[Time2]]&lt;10,0&amp;Table2[[#This Row],[Time2]],Table2[[#This Row],[Time2]])</f>
        <v>07</v>
      </c>
      <c r="Z4309" s="1">
        <f>IF(Table2[[#This Row],[Time3]]&lt;10,0&amp;Table2[[#This Row],[Time3]],Table2[[#This Row],[Time3]])</f>
        <v>39</v>
      </c>
      <c r="AA4309" s="2" t="str">
        <f>Table2[[#This Row],[Time4]]&amp;":"&amp;Table2[[#This Row],[Time5]]</f>
        <v>07:39</v>
      </c>
      <c r="AB4309" s="1" t="str" cm="1">
        <f t="array" ref="AB4309">IFERROR(IF(Table2[[#This Row],[code]]="","",_xlfn.IFS(AND(Table2[[#This Row],[code]]&lt;400,Table2[[#This Row],[code]]&lt;&gt;""),2,Table2[[#This Row],[code]]&gt;500,4)),"")</f>
        <v/>
      </c>
      <c r="AC4309" s="1" t="str">
        <f>IF(Table2[[#This Row],[Event]]="Penalty",Table2[[#This Row],[number]],IF(Table2[[#This Row],[Event]]="Time-Out",401,""))</f>
        <v/>
      </c>
      <c r="AD4309" s="1">
        <f>ROW(A4308)</f>
        <v>4308</v>
      </c>
      <c r="AE4309" s="1">
        <f>COUNTIFS(Table2[GameID],Table2[[#This Row],[GameID]],Table2[Column1],"&lt;="&amp;Table2[[#This Row],[Column1]])-1</f>
        <v>3</v>
      </c>
    </row>
    <row r="4310" spans="1:31" x14ac:dyDescent="0.45">
      <c r="A4310" t="s">
        <v>361</v>
      </c>
      <c r="B4310" t="str">
        <f>_xlfn.TEXTBEFORE(Table2[[#This Row],[Kamp]]," - ")</f>
        <v>Hvidovre Attack</v>
      </c>
      <c r="C4310" t="str">
        <f>_xlfn.TEXTAFTER(Table2[[#This Row],[Kamp]],"- ")</f>
        <v>Copenhagen FC</v>
      </c>
      <c r="D4310">
        <v>45357</v>
      </c>
      <c r="E4310">
        <v>83637</v>
      </c>
      <c r="F4310">
        <v>20232024</v>
      </c>
      <c r="G4310" t="s">
        <v>418</v>
      </c>
      <c r="H4310" t="s">
        <v>667</v>
      </c>
      <c r="I4310" t="s">
        <v>677</v>
      </c>
      <c r="J4310">
        <v>1</v>
      </c>
      <c r="K4310">
        <v>31140</v>
      </c>
      <c r="L4310">
        <v>1</v>
      </c>
      <c r="M4310" t="s">
        <v>630</v>
      </c>
      <c r="N4310" t="s">
        <v>243</v>
      </c>
      <c r="O4310" t="s">
        <v>244</v>
      </c>
      <c r="P4310">
        <v>17</v>
      </c>
      <c r="Q4310">
        <v>11</v>
      </c>
      <c r="R4310">
        <f>SUMIFS(Table2[number],Table2[Event],"Goal",Table2[H/U],"HOME",Table2[GameID],Table2[[#This Row],[GameID]],Table2[GameTime],"&lt;="&amp;Table2[[#This Row],[GameTime]])</f>
        <v>2</v>
      </c>
      <c r="S4310">
        <f>SUMIFS(Table2[number],Table2[Event],"Goal",Table2[H/U],"AWAY",Table2[GameID],Table2[[#This Row],[GameID]],Table2[GameTime],"&lt;="&amp;Table2[[#This Row],[GameTime]])</f>
        <v>2</v>
      </c>
      <c r="T4310" t="str">
        <f>IF(Table2[[#This Row],[Event]]="Goal",Table2[[#This Row],[Hscore]]&amp;"-"&amp;Table2[[#This Row],[Uscore]],"")</f>
        <v>2-2</v>
      </c>
      <c r="U4310">
        <v>612</v>
      </c>
      <c r="V4310" s="1">
        <f>Table2[[#This Row],[GameTime]]-(Table2[[#This Row],[period]]-1)*1200</f>
        <v>612</v>
      </c>
      <c r="W4310" s="1">
        <f>ROUNDDOWN(Table2[[#This Row],[Time]]/60,0)</f>
        <v>10</v>
      </c>
      <c r="X4310" s="1">
        <f>ROUNDDOWN((Table2[[#This Row],[Time]]/60-Table2[[#This Row],[Time2]])*60,0)</f>
        <v>12</v>
      </c>
      <c r="Y4310" s="1">
        <f>IF(Table2[[#This Row],[Time2]]&lt;10,0&amp;Table2[[#This Row],[Time2]],Table2[[#This Row],[Time2]])</f>
        <v>10</v>
      </c>
      <c r="Z4310" s="1">
        <f>IF(Table2[[#This Row],[Time3]]&lt;10,0&amp;Table2[[#This Row],[Time3]],Table2[[#This Row],[Time3]])</f>
        <v>12</v>
      </c>
      <c r="AA4310" s="2" t="str">
        <f>Table2[[#This Row],[Time4]]&amp;":"&amp;Table2[[#This Row],[Time5]]</f>
        <v>10:12</v>
      </c>
      <c r="AB4310" s="1" t="str" cm="1">
        <f t="array" ref="AB4310">IFERROR(IF(Table2[[#This Row],[code]]="","",_xlfn.IFS(AND(Table2[[#This Row],[code]]&lt;400,Table2[[#This Row],[code]]&lt;&gt;""),2,Table2[[#This Row],[code]]&gt;500,4)),"")</f>
        <v/>
      </c>
      <c r="AC4310" s="1" t="str">
        <f>IF(Table2[[#This Row],[Event]]="Penalty",Table2[[#This Row],[number]],IF(Table2[[#This Row],[Event]]="Time-Out",401,""))</f>
        <v/>
      </c>
      <c r="AD4310" s="1">
        <f>ROW(A4309)</f>
        <v>4309</v>
      </c>
      <c r="AE4310" s="1">
        <f>COUNTIFS(Table2[GameID],Table2[[#This Row],[GameID]],Table2[Column1],"&lt;="&amp;Table2[[#This Row],[Column1]])-1</f>
        <v>4</v>
      </c>
    </row>
    <row r="4311" spans="1:31" x14ac:dyDescent="0.45">
      <c r="A4311" t="s">
        <v>361</v>
      </c>
      <c r="B4311" t="str">
        <f>_xlfn.TEXTBEFORE(Table2[[#This Row],[Kamp]]," - ")</f>
        <v>Hvidovre Attack</v>
      </c>
      <c r="C4311" t="str">
        <f>_xlfn.TEXTAFTER(Table2[[#This Row],[Kamp]],"- ")</f>
        <v>Copenhagen FC</v>
      </c>
      <c r="D4311">
        <v>45357</v>
      </c>
      <c r="E4311">
        <v>83637</v>
      </c>
      <c r="F4311">
        <v>20232024</v>
      </c>
      <c r="G4311" t="s">
        <v>418</v>
      </c>
      <c r="H4311" t="s">
        <v>659</v>
      </c>
      <c r="I4311" t="s">
        <v>678</v>
      </c>
      <c r="J4311">
        <v>1</v>
      </c>
      <c r="K4311">
        <v>31138</v>
      </c>
      <c r="L4311">
        <v>1</v>
      </c>
      <c r="M4311" t="s">
        <v>630</v>
      </c>
      <c r="N4311" t="s">
        <v>60</v>
      </c>
      <c r="O4311" t="s">
        <v>74</v>
      </c>
      <c r="P4311">
        <v>4</v>
      </c>
      <c r="Q4311">
        <v>92</v>
      </c>
      <c r="R4311">
        <f>SUMIFS(Table2[number],Table2[Event],"Goal",Table2[H/U],"HOME",Table2[GameID],Table2[[#This Row],[GameID]],Table2[GameTime],"&lt;="&amp;Table2[[#This Row],[GameTime]])</f>
        <v>3</v>
      </c>
      <c r="S4311">
        <f>SUMIFS(Table2[number],Table2[Event],"Goal",Table2[H/U],"AWAY",Table2[GameID],Table2[[#This Row],[GameID]],Table2[GameTime],"&lt;="&amp;Table2[[#This Row],[GameTime]])</f>
        <v>2</v>
      </c>
      <c r="T4311" t="str">
        <f>IF(Table2[[#This Row],[Event]]="Goal",Table2[[#This Row],[Hscore]]&amp;"-"&amp;Table2[[#This Row],[Uscore]],"")</f>
        <v>3-2</v>
      </c>
      <c r="U4311">
        <v>978</v>
      </c>
      <c r="V4311" s="1">
        <f>Table2[[#This Row],[GameTime]]-(Table2[[#This Row],[period]]-1)*1200</f>
        <v>978</v>
      </c>
      <c r="W4311" s="1">
        <f>ROUNDDOWN(Table2[[#This Row],[Time]]/60,0)</f>
        <v>16</v>
      </c>
      <c r="X4311" s="1">
        <f>ROUNDDOWN((Table2[[#This Row],[Time]]/60-Table2[[#This Row],[Time2]])*60,0)</f>
        <v>18</v>
      </c>
      <c r="Y4311" s="1">
        <f>IF(Table2[[#This Row],[Time2]]&lt;10,0&amp;Table2[[#This Row],[Time2]],Table2[[#This Row],[Time2]])</f>
        <v>16</v>
      </c>
      <c r="Z4311" s="1">
        <f>IF(Table2[[#This Row],[Time3]]&lt;10,0&amp;Table2[[#This Row],[Time3]],Table2[[#This Row],[Time3]])</f>
        <v>18</v>
      </c>
      <c r="AA4311" s="2" t="str">
        <f>Table2[[#This Row],[Time4]]&amp;":"&amp;Table2[[#This Row],[Time5]]</f>
        <v>16:18</v>
      </c>
      <c r="AB4311" s="1" t="str" cm="1">
        <f t="array" ref="AB4311">IFERROR(IF(Table2[[#This Row],[code]]="","",_xlfn.IFS(AND(Table2[[#This Row],[code]]&lt;400,Table2[[#This Row],[code]]&lt;&gt;""),2,Table2[[#This Row],[code]]&gt;500,4)),"")</f>
        <v/>
      </c>
      <c r="AC4311" s="1" t="str">
        <f>IF(Table2[[#This Row],[Event]]="Penalty",Table2[[#This Row],[number]],IF(Table2[[#This Row],[Event]]="Time-Out",401,""))</f>
        <v/>
      </c>
      <c r="AD4311" s="1">
        <f>ROW(A4310)</f>
        <v>4310</v>
      </c>
      <c r="AE4311" s="1">
        <f>COUNTIFS(Table2[GameID],Table2[[#This Row],[GameID]],Table2[Column1],"&lt;="&amp;Table2[[#This Row],[Column1]])-1</f>
        <v>5</v>
      </c>
    </row>
    <row r="4312" spans="1:31" x14ac:dyDescent="0.45">
      <c r="A4312" t="s">
        <v>361</v>
      </c>
      <c r="B4312" t="str">
        <f>_xlfn.TEXTBEFORE(Table2[[#This Row],[Kamp]]," - ")</f>
        <v>Hvidovre Attack</v>
      </c>
      <c r="C4312" t="str">
        <f>_xlfn.TEXTAFTER(Table2[[#This Row],[Kamp]],"- ")</f>
        <v>Copenhagen FC</v>
      </c>
      <c r="D4312">
        <v>45357</v>
      </c>
      <c r="E4312">
        <v>83637</v>
      </c>
      <c r="F4312">
        <v>20232024</v>
      </c>
      <c r="G4312" t="s">
        <v>418</v>
      </c>
      <c r="H4312" t="s">
        <v>659</v>
      </c>
      <c r="I4312" t="s">
        <v>678</v>
      </c>
      <c r="J4312">
        <v>2</v>
      </c>
      <c r="K4312">
        <v>31138</v>
      </c>
      <c r="L4312">
        <v>1</v>
      </c>
      <c r="M4312" t="s">
        <v>630</v>
      </c>
      <c r="N4312" t="s">
        <v>68</v>
      </c>
      <c r="O4312" t="s">
        <v>634</v>
      </c>
      <c r="P4312">
        <v>25</v>
      </c>
      <c r="Q4312" t="s">
        <v>634</v>
      </c>
      <c r="R4312">
        <f>SUMIFS(Table2[number],Table2[Event],"Goal",Table2[H/U],"HOME",Table2[GameID],Table2[[#This Row],[GameID]],Table2[GameTime],"&lt;="&amp;Table2[[#This Row],[GameTime]])</f>
        <v>4</v>
      </c>
      <c r="S4312">
        <f>SUMIFS(Table2[number],Table2[Event],"Goal",Table2[H/U],"AWAY",Table2[GameID],Table2[[#This Row],[GameID]],Table2[GameTime],"&lt;="&amp;Table2[[#This Row],[GameTime]])</f>
        <v>2</v>
      </c>
      <c r="T4312" t="str">
        <f>IF(Table2[[#This Row],[Event]]="Goal",Table2[[#This Row],[Hscore]]&amp;"-"&amp;Table2[[#This Row],[Uscore]],"")</f>
        <v>4-2</v>
      </c>
      <c r="U4312">
        <v>1220</v>
      </c>
      <c r="V4312" s="1">
        <f>Table2[[#This Row],[GameTime]]-(Table2[[#This Row],[period]]-1)*1200</f>
        <v>20</v>
      </c>
      <c r="W4312" s="1">
        <f>ROUNDDOWN(Table2[[#This Row],[Time]]/60,0)</f>
        <v>0</v>
      </c>
      <c r="X4312" s="1">
        <f>ROUNDDOWN((Table2[[#This Row],[Time]]/60-Table2[[#This Row],[Time2]])*60,0)</f>
        <v>20</v>
      </c>
      <c r="Y4312" s="1" t="str">
        <f>IF(Table2[[#This Row],[Time2]]&lt;10,0&amp;Table2[[#This Row],[Time2]],Table2[[#This Row],[Time2]])</f>
        <v>00</v>
      </c>
      <c r="Z4312" s="1">
        <f>IF(Table2[[#This Row],[Time3]]&lt;10,0&amp;Table2[[#This Row],[Time3]],Table2[[#This Row],[Time3]])</f>
        <v>20</v>
      </c>
      <c r="AA4312" s="2" t="str">
        <f>Table2[[#This Row],[Time4]]&amp;":"&amp;Table2[[#This Row],[Time5]]</f>
        <v>00:20</v>
      </c>
      <c r="AB4312" s="1" t="str" cm="1">
        <f t="array" ref="AB4312">IFERROR(IF(Table2[[#This Row],[code]]="","",_xlfn.IFS(AND(Table2[[#This Row],[code]]&lt;400,Table2[[#This Row],[code]]&lt;&gt;""),2,Table2[[#This Row],[code]]&gt;500,4)),"")</f>
        <v/>
      </c>
      <c r="AC4312" s="1" t="str">
        <f>IF(Table2[[#This Row],[Event]]="Penalty",Table2[[#This Row],[number]],IF(Table2[[#This Row],[Event]]="Time-Out",401,""))</f>
        <v/>
      </c>
      <c r="AD4312" s="1">
        <f>ROW(A4311)</f>
        <v>4311</v>
      </c>
      <c r="AE4312" s="1">
        <f>COUNTIFS(Table2[GameID],Table2[[#This Row],[GameID]],Table2[Column1],"&lt;="&amp;Table2[[#This Row],[Column1]])-1</f>
        <v>6</v>
      </c>
    </row>
    <row r="4313" spans="1:31" x14ac:dyDescent="0.45">
      <c r="A4313" t="s">
        <v>361</v>
      </c>
      <c r="B4313" t="str">
        <f>_xlfn.TEXTBEFORE(Table2[[#This Row],[Kamp]]," - ")</f>
        <v>Hvidovre Attack</v>
      </c>
      <c r="C4313" t="str">
        <f>_xlfn.TEXTAFTER(Table2[[#This Row],[Kamp]],"- ")</f>
        <v>Copenhagen FC</v>
      </c>
      <c r="D4313">
        <v>45357</v>
      </c>
      <c r="E4313">
        <v>83637</v>
      </c>
      <c r="F4313">
        <v>20232024</v>
      </c>
      <c r="G4313" t="s">
        <v>418</v>
      </c>
      <c r="H4313" t="s">
        <v>667</v>
      </c>
      <c r="I4313" t="s">
        <v>677</v>
      </c>
      <c r="J4313">
        <v>2</v>
      </c>
      <c r="K4313">
        <v>31140</v>
      </c>
      <c r="L4313">
        <v>1</v>
      </c>
      <c r="M4313" t="s">
        <v>630</v>
      </c>
      <c r="N4313" t="s">
        <v>252</v>
      </c>
      <c r="O4313" t="s">
        <v>634</v>
      </c>
      <c r="P4313">
        <v>68</v>
      </c>
      <c r="Q4313" t="s">
        <v>634</v>
      </c>
      <c r="R4313">
        <f>SUMIFS(Table2[number],Table2[Event],"Goal",Table2[H/U],"HOME",Table2[GameID],Table2[[#This Row],[GameID]],Table2[GameTime],"&lt;="&amp;Table2[[#This Row],[GameTime]])</f>
        <v>4</v>
      </c>
      <c r="S4313">
        <f>SUMIFS(Table2[number],Table2[Event],"Goal",Table2[H/U],"AWAY",Table2[GameID],Table2[[#This Row],[GameID]],Table2[GameTime],"&lt;="&amp;Table2[[#This Row],[GameTime]])</f>
        <v>3</v>
      </c>
      <c r="T4313" t="str">
        <f>IF(Table2[[#This Row],[Event]]="Goal",Table2[[#This Row],[Hscore]]&amp;"-"&amp;Table2[[#This Row],[Uscore]],"")</f>
        <v>4-3</v>
      </c>
      <c r="U4313">
        <v>1462</v>
      </c>
      <c r="V4313" s="1">
        <f>Table2[[#This Row],[GameTime]]-(Table2[[#This Row],[period]]-1)*1200</f>
        <v>262</v>
      </c>
      <c r="W4313" s="1">
        <f>ROUNDDOWN(Table2[[#This Row],[Time]]/60,0)</f>
        <v>4</v>
      </c>
      <c r="X4313" s="1">
        <f>ROUNDDOWN((Table2[[#This Row],[Time]]/60-Table2[[#This Row],[Time2]])*60,0)</f>
        <v>22</v>
      </c>
      <c r="Y4313" s="1" t="str">
        <f>IF(Table2[[#This Row],[Time2]]&lt;10,0&amp;Table2[[#This Row],[Time2]],Table2[[#This Row],[Time2]])</f>
        <v>04</v>
      </c>
      <c r="Z4313" s="1">
        <f>IF(Table2[[#This Row],[Time3]]&lt;10,0&amp;Table2[[#This Row],[Time3]],Table2[[#This Row],[Time3]])</f>
        <v>22</v>
      </c>
      <c r="AA4313" s="2" t="str">
        <f>Table2[[#This Row],[Time4]]&amp;":"&amp;Table2[[#This Row],[Time5]]</f>
        <v>04:22</v>
      </c>
      <c r="AB4313" s="1" t="str" cm="1">
        <f t="array" ref="AB4313">IFERROR(IF(Table2[[#This Row],[code]]="","",_xlfn.IFS(AND(Table2[[#This Row],[code]]&lt;400,Table2[[#This Row],[code]]&lt;&gt;""),2,Table2[[#This Row],[code]]&gt;500,4)),"")</f>
        <v/>
      </c>
      <c r="AC4313" s="1" t="str">
        <f>IF(Table2[[#This Row],[Event]]="Penalty",Table2[[#This Row],[number]],IF(Table2[[#This Row],[Event]]="Time-Out",401,""))</f>
        <v/>
      </c>
      <c r="AD4313" s="1">
        <f>ROW(A4312)</f>
        <v>4312</v>
      </c>
      <c r="AE4313" s="1">
        <f>COUNTIFS(Table2[GameID],Table2[[#This Row],[GameID]],Table2[Column1],"&lt;="&amp;Table2[[#This Row],[Column1]])-1</f>
        <v>7</v>
      </c>
    </row>
    <row r="4314" spans="1:31" x14ac:dyDescent="0.45">
      <c r="A4314" t="s">
        <v>361</v>
      </c>
      <c r="B4314" t="str">
        <f>_xlfn.TEXTBEFORE(Table2[[#This Row],[Kamp]]," - ")</f>
        <v>Hvidovre Attack</v>
      </c>
      <c r="C4314" t="str">
        <f>_xlfn.TEXTAFTER(Table2[[#This Row],[Kamp]],"- ")</f>
        <v>Copenhagen FC</v>
      </c>
      <c r="D4314">
        <v>45357</v>
      </c>
      <c r="E4314">
        <v>83637</v>
      </c>
      <c r="F4314">
        <v>20232024</v>
      </c>
      <c r="G4314" t="s">
        <v>418</v>
      </c>
      <c r="H4314" t="s">
        <v>659</v>
      </c>
      <c r="I4314" t="s">
        <v>678</v>
      </c>
      <c r="J4314">
        <v>2</v>
      </c>
      <c r="K4314">
        <v>31138</v>
      </c>
      <c r="L4314">
        <v>1</v>
      </c>
      <c r="M4314" t="s">
        <v>630</v>
      </c>
      <c r="N4314" t="s">
        <v>128</v>
      </c>
      <c r="O4314" t="s">
        <v>634</v>
      </c>
      <c r="P4314">
        <v>12</v>
      </c>
      <c r="Q4314" t="s">
        <v>634</v>
      </c>
      <c r="R4314">
        <f>SUMIFS(Table2[number],Table2[Event],"Goal",Table2[H/U],"HOME",Table2[GameID],Table2[[#This Row],[GameID]],Table2[GameTime],"&lt;="&amp;Table2[[#This Row],[GameTime]])</f>
        <v>5</v>
      </c>
      <c r="S4314">
        <f>SUMIFS(Table2[number],Table2[Event],"Goal",Table2[H/U],"AWAY",Table2[GameID],Table2[[#This Row],[GameID]],Table2[GameTime],"&lt;="&amp;Table2[[#This Row],[GameTime]])</f>
        <v>3</v>
      </c>
      <c r="T4314" t="str">
        <f>IF(Table2[[#This Row],[Event]]="Goal",Table2[[#This Row],[Hscore]]&amp;"-"&amp;Table2[[#This Row],[Uscore]],"")</f>
        <v>5-3</v>
      </c>
      <c r="U4314">
        <v>1535</v>
      </c>
      <c r="V4314" s="1">
        <f>Table2[[#This Row],[GameTime]]-(Table2[[#This Row],[period]]-1)*1200</f>
        <v>335</v>
      </c>
      <c r="W4314" s="1">
        <f>ROUNDDOWN(Table2[[#This Row],[Time]]/60,0)</f>
        <v>5</v>
      </c>
      <c r="X4314" s="1">
        <f>ROUNDDOWN((Table2[[#This Row],[Time]]/60-Table2[[#This Row],[Time2]])*60,0)</f>
        <v>35</v>
      </c>
      <c r="Y4314" s="1" t="str">
        <f>IF(Table2[[#This Row],[Time2]]&lt;10,0&amp;Table2[[#This Row],[Time2]],Table2[[#This Row],[Time2]])</f>
        <v>05</v>
      </c>
      <c r="Z4314" s="1">
        <f>IF(Table2[[#This Row],[Time3]]&lt;10,0&amp;Table2[[#This Row],[Time3]],Table2[[#This Row],[Time3]])</f>
        <v>35</v>
      </c>
      <c r="AA4314" s="2" t="str">
        <f>Table2[[#This Row],[Time4]]&amp;":"&amp;Table2[[#This Row],[Time5]]</f>
        <v>05:35</v>
      </c>
      <c r="AB4314" s="1" t="str" cm="1">
        <f t="array" ref="AB4314">IFERROR(IF(Table2[[#This Row],[code]]="","",_xlfn.IFS(AND(Table2[[#This Row],[code]]&lt;400,Table2[[#This Row],[code]]&lt;&gt;""),2,Table2[[#This Row],[code]]&gt;500,4)),"")</f>
        <v/>
      </c>
      <c r="AC4314" s="1" t="str">
        <f>IF(Table2[[#This Row],[Event]]="Penalty",Table2[[#This Row],[number]],IF(Table2[[#This Row],[Event]]="Time-Out",401,""))</f>
        <v/>
      </c>
      <c r="AD4314" s="1">
        <f>ROW(A4313)</f>
        <v>4313</v>
      </c>
      <c r="AE4314" s="1">
        <f>COUNTIFS(Table2[GameID],Table2[[#This Row],[GameID]],Table2[Column1],"&lt;="&amp;Table2[[#This Row],[Column1]])-1</f>
        <v>8</v>
      </c>
    </row>
    <row r="4315" spans="1:31" x14ac:dyDescent="0.45">
      <c r="A4315" t="s">
        <v>361</v>
      </c>
      <c r="B4315" t="str">
        <f>_xlfn.TEXTBEFORE(Table2[[#This Row],[Kamp]]," - ")</f>
        <v>Hvidovre Attack</v>
      </c>
      <c r="C4315" t="str">
        <f>_xlfn.TEXTAFTER(Table2[[#This Row],[Kamp]],"- ")</f>
        <v>Copenhagen FC</v>
      </c>
      <c r="D4315">
        <v>45357</v>
      </c>
      <c r="E4315">
        <v>83637</v>
      </c>
      <c r="F4315">
        <v>20232024</v>
      </c>
      <c r="G4315" t="s">
        <v>418</v>
      </c>
      <c r="H4315" t="s">
        <v>659</v>
      </c>
      <c r="I4315" t="s">
        <v>678</v>
      </c>
      <c r="J4315">
        <v>2</v>
      </c>
      <c r="K4315">
        <v>31138</v>
      </c>
      <c r="L4315">
        <v>1</v>
      </c>
      <c r="M4315" t="s">
        <v>630</v>
      </c>
      <c r="N4315" t="s">
        <v>68</v>
      </c>
      <c r="O4315" t="s">
        <v>634</v>
      </c>
      <c r="P4315">
        <v>25</v>
      </c>
      <c r="Q4315" t="s">
        <v>634</v>
      </c>
      <c r="R4315">
        <f>SUMIFS(Table2[number],Table2[Event],"Goal",Table2[H/U],"HOME",Table2[GameID],Table2[[#This Row],[GameID]],Table2[GameTime],"&lt;="&amp;Table2[[#This Row],[GameTime]])</f>
        <v>6</v>
      </c>
      <c r="S4315">
        <f>SUMIFS(Table2[number],Table2[Event],"Goal",Table2[H/U],"AWAY",Table2[GameID],Table2[[#This Row],[GameID]],Table2[GameTime],"&lt;="&amp;Table2[[#This Row],[GameTime]])</f>
        <v>3</v>
      </c>
      <c r="T4315" t="str">
        <f>IF(Table2[[#This Row],[Event]]="Goal",Table2[[#This Row],[Hscore]]&amp;"-"&amp;Table2[[#This Row],[Uscore]],"")</f>
        <v>6-3</v>
      </c>
      <c r="U4315">
        <v>2028</v>
      </c>
      <c r="V4315" s="1">
        <f>Table2[[#This Row],[GameTime]]-(Table2[[#This Row],[period]]-1)*1200</f>
        <v>828</v>
      </c>
      <c r="W4315" s="1">
        <f>ROUNDDOWN(Table2[[#This Row],[Time]]/60,0)</f>
        <v>13</v>
      </c>
      <c r="X4315" s="1">
        <f>ROUNDDOWN((Table2[[#This Row],[Time]]/60-Table2[[#This Row],[Time2]])*60,0)</f>
        <v>48</v>
      </c>
      <c r="Y4315" s="1">
        <f>IF(Table2[[#This Row],[Time2]]&lt;10,0&amp;Table2[[#This Row],[Time2]],Table2[[#This Row],[Time2]])</f>
        <v>13</v>
      </c>
      <c r="Z4315" s="1">
        <f>IF(Table2[[#This Row],[Time3]]&lt;10,0&amp;Table2[[#This Row],[Time3]],Table2[[#This Row],[Time3]])</f>
        <v>48</v>
      </c>
      <c r="AA4315" s="2" t="str">
        <f>Table2[[#This Row],[Time4]]&amp;":"&amp;Table2[[#This Row],[Time5]]</f>
        <v>13:48</v>
      </c>
      <c r="AB4315" s="1" t="str" cm="1">
        <f t="array" ref="AB4315">IFERROR(IF(Table2[[#This Row],[code]]="","",_xlfn.IFS(AND(Table2[[#This Row],[code]]&lt;400,Table2[[#This Row],[code]]&lt;&gt;""),2,Table2[[#This Row],[code]]&gt;500,4)),"")</f>
        <v/>
      </c>
      <c r="AC4315" s="1" t="str">
        <f>IF(Table2[[#This Row],[Event]]="Penalty",Table2[[#This Row],[number]],IF(Table2[[#This Row],[Event]]="Time-Out",401,""))</f>
        <v/>
      </c>
      <c r="AD4315" s="1">
        <f>ROW(A4314)</f>
        <v>4314</v>
      </c>
      <c r="AE4315" s="1">
        <f>COUNTIFS(Table2[GameID],Table2[[#This Row],[GameID]],Table2[Column1],"&lt;="&amp;Table2[[#This Row],[Column1]])-1</f>
        <v>9</v>
      </c>
    </row>
    <row r="4316" spans="1:31" x14ac:dyDescent="0.45">
      <c r="A4316" t="s">
        <v>361</v>
      </c>
      <c r="B4316" t="str">
        <f>_xlfn.TEXTBEFORE(Table2[[#This Row],[Kamp]]," - ")</f>
        <v>Hvidovre Attack</v>
      </c>
      <c r="C4316" t="str">
        <f>_xlfn.TEXTAFTER(Table2[[#This Row],[Kamp]],"- ")</f>
        <v>Copenhagen FC</v>
      </c>
      <c r="D4316">
        <v>45357</v>
      </c>
      <c r="E4316">
        <v>83637</v>
      </c>
      <c r="F4316">
        <v>20232024</v>
      </c>
      <c r="G4316" t="s">
        <v>418</v>
      </c>
      <c r="H4316" t="s">
        <v>667</v>
      </c>
      <c r="I4316" t="s">
        <v>677</v>
      </c>
      <c r="J4316">
        <v>2</v>
      </c>
      <c r="K4316">
        <v>31140</v>
      </c>
      <c r="L4316">
        <v>0</v>
      </c>
      <c r="M4316" t="s">
        <v>633</v>
      </c>
      <c r="N4316" t="s">
        <v>634</v>
      </c>
      <c r="O4316" t="s">
        <v>634</v>
      </c>
      <c r="P4316" t="s">
        <v>634</v>
      </c>
      <c r="Q4316" t="s">
        <v>634</v>
      </c>
      <c r="R4316">
        <f>SUMIFS(Table2[number],Table2[Event],"Goal",Table2[H/U],"HOME",Table2[GameID],Table2[[#This Row],[GameID]],Table2[GameTime],"&lt;="&amp;Table2[[#This Row],[GameTime]])</f>
        <v>6</v>
      </c>
      <c r="S4316">
        <f>SUMIFS(Table2[number],Table2[Event],"Goal",Table2[H/U],"AWAY",Table2[GameID],Table2[[#This Row],[GameID]],Table2[GameTime],"&lt;="&amp;Table2[[#This Row],[GameTime]])</f>
        <v>3</v>
      </c>
      <c r="T4316" t="str">
        <f>IF(Table2[[#This Row],[Event]]="Goal",Table2[[#This Row],[Hscore]]&amp;"-"&amp;Table2[[#This Row],[Uscore]],"")</f>
        <v/>
      </c>
      <c r="U4316">
        <v>2028</v>
      </c>
      <c r="V4316" s="1">
        <f>Table2[[#This Row],[GameTime]]-(Table2[[#This Row],[period]]-1)*1200</f>
        <v>828</v>
      </c>
      <c r="W4316" s="1">
        <f>ROUNDDOWN(Table2[[#This Row],[Time]]/60,0)</f>
        <v>13</v>
      </c>
      <c r="X4316" s="1">
        <f>ROUNDDOWN((Table2[[#This Row],[Time]]/60-Table2[[#This Row],[Time2]])*60,0)</f>
        <v>48</v>
      </c>
      <c r="Y4316" s="1">
        <f>IF(Table2[[#This Row],[Time2]]&lt;10,0&amp;Table2[[#This Row],[Time2]],Table2[[#This Row],[Time2]])</f>
        <v>13</v>
      </c>
      <c r="Z4316" s="1">
        <f>IF(Table2[[#This Row],[Time3]]&lt;10,0&amp;Table2[[#This Row],[Time3]],Table2[[#This Row],[Time3]])</f>
        <v>48</v>
      </c>
      <c r="AA4316" s="2" t="str">
        <f>Table2[[#This Row],[Time4]]&amp;":"&amp;Table2[[#This Row],[Time5]]</f>
        <v>13:48</v>
      </c>
      <c r="AB4316" s="1" t="str" cm="1">
        <f t="array" ref="AB4316">IFERROR(IF(Table2[[#This Row],[code]]="","",_xlfn.IFS(AND(Table2[[#This Row],[code]]&lt;400,Table2[[#This Row],[code]]&lt;&gt;""),2,Table2[[#This Row],[code]]&gt;500,4)),"")</f>
        <v/>
      </c>
      <c r="AC4316" s="1">
        <f>IF(Table2[[#This Row],[Event]]="Penalty",Table2[[#This Row],[number]],IF(Table2[[#This Row],[Event]]="Time-Out",401,""))</f>
        <v>401</v>
      </c>
      <c r="AD4316" s="1">
        <f>ROW(A4315)</f>
        <v>4315</v>
      </c>
      <c r="AE4316" s="1">
        <f>COUNTIFS(Table2[GameID],Table2[[#This Row],[GameID]],Table2[Column1],"&lt;="&amp;Table2[[#This Row],[Column1]])-1</f>
        <v>10</v>
      </c>
    </row>
    <row r="4317" spans="1:31" x14ac:dyDescent="0.45">
      <c r="A4317" t="s">
        <v>361</v>
      </c>
      <c r="B4317" t="str">
        <f>_xlfn.TEXTBEFORE(Table2[[#This Row],[Kamp]]," - ")</f>
        <v>Hvidovre Attack</v>
      </c>
      <c r="C4317" t="str">
        <f>_xlfn.TEXTAFTER(Table2[[#This Row],[Kamp]],"- ")</f>
        <v>Copenhagen FC</v>
      </c>
      <c r="D4317">
        <v>45357</v>
      </c>
      <c r="E4317">
        <v>83637</v>
      </c>
      <c r="F4317">
        <v>20232024</v>
      </c>
      <c r="G4317" t="s">
        <v>418</v>
      </c>
      <c r="H4317" t="s">
        <v>667</v>
      </c>
      <c r="I4317" t="s">
        <v>677</v>
      </c>
      <c r="J4317">
        <v>2</v>
      </c>
      <c r="K4317">
        <v>31140</v>
      </c>
      <c r="L4317">
        <v>1</v>
      </c>
      <c r="M4317" t="s">
        <v>630</v>
      </c>
      <c r="N4317" t="s">
        <v>240</v>
      </c>
      <c r="O4317" t="s">
        <v>59</v>
      </c>
      <c r="P4317">
        <v>3</v>
      </c>
      <c r="Q4317">
        <v>9</v>
      </c>
      <c r="R4317">
        <f>SUMIFS(Table2[number],Table2[Event],"Goal",Table2[H/U],"HOME",Table2[GameID],Table2[[#This Row],[GameID]],Table2[GameTime],"&lt;="&amp;Table2[[#This Row],[GameTime]])</f>
        <v>6</v>
      </c>
      <c r="S4317">
        <f>SUMIFS(Table2[number],Table2[Event],"Goal",Table2[H/U],"AWAY",Table2[GameID],Table2[[#This Row],[GameID]],Table2[GameTime],"&lt;="&amp;Table2[[#This Row],[GameTime]])</f>
        <v>4</v>
      </c>
      <c r="T4317" t="str">
        <f>IF(Table2[[#This Row],[Event]]="Goal",Table2[[#This Row],[Hscore]]&amp;"-"&amp;Table2[[#This Row],[Uscore]],"")</f>
        <v>6-4</v>
      </c>
      <c r="U4317">
        <v>2064</v>
      </c>
      <c r="V4317" s="1">
        <f>Table2[[#This Row],[GameTime]]-(Table2[[#This Row],[period]]-1)*1200</f>
        <v>864</v>
      </c>
      <c r="W4317" s="1">
        <f>ROUNDDOWN(Table2[[#This Row],[Time]]/60,0)</f>
        <v>14</v>
      </c>
      <c r="X4317" s="1">
        <f>ROUNDDOWN((Table2[[#This Row],[Time]]/60-Table2[[#This Row],[Time2]])*60,0)</f>
        <v>24</v>
      </c>
      <c r="Y4317" s="1">
        <f>IF(Table2[[#This Row],[Time2]]&lt;10,0&amp;Table2[[#This Row],[Time2]],Table2[[#This Row],[Time2]])</f>
        <v>14</v>
      </c>
      <c r="Z4317" s="1">
        <f>IF(Table2[[#This Row],[Time3]]&lt;10,0&amp;Table2[[#This Row],[Time3]],Table2[[#This Row],[Time3]])</f>
        <v>24</v>
      </c>
      <c r="AA4317" s="2" t="str">
        <f>Table2[[#This Row],[Time4]]&amp;":"&amp;Table2[[#This Row],[Time5]]</f>
        <v>14:24</v>
      </c>
      <c r="AB4317" s="1" t="str" cm="1">
        <f t="array" ref="AB4317">IFERROR(IF(Table2[[#This Row],[code]]="","",_xlfn.IFS(AND(Table2[[#This Row],[code]]&lt;400,Table2[[#This Row],[code]]&lt;&gt;""),2,Table2[[#This Row],[code]]&gt;500,4)),"")</f>
        <v/>
      </c>
      <c r="AC4317" s="1" t="str">
        <f>IF(Table2[[#This Row],[Event]]="Penalty",Table2[[#This Row],[number]],IF(Table2[[#This Row],[Event]]="Time-Out",401,""))</f>
        <v/>
      </c>
      <c r="AD4317" s="1">
        <f>ROW(A4316)</f>
        <v>4316</v>
      </c>
      <c r="AE4317" s="1">
        <f>COUNTIFS(Table2[GameID],Table2[[#This Row],[GameID]],Table2[Column1],"&lt;="&amp;Table2[[#This Row],[Column1]])-1</f>
        <v>11</v>
      </c>
    </row>
    <row r="4318" spans="1:31" x14ac:dyDescent="0.45">
      <c r="A4318" t="s">
        <v>361</v>
      </c>
      <c r="B4318" t="str">
        <f>_xlfn.TEXTBEFORE(Table2[[#This Row],[Kamp]]," - ")</f>
        <v>Hvidovre Attack</v>
      </c>
      <c r="C4318" t="str">
        <f>_xlfn.TEXTAFTER(Table2[[#This Row],[Kamp]],"- ")</f>
        <v>Copenhagen FC</v>
      </c>
      <c r="D4318">
        <v>45357</v>
      </c>
      <c r="E4318">
        <v>83637</v>
      </c>
      <c r="F4318">
        <v>20232024</v>
      </c>
      <c r="G4318" t="s">
        <v>418</v>
      </c>
      <c r="H4318" t="s">
        <v>659</v>
      </c>
      <c r="I4318" t="s">
        <v>678</v>
      </c>
      <c r="J4318">
        <v>2</v>
      </c>
      <c r="K4318">
        <v>31138</v>
      </c>
      <c r="L4318">
        <v>1</v>
      </c>
      <c r="M4318" t="s">
        <v>630</v>
      </c>
      <c r="N4318" t="s">
        <v>71</v>
      </c>
      <c r="O4318" t="s">
        <v>634</v>
      </c>
      <c r="P4318">
        <v>55</v>
      </c>
      <c r="Q4318" t="s">
        <v>634</v>
      </c>
      <c r="R4318">
        <f>SUMIFS(Table2[number],Table2[Event],"Goal",Table2[H/U],"HOME",Table2[GameID],Table2[[#This Row],[GameID]],Table2[GameTime],"&lt;="&amp;Table2[[#This Row],[GameTime]])</f>
        <v>7</v>
      </c>
      <c r="S4318">
        <f>SUMIFS(Table2[number],Table2[Event],"Goal",Table2[H/U],"AWAY",Table2[GameID],Table2[[#This Row],[GameID]],Table2[GameTime],"&lt;="&amp;Table2[[#This Row],[GameTime]])</f>
        <v>4</v>
      </c>
      <c r="T4318" t="str">
        <f>IF(Table2[[#This Row],[Event]]="Goal",Table2[[#This Row],[Hscore]]&amp;"-"&amp;Table2[[#This Row],[Uscore]],"")</f>
        <v>7-4</v>
      </c>
      <c r="U4318">
        <v>2107</v>
      </c>
      <c r="V4318" s="1">
        <f>Table2[[#This Row],[GameTime]]-(Table2[[#This Row],[period]]-1)*1200</f>
        <v>907</v>
      </c>
      <c r="W4318" s="1">
        <f>ROUNDDOWN(Table2[[#This Row],[Time]]/60,0)</f>
        <v>15</v>
      </c>
      <c r="X4318" s="1">
        <f>ROUNDDOWN((Table2[[#This Row],[Time]]/60-Table2[[#This Row],[Time2]])*60,0)</f>
        <v>7</v>
      </c>
      <c r="Y4318" s="1">
        <f>IF(Table2[[#This Row],[Time2]]&lt;10,0&amp;Table2[[#This Row],[Time2]],Table2[[#This Row],[Time2]])</f>
        <v>15</v>
      </c>
      <c r="Z4318" s="1" t="str">
        <f>IF(Table2[[#This Row],[Time3]]&lt;10,0&amp;Table2[[#This Row],[Time3]],Table2[[#This Row],[Time3]])</f>
        <v>07</v>
      </c>
      <c r="AA4318" s="2" t="str">
        <f>Table2[[#This Row],[Time4]]&amp;":"&amp;Table2[[#This Row],[Time5]]</f>
        <v>15:07</v>
      </c>
      <c r="AB4318" s="1" t="str" cm="1">
        <f t="array" ref="AB4318">IFERROR(IF(Table2[[#This Row],[code]]="","",_xlfn.IFS(AND(Table2[[#This Row],[code]]&lt;400,Table2[[#This Row],[code]]&lt;&gt;""),2,Table2[[#This Row],[code]]&gt;500,4)),"")</f>
        <v/>
      </c>
      <c r="AC4318" s="1" t="str">
        <f>IF(Table2[[#This Row],[Event]]="Penalty",Table2[[#This Row],[number]],IF(Table2[[#This Row],[Event]]="Time-Out",401,""))</f>
        <v/>
      </c>
      <c r="AD4318" s="1">
        <f>ROW(A4317)</f>
        <v>4317</v>
      </c>
      <c r="AE4318" s="1">
        <f>COUNTIFS(Table2[GameID],Table2[[#This Row],[GameID]],Table2[Column1],"&lt;="&amp;Table2[[#This Row],[Column1]])-1</f>
        <v>12</v>
      </c>
    </row>
    <row r="4319" spans="1:31" x14ac:dyDescent="0.45">
      <c r="A4319" t="s">
        <v>361</v>
      </c>
      <c r="B4319" t="str">
        <f>_xlfn.TEXTBEFORE(Table2[[#This Row],[Kamp]]," - ")</f>
        <v>Hvidovre Attack</v>
      </c>
      <c r="C4319" t="str">
        <f>_xlfn.TEXTAFTER(Table2[[#This Row],[Kamp]],"- ")</f>
        <v>Copenhagen FC</v>
      </c>
      <c r="D4319">
        <v>45357</v>
      </c>
      <c r="E4319">
        <v>83637</v>
      </c>
      <c r="F4319">
        <v>20232024</v>
      </c>
      <c r="G4319" t="s">
        <v>418</v>
      </c>
      <c r="H4319" t="s">
        <v>659</v>
      </c>
      <c r="I4319" t="s">
        <v>678</v>
      </c>
      <c r="J4319">
        <v>2</v>
      </c>
      <c r="K4319">
        <v>31138</v>
      </c>
      <c r="L4319">
        <v>1</v>
      </c>
      <c r="M4319" t="s">
        <v>630</v>
      </c>
      <c r="N4319" t="s">
        <v>191</v>
      </c>
      <c r="O4319" t="s">
        <v>634</v>
      </c>
      <c r="P4319">
        <v>89</v>
      </c>
      <c r="Q4319" t="s">
        <v>634</v>
      </c>
      <c r="R4319">
        <f>SUMIFS(Table2[number],Table2[Event],"Goal",Table2[H/U],"HOME",Table2[GameID],Table2[[#This Row],[GameID]],Table2[GameTime],"&lt;="&amp;Table2[[#This Row],[GameTime]])</f>
        <v>8</v>
      </c>
      <c r="S4319">
        <f>SUMIFS(Table2[number],Table2[Event],"Goal",Table2[H/U],"AWAY",Table2[GameID],Table2[[#This Row],[GameID]],Table2[GameTime],"&lt;="&amp;Table2[[#This Row],[GameTime]])</f>
        <v>4</v>
      </c>
      <c r="T4319" t="str">
        <f>IF(Table2[[#This Row],[Event]]="Goal",Table2[[#This Row],[Hscore]]&amp;"-"&amp;Table2[[#This Row],[Uscore]],"")</f>
        <v>8-4</v>
      </c>
      <c r="U4319">
        <v>2317</v>
      </c>
      <c r="V4319" s="1">
        <f>Table2[[#This Row],[GameTime]]-(Table2[[#This Row],[period]]-1)*1200</f>
        <v>1117</v>
      </c>
      <c r="W4319" s="1">
        <f>ROUNDDOWN(Table2[[#This Row],[Time]]/60,0)</f>
        <v>18</v>
      </c>
      <c r="X4319" s="1">
        <f>ROUNDDOWN((Table2[[#This Row],[Time]]/60-Table2[[#This Row],[Time2]])*60,0)</f>
        <v>37</v>
      </c>
      <c r="Y4319" s="1">
        <f>IF(Table2[[#This Row],[Time2]]&lt;10,0&amp;Table2[[#This Row],[Time2]],Table2[[#This Row],[Time2]])</f>
        <v>18</v>
      </c>
      <c r="Z4319" s="1">
        <f>IF(Table2[[#This Row],[Time3]]&lt;10,0&amp;Table2[[#This Row],[Time3]],Table2[[#This Row],[Time3]])</f>
        <v>37</v>
      </c>
      <c r="AA4319" s="2" t="str">
        <f>Table2[[#This Row],[Time4]]&amp;":"&amp;Table2[[#This Row],[Time5]]</f>
        <v>18:37</v>
      </c>
      <c r="AB4319" s="1" t="str" cm="1">
        <f t="array" ref="AB4319">IFERROR(IF(Table2[[#This Row],[code]]="","",_xlfn.IFS(AND(Table2[[#This Row],[code]]&lt;400,Table2[[#This Row],[code]]&lt;&gt;""),2,Table2[[#This Row],[code]]&gt;500,4)),"")</f>
        <v/>
      </c>
      <c r="AC4319" s="1" t="str">
        <f>IF(Table2[[#This Row],[Event]]="Penalty",Table2[[#This Row],[number]],IF(Table2[[#This Row],[Event]]="Time-Out",401,""))</f>
        <v/>
      </c>
      <c r="AD4319" s="1">
        <f>ROW(A4318)</f>
        <v>4318</v>
      </c>
      <c r="AE4319" s="1">
        <f>COUNTIFS(Table2[GameID],Table2[[#This Row],[GameID]],Table2[Column1],"&lt;="&amp;Table2[[#This Row],[Column1]])-1</f>
        <v>13</v>
      </c>
    </row>
    <row r="4320" spans="1:31" x14ac:dyDescent="0.45">
      <c r="A4320" t="s">
        <v>361</v>
      </c>
      <c r="B4320" t="str">
        <f>_xlfn.TEXTBEFORE(Table2[[#This Row],[Kamp]]," - ")</f>
        <v>Hvidovre Attack</v>
      </c>
      <c r="C4320" t="str">
        <f>_xlfn.TEXTAFTER(Table2[[#This Row],[Kamp]],"- ")</f>
        <v>Copenhagen FC</v>
      </c>
      <c r="D4320">
        <v>45357</v>
      </c>
      <c r="E4320">
        <v>83637</v>
      </c>
      <c r="F4320">
        <v>20232024</v>
      </c>
      <c r="G4320" t="s">
        <v>418</v>
      </c>
      <c r="H4320" t="s">
        <v>659</v>
      </c>
      <c r="I4320" t="s">
        <v>678</v>
      </c>
      <c r="J4320">
        <v>3</v>
      </c>
      <c r="K4320">
        <v>31138</v>
      </c>
      <c r="L4320">
        <v>201</v>
      </c>
      <c r="M4320" t="s">
        <v>631</v>
      </c>
      <c r="N4320" t="s">
        <v>71</v>
      </c>
      <c r="O4320" t="s">
        <v>634</v>
      </c>
      <c r="P4320">
        <v>55</v>
      </c>
      <c r="Q4320" t="s">
        <v>634</v>
      </c>
      <c r="R4320">
        <f>SUMIFS(Table2[number],Table2[Event],"Goal",Table2[H/U],"HOME",Table2[GameID],Table2[[#This Row],[GameID]],Table2[GameTime],"&lt;="&amp;Table2[[#This Row],[GameTime]])</f>
        <v>8</v>
      </c>
      <c r="S4320">
        <f>SUMIFS(Table2[number],Table2[Event],"Goal",Table2[H/U],"AWAY",Table2[GameID],Table2[[#This Row],[GameID]],Table2[GameTime],"&lt;="&amp;Table2[[#This Row],[GameTime]])</f>
        <v>4</v>
      </c>
      <c r="T4320" t="str">
        <f>IF(Table2[[#This Row],[Event]]="Goal",Table2[[#This Row],[Hscore]]&amp;"-"&amp;Table2[[#This Row],[Uscore]],"")</f>
        <v/>
      </c>
      <c r="U4320">
        <v>2526</v>
      </c>
      <c r="V4320" s="1">
        <f>Table2[[#This Row],[GameTime]]-(Table2[[#This Row],[period]]-1)*1200</f>
        <v>126</v>
      </c>
      <c r="W4320" s="1">
        <f>ROUNDDOWN(Table2[[#This Row],[Time]]/60,0)</f>
        <v>2</v>
      </c>
      <c r="X4320" s="1">
        <f>ROUNDDOWN((Table2[[#This Row],[Time]]/60-Table2[[#This Row],[Time2]])*60,0)</f>
        <v>6</v>
      </c>
      <c r="Y4320" s="1" t="str">
        <f>IF(Table2[[#This Row],[Time2]]&lt;10,0&amp;Table2[[#This Row],[Time2]],Table2[[#This Row],[Time2]])</f>
        <v>02</v>
      </c>
      <c r="Z4320" s="1" t="str">
        <f>IF(Table2[[#This Row],[Time3]]&lt;10,0&amp;Table2[[#This Row],[Time3]],Table2[[#This Row],[Time3]])</f>
        <v>06</v>
      </c>
      <c r="AA4320" s="2" t="str">
        <f>Table2[[#This Row],[Time4]]&amp;":"&amp;Table2[[#This Row],[Time5]]</f>
        <v>02:06</v>
      </c>
      <c r="AB4320" s="1" cm="1">
        <f t="array" ref="AB4320">IFERROR(IF(Table2[[#This Row],[code]]="","",_xlfn.IFS(AND(Table2[[#This Row],[code]]&lt;400,Table2[[#This Row],[code]]&lt;&gt;""),2,Table2[[#This Row],[code]]&gt;500,4)),"")</f>
        <v>2</v>
      </c>
      <c r="AC4320" s="1">
        <f>IF(Table2[[#This Row],[Event]]="Penalty",Table2[[#This Row],[number]],IF(Table2[[#This Row],[Event]]="Time-Out",401,""))</f>
        <v>201</v>
      </c>
      <c r="AD4320" s="1">
        <f>ROW(A4319)</f>
        <v>4319</v>
      </c>
      <c r="AE4320" s="1">
        <f>COUNTIFS(Table2[GameID],Table2[[#This Row],[GameID]],Table2[Column1],"&lt;="&amp;Table2[[#This Row],[Column1]])-1</f>
        <v>14</v>
      </c>
    </row>
    <row r="4321" spans="1:31" x14ac:dyDescent="0.45">
      <c r="A4321" t="s">
        <v>361</v>
      </c>
      <c r="B4321" t="str">
        <f>_xlfn.TEXTBEFORE(Table2[[#This Row],[Kamp]]," - ")</f>
        <v>Hvidovre Attack</v>
      </c>
      <c r="C4321" t="str">
        <f>_xlfn.TEXTAFTER(Table2[[#This Row],[Kamp]],"- ")</f>
        <v>Copenhagen FC</v>
      </c>
      <c r="D4321">
        <v>45357</v>
      </c>
      <c r="E4321">
        <v>83637</v>
      </c>
      <c r="F4321">
        <v>20232024</v>
      </c>
      <c r="G4321" t="s">
        <v>418</v>
      </c>
      <c r="H4321" t="s">
        <v>659</v>
      </c>
      <c r="I4321" t="s">
        <v>678</v>
      </c>
      <c r="J4321">
        <v>3</v>
      </c>
      <c r="K4321">
        <v>31138</v>
      </c>
      <c r="L4321">
        <v>215</v>
      </c>
      <c r="M4321" t="s">
        <v>631</v>
      </c>
      <c r="N4321" t="s">
        <v>75</v>
      </c>
      <c r="O4321" t="s">
        <v>634</v>
      </c>
      <c r="P4321">
        <v>96</v>
      </c>
      <c r="Q4321" t="s">
        <v>634</v>
      </c>
      <c r="R4321">
        <f>SUMIFS(Table2[number],Table2[Event],"Goal",Table2[H/U],"HOME",Table2[GameID],Table2[[#This Row],[GameID]],Table2[GameTime],"&lt;="&amp;Table2[[#This Row],[GameTime]])</f>
        <v>8</v>
      </c>
      <c r="S4321">
        <f>SUMIFS(Table2[number],Table2[Event],"Goal",Table2[H/U],"AWAY",Table2[GameID],Table2[[#This Row],[GameID]],Table2[GameTime],"&lt;="&amp;Table2[[#This Row],[GameTime]])</f>
        <v>4</v>
      </c>
      <c r="T4321" t="str">
        <f>IF(Table2[[#This Row],[Event]]="Goal",Table2[[#This Row],[Hscore]]&amp;"-"&amp;Table2[[#This Row],[Uscore]],"")</f>
        <v/>
      </c>
      <c r="U4321">
        <v>2565</v>
      </c>
      <c r="V4321" s="1">
        <f>Table2[[#This Row],[GameTime]]-(Table2[[#This Row],[period]]-1)*1200</f>
        <v>165</v>
      </c>
      <c r="W4321" s="1">
        <f>ROUNDDOWN(Table2[[#This Row],[Time]]/60,0)</f>
        <v>2</v>
      </c>
      <c r="X4321" s="1">
        <f>ROUNDDOWN((Table2[[#This Row],[Time]]/60-Table2[[#This Row],[Time2]])*60,0)</f>
        <v>45</v>
      </c>
      <c r="Y4321" s="1" t="str">
        <f>IF(Table2[[#This Row],[Time2]]&lt;10,0&amp;Table2[[#This Row],[Time2]],Table2[[#This Row],[Time2]])</f>
        <v>02</v>
      </c>
      <c r="Z4321" s="1">
        <f>IF(Table2[[#This Row],[Time3]]&lt;10,0&amp;Table2[[#This Row],[Time3]],Table2[[#This Row],[Time3]])</f>
        <v>45</v>
      </c>
      <c r="AA4321" s="2" t="str">
        <f>Table2[[#This Row],[Time4]]&amp;":"&amp;Table2[[#This Row],[Time5]]</f>
        <v>02:45</v>
      </c>
      <c r="AB4321" s="1" cm="1">
        <f t="array" ref="AB4321">IFERROR(IF(Table2[[#This Row],[code]]="","",_xlfn.IFS(AND(Table2[[#This Row],[code]]&lt;400,Table2[[#This Row],[code]]&lt;&gt;""),2,Table2[[#This Row],[code]]&gt;500,4)),"")</f>
        <v>2</v>
      </c>
      <c r="AC4321" s="1">
        <f>IF(Table2[[#This Row],[Event]]="Penalty",Table2[[#This Row],[number]],IF(Table2[[#This Row],[Event]]="Time-Out",401,""))</f>
        <v>215</v>
      </c>
      <c r="AD4321" s="1">
        <f>ROW(A4320)</f>
        <v>4320</v>
      </c>
      <c r="AE4321" s="1">
        <f>COUNTIFS(Table2[GameID],Table2[[#This Row],[GameID]],Table2[Column1],"&lt;="&amp;Table2[[#This Row],[Column1]])-1</f>
        <v>15</v>
      </c>
    </row>
    <row r="4322" spans="1:31" x14ac:dyDescent="0.45">
      <c r="A4322" t="s">
        <v>361</v>
      </c>
      <c r="B4322" t="str">
        <f>_xlfn.TEXTBEFORE(Table2[[#This Row],[Kamp]]," - ")</f>
        <v>Hvidovre Attack</v>
      </c>
      <c r="C4322" t="str">
        <f>_xlfn.TEXTAFTER(Table2[[#This Row],[Kamp]],"- ")</f>
        <v>Copenhagen FC</v>
      </c>
      <c r="D4322">
        <v>45357</v>
      </c>
      <c r="E4322">
        <v>83637</v>
      </c>
      <c r="F4322">
        <v>20232024</v>
      </c>
      <c r="G4322" t="s">
        <v>418</v>
      </c>
      <c r="H4322" t="s">
        <v>667</v>
      </c>
      <c r="I4322" t="s">
        <v>677</v>
      </c>
      <c r="J4322">
        <v>3</v>
      </c>
      <c r="K4322">
        <v>31140</v>
      </c>
      <c r="L4322">
        <v>1</v>
      </c>
      <c r="M4322" t="s">
        <v>630</v>
      </c>
      <c r="N4322" t="s">
        <v>245</v>
      </c>
      <c r="O4322" t="s">
        <v>252</v>
      </c>
      <c r="P4322">
        <v>10</v>
      </c>
      <c r="Q4322">
        <v>68</v>
      </c>
      <c r="R4322">
        <f>SUMIFS(Table2[number],Table2[Event],"Goal",Table2[H/U],"HOME",Table2[GameID],Table2[[#This Row],[GameID]],Table2[GameTime],"&lt;="&amp;Table2[[#This Row],[GameTime]])</f>
        <v>8</v>
      </c>
      <c r="S4322">
        <f>SUMIFS(Table2[number],Table2[Event],"Goal",Table2[H/U],"AWAY",Table2[GameID],Table2[[#This Row],[GameID]],Table2[GameTime],"&lt;="&amp;Table2[[#This Row],[GameTime]])</f>
        <v>5</v>
      </c>
      <c r="T4322" t="str">
        <f>IF(Table2[[#This Row],[Event]]="Goal",Table2[[#This Row],[Hscore]]&amp;"-"&amp;Table2[[#This Row],[Uscore]],"")</f>
        <v>8-5</v>
      </c>
      <c r="U4322">
        <v>2647</v>
      </c>
      <c r="V4322" s="1">
        <f>Table2[[#This Row],[GameTime]]-(Table2[[#This Row],[period]]-1)*1200</f>
        <v>247</v>
      </c>
      <c r="W4322" s="1">
        <f>ROUNDDOWN(Table2[[#This Row],[Time]]/60,0)</f>
        <v>4</v>
      </c>
      <c r="X4322" s="1">
        <f>ROUNDDOWN((Table2[[#This Row],[Time]]/60-Table2[[#This Row],[Time2]])*60,0)</f>
        <v>6</v>
      </c>
      <c r="Y4322" s="1" t="str">
        <f>IF(Table2[[#This Row],[Time2]]&lt;10,0&amp;Table2[[#This Row],[Time2]],Table2[[#This Row],[Time2]])</f>
        <v>04</v>
      </c>
      <c r="Z4322" s="1" t="str">
        <f>IF(Table2[[#This Row],[Time3]]&lt;10,0&amp;Table2[[#This Row],[Time3]],Table2[[#This Row],[Time3]])</f>
        <v>06</v>
      </c>
      <c r="AA4322" s="2" t="str">
        <f>Table2[[#This Row],[Time4]]&amp;":"&amp;Table2[[#This Row],[Time5]]</f>
        <v>04:06</v>
      </c>
      <c r="AB4322" s="1" t="str" cm="1">
        <f t="array" ref="AB4322">IFERROR(IF(Table2[[#This Row],[code]]="","",_xlfn.IFS(AND(Table2[[#This Row],[code]]&lt;400,Table2[[#This Row],[code]]&lt;&gt;""),2,Table2[[#This Row],[code]]&gt;500,4)),"")</f>
        <v/>
      </c>
      <c r="AC4322" s="1" t="str">
        <f>IF(Table2[[#This Row],[Event]]="Penalty",Table2[[#This Row],[number]],IF(Table2[[#This Row],[Event]]="Time-Out",401,""))</f>
        <v/>
      </c>
      <c r="AD4322" s="1">
        <f>ROW(A4321)</f>
        <v>4321</v>
      </c>
      <c r="AE4322" s="1">
        <f>COUNTIFS(Table2[GameID],Table2[[#This Row],[GameID]],Table2[Column1],"&lt;="&amp;Table2[[#This Row],[Column1]])-1</f>
        <v>16</v>
      </c>
    </row>
    <row r="4323" spans="1:31" x14ac:dyDescent="0.45">
      <c r="A4323" t="s">
        <v>361</v>
      </c>
      <c r="B4323" t="str">
        <f>_xlfn.TEXTBEFORE(Table2[[#This Row],[Kamp]]," - ")</f>
        <v>Hvidovre Attack</v>
      </c>
      <c r="C4323" t="str">
        <f>_xlfn.TEXTAFTER(Table2[[#This Row],[Kamp]],"- ")</f>
        <v>Copenhagen FC</v>
      </c>
      <c r="D4323">
        <v>45357</v>
      </c>
      <c r="E4323">
        <v>83637</v>
      </c>
      <c r="F4323">
        <v>20232024</v>
      </c>
      <c r="G4323" t="s">
        <v>418</v>
      </c>
      <c r="H4323" t="s">
        <v>667</v>
      </c>
      <c r="I4323" t="s">
        <v>677</v>
      </c>
      <c r="J4323">
        <v>3</v>
      </c>
      <c r="K4323">
        <v>31140</v>
      </c>
      <c r="L4323">
        <v>1</v>
      </c>
      <c r="M4323" t="s">
        <v>630</v>
      </c>
      <c r="N4323" t="s">
        <v>240</v>
      </c>
      <c r="O4323" t="s">
        <v>252</v>
      </c>
      <c r="P4323">
        <v>3</v>
      </c>
      <c r="Q4323">
        <v>68</v>
      </c>
      <c r="R4323">
        <f>SUMIFS(Table2[number],Table2[Event],"Goal",Table2[H/U],"HOME",Table2[GameID],Table2[[#This Row],[GameID]],Table2[GameTime],"&lt;="&amp;Table2[[#This Row],[GameTime]])</f>
        <v>8</v>
      </c>
      <c r="S4323">
        <f>SUMIFS(Table2[number],Table2[Event],"Goal",Table2[H/U],"AWAY",Table2[GameID],Table2[[#This Row],[GameID]],Table2[GameTime],"&lt;="&amp;Table2[[#This Row],[GameTime]])</f>
        <v>6</v>
      </c>
      <c r="T4323" t="str">
        <f>IF(Table2[[#This Row],[Event]]="Goal",Table2[[#This Row],[Hscore]]&amp;"-"&amp;Table2[[#This Row],[Uscore]],"")</f>
        <v>8-6</v>
      </c>
      <c r="U4323">
        <v>2943</v>
      </c>
      <c r="V4323" s="1">
        <f>Table2[[#This Row],[GameTime]]-(Table2[[#This Row],[period]]-1)*1200</f>
        <v>543</v>
      </c>
      <c r="W4323" s="1">
        <f>ROUNDDOWN(Table2[[#This Row],[Time]]/60,0)</f>
        <v>9</v>
      </c>
      <c r="X4323" s="1">
        <f>ROUNDDOWN((Table2[[#This Row],[Time]]/60-Table2[[#This Row],[Time2]])*60,0)</f>
        <v>3</v>
      </c>
      <c r="Y4323" s="1" t="str">
        <f>IF(Table2[[#This Row],[Time2]]&lt;10,0&amp;Table2[[#This Row],[Time2]],Table2[[#This Row],[Time2]])</f>
        <v>09</v>
      </c>
      <c r="Z4323" s="1" t="str">
        <f>IF(Table2[[#This Row],[Time3]]&lt;10,0&amp;Table2[[#This Row],[Time3]],Table2[[#This Row],[Time3]])</f>
        <v>03</v>
      </c>
      <c r="AA4323" s="2" t="str">
        <f>Table2[[#This Row],[Time4]]&amp;":"&amp;Table2[[#This Row],[Time5]]</f>
        <v>09:03</v>
      </c>
      <c r="AB4323" s="1" t="str" cm="1">
        <f t="array" ref="AB4323">IFERROR(IF(Table2[[#This Row],[code]]="","",_xlfn.IFS(AND(Table2[[#This Row],[code]]&lt;400,Table2[[#This Row],[code]]&lt;&gt;""),2,Table2[[#This Row],[code]]&gt;500,4)),"")</f>
        <v/>
      </c>
      <c r="AC4323" s="1" t="str">
        <f>IF(Table2[[#This Row],[Event]]="Penalty",Table2[[#This Row],[number]],IF(Table2[[#This Row],[Event]]="Time-Out",401,""))</f>
        <v/>
      </c>
      <c r="AD4323" s="1">
        <f>ROW(A4322)</f>
        <v>4322</v>
      </c>
      <c r="AE4323" s="1">
        <f>COUNTIFS(Table2[GameID],Table2[[#This Row],[GameID]],Table2[Column1],"&lt;="&amp;Table2[[#This Row],[Column1]])-1</f>
        <v>17</v>
      </c>
    </row>
    <row r="4324" spans="1:31" x14ac:dyDescent="0.45">
      <c r="A4324" t="s">
        <v>361</v>
      </c>
      <c r="B4324" t="str">
        <f>_xlfn.TEXTBEFORE(Table2[[#This Row],[Kamp]]," - ")</f>
        <v>Hvidovre Attack</v>
      </c>
      <c r="C4324" t="str">
        <f>_xlfn.TEXTAFTER(Table2[[#This Row],[Kamp]],"- ")</f>
        <v>Copenhagen FC</v>
      </c>
      <c r="D4324">
        <v>45357</v>
      </c>
      <c r="E4324">
        <v>83637</v>
      </c>
      <c r="F4324">
        <v>20232024</v>
      </c>
      <c r="G4324" t="s">
        <v>418</v>
      </c>
      <c r="H4324" t="s">
        <v>659</v>
      </c>
      <c r="I4324" t="s">
        <v>678</v>
      </c>
      <c r="J4324">
        <v>3</v>
      </c>
      <c r="K4324">
        <v>31138</v>
      </c>
      <c r="L4324">
        <v>220</v>
      </c>
      <c r="M4324" t="s">
        <v>631</v>
      </c>
      <c r="N4324" t="s">
        <v>68</v>
      </c>
      <c r="O4324" t="s">
        <v>634</v>
      </c>
      <c r="P4324">
        <v>25</v>
      </c>
      <c r="Q4324" t="s">
        <v>634</v>
      </c>
      <c r="R4324">
        <f>SUMIFS(Table2[number],Table2[Event],"Goal",Table2[H/U],"HOME",Table2[GameID],Table2[[#This Row],[GameID]],Table2[GameTime],"&lt;="&amp;Table2[[#This Row],[GameTime]])</f>
        <v>8</v>
      </c>
      <c r="S4324">
        <f>SUMIFS(Table2[number],Table2[Event],"Goal",Table2[H/U],"AWAY",Table2[GameID],Table2[[#This Row],[GameID]],Table2[GameTime],"&lt;="&amp;Table2[[#This Row],[GameTime]])</f>
        <v>6</v>
      </c>
      <c r="T4324" t="str">
        <f>IF(Table2[[#This Row],[Event]]="Goal",Table2[[#This Row],[Hscore]]&amp;"-"&amp;Table2[[#This Row],[Uscore]],"")</f>
        <v/>
      </c>
      <c r="U4324">
        <v>3104</v>
      </c>
      <c r="V4324" s="1">
        <f>Table2[[#This Row],[GameTime]]-(Table2[[#This Row],[period]]-1)*1200</f>
        <v>704</v>
      </c>
      <c r="W4324" s="1">
        <f>ROUNDDOWN(Table2[[#This Row],[Time]]/60,0)</f>
        <v>11</v>
      </c>
      <c r="X4324" s="1">
        <f>ROUNDDOWN((Table2[[#This Row],[Time]]/60-Table2[[#This Row],[Time2]])*60,0)</f>
        <v>44</v>
      </c>
      <c r="Y4324" s="1">
        <f>IF(Table2[[#This Row],[Time2]]&lt;10,0&amp;Table2[[#This Row],[Time2]],Table2[[#This Row],[Time2]])</f>
        <v>11</v>
      </c>
      <c r="Z4324" s="1">
        <f>IF(Table2[[#This Row],[Time3]]&lt;10,0&amp;Table2[[#This Row],[Time3]],Table2[[#This Row],[Time3]])</f>
        <v>44</v>
      </c>
      <c r="AA4324" s="2" t="str">
        <f>Table2[[#This Row],[Time4]]&amp;":"&amp;Table2[[#This Row],[Time5]]</f>
        <v>11:44</v>
      </c>
      <c r="AB4324" s="1" cm="1">
        <f t="array" ref="AB4324">IFERROR(IF(Table2[[#This Row],[code]]="","",_xlfn.IFS(AND(Table2[[#This Row],[code]]&lt;400,Table2[[#This Row],[code]]&lt;&gt;""),2,Table2[[#This Row],[code]]&gt;500,4)),"")</f>
        <v>2</v>
      </c>
      <c r="AC4324" s="1">
        <f>IF(Table2[[#This Row],[Event]]="Penalty",Table2[[#This Row],[number]],IF(Table2[[#This Row],[Event]]="Time-Out",401,""))</f>
        <v>220</v>
      </c>
      <c r="AD4324" s="1">
        <f>ROW(A4323)</f>
        <v>4323</v>
      </c>
      <c r="AE4324" s="1">
        <f>COUNTIFS(Table2[GameID],Table2[[#This Row],[GameID]],Table2[Column1],"&lt;="&amp;Table2[[#This Row],[Column1]])-1</f>
        <v>18</v>
      </c>
    </row>
    <row r="4325" spans="1:31" x14ac:dyDescent="0.45">
      <c r="A4325" t="s">
        <v>361</v>
      </c>
      <c r="B4325" t="str">
        <f>_xlfn.TEXTBEFORE(Table2[[#This Row],[Kamp]]," - ")</f>
        <v>Hvidovre Attack</v>
      </c>
      <c r="C4325" t="str">
        <f>_xlfn.TEXTAFTER(Table2[[#This Row],[Kamp]],"- ")</f>
        <v>Copenhagen FC</v>
      </c>
      <c r="D4325">
        <v>45357</v>
      </c>
      <c r="E4325">
        <v>83637</v>
      </c>
      <c r="F4325">
        <v>20232024</v>
      </c>
      <c r="G4325" t="s">
        <v>418</v>
      </c>
      <c r="H4325" t="s">
        <v>667</v>
      </c>
      <c r="I4325" t="s">
        <v>677</v>
      </c>
      <c r="J4325">
        <v>3</v>
      </c>
      <c r="K4325">
        <v>31140</v>
      </c>
      <c r="L4325">
        <v>1</v>
      </c>
      <c r="M4325" t="s">
        <v>630</v>
      </c>
      <c r="N4325" t="s">
        <v>245</v>
      </c>
      <c r="O4325" t="s">
        <v>240</v>
      </c>
      <c r="P4325">
        <v>10</v>
      </c>
      <c r="Q4325">
        <v>3</v>
      </c>
      <c r="R4325">
        <f>SUMIFS(Table2[number],Table2[Event],"Goal",Table2[H/U],"HOME",Table2[GameID],Table2[[#This Row],[GameID]],Table2[GameTime],"&lt;="&amp;Table2[[#This Row],[GameTime]])</f>
        <v>8</v>
      </c>
      <c r="S4325">
        <f>SUMIFS(Table2[number],Table2[Event],"Goal",Table2[H/U],"AWAY",Table2[GameID],Table2[[#This Row],[GameID]],Table2[GameTime],"&lt;="&amp;Table2[[#This Row],[GameTime]])</f>
        <v>7</v>
      </c>
      <c r="T4325" t="str">
        <f>IF(Table2[[#This Row],[Event]]="Goal",Table2[[#This Row],[Hscore]]&amp;"-"&amp;Table2[[#This Row],[Uscore]],"")</f>
        <v>8-7</v>
      </c>
      <c r="U4325">
        <v>3206</v>
      </c>
      <c r="V4325" s="1">
        <f>Table2[[#This Row],[GameTime]]-(Table2[[#This Row],[period]]-1)*1200</f>
        <v>806</v>
      </c>
      <c r="W4325" s="1">
        <f>ROUNDDOWN(Table2[[#This Row],[Time]]/60,0)</f>
        <v>13</v>
      </c>
      <c r="X4325" s="1">
        <f>ROUNDDOWN((Table2[[#This Row],[Time]]/60-Table2[[#This Row],[Time2]])*60,0)</f>
        <v>26</v>
      </c>
      <c r="Y4325" s="1">
        <f>IF(Table2[[#This Row],[Time2]]&lt;10,0&amp;Table2[[#This Row],[Time2]],Table2[[#This Row],[Time2]])</f>
        <v>13</v>
      </c>
      <c r="Z4325" s="1">
        <f>IF(Table2[[#This Row],[Time3]]&lt;10,0&amp;Table2[[#This Row],[Time3]],Table2[[#This Row],[Time3]])</f>
        <v>26</v>
      </c>
      <c r="AA4325" s="2" t="str">
        <f>Table2[[#This Row],[Time4]]&amp;":"&amp;Table2[[#This Row],[Time5]]</f>
        <v>13:26</v>
      </c>
      <c r="AB4325" s="1" t="str" cm="1">
        <f t="array" ref="AB4325">IFERROR(IF(Table2[[#This Row],[code]]="","",_xlfn.IFS(AND(Table2[[#This Row],[code]]&lt;400,Table2[[#This Row],[code]]&lt;&gt;""),2,Table2[[#This Row],[code]]&gt;500,4)),"")</f>
        <v/>
      </c>
      <c r="AC4325" s="1" t="str">
        <f>IF(Table2[[#This Row],[Event]]="Penalty",Table2[[#This Row],[number]],IF(Table2[[#This Row],[Event]]="Time-Out",401,""))</f>
        <v/>
      </c>
      <c r="AD4325" s="1">
        <f>ROW(A4324)</f>
        <v>4324</v>
      </c>
      <c r="AE4325" s="1">
        <f>COUNTIFS(Table2[GameID],Table2[[#This Row],[GameID]],Table2[Column1],"&lt;="&amp;Table2[[#This Row],[Column1]])-1</f>
        <v>19</v>
      </c>
    </row>
    <row r="4326" spans="1:31" x14ac:dyDescent="0.45">
      <c r="A4326" t="s">
        <v>361</v>
      </c>
      <c r="B4326" t="str">
        <f>_xlfn.TEXTBEFORE(Table2[[#This Row],[Kamp]]," - ")</f>
        <v>Hvidovre Attack</v>
      </c>
      <c r="C4326" t="str">
        <f>_xlfn.TEXTAFTER(Table2[[#This Row],[Kamp]],"- ")</f>
        <v>Copenhagen FC</v>
      </c>
      <c r="D4326">
        <v>45357</v>
      </c>
      <c r="E4326">
        <v>83637</v>
      </c>
      <c r="F4326">
        <v>20232024</v>
      </c>
      <c r="G4326" t="s">
        <v>418</v>
      </c>
      <c r="H4326" t="s">
        <v>667</v>
      </c>
      <c r="I4326" t="s">
        <v>677</v>
      </c>
      <c r="J4326">
        <v>3</v>
      </c>
      <c r="K4326">
        <v>31140</v>
      </c>
      <c r="L4326">
        <v>1</v>
      </c>
      <c r="M4326" t="s">
        <v>630</v>
      </c>
      <c r="N4326" t="s">
        <v>243</v>
      </c>
      <c r="O4326" t="s">
        <v>245</v>
      </c>
      <c r="P4326">
        <v>17</v>
      </c>
      <c r="Q4326">
        <v>10</v>
      </c>
      <c r="R4326">
        <f>SUMIFS(Table2[number],Table2[Event],"Goal",Table2[H/U],"HOME",Table2[GameID],Table2[[#This Row],[GameID]],Table2[GameTime],"&lt;="&amp;Table2[[#This Row],[GameTime]])</f>
        <v>8</v>
      </c>
      <c r="S4326">
        <f>SUMIFS(Table2[number],Table2[Event],"Goal",Table2[H/U],"AWAY",Table2[GameID],Table2[[#This Row],[GameID]],Table2[GameTime],"&lt;="&amp;Table2[[#This Row],[GameTime]])</f>
        <v>8</v>
      </c>
      <c r="T4326" t="str">
        <f>IF(Table2[[#This Row],[Event]]="Goal",Table2[[#This Row],[Hscore]]&amp;"-"&amp;Table2[[#This Row],[Uscore]],"")</f>
        <v>8-8</v>
      </c>
      <c r="U4326">
        <v>3402</v>
      </c>
      <c r="V4326" s="1">
        <f>Table2[[#This Row],[GameTime]]-(Table2[[#This Row],[period]]-1)*1200</f>
        <v>1002</v>
      </c>
      <c r="W4326" s="1">
        <f>ROUNDDOWN(Table2[[#This Row],[Time]]/60,0)</f>
        <v>16</v>
      </c>
      <c r="X4326" s="1">
        <f>ROUNDDOWN((Table2[[#This Row],[Time]]/60-Table2[[#This Row],[Time2]])*60,0)</f>
        <v>42</v>
      </c>
      <c r="Y4326" s="1">
        <f>IF(Table2[[#This Row],[Time2]]&lt;10,0&amp;Table2[[#This Row],[Time2]],Table2[[#This Row],[Time2]])</f>
        <v>16</v>
      </c>
      <c r="Z4326" s="1">
        <f>IF(Table2[[#This Row],[Time3]]&lt;10,0&amp;Table2[[#This Row],[Time3]],Table2[[#This Row],[Time3]])</f>
        <v>42</v>
      </c>
      <c r="AA4326" s="2" t="str">
        <f>Table2[[#This Row],[Time4]]&amp;":"&amp;Table2[[#This Row],[Time5]]</f>
        <v>16:42</v>
      </c>
      <c r="AB4326" s="1" t="str" cm="1">
        <f t="array" ref="AB4326">IFERROR(IF(Table2[[#This Row],[code]]="","",_xlfn.IFS(AND(Table2[[#This Row],[code]]&lt;400,Table2[[#This Row],[code]]&lt;&gt;""),2,Table2[[#This Row],[code]]&gt;500,4)),"")</f>
        <v/>
      </c>
      <c r="AC4326" s="1" t="str">
        <f>IF(Table2[[#This Row],[Event]]="Penalty",Table2[[#This Row],[number]],IF(Table2[[#This Row],[Event]]="Time-Out",401,""))</f>
        <v/>
      </c>
      <c r="AD4326" s="1">
        <f>ROW(A4325)</f>
        <v>4325</v>
      </c>
      <c r="AE4326" s="1">
        <f>COUNTIFS(Table2[GameID],Table2[[#This Row],[GameID]],Table2[Column1],"&lt;="&amp;Table2[[#This Row],[Column1]])-1</f>
        <v>20</v>
      </c>
    </row>
    <row r="4327" spans="1:31" x14ac:dyDescent="0.45">
      <c r="A4327" t="s">
        <v>361</v>
      </c>
      <c r="B4327" t="str">
        <f>_xlfn.TEXTBEFORE(Table2[[#This Row],[Kamp]]," - ")</f>
        <v>Hvidovre Attack</v>
      </c>
      <c r="C4327" t="str">
        <f>_xlfn.TEXTAFTER(Table2[[#This Row],[Kamp]],"- ")</f>
        <v>Copenhagen FC</v>
      </c>
      <c r="D4327">
        <v>45357</v>
      </c>
      <c r="E4327">
        <v>83637</v>
      </c>
      <c r="F4327">
        <v>20232024</v>
      </c>
      <c r="G4327" t="s">
        <v>418</v>
      </c>
      <c r="H4327" t="s">
        <v>659</v>
      </c>
      <c r="I4327" t="s">
        <v>678</v>
      </c>
      <c r="J4327">
        <v>3</v>
      </c>
      <c r="K4327">
        <v>31138</v>
      </c>
      <c r="L4327">
        <v>1</v>
      </c>
      <c r="M4327" t="s">
        <v>630</v>
      </c>
      <c r="N4327" t="s">
        <v>68</v>
      </c>
      <c r="O4327" t="s">
        <v>128</v>
      </c>
      <c r="P4327">
        <v>25</v>
      </c>
      <c r="Q4327">
        <v>12</v>
      </c>
      <c r="R4327">
        <f>SUMIFS(Table2[number],Table2[Event],"Goal",Table2[H/U],"HOME",Table2[GameID],Table2[[#This Row],[GameID]],Table2[GameTime],"&lt;="&amp;Table2[[#This Row],[GameTime]])</f>
        <v>9</v>
      </c>
      <c r="S4327">
        <f>SUMIFS(Table2[number],Table2[Event],"Goal",Table2[H/U],"AWAY",Table2[GameID],Table2[[#This Row],[GameID]],Table2[GameTime],"&lt;="&amp;Table2[[#This Row],[GameTime]])</f>
        <v>8</v>
      </c>
      <c r="T4327" t="str">
        <f>IF(Table2[[#This Row],[Event]]="Goal",Table2[[#This Row],[Hscore]]&amp;"-"&amp;Table2[[#This Row],[Uscore]],"")</f>
        <v>9-8</v>
      </c>
      <c r="U4327">
        <v>3520</v>
      </c>
      <c r="V4327" s="1">
        <f>Table2[[#This Row],[GameTime]]-(Table2[[#This Row],[period]]-1)*1200</f>
        <v>1120</v>
      </c>
      <c r="W4327" s="1">
        <f>ROUNDDOWN(Table2[[#This Row],[Time]]/60,0)</f>
        <v>18</v>
      </c>
      <c r="X4327" s="1">
        <f>ROUNDDOWN((Table2[[#This Row],[Time]]/60-Table2[[#This Row],[Time2]])*60,0)</f>
        <v>40</v>
      </c>
      <c r="Y4327" s="1">
        <f>IF(Table2[[#This Row],[Time2]]&lt;10,0&amp;Table2[[#This Row],[Time2]],Table2[[#This Row],[Time2]])</f>
        <v>18</v>
      </c>
      <c r="Z4327" s="1">
        <f>IF(Table2[[#This Row],[Time3]]&lt;10,0&amp;Table2[[#This Row],[Time3]],Table2[[#This Row],[Time3]])</f>
        <v>40</v>
      </c>
      <c r="AA4327" s="2" t="str">
        <f>Table2[[#This Row],[Time4]]&amp;":"&amp;Table2[[#This Row],[Time5]]</f>
        <v>18:40</v>
      </c>
      <c r="AB4327" s="1" t="str" cm="1">
        <f t="array" ref="AB4327">IFERROR(IF(Table2[[#This Row],[code]]="","",_xlfn.IFS(AND(Table2[[#This Row],[code]]&lt;400,Table2[[#This Row],[code]]&lt;&gt;""),2,Table2[[#This Row],[code]]&gt;500,4)),"")</f>
        <v/>
      </c>
      <c r="AC4327" s="1" t="str">
        <f>IF(Table2[[#This Row],[Event]]="Penalty",Table2[[#This Row],[number]],IF(Table2[[#This Row],[Event]]="Time-Out",401,""))</f>
        <v/>
      </c>
      <c r="AD4327" s="1">
        <f>ROW(A4326)</f>
        <v>4326</v>
      </c>
      <c r="AE4327" s="1">
        <f>COUNTIFS(Table2[GameID],Table2[[#This Row],[GameID]],Table2[Column1],"&lt;="&amp;Table2[[#This Row],[Column1]])-1</f>
        <v>21</v>
      </c>
    </row>
    <row r="4328" spans="1:31" x14ac:dyDescent="0.45">
      <c r="A4328" t="s">
        <v>449</v>
      </c>
      <c r="B4328" t="str">
        <f>_xlfn.TEXTBEFORE(Table2[[#This Row],[Kamp]]," - ")</f>
        <v>Blackhawks</v>
      </c>
      <c r="C4328" t="str">
        <f>_xlfn.TEXTAFTER(Table2[[#This Row],[Kamp]],"- ")</f>
        <v>Hvidovre Attack</v>
      </c>
      <c r="D4328">
        <v>45361</v>
      </c>
      <c r="E4328">
        <v>83638</v>
      </c>
      <c r="F4328">
        <v>20232024</v>
      </c>
      <c r="G4328" t="s">
        <v>418</v>
      </c>
      <c r="H4328" t="s">
        <v>661</v>
      </c>
      <c r="I4328" t="s">
        <v>678</v>
      </c>
      <c r="J4328">
        <v>1</v>
      </c>
      <c r="K4328">
        <v>31143</v>
      </c>
      <c r="L4328">
        <v>1</v>
      </c>
      <c r="M4328" t="s">
        <v>630</v>
      </c>
      <c r="N4328" t="s">
        <v>148</v>
      </c>
      <c r="O4328" t="s">
        <v>634</v>
      </c>
      <c r="P4328">
        <v>95</v>
      </c>
      <c r="Q4328" t="s">
        <v>634</v>
      </c>
      <c r="R4328">
        <f>SUMIFS(Table2[number],Table2[Event],"Goal",Table2[H/U],"HOME",Table2[GameID],Table2[[#This Row],[GameID]],Table2[GameTime],"&lt;="&amp;Table2[[#This Row],[GameTime]])</f>
        <v>1</v>
      </c>
      <c r="S4328">
        <f>SUMIFS(Table2[number],Table2[Event],"Goal",Table2[H/U],"AWAY",Table2[GameID],Table2[[#This Row],[GameID]],Table2[GameTime],"&lt;="&amp;Table2[[#This Row],[GameTime]])</f>
        <v>0</v>
      </c>
      <c r="T4328" t="str">
        <f>IF(Table2[[#This Row],[Event]]="Goal",Table2[[#This Row],[Hscore]]&amp;"-"&amp;Table2[[#This Row],[Uscore]],"")</f>
        <v>1-0</v>
      </c>
      <c r="U4328">
        <v>339</v>
      </c>
      <c r="V4328" s="1">
        <f>Table2[[#This Row],[GameTime]]-(Table2[[#This Row],[period]]-1)*1200</f>
        <v>339</v>
      </c>
      <c r="W4328" s="1">
        <f>ROUNDDOWN(Table2[[#This Row],[Time]]/60,0)</f>
        <v>5</v>
      </c>
      <c r="X4328" s="1">
        <f>ROUNDDOWN((Table2[[#This Row],[Time]]/60-Table2[[#This Row],[Time2]])*60,0)</f>
        <v>39</v>
      </c>
      <c r="Y4328" s="1" t="str">
        <f>IF(Table2[[#This Row],[Time2]]&lt;10,0&amp;Table2[[#This Row],[Time2]],Table2[[#This Row],[Time2]])</f>
        <v>05</v>
      </c>
      <c r="Z4328" s="1">
        <f>IF(Table2[[#This Row],[Time3]]&lt;10,0&amp;Table2[[#This Row],[Time3]],Table2[[#This Row],[Time3]])</f>
        <v>39</v>
      </c>
      <c r="AA4328" s="2" t="str">
        <f>Table2[[#This Row],[Time4]]&amp;":"&amp;Table2[[#This Row],[Time5]]</f>
        <v>05:39</v>
      </c>
      <c r="AB4328" s="1" t="str" cm="1">
        <f t="array" ref="AB4328">IFERROR(IF(Table2[[#This Row],[code]]="","",_xlfn.IFS(AND(Table2[[#This Row],[code]]&lt;400,Table2[[#This Row],[code]]&lt;&gt;""),2,Table2[[#This Row],[code]]&gt;500,4)),"")</f>
        <v/>
      </c>
      <c r="AC4328" s="1" t="str">
        <f>IF(Table2[[#This Row],[Event]]="Penalty",Table2[[#This Row],[number]],IF(Table2[[#This Row],[Event]]="Time-Out",401,""))</f>
        <v/>
      </c>
      <c r="AD4328" s="1">
        <f>ROW(A4327)</f>
        <v>4327</v>
      </c>
      <c r="AE4328" s="1">
        <f>COUNTIFS(Table2[GameID],Table2[[#This Row],[GameID]],Table2[Column1],"&lt;="&amp;Table2[[#This Row],[Column1]])-1</f>
        <v>0</v>
      </c>
    </row>
    <row r="4329" spans="1:31" x14ac:dyDescent="0.45">
      <c r="A4329" t="s">
        <v>449</v>
      </c>
      <c r="B4329" t="str">
        <f>_xlfn.TEXTBEFORE(Table2[[#This Row],[Kamp]]," - ")</f>
        <v>Blackhawks</v>
      </c>
      <c r="C4329" t="str">
        <f>_xlfn.TEXTAFTER(Table2[[#This Row],[Kamp]],"- ")</f>
        <v>Hvidovre Attack</v>
      </c>
      <c r="D4329">
        <v>45361</v>
      </c>
      <c r="E4329">
        <v>83638</v>
      </c>
      <c r="F4329">
        <v>20232024</v>
      </c>
      <c r="G4329" t="s">
        <v>418</v>
      </c>
      <c r="H4329" t="s">
        <v>661</v>
      </c>
      <c r="I4329" t="s">
        <v>678</v>
      </c>
      <c r="J4329">
        <v>1</v>
      </c>
      <c r="K4329">
        <v>31143</v>
      </c>
      <c r="L4329">
        <v>1</v>
      </c>
      <c r="M4329" t="s">
        <v>630</v>
      </c>
      <c r="N4329" t="s">
        <v>145</v>
      </c>
      <c r="O4329" t="s">
        <v>634</v>
      </c>
      <c r="P4329">
        <v>88</v>
      </c>
      <c r="Q4329" t="s">
        <v>634</v>
      </c>
      <c r="R4329">
        <f>SUMIFS(Table2[number],Table2[Event],"Goal",Table2[H/U],"HOME",Table2[GameID],Table2[[#This Row],[GameID]],Table2[GameTime],"&lt;="&amp;Table2[[#This Row],[GameTime]])</f>
        <v>2</v>
      </c>
      <c r="S4329">
        <f>SUMIFS(Table2[number],Table2[Event],"Goal",Table2[H/U],"AWAY",Table2[GameID],Table2[[#This Row],[GameID]],Table2[GameTime],"&lt;="&amp;Table2[[#This Row],[GameTime]])</f>
        <v>0</v>
      </c>
      <c r="T4329" t="str">
        <f>IF(Table2[[#This Row],[Event]]="Goal",Table2[[#This Row],[Hscore]]&amp;"-"&amp;Table2[[#This Row],[Uscore]],"")</f>
        <v>2-0</v>
      </c>
      <c r="U4329">
        <v>441</v>
      </c>
      <c r="V4329" s="1">
        <f>Table2[[#This Row],[GameTime]]-(Table2[[#This Row],[period]]-1)*1200</f>
        <v>441</v>
      </c>
      <c r="W4329" s="1">
        <f>ROUNDDOWN(Table2[[#This Row],[Time]]/60,0)</f>
        <v>7</v>
      </c>
      <c r="X4329" s="1">
        <f>ROUNDDOWN((Table2[[#This Row],[Time]]/60-Table2[[#This Row],[Time2]])*60,0)</f>
        <v>21</v>
      </c>
      <c r="Y4329" s="1" t="str">
        <f>IF(Table2[[#This Row],[Time2]]&lt;10,0&amp;Table2[[#This Row],[Time2]],Table2[[#This Row],[Time2]])</f>
        <v>07</v>
      </c>
      <c r="Z4329" s="1">
        <f>IF(Table2[[#This Row],[Time3]]&lt;10,0&amp;Table2[[#This Row],[Time3]],Table2[[#This Row],[Time3]])</f>
        <v>21</v>
      </c>
      <c r="AA4329" s="2" t="str">
        <f>Table2[[#This Row],[Time4]]&amp;":"&amp;Table2[[#This Row],[Time5]]</f>
        <v>07:21</v>
      </c>
      <c r="AB4329" s="1" t="str" cm="1">
        <f t="array" ref="AB4329">IFERROR(IF(Table2[[#This Row],[code]]="","",_xlfn.IFS(AND(Table2[[#This Row],[code]]&lt;400,Table2[[#This Row],[code]]&lt;&gt;""),2,Table2[[#This Row],[code]]&gt;500,4)),"")</f>
        <v/>
      </c>
      <c r="AC4329" s="1" t="str">
        <f>IF(Table2[[#This Row],[Event]]="Penalty",Table2[[#This Row],[number]],IF(Table2[[#This Row],[Event]]="Time-Out",401,""))</f>
        <v/>
      </c>
      <c r="AD4329" s="1">
        <f>ROW(A4328)</f>
        <v>4328</v>
      </c>
      <c r="AE4329" s="1">
        <f>COUNTIFS(Table2[GameID],Table2[[#This Row],[GameID]],Table2[Column1],"&lt;="&amp;Table2[[#This Row],[Column1]])-1</f>
        <v>1</v>
      </c>
    </row>
    <row r="4330" spans="1:31" x14ac:dyDescent="0.45">
      <c r="A4330" t="s">
        <v>449</v>
      </c>
      <c r="B4330" t="str">
        <f>_xlfn.TEXTBEFORE(Table2[[#This Row],[Kamp]]," - ")</f>
        <v>Blackhawks</v>
      </c>
      <c r="C4330" t="str">
        <f>_xlfn.TEXTAFTER(Table2[[#This Row],[Kamp]],"- ")</f>
        <v>Hvidovre Attack</v>
      </c>
      <c r="D4330">
        <v>45361</v>
      </c>
      <c r="E4330">
        <v>83638</v>
      </c>
      <c r="F4330">
        <v>20232024</v>
      </c>
      <c r="G4330" t="s">
        <v>418</v>
      </c>
      <c r="H4330" t="s">
        <v>659</v>
      </c>
      <c r="I4330" t="s">
        <v>677</v>
      </c>
      <c r="J4330">
        <v>1</v>
      </c>
      <c r="K4330">
        <v>31138</v>
      </c>
      <c r="L4330">
        <v>201</v>
      </c>
      <c r="M4330" t="s">
        <v>631</v>
      </c>
      <c r="N4330" t="s">
        <v>72</v>
      </c>
      <c r="O4330" t="s">
        <v>634</v>
      </c>
      <c r="P4330">
        <v>86</v>
      </c>
      <c r="Q4330" t="s">
        <v>634</v>
      </c>
      <c r="R4330">
        <f>SUMIFS(Table2[number],Table2[Event],"Goal",Table2[H/U],"HOME",Table2[GameID],Table2[[#This Row],[GameID]],Table2[GameTime],"&lt;="&amp;Table2[[#This Row],[GameTime]])</f>
        <v>2</v>
      </c>
      <c r="S4330">
        <f>SUMIFS(Table2[number],Table2[Event],"Goal",Table2[H/U],"AWAY",Table2[GameID],Table2[[#This Row],[GameID]],Table2[GameTime],"&lt;="&amp;Table2[[#This Row],[GameTime]])</f>
        <v>0</v>
      </c>
      <c r="T4330" t="str">
        <f>IF(Table2[[#This Row],[Event]]="Goal",Table2[[#This Row],[Hscore]]&amp;"-"&amp;Table2[[#This Row],[Uscore]],"")</f>
        <v/>
      </c>
      <c r="U4330">
        <v>483</v>
      </c>
      <c r="V4330" s="1">
        <f>Table2[[#This Row],[GameTime]]-(Table2[[#This Row],[period]]-1)*1200</f>
        <v>483</v>
      </c>
      <c r="W4330" s="1">
        <f>ROUNDDOWN(Table2[[#This Row],[Time]]/60,0)</f>
        <v>8</v>
      </c>
      <c r="X4330" s="1">
        <f>ROUNDDOWN((Table2[[#This Row],[Time]]/60-Table2[[#This Row],[Time2]])*60,0)</f>
        <v>3</v>
      </c>
      <c r="Y4330" s="1" t="str">
        <f>IF(Table2[[#This Row],[Time2]]&lt;10,0&amp;Table2[[#This Row],[Time2]],Table2[[#This Row],[Time2]])</f>
        <v>08</v>
      </c>
      <c r="Z4330" s="1" t="str">
        <f>IF(Table2[[#This Row],[Time3]]&lt;10,0&amp;Table2[[#This Row],[Time3]],Table2[[#This Row],[Time3]])</f>
        <v>03</v>
      </c>
      <c r="AA4330" s="2" t="str">
        <f>Table2[[#This Row],[Time4]]&amp;":"&amp;Table2[[#This Row],[Time5]]</f>
        <v>08:03</v>
      </c>
      <c r="AB4330" s="1" cm="1">
        <f t="array" ref="AB4330">IFERROR(IF(Table2[[#This Row],[code]]="","",_xlfn.IFS(AND(Table2[[#This Row],[code]]&lt;400,Table2[[#This Row],[code]]&lt;&gt;""),2,Table2[[#This Row],[code]]&gt;500,4)),"")</f>
        <v>2</v>
      </c>
      <c r="AC4330" s="1">
        <f>IF(Table2[[#This Row],[Event]]="Penalty",Table2[[#This Row],[number]],IF(Table2[[#This Row],[Event]]="Time-Out",401,""))</f>
        <v>201</v>
      </c>
      <c r="AD4330" s="1">
        <f>ROW(A4329)</f>
        <v>4329</v>
      </c>
      <c r="AE4330" s="1">
        <f>COUNTIFS(Table2[GameID],Table2[[#This Row],[GameID]],Table2[Column1],"&lt;="&amp;Table2[[#This Row],[Column1]])-1</f>
        <v>2</v>
      </c>
    </row>
    <row r="4331" spans="1:31" x14ac:dyDescent="0.45">
      <c r="A4331" t="s">
        <v>449</v>
      </c>
      <c r="B4331" t="str">
        <f>_xlfn.TEXTBEFORE(Table2[[#This Row],[Kamp]]," - ")</f>
        <v>Blackhawks</v>
      </c>
      <c r="C4331" t="str">
        <f>_xlfn.TEXTAFTER(Table2[[#This Row],[Kamp]],"- ")</f>
        <v>Hvidovre Attack</v>
      </c>
      <c r="D4331">
        <v>45361</v>
      </c>
      <c r="E4331">
        <v>83638</v>
      </c>
      <c r="F4331">
        <v>20232024</v>
      </c>
      <c r="G4331" t="s">
        <v>418</v>
      </c>
      <c r="H4331" t="s">
        <v>661</v>
      </c>
      <c r="I4331" t="s">
        <v>678</v>
      </c>
      <c r="J4331">
        <v>1</v>
      </c>
      <c r="K4331">
        <v>31143</v>
      </c>
      <c r="L4331">
        <v>1</v>
      </c>
      <c r="M4331" t="s">
        <v>630</v>
      </c>
      <c r="N4331" t="s">
        <v>147</v>
      </c>
      <c r="O4331" t="s">
        <v>143</v>
      </c>
      <c r="P4331">
        <v>92</v>
      </c>
      <c r="Q4331">
        <v>71</v>
      </c>
      <c r="R4331">
        <f>SUMIFS(Table2[number],Table2[Event],"Goal",Table2[H/U],"HOME",Table2[GameID],Table2[[#This Row],[GameID]],Table2[GameTime],"&lt;="&amp;Table2[[#This Row],[GameTime]])</f>
        <v>3</v>
      </c>
      <c r="S4331">
        <f>SUMIFS(Table2[number],Table2[Event],"Goal",Table2[H/U],"AWAY",Table2[GameID],Table2[[#This Row],[GameID]],Table2[GameTime],"&lt;="&amp;Table2[[#This Row],[GameTime]])</f>
        <v>0</v>
      </c>
      <c r="T4331" t="str">
        <f>IF(Table2[[#This Row],[Event]]="Goal",Table2[[#This Row],[Hscore]]&amp;"-"&amp;Table2[[#This Row],[Uscore]],"")</f>
        <v>3-0</v>
      </c>
      <c r="U4331">
        <v>534</v>
      </c>
      <c r="V4331" s="1">
        <f>Table2[[#This Row],[GameTime]]-(Table2[[#This Row],[period]]-1)*1200</f>
        <v>534</v>
      </c>
      <c r="W4331" s="1">
        <f>ROUNDDOWN(Table2[[#This Row],[Time]]/60,0)</f>
        <v>8</v>
      </c>
      <c r="X4331" s="1">
        <f>ROUNDDOWN((Table2[[#This Row],[Time]]/60-Table2[[#This Row],[Time2]])*60,0)</f>
        <v>54</v>
      </c>
      <c r="Y4331" s="1" t="str">
        <f>IF(Table2[[#This Row],[Time2]]&lt;10,0&amp;Table2[[#This Row],[Time2]],Table2[[#This Row],[Time2]])</f>
        <v>08</v>
      </c>
      <c r="Z4331" s="1">
        <f>IF(Table2[[#This Row],[Time3]]&lt;10,0&amp;Table2[[#This Row],[Time3]],Table2[[#This Row],[Time3]])</f>
        <v>54</v>
      </c>
      <c r="AA4331" s="2" t="str">
        <f>Table2[[#This Row],[Time4]]&amp;":"&amp;Table2[[#This Row],[Time5]]</f>
        <v>08:54</v>
      </c>
      <c r="AB4331" s="1" t="str" cm="1">
        <f t="array" ref="AB4331">IFERROR(IF(Table2[[#This Row],[code]]="","",_xlfn.IFS(AND(Table2[[#This Row],[code]]&lt;400,Table2[[#This Row],[code]]&lt;&gt;""),2,Table2[[#This Row],[code]]&gt;500,4)),"")</f>
        <v/>
      </c>
      <c r="AC4331" s="1" t="str">
        <f>IF(Table2[[#This Row],[Event]]="Penalty",Table2[[#This Row],[number]],IF(Table2[[#This Row],[Event]]="Time-Out",401,""))</f>
        <v/>
      </c>
      <c r="AD4331" s="1">
        <f>ROW(A4330)</f>
        <v>4330</v>
      </c>
      <c r="AE4331" s="1">
        <f>COUNTIFS(Table2[GameID],Table2[[#This Row],[GameID]],Table2[Column1],"&lt;="&amp;Table2[[#This Row],[Column1]])-1</f>
        <v>3</v>
      </c>
    </row>
    <row r="4332" spans="1:31" x14ac:dyDescent="0.45">
      <c r="A4332" t="s">
        <v>449</v>
      </c>
      <c r="B4332" t="str">
        <f>_xlfn.TEXTBEFORE(Table2[[#This Row],[Kamp]]," - ")</f>
        <v>Blackhawks</v>
      </c>
      <c r="C4332" t="str">
        <f>_xlfn.TEXTAFTER(Table2[[#This Row],[Kamp]],"- ")</f>
        <v>Hvidovre Attack</v>
      </c>
      <c r="D4332">
        <v>45361</v>
      </c>
      <c r="E4332">
        <v>83638</v>
      </c>
      <c r="F4332">
        <v>20232024</v>
      </c>
      <c r="G4332" t="s">
        <v>418</v>
      </c>
      <c r="H4332" t="s">
        <v>659</v>
      </c>
      <c r="I4332" t="s">
        <v>677</v>
      </c>
      <c r="J4332">
        <v>1</v>
      </c>
      <c r="K4332">
        <v>31138</v>
      </c>
      <c r="L4332">
        <v>1</v>
      </c>
      <c r="M4332" t="s">
        <v>630</v>
      </c>
      <c r="N4332" t="s">
        <v>71</v>
      </c>
      <c r="O4332" t="s">
        <v>42</v>
      </c>
      <c r="P4332">
        <v>55</v>
      </c>
      <c r="Q4332">
        <v>8</v>
      </c>
      <c r="R4332">
        <f>SUMIFS(Table2[number],Table2[Event],"Goal",Table2[H/U],"HOME",Table2[GameID],Table2[[#This Row],[GameID]],Table2[GameTime],"&lt;="&amp;Table2[[#This Row],[GameTime]])</f>
        <v>3</v>
      </c>
      <c r="S4332">
        <f>SUMIFS(Table2[number],Table2[Event],"Goal",Table2[H/U],"AWAY",Table2[GameID],Table2[[#This Row],[GameID]],Table2[GameTime],"&lt;="&amp;Table2[[#This Row],[GameTime]])</f>
        <v>1</v>
      </c>
      <c r="T4332" t="str">
        <f>IF(Table2[[#This Row],[Event]]="Goal",Table2[[#This Row],[Hscore]]&amp;"-"&amp;Table2[[#This Row],[Uscore]],"")</f>
        <v>3-1</v>
      </c>
      <c r="U4332">
        <v>1136</v>
      </c>
      <c r="V4332" s="1">
        <f>Table2[[#This Row],[GameTime]]-(Table2[[#This Row],[period]]-1)*1200</f>
        <v>1136</v>
      </c>
      <c r="W4332" s="1">
        <f>ROUNDDOWN(Table2[[#This Row],[Time]]/60,0)</f>
        <v>18</v>
      </c>
      <c r="X4332" s="1">
        <f>ROUNDDOWN((Table2[[#This Row],[Time]]/60-Table2[[#This Row],[Time2]])*60,0)</f>
        <v>56</v>
      </c>
      <c r="Y4332" s="1">
        <f>IF(Table2[[#This Row],[Time2]]&lt;10,0&amp;Table2[[#This Row],[Time2]],Table2[[#This Row],[Time2]])</f>
        <v>18</v>
      </c>
      <c r="Z4332" s="1">
        <f>IF(Table2[[#This Row],[Time3]]&lt;10,0&amp;Table2[[#This Row],[Time3]],Table2[[#This Row],[Time3]])</f>
        <v>56</v>
      </c>
      <c r="AA4332" s="2" t="str">
        <f>Table2[[#This Row],[Time4]]&amp;":"&amp;Table2[[#This Row],[Time5]]</f>
        <v>18:56</v>
      </c>
      <c r="AB4332" s="1" t="str" cm="1">
        <f t="array" ref="AB4332">IFERROR(IF(Table2[[#This Row],[code]]="","",_xlfn.IFS(AND(Table2[[#This Row],[code]]&lt;400,Table2[[#This Row],[code]]&lt;&gt;""),2,Table2[[#This Row],[code]]&gt;500,4)),"")</f>
        <v/>
      </c>
      <c r="AC4332" s="1" t="str">
        <f>IF(Table2[[#This Row],[Event]]="Penalty",Table2[[#This Row],[number]],IF(Table2[[#This Row],[Event]]="Time-Out",401,""))</f>
        <v/>
      </c>
      <c r="AD4332" s="1">
        <f>ROW(A4331)</f>
        <v>4331</v>
      </c>
      <c r="AE4332" s="1">
        <f>COUNTIFS(Table2[GameID],Table2[[#This Row],[GameID]],Table2[Column1],"&lt;="&amp;Table2[[#This Row],[Column1]])-1</f>
        <v>4</v>
      </c>
    </row>
    <row r="4333" spans="1:31" x14ac:dyDescent="0.45">
      <c r="A4333" t="s">
        <v>449</v>
      </c>
      <c r="B4333" t="str">
        <f>_xlfn.TEXTBEFORE(Table2[[#This Row],[Kamp]]," - ")</f>
        <v>Blackhawks</v>
      </c>
      <c r="C4333" t="str">
        <f>_xlfn.TEXTAFTER(Table2[[#This Row],[Kamp]],"- ")</f>
        <v>Hvidovre Attack</v>
      </c>
      <c r="D4333">
        <v>45361</v>
      </c>
      <c r="E4333">
        <v>83638</v>
      </c>
      <c r="F4333">
        <v>20232024</v>
      </c>
      <c r="G4333" t="s">
        <v>418</v>
      </c>
      <c r="H4333" t="s">
        <v>661</v>
      </c>
      <c r="I4333" t="s">
        <v>678</v>
      </c>
      <c r="J4333">
        <v>2</v>
      </c>
      <c r="K4333">
        <v>31143</v>
      </c>
      <c r="L4333">
        <v>205</v>
      </c>
      <c r="M4333" t="s">
        <v>631</v>
      </c>
      <c r="N4333" t="s">
        <v>148</v>
      </c>
      <c r="O4333" t="s">
        <v>634</v>
      </c>
      <c r="P4333">
        <v>95</v>
      </c>
      <c r="Q4333" t="s">
        <v>634</v>
      </c>
      <c r="R4333">
        <f>SUMIFS(Table2[number],Table2[Event],"Goal",Table2[H/U],"HOME",Table2[GameID],Table2[[#This Row],[GameID]],Table2[GameTime],"&lt;="&amp;Table2[[#This Row],[GameTime]])</f>
        <v>3</v>
      </c>
      <c r="S4333">
        <f>SUMIFS(Table2[number],Table2[Event],"Goal",Table2[H/U],"AWAY",Table2[GameID],Table2[[#This Row],[GameID]],Table2[GameTime],"&lt;="&amp;Table2[[#This Row],[GameTime]])</f>
        <v>1</v>
      </c>
      <c r="T4333" t="str">
        <f>IF(Table2[[#This Row],[Event]]="Goal",Table2[[#This Row],[Hscore]]&amp;"-"&amp;Table2[[#This Row],[Uscore]],"")</f>
        <v/>
      </c>
      <c r="U4333">
        <v>1353</v>
      </c>
      <c r="V4333" s="1">
        <f>Table2[[#This Row],[GameTime]]-(Table2[[#This Row],[period]]-1)*1200</f>
        <v>153</v>
      </c>
      <c r="W4333" s="1">
        <f>ROUNDDOWN(Table2[[#This Row],[Time]]/60,0)</f>
        <v>2</v>
      </c>
      <c r="X4333" s="1">
        <f>ROUNDDOWN((Table2[[#This Row],[Time]]/60-Table2[[#This Row],[Time2]])*60,0)</f>
        <v>33</v>
      </c>
      <c r="Y4333" s="1" t="str">
        <f>IF(Table2[[#This Row],[Time2]]&lt;10,0&amp;Table2[[#This Row],[Time2]],Table2[[#This Row],[Time2]])</f>
        <v>02</v>
      </c>
      <c r="Z4333" s="1">
        <f>IF(Table2[[#This Row],[Time3]]&lt;10,0&amp;Table2[[#This Row],[Time3]],Table2[[#This Row],[Time3]])</f>
        <v>33</v>
      </c>
      <c r="AA4333" s="2" t="str">
        <f>Table2[[#This Row],[Time4]]&amp;":"&amp;Table2[[#This Row],[Time5]]</f>
        <v>02:33</v>
      </c>
      <c r="AB4333" s="1" cm="1">
        <f t="array" ref="AB4333">IFERROR(IF(Table2[[#This Row],[code]]="","",_xlfn.IFS(AND(Table2[[#This Row],[code]]&lt;400,Table2[[#This Row],[code]]&lt;&gt;""),2,Table2[[#This Row],[code]]&gt;500,4)),"")</f>
        <v>2</v>
      </c>
      <c r="AC4333" s="1">
        <f>IF(Table2[[#This Row],[Event]]="Penalty",Table2[[#This Row],[number]],IF(Table2[[#This Row],[Event]]="Time-Out",401,""))</f>
        <v>205</v>
      </c>
      <c r="AD4333" s="1">
        <f>ROW(A4332)</f>
        <v>4332</v>
      </c>
      <c r="AE4333" s="1">
        <f>COUNTIFS(Table2[GameID],Table2[[#This Row],[GameID]],Table2[Column1],"&lt;="&amp;Table2[[#This Row],[Column1]])-1</f>
        <v>5</v>
      </c>
    </row>
    <row r="4334" spans="1:31" x14ac:dyDescent="0.45">
      <c r="A4334" t="s">
        <v>449</v>
      </c>
      <c r="B4334" t="str">
        <f>_xlfn.TEXTBEFORE(Table2[[#This Row],[Kamp]]," - ")</f>
        <v>Blackhawks</v>
      </c>
      <c r="C4334" t="str">
        <f>_xlfn.TEXTAFTER(Table2[[#This Row],[Kamp]],"- ")</f>
        <v>Hvidovre Attack</v>
      </c>
      <c r="D4334">
        <v>45361</v>
      </c>
      <c r="E4334">
        <v>83638</v>
      </c>
      <c r="F4334">
        <v>20232024</v>
      </c>
      <c r="G4334" t="s">
        <v>418</v>
      </c>
      <c r="H4334" t="s">
        <v>659</v>
      </c>
      <c r="I4334" t="s">
        <v>677</v>
      </c>
      <c r="J4334">
        <v>2</v>
      </c>
      <c r="K4334">
        <v>31138</v>
      </c>
      <c r="L4334">
        <v>1</v>
      </c>
      <c r="M4334" t="s">
        <v>630</v>
      </c>
      <c r="N4334" t="s">
        <v>68</v>
      </c>
      <c r="O4334" t="s">
        <v>74</v>
      </c>
      <c r="P4334">
        <v>25</v>
      </c>
      <c r="Q4334">
        <v>92</v>
      </c>
      <c r="R4334">
        <f>SUMIFS(Table2[number],Table2[Event],"Goal",Table2[H/U],"HOME",Table2[GameID],Table2[[#This Row],[GameID]],Table2[GameTime],"&lt;="&amp;Table2[[#This Row],[GameTime]])</f>
        <v>3</v>
      </c>
      <c r="S4334">
        <f>SUMIFS(Table2[number],Table2[Event],"Goal",Table2[H/U],"AWAY",Table2[GameID],Table2[[#This Row],[GameID]],Table2[GameTime],"&lt;="&amp;Table2[[#This Row],[GameTime]])</f>
        <v>2</v>
      </c>
      <c r="T4334" t="str">
        <f>IF(Table2[[#This Row],[Event]]="Goal",Table2[[#This Row],[Hscore]]&amp;"-"&amp;Table2[[#This Row],[Uscore]],"")</f>
        <v>3-2</v>
      </c>
      <c r="U4334">
        <v>1410</v>
      </c>
      <c r="V4334" s="1">
        <f>Table2[[#This Row],[GameTime]]-(Table2[[#This Row],[period]]-1)*1200</f>
        <v>210</v>
      </c>
      <c r="W4334" s="1">
        <f>ROUNDDOWN(Table2[[#This Row],[Time]]/60,0)</f>
        <v>3</v>
      </c>
      <c r="X4334" s="1">
        <f>ROUNDDOWN((Table2[[#This Row],[Time]]/60-Table2[[#This Row],[Time2]])*60,0)</f>
        <v>30</v>
      </c>
      <c r="Y4334" s="1" t="str">
        <f>IF(Table2[[#This Row],[Time2]]&lt;10,0&amp;Table2[[#This Row],[Time2]],Table2[[#This Row],[Time2]])</f>
        <v>03</v>
      </c>
      <c r="Z4334" s="1">
        <f>IF(Table2[[#This Row],[Time3]]&lt;10,0&amp;Table2[[#This Row],[Time3]],Table2[[#This Row],[Time3]])</f>
        <v>30</v>
      </c>
      <c r="AA4334" s="2" t="str">
        <f>Table2[[#This Row],[Time4]]&amp;":"&amp;Table2[[#This Row],[Time5]]</f>
        <v>03:30</v>
      </c>
      <c r="AB4334" s="1" t="str" cm="1">
        <f t="array" ref="AB4334">IFERROR(IF(Table2[[#This Row],[code]]="","",_xlfn.IFS(AND(Table2[[#This Row],[code]]&lt;400,Table2[[#This Row],[code]]&lt;&gt;""),2,Table2[[#This Row],[code]]&gt;500,4)),"")</f>
        <v/>
      </c>
      <c r="AC4334" s="1" t="str">
        <f>IF(Table2[[#This Row],[Event]]="Penalty",Table2[[#This Row],[number]],IF(Table2[[#This Row],[Event]]="Time-Out",401,""))</f>
        <v/>
      </c>
      <c r="AD4334" s="1">
        <f>ROW(A4333)</f>
        <v>4333</v>
      </c>
      <c r="AE4334" s="1">
        <f>COUNTIFS(Table2[GameID],Table2[[#This Row],[GameID]],Table2[Column1],"&lt;="&amp;Table2[[#This Row],[Column1]])-1</f>
        <v>6</v>
      </c>
    </row>
    <row r="4335" spans="1:31" x14ac:dyDescent="0.45">
      <c r="A4335" t="s">
        <v>449</v>
      </c>
      <c r="B4335" t="str">
        <f>_xlfn.TEXTBEFORE(Table2[[#This Row],[Kamp]]," - ")</f>
        <v>Blackhawks</v>
      </c>
      <c r="C4335" t="str">
        <f>_xlfn.TEXTAFTER(Table2[[#This Row],[Kamp]],"- ")</f>
        <v>Hvidovre Attack</v>
      </c>
      <c r="D4335">
        <v>45361</v>
      </c>
      <c r="E4335">
        <v>83638</v>
      </c>
      <c r="F4335">
        <v>20232024</v>
      </c>
      <c r="G4335" t="s">
        <v>418</v>
      </c>
      <c r="H4335" t="s">
        <v>659</v>
      </c>
      <c r="I4335" t="s">
        <v>677</v>
      </c>
      <c r="J4335">
        <v>2</v>
      </c>
      <c r="K4335">
        <v>31138</v>
      </c>
      <c r="L4335">
        <v>1</v>
      </c>
      <c r="M4335" t="s">
        <v>630</v>
      </c>
      <c r="N4335" t="s">
        <v>191</v>
      </c>
      <c r="O4335" t="s">
        <v>634</v>
      </c>
      <c r="P4335">
        <v>89</v>
      </c>
      <c r="Q4335" t="s">
        <v>634</v>
      </c>
      <c r="R4335">
        <f>SUMIFS(Table2[number],Table2[Event],"Goal",Table2[H/U],"HOME",Table2[GameID],Table2[[#This Row],[GameID]],Table2[GameTime],"&lt;="&amp;Table2[[#This Row],[GameTime]])</f>
        <v>3</v>
      </c>
      <c r="S4335">
        <f>SUMIFS(Table2[number],Table2[Event],"Goal",Table2[H/U],"AWAY",Table2[GameID],Table2[[#This Row],[GameID]],Table2[GameTime],"&lt;="&amp;Table2[[#This Row],[GameTime]])</f>
        <v>3</v>
      </c>
      <c r="T4335" t="str">
        <f>IF(Table2[[#This Row],[Event]]="Goal",Table2[[#This Row],[Hscore]]&amp;"-"&amp;Table2[[#This Row],[Uscore]],"")</f>
        <v>3-3</v>
      </c>
      <c r="U4335">
        <v>1468</v>
      </c>
      <c r="V4335" s="1">
        <f>Table2[[#This Row],[GameTime]]-(Table2[[#This Row],[period]]-1)*1200</f>
        <v>268</v>
      </c>
      <c r="W4335" s="1">
        <f>ROUNDDOWN(Table2[[#This Row],[Time]]/60,0)</f>
        <v>4</v>
      </c>
      <c r="X4335" s="1">
        <f>ROUNDDOWN((Table2[[#This Row],[Time]]/60-Table2[[#This Row],[Time2]])*60,0)</f>
        <v>28</v>
      </c>
      <c r="Y4335" s="1" t="str">
        <f>IF(Table2[[#This Row],[Time2]]&lt;10,0&amp;Table2[[#This Row],[Time2]],Table2[[#This Row],[Time2]])</f>
        <v>04</v>
      </c>
      <c r="Z4335" s="1">
        <f>IF(Table2[[#This Row],[Time3]]&lt;10,0&amp;Table2[[#This Row],[Time3]],Table2[[#This Row],[Time3]])</f>
        <v>28</v>
      </c>
      <c r="AA4335" s="2" t="str">
        <f>Table2[[#This Row],[Time4]]&amp;":"&amp;Table2[[#This Row],[Time5]]</f>
        <v>04:28</v>
      </c>
      <c r="AB4335" s="1" t="str" cm="1">
        <f t="array" ref="AB4335">IFERROR(IF(Table2[[#This Row],[code]]="","",_xlfn.IFS(AND(Table2[[#This Row],[code]]&lt;400,Table2[[#This Row],[code]]&lt;&gt;""),2,Table2[[#This Row],[code]]&gt;500,4)),"")</f>
        <v/>
      </c>
      <c r="AC4335" s="1" t="str">
        <f>IF(Table2[[#This Row],[Event]]="Penalty",Table2[[#This Row],[number]],IF(Table2[[#This Row],[Event]]="Time-Out",401,""))</f>
        <v/>
      </c>
      <c r="AD4335" s="1">
        <f>ROW(A4334)</f>
        <v>4334</v>
      </c>
      <c r="AE4335" s="1">
        <f>COUNTIFS(Table2[GameID],Table2[[#This Row],[GameID]],Table2[Column1],"&lt;="&amp;Table2[[#This Row],[Column1]])-1</f>
        <v>7</v>
      </c>
    </row>
    <row r="4336" spans="1:31" x14ac:dyDescent="0.45">
      <c r="A4336" t="s">
        <v>449</v>
      </c>
      <c r="B4336" t="str">
        <f>_xlfn.TEXTBEFORE(Table2[[#This Row],[Kamp]]," - ")</f>
        <v>Blackhawks</v>
      </c>
      <c r="C4336" t="str">
        <f>_xlfn.TEXTAFTER(Table2[[#This Row],[Kamp]],"- ")</f>
        <v>Hvidovre Attack</v>
      </c>
      <c r="D4336">
        <v>45361</v>
      </c>
      <c r="E4336">
        <v>83638</v>
      </c>
      <c r="F4336">
        <v>20232024</v>
      </c>
      <c r="G4336" t="s">
        <v>418</v>
      </c>
      <c r="H4336" t="s">
        <v>659</v>
      </c>
      <c r="I4336" t="s">
        <v>677</v>
      </c>
      <c r="J4336">
        <v>2</v>
      </c>
      <c r="K4336">
        <v>31138</v>
      </c>
      <c r="L4336">
        <v>202</v>
      </c>
      <c r="M4336" t="s">
        <v>631</v>
      </c>
      <c r="N4336" t="s">
        <v>191</v>
      </c>
      <c r="O4336" t="s">
        <v>634</v>
      </c>
      <c r="P4336">
        <v>89</v>
      </c>
      <c r="Q4336" t="s">
        <v>634</v>
      </c>
      <c r="R4336">
        <f>SUMIFS(Table2[number],Table2[Event],"Goal",Table2[H/U],"HOME",Table2[GameID],Table2[[#This Row],[GameID]],Table2[GameTime],"&lt;="&amp;Table2[[#This Row],[GameTime]])</f>
        <v>3</v>
      </c>
      <c r="S4336">
        <f>SUMIFS(Table2[number],Table2[Event],"Goal",Table2[H/U],"AWAY",Table2[GameID],Table2[[#This Row],[GameID]],Table2[GameTime],"&lt;="&amp;Table2[[#This Row],[GameTime]])</f>
        <v>3</v>
      </c>
      <c r="T4336" t="str">
        <f>IF(Table2[[#This Row],[Event]]="Goal",Table2[[#This Row],[Hscore]]&amp;"-"&amp;Table2[[#This Row],[Uscore]],"")</f>
        <v/>
      </c>
      <c r="U4336">
        <v>1637</v>
      </c>
      <c r="V4336" s="1">
        <f>Table2[[#This Row],[GameTime]]-(Table2[[#This Row],[period]]-1)*1200</f>
        <v>437</v>
      </c>
      <c r="W4336" s="1">
        <f>ROUNDDOWN(Table2[[#This Row],[Time]]/60,0)</f>
        <v>7</v>
      </c>
      <c r="X4336" s="1">
        <f>ROUNDDOWN((Table2[[#This Row],[Time]]/60-Table2[[#This Row],[Time2]])*60,0)</f>
        <v>17</v>
      </c>
      <c r="Y4336" s="1" t="str">
        <f>IF(Table2[[#This Row],[Time2]]&lt;10,0&amp;Table2[[#This Row],[Time2]],Table2[[#This Row],[Time2]])</f>
        <v>07</v>
      </c>
      <c r="Z4336" s="1">
        <f>IF(Table2[[#This Row],[Time3]]&lt;10,0&amp;Table2[[#This Row],[Time3]],Table2[[#This Row],[Time3]])</f>
        <v>17</v>
      </c>
      <c r="AA4336" s="2" t="str">
        <f>Table2[[#This Row],[Time4]]&amp;":"&amp;Table2[[#This Row],[Time5]]</f>
        <v>07:17</v>
      </c>
      <c r="AB4336" s="1" cm="1">
        <f t="array" ref="AB4336">IFERROR(IF(Table2[[#This Row],[code]]="","",_xlfn.IFS(AND(Table2[[#This Row],[code]]&lt;400,Table2[[#This Row],[code]]&lt;&gt;""),2,Table2[[#This Row],[code]]&gt;500,4)),"")</f>
        <v>2</v>
      </c>
      <c r="AC4336" s="1">
        <f>IF(Table2[[#This Row],[Event]]="Penalty",Table2[[#This Row],[number]],IF(Table2[[#This Row],[Event]]="Time-Out",401,""))</f>
        <v>202</v>
      </c>
      <c r="AD4336" s="1">
        <f>ROW(A4335)</f>
        <v>4335</v>
      </c>
      <c r="AE4336" s="1">
        <f>COUNTIFS(Table2[GameID],Table2[[#This Row],[GameID]],Table2[Column1],"&lt;="&amp;Table2[[#This Row],[Column1]])-1</f>
        <v>8</v>
      </c>
    </row>
    <row r="4337" spans="1:31" x14ac:dyDescent="0.45">
      <c r="A4337" t="s">
        <v>449</v>
      </c>
      <c r="B4337" t="str">
        <f>_xlfn.TEXTBEFORE(Table2[[#This Row],[Kamp]]," - ")</f>
        <v>Blackhawks</v>
      </c>
      <c r="C4337" t="str">
        <f>_xlfn.TEXTAFTER(Table2[[#This Row],[Kamp]],"- ")</f>
        <v>Hvidovre Attack</v>
      </c>
      <c r="D4337">
        <v>45361</v>
      </c>
      <c r="E4337">
        <v>83638</v>
      </c>
      <c r="F4337">
        <v>20232024</v>
      </c>
      <c r="G4337" t="s">
        <v>418</v>
      </c>
      <c r="H4337" t="s">
        <v>659</v>
      </c>
      <c r="I4337" t="s">
        <v>677</v>
      </c>
      <c r="J4337">
        <v>2</v>
      </c>
      <c r="K4337">
        <v>31138</v>
      </c>
      <c r="L4337">
        <v>1</v>
      </c>
      <c r="M4337" t="s">
        <v>630</v>
      </c>
      <c r="N4337" t="s">
        <v>191</v>
      </c>
      <c r="O4337" t="s">
        <v>74</v>
      </c>
      <c r="P4337">
        <v>89</v>
      </c>
      <c r="Q4337">
        <v>92</v>
      </c>
      <c r="R4337">
        <f>SUMIFS(Table2[number],Table2[Event],"Goal",Table2[H/U],"HOME",Table2[GameID],Table2[[#This Row],[GameID]],Table2[GameTime],"&lt;="&amp;Table2[[#This Row],[GameTime]])</f>
        <v>3</v>
      </c>
      <c r="S4337">
        <f>SUMIFS(Table2[number],Table2[Event],"Goal",Table2[H/U],"AWAY",Table2[GameID],Table2[[#This Row],[GameID]],Table2[GameTime],"&lt;="&amp;Table2[[#This Row],[GameTime]])</f>
        <v>4</v>
      </c>
      <c r="T4337" t="str">
        <f>IF(Table2[[#This Row],[Event]]="Goal",Table2[[#This Row],[Hscore]]&amp;"-"&amp;Table2[[#This Row],[Uscore]],"")</f>
        <v>3-4</v>
      </c>
      <c r="U4337">
        <v>2178</v>
      </c>
      <c r="V4337" s="1">
        <f>Table2[[#This Row],[GameTime]]-(Table2[[#This Row],[period]]-1)*1200</f>
        <v>978</v>
      </c>
      <c r="W4337" s="1">
        <f>ROUNDDOWN(Table2[[#This Row],[Time]]/60,0)</f>
        <v>16</v>
      </c>
      <c r="X4337" s="1">
        <f>ROUNDDOWN((Table2[[#This Row],[Time]]/60-Table2[[#This Row],[Time2]])*60,0)</f>
        <v>18</v>
      </c>
      <c r="Y4337" s="1">
        <f>IF(Table2[[#This Row],[Time2]]&lt;10,0&amp;Table2[[#This Row],[Time2]],Table2[[#This Row],[Time2]])</f>
        <v>16</v>
      </c>
      <c r="Z4337" s="1">
        <f>IF(Table2[[#This Row],[Time3]]&lt;10,0&amp;Table2[[#This Row],[Time3]],Table2[[#This Row],[Time3]])</f>
        <v>18</v>
      </c>
      <c r="AA4337" s="2" t="str">
        <f>Table2[[#This Row],[Time4]]&amp;":"&amp;Table2[[#This Row],[Time5]]</f>
        <v>16:18</v>
      </c>
      <c r="AB4337" s="1" t="str" cm="1">
        <f t="array" ref="AB4337">IFERROR(IF(Table2[[#This Row],[code]]="","",_xlfn.IFS(AND(Table2[[#This Row],[code]]&lt;400,Table2[[#This Row],[code]]&lt;&gt;""),2,Table2[[#This Row],[code]]&gt;500,4)),"")</f>
        <v/>
      </c>
      <c r="AC4337" s="1" t="str">
        <f>IF(Table2[[#This Row],[Event]]="Penalty",Table2[[#This Row],[number]],IF(Table2[[#This Row],[Event]]="Time-Out",401,""))</f>
        <v/>
      </c>
      <c r="AD4337" s="1">
        <f>ROW(A4336)</f>
        <v>4336</v>
      </c>
      <c r="AE4337" s="1">
        <f>COUNTIFS(Table2[GameID],Table2[[#This Row],[GameID]],Table2[Column1],"&lt;="&amp;Table2[[#This Row],[Column1]])-1</f>
        <v>9</v>
      </c>
    </row>
    <row r="4338" spans="1:31" x14ac:dyDescent="0.45">
      <c r="A4338" t="s">
        <v>449</v>
      </c>
      <c r="B4338" t="str">
        <f>_xlfn.TEXTBEFORE(Table2[[#This Row],[Kamp]]," - ")</f>
        <v>Blackhawks</v>
      </c>
      <c r="C4338" t="str">
        <f>_xlfn.TEXTAFTER(Table2[[#This Row],[Kamp]],"- ")</f>
        <v>Hvidovre Attack</v>
      </c>
      <c r="D4338">
        <v>45361</v>
      </c>
      <c r="E4338">
        <v>83638</v>
      </c>
      <c r="F4338">
        <v>20232024</v>
      </c>
      <c r="G4338" t="s">
        <v>418</v>
      </c>
      <c r="H4338" t="s">
        <v>659</v>
      </c>
      <c r="I4338" t="s">
        <v>677</v>
      </c>
      <c r="J4338">
        <v>3</v>
      </c>
      <c r="K4338">
        <v>31138</v>
      </c>
      <c r="L4338">
        <v>1</v>
      </c>
      <c r="M4338" t="s">
        <v>630</v>
      </c>
      <c r="N4338" t="s">
        <v>71</v>
      </c>
      <c r="O4338" t="s">
        <v>75</v>
      </c>
      <c r="P4338">
        <v>55</v>
      </c>
      <c r="Q4338">
        <v>96</v>
      </c>
      <c r="R4338">
        <f>SUMIFS(Table2[number],Table2[Event],"Goal",Table2[H/U],"HOME",Table2[GameID],Table2[[#This Row],[GameID]],Table2[GameTime],"&lt;="&amp;Table2[[#This Row],[GameTime]])</f>
        <v>3</v>
      </c>
      <c r="S4338">
        <f>SUMIFS(Table2[number],Table2[Event],"Goal",Table2[H/U],"AWAY",Table2[GameID],Table2[[#This Row],[GameID]],Table2[GameTime],"&lt;="&amp;Table2[[#This Row],[GameTime]])</f>
        <v>5</v>
      </c>
      <c r="T4338" t="str">
        <f>IF(Table2[[#This Row],[Event]]="Goal",Table2[[#This Row],[Hscore]]&amp;"-"&amp;Table2[[#This Row],[Uscore]],"")</f>
        <v>3-5</v>
      </c>
      <c r="U4338">
        <v>2605</v>
      </c>
      <c r="V4338" s="1">
        <f>Table2[[#This Row],[GameTime]]-(Table2[[#This Row],[period]]-1)*1200</f>
        <v>205</v>
      </c>
      <c r="W4338" s="1">
        <f>ROUNDDOWN(Table2[[#This Row],[Time]]/60,0)</f>
        <v>3</v>
      </c>
      <c r="X4338" s="1">
        <f>ROUNDDOWN((Table2[[#This Row],[Time]]/60-Table2[[#This Row],[Time2]])*60,0)</f>
        <v>25</v>
      </c>
      <c r="Y4338" s="1" t="str">
        <f>IF(Table2[[#This Row],[Time2]]&lt;10,0&amp;Table2[[#This Row],[Time2]],Table2[[#This Row],[Time2]])</f>
        <v>03</v>
      </c>
      <c r="Z4338" s="1">
        <f>IF(Table2[[#This Row],[Time3]]&lt;10,0&amp;Table2[[#This Row],[Time3]],Table2[[#This Row],[Time3]])</f>
        <v>25</v>
      </c>
      <c r="AA4338" s="2" t="str">
        <f>Table2[[#This Row],[Time4]]&amp;":"&amp;Table2[[#This Row],[Time5]]</f>
        <v>03:25</v>
      </c>
      <c r="AB4338" s="1" t="str" cm="1">
        <f t="array" ref="AB4338">IFERROR(IF(Table2[[#This Row],[code]]="","",_xlfn.IFS(AND(Table2[[#This Row],[code]]&lt;400,Table2[[#This Row],[code]]&lt;&gt;""),2,Table2[[#This Row],[code]]&gt;500,4)),"")</f>
        <v/>
      </c>
      <c r="AC4338" s="1" t="str">
        <f>IF(Table2[[#This Row],[Event]]="Penalty",Table2[[#This Row],[number]],IF(Table2[[#This Row],[Event]]="Time-Out",401,""))</f>
        <v/>
      </c>
      <c r="AD4338" s="1">
        <f>ROW(A4337)</f>
        <v>4337</v>
      </c>
      <c r="AE4338" s="1">
        <f>COUNTIFS(Table2[GameID],Table2[[#This Row],[GameID]],Table2[Column1],"&lt;="&amp;Table2[[#This Row],[Column1]])-1</f>
        <v>10</v>
      </c>
    </row>
    <row r="4339" spans="1:31" x14ac:dyDescent="0.45">
      <c r="A4339" t="s">
        <v>449</v>
      </c>
      <c r="B4339" t="str">
        <f>_xlfn.TEXTBEFORE(Table2[[#This Row],[Kamp]]," - ")</f>
        <v>Blackhawks</v>
      </c>
      <c r="C4339" t="str">
        <f>_xlfn.TEXTAFTER(Table2[[#This Row],[Kamp]],"- ")</f>
        <v>Hvidovre Attack</v>
      </c>
      <c r="D4339">
        <v>45361</v>
      </c>
      <c r="E4339">
        <v>83638</v>
      </c>
      <c r="F4339">
        <v>20232024</v>
      </c>
      <c r="G4339" t="s">
        <v>418</v>
      </c>
      <c r="H4339" t="s">
        <v>659</v>
      </c>
      <c r="I4339" t="s">
        <v>677</v>
      </c>
      <c r="J4339">
        <v>3</v>
      </c>
      <c r="K4339">
        <v>31138</v>
      </c>
      <c r="L4339">
        <v>207</v>
      </c>
      <c r="M4339" t="s">
        <v>631</v>
      </c>
      <c r="N4339" t="s">
        <v>42</v>
      </c>
      <c r="O4339" t="s">
        <v>634</v>
      </c>
      <c r="P4339">
        <v>8</v>
      </c>
      <c r="Q4339" t="s">
        <v>634</v>
      </c>
      <c r="R4339">
        <f>SUMIFS(Table2[number],Table2[Event],"Goal",Table2[H/U],"HOME",Table2[GameID],Table2[[#This Row],[GameID]],Table2[GameTime],"&lt;="&amp;Table2[[#This Row],[GameTime]])</f>
        <v>3</v>
      </c>
      <c r="S4339">
        <f>SUMIFS(Table2[number],Table2[Event],"Goal",Table2[H/U],"AWAY",Table2[GameID],Table2[[#This Row],[GameID]],Table2[GameTime],"&lt;="&amp;Table2[[#This Row],[GameTime]])</f>
        <v>5</v>
      </c>
      <c r="T4339" t="str">
        <f>IF(Table2[[#This Row],[Event]]="Goal",Table2[[#This Row],[Hscore]]&amp;"-"&amp;Table2[[#This Row],[Uscore]],"")</f>
        <v/>
      </c>
      <c r="U4339">
        <v>2725</v>
      </c>
      <c r="V4339" s="1">
        <f>Table2[[#This Row],[GameTime]]-(Table2[[#This Row],[period]]-1)*1200</f>
        <v>325</v>
      </c>
      <c r="W4339" s="1">
        <f>ROUNDDOWN(Table2[[#This Row],[Time]]/60,0)</f>
        <v>5</v>
      </c>
      <c r="X4339" s="1">
        <f>ROUNDDOWN((Table2[[#This Row],[Time]]/60-Table2[[#This Row],[Time2]])*60,0)</f>
        <v>25</v>
      </c>
      <c r="Y4339" s="1" t="str">
        <f>IF(Table2[[#This Row],[Time2]]&lt;10,0&amp;Table2[[#This Row],[Time2]],Table2[[#This Row],[Time2]])</f>
        <v>05</v>
      </c>
      <c r="Z4339" s="1">
        <f>IF(Table2[[#This Row],[Time3]]&lt;10,0&amp;Table2[[#This Row],[Time3]],Table2[[#This Row],[Time3]])</f>
        <v>25</v>
      </c>
      <c r="AA4339" s="2" t="str">
        <f>Table2[[#This Row],[Time4]]&amp;":"&amp;Table2[[#This Row],[Time5]]</f>
        <v>05:25</v>
      </c>
      <c r="AB4339" s="1" cm="1">
        <f t="array" ref="AB4339">IFERROR(IF(Table2[[#This Row],[code]]="","",_xlfn.IFS(AND(Table2[[#This Row],[code]]&lt;400,Table2[[#This Row],[code]]&lt;&gt;""),2,Table2[[#This Row],[code]]&gt;500,4)),"")</f>
        <v>2</v>
      </c>
      <c r="AC4339" s="1">
        <f>IF(Table2[[#This Row],[Event]]="Penalty",Table2[[#This Row],[number]],IF(Table2[[#This Row],[Event]]="Time-Out",401,""))</f>
        <v>207</v>
      </c>
      <c r="AD4339" s="1">
        <f>ROW(A4338)</f>
        <v>4338</v>
      </c>
      <c r="AE4339" s="1">
        <f>COUNTIFS(Table2[GameID],Table2[[#This Row],[GameID]],Table2[Column1],"&lt;="&amp;Table2[[#This Row],[Column1]])-1</f>
        <v>11</v>
      </c>
    </row>
    <row r="4340" spans="1:31" x14ac:dyDescent="0.45">
      <c r="A4340" t="s">
        <v>449</v>
      </c>
      <c r="B4340" t="str">
        <f>_xlfn.TEXTBEFORE(Table2[[#This Row],[Kamp]]," - ")</f>
        <v>Blackhawks</v>
      </c>
      <c r="C4340" t="str">
        <f>_xlfn.TEXTAFTER(Table2[[#This Row],[Kamp]],"- ")</f>
        <v>Hvidovre Attack</v>
      </c>
      <c r="D4340">
        <v>45361</v>
      </c>
      <c r="E4340">
        <v>83638</v>
      </c>
      <c r="F4340">
        <v>20232024</v>
      </c>
      <c r="G4340" t="s">
        <v>418</v>
      </c>
      <c r="H4340" t="s">
        <v>661</v>
      </c>
      <c r="I4340" t="s">
        <v>678</v>
      </c>
      <c r="J4340">
        <v>3</v>
      </c>
      <c r="K4340">
        <v>31143</v>
      </c>
      <c r="L4340">
        <v>1</v>
      </c>
      <c r="M4340" t="s">
        <v>630</v>
      </c>
      <c r="N4340" t="s">
        <v>149</v>
      </c>
      <c r="O4340" t="s">
        <v>143</v>
      </c>
      <c r="P4340">
        <v>98</v>
      </c>
      <c r="Q4340">
        <v>71</v>
      </c>
      <c r="R4340">
        <f>SUMIFS(Table2[number],Table2[Event],"Goal",Table2[H/U],"HOME",Table2[GameID],Table2[[#This Row],[GameID]],Table2[GameTime],"&lt;="&amp;Table2[[#This Row],[GameTime]])</f>
        <v>4</v>
      </c>
      <c r="S4340">
        <f>SUMIFS(Table2[number],Table2[Event],"Goal",Table2[H/U],"AWAY",Table2[GameID],Table2[[#This Row],[GameID]],Table2[GameTime],"&lt;="&amp;Table2[[#This Row],[GameTime]])</f>
        <v>5</v>
      </c>
      <c r="T4340" t="str">
        <f>IF(Table2[[#This Row],[Event]]="Goal",Table2[[#This Row],[Hscore]]&amp;"-"&amp;Table2[[#This Row],[Uscore]],"")</f>
        <v>4-5</v>
      </c>
      <c r="U4340">
        <v>2821</v>
      </c>
      <c r="V4340" s="1">
        <f>Table2[[#This Row],[GameTime]]-(Table2[[#This Row],[period]]-1)*1200</f>
        <v>421</v>
      </c>
      <c r="W4340" s="1">
        <f>ROUNDDOWN(Table2[[#This Row],[Time]]/60,0)</f>
        <v>7</v>
      </c>
      <c r="X4340" s="1">
        <f>ROUNDDOWN((Table2[[#This Row],[Time]]/60-Table2[[#This Row],[Time2]])*60,0)</f>
        <v>0</v>
      </c>
      <c r="Y4340" s="1" t="str">
        <f>IF(Table2[[#This Row],[Time2]]&lt;10,0&amp;Table2[[#This Row],[Time2]],Table2[[#This Row],[Time2]])</f>
        <v>07</v>
      </c>
      <c r="Z4340" s="1" t="str">
        <f>IF(Table2[[#This Row],[Time3]]&lt;10,0&amp;Table2[[#This Row],[Time3]],Table2[[#This Row],[Time3]])</f>
        <v>00</v>
      </c>
      <c r="AA4340" s="2" t="str">
        <f>Table2[[#This Row],[Time4]]&amp;":"&amp;Table2[[#This Row],[Time5]]</f>
        <v>07:00</v>
      </c>
      <c r="AB4340" s="1" t="str" cm="1">
        <f t="array" ref="AB4340">IFERROR(IF(Table2[[#This Row],[code]]="","",_xlfn.IFS(AND(Table2[[#This Row],[code]]&lt;400,Table2[[#This Row],[code]]&lt;&gt;""),2,Table2[[#This Row],[code]]&gt;500,4)),"")</f>
        <v/>
      </c>
      <c r="AC4340" s="1" t="str">
        <f>IF(Table2[[#This Row],[Event]]="Penalty",Table2[[#This Row],[number]],IF(Table2[[#This Row],[Event]]="Time-Out",401,""))</f>
        <v/>
      </c>
      <c r="AD4340" s="1">
        <f>ROW(A4339)</f>
        <v>4339</v>
      </c>
      <c r="AE4340" s="1">
        <f>COUNTIFS(Table2[GameID],Table2[[#This Row],[GameID]],Table2[Column1],"&lt;="&amp;Table2[[#This Row],[Column1]])-1</f>
        <v>12</v>
      </c>
    </row>
    <row r="4341" spans="1:31" x14ac:dyDescent="0.45">
      <c r="A4341" t="s">
        <v>449</v>
      </c>
      <c r="B4341" t="str">
        <f>_xlfn.TEXTBEFORE(Table2[[#This Row],[Kamp]]," - ")</f>
        <v>Blackhawks</v>
      </c>
      <c r="C4341" t="str">
        <f>_xlfn.TEXTAFTER(Table2[[#This Row],[Kamp]],"- ")</f>
        <v>Hvidovre Attack</v>
      </c>
      <c r="D4341">
        <v>45361</v>
      </c>
      <c r="E4341">
        <v>83638</v>
      </c>
      <c r="F4341">
        <v>20232024</v>
      </c>
      <c r="G4341" t="s">
        <v>418</v>
      </c>
      <c r="H4341" t="s">
        <v>661</v>
      </c>
      <c r="I4341" t="s">
        <v>678</v>
      </c>
      <c r="J4341">
        <v>3</v>
      </c>
      <c r="K4341">
        <v>31143</v>
      </c>
      <c r="L4341">
        <v>1</v>
      </c>
      <c r="M4341" t="s">
        <v>630</v>
      </c>
      <c r="N4341" t="s">
        <v>145</v>
      </c>
      <c r="O4341" t="s">
        <v>148</v>
      </c>
      <c r="P4341">
        <v>88</v>
      </c>
      <c r="Q4341">
        <v>95</v>
      </c>
      <c r="R4341">
        <f>SUMIFS(Table2[number],Table2[Event],"Goal",Table2[H/U],"HOME",Table2[GameID],Table2[[#This Row],[GameID]],Table2[GameTime],"&lt;="&amp;Table2[[#This Row],[GameTime]])</f>
        <v>5</v>
      </c>
      <c r="S4341">
        <f>SUMIFS(Table2[number],Table2[Event],"Goal",Table2[H/U],"AWAY",Table2[GameID],Table2[[#This Row],[GameID]],Table2[GameTime],"&lt;="&amp;Table2[[#This Row],[GameTime]])</f>
        <v>5</v>
      </c>
      <c r="T4341" t="str">
        <f>IF(Table2[[#This Row],[Event]]="Goal",Table2[[#This Row],[Hscore]]&amp;"-"&amp;Table2[[#This Row],[Uscore]],"")</f>
        <v>5-5</v>
      </c>
      <c r="U4341">
        <v>2853</v>
      </c>
      <c r="V4341" s="1">
        <f>Table2[[#This Row],[GameTime]]-(Table2[[#This Row],[period]]-1)*1200</f>
        <v>453</v>
      </c>
      <c r="W4341" s="1">
        <f>ROUNDDOWN(Table2[[#This Row],[Time]]/60,0)</f>
        <v>7</v>
      </c>
      <c r="X4341" s="1">
        <f>ROUNDDOWN((Table2[[#This Row],[Time]]/60-Table2[[#This Row],[Time2]])*60,0)</f>
        <v>33</v>
      </c>
      <c r="Y4341" s="1" t="str">
        <f>IF(Table2[[#This Row],[Time2]]&lt;10,0&amp;Table2[[#This Row],[Time2]],Table2[[#This Row],[Time2]])</f>
        <v>07</v>
      </c>
      <c r="Z4341" s="1">
        <f>IF(Table2[[#This Row],[Time3]]&lt;10,0&amp;Table2[[#This Row],[Time3]],Table2[[#This Row],[Time3]])</f>
        <v>33</v>
      </c>
      <c r="AA4341" s="2" t="str">
        <f>Table2[[#This Row],[Time4]]&amp;":"&amp;Table2[[#This Row],[Time5]]</f>
        <v>07:33</v>
      </c>
      <c r="AB4341" s="1" t="str" cm="1">
        <f t="array" ref="AB4341">IFERROR(IF(Table2[[#This Row],[code]]="","",_xlfn.IFS(AND(Table2[[#This Row],[code]]&lt;400,Table2[[#This Row],[code]]&lt;&gt;""),2,Table2[[#This Row],[code]]&gt;500,4)),"")</f>
        <v/>
      </c>
      <c r="AC4341" s="1" t="str">
        <f>IF(Table2[[#This Row],[Event]]="Penalty",Table2[[#This Row],[number]],IF(Table2[[#This Row],[Event]]="Time-Out",401,""))</f>
        <v/>
      </c>
      <c r="AD4341" s="1">
        <f>ROW(A4340)</f>
        <v>4340</v>
      </c>
      <c r="AE4341" s="1">
        <f>COUNTIFS(Table2[GameID],Table2[[#This Row],[GameID]],Table2[Column1],"&lt;="&amp;Table2[[#This Row],[Column1]])-1</f>
        <v>13</v>
      </c>
    </row>
    <row r="4342" spans="1:31" x14ac:dyDescent="0.45">
      <c r="A4342" t="s">
        <v>449</v>
      </c>
      <c r="B4342" t="str">
        <f>_xlfn.TEXTBEFORE(Table2[[#This Row],[Kamp]]," - ")</f>
        <v>Blackhawks</v>
      </c>
      <c r="C4342" t="str">
        <f>_xlfn.TEXTAFTER(Table2[[#This Row],[Kamp]],"- ")</f>
        <v>Hvidovre Attack</v>
      </c>
      <c r="D4342">
        <v>45361</v>
      </c>
      <c r="E4342">
        <v>83638</v>
      </c>
      <c r="F4342">
        <v>20232024</v>
      </c>
      <c r="G4342" t="s">
        <v>418</v>
      </c>
      <c r="H4342" t="s">
        <v>659</v>
      </c>
      <c r="I4342" t="s">
        <v>677</v>
      </c>
      <c r="J4342">
        <v>3</v>
      </c>
      <c r="K4342">
        <v>31138</v>
      </c>
      <c r="L4342">
        <v>0</v>
      </c>
      <c r="M4342" t="s">
        <v>633</v>
      </c>
      <c r="N4342" t="s">
        <v>634</v>
      </c>
      <c r="O4342" t="s">
        <v>634</v>
      </c>
      <c r="P4342" t="s">
        <v>634</v>
      </c>
      <c r="Q4342" t="s">
        <v>634</v>
      </c>
      <c r="R4342">
        <f>SUMIFS(Table2[number],Table2[Event],"Goal",Table2[H/U],"HOME",Table2[GameID],Table2[[#This Row],[GameID]],Table2[GameTime],"&lt;="&amp;Table2[[#This Row],[GameTime]])</f>
        <v>5</v>
      </c>
      <c r="S4342">
        <f>SUMIFS(Table2[number],Table2[Event],"Goal",Table2[H/U],"AWAY",Table2[GameID],Table2[[#This Row],[GameID]],Table2[GameTime],"&lt;="&amp;Table2[[#This Row],[GameTime]])</f>
        <v>5</v>
      </c>
      <c r="T4342" t="str">
        <f>IF(Table2[[#This Row],[Event]]="Goal",Table2[[#This Row],[Hscore]]&amp;"-"&amp;Table2[[#This Row],[Uscore]],"")</f>
        <v/>
      </c>
      <c r="U4342">
        <v>3517</v>
      </c>
      <c r="V4342" s="1">
        <f>Table2[[#This Row],[GameTime]]-(Table2[[#This Row],[period]]-1)*1200</f>
        <v>1117</v>
      </c>
      <c r="W4342" s="1">
        <f>ROUNDDOWN(Table2[[#This Row],[Time]]/60,0)</f>
        <v>18</v>
      </c>
      <c r="X4342" s="1">
        <f>ROUNDDOWN((Table2[[#This Row],[Time]]/60-Table2[[#This Row],[Time2]])*60,0)</f>
        <v>37</v>
      </c>
      <c r="Y4342" s="1">
        <f>IF(Table2[[#This Row],[Time2]]&lt;10,0&amp;Table2[[#This Row],[Time2]],Table2[[#This Row],[Time2]])</f>
        <v>18</v>
      </c>
      <c r="Z4342" s="1">
        <f>IF(Table2[[#This Row],[Time3]]&lt;10,0&amp;Table2[[#This Row],[Time3]],Table2[[#This Row],[Time3]])</f>
        <v>37</v>
      </c>
      <c r="AA4342" s="2" t="str">
        <f>Table2[[#This Row],[Time4]]&amp;":"&amp;Table2[[#This Row],[Time5]]</f>
        <v>18:37</v>
      </c>
      <c r="AB4342" s="1" t="str" cm="1">
        <f t="array" ref="AB4342">IFERROR(IF(Table2[[#This Row],[code]]="","",_xlfn.IFS(AND(Table2[[#This Row],[code]]&lt;400,Table2[[#This Row],[code]]&lt;&gt;""),2,Table2[[#This Row],[code]]&gt;500,4)),"")</f>
        <v/>
      </c>
      <c r="AC4342" s="1">
        <f>IF(Table2[[#This Row],[Event]]="Penalty",Table2[[#This Row],[number]],IF(Table2[[#This Row],[Event]]="Time-Out",401,""))</f>
        <v>401</v>
      </c>
      <c r="AD4342" s="1">
        <f>ROW(A4341)</f>
        <v>4341</v>
      </c>
      <c r="AE4342" s="1">
        <f>COUNTIFS(Table2[GameID],Table2[[#This Row],[GameID]],Table2[Column1],"&lt;="&amp;Table2[[#This Row],[Column1]])-1</f>
        <v>14</v>
      </c>
    </row>
    <row r="4343" spans="1:31" x14ac:dyDescent="0.45">
      <c r="A4343" t="s">
        <v>449</v>
      </c>
      <c r="B4343" t="str">
        <f>_xlfn.TEXTBEFORE(Table2[[#This Row],[Kamp]]," - ")</f>
        <v>Blackhawks</v>
      </c>
      <c r="C4343" t="str">
        <f>_xlfn.TEXTAFTER(Table2[[#This Row],[Kamp]],"- ")</f>
        <v>Hvidovre Attack</v>
      </c>
      <c r="D4343">
        <v>45361</v>
      </c>
      <c r="E4343">
        <v>83638</v>
      </c>
      <c r="F4343">
        <v>20232024</v>
      </c>
      <c r="G4343" t="s">
        <v>418</v>
      </c>
      <c r="H4343" t="s">
        <v>661</v>
      </c>
      <c r="I4343" t="s">
        <v>678</v>
      </c>
      <c r="J4343">
        <v>4</v>
      </c>
      <c r="K4343">
        <v>31143</v>
      </c>
      <c r="L4343">
        <v>1</v>
      </c>
      <c r="M4343" t="s">
        <v>630</v>
      </c>
      <c r="N4343" t="s">
        <v>388</v>
      </c>
      <c r="O4343" t="s">
        <v>143</v>
      </c>
      <c r="P4343">
        <v>79</v>
      </c>
      <c r="Q4343">
        <v>71</v>
      </c>
      <c r="R4343">
        <f>SUMIFS(Table2[number],Table2[Event],"Goal",Table2[H/U],"HOME",Table2[GameID],Table2[[#This Row],[GameID]],Table2[GameTime],"&lt;="&amp;Table2[[#This Row],[GameTime]])</f>
        <v>6</v>
      </c>
      <c r="S4343">
        <f>SUMIFS(Table2[number],Table2[Event],"Goal",Table2[H/U],"AWAY",Table2[GameID],Table2[[#This Row],[GameID]],Table2[GameTime],"&lt;="&amp;Table2[[#This Row],[GameTime]])</f>
        <v>5</v>
      </c>
      <c r="T4343" t="str">
        <f>IF(Table2[[#This Row],[Event]]="Goal",Table2[[#This Row],[Hscore]]&amp;"-"&amp;Table2[[#This Row],[Uscore]],"")</f>
        <v>6-5</v>
      </c>
      <c r="U4343">
        <v>3615</v>
      </c>
      <c r="V4343" s="1">
        <f>Table2[[#This Row],[GameTime]]-(Table2[[#This Row],[period]]-1)*1200</f>
        <v>15</v>
      </c>
      <c r="W4343" s="1">
        <f>ROUNDDOWN(Table2[[#This Row],[Time]]/60,0)</f>
        <v>0</v>
      </c>
      <c r="X4343" s="1">
        <f>ROUNDDOWN((Table2[[#This Row],[Time]]/60-Table2[[#This Row],[Time2]])*60,0)</f>
        <v>15</v>
      </c>
      <c r="Y4343" s="1" t="str">
        <f>IF(Table2[[#This Row],[Time2]]&lt;10,0&amp;Table2[[#This Row],[Time2]],Table2[[#This Row],[Time2]])</f>
        <v>00</v>
      </c>
      <c r="Z4343" s="1">
        <f>IF(Table2[[#This Row],[Time3]]&lt;10,0&amp;Table2[[#This Row],[Time3]],Table2[[#This Row],[Time3]])</f>
        <v>15</v>
      </c>
      <c r="AA4343" s="2" t="str">
        <f>Table2[[#This Row],[Time4]]&amp;":"&amp;Table2[[#This Row],[Time5]]</f>
        <v>00:15</v>
      </c>
      <c r="AB4343" s="1" t="str" cm="1">
        <f t="array" ref="AB4343">IFERROR(IF(Table2[[#This Row],[code]]="","",_xlfn.IFS(AND(Table2[[#This Row],[code]]&lt;400,Table2[[#This Row],[code]]&lt;&gt;""),2,Table2[[#This Row],[code]]&gt;500,4)),"")</f>
        <v/>
      </c>
      <c r="AC4343" s="1" t="str">
        <f>IF(Table2[[#This Row],[Event]]="Penalty",Table2[[#This Row],[number]],IF(Table2[[#This Row],[Event]]="Time-Out",401,""))</f>
        <v/>
      </c>
      <c r="AD4343" s="1">
        <f>ROW(A4342)</f>
        <v>4342</v>
      </c>
      <c r="AE4343" s="1">
        <f>COUNTIFS(Table2[GameID],Table2[[#This Row],[GameID]],Table2[Column1],"&lt;="&amp;Table2[[#This Row],[Column1]])-1</f>
        <v>15</v>
      </c>
    </row>
    <row r="4344" spans="1:31" x14ac:dyDescent="0.45">
      <c r="A4344" t="s">
        <v>605</v>
      </c>
      <c r="B4344" t="str">
        <f>_xlfn.TEXTBEFORE(Table2[[#This Row],[Kamp]]," - ")</f>
        <v>Copenhagen FC</v>
      </c>
      <c r="C4344" t="str">
        <f>_xlfn.TEXTAFTER(Table2[[#This Row],[Kamp]],"- ")</f>
        <v>Aab</v>
      </c>
      <c r="D4344">
        <v>45361</v>
      </c>
      <c r="E4344">
        <v>83639</v>
      </c>
      <c r="F4344">
        <v>20232024</v>
      </c>
      <c r="G4344" t="s">
        <v>418</v>
      </c>
      <c r="H4344" t="s">
        <v>669</v>
      </c>
      <c r="I4344" t="s">
        <v>677</v>
      </c>
      <c r="J4344">
        <v>1</v>
      </c>
      <c r="K4344">
        <v>31146</v>
      </c>
      <c r="L4344">
        <v>1</v>
      </c>
      <c r="M4344" t="s">
        <v>630</v>
      </c>
      <c r="N4344" t="s">
        <v>265</v>
      </c>
      <c r="O4344" t="s">
        <v>516</v>
      </c>
      <c r="P4344">
        <v>14</v>
      </c>
      <c r="Q4344">
        <v>20</v>
      </c>
      <c r="R4344">
        <f>SUMIFS(Table2[number],Table2[Event],"Goal",Table2[H/U],"HOME",Table2[GameID],Table2[[#This Row],[GameID]],Table2[GameTime],"&lt;="&amp;Table2[[#This Row],[GameTime]])</f>
        <v>0</v>
      </c>
      <c r="S4344">
        <f>SUMIFS(Table2[number],Table2[Event],"Goal",Table2[H/U],"AWAY",Table2[GameID],Table2[[#This Row],[GameID]],Table2[GameTime],"&lt;="&amp;Table2[[#This Row],[GameTime]])</f>
        <v>1</v>
      </c>
      <c r="T4344" t="str">
        <f>IF(Table2[[#This Row],[Event]]="Goal",Table2[[#This Row],[Hscore]]&amp;"-"&amp;Table2[[#This Row],[Uscore]],"")</f>
        <v>0-1</v>
      </c>
      <c r="U4344">
        <v>194</v>
      </c>
      <c r="V4344" s="1">
        <f>Table2[[#This Row],[GameTime]]-(Table2[[#This Row],[period]]-1)*1200</f>
        <v>194</v>
      </c>
      <c r="W4344" s="1">
        <f>ROUNDDOWN(Table2[[#This Row],[Time]]/60,0)</f>
        <v>3</v>
      </c>
      <c r="X4344" s="1">
        <f>ROUNDDOWN((Table2[[#This Row],[Time]]/60-Table2[[#This Row],[Time2]])*60,0)</f>
        <v>14</v>
      </c>
      <c r="Y4344" s="1" t="str">
        <f>IF(Table2[[#This Row],[Time2]]&lt;10,0&amp;Table2[[#This Row],[Time2]],Table2[[#This Row],[Time2]])</f>
        <v>03</v>
      </c>
      <c r="Z4344" s="1">
        <f>IF(Table2[[#This Row],[Time3]]&lt;10,0&amp;Table2[[#This Row],[Time3]],Table2[[#This Row],[Time3]])</f>
        <v>14</v>
      </c>
      <c r="AA4344" s="2" t="str">
        <f>Table2[[#This Row],[Time4]]&amp;":"&amp;Table2[[#This Row],[Time5]]</f>
        <v>03:14</v>
      </c>
      <c r="AB4344" s="1" t="str" cm="1">
        <f t="array" ref="AB4344">IFERROR(IF(Table2[[#This Row],[code]]="","",_xlfn.IFS(AND(Table2[[#This Row],[code]]&lt;400,Table2[[#This Row],[code]]&lt;&gt;""),2,Table2[[#This Row],[code]]&gt;500,4)),"")</f>
        <v/>
      </c>
      <c r="AC4344" s="1" t="str">
        <f>IF(Table2[[#This Row],[Event]]="Penalty",Table2[[#This Row],[number]],IF(Table2[[#This Row],[Event]]="Time-Out",401,""))</f>
        <v/>
      </c>
      <c r="AD4344" s="1">
        <f>ROW(A4343)</f>
        <v>4343</v>
      </c>
      <c r="AE4344" s="1">
        <f>COUNTIFS(Table2[GameID],Table2[[#This Row],[GameID]],Table2[Column1],"&lt;="&amp;Table2[[#This Row],[Column1]])-1</f>
        <v>0</v>
      </c>
    </row>
    <row r="4345" spans="1:31" x14ac:dyDescent="0.45">
      <c r="A4345" t="s">
        <v>605</v>
      </c>
      <c r="B4345" t="str">
        <f>_xlfn.TEXTBEFORE(Table2[[#This Row],[Kamp]]," - ")</f>
        <v>Copenhagen FC</v>
      </c>
      <c r="C4345" t="str">
        <f>_xlfn.TEXTAFTER(Table2[[#This Row],[Kamp]],"- ")</f>
        <v>Aab</v>
      </c>
      <c r="D4345">
        <v>45361</v>
      </c>
      <c r="E4345">
        <v>83639</v>
      </c>
      <c r="F4345">
        <v>20232024</v>
      </c>
      <c r="G4345" t="s">
        <v>418</v>
      </c>
      <c r="H4345" t="s">
        <v>669</v>
      </c>
      <c r="I4345" t="s">
        <v>677</v>
      </c>
      <c r="J4345">
        <v>1</v>
      </c>
      <c r="K4345">
        <v>31146</v>
      </c>
      <c r="L4345">
        <v>1</v>
      </c>
      <c r="M4345" t="s">
        <v>630</v>
      </c>
      <c r="N4345" t="s">
        <v>265</v>
      </c>
      <c r="O4345" t="s">
        <v>634</v>
      </c>
      <c r="P4345">
        <v>14</v>
      </c>
      <c r="Q4345" t="s">
        <v>634</v>
      </c>
      <c r="R4345">
        <f>SUMIFS(Table2[number],Table2[Event],"Goal",Table2[H/U],"HOME",Table2[GameID],Table2[[#This Row],[GameID]],Table2[GameTime],"&lt;="&amp;Table2[[#This Row],[GameTime]])</f>
        <v>0</v>
      </c>
      <c r="S4345">
        <f>SUMIFS(Table2[number],Table2[Event],"Goal",Table2[H/U],"AWAY",Table2[GameID],Table2[[#This Row],[GameID]],Table2[GameTime],"&lt;="&amp;Table2[[#This Row],[GameTime]])</f>
        <v>2</v>
      </c>
      <c r="T4345" t="str">
        <f>IF(Table2[[#This Row],[Event]]="Goal",Table2[[#This Row],[Hscore]]&amp;"-"&amp;Table2[[#This Row],[Uscore]],"")</f>
        <v>0-2</v>
      </c>
      <c r="U4345">
        <v>608</v>
      </c>
      <c r="V4345" s="1">
        <f>Table2[[#This Row],[GameTime]]-(Table2[[#This Row],[period]]-1)*1200</f>
        <v>608</v>
      </c>
      <c r="W4345" s="1">
        <f>ROUNDDOWN(Table2[[#This Row],[Time]]/60,0)</f>
        <v>10</v>
      </c>
      <c r="X4345" s="1">
        <f>ROUNDDOWN((Table2[[#This Row],[Time]]/60-Table2[[#This Row],[Time2]])*60,0)</f>
        <v>7</v>
      </c>
      <c r="Y4345" s="1">
        <f>IF(Table2[[#This Row],[Time2]]&lt;10,0&amp;Table2[[#This Row],[Time2]],Table2[[#This Row],[Time2]])</f>
        <v>10</v>
      </c>
      <c r="Z4345" s="1" t="str">
        <f>IF(Table2[[#This Row],[Time3]]&lt;10,0&amp;Table2[[#This Row],[Time3]],Table2[[#This Row],[Time3]])</f>
        <v>07</v>
      </c>
      <c r="AA4345" s="2" t="str">
        <f>Table2[[#This Row],[Time4]]&amp;":"&amp;Table2[[#This Row],[Time5]]</f>
        <v>10:07</v>
      </c>
      <c r="AB4345" s="1" t="str" cm="1">
        <f t="array" ref="AB4345">IFERROR(IF(Table2[[#This Row],[code]]="","",_xlfn.IFS(AND(Table2[[#This Row],[code]]&lt;400,Table2[[#This Row],[code]]&lt;&gt;""),2,Table2[[#This Row],[code]]&gt;500,4)),"")</f>
        <v/>
      </c>
      <c r="AC4345" s="1" t="str">
        <f>IF(Table2[[#This Row],[Event]]="Penalty",Table2[[#This Row],[number]],IF(Table2[[#This Row],[Event]]="Time-Out",401,""))</f>
        <v/>
      </c>
      <c r="AD4345" s="1">
        <f>ROW(A4344)</f>
        <v>4344</v>
      </c>
      <c r="AE4345" s="1">
        <f>COUNTIFS(Table2[GameID],Table2[[#This Row],[GameID]],Table2[Column1],"&lt;="&amp;Table2[[#This Row],[Column1]])-1</f>
        <v>1</v>
      </c>
    </row>
    <row r="4346" spans="1:31" x14ac:dyDescent="0.45">
      <c r="A4346" t="s">
        <v>605</v>
      </c>
      <c r="B4346" t="str">
        <f>_xlfn.TEXTBEFORE(Table2[[#This Row],[Kamp]]," - ")</f>
        <v>Copenhagen FC</v>
      </c>
      <c r="C4346" t="str">
        <f>_xlfn.TEXTAFTER(Table2[[#This Row],[Kamp]],"- ")</f>
        <v>Aab</v>
      </c>
      <c r="D4346">
        <v>45361</v>
      </c>
      <c r="E4346">
        <v>83639</v>
      </c>
      <c r="F4346">
        <v>20232024</v>
      </c>
      <c r="G4346" t="s">
        <v>418</v>
      </c>
      <c r="H4346" t="s">
        <v>667</v>
      </c>
      <c r="I4346" t="s">
        <v>678</v>
      </c>
      <c r="J4346">
        <v>1</v>
      </c>
      <c r="K4346">
        <v>31140</v>
      </c>
      <c r="L4346">
        <v>1</v>
      </c>
      <c r="M4346" t="s">
        <v>630</v>
      </c>
      <c r="N4346" t="s">
        <v>245</v>
      </c>
      <c r="O4346" t="s">
        <v>69</v>
      </c>
      <c r="P4346">
        <v>10</v>
      </c>
      <c r="Q4346">
        <v>99</v>
      </c>
      <c r="R4346">
        <f>SUMIFS(Table2[number],Table2[Event],"Goal",Table2[H/U],"HOME",Table2[GameID],Table2[[#This Row],[GameID]],Table2[GameTime],"&lt;="&amp;Table2[[#This Row],[GameTime]])</f>
        <v>1</v>
      </c>
      <c r="S4346">
        <f>SUMIFS(Table2[number],Table2[Event],"Goal",Table2[H/U],"AWAY",Table2[GameID],Table2[[#This Row],[GameID]],Table2[GameTime],"&lt;="&amp;Table2[[#This Row],[GameTime]])</f>
        <v>2</v>
      </c>
      <c r="T4346" t="str">
        <f>IF(Table2[[#This Row],[Event]]="Goal",Table2[[#This Row],[Hscore]]&amp;"-"&amp;Table2[[#This Row],[Uscore]],"")</f>
        <v>1-2</v>
      </c>
      <c r="U4346">
        <v>724</v>
      </c>
      <c r="V4346" s="1">
        <f>Table2[[#This Row],[GameTime]]-(Table2[[#This Row],[period]]-1)*1200</f>
        <v>724</v>
      </c>
      <c r="W4346" s="1">
        <f>ROUNDDOWN(Table2[[#This Row],[Time]]/60,0)</f>
        <v>12</v>
      </c>
      <c r="X4346" s="1">
        <f>ROUNDDOWN((Table2[[#This Row],[Time]]/60-Table2[[#This Row],[Time2]])*60,0)</f>
        <v>3</v>
      </c>
      <c r="Y4346" s="1">
        <f>IF(Table2[[#This Row],[Time2]]&lt;10,0&amp;Table2[[#This Row],[Time2]],Table2[[#This Row],[Time2]])</f>
        <v>12</v>
      </c>
      <c r="Z4346" s="1" t="str">
        <f>IF(Table2[[#This Row],[Time3]]&lt;10,0&amp;Table2[[#This Row],[Time3]],Table2[[#This Row],[Time3]])</f>
        <v>03</v>
      </c>
      <c r="AA4346" s="2" t="str">
        <f>Table2[[#This Row],[Time4]]&amp;":"&amp;Table2[[#This Row],[Time5]]</f>
        <v>12:03</v>
      </c>
      <c r="AB4346" s="1" t="str" cm="1">
        <f t="array" ref="AB4346">IFERROR(IF(Table2[[#This Row],[code]]="","",_xlfn.IFS(AND(Table2[[#This Row],[code]]&lt;400,Table2[[#This Row],[code]]&lt;&gt;""),2,Table2[[#This Row],[code]]&gt;500,4)),"")</f>
        <v/>
      </c>
      <c r="AC4346" s="1" t="str">
        <f>IF(Table2[[#This Row],[Event]]="Penalty",Table2[[#This Row],[number]],IF(Table2[[#This Row],[Event]]="Time-Out",401,""))</f>
        <v/>
      </c>
      <c r="AD4346" s="1">
        <f>ROW(A4345)</f>
        <v>4345</v>
      </c>
      <c r="AE4346" s="1">
        <f>COUNTIFS(Table2[GameID],Table2[[#This Row],[GameID]],Table2[Column1],"&lt;="&amp;Table2[[#This Row],[Column1]])-1</f>
        <v>2</v>
      </c>
    </row>
    <row r="4347" spans="1:31" x14ac:dyDescent="0.45">
      <c r="A4347" t="s">
        <v>605</v>
      </c>
      <c r="B4347" t="str">
        <f>_xlfn.TEXTBEFORE(Table2[[#This Row],[Kamp]]," - ")</f>
        <v>Copenhagen FC</v>
      </c>
      <c r="C4347" t="str">
        <f>_xlfn.TEXTAFTER(Table2[[#This Row],[Kamp]],"- ")</f>
        <v>Aab</v>
      </c>
      <c r="D4347">
        <v>45361</v>
      </c>
      <c r="E4347">
        <v>83639</v>
      </c>
      <c r="F4347">
        <v>20232024</v>
      </c>
      <c r="G4347" t="s">
        <v>418</v>
      </c>
      <c r="H4347" t="s">
        <v>669</v>
      </c>
      <c r="I4347" t="s">
        <v>677</v>
      </c>
      <c r="J4347">
        <v>1</v>
      </c>
      <c r="K4347">
        <v>31146</v>
      </c>
      <c r="L4347">
        <v>1</v>
      </c>
      <c r="M4347" t="s">
        <v>630</v>
      </c>
      <c r="N4347" t="s">
        <v>132</v>
      </c>
      <c r="O4347" t="s">
        <v>264</v>
      </c>
      <c r="P4347">
        <v>4</v>
      </c>
      <c r="Q4347">
        <v>10</v>
      </c>
      <c r="R4347">
        <f>SUMIFS(Table2[number],Table2[Event],"Goal",Table2[H/U],"HOME",Table2[GameID],Table2[[#This Row],[GameID]],Table2[GameTime],"&lt;="&amp;Table2[[#This Row],[GameTime]])</f>
        <v>1</v>
      </c>
      <c r="S4347">
        <f>SUMIFS(Table2[number],Table2[Event],"Goal",Table2[H/U],"AWAY",Table2[GameID],Table2[[#This Row],[GameID]],Table2[GameTime],"&lt;="&amp;Table2[[#This Row],[GameTime]])</f>
        <v>3</v>
      </c>
      <c r="T4347" t="str">
        <f>IF(Table2[[#This Row],[Event]]="Goal",Table2[[#This Row],[Hscore]]&amp;"-"&amp;Table2[[#This Row],[Uscore]],"")</f>
        <v>1-3</v>
      </c>
      <c r="U4347">
        <v>869</v>
      </c>
      <c r="V4347" s="1">
        <f>Table2[[#This Row],[GameTime]]-(Table2[[#This Row],[period]]-1)*1200</f>
        <v>869</v>
      </c>
      <c r="W4347" s="1">
        <f>ROUNDDOWN(Table2[[#This Row],[Time]]/60,0)</f>
        <v>14</v>
      </c>
      <c r="X4347" s="1">
        <f>ROUNDDOWN((Table2[[#This Row],[Time]]/60-Table2[[#This Row],[Time2]])*60,0)</f>
        <v>29</v>
      </c>
      <c r="Y4347" s="1">
        <f>IF(Table2[[#This Row],[Time2]]&lt;10,0&amp;Table2[[#This Row],[Time2]],Table2[[#This Row],[Time2]])</f>
        <v>14</v>
      </c>
      <c r="Z4347" s="1">
        <f>IF(Table2[[#This Row],[Time3]]&lt;10,0&amp;Table2[[#This Row],[Time3]],Table2[[#This Row],[Time3]])</f>
        <v>29</v>
      </c>
      <c r="AA4347" s="2" t="str">
        <f>Table2[[#This Row],[Time4]]&amp;":"&amp;Table2[[#This Row],[Time5]]</f>
        <v>14:29</v>
      </c>
      <c r="AB4347" s="1" t="str" cm="1">
        <f t="array" ref="AB4347">IFERROR(IF(Table2[[#This Row],[code]]="","",_xlfn.IFS(AND(Table2[[#This Row],[code]]&lt;400,Table2[[#This Row],[code]]&lt;&gt;""),2,Table2[[#This Row],[code]]&gt;500,4)),"")</f>
        <v/>
      </c>
      <c r="AC4347" s="1" t="str">
        <f>IF(Table2[[#This Row],[Event]]="Penalty",Table2[[#This Row],[number]],IF(Table2[[#This Row],[Event]]="Time-Out",401,""))</f>
        <v/>
      </c>
      <c r="AD4347" s="1">
        <f>ROW(A4346)</f>
        <v>4346</v>
      </c>
      <c r="AE4347" s="1">
        <f>COUNTIFS(Table2[GameID],Table2[[#This Row],[GameID]],Table2[Column1],"&lt;="&amp;Table2[[#This Row],[Column1]])-1</f>
        <v>3</v>
      </c>
    </row>
    <row r="4348" spans="1:31" x14ac:dyDescent="0.45">
      <c r="A4348" t="s">
        <v>605</v>
      </c>
      <c r="B4348" t="str">
        <f>_xlfn.TEXTBEFORE(Table2[[#This Row],[Kamp]]," - ")</f>
        <v>Copenhagen FC</v>
      </c>
      <c r="C4348" t="str">
        <f>_xlfn.TEXTAFTER(Table2[[#This Row],[Kamp]],"- ")</f>
        <v>Aab</v>
      </c>
      <c r="D4348">
        <v>45361</v>
      </c>
      <c r="E4348">
        <v>83639</v>
      </c>
      <c r="F4348">
        <v>20232024</v>
      </c>
      <c r="G4348" t="s">
        <v>418</v>
      </c>
      <c r="H4348" t="s">
        <v>667</v>
      </c>
      <c r="I4348" t="s">
        <v>678</v>
      </c>
      <c r="J4348">
        <v>2</v>
      </c>
      <c r="K4348">
        <v>31140</v>
      </c>
      <c r="L4348">
        <v>1</v>
      </c>
      <c r="M4348" t="s">
        <v>630</v>
      </c>
      <c r="N4348" t="s">
        <v>240</v>
      </c>
      <c r="O4348" t="s">
        <v>247</v>
      </c>
      <c r="P4348">
        <v>3</v>
      </c>
      <c r="Q4348">
        <v>27</v>
      </c>
      <c r="R4348">
        <f>SUMIFS(Table2[number],Table2[Event],"Goal",Table2[H/U],"HOME",Table2[GameID],Table2[[#This Row],[GameID]],Table2[GameTime],"&lt;="&amp;Table2[[#This Row],[GameTime]])</f>
        <v>2</v>
      </c>
      <c r="S4348">
        <f>SUMIFS(Table2[number],Table2[Event],"Goal",Table2[H/U],"AWAY",Table2[GameID],Table2[[#This Row],[GameID]],Table2[GameTime],"&lt;="&amp;Table2[[#This Row],[GameTime]])</f>
        <v>3</v>
      </c>
      <c r="T4348" t="str">
        <f>IF(Table2[[#This Row],[Event]]="Goal",Table2[[#This Row],[Hscore]]&amp;"-"&amp;Table2[[#This Row],[Uscore]],"")</f>
        <v>2-3</v>
      </c>
      <c r="U4348">
        <v>1343</v>
      </c>
      <c r="V4348" s="1">
        <f>Table2[[#This Row],[GameTime]]-(Table2[[#This Row],[period]]-1)*1200</f>
        <v>143</v>
      </c>
      <c r="W4348" s="1">
        <f>ROUNDDOWN(Table2[[#This Row],[Time]]/60,0)</f>
        <v>2</v>
      </c>
      <c r="X4348" s="1">
        <f>ROUNDDOWN((Table2[[#This Row],[Time]]/60-Table2[[#This Row],[Time2]])*60,0)</f>
        <v>23</v>
      </c>
      <c r="Y4348" s="1" t="str">
        <f>IF(Table2[[#This Row],[Time2]]&lt;10,0&amp;Table2[[#This Row],[Time2]],Table2[[#This Row],[Time2]])</f>
        <v>02</v>
      </c>
      <c r="Z4348" s="1">
        <f>IF(Table2[[#This Row],[Time3]]&lt;10,0&amp;Table2[[#This Row],[Time3]],Table2[[#This Row],[Time3]])</f>
        <v>23</v>
      </c>
      <c r="AA4348" s="2" t="str">
        <f>Table2[[#This Row],[Time4]]&amp;":"&amp;Table2[[#This Row],[Time5]]</f>
        <v>02:23</v>
      </c>
      <c r="AB4348" s="1" t="str" cm="1">
        <f t="array" ref="AB4348">IFERROR(IF(Table2[[#This Row],[code]]="","",_xlfn.IFS(AND(Table2[[#This Row],[code]]&lt;400,Table2[[#This Row],[code]]&lt;&gt;""),2,Table2[[#This Row],[code]]&gt;500,4)),"")</f>
        <v/>
      </c>
      <c r="AC4348" s="1" t="str">
        <f>IF(Table2[[#This Row],[Event]]="Penalty",Table2[[#This Row],[number]],IF(Table2[[#This Row],[Event]]="Time-Out",401,""))</f>
        <v/>
      </c>
      <c r="AD4348" s="1">
        <f>ROW(A4347)</f>
        <v>4347</v>
      </c>
      <c r="AE4348" s="1">
        <f>COUNTIFS(Table2[GameID],Table2[[#This Row],[GameID]],Table2[Column1],"&lt;="&amp;Table2[[#This Row],[Column1]])-1</f>
        <v>4</v>
      </c>
    </row>
    <row r="4349" spans="1:31" x14ac:dyDescent="0.45">
      <c r="A4349" t="s">
        <v>605</v>
      </c>
      <c r="B4349" t="str">
        <f>_xlfn.TEXTBEFORE(Table2[[#This Row],[Kamp]]," - ")</f>
        <v>Copenhagen FC</v>
      </c>
      <c r="C4349" t="str">
        <f>_xlfn.TEXTAFTER(Table2[[#This Row],[Kamp]],"- ")</f>
        <v>Aab</v>
      </c>
      <c r="D4349">
        <v>45361</v>
      </c>
      <c r="E4349">
        <v>83639</v>
      </c>
      <c r="F4349">
        <v>20232024</v>
      </c>
      <c r="G4349" t="s">
        <v>418</v>
      </c>
      <c r="H4349" t="s">
        <v>667</v>
      </c>
      <c r="I4349" t="s">
        <v>678</v>
      </c>
      <c r="J4349">
        <v>2</v>
      </c>
      <c r="K4349">
        <v>31140</v>
      </c>
      <c r="L4349">
        <v>302</v>
      </c>
      <c r="M4349" t="s">
        <v>631</v>
      </c>
      <c r="N4349" t="s">
        <v>245</v>
      </c>
      <c r="O4349" t="s">
        <v>634</v>
      </c>
      <c r="P4349">
        <v>10</v>
      </c>
      <c r="Q4349" t="s">
        <v>634</v>
      </c>
      <c r="R4349">
        <f>SUMIFS(Table2[number],Table2[Event],"Goal",Table2[H/U],"HOME",Table2[GameID],Table2[[#This Row],[GameID]],Table2[GameTime],"&lt;="&amp;Table2[[#This Row],[GameTime]])</f>
        <v>2</v>
      </c>
      <c r="S4349">
        <f>SUMIFS(Table2[number],Table2[Event],"Goal",Table2[H/U],"AWAY",Table2[GameID],Table2[[#This Row],[GameID]],Table2[GameTime],"&lt;="&amp;Table2[[#This Row],[GameTime]])</f>
        <v>3</v>
      </c>
      <c r="T4349" t="str">
        <f>IF(Table2[[#This Row],[Event]]="Goal",Table2[[#This Row],[Hscore]]&amp;"-"&amp;Table2[[#This Row],[Uscore]],"")</f>
        <v/>
      </c>
      <c r="U4349">
        <v>1479</v>
      </c>
      <c r="V4349" s="1">
        <f>Table2[[#This Row],[GameTime]]-(Table2[[#This Row],[period]]-1)*1200</f>
        <v>279</v>
      </c>
      <c r="W4349" s="1">
        <f>ROUNDDOWN(Table2[[#This Row],[Time]]/60,0)</f>
        <v>4</v>
      </c>
      <c r="X4349" s="1">
        <f>ROUNDDOWN((Table2[[#This Row],[Time]]/60-Table2[[#This Row],[Time2]])*60,0)</f>
        <v>39</v>
      </c>
      <c r="Y4349" s="1" t="str">
        <f>IF(Table2[[#This Row],[Time2]]&lt;10,0&amp;Table2[[#This Row],[Time2]],Table2[[#This Row],[Time2]])</f>
        <v>04</v>
      </c>
      <c r="Z4349" s="1">
        <f>IF(Table2[[#This Row],[Time3]]&lt;10,0&amp;Table2[[#This Row],[Time3]],Table2[[#This Row],[Time3]])</f>
        <v>39</v>
      </c>
      <c r="AA4349" s="2" t="str">
        <f>Table2[[#This Row],[Time4]]&amp;":"&amp;Table2[[#This Row],[Time5]]</f>
        <v>04:39</v>
      </c>
      <c r="AB4349" s="1" cm="1">
        <f t="array" ref="AB4349">IFERROR(IF(Table2[[#This Row],[code]]="","",_xlfn.IFS(AND(Table2[[#This Row],[code]]&lt;400,Table2[[#This Row],[code]]&lt;&gt;""),2,Table2[[#This Row],[code]]&gt;500,4)),"")</f>
        <v>2</v>
      </c>
      <c r="AC4349" s="1">
        <f>IF(Table2[[#This Row],[Event]]="Penalty",Table2[[#This Row],[number]],IF(Table2[[#This Row],[Event]]="Time-Out",401,""))</f>
        <v>302</v>
      </c>
      <c r="AD4349" s="1">
        <f>ROW(A4348)</f>
        <v>4348</v>
      </c>
      <c r="AE4349" s="1">
        <f>COUNTIFS(Table2[GameID],Table2[[#This Row],[GameID]],Table2[Column1],"&lt;="&amp;Table2[[#This Row],[Column1]])-1</f>
        <v>5</v>
      </c>
    </row>
    <row r="4350" spans="1:31" x14ac:dyDescent="0.45">
      <c r="A4350" t="s">
        <v>605</v>
      </c>
      <c r="B4350" t="str">
        <f>_xlfn.TEXTBEFORE(Table2[[#This Row],[Kamp]]," - ")</f>
        <v>Copenhagen FC</v>
      </c>
      <c r="C4350" t="str">
        <f>_xlfn.TEXTAFTER(Table2[[#This Row],[Kamp]],"- ")</f>
        <v>Aab</v>
      </c>
      <c r="D4350">
        <v>45361</v>
      </c>
      <c r="E4350">
        <v>83639</v>
      </c>
      <c r="F4350">
        <v>20232024</v>
      </c>
      <c r="G4350" t="s">
        <v>418</v>
      </c>
      <c r="H4350" t="s">
        <v>669</v>
      </c>
      <c r="I4350" t="s">
        <v>677</v>
      </c>
      <c r="J4350">
        <v>2</v>
      </c>
      <c r="K4350">
        <v>31146</v>
      </c>
      <c r="L4350">
        <v>1</v>
      </c>
      <c r="M4350" t="s">
        <v>630</v>
      </c>
      <c r="N4350" t="s">
        <v>140</v>
      </c>
      <c r="O4350" t="s">
        <v>146</v>
      </c>
      <c r="P4350">
        <v>60</v>
      </c>
      <c r="Q4350">
        <v>91</v>
      </c>
      <c r="R4350">
        <f>SUMIFS(Table2[number],Table2[Event],"Goal",Table2[H/U],"HOME",Table2[GameID],Table2[[#This Row],[GameID]],Table2[GameTime],"&lt;="&amp;Table2[[#This Row],[GameTime]])</f>
        <v>2</v>
      </c>
      <c r="S4350">
        <f>SUMIFS(Table2[number],Table2[Event],"Goal",Table2[H/U],"AWAY",Table2[GameID],Table2[[#This Row],[GameID]],Table2[GameTime],"&lt;="&amp;Table2[[#This Row],[GameTime]])</f>
        <v>4</v>
      </c>
      <c r="T4350" t="str">
        <f>IF(Table2[[#This Row],[Event]]="Goal",Table2[[#This Row],[Hscore]]&amp;"-"&amp;Table2[[#This Row],[Uscore]],"")</f>
        <v>2-4</v>
      </c>
      <c r="U4350">
        <v>1495</v>
      </c>
      <c r="V4350" s="1">
        <f>Table2[[#This Row],[GameTime]]-(Table2[[#This Row],[period]]-1)*1200</f>
        <v>295</v>
      </c>
      <c r="W4350" s="1">
        <f>ROUNDDOWN(Table2[[#This Row],[Time]]/60,0)</f>
        <v>4</v>
      </c>
      <c r="X4350" s="1">
        <f>ROUNDDOWN((Table2[[#This Row],[Time]]/60-Table2[[#This Row],[Time2]])*60,0)</f>
        <v>55</v>
      </c>
      <c r="Y4350" s="1" t="str">
        <f>IF(Table2[[#This Row],[Time2]]&lt;10,0&amp;Table2[[#This Row],[Time2]],Table2[[#This Row],[Time2]])</f>
        <v>04</v>
      </c>
      <c r="Z4350" s="1">
        <f>IF(Table2[[#This Row],[Time3]]&lt;10,0&amp;Table2[[#This Row],[Time3]],Table2[[#This Row],[Time3]])</f>
        <v>55</v>
      </c>
      <c r="AA4350" s="2" t="str">
        <f>Table2[[#This Row],[Time4]]&amp;":"&amp;Table2[[#This Row],[Time5]]</f>
        <v>04:55</v>
      </c>
      <c r="AB4350" s="1" t="str" cm="1">
        <f t="array" ref="AB4350">IFERROR(IF(Table2[[#This Row],[code]]="","",_xlfn.IFS(AND(Table2[[#This Row],[code]]&lt;400,Table2[[#This Row],[code]]&lt;&gt;""),2,Table2[[#This Row],[code]]&gt;500,4)),"")</f>
        <v/>
      </c>
      <c r="AC4350" s="1" t="str">
        <f>IF(Table2[[#This Row],[Event]]="Penalty",Table2[[#This Row],[number]],IF(Table2[[#This Row],[Event]]="Time-Out",401,""))</f>
        <v/>
      </c>
      <c r="AD4350" s="1">
        <f>ROW(A4349)</f>
        <v>4349</v>
      </c>
      <c r="AE4350" s="1">
        <f>COUNTIFS(Table2[GameID],Table2[[#This Row],[GameID]],Table2[Column1],"&lt;="&amp;Table2[[#This Row],[Column1]])-1</f>
        <v>6</v>
      </c>
    </row>
    <row r="4351" spans="1:31" x14ac:dyDescent="0.45">
      <c r="A4351" t="s">
        <v>605</v>
      </c>
      <c r="B4351" t="str">
        <f>_xlfn.TEXTBEFORE(Table2[[#This Row],[Kamp]]," - ")</f>
        <v>Copenhagen FC</v>
      </c>
      <c r="C4351" t="str">
        <f>_xlfn.TEXTAFTER(Table2[[#This Row],[Kamp]],"- ")</f>
        <v>Aab</v>
      </c>
      <c r="D4351">
        <v>45361</v>
      </c>
      <c r="E4351">
        <v>83639</v>
      </c>
      <c r="F4351">
        <v>20232024</v>
      </c>
      <c r="G4351" t="s">
        <v>418</v>
      </c>
      <c r="H4351" t="s">
        <v>669</v>
      </c>
      <c r="I4351" t="s">
        <v>677</v>
      </c>
      <c r="J4351">
        <v>2</v>
      </c>
      <c r="K4351">
        <v>31146</v>
      </c>
      <c r="L4351">
        <v>212</v>
      </c>
      <c r="M4351" t="s">
        <v>631</v>
      </c>
      <c r="N4351" t="s">
        <v>517</v>
      </c>
      <c r="O4351" t="s">
        <v>634</v>
      </c>
      <c r="P4351">
        <v>51</v>
      </c>
      <c r="Q4351" t="s">
        <v>634</v>
      </c>
      <c r="R4351">
        <f>SUMIFS(Table2[number],Table2[Event],"Goal",Table2[H/U],"HOME",Table2[GameID],Table2[[#This Row],[GameID]],Table2[GameTime],"&lt;="&amp;Table2[[#This Row],[GameTime]])</f>
        <v>2</v>
      </c>
      <c r="S4351">
        <f>SUMIFS(Table2[number],Table2[Event],"Goal",Table2[H/U],"AWAY",Table2[GameID],Table2[[#This Row],[GameID]],Table2[GameTime],"&lt;="&amp;Table2[[#This Row],[GameTime]])</f>
        <v>4</v>
      </c>
      <c r="T4351" t="str">
        <f>IF(Table2[[#This Row],[Event]]="Goal",Table2[[#This Row],[Hscore]]&amp;"-"&amp;Table2[[#This Row],[Uscore]],"")</f>
        <v/>
      </c>
      <c r="U4351">
        <v>1501</v>
      </c>
      <c r="V4351" s="1">
        <f>Table2[[#This Row],[GameTime]]-(Table2[[#This Row],[period]]-1)*1200</f>
        <v>301</v>
      </c>
      <c r="W4351" s="1">
        <f>ROUNDDOWN(Table2[[#This Row],[Time]]/60,0)</f>
        <v>5</v>
      </c>
      <c r="X4351" s="1">
        <f>ROUNDDOWN((Table2[[#This Row],[Time]]/60-Table2[[#This Row],[Time2]])*60,0)</f>
        <v>0</v>
      </c>
      <c r="Y4351" s="1" t="str">
        <f>IF(Table2[[#This Row],[Time2]]&lt;10,0&amp;Table2[[#This Row],[Time2]],Table2[[#This Row],[Time2]])</f>
        <v>05</v>
      </c>
      <c r="Z4351" s="1" t="str">
        <f>IF(Table2[[#This Row],[Time3]]&lt;10,0&amp;Table2[[#This Row],[Time3]],Table2[[#This Row],[Time3]])</f>
        <v>00</v>
      </c>
      <c r="AA4351" s="2" t="str">
        <f>Table2[[#This Row],[Time4]]&amp;":"&amp;Table2[[#This Row],[Time5]]</f>
        <v>05:00</v>
      </c>
      <c r="AB4351" s="1" cm="1">
        <f t="array" ref="AB4351">IFERROR(IF(Table2[[#This Row],[code]]="","",_xlfn.IFS(AND(Table2[[#This Row],[code]]&lt;400,Table2[[#This Row],[code]]&lt;&gt;""),2,Table2[[#This Row],[code]]&gt;500,4)),"")</f>
        <v>2</v>
      </c>
      <c r="AC4351" s="1">
        <f>IF(Table2[[#This Row],[Event]]="Penalty",Table2[[#This Row],[number]],IF(Table2[[#This Row],[Event]]="Time-Out",401,""))</f>
        <v>212</v>
      </c>
      <c r="AD4351" s="1">
        <f>ROW(A4350)</f>
        <v>4350</v>
      </c>
      <c r="AE4351" s="1">
        <f>COUNTIFS(Table2[GameID],Table2[[#This Row],[GameID]],Table2[Column1],"&lt;="&amp;Table2[[#This Row],[Column1]])-1</f>
        <v>7</v>
      </c>
    </row>
    <row r="4352" spans="1:31" x14ac:dyDescent="0.45">
      <c r="A4352" t="s">
        <v>605</v>
      </c>
      <c r="B4352" t="str">
        <f>_xlfn.TEXTBEFORE(Table2[[#This Row],[Kamp]]," - ")</f>
        <v>Copenhagen FC</v>
      </c>
      <c r="C4352" t="str">
        <f>_xlfn.TEXTAFTER(Table2[[#This Row],[Kamp]],"- ")</f>
        <v>Aab</v>
      </c>
      <c r="D4352">
        <v>45361</v>
      </c>
      <c r="E4352">
        <v>83639</v>
      </c>
      <c r="F4352">
        <v>20232024</v>
      </c>
      <c r="G4352" t="s">
        <v>418</v>
      </c>
      <c r="H4352" t="s">
        <v>669</v>
      </c>
      <c r="I4352" t="s">
        <v>677</v>
      </c>
      <c r="J4352">
        <v>2</v>
      </c>
      <c r="K4352">
        <v>31146</v>
      </c>
      <c r="L4352">
        <v>1</v>
      </c>
      <c r="M4352" t="s">
        <v>630</v>
      </c>
      <c r="N4352" t="s">
        <v>132</v>
      </c>
      <c r="O4352" t="s">
        <v>651</v>
      </c>
      <c r="P4352">
        <v>4</v>
      </c>
      <c r="Q4352">
        <v>25</v>
      </c>
      <c r="R4352">
        <f>SUMIFS(Table2[number],Table2[Event],"Goal",Table2[H/U],"HOME",Table2[GameID],Table2[[#This Row],[GameID]],Table2[GameTime],"&lt;="&amp;Table2[[#This Row],[GameTime]])</f>
        <v>2</v>
      </c>
      <c r="S4352">
        <f>SUMIFS(Table2[number],Table2[Event],"Goal",Table2[H/U],"AWAY",Table2[GameID],Table2[[#This Row],[GameID]],Table2[GameTime],"&lt;="&amp;Table2[[#This Row],[GameTime]])</f>
        <v>5</v>
      </c>
      <c r="T4352" t="str">
        <f>IF(Table2[[#This Row],[Event]]="Goal",Table2[[#This Row],[Hscore]]&amp;"-"&amp;Table2[[#This Row],[Uscore]],"")</f>
        <v>2-5</v>
      </c>
      <c r="U4352">
        <v>1841</v>
      </c>
      <c r="V4352" s="1">
        <f>Table2[[#This Row],[GameTime]]-(Table2[[#This Row],[period]]-1)*1200</f>
        <v>641</v>
      </c>
      <c r="W4352" s="1">
        <f>ROUNDDOWN(Table2[[#This Row],[Time]]/60,0)</f>
        <v>10</v>
      </c>
      <c r="X4352" s="1">
        <f>ROUNDDOWN((Table2[[#This Row],[Time]]/60-Table2[[#This Row],[Time2]])*60,0)</f>
        <v>41</v>
      </c>
      <c r="Y4352" s="1">
        <f>IF(Table2[[#This Row],[Time2]]&lt;10,0&amp;Table2[[#This Row],[Time2]],Table2[[#This Row],[Time2]])</f>
        <v>10</v>
      </c>
      <c r="Z4352" s="1">
        <f>IF(Table2[[#This Row],[Time3]]&lt;10,0&amp;Table2[[#This Row],[Time3]],Table2[[#This Row],[Time3]])</f>
        <v>41</v>
      </c>
      <c r="AA4352" s="2" t="str">
        <f>Table2[[#This Row],[Time4]]&amp;":"&amp;Table2[[#This Row],[Time5]]</f>
        <v>10:41</v>
      </c>
      <c r="AB4352" s="1" t="str" cm="1">
        <f t="array" ref="AB4352">IFERROR(IF(Table2[[#This Row],[code]]="","",_xlfn.IFS(AND(Table2[[#This Row],[code]]&lt;400,Table2[[#This Row],[code]]&lt;&gt;""),2,Table2[[#This Row],[code]]&gt;500,4)),"")</f>
        <v/>
      </c>
      <c r="AC4352" s="1" t="str">
        <f>IF(Table2[[#This Row],[Event]]="Penalty",Table2[[#This Row],[number]],IF(Table2[[#This Row],[Event]]="Time-Out",401,""))</f>
        <v/>
      </c>
      <c r="AD4352" s="1">
        <f>ROW(A4351)</f>
        <v>4351</v>
      </c>
      <c r="AE4352" s="1">
        <f>COUNTIFS(Table2[GameID],Table2[[#This Row],[GameID]],Table2[Column1],"&lt;="&amp;Table2[[#This Row],[Column1]])-1</f>
        <v>8</v>
      </c>
    </row>
    <row r="4353" spans="1:31" x14ac:dyDescent="0.45">
      <c r="A4353" t="s">
        <v>605</v>
      </c>
      <c r="B4353" t="str">
        <f>_xlfn.TEXTBEFORE(Table2[[#This Row],[Kamp]]," - ")</f>
        <v>Copenhagen FC</v>
      </c>
      <c r="C4353" t="str">
        <f>_xlfn.TEXTAFTER(Table2[[#This Row],[Kamp]],"- ")</f>
        <v>Aab</v>
      </c>
      <c r="D4353">
        <v>45361</v>
      </c>
      <c r="E4353">
        <v>83639</v>
      </c>
      <c r="F4353">
        <v>20232024</v>
      </c>
      <c r="G4353" t="s">
        <v>418</v>
      </c>
      <c r="H4353" t="s">
        <v>667</v>
      </c>
      <c r="I4353" t="s">
        <v>678</v>
      </c>
      <c r="J4353">
        <v>2</v>
      </c>
      <c r="K4353">
        <v>31140</v>
      </c>
      <c r="L4353">
        <v>1</v>
      </c>
      <c r="M4353" t="s">
        <v>630</v>
      </c>
      <c r="N4353" t="s">
        <v>247</v>
      </c>
      <c r="O4353" t="s">
        <v>252</v>
      </c>
      <c r="P4353">
        <v>27</v>
      </c>
      <c r="Q4353">
        <v>68</v>
      </c>
      <c r="R4353">
        <f>SUMIFS(Table2[number],Table2[Event],"Goal",Table2[H/U],"HOME",Table2[GameID],Table2[[#This Row],[GameID]],Table2[GameTime],"&lt;="&amp;Table2[[#This Row],[GameTime]])</f>
        <v>3</v>
      </c>
      <c r="S4353">
        <f>SUMIFS(Table2[number],Table2[Event],"Goal",Table2[H/U],"AWAY",Table2[GameID],Table2[[#This Row],[GameID]],Table2[GameTime],"&lt;="&amp;Table2[[#This Row],[GameTime]])</f>
        <v>5</v>
      </c>
      <c r="T4353" t="str">
        <f>IF(Table2[[#This Row],[Event]]="Goal",Table2[[#This Row],[Hscore]]&amp;"-"&amp;Table2[[#This Row],[Uscore]],"")</f>
        <v>3-5</v>
      </c>
      <c r="U4353">
        <v>1954</v>
      </c>
      <c r="V4353" s="1">
        <f>Table2[[#This Row],[GameTime]]-(Table2[[#This Row],[period]]-1)*1200</f>
        <v>754</v>
      </c>
      <c r="W4353" s="1">
        <f>ROUNDDOWN(Table2[[#This Row],[Time]]/60,0)</f>
        <v>12</v>
      </c>
      <c r="X4353" s="1">
        <f>ROUNDDOWN((Table2[[#This Row],[Time]]/60-Table2[[#This Row],[Time2]])*60,0)</f>
        <v>34</v>
      </c>
      <c r="Y4353" s="1">
        <f>IF(Table2[[#This Row],[Time2]]&lt;10,0&amp;Table2[[#This Row],[Time2]],Table2[[#This Row],[Time2]])</f>
        <v>12</v>
      </c>
      <c r="Z4353" s="1">
        <f>IF(Table2[[#This Row],[Time3]]&lt;10,0&amp;Table2[[#This Row],[Time3]],Table2[[#This Row],[Time3]])</f>
        <v>34</v>
      </c>
      <c r="AA4353" s="2" t="str">
        <f>Table2[[#This Row],[Time4]]&amp;":"&amp;Table2[[#This Row],[Time5]]</f>
        <v>12:34</v>
      </c>
      <c r="AB4353" s="1" t="str" cm="1">
        <f t="array" ref="AB4353">IFERROR(IF(Table2[[#This Row],[code]]="","",_xlfn.IFS(AND(Table2[[#This Row],[code]]&lt;400,Table2[[#This Row],[code]]&lt;&gt;""),2,Table2[[#This Row],[code]]&gt;500,4)),"")</f>
        <v/>
      </c>
      <c r="AC4353" s="1" t="str">
        <f>IF(Table2[[#This Row],[Event]]="Penalty",Table2[[#This Row],[number]],IF(Table2[[#This Row],[Event]]="Time-Out",401,""))</f>
        <v/>
      </c>
      <c r="AD4353" s="1">
        <f>ROW(A4352)</f>
        <v>4352</v>
      </c>
      <c r="AE4353" s="1">
        <f>COUNTIFS(Table2[GameID],Table2[[#This Row],[GameID]],Table2[Column1],"&lt;="&amp;Table2[[#This Row],[Column1]])-1</f>
        <v>9</v>
      </c>
    </row>
    <row r="4354" spans="1:31" x14ac:dyDescent="0.45">
      <c r="A4354" t="s">
        <v>605</v>
      </c>
      <c r="B4354" t="str">
        <f>_xlfn.TEXTBEFORE(Table2[[#This Row],[Kamp]]," - ")</f>
        <v>Copenhagen FC</v>
      </c>
      <c r="C4354" t="str">
        <f>_xlfn.TEXTAFTER(Table2[[#This Row],[Kamp]],"- ")</f>
        <v>Aab</v>
      </c>
      <c r="D4354">
        <v>45361</v>
      </c>
      <c r="E4354">
        <v>83639</v>
      </c>
      <c r="F4354">
        <v>20232024</v>
      </c>
      <c r="G4354" t="s">
        <v>418</v>
      </c>
      <c r="H4354" t="s">
        <v>667</v>
      </c>
      <c r="I4354" t="s">
        <v>678</v>
      </c>
      <c r="J4354">
        <v>3</v>
      </c>
      <c r="K4354">
        <v>31140</v>
      </c>
      <c r="L4354">
        <v>1</v>
      </c>
      <c r="M4354" t="s">
        <v>630</v>
      </c>
      <c r="N4354" t="s">
        <v>59</v>
      </c>
      <c r="O4354" t="s">
        <v>252</v>
      </c>
      <c r="P4354">
        <v>9</v>
      </c>
      <c r="Q4354">
        <v>68</v>
      </c>
      <c r="R4354">
        <f>SUMIFS(Table2[number],Table2[Event],"Goal",Table2[H/U],"HOME",Table2[GameID],Table2[[#This Row],[GameID]],Table2[GameTime],"&lt;="&amp;Table2[[#This Row],[GameTime]])</f>
        <v>4</v>
      </c>
      <c r="S4354">
        <f>SUMIFS(Table2[number],Table2[Event],"Goal",Table2[H/U],"AWAY",Table2[GameID],Table2[[#This Row],[GameID]],Table2[GameTime],"&lt;="&amp;Table2[[#This Row],[GameTime]])</f>
        <v>5</v>
      </c>
      <c r="T4354" t="str">
        <f>IF(Table2[[#This Row],[Event]]="Goal",Table2[[#This Row],[Hscore]]&amp;"-"&amp;Table2[[#This Row],[Uscore]],"")</f>
        <v>4-5</v>
      </c>
      <c r="U4354">
        <v>2602</v>
      </c>
      <c r="V4354" s="1">
        <f>Table2[[#This Row],[GameTime]]-(Table2[[#This Row],[period]]-1)*1200</f>
        <v>202</v>
      </c>
      <c r="W4354" s="1">
        <f>ROUNDDOWN(Table2[[#This Row],[Time]]/60,0)</f>
        <v>3</v>
      </c>
      <c r="X4354" s="1">
        <f>ROUNDDOWN((Table2[[#This Row],[Time]]/60-Table2[[#This Row],[Time2]])*60,0)</f>
        <v>22</v>
      </c>
      <c r="Y4354" s="1" t="str">
        <f>IF(Table2[[#This Row],[Time2]]&lt;10,0&amp;Table2[[#This Row],[Time2]],Table2[[#This Row],[Time2]])</f>
        <v>03</v>
      </c>
      <c r="Z4354" s="1">
        <f>IF(Table2[[#This Row],[Time3]]&lt;10,0&amp;Table2[[#This Row],[Time3]],Table2[[#This Row],[Time3]])</f>
        <v>22</v>
      </c>
      <c r="AA4354" s="2" t="str">
        <f>Table2[[#This Row],[Time4]]&amp;":"&amp;Table2[[#This Row],[Time5]]</f>
        <v>03:22</v>
      </c>
      <c r="AB4354" s="1" t="str" cm="1">
        <f t="array" ref="AB4354">IFERROR(IF(Table2[[#This Row],[code]]="","",_xlfn.IFS(AND(Table2[[#This Row],[code]]&lt;400,Table2[[#This Row],[code]]&lt;&gt;""),2,Table2[[#This Row],[code]]&gt;500,4)),"")</f>
        <v/>
      </c>
      <c r="AC4354" s="1" t="str">
        <f>IF(Table2[[#This Row],[Event]]="Penalty",Table2[[#This Row],[number]],IF(Table2[[#This Row],[Event]]="Time-Out",401,""))</f>
        <v/>
      </c>
      <c r="AD4354" s="1">
        <f>ROW(A4353)</f>
        <v>4353</v>
      </c>
      <c r="AE4354" s="1">
        <f>COUNTIFS(Table2[GameID],Table2[[#This Row],[GameID]],Table2[Column1],"&lt;="&amp;Table2[[#This Row],[Column1]])-1</f>
        <v>10</v>
      </c>
    </row>
    <row r="4355" spans="1:31" x14ac:dyDescent="0.45">
      <c r="A4355" t="s">
        <v>605</v>
      </c>
      <c r="B4355" t="str">
        <f>_xlfn.TEXTBEFORE(Table2[[#This Row],[Kamp]]," - ")</f>
        <v>Copenhagen FC</v>
      </c>
      <c r="C4355" t="str">
        <f>_xlfn.TEXTAFTER(Table2[[#This Row],[Kamp]],"- ")</f>
        <v>Aab</v>
      </c>
      <c r="D4355">
        <v>45361</v>
      </c>
      <c r="E4355">
        <v>83639</v>
      </c>
      <c r="F4355">
        <v>20232024</v>
      </c>
      <c r="G4355" t="s">
        <v>418</v>
      </c>
      <c r="H4355" t="s">
        <v>667</v>
      </c>
      <c r="I4355" t="s">
        <v>678</v>
      </c>
      <c r="J4355">
        <v>3</v>
      </c>
      <c r="K4355">
        <v>31140</v>
      </c>
      <c r="L4355">
        <v>1</v>
      </c>
      <c r="M4355" t="s">
        <v>630</v>
      </c>
      <c r="N4355" t="s">
        <v>243</v>
      </c>
      <c r="O4355" t="s">
        <v>253</v>
      </c>
      <c r="P4355">
        <v>17</v>
      </c>
      <c r="Q4355">
        <v>6</v>
      </c>
      <c r="R4355">
        <f>SUMIFS(Table2[number],Table2[Event],"Goal",Table2[H/U],"HOME",Table2[GameID],Table2[[#This Row],[GameID]],Table2[GameTime],"&lt;="&amp;Table2[[#This Row],[GameTime]])</f>
        <v>5</v>
      </c>
      <c r="S4355">
        <f>SUMIFS(Table2[number],Table2[Event],"Goal",Table2[H/U],"AWAY",Table2[GameID],Table2[[#This Row],[GameID]],Table2[GameTime],"&lt;="&amp;Table2[[#This Row],[GameTime]])</f>
        <v>5</v>
      </c>
      <c r="T4355" t="str">
        <f>IF(Table2[[#This Row],[Event]]="Goal",Table2[[#This Row],[Hscore]]&amp;"-"&amp;Table2[[#This Row],[Uscore]],"")</f>
        <v>5-5</v>
      </c>
      <c r="U4355">
        <v>2927</v>
      </c>
      <c r="V4355" s="1">
        <f>Table2[[#This Row],[GameTime]]-(Table2[[#This Row],[period]]-1)*1200</f>
        <v>527</v>
      </c>
      <c r="W4355" s="1">
        <f>ROUNDDOWN(Table2[[#This Row],[Time]]/60,0)</f>
        <v>8</v>
      </c>
      <c r="X4355" s="1">
        <f>ROUNDDOWN((Table2[[#This Row],[Time]]/60-Table2[[#This Row],[Time2]])*60,0)</f>
        <v>47</v>
      </c>
      <c r="Y4355" s="1" t="str">
        <f>IF(Table2[[#This Row],[Time2]]&lt;10,0&amp;Table2[[#This Row],[Time2]],Table2[[#This Row],[Time2]])</f>
        <v>08</v>
      </c>
      <c r="Z4355" s="1">
        <f>IF(Table2[[#This Row],[Time3]]&lt;10,0&amp;Table2[[#This Row],[Time3]],Table2[[#This Row],[Time3]])</f>
        <v>47</v>
      </c>
      <c r="AA4355" s="2" t="str">
        <f>Table2[[#This Row],[Time4]]&amp;":"&amp;Table2[[#This Row],[Time5]]</f>
        <v>08:47</v>
      </c>
      <c r="AB4355" s="1" t="str" cm="1">
        <f t="array" ref="AB4355">IFERROR(IF(Table2[[#This Row],[code]]="","",_xlfn.IFS(AND(Table2[[#This Row],[code]]&lt;400,Table2[[#This Row],[code]]&lt;&gt;""),2,Table2[[#This Row],[code]]&gt;500,4)),"")</f>
        <v/>
      </c>
      <c r="AC4355" s="1" t="str">
        <f>IF(Table2[[#This Row],[Event]]="Penalty",Table2[[#This Row],[number]],IF(Table2[[#This Row],[Event]]="Time-Out",401,""))</f>
        <v/>
      </c>
      <c r="AD4355" s="1">
        <f>ROW(A4354)</f>
        <v>4354</v>
      </c>
      <c r="AE4355" s="1">
        <f>COUNTIFS(Table2[GameID],Table2[[#This Row],[GameID]],Table2[Column1],"&lt;="&amp;Table2[[#This Row],[Column1]])-1</f>
        <v>11</v>
      </c>
    </row>
    <row r="4356" spans="1:31" x14ac:dyDescent="0.45">
      <c r="A4356" t="s">
        <v>605</v>
      </c>
      <c r="B4356" t="str">
        <f>_xlfn.TEXTBEFORE(Table2[[#This Row],[Kamp]]," - ")</f>
        <v>Copenhagen FC</v>
      </c>
      <c r="C4356" t="str">
        <f>_xlfn.TEXTAFTER(Table2[[#This Row],[Kamp]],"- ")</f>
        <v>Aab</v>
      </c>
      <c r="D4356">
        <v>45361</v>
      </c>
      <c r="E4356">
        <v>83639</v>
      </c>
      <c r="F4356">
        <v>20232024</v>
      </c>
      <c r="G4356" t="s">
        <v>418</v>
      </c>
      <c r="H4356" t="s">
        <v>669</v>
      </c>
      <c r="I4356" t="s">
        <v>677</v>
      </c>
      <c r="J4356">
        <v>3</v>
      </c>
      <c r="K4356">
        <v>31146</v>
      </c>
      <c r="L4356">
        <v>1</v>
      </c>
      <c r="M4356" t="s">
        <v>630</v>
      </c>
      <c r="N4356" t="s">
        <v>264</v>
      </c>
      <c r="O4356" t="s">
        <v>634</v>
      </c>
      <c r="P4356">
        <v>10</v>
      </c>
      <c r="Q4356" t="s">
        <v>634</v>
      </c>
      <c r="R4356">
        <f>SUMIFS(Table2[number],Table2[Event],"Goal",Table2[H/U],"HOME",Table2[GameID],Table2[[#This Row],[GameID]],Table2[GameTime],"&lt;="&amp;Table2[[#This Row],[GameTime]])</f>
        <v>5</v>
      </c>
      <c r="S4356">
        <f>SUMIFS(Table2[number],Table2[Event],"Goal",Table2[H/U],"AWAY",Table2[GameID],Table2[[#This Row],[GameID]],Table2[GameTime],"&lt;="&amp;Table2[[#This Row],[GameTime]])</f>
        <v>6</v>
      </c>
      <c r="T4356" t="str">
        <f>IF(Table2[[#This Row],[Event]]="Goal",Table2[[#This Row],[Hscore]]&amp;"-"&amp;Table2[[#This Row],[Uscore]],"")</f>
        <v>5-6</v>
      </c>
      <c r="U4356">
        <v>3451</v>
      </c>
      <c r="V4356" s="1">
        <f>Table2[[#This Row],[GameTime]]-(Table2[[#This Row],[period]]-1)*1200</f>
        <v>1051</v>
      </c>
      <c r="W4356" s="1">
        <f>ROUNDDOWN(Table2[[#This Row],[Time]]/60,0)</f>
        <v>17</v>
      </c>
      <c r="X4356" s="1">
        <f>ROUNDDOWN((Table2[[#This Row],[Time]]/60-Table2[[#This Row],[Time2]])*60,0)</f>
        <v>30</v>
      </c>
      <c r="Y4356" s="1">
        <f>IF(Table2[[#This Row],[Time2]]&lt;10,0&amp;Table2[[#This Row],[Time2]],Table2[[#This Row],[Time2]])</f>
        <v>17</v>
      </c>
      <c r="Z4356" s="1">
        <f>IF(Table2[[#This Row],[Time3]]&lt;10,0&amp;Table2[[#This Row],[Time3]],Table2[[#This Row],[Time3]])</f>
        <v>30</v>
      </c>
      <c r="AA4356" s="2" t="str">
        <f>Table2[[#This Row],[Time4]]&amp;":"&amp;Table2[[#This Row],[Time5]]</f>
        <v>17:30</v>
      </c>
      <c r="AB4356" s="1" t="str" cm="1">
        <f t="array" ref="AB4356">IFERROR(IF(Table2[[#This Row],[code]]="","",_xlfn.IFS(AND(Table2[[#This Row],[code]]&lt;400,Table2[[#This Row],[code]]&lt;&gt;""),2,Table2[[#This Row],[code]]&gt;500,4)),"")</f>
        <v/>
      </c>
      <c r="AC4356" s="1" t="str">
        <f>IF(Table2[[#This Row],[Event]]="Penalty",Table2[[#This Row],[number]],IF(Table2[[#This Row],[Event]]="Time-Out",401,""))</f>
        <v/>
      </c>
      <c r="AD4356" s="1">
        <f>ROW(A4355)</f>
        <v>4355</v>
      </c>
      <c r="AE4356" s="1">
        <f>COUNTIFS(Table2[GameID],Table2[[#This Row],[GameID]],Table2[Column1],"&lt;="&amp;Table2[[#This Row],[Column1]])-1</f>
        <v>12</v>
      </c>
    </row>
    <row r="4357" spans="1:31" x14ac:dyDescent="0.45">
      <c r="A4357" t="s">
        <v>605</v>
      </c>
      <c r="B4357" t="str">
        <f>_xlfn.TEXTBEFORE(Table2[[#This Row],[Kamp]]," - ")</f>
        <v>Copenhagen FC</v>
      </c>
      <c r="C4357" t="str">
        <f>_xlfn.TEXTAFTER(Table2[[#This Row],[Kamp]],"- ")</f>
        <v>Aab</v>
      </c>
      <c r="D4357">
        <v>45361</v>
      </c>
      <c r="E4357">
        <v>83639</v>
      </c>
      <c r="F4357">
        <v>20232024</v>
      </c>
      <c r="G4357" t="s">
        <v>418</v>
      </c>
      <c r="H4357" t="s">
        <v>667</v>
      </c>
      <c r="I4357" t="s">
        <v>678</v>
      </c>
      <c r="J4357">
        <v>3</v>
      </c>
      <c r="K4357">
        <v>31140</v>
      </c>
      <c r="L4357">
        <v>0</v>
      </c>
      <c r="M4357" t="s">
        <v>633</v>
      </c>
      <c r="N4357" t="s">
        <v>634</v>
      </c>
      <c r="O4357" t="s">
        <v>634</v>
      </c>
      <c r="P4357" t="s">
        <v>634</v>
      </c>
      <c r="Q4357" t="s">
        <v>634</v>
      </c>
      <c r="R4357">
        <f>SUMIFS(Table2[number],Table2[Event],"Goal",Table2[H/U],"HOME",Table2[GameID],Table2[[#This Row],[GameID]],Table2[GameTime],"&lt;="&amp;Table2[[#This Row],[GameTime]])</f>
        <v>5</v>
      </c>
      <c r="S4357">
        <f>SUMIFS(Table2[number],Table2[Event],"Goal",Table2[H/U],"AWAY",Table2[GameID],Table2[[#This Row],[GameID]],Table2[GameTime],"&lt;="&amp;Table2[[#This Row],[GameTime]])</f>
        <v>6</v>
      </c>
      <c r="T4357" t="str">
        <f>IF(Table2[[#This Row],[Event]]="Goal",Table2[[#This Row],[Hscore]]&amp;"-"&amp;Table2[[#This Row],[Uscore]],"")</f>
        <v/>
      </c>
      <c r="U4357">
        <v>3451</v>
      </c>
      <c r="V4357" s="1">
        <f>Table2[[#This Row],[GameTime]]-(Table2[[#This Row],[period]]-1)*1200</f>
        <v>1051</v>
      </c>
      <c r="W4357" s="1">
        <f>ROUNDDOWN(Table2[[#This Row],[Time]]/60,0)</f>
        <v>17</v>
      </c>
      <c r="X4357" s="1">
        <f>ROUNDDOWN((Table2[[#This Row],[Time]]/60-Table2[[#This Row],[Time2]])*60,0)</f>
        <v>30</v>
      </c>
      <c r="Y4357" s="1">
        <f>IF(Table2[[#This Row],[Time2]]&lt;10,0&amp;Table2[[#This Row],[Time2]],Table2[[#This Row],[Time2]])</f>
        <v>17</v>
      </c>
      <c r="Z4357" s="1">
        <f>IF(Table2[[#This Row],[Time3]]&lt;10,0&amp;Table2[[#This Row],[Time3]],Table2[[#This Row],[Time3]])</f>
        <v>30</v>
      </c>
      <c r="AA4357" s="2" t="str">
        <f>Table2[[#This Row],[Time4]]&amp;":"&amp;Table2[[#This Row],[Time5]]</f>
        <v>17:30</v>
      </c>
      <c r="AB4357" s="1" t="str" cm="1">
        <f t="array" ref="AB4357">IFERROR(IF(Table2[[#This Row],[code]]="","",_xlfn.IFS(AND(Table2[[#This Row],[code]]&lt;400,Table2[[#This Row],[code]]&lt;&gt;""),2,Table2[[#This Row],[code]]&gt;500,4)),"")</f>
        <v/>
      </c>
      <c r="AC4357" s="1">
        <f>IF(Table2[[#This Row],[Event]]="Penalty",Table2[[#This Row],[number]],IF(Table2[[#This Row],[Event]]="Time-Out",401,""))</f>
        <v>401</v>
      </c>
      <c r="AD4357" s="1">
        <f>ROW(A4356)</f>
        <v>4356</v>
      </c>
      <c r="AE4357" s="1">
        <f>COUNTIFS(Table2[GameID],Table2[[#This Row],[GameID]],Table2[Column1],"&lt;="&amp;Table2[[#This Row],[Column1]])-1</f>
        <v>13</v>
      </c>
    </row>
    <row r="4358" spans="1:31" x14ac:dyDescent="0.45">
      <c r="A4358" t="s">
        <v>605</v>
      </c>
      <c r="B4358" t="str">
        <f>_xlfn.TEXTBEFORE(Table2[[#This Row],[Kamp]]," - ")</f>
        <v>Copenhagen FC</v>
      </c>
      <c r="C4358" t="str">
        <f>_xlfn.TEXTAFTER(Table2[[#This Row],[Kamp]],"- ")</f>
        <v>Aab</v>
      </c>
      <c r="D4358">
        <v>45361</v>
      </c>
      <c r="E4358">
        <v>83639</v>
      </c>
      <c r="F4358">
        <v>20232024</v>
      </c>
      <c r="G4358" t="s">
        <v>418</v>
      </c>
      <c r="H4358" t="s">
        <v>669</v>
      </c>
      <c r="I4358" t="s">
        <v>677</v>
      </c>
      <c r="J4358">
        <v>3</v>
      </c>
      <c r="K4358">
        <v>31146</v>
      </c>
      <c r="L4358">
        <v>1</v>
      </c>
      <c r="M4358" t="s">
        <v>630</v>
      </c>
      <c r="N4358" t="s">
        <v>265</v>
      </c>
      <c r="O4358" t="s">
        <v>634</v>
      </c>
      <c r="P4358">
        <v>14</v>
      </c>
      <c r="Q4358" t="s">
        <v>634</v>
      </c>
      <c r="R4358">
        <f>SUMIFS(Table2[number],Table2[Event],"Goal",Table2[H/U],"HOME",Table2[GameID],Table2[[#This Row],[GameID]],Table2[GameTime],"&lt;="&amp;Table2[[#This Row],[GameTime]])</f>
        <v>5</v>
      </c>
      <c r="S4358">
        <f>SUMIFS(Table2[number],Table2[Event],"Goal",Table2[H/U],"AWAY",Table2[GameID],Table2[[#This Row],[GameID]],Table2[GameTime],"&lt;="&amp;Table2[[#This Row],[GameTime]])</f>
        <v>7</v>
      </c>
      <c r="T4358" t="str">
        <f>IF(Table2[[#This Row],[Event]]="Goal",Table2[[#This Row],[Hscore]]&amp;"-"&amp;Table2[[#This Row],[Uscore]],"")</f>
        <v>5-7</v>
      </c>
      <c r="U4358">
        <v>3496</v>
      </c>
      <c r="V4358" s="1">
        <f>Table2[[#This Row],[GameTime]]-(Table2[[#This Row],[period]]-1)*1200</f>
        <v>1096</v>
      </c>
      <c r="W4358" s="1">
        <f>ROUNDDOWN(Table2[[#This Row],[Time]]/60,0)</f>
        <v>18</v>
      </c>
      <c r="X4358" s="1">
        <f>ROUNDDOWN((Table2[[#This Row],[Time]]/60-Table2[[#This Row],[Time2]])*60,0)</f>
        <v>15</v>
      </c>
      <c r="Y4358" s="1">
        <f>IF(Table2[[#This Row],[Time2]]&lt;10,0&amp;Table2[[#This Row],[Time2]],Table2[[#This Row],[Time2]])</f>
        <v>18</v>
      </c>
      <c r="Z4358" s="1">
        <f>IF(Table2[[#This Row],[Time3]]&lt;10,0&amp;Table2[[#This Row],[Time3]],Table2[[#This Row],[Time3]])</f>
        <v>15</v>
      </c>
      <c r="AA4358" s="2" t="str">
        <f>Table2[[#This Row],[Time4]]&amp;":"&amp;Table2[[#This Row],[Time5]]</f>
        <v>18:15</v>
      </c>
      <c r="AB4358" s="1" t="str" cm="1">
        <f t="array" ref="AB4358">IFERROR(IF(Table2[[#This Row],[code]]="","",_xlfn.IFS(AND(Table2[[#This Row],[code]]&lt;400,Table2[[#This Row],[code]]&lt;&gt;""),2,Table2[[#This Row],[code]]&gt;500,4)),"")</f>
        <v/>
      </c>
      <c r="AC4358" s="1" t="str">
        <f>IF(Table2[[#This Row],[Event]]="Penalty",Table2[[#This Row],[number]],IF(Table2[[#This Row],[Event]]="Time-Out",401,""))</f>
        <v/>
      </c>
      <c r="AD4358" s="1">
        <f>ROW(A4357)</f>
        <v>4357</v>
      </c>
      <c r="AE4358" s="1">
        <f>COUNTIFS(Table2[GameID],Table2[[#This Row],[GameID]],Table2[Column1],"&lt;="&amp;Table2[[#This Row],[Column1]])-1</f>
        <v>14</v>
      </c>
    </row>
    <row r="4359" spans="1:31" x14ac:dyDescent="0.45">
      <c r="A4359" t="s">
        <v>605</v>
      </c>
      <c r="B4359" t="str">
        <f>_xlfn.TEXTBEFORE(Table2[[#This Row],[Kamp]]," - ")</f>
        <v>Copenhagen FC</v>
      </c>
      <c r="C4359" t="str">
        <f>_xlfn.TEXTAFTER(Table2[[#This Row],[Kamp]],"- ")</f>
        <v>Aab</v>
      </c>
      <c r="D4359">
        <v>45361</v>
      </c>
      <c r="E4359">
        <v>83639</v>
      </c>
      <c r="F4359">
        <v>20232024</v>
      </c>
      <c r="G4359" t="s">
        <v>418</v>
      </c>
      <c r="H4359" t="s">
        <v>667</v>
      </c>
      <c r="I4359" t="s">
        <v>678</v>
      </c>
      <c r="J4359">
        <v>3</v>
      </c>
      <c r="K4359">
        <v>31140</v>
      </c>
      <c r="L4359">
        <v>1</v>
      </c>
      <c r="M4359" t="s">
        <v>630</v>
      </c>
      <c r="N4359" t="s">
        <v>252</v>
      </c>
      <c r="O4359" t="s">
        <v>248</v>
      </c>
      <c r="P4359">
        <v>68</v>
      </c>
      <c r="Q4359">
        <v>31</v>
      </c>
      <c r="R4359">
        <f>SUMIFS(Table2[number],Table2[Event],"Goal",Table2[H/U],"HOME",Table2[GameID],Table2[[#This Row],[GameID]],Table2[GameTime],"&lt;="&amp;Table2[[#This Row],[GameTime]])</f>
        <v>6</v>
      </c>
      <c r="S4359">
        <f>SUMIFS(Table2[number],Table2[Event],"Goal",Table2[H/U],"AWAY",Table2[GameID],Table2[[#This Row],[GameID]],Table2[GameTime],"&lt;="&amp;Table2[[#This Row],[GameTime]])</f>
        <v>7</v>
      </c>
      <c r="T4359" t="str">
        <f>IF(Table2[[#This Row],[Event]]="Goal",Table2[[#This Row],[Hscore]]&amp;"-"&amp;Table2[[#This Row],[Uscore]],"")</f>
        <v>6-7</v>
      </c>
      <c r="U4359">
        <v>3511</v>
      </c>
      <c r="V4359" s="1">
        <f>Table2[[#This Row],[GameTime]]-(Table2[[#This Row],[period]]-1)*1200</f>
        <v>1111</v>
      </c>
      <c r="W4359" s="1">
        <f>ROUNDDOWN(Table2[[#This Row],[Time]]/60,0)</f>
        <v>18</v>
      </c>
      <c r="X4359" s="1">
        <f>ROUNDDOWN((Table2[[#This Row],[Time]]/60-Table2[[#This Row],[Time2]])*60,0)</f>
        <v>30</v>
      </c>
      <c r="Y4359" s="1">
        <f>IF(Table2[[#This Row],[Time2]]&lt;10,0&amp;Table2[[#This Row],[Time2]],Table2[[#This Row],[Time2]])</f>
        <v>18</v>
      </c>
      <c r="Z4359" s="1">
        <f>IF(Table2[[#This Row],[Time3]]&lt;10,0&amp;Table2[[#This Row],[Time3]],Table2[[#This Row],[Time3]])</f>
        <v>30</v>
      </c>
      <c r="AA4359" s="2" t="str">
        <f>Table2[[#This Row],[Time4]]&amp;":"&amp;Table2[[#This Row],[Time5]]</f>
        <v>18:30</v>
      </c>
      <c r="AB4359" s="1" t="str" cm="1">
        <f t="array" ref="AB4359">IFERROR(IF(Table2[[#This Row],[code]]="","",_xlfn.IFS(AND(Table2[[#This Row],[code]]&lt;400,Table2[[#This Row],[code]]&lt;&gt;""),2,Table2[[#This Row],[code]]&gt;500,4)),"")</f>
        <v/>
      </c>
      <c r="AC4359" s="1" t="str">
        <f>IF(Table2[[#This Row],[Event]]="Penalty",Table2[[#This Row],[number]],IF(Table2[[#This Row],[Event]]="Time-Out",401,""))</f>
        <v/>
      </c>
      <c r="AD4359" s="1">
        <f>ROW(A4358)</f>
        <v>4358</v>
      </c>
      <c r="AE4359" s="1">
        <f>COUNTIFS(Table2[GameID],Table2[[#This Row],[GameID]],Table2[Column1],"&lt;="&amp;Table2[[#This Row],[Column1]])-1</f>
        <v>15</v>
      </c>
    </row>
    <row r="4360" spans="1:31" x14ac:dyDescent="0.45">
      <c r="A4360" t="s">
        <v>444</v>
      </c>
      <c r="B4360" t="str">
        <f>_xlfn.TEXTBEFORE(Table2[[#This Row],[Kamp]]," - ")</f>
        <v>Benløse IF</v>
      </c>
      <c r="C4360" t="str">
        <f>_xlfn.TEXTAFTER(Table2[[#This Row],[Kamp]],"- ")</f>
        <v>Sunds Seahawks</v>
      </c>
      <c r="D4360">
        <v>45361</v>
      </c>
      <c r="E4360">
        <v>83640</v>
      </c>
      <c r="F4360">
        <v>20232024</v>
      </c>
      <c r="G4360" t="s">
        <v>418</v>
      </c>
      <c r="H4360" t="s">
        <v>658</v>
      </c>
      <c r="I4360" t="s">
        <v>678</v>
      </c>
      <c r="J4360">
        <v>1</v>
      </c>
      <c r="K4360">
        <v>31137</v>
      </c>
      <c r="L4360">
        <v>1</v>
      </c>
      <c r="M4360" t="s">
        <v>630</v>
      </c>
      <c r="N4360" t="s">
        <v>24</v>
      </c>
      <c r="O4360" t="s">
        <v>18</v>
      </c>
      <c r="P4360">
        <v>12</v>
      </c>
      <c r="Q4360">
        <v>55</v>
      </c>
      <c r="R4360">
        <f>SUMIFS(Table2[number],Table2[Event],"Goal",Table2[H/U],"HOME",Table2[GameID],Table2[[#This Row],[GameID]],Table2[GameTime],"&lt;="&amp;Table2[[#This Row],[GameTime]])</f>
        <v>1</v>
      </c>
      <c r="S4360">
        <f>SUMIFS(Table2[number],Table2[Event],"Goal",Table2[H/U],"AWAY",Table2[GameID],Table2[[#This Row],[GameID]],Table2[GameTime],"&lt;="&amp;Table2[[#This Row],[GameTime]])</f>
        <v>0</v>
      </c>
      <c r="T4360" t="str">
        <f>IF(Table2[[#This Row],[Event]]="Goal",Table2[[#This Row],[Hscore]]&amp;"-"&amp;Table2[[#This Row],[Uscore]],"")</f>
        <v>1-0</v>
      </c>
      <c r="U4360">
        <v>96</v>
      </c>
      <c r="V4360" s="1">
        <f>Table2[[#This Row],[GameTime]]-(Table2[[#This Row],[period]]-1)*1200</f>
        <v>96</v>
      </c>
      <c r="W4360" s="1">
        <f>ROUNDDOWN(Table2[[#This Row],[Time]]/60,0)</f>
        <v>1</v>
      </c>
      <c r="X4360" s="1">
        <f>ROUNDDOWN((Table2[[#This Row],[Time]]/60-Table2[[#This Row],[Time2]])*60,0)</f>
        <v>36</v>
      </c>
      <c r="Y4360" s="1" t="str">
        <f>IF(Table2[[#This Row],[Time2]]&lt;10,0&amp;Table2[[#This Row],[Time2]],Table2[[#This Row],[Time2]])</f>
        <v>01</v>
      </c>
      <c r="Z4360" s="1">
        <f>IF(Table2[[#This Row],[Time3]]&lt;10,0&amp;Table2[[#This Row],[Time3]],Table2[[#This Row],[Time3]])</f>
        <v>36</v>
      </c>
      <c r="AA4360" s="2" t="str">
        <f>Table2[[#This Row],[Time4]]&amp;":"&amp;Table2[[#This Row],[Time5]]</f>
        <v>01:36</v>
      </c>
      <c r="AB4360" s="1" t="str" cm="1">
        <f t="array" ref="AB4360">IFERROR(IF(Table2[[#This Row],[code]]="","",_xlfn.IFS(AND(Table2[[#This Row],[code]]&lt;400,Table2[[#This Row],[code]]&lt;&gt;""),2,Table2[[#This Row],[code]]&gt;500,4)),"")</f>
        <v/>
      </c>
      <c r="AC4360" s="1" t="str">
        <f>IF(Table2[[#This Row],[Event]]="Penalty",Table2[[#This Row],[number]],IF(Table2[[#This Row],[Event]]="Time-Out",401,""))</f>
        <v/>
      </c>
      <c r="AD4360" s="1">
        <f>ROW(A4359)</f>
        <v>4359</v>
      </c>
      <c r="AE4360" s="1">
        <f>COUNTIFS(Table2[GameID],Table2[[#This Row],[GameID]],Table2[Column1],"&lt;="&amp;Table2[[#This Row],[Column1]])-1</f>
        <v>0</v>
      </c>
    </row>
    <row r="4361" spans="1:31" x14ac:dyDescent="0.45">
      <c r="A4361" t="s">
        <v>444</v>
      </c>
      <c r="B4361" t="str">
        <f>_xlfn.TEXTBEFORE(Table2[[#This Row],[Kamp]]," - ")</f>
        <v>Benløse IF</v>
      </c>
      <c r="C4361" t="str">
        <f>_xlfn.TEXTAFTER(Table2[[#This Row],[Kamp]],"- ")</f>
        <v>Sunds Seahawks</v>
      </c>
      <c r="D4361">
        <v>45361</v>
      </c>
      <c r="E4361">
        <v>83640</v>
      </c>
      <c r="F4361">
        <v>20232024</v>
      </c>
      <c r="G4361" t="s">
        <v>418</v>
      </c>
      <c r="H4361" t="s">
        <v>668</v>
      </c>
      <c r="I4361" t="s">
        <v>677</v>
      </c>
      <c r="J4361">
        <v>1</v>
      </c>
      <c r="K4361">
        <v>31144</v>
      </c>
      <c r="L4361">
        <v>1</v>
      </c>
      <c r="M4361" t="s">
        <v>630</v>
      </c>
      <c r="N4361" t="s">
        <v>228</v>
      </c>
      <c r="O4361" t="s">
        <v>214</v>
      </c>
      <c r="P4361">
        <v>77</v>
      </c>
      <c r="Q4361">
        <v>7</v>
      </c>
      <c r="R4361">
        <f>SUMIFS(Table2[number],Table2[Event],"Goal",Table2[H/U],"HOME",Table2[GameID],Table2[[#This Row],[GameID]],Table2[GameTime],"&lt;="&amp;Table2[[#This Row],[GameTime]])</f>
        <v>1</v>
      </c>
      <c r="S4361">
        <f>SUMIFS(Table2[number],Table2[Event],"Goal",Table2[H/U],"AWAY",Table2[GameID],Table2[[#This Row],[GameID]],Table2[GameTime],"&lt;="&amp;Table2[[#This Row],[GameTime]])</f>
        <v>1</v>
      </c>
      <c r="T4361" t="str">
        <f>IF(Table2[[#This Row],[Event]]="Goal",Table2[[#This Row],[Hscore]]&amp;"-"&amp;Table2[[#This Row],[Uscore]],"")</f>
        <v>1-1</v>
      </c>
      <c r="U4361">
        <v>298</v>
      </c>
      <c r="V4361" s="1">
        <f>Table2[[#This Row],[GameTime]]-(Table2[[#This Row],[period]]-1)*1200</f>
        <v>298</v>
      </c>
      <c r="W4361" s="1">
        <f>ROUNDDOWN(Table2[[#This Row],[Time]]/60,0)</f>
        <v>4</v>
      </c>
      <c r="X4361" s="1">
        <f>ROUNDDOWN((Table2[[#This Row],[Time]]/60-Table2[[#This Row],[Time2]])*60,0)</f>
        <v>58</v>
      </c>
      <c r="Y4361" s="1" t="str">
        <f>IF(Table2[[#This Row],[Time2]]&lt;10,0&amp;Table2[[#This Row],[Time2]],Table2[[#This Row],[Time2]])</f>
        <v>04</v>
      </c>
      <c r="Z4361" s="1">
        <f>IF(Table2[[#This Row],[Time3]]&lt;10,0&amp;Table2[[#This Row],[Time3]],Table2[[#This Row],[Time3]])</f>
        <v>58</v>
      </c>
      <c r="AA4361" s="2" t="str">
        <f>Table2[[#This Row],[Time4]]&amp;":"&amp;Table2[[#This Row],[Time5]]</f>
        <v>04:58</v>
      </c>
      <c r="AB4361" s="1" t="str" cm="1">
        <f t="array" ref="AB4361">IFERROR(IF(Table2[[#This Row],[code]]="","",_xlfn.IFS(AND(Table2[[#This Row],[code]]&lt;400,Table2[[#This Row],[code]]&lt;&gt;""),2,Table2[[#This Row],[code]]&gt;500,4)),"")</f>
        <v/>
      </c>
      <c r="AC4361" s="1" t="str">
        <f>IF(Table2[[#This Row],[Event]]="Penalty",Table2[[#This Row],[number]],IF(Table2[[#This Row],[Event]]="Time-Out",401,""))</f>
        <v/>
      </c>
      <c r="AD4361" s="1">
        <f>ROW(A4360)</f>
        <v>4360</v>
      </c>
      <c r="AE4361" s="1">
        <f>COUNTIFS(Table2[GameID],Table2[[#This Row],[GameID]],Table2[Column1],"&lt;="&amp;Table2[[#This Row],[Column1]])-1</f>
        <v>1</v>
      </c>
    </row>
    <row r="4362" spans="1:31" x14ac:dyDescent="0.45">
      <c r="A4362" t="s">
        <v>444</v>
      </c>
      <c r="B4362" t="str">
        <f>_xlfn.TEXTBEFORE(Table2[[#This Row],[Kamp]]," - ")</f>
        <v>Benløse IF</v>
      </c>
      <c r="C4362" t="str">
        <f>_xlfn.TEXTAFTER(Table2[[#This Row],[Kamp]],"- ")</f>
        <v>Sunds Seahawks</v>
      </c>
      <c r="D4362">
        <v>45361</v>
      </c>
      <c r="E4362">
        <v>83640</v>
      </c>
      <c r="F4362">
        <v>20232024</v>
      </c>
      <c r="G4362" t="s">
        <v>418</v>
      </c>
      <c r="H4362" t="s">
        <v>668</v>
      </c>
      <c r="I4362" t="s">
        <v>677</v>
      </c>
      <c r="J4362">
        <v>1</v>
      </c>
      <c r="K4362">
        <v>31144</v>
      </c>
      <c r="L4362">
        <v>1</v>
      </c>
      <c r="M4362" t="s">
        <v>630</v>
      </c>
      <c r="N4362" t="s">
        <v>50</v>
      </c>
      <c r="O4362" t="s">
        <v>214</v>
      </c>
      <c r="P4362">
        <v>63</v>
      </c>
      <c r="Q4362">
        <v>7</v>
      </c>
      <c r="R4362">
        <f>SUMIFS(Table2[number],Table2[Event],"Goal",Table2[H/U],"HOME",Table2[GameID],Table2[[#This Row],[GameID]],Table2[GameTime],"&lt;="&amp;Table2[[#This Row],[GameTime]])</f>
        <v>1</v>
      </c>
      <c r="S4362">
        <f>SUMIFS(Table2[number],Table2[Event],"Goal",Table2[H/U],"AWAY",Table2[GameID],Table2[[#This Row],[GameID]],Table2[GameTime],"&lt;="&amp;Table2[[#This Row],[GameTime]])</f>
        <v>2</v>
      </c>
      <c r="T4362" t="str">
        <f>IF(Table2[[#This Row],[Event]]="Goal",Table2[[#This Row],[Hscore]]&amp;"-"&amp;Table2[[#This Row],[Uscore]],"")</f>
        <v>1-2</v>
      </c>
      <c r="U4362">
        <v>674</v>
      </c>
      <c r="V4362" s="1">
        <f>Table2[[#This Row],[GameTime]]-(Table2[[#This Row],[period]]-1)*1200</f>
        <v>674</v>
      </c>
      <c r="W4362" s="1">
        <f>ROUNDDOWN(Table2[[#This Row],[Time]]/60,0)</f>
        <v>11</v>
      </c>
      <c r="X4362" s="1">
        <f>ROUNDDOWN((Table2[[#This Row],[Time]]/60-Table2[[#This Row],[Time2]])*60,0)</f>
        <v>14</v>
      </c>
      <c r="Y4362" s="1">
        <f>IF(Table2[[#This Row],[Time2]]&lt;10,0&amp;Table2[[#This Row],[Time2]],Table2[[#This Row],[Time2]])</f>
        <v>11</v>
      </c>
      <c r="Z4362" s="1">
        <f>IF(Table2[[#This Row],[Time3]]&lt;10,0&amp;Table2[[#This Row],[Time3]],Table2[[#This Row],[Time3]])</f>
        <v>14</v>
      </c>
      <c r="AA4362" s="2" t="str">
        <f>Table2[[#This Row],[Time4]]&amp;":"&amp;Table2[[#This Row],[Time5]]</f>
        <v>11:14</v>
      </c>
      <c r="AB4362" s="1" t="str" cm="1">
        <f t="array" ref="AB4362">IFERROR(IF(Table2[[#This Row],[code]]="","",_xlfn.IFS(AND(Table2[[#This Row],[code]]&lt;400,Table2[[#This Row],[code]]&lt;&gt;""),2,Table2[[#This Row],[code]]&gt;500,4)),"")</f>
        <v/>
      </c>
      <c r="AC4362" s="1" t="str">
        <f>IF(Table2[[#This Row],[Event]]="Penalty",Table2[[#This Row],[number]],IF(Table2[[#This Row],[Event]]="Time-Out",401,""))</f>
        <v/>
      </c>
      <c r="AD4362" s="1">
        <f>ROW(A4361)</f>
        <v>4361</v>
      </c>
      <c r="AE4362" s="1">
        <f>COUNTIFS(Table2[GameID],Table2[[#This Row],[GameID]],Table2[Column1],"&lt;="&amp;Table2[[#This Row],[Column1]])-1</f>
        <v>2</v>
      </c>
    </row>
    <row r="4363" spans="1:31" x14ac:dyDescent="0.45">
      <c r="A4363" t="s">
        <v>444</v>
      </c>
      <c r="B4363" t="str">
        <f>_xlfn.TEXTBEFORE(Table2[[#This Row],[Kamp]]," - ")</f>
        <v>Benløse IF</v>
      </c>
      <c r="C4363" t="str">
        <f>_xlfn.TEXTAFTER(Table2[[#This Row],[Kamp]],"- ")</f>
        <v>Sunds Seahawks</v>
      </c>
      <c r="D4363">
        <v>45361</v>
      </c>
      <c r="E4363">
        <v>83640</v>
      </c>
      <c r="F4363">
        <v>20232024</v>
      </c>
      <c r="G4363" t="s">
        <v>418</v>
      </c>
      <c r="H4363" t="s">
        <v>658</v>
      </c>
      <c r="I4363" t="s">
        <v>678</v>
      </c>
      <c r="J4363">
        <v>1</v>
      </c>
      <c r="K4363">
        <v>31137</v>
      </c>
      <c r="L4363">
        <v>1</v>
      </c>
      <c r="M4363" t="s">
        <v>630</v>
      </c>
      <c r="N4363" t="s">
        <v>29</v>
      </c>
      <c r="O4363" t="s">
        <v>192</v>
      </c>
      <c r="P4363">
        <v>44</v>
      </c>
      <c r="Q4363">
        <v>32</v>
      </c>
      <c r="R4363">
        <f>SUMIFS(Table2[number],Table2[Event],"Goal",Table2[H/U],"HOME",Table2[GameID],Table2[[#This Row],[GameID]],Table2[GameTime],"&lt;="&amp;Table2[[#This Row],[GameTime]])</f>
        <v>2</v>
      </c>
      <c r="S4363">
        <f>SUMIFS(Table2[number],Table2[Event],"Goal",Table2[H/U],"AWAY",Table2[GameID],Table2[[#This Row],[GameID]],Table2[GameTime],"&lt;="&amp;Table2[[#This Row],[GameTime]])</f>
        <v>2</v>
      </c>
      <c r="T4363" t="str">
        <f>IF(Table2[[#This Row],[Event]]="Goal",Table2[[#This Row],[Hscore]]&amp;"-"&amp;Table2[[#This Row],[Uscore]],"")</f>
        <v>2-2</v>
      </c>
      <c r="U4363">
        <v>772</v>
      </c>
      <c r="V4363" s="1">
        <f>Table2[[#This Row],[GameTime]]-(Table2[[#This Row],[period]]-1)*1200</f>
        <v>772</v>
      </c>
      <c r="W4363" s="1">
        <f>ROUNDDOWN(Table2[[#This Row],[Time]]/60,0)</f>
        <v>12</v>
      </c>
      <c r="X4363" s="1">
        <f>ROUNDDOWN((Table2[[#This Row],[Time]]/60-Table2[[#This Row],[Time2]])*60,0)</f>
        <v>52</v>
      </c>
      <c r="Y4363" s="1">
        <f>IF(Table2[[#This Row],[Time2]]&lt;10,0&amp;Table2[[#This Row],[Time2]],Table2[[#This Row],[Time2]])</f>
        <v>12</v>
      </c>
      <c r="Z4363" s="1">
        <f>IF(Table2[[#This Row],[Time3]]&lt;10,0&amp;Table2[[#This Row],[Time3]],Table2[[#This Row],[Time3]])</f>
        <v>52</v>
      </c>
      <c r="AA4363" s="2" t="str">
        <f>Table2[[#This Row],[Time4]]&amp;":"&amp;Table2[[#This Row],[Time5]]</f>
        <v>12:52</v>
      </c>
      <c r="AB4363" s="1" t="str" cm="1">
        <f t="array" ref="AB4363">IFERROR(IF(Table2[[#This Row],[code]]="","",_xlfn.IFS(AND(Table2[[#This Row],[code]]&lt;400,Table2[[#This Row],[code]]&lt;&gt;""),2,Table2[[#This Row],[code]]&gt;500,4)),"")</f>
        <v/>
      </c>
      <c r="AC4363" s="1" t="str">
        <f>IF(Table2[[#This Row],[Event]]="Penalty",Table2[[#This Row],[number]],IF(Table2[[#This Row],[Event]]="Time-Out",401,""))</f>
        <v/>
      </c>
      <c r="AD4363" s="1">
        <f>ROW(A4362)</f>
        <v>4362</v>
      </c>
      <c r="AE4363" s="1">
        <f>COUNTIFS(Table2[GameID],Table2[[#This Row],[GameID]],Table2[Column1],"&lt;="&amp;Table2[[#This Row],[Column1]])-1</f>
        <v>3</v>
      </c>
    </row>
    <row r="4364" spans="1:31" x14ac:dyDescent="0.45">
      <c r="A4364" t="s">
        <v>444</v>
      </c>
      <c r="B4364" t="str">
        <f>_xlfn.TEXTBEFORE(Table2[[#This Row],[Kamp]]," - ")</f>
        <v>Benløse IF</v>
      </c>
      <c r="C4364" t="str">
        <f>_xlfn.TEXTAFTER(Table2[[#This Row],[Kamp]],"- ")</f>
        <v>Sunds Seahawks</v>
      </c>
      <c r="D4364">
        <v>45361</v>
      </c>
      <c r="E4364">
        <v>83640</v>
      </c>
      <c r="F4364">
        <v>20232024</v>
      </c>
      <c r="G4364" t="s">
        <v>418</v>
      </c>
      <c r="H4364" t="s">
        <v>668</v>
      </c>
      <c r="I4364" t="s">
        <v>677</v>
      </c>
      <c r="J4364">
        <v>1</v>
      </c>
      <c r="K4364">
        <v>31144</v>
      </c>
      <c r="L4364">
        <v>1</v>
      </c>
      <c r="M4364" t="s">
        <v>630</v>
      </c>
      <c r="N4364" t="s">
        <v>228</v>
      </c>
      <c r="O4364" t="s">
        <v>634</v>
      </c>
      <c r="P4364">
        <v>77</v>
      </c>
      <c r="Q4364" t="s">
        <v>634</v>
      </c>
      <c r="R4364">
        <f>SUMIFS(Table2[number],Table2[Event],"Goal",Table2[H/U],"HOME",Table2[GameID],Table2[[#This Row],[GameID]],Table2[GameTime],"&lt;="&amp;Table2[[#This Row],[GameTime]])</f>
        <v>2</v>
      </c>
      <c r="S4364">
        <f>SUMIFS(Table2[number],Table2[Event],"Goal",Table2[H/U],"AWAY",Table2[GameID],Table2[[#This Row],[GameID]],Table2[GameTime],"&lt;="&amp;Table2[[#This Row],[GameTime]])</f>
        <v>3</v>
      </c>
      <c r="T4364" t="str">
        <f>IF(Table2[[#This Row],[Event]]="Goal",Table2[[#This Row],[Hscore]]&amp;"-"&amp;Table2[[#This Row],[Uscore]],"")</f>
        <v>2-3</v>
      </c>
      <c r="U4364">
        <v>828</v>
      </c>
      <c r="V4364" s="1">
        <f>Table2[[#This Row],[GameTime]]-(Table2[[#This Row],[period]]-1)*1200</f>
        <v>828</v>
      </c>
      <c r="W4364" s="1">
        <f>ROUNDDOWN(Table2[[#This Row],[Time]]/60,0)</f>
        <v>13</v>
      </c>
      <c r="X4364" s="1">
        <f>ROUNDDOWN((Table2[[#This Row],[Time]]/60-Table2[[#This Row],[Time2]])*60,0)</f>
        <v>48</v>
      </c>
      <c r="Y4364" s="1">
        <f>IF(Table2[[#This Row],[Time2]]&lt;10,0&amp;Table2[[#This Row],[Time2]],Table2[[#This Row],[Time2]])</f>
        <v>13</v>
      </c>
      <c r="Z4364" s="1">
        <f>IF(Table2[[#This Row],[Time3]]&lt;10,0&amp;Table2[[#This Row],[Time3]],Table2[[#This Row],[Time3]])</f>
        <v>48</v>
      </c>
      <c r="AA4364" s="2" t="str">
        <f>Table2[[#This Row],[Time4]]&amp;":"&amp;Table2[[#This Row],[Time5]]</f>
        <v>13:48</v>
      </c>
      <c r="AB4364" s="1" t="str" cm="1">
        <f t="array" ref="AB4364">IFERROR(IF(Table2[[#This Row],[code]]="","",_xlfn.IFS(AND(Table2[[#This Row],[code]]&lt;400,Table2[[#This Row],[code]]&lt;&gt;""),2,Table2[[#This Row],[code]]&gt;500,4)),"")</f>
        <v/>
      </c>
      <c r="AC4364" s="1" t="str">
        <f>IF(Table2[[#This Row],[Event]]="Penalty",Table2[[#This Row],[number]],IF(Table2[[#This Row],[Event]]="Time-Out",401,""))</f>
        <v/>
      </c>
      <c r="AD4364" s="1">
        <f>ROW(A4363)</f>
        <v>4363</v>
      </c>
      <c r="AE4364" s="1">
        <f>COUNTIFS(Table2[GameID],Table2[[#This Row],[GameID]],Table2[Column1],"&lt;="&amp;Table2[[#This Row],[Column1]])-1</f>
        <v>4</v>
      </c>
    </row>
    <row r="4365" spans="1:31" x14ac:dyDescent="0.45">
      <c r="A4365" t="s">
        <v>444</v>
      </c>
      <c r="B4365" t="str">
        <f>_xlfn.TEXTBEFORE(Table2[[#This Row],[Kamp]]," - ")</f>
        <v>Benløse IF</v>
      </c>
      <c r="C4365" t="str">
        <f>_xlfn.TEXTAFTER(Table2[[#This Row],[Kamp]],"- ")</f>
        <v>Sunds Seahawks</v>
      </c>
      <c r="D4365">
        <v>45361</v>
      </c>
      <c r="E4365">
        <v>83640</v>
      </c>
      <c r="F4365">
        <v>20232024</v>
      </c>
      <c r="G4365" t="s">
        <v>418</v>
      </c>
      <c r="H4365" t="s">
        <v>658</v>
      </c>
      <c r="I4365" t="s">
        <v>678</v>
      </c>
      <c r="J4365">
        <v>1</v>
      </c>
      <c r="K4365">
        <v>31137</v>
      </c>
      <c r="L4365">
        <v>1</v>
      </c>
      <c r="M4365" t="s">
        <v>630</v>
      </c>
      <c r="N4365" t="s">
        <v>192</v>
      </c>
      <c r="O4365" t="s">
        <v>36</v>
      </c>
      <c r="P4365">
        <v>32</v>
      </c>
      <c r="Q4365">
        <v>87</v>
      </c>
      <c r="R4365">
        <f>SUMIFS(Table2[number],Table2[Event],"Goal",Table2[H/U],"HOME",Table2[GameID],Table2[[#This Row],[GameID]],Table2[GameTime],"&lt;="&amp;Table2[[#This Row],[GameTime]])</f>
        <v>3</v>
      </c>
      <c r="S4365">
        <f>SUMIFS(Table2[number],Table2[Event],"Goal",Table2[H/U],"AWAY",Table2[GameID],Table2[[#This Row],[GameID]],Table2[GameTime],"&lt;="&amp;Table2[[#This Row],[GameTime]])</f>
        <v>3</v>
      </c>
      <c r="T4365" t="str">
        <f>IF(Table2[[#This Row],[Event]]="Goal",Table2[[#This Row],[Hscore]]&amp;"-"&amp;Table2[[#This Row],[Uscore]],"")</f>
        <v>3-3</v>
      </c>
      <c r="U4365">
        <v>1157</v>
      </c>
      <c r="V4365" s="1">
        <f>Table2[[#This Row],[GameTime]]-(Table2[[#This Row],[period]]-1)*1200</f>
        <v>1157</v>
      </c>
      <c r="W4365" s="1">
        <f>ROUNDDOWN(Table2[[#This Row],[Time]]/60,0)</f>
        <v>19</v>
      </c>
      <c r="X4365" s="1">
        <f>ROUNDDOWN((Table2[[#This Row],[Time]]/60-Table2[[#This Row],[Time2]])*60,0)</f>
        <v>17</v>
      </c>
      <c r="Y4365" s="1">
        <f>IF(Table2[[#This Row],[Time2]]&lt;10,0&amp;Table2[[#This Row],[Time2]],Table2[[#This Row],[Time2]])</f>
        <v>19</v>
      </c>
      <c r="Z4365" s="1">
        <f>IF(Table2[[#This Row],[Time3]]&lt;10,0&amp;Table2[[#This Row],[Time3]],Table2[[#This Row],[Time3]])</f>
        <v>17</v>
      </c>
      <c r="AA4365" s="2" t="str">
        <f>Table2[[#This Row],[Time4]]&amp;":"&amp;Table2[[#This Row],[Time5]]</f>
        <v>19:17</v>
      </c>
      <c r="AB4365" s="1" t="str" cm="1">
        <f t="array" ref="AB4365">IFERROR(IF(Table2[[#This Row],[code]]="","",_xlfn.IFS(AND(Table2[[#This Row],[code]]&lt;400,Table2[[#This Row],[code]]&lt;&gt;""),2,Table2[[#This Row],[code]]&gt;500,4)),"")</f>
        <v/>
      </c>
      <c r="AC4365" s="1" t="str">
        <f>IF(Table2[[#This Row],[Event]]="Penalty",Table2[[#This Row],[number]],IF(Table2[[#This Row],[Event]]="Time-Out",401,""))</f>
        <v/>
      </c>
      <c r="AD4365" s="1">
        <f>ROW(A4364)</f>
        <v>4364</v>
      </c>
      <c r="AE4365" s="1">
        <f>COUNTIFS(Table2[GameID],Table2[[#This Row],[GameID]],Table2[Column1],"&lt;="&amp;Table2[[#This Row],[Column1]])-1</f>
        <v>5</v>
      </c>
    </row>
    <row r="4366" spans="1:31" x14ac:dyDescent="0.45">
      <c r="A4366" t="s">
        <v>444</v>
      </c>
      <c r="B4366" t="str">
        <f>_xlfn.TEXTBEFORE(Table2[[#This Row],[Kamp]]," - ")</f>
        <v>Benløse IF</v>
      </c>
      <c r="C4366" t="str">
        <f>_xlfn.TEXTAFTER(Table2[[#This Row],[Kamp]],"- ")</f>
        <v>Sunds Seahawks</v>
      </c>
      <c r="D4366">
        <v>45361</v>
      </c>
      <c r="E4366">
        <v>83640</v>
      </c>
      <c r="F4366">
        <v>20232024</v>
      </c>
      <c r="G4366" t="s">
        <v>418</v>
      </c>
      <c r="H4366" t="s">
        <v>668</v>
      </c>
      <c r="I4366" t="s">
        <v>677</v>
      </c>
      <c r="J4366">
        <v>2</v>
      </c>
      <c r="K4366">
        <v>31144</v>
      </c>
      <c r="L4366">
        <v>1</v>
      </c>
      <c r="M4366" t="s">
        <v>630</v>
      </c>
      <c r="N4366" t="s">
        <v>219</v>
      </c>
      <c r="O4366" t="s">
        <v>218</v>
      </c>
      <c r="P4366">
        <v>23</v>
      </c>
      <c r="Q4366">
        <v>17</v>
      </c>
      <c r="R4366">
        <f>SUMIFS(Table2[number],Table2[Event],"Goal",Table2[H/U],"HOME",Table2[GameID],Table2[[#This Row],[GameID]],Table2[GameTime],"&lt;="&amp;Table2[[#This Row],[GameTime]])</f>
        <v>3</v>
      </c>
      <c r="S4366">
        <f>SUMIFS(Table2[number],Table2[Event],"Goal",Table2[H/U],"AWAY",Table2[GameID],Table2[[#This Row],[GameID]],Table2[GameTime],"&lt;="&amp;Table2[[#This Row],[GameTime]])</f>
        <v>4</v>
      </c>
      <c r="T4366" t="str">
        <f>IF(Table2[[#This Row],[Event]]="Goal",Table2[[#This Row],[Hscore]]&amp;"-"&amp;Table2[[#This Row],[Uscore]],"")</f>
        <v>3-4</v>
      </c>
      <c r="U4366">
        <v>1666</v>
      </c>
      <c r="V4366" s="1">
        <f>Table2[[#This Row],[GameTime]]-(Table2[[#This Row],[period]]-1)*1200</f>
        <v>466</v>
      </c>
      <c r="W4366" s="1">
        <f>ROUNDDOWN(Table2[[#This Row],[Time]]/60,0)</f>
        <v>7</v>
      </c>
      <c r="X4366" s="1">
        <f>ROUNDDOWN((Table2[[#This Row],[Time]]/60-Table2[[#This Row],[Time2]])*60,0)</f>
        <v>46</v>
      </c>
      <c r="Y4366" s="1" t="str">
        <f>IF(Table2[[#This Row],[Time2]]&lt;10,0&amp;Table2[[#This Row],[Time2]],Table2[[#This Row],[Time2]])</f>
        <v>07</v>
      </c>
      <c r="Z4366" s="1">
        <f>IF(Table2[[#This Row],[Time3]]&lt;10,0&amp;Table2[[#This Row],[Time3]],Table2[[#This Row],[Time3]])</f>
        <v>46</v>
      </c>
      <c r="AA4366" s="2" t="str">
        <f>Table2[[#This Row],[Time4]]&amp;":"&amp;Table2[[#This Row],[Time5]]</f>
        <v>07:46</v>
      </c>
      <c r="AB4366" s="1" t="str" cm="1">
        <f t="array" ref="AB4366">IFERROR(IF(Table2[[#This Row],[code]]="","",_xlfn.IFS(AND(Table2[[#This Row],[code]]&lt;400,Table2[[#This Row],[code]]&lt;&gt;""),2,Table2[[#This Row],[code]]&gt;500,4)),"")</f>
        <v/>
      </c>
      <c r="AC4366" s="1" t="str">
        <f>IF(Table2[[#This Row],[Event]]="Penalty",Table2[[#This Row],[number]],IF(Table2[[#This Row],[Event]]="Time-Out",401,""))</f>
        <v/>
      </c>
      <c r="AD4366" s="1">
        <f>ROW(A4365)</f>
        <v>4365</v>
      </c>
      <c r="AE4366" s="1">
        <f>COUNTIFS(Table2[GameID],Table2[[#This Row],[GameID]],Table2[Column1],"&lt;="&amp;Table2[[#This Row],[Column1]])-1</f>
        <v>6</v>
      </c>
    </row>
    <row r="4367" spans="1:31" x14ac:dyDescent="0.45">
      <c r="A4367" t="s">
        <v>444</v>
      </c>
      <c r="B4367" t="str">
        <f>_xlfn.TEXTBEFORE(Table2[[#This Row],[Kamp]]," - ")</f>
        <v>Benløse IF</v>
      </c>
      <c r="C4367" t="str">
        <f>_xlfn.TEXTAFTER(Table2[[#This Row],[Kamp]],"- ")</f>
        <v>Sunds Seahawks</v>
      </c>
      <c r="D4367">
        <v>45361</v>
      </c>
      <c r="E4367">
        <v>83640</v>
      </c>
      <c r="F4367">
        <v>20232024</v>
      </c>
      <c r="G4367" t="s">
        <v>418</v>
      </c>
      <c r="H4367" t="s">
        <v>658</v>
      </c>
      <c r="I4367" t="s">
        <v>678</v>
      </c>
      <c r="J4367">
        <v>2</v>
      </c>
      <c r="K4367">
        <v>31137</v>
      </c>
      <c r="L4367">
        <v>217</v>
      </c>
      <c r="M4367" t="s">
        <v>631</v>
      </c>
      <c r="N4367" t="s">
        <v>24</v>
      </c>
      <c r="O4367" t="s">
        <v>634</v>
      </c>
      <c r="P4367">
        <v>12</v>
      </c>
      <c r="Q4367" t="s">
        <v>634</v>
      </c>
      <c r="R4367">
        <f>SUMIFS(Table2[number],Table2[Event],"Goal",Table2[H/U],"HOME",Table2[GameID],Table2[[#This Row],[GameID]],Table2[GameTime],"&lt;="&amp;Table2[[#This Row],[GameTime]])</f>
        <v>3</v>
      </c>
      <c r="S4367">
        <f>SUMIFS(Table2[number],Table2[Event],"Goal",Table2[H/U],"AWAY",Table2[GameID],Table2[[#This Row],[GameID]],Table2[GameTime],"&lt;="&amp;Table2[[#This Row],[GameTime]])</f>
        <v>4</v>
      </c>
      <c r="T4367" t="str">
        <f>IF(Table2[[#This Row],[Event]]="Goal",Table2[[#This Row],[Hscore]]&amp;"-"&amp;Table2[[#This Row],[Uscore]],"")</f>
        <v/>
      </c>
      <c r="U4367">
        <v>1926</v>
      </c>
      <c r="V4367" s="1">
        <f>Table2[[#This Row],[GameTime]]-(Table2[[#This Row],[period]]-1)*1200</f>
        <v>726</v>
      </c>
      <c r="W4367" s="1">
        <f>ROUNDDOWN(Table2[[#This Row],[Time]]/60,0)</f>
        <v>12</v>
      </c>
      <c r="X4367" s="1">
        <f>ROUNDDOWN((Table2[[#This Row],[Time]]/60-Table2[[#This Row],[Time2]])*60,0)</f>
        <v>5</v>
      </c>
      <c r="Y4367" s="1">
        <f>IF(Table2[[#This Row],[Time2]]&lt;10,0&amp;Table2[[#This Row],[Time2]],Table2[[#This Row],[Time2]])</f>
        <v>12</v>
      </c>
      <c r="Z4367" s="1" t="str">
        <f>IF(Table2[[#This Row],[Time3]]&lt;10,0&amp;Table2[[#This Row],[Time3]],Table2[[#This Row],[Time3]])</f>
        <v>05</v>
      </c>
      <c r="AA4367" s="2" t="str">
        <f>Table2[[#This Row],[Time4]]&amp;":"&amp;Table2[[#This Row],[Time5]]</f>
        <v>12:05</v>
      </c>
      <c r="AB4367" s="1" cm="1">
        <f t="array" ref="AB4367">IFERROR(IF(Table2[[#This Row],[code]]="","",_xlfn.IFS(AND(Table2[[#This Row],[code]]&lt;400,Table2[[#This Row],[code]]&lt;&gt;""),2,Table2[[#This Row],[code]]&gt;500,4)),"")</f>
        <v>2</v>
      </c>
      <c r="AC4367" s="1">
        <f>IF(Table2[[#This Row],[Event]]="Penalty",Table2[[#This Row],[number]],IF(Table2[[#This Row],[Event]]="Time-Out",401,""))</f>
        <v>217</v>
      </c>
      <c r="AD4367" s="1">
        <f>ROW(A4366)</f>
        <v>4366</v>
      </c>
      <c r="AE4367" s="1">
        <f>COUNTIFS(Table2[GameID],Table2[[#This Row],[GameID]],Table2[Column1],"&lt;="&amp;Table2[[#This Row],[Column1]])-1</f>
        <v>7</v>
      </c>
    </row>
    <row r="4368" spans="1:31" x14ac:dyDescent="0.45">
      <c r="A4368" t="s">
        <v>444</v>
      </c>
      <c r="B4368" t="str">
        <f>_xlfn.TEXTBEFORE(Table2[[#This Row],[Kamp]]," - ")</f>
        <v>Benløse IF</v>
      </c>
      <c r="C4368" t="str">
        <f>_xlfn.TEXTAFTER(Table2[[#This Row],[Kamp]],"- ")</f>
        <v>Sunds Seahawks</v>
      </c>
      <c r="D4368">
        <v>45361</v>
      </c>
      <c r="E4368">
        <v>83640</v>
      </c>
      <c r="F4368">
        <v>20232024</v>
      </c>
      <c r="G4368" t="s">
        <v>418</v>
      </c>
      <c r="H4368" t="s">
        <v>658</v>
      </c>
      <c r="I4368" t="s">
        <v>678</v>
      </c>
      <c r="J4368">
        <v>2</v>
      </c>
      <c r="K4368">
        <v>31137</v>
      </c>
      <c r="L4368">
        <v>220</v>
      </c>
      <c r="M4368" t="s">
        <v>631</v>
      </c>
      <c r="N4368" t="s">
        <v>27</v>
      </c>
      <c r="O4368" t="s">
        <v>634</v>
      </c>
      <c r="P4368">
        <v>19</v>
      </c>
      <c r="Q4368" t="s">
        <v>634</v>
      </c>
      <c r="R4368">
        <f>SUMIFS(Table2[number],Table2[Event],"Goal",Table2[H/U],"HOME",Table2[GameID],Table2[[#This Row],[GameID]],Table2[GameTime],"&lt;="&amp;Table2[[#This Row],[GameTime]])</f>
        <v>3</v>
      </c>
      <c r="S4368">
        <f>SUMIFS(Table2[number],Table2[Event],"Goal",Table2[H/U],"AWAY",Table2[GameID],Table2[[#This Row],[GameID]],Table2[GameTime],"&lt;="&amp;Table2[[#This Row],[GameTime]])</f>
        <v>4</v>
      </c>
      <c r="T4368" t="str">
        <f>IF(Table2[[#This Row],[Event]]="Goal",Table2[[#This Row],[Hscore]]&amp;"-"&amp;Table2[[#This Row],[Uscore]],"")</f>
        <v/>
      </c>
      <c r="U4368">
        <v>1980</v>
      </c>
      <c r="V4368" s="1">
        <f>Table2[[#This Row],[GameTime]]-(Table2[[#This Row],[period]]-1)*1200</f>
        <v>780</v>
      </c>
      <c r="W4368" s="1">
        <f>ROUNDDOWN(Table2[[#This Row],[Time]]/60,0)</f>
        <v>13</v>
      </c>
      <c r="X4368" s="1">
        <f>ROUNDDOWN((Table2[[#This Row],[Time]]/60-Table2[[#This Row],[Time2]])*60,0)</f>
        <v>0</v>
      </c>
      <c r="Y4368" s="1">
        <f>IF(Table2[[#This Row],[Time2]]&lt;10,0&amp;Table2[[#This Row],[Time2]],Table2[[#This Row],[Time2]])</f>
        <v>13</v>
      </c>
      <c r="Z4368" s="1" t="str">
        <f>IF(Table2[[#This Row],[Time3]]&lt;10,0&amp;Table2[[#This Row],[Time3]],Table2[[#This Row],[Time3]])</f>
        <v>00</v>
      </c>
      <c r="AA4368" s="2" t="str">
        <f>Table2[[#This Row],[Time4]]&amp;":"&amp;Table2[[#This Row],[Time5]]</f>
        <v>13:00</v>
      </c>
      <c r="AB4368" s="1" cm="1">
        <f t="array" ref="AB4368">IFERROR(IF(Table2[[#This Row],[code]]="","",_xlfn.IFS(AND(Table2[[#This Row],[code]]&lt;400,Table2[[#This Row],[code]]&lt;&gt;""),2,Table2[[#This Row],[code]]&gt;500,4)),"")</f>
        <v>2</v>
      </c>
      <c r="AC4368" s="1">
        <f>IF(Table2[[#This Row],[Event]]="Penalty",Table2[[#This Row],[number]],IF(Table2[[#This Row],[Event]]="Time-Out",401,""))</f>
        <v>220</v>
      </c>
      <c r="AD4368" s="1">
        <f>ROW(A4367)</f>
        <v>4367</v>
      </c>
      <c r="AE4368" s="1">
        <f>COUNTIFS(Table2[GameID],Table2[[#This Row],[GameID]],Table2[Column1],"&lt;="&amp;Table2[[#This Row],[Column1]])-1</f>
        <v>8</v>
      </c>
    </row>
    <row r="4369" spans="1:31" x14ac:dyDescent="0.45">
      <c r="A4369" t="s">
        <v>444</v>
      </c>
      <c r="B4369" t="str">
        <f>_xlfn.TEXTBEFORE(Table2[[#This Row],[Kamp]]," - ")</f>
        <v>Benløse IF</v>
      </c>
      <c r="C4369" t="str">
        <f>_xlfn.TEXTAFTER(Table2[[#This Row],[Kamp]],"- ")</f>
        <v>Sunds Seahawks</v>
      </c>
      <c r="D4369">
        <v>45361</v>
      </c>
      <c r="E4369">
        <v>83640</v>
      </c>
      <c r="F4369">
        <v>20232024</v>
      </c>
      <c r="G4369" t="s">
        <v>418</v>
      </c>
      <c r="H4369" t="s">
        <v>658</v>
      </c>
      <c r="I4369" t="s">
        <v>678</v>
      </c>
      <c r="J4369">
        <v>2</v>
      </c>
      <c r="K4369">
        <v>31137</v>
      </c>
      <c r="L4369">
        <v>1</v>
      </c>
      <c r="M4369" t="s">
        <v>630</v>
      </c>
      <c r="N4369" t="s">
        <v>192</v>
      </c>
      <c r="O4369" t="s">
        <v>28</v>
      </c>
      <c r="P4369">
        <v>32</v>
      </c>
      <c r="Q4369">
        <v>41</v>
      </c>
      <c r="R4369">
        <f>SUMIFS(Table2[number],Table2[Event],"Goal",Table2[H/U],"HOME",Table2[GameID],Table2[[#This Row],[GameID]],Table2[GameTime],"&lt;="&amp;Table2[[#This Row],[GameTime]])</f>
        <v>4</v>
      </c>
      <c r="S4369">
        <f>SUMIFS(Table2[number],Table2[Event],"Goal",Table2[H/U],"AWAY",Table2[GameID],Table2[[#This Row],[GameID]],Table2[GameTime],"&lt;="&amp;Table2[[#This Row],[GameTime]])</f>
        <v>4</v>
      </c>
      <c r="T4369" t="str">
        <f>IF(Table2[[#This Row],[Event]]="Goal",Table2[[#This Row],[Hscore]]&amp;"-"&amp;Table2[[#This Row],[Uscore]],"")</f>
        <v>4-4</v>
      </c>
      <c r="U4369">
        <v>2013</v>
      </c>
      <c r="V4369" s="1">
        <f>Table2[[#This Row],[GameTime]]-(Table2[[#This Row],[period]]-1)*1200</f>
        <v>813</v>
      </c>
      <c r="W4369" s="1">
        <f>ROUNDDOWN(Table2[[#This Row],[Time]]/60,0)</f>
        <v>13</v>
      </c>
      <c r="X4369" s="1">
        <f>ROUNDDOWN((Table2[[#This Row],[Time]]/60-Table2[[#This Row],[Time2]])*60,0)</f>
        <v>33</v>
      </c>
      <c r="Y4369" s="1">
        <f>IF(Table2[[#This Row],[Time2]]&lt;10,0&amp;Table2[[#This Row],[Time2]],Table2[[#This Row],[Time2]])</f>
        <v>13</v>
      </c>
      <c r="Z4369" s="1">
        <f>IF(Table2[[#This Row],[Time3]]&lt;10,0&amp;Table2[[#This Row],[Time3]],Table2[[#This Row],[Time3]])</f>
        <v>33</v>
      </c>
      <c r="AA4369" s="2" t="str">
        <f>Table2[[#This Row],[Time4]]&amp;":"&amp;Table2[[#This Row],[Time5]]</f>
        <v>13:33</v>
      </c>
      <c r="AB4369" s="1" t="str" cm="1">
        <f t="array" ref="AB4369">IFERROR(IF(Table2[[#This Row],[code]]="","",_xlfn.IFS(AND(Table2[[#This Row],[code]]&lt;400,Table2[[#This Row],[code]]&lt;&gt;""),2,Table2[[#This Row],[code]]&gt;500,4)),"")</f>
        <v/>
      </c>
      <c r="AC4369" s="1" t="str">
        <f>IF(Table2[[#This Row],[Event]]="Penalty",Table2[[#This Row],[number]],IF(Table2[[#This Row],[Event]]="Time-Out",401,""))</f>
        <v/>
      </c>
      <c r="AD4369" s="1">
        <f>ROW(A4368)</f>
        <v>4368</v>
      </c>
      <c r="AE4369" s="1">
        <f>COUNTIFS(Table2[GameID],Table2[[#This Row],[GameID]],Table2[Column1],"&lt;="&amp;Table2[[#This Row],[Column1]])-1</f>
        <v>9</v>
      </c>
    </row>
    <row r="4370" spans="1:31" x14ac:dyDescent="0.45">
      <c r="A4370" t="s">
        <v>444</v>
      </c>
      <c r="B4370" t="str">
        <f>_xlfn.TEXTBEFORE(Table2[[#This Row],[Kamp]]," - ")</f>
        <v>Benløse IF</v>
      </c>
      <c r="C4370" t="str">
        <f>_xlfn.TEXTAFTER(Table2[[#This Row],[Kamp]],"- ")</f>
        <v>Sunds Seahawks</v>
      </c>
      <c r="D4370">
        <v>45361</v>
      </c>
      <c r="E4370">
        <v>83640</v>
      </c>
      <c r="F4370">
        <v>20232024</v>
      </c>
      <c r="G4370" t="s">
        <v>418</v>
      </c>
      <c r="H4370" t="s">
        <v>668</v>
      </c>
      <c r="I4370" t="s">
        <v>677</v>
      </c>
      <c r="J4370">
        <v>2</v>
      </c>
      <c r="K4370">
        <v>31144</v>
      </c>
      <c r="L4370">
        <v>0</v>
      </c>
      <c r="M4370" t="s">
        <v>633</v>
      </c>
      <c r="N4370" t="s">
        <v>634</v>
      </c>
      <c r="O4370" t="s">
        <v>634</v>
      </c>
      <c r="P4370" t="s">
        <v>634</v>
      </c>
      <c r="Q4370" t="s">
        <v>634</v>
      </c>
      <c r="R4370">
        <f>SUMIFS(Table2[number],Table2[Event],"Goal",Table2[H/U],"HOME",Table2[GameID],Table2[[#This Row],[GameID]],Table2[GameTime],"&lt;="&amp;Table2[[#This Row],[GameTime]])</f>
        <v>4</v>
      </c>
      <c r="S4370">
        <f>SUMIFS(Table2[number],Table2[Event],"Goal",Table2[H/U],"AWAY",Table2[GameID],Table2[[#This Row],[GameID]],Table2[GameTime],"&lt;="&amp;Table2[[#This Row],[GameTime]])</f>
        <v>4</v>
      </c>
      <c r="T4370" t="str">
        <f>IF(Table2[[#This Row],[Event]]="Goal",Table2[[#This Row],[Hscore]]&amp;"-"&amp;Table2[[#This Row],[Uscore]],"")</f>
        <v/>
      </c>
      <c r="U4370">
        <v>2013</v>
      </c>
      <c r="V4370" s="1">
        <f>Table2[[#This Row],[GameTime]]-(Table2[[#This Row],[period]]-1)*1200</f>
        <v>813</v>
      </c>
      <c r="W4370" s="1">
        <f>ROUNDDOWN(Table2[[#This Row],[Time]]/60,0)</f>
        <v>13</v>
      </c>
      <c r="X4370" s="1">
        <f>ROUNDDOWN((Table2[[#This Row],[Time]]/60-Table2[[#This Row],[Time2]])*60,0)</f>
        <v>33</v>
      </c>
      <c r="Y4370" s="1">
        <f>IF(Table2[[#This Row],[Time2]]&lt;10,0&amp;Table2[[#This Row],[Time2]],Table2[[#This Row],[Time2]])</f>
        <v>13</v>
      </c>
      <c r="Z4370" s="1">
        <f>IF(Table2[[#This Row],[Time3]]&lt;10,0&amp;Table2[[#This Row],[Time3]],Table2[[#This Row],[Time3]])</f>
        <v>33</v>
      </c>
      <c r="AA4370" s="2" t="str">
        <f>Table2[[#This Row],[Time4]]&amp;":"&amp;Table2[[#This Row],[Time5]]</f>
        <v>13:33</v>
      </c>
      <c r="AB4370" s="1" t="str" cm="1">
        <f t="array" ref="AB4370">IFERROR(IF(Table2[[#This Row],[code]]="","",_xlfn.IFS(AND(Table2[[#This Row],[code]]&lt;400,Table2[[#This Row],[code]]&lt;&gt;""),2,Table2[[#This Row],[code]]&gt;500,4)),"")</f>
        <v/>
      </c>
      <c r="AC4370" s="1">
        <f>IF(Table2[[#This Row],[Event]]="Penalty",Table2[[#This Row],[number]],IF(Table2[[#This Row],[Event]]="Time-Out",401,""))</f>
        <v>401</v>
      </c>
      <c r="AD4370" s="1">
        <f>ROW(A4369)</f>
        <v>4369</v>
      </c>
      <c r="AE4370" s="1">
        <f>COUNTIFS(Table2[GameID],Table2[[#This Row],[GameID]],Table2[Column1],"&lt;="&amp;Table2[[#This Row],[Column1]])-1</f>
        <v>10</v>
      </c>
    </row>
    <row r="4371" spans="1:31" x14ac:dyDescent="0.45">
      <c r="A4371" t="s">
        <v>444</v>
      </c>
      <c r="B4371" t="str">
        <f>_xlfn.TEXTBEFORE(Table2[[#This Row],[Kamp]]," - ")</f>
        <v>Benløse IF</v>
      </c>
      <c r="C4371" t="str">
        <f>_xlfn.TEXTAFTER(Table2[[#This Row],[Kamp]],"- ")</f>
        <v>Sunds Seahawks</v>
      </c>
      <c r="D4371">
        <v>45361</v>
      </c>
      <c r="E4371">
        <v>83640</v>
      </c>
      <c r="F4371">
        <v>20232024</v>
      </c>
      <c r="G4371" t="s">
        <v>418</v>
      </c>
      <c r="H4371" t="s">
        <v>668</v>
      </c>
      <c r="I4371" t="s">
        <v>677</v>
      </c>
      <c r="J4371">
        <v>2</v>
      </c>
      <c r="K4371">
        <v>31144</v>
      </c>
      <c r="L4371">
        <v>1</v>
      </c>
      <c r="M4371" t="s">
        <v>630</v>
      </c>
      <c r="N4371" t="s">
        <v>213</v>
      </c>
      <c r="O4371" t="s">
        <v>219</v>
      </c>
      <c r="P4371">
        <v>5</v>
      </c>
      <c r="Q4371">
        <v>23</v>
      </c>
      <c r="R4371">
        <f>SUMIFS(Table2[number],Table2[Event],"Goal",Table2[H/U],"HOME",Table2[GameID],Table2[[#This Row],[GameID]],Table2[GameTime],"&lt;="&amp;Table2[[#This Row],[GameTime]])</f>
        <v>4</v>
      </c>
      <c r="S4371">
        <f>SUMIFS(Table2[number],Table2[Event],"Goal",Table2[H/U],"AWAY",Table2[GameID],Table2[[#This Row],[GameID]],Table2[GameTime],"&lt;="&amp;Table2[[#This Row],[GameTime]])</f>
        <v>5</v>
      </c>
      <c r="T4371" t="str">
        <f>IF(Table2[[#This Row],[Event]]="Goal",Table2[[#This Row],[Hscore]]&amp;"-"&amp;Table2[[#This Row],[Uscore]],"")</f>
        <v>4-5</v>
      </c>
      <c r="U4371">
        <v>2036</v>
      </c>
      <c r="V4371" s="1">
        <f>Table2[[#This Row],[GameTime]]-(Table2[[#This Row],[period]]-1)*1200</f>
        <v>836</v>
      </c>
      <c r="W4371" s="1">
        <f>ROUNDDOWN(Table2[[#This Row],[Time]]/60,0)</f>
        <v>13</v>
      </c>
      <c r="X4371" s="1">
        <f>ROUNDDOWN((Table2[[#This Row],[Time]]/60-Table2[[#This Row],[Time2]])*60,0)</f>
        <v>56</v>
      </c>
      <c r="Y4371" s="1">
        <f>IF(Table2[[#This Row],[Time2]]&lt;10,0&amp;Table2[[#This Row],[Time2]],Table2[[#This Row],[Time2]])</f>
        <v>13</v>
      </c>
      <c r="Z4371" s="1">
        <f>IF(Table2[[#This Row],[Time3]]&lt;10,0&amp;Table2[[#This Row],[Time3]],Table2[[#This Row],[Time3]])</f>
        <v>56</v>
      </c>
      <c r="AA4371" s="2" t="str">
        <f>Table2[[#This Row],[Time4]]&amp;":"&amp;Table2[[#This Row],[Time5]]</f>
        <v>13:56</v>
      </c>
      <c r="AB4371" s="1" t="str" cm="1">
        <f t="array" ref="AB4371">IFERROR(IF(Table2[[#This Row],[code]]="","",_xlfn.IFS(AND(Table2[[#This Row],[code]]&lt;400,Table2[[#This Row],[code]]&lt;&gt;""),2,Table2[[#This Row],[code]]&gt;500,4)),"")</f>
        <v/>
      </c>
      <c r="AC4371" s="1" t="str">
        <f>IF(Table2[[#This Row],[Event]]="Penalty",Table2[[#This Row],[number]],IF(Table2[[#This Row],[Event]]="Time-Out",401,""))</f>
        <v/>
      </c>
      <c r="AD4371" s="1">
        <f>ROW(A4370)</f>
        <v>4370</v>
      </c>
      <c r="AE4371" s="1">
        <f>COUNTIFS(Table2[GameID],Table2[[#This Row],[GameID]],Table2[Column1],"&lt;="&amp;Table2[[#This Row],[Column1]])-1</f>
        <v>11</v>
      </c>
    </row>
    <row r="4372" spans="1:31" x14ac:dyDescent="0.45">
      <c r="A4372" t="s">
        <v>444</v>
      </c>
      <c r="B4372" t="str">
        <f>_xlfn.TEXTBEFORE(Table2[[#This Row],[Kamp]]," - ")</f>
        <v>Benløse IF</v>
      </c>
      <c r="C4372" t="str">
        <f>_xlfn.TEXTAFTER(Table2[[#This Row],[Kamp]],"- ")</f>
        <v>Sunds Seahawks</v>
      </c>
      <c r="D4372">
        <v>45361</v>
      </c>
      <c r="E4372">
        <v>83640</v>
      </c>
      <c r="F4372">
        <v>20232024</v>
      </c>
      <c r="G4372" t="s">
        <v>418</v>
      </c>
      <c r="H4372" t="s">
        <v>668</v>
      </c>
      <c r="I4372" t="s">
        <v>677</v>
      </c>
      <c r="J4372">
        <v>2</v>
      </c>
      <c r="K4372">
        <v>31144</v>
      </c>
      <c r="L4372">
        <v>1</v>
      </c>
      <c r="M4372" t="s">
        <v>630</v>
      </c>
      <c r="N4372" t="s">
        <v>231</v>
      </c>
      <c r="O4372" t="s">
        <v>215</v>
      </c>
      <c r="P4372">
        <v>97</v>
      </c>
      <c r="Q4372">
        <v>9</v>
      </c>
      <c r="R4372">
        <f>SUMIFS(Table2[number],Table2[Event],"Goal",Table2[H/U],"HOME",Table2[GameID],Table2[[#This Row],[GameID]],Table2[GameTime],"&lt;="&amp;Table2[[#This Row],[GameTime]])</f>
        <v>4</v>
      </c>
      <c r="S4372">
        <f>SUMIFS(Table2[number],Table2[Event],"Goal",Table2[H/U],"AWAY",Table2[GameID],Table2[[#This Row],[GameID]],Table2[GameTime],"&lt;="&amp;Table2[[#This Row],[GameTime]])</f>
        <v>6</v>
      </c>
      <c r="T4372" t="str">
        <f>IF(Table2[[#This Row],[Event]]="Goal",Table2[[#This Row],[Hscore]]&amp;"-"&amp;Table2[[#This Row],[Uscore]],"")</f>
        <v>4-6</v>
      </c>
      <c r="U4372">
        <v>2077</v>
      </c>
      <c r="V4372" s="1">
        <f>Table2[[#This Row],[GameTime]]-(Table2[[#This Row],[period]]-1)*1200</f>
        <v>877</v>
      </c>
      <c r="W4372" s="1">
        <f>ROUNDDOWN(Table2[[#This Row],[Time]]/60,0)</f>
        <v>14</v>
      </c>
      <c r="X4372" s="1">
        <f>ROUNDDOWN((Table2[[#This Row],[Time]]/60-Table2[[#This Row],[Time2]])*60,0)</f>
        <v>37</v>
      </c>
      <c r="Y4372" s="1">
        <f>IF(Table2[[#This Row],[Time2]]&lt;10,0&amp;Table2[[#This Row],[Time2]],Table2[[#This Row],[Time2]])</f>
        <v>14</v>
      </c>
      <c r="Z4372" s="1">
        <f>IF(Table2[[#This Row],[Time3]]&lt;10,0&amp;Table2[[#This Row],[Time3]],Table2[[#This Row],[Time3]])</f>
        <v>37</v>
      </c>
      <c r="AA4372" s="2" t="str">
        <f>Table2[[#This Row],[Time4]]&amp;":"&amp;Table2[[#This Row],[Time5]]</f>
        <v>14:37</v>
      </c>
      <c r="AB4372" s="1" t="str" cm="1">
        <f t="array" ref="AB4372">IFERROR(IF(Table2[[#This Row],[code]]="","",_xlfn.IFS(AND(Table2[[#This Row],[code]]&lt;400,Table2[[#This Row],[code]]&lt;&gt;""),2,Table2[[#This Row],[code]]&gt;500,4)),"")</f>
        <v/>
      </c>
      <c r="AC4372" s="1" t="str">
        <f>IF(Table2[[#This Row],[Event]]="Penalty",Table2[[#This Row],[number]],IF(Table2[[#This Row],[Event]]="Time-Out",401,""))</f>
        <v/>
      </c>
      <c r="AD4372" s="1">
        <f>ROW(A4371)</f>
        <v>4371</v>
      </c>
      <c r="AE4372" s="1">
        <f>COUNTIFS(Table2[GameID],Table2[[#This Row],[GameID]],Table2[Column1],"&lt;="&amp;Table2[[#This Row],[Column1]])-1</f>
        <v>12</v>
      </c>
    </row>
    <row r="4373" spans="1:31" x14ac:dyDescent="0.45">
      <c r="A4373" t="s">
        <v>444</v>
      </c>
      <c r="B4373" t="str">
        <f>_xlfn.TEXTBEFORE(Table2[[#This Row],[Kamp]]," - ")</f>
        <v>Benløse IF</v>
      </c>
      <c r="C4373" t="str">
        <f>_xlfn.TEXTAFTER(Table2[[#This Row],[Kamp]],"- ")</f>
        <v>Sunds Seahawks</v>
      </c>
      <c r="D4373">
        <v>45361</v>
      </c>
      <c r="E4373">
        <v>83640</v>
      </c>
      <c r="F4373">
        <v>20232024</v>
      </c>
      <c r="G4373" t="s">
        <v>418</v>
      </c>
      <c r="H4373" t="s">
        <v>668</v>
      </c>
      <c r="I4373" t="s">
        <v>677</v>
      </c>
      <c r="J4373">
        <v>3</v>
      </c>
      <c r="K4373">
        <v>31144</v>
      </c>
      <c r="L4373">
        <v>212</v>
      </c>
      <c r="M4373" t="s">
        <v>631</v>
      </c>
      <c r="N4373" t="s">
        <v>220</v>
      </c>
      <c r="O4373" t="s">
        <v>634</v>
      </c>
      <c r="P4373">
        <v>24</v>
      </c>
      <c r="Q4373" t="s">
        <v>634</v>
      </c>
      <c r="R4373">
        <f>SUMIFS(Table2[number],Table2[Event],"Goal",Table2[H/U],"HOME",Table2[GameID],Table2[[#This Row],[GameID]],Table2[GameTime],"&lt;="&amp;Table2[[#This Row],[GameTime]])</f>
        <v>4</v>
      </c>
      <c r="S4373">
        <f>SUMIFS(Table2[number],Table2[Event],"Goal",Table2[H/U],"AWAY",Table2[GameID],Table2[[#This Row],[GameID]],Table2[GameTime],"&lt;="&amp;Table2[[#This Row],[GameTime]])</f>
        <v>6</v>
      </c>
      <c r="T4373" t="str">
        <f>IF(Table2[[#This Row],[Event]]="Goal",Table2[[#This Row],[Hscore]]&amp;"-"&amp;Table2[[#This Row],[Uscore]],"")</f>
        <v/>
      </c>
      <c r="U4373">
        <v>2549</v>
      </c>
      <c r="V4373" s="1">
        <f>Table2[[#This Row],[GameTime]]-(Table2[[#This Row],[period]]-1)*1200</f>
        <v>149</v>
      </c>
      <c r="W4373" s="1">
        <f>ROUNDDOWN(Table2[[#This Row],[Time]]/60,0)</f>
        <v>2</v>
      </c>
      <c r="X4373" s="1">
        <f>ROUNDDOWN((Table2[[#This Row],[Time]]/60-Table2[[#This Row],[Time2]])*60,0)</f>
        <v>29</v>
      </c>
      <c r="Y4373" s="1" t="str">
        <f>IF(Table2[[#This Row],[Time2]]&lt;10,0&amp;Table2[[#This Row],[Time2]],Table2[[#This Row],[Time2]])</f>
        <v>02</v>
      </c>
      <c r="Z4373" s="1">
        <f>IF(Table2[[#This Row],[Time3]]&lt;10,0&amp;Table2[[#This Row],[Time3]],Table2[[#This Row],[Time3]])</f>
        <v>29</v>
      </c>
      <c r="AA4373" s="2" t="str">
        <f>Table2[[#This Row],[Time4]]&amp;":"&amp;Table2[[#This Row],[Time5]]</f>
        <v>02:29</v>
      </c>
      <c r="AB4373" s="1" cm="1">
        <f t="array" ref="AB4373">IFERROR(IF(Table2[[#This Row],[code]]="","",_xlfn.IFS(AND(Table2[[#This Row],[code]]&lt;400,Table2[[#This Row],[code]]&lt;&gt;""),2,Table2[[#This Row],[code]]&gt;500,4)),"")</f>
        <v>2</v>
      </c>
      <c r="AC4373" s="1">
        <f>IF(Table2[[#This Row],[Event]]="Penalty",Table2[[#This Row],[number]],IF(Table2[[#This Row],[Event]]="Time-Out",401,""))</f>
        <v>212</v>
      </c>
      <c r="AD4373" s="1">
        <f>ROW(A4372)</f>
        <v>4372</v>
      </c>
      <c r="AE4373" s="1">
        <f>COUNTIFS(Table2[GameID],Table2[[#This Row],[GameID]],Table2[Column1],"&lt;="&amp;Table2[[#This Row],[Column1]])-1</f>
        <v>13</v>
      </c>
    </row>
    <row r="4374" spans="1:31" x14ac:dyDescent="0.45">
      <c r="A4374" t="s">
        <v>444</v>
      </c>
      <c r="B4374" t="str">
        <f>_xlfn.TEXTBEFORE(Table2[[#This Row],[Kamp]]," - ")</f>
        <v>Benløse IF</v>
      </c>
      <c r="C4374" t="str">
        <f>_xlfn.TEXTAFTER(Table2[[#This Row],[Kamp]],"- ")</f>
        <v>Sunds Seahawks</v>
      </c>
      <c r="D4374">
        <v>45361</v>
      </c>
      <c r="E4374">
        <v>83640</v>
      </c>
      <c r="F4374">
        <v>20232024</v>
      </c>
      <c r="G4374" t="s">
        <v>418</v>
      </c>
      <c r="H4374" t="s">
        <v>658</v>
      </c>
      <c r="I4374" t="s">
        <v>678</v>
      </c>
      <c r="J4374">
        <v>3</v>
      </c>
      <c r="K4374">
        <v>31137</v>
      </c>
      <c r="L4374">
        <v>1</v>
      </c>
      <c r="M4374" t="s">
        <v>630</v>
      </c>
      <c r="N4374" t="s">
        <v>192</v>
      </c>
      <c r="O4374" t="s">
        <v>29</v>
      </c>
      <c r="P4374">
        <v>32</v>
      </c>
      <c r="Q4374">
        <v>44</v>
      </c>
      <c r="R4374">
        <f>SUMIFS(Table2[number],Table2[Event],"Goal",Table2[H/U],"HOME",Table2[GameID],Table2[[#This Row],[GameID]],Table2[GameTime],"&lt;="&amp;Table2[[#This Row],[GameTime]])</f>
        <v>5</v>
      </c>
      <c r="S4374">
        <f>SUMIFS(Table2[number],Table2[Event],"Goal",Table2[H/U],"AWAY",Table2[GameID],Table2[[#This Row],[GameID]],Table2[GameTime],"&lt;="&amp;Table2[[#This Row],[GameTime]])</f>
        <v>6</v>
      </c>
      <c r="T4374" t="str">
        <f>IF(Table2[[#This Row],[Event]]="Goal",Table2[[#This Row],[Hscore]]&amp;"-"&amp;Table2[[#This Row],[Uscore]],"")</f>
        <v>5-6</v>
      </c>
      <c r="U4374">
        <v>2623</v>
      </c>
      <c r="V4374" s="1">
        <f>Table2[[#This Row],[GameTime]]-(Table2[[#This Row],[period]]-1)*1200</f>
        <v>223</v>
      </c>
      <c r="W4374" s="1">
        <f>ROUNDDOWN(Table2[[#This Row],[Time]]/60,0)</f>
        <v>3</v>
      </c>
      <c r="X4374" s="1">
        <f>ROUNDDOWN((Table2[[#This Row],[Time]]/60-Table2[[#This Row],[Time2]])*60,0)</f>
        <v>43</v>
      </c>
      <c r="Y4374" s="1" t="str">
        <f>IF(Table2[[#This Row],[Time2]]&lt;10,0&amp;Table2[[#This Row],[Time2]],Table2[[#This Row],[Time2]])</f>
        <v>03</v>
      </c>
      <c r="Z4374" s="1">
        <f>IF(Table2[[#This Row],[Time3]]&lt;10,0&amp;Table2[[#This Row],[Time3]],Table2[[#This Row],[Time3]])</f>
        <v>43</v>
      </c>
      <c r="AA4374" s="2" t="str">
        <f>Table2[[#This Row],[Time4]]&amp;":"&amp;Table2[[#This Row],[Time5]]</f>
        <v>03:43</v>
      </c>
      <c r="AB4374" s="1" t="str" cm="1">
        <f t="array" ref="AB4374">IFERROR(IF(Table2[[#This Row],[code]]="","",_xlfn.IFS(AND(Table2[[#This Row],[code]]&lt;400,Table2[[#This Row],[code]]&lt;&gt;""),2,Table2[[#This Row],[code]]&gt;500,4)),"")</f>
        <v/>
      </c>
      <c r="AC4374" s="1" t="str">
        <f>IF(Table2[[#This Row],[Event]]="Penalty",Table2[[#This Row],[number]],IF(Table2[[#This Row],[Event]]="Time-Out",401,""))</f>
        <v/>
      </c>
      <c r="AD4374" s="1">
        <f>ROW(A4373)</f>
        <v>4373</v>
      </c>
      <c r="AE4374" s="1">
        <f>COUNTIFS(Table2[GameID],Table2[[#This Row],[GameID]],Table2[Column1],"&lt;="&amp;Table2[[#This Row],[Column1]])-1</f>
        <v>14</v>
      </c>
    </row>
    <row r="4375" spans="1:31" x14ac:dyDescent="0.45">
      <c r="A4375" t="s">
        <v>444</v>
      </c>
      <c r="B4375" t="str">
        <f>_xlfn.TEXTBEFORE(Table2[[#This Row],[Kamp]]," - ")</f>
        <v>Benløse IF</v>
      </c>
      <c r="C4375" t="str">
        <f>_xlfn.TEXTAFTER(Table2[[#This Row],[Kamp]],"- ")</f>
        <v>Sunds Seahawks</v>
      </c>
      <c r="D4375">
        <v>45361</v>
      </c>
      <c r="E4375">
        <v>83640</v>
      </c>
      <c r="F4375">
        <v>20232024</v>
      </c>
      <c r="G4375" t="s">
        <v>418</v>
      </c>
      <c r="H4375" t="s">
        <v>668</v>
      </c>
      <c r="I4375" t="s">
        <v>677</v>
      </c>
      <c r="J4375">
        <v>3</v>
      </c>
      <c r="K4375">
        <v>31144</v>
      </c>
      <c r="L4375">
        <v>1</v>
      </c>
      <c r="M4375" t="s">
        <v>630</v>
      </c>
      <c r="N4375" t="s">
        <v>228</v>
      </c>
      <c r="O4375" t="s">
        <v>215</v>
      </c>
      <c r="P4375">
        <v>77</v>
      </c>
      <c r="Q4375">
        <v>9</v>
      </c>
      <c r="R4375">
        <f>SUMIFS(Table2[number],Table2[Event],"Goal",Table2[H/U],"HOME",Table2[GameID],Table2[[#This Row],[GameID]],Table2[GameTime],"&lt;="&amp;Table2[[#This Row],[GameTime]])</f>
        <v>5</v>
      </c>
      <c r="S4375">
        <f>SUMIFS(Table2[number],Table2[Event],"Goal",Table2[H/U],"AWAY",Table2[GameID],Table2[[#This Row],[GameID]],Table2[GameTime],"&lt;="&amp;Table2[[#This Row],[GameTime]])</f>
        <v>7</v>
      </c>
      <c r="T4375" t="str">
        <f>IF(Table2[[#This Row],[Event]]="Goal",Table2[[#This Row],[Hscore]]&amp;"-"&amp;Table2[[#This Row],[Uscore]],"")</f>
        <v>5-7</v>
      </c>
      <c r="U4375">
        <v>2753</v>
      </c>
      <c r="V4375" s="1">
        <f>Table2[[#This Row],[GameTime]]-(Table2[[#This Row],[period]]-1)*1200</f>
        <v>353</v>
      </c>
      <c r="W4375" s="1">
        <f>ROUNDDOWN(Table2[[#This Row],[Time]]/60,0)</f>
        <v>5</v>
      </c>
      <c r="X4375" s="1">
        <f>ROUNDDOWN((Table2[[#This Row],[Time]]/60-Table2[[#This Row],[Time2]])*60,0)</f>
        <v>53</v>
      </c>
      <c r="Y4375" s="1" t="str">
        <f>IF(Table2[[#This Row],[Time2]]&lt;10,0&amp;Table2[[#This Row],[Time2]],Table2[[#This Row],[Time2]])</f>
        <v>05</v>
      </c>
      <c r="Z4375" s="1">
        <f>IF(Table2[[#This Row],[Time3]]&lt;10,0&amp;Table2[[#This Row],[Time3]],Table2[[#This Row],[Time3]])</f>
        <v>53</v>
      </c>
      <c r="AA4375" s="2" t="str">
        <f>Table2[[#This Row],[Time4]]&amp;":"&amp;Table2[[#This Row],[Time5]]</f>
        <v>05:53</v>
      </c>
      <c r="AB4375" s="1" t="str" cm="1">
        <f t="array" ref="AB4375">IFERROR(IF(Table2[[#This Row],[code]]="","",_xlfn.IFS(AND(Table2[[#This Row],[code]]&lt;400,Table2[[#This Row],[code]]&lt;&gt;""),2,Table2[[#This Row],[code]]&gt;500,4)),"")</f>
        <v/>
      </c>
      <c r="AC4375" s="1" t="str">
        <f>IF(Table2[[#This Row],[Event]]="Penalty",Table2[[#This Row],[number]],IF(Table2[[#This Row],[Event]]="Time-Out",401,""))</f>
        <v/>
      </c>
      <c r="AD4375" s="1">
        <f>ROW(A4374)</f>
        <v>4374</v>
      </c>
      <c r="AE4375" s="1">
        <f>COUNTIFS(Table2[GameID],Table2[[#This Row],[GameID]],Table2[Column1],"&lt;="&amp;Table2[[#This Row],[Column1]])-1</f>
        <v>15</v>
      </c>
    </row>
    <row r="4376" spans="1:31" x14ac:dyDescent="0.45">
      <c r="A4376" t="s">
        <v>444</v>
      </c>
      <c r="B4376" t="str">
        <f>_xlfn.TEXTBEFORE(Table2[[#This Row],[Kamp]]," - ")</f>
        <v>Benløse IF</v>
      </c>
      <c r="C4376" t="str">
        <f>_xlfn.TEXTAFTER(Table2[[#This Row],[Kamp]],"- ")</f>
        <v>Sunds Seahawks</v>
      </c>
      <c r="D4376">
        <v>45361</v>
      </c>
      <c r="E4376">
        <v>83640</v>
      </c>
      <c r="F4376">
        <v>20232024</v>
      </c>
      <c r="G4376" t="s">
        <v>418</v>
      </c>
      <c r="H4376" t="s">
        <v>668</v>
      </c>
      <c r="I4376" t="s">
        <v>677</v>
      </c>
      <c r="J4376">
        <v>3</v>
      </c>
      <c r="K4376">
        <v>31144</v>
      </c>
      <c r="L4376">
        <v>1</v>
      </c>
      <c r="M4376" t="s">
        <v>630</v>
      </c>
      <c r="N4376" t="s">
        <v>230</v>
      </c>
      <c r="O4376" t="s">
        <v>216</v>
      </c>
      <c r="P4376">
        <v>61</v>
      </c>
      <c r="Q4376">
        <v>14</v>
      </c>
      <c r="R4376">
        <f>SUMIFS(Table2[number],Table2[Event],"Goal",Table2[H/U],"HOME",Table2[GameID],Table2[[#This Row],[GameID]],Table2[GameTime],"&lt;="&amp;Table2[[#This Row],[GameTime]])</f>
        <v>5</v>
      </c>
      <c r="S4376">
        <f>SUMIFS(Table2[number],Table2[Event],"Goal",Table2[H/U],"AWAY",Table2[GameID],Table2[[#This Row],[GameID]],Table2[GameTime],"&lt;="&amp;Table2[[#This Row],[GameTime]])</f>
        <v>8</v>
      </c>
      <c r="T4376" t="str">
        <f>IF(Table2[[#This Row],[Event]]="Goal",Table2[[#This Row],[Hscore]]&amp;"-"&amp;Table2[[#This Row],[Uscore]],"")</f>
        <v>5-8</v>
      </c>
      <c r="U4376">
        <v>2874</v>
      </c>
      <c r="V4376" s="1">
        <f>Table2[[#This Row],[GameTime]]-(Table2[[#This Row],[period]]-1)*1200</f>
        <v>474</v>
      </c>
      <c r="W4376" s="1">
        <f>ROUNDDOWN(Table2[[#This Row],[Time]]/60,0)</f>
        <v>7</v>
      </c>
      <c r="X4376" s="1">
        <f>ROUNDDOWN((Table2[[#This Row],[Time]]/60-Table2[[#This Row],[Time2]])*60,0)</f>
        <v>54</v>
      </c>
      <c r="Y4376" s="1" t="str">
        <f>IF(Table2[[#This Row],[Time2]]&lt;10,0&amp;Table2[[#This Row],[Time2]],Table2[[#This Row],[Time2]])</f>
        <v>07</v>
      </c>
      <c r="Z4376" s="1">
        <f>IF(Table2[[#This Row],[Time3]]&lt;10,0&amp;Table2[[#This Row],[Time3]],Table2[[#This Row],[Time3]])</f>
        <v>54</v>
      </c>
      <c r="AA4376" s="2" t="str">
        <f>Table2[[#This Row],[Time4]]&amp;":"&amp;Table2[[#This Row],[Time5]]</f>
        <v>07:54</v>
      </c>
      <c r="AB4376" s="1" t="str" cm="1">
        <f t="array" ref="AB4376">IFERROR(IF(Table2[[#This Row],[code]]="","",_xlfn.IFS(AND(Table2[[#This Row],[code]]&lt;400,Table2[[#This Row],[code]]&lt;&gt;""),2,Table2[[#This Row],[code]]&gt;500,4)),"")</f>
        <v/>
      </c>
      <c r="AC4376" s="1" t="str">
        <f>IF(Table2[[#This Row],[Event]]="Penalty",Table2[[#This Row],[number]],IF(Table2[[#This Row],[Event]]="Time-Out",401,""))</f>
        <v/>
      </c>
      <c r="AD4376" s="1">
        <f>ROW(A4375)</f>
        <v>4375</v>
      </c>
      <c r="AE4376" s="1">
        <f>COUNTIFS(Table2[GameID],Table2[[#This Row],[GameID]],Table2[Column1],"&lt;="&amp;Table2[[#This Row],[Column1]])-1</f>
        <v>16</v>
      </c>
    </row>
    <row r="4377" spans="1:31" x14ac:dyDescent="0.45">
      <c r="A4377" t="s">
        <v>444</v>
      </c>
      <c r="B4377" t="str">
        <f>_xlfn.TEXTBEFORE(Table2[[#This Row],[Kamp]]," - ")</f>
        <v>Benløse IF</v>
      </c>
      <c r="C4377" t="str">
        <f>_xlfn.TEXTAFTER(Table2[[#This Row],[Kamp]],"- ")</f>
        <v>Sunds Seahawks</v>
      </c>
      <c r="D4377">
        <v>45361</v>
      </c>
      <c r="E4377">
        <v>83640</v>
      </c>
      <c r="F4377">
        <v>20232024</v>
      </c>
      <c r="G4377" t="s">
        <v>418</v>
      </c>
      <c r="H4377" t="s">
        <v>658</v>
      </c>
      <c r="I4377" t="s">
        <v>678</v>
      </c>
      <c r="J4377">
        <v>3</v>
      </c>
      <c r="K4377">
        <v>31137</v>
      </c>
      <c r="L4377">
        <v>0</v>
      </c>
      <c r="M4377" t="s">
        <v>633</v>
      </c>
      <c r="N4377" t="s">
        <v>634</v>
      </c>
      <c r="O4377" t="s">
        <v>634</v>
      </c>
      <c r="P4377" t="s">
        <v>634</v>
      </c>
      <c r="Q4377" t="s">
        <v>634</v>
      </c>
      <c r="R4377">
        <f>SUMIFS(Table2[number],Table2[Event],"Goal",Table2[H/U],"HOME",Table2[GameID],Table2[[#This Row],[GameID]],Table2[GameTime],"&lt;="&amp;Table2[[#This Row],[GameTime]])</f>
        <v>5</v>
      </c>
      <c r="S4377">
        <f>SUMIFS(Table2[number],Table2[Event],"Goal",Table2[H/U],"AWAY",Table2[GameID],Table2[[#This Row],[GameID]],Table2[GameTime],"&lt;="&amp;Table2[[#This Row],[GameTime]])</f>
        <v>8</v>
      </c>
      <c r="T4377" t="str">
        <f>IF(Table2[[#This Row],[Event]]="Goal",Table2[[#This Row],[Hscore]]&amp;"-"&amp;Table2[[#This Row],[Uscore]],"")</f>
        <v/>
      </c>
      <c r="U4377">
        <v>3153</v>
      </c>
      <c r="V4377" s="1">
        <f>Table2[[#This Row],[GameTime]]-(Table2[[#This Row],[period]]-1)*1200</f>
        <v>753</v>
      </c>
      <c r="W4377" s="1">
        <f>ROUNDDOWN(Table2[[#This Row],[Time]]/60,0)</f>
        <v>12</v>
      </c>
      <c r="X4377" s="1">
        <f>ROUNDDOWN((Table2[[#This Row],[Time]]/60-Table2[[#This Row],[Time2]])*60,0)</f>
        <v>33</v>
      </c>
      <c r="Y4377" s="1">
        <f>IF(Table2[[#This Row],[Time2]]&lt;10,0&amp;Table2[[#This Row],[Time2]],Table2[[#This Row],[Time2]])</f>
        <v>12</v>
      </c>
      <c r="Z4377" s="1">
        <f>IF(Table2[[#This Row],[Time3]]&lt;10,0&amp;Table2[[#This Row],[Time3]],Table2[[#This Row],[Time3]])</f>
        <v>33</v>
      </c>
      <c r="AA4377" s="2" t="str">
        <f>Table2[[#This Row],[Time4]]&amp;":"&amp;Table2[[#This Row],[Time5]]</f>
        <v>12:33</v>
      </c>
      <c r="AB4377" s="1" t="str" cm="1">
        <f t="array" ref="AB4377">IFERROR(IF(Table2[[#This Row],[code]]="","",_xlfn.IFS(AND(Table2[[#This Row],[code]]&lt;400,Table2[[#This Row],[code]]&lt;&gt;""),2,Table2[[#This Row],[code]]&gt;500,4)),"")</f>
        <v/>
      </c>
      <c r="AC4377" s="1">
        <f>IF(Table2[[#This Row],[Event]]="Penalty",Table2[[#This Row],[number]],IF(Table2[[#This Row],[Event]]="Time-Out",401,""))</f>
        <v>401</v>
      </c>
      <c r="AD4377" s="1">
        <f>ROW(A4376)</f>
        <v>4376</v>
      </c>
      <c r="AE4377" s="1">
        <f>COUNTIFS(Table2[GameID],Table2[[#This Row],[GameID]],Table2[Column1],"&lt;="&amp;Table2[[#This Row],[Column1]])-1</f>
        <v>17</v>
      </c>
    </row>
    <row r="4378" spans="1:31" x14ac:dyDescent="0.45">
      <c r="A4378" t="s">
        <v>611</v>
      </c>
      <c r="B4378" t="str">
        <f>_xlfn.TEXTBEFORE(Table2[[#This Row],[Kamp]]," - ")</f>
        <v>Sunds Seahawks</v>
      </c>
      <c r="C4378" t="str">
        <f>_xlfn.TEXTAFTER(Table2[[#This Row],[Kamp]],"- ")</f>
        <v>Copenhagen FC</v>
      </c>
      <c r="D4378">
        <v>45368</v>
      </c>
      <c r="E4378">
        <v>83641</v>
      </c>
      <c r="F4378">
        <v>20232024</v>
      </c>
      <c r="G4378" t="s">
        <v>418</v>
      </c>
      <c r="H4378" t="s">
        <v>668</v>
      </c>
      <c r="I4378" t="s">
        <v>678</v>
      </c>
      <c r="J4378">
        <v>1</v>
      </c>
      <c r="K4378">
        <v>31144</v>
      </c>
      <c r="L4378">
        <v>1</v>
      </c>
      <c r="M4378" t="s">
        <v>630</v>
      </c>
      <c r="N4378" t="s">
        <v>213</v>
      </c>
      <c r="O4378" t="s">
        <v>231</v>
      </c>
      <c r="P4378">
        <v>5</v>
      </c>
      <c r="Q4378">
        <v>97</v>
      </c>
      <c r="R4378">
        <f>SUMIFS(Table2[number],Table2[Event],"Goal",Table2[H/U],"HOME",Table2[GameID],Table2[[#This Row],[GameID]],Table2[GameTime],"&lt;="&amp;Table2[[#This Row],[GameTime]])</f>
        <v>1</v>
      </c>
      <c r="S4378">
        <f>SUMIFS(Table2[number],Table2[Event],"Goal",Table2[H/U],"AWAY",Table2[GameID],Table2[[#This Row],[GameID]],Table2[GameTime],"&lt;="&amp;Table2[[#This Row],[GameTime]])</f>
        <v>0</v>
      </c>
      <c r="T4378" t="str">
        <f>IF(Table2[[#This Row],[Event]]="Goal",Table2[[#This Row],[Hscore]]&amp;"-"&amp;Table2[[#This Row],[Uscore]],"")</f>
        <v>1-0</v>
      </c>
      <c r="U4378">
        <v>78</v>
      </c>
      <c r="V4378" s="1">
        <f>Table2[[#This Row],[GameTime]]-(Table2[[#This Row],[period]]-1)*1200</f>
        <v>78</v>
      </c>
      <c r="W4378" s="1">
        <f>ROUNDDOWN(Table2[[#This Row],[Time]]/60,0)</f>
        <v>1</v>
      </c>
      <c r="X4378" s="1">
        <f>ROUNDDOWN((Table2[[#This Row],[Time]]/60-Table2[[#This Row],[Time2]])*60,0)</f>
        <v>18</v>
      </c>
      <c r="Y4378" s="1" t="str">
        <f>IF(Table2[[#This Row],[Time2]]&lt;10,0&amp;Table2[[#This Row],[Time2]],Table2[[#This Row],[Time2]])</f>
        <v>01</v>
      </c>
      <c r="Z4378" s="1">
        <f>IF(Table2[[#This Row],[Time3]]&lt;10,0&amp;Table2[[#This Row],[Time3]],Table2[[#This Row],[Time3]])</f>
        <v>18</v>
      </c>
      <c r="AA4378" s="2" t="str">
        <f>Table2[[#This Row],[Time4]]&amp;":"&amp;Table2[[#This Row],[Time5]]</f>
        <v>01:18</v>
      </c>
      <c r="AB4378" s="1" t="str" cm="1">
        <f t="array" ref="AB4378">IFERROR(IF(Table2[[#This Row],[code]]="","",_xlfn.IFS(AND(Table2[[#This Row],[code]]&lt;400,Table2[[#This Row],[code]]&lt;&gt;""),2,Table2[[#This Row],[code]]&gt;500,4)),"")</f>
        <v/>
      </c>
      <c r="AC4378" s="1" t="str">
        <f>IF(Table2[[#This Row],[Event]]="Penalty",Table2[[#This Row],[number]],IF(Table2[[#This Row],[Event]]="Time-Out",401,""))</f>
        <v/>
      </c>
      <c r="AD4378" s="1">
        <f>ROW(A4377)</f>
        <v>4377</v>
      </c>
      <c r="AE4378" s="1">
        <f>COUNTIFS(Table2[GameID],Table2[[#This Row],[GameID]],Table2[Column1],"&lt;="&amp;Table2[[#This Row],[Column1]])-1</f>
        <v>0</v>
      </c>
    </row>
    <row r="4379" spans="1:31" x14ac:dyDescent="0.45">
      <c r="A4379" t="s">
        <v>611</v>
      </c>
      <c r="B4379" t="str">
        <f>_xlfn.TEXTBEFORE(Table2[[#This Row],[Kamp]]," - ")</f>
        <v>Sunds Seahawks</v>
      </c>
      <c r="C4379" t="str">
        <f>_xlfn.TEXTAFTER(Table2[[#This Row],[Kamp]],"- ")</f>
        <v>Copenhagen FC</v>
      </c>
      <c r="D4379">
        <v>45368</v>
      </c>
      <c r="E4379">
        <v>83641</v>
      </c>
      <c r="F4379">
        <v>20232024</v>
      </c>
      <c r="G4379" t="s">
        <v>418</v>
      </c>
      <c r="H4379" t="s">
        <v>667</v>
      </c>
      <c r="I4379" t="s">
        <v>677</v>
      </c>
      <c r="J4379">
        <v>1</v>
      </c>
      <c r="K4379">
        <v>31140</v>
      </c>
      <c r="L4379">
        <v>1</v>
      </c>
      <c r="M4379" t="s">
        <v>630</v>
      </c>
      <c r="N4379" t="s">
        <v>240</v>
      </c>
      <c r="O4379" t="s">
        <v>247</v>
      </c>
      <c r="P4379">
        <v>3</v>
      </c>
      <c r="Q4379">
        <v>27</v>
      </c>
      <c r="R4379">
        <f>SUMIFS(Table2[number],Table2[Event],"Goal",Table2[H/U],"HOME",Table2[GameID],Table2[[#This Row],[GameID]],Table2[GameTime],"&lt;="&amp;Table2[[#This Row],[GameTime]])</f>
        <v>1</v>
      </c>
      <c r="S4379">
        <f>SUMIFS(Table2[number],Table2[Event],"Goal",Table2[H/U],"AWAY",Table2[GameID],Table2[[#This Row],[GameID]],Table2[GameTime],"&lt;="&amp;Table2[[#This Row],[GameTime]])</f>
        <v>1</v>
      </c>
      <c r="T4379" t="str">
        <f>IF(Table2[[#This Row],[Event]]="Goal",Table2[[#This Row],[Hscore]]&amp;"-"&amp;Table2[[#This Row],[Uscore]],"")</f>
        <v>1-1</v>
      </c>
      <c r="U4379">
        <v>123</v>
      </c>
      <c r="V4379" s="1">
        <f>Table2[[#This Row],[GameTime]]-(Table2[[#This Row],[period]]-1)*1200</f>
        <v>123</v>
      </c>
      <c r="W4379" s="1">
        <f>ROUNDDOWN(Table2[[#This Row],[Time]]/60,0)</f>
        <v>2</v>
      </c>
      <c r="X4379" s="1">
        <f>ROUNDDOWN((Table2[[#This Row],[Time]]/60-Table2[[#This Row],[Time2]])*60,0)</f>
        <v>2</v>
      </c>
      <c r="Y4379" s="1" t="str">
        <f>IF(Table2[[#This Row],[Time2]]&lt;10,0&amp;Table2[[#This Row],[Time2]],Table2[[#This Row],[Time2]])</f>
        <v>02</v>
      </c>
      <c r="Z4379" s="1" t="str">
        <f>IF(Table2[[#This Row],[Time3]]&lt;10,0&amp;Table2[[#This Row],[Time3]],Table2[[#This Row],[Time3]])</f>
        <v>02</v>
      </c>
      <c r="AA4379" s="2" t="str">
        <f>Table2[[#This Row],[Time4]]&amp;":"&amp;Table2[[#This Row],[Time5]]</f>
        <v>02:02</v>
      </c>
      <c r="AB4379" s="1" t="str" cm="1">
        <f t="array" ref="AB4379">IFERROR(IF(Table2[[#This Row],[code]]="","",_xlfn.IFS(AND(Table2[[#This Row],[code]]&lt;400,Table2[[#This Row],[code]]&lt;&gt;""),2,Table2[[#This Row],[code]]&gt;500,4)),"")</f>
        <v/>
      </c>
      <c r="AC4379" s="1" t="str">
        <f>IF(Table2[[#This Row],[Event]]="Penalty",Table2[[#This Row],[number]],IF(Table2[[#This Row],[Event]]="Time-Out",401,""))</f>
        <v/>
      </c>
      <c r="AD4379" s="1">
        <f>ROW(A4378)</f>
        <v>4378</v>
      </c>
      <c r="AE4379" s="1">
        <f>COUNTIFS(Table2[GameID],Table2[[#This Row],[GameID]],Table2[Column1],"&lt;="&amp;Table2[[#This Row],[Column1]])-1</f>
        <v>1</v>
      </c>
    </row>
    <row r="4380" spans="1:31" x14ac:dyDescent="0.45">
      <c r="A4380" t="s">
        <v>611</v>
      </c>
      <c r="B4380" t="str">
        <f>_xlfn.TEXTBEFORE(Table2[[#This Row],[Kamp]]," - ")</f>
        <v>Sunds Seahawks</v>
      </c>
      <c r="C4380" t="str">
        <f>_xlfn.TEXTAFTER(Table2[[#This Row],[Kamp]],"- ")</f>
        <v>Copenhagen FC</v>
      </c>
      <c r="D4380">
        <v>45368</v>
      </c>
      <c r="E4380">
        <v>83641</v>
      </c>
      <c r="F4380">
        <v>20232024</v>
      </c>
      <c r="G4380" t="s">
        <v>418</v>
      </c>
      <c r="H4380" t="s">
        <v>667</v>
      </c>
      <c r="I4380" t="s">
        <v>677</v>
      </c>
      <c r="J4380">
        <v>1</v>
      </c>
      <c r="K4380">
        <v>31140</v>
      </c>
      <c r="L4380">
        <v>1</v>
      </c>
      <c r="M4380" t="s">
        <v>630</v>
      </c>
      <c r="N4380" t="s">
        <v>252</v>
      </c>
      <c r="O4380" t="s">
        <v>240</v>
      </c>
      <c r="P4380">
        <v>68</v>
      </c>
      <c r="Q4380">
        <v>3</v>
      </c>
      <c r="R4380">
        <f>SUMIFS(Table2[number],Table2[Event],"Goal",Table2[H/U],"HOME",Table2[GameID],Table2[[#This Row],[GameID]],Table2[GameTime],"&lt;="&amp;Table2[[#This Row],[GameTime]])</f>
        <v>1</v>
      </c>
      <c r="S4380">
        <f>SUMIFS(Table2[number],Table2[Event],"Goal",Table2[H/U],"AWAY",Table2[GameID],Table2[[#This Row],[GameID]],Table2[GameTime],"&lt;="&amp;Table2[[#This Row],[GameTime]])</f>
        <v>2</v>
      </c>
      <c r="T4380" t="str">
        <f>IF(Table2[[#This Row],[Event]]="Goal",Table2[[#This Row],[Hscore]]&amp;"-"&amp;Table2[[#This Row],[Uscore]],"")</f>
        <v>1-2</v>
      </c>
      <c r="U4380">
        <v>466</v>
      </c>
      <c r="V4380" s="1">
        <f>Table2[[#This Row],[GameTime]]-(Table2[[#This Row],[period]]-1)*1200</f>
        <v>466</v>
      </c>
      <c r="W4380" s="1">
        <f>ROUNDDOWN(Table2[[#This Row],[Time]]/60,0)</f>
        <v>7</v>
      </c>
      <c r="X4380" s="1">
        <f>ROUNDDOWN((Table2[[#This Row],[Time]]/60-Table2[[#This Row],[Time2]])*60,0)</f>
        <v>46</v>
      </c>
      <c r="Y4380" s="1" t="str">
        <f>IF(Table2[[#This Row],[Time2]]&lt;10,0&amp;Table2[[#This Row],[Time2]],Table2[[#This Row],[Time2]])</f>
        <v>07</v>
      </c>
      <c r="Z4380" s="1">
        <f>IF(Table2[[#This Row],[Time3]]&lt;10,0&amp;Table2[[#This Row],[Time3]],Table2[[#This Row],[Time3]])</f>
        <v>46</v>
      </c>
      <c r="AA4380" s="2" t="str">
        <f>Table2[[#This Row],[Time4]]&amp;":"&amp;Table2[[#This Row],[Time5]]</f>
        <v>07:46</v>
      </c>
      <c r="AB4380" s="1" t="str" cm="1">
        <f t="array" ref="AB4380">IFERROR(IF(Table2[[#This Row],[code]]="","",_xlfn.IFS(AND(Table2[[#This Row],[code]]&lt;400,Table2[[#This Row],[code]]&lt;&gt;""),2,Table2[[#This Row],[code]]&gt;500,4)),"")</f>
        <v/>
      </c>
      <c r="AC4380" s="1" t="str">
        <f>IF(Table2[[#This Row],[Event]]="Penalty",Table2[[#This Row],[number]],IF(Table2[[#This Row],[Event]]="Time-Out",401,""))</f>
        <v/>
      </c>
      <c r="AD4380" s="1">
        <f>ROW(A4379)</f>
        <v>4379</v>
      </c>
      <c r="AE4380" s="1">
        <f>COUNTIFS(Table2[GameID],Table2[[#This Row],[GameID]],Table2[Column1],"&lt;="&amp;Table2[[#This Row],[Column1]])-1</f>
        <v>2</v>
      </c>
    </row>
    <row r="4381" spans="1:31" x14ac:dyDescent="0.45">
      <c r="A4381" t="s">
        <v>611</v>
      </c>
      <c r="B4381" t="str">
        <f>_xlfn.TEXTBEFORE(Table2[[#This Row],[Kamp]]," - ")</f>
        <v>Sunds Seahawks</v>
      </c>
      <c r="C4381" t="str">
        <f>_xlfn.TEXTAFTER(Table2[[#This Row],[Kamp]],"- ")</f>
        <v>Copenhagen FC</v>
      </c>
      <c r="D4381">
        <v>45368</v>
      </c>
      <c r="E4381">
        <v>83641</v>
      </c>
      <c r="F4381">
        <v>20232024</v>
      </c>
      <c r="G4381" t="s">
        <v>418</v>
      </c>
      <c r="H4381" t="s">
        <v>668</v>
      </c>
      <c r="I4381" t="s">
        <v>678</v>
      </c>
      <c r="J4381">
        <v>1</v>
      </c>
      <c r="K4381">
        <v>31144</v>
      </c>
      <c r="L4381">
        <v>1</v>
      </c>
      <c r="M4381" t="s">
        <v>630</v>
      </c>
      <c r="N4381" t="s">
        <v>219</v>
      </c>
      <c r="O4381" t="s">
        <v>218</v>
      </c>
      <c r="P4381">
        <v>23</v>
      </c>
      <c r="Q4381">
        <v>17</v>
      </c>
      <c r="R4381">
        <f>SUMIFS(Table2[number],Table2[Event],"Goal",Table2[H/U],"HOME",Table2[GameID],Table2[[#This Row],[GameID]],Table2[GameTime],"&lt;="&amp;Table2[[#This Row],[GameTime]])</f>
        <v>2</v>
      </c>
      <c r="S4381">
        <f>SUMIFS(Table2[number],Table2[Event],"Goal",Table2[H/U],"AWAY",Table2[GameID],Table2[[#This Row],[GameID]],Table2[GameTime],"&lt;="&amp;Table2[[#This Row],[GameTime]])</f>
        <v>2</v>
      </c>
      <c r="T4381" t="str">
        <f>IF(Table2[[#This Row],[Event]]="Goal",Table2[[#This Row],[Hscore]]&amp;"-"&amp;Table2[[#This Row],[Uscore]],"")</f>
        <v>2-2</v>
      </c>
      <c r="U4381">
        <v>911</v>
      </c>
      <c r="V4381" s="1">
        <f>Table2[[#This Row],[GameTime]]-(Table2[[#This Row],[period]]-1)*1200</f>
        <v>911</v>
      </c>
      <c r="W4381" s="1">
        <f>ROUNDDOWN(Table2[[#This Row],[Time]]/60,0)</f>
        <v>15</v>
      </c>
      <c r="X4381" s="1">
        <f>ROUNDDOWN((Table2[[#This Row],[Time]]/60-Table2[[#This Row],[Time2]])*60,0)</f>
        <v>11</v>
      </c>
      <c r="Y4381" s="1">
        <f>IF(Table2[[#This Row],[Time2]]&lt;10,0&amp;Table2[[#This Row],[Time2]],Table2[[#This Row],[Time2]])</f>
        <v>15</v>
      </c>
      <c r="Z4381" s="1">
        <f>IF(Table2[[#This Row],[Time3]]&lt;10,0&amp;Table2[[#This Row],[Time3]],Table2[[#This Row],[Time3]])</f>
        <v>11</v>
      </c>
      <c r="AA4381" s="2" t="str">
        <f>Table2[[#This Row],[Time4]]&amp;":"&amp;Table2[[#This Row],[Time5]]</f>
        <v>15:11</v>
      </c>
      <c r="AB4381" s="1" t="str" cm="1">
        <f t="array" ref="AB4381">IFERROR(IF(Table2[[#This Row],[code]]="","",_xlfn.IFS(AND(Table2[[#This Row],[code]]&lt;400,Table2[[#This Row],[code]]&lt;&gt;""),2,Table2[[#This Row],[code]]&gt;500,4)),"")</f>
        <v/>
      </c>
      <c r="AC4381" s="1" t="str">
        <f>IF(Table2[[#This Row],[Event]]="Penalty",Table2[[#This Row],[number]],IF(Table2[[#This Row],[Event]]="Time-Out",401,""))</f>
        <v/>
      </c>
      <c r="AD4381" s="1">
        <f>ROW(A4380)</f>
        <v>4380</v>
      </c>
      <c r="AE4381" s="1">
        <f>COUNTIFS(Table2[GameID],Table2[[#This Row],[GameID]],Table2[Column1],"&lt;="&amp;Table2[[#This Row],[Column1]])-1</f>
        <v>3</v>
      </c>
    </row>
    <row r="4382" spans="1:31" x14ac:dyDescent="0.45">
      <c r="A4382" t="s">
        <v>611</v>
      </c>
      <c r="B4382" t="str">
        <f>_xlfn.TEXTBEFORE(Table2[[#This Row],[Kamp]]," - ")</f>
        <v>Sunds Seahawks</v>
      </c>
      <c r="C4382" t="str">
        <f>_xlfn.TEXTAFTER(Table2[[#This Row],[Kamp]],"- ")</f>
        <v>Copenhagen FC</v>
      </c>
      <c r="D4382">
        <v>45368</v>
      </c>
      <c r="E4382">
        <v>83641</v>
      </c>
      <c r="F4382">
        <v>20232024</v>
      </c>
      <c r="G4382" t="s">
        <v>418</v>
      </c>
      <c r="H4382" t="s">
        <v>668</v>
      </c>
      <c r="I4382" t="s">
        <v>678</v>
      </c>
      <c r="J4382">
        <v>1</v>
      </c>
      <c r="K4382">
        <v>31144</v>
      </c>
      <c r="L4382">
        <v>201</v>
      </c>
      <c r="M4382" t="s">
        <v>631</v>
      </c>
      <c r="N4382" t="s">
        <v>213</v>
      </c>
      <c r="O4382" t="s">
        <v>634</v>
      </c>
      <c r="P4382">
        <v>5</v>
      </c>
      <c r="Q4382" t="s">
        <v>634</v>
      </c>
      <c r="R4382">
        <f>SUMIFS(Table2[number],Table2[Event],"Goal",Table2[H/U],"HOME",Table2[GameID],Table2[[#This Row],[GameID]],Table2[GameTime],"&lt;="&amp;Table2[[#This Row],[GameTime]])</f>
        <v>2</v>
      </c>
      <c r="S4382">
        <f>SUMIFS(Table2[number],Table2[Event],"Goal",Table2[H/U],"AWAY",Table2[GameID],Table2[[#This Row],[GameID]],Table2[GameTime],"&lt;="&amp;Table2[[#This Row],[GameTime]])</f>
        <v>2</v>
      </c>
      <c r="T4382" t="str">
        <f>IF(Table2[[#This Row],[Event]]="Goal",Table2[[#This Row],[Hscore]]&amp;"-"&amp;Table2[[#This Row],[Uscore]],"")</f>
        <v/>
      </c>
      <c r="U4382">
        <v>1046</v>
      </c>
      <c r="V4382" s="1">
        <f>Table2[[#This Row],[GameTime]]-(Table2[[#This Row],[period]]-1)*1200</f>
        <v>1046</v>
      </c>
      <c r="W4382" s="1">
        <f>ROUNDDOWN(Table2[[#This Row],[Time]]/60,0)</f>
        <v>17</v>
      </c>
      <c r="X4382" s="1">
        <f>ROUNDDOWN((Table2[[#This Row],[Time]]/60-Table2[[#This Row],[Time2]])*60,0)</f>
        <v>26</v>
      </c>
      <c r="Y4382" s="1">
        <f>IF(Table2[[#This Row],[Time2]]&lt;10,0&amp;Table2[[#This Row],[Time2]],Table2[[#This Row],[Time2]])</f>
        <v>17</v>
      </c>
      <c r="Z4382" s="1">
        <f>IF(Table2[[#This Row],[Time3]]&lt;10,0&amp;Table2[[#This Row],[Time3]],Table2[[#This Row],[Time3]])</f>
        <v>26</v>
      </c>
      <c r="AA4382" s="2" t="str">
        <f>Table2[[#This Row],[Time4]]&amp;":"&amp;Table2[[#This Row],[Time5]]</f>
        <v>17:26</v>
      </c>
      <c r="AB4382" s="1" cm="1">
        <f t="array" ref="AB4382">IFERROR(IF(Table2[[#This Row],[code]]="","",_xlfn.IFS(AND(Table2[[#This Row],[code]]&lt;400,Table2[[#This Row],[code]]&lt;&gt;""),2,Table2[[#This Row],[code]]&gt;500,4)),"")</f>
        <v>2</v>
      </c>
      <c r="AC4382" s="1">
        <f>IF(Table2[[#This Row],[Event]]="Penalty",Table2[[#This Row],[number]],IF(Table2[[#This Row],[Event]]="Time-Out",401,""))</f>
        <v>201</v>
      </c>
      <c r="AD4382" s="1">
        <f>ROW(A4381)</f>
        <v>4381</v>
      </c>
      <c r="AE4382" s="1">
        <f>COUNTIFS(Table2[GameID],Table2[[#This Row],[GameID]],Table2[Column1],"&lt;="&amp;Table2[[#This Row],[Column1]])-1</f>
        <v>4</v>
      </c>
    </row>
    <row r="4383" spans="1:31" x14ac:dyDescent="0.45">
      <c r="A4383" t="s">
        <v>611</v>
      </c>
      <c r="B4383" t="str">
        <f>_xlfn.TEXTBEFORE(Table2[[#This Row],[Kamp]]," - ")</f>
        <v>Sunds Seahawks</v>
      </c>
      <c r="C4383" t="str">
        <f>_xlfn.TEXTAFTER(Table2[[#This Row],[Kamp]],"- ")</f>
        <v>Copenhagen FC</v>
      </c>
      <c r="D4383">
        <v>45368</v>
      </c>
      <c r="E4383">
        <v>83641</v>
      </c>
      <c r="F4383">
        <v>20232024</v>
      </c>
      <c r="G4383" t="s">
        <v>418</v>
      </c>
      <c r="H4383" t="s">
        <v>668</v>
      </c>
      <c r="I4383" t="s">
        <v>678</v>
      </c>
      <c r="J4383">
        <v>2</v>
      </c>
      <c r="K4383">
        <v>31144</v>
      </c>
      <c r="L4383">
        <v>1</v>
      </c>
      <c r="M4383" t="s">
        <v>630</v>
      </c>
      <c r="N4383" t="s">
        <v>218</v>
      </c>
      <c r="O4383" t="s">
        <v>213</v>
      </c>
      <c r="P4383">
        <v>17</v>
      </c>
      <c r="Q4383">
        <v>5</v>
      </c>
      <c r="R4383">
        <f>SUMIFS(Table2[number],Table2[Event],"Goal",Table2[H/U],"HOME",Table2[GameID],Table2[[#This Row],[GameID]],Table2[GameTime],"&lt;="&amp;Table2[[#This Row],[GameTime]])</f>
        <v>3</v>
      </c>
      <c r="S4383">
        <f>SUMIFS(Table2[number],Table2[Event],"Goal",Table2[H/U],"AWAY",Table2[GameID],Table2[[#This Row],[GameID]],Table2[GameTime],"&lt;="&amp;Table2[[#This Row],[GameTime]])</f>
        <v>2</v>
      </c>
      <c r="T4383" t="str">
        <f>IF(Table2[[#This Row],[Event]]="Goal",Table2[[#This Row],[Hscore]]&amp;"-"&amp;Table2[[#This Row],[Uscore]],"")</f>
        <v>3-2</v>
      </c>
      <c r="U4383">
        <v>1307</v>
      </c>
      <c r="V4383" s="1">
        <f>Table2[[#This Row],[GameTime]]-(Table2[[#This Row],[period]]-1)*1200</f>
        <v>107</v>
      </c>
      <c r="W4383" s="1">
        <f>ROUNDDOWN(Table2[[#This Row],[Time]]/60,0)</f>
        <v>1</v>
      </c>
      <c r="X4383" s="1">
        <f>ROUNDDOWN((Table2[[#This Row],[Time]]/60-Table2[[#This Row],[Time2]])*60,0)</f>
        <v>47</v>
      </c>
      <c r="Y4383" s="1" t="str">
        <f>IF(Table2[[#This Row],[Time2]]&lt;10,0&amp;Table2[[#This Row],[Time2]],Table2[[#This Row],[Time2]])</f>
        <v>01</v>
      </c>
      <c r="Z4383" s="1">
        <f>IF(Table2[[#This Row],[Time3]]&lt;10,0&amp;Table2[[#This Row],[Time3]],Table2[[#This Row],[Time3]])</f>
        <v>47</v>
      </c>
      <c r="AA4383" s="2" t="str">
        <f>Table2[[#This Row],[Time4]]&amp;":"&amp;Table2[[#This Row],[Time5]]</f>
        <v>01:47</v>
      </c>
      <c r="AB4383" s="1" t="str" cm="1">
        <f t="array" ref="AB4383">IFERROR(IF(Table2[[#This Row],[code]]="","",_xlfn.IFS(AND(Table2[[#This Row],[code]]&lt;400,Table2[[#This Row],[code]]&lt;&gt;""),2,Table2[[#This Row],[code]]&gt;500,4)),"")</f>
        <v/>
      </c>
      <c r="AC4383" s="1" t="str">
        <f>IF(Table2[[#This Row],[Event]]="Penalty",Table2[[#This Row],[number]],IF(Table2[[#This Row],[Event]]="Time-Out",401,""))</f>
        <v/>
      </c>
      <c r="AD4383" s="1">
        <f>ROW(A4382)</f>
        <v>4382</v>
      </c>
      <c r="AE4383" s="1">
        <f>COUNTIFS(Table2[GameID],Table2[[#This Row],[GameID]],Table2[Column1],"&lt;="&amp;Table2[[#This Row],[Column1]])-1</f>
        <v>5</v>
      </c>
    </row>
    <row r="4384" spans="1:31" x14ac:dyDescent="0.45">
      <c r="A4384" t="s">
        <v>611</v>
      </c>
      <c r="B4384" t="str">
        <f>_xlfn.TEXTBEFORE(Table2[[#This Row],[Kamp]]," - ")</f>
        <v>Sunds Seahawks</v>
      </c>
      <c r="C4384" t="str">
        <f>_xlfn.TEXTAFTER(Table2[[#This Row],[Kamp]],"- ")</f>
        <v>Copenhagen FC</v>
      </c>
      <c r="D4384">
        <v>45368</v>
      </c>
      <c r="E4384">
        <v>83641</v>
      </c>
      <c r="F4384">
        <v>20232024</v>
      </c>
      <c r="G4384" t="s">
        <v>418</v>
      </c>
      <c r="H4384" t="s">
        <v>667</v>
      </c>
      <c r="I4384" t="s">
        <v>677</v>
      </c>
      <c r="J4384">
        <v>2</v>
      </c>
      <c r="K4384">
        <v>31140</v>
      </c>
      <c r="L4384">
        <v>1</v>
      </c>
      <c r="M4384" t="s">
        <v>630</v>
      </c>
      <c r="N4384" t="s">
        <v>247</v>
      </c>
      <c r="O4384" t="s">
        <v>252</v>
      </c>
      <c r="P4384">
        <v>27</v>
      </c>
      <c r="Q4384">
        <v>68</v>
      </c>
      <c r="R4384">
        <f>SUMIFS(Table2[number],Table2[Event],"Goal",Table2[H/U],"HOME",Table2[GameID],Table2[[#This Row],[GameID]],Table2[GameTime],"&lt;="&amp;Table2[[#This Row],[GameTime]])</f>
        <v>3</v>
      </c>
      <c r="S4384">
        <f>SUMIFS(Table2[number],Table2[Event],"Goal",Table2[H/U],"AWAY",Table2[GameID],Table2[[#This Row],[GameID]],Table2[GameTime],"&lt;="&amp;Table2[[#This Row],[GameTime]])</f>
        <v>3</v>
      </c>
      <c r="T4384" t="str">
        <f>IF(Table2[[#This Row],[Event]]="Goal",Table2[[#This Row],[Hscore]]&amp;"-"&amp;Table2[[#This Row],[Uscore]],"")</f>
        <v>3-3</v>
      </c>
      <c r="U4384">
        <v>1676</v>
      </c>
      <c r="V4384" s="1">
        <f>Table2[[#This Row],[GameTime]]-(Table2[[#This Row],[period]]-1)*1200</f>
        <v>476</v>
      </c>
      <c r="W4384" s="1">
        <f>ROUNDDOWN(Table2[[#This Row],[Time]]/60,0)</f>
        <v>7</v>
      </c>
      <c r="X4384" s="1">
        <f>ROUNDDOWN((Table2[[#This Row],[Time]]/60-Table2[[#This Row],[Time2]])*60,0)</f>
        <v>56</v>
      </c>
      <c r="Y4384" s="1" t="str">
        <f>IF(Table2[[#This Row],[Time2]]&lt;10,0&amp;Table2[[#This Row],[Time2]],Table2[[#This Row],[Time2]])</f>
        <v>07</v>
      </c>
      <c r="Z4384" s="1">
        <f>IF(Table2[[#This Row],[Time3]]&lt;10,0&amp;Table2[[#This Row],[Time3]],Table2[[#This Row],[Time3]])</f>
        <v>56</v>
      </c>
      <c r="AA4384" s="2" t="str">
        <f>Table2[[#This Row],[Time4]]&amp;":"&amp;Table2[[#This Row],[Time5]]</f>
        <v>07:56</v>
      </c>
      <c r="AB4384" s="1" t="str" cm="1">
        <f t="array" ref="AB4384">IFERROR(IF(Table2[[#This Row],[code]]="","",_xlfn.IFS(AND(Table2[[#This Row],[code]]&lt;400,Table2[[#This Row],[code]]&lt;&gt;""),2,Table2[[#This Row],[code]]&gt;500,4)),"")</f>
        <v/>
      </c>
      <c r="AC4384" s="1" t="str">
        <f>IF(Table2[[#This Row],[Event]]="Penalty",Table2[[#This Row],[number]],IF(Table2[[#This Row],[Event]]="Time-Out",401,""))</f>
        <v/>
      </c>
      <c r="AD4384" s="1">
        <f>ROW(A4383)</f>
        <v>4383</v>
      </c>
      <c r="AE4384" s="1">
        <f>COUNTIFS(Table2[GameID],Table2[[#This Row],[GameID]],Table2[Column1],"&lt;="&amp;Table2[[#This Row],[Column1]])-1</f>
        <v>6</v>
      </c>
    </row>
    <row r="4385" spans="1:31" x14ac:dyDescent="0.45">
      <c r="A4385" t="s">
        <v>611</v>
      </c>
      <c r="B4385" t="str">
        <f>_xlfn.TEXTBEFORE(Table2[[#This Row],[Kamp]]," - ")</f>
        <v>Sunds Seahawks</v>
      </c>
      <c r="C4385" t="str">
        <f>_xlfn.TEXTAFTER(Table2[[#This Row],[Kamp]],"- ")</f>
        <v>Copenhagen FC</v>
      </c>
      <c r="D4385">
        <v>45368</v>
      </c>
      <c r="E4385">
        <v>83641</v>
      </c>
      <c r="F4385">
        <v>20232024</v>
      </c>
      <c r="G4385" t="s">
        <v>418</v>
      </c>
      <c r="H4385" t="s">
        <v>667</v>
      </c>
      <c r="I4385" t="s">
        <v>677</v>
      </c>
      <c r="J4385">
        <v>2</v>
      </c>
      <c r="K4385">
        <v>31140</v>
      </c>
      <c r="L4385">
        <v>504</v>
      </c>
      <c r="M4385" t="s">
        <v>631</v>
      </c>
      <c r="N4385" t="s">
        <v>398</v>
      </c>
      <c r="O4385" t="s">
        <v>634</v>
      </c>
      <c r="P4385">
        <v>5</v>
      </c>
      <c r="Q4385" t="s">
        <v>634</v>
      </c>
      <c r="R4385">
        <f>SUMIFS(Table2[number],Table2[Event],"Goal",Table2[H/U],"HOME",Table2[GameID],Table2[[#This Row],[GameID]],Table2[GameTime],"&lt;="&amp;Table2[[#This Row],[GameTime]])</f>
        <v>3</v>
      </c>
      <c r="S4385">
        <f>SUMIFS(Table2[number],Table2[Event],"Goal",Table2[H/U],"AWAY",Table2[GameID],Table2[[#This Row],[GameID]],Table2[GameTime],"&lt;="&amp;Table2[[#This Row],[GameTime]])</f>
        <v>3</v>
      </c>
      <c r="T4385" t="str">
        <f>IF(Table2[[#This Row],[Event]]="Goal",Table2[[#This Row],[Hscore]]&amp;"-"&amp;Table2[[#This Row],[Uscore]],"")</f>
        <v/>
      </c>
      <c r="U4385">
        <v>1689</v>
      </c>
      <c r="V4385" s="1">
        <f>Table2[[#This Row],[GameTime]]-(Table2[[#This Row],[period]]-1)*1200</f>
        <v>489</v>
      </c>
      <c r="W4385" s="1">
        <f>ROUNDDOWN(Table2[[#This Row],[Time]]/60,0)</f>
        <v>8</v>
      </c>
      <c r="X4385" s="1">
        <f>ROUNDDOWN((Table2[[#This Row],[Time]]/60-Table2[[#This Row],[Time2]])*60,0)</f>
        <v>9</v>
      </c>
      <c r="Y4385" s="1" t="str">
        <f>IF(Table2[[#This Row],[Time2]]&lt;10,0&amp;Table2[[#This Row],[Time2]],Table2[[#This Row],[Time2]])</f>
        <v>08</v>
      </c>
      <c r="Z4385" s="1" t="str">
        <f>IF(Table2[[#This Row],[Time3]]&lt;10,0&amp;Table2[[#This Row],[Time3]],Table2[[#This Row],[Time3]])</f>
        <v>09</v>
      </c>
      <c r="AA4385" s="2" t="str">
        <f>Table2[[#This Row],[Time4]]&amp;":"&amp;Table2[[#This Row],[Time5]]</f>
        <v>08:09</v>
      </c>
      <c r="AB4385" s="1" cm="1">
        <f t="array" ref="AB4385">IFERROR(IF(Table2[[#This Row],[code]]="","",_xlfn.IFS(AND(Table2[[#This Row],[code]]&lt;400,Table2[[#This Row],[code]]&lt;&gt;""),2,Table2[[#This Row],[code]]&gt;500,4)),"")</f>
        <v>4</v>
      </c>
      <c r="AC4385" s="1">
        <f>IF(Table2[[#This Row],[Event]]="Penalty",Table2[[#This Row],[number]],IF(Table2[[#This Row],[Event]]="Time-Out",401,""))</f>
        <v>504</v>
      </c>
      <c r="AD4385" s="1">
        <f>ROW(A4384)</f>
        <v>4384</v>
      </c>
      <c r="AE4385" s="1">
        <f>COUNTIFS(Table2[GameID],Table2[[#This Row],[GameID]],Table2[Column1],"&lt;="&amp;Table2[[#This Row],[Column1]])-1</f>
        <v>7</v>
      </c>
    </row>
    <row r="4386" spans="1:31" x14ac:dyDescent="0.45">
      <c r="A4386" t="s">
        <v>611</v>
      </c>
      <c r="B4386" t="str">
        <f>_xlfn.TEXTBEFORE(Table2[[#This Row],[Kamp]]," - ")</f>
        <v>Sunds Seahawks</v>
      </c>
      <c r="C4386" t="str">
        <f>_xlfn.TEXTAFTER(Table2[[#This Row],[Kamp]],"- ")</f>
        <v>Copenhagen FC</v>
      </c>
      <c r="D4386">
        <v>45368</v>
      </c>
      <c r="E4386">
        <v>83641</v>
      </c>
      <c r="F4386">
        <v>20232024</v>
      </c>
      <c r="G4386" t="s">
        <v>418</v>
      </c>
      <c r="H4386" t="s">
        <v>668</v>
      </c>
      <c r="I4386" t="s">
        <v>678</v>
      </c>
      <c r="J4386">
        <v>2</v>
      </c>
      <c r="K4386">
        <v>31144</v>
      </c>
      <c r="L4386">
        <v>1</v>
      </c>
      <c r="M4386" t="s">
        <v>630</v>
      </c>
      <c r="N4386" t="s">
        <v>228</v>
      </c>
      <c r="O4386" t="s">
        <v>231</v>
      </c>
      <c r="P4386">
        <v>77</v>
      </c>
      <c r="Q4386">
        <v>97</v>
      </c>
      <c r="R4386">
        <f>SUMIFS(Table2[number],Table2[Event],"Goal",Table2[H/U],"HOME",Table2[GameID],Table2[[#This Row],[GameID]],Table2[GameTime],"&lt;="&amp;Table2[[#This Row],[GameTime]])</f>
        <v>4</v>
      </c>
      <c r="S4386">
        <f>SUMIFS(Table2[number],Table2[Event],"Goal",Table2[H/U],"AWAY",Table2[GameID],Table2[[#This Row],[GameID]],Table2[GameTime],"&lt;="&amp;Table2[[#This Row],[GameTime]])</f>
        <v>3</v>
      </c>
      <c r="T4386" t="str">
        <f>IF(Table2[[#This Row],[Event]]="Goal",Table2[[#This Row],[Hscore]]&amp;"-"&amp;Table2[[#This Row],[Uscore]],"")</f>
        <v>4-3</v>
      </c>
      <c r="U4386">
        <v>1705</v>
      </c>
      <c r="V4386" s="1">
        <f>Table2[[#This Row],[GameTime]]-(Table2[[#This Row],[period]]-1)*1200</f>
        <v>505</v>
      </c>
      <c r="W4386" s="1">
        <f>ROUNDDOWN(Table2[[#This Row],[Time]]/60,0)</f>
        <v>8</v>
      </c>
      <c r="X4386" s="1">
        <f>ROUNDDOWN((Table2[[#This Row],[Time]]/60-Table2[[#This Row],[Time2]])*60,0)</f>
        <v>25</v>
      </c>
      <c r="Y4386" s="1" t="str">
        <f>IF(Table2[[#This Row],[Time2]]&lt;10,0&amp;Table2[[#This Row],[Time2]],Table2[[#This Row],[Time2]])</f>
        <v>08</v>
      </c>
      <c r="Z4386" s="1">
        <f>IF(Table2[[#This Row],[Time3]]&lt;10,0&amp;Table2[[#This Row],[Time3]],Table2[[#This Row],[Time3]])</f>
        <v>25</v>
      </c>
      <c r="AA4386" s="2" t="str">
        <f>Table2[[#This Row],[Time4]]&amp;":"&amp;Table2[[#This Row],[Time5]]</f>
        <v>08:25</v>
      </c>
      <c r="AB4386" s="1" t="str" cm="1">
        <f t="array" ref="AB4386">IFERROR(IF(Table2[[#This Row],[code]]="","",_xlfn.IFS(AND(Table2[[#This Row],[code]]&lt;400,Table2[[#This Row],[code]]&lt;&gt;""),2,Table2[[#This Row],[code]]&gt;500,4)),"")</f>
        <v/>
      </c>
      <c r="AC4386" s="1" t="str">
        <f>IF(Table2[[#This Row],[Event]]="Penalty",Table2[[#This Row],[number]],IF(Table2[[#This Row],[Event]]="Time-Out",401,""))</f>
        <v/>
      </c>
      <c r="AD4386" s="1">
        <f>ROW(A4385)</f>
        <v>4385</v>
      </c>
      <c r="AE4386" s="1">
        <f>COUNTIFS(Table2[GameID],Table2[[#This Row],[GameID]],Table2[Column1],"&lt;="&amp;Table2[[#This Row],[Column1]])-1</f>
        <v>8</v>
      </c>
    </row>
    <row r="4387" spans="1:31" x14ac:dyDescent="0.45">
      <c r="A4387" t="s">
        <v>611</v>
      </c>
      <c r="B4387" t="str">
        <f>_xlfn.TEXTBEFORE(Table2[[#This Row],[Kamp]]," - ")</f>
        <v>Sunds Seahawks</v>
      </c>
      <c r="C4387" t="str">
        <f>_xlfn.TEXTAFTER(Table2[[#This Row],[Kamp]],"- ")</f>
        <v>Copenhagen FC</v>
      </c>
      <c r="D4387">
        <v>45368</v>
      </c>
      <c r="E4387">
        <v>83641</v>
      </c>
      <c r="F4387">
        <v>20232024</v>
      </c>
      <c r="G4387" t="s">
        <v>418</v>
      </c>
      <c r="H4387" t="s">
        <v>667</v>
      </c>
      <c r="I4387" t="s">
        <v>677</v>
      </c>
      <c r="J4387">
        <v>2</v>
      </c>
      <c r="K4387">
        <v>31140</v>
      </c>
      <c r="L4387">
        <v>220</v>
      </c>
      <c r="M4387" t="s">
        <v>631</v>
      </c>
      <c r="N4387" t="s">
        <v>244</v>
      </c>
      <c r="O4387" t="s">
        <v>634</v>
      </c>
      <c r="P4387">
        <v>11</v>
      </c>
      <c r="Q4387" t="s">
        <v>634</v>
      </c>
      <c r="R4387">
        <f>SUMIFS(Table2[number],Table2[Event],"Goal",Table2[H/U],"HOME",Table2[GameID],Table2[[#This Row],[GameID]],Table2[GameTime],"&lt;="&amp;Table2[[#This Row],[GameTime]])</f>
        <v>4</v>
      </c>
      <c r="S4387">
        <f>SUMIFS(Table2[number],Table2[Event],"Goal",Table2[H/U],"AWAY",Table2[GameID],Table2[[#This Row],[GameID]],Table2[GameTime],"&lt;="&amp;Table2[[#This Row],[GameTime]])</f>
        <v>3</v>
      </c>
      <c r="T4387" t="str">
        <f>IF(Table2[[#This Row],[Event]]="Goal",Table2[[#This Row],[Hscore]]&amp;"-"&amp;Table2[[#This Row],[Uscore]],"")</f>
        <v/>
      </c>
      <c r="U4387">
        <v>1911</v>
      </c>
      <c r="V4387" s="1">
        <f>Table2[[#This Row],[GameTime]]-(Table2[[#This Row],[period]]-1)*1200</f>
        <v>711</v>
      </c>
      <c r="W4387" s="1">
        <f>ROUNDDOWN(Table2[[#This Row],[Time]]/60,0)</f>
        <v>11</v>
      </c>
      <c r="X4387" s="1">
        <f>ROUNDDOWN((Table2[[#This Row],[Time]]/60-Table2[[#This Row],[Time2]])*60,0)</f>
        <v>51</v>
      </c>
      <c r="Y4387" s="1">
        <f>IF(Table2[[#This Row],[Time2]]&lt;10,0&amp;Table2[[#This Row],[Time2]],Table2[[#This Row],[Time2]])</f>
        <v>11</v>
      </c>
      <c r="Z4387" s="1">
        <f>IF(Table2[[#This Row],[Time3]]&lt;10,0&amp;Table2[[#This Row],[Time3]],Table2[[#This Row],[Time3]])</f>
        <v>51</v>
      </c>
      <c r="AA4387" s="2" t="str">
        <f>Table2[[#This Row],[Time4]]&amp;":"&amp;Table2[[#This Row],[Time5]]</f>
        <v>11:51</v>
      </c>
      <c r="AB4387" s="1" cm="1">
        <f t="array" ref="AB4387">IFERROR(IF(Table2[[#This Row],[code]]="","",_xlfn.IFS(AND(Table2[[#This Row],[code]]&lt;400,Table2[[#This Row],[code]]&lt;&gt;""),2,Table2[[#This Row],[code]]&gt;500,4)),"")</f>
        <v>2</v>
      </c>
      <c r="AC4387" s="1">
        <f>IF(Table2[[#This Row],[Event]]="Penalty",Table2[[#This Row],[number]],IF(Table2[[#This Row],[Event]]="Time-Out",401,""))</f>
        <v>220</v>
      </c>
      <c r="AD4387" s="1">
        <f>ROW(A4386)</f>
        <v>4386</v>
      </c>
      <c r="AE4387" s="1">
        <f>COUNTIFS(Table2[GameID],Table2[[#This Row],[GameID]],Table2[Column1],"&lt;="&amp;Table2[[#This Row],[Column1]])-1</f>
        <v>9</v>
      </c>
    </row>
    <row r="4388" spans="1:31" x14ac:dyDescent="0.45">
      <c r="A4388" t="s">
        <v>611</v>
      </c>
      <c r="B4388" t="str">
        <f>_xlfn.TEXTBEFORE(Table2[[#This Row],[Kamp]]," - ")</f>
        <v>Sunds Seahawks</v>
      </c>
      <c r="C4388" t="str">
        <f>_xlfn.TEXTAFTER(Table2[[#This Row],[Kamp]],"- ")</f>
        <v>Copenhagen FC</v>
      </c>
      <c r="D4388">
        <v>45368</v>
      </c>
      <c r="E4388">
        <v>83641</v>
      </c>
      <c r="F4388">
        <v>20232024</v>
      </c>
      <c r="G4388" t="s">
        <v>418</v>
      </c>
      <c r="H4388" t="s">
        <v>668</v>
      </c>
      <c r="I4388" t="s">
        <v>678</v>
      </c>
      <c r="J4388">
        <v>2</v>
      </c>
      <c r="K4388">
        <v>31144</v>
      </c>
      <c r="L4388">
        <v>1</v>
      </c>
      <c r="M4388" t="s">
        <v>630</v>
      </c>
      <c r="N4388" t="s">
        <v>228</v>
      </c>
      <c r="O4388" t="s">
        <v>213</v>
      </c>
      <c r="P4388">
        <v>77</v>
      </c>
      <c r="Q4388">
        <v>5</v>
      </c>
      <c r="R4388">
        <f>SUMIFS(Table2[number],Table2[Event],"Goal",Table2[H/U],"HOME",Table2[GameID],Table2[[#This Row],[GameID]],Table2[GameTime],"&lt;="&amp;Table2[[#This Row],[GameTime]])</f>
        <v>5</v>
      </c>
      <c r="S4388">
        <f>SUMIFS(Table2[number],Table2[Event],"Goal",Table2[H/U],"AWAY",Table2[GameID],Table2[[#This Row],[GameID]],Table2[GameTime],"&lt;="&amp;Table2[[#This Row],[GameTime]])</f>
        <v>3</v>
      </c>
      <c r="T4388" t="str">
        <f>IF(Table2[[#This Row],[Event]]="Goal",Table2[[#This Row],[Hscore]]&amp;"-"&amp;Table2[[#This Row],[Uscore]],"")</f>
        <v>5-3</v>
      </c>
      <c r="U4388">
        <v>1970</v>
      </c>
      <c r="V4388" s="1">
        <f>Table2[[#This Row],[GameTime]]-(Table2[[#This Row],[period]]-1)*1200</f>
        <v>770</v>
      </c>
      <c r="W4388" s="1">
        <f>ROUNDDOWN(Table2[[#This Row],[Time]]/60,0)</f>
        <v>12</v>
      </c>
      <c r="X4388" s="1">
        <f>ROUNDDOWN((Table2[[#This Row],[Time]]/60-Table2[[#This Row],[Time2]])*60,0)</f>
        <v>50</v>
      </c>
      <c r="Y4388" s="1">
        <f>IF(Table2[[#This Row],[Time2]]&lt;10,0&amp;Table2[[#This Row],[Time2]],Table2[[#This Row],[Time2]])</f>
        <v>12</v>
      </c>
      <c r="Z4388" s="1">
        <f>IF(Table2[[#This Row],[Time3]]&lt;10,0&amp;Table2[[#This Row],[Time3]],Table2[[#This Row],[Time3]])</f>
        <v>50</v>
      </c>
      <c r="AA4388" s="2" t="str">
        <f>Table2[[#This Row],[Time4]]&amp;":"&amp;Table2[[#This Row],[Time5]]</f>
        <v>12:50</v>
      </c>
      <c r="AB4388" s="1" t="str" cm="1">
        <f t="array" ref="AB4388">IFERROR(IF(Table2[[#This Row],[code]]="","",_xlfn.IFS(AND(Table2[[#This Row],[code]]&lt;400,Table2[[#This Row],[code]]&lt;&gt;""),2,Table2[[#This Row],[code]]&gt;500,4)),"")</f>
        <v/>
      </c>
      <c r="AC4388" s="1" t="str">
        <f>IF(Table2[[#This Row],[Event]]="Penalty",Table2[[#This Row],[number]],IF(Table2[[#This Row],[Event]]="Time-Out",401,""))</f>
        <v/>
      </c>
      <c r="AD4388" s="1">
        <f>ROW(A4387)</f>
        <v>4387</v>
      </c>
      <c r="AE4388" s="1">
        <f>COUNTIFS(Table2[GameID],Table2[[#This Row],[GameID]],Table2[Column1],"&lt;="&amp;Table2[[#This Row],[Column1]])-1</f>
        <v>10</v>
      </c>
    </row>
    <row r="4389" spans="1:31" x14ac:dyDescent="0.45">
      <c r="A4389" t="s">
        <v>611</v>
      </c>
      <c r="B4389" t="str">
        <f>_xlfn.TEXTBEFORE(Table2[[#This Row],[Kamp]]," - ")</f>
        <v>Sunds Seahawks</v>
      </c>
      <c r="C4389" t="str">
        <f>_xlfn.TEXTAFTER(Table2[[#This Row],[Kamp]],"- ")</f>
        <v>Copenhagen FC</v>
      </c>
      <c r="D4389">
        <v>45368</v>
      </c>
      <c r="E4389">
        <v>83641</v>
      </c>
      <c r="F4389">
        <v>20232024</v>
      </c>
      <c r="G4389" t="s">
        <v>418</v>
      </c>
      <c r="H4389" t="s">
        <v>667</v>
      </c>
      <c r="I4389" t="s">
        <v>677</v>
      </c>
      <c r="J4389">
        <v>2</v>
      </c>
      <c r="K4389">
        <v>31140</v>
      </c>
      <c r="L4389">
        <v>1</v>
      </c>
      <c r="M4389" t="s">
        <v>630</v>
      </c>
      <c r="N4389" t="s">
        <v>243</v>
      </c>
      <c r="O4389" t="s">
        <v>398</v>
      </c>
      <c r="P4389">
        <v>17</v>
      </c>
      <c r="Q4389">
        <v>5</v>
      </c>
      <c r="R4389">
        <f>SUMIFS(Table2[number],Table2[Event],"Goal",Table2[H/U],"HOME",Table2[GameID],Table2[[#This Row],[GameID]],Table2[GameTime],"&lt;="&amp;Table2[[#This Row],[GameTime]])</f>
        <v>5</v>
      </c>
      <c r="S4389">
        <f>SUMIFS(Table2[number],Table2[Event],"Goal",Table2[H/U],"AWAY",Table2[GameID],Table2[[#This Row],[GameID]],Table2[GameTime],"&lt;="&amp;Table2[[#This Row],[GameTime]])</f>
        <v>4</v>
      </c>
      <c r="T4389" t="str">
        <f>IF(Table2[[#This Row],[Event]]="Goal",Table2[[#This Row],[Hscore]]&amp;"-"&amp;Table2[[#This Row],[Uscore]],"")</f>
        <v>5-4</v>
      </c>
      <c r="U4389">
        <v>2338</v>
      </c>
      <c r="V4389" s="1">
        <f>Table2[[#This Row],[GameTime]]-(Table2[[#This Row],[period]]-1)*1200</f>
        <v>1138</v>
      </c>
      <c r="W4389" s="1">
        <f>ROUNDDOWN(Table2[[#This Row],[Time]]/60,0)</f>
        <v>18</v>
      </c>
      <c r="X4389" s="1">
        <f>ROUNDDOWN((Table2[[#This Row],[Time]]/60-Table2[[#This Row],[Time2]])*60,0)</f>
        <v>57</v>
      </c>
      <c r="Y4389" s="1">
        <f>IF(Table2[[#This Row],[Time2]]&lt;10,0&amp;Table2[[#This Row],[Time2]],Table2[[#This Row],[Time2]])</f>
        <v>18</v>
      </c>
      <c r="Z4389" s="1">
        <f>IF(Table2[[#This Row],[Time3]]&lt;10,0&amp;Table2[[#This Row],[Time3]],Table2[[#This Row],[Time3]])</f>
        <v>57</v>
      </c>
      <c r="AA4389" s="2" t="str">
        <f>Table2[[#This Row],[Time4]]&amp;":"&amp;Table2[[#This Row],[Time5]]</f>
        <v>18:57</v>
      </c>
      <c r="AB4389" s="1" t="str" cm="1">
        <f t="array" ref="AB4389">IFERROR(IF(Table2[[#This Row],[code]]="","",_xlfn.IFS(AND(Table2[[#This Row],[code]]&lt;400,Table2[[#This Row],[code]]&lt;&gt;""),2,Table2[[#This Row],[code]]&gt;500,4)),"")</f>
        <v/>
      </c>
      <c r="AC4389" s="1" t="str">
        <f>IF(Table2[[#This Row],[Event]]="Penalty",Table2[[#This Row],[number]],IF(Table2[[#This Row],[Event]]="Time-Out",401,""))</f>
        <v/>
      </c>
      <c r="AD4389" s="1">
        <f>ROW(A4388)</f>
        <v>4388</v>
      </c>
      <c r="AE4389" s="1">
        <f>COUNTIFS(Table2[GameID],Table2[[#This Row],[GameID]],Table2[Column1],"&lt;="&amp;Table2[[#This Row],[Column1]])-1</f>
        <v>11</v>
      </c>
    </row>
    <row r="4390" spans="1:31" x14ac:dyDescent="0.45">
      <c r="A4390" t="s">
        <v>611</v>
      </c>
      <c r="B4390" t="str">
        <f>_xlfn.TEXTBEFORE(Table2[[#This Row],[Kamp]]," - ")</f>
        <v>Sunds Seahawks</v>
      </c>
      <c r="C4390" t="str">
        <f>_xlfn.TEXTAFTER(Table2[[#This Row],[Kamp]],"- ")</f>
        <v>Copenhagen FC</v>
      </c>
      <c r="D4390">
        <v>45368</v>
      </c>
      <c r="E4390">
        <v>83641</v>
      </c>
      <c r="F4390">
        <v>20232024</v>
      </c>
      <c r="G4390" t="s">
        <v>418</v>
      </c>
      <c r="H4390" t="s">
        <v>667</v>
      </c>
      <c r="I4390" t="s">
        <v>677</v>
      </c>
      <c r="J4390">
        <v>3</v>
      </c>
      <c r="K4390">
        <v>31140</v>
      </c>
      <c r="L4390">
        <v>1</v>
      </c>
      <c r="M4390" t="s">
        <v>630</v>
      </c>
      <c r="N4390" t="s">
        <v>69</v>
      </c>
      <c r="O4390" t="s">
        <v>244</v>
      </c>
      <c r="P4390">
        <v>99</v>
      </c>
      <c r="Q4390">
        <v>11</v>
      </c>
      <c r="R4390">
        <f>SUMIFS(Table2[number],Table2[Event],"Goal",Table2[H/U],"HOME",Table2[GameID],Table2[[#This Row],[GameID]],Table2[GameTime],"&lt;="&amp;Table2[[#This Row],[GameTime]])</f>
        <v>5</v>
      </c>
      <c r="S4390">
        <f>SUMIFS(Table2[number],Table2[Event],"Goal",Table2[H/U],"AWAY",Table2[GameID],Table2[[#This Row],[GameID]],Table2[GameTime],"&lt;="&amp;Table2[[#This Row],[GameTime]])</f>
        <v>5</v>
      </c>
      <c r="T4390" t="str">
        <f>IF(Table2[[#This Row],[Event]]="Goal",Table2[[#This Row],[Hscore]]&amp;"-"&amp;Table2[[#This Row],[Uscore]],"")</f>
        <v>5-5</v>
      </c>
      <c r="U4390">
        <v>2455</v>
      </c>
      <c r="V4390" s="1">
        <f>Table2[[#This Row],[GameTime]]-(Table2[[#This Row],[period]]-1)*1200</f>
        <v>55</v>
      </c>
      <c r="W4390" s="1">
        <f>ROUNDDOWN(Table2[[#This Row],[Time]]/60,0)</f>
        <v>0</v>
      </c>
      <c r="X4390" s="1">
        <f>ROUNDDOWN((Table2[[#This Row],[Time]]/60-Table2[[#This Row],[Time2]])*60,0)</f>
        <v>55</v>
      </c>
      <c r="Y4390" s="1" t="str">
        <f>IF(Table2[[#This Row],[Time2]]&lt;10,0&amp;Table2[[#This Row],[Time2]],Table2[[#This Row],[Time2]])</f>
        <v>00</v>
      </c>
      <c r="Z4390" s="1">
        <f>IF(Table2[[#This Row],[Time3]]&lt;10,0&amp;Table2[[#This Row],[Time3]],Table2[[#This Row],[Time3]])</f>
        <v>55</v>
      </c>
      <c r="AA4390" s="2" t="str">
        <f>Table2[[#This Row],[Time4]]&amp;":"&amp;Table2[[#This Row],[Time5]]</f>
        <v>00:55</v>
      </c>
      <c r="AB4390" s="1" t="str" cm="1">
        <f t="array" ref="AB4390">IFERROR(IF(Table2[[#This Row],[code]]="","",_xlfn.IFS(AND(Table2[[#This Row],[code]]&lt;400,Table2[[#This Row],[code]]&lt;&gt;""),2,Table2[[#This Row],[code]]&gt;500,4)),"")</f>
        <v/>
      </c>
      <c r="AC4390" s="1" t="str">
        <f>IF(Table2[[#This Row],[Event]]="Penalty",Table2[[#This Row],[number]],IF(Table2[[#This Row],[Event]]="Time-Out",401,""))</f>
        <v/>
      </c>
      <c r="AD4390" s="1">
        <f>ROW(A4389)</f>
        <v>4389</v>
      </c>
      <c r="AE4390" s="1">
        <f>COUNTIFS(Table2[GameID],Table2[[#This Row],[GameID]],Table2[Column1],"&lt;="&amp;Table2[[#This Row],[Column1]])-1</f>
        <v>12</v>
      </c>
    </row>
    <row r="4391" spans="1:31" x14ac:dyDescent="0.45">
      <c r="A4391" t="s">
        <v>611</v>
      </c>
      <c r="B4391" t="str">
        <f>_xlfn.TEXTBEFORE(Table2[[#This Row],[Kamp]]," - ")</f>
        <v>Sunds Seahawks</v>
      </c>
      <c r="C4391" t="str">
        <f>_xlfn.TEXTAFTER(Table2[[#This Row],[Kamp]],"- ")</f>
        <v>Copenhagen FC</v>
      </c>
      <c r="D4391">
        <v>45368</v>
      </c>
      <c r="E4391">
        <v>83641</v>
      </c>
      <c r="F4391">
        <v>20232024</v>
      </c>
      <c r="G4391" t="s">
        <v>418</v>
      </c>
      <c r="H4391" t="s">
        <v>668</v>
      </c>
      <c r="I4391" t="s">
        <v>678</v>
      </c>
      <c r="J4391">
        <v>3</v>
      </c>
      <c r="K4391">
        <v>31144</v>
      </c>
      <c r="L4391">
        <v>1</v>
      </c>
      <c r="M4391" t="s">
        <v>630</v>
      </c>
      <c r="N4391" t="s">
        <v>219</v>
      </c>
      <c r="O4391" t="s">
        <v>231</v>
      </c>
      <c r="P4391">
        <v>23</v>
      </c>
      <c r="Q4391">
        <v>97</v>
      </c>
      <c r="R4391">
        <f>SUMIFS(Table2[number],Table2[Event],"Goal",Table2[H/U],"HOME",Table2[GameID],Table2[[#This Row],[GameID]],Table2[GameTime],"&lt;="&amp;Table2[[#This Row],[GameTime]])</f>
        <v>6</v>
      </c>
      <c r="S4391">
        <f>SUMIFS(Table2[number],Table2[Event],"Goal",Table2[H/U],"AWAY",Table2[GameID],Table2[[#This Row],[GameID]],Table2[GameTime],"&lt;="&amp;Table2[[#This Row],[GameTime]])</f>
        <v>5</v>
      </c>
      <c r="T4391" t="str">
        <f>IF(Table2[[#This Row],[Event]]="Goal",Table2[[#This Row],[Hscore]]&amp;"-"&amp;Table2[[#This Row],[Uscore]],"")</f>
        <v>6-5</v>
      </c>
      <c r="U4391">
        <v>2893</v>
      </c>
      <c r="V4391" s="1">
        <f>Table2[[#This Row],[GameTime]]-(Table2[[#This Row],[period]]-1)*1200</f>
        <v>493</v>
      </c>
      <c r="W4391" s="1">
        <f>ROUNDDOWN(Table2[[#This Row],[Time]]/60,0)</f>
        <v>8</v>
      </c>
      <c r="X4391" s="1">
        <f>ROUNDDOWN((Table2[[#This Row],[Time]]/60-Table2[[#This Row],[Time2]])*60,0)</f>
        <v>13</v>
      </c>
      <c r="Y4391" s="1" t="str">
        <f>IF(Table2[[#This Row],[Time2]]&lt;10,0&amp;Table2[[#This Row],[Time2]],Table2[[#This Row],[Time2]])</f>
        <v>08</v>
      </c>
      <c r="Z4391" s="1">
        <f>IF(Table2[[#This Row],[Time3]]&lt;10,0&amp;Table2[[#This Row],[Time3]],Table2[[#This Row],[Time3]])</f>
        <v>13</v>
      </c>
      <c r="AA4391" s="2" t="str">
        <f>Table2[[#This Row],[Time4]]&amp;":"&amp;Table2[[#This Row],[Time5]]</f>
        <v>08:13</v>
      </c>
      <c r="AB4391" s="1" t="str" cm="1">
        <f t="array" ref="AB4391">IFERROR(IF(Table2[[#This Row],[code]]="","",_xlfn.IFS(AND(Table2[[#This Row],[code]]&lt;400,Table2[[#This Row],[code]]&lt;&gt;""),2,Table2[[#This Row],[code]]&gt;500,4)),"")</f>
        <v/>
      </c>
      <c r="AC4391" s="1" t="str">
        <f>IF(Table2[[#This Row],[Event]]="Penalty",Table2[[#This Row],[number]],IF(Table2[[#This Row],[Event]]="Time-Out",401,""))</f>
        <v/>
      </c>
      <c r="AD4391" s="1">
        <f>ROW(A4390)</f>
        <v>4390</v>
      </c>
      <c r="AE4391" s="1">
        <f>COUNTIFS(Table2[GameID],Table2[[#This Row],[GameID]],Table2[Column1],"&lt;="&amp;Table2[[#This Row],[Column1]])-1</f>
        <v>13</v>
      </c>
    </row>
    <row r="4392" spans="1:31" x14ac:dyDescent="0.45">
      <c r="A4392" t="s">
        <v>611</v>
      </c>
      <c r="B4392" t="str">
        <f>_xlfn.TEXTBEFORE(Table2[[#This Row],[Kamp]]," - ")</f>
        <v>Sunds Seahawks</v>
      </c>
      <c r="C4392" t="str">
        <f>_xlfn.TEXTAFTER(Table2[[#This Row],[Kamp]],"- ")</f>
        <v>Copenhagen FC</v>
      </c>
      <c r="D4392">
        <v>45368</v>
      </c>
      <c r="E4392">
        <v>83641</v>
      </c>
      <c r="F4392">
        <v>20232024</v>
      </c>
      <c r="G4392" t="s">
        <v>418</v>
      </c>
      <c r="H4392" t="s">
        <v>668</v>
      </c>
      <c r="I4392" t="s">
        <v>677</v>
      </c>
      <c r="J4392">
        <v>3</v>
      </c>
      <c r="K4392">
        <v>31144</v>
      </c>
      <c r="L4392">
        <v>1</v>
      </c>
      <c r="M4392" t="s">
        <v>630</v>
      </c>
      <c r="N4392" t="s">
        <v>634</v>
      </c>
      <c r="O4392" t="s">
        <v>634</v>
      </c>
      <c r="P4392" t="s">
        <v>634</v>
      </c>
      <c r="Q4392" t="s">
        <v>634</v>
      </c>
      <c r="R4392">
        <f>SUMIFS(Table2[number],Table2[Event],"Goal",Table2[H/U],"HOME",Table2[GameID],Table2[[#This Row],[GameID]],Table2[GameTime],"&lt;="&amp;Table2[[#This Row],[GameTime]])</f>
        <v>6</v>
      </c>
      <c r="S4392">
        <f>SUMIFS(Table2[number],Table2[Event],"Goal",Table2[H/U],"AWAY",Table2[GameID],Table2[[#This Row],[GameID]],Table2[GameTime],"&lt;="&amp;Table2[[#This Row],[GameTime]])</f>
        <v>6</v>
      </c>
      <c r="T4392" t="str">
        <f>IF(Table2[[#This Row],[Event]]="Goal",Table2[[#This Row],[Hscore]]&amp;"-"&amp;Table2[[#This Row],[Uscore]],"")</f>
        <v>6-6</v>
      </c>
      <c r="U4392">
        <v>3208</v>
      </c>
      <c r="V4392" s="1">
        <f>Table2[[#This Row],[GameTime]]-(Table2[[#This Row],[period]]-1)*1200</f>
        <v>808</v>
      </c>
      <c r="W4392" s="1">
        <f>ROUNDDOWN(Table2[[#This Row],[Time]]/60,0)</f>
        <v>13</v>
      </c>
      <c r="X4392" s="1">
        <f>ROUNDDOWN((Table2[[#This Row],[Time]]/60-Table2[[#This Row],[Time2]])*60,0)</f>
        <v>28</v>
      </c>
      <c r="Y4392" s="1">
        <f>IF(Table2[[#This Row],[Time2]]&lt;10,0&amp;Table2[[#This Row],[Time2]],Table2[[#This Row],[Time2]])</f>
        <v>13</v>
      </c>
      <c r="Z4392" s="1">
        <f>IF(Table2[[#This Row],[Time3]]&lt;10,0&amp;Table2[[#This Row],[Time3]],Table2[[#This Row],[Time3]])</f>
        <v>28</v>
      </c>
      <c r="AA4392" s="2" t="str">
        <f>Table2[[#This Row],[Time4]]&amp;":"&amp;Table2[[#This Row],[Time5]]</f>
        <v>13:28</v>
      </c>
      <c r="AB4392" s="1" t="str" cm="1">
        <f t="array" ref="AB4392">IFERROR(IF(Table2[[#This Row],[code]]="","",_xlfn.IFS(AND(Table2[[#This Row],[code]]&lt;400,Table2[[#This Row],[code]]&lt;&gt;""),2,Table2[[#This Row],[code]]&gt;500,4)),"")</f>
        <v/>
      </c>
      <c r="AC4392" s="1" t="str">
        <f>IF(Table2[[#This Row],[Event]]="Penalty",Table2[[#This Row],[number]],IF(Table2[[#This Row],[Event]]="Time-Out",401,""))</f>
        <v/>
      </c>
      <c r="AD4392" s="1">
        <f>ROW(A4391)</f>
        <v>4391</v>
      </c>
      <c r="AE4392" s="1">
        <f>COUNTIFS(Table2[GameID],Table2[[#This Row],[GameID]],Table2[Column1],"&lt;="&amp;Table2[[#This Row],[Column1]])-1</f>
        <v>14</v>
      </c>
    </row>
    <row r="4393" spans="1:31" x14ac:dyDescent="0.45">
      <c r="A4393" t="s">
        <v>611</v>
      </c>
      <c r="B4393" t="str">
        <f>_xlfn.TEXTBEFORE(Table2[[#This Row],[Kamp]]," - ")</f>
        <v>Sunds Seahawks</v>
      </c>
      <c r="C4393" t="str">
        <f>_xlfn.TEXTAFTER(Table2[[#This Row],[Kamp]],"- ")</f>
        <v>Copenhagen FC</v>
      </c>
      <c r="D4393">
        <v>45368</v>
      </c>
      <c r="E4393">
        <v>83641</v>
      </c>
      <c r="F4393">
        <v>20232024</v>
      </c>
      <c r="G4393" t="s">
        <v>418</v>
      </c>
      <c r="H4393" t="s">
        <v>668</v>
      </c>
      <c r="I4393" t="s">
        <v>678</v>
      </c>
      <c r="J4393">
        <v>3</v>
      </c>
      <c r="K4393">
        <v>31144</v>
      </c>
      <c r="L4393">
        <v>201</v>
      </c>
      <c r="M4393" t="s">
        <v>631</v>
      </c>
      <c r="N4393" t="s">
        <v>50</v>
      </c>
      <c r="O4393" t="s">
        <v>634</v>
      </c>
      <c r="P4393">
        <v>63</v>
      </c>
      <c r="Q4393" t="s">
        <v>634</v>
      </c>
      <c r="R4393">
        <f>SUMIFS(Table2[number],Table2[Event],"Goal",Table2[H/U],"HOME",Table2[GameID],Table2[[#This Row],[GameID]],Table2[GameTime],"&lt;="&amp;Table2[[#This Row],[GameTime]])</f>
        <v>6</v>
      </c>
      <c r="S4393">
        <f>SUMIFS(Table2[number],Table2[Event],"Goal",Table2[H/U],"AWAY",Table2[GameID],Table2[[#This Row],[GameID]],Table2[GameTime],"&lt;="&amp;Table2[[#This Row],[GameTime]])</f>
        <v>6</v>
      </c>
      <c r="T4393" t="str">
        <f>IF(Table2[[#This Row],[Event]]="Goal",Table2[[#This Row],[Hscore]]&amp;"-"&amp;Table2[[#This Row],[Uscore]],"")</f>
        <v/>
      </c>
      <c r="U4393">
        <v>3338</v>
      </c>
      <c r="V4393" s="1">
        <f>Table2[[#This Row],[GameTime]]-(Table2[[#This Row],[period]]-1)*1200</f>
        <v>938</v>
      </c>
      <c r="W4393" s="1">
        <f>ROUNDDOWN(Table2[[#This Row],[Time]]/60,0)</f>
        <v>15</v>
      </c>
      <c r="X4393" s="1">
        <f>ROUNDDOWN((Table2[[#This Row],[Time]]/60-Table2[[#This Row],[Time2]])*60,0)</f>
        <v>38</v>
      </c>
      <c r="Y4393" s="1">
        <f>IF(Table2[[#This Row],[Time2]]&lt;10,0&amp;Table2[[#This Row],[Time2]],Table2[[#This Row],[Time2]])</f>
        <v>15</v>
      </c>
      <c r="Z4393" s="1">
        <f>IF(Table2[[#This Row],[Time3]]&lt;10,0&amp;Table2[[#This Row],[Time3]],Table2[[#This Row],[Time3]])</f>
        <v>38</v>
      </c>
      <c r="AA4393" s="2" t="str">
        <f>Table2[[#This Row],[Time4]]&amp;":"&amp;Table2[[#This Row],[Time5]]</f>
        <v>15:38</v>
      </c>
      <c r="AB4393" s="1" cm="1">
        <f t="array" ref="AB4393">IFERROR(IF(Table2[[#This Row],[code]]="","",_xlfn.IFS(AND(Table2[[#This Row],[code]]&lt;400,Table2[[#This Row],[code]]&lt;&gt;""),2,Table2[[#This Row],[code]]&gt;500,4)),"")</f>
        <v>2</v>
      </c>
      <c r="AC4393" s="1">
        <f>IF(Table2[[#This Row],[Event]]="Penalty",Table2[[#This Row],[number]],IF(Table2[[#This Row],[Event]]="Time-Out",401,""))</f>
        <v>201</v>
      </c>
      <c r="AD4393" s="1">
        <f>ROW(A4392)</f>
        <v>4392</v>
      </c>
      <c r="AE4393" s="1">
        <f>COUNTIFS(Table2[GameID],Table2[[#This Row],[GameID]],Table2[Column1],"&lt;="&amp;Table2[[#This Row],[Column1]])-1</f>
        <v>15</v>
      </c>
    </row>
    <row r="4394" spans="1:31" x14ac:dyDescent="0.45">
      <c r="A4394" t="s">
        <v>611</v>
      </c>
      <c r="B4394" t="str">
        <f>_xlfn.TEXTBEFORE(Table2[[#This Row],[Kamp]]," - ")</f>
        <v>Sunds Seahawks</v>
      </c>
      <c r="C4394" t="str">
        <f>_xlfn.TEXTAFTER(Table2[[#This Row],[Kamp]],"- ")</f>
        <v>Copenhagen FC</v>
      </c>
      <c r="D4394">
        <v>45368</v>
      </c>
      <c r="E4394">
        <v>83641</v>
      </c>
      <c r="F4394">
        <v>20232024</v>
      </c>
      <c r="G4394" t="s">
        <v>418</v>
      </c>
      <c r="H4394" t="s">
        <v>667</v>
      </c>
      <c r="I4394" t="s">
        <v>677</v>
      </c>
      <c r="J4394">
        <v>3</v>
      </c>
      <c r="K4394">
        <v>31140</v>
      </c>
      <c r="L4394">
        <v>0</v>
      </c>
      <c r="M4394" t="s">
        <v>633</v>
      </c>
      <c r="N4394" t="s">
        <v>634</v>
      </c>
      <c r="O4394" t="s">
        <v>634</v>
      </c>
      <c r="P4394" t="s">
        <v>634</v>
      </c>
      <c r="Q4394" t="s">
        <v>634</v>
      </c>
      <c r="R4394">
        <f>SUMIFS(Table2[number],Table2[Event],"Goal",Table2[H/U],"HOME",Table2[GameID],Table2[[#This Row],[GameID]],Table2[GameTime],"&lt;="&amp;Table2[[#This Row],[GameTime]])</f>
        <v>6</v>
      </c>
      <c r="S4394">
        <f>SUMIFS(Table2[number],Table2[Event],"Goal",Table2[H/U],"AWAY",Table2[GameID],Table2[[#This Row],[GameID]],Table2[GameTime],"&lt;="&amp;Table2[[#This Row],[GameTime]])</f>
        <v>6</v>
      </c>
      <c r="T4394" t="str">
        <f>IF(Table2[[#This Row],[Event]]="Goal",Table2[[#This Row],[Hscore]]&amp;"-"&amp;Table2[[#This Row],[Uscore]],"")</f>
        <v/>
      </c>
      <c r="U4394">
        <v>3495</v>
      </c>
      <c r="V4394" s="1">
        <f>Table2[[#This Row],[GameTime]]-(Table2[[#This Row],[period]]-1)*1200</f>
        <v>1095</v>
      </c>
      <c r="W4394" s="1">
        <f>ROUNDDOWN(Table2[[#This Row],[Time]]/60,0)</f>
        <v>18</v>
      </c>
      <c r="X4394" s="1">
        <f>ROUNDDOWN((Table2[[#This Row],[Time]]/60-Table2[[#This Row],[Time2]])*60,0)</f>
        <v>15</v>
      </c>
      <c r="Y4394" s="1">
        <f>IF(Table2[[#This Row],[Time2]]&lt;10,0&amp;Table2[[#This Row],[Time2]],Table2[[#This Row],[Time2]])</f>
        <v>18</v>
      </c>
      <c r="Z4394" s="1">
        <f>IF(Table2[[#This Row],[Time3]]&lt;10,0&amp;Table2[[#This Row],[Time3]],Table2[[#This Row],[Time3]])</f>
        <v>15</v>
      </c>
      <c r="AA4394" s="2" t="str">
        <f>Table2[[#This Row],[Time4]]&amp;":"&amp;Table2[[#This Row],[Time5]]</f>
        <v>18:15</v>
      </c>
      <c r="AB4394" s="1" t="str" cm="1">
        <f t="array" ref="AB4394">IFERROR(IF(Table2[[#This Row],[code]]="","",_xlfn.IFS(AND(Table2[[#This Row],[code]]&lt;400,Table2[[#This Row],[code]]&lt;&gt;""),2,Table2[[#This Row],[code]]&gt;500,4)),"")</f>
        <v/>
      </c>
      <c r="AC4394" s="1">
        <f>IF(Table2[[#This Row],[Event]]="Penalty",Table2[[#This Row],[number]],IF(Table2[[#This Row],[Event]]="Time-Out",401,""))</f>
        <v>401</v>
      </c>
      <c r="AD4394" s="1">
        <f>ROW(A4393)</f>
        <v>4393</v>
      </c>
      <c r="AE4394" s="1">
        <f>COUNTIFS(Table2[GameID],Table2[[#This Row],[GameID]],Table2[Column1],"&lt;="&amp;Table2[[#This Row],[Column1]])-1</f>
        <v>16</v>
      </c>
    </row>
    <row r="4395" spans="1:31" x14ac:dyDescent="0.45">
      <c r="A4395" t="s">
        <v>611</v>
      </c>
      <c r="B4395" t="str">
        <f>_xlfn.TEXTBEFORE(Table2[[#This Row],[Kamp]]," - ")</f>
        <v>Sunds Seahawks</v>
      </c>
      <c r="C4395" t="str">
        <f>_xlfn.TEXTAFTER(Table2[[#This Row],[Kamp]],"- ")</f>
        <v>Copenhagen FC</v>
      </c>
      <c r="D4395">
        <v>45368</v>
      </c>
      <c r="E4395">
        <v>83641</v>
      </c>
      <c r="F4395">
        <v>20232024</v>
      </c>
      <c r="G4395" t="s">
        <v>418</v>
      </c>
      <c r="H4395" t="s">
        <v>668</v>
      </c>
      <c r="I4395" t="s">
        <v>678</v>
      </c>
      <c r="J4395">
        <v>4</v>
      </c>
      <c r="K4395">
        <v>31144</v>
      </c>
      <c r="L4395">
        <v>1</v>
      </c>
      <c r="M4395" t="s">
        <v>630</v>
      </c>
      <c r="N4395" t="s">
        <v>213</v>
      </c>
      <c r="O4395" t="s">
        <v>228</v>
      </c>
      <c r="P4395">
        <v>5</v>
      </c>
      <c r="Q4395">
        <v>77</v>
      </c>
      <c r="R4395">
        <f>SUMIFS(Table2[number],Table2[Event],"Goal",Table2[H/U],"HOME",Table2[GameID],Table2[[#This Row],[GameID]],Table2[GameTime],"&lt;="&amp;Table2[[#This Row],[GameTime]])</f>
        <v>7</v>
      </c>
      <c r="S4395">
        <f>SUMIFS(Table2[number],Table2[Event],"Goal",Table2[H/U],"AWAY",Table2[GameID],Table2[[#This Row],[GameID]],Table2[GameTime],"&lt;="&amp;Table2[[#This Row],[GameTime]])</f>
        <v>6</v>
      </c>
      <c r="T4395" t="str">
        <f>IF(Table2[[#This Row],[Event]]="Goal",Table2[[#This Row],[Hscore]]&amp;"-"&amp;Table2[[#This Row],[Uscore]],"")</f>
        <v>7-6</v>
      </c>
      <c r="U4395">
        <v>3822</v>
      </c>
      <c r="V4395" s="1">
        <f>Table2[[#This Row],[GameTime]]-(Table2[[#This Row],[period]]-1)*1200</f>
        <v>222</v>
      </c>
      <c r="W4395" s="1">
        <f>ROUNDDOWN(Table2[[#This Row],[Time]]/60,0)</f>
        <v>3</v>
      </c>
      <c r="X4395" s="1">
        <f>ROUNDDOWN((Table2[[#This Row],[Time]]/60-Table2[[#This Row],[Time2]])*60,0)</f>
        <v>42</v>
      </c>
      <c r="Y4395" s="1" t="str">
        <f>IF(Table2[[#This Row],[Time2]]&lt;10,0&amp;Table2[[#This Row],[Time2]],Table2[[#This Row],[Time2]])</f>
        <v>03</v>
      </c>
      <c r="Z4395" s="1">
        <f>IF(Table2[[#This Row],[Time3]]&lt;10,0&amp;Table2[[#This Row],[Time3]],Table2[[#This Row],[Time3]])</f>
        <v>42</v>
      </c>
      <c r="AA4395" s="2" t="str">
        <f>Table2[[#This Row],[Time4]]&amp;":"&amp;Table2[[#This Row],[Time5]]</f>
        <v>03:42</v>
      </c>
      <c r="AB4395" s="1" t="str" cm="1">
        <f t="array" ref="AB4395">IFERROR(IF(Table2[[#This Row],[code]]="","",_xlfn.IFS(AND(Table2[[#This Row],[code]]&lt;400,Table2[[#This Row],[code]]&lt;&gt;""),2,Table2[[#This Row],[code]]&gt;500,4)),"")</f>
        <v/>
      </c>
      <c r="AC4395" s="1" t="str">
        <f>IF(Table2[[#This Row],[Event]]="Penalty",Table2[[#This Row],[number]],IF(Table2[[#This Row],[Event]]="Time-Out",401,""))</f>
        <v/>
      </c>
      <c r="AD4395" s="1">
        <f>ROW(A4394)</f>
        <v>4394</v>
      </c>
      <c r="AE4395" s="1">
        <f>COUNTIFS(Table2[GameID],Table2[[#This Row],[GameID]],Table2[Column1],"&lt;="&amp;Table2[[#This Row],[Column1]])-1</f>
        <v>17</v>
      </c>
    </row>
    <row r="4396" spans="1:31" x14ac:dyDescent="0.45">
      <c r="A4396" t="s">
        <v>434</v>
      </c>
      <c r="B4396" t="str">
        <f>_xlfn.TEXTBEFORE(Table2[[#This Row],[Kamp]]," - ")</f>
        <v>Hvidovre Attack</v>
      </c>
      <c r="C4396" t="str">
        <f>_xlfn.TEXTAFTER(Table2[[#This Row],[Kamp]],"- ")</f>
        <v>Blackhawks</v>
      </c>
      <c r="D4396">
        <v>45367</v>
      </c>
      <c r="E4396">
        <v>83642</v>
      </c>
      <c r="F4396">
        <v>20232024</v>
      </c>
      <c r="G4396" t="s">
        <v>418</v>
      </c>
      <c r="H4396" t="s">
        <v>661</v>
      </c>
      <c r="I4396" t="s">
        <v>677</v>
      </c>
      <c r="J4396">
        <v>1</v>
      </c>
      <c r="K4396">
        <v>31143</v>
      </c>
      <c r="L4396">
        <v>1</v>
      </c>
      <c r="M4396" t="s">
        <v>630</v>
      </c>
      <c r="N4396" t="s">
        <v>143</v>
      </c>
      <c r="O4396" t="s">
        <v>634</v>
      </c>
      <c r="P4396">
        <v>71</v>
      </c>
      <c r="Q4396" t="s">
        <v>634</v>
      </c>
      <c r="R4396">
        <f>SUMIFS(Table2[number],Table2[Event],"Goal",Table2[H/U],"HOME",Table2[GameID],Table2[[#This Row],[GameID]],Table2[GameTime],"&lt;="&amp;Table2[[#This Row],[GameTime]])</f>
        <v>0</v>
      </c>
      <c r="S4396">
        <f>SUMIFS(Table2[number],Table2[Event],"Goal",Table2[H/U],"AWAY",Table2[GameID],Table2[[#This Row],[GameID]],Table2[GameTime],"&lt;="&amp;Table2[[#This Row],[GameTime]])</f>
        <v>1</v>
      </c>
      <c r="T4396" t="str">
        <f>IF(Table2[[#This Row],[Event]]="Goal",Table2[[#This Row],[Hscore]]&amp;"-"&amp;Table2[[#This Row],[Uscore]],"")</f>
        <v>0-1</v>
      </c>
      <c r="U4396">
        <v>191</v>
      </c>
      <c r="V4396" s="1">
        <f>Table2[[#This Row],[GameTime]]-(Table2[[#This Row],[period]]-1)*1200</f>
        <v>191</v>
      </c>
      <c r="W4396" s="1">
        <f>ROUNDDOWN(Table2[[#This Row],[Time]]/60,0)</f>
        <v>3</v>
      </c>
      <c r="X4396" s="1">
        <f>ROUNDDOWN((Table2[[#This Row],[Time]]/60-Table2[[#This Row],[Time2]])*60,0)</f>
        <v>11</v>
      </c>
      <c r="Y4396" s="1" t="str">
        <f>IF(Table2[[#This Row],[Time2]]&lt;10,0&amp;Table2[[#This Row],[Time2]],Table2[[#This Row],[Time2]])</f>
        <v>03</v>
      </c>
      <c r="Z4396" s="1">
        <f>IF(Table2[[#This Row],[Time3]]&lt;10,0&amp;Table2[[#This Row],[Time3]],Table2[[#This Row],[Time3]])</f>
        <v>11</v>
      </c>
      <c r="AA4396" s="2" t="str">
        <f>Table2[[#This Row],[Time4]]&amp;":"&amp;Table2[[#This Row],[Time5]]</f>
        <v>03:11</v>
      </c>
      <c r="AB4396" s="1" t="str" cm="1">
        <f t="array" ref="AB4396">IFERROR(IF(Table2[[#This Row],[code]]="","",_xlfn.IFS(AND(Table2[[#This Row],[code]]&lt;400,Table2[[#This Row],[code]]&lt;&gt;""),2,Table2[[#This Row],[code]]&gt;500,4)),"")</f>
        <v/>
      </c>
      <c r="AC4396" s="1" t="str">
        <f>IF(Table2[[#This Row],[Event]]="Penalty",Table2[[#This Row],[number]],IF(Table2[[#This Row],[Event]]="Time-Out",401,""))</f>
        <v/>
      </c>
      <c r="AD4396" s="1">
        <f>ROW(A4395)</f>
        <v>4395</v>
      </c>
      <c r="AE4396" s="1">
        <f>COUNTIFS(Table2[GameID],Table2[[#This Row],[GameID]],Table2[Column1],"&lt;="&amp;Table2[[#This Row],[Column1]])-1</f>
        <v>0</v>
      </c>
    </row>
    <row r="4397" spans="1:31" x14ac:dyDescent="0.45">
      <c r="A4397" t="s">
        <v>434</v>
      </c>
      <c r="B4397" t="str">
        <f>_xlfn.TEXTBEFORE(Table2[[#This Row],[Kamp]]," - ")</f>
        <v>Hvidovre Attack</v>
      </c>
      <c r="C4397" t="str">
        <f>_xlfn.TEXTAFTER(Table2[[#This Row],[Kamp]],"- ")</f>
        <v>Blackhawks</v>
      </c>
      <c r="D4397">
        <v>45367</v>
      </c>
      <c r="E4397">
        <v>83642</v>
      </c>
      <c r="F4397">
        <v>20232024</v>
      </c>
      <c r="G4397" t="s">
        <v>418</v>
      </c>
      <c r="H4397" t="s">
        <v>661</v>
      </c>
      <c r="I4397" t="s">
        <v>677</v>
      </c>
      <c r="J4397">
        <v>1</v>
      </c>
      <c r="K4397">
        <v>31143</v>
      </c>
      <c r="L4397">
        <v>1</v>
      </c>
      <c r="M4397" t="s">
        <v>630</v>
      </c>
      <c r="N4397" t="s">
        <v>148</v>
      </c>
      <c r="O4397" t="s">
        <v>634</v>
      </c>
      <c r="P4397">
        <v>95</v>
      </c>
      <c r="Q4397" t="s">
        <v>634</v>
      </c>
      <c r="R4397">
        <f>SUMIFS(Table2[number],Table2[Event],"Goal",Table2[H/U],"HOME",Table2[GameID],Table2[[#This Row],[GameID]],Table2[GameTime],"&lt;="&amp;Table2[[#This Row],[GameTime]])</f>
        <v>0</v>
      </c>
      <c r="S4397">
        <f>SUMIFS(Table2[number],Table2[Event],"Goal",Table2[H/U],"AWAY",Table2[GameID],Table2[[#This Row],[GameID]],Table2[GameTime],"&lt;="&amp;Table2[[#This Row],[GameTime]])</f>
        <v>2</v>
      </c>
      <c r="T4397" t="str">
        <f>IF(Table2[[#This Row],[Event]]="Goal",Table2[[#This Row],[Hscore]]&amp;"-"&amp;Table2[[#This Row],[Uscore]],"")</f>
        <v>0-2</v>
      </c>
      <c r="U4397">
        <v>699</v>
      </c>
      <c r="V4397" s="1">
        <f>Table2[[#This Row],[GameTime]]-(Table2[[#This Row],[period]]-1)*1200</f>
        <v>699</v>
      </c>
      <c r="W4397" s="1">
        <f>ROUNDDOWN(Table2[[#This Row],[Time]]/60,0)</f>
        <v>11</v>
      </c>
      <c r="X4397" s="1">
        <f>ROUNDDOWN((Table2[[#This Row],[Time]]/60-Table2[[#This Row],[Time2]])*60,0)</f>
        <v>39</v>
      </c>
      <c r="Y4397" s="1">
        <f>IF(Table2[[#This Row],[Time2]]&lt;10,0&amp;Table2[[#This Row],[Time2]],Table2[[#This Row],[Time2]])</f>
        <v>11</v>
      </c>
      <c r="Z4397" s="1">
        <f>IF(Table2[[#This Row],[Time3]]&lt;10,0&amp;Table2[[#This Row],[Time3]],Table2[[#This Row],[Time3]])</f>
        <v>39</v>
      </c>
      <c r="AA4397" s="2" t="str">
        <f>Table2[[#This Row],[Time4]]&amp;":"&amp;Table2[[#This Row],[Time5]]</f>
        <v>11:39</v>
      </c>
      <c r="AB4397" s="1" t="str" cm="1">
        <f t="array" ref="AB4397">IFERROR(IF(Table2[[#This Row],[code]]="","",_xlfn.IFS(AND(Table2[[#This Row],[code]]&lt;400,Table2[[#This Row],[code]]&lt;&gt;""),2,Table2[[#This Row],[code]]&gt;500,4)),"")</f>
        <v/>
      </c>
      <c r="AC4397" s="1" t="str">
        <f>IF(Table2[[#This Row],[Event]]="Penalty",Table2[[#This Row],[number]],IF(Table2[[#This Row],[Event]]="Time-Out",401,""))</f>
        <v/>
      </c>
      <c r="AD4397" s="1">
        <f>ROW(A4396)</f>
        <v>4396</v>
      </c>
      <c r="AE4397" s="1">
        <f>COUNTIFS(Table2[GameID],Table2[[#This Row],[GameID]],Table2[Column1],"&lt;="&amp;Table2[[#This Row],[Column1]])-1</f>
        <v>1</v>
      </c>
    </row>
    <row r="4398" spans="1:31" x14ac:dyDescent="0.45">
      <c r="A4398" t="s">
        <v>434</v>
      </c>
      <c r="B4398" t="str">
        <f>_xlfn.TEXTBEFORE(Table2[[#This Row],[Kamp]]," - ")</f>
        <v>Hvidovre Attack</v>
      </c>
      <c r="C4398" t="str">
        <f>_xlfn.TEXTAFTER(Table2[[#This Row],[Kamp]],"- ")</f>
        <v>Blackhawks</v>
      </c>
      <c r="D4398">
        <v>45367</v>
      </c>
      <c r="E4398">
        <v>83642</v>
      </c>
      <c r="F4398">
        <v>20232024</v>
      </c>
      <c r="G4398" t="s">
        <v>418</v>
      </c>
      <c r="H4398" t="s">
        <v>659</v>
      </c>
      <c r="I4398" t="s">
        <v>678</v>
      </c>
      <c r="J4398">
        <v>1</v>
      </c>
      <c r="K4398">
        <v>31138</v>
      </c>
      <c r="L4398">
        <v>202</v>
      </c>
      <c r="M4398" t="s">
        <v>631</v>
      </c>
      <c r="N4398" t="s">
        <v>61</v>
      </c>
      <c r="O4398" t="s">
        <v>634</v>
      </c>
      <c r="P4398">
        <v>6</v>
      </c>
      <c r="Q4398" t="s">
        <v>634</v>
      </c>
      <c r="R4398">
        <f>SUMIFS(Table2[number],Table2[Event],"Goal",Table2[H/U],"HOME",Table2[GameID],Table2[[#This Row],[GameID]],Table2[GameTime],"&lt;="&amp;Table2[[#This Row],[GameTime]])</f>
        <v>0</v>
      </c>
      <c r="S4398">
        <f>SUMIFS(Table2[number],Table2[Event],"Goal",Table2[H/U],"AWAY",Table2[GameID],Table2[[#This Row],[GameID]],Table2[GameTime],"&lt;="&amp;Table2[[#This Row],[GameTime]])</f>
        <v>2</v>
      </c>
      <c r="T4398" t="str">
        <f>IF(Table2[[#This Row],[Event]]="Goal",Table2[[#This Row],[Hscore]]&amp;"-"&amp;Table2[[#This Row],[Uscore]],"")</f>
        <v/>
      </c>
      <c r="U4398">
        <v>717</v>
      </c>
      <c r="V4398" s="1">
        <f>Table2[[#This Row],[GameTime]]-(Table2[[#This Row],[period]]-1)*1200</f>
        <v>717</v>
      </c>
      <c r="W4398" s="1">
        <f>ROUNDDOWN(Table2[[#This Row],[Time]]/60,0)</f>
        <v>11</v>
      </c>
      <c r="X4398" s="1">
        <f>ROUNDDOWN((Table2[[#This Row],[Time]]/60-Table2[[#This Row],[Time2]])*60,0)</f>
        <v>57</v>
      </c>
      <c r="Y4398" s="1">
        <f>IF(Table2[[#This Row],[Time2]]&lt;10,0&amp;Table2[[#This Row],[Time2]],Table2[[#This Row],[Time2]])</f>
        <v>11</v>
      </c>
      <c r="Z4398" s="1">
        <f>IF(Table2[[#This Row],[Time3]]&lt;10,0&amp;Table2[[#This Row],[Time3]],Table2[[#This Row],[Time3]])</f>
        <v>57</v>
      </c>
      <c r="AA4398" s="2" t="str">
        <f>Table2[[#This Row],[Time4]]&amp;":"&amp;Table2[[#This Row],[Time5]]</f>
        <v>11:57</v>
      </c>
      <c r="AB4398" s="1" cm="1">
        <f t="array" ref="AB4398">IFERROR(IF(Table2[[#This Row],[code]]="","",_xlfn.IFS(AND(Table2[[#This Row],[code]]&lt;400,Table2[[#This Row],[code]]&lt;&gt;""),2,Table2[[#This Row],[code]]&gt;500,4)),"")</f>
        <v>2</v>
      </c>
      <c r="AC4398" s="1">
        <f>IF(Table2[[#This Row],[Event]]="Penalty",Table2[[#This Row],[number]],IF(Table2[[#This Row],[Event]]="Time-Out",401,""))</f>
        <v>202</v>
      </c>
      <c r="AD4398" s="1">
        <f>ROW(A4397)</f>
        <v>4397</v>
      </c>
      <c r="AE4398" s="1">
        <f>COUNTIFS(Table2[GameID],Table2[[#This Row],[GameID]],Table2[Column1],"&lt;="&amp;Table2[[#This Row],[Column1]])-1</f>
        <v>2</v>
      </c>
    </row>
    <row r="4399" spans="1:31" x14ac:dyDescent="0.45">
      <c r="A4399" t="s">
        <v>434</v>
      </c>
      <c r="B4399" t="str">
        <f>_xlfn.TEXTBEFORE(Table2[[#This Row],[Kamp]]," - ")</f>
        <v>Hvidovre Attack</v>
      </c>
      <c r="C4399" t="str">
        <f>_xlfn.TEXTAFTER(Table2[[#This Row],[Kamp]],"- ")</f>
        <v>Blackhawks</v>
      </c>
      <c r="D4399">
        <v>45367</v>
      </c>
      <c r="E4399">
        <v>83642</v>
      </c>
      <c r="F4399">
        <v>20232024</v>
      </c>
      <c r="G4399" t="s">
        <v>418</v>
      </c>
      <c r="H4399" t="s">
        <v>659</v>
      </c>
      <c r="I4399" t="s">
        <v>678</v>
      </c>
      <c r="J4399">
        <v>1</v>
      </c>
      <c r="K4399">
        <v>31138</v>
      </c>
      <c r="L4399">
        <v>201</v>
      </c>
      <c r="M4399" t="s">
        <v>631</v>
      </c>
      <c r="N4399" t="s">
        <v>74</v>
      </c>
      <c r="O4399" t="s">
        <v>634</v>
      </c>
      <c r="P4399">
        <v>92</v>
      </c>
      <c r="Q4399" t="s">
        <v>634</v>
      </c>
      <c r="R4399">
        <f>SUMIFS(Table2[number],Table2[Event],"Goal",Table2[H/U],"HOME",Table2[GameID],Table2[[#This Row],[GameID]],Table2[GameTime],"&lt;="&amp;Table2[[#This Row],[GameTime]])</f>
        <v>0</v>
      </c>
      <c r="S4399">
        <f>SUMIFS(Table2[number],Table2[Event],"Goal",Table2[H/U],"AWAY",Table2[GameID],Table2[[#This Row],[GameID]],Table2[GameTime],"&lt;="&amp;Table2[[#This Row],[GameTime]])</f>
        <v>2</v>
      </c>
      <c r="T4399" t="str">
        <f>IF(Table2[[#This Row],[Event]]="Goal",Table2[[#This Row],[Hscore]]&amp;"-"&amp;Table2[[#This Row],[Uscore]],"")</f>
        <v/>
      </c>
      <c r="U4399">
        <v>905</v>
      </c>
      <c r="V4399" s="1">
        <f>Table2[[#This Row],[GameTime]]-(Table2[[#This Row],[period]]-1)*1200</f>
        <v>905</v>
      </c>
      <c r="W4399" s="1">
        <f>ROUNDDOWN(Table2[[#This Row],[Time]]/60,0)</f>
        <v>15</v>
      </c>
      <c r="X4399" s="1">
        <f>ROUNDDOWN((Table2[[#This Row],[Time]]/60-Table2[[#This Row],[Time2]])*60,0)</f>
        <v>5</v>
      </c>
      <c r="Y4399" s="1">
        <f>IF(Table2[[#This Row],[Time2]]&lt;10,0&amp;Table2[[#This Row],[Time2]],Table2[[#This Row],[Time2]])</f>
        <v>15</v>
      </c>
      <c r="Z4399" s="1" t="str">
        <f>IF(Table2[[#This Row],[Time3]]&lt;10,0&amp;Table2[[#This Row],[Time3]],Table2[[#This Row],[Time3]])</f>
        <v>05</v>
      </c>
      <c r="AA4399" s="2" t="str">
        <f>Table2[[#This Row],[Time4]]&amp;":"&amp;Table2[[#This Row],[Time5]]</f>
        <v>15:05</v>
      </c>
      <c r="AB4399" s="1" cm="1">
        <f t="array" ref="AB4399">IFERROR(IF(Table2[[#This Row],[code]]="","",_xlfn.IFS(AND(Table2[[#This Row],[code]]&lt;400,Table2[[#This Row],[code]]&lt;&gt;""),2,Table2[[#This Row],[code]]&gt;500,4)),"")</f>
        <v>2</v>
      </c>
      <c r="AC4399" s="1">
        <f>IF(Table2[[#This Row],[Event]]="Penalty",Table2[[#This Row],[number]],IF(Table2[[#This Row],[Event]]="Time-Out",401,""))</f>
        <v>201</v>
      </c>
      <c r="AD4399" s="1">
        <f>ROW(A4398)</f>
        <v>4398</v>
      </c>
      <c r="AE4399" s="1">
        <f>COUNTIFS(Table2[GameID],Table2[[#This Row],[GameID]],Table2[Column1],"&lt;="&amp;Table2[[#This Row],[Column1]])-1</f>
        <v>3</v>
      </c>
    </row>
    <row r="4400" spans="1:31" x14ac:dyDescent="0.45">
      <c r="A4400" t="s">
        <v>434</v>
      </c>
      <c r="B4400" t="str">
        <f>_xlfn.TEXTBEFORE(Table2[[#This Row],[Kamp]]," - ")</f>
        <v>Hvidovre Attack</v>
      </c>
      <c r="C4400" t="str">
        <f>_xlfn.TEXTAFTER(Table2[[#This Row],[Kamp]],"- ")</f>
        <v>Blackhawks</v>
      </c>
      <c r="D4400">
        <v>45367</v>
      </c>
      <c r="E4400">
        <v>83642</v>
      </c>
      <c r="F4400">
        <v>20232024</v>
      </c>
      <c r="G4400" t="s">
        <v>418</v>
      </c>
      <c r="H4400" t="s">
        <v>661</v>
      </c>
      <c r="I4400" t="s">
        <v>677</v>
      </c>
      <c r="J4400">
        <v>1</v>
      </c>
      <c r="K4400">
        <v>31143</v>
      </c>
      <c r="L4400">
        <v>201</v>
      </c>
      <c r="M4400" t="s">
        <v>631</v>
      </c>
      <c r="N4400" t="s">
        <v>263</v>
      </c>
      <c r="O4400" t="s">
        <v>634</v>
      </c>
      <c r="P4400">
        <v>9</v>
      </c>
      <c r="Q4400" t="s">
        <v>634</v>
      </c>
      <c r="R4400">
        <f>SUMIFS(Table2[number],Table2[Event],"Goal",Table2[H/U],"HOME",Table2[GameID],Table2[[#This Row],[GameID]],Table2[GameTime],"&lt;="&amp;Table2[[#This Row],[GameTime]])</f>
        <v>0</v>
      </c>
      <c r="S4400">
        <f>SUMIFS(Table2[number],Table2[Event],"Goal",Table2[H/U],"AWAY",Table2[GameID],Table2[[#This Row],[GameID]],Table2[GameTime],"&lt;="&amp;Table2[[#This Row],[GameTime]])</f>
        <v>2</v>
      </c>
      <c r="T4400" t="str">
        <f>IF(Table2[[#This Row],[Event]]="Goal",Table2[[#This Row],[Hscore]]&amp;"-"&amp;Table2[[#This Row],[Uscore]],"")</f>
        <v/>
      </c>
      <c r="U4400">
        <v>1049</v>
      </c>
      <c r="V4400" s="1">
        <f>Table2[[#This Row],[GameTime]]-(Table2[[#This Row],[period]]-1)*1200</f>
        <v>1049</v>
      </c>
      <c r="W4400" s="1">
        <f>ROUNDDOWN(Table2[[#This Row],[Time]]/60,0)</f>
        <v>17</v>
      </c>
      <c r="X4400" s="1">
        <f>ROUNDDOWN((Table2[[#This Row],[Time]]/60-Table2[[#This Row],[Time2]])*60,0)</f>
        <v>29</v>
      </c>
      <c r="Y4400" s="1">
        <f>IF(Table2[[#This Row],[Time2]]&lt;10,0&amp;Table2[[#This Row],[Time2]],Table2[[#This Row],[Time2]])</f>
        <v>17</v>
      </c>
      <c r="Z4400" s="1">
        <f>IF(Table2[[#This Row],[Time3]]&lt;10,0&amp;Table2[[#This Row],[Time3]],Table2[[#This Row],[Time3]])</f>
        <v>29</v>
      </c>
      <c r="AA4400" s="2" t="str">
        <f>Table2[[#This Row],[Time4]]&amp;":"&amp;Table2[[#This Row],[Time5]]</f>
        <v>17:29</v>
      </c>
      <c r="AB4400" s="1" cm="1">
        <f t="array" ref="AB4400">IFERROR(IF(Table2[[#This Row],[code]]="","",_xlfn.IFS(AND(Table2[[#This Row],[code]]&lt;400,Table2[[#This Row],[code]]&lt;&gt;""),2,Table2[[#This Row],[code]]&gt;500,4)),"")</f>
        <v>2</v>
      </c>
      <c r="AC4400" s="1">
        <f>IF(Table2[[#This Row],[Event]]="Penalty",Table2[[#This Row],[number]],IF(Table2[[#This Row],[Event]]="Time-Out",401,""))</f>
        <v>201</v>
      </c>
      <c r="AD4400" s="1">
        <f>ROW(A4399)</f>
        <v>4399</v>
      </c>
      <c r="AE4400" s="1">
        <f>COUNTIFS(Table2[GameID],Table2[[#This Row],[GameID]],Table2[Column1],"&lt;="&amp;Table2[[#This Row],[Column1]])-1</f>
        <v>4</v>
      </c>
    </row>
    <row r="4401" spans="1:31" x14ac:dyDescent="0.45">
      <c r="A4401" t="s">
        <v>434</v>
      </c>
      <c r="B4401" t="str">
        <f>_xlfn.TEXTBEFORE(Table2[[#This Row],[Kamp]]," - ")</f>
        <v>Hvidovre Attack</v>
      </c>
      <c r="C4401" t="str">
        <f>_xlfn.TEXTAFTER(Table2[[#This Row],[Kamp]],"- ")</f>
        <v>Blackhawks</v>
      </c>
      <c r="D4401">
        <v>45367</v>
      </c>
      <c r="E4401">
        <v>83642</v>
      </c>
      <c r="F4401">
        <v>20232024</v>
      </c>
      <c r="G4401" t="s">
        <v>418</v>
      </c>
      <c r="H4401" t="s">
        <v>659</v>
      </c>
      <c r="I4401" t="s">
        <v>678</v>
      </c>
      <c r="J4401">
        <v>1</v>
      </c>
      <c r="K4401">
        <v>31138</v>
      </c>
      <c r="L4401">
        <v>1</v>
      </c>
      <c r="M4401" t="s">
        <v>630</v>
      </c>
      <c r="N4401" t="s">
        <v>68</v>
      </c>
      <c r="O4401" t="s">
        <v>128</v>
      </c>
      <c r="P4401">
        <v>25</v>
      </c>
      <c r="Q4401">
        <v>12</v>
      </c>
      <c r="R4401">
        <f>SUMIFS(Table2[number],Table2[Event],"Goal",Table2[H/U],"HOME",Table2[GameID],Table2[[#This Row],[GameID]],Table2[GameTime],"&lt;="&amp;Table2[[#This Row],[GameTime]])</f>
        <v>1</v>
      </c>
      <c r="S4401">
        <f>SUMIFS(Table2[number],Table2[Event],"Goal",Table2[H/U],"AWAY",Table2[GameID],Table2[[#This Row],[GameID]],Table2[GameTime],"&lt;="&amp;Table2[[#This Row],[GameTime]])</f>
        <v>2</v>
      </c>
      <c r="T4401" t="str">
        <f>IF(Table2[[#This Row],[Event]]="Goal",Table2[[#This Row],[Hscore]]&amp;"-"&amp;Table2[[#This Row],[Uscore]],"")</f>
        <v>1-2</v>
      </c>
      <c r="U4401">
        <v>1057</v>
      </c>
      <c r="V4401" s="1">
        <f>Table2[[#This Row],[GameTime]]-(Table2[[#This Row],[period]]-1)*1200</f>
        <v>1057</v>
      </c>
      <c r="W4401" s="1">
        <f>ROUNDDOWN(Table2[[#This Row],[Time]]/60,0)</f>
        <v>17</v>
      </c>
      <c r="X4401" s="1">
        <f>ROUNDDOWN((Table2[[#This Row],[Time]]/60-Table2[[#This Row],[Time2]])*60,0)</f>
        <v>37</v>
      </c>
      <c r="Y4401" s="1">
        <f>IF(Table2[[#This Row],[Time2]]&lt;10,0&amp;Table2[[#This Row],[Time2]],Table2[[#This Row],[Time2]])</f>
        <v>17</v>
      </c>
      <c r="Z4401" s="1">
        <f>IF(Table2[[#This Row],[Time3]]&lt;10,0&amp;Table2[[#This Row],[Time3]],Table2[[#This Row],[Time3]])</f>
        <v>37</v>
      </c>
      <c r="AA4401" s="2" t="str">
        <f>Table2[[#This Row],[Time4]]&amp;":"&amp;Table2[[#This Row],[Time5]]</f>
        <v>17:37</v>
      </c>
      <c r="AB4401" s="1" t="str" cm="1">
        <f t="array" ref="AB4401">IFERROR(IF(Table2[[#This Row],[code]]="","",_xlfn.IFS(AND(Table2[[#This Row],[code]]&lt;400,Table2[[#This Row],[code]]&lt;&gt;""),2,Table2[[#This Row],[code]]&gt;500,4)),"")</f>
        <v/>
      </c>
      <c r="AC4401" s="1" t="str">
        <f>IF(Table2[[#This Row],[Event]]="Penalty",Table2[[#This Row],[number]],IF(Table2[[#This Row],[Event]]="Time-Out",401,""))</f>
        <v/>
      </c>
      <c r="AD4401" s="1">
        <f>ROW(A4400)</f>
        <v>4400</v>
      </c>
      <c r="AE4401" s="1">
        <f>COUNTIFS(Table2[GameID],Table2[[#This Row],[GameID]],Table2[Column1],"&lt;="&amp;Table2[[#This Row],[Column1]])-1</f>
        <v>5</v>
      </c>
    </row>
    <row r="4402" spans="1:31" x14ac:dyDescent="0.45">
      <c r="A4402" t="s">
        <v>434</v>
      </c>
      <c r="B4402" t="str">
        <f>_xlfn.TEXTBEFORE(Table2[[#This Row],[Kamp]]," - ")</f>
        <v>Hvidovre Attack</v>
      </c>
      <c r="C4402" t="str">
        <f>_xlfn.TEXTAFTER(Table2[[#This Row],[Kamp]],"- ")</f>
        <v>Blackhawks</v>
      </c>
      <c r="D4402">
        <v>45367</v>
      </c>
      <c r="E4402">
        <v>83642</v>
      </c>
      <c r="F4402">
        <v>20232024</v>
      </c>
      <c r="G4402" t="s">
        <v>418</v>
      </c>
      <c r="H4402" t="s">
        <v>659</v>
      </c>
      <c r="I4402" t="s">
        <v>678</v>
      </c>
      <c r="J4402">
        <v>1</v>
      </c>
      <c r="K4402">
        <v>31138</v>
      </c>
      <c r="L4402">
        <v>1</v>
      </c>
      <c r="M4402" t="s">
        <v>630</v>
      </c>
      <c r="N4402" t="s">
        <v>595</v>
      </c>
      <c r="O4402" t="s">
        <v>75</v>
      </c>
      <c r="P4402">
        <v>18</v>
      </c>
      <c r="Q4402">
        <v>96</v>
      </c>
      <c r="R4402">
        <f>SUMIFS(Table2[number],Table2[Event],"Goal",Table2[H/U],"HOME",Table2[GameID],Table2[[#This Row],[GameID]],Table2[GameTime],"&lt;="&amp;Table2[[#This Row],[GameTime]])</f>
        <v>2</v>
      </c>
      <c r="S4402">
        <f>SUMIFS(Table2[number],Table2[Event],"Goal",Table2[H/U],"AWAY",Table2[GameID],Table2[[#This Row],[GameID]],Table2[GameTime],"&lt;="&amp;Table2[[#This Row],[GameTime]])</f>
        <v>2</v>
      </c>
      <c r="T4402" t="str">
        <f>IF(Table2[[#This Row],[Event]]="Goal",Table2[[#This Row],[Hscore]]&amp;"-"&amp;Table2[[#This Row],[Uscore]],"")</f>
        <v>2-2</v>
      </c>
      <c r="U4402">
        <v>1191</v>
      </c>
      <c r="V4402" s="1">
        <f>Table2[[#This Row],[GameTime]]-(Table2[[#This Row],[period]]-1)*1200</f>
        <v>1191</v>
      </c>
      <c r="W4402" s="1">
        <f>ROUNDDOWN(Table2[[#This Row],[Time]]/60,0)</f>
        <v>19</v>
      </c>
      <c r="X4402" s="1">
        <f>ROUNDDOWN((Table2[[#This Row],[Time]]/60-Table2[[#This Row],[Time2]])*60,0)</f>
        <v>51</v>
      </c>
      <c r="Y4402" s="1">
        <f>IF(Table2[[#This Row],[Time2]]&lt;10,0&amp;Table2[[#This Row],[Time2]],Table2[[#This Row],[Time2]])</f>
        <v>19</v>
      </c>
      <c r="Z4402" s="1">
        <f>IF(Table2[[#This Row],[Time3]]&lt;10,0&amp;Table2[[#This Row],[Time3]],Table2[[#This Row],[Time3]])</f>
        <v>51</v>
      </c>
      <c r="AA4402" s="2" t="str">
        <f>Table2[[#This Row],[Time4]]&amp;":"&amp;Table2[[#This Row],[Time5]]</f>
        <v>19:51</v>
      </c>
      <c r="AB4402" s="1" t="str" cm="1">
        <f t="array" ref="AB4402">IFERROR(IF(Table2[[#This Row],[code]]="","",_xlfn.IFS(AND(Table2[[#This Row],[code]]&lt;400,Table2[[#This Row],[code]]&lt;&gt;""),2,Table2[[#This Row],[code]]&gt;500,4)),"")</f>
        <v/>
      </c>
      <c r="AC4402" s="1" t="str">
        <f>IF(Table2[[#This Row],[Event]]="Penalty",Table2[[#This Row],[number]],IF(Table2[[#This Row],[Event]]="Time-Out",401,""))</f>
        <v/>
      </c>
      <c r="AD4402" s="1">
        <f>ROW(A4401)</f>
        <v>4401</v>
      </c>
      <c r="AE4402" s="1">
        <f>COUNTIFS(Table2[GameID],Table2[[#This Row],[GameID]],Table2[Column1],"&lt;="&amp;Table2[[#This Row],[Column1]])-1</f>
        <v>6</v>
      </c>
    </row>
    <row r="4403" spans="1:31" x14ac:dyDescent="0.45">
      <c r="A4403" t="s">
        <v>434</v>
      </c>
      <c r="B4403" t="str">
        <f>_xlfn.TEXTBEFORE(Table2[[#This Row],[Kamp]]," - ")</f>
        <v>Hvidovre Attack</v>
      </c>
      <c r="C4403" t="str">
        <f>_xlfn.TEXTAFTER(Table2[[#This Row],[Kamp]],"- ")</f>
        <v>Blackhawks</v>
      </c>
      <c r="D4403">
        <v>45367</v>
      </c>
      <c r="E4403">
        <v>83642</v>
      </c>
      <c r="F4403">
        <v>20232024</v>
      </c>
      <c r="G4403" t="s">
        <v>418</v>
      </c>
      <c r="H4403" t="s">
        <v>661</v>
      </c>
      <c r="I4403" t="s">
        <v>677</v>
      </c>
      <c r="J4403">
        <v>2</v>
      </c>
      <c r="K4403">
        <v>31143</v>
      </c>
      <c r="L4403">
        <v>1</v>
      </c>
      <c r="M4403" t="s">
        <v>630</v>
      </c>
      <c r="N4403" t="s">
        <v>390</v>
      </c>
      <c r="O4403" t="s">
        <v>148</v>
      </c>
      <c r="P4403">
        <v>94</v>
      </c>
      <c r="Q4403">
        <v>95</v>
      </c>
      <c r="R4403">
        <f>SUMIFS(Table2[number],Table2[Event],"Goal",Table2[H/U],"HOME",Table2[GameID],Table2[[#This Row],[GameID]],Table2[GameTime],"&lt;="&amp;Table2[[#This Row],[GameTime]])</f>
        <v>2</v>
      </c>
      <c r="S4403">
        <f>SUMIFS(Table2[number],Table2[Event],"Goal",Table2[H/U],"AWAY",Table2[GameID],Table2[[#This Row],[GameID]],Table2[GameTime],"&lt;="&amp;Table2[[#This Row],[GameTime]])</f>
        <v>3</v>
      </c>
      <c r="T4403" t="str">
        <f>IF(Table2[[#This Row],[Event]]="Goal",Table2[[#This Row],[Hscore]]&amp;"-"&amp;Table2[[#This Row],[Uscore]],"")</f>
        <v>2-3</v>
      </c>
      <c r="U4403">
        <v>1609</v>
      </c>
      <c r="V4403" s="1">
        <f>Table2[[#This Row],[GameTime]]-(Table2[[#This Row],[period]]-1)*1200</f>
        <v>409</v>
      </c>
      <c r="W4403" s="1">
        <f>ROUNDDOWN(Table2[[#This Row],[Time]]/60,0)</f>
        <v>6</v>
      </c>
      <c r="X4403" s="1">
        <f>ROUNDDOWN((Table2[[#This Row],[Time]]/60-Table2[[#This Row],[Time2]])*60,0)</f>
        <v>49</v>
      </c>
      <c r="Y4403" s="1" t="str">
        <f>IF(Table2[[#This Row],[Time2]]&lt;10,0&amp;Table2[[#This Row],[Time2]],Table2[[#This Row],[Time2]])</f>
        <v>06</v>
      </c>
      <c r="Z4403" s="1">
        <f>IF(Table2[[#This Row],[Time3]]&lt;10,0&amp;Table2[[#This Row],[Time3]],Table2[[#This Row],[Time3]])</f>
        <v>49</v>
      </c>
      <c r="AA4403" s="2" t="str">
        <f>Table2[[#This Row],[Time4]]&amp;":"&amp;Table2[[#This Row],[Time5]]</f>
        <v>06:49</v>
      </c>
      <c r="AB4403" s="1" t="str" cm="1">
        <f t="array" ref="AB4403">IFERROR(IF(Table2[[#This Row],[code]]="","",_xlfn.IFS(AND(Table2[[#This Row],[code]]&lt;400,Table2[[#This Row],[code]]&lt;&gt;""),2,Table2[[#This Row],[code]]&gt;500,4)),"")</f>
        <v/>
      </c>
      <c r="AC4403" s="1" t="str">
        <f>IF(Table2[[#This Row],[Event]]="Penalty",Table2[[#This Row],[number]],IF(Table2[[#This Row],[Event]]="Time-Out",401,""))</f>
        <v/>
      </c>
      <c r="AD4403" s="1">
        <f>ROW(A4402)</f>
        <v>4402</v>
      </c>
      <c r="AE4403" s="1">
        <f>COUNTIFS(Table2[GameID],Table2[[#This Row],[GameID]],Table2[Column1],"&lt;="&amp;Table2[[#This Row],[Column1]])-1</f>
        <v>7</v>
      </c>
    </row>
    <row r="4404" spans="1:31" x14ac:dyDescent="0.45">
      <c r="A4404" t="s">
        <v>434</v>
      </c>
      <c r="B4404" t="str">
        <f>_xlfn.TEXTBEFORE(Table2[[#This Row],[Kamp]]," - ")</f>
        <v>Hvidovre Attack</v>
      </c>
      <c r="C4404" t="str">
        <f>_xlfn.TEXTAFTER(Table2[[#This Row],[Kamp]],"- ")</f>
        <v>Blackhawks</v>
      </c>
      <c r="D4404">
        <v>45367</v>
      </c>
      <c r="E4404">
        <v>83642</v>
      </c>
      <c r="F4404">
        <v>20232024</v>
      </c>
      <c r="G4404" t="s">
        <v>418</v>
      </c>
      <c r="H4404" t="s">
        <v>661</v>
      </c>
      <c r="I4404" t="s">
        <v>677</v>
      </c>
      <c r="J4404">
        <v>2</v>
      </c>
      <c r="K4404">
        <v>31143</v>
      </c>
      <c r="L4404">
        <v>208</v>
      </c>
      <c r="M4404" t="s">
        <v>631</v>
      </c>
      <c r="N4404" t="s">
        <v>248</v>
      </c>
      <c r="O4404" t="s">
        <v>634</v>
      </c>
      <c r="P4404">
        <v>29</v>
      </c>
      <c r="Q4404" t="s">
        <v>634</v>
      </c>
      <c r="R4404">
        <f>SUMIFS(Table2[number],Table2[Event],"Goal",Table2[H/U],"HOME",Table2[GameID],Table2[[#This Row],[GameID]],Table2[GameTime],"&lt;="&amp;Table2[[#This Row],[GameTime]])</f>
        <v>2</v>
      </c>
      <c r="S4404">
        <f>SUMIFS(Table2[number],Table2[Event],"Goal",Table2[H/U],"AWAY",Table2[GameID],Table2[[#This Row],[GameID]],Table2[GameTime],"&lt;="&amp;Table2[[#This Row],[GameTime]])</f>
        <v>3</v>
      </c>
      <c r="T4404" t="str">
        <f>IF(Table2[[#This Row],[Event]]="Goal",Table2[[#This Row],[Hscore]]&amp;"-"&amp;Table2[[#This Row],[Uscore]],"")</f>
        <v/>
      </c>
      <c r="U4404">
        <v>1699</v>
      </c>
      <c r="V4404" s="1">
        <f>Table2[[#This Row],[GameTime]]-(Table2[[#This Row],[period]]-1)*1200</f>
        <v>499</v>
      </c>
      <c r="W4404" s="1">
        <f>ROUNDDOWN(Table2[[#This Row],[Time]]/60,0)</f>
        <v>8</v>
      </c>
      <c r="X4404" s="1">
        <f>ROUNDDOWN((Table2[[#This Row],[Time]]/60-Table2[[#This Row],[Time2]])*60,0)</f>
        <v>19</v>
      </c>
      <c r="Y4404" s="1" t="str">
        <f>IF(Table2[[#This Row],[Time2]]&lt;10,0&amp;Table2[[#This Row],[Time2]],Table2[[#This Row],[Time2]])</f>
        <v>08</v>
      </c>
      <c r="Z4404" s="1">
        <f>IF(Table2[[#This Row],[Time3]]&lt;10,0&amp;Table2[[#This Row],[Time3]],Table2[[#This Row],[Time3]])</f>
        <v>19</v>
      </c>
      <c r="AA4404" s="2" t="str">
        <f>Table2[[#This Row],[Time4]]&amp;":"&amp;Table2[[#This Row],[Time5]]</f>
        <v>08:19</v>
      </c>
      <c r="AB4404" s="1" cm="1">
        <f t="array" ref="AB4404">IFERROR(IF(Table2[[#This Row],[code]]="","",_xlfn.IFS(AND(Table2[[#This Row],[code]]&lt;400,Table2[[#This Row],[code]]&lt;&gt;""),2,Table2[[#This Row],[code]]&gt;500,4)),"")</f>
        <v>2</v>
      </c>
      <c r="AC4404" s="1">
        <f>IF(Table2[[#This Row],[Event]]="Penalty",Table2[[#This Row],[number]],IF(Table2[[#This Row],[Event]]="Time-Out",401,""))</f>
        <v>208</v>
      </c>
      <c r="AD4404" s="1">
        <f>ROW(A4403)</f>
        <v>4403</v>
      </c>
      <c r="AE4404" s="1">
        <f>COUNTIFS(Table2[GameID],Table2[[#This Row],[GameID]],Table2[Column1],"&lt;="&amp;Table2[[#This Row],[Column1]])-1</f>
        <v>8</v>
      </c>
    </row>
    <row r="4405" spans="1:31" x14ac:dyDescent="0.45">
      <c r="A4405" t="s">
        <v>434</v>
      </c>
      <c r="B4405" t="str">
        <f>_xlfn.TEXTBEFORE(Table2[[#This Row],[Kamp]]," - ")</f>
        <v>Hvidovre Attack</v>
      </c>
      <c r="C4405" t="str">
        <f>_xlfn.TEXTAFTER(Table2[[#This Row],[Kamp]],"- ")</f>
        <v>Blackhawks</v>
      </c>
      <c r="D4405">
        <v>45367</v>
      </c>
      <c r="E4405">
        <v>83642</v>
      </c>
      <c r="F4405">
        <v>20232024</v>
      </c>
      <c r="G4405" t="s">
        <v>418</v>
      </c>
      <c r="H4405" t="s">
        <v>659</v>
      </c>
      <c r="I4405" t="s">
        <v>678</v>
      </c>
      <c r="J4405">
        <v>2</v>
      </c>
      <c r="K4405">
        <v>31138</v>
      </c>
      <c r="L4405">
        <v>1</v>
      </c>
      <c r="M4405" t="s">
        <v>630</v>
      </c>
      <c r="N4405" t="s">
        <v>128</v>
      </c>
      <c r="O4405" t="s">
        <v>68</v>
      </c>
      <c r="P4405">
        <v>12</v>
      </c>
      <c r="Q4405">
        <v>25</v>
      </c>
      <c r="R4405">
        <f>SUMIFS(Table2[number],Table2[Event],"Goal",Table2[H/U],"HOME",Table2[GameID],Table2[[#This Row],[GameID]],Table2[GameTime],"&lt;="&amp;Table2[[#This Row],[GameTime]])</f>
        <v>3</v>
      </c>
      <c r="S4405">
        <f>SUMIFS(Table2[number],Table2[Event],"Goal",Table2[H/U],"AWAY",Table2[GameID],Table2[[#This Row],[GameID]],Table2[GameTime],"&lt;="&amp;Table2[[#This Row],[GameTime]])</f>
        <v>3</v>
      </c>
      <c r="T4405" t="str">
        <f>IF(Table2[[#This Row],[Event]]="Goal",Table2[[#This Row],[Hscore]]&amp;"-"&amp;Table2[[#This Row],[Uscore]],"")</f>
        <v>3-3</v>
      </c>
      <c r="U4405">
        <v>1938</v>
      </c>
      <c r="V4405" s="1">
        <f>Table2[[#This Row],[GameTime]]-(Table2[[#This Row],[period]]-1)*1200</f>
        <v>738</v>
      </c>
      <c r="W4405" s="1">
        <f>ROUNDDOWN(Table2[[#This Row],[Time]]/60,0)</f>
        <v>12</v>
      </c>
      <c r="X4405" s="1">
        <f>ROUNDDOWN((Table2[[#This Row],[Time]]/60-Table2[[#This Row],[Time2]])*60,0)</f>
        <v>18</v>
      </c>
      <c r="Y4405" s="1">
        <f>IF(Table2[[#This Row],[Time2]]&lt;10,0&amp;Table2[[#This Row],[Time2]],Table2[[#This Row],[Time2]])</f>
        <v>12</v>
      </c>
      <c r="Z4405" s="1">
        <f>IF(Table2[[#This Row],[Time3]]&lt;10,0&amp;Table2[[#This Row],[Time3]],Table2[[#This Row],[Time3]])</f>
        <v>18</v>
      </c>
      <c r="AA4405" s="2" t="str">
        <f>Table2[[#This Row],[Time4]]&amp;":"&amp;Table2[[#This Row],[Time5]]</f>
        <v>12:18</v>
      </c>
      <c r="AB4405" s="1" t="str" cm="1">
        <f t="array" ref="AB4405">IFERROR(IF(Table2[[#This Row],[code]]="","",_xlfn.IFS(AND(Table2[[#This Row],[code]]&lt;400,Table2[[#This Row],[code]]&lt;&gt;""),2,Table2[[#This Row],[code]]&gt;500,4)),"")</f>
        <v/>
      </c>
      <c r="AC4405" s="1" t="str">
        <f>IF(Table2[[#This Row],[Event]]="Penalty",Table2[[#This Row],[number]],IF(Table2[[#This Row],[Event]]="Time-Out",401,""))</f>
        <v/>
      </c>
      <c r="AD4405" s="1">
        <f>ROW(A4404)</f>
        <v>4404</v>
      </c>
      <c r="AE4405" s="1">
        <f>COUNTIFS(Table2[GameID],Table2[[#This Row],[GameID]],Table2[Column1],"&lt;="&amp;Table2[[#This Row],[Column1]])-1</f>
        <v>9</v>
      </c>
    </row>
    <row r="4406" spans="1:31" x14ac:dyDescent="0.45">
      <c r="A4406" t="s">
        <v>434</v>
      </c>
      <c r="B4406" t="str">
        <f>_xlfn.TEXTBEFORE(Table2[[#This Row],[Kamp]]," - ")</f>
        <v>Hvidovre Attack</v>
      </c>
      <c r="C4406" t="str">
        <f>_xlfn.TEXTAFTER(Table2[[#This Row],[Kamp]],"- ")</f>
        <v>Blackhawks</v>
      </c>
      <c r="D4406">
        <v>45367</v>
      </c>
      <c r="E4406">
        <v>83642</v>
      </c>
      <c r="F4406">
        <v>20232024</v>
      </c>
      <c r="G4406" t="s">
        <v>418</v>
      </c>
      <c r="H4406" t="s">
        <v>661</v>
      </c>
      <c r="I4406" t="s">
        <v>677</v>
      </c>
      <c r="J4406">
        <v>2</v>
      </c>
      <c r="K4406">
        <v>31143</v>
      </c>
      <c r="L4406">
        <v>1</v>
      </c>
      <c r="M4406" t="s">
        <v>630</v>
      </c>
      <c r="N4406" t="s">
        <v>263</v>
      </c>
      <c r="O4406" t="s">
        <v>634</v>
      </c>
      <c r="P4406">
        <v>9</v>
      </c>
      <c r="Q4406" t="s">
        <v>634</v>
      </c>
      <c r="R4406">
        <f>SUMIFS(Table2[number],Table2[Event],"Goal",Table2[H/U],"HOME",Table2[GameID],Table2[[#This Row],[GameID]],Table2[GameTime],"&lt;="&amp;Table2[[#This Row],[GameTime]])</f>
        <v>3</v>
      </c>
      <c r="S4406">
        <f>SUMIFS(Table2[number],Table2[Event],"Goal",Table2[H/U],"AWAY",Table2[GameID],Table2[[#This Row],[GameID]],Table2[GameTime],"&lt;="&amp;Table2[[#This Row],[GameTime]])</f>
        <v>4</v>
      </c>
      <c r="T4406" t="str">
        <f>IF(Table2[[#This Row],[Event]]="Goal",Table2[[#This Row],[Hscore]]&amp;"-"&amp;Table2[[#This Row],[Uscore]],"")</f>
        <v>3-4</v>
      </c>
      <c r="U4406">
        <v>2254</v>
      </c>
      <c r="V4406" s="1">
        <f>Table2[[#This Row],[GameTime]]-(Table2[[#This Row],[period]]-1)*1200</f>
        <v>1054</v>
      </c>
      <c r="W4406" s="1">
        <f>ROUNDDOWN(Table2[[#This Row],[Time]]/60,0)</f>
        <v>17</v>
      </c>
      <c r="X4406" s="1">
        <f>ROUNDDOWN((Table2[[#This Row],[Time]]/60-Table2[[#This Row],[Time2]])*60,0)</f>
        <v>34</v>
      </c>
      <c r="Y4406" s="1">
        <f>IF(Table2[[#This Row],[Time2]]&lt;10,0&amp;Table2[[#This Row],[Time2]],Table2[[#This Row],[Time2]])</f>
        <v>17</v>
      </c>
      <c r="Z4406" s="1">
        <f>IF(Table2[[#This Row],[Time3]]&lt;10,0&amp;Table2[[#This Row],[Time3]],Table2[[#This Row],[Time3]])</f>
        <v>34</v>
      </c>
      <c r="AA4406" s="2" t="str">
        <f>Table2[[#This Row],[Time4]]&amp;":"&amp;Table2[[#This Row],[Time5]]</f>
        <v>17:34</v>
      </c>
      <c r="AB4406" s="1" t="str" cm="1">
        <f t="array" ref="AB4406">IFERROR(IF(Table2[[#This Row],[code]]="","",_xlfn.IFS(AND(Table2[[#This Row],[code]]&lt;400,Table2[[#This Row],[code]]&lt;&gt;""),2,Table2[[#This Row],[code]]&gt;500,4)),"")</f>
        <v/>
      </c>
      <c r="AC4406" s="1" t="str">
        <f>IF(Table2[[#This Row],[Event]]="Penalty",Table2[[#This Row],[number]],IF(Table2[[#This Row],[Event]]="Time-Out",401,""))</f>
        <v/>
      </c>
      <c r="AD4406" s="1">
        <f>ROW(A4405)</f>
        <v>4405</v>
      </c>
      <c r="AE4406" s="1">
        <f>COUNTIFS(Table2[GameID],Table2[[#This Row],[GameID]],Table2[Column1],"&lt;="&amp;Table2[[#This Row],[Column1]])-1</f>
        <v>10</v>
      </c>
    </row>
    <row r="4407" spans="1:31" x14ac:dyDescent="0.45">
      <c r="A4407" t="s">
        <v>434</v>
      </c>
      <c r="B4407" t="str">
        <f>_xlfn.TEXTBEFORE(Table2[[#This Row],[Kamp]]," - ")</f>
        <v>Hvidovre Attack</v>
      </c>
      <c r="C4407" t="str">
        <f>_xlfn.TEXTAFTER(Table2[[#This Row],[Kamp]],"- ")</f>
        <v>Blackhawks</v>
      </c>
      <c r="D4407">
        <v>45367</v>
      </c>
      <c r="E4407">
        <v>83642</v>
      </c>
      <c r="F4407">
        <v>20232024</v>
      </c>
      <c r="G4407" t="s">
        <v>418</v>
      </c>
      <c r="H4407" t="s">
        <v>659</v>
      </c>
      <c r="I4407" t="s">
        <v>678</v>
      </c>
      <c r="J4407">
        <v>3</v>
      </c>
      <c r="K4407">
        <v>31138</v>
      </c>
      <c r="L4407">
        <v>208</v>
      </c>
      <c r="M4407" t="s">
        <v>631</v>
      </c>
      <c r="N4407" t="s">
        <v>190</v>
      </c>
      <c r="O4407" t="s">
        <v>634</v>
      </c>
      <c r="P4407">
        <v>1</v>
      </c>
      <c r="Q4407" t="s">
        <v>634</v>
      </c>
      <c r="R4407">
        <f>SUMIFS(Table2[number],Table2[Event],"Goal",Table2[H/U],"HOME",Table2[GameID],Table2[[#This Row],[GameID]],Table2[GameTime],"&lt;="&amp;Table2[[#This Row],[GameTime]])</f>
        <v>3</v>
      </c>
      <c r="S4407">
        <f>SUMIFS(Table2[number],Table2[Event],"Goal",Table2[H/U],"AWAY",Table2[GameID],Table2[[#This Row],[GameID]],Table2[GameTime],"&lt;="&amp;Table2[[#This Row],[GameTime]])</f>
        <v>4</v>
      </c>
      <c r="T4407" t="str">
        <f>IF(Table2[[#This Row],[Event]]="Goal",Table2[[#This Row],[Hscore]]&amp;"-"&amp;Table2[[#This Row],[Uscore]],"")</f>
        <v/>
      </c>
      <c r="U4407">
        <v>2428</v>
      </c>
      <c r="V4407" s="1">
        <f>Table2[[#This Row],[GameTime]]-(Table2[[#This Row],[period]]-1)*1200</f>
        <v>28</v>
      </c>
      <c r="W4407" s="1">
        <f>ROUNDDOWN(Table2[[#This Row],[Time]]/60,0)</f>
        <v>0</v>
      </c>
      <c r="X4407" s="1">
        <f>ROUNDDOWN((Table2[[#This Row],[Time]]/60-Table2[[#This Row],[Time2]])*60,0)</f>
        <v>28</v>
      </c>
      <c r="Y4407" s="1" t="str">
        <f>IF(Table2[[#This Row],[Time2]]&lt;10,0&amp;Table2[[#This Row],[Time2]],Table2[[#This Row],[Time2]])</f>
        <v>00</v>
      </c>
      <c r="Z4407" s="1">
        <f>IF(Table2[[#This Row],[Time3]]&lt;10,0&amp;Table2[[#This Row],[Time3]],Table2[[#This Row],[Time3]])</f>
        <v>28</v>
      </c>
      <c r="AA4407" s="2" t="str">
        <f>Table2[[#This Row],[Time4]]&amp;":"&amp;Table2[[#This Row],[Time5]]</f>
        <v>00:28</v>
      </c>
      <c r="AB4407" s="1" cm="1">
        <f t="array" ref="AB4407">IFERROR(IF(Table2[[#This Row],[code]]="","",_xlfn.IFS(AND(Table2[[#This Row],[code]]&lt;400,Table2[[#This Row],[code]]&lt;&gt;""),2,Table2[[#This Row],[code]]&gt;500,4)),"")</f>
        <v>2</v>
      </c>
      <c r="AC4407" s="1">
        <f>IF(Table2[[#This Row],[Event]]="Penalty",Table2[[#This Row],[number]],IF(Table2[[#This Row],[Event]]="Time-Out",401,""))</f>
        <v>208</v>
      </c>
      <c r="AD4407" s="1">
        <f>ROW(A4406)</f>
        <v>4406</v>
      </c>
      <c r="AE4407" s="1">
        <f>COUNTIFS(Table2[GameID],Table2[[#This Row],[GameID]],Table2[Column1],"&lt;="&amp;Table2[[#This Row],[Column1]])-1</f>
        <v>11</v>
      </c>
    </row>
    <row r="4408" spans="1:31" x14ac:dyDescent="0.45">
      <c r="A4408" t="s">
        <v>434</v>
      </c>
      <c r="B4408" t="str">
        <f>_xlfn.TEXTBEFORE(Table2[[#This Row],[Kamp]]," - ")</f>
        <v>Hvidovre Attack</v>
      </c>
      <c r="C4408" t="str">
        <f>_xlfn.TEXTAFTER(Table2[[#This Row],[Kamp]],"- ")</f>
        <v>Blackhawks</v>
      </c>
      <c r="D4408">
        <v>45367</v>
      </c>
      <c r="E4408">
        <v>83642</v>
      </c>
      <c r="F4408">
        <v>20232024</v>
      </c>
      <c r="G4408" t="s">
        <v>418</v>
      </c>
      <c r="H4408" t="s">
        <v>661</v>
      </c>
      <c r="I4408" t="s">
        <v>677</v>
      </c>
      <c r="J4408">
        <v>3</v>
      </c>
      <c r="K4408">
        <v>31143</v>
      </c>
      <c r="L4408">
        <v>214</v>
      </c>
      <c r="M4408" t="s">
        <v>631</v>
      </c>
      <c r="N4408" t="s">
        <v>389</v>
      </c>
      <c r="O4408" t="s">
        <v>634</v>
      </c>
      <c r="P4408">
        <v>77</v>
      </c>
      <c r="Q4408" t="s">
        <v>634</v>
      </c>
      <c r="R4408">
        <f>SUMIFS(Table2[number],Table2[Event],"Goal",Table2[H/U],"HOME",Table2[GameID],Table2[[#This Row],[GameID]],Table2[GameTime],"&lt;="&amp;Table2[[#This Row],[GameTime]])</f>
        <v>3</v>
      </c>
      <c r="S4408">
        <f>SUMIFS(Table2[number],Table2[Event],"Goal",Table2[H/U],"AWAY",Table2[GameID],Table2[[#This Row],[GameID]],Table2[GameTime],"&lt;="&amp;Table2[[#This Row],[GameTime]])</f>
        <v>4</v>
      </c>
      <c r="T4408" t="str">
        <f>IF(Table2[[#This Row],[Event]]="Goal",Table2[[#This Row],[Hscore]]&amp;"-"&amp;Table2[[#This Row],[Uscore]],"")</f>
        <v/>
      </c>
      <c r="U4408">
        <v>2566</v>
      </c>
      <c r="V4408" s="1">
        <f>Table2[[#This Row],[GameTime]]-(Table2[[#This Row],[period]]-1)*1200</f>
        <v>166</v>
      </c>
      <c r="W4408" s="1">
        <f>ROUNDDOWN(Table2[[#This Row],[Time]]/60,0)</f>
        <v>2</v>
      </c>
      <c r="X4408" s="1">
        <f>ROUNDDOWN((Table2[[#This Row],[Time]]/60-Table2[[#This Row],[Time2]])*60,0)</f>
        <v>46</v>
      </c>
      <c r="Y4408" s="1" t="str">
        <f>IF(Table2[[#This Row],[Time2]]&lt;10,0&amp;Table2[[#This Row],[Time2]],Table2[[#This Row],[Time2]])</f>
        <v>02</v>
      </c>
      <c r="Z4408" s="1">
        <f>IF(Table2[[#This Row],[Time3]]&lt;10,0&amp;Table2[[#This Row],[Time3]],Table2[[#This Row],[Time3]])</f>
        <v>46</v>
      </c>
      <c r="AA4408" s="2" t="str">
        <f>Table2[[#This Row],[Time4]]&amp;":"&amp;Table2[[#This Row],[Time5]]</f>
        <v>02:46</v>
      </c>
      <c r="AB4408" s="1" cm="1">
        <f t="array" ref="AB4408">IFERROR(IF(Table2[[#This Row],[code]]="","",_xlfn.IFS(AND(Table2[[#This Row],[code]]&lt;400,Table2[[#This Row],[code]]&lt;&gt;""),2,Table2[[#This Row],[code]]&gt;500,4)),"")</f>
        <v>2</v>
      </c>
      <c r="AC4408" s="1">
        <f>IF(Table2[[#This Row],[Event]]="Penalty",Table2[[#This Row],[number]],IF(Table2[[#This Row],[Event]]="Time-Out",401,""))</f>
        <v>214</v>
      </c>
      <c r="AD4408" s="1">
        <f>ROW(A4407)</f>
        <v>4407</v>
      </c>
      <c r="AE4408" s="1">
        <f>COUNTIFS(Table2[GameID],Table2[[#This Row],[GameID]],Table2[Column1],"&lt;="&amp;Table2[[#This Row],[Column1]])-1</f>
        <v>12</v>
      </c>
    </row>
    <row r="4409" spans="1:31" x14ac:dyDescent="0.45">
      <c r="A4409" t="s">
        <v>434</v>
      </c>
      <c r="B4409" t="str">
        <f>_xlfn.TEXTBEFORE(Table2[[#This Row],[Kamp]]," - ")</f>
        <v>Hvidovre Attack</v>
      </c>
      <c r="C4409" t="str">
        <f>_xlfn.TEXTAFTER(Table2[[#This Row],[Kamp]],"- ")</f>
        <v>Blackhawks</v>
      </c>
      <c r="D4409">
        <v>45367</v>
      </c>
      <c r="E4409">
        <v>83642</v>
      </c>
      <c r="F4409">
        <v>20232024</v>
      </c>
      <c r="G4409" t="s">
        <v>418</v>
      </c>
      <c r="H4409" t="s">
        <v>661</v>
      </c>
      <c r="I4409" t="s">
        <v>677</v>
      </c>
      <c r="J4409">
        <v>3</v>
      </c>
      <c r="K4409">
        <v>31143</v>
      </c>
      <c r="L4409">
        <v>208</v>
      </c>
      <c r="M4409" t="s">
        <v>631</v>
      </c>
      <c r="N4409" t="s">
        <v>136</v>
      </c>
      <c r="O4409" t="s">
        <v>634</v>
      </c>
      <c r="P4409">
        <v>17</v>
      </c>
      <c r="Q4409" t="s">
        <v>634</v>
      </c>
      <c r="R4409">
        <f>SUMIFS(Table2[number],Table2[Event],"Goal",Table2[H/U],"HOME",Table2[GameID],Table2[[#This Row],[GameID]],Table2[GameTime],"&lt;="&amp;Table2[[#This Row],[GameTime]])</f>
        <v>3</v>
      </c>
      <c r="S4409">
        <f>SUMIFS(Table2[number],Table2[Event],"Goal",Table2[H/U],"AWAY",Table2[GameID],Table2[[#This Row],[GameID]],Table2[GameTime],"&lt;="&amp;Table2[[#This Row],[GameTime]])</f>
        <v>4</v>
      </c>
      <c r="T4409" t="str">
        <f>IF(Table2[[#This Row],[Event]]="Goal",Table2[[#This Row],[Hscore]]&amp;"-"&amp;Table2[[#This Row],[Uscore]],"")</f>
        <v/>
      </c>
      <c r="U4409">
        <v>2798</v>
      </c>
      <c r="V4409" s="1">
        <f>Table2[[#This Row],[GameTime]]-(Table2[[#This Row],[period]]-1)*1200</f>
        <v>398</v>
      </c>
      <c r="W4409" s="1">
        <f>ROUNDDOWN(Table2[[#This Row],[Time]]/60,0)</f>
        <v>6</v>
      </c>
      <c r="X4409" s="1">
        <f>ROUNDDOWN((Table2[[#This Row],[Time]]/60-Table2[[#This Row],[Time2]])*60,0)</f>
        <v>38</v>
      </c>
      <c r="Y4409" s="1" t="str">
        <f>IF(Table2[[#This Row],[Time2]]&lt;10,0&amp;Table2[[#This Row],[Time2]],Table2[[#This Row],[Time2]])</f>
        <v>06</v>
      </c>
      <c r="Z4409" s="1">
        <f>IF(Table2[[#This Row],[Time3]]&lt;10,0&amp;Table2[[#This Row],[Time3]],Table2[[#This Row],[Time3]])</f>
        <v>38</v>
      </c>
      <c r="AA4409" s="2" t="str">
        <f>Table2[[#This Row],[Time4]]&amp;":"&amp;Table2[[#This Row],[Time5]]</f>
        <v>06:38</v>
      </c>
      <c r="AB4409" s="1" cm="1">
        <f t="array" ref="AB4409">IFERROR(IF(Table2[[#This Row],[code]]="","",_xlfn.IFS(AND(Table2[[#This Row],[code]]&lt;400,Table2[[#This Row],[code]]&lt;&gt;""),2,Table2[[#This Row],[code]]&gt;500,4)),"")</f>
        <v>2</v>
      </c>
      <c r="AC4409" s="1">
        <f>IF(Table2[[#This Row],[Event]]="Penalty",Table2[[#This Row],[number]],IF(Table2[[#This Row],[Event]]="Time-Out",401,""))</f>
        <v>208</v>
      </c>
      <c r="AD4409" s="1">
        <f>ROW(A4408)</f>
        <v>4408</v>
      </c>
      <c r="AE4409" s="1">
        <f>COUNTIFS(Table2[GameID],Table2[[#This Row],[GameID]],Table2[Column1],"&lt;="&amp;Table2[[#This Row],[Column1]])-1</f>
        <v>13</v>
      </c>
    </row>
    <row r="4410" spans="1:31" x14ac:dyDescent="0.45">
      <c r="A4410" t="s">
        <v>434</v>
      </c>
      <c r="B4410" t="str">
        <f>_xlfn.TEXTBEFORE(Table2[[#This Row],[Kamp]]," - ")</f>
        <v>Hvidovre Attack</v>
      </c>
      <c r="C4410" t="str">
        <f>_xlfn.TEXTAFTER(Table2[[#This Row],[Kamp]],"- ")</f>
        <v>Blackhawks</v>
      </c>
      <c r="D4410">
        <v>45367</v>
      </c>
      <c r="E4410">
        <v>83642</v>
      </c>
      <c r="F4410">
        <v>20232024</v>
      </c>
      <c r="G4410" t="s">
        <v>418</v>
      </c>
      <c r="H4410" t="s">
        <v>661</v>
      </c>
      <c r="I4410" t="s">
        <v>677</v>
      </c>
      <c r="J4410">
        <v>3</v>
      </c>
      <c r="K4410">
        <v>31143</v>
      </c>
      <c r="L4410">
        <v>1</v>
      </c>
      <c r="M4410" t="s">
        <v>630</v>
      </c>
      <c r="N4410" t="s">
        <v>248</v>
      </c>
      <c r="O4410" t="s">
        <v>143</v>
      </c>
      <c r="P4410">
        <v>29</v>
      </c>
      <c r="Q4410">
        <v>71</v>
      </c>
      <c r="R4410">
        <f>SUMIFS(Table2[number],Table2[Event],"Goal",Table2[H/U],"HOME",Table2[GameID],Table2[[#This Row],[GameID]],Table2[GameTime],"&lt;="&amp;Table2[[#This Row],[GameTime]])</f>
        <v>3</v>
      </c>
      <c r="S4410">
        <f>SUMIFS(Table2[number],Table2[Event],"Goal",Table2[H/U],"AWAY",Table2[GameID],Table2[[#This Row],[GameID]],Table2[GameTime],"&lt;="&amp;Table2[[#This Row],[GameTime]])</f>
        <v>5</v>
      </c>
      <c r="T4410" t="str">
        <f>IF(Table2[[#This Row],[Event]]="Goal",Table2[[#This Row],[Hscore]]&amp;"-"&amp;Table2[[#This Row],[Uscore]],"")</f>
        <v>3-5</v>
      </c>
      <c r="U4410">
        <v>2944</v>
      </c>
      <c r="V4410" s="1">
        <f>Table2[[#This Row],[GameTime]]-(Table2[[#This Row],[period]]-1)*1200</f>
        <v>544</v>
      </c>
      <c r="W4410" s="1">
        <f>ROUNDDOWN(Table2[[#This Row],[Time]]/60,0)</f>
        <v>9</v>
      </c>
      <c r="X4410" s="1">
        <f>ROUNDDOWN((Table2[[#This Row],[Time]]/60-Table2[[#This Row],[Time2]])*60,0)</f>
        <v>3</v>
      </c>
      <c r="Y4410" s="1" t="str">
        <f>IF(Table2[[#This Row],[Time2]]&lt;10,0&amp;Table2[[#This Row],[Time2]],Table2[[#This Row],[Time2]])</f>
        <v>09</v>
      </c>
      <c r="Z4410" s="1" t="str">
        <f>IF(Table2[[#This Row],[Time3]]&lt;10,0&amp;Table2[[#This Row],[Time3]],Table2[[#This Row],[Time3]])</f>
        <v>03</v>
      </c>
      <c r="AA4410" s="2" t="str">
        <f>Table2[[#This Row],[Time4]]&amp;":"&amp;Table2[[#This Row],[Time5]]</f>
        <v>09:03</v>
      </c>
      <c r="AB4410" s="1" t="str" cm="1">
        <f t="array" ref="AB4410">IFERROR(IF(Table2[[#This Row],[code]]="","",_xlfn.IFS(AND(Table2[[#This Row],[code]]&lt;400,Table2[[#This Row],[code]]&lt;&gt;""),2,Table2[[#This Row],[code]]&gt;500,4)),"")</f>
        <v/>
      </c>
      <c r="AC4410" s="1" t="str">
        <f>IF(Table2[[#This Row],[Event]]="Penalty",Table2[[#This Row],[number]],IF(Table2[[#This Row],[Event]]="Time-Out",401,""))</f>
        <v/>
      </c>
      <c r="AD4410" s="1">
        <f>ROW(A4409)</f>
        <v>4409</v>
      </c>
      <c r="AE4410" s="1">
        <f>COUNTIFS(Table2[GameID],Table2[[#This Row],[GameID]],Table2[Column1],"&lt;="&amp;Table2[[#This Row],[Column1]])-1</f>
        <v>14</v>
      </c>
    </row>
    <row r="4411" spans="1:31" x14ac:dyDescent="0.45">
      <c r="A4411" t="s">
        <v>434</v>
      </c>
      <c r="B4411" t="str">
        <f>_xlfn.TEXTBEFORE(Table2[[#This Row],[Kamp]]," - ")</f>
        <v>Hvidovre Attack</v>
      </c>
      <c r="C4411" t="str">
        <f>_xlfn.TEXTAFTER(Table2[[#This Row],[Kamp]],"- ")</f>
        <v>Blackhawks</v>
      </c>
      <c r="D4411">
        <v>45367</v>
      </c>
      <c r="E4411">
        <v>83642</v>
      </c>
      <c r="F4411">
        <v>20232024</v>
      </c>
      <c r="G4411" t="s">
        <v>418</v>
      </c>
      <c r="H4411" t="s">
        <v>661</v>
      </c>
      <c r="I4411" t="s">
        <v>677</v>
      </c>
      <c r="J4411">
        <v>3</v>
      </c>
      <c r="K4411">
        <v>31143</v>
      </c>
      <c r="L4411">
        <v>1</v>
      </c>
      <c r="M4411" t="s">
        <v>630</v>
      </c>
      <c r="N4411" t="s">
        <v>389</v>
      </c>
      <c r="O4411" t="s">
        <v>149</v>
      </c>
      <c r="P4411">
        <v>77</v>
      </c>
      <c r="Q4411">
        <v>98</v>
      </c>
      <c r="R4411">
        <f>SUMIFS(Table2[number],Table2[Event],"Goal",Table2[H/U],"HOME",Table2[GameID],Table2[[#This Row],[GameID]],Table2[GameTime],"&lt;="&amp;Table2[[#This Row],[GameTime]])</f>
        <v>3</v>
      </c>
      <c r="S4411">
        <f>SUMIFS(Table2[number],Table2[Event],"Goal",Table2[H/U],"AWAY",Table2[GameID],Table2[[#This Row],[GameID]],Table2[GameTime],"&lt;="&amp;Table2[[#This Row],[GameTime]])</f>
        <v>6</v>
      </c>
      <c r="T4411" t="str">
        <f>IF(Table2[[#This Row],[Event]]="Goal",Table2[[#This Row],[Hscore]]&amp;"-"&amp;Table2[[#This Row],[Uscore]],"")</f>
        <v>3-6</v>
      </c>
      <c r="U4411">
        <v>3180</v>
      </c>
      <c r="V4411" s="1">
        <f>Table2[[#This Row],[GameTime]]-(Table2[[#This Row],[period]]-1)*1200</f>
        <v>780</v>
      </c>
      <c r="W4411" s="1">
        <f>ROUNDDOWN(Table2[[#This Row],[Time]]/60,0)</f>
        <v>13</v>
      </c>
      <c r="X4411" s="1">
        <f>ROUNDDOWN((Table2[[#This Row],[Time]]/60-Table2[[#This Row],[Time2]])*60,0)</f>
        <v>0</v>
      </c>
      <c r="Y4411" s="1">
        <f>IF(Table2[[#This Row],[Time2]]&lt;10,0&amp;Table2[[#This Row],[Time2]],Table2[[#This Row],[Time2]])</f>
        <v>13</v>
      </c>
      <c r="Z4411" s="1" t="str">
        <f>IF(Table2[[#This Row],[Time3]]&lt;10,0&amp;Table2[[#This Row],[Time3]],Table2[[#This Row],[Time3]])</f>
        <v>00</v>
      </c>
      <c r="AA4411" s="2" t="str">
        <f>Table2[[#This Row],[Time4]]&amp;":"&amp;Table2[[#This Row],[Time5]]</f>
        <v>13:00</v>
      </c>
      <c r="AB4411" s="1" t="str" cm="1">
        <f t="array" ref="AB4411">IFERROR(IF(Table2[[#This Row],[code]]="","",_xlfn.IFS(AND(Table2[[#This Row],[code]]&lt;400,Table2[[#This Row],[code]]&lt;&gt;""),2,Table2[[#This Row],[code]]&gt;500,4)),"")</f>
        <v/>
      </c>
      <c r="AC4411" s="1" t="str">
        <f>IF(Table2[[#This Row],[Event]]="Penalty",Table2[[#This Row],[number]],IF(Table2[[#This Row],[Event]]="Time-Out",401,""))</f>
        <v/>
      </c>
      <c r="AD4411" s="1">
        <f>ROW(A4410)</f>
        <v>4410</v>
      </c>
      <c r="AE4411" s="1">
        <f>COUNTIFS(Table2[GameID],Table2[[#This Row],[GameID]],Table2[Column1],"&lt;="&amp;Table2[[#This Row],[Column1]])-1</f>
        <v>15</v>
      </c>
    </row>
    <row r="4412" spans="1:31" x14ac:dyDescent="0.45">
      <c r="A4412" t="s">
        <v>434</v>
      </c>
      <c r="B4412" t="str">
        <f>_xlfn.TEXTBEFORE(Table2[[#This Row],[Kamp]]," - ")</f>
        <v>Hvidovre Attack</v>
      </c>
      <c r="C4412" t="str">
        <f>_xlfn.TEXTAFTER(Table2[[#This Row],[Kamp]],"- ")</f>
        <v>Blackhawks</v>
      </c>
      <c r="D4412">
        <v>45367</v>
      </c>
      <c r="E4412">
        <v>83642</v>
      </c>
      <c r="F4412">
        <v>20232024</v>
      </c>
      <c r="G4412" t="s">
        <v>418</v>
      </c>
      <c r="H4412" t="s">
        <v>659</v>
      </c>
      <c r="I4412" t="s">
        <v>678</v>
      </c>
      <c r="J4412">
        <v>3</v>
      </c>
      <c r="K4412">
        <v>31138</v>
      </c>
      <c r="L4412">
        <v>0</v>
      </c>
      <c r="M4412" t="s">
        <v>633</v>
      </c>
      <c r="N4412" t="s">
        <v>634</v>
      </c>
      <c r="O4412" t="s">
        <v>634</v>
      </c>
      <c r="P4412" t="s">
        <v>634</v>
      </c>
      <c r="Q4412" t="s">
        <v>634</v>
      </c>
      <c r="R4412">
        <f>SUMIFS(Table2[number],Table2[Event],"Goal",Table2[H/U],"HOME",Table2[GameID],Table2[[#This Row],[GameID]],Table2[GameTime],"&lt;="&amp;Table2[[#This Row],[GameTime]])</f>
        <v>3</v>
      </c>
      <c r="S4412">
        <f>SUMIFS(Table2[number],Table2[Event],"Goal",Table2[H/U],"AWAY",Table2[GameID],Table2[[#This Row],[GameID]],Table2[GameTime],"&lt;="&amp;Table2[[#This Row],[GameTime]])</f>
        <v>6</v>
      </c>
      <c r="T4412" t="str">
        <f>IF(Table2[[#This Row],[Event]]="Goal",Table2[[#This Row],[Hscore]]&amp;"-"&amp;Table2[[#This Row],[Uscore]],"")</f>
        <v/>
      </c>
      <c r="U4412">
        <v>3215</v>
      </c>
      <c r="V4412" s="1">
        <f>Table2[[#This Row],[GameTime]]-(Table2[[#This Row],[period]]-1)*1200</f>
        <v>815</v>
      </c>
      <c r="W4412" s="1">
        <f>ROUNDDOWN(Table2[[#This Row],[Time]]/60,0)</f>
        <v>13</v>
      </c>
      <c r="X4412" s="1">
        <f>ROUNDDOWN((Table2[[#This Row],[Time]]/60-Table2[[#This Row],[Time2]])*60,0)</f>
        <v>35</v>
      </c>
      <c r="Y4412" s="1">
        <f>IF(Table2[[#This Row],[Time2]]&lt;10,0&amp;Table2[[#This Row],[Time2]],Table2[[#This Row],[Time2]])</f>
        <v>13</v>
      </c>
      <c r="Z4412" s="1">
        <f>IF(Table2[[#This Row],[Time3]]&lt;10,0&amp;Table2[[#This Row],[Time3]],Table2[[#This Row],[Time3]])</f>
        <v>35</v>
      </c>
      <c r="AA4412" s="2" t="str">
        <f>Table2[[#This Row],[Time4]]&amp;":"&amp;Table2[[#This Row],[Time5]]</f>
        <v>13:35</v>
      </c>
      <c r="AB4412" s="1" t="str" cm="1">
        <f t="array" ref="AB4412">IFERROR(IF(Table2[[#This Row],[code]]="","",_xlfn.IFS(AND(Table2[[#This Row],[code]]&lt;400,Table2[[#This Row],[code]]&lt;&gt;""),2,Table2[[#This Row],[code]]&gt;500,4)),"")</f>
        <v/>
      </c>
      <c r="AC4412" s="1">
        <f>IF(Table2[[#This Row],[Event]]="Penalty",Table2[[#This Row],[number]],IF(Table2[[#This Row],[Event]]="Time-Out",401,""))</f>
        <v>401</v>
      </c>
      <c r="AD4412" s="1">
        <f>ROW(A4411)</f>
        <v>4411</v>
      </c>
      <c r="AE4412" s="1">
        <f>COUNTIFS(Table2[GameID],Table2[[#This Row],[GameID]],Table2[Column1],"&lt;="&amp;Table2[[#This Row],[Column1]])-1</f>
        <v>16</v>
      </c>
    </row>
    <row r="4413" spans="1:31" x14ac:dyDescent="0.45">
      <c r="A4413" t="s">
        <v>434</v>
      </c>
      <c r="B4413" t="str">
        <f>_xlfn.TEXTBEFORE(Table2[[#This Row],[Kamp]]," - ")</f>
        <v>Hvidovre Attack</v>
      </c>
      <c r="C4413" t="str">
        <f>_xlfn.TEXTAFTER(Table2[[#This Row],[Kamp]],"- ")</f>
        <v>Blackhawks</v>
      </c>
      <c r="D4413">
        <v>45367</v>
      </c>
      <c r="E4413">
        <v>83642</v>
      </c>
      <c r="F4413">
        <v>20232024</v>
      </c>
      <c r="G4413" t="s">
        <v>418</v>
      </c>
      <c r="H4413" t="s">
        <v>661</v>
      </c>
      <c r="I4413" t="s">
        <v>677</v>
      </c>
      <c r="J4413">
        <v>3</v>
      </c>
      <c r="K4413">
        <v>31143</v>
      </c>
      <c r="L4413">
        <v>1</v>
      </c>
      <c r="M4413" t="s">
        <v>630</v>
      </c>
      <c r="N4413" t="s">
        <v>136</v>
      </c>
      <c r="O4413" t="s">
        <v>634</v>
      </c>
      <c r="P4413">
        <v>17</v>
      </c>
      <c r="Q4413" t="s">
        <v>634</v>
      </c>
      <c r="R4413">
        <f>SUMIFS(Table2[number],Table2[Event],"Goal",Table2[H/U],"HOME",Table2[GameID],Table2[[#This Row],[GameID]],Table2[GameTime],"&lt;="&amp;Table2[[#This Row],[GameTime]])</f>
        <v>3</v>
      </c>
      <c r="S4413">
        <f>SUMIFS(Table2[number],Table2[Event],"Goal",Table2[H/U],"AWAY",Table2[GameID],Table2[[#This Row],[GameID]],Table2[GameTime],"&lt;="&amp;Table2[[#This Row],[GameTime]])</f>
        <v>7</v>
      </c>
      <c r="T4413" t="str">
        <f>IF(Table2[[#This Row],[Event]]="Goal",Table2[[#This Row],[Hscore]]&amp;"-"&amp;Table2[[#This Row],[Uscore]],"")</f>
        <v>3-7</v>
      </c>
      <c r="U4413">
        <v>3350</v>
      </c>
      <c r="V4413" s="1">
        <f>Table2[[#This Row],[GameTime]]-(Table2[[#This Row],[period]]-1)*1200</f>
        <v>950</v>
      </c>
      <c r="W4413" s="1">
        <f>ROUNDDOWN(Table2[[#This Row],[Time]]/60,0)</f>
        <v>15</v>
      </c>
      <c r="X4413" s="1">
        <f>ROUNDDOWN((Table2[[#This Row],[Time]]/60-Table2[[#This Row],[Time2]])*60,0)</f>
        <v>50</v>
      </c>
      <c r="Y4413" s="1">
        <f>IF(Table2[[#This Row],[Time2]]&lt;10,0&amp;Table2[[#This Row],[Time2]],Table2[[#This Row],[Time2]])</f>
        <v>15</v>
      </c>
      <c r="Z4413" s="1">
        <f>IF(Table2[[#This Row],[Time3]]&lt;10,0&amp;Table2[[#This Row],[Time3]],Table2[[#This Row],[Time3]])</f>
        <v>50</v>
      </c>
      <c r="AA4413" s="2" t="str">
        <f>Table2[[#This Row],[Time4]]&amp;":"&amp;Table2[[#This Row],[Time5]]</f>
        <v>15:50</v>
      </c>
      <c r="AB4413" s="1" t="str" cm="1">
        <f t="array" ref="AB4413">IFERROR(IF(Table2[[#This Row],[code]]="","",_xlfn.IFS(AND(Table2[[#This Row],[code]]&lt;400,Table2[[#This Row],[code]]&lt;&gt;""),2,Table2[[#This Row],[code]]&gt;500,4)),"")</f>
        <v/>
      </c>
      <c r="AC4413" s="1" t="str">
        <f>IF(Table2[[#This Row],[Event]]="Penalty",Table2[[#This Row],[number]],IF(Table2[[#This Row],[Event]]="Time-Out",401,""))</f>
        <v/>
      </c>
      <c r="AD4413" s="1">
        <f>ROW(A4412)</f>
        <v>4412</v>
      </c>
      <c r="AE4413" s="1">
        <f>COUNTIFS(Table2[GameID],Table2[[#This Row],[GameID]],Table2[Column1],"&lt;="&amp;Table2[[#This Row],[Column1]])-1</f>
        <v>17</v>
      </c>
    </row>
    <row r="4414" spans="1:31" x14ac:dyDescent="0.45">
      <c r="A4414" t="s">
        <v>434</v>
      </c>
      <c r="B4414" t="str">
        <f>_xlfn.TEXTBEFORE(Table2[[#This Row],[Kamp]]," - ")</f>
        <v>Hvidovre Attack</v>
      </c>
      <c r="C4414" t="str">
        <f>_xlfn.TEXTAFTER(Table2[[#This Row],[Kamp]],"- ")</f>
        <v>Blackhawks</v>
      </c>
      <c r="D4414">
        <v>45367</v>
      </c>
      <c r="E4414">
        <v>83642</v>
      </c>
      <c r="F4414">
        <v>20232024</v>
      </c>
      <c r="G4414" t="s">
        <v>418</v>
      </c>
      <c r="H4414" t="s">
        <v>659</v>
      </c>
      <c r="I4414" t="s">
        <v>678</v>
      </c>
      <c r="J4414">
        <v>3</v>
      </c>
      <c r="K4414">
        <v>31138</v>
      </c>
      <c r="L4414">
        <v>207</v>
      </c>
      <c r="M4414" t="s">
        <v>631</v>
      </c>
      <c r="N4414" t="s">
        <v>75</v>
      </c>
      <c r="O4414" t="s">
        <v>634</v>
      </c>
      <c r="P4414">
        <v>96</v>
      </c>
      <c r="Q4414" t="s">
        <v>634</v>
      </c>
      <c r="R4414">
        <f>SUMIFS(Table2[number],Table2[Event],"Goal",Table2[H/U],"HOME",Table2[GameID],Table2[[#This Row],[GameID]],Table2[GameTime],"&lt;="&amp;Table2[[#This Row],[GameTime]])</f>
        <v>3</v>
      </c>
      <c r="S4414">
        <f>SUMIFS(Table2[number],Table2[Event],"Goal",Table2[H/U],"AWAY",Table2[GameID],Table2[[#This Row],[GameID]],Table2[GameTime],"&lt;="&amp;Table2[[#This Row],[GameTime]])</f>
        <v>7</v>
      </c>
      <c r="T4414" t="str">
        <f>IF(Table2[[#This Row],[Event]]="Goal",Table2[[#This Row],[Hscore]]&amp;"-"&amp;Table2[[#This Row],[Uscore]],"")</f>
        <v/>
      </c>
      <c r="U4414">
        <v>3383</v>
      </c>
      <c r="V4414" s="1">
        <f>Table2[[#This Row],[GameTime]]-(Table2[[#This Row],[period]]-1)*1200</f>
        <v>983</v>
      </c>
      <c r="W4414" s="1">
        <f>ROUNDDOWN(Table2[[#This Row],[Time]]/60,0)</f>
        <v>16</v>
      </c>
      <c r="X4414" s="1">
        <f>ROUNDDOWN((Table2[[#This Row],[Time]]/60-Table2[[#This Row],[Time2]])*60,0)</f>
        <v>23</v>
      </c>
      <c r="Y4414" s="1">
        <f>IF(Table2[[#This Row],[Time2]]&lt;10,0&amp;Table2[[#This Row],[Time2]],Table2[[#This Row],[Time2]])</f>
        <v>16</v>
      </c>
      <c r="Z4414" s="1">
        <f>IF(Table2[[#This Row],[Time3]]&lt;10,0&amp;Table2[[#This Row],[Time3]],Table2[[#This Row],[Time3]])</f>
        <v>23</v>
      </c>
      <c r="AA4414" s="2" t="str">
        <f>Table2[[#This Row],[Time4]]&amp;":"&amp;Table2[[#This Row],[Time5]]</f>
        <v>16:23</v>
      </c>
      <c r="AB4414" s="1" cm="1">
        <f t="array" ref="AB4414">IFERROR(IF(Table2[[#This Row],[code]]="","",_xlfn.IFS(AND(Table2[[#This Row],[code]]&lt;400,Table2[[#This Row],[code]]&lt;&gt;""),2,Table2[[#This Row],[code]]&gt;500,4)),"")</f>
        <v>2</v>
      </c>
      <c r="AC4414" s="1">
        <f>IF(Table2[[#This Row],[Event]]="Penalty",Table2[[#This Row],[number]],IF(Table2[[#This Row],[Event]]="Time-Out",401,""))</f>
        <v>207</v>
      </c>
      <c r="AD4414" s="1">
        <f>ROW(A4413)</f>
        <v>4413</v>
      </c>
      <c r="AE4414" s="1">
        <f>COUNTIFS(Table2[GameID],Table2[[#This Row],[GameID]],Table2[Column1],"&lt;="&amp;Table2[[#This Row],[Column1]])-1</f>
        <v>18</v>
      </c>
    </row>
    <row r="4415" spans="1:31" x14ac:dyDescent="0.45">
      <c r="A4415" t="s">
        <v>434</v>
      </c>
      <c r="B4415" t="str">
        <f>_xlfn.TEXTBEFORE(Table2[[#This Row],[Kamp]]," - ")</f>
        <v>Hvidovre Attack</v>
      </c>
      <c r="C4415" t="str">
        <f>_xlfn.TEXTAFTER(Table2[[#This Row],[Kamp]],"- ")</f>
        <v>Blackhawks</v>
      </c>
      <c r="D4415">
        <v>45367</v>
      </c>
      <c r="E4415">
        <v>83642</v>
      </c>
      <c r="F4415">
        <v>20232024</v>
      </c>
      <c r="G4415" t="s">
        <v>418</v>
      </c>
      <c r="H4415" t="s">
        <v>661</v>
      </c>
      <c r="I4415" t="s">
        <v>677</v>
      </c>
      <c r="J4415">
        <v>3</v>
      </c>
      <c r="K4415">
        <v>31143</v>
      </c>
      <c r="L4415">
        <v>201</v>
      </c>
      <c r="M4415" t="s">
        <v>631</v>
      </c>
      <c r="N4415" t="s">
        <v>263</v>
      </c>
      <c r="O4415" t="s">
        <v>634</v>
      </c>
      <c r="P4415">
        <v>9</v>
      </c>
      <c r="Q4415" t="s">
        <v>634</v>
      </c>
      <c r="R4415">
        <f>SUMIFS(Table2[number],Table2[Event],"Goal",Table2[H/U],"HOME",Table2[GameID],Table2[[#This Row],[GameID]],Table2[GameTime],"&lt;="&amp;Table2[[#This Row],[GameTime]])</f>
        <v>3</v>
      </c>
      <c r="S4415">
        <f>SUMIFS(Table2[number],Table2[Event],"Goal",Table2[H/U],"AWAY",Table2[GameID],Table2[[#This Row],[GameID]],Table2[GameTime],"&lt;="&amp;Table2[[#This Row],[GameTime]])</f>
        <v>7</v>
      </c>
      <c r="T4415" t="str">
        <f>IF(Table2[[#This Row],[Event]]="Goal",Table2[[#This Row],[Hscore]]&amp;"-"&amp;Table2[[#This Row],[Uscore]],"")</f>
        <v/>
      </c>
      <c r="U4415">
        <v>3522</v>
      </c>
      <c r="V4415" s="1">
        <f>Table2[[#This Row],[GameTime]]-(Table2[[#This Row],[period]]-1)*1200</f>
        <v>1122</v>
      </c>
      <c r="W4415" s="1">
        <f>ROUNDDOWN(Table2[[#This Row],[Time]]/60,0)</f>
        <v>18</v>
      </c>
      <c r="X4415" s="1">
        <f>ROUNDDOWN((Table2[[#This Row],[Time]]/60-Table2[[#This Row],[Time2]])*60,0)</f>
        <v>42</v>
      </c>
      <c r="Y4415" s="1">
        <f>IF(Table2[[#This Row],[Time2]]&lt;10,0&amp;Table2[[#This Row],[Time2]],Table2[[#This Row],[Time2]])</f>
        <v>18</v>
      </c>
      <c r="Z4415" s="1">
        <f>IF(Table2[[#This Row],[Time3]]&lt;10,0&amp;Table2[[#This Row],[Time3]],Table2[[#This Row],[Time3]])</f>
        <v>42</v>
      </c>
      <c r="AA4415" s="2" t="str">
        <f>Table2[[#This Row],[Time4]]&amp;":"&amp;Table2[[#This Row],[Time5]]</f>
        <v>18:42</v>
      </c>
      <c r="AB4415" s="1" cm="1">
        <f t="array" ref="AB4415">IFERROR(IF(Table2[[#This Row],[code]]="","",_xlfn.IFS(AND(Table2[[#This Row],[code]]&lt;400,Table2[[#This Row],[code]]&lt;&gt;""),2,Table2[[#This Row],[code]]&gt;500,4)),"")</f>
        <v>2</v>
      </c>
      <c r="AC4415" s="1">
        <f>IF(Table2[[#This Row],[Event]]="Penalty",Table2[[#This Row],[number]],IF(Table2[[#This Row],[Event]]="Time-Out",401,""))</f>
        <v>201</v>
      </c>
      <c r="AD4415" s="1">
        <f>ROW(A4414)</f>
        <v>4414</v>
      </c>
      <c r="AE4415" s="1">
        <f>COUNTIFS(Table2[GameID],Table2[[#This Row],[GameID]],Table2[Column1],"&lt;="&amp;Table2[[#This Row],[Column1]])-1</f>
        <v>19</v>
      </c>
    </row>
    <row r="4416" spans="1:31" x14ac:dyDescent="0.45">
      <c r="A4416" t="s">
        <v>434</v>
      </c>
      <c r="B4416" t="str">
        <f>_xlfn.TEXTBEFORE(Table2[[#This Row],[Kamp]]," - ")</f>
        <v>Hvidovre Attack</v>
      </c>
      <c r="C4416" t="str">
        <f>_xlfn.TEXTAFTER(Table2[[#This Row],[Kamp]],"- ")</f>
        <v>Blackhawks</v>
      </c>
      <c r="D4416">
        <v>45367</v>
      </c>
      <c r="E4416">
        <v>83642</v>
      </c>
      <c r="F4416">
        <v>20232024</v>
      </c>
      <c r="G4416" t="s">
        <v>418</v>
      </c>
      <c r="H4416" t="s">
        <v>659</v>
      </c>
      <c r="I4416" t="s">
        <v>678</v>
      </c>
      <c r="J4416">
        <v>3</v>
      </c>
      <c r="K4416">
        <v>31138</v>
      </c>
      <c r="L4416">
        <v>1</v>
      </c>
      <c r="M4416" t="s">
        <v>630</v>
      </c>
      <c r="N4416" t="s">
        <v>60</v>
      </c>
      <c r="O4416" t="s">
        <v>128</v>
      </c>
      <c r="P4416">
        <v>4</v>
      </c>
      <c r="Q4416">
        <v>12</v>
      </c>
      <c r="R4416">
        <f>SUMIFS(Table2[number],Table2[Event],"Goal",Table2[H/U],"HOME",Table2[GameID],Table2[[#This Row],[GameID]],Table2[GameTime],"&lt;="&amp;Table2[[#This Row],[GameTime]])</f>
        <v>4</v>
      </c>
      <c r="S4416">
        <f>SUMIFS(Table2[number],Table2[Event],"Goal",Table2[H/U],"AWAY",Table2[GameID],Table2[[#This Row],[GameID]],Table2[GameTime],"&lt;="&amp;Table2[[#This Row],[GameTime]])</f>
        <v>7</v>
      </c>
      <c r="T4416" t="str">
        <f>IF(Table2[[#This Row],[Event]]="Goal",Table2[[#This Row],[Hscore]]&amp;"-"&amp;Table2[[#This Row],[Uscore]],"")</f>
        <v>4-7</v>
      </c>
      <c r="U4416">
        <v>3538</v>
      </c>
      <c r="V4416" s="1">
        <f>Table2[[#This Row],[GameTime]]-(Table2[[#This Row],[period]]-1)*1200</f>
        <v>1138</v>
      </c>
      <c r="W4416" s="1">
        <f>ROUNDDOWN(Table2[[#This Row],[Time]]/60,0)</f>
        <v>18</v>
      </c>
      <c r="X4416" s="1">
        <f>ROUNDDOWN((Table2[[#This Row],[Time]]/60-Table2[[#This Row],[Time2]])*60,0)</f>
        <v>57</v>
      </c>
      <c r="Y4416" s="1">
        <f>IF(Table2[[#This Row],[Time2]]&lt;10,0&amp;Table2[[#This Row],[Time2]],Table2[[#This Row],[Time2]])</f>
        <v>18</v>
      </c>
      <c r="Z4416" s="1">
        <f>IF(Table2[[#This Row],[Time3]]&lt;10,0&amp;Table2[[#This Row],[Time3]],Table2[[#This Row],[Time3]])</f>
        <v>57</v>
      </c>
      <c r="AA4416" s="2" t="str">
        <f>Table2[[#This Row],[Time4]]&amp;":"&amp;Table2[[#This Row],[Time5]]</f>
        <v>18:57</v>
      </c>
      <c r="AB4416" s="1" t="str" cm="1">
        <f t="array" ref="AB4416">IFERROR(IF(Table2[[#This Row],[code]]="","",_xlfn.IFS(AND(Table2[[#This Row],[code]]&lt;400,Table2[[#This Row],[code]]&lt;&gt;""),2,Table2[[#This Row],[code]]&gt;500,4)),"")</f>
        <v/>
      </c>
      <c r="AC4416" s="1" t="str">
        <f>IF(Table2[[#This Row],[Event]]="Penalty",Table2[[#This Row],[number]],IF(Table2[[#This Row],[Event]]="Time-Out",401,""))</f>
        <v/>
      </c>
      <c r="AD4416" s="1">
        <f>ROW(A4415)</f>
        <v>4415</v>
      </c>
      <c r="AE4416" s="1">
        <f>COUNTIFS(Table2[GameID],Table2[[#This Row],[GameID]],Table2[Column1],"&lt;="&amp;Table2[[#This Row],[Column1]])-1</f>
        <v>20</v>
      </c>
    </row>
    <row r="4417" spans="1:31" x14ac:dyDescent="0.45">
      <c r="A4417" t="s">
        <v>434</v>
      </c>
      <c r="B4417" t="str">
        <f>_xlfn.TEXTBEFORE(Table2[[#This Row],[Kamp]]," - ")</f>
        <v>Hvidovre Attack</v>
      </c>
      <c r="C4417" t="str">
        <f>_xlfn.TEXTAFTER(Table2[[#This Row],[Kamp]],"- ")</f>
        <v>Blackhawks</v>
      </c>
      <c r="D4417">
        <v>45367</v>
      </c>
      <c r="E4417">
        <v>83642</v>
      </c>
      <c r="F4417">
        <v>20232024</v>
      </c>
      <c r="G4417" t="s">
        <v>418</v>
      </c>
      <c r="H4417" t="s">
        <v>661</v>
      </c>
      <c r="I4417" t="s">
        <v>677</v>
      </c>
      <c r="J4417">
        <v>3</v>
      </c>
      <c r="K4417">
        <v>31143</v>
      </c>
      <c r="L4417">
        <v>208</v>
      </c>
      <c r="M4417" t="s">
        <v>631</v>
      </c>
      <c r="N4417" t="s">
        <v>148</v>
      </c>
      <c r="O4417" t="s">
        <v>634</v>
      </c>
      <c r="P4417">
        <v>95</v>
      </c>
      <c r="Q4417" t="s">
        <v>634</v>
      </c>
      <c r="R4417">
        <f>SUMIFS(Table2[number],Table2[Event],"Goal",Table2[H/U],"HOME",Table2[GameID],Table2[[#This Row],[GameID]],Table2[GameTime],"&lt;="&amp;Table2[[#This Row],[GameTime]])</f>
        <v>4</v>
      </c>
      <c r="S4417">
        <f>SUMIFS(Table2[number],Table2[Event],"Goal",Table2[H/U],"AWAY",Table2[GameID],Table2[[#This Row],[GameID]],Table2[GameTime],"&lt;="&amp;Table2[[#This Row],[GameTime]])</f>
        <v>7</v>
      </c>
      <c r="T4417" t="str">
        <f>IF(Table2[[#This Row],[Event]]="Goal",Table2[[#This Row],[Hscore]]&amp;"-"&amp;Table2[[#This Row],[Uscore]],"")</f>
        <v/>
      </c>
      <c r="U4417">
        <v>3578</v>
      </c>
      <c r="V4417" s="1">
        <f>Table2[[#This Row],[GameTime]]-(Table2[[#This Row],[period]]-1)*1200</f>
        <v>1178</v>
      </c>
      <c r="W4417" s="1">
        <f>ROUNDDOWN(Table2[[#This Row],[Time]]/60,0)</f>
        <v>19</v>
      </c>
      <c r="X4417" s="1">
        <f>ROUNDDOWN((Table2[[#This Row],[Time]]/60-Table2[[#This Row],[Time2]])*60,0)</f>
        <v>38</v>
      </c>
      <c r="Y4417" s="1">
        <f>IF(Table2[[#This Row],[Time2]]&lt;10,0&amp;Table2[[#This Row],[Time2]],Table2[[#This Row],[Time2]])</f>
        <v>19</v>
      </c>
      <c r="Z4417" s="1">
        <f>IF(Table2[[#This Row],[Time3]]&lt;10,0&amp;Table2[[#This Row],[Time3]],Table2[[#This Row],[Time3]])</f>
        <v>38</v>
      </c>
      <c r="AA4417" s="2" t="str">
        <f>Table2[[#This Row],[Time4]]&amp;":"&amp;Table2[[#This Row],[Time5]]</f>
        <v>19:38</v>
      </c>
      <c r="AB4417" s="1" cm="1">
        <f t="array" ref="AB4417">IFERROR(IF(Table2[[#This Row],[code]]="","",_xlfn.IFS(AND(Table2[[#This Row],[code]]&lt;400,Table2[[#This Row],[code]]&lt;&gt;""),2,Table2[[#This Row],[code]]&gt;500,4)),"")</f>
        <v>2</v>
      </c>
      <c r="AC4417" s="1">
        <f>IF(Table2[[#This Row],[Event]]="Penalty",Table2[[#This Row],[number]],IF(Table2[[#This Row],[Event]]="Time-Out",401,""))</f>
        <v>208</v>
      </c>
      <c r="AD4417" s="1">
        <f>ROW(A4416)</f>
        <v>4416</v>
      </c>
      <c r="AE4417" s="1">
        <f>COUNTIFS(Table2[GameID],Table2[[#This Row],[GameID]],Table2[Column1],"&lt;="&amp;Table2[[#This Row],[Column1]])-1</f>
        <v>21</v>
      </c>
    </row>
    <row r="4418" spans="1:31" x14ac:dyDescent="0.45">
      <c r="A4418" t="s">
        <v>610</v>
      </c>
      <c r="B4418" t="str">
        <f>_xlfn.TEXTBEFORE(Table2[[#This Row],[Kamp]]," - ")</f>
        <v>Aab</v>
      </c>
      <c r="C4418" t="str">
        <f>_xlfn.TEXTAFTER(Table2[[#This Row],[Kamp]],"- ")</f>
        <v>Benløse IF</v>
      </c>
      <c r="D4418">
        <v>45367</v>
      </c>
      <c r="E4418">
        <v>83643</v>
      </c>
      <c r="F4418">
        <v>20232024</v>
      </c>
      <c r="G4418" t="s">
        <v>418</v>
      </c>
      <c r="H4418" t="s">
        <v>669</v>
      </c>
      <c r="I4418" t="s">
        <v>678</v>
      </c>
      <c r="J4418">
        <v>1</v>
      </c>
      <c r="K4418">
        <v>31146</v>
      </c>
      <c r="L4418">
        <v>1</v>
      </c>
      <c r="M4418" t="s">
        <v>630</v>
      </c>
      <c r="N4418" t="s">
        <v>146</v>
      </c>
      <c r="O4418" t="s">
        <v>265</v>
      </c>
      <c r="P4418">
        <v>91</v>
      </c>
      <c r="Q4418">
        <v>14</v>
      </c>
      <c r="R4418">
        <f>SUMIFS(Table2[number],Table2[Event],"Goal",Table2[H/U],"HOME",Table2[GameID],Table2[[#This Row],[GameID]],Table2[GameTime],"&lt;="&amp;Table2[[#This Row],[GameTime]])</f>
        <v>1</v>
      </c>
      <c r="S4418">
        <f>SUMIFS(Table2[number],Table2[Event],"Goal",Table2[H/U],"AWAY",Table2[GameID],Table2[[#This Row],[GameID]],Table2[GameTime],"&lt;="&amp;Table2[[#This Row],[GameTime]])</f>
        <v>0</v>
      </c>
      <c r="T4418" t="str">
        <f>IF(Table2[[#This Row],[Event]]="Goal",Table2[[#This Row],[Hscore]]&amp;"-"&amp;Table2[[#This Row],[Uscore]],"")</f>
        <v>1-0</v>
      </c>
      <c r="U4418">
        <v>471</v>
      </c>
      <c r="V4418" s="1">
        <f>Table2[[#This Row],[GameTime]]-(Table2[[#This Row],[period]]-1)*1200</f>
        <v>471</v>
      </c>
      <c r="W4418" s="1">
        <f>ROUNDDOWN(Table2[[#This Row],[Time]]/60,0)</f>
        <v>7</v>
      </c>
      <c r="X4418" s="1">
        <f>ROUNDDOWN((Table2[[#This Row],[Time]]/60-Table2[[#This Row],[Time2]])*60,0)</f>
        <v>51</v>
      </c>
      <c r="Y4418" s="1" t="str">
        <f>IF(Table2[[#This Row],[Time2]]&lt;10,0&amp;Table2[[#This Row],[Time2]],Table2[[#This Row],[Time2]])</f>
        <v>07</v>
      </c>
      <c r="Z4418" s="1">
        <f>IF(Table2[[#This Row],[Time3]]&lt;10,0&amp;Table2[[#This Row],[Time3]],Table2[[#This Row],[Time3]])</f>
        <v>51</v>
      </c>
      <c r="AA4418" s="2" t="str">
        <f>Table2[[#This Row],[Time4]]&amp;":"&amp;Table2[[#This Row],[Time5]]</f>
        <v>07:51</v>
      </c>
      <c r="AB4418" s="1" t="str" cm="1">
        <f t="array" ref="AB4418">IFERROR(IF(Table2[[#This Row],[code]]="","",_xlfn.IFS(AND(Table2[[#This Row],[code]]&lt;400,Table2[[#This Row],[code]]&lt;&gt;""),2,Table2[[#This Row],[code]]&gt;500,4)),"")</f>
        <v/>
      </c>
      <c r="AC4418" s="1" t="str">
        <f>IF(Table2[[#This Row],[Event]]="Penalty",Table2[[#This Row],[number]],IF(Table2[[#This Row],[Event]]="Time-Out",401,""))</f>
        <v/>
      </c>
      <c r="AD4418" s="1">
        <f>ROW(A4417)</f>
        <v>4417</v>
      </c>
      <c r="AE4418" s="1">
        <f>COUNTIFS(Table2[GameID],Table2[[#This Row],[GameID]],Table2[Column1],"&lt;="&amp;Table2[[#This Row],[Column1]])-1</f>
        <v>0</v>
      </c>
    </row>
    <row r="4419" spans="1:31" x14ac:dyDescent="0.45">
      <c r="A4419" t="s">
        <v>610</v>
      </c>
      <c r="B4419" t="str">
        <f>_xlfn.TEXTBEFORE(Table2[[#This Row],[Kamp]]," - ")</f>
        <v>Aab</v>
      </c>
      <c r="C4419" t="str">
        <f>_xlfn.TEXTAFTER(Table2[[#This Row],[Kamp]],"- ")</f>
        <v>Benløse IF</v>
      </c>
      <c r="D4419">
        <v>45367</v>
      </c>
      <c r="E4419">
        <v>83643</v>
      </c>
      <c r="F4419">
        <v>20232024</v>
      </c>
      <c r="G4419" t="s">
        <v>418</v>
      </c>
      <c r="H4419" t="s">
        <v>658</v>
      </c>
      <c r="I4419" t="s">
        <v>677</v>
      </c>
      <c r="J4419">
        <v>1</v>
      </c>
      <c r="K4419">
        <v>31137</v>
      </c>
      <c r="L4419">
        <v>1</v>
      </c>
      <c r="M4419" t="s">
        <v>630</v>
      </c>
      <c r="N4419" t="s">
        <v>29</v>
      </c>
      <c r="O4419" t="s">
        <v>36</v>
      </c>
      <c r="P4419">
        <v>44</v>
      </c>
      <c r="Q4419">
        <v>87</v>
      </c>
      <c r="R4419">
        <f>SUMIFS(Table2[number],Table2[Event],"Goal",Table2[H/U],"HOME",Table2[GameID],Table2[[#This Row],[GameID]],Table2[GameTime],"&lt;="&amp;Table2[[#This Row],[GameTime]])</f>
        <v>1</v>
      </c>
      <c r="S4419">
        <f>SUMIFS(Table2[number],Table2[Event],"Goal",Table2[H/U],"AWAY",Table2[GameID],Table2[[#This Row],[GameID]],Table2[GameTime],"&lt;="&amp;Table2[[#This Row],[GameTime]])</f>
        <v>1</v>
      </c>
      <c r="T4419" t="str">
        <f>IF(Table2[[#This Row],[Event]]="Goal",Table2[[#This Row],[Hscore]]&amp;"-"&amp;Table2[[#This Row],[Uscore]],"")</f>
        <v>1-1</v>
      </c>
      <c r="U4419">
        <v>642</v>
      </c>
      <c r="V4419" s="1">
        <f>Table2[[#This Row],[GameTime]]-(Table2[[#This Row],[period]]-1)*1200</f>
        <v>642</v>
      </c>
      <c r="W4419" s="1">
        <f>ROUNDDOWN(Table2[[#This Row],[Time]]/60,0)</f>
        <v>10</v>
      </c>
      <c r="X4419" s="1">
        <f>ROUNDDOWN((Table2[[#This Row],[Time]]/60-Table2[[#This Row],[Time2]])*60,0)</f>
        <v>42</v>
      </c>
      <c r="Y4419" s="1">
        <f>IF(Table2[[#This Row],[Time2]]&lt;10,0&amp;Table2[[#This Row],[Time2]],Table2[[#This Row],[Time2]])</f>
        <v>10</v>
      </c>
      <c r="Z4419" s="1">
        <f>IF(Table2[[#This Row],[Time3]]&lt;10,0&amp;Table2[[#This Row],[Time3]],Table2[[#This Row],[Time3]])</f>
        <v>42</v>
      </c>
      <c r="AA4419" s="2" t="str">
        <f>Table2[[#This Row],[Time4]]&amp;":"&amp;Table2[[#This Row],[Time5]]</f>
        <v>10:42</v>
      </c>
      <c r="AB4419" s="1" t="str" cm="1">
        <f t="array" ref="AB4419">IFERROR(IF(Table2[[#This Row],[code]]="","",_xlfn.IFS(AND(Table2[[#This Row],[code]]&lt;400,Table2[[#This Row],[code]]&lt;&gt;""),2,Table2[[#This Row],[code]]&gt;500,4)),"")</f>
        <v/>
      </c>
      <c r="AC4419" s="1" t="str">
        <f>IF(Table2[[#This Row],[Event]]="Penalty",Table2[[#This Row],[number]],IF(Table2[[#This Row],[Event]]="Time-Out",401,""))</f>
        <v/>
      </c>
      <c r="AD4419" s="1">
        <f>ROW(A4418)</f>
        <v>4418</v>
      </c>
      <c r="AE4419" s="1">
        <f>COUNTIFS(Table2[GameID],Table2[[#This Row],[GameID]],Table2[Column1],"&lt;="&amp;Table2[[#This Row],[Column1]])-1</f>
        <v>1</v>
      </c>
    </row>
    <row r="4420" spans="1:31" x14ac:dyDescent="0.45">
      <c r="A4420" t="s">
        <v>610</v>
      </c>
      <c r="B4420" t="str">
        <f>_xlfn.TEXTBEFORE(Table2[[#This Row],[Kamp]]," - ")</f>
        <v>Aab</v>
      </c>
      <c r="C4420" t="str">
        <f>_xlfn.TEXTAFTER(Table2[[#This Row],[Kamp]],"- ")</f>
        <v>Benløse IF</v>
      </c>
      <c r="D4420">
        <v>45367</v>
      </c>
      <c r="E4420">
        <v>83643</v>
      </c>
      <c r="F4420">
        <v>20232024</v>
      </c>
      <c r="G4420" t="s">
        <v>418</v>
      </c>
      <c r="H4420" t="s">
        <v>669</v>
      </c>
      <c r="I4420" t="s">
        <v>678</v>
      </c>
      <c r="J4420">
        <v>2</v>
      </c>
      <c r="K4420">
        <v>31146</v>
      </c>
      <c r="L4420">
        <v>1</v>
      </c>
      <c r="M4420" t="s">
        <v>630</v>
      </c>
      <c r="N4420" t="s">
        <v>519</v>
      </c>
      <c r="O4420" t="s">
        <v>265</v>
      </c>
      <c r="P4420">
        <v>74</v>
      </c>
      <c r="Q4420">
        <v>14</v>
      </c>
      <c r="R4420">
        <f>SUMIFS(Table2[number],Table2[Event],"Goal",Table2[H/U],"HOME",Table2[GameID],Table2[[#This Row],[GameID]],Table2[GameTime],"&lt;="&amp;Table2[[#This Row],[GameTime]])</f>
        <v>2</v>
      </c>
      <c r="S4420">
        <f>SUMIFS(Table2[number],Table2[Event],"Goal",Table2[H/U],"AWAY",Table2[GameID],Table2[[#This Row],[GameID]],Table2[GameTime],"&lt;="&amp;Table2[[#This Row],[GameTime]])</f>
        <v>1</v>
      </c>
      <c r="T4420" t="str">
        <f>IF(Table2[[#This Row],[Event]]="Goal",Table2[[#This Row],[Hscore]]&amp;"-"&amp;Table2[[#This Row],[Uscore]],"")</f>
        <v>2-1</v>
      </c>
      <c r="U4420">
        <v>1782</v>
      </c>
      <c r="V4420" s="1">
        <f>Table2[[#This Row],[GameTime]]-(Table2[[#This Row],[period]]-1)*1200</f>
        <v>582</v>
      </c>
      <c r="W4420" s="1">
        <f>ROUNDDOWN(Table2[[#This Row],[Time]]/60,0)</f>
        <v>9</v>
      </c>
      <c r="X4420" s="1">
        <f>ROUNDDOWN((Table2[[#This Row],[Time]]/60-Table2[[#This Row],[Time2]])*60,0)</f>
        <v>42</v>
      </c>
      <c r="Y4420" s="1" t="str">
        <f>IF(Table2[[#This Row],[Time2]]&lt;10,0&amp;Table2[[#This Row],[Time2]],Table2[[#This Row],[Time2]])</f>
        <v>09</v>
      </c>
      <c r="Z4420" s="1">
        <f>IF(Table2[[#This Row],[Time3]]&lt;10,0&amp;Table2[[#This Row],[Time3]],Table2[[#This Row],[Time3]])</f>
        <v>42</v>
      </c>
      <c r="AA4420" s="2" t="str">
        <f>Table2[[#This Row],[Time4]]&amp;":"&amp;Table2[[#This Row],[Time5]]</f>
        <v>09:42</v>
      </c>
      <c r="AB4420" s="1" t="str" cm="1">
        <f t="array" ref="AB4420">IFERROR(IF(Table2[[#This Row],[code]]="","",_xlfn.IFS(AND(Table2[[#This Row],[code]]&lt;400,Table2[[#This Row],[code]]&lt;&gt;""),2,Table2[[#This Row],[code]]&gt;500,4)),"")</f>
        <v/>
      </c>
      <c r="AC4420" s="1" t="str">
        <f>IF(Table2[[#This Row],[Event]]="Penalty",Table2[[#This Row],[number]],IF(Table2[[#This Row],[Event]]="Time-Out",401,""))</f>
        <v/>
      </c>
      <c r="AD4420" s="1">
        <f>ROW(A4419)</f>
        <v>4419</v>
      </c>
      <c r="AE4420" s="1">
        <f>COUNTIFS(Table2[GameID],Table2[[#This Row],[GameID]],Table2[Column1],"&lt;="&amp;Table2[[#This Row],[Column1]])-1</f>
        <v>2</v>
      </c>
    </row>
    <row r="4421" spans="1:31" x14ac:dyDescent="0.45">
      <c r="A4421" t="s">
        <v>610</v>
      </c>
      <c r="B4421" t="str">
        <f>_xlfn.TEXTBEFORE(Table2[[#This Row],[Kamp]]," - ")</f>
        <v>Aab</v>
      </c>
      <c r="C4421" t="str">
        <f>_xlfn.TEXTAFTER(Table2[[#This Row],[Kamp]],"- ")</f>
        <v>Benløse IF</v>
      </c>
      <c r="D4421">
        <v>45367</v>
      </c>
      <c r="E4421">
        <v>83643</v>
      </c>
      <c r="F4421">
        <v>20232024</v>
      </c>
      <c r="G4421" t="s">
        <v>418</v>
      </c>
      <c r="H4421" t="s">
        <v>669</v>
      </c>
      <c r="I4421" t="s">
        <v>678</v>
      </c>
      <c r="J4421">
        <v>2</v>
      </c>
      <c r="K4421">
        <v>31146</v>
      </c>
      <c r="L4421">
        <v>208</v>
      </c>
      <c r="M4421" t="s">
        <v>631</v>
      </c>
      <c r="N4421" t="s">
        <v>519</v>
      </c>
      <c r="O4421" t="s">
        <v>634</v>
      </c>
      <c r="P4421">
        <v>74</v>
      </c>
      <c r="Q4421" t="s">
        <v>634</v>
      </c>
      <c r="R4421">
        <f>SUMIFS(Table2[number],Table2[Event],"Goal",Table2[H/U],"HOME",Table2[GameID],Table2[[#This Row],[GameID]],Table2[GameTime],"&lt;="&amp;Table2[[#This Row],[GameTime]])</f>
        <v>2</v>
      </c>
      <c r="S4421">
        <f>SUMIFS(Table2[number],Table2[Event],"Goal",Table2[H/U],"AWAY",Table2[GameID],Table2[[#This Row],[GameID]],Table2[GameTime],"&lt;="&amp;Table2[[#This Row],[GameTime]])</f>
        <v>1</v>
      </c>
      <c r="T4421" t="str">
        <f>IF(Table2[[#This Row],[Event]]="Goal",Table2[[#This Row],[Hscore]]&amp;"-"&amp;Table2[[#This Row],[Uscore]],"")</f>
        <v/>
      </c>
      <c r="U4421">
        <v>2337</v>
      </c>
      <c r="V4421" s="1">
        <f>Table2[[#This Row],[GameTime]]-(Table2[[#This Row],[period]]-1)*1200</f>
        <v>1137</v>
      </c>
      <c r="W4421" s="1">
        <f>ROUNDDOWN(Table2[[#This Row],[Time]]/60,0)</f>
        <v>18</v>
      </c>
      <c r="X4421" s="1">
        <f>ROUNDDOWN((Table2[[#This Row],[Time]]/60-Table2[[#This Row],[Time2]])*60,0)</f>
        <v>57</v>
      </c>
      <c r="Y4421" s="1">
        <f>IF(Table2[[#This Row],[Time2]]&lt;10,0&amp;Table2[[#This Row],[Time2]],Table2[[#This Row],[Time2]])</f>
        <v>18</v>
      </c>
      <c r="Z4421" s="1">
        <f>IF(Table2[[#This Row],[Time3]]&lt;10,0&amp;Table2[[#This Row],[Time3]],Table2[[#This Row],[Time3]])</f>
        <v>57</v>
      </c>
      <c r="AA4421" s="2" t="str">
        <f>Table2[[#This Row],[Time4]]&amp;":"&amp;Table2[[#This Row],[Time5]]</f>
        <v>18:57</v>
      </c>
      <c r="AB4421" s="1" cm="1">
        <f t="array" ref="AB4421">IFERROR(IF(Table2[[#This Row],[code]]="","",_xlfn.IFS(AND(Table2[[#This Row],[code]]&lt;400,Table2[[#This Row],[code]]&lt;&gt;""),2,Table2[[#This Row],[code]]&gt;500,4)),"")</f>
        <v>2</v>
      </c>
      <c r="AC4421" s="1">
        <f>IF(Table2[[#This Row],[Event]]="Penalty",Table2[[#This Row],[number]],IF(Table2[[#This Row],[Event]]="Time-Out",401,""))</f>
        <v>208</v>
      </c>
      <c r="AD4421" s="1">
        <f>ROW(A4420)</f>
        <v>4420</v>
      </c>
      <c r="AE4421" s="1">
        <f>COUNTIFS(Table2[GameID],Table2[[#This Row],[GameID]],Table2[Column1],"&lt;="&amp;Table2[[#This Row],[Column1]])-1</f>
        <v>3</v>
      </c>
    </row>
    <row r="4422" spans="1:31" x14ac:dyDescent="0.45">
      <c r="A4422" t="s">
        <v>610</v>
      </c>
      <c r="B4422" t="str">
        <f>_xlfn.TEXTBEFORE(Table2[[#This Row],[Kamp]]," - ")</f>
        <v>Aab</v>
      </c>
      <c r="C4422" t="str">
        <f>_xlfn.TEXTAFTER(Table2[[#This Row],[Kamp]],"- ")</f>
        <v>Benløse IF</v>
      </c>
      <c r="D4422">
        <v>45367</v>
      </c>
      <c r="E4422">
        <v>83643</v>
      </c>
      <c r="F4422">
        <v>20232024</v>
      </c>
      <c r="G4422" t="s">
        <v>418</v>
      </c>
      <c r="H4422" t="s">
        <v>669</v>
      </c>
      <c r="I4422" t="s">
        <v>678</v>
      </c>
      <c r="J4422">
        <v>3</v>
      </c>
      <c r="K4422">
        <v>31146</v>
      </c>
      <c r="L4422">
        <v>1</v>
      </c>
      <c r="M4422" t="s">
        <v>630</v>
      </c>
      <c r="N4422" t="s">
        <v>264</v>
      </c>
      <c r="O4422" t="s">
        <v>132</v>
      </c>
      <c r="P4422">
        <v>10</v>
      </c>
      <c r="Q4422">
        <v>4</v>
      </c>
      <c r="R4422">
        <f>SUMIFS(Table2[number],Table2[Event],"Goal",Table2[H/U],"HOME",Table2[GameID],Table2[[#This Row],[GameID]],Table2[GameTime],"&lt;="&amp;Table2[[#This Row],[GameTime]])</f>
        <v>3</v>
      </c>
      <c r="S4422">
        <f>SUMIFS(Table2[number],Table2[Event],"Goal",Table2[H/U],"AWAY",Table2[GameID],Table2[[#This Row],[GameID]],Table2[GameTime],"&lt;="&amp;Table2[[#This Row],[GameTime]])</f>
        <v>1</v>
      </c>
      <c r="T4422" t="str">
        <f>IF(Table2[[#This Row],[Event]]="Goal",Table2[[#This Row],[Hscore]]&amp;"-"&amp;Table2[[#This Row],[Uscore]],"")</f>
        <v>3-1</v>
      </c>
      <c r="U4422">
        <v>2697</v>
      </c>
      <c r="V4422" s="1">
        <f>Table2[[#This Row],[GameTime]]-(Table2[[#This Row],[period]]-1)*1200</f>
        <v>297</v>
      </c>
      <c r="W4422" s="1">
        <f>ROUNDDOWN(Table2[[#This Row],[Time]]/60,0)</f>
        <v>4</v>
      </c>
      <c r="X4422" s="1">
        <f>ROUNDDOWN((Table2[[#This Row],[Time]]/60-Table2[[#This Row],[Time2]])*60,0)</f>
        <v>57</v>
      </c>
      <c r="Y4422" s="1" t="str">
        <f>IF(Table2[[#This Row],[Time2]]&lt;10,0&amp;Table2[[#This Row],[Time2]],Table2[[#This Row],[Time2]])</f>
        <v>04</v>
      </c>
      <c r="Z4422" s="1">
        <f>IF(Table2[[#This Row],[Time3]]&lt;10,0&amp;Table2[[#This Row],[Time3]],Table2[[#This Row],[Time3]])</f>
        <v>57</v>
      </c>
      <c r="AA4422" s="2" t="str">
        <f>Table2[[#This Row],[Time4]]&amp;":"&amp;Table2[[#This Row],[Time5]]</f>
        <v>04:57</v>
      </c>
      <c r="AB4422" s="1" t="str" cm="1">
        <f t="array" ref="AB4422">IFERROR(IF(Table2[[#This Row],[code]]="","",_xlfn.IFS(AND(Table2[[#This Row],[code]]&lt;400,Table2[[#This Row],[code]]&lt;&gt;""),2,Table2[[#This Row],[code]]&gt;500,4)),"")</f>
        <v/>
      </c>
      <c r="AC4422" s="1" t="str">
        <f>IF(Table2[[#This Row],[Event]]="Penalty",Table2[[#This Row],[number]],IF(Table2[[#This Row],[Event]]="Time-Out",401,""))</f>
        <v/>
      </c>
      <c r="AD4422" s="1">
        <f>ROW(A4421)</f>
        <v>4421</v>
      </c>
      <c r="AE4422" s="1">
        <f>COUNTIFS(Table2[GameID],Table2[[#This Row],[GameID]],Table2[Column1],"&lt;="&amp;Table2[[#This Row],[Column1]])-1</f>
        <v>4</v>
      </c>
    </row>
    <row r="4423" spans="1:31" x14ac:dyDescent="0.45">
      <c r="A4423" t="s">
        <v>610</v>
      </c>
      <c r="B4423" t="str">
        <f>_xlfn.TEXTBEFORE(Table2[[#This Row],[Kamp]]," - ")</f>
        <v>Aab</v>
      </c>
      <c r="C4423" t="str">
        <f>_xlfn.TEXTAFTER(Table2[[#This Row],[Kamp]],"- ")</f>
        <v>Benløse IF</v>
      </c>
      <c r="D4423">
        <v>45367</v>
      </c>
      <c r="E4423">
        <v>83643</v>
      </c>
      <c r="F4423">
        <v>20232024</v>
      </c>
      <c r="G4423" t="s">
        <v>418</v>
      </c>
      <c r="H4423" t="s">
        <v>669</v>
      </c>
      <c r="I4423" t="s">
        <v>678</v>
      </c>
      <c r="J4423">
        <v>3</v>
      </c>
      <c r="K4423">
        <v>31146</v>
      </c>
      <c r="L4423">
        <v>1</v>
      </c>
      <c r="M4423" t="s">
        <v>630</v>
      </c>
      <c r="N4423" t="s">
        <v>265</v>
      </c>
      <c r="O4423" t="s">
        <v>140</v>
      </c>
      <c r="P4423">
        <v>14</v>
      </c>
      <c r="Q4423">
        <v>60</v>
      </c>
      <c r="R4423">
        <f>SUMIFS(Table2[number],Table2[Event],"Goal",Table2[H/U],"HOME",Table2[GameID],Table2[[#This Row],[GameID]],Table2[GameTime],"&lt;="&amp;Table2[[#This Row],[GameTime]])</f>
        <v>4</v>
      </c>
      <c r="S4423">
        <f>SUMIFS(Table2[number],Table2[Event],"Goal",Table2[H/U],"AWAY",Table2[GameID],Table2[[#This Row],[GameID]],Table2[GameTime],"&lt;="&amp;Table2[[#This Row],[GameTime]])</f>
        <v>1</v>
      </c>
      <c r="T4423" t="str">
        <f>IF(Table2[[#This Row],[Event]]="Goal",Table2[[#This Row],[Hscore]]&amp;"-"&amp;Table2[[#This Row],[Uscore]],"")</f>
        <v>4-1</v>
      </c>
      <c r="U4423">
        <v>2749</v>
      </c>
      <c r="V4423" s="1">
        <f>Table2[[#This Row],[GameTime]]-(Table2[[#This Row],[period]]-1)*1200</f>
        <v>349</v>
      </c>
      <c r="W4423" s="1">
        <f>ROUNDDOWN(Table2[[#This Row],[Time]]/60,0)</f>
        <v>5</v>
      </c>
      <c r="X4423" s="1">
        <f>ROUNDDOWN((Table2[[#This Row],[Time]]/60-Table2[[#This Row],[Time2]])*60,0)</f>
        <v>49</v>
      </c>
      <c r="Y4423" s="1" t="str">
        <f>IF(Table2[[#This Row],[Time2]]&lt;10,0&amp;Table2[[#This Row],[Time2]],Table2[[#This Row],[Time2]])</f>
        <v>05</v>
      </c>
      <c r="Z4423" s="1">
        <f>IF(Table2[[#This Row],[Time3]]&lt;10,0&amp;Table2[[#This Row],[Time3]],Table2[[#This Row],[Time3]])</f>
        <v>49</v>
      </c>
      <c r="AA4423" s="2" t="str">
        <f>Table2[[#This Row],[Time4]]&amp;":"&amp;Table2[[#This Row],[Time5]]</f>
        <v>05:49</v>
      </c>
      <c r="AB4423" s="1" t="str" cm="1">
        <f t="array" ref="AB4423">IFERROR(IF(Table2[[#This Row],[code]]="","",_xlfn.IFS(AND(Table2[[#This Row],[code]]&lt;400,Table2[[#This Row],[code]]&lt;&gt;""),2,Table2[[#This Row],[code]]&gt;500,4)),"")</f>
        <v/>
      </c>
      <c r="AC4423" s="1" t="str">
        <f>IF(Table2[[#This Row],[Event]]="Penalty",Table2[[#This Row],[number]],IF(Table2[[#This Row],[Event]]="Time-Out",401,""))</f>
        <v/>
      </c>
      <c r="AD4423" s="1">
        <f>ROW(A4422)</f>
        <v>4422</v>
      </c>
      <c r="AE4423" s="1">
        <f>COUNTIFS(Table2[GameID],Table2[[#This Row],[GameID]],Table2[Column1],"&lt;="&amp;Table2[[#This Row],[Column1]])-1</f>
        <v>5</v>
      </c>
    </row>
    <row r="4424" spans="1:31" x14ac:dyDescent="0.45">
      <c r="A4424" t="s">
        <v>610</v>
      </c>
      <c r="B4424" t="str">
        <f>_xlfn.TEXTBEFORE(Table2[[#This Row],[Kamp]]," - ")</f>
        <v>Aab</v>
      </c>
      <c r="C4424" t="str">
        <f>_xlfn.TEXTAFTER(Table2[[#This Row],[Kamp]],"- ")</f>
        <v>Benløse IF</v>
      </c>
      <c r="D4424">
        <v>45367</v>
      </c>
      <c r="E4424">
        <v>83643</v>
      </c>
      <c r="F4424">
        <v>20232024</v>
      </c>
      <c r="G4424" t="s">
        <v>418</v>
      </c>
      <c r="H4424" t="s">
        <v>658</v>
      </c>
      <c r="I4424" t="s">
        <v>677</v>
      </c>
      <c r="J4424">
        <v>3</v>
      </c>
      <c r="K4424">
        <v>31137</v>
      </c>
      <c r="L4424">
        <v>0</v>
      </c>
      <c r="M4424" t="s">
        <v>633</v>
      </c>
      <c r="N4424" t="s">
        <v>634</v>
      </c>
      <c r="O4424" t="s">
        <v>634</v>
      </c>
      <c r="P4424" t="s">
        <v>634</v>
      </c>
      <c r="Q4424" t="s">
        <v>634</v>
      </c>
      <c r="R4424">
        <f>SUMIFS(Table2[number],Table2[Event],"Goal",Table2[H/U],"HOME",Table2[GameID],Table2[[#This Row],[GameID]],Table2[GameTime],"&lt;="&amp;Table2[[#This Row],[GameTime]])</f>
        <v>4</v>
      </c>
      <c r="S4424">
        <f>SUMIFS(Table2[number],Table2[Event],"Goal",Table2[H/U],"AWAY",Table2[GameID],Table2[[#This Row],[GameID]],Table2[GameTime],"&lt;="&amp;Table2[[#This Row],[GameTime]])</f>
        <v>1</v>
      </c>
      <c r="T4424" t="str">
        <f>IF(Table2[[#This Row],[Event]]="Goal",Table2[[#This Row],[Hscore]]&amp;"-"&amp;Table2[[#This Row],[Uscore]],"")</f>
        <v/>
      </c>
      <c r="U4424">
        <v>2749</v>
      </c>
      <c r="V4424" s="1">
        <f>Table2[[#This Row],[GameTime]]-(Table2[[#This Row],[period]]-1)*1200</f>
        <v>349</v>
      </c>
      <c r="W4424" s="1">
        <f>ROUNDDOWN(Table2[[#This Row],[Time]]/60,0)</f>
        <v>5</v>
      </c>
      <c r="X4424" s="1">
        <f>ROUNDDOWN((Table2[[#This Row],[Time]]/60-Table2[[#This Row],[Time2]])*60,0)</f>
        <v>49</v>
      </c>
      <c r="Y4424" s="1" t="str">
        <f>IF(Table2[[#This Row],[Time2]]&lt;10,0&amp;Table2[[#This Row],[Time2]],Table2[[#This Row],[Time2]])</f>
        <v>05</v>
      </c>
      <c r="Z4424" s="1">
        <f>IF(Table2[[#This Row],[Time3]]&lt;10,0&amp;Table2[[#This Row],[Time3]],Table2[[#This Row],[Time3]])</f>
        <v>49</v>
      </c>
      <c r="AA4424" s="2" t="str">
        <f>Table2[[#This Row],[Time4]]&amp;":"&amp;Table2[[#This Row],[Time5]]</f>
        <v>05:49</v>
      </c>
      <c r="AB4424" s="1" t="str" cm="1">
        <f t="array" ref="AB4424">IFERROR(IF(Table2[[#This Row],[code]]="","",_xlfn.IFS(AND(Table2[[#This Row],[code]]&lt;400,Table2[[#This Row],[code]]&lt;&gt;""),2,Table2[[#This Row],[code]]&gt;500,4)),"")</f>
        <v/>
      </c>
      <c r="AC4424" s="1">
        <f>IF(Table2[[#This Row],[Event]]="Penalty",Table2[[#This Row],[number]],IF(Table2[[#This Row],[Event]]="Time-Out",401,""))</f>
        <v>401</v>
      </c>
      <c r="AD4424" s="1">
        <f>ROW(A4423)</f>
        <v>4423</v>
      </c>
      <c r="AE4424" s="1">
        <f>COUNTIFS(Table2[GameID],Table2[[#This Row],[GameID]],Table2[Column1],"&lt;="&amp;Table2[[#This Row],[Column1]])-1</f>
        <v>6</v>
      </c>
    </row>
    <row r="4425" spans="1:31" x14ac:dyDescent="0.45">
      <c r="A4425" t="s">
        <v>610</v>
      </c>
      <c r="B4425" t="str">
        <f>_xlfn.TEXTBEFORE(Table2[[#This Row],[Kamp]]," - ")</f>
        <v>Aab</v>
      </c>
      <c r="C4425" t="str">
        <f>_xlfn.TEXTAFTER(Table2[[#This Row],[Kamp]],"- ")</f>
        <v>Benløse IF</v>
      </c>
      <c r="D4425">
        <v>45367</v>
      </c>
      <c r="E4425">
        <v>83643</v>
      </c>
      <c r="F4425">
        <v>20232024</v>
      </c>
      <c r="G4425" t="s">
        <v>418</v>
      </c>
      <c r="H4425" t="s">
        <v>669</v>
      </c>
      <c r="I4425" t="s">
        <v>678</v>
      </c>
      <c r="J4425">
        <v>3</v>
      </c>
      <c r="K4425">
        <v>31146</v>
      </c>
      <c r="L4425">
        <v>1</v>
      </c>
      <c r="M4425" t="s">
        <v>630</v>
      </c>
      <c r="N4425" t="s">
        <v>516</v>
      </c>
      <c r="O4425" t="s">
        <v>133</v>
      </c>
      <c r="P4425">
        <v>20</v>
      </c>
      <c r="Q4425">
        <v>5</v>
      </c>
      <c r="R4425">
        <f>SUMIFS(Table2[number],Table2[Event],"Goal",Table2[H/U],"HOME",Table2[GameID],Table2[[#This Row],[GameID]],Table2[GameTime],"&lt;="&amp;Table2[[#This Row],[GameTime]])</f>
        <v>5</v>
      </c>
      <c r="S4425">
        <f>SUMIFS(Table2[number],Table2[Event],"Goal",Table2[H/U],"AWAY",Table2[GameID],Table2[[#This Row],[GameID]],Table2[GameTime],"&lt;="&amp;Table2[[#This Row],[GameTime]])</f>
        <v>1</v>
      </c>
      <c r="T4425" t="str">
        <f>IF(Table2[[#This Row],[Event]]="Goal",Table2[[#This Row],[Hscore]]&amp;"-"&amp;Table2[[#This Row],[Uscore]],"")</f>
        <v>5-1</v>
      </c>
      <c r="U4425">
        <v>3181</v>
      </c>
      <c r="V4425" s="1">
        <f>Table2[[#This Row],[GameTime]]-(Table2[[#This Row],[period]]-1)*1200</f>
        <v>781</v>
      </c>
      <c r="W4425" s="1">
        <f>ROUNDDOWN(Table2[[#This Row],[Time]]/60,0)</f>
        <v>13</v>
      </c>
      <c r="X4425" s="1">
        <f>ROUNDDOWN((Table2[[#This Row],[Time]]/60-Table2[[#This Row],[Time2]])*60,0)</f>
        <v>1</v>
      </c>
      <c r="Y4425" s="1">
        <f>IF(Table2[[#This Row],[Time2]]&lt;10,0&amp;Table2[[#This Row],[Time2]],Table2[[#This Row],[Time2]])</f>
        <v>13</v>
      </c>
      <c r="Z4425" s="1" t="str">
        <f>IF(Table2[[#This Row],[Time3]]&lt;10,0&amp;Table2[[#This Row],[Time3]],Table2[[#This Row],[Time3]])</f>
        <v>01</v>
      </c>
      <c r="AA4425" s="2" t="str">
        <f>Table2[[#This Row],[Time4]]&amp;":"&amp;Table2[[#This Row],[Time5]]</f>
        <v>13:01</v>
      </c>
      <c r="AB4425" s="1" t="str" cm="1">
        <f t="array" ref="AB4425">IFERROR(IF(Table2[[#This Row],[code]]="","",_xlfn.IFS(AND(Table2[[#This Row],[code]]&lt;400,Table2[[#This Row],[code]]&lt;&gt;""),2,Table2[[#This Row],[code]]&gt;500,4)),"")</f>
        <v/>
      </c>
      <c r="AC4425" s="1" t="str">
        <f>IF(Table2[[#This Row],[Event]]="Penalty",Table2[[#This Row],[number]],IF(Table2[[#This Row],[Event]]="Time-Out",401,""))</f>
        <v/>
      </c>
      <c r="AD4425" s="1">
        <f>ROW(A4424)</f>
        <v>4424</v>
      </c>
      <c r="AE4425" s="1">
        <f>COUNTIFS(Table2[GameID],Table2[[#This Row],[GameID]],Table2[Column1],"&lt;="&amp;Table2[[#This Row],[Column1]])-1</f>
        <v>7</v>
      </c>
    </row>
    <row r="4426" spans="1:31" x14ac:dyDescent="0.45">
      <c r="A4426" t="s">
        <v>610</v>
      </c>
      <c r="B4426" t="str">
        <f>_xlfn.TEXTBEFORE(Table2[[#This Row],[Kamp]]," - ")</f>
        <v>Aab</v>
      </c>
      <c r="C4426" t="str">
        <f>_xlfn.TEXTAFTER(Table2[[#This Row],[Kamp]],"- ")</f>
        <v>Benløse IF</v>
      </c>
      <c r="D4426">
        <v>45367</v>
      </c>
      <c r="E4426">
        <v>83643</v>
      </c>
      <c r="F4426">
        <v>20232024</v>
      </c>
      <c r="G4426" t="s">
        <v>418</v>
      </c>
      <c r="H4426" t="s">
        <v>669</v>
      </c>
      <c r="I4426" t="s">
        <v>678</v>
      </c>
      <c r="J4426">
        <v>3</v>
      </c>
      <c r="K4426">
        <v>31146</v>
      </c>
      <c r="L4426">
        <v>1</v>
      </c>
      <c r="M4426" t="s">
        <v>630</v>
      </c>
      <c r="N4426" t="s">
        <v>264</v>
      </c>
      <c r="O4426" t="s">
        <v>634</v>
      </c>
      <c r="P4426">
        <v>10</v>
      </c>
      <c r="Q4426" t="s">
        <v>634</v>
      </c>
      <c r="R4426">
        <f>SUMIFS(Table2[number],Table2[Event],"Goal",Table2[H/U],"HOME",Table2[GameID],Table2[[#This Row],[GameID]],Table2[GameTime],"&lt;="&amp;Table2[[#This Row],[GameTime]])</f>
        <v>6</v>
      </c>
      <c r="S4426">
        <f>SUMIFS(Table2[number],Table2[Event],"Goal",Table2[H/U],"AWAY",Table2[GameID],Table2[[#This Row],[GameID]],Table2[GameTime],"&lt;="&amp;Table2[[#This Row],[GameTime]])</f>
        <v>1</v>
      </c>
      <c r="T4426" t="str">
        <f>IF(Table2[[#This Row],[Event]]="Goal",Table2[[#This Row],[Hscore]]&amp;"-"&amp;Table2[[#This Row],[Uscore]],"")</f>
        <v>6-1</v>
      </c>
      <c r="U4426">
        <v>3199</v>
      </c>
      <c r="V4426" s="1">
        <f>Table2[[#This Row],[GameTime]]-(Table2[[#This Row],[period]]-1)*1200</f>
        <v>799</v>
      </c>
      <c r="W4426" s="1">
        <f>ROUNDDOWN(Table2[[#This Row],[Time]]/60,0)</f>
        <v>13</v>
      </c>
      <c r="X4426" s="1">
        <f>ROUNDDOWN((Table2[[#This Row],[Time]]/60-Table2[[#This Row],[Time2]])*60,0)</f>
        <v>19</v>
      </c>
      <c r="Y4426" s="1">
        <f>IF(Table2[[#This Row],[Time2]]&lt;10,0&amp;Table2[[#This Row],[Time2]],Table2[[#This Row],[Time2]])</f>
        <v>13</v>
      </c>
      <c r="Z4426" s="1">
        <f>IF(Table2[[#This Row],[Time3]]&lt;10,0&amp;Table2[[#This Row],[Time3]],Table2[[#This Row],[Time3]])</f>
        <v>19</v>
      </c>
      <c r="AA4426" s="2" t="str">
        <f>Table2[[#This Row],[Time4]]&amp;":"&amp;Table2[[#This Row],[Time5]]</f>
        <v>13:19</v>
      </c>
      <c r="AB4426" s="1" t="str" cm="1">
        <f t="array" ref="AB4426">IFERROR(IF(Table2[[#This Row],[code]]="","",_xlfn.IFS(AND(Table2[[#This Row],[code]]&lt;400,Table2[[#This Row],[code]]&lt;&gt;""),2,Table2[[#This Row],[code]]&gt;500,4)),"")</f>
        <v/>
      </c>
      <c r="AC4426" s="1" t="str">
        <f>IF(Table2[[#This Row],[Event]]="Penalty",Table2[[#This Row],[number]],IF(Table2[[#This Row],[Event]]="Time-Out",401,""))</f>
        <v/>
      </c>
      <c r="AD4426" s="1">
        <f>ROW(A4425)</f>
        <v>4425</v>
      </c>
      <c r="AE4426" s="1">
        <f>COUNTIFS(Table2[GameID],Table2[[#This Row],[GameID]],Table2[Column1],"&lt;="&amp;Table2[[#This Row],[Column1]])-1</f>
        <v>8</v>
      </c>
    </row>
    <row r="4427" spans="1:31" x14ac:dyDescent="0.45">
      <c r="A4427" t="s">
        <v>610</v>
      </c>
      <c r="B4427" t="str">
        <f>_xlfn.TEXTBEFORE(Table2[[#This Row],[Kamp]]," - ")</f>
        <v>Aab</v>
      </c>
      <c r="C4427" t="str">
        <f>_xlfn.TEXTAFTER(Table2[[#This Row],[Kamp]],"- ")</f>
        <v>Benløse IF</v>
      </c>
      <c r="D4427">
        <v>45367</v>
      </c>
      <c r="E4427">
        <v>83643</v>
      </c>
      <c r="F4427">
        <v>20232024</v>
      </c>
      <c r="G4427" t="s">
        <v>418</v>
      </c>
      <c r="H4427" t="s">
        <v>658</v>
      </c>
      <c r="I4427" t="s">
        <v>677</v>
      </c>
      <c r="J4427">
        <v>3</v>
      </c>
      <c r="K4427">
        <v>31137</v>
      </c>
      <c r="L4427">
        <v>0</v>
      </c>
      <c r="M4427" t="s">
        <v>631</v>
      </c>
      <c r="N4427" t="s">
        <v>192</v>
      </c>
      <c r="O4427" t="s">
        <v>634</v>
      </c>
      <c r="P4427">
        <v>32</v>
      </c>
      <c r="Q4427" t="s">
        <v>634</v>
      </c>
      <c r="R4427">
        <f>SUMIFS(Table2[number],Table2[Event],"Goal",Table2[H/U],"HOME",Table2[GameID],Table2[[#This Row],[GameID]],Table2[GameTime],"&lt;="&amp;Table2[[#This Row],[GameTime]])</f>
        <v>6</v>
      </c>
      <c r="S4427">
        <f>SUMIFS(Table2[number],Table2[Event],"Goal",Table2[H/U],"AWAY",Table2[GameID],Table2[[#This Row],[GameID]],Table2[GameTime],"&lt;="&amp;Table2[[#This Row],[GameTime]])</f>
        <v>1</v>
      </c>
      <c r="T4427" t="str">
        <f>IF(Table2[[#This Row],[Event]]="Goal",Table2[[#This Row],[Hscore]]&amp;"-"&amp;Table2[[#This Row],[Uscore]],"")</f>
        <v/>
      </c>
      <c r="U4427">
        <v>3221</v>
      </c>
      <c r="V4427" s="1">
        <f>Table2[[#This Row],[GameTime]]-(Table2[[#This Row],[period]]-1)*1200</f>
        <v>821</v>
      </c>
      <c r="W4427" s="1">
        <f>ROUNDDOWN(Table2[[#This Row],[Time]]/60,0)</f>
        <v>13</v>
      </c>
      <c r="X4427" s="1">
        <f>ROUNDDOWN((Table2[[#This Row],[Time]]/60-Table2[[#This Row],[Time2]])*60,0)</f>
        <v>41</v>
      </c>
      <c r="Y4427" s="1">
        <f>IF(Table2[[#This Row],[Time2]]&lt;10,0&amp;Table2[[#This Row],[Time2]],Table2[[#This Row],[Time2]])</f>
        <v>13</v>
      </c>
      <c r="Z4427" s="1">
        <f>IF(Table2[[#This Row],[Time3]]&lt;10,0&amp;Table2[[#This Row],[Time3]],Table2[[#This Row],[Time3]])</f>
        <v>41</v>
      </c>
      <c r="AA4427" s="2" t="str">
        <f>Table2[[#This Row],[Time4]]&amp;":"&amp;Table2[[#This Row],[Time5]]</f>
        <v>13:41</v>
      </c>
      <c r="AB4427" s="1" cm="1">
        <f t="array" ref="AB4427">IFERROR(IF(Table2[[#This Row],[code]]="","",_xlfn.IFS(AND(Table2[[#This Row],[code]]&lt;400,Table2[[#This Row],[code]]&lt;&gt;""),2,Table2[[#This Row],[code]]&gt;500,4)),"")</f>
        <v>2</v>
      </c>
      <c r="AC4427" s="1">
        <f>IF(Table2[[#This Row],[Event]]="Penalty",Table2[[#This Row],[number]],IF(Table2[[#This Row],[Event]]="Time-Out",401,""))</f>
        <v>0</v>
      </c>
      <c r="AD4427" s="1">
        <f>ROW(A4426)</f>
        <v>4426</v>
      </c>
      <c r="AE4427" s="1">
        <f>COUNTIFS(Table2[GameID],Table2[[#This Row],[GameID]],Table2[Column1],"&lt;="&amp;Table2[[#This Row],[Column1]])-1</f>
        <v>9</v>
      </c>
    </row>
    <row r="4428" spans="1:31" x14ac:dyDescent="0.45">
      <c r="A4428" t="s">
        <v>610</v>
      </c>
      <c r="B4428" t="str">
        <f>_xlfn.TEXTBEFORE(Table2[[#This Row],[Kamp]]," - ")</f>
        <v>Aab</v>
      </c>
      <c r="C4428" t="str">
        <f>_xlfn.TEXTAFTER(Table2[[#This Row],[Kamp]],"- ")</f>
        <v>Benløse IF</v>
      </c>
      <c r="D4428">
        <v>45367</v>
      </c>
      <c r="E4428">
        <v>83643</v>
      </c>
      <c r="F4428">
        <v>20232024</v>
      </c>
      <c r="G4428" t="s">
        <v>418</v>
      </c>
      <c r="H4428" t="s">
        <v>658</v>
      </c>
      <c r="I4428" t="s">
        <v>677</v>
      </c>
      <c r="J4428">
        <v>3</v>
      </c>
      <c r="K4428">
        <v>31137</v>
      </c>
      <c r="L4428">
        <v>1</v>
      </c>
      <c r="M4428" t="s">
        <v>630</v>
      </c>
      <c r="N4428" t="s">
        <v>29</v>
      </c>
      <c r="O4428" t="s">
        <v>36</v>
      </c>
      <c r="P4428">
        <v>44</v>
      </c>
      <c r="Q4428">
        <v>87</v>
      </c>
      <c r="R4428">
        <f>SUMIFS(Table2[number],Table2[Event],"Goal",Table2[H/U],"HOME",Table2[GameID],Table2[[#This Row],[GameID]],Table2[GameTime],"&lt;="&amp;Table2[[#This Row],[GameTime]])</f>
        <v>6</v>
      </c>
      <c r="S4428">
        <f>SUMIFS(Table2[number],Table2[Event],"Goal",Table2[H/U],"AWAY",Table2[GameID],Table2[[#This Row],[GameID]],Table2[GameTime],"&lt;="&amp;Table2[[#This Row],[GameTime]])</f>
        <v>2</v>
      </c>
      <c r="T4428" t="str">
        <f>IF(Table2[[#This Row],[Event]]="Goal",Table2[[#This Row],[Hscore]]&amp;"-"&amp;Table2[[#This Row],[Uscore]],"")</f>
        <v>6-2</v>
      </c>
      <c r="U4428">
        <v>3250</v>
      </c>
      <c r="V4428" s="1">
        <f>Table2[[#This Row],[GameTime]]-(Table2[[#This Row],[period]]-1)*1200</f>
        <v>850</v>
      </c>
      <c r="W4428" s="1">
        <f>ROUNDDOWN(Table2[[#This Row],[Time]]/60,0)</f>
        <v>14</v>
      </c>
      <c r="X4428" s="1">
        <f>ROUNDDOWN((Table2[[#This Row],[Time]]/60-Table2[[#This Row],[Time2]])*60,0)</f>
        <v>9</v>
      </c>
      <c r="Y4428" s="1">
        <f>IF(Table2[[#This Row],[Time2]]&lt;10,0&amp;Table2[[#This Row],[Time2]],Table2[[#This Row],[Time2]])</f>
        <v>14</v>
      </c>
      <c r="Z4428" s="1" t="str">
        <f>IF(Table2[[#This Row],[Time3]]&lt;10,0&amp;Table2[[#This Row],[Time3]],Table2[[#This Row],[Time3]])</f>
        <v>09</v>
      </c>
      <c r="AA4428" s="2" t="str">
        <f>Table2[[#This Row],[Time4]]&amp;":"&amp;Table2[[#This Row],[Time5]]</f>
        <v>14:09</v>
      </c>
      <c r="AB4428" s="1" t="str" cm="1">
        <f t="array" ref="AB4428">IFERROR(IF(Table2[[#This Row],[code]]="","",_xlfn.IFS(AND(Table2[[#This Row],[code]]&lt;400,Table2[[#This Row],[code]]&lt;&gt;""),2,Table2[[#This Row],[code]]&gt;500,4)),"")</f>
        <v/>
      </c>
      <c r="AC4428" s="1" t="str">
        <f>IF(Table2[[#This Row],[Event]]="Penalty",Table2[[#This Row],[number]],IF(Table2[[#This Row],[Event]]="Time-Out",401,""))</f>
        <v/>
      </c>
      <c r="AD4428" s="1">
        <f>ROW(A4427)</f>
        <v>4427</v>
      </c>
      <c r="AE4428" s="1">
        <f>COUNTIFS(Table2[GameID],Table2[[#This Row],[GameID]],Table2[Column1],"&lt;="&amp;Table2[[#This Row],[Column1]])-1</f>
        <v>10</v>
      </c>
    </row>
    <row r="4429" spans="1:31" x14ac:dyDescent="0.45">
      <c r="A4429" t="s">
        <v>451</v>
      </c>
      <c r="B4429" t="str">
        <f>_xlfn.TEXTBEFORE(Table2[[#This Row],[Kamp]]," - ")</f>
        <v>Sunds Seahawks</v>
      </c>
      <c r="C4429" t="str">
        <f>_xlfn.TEXTAFTER(Table2[[#This Row],[Kamp]],"- ")</f>
        <v>Hvidovre Attack</v>
      </c>
      <c r="D4429">
        <v>45374</v>
      </c>
      <c r="E4429">
        <v>83644</v>
      </c>
      <c r="F4429">
        <v>20232024</v>
      </c>
      <c r="G4429" t="s">
        <v>418</v>
      </c>
      <c r="H4429" t="s">
        <v>668</v>
      </c>
      <c r="I4429" t="s">
        <v>678</v>
      </c>
      <c r="J4429">
        <v>1</v>
      </c>
      <c r="K4429">
        <v>31144</v>
      </c>
      <c r="L4429">
        <v>1</v>
      </c>
      <c r="M4429" t="s">
        <v>630</v>
      </c>
      <c r="N4429" t="s">
        <v>218</v>
      </c>
      <c r="O4429" t="s">
        <v>634</v>
      </c>
      <c r="P4429">
        <v>17</v>
      </c>
      <c r="Q4429" t="s">
        <v>634</v>
      </c>
      <c r="R4429">
        <f>SUMIFS(Table2[number],Table2[Event],"Goal",Table2[H/U],"HOME",Table2[GameID],Table2[[#This Row],[GameID]],Table2[GameTime],"&lt;="&amp;Table2[[#This Row],[GameTime]])</f>
        <v>1</v>
      </c>
      <c r="S4429">
        <f>SUMIFS(Table2[number],Table2[Event],"Goal",Table2[H/U],"AWAY",Table2[GameID],Table2[[#This Row],[GameID]],Table2[GameTime],"&lt;="&amp;Table2[[#This Row],[GameTime]])</f>
        <v>0</v>
      </c>
      <c r="T4429" t="str">
        <f>IF(Table2[[#This Row],[Event]]="Goal",Table2[[#This Row],[Hscore]]&amp;"-"&amp;Table2[[#This Row],[Uscore]],"")</f>
        <v>1-0</v>
      </c>
      <c r="U4429">
        <v>394</v>
      </c>
      <c r="V4429" s="1">
        <f>Table2[[#This Row],[GameTime]]-(Table2[[#This Row],[period]]-1)*1200</f>
        <v>394</v>
      </c>
      <c r="W4429" s="1">
        <f>ROUNDDOWN(Table2[[#This Row],[Time]]/60,0)</f>
        <v>6</v>
      </c>
      <c r="X4429" s="1">
        <f>ROUNDDOWN((Table2[[#This Row],[Time]]/60-Table2[[#This Row],[Time2]])*60,0)</f>
        <v>34</v>
      </c>
      <c r="Y4429" s="1" t="str">
        <f>IF(Table2[[#This Row],[Time2]]&lt;10,0&amp;Table2[[#This Row],[Time2]],Table2[[#This Row],[Time2]])</f>
        <v>06</v>
      </c>
      <c r="Z4429" s="1">
        <f>IF(Table2[[#This Row],[Time3]]&lt;10,0&amp;Table2[[#This Row],[Time3]],Table2[[#This Row],[Time3]])</f>
        <v>34</v>
      </c>
      <c r="AA4429" s="2" t="str">
        <f>Table2[[#This Row],[Time4]]&amp;":"&amp;Table2[[#This Row],[Time5]]</f>
        <v>06:34</v>
      </c>
      <c r="AB4429" s="1" t="str" cm="1">
        <f t="array" ref="AB4429">IFERROR(IF(Table2[[#This Row],[code]]="","",_xlfn.IFS(AND(Table2[[#This Row],[code]]&lt;400,Table2[[#This Row],[code]]&lt;&gt;""),2,Table2[[#This Row],[code]]&gt;500,4)),"")</f>
        <v/>
      </c>
      <c r="AC4429" s="1" t="str">
        <f>IF(Table2[[#This Row],[Event]]="Penalty",Table2[[#This Row],[number]],IF(Table2[[#This Row],[Event]]="Time-Out",401,""))</f>
        <v/>
      </c>
      <c r="AD4429" s="1">
        <f>ROW(A4428)</f>
        <v>4428</v>
      </c>
      <c r="AE4429" s="1">
        <f>COUNTIFS(Table2[GameID],Table2[[#This Row],[GameID]],Table2[Column1],"&lt;="&amp;Table2[[#This Row],[Column1]])-1</f>
        <v>0</v>
      </c>
    </row>
    <row r="4430" spans="1:31" x14ac:dyDescent="0.45">
      <c r="A4430" t="s">
        <v>451</v>
      </c>
      <c r="B4430" t="str">
        <f>_xlfn.TEXTBEFORE(Table2[[#This Row],[Kamp]]," - ")</f>
        <v>Sunds Seahawks</v>
      </c>
      <c r="C4430" t="str">
        <f>_xlfn.TEXTAFTER(Table2[[#This Row],[Kamp]],"- ")</f>
        <v>Hvidovre Attack</v>
      </c>
      <c r="D4430">
        <v>45374</v>
      </c>
      <c r="E4430">
        <v>83644</v>
      </c>
      <c r="F4430">
        <v>20232024</v>
      </c>
      <c r="G4430" t="s">
        <v>418</v>
      </c>
      <c r="H4430" t="s">
        <v>659</v>
      </c>
      <c r="I4430" t="s">
        <v>677</v>
      </c>
      <c r="J4430">
        <v>1</v>
      </c>
      <c r="K4430">
        <v>31138</v>
      </c>
      <c r="L4430">
        <v>1</v>
      </c>
      <c r="M4430" t="s">
        <v>630</v>
      </c>
      <c r="N4430" t="s">
        <v>71</v>
      </c>
      <c r="O4430" t="s">
        <v>634</v>
      </c>
      <c r="P4430">
        <v>55</v>
      </c>
      <c r="Q4430" t="s">
        <v>634</v>
      </c>
      <c r="R4430">
        <f>SUMIFS(Table2[number],Table2[Event],"Goal",Table2[H/U],"HOME",Table2[GameID],Table2[[#This Row],[GameID]],Table2[GameTime],"&lt;="&amp;Table2[[#This Row],[GameTime]])</f>
        <v>1</v>
      </c>
      <c r="S4430">
        <f>SUMIFS(Table2[number],Table2[Event],"Goal",Table2[H/U],"AWAY",Table2[GameID],Table2[[#This Row],[GameID]],Table2[GameTime],"&lt;="&amp;Table2[[#This Row],[GameTime]])</f>
        <v>1</v>
      </c>
      <c r="T4430" t="str">
        <f>IF(Table2[[#This Row],[Event]]="Goal",Table2[[#This Row],[Hscore]]&amp;"-"&amp;Table2[[#This Row],[Uscore]],"")</f>
        <v>1-1</v>
      </c>
      <c r="U4430">
        <v>614</v>
      </c>
      <c r="V4430" s="1">
        <f>Table2[[#This Row],[GameTime]]-(Table2[[#This Row],[period]]-1)*1200</f>
        <v>614</v>
      </c>
      <c r="W4430" s="1">
        <f>ROUNDDOWN(Table2[[#This Row],[Time]]/60,0)</f>
        <v>10</v>
      </c>
      <c r="X4430" s="1">
        <f>ROUNDDOWN((Table2[[#This Row],[Time]]/60-Table2[[#This Row],[Time2]])*60,0)</f>
        <v>14</v>
      </c>
      <c r="Y4430" s="1">
        <f>IF(Table2[[#This Row],[Time2]]&lt;10,0&amp;Table2[[#This Row],[Time2]],Table2[[#This Row],[Time2]])</f>
        <v>10</v>
      </c>
      <c r="Z4430" s="1">
        <f>IF(Table2[[#This Row],[Time3]]&lt;10,0&amp;Table2[[#This Row],[Time3]],Table2[[#This Row],[Time3]])</f>
        <v>14</v>
      </c>
      <c r="AA4430" s="2" t="str">
        <f>Table2[[#This Row],[Time4]]&amp;":"&amp;Table2[[#This Row],[Time5]]</f>
        <v>10:14</v>
      </c>
      <c r="AB4430" s="1" t="str" cm="1">
        <f t="array" ref="AB4430">IFERROR(IF(Table2[[#This Row],[code]]="","",_xlfn.IFS(AND(Table2[[#This Row],[code]]&lt;400,Table2[[#This Row],[code]]&lt;&gt;""),2,Table2[[#This Row],[code]]&gt;500,4)),"")</f>
        <v/>
      </c>
      <c r="AC4430" s="1" t="str">
        <f>IF(Table2[[#This Row],[Event]]="Penalty",Table2[[#This Row],[number]],IF(Table2[[#This Row],[Event]]="Time-Out",401,""))</f>
        <v/>
      </c>
      <c r="AD4430" s="1">
        <f>ROW(A4429)</f>
        <v>4429</v>
      </c>
      <c r="AE4430" s="1">
        <f>COUNTIFS(Table2[GameID],Table2[[#This Row],[GameID]],Table2[Column1],"&lt;="&amp;Table2[[#This Row],[Column1]])-1</f>
        <v>1</v>
      </c>
    </row>
    <row r="4431" spans="1:31" x14ac:dyDescent="0.45">
      <c r="A4431" t="s">
        <v>451</v>
      </c>
      <c r="B4431" t="str">
        <f>_xlfn.TEXTBEFORE(Table2[[#This Row],[Kamp]]," - ")</f>
        <v>Sunds Seahawks</v>
      </c>
      <c r="C4431" t="str">
        <f>_xlfn.TEXTAFTER(Table2[[#This Row],[Kamp]],"- ")</f>
        <v>Hvidovre Attack</v>
      </c>
      <c r="D4431">
        <v>45374</v>
      </c>
      <c r="E4431">
        <v>83644</v>
      </c>
      <c r="F4431">
        <v>20232024</v>
      </c>
      <c r="G4431" t="s">
        <v>418</v>
      </c>
      <c r="H4431" t="s">
        <v>659</v>
      </c>
      <c r="I4431" t="s">
        <v>677</v>
      </c>
      <c r="J4431">
        <v>1</v>
      </c>
      <c r="K4431">
        <v>31138</v>
      </c>
      <c r="L4431">
        <v>207</v>
      </c>
      <c r="M4431" t="s">
        <v>631</v>
      </c>
      <c r="N4431" t="s">
        <v>42</v>
      </c>
      <c r="O4431" t="s">
        <v>634</v>
      </c>
      <c r="P4431">
        <v>8</v>
      </c>
      <c r="Q4431" t="s">
        <v>634</v>
      </c>
      <c r="R4431">
        <f>SUMIFS(Table2[number],Table2[Event],"Goal",Table2[H/U],"HOME",Table2[GameID],Table2[[#This Row],[GameID]],Table2[GameTime],"&lt;="&amp;Table2[[#This Row],[GameTime]])</f>
        <v>1</v>
      </c>
      <c r="S4431">
        <f>SUMIFS(Table2[number],Table2[Event],"Goal",Table2[H/U],"AWAY",Table2[GameID],Table2[[#This Row],[GameID]],Table2[GameTime],"&lt;="&amp;Table2[[#This Row],[GameTime]])</f>
        <v>1</v>
      </c>
      <c r="T4431" t="str">
        <f>IF(Table2[[#This Row],[Event]]="Goal",Table2[[#This Row],[Hscore]]&amp;"-"&amp;Table2[[#This Row],[Uscore]],"")</f>
        <v/>
      </c>
      <c r="U4431">
        <v>766</v>
      </c>
      <c r="V4431" s="1">
        <f>Table2[[#This Row],[GameTime]]-(Table2[[#This Row],[period]]-1)*1200</f>
        <v>766</v>
      </c>
      <c r="W4431" s="1">
        <f>ROUNDDOWN(Table2[[#This Row],[Time]]/60,0)</f>
        <v>12</v>
      </c>
      <c r="X4431" s="1">
        <f>ROUNDDOWN((Table2[[#This Row],[Time]]/60-Table2[[#This Row],[Time2]])*60,0)</f>
        <v>46</v>
      </c>
      <c r="Y4431" s="1">
        <f>IF(Table2[[#This Row],[Time2]]&lt;10,0&amp;Table2[[#This Row],[Time2]],Table2[[#This Row],[Time2]])</f>
        <v>12</v>
      </c>
      <c r="Z4431" s="1">
        <f>IF(Table2[[#This Row],[Time3]]&lt;10,0&amp;Table2[[#This Row],[Time3]],Table2[[#This Row],[Time3]])</f>
        <v>46</v>
      </c>
      <c r="AA4431" s="2" t="str">
        <f>Table2[[#This Row],[Time4]]&amp;":"&amp;Table2[[#This Row],[Time5]]</f>
        <v>12:46</v>
      </c>
      <c r="AB4431" s="1" cm="1">
        <f t="array" ref="AB4431">IFERROR(IF(Table2[[#This Row],[code]]="","",_xlfn.IFS(AND(Table2[[#This Row],[code]]&lt;400,Table2[[#This Row],[code]]&lt;&gt;""),2,Table2[[#This Row],[code]]&gt;500,4)),"")</f>
        <v>2</v>
      </c>
      <c r="AC4431" s="1">
        <f>IF(Table2[[#This Row],[Event]]="Penalty",Table2[[#This Row],[number]],IF(Table2[[#This Row],[Event]]="Time-Out",401,""))</f>
        <v>207</v>
      </c>
      <c r="AD4431" s="1">
        <f>ROW(A4430)</f>
        <v>4430</v>
      </c>
      <c r="AE4431" s="1">
        <f>COUNTIFS(Table2[GameID],Table2[[#This Row],[GameID]],Table2[Column1],"&lt;="&amp;Table2[[#This Row],[Column1]])-1</f>
        <v>2</v>
      </c>
    </row>
    <row r="4432" spans="1:31" x14ac:dyDescent="0.45">
      <c r="A4432" t="s">
        <v>451</v>
      </c>
      <c r="B4432" t="str">
        <f>_xlfn.TEXTBEFORE(Table2[[#This Row],[Kamp]]," - ")</f>
        <v>Sunds Seahawks</v>
      </c>
      <c r="C4432" t="str">
        <f>_xlfn.TEXTAFTER(Table2[[#This Row],[Kamp]],"- ")</f>
        <v>Hvidovre Attack</v>
      </c>
      <c r="D4432">
        <v>45374</v>
      </c>
      <c r="E4432">
        <v>83644</v>
      </c>
      <c r="F4432">
        <v>20232024</v>
      </c>
      <c r="G4432" t="s">
        <v>418</v>
      </c>
      <c r="H4432" t="s">
        <v>659</v>
      </c>
      <c r="I4432" t="s">
        <v>677</v>
      </c>
      <c r="J4432">
        <v>1</v>
      </c>
      <c r="K4432">
        <v>31138</v>
      </c>
      <c r="L4432">
        <v>215</v>
      </c>
      <c r="M4432" t="s">
        <v>631</v>
      </c>
      <c r="N4432" t="s">
        <v>60</v>
      </c>
      <c r="O4432" t="s">
        <v>634</v>
      </c>
      <c r="P4432">
        <v>4</v>
      </c>
      <c r="Q4432" t="s">
        <v>634</v>
      </c>
      <c r="R4432">
        <f>SUMIFS(Table2[number],Table2[Event],"Goal",Table2[H/U],"HOME",Table2[GameID],Table2[[#This Row],[GameID]],Table2[GameTime],"&lt;="&amp;Table2[[#This Row],[GameTime]])</f>
        <v>1</v>
      </c>
      <c r="S4432">
        <f>SUMIFS(Table2[number],Table2[Event],"Goal",Table2[H/U],"AWAY",Table2[GameID],Table2[[#This Row],[GameID]],Table2[GameTime],"&lt;="&amp;Table2[[#This Row],[GameTime]])</f>
        <v>1</v>
      </c>
      <c r="T4432" t="str">
        <f>IF(Table2[[#This Row],[Event]]="Goal",Table2[[#This Row],[Hscore]]&amp;"-"&amp;Table2[[#This Row],[Uscore]],"")</f>
        <v/>
      </c>
      <c r="U4432">
        <v>834</v>
      </c>
      <c r="V4432" s="1">
        <f>Table2[[#This Row],[GameTime]]-(Table2[[#This Row],[period]]-1)*1200</f>
        <v>834</v>
      </c>
      <c r="W4432" s="1">
        <f>ROUNDDOWN(Table2[[#This Row],[Time]]/60,0)</f>
        <v>13</v>
      </c>
      <c r="X4432" s="1">
        <f>ROUNDDOWN((Table2[[#This Row],[Time]]/60-Table2[[#This Row],[Time2]])*60,0)</f>
        <v>54</v>
      </c>
      <c r="Y4432" s="1">
        <f>IF(Table2[[#This Row],[Time2]]&lt;10,0&amp;Table2[[#This Row],[Time2]],Table2[[#This Row],[Time2]])</f>
        <v>13</v>
      </c>
      <c r="Z4432" s="1">
        <f>IF(Table2[[#This Row],[Time3]]&lt;10,0&amp;Table2[[#This Row],[Time3]],Table2[[#This Row],[Time3]])</f>
        <v>54</v>
      </c>
      <c r="AA4432" s="2" t="str">
        <f>Table2[[#This Row],[Time4]]&amp;":"&amp;Table2[[#This Row],[Time5]]</f>
        <v>13:54</v>
      </c>
      <c r="AB4432" s="1" cm="1">
        <f t="array" ref="AB4432">IFERROR(IF(Table2[[#This Row],[code]]="","",_xlfn.IFS(AND(Table2[[#This Row],[code]]&lt;400,Table2[[#This Row],[code]]&lt;&gt;""),2,Table2[[#This Row],[code]]&gt;500,4)),"")</f>
        <v>2</v>
      </c>
      <c r="AC4432" s="1">
        <f>IF(Table2[[#This Row],[Event]]="Penalty",Table2[[#This Row],[number]],IF(Table2[[#This Row],[Event]]="Time-Out",401,""))</f>
        <v>215</v>
      </c>
      <c r="AD4432" s="1">
        <f>ROW(A4431)</f>
        <v>4431</v>
      </c>
      <c r="AE4432" s="1">
        <f>COUNTIFS(Table2[GameID],Table2[[#This Row],[GameID]],Table2[Column1],"&lt;="&amp;Table2[[#This Row],[Column1]])-1</f>
        <v>3</v>
      </c>
    </row>
    <row r="4433" spans="1:31" x14ac:dyDescent="0.45">
      <c r="A4433" t="s">
        <v>451</v>
      </c>
      <c r="B4433" t="str">
        <f>_xlfn.TEXTBEFORE(Table2[[#This Row],[Kamp]]," - ")</f>
        <v>Sunds Seahawks</v>
      </c>
      <c r="C4433" t="str">
        <f>_xlfn.TEXTAFTER(Table2[[#This Row],[Kamp]],"- ")</f>
        <v>Hvidovre Attack</v>
      </c>
      <c r="D4433">
        <v>45374</v>
      </c>
      <c r="E4433">
        <v>83644</v>
      </c>
      <c r="F4433">
        <v>20232024</v>
      </c>
      <c r="G4433" t="s">
        <v>418</v>
      </c>
      <c r="H4433" t="s">
        <v>668</v>
      </c>
      <c r="I4433" t="s">
        <v>678</v>
      </c>
      <c r="J4433">
        <v>1</v>
      </c>
      <c r="K4433">
        <v>31144</v>
      </c>
      <c r="L4433">
        <v>1</v>
      </c>
      <c r="M4433" t="s">
        <v>630</v>
      </c>
      <c r="N4433" t="s">
        <v>219</v>
      </c>
      <c r="O4433" t="s">
        <v>228</v>
      </c>
      <c r="P4433">
        <v>23</v>
      </c>
      <c r="Q4433">
        <v>77</v>
      </c>
      <c r="R4433">
        <f>SUMIFS(Table2[number],Table2[Event],"Goal",Table2[H/U],"HOME",Table2[GameID],Table2[[#This Row],[GameID]],Table2[GameTime],"&lt;="&amp;Table2[[#This Row],[GameTime]])</f>
        <v>2</v>
      </c>
      <c r="S4433">
        <f>SUMIFS(Table2[number],Table2[Event],"Goal",Table2[H/U],"AWAY",Table2[GameID],Table2[[#This Row],[GameID]],Table2[GameTime],"&lt;="&amp;Table2[[#This Row],[GameTime]])</f>
        <v>1</v>
      </c>
      <c r="T4433" t="str">
        <f>IF(Table2[[#This Row],[Event]]="Goal",Table2[[#This Row],[Hscore]]&amp;"-"&amp;Table2[[#This Row],[Uscore]],"")</f>
        <v>2-1</v>
      </c>
      <c r="U4433">
        <v>852</v>
      </c>
      <c r="V4433" s="1">
        <f>Table2[[#This Row],[GameTime]]-(Table2[[#This Row],[period]]-1)*1200</f>
        <v>852</v>
      </c>
      <c r="W4433" s="1">
        <f>ROUNDDOWN(Table2[[#This Row],[Time]]/60,0)</f>
        <v>14</v>
      </c>
      <c r="X4433" s="1">
        <f>ROUNDDOWN((Table2[[#This Row],[Time]]/60-Table2[[#This Row],[Time2]])*60,0)</f>
        <v>12</v>
      </c>
      <c r="Y4433" s="1">
        <f>IF(Table2[[#This Row],[Time2]]&lt;10,0&amp;Table2[[#This Row],[Time2]],Table2[[#This Row],[Time2]])</f>
        <v>14</v>
      </c>
      <c r="Z4433" s="1">
        <f>IF(Table2[[#This Row],[Time3]]&lt;10,0&amp;Table2[[#This Row],[Time3]],Table2[[#This Row],[Time3]])</f>
        <v>12</v>
      </c>
      <c r="AA4433" s="2" t="str">
        <f>Table2[[#This Row],[Time4]]&amp;":"&amp;Table2[[#This Row],[Time5]]</f>
        <v>14:12</v>
      </c>
      <c r="AB4433" s="1" t="str" cm="1">
        <f t="array" ref="AB4433">IFERROR(IF(Table2[[#This Row],[code]]="","",_xlfn.IFS(AND(Table2[[#This Row],[code]]&lt;400,Table2[[#This Row],[code]]&lt;&gt;""),2,Table2[[#This Row],[code]]&gt;500,4)),"")</f>
        <v/>
      </c>
      <c r="AC4433" s="1" t="str">
        <f>IF(Table2[[#This Row],[Event]]="Penalty",Table2[[#This Row],[number]],IF(Table2[[#This Row],[Event]]="Time-Out",401,""))</f>
        <v/>
      </c>
      <c r="AD4433" s="1">
        <f>ROW(A4432)</f>
        <v>4432</v>
      </c>
      <c r="AE4433" s="1">
        <f>COUNTIFS(Table2[GameID],Table2[[#This Row],[GameID]],Table2[Column1],"&lt;="&amp;Table2[[#This Row],[Column1]])-1</f>
        <v>4</v>
      </c>
    </row>
    <row r="4434" spans="1:31" x14ac:dyDescent="0.45">
      <c r="A4434" t="s">
        <v>451</v>
      </c>
      <c r="B4434" t="str">
        <f>_xlfn.TEXTBEFORE(Table2[[#This Row],[Kamp]]," - ")</f>
        <v>Sunds Seahawks</v>
      </c>
      <c r="C4434" t="str">
        <f>_xlfn.TEXTAFTER(Table2[[#This Row],[Kamp]],"- ")</f>
        <v>Hvidovre Attack</v>
      </c>
      <c r="D4434">
        <v>45374</v>
      </c>
      <c r="E4434">
        <v>83644</v>
      </c>
      <c r="F4434">
        <v>20232024</v>
      </c>
      <c r="G4434" t="s">
        <v>418</v>
      </c>
      <c r="H4434" t="s">
        <v>659</v>
      </c>
      <c r="I4434" t="s">
        <v>677</v>
      </c>
      <c r="J4434">
        <v>1</v>
      </c>
      <c r="K4434">
        <v>31138</v>
      </c>
      <c r="L4434">
        <v>1</v>
      </c>
      <c r="M4434" t="s">
        <v>630</v>
      </c>
      <c r="N4434" t="s">
        <v>281</v>
      </c>
      <c r="O4434" t="s">
        <v>634</v>
      </c>
      <c r="P4434">
        <v>13</v>
      </c>
      <c r="Q4434" t="s">
        <v>634</v>
      </c>
      <c r="R4434">
        <f>SUMIFS(Table2[number],Table2[Event],"Goal",Table2[H/U],"HOME",Table2[GameID],Table2[[#This Row],[GameID]],Table2[GameTime],"&lt;="&amp;Table2[[#This Row],[GameTime]])</f>
        <v>2</v>
      </c>
      <c r="S4434">
        <f>SUMIFS(Table2[number],Table2[Event],"Goal",Table2[H/U],"AWAY",Table2[GameID],Table2[[#This Row],[GameID]],Table2[GameTime],"&lt;="&amp;Table2[[#This Row],[GameTime]])</f>
        <v>2</v>
      </c>
      <c r="T4434" t="str">
        <f>IF(Table2[[#This Row],[Event]]="Goal",Table2[[#This Row],[Hscore]]&amp;"-"&amp;Table2[[#This Row],[Uscore]],"")</f>
        <v>2-2</v>
      </c>
      <c r="U4434">
        <v>950</v>
      </c>
      <c r="V4434" s="1">
        <f>Table2[[#This Row],[GameTime]]-(Table2[[#This Row],[period]]-1)*1200</f>
        <v>950</v>
      </c>
      <c r="W4434" s="1">
        <f>ROUNDDOWN(Table2[[#This Row],[Time]]/60,0)</f>
        <v>15</v>
      </c>
      <c r="X4434" s="1">
        <f>ROUNDDOWN((Table2[[#This Row],[Time]]/60-Table2[[#This Row],[Time2]])*60,0)</f>
        <v>50</v>
      </c>
      <c r="Y4434" s="1">
        <f>IF(Table2[[#This Row],[Time2]]&lt;10,0&amp;Table2[[#This Row],[Time2]],Table2[[#This Row],[Time2]])</f>
        <v>15</v>
      </c>
      <c r="Z4434" s="1">
        <f>IF(Table2[[#This Row],[Time3]]&lt;10,0&amp;Table2[[#This Row],[Time3]],Table2[[#This Row],[Time3]])</f>
        <v>50</v>
      </c>
      <c r="AA4434" s="2" t="str">
        <f>Table2[[#This Row],[Time4]]&amp;":"&amp;Table2[[#This Row],[Time5]]</f>
        <v>15:50</v>
      </c>
      <c r="AB4434" s="1" t="str" cm="1">
        <f t="array" ref="AB4434">IFERROR(IF(Table2[[#This Row],[code]]="","",_xlfn.IFS(AND(Table2[[#This Row],[code]]&lt;400,Table2[[#This Row],[code]]&lt;&gt;""),2,Table2[[#This Row],[code]]&gt;500,4)),"")</f>
        <v/>
      </c>
      <c r="AC4434" s="1" t="str">
        <f>IF(Table2[[#This Row],[Event]]="Penalty",Table2[[#This Row],[number]],IF(Table2[[#This Row],[Event]]="Time-Out",401,""))</f>
        <v/>
      </c>
      <c r="AD4434" s="1">
        <f>ROW(A4433)</f>
        <v>4433</v>
      </c>
      <c r="AE4434" s="1">
        <f>COUNTIFS(Table2[GameID],Table2[[#This Row],[GameID]],Table2[Column1],"&lt;="&amp;Table2[[#This Row],[Column1]])-1</f>
        <v>5</v>
      </c>
    </row>
    <row r="4435" spans="1:31" x14ac:dyDescent="0.45">
      <c r="A4435" t="s">
        <v>451</v>
      </c>
      <c r="B4435" t="str">
        <f>_xlfn.TEXTBEFORE(Table2[[#This Row],[Kamp]]," - ")</f>
        <v>Sunds Seahawks</v>
      </c>
      <c r="C4435" t="str">
        <f>_xlfn.TEXTAFTER(Table2[[#This Row],[Kamp]],"- ")</f>
        <v>Hvidovre Attack</v>
      </c>
      <c r="D4435">
        <v>45374</v>
      </c>
      <c r="E4435">
        <v>83644</v>
      </c>
      <c r="F4435">
        <v>20232024</v>
      </c>
      <c r="G4435" t="s">
        <v>418</v>
      </c>
      <c r="H4435" t="s">
        <v>659</v>
      </c>
      <c r="I4435" t="s">
        <v>677</v>
      </c>
      <c r="J4435">
        <v>1</v>
      </c>
      <c r="K4435">
        <v>31138</v>
      </c>
      <c r="L4435">
        <v>1</v>
      </c>
      <c r="M4435" t="s">
        <v>630</v>
      </c>
      <c r="N4435" t="s">
        <v>128</v>
      </c>
      <c r="O4435" t="s">
        <v>68</v>
      </c>
      <c r="P4435">
        <v>12</v>
      </c>
      <c r="Q4435">
        <v>25</v>
      </c>
      <c r="R4435">
        <f>SUMIFS(Table2[number],Table2[Event],"Goal",Table2[H/U],"HOME",Table2[GameID],Table2[[#This Row],[GameID]],Table2[GameTime],"&lt;="&amp;Table2[[#This Row],[GameTime]])</f>
        <v>2</v>
      </c>
      <c r="S4435">
        <f>SUMIFS(Table2[number],Table2[Event],"Goal",Table2[H/U],"AWAY",Table2[GameID],Table2[[#This Row],[GameID]],Table2[GameTime],"&lt;="&amp;Table2[[#This Row],[GameTime]])</f>
        <v>3</v>
      </c>
      <c r="T4435" t="str">
        <f>IF(Table2[[#This Row],[Event]]="Goal",Table2[[#This Row],[Hscore]]&amp;"-"&amp;Table2[[#This Row],[Uscore]],"")</f>
        <v>2-3</v>
      </c>
      <c r="U4435">
        <v>1198</v>
      </c>
      <c r="V4435" s="1">
        <f>Table2[[#This Row],[GameTime]]-(Table2[[#This Row],[period]]-1)*1200</f>
        <v>1198</v>
      </c>
      <c r="W4435" s="1">
        <f>ROUNDDOWN(Table2[[#This Row],[Time]]/60,0)</f>
        <v>19</v>
      </c>
      <c r="X4435" s="1">
        <f>ROUNDDOWN((Table2[[#This Row],[Time]]/60-Table2[[#This Row],[Time2]])*60,0)</f>
        <v>57</v>
      </c>
      <c r="Y4435" s="1">
        <f>IF(Table2[[#This Row],[Time2]]&lt;10,0&amp;Table2[[#This Row],[Time2]],Table2[[#This Row],[Time2]])</f>
        <v>19</v>
      </c>
      <c r="Z4435" s="1">
        <f>IF(Table2[[#This Row],[Time3]]&lt;10,0&amp;Table2[[#This Row],[Time3]],Table2[[#This Row],[Time3]])</f>
        <v>57</v>
      </c>
      <c r="AA4435" s="2" t="str">
        <f>Table2[[#This Row],[Time4]]&amp;":"&amp;Table2[[#This Row],[Time5]]</f>
        <v>19:57</v>
      </c>
      <c r="AB4435" s="1" t="str" cm="1">
        <f t="array" ref="AB4435">IFERROR(IF(Table2[[#This Row],[code]]="","",_xlfn.IFS(AND(Table2[[#This Row],[code]]&lt;400,Table2[[#This Row],[code]]&lt;&gt;""),2,Table2[[#This Row],[code]]&gt;500,4)),"")</f>
        <v/>
      </c>
      <c r="AC4435" s="1" t="str">
        <f>IF(Table2[[#This Row],[Event]]="Penalty",Table2[[#This Row],[number]],IF(Table2[[#This Row],[Event]]="Time-Out",401,""))</f>
        <v/>
      </c>
      <c r="AD4435" s="1">
        <f>ROW(A4434)</f>
        <v>4434</v>
      </c>
      <c r="AE4435" s="1">
        <f>COUNTIFS(Table2[GameID],Table2[[#This Row],[GameID]],Table2[Column1],"&lt;="&amp;Table2[[#This Row],[Column1]])-1</f>
        <v>6</v>
      </c>
    </row>
    <row r="4436" spans="1:31" x14ac:dyDescent="0.45">
      <c r="A4436" t="s">
        <v>451</v>
      </c>
      <c r="B4436" t="str">
        <f>_xlfn.TEXTBEFORE(Table2[[#This Row],[Kamp]]," - ")</f>
        <v>Sunds Seahawks</v>
      </c>
      <c r="C4436" t="str">
        <f>_xlfn.TEXTAFTER(Table2[[#This Row],[Kamp]],"- ")</f>
        <v>Hvidovre Attack</v>
      </c>
      <c r="D4436">
        <v>45374</v>
      </c>
      <c r="E4436">
        <v>83644</v>
      </c>
      <c r="F4436">
        <v>20232024</v>
      </c>
      <c r="G4436" t="s">
        <v>418</v>
      </c>
      <c r="H4436" t="s">
        <v>668</v>
      </c>
      <c r="I4436" t="s">
        <v>678</v>
      </c>
      <c r="J4436">
        <v>2</v>
      </c>
      <c r="K4436">
        <v>31144</v>
      </c>
      <c r="L4436">
        <v>1</v>
      </c>
      <c r="M4436" t="s">
        <v>630</v>
      </c>
      <c r="N4436" t="s">
        <v>50</v>
      </c>
      <c r="O4436" t="s">
        <v>228</v>
      </c>
      <c r="P4436">
        <v>63</v>
      </c>
      <c r="Q4436">
        <v>77</v>
      </c>
      <c r="R4436">
        <f>SUMIFS(Table2[number],Table2[Event],"Goal",Table2[H/U],"HOME",Table2[GameID],Table2[[#This Row],[GameID]],Table2[GameTime],"&lt;="&amp;Table2[[#This Row],[GameTime]])</f>
        <v>3</v>
      </c>
      <c r="S4436">
        <f>SUMIFS(Table2[number],Table2[Event],"Goal",Table2[H/U],"AWAY",Table2[GameID],Table2[[#This Row],[GameID]],Table2[GameTime],"&lt;="&amp;Table2[[#This Row],[GameTime]])</f>
        <v>3</v>
      </c>
      <c r="T4436" t="str">
        <f>IF(Table2[[#This Row],[Event]]="Goal",Table2[[#This Row],[Hscore]]&amp;"-"&amp;Table2[[#This Row],[Uscore]],"")</f>
        <v>3-3</v>
      </c>
      <c r="U4436">
        <v>1362</v>
      </c>
      <c r="V4436" s="1">
        <f>Table2[[#This Row],[GameTime]]-(Table2[[#This Row],[period]]-1)*1200</f>
        <v>162</v>
      </c>
      <c r="W4436" s="1">
        <f>ROUNDDOWN(Table2[[#This Row],[Time]]/60,0)</f>
        <v>2</v>
      </c>
      <c r="X4436" s="1">
        <f>ROUNDDOWN((Table2[[#This Row],[Time]]/60-Table2[[#This Row],[Time2]])*60,0)</f>
        <v>42</v>
      </c>
      <c r="Y4436" s="1" t="str">
        <f>IF(Table2[[#This Row],[Time2]]&lt;10,0&amp;Table2[[#This Row],[Time2]],Table2[[#This Row],[Time2]])</f>
        <v>02</v>
      </c>
      <c r="Z4436" s="1">
        <f>IF(Table2[[#This Row],[Time3]]&lt;10,0&amp;Table2[[#This Row],[Time3]],Table2[[#This Row],[Time3]])</f>
        <v>42</v>
      </c>
      <c r="AA4436" s="2" t="str">
        <f>Table2[[#This Row],[Time4]]&amp;":"&amp;Table2[[#This Row],[Time5]]</f>
        <v>02:42</v>
      </c>
      <c r="AB4436" s="1" t="str" cm="1">
        <f t="array" ref="AB4436">IFERROR(IF(Table2[[#This Row],[code]]="","",_xlfn.IFS(AND(Table2[[#This Row],[code]]&lt;400,Table2[[#This Row],[code]]&lt;&gt;""),2,Table2[[#This Row],[code]]&gt;500,4)),"")</f>
        <v/>
      </c>
      <c r="AC4436" s="1" t="str">
        <f>IF(Table2[[#This Row],[Event]]="Penalty",Table2[[#This Row],[number]],IF(Table2[[#This Row],[Event]]="Time-Out",401,""))</f>
        <v/>
      </c>
      <c r="AD4436" s="1">
        <f>ROW(A4435)</f>
        <v>4435</v>
      </c>
      <c r="AE4436" s="1">
        <f>COUNTIFS(Table2[GameID],Table2[[#This Row],[GameID]],Table2[Column1],"&lt;="&amp;Table2[[#This Row],[Column1]])-1</f>
        <v>7</v>
      </c>
    </row>
    <row r="4437" spans="1:31" x14ac:dyDescent="0.45">
      <c r="A4437" t="s">
        <v>451</v>
      </c>
      <c r="B4437" t="str">
        <f>_xlfn.TEXTBEFORE(Table2[[#This Row],[Kamp]]," - ")</f>
        <v>Sunds Seahawks</v>
      </c>
      <c r="C4437" t="str">
        <f>_xlfn.TEXTAFTER(Table2[[#This Row],[Kamp]],"- ")</f>
        <v>Hvidovre Attack</v>
      </c>
      <c r="D4437">
        <v>45374</v>
      </c>
      <c r="E4437">
        <v>83644</v>
      </c>
      <c r="F4437">
        <v>20232024</v>
      </c>
      <c r="G4437" t="s">
        <v>418</v>
      </c>
      <c r="H4437" t="s">
        <v>668</v>
      </c>
      <c r="I4437" t="s">
        <v>678</v>
      </c>
      <c r="J4437">
        <v>2</v>
      </c>
      <c r="K4437">
        <v>31144</v>
      </c>
      <c r="L4437">
        <v>1</v>
      </c>
      <c r="M4437" t="s">
        <v>630</v>
      </c>
      <c r="N4437" t="s">
        <v>214</v>
      </c>
      <c r="O4437" t="s">
        <v>215</v>
      </c>
      <c r="P4437">
        <v>7</v>
      </c>
      <c r="Q4437">
        <v>9</v>
      </c>
      <c r="R4437">
        <f>SUMIFS(Table2[number],Table2[Event],"Goal",Table2[H/U],"HOME",Table2[GameID],Table2[[#This Row],[GameID]],Table2[GameTime],"&lt;="&amp;Table2[[#This Row],[GameTime]])</f>
        <v>4</v>
      </c>
      <c r="S4437">
        <f>SUMIFS(Table2[number],Table2[Event],"Goal",Table2[H/U],"AWAY",Table2[GameID],Table2[[#This Row],[GameID]],Table2[GameTime],"&lt;="&amp;Table2[[#This Row],[GameTime]])</f>
        <v>3</v>
      </c>
      <c r="T4437" t="str">
        <f>IF(Table2[[#This Row],[Event]]="Goal",Table2[[#This Row],[Hscore]]&amp;"-"&amp;Table2[[#This Row],[Uscore]],"")</f>
        <v>4-3</v>
      </c>
      <c r="U4437">
        <v>1932</v>
      </c>
      <c r="V4437" s="1">
        <f>Table2[[#This Row],[GameTime]]-(Table2[[#This Row],[period]]-1)*1200</f>
        <v>732</v>
      </c>
      <c r="W4437" s="1">
        <f>ROUNDDOWN(Table2[[#This Row],[Time]]/60,0)</f>
        <v>12</v>
      </c>
      <c r="X4437" s="1">
        <f>ROUNDDOWN((Table2[[#This Row],[Time]]/60-Table2[[#This Row],[Time2]])*60,0)</f>
        <v>12</v>
      </c>
      <c r="Y4437" s="1">
        <f>IF(Table2[[#This Row],[Time2]]&lt;10,0&amp;Table2[[#This Row],[Time2]],Table2[[#This Row],[Time2]])</f>
        <v>12</v>
      </c>
      <c r="Z4437" s="1">
        <f>IF(Table2[[#This Row],[Time3]]&lt;10,0&amp;Table2[[#This Row],[Time3]],Table2[[#This Row],[Time3]])</f>
        <v>12</v>
      </c>
      <c r="AA4437" s="2" t="str">
        <f>Table2[[#This Row],[Time4]]&amp;":"&amp;Table2[[#This Row],[Time5]]</f>
        <v>12:12</v>
      </c>
      <c r="AB4437" s="1" t="str" cm="1">
        <f t="array" ref="AB4437">IFERROR(IF(Table2[[#This Row],[code]]="","",_xlfn.IFS(AND(Table2[[#This Row],[code]]&lt;400,Table2[[#This Row],[code]]&lt;&gt;""),2,Table2[[#This Row],[code]]&gt;500,4)),"")</f>
        <v/>
      </c>
      <c r="AC4437" s="1" t="str">
        <f>IF(Table2[[#This Row],[Event]]="Penalty",Table2[[#This Row],[number]],IF(Table2[[#This Row],[Event]]="Time-Out",401,""))</f>
        <v/>
      </c>
      <c r="AD4437" s="1">
        <f>ROW(A4436)</f>
        <v>4436</v>
      </c>
      <c r="AE4437" s="1">
        <f>COUNTIFS(Table2[GameID],Table2[[#This Row],[GameID]],Table2[Column1],"&lt;="&amp;Table2[[#This Row],[Column1]])-1</f>
        <v>8</v>
      </c>
    </row>
    <row r="4438" spans="1:31" x14ac:dyDescent="0.45">
      <c r="A4438" t="s">
        <v>451</v>
      </c>
      <c r="B4438" t="str">
        <f>_xlfn.TEXTBEFORE(Table2[[#This Row],[Kamp]]," - ")</f>
        <v>Sunds Seahawks</v>
      </c>
      <c r="C4438" t="str">
        <f>_xlfn.TEXTAFTER(Table2[[#This Row],[Kamp]],"- ")</f>
        <v>Hvidovre Attack</v>
      </c>
      <c r="D4438">
        <v>45374</v>
      </c>
      <c r="E4438">
        <v>83644</v>
      </c>
      <c r="F4438">
        <v>20232024</v>
      </c>
      <c r="G4438" t="s">
        <v>418</v>
      </c>
      <c r="H4438" t="s">
        <v>668</v>
      </c>
      <c r="I4438" t="s">
        <v>678</v>
      </c>
      <c r="J4438">
        <v>2</v>
      </c>
      <c r="K4438">
        <v>31144</v>
      </c>
      <c r="L4438">
        <v>1</v>
      </c>
      <c r="M4438" t="s">
        <v>630</v>
      </c>
      <c r="N4438" t="s">
        <v>213</v>
      </c>
      <c r="O4438" t="s">
        <v>219</v>
      </c>
      <c r="P4438">
        <v>5</v>
      </c>
      <c r="Q4438">
        <v>23</v>
      </c>
      <c r="R4438">
        <f>SUMIFS(Table2[number],Table2[Event],"Goal",Table2[H/U],"HOME",Table2[GameID],Table2[[#This Row],[GameID]],Table2[GameTime],"&lt;="&amp;Table2[[#This Row],[GameTime]])</f>
        <v>5</v>
      </c>
      <c r="S4438">
        <f>SUMIFS(Table2[number],Table2[Event],"Goal",Table2[H/U],"AWAY",Table2[GameID],Table2[[#This Row],[GameID]],Table2[GameTime],"&lt;="&amp;Table2[[#This Row],[GameTime]])</f>
        <v>3</v>
      </c>
      <c r="T4438" t="str">
        <f>IF(Table2[[#This Row],[Event]]="Goal",Table2[[#This Row],[Hscore]]&amp;"-"&amp;Table2[[#This Row],[Uscore]],"")</f>
        <v>5-3</v>
      </c>
      <c r="U4438">
        <v>1948</v>
      </c>
      <c r="V4438" s="1">
        <f>Table2[[#This Row],[GameTime]]-(Table2[[#This Row],[period]]-1)*1200</f>
        <v>748</v>
      </c>
      <c r="W4438" s="1">
        <f>ROUNDDOWN(Table2[[#This Row],[Time]]/60,0)</f>
        <v>12</v>
      </c>
      <c r="X4438" s="1">
        <f>ROUNDDOWN((Table2[[#This Row],[Time]]/60-Table2[[#This Row],[Time2]])*60,0)</f>
        <v>28</v>
      </c>
      <c r="Y4438" s="1">
        <f>IF(Table2[[#This Row],[Time2]]&lt;10,0&amp;Table2[[#This Row],[Time2]],Table2[[#This Row],[Time2]])</f>
        <v>12</v>
      </c>
      <c r="Z4438" s="1">
        <f>IF(Table2[[#This Row],[Time3]]&lt;10,0&amp;Table2[[#This Row],[Time3]],Table2[[#This Row],[Time3]])</f>
        <v>28</v>
      </c>
      <c r="AA4438" s="2" t="str">
        <f>Table2[[#This Row],[Time4]]&amp;":"&amp;Table2[[#This Row],[Time5]]</f>
        <v>12:28</v>
      </c>
      <c r="AB4438" s="1" t="str" cm="1">
        <f t="array" ref="AB4438">IFERROR(IF(Table2[[#This Row],[code]]="","",_xlfn.IFS(AND(Table2[[#This Row],[code]]&lt;400,Table2[[#This Row],[code]]&lt;&gt;""),2,Table2[[#This Row],[code]]&gt;500,4)),"")</f>
        <v/>
      </c>
      <c r="AC4438" s="1" t="str">
        <f>IF(Table2[[#This Row],[Event]]="Penalty",Table2[[#This Row],[number]],IF(Table2[[#This Row],[Event]]="Time-Out",401,""))</f>
        <v/>
      </c>
      <c r="AD4438" s="1">
        <f>ROW(A4437)</f>
        <v>4437</v>
      </c>
      <c r="AE4438" s="1">
        <f>COUNTIFS(Table2[GameID],Table2[[#This Row],[GameID]],Table2[Column1],"&lt;="&amp;Table2[[#This Row],[Column1]])-1</f>
        <v>9</v>
      </c>
    </row>
    <row r="4439" spans="1:31" x14ac:dyDescent="0.45">
      <c r="A4439" t="s">
        <v>451</v>
      </c>
      <c r="B4439" t="str">
        <f>_xlfn.TEXTBEFORE(Table2[[#This Row],[Kamp]]," - ")</f>
        <v>Sunds Seahawks</v>
      </c>
      <c r="C4439" t="str">
        <f>_xlfn.TEXTAFTER(Table2[[#This Row],[Kamp]],"- ")</f>
        <v>Hvidovre Attack</v>
      </c>
      <c r="D4439">
        <v>45374</v>
      </c>
      <c r="E4439">
        <v>83644</v>
      </c>
      <c r="F4439">
        <v>20232024</v>
      </c>
      <c r="G4439" t="s">
        <v>418</v>
      </c>
      <c r="H4439" t="s">
        <v>659</v>
      </c>
      <c r="I4439" t="s">
        <v>677</v>
      </c>
      <c r="J4439">
        <v>2</v>
      </c>
      <c r="K4439">
        <v>31138</v>
      </c>
      <c r="L4439">
        <v>207</v>
      </c>
      <c r="M4439" t="s">
        <v>631</v>
      </c>
      <c r="N4439" t="s">
        <v>61</v>
      </c>
      <c r="O4439" t="s">
        <v>634</v>
      </c>
      <c r="P4439">
        <v>6</v>
      </c>
      <c r="Q4439" t="s">
        <v>634</v>
      </c>
      <c r="R4439">
        <f>SUMIFS(Table2[number],Table2[Event],"Goal",Table2[H/U],"HOME",Table2[GameID],Table2[[#This Row],[GameID]],Table2[GameTime],"&lt;="&amp;Table2[[#This Row],[GameTime]])</f>
        <v>5</v>
      </c>
      <c r="S4439">
        <f>SUMIFS(Table2[number],Table2[Event],"Goal",Table2[H/U],"AWAY",Table2[GameID],Table2[[#This Row],[GameID]],Table2[GameTime],"&lt;="&amp;Table2[[#This Row],[GameTime]])</f>
        <v>3</v>
      </c>
      <c r="T4439" t="str">
        <f>IF(Table2[[#This Row],[Event]]="Goal",Table2[[#This Row],[Hscore]]&amp;"-"&amp;Table2[[#This Row],[Uscore]],"")</f>
        <v/>
      </c>
      <c r="U4439">
        <v>2391</v>
      </c>
      <c r="V4439" s="1">
        <f>Table2[[#This Row],[GameTime]]-(Table2[[#This Row],[period]]-1)*1200</f>
        <v>1191</v>
      </c>
      <c r="W4439" s="1">
        <f>ROUNDDOWN(Table2[[#This Row],[Time]]/60,0)</f>
        <v>19</v>
      </c>
      <c r="X4439" s="1">
        <f>ROUNDDOWN((Table2[[#This Row],[Time]]/60-Table2[[#This Row],[Time2]])*60,0)</f>
        <v>51</v>
      </c>
      <c r="Y4439" s="1">
        <f>IF(Table2[[#This Row],[Time2]]&lt;10,0&amp;Table2[[#This Row],[Time2]],Table2[[#This Row],[Time2]])</f>
        <v>19</v>
      </c>
      <c r="Z4439" s="1">
        <f>IF(Table2[[#This Row],[Time3]]&lt;10,0&amp;Table2[[#This Row],[Time3]],Table2[[#This Row],[Time3]])</f>
        <v>51</v>
      </c>
      <c r="AA4439" s="2" t="str">
        <f>Table2[[#This Row],[Time4]]&amp;":"&amp;Table2[[#This Row],[Time5]]</f>
        <v>19:51</v>
      </c>
      <c r="AB4439" s="1" cm="1">
        <f t="array" ref="AB4439">IFERROR(IF(Table2[[#This Row],[code]]="","",_xlfn.IFS(AND(Table2[[#This Row],[code]]&lt;400,Table2[[#This Row],[code]]&lt;&gt;""),2,Table2[[#This Row],[code]]&gt;500,4)),"")</f>
        <v>2</v>
      </c>
      <c r="AC4439" s="1">
        <f>IF(Table2[[#This Row],[Event]]="Penalty",Table2[[#This Row],[number]],IF(Table2[[#This Row],[Event]]="Time-Out",401,""))</f>
        <v>207</v>
      </c>
      <c r="AD4439" s="1">
        <f>ROW(A4438)</f>
        <v>4438</v>
      </c>
      <c r="AE4439" s="1">
        <f>COUNTIFS(Table2[GameID],Table2[[#This Row],[GameID]],Table2[Column1],"&lt;="&amp;Table2[[#This Row],[Column1]])-1</f>
        <v>10</v>
      </c>
    </row>
    <row r="4440" spans="1:31" x14ac:dyDescent="0.45">
      <c r="A4440" t="s">
        <v>451</v>
      </c>
      <c r="B4440" t="str">
        <f>_xlfn.TEXTBEFORE(Table2[[#This Row],[Kamp]]," - ")</f>
        <v>Sunds Seahawks</v>
      </c>
      <c r="C4440" t="str">
        <f>_xlfn.TEXTAFTER(Table2[[#This Row],[Kamp]],"- ")</f>
        <v>Hvidovre Attack</v>
      </c>
      <c r="D4440">
        <v>45374</v>
      </c>
      <c r="E4440">
        <v>83644</v>
      </c>
      <c r="F4440">
        <v>20232024</v>
      </c>
      <c r="G4440" t="s">
        <v>418</v>
      </c>
      <c r="H4440" t="s">
        <v>659</v>
      </c>
      <c r="I4440" t="s">
        <v>677</v>
      </c>
      <c r="J4440">
        <v>3</v>
      </c>
      <c r="K4440">
        <v>31138</v>
      </c>
      <c r="L4440">
        <v>208</v>
      </c>
      <c r="M4440" t="s">
        <v>631</v>
      </c>
      <c r="N4440" t="s">
        <v>128</v>
      </c>
      <c r="O4440" t="s">
        <v>634</v>
      </c>
      <c r="P4440">
        <v>12</v>
      </c>
      <c r="Q4440" t="s">
        <v>634</v>
      </c>
      <c r="R4440">
        <f>SUMIFS(Table2[number],Table2[Event],"Goal",Table2[H/U],"HOME",Table2[GameID],Table2[[#This Row],[GameID]],Table2[GameTime],"&lt;="&amp;Table2[[#This Row],[GameTime]])</f>
        <v>5</v>
      </c>
      <c r="S4440">
        <f>SUMIFS(Table2[number],Table2[Event],"Goal",Table2[H/U],"AWAY",Table2[GameID],Table2[[#This Row],[GameID]],Table2[GameTime],"&lt;="&amp;Table2[[#This Row],[GameTime]])</f>
        <v>3</v>
      </c>
      <c r="T4440" t="str">
        <f>IF(Table2[[#This Row],[Event]]="Goal",Table2[[#This Row],[Hscore]]&amp;"-"&amp;Table2[[#This Row],[Uscore]],"")</f>
        <v/>
      </c>
      <c r="U4440">
        <v>2473</v>
      </c>
      <c r="V4440" s="1">
        <f>Table2[[#This Row],[GameTime]]-(Table2[[#This Row],[period]]-1)*1200</f>
        <v>73</v>
      </c>
      <c r="W4440" s="1">
        <f>ROUNDDOWN(Table2[[#This Row],[Time]]/60,0)</f>
        <v>1</v>
      </c>
      <c r="X4440" s="1">
        <f>ROUNDDOWN((Table2[[#This Row],[Time]]/60-Table2[[#This Row],[Time2]])*60,0)</f>
        <v>13</v>
      </c>
      <c r="Y4440" s="1" t="str">
        <f>IF(Table2[[#This Row],[Time2]]&lt;10,0&amp;Table2[[#This Row],[Time2]],Table2[[#This Row],[Time2]])</f>
        <v>01</v>
      </c>
      <c r="Z4440" s="1">
        <f>IF(Table2[[#This Row],[Time3]]&lt;10,0&amp;Table2[[#This Row],[Time3]],Table2[[#This Row],[Time3]])</f>
        <v>13</v>
      </c>
      <c r="AA4440" s="2" t="str">
        <f>Table2[[#This Row],[Time4]]&amp;":"&amp;Table2[[#This Row],[Time5]]</f>
        <v>01:13</v>
      </c>
      <c r="AB4440" s="1" cm="1">
        <f t="array" ref="AB4440">IFERROR(IF(Table2[[#This Row],[code]]="","",_xlfn.IFS(AND(Table2[[#This Row],[code]]&lt;400,Table2[[#This Row],[code]]&lt;&gt;""),2,Table2[[#This Row],[code]]&gt;500,4)),"")</f>
        <v>2</v>
      </c>
      <c r="AC4440" s="1">
        <f>IF(Table2[[#This Row],[Event]]="Penalty",Table2[[#This Row],[number]],IF(Table2[[#This Row],[Event]]="Time-Out",401,""))</f>
        <v>208</v>
      </c>
      <c r="AD4440" s="1">
        <f>ROW(A4439)</f>
        <v>4439</v>
      </c>
      <c r="AE4440" s="1">
        <f>COUNTIFS(Table2[GameID],Table2[[#This Row],[GameID]],Table2[Column1],"&lt;="&amp;Table2[[#This Row],[Column1]])-1</f>
        <v>11</v>
      </c>
    </row>
    <row r="4441" spans="1:31" x14ac:dyDescent="0.45">
      <c r="A4441" t="s">
        <v>451</v>
      </c>
      <c r="B4441" t="str">
        <f>_xlfn.TEXTBEFORE(Table2[[#This Row],[Kamp]]," - ")</f>
        <v>Sunds Seahawks</v>
      </c>
      <c r="C4441" t="str">
        <f>_xlfn.TEXTAFTER(Table2[[#This Row],[Kamp]],"- ")</f>
        <v>Hvidovre Attack</v>
      </c>
      <c r="D4441">
        <v>45374</v>
      </c>
      <c r="E4441">
        <v>83644</v>
      </c>
      <c r="F4441">
        <v>20232024</v>
      </c>
      <c r="G4441" t="s">
        <v>418</v>
      </c>
      <c r="H4441" t="s">
        <v>668</v>
      </c>
      <c r="I4441" t="s">
        <v>678</v>
      </c>
      <c r="J4441">
        <v>3</v>
      </c>
      <c r="K4441">
        <v>31144</v>
      </c>
      <c r="L4441">
        <v>1</v>
      </c>
      <c r="M4441" t="s">
        <v>630</v>
      </c>
      <c r="N4441" t="s">
        <v>213</v>
      </c>
      <c r="O4441" t="s">
        <v>218</v>
      </c>
      <c r="P4441">
        <v>5</v>
      </c>
      <c r="Q4441">
        <v>17</v>
      </c>
      <c r="R4441">
        <f>SUMIFS(Table2[number],Table2[Event],"Goal",Table2[H/U],"HOME",Table2[GameID],Table2[[#This Row],[GameID]],Table2[GameTime],"&lt;="&amp;Table2[[#This Row],[GameTime]])</f>
        <v>6</v>
      </c>
      <c r="S4441">
        <f>SUMIFS(Table2[number],Table2[Event],"Goal",Table2[H/U],"AWAY",Table2[GameID],Table2[[#This Row],[GameID]],Table2[GameTime],"&lt;="&amp;Table2[[#This Row],[GameTime]])</f>
        <v>3</v>
      </c>
      <c r="T4441" t="str">
        <f>IF(Table2[[#This Row],[Event]]="Goal",Table2[[#This Row],[Hscore]]&amp;"-"&amp;Table2[[#This Row],[Uscore]],"")</f>
        <v>6-3</v>
      </c>
      <c r="U4441">
        <v>2704</v>
      </c>
      <c r="V4441" s="1">
        <f>Table2[[#This Row],[GameTime]]-(Table2[[#This Row],[period]]-1)*1200</f>
        <v>304</v>
      </c>
      <c r="W4441" s="1">
        <f>ROUNDDOWN(Table2[[#This Row],[Time]]/60,0)</f>
        <v>5</v>
      </c>
      <c r="X4441" s="1">
        <f>ROUNDDOWN((Table2[[#This Row],[Time]]/60-Table2[[#This Row],[Time2]])*60,0)</f>
        <v>3</v>
      </c>
      <c r="Y4441" s="1" t="str">
        <f>IF(Table2[[#This Row],[Time2]]&lt;10,0&amp;Table2[[#This Row],[Time2]],Table2[[#This Row],[Time2]])</f>
        <v>05</v>
      </c>
      <c r="Z4441" s="1" t="str">
        <f>IF(Table2[[#This Row],[Time3]]&lt;10,0&amp;Table2[[#This Row],[Time3]],Table2[[#This Row],[Time3]])</f>
        <v>03</v>
      </c>
      <c r="AA4441" s="2" t="str">
        <f>Table2[[#This Row],[Time4]]&amp;":"&amp;Table2[[#This Row],[Time5]]</f>
        <v>05:03</v>
      </c>
      <c r="AB4441" s="1" t="str" cm="1">
        <f t="array" ref="AB4441">IFERROR(IF(Table2[[#This Row],[code]]="","",_xlfn.IFS(AND(Table2[[#This Row],[code]]&lt;400,Table2[[#This Row],[code]]&lt;&gt;""),2,Table2[[#This Row],[code]]&gt;500,4)),"")</f>
        <v/>
      </c>
      <c r="AC4441" s="1" t="str">
        <f>IF(Table2[[#This Row],[Event]]="Penalty",Table2[[#This Row],[number]],IF(Table2[[#This Row],[Event]]="Time-Out",401,""))</f>
        <v/>
      </c>
      <c r="AD4441" s="1">
        <f>ROW(A4440)</f>
        <v>4440</v>
      </c>
      <c r="AE4441" s="1">
        <f>COUNTIFS(Table2[GameID],Table2[[#This Row],[GameID]],Table2[Column1],"&lt;="&amp;Table2[[#This Row],[Column1]])-1</f>
        <v>12</v>
      </c>
    </row>
    <row r="4442" spans="1:31" x14ac:dyDescent="0.45">
      <c r="A4442" t="s">
        <v>451</v>
      </c>
      <c r="B4442" t="str">
        <f>_xlfn.TEXTBEFORE(Table2[[#This Row],[Kamp]]," - ")</f>
        <v>Sunds Seahawks</v>
      </c>
      <c r="C4442" t="str">
        <f>_xlfn.TEXTAFTER(Table2[[#This Row],[Kamp]],"- ")</f>
        <v>Hvidovre Attack</v>
      </c>
      <c r="D4442">
        <v>45374</v>
      </c>
      <c r="E4442">
        <v>83644</v>
      </c>
      <c r="F4442">
        <v>20232024</v>
      </c>
      <c r="G4442" t="s">
        <v>418</v>
      </c>
      <c r="H4442" t="s">
        <v>668</v>
      </c>
      <c r="I4442" t="s">
        <v>678</v>
      </c>
      <c r="J4442">
        <v>3</v>
      </c>
      <c r="K4442">
        <v>31144</v>
      </c>
      <c r="L4442">
        <v>1</v>
      </c>
      <c r="M4442" t="s">
        <v>630</v>
      </c>
      <c r="N4442" t="s">
        <v>228</v>
      </c>
      <c r="O4442" t="s">
        <v>50</v>
      </c>
      <c r="P4442">
        <v>77</v>
      </c>
      <c r="Q4442">
        <v>63</v>
      </c>
      <c r="R4442">
        <f>SUMIFS(Table2[number],Table2[Event],"Goal",Table2[H/U],"HOME",Table2[GameID],Table2[[#This Row],[GameID]],Table2[GameTime],"&lt;="&amp;Table2[[#This Row],[GameTime]])</f>
        <v>7</v>
      </c>
      <c r="S4442">
        <f>SUMIFS(Table2[number],Table2[Event],"Goal",Table2[H/U],"AWAY",Table2[GameID],Table2[[#This Row],[GameID]],Table2[GameTime],"&lt;="&amp;Table2[[#This Row],[GameTime]])</f>
        <v>3</v>
      </c>
      <c r="T4442" t="str">
        <f>IF(Table2[[#This Row],[Event]]="Goal",Table2[[#This Row],[Hscore]]&amp;"-"&amp;Table2[[#This Row],[Uscore]],"")</f>
        <v>7-3</v>
      </c>
      <c r="U4442">
        <v>2744</v>
      </c>
      <c r="V4442" s="1">
        <f>Table2[[#This Row],[GameTime]]-(Table2[[#This Row],[period]]-1)*1200</f>
        <v>344</v>
      </c>
      <c r="W4442" s="1">
        <f>ROUNDDOWN(Table2[[#This Row],[Time]]/60,0)</f>
        <v>5</v>
      </c>
      <c r="X4442" s="1">
        <f>ROUNDDOWN((Table2[[#This Row],[Time]]/60-Table2[[#This Row],[Time2]])*60,0)</f>
        <v>44</v>
      </c>
      <c r="Y4442" s="1" t="str">
        <f>IF(Table2[[#This Row],[Time2]]&lt;10,0&amp;Table2[[#This Row],[Time2]],Table2[[#This Row],[Time2]])</f>
        <v>05</v>
      </c>
      <c r="Z4442" s="1">
        <f>IF(Table2[[#This Row],[Time3]]&lt;10,0&amp;Table2[[#This Row],[Time3]],Table2[[#This Row],[Time3]])</f>
        <v>44</v>
      </c>
      <c r="AA4442" s="2" t="str">
        <f>Table2[[#This Row],[Time4]]&amp;":"&amp;Table2[[#This Row],[Time5]]</f>
        <v>05:44</v>
      </c>
      <c r="AB4442" s="1" t="str" cm="1">
        <f t="array" ref="AB4442">IFERROR(IF(Table2[[#This Row],[code]]="","",_xlfn.IFS(AND(Table2[[#This Row],[code]]&lt;400,Table2[[#This Row],[code]]&lt;&gt;""),2,Table2[[#This Row],[code]]&gt;500,4)),"")</f>
        <v/>
      </c>
      <c r="AC4442" s="1" t="str">
        <f>IF(Table2[[#This Row],[Event]]="Penalty",Table2[[#This Row],[number]],IF(Table2[[#This Row],[Event]]="Time-Out",401,""))</f>
        <v/>
      </c>
      <c r="AD4442" s="1">
        <f>ROW(A4441)</f>
        <v>4441</v>
      </c>
      <c r="AE4442" s="1">
        <f>COUNTIFS(Table2[GameID],Table2[[#This Row],[GameID]],Table2[Column1],"&lt;="&amp;Table2[[#This Row],[Column1]])-1</f>
        <v>13</v>
      </c>
    </row>
    <row r="4443" spans="1:31" x14ac:dyDescent="0.45">
      <c r="A4443" t="s">
        <v>451</v>
      </c>
      <c r="B4443" t="str">
        <f>_xlfn.TEXTBEFORE(Table2[[#This Row],[Kamp]]," - ")</f>
        <v>Sunds Seahawks</v>
      </c>
      <c r="C4443" t="str">
        <f>_xlfn.TEXTAFTER(Table2[[#This Row],[Kamp]],"- ")</f>
        <v>Hvidovre Attack</v>
      </c>
      <c r="D4443">
        <v>45374</v>
      </c>
      <c r="E4443">
        <v>83644</v>
      </c>
      <c r="F4443">
        <v>20232024</v>
      </c>
      <c r="G4443" t="s">
        <v>418</v>
      </c>
      <c r="H4443" t="s">
        <v>659</v>
      </c>
      <c r="I4443" t="s">
        <v>677</v>
      </c>
      <c r="J4443">
        <v>3</v>
      </c>
      <c r="K4443">
        <v>31138</v>
      </c>
      <c r="L4443">
        <v>207</v>
      </c>
      <c r="M4443" t="s">
        <v>631</v>
      </c>
      <c r="N4443" t="s">
        <v>191</v>
      </c>
      <c r="O4443" t="s">
        <v>634</v>
      </c>
      <c r="P4443">
        <v>89</v>
      </c>
      <c r="Q4443" t="s">
        <v>634</v>
      </c>
      <c r="R4443">
        <f>SUMIFS(Table2[number],Table2[Event],"Goal",Table2[H/U],"HOME",Table2[GameID],Table2[[#This Row],[GameID]],Table2[GameTime],"&lt;="&amp;Table2[[#This Row],[GameTime]])</f>
        <v>7</v>
      </c>
      <c r="S4443">
        <f>SUMIFS(Table2[number],Table2[Event],"Goal",Table2[H/U],"AWAY",Table2[GameID],Table2[[#This Row],[GameID]],Table2[GameTime],"&lt;="&amp;Table2[[#This Row],[GameTime]])</f>
        <v>3</v>
      </c>
      <c r="T4443" t="str">
        <f>IF(Table2[[#This Row],[Event]]="Goal",Table2[[#This Row],[Hscore]]&amp;"-"&amp;Table2[[#This Row],[Uscore]],"")</f>
        <v/>
      </c>
      <c r="U4443">
        <v>3144</v>
      </c>
      <c r="V4443" s="1">
        <f>Table2[[#This Row],[GameTime]]-(Table2[[#This Row],[period]]-1)*1200</f>
        <v>744</v>
      </c>
      <c r="W4443" s="1">
        <f>ROUNDDOWN(Table2[[#This Row],[Time]]/60,0)</f>
        <v>12</v>
      </c>
      <c r="X4443" s="1">
        <f>ROUNDDOWN((Table2[[#This Row],[Time]]/60-Table2[[#This Row],[Time2]])*60,0)</f>
        <v>24</v>
      </c>
      <c r="Y4443" s="1">
        <f>IF(Table2[[#This Row],[Time2]]&lt;10,0&amp;Table2[[#This Row],[Time2]],Table2[[#This Row],[Time2]])</f>
        <v>12</v>
      </c>
      <c r="Z4443" s="1">
        <f>IF(Table2[[#This Row],[Time3]]&lt;10,0&amp;Table2[[#This Row],[Time3]],Table2[[#This Row],[Time3]])</f>
        <v>24</v>
      </c>
      <c r="AA4443" s="2" t="str">
        <f>Table2[[#This Row],[Time4]]&amp;":"&amp;Table2[[#This Row],[Time5]]</f>
        <v>12:24</v>
      </c>
      <c r="AB4443" s="1" cm="1">
        <f t="array" ref="AB4443">IFERROR(IF(Table2[[#This Row],[code]]="","",_xlfn.IFS(AND(Table2[[#This Row],[code]]&lt;400,Table2[[#This Row],[code]]&lt;&gt;""),2,Table2[[#This Row],[code]]&gt;500,4)),"")</f>
        <v>2</v>
      </c>
      <c r="AC4443" s="1">
        <f>IF(Table2[[#This Row],[Event]]="Penalty",Table2[[#This Row],[number]],IF(Table2[[#This Row],[Event]]="Time-Out",401,""))</f>
        <v>207</v>
      </c>
      <c r="AD4443" s="1">
        <f>ROW(A4442)</f>
        <v>4442</v>
      </c>
      <c r="AE4443" s="1">
        <f>COUNTIFS(Table2[GameID],Table2[[#This Row],[GameID]],Table2[Column1],"&lt;="&amp;Table2[[#This Row],[Column1]])-1</f>
        <v>14</v>
      </c>
    </row>
    <row r="4444" spans="1:31" x14ac:dyDescent="0.45">
      <c r="A4444" t="s">
        <v>451</v>
      </c>
      <c r="B4444" t="str">
        <f>_xlfn.TEXTBEFORE(Table2[[#This Row],[Kamp]]," - ")</f>
        <v>Sunds Seahawks</v>
      </c>
      <c r="C4444" t="str">
        <f>_xlfn.TEXTAFTER(Table2[[#This Row],[Kamp]],"- ")</f>
        <v>Hvidovre Attack</v>
      </c>
      <c r="D4444">
        <v>45374</v>
      </c>
      <c r="E4444">
        <v>83644</v>
      </c>
      <c r="F4444">
        <v>20232024</v>
      </c>
      <c r="G4444" t="s">
        <v>418</v>
      </c>
      <c r="H4444" t="s">
        <v>668</v>
      </c>
      <c r="I4444" t="s">
        <v>678</v>
      </c>
      <c r="J4444">
        <v>3</v>
      </c>
      <c r="K4444">
        <v>31144</v>
      </c>
      <c r="L4444">
        <v>1</v>
      </c>
      <c r="M4444" t="s">
        <v>630</v>
      </c>
      <c r="N4444" t="s">
        <v>224</v>
      </c>
      <c r="O4444" t="s">
        <v>227</v>
      </c>
      <c r="P4444">
        <v>18</v>
      </c>
      <c r="Q4444">
        <v>74</v>
      </c>
      <c r="R4444">
        <f>SUMIFS(Table2[number],Table2[Event],"Goal",Table2[H/U],"HOME",Table2[GameID],Table2[[#This Row],[GameID]],Table2[GameTime],"&lt;="&amp;Table2[[#This Row],[GameTime]])</f>
        <v>8</v>
      </c>
      <c r="S4444">
        <f>SUMIFS(Table2[number],Table2[Event],"Goal",Table2[H/U],"AWAY",Table2[GameID],Table2[[#This Row],[GameID]],Table2[GameTime],"&lt;="&amp;Table2[[#This Row],[GameTime]])</f>
        <v>3</v>
      </c>
      <c r="T4444" t="str">
        <f>IF(Table2[[#This Row],[Event]]="Goal",Table2[[#This Row],[Hscore]]&amp;"-"&amp;Table2[[#This Row],[Uscore]],"")</f>
        <v>8-3</v>
      </c>
      <c r="U4444">
        <v>3319</v>
      </c>
      <c r="V4444" s="1">
        <f>Table2[[#This Row],[GameTime]]-(Table2[[#This Row],[period]]-1)*1200</f>
        <v>919</v>
      </c>
      <c r="W4444" s="1">
        <f>ROUNDDOWN(Table2[[#This Row],[Time]]/60,0)</f>
        <v>15</v>
      </c>
      <c r="X4444" s="1">
        <f>ROUNDDOWN((Table2[[#This Row],[Time]]/60-Table2[[#This Row],[Time2]])*60,0)</f>
        <v>19</v>
      </c>
      <c r="Y4444" s="1">
        <f>IF(Table2[[#This Row],[Time2]]&lt;10,0&amp;Table2[[#This Row],[Time2]],Table2[[#This Row],[Time2]])</f>
        <v>15</v>
      </c>
      <c r="Z4444" s="1">
        <f>IF(Table2[[#This Row],[Time3]]&lt;10,0&amp;Table2[[#This Row],[Time3]],Table2[[#This Row],[Time3]])</f>
        <v>19</v>
      </c>
      <c r="AA4444" s="2" t="str">
        <f>Table2[[#This Row],[Time4]]&amp;":"&amp;Table2[[#This Row],[Time5]]</f>
        <v>15:19</v>
      </c>
      <c r="AB4444" s="1" t="str" cm="1">
        <f t="array" ref="AB4444">IFERROR(IF(Table2[[#This Row],[code]]="","",_xlfn.IFS(AND(Table2[[#This Row],[code]]&lt;400,Table2[[#This Row],[code]]&lt;&gt;""),2,Table2[[#This Row],[code]]&gt;500,4)),"")</f>
        <v/>
      </c>
      <c r="AC4444" s="1" t="str">
        <f>IF(Table2[[#This Row],[Event]]="Penalty",Table2[[#This Row],[number]],IF(Table2[[#This Row],[Event]]="Time-Out",401,""))</f>
        <v/>
      </c>
      <c r="AD4444" s="1">
        <f>ROW(A4443)</f>
        <v>4443</v>
      </c>
      <c r="AE4444" s="1">
        <f>COUNTIFS(Table2[GameID],Table2[[#This Row],[GameID]],Table2[Column1],"&lt;="&amp;Table2[[#This Row],[Column1]])-1</f>
        <v>15</v>
      </c>
    </row>
    <row r="4445" spans="1:31" x14ac:dyDescent="0.45">
      <c r="A4445" t="s">
        <v>451</v>
      </c>
      <c r="B4445" t="str">
        <f>_xlfn.TEXTBEFORE(Table2[[#This Row],[Kamp]]," - ")</f>
        <v>Sunds Seahawks</v>
      </c>
      <c r="C4445" t="str">
        <f>_xlfn.TEXTAFTER(Table2[[#This Row],[Kamp]],"- ")</f>
        <v>Hvidovre Attack</v>
      </c>
      <c r="D4445">
        <v>45374</v>
      </c>
      <c r="E4445">
        <v>83644</v>
      </c>
      <c r="F4445">
        <v>20232024</v>
      </c>
      <c r="G4445" t="s">
        <v>418</v>
      </c>
      <c r="H4445" t="s">
        <v>659</v>
      </c>
      <c r="I4445" t="s">
        <v>677</v>
      </c>
      <c r="J4445">
        <v>3</v>
      </c>
      <c r="K4445">
        <v>31138</v>
      </c>
      <c r="L4445">
        <v>1</v>
      </c>
      <c r="M4445" t="s">
        <v>630</v>
      </c>
      <c r="N4445" t="s">
        <v>128</v>
      </c>
      <c r="O4445" t="s">
        <v>68</v>
      </c>
      <c r="P4445">
        <v>12</v>
      </c>
      <c r="Q4445">
        <v>25</v>
      </c>
      <c r="R4445">
        <f>SUMIFS(Table2[number],Table2[Event],"Goal",Table2[H/U],"HOME",Table2[GameID],Table2[[#This Row],[GameID]],Table2[GameTime],"&lt;="&amp;Table2[[#This Row],[GameTime]])</f>
        <v>8</v>
      </c>
      <c r="S4445">
        <f>SUMIFS(Table2[number],Table2[Event],"Goal",Table2[H/U],"AWAY",Table2[GameID],Table2[[#This Row],[GameID]],Table2[GameTime],"&lt;="&amp;Table2[[#This Row],[GameTime]])</f>
        <v>4</v>
      </c>
      <c r="T4445" t="str">
        <f>IF(Table2[[#This Row],[Event]]="Goal",Table2[[#This Row],[Hscore]]&amp;"-"&amp;Table2[[#This Row],[Uscore]],"")</f>
        <v>8-4</v>
      </c>
      <c r="U4445">
        <v>3527</v>
      </c>
      <c r="V4445" s="1">
        <f>Table2[[#This Row],[GameTime]]-(Table2[[#This Row],[period]]-1)*1200</f>
        <v>1127</v>
      </c>
      <c r="W4445" s="1">
        <f>ROUNDDOWN(Table2[[#This Row],[Time]]/60,0)</f>
        <v>18</v>
      </c>
      <c r="X4445" s="1">
        <f>ROUNDDOWN((Table2[[#This Row],[Time]]/60-Table2[[#This Row],[Time2]])*60,0)</f>
        <v>47</v>
      </c>
      <c r="Y4445" s="1">
        <f>IF(Table2[[#This Row],[Time2]]&lt;10,0&amp;Table2[[#This Row],[Time2]],Table2[[#This Row],[Time2]])</f>
        <v>18</v>
      </c>
      <c r="Z4445" s="1">
        <f>IF(Table2[[#This Row],[Time3]]&lt;10,0&amp;Table2[[#This Row],[Time3]],Table2[[#This Row],[Time3]])</f>
        <v>47</v>
      </c>
      <c r="AA4445" s="2" t="str">
        <f>Table2[[#This Row],[Time4]]&amp;":"&amp;Table2[[#This Row],[Time5]]</f>
        <v>18:47</v>
      </c>
      <c r="AB4445" s="1" t="str" cm="1">
        <f t="array" ref="AB4445">IFERROR(IF(Table2[[#This Row],[code]]="","",_xlfn.IFS(AND(Table2[[#This Row],[code]]&lt;400,Table2[[#This Row],[code]]&lt;&gt;""),2,Table2[[#This Row],[code]]&gt;500,4)),"")</f>
        <v/>
      </c>
      <c r="AC4445" s="1" t="str">
        <f>IF(Table2[[#This Row],[Event]]="Penalty",Table2[[#This Row],[number]],IF(Table2[[#This Row],[Event]]="Time-Out",401,""))</f>
        <v/>
      </c>
      <c r="AD4445" s="1">
        <f>ROW(A4444)</f>
        <v>4444</v>
      </c>
      <c r="AE4445" s="1">
        <f>COUNTIFS(Table2[GameID],Table2[[#This Row],[GameID]],Table2[Column1],"&lt;="&amp;Table2[[#This Row],[Column1]])-1</f>
        <v>16</v>
      </c>
    </row>
    <row r="4446" spans="1:31" x14ac:dyDescent="0.45">
      <c r="A4446" t="s">
        <v>451</v>
      </c>
      <c r="B4446" t="str">
        <f>_xlfn.TEXTBEFORE(Table2[[#This Row],[Kamp]]," - ")</f>
        <v>Sunds Seahawks</v>
      </c>
      <c r="C4446" t="str">
        <f>_xlfn.TEXTAFTER(Table2[[#This Row],[Kamp]],"- ")</f>
        <v>Hvidovre Attack</v>
      </c>
      <c r="D4446">
        <v>45374</v>
      </c>
      <c r="E4446">
        <v>83644</v>
      </c>
      <c r="F4446">
        <v>20232024</v>
      </c>
      <c r="G4446" t="s">
        <v>418</v>
      </c>
      <c r="H4446" t="s">
        <v>659</v>
      </c>
      <c r="I4446" t="s">
        <v>677</v>
      </c>
      <c r="J4446">
        <v>3</v>
      </c>
      <c r="K4446">
        <v>31138</v>
      </c>
      <c r="L4446">
        <v>208</v>
      </c>
      <c r="M4446" t="s">
        <v>631</v>
      </c>
      <c r="N4446" t="s">
        <v>60</v>
      </c>
      <c r="O4446" t="s">
        <v>634</v>
      </c>
      <c r="P4446">
        <v>4</v>
      </c>
      <c r="Q4446" t="s">
        <v>634</v>
      </c>
      <c r="R4446">
        <f>SUMIFS(Table2[number],Table2[Event],"Goal",Table2[H/U],"HOME",Table2[GameID],Table2[[#This Row],[GameID]],Table2[GameTime],"&lt;="&amp;Table2[[#This Row],[GameTime]])</f>
        <v>8</v>
      </c>
      <c r="S4446">
        <f>SUMIFS(Table2[number],Table2[Event],"Goal",Table2[H/U],"AWAY",Table2[GameID],Table2[[#This Row],[GameID]],Table2[GameTime],"&lt;="&amp;Table2[[#This Row],[GameTime]])</f>
        <v>4</v>
      </c>
      <c r="T4446" t="str">
        <f>IF(Table2[[#This Row],[Event]]="Goal",Table2[[#This Row],[Hscore]]&amp;"-"&amp;Table2[[#This Row],[Uscore]],"")</f>
        <v/>
      </c>
      <c r="U4446">
        <v>3527</v>
      </c>
      <c r="V4446" s="1">
        <f>Table2[[#This Row],[GameTime]]-(Table2[[#This Row],[period]]-1)*1200</f>
        <v>1127</v>
      </c>
      <c r="W4446" s="1">
        <f>ROUNDDOWN(Table2[[#This Row],[Time]]/60,0)</f>
        <v>18</v>
      </c>
      <c r="X4446" s="1">
        <f>ROUNDDOWN((Table2[[#This Row],[Time]]/60-Table2[[#This Row],[Time2]])*60,0)</f>
        <v>47</v>
      </c>
      <c r="Y4446" s="1">
        <f>IF(Table2[[#This Row],[Time2]]&lt;10,0&amp;Table2[[#This Row],[Time2]],Table2[[#This Row],[Time2]])</f>
        <v>18</v>
      </c>
      <c r="Z4446" s="1">
        <f>IF(Table2[[#This Row],[Time3]]&lt;10,0&amp;Table2[[#This Row],[Time3]],Table2[[#This Row],[Time3]])</f>
        <v>47</v>
      </c>
      <c r="AA4446" s="2" t="str">
        <f>Table2[[#This Row],[Time4]]&amp;":"&amp;Table2[[#This Row],[Time5]]</f>
        <v>18:47</v>
      </c>
      <c r="AB4446" s="1" cm="1">
        <f t="array" ref="AB4446">IFERROR(IF(Table2[[#This Row],[code]]="","",_xlfn.IFS(AND(Table2[[#This Row],[code]]&lt;400,Table2[[#This Row],[code]]&lt;&gt;""),2,Table2[[#This Row],[code]]&gt;500,4)),"")</f>
        <v>2</v>
      </c>
      <c r="AC4446" s="1">
        <f>IF(Table2[[#This Row],[Event]]="Penalty",Table2[[#This Row],[number]],IF(Table2[[#This Row],[Event]]="Time-Out",401,""))</f>
        <v>208</v>
      </c>
      <c r="AD4446" s="1">
        <f>ROW(A4445)</f>
        <v>4445</v>
      </c>
      <c r="AE4446" s="1">
        <f>COUNTIFS(Table2[GameID],Table2[[#This Row],[GameID]],Table2[Column1],"&lt;="&amp;Table2[[#This Row],[Column1]])-1</f>
        <v>17</v>
      </c>
    </row>
    <row r="4447" spans="1:31" x14ac:dyDescent="0.45">
      <c r="A4447" t="s">
        <v>451</v>
      </c>
      <c r="B4447" t="str">
        <f>_xlfn.TEXTBEFORE(Table2[[#This Row],[Kamp]]," - ")</f>
        <v>Sunds Seahawks</v>
      </c>
      <c r="C4447" t="str">
        <f>_xlfn.TEXTAFTER(Table2[[#This Row],[Kamp]],"- ")</f>
        <v>Hvidovre Attack</v>
      </c>
      <c r="D4447">
        <v>45374</v>
      </c>
      <c r="E4447">
        <v>83644</v>
      </c>
      <c r="F4447">
        <v>20232024</v>
      </c>
      <c r="G4447" t="s">
        <v>418</v>
      </c>
      <c r="H4447" t="s">
        <v>668</v>
      </c>
      <c r="I4447" t="s">
        <v>678</v>
      </c>
      <c r="J4447">
        <v>3</v>
      </c>
      <c r="K4447">
        <v>31144</v>
      </c>
      <c r="L4447">
        <v>208</v>
      </c>
      <c r="M4447" t="s">
        <v>631</v>
      </c>
      <c r="N4447" t="s">
        <v>212</v>
      </c>
      <c r="O4447" t="s">
        <v>634</v>
      </c>
      <c r="P4447">
        <v>1</v>
      </c>
      <c r="Q4447" t="s">
        <v>634</v>
      </c>
      <c r="R4447">
        <f>SUMIFS(Table2[number],Table2[Event],"Goal",Table2[H/U],"HOME",Table2[GameID],Table2[[#This Row],[GameID]],Table2[GameTime],"&lt;="&amp;Table2[[#This Row],[GameTime]])</f>
        <v>8</v>
      </c>
      <c r="S4447">
        <f>SUMIFS(Table2[number],Table2[Event],"Goal",Table2[H/U],"AWAY",Table2[GameID],Table2[[#This Row],[GameID]],Table2[GameTime],"&lt;="&amp;Table2[[#This Row],[GameTime]])</f>
        <v>4</v>
      </c>
      <c r="T4447" t="str">
        <f>IF(Table2[[#This Row],[Event]]="Goal",Table2[[#This Row],[Hscore]]&amp;"-"&amp;Table2[[#This Row],[Uscore]],"")</f>
        <v/>
      </c>
      <c r="U4447">
        <v>3527</v>
      </c>
      <c r="V4447" s="1">
        <f>Table2[[#This Row],[GameTime]]-(Table2[[#This Row],[period]]-1)*1200</f>
        <v>1127</v>
      </c>
      <c r="W4447" s="1">
        <f>ROUNDDOWN(Table2[[#This Row],[Time]]/60,0)</f>
        <v>18</v>
      </c>
      <c r="X4447" s="1">
        <f>ROUNDDOWN((Table2[[#This Row],[Time]]/60-Table2[[#This Row],[Time2]])*60,0)</f>
        <v>47</v>
      </c>
      <c r="Y4447" s="1">
        <f>IF(Table2[[#This Row],[Time2]]&lt;10,0&amp;Table2[[#This Row],[Time2]],Table2[[#This Row],[Time2]])</f>
        <v>18</v>
      </c>
      <c r="Z4447" s="1">
        <f>IF(Table2[[#This Row],[Time3]]&lt;10,0&amp;Table2[[#This Row],[Time3]],Table2[[#This Row],[Time3]])</f>
        <v>47</v>
      </c>
      <c r="AA4447" s="2" t="str">
        <f>Table2[[#This Row],[Time4]]&amp;":"&amp;Table2[[#This Row],[Time5]]</f>
        <v>18:47</v>
      </c>
      <c r="AB4447" s="1" cm="1">
        <f t="array" ref="AB4447">IFERROR(IF(Table2[[#This Row],[code]]="","",_xlfn.IFS(AND(Table2[[#This Row],[code]]&lt;400,Table2[[#This Row],[code]]&lt;&gt;""),2,Table2[[#This Row],[code]]&gt;500,4)),"")</f>
        <v>2</v>
      </c>
      <c r="AC4447" s="1">
        <f>IF(Table2[[#This Row],[Event]]="Penalty",Table2[[#This Row],[number]],IF(Table2[[#This Row],[Event]]="Time-Out",401,""))</f>
        <v>208</v>
      </c>
      <c r="AD4447" s="1">
        <f>ROW(A4446)</f>
        <v>4446</v>
      </c>
      <c r="AE4447" s="1">
        <f>COUNTIFS(Table2[GameID],Table2[[#This Row],[GameID]],Table2[Column1],"&lt;="&amp;Table2[[#This Row],[Column1]])-1</f>
        <v>18</v>
      </c>
    </row>
    <row r="4448" spans="1:31" x14ac:dyDescent="0.45">
      <c r="A4448" t="s">
        <v>451</v>
      </c>
      <c r="B4448" t="str">
        <f>_xlfn.TEXTBEFORE(Table2[[#This Row],[Kamp]]," - ")</f>
        <v>Sunds Seahawks</v>
      </c>
      <c r="C4448" t="str">
        <f>_xlfn.TEXTAFTER(Table2[[#This Row],[Kamp]],"- ")</f>
        <v>Hvidovre Attack</v>
      </c>
      <c r="D4448">
        <v>45374</v>
      </c>
      <c r="E4448">
        <v>83644</v>
      </c>
      <c r="F4448">
        <v>20232024</v>
      </c>
      <c r="G4448" t="s">
        <v>418</v>
      </c>
      <c r="H4448" t="s">
        <v>668</v>
      </c>
      <c r="I4448" t="s">
        <v>678</v>
      </c>
      <c r="J4448">
        <v>3</v>
      </c>
      <c r="K4448">
        <v>31144</v>
      </c>
      <c r="L4448">
        <v>1</v>
      </c>
      <c r="M4448" t="s">
        <v>630</v>
      </c>
      <c r="N4448" t="s">
        <v>221</v>
      </c>
      <c r="O4448" t="s">
        <v>634</v>
      </c>
      <c r="P4448">
        <v>25</v>
      </c>
      <c r="Q4448" t="s">
        <v>634</v>
      </c>
      <c r="R4448">
        <f>SUMIFS(Table2[number],Table2[Event],"Goal",Table2[H/U],"HOME",Table2[GameID],Table2[[#This Row],[GameID]],Table2[GameTime],"&lt;="&amp;Table2[[#This Row],[GameTime]])</f>
        <v>9</v>
      </c>
      <c r="S4448">
        <f>SUMIFS(Table2[number],Table2[Event],"Goal",Table2[H/U],"AWAY",Table2[GameID],Table2[[#This Row],[GameID]],Table2[GameTime],"&lt;="&amp;Table2[[#This Row],[GameTime]])</f>
        <v>4</v>
      </c>
      <c r="T4448" t="str">
        <f>IF(Table2[[#This Row],[Event]]="Goal",Table2[[#This Row],[Hscore]]&amp;"-"&amp;Table2[[#This Row],[Uscore]],"")</f>
        <v>9-4</v>
      </c>
      <c r="U4448">
        <v>3595</v>
      </c>
      <c r="V4448" s="1">
        <f>Table2[[#This Row],[GameTime]]-(Table2[[#This Row],[period]]-1)*1200</f>
        <v>1195</v>
      </c>
      <c r="W4448" s="1">
        <f>ROUNDDOWN(Table2[[#This Row],[Time]]/60,0)</f>
        <v>19</v>
      </c>
      <c r="X4448" s="1">
        <f>ROUNDDOWN((Table2[[#This Row],[Time]]/60-Table2[[#This Row],[Time2]])*60,0)</f>
        <v>55</v>
      </c>
      <c r="Y4448" s="1">
        <f>IF(Table2[[#This Row],[Time2]]&lt;10,0&amp;Table2[[#This Row],[Time2]],Table2[[#This Row],[Time2]])</f>
        <v>19</v>
      </c>
      <c r="Z4448" s="1">
        <f>IF(Table2[[#This Row],[Time3]]&lt;10,0&amp;Table2[[#This Row],[Time3]],Table2[[#This Row],[Time3]])</f>
        <v>55</v>
      </c>
      <c r="AA4448" s="2" t="str">
        <f>Table2[[#This Row],[Time4]]&amp;":"&amp;Table2[[#This Row],[Time5]]</f>
        <v>19:55</v>
      </c>
      <c r="AB4448" s="1" t="str" cm="1">
        <f t="array" ref="AB4448">IFERROR(IF(Table2[[#This Row],[code]]="","",_xlfn.IFS(AND(Table2[[#This Row],[code]]&lt;400,Table2[[#This Row],[code]]&lt;&gt;""),2,Table2[[#This Row],[code]]&gt;500,4)),"")</f>
        <v/>
      </c>
      <c r="AC4448" s="1" t="str">
        <f>IF(Table2[[#This Row],[Event]]="Penalty",Table2[[#This Row],[number]],IF(Table2[[#This Row],[Event]]="Time-Out",401,""))</f>
        <v/>
      </c>
      <c r="AD4448" s="1">
        <f>ROW(A4447)</f>
        <v>4447</v>
      </c>
      <c r="AE4448" s="1">
        <f>COUNTIFS(Table2[GameID],Table2[[#This Row],[GameID]],Table2[Column1],"&lt;="&amp;Table2[[#This Row],[Column1]])-1</f>
        <v>19</v>
      </c>
    </row>
    <row r="4449" spans="1:31" x14ac:dyDescent="0.45">
      <c r="A4449" t="s">
        <v>612</v>
      </c>
      <c r="B4449" t="str">
        <f>_xlfn.TEXTBEFORE(Table2[[#This Row],[Kamp]]," - ")</f>
        <v>Copenhagen FC</v>
      </c>
      <c r="C4449" t="str">
        <f>_xlfn.TEXTAFTER(Table2[[#This Row],[Kamp]],"- ")</f>
        <v>Blackhawks</v>
      </c>
      <c r="D4449">
        <v>45374</v>
      </c>
      <c r="E4449">
        <v>83645</v>
      </c>
      <c r="F4449">
        <v>20232024</v>
      </c>
      <c r="G4449" t="s">
        <v>418</v>
      </c>
      <c r="H4449" t="s">
        <v>667</v>
      </c>
      <c r="I4449" t="s">
        <v>678</v>
      </c>
      <c r="J4449">
        <v>1</v>
      </c>
      <c r="K4449">
        <v>31140</v>
      </c>
      <c r="L4449">
        <v>1</v>
      </c>
      <c r="M4449" t="s">
        <v>630</v>
      </c>
      <c r="N4449" t="s">
        <v>252</v>
      </c>
      <c r="O4449" t="s">
        <v>240</v>
      </c>
      <c r="P4449">
        <v>68</v>
      </c>
      <c r="Q4449">
        <v>3</v>
      </c>
      <c r="R4449">
        <f>SUMIFS(Table2[number],Table2[Event],"Goal",Table2[H/U],"HOME",Table2[GameID],Table2[[#This Row],[GameID]],Table2[GameTime],"&lt;="&amp;Table2[[#This Row],[GameTime]])</f>
        <v>1</v>
      </c>
      <c r="S4449">
        <f>SUMIFS(Table2[number],Table2[Event],"Goal",Table2[H/U],"AWAY",Table2[GameID],Table2[[#This Row],[GameID]],Table2[GameTime],"&lt;="&amp;Table2[[#This Row],[GameTime]])</f>
        <v>0</v>
      </c>
      <c r="T4449" t="str">
        <f>IF(Table2[[#This Row],[Event]]="Goal",Table2[[#This Row],[Hscore]]&amp;"-"&amp;Table2[[#This Row],[Uscore]],"")</f>
        <v>1-0</v>
      </c>
      <c r="U4449">
        <v>341</v>
      </c>
      <c r="V4449" s="1">
        <f>Table2[[#This Row],[GameTime]]-(Table2[[#This Row],[period]]-1)*1200</f>
        <v>341</v>
      </c>
      <c r="W4449" s="1">
        <f>ROUNDDOWN(Table2[[#This Row],[Time]]/60,0)</f>
        <v>5</v>
      </c>
      <c r="X4449" s="1">
        <f>ROUNDDOWN((Table2[[#This Row],[Time]]/60-Table2[[#This Row],[Time2]])*60,0)</f>
        <v>41</v>
      </c>
      <c r="Y4449" s="1" t="str">
        <f>IF(Table2[[#This Row],[Time2]]&lt;10,0&amp;Table2[[#This Row],[Time2]],Table2[[#This Row],[Time2]])</f>
        <v>05</v>
      </c>
      <c r="Z4449" s="1">
        <f>IF(Table2[[#This Row],[Time3]]&lt;10,0&amp;Table2[[#This Row],[Time3]],Table2[[#This Row],[Time3]])</f>
        <v>41</v>
      </c>
      <c r="AA4449" s="2" t="str">
        <f>Table2[[#This Row],[Time4]]&amp;":"&amp;Table2[[#This Row],[Time5]]</f>
        <v>05:41</v>
      </c>
      <c r="AB4449" s="1" t="str" cm="1">
        <f t="array" ref="AB4449">IFERROR(IF(Table2[[#This Row],[code]]="","",_xlfn.IFS(AND(Table2[[#This Row],[code]]&lt;400,Table2[[#This Row],[code]]&lt;&gt;""),2,Table2[[#This Row],[code]]&gt;500,4)),"")</f>
        <v/>
      </c>
      <c r="AC4449" s="1" t="str">
        <f>IF(Table2[[#This Row],[Event]]="Penalty",Table2[[#This Row],[number]],IF(Table2[[#This Row],[Event]]="Time-Out",401,""))</f>
        <v/>
      </c>
      <c r="AD4449" s="1">
        <f>ROW(A4448)</f>
        <v>4448</v>
      </c>
      <c r="AE4449" s="1">
        <f>COUNTIFS(Table2[GameID],Table2[[#This Row],[GameID]],Table2[Column1],"&lt;="&amp;Table2[[#This Row],[Column1]])-1</f>
        <v>0</v>
      </c>
    </row>
    <row r="4450" spans="1:31" x14ac:dyDescent="0.45">
      <c r="A4450" t="s">
        <v>612</v>
      </c>
      <c r="B4450" t="str">
        <f>_xlfn.TEXTBEFORE(Table2[[#This Row],[Kamp]]," - ")</f>
        <v>Copenhagen FC</v>
      </c>
      <c r="C4450" t="str">
        <f>_xlfn.TEXTAFTER(Table2[[#This Row],[Kamp]],"- ")</f>
        <v>Blackhawks</v>
      </c>
      <c r="D4450">
        <v>45374</v>
      </c>
      <c r="E4450">
        <v>83645</v>
      </c>
      <c r="F4450">
        <v>20232024</v>
      </c>
      <c r="G4450" t="s">
        <v>418</v>
      </c>
      <c r="H4450" t="s">
        <v>667</v>
      </c>
      <c r="I4450" t="s">
        <v>678</v>
      </c>
      <c r="J4450">
        <v>1</v>
      </c>
      <c r="K4450">
        <v>31140</v>
      </c>
      <c r="L4450">
        <v>208</v>
      </c>
      <c r="M4450" t="s">
        <v>631</v>
      </c>
      <c r="N4450" t="s">
        <v>398</v>
      </c>
      <c r="O4450" t="s">
        <v>634</v>
      </c>
      <c r="P4450">
        <v>5</v>
      </c>
      <c r="Q4450" t="s">
        <v>634</v>
      </c>
      <c r="R4450">
        <f>SUMIFS(Table2[number],Table2[Event],"Goal",Table2[H/U],"HOME",Table2[GameID],Table2[[#This Row],[GameID]],Table2[GameTime],"&lt;="&amp;Table2[[#This Row],[GameTime]])</f>
        <v>1</v>
      </c>
      <c r="S4450">
        <f>SUMIFS(Table2[number],Table2[Event],"Goal",Table2[H/U],"AWAY",Table2[GameID],Table2[[#This Row],[GameID]],Table2[GameTime],"&lt;="&amp;Table2[[#This Row],[GameTime]])</f>
        <v>0</v>
      </c>
      <c r="T4450" t="str">
        <f>IF(Table2[[#This Row],[Event]]="Goal",Table2[[#This Row],[Hscore]]&amp;"-"&amp;Table2[[#This Row],[Uscore]],"")</f>
        <v/>
      </c>
      <c r="U4450">
        <v>796</v>
      </c>
      <c r="V4450" s="1">
        <f>Table2[[#This Row],[GameTime]]-(Table2[[#This Row],[period]]-1)*1200</f>
        <v>796</v>
      </c>
      <c r="W4450" s="1">
        <f>ROUNDDOWN(Table2[[#This Row],[Time]]/60,0)</f>
        <v>13</v>
      </c>
      <c r="X4450" s="1">
        <f>ROUNDDOWN((Table2[[#This Row],[Time]]/60-Table2[[#This Row],[Time2]])*60,0)</f>
        <v>16</v>
      </c>
      <c r="Y4450" s="1">
        <f>IF(Table2[[#This Row],[Time2]]&lt;10,0&amp;Table2[[#This Row],[Time2]],Table2[[#This Row],[Time2]])</f>
        <v>13</v>
      </c>
      <c r="Z4450" s="1">
        <f>IF(Table2[[#This Row],[Time3]]&lt;10,0&amp;Table2[[#This Row],[Time3]],Table2[[#This Row],[Time3]])</f>
        <v>16</v>
      </c>
      <c r="AA4450" s="2" t="str">
        <f>Table2[[#This Row],[Time4]]&amp;":"&amp;Table2[[#This Row],[Time5]]</f>
        <v>13:16</v>
      </c>
      <c r="AB4450" s="1" cm="1">
        <f t="array" ref="AB4450">IFERROR(IF(Table2[[#This Row],[code]]="","",_xlfn.IFS(AND(Table2[[#This Row],[code]]&lt;400,Table2[[#This Row],[code]]&lt;&gt;""),2,Table2[[#This Row],[code]]&gt;500,4)),"")</f>
        <v>2</v>
      </c>
      <c r="AC4450" s="1">
        <f>IF(Table2[[#This Row],[Event]]="Penalty",Table2[[#This Row],[number]],IF(Table2[[#This Row],[Event]]="Time-Out",401,""))</f>
        <v>208</v>
      </c>
      <c r="AD4450" s="1">
        <f>ROW(A4449)</f>
        <v>4449</v>
      </c>
      <c r="AE4450" s="1">
        <f>COUNTIFS(Table2[GameID],Table2[[#This Row],[GameID]],Table2[Column1],"&lt;="&amp;Table2[[#This Row],[Column1]])-1</f>
        <v>1</v>
      </c>
    </row>
    <row r="4451" spans="1:31" x14ac:dyDescent="0.45">
      <c r="A4451" t="s">
        <v>612</v>
      </c>
      <c r="B4451" t="str">
        <f>_xlfn.TEXTBEFORE(Table2[[#This Row],[Kamp]]," - ")</f>
        <v>Copenhagen FC</v>
      </c>
      <c r="C4451" t="str">
        <f>_xlfn.TEXTAFTER(Table2[[#This Row],[Kamp]],"- ")</f>
        <v>Blackhawks</v>
      </c>
      <c r="D4451">
        <v>45374</v>
      </c>
      <c r="E4451">
        <v>83645</v>
      </c>
      <c r="F4451">
        <v>20232024</v>
      </c>
      <c r="G4451" t="s">
        <v>418</v>
      </c>
      <c r="H4451" t="s">
        <v>661</v>
      </c>
      <c r="I4451" t="s">
        <v>677</v>
      </c>
      <c r="J4451">
        <v>1</v>
      </c>
      <c r="K4451">
        <v>31143</v>
      </c>
      <c r="L4451">
        <v>1</v>
      </c>
      <c r="M4451" t="s">
        <v>630</v>
      </c>
      <c r="N4451" t="s">
        <v>147</v>
      </c>
      <c r="O4451" t="s">
        <v>263</v>
      </c>
      <c r="P4451">
        <v>92</v>
      </c>
      <c r="Q4451">
        <v>9</v>
      </c>
      <c r="R4451">
        <f>SUMIFS(Table2[number],Table2[Event],"Goal",Table2[H/U],"HOME",Table2[GameID],Table2[[#This Row],[GameID]],Table2[GameTime],"&lt;="&amp;Table2[[#This Row],[GameTime]])</f>
        <v>1</v>
      </c>
      <c r="S4451">
        <f>SUMIFS(Table2[number],Table2[Event],"Goal",Table2[H/U],"AWAY",Table2[GameID],Table2[[#This Row],[GameID]],Table2[GameTime],"&lt;="&amp;Table2[[#This Row],[GameTime]])</f>
        <v>1</v>
      </c>
      <c r="T4451" t="str">
        <f>IF(Table2[[#This Row],[Event]]="Goal",Table2[[#This Row],[Hscore]]&amp;"-"&amp;Table2[[#This Row],[Uscore]],"")</f>
        <v>1-1</v>
      </c>
      <c r="U4451">
        <v>832</v>
      </c>
      <c r="V4451" s="1">
        <f>Table2[[#This Row],[GameTime]]-(Table2[[#This Row],[period]]-1)*1200</f>
        <v>832</v>
      </c>
      <c r="W4451" s="1">
        <f>ROUNDDOWN(Table2[[#This Row],[Time]]/60,0)</f>
        <v>13</v>
      </c>
      <c r="X4451" s="1">
        <f>ROUNDDOWN((Table2[[#This Row],[Time]]/60-Table2[[#This Row],[Time2]])*60,0)</f>
        <v>52</v>
      </c>
      <c r="Y4451" s="1">
        <f>IF(Table2[[#This Row],[Time2]]&lt;10,0&amp;Table2[[#This Row],[Time2]],Table2[[#This Row],[Time2]])</f>
        <v>13</v>
      </c>
      <c r="Z4451" s="1">
        <f>IF(Table2[[#This Row],[Time3]]&lt;10,0&amp;Table2[[#This Row],[Time3]],Table2[[#This Row],[Time3]])</f>
        <v>52</v>
      </c>
      <c r="AA4451" s="2" t="str">
        <f>Table2[[#This Row],[Time4]]&amp;":"&amp;Table2[[#This Row],[Time5]]</f>
        <v>13:52</v>
      </c>
      <c r="AB4451" s="1" t="str" cm="1">
        <f t="array" ref="AB4451">IFERROR(IF(Table2[[#This Row],[code]]="","",_xlfn.IFS(AND(Table2[[#This Row],[code]]&lt;400,Table2[[#This Row],[code]]&lt;&gt;""),2,Table2[[#This Row],[code]]&gt;500,4)),"")</f>
        <v/>
      </c>
      <c r="AC4451" s="1" t="str">
        <f>IF(Table2[[#This Row],[Event]]="Penalty",Table2[[#This Row],[number]],IF(Table2[[#This Row],[Event]]="Time-Out",401,""))</f>
        <v/>
      </c>
      <c r="AD4451" s="1">
        <f>ROW(A4450)</f>
        <v>4450</v>
      </c>
      <c r="AE4451" s="1">
        <f>COUNTIFS(Table2[GameID],Table2[[#This Row],[GameID]],Table2[Column1],"&lt;="&amp;Table2[[#This Row],[Column1]])-1</f>
        <v>2</v>
      </c>
    </row>
    <row r="4452" spans="1:31" x14ac:dyDescent="0.45">
      <c r="A4452" t="s">
        <v>612</v>
      </c>
      <c r="B4452" t="str">
        <f>_xlfn.TEXTBEFORE(Table2[[#This Row],[Kamp]]," - ")</f>
        <v>Copenhagen FC</v>
      </c>
      <c r="C4452" t="str">
        <f>_xlfn.TEXTAFTER(Table2[[#This Row],[Kamp]],"- ")</f>
        <v>Blackhawks</v>
      </c>
      <c r="D4452">
        <v>45374</v>
      </c>
      <c r="E4452">
        <v>83645</v>
      </c>
      <c r="F4452">
        <v>20232024</v>
      </c>
      <c r="G4452" t="s">
        <v>418</v>
      </c>
      <c r="H4452" t="s">
        <v>667</v>
      </c>
      <c r="I4452" t="s">
        <v>678</v>
      </c>
      <c r="J4452">
        <v>1</v>
      </c>
      <c r="K4452">
        <v>31140</v>
      </c>
      <c r="L4452">
        <v>1</v>
      </c>
      <c r="M4452" t="s">
        <v>630</v>
      </c>
      <c r="N4452" t="s">
        <v>243</v>
      </c>
      <c r="O4452" t="s">
        <v>250</v>
      </c>
      <c r="P4452">
        <v>17</v>
      </c>
      <c r="Q4452">
        <v>42</v>
      </c>
      <c r="R4452">
        <f>SUMIFS(Table2[number],Table2[Event],"Goal",Table2[H/U],"HOME",Table2[GameID],Table2[[#This Row],[GameID]],Table2[GameTime],"&lt;="&amp;Table2[[#This Row],[GameTime]])</f>
        <v>2</v>
      </c>
      <c r="S4452">
        <f>SUMIFS(Table2[number],Table2[Event],"Goal",Table2[H/U],"AWAY",Table2[GameID],Table2[[#This Row],[GameID]],Table2[GameTime],"&lt;="&amp;Table2[[#This Row],[GameTime]])</f>
        <v>1</v>
      </c>
      <c r="T4452" t="str">
        <f>IF(Table2[[#This Row],[Event]]="Goal",Table2[[#This Row],[Hscore]]&amp;"-"&amp;Table2[[#This Row],[Uscore]],"")</f>
        <v>2-1</v>
      </c>
      <c r="U4452">
        <v>1054</v>
      </c>
      <c r="V4452" s="1">
        <f>Table2[[#This Row],[GameTime]]-(Table2[[#This Row],[period]]-1)*1200</f>
        <v>1054</v>
      </c>
      <c r="W4452" s="1">
        <f>ROUNDDOWN(Table2[[#This Row],[Time]]/60,0)</f>
        <v>17</v>
      </c>
      <c r="X4452" s="1">
        <f>ROUNDDOWN((Table2[[#This Row],[Time]]/60-Table2[[#This Row],[Time2]])*60,0)</f>
        <v>34</v>
      </c>
      <c r="Y4452" s="1">
        <f>IF(Table2[[#This Row],[Time2]]&lt;10,0&amp;Table2[[#This Row],[Time2]],Table2[[#This Row],[Time2]])</f>
        <v>17</v>
      </c>
      <c r="Z4452" s="1">
        <f>IF(Table2[[#This Row],[Time3]]&lt;10,0&amp;Table2[[#This Row],[Time3]],Table2[[#This Row],[Time3]])</f>
        <v>34</v>
      </c>
      <c r="AA4452" s="2" t="str">
        <f>Table2[[#This Row],[Time4]]&amp;":"&amp;Table2[[#This Row],[Time5]]</f>
        <v>17:34</v>
      </c>
      <c r="AB4452" s="1" t="str" cm="1">
        <f t="array" ref="AB4452">IFERROR(IF(Table2[[#This Row],[code]]="","",_xlfn.IFS(AND(Table2[[#This Row],[code]]&lt;400,Table2[[#This Row],[code]]&lt;&gt;""),2,Table2[[#This Row],[code]]&gt;500,4)),"")</f>
        <v/>
      </c>
      <c r="AC4452" s="1" t="str">
        <f>IF(Table2[[#This Row],[Event]]="Penalty",Table2[[#This Row],[number]],IF(Table2[[#This Row],[Event]]="Time-Out",401,""))</f>
        <v/>
      </c>
      <c r="AD4452" s="1">
        <f>ROW(A4451)</f>
        <v>4451</v>
      </c>
      <c r="AE4452" s="1">
        <f>COUNTIFS(Table2[GameID],Table2[[#This Row],[GameID]],Table2[Column1],"&lt;="&amp;Table2[[#This Row],[Column1]])-1</f>
        <v>3</v>
      </c>
    </row>
    <row r="4453" spans="1:31" x14ac:dyDescent="0.45">
      <c r="A4453" t="s">
        <v>612</v>
      </c>
      <c r="B4453" t="str">
        <f>_xlfn.TEXTBEFORE(Table2[[#This Row],[Kamp]]," - ")</f>
        <v>Copenhagen FC</v>
      </c>
      <c r="C4453" t="str">
        <f>_xlfn.TEXTAFTER(Table2[[#This Row],[Kamp]],"- ")</f>
        <v>Blackhawks</v>
      </c>
      <c r="D4453">
        <v>45374</v>
      </c>
      <c r="E4453">
        <v>83645</v>
      </c>
      <c r="F4453">
        <v>20232024</v>
      </c>
      <c r="G4453" t="s">
        <v>418</v>
      </c>
      <c r="H4453" t="s">
        <v>661</v>
      </c>
      <c r="I4453" t="s">
        <v>677</v>
      </c>
      <c r="J4453">
        <v>2</v>
      </c>
      <c r="K4453">
        <v>31143</v>
      </c>
      <c r="L4453">
        <v>201</v>
      </c>
      <c r="M4453" t="s">
        <v>631</v>
      </c>
      <c r="N4453" t="s">
        <v>388</v>
      </c>
      <c r="O4453" t="s">
        <v>634</v>
      </c>
      <c r="P4453">
        <v>79</v>
      </c>
      <c r="Q4453" t="s">
        <v>634</v>
      </c>
      <c r="R4453">
        <f>SUMIFS(Table2[number],Table2[Event],"Goal",Table2[H/U],"HOME",Table2[GameID],Table2[[#This Row],[GameID]],Table2[GameTime],"&lt;="&amp;Table2[[#This Row],[GameTime]])</f>
        <v>2</v>
      </c>
      <c r="S4453">
        <f>SUMIFS(Table2[number],Table2[Event],"Goal",Table2[H/U],"AWAY",Table2[GameID],Table2[[#This Row],[GameID]],Table2[GameTime],"&lt;="&amp;Table2[[#This Row],[GameTime]])</f>
        <v>1</v>
      </c>
      <c r="T4453" t="str">
        <f>IF(Table2[[#This Row],[Event]]="Goal",Table2[[#This Row],[Hscore]]&amp;"-"&amp;Table2[[#This Row],[Uscore]],"")</f>
        <v/>
      </c>
      <c r="U4453">
        <v>1699</v>
      </c>
      <c r="V4453" s="1">
        <f>Table2[[#This Row],[GameTime]]-(Table2[[#This Row],[period]]-1)*1200</f>
        <v>499</v>
      </c>
      <c r="W4453" s="1">
        <f>ROUNDDOWN(Table2[[#This Row],[Time]]/60,0)</f>
        <v>8</v>
      </c>
      <c r="X4453" s="1">
        <f>ROUNDDOWN((Table2[[#This Row],[Time]]/60-Table2[[#This Row],[Time2]])*60,0)</f>
        <v>19</v>
      </c>
      <c r="Y4453" s="1" t="str">
        <f>IF(Table2[[#This Row],[Time2]]&lt;10,0&amp;Table2[[#This Row],[Time2]],Table2[[#This Row],[Time2]])</f>
        <v>08</v>
      </c>
      <c r="Z4453" s="1">
        <f>IF(Table2[[#This Row],[Time3]]&lt;10,0&amp;Table2[[#This Row],[Time3]],Table2[[#This Row],[Time3]])</f>
        <v>19</v>
      </c>
      <c r="AA4453" s="2" t="str">
        <f>Table2[[#This Row],[Time4]]&amp;":"&amp;Table2[[#This Row],[Time5]]</f>
        <v>08:19</v>
      </c>
      <c r="AB4453" s="1" cm="1">
        <f t="array" ref="AB4453">IFERROR(IF(Table2[[#This Row],[code]]="","",_xlfn.IFS(AND(Table2[[#This Row],[code]]&lt;400,Table2[[#This Row],[code]]&lt;&gt;""),2,Table2[[#This Row],[code]]&gt;500,4)),"")</f>
        <v>2</v>
      </c>
      <c r="AC4453" s="1">
        <f>IF(Table2[[#This Row],[Event]]="Penalty",Table2[[#This Row],[number]],IF(Table2[[#This Row],[Event]]="Time-Out",401,""))</f>
        <v>201</v>
      </c>
      <c r="AD4453" s="1">
        <f>ROW(A4452)</f>
        <v>4452</v>
      </c>
      <c r="AE4453" s="1">
        <f>COUNTIFS(Table2[GameID],Table2[[#This Row],[GameID]],Table2[Column1],"&lt;="&amp;Table2[[#This Row],[Column1]])-1</f>
        <v>4</v>
      </c>
    </row>
    <row r="4454" spans="1:31" x14ac:dyDescent="0.45">
      <c r="A4454" t="s">
        <v>612</v>
      </c>
      <c r="B4454" t="str">
        <f>_xlfn.TEXTBEFORE(Table2[[#This Row],[Kamp]]," - ")</f>
        <v>Copenhagen FC</v>
      </c>
      <c r="C4454" t="str">
        <f>_xlfn.TEXTAFTER(Table2[[#This Row],[Kamp]],"- ")</f>
        <v>Blackhawks</v>
      </c>
      <c r="D4454">
        <v>45374</v>
      </c>
      <c r="E4454">
        <v>83645</v>
      </c>
      <c r="F4454">
        <v>20232024</v>
      </c>
      <c r="G4454" t="s">
        <v>418</v>
      </c>
      <c r="H4454" t="s">
        <v>667</v>
      </c>
      <c r="I4454" t="s">
        <v>678</v>
      </c>
      <c r="J4454">
        <v>2</v>
      </c>
      <c r="K4454">
        <v>31140</v>
      </c>
      <c r="L4454">
        <v>222</v>
      </c>
      <c r="M4454" t="s">
        <v>631</v>
      </c>
      <c r="N4454" t="s">
        <v>247</v>
      </c>
      <c r="O4454" t="s">
        <v>634</v>
      </c>
      <c r="P4454">
        <v>27</v>
      </c>
      <c r="Q4454" t="s">
        <v>634</v>
      </c>
      <c r="R4454">
        <f>SUMIFS(Table2[number],Table2[Event],"Goal",Table2[H/U],"HOME",Table2[GameID],Table2[[#This Row],[GameID]],Table2[GameTime],"&lt;="&amp;Table2[[#This Row],[GameTime]])</f>
        <v>2</v>
      </c>
      <c r="S4454">
        <f>SUMIFS(Table2[number],Table2[Event],"Goal",Table2[H/U],"AWAY",Table2[GameID],Table2[[#This Row],[GameID]],Table2[GameTime],"&lt;="&amp;Table2[[#This Row],[GameTime]])</f>
        <v>1</v>
      </c>
      <c r="T4454" t="str">
        <f>IF(Table2[[#This Row],[Event]]="Goal",Table2[[#This Row],[Hscore]]&amp;"-"&amp;Table2[[#This Row],[Uscore]],"")</f>
        <v/>
      </c>
      <c r="U4454">
        <v>1938</v>
      </c>
      <c r="V4454" s="1">
        <f>Table2[[#This Row],[GameTime]]-(Table2[[#This Row],[period]]-1)*1200</f>
        <v>738</v>
      </c>
      <c r="W4454" s="1">
        <f>ROUNDDOWN(Table2[[#This Row],[Time]]/60,0)</f>
        <v>12</v>
      </c>
      <c r="X4454" s="1">
        <f>ROUNDDOWN((Table2[[#This Row],[Time]]/60-Table2[[#This Row],[Time2]])*60,0)</f>
        <v>18</v>
      </c>
      <c r="Y4454" s="1">
        <f>IF(Table2[[#This Row],[Time2]]&lt;10,0&amp;Table2[[#This Row],[Time2]],Table2[[#This Row],[Time2]])</f>
        <v>12</v>
      </c>
      <c r="Z4454" s="1">
        <f>IF(Table2[[#This Row],[Time3]]&lt;10,0&amp;Table2[[#This Row],[Time3]],Table2[[#This Row],[Time3]])</f>
        <v>18</v>
      </c>
      <c r="AA4454" s="2" t="str">
        <f>Table2[[#This Row],[Time4]]&amp;":"&amp;Table2[[#This Row],[Time5]]</f>
        <v>12:18</v>
      </c>
      <c r="AB4454" s="1" cm="1">
        <f t="array" ref="AB4454">IFERROR(IF(Table2[[#This Row],[code]]="","",_xlfn.IFS(AND(Table2[[#This Row],[code]]&lt;400,Table2[[#This Row],[code]]&lt;&gt;""),2,Table2[[#This Row],[code]]&gt;500,4)),"")</f>
        <v>2</v>
      </c>
      <c r="AC4454" s="1">
        <f>IF(Table2[[#This Row],[Event]]="Penalty",Table2[[#This Row],[number]],IF(Table2[[#This Row],[Event]]="Time-Out",401,""))</f>
        <v>222</v>
      </c>
      <c r="AD4454" s="1">
        <f>ROW(A4453)</f>
        <v>4453</v>
      </c>
      <c r="AE4454" s="1">
        <f>COUNTIFS(Table2[GameID],Table2[[#This Row],[GameID]],Table2[Column1],"&lt;="&amp;Table2[[#This Row],[Column1]])-1</f>
        <v>5</v>
      </c>
    </row>
    <row r="4455" spans="1:31" x14ac:dyDescent="0.45">
      <c r="A4455" t="s">
        <v>612</v>
      </c>
      <c r="B4455" t="str">
        <f>_xlfn.TEXTBEFORE(Table2[[#This Row],[Kamp]]," - ")</f>
        <v>Copenhagen FC</v>
      </c>
      <c r="C4455" t="str">
        <f>_xlfn.TEXTAFTER(Table2[[#This Row],[Kamp]],"- ")</f>
        <v>Blackhawks</v>
      </c>
      <c r="D4455">
        <v>45374</v>
      </c>
      <c r="E4455">
        <v>83645</v>
      </c>
      <c r="F4455">
        <v>20232024</v>
      </c>
      <c r="G4455" t="s">
        <v>418</v>
      </c>
      <c r="H4455" t="s">
        <v>661</v>
      </c>
      <c r="I4455" t="s">
        <v>677</v>
      </c>
      <c r="J4455">
        <v>2</v>
      </c>
      <c r="K4455">
        <v>31143</v>
      </c>
      <c r="L4455">
        <v>1</v>
      </c>
      <c r="M4455" t="s">
        <v>630</v>
      </c>
      <c r="N4455" t="s">
        <v>147</v>
      </c>
      <c r="O4455" t="s">
        <v>334</v>
      </c>
      <c r="P4455">
        <v>92</v>
      </c>
      <c r="Q4455">
        <v>6</v>
      </c>
      <c r="R4455">
        <f>SUMIFS(Table2[number],Table2[Event],"Goal",Table2[H/U],"HOME",Table2[GameID],Table2[[#This Row],[GameID]],Table2[GameTime],"&lt;="&amp;Table2[[#This Row],[GameTime]])</f>
        <v>2</v>
      </c>
      <c r="S4455">
        <f>SUMIFS(Table2[number],Table2[Event],"Goal",Table2[H/U],"AWAY",Table2[GameID],Table2[[#This Row],[GameID]],Table2[GameTime],"&lt;="&amp;Table2[[#This Row],[GameTime]])</f>
        <v>2</v>
      </c>
      <c r="T4455" t="str">
        <f>IF(Table2[[#This Row],[Event]]="Goal",Table2[[#This Row],[Hscore]]&amp;"-"&amp;Table2[[#This Row],[Uscore]],"")</f>
        <v>2-2</v>
      </c>
      <c r="U4455">
        <v>2363</v>
      </c>
      <c r="V4455" s="1">
        <f>Table2[[#This Row],[GameTime]]-(Table2[[#This Row],[period]]-1)*1200</f>
        <v>1163</v>
      </c>
      <c r="W4455" s="1">
        <f>ROUNDDOWN(Table2[[#This Row],[Time]]/60,0)</f>
        <v>19</v>
      </c>
      <c r="X4455" s="1">
        <f>ROUNDDOWN((Table2[[#This Row],[Time]]/60-Table2[[#This Row],[Time2]])*60,0)</f>
        <v>23</v>
      </c>
      <c r="Y4455" s="1">
        <f>IF(Table2[[#This Row],[Time2]]&lt;10,0&amp;Table2[[#This Row],[Time2]],Table2[[#This Row],[Time2]])</f>
        <v>19</v>
      </c>
      <c r="Z4455" s="1">
        <f>IF(Table2[[#This Row],[Time3]]&lt;10,0&amp;Table2[[#This Row],[Time3]],Table2[[#This Row],[Time3]])</f>
        <v>23</v>
      </c>
      <c r="AA4455" s="2" t="str">
        <f>Table2[[#This Row],[Time4]]&amp;":"&amp;Table2[[#This Row],[Time5]]</f>
        <v>19:23</v>
      </c>
      <c r="AB4455" s="1" t="str" cm="1">
        <f t="array" ref="AB4455">IFERROR(IF(Table2[[#This Row],[code]]="","",_xlfn.IFS(AND(Table2[[#This Row],[code]]&lt;400,Table2[[#This Row],[code]]&lt;&gt;""),2,Table2[[#This Row],[code]]&gt;500,4)),"")</f>
        <v/>
      </c>
      <c r="AC4455" s="1" t="str">
        <f>IF(Table2[[#This Row],[Event]]="Penalty",Table2[[#This Row],[number]],IF(Table2[[#This Row],[Event]]="Time-Out",401,""))</f>
        <v/>
      </c>
      <c r="AD4455" s="1">
        <f>ROW(A4454)</f>
        <v>4454</v>
      </c>
      <c r="AE4455" s="1">
        <f>COUNTIFS(Table2[GameID],Table2[[#This Row],[GameID]],Table2[Column1],"&lt;="&amp;Table2[[#This Row],[Column1]])-1</f>
        <v>6</v>
      </c>
    </row>
    <row r="4456" spans="1:31" x14ac:dyDescent="0.45">
      <c r="A4456" t="s">
        <v>612</v>
      </c>
      <c r="B4456" t="str">
        <f>_xlfn.TEXTBEFORE(Table2[[#This Row],[Kamp]]," - ")</f>
        <v>Copenhagen FC</v>
      </c>
      <c r="C4456" t="str">
        <f>_xlfn.TEXTAFTER(Table2[[#This Row],[Kamp]],"- ")</f>
        <v>Blackhawks</v>
      </c>
      <c r="D4456">
        <v>45374</v>
      </c>
      <c r="E4456">
        <v>83645</v>
      </c>
      <c r="F4456">
        <v>20232024</v>
      </c>
      <c r="G4456" t="s">
        <v>418</v>
      </c>
      <c r="H4456" t="s">
        <v>661</v>
      </c>
      <c r="I4456" t="s">
        <v>677</v>
      </c>
      <c r="J4456">
        <v>3</v>
      </c>
      <c r="K4456">
        <v>31143</v>
      </c>
      <c r="L4456">
        <v>1</v>
      </c>
      <c r="M4456" t="s">
        <v>630</v>
      </c>
      <c r="N4456" t="s">
        <v>263</v>
      </c>
      <c r="O4456" t="s">
        <v>145</v>
      </c>
      <c r="P4456">
        <v>9</v>
      </c>
      <c r="Q4456">
        <v>88</v>
      </c>
      <c r="R4456">
        <f>SUMIFS(Table2[number],Table2[Event],"Goal",Table2[H/U],"HOME",Table2[GameID],Table2[[#This Row],[GameID]],Table2[GameTime],"&lt;="&amp;Table2[[#This Row],[GameTime]])</f>
        <v>2</v>
      </c>
      <c r="S4456">
        <f>SUMIFS(Table2[number],Table2[Event],"Goal",Table2[H/U],"AWAY",Table2[GameID],Table2[[#This Row],[GameID]],Table2[GameTime],"&lt;="&amp;Table2[[#This Row],[GameTime]])</f>
        <v>3</v>
      </c>
      <c r="T4456" t="str">
        <f>IF(Table2[[#This Row],[Event]]="Goal",Table2[[#This Row],[Hscore]]&amp;"-"&amp;Table2[[#This Row],[Uscore]],"")</f>
        <v>2-3</v>
      </c>
      <c r="U4456">
        <v>2567</v>
      </c>
      <c r="V4456" s="1">
        <f>Table2[[#This Row],[GameTime]]-(Table2[[#This Row],[period]]-1)*1200</f>
        <v>167</v>
      </c>
      <c r="W4456" s="1">
        <f>ROUNDDOWN(Table2[[#This Row],[Time]]/60,0)</f>
        <v>2</v>
      </c>
      <c r="X4456" s="1">
        <f>ROUNDDOWN((Table2[[#This Row],[Time]]/60-Table2[[#This Row],[Time2]])*60,0)</f>
        <v>47</v>
      </c>
      <c r="Y4456" s="1" t="str">
        <f>IF(Table2[[#This Row],[Time2]]&lt;10,0&amp;Table2[[#This Row],[Time2]],Table2[[#This Row],[Time2]])</f>
        <v>02</v>
      </c>
      <c r="Z4456" s="1">
        <f>IF(Table2[[#This Row],[Time3]]&lt;10,0&amp;Table2[[#This Row],[Time3]],Table2[[#This Row],[Time3]])</f>
        <v>47</v>
      </c>
      <c r="AA4456" s="2" t="str">
        <f>Table2[[#This Row],[Time4]]&amp;":"&amp;Table2[[#This Row],[Time5]]</f>
        <v>02:47</v>
      </c>
      <c r="AB4456" s="1" t="str" cm="1">
        <f t="array" ref="AB4456">IFERROR(IF(Table2[[#This Row],[code]]="","",_xlfn.IFS(AND(Table2[[#This Row],[code]]&lt;400,Table2[[#This Row],[code]]&lt;&gt;""),2,Table2[[#This Row],[code]]&gt;500,4)),"")</f>
        <v/>
      </c>
      <c r="AC4456" s="1" t="str">
        <f>IF(Table2[[#This Row],[Event]]="Penalty",Table2[[#This Row],[number]],IF(Table2[[#This Row],[Event]]="Time-Out",401,""))</f>
        <v/>
      </c>
      <c r="AD4456" s="1">
        <f>ROW(A4455)</f>
        <v>4455</v>
      </c>
      <c r="AE4456" s="1">
        <f>COUNTIFS(Table2[GameID],Table2[[#This Row],[GameID]],Table2[Column1],"&lt;="&amp;Table2[[#This Row],[Column1]])-1</f>
        <v>7</v>
      </c>
    </row>
    <row r="4457" spans="1:31" x14ac:dyDescent="0.45">
      <c r="A4457" t="s">
        <v>612</v>
      </c>
      <c r="B4457" t="str">
        <f>_xlfn.TEXTBEFORE(Table2[[#This Row],[Kamp]]," - ")</f>
        <v>Copenhagen FC</v>
      </c>
      <c r="C4457" t="str">
        <f>_xlfn.TEXTAFTER(Table2[[#This Row],[Kamp]],"- ")</f>
        <v>Blackhawks</v>
      </c>
      <c r="D4457">
        <v>45374</v>
      </c>
      <c r="E4457">
        <v>83645</v>
      </c>
      <c r="F4457">
        <v>20232024</v>
      </c>
      <c r="G4457" t="s">
        <v>418</v>
      </c>
      <c r="H4457" t="s">
        <v>661</v>
      </c>
      <c r="I4457" t="s">
        <v>677</v>
      </c>
      <c r="J4457">
        <v>3</v>
      </c>
      <c r="K4457">
        <v>31143</v>
      </c>
      <c r="L4457">
        <v>1</v>
      </c>
      <c r="M4457" t="s">
        <v>630</v>
      </c>
      <c r="N4457" t="s">
        <v>376</v>
      </c>
      <c r="O4457" t="s">
        <v>148</v>
      </c>
      <c r="P4457">
        <v>2</v>
      </c>
      <c r="Q4457">
        <v>95</v>
      </c>
      <c r="R4457">
        <f>SUMIFS(Table2[number],Table2[Event],"Goal",Table2[H/U],"HOME",Table2[GameID],Table2[[#This Row],[GameID]],Table2[GameTime],"&lt;="&amp;Table2[[#This Row],[GameTime]])</f>
        <v>2</v>
      </c>
      <c r="S4457">
        <f>SUMIFS(Table2[number],Table2[Event],"Goal",Table2[H/U],"AWAY",Table2[GameID],Table2[[#This Row],[GameID]],Table2[GameTime],"&lt;="&amp;Table2[[#This Row],[GameTime]])</f>
        <v>4</v>
      </c>
      <c r="T4457" t="str">
        <f>IF(Table2[[#This Row],[Event]]="Goal",Table2[[#This Row],[Hscore]]&amp;"-"&amp;Table2[[#This Row],[Uscore]],"")</f>
        <v>2-4</v>
      </c>
      <c r="U4457">
        <v>2572</v>
      </c>
      <c r="V4457" s="1">
        <f>Table2[[#This Row],[GameTime]]-(Table2[[#This Row],[period]]-1)*1200</f>
        <v>172</v>
      </c>
      <c r="W4457" s="1">
        <f>ROUNDDOWN(Table2[[#This Row],[Time]]/60,0)</f>
        <v>2</v>
      </c>
      <c r="X4457" s="1">
        <f>ROUNDDOWN((Table2[[#This Row],[Time]]/60-Table2[[#This Row],[Time2]])*60,0)</f>
        <v>52</v>
      </c>
      <c r="Y4457" s="1" t="str">
        <f>IF(Table2[[#This Row],[Time2]]&lt;10,0&amp;Table2[[#This Row],[Time2]],Table2[[#This Row],[Time2]])</f>
        <v>02</v>
      </c>
      <c r="Z4457" s="1">
        <f>IF(Table2[[#This Row],[Time3]]&lt;10,0&amp;Table2[[#This Row],[Time3]],Table2[[#This Row],[Time3]])</f>
        <v>52</v>
      </c>
      <c r="AA4457" s="2" t="str">
        <f>Table2[[#This Row],[Time4]]&amp;":"&amp;Table2[[#This Row],[Time5]]</f>
        <v>02:52</v>
      </c>
      <c r="AB4457" s="1" t="str" cm="1">
        <f t="array" ref="AB4457">IFERROR(IF(Table2[[#This Row],[code]]="","",_xlfn.IFS(AND(Table2[[#This Row],[code]]&lt;400,Table2[[#This Row],[code]]&lt;&gt;""),2,Table2[[#This Row],[code]]&gt;500,4)),"")</f>
        <v/>
      </c>
      <c r="AC4457" s="1" t="str">
        <f>IF(Table2[[#This Row],[Event]]="Penalty",Table2[[#This Row],[number]],IF(Table2[[#This Row],[Event]]="Time-Out",401,""))</f>
        <v/>
      </c>
      <c r="AD4457" s="1">
        <f>ROW(A4456)</f>
        <v>4456</v>
      </c>
      <c r="AE4457" s="1">
        <f>COUNTIFS(Table2[GameID],Table2[[#This Row],[GameID]],Table2[Column1],"&lt;="&amp;Table2[[#This Row],[Column1]])-1</f>
        <v>8</v>
      </c>
    </row>
    <row r="4458" spans="1:31" x14ac:dyDescent="0.45">
      <c r="A4458" t="s">
        <v>612</v>
      </c>
      <c r="B4458" t="str">
        <f>_xlfn.TEXTBEFORE(Table2[[#This Row],[Kamp]]," - ")</f>
        <v>Copenhagen FC</v>
      </c>
      <c r="C4458" t="str">
        <f>_xlfn.TEXTAFTER(Table2[[#This Row],[Kamp]],"- ")</f>
        <v>Blackhawks</v>
      </c>
      <c r="D4458">
        <v>45374</v>
      </c>
      <c r="E4458">
        <v>83645</v>
      </c>
      <c r="F4458">
        <v>20232024</v>
      </c>
      <c r="G4458" t="s">
        <v>418</v>
      </c>
      <c r="H4458" t="s">
        <v>667</v>
      </c>
      <c r="I4458" t="s">
        <v>678</v>
      </c>
      <c r="J4458">
        <v>3</v>
      </c>
      <c r="K4458">
        <v>31140</v>
      </c>
      <c r="L4458">
        <v>1</v>
      </c>
      <c r="M4458" t="s">
        <v>630</v>
      </c>
      <c r="N4458" t="s">
        <v>252</v>
      </c>
      <c r="O4458" t="s">
        <v>240</v>
      </c>
      <c r="P4458">
        <v>68</v>
      </c>
      <c r="Q4458">
        <v>3</v>
      </c>
      <c r="R4458">
        <f>SUMIFS(Table2[number],Table2[Event],"Goal",Table2[H/U],"HOME",Table2[GameID],Table2[[#This Row],[GameID]],Table2[GameTime],"&lt;="&amp;Table2[[#This Row],[GameTime]])</f>
        <v>3</v>
      </c>
      <c r="S4458">
        <f>SUMIFS(Table2[number],Table2[Event],"Goal",Table2[H/U],"AWAY",Table2[GameID],Table2[[#This Row],[GameID]],Table2[GameTime],"&lt;="&amp;Table2[[#This Row],[GameTime]])</f>
        <v>4</v>
      </c>
      <c r="T4458" t="str">
        <f>IF(Table2[[#This Row],[Event]]="Goal",Table2[[#This Row],[Hscore]]&amp;"-"&amp;Table2[[#This Row],[Uscore]],"")</f>
        <v>3-4</v>
      </c>
      <c r="U4458">
        <v>3006</v>
      </c>
      <c r="V4458" s="1">
        <f>Table2[[#This Row],[GameTime]]-(Table2[[#This Row],[period]]-1)*1200</f>
        <v>606</v>
      </c>
      <c r="W4458" s="1">
        <f>ROUNDDOWN(Table2[[#This Row],[Time]]/60,0)</f>
        <v>10</v>
      </c>
      <c r="X4458" s="1">
        <f>ROUNDDOWN((Table2[[#This Row],[Time]]/60-Table2[[#This Row],[Time2]])*60,0)</f>
        <v>5</v>
      </c>
      <c r="Y4458" s="1">
        <f>IF(Table2[[#This Row],[Time2]]&lt;10,0&amp;Table2[[#This Row],[Time2]],Table2[[#This Row],[Time2]])</f>
        <v>10</v>
      </c>
      <c r="Z4458" s="1" t="str">
        <f>IF(Table2[[#This Row],[Time3]]&lt;10,0&amp;Table2[[#This Row],[Time3]],Table2[[#This Row],[Time3]])</f>
        <v>05</v>
      </c>
      <c r="AA4458" s="2" t="str">
        <f>Table2[[#This Row],[Time4]]&amp;":"&amp;Table2[[#This Row],[Time5]]</f>
        <v>10:05</v>
      </c>
      <c r="AB4458" s="1" t="str" cm="1">
        <f t="array" ref="AB4458">IFERROR(IF(Table2[[#This Row],[code]]="","",_xlfn.IFS(AND(Table2[[#This Row],[code]]&lt;400,Table2[[#This Row],[code]]&lt;&gt;""),2,Table2[[#This Row],[code]]&gt;500,4)),"")</f>
        <v/>
      </c>
      <c r="AC4458" s="1" t="str">
        <f>IF(Table2[[#This Row],[Event]]="Penalty",Table2[[#This Row],[number]],IF(Table2[[#This Row],[Event]]="Time-Out",401,""))</f>
        <v/>
      </c>
      <c r="AD4458" s="1">
        <f>ROW(A4457)</f>
        <v>4457</v>
      </c>
      <c r="AE4458" s="1">
        <f>COUNTIFS(Table2[GameID],Table2[[#This Row],[GameID]],Table2[Column1],"&lt;="&amp;Table2[[#This Row],[Column1]])-1</f>
        <v>9</v>
      </c>
    </row>
    <row r="4459" spans="1:31" x14ac:dyDescent="0.45">
      <c r="A4459" t="s">
        <v>612</v>
      </c>
      <c r="B4459" t="str">
        <f>_xlfn.TEXTBEFORE(Table2[[#This Row],[Kamp]]," - ")</f>
        <v>Copenhagen FC</v>
      </c>
      <c r="C4459" t="str">
        <f>_xlfn.TEXTAFTER(Table2[[#This Row],[Kamp]],"- ")</f>
        <v>Blackhawks</v>
      </c>
      <c r="D4459">
        <v>45374</v>
      </c>
      <c r="E4459">
        <v>83645</v>
      </c>
      <c r="F4459">
        <v>20232024</v>
      </c>
      <c r="G4459" t="s">
        <v>418</v>
      </c>
      <c r="H4459" t="s">
        <v>667</v>
      </c>
      <c r="I4459" t="s">
        <v>678</v>
      </c>
      <c r="J4459">
        <v>3</v>
      </c>
      <c r="K4459">
        <v>31140</v>
      </c>
      <c r="L4459">
        <v>0</v>
      </c>
      <c r="M4459" t="s">
        <v>633</v>
      </c>
      <c r="N4459" t="s">
        <v>634</v>
      </c>
      <c r="O4459" t="s">
        <v>634</v>
      </c>
      <c r="P4459" t="s">
        <v>634</v>
      </c>
      <c r="Q4459" t="s">
        <v>634</v>
      </c>
      <c r="R4459">
        <f>SUMIFS(Table2[number],Table2[Event],"Goal",Table2[H/U],"HOME",Table2[GameID],Table2[[#This Row],[GameID]],Table2[GameTime],"&lt;="&amp;Table2[[#This Row],[GameTime]])</f>
        <v>3</v>
      </c>
      <c r="S4459">
        <f>SUMIFS(Table2[number],Table2[Event],"Goal",Table2[H/U],"AWAY",Table2[GameID],Table2[[#This Row],[GameID]],Table2[GameTime],"&lt;="&amp;Table2[[#This Row],[GameTime]])</f>
        <v>4</v>
      </c>
      <c r="T4459" t="str">
        <f>IF(Table2[[#This Row],[Event]]="Goal",Table2[[#This Row],[Hscore]]&amp;"-"&amp;Table2[[#This Row],[Uscore]],"")</f>
        <v/>
      </c>
      <c r="U4459">
        <v>3239</v>
      </c>
      <c r="V4459" s="1">
        <f>Table2[[#This Row],[GameTime]]-(Table2[[#This Row],[period]]-1)*1200</f>
        <v>839</v>
      </c>
      <c r="W4459" s="1">
        <f>ROUNDDOWN(Table2[[#This Row],[Time]]/60,0)</f>
        <v>13</v>
      </c>
      <c r="X4459" s="1">
        <f>ROUNDDOWN((Table2[[#This Row],[Time]]/60-Table2[[#This Row],[Time2]])*60,0)</f>
        <v>59</v>
      </c>
      <c r="Y4459" s="1">
        <f>IF(Table2[[#This Row],[Time2]]&lt;10,0&amp;Table2[[#This Row],[Time2]],Table2[[#This Row],[Time2]])</f>
        <v>13</v>
      </c>
      <c r="Z4459" s="1">
        <f>IF(Table2[[#This Row],[Time3]]&lt;10,0&amp;Table2[[#This Row],[Time3]],Table2[[#This Row],[Time3]])</f>
        <v>59</v>
      </c>
      <c r="AA4459" s="2" t="str">
        <f>Table2[[#This Row],[Time4]]&amp;":"&amp;Table2[[#This Row],[Time5]]</f>
        <v>13:59</v>
      </c>
      <c r="AB4459" s="1" t="str" cm="1">
        <f t="array" ref="AB4459">IFERROR(IF(Table2[[#This Row],[code]]="","",_xlfn.IFS(AND(Table2[[#This Row],[code]]&lt;400,Table2[[#This Row],[code]]&lt;&gt;""),2,Table2[[#This Row],[code]]&gt;500,4)),"")</f>
        <v/>
      </c>
      <c r="AC4459" s="1">
        <f>IF(Table2[[#This Row],[Event]]="Penalty",Table2[[#This Row],[number]],IF(Table2[[#This Row],[Event]]="Time-Out",401,""))</f>
        <v>401</v>
      </c>
      <c r="AD4459" s="1">
        <f>ROW(A4458)</f>
        <v>4458</v>
      </c>
      <c r="AE4459" s="1">
        <f>COUNTIFS(Table2[GameID],Table2[[#This Row],[GameID]],Table2[Column1],"&lt;="&amp;Table2[[#This Row],[Column1]])-1</f>
        <v>10</v>
      </c>
    </row>
    <row r="4460" spans="1:31" x14ac:dyDescent="0.45">
      <c r="A4460" t="s">
        <v>612</v>
      </c>
      <c r="B4460" t="str">
        <f>_xlfn.TEXTBEFORE(Table2[[#This Row],[Kamp]]," - ")</f>
        <v>Copenhagen FC</v>
      </c>
      <c r="C4460" t="str">
        <f>_xlfn.TEXTAFTER(Table2[[#This Row],[Kamp]],"- ")</f>
        <v>Blackhawks</v>
      </c>
      <c r="D4460">
        <v>45374</v>
      </c>
      <c r="E4460">
        <v>83645</v>
      </c>
      <c r="F4460">
        <v>20232024</v>
      </c>
      <c r="G4460" t="s">
        <v>418</v>
      </c>
      <c r="H4460" t="s">
        <v>661</v>
      </c>
      <c r="I4460" t="s">
        <v>677</v>
      </c>
      <c r="J4460">
        <v>3</v>
      </c>
      <c r="K4460">
        <v>31143</v>
      </c>
      <c r="L4460">
        <v>1</v>
      </c>
      <c r="M4460" t="s">
        <v>630</v>
      </c>
      <c r="N4460" t="s">
        <v>139</v>
      </c>
      <c r="O4460" t="s">
        <v>147</v>
      </c>
      <c r="P4460">
        <v>27</v>
      </c>
      <c r="Q4460">
        <v>92</v>
      </c>
      <c r="R4460">
        <f>SUMIFS(Table2[number],Table2[Event],"Goal",Table2[H/U],"HOME",Table2[GameID],Table2[[#This Row],[GameID]],Table2[GameTime],"&lt;="&amp;Table2[[#This Row],[GameTime]])</f>
        <v>3</v>
      </c>
      <c r="S4460">
        <f>SUMIFS(Table2[number],Table2[Event],"Goal",Table2[H/U],"AWAY",Table2[GameID],Table2[[#This Row],[GameID]],Table2[GameTime],"&lt;="&amp;Table2[[#This Row],[GameTime]])</f>
        <v>5</v>
      </c>
      <c r="T4460" t="str">
        <f>IF(Table2[[#This Row],[Event]]="Goal",Table2[[#This Row],[Hscore]]&amp;"-"&amp;Table2[[#This Row],[Uscore]],"")</f>
        <v>3-5</v>
      </c>
      <c r="U4460">
        <v>3272</v>
      </c>
      <c r="V4460" s="1">
        <f>Table2[[#This Row],[GameTime]]-(Table2[[#This Row],[period]]-1)*1200</f>
        <v>872</v>
      </c>
      <c r="W4460" s="1">
        <f>ROUNDDOWN(Table2[[#This Row],[Time]]/60,0)</f>
        <v>14</v>
      </c>
      <c r="X4460" s="1">
        <f>ROUNDDOWN((Table2[[#This Row],[Time]]/60-Table2[[#This Row],[Time2]])*60,0)</f>
        <v>32</v>
      </c>
      <c r="Y4460" s="1">
        <f>IF(Table2[[#This Row],[Time2]]&lt;10,0&amp;Table2[[#This Row],[Time2]],Table2[[#This Row],[Time2]])</f>
        <v>14</v>
      </c>
      <c r="Z4460" s="1">
        <f>IF(Table2[[#This Row],[Time3]]&lt;10,0&amp;Table2[[#This Row],[Time3]],Table2[[#This Row],[Time3]])</f>
        <v>32</v>
      </c>
      <c r="AA4460" s="2" t="str">
        <f>Table2[[#This Row],[Time4]]&amp;":"&amp;Table2[[#This Row],[Time5]]</f>
        <v>14:32</v>
      </c>
      <c r="AB4460" s="1" t="str" cm="1">
        <f t="array" ref="AB4460">IFERROR(IF(Table2[[#This Row],[code]]="","",_xlfn.IFS(AND(Table2[[#This Row],[code]]&lt;400,Table2[[#This Row],[code]]&lt;&gt;""),2,Table2[[#This Row],[code]]&gt;500,4)),"")</f>
        <v/>
      </c>
      <c r="AC4460" s="1" t="str">
        <f>IF(Table2[[#This Row],[Event]]="Penalty",Table2[[#This Row],[number]],IF(Table2[[#This Row],[Event]]="Time-Out",401,""))</f>
        <v/>
      </c>
      <c r="AD4460" s="1">
        <f>ROW(A4459)</f>
        <v>4459</v>
      </c>
      <c r="AE4460" s="1">
        <f>COUNTIFS(Table2[GameID],Table2[[#This Row],[GameID]],Table2[Column1],"&lt;="&amp;Table2[[#This Row],[Column1]])-1</f>
        <v>11</v>
      </c>
    </row>
    <row r="4461" spans="1:31" x14ac:dyDescent="0.45">
      <c r="A4461" t="s">
        <v>612</v>
      </c>
      <c r="B4461" t="str">
        <f>_xlfn.TEXTBEFORE(Table2[[#This Row],[Kamp]]," - ")</f>
        <v>Copenhagen FC</v>
      </c>
      <c r="C4461" t="str">
        <f>_xlfn.TEXTAFTER(Table2[[#This Row],[Kamp]],"- ")</f>
        <v>Blackhawks</v>
      </c>
      <c r="D4461">
        <v>45374</v>
      </c>
      <c r="E4461">
        <v>83645</v>
      </c>
      <c r="F4461">
        <v>20232024</v>
      </c>
      <c r="G4461" t="s">
        <v>418</v>
      </c>
      <c r="H4461" t="s">
        <v>667</v>
      </c>
      <c r="I4461" t="s">
        <v>678</v>
      </c>
      <c r="J4461">
        <v>3</v>
      </c>
      <c r="K4461">
        <v>31140</v>
      </c>
      <c r="L4461">
        <v>1</v>
      </c>
      <c r="M4461" t="s">
        <v>630</v>
      </c>
      <c r="N4461" t="s">
        <v>253</v>
      </c>
      <c r="O4461" t="s">
        <v>69</v>
      </c>
      <c r="P4461">
        <v>6</v>
      </c>
      <c r="Q4461">
        <v>99</v>
      </c>
      <c r="R4461">
        <f>SUMIFS(Table2[number],Table2[Event],"Goal",Table2[H/U],"HOME",Table2[GameID],Table2[[#This Row],[GameID]],Table2[GameTime],"&lt;="&amp;Table2[[#This Row],[GameTime]])</f>
        <v>4</v>
      </c>
      <c r="S4461">
        <f>SUMIFS(Table2[number],Table2[Event],"Goal",Table2[H/U],"AWAY",Table2[GameID],Table2[[#This Row],[GameID]],Table2[GameTime],"&lt;="&amp;Table2[[#This Row],[GameTime]])</f>
        <v>5</v>
      </c>
      <c r="T4461" t="str">
        <f>IF(Table2[[#This Row],[Event]]="Goal",Table2[[#This Row],[Hscore]]&amp;"-"&amp;Table2[[#This Row],[Uscore]],"")</f>
        <v>4-5</v>
      </c>
      <c r="U4461">
        <v>3506</v>
      </c>
      <c r="V4461" s="1">
        <f>Table2[[#This Row],[GameTime]]-(Table2[[#This Row],[period]]-1)*1200</f>
        <v>1106</v>
      </c>
      <c r="W4461" s="1">
        <f>ROUNDDOWN(Table2[[#This Row],[Time]]/60,0)</f>
        <v>18</v>
      </c>
      <c r="X4461" s="1">
        <f>ROUNDDOWN((Table2[[#This Row],[Time]]/60-Table2[[#This Row],[Time2]])*60,0)</f>
        <v>26</v>
      </c>
      <c r="Y4461" s="1">
        <f>IF(Table2[[#This Row],[Time2]]&lt;10,0&amp;Table2[[#This Row],[Time2]],Table2[[#This Row],[Time2]])</f>
        <v>18</v>
      </c>
      <c r="Z4461" s="1">
        <f>IF(Table2[[#This Row],[Time3]]&lt;10,0&amp;Table2[[#This Row],[Time3]],Table2[[#This Row],[Time3]])</f>
        <v>26</v>
      </c>
      <c r="AA4461" s="2" t="str">
        <f>Table2[[#This Row],[Time4]]&amp;":"&amp;Table2[[#This Row],[Time5]]</f>
        <v>18:26</v>
      </c>
      <c r="AB4461" s="1" t="str" cm="1">
        <f t="array" ref="AB4461">IFERROR(IF(Table2[[#This Row],[code]]="","",_xlfn.IFS(AND(Table2[[#This Row],[code]]&lt;400,Table2[[#This Row],[code]]&lt;&gt;""),2,Table2[[#This Row],[code]]&gt;500,4)),"")</f>
        <v/>
      </c>
      <c r="AC4461" s="1" t="str">
        <f>IF(Table2[[#This Row],[Event]]="Penalty",Table2[[#This Row],[number]],IF(Table2[[#This Row],[Event]]="Time-Out",401,""))</f>
        <v/>
      </c>
      <c r="AD4461" s="1">
        <f>ROW(A4460)</f>
        <v>4460</v>
      </c>
      <c r="AE4461" s="1">
        <f>COUNTIFS(Table2[GameID],Table2[[#This Row],[GameID]],Table2[Column1],"&lt;="&amp;Table2[[#This Row],[Column1]])-1</f>
        <v>12</v>
      </c>
    </row>
    <row r="4462" spans="1:31" x14ac:dyDescent="0.45">
      <c r="A4462" t="s">
        <v>612</v>
      </c>
      <c r="B4462" t="str">
        <f>_xlfn.TEXTBEFORE(Table2[[#This Row],[Kamp]]," - ")</f>
        <v>Copenhagen FC</v>
      </c>
      <c r="C4462" t="str">
        <f>_xlfn.TEXTAFTER(Table2[[#This Row],[Kamp]],"- ")</f>
        <v>Blackhawks</v>
      </c>
      <c r="D4462">
        <v>45374</v>
      </c>
      <c r="E4462">
        <v>83645</v>
      </c>
      <c r="F4462">
        <v>20232024</v>
      </c>
      <c r="G4462" t="s">
        <v>418</v>
      </c>
      <c r="H4462" t="s">
        <v>661</v>
      </c>
      <c r="I4462" t="s">
        <v>677</v>
      </c>
      <c r="J4462">
        <v>3</v>
      </c>
      <c r="K4462">
        <v>31143</v>
      </c>
      <c r="L4462">
        <v>1</v>
      </c>
      <c r="M4462" t="s">
        <v>630</v>
      </c>
      <c r="N4462" t="s">
        <v>147</v>
      </c>
      <c r="O4462" t="s">
        <v>263</v>
      </c>
      <c r="P4462">
        <v>92</v>
      </c>
      <c r="Q4462">
        <v>9</v>
      </c>
      <c r="R4462">
        <f>SUMIFS(Table2[number],Table2[Event],"Goal",Table2[H/U],"HOME",Table2[GameID],Table2[[#This Row],[GameID]],Table2[GameTime],"&lt;="&amp;Table2[[#This Row],[GameTime]])</f>
        <v>4</v>
      </c>
      <c r="S4462">
        <f>SUMIFS(Table2[number],Table2[Event],"Goal",Table2[H/U],"AWAY",Table2[GameID],Table2[[#This Row],[GameID]],Table2[GameTime],"&lt;="&amp;Table2[[#This Row],[GameTime]])</f>
        <v>6</v>
      </c>
      <c r="T4462" t="str">
        <f>IF(Table2[[#This Row],[Event]]="Goal",Table2[[#This Row],[Hscore]]&amp;"-"&amp;Table2[[#This Row],[Uscore]],"")</f>
        <v>4-6</v>
      </c>
      <c r="U4462">
        <v>3594</v>
      </c>
      <c r="V4462" s="1">
        <f>Table2[[#This Row],[GameTime]]-(Table2[[#This Row],[period]]-1)*1200</f>
        <v>1194</v>
      </c>
      <c r="W4462" s="1">
        <f>ROUNDDOWN(Table2[[#This Row],[Time]]/60,0)</f>
        <v>19</v>
      </c>
      <c r="X4462" s="1">
        <f>ROUNDDOWN((Table2[[#This Row],[Time]]/60-Table2[[#This Row],[Time2]])*60,0)</f>
        <v>53</v>
      </c>
      <c r="Y4462" s="1">
        <f>IF(Table2[[#This Row],[Time2]]&lt;10,0&amp;Table2[[#This Row],[Time2]],Table2[[#This Row],[Time2]])</f>
        <v>19</v>
      </c>
      <c r="Z4462" s="1">
        <f>IF(Table2[[#This Row],[Time3]]&lt;10,0&amp;Table2[[#This Row],[Time3]],Table2[[#This Row],[Time3]])</f>
        <v>53</v>
      </c>
      <c r="AA4462" s="2" t="str">
        <f>Table2[[#This Row],[Time4]]&amp;":"&amp;Table2[[#This Row],[Time5]]</f>
        <v>19:53</v>
      </c>
      <c r="AB4462" s="1" t="str" cm="1">
        <f t="array" ref="AB4462">IFERROR(IF(Table2[[#This Row],[code]]="","",_xlfn.IFS(AND(Table2[[#This Row],[code]]&lt;400,Table2[[#This Row],[code]]&lt;&gt;""),2,Table2[[#This Row],[code]]&gt;500,4)),"")</f>
        <v/>
      </c>
      <c r="AC4462" s="1" t="str">
        <f>IF(Table2[[#This Row],[Event]]="Penalty",Table2[[#This Row],[number]],IF(Table2[[#This Row],[Event]]="Time-Out",401,""))</f>
        <v/>
      </c>
      <c r="AD4462" s="1">
        <f>ROW(A4461)</f>
        <v>4461</v>
      </c>
      <c r="AE4462" s="1">
        <f>COUNTIFS(Table2[GameID],Table2[[#This Row],[GameID]],Table2[Column1],"&lt;="&amp;Table2[[#This Row],[Column1]])-1</f>
        <v>13</v>
      </c>
    </row>
    <row r="4463" spans="1:31" x14ac:dyDescent="0.45">
      <c r="A4463" t="s">
        <v>612</v>
      </c>
      <c r="B4463" t="str">
        <f>_xlfn.TEXTBEFORE(Table2[[#This Row],[Kamp]]," - ")</f>
        <v>Copenhagen FC</v>
      </c>
      <c r="C4463" t="str">
        <f>_xlfn.TEXTAFTER(Table2[[#This Row],[Kamp]],"- ")</f>
        <v>Blackhawks</v>
      </c>
      <c r="D4463">
        <v>45374</v>
      </c>
      <c r="E4463">
        <v>83645</v>
      </c>
      <c r="F4463">
        <v>20232024</v>
      </c>
      <c r="G4463" t="s">
        <v>418</v>
      </c>
      <c r="H4463" t="s">
        <v>667</v>
      </c>
      <c r="I4463" t="s">
        <v>678</v>
      </c>
      <c r="J4463">
        <v>3</v>
      </c>
      <c r="K4463">
        <v>31140</v>
      </c>
      <c r="L4463">
        <v>502</v>
      </c>
      <c r="M4463" t="s">
        <v>631</v>
      </c>
      <c r="N4463" t="s">
        <v>59</v>
      </c>
      <c r="O4463" t="s">
        <v>634</v>
      </c>
      <c r="P4463">
        <v>9</v>
      </c>
      <c r="Q4463" t="s">
        <v>634</v>
      </c>
      <c r="R4463">
        <f>SUMIFS(Table2[number],Table2[Event],"Goal",Table2[H/U],"HOME",Table2[GameID],Table2[[#This Row],[GameID]],Table2[GameTime],"&lt;="&amp;Table2[[#This Row],[GameTime]])</f>
        <v>4</v>
      </c>
      <c r="S4463">
        <f>SUMIFS(Table2[number],Table2[Event],"Goal",Table2[H/U],"AWAY",Table2[GameID],Table2[[#This Row],[GameID]],Table2[GameTime],"&lt;="&amp;Table2[[#This Row],[GameTime]])</f>
        <v>6</v>
      </c>
      <c r="T4463" t="str">
        <f>IF(Table2[[#This Row],[Event]]="Goal",Table2[[#This Row],[Hscore]]&amp;"-"&amp;Table2[[#This Row],[Uscore]],"")</f>
        <v/>
      </c>
      <c r="U4463">
        <v>3594</v>
      </c>
      <c r="V4463" s="1">
        <f>Table2[[#This Row],[GameTime]]-(Table2[[#This Row],[period]]-1)*1200</f>
        <v>1194</v>
      </c>
      <c r="W4463" s="1">
        <f>ROUNDDOWN(Table2[[#This Row],[Time]]/60,0)</f>
        <v>19</v>
      </c>
      <c r="X4463" s="1">
        <f>ROUNDDOWN((Table2[[#This Row],[Time]]/60-Table2[[#This Row],[Time2]])*60,0)</f>
        <v>53</v>
      </c>
      <c r="Y4463" s="1">
        <f>IF(Table2[[#This Row],[Time2]]&lt;10,0&amp;Table2[[#This Row],[Time2]],Table2[[#This Row],[Time2]])</f>
        <v>19</v>
      </c>
      <c r="Z4463" s="1">
        <f>IF(Table2[[#This Row],[Time3]]&lt;10,0&amp;Table2[[#This Row],[Time3]],Table2[[#This Row],[Time3]])</f>
        <v>53</v>
      </c>
      <c r="AA4463" s="2" t="str">
        <f>Table2[[#This Row],[Time4]]&amp;":"&amp;Table2[[#This Row],[Time5]]</f>
        <v>19:53</v>
      </c>
      <c r="AB4463" s="1" cm="1">
        <f t="array" ref="AB4463">IFERROR(IF(Table2[[#This Row],[code]]="","",_xlfn.IFS(AND(Table2[[#This Row],[code]]&lt;400,Table2[[#This Row],[code]]&lt;&gt;""),2,Table2[[#This Row],[code]]&gt;500,4)),"")</f>
        <v>4</v>
      </c>
      <c r="AC4463" s="1">
        <f>IF(Table2[[#This Row],[Event]]="Penalty",Table2[[#This Row],[number]],IF(Table2[[#This Row],[Event]]="Time-Out",401,""))</f>
        <v>502</v>
      </c>
      <c r="AD4463" s="1">
        <f>ROW(A4462)</f>
        <v>4462</v>
      </c>
      <c r="AE4463" s="1">
        <f>COUNTIFS(Table2[GameID],Table2[[#This Row],[GameID]],Table2[Column1],"&lt;="&amp;Table2[[#This Row],[Column1]])-1</f>
        <v>14</v>
      </c>
    </row>
    <row r="4464" spans="1:31" x14ac:dyDescent="0.45">
      <c r="A4464" t="s">
        <v>612</v>
      </c>
      <c r="B4464" t="str">
        <f>_xlfn.TEXTBEFORE(Table2[[#This Row],[Kamp]]," - ")</f>
        <v>Copenhagen FC</v>
      </c>
      <c r="C4464" t="str">
        <f>_xlfn.TEXTAFTER(Table2[[#This Row],[Kamp]],"- ")</f>
        <v>Blackhawks</v>
      </c>
      <c r="D4464">
        <v>45374</v>
      </c>
      <c r="E4464">
        <v>83645</v>
      </c>
      <c r="F4464">
        <v>20232024</v>
      </c>
      <c r="G4464" t="s">
        <v>418</v>
      </c>
      <c r="H4464" t="s">
        <v>661</v>
      </c>
      <c r="I4464" t="s">
        <v>677</v>
      </c>
      <c r="J4464">
        <v>3</v>
      </c>
      <c r="K4464">
        <v>31143</v>
      </c>
      <c r="L4464">
        <v>1</v>
      </c>
      <c r="M4464" t="s">
        <v>630</v>
      </c>
      <c r="N4464" t="s">
        <v>149</v>
      </c>
      <c r="O4464" t="s">
        <v>135</v>
      </c>
      <c r="P4464">
        <v>98</v>
      </c>
      <c r="Q4464">
        <v>7</v>
      </c>
      <c r="R4464">
        <f>SUMIFS(Table2[number],Table2[Event],"Goal",Table2[H/U],"HOME",Table2[GameID],Table2[[#This Row],[GameID]],Table2[GameTime],"&lt;="&amp;Table2[[#This Row],[GameTime]])</f>
        <v>4</v>
      </c>
      <c r="S4464">
        <f>SUMIFS(Table2[number],Table2[Event],"Goal",Table2[H/U],"AWAY",Table2[GameID],Table2[[#This Row],[GameID]],Table2[GameTime],"&lt;="&amp;Table2[[#This Row],[GameTime]])</f>
        <v>7</v>
      </c>
      <c r="T4464" t="str">
        <f>IF(Table2[[#This Row],[Event]]="Goal",Table2[[#This Row],[Hscore]]&amp;"-"&amp;Table2[[#This Row],[Uscore]],"")</f>
        <v>4-7</v>
      </c>
      <c r="U4464">
        <v>3598</v>
      </c>
      <c r="V4464" s="1">
        <f>Table2[[#This Row],[GameTime]]-(Table2[[#This Row],[period]]-1)*1200</f>
        <v>1198</v>
      </c>
      <c r="W4464" s="1">
        <f>ROUNDDOWN(Table2[[#This Row],[Time]]/60,0)</f>
        <v>19</v>
      </c>
      <c r="X4464" s="1">
        <f>ROUNDDOWN((Table2[[#This Row],[Time]]/60-Table2[[#This Row],[Time2]])*60,0)</f>
        <v>57</v>
      </c>
      <c r="Y4464" s="1">
        <f>IF(Table2[[#This Row],[Time2]]&lt;10,0&amp;Table2[[#This Row],[Time2]],Table2[[#This Row],[Time2]])</f>
        <v>19</v>
      </c>
      <c r="Z4464" s="1">
        <f>IF(Table2[[#This Row],[Time3]]&lt;10,0&amp;Table2[[#This Row],[Time3]],Table2[[#This Row],[Time3]])</f>
        <v>57</v>
      </c>
      <c r="AA4464" s="2" t="str">
        <f>Table2[[#This Row],[Time4]]&amp;":"&amp;Table2[[#This Row],[Time5]]</f>
        <v>19:57</v>
      </c>
      <c r="AB4464" s="1" t="str" cm="1">
        <f t="array" ref="AB4464">IFERROR(IF(Table2[[#This Row],[code]]="","",_xlfn.IFS(AND(Table2[[#This Row],[code]]&lt;400,Table2[[#This Row],[code]]&lt;&gt;""),2,Table2[[#This Row],[code]]&gt;500,4)),"")</f>
        <v/>
      </c>
      <c r="AC4464" s="1" t="str">
        <f>IF(Table2[[#This Row],[Event]]="Penalty",Table2[[#This Row],[number]],IF(Table2[[#This Row],[Event]]="Time-Out",401,""))</f>
        <v/>
      </c>
      <c r="AD4464" s="1">
        <f>ROW(A4463)</f>
        <v>4463</v>
      </c>
      <c r="AE4464" s="1">
        <f>COUNTIFS(Table2[GameID],Table2[[#This Row],[GameID]],Table2[Column1],"&lt;="&amp;Table2[[#This Row],[Column1]])-1</f>
        <v>15</v>
      </c>
    </row>
    <row r="4465" spans="1:31" x14ac:dyDescent="0.45">
      <c r="A4465" t="s">
        <v>613</v>
      </c>
      <c r="B4465" t="str">
        <f>_xlfn.TEXTBEFORE(Table2[[#This Row],[Kamp]]," - ")</f>
        <v>Benløse IF</v>
      </c>
      <c r="C4465" t="str">
        <f>_xlfn.TEXTAFTER(Table2[[#This Row],[Kamp]],"- ")</f>
        <v>Aab</v>
      </c>
      <c r="D4465">
        <v>45375</v>
      </c>
      <c r="E4465">
        <v>83646</v>
      </c>
      <c r="F4465">
        <v>20232024</v>
      </c>
      <c r="G4465" t="s">
        <v>418</v>
      </c>
      <c r="H4465" t="s">
        <v>669</v>
      </c>
      <c r="I4465" t="s">
        <v>677</v>
      </c>
      <c r="J4465">
        <v>1</v>
      </c>
      <c r="K4465">
        <v>31146</v>
      </c>
      <c r="L4465">
        <v>1</v>
      </c>
      <c r="M4465" t="s">
        <v>630</v>
      </c>
      <c r="N4465" t="s">
        <v>651</v>
      </c>
      <c r="O4465" t="s">
        <v>264</v>
      </c>
      <c r="P4465">
        <v>25</v>
      </c>
      <c r="Q4465">
        <v>10</v>
      </c>
      <c r="R4465">
        <f>SUMIFS(Table2[number],Table2[Event],"Goal",Table2[H/U],"HOME",Table2[GameID],Table2[[#This Row],[GameID]],Table2[GameTime],"&lt;="&amp;Table2[[#This Row],[GameTime]])</f>
        <v>0</v>
      </c>
      <c r="S4465">
        <f>SUMIFS(Table2[number],Table2[Event],"Goal",Table2[H/U],"AWAY",Table2[GameID],Table2[[#This Row],[GameID]],Table2[GameTime],"&lt;="&amp;Table2[[#This Row],[GameTime]])</f>
        <v>1</v>
      </c>
      <c r="T4465" t="str">
        <f>IF(Table2[[#This Row],[Event]]="Goal",Table2[[#This Row],[Hscore]]&amp;"-"&amp;Table2[[#This Row],[Uscore]],"")</f>
        <v>0-1</v>
      </c>
      <c r="U4465">
        <v>49</v>
      </c>
      <c r="V4465" s="1">
        <f>Table2[[#This Row],[GameTime]]-(Table2[[#This Row],[period]]-1)*1200</f>
        <v>49</v>
      </c>
      <c r="W4465" s="1">
        <f>ROUNDDOWN(Table2[[#This Row],[Time]]/60,0)</f>
        <v>0</v>
      </c>
      <c r="X4465" s="1">
        <f>ROUNDDOWN((Table2[[#This Row],[Time]]/60-Table2[[#This Row],[Time2]])*60,0)</f>
        <v>49</v>
      </c>
      <c r="Y4465" s="1" t="str">
        <f>IF(Table2[[#This Row],[Time2]]&lt;10,0&amp;Table2[[#This Row],[Time2]],Table2[[#This Row],[Time2]])</f>
        <v>00</v>
      </c>
      <c r="Z4465" s="1">
        <f>IF(Table2[[#This Row],[Time3]]&lt;10,0&amp;Table2[[#This Row],[Time3]],Table2[[#This Row],[Time3]])</f>
        <v>49</v>
      </c>
      <c r="AA4465" s="2" t="str">
        <f>Table2[[#This Row],[Time4]]&amp;":"&amp;Table2[[#This Row],[Time5]]</f>
        <v>00:49</v>
      </c>
      <c r="AB4465" s="1" t="str" cm="1">
        <f t="array" ref="AB4465">IFERROR(IF(Table2[[#This Row],[code]]="","",_xlfn.IFS(AND(Table2[[#This Row],[code]]&lt;400,Table2[[#This Row],[code]]&lt;&gt;""),2,Table2[[#This Row],[code]]&gt;500,4)),"")</f>
        <v/>
      </c>
      <c r="AC4465" s="1" t="str">
        <f>IF(Table2[[#This Row],[Event]]="Penalty",Table2[[#This Row],[number]],IF(Table2[[#This Row],[Event]]="Time-Out",401,""))</f>
        <v/>
      </c>
      <c r="AD4465" s="1">
        <f>ROW(A4464)</f>
        <v>4464</v>
      </c>
      <c r="AE4465" s="1">
        <f>COUNTIFS(Table2[GameID],Table2[[#This Row],[GameID]],Table2[Column1],"&lt;="&amp;Table2[[#This Row],[Column1]])-1</f>
        <v>0</v>
      </c>
    </row>
    <row r="4466" spans="1:31" x14ac:dyDescent="0.45">
      <c r="A4466" t="s">
        <v>613</v>
      </c>
      <c r="B4466" t="str">
        <f>_xlfn.TEXTBEFORE(Table2[[#This Row],[Kamp]]," - ")</f>
        <v>Benløse IF</v>
      </c>
      <c r="C4466" t="str">
        <f>_xlfn.TEXTAFTER(Table2[[#This Row],[Kamp]],"- ")</f>
        <v>Aab</v>
      </c>
      <c r="D4466">
        <v>45375</v>
      </c>
      <c r="E4466">
        <v>83646</v>
      </c>
      <c r="F4466">
        <v>20232024</v>
      </c>
      <c r="G4466" t="s">
        <v>418</v>
      </c>
      <c r="H4466" t="s">
        <v>658</v>
      </c>
      <c r="I4466" t="s">
        <v>678</v>
      </c>
      <c r="J4466">
        <v>1</v>
      </c>
      <c r="K4466">
        <v>31137</v>
      </c>
      <c r="L4466">
        <v>1</v>
      </c>
      <c r="M4466" t="s">
        <v>630</v>
      </c>
      <c r="N4466" t="s">
        <v>24</v>
      </c>
      <c r="O4466" t="s">
        <v>192</v>
      </c>
      <c r="P4466">
        <v>12</v>
      </c>
      <c r="Q4466">
        <v>32</v>
      </c>
      <c r="R4466">
        <f>SUMIFS(Table2[number],Table2[Event],"Goal",Table2[H/U],"HOME",Table2[GameID],Table2[[#This Row],[GameID]],Table2[GameTime],"&lt;="&amp;Table2[[#This Row],[GameTime]])</f>
        <v>1</v>
      </c>
      <c r="S4466">
        <f>SUMIFS(Table2[number],Table2[Event],"Goal",Table2[H/U],"AWAY",Table2[GameID],Table2[[#This Row],[GameID]],Table2[GameTime],"&lt;="&amp;Table2[[#This Row],[GameTime]])</f>
        <v>1</v>
      </c>
      <c r="T4466" t="str">
        <f>IF(Table2[[#This Row],[Event]]="Goal",Table2[[#This Row],[Hscore]]&amp;"-"&amp;Table2[[#This Row],[Uscore]],"")</f>
        <v>1-1</v>
      </c>
      <c r="U4466">
        <v>436</v>
      </c>
      <c r="V4466" s="1">
        <f>Table2[[#This Row],[GameTime]]-(Table2[[#This Row],[period]]-1)*1200</f>
        <v>436</v>
      </c>
      <c r="W4466" s="1">
        <f>ROUNDDOWN(Table2[[#This Row],[Time]]/60,0)</f>
        <v>7</v>
      </c>
      <c r="X4466" s="1">
        <f>ROUNDDOWN((Table2[[#This Row],[Time]]/60-Table2[[#This Row],[Time2]])*60,0)</f>
        <v>16</v>
      </c>
      <c r="Y4466" s="1" t="str">
        <f>IF(Table2[[#This Row],[Time2]]&lt;10,0&amp;Table2[[#This Row],[Time2]],Table2[[#This Row],[Time2]])</f>
        <v>07</v>
      </c>
      <c r="Z4466" s="1">
        <f>IF(Table2[[#This Row],[Time3]]&lt;10,0&amp;Table2[[#This Row],[Time3]],Table2[[#This Row],[Time3]])</f>
        <v>16</v>
      </c>
      <c r="AA4466" s="2" t="str">
        <f>Table2[[#This Row],[Time4]]&amp;":"&amp;Table2[[#This Row],[Time5]]</f>
        <v>07:16</v>
      </c>
      <c r="AB4466" s="1" t="str" cm="1">
        <f t="array" ref="AB4466">IFERROR(IF(Table2[[#This Row],[code]]="","",_xlfn.IFS(AND(Table2[[#This Row],[code]]&lt;400,Table2[[#This Row],[code]]&lt;&gt;""),2,Table2[[#This Row],[code]]&gt;500,4)),"")</f>
        <v/>
      </c>
      <c r="AC4466" s="1" t="str">
        <f>IF(Table2[[#This Row],[Event]]="Penalty",Table2[[#This Row],[number]],IF(Table2[[#This Row],[Event]]="Time-Out",401,""))</f>
        <v/>
      </c>
      <c r="AD4466" s="1">
        <f>ROW(A4465)</f>
        <v>4465</v>
      </c>
      <c r="AE4466" s="1">
        <f>COUNTIFS(Table2[GameID],Table2[[#This Row],[GameID]],Table2[Column1],"&lt;="&amp;Table2[[#This Row],[Column1]])-1</f>
        <v>1</v>
      </c>
    </row>
    <row r="4467" spans="1:31" x14ac:dyDescent="0.45">
      <c r="A4467" t="s">
        <v>613</v>
      </c>
      <c r="B4467" t="str">
        <f>_xlfn.TEXTBEFORE(Table2[[#This Row],[Kamp]]," - ")</f>
        <v>Benløse IF</v>
      </c>
      <c r="C4467" t="str">
        <f>_xlfn.TEXTAFTER(Table2[[#This Row],[Kamp]],"- ")</f>
        <v>Aab</v>
      </c>
      <c r="D4467">
        <v>45375</v>
      </c>
      <c r="E4467">
        <v>83646</v>
      </c>
      <c r="F4467">
        <v>20232024</v>
      </c>
      <c r="G4467" t="s">
        <v>418</v>
      </c>
      <c r="H4467" t="s">
        <v>669</v>
      </c>
      <c r="I4467" t="s">
        <v>677</v>
      </c>
      <c r="J4467">
        <v>1</v>
      </c>
      <c r="K4467">
        <v>31146</v>
      </c>
      <c r="L4467">
        <v>202</v>
      </c>
      <c r="M4467" t="s">
        <v>631</v>
      </c>
      <c r="N4467" t="s">
        <v>132</v>
      </c>
      <c r="O4467" t="s">
        <v>634</v>
      </c>
      <c r="P4467">
        <v>4</v>
      </c>
      <c r="Q4467" t="s">
        <v>634</v>
      </c>
      <c r="R4467">
        <f>SUMIFS(Table2[number],Table2[Event],"Goal",Table2[H/U],"HOME",Table2[GameID],Table2[[#This Row],[GameID]],Table2[GameTime],"&lt;="&amp;Table2[[#This Row],[GameTime]])</f>
        <v>1</v>
      </c>
      <c r="S4467">
        <f>SUMIFS(Table2[number],Table2[Event],"Goal",Table2[H/U],"AWAY",Table2[GameID],Table2[[#This Row],[GameID]],Table2[GameTime],"&lt;="&amp;Table2[[#This Row],[GameTime]])</f>
        <v>1</v>
      </c>
      <c r="T4467" t="str">
        <f>IF(Table2[[#This Row],[Event]]="Goal",Table2[[#This Row],[Hscore]]&amp;"-"&amp;Table2[[#This Row],[Uscore]],"")</f>
        <v/>
      </c>
      <c r="U4467">
        <v>909</v>
      </c>
      <c r="V4467" s="1">
        <f>Table2[[#This Row],[GameTime]]-(Table2[[#This Row],[period]]-1)*1200</f>
        <v>909</v>
      </c>
      <c r="W4467" s="1">
        <f>ROUNDDOWN(Table2[[#This Row],[Time]]/60,0)</f>
        <v>15</v>
      </c>
      <c r="X4467" s="1">
        <f>ROUNDDOWN((Table2[[#This Row],[Time]]/60-Table2[[#This Row],[Time2]])*60,0)</f>
        <v>9</v>
      </c>
      <c r="Y4467" s="1">
        <f>IF(Table2[[#This Row],[Time2]]&lt;10,0&amp;Table2[[#This Row],[Time2]],Table2[[#This Row],[Time2]])</f>
        <v>15</v>
      </c>
      <c r="Z4467" s="1" t="str">
        <f>IF(Table2[[#This Row],[Time3]]&lt;10,0&amp;Table2[[#This Row],[Time3]],Table2[[#This Row],[Time3]])</f>
        <v>09</v>
      </c>
      <c r="AA4467" s="2" t="str">
        <f>Table2[[#This Row],[Time4]]&amp;":"&amp;Table2[[#This Row],[Time5]]</f>
        <v>15:09</v>
      </c>
      <c r="AB4467" s="1" cm="1">
        <f t="array" ref="AB4467">IFERROR(IF(Table2[[#This Row],[code]]="","",_xlfn.IFS(AND(Table2[[#This Row],[code]]&lt;400,Table2[[#This Row],[code]]&lt;&gt;""),2,Table2[[#This Row],[code]]&gt;500,4)),"")</f>
        <v>2</v>
      </c>
      <c r="AC4467" s="1">
        <f>IF(Table2[[#This Row],[Event]]="Penalty",Table2[[#This Row],[number]],IF(Table2[[#This Row],[Event]]="Time-Out",401,""))</f>
        <v>202</v>
      </c>
      <c r="AD4467" s="1">
        <f>ROW(A4466)</f>
        <v>4466</v>
      </c>
      <c r="AE4467" s="1">
        <f>COUNTIFS(Table2[GameID],Table2[[#This Row],[GameID]],Table2[Column1],"&lt;="&amp;Table2[[#This Row],[Column1]])-1</f>
        <v>2</v>
      </c>
    </row>
    <row r="4468" spans="1:31" x14ac:dyDescent="0.45">
      <c r="A4468" t="s">
        <v>613</v>
      </c>
      <c r="B4468" t="str">
        <f>_xlfn.TEXTBEFORE(Table2[[#This Row],[Kamp]]," - ")</f>
        <v>Benløse IF</v>
      </c>
      <c r="C4468" t="str">
        <f>_xlfn.TEXTAFTER(Table2[[#This Row],[Kamp]],"- ")</f>
        <v>Aab</v>
      </c>
      <c r="D4468">
        <v>45375</v>
      </c>
      <c r="E4468">
        <v>83646</v>
      </c>
      <c r="F4468">
        <v>20232024</v>
      </c>
      <c r="G4468" t="s">
        <v>418</v>
      </c>
      <c r="H4468" t="s">
        <v>658</v>
      </c>
      <c r="I4468" t="s">
        <v>678</v>
      </c>
      <c r="J4468">
        <v>1</v>
      </c>
      <c r="K4468">
        <v>31137</v>
      </c>
      <c r="L4468">
        <v>1</v>
      </c>
      <c r="M4468" t="s">
        <v>630</v>
      </c>
      <c r="N4468" t="s">
        <v>469</v>
      </c>
      <c r="O4468" t="s">
        <v>29</v>
      </c>
      <c r="P4468">
        <v>88</v>
      </c>
      <c r="Q4468">
        <v>44</v>
      </c>
      <c r="R4468">
        <f>SUMIFS(Table2[number],Table2[Event],"Goal",Table2[H/U],"HOME",Table2[GameID],Table2[[#This Row],[GameID]],Table2[GameTime],"&lt;="&amp;Table2[[#This Row],[GameTime]])</f>
        <v>2</v>
      </c>
      <c r="S4468">
        <f>SUMIFS(Table2[number],Table2[Event],"Goal",Table2[H/U],"AWAY",Table2[GameID],Table2[[#This Row],[GameID]],Table2[GameTime],"&lt;="&amp;Table2[[#This Row],[GameTime]])</f>
        <v>1</v>
      </c>
      <c r="T4468" t="str">
        <f>IF(Table2[[#This Row],[Event]]="Goal",Table2[[#This Row],[Hscore]]&amp;"-"&amp;Table2[[#This Row],[Uscore]],"")</f>
        <v>2-1</v>
      </c>
      <c r="U4468">
        <v>991</v>
      </c>
      <c r="V4468" s="1">
        <f>Table2[[#This Row],[GameTime]]-(Table2[[#This Row],[period]]-1)*1200</f>
        <v>991</v>
      </c>
      <c r="W4468" s="1">
        <f>ROUNDDOWN(Table2[[#This Row],[Time]]/60,0)</f>
        <v>16</v>
      </c>
      <c r="X4468" s="1">
        <f>ROUNDDOWN((Table2[[#This Row],[Time]]/60-Table2[[#This Row],[Time2]])*60,0)</f>
        <v>30</v>
      </c>
      <c r="Y4468" s="1">
        <f>IF(Table2[[#This Row],[Time2]]&lt;10,0&amp;Table2[[#This Row],[Time2]],Table2[[#This Row],[Time2]])</f>
        <v>16</v>
      </c>
      <c r="Z4468" s="1">
        <f>IF(Table2[[#This Row],[Time3]]&lt;10,0&amp;Table2[[#This Row],[Time3]],Table2[[#This Row],[Time3]])</f>
        <v>30</v>
      </c>
      <c r="AA4468" s="2" t="str">
        <f>Table2[[#This Row],[Time4]]&amp;":"&amp;Table2[[#This Row],[Time5]]</f>
        <v>16:30</v>
      </c>
      <c r="AB4468" s="1" t="str" cm="1">
        <f t="array" ref="AB4468">IFERROR(IF(Table2[[#This Row],[code]]="","",_xlfn.IFS(AND(Table2[[#This Row],[code]]&lt;400,Table2[[#This Row],[code]]&lt;&gt;""),2,Table2[[#This Row],[code]]&gt;500,4)),"")</f>
        <v/>
      </c>
      <c r="AC4468" s="1" t="str">
        <f>IF(Table2[[#This Row],[Event]]="Penalty",Table2[[#This Row],[number]],IF(Table2[[#This Row],[Event]]="Time-Out",401,""))</f>
        <v/>
      </c>
      <c r="AD4468" s="1">
        <f>ROW(A4467)</f>
        <v>4467</v>
      </c>
      <c r="AE4468" s="1">
        <f>COUNTIFS(Table2[GameID],Table2[[#This Row],[GameID]],Table2[Column1],"&lt;="&amp;Table2[[#This Row],[Column1]])-1</f>
        <v>3</v>
      </c>
    </row>
    <row r="4469" spans="1:31" x14ac:dyDescent="0.45">
      <c r="A4469" t="s">
        <v>613</v>
      </c>
      <c r="B4469" t="str">
        <f>_xlfn.TEXTBEFORE(Table2[[#This Row],[Kamp]]," - ")</f>
        <v>Benløse IF</v>
      </c>
      <c r="C4469" t="str">
        <f>_xlfn.TEXTAFTER(Table2[[#This Row],[Kamp]],"- ")</f>
        <v>Aab</v>
      </c>
      <c r="D4469">
        <v>45375</v>
      </c>
      <c r="E4469">
        <v>83646</v>
      </c>
      <c r="F4469">
        <v>20232024</v>
      </c>
      <c r="G4469" t="s">
        <v>418</v>
      </c>
      <c r="H4469" t="s">
        <v>658</v>
      </c>
      <c r="I4469" t="s">
        <v>678</v>
      </c>
      <c r="J4469">
        <v>2</v>
      </c>
      <c r="K4469">
        <v>31137</v>
      </c>
      <c r="L4469">
        <v>207</v>
      </c>
      <c r="M4469" t="s">
        <v>631</v>
      </c>
      <c r="N4469" t="s">
        <v>192</v>
      </c>
      <c r="O4469" t="s">
        <v>634</v>
      </c>
      <c r="P4469">
        <v>32</v>
      </c>
      <c r="Q4469" t="s">
        <v>634</v>
      </c>
      <c r="R4469">
        <f>SUMIFS(Table2[number],Table2[Event],"Goal",Table2[H/U],"HOME",Table2[GameID],Table2[[#This Row],[GameID]],Table2[GameTime],"&lt;="&amp;Table2[[#This Row],[GameTime]])</f>
        <v>2</v>
      </c>
      <c r="S4469">
        <f>SUMIFS(Table2[number],Table2[Event],"Goal",Table2[H/U],"AWAY",Table2[GameID],Table2[[#This Row],[GameID]],Table2[GameTime],"&lt;="&amp;Table2[[#This Row],[GameTime]])</f>
        <v>1</v>
      </c>
      <c r="T4469" t="str">
        <f>IF(Table2[[#This Row],[Event]]="Goal",Table2[[#This Row],[Hscore]]&amp;"-"&amp;Table2[[#This Row],[Uscore]],"")</f>
        <v/>
      </c>
      <c r="U4469">
        <v>1507</v>
      </c>
      <c r="V4469" s="1">
        <f>Table2[[#This Row],[GameTime]]-(Table2[[#This Row],[period]]-1)*1200</f>
        <v>307</v>
      </c>
      <c r="W4469" s="1">
        <f>ROUNDDOWN(Table2[[#This Row],[Time]]/60,0)</f>
        <v>5</v>
      </c>
      <c r="X4469" s="1">
        <f>ROUNDDOWN((Table2[[#This Row],[Time]]/60-Table2[[#This Row],[Time2]])*60,0)</f>
        <v>6</v>
      </c>
      <c r="Y4469" s="1" t="str">
        <f>IF(Table2[[#This Row],[Time2]]&lt;10,0&amp;Table2[[#This Row],[Time2]],Table2[[#This Row],[Time2]])</f>
        <v>05</v>
      </c>
      <c r="Z4469" s="1" t="str">
        <f>IF(Table2[[#This Row],[Time3]]&lt;10,0&amp;Table2[[#This Row],[Time3]],Table2[[#This Row],[Time3]])</f>
        <v>06</v>
      </c>
      <c r="AA4469" s="2" t="str">
        <f>Table2[[#This Row],[Time4]]&amp;":"&amp;Table2[[#This Row],[Time5]]</f>
        <v>05:06</v>
      </c>
      <c r="AB4469" s="1" cm="1">
        <f t="array" ref="AB4469">IFERROR(IF(Table2[[#This Row],[code]]="","",_xlfn.IFS(AND(Table2[[#This Row],[code]]&lt;400,Table2[[#This Row],[code]]&lt;&gt;""),2,Table2[[#This Row],[code]]&gt;500,4)),"")</f>
        <v>2</v>
      </c>
      <c r="AC4469" s="1">
        <f>IF(Table2[[#This Row],[Event]]="Penalty",Table2[[#This Row],[number]],IF(Table2[[#This Row],[Event]]="Time-Out",401,""))</f>
        <v>207</v>
      </c>
      <c r="AD4469" s="1">
        <f>ROW(A4468)</f>
        <v>4468</v>
      </c>
      <c r="AE4469" s="1">
        <f>COUNTIFS(Table2[GameID],Table2[[#This Row],[GameID]],Table2[Column1],"&lt;="&amp;Table2[[#This Row],[Column1]])-1</f>
        <v>4</v>
      </c>
    </row>
    <row r="4470" spans="1:31" x14ac:dyDescent="0.45">
      <c r="A4470" t="s">
        <v>613</v>
      </c>
      <c r="B4470" t="str">
        <f>_xlfn.TEXTBEFORE(Table2[[#This Row],[Kamp]]," - ")</f>
        <v>Benløse IF</v>
      </c>
      <c r="C4470" t="str">
        <f>_xlfn.TEXTAFTER(Table2[[#This Row],[Kamp]],"- ")</f>
        <v>Aab</v>
      </c>
      <c r="D4470">
        <v>45375</v>
      </c>
      <c r="E4470">
        <v>83646</v>
      </c>
      <c r="F4470">
        <v>20232024</v>
      </c>
      <c r="G4470" t="s">
        <v>418</v>
      </c>
      <c r="H4470" t="s">
        <v>669</v>
      </c>
      <c r="I4470" t="s">
        <v>677</v>
      </c>
      <c r="J4470">
        <v>2</v>
      </c>
      <c r="K4470">
        <v>31146</v>
      </c>
      <c r="L4470">
        <v>207</v>
      </c>
      <c r="M4470" t="s">
        <v>631</v>
      </c>
      <c r="N4470" t="s">
        <v>140</v>
      </c>
      <c r="O4470" t="s">
        <v>634</v>
      </c>
      <c r="P4470">
        <v>60</v>
      </c>
      <c r="Q4470" t="s">
        <v>634</v>
      </c>
      <c r="R4470">
        <f>SUMIFS(Table2[number],Table2[Event],"Goal",Table2[H/U],"HOME",Table2[GameID],Table2[[#This Row],[GameID]],Table2[GameTime],"&lt;="&amp;Table2[[#This Row],[GameTime]])</f>
        <v>2</v>
      </c>
      <c r="S4470">
        <f>SUMIFS(Table2[number],Table2[Event],"Goal",Table2[H/U],"AWAY",Table2[GameID],Table2[[#This Row],[GameID]],Table2[GameTime],"&lt;="&amp;Table2[[#This Row],[GameTime]])</f>
        <v>1</v>
      </c>
      <c r="T4470" t="str">
        <f>IF(Table2[[#This Row],[Event]]="Goal",Table2[[#This Row],[Hscore]]&amp;"-"&amp;Table2[[#This Row],[Uscore]],"")</f>
        <v/>
      </c>
      <c r="U4470">
        <v>1630</v>
      </c>
      <c r="V4470" s="1">
        <f>Table2[[#This Row],[GameTime]]-(Table2[[#This Row],[period]]-1)*1200</f>
        <v>430</v>
      </c>
      <c r="W4470" s="1">
        <f>ROUNDDOWN(Table2[[#This Row],[Time]]/60,0)</f>
        <v>7</v>
      </c>
      <c r="X4470" s="1">
        <f>ROUNDDOWN((Table2[[#This Row],[Time]]/60-Table2[[#This Row],[Time2]])*60,0)</f>
        <v>10</v>
      </c>
      <c r="Y4470" s="1" t="str">
        <f>IF(Table2[[#This Row],[Time2]]&lt;10,0&amp;Table2[[#This Row],[Time2]],Table2[[#This Row],[Time2]])</f>
        <v>07</v>
      </c>
      <c r="Z4470" s="1">
        <f>IF(Table2[[#This Row],[Time3]]&lt;10,0&amp;Table2[[#This Row],[Time3]],Table2[[#This Row],[Time3]])</f>
        <v>10</v>
      </c>
      <c r="AA4470" s="2" t="str">
        <f>Table2[[#This Row],[Time4]]&amp;":"&amp;Table2[[#This Row],[Time5]]</f>
        <v>07:10</v>
      </c>
      <c r="AB4470" s="1" cm="1">
        <f t="array" ref="AB4470">IFERROR(IF(Table2[[#This Row],[code]]="","",_xlfn.IFS(AND(Table2[[#This Row],[code]]&lt;400,Table2[[#This Row],[code]]&lt;&gt;""),2,Table2[[#This Row],[code]]&gt;500,4)),"")</f>
        <v>2</v>
      </c>
      <c r="AC4470" s="1">
        <f>IF(Table2[[#This Row],[Event]]="Penalty",Table2[[#This Row],[number]],IF(Table2[[#This Row],[Event]]="Time-Out",401,""))</f>
        <v>207</v>
      </c>
      <c r="AD4470" s="1">
        <f>ROW(A4469)</f>
        <v>4469</v>
      </c>
      <c r="AE4470" s="1">
        <f>COUNTIFS(Table2[GameID],Table2[[#This Row],[GameID]],Table2[Column1],"&lt;="&amp;Table2[[#This Row],[Column1]])-1</f>
        <v>5</v>
      </c>
    </row>
    <row r="4471" spans="1:31" x14ac:dyDescent="0.45">
      <c r="A4471" t="s">
        <v>613</v>
      </c>
      <c r="B4471" t="str">
        <f>_xlfn.TEXTBEFORE(Table2[[#This Row],[Kamp]]," - ")</f>
        <v>Benløse IF</v>
      </c>
      <c r="C4471" t="str">
        <f>_xlfn.TEXTAFTER(Table2[[#This Row],[Kamp]],"- ")</f>
        <v>Aab</v>
      </c>
      <c r="D4471">
        <v>45375</v>
      </c>
      <c r="E4471">
        <v>83646</v>
      </c>
      <c r="F4471">
        <v>20232024</v>
      </c>
      <c r="G4471" t="s">
        <v>418</v>
      </c>
      <c r="H4471" t="s">
        <v>658</v>
      </c>
      <c r="I4471" t="s">
        <v>678</v>
      </c>
      <c r="J4471">
        <v>2</v>
      </c>
      <c r="K4471">
        <v>31137</v>
      </c>
      <c r="L4471">
        <v>1</v>
      </c>
      <c r="M4471" t="s">
        <v>630</v>
      </c>
      <c r="N4471" t="s">
        <v>24</v>
      </c>
      <c r="O4471" t="s">
        <v>442</v>
      </c>
      <c r="P4471">
        <v>12</v>
      </c>
      <c r="Q4471">
        <v>17</v>
      </c>
      <c r="R4471">
        <f>SUMIFS(Table2[number],Table2[Event],"Goal",Table2[H/U],"HOME",Table2[GameID],Table2[[#This Row],[GameID]],Table2[GameTime],"&lt;="&amp;Table2[[#This Row],[GameTime]])</f>
        <v>3</v>
      </c>
      <c r="S4471">
        <f>SUMIFS(Table2[number],Table2[Event],"Goal",Table2[H/U],"AWAY",Table2[GameID],Table2[[#This Row],[GameID]],Table2[GameTime],"&lt;="&amp;Table2[[#This Row],[GameTime]])</f>
        <v>1</v>
      </c>
      <c r="T4471" t="str">
        <f>IF(Table2[[#This Row],[Event]]="Goal",Table2[[#This Row],[Hscore]]&amp;"-"&amp;Table2[[#This Row],[Uscore]],"")</f>
        <v>3-1</v>
      </c>
      <c r="U4471">
        <v>2063</v>
      </c>
      <c r="V4471" s="1">
        <f>Table2[[#This Row],[GameTime]]-(Table2[[#This Row],[period]]-1)*1200</f>
        <v>863</v>
      </c>
      <c r="W4471" s="1">
        <f>ROUNDDOWN(Table2[[#This Row],[Time]]/60,0)</f>
        <v>14</v>
      </c>
      <c r="X4471" s="1">
        <f>ROUNDDOWN((Table2[[#This Row],[Time]]/60-Table2[[#This Row],[Time2]])*60,0)</f>
        <v>23</v>
      </c>
      <c r="Y4471" s="1">
        <f>IF(Table2[[#This Row],[Time2]]&lt;10,0&amp;Table2[[#This Row],[Time2]],Table2[[#This Row],[Time2]])</f>
        <v>14</v>
      </c>
      <c r="Z4471" s="1">
        <f>IF(Table2[[#This Row],[Time3]]&lt;10,0&amp;Table2[[#This Row],[Time3]],Table2[[#This Row],[Time3]])</f>
        <v>23</v>
      </c>
      <c r="AA4471" s="2" t="str">
        <f>Table2[[#This Row],[Time4]]&amp;":"&amp;Table2[[#This Row],[Time5]]</f>
        <v>14:23</v>
      </c>
      <c r="AB4471" s="1" t="str" cm="1">
        <f t="array" ref="AB4471">IFERROR(IF(Table2[[#This Row],[code]]="","",_xlfn.IFS(AND(Table2[[#This Row],[code]]&lt;400,Table2[[#This Row],[code]]&lt;&gt;""),2,Table2[[#This Row],[code]]&gt;500,4)),"")</f>
        <v/>
      </c>
      <c r="AC4471" s="1" t="str">
        <f>IF(Table2[[#This Row],[Event]]="Penalty",Table2[[#This Row],[number]],IF(Table2[[#This Row],[Event]]="Time-Out",401,""))</f>
        <v/>
      </c>
      <c r="AD4471" s="1">
        <f>ROW(A4470)</f>
        <v>4470</v>
      </c>
      <c r="AE4471" s="1">
        <f>COUNTIFS(Table2[GameID],Table2[[#This Row],[GameID]],Table2[Column1],"&lt;="&amp;Table2[[#This Row],[Column1]])-1</f>
        <v>6</v>
      </c>
    </row>
    <row r="4472" spans="1:31" x14ac:dyDescent="0.45">
      <c r="A4472" t="s">
        <v>613</v>
      </c>
      <c r="B4472" t="str">
        <f>_xlfn.TEXTBEFORE(Table2[[#This Row],[Kamp]]," - ")</f>
        <v>Benløse IF</v>
      </c>
      <c r="C4472" t="str">
        <f>_xlfn.TEXTAFTER(Table2[[#This Row],[Kamp]],"- ")</f>
        <v>Aab</v>
      </c>
      <c r="D4472">
        <v>45375</v>
      </c>
      <c r="E4472">
        <v>83646</v>
      </c>
      <c r="F4472">
        <v>20232024</v>
      </c>
      <c r="G4472" t="s">
        <v>418</v>
      </c>
      <c r="H4472" t="s">
        <v>669</v>
      </c>
      <c r="I4472" t="s">
        <v>677</v>
      </c>
      <c r="J4472">
        <v>2</v>
      </c>
      <c r="K4472">
        <v>31146</v>
      </c>
      <c r="L4472">
        <v>1</v>
      </c>
      <c r="M4472" t="s">
        <v>630</v>
      </c>
      <c r="N4472" t="s">
        <v>265</v>
      </c>
      <c r="O4472" t="s">
        <v>265</v>
      </c>
      <c r="P4472">
        <v>14</v>
      </c>
      <c r="Q4472">
        <v>14</v>
      </c>
      <c r="R4472">
        <f>SUMIFS(Table2[number],Table2[Event],"Goal",Table2[H/U],"HOME",Table2[GameID],Table2[[#This Row],[GameID]],Table2[GameTime],"&lt;="&amp;Table2[[#This Row],[GameTime]])</f>
        <v>3</v>
      </c>
      <c r="S4472">
        <f>SUMIFS(Table2[number],Table2[Event],"Goal",Table2[H/U],"AWAY",Table2[GameID],Table2[[#This Row],[GameID]],Table2[GameTime],"&lt;="&amp;Table2[[#This Row],[GameTime]])</f>
        <v>2</v>
      </c>
      <c r="T4472" t="str">
        <f>IF(Table2[[#This Row],[Event]]="Goal",Table2[[#This Row],[Hscore]]&amp;"-"&amp;Table2[[#This Row],[Uscore]],"")</f>
        <v>3-2</v>
      </c>
      <c r="U4472">
        <v>2099</v>
      </c>
      <c r="V4472" s="1">
        <f>Table2[[#This Row],[GameTime]]-(Table2[[#This Row],[period]]-1)*1200</f>
        <v>899</v>
      </c>
      <c r="W4472" s="1">
        <f>ROUNDDOWN(Table2[[#This Row],[Time]]/60,0)</f>
        <v>14</v>
      </c>
      <c r="X4472" s="1">
        <f>ROUNDDOWN((Table2[[#This Row],[Time]]/60-Table2[[#This Row],[Time2]])*60,0)</f>
        <v>59</v>
      </c>
      <c r="Y4472" s="1">
        <f>IF(Table2[[#This Row],[Time2]]&lt;10,0&amp;Table2[[#This Row],[Time2]],Table2[[#This Row],[Time2]])</f>
        <v>14</v>
      </c>
      <c r="Z4472" s="1">
        <f>IF(Table2[[#This Row],[Time3]]&lt;10,0&amp;Table2[[#This Row],[Time3]],Table2[[#This Row],[Time3]])</f>
        <v>59</v>
      </c>
      <c r="AA4472" s="2" t="str">
        <f>Table2[[#This Row],[Time4]]&amp;":"&amp;Table2[[#This Row],[Time5]]</f>
        <v>14:59</v>
      </c>
      <c r="AB4472" s="1" t="str" cm="1">
        <f t="array" ref="AB4472">IFERROR(IF(Table2[[#This Row],[code]]="","",_xlfn.IFS(AND(Table2[[#This Row],[code]]&lt;400,Table2[[#This Row],[code]]&lt;&gt;""),2,Table2[[#This Row],[code]]&gt;500,4)),"")</f>
        <v/>
      </c>
      <c r="AC4472" s="1" t="str">
        <f>IF(Table2[[#This Row],[Event]]="Penalty",Table2[[#This Row],[number]],IF(Table2[[#This Row],[Event]]="Time-Out",401,""))</f>
        <v/>
      </c>
      <c r="AD4472" s="1">
        <f>ROW(A4471)</f>
        <v>4471</v>
      </c>
      <c r="AE4472" s="1">
        <f>COUNTIFS(Table2[GameID],Table2[[#This Row],[GameID]],Table2[Column1],"&lt;="&amp;Table2[[#This Row],[Column1]])-1</f>
        <v>7</v>
      </c>
    </row>
    <row r="4473" spans="1:31" x14ac:dyDescent="0.45">
      <c r="A4473" t="s">
        <v>613</v>
      </c>
      <c r="B4473" t="str">
        <f>_xlfn.TEXTBEFORE(Table2[[#This Row],[Kamp]]," - ")</f>
        <v>Benløse IF</v>
      </c>
      <c r="C4473" t="str">
        <f>_xlfn.TEXTAFTER(Table2[[#This Row],[Kamp]],"- ")</f>
        <v>Aab</v>
      </c>
      <c r="D4473">
        <v>45375</v>
      </c>
      <c r="E4473">
        <v>83646</v>
      </c>
      <c r="F4473">
        <v>20232024</v>
      </c>
      <c r="G4473" t="s">
        <v>418</v>
      </c>
      <c r="H4473" t="s">
        <v>658</v>
      </c>
      <c r="I4473" t="s">
        <v>678</v>
      </c>
      <c r="J4473">
        <v>2</v>
      </c>
      <c r="K4473">
        <v>31137</v>
      </c>
      <c r="L4473">
        <v>1</v>
      </c>
      <c r="M4473" t="s">
        <v>630</v>
      </c>
      <c r="N4473" t="s">
        <v>24</v>
      </c>
      <c r="O4473" t="s">
        <v>192</v>
      </c>
      <c r="P4473">
        <v>12</v>
      </c>
      <c r="Q4473">
        <v>32</v>
      </c>
      <c r="R4473">
        <f>SUMIFS(Table2[number],Table2[Event],"Goal",Table2[H/U],"HOME",Table2[GameID],Table2[[#This Row],[GameID]],Table2[GameTime],"&lt;="&amp;Table2[[#This Row],[GameTime]])</f>
        <v>4</v>
      </c>
      <c r="S4473">
        <f>SUMIFS(Table2[number],Table2[Event],"Goal",Table2[H/U],"AWAY",Table2[GameID],Table2[[#This Row],[GameID]],Table2[GameTime],"&lt;="&amp;Table2[[#This Row],[GameTime]])</f>
        <v>2</v>
      </c>
      <c r="T4473" t="str">
        <f>IF(Table2[[#This Row],[Event]]="Goal",Table2[[#This Row],[Hscore]]&amp;"-"&amp;Table2[[#This Row],[Uscore]],"")</f>
        <v>4-2</v>
      </c>
      <c r="U4473">
        <v>2127</v>
      </c>
      <c r="V4473" s="1">
        <f>Table2[[#This Row],[GameTime]]-(Table2[[#This Row],[period]]-1)*1200</f>
        <v>927</v>
      </c>
      <c r="W4473" s="1">
        <f>ROUNDDOWN(Table2[[#This Row],[Time]]/60,0)</f>
        <v>15</v>
      </c>
      <c r="X4473" s="1">
        <f>ROUNDDOWN((Table2[[#This Row],[Time]]/60-Table2[[#This Row],[Time2]])*60,0)</f>
        <v>27</v>
      </c>
      <c r="Y4473" s="1">
        <f>IF(Table2[[#This Row],[Time2]]&lt;10,0&amp;Table2[[#This Row],[Time2]],Table2[[#This Row],[Time2]])</f>
        <v>15</v>
      </c>
      <c r="Z4473" s="1">
        <f>IF(Table2[[#This Row],[Time3]]&lt;10,0&amp;Table2[[#This Row],[Time3]],Table2[[#This Row],[Time3]])</f>
        <v>27</v>
      </c>
      <c r="AA4473" s="2" t="str">
        <f>Table2[[#This Row],[Time4]]&amp;":"&amp;Table2[[#This Row],[Time5]]</f>
        <v>15:27</v>
      </c>
      <c r="AB4473" s="1" t="str" cm="1">
        <f t="array" ref="AB4473">IFERROR(IF(Table2[[#This Row],[code]]="","",_xlfn.IFS(AND(Table2[[#This Row],[code]]&lt;400,Table2[[#This Row],[code]]&lt;&gt;""),2,Table2[[#This Row],[code]]&gt;500,4)),"")</f>
        <v/>
      </c>
      <c r="AC4473" s="1" t="str">
        <f>IF(Table2[[#This Row],[Event]]="Penalty",Table2[[#This Row],[number]],IF(Table2[[#This Row],[Event]]="Time-Out",401,""))</f>
        <v/>
      </c>
      <c r="AD4473" s="1">
        <f>ROW(A4472)</f>
        <v>4472</v>
      </c>
      <c r="AE4473" s="1">
        <f>COUNTIFS(Table2[GameID],Table2[[#This Row],[GameID]],Table2[Column1],"&lt;="&amp;Table2[[#This Row],[Column1]])-1</f>
        <v>8</v>
      </c>
    </row>
    <row r="4474" spans="1:31" x14ac:dyDescent="0.45">
      <c r="A4474" t="s">
        <v>613</v>
      </c>
      <c r="B4474" t="str">
        <f>_xlfn.TEXTBEFORE(Table2[[#This Row],[Kamp]]," - ")</f>
        <v>Benløse IF</v>
      </c>
      <c r="C4474" t="str">
        <f>_xlfn.TEXTAFTER(Table2[[#This Row],[Kamp]],"- ")</f>
        <v>Aab</v>
      </c>
      <c r="D4474">
        <v>45375</v>
      </c>
      <c r="E4474">
        <v>83646</v>
      </c>
      <c r="F4474">
        <v>20232024</v>
      </c>
      <c r="G4474" t="s">
        <v>418</v>
      </c>
      <c r="H4474" t="s">
        <v>658</v>
      </c>
      <c r="I4474" t="s">
        <v>678</v>
      </c>
      <c r="J4474">
        <v>2</v>
      </c>
      <c r="K4474">
        <v>31137</v>
      </c>
      <c r="L4474">
        <v>1</v>
      </c>
      <c r="M4474" t="s">
        <v>630</v>
      </c>
      <c r="N4474" t="s">
        <v>679</v>
      </c>
      <c r="O4474" t="s">
        <v>36</v>
      </c>
      <c r="P4474">
        <v>56</v>
      </c>
      <c r="Q4474">
        <v>87</v>
      </c>
      <c r="R4474">
        <f>SUMIFS(Table2[number],Table2[Event],"Goal",Table2[H/U],"HOME",Table2[GameID],Table2[[#This Row],[GameID]],Table2[GameTime],"&lt;="&amp;Table2[[#This Row],[GameTime]])</f>
        <v>5</v>
      </c>
      <c r="S4474">
        <f>SUMIFS(Table2[number],Table2[Event],"Goal",Table2[H/U],"AWAY",Table2[GameID],Table2[[#This Row],[GameID]],Table2[GameTime],"&lt;="&amp;Table2[[#This Row],[GameTime]])</f>
        <v>2</v>
      </c>
      <c r="T4474" t="str">
        <f>IF(Table2[[#This Row],[Event]]="Goal",Table2[[#This Row],[Hscore]]&amp;"-"&amp;Table2[[#This Row],[Uscore]],"")</f>
        <v>5-2</v>
      </c>
      <c r="U4474">
        <v>2162</v>
      </c>
      <c r="V4474" s="1">
        <f>Table2[[#This Row],[GameTime]]-(Table2[[#This Row],[period]]-1)*1200</f>
        <v>962</v>
      </c>
      <c r="W4474" s="1">
        <f>ROUNDDOWN(Table2[[#This Row],[Time]]/60,0)</f>
        <v>16</v>
      </c>
      <c r="X4474" s="1">
        <f>ROUNDDOWN((Table2[[#This Row],[Time]]/60-Table2[[#This Row],[Time2]])*60,0)</f>
        <v>2</v>
      </c>
      <c r="Y4474" s="1">
        <f>IF(Table2[[#This Row],[Time2]]&lt;10,0&amp;Table2[[#This Row],[Time2]],Table2[[#This Row],[Time2]])</f>
        <v>16</v>
      </c>
      <c r="Z4474" s="1" t="str">
        <f>IF(Table2[[#This Row],[Time3]]&lt;10,0&amp;Table2[[#This Row],[Time3]],Table2[[#This Row],[Time3]])</f>
        <v>02</v>
      </c>
      <c r="AA4474" s="2" t="str">
        <f>Table2[[#This Row],[Time4]]&amp;":"&amp;Table2[[#This Row],[Time5]]</f>
        <v>16:02</v>
      </c>
      <c r="AB4474" s="1" t="str" cm="1">
        <f t="array" ref="AB4474">IFERROR(IF(Table2[[#This Row],[code]]="","",_xlfn.IFS(AND(Table2[[#This Row],[code]]&lt;400,Table2[[#This Row],[code]]&lt;&gt;""),2,Table2[[#This Row],[code]]&gt;500,4)),"")</f>
        <v/>
      </c>
      <c r="AC4474" s="1" t="str">
        <f>IF(Table2[[#This Row],[Event]]="Penalty",Table2[[#This Row],[number]],IF(Table2[[#This Row],[Event]]="Time-Out",401,""))</f>
        <v/>
      </c>
      <c r="AD4474" s="1">
        <f>ROW(A4473)</f>
        <v>4473</v>
      </c>
      <c r="AE4474" s="1">
        <f>COUNTIFS(Table2[GameID],Table2[[#This Row],[GameID]],Table2[Column1],"&lt;="&amp;Table2[[#This Row],[Column1]])-1</f>
        <v>9</v>
      </c>
    </row>
    <row r="4475" spans="1:31" x14ac:dyDescent="0.45">
      <c r="A4475" t="s">
        <v>613</v>
      </c>
      <c r="B4475" t="str">
        <f>_xlfn.TEXTBEFORE(Table2[[#This Row],[Kamp]]," - ")</f>
        <v>Benløse IF</v>
      </c>
      <c r="C4475" t="str">
        <f>_xlfn.TEXTAFTER(Table2[[#This Row],[Kamp]],"- ")</f>
        <v>Aab</v>
      </c>
      <c r="D4475">
        <v>45375</v>
      </c>
      <c r="E4475">
        <v>83646</v>
      </c>
      <c r="F4475">
        <v>20232024</v>
      </c>
      <c r="G4475" t="s">
        <v>418</v>
      </c>
      <c r="H4475" t="s">
        <v>669</v>
      </c>
      <c r="I4475" t="s">
        <v>677</v>
      </c>
      <c r="J4475">
        <v>3</v>
      </c>
      <c r="K4475">
        <v>31146</v>
      </c>
      <c r="L4475">
        <v>1</v>
      </c>
      <c r="M4475" t="s">
        <v>630</v>
      </c>
      <c r="N4475" t="s">
        <v>264</v>
      </c>
      <c r="O4475" t="s">
        <v>132</v>
      </c>
      <c r="P4475">
        <v>10</v>
      </c>
      <c r="Q4475">
        <v>4</v>
      </c>
      <c r="R4475">
        <f>SUMIFS(Table2[number],Table2[Event],"Goal",Table2[H/U],"HOME",Table2[GameID],Table2[[#This Row],[GameID]],Table2[GameTime],"&lt;="&amp;Table2[[#This Row],[GameTime]])</f>
        <v>5</v>
      </c>
      <c r="S4475">
        <f>SUMIFS(Table2[number],Table2[Event],"Goal",Table2[H/U],"AWAY",Table2[GameID],Table2[[#This Row],[GameID]],Table2[GameTime],"&lt;="&amp;Table2[[#This Row],[GameTime]])</f>
        <v>3</v>
      </c>
      <c r="T4475" t="str">
        <f>IF(Table2[[#This Row],[Event]]="Goal",Table2[[#This Row],[Hscore]]&amp;"-"&amp;Table2[[#This Row],[Uscore]],"")</f>
        <v>5-3</v>
      </c>
      <c r="U4475">
        <v>2708</v>
      </c>
      <c r="V4475" s="1">
        <f>Table2[[#This Row],[GameTime]]-(Table2[[#This Row],[period]]-1)*1200</f>
        <v>308</v>
      </c>
      <c r="W4475" s="1">
        <f>ROUNDDOWN(Table2[[#This Row],[Time]]/60,0)</f>
        <v>5</v>
      </c>
      <c r="X4475" s="1">
        <f>ROUNDDOWN((Table2[[#This Row],[Time]]/60-Table2[[#This Row],[Time2]])*60,0)</f>
        <v>8</v>
      </c>
      <c r="Y4475" s="1" t="str">
        <f>IF(Table2[[#This Row],[Time2]]&lt;10,0&amp;Table2[[#This Row],[Time2]],Table2[[#This Row],[Time2]])</f>
        <v>05</v>
      </c>
      <c r="Z4475" s="1" t="str">
        <f>IF(Table2[[#This Row],[Time3]]&lt;10,0&amp;Table2[[#This Row],[Time3]],Table2[[#This Row],[Time3]])</f>
        <v>08</v>
      </c>
      <c r="AA4475" s="2" t="str">
        <f>Table2[[#This Row],[Time4]]&amp;":"&amp;Table2[[#This Row],[Time5]]</f>
        <v>05:08</v>
      </c>
      <c r="AB4475" s="1" t="str" cm="1">
        <f t="array" ref="AB4475">IFERROR(IF(Table2[[#This Row],[code]]="","",_xlfn.IFS(AND(Table2[[#This Row],[code]]&lt;400,Table2[[#This Row],[code]]&lt;&gt;""),2,Table2[[#This Row],[code]]&gt;500,4)),"")</f>
        <v/>
      </c>
      <c r="AC4475" s="1" t="str">
        <f>IF(Table2[[#This Row],[Event]]="Penalty",Table2[[#This Row],[number]],IF(Table2[[#This Row],[Event]]="Time-Out",401,""))</f>
        <v/>
      </c>
      <c r="AD4475" s="1">
        <f>ROW(A4474)</f>
        <v>4474</v>
      </c>
      <c r="AE4475" s="1">
        <f>COUNTIFS(Table2[GameID],Table2[[#This Row],[GameID]],Table2[Column1],"&lt;="&amp;Table2[[#This Row],[Column1]])-1</f>
        <v>10</v>
      </c>
    </row>
    <row r="4476" spans="1:31" x14ac:dyDescent="0.45">
      <c r="A4476" t="s">
        <v>613</v>
      </c>
      <c r="B4476" t="str">
        <f>_xlfn.TEXTBEFORE(Table2[[#This Row],[Kamp]]," - ")</f>
        <v>Benløse IF</v>
      </c>
      <c r="C4476" t="str">
        <f>_xlfn.TEXTAFTER(Table2[[#This Row],[Kamp]],"- ")</f>
        <v>Aab</v>
      </c>
      <c r="D4476">
        <v>45375</v>
      </c>
      <c r="E4476">
        <v>83646</v>
      </c>
      <c r="F4476">
        <v>20232024</v>
      </c>
      <c r="G4476" t="s">
        <v>418</v>
      </c>
      <c r="H4476" t="s">
        <v>658</v>
      </c>
      <c r="I4476" t="s">
        <v>678</v>
      </c>
      <c r="J4476">
        <v>3</v>
      </c>
      <c r="K4476">
        <v>31137</v>
      </c>
      <c r="L4476">
        <v>1</v>
      </c>
      <c r="M4476" t="s">
        <v>630</v>
      </c>
      <c r="N4476" t="s">
        <v>192</v>
      </c>
      <c r="O4476" t="s">
        <v>634</v>
      </c>
      <c r="P4476">
        <v>32</v>
      </c>
      <c r="Q4476" t="s">
        <v>634</v>
      </c>
      <c r="R4476">
        <f>SUMIFS(Table2[number],Table2[Event],"Goal",Table2[H/U],"HOME",Table2[GameID],Table2[[#This Row],[GameID]],Table2[GameTime],"&lt;="&amp;Table2[[#This Row],[GameTime]])</f>
        <v>6</v>
      </c>
      <c r="S4476">
        <f>SUMIFS(Table2[number],Table2[Event],"Goal",Table2[H/U],"AWAY",Table2[GameID],Table2[[#This Row],[GameID]],Table2[GameTime],"&lt;="&amp;Table2[[#This Row],[GameTime]])</f>
        <v>3</v>
      </c>
      <c r="T4476" t="str">
        <f>IF(Table2[[#This Row],[Event]]="Goal",Table2[[#This Row],[Hscore]]&amp;"-"&amp;Table2[[#This Row],[Uscore]],"")</f>
        <v>6-3</v>
      </c>
      <c r="U4476">
        <v>3207</v>
      </c>
      <c r="V4476" s="1">
        <f>Table2[[#This Row],[GameTime]]-(Table2[[#This Row],[period]]-1)*1200</f>
        <v>807</v>
      </c>
      <c r="W4476" s="1">
        <f>ROUNDDOWN(Table2[[#This Row],[Time]]/60,0)</f>
        <v>13</v>
      </c>
      <c r="X4476" s="1">
        <f>ROUNDDOWN((Table2[[#This Row],[Time]]/60-Table2[[#This Row],[Time2]])*60,0)</f>
        <v>27</v>
      </c>
      <c r="Y4476" s="1">
        <f>IF(Table2[[#This Row],[Time2]]&lt;10,0&amp;Table2[[#This Row],[Time2]],Table2[[#This Row],[Time2]])</f>
        <v>13</v>
      </c>
      <c r="Z4476" s="1">
        <f>IF(Table2[[#This Row],[Time3]]&lt;10,0&amp;Table2[[#This Row],[Time3]],Table2[[#This Row],[Time3]])</f>
        <v>27</v>
      </c>
      <c r="AA4476" s="2" t="str">
        <f>Table2[[#This Row],[Time4]]&amp;":"&amp;Table2[[#This Row],[Time5]]</f>
        <v>13:27</v>
      </c>
      <c r="AB4476" s="1" t="str" cm="1">
        <f t="array" ref="AB4476">IFERROR(IF(Table2[[#This Row],[code]]="","",_xlfn.IFS(AND(Table2[[#This Row],[code]]&lt;400,Table2[[#This Row],[code]]&lt;&gt;""),2,Table2[[#This Row],[code]]&gt;500,4)),"")</f>
        <v/>
      </c>
      <c r="AC4476" s="1" t="str">
        <f>IF(Table2[[#This Row],[Event]]="Penalty",Table2[[#This Row],[number]],IF(Table2[[#This Row],[Event]]="Time-Out",401,""))</f>
        <v/>
      </c>
      <c r="AD4476" s="1">
        <f>ROW(A4475)</f>
        <v>4475</v>
      </c>
      <c r="AE4476" s="1">
        <f>COUNTIFS(Table2[GameID],Table2[[#This Row],[GameID]],Table2[Column1],"&lt;="&amp;Table2[[#This Row],[Column1]])-1</f>
        <v>11</v>
      </c>
    </row>
    <row r="4477" spans="1:31" x14ac:dyDescent="0.45">
      <c r="A4477" t="s">
        <v>613</v>
      </c>
      <c r="B4477" t="str">
        <f>_xlfn.TEXTBEFORE(Table2[[#This Row],[Kamp]]," - ")</f>
        <v>Benløse IF</v>
      </c>
      <c r="C4477" t="str">
        <f>_xlfn.TEXTAFTER(Table2[[#This Row],[Kamp]],"- ")</f>
        <v>Aab</v>
      </c>
      <c r="D4477">
        <v>45375</v>
      </c>
      <c r="E4477">
        <v>83646</v>
      </c>
      <c r="F4477">
        <v>20232024</v>
      </c>
      <c r="G4477" t="s">
        <v>418</v>
      </c>
      <c r="H4477" t="s">
        <v>669</v>
      </c>
      <c r="I4477" t="s">
        <v>677</v>
      </c>
      <c r="J4477">
        <v>3</v>
      </c>
      <c r="K4477">
        <v>31146</v>
      </c>
      <c r="L4477">
        <v>201</v>
      </c>
      <c r="M4477" t="s">
        <v>631</v>
      </c>
      <c r="N4477" t="s">
        <v>519</v>
      </c>
      <c r="O4477" t="s">
        <v>634</v>
      </c>
      <c r="P4477">
        <v>74</v>
      </c>
      <c r="Q4477" t="s">
        <v>634</v>
      </c>
      <c r="R4477">
        <f>SUMIFS(Table2[number],Table2[Event],"Goal",Table2[H/U],"HOME",Table2[GameID],Table2[[#This Row],[GameID]],Table2[GameTime],"&lt;="&amp;Table2[[#This Row],[GameTime]])</f>
        <v>6</v>
      </c>
      <c r="S4477">
        <f>SUMIFS(Table2[number],Table2[Event],"Goal",Table2[H/U],"AWAY",Table2[GameID],Table2[[#This Row],[GameID]],Table2[GameTime],"&lt;="&amp;Table2[[#This Row],[GameTime]])</f>
        <v>3</v>
      </c>
      <c r="T4477" t="str">
        <f>IF(Table2[[#This Row],[Event]]="Goal",Table2[[#This Row],[Hscore]]&amp;"-"&amp;Table2[[#This Row],[Uscore]],"")</f>
        <v/>
      </c>
      <c r="U4477">
        <v>3226</v>
      </c>
      <c r="V4477" s="1">
        <f>Table2[[#This Row],[GameTime]]-(Table2[[#This Row],[period]]-1)*1200</f>
        <v>826</v>
      </c>
      <c r="W4477" s="1">
        <f>ROUNDDOWN(Table2[[#This Row],[Time]]/60,0)</f>
        <v>13</v>
      </c>
      <c r="X4477" s="1">
        <f>ROUNDDOWN((Table2[[#This Row],[Time]]/60-Table2[[#This Row],[Time2]])*60,0)</f>
        <v>46</v>
      </c>
      <c r="Y4477" s="1">
        <f>IF(Table2[[#This Row],[Time2]]&lt;10,0&amp;Table2[[#This Row],[Time2]],Table2[[#This Row],[Time2]])</f>
        <v>13</v>
      </c>
      <c r="Z4477" s="1">
        <f>IF(Table2[[#This Row],[Time3]]&lt;10,0&amp;Table2[[#This Row],[Time3]],Table2[[#This Row],[Time3]])</f>
        <v>46</v>
      </c>
      <c r="AA4477" s="2" t="str">
        <f>Table2[[#This Row],[Time4]]&amp;":"&amp;Table2[[#This Row],[Time5]]</f>
        <v>13:46</v>
      </c>
      <c r="AB4477" s="1" cm="1">
        <f t="array" ref="AB4477">IFERROR(IF(Table2[[#This Row],[code]]="","",_xlfn.IFS(AND(Table2[[#This Row],[code]]&lt;400,Table2[[#This Row],[code]]&lt;&gt;""),2,Table2[[#This Row],[code]]&gt;500,4)),"")</f>
        <v>2</v>
      </c>
      <c r="AC4477" s="1">
        <f>IF(Table2[[#This Row],[Event]]="Penalty",Table2[[#This Row],[number]],IF(Table2[[#This Row],[Event]]="Time-Out",401,""))</f>
        <v>201</v>
      </c>
      <c r="AD4477" s="1">
        <f>ROW(A4476)</f>
        <v>4476</v>
      </c>
      <c r="AE4477" s="1">
        <f>COUNTIFS(Table2[GameID],Table2[[#This Row],[GameID]],Table2[Column1],"&lt;="&amp;Table2[[#This Row],[Column1]])-1</f>
        <v>12</v>
      </c>
    </row>
    <row r="4478" spans="1:31" x14ac:dyDescent="0.45">
      <c r="A4478" t="s">
        <v>613</v>
      </c>
      <c r="B4478" t="str">
        <f>_xlfn.TEXTBEFORE(Table2[[#This Row],[Kamp]]," - ")</f>
        <v>Benløse IF</v>
      </c>
      <c r="C4478" t="str">
        <f>_xlfn.TEXTAFTER(Table2[[#This Row],[Kamp]],"- ")</f>
        <v>Aab</v>
      </c>
      <c r="D4478">
        <v>45375</v>
      </c>
      <c r="E4478">
        <v>83646</v>
      </c>
      <c r="F4478">
        <v>20232024</v>
      </c>
      <c r="G4478" t="s">
        <v>418</v>
      </c>
      <c r="H4478" t="s">
        <v>658</v>
      </c>
      <c r="I4478" t="s">
        <v>678</v>
      </c>
      <c r="J4478">
        <v>3</v>
      </c>
      <c r="K4478">
        <v>31137</v>
      </c>
      <c r="L4478">
        <v>1</v>
      </c>
      <c r="M4478" t="s">
        <v>630</v>
      </c>
      <c r="N4478" t="s">
        <v>679</v>
      </c>
      <c r="O4478" t="s">
        <v>469</v>
      </c>
      <c r="P4478">
        <v>56</v>
      </c>
      <c r="Q4478">
        <v>88</v>
      </c>
      <c r="R4478">
        <f>SUMIFS(Table2[number],Table2[Event],"Goal",Table2[H/U],"HOME",Table2[GameID],Table2[[#This Row],[GameID]],Table2[GameTime],"&lt;="&amp;Table2[[#This Row],[GameTime]])</f>
        <v>7</v>
      </c>
      <c r="S4478">
        <f>SUMIFS(Table2[number],Table2[Event],"Goal",Table2[H/U],"AWAY",Table2[GameID],Table2[[#This Row],[GameID]],Table2[GameTime],"&lt;="&amp;Table2[[#This Row],[GameTime]])</f>
        <v>3</v>
      </c>
      <c r="T4478" t="str">
        <f>IF(Table2[[#This Row],[Event]]="Goal",Table2[[#This Row],[Hscore]]&amp;"-"&amp;Table2[[#This Row],[Uscore]],"")</f>
        <v>7-3</v>
      </c>
      <c r="U4478">
        <v>3304</v>
      </c>
      <c r="V4478" s="1">
        <f>Table2[[#This Row],[GameTime]]-(Table2[[#This Row],[period]]-1)*1200</f>
        <v>904</v>
      </c>
      <c r="W4478" s="1">
        <f>ROUNDDOWN(Table2[[#This Row],[Time]]/60,0)</f>
        <v>15</v>
      </c>
      <c r="X4478" s="1">
        <f>ROUNDDOWN((Table2[[#This Row],[Time]]/60-Table2[[#This Row],[Time2]])*60,0)</f>
        <v>3</v>
      </c>
      <c r="Y4478" s="1">
        <f>IF(Table2[[#This Row],[Time2]]&lt;10,0&amp;Table2[[#This Row],[Time2]],Table2[[#This Row],[Time2]])</f>
        <v>15</v>
      </c>
      <c r="Z4478" s="1" t="str">
        <f>IF(Table2[[#This Row],[Time3]]&lt;10,0&amp;Table2[[#This Row],[Time3]],Table2[[#This Row],[Time3]])</f>
        <v>03</v>
      </c>
      <c r="AA4478" s="2" t="str">
        <f>Table2[[#This Row],[Time4]]&amp;":"&amp;Table2[[#This Row],[Time5]]</f>
        <v>15:03</v>
      </c>
      <c r="AB4478" s="1" t="str" cm="1">
        <f t="array" ref="AB4478">IFERROR(IF(Table2[[#This Row],[code]]="","",_xlfn.IFS(AND(Table2[[#This Row],[code]]&lt;400,Table2[[#This Row],[code]]&lt;&gt;""),2,Table2[[#This Row],[code]]&gt;500,4)),"")</f>
        <v/>
      </c>
      <c r="AC4478" s="1" t="str">
        <f>IF(Table2[[#This Row],[Event]]="Penalty",Table2[[#This Row],[number]],IF(Table2[[#This Row],[Event]]="Time-Out",401,""))</f>
        <v/>
      </c>
      <c r="AD4478" s="1">
        <f>ROW(A4477)</f>
        <v>4477</v>
      </c>
      <c r="AE4478" s="1">
        <f>COUNTIFS(Table2[GameID],Table2[[#This Row],[GameID]],Table2[Column1],"&lt;="&amp;Table2[[#This Row],[Column1]])-1</f>
        <v>13</v>
      </c>
    </row>
    <row r="4479" spans="1:31" x14ac:dyDescent="0.45">
      <c r="A4479" t="s">
        <v>613</v>
      </c>
      <c r="B4479" t="str">
        <f>_xlfn.TEXTBEFORE(Table2[[#This Row],[Kamp]]," - ")</f>
        <v>Benløse IF</v>
      </c>
      <c r="C4479" t="str">
        <f>_xlfn.TEXTAFTER(Table2[[#This Row],[Kamp]],"- ")</f>
        <v>Aab</v>
      </c>
      <c r="D4479">
        <v>45375</v>
      </c>
      <c r="E4479">
        <v>83646</v>
      </c>
      <c r="F4479">
        <v>20232024</v>
      </c>
      <c r="G4479" t="s">
        <v>418</v>
      </c>
      <c r="H4479" t="s">
        <v>669</v>
      </c>
      <c r="I4479" t="s">
        <v>677</v>
      </c>
      <c r="J4479">
        <v>3</v>
      </c>
      <c r="K4479">
        <v>31146</v>
      </c>
      <c r="L4479">
        <v>1</v>
      </c>
      <c r="M4479" t="s">
        <v>630</v>
      </c>
      <c r="N4479" t="s">
        <v>140</v>
      </c>
      <c r="O4479" t="s">
        <v>146</v>
      </c>
      <c r="P4479">
        <v>60</v>
      </c>
      <c r="Q4479">
        <v>91</v>
      </c>
      <c r="R4479">
        <f>SUMIFS(Table2[number],Table2[Event],"Goal",Table2[H/U],"HOME",Table2[GameID],Table2[[#This Row],[GameID]],Table2[GameTime],"&lt;="&amp;Table2[[#This Row],[GameTime]])</f>
        <v>7</v>
      </c>
      <c r="S4479">
        <f>SUMIFS(Table2[number],Table2[Event],"Goal",Table2[H/U],"AWAY",Table2[GameID],Table2[[#This Row],[GameID]],Table2[GameTime],"&lt;="&amp;Table2[[#This Row],[GameTime]])</f>
        <v>4</v>
      </c>
      <c r="T4479" t="str">
        <f>IF(Table2[[#This Row],[Event]]="Goal",Table2[[#This Row],[Hscore]]&amp;"-"&amp;Table2[[#This Row],[Uscore]],"")</f>
        <v>7-4</v>
      </c>
      <c r="U4479">
        <v>3339</v>
      </c>
      <c r="V4479" s="1">
        <f>Table2[[#This Row],[GameTime]]-(Table2[[#This Row],[period]]-1)*1200</f>
        <v>939</v>
      </c>
      <c r="W4479" s="1">
        <f>ROUNDDOWN(Table2[[#This Row],[Time]]/60,0)</f>
        <v>15</v>
      </c>
      <c r="X4479" s="1">
        <f>ROUNDDOWN((Table2[[#This Row],[Time]]/60-Table2[[#This Row],[Time2]])*60,0)</f>
        <v>39</v>
      </c>
      <c r="Y4479" s="1">
        <f>IF(Table2[[#This Row],[Time2]]&lt;10,0&amp;Table2[[#This Row],[Time2]],Table2[[#This Row],[Time2]])</f>
        <v>15</v>
      </c>
      <c r="Z4479" s="1">
        <f>IF(Table2[[#This Row],[Time3]]&lt;10,0&amp;Table2[[#This Row],[Time3]],Table2[[#This Row],[Time3]])</f>
        <v>39</v>
      </c>
      <c r="AA4479" s="2" t="str">
        <f>Table2[[#This Row],[Time4]]&amp;":"&amp;Table2[[#This Row],[Time5]]</f>
        <v>15:39</v>
      </c>
      <c r="AB4479" s="1" t="str" cm="1">
        <f t="array" ref="AB4479">IFERROR(IF(Table2[[#This Row],[code]]="","",_xlfn.IFS(AND(Table2[[#This Row],[code]]&lt;400,Table2[[#This Row],[code]]&lt;&gt;""),2,Table2[[#This Row],[code]]&gt;500,4)),"")</f>
        <v/>
      </c>
      <c r="AC4479" s="1" t="str">
        <f>IF(Table2[[#This Row],[Event]]="Penalty",Table2[[#This Row],[number]],IF(Table2[[#This Row],[Event]]="Time-Out",401,""))</f>
        <v/>
      </c>
      <c r="AD4479" s="1">
        <f>ROW(A4478)</f>
        <v>4478</v>
      </c>
      <c r="AE4479" s="1">
        <f>COUNTIFS(Table2[GameID],Table2[[#This Row],[GameID]],Table2[Column1],"&lt;="&amp;Table2[[#This Row],[Column1]])-1</f>
        <v>14</v>
      </c>
    </row>
    <row r="4480" spans="1:31" x14ac:dyDescent="0.45">
      <c r="A4480" t="s">
        <v>613</v>
      </c>
      <c r="B4480" t="str">
        <f>_xlfn.TEXTBEFORE(Table2[[#This Row],[Kamp]]," - ")</f>
        <v>Benløse IF</v>
      </c>
      <c r="C4480" t="str">
        <f>_xlfn.TEXTAFTER(Table2[[#This Row],[Kamp]],"- ")</f>
        <v>Aab</v>
      </c>
      <c r="D4480">
        <v>45375</v>
      </c>
      <c r="E4480">
        <v>83646</v>
      </c>
      <c r="F4480">
        <v>20232024</v>
      </c>
      <c r="G4480" t="s">
        <v>418</v>
      </c>
      <c r="H4480" t="s">
        <v>669</v>
      </c>
      <c r="I4480" t="s">
        <v>677</v>
      </c>
      <c r="J4480">
        <v>3</v>
      </c>
      <c r="K4480">
        <v>31146</v>
      </c>
      <c r="L4480">
        <v>0</v>
      </c>
      <c r="M4480" t="s">
        <v>633</v>
      </c>
      <c r="N4480" t="s">
        <v>634</v>
      </c>
      <c r="O4480" t="s">
        <v>634</v>
      </c>
      <c r="P4480" t="s">
        <v>634</v>
      </c>
      <c r="Q4480" t="s">
        <v>634</v>
      </c>
      <c r="R4480">
        <f>SUMIFS(Table2[number],Table2[Event],"Goal",Table2[H/U],"HOME",Table2[GameID],Table2[[#This Row],[GameID]],Table2[GameTime],"&lt;="&amp;Table2[[#This Row],[GameTime]])</f>
        <v>7</v>
      </c>
      <c r="S4480">
        <f>SUMIFS(Table2[number],Table2[Event],"Goal",Table2[H/U],"AWAY",Table2[GameID],Table2[[#This Row],[GameID]],Table2[GameTime],"&lt;="&amp;Table2[[#This Row],[GameTime]])</f>
        <v>4</v>
      </c>
      <c r="T4480" t="str">
        <f>IF(Table2[[#This Row],[Event]]="Goal",Table2[[#This Row],[Hscore]]&amp;"-"&amp;Table2[[#This Row],[Uscore]],"")</f>
        <v/>
      </c>
      <c r="U4480">
        <v>3339</v>
      </c>
      <c r="V4480" s="1">
        <f>Table2[[#This Row],[GameTime]]-(Table2[[#This Row],[period]]-1)*1200</f>
        <v>939</v>
      </c>
      <c r="W4480" s="1">
        <f>ROUNDDOWN(Table2[[#This Row],[Time]]/60,0)</f>
        <v>15</v>
      </c>
      <c r="X4480" s="1">
        <f>ROUNDDOWN((Table2[[#This Row],[Time]]/60-Table2[[#This Row],[Time2]])*60,0)</f>
        <v>39</v>
      </c>
      <c r="Y4480" s="1">
        <f>IF(Table2[[#This Row],[Time2]]&lt;10,0&amp;Table2[[#This Row],[Time2]],Table2[[#This Row],[Time2]])</f>
        <v>15</v>
      </c>
      <c r="Z4480" s="1">
        <f>IF(Table2[[#This Row],[Time3]]&lt;10,0&amp;Table2[[#This Row],[Time3]],Table2[[#This Row],[Time3]])</f>
        <v>39</v>
      </c>
      <c r="AA4480" s="2" t="str">
        <f>Table2[[#This Row],[Time4]]&amp;":"&amp;Table2[[#This Row],[Time5]]</f>
        <v>15:39</v>
      </c>
      <c r="AB4480" s="1" t="str" cm="1">
        <f t="array" ref="AB4480">IFERROR(IF(Table2[[#This Row],[code]]="","",_xlfn.IFS(AND(Table2[[#This Row],[code]]&lt;400,Table2[[#This Row],[code]]&lt;&gt;""),2,Table2[[#This Row],[code]]&gt;500,4)),"")</f>
        <v/>
      </c>
      <c r="AC4480" s="1">
        <f>IF(Table2[[#This Row],[Event]]="Penalty",Table2[[#This Row],[number]],IF(Table2[[#This Row],[Event]]="Time-Out",401,""))</f>
        <v>401</v>
      </c>
      <c r="AD4480" s="1">
        <f>ROW(A4479)</f>
        <v>4479</v>
      </c>
      <c r="AE4480" s="1">
        <f>COUNTIFS(Table2[GameID],Table2[[#This Row],[GameID]],Table2[Column1],"&lt;="&amp;Table2[[#This Row],[Column1]])-1</f>
        <v>15</v>
      </c>
    </row>
    <row r="4481" spans="1:31" x14ac:dyDescent="0.45">
      <c r="A4481" t="s">
        <v>613</v>
      </c>
      <c r="B4481" t="str">
        <f>_xlfn.TEXTBEFORE(Table2[[#This Row],[Kamp]]," - ")</f>
        <v>Benløse IF</v>
      </c>
      <c r="C4481" t="str">
        <f>_xlfn.TEXTAFTER(Table2[[#This Row],[Kamp]],"- ")</f>
        <v>Aab</v>
      </c>
      <c r="D4481">
        <v>45375</v>
      </c>
      <c r="E4481">
        <v>83646</v>
      </c>
      <c r="F4481">
        <v>20232024</v>
      </c>
      <c r="G4481" t="s">
        <v>418</v>
      </c>
      <c r="H4481" t="s">
        <v>658</v>
      </c>
      <c r="I4481" t="s">
        <v>678</v>
      </c>
      <c r="J4481">
        <v>3</v>
      </c>
      <c r="K4481">
        <v>31137</v>
      </c>
      <c r="L4481">
        <v>1</v>
      </c>
      <c r="M4481" t="s">
        <v>630</v>
      </c>
      <c r="N4481" t="s">
        <v>24</v>
      </c>
      <c r="O4481" t="s">
        <v>192</v>
      </c>
      <c r="P4481">
        <v>12</v>
      </c>
      <c r="Q4481">
        <v>32</v>
      </c>
      <c r="R4481">
        <f>SUMIFS(Table2[number],Table2[Event],"Goal",Table2[H/U],"HOME",Table2[GameID],Table2[[#This Row],[GameID]],Table2[GameTime],"&lt;="&amp;Table2[[#This Row],[GameTime]])</f>
        <v>8</v>
      </c>
      <c r="S4481">
        <f>SUMIFS(Table2[number],Table2[Event],"Goal",Table2[H/U],"AWAY",Table2[GameID],Table2[[#This Row],[GameID]],Table2[GameTime],"&lt;="&amp;Table2[[#This Row],[GameTime]])</f>
        <v>4</v>
      </c>
      <c r="T4481" t="str">
        <f>IF(Table2[[#This Row],[Event]]="Goal",Table2[[#This Row],[Hscore]]&amp;"-"&amp;Table2[[#This Row],[Uscore]],"")</f>
        <v>8-4</v>
      </c>
      <c r="U4481">
        <v>3504</v>
      </c>
      <c r="V4481" s="1">
        <f>Table2[[#This Row],[GameTime]]-(Table2[[#This Row],[period]]-1)*1200</f>
        <v>1104</v>
      </c>
      <c r="W4481" s="1">
        <f>ROUNDDOWN(Table2[[#This Row],[Time]]/60,0)</f>
        <v>18</v>
      </c>
      <c r="X4481" s="1">
        <f>ROUNDDOWN((Table2[[#This Row],[Time]]/60-Table2[[#This Row],[Time2]])*60,0)</f>
        <v>23</v>
      </c>
      <c r="Y4481" s="1">
        <f>IF(Table2[[#This Row],[Time2]]&lt;10,0&amp;Table2[[#This Row],[Time2]],Table2[[#This Row],[Time2]])</f>
        <v>18</v>
      </c>
      <c r="Z4481" s="1">
        <f>IF(Table2[[#This Row],[Time3]]&lt;10,0&amp;Table2[[#This Row],[Time3]],Table2[[#This Row],[Time3]])</f>
        <v>23</v>
      </c>
      <c r="AA4481" s="2" t="str">
        <f>Table2[[#This Row],[Time4]]&amp;":"&amp;Table2[[#This Row],[Time5]]</f>
        <v>18:23</v>
      </c>
      <c r="AB4481" s="1" t="str" cm="1">
        <f t="array" ref="AB4481">IFERROR(IF(Table2[[#This Row],[code]]="","",_xlfn.IFS(AND(Table2[[#This Row],[code]]&lt;400,Table2[[#This Row],[code]]&lt;&gt;""),2,Table2[[#This Row],[code]]&gt;500,4)),"")</f>
        <v/>
      </c>
      <c r="AC4481" s="1" t="str">
        <f>IF(Table2[[#This Row],[Event]]="Penalty",Table2[[#This Row],[number]],IF(Table2[[#This Row],[Event]]="Time-Out",401,""))</f>
        <v/>
      </c>
      <c r="AD4481" s="1">
        <f>ROW(A4480)</f>
        <v>4480</v>
      </c>
      <c r="AE4481" s="1">
        <f>COUNTIFS(Table2[GameID],Table2[[#This Row],[GameID]],Table2[Column1],"&lt;="&amp;Table2[[#This Row],[Column1]])-1</f>
        <v>16</v>
      </c>
    </row>
    <row r="4482" spans="1:31" x14ac:dyDescent="0.45">
      <c r="A4482" t="s">
        <v>613</v>
      </c>
      <c r="B4482" t="str">
        <f>_xlfn.TEXTBEFORE(Table2[[#This Row],[Kamp]]," - ")</f>
        <v>Benløse IF</v>
      </c>
      <c r="C4482" t="str">
        <f>_xlfn.TEXTAFTER(Table2[[#This Row],[Kamp]],"- ")</f>
        <v>Aab</v>
      </c>
      <c r="D4482">
        <v>45375</v>
      </c>
      <c r="E4482">
        <v>83646</v>
      </c>
      <c r="F4482">
        <v>20232024</v>
      </c>
      <c r="G4482" t="s">
        <v>418</v>
      </c>
      <c r="H4482" t="s">
        <v>658</v>
      </c>
      <c r="I4482" t="s">
        <v>678</v>
      </c>
      <c r="J4482">
        <v>3</v>
      </c>
      <c r="K4482">
        <v>31137</v>
      </c>
      <c r="L4482">
        <v>208</v>
      </c>
      <c r="M4482" t="s">
        <v>631</v>
      </c>
      <c r="N4482" t="s">
        <v>679</v>
      </c>
      <c r="O4482" t="s">
        <v>634</v>
      </c>
      <c r="P4482">
        <v>56</v>
      </c>
      <c r="Q4482" t="s">
        <v>634</v>
      </c>
      <c r="R4482">
        <f>SUMIFS(Table2[number],Table2[Event],"Goal",Table2[H/U],"HOME",Table2[GameID],Table2[[#This Row],[GameID]],Table2[GameTime],"&lt;="&amp;Table2[[#This Row],[GameTime]])</f>
        <v>8</v>
      </c>
      <c r="S4482">
        <f>SUMIFS(Table2[number],Table2[Event],"Goal",Table2[H/U],"AWAY",Table2[GameID],Table2[[#This Row],[GameID]],Table2[GameTime],"&lt;="&amp;Table2[[#This Row],[GameTime]])</f>
        <v>4</v>
      </c>
      <c r="T4482" t="str">
        <f>IF(Table2[[#This Row],[Event]]="Goal",Table2[[#This Row],[Hscore]]&amp;"-"&amp;Table2[[#This Row],[Uscore]],"")</f>
        <v/>
      </c>
      <c r="U4482">
        <v>3551</v>
      </c>
      <c r="V4482" s="1">
        <f>Table2[[#This Row],[GameTime]]-(Table2[[#This Row],[period]]-1)*1200</f>
        <v>1151</v>
      </c>
      <c r="W4482" s="1">
        <f>ROUNDDOWN(Table2[[#This Row],[Time]]/60,0)</f>
        <v>19</v>
      </c>
      <c r="X4482" s="1">
        <f>ROUNDDOWN((Table2[[#This Row],[Time]]/60-Table2[[#This Row],[Time2]])*60,0)</f>
        <v>11</v>
      </c>
      <c r="Y4482" s="1">
        <f>IF(Table2[[#This Row],[Time2]]&lt;10,0&amp;Table2[[#This Row],[Time2]],Table2[[#This Row],[Time2]])</f>
        <v>19</v>
      </c>
      <c r="Z4482" s="1">
        <f>IF(Table2[[#This Row],[Time3]]&lt;10,0&amp;Table2[[#This Row],[Time3]],Table2[[#This Row],[Time3]])</f>
        <v>11</v>
      </c>
      <c r="AA4482" s="2" t="str">
        <f>Table2[[#This Row],[Time4]]&amp;":"&amp;Table2[[#This Row],[Time5]]</f>
        <v>19:11</v>
      </c>
      <c r="AB4482" s="1" cm="1">
        <f t="array" ref="AB4482">IFERROR(IF(Table2[[#This Row],[code]]="","",_xlfn.IFS(AND(Table2[[#This Row],[code]]&lt;400,Table2[[#This Row],[code]]&lt;&gt;""),2,Table2[[#This Row],[code]]&gt;500,4)),"")</f>
        <v>2</v>
      </c>
      <c r="AC4482" s="1">
        <f>IF(Table2[[#This Row],[Event]]="Penalty",Table2[[#This Row],[number]],IF(Table2[[#This Row],[Event]]="Time-Out",401,""))</f>
        <v>208</v>
      </c>
      <c r="AD4482" s="1">
        <f>ROW(A4481)</f>
        <v>4481</v>
      </c>
      <c r="AE4482" s="1">
        <f>COUNTIFS(Table2[GameID],Table2[[#This Row],[GameID]],Table2[Column1],"&lt;="&amp;Table2[[#This Row],[Column1]])-1</f>
        <v>17</v>
      </c>
    </row>
    <row r="4483" spans="1:31" x14ac:dyDescent="0.45">
      <c r="A4483" t="s">
        <v>448</v>
      </c>
      <c r="B4483" t="str">
        <f>_xlfn.TEXTBEFORE(Table2[[#This Row],[Kamp]]," - ")</f>
        <v>Sunds Seahawks</v>
      </c>
      <c r="C4483" t="str">
        <f>_xlfn.TEXTAFTER(Table2[[#This Row],[Kamp]],"- ")</f>
        <v>Benløse IF</v>
      </c>
      <c r="D4483">
        <v>45388</v>
      </c>
      <c r="E4483">
        <v>83647</v>
      </c>
      <c r="F4483">
        <v>20232024</v>
      </c>
      <c r="G4483" t="s">
        <v>453</v>
      </c>
      <c r="H4483" t="s">
        <v>668</v>
      </c>
      <c r="I4483" t="s">
        <v>678</v>
      </c>
      <c r="J4483">
        <v>1</v>
      </c>
      <c r="K4483">
        <v>31144</v>
      </c>
      <c r="L4483">
        <v>207</v>
      </c>
      <c r="M4483" t="s">
        <v>631</v>
      </c>
      <c r="N4483" t="s">
        <v>219</v>
      </c>
      <c r="O4483" t="s">
        <v>634</v>
      </c>
      <c r="P4483">
        <v>23</v>
      </c>
      <c r="Q4483" t="s">
        <v>634</v>
      </c>
      <c r="R4483">
        <f>SUMIFS(Table2[number],Table2[Event],"Goal",Table2[H/U],"HOME",Table2[GameID],Table2[[#This Row],[GameID]],Table2[GameTime],"&lt;="&amp;Table2[[#This Row],[GameTime]])</f>
        <v>0</v>
      </c>
      <c r="S4483">
        <f>SUMIFS(Table2[number],Table2[Event],"Goal",Table2[H/U],"AWAY",Table2[GameID],Table2[[#This Row],[GameID]],Table2[GameTime],"&lt;="&amp;Table2[[#This Row],[GameTime]])</f>
        <v>0</v>
      </c>
      <c r="T4483" t="str">
        <f>IF(Table2[[#This Row],[Event]]="Goal",Table2[[#This Row],[Hscore]]&amp;"-"&amp;Table2[[#This Row],[Uscore]],"")</f>
        <v/>
      </c>
      <c r="U4483">
        <v>126</v>
      </c>
      <c r="V4483" s="1">
        <f>Table2[[#This Row],[GameTime]]-(Table2[[#This Row],[period]]-1)*1200</f>
        <v>126</v>
      </c>
      <c r="W4483" s="1">
        <f>ROUNDDOWN(Table2[[#This Row],[Time]]/60,0)</f>
        <v>2</v>
      </c>
      <c r="X4483" s="1">
        <f>ROUNDDOWN((Table2[[#This Row],[Time]]/60-Table2[[#This Row],[Time2]])*60,0)</f>
        <v>6</v>
      </c>
      <c r="Y4483" s="1" t="str">
        <f>IF(Table2[[#This Row],[Time2]]&lt;10,0&amp;Table2[[#This Row],[Time2]],Table2[[#This Row],[Time2]])</f>
        <v>02</v>
      </c>
      <c r="Z4483" s="1" t="str">
        <f>IF(Table2[[#This Row],[Time3]]&lt;10,0&amp;Table2[[#This Row],[Time3]],Table2[[#This Row],[Time3]])</f>
        <v>06</v>
      </c>
      <c r="AA4483" s="2" t="str">
        <f>Table2[[#This Row],[Time4]]&amp;":"&amp;Table2[[#This Row],[Time5]]</f>
        <v>02:06</v>
      </c>
      <c r="AB4483" s="1" cm="1">
        <f t="array" ref="AB4483">IFERROR(IF(Table2[[#This Row],[code]]="","",_xlfn.IFS(AND(Table2[[#This Row],[code]]&lt;400,Table2[[#This Row],[code]]&lt;&gt;""),2,Table2[[#This Row],[code]]&gt;500,4)),"")</f>
        <v>2</v>
      </c>
      <c r="AC4483" s="1">
        <f>IF(Table2[[#This Row],[Event]]="Penalty",Table2[[#This Row],[number]],IF(Table2[[#This Row],[Event]]="Time-Out",401,""))</f>
        <v>207</v>
      </c>
      <c r="AD4483" s="1">
        <f>ROW(A4482)</f>
        <v>4482</v>
      </c>
      <c r="AE4483" s="1">
        <f>COUNTIFS(Table2[GameID],Table2[[#This Row],[GameID]],Table2[Column1],"&lt;="&amp;Table2[[#This Row],[Column1]])-1</f>
        <v>0</v>
      </c>
    </row>
    <row r="4484" spans="1:31" x14ac:dyDescent="0.45">
      <c r="A4484" t="s">
        <v>448</v>
      </c>
      <c r="B4484" t="str">
        <f>_xlfn.TEXTBEFORE(Table2[[#This Row],[Kamp]]," - ")</f>
        <v>Sunds Seahawks</v>
      </c>
      <c r="C4484" t="str">
        <f>_xlfn.TEXTAFTER(Table2[[#This Row],[Kamp]],"- ")</f>
        <v>Benløse IF</v>
      </c>
      <c r="D4484">
        <v>45388</v>
      </c>
      <c r="E4484">
        <v>83647</v>
      </c>
      <c r="F4484">
        <v>20232024</v>
      </c>
      <c r="G4484" t="s">
        <v>453</v>
      </c>
      <c r="H4484" t="s">
        <v>658</v>
      </c>
      <c r="I4484" t="s">
        <v>677</v>
      </c>
      <c r="J4484">
        <v>1</v>
      </c>
      <c r="K4484">
        <v>31137</v>
      </c>
      <c r="L4484">
        <v>1</v>
      </c>
      <c r="M4484" t="s">
        <v>630</v>
      </c>
      <c r="N4484" t="s">
        <v>36</v>
      </c>
      <c r="O4484" t="s">
        <v>29</v>
      </c>
      <c r="P4484">
        <v>87</v>
      </c>
      <c r="Q4484">
        <v>44</v>
      </c>
      <c r="R4484">
        <f>SUMIFS(Table2[number],Table2[Event],"Goal",Table2[H/U],"HOME",Table2[GameID],Table2[[#This Row],[GameID]],Table2[GameTime],"&lt;="&amp;Table2[[#This Row],[GameTime]])</f>
        <v>0</v>
      </c>
      <c r="S4484">
        <f>SUMIFS(Table2[number],Table2[Event],"Goal",Table2[H/U],"AWAY",Table2[GameID],Table2[[#This Row],[GameID]],Table2[GameTime],"&lt;="&amp;Table2[[#This Row],[GameTime]])</f>
        <v>1</v>
      </c>
      <c r="T4484" t="str">
        <f>IF(Table2[[#This Row],[Event]]="Goal",Table2[[#This Row],[Hscore]]&amp;"-"&amp;Table2[[#This Row],[Uscore]],"")</f>
        <v>0-1</v>
      </c>
      <c r="U4484">
        <v>290</v>
      </c>
      <c r="V4484" s="1">
        <f>Table2[[#This Row],[GameTime]]-(Table2[[#This Row],[period]]-1)*1200</f>
        <v>290</v>
      </c>
      <c r="W4484" s="1">
        <f>ROUNDDOWN(Table2[[#This Row],[Time]]/60,0)</f>
        <v>4</v>
      </c>
      <c r="X4484" s="1">
        <f>ROUNDDOWN((Table2[[#This Row],[Time]]/60-Table2[[#This Row],[Time2]])*60,0)</f>
        <v>50</v>
      </c>
      <c r="Y4484" s="1" t="str">
        <f>IF(Table2[[#This Row],[Time2]]&lt;10,0&amp;Table2[[#This Row],[Time2]],Table2[[#This Row],[Time2]])</f>
        <v>04</v>
      </c>
      <c r="Z4484" s="1">
        <f>IF(Table2[[#This Row],[Time3]]&lt;10,0&amp;Table2[[#This Row],[Time3]],Table2[[#This Row],[Time3]])</f>
        <v>50</v>
      </c>
      <c r="AA4484" s="2" t="str">
        <f>Table2[[#This Row],[Time4]]&amp;":"&amp;Table2[[#This Row],[Time5]]</f>
        <v>04:50</v>
      </c>
      <c r="AB4484" s="1" t="str" cm="1">
        <f t="array" ref="AB4484">IFERROR(IF(Table2[[#This Row],[code]]="","",_xlfn.IFS(AND(Table2[[#This Row],[code]]&lt;400,Table2[[#This Row],[code]]&lt;&gt;""),2,Table2[[#This Row],[code]]&gt;500,4)),"")</f>
        <v/>
      </c>
      <c r="AC4484" s="1" t="str">
        <f>IF(Table2[[#This Row],[Event]]="Penalty",Table2[[#This Row],[number]],IF(Table2[[#This Row],[Event]]="Time-Out",401,""))</f>
        <v/>
      </c>
      <c r="AD4484" s="1">
        <f>ROW(A4483)</f>
        <v>4483</v>
      </c>
      <c r="AE4484" s="1">
        <f>COUNTIFS(Table2[GameID],Table2[[#This Row],[GameID]],Table2[Column1],"&lt;="&amp;Table2[[#This Row],[Column1]])-1</f>
        <v>1</v>
      </c>
    </row>
    <row r="4485" spans="1:31" x14ac:dyDescent="0.45">
      <c r="A4485" t="s">
        <v>448</v>
      </c>
      <c r="B4485" t="str">
        <f>_xlfn.TEXTBEFORE(Table2[[#This Row],[Kamp]]," - ")</f>
        <v>Sunds Seahawks</v>
      </c>
      <c r="C4485" t="str">
        <f>_xlfn.TEXTAFTER(Table2[[#This Row],[Kamp]],"- ")</f>
        <v>Benløse IF</v>
      </c>
      <c r="D4485">
        <v>45388</v>
      </c>
      <c r="E4485">
        <v>83647</v>
      </c>
      <c r="F4485">
        <v>20232024</v>
      </c>
      <c r="G4485" t="s">
        <v>453</v>
      </c>
      <c r="H4485" t="s">
        <v>658</v>
      </c>
      <c r="I4485" t="s">
        <v>677</v>
      </c>
      <c r="J4485">
        <v>1</v>
      </c>
      <c r="K4485">
        <v>31137</v>
      </c>
      <c r="L4485">
        <v>213</v>
      </c>
      <c r="M4485" t="s">
        <v>631</v>
      </c>
      <c r="N4485" t="s">
        <v>192</v>
      </c>
      <c r="O4485" t="s">
        <v>634</v>
      </c>
      <c r="P4485">
        <v>32</v>
      </c>
      <c r="Q4485" t="s">
        <v>634</v>
      </c>
      <c r="R4485">
        <f>SUMIFS(Table2[number],Table2[Event],"Goal",Table2[H/U],"HOME",Table2[GameID],Table2[[#This Row],[GameID]],Table2[GameTime],"&lt;="&amp;Table2[[#This Row],[GameTime]])</f>
        <v>0</v>
      </c>
      <c r="S4485">
        <f>SUMIFS(Table2[number],Table2[Event],"Goal",Table2[H/U],"AWAY",Table2[GameID],Table2[[#This Row],[GameID]],Table2[GameTime],"&lt;="&amp;Table2[[#This Row],[GameTime]])</f>
        <v>1</v>
      </c>
      <c r="T4485" t="str">
        <f>IF(Table2[[#This Row],[Event]]="Goal",Table2[[#This Row],[Hscore]]&amp;"-"&amp;Table2[[#This Row],[Uscore]],"")</f>
        <v/>
      </c>
      <c r="U4485">
        <v>843</v>
      </c>
      <c r="V4485" s="1">
        <f>Table2[[#This Row],[GameTime]]-(Table2[[#This Row],[period]]-1)*1200</f>
        <v>843</v>
      </c>
      <c r="W4485" s="1">
        <f>ROUNDDOWN(Table2[[#This Row],[Time]]/60,0)</f>
        <v>14</v>
      </c>
      <c r="X4485" s="1">
        <f>ROUNDDOWN((Table2[[#This Row],[Time]]/60-Table2[[#This Row],[Time2]])*60,0)</f>
        <v>3</v>
      </c>
      <c r="Y4485" s="1">
        <f>IF(Table2[[#This Row],[Time2]]&lt;10,0&amp;Table2[[#This Row],[Time2]],Table2[[#This Row],[Time2]])</f>
        <v>14</v>
      </c>
      <c r="Z4485" s="1" t="str">
        <f>IF(Table2[[#This Row],[Time3]]&lt;10,0&amp;Table2[[#This Row],[Time3]],Table2[[#This Row],[Time3]])</f>
        <v>03</v>
      </c>
      <c r="AA4485" s="2" t="str">
        <f>Table2[[#This Row],[Time4]]&amp;":"&amp;Table2[[#This Row],[Time5]]</f>
        <v>14:03</v>
      </c>
      <c r="AB4485" s="1" cm="1">
        <f t="array" ref="AB4485">IFERROR(IF(Table2[[#This Row],[code]]="","",_xlfn.IFS(AND(Table2[[#This Row],[code]]&lt;400,Table2[[#This Row],[code]]&lt;&gt;""),2,Table2[[#This Row],[code]]&gt;500,4)),"")</f>
        <v>2</v>
      </c>
      <c r="AC4485" s="1">
        <f>IF(Table2[[#This Row],[Event]]="Penalty",Table2[[#This Row],[number]],IF(Table2[[#This Row],[Event]]="Time-Out",401,""))</f>
        <v>213</v>
      </c>
      <c r="AD4485" s="1">
        <f>ROW(A4484)</f>
        <v>4484</v>
      </c>
      <c r="AE4485" s="1">
        <f>COUNTIFS(Table2[GameID],Table2[[#This Row],[GameID]],Table2[Column1],"&lt;="&amp;Table2[[#This Row],[Column1]])-1</f>
        <v>2</v>
      </c>
    </row>
    <row r="4486" spans="1:31" x14ac:dyDescent="0.45">
      <c r="A4486" t="s">
        <v>448</v>
      </c>
      <c r="B4486" t="str">
        <f>_xlfn.TEXTBEFORE(Table2[[#This Row],[Kamp]]," - ")</f>
        <v>Sunds Seahawks</v>
      </c>
      <c r="C4486" t="str">
        <f>_xlfn.TEXTAFTER(Table2[[#This Row],[Kamp]],"- ")</f>
        <v>Benløse IF</v>
      </c>
      <c r="D4486">
        <v>45388</v>
      </c>
      <c r="E4486">
        <v>83647</v>
      </c>
      <c r="F4486">
        <v>20232024</v>
      </c>
      <c r="G4486" t="s">
        <v>453</v>
      </c>
      <c r="H4486" t="s">
        <v>668</v>
      </c>
      <c r="I4486" t="s">
        <v>678</v>
      </c>
      <c r="J4486">
        <v>1</v>
      </c>
      <c r="K4486">
        <v>31144</v>
      </c>
      <c r="L4486">
        <v>1</v>
      </c>
      <c r="M4486" t="s">
        <v>630</v>
      </c>
      <c r="N4486" t="s">
        <v>218</v>
      </c>
      <c r="O4486" t="s">
        <v>228</v>
      </c>
      <c r="P4486">
        <v>17</v>
      </c>
      <c r="Q4486">
        <v>77</v>
      </c>
      <c r="R4486">
        <f>SUMIFS(Table2[number],Table2[Event],"Goal",Table2[H/U],"HOME",Table2[GameID],Table2[[#This Row],[GameID]],Table2[GameTime],"&lt;="&amp;Table2[[#This Row],[GameTime]])</f>
        <v>1</v>
      </c>
      <c r="S4486">
        <f>SUMIFS(Table2[number],Table2[Event],"Goal",Table2[H/U],"AWAY",Table2[GameID],Table2[[#This Row],[GameID]],Table2[GameTime],"&lt;="&amp;Table2[[#This Row],[GameTime]])</f>
        <v>1</v>
      </c>
      <c r="T4486" t="str">
        <f>IF(Table2[[#This Row],[Event]]="Goal",Table2[[#This Row],[Hscore]]&amp;"-"&amp;Table2[[#This Row],[Uscore]],"")</f>
        <v>1-1</v>
      </c>
      <c r="U4486">
        <v>901</v>
      </c>
      <c r="V4486" s="1">
        <f>Table2[[#This Row],[GameTime]]-(Table2[[#This Row],[period]]-1)*1200</f>
        <v>901</v>
      </c>
      <c r="W4486" s="1">
        <f>ROUNDDOWN(Table2[[#This Row],[Time]]/60,0)</f>
        <v>15</v>
      </c>
      <c r="X4486" s="1">
        <f>ROUNDDOWN((Table2[[#This Row],[Time]]/60-Table2[[#This Row],[Time2]])*60,0)</f>
        <v>1</v>
      </c>
      <c r="Y4486" s="1">
        <f>IF(Table2[[#This Row],[Time2]]&lt;10,0&amp;Table2[[#This Row],[Time2]],Table2[[#This Row],[Time2]])</f>
        <v>15</v>
      </c>
      <c r="Z4486" s="1" t="str">
        <f>IF(Table2[[#This Row],[Time3]]&lt;10,0&amp;Table2[[#This Row],[Time3]],Table2[[#This Row],[Time3]])</f>
        <v>01</v>
      </c>
      <c r="AA4486" s="2" t="str">
        <f>Table2[[#This Row],[Time4]]&amp;":"&amp;Table2[[#This Row],[Time5]]</f>
        <v>15:01</v>
      </c>
      <c r="AB4486" s="1" t="str" cm="1">
        <f t="array" ref="AB4486">IFERROR(IF(Table2[[#This Row],[code]]="","",_xlfn.IFS(AND(Table2[[#This Row],[code]]&lt;400,Table2[[#This Row],[code]]&lt;&gt;""),2,Table2[[#This Row],[code]]&gt;500,4)),"")</f>
        <v/>
      </c>
      <c r="AC4486" s="1" t="str">
        <f>IF(Table2[[#This Row],[Event]]="Penalty",Table2[[#This Row],[number]],IF(Table2[[#This Row],[Event]]="Time-Out",401,""))</f>
        <v/>
      </c>
      <c r="AD4486" s="1">
        <f>ROW(A4485)</f>
        <v>4485</v>
      </c>
      <c r="AE4486" s="1">
        <f>COUNTIFS(Table2[GameID],Table2[[#This Row],[GameID]],Table2[Column1],"&lt;="&amp;Table2[[#This Row],[Column1]])-1</f>
        <v>3</v>
      </c>
    </row>
    <row r="4487" spans="1:31" x14ac:dyDescent="0.45">
      <c r="A4487" t="s">
        <v>448</v>
      </c>
      <c r="B4487" t="str">
        <f>_xlfn.TEXTBEFORE(Table2[[#This Row],[Kamp]]," - ")</f>
        <v>Sunds Seahawks</v>
      </c>
      <c r="C4487" t="str">
        <f>_xlfn.TEXTAFTER(Table2[[#This Row],[Kamp]],"- ")</f>
        <v>Benløse IF</v>
      </c>
      <c r="D4487">
        <v>45388</v>
      </c>
      <c r="E4487">
        <v>83647</v>
      </c>
      <c r="F4487">
        <v>20232024</v>
      </c>
      <c r="G4487" t="s">
        <v>453</v>
      </c>
      <c r="H4487" t="s">
        <v>668</v>
      </c>
      <c r="I4487" t="s">
        <v>678</v>
      </c>
      <c r="J4487">
        <v>1</v>
      </c>
      <c r="K4487">
        <v>31144</v>
      </c>
      <c r="L4487">
        <v>1</v>
      </c>
      <c r="M4487" t="s">
        <v>630</v>
      </c>
      <c r="N4487" t="s">
        <v>221</v>
      </c>
      <c r="O4487" t="s">
        <v>220</v>
      </c>
      <c r="P4487">
        <v>25</v>
      </c>
      <c r="Q4487">
        <v>24</v>
      </c>
      <c r="R4487">
        <f>SUMIFS(Table2[number],Table2[Event],"Goal",Table2[H/U],"HOME",Table2[GameID],Table2[[#This Row],[GameID]],Table2[GameTime],"&lt;="&amp;Table2[[#This Row],[GameTime]])</f>
        <v>2</v>
      </c>
      <c r="S4487">
        <f>SUMIFS(Table2[number],Table2[Event],"Goal",Table2[H/U],"AWAY",Table2[GameID],Table2[[#This Row],[GameID]],Table2[GameTime],"&lt;="&amp;Table2[[#This Row],[GameTime]])</f>
        <v>1</v>
      </c>
      <c r="T4487" t="str">
        <f>IF(Table2[[#This Row],[Event]]="Goal",Table2[[#This Row],[Hscore]]&amp;"-"&amp;Table2[[#This Row],[Uscore]],"")</f>
        <v>2-1</v>
      </c>
      <c r="U4487">
        <v>941</v>
      </c>
      <c r="V4487" s="1">
        <f>Table2[[#This Row],[GameTime]]-(Table2[[#This Row],[period]]-1)*1200</f>
        <v>941</v>
      </c>
      <c r="W4487" s="1">
        <f>ROUNDDOWN(Table2[[#This Row],[Time]]/60,0)</f>
        <v>15</v>
      </c>
      <c r="X4487" s="1">
        <f>ROUNDDOWN((Table2[[#This Row],[Time]]/60-Table2[[#This Row],[Time2]])*60,0)</f>
        <v>41</v>
      </c>
      <c r="Y4487" s="1">
        <f>IF(Table2[[#This Row],[Time2]]&lt;10,0&amp;Table2[[#This Row],[Time2]],Table2[[#This Row],[Time2]])</f>
        <v>15</v>
      </c>
      <c r="Z4487" s="1">
        <f>IF(Table2[[#This Row],[Time3]]&lt;10,0&amp;Table2[[#This Row],[Time3]],Table2[[#This Row],[Time3]])</f>
        <v>41</v>
      </c>
      <c r="AA4487" s="2" t="str">
        <f>Table2[[#This Row],[Time4]]&amp;":"&amp;Table2[[#This Row],[Time5]]</f>
        <v>15:41</v>
      </c>
      <c r="AB4487" s="1" t="str" cm="1">
        <f t="array" ref="AB4487">IFERROR(IF(Table2[[#This Row],[code]]="","",_xlfn.IFS(AND(Table2[[#This Row],[code]]&lt;400,Table2[[#This Row],[code]]&lt;&gt;""),2,Table2[[#This Row],[code]]&gt;500,4)),"")</f>
        <v/>
      </c>
      <c r="AC4487" s="1" t="str">
        <f>IF(Table2[[#This Row],[Event]]="Penalty",Table2[[#This Row],[number]],IF(Table2[[#This Row],[Event]]="Time-Out",401,""))</f>
        <v/>
      </c>
      <c r="AD4487" s="1">
        <f>ROW(A4486)</f>
        <v>4486</v>
      </c>
      <c r="AE4487" s="1">
        <f>COUNTIFS(Table2[GameID],Table2[[#This Row],[GameID]],Table2[Column1],"&lt;="&amp;Table2[[#This Row],[Column1]])-1</f>
        <v>4</v>
      </c>
    </row>
    <row r="4488" spans="1:31" x14ac:dyDescent="0.45">
      <c r="A4488" t="s">
        <v>448</v>
      </c>
      <c r="B4488" t="str">
        <f>_xlfn.TEXTBEFORE(Table2[[#This Row],[Kamp]]," - ")</f>
        <v>Sunds Seahawks</v>
      </c>
      <c r="C4488" t="str">
        <f>_xlfn.TEXTAFTER(Table2[[#This Row],[Kamp]],"- ")</f>
        <v>Benløse IF</v>
      </c>
      <c r="D4488">
        <v>45388</v>
      </c>
      <c r="E4488">
        <v>83647</v>
      </c>
      <c r="F4488">
        <v>20232024</v>
      </c>
      <c r="G4488" t="s">
        <v>453</v>
      </c>
      <c r="H4488" t="s">
        <v>658</v>
      </c>
      <c r="I4488" t="s">
        <v>677</v>
      </c>
      <c r="J4488">
        <v>1</v>
      </c>
      <c r="K4488">
        <v>31137</v>
      </c>
      <c r="L4488">
        <v>207</v>
      </c>
      <c r="M4488" t="s">
        <v>631</v>
      </c>
      <c r="N4488" t="s">
        <v>24</v>
      </c>
      <c r="O4488" t="s">
        <v>634</v>
      </c>
      <c r="P4488">
        <v>12</v>
      </c>
      <c r="Q4488" t="s">
        <v>634</v>
      </c>
      <c r="R4488">
        <f>SUMIFS(Table2[number],Table2[Event],"Goal",Table2[H/U],"HOME",Table2[GameID],Table2[[#This Row],[GameID]],Table2[GameTime],"&lt;="&amp;Table2[[#This Row],[GameTime]])</f>
        <v>2</v>
      </c>
      <c r="S4488">
        <f>SUMIFS(Table2[number],Table2[Event],"Goal",Table2[H/U],"AWAY",Table2[GameID],Table2[[#This Row],[GameID]],Table2[GameTime],"&lt;="&amp;Table2[[#This Row],[GameTime]])</f>
        <v>1</v>
      </c>
      <c r="T4488" t="str">
        <f>IF(Table2[[#This Row],[Event]]="Goal",Table2[[#This Row],[Hscore]]&amp;"-"&amp;Table2[[#This Row],[Uscore]],"")</f>
        <v/>
      </c>
      <c r="U4488">
        <v>1194</v>
      </c>
      <c r="V4488" s="1">
        <f>Table2[[#This Row],[GameTime]]-(Table2[[#This Row],[period]]-1)*1200</f>
        <v>1194</v>
      </c>
      <c r="W4488" s="1">
        <f>ROUNDDOWN(Table2[[#This Row],[Time]]/60,0)</f>
        <v>19</v>
      </c>
      <c r="X4488" s="1">
        <f>ROUNDDOWN((Table2[[#This Row],[Time]]/60-Table2[[#This Row],[Time2]])*60,0)</f>
        <v>53</v>
      </c>
      <c r="Y4488" s="1">
        <f>IF(Table2[[#This Row],[Time2]]&lt;10,0&amp;Table2[[#This Row],[Time2]],Table2[[#This Row],[Time2]])</f>
        <v>19</v>
      </c>
      <c r="Z4488" s="1">
        <f>IF(Table2[[#This Row],[Time3]]&lt;10,0&amp;Table2[[#This Row],[Time3]],Table2[[#This Row],[Time3]])</f>
        <v>53</v>
      </c>
      <c r="AA4488" s="2" t="str">
        <f>Table2[[#This Row],[Time4]]&amp;":"&amp;Table2[[#This Row],[Time5]]</f>
        <v>19:53</v>
      </c>
      <c r="AB4488" s="1" cm="1">
        <f t="array" ref="AB4488">IFERROR(IF(Table2[[#This Row],[code]]="","",_xlfn.IFS(AND(Table2[[#This Row],[code]]&lt;400,Table2[[#This Row],[code]]&lt;&gt;""),2,Table2[[#This Row],[code]]&gt;500,4)),"")</f>
        <v>2</v>
      </c>
      <c r="AC4488" s="1">
        <f>IF(Table2[[#This Row],[Event]]="Penalty",Table2[[#This Row],[number]],IF(Table2[[#This Row],[Event]]="Time-Out",401,""))</f>
        <v>207</v>
      </c>
      <c r="AD4488" s="1">
        <f>ROW(A4487)</f>
        <v>4487</v>
      </c>
      <c r="AE4488" s="1">
        <f>COUNTIFS(Table2[GameID],Table2[[#This Row],[GameID]],Table2[Column1],"&lt;="&amp;Table2[[#This Row],[Column1]])-1</f>
        <v>5</v>
      </c>
    </row>
    <row r="4489" spans="1:31" x14ac:dyDescent="0.45">
      <c r="A4489" t="s">
        <v>448</v>
      </c>
      <c r="B4489" t="str">
        <f>_xlfn.TEXTBEFORE(Table2[[#This Row],[Kamp]]," - ")</f>
        <v>Sunds Seahawks</v>
      </c>
      <c r="C4489" t="str">
        <f>_xlfn.TEXTAFTER(Table2[[#This Row],[Kamp]],"- ")</f>
        <v>Benløse IF</v>
      </c>
      <c r="D4489">
        <v>45388</v>
      </c>
      <c r="E4489">
        <v>83647</v>
      </c>
      <c r="F4489">
        <v>20232024</v>
      </c>
      <c r="G4489" t="s">
        <v>453</v>
      </c>
      <c r="H4489" t="s">
        <v>668</v>
      </c>
      <c r="I4489" t="s">
        <v>678</v>
      </c>
      <c r="J4489">
        <v>2</v>
      </c>
      <c r="K4489">
        <v>31144</v>
      </c>
      <c r="L4489">
        <v>201</v>
      </c>
      <c r="M4489" t="s">
        <v>631</v>
      </c>
      <c r="N4489" t="s">
        <v>216</v>
      </c>
      <c r="O4489" t="s">
        <v>634</v>
      </c>
      <c r="P4489">
        <v>14</v>
      </c>
      <c r="Q4489" t="s">
        <v>634</v>
      </c>
      <c r="R4489">
        <f>SUMIFS(Table2[number],Table2[Event],"Goal",Table2[H/U],"HOME",Table2[GameID],Table2[[#This Row],[GameID]],Table2[GameTime],"&lt;="&amp;Table2[[#This Row],[GameTime]])</f>
        <v>2</v>
      </c>
      <c r="S4489">
        <f>SUMIFS(Table2[number],Table2[Event],"Goal",Table2[H/U],"AWAY",Table2[GameID],Table2[[#This Row],[GameID]],Table2[GameTime],"&lt;="&amp;Table2[[#This Row],[GameTime]])</f>
        <v>1</v>
      </c>
      <c r="T4489" t="str">
        <f>IF(Table2[[#This Row],[Event]]="Goal",Table2[[#This Row],[Hscore]]&amp;"-"&amp;Table2[[#This Row],[Uscore]],"")</f>
        <v/>
      </c>
      <c r="U4489">
        <v>1384</v>
      </c>
      <c r="V4489" s="1">
        <f>Table2[[#This Row],[GameTime]]-(Table2[[#This Row],[period]]-1)*1200</f>
        <v>184</v>
      </c>
      <c r="W4489" s="1">
        <f>ROUNDDOWN(Table2[[#This Row],[Time]]/60,0)</f>
        <v>3</v>
      </c>
      <c r="X4489" s="1">
        <f>ROUNDDOWN((Table2[[#This Row],[Time]]/60-Table2[[#This Row],[Time2]])*60,0)</f>
        <v>4</v>
      </c>
      <c r="Y4489" s="1" t="str">
        <f>IF(Table2[[#This Row],[Time2]]&lt;10,0&amp;Table2[[#This Row],[Time2]],Table2[[#This Row],[Time2]])</f>
        <v>03</v>
      </c>
      <c r="Z4489" s="1" t="str">
        <f>IF(Table2[[#This Row],[Time3]]&lt;10,0&amp;Table2[[#This Row],[Time3]],Table2[[#This Row],[Time3]])</f>
        <v>04</v>
      </c>
      <c r="AA4489" s="2" t="str">
        <f>Table2[[#This Row],[Time4]]&amp;":"&amp;Table2[[#This Row],[Time5]]</f>
        <v>03:04</v>
      </c>
      <c r="AB4489" s="1" cm="1">
        <f t="array" ref="AB4489">IFERROR(IF(Table2[[#This Row],[code]]="","",_xlfn.IFS(AND(Table2[[#This Row],[code]]&lt;400,Table2[[#This Row],[code]]&lt;&gt;""),2,Table2[[#This Row],[code]]&gt;500,4)),"")</f>
        <v>2</v>
      </c>
      <c r="AC4489" s="1">
        <f>IF(Table2[[#This Row],[Event]]="Penalty",Table2[[#This Row],[number]],IF(Table2[[#This Row],[Event]]="Time-Out",401,""))</f>
        <v>201</v>
      </c>
      <c r="AD4489" s="1">
        <f>ROW(A4488)</f>
        <v>4488</v>
      </c>
      <c r="AE4489" s="1">
        <f>COUNTIFS(Table2[GameID],Table2[[#This Row],[GameID]],Table2[Column1],"&lt;="&amp;Table2[[#This Row],[Column1]])-1</f>
        <v>6</v>
      </c>
    </row>
    <row r="4490" spans="1:31" x14ac:dyDescent="0.45">
      <c r="A4490" t="s">
        <v>448</v>
      </c>
      <c r="B4490" t="str">
        <f>_xlfn.TEXTBEFORE(Table2[[#This Row],[Kamp]]," - ")</f>
        <v>Sunds Seahawks</v>
      </c>
      <c r="C4490" t="str">
        <f>_xlfn.TEXTAFTER(Table2[[#This Row],[Kamp]],"- ")</f>
        <v>Benløse IF</v>
      </c>
      <c r="D4490">
        <v>45388</v>
      </c>
      <c r="E4490">
        <v>83647</v>
      </c>
      <c r="F4490">
        <v>20232024</v>
      </c>
      <c r="G4490" t="s">
        <v>453</v>
      </c>
      <c r="H4490" t="s">
        <v>658</v>
      </c>
      <c r="I4490" t="s">
        <v>677</v>
      </c>
      <c r="J4490">
        <v>2</v>
      </c>
      <c r="K4490">
        <v>31137</v>
      </c>
      <c r="L4490">
        <v>1</v>
      </c>
      <c r="M4490" t="s">
        <v>630</v>
      </c>
      <c r="N4490" t="s">
        <v>192</v>
      </c>
      <c r="O4490" t="s">
        <v>466</v>
      </c>
      <c r="P4490">
        <v>32</v>
      </c>
      <c r="Q4490">
        <v>23</v>
      </c>
      <c r="R4490">
        <f>SUMIFS(Table2[number],Table2[Event],"Goal",Table2[H/U],"HOME",Table2[GameID],Table2[[#This Row],[GameID]],Table2[GameTime],"&lt;="&amp;Table2[[#This Row],[GameTime]])</f>
        <v>2</v>
      </c>
      <c r="S4490">
        <f>SUMIFS(Table2[number],Table2[Event],"Goal",Table2[H/U],"AWAY",Table2[GameID],Table2[[#This Row],[GameID]],Table2[GameTime],"&lt;="&amp;Table2[[#This Row],[GameTime]])</f>
        <v>2</v>
      </c>
      <c r="T4490" t="str">
        <f>IF(Table2[[#This Row],[Event]]="Goal",Table2[[#This Row],[Hscore]]&amp;"-"&amp;Table2[[#This Row],[Uscore]],"")</f>
        <v>2-2</v>
      </c>
      <c r="U4490">
        <v>1490</v>
      </c>
      <c r="V4490" s="1">
        <f>Table2[[#This Row],[GameTime]]-(Table2[[#This Row],[period]]-1)*1200</f>
        <v>290</v>
      </c>
      <c r="W4490" s="1">
        <f>ROUNDDOWN(Table2[[#This Row],[Time]]/60,0)</f>
        <v>4</v>
      </c>
      <c r="X4490" s="1">
        <f>ROUNDDOWN((Table2[[#This Row],[Time]]/60-Table2[[#This Row],[Time2]])*60,0)</f>
        <v>50</v>
      </c>
      <c r="Y4490" s="1" t="str">
        <f>IF(Table2[[#This Row],[Time2]]&lt;10,0&amp;Table2[[#This Row],[Time2]],Table2[[#This Row],[Time2]])</f>
        <v>04</v>
      </c>
      <c r="Z4490" s="1">
        <f>IF(Table2[[#This Row],[Time3]]&lt;10,0&amp;Table2[[#This Row],[Time3]],Table2[[#This Row],[Time3]])</f>
        <v>50</v>
      </c>
      <c r="AA4490" s="2" t="str">
        <f>Table2[[#This Row],[Time4]]&amp;":"&amp;Table2[[#This Row],[Time5]]</f>
        <v>04:50</v>
      </c>
      <c r="AB4490" s="1" t="str" cm="1">
        <f t="array" ref="AB4490">IFERROR(IF(Table2[[#This Row],[code]]="","",_xlfn.IFS(AND(Table2[[#This Row],[code]]&lt;400,Table2[[#This Row],[code]]&lt;&gt;""),2,Table2[[#This Row],[code]]&gt;500,4)),"")</f>
        <v/>
      </c>
      <c r="AC4490" s="1" t="str">
        <f>IF(Table2[[#This Row],[Event]]="Penalty",Table2[[#This Row],[number]],IF(Table2[[#This Row],[Event]]="Time-Out",401,""))</f>
        <v/>
      </c>
      <c r="AD4490" s="1">
        <f>ROW(A4489)</f>
        <v>4489</v>
      </c>
      <c r="AE4490" s="1">
        <f>COUNTIFS(Table2[GameID],Table2[[#This Row],[GameID]],Table2[Column1],"&lt;="&amp;Table2[[#This Row],[Column1]])-1</f>
        <v>7</v>
      </c>
    </row>
    <row r="4491" spans="1:31" x14ac:dyDescent="0.45">
      <c r="A4491" t="s">
        <v>448</v>
      </c>
      <c r="B4491" t="str">
        <f>_xlfn.TEXTBEFORE(Table2[[#This Row],[Kamp]]," - ")</f>
        <v>Sunds Seahawks</v>
      </c>
      <c r="C4491" t="str">
        <f>_xlfn.TEXTAFTER(Table2[[#This Row],[Kamp]],"- ")</f>
        <v>Benløse IF</v>
      </c>
      <c r="D4491">
        <v>45388</v>
      </c>
      <c r="E4491">
        <v>83647</v>
      </c>
      <c r="F4491">
        <v>20232024</v>
      </c>
      <c r="G4491" t="s">
        <v>453</v>
      </c>
      <c r="H4491" t="s">
        <v>658</v>
      </c>
      <c r="I4491" t="s">
        <v>677</v>
      </c>
      <c r="J4491">
        <v>2</v>
      </c>
      <c r="K4491">
        <v>31137</v>
      </c>
      <c r="L4491">
        <v>208</v>
      </c>
      <c r="M4491" t="s">
        <v>631</v>
      </c>
      <c r="N4491" t="s">
        <v>36</v>
      </c>
      <c r="O4491" t="s">
        <v>634</v>
      </c>
      <c r="P4491">
        <v>87</v>
      </c>
      <c r="Q4491" t="s">
        <v>634</v>
      </c>
      <c r="R4491">
        <f>SUMIFS(Table2[number],Table2[Event],"Goal",Table2[H/U],"HOME",Table2[GameID],Table2[[#This Row],[GameID]],Table2[GameTime],"&lt;="&amp;Table2[[#This Row],[GameTime]])</f>
        <v>2</v>
      </c>
      <c r="S4491">
        <f>SUMIFS(Table2[number],Table2[Event],"Goal",Table2[H/U],"AWAY",Table2[GameID],Table2[[#This Row],[GameID]],Table2[GameTime],"&lt;="&amp;Table2[[#This Row],[GameTime]])</f>
        <v>2</v>
      </c>
      <c r="T4491" t="str">
        <f>IF(Table2[[#This Row],[Event]]="Goal",Table2[[#This Row],[Hscore]]&amp;"-"&amp;Table2[[#This Row],[Uscore]],"")</f>
        <v/>
      </c>
      <c r="U4491">
        <v>1645</v>
      </c>
      <c r="V4491" s="1">
        <f>Table2[[#This Row],[GameTime]]-(Table2[[#This Row],[period]]-1)*1200</f>
        <v>445</v>
      </c>
      <c r="W4491" s="1">
        <f>ROUNDDOWN(Table2[[#This Row],[Time]]/60,0)</f>
        <v>7</v>
      </c>
      <c r="X4491" s="1">
        <f>ROUNDDOWN((Table2[[#This Row],[Time]]/60-Table2[[#This Row],[Time2]])*60,0)</f>
        <v>25</v>
      </c>
      <c r="Y4491" s="1" t="str">
        <f>IF(Table2[[#This Row],[Time2]]&lt;10,0&amp;Table2[[#This Row],[Time2]],Table2[[#This Row],[Time2]])</f>
        <v>07</v>
      </c>
      <c r="Z4491" s="1">
        <f>IF(Table2[[#This Row],[Time3]]&lt;10,0&amp;Table2[[#This Row],[Time3]],Table2[[#This Row],[Time3]])</f>
        <v>25</v>
      </c>
      <c r="AA4491" s="2" t="str">
        <f>Table2[[#This Row],[Time4]]&amp;":"&amp;Table2[[#This Row],[Time5]]</f>
        <v>07:25</v>
      </c>
      <c r="AB4491" s="1" cm="1">
        <f t="array" ref="AB4491">IFERROR(IF(Table2[[#This Row],[code]]="","",_xlfn.IFS(AND(Table2[[#This Row],[code]]&lt;400,Table2[[#This Row],[code]]&lt;&gt;""),2,Table2[[#This Row],[code]]&gt;500,4)),"")</f>
        <v>2</v>
      </c>
      <c r="AC4491" s="1">
        <f>IF(Table2[[#This Row],[Event]]="Penalty",Table2[[#This Row],[number]],IF(Table2[[#This Row],[Event]]="Time-Out",401,""))</f>
        <v>208</v>
      </c>
      <c r="AD4491" s="1">
        <f>ROW(A4490)</f>
        <v>4490</v>
      </c>
      <c r="AE4491" s="1">
        <f>COUNTIFS(Table2[GameID],Table2[[#This Row],[GameID]],Table2[Column1],"&lt;="&amp;Table2[[#This Row],[Column1]])-1</f>
        <v>8</v>
      </c>
    </row>
    <row r="4492" spans="1:31" x14ac:dyDescent="0.45">
      <c r="A4492" t="s">
        <v>448</v>
      </c>
      <c r="B4492" t="str">
        <f>_xlfn.TEXTBEFORE(Table2[[#This Row],[Kamp]]," - ")</f>
        <v>Sunds Seahawks</v>
      </c>
      <c r="C4492" t="str">
        <f>_xlfn.TEXTAFTER(Table2[[#This Row],[Kamp]],"- ")</f>
        <v>Benløse IF</v>
      </c>
      <c r="D4492">
        <v>45388</v>
      </c>
      <c r="E4492">
        <v>83647</v>
      </c>
      <c r="F4492">
        <v>20232024</v>
      </c>
      <c r="G4492" t="s">
        <v>453</v>
      </c>
      <c r="H4492" t="s">
        <v>668</v>
      </c>
      <c r="I4492" t="s">
        <v>678</v>
      </c>
      <c r="J4492">
        <v>2</v>
      </c>
      <c r="K4492">
        <v>31144</v>
      </c>
      <c r="L4492">
        <v>1</v>
      </c>
      <c r="M4492" t="s">
        <v>630</v>
      </c>
      <c r="N4492" t="s">
        <v>269</v>
      </c>
      <c r="O4492" t="s">
        <v>214</v>
      </c>
      <c r="P4492">
        <v>71</v>
      </c>
      <c r="Q4492">
        <v>7</v>
      </c>
      <c r="R4492">
        <f>SUMIFS(Table2[number],Table2[Event],"Goal",Table2[H/U],"HOME",Table2[GameID],Table2[[#This Row],[GameID]],Table2[GameTime],"&lt;="&amp;Table2[[#This Row],[GameTime]])</f>
        <v>3</v>
      </c>
      <c r="S4492">
        <f>SUMIFS(Table2[number],Table2[Event],"Goal",Table2[H/U],"AWAY",Table2[GameID],Table2[[#This Row],[GameID]],Table2[GameTime],"&lt;="&amp;Table2[[#This Row],[GameTime]])</f>
        <v>2</v>
      </c>
      <c r="T4492" t="str">
        <f>IF(Table2[[#This Row],[Event]]="Goal",Table2[[#This Row],[Hscore]]&amp;"-"&amp;Table2[[#This Row],[Uscore]],"")</f>
        <v>3-2</v>
      </c>
      <c r="U4492">
        <v>2064</v>
      </c>
      <c r="V4492" s="1">
        <f>Table2[[#This Row],[GameTime]]-(Table2[[#This Row],[period]]-1)*1200</f>
        <v>864</v>
      </c>
      <c r="W4492" s="1">
        <f>ROUNDDOWN(Table2[[#This Row],[Time]]/60,0)</f>
        <v>14</v>
      </c>
      <c r="X4492" s="1">
        <f>ROUNDDOWN((Table2[[#This Row],[Time]]/60-Table2[[#This Row],[Time2]])*60,0)</f>
        <v>24</v>
      </c>
      <c r="Y4492" s="1">
        <f>IF(Table2[[#This Row],[Time2]]&lt;10,0&amp;Table2[[#This Row],[Time2]],Table2[[#This Row],[Time2]])</f>
        <v>14</v>
      </c>
      <c r="Z4492" s="1">
        <f>IF(Table2[[#This Row],[Time3]]&lt;10,0&amp;Table2[[#This Row],[Time3]],Table2[[#This Row],[Time3]])</f>
        <v>24</v>
      </c>
      <c r="AA4492" s="2" t="str">
        <f>Table2[[#This Row],[Time4]]&amp;":"&amp;Table2[[#This Row],[Time5]]</f>
        <v>14:24</v>
      </c>
      <c r="AB4492" s="1" t="str" cm="1">
        <f t="array" ref="AB4492">IFERROR(IF(Table2[[#This Row],[code]]="","",_xlfn.IFS(AND(Table2[[#This Row],[code]]&lt;400,Table2[[#This Row],[code]]&lt;&gt;""),2,Table2[[#This Row],[code]]&gt;500,4)),"")</f>
        <v/>
      </c>
      <c r="AC4492" s="1" t="str">
        <f>IF(Table2[[#This Row],[Event]]="Penalty",Table2[[#This Row],[number]],IF(Table2[[#This Row],[Event]]="Time-Out",401,""))</f>
        <v/>
      </c>
      <c r="AD4492" s="1">
        <f>ROW(A4491)</f>
        <v>4491</v>
      </c>
      <c r="AE4492" s="1">
        <f>COUNTIFS(Table2[GameID],Table2[[#This Row],[GameID]],Table2[Column1],"&lt;="&amp;Table2[[#This Row],[Column1]])-1</f>
        <v>9</v>
      </c>
    </row>
    <row r="4493" spans="1:31" x14ac:dyDescent="0.45">
      <c r="A4493" t="s">
        <v>448</v>
      </c>
      <c r="B4493" t="str">
        <f>_xlfn.TEXTBEFORE(Table2[[#This Row],[Kamp]]," - ")</f>
        <v>Sunds Seahawks</v>
      </c>
      <c r="C4493" t="str">
        <f>_xlfn.TEXTAFTER(Table2[[#This Row],[Kamp]],"- ")</f>
        <v>Benløse IF</v>
      </c>
      <c r="D4493">
        <v>45388</v>
      </c>
      <c r="E4493">
        <v>83647</v>
      </c>
      <c r="F4493">
        <v>20232024</v>
      </c>
      <c r="G4493" t="s">
        <v>453</v>
      </c>
      <c r="H4493" t="s">
        <v>668</v>
      </c>
      <c r="I4493" t="s">
        <v>678</v>
      </c>
      <c r="J4493">
        <v>3</v>
      </c>
      <c r="K4493">
        <v>31144</v>
      </c>
      <c r="L4493">
        <v>1</v>
      </c>
      <c r="M4493" t="s">
        <v>630</v>
      </c>
      <c r="N4493" t="s">
        <v>218</v>
      </c>
      <c r="O4493" t="s">
        <v>228</v>
      </c>
      <c r="P4493">
        <v>17</v>
      </c>
      <c r="Q4493">
        <v>77</v>
      </c>
      <c r="R4493">
        <f>SUMIFS(Table2[number],Table2[Event],"Goal",Table2[H/U],"HOME",Table2[GameID],Table2[[#This Row],[GameID]],Table2[GameTime],"&lt;="&amp;Table2[[#This Row],[GameTime]])</f>
        <v>4</v>
      </c>
      <c r="S4493">
        <f>SUMIFS(Table2[number],Table2[Event],"Goal",Table2[H/U],"AWAY",Table2[GameID],Table2[[#This Row],[GameID]],Table2[GameTime],"&lt;="&amp;Table2[[#This Row],[GameTime]])</f>
        <v>2</v>
      </c>
      <c r="T4493" t="str">
        <f>IF(Table2[[#This Row],[Event]]="Goal",Table2[[#This Row],[Hscore]]&amp;"-"&amp;Table2[[#This Row],[Uscore]],"")</f>
        <v>4-2</v>
      </c>
      <c r="U4493">
        <v>2844</v>
      </c>
      <c r="V4493" s="1">
        <f>Table2[[#This Row],[GameTime]]-(Table2[[#This Row],[period]]-1)*1200</f>
        <v>444</v>
      </c>
      <c r="W4493" s="1">
        <f>ROUNDDOWN(Table2[[#This Row],[Time]]/60,0)</f>
        <v>7</v>
      </c>
      <c r="X4493" s="1">
        <f>ROUNDDOWN((Table2[[#This Row],[Time]]/60-Table2[[#This Row],[Time2]])*60,0)</f>
        <v>24</v>
      </c>
      <c r="Y4493" s="1" t="str">
        <f>IF(Table2[[#This Row],[Time2]]&lt;10,0&amp;Table2[[#This Row],[Time2]],Table2[[#This Row],[Time2]])</f>
        <v>07</v>
      </c>
      <c r="Z4493" s="1">
        <f>IF(Table2[[#This Row],[Time3]]&lt;10,0&amp;Table2[[#This Row],[Time3]],Table2[[#This Row],[Time3]])</f>
        <v>24</v>
      </c>
      <c r="AA4493" s="2" t="str">
        <f>Table2[[#This Row],[Time4]]&amp;":"&amp;Table2[[#This Row],[Time5]]</f>
        <v>07:24</v>
      </c>
      <c r="AB4493" s="1" t="str" cm="1">
        <f t="array" ref="AB4493">IFERROR(IF(Table2[[#This Row],[code]]="","",_xlfn.IFS(AND(Table2[[#This Row],[code]]&lt;400,Table2[[#This Row],[code]]&lt;&gt;""),2,Table2[[#This Row],[code]]&gt;500,4)),"")</f>
        <v/>
      </c>
      <c r="AC4493" s="1" t="str">
        <f>IF(Table2[[#This Row],[Event]]="Penalty",Table2[[#This Row],[number]],IF(Table2[[#This Row],[Event]]="Time-Out",401,""))</f>
        <v/>
      </c>
      <c r="AD4493" s="1">
        <f>ROW(A4492)</f>
        <v>4492</v>
      </c>
      <c r="AE4493" s="1">
        <f>COUNTIFS(Table2[GameID],Table2[[#This Row],[GameID]],Table2[Column1],"&lt;="&amp;Table2[[#This Row],[Column1]])-1</f>
        <v>10</v>
      </c>
    </row>
    <row r="4494" spans="1:31" x14ac:dyDescent="0.45">
      <c r="A4494" t="s">
        <v>448</v>
      </c>
      <c r="B4494" t="str">
        <f>_xlfn.TEXTBEFORE(Table2[[#This Row],[Kamp]]," - ")</f>
        <v>Sunds Seahawks</v>
      </c>
      <c r="C4494" t="str">
        <f>_xlfn.TEXTAFTER(Table2[[#This Row],[Kamp]],"- ")</f>
        <v>Benløse IF</v>
      </c>
      <c r="D4494">
        <v>45388</v>
      </c>
      <c r="E4494">
        <v>83647</v>
      </c>
      <c r="F4494">
        <v>20232024</v>
      </c>
      <c r="G4494" t="s">
        <v>453</v>
      </c>
      <c r="H4494" t="s">
        <v>658</v>
      </c>
      <c r="I4494" t="s">
        <v>677</v>
      </c>
      <c r="J4494">
        <v>3</v>
      </c>
      <c r="K4494">
        <v>31137</v>
      </c>
      <c r="L4494">
        <v>207</v>
      </c>
      <c r="M4494" t="s">
        <v>631</v>
      </c>
      <c r="N4494" t="s">
        <v>192</v>
      </c>
      <c r="O4494" t="s">
        <v>634</v>
      </c>
      <c r="P4494">
        <v>32</v>
      </c>
      <c r="Q4494" t="s">
        <v>634</v>
      </c>
      <c r="R4494">
        <f>SUMIFS(Table2[number],Table2[Event],"Goal",Table2[H/U],"HOME",Table2[GameID],Table2[[#This Row],[GameID]],Table2[GameTime],"&lt;="&amp;Table2[[#This Row],[GameTime]])</f>
        <v>4</v>
      </c>
      <c r="S4494">
        <f>SUMIFS(Table2[number],Table2[Event],"Goal",Table2[H/U],"AWAY",Table2[GameID],Table2[[#This Row],[GameID]],Table2[GameTime],"&lt;="&amp;Table2[[#This Row],[GameTime]])</f>
        <v>2</v>
      </c>
      <c r="T4494" t="str">
        <f>IF(Table2[[#This Row],[Event]]="Goal",Table2[[#This Row],[Hscore]]&amp;"-"&amp;Table2[[#This Row],[Uscore]],"")</f>
        <v/>
      </c>
      <c r="U4494">
        <v>2916</v>
      </c>
      <c r="V4494" s="1">
        <f>Table2[[#This Row],[GameTime]]-(Table2[[#This Row],[period]]-1)*1200</f>
        <v>516</v>
      </c>
      <c r="W4494" s="1">
        <f>ROUNDDOWN(Table2[[#This Row],[Time]]/60,0)</f>
        <v>8</v>
      </c>
      <c r="X4494" s="1">
        <f>ROUNDDOWN((Table2[[#This Row],[Time]]/60-Table2[[#This Row],[Time2]])*60,0)</f>
        <v>36</v>
      </c>
      <c r="Y4494" s="1" t="str">
        <f>IF(Table2[[#This Row],[Time2]]&lt;10,0&amp;Table2[[#This Row],[Time2]],Table2[[#This Row],[Time2]])</f>
        <v>08</v>
      </c>
      <c r="Z4494" s="1">
        <f>IF(Table2[[#This Row],[Time3]]&lt;10,0&amp;Table2[[#This Row],[Time3]],Table2[[#This Row],[Time3]])</f>
        <v>36</v>
      </c>
      <c r="AA4494" s="2" t="str">
        <f>Table2[[#This Row],[Time4]]&amp;":"&amp;Table2[[#This Row],[Time5]]</f>
        <v>08:36</v>
      </c>
      <c r="AB4494" s="1" cm="1">
        <f t="array" ref="AB4494">IFERROR(IF(Table2[[#This Row],[code]]="","",_xlfn.IFS(AND(Table2[[#This Row],[code]]&lt;400,Table2[[#This Row],[code]]&lt;&gt;""),2,Table2[[#This Row],[code]]&gt;500,4)),"")</f>
        <v>2</v>
      </c>
      <c r="AC4494" s="1">
        <f>IF(Table2[[#This Row],[Event]]="Penalty",Table2[[#This Row],[number]],IF(Table2[[#This Row],[Event]]="Time-Out",401,""))</f>
        <v>207</v>
      </c>
      <c r="AD4494" s="1">
        <f>ROW(A4493)</f>
        <v>4493</v>
      </c>
      <c r="AE4494" s="1">
        <f>COUNTIFS(Table2[GameID],Table2[[#This Row],[GameID]],Table2[Column1],"&lt;="&amp;Table2[[#This Row],[Column1]])-1</f>
        <v>11</v>
      </c>
    </row>
    <row r="4495" spans="1:31" x14ac:dyDescent="0.45">
      <c r="A4495" t="s">
        <v>448</v>
      </c>
      <c r="B4495" t="str">
        <f>_xlfn.TEXTBEFORE(Table2[[#This Row],[Kamp]]," - ")</f>
        <v>Sunds Seahawks</v>
      </c>
      <c r="C4495" t="str">
        <f>_xlfn.TEXTAFTER(Table2[[#This Row],[Kamp]],"- ")</f>
        <v>Benløse IF</v>
      </c>
      <c r="D4495">
        <v>45388</v>
      </c>
      <c r="E4495">
        <v>83647</v>
      </c>
      <c r="F4495">
        <v>20232024</v>
      </c>
      <c r="G4495" t="s">
        <v>453</v>
      </c>
      <c r="H4495" t="s">
        <v>658</v>
      </c>
      <c r="I4495" t="s">
        <v>677</v>
      </c>
      <c r="J4495">
        <v>3</v>
      </c>
      <c r="K4495">
        <v>31137</v>
      </c>
      <c r="L4495">
        <v>219</v>
      </c>
      <c r="M4495" t="s">
        <v>631</v>
      </c>
      <c r="N4495" t="s">
        <v>20</v>
      </c>
      <c r="O4495" t="s">
        <v>634</v>
      </c>
      <c r="P4495">
        <v>5</v>
      </c>
      <c r="Q4495" t="s">
        <v>634</v>
      </c>
      <c r="R4495">
        <f>SUMIFS(Table2[number],Table2[Event],"Goal",Table2[H/U],"HOME",Table2[GameID],Table2[[#This Row],[GameID]],Table2[GameTime],"&lt;="&amp;Table2[[#This Row],[GameTime]])</f>
        <v>4</v>
      </c>
      <c r="S4495">
        <f>SUMIFS(Table2[number],Table2[Event],"Goal",Table2[H/U],"AWAY",Table2[GameID],Table2[[#This Row],[GameID]],Table2[GameTime],"&lt;="&amp;Table2[[#This Row],[GameTime]])</f>
        <v>2</v>
      </c>
      <c r="T4495" t="str">
        <f>IF(Table2[[#This Row],[Event]]="Goal",Table2[[#This Row],[Hscore]]&amp;"-"&amp;Table2[[#This Row],[Uscore]],"")</f>
        <v/>
      </c>
      <c r="U4495">
        <v>2939</v>
      </c>
      <c r="V4495" s="1">
        <f>Table2[[#This Row],[GameTime]]-(Table2[[#This Row],[period]]-1)*1200</f>
        <v>539</v>
      </c>
      <c r="W4495" s="1">
        <f>ROUNDDOWN(Table2[[#This Row],[Time]]/60,0)</f>
        <v>8</v>
      </c>
      <c r="X4495" s="1">
        <f>ROUNDDOWN((Table2[[#This Row],[Time]]/60-Table2[[#This Row],[Time2]])*60,0)</f>
        <v>59</v>
      </c>
      <c r="Y4495" s="1" t="str">
        <f>IF(Table2[[#This Row],[Time2]]&lt;10,0&amp;Table2[[#This Row],[Time2]],Table2[[#This Row],[Time2]])</f>
        <v>08</v>
      </c>
      <c r="Z4495" s="1">
        <f>IF(Table2[[#This Row],[Time3]]&lt;10,0&amp;Table2[[#This Row],[Time3]],Table2[[#This Row],[Time3]])</f>
        <v>59</v>
      </c>
      <c r="AA4495" s="2" t="str">
        <f>Table2[[#This Row],[Time4]]&amp;":"&amp;Table2[[#This Row],[Time5]]</f>
        <v>08:59</v>
      </c>
      <c r="AB4495" s="1" cm="1">
        <f t="array" ref="AB4495">IFERROR(IF(Table2[[#This Row],[code]]="","",_xlfn.IFS(AND(Table2[[#This Row],[code]]&lt;400,Table2[[#This Row],[code]]&lt;&gt;""),2,Table2[[#This Row],[code]]&gt;500,4)),"")</f>
        <v>2</v>
      </c>
      <c r="AC4495" s="1">
        <f>IF(Table2[[#This Row],[Event]]="Penalty",Table2[[#This Row],[number]],IF(Table2[[#This Row],[Event]]="Time-Out",401,""))</f>
        <v>219</v>
      </c>
      <c r="AD4495" s="1">
        <f>ROW(A4494)</f>
        <v>4494</v>
      </c>
      <c r="AE4495" s="1">
        <f>COUNTIFS(Table2[GameID],Table2[[#This Row],[GameID]],Table2[Column1],"&lt;="&amp;Table2[[#This Row],[Column1]])-1</f>
        <v>12</v>
      </c>
    </row>
    <row r="4496" spans="1:31" x14ac:dyDescent="0.45">
      <c r="A4496" t="s">
        <v>448</v>
      </c>
      <c r="B4496" t="str">
        <f>_xlfn.TEXTBEFORE(Table2[[#This Row],[Kamp]]," - ")</f>
        <v>Sunds Seahawks</v>
      </c>
      <c r="C4496" t="str">
        <f>_xlfn.TEXTAFTER(Table2[[#This Row],[Kamp]],"- ")</f>
        <v>Benløse IF</v>
      </c>
      <c r="D4496">
        <v>45388</v>
      </c>
      <c r="E4496">
        <v>83647</v>
      </c>
      <c r="F4496">
        <v>20232024</v>
      </c>
      <c r="G4496" t="s">
        <v>453</v>
      </c>
      <c r="H4496" t="s">
        <v>668</v>
      </c>
      <c r="I4496" t="s">
        <v>678</v>
      </c>
      <c r="J4496">
        <v>3</v>
      </c>
      <c r="K4496">
        <v>31144</v>
      </c>
      <c r="L4496">
        <v>0</v>
      </c>
      <c r="M4496" t="s">
        <v>633</v>
      </c>
      <c r="N4496" t="s">
        <v>634</v>
      </c>
      <c r="O4496" t="s">
        <v>634</v>
      </c>
      <c r="P4496" t="s">
        <v>634</v>
      </c>
      <c r="Q4496" t="s">
        <v>634</v>
      </c>
      <c r="R4496">
        <f>SUMIFS(Table2[number],Table2[Event],"Goal",Table2[H/U],"HOME",Table2[GameID],Table2[[#This Row],[GameID]],Table2[GameTime],"&lt;="&amp;Table2[[#This Row],[GameTime]])</f>
        <v>4</v>
      </c>
      <c r="S4496">
        <f>SUMIFS(Table2[number],Table2[Event],"Goal",Table2[H/U],"AWAY",Table2[GameID],Table2[[#This Row],[GameID]],Table2[GameTime],"&lt;="&amp;Table2[[#This Row],[GameTime]])</f>
        <v>2</v>
      </c>
      <c r="T4496" t="str">
        <f>IF(Table2[[#This Row],[Event]]="Goal",Table2[[#This Row],[Hscore]]&amp;"-"&amp;Table2[[#This Row],[Uscore]],"")</f>
        <v/>
      </c>
      <c r="U4496">
        <v>2981</v>
      </c>
      <c r="V4496" s="1">
        <f>Table2[[#This Row],[GameTime]]-(Table2[[#This Row],[period]]-1)*1200</f>
        <v>581</v>
      </c>
      <c r="W4496" s="1">
        <f>ROUNDDOWN(Table2[[#This Row],[Time]]/60,0)</f>
        <v>9</v>
      </c>
      <c r="X4496" s="1">
        <f>ROUNDDOWN((Table2[[#This Row],[Time]]/60-Table2[[#This Row],[Time2]])*60,0)</f>
        <v>41</v>
      </c>
      <c r="Y4496" s="1" t="str">
        <f>IF(Table2[[#This Row],[Time2]]&lt;10,0&amp;Table2[[#This Row],[Time2]],Table2[[#This Row],[Time2]])</f>
        <v>09</v>
      </c>
      <c r="Z4496" s="1">
        <f>IF(Table2[[#This Row],[Time3]]&lt;10,0&amp;Table2[[#This Row],[Time3]],Table2[[#This Row],[Time3]])</f>
        <v>41</v>
      </c>
      <c r="AA4496" s="2" t="str">
        <f>Table2[[#This Row],[Time4]]&amp;":"&amp;Table2[[#This Row],[Time5]]</f>
        <v>09:41</v>
      </c>
      <c r="AB4496" s="1" t="str" cm="1">
        <f t="array" ref="AB4496">IFERROR(IF(Table2[[#This Row],[code]]="","",_xlfn.IFS(AND(Table2[[#This Row],[code]]&lt;400,Table2[[#This Row],[code]]&lt;&gt;""),2,Table2[[#This Row],[code]]&gt;500,4)),"")</f>
        <v/>
      </c>
      <c r="AC4496" s="1">
        <f>IF(Table2[[#This Row],[Event]]="Penalty",Table2[[#This Row],[number]],IF(Table2[[#This Row],[Event]]="Time-Out",401,""))</f>
        <v>401</v>
      </c>
      <c r="AD4496" s="1">
        <f>ROW(A4495)</f>
        <v>4495</v>
      </c>
      <c r="AE4496" s="1">
        <f>COUNTIFS(Table2[GameID],Table2[[#This Row],[GameID]],Table2[Column1],"&lt;="&amp;Table2[[#This Row],[Column1]])-1</f>
        <v>13</v>
      </c>
    </row>
    <row r="4497" spans="1:31" x14ac:dyDescent="0.45">
      <c r="A4497" t="s">
        <v>448</v>
      </c>
      <c r="B4497" t="str">
        <f>_xlfn.TEXTBEFORE(Table2[[#This Row],[Kamp]]," - ")</f>
        <v>Sunds Seahawks</v>
      </c>
      <c r="C4497" t="str">
        <f>_xlfn.TEXTAFTER(Table2[[#This Row],[Kamp]],"- ")</f>
        <v>Benløse IF</v>
      </c>
      <c r="D4497">
        <v>45388</v>
      </c>
      <c r="E4497">
        <v>83647</v>
      </c>
      <c r="F4497">
        <v>20232024</v>
      </c>
      <c r="G4497" t="s">
        <v>453</v>
      </c>
      <c r="H4497" t="s">
        <v>658</v>
      </c>
      <c r="I4497" t="s">
        <v>677</v>
      </c>
      <c r="J4497">
        <v>3</v>
      </c>
      <c r="K4497">
        <v>31137</v>
      </c>
      <c r="L4497">
        <v>1</v>
      </c>
      <c r="M4497" t="s">
        <v>630</v>
      </c>
      <c r="N4497" t="s">
        <v>38</v>
      </c>
      <c r="O4497" t="s">
        <v>634</v>
      </c>
      <c r="P4497">
        <v>98</v>
      </c>
      <c r="Q4497" t="s">
        <v>634</v>
      </c>
      <c r="R4497">
        <f>SUMIFS(Table2[number],Table2[Event],"Goal",Table2[H/U],"HOME",Table2[GameID],Table2[[#This Row],[GameID]],Table2[GameTime],"&lt;="&amp;Table2[[#This Row],[GameTime]])</f>
        <v>4</v>
      </c>
      <c r="S4497">
        <f>SUMIFS(Table2[number],Table2[Event],"Goal",Table2[H/U],"AWAY",Table2[GameID],Table2[[#This Row],[GameID]],Table2[GameTime],"&lt;="&amp;Table2[[#This Row],[GameTime]])</f>
        <v>3</v>
      </c>
      <c r="T4497" t="str">
        <f>IF(Table2[[#This Row],[Event]]="Goal",Table2[[#This Row],[Hscore]]&amp;"-"&amp;Table2[[#This Row],[Uscore]],"")</f>
        <v>4-3</v>
      </c>
      <c r="U4497">
        <v>3007</v>
      </c>
      <c r="V4497" s="1">
        <f>Table2[[#This Row],[GameTime]]-(Table2[[#This Row],[period]]-1)*1200</f>
        <v>607</v>
      </c>
      <c r="W4497" s="1">
        <f>ROUNDDOWN(Table2[[#This Row],[Time]]/60,0)</f>
        <v>10</v>
      </c>
      <c r="X4497" s="1">
        <f>ROUNDDOWN((Table2[[#This Row],[Time]]/60-Table2[[#This Row],[Time2]])*60,0)</f>
        <v>7</v>
      </c>
      <c r="Y4497" s="1">
        <f>IF(Table2[[#This Row],[Time2]]&lt;10,0&amp;Table2[[#This Row],[Time2]],Table2[[#This Row],[Time2]])</f>
        <v>10</v>
      </c>
      <c r="Z4497" s="1" t="str">
        <f>IF(Table2[[#This Row],[Time3]]&lt;10,0&amp;Table2[[#This Row],[Time3]],Table2[[#This Row],[Time3]])</f>
        <v>07</v>
      </c>
      <c r="AA4497" s="2" t="str">
        <f>Table2[[#This Row],[Time4]]&amp;":"&amp;Table2[[#This Row],[Time5]]</f>
        <v>10:07</v>
      </c>
      <c r="AB4497" s="1" t="str" cm="1">
        <f t="array" ref="AB4497">IFERROR(IF(Table2[[#This Row],[code]]="","",_xlfn.IFS(AND(Table2[[#This Row],[code]]&lt;400,Table2[[#This Row],[code]]&lt;&gt;""),2,Table2[[#This Row],[code]]&gt;500,4)),"")</f>
        <v/>
      </c>
      <c r="AC4497" s="1" t="str">
        <f>IF(Table2[[#This Row],[Event]]="Penalty",Table2[[#This Row],[number]],IF(Table2[[#This Row],[Event]]="Time-Out",401,""))</f>
        <v/>
      </c>
      <c r="AD4497" s="1">
        <f>ROW(A4496)</f>
        <v>4496</v>
      </c>
      <c r="AE4497" s="1">
        <f>COUNTIFS(Table2[GameID],Table2[[#This Row],[GameID]],Table2[Column1],"&lt;="&amp;Table2[[#This Row],[Column1]])-1</f>
        <v>14</v>
      </c>
    </row>
    <row r="4498" spans="1:31" x14ac:dyDescent="0.45">
      <c r="A4498" t="s">
        <v>448</v>
      </c>
      <c r="B4498" t="str">
        <f>_xlfn.TEXTBEFORE(Table2[[#This Row],[Kamp]]," - ")</f>
        <v>Sunds Seahawks</v>
      </c>
      <c r="C4498" t="str">
        <f>_xlfn.TEXTAFTER(Table2[[#This Row],[Kamp]],"- ")</f>
        <v>Benløse IF</v>
      </c>
      <c r="D4498">
        <v>45388</v>
      </c>
      <c r="E4498">
        <v>83647</v>
      </c>
      <c r="F4498">
        <v>20232024</v>
      </c>
      <c r="G4498" t="s">
        <v>453</v>
      </c>
      <c r="H4498" t="s">
        <v>668</v>
      </c>
      <c r="I4498" t="s">
        <v>678</v>
      </c>
      <c r="J4498">
        <v>3</v>
      </c>
      <c r="K4498">
        <v>31144</v>
      </c>
      <c r="L4498">
        <v>201</v>
      </c>
      <c r="M4498" t="s">
        <v>631</v>
      </c>
      <c r="N4498" t="s">
        <v>220</v>
      </c>
      <c r="O4498" t="s">
        <v>634</v>
      </c>
      <c r="P4498">
        <v>24</v>
      </c>
      <c r="Q4498" t="s">
        <v>634</v>
      </c>
      <c r="R4498">
        <f>SUMIFS(Table2[number],Table2[Event],"Goal",Table2[H/U],"HOME",Table2[GameID],Table2[[#This Row],[GameID]],Table2[GameTime],"&lt;="&amp;Table2[[#This Row],[GameTime]])</f>
        <v>4</v>
      </c>
      <c r="S4498">
        <f>SUMIFS(Table2[number],Table2[Event],"Goal",Table2[H/U],"AWAY",Table2[GameID],Table2[[#This Row],[GameID]],Table2[GameTime],"&lt;="&amp;Table2[[#This Row],[GameTime]])</f>
        <v>3</v>
      </c>
      <c r="T4498" t="str">
        <f>IF(Table2[[#This Row],[Event]]="Goal",Table2[[#This Row],[Hscore]]&amp;"-"&amp;Table2[[#This Row],[Uscore]],"")</f>
        <v/>
      </c>
      <c r="U4498">
        <v>3073</v>
      </c>
      <c r="V4498" s="1">
        <f>Table2[[#This Row],[GameTime]]-(Table2[[#This Row],[period]]-1)*1200</f>
        <v>673</v>
      </c>
      <c r="W4498" s="1">
        <f>ROUNDDOWN(Table2[[#This Row],[Time]]/60,0)</f>
        <v>11</v>
      </c>
      <c r="X4498" s="1">
        <f>ROUNDDOWN((Table2[[#This Row],[Time]]/60-Table2[[#This Row],[Time2]])*60,0)</f>
        <v>13</v>
      </c>
      <c r="Y4498" s="1">
        <f>IF(Table2[[#This Row],[Time2]]&lt;10,0&amp;Table2[[#This Row],[Time2]],Table2[[#This Row],[Time2]])</f>
        <v>11</v>
      </c>
      <c r="Z4498" s="1">
        <f>IF(Table2[[#This Row],[Time3]]&lt;10,0&amp;Table2[[#This Row],[Time3]],Table2[[#This Row],[Time3]])</f>
        <v>13</v>
      </c>
      <c r="AA4498" s="2" t="str">
        <f>Table2[[#This Row],[Time4]]&amp;":"&amp;Table2[[#This Row],[Time5]]</f>
        <v>11:13</v>
      </c>
      <c r="AB4498" s="1" cm="1">
        <f t="array" ref="AB4498">IFERROR(IF(Table2[[#This Row],[code]]="","",_xlfn.IFS(AND(Table2[[#This Row],[code]]&lt;400,Table2[[#This Row],[code]]&lt;&gt;""),2,Table2[[#This Row],[code]]&gt;500,4)),"")</f>
        <v>2</v>
      </c>
      <c r="AC4498" s="1">
        <f>IF(Table2[[#This Row],[Event]]="Penalty",Table2[[#This Row],[number]],IF(Table2[[#This Row],[Event]]="Time-Out",401,""))</f>
        <v>201</v>
      </c>
      <c r="AD4498" s="1">
        <f>ROW(A4497)</f>
        <v>4497</v>
      </c>
      <c r="AE4498" s="1">
        <f>COUNTIFS(Table2[GameID],Table2[[#This Row],[GameID]],Table2[Column1],"&lt;="&amp;Table2[[#This Row],[Column1]])-1</f>
        <v>15</v>
      </c>
    </row>
    <row r="4499" spans="1:31" x14ac:dyDescent="0.45">
      <c r="A4499" t="s">
        <v>448</v>
      </c>
      <c r="B4499" t="str">
        <f>_xlfn.TEXTBEFORE(Table2[[#This Row],[Kamp]]," - ")</f>
        <v>Sunds Seahawks</v>
      </c>
      <c r="C4499" t="str">
        <f>_xlfn.TEXTAFTER(Table2[[#This Row],[Kamp]],"- ")</f>
        <v>Benløse IF</v>
      </c>
      <c r="D4499">
        <v>45388</v>
      </c>
      <c r="E4499">
        <v>83647</v>
      </c>
      <c r="F4499">
        <v>20232024</v>
      </c>
      <c r="G4499" t="s">
        <v>453</v>
      </c>
      <c r="H4499" t="s">
        <v>658</v>
      </c>
      <c r="I4499" t="s">
        <v>677</v>
      </c>
      <c r="J4499">
        <v>3</v>
      </c>
      <c r="K4499">
        <v>31137</v>
      </c>
      <c r="L4499">
        <v>0</v>
      </c>
      <c r="M4499" t="s">
        <v>633</v>
      </c>
      <c r="N4499" t="s">
        <v>634</v>
      </c>
      <c r="O4499" t="s">
        <v>634</v>
      </c>
      <c r="P4499" t="s">
        <v>634</v>
      </c>
      <c r="Q4499" t="s">
        <v>634</v>
      </c>
      <c r="R4499">
        <f>SUMIFS(Table2[number],Table2[Event],"Goal",Table2[H/U],"HOME",Table2[GameID],Table2[[#This Row],[GameID]],Table2[GameTime],"&lt;="&amp;Table2[[#This Row],[GameTime]])</f>
        <v>4</v>
      </c>
      <c r="S4499">
        <f>SUMIFS(Table2[number],Table2[Event],"Goal",Table2[H/U],"AWAY",Table2[GameID],Table2[[#This Row],[GameID]],Table2[GameTime],"&lt;="&amp;Table2[[#This Row],[GameTime]])</f>
        <v>3</v>
      </c>
      <c r="T4499" t="str">
        <f>IF(Table2[[#This Row],[Event]]="Goal",Table2[[#This Row],[Hscore]]&amp;"-"&amp;Table2[[#This Row],[Uscore]],"")</f>
        <v/>
      </c>
      <c r="U4499">
        <v>3336</v>
      </c>
      <c r="V4499" s="1">
        <f>Table2[[#This Row],[GameTime]]-(Table2[[#This Row],[period]]-1)*1200</f>
        <v>936</v>
      </c>
      <c r="W4499" s="1">
        <f>ROUNDDOWN(Table2[[#This Row],[Time]]/60,0)</f>
        <v>15</v>
      </c>
      <c r="X4499" s="1">
        <f>ROUNDDOWN((Table2[[#This Row],[Time]]/60-Table2[[#This Row],[Time2]])*60,0)</f>
        <v>36</v>
      </c>
      <c r="Y4499" s="1">
        <f>IF(Table2[[#This Row],[Time2]]&lt;10,0&amp;Table2[[#This Row],[Time2]],Table2[[#This Row],[Time2]])</f>
        <v>15</v>
      </c>
      <c r="Z4499" s="1">
        <f>IF(Table2[[#This Row],[Time3]]&lt;10,0&amp;Table2[[#This Row],[Time3]],Table2[[#This Row],[Time3]])</f>
        <v>36</v>
      </c>
      <c r="AA4499" s="2" t="str">
        <f>Table2[[#This Row],[Time4]]&amp;":"&amp;Table2[[#This Row],[Time5]]</f>
        <v>15:36</v>
      </c>
      <c r="AB4499" s="1" t="str" cm="1">
        <f t="array" ref="AB4499">IFERROR(IF(Table2[[#This Row],[code]]="","",_xlfn.IFS(AND(Table2[[#This Row],[code]]&lt;400,Table2[[#This Row],[code]]&lt;&gt;""),2,Table2[[#This Row],[code]]&gt;500,4)),"")</f>
        <v/>
      </c>
      <c r="AC4499" s="1">
        <f>IF(Table2[[#This Row],[Event]]="Penalty",Table2[[#This Row],[number]],IF(Table2[[#This Row],[Event]]="Time-Out",401,""))</f>
        <v>401</v>
      </c>
      <c r="AD4499" s="1">
        <f>ROW(A4498)</f>
        <v>4498</v>
      </c>
      <c r="AE4499" s="1">
        <f>COUNTIFS(Table2[GameID],Table2[[#This Row],[GameID]],Table2[Column1],"&lt;="&amp;Table2[[#This Row],[Column1]])-1</f>
        <v>16</v>
      </c>
    </row>
    <row r="4500" spans="1:31" x14ac:dyDescent="0.45">
      <c r="A4500" t="s">
        <v>448</v>
      </c>
      <c r="B4500" t="str">
        <f>_xlfn.TEXTBEFORE(Table2[[#This Row],[Kamp]]," - ")</f>
        <v>Sunds Seahawks</v>
      </c>
      <c r="C4500" t="str">
        <f>_xlfn.TEXTAFTER(Table2[[#This Row],[Kamp]],"- ")</f>
        <v>Benløse IF</v>
      </c>
      <c r="D4500">
        <v>45388</v>
      </c>
      <c r="E4500">
        <v>83647</v>
      </c>
      <c r="F4500">
        <v>20232024</v>
      </c>
      <c r="G4500" t="s">
        <v>453</v>
      </c>
      <c r="H4500" t="s">
        <v>668</v>
      </c>
      <c r="I4500" t="s">
        <v>678</v>
      </c>
      <c r="J4500">
        <v>3</v>
      </c>
      <c r="K4500">
        <v>31144</v>
      </c>
      <c r="L4500">
        <v>207</v>
      </c>
      <c r="M4500" t="s">
        <v>631</v>
      </c>
      <c r="N4500" t="s">
        <v>218</v>
      </c>
      <c r="O4500" t="s">
        <v>634</v>
      </c>
      <c r="P4500">
        <v>17</v>
      </c>
      <c r="Q4500" t="s">
        <v>634</v>
      </c>
      <c r="R4500">
        <f>SUMIFS(Table2[number],Table2[Event],"Goal",Table2[H/U],"HOME",Table2[GameID],Table2[[#This Row],[GameID]],Table2[GameTime],"&lt;="&amp;Table2[[#This Row],[GameTime]])</f>
        <v>4</v>
      </c>
      <c r="S4500">
        <f>SUMIFS(Table2[number],Table2[Event],"Goal",Table2[H/U],"AWAY",Table2[GameID],Table2[[#This Row],[GameID]],Table2[GameTime],"&lt;="&amp;Table2[[#This Row],[GameTime]])</f>
        <v>3</v>
      </c>
      <c r="T4500" t="str">
        <f>IF(Table2[[#This Row],[Event]]="Goal",Table2[[#This Row],[Hscore]]&amp;"-"&amp;Table2[[#This Row],[Uscore]],"")</f>
        <v/>
      </c>
      <c r="U4500">
        <v>3586</v>
      </c>
      <c r="V4500" s="1">
        <f>Table2[[#This Row],[GameTime]]-(Table2[[#This Row],[period]]-1)*1200</f>
        <v>1186</v>
      </c>
      <c r="W4500" s="1">
        <f>ROUNDDOWN(Table2[[#This Row],[Time]]/60,0)</f>
        <v>19</v>
      </c>
      <c r="X4500" s="1">
        <f>ROUNDDOWN((Table2[[#This Row],[Time]]/60-Table2[[#This Row],[Time2]])*60,0)</f>
        <v>45</v>
      </c>
      <c r="Y4500" s="1">
        <f>IF(Table2[[#This Row],[Time2]]&lt;10,0&amp;Table2[[#This Row],[Time2]],Table2[[#This Row],[Time2]])</f>
        <v>19</v>
      </c>
      <c r="Z4500" s="1">
        <f>IF(Table2[[#This Row],[Time3]]&lt;10,0&amp;Table2[[#This Row],[Time3]],Table2[[#This Row],[Time3]])</f>
        <v>45</v>
      </c>
      <c r="AA4500" s="2" t="str">
        <f>Table2[[#This Row],[Time4]]&amp;":"&amp;Table2[[#This Row],[Time5]]</f>
        <v>19:45</v>
      </c>
      <c r="AB4500" s="1" cm="1">
        <f t="array" ref="AB4500">IFERROR(IF(Table2[[#This Row],[code]]="","",_xlfn.IFS(AND(Table2[[#This Row],[code]]&lt;400,Table2[[#This Row],[code]]&lt;&gt;""),2,Table2[[#This Row],[code]]&gt;500,4)),"")</f>
        <v>2</v>
      </c>
      <c r="AC4500" s="1">
        <f>IF(Table2[[#This Row],[Event]]="Penalty",Table2[[#This Row],[number]],IF(Table2[[#This Row],[Event]]="Time-Out",401,""))</f>
        <v>207</v>
      </c>
      <c r="AD4500" s="1">
        <f>ROW(A4499)</f>
        <v>4499</v>
      </c>
      <c r="AE4500" s="1">
        <f>COUNTIFS(Table2[GameID],Table2[[#This Row],[GameID]],Table2[Column1],"&lt;="&amp;Table2[[#This Row],[Column1]])-1</f>
        <v>17</v>
      </c>
    </row>
    <row r="4501" spans="1:31" x14ac:dyDescent="0.45">
      <c r="A4501" t="s">
        <v>304</v>
      </c>
      <c r="B4501" t="str">
        <f>_xlfn.TEXTBEFORE(Table2[[#This Row],[Kamp]]," - ")</f>
        <v>Aab</v>
      </c>
      <c r="C4501" t="str">
        <f>_xlfn.TEXTAFTER(Table2[[#This Row],[Kamp]],"- ")</f>
        <v>Blackhawks</v>
      </c>
      <c r="D4501">
        <v>45388</v>
      </c>
      <c r="E4501">
        <v>83648</v>
      </c>
      <c r="F4501">
        <v>20232024</v>
      </c>
      <c r="G4501" t="s">
        <v>453</v>
      </c>
      <c r="H4501" t="s">
        <v>669</v>
      </c>
      <c r="I4501" t="s">
        <v>678</v>
      </c>
      <c r="J4501">
        <v>1</v>
      </c>
      <c r="K4501">
        <v>31146</v>
      </c>
      <c r="L4501">
        <v>1</v>
      </c>
      <c r="M4501" t="s">
        <v>630</v>
      </c>
      <c r="N4501" t="s">
        <v>146</v>
      </c>
      <c r="O4501" t="s">
        <v>265</v>
      </c>
      <c r="P4501">
        <v>91</v>
      </c>
      <c r="Q4501">
        <v>14</v>
      </c>
      <c r="R4501">
        <f>SUMIFS(Table2[number],Table2[Event],"Goal",Table2[H/U],"HOME",Table2[GameID],Table2[[#This Row],[GameID]],Table2[GameTime],"&lt;="&amp;Table2[[#This Row],[GameTime]])</f>
        <v>1</v>
      </c>
      <c r="S4501">
        <f>SUMIFS(Table2[number],Table2[Event],"Goal",Table2[H/U],"AWAY",Table2[GameID],Table2[[#This Row],[GameID]],Table2[GameTime],"&lt;="&amp;Table2[[#This Row],[GameTime]])</f>
        <v>0</v>
      </c>
      <c r="T4501" t="str">
        <f>IF(Table2[[#This Row],[Event]]="Goal",Table2[[#This Row],[Hscore]]&amp;"-"&amp;Table2[[#This Row],[Uscore]],"")</f>
        <v>1-0</v>
      </c>
      <c r="U4501">
        <v>644</v>
      </c>
      <c r="V4501" s="1">
        <f>Table2[[#This Row],[GameTime]]-(Table2[[#This Row],[period]]-1)*1200</f>
        <v>644</v>
      </c>
      <c r="W4501" s="1">
        <f>ROUNDDOWN(Table2[[#This Row],[Time]]/60,0)</f>
        <v>10</v>
      </c>
      <c r="X4501" s="1">
        <f>ROUNDDOWN((Table2[[#This Row],[Time]]/60-Table2[[#This Row],[Time2]])*60,0)</f>
        <v>44</v>
      </c>
      <c r="Y4501" s="1">
        <f>IF(Table2[[#This Row],[Time2]]&lt;10,0&amp;Table2[[#This Row],[Time2]],Table2[[#This Row],[Time2]])</f>
        <v>10</v>
      </c>
      <c r="Z4501" s="1">
        <f>IF(Table2[[#This Row],[Time3]]&lt;10,0&amp;Table2[[#This Row],[Time3]],Table2[[#This Row],[Time3]])</f>
        <v>44</v>
      </c>
      <c r="AA4501" s="2" t="str">
        <f>Table2[[#This Row],[Time4]]&amp;":"&amp;Table2[[#This Row],[Time5]]</f>
        <v>10:44</v>
      </c>
      <c r="AB4501" s="1" t="str" cm="1">
        <f t="array" ref="AB4501">IFERROR(IF(Table2[[#This Row],[code]]="","",_xlfn.IFS(AND(Table2[[#This Row],[code]]&lt;400,Table2[[#This Row],[code]]&lt;&gt;""),2,Table2[[#This Row],[code]]&gt;500,4)),"")</f>
        <v/>
      </c>
      <c r="AC4501" s="1" t="str">
        <f>IF(Table2[[#This Row],[Event]]="Penalty",Table2[[#This Row],[number]],IF(Table2[[#This Row],[Event]]="Time-Out",401,""))</f>
        <v/>
      </c>
      <c r="AD4501" s="1">
        <f>ROW(A4500)</f>
        <v>4500</v>
      </c>
      <c r="AE4501" s="1">
        <f>COUNTIFS(Table2[GameID],Table2[[#This Row],[GameID]],Table2[Column1],"&lt;="&amp;Table2[[#This Row],[Column1]])-1</f>
        <v>0</v>
      </c>
    </row>
    <row r="4502" spans="1:31" x14ac:dyDescent="0.45">
      <c r="A4502" t="s">
        <v>304</v>
      </c>
      <c r="B4502" t="str">
        <f>_xlfn.TEXTBEFORE(Table2[[#This Row],[Kamp]]," - ")</f>
        <v>Aab</v>
      </c>
      <c r="C4502" t="str">
        <f>_xlfn.TEXTAFTER(Table2[[#This Row],[Kamp]],"- ")</f>
        <v>Blackhawks</v>
      </c>
      <c r="D4502">
        <v>45388</v>
      </c>
      <c r="E4502">
        <v>83648</v>
      </c>
      <c r="F4502">
        <v>20232024</v>
      </c>
      <c r="G4502" t="s">
        <v>453</v>
      </c>
      <c r="H4502" t="s">
        <v>669</v>
      </c>
      <c r="I4502" t="s">
        <v>678</v>
      </c>
      <c r="J4502">
        <v>1</v>
      </c>
      <c r="K4502">
        <v>31146</v>
      </c>
      <c r="L4502">
        <v>1</v>
      </c>
      <c r="M4502" t="s">
        <v>630</v>
      </c>
      <c r="N4502" t="s">
        <v>264</v>
      </c>
      <c r="O4502" t="s">
        <v>265</v>
      </c>
      <c r="P4502">
        <v>10</v>
      </c>
      <c r="Q4502">
        <v>14</v>
      </c>
      <c r="R4502">
        <f>SUMIFS(Table2[number],Table2[Event],"Goal",Table2[H/U],"HOME",Table2[GameID],Table2[[#This Row],[GameID]],Table2[GameTime],"&lt;="&amp;Table2[[#This Row],[GameTime]])</f>
        <v>2</v>
      </c>
      <c r="S4502">
        <f>SUMIFS(Table2[number],Table2[Event],"Goal",Table2[H/U],"AWAY",Table2[GameID],Table2[[#This Row],[GameID]],Table2[GameTime],"&lt;="&amp;Table2[[#This Row],[GameTime]])</f>
        <v>0</v>
      </c>
      <c r="T4502" t="str">
        <f>IF(Table2[[#This Row],[Event]]="Goal",Table2[[#This Row],[Hscore]]&amp;"-"&amp;Table2[[#This Row],[Uscore]],"")</f>
        <v>2-0</v>
      </c>
      <c r="U4502">
        <v>930</v>
      </c>
      <c r="V4502" s="1">
        <f>Table2[[#This Row],[GameTime]]-(Table2[[#This Row],[period]]-1)*1200</f>
        <v>930</v>
      </c>
      <c r="W4502" s="1">
        <f>ROUNDDOWN(Table2[[#This Row],[Time]]/60,0)</f>
        <v>15</v>
      </c>
      <c r="X4502" s="1">
        <f>ROUNDDOWN((Table2[[#This Row],[Time]]/60-Table2[[#This Row],[Time2]])*60,0)</f>
        <v>30</v>
      </c>
      <c r="Y4502" s="1">
        <f>IF(Table2[[#This Row],[Time2]]&lt;10,0&amp;Table2[[#This Row],[Time2]],Table2[[#This Row],[Time2]])</f>
        <v>15</v>
      </c>
      <c r="Z4502" s="1">
        <f>IF(Table2[[#This Row],[Time3]]&lt;10,0&amp;Table2[[#This Row],[Time3]],Table2[[#This Row],[Time3]])</f>
        <v>30</v>
      </c>
      <c r="AA4502" s="2" t="str">
        <f>Table2[[#This Row],[Time4]]&amp;":"&amp;Table2[[#This Row],[Time5]]</f>
        <v>15:30</v>
      </c>
      <c r="AB4502" s="1" t="str" cm="1">
        <f t="array" ref="AB4502">IFERROR(IF(Table2[[#This Row],[code]]="","",_xlfn.IFS(AND(Table2[[#This Row],[code]]&lt;400,Table2[[#This Row],[code]]&lt;&gt;""),2,Table2[[#This Row],[code]]&gt;500,4)),"")</f>
        <v/>
      </c>
      <c r="AC4502" s="1" t="str">
        <f>IF(Table2[[#This Row],[Event]]="Penalty",Table2[[#This Row],[number]],IF(Table2[[#This Row],[Event]]="Time-Out",401,""))</f>
        <v/>
      </c>
      <c r="AD4502" s="1">
        <f>ROW(A4501)</f>
        <v>4501</v>
      </c>
      <c r="AE4502" s="1">
        <f>COUNTIFS(Table2[GameID],Table2[[#This Row],[GameID]],Table2[Column1],"&lt;="&amp;Table2[[#This Row],[Column1]])-1</f>
        <v>1</v>
      </c>
    </row>
    <row r="4503" spans="1:31" x14ac:dyDescent="0.45">
      <c r="A4503" t="s">
        <v>304</v>
      </c>
      <c r="B4503" t="str">
        <f>_xlfn.TEXTBEFORE(Table2[[#This Row],[Kamp]]," - ")</f>
        <v>Aab</v>
      </c>
      <c r="C4503" t="str">
        <f>_xlfn.TEXTAFTER(Table2[[#This Row],[Kamp]],"- ")</f>
        <v>Blackhawks</v>
      </c>
      <c r="D4503">
        <v>45388</v>
      </c>
      <c r="E4503">
        <v>83648</v>
      </c>
      <c r="F4503">
        <v>20232024</v>
      </c>
      <c r="G4503" t="s">
        <v>453</v>
      </c>
      <c r="H4503" t="s">
        <v>661</v>
      </c>
      <c r="I4503" t="s">
        <v>677</v>
      </c>
      <c r="J4503">
        <v>2</v>
      </c>
      <c r="K4503">
        <v>31143</v>
      </c>
      <c r="L4503">
        <v>1</v>
      </c>
      <c r="M4503" t="s">
        <v>630</v>
      </c>
      <c r="N4503" t="s">
        <v>136</v>
      </c>
      <c r="O4503" t="s">
        <v>376</v>
      </c>
      <c r="P4503">
        <v>17</v>
      </c>
      <c r="Q4503">
        <v>2</v>
      </c>
      <c r="R4503">
        <f>SUMIFS(Table2[number],Table2[Event],"Goal",Table2[H/U],"HOME",Table2[GameID],Table2[[#This Row],[GameID]],Table2[GameTime],"&lt;="&amp;Table2[[#This Row],[GameTime]])</f>
        <v>2</v>
      </c>
      <c r="S4503">
        <f>SUMIFS(Table2[number],Table2[Event],"Goal",Table2[H/U],"AWAY",Table2[GameID],Table2[[#This Row],[GameID]],Table2[GameTime],"&lt;="&amp;Table2[[#This Row],[GameTime]])</f>
        <v>1</v>
      </c>
      <c r="T4503" t="str">
        <f>IF(Table2[[#This Row],[Event]]="Goal",Table2[[#This Row],[Hscore]]&amp;"-"&amp;Table2[[#This Row],[Uscore]],"")</f>
        <v>2-1</v>
      </c>
      <c r="U4503">
        <v>1332</v>
      </c>
      <c r="V4503" s="1">
        <f>Table2[[#This Row],[GameTime]]-(Table2[[#This Row],[period]]-1)*1200</f>
        <v>132</v>
      </c>
      <c r="W4503" s="1">
        <f>ROUNDDOWN(Table2[[#This Row],[Time]]/60,0)</f>
        <v>2</v>
      </c>
      <c r="X4503" s="1">
        <f>ROUNDDOWN((Table2[[#This Row],[Time]]/60-Table2[[#This Row],[Time2]])*60,0)</f>
        <v>12</v>
      </c>
      <c r="Y4503" s="1" t="str">
        <f>IF(Table2[[#This Row],[Time2]]&lt;10,0&amp;Table2[[#This Row],[Time2]],Table2[[#This Row],[Time2]])</f>
        <v>02</v>
      </c>
      <c r="Z4503" s="1">
        <f>IF(Table2[[#This Row],[Time3]]&lt;10,0&amp;Table2[[#This Row],[Time3]],Table2[[#This Row],[Time3]])</f>
        <v>12</v>
      </c>
      <c r="AA4503" s="2" t="str">
        <f>Table2[[#This Row],[Time4]]&amp;":"&amp;Table2[[#This Row],[Time5]]</f>
        <v>02:12</v>
      </c>
      <c r="AB4503" s="1" t="str" cm="1">
        <f t="array" ref="AB4503">IFERROR(IF(Table2[[#This Row],[code]]="","",_xlfn.IFS(AND(Table2[[#This Row],[code]]&lt;400,Table2[[#This Row],[code]]&lt;&gt;""),2,Table2[[#This Row],[code]]&gt;500,4)),"")</f>
        <v/>
      </c>
      <c r="AC4503" s="1" t="str">
        <f>IF(Table2[[#This Row],[Event]]="Penalty",Table2[[#This Row],[number]],IF(Table2[[#This Row],[Event]]="Time-Out",401,""))</f>
        <v/>
      </c>
      <c r="AD4503" s="1">
        <f>ROW(A4502)</f>
        <v>4502</v>
      </c>
      <c r="AE4503" s="1">
        <f>COUNTIFS(Table2[GameID],Table2[[#This Row],[GameID]],Table2[Column1],"&lt;="&amp;Table2[[#This Row],[Column1]])-1</f>
        <v>2</v>
      </c>
    </row>
    <row r="4504" spans="1:31" x14ac:dyDescent="0.45">
      <c r="A4504" t="s">
        <v>304</v>
      </c>
      <c r="B4504" t="str">
        <f>_xlfn.TEXTBEFORE(Table2[[#This Row],[Kamp]]," - ")</f>
        <v>Aab</v>
      </c>
      <c r="C4504" t="str">
        <f>_xlfn.TEXTAFTER(Table2[[#This Row],[Kamp]],"- ")</f>
        <v>Blackhawks</v>
      </c>
      <c r="D4504">
        <v>45388</v>
      </c>
      <c r="E4504">
        <v>83648</v>
      </c>
      <c r="F4504">
        <v>20232024</v>
      </c>
      <c r="G4504" t="s">
        <v>453</v>
      </c>
      <c r="H4504" t="s">
        <v>661</v>
      </c>
      <c r="I4504" t="s">
        <v>677</v>
      </c>
      <c r="J4504">
        <v>2</v>
      </c>
      <c r="K4504">
        <v>31143</v>
      </c>
      <c r="L4504">
        <v>207</v>
      </c>
      <c r="M4504" t="s">
        <v>631</v>
      </c>
      <c r="N4504" t="s">
        <v>376</v>
      </c>
      <c r="O4504" t="s">
        <v>634</v>
      </c>
      <c r="P4504">
        <v>2</v>
      </c>
      <c r="Q4504" t="s">
        <v>634</v>
      </c>
      <c r="R4504">
        <f>SUMIFS(Table2[number],Table2[Event],"Goal",Table2[H/U],"HOME",Table2[GameID],Table2[[#This Row],[GameID]],Table2[GameTime],"&lt;="&amp;Table2[[#This Row],[GameTime]])</f>
        <v>2</v>
      </c>
      <c r="S4504">
        <f>SUMIFS(Table2[number],Table2[Event],"Goal",Table2[H/U],"AWAY",Table2[GameID],Table2[[#This Row],[GameID]],Table2[GameTime],"&lt;="&amp;Table2[[#This Row],[GameTime]])</f>
        <v>1</v>
      </c>
      <c r="T4504" t="str">
        <f>IF(Table2[[#This Row],[Event]]="Goal",Table2[[#This Row],[Hscore]]&amp;"-"&amp;Table2[[#This Row],[Uscore]],"")</f>
        <v/>
      </c>
      <c r="U4504">
        <v>1857</v>
      </c>
      <c r="V4504" s="1">
        <f>Table2[[#This Row],[GameTime]]-(Table2[[#This Row],[period]]-1)*1200</f>
        <v>657</v>
      </c>
      <c r="W4504" s="1">
        <f>ROUNDDOWN(Table2[[#This Row],[Time]]/60,0)</f>
        <v>10</v>
      </c>
      <c r="X4504" s="1">
        <f>ROUNDDOWN((Table2[[#This Row],[Time]]/60-Table2[[#This Row],[Time2]])*60,0)</f>
        <v>57</v>
      </c>
      <c r="Y4504" s="1">
        <f>IF(Table2[[#This Row],[Time2]]&lt;10,0&amp;Table2[[#This Row],[Time2]],Table2[[#This Row],[Time2]])</f>
        <v>10</v>
      </c>
      <c r="Z4504" s="1">
        <f>IF(Table2[[#This Row],[Time3]]&lt;10,0&amp;Table2[[#This Row],[Time3]],Table2[[#This Row],[Time3]])</f>
        <v>57</v>
      </c>
      <c r="AA4504" s="2" t="str">
        <f>Table2[[#This Row],[Time4]]&amp;":"&amp;Table2[[#This Row],[Time5]]</f>
        <v>10:57</v>
      </c>
      <c r="AB4504" s="1" cm="1">
        <f t="array" ref="AB4504">IFERROR(IF(Table2[[#This Row],[code]]="","",_xlfn.IFS(AND(Table2[[#This Row],[code]]&lt;400,Table2[[#This Row],[code]]&lt;&gt;""),2,Table2[[#This Row],[code]]&gt;500,4)),"")</f>
        <v>2</v>
      </c>
      <c r="AC4504" s="1">
        <f>IF(Table2[[#This Row],[Event]]="Penalty",Table2[[#This Row],[number]],IF(Table2[[#This Row],[Event]]="Time-Out",401,""))</f>
        <v>207</v>
      </c>
      <c r="AD4504" s="1">
        <f>ROW(A4503)</f>
        <v>4503</v>
      </c>
      <c r="AE4504" s="1">
        <f>COUNTIFS(Table2[GameID],Table2[[#This Row],[GameID]],Table2[Column1],"&lt;="&amp;Table2[[#This Row],[Column1]])-1</f>
        <v>3</v>
      </c>
    </row>
    <row r="4505" spans="1:31" x14ac:dyDescent="0.45">
      <c r="A4505" t="s">
        <v>304</v>
      </c>
      <c r="B4505" t="str">
        <f>_xlfn.TEXTBEFORE(Table2[[#This Row],[Kamp]]," - ")</f>
        <v>Aab</v>
      </c>
      <c r="C4505" t="str">
        <f>_xlfn.TEXTAFTER(Table2[[#This Row],[Kamp]],"- ")</f>
        <v>Blackhawks</v>
      </c>
      <c r="D4505">
        <v>45388</v>
      </c>
      <c r="E4505">
        <v>83648</v>
      </c>
      <c r="F4505">
        <v>20232024</v>
      </c>
      <c r="G4505" t="s">
        <v>453</v>
      </c>
      <c r="H4505" t="s">
        <v>669</v>
      </c>
      <c r="I4505" t="s">
        <v>678</v>
      </c>
      <c r="J4505">
        <v>2</v>
      </c>
      <c r="K4505">
        <v>31146</v>
      </c>
      <c r="L4505">
        <v>1</v>
      </c>
      <c r="M4505" t="s">
        <v>630</v>
      </c>
      <c r="N4505" t="s">
        <v>140</v>
      </c>
      <c r="O4505" t="s">
        <v>146</v>
      </c>
      <c r="P4505">
        <v>60</v>
      </c>
      <c r="Q4505">
        <v>91</v>
      </c>
      <c r="R4505">
        <f>SUMIFS(Table2[number],Table2[Event],"Goal",Table2[H/U],"HOME",Table2[GameID],Table2[[#This Row],[GameID]],Table2[GameTime],"&lt;="&amp;Table2[[#This Row],[GameTime]])</f>
        <v>3</v>
      </c>
      <c r="S4505">
        <f>SUMIFS(Table2[number],Table2[Event],"Goal",Table2[H/U],"AWAY",Table2[GameID],Table2[[#This Row],[GameID]],Table2[GameTime],"&lt;="&amp;Table2[[#This Row],[GameTime]])</f>
        <v>1</v>
      </c>
      <c r="T4505" t="str">
        <f>IF(Table2[[#This Row],[Event]]="Goal",Table2[[#This Row],[Hscore]]&amp;"-"&amp;Table2[[#This Row],[Uscore]],"")</f>
        <v>3-1</v>
      </c>
      <c r="U4505">
        <v>1981</v>
      </c>
      <c r="V4505" s="1">
        <f>Table2[[#This Row],[GameTime]]-(Table2[[#This Row],[period]]-1)*1200</f>
        <v>781</v>
      </c>
      <c r="W4505" s="1">
        <f>ROUNDDOWN(Table2[[#This Row],[Time]]/60,0)</f>
        <v>13</v>
      </c>
      <c r="X4505" s="1">
        <f>ROUNDDOWN((Table2[[#This Row],[Time]]/60-Table2[[#This Row],[Time2]])*60,0)</f>
        <v>1</v>
      </c>
      <c r="Y4505" s="1">
        <f>IF(Table2[[#This Row],[Time2]]&lt;10,0&amp;Table2[[#This Row],[Time2]],Table2[[#This Row],[Time2]])</f>
        <v>13</v>
      </c>
      <c r="Z4505" s="1" t="str">
        <f>IF(Table2[[#This Row],[Time3]]&lt;10,0&amp;Table2[[#This Row],[Time3]],Table2[[#This Row],[Time3]])</f>
        <v>01</v>
      </c>
      <c r="AA4505" s="2" t="str">
        <f>Table2[[#This Row],[Time4]]&amp;":"&amp;Table2[[#This Row],[Time5]]</f>
        <v>13:01</v>
      </c>
      <c r="AB4505" s="1" t="str" cm="1">
        <f t="array" ref="AB4505">IFERROR(IF(Table2[[#This Row],[code]]="","",_xlfn.IFS(AND(Table2[[#This Row],[code]]&lt;400,Table2[[#This Row],[code]]&lt;&gt;""),2,Table2[[#This Row],[code]]&gt;500,4)),"")</f>
        <v/>
      </c>
      <c r="AC4505" s="1" t="str">
        <f>IF(Table2[[#This Row],[Event]]="Penalty",Table2[[#This Row],[number]],IF(Table2[[#This Row],[Event]]="Time-Out",401,""))</f>
        <v/>
      </c>
      <c r="AD4505" s="1">
        <f>ROW(A4504)</f>
        <v>4504</v>
      </c>
      <c r="AE4505" s="1">
        <f>COUNTIFS(Table2[GameID],Table2[[#This Row],[GameID]],Table2[Column1],"&lt;="&amp;Table2[[#This Row],[Column1]])-1</f>
        <v>4</v>
      </c>
    </row>
    <row r="4506" spans="1:31" x14ac:dyDescent="0.45">
      <c r="A4506" t="s">
        <v>304</v>
      </c>
      <c r="B4506" t="str">
        <f>_xlfn.TEXTBEFORE(Table2[[#This Row],[Kamp]]," - ")</f>
        <v>Aab</v>
      </c>
      <c r="C4506" t="str">
        <f>_xlfn.TEXTAFTER(Table2[[#This Row],[Kamp]],"- ")</f>
        <v>Blackhawks</v>
      </c>
      <c r="D4506">
        <v>45388</v>
      </c>
      <c r="E4506">
        <v>83648</v>
      </c>
      <c r="F4506">
        <v>20232024</v>
      </c>
      <c r="G4506" t="s">
        <v>453</v>
      </c>
      <c r="H4506" t="s">
        <v>669</v>
      </c>
      <c r="I4506" t="s">
        <v>678</v>
      </c>
      <c r="J4506">
        <v>2</v>
      </c>
      <c r="K4506">
        <v>31146</v>
      </c>
      <c r="L4506">
        <v>208</v>
      </c>
      <c r="M4506" t="s">
        <v>631</v>
      </c>
      <c r="N4506" t="s">
        <v>265</v>
      </c>
      <c r="O4506" t="s">
        <v>634</v>
      </c>
      <c r="P4506">
        <v>14</v>
      </c>
      <c r="Q4506" t="s">
        <v>634</v>
      </c>
      <c r="R4506">
        <f>SUMIFS(Table2[number],Table2[Event],"Goal",Table2[H/U],"HOME",Table2[GameID],Table2[[#This Row],[GameID]],Table2[GameTime],"&lt;="&amp;Table2[[#This Row],[GameTime]])</f>
        <v>3</v>
      </c>
      <c r="S4506">
        <f>SUMIFS(Table2[number],Table2[Event],"Goal",Table2[H/U],"AWAY",Table2[GameID],Table2[[#This Row],[GameID]],Table2[GameTime],"&lt;="&amp;Table2[[#This Row],[GameTime]])</f>
        <v>1</v>
      </c>
      <c r="T4506" t="str">
        <f>IF(Table2[[#This Row],[Event]]="Goal",Table2[[#This Row],[Hscore]]&amp;"-"&amp;Table2[[#This Row],[Uscore]],"")</f>
        <v/>
      </c>
      <c r="U4506">
        <v>2171</v>
      </c>
      <c r="V4506" s="1">
        <f>Table2[[#This Row],[GameTime]]-(Table2[[#This Row],[period]]-1)*1200</f>
        <v>971</v>
      </c>
      <c r="W4506" s="1">
        <f>ROUNDDOWN(Table2[[#This Row],[Time]]/60,0)</f>
        <v>16</v>
      </c>
      <c r="X4506" s="1">
        <f>ROUNDDOWN((Table2[[#This Row],[Time]]/60-Table2[[#This Row],[Time2]])*60,0)</f>
        <v>11</v>
      </c>
      <c r="Y4506" s="1">
        <f>IF(Table2[[#This Row],[Time2]]&lt;10,0&amp;Table2[[#This Row],[Time2]],Table2[[#This Row],[Time2]])</f>
        <v>16</v>
      </c>
      <c r="Z4506" s="1">
        <f>IF(Table2[[#This Row],[Time3]]&lt;10,0&amp;Table2[[#This Row],[Time3]],Table2[[#This Row],[Time3]])</f>
        <v>11</v>
      </c>
      <c r="AA4506" s="2" t="str">
        <f>Table2[[#This Row],[Time4]]&amp;":"&amp;Table2[[#This Row],[Time5]]</f>
        <v>16:11</v>
      </c>
      <c r="AB4506" s="1" cm="1">
        <f t="array" ref="AB4506">IFERROR(IF(Table2[[#This Row],[code]]="","",_xlfn.IFS(AND(Table2[[#This Row],[code]]&lt;400,Table2[[#This Row],[code]]&lt;&gt;""),2,Table2[[#This Row],[code]]&gt;500,4)),"")</f>
        <v>2</v>
      </c>
      <c r="AC4506" s="1">
        <f>IF(Table2[[#This Row],[Event]]="Penalty",Table2[[#This Row],[number]],IF(Table2[[#This Row],[Event]]="Time-Out",401,""))</f>
        <v>208</v>
      </c>
      <c r="AD4506" s="1">
        <f>ROW(A4505)</f>
        <v>4505</v>
      </c>
      <c r="AE4506" s="1">
        <f>COUNTIFS(Table2[GameID],Table2[[#This Row],[GameID]],Table2[Column1],"&lt;="&amp;Table2[[#This Row],[Column1]])-1</f>
        <v>5</v>
      </c>
    </row>
    <row r="4507" spans="1:31" x14ac:dyDescent="0.45">
      <c r="A4507" t="s">
        <v>304</v>
      </c>
      <c r="B4507" t="str">
        <f>_xlfn.TEXTBEFORE(Table2[[#This Row],[Kamp]]," - ")</f>
        <v>Aab</v>
      </c>
      <c r="C4507" t="str">
        <f>_xlfn.TEXTAFTER(Table2[[#This Row],[Kamp]],"- ")</f>
        <v>Blackhawks</v>
      </c>
      <c r="D4507">
        <v>45388</v>
      </c>
      <c r="E4507">
        <v>83648</v>
      </c>
      <c r="F4507">
        <v>20232024</v>
      </c>
      <c r="G4507" t="s">
        <v>453</v>
      </c>
      <c r="H4507" t="s">
        <v>661</v>
      </c>
      <c r="I4507" t="s">
        <v>677</v>
      </c>
      <c r="J4507">
        <v>3</v>
      </c>
      <c r="K4507">
        <v>31143</v>
      </c>
      <c r="L4507">
        <v>201</v>
      </c>
      <c r="M4507" t="s">
        <v>631</v>
      </c>
      <c r="N4507" t="s">
        <v>145</v>
      </c>
      <c r="O4507" t="s">
        <v>634</v>
      </c>
      <c r="P4507">
        <v>88</v>
      </c>
      <c r="Q4507" t="s">
        <v>634</v>
      </c>
      <c r="R4507">
        <f>SUMIFS(Table2[number],Table2[Event],"Goal",Table2[H/U],"HOME",Table2[GameID],Table2[[#This Row],[GameID]],Table2[GameTime],"&lt;="&amp;Table2[[#This Row],[GameTime]])</f>
        <v>3</v>
      </c>
      <c r="S4507">
        <f>SUMIFS(Table2[number],Table2[Event],"Goal",Table2[H/U],"AWAY",Table2[GameID],Table2[[#This Row],[GameID]],Table2[GameTime],"&lt;="&amp;Table2[[#This Row],[GameTime]])</f>
        <v>1</v>
      </c>
      <c r="T4507" t="str">
        <f>IF(Table2[[#This Row],[Event]]="Goal",Table2[[#This Row],[Hscore]]&amp;"-"&amp;Table2[[#This Row],[Uscore]],"")</f>
        <v/>
      </c>
      <c r="U4507">
        <v>2489</v>
      </c>
      <c r="V4507" s="1">
        <f>Table2[[#This Row],[GameTime]]-(Table2[[#This Row],[period]]-1)*1200</f>
        <v>89</v>
      </c>
      <c r="W4507" s="1">
        <f>ROUNDDOWN(Table2[[#This Row],[Time]]/60,0)</f>
        <v>1</v>
      </c>
      <c r="X4507" s="1">
        <f>ROUNDDOWN((Table2[[#This Row],[Time]]/60-Table2[[#This Row],[Time2]])*60,0)</f>
        <v>29</v>
      </c>
      <c r="Y4507" s="1" t="str">
        <f>IF(Table2[[#This Row],[Time2]]&lt;10,0&amp;Table2[[#This Row],[Time2]],Table2[[#This Row],[Time2]])</f>
        <v>01</v>
      </c>
      <c r="Z4507" s="1">
        <f>IF(Table2[[#This Row],[Time3]]&lt;10,0&amp;Table2[[#This Row],[Time3]],Table2[[#This Row],[Time3]])</f>
        <v>29</v>
      </c>
      <c r="AA4507" s="2" t="str">
        <f>Table2[[#This Row],[Time4]]&amp;":"&amp;Table2[[#This Row],[Time5]]</f>
        <v>01:29</v>
      </c>
      <c r="AB4507" s="1" cm="1">
        <f t="array" ref="AB4507">IFERROR(IF(Table2[[#This Row],[code]]="","",_xlfn.IFS(AND(Table2[[#This Row],[code]]&lt;400,Table2[[#This Row],[code]]&lt;&gt;""),2,Table2[[#This Row],[code]]&gt;500,4)),"")</f>
        <v>2</v>
      </c>
      <c r="AC4507" s="1">
        <f>IF(Table2[[#This Row],[Event]]="Penalty",Table2[[#This Row],[number]],IF(Table2[[#This Row],[Event]]="Time-Out",401,""))</f>
        <v>201</v>
      </c>
      <c r="AD4507" s="1">
        <f>ROW(A4506)</f>
        <v>4506</v>
      </c>
      <c r="AE4507" s="1">
        <f>COUNTIFS(Table2[GameID],Table2[[#This Row],[GameID]],Table2[Column1],"&lt;="&amp;Table2[[#This Row],[Column1]])-1</f>
        <v>6</v>
      </c>
    </row>
    <row r="4508" spans="1:31" x14ac:dyDescent="0.45">
      <c r="A4508" t="s">
        <v>304</v>
      </c>
      <c r="B4508" t="str">
        <f>_xlfn.TEXTBEFORE(Table2[[#This Row],[Kamp]]," - ")</f>
        <v>Aab</v>
      </c>
      <c r="C4508" t="str">
        <f>_xlfn.TEXTAFTER(Table2[[#This Row],[Kamp]],"- ")</f>
        <v>Blackhawks</v>
      </c>
      <c r="D4508">
        <v>45388</v>
      </c>
      <c r="E4508">
        <v>83648</v>
      </c>
      <c r="F4508">
        <v>20232024</v>
      </c>
      <c r="G4508" t="s">
        <v>453</v>
      </c>
      <c r="H4508" t="s">
        <v>661</v>
      </c>
      <c r="I4508" t="s">
        <v>677</v>
      </c>
      <c r="J4508">
        <v>3</v>
      </c>
      <c r="K4508">
        <v>31143</v>
      </c>
      <c r="L4508">
        <v>1</v>
      </c>
      <c r="M4508" t="s">
        <v>630</v>
      </c>
      <c r="N4508" t="s">
        <v>334</v>
      </c>
      <c r="O4508" t="s">
        <v>147</v>
      </c>
      <c r="P4508">
        <v>6</v>
      </c>
      <c r="Q4508">
        <v>92</v>
      </c>
      <c r="R4508">
        <f>SUMIFS(Table2[number],Table2[Event],"Goal",Table2[H/U],"HOME",Table2[GameID],Table2[[#This Row],[GameID]],Table2[GameTime],"&lt;="&amp;Table2[[#This Row],[GameTime]])</f>
        <v>3</v>
      </c>
      <c r="S4508">
        <f>SUMIFS(Table2[number],Table2[Event],"Goal",Table2[H/U],"AWAY",Table2[GameID],Table2[[#This Row],[GameID]],Table2[GameTime],"&lt;="&amp;Table2[[#This Row],[GameTime]])</f>
        <v>2</v>
      </c>
      <c r="T4508" t="str">
        <f>IF(Table2[[#This Row],[Event]]="Goal",Table2[[#This Row],[Hscore]]&amp;"-"&amp;Table2[[#This Row],[Uscore]],"")</f>
        <v>3-2</v>
      </c>
      <c r="U4508">
        <v>2760</v>
      </c>
      <c r="V4508" s="1">
        <f>Table2[[#This Row],[GameTime]]-(Table2[[#This Row],[period]]-1)*1200</f>
        <v>360</v>
      </c>
      <c r="W4508" s="1">
        <f>ROUNDDOWN(Table2[[#This Row],[Time]]/60,0)</f>
        <v>6</v>
      </c>
      <c r="X4508" s="1">
        <f>ROUNDDOWN((Table2[[#This Row],[Time]]/60-Table2[[#This Row],[Time2]])*60,0)</f>
        <v>0</v>
      </c>
      <c r="Y4508" s="1" t="str">
        <f>IF(Table2[[#This Row],[Time2]]&lt;10,0&amp;Table2[[#This Row],[Time2]],Table2[[#This Row],[Time2]])</f>
        <v>06</v>
      </c>
      <c r="Z4508" s="1" t="str">
        <f>IF(Table2[[#This Row],[Time3]]&lt;10,0&amp;Table2[[#This Row],[Time3]],Table2[[#This Row],[Time3]])</f>
        <v>00</v>
      </c>
      <c r="AA4508" s="2" t="str">
        <f>Table2[[#This Row],[Time4]]&amp;":"&amp;Table2[[#This Row],[Time5]]</f>
        <v>06:00</v>
      </c>
      <c r="AB4508" s="1" t="str" cm="1">
        <f t="array" ref="AB4508">IFERROR(IF(Table2[[#This Row],[code]]="","",_xlfn.IFS(AND(Table2[[#This Row],[code]]&lt;400,Table2[[#This Row],[code]]&lt;&gt;""),2,Table2[[#This Row],[code]]&gt;500,4)),"")</f>
        <v/>
      </c>
      <c r="AC4508" s="1" t="str">
        <f>IF(Table2[[#This Row],[Event]]="Penalty",Table2[[#This Row],[number]],IF(Table2[[#This Row],[Event]]="Time-Out",401,""))</f>
        <v/>
      </c>
      <c r="AD4508" s="1">
        <f>ROW(A4507)</f>
        <v>4507</v>
      </c>
      <c r="AE4508" s="1">
        <f>COUNTIFS(Table2[GameID],Table2[[#This Row],[GameID]],Table2[Column1],"&lt;="&amp;Table2[[#This Row],[Column1]])-1</f>
        <v>7</v>
      </c>
    </row>
    <row r="4509" spans="1:31" x14ac:dyDescent="0.45">
      <c r="A4509" t="s">
        <v>304</v>
      </c>
      <c r="B4509" t="str">
        <f>_xlfn.TEXTBEFORE(Table2[[#This Row],[Kamp]]," - ")</f>
        <v>Aab</v>
      </c>
      <c r="C4509" t="str">
        <f>_xlfn.TEXTAFTER(Table2[[#This Row],[Kamp]],"- ")</f>
        <v>Blackhawks</v>
      </c>
      <c r="D4509">
        <v>45388</v>
      </c>
      <c r="E4509">
        <v>83648</v>
      </c>
      <c r="F4509">
        <v>20232024</v>
      </c>
      <c r="G4509" t="s">
        <v>453</v>
      </c>
      <c r="H4509" t="s">
        <v>661</v>
      </c>
      <c r="I4509" t="s">
        <v>677</v>
      </c>
      <c r="J4509">
        <v>3</v>
      </c>
      <c r="K4509">
        <v>31143</v>
      </c>
      <c r="L4509">
        <v>0</v>
      </c>
      <c r="M4509" t="s">
        <v>631</v>
      </c>
      <c r="N4509" t="s">
        <v>635</v>
      </c>
      <c r="O4509" t="s">
        <v>634</v>
      </c>
      <c r="P4509">
        <v>23</v>
      </c>
      <c r="Q4509" t="s">
        <v>634</v>
      </c>
      <c r="R4509">
        <f>SUMIFS(Table2[number],Table2[Event],"Goal",Table2[H/U],"HOME",Table2[GameID],Table2[[#This Row],[GameID]],Table2[GameTime],"&lt;="&amp;Table2[[#This Row],[GameTime]])</f>
        <v>3</v>
      </c>
      <c r="S4509">
        <f>SUMIFS(Table2[number],Table2[Event],"Goal",Table2[H/U],"AWAY",Table2[GameID],Table2[[#This Row],[GameID]],Table2[GameTime],"&lt;="&amp;Table2[[#This Row],[GameTime]])</f>
        <v>2</v>
      </c>
      <c r="T4509" t="str">
        <f>IF(Table2[[#This Row],[Event]]="Goal",Table2[[#This Row],[Hscore]]&amp;"-"&amp;Table2[[#This Row],[Uscore]],"")</f>
        <v/>
      </c>
      <c r="U4509">
        <v>2787</v>
      </c>
      <c r="V4509" s="1">
        <f>Table2[[#This Row],[GameTime]]-(Table2[[#This Row],[period]]-1)*1200</f>
        <v>387</v>
      </c>
      <c r="W4509" s="1">
        <f>ROUNDDOWN(Table2[[#This Row],[Time]]/60,0)</f>
        <v>6</v>
      </c>
      <c r="X4509" s="1">
        <f>ROUNDDOWN((Table2[[#This Row],[Time]]/60-Table2[[#This Row],[Time2]])*60,0)</f>
        <v>27</v>
      </c>
      <c r="Y4509" s="1" t="str">
        <f>IF(Table2[[#This Row],[Time2]]&lt;10,0&amp;Table2[[#This Row],[Time2]],Table2[[#This Row],[Time2]])</f>
        <v>06</v>
      </c>
      <c r="Z4509" s="1">
        <f>IF(Table2[[#This Row],[Time3]]&lt;10,0&amp;Table2[[#This Row],[Time3]],Table2[[#This Row],[Time3]])</f>
        <v>27</v>
      </c>
      <c r="AA4509" s="2" t="str">
        <f>Table2[[#This Row],[Time4]]&amp;":"&amp;Table2[[#This Row],[Time5]]</f>
        <v>06:27</v>
      </c>
      <c r="AB4509" s="1" cm="1">
        <f t="array" ref="AB4509">IFERROR(IF(Table2[[#This Row],[code]]="","",_xlfn.IFS(AND(Table2[[#This Row],[code]]&lt;400,Table2[[#This Row],[code]]&lt;&gt;""),2,Table2[[#This Row],[code]]&gt;500,4)),"")</f>
        <v>2</v>
      </c>
      <c r="AC4509" s="1">
        <f>IF(Table2[[#This Row],[Event]]="Penalty",Table2[[#This Row],[number]],IF(Table2[[#This Row],[Event]]="Time-Out",401,""))</f>
        <v>0</v>
      </c>
      <c r="AD4509" s="1">
        <f>ROW(A4508)</f>
        <v>4508</v>
      </c>
      <c r="AE4509" s="1">
        <f>COUNTIFS(Table2[GameID],Table2[[#This Row],[GameID]],Table2[Column1],"&lt;="&amp;Table2[[#This Row],[Column1]])-1</f>
        <v>8</v>
      </c>
    </row>
    <row r="4510" spans="1:31" x14ac:dyDescent="0.45">
      <c r="A4510" t="s">
        <v>304</v>
      </c>
      <c r="B4510" t="str">
        <f>_xlfn.TEXTBEFORE(Table2[[#This Row],[Kamp]]," - ")</f>
        <v>Aab</v>
      </c>
      <c r="C4510" t="str">
        <f>_xlfn.TEXTAFTER(Table2[[#This Row],[Kamp]],"- ")</f>
        <v>Blackhawks</v>
      </c>
      <c r="D4510">
        <v>45388</v>
      </c>
      <c r="E4510">
        <v>83648</v>
      </c>
      <c r="F4510">
        <v>20232024</v>
      </c>
      <c r="G4510" t="s">
        <v>453</v>
      </c>
      <c r="H4510" t="s">
        <v>661</v>
      </c>
      <c r="I4510" t="s">
        <v>677</v>
      </c>
      <c r="J4510">
        <v>3</v>
      </c>
      <c r="K4510">
        <v>31143</v>
      </c>
      <c r="L4510">
        <v>207</v>
      </c>
      <c r="M4510" t="s">
        <v>631</v>
      </c>
      <c r="N4510" t="s">
        <v>149</v>
      </c>
      <c r="O4510" t="s">
        <v>634</v>
      </c>
      <c r="P4510">
        <v>98</v>
      </c>
      <c r="Q4510" t="s">
        <v>634</v>
      </c>
      <c r="R4510">
        <f>SUMIFS(Table2[number],Table2[Event],"Goal",Table2[H/U],"HOME",Table2[GameID],Table2[[#This Row],[GameID]],Table2[GameTime],"&lt;="&amp;Table2[[#This Row],[GameTime]])</f>
        <v>3</v>
      </c>
      <c r="S4510">
        <f>SUMIFS(Table2[number],Table2[Event],"Goal",Table2[H/U],"AWAY",Table2[GameID],Table2[[#This Row],[GameID]],Table2[GameTime],"&lt;="&amp;Table2[[#This Row],[GameTime]])</f>
        <v>2</v>
      </c>
      <c r="T4510" t="str">
        <f>IF(Table2[[#This Row],[Event]]="Goal",Table2[[#This Row],[Hscore]]&amp;"-"&amp;Table2[[#This Row],[Uscore]],"")</f>
        <v/>
      </c>
      <c r="U4510">
        <v>3129</v>
      </c>
      <c r="V4510" s="1">
        <f>Table2[[#This Row],[GameTime]]-(Table2[[#This Row],[period]]-1)*1200</f>
        <v>729</v>
      </c>
      <c r="W4510" s="1">
        <f>ROUNDDOWN(Table2[[#This Row],[Time]]/60,0)</f>
        <v>12</v>
      </c>
      <c r="X4510" s="1">
        <f>ROUNDDOWN((Table2[[#This Row],[Time]]/60-Table2[[#This Row],[Time2]])*60,0)</f>
        <v>9</v>
      </c>
      <c r="Y4510" s="1">
        <f>IF(Table2[[#This Row],[Time2]]&lt;10,0&amp;Table2[[#This Row],[Time2]],Table2[[#This Row],[Time2]])</f>
        <v>12</v>
      </c>
      <c r="Z4510" s="1" t="str">
        <f>IF(Table2[[#This Row],[Time3]]&lt;10,0&amp;Table2[[#This Row],[Time3]],Table2[[#This Row],[Time3]])</f>
        <v>09</v>
      </c>
      <c r="AA4510" s="2" t="str">
        <f>Table2[[#This Row],[Time4]]&amp;":"&amp;Table2[[#This Row],[Time5]]</f>
        <v>12:09</v>
      </c>
      <c r="AB4510" s="1" cm="1">
        <f t="array" ref="AB4510">IFERROR(IF(Table2[[#This Row],[code]]="","",_xlfn.IFS(AND(Table2[[#This Row],[code]]&lt;400,Table2[[#This Row],[code]]&lt;&gt;""),2,Table2[[#This Row],[code]]&gt;500,4)),"")</f>
        <v>2</v>
      </c>
      <c r="AC4510" s="1">
        <f>IF(Table2[[#This Row],[Event]]="Penalty",Table2[[#This Row],[number]],IF(Table2[[#This Row],[Event]]="Time-Out",401,""))</f>
        <v>207</v>
      </c>
      <c r="AD4510" s="1">
        <f>ROW(A4509)</f>
        <v>4509</v>
      </c>
      <c r="AE4510" s="1">
        <f>COUNTIFS(Table2[GameID],Table2[[#This Row],[GameID]],Table2[Column1],"&lt;="&amp;Table2[[#This Row],[Column1]])-1</f>
        <v>9</v>
      </c>
    </row>
    <row r="4511" spans="1:31" x14ac:dyDescent="0.45">
      <c r="A4511" t="s">
        <v>304</v>
      </c>
      <c r="B4511" t="str">
        <f>_xlfn.TEXTBEFORE(Table2[[#This Row],[Kamp]]," - ")</f>
        <v>Aab</v>
      </c>
      <c r="C4511" t="str">
        <f>_xlfn.TEXTAFTER(Table2[[#This Row],[Kamp]],"- ")</f>
        <v>Blackhawks</v>
      </c>
      <c r="D4511">
        <v>45388</v>
      </c>
      <c r="E4511">
        <v>83648</v>
      </c>
      <c r="F4511">
        <v>20232024</v>
      </c>
      <c r="G4511" t="s">
        <v>453</v>
      </c>
      <c r="H4511" t="s">
        <v>661</v>
      </c>
      <c r="I4511" t="s">
        <v>677</v>
      </c>
      <c r="J4511">
        <v>3</v>
      </c>
      <c r="K4511">
        <v>31143</v>
      </c>
      <c r="L4511">
        <v>0</v>
      </c>
      <c r="M4511" t="s">
        <v>631</v>
      </c>
      <c r="N4511" t="s">
        <v>135</v>
      </c>
      <c r="O4511" t="s">
        <v>634</v>
      </c>
      <c r="P4511">
        <v>7</v>
      </c>
      <c r="Q4511" t="s">
        <v>634</v>
      </c>
      <c r="R4511">
        <f>SUMIFS(Table2[number],Table2[Event],"Goal",Table2[H/U],"HOME",Table2[GameID],Table2[[#This Row],[GameID]],Table2[GameTime],"&lt;="&amp;Table2[[#This Row],[GameTime]])</f>
        <v>3</v>
      </c>
      <c r="S4511">
        <f>SUMIFS(Table2[number],Table2[Event],"Goal",Table2[H/U],"AWAY",Table2[GameID],Table2[[#This Row],[GameID]],Table2[GameTime],"&lt;="&amp;Table2[[#This Row],[GameTime]])</f>
        <v>2</v>
      </c>
      <c r="T4511" t="str">
        <f>IF(Table2[[#This Row],[Event]]="Goal",Table2[[#This Row],[Hscore]]&amp;"-"&amp;Table2[[#This Row],[Uscore]],"")</f>
        <v/>
      </c>
      <c r="U4511">
        <v>3195</v>
      </c>
      <c r="V4511" s="1">
        <f>Table2[[#This Row],[GameTime]]-(Table2[[#This Row],[period]]-1)*1200</f>
        <v>795</v>
      </c>
      <c r="W4511" s="1">
        <f>ROUNDDOWN(Table2[[#This Row],[Time]]/60,0)</f>
        <v>13</v>
      </c>
      <c r="X4511" s="1">
        <f>ROUNDDOWN((Table2[[#This Row],[Time]]/60-Table2[[#This Row],[Time2]])*60,0)</f>
        <v>15</v>
      </c>
      <c r="Y4511" s="1">
        <f>IF(Table2[[#This Row],[Time2]]&lt;10,0&amp;Table2[[#This Row],[Time2]],Table2[[#This Row],[Time2]])</f>
        <v>13</v>
      </c>
      <c r="Z4511" s="1">
        <f>IF(Table2[[#This Row],[Time3]]&lt;10,0&amp;Table2[[#This Row],[Time3]],Table2[[#This Row],[Time3]])</f>
        <v>15</v>
      </c>
      <c r="AA4511" s="2" t="str">
        <f>Table2[[#This Row],[Time4]]&amp;":"&amp;Table2[[#This Row],[Time5]]</f>
        <v>13:15</v>
      </c>
      <c r="AB4511" s="1" cm="1">
        <f t="array" ref="AB4511">IFERROR(IF(Table2[[#This Row],[code]]="","",_xlfn.IFS(AND(Table2[[#This Row],[code]]&lt;400,Table2[[#This Row],[code]]&lt;&gt;""),2,Table2[[#This Row],[code]]&gt;500,4)),"")</f>
        <v>2</v>
      </c>
      <c r="AC4511" s="1">
        <f>IF(Table2[[#This Row],[Event]]="Penalty",Table2[[#This Row],[number]],IF(Table2[[#This Row],[Event]]="Time-Out",401,""))</f>
        <v>0</v>
      </c>
      <c r="AD4511" s="1">
        <f>ROW(A4510)</f>
        <v>4510</v>
      </c>
      <c r="AE4511" s="1">
        <f>COUNTIFS(Table2[GameID],Table2[[#This Row],[GameID]],Table2[Column1],"&lt;="&amp;Table2[[#This Row],[Column1]])-1</f>
        <v>10</v>
      </c>
    </row>
    <row r="4512" spans="1:31" x14ac:dyDescent="0.45">
      <c r="A4512" t="s">
        <v>304</v>
      </c>
      <c r="B4512" t="str">
        <f>_xlfn.TEXTBEFORE(Table2[[#This Row],[Kamp]]," - ")</f>
        <v>Aab</v>
      </c>
      <c r="C4512" t="str">
        <f>_xlfn.TEXTAFTER(Table2[[#This Row],[Kamp]],"- ")</f>
        <v>Blackhawks</v>
      </c>
      <c r="D4512">
        <v>45388</v>
      </c>
      <c r="E4512">
        <v>83648</v>
      </c>
      <c r="F4512">
        <v>20232024</v>
      </c>
      <c r="G4512" t="s">
        <v>453</v>
      </c>
      <c r="H4512" t="s">
        <v>661</v>
      </c>
      <c r="I4512" t="s">
        <v>677</v>
      </c>
      <c r="J4512">
        <v>3</v>
      </c>
      <c r="K4512">
        <v>31143</v>
      </c>
      <c r="L4512">
        <v>0</v>
      </c>
      <c r="M4512" t="s">
        <v>633</v>
      </c>
      <c r="N4512" t="s">
        <v>634</v>
      </c>
      <c r="O4512" t="s">
        <v>634</v>
      </c>
      <c r="P4512" t="s">
        <v>634</v>
      </c>
      <c r="Q4512" t="s">
        <v>634</v>
      </c>
      <c r="R4512">
        <f>SUMIFS(Table2[number],Table2[Event],"Goal",Table2[H/U],"HOME",Table2[GameID],Table2[[#This Row],[GameID]],Table2[GameTime],"&lt;="&amp;Table2[[#This Row],[GameTime]])</f>
        <v>3</v>
      </c>
      <c r="S4512">
        <f>SUMIFS(Table2[number],Table2[Event],"Goal",Table2[H/U],"AWAY",Table2[GameID],Table2[[#This Row],[GameID]],Table2[GameTime],"&lt;="&amp;Table2[[#This Row],[GameTime]])</f>
        <v>2</v>
      </c>
      <c r="T4512" t="str">
        <f>IF(Table2[[#This Row],[Event]]="Goal",Table2[[#This Row],[Hscore]]&amp;"-"&amp;Table2[[#This Row],[Uscore]],"")</f>
        <v/>
      </c>
      <c r="U4512">
        <v>3484</v>
      </c>
      <c r="V4512" s="1">
        <f>Table2[[#This Row],[GameTime]]-(Table2[[#This Row],[period]]-1)*1200</f>
        <v>1084</v>
      </c>
      <c r="W4512" s="1">
        <f>ROUNDDOWN(Table2[[#This Row],[Time]]/60,0)</f>
        <v>18</v>
      </c>
      <c r="X4512" s="1">
        <f>ROUNDDOWN((Table2[[#This Row],[Time]]/60-Table2[[#This Row],[Time2]])*60,0)</f>
        <v>3</v>
      </c>
      <c r="Y4512" s="1">
        <f>IF(Table2[[#This Row],[Time2]]&lt;10,0&amp;Table2[[#This Row],[Time2]],Table2[[#This Row],[Time2]])</f>
        <v>18</v>
      </c>
      <c r="Z4512" s="1" t="str">
        <f>IF(Table2[[#This Row],[Time3]]&lt;10,0&amp;Table2[[#This Row],[Time3]],Table2[[#This Row],[Time3]])</f>
        <v>03</v>
      </c>
      <c r="AA4512" s="2" t="str">
        <f>Table2[[#This Row],[Time4]]&amp;":"&amp;Table2[[#This Row],[Time5]]</f>
        <v>18:03</v>
      </c>
      <c r="AB4512" s="1" t="str" cm="1">
        <f t="array" ref="AB4512">IFERROR(IF(Table2[[#This Row],[code]]="","",_xlfn.IFS(AND(Table2[[#This Row],[code]]&lt;400,Table2[[#This Row],[code]]&lt;&gt;""),2,Table2[[#This Row],[code]]&gt;500,4)),"")</f>
        <v/>
      </c>
      <c r="AC4512" s="1">
        <f>IF(Table2[[#This Row],[Event]]="Penalty",Table2[[#This Row],[number]],IF(Table2[[#This Row],[Event]]="Time-Out",401,""))</f>
        <v>401</v>
      </c>
      <c r="AD4512" s="1">
        <f>ROW(A4511)</f>
        <v>4511</v>
      </c>
      <c r="AE4512" s="1">
        <f>COUNTIFS(Table2[GameID],Table2[[#This Row],[GameID]],Table2[Column1],"&lt;="&amp;Table2[[#This Row],[Column1]])-1</f>
        <v>11</v>
      </c>
    </row>
    <row r="4513" spans="1:31" x14ac:dyDescent="0.45">
      <c r="A4513" t="s">
        <v>448</v>
      </c>
      <c r="B4513" t="str">
        <f>_xlfn.TEXTBEFORE(Table2[[#This Row],[Kamp]]," - ")</f>
        <v>Sunds Seahawks</v>
      </c>
      <c r="C4513" t="str">
        <f>_xlfn.TEXTAFTER(Table2[[#This Row],[Kamp]],"- ")</f>
        <v>Benløse IF</v>
      </c>
      <c r="D4513">
        <v>45389</v>
      </c>
      <c r="E4513">
        <v>83649</v>
      </c>
      <c r="F4513">
        <v>20232024</v>
      </c>
      <c r="G4513" t="s">
        <v>453</v>
      </c>
      <c r="H4513" t="s">
        <v>668</v>
      </c>
      <c r="I4513" t="s">
        <v>678</v>
      </c>
      <c r="J4513">
        <v>1</v>
      </c>
      <c r="K4513">
        <v>31144</v>
      </c>
      <c r="L4513">
        <v>1</v>
      </c>
      <c r="M4513" t="s">
        <v>630</v>
      </c>
      <c r="N4513" t="s">
        <v>228</v>
      </c>
      <c r="O4513" t="s">
        <v>215</v>
      </c>
      <c r="P4513">
        <v>77</v>
      </c>
      <c r="Q4513">
        <v>9</v>
      </c>
      <c r="R4513">
        <f>SUMIFS(Table2[number],Table2[Event],"Goal",Table2[H/U],"HOME",Table2[GameID],Table2[[#This Row],[GameID]],Table2[GameTime],"&lt;="&amp;Table2[[#This Row],[GameTime]])</f>
        <v>1</v>
      </c>
      <c r="S4513">
        <f>SUMIFS(Table2[number],Table2[Event],"Goal",Table2[H/U],"AWAY",Table2[GameID],Table2[[#This Row],[GameID]],Table2[GameTime],"&lt;="&amp;Table2[[#This Row],[GameTime]])</f>
        <v>0</v>
      </c>
      <c r="T4513" t="str">
        <f>IF(Table2[[#This Row],[Event]]="Goal",Table2[[#This Row],[Hscore]]&amp;"-"&amp;Table2[[#This Row],[Uscore]],"")</f>
        <v>1-0</v>
      </c>
      <c r="U4513">
        <v>757</v>
      </c>
      <c r="V4513" s="1">
        <f>Table2[[#This Row],[GameTime]]-(Table2[[#This Row],[period]]-1)*1200</f>
        <v>757</v>
      </c>
      <c r="W4513" s="1">
        <f>ROUNDDOWN(Table2[[#This Row],[Time]]/60,0)</f>
        <v>12</v>
      </c>
      <c r="X4513" s="1">
        <f>ROUNDDOWN((Table2[[#This Row],[Time]]/60-Table2[[#This Row],[Time2]])*60,0)</f>
        <v>37</v>
      </c>
      <c r="Y4513" s="1">
        <f>IF(Table2[[#This Row],[Time2]]&lt;10,0&amp;Table2[[#This Row],[Time2]],Table2[[#This Row],[Time2]])</f>
        <v>12</v>
      </c>
      <c r="Z4513" s="1">
        <f>IF(Table2[[#This Row],[Time3]]&lt;10,0&amp;Table2[[#This Row],[Time3]],Table2[[#This Row],[Time3]])</f>
        <v>37</v>
      </c>
      <c r="AA4513" s="2" t="str">
        <f>Table2[[#This Row],[Time4]]&amp;":"&amp;Table2[[#This Row],[Time5]]</f>
        <v>12:37</v>
      </c>
      <c r="AB4513" s="1" t="str" cm="1">
        <f t="array" ref="AB4513">IFERROR(IF(Table2[[#This Row],[code]]="","",_xlfn.IFS(AND(Table2[[#This Row],[code]]&lt;400,Table2[[#This Row],[code]]&lt;&gt;""),2,Table2[[#This Row],[code]]&gt;500,4)),"")</f>
        <v/>
      </c>
      <c r="AC4513" s="1" t="str">
        <f>IF(Table2[[#This Row],[Event]]="Penalty",Table2[[#This Row],[number]],IF(Table2[[#This Row],[Event]]="Time-Out",401,""))</f>
        <v/>
      </c>
      <c r="AD4513" s="1">
        <f>ROW(A4512)</f>
        <v>4512</v>
      </c>
      <c r="AE4513" s="1">
        <f>COUNTIFS(Table2[GameID],Table2[[#This Row],[GameID]],Table2[Column1],"&lt;="&amp;Table2[[#This Row],[Column1]])-1</f>
        <v>0</v>
      </c>
    </row>
    <row r="4514" spans="1:31" x14ac:dyDescent="0.45">
      <c r="A4514" t="s">
        <v>448</v>
      </c>
      <c r="B4514" t="str">
        <f>_xlfn.TEXTBEFORE(Table2[[#This Row],[Kamp]]," - ")</f>
        <v>Sunds Seahawks</v>
      </c>
      <c r="C4514" t="str">
        <f>_xlfn.TEXTAFTER(Table2[[#This Row],[Kamp]],"- ")</f>
        <v>Benløse IF</v>
      </c>
      <c r="D4514">
        <v>45389</v>
      </c>
      <c r="E4514">
        <v>83649</v>
      </c>
      <c r="F4514">
        <v>20232024</v>
      </c>
      <c r="G4514" t="s">
        <v>453</v>
      </c>
      <c r="H4514" t="s">
        <v>658</v>
      </c>
      <c r="I4514" t="s">
        <v>677</v>
      </c>
      <c r="J4514">
        <v>1</v>
      </c>
      <c r="K4514">
        <v>31137</v>
      </c>
      <c r="L4514">
        <v>1</v>
      </c>
      <c r="M4514" t="s">
        <v>630</v>
      </c>
      <c r="N4514" t="s">
        <v>38</v>
      </c>
      <c r="O4514" t="s">
        <v>192</v>
      </c>
      <c r="P4514">
        <v>98</v>
      </c>
      <c r="Q4514">
        <v>32</v>
      </c>
      <c r="R4514">
        <f>SUMIFS(Table2[number],Table2[Event],"Goal",Table2[H/U],"HOME",Table2[GameID],Table2[[#This Row],[GameID]],Table2[GameTime],"&lt;="&amp;Table2[[#This Row],[GameTime]])</f>
        <v>1</v>
      </c>
      <c r="S4514">
        <f>SUMIFS(Table2[number],Table2[Event],"Goal",Table2[H/U],"AWAY",Table2[GameID],Table2[[#This Row],[GameID]],Table2[GameTime],"&lt;="&amp;Table2[[#This Row],[GameTime]])</f>
        <v>1</v>
      </c>
      <c r="T4514" t="str">
        <f>IF(Table2[[#This Row],[Event]]="Goal",Table2[[#This Row],[Hscore]]&amp;"-"&amp;Table2[[#This Row],[Uscore]],"")</f>
        <v>1-1</v>
      </c>
      <c r="U4514">
        <v>865</v>
      </c>
      <c r="V4514" s="1">
        <f>Table2[[#This Row],[GameTime]]-(Table2[[#This Row],[period]]-1)*1200</f>
        <v>865</v>
      </c>
      <c r="W4514" s="1">
        <f>ROUNDDOWN(Table2[[#This Row],[Time]]/60,0)</f>
        <v>14</v>
      </c>
      <c r="X4514" s="1">
        <f>ROUNDDOWN((Table2[[#This Row],[Time]]/60-Table2[[#This Row],[Time2]])*60,0)</f>
        <v>25</v>
      </c>
      <c r="Y4514" s="1">
        <f>IF(Table2[[#This Row],[Time2]]&lt;10,0&amp;Table2[[#This Row],[Time2]],Table2[[#This Row],[Time2]])</f>
        <v>14</v>
      </c>
      <c r="Z4514" s="1">
        <f>IF(Table2[[#This Row],[Time3]]&lt;10,0&amp;Table2[[#This Row],[Time3]],Table2[[#This Row],[Time3]])</f>
        <v>25</v>
      </c>
      <c r="AA4514" s="2" t="str">
        <f>Table2[[#This Row],[Time4]]&amp;":"&amp;Table2[[#This Row],[Time5]]</f>
        <v>14:25</v>
      </c>
      <c r="AB4514" s="1" t="str" cm="1">
        <f t="array" ref="AB4514">IFERROR(IF(Table2[[#This Row],[code]]="","",_xlfn.IFS(AND(Table2[[#This Row],[code]]&lt;400,Table2[[#This Row],[code]]&lt;&gt;""),2,Table2[[#This Row],[code]]&gt;500,4)),"")</f>
        <v/>
      </c>
      <c r="AC4514" s="1" t="str">
        <f>IF(Table2[[#This Row],[Event]]="Penalty",Table2[[#This Row],[number]],IF(Table2[[#This Row],[Event]]="Time-Out",401,""))</f>
        <v/>
      </c>
      <c r="AD4514" s="1">
        <f>ROW(A4513)</f>
        <v>4513</v>
      </c>
      <c r="AE4514" s="1">
        <f>COUNTIFS(Table2[GameID],Table2[[#This Row],[GameID]],Table2[Column1],"&lt;="&amp;Table2[[#This Row],[Column1]])-1</f>
        <v>1</v>
      </c>
    </row>
    <row r="4515" spans="1:31" x14ac:dyDescent="0.45">
      <c r="A4515" t="s">
        <v>448</v>
      </c>
      <c r="B4515" t="str">
        <f>_xlfn.TEXTBEFORE(Table2[[#This Row],[Kamp]]," - ")</f>
        <v>Sunds Seahawks</v>
      </c>
      <c r="C4515" t="str">
        <f>_xlfn.TEXTAFTER(Table2[[#This Row],[Kamp]],"- ")</f>
        <v>Benløse IF</v>
      </c>
      <c r="D4515">
        <v>45389</v>
      </c>
      <c r="E4515">
        <v>83649</v>
      </c>
      <c r="F4515">
        <v>20232024</v>
      </c>
      <c r="G4515" t="s">
        <v>453</v>
      </c>
      <c r="H4515" t="s">
        <v>658</v>
      </c>
      <c r="I4515" t="s">
        <v>677</v>
      </c>
      <c r="J4515">
        <v>2</v>
      </c>
      <c r="K4515">
        <v>31137</v>
      </c>
      <c r="L4515">
        <v>1</v>
      </c>
      <c r="M4515" t="s">
        <v>630</v>
      </c>
      <c r="N4515" t="s">
        <v>38</v>
      </c>
      <c r="O4515" t="s">
        <v>634</v>
      </c>
      <c r="P4515">
        <v>98</v>
      </c>
      <c r="Q4515" t="s">
        <v>634</v>
      </c>
      <c r="R4515">
        <f>SUMIFS(Table2[number],Table2[Event],"Goal",Table2[H/U],"HOME",Table2[GameID],Table2[[#This Row],[GameID]],Table2[GameTime],"&lt;="&amp;Table2[[#This Row],[GameTime]])</f>
        <v>1</v>
      </c>
      <c r="S4515">
        <f>SUMIFS(Table2[number],Table2[Event],"Goal",Table2[H/U],"AWAY",Table2[GameID],Table2[[#This Row],[GameID]],Table2[GameTime],"&lt;="&amp;Table2[[#This Row],[GameTime]])</f>
        <v>2</v>
      </c>
      <c r="T4515" t="str">
        <f>IF(Table2[[#This Row],[Event]]="Goal",Table2[[#This Row],[Hscore]]&amp;"-"&amp;Table2[[#This Row],[Uscore]],"")</f>
        <v>1-2</v>
      </c>
      <c r="U4515">
        <v>1524</v>
      </c>
      <c r="V4515" s="1">
        <f>Table2[[#This Row],[GameTime]]-(Table2[[#This Row],[period]]-1)*1200</f>
        <v>324</v>
      </c>
      <c r="W4515" s="1">
        <f>ROUNDDOWN(Table2[[#This Row],[Time]]/60,0)</f>
        <v>5</v>
      </c>
      <c r="X4515" s="1">
        <f>ROUNDDOWN((Table2[[#This Row],[Time]]/60-Table2[[#This Row],[Time2]])*60,0)</f>
        <v>24</v>
      </c>
      <c r="Y4515" s="1" t="str">
        <f>IF(Table2[[#This Row],[Time2]]&lt;10,0&amp;Table2[[#This Row],[Time2]],Table2[[#This Row],[Time2]])</f>
        <v>05</v>
      </c>
      <c r="Z4515" s="1">
        <f>IF(Table2[[#This Row],[Time3]]&lt;10,0&amp;Table2[[#This Row],[Time3]],Table2[[#This Row],[Time3]])</f>
        <v>24</v>
      </c>
      <c r="AA4515" s="2" t="str">
        <f>Table2[[#This Row],[Time4]]&amp;":"&amp;Table2[[#This Row],[Time5]]</f>
        <v>05:24</v>
      </c>
      <c r="AB4515" s="1" t="str" cm="1">
        <f t="array" ref="AB4515">IFERROR(IF(Table2[[#This Row],[code]]="","",_xlfn.IFS(AND(Table2[[#This Row],[code]]&lt;400,Table2[[#This Row],[code]]&lt;&gt;""),2,Table2[[#This Row],[code]]&gt;500,4)),"")</f>
        <v/>
      </c>
      <c r="AC4515" s="1" t="str">
        <f>IF(Table2[[#This Row],[Event]]="Penalty",Table2[[#This Row],[number]],IF(Table2[[#This Row],[Event]]="Time-Out",401,""))</f>
        <v/>
      </c>
      <c r="AD4515" s="1">
        <f>ROW(A4514)</f>
        <v>4514</v>
      </c>
      <c r="AE4515" s="1">
        <f>COUNTIFS(Table2[GameID],Table2[[#This Row],[GameID]],Table2[Column1],"&lt;="&amp;Table2[[#This Row],[Column1]])-1</f>
        <v>2</v>
      </c>
    </row>
    <row r="4516" spans="1:31" x14ac:dyDescent="0.45">
      <c r="A4516" t="s">
        <v>448</v>
      </c>
      <c r="B4516" t="str">
        <f>_xlfn.TEXTBEFORE(Table2[[#This Row],[Kamp]]," - ")</f>
        <v>Sunds Seahawks</v>
      </c>
      <c r="C4516" t="str">
        <f>_xlfn.TEXTAFTER(Table2[[#This Row],[Kamp]],"- ")</f>
        <v>Benløse IF</v>
      </c>
      <c r="D4516">
        <v>45389</v>
      </c>
      <c r="E4516">
        <v>83649</v>
      </c>
      <c r="F4516">
        <v>20232024</v>
      </c>
      <c r="G4516" t="s">
        <v>453</v>
      </c>
      <c r="H4516" t="s">
        <v>668</v>
      </c>
      <c r="I4516" t="s">
        <v>678</v>
      </c>
      <c r="J4516">
        <v>2</v>
      </c>
      <c r="K4516">
        <v>31144</v>
      </c>
      <c r="L4516">
        <v>212</v>
      </c>
      <c r="M4516" t="s">
        <v>631</v>
      </c>
      <c r="N4516" t="s">
        <v>653</v>
      </c>
      <c r="O4516" t="s">
        <v>634</v>
      </c>
      <c r="P4516">
        <v>15</v>
      </c>
      <c r="Q4516" t="s">
        <v>634</v>
      </c>
      <c r="R4516">
        <f>SUMIFS(Table2[number],Table2[Event],"Goal",Table2[H/U],"HOME",Table2[GameID],Table2[[#This Row],[GameID]],Table2[GameTime],"&lt;="&amp;Table2[[#This Row],[GameTime]])</f>
        <v>1</v>
      </c>
      <c r="S4516">
        <f>SUMIFS(Table2[number],Table2[Event],"Goal",Table2[H/U],"AWAY",Table2[GameID],Table2[[#This Row],[GameID]],Table2[GameTime],"&lt;="&amp;Table2[[#This Row],[GameTime]])</f>
        <v>2</v>
      </c>
      <c r="T4516" t="str">
        <f>IF(Table2[[#This Row],[Event]]="Goal",Table2[[#This Row],[Hscore]]&amp;"-"&amp;Table2[[#This Row],[Uscore]],"")</f>
        <v/>
      </c>
      <c r="U4516">
        <v>1591</v>
      </c>
      <c r="V4516" s="1">
        <f>Table2[[#This Row],[GameTime]]-(Table2[[#This Row],[period]]-1)*1200</f>
        <v>391</v>
      </c>
      <c r="W4516" s="1">
        <f>ROUNDDOWN(Table2[[#This Row],[Time]]/60,0)</f>
        <v>6</v>
      </c>
      <c r="X4516" s="1">
        <f>ROUNDDOWN((Table2[[#This Row],[Time]]/60-Table2[[#This Row],[Time2]])*60,0)</f>
        <v>31</v>
      </c>
      <c r="Y4516" s="1" t="str">
        <f>IF(Table2[[#This Row],[Time2]]&lt;10,0&amp;Table2[[#This Row],[Time2]],Table2[[#This Row],[Time2]])</f>
        <v>06</v>
      </c>
      <c r="Z4516" s="1">
        <f>IF(Table2[[#This Row],[Time3]]&lt;10,0&amp;Table2[[#This Row],[Time3]],Table2[[#This Row],[Time3]])</f>
        <v>31</v>
      </c>
      <c r="AA4516" s="2" t="str">
        <f>Table2[[#This Row],[Time4]]&amp;":"&amp;Table2[[#This Row],[Time5]]</f>
        <v>06:31</v>
      </c>
      <c r="AB4516" s="1" cm="1">
        <f t="array" ref="AB4516">IFERROR(IF(Table2[[#This Row],[code]]="","",_xlfn.IFS(AND(Table2[[#This Row],[code]]&lt;400,Table2[[#This Row],[code]]&lt;&gt;""),2,Table2[[#This Row],[code]]&gt;500,4)),"")</f>
        <v>2</v>
      </c>
      <c r="AC4516" s="1">
        <f>IF(Table2[[#This Row],[Event]]="Penalty",Table2[[#This Row],[number]],IF(Table2[[#This Row],[Event]]="Time-Out",401,""))</f>
        <v>212</v>
      </c>
      <c r="AD4516" s="1">
        <f>ROW(A4515)</f>
        <v>4515</v>
      </c>
      <c r="AE4516" s="1">
        <f>COUNTIFS(Table2[GameID],Table2[[#This Row],[GameID]],Table2[Column1],"&lt;="&amp;Table2[[#This Row],[Column1]])-1</f>
        <v>3</v>
      </c>
    </row>
    <row r="4517" spans="1:31" x14ac:dyDescent="0.45">
      <c r="A4517" t="s">
        <v>448</v>
      </c>
      <c r="B4517" t="str">
        <f>_xlfn.TEXTBEFORE(Table2[[#This Row],[Kamp]]," - ")</f>
        <v>Sunds Seahawks</v>
      </c>
      <c r="C4517" t="str">
        <f>_xlfn.TEXTAFTER(Table2[[#This Row],[Kamp]],"- ")</f>
        <v>Benløse IF</v>
      </c>
      <c r="D4517">
        <v>45389</v>
      </c>
      <c r="E4517">
        <v>83649</v>
      </c>
      <c r="F4517">
        <v>20232024</v>
      </c>
      <c r="G4517" t="s">
        <v>453</v>
      </c>
      <c r="H4517" t="s">
        <v>658</v>
      </c>
      <c r="I4517" t="s">
        <v>677</v>
      </c>
      <c r="J4517">
        <v>2</v>
      </c>
      <c r="K4517">
        <v>31137</v>
      </c>
      <c r="L4517">
        <v>1</v>
      </c>
      <c r="M4517" t="s">
        <v>630</v>
      </c>
      <c r="N4517" t="s">
        <v>466</v>
      </c>
      <c r="O4517" t="s">
        <v>634</v>
      </c>
      <c r="P4517">
        <v>23</v>
      </c>
      <c r="Q4517" t="s">
        <v>634</v>
      </c>
      <c r="R4517">
        <f>SUMIFS(Table2[number],Table2[Event],"Goal",Table2[H/U],"HOME",Table2[GameID],Table2[[#This Row],[GameID]],Table2[GameTime],"&lt;="&amp;Table2[[#This Row],[GameTime]])</f>
        <v>1</v>
      </c>
      <c r="S4517">
        <f>SUMIFS(Table2[number],Table2[Event],"Goal",Table2[H/U],"AWAY",Table2[GameID],Table2[[#This Row],[GameID]],Table2[GameTime],"&lt;="&amp;Table2[[#This Row],[GameTime]])</f>
        <v>3</v>
      </c>
      <c r="T4517" t="str">
        <f>IF(Table2[[#This Row],[Event]]="Goal",Table2[[#This Row],[Hscore]]&amp;"-"&amp;Table2[[#This Row],[Uscore]],"")</f>
        <v>1-3</v>
      </c>
      <c r="U4517">
        <v>2026</v>
      </c>
      <c r="V4517" s="1">
        <f>Table2[[#This Row],[GameTime]]-(Table2[[#This Row],[period]]-1)*1200</f>
        <v>826</v>
      </c>
      <c r="W4517" s="1">
        <f>ROUNDDOWN(Table2[[#This Row],[Time]]/60,0)</f>
        <v>13</v>
      </c>
      <c r="X4517" s="1">
        <f>ROUNDDOWN((Table2[[#This Row],[Time]]/60-Table2[[#This Row],[Time2]])*60,0)</f>
        <v>46</v>
      </c>
      <c r="Y4517" s="1">
        <f>IF(Table2[[#This Row],[Time2]]&lt;10,0&amp;Table2[[#This Row],[Time2]],Table2[[#This Row],[Time2]])</f>
        <v>13</v>
      </c>
      <c r="Z4517" s="1">
        <f>IF(Table2[[#This Row],[Time3]]&lt;10,0&amp;Table2[[#This Row],[Time3]],Table2[[#This Row],[Time3]])</f>
        <v>46</v>
      </c>
      <c r="AA4517" s="2" t="str">
        <f>Table2[[#This Row],[Time4]]&amp;":"&amp;Table2[[#This Row],[Time5]]</f>
        <v>13:46</v>
      </c>
      <c r="AB4517" s="1" t="str" cm="1">
        <f t="array" ref="AB4517">IFERROR(IF(Table2[[#This Row],[code]]="","",_xlfn.IFS(AND(Table2[[#This Row],[code]]&lt;400,Table2[[#This Row],[code]]&lt;&gt;""),2,Table2[[#This Row],[code]]&gt;500,4)),"")</f>
        <v/>
      </c>
      <c r="AC4517" s="1" t="str">
        <f>IF(Table2[[#This Row],[Event]]="Penalty",Table2[[#This Row],[number]],IF(Table2[[#This Row],[Event]]="Time-Out",401,""))</f>
        <v/>
      </c>
      <c r="AD4517" s="1">
        <f>ROW(A4516)</f>
        <v>4516</v>
      </c>
      <c r="AE4517" s="1">
        <f>COUNTIFS(Table2[GameID],Table2[[#This Row],[GameID]],Table2[Column1],"&lt;="&amp;Table2[[#This Row],[Column1]])-1</f>
        <v>4</v>
      </c>
    </row>
    <row r="4518" spans="1:31" x14ac:dyDescent="0.45">
      <c r="A4518" t="s">
        <v>448</v>
      </c>
      <c r="B4518" t="str">
        <f>_xlfn.TEXTBEFORE(Table2[[#This Row],[Kamp]]," - ")</f>
        <v>Sunds Seahawks</v>
      </c>
      <c r="C4518" t="str">
        <f>_xlfn.TEXTAFTER(Table2[[#This Row],[Kamp]],"- ")</f>
        <v>Benløse IF</v>
      </c>
      <c r="D4518">
        <v>45389</v>
      </c>
      <c r="E4518">
        <v>83649</v>
      </c>
      <c r="F4518">
        <v>20232024</v>
      </c>
      <c r="G4518" t="s">
        <v>453</v>
      </c>
      <c r="H4518" t="s">
        <v>658</v>
      </c>
      <c r="I4518" t="s">
        <v>677</v>
      </c>
      <c r="J4518">
        <v>2</v>
      </c>
      <c r="K4518">
        <v>31137</v>
      </c>
      <c r="L4518">
        <v>207</v>
      </c>
      <c r="M4518" t="s">
        <v>631</v>
      </c>
      <c r="N4518" t="s">
        <v>679</v>
      </c>
      <c r="O4518" t="s">
        <v>634</v>
      </c>
      <c r="P4518">
        <v>56</v>
      </c>
      <c r="Q4518" t="s">
        <v>634</v>
      </c>
      <c r="R4518">
        <f>SUMIFS(Table2[number],Table2[Event],"Goal",Table2[H/U],"HOME",Table2[GameID],Table2[[#This Row],[GameID]],Table2[GameTime],"&lt;="&amp;Table2[[#This Row],[GameTime]])</f>
        <v>1</v>
      </c>
      <c r="S4518">
        <f>SUMIFS(Table2[number],Table2[Event],"Goal",Table2[H/U],"AWAY",Table2[GameID],Table2[[#This Row],[GameID]],Table2[GameTime],"&lt;="&amp;Table2[[#This Row],[GameTime]])</f>
        <v>3</v>
      </c>
      <c r="T4518" t="str">
        <f>IF(Table2[[#This Row],[Event]]="Goal",Table2[[#This Row],[Hscore]]&amp;"-"&amp;Table2[[#This Row],[Uscore]],"")</f>
        <v/>
      </c>
      <c r="U4518">
        <v>2174</v>
      </c>
      <c r="V4518" s="1">
        <f>Table2[[#This Row],[GameTime]]-(Table2[[#This Row],[period]]-1)*1200</f>
        <v>974</v>
      </c>
      <c r="W4518" s="1">
        <f>ROUNDDOWN(Table2[[#This Row],[Time]]/60,0)</f>
        <v>16</v>
      </c>
      <c r="X4518" s="1">
        <f>ROUNDDOWN((Table2[[#This Row],[Time]]/60-Table2[[#This Row],[Time2]])*60,0)</f>
        <v>14</v>
      </c>
      <c r="Y4518" s="1">
        <f>IF(Table2[[#This Row],[Time2]]&lt;10,0&amp;Table2[[#This Row],[Time2]],Table2[[#This Row],[Time2]])</f>
        <v>16</v>
      </c>
      <c r="Z4518" s="1">
        <f>IF(Table2[[#This Row],[Time3]]&lt;10,0&amp;Table2[[#This Row],[Time3]],Table2[[#This Row],[Time3]])</f>
        <v>14</v>
      </c>
      <c r="AA4518" s="2" t="str">
        <f>Table2[[#This Row],[Time4]]&amp;":"&amp;Table2[[#This Row],[Time5]]</f>
        <v>16:14</v>
      </c>
      <c r="AB4518" s="1" cm="1">
        <f t="array" ref="AB4518">IFERROR(IF(Table2[[#This Row],[code]]="","",_xlfn.IFS(AND(Table2[[#This Row],[code]]&lt;400,Table2[[#This Row],[code]]&lt;&gt;""),2,Table2[[#This Row],[code]]&gt;500,4)),"")</f>
        <v>2</v>
      </c>
      <c r="AC4518" s="1">
        <f>IF(Table2[[#This Row],[Event]]="Penalty",Table2[[#This Row],[number]],IF(Table2[[#This Row],[Event]]="Time-Out",401,""))</f>
        <v>207</v>
      </c>
      <c r="AD4518" s="1">
        <f>ROW(A4517)</f>
        <v>4517</v>
      </c>
      <c r="AE4518" s="1">
        <f>COUNTIFS(Table2[GameID],Table2[[#This Row],[GameID]],Table2[Column1],"&lt;="&amp;Table2[[#This Row],[Column1]])-1</f>
        <v>5</v>
      </c>
    </row>
    <row r="4519" spans="1:31" x14ac:dyDescent="0.45">
      <c r="A4519" t="s">
        <v>448</v>
      </c>
      <c r="B4519" t="str">
        <f>_xlfn.TEXTBEFORE(Table2[[#This Row],[Kamp]]," - ")</f>
        <v>Sunds Seahawks</v>
      </c>
      <c r="C4519" t="str">
        <f>_xlfn.TEXTAFTER(Table2[[#This Row],[Kamp]],"- ")</f>
        <v>Benløse IF</v>
      </c>
      <c r="D4519">
        <v>45389</v>
      </c>
      <c r="E4519">
        <v>83649</v>
      </c>
      <c r="F4519">
        <v>20232024</v>
      </c>
      <c r="G4519" t="s">
        <v>453</v>
      </c>
      <c r="H4519" t="s">
        <v>658</v>
      </c>
      <c r="I4519" t="s">
        <v>677</v>
      </c>
      <c r="J4519">
        <v>3</v>
      </c>
      <c r="K4519">
        <v>31137</v>
      </c>
      <c r="L4519">
        <v>1</v>
      </c>
      <c r="M4519" t="s">
        <v>630</v>
      </c>
      <c r="N4519" t="s">
        <v>192</v>
      </c>
      <c r="O4519" t="s">
        <v>469</v>
      </c>
      <c r="P4519">
        <v>32</v>
      </c>
      <c r="Q4519">
        <v>88</v>
      </c>
      <c r="R4519">
        <f>SUMIFS(Table2[number],Table2[Event],"Goal",Table2[H/U],"HOME",Table2[GameID],Table2[[#This Row],[GameID]],Table2[GameTime],"&lt;="&amp;Table2[[#This Row],[GameTime]])</f>
        <v>1</v>
      </c>
      <c r="S4519">
        <f>SUMIFS(Table2[number],Table2[Event],"Goal",Table2[H/U],"AWAY",Table2[GameID],Table2[[#This Row],[GameID]],Table2[GameTime],"&lt;="&amp;Table2[[#This Row],[GameTime]])</f>
        <v>4</v>
      </c>
      <c r="T4519" t="str">
        <f>IF(Table2[[#This Row],[Event]]="Goal",Table2[[#This Row],[Hscore]]&amp;"-"&amp;Table2[[#This Row],[Uscore]],"")</f>
        <v>1-4</v>
      </c>
      <c r="U4519">
        <v>2534</v>
      </c>
      <c r="V4519" s="1">
        <f>Table2[[#This Row],[GameTime]]-(Table2[[#This Row],[period]]-1)*1200</f>
        <v>134</v>
      </c>
      <c r="W4519" s="1">
        <f>ROUNDDOWN(Table2[[#This Row],[Time]]/60,0)</f>
        <v>2</v>
      </c>
      <c r="X4519" s="1">
        <f>ROUNDDOWN((Table2[[#This Row],[Time]]/60-Table2[[#This Row],[Time2]])*60,0)</f>
        <v>14</v>
      </c>
      <c r="Y4519" s="1" t="str">
        <f>IF(Table2[[#This Row],[Time2]]&lt;10,0&amp;Table2[[#This Row],[Time2]],Table2[[#This Row],[Time2]])</f>
        <v>02</v>
      </c>
      <c r="Z4519" s="1">
        <f>IF(Table2[[#This Row],[Time3]]&lt;10,0&amp;Table2[[#This Row],[Time3]],Table2[[#This Row],[Time3]])</f>
        <v>14</v>
      </c>
      <c r="AA4519" s="2" t="str">
        <f>Table2[[#This Row],[Time4]]&amp;":"&amp;Table2[[#This Row],[Time5]]</f>
        <v>02:14</v>
      </c>
      <c r="AB4519" s="1" t="str" cm="1">
        <f t="array" ref="AB4519">IFERROR(IF(Table2[[#This Row],[code]]="","",_xlfn.IFS(AND(Table2[[#This Row],[code]]&lt;400,Table2[[#This Row],[code]]&lt;&gt;""),2,Table2[[#This Row],[code]]&gt;500,4)),"")</f>
        <v/>
      </c>
      <c r="AC4519" s="1" t="str">
        <f>IF(Table2[[#This Row],[Event]]="Penalty",Table2[[#This Row],[number]],IF(Table2[[#This Row],[Event]]="Time-Out",401,""))</f>
        <v/>
      </c>
      <c r="AD4519" s="1">
        <f>ROW(A4518)</f>
        <v>4518</v>
      </c>
      <c r="AE4519" s="1">
        <f>COUNTIFS(Table2[GameID],Table2[[#This Row],[GameID]],Table2[Column1],"&lt;="&amp;Table2[[#This Row],[Column1]])-1</f>
        <v>6</v>
      </c>
    </row>
    <row r="4520" spans="1:31" x14ac:dyDescent="0.45">
      <c r="A4520" t="s">
        <v>448</v>
      </c>
      <c r="B4520" t="str">
        <f>_xlfn.TEXTBEFORE(Table2[[#This Row],[Kamp]]," - ")</f>
        <v>Sunds Seahawks</v>
      </c>
      <c r="C4520" t="str">
        <f>_xlfn.TEXTAFTER(Table2[[#This Row],[Kamp]],"- ")</f>
        <v>Benløse IF</v>
      </c>
      <c r="D4520">
        <v>45389</v>
      </c>
      <c r="E4520">
        <v>83649</v>
      </c>
      <c r="F4520">
        <v>20232024</v>
      </c>
      <c r="G4520" t="s">
        <v>453</v>
      </c>
      <c r="H4520" t="s">
        <v>668</v>
      </c>
      <c r="I4520" t="s">
        <v>678</v>
      </c>
      <c r="J4520">
        <v>3</v>
      </c>
      <c r="K4520">
        <v>31144</v>
      </c>
      <c r="L4520">
        <v>0</v>
      </c>
      <c r="M4520" t="s">
        <v>631</v>
      </c>
      <c r="N4520" t="s">
        <v>228</v>
      </c>
      <c r="O4520" t="s">
        <v>634</v>
      </c>
      <c r="P4520">
        <v>77</v>
      </c>
      <c r="Q4520" t="s">
        <v>634</v>
      </c>
      <c r="R4520">
        <f>SUMIFS(Table2[number],Table2[Event],"Goal",Table2[H/U],"HOME",Table2[GameID],Table2[[#This Row],[GameID]],Table2[GameTime],"&lt;="&amp;Table2[[#This Row],[GameTime]])</f>
        <v>1</v>
      </c>
      <c r="S4520">
        <f>SUMIFS(Table2[number],Table2[Event],"Goal",Table2[H/U],"AWAY",Table2[GameID],Table2[[#This Row],[GameID]],Table2[GameTime],"&lt;="&amp;Table2[[#This Row],[GameTime]])</f>
        <v>4</v>
      </c>
      <c r="T4520" t="str">
        <f>IF(Table2[[#This Row],[Event]]="Goal",Table2[[#This Row],[Hscore]]&amp;"-"&amp;Table2[[#This Row],[Uscore]],"")</f>
        <v/>
      </c>
      <c r="U4520">
        <v>2587</v>
      </c>
      <c r="V4520" s="1">
        <f>Table2[[#This Row],[GameTime]]-(Table2[[#This Row],[period]]-1)*1200</f>
        <v>187</v>
      </c>
      <c r="W4520" s="1">
        <f>ROUNDDOWN(Table2[[#This Row],[Time]]/60,0)</f>
        <v>3</v>
      </c>
      <c r="X4520" s="1">
        <f>ROUNDDOWN((Table2[[#This Row],[Time]]/60-Table2[[#This Row],[Time2]])*60,0)</f>
        <v>7</v>
      </c>
      <c r="Y4520" s="1" t="str">
        <f>IF(Table2[[#This Row],[Time2]]&lt;10,0&amp;Table2[[#This Row],[Time2]],Table2[[#This Row],[Time2]])</f>
        <v>03</v>
      </c>
      <c r="Z4520" s="1" t="str">
        <f>IF(Table2[[#This Row],[Time3]]&lt;10,0&amp;Table2[[#This Row],[Time3]],Table2[[#This Row],[Time3]])</f>
        <v>07</v>
      </c>
      <c r="AA4520" s="2" t="str">
        <f>Table2[[#This Row],[Time4]]&amp;":"&amp;Table2[[#This Row],[Time5]]</f>
        <v>03:07</v>
      </c>
      <c r="AB4520" s="1" cm="1">
        <f t="array" ref="AB4520">IFERROR(IF(Table2[[#This Row],[code]]="","",_xlfn.IFS(AND(Table2[[#This Row],[code]]&lt;400,Table2[[#This Row],[code]]&lt;&gt;""),2,Table2[[#This Row],[code]]&gt;500,4)),"")</f>
        <v>2</v>
      </c>
      <c r="AC4520" s="1">
        <f>IF(Table2[[#This Row],[Event]]="Penalty",Table2[[#This Row],[number]],IF(Table2[[#This Row],[Event]]="Time-Out",401,""))</f>
        <v>0</v>
      </c>
      <c r="AD4520" s="1">
        <f>ROW(A4519)</f>
        <v>4519</v>
      </c>
      <c r="AE4520" s="1">
        <f>COUNTIFS(Table2[GameID],Table2[[#This Row],[GameID]],Table2[Column1],"&lt;="&amp;Table2[[#This Row],[Column1]])-1</f>
        <v>7</v>
      </c>
    </row>
    <row r="4521" spans="1:31" x14ac:dyDescent="0.45">
      <c r="A4521" t="s">
        <v>448</v>
      </c>
      <c r="B4521" t="str">
        <f>_xlfn.TEXTBEFORE(Table2[[#This Row],[Kamp]]," - ")</f>
        <v>Sunds Seahawks</v>
      </c>
      <c r="C4521" t="str">
        <f>_xlfn.TEXTAFTER(Table2[[#This Row],[Kamp]],"- ")</f>
        <v>Benløse IF</v>
      </c>
      <c r="D4521">
        <v>45389</v>
      </c>
      <c r="E4521">
        <v>83649</v>
      </c>
      <c r="F4521">
        <v>20232024</v>
      </c>
      <c r="G4521" t="s">
        <v>453</v>
      </c>
      <c r="H4521" t="s">
        <v>668</v>
      </c>
      <c r="I4521" t="s">
        <v>678</v>
      </c>
      <c r="J4521">
        <v>3</v>
      </c>
      <c r="K4521">
        <v>31144</v>
      </c>
      <c r="L4521">
        <v>1</v>
      </c>
      <c r="M4521" t="s">
        <v>630</v>
      </c>
      <c r="N4521" t="s">
        <v>219</v>
      </c>
      <c r="O4521" t="s">
        <v>213</v>
      </c>
      <c r="P4521">
        <v>23</v>
      </c>
      <c r="Q4521">
        <v>5</v>
      </c>
      <c r="R4521">
        <f>SUMIFS(Table2[number],Table2[Event],"Goal",Table2[H/U],"HOME",Table2[GameID],Table2[[#This Row],[GameID]],Table2[GameTime],"&lt;="&amp;Table2[[#This Row],[GameTime]])</f>
        <v>2</v>
      </c>
      <c r="S4521">
        <f>SUMIFS(Table2[number],Table2[Event],"Goal",Table2[H/U],"AWAY",Table2[GameID],Table2[[#This Row],[GameID]],Table2[GameTime],"&lt;="&amp;Table2[[#This Row],[GameTime]])</f>
        <v>4</v>
      </c>
      <c r="T4521" t="str">
        <f>IF(Table2[[#This Row],[Event]]="Goal",Table2[[#This Row],[Hscore]]&amp;"-"&amp;Table2[[#This Row],[Uscore]],"")</f>
        <v>2-4</v>
      </c>
      <c r="U4521">
        <v>2748</v>
      </c>
      <c r="V4521" s="1">
        <f>Table2[[#This Row],[GameTime]]-(Table2[[#This Row],[period]]-1)*1200</f>
        <v>348</v>
      </c>
      <c r="W4521" s="1">
        <f>ROUNDDOWN(Table2[[#This Row],[Time]]/60,0)</f>
        <v>5</v>
      </c>
      <c r="X4521" s="1">
        <f>ROUNDDOWN((Table2[[#This Row],[Time]]/60-Table2[[#This Row],[Time2]])*60,0)</f>
        <v>48</v>
      </c>
      <c r="Y4521" s="1" t="str">
        <f>IF(Table2[[#This Row],[Time2]]&lt;10,0&amp;Table2[[#This Row],[Time2]],Table2[[#This Row],[Time2]])</f>
        <v>05</v>
      </c>
      <c r="Z4521" s="1">
        <f>IF(Table2[[#This Row],[Time3]]&lt;10,0&amp;Table2[[#This Row],[Time3]],Table2[[#This Row],[Time3]])</f>
        <v>48</v>
      </c>
      <c r="AA4521" s="2" t="str">
        <f>Table2[[#This Row],[Time4]]&amp;":"&amp;Table2[[#This Row],[Time5]]</f>
        <v>05:48</v>
      </c>
      <c r="AB4521" s="1" t="str" cm="1">
        <f t="array" ref="AB4521">IFERROR(IF(Table2[[#This Row],[code]]="","",_xlfn.IFS(AND(Table2[[#This Row],[code]]&lt;400,Table2[[#This Row],[code]]&lt;&gt;""),2,Table2[[#This Row],[code]]&gt;500,4)),"")</f>
        <v/>
      </c>
      <c r="AC4521" s="1" t="str">
        <f>IF(Table2[[#This Row],[Event]]="Penalty",Table2[[#This Row],[number]],IF(Table2[[#This Row],[Event]]="Time-Out",401,""))</f>
        <v/>
      </c>
      <c r="AD4521" s="1">
        <f>ROW(A4520)</f>
        <v>4520</v>
      </c>
      <c r="AE4521" s="1">
        <f>COUNTIFS(Table2[GameID],Table2[[#This Row],[GameID]],Table2[Column1],"&lt;="&amp;Table2[[#This Row],[Column1]])-1</f>
        <v>8</v>
      </c>
    </row>
    <row r="4522" spans="1:31" x14ac:dyDescent="0.45">
      <c r="A4522" t="s">
        <v>448</v>
      </c>
      <c r="B4522" t="str">
        <f>_xlfn.TEXTBEFORE(Table2[[#This Row],[Kamp]]," - ")</f>
        <v>Sunds Seahawks</v>
      </c>
      <c r="C4522" t="str">
        <f>_xlfn.TEXTAFTER(Table2[[#This Row],[Kamp]],"- ")</f>
        <v>Benløse IF</v>
      </c>
      <c r="D4522">
        <v>45389</v>
      </c>
      <c r="E4522">
        <v>83649</v>
      </c>
      <c r="F4522">
        <v>20232024</v>
      </c>
      <c r="G4522" t="s">
        <v>453</v>
      </c>
      <c r="H4522" t="s">
        <v>668</v>
      </c>
      <c r="I4522" t="s">
        <v>678</v>
      </c>
      <c r="J4522">
        <v>3</v>
      </c>
      <c r="K4522">
        <v>31144</v>
      </c>
      <c r="L4522">
        <v>1</v>
      </c>
      <c r="M4522" t="s">
        <v>630</v>
      </c>
      <c r="N4522" t="s">
        <v>228</v>
      </c>
      <c r="O4522" t="s">
        <v>212</v>
      </c>
      <c r="P4522">
        <v>77</v>
      </c>
      <c r="Q4522">
        <v>1</v>
      </c>
      <c r="R4522">
        <f>SUMIFS(Table2[number],Table2[Event],"Goal",Table2[H/U],"HOME",Table2[GameID],Table2[[#This Row],[GameID]],Table2[GameTime],"&lt;="&amp;Table2[[#This Row],[GameTime]])</f>
        <v>3</v>
      </c>
      <c r="S4522">
        <f>SUMIFS(Table2[number],Table2[Event],"Goal",Table2[H/U],"AWAY",Table2[GameID],Table2[[#This Row],[GameID]],Table2[GameTime],"&lt;="&amp;Table2[[#This Row],[GameTime]])</f>
        <v>4</v>
      </c>
      <c r="T4522" t="str">
        <f>IF(Table2[[#This Row],[Event]]="Goal",Table2[[#This Row],[Hscore]]&amp;"-"&amp;Table2[[#This Row],[Uscore]],"")</f>
        <v>3-4</v>
      </c>
      <c r="U4522">
        <v>2823</v>
      </c>
      <c r="V4522" s="1">
        <f>Table2[[#This Row],[GameTime]]-(Table2[[#This Row],[period]]-1)*1200</f>
        <v>423</v>
      </c>
      <c r="W4522" s="1">
        <f>ROUNDDOWN(Table2[[#This Row],[Time]]/60,0)</f>
        <v>7</v>
      </c>
      <c r="X4522" s="1">
        <f>ROUNDDOWN((Table2[[#This Row],[Time]]/60-Table2[[#This Row],[Time2]])*60,0)</f>
        <v>2</v>
      </c>
      <c r="Y4522" s="1" t="str">
        <f>IF(Table2[[#This Row],[Time2]]&lt;10,0&amp;Table2[[#This Row],[Time2]],Table2[[#This Row],[Time2]])</f>
        <v>07</v>
      </c>
      <c r="Z4522" s="1" t="str">
        <f>IF(Table2[[#This Row],[Time3]]&lt;10,0&amp;Table2[[#This Row],[Time3]],Table2[[#This Row],[Time3]])</f>
        <v>02</v>
      </c>
      <c r="AA4522" s="2" t="str">
        <f>Table2[[#This Row],[Time4]]&amp;":"&amp;Table2[[#This Row],[Time5]]</f>
        <v>07:02</v>
      </c>
      <c r="AB4522" s="1" t="str" cm="1">
        <f t="array" ref="AB4522">IFERROR(IF(Table2[[#This Row],[code]]="","",_xlfn.IFS(AND(Table2[[#This Row],[code]]&lt;400,Table2[[#This Row],[code]]&lt;&gt;""),2,Table2[[#This Row],[code]]&gt;500,4)),"")</f>
        <v/>
      </c>
      <c r="AC4522" s="1" t="str">
        <f>IF(Table2[[#This Row],[Event]]="Penalty",Table2[[#This Row],[number]],IF(Table2[[#This Row],[Event]]="Time-Out",401,""))</f>
        <v/>
      </c>
      <c r="AD4522" s="1">
        <f>ROW(A4521)</f>
        <v>4521</v>
      </c>
      <c r="AE4522" s="1">
        <f>COUNTIFS(Table2[GameID],Table2[[#This Row],[GameID]],Table2[Column1],"&lt;="&amp;Table2[[#This Row],[Column1]])-1</f>
        <v>9</v>
      </c>
    </row>
    <row r="4523" spans="1:31" x14ac:dyDescent="0.45">
      <c r="A4523" t="s">
        <v>448</v>
      </c>
      <c r="B4523" t="str">
        <f>_xlfn.TEXTBEFORE(Table2[[#This Row],[Kamp]]," - ")</f>
        <v>Sunds Seahawks</v>
      </c>
      <c r="C4523" t="str">
        <f>_xlfn.TEXTAFTER(Table2[[#This Row],[Kamp]],"- ")</f>
        <v>Benløse IF</v>
      </c>
      <c r="D4523">
        <v>45389</v>
      </c>
      <c r="E4523">
        <v>83649</v>
      </c>
      <c r="F4523">
        <v>20232024</v>
      </c>
      <c r="G4523" t="s">
        <v>453</v>
      </c>
      <c r="H4523" t="s">
        <v>668</v>
      </c>
      <c r="I4523" t="s">
        <v>678</v>
      </c>
      <c r="J4523">
        <v>3</v>
      </c>
      <c r="K4523">
        <v>31144</v>
      </c>
      <c r="L4523">
        <v>0</v>
      </c>
      <c r="M4523" t="s">
        <v>633</v>
      </c>
      <c r="N4523" t="s">
        <v>634</v>
      </c>
      <c r="O4523" t="s">
        <v>634</v>
      </c>
      <c r="P4523" t="s">
        <v>634</v>
      </c>
      <c r="Q4523" t="s">
        <v>634</v>
      </c>
      <c r="R4523">
        <f>SUMIFS(Table2[number],Table2[Event],"Goal",Table2[H/U],"HOME",Table2[GameID],Table2[[#This Row],[GameID]],Table2[GameTime],"&lt;="&amp;Table2[[#This Row],[GameTime]])</f>
        <v>3</v>
      </c>
      <c r="S4523">
        <f>SUMIFS(Table2[number],Table2[Event],"Goal",Table2[H/U],"AWAY",Table2[GameID],Table2[[#This Row],[GameID]],Table2[GameTime],"&lt;="&amp;Table2[[#This Row],[GameTime]])</f>
        <v>4</v>
      </c>
      <c r="T4523" t="str">
        <f>IF(Table2[[#This Row],[Event]]="Goal",Table2[[#This Row],[Hscore]]&amp;"-"&amp;Table2[[#This Row],[Uscore]],"")</f>
        <v/>
      </c>
      <c r="U4523">
        <v>3465</v>
      </c>
      <c r="V4523" s="1">
        <f>Table2[[#This Row],[GameTime]]-(Table2[[#This Row],[period]]-1)*1200</f>
        <v>1065</v>
      </c>
      <c r="W4523" s="1">
        <f>ROUNDDOWN(Table2[[#This Row],[Time]]/60,0)</f>
        <v>17</v>
      </c>
      <c r="X4523" s="1">
        <f>ROUNDDOWN((Table2[[#This Row],[Time]]/60-Table2[[#This Row],[Time2]])*60,0)</f>
        <v>45</v>
      </c>
      <c r="Y4523" s="1">
        <f>IF(Table2[[#This Row],[Time2]]&lt;10,0&amp;Table2[[#This Row],[Time2]],Table2[[#This Row],[Time2]])</f>
        <v>17</v>
      </c>
      <c r="Z4523" s="1">
        <f>IF(Table2[[#This Row],[Time3]]&lt;10,0&amp;Table2[[#This Row],[Time3]],Table2[[#This Row],[Time3]])</f>
        <v>45</v>
      </c>
      <c r="AA4523" s="2" t="str">
        <f>Table2[[#This Row],[Time4]]&amp;":"&amp;Table2[[#This Row],[Time5]]</f>
        <v>17:45</v>
      </c>
      <c r="AB4523" s="1" t="str" cm="1">
        <f t="array" ref="AB4523">IFERROR(IF(Table2[[#This Row],[code]]="","",_xlfn.IFS(AND(Table2[[#This Row],[code]]&lt;400,Table2[[#This Row],[code]]&lt;&gt;""),2,Table2[[#This Row],[code]]&gt;500,4)),"")</f>
        <v/>
      </c>
      <c r="AC4523" s="1">
        <f>IF(Table2[[#This Row],[Event]]="Penalty",Table2[[#This Row],[number]],IF(Table2[[#This Row],[Event]]="Time-Out",401,""))</f>
        <v>401</v>
      </c>
      <c r="AD4523" s="1">
        <f>ROW(A4522)</f>
        <v>4522</v>
      </c>
      <c r="AE4523" s="1">
        <f>COUNTIFS(Table2[GameID],Table2[[#This Row],[GameID]],Table2[Column1],"&lt;="&amp;Table2[[#This Row],[Column1]])-1</f>
        <v>10</v>
      </c>
    </row>
    <row r="4524" spans="1:31" x14ac:dyDescent="0.45">
      <c r="A4524" t="s">
        <v>448</v>
      </c>
      <c r="B4524" t="str">
        <f>_xlfn.TEXTBEFORE(Table2[[#This Row],[Kamp]]," - ")</f>
        <v>Sunds Seahawks</v>
      </c>
      <c r="C4524" t="str">
        <f>_xlfn.TEXTAFTER(Table2[[#This Row],[Kamp]],"- ")</f>
        <v>Benløse IF</v>
      </c>
      <c r="D4524">
        <v>45389</v>
      </c>
      <c r="E4524">
        <v>83649</v>
      </c>
      <c r="F4524">
        <v>20232024</v>
      </c>
      <c r="G4524" t="s">
        <v>453</v>
      </c>
      <c r="H4524" t="s">
        <v>658</v>
      </c>
      <c r="I4524" t="s">
        <v>677</v>
      </c>
      <c r="J4524">
        <v>3</v>
      </c>
      <c r="K4524">
        <v>31137</v>
      </c>
      <c r="L4524">
        <v>1</v>
      </c>
      <c r="M4524" t="s">
        <v>630</v>
      </c>
      <c r="N4524" t="s">
        <v>466</v>
      </c>
      <c r="O4524" t="s">
        <v>634</v>
      </c>
      <c r="P4524">
        <v>23</v>
      </c>
      <c r="Q4524" t="s">
        <v>634</v>
      </c>
      <c r="R4524">
        <f>SUMIFS(Table2[number],Table2[Event],"Goal",Table2[H/U],"HOME",Table2[GameID],Table2[[#This Row],[GameID]],Table2[GameTime],"&lt;="&amp;Table2[[#This Row],[GameTime]])</f>
        <v>3</v>
      </c>
      <c r="S4524">
        <f>SUMIFS(Table2[number],Table2[Event],"Goal",Table2[H/U],"AWAY",Table2[GameID],Table2[[#This Row],[GameID]],Table2[GameTime],"&lt;="&amp;Table2[[#This Row],[GameTime]])</f>
        <v>5</v>
      </c>
      <c r="T4524" t="str">
        <f>IF(Table2[[#This Row],[Event]]="Goal",Table2[[#This Row],[Hscore]]&amp;"-"&amp;Table2[[#This Row],[Uscore]],"")</f>
        <v>3-5</v>
      </c>
      <c r="U4524">
        <v>3490</v>
      </c>
      <c r="V4524" s="1">
        <f>Table2[[#This Row],[GameTime]]-(Table2[[#This Row],[period]]-1)*1200</f>
        <v>1090</v>
      </c>
      <c r="W4524" s="1">
        <f>ROUNDDOWN(Table2[[#This Row],[Time]]/60,0)</f>
        <v>18</v>
      </c>
      <c r="X4524" s="1">
        <f>ROUNDDOWN((Table2[[#This Row],[Time]]/60-Table2[[#This Row],[Time2]])*60,0)</f>
        <v>10</v>
      </c>
      <c r="Y4524" s="1">
        <f>IF(Table2[[#This Row],[Time2]]&lt;10,0&amp;Table2[[#This Row],[Time2]],Table2[[#This Row],[Time2]])</f>
        <v>18</v>
      </c>
      <c r="Z4524" s="1">
        <f>IF(Table2[[#This Row],[Time3]]&lt;10,0&amp;Table2[[#This Row],[Time3]],Table2[[#This Row],[Time3]])</f>
        <v>10</v>
      </c>
      <c r="AA4524" s="2" t="str">
        <f>Table2[[#This Row],[Time4]]&amp;":"&amp;Table2[[#This Row],[Time5]]</f>
        <v>18:10</v>
      </c>
      <c r="AB4524" s="1" t="str" cm="1">
        <f t="array" ref="AB4524">IFERROR(IF(Table2[[#This Row],[code]]="","",_xlfn.IFS(AND(Table2[[#This Row],[code]]&lt;400,Table2[[#This Row],[code]]&lt;&gt;""),2,Table2[[#This Row],[code]]&gt;500,4)),"")</f>
        <v/>
      </c>
      <c r="AC4524" s="1" t="str">
        <f>IF(Table2[[#This Row],[Event]]="Penalty",Table2[[#This Row],[number]],IF(Table2[[#This Row],[Event]]="Time-Out",401,""))</f>
        <v/>
      </c>
      <c r="AD4524" s="1">
        <f>ROW(A4523)</f>
        <v>4523</v>
      </c>
      <c r="AE4524" s="1">
        <f>COUNTIFS(Table2[GameID],Table2[[#This Row],[GameID]],Table2[Column1],"&lt;="&amp;Table2[[#This Row],[Column1]])-1</f>
        <v>11</v>
      </c>
    </row>
    <row r="4525" spans="1:31" x14ac:dyDescent="0.45">
      <c r="A4525" t="s">
        <v>448</v>
      </c>
      <c r="B4525" t="str">
        <f>_xlfn.TEXTBEFORE(Table2[[#This Row],[Kamp]]," - ")</f>
        <v>Sunds Seahawks</v>
      </c>
      <c r="C4525" t="str">
        <f>_xlfn.TEXTAFTER(Table2[[#This Row],[Kamp]],"- ")</f>
        <v>Benløse IF</v>
      </c>
      <c r="D4525">
        <v>45389</v>
      </c>
      <c r="E4525">
        <v>83649</v>
      </c>
      <c r="F4525">
        <v>20232024</v>
      </c>
      <c r="G4525" t="s">
        <v>453</v>
      </c>
      <c r="H4525" t="s">
        <v>658</v>
      </c>
      <c r="I4525" t="s">
        <v>677</v>
      </c>
      <c r="J4525">
        <v>3</v>
      </c>
      <c r="K4525">
        <v>31137</v>
      </c>
      <c r="L4525">
        <v>1</v>
      </c>
      <c r="M4525" t="s">
        <v>630</v>
      </c>
      <c r="N4525" t="s">
        <v>466</v>
      </c>
      <c r="O4525" t="s">
        <v>38</v>
      </c>
      <c r="P4525">
        <v>23</v>
      </c>
      <c r="Q4525">
        <v>98</v>
      </c>
      <c r="R4525">
        <f>SUMIFS(Table2[number],Table2[Event],"Goal",Table2[H/U],"HOME",Table2[GameID],Table2[[#This Row],[GameID]],Table2[GameTime],"&lt;="&amp;Table2[[#This Row],[GameTime]])</f>
        <v>3</v>
      </c>
      <c r="S4525">
        <f>SUMIFS(Table2[number],Table2[Event],"Goal",Table2[H/U],"AWAY",Table2[GameID],Table2[[#This Row],[GameID]],Table2[GameTime],"&lt;="&amp;Table2[[#This Row],[GameTime]])</f>
        <v>6</v>
      </c>
      <c r="T4525" t="str">
        <f>IF(Table2[[#This Row],[Event]]="Goal",Table2[[#This Row],[Hscore]]&amp;"-"&amp;Table2[[#This Row],[Uscore]],"")</f>
        <v>3-6</v>
      </c>
      <c r="U4525">
        <v>3569</v>
      </c>
      <c r="V4525" s="1">
        <f>Table2[[#This Row],[GameTime]]-(Table2[[#This Row],[period]]-1)*1200</f>
        <v>1169</v>
      </c>
      <c r="W4525" s="1">
        <f>ROUNDDOWN(Table2[[#This Row],[Time]]/60,0)</f>
        <v>19</v>
      </c>
      <c r="X4525" s="1">
        <f>ROUNDDOWN((Table2[[#This Row],[Time]]/60-Table2[[#This Row],[Time2]])*60,0)</f>
        <v>29</v>
      </c>
      <c r="Y4525" s="1">
        <f>IF(Table2[[#This Row],[Time2]]&lt;10,0&amp;Table2[[#This Row],[Time2]],Table2[[#This Row],[Time2]])</f>
        <v>19</v>
      </c>
      <c r="Z4525" s="1">
        <f>IF(Table2[[#This Row],[Time3]]&lt;10,0&amp;Table2[[#This Row],[Time3]],Table2[[#This Row],[Time3]])</f>
        <v>29</v>
      </c>
      <c r="AA4525" s="2" t="str">
        <f>Table2[[#This Row],[Time4]]&amp;":"&amp;Table2[[#This Row],[Time5]]</f>
        <v>19:29</v>
      </c>
      <c r="AB4525" s="1" t="str" cm="1">
        <f t="array" ref="AB4525">IFERROR(IF(Table2[[#This Row],[code]]="","",_xlfn.IFS(AND(Table2[[#This Row],[code]]&lt;400,Table2[[#This Row],[code]]&lt;&gt;""),2,Table2[[#This Row],[code]]&gt;500,4)),"")</f>
        <v/>
      </c>
      <c r="AC4525" s="1" t="str">
        <f>IF(Table2[[#This Row],[Event]]="Penalty",Table2[[#This Row],[number]],IF(Table2[[#This Row],[Event]]="Time-Out",401,""))</f>
        <v/>
      </c>
      <c r="AD4525" s="1">
        <f>ROW(A4524)</f>
        <v>4524</v>
      </c>
      <c r="AE4525" s="1">
        <f>COUNTIFS(Table2[GameID],Table2[[#This Row],[GameID]],Table2[Column1],"&lt;="&amp;Table2[[#This Row],[Column1]])-1</f>
        <v>12</v>
      </c>
    </row>
    <row r="4526" spans="1:31" x14ac:dyDescent="0.45">
      <c r="A4526" t="s">
        <v>304</v>
      </c>
      <c r="B4526" t="str">
        <f>_xlfn.TEXTBEFORE(Table2[[#This Row],[Kamp]]," - ")</f>
        <v>Aab</v>
      </c>
      <c r="C4526" t="str">
        <f>_xlfn.TEXTAFTER(Table2[[#This Row],[Kamp]],"- ")</f>
        <v>Blackhawks</v>
      </c>
      <c r="D4526">
        <v>45389</v>
      </c>
      <c r="E4526">
        <v>83650</v>
      </c>
      <c r="F4526">
        <v>20232024</v>
      </c>
      <c r="G4526" t="s">
        <v>453</v>
      </c>
      <c r="H4526" t="s">
        <v>669</v>
      </c>
      <c r="I4526" t="s">
        <v>678</v>
      </c>
      <c r="J4526">
        <v>1</v>
      </c>
      <c r="K4526">
        <v>31146</v>
      </c>
      <c r="L4526">
        <v>1</v>
      </c>
      <c r="M4526" t="s">
        <v>630</v>
      </c>
      <c r="N4526" t="s">
        <v>133</v>
      </c>
      <c r="O4526" t="s">
        <v>132</v>
      </c>
      <c r="P4526">
        <v>5</v>
      </c>
      <c r="Q4526">
        <v>4</v>
      </c>
      <c r="R4526">
        <f>SUMIFS(Table2[number],Table2[Event],"Goal",Table2[H/U],"HOME",Table2[GameID],Table2[[#This Row],[GameID]],Table2[GameTime],"&lt;="&amp;Table2[[#This Row],[GameTime]])</f>
        <v>1</v>
      </c>
      <c r="S4526">
        <f>SUMIFS(Table2[number],Table2[Event],"Goal",Table2[H/U],"AWAY",Table2[GameID],Table2[[#This Row],[GameID]],Table2[GameTime],"&lt;="&amp;Table2[[#This Row],[GameTime]])</f>
        <v>0</v>
      </c>
      <c r="T4526" t="str">
        <f>IF(Table2[[#This Row],[Event]]="Goal",Table2[[#This Row],[Hscore]]&amp;"-"&amp;Table2[[#This Row],[Uscore]],"")</f>
        <v>1-0</v>
      </c>
      <c r="U4526">
        <v>700</v>
      </c>
      <c r="V4526" s="1">
        <f>Table2[[#This Row],[GameTime]]-(Table2[[#This Row],[period]]-1)*1200</f>
        <v>700</v>
      </c>
      <c r="W4526" s="1">
        <f>ROUNDDOWN(Table2[[#This Row],[Time]]/60,0)</f>
        <v>11</v>
      </c>
      <c r="X4526" s="1">
        <f>ROUNDDOWN((Table2[[#This Row],[Time]]/60-Table2[[#This Row],[Time2]])*60,0)</f>
        <v>40</v>
      </c>
      <c r="Y4526" s="1">
        <f>IF(Table2[[#This Row],[Time2]]&lt;10,0&amp;Table2[[#This Row],[Time2]],Table2[[#This Row],[Time2]])</f>
        <v>11</v>
      </c>
      <c r="Z4526" s="1">
        <f>IF(Table2[[#This Row],[Time3]]&lt;10,0&amp;Table2[[#This Row],[Time3]],Table2[[#This Row],[Time3]])</f>
        <v>40</v>
      </c>
      <c r="AA4526" s="2" t="str">
        <f>Table2[[#This Row],[Time4]]&amp;":"&amp;Table2[[#This Row],[Time5]]</f>
        <v>11:40</v>
      </c>
      <c r="AB4526" s="1" t="str" cm="1">
        <f t="array" ref="AB4526">IFERROR(IF(Table2[[#This Row],[code]]="","",_xlfn.IFS(AND(Table2[[#This Row],[code]]&lt;400,Table2[[#This Row],[code]]&lt;&gt;""),2,Table2[[#This Row],[code]]&gt;500,4)),"")</f>
        <v/>
      </c>
      <c r="AC4526" s="1" t="str">
        <f>IF(Table2[[#This Row],[Event]]="Penalty",Table2[[#This Row],[number]],IF(Table2[[#This Row],[Event]]="Time-Out",401,""))</f>
        <v/>
      </c>
      <c r="AD4526" s="1">
        <f>ROW(A4525)</f>
        <v>4525</v>
      </c>
      <c r="AE4526" s="1">
        <f>COUNTIFS(Table2[GameID],Table2[[#This Row],[GameID]],Table2[Column1],"&lt;="&amp;Table2[[#This Row],[Column1]])-1</f>
        <v>0</v>
      </c>
    </row>
    <row r="4527" spans="1:31" x14ac:dyDescent="0.45">
      <c r="A4527" t="s">
        <v>304</v>
      </c>
      <c r="B4527" t="str">
        <f>_xlfn.TEXTBEFORE(Table2[[#This Row],[Kamp]]," - ")</f>
        <v>Aab</v>
      </c>
      <c r="C4527" t="str">
        <f>_xlfn.TEXTAFTER(Table2[[#This Row],[Kamp]],"- ")</f>
        <v>Blackhawks</v>
      </c>
      <c r="D4527">
        <v>45389</v>
      </c>
      <c r="E4527">
        <v>83650</v>
      </c>
      <c r="F4527">
        <v>20232024</v>
      </c>
      <c r="G4527" t="s">
        <v>453</v>
      </c>
      <c r="H4527" t="s">
        <v>669</v>
      </c>
      <c r="I4527" t="s">
        <v>678</v>
      </c>
      <c r="J4527">
        <v>1</v>
      </c>
      <c r="K4527">
        <v>31146</v>
      </c>
      <c r="L4527">
        <v>1</v>
      </c>
      <c r="M4527" t="s">
        <v>630</v>
      </c>
      <c r="N4527" t="s">
        <v>264</v>
      </c>
      <c r="O4527" t="s">
        <v>651</v>
      </c>
      <c r="P4527">
        <v>10</v>
      </c>
      <c r="Q4527">
        <v>25</v>
      </c>
      <c r="R4527">
        <f>SUMIFS(Table2[number],Table2[Event],"Goal",Table2[H/U],"HOME",Table2[GameID],Table2[[#This Row],[GameID]],Table2[GameTime],"&lt;="&amp;Table2[[#This Row],[GameTime]])</f>
        <v>2</v>
      </c>
      <c r="S4527">
        <f>SUMIFS(Table2[number],Table2[Event],"Goal",Table2[H/U],"AWAY",Table2[GameID],Table2[[#This Row],[GameID]],Table2[GameTime],"&lt;="&amp;Table2[[#This Row],[GameTime]])</f>
        <v>0</v>
      </c>
      <c r="T4527" t="str">
        <f>IF(Table2[[#This Row],[Event]]="Goal",Table2[[#This Row],[Hscore]]&amp;"-"&amp;Table2[[#This Row],[Uscore]],"")</f>
        <v>2-0</v>
      </c>
      <c r="U4527">
        <v>928</v>
      </c>
      <c r="V4527" s="1">
        <f>Table2[[#This Row],[GameTime]]-(Table2[[#This Row],[period]]-1)*1200</f>
        <v>928</v>
      </c>
      <c r="W4527" s="1">
        <f>ROUNDDOWN(Table2[[#This Row],[Time]]/60,0)</f>
        <v>15</v>
      </c>
      <c r="X4527" s="1">
        <f>ROUNDDOWN((Table2[[#This Row],[Time]]/60-Table2[[#This Row],[Time2]])*60,0)</f>
        <v>28</v>
      </c>
      <c r="Y4527" s="1">
        <f>IF(Table2[[#This Row],[Time2]]&lt;10,0&amp;Table2[[#This Row],[Time2]],Table2[[#This Row],[Time2]])</f>
        <v>15</v>
      </c>
      <c r="Z4527" s="1">
        <f>IF(Table2[[#This Row],[Time3]]&lt;10,0&amp;Table2[[#This Row],[Time3]],Table2[[#This Row],[Time3]])</f>
        <v>28</v>
      </c>
      <c r="AA4527" s="2" t="str">
        <f>Table2[[#This Row],[Time4]]&amp;":"&amp;Table2[[#This Row],[Time5]]</f>
        <v>15:28</v>
      </c>
      <c r="AB4527" s="1" t="str" cm="1">
        <f t="array" ref="AB4527">IFERROR(IF(Table2[[#This Row],[code]]="","",_xlfn.IFS(AND(Table2[[#This Row],[code]]&lt;400,Table2[[#This Row],[code]]&lt;&gt;""),2,Table2[[#This Row],[code]]&gt;500,4)),"")</f>
        <v/>
      </c>
      <c r="AC4527" s="1" t="str">
        <f>IF(Table2[[#This Row],[Event]]="Penalty",Table2[[#This Row],[number]],IF(Table2[[#This Row],[Event]]="Time-Out",401,""))</f>
        <v/>
      </c>
      <c r="AD4527" s="1">
        <f>ROW(A4526)</f>
        <v>4526</v>
      </c>
      <c r="AE4527" s="1">
        <f>COUNTIFS(Table2[GameID],Table2[[#This Row],[GameID]],Table2[Column1],"&lt;="&amp;Table2[[#This Row],[Column1]])-1</f>
        <v>1</v>
      </c>
    </row>
    <row r="4528" spans="1:31" x14ac:dyDescent="0.45">
      <c r="A4528" t="s">
        <v>304</v>
      </c>
      <c r="B4528" t="str">
        <f>_xlfn.TEXTBEFORE(Table2[[#This Row],[Kamp]]," - ")</f>
        <v>Aab</v>
      </c>
      <c r="C4528" t="str">
        <f>_xlfn.TEXTAFTER(Table2[[#This Row],[Kamp]],"- ")</f>
        <v>Blackhawks</v>
      </c>
      <c r="D4528">
        <v>45389</v>
      </c>
      <c r="E4528">
        <v>83650</v>
      </c>
      <c r="F4528">
        <v>20232024</v>
      </c>
      <c r="G4528" t="s">
        <v>453</v>
      </c>
      <c r="H4528" t="s">
        <v>661</v>
      </c>
      <c r="I4528" t="s">
        <v>677</v>
      </c>
      <c r="J4528">
        <v>1</v>
      </c>
      <c r="K4528">
        <v>31143</v>
      </c>
      <c r="L4528">
        <v>1</v>
      </c>
      <c r="M4528" t="s">
        <v>630</v>
      </c>
      <c r="N4528" t="s">
        <v>147</v>
      </c>
      <c r="O4528" t="s">
        <v>635</v>
      </c>
      <c r="P4528">
        <v>92</v>
      </c>
      <c r="Q4528">
        <v>23</v>
      </c>
      <c r="R4528">
        <f>SUMIFS(Table2[number],Table2[Event],"Goal",Table2[H/U],"HOME",Table2[GameID],Table2[[#This Row],[GameID]],Table2[GameTime],"&lt;="&amp;Table2[[#This Row],[GameTime]])</f>
        <v>2</v>
      </c>
      <c r="S4528">
        <f>SUMIFS(Table2[number],Table2[Event],"Goal",Table2[H/U],"AWAY",Table2[GameID],Table2[[#This Row],[GameID]],Table2[GameTime],"&lt;="&amp;Table2[[#This Row],[GameTime]])</f>
        <v>1</v>
      </c>
      <c r="T4528" t="str">
        <f>IF(Table2[[#This Row],[Event]]="Goal",Table2[[#This Row],[Hscore]]&amp;"-"&amp;Table2[[#This Row],[Uscore]],"")</f>
        <v>2-1</v>
      </c>
      <c r="U4528">
        <v>961</v>
      </c>
      <c r="V4528" s="1">
        <f>Table2[[#This Row],[GameTime]]-(Table2[[#This Row],[period]]-1)*1200</f>
        <v>961</v>
      </c>
      <c r="W4528" s="1">
        <f>ROUNDDOWN(Table2[[#This Row],[Time]]/60,0)</f>
        <v>16</v>
      </c>
      <c r="X4528" s="1">
        <f>ROUNDDOWN((Table2[[#This Row],[Time]]/60-Table2[[#This Row],[Time2]])*60,0)</f>
        <v>0</v>
      </c>
      <c r="Y4528" s="1">
        <f>IF(Table2[[#This Row],[Time2]]&lt;10,0&amp;Table2[[#This Row],[Time2]],Table2[[#This Row],[Time2]])</f>
        <v>16</v>
      </c>
      <c r="Z4528" s="1" t="str">
        <f>IF(Table2[[#This Row],[Time3]]&lt;10,0&amp;Table2[[#This Row],[Time3]],Table2[[#This Row],[Time3]])</f>
        <v>00</v>
      </c>
      <c r="AA4528" s="2" t="str">
        <f>Table2[[#This Row],[Time4]]&amp;":"&amp;Table2[[#This Row],[Time5]]</f>
        <v>16:00</v>
      </c>
      <c r="AB4528" s="1" t="str" cm="1">
        <f t="array" ref="AB4528">IFERROR(IF(Table2[[#This Row],[code]]="","",_xlfn.IFS(AND(Table2[[#This Row],[code]]&lt;400,Table2[[#This Row],[code]]&lt;&gt;""),2,Table2[[#This Row],[code]]&gt;500,4)),"")</f>
        <v/>
      </c>
      <c r="AC4528" s="1" t="str">
        <f>IF(Table2[[#This Row],[Event]]="Penalty",Table2[[#This Row],[number]],IF(Table2[[#This Row],[Event]]="Time-Out",401,""))</f>
        <v/>
      </c>
      <c r="AD4528" s="1">
        <f>ROW(A4527)</f>
        <v>4527</v>
      </c>
      <c r="AE4528" s="1">
        <f>COUNTIFS(Table2[GameID],Table2[[#This Row],[GameID]],Table2[Column1],"&lt;="&amp;Table2[[#This Row],[Column1]])-1</f>
        <v>2</v>
      </c>
    </row>
    <row r="4529" spans="1:31" x14ac:dyDescent="0.45">
      <c r="A4529" t="s">
        <v>304</v>
      </c>
      <c r="B4529" t="str">
        <f>_xlfn.TEXTBEFORE(Table2[[#This Row],[Kamp]]," - ")</f>
        <v>Aab</v>
      </c>
      <c r="C4529" t="str">
        <f>_xlfn.TEXTAFTER(Table2[[#This Row],[Kamp]],"- ")</f>
        <v>Blackhawks</v>
      </c>
      <c r="D4529">
        <v>45389</v>
      </c>
      <c r="E4529">
        <v>83650</v>
      </c>
      <c r="F4529">
        <v>20232024</v>
      </c>
      <c r="G4529" t="s">
        <v>453</v>
      </c>
      <c r="H4529" t="s">
        <v>661</v>
      </c>
      <c r="I4529" t="s">
        <v>677</v>
      </c>
      <c r="J4529">
        <v>1</v>
      </c>
      <c r="K4529">
        <v>31143</v>
      </c>
      <c r="L4529">
        <v>1</v>
      </c>
      <c r="M4529" t="s">
        <v>630</v>
      </c>
      <c r="N4529" t="s">
        <v>149</v>
      </c>
      <c r="O4529" t="s">
        <v>389</v>
      </c>
      <c r="P4529">
        <v>98</v>
      </c>
      <c r="Q4529">
        <v>77</v>
      </c>
      <c r="R4529">
        <f>SUMIFS(Table2[number],Table2[Event],"Goal",Table2[H/U],"HOME",Table2[GameID],Table2[[#This Row],[GameID]],Table2[GameTime],"&lt;="&amp;Table2[[#This Row],[GameTime]])</f>
        <v>2</v>
      </c>
      <c r="S4529">
        <f>SUMIFS(Table2[number],Table2[Event],"Goal",Table2[H/U],"AWAY",Table2[GameID],Table2[[#This Row],[GameID]],Table2[GameTime],"&lt;="&amp;Table2[[#This Row],[GameTime]])</f>
        <v>2</v>
      </c>
      <c r="T4529" t="str">
        <f>IF(Table2[[#This Row],[Event]]="Goal",Table2[[#This Row],[Hscore]]&amp;"-"&amp;Table2[[#This Row],[Uscore]],"")</f>
        <v>2-2</v>
      </c>
      <c r="U4529">
        <v>990</v>
      </c>
      <c r="V4529" s="1">
        <f>Table2[[#This Row],[GameTime]]-(Table2[[#This Row],[period]]-1)*1200</f>
        <v>990</v>
      </c>
      <c r="W4529" s="1">
        <f>ROUNDDOWN(Table2[[#This Row],[Time]]/60,0)</f>
        <v>16</v>
      </c>
      <c r="X4529" s="1">
        <f>ROUNDDOWN((Table2[[#This Row],[Time]]/60-Table2[[#This Row],[Time2]])*60,0)</f>
        <v>30</v>
      </c>
      <c r="Y4529" s="1">
        <f>IF(Table2[[#This Row],[Time2]]&lt;10,0&amp;Table2[[#This Row],[Time2]],Table2[[#This Row],[Time2]])</f>
        <v>16</v>
      </c>
      <c r="Z4529" s="1">
        <f>IF(Table2[[#This Row],[Time3]]&lt;10,0&amp;Table2[[#This Row],[Time3]],Table2[[#This Row],[Time3]])</f>
        <v>30</v>
      </c>
      <c r="AA4529" s="2" t="str">
        <f>Table2[[#This Row],[Time4]]&amp;":"&amp;Table2[[#This Row],[Time5]]</f>
        <v>16:30</v>
      </c>
      <c r="AB4529" s="1" t="str" cm="1">
        <f t="array" ref="AB4529">IFERROR(IF(Table2[[#This Row],[code]]="","",_xlfn.IFS(AND(Table2[[#This Row],[code]]&lt;400,Table2[[#This Row],[code]]&lt;&gt;""),2,Table2[[#This Row],[code]]&gt;500,4)),"")</f>
        <v/>
      </c>
      <c r="AC4529" s="1" t="str">
        <f>IF(Table2[[#This Row],[Event]]="Penalty",Table2[[#This Row],[number]],IF(Table2[[#This Row],[Event]]="Time-Out",401,""))</f>
        <v/>
      </c>
      <c r="AD4529" s="1">
        <f>ROW(A4528)</f>
        <v>4528</v>
      </c>
      <c r="AE4529" s="1">
        <f>COUNTIFS(Table2[GameID],Table2[[#This Row],[GameID]],Table2[Column1],"&lt;="&amp;Table2[[#This Row],[Column1]])-1</f>
        <v>3</v>
      </c>
    </row>
    <row r="4530" spans="1:31" x14ac:dyDescent="0.45">
      <c r="A4530" t="s">
        <v>304</v>
      </c>
      <c r="B4530" t="str">
        <f>_xlfn.TEXTBEFORE(Table2[[#This Row],[Kamp]]," - ")</f>
        <v>Aab</v>
      </c>
      <c r="C4530" t="str">
        <f>_xlfn.TEXTAFTER(Table2[[#This Row],[Kamp]],"- ")</f>
        <v>Blackhawks</v>
      </c>
      <c r="D4530">
        <v>45389</v>
      </c>
      <c r="E4530">
        <v>83650</v>
      </c>
      <c r="F4530">
        <v>20232024</v>
      </c>
      <c r="G4530" t="s">
        <v>453</v>
      </c>
      <c r="H4530" t="s">
        <v>661</v>
      </c>
      <c r="I4530" t="s">
        <v>677</v>
      </c>
      <c r="J4530">
        <v>2</v>
      </c>
      <c r="K4530">
        <v>31143</v>
      </c>
      <c r="L4530">
        <v>1</v>
      </c>
      <c r="M4530" t="s">
        <v>630</v>
      </c>
      <c r="N4530" t="s">
        <v>143</v>
      </c>
      <c r="O4530" t="s">
        <v>334</v>
      </c>
      <c r="P4530">
        <v>71</v>
      </c>
      <c r="Q4530">
        <v>6</v>
      </c>
      <c r="R4530">
        <f>SUMIFS(Table2[number],Table2[Event],"Goal",Table2[H/U],"HOME",Table2[GameID],Table2[[#This Row],[GameID]],Table2[GameTime],"&lt;="&amp;Table2[[#This Row],[GameTime]])</f>
        <v>2</v>
      </c>
      <c r="S4530">
        <f>SUMIFS(Table2[number],Table2[Event],"Goal",Table2[H/U],"AWAY",Table2[GameID],Table2[[#This Row],[GameID]],Table2[GameTime],"&lt;="&amp;Table2[[#This Row],[GameTime]])</f>
        <v>3</v>
      </c>
      <c r="T4530" t="str">
        <f>IF(Table2[[#This Row],[Event]]="Goal",Table2[[#This Row],[Hscore]]&amp;"-"&amp;Table2[[#This Row],[Uscore]],"")</f>
        <v>2-3</v>
      </c>
      <c r="U4530">
        <v>1444</v>
      </c>
      <c r="V4530" s="1">
        <f>Table2[[#This Row],[GameTime]]-(Table2[[#This Row],[period]]-1)*1200</f>
        <v>244</v>
      </c>
      <c r="W4530" s="1">
        <f>ROUNDDOWN(Table2[[#This Row],[Time]]/60,0)</f>
        <v>4</v>
      </c>
      <c r="X4530" s="1">
        <f>ROUNDDOWN((Table2[[#This Row],[Time]]/60-Table2[[#This Row],[Time2]])*60,0)</f>
        <v>3</v>
      </c>
      <c r="Y4530" s="1" t="str">
        <f>IF(Table2[[#This Row],[Time2]]&lt;10,0&amp;Table2[[#This Row],[Time2]],Table2[[#This Row],[Time2]])</f>
        <v>04</v>
      </c>
      <c r="Z4530" s="1" t="str">
        <f>IF(Table2[[#This Row],[Time3]]&lt;10,0&amp;Table2[[#This Row],[Time3]],Table2[[#This Row],[Time3]])</f>
        <v>03</v>
      </c>
      <c r="AA4530" s="2" t="str">
        <f>Table2[[#This Row],[Time4]]&amp;":"&amp;Table2[[#This Row],[Time5]]</f>
        <v>04:03</v>
      </c>
      <c r="AB4530" s="1" t="str" cm="1">
        <f t="array" ref="AB4530">IFERROR(IF(Table2[[#This Row],[code]]="","",_xlfn.IFS(AND(Table2[[#This Row],[code]]&lt;400,Table2[[#This Row],[code]]&lt;&gt;""),2,Table2[[#This Row],[code]]&gt;500,4)),"")</f>
        <v/>
      </c>
      <c r="AC4530" s="1" t="str">
        <f>IF(Table2[[#This Row],[Event]]="Penalty",Table2[[#This Row],[number]],IF(Table2[[#This Row],[Event]]="Time-Out",401,""))</f>
        <v/>
      </c>
      <c r="AD4530" s="1">
        <f>ROW(A4529)</f>
        <v>4529</v>
      </c>
      <c r="AE4530" s="1">
        <f>COUNTIFS(Table2[GameID],Table2[[#This Row],[GameID]],Table2[Column1],"&lt;="&amp;Table2[[#This Row],[Column1]])-1</f>
        <v>4</v>
      </c>
    </row>
    <row r="4531" spans="1:31" x14ac:dyDescent="0.45">
      <c r="A4531" t="s">
        <v>304</v>
      </c>
      <c r="B4531" t="str">
        <f>_xlfn.TEXTBEFORE(Table2[[#This Row],[Kamp]]," - ")</f>
        <v>Aab</v>
      </c>
      <c r="C4531" t="str">
        <f>_xlfn.TEXTAFTER(Table2[[#This Row],[Kamp]],"- ")</f>
        <v>Blackhawks</v>
      </c>
      <c r="D4531">
        <v>45389</v>
      </c>
      <c r="E4531">
        <v>83650</v>
      </c>
      <c r="F4531">
        <v>20232024</v>
      </c>
      <c r="G4531" t="s">
        <v>453</v>
      </c>
      <c r="H4531" t="s">
        <v>669</v>
      </c>
      <c r="I4531" t="s">
        <v>678</v>
      </c>
      <c r="J4531">
        <v>2</v>
      </c>
      <c r="K4531">
        <v>31146</v>
      </c>
      <c r="L4531">
        <v>201</v>
      </c>
      <c r="M4531" t="s">
        <v>631</v>
      </c>
      <c r="N4531" t="s">
        <v>516</v>
      </c>
      <c r="O4531" t="s">
        <v>634</v>
      </c>
      <c r="P4531">
        <v>20</v>
      </c>
      <c r="Q4531" t="s">
        <v>634</v>
      </c>
      <c r="R4531">
        <f>SUMIFS(Table2[number],Table2[Event],"Goal",Table2[H/U],"HOME",Table2[GameID],Table2[[#This Row],[GameID]],Table2[GameTime],"&lt;="&amp;Table2[[#This Row],[GameTime]])</f>
        <v>2</v>
      </c>
      <c r="S4531">
        <f>SUMIFS(Table2[number],Table2[Event],"Goal",Table2[H/U],"AWAY",Table2[GameID],Table2[[#This Row],[GameID]],Table2[GameTime],"&lt;="&amp;Table2[[#This Row],[GameTime]])</f>
        <v>3</v>
      </c>
      <c r="T4531" t="str">
        <f>IF(Table2[[#This Row],[Event]]="Goal",Table2[[#This Row],[Hscore]]&amp;"-"&amp;Table2[[#This Row],[Uscore]],"")</f>
        <v/>
      </c>
      <c r="U4531">
        <v>1444</v>
      </c>
      <c r="V4531" s="1">
        <f>Table2[[#This Row],[GameTime]]-(Table2[[#This Row],[period]]-1)*1200</f>
        <v>244</v>
      </c>
      <c r="W4531" s="1">
        <f>ROUNDDOWN(Table2[[#This Row],[Time]]/60,0)</f>
        <v>4</v>
      </c>
      <c r="X4531" s="1">
        <f>ROUNDDOWN((Table2[[#This Row],[Time]]/60-Table2[[#This Row],[Time2]])*60,0)</f>
        <v>3</v>
      </c>
      <c r="Y4531" s="1" t="str">
        <f>IF(Table2[[#This Row],[Time2]]&lt;10,0&amp;Table2[[#This Row],[Time2]],Table2[[#This Row],[Time2]])</f>
        <v>04</v>
      </c>
      <c r="Z4531" s="1" t="str">
        <f>IF(Table2[[#This Row],[Time3]]&lt;10,0&amp;Table2[[#This Row],[Time3]],Table2[[#This Row],[Time3]])</f>
        <v>03</v>
      </c>
      <c r="AA4531" s="2" t="str">
        <f>Table2[[#This Row],[Time4]]&amp;":"&amp;Table2[[#This Row],[Time5]]</f>
        <v>04:03</v>
      </c>
      <c r="AB4531" s="1" cm="1">
        <f t="array" ref="AB4531">IFERROR(IF(Table2[[#This Row],[code]]="","",_xlfn.IFS(AND(Table2[[#This Row],[code]]&lt;400,Table2[[#This Row],[code]]&lt;&gt;""),2,Table2[[#This Row],[code]]&gt;500,4)),"")</f>
        <v>2</v>
      </c>
      <c r="AC4531" s="1">
        <f>IF(Table2[[#This Row],[Event]]="Penalty",Table2[[#This Row],[number]],IF(Table2[[#This Row],[Event]]="Time-Out",401,""))</f>
        <v>201</v>
      </c>
      <c r="AD4531" s="1">
        <f>ROW(A4530)</f>
        <v>4530</v>
      </c>
      <c r="AE4531" s="1">
        <f>COUNTIFS(Table2[GameID],Table2[[#This Row],[GameID]],Table2[Column1],"&lt;="&amp;Table2[[#This Row],[Column1]])-1</f>
        <v>5</v>
      </c>
    </row>
    <row r="4532" spans="1:31" x14ac:dyDescent="0.45">
      <c r="A4532" t="s">
        <v>304</v>
      </c>
      <c r="B4532" t="str">
        <f>_xlfn.TEXTBEFORE(Table2[[#This Row],[Kamp]]," - ")</f>
        <v>Aab</v>
      </c>
      <c r="C4532" t="str">
        <f>_xlfn.TEXTAFTER(Table2[[#This Row],[Kamp]],"- ")</f>
        <v>Blackhawks</v>
      </c>
      <c r="D4532">
        <v>45389</v>
      </c>
      <c r="E4532">
        <v>83650</v>
      </c>
      <c r="F4532">
        <v>20232024</v>
      </c>
      <c r="G4532" t="s">
        <v>453</v>
      </c>
      <c r="H4532" t="s">
        <v>661</v>
      </c>
      <c r="I4532" t="s">
        <v>677</v>
      </c>
      <c r="J4532">
        <v>2</v>
      </c>
      <c r="K4532">
        <v>31143</v>
      </c>
      <c r="L4532">
        <v>1</v>
      </c>
      <c r="M4532" t="s">
        <v>630</v>
      </c>
      <c r="N4532" t="s">
        <v>389</v>
      </c>
      <c r="O4532" t="s">
        <v>149</v>
      </c>
      <c r="P4532">
        <v>77</v>
      </c>
      <c r="Q4532">
        <v>98</v>
      </c>
      <c r="R4532">
        <f>SUMIFS(Table2[number],Table2[Event],"Goal",Table2[H/U],"HOME",Table2[GameID],Table2[[#This Row],[GameID]],Table2[GameTime],"&lt;="&amp;Table2[[#This Row],[GameTime]])</f>
        <v>2</v>
      </c>
      <c r="S4532">
        <f>SUMIFS(Table2[number],Table2[Event],"Goal",Table2[H/U],"AWAY",Table2[GameID],Table2[[#This Row],[GameID]],Table2[GameTime],"&lt;="&amp;Table2[[#This Row],[GameTime]])</f>
        <v>4</v>
      </c>
      <c r="T4532" t="str">
        <f>IF(Table2[[#This Row],[Event]]="Goal",Table2[[#This Row],[Hscore]]&amp;"-"&amp;Table2[[#This Row],[Uscore]],"")</f>
        <v>2-4</v>
      </c>
      <c r="U4532">
        <v>1886</v>
      </c>
      <c r="V4532" s="1">
        <f>Table2[[#This Row],[GameTime]]-(Table2[[#This Row],[period]]-1)*1200</f>
        <v>686</v>
      </c>
      <c r="W4532" s="1">
        <f>ROUNDDOWN(Table2[[#This Row],[Time]]/60,0)</f>
        <v>11</v>
      </c>
      <c r="X4532" s="1">
        <f>ROUNDDOWN((Table2[[#This Row],[Time]]/60-Table2[[#This Row],[Time2]])*60,0)</f>
        <v>26</v>
      </c>
      <c r="Y4532" s="1">
        <f>IF(Table2[[#This Row],[Time2]]&lt;10,0&amp;Table2[[#This Row],[Time2]],Table2[[#This Row],[Time2]])</f>
        <v>11</v>
      </c>
      <c r="Z4532" s="1">
        <f>IF(Table2[[#This Row],[Time3]]&lt;10,0&amp;Table2[[#This Row],[Time3]],Table2[[#This Row],[Time3]])</f>
        <v>26</v>
      </c>
      <c r="AA4532" s="2" t="str">
        <f>Table2[[#This Row],[Time4]]&amp;":"&amp;Table2[[#This Row],[Time5]]</f>
        <v>11:26</v>
      </c>
      <c r="AB4532" s="1" t="str" cm="1">
        <f t="array" ref="AB4532">IFERROR(IF(Table2[[#This Row],[code]]="","",_xlfn.IFS(AND(Table2[[#This Row],[code]]&lt;400,Table2[[#This Row],[code]]&lt;&gt;""),2,Table2[[#This Row],[code]]&gt;500,4)),"")</f>
        <v/>
      </c>
      <c r="AC4532" s="1" t="str">
        <f>IF(Table2[[#This Row],[Event]]="Penalty",Table2[[#This Row],[number]],IF(Table2[[#This Row],[Event]]="Time-Out",401,""))</f>
        <v/>
      </c>
      <c r="AD4532" s="1">
        <f>ROW(A4531)</f>
        <v>4531</v>
      </c>
      <c r="AE4532" s="1">
        <f>COUNTIFS(Table2[GameID],Table2[[#This Row],[GameID]],Table2[Column1],"&lt;="&amp;Table2[[#This Row],[Column1]])-1</f>
        <v>6</v>
      </c>
    </row>
    <row r="4533" spans="1:31" x14ac:dyDescent="0.45">
      <c r="A4533" t="s">
        <v>304</v>
      </c>
      <c r="B4533" t="str">
        <f>_xlfn.TEXTBEFORE(Table2[[#This Row],[Kamp]]," - ")</f>
        <v>Aab</v>
      </c>
      <c r="C4533" t="str">
        <f>_xlfn.TEXTAFTER(Table2[[#This Row],[Kamp]],"- ")</f>
        <v>Blackhawks</v>
      </c>
      <c r="D4533">
        <v>45389</v>
      </c>
      <c r="E4533">
        <v>83650</v>
      </c>
      <c r="F4533">
        <v>20232024</v>
      </c>
      <c r="G4533" t="s">
        <v>453</v>
      </c>
      <c r="H4533" t="s">
        <v>661</v>
      </c>
      <c r="I4533" t="s">
        <v>677</v>
      </c>
      <c r="J4533">
        <v>2</v>
      </c>
      <c r="K4533">
        <v>31143</v>
      </c>
      <c r="L4533">
        <v>1</v>
      </c>
      <c r="M4533" t="s">
        <v>630</v>
      </c>
      <c r="N4533" t="s">
        <v>145</v>
      </c>
      <c r="O4533" t="s">
        <v>149</v>
      </c>
      <c r="P4533">
        <v>88</v>
      </c>
      <c r="Q4533">
        <v>98</v>
      </c>
      <c r="R4533">
        <f>SUMIFS(Table2[number],Table2[Event],"Goal",Table2[H/U],"HOME",Table2[GameID],Table2[[#This Row],[GameID]],Table2[GameTime],"&lt;="&amp;Table2[[#This Row],[GameTime]])</f>
        <v>2</v>
      </c>
      <c r="S4533">
        <f>SUMIFS(Table2[number],Table2[Event],"Goal",Table2[H/U],"AWAY",Table2[GameID],Table2[[#This Row],[GameID]],Table2[GameTime],"&lt;="&amp;Table2[[#This Row],[GameTime]])</f>
        <v>5</v>
      </c>
      <c r="T4533" t="str">
        <f>IF(Table2[[#This Row],[Event]]="Goal",Table2[[#This Row],[Hscore]]&amp;"-"&amp;Table2[[#This Row],[Uscore]],"")</f>
        <v>2-5</v>
      </c>
      <c r="U4533">
        <v>2103</v>
      </c>
      <c r="V4533" s="1">
        <f>Table2[[#This Row],[GameTime]]-(Table2[[#This Row],[period]]-1)*1200</f>
        <v>903</v>
      </c>
      <c r="W4533" s="1">
        <f>ROUNDDOWN(Table2[[#This Row],[Time]]/60,0)</f>
        <v>15</v>
      </c>
      <c r="X4533" s="1">
        <f>ROUNDDOWN((Table2[[#This Row],[Time]]/60-Table2[[#This Row],[Time2]])*60,0)</f>
        <v>3</v>
      </c>
      <c r="Y4533" s="1">
        <f>IF(Table2[[#This Row],[Time2]]&lt;10,0&amp;Table2[[#This Row],[Time2]],Table2[[#This Row],[Time2]])</f>
        <v>15</v>
      </c>
      <c r="Z4533" s="1" t="str">
        <f>IF(Table2[[#This Row],[Time3]]&lt;10,0&amp;Table2[[#This Row],[Time3]],Table2[[#This Row],[Time3]])</f>
        <v>03</v>
      </c>
      <c r="AA4533" s="2" t="str">
        <f>Table2[[#This Row],[Time4]]&amp;":"&amp;Table2[[#This Row],[Time5]]</f>
        <v>15:03</v>
      </c>
      <c r="AB4533" s="1" t="str" cm="1">
        <f t="array" ref="AB4533">IFERROR(IF(Table2[[#This Row],[code]]="","",_xlfn.IFS(AND(Table2[[#This Row],[code]]&lt;400,Table2[[#This Row],[code]]&lt;&gt;""),2,Table2[[#This Row],[code]]&gt;500,4)),"")</f>
        <v/>
      </c>
      <c r="AC4533" s="1" t="str">
        <f>IF(Table2[[#This Row],[Event]]="Penalty",Table2[[#This Row],[number]],IF(Table2[[#This Row],[Event]]="Time-Out",401,""))</f>
        <v/>
      </c>
      <c r="AD4533" s="1">
        <f>ROW(A4532)</f>
        <v>4532</v>
      </c>
      <c r="AE4533" s="1">
        <f>COUNTIFS(Table2[GameID],Table2[[#This Row],[GameID]],Table2[Column1],"&lt;="&amp;Table2[[#This Row],[Column1]])-1</f>
        <v>7</v>
      </c>
    </row>
    <row r="4534" spans="1:31" x14ac:dyDescent="0.45">
      <c r="A4534" t="s">
        <v>304</v>
      </c>
      <c r="B4534" t="str">
        <f>_xlfn.TEXTBEFORE(Table2[[#This Row],[Kamp]]," - ")</f>
        <v>Aab</v>
      </c>
      <c r="C4534" t="str">
        <f>_xlfn.TEXTAFTER(Table2[[#This Row],[Kamp]],"- ")</f>
        <v>Blackhawks</v>
      </c>
      <c r="D4534">
        <v>45389</v>
      </c>
      <c r="E4534">
        <v>83650</v>
      </c>
      <c r="F4534">
        <v>20232024</v>
      </c>
      <c r="G4534" t="s">
        <v>453</v>
      </c>
      <c r="H4534" t="s">
        <v>669</v>
      </c>
      <c r="I4534" t="s">
        <v>678</v>
      </c>
      <c r="J4534">
        <v>2</v>
      </c>
      <c r="K4534">
        <v>31146</v>
      </c>
      <c r="L4534">
        <v>212</v>
      </c>
      <c r="M4534" t="s">
        <v>631</v>
      </c>
      <c r="N4534" t="s">
        <v>517</v>
      </c>
      <c r="O4534" t="s">
        <v>634</v>
      </c>
      <c r="P4534">
        <v>51</v>
      </c>
      <c r="Q4534" t="s">
        <v>634</v>
      </c>
      <c r="R4534">
        <f>SUMIFS(Table2[number],Table2[Event],"Goal",Table2[H/U],"HOME",Table2[GameID],Table2[[#This Row],[GameID]],Table2[GameTime],"&lt;="&amp;Table2[[#This Row],[GameTime]])</f>
        <v>2</v>
      </c>
      <c r="S4534">
        <f>SUMIFS(Table2[number],Table2[Event],"Goal",Table2[H/U],"AWAY",Table2[GameID],Table2[[#This Row],[GameID]],Table2[GameTime],"&lt;="&amp;Table2[[#This Row],[GameTime]])</f>
        <v>5</v>
      </c>
      <c r="T4534" t="str">
        <f>IF(Table2[[#This Row],[Event]]="Goal",Table2[[#This Row],[Hscore]]&amp;"-"&amp;Table2[[#This Row],[Uscore]],"")</f>
        <v/>
      </c>
      <c r="U4534">
        <v>2281</v>
      </c>
      <c r="V4534" s="1">
        <f>Table2[[#This Row],[GameTime]]-(Table2[[#This Row],[period]]-1)*1200</f>
        <v>1081</v>
      </c>
      <c r="W4534" s="1">
        <f>ROUNDDOWN(Table2[[#This Row],[Time]]/60,0)</f>
        <v>18</v>
      </c>
      <c r="X4534" s="1">
        <f>ROUNDDOWN((Table2[[#This Row],[Time]]/60-Table2[[#This Row],[Time2]])*60,0)</f>
        <v>0</v>
      </c>
      <c r="Y4534" s="1">
        <f>IF(Table2[[#This Row],[Time2]]&lt;10,0&amp;Table2[[#This Row],[Time2]],Table2[[#This Row],[Time2]])</f>
        <v>18</v>
      </c>
      <c r="Z4534" s="1" t="str">
        <f>IF(Table2[[#This Row],[Time3]]&lt;10,0&amp;Table2[[#This Row],[Time3]],Table2[[#This Row],[Time3]])</f>
        <v>00</v>
      </c>
      <c r="AA4534" s="2" t="str">
        <f>Table2[[#This Row],[Time4]]&amp;":"&amp;Table2[[#This Row],[Time5]]</f>
        <v>18:00</v>
      </c>
      <c r="AB4534" s="1" cm="1">
        <f t="array" ref="AB4534">IFERROR(IF(Table2[[#This Row],[code]]="","",_xlfn.IFS(AND(Table2[[#This Row],[code]]&lt;400,Table2[[#This Row],[code]]&lt;&gt;""),2,Table2[[#This Row],[code]]&gt;500,4)),"")</f>
        <v>2</v>
      </c>
      <c r="AC4534" s="1">
        <f>IF(Table2[[#This Row],[Event]]="Penalty",Table2[[#This Row],[number]],IF(Table2[[#This Row],[Event]]="Time-Out",401,""))</f>
        <v>212</v>
      </c>
      <c r="AD4534" s="1">
        <f>ROW(A4533)</f>
        <v>4533</v>
      </c>
      <c r="AE4534" s="1">
        <f>COUNTIFS(Table2[GameID],Table2[[#This Row],[GameID]],Table2[Column1],"&lt;="&amp;Table2[[#This Row],[Column1]])-1</f>
        <v>8</v>
      </c>
    </row>
    <row r="4535" spans="1:31" x14ac:dyDescent="0.45">
      <c r="A4535" t="s">
        <v>304</v>
      </c>
      <c r="B4535" t="str">
        <f>_xlfn.TEXTBEFORE(Table2[[#This Row],[Kamp]]," - ")</f>
        <v>Aab</v>
      </c>
      <c r="C4535" t="str">
        <f>_xlfn.TEXTAFTER(Table2[[#This Row],[Kamp]],"- ")</f>
        <v>Blackhawks</v>
      </c>
      <c r="D4535">
        <v>45389</v>
      </c>
      <c r="E4535">
        <v>83650</v>
      </c>
      <c r="F4535">
        <v>20232024</v>
      </c>
      <c r="G4535" t="s">
        <v>453</v>
      </c>
      <c r="H4535" t="s">
        <v>669</v>
      </c>
      <c r="I4535" t="s">
        <v>678</v>
      </c>
      <c r="J4535">
        <v>3</v>
      </c>
      <c r="K4535">
        <v>31146</v>
      </c>
      <c r="L4535">
        <v>504</v>
      </c>
      <c r="M4535" t="s">
        <v>631</v>
      </c>
      <c r="N4535" t="s">
        <v>133</v>
      </c>
      <c r="O4535" t="s">
        <v>634</v>
      </c>
      <c r="P4535">
        <v>5</v>
      </c>
      <c r="Q4535" t="s">
        <v>634</v>
      </c>
      <c r="R4535">
        <f>SUMIFS(Table2[number],Table2[Event],"Goal",Table2[H/U],"HOME",Table2[GameID],Table2[[#This Row],[GameID]],Table2[GameTime],"&lt;="&amp;Table2[[#This Row],[GameTime]])</f>
        <v>2</v>
      </c>
      <c r="S4535">
        <f>SUMIFS(Table2[number],Table2[Event],"Goal",Table2[H/U],"AWAY",Table2[GameID],Table2[[#This Row],[GameID]],Table2[GameTime],"&lt;="&amp;Table2[[#This Row],[GameTime]])</f>
        <v>5</v>
      </c>
      <c r="T4535" t="str">
        <f>IF(Table2[[#This Row],[Event]]="Goal",Table2[[#This Row],[Hscore]]&amp;"-"&amp;Table2[[#This Row],[Uscore]],"")</f>
        <v/>
      </c>
      <c r="U4535">
        <v>2957</v>
      </c>
      <c r="V4535" s="1">
        <f>Table2[[#This Row],[GameTime]]-(Table2[[#This Row],[period]]-1)*1200</f>
        <v>557</v>
      </c>
      <c r="W4535" s="1">
        <f>ROUNDDOWN(Table2[[#This Row],[Time]]/60,0)</f>
        <v>9</v>
      </c>
      <c r="X4535" s="1">
        <f>ROUNDDOWN((Table2[[#This Row],[Time]]/60-Table2[[#This Row],[Time2]])*60,0)</f>
        <v>17</v>
      </c>
      <c r="Y4535" s="1" t="str">
        <f>IF(Table2[[#This Row],[Time2]]&lt;10,0&amp;Table2[[#This Row],[Time2]],Table2[[#This Row],[Time2]])</f>
        <v>09</v>
      </c>
      <c r="Z4535" s="1">
        <f>IF(Table2[[#This Row],[Time3]]&lt;10,0&amp;Table2[[#This Row],[Time3]],Table2[[#This Row],[Time3]])</f>
        <v>17</v>
      </c>
      <c r="AA4535" s="2" t="str">
        <f>Table2[[#This Row],[Time4]]&amp;":"&amp;Table2[[#This Row],[Time5]]</f>
        <v>09:17</v>
      </c>
      <c r="AB4535" s="1" cm="1">
        <f t="array" ref="AB4535">IFERROR(IF(Table2[[#This Row],[code]]="","",_xlfn.IFS(AND(Table2[[#This Row],[code]]&lt;400,Table2[[#This Row],[code]]&lt;&gt;""),2,Table2[[#This Row],[code]]&gt;500,4)),"")</f>
        <v>4</v>
      </c>
      <c r="AC4535" s="1">
        <f>IF(Table2[[#This Row],[Event]]="Penalty",Table2[[#This Row],[number]],IF(Table2[[#This Row],[Event]]="Time-Out",401,""))</f>
        <v>504</v>
      </c>
      <c r="AD4535" s="1">
        <f>ROW(A4534)</f>
        <v>4534</v>
      </c>
      <c r="AE4535" s="1">
        <f>COUNTIFS(Table2[GameID],Table2[[#This Row],[GameID]],Table2[Column1],"&lt;="&amp;Table2[[#This Row],[Column1]])-1</f>
        <v>9</v>
      </c>
    </row>
    <row r="4536" spans="1:31" x14ac:dyDescent="0.45">
      <c r="A4536" t="s">
        <v>304</v>
      </c>
      <c r="B4536" t="str">
        <f>_xlfn.TEXTBEFORE(Table2[[#This Row],[Kamp]]," - ")</f>
        <v>Aab</v>
      </c>
      <c r="C4536" t="str">
        <f>_xlfn.TEXTAFTER(Table2[[#This Row],[Kamp]],"- ")</f>
        <v>Blackhawks</v>
      </c>
      <c r="D4536">
        <v>45389</v>
      </c>
      <c r="E4536">
        <v>83650</v>
      </c>
      <c r="F4536">
        <v>20232024</v>
      </c>
      <c r="G4536" t="s">
        <v>453</v>
      </c>
      <c r="H4536" t="s">
        <v>661</v>
      </c>
      <c r="I4536" t="s">
        <v>677</v>
      </c>
      <c r="J4536">
        <v>3</v>
      </c>
      <c r="K4536">
        <v>31143</v>
      </c>
      <c r="L4536">
        <v>1</v>
      </c>
      <c r="M4536" t="s">
        <v>630</v>
      </c>
      <c r="N4536" t="s">
        <v>147</v>
      </c>
      <c r="O4536" t="s">
        <v>139</v>
      </c>
      <c r="P4536">
        <v>92</v>
      </c>
      <c r="Q4536">
        <v>27</v>
      </c>
      <c r="R4536">
        <f>SUMIFS(Table2[number],Table2[Event],"Goal",Table2[H/U],"HOME",Table2[GameID],Table2[[#This Row],[GameID]],Table2[GameTime],"&lt;="&amp;Table2[[#This Row],[GameTime]])</f>
        <v>2</v>
      </c>
      <c r="S4536">
        <f>SUMIFS(Table2[number],Table2[Event],"Goal",Table2[H/U],"AWAY",Table2[GameID],Table2[[#This Row],[GameID]],Table2[GameTime],"&lt;="&amp;Table2[[#This Row],[GameTime]])</f>
        <v>6</v>
      </c>
      <c r="T4536" t="str">
        <f>IF(Table2[[#This Row],[Event]]="Goal",Table2[[#This Row],[Hscore]]&amp;"-"&amp;Table2[[#This Row],[Uscore]],"")</f>
        <v>2-6</v>
      </c>
      <c r="U4536">
        <v>3296</v>
      </c>
      <c r="V4536" s="1">
        <f>Table2[[#This Row],[GameTime]]-(Table2[[#This Row],[period]]-1)*1200</f>
        <v>896</v>
      </c>
      <c r="W4536" s="1">
        <f>ROUNDDOWN(Table2[[#This Row],[Time]]/60,0)</f>
        <v>14</v>
      </c>
      <c r="X4536" s="1">
        <f>ROUNDDOWN((Table2[[#This Row],[Time]]/60-Table2[[#This Row],[Time2]])*60,0)</f>
        <v>56</v>
      </c>
      <c r="Y4536" s="1">
        <f>IF(Table2[[#This Row],[Time2]]&lt;10,0&amp;Table2[[#This Row],[Time2]],Table2[[#This Row],[Time2]])</f>
        <v>14</v>
      </c>
      <c r="Z4536" s="1">
        <f>IF(Table2[[#This Row],[Time3]]&lt;10,0&amp;Table2[[#This Row],[Time3]],Table2[[#This Row],[Time3]])</f>
        <v>56</v>
      </c>
      <c r="AA4536" s="2" t="str">
        <f>Table2[[#This Row],[Time4]]&amp;":"&amp;Table2[[#This Row],[Time5]]</f>
        <v>14:56</v>
      </c>
      <c r="AB4536" s="1" t="str" cm="1">
        <f t="array" ref="AB4536">IFERROR(IF(Table2[[#This Row],[code]]="","",_xlfn.IFS(AND(Table2[[#This Row],[code]]&lt;400,Table2[[#This Row],[code]]&lt;&gt;""),2,Table2[[#This Row],[code]]&gt;500,4)),"")</f>
        <v/>
      </c>
      <c r="AC4536" s="1" t="str">
        <f>IF(Table2[[#This Row],[Event]]="Penalty",Table2[[#This Row],[number]],IF(Table2[[#This Row],[Event]]="Time-Out",401,""))</f>
        <v/>
      </c>
      <c r="AD4536" s="1">
        <f>ROW(A4535)</f>
        <v>4535</v>
      </c>
      <c r="AE4536" s="1">
        <f>COUNTIFS(Table2[GameID],Table2[[#This Row],[GameID]],Table2[Column1],"&lt;="&amp;Table2[[#This Row],[Column1]])-1</f>
        <v>10</v>
      </c>
    </row>
    <row r="4537" spans="1:31" x14ac:dyDescent="0.45">
      <c r="A4537" t="s">
        <v>304</v>
      </c>
      <c r="B4537" t="str">
        <f>_xlfn.TEXTBEFORE(Table2[[#This Row],[Kamp]]," - ")</f>
        <v>Aab</v>
      </c>
      <c r="C4537" t="str">
        <f>_xlfn.TEXTAFTER(Table2[[#This Row],[Kamp]],"- ")</f>
        <v>Blackhawks</v>
      </c>
      <c r="D4537">
        <v>45389</v>
      </c>
      <c r="E4537">
        <v>83650</v>
      </c>
      <c r="F4537">
        <v>20232024</v>
      </c>
      <c r="G4537" t="s">
        <v>453</v>
      </c>
      <c r="H4537" t="s">
        <v>661</v>
      </c>
      <c r="I4537" t="s">
        <v>677</v>
      </c>
      <c r="J4537">
        <v>3</v>
      </c>
      <c r="K4537">
        <v>31143</v>
      </c>
      <c r="L4537">
        <v>1</v>
      </c>
      <c r="M4537" t="s">
        <v>630</v>
      </c>
      <c r="N4537" t="s">
        <v>149</v>
      </c>
      <c r="O4537" t="s">
        <v>263</v>
      </c>
      <c r="P4537">
        <v>98</v>
      </c>
      <c r="Q4537">
        <v>9</v>
      </c>
      <c r="R4537">
        <f>SUMIFS(Table2[number],Table2[Event],"Goal",Table2[H/U],"HOME",Table2[GameID],Table2[[#This Row],[GameID]],Table2[GameTime],"&lt;="&amp;Table2[[#This Row],[GameTime]])</f>
        <v>2</v>
      </c>
      <c r="S4537">
        <f>SUMIFS(Table2[number],Table2[Event],"Goal",Table2[H/U],"AWAY",Table2[GameID],Table2[[#This Row],[GameID]],Table2[GameTime],"&lt;="&amp;Table2[[#This Row],[GameTime]])</f>
        <v>7</v>
      </c>
      <c r="T4537" t="str">
        <f>IF(Table2[[#This Row],[Event]]="Goal",Table2[[#This Row],[Hscore]]&amp;"-"&amp;Table2[[#This Row],[Uscore]],"")</f>
        <v>2-7</v>
      </c>
      <c r="U4537">
        <v>3451</v>
      </c>
      <c r="V4537" s="1">
        <f>Table2[[#This Row],[GameTime]]-(Table2[[#This Row],[period]]-1)*1200</f>
        <v>1051</v>
      </c>
      <c r="W4537" s="1">
        <f>ROUNDDOWN(Table2[[#This Row],[Time]]/60,0)</f>
        <v>17</v>
      </c>
      <c r="X4537" s="1">
        <f>ROUNDDOWN((Table2[[#This Row],[Time]]/60-Table2[[#This Row],[Time2]])*60,0)</f>
        <v>30</v>
      </c>
      <c r="Y4537" s="1">
        <f>IF(Table2[[#This Row],[Time2]]&lt;10,0&amp;Table2[[#This Row],[Time2]],Table2[[#This Row],[Time2]])</f>
        <v>17</v>
      </c>
      <c r="Z4537" s="1">
        <f>IF(Table2[[#This Row],[Time3]]&lt;10,0&amp;Table2[[#This Row],[Time3]],Table2[[#This Row],[Time3]])</f>
        <v>30</v>
      </c>
      <c r="AA4537" s="2" t="str">
        <f>Table2[[#This Row],[Time4]]&amp;":"&amp;Table2[[#This Row],[Time5]]</f>
        <v>17:30</v>
      </c>
      <c r="AB4537" s="1" t="str" cm="1">
        <f t="array" ref="AB4537">IFERROR(IF(Table2[[#This Row],[code]]="","",_xlfn.IFS(AND(Table2[[#This Row],[code]]&lt;400,Table2[[#This Row],[code]]&lt;&gt;""),2,Table2[[#This Row],[code]]&gt;500,4)),"")</f>
        <v/>
      </c>
      <c r="AC4537" s="1" t="str">
        <f>IF(Table2[[#This Row],[Event]]="Penalty",Table2[[#This Row],[number]],IF(Table2[[#This Row],[Event]]="Time-Out",401,""))</f>
        <v/>
      </c>
      <c r="AD4537" s="1">
        <f>ROW(A4536)</f>
        <v>4536</v>
      </c>
      <c r="AE4537" s="1">
        <f>COUNTIFS(Table2[GameID],Table2[[#This Row],[GameID]],Table2[Column1],"&lt;="&amp;Table2[[#This Row],[Column1]])-1</f>
        <v>11</v>
      </c>
    </row>
    <row r="4538" spans="1:31" x14ac:dyDescent="0.45">
      <c r="A4538" t="s">
        <v>304</v>
      </c>
      <c r="B4538" t="str">
        <f>_xlfn.TEXTBEFORE(Table2[[#This Row],[Kamp]]," - ")</f>
        <v>Aab</v>
      </c>
      <c r="C4538" t="str">
        <f>_xlfn.TEXTAFTER(Table2[[#This Row],[Kamp]],"- ")</f>
        <v>Blackhawks</v>
      </c>
      <c r="D4538">
        <v>45389</v>
      </c>
      <c r="E4538">
        <v>83650</v>
      </c>
      <c r="F4538">
        <v>20232024</v>
      </c>
      <c r="G4538" t="s">
        <v>453</v>
      </c>
      <c r="H4538" t="s">
        <v>661</v>
      </c>
      <c r="I4538" t="s">
        <v>677</v>
      </c>
      <c r="J4538">
        <v>3</v>
      </c>
      <c r="K4538">
        <v>31143</v>
      </c>
      <c r="L4538">
        <v>504</v>
      </c>
      <c r="M4538" t="s">
        <v>631</v>
      </c>
      <c r="N4538" t="s">
        <v>139</v>
      </c>
      <c r="O4538" t="s">
        <v>634</v>
      </c>
      <c r="P4538">
        <v>27</v>
      </c>
      <c r="Q4538" t="s">
        <v>634</v>
      </c>
      <c r="R4538">
        <f>SUMIFS(Table2[number],Table2[Event],"Goal",Table2[H/U],"HOME",Table2[GameID],Table2[[#This Row],[GameID]],Table2[GameTime],"&lt;="&amp;Table2[[#This Row],[GameTime]])</f>
        <v>2</v>
      </c>
      <c r="S4538">
        <f>SUMIFS(Table2[number],Table2[Event],"Goal",Table2[H/U],"AWAY",Table2[GameID],Table2[[#This Row],[GameID]],Table2[GameTime],"&lt;="&amp;Table2[[#This Row],[GameTime]])</f>
        <v>7</v>
      </c>
      <c r="T4538" t="str">
        <f>IF(Table2[[#This Row],[Event]]="Goal",Table2[[#This Row],[Hscore]]&amp;"-"&amp;Table2[[#This Row],[Uscore]],"")</f>
        <v/>
      </c>
      <c r="U4538">
        <v>3499</v>
      </c>
      <c r="V4538" s="1">
        <f>Table2[[#This Row],[GameTime]]-(Table2[[#This Row],[period]]-1)*1200</f>
        <v>1099</v>
      </c>
      <c r="W4538" s="1">
        <f>ROUNDDOWN(Table2[[#This Row],[Time]]/60,0)</f>
        <v>18</v>
      </c>
      <c r="X4538" s="1">
        <f>ROUNDDOWN((Table2[[#This Row],[Time]]/60-Table2[[#This Row],[Time2]])*60,0)</f>
        <v>19</v>
      </c>
      <c r="Y4538" s="1">
        <f>IF(Table2[[#This Row],[Time2]]&lt;10,0&amp;Table2[[#This Row],[Time2]],Table2[[#This Row],[Time2]])</f>
        <v>18</v>
      </c>
      <c r="Z4538" s="1">
        <f>IF(Table2[[#This Row],[Time3]]&lt;10,0&amp;Table2[[#This Row],[Time3]],Table2[[#This Row],[Time3]])</f>
        <v>19</v>
      </c>
      <c r="AA4538" s="2" t="str">
        <f>Table2[[#This Row],[Time4]]&amp;":"&amp;Table2[[#This Row],[Time5]]</f>
        <v>18:19</v>
      </c>
      <c r="AB4538" s="1" cm="1">
        <f t="array" ref="AB4538">IFERROR(IF(Table2[[#This Row],[code]]="","",_xlfn.IFS(AND(Table2[[#This Row],[code]]&lt;400,Table2[[#This Row],[code]]&lt;&gt;""),2,Table2[[#This Row],[code]]&gt;500,4)),"")</f>
        <v>4</v>
      </c>
      <c r="AC4538" s="1">
        <f>IF(Table2[[#This Row],[Event]]="Penalty",Table2[[#This Row],[number]],IF(Table2[[#This Row],[Event]]="Time-Out",401,""))</f>
        <v>504</v>
      </c>
      <c r="AD4538" s="1">
        <f>ROW(A4537)</f>
        <v>4537</v>
      </c>
      <c r="AE4538" s="1">
        <f>COUNTIFS(Table2[GameID],Table2[[#This Row],[GameID]],Table2[Column1],"&lt;="&amp;Table2[[#This Row],[Column1]])-1</f>
        <v>12</v>
      </c>
    </row>
    <row r="4539" spans="1:31" x14ac:dyDescent="0.45">
      <c r="A4539" t="s">
        <v>304</v>
      </c>
      <c r="B4539" t="str">
        <f>_xlfn.TEXTBEFORE(Table2[[#This Row],[Kamp]]," - ")</f>
        <v>Aab</v>
      </c>
      <c r="C4539" t="str">
        <f>_xlfn.TEXTAFTER(Table2[[#This Row],[Kamp]],"- ")</f>
        <v>Blackhawks</v>
      </c>
      <c r="D4539">
        <v>45389</v>
      </c>
      <c r="E4539">
        <v>83650</v>
      </c>
      <c r="F4539">
        <v>20232024</v>
      </c>
      <c r="G4539" t="s">
        <v>453</v>
      </c>
      <c r="H4539" t="s">
        <v>661</v>
      </c>
      <c r="I4539" t="s">
        <v>677</v>
      </c>
      <c r="J4539">
        <v>3</v>
      </c>
      <c r="K4539">
        <v>31143</v>
      </c>
      <c r="L4539">
        <v>201</v>
      </c>
      <c r="M4539" t="s">
        <v>631</v>
      </c>
      <c r="N4539" t="s">
        <v>334</v>
      </c>
      <c r="O4539" t="s">
        <v>634</v>
      </c>
      <c r="P4539">
        <v>6</v>
      </c>
      <c r="Q4539" t="s">
        <v>634</v>
      </c>
      <c r="R4539">
        <f>SUMIFS(Table2[number],Table2[Event],"Goal",Table2[H/U],"HOME",Table2[GameID],Table2[[#This Row],[GameID]],Table2[GameTime],"&lt;="&amp;Table2[[#This Row],[GameTime]])</f>
        <v>2</v>
      </c>
      <c r="S4539">
        <f>SUMIFS(Table2[number],Table2[Event],"Goal",Table2[H/U],"AWAY",Table2[GameID],Table2[[#This Row],[GameID]],Table2[GameTime],"&lt;="&amp;Table2[[#This Row],[GameTime]])</f>
        <v>7</v>
      </c>
      <c r="T4539" t="str">
        <f>IF(Table2[[#This Row],[Event]]="Goal",Table2[[#This Row],[Hscore]]&amp;"-"&amp;Table2[[#This Row],[Uscore]],"")</f>
        <v/>
      </c>
      <c r="U4539">
        <v>3531</v>
      </c>
      <c r="V4539" s="1">
        <f>Table2[[#This Row],[GameTime]]-(Table2[[#This Row],[period]]-1)*1200</f>
        <v>1131</v>
      </c>
      <c r="W4539" s="1">
        <f>ROUNDDOWN(Table2[[#This Row],[Time]]/60,0)</f>
        <v>18</v>
      </c>
      <c r="X4539" s="1">
        <f>ROUNDDOWN((Table2[[#This Row],[Time]]/60-Table2[[#This Row],[Time2]])*60,0)</f>
        <v>51</v>
      </c>
      <c r="Y4539" s="1">
        <f>IF(Table2[[#This Row],[Time2]]&lt;10,0&amp;Table2[[#This Row],[Time2]],Table2[[#This Row],[Time2]])</f>
        <v>18</v>
      </c>
      <c r="Z4539" s="1">
        <f>IF(Table2[[#This Row],[Time3]]&lt;10,0&amp;Table2[[#This Row],[Time3]],Table2[[#This Row],[Time3]])</f>
        <v>51</v>
      </c>
      <c r="AA4539" s="2" t="str">
        <f>Table2[[#This Row],[Time4]]&amp;":"&amp;Table2[[#This Row],[Time5]]</f>
        <v>18:51</v>
      </c>
      <c r="AB4539" s="1" cm="1">
        <f t="array" ref="AB4539">IFERROR(IF(Table2[[#This Row],[code]]="","",_xlfn.IFS(AND(Table2[[#This Row],[code]]&lt;400,Table2[[#This Row],[code]]&lt;&gt;""),2,Table2[[#This Row],[code]]&gt;500,4)),"")</f>
        <v>2</v>
      </c>
      <c r="AC4539" s="1">
        <f>IF(Table2[[#This Row],[Event]]="Penalty",Table2[[#This Row],[number]],IF(Table2[[#This Row],[Event]]="Time-Out",401,""))</f>
        <v>201</v>
      </c>
      <c r="AD4539" s="1">
        <f>ROW(A4538)</f>
        <v>4538</v>
      </c>
      <c r="AE4539" s="1">
        <f>COUNTIFS(Table2[GameID],Table2[[#This Row],[GameID]],Table2[Column1],"&lt;="&amp;Table2[[#This Row],[Column1]])-1</f>
        <v>13</v>
      </c>
    </row>
    <row r="4540" spans="1:31" x14ac:dyDescent="0.45">
      <c r="A4540" t="s">
        <v>304</v>
      </c>
      <c r="B4540" t="str">
        <f>_xlfn.TEXTBEFORE(Table2[[#This Row],[Kamp]]," - ")</f>
        <v>Aab</v>
      </c>
      <c r="C4540" t="str">
        <f>_xlfn.TEXTAFTER(Table2[[#This Row],[Kamp]],"- ")</f>
        <v>Blackhawks</v>
      </c>
      <c r="D4540">
        <v>45389</v>
      </c>
      <c r="E4540">
        <v>83650</v>
      </c>
      <c r="F4540">
        <v>20232024</v>
      </c>
      <c r="G4540" t="s">
        <v>453</v>
      </c>
      <c r="H4540" t="s">
        <v>669</v>
      </c>
      <c r="I4540" t="s">
        <v>678</v>
      </c>
      <c r="J4540">
        <v>3</v>
      </c>
      <c r="K4540">
        <v>31146</v>
      </c>
      <c r="L4540">
        <v>1</v>
      </c>
      <c r="M4540" t="s">
        <v>630</v>
      </c>
      <c r="N4540" t="s">
        <v>651</v>
      </c>
      <c r="O4540" t="s">
        <v>132</v>
      </c>
      <c r="P4540">
        <v>25</v>
      </c>
      <c r="Q4540">
        <v>4</v>
      </c>
      <c r="R4540">
        <f>SUMIFS(Table2[number],Table2[Event],"Goal",Table2[H/U],"HOME",Table2[GameID],Table2[[#This Row],[GameID]],Table2[GameTime],"&lt;="&amp;Table2[[#This Row],[GameTime]])</f>
        <v>3</v>
      </c>
      <c r="S4540">
        <f>SUMIFS(Table2[number],Table2[Event],"Goal",Table2[H/U],"AWAY",Table2[GameID],Table2[[#This Row],[GameID]],Table2[GameTime],"&lt;="&amp;Table2[[#This Row],[GameTime]])</f>
        <v>7</v>
      </c>
      <c r="T4540" t="str">
        <f>IF(Table2[[#This Row],[Event]]="Goal",Table2[[#This Row],[Hscore]]&amp;"-"&amp;Table2[[#This Row],[Uscore]],"")</f>
        <v>3-7</v>
      </c>
      <c r="U4540">
        <v>3533</v>
      </c>
      <c r="V4540" s="1">
        <f>Table2[[#This Row],[GameTime]]-(Table2[[#This Row],[period]]-1)*1200</f>
        <v>1133</v>
      </c>
      <c r="W4540" s="1">
        <f>ROUNDDOWN(Table2[[#This Row],[Time]]/60,0)</f>
        <v>18</v>
      </c>
      <c r="X4540" s="1">
        <f>ROUNDDOWN((Table2[[#This Row],[Time]]/60-Table2[[#This Row],[Time2]])*60,0)</f>
        <v>53</v>
      </c>
      <c r="Y4540" s="1">
        <f>IF(Table2[[#This Row],[Time2]]&lt;10,0&amp;Table2[[#This Row],[Time2]],Table2[[#This Row],[Time2]])</f>
        <v>18</v>
      </c>
      <c r="Z4540" s="1">
        <f>IF(Table2[[#This Row],[Time3]]&lt;10,0&amp;Table2[[#This Row],[Time3]],Table2[[#This Row],[Time3]])</f>
        <v>53</v>
      </c>
      <c r="AA4540" s="2" t="str">
        <f>Table2[[#This Row],[Time4]]&amp;":"&amp;Table2[[#This Row],[Time5]]</f>
        <v>18:53</v>
      </c>
      <c r="AB4540" s="1" t="str" cm="1">
        <f t="array" ref="AB4540">IFERROR(IF(Table2[[#This Row],[code]]="","",_xlfn.IFS(AND(Table2[[#This Row],[code]]&lt;400,Table2[[#This Row],[code]]&lt;&gt;""),2,Table2[[#This Row],[code]]&gt;500,4)),"")</f>
        <v/>
      </c>
      <c r="AC4540" s="1" t="str">
        <f>IF(Table2[[#This Row],[Event]]="Penalty",Table2[[#This Row],[number]],IF(Table2[[#This Row],[Event]]="Time-Out",401,""))</f>
        <v/>
      </c>
      <c r="AD4540" s="1">
        <f>ROW(A4539)</f>
        <v>4539</v>
      </c>
      <c r="AE4540" s="1">
        <f>COUNTIFS(Table2[GameID],Table2[[#This Row],[GameID]],Table2[Column1],"&lt;="&amp;Table2[[#This Row],[Column1]])-1</f>
        <v>14</v>
      </c>
    </row>
    <row r="4541" spans="1:31" x14ac:dyDescent="0.45">
      <c r="A4541" t="s">
        <v>444</v>
      </c>
      <c r="B4541" t="str">
        <f>_xlfn.TEXTBEFORE(Table2[[#This Row],[Kamp]]," - ")</f>
        <v>Benløse IF</v>
      </c>
      <c r="C4541" t="str">
        <f>_xlfn.TEXTAFTER(Table2[[#This Row],[Kamp]],"- ")</f>
        <v>Sunds Seahawks</v>
      </c>
      <c r="D4541">
        <v>45395</v>
      </c>
      <c r="E4541">
        <v>83651</v>
      </c>
      <c r="F4541">
        <v>20232024</v>
      </c>
      <c r="G4541" t="s">
        <v>453</v>
      </c>
      <c r="H4541" t="s">
        <v>658</v>
      </c>
      <c r="I4541" t="s">
        <v>678</v>
      </c>
      <c r="J4541">
        <v>1</v>
      </c>
      <c r="K4541">
        <v>31137</v>
      </c>
      <c r="L4541">
        <v>1</v>
      </c>
      <c r="M4541" t="s">
        <v>630</v>
      </c>
      <c r="N4541" t="s">
        <v>469</v>
      </c>
      <c r="O4541" t="s">
        <v>634</v>
      </c>
      <c r="P4541">
        <v>88</v>
      </c>
      <c r="Q4541" t="s">
        <v>634</v>
      </c>
      <c r="R4541">
        <f>SUMIFS(Table2[number],Table2[Event],"Goal",Table2[H/U],"HOME",Table2[GameID],Table2[[#This Row],[GameID]],Table2[GameTime],"&lt;="&amp;Table2[[#This Row],[GameTime]])</f>
        <v>1</v>
      </c>
      <c r="S4541">
        <f>SUMIFS(Table2[number],Table2[Event],"Goal",Table2[H/U],"AWAY",Table2[GameID],Table2[[#This Row],[GameID]],Table2[GameTime],"&lt;="&amp;Table2[[#This Row],[GameTime]])</f>
        <v>0</v>
      </c>
      <c r="T4541" t="str">
        <f>IF(Table2[[#This Row],[Event]]="Goal",Table2[[#This Row],[Hscore]]&amp;"-"&amp;Table2[[#This Row],[Uscore]],"")</f>
        <v>1-0</v>
      </c>
      <c r="U4541">
        <v>393</v>
      </c>
      <c r="V4541" s="1">
        <f>Table2[[#This Row],[GameTime]]-(Table2[[#This Row],[period]]-1)*1200</f>
        <v>393</v>
      </c>
      <c r="W4541" s="1">
        <f>ROUNDDOWN(Table2[[#This Row],[Time]]/60,0)</f>
        <v>6</v>
      </c>
      <c r="X4541" s="1">
        <f>ROUNDDOWN((Table2[[#This Row],[Time]]/60-Table2[[#This Row],[Time2]])*60,0)</f>
        <v>33</v>
      </c>
      <c r="Y4541" s="1" t="str">
        <f>IF(Table2[[#This Row],[Time2]]&lt;10,0&amp;Table2[[#This Row],[Time2]],Table2[[#This Row],[Time2]])</f>
        <v>06</v>
      </c>
      <c r="Z4541" s="1">
        <f>IF(Table2[[#This Row],[Time3]]&lt;10,0&amp;Table2[[#This Row],[Time3]],Table2[[#This Row],[Time3]])</f>
        <v>33</v>
      </c>
      <c r="AA4541" s="2" t="str">
        <f>Table2[[#This Row],[Time4]]&amp;":"&amp;Table2[[#This Row],[Time5]]</f>
        <v>06:33</v>
      </c>
      <c r="AB4541" s="1" t="str" cm="1">
        <f t="array" ref="AB4541">IFERROR(IF(Table2[[#This Row],[code]]="","",_xlfn.IFS(AND(Table2[[#This Row],[code]]&lt;400,Table2[[#This Row],[code]]&lt;&gt;""),2,Table2[[#This Row],[code]]&gt;500,4)),"")</f>
        <v/>
      </c>
      <c r="AC4541" s="1" t="str">
        <f>IF(Table2[[#This Row],[Event]]="Penalty",Table2[[#This Row],[number]],IF(Table2[[#This Row],[Event]]="Time-Out",401,""))</f>
        <v/>
      </c>
      <c r="AD4541" s="1">
        <f>ROW(A4540)</f>
        <v>4540</v>
      </c>
      <c r="AE4541" s="1">
        <f>COUNTIFS(Table2[GameID],Table2[[#This Row],[GameID]],Table2[Column1],"&lt;="&amp;Table2[[#This Row],[Column1]])-1</f>
        <v>0</v>
      </c>
    </row>
    <row r="4542" spans="1:31" x14ac:dyDescent="0.45">
      <c r="A4542" t="s">
        <v>444</v>
      </c>
      <c r="B4542" t="str">
        <f>_xlfn.TEXTBEFORE(Table2[[#This Row],[Kamp]]," - ")</f>
        <v>Benløse IF</v>
      </c>
      <c r="C4542" t="str">
        <f>_xlfn.TEXTAFTER(Table2[[#This Row],[Kamp]],"- ")</f>
        <v>Sunds Seahawks</v>
      </c>
      <c r="D4542">
        <v>45395</v>
      </c>
      <c r="E4542">
        <v>83651</v>
      </c>
      <c r="F4542">
        <v>20232024</v>
      </c>
      <c r="G4542" t="s">
        <v>453</v>
      </c>
      <c r="H4542" t="s">
        <v>658</v>
      </c>
      <c r="I4542" t="s">
        <v>678</v>
      </c>
      <c r="J4542">
        <v>1</v>
      </c>
      <c r="K4542">
        <v>31137</v>
      </c>
      <c r="L4542">
        <v>201</v>
      </c>
      <c r="M4542" t="s">
        <v>631</v>
      </c>
      <c r="N4542" t="s">
        <v>679</v>
      </c>
      <c r="O4542" t="s">
        <v>634</v>
      </c>
      <c r="P4542">
        <v>56</v>
      </c>
      <c r="Q4542" t="s">
        <v>634</v>
      </c>
      <c r="R4542">
        <f>SUMIFS(Table2[number],Table2[Event],"Goal",Table2[H/U],"HOME",Table2[GameID],Table2[[#This Row],[GameID]],Table2[GameTime],"&lt;="&amp;Table2[[#This Row],[GameTime]])</f>
        <v>1</v>
      </c>
      <c r="S4542">
        <f>SUMIFS(Table2[number],Table2[Event],"Goal",Table2[H/U],"AWAY",Table2[GameID],Table2[[#This Row],[GameID]],Table2[GameTime],"&lt;="&amp;Table2[[#This Row],[GameTime]])</f>
        <v>0</v>
      </c>
      <c r="T4542" t="str">
        <f>IF(Table2[[#This Row],[Event]]="Goal",Table2[[#This Row],[Hscore]]&amp;"-"&amp;Table2[[#This Row],[Uscore]],"")</f>
        <v/>
      </c>
      <c r="U4542">
        <v>706</v>
      </c>
      <c r="V4542" s="1">
        <f>Table2[[#This Row],[GameTime]]-(Table2[[#This Row],[period]]-1)*1200</f>
        <v>706</v>
      </c>
      <c r="W4542" s="1">
        <f>ROUNDDOWN(Table2[[#This Row],[Time]]/60,0)</f>
        <v>11</v>
      </c>
      <c r="X4542" s="1">
        <f>ROUNDDOWN((Table2[[#This Row],[Time]]/60-Table2[[#This Row],[Time2]])*60,0)</f>
        <v>46</v>
      </c>
      <c r="Y4542" s="1">
        <f>IF(Table2[[#This Row],[Time2]]&lt;10,0&amp;Table2[[#This Row],[Time2]],Table2[[#This Row],[Time2]])</f>
        <v>11</v>
      </c>
      <c r="Z4542" s="1">
        <f>IF(Table2[[#This Row],[Time3]]&lt;10,0&amp;Table2[[#This Row],[Time3]],Table2[[#This Row],[Time3]])</f>
        <v>46</v>
      </c>
      <c r="AA4542" s="2" t="str">
        <f>Table2[[#This Row],[Time4]]&amp;":"&amp;Table2[[#This Row],[Time5]]</f>
        <v>11:46</v>
      </c>
      <c r="AB4542" s="1" cm="1">
        <f t="array" ref="AB4542">IFERROR(IF(Table2[[#This Row],[code]]="","",_xlfn.IFS(AND(Table2[[#This Row],[code]]&lt;400,Table2[[#This Row],[code]]&lt;&gt;""),2,Table2[[#This Row],[code]]&gt;500,4)),"")</f>
        <v>2</v>
      </c>
      <c r="AC4542" s="1">
        <f>IF(Table2[[#This Row],[Event]]="Penalty",Table2[[#This Row],[number]],IF(Table2[[#This Row],[Event]]="Time-Out",401,""))</f>
        <v>201</v>
      </c>
      <c r="AD4542" s="1">
        <f>ROW(A4541)</f>
        <v>4541</v>
      </c>
      <c r="AE4542" s="1">
        <f>COUNTIFS(Table2[GameID],Table2[[#This Row],[GameID]],Table2[Column1],"&lt;="&amp;Table2[[#This Row],[Column1]])-1</f>
        <v>1</v>
      </c>
    </row>
    <row r="4543" spans="1:31" x14ac:dyDescent="0.45">
      <c r="A4543" t="s">
        <v>444</v>
      </c>
      <c r="B4543" t="str">
        <f>_xlfn.TEXTBEFORE(Table2[[#This Row],[Kamp]]," - ")</f>
        <v>Benløse IF</v>
      </c>
      <c r="C4543" t="str">
        <f>_xlfn.TEXTAFTER(Table2[[#This Row],[Kamp]],"- ")</f>
        <v>Sunds Seahawks</v>
      </c>
      <c r="D4543">
        <v>45395</v>
      </c>
      <c r="E4543">
        <v>83651</v>
      </c>
      <c r="F4543">
        <v>20232024</v>
      </c>
      <c r="G4543" t="s">
        <v>453</v>
      </c>
      <c r="H4543" t="s">
        <v>658</v>
      </c>
      <c r="I4543" t="s">
        <v>678</v>
      </c>
      <c r="J4543">
        <v>1</v>
      </c>
      <c r="K4543">
        <v>31137</v>
      </c>
      <c r="L4543">
        <v>1</v>
      </c>
      <c r="M4543" t="s">
        <v>630</v>
      </c>
      <c r="N4543" t="s">
        <v>192</v>
      </c>
      <c r="O4543" t="s">
        <v>466</v>
      </c>
      <c r="P4543">
        <v>32</v>
      </c>
      <c r="Q4543">
        <v>23</v>
      </c>
      <c r="R4543">
        <f>SUMIFS(Table2[number],Table2[Event],"Goal",Table2[H/U],"HOME",Table2[GameID],Table2[[#This Row],[GameID]],Table2[GameTime],"&lt;="&amp;Table2[[#This Row],[GameTime]])</f>
        <v>2</v>
      </c>
      <c r="S4543">
        <f>SUMIFS(Table2[number],Table2[Event],"Goal",Table2[H/U],"AWAY",Table2[GameID],Table2[[#This Row],[GameID]],Table2[GameTime],"&lt;="&amp;Table2[[#This Row],[GameTime]])</f>
        <v>0</v>
      </c>
      <c r="T4543" t="str">
        <f>IF(Table2[[#This Row],[Event]]="Goal",Table2[[#This Row],[Hscore]]&amp;"-"&amp;Table2[[#This Row],[Uscore]],"")</f>
        <v>2-0</v>
      </c>
      <c r="U4543">
        <v>760</v>
      </c>
      <c r="V4543" s="1">
        <f>Table2[[#This Row],[GameTime]]-(Table2[[#This Row],[period]]-1)*1200</f>
        <v>760</v>
      </c>
      <c r="W4543" s="1">
        <f>ROUNDDOWN(Table2[[#This Row],[Time]]/60,0)</f>
        <v>12</v>
      </c>
      <c r="X4543" s="1">
        <f>ROUNDDOWN((Table2[[#This Row],[Time]]/60-Table2[[#This Row],[Time2]])*60,0)</f>
        <v>40</v>
      </c>
      <c r="Y4543" s="1">
        <f>IF(Table2[[#This Row],[Time2]]&lt;10,0&amp;Table2[[#This Row],[Time2]],Table2[[#This Row],[Time2]])</f>
        <v>12</v>
      </c>
      <c r="Z4543" s="1">
        <f>IF(Table2[[#This Row],[Time3]]&lt;10,0&amp;Table2[[#This Row],[Time3]],Table2[[#This Row],[Time3]])</f>
        <v>40</v>
      </c>
      <c r="AA4543" s="2" t="str">
        <f>Table2[[#This Row],[Time4]]&amp;":"&amp;Table2[[#This Row],[Time5]]</f>
        <v>12:40</v>
      </c>
      <c r="AB4543" s="1" t="str" cm="1">
        <f t="array" ref="AB4543">IFERROR(IF(Table2[[#This Row],[code]]="","",_xlfn.IFS(AND(Table2[[#This Row],[code]]&lt;400,Table2[[#This Row],[code]]&lt;&gt;""),2,Table2[[#This Row],[code]]&gt;500,4)),"")</f>
        <v/>
      </c>
      <c r="AC4543" s="1" t="str">
        <f>IF(Table2[[#This Row],[Event]]="Penalty",Table2[[#This Row],[number]],IF(Table2[[#This Row],[Event]]="Time-Out",401,""))</f>
        <v/>
      </c>
      <c r="AD4543" s="1">
        <f>ROW(A4542)</f>
        <v>4542</v>
      </c>
      <c r="AE4543" s="1">
        <f>COUNTIFS(Table2[GameID],Table2[[#This Row],[GameID]],Table2[Column1],"&lt;="&amp;Table2[[#This Row],[Column1]])-1</f>
        <v>2</v>
      </c>
    </row>
    <row r="4544" spans="1:31" x14ac:dyDescent="0.45">
      <c r="A4544" t="s">
        <v>444</v>
      </c>
      <c r="B4544" t="str">
        <f>_xlfn.TEXTBEFORE(Table2[[#This Row],[Kamp]]," - ")</f>
        <v>Benløse IF</v>
      </c>
      <c r="C4544" t="str">
        <f>_xlfn.TEXTAFTER(Table2[[#This Row],[Kamp]],"- ")</f>
        <v>Sunds Seahawks</v>
      </c>
      <c r="D4544">
        <v>45395</v>
      </c>
      <c r="E4544">
        <v>83651</v>
      </c>
      <c r="F4544">
        <v>20232024</v>
      </c>
      <c r="G4544" t="s">
        <v>453</v>
      </c>
      <c r="H4544" t="s">
        <v>668</v>
      </c>
      <c r="I4544" t="s">
        <v>677</v>
      </c>
      <c r="J4544">
        <v>1</v>
      </c>
      <c r="K4544">
        <v>31144</v>
      </c>
      <c r="L4544">
        <v>1</v>
      </c>
      <c r="M4544" t="s">
        <v>630</v>
      </c>
      <c r="N4544" t="s">
        <v>231</v>
      </c>
      <c r="O4544" t="s">
        <v>634</v>
      </c>
      <c r="P4544">
        <v>97</v>
      </c>
      <c r="Q4544" t="s">
        <v>634</v>
      </c>
      <c r="R4544">
        <f>SUMIFS(Table2[number],Table2[Event],"Goal",Table2[H/U],"HOME",Table2[GameID],Table2[[#This Row],[GameID]],Table2[GameTime],"&lt;="&amp;Table2[[#This Row],[GameTime]])</f>
        <v>2</v>
      </c>
      <c r="S4544">
        <f>SUMIFS(Table2[number],Table2[Event],"Goal",Table2[H/U],"AWAY",Table2[GameID],Table2[[#This Row],[GameID]],Table2[GameTime],"&lt;="&amp;Table2[[#This Row],[GameTime]])</f>
        <v>1</v>
      </c>
      <c r="T4544" t="str">
        <f>IF(Table2[[#This Row],[Event]]="Goal",Table2[[#This Row],[Hscore]]&amp;"-"&amp;Table2[[#This Row],[Uscore]],"")</f>
        <v>2-1</v>
      </c>
      <c r="U4544">
        <v>821</v>
      </c>
      <c r="V4544" s="1">
        <f>Table2[[#This Row],[GameTime]]-(Table2[[#This Row],[period]]-1)*1200</f>
        <v>821</v>
      </c>
      <c r="W4544" s="1">
        <f>ROUNDDOWN(Table2[[#This Row],[Time]]/60,0)</f>
        <v>13</v>
      </c>
      <c r="X4544" s="1">
        <f>ROUNDDOWN((Table2[[#This Row],[Time]]/60-Table2[[#This Row],[Time2]])*60,0)</f>
        <v>41</v>
      </c>
      <c r="Y4544" s="1">
        <f>IF(Table2[[#This Row],[Time2]]&lt;10,0&amp;Table2[[#This Row],[Time2]],Table2[[#This Row],[Time2]])</f>
        <v>13</v>
      </c>
      <c r="Z4544" s="1">
        <f>IF(Table2[[#This Row],[Time3]]&lt;10,0&amp;Table2[[#This Row],[Time3]],Table2[[#This Row],[Time3]])</f>
        <v>41</v>
      </c>
      <c r="AA4544" s="2" t="str">
        <f>Table2[[#This Row],[Time4]]&amp;":"&amp;Table2[[#This Row],[Time5]]</f>
        <v>13:41</v>
      </c>
      <c r="AB4544" s="1" t="str" cm="1">
        <f t="array" ref="AB4544">IFERROR(IF(Table2[[#This Row],[code]]="","",_xlfn.IFS(AND(Table2[[#This Row],[code]]&lt;400,Table2[[#This Row],[code]]&lt;&gt;""),2,Table2[[#This Row],[code]]&gt;500,4)),"")</f>
        <v/>
      </c>
      <c r="AC4544" s="1" t="str">
        <f>IF(Table2[[#This Row],[Event]]="Penalty",Table2[[#This Row],[number]],IF(Table2[[#This Row],[Event]]="Time-Out",401,""))</f>
        <v/>
      </c>
      <c r="AD4544" s="1">
        <f>ROW(A4543)</f>
        <v>4543</v>
      </c>
      <c r="AE4544" s="1">
        <f>COUNTIFS(Table2[GameID],Table2[[#This Row],[GameID]],Table2[Column1],"&lt;="&amp;Table2[[#This Row],[Column1]])-1</f>
        <v>3</v>
      </c>
    </row>
    <row r="4545" spans="1:31" x14ac:dyDescent="0.45">
      <c r="A4545" t="s">
        <v>444</v>
      </c>
      <c r="B4545" t="str">
        <f>_xlfn.TEXTBEFORE(Table2[[#This Row],[Kamp]]," - ")</f>
        <v>Benløse IF</v>
      </c>
      <c r="C4545" t="str">
        <f>_xlfn.TEXTAFTER(Table2[[#This Row],[Kamp]],"- ")</f>
        <v>Sunds Seahawks</v>
      </c>
      <c r="D4545">
        <v>45395</v>
      </c>
      <c r="E4545">
        <v>83651</v>
      </c>
      <c r="F4545">
        <v>20232024</v>
      </c>
      <c r="G4545" t="s">
        <v>453</v>
      </c>
      <c r="H4545" t="s">
        <v>668</v>
      </c>
      <c r="I4545" t="s">
        <v>677</v>
      </c>
      <c r="J4545">
        <v>1</v>
      </c>
      <c r="K4545">
        <v>31144</v>
      </c>
      <c r="L4545">
        <v>208</v>
      </c>
      <c r="M4545" t="s">
        <v>631</v>
      </c>
      <c r="N4545" t="s">
        <v>218</v>
      </c>
      <c r="O4545" t="s">
        <v>634</v>
      </c>
      <c r="P4545">
        <v>17</v>
      </c>
      <c r="Q4545" t="s">
        <v>634</v>
      </c>
      <c r="R4545">
        <f>SUMIFS(Table2[number],Table2[Event],"Goal",Table2[H/U],"HOME",Table2[GameID],Table2[[#This Row],[GameID]],Table2[GameTime],"&lt;="&amp;Table2[[#This Row],[GameTime]])</f>
        <v>2</v>
      </c>
      <c r="S4545">
        <f>SUMIFS(Table2[number],Table2[Event],"Goal",Table2[H/U],"AWAY",Table2[GameID],Table2[[#This Row],[GameID]],Table2[GameTime],"&lt;="&amp;Table2[[#This Row],[GameTime]])</f>
        <v>1</v>
      </c>
      <c r="T4545" t="str">
        <f>IF(Table2[[#This Row],[Event]]="Goal",Table2[[#This Row],[Hscore]]&amp;"-"&amp;Table2[[#This Row],[Uscore]],"")</f>
        <v/>
      </c>
      <c r="U4545">
        <v>1199</v>
      </c>
      <c r="V4545" s="1">
        <f>Table2[[#This Row],[GameTime]]-(Table2[[#This Row],[period]]-1)*1200</f>
        <v>1199</v>
      </c>
      <c r="W4545" s="1">
        <f>ROUNDDOWN(Table2[[#This Row],[Time]]/60,0)</f>
        <v>19</v>
      </c>
      <c r="X4545" s="1">
        <f>ROUNDDOWN((Table2[[#This Row],[Time]]/60-Table2[[#This Row],[Time2]])*60,0)</f>
        <v>59</v>
      </c>
      <c r="Y4545" s="1">
        <f>IF(Table2[[#This Row],[Time2]]&lt;10,0&amp;Table2[[#This Row],[Time2]],Table2[[#This Row],[Time2]])</f>
        <v>19</v>
      </c>
      <c r="Z4545" s="1">
        <f>IF(Table2[[#This Row],[Time3]]&lt;10,0&amp;Table2[[#This Row],[Time3]],Table2[[#This Row],[Time3]])</f>
        <v>59</v>
      </c>
      <c r="AA4545" s="2" t="str">
        <f>Table2[[#This Row],[Time4]]&amp;":"&amp;Table2[[#This Row],[Time5]]</f>
        <v>19:59</v>
      </c>
      <c r="AB4545" s="1" cm="1">
        <f t="array" ref="AB4545">IFERROR(IF(Table2[[#This Row],[code]]="","",_xlfn.IFS(AND(Table2[[#This Row],[code]]&lt;400,Table2[[#This Row],[code]]&lt;&gt;""),2,Table2[[#This Row],[code]]&gt;500,4)),"")</f>
        <v>2</v>
      </c>
      <c r="AC4545" s="1">
        <f>IF(Table2[[#This Row],[Event]]="Penalty",Table2[[#This Row],[number]],IF(Table2[[#This Row],[Event]]="Time-Out",401,""))</f>
        <v>208</v>
      </c>
      <c r="AD4545" s="1">
        <f>ROW(A4544)</f>
        <v>4544</v>
      </c>
      <c r="AE4545" s="1">
        <f>COUNTIFS(Table2[GameID],Table2[[#This Row],[GameID]],Table2[Column1],"&lt;="&amp;Table2[[#This Row],[Column1]])-1</f>
        <v>4</v>
      </c>
    </row>
    <row r="4546" spans="1:31" x14ac:dyDescent="0.45">
      <c r="A4546" t="s">
        <v>444</v>
      </c>
      <c r="B4546" t="str">
        <f>_xlfn.TEXTBEFORE(Table2[[#This Row],[Kamp]]," - ")</f>
        <v>Benløse IF</v>
      </c>
      <c r="C4546" t="str">
        <f>_xlfn.TEXTAFTER(Table2[[#This Row],[Kamp]],"- ")</f>
        <v>Sunds Seahawks</v>
      </c>
      <c r="D4546">
        <v>45395</v>
      </c>
      <c r="E4546">
        <v>83651</v>
      </c>
      <c r="F4546">
        <v>20232024</v>
      </c>
      <c r="G4546" t="s">
        <v>453</v>
      </c>
      <c r="H4546" t="s">
        <v>658</v>
      </c>
      <c r="I4546" t="s">
        <v>678</v>
      </c>
      <c r="J4546">
        <v>2</v>
      </c>
      <c r="K4546">
        <v>31137</v>
      </c>
      <c r="L4546">
        <v>1</v>
      </c>
      <c r="M4546" t="s">
        <v>630</v>
      </c>
      <c r="N4546" t="s">
        <v>20</v>
      </c>
      <c r="O4546" t="s">
        <v>38</v>
      </c>
      <c r="P4546">
        <v>5</v>
      </c>
      <c r="Q4546">
        <v>98</v>
      </c>
      <c r="R4546">
        <f>SUMIFS(Table2[number],Table2[Event],"Goal",Table2[H/U],"HOME",Table2[GameID],Table2[[#This Row],[GameID]],Table2[GameTime],"&lt;="&amp;Table2[[#This Row],[GameTime]])</f>
        <v>3</v>
      </c>
      <c r="S4546">
        <f>SUMIFS(Table2[number],Table2[Event],"Goal",Table2[H/U],"AWAY",Table2[GameID],Table2[[#This Row],[GameID]],Table2[GameTime],"&lt;="&amp;Table2[[#This Row],[GameTime]])</f>
        <v>1</v>
      </c>
      <c r="T4546" t="str">
        <f>IF(Table2[[#This Row],[Event]]="Goal",Table2[[#This Row],[Hscore]]&amp;"-"&amp;Table2[[#This Row],[Uscore]],"")</f>
        <v>3-1</v>
      </c>
      <c r="U4546">
        <v>1503</v>
      </c>
      <c r="V4546" s="1">
        <f>Table2[[#This Row],[GameTime]]-(Table2[[#This Row],[period]]-1)*1200</f>
        <v>303</v>
      </c>
      <c r="W4546" s="1">
        <f>ROUNDDOWN(Table2[[#This Row],[Time]]/60,0)</f>
        <v>5</v>
      </c>
      <c r="X4546" s="1">
        <f>ROUNDDOWN((Table2[[#This Row],[Time]]/60-Table2[[#This Row],[Time2]])*60,0)</f>
        <v>2</v>
      </c>
      <c r="Y4546" s="1" t="str">
        <f>IF(Table2[[#This Row],[Time2]]&lt;10,0&amp;Table2[[#This Row],[Time2]],Table2[[#This Row],[Time2]])</f>
        <v>05</v>
      </c>
      <c r="Z4546" s="1" t="str">
        <f>IF(Table2[[#This Row],[Time3]]&lt;10,0&amp;Table2[[#This Row],[Time3]],Table2[[#This Row],[Time3]])</f>
        <v>02</v>
      </c>
      <c r="AA4546" s="2" t="str">
        <f>Table2[[#This Row],[Time4]]&amp;":"&amp;Table2[[#This Row],[Time5]]</f>
        <v>05:02</v>
      </c>
      <c r="AB4546" s="1" t="str" cm="1">
        <f t="array" ref="AB4546">IFERROR(IF(Table2[[#This Row],[code]]="","",_xlfn.IFS(AND(Table2[[#This Row],[code]]&lt;400,Table2[[#This Row],[code]]&lt;&gt;""),2,Table2[[#This Row],[code]]&gt;500,4)),"")</f>
        <v/>
      </c>
      <c r="AC4546" s="1" t="str">
        <f>IF(Table2[[#This Row],[Event]]="Penalty",Table2[[#This Row],[number]],IF(Table2[[#This Row],[Event]]="Time-Out",401,""))</f>
        <v/>
      </c>
      <c r="AD4546" s="1">
        <f>ROW(A4545)</f>
        <v>4545</v>
      </c>
      <c r="AE4546" s="1">
        <f>COUNTIFS(Table2[GameID],Table2[[#This Row],[GameID]],Table2[Column1],"&lt;="&amp;Table2[[#This Row],[Column1]])-1</f>
        <v>5</v>
      </c>
    </row>
    <row r="4547" spans="1:31" x14ac:dyDescent="0.45">
      <c r="A4547" t="s">
        <v>444</v>
      </c>
      <c r="B4547" t="str">
        <f>_xlfn.TEXTBEFORE(Table2[[#This Row],[Kamp]]," - ")</f>
        <v>Benløse IF</v>
      </c>
      <c r="C4547" t="str">
        <f>_xlfn.TEXTAFTER(Table2[[#This Row],[Kamp]],"- ")</f>
        <v>Sunds Seahawks</v>
      </c>
      <c r="D4547">
        <v>45395</v>
      </c>
      <c r="E4547">
        <v>83651</v>
      </c>
      <c r="F4547">
        <v>20232024</v>
      </c>
      <c r="G4547" t="s">
        <v>453</v>
      </c>
      <c r="H4547" t="s">
        <v>668</v>
      </c>
      <c r="I4547" t="s">
        <v>677</v>
      </c>
      <c r="J4547">
        <v>2</v>
      </c>
      <c r="K4547">
        <v>31144</v>
      </c>
      <c r="L4547">
        <v>1</v>
      </c>
      <c r="M4547" t="s">
        <v>630</v>
      </c>
      <c r="N4547" t="s">
        <v>218</v>
      </c>
      <c r="O4547" t="s">
        <v>228</v>
      </c>
      <c r="P4547">
        <v>17</v>
      </c>
      <c r="Q4547">
        <v>77</v>
      </c>
      <c r="R4547">
        <f>SUMIFS(Table2[number],Table2[Event],"Goal",Table2[H/U],"HOME",Table2[GameID],Table2[[#This Row],[GameID]],Table2[GameTime],"&lt;="&amp;Table2[[#This Row],[GameTime]])</f>
        <v>3</v>
      </c>
      <c r="S4547">
        <f>SUMIFS(Table2[number],Table2[Event],"Goal",Table2[H/U],"AWAY",Table2[GameID],Table2[[#This Row],[GameID]],Table2[GameTime],"&lt;="&amp;Table2[[#This Row],[GameTime]])</f>
        <v>2</v>
      </c>
      <c r="T4547" t="str">
        <f>IF(Table2[[#This Row],[Event]]="Goal",Table2[[#This Row],[Hscore]]&amp;"-"&amp;Table2[[#This Row],[Uscore]],"")</f>
        <v>3-2</v>
      </c>
      <c r="U4547">
        <v>1859</v>
      </c>
      <c r="V4547" s="1">
        <f>Table2[[#This Row],[GameTime]]-(Table2[[#This Row],[period]]-1)*1200</f>
        <v>659</v>
      </c>
      <c r="W4547" s="1">
        <f>ROUNDDOWN(Table2[[#This Row],[Time]]/60,0)</f>
        <v>10</v>
      </c>
      <c r="X4547" s="1">
        <f>ROUNDDOWN((Table2[[#This Row],[Time]]/60-Table2[[#This Row],[Time2]])*60,0)</f>
        <v>59</v>
      </c>
      <c r="Y4547" s="1">
        <f>IF(Table2[[#This Row],[Time2]]&lt;10,0&amp;Table2[[#This Row],[Time2]],Table2[[#This Row],[Time2]])</f>
        <v>10</v>
      </c>
      <c r="Z4547" s="1">
        <f>IF(Table2[[#This Row],[Time3]]&lt;10,0&amp;Table2[[#This Row],[Time3]],Table2[[#This Row],[Time3]])</f>
        <v>59</v>
      </c>
      <c r="AA4547" s="2" t="str">
        <f>Table2[[#This Row],[Time4]]&amp;":"&amp;Table2[[#This Row],[Time5]]</f>
        <v>10:59</v>
      </c>
      <c r="AB4547" s="1" t="str" cm="1">
        <f t="array" ref="AB4547">IFERROR(IF(Table2[[#This Row],[code]]="","",_xlfn.IFS(AND(Table2[[#This Row],[code]]&lt;400,Table2[[#This Row],[code]]&lt;&gt;""),2,Table2[[#This Row],[code]]&gt;500,4)),"")</f>
        <v/>
      </c>
      <c r="AC4547" s="1" t="str">
        <f>IF(Table2[[#This Row],[Event]]="Penalty",Table2[[#This Row],[number]],IF(Table2[[#This Row],[Event]]="Time-Out",401,""))</f>
        <v/>
      </c>
      <c r="AD4547" s="1">
        <f>ROW(A4546)</f>
        <v>4546</v>
      </c>
      <c r="AE4547" s="1">
        <f>COUNTIFS(Table2[GameID],Table2[[#This Row],[GameID]],Table2[Column1],"&lt;="&amp;Table2[[#This Row],[Column1]])-1</f>
        <v>6</v>
      </c>
    </row>
    <row r="4548" spans="1:31" x14ac:dyDescent="0.45">
      <c r="A4548" t="s">
        <v>444</v>
      </c>
      <c r="B4548" t="str">
        <f>_xlfn.TEXTBEFORE(Table2[[#This Row],[Kamp]]," - ")</f>
        <v>Benløse IF</v>
      </c>
      <c r="C4548" t="str">
        <f>_xlfn.TEXTAFTER(Table2[[#This Row],[Kamp]],"- ")</f>
        <v>Sunds Seahawks</v>
      </c>
      <c r="D4548">
        <v>45395</v>
      </c>
      <c r="E4548">
        <v>83651</v>
      </c>
      <c r="F4548">
        <v>20232024</v>
      </c>
      <c r="G4548" t="s">
        <v>453</v>
      </c>
      <c r="H4548" t="s">
        <v>668</v>
      </c>
      <c r="I4548" t="s">
        <v>677</v>
      </c>
      <c r="J4548">
        <v>3</v>
      </c>
      <c r="K4548">
        <v>31144</v>
      </c>
      <c r="L4548">
        <v>1</v>
      </c>
      <c r="M4548" t="s">
        <v>630</v>
      </c>
      <c r="N4548" t="s">
        <v>219</v>
      </c>
      <c r="O4548" t="s">
        <v>221</v>
      </c>
      <c r="P4548">
        <v>23</v>
      </c>
      <c r="Q4548">
        <v>25</v>
      </c>
      <c r="R4548">
        <f>SUMIFS(Table2[number],Table2[Event],"Goal",Table2[H/U],"HOME",Table2[GameID],Table2[[#This Row],[GameID]],Table2[GameTime],"&lt;="&amp;Table2[[#This Row],[GameTime]])</f>
        <v>3</v>
      </c>
      <c r="S4548">
        <f>SUMIFS(Table2[number],Table2[Event],"Goal",Table2[H/U],"AWAY",Table2[GameID],Table2[[#This Row],[GameID]],Table2[GameTime],"&lt;="&amp;Table2[[#This Row],[GameTime]])</f>
        <v>3</v>
      </c>
      <c r="T4548" t="str">
        <f>IF(Table2[[#This Row],[Event]]="Goal",Table2[[#This Row],[Hscore]]&amp;"-"&amp;Table2[[#This Row],[Uscore]],"")</f>
        <v>3-3</v>
      </c>
      <c r="U4548">
        <v>2443</v>
      </c>
      <c r="V4548" s="1">
        <f>Table2[[#This Row],[GameTime]]-(Table2[[#This Row],[period]]-1)*1200</f>
        <v>43</v>
      </c>
      <c r="W4548" s="1">
        <f>ROUNDDOWN(Table2[[#This Row],[Time]]/60,0)</f>
        <v>0</v>
      </c>
      <c r="X4548" s="1">
        <f>ROUNDDOWN((Table2[[#This Row],[Time]]/60-Table2[[#This Row],[Time2]])*60,0)</f>
        <v>43</v>
      </c>
      <c r="Y4548" s="1" t="str">
        <f>IF(Table2[[#This Row],[Time2]]&lt;10,0&amp;Table2[[#This Row],[Time2]],Table2[[#This Row],[Time2]])</f>
        <v>00</v>
      </c>
      <c r="Z4548" s="1">
        <f>IF(Table2[[#This Row],[Time3]]&lt;10,0&amp;Table2[[#This Row],[Time3]],Table2[[#This Row],[Time3]])</f>
        <v>43</v>
      </c>
      <c r="AA4548" s="2" t="str">
        <f>Table2[[#This Row],[Time4]]&amp;":"&amp;Table2[[#This Row],[Time5]]</f>
        <v>00:43</v>
      </c>
      <c r="AB4548" s="1" t="str" cm="1">
        <f t="array" ref="AB4548">IFERROR(IF(Table2[[#This Row],[code]]="","",_xlfn.IFS(AND(Table2[[#This Row],[code]]&lt;400,Table2[[#This Row],[code]]&lt;&gt;""),2,Table2[[#This Row],[code]]&gt;500,4)),"")</f>
        <v/>
      </c>
      <c r="AC4548" s="1" t="str">
        <f>IF(Table2[[#This Row],[Event]]="Penalty",Table2[[#This Row],[number]],IF(Table2[[#This Row],[Event]]="Time-Out",401,""))</f>
        <v/>
      </c>
      <c r="AD4548" s="1">
        <f>ROW(A4547)</f>
        <v>4547</v>
      </c>
      <c r="AE4548" s="1">
        <f>COUNTIFS(Table2[GameID],Table2[[#This Row],[GameID]],Table2[Column1],"&lt;="&amp;Table2[[#This Row],[Column1]])-1</f>
        <v>7</v>
      </c>
    </row>
    <row r="4549" spans="1:31" x14ac:dyDescent="0.45">
      <c r="A4549" t="s">
        <v>444</v>
      </c>
      <c r="B4549" t="str">
        <f>_xlfn.TEXTBEFORE(Table2[[#This Row],[Kamp]]," - ")</f>
        <v>Benløse IF</v>
      </c>
      <c r="C4549" t="str">
        <f>_xlfn.TEXTAFTER(Table2[[#This Row],[Kamp]],"- ")</f>
        <v>Sunds Seahawks</v>
      </c>
      <c r="D4549">
        <v>45395</v>
      </c>
      <c r="E4549">
        <v>83651</v>
      </c>
      <c r="F4549">
        <v>20232024</v>
      </c>
      <c r="G4549" t="s">
        <v>453</v>
      </c>
      <c r="H4549" t="s">
        <v>668</v>
      </c>
      <c r="I4549" t="s">
        <v>677</v>
      </c>
      <c r="J4549">
        <v>3</v>
      </c>
      <c r="K4549">
        <v>31144</v>
      </c>
      <c r="L4549">
        <v>1</v>
      </c>
      <c r="M4549" t="s">
        <v>630</v>
      </c>
      <c r="N4549" t="s">
        <v>231</v>
      </c>
      <c r="O4549" t="s">
        <v>218</v>
      </c>
      <c r="P4549">
        <v>97</v>
      </c>
      <c r="Q4549">
        <v>17</v>
      </c>
      <c r="R4549">
        <f>SUMIFS(Table2[number],Table2[Event],"Goal",Table2[H/U],"HOME",Table2[GameID],Table2[[#This Row],[GameID]],Table2[GameTime],"&lt;="&amp;Table2[[#This Row],[GameTime]])</f>
        <v>3</v>
      </c>
      <c r="S4549">
        <f>SUMIFS(Table2[number],Table2[Event],"Goal",Table2[H/U],"AWAY",Table2[GameID],Table2[[#This Row],[GameID]],Table2[GameTime],"&lt;="&amp;Table2[[#This Row],[GameTime]])</f>
        <v>4</v>
      </c>
      <c r="T4549" t="str">
        <f>IF(Table2[[#This Row],[Event]]="Goal",Table2[[#This Row],[Hscore]]&amp;"-"&amp;Table2[[#This Row],[Uscore]],"")</f>
        <v>3-4</v>
      </c>
      <c r="U4549">
        <v>2950</v>
      </c>
      <c r="V4549" s="1">
        <f>Table2[[#This Row],[GameTime]]-(Table2[[#This Row],[period]]-1)*1200</f>
        <v>550</v>
      </c>
      <c r="W4549" s="1">
        <f>ROUNDDOWN(Table2[[#This Row],[Time]]/60,0)</f>
        <v>9</v>
      </c>
      <c r="X4549" s="1">
        <f>ROUNDDOWN((Table2[[#This Row],[Time]]/60-Table2[[#This Row],[Time2]])*60,0)</f>
        <v>9</v>
      </c>
      <c r="Y4549" s="1" t="str">
        <f>IF(Table2[[#This Row],[Time2]]&lt;10,0&amp;Table2[[#This Row],[Time2]],Table2[[#This Row],[Time2]])</f>
        <v>09</v>
      </c>
      <c r="Z4549" s="1" t="str">
        <f>IF(Table2[[#This Row],[Time3]]&lt;10,0&amp;Table2[[#This Row],[Time3]],Table2[[#This Row],[Time3]])</f>
        <v>09</v>
      </c>
      <c r="AA4549" s="2" t="str">
        <f>Table2[[#This Row],[Time4]]&amp;":"&amp;Table2[[#This Row],[Time5]]</f>
        <v>09:09</v>
      </c>
      <c r="AB4549" s="1" t="str" cm="1">
        <f t="array" ref="AB4549">IFERROR(IF(Table2[[#This Row],[code]]="","",_xlfn.IFS(AND(Table2[[#This Row],[code]]&lt;400,Table2[[#This Row],[code]]&lt;&gt;""),2,Table2[[#This Row],[code]]&gt;500,4)),"")</f>
        <v/>
      </c>
      <c r="AC4549" s="1" t="str">
        <f>IF(Table2[[#This Row],[Event]]="Penalty",Table2[[#This Row],[number]],IF(Table2[[#This Row],[Event]]="Time-Out",401,""))</f>
        <v/>
      </c>
      <c r="AD4549" s="1">
        <f>ROW(A4548)</f>
        <v>4548</v>
      </c>
      <c r="AE4549" s="1">
        <f>COUNTIFS(Table2[GameID],Table2[[#This Row],[GameID]],Table2[Column1],"&lt;="&amp;Table2[[#This Row],[Column1]])-1</f>
        <v>8</v>
      </c>
    </row>
    <row r="4550" spans="1:31" x14ac:dyDescent="0.45">
      <c r="A4550" t="s">
        <v>444</v>
      </c>
      <c r="B4550" t="str">
        <f>_xlfn.TEXTBEFORE(Table2[[#This Row],[Kamp]]," - ")</f>
        <v>Benløse IF</v>
      </c>
      <c r="C4550" t="str">
        <f>_xlfn.TEXTAFTER(Table2[[#This Row],[Kamp]],"- ")</f>
        <v>Sunds Seahawks</v>
      </c>
      <c r="D4550">
        <v>45395</v>
      </c>
      <c r="E4550">
        <v>83651</v>
      </c>
      <c r="F4550">
        <v>20232024</v>
      </c>
      <c r="G4550" t="s">
        <v>453</v>
      </c>
      <c r="H4550" t="s">
        <v>658</v>
      </c>
      <c r="I4550" t="s">
        <v>678</v>
      </c>
      <c r="J4550">
        <v>3</v>
      </c>
      <c r="K4550">
        <v>31137</v>
      </c>
      <c r="L4550">
        <v>0</v>
      </c>
      <c r="M4550" t="s">
        <v>633</v>
      </c>
      <c r="N4550" t="s">
        <v>634</v>
      </c>
      <c r="O4550" t="s">
        <v>634</v>
      </c>
      <c r="P4550" t="s">
        <v>634</v>
      </c>
      <c r="Q4550" t="s">
        <v>634</v>
      </c>
      <c r="R4550">
        <f>SUMIFS(Table2[number],Table2[Event],"Goal",Table2[H/U],"HOME",Table2[GameID],Table2[[#This Row],[GameID]],Table2[GameTime],"&lt;="&amp;Table2[[#This Row],[GameTime]])</f>
        <v>3</v>
      </c>
      <c r="S4550">
        <f>SUMIFS(Table2[number],Table2[Event],"Goal",Table2[H/U],"AWAY",Table2[GameID],Table2[[#This Row],[GameID]],Table2[GameTime],"&lt;="&amp;Table2[[#This Row],[GameTime]])</f>
        <v>4</v>
      </c>
      <c r="T4550" t="str">
        <f>IF(Table2[[#This Row],[Event]]="Goal",Table2[[#This Row],[Hscore]]&amp;"-"&amp;Table2[[#This Row],[Uscore]],"")</f>
        <v/>
      </c>
      <c r="U4550">
        <v>3248</v>
      </c>
      <c r="V4550" s="1">
        <f>Table2[[#This Row],[GameTime]]-(Table2[[#This Row],[period]]-1)*1200</f>
        <v>848</v>
      </c>
      <c r="W4550" s="1">
        <f>ROUNDDOWN(Table2[[#This Row],[Time]]/60,0)</f>
        <v>14</v>
      </c>
      <c r="X4550" s="1">
        <f>ROUNDDOWN((Table2[[#This Row],[Time]]/60-Table2[[#This Row],[Time2]])*60,0)</f>
        <v>7</v>
      </c>
      <c r="Y4550" s="1">
        <f>IF(Table2[[#This Row],[Time2]]&lt;10,0&amp;Table2[[#This Row],[Time2]],Table2[[#This Row],[Time2]])</f>
        <v>14</v>
      </c>
      <c r="Z4550" s="1" t="str">
        <f>IF(Table2[[#This Row],[Time3]]&lt;10,0&amp;Table2[[#This Row],[Time3]],Table2[[#This Row],[Time3]])</f>
        <v>07</v>
      </c>
      <c r="AA4550" s="2" t="str">
        <f>Table2[[#This Row],[Time4]]&amp;":"&amp;Table2[[#This Row],[Time5]]</f>
        <v>14:07</v>
      </c>
      <c r="AB4550" s="1" t="str" cm="1">
        <f t="array" ref="AB4550">IFERROR(IF(Table2[[#This Row],[code]]="","",_xlfn.IFS(AND(Table2[[#This Row],[code]]&lt;400,Table2[[#This Row],[code]]&lt;&gt;""),2,Table2[[#This Row],[code]]&gt;500,4)),"")</f>
        <v/>
      </c>
      <c r="AC4550" s="1">
        <f>IF(Table2[[#This Row],[Event]]="Penalty",Table2[[#This Row],[number]],IF(Table2[[#This Row],[Event]]="Time-Out",401,""))</f>
        <v>401</v>
      </c>
      <c r="AD4550" s="1">
        <f>ROW(A4549)</f>
        <v>4549</v>
      </c>
      <c r="AE4550" s="1">
        <f>COUNTIFS(Table2[GameID],Table2[[#This Row],[GameID]],Table2[Column1],"&lt;="&amp;Table2[[#This Row],[Column1]])-1</f>
        <v>9</v>
      </c>
    </row>
    <row r="4551" spans="1:31" x14ac:dyDescent="0.45">
      <c r="A4551" t="s">
        <v>444</v>
      </c>
      <c r="B4551" t="str">
        <f>_xlfn.TEXTBEFORE(Table2[[#This Row],[Kamp]]," - ")</f>
        <v>Benløse IF</v>
      </c>
      <c r="C4551" t="str">
        <f>_xlfn.TEXTAFTER(Table2[[#This Row],[Kamp]],"- ")</f>
        <v>Sunds Seahawks</v>
      </c>
      <c r="D4551">
        <v>45395</v>
      </c>
      <c r="E4551">
        <v>83651</v>
      </c>
      <c r="F4551">
        <v>20232024</v>
      </c>
      <c r="G4551" t="s">
        <v>453</v>
      </c>
      <c r="H4551" t="s">
        <v>658</v>
      </c>
      <c r="I4551" t="s">
        <v>678</v>
      </c>
      <c r="J4551">
        <v>3</v>
      </c>
      <c r="K4551">
        <v>31137</v>
      </c>
      <c r="L4551">
        <v>201</v>
      </c>
      <c r="M4551" t="s">
        <v>631</v>
      </c>
      <c r="N4551" t="s">
        <v>679</v>
      </c>
      <c r="O4551" t="s">
        <v>634</v>
      </c>
      <c r="P4551">
        <v>56</v>
      </c>
      <c r="Q4551" t="s">
        <v>634</v>
      </c>
      <c r="R4551">
        <f>SUMIFS(Table2[number],Table2[Event],"Goal",Table2[H/U],"HOME",Table2[GameID],Table2[[#This Row],[GameID]],Table2[GameTime],"&lt;="&amp;Table2[[#This Row],[GameTime]])</f>
        <v>3</v>
      </c>
      <c r="S4551">
        <f>SUMIFS(Table2[number],Table2[Event],"Goal",Table2[H/U],"AWAY",Table2[GameID],Table2[[#This Row],[GameID]],Table2[GameTime],"&lt;="&amp;Table2[[#This Row],[GameTime]])</f>
        <v>4</v>
      </c>
      <c r="T4551" t="str">
        <f>IF(Table2[[#This Row],[Event]]="Goal",Table2[[#This Row],[Hscore]]&amp;"-"&amp;Table2[[#This Row],[Uscore]],"")</f>
        <v/>
      </c>
      <c r="U4551">
        <v>3380</v>
      </c>
      <c r="V4551" s="1">
        <f>Table2[[#This Row],[GameTime]]-(Table2[[#This Row],[period]]-1)*1200</f>
        <v>980</v>
      </c>
      <c r="W4551" s="1">
        <f>ROUNDDOWN(Table2[[#This Row],[Time]]/60,0)</f>
        <v>16</v>
      </c>
      <c r="X4551" s="1">
        <f>ROUNDDOWN((Table2[[#This Row],[Time]]/60-Table2[[#This Row],[Time2]])*60,0)</f>
        <v>19</v>
      </c>
      <c r="Y4551" s="1">
        <f>IF(Table2[[#This Row],[Time2]]&lt;10,0&amp;Table2[[#This Row],[Time2]],Table2[[#This Row],[Time2]])</f>
        <v>16</v>
      </c>
      <c r="Z4551" s="1">
        <f>IF(Table2[[#This Row],[Time3]]&lt;10,0&amp;Table2[[#This Row],[Time3]],Table2[[#This Row],[Time3]])</f>
        <v>19</v>
      </c>
      <c r="AA4551" s="2" t="str">
        <f>Table2[[#This Row],[Time4]]&amp;":"&amp;Table2[[#This Row],[Time5]]</f>
        <v>16:19</v>
      </c>
      <c r="AB4551" s="1" cm="1">
        <f t="array" ref="AB4551">IFERROR(IF(Table2[[#This Row],[code]]="","",_xlfn.IFS(AND(Table2[[#This Row],[code]]&lt;400,Table2[[#This Row],[code]]&lt;&gt;""),2,Table2[[#This Row],[code]]&gt;500,4)),"")</f>
        <v>2</v>
      </c>
      <c r="AC4551" s="1">
        <f>IF(Table2[[#This Row],[Event]]="Penalty",Table2[[#This Row],[number]],IF(Table2[[#This Row],[Event]]="Time-Out",401,""))</f>
        <v>201</v>
      </c>
      <c r="AD4551" s="1">
        <f>ROW(A4550)</f>
        <v>4550</v>
      </c>
      <c r="AE4551" s="1">
        <f>COUNTIFS(Table2[GameID],Table2[[#This Row],[GameID]],Table2[Column1],"&lt;="&amp;Table2[[#This Row],[Column1]])-1</f>
        <v>10</v>
      </c>
    </row>
    <row r="4552" spans="1:31" x14ac:dyDescent="0.45">
      <c r="A4552" t="s">
        <v>444</v>
      </c>
      <c r="B4552" t="str">
        <f>_xlfn.TEXTBEFORE(Table2[[#This Row],[Kamp]]," - ")</f>
        <v>Benløse IF</v>
      </c>
      <c r="C4552" t="str">
        <f>_xlfn.TEXTAFTER(Table2[[#This Row],[Kamp]],"- ")</f>
        <v>Sunds Seahawks</v>
      </c>
      <c r="D4552">
        <v>45395</v>
      </c>
      <c r="E4552">
        <v>83651</v>
      </c>
      <c r="F4552">
        <v>20232024</v>
      </c>
      <c r="G4552" t="s">
        <v>453</v>
      </c>
      <c r="H4552" t="s">
        <v>668</v>
      </c>
      <c r="I4552" t="s">
        <v>677</v>
      </c>
      <c r="J4552">
        <v>3</v>
      </c>
      <c r="K4552">
        <v>31144</v>
      </c>
      <c r="L4552">
        <v>0</v>
      </c>
      <c r="M4552" t="s">
        <v>633</v>
      </c>
      <c r="N4552" t="s">
        <v>634</v>
      </c>
      <c r="O4552" t="s">
        <v>634</v>
      </c>
      <c r="P4552" t="s">
        <v>634</v>
      </c>
      <c r="Q4552" t="s">
        <v>634</v>
      </c>
      <c r="R4552">
        <f>SUMIFS(Table2[number],Table2[Event],"Goal",Table2[H/U],"HOME",Table2[GameID],Table2[[#This Row],[GameID]],Table2[GameTime],"&lt;="&amp;Table2[[#This Row],[GameTime]])</f>
        <v>3</v>
      </c>
      <c r="S4552">
        <f>SUMIFS(Table2[number],Table2[Event],"Goal",Table2[H/U],"AWAY",Table2[GameID],Table2[[#This Row],[GameID]],Table2[GameTime],"&lt;="&amp;Table2[[#This Row],[GameTime]])</f>
        <v>4</v>
      </c>
      <c r="T4552" t="str">
        <f>IF(Table2[[#This Row],[Event]]="Goal",Table2[[#This Row],[Hscore]]&amp;"-"&amp;Table2[[#This Row],[Uscore]],"")</f>
        <v/>
      </c>
      <c r="U4552">
        <v>3487</v>
      </c>
      <c r="V4552" s="1">
        <f>Table2[[#This Row],[GameTime]]-(Table2[[#This Row],[period]]-1)*1200</f>
        <v>1087</v>
      </c>
      <c r="W4552" s="1">
        <f>ROUNDDOWN(Table2[[#This Row],[Time]]/60,0)</f>
        <v>18</v>
      </c>
      <c r="X4552" s="1">
        <f>ROUNDDOWN((Table2[[#This Row],[Time]]/60-Table2[[#This Row],[Time2]])*60,0)</f>
        <v>7</v>
      </c>
      <c r="Y4552" s="1">
        <f>IF(Table2[[#This Row],[Time2]]&lt;10,0&amp;Table2[[#This Row],[Time2]],Table2[[#This Row],[Time2]])</f>
        <v>18</v>
      </c>
      <c r="Z4552" s="1" t="str">
        <f>IF(Table2[[#This Row],[Time3]]&lt;10,0&amp;Table2[[#This Row],[Time3]],Table2[[#This Row],[Time3]])</f>
        <v>07</v>
      </c>
      <c r="AA4552" s="2" t="str">
        <f>Table2[[#This Row],[Time4]]&amp;":"&amp;Table2[[#This Row],[Time5]]</f>
        <v>18:07</v>
      </c>
      <c r="AB4552" s="1" t="str" cm="1">
        <f t="array" ref="AB4552">IFERROR(IF(Table2[[#This Row],[code]]="","",_xlfn.IFS(AND(Table2[[#This Row],[code]]&lt;400,Table2[[#This Row],[code]]&lt;&gt;""),2,Table2[[#This Row],[code]]&gt;500,4)),"")</f>
        <v/>
      </c>
      <c r="AC4552" s="1">
        <f>IF(Table2[[#This Row],[Event]]="Penalty",Table2[[#This Row],[number]],IF(Table2[[#This Row],[Event]]="Time-Out",401,""))</f>
        <v>401</v>
      </c>
      <c r="AD4552" s="1">
        <f>ROW(A4551)</f>
        <v>4551</v>
      </c>
      <c r="AE4552" s="1">
        <f>COUNTIFS(Table2[GameID],Table2[[#This Row],[GameID]],Table2[Column1],"&lt;="&amp;Table2[[#This Row],[Column1]])-1</f>
        <v>11</v>
      </c>
    </row>
    <row r="4553" spans="1:31" x14ac:dyDescent="0.45">
      <c r="A4553" t="s">
        <v>553</v>
      </c>
      <c r="B4553" t="str">
        <f>_xlfn.TEXTBEFORE(Table2[[#This Row],[Kamp]]," - ")</f>
        <v>Blackhawks</v>
      </c>
      <c r="C4553" t="str">
        <f>_xlfn.TEXTAFTER(Table2[[#This Row],[Kamp]],"- ")</f>
        <v>Aab</v>
      </c>
      <c r="D4553">
        <v>45395</v>
      </c>
      <c r="E4553">
        <v>83652</v>
      </c>
      <c r="F4553">
        <v>20232024</v>
      </c>
      <c r="G4553" t="s">
        <v>453</v>
      </c>
      <c r="H4553" t="s">
        <v>669</v>
      </c>
      <c r="I4553" t="s">
        <v>677</v>
      </c>
      <c r="J4553">
        <v>1</v>
      </c>
      <c r="K4553">
        <v>31146</v>
      </c>
      <c r="L4553">
        <v>1</v>
      </c>
      <c r="M4553" t="s">
        <v>630</v>
      </c>
      <c r="N4553" t="s">
        <v>133</v>
      </c>
      <c r="O4553" t="s">
        <v>146</v>
      </c>
      <c r="P4553">
        <v>5</v>
      </c>
      <c r="Q4553">
        <v>91</v>
      </c>
      <c r="R4553">
        <f>SUMIFS(Table2[number],Table2[Event],"Goal",Table2[H/U],"HOME",Table2[GameID],Table2[[#This Row],[GameID]],Table2[GameTime],"&lt;="&amp;Table2[[#This Row],[GameTime]])</f>
        <v>0</v>
      </c>
      <c r="S4553">
        <f>SUMIFS(Table2[number],Table2[Event],"Goal",Table2[H/U],"AWAY",Table2[GameID],Table2[[#This Row],[GameID]],Table2[GameTime],"&lt;="&amp;Table2[[#This Row],[GameTime]])</f>
        <v>1</v>
      </c>
      <c r="T4553" t="str">
        <f>IF(Table2[[#This Row],[Event]]="Goal",Table2[[#This Row],[Hscore]]&amp;"-"&amp;Table2[[#This Row],[Uscore]],"")</f>
        <v>0-1</v>
      </c>
      <c r="U4553">
        <v>639</v>
      </c>
      <c r="V4553" s="1">
        <f>Table2[[#This Row],[GameTime]]-(Table2[[#This Row],[period]]-1)*1200</f>
        <v>639</v>
      </c>
      <c r="W4553" s="1">
        <f>ROUNDDOWN(Table2[[#This Row],[Time]]/60,0)</f>
        <v>10</v>
      </c>
      <c r="X4553" s="1">
        <f>ROUNDDOWN((Table2[[#This Row],[Time]]/60-Table2[[#This Row],[Time2]])*60,0)</f>
        <v>39</v>
      </c>
      <c r="Y4553" s="1">
        <f>IF(Table2[[#This Row],[Time2]]&lt;10,0&amp;Table2[[#This Row],[Time2]],Table2[[#This Row],[Time2]])</f>
        <v>10</v>
      </c>
      <c r="Z4553" s="1">
        <f>IF(Table2[[#This Row],[Time3]]&lt;10,0&amp;Table2[[#This Row],[Time3]],Table2[[#This Row],[Time3]])</f>
        <v>39</v>
      </c>
      <c r="AA4553" s="2" t="str">
        <f>Table2[[#This Row],[Time4]]&amp;":"&amp;Table2[[#This Row],[Time5]]</f>
        <v>10:39</v>
      </c>
      <c r="AB4553" s="1" t="str" cm="1">
        <f t="array" ref="AB4553">IFERROR(IF(Table2[[#This Row],[code]]="","",_xlfn.IFS(AND(Table2[[#This Row],[code]]&lt;400,Table2[[#This Row],[code]]&lt;&gt;""),2,Table2[[#This Row],[code]]&gt;500,4)),"")</f>
        <v/>
      </c>
      <c r="AC4553" s="1" t="str">
        <f>IF(Table2[[#This Row],[Event]]="Penalty",Table2[[#This Row],[number]],IF(Table2[[#This Row],[Event]]="Time-Out",401,""))</f>
        <v/>
      </c>
      <c r="AD4553" s="1">
        <f>ROW(A4552)</f>
        <v>4552</v>
      </c>
      <c r="AE4553" s="1">
        <f>COUNTIFS(Table2[GameID],Table2[[#This Row],[GameID]],Table2[Column1],"&lt;="&amp;Table2[[#This Row],[Column1]])-1</f>
        <v>0</v>
      </c>
    </row>
    <row r="4554" spans="1:31" x14ac:dyDescent="0.45">
      <c r="A4554" t="s">
        <v>553</v>
      </c>
      <c r="B4554" t="str">
        <f>_xlfn.TEXTBEFORE(Table2[[#This Row],[Kamp]]," - ")</f>
        <v>Blackhawks</v>
      </c>
      <c r="C4554" t="str">
        <f>_xlfn.TEXTAFTER(Table2[[#This Row],[Kamp]],"- ")</f>
        <v>Aab</v>
      </c>
      <c r="D4554">
        <v>45395</v>
      </c>
      <c r="E4554">
        <v>83652</v>
      </c>
      <c r="F4554">
        <v>20232024</v>
      </c>
      <c r="G4554" t="s">
        <v>453</v>
      </c>
      <c r="H4554" t="s">
        <v>661</v>
      </c>
      <c r="I4554" t="s">
        <v>678</v>
      </c>
      <c r="J4554">
        <v>1</v>
      </c>
      <c r="K4554">
        <v>31143</v>
      </c>
      <c r="L4554">
        <v>212</v>
      </c>
      <c r="M4554" t="s">
        <v>631</v>
      </c>
      <c r="N4554" t="s">
        <v>135</v>
      </c>
      <c r="O4554" t="s">
        <v>634</v>
      </c>
      <c r="P4554">
        <v>7</v>
      </c>
      <c r="Q4554" t="s">
        <v>634</v>
      </c>
      <c r="R4554">
        <f>SUMIFS(Table2[number],Table2[Event],"Goal",Table2[H/U],"HOME",Table2[GameID],Table2[[#This Row],[GameID]],Table2[GameTime],"&lt;="&amp;Table2[[#This Row],[GameTime]])</f>
        <v>0</v>
      </c>
      <c r="S4554">
        <f>SUMIFS(Table2[number],Table2[Event],"Goal",Table2[H/U],"AWAY",Table2[GameID],Table2[[#This Row],[GameID]],Table2[GameTime],"&lt;="&amp;Table2[[#This Row],[GameTime]])</f>
        <v>1</v>
      </c>
      <c r="T4554" t="str">
        <f>IF(Table2[[#This Row],[Event]]="Goal",Table2[[#This Row],[Hscore]]&amp;"-"&amp;Table2[[#This Row],[Uscore]],"")</f>
        <v/>
      </c>
      <c r="U4554">
        <v>868</v>
      </c>
      <c r="V4554" s="1">
        <f>Table2[[#This Row],[GameTime]]-(Table2[[#This Row],[period]]-1)*1200</f>
        <v>868</v>
      </c>
      <c r="W4554" s="1">
        <f>ROUNDDOWN(Table2[[#This Row],[Time]]/60,0)</f>
        <v>14</v>
      </c>
      <c r="X4554" s="1">
        <f>ROUNDDOWN((Table2[[#This Row],[Time]]/60-Table2[[#This Row],[Time2]])*60,0)</f>
        <v>28</v>
      </c>
      <c r="Y4554" s="1">
        <f>IF(Table2[[#This Row],[Time2]]&lt;10,0&amp;Table2[[#This Row],[Time2]],Table2[[#This Row],[Time2]])</f>
        <v>14</v>
      </c>
      <c r="Z4554" s="1">
        <f>IF(Table2[[#This Row],[Time3]]&lt;10,0&amp;Table2[[#This Row],[Time3]],Table2[[#This Row],[Time3]])</f>
        <v>28</v>
      </c>
      <c r="AA4554" s="2" t="str">
        <f>Table2[[#This Row],[Time4]]&amp;":"&amp;Table2[[#This Row],[Time5]]</f>
        <v>14:28</v>
      </c>
      <c r="AB4554" s="1" cm="1">
        <f t="array" ref="AB4554">IFERROR(IF(Table2[[#This Row],[code]]="","",_xlfn.IFS(AND(Table2[[#This Row],[code]]&lt;400,Table2[[#This Row],[code]]&lt;&gt;""),2,Table2[[#This Row],[code]]&gt;500,4)),"")</f>
        <v>2</v>
      </c>
      <c r="AC4554" s="1">
        <f>IF(Table2[[#This Row],[Event]]="Penalty",Table2[[#This Row],[number]],IF(Table2[[#This Row],[Event]]="Time-Out",401,""))</f>
        <v>212</v>
      </c>
      <c r="AD4554" s="1">
        <f>ROW(A4553)</f>
        <v>4553</v>
      </c>
      <c r="AE4554" s="1">
        <f>COUNTIFS(Table2[GameID],Table2[[#This Row],[GameID]],Table2[Column1],"&lt;="&amp;Table2[[#This Row],[Column1]])-1</f>
        <v>1</v>
      </c>
    </row>
    <row r="4555" spans="1:31" x14ac:dyDescent="0.45">
      <c r="A4555" t="s">
        <v>553</v>
      </c>
      <c r="B4555" t="str">
        <f>_xlfn.TEXTBEFORE(Table2[[#This Row],[Kamp]]," - ")</f>
        <v>Blackhawks</v>
      </c>
      <c r="C4555" t="str">
        <f>_xlfn.TEXTAFTER(Table2[[#This Row],[Kamp]],"- ")</f>
        <v>Aab</v>
      </c>
      <c r="D4555">
        <v>45395</v>
      </c>
      <c r="E4555">
        <v>83652</v>
      </c>
      <c r="F4555">
        <v>20232024</v>
      </c>
      <c r="G4555" t="s">
        <v>453</v>
      </c>
      <c r="H4555" t="s">
        <v>661</v>
      </c>
      <c r="I4555" t="s">
        <v>678</v>
      </c>
      <c r="J4555">
        <v>1</v>
      </c>
      <c r="K4555">
        <v>31143</v>
      </c>
      <c r="L4555">
        <v>1</v>
      </c>
      <c r="M4555" t="s">
        <v>630</v>
      </c>
      <c r="N4555" t="s">
        <v>635</v>
      </c>
      <c r="O4555" t="s">
        <v>143</v>
      </c>
      <c r="P4555">
        <v>23</v>
      </c>
      <c r="Q4555">
        <v>71</v>
      </c>
      <c r="R4555">
        <f>SUMIFS(Table2[number],Table2[Event],"Goal",Table2[H/U],"HOME",Table2[GameID],Table2[[#This Row],[GameID]],Table2[GameTime],"&lt;="&amp;Table2[[#This Row],[GameTime]])</f>
        <v>1</v>
      </c>
      <c r="S4555">
        <f>SUMIFS(Table2[number],Table2[Event],"Goal",Table2[H/U],"AWAY",Table2[GameID],Table2[[#This Row],[GameID]],Table2[GameTime],"&lt;="&amp;Table2[[#This Row],[GameTime]])</f>
        <v>1</v>
      </c>
      <c r="T4555" t="str">
        <f>IF(Table2[[#This Row],[Event]]="Goal",Table2[[#This Row],[Hscore]]&amp;"-"&amp;Table2[[#This Row],[Uscore]],"")</f>
        <v>1-1</v>
      </c>
      <c r="U4555">
        <v>1123</v>
      </c>
      <c r="V4555" s="1">
        <f>Table2[[#This Row],[GameTime]]-(Table2[[#This Row],[period]]-1)*1200</f>
        <v>1123</v>
      </c>
      <c r="W4555" s="1">
        <f>ROUNDDOWN(Table2[[#This Row],[Time]]/60,0)</f>
        <v>18</v>
      </c>
      <c r="X4555" s="1">
        <f>ROUNDDOWN((Table2[[#This Row],[Time]]/60-Table2[[#This Row],[Time2]])*60,0)</f>
        <v>42</v>
      </c>
      <c r="Y4555" s="1">
        <f>IF(Table2[[#This Row],[Time2]]&lt;10,0&amp;Table2[[#This Row],[Time2]],Table2[[#This Row],[Time2]])</f>
        <v>18</v>
      </c>
      <c r="Z4555" s="1">
        <f>IF(Table2[[#This Row],[Time3]]&lt;10,0&amp;Table2[[#This Row],[Time3]],Table2[[#This Row],[Time3]])</f>
        <v>42</v>
      </c>
      <c r="AA4555" s="2" t="str">
        <f>Table2[[#This Row],[Time4]]&amp;":"&amp;Table2[[#This Row],[Time5]]</f>
        <v>18:42</v>
      </c>
      <c r="AB4555" s="1" t="str" cm="1">
        <f t="array" ref="AB4555">IFERROR(IF(Table2[[#This Row],[code]]="","",_xlfn.IFS(AND(Table2[[#This Row],[code]]&lt;400,Table2[[#This Row],[code]]&lt;&gt;""),2,Table2[[#This Row],[code]]&gt;500,4)),"")</f>
        <v/>
      </c>
      <c r="AC4555" s="1" t="str">
        <f>IF(Table2[[#This Row],[Event]]="Penalty",Table2[[#This Row],[number]],IF(Table2[[#This Row],[Event]]="Time-Out",401,""))</f>
        <v/>
      </c>
      <c r="AD4555" s="1">
        <f>ROW(A4554)</f>
        <v>4554</v>
      </c>
      <c r="AE4555" s="1">
        <f>COUNTIFS(Table2[GameID],Table2[[#This Row],[GameID]],Table2[Column1],"&lt;="&amp;Table2[[#This Row],[Column1]])-1</f>
        <v>2</v>
      </c>
    </row>
    <row r="4556" spans="1:31" x14ac:dyDescent="0.45">
      <c r="A4556" t="s">
        <v>553</v>
      </c>
      <c r="B4556" t="str">
        <f>_xlfn.TEXTBEFORE(Table2[[#This Row],[Kamp]]," - ")</f>
        <v>Blackhawks</v>
      </c>
      <c r="C4556" t="str">
        <f>_xlfn.TEXTAFTER(Table2[[#This Row],[Kamp]],"- ")</f>
        <v>Aab</v>
      </c>
      <c r="D4556">
        <v>45395</v>
      </c>
      <c r="E4556">
        <v>83652</v>
      </c>
      <c r="F4556">
        <v>20232024</v>
      </c>
      <c r="G4556" t="s">
        <v>453</v>
      </c>
      <c r="H4556" t="s">
        <v>669</v>
      </c>
      <c r="I4556" t="s">
        <v>677</v>
      </c>
      <c r="J4556">
        <v>2</v>
      </c>
      <c r="K4556">
        <v>31146</v>
      </c>
      <c r="L4556">
        <v>1</v>
      </c>
      <c r="M4556" t="s">
        <v>630</v>
      </c>
      <c r="N4556" t="s">
        <v>265</v>
      </c>
      <c r="O4556" t="s">
        <v>264</v>
      </c>
      <c r="P4556">
        <v>14</v>
      </c>
      <c r="Q4556">
        <v>10</v>
      </c>
      <c r="R4556">
        <f>SUMIFS(Table2[number],Table2[Event],"Goal",Table2[H/U],"HOME",Table2[GameID],Table2[[#This Row],[GameID]],Table2[GameTime],"&lt;="&amp;Table2[[#This Row],[GameTime]])</f>
        <v>1</v>
      </c>
      <c r="S4556">
        <f>SUMIFS(Table2[number],Table2[Event],"Goal",Table2[H/U],"AWAY",Table2[GameID],Table2[[#This Row],[GameID]],Table2[GameTime],"&lt;="&amp;Table2[[#This Row],[GameTime]])</f>
        <v>2</v>
      </c>
      <c r="T4556" t="str">
        <f>IF(Table2[[#This Row],[Event]]="Goal",Table2[[#This Row],[Hscore]]&amp;"-"&amp;Table2[[#This Row],[Uscore]],"")</f>
        <v>1-2</v>
      </c>
      <c r="U4556">
        <v>1250</v>
      </c>
      <c r="V4556" s="1">
        <f>Table2[[#This Row],[GameTime]]-(Table2[[#This Row],[period]]-1)*1200</f>
        <v>50</v>
      </c>
      <c r="W4556" s="1">
        <f>ROUNDDOWN(Table2[[#This Row],[Time]]/60,0)</f>
        <v>0</v>
      </c>
      <c r="X4556" s="1">
        <f>ROUNDDOWN((Table2[[#This Row],[Time]]/60-Table2[[#This Row],[Time2]])*60,0)</f>
        <v>50</v>
      </c>
      <c r="Y4556" s="1" t="str">
        <f>IF(Table2[[#This Row],[Time2]]&lt;10,0&amp;Table2[[#This Row],[Time2]],Table2[[#This Row],[Time2]])</f>
        <v>00</v>
      </c>
      <c r="Z4556" s="1">
        <f>IF(Table2[[#This Row],[Time3]]&lt;10,0&amp;Table2[[#This Row],[Time3]],Table2[[#This Row],[Time3]])</f>
        <v>50</v>
      </c>
      <c r="AA4556" s="2" t="str">
        <f>Table2[[#This Row],[Time4]]&amp;":"&amp;Table2[[#This Row],[Time5]]</f>
        <v>00:50</v>
      </c>
      <c r="AB4556" s="1" t="str" cm="1">
        <f t="array" ref="AB4556">IFERROR(IF(Table2[[#This Row],[code]]="","",_xlfn.IFS(AND(Table2[[#This Row],[code]]&lt;400,Table2[[#This Row],[code]]&lt;&gt;""),2,Table2[[#This Row],[code]]&gt;500,4)),"")</f>
        <v/>
      </c>
      <c r="AC4556" s="1" t="str">
        <f>IF(Table2[[#This Row],[Event]]="Penalty",Table2[[#This Row],[number]],IF(Table2[[#This Row],[Event]]="Time-Out",401,""))</f>
        <v/>
      </c>
      <c r="AD4556" s="1">
        <f>ROW(A4555)</f>
        <v>4555</v>
      </c>
      <c r="AE4556" s="1">
        <f>COUNTIFS(Table2[GameID],Table2[[#This Row],[GameID]],Table2[Column1],"&lt;="&amp;Table2[[#This Row],[Column1]])-1</f>
        <v>3</v>
      </c>
    </row>
    <row r="4557" spans="1:31" x14ac:dyDescent="0.45">
      <c r="A4557" t="s">
        <v>553</v>
      </c>
      <c r="B4557" t="str">
        <f>_xlfn.TEXTBEFORE(Table2[[#This Row],[Kamp]]," - ")</f>
        <v>Blackhawks</v>
      </c>
      <c r="C4557" t="str">
        <f>_xlfn.TEXTAFTER(Table2[[#This Row],[Kamp]],"- ")</f>
        <v>Aab</v>
      </c>
      <c r="D4557">
        <v>45395</v>
      </c>
      <c r="E4557">
        <v>83652</v>
      </c>
      <c r="F4557">
        <v>20232024</v>
      </c>
      <c r="G4557" t="s">
        <v>453</v>
      </c>
      <c r="H4557" t="s">
        <v>661</v>
      </c>
      <c r="I4557" t="s">
        <v>678</v>
      </c>
      <c r="J4557">
        <v>2</v>
      </c>
      <c r="K4557">
        <v>31143</v>
      </c>
      <c r="L4557">
        <v>1</v>
      </c>
      <c r="M4557" t="s">
        <v>630</v>
      </c>
      <c r="N4557" t="s">
        <v>147</v>
      </c>
      <c r="O4557" t="s">
        <v>634</v>
      </c>
      <c r="P4557">
        <v>92</v>
      </c>
      <c r="Q4557" t="s">
        <v>634</v>
      </c>
      <c r="R4557">
        <f>SUMIFS(Table2[number],Table2[Event],"Goal",Table2[H/U],"HOME",Table2[GameID],Table2[[#This Row],[GameID]],Table2[GameTime],"&lt;="&amp;Table2[[#This Row],[GameTime]])</f>
        <v>2</v>
      </c>
      <c r="S4557">
        <f>SUMIFS(Table2[number],Table2[Event],"Goal",Table2[H/U],"AWAY",Table2[GameID],Table2[[#This Row],[GameID]],Table2[GameTime],"&lt;="&amp;Table2[[#This Row],[GameTime]])</f>
        <v>2</v>
      </c>
      <c r="T4557" t="str">
        <f>IF(Table2[[#This Row],[Event]]="Goal",Table2[[#This Row],[Hscore]]&amp;"-"&amp;Table2[[#This Row],[Uscore]],"")</f>
        <v>2-2</v>
      </c>
      <c r="U4557">
        <v>2234</v>
      </c>
      <c r="V4557" s="1">
        <f>Table2[[#This Row],[GameTime]]-(Table2[[#This Row],[period]]-1)*1200</f>
        <v>1034</v>
      </c>
      <c r="W4557" s="1">
        <f>ROUNDDOWN(Table2[[#This Row],[Time]]/60,0)</f>
        <v>17</v>
      </c>
      <c r="X4557" s="1">
        <f>ROUNDDOWN((Table2[[#This Row],[Time]]/60-Table2[[#This Row],[Time2]])*60,0)</f>
        <v>14</v>
      </c>
      <c r="Y4557" s="1">
        <f>IF(Table2[[#This Row],[Time2]]&lt;10,0&amp;Table2[[#This Row],[Time2]],Table2[[#This Row],[Time2]])</f>
        <v>17</v>
      </c>
      <c r="Z4557" s="1">
        <f>IF(Table2[[#This Row],[Time3]]&lt;10,0&amp;Table2[[#This Row],[Time3]],Table2[[#This Row],[Time3]])</f>
        <v>14</v>
      </c>
      <c r="AA4557" s="2" t="str">
        <f>Table2[[#This Row],[Time4]]&amp;":"&amp;Table2[[#This Row],[Time5]]</f>
        <v>17:14</v>
      </c>
      <c r="AB4557" s="1" t="str" cm="1">
        <f t="array" ref="AB4557">IFERROR(IF(Table2[[#This Row],[code]]="","",_xlfn.IFS(AND(Table2[[#This Row],[code]]&lt;400,Table2[[#This Row],[code]]&lt;&gt;""),2,Table2[[#This Row],[code]]&gt;500,4)),"")</f>
        <v/>
      </c>
      <c r="AC4557" s="1" t="str">
        <f>IF(Table2[[#This Row],[Event]]="Penalty",Table2[[#This Row],[number]],IF(Table2[[#This Row],[Event]]="Time-Out",401,""))</f>
        <v/>
      </c>
      <c r="AD4557" s="1">
        <f>ROW(A4556)</f>
        <v>4556</v>
      </c>
      <c r="AE4557" s="1">
        <f>COUNTIFS(Table2[GameID],Table2[[#This Row],[GameID]],Table2[Column1],"&lt;="&amp;Table2[[#This Row],[Column1]])-1</f>
        <v>4</v>
      </c>
    </row>
    <row r="4558" spans="1:31" x14ac:dyDescent="0.45">
      <c r="A4558" t="s">
        <v>553</v>
      </c>
      <c r="B4558" t="str">
        <f>_xlfn.TEXTBEFORE(Table2[[#This Row],[Kamp]]," - ")</f>
        <v>Blackhawks</v>
      </c>
      <c r="C4558" t="str">
        <f>_xlfn.TEXTAFTER(Table2[[#This Row],[Kamp]],"- ")</f>
        <v>Aab</v>
      </c>
      <c r="D4558">
        <v>45395</v>
      </c>
      <c r="E4558">
        <v>83652</v>
      </c>
      <c r="F4558">
        <v>20232024</v>
      </c>
      <c r="G4558" t="s">
        <v>453</v>
      </c>
      <c r="H4558" t="s">
        <v>661</v>
      </c>
      <c r="I4558" t="s">
        <v>678</v>
      </c>
      <c r="J4558">
        <v>2</v>
      </c>
      <c r="K4558">
        <v>31143</v>
      </c>
      <c r="L4558">
        <v>1</v>
      </c>
      <c r="M4558" t="s">
        <v>630</v>
      </c>
      <c r="N4558" t="s">
        <v>148</v>
      </c>
      <c r="O4558" t="s">
        <v>388</v>
      </c>
      <c r="P4558">
        <v>95</v>
      </c>
      <c r="Q4558">
        <v>79</v>
      </c>
      <c r="R4558">
        <f>SUMIFS(Table2[number],Table2[Event],"Goal",Table2[H/U],"HOME",Table2[GameID],Table2[[#This Row],[GameID]],Table2[GameTime],"&lt;="&amp;Table2[[#This Row],[GameTime]])</f>
        <v>3</v>
      </c>
      <c r="S4558">
        <f>SUMIFS(Table2[number],Table2[Event],"Goal",Table2[H/U],"AWAY",Table2[GameID],Table2[[#This Row],[GameID]],Table2[GameTime],"&lt;="&amp;Table2[[#This Row],[GameTime]])</f>
        <v>2</v>
      </c>
      <c r="T4558" t="str">
        <f>IF(Table2[[#This Row],[Event]]="Goal",Table2[[#This Row],[Hscore]]&amp;"-"&amp;Table2[[#This Row],[Uscore]],"")</f>
        <v>3-2</v>
      </c>
      <c r="U4558">
        <v>2247</v>
      </c>
      <c r="V4558" s="1">
        <f>Table2[[#This Row],[GameTime]]-(Table2[[#This Row],[period]]-1)*1200</f>
        <v>1047</v>
      </c>
      <c r="W4558" s="1">
        <f>ROUNDDOWN(Table2[[#This Row],[Time]]/60,0)</f>
        <v>17</v>
      </c>
      <c r="X4558" s="1">
        <f>ROUNDDOWN((Table2[[#This Row],[Time]]/60-Table2[[#This Row],[Time2]])*60,0)</f>
        <v>27</v>
      </c>
      <c r="Y4558" s="1">
        <f>IF(Table2[[#This Row],[Time2]]&lt;10,0&amp;Table2[[#This Row],[Time2]],Table2[[#This Row],[Time2]])</f>
        <v>17</v>
      </c>
      <c r="Z4558" s="1">
        <f>IF(Table2[[#This Row],[Time3]]&lt;10,0&amp;Table2[[#This Row],[Time3]],Table2[[#This Row],[Time3]])</f>
        <v>27</v>
      </c>
      <c r="AA4558" s="2" t="str">
        <f>Table2[[#This Row],[Time4]]&amp;":"&amp;Table2[[#This Row],[Time5]]</f>
        <v>17:27</v>
      </c>
      <c r="AB4558" s="1" t="str" cm="1">
        <f t="array" ref="AB4558">IFERROR(IF(Table2[[#This Row],[code]]="","",_xlfn.IFS(AND(Table2[[#This Row],[code]]&lt;400,Table2[[#This Row],[code]]&lt;&gt;""),2,Table2[[#This Row],[code]]&gt;500,4)),"")</f>
        <v/>
      </c>
      <c r="AC4558" s="1" t="str">
        <f>IF(Table2[[#This Row],[Event]]="Penalty",Table2[[#This Row],[number]],IF(Table2[[#This Row],[Event]]="Time-Out",401,""))</f>
        <v/>
      </c>
      <c r="AD4558" s="1">
        <f>ROW(A4557)</f>
        <v>4557</v>
      </c>
      <c r="AE4558" s="1">
        <f>COUNTIFS(Table2[GameID],Table2[[#This Row],[GameID]],Table2[Column1],"&lt;="&amp;Table2[[#This Row],[Column1]])-1</f>
        <v>5</v>
      </c>
    </row>
    <row r="4559" spans="1:31" x14ac:dyDescent="0.45">
      <c r="A4559" t="s">
        <v>553</v>
      </c>
      <c r="B4559" t="str">
        <f>_xlfn.TEXTBEFORE(Table2[[#This Row],[Kamp]]," - ")</f>
        <v>Blackhawks</v>
      </c>
      <c r="C4559" t="str">
        <f>_xlfn.TEXTAFTER(Table2[[#This Row],[Kamp]],"- ")</f>
        <v>Aab</v>
      </c>
      <c r="D4559">
        <v>45395</v>
      </c>
      <c r="E4559">
        <v>83652</v>
      </c>
      <c r="F4559">
        <v>20232024</v>
      </c>
      <c r="G4559" t="s">
        <v>453</v>
      </c>
      <c r="H4559" t="s">
        <v>669</v>
      </c>
      <c r="I4559" t="s">
        <v>677</v>
      </c>
      <c r="J4559">
        <v>3</v>
      </c>
      <c r="K4559">
        <v>31146</v>
      </c>
      <c r="L4559">
        <v>201</v>
      </c>
      <c r="M4559" t="s">
        <v>631</v>
      </c>
      <c r="N4559" t="s">
        <v>519</v>
      </c>
      <c r="O4559" t="s">
        <v>634</v>
      </c>
      <c r="P4559">
        <v>74</v>
      </c>
      <c r="Q4559" t="s">
        <v>634</v>
      </c>
      <c r="R4559">
        <f>SUMIFS(Table2[number],Table2[Event],"Goal",Table2[H/U],"HOME",Table2[GameID],Table2[[#This Row],[GameID]],Table2[GameTime],"&lt;="&amp;Table2[[#This Row],[GameTime]])</f>
        <v>3</v>
      </c>
      <c r="S4559">
        <f>SUMIFS(Table2[number],Table2[Event],"Goal",Table2[H/U],"AWAY",Table2[GameID],Table2[[#This Row],[GameID]],Table2[GameTime],"&lt;="&amp;Table2[[#This Row],[GameTime]])</f>
        <v>2</v>
      </c>
      <c r="T4559" t="str">
        <f>IF(Table2[[#This Row],[Event]]="Goal",Table2[[#This Row],[Hscore]]&amp;"-"&amp;Table2[[#This Row],[Uscore]],"")</f>
        <v/>
      </c>
      <c r="U4559">
        <v>2718</v>
      </c>
      <c r="V4559" s="1">
        <f>Table2[[#This Row],[GameTime]]-(Table2[[#This Row],[period]]-1)*1200</f>
        <v>318</v>
      </c>
      <c r="W4559" s="1">
        <f>ROUNDDOWN(Table2[[#This Row],[Time]]/60,0)</f>
        <v>5</v>
      </c>
      <c r="X4559" s="1">
        <f>ROUNDDOWN((Table2[[#This Row],[Time]]/60-Table2[[#This Row],[Time2]])*60,0)</f>
        <v>18</v>
      </c>
      <c r="Y4559" s="1" t="str">
        <f>IF(Table2[[#This Row],[Time2]]&lt;10,0&amp;Table2[[#This Row],[Time2]],Table2[[#This Row],[Time2]])</f>
        <v>05</v>
      </c>
      <c r="Z4559" s="1">
        <f>IF(Table2[[#This Row],[Time3]]&lt;10,0&amp;Table2[[#This Row],[Time3]],Table2[[#This Row],[Time3]])</f>
        <v>18</v>
      </c>
      <c r="AA4559" s="2" t="str">
        <f>Table2[[#This Row],[Time4]]&amp;":"&amp;Table2[[#This Row],[Time5]]</f>
        <v>05:18</v>
      </c>
      <c r="AB4559" s="1" cm="1">
        <f t="array" ref="AB4559">IFERROR(IF(Table2[[#This Row],[code]]="","",_xlfn.IFS(AND(Table2[[#This Row],[code]]&lt;400,Table2[[#This Row],[code]]&lt;&gt;""),2,Table2[[#This Row],[code]]&gt;500,4)),"")</f>
        <v>2</v>
      </c>
      <c r="AC4559" s="1">
        <f>IF(Table2[[#This Row],[Event]]="Penalty",Table2[[#This Row],[number]],IF(Table2[[#This Row],[Event]]="Time-Out",401,""))</f>
        <v>201</v>
      </c>
      <c r="AD4559" s="1">
        <f>ROW(A4558)</f>
        <v>4558</v>
      </c>
      <c r="AE4559" s="1">
        <f>COUNTIFS(Table2[GameID],Table2[[#This Row],[GameID]],Table2[Column1],"&lt;="&amp;Table2[[#This Row],[Column1]])-1</f>
        <v>6</v>
      </c>
    </row>
    <row r="4560" spans="1:31" x14ac:dyDescent="0.45">
      <c r="A4560" t="s">
        <v>553</v>
      </c>
      <c r="B4560" t="str">
        <f>_xlfn.TEXTBEFORE(Table2[[#This Row],[Kamp]]," - ")</f>
        <v>Blackhawks</v>
      </c>
      <c r="C4560" t="str">
        <f>_xlfn.TEXTAFTER(Table2[[#This Row],[Kamp]],"- ")</f>
        <v>Aab</v>
      </c>
      <c r="D4560">
        <v>45395</v>
      </c>
      <c r="E4560">
        <v>83652</v>
      </c>
      <c r="F4560">
        <v>20232024</v>
      </c>
      <c r="G4560" t="s">
        <v>453</v>
      </c>
      <c r="H4560" t="s">
        <v>661</v>
      </c>
      <c r="I4560" t="s">
        <v>678</v>
      </c>
      <c r="J4560">
        <v>3</v>
      </c>
      <c r="K4560">
        <v>31143</v>
      </c>
      <c r="L4560">
        <v>202</v>
      </c>
      <c r="M4560" t="s">
        <v>631</v>
      </c>
      <c r="N4560" t="s">
        <v>388</v>
      </c>
      <c r="O4560" t="s">
        <v>634</v>
      </c>
      <c r="P4560">
        <v>79</v>
      </c>
      <c r="Q4560" t="s">
        <v>634</v>
      </c>
      <c r="R4560">
        <f>SUMIFS(Table2[number],Table2[Event],"Goal",Table2[H/U],"HOME",Table2[GameID],Table2[[#This Row],[GameID]],Table2[GameTime],"&lt;="&amp;Table2[[#This Row],[GameTime]])</f>
        <v>3</v>
      </c>
      <c r="S4560">
        <f>SUMIFS(Table2[number],Table2[Event],"Goal",Table2[H/U],"AWAY",Table2[GameID],Table2[[#This Row],[GameID]],Table2[GameTime],"&lt;="&amp;Table2[[#This Row],[GameTime]])</f>
        <v>2</v>
      </c>
      <c r="T4560" t="str">
        <f>IF(Table2[[#This Row],[Event]]="Goal",Table2[[#This Row],[Hscore]]&amp;"-"&amp;Table2[[#This Row],[Uscore]],"")</f>
        <v/>
      </c>
      <c r="U4560">
        <v>2909</v>
      </c>
      <c r="V4560" s="1">
        <f>Table2[[#This Row],[GameTime]]-(Table2[[#This Row],[period]]-1)*1200</f>
        <v>509</v>
      </c>
      <c r="W4560" s="1">
        <f>ROUNDDOWN(Table2[[#This Row],[Time]]/60,0)</f>
        <v>8</v>
      </c>
      <c r="X4560" s="1">
        <f>ROUNDDOWN((Table2[[#This Row],[Time]]/60-Table2[[#This Row],[Time2]])*60,0)</f>
        <v>29</v>
      </c>
      <c r="Y4560" s="1" t="str">
        <f>IF(Table2[[#This Row],[Time2]]&lt;10,0&amp;Table2[[#This Row],[Time2]],Table2[[#This Row],[Time2]])</f>
        <v>08</v>
      </c>
      <c r="Z4560" s="1">
        <f>IF(Table2[[#This Row],[Time3]]&lt;10,0&amp;Table2[[#This Row],[Time3]],Table2[[#This Row],[Time3]])</f>
        <v>29</v>
      </c>
      <c r="AA4560" s="2" t="str">
        <f>Table2[[#This Row],[Time4]]&amp;":"&amp;Table2[[#This Row],[Time5]]</f>
        <v>08:29</v>
      </c>
      <c r="AB4560" s="1" cm="1">
        <f t="array" ref="AB4560">IFERROR(IF(Table2[[#This Row],[code]]="","",_xlfn.IFS(AND(Table2[[#This Row],[code]]&lt;400,Table2[[#This Row],[code]]&lt;&gt;""),2,Table2[[#This Row],[code]]&gt;500,4)),"")</f>
        <v>2</v>
      </c>
      <c r="AC4560" s="1">
        <f>IF(Table2[[#This Row],[Event]]="Penalty",Table2[[#This Row],[number]],IF(Table2[[#This Row],[Event]]="Time-Out",401,""))</f>
        <v>202</v>
      </c>
      <c r="AD4560" s="1">
        <f>ROW(A4559)</f>
        <v>4559</v>
      </c>
      <c r="AE4560" s="1">
        <f>COUNTIFS(Table2[GameID],Table2[[#This Row],[GameID]],Table2[Column1],"&lt;="&amp;Table2[[#This Row],[Column1]])-1</f>
        <v>7</v>
      </c>
    </row>
    <row r="4561" spans="1:31" x14ac:dyDescent="0.45">
      <c r="A4561" t="s">
        <v>553</v>
      </c>
      <c r="B4561" t="str">
        <f>_xlfn.TEXTBEFORE(Table2[[#This Row],[Kamp]]," - ")</f>
        <v>Blackhawks</v>
      </c>
      <c r="C4561" t="str">
        <f>_xlfn.TEXTAFTER(Table2[[#This Row],[Kamp]],"- ")</f>
        <v>Aab</v>
      </c>
      <c r="D4561">
        <v>45395</v>
      </c>
      <c r="E4561">
        <v>83652</v>
      </c>
      <c r="F4561">
        <v>20232024</v>
      </c>
      <c r="G4561" t="s">
        <v>453</v>
      </c>
      <c r="H4561" t="s">
        <v>661</v>
      </c>
      <c r="I4561" t="s">
        <v>678</v>
      </c>
      <c r="J4561">
        <v>3</v>
      </c>
      <c r="K4561">
        <v>31143</v>
      </c>
      <c r="L4561">
        <v>1</v>
      </c>
      <c r="M4561" t="s">
        <v>630</v>
      </c>
      <c r="N4561" t="s">
        <v>143</v>
      </c>
      <c r="O4561" t="s">
        <v>635</v>
      </c>
      <c r="P4561">
        <v>71</v>
      </c>
      <c r="Q4561">
        <v>23</v>
      </c>
      <c r="R4561">
        <f>SUMIFS(Table2[number],Table2[Event],"Goal",Table2[H/U],"HOME",Table2[GameID],Table2[[#This Row],[GameID]],Table2[GameTime],"&lt;="&amp;Table2[[#This Row],[GameTime]])</f>
        <v>4</v>
      </c>
      <c r="S4561">
        <f>SUMIFS(Table2[number],Table2[Event],"Goal",Table2[H/U],"AWAY",Table2[GameID],Table2[[#This Row],[GameID]],Table2[GameTime],"&lt;="&amp;Table2[[#This Row],[GameTime]])</f>
        <v>2</v>
      </c>
      <c r="T4561" t="str">
        <f>IF(Table2[[#This Row],[Event]]="Goal",Table2[[#This Row],[Hscore]]&amp;"-"&amp;Table2[[#This Row],[Uscore]],"")</f>
        <v>4-2</v>
      </c>
      <c r="U4561">
        <v>3120</v>
      </c>
      <c r="V4561" s="1">
        <f>Table2[[#This Row],[GameTime]]-(Table2[[#This Row],[period]]-1)*1200</f>
        <v>720</v>
      </c>
      <c r="W4561" s="1">
        <f>ROUNDDOWN(Table2[[#This Row],[Time]]/60,0)</f>
        <v>12</v>
      </c>
      <c r="X4561" s="1">
        <f>ROUNDDOWN((Table2[[#This Row],[Time]]/60-Table2[[#This Row],[Time2]])*60,0)</f>
        <v>0</v>
      </c>
      <c r="Y4561" s="1">
        <f>IF(Table2[[#This Row],[Time2]]&lt;10,0&amp;Table2[[#This Row],[Time2]],Table2[[#This Row],[Time2]])</f>
        <v>12</v>
      </c>
      <c r="Z4561" s="1" t="str">
        <f>IF(Table2[[#This Row],[Time3]]&lt;10,0&amp;Table2[[#This Row],[Time3]],Table2[[#This Row],[Time3]])</f>
        <v>00</v>
      </c>
      <c r="AA4561" s="2" t="str">
        <f>Table2[[#This Row],[Time4]]&amp;":"&amp;Table2[[#This Row],[Time5]]</f>
        <v>12:00</v>
      </c>
      <c r="AB4561" s="1" t="str" cm="1">
        <f t="array" ref="AB4561">IFERROR(IF(Table2[[#This Row],[code]]="","",_xlfn.IFS(AND(Table2[[#This Row],[code]]&lt;400,Table2[[#This Row],[code]]&lt;&gt;""),2,Table2[[#This Row],[code]]&gt;500,4)),"")</f>
        <v/>
      </c>
      <c r="AC4561" s="1" t="str">
        <f>IF(Table2[[#This Row],[Event]]="Penalty",Table2[[#This Row],[number]],IF(Table2[[#This Row],[Event]]="Time-Out",401,""))</f>
        <v/>
      </c>
      <c r="AD4561" s="1">
        <f>ROW(A4560)</f>
        <v>4560</v>
      </c>
      <c r="AE4561" s="1">
        <f>COUNTIFS(Table2[GameID],Table2[[#This Row],[GameID]],Table2[Column1],"&lt;="&amp;Table2[[#This Row],[Column1]])-1</f>
        <v>8</v>
      </c>
    </row>
    <row r="4562" spans="1:31" x14ac:dyDescent="0.45">
      <c r="A4562" t="s">
        <v>553</v>
      </c>
      <c r="B4562" t="str">
        <f>_xlfn.TEXTBEFORE(Table2[[#This Row],[Kamp]]," - ")</f>
        <v>Blackhawks</v>
      </c>
      <c r="C4562" t="str">
        <f>_xlfn.TEXTAFTER(Table2[[#This Row],[Kamp]],"- ")</f>
        <v>Aab</v>
      </c>
      <c r="D4562">
        <v>45395</v>
      </c>
      <c r="E4562">
        <v>83652</v>
      </c>
      <c r="F4562">
        <v>20232024</v>
      </c>
      <c r="G4562" t="s">
        <v>453</v>
      </c>
      <c r="H4562" t="s">
        <v>661</v>
      </c>
      <c r="I4562" t="s">
        <v>678</v>
      </c>
      <c r="J4562">
        <v>3</v>
      </c>
      <c r="K4562">
        <v>31143</v>
      </c>
      <c r="L4562">
        <v>205</v>
      </c>
      <c r="M4562" t="s">
        <v>631</v>
      </c>
      <c r="N4562" t="s">
        <v>148</v>
      </c>
      <c r="O4562" t="s">
        <v>634</v>
      </c>
      <c r="P4562">
        <v>95</v>
      </c>
      <c r="Q4562" t="s">
        <v>634</v>
      </c>
      <c r="R4562">
        <f>SUMIFS(Table2[number],Table2[Event],"Goal",Table2[H/U],"HOME",Table2[GameID],Table2[[#This Row],[GameID]],Table2[GameTime],"&lt;="&amp;Table2[[#This Row],[GameTime]])</f>
        <v>4</v>
      </c>
      <c r="S4562">
        <f>SUMIFS(Table2[number],Table2[Event],"Goal",Table2[H/U],"AWAY",Table2[GameID],Table2[[#This Row],[GameID]],Table2[GameTime],"&lt;="&amp;Table2[[#This Row],[GameTime]])</f>
        <v>2</v>
      </c>
      <c r="T4562" t="str">
        <f>IF(Table2[[#This Row],[Event]]="Goal",Table2[[#This Row],[Hscore]]&amp;"-"&amp;Table2[[#This Row],[Uscore]],"")</f>
        <v/>
      </c>
      <c r="U4562">
        <v>3250</v>
      </c>
      <c r="V4562" s="1">
        <f>Table2[[#This Row],[GameTime]]-(Table2[[#This Row],[period]]-1)*1200</f>
        <v>850</v>
      </c>
      <c r="W4562" s="1">
        <f>ROUNDDOWN(Table2[[#This Row],[Time]]/60,0)</f>
        <v>14</v>
      </c>
      <c r="X4562" s="1">
        <f>ROUNDDOWN((Table2[[#This Row],[Time]]/60-Table2[[#This Row],[Time2]])*60,0)</f>
        <v>9</v>
      </c>
      <c r="Y4562" s="1">
        <f>IF(Table2[[#This Row],[Time2]]&lt;10,0&amp;Table2[[#This Row],[Time2]],Table2[[#This Row],[Time2]])</f>
        <v>14</v>
      </c>
      <c r="Z4562" s="1" t="str">
        <f>IF(Table2[[#This Row],[Time3]]&lt;10,0&amp;Table2[[#This Row],[Time3]],Table2[[#This Row],[Time3]])</f>
        <v>09</v>
      </c>
      <c r="AA4562" s="2" t="str">
        <f>Table2[[#This Row],[Time4]]&amp;":"&amp;Table2[[#This Row],[Time5]]</f>
        <v>14:09</v>
      </c>
      <c r="AB4562" s="1" cm="1">
        <f t="array" ref="AB4562">IFERROR(IF(Table2[[#This Row],[code]]="","",_xlfn.IFS(AND(Table2[[#This Row],[code]]&lt;400,Table2[[#This Row],[code]]&lt;&gt;""),2,Table2[[#This Row],[code]]&gt;500,4)),"")</f>
        <v>2</v>
      </c>
      <c r="AC4562" s="1">
        <f>IF(Table2[[#This Row],[Event]]="Penalty",Table2[[#This Row],[number]],IF(Table2[[#This Row],[Event]]="Time-Out",401,""))</f>
        <v>205</v>
      </c>
      <c r="AD4562" s="1">
        <f>ROW(A4561)</f>
        <v>4561</v>
      </c>
      <c r="AE4562" s="1">
        <f>COUNTIFS(Table2[GameID],Table2[[#This Row],[GameID]],Table2[Column1],"&lt;="&amp;Table2[[#This Row],[Column1]])-1</f>
        <v>9</v>
      </c>
    </row>
    <row r="4563" spans="1:31" x14ac:dyDescent="0.45">
      <c r="A4563" t="s">
        <v>553</v>
      </c>
      <c r="B4563" t="str">
        <f>_xlfn.TEXTBEFORE(Table2[[#This Row],[Kamp]]," - ")</f>
        <v>Blackhawks</v>
      </c>
      <c r="C4563" t="str">
        <f>_xlfn.TEXTAFTER(Table2[[#This Row],[Kamp]],"- ")</f>
        <v>Aab</v>
      </c>
      <c r="D4563">
        <v>45395</v>
      </c>
      <c r="E4563">
        <v>83652</v>
      </c>
      <c r="F4563">
        <v>20232024</v>
      </c>
      <c r="G4563" t="s">
        <v>453</v>
      </c>
      <c r="H4563" t="s">
        <v>669</v>
      </c>
      <c r="I4563" t="s">
        <v>677</v>
      </c>
      <c r="J4563">
        <v>3</v>
      </c>
      <c r="K4563">
        <v>31146</v>
      </c>
      <c r="L4563">
        <v>0</v>
      </c>
      <c r="M4563" t="s">
        <v>633</v>
      </c>
      <c r="N4563" t="s">
        <v>634</v>
      </c>
      <c r="O4563" t="s">
        <v>634</v>
      </c>
      <c r="P4563" t="s">
        <v>634</v>
      </c>
      <c r="Q4563" t="s">
        <v>634</v>
      </c>
      <c r="R4563">
        <f>SUMIFS(Table2[number],Table2[Event],"Goal",Table2[H/U],"HOME",Table2[GameID],Table2[[#This Row],[GameID]],Table2[GameTime],"&lt;="&amp;Table2[[#This Row],[GameTime]])</f>
        <v>4</v>
      </c>
      <c r="S4563">
        <f>SUMIFS(Table2[number],Table2[Event],"Goal",Table2[H/U],"AWAY",Table2[GameID],Table2[[#This Row],[GameID]],Table2[GameTime],"&lt;="&amp;Table2[[#This Row],[GameTime]])</f>
        <v>2</v>
      </c>
      <c r="T4563" t="str">
        <f>IF(Table2[[#This Row],[Event]]="Goal",Table2[[#This Row],[Hscore]]&amp;"-"&amp;Table2[[#This Row],[Uscore]],"")</f>
        <v/>
      </c>
      <c r="U4563">
        <v>3439</v>
      </c>
      <c r="V4563" s="1">
        <f>Table2[[#This Row],[GameTime]]-(Table2[[#This Row],[period]]-1)*1200</f>
        <v>1039</v>
      </c>
      <c r="W4563" s="1">
        <f>ROUNDDOWN(Table2[[#This Row],[Time]]/60,0)</f>
        <v>17</v>
      </c>
      <c r="X4563" s="1">
        <f>ROUNDDOWN((Table2[[#This Row],[Time]]/60-Table2[[#This Row],[Time2]])*60,0)</f>
        <v>19</v>
      </c>
      <c r="Y4563" s="1">
        <f>IF(Table2[[#This Row],[Time2]]&lt;10,0&amp;Table2[[#This Row],[Time2]],Table2[[#This Row],[Time2]])</f>
        <v>17</v>
      </c>
      <c r="Z4563" s="1">
        <f>IF(Table2[[#This Row],[Time3]]&lt;10,0&amp;Table2[[#This Row],[Time3]],Table2[[#This Row],[Time3]])</f>
        <v>19</v>
      </c>
      <c r="AA4563" s="2" t="str">
        <f>Table2[[#This Row],[Time4]]&amp;":"&amp;Table2[[#This Row],[Time5]]</f>
        <v>17:19</v>
      </c>
      <c r="AB4563" s="1" t="str" cm="1">
        <f t="array" ref="AB4563">IFERROR(IF(Table2[[#This Row],[code]]="","",_xlfn.IFS(AND(Table2[[#This Row],[code]]&lt;400,Table2[[#This Row],[code]]&lt;&gt;""),2,Table2[[#This Row],[code]]&gt;500,4)),"")</f>
        <v/>
      </c>
      <c r="AC4563" s="1">
        <f>IF(Table2[[#This Row],[Event]]="Penalty",Table2[[#This Row],[number]],IF(Table2[[#This Row],[Event]]="Time-Out",401,""))</f>
        <v>401</v>
      </c>
      <c r="AD4563" s="1">
        <f>ROW(A4562)</f>
        <v>4562</v>
      </c>
      <c r="AE4563" s="1">
        <f>COUNTIFS(Table2[GameID],Table2[[#This Row],[GameID]],Table2[Column1],"&lt;="&amp;Table2[[#This Row],[Column1]])-1</f>
        <v>10</v>
      </c>
    </row>
    <row r="4564" spans="1:31" x14ac:dyDescent="0.45">
      <c r="A4564" t="s">
        <v>553</v>
      </c>
      <c r="B4564" t="str">
        <f>_xlfn.TEXTBEFORE(Table2[[#This Row],[Kamp]]," - ")</f>
        <v>Blackhawks</v>
      </c>
      <c r="C4564" t="str">
        <f>_xlfn.TEXTAFTER(Table2[[#This Row],[Kamp]],"- ")</f>
        <v>Aab</v>
      </c>
      <c r="D4564">
        <v>45395</v>
      </c>
      <c r="E4564">
        <v>83652</v>
      </c>
      <c r="F4564">
        <v>20232024</v>
      </c>
      <c r="G4564" t="s">
        <v>453</v>
      </c>
      <c r="H4564" t="s">
        <v>661</v>
      </c>
      <c r="I4564" t="s">
        <v>678</v>
      </c>
      <c r="J4564">
        <v>3</v>
      </c>
      <c r="K4564">
        <v>31143</v>
      </c>
      <c r="L4564">
        <v>0</v>
      </c>
      <c r="M4564" t="s">
        <v>631</v>
      </c>
      <c r="N4564" t="s">
        <v>143</v>
      </c>
      <c r="O4564" t="s">
        <v>634</v>
      </c>
      <c r="P4564">
        <v>71</v>
      </c>
      <c r="Q4564" t="s">
        <v>634</v>
      </c>
      <c r="R4564">
        <f>SUMIFS(Table2[number],Table2[Event],"Goal",Table2[H/U],"HOME",Table2[GameID],Table2[[#This Row],[GameID]],Table2[GameTime],"&lt;="&amp;Table2[[#This Row],[GameTime]])</f>
        <v>4</v>
      </c>
      <c r="S4564">
        <f>SUMIFS(Table2[number],Table2[Event],"Goal",Table2[H/U],"AWAY",Table2[GameID],Table2[[#This Row],[GameID]],Table2[GameTime],"&lt;="&amp;Table2[[#This Row],[GameTime]])</f>
        <v>2</v>
      </c>
      <c r="T4564" t="str">
        <f>IF(Table2[[#This Row],[Event]]="Goal",Table2[[#This Row],[Hscore]]&amp;"-"&amp;Table2[[#This Row],[Uscore]],"")</f>
        <v/>
      </c>
      <c r="U4564">
        <v>3523</v>
      </c>
      <c r="V4564" s="1">
        <f>Table2[[#This Row],[GameTime]]-(Table2[[#This Row],[period]]-1)*1200</f>
        <v>1123</v>
      </c>
      <c r="W4564" s="1">
        <f>ROUNDDOWN(Table2[[#This Row],[Time]]/60,0)</f>
        <v>18</v>
      </c>
      <c r="X4564" s="1">
        <f>ROUNDDOWN((Table2[[#This Row],[Time]]/60-Table2[[#This Row],[Time2]])*60,0)</f>
        <v>42</v>
      </c>
      <c r="Y4564" s="1">
        <f>IF(Table2[[#This Row],[Time2]]&lt;10,0&amp;Table2[[#This Row],[Time2]],Table2[[#This Row],[Time2]])</f>
        <v>18</v>
      </c>
      <c r="Z4564" s="1">
        <f>IF(Table2[[#This Row],[Time3]]&lt;10,0&amp;Table2[[#This Row],[Time3]],Table2[[#This Row],[Time3]])</f>
        <v>42</v>
      </c>
      <c r="AA4564" s="2" t="str">
        <f>Table2[[#This Row],[Time4]]&amp;":"&amp;Table2[[#This Row],[Time5]]</f>
        <v>18:42</v>
      </c>
      <c r="AB4564" s="1" cm="1">
        <f t="array" ref="AB4564">IFERROR(IF(Table2[[#This Row],[code]]="","",_xlfn.IFS(AND(Table2[[#This Row],[code]]&lt;400,Table2[[#This Row],[code]]&lt;&gt;""),2,Table2[[#This Row],[code]]&gt;500,4)),"")</f>
        <v>2</v>
      </c>
      <c r="AC4564" s="1">
        <f>IF(Table2[[#This Row],[Event]]="Penalty",Table2[[#This Row],[number]],IF(Table2[[#This Row],[Event]]="Time-Out",401,""))</f>
        <v>0</v>
      </c>
      <c r="AD4564" s="1">
        <f>ROW(A4563)</f>
        <v>4563</v>
      </c>
      <c r="AE4564" s="1">
        <f>COUNTIFS(Table2[GameID],Table2[[#This Row],[GameID]],Table2[Column1],"&lt;="&amp;Table2[[#This Row],[Column1]])-1</f>
        <v>11</v>
      </c>
    </row>
    <row r="4565" spans="1:31" x14ac:dyDescent="0.45">
      <c r="A4565" t="s">
        <v>444</v>
      </c>
      <c r="B4565" t="str">
        <f>_xlfn.TEXTBEFORE(Table2[[#This Row],[Kamp]]," - ")</f>
        <v>Benløse IF</v>
      </c>
      <c r="C4565" t="str">
        <f>_xlfn.TEXTAFTER(Table2[[#This Row],[Kamp]],"- ")</f>
        <v>Sunds Seahawks</v>
      </c>
      <c r="D4565">
        <v>45396</v>
      </c>
      <c r="E4565">
        <v>83653</v>
      </c>
      <c r="F4565">
        <v>20232024</v>
      </c>
      <c r="G4565" t="s">
        <v>453</v>
      </c>
      <c r="H4565" t="s">
        <v>668</v>
      </c>
      <c r="I4565" t="s">
        <v>677</v>
      </c>
      <c r="J4565">
        <v>1</v>
      </c>
      <c r="K4565">
        <v>31144</v>
      </c>
      <c r="L4565">
        <v>1</v>
      </c>
      <c r="M4565" t="s">
        <v>630</v>
      </c>
      <c r="N4565" t="s">
        <v>213</v>
      </c>
      <c r="O4565" t="s">
        <v>231</v>
      </c>
      <c r="P4565">
        <v>5</v>
      </c>
      <c r="Q4565">
        <v>97</v>
      </c>
      <c r="R4565">
        <f>SUMIFS(Table2[number],Table2[Event],"Goal",Table2[H/U],"HOME",Table2[GameID],Table2[[#This Row],[GameID]],Table2[GameTime],"&lt;="&amp;Table2[[#This Row],[GameTime]])</f>
        <v>0</v>
      </c>
      <c r="S4565">
        <f>SUMIFS(Table2[number],Table2[Event],"Goal",Table2[H/U],"AWAY",Table2[GameID],Table2[[#This Row],[GameID]],Table2[GameTime],"&lt;="&amp;Table2[[#This Row],[GameTime]])</f>
        <v>1</v>
      </c>
      <c r="T4565" t="str">
        <f>IF(Table2[[#This Row],[Event]]="Goal",Table2[[#This Row],[Hscore]]&amp;"-"&amp;Table2[[#This Row],[Uscore]],"")</f>
        <v>0-1</v>
      </c>
      <c r="U4565">
        <v>89</v>
      </c>
      <c r="V4565" s="1">
        <f>Table2[[#This Row],[GameTime]]-(Table2[[#This Row],[period]]-1)*1200</f>
        <v>89</v>
      </c>
      <c r="W4565" s="1">
        <f>ROUNDDOWN(Table2[[#This Row],[Time]]/60,0)</f>
        <v>1</v>
      </c>
      <c r="X4565" s="1">
        <f>ROUNDDOWN((Table2[[#This Row],[Time]]/60-Table2[[#This Row],[Time2]])*60,0)</f>
        <v>29</v>
      </c>
      <c r="Y4565" s="1" t="str">
        <f>IF(Table2[[#This Row],[Time2]]&lt;10,0&amp;Table2[[#This Row],[Time2]],Table2[[#This Row],[Time2]])</f>
        <v>01</v>
      </c>
      <c r="Z4565" s="1">
        <f>IF(Table2[[#This Row],[Time3]]&lt;10,0&amp;Table2[[#This Row],[Time3]],Table2[[#This Row],[Time3]])</f>
        <v>29</v>
      </c>
      <c r="AA4565" s="2" t="str">
        <f>Table2[[#This Row],[Time4]]&amp;":"&amp;Table2[[#This Row],[Time5]]</f>
        <v>01:29</v>
      </c>
      <c r="AB4565" s="1" t="str" cm="1">
        <f t="array" ref="AB4565">IFERROR(IF(Table2[[#This Row],[code]]="","",_xlfn.IFS(AND(Table2[[#This Row],[code]]&lt;400,Table2[[#This Row],[code]]&lt;&gt;""),2,Table2[[#This Row],[code]]&gt;500,4)),"")</f>
        <v/>
      </c>
      <c r="AC4565" s="1" t="str">
        <f>IF(Table2[[#This Row],[Event]]="Penalty",Table2[[#This Row],[number]],IF(Table2[[#This Row],[Event]]="Time-Out",401,""))</f>
        <v/>
      </c>
      <c r="AD4565" s="1">
        <f>ROW(A4564)</f>
        <v>4564</v>
      </c>
      <c r="AE4565" s="1">
        <f>COUNTIFS(Table2[GameID],Table2[[#This Row],[GameID]],Table2[Column1],"&lt;="&amp;Table2[[#This Row],[Column1]])-1</f>
        <v>0</v>
      </c>
    </row>
    <row r="4566" spans="1:31" x14ac:dyDescent="0.45">
      <c r="A4566" t="s">
        <v>444</v>
      </c>
      <c r="B4566" t="str">
        <f>_xlfn.TEXTBEFORE(Table2[[#This Row],[Kamp]]," - ")</f>
        <v>Benløse IF</v>
      </c>
      <c r="C4566" t="str">
        <f>_xlfn.TEXTAFTER(Table2[[#This Row],[Kamp]],"- ")</f>
        <v>Sunds Seahawks</v>
      </c>
      <c r="D4566">
        <v>45396</v>
      </c>
      <c r="E4566">
        <v>83653</v>
      </c>
      <c r="F4566">
        <v>20232024</v>
      </c>
      <c r="G4566" t="s">
        <v>453</v>
      </c>
      <c r="H4566" t="s">
        <v>658</v>
      </c>
      <c r="I4566" t="s">
        <v>678</v>
      </c>
      <c r="J4566">
        <v>1</v>
      </c>
      <c r="K4566">
        <v>31137</v>
      </c>
      <c r="L4566">
        <v>1</v>
      </c>
      <c r="M4566" t="s">
        <v>630</v>
      </c>
      <c r="N4566" t="s">
        <v>469</v>
      </c>
      <c r="O4566" t="s">
        <v>192</v>
      </c>
      <c r="P4566">
        <v>88</v>
      </c>
      <c r="Q4566">
        <v>32</v>
      </c>
      <c r="R4566">
        <f>SUMIFS(Table2[number],Table2[Event],"Goal",Table2[H/U],"HOME",Table2[GameID],Table2[[#This Row],[GameID]],Table2[GameTime],"&lt;="&amp;Table2[[#This Row],[GameTime]])</f>
        <v>1</v>
      </c>
      <c r="S4566">
        <f>SUMIFS(Table2[number],Table2[Event],"Goal",Table2[H/U],"AWAY",Table2[GameID],Table2[[#This Row],[GameID]],Table2[GameTime],"&lt;="&amp;Table2[[#This Row],[GameTime]])</f>
        <v>1</v>
      </c>
      <c r="T4566" t="str">
        <f>IF(Table2[[#This Row],[Event]]="Goal",Table2[[#This Row],[Hscore]]&amp;"-"&amp;Table2[[#This Row],[Uscore]],"")</f>
        <v>1-1</v>
      </c>
      <c r="U4566">
        <v>345</v>
      </c>
      <c r="V4566" s="1">
        <f>Table2[[#This Row],[GameTime]]-(Table2[[#This Row],[period]]-1)*1200</f>
        <v>345</v>
      </c>
      <c r="W4566" s="1">
        <f>ROUNDDOWN(Table2[[#This Row],[Time]]/60,0)</f>
        <v>5</v>
      </c>
      <c r="X4566" s="1">
        <f>ROUNDDOWN((Table2[[#This Row],[Time]]/60-Table2[[#This Row],[Time2]])*60,0)</f>
        <v>45</v>
      </c>
      <c r="Y4566" s="1" t="str">
        <f>IF(Table2[[#This Row],[Time2]]&lt;10,0&amp;Table2[[#This Row],[Time2]],Table2[[#This Row],[Time2]])</f>
        <v>05</v>
      </c>
      <c r="Z4566" s="1">
        <f>IF(Table2[[#This Row],[Time3]]&lt;10,0&amp;Table2[[#This Row],[Time3]],Table2[[#This Row],[Time3]])</f>
        <v>45</v>
      </c>
      <c r="AA4566" s="2" t="str">
        <f>Table2[[#This Row],[Time4]]&amp;":"&amp;Table2[[#This Row],[Time5]]</f>
        <v>05:45</v>
      </c>
      <c r="AB4566" s="1" t="str" cm="1">
        <f t="array" ref="AB4566">IFERROR(IF(Table2[[#This Row],[code]]="","",_xlfn.IFS(AND(Table2[[#This Row],[code]]&lt;400,Table2[[#This Row],[code]]&lt;&gt;""),2,Table2[[#This Row],[code]]&gt;500,4)),"")</f>
        <v/>
      </c>
      <c r="AC4566" s="1" t="str">
        <f>IF(Table2[[#This Row],[Event]]="Penalty",Table2[[#This Row],[number]],IF(Table2[[#This Row],[Event]]="Time-Out",401,""))</f>
        <v/>
      </c>
      <c r="AD4566" s="1">
        <f>ROW(A4565)</f>
        <v>4565</v>
      </c>
      <c r="AE4566" s="1">
        <f>COUNTIFS(Table2[GameID],Table2[[#This Row],[GameID]],Table2[Column1],"&lt;="&amp;Table2[[#This Row],[Column1]])-1</f>
        <v>1</v>
      </c>
    </row>
    <row r="4567" spans="1:31" x14ac:dyDescent="0.45">
      <c r="A4567" t="s">
        <v>444</v>
      </c>
      <c r="B4567" t="str">
        <f>_xlfn.TEXTBEFORE(Table2[[#This Row],[Kamp]]," - ")</f>
        <v>Benløse IF</v>
      </c>
      <c r="C4567" t="str">
        <f>_xlfn.TEXTAFTER(Table2[[#This Row],[Kamp]],"- ")</f>
        <v>Sunds Seahawks</v>
      </c>
      <c r="D4567">
        <v>45396</v>
      </c>
      <c r="E4567">
        <v>83653</v>
      </c>
      <c r="F4567">
        <v>20232024</v>
      </c>
      <c r="G4567" t="s">
        <v>453</v>
      </c>
      <c r="H4567" t="s">
        <v>668</v>
      </c>
      <c r="I4567" t="s">
        <v>677</v>
      </c>
      <c r="J4567">
        <v>1</v>
      </c>
      <c r="K4567">
        <v>31144</v>
      </c>
      <c r="L4567">
        <v>1</v>
      </c>
      <c r="M4567" t="s">
        <v>630</v>
      </c>
      <c r="N4567" t="s">
        <v>228</v>
      </c>
      <c r="O4567" t="s">
        <v>269</v>
      </c>
      <c r="P4567">
        <v>77</v>
      </c>
      <c r="Q4567">
        <v>71</v>
      </c>
      <c r="R4567">
        <f>SUMIFS(Table2[number],Table2[Event],"Goal",Table2[H/U],"HOME",Table2[GameID],Table2[[#This Row],[GameID]],Table2[GameTime],"&lt;="&amp;Table2[[#This Row],[GameTime]])</f>
        <v>1</v>
      </c>
      <c r="S4567">
        <f>SUMIFS(Table2[number],Table2[Event],"Goal",Table2[H/U],"AWAY",Table2[GameID],Table2[[#This Row],[GameID]],Table2[GameTime],"&lt;="&amp;Table2[[#This Row],[GameTime]])</f>
        <v>2</v>
      </c>
      <c r="T4567" t="str">
        <f>IF(Table2[[#This Row],[Event]]="Goal",Table2[[#This Row],[Hscore]]&amp;"-"&amp;Table2[[#This Row],[Uscore]],"")</f>
        <v>1-2</v>
      </c>
      <c r="U4567">
        <v>595</v>
      </c>
      <c r="V4567" s="1">
        <f>Table2[[#This Row],[GameTime]]-(Table2[[#This Row],[period]]-1)*1200</f>
        <v>595</v>
      </c>
      <c r="W4567" s="1">
        <f>ROUNDDOWN(Table2[[#This Row],[Time]]/60,0)</f>
        <v>9</v>
      </c>
      <c r="X4567" s="1">
        <f>ROUNDDOWN((Table2[[#This Row],[Time]]/60-Table2[[#This Row],[Time2]])*60,0)</f>
        <v>55</v>
      </c>
      <c r="Y4567" s="1" t="str">
        <f>IF(Table2[[#This Row],[Time2]]&lt;10,0&amp;Table2[[#This Row],[Time2]],Table2[[#This Row],[Time2]])</f>
        <v>09</v>
      </c>
      <c r="Z4567" s="1">
        <f>IF(Table2[[#This Row],[Time3]]&lt;10,0&amp;Table2[[#This Row],[Time3]],Table2[[#This Row],[Time3]])</f>
        <v>55</v>
      </c>
      <c r="AA4567" s="2" t="str">
        <f>Table2[[#This Row],[Time4]]&amp;":"&amp;Table2[[#This Row],[Time5]]</f>
        <v>09:55</v>
      </c>
      <c r="AB4567" s="1" t="str" cm="1">
        <f t="array" ref="AB4567">IFERROR(IF(Table2[[#This Row],[code]]="","",_xlfn.IFS(AND(Table2[[#This Row],[code]]&lt;400,Table2[[#This Row],[code]]&lt;&gt;""),2,Table2[[#This Row],[code]]&gt;500,4)),"")</f>
        <v/>
      </c>
      <c r="AC4567" s="1" t="str">
        <f>IF(Table2[[#This Row],[Event]]="Penalty",Table2[[#This Row],[number]],IF(Table2[[#This Row],[Event]]="Time-Out",401,""))</f>
        <v/>
      </c>
      <c r="AD4567" s="1">
        <f>ROW(A4566)</f>
        <v>4566</v>
      </c>
      <c r="AE4567" s="1">
        <f>COUNTIFS(Table2[GameID],Table2[[#This Row],[GameID]],Table2[Column1],"&lt;="&amp;Table2[[#This Row],[Column1]])-1</f>
        <v>2</v>
      </c>
    </row>
    <row r="4568" spans="1:31" x14ac:dyDescent="0.45">
      <c r="A4568" t="s">
        <v>444</v>
      </c>
      <c r="B4568" t="str">
        <f>_xlfn.TEXTBEFORE(Table2[[#This Row],[Kamp]]," - ")</f>
        <v>Benløse IF</v>
      </c>
      <c r="C4568" t="str">
        <f>_xlfn.TEXTAFTER(Table2[[#This Row],[Kamp]],"- ")</f>
        <v>Sunds Seahawks</v>
      </c>
      <c r="D4568">
        <v>45396</v>
      </c>
      <c r="E4568">
        <v>83653</v>
      </c>
      <c r="F4568">
        <v>20232024</v>
      </c>
      <c r="G4568" t="s">
        <v>453</v>
      </c>
      <c r="H4568" t="s">
        <v>668</v>
      </c>
      <c r="I4568" t="s">
        <v>677</v>
      </c>
      <c r="J4568">
        <v>1</v>
      </c>
      <c r="K4568">
        <v>31144</v>
      </c>
      <c r="L4568">
        <v>1</v>
      </c>
      <c r="M4568" t="s">
        <v>630</v>
      </c>
      <c r="N4568" t="s">
        <v>218</v>
      </c>
      <c r="O4568" t="s">
        <v>634</v>
      </c>
      <c r="P4568">
        <v>17</v>
      </c>
      <c r="Q4568" t="s">
        <v>634</v>
      </c>
      <c r="R4568">
        <f>SUMIFS(Table2[number],Table2[Event],"Goal",Table2[H/U],"HOME",Table2[GameID],Table2[[#This Row],[GameID]],Table2[GameTime],"&lt;="&amp;Table2[[#This Row],[GameTime]])</f>
        <v>1</v>
      </c>
      <c r="S4568">
        <f>SUMIFS(Table2[number],Table2[Event],"Goal",Table2[H/U],"AWAY",Table2[GameID],Table2[[#This Row],[GameID]],Table2[GameTime],"&lt;="&amp;Table2[[#This Row],[GameTime]])</f>
        <v>3</v>
      </c>
      <c r="T4568" t="str">
        <f>IF(Table2[[#This Row],[Event]]="Goal",Table2[[#This Row],[Hscore]]&amp;"-"&amp;Table2[[#This Row],[Uscore]],"")</f>
        <v>1-3</v>
      </c>
      <c r="U4568">
        <v>815</v>
      </c>
      <c r="V4568" s="1">
        <f>Table2[[#This Row],[GameTime]]-(Table2[[#This Row],[period]]-1)*1200</f>
        <v>815</v>
      </c>
      <c r="W4568" s="1">
        <f>ROUNDDOWN(Table2[[#This Row],[Time]]/60,0)</f>
        <v>13</v>
      </c>
      <c r="X4568" s="1">
        <f>ROUNDDOWN((Table2[[#This Row],[Time]]/60-Table2[[#This Row],[Time2]])*60,0)</f>
        <v>35</v>
      </c>
      <c r="Y4568" s="1">
        <f>IF(Table2[[#This Row],[Time2]]&lt;10,0&amp;Table2[[#This Row],[Time2]],Table2[[#This Row],[Time2]])</f>
        <v>13</v>
      </c>
      <c r="Z4568" s="1">
        <f>IF(Table2[[#This Row],[Time3]]&lt;10,0&amp;Table2[[#This Row],[Time3]],Table2[[#This Row],[Time3]])</f>
        <v>35</v>
      </c>
      <c r="AA4568" s="2" t="str">
        <f>Table2[[#This Row],[Time4]]&amp;":"&amp;Table2[[#This Row],[Time5]]</f>
        <v>13:35</v>
      </c>
      <c r="AB4568" s="1" t="str" cm="1">
        <f t="array" ref="AB4568">IFERROR(IF(Table2[[#This Row],[code]]="","",_xlfn.IFS(AND(Table2[[#This Row],[code]]&lt;400,Table2[[#This Row],[code]]&lt;&gt;""),2,Table2[[#This Row],[code]]&gt;500,4)),"")</f>
        <v/>
      </c>
      <c r="AC4568" s="1" t="str">
        <f>IF(Table2[[#This Row],[Event]]="Penalty",Table2[[#This Row],[number]],IF(Table2[[#This Row],[Event]]="Time-Out",401,""))</f>
        <v/>
      </c>
      <c r="AD4568" s="1">
        <f>ROW(A4567)</f>
        <v>4567</v>
      </c>
      <c r="AE4568" s="1">
        <f>COUNTIFS(Table2[GameID],Table2[[#This Row],[GameID]],Table2[Column1],"&lt;="&amp;Table2[[#This Row],[Column1]])-1</f>
        <v>3</v>
      </c>
    </row>
    <row r="4569" spans="1:31" x14ac:dyDescent="0.45">
      <c r="A4569" t="s">
        <v>444</v>
      </c>
      <c r="B4569" t="str">
        <f>_xlfn.TEXTBEFORE(Table2[[#This Row],[Kamp]]," - ")</f>
        <v>Benløse IF</v>
      </c>
      <c r="C4569" t="str">
        <f>_xlfn.TEXTAFTER(Table2[[#This Row],[Kamp]],"- ")</f>
        <v>Sunds Seahawks</v>
      </c>
      <c r="D4569">
        <v>45396</v>
      </c>
      <c r="E4569">
        <v>83653</v>
      </c>
      <c r="F4569">
        <v>20232024</v>
      </c>
      <c r="G4569" t="s">
        <v>453</v>
      </c>
      <c r="H4569" t="s">
        <v>668</v>
      </c>
      <c r="I4569" t="s">
        <v>677</v>
      </c>
      <c r="J4569">
        <v>2</v>
      </c>
      <c r="K4569">
        <v>31144</v>
      </c>
      <c r="L4569">
        <v>1</v>
      </c>
      <c r="M4569" t="s">
        <v>630</v>
      </c>
      <c r="N4569" t="s">
        <v>215</v>
      </c>
      <c r="O4569" t="s">
        <v>269</v>
      </c>
      <c r="P4569">
        <v>9</v>
      </c>
      <c r="Q4569">
        <v>71</v>
      </c>
      <c r="R4569">
        <f>SUMIFS(Table2[number],Table2[Event],"Goal",Table2[H/U],"HOME",Table2[GameID],Table2[[#This Row],[GameID]],Table2[GameTime],"&lt;="&amp;Table2[[#This Row],[GameTime]])</f>
        <v>1</v>
      </c>
      <c r="S4569">
        <f>SUMIFS(Table2[number],Table2[Event],"Goal",Table2[H/U],"AWAY",Table2[GameID],Table2[[#This Row],[GameID]],Table2[GameTime],"&lt;="&amp;Table2[[#This Row],[GameTime]])</f>
        <v>4</v>
      </c>
      <c r="T4569" t="str">
        <f>IF(Table2[[#This Row],[Event]]="Goal",Table2[[#This Row],[Hscore]]&amp;"-"&amp;Table2[[#This Row],[Uscore]],"")</f>
        <v>1-4</v>
      </c>
      <c r="U4569">
        <v>1981</v>
      </c>
      <c r="V4569" s="1">
        <f>Table2[[#This Row],[GameTime]]-(Table2[[#This Row],[period]]-1)*1200</f>
        <v>781</v>
      </c>
      <c r="W4569" s="1">
        <f>ROUNDDOWN(Table2[[#This Row],[Time]]/60,0)</f>
        <v>13</v>
      </c>
      <c r="X4569" s="1">
        <f>ROUNDDOWN((Table2[[#This Row],[Time]]/60-Table2[[#This Row],[Time2]])*60,0)</f>
        <v>1</v>
      </c>
      <c r="Y4569" s="1">
        <f>IF(Table2[[#This Row],[Time2]]&lt;10,0&amp;Table2[[#This Row],[Time2]],Table2[[#This Row],[Time2]])</f>
        <v>13</v>
      </c>
      <c r="Z4569" s="1" t="str">
        <f>IF(Table2[[#This Row],[Time3]]&lt;10,0&amp;Table2[[#This Row],[Time3]],Table2[[#This Row],[Time3]])</f>
        <v>01</v>
      </c>
      <c r="AA4569" s="2" t="str">
        <f>Table2[[#This Row],[Time4]]&amp;":"&amp;Table2[[#This Row],[Time5]]</f>
        <v>13:01</v>
      </c>
      <c r="AB4569" s="1" t="str" cm="1">
        <f t="array" ref="AB4569">IFERROR(IF(Table2[[#This Row],[code]]="","",_xlfn.IFS(AND(Table2[[#This Row],[code]]&lt;400,Table2[[#This Row],[code]]&lt;&gt;""),2,Table2[[#This Row],[code]]&gt;500,4)),"")</f>
        <v/>
      </c>
      <c r="AC4569" s="1" t="str">
        <f>IF(Table2[[#This Row],[Event]]="Penalty",Table2[[#This Row],[number]],IF(Table2[[#This Row],[Event]]="Time-Out",401,""))</f>
        <v/>
      </c>
      <c r="AD4569" s="1">
        <f>ROW(A4568)</f>
        <v>4568</v>
      </c>
      <c r="AE4569" s="1">
        <f>COUNTIFS(Table2[GameID],Table2[[#This Row],[GameID]],Table2[Column1],"&lt;="&amp;Table2[[#This Row],[Column1]])-1</f>
        <v>4</v>
      </c>
    </row>
    <row r="4570" spans="1:31" x14ac:dyDescent="0.45">
      <c r="A4570" t="s">
        <v>444</v>
      </c>
      <c r="B4570" t="str">
        <f>_xlfn.TEXTBEFORE(Table2[[#This Row],[Kamp]]," - ")</f>
        <v>Benløse IF</v>
      </c>
      <c r="C4570" t="str">
        <f>_xlfn.TEXTAFTER(Table2[[#This Row],[Kamp]],"- ")</f>
        <v>Sunds Seahawks</v>
      </c>
      <c r="D4570">
        <v>45396</v>
      </c>
      <c r="E4570">
        <v>83653</v>
      </c>
      <c r="F4570">
        <v>20232024</v>
      </c>
      <c r="G4570" t="s">
        <v>453</v>
      </c>
      <c r="H4570" t="s">
        <v>658</v>
      </c>
      <c r="I4570" t="s">
        <v>678</v>
      </c>
      <c r="J4570">
        <v>2</v>
      </c>
      <c r="K4570">
        <v>31137</v>
      </c>
      <c r="L4570">
        <v>1</v>
      </c>
      <c r="M4570" t="s">
        <v>630</v>
      </c>
      <c r="N4570" t="s">
        <v>466</v>
      </c>
      <c r="O4570" t="s">
        <v>38</v>
      </c>
      <c r="P4570">
        <v>23</v>
      </c>
      <c r="Q4570">
        <v>98</v>
      </c>
      <c r="R4570">
        <f>SUMIFS(Table2[number],Table2[Event],"Goal",Table2[H/U],"HOME",Table2[GameID],Table2[[#This Row],[GameID]],Table2[GameTime],"&lt;="&amp;Table2[[#This Row],[GameTime]])</f>
        <v>2</v>
      </c>
      <c r="S4570">
        <f>SUMIFS(Table2[number],Table2[Event],"Goal",Table2[H/U],"AWAY",Table2[GameID],Table2[[#This Row],[GameID]],Table2[GameTime],"&lt;="&amp;Table2[[#This Row],[GameTime]])</f>
        <v>4</v>
      </c>
      <c r="T4570" t="str">
        <f>IF(Table2[[#This Row],[Event]]="Goal",Table2[[#This Row],[Hscore]]&amp;"-"&amp;Table2[[#This Row],[Uscore]],"")</f>
        <v>2-4</v>
      </c>
      <c r="U4570">
        <v>2203</v>
      </c>
      <c r="V4570" s="1">
        <f>Table2[[#This Row],[GameTime]]-(Table2[[#This Row],[period]]-1)*1200</f>
        <v>1003</v>
      </c>
      <c r="W4570" s="1">
        <f>ROUNDDOWN(Table2[[#This Row],[Time]]/60,0)</f>
        <v>16</v>
      </c>
      <c r="X4570" s="1">
        <f>ROUNDDOWN((Table2[[#This Row],[Time]]/60-Table2[[#This Row],[Time2]])*60,0)</f>
        <v>42</v>
      </c>
      <c r="Y4570" s="1">
        <f>IF(Table2[[#This Row],[Time2]]&lt;10,0&amp;Table2[[#This Row],[Time2]],Table2[[#This Row],[Time2]])</f>
        <v>16</v>
      </c>
      <c r="Z4570" s="1">
        <f>IF(Table2[[#This Row],[Time3]]&lt;10,0&amp;Table2[[#This Row],[Time3]],Table2[[#This Row],[Time3]])</f>
        <v>42</v>
      </c>
      <c r="AA4570" s="2" t="str">
        <f>Table2[[#This Row],[Time4]]&amp;":"&amp;Table2[[#This Row],[Time5]]</f>
        <v>16:42</v>
      </c>
      <c r="AB4570" s="1" t="str" cm="1">
        <f t="array" ref="AB4570">IFERROR(IF(Table2[[#This Row],[code]]="","",_xlfn.IFS(AND(Table2[[#This Row],[code]]&lt;400,Table2[[#This Row],[code]]&lt;&gt;""),2,Table2[[#This Row],[code]]&gt;500,4)),"")</f>
        <v/>
      </c>
      <c r="AC4570" s="1" t="str">
        <f>IF(Table2[[#This Row],[Event]]="Penalty",Table2[[#This Row],[number]],IF(Table2[[#This Row],[Event]]="Time-Out",401,""))</f>
        <v/>
      </c>
      <c r="AD4570" s="1">
        <f>ROW(A4569)</f>
        <v>4569</v>
      </c>
      <c r="AE4570" s="1">
        <f>COUNTIFS(Table2[GameID],Table2[[#This Row],[GameID]],Table2[Column1],"&lt;="&amp;Table2[[#This Row],[Column1]])-1</f>
        <v>5</v>
      </c>
    </row>
    <row r="4571" spans="1:31" x14ac:dyDescent="0.45">
      <c r="A4571" t="s">
        <v>444</v>
      </c>
      <c r="B4571" t="str">
        <f>_xlfn.TEXTBEFORE(Table2[[#This Row],[Kamp]]," - ")</f>
        <v>Benløse IF</v>
      </c>
      <c r="C4571" t="str">
        <f>_xlfn.TEXTAFTER(Table2[[#This Row],[Kamp]],"- ")</f>
        <v>Sunds Seahawks</v>
      </c>
      <c r="D4571">
        <v>45396</v>
      </c>
      <c r="E4571">
        <v>83653</v>
      </c>
      <c r="F4571">
        <v>20232024</v>
      </c>
      <c r="G4571" t="s">
        <v>453</v>
      </c>
      <c r="H4571" t="s">
        <v>658</v>
      </c>
      <c r="I4571" t="s">
        <v>678</v>
      </c>
      <c r="J4571">
        <v>3</v>
      </c>
      <c r="K4571">
        <v>31137</v>
      </c>
      <c r="L4571">
        <v>1</v>
      </c>
      <c r="M4571" t="s">
        <v>630</v>
      </c>
      <c r="N4571" t="s">
        <v>36</v>
      </c>
      <c r="O4571" t="s">
        <v>466</v>
      </c>
      <c r="P4571">
        <v>87</v>
      </c>
      <c r="Q4571">
        <v>23</v>
      </c>
      <c r="R4571">
        <f>SUMIFS(Table2[number],Table2[Event],"Goal",Table2[H/U],"HOME",Table2[GameID],Table2[[#This Row],[GameID]],Table2[GameTime],"&lt;="&amp;Table2[[#This Row],[GameTime]])</f>
        <v>3</v>
      </c>
      <c r="S4571">
        <f>SUMIFS(Table2[number],Table2[Event],"Goal",Table2[H/U],"AWAY",Table2[GameID],Table2[[#This Row],[GameID]],Table2[GameTime],"&lt;="&amp;Table2[[#This Row],[GameTime]])</f>
        <v>4</v>
      </c>
      <c r="T4571" t="str">
        <f>IF(Table2[[#This Row],[Event]]="Goal",Table2[[#This Row],[Hscore]]&amp;"-"&amp;Table2[[#This Row],[Uscore]],"")</f>
        <v>3-4</v>
      </c>
      <c r="U4571">
        <v>2785</v>
      </c>
      <c r="V4571" s="1">
        <f>Table2[[#This Row],[GameTime]]-(Table2[[#This Row],[period]]-1)*1200</f>
        <v>385</v>
      </c>
      <c r="W4571" s="1">
        <f>ROUNDDOWN(Table2[[#This Row],[Time]]/60,0)</f>
        <v>6</v>
      </c>
      <c r="X4571" s="1">
        <f>ROUNDDOWN((Table2[[#This Row],[Time]]/60-Table2[[#This Row],[Time2]])*60,0)</f>
        <v>25</v>
      </c>
      <c r="Y4571" s="1" t="str">
        <f>IF(Table2[[#This Row],[Time2]]&lt;10,0&amp;Table2[[#This Row],[Time2]],Table2[[#This Row],[Time2]])</f>
        <v>06</v>
      </c>
      <c r="Z4571" s="1">
        <f>IF(Table2[[#This Row],[Time3]]&lt;10,0&amp;Table2[[#This Row],[Time3]],Table2[[#This Row],[Time3]])</f>
        <v>25</v>
      </c>
      <c r="AA4571" s="2" t="str">
        <f>Table2[[#This Row],[Time4]]&amp;":"&amp;Table2[[#This Row],[Time5]]</f>
        <v>06:25</v>
      </c>
      <c r="AB4571" s="1" t="str" cm="1">
        <f t="array" ref="AB4571">IFERROR(IF(Table2[[#This Row],[code]]="","",_xlfn.IFS(AND(Table2[[#This Row],[code]]&lt;400,Table2[[#This Row],[code]]&lt;&gt;""),2,Table2[[#This Row],[code]]&gt;500,4)),"")</f>
        <v/>
      </c>
      <c r="AC4571" s="1" t="str">
        <f>IF(Table2[[#This Row],[Event]]="Penalty",Table2[[#This Row],[number]],IF(Table2[[#This Row],[Event]]="Time-Out",401,""))</f>
        <v/>
      </c>
      <c r="AD4571" s="1">
        <f>ROW(A4570)</f>
        <v>4570</v>
      </c>
      <c r="AE4571" s="1">
        <f>COUNTIFS(Table2[GameID],Table2[[#This Row],[GameID]],Table2[Column1],"&lt;="&amp;Table2[[#This Row],[Column1]])-1</f>
        <v>6</v>
      </c>
    </row>
    <row r="4572" spans="1:31" x14ac:dyDescent="0.45">
      <c r="A4572" t="s">
        <v>444</v>
      </c>
      <c r="B4572" t="str">
        <f>_xlfn.TEXTBEFORE(Table2[[#This Row],[Kamp]]," - ")</f>
        <v>Benløse IF</v>
      </c>
      <c r="C4572" t="str">
        <f>_xlfn.TEXTAFTER(Table2[[#This Row],[Kamp]],"- ")</f>
        <v>Sunds Seahawks</v>
      </c>
      <c r="D4572">
        <v>45396</v>
      </c>
      <c r="E4572">
        <v>83653</v>
      </c>
      <c r="F4572">
        <v>20232024</v>
      </c>
      <c r="G4572" t="s">
        <v>453</v>
      </c>
      <c r="H4572" t="s">
        <v>658</v>
      </c>
      <c r="I4572" t="s">
        <v>678</v>
      </c>
      <c r="J4572">
        <v>3</v>
      </c>
      <c r="K4572">
        <v>31137</v>
      </c>
      <c r="L4572">
        <v>0</v>
      </c>
      <c r="M4572" t="s">
        <v>633</v>
      </c>
      <c r="N4572" t="s">
        <v>634</v>
      </c>
      <c r="O4572" t="s">
        <v>634</v>
      </c>
      <c r="P4572" t="s">
        <v>634</v>
      </c>
      <c r="Q4572" t="s">
        <v>634</v>
      </c>
      <c r="R4572">
        <f>SUMIFS(Table2[number],Table2[Event],"Goal",Table2[H/U],"HOME",Table2[GameID],Table2[[#This Row],[GameID]],Table2[GameTime],"&lt;="&amp;Table2[[#This Row],[GameTime]])</f>
        <v>3</v>
      </c>
      <c r="S4572">
        <f>SUMIFS(Table2[number],Table2[Event],"Goal",Table2[H/U],"AWAY",Table2[GameID],Table2[[#This Row],[GameID]],Table2[GameTime],"&lt;="&amp;Table2[[#This Row],[GameTime]])</f>
        <v>4</v>
      </c>
      <c r="T4572" t="str">
        <f>IF(Table2[[#This Row],[Event]]="Goal",Table2[[#This Row],[Hscore]]&amp;"-"&amp;Table2[[#This Row],[Uscore]],"")</f>
        <v/>
      </c>
      <c r="U4572">
        <v>3256</v>
      </c>
      <c r="V4572" s="1">
        <f>Table2[[#This Row],[GameTime]]-(Table2[[#This Row],[period]]-1)*1200</f>
        <v>856</v>
      </c>
      <c r="W4572" s="1">
        <f>ROUNDDOWN(Table2[[#This Row],[Time]]/60,0)</f>
        <v>14</v>
      </c>
      <c r="X4572" s="1">
        <f>ROUNDDOWN((Table2[[#This Row],[Time]]/60-Table2[[#This Row],[Time2]])*60,0)</f>
        <v>16</v>
      </c>
      <c r="Y4572" s="1">
        <f>IF(Table2[[#This Row],[Time2]]&lt;10,0&amp;Table2[[#This Row],[Time2]],Table2[[#This Row],[Time2]])</f>
        <v>14</v>
      </c>
      <c r="Z4572" s="1">
        <f>IF(Table2[[#This Row],[Time3]]&lt;10,0&amp;Table2[[#This Row],[Time3]],Table2[[#This Row],[Time3]])</f>
        <v>16</v>
      </c>
      <c r="AA4572" s="2" t="str">
        <f>Table2[[#This Row],[Time4]]&amp;":"&amp;Table2[[#This Row],[Time5]]</f>
        <v>14:16</v>
      </c>
      <c r="AB4572" s="1" t="str" cm="1">
        <f t="array" ref="AB4572">IFERROR(IF(Table2[[#This Row],[code]]="","",_xlfn.IFS(AND(Table2[[#This Row],[code]]&lt;400,Table2[[#This Row],[code]]&lt;&gt;""),2,Table2[[#This Row],[code]]&gt;500,4)),"")</f>
        <v/>
      </c>
      <c r="AC4572" s="1">
        <f>IF(Table2[[#This Row],[Event]]="Penalty",Table2[[#This Row],[number]],IF(Table2[[#This Row],[Event]]="Time-Out",401,""))</f>
        <v>401</v>
      </c>
      <c r="AD4572" s="1">
        <f>ROW(A4571)</f>
        <v>4571</v>
      </c>
      <c r="AE4572" s="1">
        <f>COUNTIFS(Table2[GameID],Table2[[#This Row],[GameID]],Table2[Column1],"&lt;="&amp;Table2[[#This Row],[Column1]])-1</f>
        <v>7</v>
      </c>
    </row>
    <row r="4573" spans="1:31" x14ac:dyDescent="0.45">
      <c r="A4573" t="s">
        <v>444</v>
      </c>
      <c r="B4573" t="str">
        <f>_xlfn.TEXTBEFORE(Table2[[#This Row],[Kamp]]," - ")</f>
        <v>Benløse IF</v>
      </c>
      <c r="C4573" t="str">
        <f>_xlfn.TEXTAFTER(Table2[[#This Row],[Kamp]],"- ")</f>
        <v>Sunds Seahawks</v>
      </c>
      <c r="D4573">
        <v>45396</v>
      </c>
      <c r="E4573">
        <v>83653</v>
      </c>
      <c r="F4573">
        <v>20232024</v>
      </c>
      <c r="G4573" t="s">
        <v>453</v>
      </c>
      <c r="H4573" t="s">
        <v>658</v>
      </c>
      <c r="I4573" t="s">
        <v>678</v>
      </c>
      <c r="J4573">
        <v>3</v>
      </c>
      <c r="K4573">
        <v>31137</v>
      </c>
      <c r="L4573">
        <v>1</v>
      </c>
      <c r="M4573" t="s">
        <v>630</v>
      </c>
      <c r="N4573" t="s">
        <v>36</v>
      </c>
      <c r="O4573" t="s">
        <v>466</v>
      </c>
      <c r="P4573">
        <v>87</v>
      </c>
      <c r="Q4573">
        <v>23</v>
      </c>
      <c r="R4573">
        <f>SUMIFS(Table2[number],Table2[Event],"Goal",Table2[H/U],"HOME",Table2[GameID],Table2[[#This Row],[GameID]],Table2[GameTime],"&lt;="&amp;Table2[[#This Row],[GameTime]])</f>
        <v>4</v>
      </c>
      <c r="S4573">
        <f>SUMIFS(Table2[number],Table2[Event],"Goal",Table2[H/U],"AWAY",Table2[GameID],Table2[[#This Row],[GameID]],Table2[GameTime],"&lt;="&amp;Table2[[#This Row],[GameTime]])</f>
        <v>4</v>
      </c>
      <c r="T4573" t="str">
        <f>IF(Table2[[#This Row],[Event]]="Goal",Table2[[#This Row],[Hscore]]&amp;"-"&amp;Table2[[#This Row],[Uscore]],"")</f>
        <v>4-4</v>
      </c>
      <c r="U4573">
        <v>3264</v>
      </c>
      <c r="V4573" s="1">
        <f>Table2[[#This Row],[GameTime]]-(Table2[[#This Row],[period]]-1)*1200</f>
        <v>864</v>
      </c>
      <c r="W4573" s="1">
        <f>ROUNDDOWN(Table2[[#This Row],[Time]]/60,0)</f>
        <v>14</v>
      </c>
      <c r="X4573" s="1">
        <f>ROUNDDOWN((Table2[[#This Row],[Time]]/60-Table2[[#This Row],[Time2]])*60,0)</f>
        <v>24</v>
      </c>
      <c r="Y4573" s="1">
        <f>IF(Table2[[#This Row],[Time2]]&lt;10,0&amp;Table2[[#This Row],[Time2]],Table2[[#This Row],[Time2]])</f>
        <v>14</v>
      </c>
      <c r="Z4573" s="1">
        <f>IF(Table2[[#This Row],[Time3]]&lt;10,0&amp;Table2[[#This Row],[Time3]],Table2[[#This Row],[Time3]])</f>
        <v>24</v>
      </c>
      <c r="AA4573" s="2" t="str">
        <f>Table2[[#This Row],[Time4]]&amp;":"&amp;Table2[[#This Row],[Time5]]</f>
        <v>14:24</v>
      </c>
      <c r="AB4573" s="1" t="str" cm="1">
        <f t="array" ref="AB4573">IFERROR(IF(Table2[[#This Row],[code]]="","",_xlfn.IFS(AND(Table2[[#This Row],[code]]&lt;400,Table2[[#This Row],[code]]&lt;&gt;""),2,Table2[[#This Row],[code]]&gt;500,4)),"")</f>
        <v/>
      </c>
      <c r="AC4573" s="1" t="str">
        <f>IF(Table2[[#This Row],[Event]]="Penalty",Table2[[#This Row],[number]],IF(Table2[[#This Row],[Event]]="Time-Out",401,""))</f>
        <v/>
      </c>
      <c r="AD4573" s="1">
        <f>ROW(A4572)</f>
        <v>4572</v>
      </c>
      <c r="AE4573" s="1">
        <f>COUNTIFS(Table2[GameID],Table2[[#This Row],[GameID]],Table2[Column1],"&lt;="&amp;Table2[[#This Row],[Column1]])-1</f>
        <v>8</v>
      </c>
    </row>
    <row r="4574" spans="1:31" x14ac:dyDescent="0.45">
      <c r="A4574" t="s">
        <v>444</v>
      </c>
      <c r="B4574" t="str">
        <f>_xlfn.TEXTBEFORE(Table2[[#This Row],[Kamp]]," - ")</f>
        <v>Benløse IF</v>
      </c>
      <c r="C4574" t="str">
        <f>_xlfn.TEXTAFTER(Table2[[#This Row],[Kamp]],"- ")</f>
        <v>Sunds Seahawks</v>
      </c>
      <c r="D4574">
        <v>45396</v>
      </c>
      <c r="E4574">
        <v>83653</v>
      </c>
      <c r="F4574">
        <v>20232024</v>
      </c>
      <c r="G4574" t="s">
        <v>453</v>
      </c>
      <c r="H4574" t="s">
        <v>658</v>
      </c>
      <c r="I4574" t="s">
        <v>678</v>
      </c>
      <c r="J4574">
        <v>3</v>
      </c>
      <c r="K4574">
        <v>31137</v>
      </c>
      <c r="L4574">
        <v>1</v>
      </c>
      <c r="M4574" t="s">
        <v>630</v>
      </c>
      <c r="N4574" t="s">
        <v>20</v>
      </c>
      <c r="O4574" t="s">
        <v>38</v>
      </c>
      <c r="P4574">
        <v>5</v>
      </c>
      <c r="Q4574">
        <v>98</v>
      </c>
      <c r="R4574">
        <f>SUMIFS(Table2[number],Table2[Event],"Goal",Table2[H/U],"HOME",Table2[GameID],Table2[[#This Row],[GameID]],Table2[GameTime],"&lt;="&amp;Table2[[#This Row],[GameTime]])</f>
        <v>5</v>
      </c>
      <c r="S4574">
        <f>SUMIFS(Table2[number],Table2[Event],"Goal",Table2[H/U],"AWAY",Table2[GameID],Table2[[#This Row],[GameID]],Table2[GameTime],"&lt;="&amp;Table2[[#This Row],[GameTime]])</f>
        <v>4</v>
      </c>
      <c r="T4574" t="str">
        <f>IF(Table2[[#This Row],[Event]]="Goal",Table2[[#This Row],[Hscore]]&amp;"-"&amp;Table2[[#This Row],[Uscore]],"")</f>
        <v>5-4</v>
      </c>
      <c r="U4574">
        <v>3352</v>
      </c>
      <c r="V4574" s="1">
        <f>Table2[[#This Row],[GameTime]]-(Table2[[#This Row],[period]]-1)*1200</f>
        <v>952</v>
      </c>
      <c r="W4574" s="1">
        <f>ROUNDDOWN(Table2[[#This Row],[Time]]/60,0)</f>
        <v>15</v>
      </c>
      <c r="X4574" s="1">
        <f>ROUNDDOWN((Table2[[#This Row],[Time]]/60-Table2[[#This Row],[Time2]])*60,0)</f>
        <v>52</v>
      </c>
      <c r="Y4574" s="1">
        <f>IF(Table2[[#This Row],[Time2]]&lt;10,0&amp;Table2[[#This Row],[Time2]],Table2[[#This Row],[Time2]])</f>
        <v>15</v>
      </c>
      <c r="Z4574" s="1">
        <f>IF(Table2[[#This Row],[Time3]]&lt;10,0&amp;Table2[[#This Row],[Time3]],Table2[[#This Row],[Time3]])</f>
        <v>52</v>
      </c>
      <c r="AA4574" s="2" t="str">
        <f>Table2[[#This Row],[Time4]]&amp;":"&amp;Table2[[#This Row],[Time5]]</f>
        <v>15:52</v>
      </c>
      <c r="AB4574" s="1" t="str" cm="1">
        <f t="array" ref="AB4574">IFERROR(IF(Table2[[#This Row],[code]]="","",_xlfn.IFS(AND(Table2[[#This Row],[code]]&lt;400,Table2[[#This Row],[code]]&lt;&gt;""),2,Table2[[#This Row],[code]]&gt;500,4)),"")</f>
        <v/>
      </c>
      <c r="AC4574" s="1" t="str">
        <f>IF(Table2[[#This Row],[Event]]="Penalty",Table2[[#This Row],[number]],IF(Table2[[#This Row],[Event]]="Time-Out",401,""))</f>
        <v/>
      </c>
      <c r="AD4574" s="1">
        <f>ROW(A4573)</f>
        <v>4573</v>
      </c>
      <c r="AE4574" s="1">
        <f>COUNTIFS(Table2[GameID],Table2[[#This Row],[GameID]],Table2[Column1],"&lt;="&amp;Table2[[#This Row],[Column1]])-1</f>
        <v>9</v>
      </c>
    </row>
    <row r="4575" spans="1:31" x14ac:dyDescent="0.45">
      <c r="A4575" t="s">
        <v>444</v>
      </c>
      <c r="B4575" t="str">
        <f>_xlfn.TEXTBEFORE(Table2[[#This Row],[Kamp]]," - ")</f>
        <v>Benløse IF</v>
      </c>
      <c r="C4575" t="str">
        <f>_xlfn.TEXTAFTER(Table2[[#This Row],[Kamp]],"- ")</f>
        <v>Sunds Seahawks</v>
      </c>
      <c r="D4575">
        <v>45396</v>
      </c>
      <c r="E4575">
        <v>83653</v>
      </c>
      <c r="F4575">
        <v>20232024</v>
      </c>
      <c r="G4575" t="s">
        <v>453</v>
      </c>
      <c r="H4575" t="s">
        <v>668</v>
      </c>
      <c r="I4575" t="s">
        <v>677</v>
      </c>
      <c r="J4575">
        <v>3</v>
      </c>
      <c r="K4575">
        <v>31144</v>
      </c>
      <c r="L4575">
        <v>1</v>
      </c>
      <c r="M4575" t="s">
        <v>630</v>
      </c>
      <c r="N4575" t="s">
        <v>231</v>
      </c>
      <c r="O4575" t="s">
        <v>218</v>
      </c>
      <c r="P4575">
        <v>97</v>
      </c>
      <c r="Q4575">
        <v>17</v>
      </c>
      <c r="R4575">
        <f>SUMIFS(Table2[number],Table2[Event],"Goal",Table2[H/U],"HOME",Table2[GameID],Table2[[#This Row],[GameID]],Table2[GameTime],"&lt;="&amp;Table2[[#This Row],[GameTime]])</f>
        <v>5</v>
      </c>
      <c r="S4575">
        <f>SUMIFS(Table2[number],Table2[Event],"Goal",Table2[H/U],"AWAY",Table2[GameID],Table2[[#This Row],[GameID]],Table2[GameTime],"&lt;="&amp;Table2[[#This Row],[GameTime]])</f>
        <v>5</v>
      </c>
      <c r="T4575" t="str">
        <f>IF(Table2[[#This Row],[Event]]="Goal",Table2[[#This Row],[Hscore]]&amp;"-"&amp;Table2[[#This Row],[Uscore]],"")</f>
        <v>5-5</v>
      </c>
      <c r="U4575">
        <v>3411</v>
      </c>
      <c r="V4575" s="1">
        <f>Table2[[#This Row],[GameTime]]-(Table2[[#This Row],[period]]-1)*1200</f>
        <v>1011</v>
      </c>
      <c r="W4575" s="1">
        <f>ROUNDDOWN(Table2[[#This Row],[Time]]/60,0)</f>
        <v>16</v>
      </c>
      <c r="X4575" s="1">
        <f>ROUNDDOWN((Table2[[#This Row],[Time]]/60-Table2[[#This Row],[Time2]])*60,0)</f>
        <v>51</v>
      </c>
      <c r="Y4575" s="1">
        <f>IF(Table2[[#This Row],[Time2]]&lt;10,0&amp;Table2[[#This Row],[Time2]],Table2[[#This Row],[Time2]])</f>
        <v>16</v>
      </c>
      <c r="Z4575" s="1">
        <f>IF(Table2[[#This Row],[Time3]]&lt;10,0&amp;Table2[[#This Row],[Time3]],Table2[[#This Row],[Time3]])</f>
        <v>51</v>
      </c>
      <c r="AA4575" s="2" t="str">
        <f>Table2[[#This Row],[Time4]]&amp;":"&amp;Table2[[#This Row],[Time5]]</f>
        <v>16:51</v>
      </c>
      <c r="AB4575" s="1" t="str" cm="1">
        <f t="array" ref="AB4575">IFERROR(IF(Table2[[#This Row],[code]]="","",_xlfn.IFS(AND(Table2[[#This Row],[code]]&lt;400,Table2[[#This Row],[code]]&lt;&gt;""),2,Table2[[#This Row],[code]]&gt;500,4)),"")</f>
        <v/>
      </c>
      <c r="AC4575" s="1" t="str">
        <f>IF(Table2[[#This Row],[Event]]="Penalty",Table2[[#This Row],[number]],IF(Table2[[#This Row],[Event]]="Time-Out",401,""))</f>
        <v/>
      </c>
      <c r="AD4575" s="1">
        <f>ROW(A4574)</f>
        <v>4574</v>
      </c>
      <c r="AE4575" s="1">
        <f>COUNTIFS(Table2[GameID],Table2[[#This Row],[GameID]],Table2[Column1],"&lt;="&amp;Table2[[#This Row],[Column1]])-1</f>
        <v>10</v>
      </c>
    </row>
    <row r="4576" spans="1:31" x14ac:dyDescent="0.45">
      <c r="A4576" t="s">
        <v>444</v>
      </c>
      <c r="B4576" t="str">
        <f>_xlfn.TEXTBEFORE(Table2[[#This Row],[Kamp]]," - ")</f>
        <v>Benløse IF</v>
      </c>
      <c r="C4576" t="str">
        <f>_xlfn.TEXTAFTER(Table2[[#This Row],[Kamp]],"- ")</f>
        <v>Sunds Seahawks</v>
      </c>
      <c r="D4576">
        <v>45396</v>
      </c>
      <c r="E4576">
        <v>83653</v>
      </c>
      <c r="F4576">
        <v>20232024</v>
      </c>
      <c r="G4576" t="s">
        <v>453</v>
      </c>
      <c r="H4576" t="s">
        <v>668</v>
      </c>
      <c r="I4576" t="s">
        <v>677</v>
      </c>
      <c r="J4576">
        <v>3</v>
      </c>
      <c r="K4576">
        <v>31144</v>
      </c>
      <c r="L4576">
        <v>1</v>
      </c>
      <c r="M4576" t="s">
        <v>630</v>
      </c>
      <c r="N4576" t="s">
        <v>228</v>
      </c>
      <c r="O4576" t="s">
        <v>634</v>
      </c>
      <c r="P4576">
        <v>77</v>
      </c>
      <c r="Q4576" t="s">
        <v>634</v>
      </c>
      <c r="R4576">
        <f>SUMIFS(Table2[number],Table2[Event],"Goal",Table2[H/U],"HOME",Table2[GameID],Table2[[#This Row],[GameID]],Table2[GameTime],"&lt;="&amp;Table2[[#This Row],[GameTime]])</f>
        <v>5</v>
      </c>
      <c r="S4576">
        <f>SUMIFS(Table2[number],Table2[Event],"Goal",Table2[H/U],"AWAY",Table2[GameID],Table2[[#This Row],[GameID]],Table2[GameTime],"&lt;="&amp;Table2[[#This Row],[GameTime]])</f>
        <v>6</v>
      </c>
      <c r="T4576" t="str">
        <f>IF(Table2[[#This Row],[Event]]="Goal",Table2[[#This Row],[Hscore]]&amp;"-"&amp;Table2[[#This Row],[Uscore]],"")</f>
        <v>5-6</v>
      </c>
      <c r="U4576">
        <v>3594</v>
      </c>
      <c r="V4576" s="1">
        <f>Table2[[#This Row],[GameTime]]-(Table2[[#This Row],[period]]-1)*1200</f>
        <v>1194</v>
      </c>
      <c r="W4576" s="1">
        <f>ROUNDDOWN(Table2[[#This Row],[Time]]/60,0)</f>
        <v>19</v>
      </c>
      <c r="X4576" s="1">
        <f>ROUNDDOWN((Table2[[#This Row],[Time]]/60-Table2[[#This Row],[Time2]])*60,0)</f>
        <v>53</v>
      </c>
      <c r="Y4576" s="1">
        <f>IF(Table2[[#This Row],[Time2]]&lt;10,0&amp;Table2[[#This Row],[Time2]],Table2[[#This Row],[Time2]])</f>
        <v>19</v>
      </c>
      <c r="Z4576" s="1">
        <f>IF(Table2[[#This Row],[Time3]]&lt;10,0&amp;Table2[[#This Row],[Time3]],Table2[[#This Row],[Time3]])</f>
        <v>53</v>
      </c>
      <c r="AA4576" s="2" t="str">
        <f>Table2[[#This Row],[Time4]]&amp;":"&amp;Table2[[#This Row],[Time5]]</f>
        <v>19:53</v>
      </c>
      <c r="AB4576" s="1" t="str" cm="1">
        <f t="array" ref="AB4576">IFERROR(IF(Table2[[#This Row],[code]]="","",_xlfn.IFS(AND(Table2[[#This Row],[code]]&lt;400,Table2[[#This Row],[code]]&lt;&gt;""),2,Table2[[#This Row],[code]]&gt;500,4)),"")</f>
        <v/>
      </c>
      <c r="AC4576" s="1" t="str">
        <f>IF(Table2[[#This Row],[Event]]="Penalty",Table2[[#This Row],[number]],IF(Table2[[#This Row],[Event]]="Time-Out",401,""))</f>
        <v/>
      </c>
      <c r="AD4576" s="1">
        <f>ROW(A4575)</f>
        <v>4575</v>
      </c>
      <c r="AE4576" s="1">
        <f>COUNTIFS(Table2[GameID],Table2[[#This Row],[GameID]],Table2[Column1],"&lt;="&amp;Table2[[#This Row],[Column1]])-1</f>
        <v>11</v>
      </c>
    </row>
    <row r="4577" spans="1:31" x14ac:dyDescent="0.45">
      <c r="A4577" t="s">
        <v>553</v>
      </c>
      <c r="B4577" t="str">
        <f>_xlfn.TEXTBEFORE(Table2[[#This Row],[Kamp]]," - ")</f>
        <v>Blackhawks</v>
      </c>
      <c r="C4577" t="str">
        <f>_xlfn.TEXTAFTER(Table2[[#This Row],[Kamp]],"- ")</f>
        <v>Aab</v>
      </c>
      <c r="D4577">
        <v>45396</v>
      </c>
      <c r="E4577">
        <v>83654</v>
      </c>
      <c r="F4577">
        <v>20232024</v>
      </c>
      <c r="G4577" t="s">
        <v>453</v>
      </c>
      <c r="H4577" t="s">
        <v>661</v>
      </c>
      <c r="I4577" t="s">
        <v>678</v>
      </c>
      <c r="J4577">
        <v>1</v>
      </c>
      <c r="K4577">
        <v>31143</v>
      </c>
      <c r="L4577">
        <v>1</v>
      </c>
      <c r="M4577" t="s">
        <v>630</v>
      </c>
      <c r="N4577" t="s">
        <v>388</v>
      </c>
      <c r="O4577" t="s">
        <v>634</v>
      </c>
      <c r="P4577">
        <v>79</v>
      </c>
      <c r="Q4577" t="s">
        <v>634</v>
      </c>
      <c r="R4577">
        <f>SUMIFS(Table2[number],Table2[Event],"Goal",Table2[H/U],"HOME",Table2[GameID],Table2[[#This Row],[GameID]],Table2[GameTime],"&lt;="&amp;Table2[[#This Row],[GameTime]])</f>
        <v>1</v>
      </c>
      <c r="S4577">
        <f>SUMIFS(Table2[number],Table2[Event],"Goal",Table2[H/U],"AWAY",Table2[GameID],Table2[[#This Row],[GameID]],Table2[GameTime],"&lt;="&amp;Table2[[#This Row],[GameTime]])</f>
        <v>0</v>
      </c>
      <c r="T4577" t="str">
        <f>IF(Table2[[#This Row],[Event]]="Goal",Table2[[#This Row],[Hscore]]&amp;"-"&amp;Table2[[#This Row],[Uscore]],"")</f>
        <v>1-0</v>
      </c>
      <c r="U4577">
        <v>318</v>
      </c>
      <c r="V4577" s="1">
        <f>Table2[[#This Row],[GameTime]]-(Table2[[#This Row],[period]]-1)*1200</f>
        <v>318</v>
      </c>
      <c r="W4577" s="1">
        <f>ROUNDDOWN(Table2[[#This Row],[Time]]/60,0)</f>
        <v>5</v>
      </c>
      <c r="X4577" s="1">
        <f>ROUNDDOWN((Table2[[#This Row],[Time]]/60-Table2[[#This Row],[Time2]])*60,0)</f>
        <v>18</v>
      </c>
      <c r="Y4577" s="1" t="str">
        <f>IF(Table2[[#This Row],[Time2]]&lt;10,0&amp;Table2[[#This Row],[Time2]],Table2[[#This Row],[Time2]])</f>
        <v>05</v>
      </c>
      <c r="Z4577" s="1">
        <f>IF(Table2[[#This Row],[Time3]]&lt;10,0&amp;Table2[[#This Row],[Time3]],Table2[[#This Row],[Time3]])</f>
        <v>18</v>
      </c>
      <c r="AA4577" s="2" t="str">
        <f>Table2[[#This Row],[Time4]]&amp;":"&amp;Table2[[#This Row],[Time5]]</f>
        <v>05:18</v>
      </c>
      <c r="AB4577" s="1" t="str" cm="1">
        <f t="array" ref="AB4577">IFERROR(IF(Table2[[#This Row],[code]]="","",_xlfn.IFS(AND(Table2[[#This Row],[code]]&lt;400,Table2[[#This Row],[code]]&lt;&gt;""),2,Table2[[#This Row],[code]]&gt;500,4)),"")</f>
        <v/>
      </c>
      <c r="AC4577" s="1" t="str">
        <f>IF(Table2[[#This Row],[Event]]="Penalty",Table2[[#This Row],[number]],IF(Table2[[#This Row],[Event]]="Time-Out",401,""))</f>
        <v/>
      </c>
      <c r="AD4577" s="1">
        <f>ROW(A4576)</f>
        <v>4576</v>
      </c>
      <c r="AE4577" s="1">
        <f>COUNTIFS(Table2[GameID],Table2[[#This Row],[GameID]],Table2[Column1],"&lt;="&amp;Table2[[#This Row],[Column1]])-1</f>
        <v>0</v>
      </c>
    </row>
    <row r="4578" spans="1:31" x14ac:dyDescent="0.45">
      <c r="A4578" t="s">
        <v>553</v>
      </c>
      <c r="B4578" t="str">
        <f>_xlfn.TEXTBEFORE(Table2[[#This Row],[Kamp]]," - ")</f>
        <v>Blackhawks</v>
      </c>
      <c r="C4578" t="str">
        <f>_xlfn.TEXTAFTER(Table2[[#This Row],[Kamp]],"- ")</f>
        <v>Aab</v>
      </c>
      <c r="D4578">
        <v>45396</v>
      </c>
      <c r="E4578">
        <v>83654</v>
      </c>
      <c r="F4578">
        <v>20232024</v>
      </c>
      <c r="G4578" t="s">
        <v>453</v>
      </c>
      <c r="H4578" t="s">
        <v>661</v>
      </c>
      <c r="I4578" t="s">
        <v>678</v>
      </c>
      <c r="J4578">
        <v>1</v>
      </c>
      <c r="K4578">
        <v>31143</v>
      </c>
      <c r="L4578">
        <v>201</v>
      </c>
      <c r="M4578" t="s">
        <v>631</v>
      </c>
      <c r="N4578" t="s">
        <v>263</v>
      </c>
      <c r="O4578" t="s">
        <v>634</v>
      </c>
      <c r="P4578">
        <v>9</v>
      </c>
      <c r="Q4578" t="s">
        <v>634</v>
      </c>
      <c r="R4578">
        <f>SUMIFS(Table2[number],Table2[Event],"Goal",Table2[H/U],"HOME",Table2[GameID],Table2[[#This Row],[GameID]],Table2[GameTime],"&lt;="&amp;Table2[[#This Row],[GameTime]])</f>
        <v>1</v>
      </c>
      <c r="S4578">
        <f>SUMIFS(Table2[number],Table2[Event],"Goal",Table2[H/U],"AWAY",Table2[GameID],Table2[[#This Row],[GameID]],Table2[GameTime],"&lt;="&amp;Table2[[#This Row],[GameTime]])</f>
        <v>0</v>
      </c>
      <c r="T4578" t="str">
        <f>IF(Table2[[#This Row],[Event]]="Goal",Table2[[#This Row],[Hscore]]&amp;"-"&amp;Table2[[#This Row],[Uscore]],"")</f>
        <v/>
      </c>
      <c r="U4578">
        <v>469</v>
      </c>
      <c r="V4578" s="1">
        <f>Table2[[#This Row],[GameTime]]-(Table2[[#This Row],[period]]-1)*1200</f>
        <v>469</v>
      </c>
      <c r="W4578" s="1">
        <f>ROUNDDOWN(Table2[[#This Row],[Time]]/60,0)</f>
        <v>7</v>
      </c>
      <c r="X4578" s="1">
        <f>ROUNDDOWN((Table2[[#This Row],[Time]]/60-Table2[[#This Row],[Time2]])*60,0)</f>
        <v>49</v>
      </c>
      <c r="Y4578" s="1" t="str">
        <f>IF(Table2[[#This Row],[Time2]]&lt;10,0&amp;Table2[[#This Row],[Time2]],Table2[[#This Row],[Time2]])</f>
        <v>07</v>
      </c>
      <c r="Z4578" s="1">
        <f>IF(Table2[[#This Row],[Time3]]&lt;10,0&amp;Table2[[#This Row],[Time3]],Table2[[#This Row],[Time3]])</f>
        <v>49</v>
      </c>
      <c r="AA4578" s="2" t="str">
        <f>Table2[[#This Row],[Time4]]&amp;":"&amp;Table2[[#This Row],[Time5]]</f>
        <v>07:49</v>
      </c>
      <c r="AB4578" s="1" cm="1">
        <f t="array" ref="AB4578">IFERROR(IF(Table2[[#This Row],[code]]="","",_xlfn.IFS(AND(Table2[[#This Row],[code]]&lt;400,Table2[[#This Row],[code]]&lt;&gt;""),2,Table2[[#This Row],[code]]&gt;500,4)),"")</f>
        <v>2</v>
      </c>
      <c r="AC4578" s="1">
        <f>IF(Table2[[#This Row],[Event]]="Penalty",Table2[[#This Row],[number]],IF(Table2[[#This Row],[Event]]="Time-Out",401,""))</f>
        <v>201</v>
      </c>
      <c r="AD4578" s="1">
        <f>ROW(A4577)</f>
        <v>4577</v>
      </c>
      <c r="AE4578" s="1">
        <f>COUNTIFS(Table2[GameID],Table2[[#This Row],[GameID]],Table2[Column1],"&lt;="&amp;Table2[[#This Row],[Column1]])-1</f>
        <v>1</v>
      </c>
    </row>
    <row r="4579" spans="1:31" x14ac:dyDescent="0.45">
      <c r="A4579" t="s">
        <v>553</v>
      </c>
      <c r="B4579" t="str">
        <f>_xlfn.TEXTBEFORE(Table2[[#This Row],[Kamp]]," - ")</f>
        <v>Blackhawks</v>
      </c>
      <c r="C4579" t="str">
        <f>_xlfn.TEXTAFTER(Table2[[#This Row],[Kamp]],"- ")</f>
        <v>Aab</v>
      </c>
      <c r="D4579">
        <v>45396</v>
      </c>
      <c r="E4579">
        <v>83654</v>
      </c>
      <c r="F4579">
        <v>20232024</v>
      </c>
      <c r="G4579" t="s">
        <v>453</v>
      </c>
      <c r="H4579" t="s">
        <v>661</v>
      </c>
      <c r="I4579" t="s">
        <v>678</v>
      </c>
      <c r="J4579">
        <v>1</v>
      </c>
      <c r="K4579">
        <v>31143</v>
      </c>
      <c r="L4579">
        <v>1</v>
      </c>
      <c r="M4579" t="s">
        <v>630</v>
      </c>
      <c r="N4579" t="s">
        <v>143</v>
      </c>
      <c r="O4579" t="s">
        <v>334</v>
      </c>
      <c r="P4579">
        <v>71</v>
      </c>
      <c r="Q4579">
        <v>6</v>
      </c>
      <c r="R4579">
        <f>SUMIFS(Table2[number],Table2[Event],"Goal",Table2[H/U],"HOME",Table2[GameID],Table2[[#This Row],[GameID]],Table2[GameTime],"&lt;="&amp;Table2[[#This Row],[GameTime]])</f>
        <v>2</v>
      </c>
      <c r="S4579">
        <f>SUMIFS(Table2[number],Table2[Event],"Goal",Table2[H/U],"AWAY",Table2[GameID],Table2[[#This Row],[GameID]],Table2[GameTime],"&lt;="&amp;Table2[[#This Row],[GameTime]])</f>
        <v>0</v>
      </c>
      <c r="T4579" t="str">
        <f>IF(Table2[[#This Row],[Event]]="Goal",Table2[[#This Row],[Hscore]]&amp;"-"&amp;Table2[[#This Row],[Uscore]],"")</f>
        <v>2-0</v>
      </c>
      <c r="U4579">
        <v>697</v>
      </c>
      <c r="V4579" s="1">
        <f>Table2[[#This Row],[GameTime]]-(Table2[[#This Row],[period]]-1)*1200</f>
        <v>697</v>
      </c>
      <c r="W4579" s="1">
        <f>ROUNDDOWN(Table2[[#This Row],[Time]]/60,0)</f>
        <v>11</v>
      </c>
      <c r="X4579" s="1">
        <f>ROUNDDOWN((Table2[[#This Row],[Time]]/60-Table2[[#This Row],[Time2]])*60,0)</f>
        <v>37</v>
      </c>
      <c r="Y4579" s="1">
        <f>IF(Table2[[#This Row],[Time2]]&lt;10,0&amp;Table2[[#This Row],[Time2]],Table2[[#This Row],[Time2]])</f>
        <v>11</v>
      </c>
      <c r="Z4579" s="1">
        <f>IF(Table2[[#This Row],[Time3]]&lt;10,0&amp;Table2[[#This Row],[Time3]],Table2[[#This Row],[Time3]])</f>
        <v>37</v>
      </c>
      <c r="AA4579" s="2" t="str">
        <f>Table2[[#This Row],[Time4]]&amp;":"&amp;Table2[[#This Row],[Time5]]</f>
        <v>11:37</v>
      </c>
      <c r="AB4579" s="1" t="str" cm="1">
        <f t="array" ref="AB4579">IFERROR(IF(Table2[[#This Row],[code]]="","",_xlfn.IFS(AND(Table2[[#This Row],[code]]&lt;400,Table2[[#This Row],[code]]&lt;&gt;""),2,Table2[[#This Row],[code]]&gt;500,4)),"")</f>
        <v/>
      </c>
      <c r="AC4579" s="1" t="str">
        <f>IF(Table2[[#This Row],[Event]]="Penalty",Table2[[#This Row],[number]],IF(Table2[[#This Row],[Event]]="Time-Out",401,""))</f>
        <v/>
      </c>
      <c r="AD4579" s="1">
        <f>ROW(A4578)</f>
        <v>4578</v>
      </c>
      <c r="AE4579" s="1">
        <f>COUNTIFS(Table2[GameID],Table2[[#This Row],[GameID]],Table2[Column1],"&lt;="&amp;Table2[[#This Row],[Column1]])-1</f>
        <v>2</v>
      </c>
    </row>
    <row r="4580" spans="1:31" x14ac:dyDescent="0.45">
      <c r="A4580" t="s">
        <v>553</v>
      </c>
      <c r="B4580" t="str">
        <f>_xlfn.TEXTBEFORE(Table2[[#This Row],[Kamp]]," - ")</f>
        <v>Blackhawks</v>
      </c>
      <c r="C4580" t="str">
        <f>_xlfn.TEXTAFTER(Table2[[#This Row],[Kamp]],"- ")</f>
        <v>Aab</v>
      </c>
      <c r="D4580">
        <v>45396</v>
      </c>
      <c r="E4580">
        <v>83654</v>
      </c>
      <c r="F4580">
        <v>20232024</v>
      </c>
      <c r="G4580" t="s">
        <v>453</v>
      </c>
      <c r="H4580" t="s">
        <v>661</v>
      </c>
      <c r="I4580" t="s">
        <v>678</v>
      </c>
      <c r="J4580">
        <v>1</v>
      </c>
      <c r="K4580">
        <v>31143</v>
      </c>
      <c r="L4580">
        <v>1</v>
      </c>
      <c r="M4580" t="s">
        <v>630</v>
      </c>
      <c r="N4580" t="s">
        <v>388</v>
      </c>
      <c r="O4580" t="s">
        <v>148</v>
      </c>
      <c r="P4580">
        <v>79</v>
      </c>
      <c r="Q4580">
        <v>95</v>
      </c>
      <c r="R4580">
        <f>SUMIFS(Table2[number],Table2[Event],"Goal",Table2[H/U],"HOME",Table2[GameID],Table2[[#This Row],[GameID]],Table2[GameTime],"&lt;="&amp;Table2[[#This Row],[GameTime]])</f>
        <v>3</v>
      </c>
      <c r="S4580">
        <f>SUMIFS(Table2[number],Table2[Event],"Goal",Table2[H/U],"AWAY",Table2[GameID],Table2[[#This Row],[GameID]],Table2[GameTime],"&lt;="&amp;Table2[[#This Row],[GameTime]])</f>
        <v>0</v>
      </c>
      <c r="T4580" t="str">
        <f>IF(Table2[[#This Row],[Event]]="Goal",Table2[[#This Row],[Hscore]]&amp;"-"&amp;Table2[[#This Row],[Uscore]],"")</f>
        <v>3-0</v>
      </c>
      <c r="U4580">
        <v>805</v>
      </c>
      <c r="V4580" s="1">
        <f>Table2[[#This Row],[GameTime]]-(Table2[[#This Row],[period]]-1)*1200</f>
        <v>805</v>
      </c>
      <c r="W4580" s="1">
        <f>ROUNDDOWN(Table2[[#This Row],[Time]]/60,0)</f>
        <v>13</v>
      </c>
      <c r="X4580" s="1">
        <f>ROUNDDOWN((Table2[[#This Row],[Time]]/60-Table2[[#This Row],[Time2]])*60,0)</f>
        <v>25</v>
      </c>
      <c r="Y4580" s="1">
        <f>IF(Table2[[#This Row],[Time2]]&lt;10,0&amp;Table2[[#This Row],[Time2]],Table2[[#This Row],[Time2]])</f>
        <v>13</v>
      </c>
      <c r="Z4580" s="1">
        <f>IF(Table2[[#This Row],[Time3]]&lt;10,0&amp;Table2[[#This Row],[Time3]],Table2[[#This Row],[Time3]])</f>
        <v>25</v>
      </c>
      <c r="AA4580" s="2" t="str">
        <f>Table2[[#This Row],[Time4]]&amp;":"&amp;Table2[[#This Row],[Time5]]</f>
        <v>13:25</v>
      </c>
      <c r="AB4580" s="1" t="str" cm="1">
        <f t="array" ref="AB4580">IFERROR(IF(Table2[[#This Row],[code]]="","",_xlfn.IFS(AND(Table2[[#This Row],[code]]&lt;400,Table2[[#This Row],[code]]&lt;&gt;""),2,Table2[[#This Row],[code]]&gt;500,4)),"")</f>
        <v/>
      </c>
      <c r="AC4580" s="1" t="str">
        <f>IF(Table2[[#This Row],[Event]]="Penalty",Table2[[#This Row],[number]],IF(Table2[[#This Row],[Event]]="Time-Out",401,""))</f>
        <v/>
      </c>
      <c r="AD4580" s="1">
        <f>ROW(A4579)</f>
        <v>4579</v>
      </c>
      <c r="AE4580" s="1">
        <f>COUNTIFS(Table2[GameID],Table2[[#This Row],[GameID]],Table2[Column1],"&lt;="&amp;Table2[[#This Row],[Column1]])-1</f>
        <v>3</v>
      </c>
    </row>
    <row r="4581" spans="1:31" x14ac:dyDescent="0.45">
      <c r="A4581" t="s">
        <v>553</v>
      </c>
      <c r="B4581" t="str">
        <f>_xlfn.TEXTBEFORE(Table2[[#This Row],[Kamp]]," - ")</f>
        <v>Blackhawks</v>
      </c>
      <c r="C4581" t="str">
        <f>_xlfn.TEXTAFTER(Table2[[#This Row],[Kamp]],"- ")</f>
        <v>Aab</v>
      </c>
      <c r="D4581">
        <v>45396</v>
      </c>
      <c r="E4581">
        <v>83654</v>
      </c>
      <c r="F4581">
        <v>20232024</v>
      </c>
      <c r="G4581" t="s">
        <v>453</v>
      </c>
      <c r="H4581" t="s">
        <v>661</v>
      </c>
      <c r="I4581" t="s">
        <v>678</v>
      </c>
      <c r="J4581">
        <v>1</v>
      </c>
      <c r="K4581">
        <v>31143</v>
      </c>
      <c r="L4581">
        <v>1</v>
      </c>
      <c r="M4581" t="s">
        <v>630</v>
      </c>
      <c r="N4581" t="s">
        <v>139</v>
      </c>
      <c r="O4581" t="s">
        <v>334</v>
      </c>
      <c r="P4581">
        <v>27</v>
      </c>
      <c r="Q4581">
        <v>6</v>
      </c>
      <c r="R4581">
        <f>SUMIFS(Table2[number],Table2[Event],"Goal",Table2[H/U],"HOME",Table2[GameID],Table2[[#This Row],[GameID]],Table2[GameTime],"&lt;="&amp;Table2[[#This Row],[GameTime]])</f>
        <v>4</v>
      </c>
      <c r="S4581">
        <f>SUMIFS(Table2[number],Table2[Event],"Goal",Table2[H/U],"AWAY",Table2[GameID],Table2[[#This Row],[GameID]],Table2[GameTime],"&lt;="&amp;Table2[[#This Row],[GameTime]])</f>
        <v>0</v>
      </c>
      <c r="T4581" t="str">
        <f>IF(Table2[[#This Row],[Event]]="Goal",Table2[[#This Row],[Hscore]]&amp;"-"&amp;Table2[[#This Row],[Uscore]],"")</f>
        <v>4-0</v>
      </c>
      <c r="U4581">
        <v>1086</v>
      </c>
      <c r="V4581" s="1">
        <f>Table2[[#This Row],[GameTime]]-(Table2[[#This Row],[period]]-1)*1200</f>
        <v>1086</v>
      </c>
      <c r="W4581" s="1">
        <f>ROUNDDOWN(Table2[[#This Row],[Time]]/60,0)</f>
        <v>18</v>
      </c>
      <c r="X4581" s="1">
        <f>ROUNDDOWN((Table2[[#This Row],[Time]]/60-Table2[[#This Row],[Time2]])*60,0)</f>
        <v>6</v>
      </c>
      <c r="Y4581" s="1">
        <f>IF(Table2[[#This Row],[Time2]]&lt;10,0&amp;Table2[[#This Row],[Time2]],Table2[[#This Row],[Time2]])</f>
        <v>18</v>
      </c>
      <c r="Z4581" s="1" t="str">
        <f>IF(Table2[[#This Row],[Time3]]&lt;10,0&amp;Table2[[#This Row],[Time3]],Table2[[#This Row],[Time3]])</f>
        <v>06</v>
      </c>
      <c r="AA4581" s="2" t="str">
        <f>Table2[[#This Row],[Time4]]&amp;":"&amp;Table2[[#This Row],[Time5]]</f>
        <v>18:06</v>
      </c>
      <c r="AB4581" s="1" t="str" cm="1">
        <f t="array" ref="AB4581">IFERROR(IF(Table2[[#This Row],[code]]="","",_xlfn.IFS(AND(Table2[[#This Row],[code]]&lt;400,Table2[[#This Row],[code]]&lt;&gt;""),2,Table2[[#This Row],[code]]&gt;500,4)),"")</f>
        <v/>
      </c>
      <c r="AC4581" s="1" t="str">
        <f>IF(Table2[[#This Row],[Event]]="Penalty",Table2[[#This Row],[number]],IF(Table2[[#This Row],[Event]]="Time-Out",401,""))</f>
        <v/>
      </c>
      <c r="AD4581" s="1">
        <f>ROW(A4580)</f>
        <v>4580</v>
      </c>
      <c r="AE4581" s="1">
        <f>COUNTIFS(Table2[GameID],Table2[[#This Row],[GameID]],Table2[Column1],"&lt;="&amp;Table2[[#This Row],[Column1]])-1</f>
        <v>4</v>
      </c>
    </row>
    <row r="4582" spans="1:31" x14ac:dyDescent="0.45">
      <c r="A4582" t="s">
        <v>553</v>
      </c>
      <c r="B4582" t="str">
        <f>_xlfn.TEXTBEFORE(Table2[[#This Row],[Kamp]]," - ")</f>
        <v>Blackhawks</v>
      </c>
      <c r="C4582" t="str">
        <f>_xlfn.TEXTAFTER(Table2[[#This Row],[Kamp]],"- ")</f>
        <v>Aab</v>
      </c>
      <c r="D4582">
        <v>45396</v>
      </c>
      <c r="E4582">
        <v>83654</v>
      </c>
      <c r="F4582">
        <v>20232024</v>
      </c>
      <c r="G4582" t="s">
        <v>453</v>
      </c>
      <c r="H4582" t="s">
        <v>669</v>
      </c>
      <c r="I4582" t="s">
        <v>677</v>
      </c>
      <c r="J4582">
        <v>2</v>
      </c>
      <c r="K4582">
        <v>31146</v>
      </c>
      <c r="L4582">
        <v>1</v>
      </c>
      <c r="M4582" t="s">
        <v>630</v>
      </c>
      <c r="N4582" t="s">
        <v>146</v>
      </c>
      <c r="O4582" t="s">
        <v>634</v>
      </c>
      <c r="P4582">
        <v>91</v>
      </c>
      <c r="Q4582" t="s">
        <v>634</v>
      </c>
      <c r="R4582">
        <f>SUMIFS(Table2[number],Table2[Event],"Goal",Table2[H/U],"HOME",Table2[GameID],Table2[[#This Row],[GameID]],Table2[GameTime],"&lt;="&amp;Table2[[#This Row],[GameTime]])</f>
        <v>4</v>
      </c>
      <c r="S4582">
        <f>SUMIFS(Table2[number],Table2[Event],"Goal",Table2[H/U],"AWAY",Table2[GameID],Table2[[#This Row],[GameID]],Table2[GameTime],"&lt;="&amp;Table2[[#This Row],[GameTime]])</f>
        <v>1</v>
      </c>
      <c r="T4582" t="str">
        <f>IF(Table2[[#This Row],[Event]]="Goal",Table2[[#This Row],[Hscore]]&amp;"-"&amp;Table2[[#This Row],[Uscore]],"")</f>
        <v>4-1</v>
      </c>
      <c r="U4582">
        <v>1367</v>
      </c>
      <c r="V4582" s="1">
        <f>Table2[[#This Row],[GameTime]]-(Table2[[#This Row],[period]]-1)*1200</f>
        <v>167</v>
      </c>
      <c r="W4582" s="1">
        <f>ROUNDDOWN(Table2[[#This Row],[Time]]/60,0)</f>
        <v>2</v>
      </c>
      <c r="X4582" s="1">
        <f>ROUNDDOWN((Table2[[#This Row],[Time]]/60-Table2[[#This Row],[Time2]])*60,0)</f>
        <v>47</v>
      </c>
      <c r="Y4582" s="1" t="str">
        <f>IF(Table2[[#This Row],[Time2]]&lt;10,0&amp;Table2[[#This Row],[Time2]],Table2[[#This Row],[Time2]])</f>
        <v>02</v>
      </c>
      <c r="Z4582" s="1">
        <f>IF(Table2[[#This Row],[Time3]]&lt;10,0&amp;Table2[[#This Row],[Time3]],Table2[[#This Row],[Time3]])</f>
        <v>47</v>
      </c>
      <c r="AA4582" s="2" t="str">
        <f>Table2[[#This Row],[Time4]]&amp;":"&amp;Table2[[#This Row],[Time5]]</f>
        <v>02:47</v>
      </c>
      <c r="AB4582" s="1" t="str" cm="1">
        <f t="array" ref="AB4582">IFERROR(IF(Table2[[#This Row],[code]]="","",_xlfn.IFS(AND(Table2[[#This Row],[code]]&lt;400,Table2[[#This Row],[code]]&lt;&gt;""),2,Table2[[#This Row],[code]]&gt;500,4)),"")</f>
        <v/>
      </c>
      <c r="AC4582" s="1" t="str">
        <f>IF(Table2[[#This Row],[Event]]="Penalty",Table2[[#This Row],[number]],IF(Table2[[#This Row],[Event]]="Time-Out",401,""))</f>
        <v/>
      </c>
      <c r="AD4582" s="1">
        <f>ROW(A4581)</f>
        <v>4581</v>
      </c>
      <c r="AE4582" s="1">
        <f>COUNTIFS(Table2[GameID],Table2[[#This Row],[GameID]],Table2[Column1],"&lt;="&amp;Table2[[#This Row],[Column1]])-1</f>
        <v>5</v>
      </c>
    </row>
    <row r="4583" spans="1:31" x14ac:dyDescent="0.45">
      <c r="A4583" t="s">
        <v>553</v>
      </c>
      <c r="B4583" t="str">
        <f>_xlfn.TEXTBEFORE(Table2[[#This Row],[Kamp]]," - ")</f>
        <v>Blackhawks</v>
      </c>
      <c r="C4583" t="str">
        <f>_xlfn.TEXTAFTER(Table2[[#This Row],[Kamp]],"- ")</f>
        <v>Aab</v>
      </c>
      <c r="D4583">
        <v>45396</v>
      </c>
      <c r="E4583">
        <v>83654</v>
      </c>
      <c r="F4583">
        <v>20232024</v>
      </c>
      <c r="G4583" t="s">
        <v>453</v>
      </c>
      <c r="H4583" t="s">
        <v>661</v>
      </c>
      <c r="I4583" t="s">
        <v>678</v>
      </c>
      <c r="J4583">
        <v>2</v>
      </c>
      <c r="K4583">
        <v>31143</v>
      </c>
      <c r="L4583">
        <v>215</v>
      </c>
      <c r="M4583" t="s">
        <v>631</v>
      </c>
      <c r="N4583" t="s">
        <v>139</v>
      </c>
      <c r="O4583" t="s">
        <v>634</v>
      </c>
      <c r="P4583">
        <v>27</v>
      </c>
      <c r="Q4583" t="s">
        <v>634</v>
      </c>
      <c r="R4583">
        <f>SUMIFS(Table2[number],Table2[Event],"Goal",Table2[H/U],"HOME",Table2[GameID],Table2[[#This Row],[GameID]],Table2[GameTime],"&lt;="&amp;Table2[[#This Row],[GameTime]])</f>
        <v>4</v>
      </c>
      <c r="S4583">
        <f>SUMIFS(Table2[number],Table2[Event],"Goal",Table2[H/U],"AWAY",Table2[GameID],Table2[[#This Row],[GameID]],Table2[GameTime],"&lt;="&amp;Table2[[#This Row],[GameTime]])</f>
        <v>1</v>
      </c>
      <c r="T4583" t="str">
        <f>IF(Table2[[#This Row],[Event]]="Goal",Table2[[#This Row],[Hscore]]&amp;"-"&amp;Table2[[#This Row],[Uscore]],"")</f>
        <v/>
      </c>
      <c r="U4583">
        <v>2366</v>
      </c>
      <c r="V4583" s="1">
        <f>Table2[[#This Row],[GameTime]]-(Table2[[#This Row],[period]]-1)*1200</f>
        <v>1166</v>
      </c>
      <c r="W4583" s="1">
        <f>ROUNDDOWN(Table2[[#This Row],[Time]]/60,0)</f>
        <v>19</v>
      </c>
      <c r="X4583" s="1">
        <f>ROUNDDOWN((Table2[[#This Row],[Time]]/60-Table2[[#This Row],[Time2]])*60,0)</f>
        <v>26</v>
      </c>
      <c r="Y4583" s="1">
        <f>IF(Table2[[#This Row],[Time2]]&lt;10,0&amp;Table2[[#This Row],[Time2]],Table2[[#This Row],[Time2]])</f>
        <v>19</v>
      </c>
      <c r="Z4583" s="1">
        <f>IF(Table2[[#This Row],[Time3]]&lt;10,0&amp;Table2[[#This Row],[Time3]],Table2[[#This Row],[Time3]])</f>
        <v>26</v>
      </c>
      <c r="AA4583" s="2" t="str">
        <f>Table2[[#This Row],[Time4]]&amp;":"&amp;Table2[[#This Row],[Time5]]</f>
        <v>19:26</v>
      </c>
      <c r="AB4583" s="1" cm="1">
        <f t="array" ref="AB4583">IFERROR(IF(Table2[[#This Row],[code]]="","",_xlfn.IFS(AND(Table2[[#This Row],[code]]&lt;400,Table2[[#This Row],[code]]&lt;&gt;""),2,Table2[[#This Row],[code]]&gt;500,4)),"")</f>
        <v>2</v>
      </c>
      <c r="AC4583" s="1">
        <f>IF(Table2[[#This Row],[Event]]="Penalty",Table2[[#This Row],[number]],IF(Table2[[#This Row],[Event]]="Time-Out",401,""))</f>
        <v>215</v>
      </c>
      <c r="AD4583" s="1">
        <f>ROW(A4582)</f>
        <v>4582</v>
      </c>
      <c r="AE4583" s="1">
        <f>COUNTIFS(Table2[GameID],Table2[[#This Row],[GameID]],Table2[Column1],"&lt;="&amp;Table2[[#This Row],[Column1]])-1</f>
        <v>6</v>
      </c>
    </row>
    <row r="4584" spans="1:31" x14ac:dyDescent="0.45">
      <c r="A4584" t="s">
        <v>553</v>
      </c>
      <c r="B4584" t="str">
        <f>_xlfn.TEXTBEFORE(Table2[[#This Row],[Kamp]]," - ")</f>
        <v>Blackhawks</v>
      </c>
      <c r="C4584" t="str">
        <f>_xlfn.TEXTAFTER(Table2[[#This Row],[Kamp]],"- ")</f>
        <v>Aab</v>
      </c>
      <c r="D4584">
        <v>45396</v>
      </c>
      <c r="E4584">
        <v>83654</v>
      </c>
      <c r="F4584">
        <v>20232024</v>
      </c>
      <c r="G4584" t="s">
        <v>453</v>
      </c>
      <c r="H4584" t="s">
        <v>669</v>
      </c>
      <c r="I4584" t="s">
        <v>677</v>
      </c>
      <c r="J4584">
        <v>3</v>
      </c>
      <c r="K4584">
        <v>31146</v>
      </c>
      <c r="L4584">
        <v>201</v>
      </c>
      <c r="M4584" t="s">
        <v>631</v>
      </c>
      <c r="N4584" t="s">
        <v>132</v>
      </c>
      <c r="O4584" t="s">
        <v>634</v>
      </c>
      <c r="P4584">
        <v>4</v>
      </c>
      <c r="Q4584" t="s">
        <v>634</v>
      </c>
      <c r="R4584">
        <f>SUMIFS(Table2[number],Table2[Event],"Goal",Table2[H/U],"HOME",Table2[GameID],Table2[[#This Row],[GameID]],Table2[GameTime],"&lt;="&amp;Table2[[#This Row],[GameTime]])</f>
        <v>4</v>
      </c>
      <c r="S4584">
        <f>SUMIFS(Table2[number],Table2[Event],"Goal",Table2[H/U],"AWAY",Table2[GameID],Table2[[#This Row],[GameID]],Table2[GameTime],"&lt;="&amp;Table2[[#This Row],[GameTime]])</f>
        <v>1</v>
      </c>
      <c r="T4584" t="str">
        <f>IF(Table2[[#This Row],[Event]]="Goal",Table2[[#This Row],[Hscore]]&amp;"-"&amp;Table2[[#This Row],[Uscore]],"")</f>
        <v/>
      </c>
      <c r="U4584">
        <v>2845</v>
      </c>
      <c r="V4584" s="1">
        <f>Table2[[#This Row],[GameTime]]-(Table2[[#This Row],[period]]-1)*1200</f>
        <v>445</v>
      </c>
      <c r="W4584" s="1">
        <f>ROUNDDOWN(Table2[[#This Row],[Time]]/60,0)</f>
        <v>7</v>
      </c>
      <c r="X4584" s="1">
        <f>ROUNDDOWN((Table2[[#This Row],[Time]]/60-Table2[[#This Row],[Time2]])*60,0)</f>
        <v>25</v>
      </c>
      <c r="Y4584" s="1" t="str">
        <f>IF(Table2[[#This Row],[Time2]]&lt;10,0&amp;Table2[[#This Row],[Time2]],Table2[[#This Row],[Time2]])</f>
        <v>07</v>
      </c>
      <c r="Z4584" s="1">
        <f>IF(Table2[[#This Row],[Time3]]&lt;10,0&amp;Table2[[#This Row],[Time3]],Table2[[#This Row],[Time3]])</f>
        <v>25</v>
      </c>
      <c r="AA4584" s="2" t="str">
        <f>Table2[[#This Row],[Time4]]&amp;":"&amp;Table2[[#This Row],[Time5]]</f>
        <v>07:25</v>
      </c>
      <c r="AB4584" s="1" cm="1">
        <f t="array" ref="AB4584">IFERROR(IF(Table2[[#This Row],[code]]="","",_xlfn.IFS(AND(Table2[[#This Row],[code]]&lt;400,Table2[[#This Row],[code]]&lt;&gt;""),2,Table2[[#This Row],[code]]&gt;500,4)),"")</f>
        <v>2</v>
      </c>
      <c r="AC4584" s="1">
        <f>IF(Table2[[#This Row],[Event]]="Penalty",Table2[[#This Row],[number]],IF(Table2[[#This Row],[Event]]="Time-Out",401,""))</f>
        <v>201</v>
      </c>
      <c r="AD4584" s="1">
        <f>ROW(A4583)</f>
        <v>4583</v>
      </c>
      <c r="AE4584" s="1">
        <f>COUNTIFS(Table2[GameID],Table2[[#This Row],[GameID]],Table2[Column1],"&lt;="&amp;Table2[[#This Row],[Column1]])-1</f>
        <v>7</v>
      </c>
    </row>
    <row r="4585" spans="1:31" x14ac:dyDescent="0.45">
      <c r="A4585" t="s">
        <v>553</v>
      </c>
      <c r="B4585" t="str">
        <f>_xlfn.TEXTBEFORE(Table2[[#This Row],[Kamp]]," - ")</f>
        <v>Blackhawks</v>
      </c>
      <c r="C4585" t="str">
        <f>_xlfn.TEXTAFTER(Table2[[#This Row],[Kamp]],"- ")</f>
        <v>Aab</v>
      </c>
      <c r="D4585">
        <v>45396</v>
      </c>
      <c r="E4585">
        <v>83654</v>
      </c>
      <c r="F4585">
        <v>20232024</v>
      </c>
      <c r="G4585" t="s">
        <v>453</v>
      </c>
      <c r="H4585" t="s">
        <v>661</v>
      </c>
      <c r="I4585" t="s">
        <v>678</v>
      </c>
      <c r="J4585">
        <v>3</v>
      </c>
      <c r="K4585">
        <v>31143</v>
      </c>
      <c r="L4585">
        <v>1</v>
      </c>
      <c r="M4585" t="s">
        <v>630</v>
      </c>
      <c r="N4585" t="s">
        <v>147</v>
      </c>
      <c r="O4585" t="s">
        <v>145</v>
      </c>
      <c r="P4585">
        <v>92</v>
      </c>
      <c r="Q4585">
        <v>88</v>
      </c>
      <c r="R4585">
        <f>SUMIFS(Table2[number],Table2[Event],"Goal",Table2[H/U],"HOME",Table2[GameID],Table2[[#This Row],[GameID]],Table2[GameTime],"&lt;="&amp;Table2[[#This Row],[GameTime]])</f>
        <v>5</v>
      </c>
      <c r="S4585">
        <f>SUMIFS(Table2[number],Table2[Event],"Goal",Table2[H/U],"AWAY",Table2[GameID],Table2[[#This Row],[GameID]],Table2[GameTime],"&lt;="&amp;Table2[[#This Row],[GameTime]])</f>
        <v>1</v>
      </c>
      <c r="T4585" t="str">
        <f>IF(Table2[[#This Row],[Event]]="Goal",Table2[[#This Row],[Hscore]]&amp;"-"&amp;Table2[[#This Row],[Uscore]],"")</f>
        <v>5-1</v>
      </c>
      <c r="U4585">
        <v>3055</v>
      </c>
      <c r="V4585" s="1">
        <f>Table2[[#This Row],[GameTime]]-(Table2[[#This Row],[period]]-1)*1200</f>
        <v>655</v>
      </c>
      <c r="W4585" s="1">
        <f>ROUNDDOWN(Table2[[#This Row],[Time]]/60,0)</f>
        <v>10</v>
      </c>
      <c r="X4585" s="1">
        <f>ROUNDDOWN((Table2[[#This Row],[Time]]/60-Table2[[#This Row],[Time2]])*60,0)</f>
        <v>55</v>
      </c>
      <c r="Y4585" s="1">
        <f>IF(Table2[[#This Row],[Time2]]&lt;10,0&amp;Table2[[#This Row],[Time2]],Table2[[#This Row],[Time2]])</f>
        <v>10</v>
      </c>
      <c r="Z4585" s="1">
        <f>IF(Table2[[#This Row],[Time3]]&lt;10,0&amp;Table2[[#This Row],[Time3]],Table2[[#This Row],[Time3]])</f>
        <v>55</v>
      </c>
      <c r="AA4585" s="2" t="str">
        <f>Table2[[#This Row],[Time4]]&amp;":"&amp;Table2[[#This Row],[Time5]]</f>
        <v>10:55</v>
      </c>
      <c r="AB4585" s="1" t="str" cm="1">
        <f t="array" ref="AB4585">IFERROR(IF(Table2[[#This Row],[code]]="","",_xlfn.IFS(AND(Table2[[#This Row],[code]]&lt;400,Table2[[#This Row],[code]]&lt;&gt;""),2,Table2[[#This Row],[code]]&gt;500,4)),"")</f>
        <v/>
      </c>
      <c r="AC4585" s="1" t="str">
        <f>IF(Table2[[#This Row],[Event]]="Penalty",Table2[[#This Row],[number]],IF(Table2[[#This Row],[Event]]="Time-Out",401,""))</f>
        <v/>
      </c>
      <c r="AD4585" s="1">
        <f>ROW(A4584)</f>
        <v>4584</v>
      </c>
      <c r="AE4585" s="1">
        <f>COUNTIFS(Table2[GameID],Table2[[#This Row],[GameID]],Table2[Column1],"&lt;="&amp;Table2[[#This Row],[Column1]])-1</f>
        <v>8</v>
      </c>
    </row>
    <row r="4586" spans="1:31" x14ac:dyDescent="0.45">
      <c r="A4586" t="s">
        <v>553</v>
      </c>
      <c r="B4586" t="str">
        <f>_xlfn.TEXTBEFORE(Table2[[#This Row],[Kamp]]," - ")</f>
        <v>Blackhawks</v>
      </c>
      <c r="C4586" t="str">
        <f>_xlfn.TEXTAFTER(Table2[[#This Row],[Kamp]],"- ")</f>
        <v>Aab</v>
      </c>
      <c r="D4586">
        <v>45396</v>
      </c>
      <c r="E4586">
        <v>83654</v>
      </c>
      <c r="F4586">
        <v>20232024</v>
      </c>
      <c r="G4586" t="s">
        <v>453</v>
      </c>
      <c r="H4586" t="s">
        <v>669</v>
      </c>
      <c r="I4586" t="s">
        <v>677</v>
      </c>
      <c r="J4586">
        <v>3</v>
      </c>
      <c r="K4586">
        <v>31146</v>
      </c>
      <c r="L4586">
        <v>0</v>
      </c>
      <c r="M4586" t="s">
        <v>633</v>
      </c>
      <c r="N4586" t="s">
        <v>634</v>
      </c>
      <c r="O4586" t="s">
        <v>634</v>
      </c>
      <c r="P4586" t="s">
        <v>634</v>
      </c>
      <c r="Q4586" t="s">
        <v>634</v>
      </c>
      <c r="R4586">
        <f>SUMIFS(Table2[number],Table2[Event],"Goal",Table2[H/U],"HOME",Table2[GameID],Table2[[#This Row],[GameID]],Table2[GameTime],"&lt;="&amp;Table2[[#This Row],[GameTime]])</f>
        <v>5</v>
      </c>
      <c r="S4586">
        <f>SUMIFS(Table2[number],Table2[Event],"Goal",Table2[H/U],"AWAY",Table2[GameID],Table2[[#This Row],[GameID]],Table2[GameTime],"&lt;="&amp;Table2[[#This Row],[GameTime]])</f>
        <v>1</v>
      </c>
      <c r="T4586" t="str">
        <f>IF(Table2[[#This Row],[Event]]="Goal",Table2[[#This Row],[Hscore]]&amp;"-"&amp;Table2[[#This Row],[Uscore]],"")</f>
        <v/>
      </c>
      <c r="U4586">
        <v>3055</v>
      </c>
      <c r="V4586" s="1">
        <f>Table2[[#This Row],[GameTime]]-(Table2[[#This Row],[period]]-1)*1200</f>
        <v>655</v>
      </c>
      <c r="W4586" s="1">
        <f>ROUNDDOWN(Table2[[#This Row],[Time]]/60,0)</f>
        <v>10</v>
      </c>
      <c r="X4586" s="1">
        <f>ROUNDDOWN((Table2[[#This Row],[Time]]/60-Table2[[#This Row],[Time2]])*60,0)</f>
        <v>55</v>
      </c>
      <c r="Y4586" s="1">
        <f>IF(Table2[[#This Row],[Time2]]&lt;10,0&amp;Table2[[#This Row],[Time2]],Table2[[#This Row],[Time2]])</f>
        <v>10</v>
      </c>
      <c r="Z4586" s="1">
        <f>IF(Table2[[#This Row],[Time3]]&lt;10,0&amp;Table2[[#This Row],[Time3]],Table2[[#This Row],[Time3]])</f>
        <v>55</v>
      </c>
      <c r="AA4586" s="2" t="str">
        <f>Table2[[#This Row],[Time4]]&amp;":"&amp;Table2[[#This Row],[Time5]]</f>
        <v>10:55</v>
      </c>
      <c r="AB4586" s="1" t="str" cm="1">
        <f t="array" ref="AB4586">IFERROR(IF(Table2[[#This Row],[code]]="","",_xlfn.IFS(AND(Table2[[#This Row],[code]]&lt;400,Table2[[#This Row],[code]]&lt;&gt;""),2,Table2[[#This Row],[code]]&gt;500,4)),"")</f>
        <v/>
      </c>
      <c r="AC4586" s="1">
        <f>IF(Table2[[#This Row],[Event]]="Penalty",Table2[[#This Row],[number]],IF(Table2[[#This Row],[Event]]="Time-Out",401,""))</f>
        <v>401</v>
      </c>
      <c r="AD4586" s="1">
        <f>ROW(A4585)</f>
        <v>4585</v>
      </c>
      <c r="AE4586" s="1">
        <f>COUNTIFS(Table2[GameID],Table2[[#This Row],[GameID]],Table2[Column1],"&lt;="&amp;Table2[[#This Row],[Column1]])-1</f>
        <v>9</v>
      </c>
    </row>
    <row r="4587" spans="1:31" x14ac:dyDescent="0.45">
      <c r="A4587" t="s">
        <v>553</v>
      </c>
      <c r="B4587" t="str">
        <f>_xlfn.TEXTBEFORE(Table2[[#This Row],[Kamp]]," - ")</f>
        <v>Blackhawks</v>
      </c>
      <c r="C4587" t="str">
        <f>_xlfn.TEXTAFTER(Table2[[#This Row],[Kamp]],"- ")</f>
        <v>Aab</v>
      </c>
      <c r="D4587">
        <v>45396</v>
      </c>
      <c r="E4587">
        <v>83654</v>
      </c>
      <c r="F4587">
        <v>20232024</v>
      </c>
      <c r="G4587" t="s">
        <v>453</v>
      </c>
      <c r="H4587" t="s">
        <v>661</v>
      </c>
      <c r="I4587" t="s">
        <v>678</v>
      </c>
      <c r="J4587">
        <v>3</v>
      </c>
      <c r="K4587">
        <v>31143</v>
      </c>
      <c r="L4587">
        <v>208</v>
      </c>
      <c r="M4587" t="s">
        <v>631</v>
      </c>
      <c r="N4587" t="s">
        <v>139</v>
      </c>
      <c r="O4587" t="s">
        <v>634</v>
      </c>
      <c r="P4587">
        <v>27</v>
      </c>
      <c r="Q4587" t="s">
        <v>634</v>
      </c>
      <c r="R4587">
        <f>SUMIFS(Table2[number],Table2[Event],"Goal",Table2[H/U],"HOME",Table2[GameID],Table2[[#This Row],[GameID]],Table2[GameTime],"&lt;="&amp;Table2[[#This Row],[GameTime]])</f>
        <v>5</v>
      </c>
      <c r="S4587">
        <f>SUMIFS(Table2[number],Table2[Event],"Goal",Table2[H/U],"AWAY",Table2[GameID],Table2[[#This Row],[GameID]],Table2[GameTime],"&lt;="&amp;Table2[[#This Row],[GameTime]])</f>
        <v>1</v>
      </c>
      <c r="T4587" t="str">
        <f>IF(Table2[[#This Row],[Event]]="Goal",Table2[[#This Row],[Hscore]]&amp;"-"&amp;Table2[[#This Row],[Uscore]],"")</f>
        <v/>
      </c>
      <c r="U4587">
        <v>3232</v>
      </c>
      <c r="V4587" s="1">
        <f>Table2[[#This Row],[GameTime]]-(Table2[[#This Row],[period]]-1)*1200</f>
        <v>832</v>
      </c>
      <c r="W4587" s="1">
        <f>ROUNDDOWN(Table2[[#This Row],[Time]]/60,0)</f>
        <v>13</v>
      </c>
      <c r="X4587" s="1">
        <f>ROUNDDOWN((Table2[[#This Row],[Time]]/60-Table2[[#This Row],[Time2]])*60,0)</f>
        <v>52</v>
      </c>
      <c r="Y4587" s="1">
        <f>IF(Table2[[#This Row],[Time2]]&lt;10,0&amp;Table2[[#This Row],[Time2]],Table2[[#This Row],[Time2]])</f>
        <v>13</v>
      </c>
      <c r="Z4587" s="1">
        <f>IF(Table2[[#This Row],[Time3]]&lt;10,0&amp;Table2[[#This Row],[Time3]],Table2[[#This Row],[Time3]])</f>
        <v>52</v>
      </c>
      <c r="AA4587" s="2" t="str">
        <f>Table2[[#This Row],[Time4]]&amp;":"&amp;Table2[[#This Row],[Time5]]</f>
        <v>13:52</v>
      </c>
      <c r="AB4587" s="1" cm="1">
        <f t="array" ref="AB4587">IFERROR(IF(Table2[[#This Row],[code]]="","",_xlfn.IFS(AND(Table2[[#This Row],[code]]&lt;400,Table2[[#This Row],[code]]&lt;&gt;""),2,Table2[[#This Row],[code]]&gt;500,4)),"")</f>
        <v>2</v>
      </c>
      <c r="AC4587" s="1">
        <f>IF(Table2[[#This Row],[Event]]="Penalty",Table2[[#This Row],[number]],IF(Table2[[#This Row],[Event]]="Time-Out",401,""))</f>
        <v>208</v>
      </c>
      <c r="AD4587" s="1">
        <f>ROW(A4586)</f>
        <v>4586</v>
      </c>
      <c r="AE4587" s="1">
        <f>COUNTIFS(Table2[GameID],Table2[[#This Row],[GameID]],Table2[Column1],"&lt;="&amp;Table2[[#This Row],[Column1]])-1</f>
        <v>10</v>
      </c>
    </row>
    <row r="4588" spans="1:31" x14ac:dyDescent="0.45">
      <c r="A4588" t="s">
        <v>553</v>
      </c>
      <c r="B4588" t="str">
        <f>_xlfn.TEXTBEFORE(Table2[[#This Row],[Kamp]]," - ")</f>
        <v>Blackhawks</v>
      </c>
      <c r="C4588" t="str">
        <f>_xlfn.TEXTAFTER(Table2[[#This Row],[Kamp]],"- ")</f>
        <v>Aab</v>
      </c>
      <c r="D4588">
        <v>45396</v>
      </c>
      <c r="E4588">
        <v>83654</v>
      </c>
      <c r="F4588">
        <v>20232024</v>
      </c>
      <c r="G4588" t="s">
        <v>453</v>
      </c>
      <c r="H4588" t="s">
        <v>661</v>
      </c>
      <c r="I4588" t="s">
        <v>678</v>
      </c>
      <c r="J4588">
        <v>3</v>
      </c>
      <c r="K4588">
        <v>31143</v>
      </c>
      <c r="L4588">
        <v>1</v>
      </c>
      <c r="M4588" t="s">
        <v>630</v>
      </c>
      <c r="N4588" t="s">
        <v>334</v>
      </c>
      <c r="O4588" t="s">
        <v>634</v>
      </c>
      <c r="P4588">
        <v>6</v>
      </c>
      <c r="Q4588" t="s">
        <v>634</v>
      </c>
      <c r="R4588">
        <f>SUMIFS(Table2[number],Table2[Event],"Goal",Table2[H/U],"HOME",Table2[GameID],Table2[[#This Row],[GameID]],Table2[GameTime],"&lt;="&amp;Table2[[#This Row],[GameTime]])</f>
        <v>6</v>
      </c>
      <c r="S4588">
        <f>SUMIFS(Table2[number],Table2[Event],"Goal",Table2[H/U],"AWAY",Table2[GameID],Table2[[#This Row],[GameID]],Table2[GameTime],"&lt;="&amp;Table2[[#This Row],[GameTime]])</f>
        <v>1</v>
      </c>
      <c r="T4588" t="str">
        <f>IF(Table2[[#This Row],[Event]]="Goal",Table2[[#This Row],[Hscore]]&amp;"-"&amp;Table2[[#This Row],[Uscore]],"")</f>
        <v>6-1</v>
      </c>
      <c r="U4588">
        <v>3269</v>
      </c>
      <c r="V4588" s="1">
        <f>Table2[[#This Row],[GameTime]]-(Table2[[#This Row],[period]]-1)*1200</f>
        <v>869</v>
      </c>
      <c r="W4588" s="1">
        <f>ROUNDDOWN(Table2[[#This Row],[Time]]/60,0)</f>
        <v>14</v>
      </c>
      <c r="X4588" s="1">
        <f>ROUNDDOWN((Table2[[#This Row],[Time]]/60-Table2[[#This Row],[Time2]])*60,0)</f>
        <v>29</v>
      </c>
      <c r="Y4588" s="1">
        <f>IF(Table2[[#This Row],[Time2]]&lt;10,0&amp;Table2[[#This Row],[Time2]],Table2[[#This Row],[Time2]])</f>
        <v>14</v>
      </c>
      <c r="Z4588" s="1">
        <f>IF(Table2[[#This Row],[Time3]]&lt;10,0&amp;Table2[[#This Row],[Time3]],Table2[[#This Row],[Time3]])</f>
        <v>29</v>
      </c>
      <c r="AA4588" s="2" t="str">
        <f>Table2[[#This Row],[Time4]]&amp;":"&amp;Table2[[#This Row],[Time5]]</f>
        <v>14:29</v>
      </c>
      <c r="AB4588" s="1" t="str" cm="1">
        <f t="array" ref="AB4588">IFERROR(IF(Table2[[#This Row],[code]]="","",_xlfn.IFS(AND(Table2[[#This Row],[code]]&lt;400,Table2[[#This Row],[code]]&lt;&gt;""),2,Table2[[#This Row],[code]]&gt;500,4)),"")</f>
        <v/>
      </c>
      <c r="AC4588" s="1" t="str">
        <f>IF(Table2[[#This Row],[Event]]="Penalty",Table2[[#This Row],[number]],IF(Table2[[#This Row],[Event]]="Time-Out",401,""))</f>
        <v/>
      </c>
      <c r="AD4588" s="1">
        <f>ROW(A4587)</f>
        <v>4587</v>
      </c>
      <c r="AE4588" s="1">
        <f>COUNTIFS(Table2[GameID],Table2[[#This Row],[GameID]],Table2[Column1],"&lt;="&amp;Table2[[#This Row],[Column1]])-1</f>
        <v>11</v>
      </c>
    </row>
    <row r="4589" spans="1:31" x14ac:dyDescent="0.45">
      <c r="A4589" t="s">
        <v>553</v>
      </c>
      <c r="B4589" t="str">
        <f>_xlfn.TEXTBEFORE(Table2[[#This Row],[Kamp]]," - ")</f>
        <v>Blackhawks</v>
      </c>
      <c r="C4589" t="str">
        <f>_xlfn.TEXTAFTER(Table2[[#This Row],[Kamp]],"- ")</f>
        <v>Aab</v>
      </c>
      <c r="D4589">
        <v>45396</v>
      </c>
      <c r="E4589">
        <v>83654</v>
      </c>
      <c r="F4589">
        <v>20232024</v>
      </c>
      <c r="G4589" t="s">
        <v>453</v>
      </c>
      <c r="H4589" t="s">
        <v>669</v>
      </c>
      <c r="I4589" t="s">
        <v>677</v>
      </c>
      <c r="J4589">
        <v>3</v>
      </c>
      <c r="K4589">
        <v>31146</v>
      </c>
      <c r="L4589">
        <v>1</v>
      </c>
      <c r="M4589" t="s">
        <v>630</v>
      </c>
      <c r="N4589" t="s">
        <v>131</v>
      </c>
      <c r="O4589" t="s">
        <v>133</v>
      </c>
      <c r="P4589">
        <v>80</v>
      </c>
      <c r="Q4589">
        <v>5</v>
      </c>
      <c r="R4589">
        <f>SUMIFS(Table2[number],Table2[Event],"Goal",Table2[H/U],"HOME",Table2[GameID],Table2[[#This Row],[GameID]],Table2[GameTime],"&lt;="&amp;Table2[[#This Row],[GameTime]])</f>
        <v>6</v>
      </c>
      <c r="S4589">
        <f>SUMIFS(Table2[number],Table2[Event],"Goal",Table2[H/U],"AWAY",Table2[GameID],Table2[[#This Row],[GameID]],Table2[GameTime],"&lt;="&amp;Table2[[#This Row],[GameTime]])</f>
        <v>2</v>
      </c>
      <c r="T4589" t="str">
        <f>IF(Table2[[#This Row],[Event]]="Goal",Table2[[#This Row],[Hscore]]&amp;"-"&amp;Table2[[#This Row],[Uscore]],"")</f>
        <v>6-2</v>
      </c>
      <c r="U4589">
        <v>3400</v>
      </c>
      <c r="V4589" s="1">
        <f>Table2[[#This Row],[GameTime]]-(Table2[[#This Row],[period]]-1)*1200</f>
        <v>1000</v>
      </c>
      <c r="W4589" s="1">
        <f>ROUNDDOWN(Table2[[#This Row],[Time]]/60,0)</f>
        <v>16</v>
      </c>
      <c r="X4589" s="1">
        <f>ROUNDDOWN((Table2[[#This Row],[Time]]/60-Table2[[#This Row],[Time2]])*60,0)</f>
        <v>40</v>
      </c>
      <c r="Y4589" s="1">
        <f>IF(Table2[[#This Row],[Time2]]&lt;10,0&amp;Table2[[#This Row],[Time2]],Table2[[#This Row],[Time2]])</f>
        <v>16</v>
      </c>
      <c r="Z4589" s="1">
        <f>IF(Table2[[#This Row],[Time3]]&lt;10,0&amp;Table2[[#This Row],[Time3]],Table2[[#This Row],[Time3]])</f>
        <v>40</v>
      </c>
      <c r="AA4589" s="2" t="str">
        <f>Table2[[#This Row],[Time4]]&amp;":"&amp;Table2[[#This Row],[Time5]]</f>
        <v>16:40</v>
      </c>
      <c r="AB4589" s="1" t="str" cm="1">
        <f t="array" ref="AB4589">IFERROR(IF(Table2[[#This Row],[code]]="","",_xlfn.IFS(AND(Table2[[#This Row],[code]]&lt;400,Table2[[#This Row],[code]]&lt;&gt;""),2,Table2[[#This Row],[code]]&gt;500,4)),"")</f>
        <v/>
      </c>
      <c r="AC4589" s="1" t="str">
        <f>IF(Table2[[#This Row],[Event]]="Penalty",Table2[[#This Row],[number]],IF(Table2[[#This Row],[Event]]="Time-Out",401,""))</f>
        <v/>
      </c>
      <c r="AD4589" s="1">
        <f>ROW(A4588)</f>
        <v>4588</v>
      </c>
      <c r="AE4589" s="1">
        <f>COUNTIFS(Table2[GameID],Table2[[#This Row],[GameID]],Table2[Column1],"&lt;="&amp;Table2[[#This Row],[Column1]])-1</f>
        <v>12</v>
      </c>
    </row>
    <row r="4590" spans="1:31" x14ac:dyDescent="0.45">
      <c r="A4590" t="s">
        <v>553</v>
      </c>
      <c r="B4590" t="str">
        <f>_xlfn.TEXTBEFORE(Table2[[#This Row],[Kamp]]," - ")</f>
        <v>Blackhawks</v>
      </c>
      <c r="C4590" t="str">
        <f>_xlfn.TEXTAFTER(Table2[[#This Row],[Kamp]],"- ")</f>
        <v>Aab</v>
      </c>
      <c r="D4590">
        <v>45396</v>
      </c>
      <c r="E4590">
        <v>83654</v>
      </c>
      <c r="F4590">
        <v>20232024</v>
      </c>
      <c r="G4590" t="s">
        <v>453</v>
      </c>
      <c r="H4590" t="s">
        <v>669</v>
      </c>
      <c r="I4590" t="s">
        <v>677</v>
      </c>
      <c r="J4590">
        <v>3</v>
      </c>
      <c r="K4590">
        <v>31146</v>
      </c>
      <c r="L4590">
        <v>1</v>
      </c>
      <c r="M4590" t="s">
        <v>630</v>
      </c>
      <c r="N4590" t="s">
        <v>651</v>
      </c>
      <c r="O4590" t="s">
        <v>265</v>
      </c>
      <c r="P4590">
        <v>25</v>
      </c>
      <c r="Q4590">
        <v>14</v>
      </c>
      <c r="R4590">
        <f>SUMIFS(Table2[number],Table2[Event],"Goal",Table2[H/U],"HOME",Table2[GameID],Table2[[#This Row],[GameID]],Table2[GameTime],"&lt;="&amp;Table2[[#This Row],[GameTime]])</f>
        <v>6</v>
      </c>
      <c r="S4590">
        <f>SUMIFS(Table2[number],Table2[Event],"Goal",Table2[H/U],"AWAY",Table2[GameID],Table2[[#This Row],[GameID]],Table2[GameTime],"&lt;="&amp;Table2[[#This Row],[GameTime]])</f>
        <v>3</v>
      </c>
      <c r="T4590" t="str">
        <f>IF(Table2[[#This Row],[Event]]="Goal",Table2[[#This Row],[Hscore]]&amp;"-"&amp;Table2[[#This Row],[Uscore]],"")</f>
        <v>6-3</v>
      </c>
      <c r="U4590">
        <v>3551</v>
      </c>
      <c r="V4590" s="1">
        <f>Table2[[#This Row],[GameTime]]-(Table2[[#This Row],[period]]-1)*1200</f>
        <v>1151</v>
      </c>
      <c r="W4590" s="1">
        <f>ROUNDDOWN(Table2[[#This Row],[Time]]/60,0)</f>
        <v>19</v>
      </c>
      <c r="X4590" s="1">
        <f>ROUNDDOWN((Table2[[#This Row],[Time]]/60-Table2[[#This Row],[Time2]])*60,0)</f>
        <v>11</v>
      </c>
      <c r="Y4590" s="1">
        <f>IF(Table2[[#This Row],[Time2]]&lt;10,0&amp;Table2[[#This Row],[Time2]],Table2[[#This Row],[Time2]])</f>
        <v>19</v>
      </c>
      <c r="Z4590" s="1">
        <f>IF(Table2[[#This Row],[Time3]]&lt;10,0&amp;Table2[[#This Row],[Time3]],Table2[[#This Row],[Time3]])</f>
        <v>11</v>
      </c>
      <c r="AA4590" s="2" t="str">
        <f>Table2[[#This Row],[Time4]]&amp;":"&amp;Table2[[#This Row],[Time5]]</f>
        <v>19:11</v>
      </c>
      <c r="AB4590" s="1" t="str" cm="1">
        <f t="array" ref="AB4590">IFERROR(IF(Table2[[#This Row],[code]]="","",_xlfn.IFS(AND(Table2[[#This Row],[code]]&lt;400,Table2[[#This Row],[code]]&lt;&gt;""),2,Table2[[#This Row],[code]]&gt;500,4)),"")</f>
        <v/>
      </c>
      <c r="AC4590" s="1" t="str">
        <f>IF(Table2[[#This Row],[Event]]="Penalty",Table2[[#This Row],[number]],IF(Table2[[#This Row],[Event]]="Time-Out",401,""))</f>
        <v/>
      </c>
      <c r="AD4590" s="1">
        <f>ROW(A4589)</f>
        <v>4589</v>
      </c>
      <c r="AE4590" s="1">
        <f>COUNTIFS(Table2[GameID],Table2[[#This Row],[GameID]],Table2[Column1],"&lt;="&amp;Table2[[#This Row],[Column1]])-1</f>
        <v>13</v>
      </c>
    </row>
    <row r="4591" spans="1:31" x14ac:dyDescent="0.45">
      <c r="A4591" t="s">
        <v>553</v>
      </c>
      <c r="B4591" t="str">
        <f>_xlfn.TEXTBEFORE(Table2[[#This Row],[Kamp]]," - ")</f>
        <v>Blackhawks</v>
      </c>
      <c r="C4591" t="str">
        <f>_xlfn.TEXTAFTER(Table2[[#This Row],[Kamp]],"- ")</f>
        <v>Aab</v>
      </c>
      <c r="D4591">
        <v>45396</v>
      </c>
      <c r="E4591">
        <v>83654</v>
      </c>
      <c r="F4591">
        <v>20232024</v>
      </c>
      <c r="G4591" t="s">
        <v>453</v>
      </c>
      <c r="H4591" t="s">
        <v>661</v>
      </c>
      <c r="I4591" t="s">
        <v>678</v>
      </c>
      <c r="J4591">
        <v>3</v>
      </c>
      <c r="K4591">
        <v>31143</v>
      </c>
      <c r="L4591">
        <v>0</v>
      </c>
      <c r="M4591" t="s">
        <v>633</v>
      </c>
      <c r="N4591" t="s">
        <v>634</v>
      </c>
      <c r="O4591" t="s">
        <v>634</v>
      </c>
      <c r="P4591" t="s">
        <v>634</v>
      </c>
      <c r="Q4591" t="s">
        <v>634</v>
      </c>
      <c r="R4591">
        <f>SUMIFS(Table2[number],Table2[Event],"Goal",Table2[H/U],"HOME",Table2[GameID],Table2[[#This Row],[GameID]],Table2[GameTime],"&lt;="&amp;Table2[[#This Row],[GameTime]])</f>
        <v>6</v>
      </c>
      <c r="S4591">
        <f>SUMIFS(Table2[number],Table2[Event],"Goal",Table2[H/U],"AWAY",Table2[GameID],Table2[[#This Row],[GameID]],Table2[GameTime],"&lt;="&amp;Table2[[#This Row],[GameTime]])</f>
        <v>3</v>
      </c>
      <c r="T4591" t="str">
        <f>IF(Table2[[#This Row],[Event]]="Goal",Table2[[#This Row],[Hscore]]&amp;"-"&amp;Table2[[#This Row],[Uscore]],"")</f>
        <v/>
      </c>
      <c r="U4591">
        <v>3568</v>
      </c>
      <c r="V4591" s="1">
        <f>Table2[[#This Row],[GameTime]]-(Table2[[#This Row],[period]]-1)*1200</f>
        <v>1168</v>
      </c>
      <c r="W4591" s="1">
        <f>ROUNDDOWN(Table2[[#This Row],[Time]]/60,0)</f>
        <v>19</v>
      </c>
      <c r="X4591" s="1">
        <f>ROUNDDOWN((Table2[[#This Row],[Time]]/60-Table2[[#This Row],[Time2]])*60,0)</f>
        <v>27</v>
      </c>
      <c r="Y4591" s="1">
        <f>IF(Table2[[#This Row],[Time2]]&lt;10,0&amp;Table2[[#This Row],[Time2]],Table2[[#This Row],[Time2]])</f>
        <v>19</v>
      </c>
      <c r="Z4591" s="1">
        <f>IF(Table2[[#This Row],[Time3]]&lt;10,0&amp;Table2[[#This Row],[Time3]],Table2[[#This Row],[Time3]])</f>
        <v>27</v>
      </c>
      <c r="AA4591" s="2" t="str">
        <f>Table2[[#This Row],[Time4]]&amp;":"&amp;Table2[[#This Row],[Time5]]</f>
        <v>19:27</v>
      </c>
      <c r="AB4591" s="1" t="str" cm="1">
        <f t="array" ref="AB4591">IFERROR(IF(Table2[[#This Row],[code]]="","",_xlfn.IFS(AND(Table2[[#This Row],[code]]&lt;400,Table2[[#This Row],[code]]&lt;&gt;""),2,Table2[[#This Row],[code]]&gt;500,4)),"")</f>
        <v/>
      </c>
      <c r="AC4591" s="1">
        <f>IF(Table2[[#This Row],[Event]]="Penalty",Table2[[#This Row],[number]],IF(Table2[[#This Row],[Event]]="Time-Out",401,""))</f>
        <v>401</v>
      </c>
      <c r="AD4591" s="1">
        <f>ROW(A4590)</f>
        <v>4590</v>
      </c>
      <c r="AE4591" s="1">
        <f>COUNTIFS(Table2[GameID],Table2[[#This Row],[GameID]],Table2[Column1],"&lt;="&amp;Table2[[#This Row],[Column1]])-1</f>
        <v>14</v>
      </c>
    </row>
    <row r="4592" spans="1:31" x14ac:dyDescent="0.45">
      <c r="A4592" t="s">
        <v>615</v>
      </c>
      <c r="B4592" t="str">
        <f>_xlfn.TEXTBEFORE(Table2[[#This Row],[Kamp]]," - ")</f>
        <v>Vanløse Floorball</v>
      </c>
      <c r="C4592" t="str">
        <f>_xlfn.TEXTAFTER(Table2[[#This Row],[Kamp]],"- ")</f>
        <v>BFC Vendsyssel</v>
      </c>
      <c r="D4592">
        <v>45395</v>
      </c>
      <c r="E4592">
        <v>83657</v>
      </c>
      <c r="F4592">
        <v>20232024</v>
      </c>
      <c r="G4592" t="s">
        <v>372</v>
      </c>
      <c r="H4592" t="s">
        <v>660</v>
      </c>
      <c r="I4592" t="s">
        <v>678</v>
      </c>
      <c r="J4592">
        <v>1</v>
      </c>
      <c r="K4592">
        <v>31142</v>
      </c>
      <c r="L4592">
        <v>1</v>
      </c>
      <c r="M4592" t="s">
        <v>630</v>
      </c>
      <c r="N4592" t="s">
        <v>494</v>
      </c>
      <c r="O4592" t="s">
        <v>37</v>
      </c>
      <c r="P4592">
        <v>23</v>
      </c>
      <c r="Q4592">
        <v>90</v>
      </c>
      <c r="R4592">
        <f>SUMIFS(Table2[number],Table2[Event],"Goal",Table2[H/U],"HOME",Table2[GameID],Table2[[#This Row],[GameID]],Table2[GameTime],"&lt;="&amp;Table2[[#This Row],[GameTime]])</f>
        <v>1</v>
      </c>
      <c r="S4592">
        <f>SUMIFS(Table2[number],Table2[Event],"Goal",Table2[H/U],"AWAY",Table2[GameID],Table2[[#This Row],[GameID]],Table2[GameTime],"&lt;="&amp;Table2[[#This Row],[GameTime]])</f>
        <v>0</v>
      </c>
      <c r="T4592" t="str">
        <f>IF(Table2[[#This Row],[Event]]="Goal",Table2[[#This Row],[Hscore]]&amp;"-"&amp;Table2[[#This Row],[Uscore]],"")</f>
        <v>1-0</v>
      </c>
      <c r="U4592">
        <v>543</v>
      </c>
      <c r="V4592" s="1">
        <f>Table2[[#This Row],[GameTime]]-(Table2[[#This Row],[period]]-1)*1200</f>
        <v>543</v>
      </c>
      <c r="W4592" s="1">
        <f>ROUNDDOWN(Table2[[#This Row],[Time]]/60,0)</f>
        <v>9</v>
      </c>
      <c r="X4592" s="1">
        <f>ROUNDDOWN((Table2[[#This Row],[Time]]/60-Table2[[#This Row],[Time2]])*60,0)</f>
        <v>3</v>
      </c>
      <c r="Y4592" s="1" t="str">
        <f>IF(Table2[[#This Row],[Time2]]&lt;10,0&amp;Table2[[#This Row],[Time2]],Table2[[#This Row],[Time2]])</f>
        <v>09</v>
      </c>
      <c r="Z4592" s="1" t="str">
        <f>IF(Table2[[#This Row],[Time3]]&lt;10,0&amp;Table2[[#This Row],[Time3]],Table2[[#This Row],[Time3]])</f>
        <v>03</v>
      </c>
      <c r="AA4592" s="2" t="str">
        <f>Table2[[#This Row],[Time4]]&amp;":"&amp;Table2[[#This Row],[Time5]]</f>
        <v>09:03</v>
      </c>
      <c r="AB4592" s="1" t="str" cm="1">
        <f t="array" ref="AB4592">IFERROR(IF(Table2[[#This Row],[code]]="","",_xlfn.IFS(AND(Table2[[#This Row],[code]]&lt;400,Table2[[#This Row],[code]]&lt;&gt;""),2,Table2[[#This Row],[code]]&gt;500,4)),"")</f>
        <v/>
      </c>
      <c r="AC4592" s="1" t="str">
        <f>IF(Table2[[#This Row],[Event]]="Penalty",Table2[[#This Row],[number]],IF(Table2[[#This Row],[Event]]="Time-Out",401,""))</f>
        <v/>
      </c>
      <c r="AD4592" s="1">
        <f>ROW(A4591)</f>
        <v>4591</v>
      </c>
      <c r="AE4592" s="1">
        <f>COUNTIFS(Table2[GameID],Table2[[#This Row],[GameID]],Table2[Column1],"&lt;="&amp;Table2[[#This Row],[Column1]])-1</f>
        <v>0</v>
      </c>
    </row>
    <row r="4593" spans="1:31" x14ac:dyDescent="0.45">
      <c r="A4593" t="s">
        <v>615</v>
      </c>
      <c r="B4593" t="str">
        <f>_xlfn.TEXTBEFORE(Table2[[#This Row],[Kamp]]," - ")</f>
        <v>Vanløse Floorball</v>
      </c>
      <c r="C4593" t="str">
        <f>_xlfn.TEXTAFTER(Table2[[#This Row],[Kamp]],"- ")</f>
        <v>BFC Vendsyssel</v>
      </c>
      <c r="D4593">
        <v>45395</v>
      </c>
      <c r="E4593">
        <v>83657</v>
      </c>
      <c r="F4593">
        <v>20232024</v>
      </c>
      <c r="G4593" t="s">
        <v>372</v>
      </c>
      <c r="H4593" t="s">
        <v>660</v>
      </c>
      <c r="I4593" t="s">
        <v>678</v>
      </c>
      <c r="J4593">
        <v>1</v>
      </c>
      <c r="K4593">
        <v>31142</v>
      </c>
      <c r="L4593">
        <v>1</v>
      </c>
      <c r="M4593" t="s">
        <v>630</v>
      </c>
      <c r="N4593" t="s">
        <v>97</v>
      </c>
      <c r="O4593" t="s">
        <v>284</v>
      </c>
      <c r="P4593">
        <v>24</v>
      </c>
      <c r="Q4593">
        <v>14</v>
      </c>
      <c r="R4593">
        <f>SUMIFS(Table2[number],Table2[Event],"Goal",Table2[H/U],"HOME",Table2[GameID],Table2[[#This Row],[GameID]],Table2[GameTime],"&lt;="&amp;Table2[[#This Row],[GameTime]])</f>
        <v>2</v>
      </c>
      <c r="S4593">
        <f>SUMIFS(Table2[number],Table2[Event],"Goal",Table2[H/U],"AWAY",Table2[GameID],Table2[[#This Row],[GameID]],Table2[GameTime],"&lt;="&amp;Table2[[#This Row],[GameTime]])</f>
        <v>0</v>
      </c>
      <c r="T4593" t="str">
        <f>IF(Table2[[#This Row],[Event]]="Goal",Table2[[#This Row],[Hscore]]&amp;"-"&amp;Table2[[#This Row],[Uscore]],"")</f>
        <v>2-0</v>
      </c>
      <c r="U4593">
        <v>752</v>
      </c>
      <c r="V4593" s="1">
        <f>Table2[[#This Row],[GameTime]]-(Table2[[#This Row],[period]]-1)*1200</f>
        <v>752</v>
      </c>
      <c r="W4593" s="1">
        <f>ROUNDDOWN(Table2[[#This Row],[Time]]/60,0)</f>
        <v>12</v>
      </c>
      <c r="X4593" s="1">
        <f>ROUNDDOWN((Table2[[#This Row],[Time]]/60-Table2[[#This Row],[Time2]])*60,0)</f>
        <v>32</v>
      </c>
      <c r="Y4593" s="1">
        <f>IF(Table2[[#This Row],[Time2]]&lt;10,0&amp;Table2[[#This Row],[Time2]],Table2[[#This Row],[Time2]])</f>
        <v>12</v>
      </c>
      <c r="Z4593" s="1">
        <f>IF(Table2[[#This Row],[Time3]]&lt;10,0&amp;Table2[[#This Row],[Time3]],Table2[[#This Row],[Time3]])</f>
        <v>32</v>
      </c>
      <c r="AA4593" s="2" t="str">
        <f>Table2[[#This Row],[Time4]]&amp;":"&amp;Table2[[#This Row],[Time5]]</f>
        <v>12:32</v>
      </c>
      <c r="AB4593" s="1" t="str" cm="1">
        <f t="array" ref="AB4593">IFERROR(IF(Table2[[#This Row],[code]]="","",_xlfn.IFS(AND(Table2[[#This Row],[code]]&lt;400,Table2[[#This Row],[code]]&lt;&gt;""),2,Table2[[#This Row],[code]]&gt;500,4)),"")</f>
        <v/>
      </c>
      <c r="AC4593" s="1" t="str">
        <f>IF(Table2[[#This Row],[Event]]="Penalty",Table2[[#This Row],[number]],IF(Table2[[#This Row],[Event]]="Time-Out",401,""))</f>
        <v/>
      </c>
      <c r="AD4593" s="1">
        <f>ROW(A4592)</f>
        <v>4592</v>
      </c>
      <c r="AE4593" s="1">
        <f>COUNTIFS(Table2[GameID],Table2[[#This Row],[GameID]],Table2[Column1],"&lt;="&amp;Table2[[#This Row],[Column1]])-1</f>
        <v>1</v>
      </c>
    </row>
    <row r="4594" spans="1:31" x14ac:dyDescent="0.45">
      <c r="A4594" t="s">
        <v>615</v>
      </c>
      <c r="B4594" t="str">
        <f>_xlfn.TEXTBEFORE(Table2[[#This Row],[Kamp]]," - ")</f>
        <v>Vanløse Floorball</v>
      </c>
      <c r="C4594" t="str">
        <f>_xlfn.TEXTAFTER(Table2[[#This Row],[Kamp]],"- ")</f>
        <v>BFC Vendsyssel</v>
      </c>
      <c r="D4594">
        <v>45395</v>
      </c>
      <c r="E4594">
        <v>83657</v>
      </c>
      <c r="F4594">
        <v>20232024</v>
      </c>
      <c r="G4594" t="s">
        <v>372</v>
      </c>
      <c r="H4594" t="s">
        <v>664</v>
      </c>
      <c r="I4594" t="s">
        <v>677</v>
      </c>
      <c r="J4594">
        <v>1</v>
      </c>
      <c r="K4594">
        <v>31145</v>
      </c>
      <c r="L4594">
        <v>1</v>
      </c>
      <c r="M4594" t="s">
        <v>630</v>
      </c>
      <c r="N4594" t="s">
        <v>335</v>
      </c>
      <c r="O4594" t="s">
        <v>634</v>
      </c>
      <c r="P4594">
        <v>10</v>
      </c>
      <c r="Q4594" t="s">
        <v>634</v>
      </c>
      <c r="R4594">
        <f>SUMIFS(Table2[number],Table2[Event],"Goal",Table2[H/U],"HOME",Table2[GameID],Table2[[#This Row],[GameID]],Table2[GameTime],"&lt;="&amp;Table2[[#This Row],[GameTime]])</f>
        <v>2</v>
      </c>
      <c r="S4594">
        <f>SUMIFS(Table2[number],Table2[Event],"Goal",Table2[H/U],"AWAY",Table2[GameID],Table2[[#This Row],[GameID]],Table2[GameTime],"&lt;="&amp;Table2[[#This Row],[GameTime]])</f>
        <v>1</v>
      </c>
      <c r="T4594" t="str">
        <f>IF(Table2[[#This Row],[Event]]="Goal",Table2[[#This Row],[Hscore]]&amp;"-"&amp;Table2[[#This Row],[Uscore]],"")</f>
        <v>2-1</v>
      </c>
      <c r="U4594">
        <v>1071</v>
      </c>
      <c r="V4594" s="1">
        <f>Table2[[#This Row],[GameTime]]-(Table2[[#This Row],[period]]-1)*1200</f>
        <v>1071</v>
      </c>
      <c r="W4594" s="1">
        <f>ROUNDDOWN(Table2[[#This Row],[Time]]/60,0)</f>
        <v>17</v>
      </c>
      <c r="X4594" s="1">
        <f>ROUNDDOWN((Table2[[#This Row],[Time]]/60-Table2[[#This Row],[Time2]])*60,0)</f>
        <v>51</v>
      </c>
      <c r="Y4594" s="1">
        <f>IF(Table2[[#This Row],[Time2]]&lt;10,0&amp;Table2[[#This Row],[Time2]],Table2[[#This Row],[Time2]])</f>
        <v>17</v>
      </c>
      <c r="Z4594" s="1">
        <f>IF(Table2[[#This Row],[Time3]]&lt;10,0&amp;Table2[[#This Row],[Time3]],Table2[[#This Row],[Time3]])</f>
        <v>51</v>
      </c>
      <c r="AA4594" s="2" t="str">
        <f>Table2[[#This Row],[Time4]]&amp;":"&amp;Table2[[#This Row],[Time5]]</f>
        <v>17:51</v>
      </c>
      <c r="AB4594" s="1" t="str" cm="1">
        <f t="array" ref="AB4594">IFERROR(IF(Table2[[#This Row],[code]]="","",_xlfn.IFS(AND(Table2[[#This Row],[code]]&lt;400,Table2[[#This Row],[code]]&lt;&gt;""),2,Table2[[#This Row],[code]]&gt;500,4)),"")</f>
        <v/>
      </c>
      <c r="AC4594" s="1" t="str">
        <f>IF(Table2[[#This Row],[Event]]="Penalty",Table2[[#This Row],[number]],IF(Table2[[#This Row],[Event]]="Time-Out",401,""))</f>
        <v/>
      </c>
      <c r="AD4594" s="1">
        <f>ROW(A4593)</f>
        <v>4593</v>
      </c>
      <c r="AE4594" s="1">
        <f>COUNTIFS(Table2[GameID],Table2[[#This Row],[GameID]],Table2[Column1],"&lt;="&amp;Table2[[#This Row],[Column1]])-1</f>
        <v>2</v>
      </c>
    </row>
    <row r="4595" spans="1:31" x14ac:dyDescent="0.45">
      <c r="A4595" t="s">
        <v>615</v>
      </c>
      <c r="B4595" t="str">
        <f>_xlfn.TEXTBEFORE(Table2[[#This Row],[Kamp]]," - ")</f>
        <v>Vanløse Floorball</v>
      </c>
      <c r="C4595" t="str">
        <f>_xlfn.TEXTAFTER(Table2[[#This Row],[Kamp]],"- ")</f>
        <v>BFC Vendsyssel</v>
      </c>
      <c r="D4595">
        <v>45395</v>
      </c>
      <c r="E4595">
        <v>83657</v>
      </c>
      <c r="F4595">
        <v>20232024</v>
      </c>
      <c r="G4595" t="s">
        <v>372</v>
      </c>
      <c r="H4595" t="s">
        <v>660</v>
      </c>
      <c r="I4595" t="s">
        <v>678</v>
      </c>
      <c r="J4595">
        <v>2</v>
      </c>
      <c r="K4595">
        <v>31142</v>
      </c>
      <c r="L4595">
        <v>1</v>
      </c>
      <c r="M4595" t="s">
        <v>630</v>
      </c>
      <c r="N4595" t="s">
        <v>284</v>
      </c>
      <c r="O4595" t="s">
        <v>495</v>
      </c>
      <c r="P4595">
        <v>14</v>
      </c>
      <c r="Q4595">
        <v>35</v>
      </c>
      <c r="R4595">
        <f>SUMIFS(Table2[number],Table2[Event],"Goal",Table2[H/U],"HOME",Table2[GameID],Table2[[#This Row],[GameID]],Table2[GameTime],"&lt;="&amp;Table2[[#This Row],[GameTime]])</f>
        <v>3</v>
      </c>
      <c r="S4595">
        <f>SUMIFS(Table2[number],Table2[Event],"Goal",Table2[H/U],"AWAY",Table2[GameID],Table2[[#This Row],[GameID]],Table2[GameTime],"&lt;="&amp;Table2[[#This Row],[GameTime]])</f>
        <v>1</v>
      </c>
      <c r="T4595" t="str">
        <f>IF(Table2[[#This Row],[Event]]="Goal",Table2[[#This Row],[Hscore]]&amp;"-"&amp;Table2[[#This Row],[Uscore]],"")</f>
        <v>3-1</v>
      </c>
      <c r="U4595">
        <v>1656</v>
      </c>
      <c r="V4595" s="1">
        <f>Table2[[#This Row],[GameTime]]-(Table2[[#This Row],[period]]-1)*1200</f>
        <v>456</v>
      </c>
      <c r="W4595" s="1">
        <f>ROUNDDOWN(Table2[[#This Row],[Time]]/60,0)</f>
        <v>7</v>
      </c>
      <c r="X4595" s="1">
        <f>ROUNDDOWN((Table2[[#This Row],[Time]]/60-Table2[[#This Row],[Time2]])*60,0)</f>
        <v>36</v>
      </c>
      <c r="Y4595" s="1" t="str">
        <f>IF(Table2[[#This Row],[Time2]]&lt;10,0&amp;Table2[[#This Row],[Time2]],Table2[[#This Row],[Time2]])</f>
        <v>07</v>
      </c>
      <c r="Z4595" s="1">
        <f>IF(Table2[[#This Row],[Time3]]&lt;10,0&amp;Table2[[#This Row],[Time3]],Table2[[#This Row],[Time3]])</f>
        <v>36</v>
      </c>
      <c r="AA4595" s="2" t="str">
        <f>Table2[[#This Row],[Time4]]&amp;":"&amp;Table2[[#This Row],[Time5]]</f>
        <v>07:36</v>
      </c>
      <c r="AB4595" s="1" t="str" cm="1">
        <f t="array" ref="AB4595">IFERROR(IF(Table2[[#This Row],[code]]="","",_xlfn.IFS(AND(Table2[[#This Row],[code]]&lt;400,Table2[[#This Row],[code]]&lt;&gt;""),2,Table2[[#This Row],[code]]&gt;500,4)),"")</f>
        <v/>
      </c>
      <c r="AC4595" s="1" t="str">
        <f>IF(Table2[[#This Row],[Event]]="Penalty",Table2[[#This Row],[number]],IF(Table2[[#This Row],[Event]]="Time-Out",401,""))</f>
        <v/>
      </c>
      <c r="AD4595" s="1">
        <f>ROW(A4594)</f>
        <v>4594</v>
      </c>
      <c r="AE4595" s="1">
        <f>COUNTIFS(Table2[GameID],Table2[[#This Row],[GameID]],Table2[Column1],"&lt;="&amp;Table2[[#This Row],[Column1]])-1</f>
        <v>3</v>
      </c>
    </row>
    <row r="4596" spans="1:31" x14ac:dyDescent="0.45">
      <c r="A4596" t="s">
        <v>615</v>
      </c>
      <c r="B4596" t="str">
        <f>_xlfn.TEXTBEFORE(Table2[[#This Row],[Kamp]]," - ")</f>
        <v>Vanløse Floorball</v>
      </c>
      <c r="C4596" t="str">
        <f>_xlfn.TEXTAFTER(Table2[[#This Row],[Kamp]],"- ")</f>
        <v>BFC Vendsyssel</v>
      </c>
      <c r="D4596">
        <v>45395</v>
      </c>
      <c r="E4596">
        <v>83657</v>
      </c>
      <c r="F4596">
        <v>20232024</v>
      </c>
      <c r="G4596" t="s">
        <v>372</v>
      </c>
      <c r="H4596" t="s">
        <v>660</v>
      </c>
      <c r="I4596" t="s">
        <v>678</v>
      </c>
      <c r="J4596">
        <v>2</v>
      </c>
      <c r="K4596">
        <v>31142</v>
      </c>
      <c r="L4596">
        <v>1</v>
      </c>
      <c r="M4596" t="s">
        <v>630</v>
      </c>
      <c r="N4596" t="s">
        <v>95</v>
      </c>
      <c r="O4596" t="s">
        <v>617</v>
      </c>
      <c r="P4596">
        <v>20</v>
      </c>
      <c r="Q4596">
        <v>31</v>
      </c>
      <c r="R4596">
        <f>SUMIFS(Table2[number],Table2[Event],"Goal",Table2[H/U],"HOME",Table2[GameID],Table2[[#This Row],[GameID]],Table2[GameTime],"&lt;="&amp;Table2[[#This Row],[GameTime]])</f>
        <v>4</v>
      </c>
      <c r="S4596">
        <f>SUMIFS(Table2[number],Table2[Event],"Goal",Table2[H/U],"AWAY",Table2[GameID],Table2[[#This Row],[GameID]],Table2[GameTime],"&lt;="&amp;Table2[[#This Row],[GameTime]])</f>
        <v>1</v>
      </c>
      <c r="T4596" t="str">
        <f>IF(Table2[[#This Row],[Event]]="Goal",Table2[[#This Row],[Hscore]]&amp;"-"&amp;Table2[[#This Row],[Uscore]],"")</f>
        <v>4-1</v>
      </c>
      <c r="U4596">
        <v>1716</v>
      </c>
      <c r="V4596" s="1">
        <f>Table2[[#This Row],[GameTime]]-(Table2[[#This Row],[period]]-1)*1200</f>
        <v>516</v>
      </c>
      <c r="W4596" s="1">
        <f>ROUNDDOWN(Table2[[#This Row],[Time]]/60,0)</f>
        <v>8</v>
      </c>
      <c r="X4596" s="1">
        <f>ROUNDDOWN((Table2[[#This Row],[Time]]/60-Table2[[#This Row],[Time2]])*60,0)</f>
        <v>36</v>
      </c>
      <c r="Y4596" s="1" t="str">
        <f>IF(Table2[[#This Row],[Time2]]&lt;10,0&amp;Table2[[#This Row],[Time2]],Table2[[#This Row],[Time2]])</f>
        <v>08</v>
      </c>
      <c r="Z4596" s="1">
        <f>IF(Table2[[#This Row],[Time3]]&lt;10,0&amp;Table2[[#This Row],[Time3]],Table2[[#This Row],[Time3]])</f>
        <v>36</v>
      </c>
      <c r="AA4596" s="2" t="str">
        <f>Table2[[#This Row],[Time4]]&amp;":"&amp;Table2[[#This Row],[Time5]]</f>
        <v>08:36</v>
      </c>
      <c r="AB4596" s="1" t="str" cm="1">
        <f t="array" ref="AB4596">IFERROR(IF(Table2[[#This Row],[code]]="","",_xlfn.IFS(AND(Table2[[#This Row],[code]]&lt;400,Table2[[#This Row],[code]]&lt;&gt;""),2,Table2[[#This Row],[code]]&gt;500,4)),"")</f>
        <v/>
      </c>
      <c r="AC4596" s="1" t="str">
        <f>IF(Table2[[#This Row],[Event]]="Penalty",Table2[[#This Row],[number]],IF(Table2[[#This Row],[Event]]="Time-Out",401,""))</f>
        <v/>
      </c>
      <c r="AD4596" s="1">
        <f>ROW(A4595)</f>
        <v>4595</v>
      </c>
      <c r="AE4596" s="1">
        <f>COUNTIFS(Table2[GameID],Table2[[#This Row],[GameID]],Table2[Column1],"&lt;="&amp;Table2[[#This Row],[Column1]])-1</f>
        <v>4</v>
      </c>
    </row>
    <row r="4597" spans="1:31" x14ac:dyDescent="0.45">
      <c r="A4597" t="s">
        <v>615</v>
      </c>
      <c r="B4597" t="str">
        <f>_xlfn.TEXTBEFORE(Table2[[#This Row],[Kamp]]," - ")</f>
        <v>Vanløse Floorball</v>
      </c>
      <c r="C4597" t="str">
        <f>_xlfn.TEXTAFTER(Table2[[#This Row],[Kamp]],"- ")</f>
        <v>BFC Vendsyssel</v>
      </c>
      <c r="D4597">
        <v>45395</v>
      </c>
      <c r="E4597">
        <v>83657</v>
      </c>
      <c r="F4597">
        <v>20232024</v>
      </c>
      <c r="G4597" t="s">
        <v>372</v>
      </c>
      <c r="H4597" t="s">
        <v>664</v>
      </c>
      <c r="I4597" t="s">
        <v>677</v>
      </c>
      <c r="J4597">
        <v>2</v>
      </c>
      <c r="K4597">
        <v>31145</v>
      </c>
      <c r="L4597">
        <v>1</v>
      </c>
      <c r="M4597" t="s">
        <v>630</v>
      </c>
      <c r="N4597" t="s">
        <v>207</v>
      </c>
      <c r="O4597" t="s">
        <v>287</v>
      </c>
      <c r="P4597">
        <v>81</v>
      </c>
      <c r="Q4597">
        <v>55</v>
      </c>
      <c r="R4597">
        <f>SUMIFS(Table2[number],Table2[Event],"Goal",Table2[H/U],"HOME",Table2[GameID],Table2[[#This Row],[GameID]],Table2[GameTime],"&lt;="&amp;Table2[[#This Row],[GameTime]])</f>
        <v>4</v>
      </c>
      <c r="S4597">
        <f>SUMIFS(Table2[number],Table2[Event],"Goal",Table2[H/U],"AWAY",Table2[GameID],Table2[[#This Row],[GameID]],Table2[GameTime],"&lt;="&amp;Table2[[#This Row],[GameTime]])</f>
        <v>2</v>
      </c>
      <c r="T4597" t="str">
        <f>IF(Table2[[#This Row],[Event]]="Goal",Table2[[#This Row],[Hscore]]&amp;"-"&amp;Table2[[#This Row],[Uscore]],"")</f>
        <v>4-2</v>
      </c>
      <c r="U4597">
        <v>1915</v>
      </c>
      <c r="V4597" s="1">
        <f>Table2[[#This Row],[GameTime]]-(Table2[[#This Row],[period]]-1)*1200</f>
        <v>715</v>
      </c>
      <c r="W4597" s="1">
        <f>ROUNDDOWN(Table2[[#This Row],[Time]]/60,0)</f>
        <v>11</v>
      </c>
      <c r="X4597" s="1">
        <f>ROUNDDOWN((Table2[[#This Row],[Time]]/60-Table2[[#This Row],[Time2]])*60,0)</f>
        <v>55</v>
      </c>
      <c r="Y4597" s="1">
        <f>IF(Table2[[#This Row],[Time2]]&lt;10,0&amp;Table2[[#This Row],[Time2]],Table2[[#This Row],[Time2]])</f>
        <v>11</v>
      </c>
      <c r="Z4597" s="1">
        <f>IF(Table2[[#This Row],[Time3]]&lt;10,0&amp;Table2[[#This Row],[Time3]],Table2[[#This Row],[Time3]])</f>
        <v>55</v>
      </c>
      <c r="AA4597" s="2" t="str">
        <f>Table2[[#This Row],[Time4]]&amp;":"&amp;Table2[[#This Row],[Time5]]</f>
        <v>11:55</v>
      </c>
      <c r="AB4597" s="1" t="str" cm="1">
        <f t="array" ref="AB4597">IFERROR(IF(Table2[[#This Row],[code]]="","",_xlfn.IFS(AND(Table2[[#This Row],[code]]&lt;400,Table2[[#This Row],[code]]&lt;&gt;""),2,Table2[[#This Row],[code]]&gt;500,4)),"")</f>
        <v/>
      </c>
      <c r="AC4597" s="1" t="str">
        <f>IF(Table2[[#This Row],[Event]]="Penalty",Table2[[#This Row],[number]],IF(Table2[[#This Row],[Event]]="Time-Out",401,""))</f>
        <v/>
      </c>
      <c r="AD4597" s="1">
        <f>ROW(A4596)</f>
        <v>4596</v>
      </c>
      <c r="AE4597" s="1">
        <f>COUNTIFS(Table2[GameID],Table2[[#This Row],[GameID]],Table2[Column1],"&lt;="&amp;Table2[[#This Row],[Column1]])-1</f>
        <v>5</v>
      </c>
    </row>
    <row r="4598" spans="1:31" x14ac:dyDescent="0.45">
      <c r="A4598" t="s">
        <v>615</v>
      </c>
      <c r="B4598" t="str">
        <f>_xlfn.TEXTBEFORE(Table2[[#This Row],[Kamp]]," - ")</f>
        <v>Vanløse Floorball</v>
      </c>
      <c r="C4598" t="str">
        <f>_xlfn.TEXTAFTER(Table2[[#This Row],[Kamp]],"- ")</f>
        <v>BFC Vendsyssel</v>
      </c>
      <c r="D4598">
        <v>45395</v>
      </c>
      <c r="E4598">
        <v>83657</v>
      </c>
      <c r="F4598">
        <v>20232024</v>
      </c>
      <c r="G4598" t="s">
        <v>372</v>
      </c>
      <c r="H4598" t="s">
        <v>660</v>
      </c>
      <c r="I4598" t="s">
        <v>678</v>
      </c>
      <c r="J4598">
        <v>2</v>
      </c>
      <c r="K4598">
        <v>31142</v>
      </c>
      <c r="L4598">
        <v>1</v>
      </c>
      <c r="M4598" t="s">
        <v>630</v>
      </c>
      <c r="N4598" t="s">
        <v>494</v>
      </c>
      <c r="O4598" t="s">
        <v>37</v>
      </c>
      <c r="P4598">
        <v>23</v>
      </c>
      <c r="Q4598">
        <v>90</v>
      </c>
      <c r="R4598">
        <f>SUMIFS(Table2[number],Table2[Event],"Goal",Table2[H/U],"HOME",Table2[GameID],Table2[[#This Row],[GameID]],Table2[GameTime],"&lt;="&amp;Table2[[#This Row],[GameTime]])</f>
        <v>5</v>
      </c>
      <c r="S4598">
        <f>SUMIFS(Table2[number],Table2[Event],"Goal",Table2[H/U],"AWAY",Table2[GameID],Table2[[#This Row],[GameID]],Table2[GameTime],"&lt;="&amp;Table2[[#This Row],[GameTime]])</f>
        <v>2</v>
      </c>
      <c r="T4598" t="str">
        <f>IF(Table2[[#This Row],[Event]]="Goal",Table2[[#This Row],[Hscore]]&amp;"-"&amp;Table2[[#This Row],[Uscore]],"")</f>
        <v>5-2</v>
      </c>
      <c r="U4598">
        <v>2049</v>
      </c>
      <c r="V4598" s="1">
        <f>Table2[[#This Row],[GameTime]]-(Table2[[#This Row],[period]]-1)*1200</f>
        <v>849</v>
      </c>
      <c r="W4598" s="1">
        <f>ROUNDDOWN(Table2[[#This Row],[Time]]/60,0)</f>
        <v>14</v>
      </c>
      <c r="X4598" s="1">
        <f>ROUNDDOWN((Table2[[#This Row],[Time]]/60-Table2[[#This Row],[Time2]])*60,0)</f>
        <v>9</v>
      </c>
      <c r="Y4598" s="1">
        <f>IF(Table2[[#This Row],[Time2]]&lt;10,0&amp;Table2[[#This Row],[Time2]],Table2[[#This Row],[Time2]])</f>
        <v>14</v>
      </c>
      <c r="Z4598" s="1" t="str">
        <f>IF(Table2[[#This Row],[Time3]]&lt;10,0&amp;Table2[[#This Row],[Time3]],Table2[[#This Row],[Time3]])</f>
        <v>09</v>
      </c>
      <c r="AA4598" s="2" t="str">
        <f>Table2[[#This Row],[Time4]]&amp;":"&amp;Table2[[#This Row],[Time5]]</f>
        <v>14:09</v>
      </c>
      <c r="AB4598" s="1" t="str" cm="1">
        <f t="array" ref="AB4598">IFERROR(IF(Table2[[#This Row],[code]]="","",_xlfn.IFS(AND(Table2[[#This Row],[code]]&lt;400,Table2[[#This Row],[code]]&lt;&gt;""),2,Table2[[#This Row],[code]]&gt;500,4)),"")</f>
        <v/>
      </c>
      <c r="AC4598" s="1" t="str">
        <f>IF(Table2[[#This Row],[Event]]="Penalty",Table2[[#This Row],[number]],IF(Table2[[#This Row],[Event]]="Time-Out",401,""))</f>
        <v/>
      </c>
      <c r="AD4598" s="1">
        <f>ROW(A4597)</f>
        <v>4597</v>
      </c>
      <c r="AE4598" s="1">
        <f>COUNTIFS(Table2[GameID],Table2[[#This Row],[GameID]],Table2[Column1],"&lt;="&amp;Table2[[#This Row],[Column1]])-1</f>
        <v>6</v>
      </c>
    </row>
    <row r="4599" spans="1:31" x14ac:dyDescent="0.45">
      <c r="A4599" t="s">
        <v>615</v>
      </c>
      <c r="B4599" t="str">
        <f>_xlfn.TEXTBEFORE(Table2[[#This Row],[Kamp]]," - ")</f>
        <v>Vanløse Floorball</v>
      </c>
      <c r="C4599" t="str">
        <f>_xlfn.TEXTAFTER(Table2[[#This Row],[Kamp]],"- ")</f>
        <v>BFC Vendsyssel</v>
      </c>
      <c r="D4599">
        <v>45395</v>
      </c>
      <c r="E4599">
        <v>83657</v>
      </c>
      <c r="F4599">
        <v>20232024</v>
      </c>
      <c r="G4599" t="s">
        <v>372</v>
      </c>
      <c r="H4599" t="s">
        <v>660</v>
      </c>
      <c r="I4599" t="s">
        <v>678</v>
      </c>
      <c r="J4599">
        <v>2</v>
      </c>
      <c r="K4599">
        <v>31142</v>
      </c>
      <c r="L4599">
        <v>212</v>
      </c>
      <c r="M4599" t="s">
        <v>631</v>
      </c>
      <c r="N4599" t="s">
        <v>283</v>
      </c>
      <c r="O4599" t="s">
        <v>634</v>
      </c>
      <c r="P4599">
        <v>2</v>
      </c>
      <c r="Q4599" t="s">
        <v>634</v>
      </c>
      <c r="R4599">
        <f>SUMIFS(Table2[number],Table2[Event],"Goal",Table2[H/U],"HOME",Table2[GameID],Table2[[#This Row],[GameID]],Table2[GameTime],"&lt;="&amp;Table2[[#This Row],[GameTime]])</f>
        <v>5</v>
      </c>
      <c r="S4599">
        <f>SUMIFS(Table2[number],Table2[Event],"Goal",Table2[H/U],"AWAY",Table2[GameID],Table2[[#This Row],[GameID]],Table2[GameTime],"&lt;="&amp;Table2[[#This Row],[GameTime]])</f>
        <v>2</v>
      </c>
      <c r="T4599" t="str">
        <f>IF(Table2[[#This Row],[Event]]="Goal",Table2[[#This Row],[Hscore]]&amp;"-"&amp;Table2[[#This Row],[Uscore]],"")</f>
        <v/>
      </c>
      <c r="U4599">
        <v>2256</v>
      </c>
      <c r="V4599" s="1">
        <f>Table2[[#This Row],[GameTime]]-(Table2[[#This Row],[period]]-1)*1200</f>
        <v>1056</v>
      </c>
      <c r="W4599" s="1">
        <f>ROUNDDOWN(Table2[[#This Row],[Time]]/60,0)</f>
        <v>17</v>
      </c>
      <c r="X4599" s="1">
        <f>ROUNDDOWN((Table2[[#This Row],[Time]]/60-Table2[[#This Row],[Time2]])*60,0)</f>
        <v>36</v>
      </c>
      <c r="Y4599" s="1">
        <f>IF(Table2[[#This Row],[Time2]]&lt;10,0&amp;Table2[[#This Row],[Time2]],Table2[[#This Row],[Time2]])</f>
        <v>17</v>
      </c>
      <c r="Z4599" s="1">
        <f>IF(Table2[[#This Row],[Time3]]&lt;10,0&amp;Table2[[#This Row],[Time3]],Table2[[#This Row],[Time3]])</f>
        <v>36</v>
      </c>
      <c r="AA4599" s="2" t="str">
        <f>Table2[[#This Row],[Time4]]&amp;":"&amp;Table2[[#This Row],[Time5]]</f>
        <v>17:36</v>
      </c>
      <c r="AB4599" s="1" cm="1">
        <f t="array" ref="AB4599">IFERROR(IF(Table2[[#This Row],[code]]="","",_xlfn.IFS(AND(Table2[[#This Row],[code]]&lt;400,Table2[[#This Row],[code]]&lt;&gt;""),2,Table2[[#This Row],[code]]&gt;500,4)),"")</f>
        <v>2</v>
      </c>
      <c r="AC4599" s="1">
        <f>IF(Table2[[#This Row],[Event]]="Penalty",Table2[[#This Row],[number]],IF(Table2[[#This Row],[Event]]="Time-Out",401,""))</f>
        <v>212</v>
      </c>
      <c r="AD4599" s="1">
        <f>ROW(A4598)</f>
        <v>4598</v>
      </c>
      <c r="AE4599" s="1">
        <f>COUNTIFS(Table2[GameID],Table2[[#This Row],[GameID]],Table2[Column1],"&lt;="&amp;Table2[[#This Row],[Column1]])-1</f>
        <v>7</v>
      </c>
    </row>
    <row r="4600" spans="1:31" x14ac:dyDescent="0.45">
      <c r="A4600" t="s">
        <v>615</v>
      </c>
      <c r="B4600" t="str">
        <f>_xlfn.TEXTBEFORE(Table2[[#This Row],[Kamp]]," - ")</f>
        <v>Vanløse Floorball</v>
      </c>
      <c r="C4600" t="str">
        <f>_xlfn.TEXTAFTER(Table2[[#This Row],[Kamp]],"- ")</f>
        <v>BFC Vendsyssel</v>
      </c>
      <c r="D4600">
        <v>45395</v>
      </c>
      <c r="E4600">
        <v>83657</v>
      </c>
      <c r="F4600">
        <v>20232024</v>
      </c>
      <c r="G4600" t="s">
        <v>372</v>
      </c>
      <c r="H4600" t="s">
        <v>664</v>
      </c>
      <c r="I4600" t="s">
        <v>677</v>
      </c>
      <c r="J4600">
        <v>2</v>
      </c>
      <c r="K4600">
        <v>31145</v>
      </c>
      <c r="L4600">
        <v>1</v>
      </c>
      <c r="M4600" t="s">
        <v>630</v>
      </c>
      <c r="N4600" t="s">
        <v>207</v>
      </c>
      <c r="O4600" t="s">
        <v>482</v>
      </c>
      <c r="P4600">
        <v>81</v>
      </c>
      <c r="Q4600">
        <v>14</v>
      </c>
      <c r="R4600">
        <f>SUMIFS(Table2[number],Table2[Event],"Goal",Table2[H/U],"HOME",Table2[GameID],Table2[[#This Row],[GameID]],Table2[GameTime],"&lt;="&amp;Table2[[#This Row],[GameTime]])</f>
        <v>5</v>
      </c>
      <c r="S4600">
        <f>SUMIFS(Table2[number],Table2[Event],"Goal",Table2[H/U],"AWAY",Table2[GameID],Table2[[#This Row],[GameID]],Table2[GameTime],"&lt;="&amp;Table2[[#This Row],[GameTime]])</f>
        <v>3</v>
      </c>
      <c r="T4600" t="str">
        <f>IF(Table2[[#This Row],[Event]]="Goal",Table2[[#This Row],[Hscore]]&amp;"-"&amp;Table2[[#This Row],[Uscore]],"")</f>
        <v>5-3</v>
      </c>
      <c r="U4600">
        <v>2354</v>
      </c>
      <c r="V4600" s="1">
        <f>Table2[[#This Row],[GameTime]]-(Table2[[#This Row],[period]]-1)*1200</f>
        <v>1154</v>
      </c>
      <c r="W4600" s="1">
        <f>ROUNDDOWN(Table2[[#This Row],[Time]]/60,0)</f>
        <v>19</v>
      </c>
      <c r="X4600" s="1">
        <f>ROUNDDOWN((Table2[[#This Row],[Time]]/60-Table2[[#This Row],[Time2]])*60,0)</f>
        <v>14</v>
      </c>
      <c r="Y4600" s="1">
        <f>IF(Table2[[#This Row],[Time2]]&lt;10,0&amp;Table2[[#This Row],[Time2]],Table2[[#This Row],[Time2]])</f>
        <v>19</v>
      </c>
      <c r="Z4600" s="1">
        <f>IF(Table2[[#This Row],[Time3]]&lt;10,0&amp;Table2[[#This Row],[Time3]],Table2[[#This Row],[Time3]])</f>
        <v>14</v>
      </c>
      <c r="AA4600" s="2" t="str">
        <f>Table2[[#This Row],[Time4]]&amp;":"&amp;Table2[[#This Row],[Time5]]</f>
        <v>19:14</v>
      </c>
      <c r="AB4600" s="1" t="str" cm="1">
        <f t="array" ref="AB4600">IFERROR(IF(Table2[[#This Row],[code]]="","",_xlfn.IFS(AND(Table2[[#This Row],[code]]&lt;400,Table2[[#This Row],[code]]&lt;&gt;""),2,Table2[[#This Row],[code]]&gt;500,4)),"")</f>
        <v/>
      </c>
      <c r="AC4600" s="1" t="str">
        <f>IF(Table2[[#This Row],[Event]]="Penalty",Table2[[#This Row],[number]],IF(Table2[[#This Row],[Event]]="Time-Out",401,""))</f>
        <v/>
      </c>
      <c r="AD4600" s="1">
        <f>ROW(A4599)</f>
        <v>4599</v>
      </c>
      <c r="AE4600" s="1">
        <f>COUNTIFS(Table2[GameID],Table2[[#This Row],[GameID]],Table2[Column1],"&lt;="&amp;Table2[[#This Row],[Column1]])-1</f>
        <v>8</v>
      </c>
    </row>
    <row r="4601" spans="1:31" x14ac:dyDescent="0.45">
      <c r="A4601" t="s">
        <v>615</v>
      </c>
      <c r="B4601" t="str">
        <f>_xlfn.TEXTBEFORE(Table2[[#This Row],[Kamp]]," - ")</f>
        <v>Vanløse Floorball</v>
      </c>
      <c r="C4601" t="str">
        <f>_xlfn.TEXTAFTER(Table2[[#This Row],[Kamp]],"- ")</f>
        <v>BFC Vendsyssel</v>
      </c>
      <c r="D4601">
        <v>45395</v>
      </c>
      <c r="E4601">
        <v>83657</v>
      </c>
      <c r="F4601">
        <v>20232024</v>
      </c>
      <c r="G4601" t="s">
        <v>372</v>
      </c>
      <c r="H4601" t="s">
        <v>660</v>
      </c>
      <c r="I4601" t="s">
        <v>678</v>
      </c>
      <c r="J4601">
        <v>3</v>
      </c>
      <c r="K4601">
        <v>31142</v>
      </c>
      <c r="L4601">
        <v>1</v>
      </c>
      <c r="M4601" t="s">
        <v>630</v>
      </c>
      <c r="N4601" t="s">
        <v>283</v>
      </c>
      <c r="O4601" t="s">
        <v>37</v>
      </c>
      <c r="P4601">
        <v>2</v>
      </c>
      <c r="Q4601">
        <v>90</v>
      </c>
      <c r="R4601">
        <f>SUMIFS(Table2[number],Table2[Event],"Goal",Table2[H/U],"HOME",Table2[GameID],Table2[[#This Row],[GameID]],Table2[GameTime],"&lt;="&amp;Table2[[#This Row],[GameTime]])</f>
        <v>6</v>
      </c>
      <c r="S4601">
        <f>SUMIFS(Table2[number],Table2[Event],"Goal",Table2[H/U],"AWAY",Table2[GameID],Table2[[#This Row],[GameID]],Table2[GameTime],"&lt;="&amp;Table2[[#This Row],[GameTime]])</f>
        <v>3</v>
      </c>
      <c r="T4601" t="str">
        <f>IF(Table2[[#This Row],[Event]]="Goal",Table2[[#This Row],[Hscore]]&amp;"-"&amp;Table2[[#This Row],[Uscore]],"")</f>
        <v>6-3</v>
      </c>
      <c r="U4601">
        <v>2470</v>
      </c>
      <c r="V4601" s="1">
        <f>Table2[[#This Row],[GameTime]]-(Table2[[#This Row],[period]]-1)*1200</f>
        <v>70</v>
      </c>
      <c r="W4601" s="1">
        <f>ROUNDDOWN(Table2[[#This Row],[Time]]/60,0)</f>
        <v>1</v>
      </c>
      <c r="X4601" s="1">
        <f>ROUNDDOWN((Table2[[#This Row],[Time]]/60-Table2[[#This Row],[Time2]])*60,0)</f>
        <v>10</v>
      </c>
      <c r="Y4601" s="1" t="str">
        <f>IF(Table2[[#This Row],[Time2]]&lt;10,0&amp;Table2[[#This Row],[Time2]],Table2[[#This Row],[Time2]])</f>
        <v>01</v>
      </c>
      <c r="Z4601" s="1">
        <f>IF(Table2[[#This Row],[Time3]]&lt;10,0&amp;Table2[[#This Row],[Time3]],Table2[[#This Row],[Time3]])</f>
        <v>10</v>
      </c>
      <c r="AA4601" s="2" t="str">
        <f>Table2[[#This Row],[Time4]]&amp;":"&amp;Table2[[#This Row],[Time5]]</f>
        <v>01:10</v>
      </c>
      <c r="AB4601" s="1" t="str" cm="1">
        <f t="array" ref="AB4601">IFERROR(IF(Table2[[#This Row],[code]]="","",_xlfn.IFS(AND(Table2[[#This Row],[code]]&lt;400,Table2[[#This Row],[code]]&lt;&gt;""),2,Table2[[#This Row],[code]]&gt;500,4)),"")</f>
        <v/>
      </c>
      <c r="AC4601" s="1" t="str">
        <f>IF(Table2[[#This Row],[Event]]="Penalty",Table2[[#This Row],[number]],IF(Table2[[#This Row],[Event]]="Time-Out",401,""))</f>
        <v/>
      </c>
      <c r="AD4601" s="1">
        <f>ROW(A4600)</f>
        <v>4600</v>
      </c>
      <c r="AE4601" s="1">
        <f>COUNTIFS(Table2[GameID],Table2[[#This Row],[GameID]],Table2[Column1],"&lt;="&amp;Table2[[#This Row],[Column1]])-1</f>
        <v>9</v>
      </c>
    </row>
    <row r="4602" spans="1:31" x14ac:dyDescent="0.45">
      <c r="A4602" t="s">
        <v>615</v>
      </c>
      <c r="B4602" t="str">
        <f>_xlfn.TEXTBEFORE(Table2[[#This Row],[Kamp]]," - ")</f>
        <v>Vanløse Floorball</v>
      </c>
      <c r="C4602" t="str">
        <f>_xlfn.TEXTAFTER(Table2[[#This Row],[Kamp]],"- ")</f>
        <v>BFC Vendsyssel</v>
      </c>
      <c r="D4602">
        <v>45395</v>
      </c>
      <c r="E4602">
        <v>83657</v>
      </c>
      <c r="F4602">
        <v>20232024</v>
      </c>
      <c r="G4602" t="s">
        <v>372</v>
      </c>
      <c r="H4602" t="s">
        <v>660</v>
      </c>
      <c r="I4602" t="s">
        <v>678</v>
      </c>
      <c r="J4602">
        <v>3</v>
      </c>
      <c r="K4602">
        <v>31142</v>
      </c>
      <c r="L4602">
        <v>202</v>
      </c>
      <c r="M4602" t="s">
        <v>631</v>
      </c>
      <c r="N4602" t="s">
        <v>283</v>
      </c>
      <c r="O4602" t="s">
        <v>634</v>
      </c>
      <c r="P4602">
        <v>2</v>
      </c>
      <c r="Q4602" t="s">
        <v>634</v>
      </c>
      <c r="R4602">
        <f>SUMIFS(Table2[number],Table2[Event],"Goal",Table2[H/U],"HOME",Table2[GameID],Table2[[#This Row],[GameID]],Table2[GameTime],"&lt;="&amp;Table2[[#This Row],[GameTime]])</f>
        <v>6</v>
      </c>
      <c r="S4602">
        <f>SUMIFS(Table2[number],Table2[Event],"Goal",Table2[H/U],"AWAY",Table2[GameID],Table2[[#This Row],[GameID]],Table2[GameTime],"&lt;="&amp;Table2[[#This Row],[GameTime]])</f>
        <v>3</v>
      </c>
      <c r="T4602" t="str">
        <f>IF(Table2[[#This Row],[Event]]="Goal",Table2[[#This Row],[Hscore]]&amp;"-"&amp;Table2[[#This Row],[Uscore]],"")</f>
        <v/>
      </c>
      <c r="U4602">
        <v>2726</v>
      </c>
      <c r="V4602" s="1">
        <f>Table2[[#This Row],[GameTime]]-(Table2[[#This Row],[period]]-1)*1200</f>
        <v>326</v>
      </c>
      <c r="W4602" s="1">
        <f>ROUNDDOWN(Table2[[#This Row],[Time]]/60,0)</f>
        <v>5</v>
      </c>
      <c r="X4602" s="1">
        <f>ROUNDDOWN((Table2[[#This Row],[Time]]/60-Table2[[#This Row],[Time2]])*60,0)</f>
        <v>26</v>
      </c>
      <c r="Y4602" s="1" t="str">
        <f>IF(Table2[[#This Row],[Time2]]&lt;10,0&amp;Table2[[#This Row],[Time2]],Table2[[#This Row],[Time2]])</f>
        <v>05</v>
      </c>
      <c r="Z4602" s="1">
        <f>IF(Table2[[#This Row],[Time3]]&lt;10,0&amp;Table2[[#This Row],[Time3]],Table2[[#This Row],[Time3]])</f>
        <v>26</v>
      </c>
      <c r="AA4602" s="2" t="str">
        <f>Table2[[#This Row],[Time4]]&amp;":"&amp;Table2[[#This Row],[Time5]]</f>
        <v>05:26</v>
      </c>
      <c r="AB4602" s="1" cm="1">
        <f t="array" ref="AB4602">IFERROR(IF(Table2[[#This Row],[code]]="","",_xlfn.IFS(AND(Table2[[#This Row],[code]]&lt;400,Table2[[#This Row],[code]]&lt;&gt;""),2,Table2[[#This Row],[code]]&gt;500,4)),"")</f>
        <v>2</v>
      </c>
      <c r="AC4602" s="1">
        <f>IF(Table2[[#This Row],[Event]]="Penalty",Table2[[#This Row],[number]],IF(Table2[[#This Row],[Event]]="Time-Out",401,""))</f>
        <v>202</v>
      </c>
      <c r="AD4602" s="1">
        <f>ROW(A4601)</f>
        <v>4601</v>
      </c>
      <c r="AE4602" s="1">
        <f>COUNTIFS(Table2[GameID],Table2[[#This Row],[GameID]],Table2[Column1],"&lt;="&amp;Table2[[#This Row],[Column1]])-1</f>
        <v>10</v>
      </c>
    </row>
    <row r="4603" spans="1:31" x14ac:dyDescent="0.45">
      <c r="A4603" t="s">
        <v>615</v>
      </c>
      <c r="B4603" t="str">
        <f>_xlfn.TEXTBEFORE(Table2[[#This Row],[Kamp]]," - ")</f>
        <v>Vanløse Floorball</v>
      </c>
      <c r="C4603" t="str">
        <f>_xlfn.TEXTAFTER(Table2[[#This Row],[Kamp]],"- ")</f>
        <v>BFC Vendsyssel</v>
      </c>
      <c r="D4603">
        <v>45395</v>
      </c>
      <c r="E4603">
        <v>83657</v>
      </c>
      <c r="F4603">
        <v>20232024</v>
      </c>
      <c r="G4603" t="s">
        <v>372</v>
      </c>
      <c r="H4603" t="s">
        <v>664</v>
      </c>
      <c r="I4603" t="s">
        <v>677</v>
      </c>
      <c r="J4603">
        <v>3</v>
      </c>
      <c r="K4603">
        <v>31145</v>
      </c>
      <c r="L4603">
        <v>202</v>
      </c>
      <c r="M4603" t="s">
        <v>631</v>
      </c>
      <c r="N4603" t="s">
        <v>207</v>
      </c>
      <c r="O4603" t="s">
        <v>634</v>
      </c>
      <c r="P4603">
        <v>81</v>
      </c>
      <c r="Q4603" t="s">
        <v>634</v>
      </c>
      <c r="R4603">
        <f>SUMIFS(Table2[number],Table2[Event],"Goal",Table2[H/U],"HOME",Table2[GameID],Table2[[#This Row],[GameID]],Table2[GameTime],"&lt;="&amp;Table2[[#This Row],[GameTime]])</f>
        <v>6</v>
      </c>
      <c r="S4603">
        <f>SUMIFS(Table2[number],Table2[Event],"Goal",Table2[H/U],"AWAY",Table2[GameID],Table2[[#This Row],[GameID]],Table2[GameTime],"&lt;="&amp;Table2[[#This Row],[GameTime]])</f>
        <v>3</v>
      </c>
      <c r="T4603" t="str">
        <f>IF(Table2[[#This Row],[Event]]="Goal",Table2[[#This Row],[Hscore]]&amp;"-"&amp;Table2[[#This Row],[Uscore]],"")</f>
        <v/>
      </c>
      <c r="U4603">
        <v>2750</v>
      </c>
      <c r="V4603" s="1">
        <f>Table2[[#This Row],[GameTime]]-(Table2[[#This Row],[period]]-1)*1200</f>
        <v>350</v>
      </c>
      <c r="W4603" s="1">
        <f>ROUNDDOWN(Table2[[#This Row],[Time]]/60,0)</f>
        <v>5</v>
      </c>
      <c r="X4603" s="1">
        <f>ROUNDDOWN((Table2[[#This Row],[Time]]/60-Table2[[#This Row],[Time2]])*60,0)</f>
        <v>50</v>
      </c>
      <c r="Y4603" s="1" t="str">
        <f>IF(Table2[[#This Row],[Time2]]&lt;10,0&amp;Table2[[#This Row],[Time2]],Table2[[#This Row],[Time2]])</f>
        <v>05</v>
      </c>
      <c r="Z4603" s="1">
        <f>IF(Table2[[#This Row],[Time3]]&lt;10,0&amp;Table2[[#This Row],[Time3]],Table2[[#This Row],[Time3]])</f>
        <v>50</v>
      </c>
      <c r="AA4603" s="2" t="str">
        <f>Table2[[#This Row],[Time4]]&amp;":"&amp;Table2[[#This Row],[Time5]]</f>
        <v>05:50</v>
      </c>
      <c r="AB4603" s="1" cm="1">
        <f t="array" ref="AB4603">IFERROR(IF(Table2[[#This Row],[code]]="","",_xlfn.IFS(AND(Table2[[#This Row],[code]]&lt;400,Table2[[#This Row],[code]]&lt;&gt;""),2,Table2[[#This Row],[code]]&gt;500,4)),"")</f>
        <v>2</v>
      </c>
      <c r="AC4603" s="1">
        <f>IF(Table2[[#This Row],[Event]]="Penalty",Table2[[#This Row],[number]],IF(Table2[[#This Row],[Event]]="Time-Out",401,""))</f>
        <v>202</v>
      </c>
      <c r="AD4603" s="1">
        <f>ROW(A4602)</f>
        <v>4602</v>
      </c>
      <c r="AE4603" s="1">
        <f>COUNTIFS(Table2[GameID],Table2[[#This Row],[GameID]],Table2[Column1],"&lt;="&amp;Table2[[#This Row],[Column1]])-1</f>
        <v>11</v>
      </c>
    </row>
    <row r="4604" spans="1:31" x14ac:dyDescent="0.45">
      <c r="A4604" t="s">
        <v>615</v>
      </c>
      <c r="B4604" t="str">
        <f>_xlfn.TEXTBEFORE(Table2[[#This Row],[Kamp]]," - ")</f>
        <v>Vanløse Floorball</v>
      </c>
      <c r="C4604" t="str">
        <f>_xlfn.TEXTAFTER(Table2[[#This Row],[Kamp]],"- ")</f>
        <v>BFC Vendsyssel</v>
      </c>
      <c r="D4604">
        <v>45395</v>
      </c>
      <c r="E4604">
        <v>83657</v>
      </c>
      <c r="F4604">
        <v>20232024</v>
      </c>
      <c r="G4604" t="s">
        <v>372</v>
      </c>
      <c r="H4604" t="s">
        <v>664</v>
      </c>
      <c r="I4604" t="s">
        <v>677</v>
      </c>
      <c r="J4604">
        <v>3</v>
      </c>
      <c r="K4604">
        <v>31145</v>
      </c>
      <c r="L4604">
        <v>1</v>
      </c>
      <c r="M4604" t="s">
        <v>630</v>
      </c>
      <c r="N4604" t="s">
        <v>206</v>
      </c>
      <c r="O4604" t="s">
        <v>634</v>
      </c>
      <c r="P4604">
        <v>65</v>
      </c>
      <c r="Q4604" t="s">
        <v>634</v>
      </c>
      <c r="R4604">
        <f>SUMIFS(Table2[number],Table2[Event],"Goal",Table2[H/U],"HOME",Table2[GameID],Table2[[#This Row],[GameID]],Table2[GameTime],"&lt;="&amp;Table2[[#This Row],[GameTime]])</f>
        <v>6</v>
      </c>
      <c r="S4604">
        <f>SUMIFS(Table2[number],Table2[Event],"Goal",Table2[H/U],"AWAY",Table2[GameID],Table2[[#This Row],[GameID]],Table2[GameTime],"&lt;="&amp;Table2[[#This Row],[GameTime]])</f>
        <v>4</v>
      </c>
      <c r="T4604" t="str">
        <f>IF(Table2[[#This Row],[Event]]="Goal",Table2[[#This Row],[Hscore]]&amp;"-"&amp;Table2[[#This Row],[Uscore]],"")</f>
        <v>6-4</v>
      </c>
      <c r="U4604">
        <v>2869</v>
      </c>
      <c r="V4604" s="1">
        <f>Table2[[#This Row],[GameTime]]-(Table2[[#This Row],[period]]-1)*1200</f>
        <v>469</v>
      </c>
      <c r="W4604" s="1">
        <f>ROUNDDOWN(Table2[[#This Row],[Time]]/60,0)</f>
        <v>7</v>
      </c>
      <c r="X4604" s="1">
        <f>ROUNDDOWN((Table2[[#This Row],[Time]]/60-Table2[[#This Row],[Time2]])*60,0)</f>
        <v>49</v>
      </c>
      <c r="Y4604" s="1" t="str">
        <f>IF(Table2[[#This Row],[Time2]]&lt;10,0&amp;Table2[[#This Row],[Time2]],Table2[[#This Row],[Time2]])</f>
        <v>07</v>
      </c>
      <c r="Z4604" s="1">
        <f>IF(Table2[[#This Row],[Time3]]&lt;10,0&amp;Table2[[#This Row],[Time3]],Table2[[#This Row],[Time3]])</f>
        <v>49</v>
      </c>
      <c r="AA4604" s="2" t="str">
        <f>Table2[[#This Row],[Time4]]&amp;":"&amp;Table2[[#This Row],[Time5]]</f>
        <v>07:49</v>
      </c>
      <c r="AB4604" s="1" t="str" cm="1">
        <f t="array" ref="AB4604">IFERROR(IF(Table2[[#This Row],[code]]="","",_xlfn.IFS(AND(Table2[[#This Row],[code]]&lt;400,Table2[[#This Row],[code]]&lt;&gt;""),2,Table2[[#This Row],[code]]&gt;500,4)),"")</f>
        <v/>
      </c>
      <c r="AC4604" s="1" t="str">
        <f>IF(Table2[[#This Row],[Event]]="Penalty",Table2[[#This Row],[number]],IF(Table2[[#This Row],[Event]]="Time-Out",401,""))</f>
        <v/>
      </c>
      <c r="AD4604" s="1">
        <f>ROW(A4603)</f>
        <v>4603</v>
      </c>
      <c r="AE4604" s="1">
        <f>COUNTIFS(Table2[GameID],Table2[[#This Row],[GameID]],Table2[Column1],"&lt;="&amp;Table2[[#This Row],[Column1]])-1</f>
        <v>12</v>
      </c>
    </row>
    <row r="4605" spans="1:31" x14ac:dyDescent="0.45">
      <c r="A4605" t="s">
        <v>615</v>
      </c>
      <c r="B4605" t="str">
        <f>_xlfn.TEXTBEFORE(Table2[[#This Row],[Kamp]]," - ")</f>
        <v>Vanløse Floorball</v>
      </c>
      <c r="C4605" t="str">
        <f>_xlfn.TEXTAFTER(Table2[[#This Row],[Kamp]],"- ")</f>
        <v>BFC Vendsyssel</v>
      </c>
      <c r="D4605">
        <v>45395</v>
      </c>
      <c r="E4605">
        <v>83657</v>
      </c>
      <c r="F4605">
        <v>20232024</v>
      </c>
      <c r="G4605" t="s">
        <v>372</v>
      </c>
      <c r="H4605" t="s">
        <v>660</v>
      </c>
      <c r="I4605" t="s">
        <v>678</v>
      </c>
      <c r="J4605">
        <v>3</v>
      </c>
      <c r="K4605">
        <v>31142</v>
      </c>
      <c r="L4605">
        <v>504</v>
      </c>
      <c r="M4605" t="s">
        <v>631</v>
      </c>
      <c r="N4605" t="s">
        <v>616</v>
      </c>
      <c r="O4605" t="s">
        <v>634</v>
      </c>
      <c r="P4605">
        <v>18</v>
      </c>
      <c r="Q4605" t="s">
        <v>634</v>
      </c>
      <c r="R4605">
        <f>SUMIFS(Table2[number],Table2[Event],"Goal",Table2[H/U],"HOME",Table2[GameID],Table2[[#This Row],[GameID]],Table2[GameTime],"&lt;="&amp;Table2[[#This Row],[GameTime]])</f>
        <v>6</v>
      </c>
      <c r="S4605">
        <f>SUMIFS(Table2[number],Table2[Event],"Goal",Table2[H/U],"AWAY",Table2[GameID],Table2[[#This Row],[GameID]],Table2[GameTime],"&lt;="&amp;Table2[[#This Row],[GameTime]])</f>
        <v>4</v>
      </c>
      <c r="T4605" t="str">
        <f>IF(Table2[[#This Row],[Event]]="Goal",Table2[[#This Row],[Hscore]]&amp;"-"&amp;Table2[[#This Row],[Uscore]],"")</f>
        <v/>
      </c>
      <c r="U4605">
        <v>3000</v>
      </c>
      <c r="V4605" s="1">
        <f>Table2[[#This Row],[GameTime]]-(Table2[[#This Row],[period]]-1)*1200</f>
        <v>600</v>
      </c>
      <c r="W4605" s="1">
        <f>ROUNDDOWN(Table2[[#This Row],[Time]]/60,0)</f>
        <v>10</v>
      </c>
      <c r="X4605" s="1">
        <f>ROUNDDOWN((Table2[[#This Row],[Time]]/60-Table2[[#This Row],[Time2]])*60,0)</f>
        <v>0</v>
      </c>
      <c r="Y4605" s="1">
        <f>IF(Table2[[#This Row],[Time2]]&lt;10,0&amp;Table2[[#This Row],[Time2]],Table2[[#This Row],[Time2]])</f>
        <v>10</v>
      </c>
      <c r="Z4605" s="1" t="str">
        <f>IF(Table2[[#This Row],[Time3]]&lt;10,0&amp;Table2[[#This Row],[Time3]],Table2[[#This Row],[Time3]])</f>
        <v>00</v>
      </c>
      <c r="AA4605" s="2" t="str">
        <f>Table2[[#This Row],[Time4]]&amp;":"&amp;Table2[[#This Row],[Time5]]</f>
        <v>10:00</v>
      </c>
      <c r="AB4605" s="1" cm="1">
        <f t="array" ref="AB4605">IFERROR(IF(Table2[[#This Row],[code]]="","",_xlfn.IFS(AND(Table2[[#This Row],[code]]&lt;400,Table2[[#This Row],[code]]&lt;&gt;""),2,Table2[[#This Row],[code]]&gt;500,4)),"")</f>
        <v>4</v>
      </c>
      <c r="AC4605" s="1">
        <f>IF(Table2[[#This Row],[Event]]="Penalty",Table2[[#This Row],[number]],IF(Table2[[#This Row],[Event]]="Time-Out",401,""))</f>
        <v>504</v>
      </c>
      <c r="AD4605" s="1">
        <f>ROW(A4604)</f>
        <v>4604</v>
      </c>
      <c r="AE4605" s="1">
        <f>COUNTIFS(Table2[GameID],Table2[[#This Row],[GameID]],Table2[Column1],"&lt;="&amp;Table2[[#This Row],[Column1]])-1</f>
        <v>13</v>
      </c>
    </row>
    <row r="4606" spans="1:31" x14ac:dyDescent="0.45">
      <c r="A4606" t="s">
        <v>615</v>
      </c>
      <c r="B4606" t="str">
        <f>_xlfn.TEXTBEFORE(Table2[[#This Row],[Kamp]]," - ")</f>
        <v>Vanløse Floorball</v>
      </c>
      <c r="C4606" t="str">
        <f>_xlfn.TEXTAFTER(Table2[[#This Row],[Kamp]],"- ")</f>
        <v>BFC Vendsyssel</v>
      </c>
      <c r="D4606">
        <v>45395</v>
      </c>
      <c r="E4606">
        <v>83657</v>
      </c>
      <c r="F4606">
        <v>20232024</v>
      </c>
      <c r="G4606" t="s">
        <v>372</v>
      </c>
      <c r="H4606" t="s">
        <v>660</v>
      </c>
      <c r="I4606" t="s">
        <v>678</v>
      </c>
      <c r="J4606">
        <v>3</v>
      </c>
      <c r="K4606">
        <v>31142</v>
      </c>
      <c r="L4606">
        <v>219</v>
      </c>
      <c r="M4606" t="s">
        <v>631</v>
      </c>
      <c r="N4606" t="s">
        <v>37</v>
      </c>
      <c r="O4606" t="s">
        <v>634</v>
      </c>
      <c r="P4606">
        <v>90</v>
      </c>
      <c r="Q4606" t="s">
        <v>634</v>
      </c>
      <c r="R4606">
        <f>SUMIFS(Table2[number],Table2[Event],"Goal",Table2[H/U],"HOME",Table2[GameID],Table2[[#This Row],[GameID]],Table2[GameTime],"&lt;="&amp;Table2[[#This Row],[GameTime]])</f>
        <v>6</v>
      </c>
      <c r="S4606">
        <f>SUMIFS(Table2[number],Table2[Event],"Goal",Table2[H/U],"AWAY",Table2[GameID],Table2[[#This Row],[GameID]],Table2[GameTime],"&lt;="&amp;Table2[[#This Row],[GameTime]])</f>
        <v>4</v>
      </c>
      <c r="T4606" t="str">
        <f>IF(Table2[[#This Row],[Event]]="Goal",Table2[[#This Row],[Hscore]]&amp;"-"&amp;Table2[[#This Row],[Uscore]],"")</f>
        <v/>
      </c>
      <c r="U4606">
        <v>3077</v>
      </c>
      <c r="V4606" s="1">
        <f>Table2[[#This Row],[GameTime]]-(Table2[[#This Row],[period]]-1)*1200</f>
        <v>677</v>
      </c>
      <c r="W4606" s="1">
        <f>ROUNDDOWN(Table2[[#This Row],[Time]]/60,0)</f>
        <v>11</v>
      </c>
      <c r="X4606" s="1">
        <f>ROUNDDOWN((Table2[[#This Row],[Time]]/60-Table2[[#This Row],[Time2]])*60,0)</f>
        <v>17</v>
      </c>
      <c r="Y4606" s="1">
        <f>IF(Table2[[#This Row],[Time2]]&lt;10,0&amp;Table2[[#This Row],[Time2]],Table2[[#This Row],[Time2]])</f>
        <v>11</v>
      </c>
      <c r="Z4606" s="1">
        <f>IF(Table2[[#This Row],[Time3]]&lt;10,0&amp;Table2[[#This Row],[Time3]],Table2[[#This Row],[Time3]])</f>
        <v>17</v>
      </c>
      <c r="AA4606" s="2" t="str">
        <f>Table2[[#This Row],[Time4]]&amp;":"&amp;Table2[[#This Row],[Time5]]</f>
        <v>11:17</v>
      </c>
      <c r="AB4606" s="1" cm="1">
        <f t="array" ref="AB4606">IFERROR(IF(Table2[[#This Row],[code]]="","",_xlfn.IFS(AND(Table2[[#This Row],[code]]&lt;400,Table2[[#This Row],[code]]&lt;&gt;""),2,Table2[[#This Row],[code]]&gt;500,4)),"")</f>
        <v>2</v>
      </c>
      <c r="AC4606" s="1">
        <f>IF(Table2[[#This Row],[Event]]="Penalty",Table2[[#This Row],[number]],IF(Table2[[#This Row],[Event]]="Time-Out",401,""))</f>
        <v>219</v>
      </c>
      <c r="AD4606" s="1">
        <f>ROW(A4605)</f>
        <v>4605</v>
      </c>
      <c r="AE4606" s="1">
        <f>COUNTIFS(Table2[GameID],Table2[[#This Row],[GameID]],Table2[Column1],"&lt;="&amp;Table2[[#This Row],[Column1]])-1</f>
        <v>14</v>
      </c>
    </row>
    <row r="4607" spans="1:31" x14ac:dyDescent="0.45">
      <c r="A4607" t="s">
        <v>615</v>
      </c>
      <c r="B4607" t="str">
        <f>_xlfn.TEXTBEFORE(Table2[[#This Row],[Kamp]]," - ")</f>
        <v>Vanløse Floorball</v>
      </c>
      <c r="C4607" t="str">
        <f>_xlfn.TEXTAFTER(Table2[[#This Row],[Kamp]],"- ")</f>
        <v>BFC Vendsyssel</v>
      </c>
      <c r="D4607">
        <v>45395</v>
      </c>
      <c r="E4607">
        <v>83657</v>
      </c>
      <c r="F4607">
        <v>20232024</v>
      </c>
      <c r="G4607" t="s">
        <v>372</v>
      </c>
      <c r="H4607" t="s">
        <v>660</v>
      </c>
      <c r="I4607" t="s">
        <v>678</v>
      </c>
      <c r="J4607">
        <v>3</v>
      </c>
      <c r="K4607">
        <v>31142</v>
      </c>
      <c r="L4607">
        <v>212</v>
      </c>
      <c r="M4607" t="s">
        <v>631</v>
      </c>
      <c r="N4607" t="s">
        <v>97</v>
      </c>
      <c r="O4607" t="s">
        <v>634</v>
      </c>
      <c r="P4607">
        <v>24</v>
      </c>
      <c r="Q4607" t="s">
        <v>634</v>
      </c>
      <c r="R4607">
        <f>SUMIFS(Table2[number],Table2[Event],"Goal",Table2[H/U],"HOME",Table2[GameID],Table2[[#This Row],[GameID]],Table2[GameTime],"&lt;="&amp;Table2[[#This Row],[GameTime]])</f>
        <v>6</v>
      </c>
      <c r="S4607">
        <f>SUMIFS(Table2[number],Table2[Event],"Goal",Table2[H/U],"AWAY",Table2[GameID],Table2[[#This Row],[GameID]],Table2[GameTime],"&lt;="&amp;Table2[[#This Row],[GameTime]])</f>
        <v>4</v>
      </c>
      <c r="T4607" t="str">
        <f>IF(Table2[[#This Row],[Event]]="Goal",Table2[[#This Row],[Hscore]]&amp;"-"&amp;Table2[[#This Row],[Uscore]],"")</f>
        <v/>
      </c>
      <c r="U4607">
        <v>3349</v>
      </c>
      <c r="V4607" s="1">
        <f>Table2[[#This Row],[GameTime]]-(Table2[[#This Row],[period]]-1)*1200</f>
        <v>949</v>
      </c>
      <c r="W4607" s="1">
        <f>ROUNDDOWN(Table2[[#This Row],[Time]]/60,0)</f>
        <v>15</v>
      </c>
      <c r="X4607" s="1">
        <f>ROUNDDOWN((Table2[[#This Row],[Time]]/60-Table2[[#This Row],[Time2]])*60,0)</f>
        <v>49</v>
      </c>
      <c r="Y4607" s="1">
        <f>IF(Table2[[#This Row],[Time2]]&lt;10,0&amp;Table2[[#This Row],[Time2]],Table2[[#This Row],[Time2]])</f>
        <v>15</v>
      </c>
      <c r="Z4607" s="1">
        <f>IF(Table2[[#This Row],[Time3]]&lt;10,0&amp;Table2[[#This Row],[Time3]],Table2[[#This Row],[Time3]])</f>
        <v>49</v>
      </c>
      <c r="AA4607" s="2" t="str">
        <f>Table2[[#This Row],[Time4]]&amp;":"&amp;Table2[[#This Row],[Time5]]</f>
        <v>15:49</v>
      </c>
      <c r="AB4607" s="1" cm="1">
        <f t="array" ref="AB4607">IFERROR(IF(Table2[[#This Row],[code]]="","",_xlfn.IFS(AND(Table2[[#This Row],[code]]&lt;400,Table2[[#This Row],[code]]&lt;&gt;""),2,Table2[[#This Row],[code]]&gt;500,4)),"")</f>
        <v>2</v>
      </c>
      <c r="AC4607" s="1">
        <f>IF(Table2[[#This Row],[Event]]="Penalty",Table2[[#This Row],[number]],IF(Table2[[#This Row],[Event]]="Time-Out",401,""))</f>
        <v>212</v>
      </c>
      <c r="AD4607" s="1">
        <f>ROW(A4606)</f>
        <v>4606</v>
      </c>
      <c r="AE4607" s="1">
        <f>COUNTIFS(Table2[GameID],Table2[[#This Row],[GameID]],Table2[Column1],"&lt;="&amp;Table2[[#This Row],[Column1]])-1</f>
        <v>15</v>
      </c>
    </row>
    <row r="4608" spans="1:31" x14ac:dyDescent="0.45">
      <c r="A4608" t="s">
        <v>615</v>
      </c>
      <c r="B4608" t="str">
        <f>_xlfn.TEXTBEFORE(Table2[[#This Row],[Kamp]]," - ")</f>
        <v>Vanløse Floorball</v>
      </c>
      <c r="C4608" t="str">
        <f>_xlfn.TEXTAFTER(Table2[[#This Row],[Kamp]],"- ")</f>
        <v>BFC Vendsyssel</v>
      </c>
      <c r="D4608">
        <v>45395</v>
      </c>
      <c r="E4608">
        <v>83657</v>
      </c>
      <c r="F4608">
        <v>20232024</v>
      </c>
      <c r="G4608" t="s">
        <v>372</v>
      </c>
      <c r="H4608" t="s">
        <v>664</v>
      </c>
      <c r="I4608" t="s">
        <v>677</v>
      </c>
      <c r="J4608">
        <v>3</v>
      </c>
      <c r="K4608">
        <v>31145</v>
      </c>
      <c r="L4608">
        <v>0</v>
      </c>
      <c r="M4608" t="s">
        <v>633</v>
      </c>
      <c r="N4608" t="s">
        <v>634</v>
      </c>
      <c r="O4608" t="s">
        <v>634</v>
      </c>
      <c r="P4608" t="s">
        <v>634</v>
      </c>
      <c r="Q4608" t="s">
        <v>634</v>
      </c>
      <c r="R4608">
        <f>SUMIFS(Table2[number],Table2[Event],"Goal",Table2[H/U],"HOME",Table2[GameID],Table2[[#This Row],[GameID]],Table2[GameTime],"&lt;="&amp;Table2[[#This Row],[GameTime]])</f>
        <v>6</v>
      </c>
      <c r="S4608">
        <f>SUMIFS(Table2[number],Table2[Event],"Goal",Table2[H/U],"AWAY",Table2[GameID],Table2[[#This Row],[GameID]],Table2[GameTime],"&lt;="&amp;Table2[[#This Row],[GameTime]])</f>
        <v>4</v>
      </c>
      <c r="T4608" t="str">
        <f>IF(Table2[[#This Row],[Event]]="Goal",Table2[[#This Row],[Hscore]]&amp;"-"&amp;Table2[[#This Row],[Uscore]],"")</f>
        <v/>
      </c>
      <c r="U4608">
        <v>3349</v>
      </c>
      <c r="V4608" s="1">
        <f>Table2[[#This Row],[GameTime]]-(Table2[[#This Row],[period]]-1)*1200</f>
        <v>949</v>
      </c>
      <c r="W4608" s="1">
        <f>ROUNDDOWN(Table2[[#This Row],[Time]]/60,0)</f>
        <v>15</v>
      </c>
      <c r="X4608" s="1">
        <f>ROUNDDOWN((Table2[[#This Row],[Time]]/60-Table2[[#This Row],[Time2]])*60,0)</f>
        <v>49</v>
      </c>
      <c r="Y4608" s="1">
        <f>IF(Table2[[#This Row],[Time2]]&lt;10,0&amp;Table2[[#This Row],[Time2]],Table2[[#This Row],[Time2]])</f>
        <v>15</v>
      </c>
      <c r="Z4608" s="1">
        <f>IF(Table2[[#This Row],[Time3]]&lt;10,0&amp;Table2[[#This Row],[Time3]],Table2[[#This Row],[Time3]])</f>
        <v>49</v>
      </c>
      <c r="AA4608" s="2" t="str">
        <f>Table2[[#This Row],[Time4]]&amp;":"&amp;Table2[[#This Row],[Time5]]</f>
        <v>15:49</v>
      </c>
      <c r="AB4608" s="1" t="str" cm="1">
        <f t="array" ref="AB4608">IFERROR(IF(Table2[[#This Row],[code]]="","",_xlfn.IFS(AND(Table2[[#This Row],[code]]&lt;400,Table2[[#This Row],[code]]&lt;&gt;""),2,Table2[[#This Row],[code]]&gt;500,4)),"")</f>
        <v/>
      </c>
      <c r="AC4608" s="1">
        <f>IF(Table2[[#This Row],[Event]]="Penalty",Table2[[#This Row],[number]],IF(Table2[[#This Row],[Event]]="Time-Out",401,""))</f>
        <v>401</v>
      </c>
      <c r="AD4608" s="1">
        <f>ROW(A4607)</f>
        <v>4607</v>
      </c>
      <c r="AE4608" s="1">
        <f>COUNTIFS(Table2[GameID],Table2[[#This Row],[GameID]],Table2[Column1],"&lt;="&amp;Table2[[#This Row],[Column1]])-1</f>
        <v>16</v>
      </c>
    </row>
    <row r="4609" spans="1:31" x14ac:dyDescent="0.45">
      <c r="A4609" t="s">
        <v>615</v>
      </c>
      <c r="B4609" t="str">
        <f>_xlfn.TEXTBEFORE(Table2[[#This Row],[Kamp]]," - ")</f>
        <v>Vanløse Floorball</v>
      </c>
      <c r="C4609" t="str">
        <f>_xlfn.TEXTAFTER(Table2[[#This Row],[Kamp]],"- ")</f>
        <v>BFC Vendsyssel</v>
      </c>
      <c r="D4609">
        <v>45395</v>
      </c>
      <c r="E4609">
        <v>83657</v>
      </c>
      <c r="F4609">
        <v>20232024</v>
      </c>
      <c r="G4609" t="s">
        <v>372</v>
      </c>
      <c r="H4609" t="s">
        <v>660</v>
      </c>
      <c r="I4609" t="s">
        <v>678</v>
      </c>
      <c r="J4609">
        <v>3</v>
      </c>
      <c r="K4609">
        <v>31142</v>
      </c>
      <c r="L4609">
        <v>0</v>
      </c>
      <c r="M4609" t="s">
        <v>631</v>
      </c>
      <c r="N4609" t="s">
        <v>494</v>
      </c>
      <c r="O4609" t="s">
        <v>634</v>
      </c>
      <c r="P4609">
        <v>23</v>
      </c>
      <c r="Q4609" t="s">
        <v>634</v>
      </c>
      <c r="R4609">
        <f>SUMIFS(Table2[number],Table2[Event],"Goal",Table2[H/U],"HOME",Table2[GameID],Table2[[#This Row],[GameID]],Table2[GameTime],"&lt;="&amp;Table2[[#This Row],[GameTime]])</f>
        <v>6</v>
      </c>
      <c r="S4609">
        <f>SUMIFS(Table2[number],Table2[Event],"Goal",Table2[H/U],"AWAY",Table2[GameID],Table2[[#This Row],[GameID]],Table2[GameTime],"&lt;="&amp;Table2[[#This Row],[GameTime]])</f>
        <v>4</v>
      </c>
      <c r="T4609" t="str">
        <f>IF(Table2[[#This Row],[Event]]="Goal",Table2[[#This Row],[Hscore]]&amp;"-"&amp;Table2[[#This Row],[Uscore]],"")</f>
        <v/>
      </c>
      <c r="U4609">
        <v>3447</v>
      </c>
      <c r="V4609" s="1">
        <f>Table2[[#This Row],[GameTime]]-(Table2[[#This Row],[period]]-1)*1200</f>
        <v>1047</v>
      </c>
      <c r="W4609" s="1">
        <f>ROUNDDOWN(Table2[[#This Row],[Time]]/60,0)</f>
        <v>17</v>
      </c>
      <c r="X4609" s="1">
        <f>ROUNDDOWN((Table2[[#This Row],[Time]]/60-Table2[[#This Row],[Time2]])*60,0)</f>
        <v>27</v>
      </c>
      <c r="Y4609" s="1">
        <f>IF(Table2[[#This Row],[Time2]]&lt;10,0&amp;Table2[[#This Row],[Time2]],Table2[[#This Row],[Time2]])</f>
        <v>17</v>
      </c>
      <c r="Z4609" s="1">
        <f>IF(Table2[[#This Row],[Time3]]&lt;10,0&amp;Table2[[#This Row],[Time3]],Table2[[#This Row],[Time3]])</f>
        <v>27</v>
      </c>
      <c r="AA4609" s="2" t="str">
        <f>Table2[[#This Row],[Time4]]&amp;":"&amp;Table2[[#This Row],[Time5]]</f>
        <v>17:27</v>
      </c>
      <c r="AB4609" s="1" cm="1">
        <f t="array" ref="AB4609">IFERROR(IF(Table2[[#This Row],[code]]="","",_xlfn.IFS(AND(Table2[[#This Row],[code]]&lt;400,Table2[[#This Row],[code]]&lt;&gt;""),2,Table2[[#This Row],[code]]&gt;500,4)),"")</f>
        <v>2</v>
      </c>
      <c r="AC4609" s="1">
        <f>IF(Table2[[#This Row],[Event]]="Penalty",Table2[[#This Row],[number]],IF(Table2[[#This Row],[Event]]="Time-Out",401,""))</f>
        <v>0</v>
      </c>
      <c r="AD4609" s="1">
        <f>ROW(A4608)</f>
        <v>4608</v>
      </c>
      <c r="AE4609" s="1">
        <f>COUNTIFS(Table2[GameID],Table2[[#This Row],[GameID]],Table2[Column1],"&lt;="&amp;Table2[[#This Row],[Column1]])-1</f>
        <v>17</v>
      </c>
    </row>
    <row r="4610" spans="1:31" x14ac:dyDescent="0.45">
      <c r="A4610" t="s">
        <v>615</v>
      </c>
      <c r="B4610" t="str">
        <f>_xlfn.TEXTBEFORE(Table2[[#This Row],[Kamp]]," - ")</f>
        <v>Vanløse Floorball</v>
      </c>
      <c r="C4610" t="str">
        <f>_xlfn.TEXTAFTER(Table2[[#This Row],[Kamp]],"- ")</f>
        <v>BFC Vendsyssel</v>
      </c>
      <c r="D4610">
        <v>45395</v>
      </c>
      <c r="E4610">
        <v>83657</v>
      </c>
      <c r="F4610">
        <v>20232024</v>
      </c>
      <c r="G4610" t="s">
        <v>372</v>
      </c>
      <c r="H4610" t="s">
        <v>660</v>
      </c>
      <c r="I4610" t="s">
        <v>678</v>
      </c>
      <c r="J4610">
        <v>3</v>
      </c>
      <c r="K4610">
        <v>31142</v>
      </c>
      <c r="L4610">
        <v>1</v>
      </c>
      <c r="M4610" t="s">
        <v>630</v>
      </c>
      <c r="N4610" t="s">
        <v>108</v>
      </c>
      <c r="O4610" t="s">
        <v>284</v>
      </c>
      <c r="P4610">
        <v>88</v>
      </c>
      <c r="Q4610">
        <v>14</v>
      </c>
      <c r="R4610">
        <f>SUMIFS(Table2[number],Table2[Event],"Goal",Table2[H/U],"HOME",Table2[GameID],Table2[[#This Row],[GameID]],Table2[GameTime],"&lt;="&amp;Table2[[#This Row],[GameTime]])</f>
        <v>7</v>
      </c>
      <c r="S4610">
        <f>SUMIFS(Table2[number],Table2[Event],"Goal",Table2[H/U],"AWAY",Table2[GameID],Table2[[#This Row],[GameID]],Table2[GameTime],"&lt;="&amp;Table2[[#This Row],[GameTime]])</f>
        <v>4</v>
      </c>
      <c r="T4610" t="str">
        <f>IF(Table2[[#This Row],[Event]]="Goal",Table2[[#This Row],[Hscore]]&amp;"-"&amp;Table2[[#This Row],[Uscore]],"")</f>
        <v>7-4</v>
      </c>
      <c r="U4610">
        <v>3483</v>
      </c>
      <c r="V4610" s="1">
        <f>Table2[[#This Row],[GameTime]]-(Table2[[#This Row],[period]]-1)*1200</f>
        <v>1083</v>
      </c>
      <c r="W4610" s="1">
        <f>ROUNDDOWN(Table2[[#This Row],[Time]]/60,0)</f>
        <v>18</v>
      </c>
      <c r="X4610" s="1">
        <f>ROUNDDOWN((Table2[[#This Row],[Time]]/60-Table2[[#This Row],[Time2]])*60,0)</f>
        <v>3</v>
      </c>
      <c r="Y4610" s="1">
        <f>IF(Table2[[#This Row],[Time2]]&lt;10,0&amp;Table2[[#This Row],[Time2]],Table2[[#This Row],[Time2]])</f>
        <v>18</v>
      </c>
      <c r="Z4610" s="1" t="str">
        <f>IF(Table2[[#This Row],[Time3]]&lt;10,0&amp;Table2[[#This Row],[Time3]],Table2[[#This Row],[Time3]])</f>
        <v>03</v>
      </c>
      <c r="AA4610" s="2" t="str">
        <f>Table2[[#This Row],[Time4]]&amp;":"&amp;Table2[[#This Row],[Time5]]</f>
        <v>18:03</v>
      </c>
      <c r="AB4610" s="1" t="str" cm="1">
        <f t="array" ref="AB4610">IFERROR(IF(Table2[[#This Row],[code]]="","",_xlfn.IFS(AND(Table2[[#This Row],[code]]&lt;400,Table2[[#This Row],[code]]&lt;&gt;""),2,Table2[[#This Row],[code]]&gt;500,4)),"")</f>
        <v/>
      </c>
      <c r="AC4610" s="1" t="str">
        <f>IF(Table2[[#This Row],[Event]]="Penalty",Table2[[#This Row],[number]],IF(Table2[[#This Row],[Event]]="Time-Out",401,""))</f>
        <v/>
      </c>
      <c r="AD4610" s="1">
        <f>ROW(A4609)</f>
        <v>4609</v>
      </c>
      <c r="AE4610" s="1">
        <f>COUNTIFS(Table2[GameID],Table2[[#This Row],[GameID]],Table2[Column1],"&lt;="&amp;Table2[[#This Row],[Column1]])-1</f>
        <v>18</v>
      </c>
    </row>
    <row r="4611" spans="1:31" x14ac:dyDescent="0.45">
      <c r="A4611" t="s">
        <v>615</v>
      </c>
      <c r="B4611" t="str">
        <f>_xlfn.TEXTBEFORE(Table2[[#This Row],[Kamp]]," - ")</f>
        <v>Vanløse Floorball</v>
      </c>
      <c r="C4611" t="str">
        <f>_xlfn.TEXTAFTER(Table2[[#This Row],[Kamp]],"- ")</f>
        <v>BFC Vendsyssel</v>
      </c>
      <c r="D4611">
        <v>45395</v>
      </c>
      <c r="E4611">
        <v>83657</v>
      </c>
      <c r="F4611">
        <v>20232024</v>
      </c>
      <c r="G4611" t="s">
        <v>372</v>
      </c>
      <c r="H4611" t="s">
        <v>660</v>
      </c>
      <c r="I4611" t="s">
        <v>678</v>
      </c>
      <c r="J4611">
        <v>3</v>
      </c>
      <c r="K4611">
        <v>31142</v>
      </c>
      <c r="L4611">
        <v>1</v>
      </c>
      <c r="M4611" t="s">
        <v>630</v>
      </c>
      <c r="N4611" t="s">
        <v>284</v>
      </c>
      <c r="O4611" t="s">
        <v>97</v>
      </c>
      <c r="P4611">
        <v>14</v>
      </c>
      <c r="Q4611">
        <v>24</v>
      </c>
      <c r="R4611">
        <f>SUMIFS(Table2[number],Table2[Event],"Goal",Table2[H/U],"HOME",Table2[GameID],Table2[[#This Row],[GameID]],Table2[GameTime],"&lt;="&amp;Table2[[#This Row],[GameTime]])</f>
        <v>8</v>
      </c>
      <c r="S4611">
        <f>SUMIFS(Table2[number],Table2[Event],"Goal",Table2[H/U],"AWAY",Table2[GameID],Table2[[#This Row],[GameID]],Table2[GameTime],"&lt;="&amp;Table2[[#This Row],[GameTime]])</f>
        <v>4</v>
      </c>
      <c r="T4611" t="str">
        <f>IF(Table2[[#This Row],[Event]]="Goal",Table2[[#This Row],[Hscore]]&amp;"-"&amp;Table2[[#This Row],[Uscore]],"")</f>
        <v>8-4</v>
      </c>
      <c r="U4611">
        <v>3541</v>
      </c>
      <c r="V4611" s="1">
        <f>Table2[[#This Row],[GameTime]]-(Table2[[#This Row],[period]]-1)*1200</f>
        <v>1141</v>
      </c>
      <c r="W4611" s="1">
        <f>ROUNDDOWN(Table2[[#This Row],[Time]]/60,0)</f>
        <v>19</v>
      </c>
      <c r="X4611" s="1">
        <f>ROUNDDOWN((Table2[[#This Row],[Time]]/60-Table2[[#This Row],[Time2]])*60,0)</f>
        <v>0</v>
      </c>
      <c r="Y4611" s="1">
        <f>IF(Table2[[#This Row],[Time2]]&lt;10,0&amp;Table2[[#This Row],[Time2]],Table2[[#This Row],[Time2]])</f>
        <v>19</v>
      </c>
      <c r="Z4611" s="1" t="str">
        <f>IF(Table2[[#This Row],[Time3]]&lt;10,0&amp;Table2[[#This Row],[Time3]],Table2[[#This Row],[Time3]])</f>
        <v>00</v>
      </c>
      <c r="AA4611" s="2" t="str">
        <f>Table2[[#This Row],[Time4]]&amp;":"&amp;Table2[[#This Row],[Time5]]</f>
        <v>19:00</v>
      </c>
      <c r="AB4611" s="1" t="str" cm="1">
        <f t="array" ref="AB4611">IFERROR(IF(Table2[[#This Row],[code]]="","",_xlfn.IFS(AND(Table2[[#This Row],[code]]&lt;400,Table2[[#This Row],[code]]&lt;&gt;""),2,Table2[[#This Row],[code]]&gt;500,4)),"")</f>
        <v/>
      </c>
      <c r="AC4611" s="1" t="str">
        <f>IF(Table2[[#This Row],[Event]]="Penalty",Table2[[#This Row],[number]],IF(Table2[[#This Row],[Event]]="Time-Out",401,""))</f>
        <v/>
      </c>
      <c r="AD4611" s="1">
        <f>ROW(A4610)</f>
        <v>4610</v>
      </c>
      <c r="AE4611" s="1">
        <f>COUNTIFS(Table2[GameID],Table2[[#This Row],[GameID]],Table2[Column1],"&lt;="&amp;Table2[[#This Row],[Column1]])-1</f>
        <v>19</v>
      </c>
    </row>
    <row r="4612" spans="1:31" x14ac:dyDescent="0.45">
      <c r="A4612" t="s">
        <v>622</v>
      </c>
      <c r="B4612" t="str">
        <f>_xlfn.TEXTBEFORE(Table2[[#This Row],[Kamp]]," - ")</f>
        <v>Rødovre FC</v>
      </c>
      <c r="C4612" t="str">
        <f>_xlfn.TEXTAFTER(Table2[[#This Row],[Kamp]],"- ")</f>
        <v>Strandby Elling</v>
      </c>
      <c r="D4612">
        <v>45402</v>
      </c>
      <c r="E4612">
        <v>83658</v>
      </c>
      <c r="F4612">
        <v>20232024</v>
      </c>
      <c r="G4612" t="s">
        <v>372</v>
      </c>
      <c r="H4612" t="s">
        <v>671</v>
      </c>
      <c r="I4612" t="s">
        <v>677</v>
      </c>
      <c r="J4612">
        <v>1</v>
      </c>
      <c r="K4612">
        <v>31148</v>
      </c>
      <c r="L4612">
        <v>1</v>
      </c>
      <c r="M4612" t="s">
        <v>630</v>
      </c>
      <c r="N4612" t="s">
        <v>421</v>
      </c>
      <c r="O4612" t="s">
        <v>524</v>
      </c>
      <c r="P4612">
        <v>89</v>
      </c>
      <c r="Q4612">
        <v>24</v>
      </c>
      <c r="R4612">
        <f>SUMIFS(Table2[number],Table2[Event],"Goal",Table2[H/U],"HOME",Table2[GameID],Table2[[#This Row],[GameID]],Table2[GameTime],"&lt;="&amp;Table2[[#This Row],[GameTime]])</f>
        <v>0</v>
      </c>
      <c r="S4612">
        <f>SUMIFS(Table2[number],Table2[Event],"Goal",Table2[H/U],"AWAY",Table2[GameID],Table2[[#This Row],[GameID]],Table2[GameTime],"&lt;="&amp;Table2[[#This Row],[GameTime]])</f>
        <v>1</v>
      </c>
      <c r="T4612" t="str">
        <f>IF(Table2[[#This Row],[Event]]="Goal",Table2[[#This Row],[Hscore]]&amp;"-"&amp;Table2[[#This Row],[Uscore]],"")</f>
        <v>0-1</v>
      </c>
      <c r="U4612">
        <v>96</v>
      </c>
      <c r="V4612" s="1">
        <f>Table2[[#This Row],[GameTime]]-(Table2[[#This Row],[period]]-1)*1200</f>
        <v>96</v>
      </c>
      <c r="W4612" s="1">
        <f>ROUNDDOWN(Table2[[#This Row],[Time]]/60,0)</f>
        <v>1</v>
      </c>
      <c r="X4612" s="1">
        <f>ROUNDDOWN((Table2[[#This Row],[Time]]/60-Table2[[#This Row],[Time2]])*60,0)</f>
        <v>36</v>
      </c>
      <c r="Y4612" s="1" t="str">
        <f>IF(Table2[[#This Row],[Time2]]&lt;10,0&amp;Table2[[#This Row],[Time2]],Table2[[#This Row],[Time2]])</f>
        <v>01</v>
      </c>
      <c r="Z4612" s="1">
        <f>IF(Table2[[#This Row],[Time3]]&lt;10,0&amp;Table2[[#This Row],[Time3]],Table2[[#This Row],[Time3]])</f>
        <v>36</v>
      </c>
      <c r="AA4612" s="2" t="str">
        <f>Table2[[#This Row],[Time4]]&amp;":"&amp;Table2[[#This Row],[Time5]]</f>
        <v>01:36</v>
      </c>
      <c r="AB4612" s="1" t="str" cm="1">
        <f t="array" ref="AB4612">IFERROR(IF(Table2[[#This Row],[code]]="","",_xlfn.IFS(AND(Table2[[#This Row],[code]]&lt;400,Table2[[#This Row],[code]]&lt;&gt;""),2,Table2[[#This Row],[code]]&gt;500,4)),"")</f>
        <v/>
      </c>
      <c r="AC4612" s="1" t="str">
        <f>IF(Table2[[#This Row],[Event]]="Penalty",Table2[[#This Row],[number]],IF(Table2[[#This Row],[Event]]="Time-Out",401,""))</f>
        <v/>
      </c>
      <c r="AD4612" s="1">
        <f>ROW(A4611)</f>
        <v>4611</v>
      </c>
      <c r="AE4612" s="1">
        <f>COUNTIFS(Table2[GameID],Table2[[#This Row],[GameID]],Table2[Column1],"&lt;="&amp;Table2[[#This Row],[Column1]])-1</f>
        <v>0</v>
      </c>
    </row>
    <row r="4613" spans="1:31" x14ac:dyDescent="0.45">
      <c r="A4613" t="s">
        <v>622</v>
      </c>
      <c r="B4613" t="str">
        <f>_xlfn.TEXTBEFORE(Table2[[#This Row],[Kamp]]," - ")</f>
        <v>Rødovre FC</v>
      </c>
      <c r="C4613" t="str">
        <f>_xlfn.TEXTAFTER(Table2[[#This Row],[Kamp]],"- ")</f>
        <v>Strandby Elling</v>
      </c>
      <c r="D4613">
        <v>45402</v>
      </c>
      <c r="E4613">
        <v>83658</v>
      </c>
      <c r="F4613">
        <v>20232024</v>
      </c>
      <c r="G4613" t="s">
        <v>372</v>
      </c>
      <c r="H4613" t="s">
        <v>665</v>
      </c>
      <c r="I4613" t="s">
        <v>678</v>
      </c>
      <c r="J4613">
        <v>1</v>
      </c>
      <c r="K4613">
        <v>31139</v>
      </c>
      <c r="L4613">
        <v>1</v>
      </c>
      <c r="M4613" t="s">
        <v>630</v>
      </c>
      <c r="N4613" t="s">
        <v>484</v>
      </c>
      <c r="O4613" t="s">
        <v>48</v>
      </c>
      <c r="P4613">
        <v>43</v>
      </c>
      <c r="Q4613">
        <v>28</v>
      </c>
      <c r="R4613">
        <f>SUMIFS(Table2[number],Table2[Event],"Goal",Table2[H/U],"HOME",Table2[GameID],Table2[[#This Row],[GameID]],Table2[GameTime],"&lt;="&amp;Table2[[#This Row],[GameTime]])</f>
        <v>1</v>
      </c>
      <c r="S4613">
        <f>SUMIFS(Table2[number],Table2[Event],"Goal",Table2[H/U],"AWAY",Table2[GameID],Table2[[#This Row],[GameID]],Table2[GameTime],"&lt;="&amp;Table2[[#This Row],[GameTime]])</f>
        <v>1</v>
      </c>
      <c r="T4613" t="str">
        <f>IF(Table2[[#This Row],[Event]]="Goal",Table2[[#This Row],[Hscore]]&amp;"-"&amp;Table2[[#This Row],[Uscore]],"")</f>
        <v>1-1</v>
      </c>
      <c r="U4613">
        <v>800</v>
      </c>
      <c r="V4613" s="1">
        <f>Table2[[#This Row],[GameTime]]-(Table2[[#This Row],[period]]-1)*1200</f>
        <v>800</v>
      </c>
      <c r="W4613" s="1">
        <f>ROUNDDOWN(Table2[[#This Row],[Time]]/60,0)</f>
        <v>13</v>
      </c>
      <c r="X4613" s="1">
        <f>ROUNDDOWN((Table2[[#This Row],[Time]]/60-Table2[[#This Row],[Time2]])*60,0)</f>
        <v>20</v>
      </c>
      <c r="Y4613" s="1">
        <f>IF(Table2[[#This Row],[Time2]]&lt;10,0&amp;Table2[[#This Row],[Time2]],Table2[[#This Row],[Time2]])</f>
        <v>13</v>
      </c>
      <c r="Z4613" s="1">
        <f>IF(Table2[[#This Row],[Time3]]&lt;10,0&amp;Table2[[#This Row],[Time3]],Table2[[#This Row],[Time3]])</f>
        <v>20</v>
      </c>
      <c r="AA4613" s="2" t="str">
        <f>Table2[[#This Row],[Time4]]&amp;":"&amp;Table2[[#This Row],[Time5]]</f>
        <v>13:20</v>
      </c>
      <c r="AB4613" s="1" t="str" cm="1">
        <f t="array" ref="AB4613">IFERROR(IF(Table2[[#This Row],[code]]="","",_xlfn.IFS(AND(Table2[[#This Row],[code]]&lt;400,Table2[[#This Row],[code]]&lt;&gt;""),2,Table2[[#This Row],[code]]&gt;500,4)),"")</f>
        <v/>
      </c>
      <c r="AC4613" s="1" t="str">
        <f>IF(Table2[[#This Row],[Event]]="Penalty",Table2[[#This Row],[number]],IF(Table2[[#This Row],[Event]]="Time-Out",401,""))</f>
        <v/>
      </c>
      <c r="AD4613" s="1">
        <f>ROW(A4612)</f>
        <v>4612</v>
      </c>
      <c r="AE4613" s="1">
        <f>COUNTIFS(Table2[GameID],Table2[[#This Row],[GameID]],Table2[Column1],"&lt;="&amp;Table2[[#This Row],[Column1]])-1</f>
        <v>1</v>
      </c>
    </row>
    <row r="4614" spans="1:31" x14ac:dyDescent="0.45">
      <c r="A4614" t="s">
        <v>622</v>
      </c>
      <c r="B4614" t="str">
        <f>_xlfn.TEXTBEFORE(Table2[[#This Row],[Kamp]]," - ")</f>
        <v>Rødovre FC</v>
      </c>
      <c r="C4614" t="str">
        <f>_xlfn.TEXTAFTER(Table2[[#This Row],[Kamp]],"- ")</f>
        <v>Strandby Elling</v>
      </c>
      <c r="D4614">
        <v>45402</v>
      </c>
      <c r="E4614">
        <v>83658</v>
      </c>
      <c r="F4614">
        <v>20232024</v>
      </c>
      <c r="G4614" t="s">
        <v>372</v>
      </c>
      <c r="H4614" t="s">
        <v>671</v>
      </c>
      <c r="I4614" t="s">
        <v>677</v>
      </c>
      <c r="J4614">
        <v>1</v>
      </c>
      <c r="K4614">
        <v>31148</v>
      </c>
      <c r="L4614">
        <v>1</v>
      </c>
      <c r="M4614" t="s">
        <v>630</v>
      </c>
      <c r="N4614" t="s">
        <v>474</v>
      </c>
      <c r="O4614" t="s">
        <v>477</v>
      </c>
      <c r="P4614">
        <v>20</v>
      </c>
      <c r="Q4614">
        <v>71</v>
      </c>
      <c r="R4614">
        <f>SUMIFS(Table2[number],Table2[Event],"Goal",Table2[H/U],"HOME",Table2[GameID],Table2[[#This Row],[GameID]],Table2[GameTime],"&lt;="&amp;Table2[[#This Row],[GameTime]])</f>
        <v>1</v>
      </c>
      <c r="S4614">
        <f>SUMIFS(Table2[number],Table2[Event],"Goal",Table2[H/U],"AWAY",Table2[GameID],Table2[[#This Row],[GameID]],Table2[GameTime],"&lt;="&amp;Table2[[#This Row],[GameTime]])</f>
        <v>2</v>
      </c>
      <c r="T4614" t="str">
        <f>IF(Table2[[#This Row],[Event]]="Goal",Table2[[#This Row],[Hscore]]&amp;"-"&amp;Table2[[#This Row],[Uscore]],"")</f>
        <v>1-2</v>
      </c>
      <c r="U4614">
        <v>869</v>
      </c>
      <c r="V4614" s="1">
        <f>Table2[[#This Row],[GameTime]]-(Table2[[#This Row],[period]]-1)*1200</f>
        <v>869</v>
      </c>
      <c r="W4614" s="1">
        <f>ROUNDDOWN(Table2[[#This Row],[Time]]/60,0)</f>
        <v>14</v>
      </c>
      <c r="X4614" s="1">
        <f>ROUNDDOWN((Table2[[#This Row],[Time]]/60-Table2[[#This Row],[Time2]])*60,0)</f>
        <v>29</v>
      </c>
      <c r="Y4614" s="1">
        <f>IF(Table2[[#This Row],[Time2]]&lt;10,0&amp;Table2[[#This Row],[Time2]],Table2[[#This Row],[Time2]])</f>
        <v>14</v>
      </c>
      <c r="Z4614" s="1">
        <f>IF(Table2[[#This Row],[Time3]]&lt;10,0&amp;Table2[[#This Row],[Time3]],Table2[[#This Row],[Time3]])</f>
        <v>29</v>
      </c>
      <c r="AA4614" s="2" t="str">
        <f>Table2[[#This Row],[Time4]]&amp;":"&amp;Table2[[#This Row],[Time5]]</f>
        <v>14:29</v>
      </c>
      <c r="AB4614" s="1" t="str" cm="1">
        <f t="array" ref="AB4614">IFERROR(IF(Table2[[#This Row],[code]]="","",_xlfn.IFS(AND(Table2[[#This Row],[code]]&lt;400,Table2[[#This Row],[code]]&lt;&gt;""),2,Table2[[#This Row],[code]]&gt;500,4)),"")</f>
        <v/>
      </c>
      <c r="AC4614" s="1" t="str">
        <f>IF(Table2[[#This Row],[Event]]="Penalty",Table2[[#This Row],[number]],IF(Table2[[#This Row],[Event]]="Time-Out",401,""))</f>
        <v/>
      </c>
      <c r="AD4614" s="1">
        <f>ROW(A4613)</f>
        <v>4613</v>
      </c>
      <c r="AE4614" s="1">
        <f>COUNTIFS(Table2[GameID],Table2[[#This Row],[GameID]],Table2[Column1],"&lt;="&amp;Table2[[#This Row],[Column1]])-1</f>
        <v>2</v>
      </c>
    </row>
    <row r="4615" spans="1:31" x14ac:dyDescent="0.45">
      <c r="A4615" t="s">
        <v>622</v>
      </c>
      <c r="B4615" t="str">
        <f>_xlfn.TEXTBEFORE(Table2[[#This Row],[Kamp]]," - ")</f>
        <v>Rødovre FC</v>
      </c>
      <c r="C4615" t="str">
        <f>_xlfn.TEXTAFTER(Table2[[#This Row],[Kamp]],"- ")</f>
        <v>Strandby Elling</v>
      </c>
      <c r="D4615">
        <v>45402</v>
      </c>
      <c r="E4615">
        <v>83658</v>
      </c>
      <c r="F4615">
        <v>20232024</v>
      </c>
      <c r="G4615" t="s">
        <v>372</v>
      </c>
      <c r="H4615" t="s">
        <v>665</v>
      </c>
      <c r="I4615" t="s">
        <v>678</v>
      </c>
      <c r="J4615">
        <v>1</v>
      </c>
      <c r="K4615">
        <v>31139</v>
      </c>
      <c r="L4615">
        <v>1</v>
      </c>
      <c r="M4615" t="s">
        <v>630</v>
      </c>
      <c r="N4615" t="s">
        <v>484</v>
      </c>
      <c r="O4615" t="s">
        <v>48</v>
      </c>
      <c r="P4615">
        <v>43</v>
      </c>
      <c r="Q4615">
        <v>28</v>
      </c>
      <c r="R4615">
        <f>SUMIFS(Table2[number],Table2[Event],"Goal",Table2[H/U],"HOME",Table2[GameID],Table2[[#This Row],[GameID]],Table2[GameTime],"&lt;="&amp;Table2[[#This Row],[GameTime]])</f>
        <v>2</v>
      </c>
      <c r="S4615">
        <f>SUMIFS(Table2[number],Table2[Event],"Goal",Table2[H/U],"AWAY",Table2[GameID],Table2[[#This Row],[GameID]],Table2[GameTime],"&lt;="&amp;Table2[[#This Row],[GameTime]])</f>
        <v>2</v>
      </c>
      <c r="T4615" t="str">
        <f>IF(Table2[[#This Row],[Event]]="Goal",Table2[[#This Row],[Hscore]]&amp;"-"&amp;Table2[[#This Row],[Uscore]],"")</f>
        <v>2-2</v>
      </c>
      <c r="U4615">
        <v>887</v>
      </c>
      <c r="V4615" s="1">
        <f>Table2[[#This Row],[GameTime]]-(Table2[[#This Row],[period]]-1)*1200</f>
        <v>887</v>
      </c>
      <c r="W4615" s="1">
        <f>ROUNDDOWN(Table2[[#This Row],[Time]]/60,0)</f>
        <v>14</v>
      </c>
      <c r="X4615" s="1">
        <f>ROUNDDOWN((Table2[[#This Row],[Time]]/60-Table2[[#This Row],[Time2]])*60,0)</f>
        <v>47</v>
      </c>
      <c r="Y4615" s="1">
        <f>IF(Table2[[#This Row],[Time2]]&lt;10,0&amp;Table2[[#This Row],[Time2]],Table2[[#This Row],[Time2]])</f>
        <v>14</v>
      </c>
      <c r="Z4615" s="1">
        <f>IF(Table2[[#This Row],[Time3]]&lt;10,0&amp;Table2[[#This Row],[Time3]],Table2[[#This Row],[Time3]])</f>
        <v>47</v>
      </c>
      <c r="AA4615" s="2" t="str">
        <f>Table2[[#This Row],[Time4]]&amp;":"&amp;Table2[[#This Row],[Time5]]</f>
        <v>14:47</v>
      </c>
      <c r="AB4615" s="1" t="str" cm="1">
        <f t="array" ref="AB4615">IFERROR(IF(Table2[[#This Row],[code]]="","",_xlfn.IFS(AND(Table2[[#This Row],[code]]&lt;400,Table2[[#This Row],[code]]&lt;&gt;""),2,Table2[[#This Row],[code]]&gt;500,4)),"")</f>
        <v/>
      </c>
      <c r="AC4615" s="1" t="str">
        <f>IF(Table2[[#This Row],[Event]]="Penalty",Table2[[#This Row],[number]],IF(Table2[[#This Row],[Event]]="Time-Out",401,""))</f>
        <v/>
      </c>
      <c r="AD4615" s="1">
        <f>ROW(A4614)</f>
        <v>4614</v>
      </c>
      <c r="AE4615" s="1">
        <f>COUNTIFS(Table2[GameID],Table2[[#This Row],[GameID]],Table2[Column1],"&lt;="&amp;Table2[[#This Row],[Column1]])-1</f>
        <v>3</v>
      </c>
    </row>
    <row r="4616" spans="1:31" x14ac:dyDescent="0.45">
      <c r="A4616" t="s">
        <v>622</v>
      </c>
      <c r="B4616" t="str">
        <f>_xlfn.TEXTBEFORE(Table2[[#This Row],[Kamp]]," - ")</f>
        <v>Rødovre FC</v>
      </c>
      <c r="C4616" t="str">
        <f>_xlfn.TEXTAFTER(Table2[[#This Row],[Kamp]],"- ")</f>
        <v>Strandby Elling</v>
      </c>
      <c r="D4616">
        <v>45402</v>
      </c>
      <c r="E4616">
        <v>83658</v>
      </c>
      <c r="F4616">
        <v>20232024</v>
      </c>
      <c r="G4616" t="s">
        <v>372</v>
      </c>
      <c r="H4616" t="s">
        <v>665</v>
      </c>
      <c r="I4616" t="s">
        <v>678</v>
      </c>
      <c r="J4616">
        <v>1</v>
      </c>
      <c r="K4616">
        <v>31139</v>
      </c>
      <c r="L4616">
        <v>1</v>
      </c>
      <c r="M4616" t="s">
        <v>630</v>
      </c>
      <c r="N4616" t="s">
        <v>45</v>
      </c>
      <c r="O4616" t="s">
        <v>51</v>
      </c>
      <c r="P4616">
        <v>17</v>
      </c>
      <c r="Q4616">
        <v>77</v>
      </c>
      <c r="R4616">
        <f>SUMIFS(Table2[number],Table2[Event],"Goal",Table2[H/U],"HOME",Table2[GameID],Table2[[#This Row],[GameID]],Table2[GameTime],"&lt;="&amp;Table2[[#This Row],[GameTime]])</f>
        <v>3</v>
      </c>
      <c r="S4616">
        <f>SUMIFS(Table2[number],Table2[Event],"Goal",Table2[H/U],"AWAY",Table2[GameID],Table2[[#This Row],[GameID]],Table2[GameTime],"&lt;="&amp;Table2[[#This Row],[GameTime]])</f>
        <v>2</v>
      </c>
      <c r="T4616" t="str">
        <f>IF(Table2[[#This Row],[Event]]="Goal",Table2[[#This Row],[Hscore]]&amp;"-"&amp;Table2[[#This Row],[Uscore]],"")</f>
        <v>3-2</v>
      </c>
      <c r="U4616">
        <v>926</v>
      </c>
      <c r="V4616" s="1">
        <f>Table2[[#This Row],[GameTime]]-(Table2[[#This Row],[period]]-1)*1200</f>
        <v>926</v>
      </c>
      <c r="W4616" s="1">
        <f>ROUNDDOWN(Table2[[#This Row],[Time]]/60,0)</f>
        <v>15</v>
      </c>
      <c r="X4616" s="1">
        <f>ROUNDDOWN((Table2[[#This Row],[Time]]/60-Table2[[#This Row],[Time2]])*60,0)</f>
        <v>26</v>
      </c>
      <c r="Y4616" s="1">
        <f>IF(Table2[[#This Row],[Time2]]&lt;10,0&amp;Table2[[#This Row],[Time2]],Table2[[#This Row],[Time2]])</f>
        <v>15</v>
      </c>
      <c r="Z4616" s="1">
        <f>IF(Table2[[#This Row],[Time3]]&lt;10,0&amp;Table2[[#This Row],[Time3]],Table2[[#This Row],[Time3]])</f>
        <v>26</v>
      </c>
      <c r="AA4616" s="2" t="str">
        <f>Table2[[#This Row],[Time4]]&amp;":"&amp;Table2[[#This Row],[Time5]]</f>
        <v>15:26</v>
      </c>
      <c r="AB4616" s="1" t="str" cm="1">
        <f t="array" ref="AB4616">IFERROR(IF(Table2[[#This Row],[code]]="","",_xlfn.IFS(AND(Table2[[#This Row],[code]]&lt;400,Table2[[#This Row],[code]]&lt;&gt;""),2,Table2[[#This Row],[code]]&gt;500,4)),"")</f>
        <v/>
      </c>
      <c r="AC4616" s="1" t="str">
        <f>IF(Table2[[#This Row],[Event]]="Penalty",Table2[[#This Row],[number]],IF(Table2[[#This Row],[Event]]="Time-Out",401,""))</f>
        <v/>
      </c>
      <c r="AD4616" s="1">
        <f>ROW(A4615)</f>
        <v>4615</v>
      </c>
      <c r="AE4616" s="1">
        <f>COUNTIFS(Table2[GameID],Table2[[#This Row],[GameID]],Table2[Column1],"&lt;="&amp;Table2[[#This Row],[Column1]])-1</f>
        <v>4</v>
      </c>
    </row>
    <row r="4617" spans="1:31" x14ac:dyDescent="0.45">
      <c r="A4617" t="s">
        <v>622</v>
      </c>
      <c r="B4617" t="str">
        <f>_xlfn.TEXTBEFORE(Table2[[#This Row],[Kamp]]," - ")</f>
        <v>Rødovre FC</v>
      </c>
      <c r="C4617" t="str">
        <f>_xlfn.TEXTAFTER(Table2[[#This Row],[Kamp]],"- ")</f>
        <v>Strandby Elling</v>
      </c>
      <c r="D4617">
        <v>45402</v>
      </c>
      <c r="E4617">
        <v>83658</v>
      </c>
      <c r="F4617">
        <v>20232024</v>
      </c>
      <c r="G4617" t="s">
        <v>372</v>
      </c>
      <c r="H4617" t="s">
        <v>671</v>
      </c>
      <c r="I4617" t="s">
        <v>677</v>
      </c>
      <c r="J4617">
        <v>2</v>
      </c>
      <c r="K4617">
        <v>31148</v>
      </c>
      <c r="L4617">
        <v>1</v>
      </c>
      <c r="M4617" t="s">
        <v>630</v>
      </c>
      <c r="N4617" t="s">
        <v>421</v>
      </c>
      <c r="O4617" t="s">
        <v>477</v>
      </c>
      <c r="P4617">
        <v>89</v>
      </c>
      <c r="Q4617">
        <v>71</v>
      </c>
      <c r="R4617">
        <f>SUMIFS(Table2[number],Table2[Event],"Goal",Table2[H/U],"HOME",Table2[GameID],Table2[[#This Row],[GameID]],Table2[GameTime],"&lt;="&amp;Table2[[#This Row],[GameTime]])</f>
        <v>3</v>
      </c>
      <c r="S4617">
        <f>SUMIFS(Table2[number],Table2[Event],"Goal",Table2[H/U],"AWAY",Table2[GameID],Table2[[#This Row],[GameID]],Table2[GameTime],"&lt;="&amp;Table2[[#This Row],[GameTime]])</f>
        <v>3</v>
      </c>
      <c r="T4617" t="str">
        <f>IF(Table2[[#This Row],[Event]]="Goal",Table2[[#This Row],[Hscore]]&amp;"-"&amp;Table2[[#This Row],[Uscore]],"")</f>
        <v>3-3</v>
      </c>
      <c r="U4617">
        <v>1302</v>
      </c>
      <c r="V4617" s="1">
        <f>Table2[[#This Row],[GameTime]]-(Table2[[#This Row],[period]]-1)*1200</f>
        <v>102</v>
      </c>
      <c r="W4617" s="1">
        <f>ROUNDDOWN(Table2[[#This Row],[Time]]/60,0)</f>
        <v>1</v>
      </c>
      <c r="X4617" s="1">
        <f>ROUNDDOWN((Table2[[#This Row],[Time]]/60-Table2[[#This Row],[Time2]])*60,0)</f>
        <v>42</v>
      </c>
      <c r="Y4617" s="1" t="str">
        <f>IF(Table2[[#This Row],[Time2]]&lt;10,0&amp;Table2[[#This Row],[Time2]],Table2[[#This Row],[Time2]])</f>
        <v>01</v>
      </c>
      <c r="Z4617" s="1">
        <f>IF(Table2[[#This Row],[Time3]]&lt;10,0&amp;Table2[[#This Row],[Time3]],Table2[[#This Row],[Time3]])</f>
        <v>42</v>
      </c>
      <c r="AA4617" s="2" t="str">
        <f>Table2[[#This Row],[Time4]]&amp;":"&amp;Table2[[#This Row],[Time5]]</f>
        <v>01:42</v>
      </c>
      <c r="AB4617" s="1" t="str" cm="1">
        <f t="array" ref="AB4617">IFERROR(IF(Table2[[#This Row],[code]]="","",_xlfn.IFS(AND(Table2[[#This Row],[code]]&lt;400,Table2[[#This Row],[code]]&lt;&gt;""),2,Table2[[#This Row],[code]]&gt;500,4)),"")</f>
        <v/>
      </c>
      <c r="AC4617" s="1" t="str">
        <f>IF(Table2[[#This Row],[Event]]="Penalty",Table2[[#This Row],[number]],IF(Table2[[#This Row],[Event]]="Time-Out",401,""))</f>
        <v/>
      </c>
      <c r="AD4617" s="1">
        <f>ROW(A4616)</f>
        <v>4616</v>
      </c>
      <c r="AE4617" s="1">
        <f>COUNTIFS(Table2[GameID],Table2[[#This Row],[GameID]],Table2[Column1],"&lt;="&amp;Table2[[#This Row],[Column1]])-1</f>
        <v>5</v>
      </c>
    </row>
    <row r="4618" spans="1:31" x14ac:dyDescent="0.45">
      <c r="A4618" t="s">
        <v>622</v>
      </c>
      <c r="B4618" t="str">
        <f>_xlfn.TEXTBEFORE(Table2[[#This Row],[Kamp]]," - ")</f>
        <v>Rødovre FC</v>
      </c>
      <c r="C4618" t="str">
        <f>_xlfn.TEXTAFTER(Table2[[#This Row],[Kamp]],"- ")</f>
        <v>Strandby Elling</v>
      </c>
      <c r="D4618">
        <v>45402</v>
      </c>
      <c r="E4618">
        <v>83658</v>
      </c>
      <c r="F4618">
        <v>20232024</v>
      </c>
      <c r="G4618" t="s">
        <v>372</v>
      </c>
      <c r="H4618" t="s">
        <v>665</v>
      </c>
      <c r="I4618" t="s">
        <v>678</v>
      </c>
      <c r="J4618">
        <v>2</v>
      </c>
      <c r="K4618">
        <v>31139</v>
      </c>
      <c r="L4618">
        <v>202</v>
      </c>
      <c r="M4618" t="s">
        <v>631</v>
      </c>
      <c r="N4618" t="s">
        <v>484</v>
      </c>
      <c r="O4618" t="s">
        <v>634</v>
      </c>
      <c r="P4618">
        <v>43</v>
      </c>
      <c r="Q4618" t="s">
        <v>634</v>
      </c>
      <c r="R4618">
        <f>SUMIFS(Table2[number],Table2[Event],"Goal",Table2[H/U],"HOME",Table2[GameID],Table2[[#This Row],[GameID]],Table2[GameTime],"&lt;="&amp;Table2[[#This Row],[GameTime]])</f>
        <v>3</v>
      </c>
      <c r="S4618">
        <f>SUMIFS(Table2[number],Table2[Event],"Goal",Table2[H/U],"AWAY",Table2[GameID],Table2[[#This Row],[GameID]],Table2[GameTime],"&lt;="&amp;Table2[[#This Row],[GameTime]])</f>
        <v>3</v>
      </c>
      <c r="T4618" t="str">
        <f>IF(Table2[[#This Row],[Event]]="Goal",Table2[[#This Row],[Hscore]]&amp;"-"&amp;Table2[[#This Row],[Uscore]],"")</f>
        <v/>
      </c>
      <c r="U4618">
        <v>1945</v>
      </c>
      <c r="V4618" s="1">
        <f>Table2[[#This Row],[GameTime]]-(Table2[[#This Row],[period]]-1)*1200</f>
        <v>745</v>
      </c>
      <c r="W4618" s="1">
        <f>ROUNDDOWN(Table2[[#This Row],[Time]]/60,0)</f>
        <v>12</v>
      </c>
      <c r="X4618" s="1">
        <f>ROUNDDOWN((Table2[[#This Row],[Time]]/60-Table2[[#This Row],[Time2]])*60,0)</f>
        <v>25</v>
      </c>
      <c r="Y4618" s="1">
        <f>IF(Table2[[#This Row],[Time2]]&lt;10,0&amp;Table2[[#This Row],[Time2]],Table2[[#This Row],[Time2]])</f>
        <v>12</v>
      </c>
      <c r="Z4618" s="1">
        <f>IF(Table2[[#This Row],[Time3]]&lt;10,0&amp;Table2[[#This Row],[Time3]],Table2[[#This Row],[Time3]])</f>
        <v>25</v>
      </c>
      <c r="AA4618" s="2" t="str">
        <f>Table2[[#This Row],[Time4]]&amp;":"&amp;Table2[[#This Row],[Time5]]</f>
        <v>12:25</v>
      </c>
      <c r="AB4618" s="1" cm="1">
        <f t="array" ref="AB4618">IFERROR(IF(Table2[[#This Row],[code]]="","",_xlfn.IFS(AND(Table2[[#This Row],[code]]&lt;400,Table2[[#This Row],[code]]&lt;&gt;""),2,Table2[[#This Row],[code]]&gt;500,4)),"")</f>
        <v>2</v>
      </c>
      <c r="AC4618" s="1">
        <f>IF(Table2[[#This Row],[Event]]="Penalty",Table2[[#This Row],[number]],IF(Table2[[#This Row],[Event]]="Time-Out",401,""))</f>
        <v>202</v>
      </c>
      <c r="AD4618" s="1">
        <f>ROW(A4617)</f>
        <v>4617</v>
      </c>
      <c r="AE4618" s="1">
        <f>COUNTIFS(Table2[GameID],Table2[[#This Row],[GameID]],Table2[Column1],"&lt;="&amp;Table2[[#This Row],[Column1]])-1</f>
        <v>6</v>
      </c>
    </row>
    <row r="4619" spans="1:31" x14ac:dyDescent="0.45">
      <c r="A4619" t="s">
        <v>622</v>
      </c>
      <c r="B4619" t="str">
        <f>_xlfn.TEXTBEFORE(Table2[[#This Row],[Kamp]]," - ")</f>
        <v>Rødovre FC</v>
      </c>
      <c r="C4619" t="str">
        <f>_xlfn.TEXTAFTER(Table2[[#This Row],[Kamp]],"- ")</f>
        <v>Strandby Elling</v>
      </c>
      <c r="D4619">
        <v>45402</v>
      </c>
      <c r="E4619">
        <v>83658</v>
      </c>
      <c r="F4619">
        <v>20232024</v>
      </c>
      <c r="G4619" t="s">
        <v>372</v>
      </c>
      <c r="H4619" t="s">
        <v>665</v>
      </c>
      <c r="I4619" t="s">
        <v>678</v>
      </c>
      <c r="J4619">
        <v>3</v>
      </c>
      <c r="K4619">
        <v>31139</v>
      </c>
      <c r="L4619">
        <v>1</v>
      </c>
      <c r="M4619" t="s">
        <v>630</v>
      </c>
      <c r="N4619" t="s">
        <v>41</v>
      </c>
      <c r="O4619" t="s">
        <v>536</v>
      </c>
      <c r="P4619">
        <v>3</v>
      </c>
      <c r="Q4619">
        <v>11</v>
      </c>
      <c r="R4619">
        <f>SUMIFS(Table2[number],Table2[Event],"Goal",Table2[H/U],"HOME",Table2[GameID],Table2[[#This Row],[GameID]],Table2[GameTime],"&lt;="&amp;Table2[[#This Row],[GameTime]])</f>
        <v>4</v>
      </c>
      <c r="S4619">
        <f>SUMIFS(Table2[number],Table2[Event],"Goal",Table2[H/U],"AWAY",Table2[GameID],Table2[[#This Row],[GameID]],Table2[GameTime],"&lt;="&amp;Table2[[#This Row],[GameTime]])</f>
        <v>3</v>
      </c>
      <c r="T4619" t="str">
        <f>IF(Table2[[#This Row],[Event]]="Goal",Table2[[#This Row],[Hscore]]&amp;"-"&amp;Table2[[#This Row],[Uscore]],"")</f>
        <v>4-3</v>
      </c>
      <c r="U4619">
        <v>2966</v>
      </c>
      <c r="V4619" s="1">
        <f>Table2[[#This Row],[GameTime]]-(Table2[[#This Row],[period]]-1)*1200</f>
        <v>566</v>
      </c>
      <c r="W4619" s="1">
        <f>ROUNDDOWN(Table2[[#This Row],[Time]]/60,0)</f>
        <v>9</v>
      </c>
      <c r="X4619" s="1">
        <f>ROUNDDOWN((Table2[[#This Row],[Time]]/60-Table2[[#This Row],[Time2]])*60,0)</f>
        <v>26</v>
      </c>
      <c r="Y4619" s="1" t="str">
        <f>IF(Table2[[#This Row],[Time2]]&lt;10,0&amp;Table2[[#This Row],[Time2]],Table2[[#This Row],[Time2]])</f>
        <v>09</v>
      </c>
      <c r="Z4619" s="1">
        <f>IF(Table2[[#This Row],[Time3]]&lt;10,0&amp;Table2[[#This Row],[Time3]],Table2[[#This Row],[Time3]])</f>
        <v>26</v>
      </c>
      <c r="AA4619" s="2" t="str">
        <f>Table2[[#This Row],[Time4]]&amp;":"&amp;Table2[[#This Row],[Time5]]</f>
        <v>09:26</v>
      </c>
      <c r="AB4619" s="1" t="str" cm="1">
        <f t="array" ref="AB4619">IFERROR(IF(Table2[[#This Row],[code]]="","",_xlfn.IFS(AND(Table2[[#This Row],[code]]&lt;400,Table2[[#This Row],[code]]&lt;&gt;""),2,Table2[[#This Row],[code]]&gt;500,4)),"")</f>
        <v/>
      </c>
      <c r="AC4619" s="1" t="str">
        <f>IF(Table2[[#This Row],[Event]]="Penalty",Table2[[#This Row],[number]],IF(Table2[[#This Row],[Event]]="Time-Out",401,""))</f>
        <v/>
      </c>
      <c r="AD4619" s="1">
        <f>ROW(A4618)</f>
        <v>4618</v>
      </c>
      <c r="AE4619" s="1">
        <f>COUNTIFS(Table2[GameID],Table2[[#This Row],[GameID]],Table2[Column1],"&lt;="&amp;Table2[[#This Row],[Column1]])-1</f>
        <v>7</v>
      </c>
    </row>
    <row r="4620" spans="1:31" x14ac:dyDescent="0.45">
      <c r="A4620" t="s">
        <v>622</v>
      </c>
      <c r="B4620" t="str">
        <f>_xlfn.TEXTBEFORE(Table2[[#This Row],[Kamp]]," - ")</f>
        <v>Rødovre FC</v>
      </c>
      <c r="C4620" t="str">
        <f>_xlfn.TEXTAFTER(Table2[[#This Row],[Kamp]],"- ")</f>
        <v>Strandby Elling</v>
      </c>
      <c r="D4620">
        <v>45402</v>
      </c>
      <c r="E4620">
        <v>83658</v>
      </c>
      <c r="F4620">
        <v>20232024</v>
      </c>
      <c r="G4620" t="s">
        <v>372</v>
      </c>
      <c r="H4620" t="s">
        <v>671</v>
      </c>
      <c r="I4620" t="s">
        <v>677</v>
      </c>
      <c r="J4620">
        <v>3</v>
      </c>
      <c r="K4620">
        <v>31148</v>
      </c>
      <c r="L4620">
        <v>0</v>
      </c>
      <c r="M4620" t="s">
        <v>631</v>
      </c>
      <c r="N4620" t="s">
        <v>474</v>
      </c>
      <c r="O4620" t="s">
        <v>634</v>
      </c>
      <c r="P4620">
        <v>20</v>
      </c>
      <c r="Q4620" t="s">
        <v>634</v>
      </c>
      <c r="R4620">
        <f>SUMIFS(Table2[number],Table2[Event],"Goal",Table2[H/U],"HOME",Table2[GameID],Table2[[#This Row],[GameID]],Table2[GameTime],"&lt;="&amp;Table2[[#This Row],[GameTime]])</f>
        <v>4</v>
      </c>
      <c r="S4620">
        <f>SUMIFS(Table2[number],Table2[Event],"Goal",Table2[H/U],"AWAY",Table2[GameID],Table2[[#This Row],[GameID]],Table2[GameTime],"&lt;="&amp;Table2[[#This Row],[GameTime]])</f>
        <v>3</v>
      </c>
      <c r="T4620" t="str">
        <f>IF(Table2[[#This Row],[Event]]="Goal",Table2[[#This Row],[Hscore]]&amp;"-"&amp;Table2[[#This Row],[Uscore]],"")</f>
        <v/>
      </c>
      <c r="U4620">
        <v>3154</v>
      </c>
      <c r="V4620" s="1">
        <f>Table2[[#This Row],[GameTime]]-(Table2[[#This Row],[period]]-1)*1200</f>
        <v>754</v>
      </c>
      <c r="W4620" s="1">
        <f>ROUNDDOWN(Table2[[#This Row],[Time]]/60,0)</f>
        <v>12</v>
      </c>
      <c r="X4620" s="1">
        <f>ROUNDDOWN((Table2[[#This Row],[Time]]/60-Table2[[#This Row],[Time2]])*60,0)</f>
        <v>34</v>
      </c>
      <c r="Y4620" s="1">
        <f>IF(Table2[[#This Row],[Time2]]&lt;10,0&amp;Table2[[#This Row],[Time2]],Table2[[#This Row],[Time2]])</f>
        <v>12</v>
      </c>
      <c r="Z4620" s="1">
        <f>IF(Table2[[#This Row],[Time3]]&lt;10,0&amp;Table2[[#This Row],[Time3]],Table2[[#This Row],[Time3]])</f>
        <v>34</v>
      </c>
      <c r="AA4620" s="2" t="str">
        <f>Table2[[#This Row],[Time4]]&amp;":"&amp;Table2[[#This Row],[Time5]]</f>
        <v>12:34</v>
      </c>
      <c r="AB4620" s="1" cm="1">
        <f t="array" ref="AB4620">IFERROR(IF(Table2[[#This Row],[code]]="","",_xlfn.IFS(AND(Table2[[#This Row],[code]]&lt;400,Table2[[#This Row],[code]]&lt;&gt;""),2,Table2[[#This Row],[code]]&gt;500,4)),"")</f>
        <v>2</v>
      </c>
      <c r="AC4620" s="1">
        <f>IF(Table2[[#This Row],[Event]]="Penalty",Table2[[#This Row],[number]],IF(Table2[[#This Row],[Event]]="Time-Out",401,""))</f>
        <v>0</v>
      </c>
      <c r="AD4620" s="1">
        <f>ROW(A4619)</f>
        <v>4619</v>
      </c>
      <c r="AE4620" s="1">
        <f>COUNTIFS(Table2[GameID],Table2[[#This Row],[GameID]],Table2[Column1],"&lt;="&amp;Table2[[#This Row],[Column1]])-1</f>
        <v>8</v>
      </c>
    </row>
    <row r="4621" spans="1:31" x14ac:dyDescent="0.45">
      <c r="A4621" t="s">
        <v>622</v>
      </c>
      <c r="B4621" t="str">
        <f>_xlfn.TEXTBEFORE(Table2[[#This Row],[Kamp]]," - ")</f>
        <v>Rødovre FC</v>
      </c>
      <c r="C4621" t="str">
        <f>_xlfn.TEXTAFTER(Table2[[#This Row],[Kamp]],"- ")</f>
        <v>Strandby Elling</v>
      </c>
      <c r="D4621">
        <v>45402</v>
      </c>
      <c r="E4621">
        <v>83658</v>
      </c>
      <c r="F4621">
        <v>20232024</v>
      </c>
      <c r="G4621" t="s">
        <v>372</v>
      </c>
      <c r="H4621" t="s">
        <v>671</v>
      </c>
      <c r="I4621" t="s">
        <v>677</v>
      </c>
      <c r="J4621">
        <v>3</v>
      </c>
      <c r="K4621">
        <v>31148</v>
      </c>
      <c r="L4621">
        <v>207</v>
      </c>
      <c r="M4621" t="s">
        <v>631</v>
      </c>
      <c r="N4621" t="s">
        <v>478</v>
      </c>
      <c r="O4621" t="s">
        <v>634</v>
      </c>
      <c r="P4621">
        <v>78</v>
      </c>
      <c r="Q4621" t="s">
        <v>634</v>
      </c>
      <c r="R4621">
        <f>SUMIFS(Table2[number],Table2[Event],"Goal",Table2[H/U],"HOME",Table2[GameID],Table2[[#This Row],[GameID]],Table2[GameTime],"&lt;="&amp;Table2[[#This Row],[GameTime]])</f>
        <v>4</v>
      </c>
      <c r="S4621">
        <f>SUMIFS(Table2[number],Table2[Event],"Goal",Table2[H/U],"AWAY",Table2[GameID],Table2[[#This Row],[GameID]],Table2[GameTime],"&lt;="&amp;Table2[[#This Row],[GameTime]])</f>
        <v>3</v>
      </c>
      <c r="T4621" t="str">
        <f>IF(Table2[[#This Row],[Event]]="Goal",Table2[[#This Row],[Hscore]]&amp;"-"&amp;Table2[[#This Row],[Uscore]],"")</f>
        <v/>
      </c>
      <c r="U4621">
        <v>3269</v>
      </c>
      <c r="V4621" s="1">
        <f>Table2[[#This Row],[GameTime]]-(Table2[[#This Row],[period]]-1)*1200</f>
        <v>869</v>
      </c>
      <c r="W4621" s="1">
        <f>ROUNDDOWN(Table2[[#This Row],[Time]]/60,0)</f>
        <v>14</v>
      </c>
      <c r="X4621" s="1">
        <f>ROUNDDOWN((Table2[[#This Row],[Time]]/60-Table2[[#This Row],[Time2]])*60,0)</f>
        <v>29</v>
      </c>
      <c r="Y4621" s="1">
        <f>IF(Table2[[#This Row],[Time2]]&lt;10,0&amp;Table2[[#This Row],[Time2]],Table2[[#This Row],[Time2]])</f>
        <v>14</v>
      </c>
      <c r="Z4621" s="1">
        <f>IF(Table2[[#This Row],[Time3]]&lt;10,0&amp;Table2[[#This Row],[Time3]],Table2[[#This Row],[Time3]])</f>
        <v>29</v>
      </c>
      <c r="AA4621" s="2" t="str">
        <f>Table2[[#This Row],[Time4]]&amp;":"&amp;Table2[[#This Row],[Time5]]</f>
        <v>14:29</v>
      </c>
      <c r="AB4621" s="1" cm="1">
        <f t="array" ref="AB4621">IFERROR(IF(Table2[[#This Row],[code]]="","",_xlfn.IFS(AND(Table2[[#This Row],[code]]&lt;400,Table2[[#This Row],[code]]&lt;&gt;""),2,Table2[[#This Row],[code]]&gt;500,4)),"")</f>
        <v>2</v>
      </c>
      <c r="AC4621" s="1">
        <f>IF(Table2[[#This Row],[Event]]="Penalty",Table2[[#This Row],[number]],IF(Table2[[#This Row],[Event]]="Time-Out",401,""))</f>
        <v>207</v>
      </c>
      <c r="AD4621" s="1">
        <f>ROW(A4620)</f>
        <v>4620</v>
      </c>
      <c r="AE4621" s="1">
        <f>COUNTIFS(Table2[GameID],Table2[[#This Row],[GameID]],Table2[Column1],"&lt;="&amp;Table2[[#This Row],[Column1]])-1</f>
        <v>9</v>
      </c>
    </row>
    <row r="4622" spans="1:31" x14ac:dyDescent="0.45">
      <c r="A4622" t="s">
        <v>622</v>
      </c>
      <c r="B4622" t="str">
        <f>_xlfn.TEXTBEFORE(Table2[[#This Row],[Kamp]]," - ")</f>
        <v>Rødovre FC</v>
      </c>
      <c r="C4622" t="str">
        <f>_xlfn.TEXTAFTER(Table2[[#This Row],[Kamp]],"- ")</f>
        <v>Strandby Elling</v>
      </c>
      <c r="D4622">
        <v>45402</v>
      </c>
      <c r="E4622">
        <v>83658</v>
      </c>
      <c r="F4622">
        <v>20232024</v>
      </c>
      <c r="G4622" t="s">
        <v>372</v>
      </c>
      <c r="H4622" t="s">
        <v>665</v>
      </c>
      <c r="I4622" t="s">
        <v>678</v>
      </c>
      <c r="J4622">
        <v>3</v>
      </c>
      <c r="K4622">
        <v>31139</v>
      </c>
      <c r="L4622">
        <v>1</v>
      </c>
      <c r="M4622" t="s">
        <v>630</v>
      </c>
      <c r="N4622" t="s">
        <v>51</v>
      </c>
      <c r="O4622" t="s">
        <v>48</v>
      </c>
      <c r="P4622">
        <v>77</v>
      </c>
      <c r="Q4622">
        <v>28</v>
      </c>
      <c r="R4622">
        <f>SUMIFS(Table2[number],Table2[Event],"Goal",Table2[H/U],"HOME",Table2[GameID],Table2[[#This Row],[GameID]],Table2[GameTime],"&lt;="&amp;Table2[[#This Row],[GameTime]])</f>
        <v>5</v>
      </c>
      <c r="S4622">
        <f>SUMIFS(Table2[number],Table2[Event],"Goal",Table2[H/U],"AWAY",Table2[GameID],Table2[[#This Row],[GameID]],Table2[GameTime],"&lt;="&amp;Table2[[#This Row],[GameTime]])</f>
        <v>3</v>
      </c>
      <c r="T4622" t="str">
        <f>IF(Table2[[#This Row],[Event]]="Goal",Table2[[#This Row],[Hscore]]&amp;"-"&amp;Table2[[#This Row],[Uscore]],"")</f>
        <v>5-3</v>
      </c>
      <c r="U4622">
        <v>3335</v>
      </c>
      <c r="V4622" s="1">
        <f>Table2[[#This Row],[GameTime]]-(Table2[[#This Row],[period]]-1)*1200</f>
        <v>935</v>
      </c>
      <c r="W4622" s="1">
        <f>ROUNDDOWN(Table2[[#This Row],[Time]]/60,0)</f>
        <v>15</v>
      </c>
      <c r="X4622" s="1">
        <f>ROUNDDOWN((Table2[[#This Row],[Time]]/60-Table2[[#This Row],[Time2]])*60,0)</f>
        <v>35</v>
      </c>
      <c r="Y4622" s="1">
        <f>IF(Table2[[#This Row],[Time2]]&lt;10,0&amp;Table2[[#This Row],[Time2]],Table2[[#This Row],[Time2]])</f>
        <v>15</v>
      </c>
      <c r="Z4622" s="1">
        <f>IF(Table2[[#This Row],[Time3]]&lt;10,0&amp;Table2[[#This Row],[Time3]],Table2[[#This Row],[Time3]])</f>
        <v>35</v>
      </c>
      <c r="AA4622" s="2" t="str">
        <f>Table2[[#This Row],[Time4]]&amp;":"&amp;Table2[[#This Row],[Time5]]</f>
        <v>15:35</v>
      </c>
      <c r="AB4622" s="1" t="str" cm="1">
        <f t="array" ref="AB4622">IFERROR(IF(Table2[[#This Row],[code]]="","",_xlfn.IFS(AND(Table2[[#This Row],[code]]&lt;400,Table2[[#This Row],[code]]&lt;&gt;""),2,Table2[[#This Row],[code]]&gt;500,4)),"")</f>
        <v/>
      </c>
      <c r="AC4622" s="1" t="str">
        <f>IF(Table2[[#This Row],[Event]]="Penalty",Table2[[#This Row],[number]],IF(Table2[[#This Row],[Event]]="Time-Out",401,""))</f>
        <v/>
      </c>
      <c r="AD4622" s="1">
        <f>ROW(A4621)</f>
        <v>4621</v>
      </c>
      <c r="AE4622" s="1">
        <f>COUNTIFS(Table2[GameID],Table2[[#This Row],[GameID]],Table2[Column1],"&lt;="&amp;Table2[[#This Row],[Column1]])-1</f>
        <v>10</v>
      </c>
    </row>
    <row r="4623" spans="1:31" x14ac:dyDescent="0.45">
      <c r="A4623" t="s">
        <v>622</v>
      </c>
      <c r="B4623" t="str">
        <f>_xlfn.TEXTBEFORE(Table2[[#This Row],[Kamp]]," - ")</f>
        <v>Rødovre FC</v>
      </c>
      <c r="C4623" t="str">
        <f>_xlfn.TEXTAFTER(Table2[[#This Row],[Kamp]],"- ")</f>
        <v>Strandby Elling</v>
      </c>
      <c r="D4623">
        <v>45402</v>
      </c>
      <c r="E4623">
        <v>83658</v>
      </c>
      <c r="F4623">
        <v>20232024</v>
      </c>
      <c r="G4623" t="s">
        <v>372</v>
      </c>
      <c r="H4623" t="s">
        <v>671</v>
      </c>
      <c r="I4623" t="s">
        <v>677</v>
      </c>
      <c r="J4623">
        <v>3</v>
      </c>
      <c r="K4623">
        <v>31148</v>
      </c>
      <c r="L4623">
        <v>0</v>
      </c>
      <c r="M4623" t="s">
        <v>633</v>
      </c>
      <c r="N4623" t="s">
        <v>634</v>
      </c>
      <c r="O4623" t="s">
        <v>634</v>
      </c>
      <c r="P4623" t="s">
        <v>634</v>
      </c>
      <c r="Q4623" t="s">
        <v>634</v>
      </c>
      <c r="R4623">
        <f>SUMIFS(Table2[number],Table2[Event],"Goal",Table2[H/U],"HOME",Table2[GameID],Table2[[#This Row],[GameID]],Table2[GameTime],"&lt;="&amp;Table2[[#This Row],[GameTime]])</f>
        <v>5</v>
      </c>
      <c r="S4623">
        <f>SUMIFS(Table2[number],Table2[Event],"Goal",Table2[H/U],"AWAY",Table2[GameID],Table2[[#This Row],[GameID]],Table2[GameTime],"&lt;="&amp;Table2[[#This Row],[GameTime]])</f>
        <v>3</v>
      </c>
      <c r="T4623" t="str">
        <f>IF(Table2[[#This Row],[Event]]="Goal",Table2[[#This Row],[Hscore]]&amp;"-"&amp;Table2[[#This Row],[Uscore]],"")</f>
        <v/>
      </c>
      <c r="U4623">
        <v>3485</v>
      </c>
      <c r="V4623" s="1">
        <f>Table2[[#This Row],[GameTime]]-(Table2[[#This Row],[period]]-1)*1200</f>
        <v>1085</v>
      </c>
      <c r="W4623" s="1">
        <f>ROUNDDOWN(Table2[[#This Row],[Time]]/60,0)</f>
        <v>18</v>
      </c>
      <c r="X4623" s="1">
        <f>ROUNDDOWN((Table2[[#This Row],[Time]]/60-Table2[[#This Row],[Time2]])*60,0)</f>
        <v>4</v>
      </c>
      <c r="Y4623" s="1">
        <f>IF(Table2[[#This Row],[Time2]]&lt;10,0&amp;Table2[[#This Row],[Time2]],Table2[[#This Row],[Time2]])</f>
        <v>18</v>
      </c>
      <c r="Z4623" s="1" t="str">
        <f>IF(Table2[[#This Row],[Time3]]&lt;10,0&amp;Table2[[#This Row],[Time3]],Table2[[#This Row],[Time3]])</f>
        <v>04</v>
      </c>
      <c r="AA4623" s="2" t="str">
        <f>Table2[[#This Row],[Time4]]&amp;":"&amp;Table2[[#This Row],[Time5]]</f>
        <v>18:04</v>
      </c>
      <c r="AB4623" s="1" t="str" cm="1">
        <f t="array" ref="AB4623">IFERROR(IF(Table2[[#This Row],[code]]="","",_xlfn.IFS(AND(Table2[[#This Row],[code]]&lt;400,Table2[[#This Row],[code]]&lt;&gt;""),2,Table2[[#This Row],[code]]&gt;500,4)),"")</f>
        <v/>
      </c>
      <c r="AC4623" s="1">
        <f>IF(Table2[[#This Row],[Event]]="Penalty",Table2[[#This Row],[number]],IF(Table2[[#This Row],[Event]]="Time-Out",401,""))</f>
        <v>401</v>
      </c>
      <c r="AD4623" s="1">
        <f>ROW(A4622)</f>
        <v>4622</v>
      </c>
      <c r="AE4623" s="1">
        <f>COUNTIFS(Table2[GameID],Table2[[#This Row],[GameID]],Table2[Column1],"&lt;="&amp;Table2[[#This Row],[Column1]])-1</f>
        <v>11</v>
      </c>
    </row>
    <row r="4624" spans="1:31" x14ac:dyDescent="0.45">
      <c r="A4624" t="s">
        <v>622</v>
      </c>
      <c r="B4624" t="str">
        <f>_xlfn.TEXTBEFORE(Table2[[#This Row],[Kamp]]," - ")</f>
        <v>Rødovre FC</v>
      </c>
      <c r="C4624" t="str">
        <f>_xlfn.TEXTAFTER(Table2[[#This Row],[Kamp]],"- ")</f>
        <v>Strandby Elling</v>
      </c>
      <c r="D4624">
        <v>45402</v>
      </c>
      <c r="E4624">
        <v>83658</v>
      </c>
      <c r="F4624">
        <v>20232024</v>
      </c>
      <c r="G4624" t="s">
        <v>372</v>
      </c>
      <c r="H4624" t="s">
        <v>665</v>
      </c>
      <c r="I4624" t="s">
        <v>678</v>
      </c>
      <c r="J4624">
        <v>3</v>
      </c>
      <c r="K4624">
        <v>31139</v>
      </c>
      <c r="L4624">
        <v>1</v>
      </c>
      <c r="M4624" t="s">
        <v>630</v>
      </c>
      <c r="N4624" t="s">
        <v>484</v>
      </c>
      <c r="O4624" t="s">
        <v>45</v>
      </c>
      <c r="P4624">
        <v>43</v>
      </c>
      <c r="Q4624">
        <v>17</v>
      </c>
      <c r="R4624">
        <f>SUMIFS(Table2[number],Table2[Event],"Goal",Table2[H/U],"HOME",Table2[GameID],Table2[[#This Row],[GameID]],Table2[GameTime],"&lt;="&amp;Table2[[#This Row],[GameTime]])</f>
        <v>6</v>
      </c>
      <c r="S4624">
        <f>SUMIFS(Table2[number],Table2[Event],"Goal",Table2[H/U],"AWAY",Table2[GameID],Table2[[#This Row],[GameID]],Table2[GameTime],"&lt;="&amp;Table2[[#This Row],[GameTime]])</f>
        <v>3</v>
      </c>
      <c r="T4624" t="str">
        <f>IF(Table2[[#This Row],[Event]]="Goal",Table2[[#This Row],[Hscore]]&amp;"-"&amp;Table2[[#This Row],[Uscore]],"")</f>
        <v>6-3</v>
      </c>
      <c r="U4624">
        <v>3496</v>
      </c>
      <c r="V4624" s="1">
        <f>Table2[[#This Row],[GameTime]]-(Table2[[#This Row],[period]]-1)*1200</f>
        <v>1096</v>
      </c>
      <c r="W4624" s="1">
        <f>ROUNDDOWN(Table2[[#This Row],[Time]]/60,0)</f>
        <v>18</v>
      </c>
      <c r="X4624" s="1">
        <f>ROUNDDOWN((Table2[[#This Row],[Time]]/60-Table2[[#This Row],[Time2]])*60,0)</f>
        <v>15</v>
      </c>
      <c r="Y4624" s="1">
        <f>IF(Table2[[#This Row],[Time2]]&lt;10,0&amp;Table2[[#This Row],[Time2]],Table2[[#This Row],[Time2]])</f>
        <v>18</v>
      </c>
      <c r="Z4624" s="1">
        <f>IF(Table2[[#This Row],[Time3]]&lt;10,0&amp;Table2[[#This Row],[Time3]],Table2[[#This Row],[Time3]])</f>
        <v>15</v>
      </c>
      <c r="AA4624" s="2" t="str">
        <f>Table2[[#This Row],[Time4]]&amp;":"&amp;Table2[[#This Row],[Time5]]</f>
        <v>18:15</v>
      </c>
      <c r="AB4624" s="1" t="str" cm="1">
        <f t="array" ref="AB4624">IFERROR(IF(Table2[[#This Row],[code]]="","",_xlfn.IFS(AND(Table2[[#This Row],[code]]&lt;400,Table2[[#This Row],[code]]&lt;&gt;""),2,Table2[[#This Row],[code]]&gt;500,4)),"")</f>
        <v/>
      </c>
      <c r="AC4624" s="1" t="str">
        <f>IF(Table2[[#This Row],[Event]]="Penalty",Table2[[#This Row],[number]],IF(Table2[[#This Row],[Event]]="Time-Out",401,""))</f>
        <v/>
      </c>
      <c r="AD4624" s="1">
        <f>ROW(A4623)</f>
        <v>4623</v>
      </c>
      <c r="AE4624" s="1">
        <f>COUNTIFS(Table2[GameID],Table2[[#This Row],[GameID]],Table2[Column1],"&lt;="&amp;Table2[[#This Row],[Column1]])-1</f>
        <v>12</v>
      </c>
    </row>
    <row r="4625" spans="1:31" x14ac:dyDescent="0.45">
      <c r="A4625" t="s">
        <v>622</v>
      </c>
      <c r="B4625" t="str">
        <f>_xlfn.TEXTBEFORE(Table2[[#This Row],[Kamp]]," - ")</f>
        <v>Rødovre FC</v>
      </c>
      <c r="C4625" t="str">
        <f>_xlfn.TEXTAFTER(Table2[[#This Row],[Kamp]],"- ")</f>
        <v>Strandby Elling</v>
      </c>
      <c r="D4625">
        <v>45402</v>
      </c>
      <c r="E4625">
        <v>83658</v>
      </c>
      <c r="F4625">
        <v>20232024</v>
      </c>
      <c r="G4625" t="s">
        <v>372</v>
      </c>
      <c r="H4625" t="s">
        <v>665</v>
      </c>
      <c r="I4625" t="s">
        <v>678</v>
      </c>
      <c r="J4625">
        <v>3</v>
      </c>
      <c r="K4625">
        <v>31139</v>
      </c>
      <c r="L4625">
        <v>201</v>
      </c>
      <c r="M4625" t="s">
        <v>631</v>
      </c>
      <c r="N4625" t="s">
        <v>538</v>
      </c>
      <c r="O4625" t="s">
        <v>634</v>
      </c>
      <c r="P4625">
        <v>89</v>
      </c>
      <c r="Q4625" t="s">
        <v>634</v>
      </c>
      <c r="R4625">
        <f>SUMIFS(Table2[number],Table2[Event],"Goal",Table2[H/U],"HOME",Table2[GameID],Table2[[#This Row],[GameID]],Table2[GameTime],"&lt;="&amp;Table2[[#This Row],[GameTime]])</f>
        <v>6</v>
      </c>
      <c r="S4625">
        <f>SUMIFS(Table2[number],Table2[Event],"Goal",Table2[H/U],"AWAY",Table2[GameID],Table2[[#This Row],[GameID]],Table2[GameTime],"&lt;="&amp;Table2[[#This Row],[GameTime]])</f>
        <v>3</v>
      </c>
      <c r="T4625" t="str">
        <f>IF(Table2[[#This Row],[Event]]="Goal",Table2[[#This Row],[Hscore]]&amp;"-"&amp;Table2[[#This Row],[Uscore]],"")</f>
        <v/>
      </c>
      <c r="U4625">
        <v>3566</v>
      </c>
      <c r="V4625" s="1">
        <f>Table2[[#This Row],[GameTime]]-(Table2[[#This Row],[period]]-1)*1200</f>
        <v>1166</v>
      </c>
      <c r="W4625" s="1">
        <f>ROUNDDOWN(Table2[[#This Row],[Time]]/60,0)</f>
        <v>19</v>
      </c>
      <c r="X4625" s="1">
        <f>ROUNDDOWN((Table2[[#This Row],[Time]]/60-Table2[[#This Row],[Time2]])*60,0)</f>
        <v>26</v>
      </c>
      <c r="Y4625" s="1">
        <f>IF(Table2[[#This Row],[Time2]]&lt;10,0&amp;Table2[[#This Row],[Time2]],Table2[[#This Row],[Time2]])</f>
        <v>19</v>
      </c>
      <c r="Z4625" s="1">
        <f>IF(Table2[[#This Row],[Time3]]&lt;10,0&amp;Table2[[#This Row],[Time3]],Table2[[#This Row],[Time3]])</f>
        <v>26</v>
      </c>
      <c r="AA4625" s="2" t="str">
        <f>Table2[[#This Row],[Time4]]&amp;":"&amp;Table2[[#This Row],[Time5]]</f>
        <v>19:26</v>
      </c>
      <c r="AB4625" s="1" cm="1">
        <f t="array" ref="AB4625">IFERROR(IF(Table2[[#This Row],[code]]="","",_xlfn.IFS(AND(Table2[[#This Row],[code]]&lt;400,Table2[[#This Row],[code]]&lt;&gt;""),2,Table2[[#This Row],[code]]&gt;500,4)),"")</f>
        <v>2</v>
      </c>
      <c r="AC4625" s="1">
        <f>IF(Table2[[#This Row],[Event]]="Penalty",Table2[[#This Row],[number]],IF(Table2[[#This Row],[Event]]="Time-Out",401,""))</f>
        <v>201</v>
      </c>
      <c r="AD4625" s="1">
        <f>ROW(A4624)</f>
        <v>4624</v>
      </c>
      <c r="AE4625" s="1">
        <f>COUNTIFS(Table2[GameID],Table2[[#This Row],[GameID]],Table2[Column1],"&lt;="&amp;Table2[[#This Row],[Column1]])-1</f>
        <v>13</v>
      </c>
    </row>
    <row r="4626" spans="1:31" x14ac:dyDescent="0.45">
      <c r="A4626" t="s">
        <v>622</v>
      </c>
      <c r="B4626" t="str">
        <f>_xlfn.TEXTBEFORE(Table2[[#This Row],[Kamp]]," - ")</f>
        <v>Rødovre FC</v>
      </c>
      <c r="C4626" t="str">
        <f>_xlfn.TEXTAFTER(Table2[[#This Row],[Kamp]],"- ")</f>
        <v>Strandby Elling</v>
      </c>
      <c r="D4626">
        <v>45402</v>
      </c>
      <c r="E4626">
        <v>83658</v>
      </c>
      <c r="F4626">
        <v>20232024</v>
      </c>
      <c r="G4626" t="s">
        <v>372</v>
      </c>
      <c r="H4626" t="s">
        <v>671</v>
      </c>
      <c r="I4626" t="s">
        <v>677</v>
      </c>
      <c r="J4626">
        <v>3</v>
      </c>
      <c r="K4626">
        <v>31148</v>
      </c>
      <c r="L4626">
        <v>1</v>
      </c>
      <c r="M4626" t="s">
        <v>630</v>
      </c>
      <c r="N4626" t="s">
        <v>473</v>
      </c>
      <c r="O4626" t="s">
        <v>478</v>
      </c>
      <c r="P4626">
        <v>16</v>
      </c>
      <c r="Q4626">
        <v>78</v>
      </c>
      <c r="R4626">
        <f>SUMIFS(Table2[number],Table2[Event],"Goal",Table2[H/U],"HOME",Table2[GameID],Table2[[#This Row],[GameID]],Table2[GameTime],"&lt;="&amp;Table2[[#This Row],[GameTime]])</f>
        <v>6</v>
      </c>
      <c r="S4626">
        <f>SUMIFS(Table2[number],Table2[Event],"Goal",Table2[H/U],"AWAY",Table2[GameID],Table2[[#This Row],[GameID]],Table2[GameTime],"&lt;="&amp;Table2[[#This Row],[GameTime]])</f>
        <v>4</v>
      </c>
      <c r="T4626" t="str">
        <f>IF(Table2[[#This Row],[Event]]="Goal",Table2[[#This Row],[Hscore]]&amp;"-"&amp;Table2[[#This Row],[Uscore]],"")</f>
        <v>6-4</v>
      </c>
      <c r="U4626">
        <v>3571</v>
      </c>
      <c r="V4626" s="1">
        <f>Table2[[#This Row],[GameTime]]-(Table2[[#This Row],[period]]-1)*1200</f>
        <v>1171</v>
      </c>
      <c r="W4626" s="1">
        <f>ROUNDDOWN(Table2[[#This Row],[Time]]/60,0)</f>
        <v>19</v>
      </c>
      <c r="X4626" s="1">
        <f>ROUNDDOWN((Table2[[#This Row],[Time]]/60-Table2[[#This Row],[Time2]])*60,0)</f>
        <v>30</v>
      </c>
      <c r="Y4626" s="1">
        <f>IF(Table2[[#This Row],[Time2]]&lt;10,0&amp;Table2[[#This Row],[Time2]],Table2[[#This Row],[Time2]])</f>
        <v>19</v>
      </c>
      <c r="Z4626" s="1">
        <f>IF(Table2[[#This Row],[Time3]]&lt;10,0&amp;Table2[[#This Row],[Time3]],Table2[[#This Row],[Time3]])</f>
        <v>30</v>
      </c>
      <c r="AA4626" s="2" t="str">
        <f>Table2[[#This Row],[Time4]]&amp;":"&amp;Table2[[#This Row],[Time5]]</f>
        <v>19:30</v>
      </c>
      <c r="AB4626" s="1" t="str" cm="1">
        <f t="array" ref="AB4626">IFERROR(IF(Table2[[#This Row],[code]]="","",_xlfn.IFS(AND(Table2[[#This Row],[code]]&lt;400,Table2[[#This Row],[code]]&lt;&gt;""),2,Table2[[#This Row],[code]]&gt;500,4)),"")</f>
        <v/>
      </c>
      <c r="AC4626" s="1" t="str">
        <f>IF(Table2[[#This Row],[Event]]="Penalty",Table2[[#This Row],[number]],IF(Table2[[#This Row],[Event]]="Time-Out",401,""))</f>
        <v/>
      </c>
      <c r="AD4626" s="1">
        <f>ROW(A4625)</f>
        <v>4625</v>
      </c>
      <c r="AE4626" s="1">
        <f>COUNTIFS(Table2[GameID],Table2[[#This Row],[GameID]],Table2[Column1],"&lt;="&amp;Table2[[#This Row],[Column1]])-1</f>
        <v>14</v>
      </c>
    </row>
    <row r="4627" spans="1:31" x14ac:dyDescent="0.45">
      <c r="A4627" t="s">
        <v>619</v>
      </c>
      <c r="B4627" t="str">
        <f>_xlfn.TEXTBEFORE(Table2[[#This Row],[Kamp]]," - ")</f>
        <v>BFC Vendsyssel</v>
      </c>
      <c r="C4627" t="str">
        <f>_xlfn.TEXTAFTER(Table2[[#This Row],[Kamp]],"- ")</f>
        <v>Vanløse Floorball</v>
      </c>
      <c r="D4627">
        <v>45402</v>
      </c>
      <c r="E4627">
        <v>83659</v>
      </c>
      <c r="F4627">
        <v>20232024</v>
      </c>
      <c r="G4627" t="s">
        <v>372</v>
      </c>
      <c r="H4627" t="s">
        <v>664</v>
      </c>
      <c r="I4627" t="s">
        <v>678</v>
      </c>
      <c r="J4627">
        <v>1</v>
      </c>
      <c r="K4627">
        <v>31145</v>
      </c>
      <c r="L4627">
        <v>1</v>
      </c>
      <c r="M4627" t="s">
        <v>630</v>
      </c>
      <c r="N4627" t="s">
        <v>287</v>
      </c>
      <c r="O4627" t="s">
        <v>634</v>
      </c>
      <c r="P4627">
        <v>22</v>
      </c>
      <c r="Q4627" t="s">
        <v>634</v>
      </c>
      <c r="R4627">
        <f>SUMIFS(Table2[number],Table2[Event],"Goal",Table2[H/U],"HOME",Table2[GameID],Table2[[#This Row],[GameID]],Table2[GameTime],"&lt;="&amp;Table2[[#This Row],[GameTime]])</f>
        <v>1</v>
      </c>
      <c r="S4627">
        <f>SUMIFS(Table2[number],Table2[Event],"Goal",Table2[H/U],"AWAY",Table2[GameID],Table2[[#This Row],[GameID]],Table2[GameTime],"&lt;="&amp;Table2[[#This Row],[GameTime]])</f>
        <v>0</v>
      </c>
      <c r="T4627" t="str">
        <f>IF(Table2[[#This Row],[Event]]="Goal",Table2[[#This Row],[Hscore]]&amp;"-"&amp;Table2[[#This Row],[Uscore]],"")</f>
        <v>1-0</v>
      </c>
      <c r="U4627">
        <v>393</v>
      </c>
      <c r="V4627" s="1">
        <f>Table2[[#This Row],[GameTime]]-(Table2[[#This Row],[period]]-1)*1200</f>
        <v>393</v>
      </c>
      <c r="W4627" s="1">
        <f>ROUNDDOWN(Table2[[#This Row],[Time]]/60,0)</f>
        <v>6</v>
      </c>
      <c r="X4627" s="1">
        <f>ROUNDDOWN((Table2[[#This Row],[Time]]/60-Table2[[#This Row],[Time2]])*60,0)</f>
        <v>33</v>
      </c>
      <c r="Y4627" s="1" t="str">
        <f>IF(Table2[[#This Row],[Time2]]&lt;10,0&amp;Table2[[#This Row],[Time2]],Table2[[#This Row],[Time2]])</f>
        <v>06</v>
      </c>
      <c r="Z4627" s="1">
        <f>IF(Table2[[#This Row],[Time3]]&lt;10,0&amp;Table2[[#This Row],[Time3]],Table2[[#This Row],[Time3]])</f>
        <v>33</v>
      </c>
      <c r="AA4627" s="2" t="str">
        <f>Table2[[#This Row],[Time4]]&amp;":"&amp;Table2[[#This Row],[Time5]]</f>
        <v>06:33</v>
      </c>
      <c r="AB4627" s="1" t="str" cm="1">
        <f t="array" ref="AB4627">IFERROR(IF(Table2[[#This Row],[code]]="","",_xlfn.IFS(AND(Table2[[#This Row],[code]]&lt;400,Table2[[#This Row],[code]]&lt;&gt;""),2,Table2[[#This Row],[code]]&gt;500,4)),"")</f>
        <v/>
      </c>
      <c r="AC4627" s="1" t="str">
        <f>IF(Table2[[#This Row],[Event]]="Penalty",Table2[[#This Row],[number]],IF(Table2[[#This Row],[Event]]="Time-Out",401,""))</f>
        <v/>
      </c>
      <c r="AD4627" s="1">
        <f>ROW(A4626)</f>
        <v>4626</v>
      </c>
      <c r="AE4627" s="1">
        <f>COUNTIFS(Table2[GameID],Table2[[#This Row],[GameID]],Table2[Column1],"&lt;="&amp;Table2[[#This Row],[Column1]])-1</f>
        <v>0</v>
      </c>
    </row>
    <row r="4628" spans="1:31" x14ac:dyDescent="0.45">
      <c r="A4628" t="s">
        <v>619</v>
      </c>
      <c r="B4628" t="str">
        <f>_xlfn.TEXTBEFORE(Table2[[#This Row],[Kamp]]," - ")</f>
        <v>BFC Vendsyssel</v>
      </c>
      <c r="C4628" t="str">
        <f>_xlfn.TEXTAFTER(Table2[[#This Row],[Kamp]],"- ")</f>
        <v>Vanløse Floorball</v>
      </c>
      <c r="D4628">
        <v>45402</v>
      </c>
      <c r="E4628">
        <v>83659</v>
      </c>
      <c r="F4628">
        <v>20232024</v>
      </c>
      <c r="G4628" t="s">
        <v>372</v>
      </c>
      <c r="H4628" t="s">
        <v>664</v>
      </c>
      <c r="I4628" t="s">
        <v>678</v>
      </c>
      <c r="J4628">
        <v>1</v>
      </c>
      <c r="K4628">
        <v>31145</v>
      </c>
      <c r="L4628">
        <v>1</v>
      </c>
      <c r="M4628" t="s">
        <v>630</v>
      </c>
      <c r="N4628" t="s">
        <v>287</v>
      </c>
      <c r="O4628" t="s">
        <v>198</v>
      </c>
      <c r="P4628">
        <v>22</v>
      </c>
      <c r="Q4628">
        <v>86</v>
      </c>
      <c r="R4628">
        <f>SUMIFS(Table2[number],Table2[Event],"Goal",Table2[H/U],"HOME",Table2[GameID],Table2[[#This Row],[GameID]],Table2[GameTime],"&lt;="&amp;Table2[[#This Row],[GameTime]])</f>
        <v>2</v>
      </c>
      <c r="S4628">
        <f>SUMIFS(Table2[number],Table2[Event],"Goal",Table2[H/U],"AWAY",Table2[GameID],Table2[[#This Row],[GameID]],Table2[GameTime],"&lt;="&amp;Table2[[#This Row],[GameTime]])</f>
        <v>0</v>
      </c>
      <c r="T4628" t="str">
        <f>IF(Table2[[#This Row],[Event]]="Goal",Table2[[#This Row],[Hscore]]&amp;"-"&amp;Table2[[#This Row],[Uscore]],"")</f>
        <v>2-0</v>
      </c>
      <c r="U4628">
        <v>585</v>
      </c>
      <c r="V4628" s="1">
        <f>Table2[[#This Row],[GameTime]]-(Table2[[#This Row],[period]]-1)*1200</f>
        <v>585</v>
      </c>
      <c r="W4628" s="1">
        <f>ROUNDDOWN(Table2[[#This Row],[Time]]/60,0)</f>
        <v>9</v>
      </c>
      <c r="X4628" s="1">
        <f>ROUNDDOWN((Table2[[#This Row],[Time]]/60-Table2[[#This Row],[Time2]])*60,0)</f>
        <v>45</v>
      </c>
      <c r="Y4628" s="1" t="str">
        <f>IF(Table2[[#This Row],[Time2]]&lt;10,0&amp;Table2[[#This Row],[Time2]],Table2[[#This Row],[Time2]])</f>
        <v>09</v>
      </c>
      <c r="Z4628" s="1">
        <f>IF(Table2[[#This Row],[Time3]]&lt;10,0&amp;Table2[[#This Row],[Time3]],Table2[[#This Row],[Time3]])</f>
        <v>45</v>
      </c>
      <c r="AA4628" s="2" t="str">
        <f>Table2[[#This Row],[Time4]]&amp;":"&amp;Table2[[#This Row],[Time5]]</f>
        <v>09:45</v>
      </c>
      <c r="AB4628" s="1" t="str" cm="1">
        <f t="array" ref="AB4628">IFERROR(IF(Table2[[#This Row],[code]]="","",_xlfn.IFS(AND(Table2[[#This Row],[code]]&lt;400,Table2[[#This Row],[code]]&lt;&gt;""),2,Table2[[#This Row],[code]]&gt;500,4)),"")</f>
        <v/>
      </c>
      <c r="AC4628" s="1" t="str">
        <f>IF(Table2[[#This Row],[Event]]="Penalty",Table2[[#This Row],[number]],IF(Table2[[#This Row],[Event]]="Time-Out",401,""))</f>
        <v/>
      </c>
      <c r="AD4628" s="1">
        <f>ROW(A4627)</f>
        <v>4627</v>
      </c>
      <c r="AE4628" s="1">
        <f>COUNTIFS(Table2[GameID],Table2[[#This Row],[GameID]],Table2[Column1],"&lt;="&amp;Table2[[#This Row],[Column1]])-1</f>
        <v>1</v>
      </c>
    </row>
    <row r="4629" spans="1:31" x14ac:dyDescent="0.45">
      <c r="A4629" t="s">
        <v>619</v>
      </c>
      <c r="B4629" t="str">
        <f>_xlfn.TEXTBEFORE(Table2[[#This Row],[Kamp]]," - ")</f>
        <v>BFC Vendsyssel</v>
      </c>
      <c r="C4629" t="str">
        <f>_xlfn.TEXTAFTER(Table2[[#This Row],[Kamp]],"- ")</f>
        <v>Vanløse Floorball</v>
      </c>
      <c r="D4629">
        <v>45402</v>
      </c>
      <c r="E4629">
        <v>83659</v>
      </c>
      <c r="F4629">
        <v>20232024</v>
      </c>
      <c r="G4629" t="s">
        <v>372</v>
      </c>
      <c r="H4629" t="s">
        <v>664</v>
      </c>
      <c r="I4629" t="s">
        <v>678</v>
      </c>
      <c r="J4629">
        <v>1</v>
      </c>
      <c r="K4629">
        <v>31145</v>
      </c>
      <c r="L4629">
        <v>1</v>
      </c>
      <c r="M4629" t="s">
        <v>630</v>
      </c>
      <c r="N4629" t="s">
        <v>207</v>
      </c>
      <c r="O4629" t="s">
        <v>211</v>
      </c>
      <c r="P4629">
        <v>71</v>
      </c>
      <c r="Q4629">
        <v>92</v>
      </c>
      <c r="R4629">
        <f>SUMIFS(Table2[number],Table2[Event],"Goal",Table2[H/U],"HOME",Table2[GameID],Table2[[#This Row],[GameID]],Table2[GameTime],"&lt;="&amp;Table2[[#This Row],[GameTime]])</f>
        <v>3</v>
      </c>
      <c r="S4629">
        <f>SUMIFS(Table2[number],Table2[Event],"Goal",Table2[H/U],"AWAY",Table2[GameID],Table2[[#This Row],[GameID]],Table2[GameTime],"&lt;="&amp;Table2[[#This Row],[GameTime]])</f>
        <v>0</v>
      </c>
      <c r="T4629" t="str">
        <f>IF(Table2[[#This Row],[Event]]="Goal",Table2[[#This Row],[Hscore]]&amp;"-"&amp;Table2[[#This Row],[Uscore]],"")</f>
        <v>3-0</v>
      </c>
      <c r="U4629">
        <v>615</v>
      </c>
      <c r="V4629" s="1">
        <f>Table2[[#This Row],[GameTime]]-(Table2[[#This Row],[period]]-1)*1200</f>
        <v>615</v>
      </c>
      <c r="W4629" s="1">
        <f>ROUNDDOWN(Table2[[#This Row],[Time]]/60,0)</f>
        <v>10</v>
      </c>
      <c r="X4629" s="1">
        <f>ROUNDDOWN((Table2[[#This Row],[Time]]/60-Table2[[#This Row],[Time2]])*60,0)</f>
        <v>15</v>
      </c>
      <c r="Y4629" s="1">
        <f>IF(Table2[[#This Row],[Time2]]&lt;10,0&amp;Table2[[#This Row],[Time2]],Table2[[#This Row],[Time2]])</f>
        <v>10</v>
      </c>
      <c r="Z4629" s="1">
        <f>IF(Table2[[#This Row],[Time3]]&lt;10,0&amp;Table2[[#This Row],[Time3]],Table2[[#This Row],[Time3]])</f>
        <v>15</v>
      </c>
      <c r="AA4629" s="2" t="str">
        <f>Table2[[#This Row],[Time4]]&amp;":"&amp;Table2[[#This Row],[Time5]]</f>
        <v>10:15</v>
      </c>
      <c r="AB4629" s="1" t="str" cm="1">
        <f t="array" ref="AB4629">IFERROR(IF(Table2[[#This Row],[code]]="","",_xlfn.IFS(AND(Table2[[#This Row],[code]]&lt;400,Table2[[#This Row],[code]]&lt;&gt;""),2,Table2[[#This Row],[code]]&gt;500,4)),"")</f>
        <v/>
      </c>
      <c r="AC4629" s="1" t="str">
        <f>IF(Table2[[#This Row],[Event]]="Penalty",Table2[[#This Row],[number]],IF(Table2[[#This Row],[Event]]="Time-Out",401,""))</f>
        <v/>
      </c>
      <c r="AD4629" s="1">
        <f>ROW(A4628)</f>
        <v>4628</v>
      </c>
      <c r="AE4629" s="1">
        <f>COUNTIFS(Table2[GameID],Table2[[#This Row],[GameID]],Table2[Column1],"&lt;="&amp;Table2[[#This Row],[Column1]])-1</f>
        <v>2</v>
      </c>
    </row>
    <row r="4630" spans="1:31" x14ac:dyDescent="0.45">
      <c r="A4630" t="s">
        <v>619</v>
      </c>
      <c r="B4630" t="str">
        <f>_xlfn.TEXTBEFORE(Table2[[#This Row],[Kamp]]," - ")</f>
        <v>BFC Vendsyssel</v>
      </c>
      <c r="C4630" t="str">
        <f>_xlfn.TEXTAFTER(Table2[[#This Row],[Kamp]],"- ")</f>
        <v>Vanløse Floorball</v>
      </c>
      <c r="D4630">
        <v>45402</v>
      </c>
      <c r="E4630">
        <v>83659</v>
      </c>
      <c r="F4630">
        <v>20232024</v>
      </c>
      <c r="G4630" t="s">
        <v>372</v>
      </c>
      <c r="H4630" t="s">
        <v>664</v>
      </c>
      <c r="I4630" t="s">
        <v>678</v>
      </c>
      <c r="J4630">
        <v>1</v>
      </c>
      <c r="K4630">
        <v>31145</v>
      </c>
      <c r="L4630">
        <v>1</v>
      </c>
      <c r="M4630" t="s">
        <v>630</v>
      </c>
      <c r="N4630" t="s">
        <v>287</v>
      </c>
      <c r="O4630" t="s">
        <v>634</v>
      </c>
      <c r="P4630">
        <v>22</v>
      </c>
      <c r="Q4630" t="s">
        <v>634</v>
      </c>
      <c r="R4630">
        <f>SUMIFS(Table2[number],Table2[Event],"Goal",Table2[H/U],"HOME",Table2[GameID],Table2[[#This Row],[GameID]],Table2[GameTime],"&lt;="&amp;Table2[[#This Row],[GameTime]])</f>
        <v>4</v>
      </c>
      <c r="S4630">
        <f>SUMIFS(Table2[number],Table2[Event],"Goal",Table2[H/U],"AWAY",Table2[GameID],Table2[[#This Row],[GameID]],Table2[GameTime],"&lt;="&amp;Table2[[#This Row],[GameTime]])</f>
        <v>0</v>
      </c>
      <c r="T4630" t="str">
        <f>IF(Table2[[#This Row],[Event]]="Goal",Table2[[#This Row],[Hscore]]&amp;"-"&amp;Table2[[#This Row],[Uscore]],"")</f>
        <v>4-0</v>
      </c>
      <c r="U4630">
        <v>867</v>
      </c>
      <c r="V4630" s="1">
        <f>Table2[[#This Row],[GameTime]]-(Table2[[#This Row],[period]]-1)*1200</f>
        <v>867</v>
      </c>
      <c r="W4630" s="1">
        <f>ROUNDDOWN(Table2[[#This Row],[Time]]/60,0)</f>
        <v>14</v>
      </c>
      <c r="X4630" s="1">
        <f>ROUNDDOWN((Table2[[#This Row],[Time]]/60-Table2[[#This Row],[Time2]])*60,0)</f>
        <v>27</v>
      </c>
      <c r="Y4630" s="1">
        <f>IF(Table2[[#This Row],[Time2]]&lt;10,0&amp;Table2[[#This Row],[Time2]],Table2[[#This Row],[Time2]])</f>
        <v>14</v>
      </c>
      <c r="Z4630" s="1">
        <f>IF(Table2[[#This Row],[Time3]]&lt;10,0&amp;Table2[[#This Row],[Time3]],Table2[[#This Row],[Time3]])</f>
        <v>27</v>
      </c>
      <c r="AA4630" s="2" t="str">
        <f>Table2[[#This Row],[Time4]]&amp;":"&amp;Table2[[#This Row],[Time5]]</f>
        <v>14:27</v>
      </c>
      <c r="AB4630" s="1" t="str" cm="1">
        <f t="array" ref="AB4630">IFERROR(IF(Table2[[#This Row],[code]]="","",_xlfn.IFS(AND(Table2[[#This Row],[code]]&lt;400,Table2[[#This Row],[code]]&lt;&gt;""),2,Table2[[#This Row],[code]]&gt;500,4)),"")</f>
        <v/>
      </c>
      <c r="AC4630" s="1" t="str">
        <f>IF(Table2[[#This Row],[Event]]="Penalty",Table2[[#This Row],[number]],IF(Table2[[#This Row],[Event]]="Time-Out",401,""))</f>
        <v/>
      </c>
      <c r="AD4630" s="1">
        <f>ROW(A4629)</f>
        <v>4629</v>
      </c>
      <c r="AE4630" s="1">
        <f>COUNTIFS(Table2[GameID],Table2[[#This Row],[GameID]],Table2[Column1],"&lt;="&amp;Table2[[#This Row],[Column1]])-1</f>
        <v>3</v>
      </c>
    </row>
    <row r="4631" spans="1:31" x14ac:dyDescent="0.45">
      <c r="A4631" t="s">
        <v>619</v>
      </c>
      <c r="B4631" t="str">
        <f>_xlfn.TEXTBEFORE(Table2[[#This Row],[Kamp]]," - ")</f>
        <v>BFC Vendsyssel</v>
      </c>
      <c r="C4631" t="str">
        <f>_xlfn.TEXTAFTER(Table2[[#This Row],[Kamp]],"- ")</f>
        <v>Vanløse Floorball</v>
      </c>
      <c r="D4631">
        <v>45402</v>
      </c>
      <c r="E4631">
        <v>83659</v>
      </c>
      <c r="F4631">
        <v>20232024</v>
      </c>
      <c r="G4631" t="s">
        <v>372</v>
      </c>
      <c r="H4631" t="s">
        <v>660</v>
      </c>
      <c r="I4631" t="s">
        <v>677</v>
      </c>
      <c r="J4631">
        <v>1</v>
      </c>
      <c r="K4631">
        <v>31142</v>
      </c>
      <c r="L4631">
        <v>1</v>
      </c>
      <c r="M4631" t="s">
        <v>630</v>
      </c>
      <c r="N4631" t="s">
        <v>494</v>
      </c>
      <c r="O4631" t="s">
        <v>284</v>
      </c>
      <c r="P4631">
        <v>23</v>
      </c>
      <c r="Q4631">
        <v>14</v>
      </c>
      <c r="R4631">
        <f>SUMIFS(Table2[number],Table2[Event],"Goal",Table2[H/U],"HOME",Table2[GameID],Table2[[#This Row],[GameID]],Table2[GameTime],"&lt;="&amp;Table2[[#This Row],[GameTime]])</f>
        <v>4</v>
      </c>
      <c r="S4631">
        <f>SUMIFS(Table2[number],Table2[Event],"Goal",Table2[H/U],"AWAY",Table2[GameID],Table2[[#This Row],[GameID]],Table2[GameTime],"&lt;="&amp;Table2[[#This Row],[GameTime]])</f>
        <v>1</v>
      </c>
      <c r="T4631" t="str">
        <f>IF(Table2[[#This Row],[Event]]="Goal",Table2[[#This Row],[Hscore]]&amp;"-"&amp;Table2[[#This Row],[Uscore]],"")</f>
        <v>4-1</v>
      </c>
      <c r="U4631">
        <v>1057</v>
      </c>
      <c r="V4631" s="1">
        <f>Table2[[#This Row],[GameTime]]-(Table2[[#This Row],[period]]-1)*1200</f>
        <v>1057</v>
      </c>
      <c r="W4631" s="1">
        <f>ROUNDDOWN(Table2[[#This Row],[Time]]/60,0)</f>
        <v>17</v>
      </c>
      <c r="X4631" s="1">
        <f>ROUNDDOWN((Table2[[#This Row],[Time]]/60-Table2[[#This Row],[Time2]])*60,0)</f>
        <v>37</v>
      </c>
      <c r="Y4631" s="1">
        <f>IF(Table2[[#This Row],[Time2]]&lt;10,0&amp;Table2[[#This Row],[Time2]],Table2[[#This Row],[Time2]])</f>
        <v>17</v>
      </c>
      <c r="Z4631" s="1">
        <f>IF(Table2[[#This Row],[Time3]]&lt;10,0&amp;Table2[[#This Row],[Time3]],Table2[[#This Row],[Time3]])</f>
        <v>37</v>
      </c>
      <c r="AA4631" s="2" t="str">
        <f>Table2[[#This Row],[Time4]]&amp;":"&amp;Table2[[#This Row],[Time5]]</f>
        <v>17:37</v>
      </c>
      <c r="AB4631" s="1" t="str" cm="1">
        <f t="array" ref="AB4631">IFERROR(IF(Table2[[#This Row],[code]]="","",_xlfn.IFS(AND(Table2[[#This Row],[code]]&lt;400,Table2[[#This Row],[code]]&lt;&gt;""),2,Table2[[#This Row],[code]]&gt;500,4)),"")</f>
        <v/>
      </c>
      <c r="AC4631" s="1" t="str">
        <f>IF(Table2[[#This Row],[Event]]="Penalty",Table2[[#This Row],[number]],IF(Table2[[#This Row],[Event]]="Time-Out",401,""))</f>
        <v/>
      </c>
      <c r="AD4631" s="1">
        <f>ROW(A4630)</f>
        <v>4630</v>
      </c>
      <c r="AE4631" s="1">
        <f>COUNTIFS(Table2[GameID],Table2[[#This Row],[GameID]],Table2[Column1],"&lt;="&amp;Table2[[#This Row],[Column1]])-1</f>
        <v>4</v>
      </c>
    </row>
    <row r="4632" spans="1:31" x14ac:dyDescent="0.45">
      <c r="A4632" t="s">
        <v>619</v>
      </c>
      <c r="B4632" t="str">
        <f>_xlfn.TEXTBEFORE(Table2[[#This Row],[Kamp]]," - ")</f>
        <v>BFC Vendsyssel</v>
      </c>
      <c r="C4632" t="str">
        <f>_xlfn.TEXTAFTER(Table2[[#This Row],[Kamp]],"- ")</f>
        <v>Vanløse Floorball</v>
      </c>
      <c r="D4632">
        <v>45402</v>
      </c>
      <c r="E4632">
        <v>83659</v>
      </c>
      <c r="F4632">
        <v>20232024</v>
      </c>
      <c r="G4632" t="s">
        <v>372</v>
      </c>
      <c r="H4632" t="s">
        <v>660</v>
      </c>
      <c r="I4632" t="s">
        <v>677</v>
      </c>
      <c r="J4632">
        <v>1</v>
      </c>
      <c r="K4632">
        <v>31142</v>
      </c>
      <c r="L4632">
        <v>1</v>
      </c>
      <c r="M4632" t="s">
        <v>630</v>
      </c>
      <c r="N4632" t="s">
        <v>98</v>
      </c>
      <c r="O4632" t="s">
        <v>284</v>
      </c>
      <c r="P4632">
        <v>16</v>
      </c>
      <c r="Q4632">
        <v>14</v>
      </c>
      <c r="R4632">
        <f>SUMIFS(Table2[number],Table2[Event],"Goal",Table2[H/U],"HOME",Table2[GameID],Table2[[#This Row],[GameID]],Table2[GameTime],"&lt;="&amp;Table2[[#This Row],[GameTime]])</f>
        <v>4</v>
      </c>
      <c r="S4632">
        <f>SUMIFS(Table2[number],Table2[Event],"Goal",Table2[H/U],"AWAY",Table2[GameID],Table2[[#This Row],[GameID]],Table2[GameTime],"&lt;="&amp;Table2[[#This Row],[GameTime]])</f>
        <v>2</v>
      </c>
      <c r="T4632" t="str">
        <f>IF(Table2[[#This Row],[Event]]="Goal",Table2[[#This Row],[Hscore]]&amp;"-"&amp;Table2[[#This Row],[Uscore]],"")</f>
        <v>4-2</v>
      </c>
      <c r="U4632">
        <v>1077</v>
      </c>
      <c r="V4632" s="1">
        <f>Table2[[#This Row],[GameTime]]-(Table2[[#This Row],[period]]-1)*1200</f>
        <v>1077</v>
      </c>
      <c r="W4632" s="1">
        <f>ROUNDDOWN(Table2[[#This Row],[Time]]/60,0)</f>
        <v>17</v>
      </c>
      <c r="X4632" s="1">
        <f>ROUNDDOWN((Table2[[#This Row],[Time]]/60-Table2[[#This Row],[Time2]])*60,0)</f>
        <v>57</v>
      </c>
      <c r="Y4632" s="1">
        <f>IF(Table2[[#This Row],[Time2]]&lt;10,0&amp;Table2[[#This Row],[Time2]],Table2[[#This Row],[Time2]])</f>
        <v>17</v>
      </c>
      <c r="Z4632" s="1">
        <f>IF(Table2[[#This Row],[Time3]]&lt;10,0&amp;Table2[[#This Row],[Time3]],Table2[[#This Row],[Time3]])</f>
        <v>57</v>
      </c>
      <c r="AA4632" s="2" t="str">
        <f>Table2[[#This Row],[Time4]]&amp;":"&amp;Table2[[#This Row],[Time5]]</f>
        <v>17:57</v>
      </c>
      <c r="AB4632" s="1" t="str" cm="1">
        <f t="array" ref="AB4632">IFERROR(IF(Table2[[#This Row],[code]]="","",_xlfn.IFS(AND(Table2[[#This Row],[code]]&lt;400,Table2[[#This Row],[code]]&lt;&gt;""),2,Table2[[#This Row],[code]]&gt;500,4)),"")</f>
        <v/>
      </c>
      <c r="AC4632" s="1" t="str">
        <f>IF(Table2[[#This Row],[Event]]="Penalty",Table2[[#This Row],[number]],IF(Table2[[#This Row],[Event]]="Time-Out",401,""))</f>
        <v/>
      </c>
      <c r="AD4632" s="1">
        <f>ROW(A4631)</f>
        <v>4631</v>
      </c>
      <c r="AE4632" s="1">
        <f>COUNTIFS(Table2[GameID],Table2[[#This Row],[GameID]],Table2[Column1],"&lt;="&amp;Table2[[#This Row],[Column1]])-1</f>
        <v>5</v>
      </c>
    </row>
    <row r="4633" spans="1:31" x14ac:dyDescent="0.45">
      <c r="A4633" t="s">
        <v>619</v>
      </c>
      <c r="B4633" t="str">
        <f>_xlfn.TEXTBEFORE(Table2[[#This Row],[Kamp]]," - ")</f>
        <v>BFC Vendsyssel</v>
      </c>
      <c r="C4633" t="str">
        <f>_xlfn.TEXTAFTER(Table2[[#This Row],[Kamp]],"- ")</f>
        <v>Vanløse Floorball</v>
      </c>
      <c r="D4633">
        <v>45402</v>
      </c>
      <c r="E4633">
        <v>83659</v>
      </c>
      <c r="F4633">
        <v>20232024</v>
      </c>
      <c r="G4633" t="s">
        <v>372</v>
      </c>
      <c r="H4633" t="s">
        <v>664</v>
      </c>
      <c r="I4633" t="s">
        <v>677</v>
      </c>
      <c r="J4633">
        <v>2</v>
      </c>
      <c r="K4633">
        <v>31145</v>
      </c>
      <c r="L4633">
        <v>1</v>
      </c>
      <c r="M4633" t="s">
        <v>630</v>
      </c>
      <c r="N4633" t="s">
        <v>634</v>
      </c>
      <c r="O4633" t="s">
        <v>634</v>
      </c>
      <c r="P4633" t="s">
        <v>634</v>
      </c>
      <c r="Q4633" t="s">
        <v>634</v>
      </c>
      <c r="R4633">
        <f>SUMIFS(Table2[number],Table2[Event],"Goal",Table2[H/U],"HOME",Table2[GameID],Table2[[#This Row],[GameID]],Table2[GameTime],"&lt;="&amp;Table2[[#This Row],[GameTime]])</f>
        <v>4</v>
      </c>
      <c r="S4633">
        <f>SUMIFS(Table2[number],Table2[Event],"Goal",Table2[H/U],"AWAY",Table2[GameID],Table2[[#This Row],[GameID]],Table2[GameTime],"&lt;="&amp;Table2[[#This Row],[GameTime]])</f>
        <v>3</v>
      </c>
      <c r="T4633" t="str">
        <f>IF(Table2[[#This Row],[Event]]="Goal",Table2[[#This Row],[Hscore]]&amp;"-"&amp;Table2[[#This Row],[Uscore]],"")</f>
        <v>4-3</v>
      </c>
      <c r="U4633">
        <v>1329</v>
      </c>
      <c r="V4633" s="1">
        <f>Table2[[#This Row],[GameTime]]-(Table2[[#This Row],[period]]-1)*1200</f>
        <v>129</v>
      </c>
      <c r="W4633" s="1">
        <f>ROUNDDOWN(Table2[[#This Row],[Time]]/60,0)</f>
        <v>2</v>
      </c>
      <c r="X4633" s="1">
        <f>ROUNDDOWN((Table2[[#This Row],[Time]]/60-Table2[[#This Row],[Time2]])*60,0)</f>
        <v>8</v>
      </c>
      <c r="Y4633" s="1" t="str">
        <f>IF(Table2[[#This Row],[Time2]]&lt;10,0&amp;Table2[[#This Row],[Time2]],Table2[[#This Row],[Time2]])</f>
        <v>02</v>
      </c>
      <c r="Z4633" s="1" t="str">
        <f>IF(Table2[[#This Row],[Time3]]&lt;10,0&amp;Table2[[#This Row],[Time3]],Table2[[#This Row],[Time3]])</f>
        <v>08</v>
      </c>
      <c r="AA4633" s="2" t="str">
        <f>Table2[[#This Row],[Time4]]&amp;":"&amp;Table2[[#This Row],[Time5]]</f>
        <v>02:08</v>
      </c>
      <c r="AB4633" s="1" t="str" cm="1">
        <f t="array" ref="AB4633">IFERROR(IF(Table2[[#This Row],[code]]="","",_xlfn.IFS(AND(Table2[[#This Row],[code]]&lt;400,Table2[[#This Row],[code]]&lt;&gt;""),2,Table2[[#This Row],[code]]&gt;500,4)),"")</f>
        <v/>
      </c>
      <c r="AC4633" s="1" t="str">
        <f>IF(Table2[[#This Row],[Event]]="Penalty",Table2[[#This Row],[number]],IF(Table2[[#This Row],[Event]]="Time-Out",401,""))</f>
        <v/>
      </c>
      <c r="AD4633" s="1">
        <f>ROW(A4632)</f>
        <v>4632</v>
      </c>
      <c r="AE4633" s="1">
        <f>COUNTIFS(Table2[GameID],Table2[[#This Row],[GameID]],Table2[Column1],"&lt;="&amp;Table2[[#This Row],[Column1]])-1</f>
        <v>6</v>
      </c>
    </row>
    <row r="4634" spans="1:31" x14ac:dyDescent="0.45">
      <c r="A4634" t="s">
        <v>619</v>
      </c>
      <c r="B4634" t="str">
        <f>_xlfn.TEXTBEFORE(Table2[[#This Row],[Kamp]]," - ")</f>
        <v>BFC Vendsyssel</v>
      </c>
      <c r="C4634" t="str">
        <f>_xlfn.TEXTAFTER(Table2[[#This Row],[Kamp]],"- ")</f>
        <v>Vanløse Floorball</v>
      </c>
      <c r="D4634">
        <v>45402</v>
      </c>
      <c r="E4634">
        <v>83659</v>
      </c>
      <c r="F4634">
        <v>20232024</v>
      </c>
      <c r="G4634" t="s">
        <v>372</v>
      </c>
      <c r="H4634" t="s">
        <v>660</v>
      </c>
      <c r="I4634" t="s">
        <v>677</v>
      </c>
      <c r="J4634">
        <v>2</v>
      </c>
      <c r="K4634">
        <v>31142</v>
      </c>
      <c r="L4634">
        <v>1</v>
      </c>
      <c r="M4634" t="s">
        <v>630</v>
      </c>
      <c r="N4634" t="s">
        <v>494</v>
      </c>
      <c r="O4634" t="s">
        <v>284</v>
      </c>
      <c r="P4634">
        <v>23</v>
      </c>
      <c r="Q4634">
        <v>14</v>
      </c>
      <c r="R4634">
        <f>SUMIFS(Table2[number],Table2[Event],"Goal",Table2[H/U],"HOME",Table2[GameID],Table2[[#This Row],[GameID]],Table2[GameTime],"&lt;="&amp;Table2[[#This Row],[GameTime]])</f>
        <v>4</v>
      </c>
      <c r="S4634">
        <f>SUMIFS(Table2[number],Table2[Event],"Goal",Table2[H/U],"AWAY",Table2[GameID],Table2[[#This Row],[GameID]],Table2[GameTime],"&lt;="&amp;Table2[[#This Row],[GameTime]])</f>
        <v>4</v>
      </c>
      <c r="T4634" t="str">
        <f>IF(Table2[[#This Row],[Event]]="Goal",Table2[[#This Row],[Hscore]]&amp;"-"&amp;Table2[[#This Row],[Uscore]],"")</f>
        <v>4-4</v>
      </c>
      <c r="U4634">
        <v>1648</v>
      </c>
      <c r="V4634" s="1">
        <f>Table2[[#This Row],[GameTime]]-(Table2[[#This Row],[period]]-1)*1200</f>
        <v>448</v>
      </c>
      <c r="W4634" s="1">
        <f>ROUNDDOWN(Table2[[#This Row],[Time]]/60,0)</f>
        <v>7</v>
      </c>
      <c r="X4634" s="1">
        <f>ROUNDDOWN((Table2[[#This Row],[Time]]/60-Table2[[#This Row],[Time2]])*60,0)</f>
        <v>28</v>
      </c>
      <c r="Y4634" s="1" t="str">
        <f>IF(Table2[[#This Row],[Time2]]&lt;10,0&amp;Table2[[#This Row],[Time2]],Table2[[#This Row],[Time2]])</f>
        <v>07</v>
      </c>
      <c r="Z4634" s="1">
        <f>IF(Table2[[#This Row],[Time3]]&lt;10,0&amp;Table2[[#This Row],[Time3]],Table2[[#This Row],[Time3]])</f>
        <v>28</v>
      </c>
      <c r="AA4634" s="2" t="str">
        <f>Table2[[#This Row],[Time4]]&amp;":"&amp;Table2[[#This Row],[Time5]]</f>
        <v>07:28</v>
      </c>
      <c r="AB4634" s="1" t="str" cm="1">
        <f t="array" ref="AB4634">IFERROR(IF(Table2[[#This Row],[code]]="","",_xlfn.IFS(AND(Table2[[#This Row],[code]]&lt;400,Table2[[#This Row],[code]]&lt;&gt;""),2,Table2[[#This Row],[code]]&gt;500,4)),"")</f>
        <v/>
      </c>
      <c r="AC4634" s="1" t="str">
        <f>IF(Table2[[#This Row],[Event]]="Penalty",Table2[[#This Row],[number]],IF(Table2[[#This Row],[Event]]="Time-Out",401,""))</f>
        <v/>
      </c>
      <c r="AD4634" s="1">
        <f>ROW(A4633)</f>
        <v>4633</v>
      </c>
      <c r="AE4634" s="1">
        <f>COUNTIFS(Table2[GameID],Table2[[#This Row],[GameID]],Table2[Column1],"&lt;="&amp;Table2[[#This Row],[Column1]])-1</f>
        <v>7</v>
      </c>
    </row>
    <row r="4635" spans="1:31" x14ac:dyDescent="0.45">
      <c r="A4635" t="s">
        <v>619</v>
      </c>
      <c r="B4635" t="str">
        <f>_xlfn.TEXTBEFORE(Table2[[#This Row],[Kamp]]," - ")</f>
        <v>BFC Vendsyssel</v>
      </c>
      <c r="C4635" t="str">
        <f>_xlfn.TEXTAFTER(Table2[[#This Row],[Kamp]],"- ")</f>
        <v>Vanløse Floorball</v>
      </c>
      <c r="D4635">
        <v>45402</v>
      </c>
      <c r="E4635">
        <v>83659</v>
      </c>
      <c r="F4635">
        <v>20232024</v>
      </c>
      <c r="G4635" t="s">
        <v>372</v>
      </c>
      <c r="H4635" t="s">
        <v>660</v>
      </c>
      <c r="I4635" t="s">
        <v>677</v>
      </c>
      <c r="J4635">
        <v>2</v>
      </c>
      <c r="K4635">
        <v>31142</v>
      </c>
      <c r="L4635">
        <v>1</v>
      </c>
      <c r="M4635" t="s">
        <v>630</v>
      </c>
      <c r="N4635" t="s">
        <v>284</v>
      </c>
      <c r="O4635" t="s">
        <v>98</v>
      </c>
      <c r="P4635">
        <v>14</v>
      </c>
      <c r="Q4635">
        <v>16</v>
      </c>
      <c r="R4635">
        <f>SUMIFS(Table2[number],Table2[Event],"Goal",Table2[H/U],"HOME",Table2[GameID],Table2[[#This Row],[GameID]],Table2[GameTime],"&lt;="&amp;Table2[[#This Row],[GameTime]])</f>
        <v>4</v>
      </c>
      <c r="S4635">
        <f>SUMIFS(Table2[number],Table2[Event],"Goal",Table2[H/U],"AWAY",Table2[GameID],Table2[[#This Row],[GameID]],Table2[GameTime],"&lt;="&amp;Table2[[#This Row],[GameTime]])</f>
        <v>5</v>
      </c>
      <c r="T4635" t="str">
        <f>IF(Table2[[#This Row],[Event]]="Goal",Table2[[#This Row],[Hscore]]&amp;"-"&amp;Table2[[#This Row],[Uscore]],"")</f>
        <v>4-5</v>
      </c>
      <c r="U4635">
        <v>1757</v>
      </c>
      <c r="V4635" s="1">
        <f>Table2[[#This Row],[GameTime]]-(Table2[[#This Row],[period]]-1)*1200</f>
        <v>557</v>
      </c>
      <c r="W4635" s="1">
        <f>ROUNDDOWN(Table2[[#This Row],[Time]]/60,0)</f>
        <v>9</v>
      </c>
      <c r="X4635" s="1">
        <f>ROUNDDOWN((Table2[[#This Row],[Time]]/60-Table2[[#This Row],[Time2]])*60,0)</f>
        <v>17</v>
      </c>
      <c r="Y4635" s="1" t="str">
        <f>IF(Table2[[#This Row],[Time2]]&lt;10,0&amp;Table2[[#This Row],[Time2]],Table2[[#This Row],[Time2]])</f>
        <v>09</v>
      </c>
      <c r="Z4635" s="1">
        <f>IF(Table2[[#This Row],[Time3]]&lt;10,0&amp;Table2[[#This Row],[Time3]],Table2[[#This Row],[Time3]])</f>
        <v>17</v>
      </c>
      <c r="AA4635" s="2" t="str">
        <f>Table2[[#This Row],[Time4]]&amp;":"&amp;Table2[[#This Row],[Time5]]</f>
        <v>09:17</v>
      </c>
      <c r="AB4635" s="1" t="str" cm="1">
        <f t="array" ref="AB4635">IFERROR(IF(Table2[[#This Row],[code]]="","",_xlfn.IFS(AND(Table2[[#This Row],[code]]&lt;400,Table2[[#This Row],[code]]&lt;&gt;""),2,Table2[[#This Row],[code]]&gt;500,4)),"")</f>
        <v/>
      </c>
      <c r="AC4635" s="1" t="str">
        <f>IF(Table2[[#This Row],[Event]]="Penalty",Table2[[#This Row],[number]],IF(Table2[[#This Row],[Event]]="Time-Out",401,""))</f>
        <v/>
      </c>
      <c r="AD4635" s="1">
        <f>ROW(A4634)</f>
        <v>4634</v>
      </c>
      <c r="AE4635" s="1">
        <f>COUNTIFS(Table2[GameID],Table2[[#This Row],[GameID]],Table2[Column1],"&lt;="&amp;Table2[[#This Row],[Column1]])-1</f>
        <v>8</v>
      </c>
    </row>
    <row r="4636" spans="1:31" x14ac:dyDescent="0.45">
      <c r="A4636" t="s">
        <v>619</v>
      </c>
      <c r="B4636" t="str">
        <f>_xlfn.TEXTBEFORE(Table2[[#This Row],[Kamp]]," - ")</f>
        <v>BFC Vendsyssel</v>
      </c>
      <c r="C4636" t="str">
        <f>_xlfn.TEXTAFTER(Table2[[#This Row],[Kamp]],"- ")</f>
        <v>Vanløse Floorball</v>
      </c>
      <c r="D4636">
        <v>45402</v>
      </c>
      <c r="E4636">
        <v>83659</v>
      </c>
      <c r="F4636">
        <v>20232024</v>
      </c>
      <c r="G4636" t="s">
        <v>372</v>
      </c>
      <c r="H4636" t="s">
        <v>664</v>
      </c>
      <c r="I4636" t="s">
        <v>678</v>
      </c>
      <c r="J4636">
        <v>2</v>
      </c>
      <c r="K4636">
        <v>31145</v>
      </c>
      <c r="L4636">
        <v>201</v>
      </c>
      <c r="M4636" t="s">
        <v>631</v>
      </c>
      <c r="N4636" t="s">
        <v>198</v>
      </c>
      <c r="O4636" t="s">
        <v>634</v>
      </c>
      <c r="P4636">
        <v>86</v>
      </c>
      <c r="Q4636" t="s">
        <v>634</v>
      </c>
      <c r="R4636">
        <f>SUMIFS(Table2[number],Table2[Event],"Goal",Table2[H/U],"HOME",Table2[GameID],Table2[[#This Row],[GameID]],Table2[GameTime],"&lt;="&amp;Table2[[#This Row],[GameTime]])</f>
        <v>4</v>
      </c>
      <c r="S4636">
        <f>SUMIFS(Table2[number],Table2[Event],"Goal",Table2[H/U],"AWAY",Table2[GameID],Table2[[#This Row],[GameID]],Table2[GameTime],"&lt;="&amp;Table2[[#This Row],[GameTime]])</f>
        <v>5</v>
      </c>
      <c r="T4636" t="str">
        <f>IF(Table2[[#This Row],[Event]]="Goal",Table2[[#This Row],[Hscore]]&amp;"-"&amp;Table2[[#This Row],[Uscore]],"")</f>
        <v/>
      </c>
      <c r="U4636">
        <v>1805</v>
      </c>
      <c r="V4636" s="1">
        <f>Table2[[#This Row],[GameTime]]-(Table2[[#This Row],[period]]-1)*1200</f>
        <v>605</v>
      </c>
      <c r="W4636" s="1">
        <f>ROUNDDOWN(Table2[[#This Row],[Time]]/60,0)</f>
        <v>10</v>
      </c>
      <c r="X4636" s="1">
        <f>ROUNDDOWN((Table2[[#This Row],[Time]]/60-Table2[[#This Row],[Time2]])*60,0)</f>
        <v>5</v>
      </c>
      <c r="Y4636" s="1">
        <f>IF(Table2[[#This Row],[Time2]]&lt;10,0&amp;Table2[[#This Row],[Time2]],Table2[[#This Row],[Time2]])</f>
        <v>10</v>
      </c>
      <c r="Z4636" s="1" t="str">
        <f>IF(Table2[[#This Row],[Time3]]&lt;10,0&amp;Table2[[#This Row],[Time3]],Table2[[#This Row],[Time3]])</f>
        <v>05</v>
      </c>
      <c r="AA4636" s="2" t="str">
        <f>Table2[[#This Row],[Time4]]&amp;":"&amp;Table2[[#This Row],[Time5]]</f>
        <v>10:05</v>
      </c>
      <c r="AB4636" s="1" cm="1">
        <f t="array" ref="AB4636">IFERROR(IF(Table2[[#This Row],[code]]="","",_xlfn.IFS(AND(Table2[[#This Row],[code]]&lt;400,Table2[[#This Row],[code]]&lt;&gt;""),2,Table2[[#This Row],[code]]&gt;500,4)),"")</f>
        <v>2</v>
      </c>
      <c r="AC4636" s="1">
        <f>IF(Table2[[#This Row],[Event]]="Penalty",Table2[[#This Row],[number]],IF(Table2[[#This Row],[Event]]="Time-Out",401,""))</f>
        <v>201</v>
      </c>
      <c r="AD4636" s="1">
        <f>ROW(A4635)</f>
        <v>4635</v>
      </c>
      <c r="AE4636" s="1">
        <f>COUNTIFS(Table2[GameID],Table2[[#This Row],[GameID]],Table2[Column1],"&lt;="&amp;Table2[[#This Row],[Column1]])-1</f>
        <v>9</v>
      </c>
    </row>
    <row r="4637" spans="1:31" x14ac:dyDescent="0.45">
      <c r="A4637" t="s">
        <v>619</v>
      </c>
      <c r="B4637" t="str">
        <f>_xlfn.TEXTBEFORE(Table2[[#This Row],[Kamp]]," - ")</f>
        <v>BFC Vendsyssel</v>
      </c>
      <c r="C4637" t="str">
        <f>_xlfn.TEXTAFTER(Table2[[#This Row],[Kamp]],"- ")</f>
        <v>Vanløse Floorball</v>
      </c>
      <c r="D4637">
        <v>45402</v>
      </c>
      <c r="E4637">
        <v>83659</v>
      </c>
      <c r="F4637">
        <v>20232024</v>
      </c>
      <c r="G4637" t="s">
        <v>372</v>
      </c>
      <c r="H4637" t="s">
        <v>660</v>
      </c>
      <c r="I4637" t="s">
        <v>677</v>
      </c>
      <c r="J4637">
        <v>3</v>
      </c>
      <c r="K4637">
        <v>31142</v>
      </c>
      <c r="L4637">
        <v>1</v>
      </c>
      <c r="M4637" t="s">
        <v>630</v>
      </c>
      <c r="N4637" t="s">
        <v>617</v>
      </c>
      <c r="O4637" t="s">
        <v>96</v>
      </c>
      <c r="P4637">
        <v>31</v>
      </c>
      <c r="Q4637">
        <v>10</v>
      </c>
      <c r="R4637">
        <f>SUMIFS(Table2[number],Table2[Event],"Goal",Table2[H/U],"HOME",Table2[GameID],Table2[[#This Row],[GameID]],Table2[GameTime],"&lt;="&amp;Table2[[#This Row],[GameTime]])</f>
        <v>4</v>
      </c>
      <c r="S4637">
        <f>SUMIFS(Table2[number],Table2[Event],"Goal",Table2[H/U],"AWAY",Table2[GameID],Table2[[#This Row],[GameID]],Table2[GameTime],"&lt;="&amp;Table2[[#This Row],[GameTime]])</f>
        <v>6</v>
      </c>
      <c r="T4637" t="str">
        <f>IF(Table2[[#This Row],[Event]]="Goal",Table2[[#This Row],[Hscore]]&amp;"-"&amp;Table2[[#This Row],[Uscore]],"")</f>
        <v>4-6</v>
      </c>
      <c r="U4637">
        <v>2510</v>
      </c>
      <c r="V4637" s="1">
        <f>Table2[[#This Row],[GameTime]]-(Table2[[#This Row],[period]]-1)*1200</f>
        <v>110</v>
      </c>
      <c r="W4637" s="1">
        <f>ROUNDDOWN(Table2[[#This Row],[Time]]/60,0)</f>
        <v>1</v>
      </c>
      <c r="X4637" s="1">
        <f>ROUNDDOWN((Table2[[#This Row],[Time]]/60-Table2[[#This Row],[Time2]])*60,0)</f>
        <v>50</v>
      </c>
      <c r="Y4637" s="1" t="str">
        <f>IF(Table2[[#This Row],[Time2]]&lt;10,0&amp;Table2[[#This Row],[Time2]],Table2[[#This Row],[Time2]])</f>
        <v>01</v>
      </c>
      <c r="Z4637" s="1">
        <f>IF(Table2[[#This Row],[Time3]]&lt;10,0&amp;Table2[[#This Row],[Time3]],Table2[[#This Row],[Time3]])</f>
        <v>50</v>
      </c>
      <c r="AA4637" s="2" t="str">
        <f>Table2[[#This Row],[Time4]]&amp;":"&amp;Table2[[#This Row],[Time5]]</f>
        <v>01:50</v>
      </c>
      <c r="AB4637" s="1" t="str" cm="1">
        <f t="array" ref="AB4637">IFERROR(IF(Table2[[#This Row],[code]]="","",_xlfn.IFS(AND(Table2[[#This Row],[code]]&lt;400,Table2[[#This Row],[code]]&lt;&gt;""),2,Table2[[#This Row],[code]]&gt;500,4)),"")</f>
        <v/>
      </c>
      <c r="AC4637" s="1" t="str">
        <f>IF(Table2[[#This Row],[Event]]="Penalty",Table2[[#This Row],[number]],IF(Table2[[#This Row],[Event]]="Time-Out",401,""))</f>
        <v/>
      </c>
      <c r="AD4637" s="1">
        <f>ROW(A4636)</f>
        <v>4636</v>
      </c>
      <c r="AE4637" s="1">
        <f>COUNTIFS(Table2[GameID],Table2[[#This Row],[GameID]],Table2[Column1],"&lt;="&amp;Table2[[#This Row],[Column1]])-1</f>
        <v>10</v>
      </c>
    </row>
    <row r="4638" spans="1:31" x14ac:dyDescent="0.45">
      <c r="A4638" t="s">
        <v>619</v>
      </c>
      <c r="B4638" t="str">
        <f>_xlfn.TEXTBEFORE(Table2[[#This Row],[Kamp]]," - ")</f>
        <v>BFC Vendsyssel</v>
      </c>
      <c r="C4638" t="str">
        <f>_xlfn.TEXTAFTER(Table2[[#This Row],[Kamp]],"- ")</f>
        <v>Vanløse Floorball</v>
      </c>
      <c r="D4638">
        <v>45402</v>
      </c>
      <c r="E4638">
        <v>83659</v>
      </c>
      <c r="F4638">
        <v>20232024</v>
      </c>
      <c r="G4638" t="s">
        <v>372</v>
      </c>
      <c r="H4638" t="s">
        <v>660</v>
      </c>
      <c r="I4638" t="s">
        <v>677</v>
      </c>
      <c r="J4638">
        <v>3</v>
      </c>
      <c r="K4638">
        <v>31142</v>
      </c>
      <c r="L4638">
        <v>1</v>
      </c>
      <c r="M4638" t="s">
        <v>630</v>
      </c>
      <c r="N4638" t="s">
        <v>284</v>
      </c>
      <c r="O4638" t="s">
        <v>95</v>
      </c>
      <c r="P4638">
        <v>14</v>
      </c>
      <c r="Q4638">
        <v>20</v>
      </c>
      <c r="R4638">
        <f>SUMIFS(Table2[number],Table2[Event],"Goal",Table2[H/U],"HOME",Table2[GameID],Table2[[#This Row],[GameID]],Table2[GameTime],"&lt;="&amp;Table2[[#This Row],[GameTime]])</f>
        <v>4</v>
      </c>
      <c r="S4638">
        <f>SUMIFS(Table2[number],Table2[Event],"Goal",Table2[H/U],"AWAY",Table2[GameID],Table2[[#This Row],[GameID]],Table2[GameTime],"&lt;="&amp;Table2[[#This Row],[GameTime]])</f>
        <v>7</v>
      </c>
      <c r="T4638" t="str">
        <f>IF(Table2[[#This Row],[Event]]="Goal",Table2[[#This Row],[Hscore]]&amp;"-"&amp;Table2[[#This Row],[Uscore]],"")</f>
        <v>4-7</v>
      </c>
      <c r="U4638">
        <v>2571</v>
      </c>
      <c r="V4638" s="1">
        <f>Table2[[#This Row],[GameTime]]-(Table2[[#This Row],[period]]-1)*1200</f>
        <v>171</v>
      </c>
      <c r="W4638" s="1">
        <f>ROUNDDOWN(Table2[[#This Row],[Time]]/60,0)</f>
        <v>2</v>
      </c>
      <c r="X4638" s="1">
        <f>ROUNDDOWN((Table2[[#This Row],[Time]]/60-Table2[[#This Row],[Time2]])*60,0)</f>
        <v>51</v>
      </c>
      <c r="Y4638" s="1" t="str">
        <f>IF(Table2[[#This Row],[Time2]]&lt;10,0&amp;Table2[[#This Row],[Time2]],Table2[[#This Row],[Time2]])</f>
        <v>02</v>
      </c>
      <c r="Z4638" s="1">
        <f>IF(Table2[[#This Row],[Time3]]&lt;10,0&amp;Table2[[#This Row],[Time3]],Table2[[#This Row],[Time3]])</f>
        <v>51</v>
      </c>
      <c r="AA4638" s="2" t="str">
        <f>Table2[[#This Row],[Time4]]&amp;":"&amp;Table2[[#This Row],[Time5]]</f>
        <v>02:51</v>
      </c>
      <c r="AB4638" s="1" t="str" cm="1">
        <f t="array" ref="AB4638">IFERROR(IF(Table2[[#This Row],[code]]="","",_xlfn.IFS(AND(Table2[[#This Row],[code]]&lt;400,Table2[[#This Row],[code]]&lt;&gt;""),2,Table2[[#This Row],[code]]&gt;500,4)),"")</f>
        <v/>
      </c>
      <c r="AC4638" s="1" t="str">
        <f>IF(Table2[[#This Row],[Event]]="Penalty",Table2[[#This Row],[number]],IF(Table2[[#This Row],[Event]]="Time-Out",401,""))</f>
        <v/>
      </c>
      <c r="AD4638" s="1">
        <f>ROW(A4637)</f>
        <v>4637</v>
      </c>
      <c r="AE4638" s="1">
        <f>COUNTIFS(Table2[GameID],Table2[[#This Row],[GameID]],Table2[Column1],"&lt;="&amp;Table2[[#This Row],[Column1]])-1</f>
        <v>11</v>
      </c>
    </row>
    <row r="4639" spans="1:31" x14ac:dyDescent="0.45">
      <c r="A4639" t="s">
        <v>619</v>
      </c>
      <c r="B4639" t="str">
        <f>_xlfn.TEXTBEFORE(Table2[[#This Row],[Kamp]]," - ")</f>
        <v>BFC Vendsyssel</v>
      </c>
      <c r="C4639" t="str">
        <f>_xlfn.TEXTAFTER(Table2[[#This Row],[Kamp]],"- ")</f>
        <v>Vanløse Floorball</v>
      </c>
      <c r="D4639">
        <v>45402</v>
      </c>
      <c r="E4639">
        <v>83659</v>
      </c>
      <c r="F4639">
        <v>20232024</v>
      </c>
      <c r="G4639" t="s">
        <v>372</v>
      </c>
      <c r="H4639" t="s">
        <v>660</v>
      </c>
      <c r="I4639" t="s">
        <v>677</v>
      </c>
      <c r="J4639">
        <v>3</v>
      </c>
      <c r="K4639">
        <v>31142</v>
      </c>
      <c r="L4639">
        <v>207</v>
      </c>
      <c r="M4639" t="s">
        <v>631</v>
      </c>
      <c r="N4639" t="s">
        <v>109</v>
      </c>
      <c r="O4639" t="s">
        <v>634</v>
      </c>
      <c r="P4639">
        <v>91</v>
      </c>
      <c r="Q4639" t="s">
        <v>634</v>
      </c>
      <c r="R4639">
        <f>SUMIFS(Table2[number],Table2[Event],"Goal",Table2[H/U],"HOME",Table2[GameID],Table2[[#This Row],[GameID]],Table2[GameTime],"&lt;="&amp;Table2[[#This Row],[GameTime]])</f>
        <v>4</v>
      </c>
      <c r="S4639">
        <f>SUMIFS(Table2[number],Table2[Event],"Goal",Table2[H/U],"AWAY",Table2[GameID],Table2[[#This Row],[GameID]],Table2[GameTime],"&lt;="&amp;Table2[[#This Row],[GameTime]])</f>
        <v>7</v>
      </c>
      <c r="T4639" t="str">
        <f>IF(Table2[[#This Row],[Event]]="Goal",Table2[[#This Row],[Hscore]]&amp;"-"&amp;Table2[[#This Row],[Uscore]],"")</f>
        <v/>
      </c>
      <c r="U4639">
        <v>2611</v>
      </c>
      <c r="V4639" s="1">
        <f>Table2[[#This Row],[GameTime]]-(Table2[[#This Row],[period]]-1)*1200</f>
        <v>211</v>
      </c>
      <c r="W4639" s="1">
        <f>ROUNDDOWN(Table2[[#This Row],[Time]]/60,0)</f>
        <v>3</v>
      </c>
      <c r="X4639" s="1">
        <f>ROUNDDOWN((Table2[[#This Row],[Time]]/60-Table2[[#This Row],[Time2]])*60,0)</f>
        <v>31</v>
      </c>
      <c r="Y4639" s="1" t="str">
        <f>IF(Table2[[#This Row],[Time2]]&lt;10,0&amp;Table2[[#This Row],[Time2]],Table2[[#This Row],[Time2]])</f>
        <v>03</v>
      </c>
      <c r="Z4639" s="1">
        <f>IF(Table2[[#This Row],[Time3]]&lt;10,0&amp;Table2[[#This Row],[Time3]],Table2[[#This Row],[Time3]])</f>
        <v>31</v>
      </c>
      <c r="AA4639" s="2" t="str">
        <f>Table2[[#This Row],[Time4]]&amp;":"&amp;Table2[[#This Row],[Time5]]</f>
        <v>03:31</v>
      </c>
      <c r="AB4639" s="1" cm="1">
        <f t="array" ref="AB4639">IFERROR(IF(Table2[[#This Row],[code]]="","",_xlfn.IFS(AND(Table2[[#This Row],[code]]&lt;400,Table2[[#This Row],[code]]&lt;&gt;""),2,Table2[[#This Row],[code]]&gt;500,4)),"")</f>
        <v>2</v>
      </c>
      <c r="AC4639" s="1">
        <f>IF(Table2[[#This Row],[Event]]="Penalty",Table2[[#This Row],[number]],IF(Table2[[#This Row],[Event]]="Time-Out",401,""))</f>
        <v>207</v>
      </c>
      <c r="AD4639" s="1">
        <f>ROW(A4638)</f>
        <v>4638</v>
      </c>
      <c r="AE4639" s="1">
        <f>COUNTIFS(Table2[GameID],Table2[[#This Row],[GameID]],Table2[Column1],"&lt;="&amp;Table2[[#This Row],[Column1]])-1</f>
        <v>12</v>
      </c>
    </row>
    <row r="4640" spans="1:31" x14ac:dyDescent="0.45">
      <c r="A4640" t="s">
        <v>619</v>
      </c>
      <c r="B4640" t="str">
        <f>_xlfn.TEXTBEFORE(Table2[[#This Row],[Kamp]]," - ")</f>
        <v>BFC Vendsyssel</v>
      </c>
      <c r="C4640" t="str">
        <f>_xlfn.TEXTAFTER(Table2[[#This Row],[Kamp]],"- ")</f>
        <v>Vanløse Floorball</v>
      </c>
      <c r="D4640">
        <v>45402</v>
      </c>
      <c r="E4640">
        <v>83659</v>
      </c>
      <c r="F4640">
        <v>20232024</v>
      </c>
      <c r="G4640" t="s">
        <v>372</v>
      </c>
      <c r="H4640" t="s">
        <v>664</v>
      </c>
      <c r="I4640" t="s">
        <v>678</v>
      </c>
      <c r="J4640">
        <v>3</v>
      </c>
      <c r="K4640">
        <v>31145</v>
      </c>
      <c r="L4640">
        <v>1</v>
      </c>
      <c r="M4640" t="s">
        <v>630</v>
      </c>
      <c r="N4640" t="s">
        <v>156</v>
      </c>
      <c r="O4640" t="s">
        <v>207</v>
      </c>
      <c r="P4640">
        <v>9</v>
      </c>
      <c r="Q4640">
        <v>71</v>
      </c>
      <c r="R4640">
        <f>SUMIFS(Table2[number],Table2[Event],"Goal",Table2[H/U],"HOME",Table2[GameID],Table2[[#This Row],[GameID]],Table2[GameTime],"&lt;="&amp;Table2[[#This Row],[GameTime]])</f>
        <v>5</v>
      </c>
      <c r="S4640">
        <f>SUMIFS(Table2[number],Table2[Event],"Goal",Table2[H/U],"AWAY",Table2[GameID],Table2[[#This Row],[GameID]],Table2[GameTime],"&lt;="&amp;Table2[[#This Row],[GameTime]])</f>
        <v>7</v>
      </c>
      <c r="T4640" t="str">
        <f>IF(Table2[[#This Row],[Event]]="Goal",Table2[[#This Row],[Hscore]]&amp;"-"&amp;Table2[[#This Row],[Uscore]],"")</f>
        <v>5-7</v>
      </c>
      <c r="U4640">
        <v>2652</v>
      </c>
      <c r="V4640" s="1">
        <f>Table2[[#This Row],[GameTime]]-(Table2[[#This Row],[period]]-1)*1200</f>
        <v>252</v>
      </c>
      <c r="W4640" s="1">
        <f>ROUNDDOWN(Table2[[#This Row],[Time]]/60,0)</f>
        <v>4</v>
      </c>
      <c r="X4640" s="1">
        <f>ROUNDDOWN((Table2[[#This Row],[Time]]/60-Table2[[#This Row],[Time2]])*60,0)</f>
        <v>12</v>
      </c>
      <c r="Y4640" s="1" t="str">
        <f>IF(Table2[[#This Row],[Time2]]&lt;10,0&amp;Table2[[#This Row],[Time2]],Table2[[#This Row],[Time2]])</f>
        <v>04</v>
      </c>
      <c r="Z4640" s="1">
        <f>IF(Table2[[#This Row],[Time3]]&lt;10,0&amp;Table2[[#This Row],[Time3]],Table2[[#This Row],[Time3]])</f>
        <v>12</v>
      </c>
      <c r="AA4640" s="2" t="str">
        <f>Table2[[#This Row],[Time4]]&amp;":"&amp;Table2[[#This Row],[Time5]]</f>
        <v>04:12</v>
      </c>
      <c r="AB4640" s="1" t="str" cm="1">
        <f t="array" ref="AB4640">IFERROR(IF(Table2[[#This Row],[code]]="","",_xlfn.IFS(AND(Table2[[#This Row],[code]]&lt;400,Table2[[#This Row],[code]]&lt;&gt;""),2,Table2[[#This Row],[code]]&gt;500,4)),"")</f>
        <v/>
      </c>
      <c r="AC4640" s="1" t="str">
        <f>IF(Table2[[#This Row],[Event]]="Penalty",Table2[[#This Row],[number]],IF(Table2[[#This Row],[Event]]="Time-Out",401,""))</f>
        <v/>
      </c>
      <c r="AD4640" s="1">
        <f>ROW(A4639)</f>
        <v>4639</v>
      </c>
      <c r="AE4640" s="1">
        <f>COUNTIFS(Table2[GameID],Table2[[#This Row],[GameID]],Table2[Column1],"&lt;="&amp;Table2[[#This Row],[Column1]])-1</f>
        <v>13</v>
      </c>
    </row>
    <row r="4641" spans="1:31" x14ac:dyDescent="0.45">
      <c r="A4641" t="s">
        <v>619</v>
      </c>
      <c r="B4641" t="str">
        <f>_xlfn.TEXTBEFORE(Table2[[#This Row],[Kamp]]," - ")</f>
        <v>BFC Vendsyssel</v>
      </c>
      <c r="C4641" t="str">
        <f>_xlfn.TEXTAFTER(Table2[[#This Row],[Kamp]],"- ")</f>
        <v>Vanløse Floorball</v>
      </c>
      <c r="D4641">
        <v>45402</v>
      </c>
      <c r="E4641">
        <v>83659</v>
      </c>
      <c r="F4641">
        <v>20232024</v>
      </c>
      <c r="G4641" t="s">
        <v>372</v>
      </c>
      <c r="H4641" t="s">
        <v>660</v>
      </c>
      <c r="I4641" t="s">
        <v>677</v>
      </c>
      <c r="J4641">
        <v>3</v>
      </c>
      <c r="K4641">
        <v>31142</v>
      </c>
      <c r="L4641">
        <v>1</v>
      </c>
      <c r="M4641" t="s">
        <v>630</v>
      </c>
      <c r="N4641" t="s">
        <v>494</v>
      </c>
      <c r="O4641" t="s">
        <v>634</v>
      </c>
      <c r="P4641">
        <v>23</v>
      </c>
      <c r="Q4641" t="s">
        <v>634</v>
      </c>
      <c r="R4641">
        <f>SUMIFS(Table2[number],Table2[Event],"Goal",Table2[H/U],"HOME",Table2[GameID],Table2[[#This Row],[GameID]],Table2[GameTime],"&lt;="&amp;Table2[[#This Row],[GameTime]])</f>
        <v>5</v>
      </c>
      <c r="S4641">
        <f>SUMIFS(Table2[number],Table2[Event],"Goal",Table2[H/U],"AWAY",Table2[GameID],Table2[[#This Row],[GameID]],Table2[GameTime],"&lt;="&amp;Table2[[#This Row],[GameTime]])</f>
        <v>8</v>
      </c>
      <c r="T4641" t="str">
        <f>IF(Table2[[#This Row],[Event]]="Goal",Table2[[#This Row],[Hscore]]&amp;"-"&amp;Table2[[#This Row],[Uscore]],"")</f>
        <v>5-8</v>
      </c>
      <c r="U4641">
        <v>2746</v>
      </c>
      <c r="V4641" s="1">
        <f>Table2[[#This Row],[GameTime]]-(Table2[[#This Row],[period]]-1)*1200</f>
        <v>346</v>
      </c>
      <c r="W4641" s="1">
        <f>ROUNDDOWN(Table2[[#This Row],[Time]]/60,0)</f>
        <v>5</v>
      </c>
      <c r="X4641" s="1">
        <f>ROUNDDOWN((Table2[[#This Row],[Time]]/60-Table2[[#This Row],[Time2]])*60,0)</f>
        <v>46</v>
      </c>
      <c r="Y4641" s="1" t="str">
        <f>IF(Table2[[#This Row],[Time2]]&lt;10,0&amp;Table2[[#This Row],[Time2]],Table2[[#This Row],[Time2]])</f>
        <v>05</v>
      </c>
      <c r="Z4641" s="1">
        <f>IF(Table2[[#This Row],[Time3]]&lt;10,0&amp;Table2[[#This Row],[Time3]],Table2[[#This Row],[Time3]])</f>
        <v>46</v>
      </c>
      <c r="AA4641" s="2" t="str">
        <f>Table2[[#This Row],[Time4]]&amp;":"&amp;Table2[[#This Row],[Time5]]</f>
        <v>05:46</v>
      </c>
      <c r="AB4641" s="1" t="str" cm="1">
        <f t="array" ref="AB4641">IFERROR(IF(Table2[[#This Row],[code]]="","",_xlfn.IFS(AND(Table2[[#This Row],[code]]&lt;400,Table2[[#This Row],[code]]&lt;&gt;""),2,Table2[[#This Row],[code]]&gt;500,4)),"")</f>
        <v/>
      </c>
      <c r="AC4641" s="1" t="str">
        <f>IF(Table2[[#This Row],[Event]]="Penalty",Table2[[#This Row],[number]],IF(Table2[[#This Row],[Event]]="Time-Out",401,""))</f>
        <v/>
      </c>
      <c r="AD4641" s="1">
        <f>ROW(A4640)</f>
        <v>4640</v>
      </c>
      <c r="AE4641" s="1">
        <f>COUNTIFS(Table2[GameID],Table2[[#This Row],[GameID]],Table2[Column1],"&lt;="&amp;Table2[[#This Row],[Column1]])-1</f>
        <v>14</v>
      </c>
    </row>
    <row r="4642" spans="1:31" x14ac:dyDescent="0.45">
      <c r="A4642" t="s">
        <v>619</v>
      </c>
      <c r="B4642" t="str">
        <f>_xlfn.TEXTBEFORE(Table2[[#This Row],[Kamp]]," - ")</f>
        <v>BFC Vendsyssel</v>
      </c>
      <c r="C4642" t="str">
        <f>_xlfn.TEXTAFTER(Table2[[#This Row],[Kamp]],"- ")</f>
        <v>Vanløse Floorball</v>
      </c>
      <c r="D4642">
        <v>45402</v>
      </c>
      <c r="E4642">
        <v>83659</v>
      </c>
      <c r="F4642">
        <v>20232024</v>
      </c>
      <c r="G4642" t="s">
        <v>372</v>
      </c>
      <c r="H4642" t="s">
        <v>660</v>
      </c>
      <c r="I4642" t="s">
        <v>677</v>
      </c>
      <c r="J4642">
        <v>3</v>
      </c>
      <c r="K4642">
        <v>31142</v>
      </c>
      <c r="L4642">
        <v>207</v>
      </c>
      <c r="M4642" t="s">
        <v>631</v>
      </c>
      <c r="N4642" t="s">
        <v>96</v>
      </c>
      <c r="O4642" t="s">
        <v>634</v>
      </c>
      <c r="P4642">
        <v>10</v>
      </c>
      <c r="Q4642" t="s">
        <v>634</v>
      </c>
      <c r="R4642">
        <f>SUMIFS(Table2[number],Table2[Event],"Goal",Table2[H/U],"HOME",Table2[GameID],Table2[[#This Row],[GameID]],Table2[GameTime],"&lt;="&amp;Table2[[#This Row],[GameTime]])</f>
        <v>5</v>
      </c>
      <c r="S4642">
        <f>SUMIFS(Table2[number],Table2[Event],"Goal",Table2[H/U],"AWAY",Table2[GameID],Table2[[#This Row],[GameID]],Table2[GameTime],"&lt;="&amp;Table2[[#This Row],[GameTime]])</f>
        <v>8</v>
      </c>
      <c r="T4642" t="str">
        <f>IF(Table2[[#This Row],[Event]]="Goal",Table2[[#This Row],[Hscore]]&amp;"-"&amp;Table2[[#This Row],[Uscore]],"")</f>
        <v/>
      </c>
      <c r="U4642">
        <v>2804</v>
      </c>
      <c r="V4642" s="1">
        <f>Table2[[#This Row],[GameTime]]-(Table2[[#This Row],[period]]-1)*1200</f>
        <v>404</v>
      </c>
      <c r="W4642" s="1">
        <f>ROUNDDOWN(Table2[[#This Row],[Time]]/60,0)</f>
        <v>6</v>
      </c>
      <c r="X4642" s="1">
        <f>ROUNDDOWN((Table2[[#This Row],[Time]]/60-Table2[[#This Row],[Time2]])*60,0)</f>
        <v>44</v>
      </c>
      <c r="Y4642" s="1" t="str">
        <f>IF(Table2[[#This Row],[Time2]]&lt;10,0&amp;Table2[[#This Row],[Time2]],Table2[[#This Row],[Time2]])</f>
        <v>06</v>
      </c>
      <c r="Z4642" s="1">
        <f>IF(Table2[[#This Row],[Time3]]&lt;10,0&amp;Table2[[#This Row],[Time3]],Table2[[#This Row],[Time3]])</f>
        <v>44</v>
      </c>
      <c r="AA4642" s="2" t="str">
        <f>Table2[[#This Row],[Time4]]&amp;":"&amp;Table2[[#This Row],[Time5]]</f>
        <v>06:44</v>
      </c>
      <c r="AB4642" s="1" cm="1">
        <f t="array" ref="AB4642">IFERROR(IF(Table2[[#This Row],[code]]="","",_xlfn.IFS(AND(Table2[[#This Row],[code]]&lt;400,Table2[[#This Row],[code]]&lt;&gt;""),2,Table2[[#This Row],[code]]&gt;500,4)),"")</f>
        <v>2</v>
      </c>
      <c r="AC4642" s="1">
        <f>IF(Table2[[#This Row],[Event]]="Penalty",Table2[[#This Row],[number]],IF(Table2[[#This Row],[Event]]="Time-Out",401,""))</f>
        <v>207</v>
      </c>
      <c r="AD4642" s="1">
        <f>ROW(A4641)</f>
        <v>4641</v>
      </c>
      <c r="AE4642" s="1">
        <f>COUNTIFS(Table2[GameID],Table2[[#This Row],[GameID]],Table2[Column1],"&lt;="&amp;Table2[[#This Row],[Column1]])-1</f>
        <v>15</v>
      </c>
    </row>
    <row r="4643" spans="1:31" x14ac:dyDescent="0.45">
      <c r="A4643" t="s">
        <v>619</v>
      </c>
      <c r="B4643" t="str">
        <f>_xlfn.TEXTBEFORE(Table2[[#This Row],[Kamp]]," - ")</f>
        <v>BFC Vendsyssel</v>
      </c>
      <c r="C4643" t="str">
        <f>_xlfn.TEXTAFTER(Table2[[#This Row],[Kamp]],"- ")</f>
        <v>Vanløse Floorball</v>
      </c>
      <c r="D4643">
        <v>45402</v>
      </c>
      <c r="E4643">
        <v>83659</v>
      </c>
      <c r="F4643">
        <v>20232024</v>
      </c>
      <c r="G4643" t="s">
        <v>372</v>
      </c>
      <c r="H4643" t="s">
        <v>660</v>
      </c>
      <c r="I4643" t="s">
        <v>677</v>
      </c>
      <c r="J4643">
        <v>3</v>
      </c>
      <c r="K4643">
        <v>31142</v>
      </c>
      <c r="L4643">
        <v>1</v>
      </c>
      <c r="M4643" t="s">
        <v>630</v>
      </c>
      <c r="N4643" t="s">
        <v>109</v>
      </c>
      <c r="O4643" t="s">
        <v>96</v>
      </c>
      <c r="P4643">
        <v>91</v>
      </c>
      <c r="Q4643">
        <v>10</v>
      </c>
      <c r="R4643">
        <f>SUMIFS(Table2[number],Table2[Event],"Goal",Table2[H/U],"HOME",Table2[GameID],Table2[[#This Row],[GameID]],Table2[GameTime],"&lt;="&amp;Table2[[#This Row],[GameTime]])</f>
        <v>5</v>
      </c>
      <c r="S4643">
        <f>SUMIFS(Table2[number],Table2[Event],"Goal",Table2[H/U],"AWAY",Table2[GameID],Table2[[#This Row],[GameID]],Table2[GameTime],"&lt;="&amp;Table2[[#This Row],[GameTime]])</f>
        <v>9</v>
      </c>
      <c r="T4643" t="str">
        <f>IF(Table2[[#This Row],[Event]]="Goal",Table2[[#This Row],[Hscore]]&amp;"-"&amp;Table2[[#This Row],[Uscore]],"")</f>
        <v>5-9</v>
      </c>
      <c r="U4643">
        <v>2937</v>
      </c>
      <c r="V4643" s="1">
        <f>Table2[[#This Row],[GameTime]]-(Table2[[#This Row],[period]]-1)*1200</f>
        <v>537</v>
      </c>
      <c r="W4643" s="1">
        <f>ROUNDDOWN(Table2[[#This Row],[Time]]/60,0)</f>
        <v>8</v>
      </c>
      <c r="X4643" s="1">
        <f>ROUNDDOWN((Table2[[#This Row],[Time]]/60-Table2[[#This Row],[Time2]])*60,0)</f>
        <v>57</v>
      </c>
      <c r="Y4643" s="1" t="str">
        <f>IF(Table2[[#This Row],[Time2]]&lt;10,0&amp;Table2[[#This Row],[Time2]],Table2[[#This Row],[Time2]])</f>
        <v>08</v>
      </c>
      <c r="Z4643" s="1">
        <f>IF(Table2[[#This Row],[Time3]]&lt;10,0&amp;Table2[[#This Row],[Time3]],Table2[[#This Row],[Time3]])</f>
        <v>57</v>
      </c>
      <c r="AA4643" s="2" t="str">
        <f>Table2[[#This Row],[Time4]]&amp;":"&amp;Table2[[#This Row],[Time5]]</f>
        <v>08:57</v>
      </c>
      <c r="AB4643" s="1" t="str" cm="1">
        <f t="array" ref="AB4643">IFERROR(IF(Table2[[#This Row],[code]]="","",_xlfn.IFS(AND(Table2[[#This Row],[code]]&lt;400,Table2[[#This Row],[code]]&lt;&gt;""),2,Table2[[#This Row],[code]]&gt;500,4)),"")</f>
        <v/>
      </c>
      <c r="AC4643" s="1" t="str">
        <f>IF(Table2[[#This Row],[Event]]="Penalty",Table2[[#This Row],[number]],IF(Table2[[#This Row],[Event]]="Time-Out",401,""))</f>
        <v/>
      </c>
      <c r="AD4643" s="1">
        <f>ROW(A4642)</f>
        <v>4642</v>
      </c>
      <c r="AE4643" s="1">
        <f>COUNTIFS(Table2[GameID],Table2[[#This Row],[GameID]],Table2[Column1],"&lt;="&amp;Table2[[#This Row],[Column1]])-1</f>
        <v>16</v>
      </c>
    </row>
    <row r="4644" spans="1:31" x14ac:dyDescent="0.45">
      <c r="A4644" t="s">
        <v>619</v>
      </c>
      <c r="B4644" t="str">
        <f>_xlfn.TEXTBEFORE(Table2[[#This Row],[Kamp]]," - ")</f>
        <v>BFC Vendsyssel</v>
      </c>
      <c r="C4644" t="str">
        <f>_xlfn.TEXTAFTER(Table2[[#This Row],[Kamp]],"- ")</f>
        <v>Vanløse Floorball</v>
      </c>
      <c r="D4644">
        <v>45402</v>
      </c>
      <c r="E4644">
        <v>83659</v>
      </c>
      <c r="F4644">
        <v>20232024</v>
      </c>
      <c r="G4644" t="s">
        <v>372</v>
      </c>
      <c r="H4644" t="s">
        <v>664</v>
      </c>
      <c r="I4644" t="s">
        <v>678</v>
      </c>
      <c r="J4644">
        <v>3</v>
      </c>
      <c r="K4644">
        <v>31145</v>
      </c>
      <c r="L4644">
        <v>1</v>
      </c>
      <c r="M4644" t="s">
        <v>630</v>
      </c>
      <c r="N4644" t="s">
        <v>156</v>
      </c>
      <c r="O4644" t="s">
        <v>287</v>
      </c>
      <c r="P4644">
        <v>9</v>
      </c>
      <c r="Q4644">
        <v>22</v>
      </c>
      <c r="R4644">
        <f>SUMIFS(Table2[number],Table2[Event],"Goal",Table2[H/U],"HOME",Table2[GameID],Table2[[#This Row],[GameID]],Table2[GameTime],"&lt;="&amp;Table2[[#This Row],[GameTime]])</f>
        <v>6</v>
      </c>
      <c r="S4644">
        <f>SUMIFS(Table2[number],Table2[Event],"Goal",Table2[H/U],"AWAY",Table2[GameID],Table2[[#This Row],[GameID]],Table2[GameTime],"&lt;="&amp;Table2[[#This Row],[GameTime]])</f>
        <v>9</v>
      </c>
      <c r="T4644" t="str">
        <f>IF(Table2[[#This Row],[Event]]="Goal",Table2[[#This Row],[Hscore]]&amp;"-"&amp;Table2[[#This Row],[Uscore]],"")</f>
        <v>6-9</v>
      </c>
      <c r="U4644">
        <v>3249</v>
      </c>
      <c r="V4644" s="1">
        <f>Table2[[#This Row],[GameTime]]-(Table2[[#This Row],[period]]-1)*1200</f>
        <v>849</v>
      </c>
      <c r="W4644" s="1">
        <f>ROUNDDOWN(Table2[[#This Row],[Time]]/60,0)</f>
        <v>14</v>
      </c>
      <c r="X4644" s="1">
        <f>ROUNDDOWN((Table2[[#This Row],[Time]]/60-Table2[[#This Row],[Time2]])*60,0)</f>
        <v>9</v>
      </c>
      <c r="Y4644" s="1">
        <f>IF(Table2[[#This Row],[Time2]]&lt;10,0&amp;Table2[[#This Row],[Time2]],Table2[[#This Row],[Time2]])</f>
        <v>14</v>
      </c>
      <c r="Z4644" s="1" t="str">
        <f>IF(Table2[[#This Row],[Time3]]&lt;10,0&amp;Table2[[#This Row],[Time3]],Table2[[#This Row],[Time3]])</f>
        <v>09</v>
      </c>
      <c r="AA4644" s="2" t="str">
        <f>Table2[[#This Row],[Time4]]&amp;":"&amp;Table2[[#This Row],[Time5]]</f>
        <v>14:09</v>
      </c>
      <c r="AB4644" s="1" t="str" cm="1">
        <f t="array" ref="AB4644">IFERROR(IF(Table2[[#This Row],[code]]="","",_xlfn.IFS(AND(Table2[[#This Row],[code]]&lt;400,Table2[[#This Row],[code]]&lt;&gt;""),2,Table2[[#This Row],[code]]&gt;500,4)),"")</f>
        <v/>
      </c>
      <c r="AC4644" s="1" t="str">
        <f>IF(Table2[[#This Row],[Event]]="Penalty",Table2[[#This Row],[number]],IF(Table2[[#This Row],[Event]]="Time-Out",401,""))</f>
        <v/>
      </c>
      <c r="AD4644" s="1">
        <f>ROW(A4643)</f>
        <v>4643</v>
      </c>
      <c r="AE4644" s="1">
        <f>COUNTIFS(Table2[GameID],Table2[[#This Row],[GameID]],Table2[Column1],"&lt;="&amp;Table2[[#This Row],[Column1]])-1</f>
        <v>17</v>
      </c>
    </row>
    <row r="4645" spans="1:31" x14ac:dyDescent="0.45">
      <c r="A4645" t="s">
        <v>619</v>
      </c>
      <c r="B4645" t="str">
        <f>_xlfn.TEXTBEFORE(Table2[[#This Row],[Kamp]]," - ")</f>
        <v>BFC Vendsyssel</v>
      </c>
      <c r="C4645" t="str">
        <f>_xlfn.TEXTAFTER(Table2[[#This Row],[Kamp]],"- ")</f>
        <v>Vanløse Floorball</v>
      </c>
      <c r="D4645">
        <v>45402</v>
      </c>
      <c r="E4645">
        <v>83659</v>
      </c>
      <c r="F4645">
        <v>20232024</v>
      </c>
      <c r="G4645" t="s">
        <v>372</v>
      </c>
      <c r="H4645" t="s">
        <v>660</v>
      </c>
      <c r="I4645" t="s">
        <v>677</v>
      </c>
      <c r="J4645">
        <v>3</v>
      </c>
      <c r="K4645">
        <v>31142</v>
      </c>
      <c r="L4645">
        <v>1</v>
      </c>
      <c r="M4645" t="s">
        <v>630</v>
      </c>
      <c r="N4645" t="s">
        <v>109</v>
      </c>
      <c r="O4645" t="s">
        <v>283</v>
      </c>
      <c r="P4645">
        <v>91</v>
      </c>
      <c r="Q4645">
        <v>2</v>
      </c>
      <c r="R4645">
        <f>SUMIFS(Table2[number],Table2[Event],"Goal",Table2[H/U],"HOME",Table2[GameID],Table2[[#This Row],[GameID]],Table2[GameTime],"&lt;="&amp;Table2[[#This Row],[GameTime]])</f>
        <v>6</v>
      </c>
      <c r="S4645">
        <f>SUMIFS(Table2[number],Table2[Event],"Goal",Table2[H/U],"AWAY",Table2[GameID],Table2[[#This Row],[GameID]],Table2[GameTime],"&lt;="&amp;Table2[[#This Row],[GameTime]])</f>
        <v>10</v>
      </c>
      <c r="T4645" t="str">
        <f>IF(Table2[[#This Row],[Event]]="Goal",Table2[[#This Row],[Hscore]]&amp;"-"&amp;Table2[[#This Row],[Uscore]],"")</f>
        <v>6-10</v>
      </c>
      <c r="U4645">
        <v>3266</v>
      </c>
      <c r="V4645" s="1">
        <f>Table2[[#This Row],[GameTime]]-(Table2[[#This Row],[period]]-1)*1200</f>
        <v>866</v>
      </c>
      <c r="W4645" s="1">
        <f>ROUNDDOWN(Table2[[#This Row],[Time]]/60,0)</f>
        <v>14</v>
      </c>
      <c r="X4645" s="1">
        <f>ROUNDDOWN((Table2[[#This Row],[Time]]/60-Table2[[#This Row],[Time2]])*60,0)</f>
        <v>26</v>
      </c>
      <c r="Y4645" s="1">
        <f>IF(Table2[[#This Row],[Time2]]&lt;10,0&amp;Table2[[#This Row],[Time2]],Table2[[#This Row],[Time2]])</f>
        <v>14</v>
      </c>
      <c r="Z4645" s="1">
        <f>IF(Table2[[#This Row],[Time3]]&lt;10,0&amp;Table2[[#This Row],[Time3]],Table2[[#This Row],[Time3]])</f>
        <v>26</v>
      </c>
      <c r="AA4645" s="2" t="str">
        <f>Table2[[#This Row],[Time4]]&amp;":"&amp;Table2[[#This Row],[Time5]]</f>
        <v>14:26</v>
      </c>
      <c r="AB4645" s="1" t="str" cm="1">
        <f t="array" ref="AB4645">IFERROR(IF(Table2[[#This Row],[code]]="","",_xlfn.IFS(AND(Table2[[#This Row],[code]]&lt;400,Table2[[#This Row],[code]]&lt;&gt;""),2,Table2[[#This Row],[code]]&gt;500,4)),"")</f>
        <v/>
      </c>
      <c r="AC4645" s="1" t="str">
        <f>IF(Table2[[#This Row],[Event]]="Penalty",Table2[[#This Row],[number]],IF(Table2[[#This Row],[Event]]="Time-Out",401,""))</f>
        <v/>
      </c>
      <c r="AD4645" s="1">
        <f>ROW(A4644)</f>
        <v>4644</v>
      </c>
      <c r="AE4645" s="1">
        <f>COUNTIFS(Table2[GameID],Table2[[#This Row],[GameID]],Table2[Column1],"&lt;="&amp;Table2[[#This Row],[Column1]])-1</f>
        <v>18</v>
      </c>
    </row>
    <row r="4646" spans="1:31" x14ac:dyDescent="0.45">
      <c r="A4646" t="s">
        <v>619</v>
      </c>
      <c r="B4646" t="str">
        <f>_xlfn.TEXTBEFORE(Table2[[#This Row],[Kamp]]," - ")</f>
        <v>BFC Vendsyssel</v>
      </c>
      <c r="C4646" t="str">
        <f>_xlfn.TEXTAFTER(Table2[[#This Row],[Kamp]],"- ")</f>
        <v>Vanløse Floorball</v>
      </c>
      <c r="D4646">
        <v>45402</v>
      </c>
      <c r="E4646">
        <v>83659</v>
      </c>
      <c r="F4646">
        <v>20232024</v>
      </c>
      <c r="G4646" t="s">
        <v>372</v>
      </c>
      <c r="H4646" t="s">
        <v>660</v>
      </c>
      <c r="I4646" t="s">
        <v>677</v>
      </c>
      <c r="J4646">
        <v>3</v>
      </c>
      <c r="K4646">
        <v>31142</v>
      </c>
      <c r="L4646">
        <v>1</v>
      </c>
      <c r="M4646" t="s">
        <v>630</v>
      </c>
      <c r="N4646" t="s">
        <v>108</v>
      </c>
      <c r="O4646" t="s">
        <v>285</v>
      </c>
      <c r="P4646">
        <v>88</v>
      </c>
      <c r="Q4646">
        <v>25</v>
      </c>
      <c r="R4646">
        <f>SUMIFS(Table2[number],Table2[Event],"Goal",Table2[H/U],"HOME",Table2[GameID],Table2[[#This Row],[GameID]],Table2[GameTime],"&lt;="&amp;Table2[[#This Row],[GameTime]])</f>
        <v>6</v>
      </c>
      <c r="S4646">
        <f>SUMIFS(Table2[number],Table2[Event],"Goal",Table2[H/U],"AWAY",Table2[GameID],Table2[[#This Row],[GameID]],Table2[GameTime],"&lt;="&amp;Table2[[#This Row],[GameTime]])</f>
        <v>11</v>
      </c>
      <c r="T4646" t="str">
        <f>IF(Table2[[#This Row],[Event]]="Goal",Table2[[#This Row],[Hscore]]&amp;"-"&amp;Table2[[#This Row],[Uscore]],"")</f>
        <v>6-11</v>
      </c>
      <c r="U4646">
        <v>3291</v>
      </c>
      <c r="V4646" s="1">
        <f>Table2[[#This Row],[GameTime]]-(Table2[[#This Row],[period]]-1)*1200</f>
        <v>891</v>
      </c>
      <c r="W4646" s="1">
        <f>ROUNDDOWN(Table2[[#This Row],[Time]]/60,0)</f>
        <v>14</v>
      </c>
      <c r="X4646" s="1">
        <f>ROUNDDOWN((Table2[[#This Row],[Time]]/60-Table2[[#This Row],[Time2]])*60,0)</f>
        <v>51</v>
      </c>
      <c r="Y4646" s="1">
        <f>IF(Table2[[#This Row],[Time2]]&lt;10,0&amp;Table2[[#This Row],[Time2]],Table2[[#This Row],[Time2]])</f>
        <v>14</v>
      </c>
      <c r="Z4646" s="1">
        <f>IF(Table2[[#This Row],[Time3]]&lt;10,0&amp;Table2[[#This Row],[Time3]],Table2[[#This Row],[Time3]])</f>
        <v>51</v>
      </c>
      <c r="AA4646" s="2" t="str">
        <f>Table2[[#This Row],[Time4]]&amp;":"&amp;Table2[[#This Row],[Time5]]</f>
        <v>14:51</v>
      </c>
      <c r="AB4646" s="1" t="str" cm="1">
        <f t="array" ref="AB4646">IFERROR(IF(Table2[[#This Row],[code]]="","",_xlfn.IFS(AND(Table2[[#This Row],[code]]&lt;400,Table2[[#This Row],[code]]&lt;&gt;""),2,Table2[[#This Row],[code]]&gt;500,4)),"")</f>
        <v/>
      </c>
      <c r="AC4646" s="1" t="str">
        <f>IF(Table2[[#This Row],[Event]]="Penalty",Table2[[#This Row],[number]],IF(Table2[[#This Row],[Event]]="Time-Out",401,""))</f>
        <v/>
      </c>
      <c r="AD4646" s="1">
        <f>ROW(A4645)</f>
        <v>4645</v>
      </c>
      <c r="AE4646" s="1">
        <f>COUNTIFS(Table2[GameID],Table2[[#This Row],[GameID]],Table2[Column1],"&lt;="&amp;Table2[[#This Row],[Column1]])-1</f>
        <v>19</v>
      </c>
    </row>
    <row r="4647" spans="1:31" x14ac:dyDescent="0.45">
      <c r="A4647" t="s">
        <v>364</v>
      </c>
      <c r="B4647" t="str">
        <f>_xlfn.TEXTBEFORE(Table2[[#This Row],[Kamp]]," - ")</f>
        <v>Sunds Seahawks</v>
      </c>
      <c r="C4647" t="str">
        <f>_xlfn.TEXTAFTER(Table2[[#This Row],[Kamp]],"- ")</f>
        <v>Blackhawks</v>
      </c>
      <c r="D4647">
        <v>45416</v>
      </c>
      <c r="E4647">
        <v>83662</v>
      </c>
      <c r="F4647">
        <v>20232024</v>
      </c>
      <c r="G4647" t="s">
        <v>453</v>
      </c>
      <c r="H4647" t="s">
        <v>661</v>
      </c>
      <c r="I4647" t="s">
        <v>677</v>
      </c>
      <c r="J4647">
        <v>1</v>
      </c>
      <c r="K4647">
        <v>31143</v>
      </c>
      <c r="L4647">
        <v>1</v>
      </c>
      <c r="M4647" t="s">
        <v>630</v>
      </c>
      <c r="N4647" t="s">
        <v>334</v>
      </c>
      <c r="O4647" t="s">
        <v>147</v>
      </c>
      <c r="P4647">
        <v>6</v>
      </c>
      <c r="Q4647">
        <v>92</v>
      </c>
      <c r="R4647">
        <f>SUMIFS(Table2[number],Table2[Event],"Goal",Table2[H/U],"HOME",Table2[GameID],Table2[[#This Row],[GameID]],Table2[GameTime],"&lt;="&amp;Table2[[#This Row],[GameTime]])</f>
        <v>0</v>
      </c>
      <c r="S4647">
        <f>SUMIFS(Table2[number],Table2[Event],"Goal",Table2[H/U],"AWAY",Table2[GameID],Table2[[#This Row],[GameID]],Table2[GameTime],"&lt;="&amp;Table2[[#This Row],[GameTime]])</f>
        <v>1</v>
      </c>
      <c r="T4647" t="str">
        <f>IF(Table2[[#This Row],[Event]]="Goal",Table2[[#This Row],[Hscore]]&amp;"-"&amp;Table2[[#This Row],[Uscore]],"")</f>
        <v>0-1</v>
      </c>
      <c r="U4647">
        <v>573</v>
      </c>
      <c r="V4647" s="1">
        <f>Table2[[#This Row],[GameTime]]-(Table2[[#This Row],[period]]-1)*1200</f>
        <v>573</v>
      </c>
      <c r="W4647" s="1">
        <f>ROUNDDOWN(Table2[[#This Row],[Time]]/60,0)</f>
        <v>9</v>
      </c>
      <c r="X4647" s="1">
        <f>ROUNDDOWN((Table2[[#This Row],[Time]]/60-Table2[[#This Row],[Time2]])*60,0)</f>
        <v>33</v>
      </c>
      <c r="Y4647" s="1" t="str">
        <f>IF(Table2[[#This Row],[Time2]]&lt;10,0&amp;Table2[[#This Row],[Time2]],Table2[[#This Row],[Time2]])</f>
        <v>09</v>
      </c>
      <c r="Z4647" s="1">
        <f>IF(Table2[[#This Row],[Time3]]&lt;10,0&amp;Table2[[#This Row],[Time3]],Table2[[#This Row],[Time3]])</f>
        <v>33</v>
      </c>
      <c r="AA4647" s="2" t="str">
        <f>Table2[[#This Row],[Time4]]&amp;":"&amp;Table2[[#This Row],[Time5]]</f>
        <v>09:33</v>
      </c>
      <c r="AB4647" s="1" t="str" cm="1">
        <f t="array" ref="AB4647">IFERROR(IF(Table2[[#This Row],[code]]="","",_xlfn.IFS(AND(Table2[[#This Row],[code]]&lt;400,Table2[[#This Row],[code]]&lt;&gt;""),2,Table2[[#This Row],[code]]&gt;500,4)),"")</f>
        <v/>
      </c>
      <c r="AC4647" s="1" t="str">
        <f>IF(Table2[[#This Row],[Event]]="Penalty",Table2[[#This Row],[number]],IF(Table2[[#This Row],[Event]]="Time-Out",401,""))</f>
        <v/>
      </c>
      <c r="AD4647" s="1">
        <f>ROW(A4646)</f>
        <v>4646</v>
      </c>
      <c r="AE4647" s="1">
        <f>COUNTIFS(Table2[GameID],Table2[[#This Row],[GameID]],Table2[Column1],"&lt;="&amp;Table2[[#This Row],[Column1]])-1</f>
        <v>0</v>
      </c>
    </row>
    <row r="4648" spans="1:31" x14ac:dyDescent="0.45">
      <c r="A4648" t="s">
        <v>364</v>
      </c>
      <c r="B4648" t="str">
        <f>_xlfn.TEXTBEFORE(Table2[[#This Row],[Kamp]]," - ")</f>
        <v>Sunds Seahawks</v>
      </c>
      <c r="C4648" t="str">
        <f>_xlfn.TEXTAFTER(Table2[[#This Row],[Kamp]],"- ")</f>
        <v>Blackhawks</v>
      </c>
      <c r="D4648">
        <v>45416</v>
      </c>
      <c r="E4648">
        <v>83662</v>
      </c>
      <c r="F4648">
        <v>20232024</v>
      </c>
      <c r="G4648" t="s">
        <v>453</v>
      </c>
      <c r="H4648" t="s">
        <v>661</v>
      </c>
      <c r="I4648" t="s">
        <v>677</v>
      </c>
      <c r="J4648">
        <v>1</v>
      </c>
      <c r="K4648">
        <v>31143</v>
      </c>
      <c r="L4648">
        <v>1</v>
      </c>
      <c r="M4648" t="s">
        <v>630</v>
      </c>
      <c r="N4648" t="s">
        <v>263</v>
      </c>
      <c r="O4648" t="s">
        <v>149</v>
      </c>
      <c r="P4648">
        <v>9</v>
      </c>
      <c r="Q4648">
        <v>98</v>
      </c>
      <c r="R4648">
        <f>SUMIFS(Table2[number],Table2[Event],"Goal",Table2[H/U],"HOME",Table2[GameID],Table2[[#This Row],[GameID]],Table2[GameTime],"&lt;="&amp;Table2[[#This Row],[GameTime]])</f>
        <v>0</v>
      </c>
      <c r="S4648">
        <f>SUMIFS(Table2[number],Table2[Event],"Goal",Table2[H/U],"AWAY",Table2[GameID],Table2[[#This Row],[GameID]],Table2[GameTime],"&lt;="&amp;Table2[[#This Row],[GameTime]])</f>
        <v>2</v>
      </c>
      <c r="T4648" t="str">
        <f>IF(Table2[[#This Row],[Event]]="Goal",Table2[[#This Row],[Hscore]]&amp;"-"&amp;Table2[[#This Row],[Uscore]],"")</f>
        <v>0-2</v>
      </c>
      <c r="U4648">
        <v>598</v>
      </c>
      <c r="V4648" s="1">
        <f>Table2[[#This Row],[GameTime]]-(Table2[[#This Row],[period]]-1)*1200</f>
        <v>598</v>
      </c>
      <c r="W4648" s="1">
        <f>ROUNDDOWN(Table2[[#This Row],[Time]]/60,0)</f>
        <v>9</v>
      </c>
      <c r="X4648" s="1">
        <f>ROUNDDOWN((Table2[[#This Row],[Time]]/60-Table2[[#This Row],[Time2]])*60,0)</f>
        <v>58</v>
      </c>
      <c r="Y4648" s="1" t="str">
        <f>IF(Table2[[#This Row],[Time2]]&lt;10,0&amp;Table2[[#This Row],[Time2]],Table2[[#This Row],[Time2]])</f>
        <v>09</v>
      </c>
      <c r="Z4648" s="1">
        <f>IF(Table2[[#This Row],[Time3]]&lt;10,0&amp;Table2[[#This Row],[Time3]],Table2[[#This Row],[Time3]])</f>
        <v>58</v>
      </c>
      <c r="AA4648" s="2" t="str">
        <f>Table2[[#This Row],[Time4]]&amp;":"&amp;Table2[[#This Row],[Time5]]</f>
        <v>09:58</v>
      </c>
      <c r="AB4648" s="1" t="str" cm="1">
        <f t="array" ref="AB4648">IFERROR(IF(Table2[[#This Row],[code]]="","",_xlfn.IFS(AND(Table2[[#This Row],[code]]&lt;400,Table2[[#This Row],[code]]&lt;&gt;""),2,Table2[[#This Row],[code]]&gt;500,4)),"")</f>
        <v/>
      </c>
      <c r="AC4648" s="1" t="str">
        <f>IF(Table2[[#This Row],[Event]]="Penalty",Table2[[#This Row],[number]],IF(Table2[[#This Row],[Event]]="Time-Out",401,""))</f>
        <v/>
      </c>
      <c r="AD4648" s="1">
        <f>ROW(A4647)</f>
        <v>4647</v>
      </c>
      <c r="AE4648" s="1">
        <f>COUNTIFS(Table2[GameID],Table2[[#This Row],[GameID]],Table2[Column1],"&lt;="&amp;Table2[[#This Row],[Column1]])-1</f>
        <v>1</v>
      </c>
    </row>
    <row r="4649" spans="1:31" x14ac:dyDescent="0.45">
      <c r="A4649" t="s">
        <v>364</v>
      </c>
      <c r="B4649" t="str">
        <f>_xlfn.TEXTBEFORE(Table2[[#This Row],[Kamp]]," - ")</f>
        <v>Sunds Seahawks</v>
      </c>
      <c r="C4649" t="str">
        <f>_xlfn.TEXTAFTER(Table2[[#This Row],[Kamp]],"- ")</f>
        <v>Blackhawks</v>
      </c>
      <c r="D4649">
        <v>45416</v>
      </c>
      <c r="E4649">
        <v>83662</v>
      </c>
      <c r="F4649">
        <v>20232024</v>
      </c>
      <c r="G4649" t="s">
        <v>453</v>
      </c>
      <c r="H4649" t="s">
        <v>661</v>
      </c>
      <c r="I4649" t="s">
        <v>677</v>
      </c>
      <c r="J4649">
        <v>1</v>
      </c>
      <c r="K4649">
        <v>31143</v>
      </c>
      <c r="L4649">
        <v>1</v>
      </c>
      <c r="M4649" t="s">
        <v>630</v>
      </c>
      <c r="N4649" t="s">
        <v>388</v>
      </c>
      <c r="O4649" t="s">
        <v>376</v>
      </c>
      <c r="P4649">
        <v>79</v>
      </c>
      <c r="Q4649">
        <v>2</v>
      </c>
      <c r="R4649">
        <f>SUMIFS(Table2[number],Table2[Event],"Goal",Table2[H/U],"HOME",Table2[GameID],Table2[[#This Row],[GameID]],Table2[GameTime],"&lt;="&amp;Table2[[#This Row],[GameTime]])</f>
        <v>0</v>
      </c>
      <c r="S4649">
        <f>SUMIFS(Table2[number],Table2[Event],"Goal",Table2[H/U],"AWAY",Table2[GameID],Table2[[#This Row],[GameID]],Table2[GameTime],"&lt;="&amp;Table2[[#This Row],[GameTime]])</f>
        <v>3</v>
      </c>
      <c r="T4649" t="str">
        <f>IF(Table2[[#This Row],[Event]]="Goal",Table2[[#This Row],[Hscore]]&amp;"-"&amp;Table2[[#This Row],[Uscore]],"")</f>
        <v>0-3</v>
      </c>
      <c r="U4649">
        <v>840</v>
      </c>
      <c r="V4649" s="1">
        <f>Table2[[#This Row],[GameTime]]-(Table2[[#This Row],[period]]-1)*1200</f>
        <v>840</v>
      </c>
      <c r="W4649" s="1">
        <f>ROUNDDOWN(Table2[[#This Row],[Time]]/60,0)</f>
        <v>14</v>
      </c>
      <c r="X4649" s="1">
        <f>ROUNDDOWN((Table2[[#This Row],[Time]]/60-Table2[[#This Row],[Time2]])*60,0)</f>
        <v>0</v>
      </c>
      <c r="Y4649" s="1">
        <f>IF(Table2[[#This Row],[Time2]]&lt;10,0&amp;Table2[[#This Row],[Time2]],Table2[[#This Row],[Time2]])</f>
        <v>14</v>
      </c>
      <c r="Z4649" s="1" t="str">
        <f>IF(Table2[[#This Row],[Time3]]&lt;10,0&amp;Table2[[#This Row],[Time3]],Table2[[#This Row],[Time3]])</f>
        <v>00</v>
      </c>
      <c r="AA4649" s="2" t="str">
        <f>Table2[[#This Row],[Time4]]&amp;":"&amp;Table2[[#This Row],[Time5]]</f>
        <v>14:00</v>
      </c>
      <c r="AB4649" s="1" t="str" cm="1">
        <f t="array" ref="AB4649">IFERROR(IF(Table2[[#This Row],[code]]="","",_xlfn.IFS(AND(Table2[[#This Row],[code]]&lt;400,Table2[[#This Row],[code]]&lt;&gt;""),2,Table2[[#This Row],[code]]&gt;500,4)),"")</f>
        <v/>
      </c>
      <c r="AC4649" s="1" t="str">
        <f>IF(Table2[[#This Row],[Event]]="Penalty",Table2[[#This Row],[number]],IF(Table2[[#This Row],[Event]]="Time-Out",401,""))</f>
        <v/>
      </c>
      <c r="AD4649" s="1">
        <f>ROW(A4648)</f>
        <v>4648</v>
      </c>
      <c r="AE4649" s="1">
        <f>COUNTIFS(Table2[GameID],Table2[[#This Row],[GameID]],Table2[Column1],"&lt;="&amp;Table2[[#This Row],[Column1]])-1</f>
        <v>2</v>
      </c>
    </row>
    <row r="4650" spans="1:31" x14ac:dyDescent="0.45">
      <c r="A4650" t="s">
        <v>364</v>
      </c>
      <c r="B4650" t="str">
        <f>_xlfn.TEXTBEFORE(Table2[[#This Row],[Kamp]]," - ")</f>
        <v>Sunds Seahawks</v>
      </c>
      <c r="C4650" t="str">
        <f>_xlfn.TEXTAFTER(Table2[[#This Row],[Kamp]],"- ")</f>
        <v>Blackhawks</v>
      </c>
      <c r="D4650">
        <v>45416</v>
      </c>
      <c r="E4650">
        <v>83662</v>
      </c>
      <c r="F4650">
        <v>20232024</v>
      </c>
      <c r="G4650" t="s">
        <v>453</v>
      </c>
      <c r="H4650" t="s">
        <v>668</v>
      </c>
      <c r="I4650" t="s">
        <v>678</v>
      </c>
      <c r="J4650">
        <v>1</v>
      </c>
      <c r="K4650">
        <v>31144</v>
      </c>
      <c r="L4650">
        <v>1</v>
      </c>
      <c r="M4650" t="s">
        <v>630</v>
      </c>
      <c r="N4650" t="s">
        <v>228</v>
      </c>
      <c r="O4650" t="s">
        <v>634</v>
      </c>
      <c r="P4650">
        <v>77</v>
      </c>
      <c r="Q4650" t="s">
        <v>634</v>
      </c>
      <c r="R4650">
        <f>SUMIFS(Table2[number],Table2[Event],"Goal",Table2[H/U],"HOME",Table2[GameID],Table2[[#This Row],[GameID]],Table2[GameTime],"&lt;="&amp;Table2[[#This Row],[GameTime]])</f>
        <v>1</v>
      </c>
      <c r="S4650">
        <f>SUMIFS(Table2[number],Table2[Event],"Goal",Table2[H/U],"AWAY",Table2[GameID],Table2[[#This Row],[GameID]],Table2[GameTime],"&lt;="&amp;Table2[[#This Row],[GameTime]])</f>
        <v>3</v>
      </c>
      <c r="T4650" t="str">
        <f>IF(Table2[[#This Row],[Event]]="Goal",Table2[[#This Row],[Hscore]]&amp;"-"&amp;Table2[[#This Row],[Uscore]],"")</f>
        <v>1-3</v>
      </c>
      <c r="U4650">
        <v>861</v>
      </c>
      <c r="V4650" s="1">
        <f>Table2[[#This Row],[GameTime]]-(Table2[[#This Row],[period]]-1)*1200</f>
        <v>861</v>
      </c>
      <c r="W4650" s="1">
        <f>ROUNDDOWN(Table2[[#This Row],[Time]]/60,0)</f>
        <v>14</v>
      </c>
      <c r="X4650" s="1">
        <f>ROUNDDOWN((Table2[[#This Row],[Time]]/60-Table2[[#This Row],[Time2]])*60,0)</f>
        <v>21</v>
      </c>
      <c r="Y4650" s="1">
        <f>IF(Table2[[#This Row],[Time2]]&lt;10,0&amp;Table2[[#This Row],[Time2]],Table2[[#This Row],[Time2]])</f>
        <v>14</v>
      </c>
      <c r="Z4650" s="1">
        <f>IF(Table2[[#This Row],[Time3]]&lt;10,0&amp;Table2[[#This Row],[Time3]],Table2[[#This Row],[Time3]])</f>
        <v>21</v>
      </c>
      <c r="AA4650" s="2" t="str">
        <f>Table2[[#This Row],[Time4]]&amp;":"&amp;Table2[[#This Row],[Time5]]</f>
        <v>14:21</v>
      </c>
      <c r="AB4650" s="1" t="str" cm="1">
        <f t="array" ref="AB4650">IFERROR(IF(Table2[[#This Row],[code]]="","",_xlfn.IFS(AND(Table2[[#This Row],[code]]&lt;400,Table2[[#This Row],[code]]&lt;&gt;""),2,Table2[[#This Row],[code]]&gt;500,4)),"")</f>
        <v/>
      </c>
      <c r="AC4650" s="1" t="str">
        <f>IF(Table2[[#This Row],[Event]]="Penalty",Table2[[#This Row],[number]],IF(Table2[[#This Row],[Event]]="Time-Out",401,""))</f>
        <v/>
      </c>
      <c r="AD4650" s="1">
        <f>ROW(A4649)</f>
        <v>4649</v>
      </c>
      <c r="AE4650" s="1">
        <f>COUNTIFS(Table2[GameID],Table2[[#This Row],[GameID]],Table2[Column1],"&lt;="&amp;Table2[[#This Row],[Column1]])-1</f>
        <v>3</v>
      </c>
    </row>
    <row r="4651" spans="1:31" x14ac:dyDescent="0.45">
      <c r="A4651" t="s">
        <v>364</v>
      </c>
      <c r="B4651" t="str">
        <f>_xlfn.TEXTBEFORE(Table2[[#This Row],[Kamp]]," - ")</f>
        <v>Sunds Seahawks</v>
      </c>
      <c r="C4651" t="str">
        <f>_xlfn.TEXTAFTER(Table2[[#This Row],[Kamp]],"- ")</f>
        <v>Blackhawks</v>
      </c>
      <c r="D4651">
        <v>45416</v>
      </c>
      <c r="E4651">
        <v>83662</v>
      </c>
      <c r="F4651">
        <v>20232024</v>
      </c>
      <c r="G4651" t="s">
        <v>453</v>
      </c>
      <c r="H4651" t="s">
        <v>661</v>
      </c>
      <c r="I4651" t="s">
        <v>677</v>
      </c>
      <c r="J4651">
        <v>2</v>
      </c>
      <c r="K4651">
        <v>31143</v>
      </c>
      <c r="L4651">
        <v>212</v>
      </c>
      <c r="M4651" t="s">
        <v>631</v>
      </c>
      <c r="N4651" t="s">
        <v>334</v>
      </c>
      <c r="O4651" t="s">
        <v>634</v>
      </c>
      <c r="P4651">
        <v>6</v>
      </c>
      <c r="Q4651" t="s">
        <v>634</v>
      </c>
      <c r="R4651">
        <f>SUMIFS(Table2[number],Table2[Event],"Goal",Table2[H/U],"HOME",Table2[GameID],Table2[[#This Row],[GameID]],Table2[GameTime],"&lt;="&amp;Table2[[#This Row],[GameTime]])</f>
        <v>1</v>
      </c>
      <c r="S4651">
        <f>SUMIFS(Table2[number],Table2[Event],"Goal",Table2[H/U],"AWAY",Table2[GameID],Table2[[#This Row],[GameID]],Table2[GameTime],"&lt;="&amp;Table2[[#This Row],[GameTime]])</f>
        <v>3</v>
      </c>
      <c r="T4651" t="str">
        <f>IF(Table2[[#This Row],[Event]]="Goal",Table2[[#This Row],[Hscore]]&amp;"-"&amp;Table2[[#This Row],[Uscore]],"")</f>
        <v/>
      </c>
      <c r="U4651">
        <v>1412</v>
      </c>
      <c r="V4651" s="1">
        <f>Table2[[#This Row],[GameTime]]-(Table2[[#This Row],[period]]-1)*1200</f>
        <v>212</v>
      </c>
      <c r="W4651" s="1">
        <f>ROUNDDOWN(Table2[[#This Row],[Time]]/60,0)</f>
        <v>3</v>
      </c>
      <c r="X4651" s="1">
        <f>ROUNDDOWN((Table2[[#This Row],[Time]]/60-Table2[[#This Row],[Time2]])*60,0)</f>
        <v>32</v>
      </c>
      <c r="Y4651" s="1" t="str">
        <f>IF(Table2[[#This Row],[Time2]]&lt;10,0&amp;Table2[[#This Row],[Time2]],Table2[[#This Row],[Time2]])</f>
        <v>03</v>
      </c>
      <c r="Z4651" s="1">
        <f>IF(Table2[[#This Row],[Time3]]&lt;10,0&amp;Table2[[#This Row],[Time3]],Table2[[#This Row],[Time3]])</f>
        <v>32</v>
      </c>
      <c r="AA4651" s="2" t="str">
        <f>Table2[[#This Row],[Time4]]&amp;":"&amp;Table2[[#This Row],[Time5]]</f>
        <v>03:32</v>
      </c>
      <c r="AB4651" s="1" cm="1">
        <f t="array" ref="AB4651">IFERROR(IF(Table2[[#This Row],[code]]="","",_xlfn.IFS(AND(Table2[[#This Row],[code]]&lt;400,Table2[[#This Row],[code]]&lt;&gt;""),2,Table2[[#This Row],[code]]&gt;500,4)),"")</f>
        <v>2</v>
      </c>
      <c r="AC4651" s="1">
        <f>IF(Table2[[#This Row],[Event]]="Penalty",Table2[[#This Row],[number]],IF(Table2[[#This Row],[Event]]="Time-Out",401,""))</f>
        <v>212</v>
      </c>
      <c r="AD4651" s="1">
        <f>ROW(A4650)</f>
        <v>4650</v>
      </c>
      <c r="AE4651" s="1">
        <f>COUNTIFS(Table2[GameID],Table2[[#This Row],[GameID]],Table2[Column1],"&lt;="&amp;Table2[[#This Row],[Column1]])-1</f>
        <v>4</v>
      </c>
    </row>
    <row r="4652" spans="1:31" x14ac:dyDescent="0.45">
      <c r="A4652" t="s">
        <v>364</v>
      </c>
      <c r="B4652" t="str">
        <f>_xlfn.TEXTBEFORE(Table2[[#This Row],[Kamp]]," - ")</f>
        <v>Sunds Seahawks</v>
      </c>
      <c r="C4652" t="str">
        <f>_xlfn.TEXTAFTER(Table2[[#This Row],[Kamp]],"- ")</f>
        <v>Blackhawks</v>
      </c>
      <c r="D4652">
        <v>45416</v>
      </c>
      <c r="E4652">
        <v>83662</v>
      </c>
      <c r="F4652">
        <v>20232024</v>
      </c>
      <c r="G4652" t="s">
        <v>453</v>
      </c>
      <c r="H4652" t="s">
        <v>668</v>
      </c>
      <c r="I4652" t="s">
        <v>678</v>
      </c>
      <c r="J4652">
        <v>2</v>
      </c>
      <c r="K4652">
        <v>31144</v>
      </c>
      <c r="L4652">
        <v>1</v>
      </c>
      <c r="M4652" t="s">
        <v>630</v>
      </c>
      <c r="N4652" t="s">
        <v>221</v>
      </c>
      <c r="O4652" t="s">
        <v>231</v>
      </c>
      <c r="P4652">
        <v>25</v>
      </c>
      <c r="Q4652">
        <v>97</v>
      </c>
      <c r="R4652">
        <f>SUMIFS(Table2[number],Table2[Event],"Goal",Table2[H/U],"HOME",Table2[GameID],Table2[[#This Row],[GameID]],Table2[GameTime],"&lt;="&amp;Table2[[#This Row],[GameTime]])</f>
        <v>2</v>
      </c>
      <c r="S4652">
        <f>SUMIFS(Table2[number],Table2[Event],"Goal",Table2[H/U],"AWAY",Table2[GameID],Table2[[#This Row],[GameID]],Table2[GameTime],"&lt;="&amp;Table2[[#This Row],[GameTime]])</f>
        <v>3</v>
      </c>
      <c r="T4652" t="str">
        <f>IF(Table2[[#This Row],[Event]]="Goal",Table2[[#This Row],[Hscore]]&amp;"-"&amp;Table2[[#This Row],[Uscore]],"")</f>
        <v>2-3</v>
      </c>
      <c r="U4652">
        <v>1504</v>
      </c>
      <c r="V4652" s="1">
        <f>Table2[[#This Row],[GameTime]]-(Table2[[#This Row],[period]]-1)*1200</f>
        <v>304</v>
      </c>
      <c r="W4652" s="1">
        <f>ROUNDDOWN(Table2[[#This Row],[Time]]/60,0)</f>
        <v>5</v>
      </c>
      <c r="X4652" s="1">
        <f>ROUNDDOWN((Table2[[#This Row],[Time]]/60-Table2[[#This Row],[Time2]])*60,0)</f>
        <v>3</v>
      </c>
      <c r="Y4652" s="1" t="str">
        <f>IF(Table2[[#This Row],[Time2]]&lt;10,0&amp;Table2[[#This Row],[Time2]],Table2[[#This Row],[Time2]])</f>
        <v>05</v>
      </c>
      <c r="Z4652" s="1" t="str">
        <f>IF(Table2[[#This Row],[Time3]]&lt;10,0&amp;Table2[[#This Row],[Time3]],Table2[[#This Row],[Time3]])</f>
        <v>03</v>
      </c>
      <c r="AA4652" s="2" t="str">
        <f>Table2[[#This Row],[Time4]]&amp;":"&amp;Table2[[#This Row],[Time5]]</f>
        <v>05:03</v>
      </c>
      <c r="AB4652" s="1" t="str" cm="1">
        <f t="array" ref="AB4652">IFERROR(IF(Table2[[#This Row],[code]]="","",_xlfn.IFS(AND(Table2[[#This Row],[code]]&lt;400,Table2[[#This Row],[code]]&lt;&gt;""),2,Table2[[#This Row],[code]]&gt;500,4)),"")</f>
        <v/>
      </c>
      <c r="AC4652" s="1" t="str">
        <f>IF(Table2[[#This Row],[Event]]="Penalty",Table2[[#This Row],[number]],IF(Table2[[#This Row],[Event]]="Time-Out",401,""))</f>
        <v/>
      </c>
      <c r="AD4652" s="1">
        <f>ROW(A4651)</f>
        <v>4651</v>
      </c>
      <c r="AE4652" s="1">
        <f>COUNTIFS(Table2[GameID],Table2[[#This Row],[GameID]],Table2[Column1],"&lt;="&amp;Table2[[#This Row],[Column1]])-1</f>
        <v>5</v>
      </c>
    </row>
    <row r="4653" spans="1:31" x14ac:dyDescent="0.45">
      <c r="A4653" t="s">
        <v>364</v>
      </c>
      <c r="B4653" t="str">
        <f>_xlfn.TEXTBEFORE(Table2[[#This Row],[Kamp]]," - ")</f>
        <v>Sunds Seahawks</v>
      </c>
      <c r="C4653" t="str">
        <f>_xlfn.TEXTAFTER(Table2[[#This Row],[Kamp]],"- ")</f>
        <v>Blackhawks</v>
      </c>
      <c r="D4653">
        <v>45416</v>
      </c>
      <c r="E4653">
        <v>83662</v>
      </c>
      <c r="F4653">
        <v>20232024</v>
      </c>
      <c r="G4653" t="s">
        <v>453</v>
      </c>
      <c r="H4653" t="s">
        <v>661</v>
      </c>
      <c r="I4653" t="s">
        <v>677</v>
      </c>
      <c r="J4653">
        <v>2</v>
      </c>
      <c r="K4653">
        <v>31143</v>
      </c>
      <c r="L4653">
        <v>1</v>
      </c>
      <c r="M4653" t="s">
        <v>630</v>
      </c>
      <c r="N4653" t="s">
        <v>635</v>
      </c>
      <c r="O4653" t="s">
        <v>334</v>
      </c>
      <c r="P4653">
        <v>23</v>
      </c>
      <c r="Q4653">
        <v>6</v>
      </c>
      <c r="R4653">
        <f>SUMIFS(Table2[number],Table2[Event],"Goal",Table2[H/U],"HOME",Table2[GameID],Table2[[#This Row],[GameID]],Table2[GameTime],"&lt;="&amp;Table2[[#This Row],[GameTime]])</f>
        <v>2</v>
      </c>
      <c r="S4653">
        <f>SUMIFS(Table2[number],Table2[Event],"Goal",Table2[H/U],"AWAY",Table2[GameID],Table2[[#This Row],[GameID]],Table2[GameTime],"&lt;="&amp;Table2[[#This Row],[GameTime]])</f>
        <v>4</v>
      </c>
      <c r="T4653" t="str">
        <f>IF(Table2[[#This Row],[Event]]="Goal",Table2[[#This Row],[Hscore]]&amp;"-"&amp;Table2[[#This Row],[Uscore]],"")</f>
        <v>2-4</v>
      </c>
      <c r="U4653">
        <v>1518</v>
      </c>
      <c r="V4653" s="1">
        <f>Table2[[#This Row],[GameTime]]-(Table2[[#This Row],[period]]-1)*1200</f>
        <v>318</v>
      </c>
      <c r="W4653" s="1">
        <f>ROUNDDOWN(Table2[[#This Row],[Time]]/60,0)</f>
        <v>5</v>
      </c>
      <c r="X4653" s="1">
        <f>ROUNDDOWN((Table2[[#This Row],[Time]]/60-Table2[[#This Row],[Time2]])*60,0)</f>
        <v>18</v>
      </c>
      <c r="Y4653" s="1" t="str">
        <f>IF(Table2[[#This Row],[Time2]]&lt;10,0&amp;Table2[[#This Row],[Time2]],Table2[[#This Row],[Time2]])</f>
        <v>05</v>
      </c>
      <c r="Z4653" s="1">
        <f>IF(Table2[[#This Row],[Time3]]&lt;10,0&amp;Table2[[#This Row],[Time3]],Table2[[#This Row],[Time3]])</f>
        <v>18</v>
      </c>
      <c r="AA4653" s="2" t="str">
        <f>Table2[[#This Row],[Time4]]&amp;":"&amp;Table2[[#This Row],[Time5]]</f>
        <v>05:18</v>
      </c>
      <c r="AB4653" s="1" t="str" cm="1">
        <f t="array" ref="AB4653">IFERROR(IF(Table2[[#This Row],[code]]="","",_xlfn.IFS(AND(Table2[[#This Row],[code]]&lt;400,Table2[[#This Row],[code]]&lt;&gt;""),2,Table2[[#This Row],[code]]&gt;500,4)),"")</f>
        <v/>
      </c>
      <c r="AC4653" s="1" t="str">
        <f>IF(Table2[[#This Row],[Event]]="Penalty",Table2[[#This Row],[number]],IF(Table2[[#This Row],[Event]]="Time-Out",401,""))</f>
        <v/>
      </c>
      <c r="AD4653" s="1">
        <f>ROW(A4652)</f>
        <v>4652</v>
      </c>
      <c r="AE4653" s="1">
        <f>COUNTIFS(Table2[GameID],Table2[[#This Row],[GameID]],Table2[Column1],"&lt;="&amp;Table2[[#This Row],[Column1]])-1</f>
        <v>6</v>
      </c>
    </row>
    <row r="4654" spans="1:31" x14ac:dyDescent="0.45">
      <c r="A4654" t="s">
        <v>364</v>
      </c>
      <c r="B4654" t="str">
        <f>_xlfn.TEXTBEFORE(Table2[[#This Row],[Kamp]]," - ")</f>
        <v>Sunds Seahawks</v>
      </c>
      <c r="C4654" t="str">
        <f>_xlfn.TEXTAFTER(Table2[[#This Row],[Kamp]],"- ")</f>
        <v>Blackhawks</v>
      </c>
      <c r="D4654">
        <v>45416</v>
      </c>
      <c r="E4654">
        <v>83662</v>
      </c>
      <c r="F4654">
        <v>20232024</v>
      </c>
      <c r="G4654" t="s">
        <v>453</v>
      </c>
      <c r="H4654" t="s">
        <v>668</v>
      </c>
      <c r="I4654" t="s">
        <v>678</v>
      </c>
      <c r="J4654">
        <v>2</v>
      </c>
      <c r="K4654">
        <v>31144</v>
      </c>
      <c r="L4654">
        <v>0</v>
      </c>
      <c r="M4654" t="s">
        <v>631</v>
      </c>
      <c r="N4654" t="s">
        <v>231</v>
      </c>
      <c r="O4654" t="s">
        <v>634</v>
      </c>
      <c r="P4654">
        <v>97</v>
      </c>
      <c r="Q4654" t="s">
        <v>634</v>
      </c>
      <c r="R4654">
        <f>SUMIFS(Table2[number],Table2[Event],"Goal",Table2[H/U],"HOME",Table2[GameID],Table2[[#This Row],[GameID]],Table2[GameTime],"&lt;="&amp;Table2[[#This Row],[GameTime]])</f>
        <v>2</v>
      </c>
      <c r="S4654">
        <f>SUMIFS(Table2[number],Table2[Event],"Goal",Table2[H/U],"AWAY",Table2[GameID],Table2[[#This Row],[GameID]],Table2[GameTime],"&lt;="&amp;Table2[[#This Row],[GameTime]])</f>
        <v>4</v>
      </c>
      <c r="T4654" t="str">
        <f>IF(Table2[[#This Row],[Event]]="Goal",Table2[[#This Row],[Hscore]]&amp;"-"&amp;Table2[[#This Row],[Uscore]],"")</f>
        <v/>
      </c>
      <c r="U4654">
        <v>1650</v>
      </c>
      <c r="V4654" s="1">
        <f>Table2[[#This Row],[GameTime]]-(Table2[[#This Row],[period]]-1)*1200</f>
        <v>450</v>
      </c>
      <c r="W4654" s="1">
        <f>ROUNDDOWN(Table2[[#This Row],[Time]]/60,0)</f>
        <v>7</v>
      </c>
      <c r="X4654" s="1">
        <f>ROUNDDOWN((Table2[[#This Row],[Time]]/60-Table2[[#This Row],[Time2]])*60,0)</f>
        <v>30</v>
      </c>
      <c r="Y4654" s="1" t="str">
        <f>IF(Table2[[#This Row],[Time2]]&lt;10,0&amp;Table2[[#This Row],[Time2]],Table2[[#This Row],[Time2]])</f>
        <v>07</v>
      </c>
      <c r="Z4654" s="1">
        <f>IF(Table2[[#This Row],[Time3]]&lt;10,0&amp;Table2[[#This Row],[Time3]],Table2[[#This Row],[Time3]])</f>
        <v>30</v>
      </c>
      <c r="AA4654" s="2" t="str">
        <f>Table2[[#This Row],[Time4]]&amp;":"&amp;Table2[[#This Row],[Time5]]</f>
        <v>07:30</v>
      </c>
      <c r="AB4654" s="1" cm="1">
        <f t="array" ref="AB4654">IFERROR(IF(Table2[[#This Row],[code]]="","",_xlfn.IFS(AND(Table2[[#This Row],[code]]&lt;400,Table2[[#This Row],[code]]&lt;&gt;""),2,Table2[[#This Row],[code]]&gt;500,4)),"")</f>
        <v>2</v>
      </c>
      <c r="AC4654" s="1">
        <f>IF(Table2[[#This Row],[Event]]="Penalty",Table2[[#This Row],[number]],IF(Table2[[#This Row],[Event]]="Time-Out",401,""))</f>
        <v>0</v>
      </c>
      <c r="AD4654" s="1">
        <f>ROW(A4653)</f>
        <v>4653</v>
      </c>
      <c r="AE4654" s="1">
        <f>COUNTIFS(Table2[GameID],Table2[[#This Row],[GameID]],Table2[Column1],"&lt;="&amp;Table2[[#This Row],[Column1]])-1</f>
        <v>7</v>
      </c>
    </row>
    <row r="4655" spans="1:31" x14ac:dyDescent="0.45">
      <c r="A4655" t="s">
        <v>364</v>
      </c>
      <c r="B4655" t="str">
        <f>_xlfn.TEXTBEFORE(Table2[[#This Row],[Kamp]]," - ")</f>
        <v>Sunds Seahawks</v>
      </c>
      <c r="C4655" t="str">
        <f>_xlfn.TEXTAFTER(Table2[[#This Row],[Kamp]],"- ")</f>
        <v>Blackhawks</v>
      </c>
      <c r="D4655">
        <v>45416</v>
      </c>
      <c r="E4655">
        <v>83662</v>
      </c>
      <c r="F4655">
        <v>20232024</v>
      </c>
      <c r="G4655" t="s">
        <v>453</v>
      </c>
      <c r="H4655" t="s">
        <v>661</v>
      </c>
      <c r="I4655" t="s">
        <v>677</v>
      </c>
      <c r="J4655">
        <v>2</v>
      </c>
      <c r="K4655">
        <v>31143</v>
      </c>
      <c r="L4655">
        <v>1</v>
      </c>
      <c r="M4655" t="s">
        <v>630</v>
      </c>
      <c r="N4655" t="s">
        <v>147</v>
      </c>
      <c r="O4655" t="s">
        <v>634</v>
      </c>
      <c r="P4655">
        <v>92</v>
      </c>
      <c r="Q4655" t="s">
        <v>634</v>
      </c>
      <c r="R4655">
        <f>SUMIFS(Table2[number],Table2[Event],"Goal",Table2[H/U],"HOME",Table2[GameID],Table2[[#This Row],[GameID]],Table2[GameTime],"&lt;="&amp;Table2[[#This Row],[GameTime]])</f>
        <v>2</v>
      </c>
      <c r="S4655">
        <f>SUMIFS(Table2[number],Table2[Event],"Goal",Table2[H/U],"AWAY",Table2[GameID],Table2[[#This Row],[GameID]],Table2[GameTime],"&lt;="&amp;Table2[[#This Row],[GameTime]])</f>
        <v>5</v>
      </c>
      <c r="T4655" t="str">
        <f>IF(Table2[[#This Row],[Event]]="Goal",Table2[[#This Row],[Hscore]]&amp;"-"&amp;Table2[[#This Row],[Uscore]],"")</f>
        <v>2-5</v>
      </c>
      <c r="U4655">
        <v>1686</v>
      </c>
      <c r="V4655" s="1">
        <f>Table2[[#This Row],[GameTime]]-(Table2[[#This Row],[period]]-1)*1200</f>
        <v>486</v>
      </c>
      <c r="W4655" s="1">
        <f>ROUNDDOWN(Table2[[#This Row],[Time]]/60,0)</f>
        <v>8</v>
      </c>
      <c r="X4655" s="1">
        <f>ROUNDDOWN((Table2[[#This Row],[Time]]/60-Table2[[#This Row],[Time2]])*60,0)</f>
        <v>5</v>
      </c>
      <c r="Y4655" s="1" t="str">
        <f>IF(Table2[[#This Row],[Time2]]&lt;10,0&amp;Table2[[#This Row],[Time2]],Table2[[#This Row],[Time2]])</f>
        <v>08</v>
      </c>
      <c r="Z4655" s="1" t="str">
        <f>IF(Table2[[#This Row],[Time3]]&lt;10,0&amp;Table2[[#This Row],[Time3]],Table2[[#This Row],[Time3]])</f>
        <v>05</v>
      </c>
      <c r="AA4655" s="2" t="str">
        <f>Table2[[#This Row],[Time4]]&amp;":"&amp;Table2[[#This Row],[Time5]]</f>
        <v>08:05</v>
      </c>
      <c r="AB4655" s="1" t="str" cm="1">
        <f t="array" ref="AB4655">IFERROR(IF(Table2[[#This Row],[code]]="","",_xlfn.IFS(AND(Table2[[#This Row],[code]]&lt;400,Table2[[#This Row],[code]]&lt;&gt;""),2,Table2[[#This Row],[code]]&gt;500,4)),"")</f>
        <v/>
      </c>
      <c r="AC4655" s="1" t="str">
        <f>IF(Table2[[#This Row],[Event]]="Penalty",Table2[[#This Row],[number]],IF(Table2[[#This Row],[Event]]="Time-Out",401,""))</f>
        <v/>
      </c>
      <c r="AD4655" s="1">
        <f>ROW(A4654)</f>
        <v>4654</v>
      </c>
      <c r="AE4655" s="1">
        <f>COUNTIFS(Table2[GameID],Table2[[#This Row],[GameID]],Table2[Column1],"&lt;="&amp;Table2[[#This Row],[Column1]])-1</f>
        <v>8</v>
      </c>
    </row>
    <row r="4656" spans="1:31" x14ac:dyDescent="0.45">
      <c r="A4656" t="s">
        <v>364</v>
      </c>
      <c r="B4656" t="str">
        <f>_xlfn.TEXTBEFORE(Table2[[#This Row],[Kamp]]," - ")</f>
        <v>Sunds Seahawks</v>
      </c>
      <c r="C4656" t="str">
        <f>_xlfn.TEXTAFTER(Table2[[#This Row],[Kamp]],"- ")</f>
        <v>Blackhawks</v>
      </c>
      <c r="D4656">
        <v>45416</v>
      </c>
      <c r="E4656">
        <v>83662</v>
      </c>
      <c r="F4656">
        <v>20232024</v>
      </c>
      <c r="G4656" t="s">
        <v>453</v>
      </c>
      <c r="H4656" t="s">
        <v>661</v>
      </c>
      <c r="I4656" t="s">
        <v>677</v>
      </c>
      <c r="J4656">
        <v>3</v>
      </c>
      <c r="K4656">
        <v>31143</v>
      </c>
      <c r="L4656">
        <v>1</v>
      </c>
      <c r="M4656" t="s">
        <v>630</v>
      </c>
      <c r="N4656" t="s">
        <v>635</v>
      </c>
      <c r="O4656" t="s">
        <v>334</v>
      </c>
      <c r="P4656">
        <v>23</v>
      </c>
      <c r="Q4656">
        <v>6</v>
      </c>
      <c r="R4656">
        <f>SUMIFS(Table2[number],Table2[Event],"Goal",Table2[H/U],"HOME",Table2[GameID],Table2[[#This Row],[GameID]],Table2[GameTime],"&lt;="&amp;Table2[[#This Row],[GameTime]])</f>
        <v>2</v>
      </c>
      <c r="S4656">
        <f>SUMIFS(Table2[number],Table2[Event],"Goal",Table2[H/U],"AWAY",Table2[GameID],Table2[[#This Row],[GameID]],Table2[GameTime],"&lt;="&amp;Table2[[#This Row],[GameTime]])</f>
        <v>6</v>
      </c>
      <c r="T4656" t="str">
        <f>IF(Table2[[#This Row],[Event]]="Goal",Table2[[#This Row],[Hscore]]&amp;"-"&amp;Table2[[#This Row],[Uscore]],"")</f>
        <v>2-6</v>
      </c>
      <c r="U4656">
        <v>2819</v>
      </c>
      <c r="V4656" s="1">
        <f>Table2[[#This Row],[GameTime]]-(Table2[[#This Row],[period]]-1)*1200</f>
        <v>419</v>
      </c>
      <c r="W4656" s="1">
        <f>ROUNDDOWN(Table2[[#This Row],[Time]]/60,0)</f>
        <v>6</v>
      </c>
      <c r="X4656" s="1">
        <f>ROUNDDOWN((Table2[[#This Row],[Time]]/60-Table2[[#This Row],[Time2]])*60,0)</f>
        <v>59</v>
      </c>
      <c r="Y4656" s="1" t="str">
        <f>IF(Table2[[#This Row],[Time2]]&lt;10,0&amp;Table2[[#This Row],[Time2]],Table2[[#This Row],[Time2]])</f>
        <v>06</v>
      </c>
      <c r="Z4656" s="1">
        <f>IF(Table2[[#This Row],[Time3]]&lt;10,0&amp;Table2[[#This Row],[Time3]],Table2[[#This Row],[Time3]])</f>
        <v>59</v>
      </c>
      <c r="AA4656" s="2" t="str">
        <f>Table2[[#This Row],[Time4]]&amp;":"&amp;Table2[[#This Row],[Time5]]</f>
        <v>06:59</v>
      </c>
      <c r="AB4656" s="1" t="str" cm="1">
        <f t="array" ref="AB4656">IFERROR(IF(Table2[[#This Row],[code]]="","",_xlfn.IFS(AND(Table2[[#This Row],[code]]&lt;400,Table2[[#This Row],[code]]&lt;&gt;""),2,Table2[[#This Row],[code]]&gt;500,4)),"")</f>
        <v/>
      </c>
      <c r="AC4656" s="1" t="str">
        <f>IF(Table2[[#This Row],[Event]]="Penalty",Table2[[#This Row],[number]],IF(Table2[[#This Row],[Event]]="Time-Out",401,""))</f>
        <v/>
      </c>
      <c r="AD4656" s="1">
        <f>ROW(A4655)</f>
        <v>4655</v>
      </c>
      <c r="AE4656" s="1">
        <f>COUNTIFS(Table2[GameID],Table2[[#This Row],[GameID]],Table2[Column1],"&lt;="&amp;Table2[[#This Row],[Column1]])-1</f>
        <v>9</v>
      </c>
    </row>
    <row r="4657" spans="1:31" x14ac:dyDescent="0.45">
      <c r="A4657" t="s">
        <v>364</v>
      </c>
      <c r="B4657" t="str">
        <f>_xlfn.TEXTBEFORE(Table2[[#This Row],[Kamp]]," - ")</f>
        <v>Sunds Seahawks</v>
      </c>
      <c r="C4657" t="str">
        <f>_xlfn.TEXTAFTER(Table2[[#This Row],[Kamp]],"- ")</f>
        <v>Blackhawks</v>
      </c>
      <c r="D4657">
        <v>45416</v>
      </c>
      <c r="E4657">
        <v>83662</v>
      </c>
      <c r="F4657">
        <v>20232024</v>
      </c>
      <c r="G4657" t="s">
        <v>453</v>
      </c>
      <c r="H4657" t="s">
        <v>661</v>
      </c>
      <c r="I4657" t="s">
        <v>677</v>
      </c>
      <c r="J4657">
        <v>3</v>
      </c>
      <c r="K4657">
        <v>31143</v>
      </c>
      <c r="L4657">
        <v>212</v>
      </c>
      <c r="M4657" t="s">
        <v>631</v>
      </c>
      <c r="N4657" t="s">
        <v>334</v>
      </c>
      <c r="O4657" t="s">
        <v>634</v>
      </c>
      <c r="P4657">
        <v>6</v>
      </c>
      <c r="Q4657" t="s">
        <v>634</v>
      </c>
      <c r="R4657">
        <f>SUMIFS(Table2[number],Table2[Event],"Goal",Table2[H/U],"HOME",Table2[GameID],Table2[[#This Row],[GameID]],Table2[GameTime],"&lt;="&amp;Table2[[#This Row],[GameTime]])</f>
        <v>2</v>
      </c>
      <c r="S4657">
        <f>SUMIFS(Table2[number],Table2[Event],"Goal",Table2[H/U],"AWAY",Table2[GameID],Table2[[#This Row],[GameID]],Table2[GameTime],"&lt;="&amp;Table2[[#This Row],[GameTime]])</f>
        <v>6</v>
      </c>
      <c r="T4657" t="str">
        <f>IF(Table2[[#This Row],[Event]]="Goal",Table2[[#This Row],[Hscore]]&amp;"-"&amp;Table2[[#This Row],[Uscore]],"")</f>
        <v/>
      </c>
      <c r="U4657">
        <v>2880</v>
      </c>
      <c r="V4657" s="1">
        <f>Table2[[#This Row],[GameTime]]-(Table2[[#This Row],[period]]-1)*1200</f>
        <v>480</v>
      </c>
      <c r="W4657" s="1">
        <f>ROUNDDOWN(Table2[[#This Row],[Time]]/60,0)</f>
        <v>8</v>
      </c>
      <c r="X4657" s="1">
        <f>ROUNDDOWN((Table2[[#This Row],[Time]]/60-Table2[[#This Row],[Time2]])*60,0)</f>
        <v>0</v>
      </c>
      <c r="Y4657" s="1" t="str">
        <f>IF(Table2[[#This Row],[Time2]]&lt;10,0&amp;Table2[[#This Row],[Time2]],Table2[[#This Row],[Time2]])</f>
        <v>08</v>
      </c>
      <c r="Z4657" s="1" t="str">
        <f>IF(Table2[[#This Row],[Time3]]&lt;10,0&amp;Table2[[#This Row],[Time3]],Table2[[#This Row],[Time3]])</f>
        <v>00</v>
      </c>
      <c r="AA4657" s="2" t="str">
        <f>Table2[[#This Row],[Time4]]&amp;":"&amp;Table2[[#This Row],[Time5]]</f>
        <v>08:00</v>
      </c>
      <c r="AB4657" s="1" cm="1">
        <f t="array" ref="AB4657">IFERROR(IF(Table2[[#This Row],[code]]="","",_xlfn.IFS(AND(Table2[[#This Row],[code]]&lt;400,Table2[[#This Row],[code]]&lt;&gt;""),2,Table2[[#This Row],[code]]&gt;500,4)),"")</f>
        <v>2</v>
      </c>
      <c r="AC4657" s="1">
        <f>IF(Table2[[#This Row],[Event]]="Penalty",Table2[[#This Row],[number]],IF(Table2[[#This Row],[Event]]="Time-Out",401,""))</f>
        <v>212</v>
      </c>
      <c r="AD4657" s="1">
        <f>ROW(A4656)</f>
        <v>4656</v>
      </c>
      <c r="AE4657" s="1">
        <f>COUNTIFS(Table2[GameID],Table2[[#This Row],[GameID]],Table2[Column1],"&lt;="&amp;Table2[[#This Row],[Column1]])-1</f>
        <v>10</v>
      </c>
    </row>
    <row r="4658" spans="1:31" x14ac:dyDescent="0.45">
      <c r="A4658" t="s">
        <v>364</v>
      </c>
      <c r="B4658" t="str">
        <f>_xlfn.TEXTBEFORE(Table2[[#This Row],[Kamp]]," - ")</f>
        <v>Sunds Seahawks</v>
      </c>
      <c r="C4658" t="str">
        <f>_xlfn.TEXTAFTER(Table2[[#This Row],[Kamp]],"- ")</f>
        <v>Blackhawks</v>
      </c>
      <c r="D4658">
        <v>45416</v>
      </c>
      <c r="E4658">
        <v>83662</v>
      </c>
      <c r="F4658">
        <v>20232024</v>
      </c>
      <c r="G4658" t="s">
        <v>453</v>
      </c>
      <c r="H4658" t="s">
        <v>661</v>
      </c>
      <c r="I4658" t="s">
        <v>677</v>
      </c>
      <c r="J4658">
        <v>3</v>
      </c>
      <c r="K4658">
        <v>31143</v>
      </c>
      <c r="L4658">
        <v>1</v>
      </c>
      <c r="M4658" t="s">
        <v>630</v>
      </c>
      <c r="N4658" t="s">
        <v>147</v>
      </c>
      <c r="O4658" t="s">
        <v>634</v>
      </c>
      <c r="P4658">
        <v>92</v>
      </c>
      <c r="Q4658" t="s">
        <v>634</v>
      </c>
      <c r="R4658">
        <f>SUMIFS(Table2[number],Table2[Event],"Goal",Table2[H/U],"HOME",Table2[GameID],Table2[[#This Row],[GameID]],Table2[GameTime],"&lt;="&amp;Table2[[#This Row],[GameTime]])</f>
        <v>2</v>
      </c>
      <c r="S4658">
        <f>SUMIFS(Table2[number],Table2[Event],"Goal",Table2[H/U],"AWAY",Table2[GameID],Table2[[#This Row],[GameID]],Table2[GameTime],"&lt;="&amp;Table2[[#This Row],[GameTime]])</f>
        <v>7</v>
      </c>
      <c r="T4658" t="str">
        <f>IF(Table2[[#This Row],[Event]]="Goal",Table2[[#This Row],[Hscore]]&amp;"-"&amp;Table2[[#This Row],[Uscore]],"")</f>
        <v>2-7</v>
      </c>
      <c r="U4658">
        <v>2965</v>
      </c>
      <c r="V4658" s="1">
        <f>Table2[[#This Row],[GameTime]]-(Table2[[#This Row],[period]]-1)*1200</f>
        <v>565</v>
      </c>
      <c r="W4658" s="1">
        <f>ROUNDDOWN(Table2[[#This Row],[Time]]/60,0)</f>
        <v>9</v>
      </c>
      <c r="X4658" s="1">
        <f>ROUNDDOWN((Table2[[#This Row],[Time]]/60-Table2[[#This Row],[Time2]])*60,0)</f>
        <v>25</v>
      </c>
      <c r="Y4658" s="1" t="str">
        <f>IF(Table2[[#This Row],[Time2]]&lt;10,0&amp;Table2[[#This Row],[Time2]],Table2[[#This Row],[Time2]])</f>
        <v>09</v>
      </c>
      <c r="Z4658" s="1">
        <f>IF(Table2[[#This Row],[Time3]]&lt;10,0&amp;Table2[[#This Row],[Time3]],Table2[[#This Row],[Time3]])</f>
        <v>25</v>
      </c>
      <c r="AA4658" s="2" t="str">
        <f>Table2[[#This Row],[Time4]]&amp;":"&amp;Table2[[#This Row],[Time5]]</f>
        <v>09:25</v>
      </c>
      <c r="AB4658" s="1" t="str" cm="1">
        <f t="array" ref="AB4658">IFERROR(IF(Table2[[#This Row],[code]]="","",_xlfn.IFS(AND(Table2[[#This Row],[code]]&lt;400,Table2[[#This Row],[code]]&lt;&gt;""),2,Table2[[#This Row],[code]]&gt;500,4)),"")</f>
        <v/>
      </c>
      <c r="AC4658" s="1" t="str">
        <f>IF(Table2[[#This Row],[Event]]="Penalty",Table2[[#This Row],[number]],IF(Table2[[#This Row],[Event]]="Time-Out",401,""))</f>
        <v/>
      </c>
      <c r="AD4658" s="1">
        <f>ROW(A4657)</f>
        <v>4657</v>
      </c>
      <c r="AE4658" s="1">
        <f>COUNTIFS(Table2[GameID],Table2[[#This Row],[GameID]],Table2[Column1],"&lt;="&amp;Table2[[#This Row],[Column1]])-1</f>
        <v>11</v>
      </c>
    </row>
    <row r="4659" spans="1:31" x14ac:dyDescent="0.45">
      <c r="A4659" t="s">
        <v>364</v>
      </c>
      <c r="B4659" t="str">
        <f>_xlfn.TEXTBEFORE(Table2[[#This Row],[Kamp]]," - ")</f>
        <v>Sunds Seahawks</v>
      </c>
      <c r="C4659" t="str">
        <f>_xlfn.TEXTAFTER(Table2[[#This Row],[Kamp]],"- ")</f>
        <v>Blackhawks</v>
      </c>
      <c r="D4659">
        <v>45416</v>
      </c>
      <c r="E4659">
        <v>83662</v>
      </c>
      <c r="F4659">
        <v>20232024</v>
      </c>
      <c r="G4659" t="s">
        <v>453</v>
      </c>
      <c r="H4659" t="s">
        <v>668</v>
      </c>
      <c r="I4659" t="s">
        <v>678</v>
      </c>
      <c r="J4659">
        <v>3</v>
      </c>
      <c r="K4659">
        <v>31144</v>
      </c>
      <c r="L4659">
        <v>0</v>
      </c>
      <c r="M4659" t="s">
        <v>633</v>
      </c>
      <c r="N4659" t="s">
        <v>634</v>
      </c>
      <c r="O4659" t="s">
        <v>634</v>
      </c>
      <c r="P4659" t="s">
        <v>634</v>
      </c>
      <c r="Q4659" t="s">
        <v>634</v>
      </c>
      <c r="R4659">
        <f>SUMIFS(Table2[number],Table2[Event],"Goal",Table2[H/U],"HOME",Table2[GameID],Table2[[#This Row],[GameID]],Table2[GameTime],"&lt;="&amp;Table2[[#This Row],[GameTime]])</f>
        <v>2</v>
      </c>
      <c r="S4659">
        <f>SUMIFS(Table2[number],Table2[Event],"Goal",Table2[H/U],"AWAY",Table2[GameID],Table2[[#This Row],[GameID]],Table2[GameTime],"&lt;="&amp;Table2[[#This Row],[GameTime]])</f>
        <v>7</v>
      </c>
      <c r="T4659" t="str">
        <f>IF(Table2[[#This Row],[Event]]="Goal",Table2[[#This Row],[Hscore]]&amp;"-"&amp;Table2[[#This Row],[Uscore]],"")</f>
        <v/>
      </c>
      <c r="U4659">
        <v>3146</v>
      </c>
      <c r="V4659" s="1">
        <f>Table2[[#This Row],[GameTime]]-(Table2[[#This Row],[period]]-1)*1200</f>
        <v>746</v>
      </c>
      <c r="W4659" s="1">
        <f>ROUNDDOWN(Table2[[#This Row],[Time]]/60,0)</f>
        <v>12</v>
      </c>
      <c r="X4659" s="1">
        <f>ROUNDDOWN((Table2[[#This Row],[Time]]/60-Table2[[#This Row],[Time2]])*60,0)</f>
        <v>26</v>
      </c>
      <c r="Y4659" s="1">
        <f>IF(Table2[[#This Row],[Time2]]&lt;10,0&amp;Table2[[#This Row],[Time2]],Table2[[#This Row],[Time2]])</f>
        <v>12</v>
      </c>
      <c r="Z4659" s="1">
        <f>IF(Table2[[#This Row],[Time3]]&lt;10,0&amp;Table2[[#This Row],[Time3]],Table2[[#This Row],[Time3]])</f>
        <v>26</v>
      </c>
      <c r="AA4659" s="2" t="str">
        <f>Table2[[#This Row],[Time4]]&amp;":"&amp;Table2[[#This Row],[Time5]]</f>
        <v>12:26</v>
      </c>
      <c r="AB4659" s="1" t="str" cm="1">
        <f t="array" ref="AB4659">IFERROR(IF(Table2[[#This Row],[code]]="","",_xlfn.IFS(AND(Table2[[#This Row],[code]]&lt;400,Table2[[#This Row],[code]]&lt;&gt;""),2,Table2[[#This Row],[code]]&gt;500,4)),"")</f>
        <v/>
      </c>
      <c r="AC4659" s="1">
        <f>IF(Table2[[#This Row],[Event]]="Penalty",Table2[[#This Row],[number]],IF(Table2[[#This Row],[Event]]="Time-Out",401,""))</f>
        <v>401</v>
      </c>
      <c r="AD4659" s="1">
        <f>ROW(A4658)</f>
        <v>4658</v>
      </c>
      <c r="AE4659" s="1">
        <f>COUNTIFS(Table2[GameID],Table2[[#This Row],[GameID]],Table2[Column1],"&lt;="&amp;Table2[[#This Row],[Column1]])-1</f>
        <v>12</v>
      </c>
    </row>
    <row r="4660" spans="1:31" x14ac:dyDescent="0.45">
      <c r="A4660" t="s">
        <v>364</v>
      </c>
      <c r="B4660" t="str">
        <f>_xlfn.TEXTBEFORE(Table2[[#This Row],[Kamp]]," - ")</f>
        <v>Sunds Seahawks</v>
      </c>
      <c r="C4660" t="str">
        <f>_xlfn.TEXTAFTER(Table2[[#This Row],[Kamp]],"- ")</f>
        <v>Blackhawks</v>
      </c>
      <c r="D4660">
        <v>45416</v>
      </c>
      <c r="E4660">
        <v>83662</v>
      </c>
      <c r="F4660">
        <v>20232024</v>
      </c>
      <c r="G4660" t="s">
        <v>453</v>
      </c>
      <c r="H4660" t="s">
        <v>668</v>
      </c>
      <c r="I4660" t="s">
        <v>678</v>
      </c>
      <c r="J4660">
        <v>3</v>
      </c>
      <c r="K4660">
        <v>31144</v>
      </c>
      <c r="L4660">
        <v>1</v>
      </c>
      <c r="M4660" t="s">
        <v>630</v>
      </c>
      <c r="N4660" t="s">
        <v>218</v>
      </c>
      <c r="O4660" t="s">
        <v>221</v>
      </c>
      <c r="P4660">
        <v>17</v>
      </c>
      <c r="Q4660">
        <v>25</v>
      </c>
      <c r="R4660">
        <f>SUMIFS(Table2[number],Table2[Event],"Goal",Table2[H/U],"HOME",Table2[GameID],Table2[[#This Row],[GameID]],Table2[GameTime],"&lt;="&amp;Table2[[#This Row],[GameTime]])</f>
        <v>3</v>
      </c>
      <c r="S4660">
        <f>SUMIFS(Table2[number],Table2[Event],"Goal",Table2[H/U],"AWAY",Table2[GameID],Table2[[#This Row],[GameID]],Table2[GameTime],"&lt;="&amp;Table2[[#This Row],[GameTime]])</f>
        <v>7</v>
      </c>
      <c r="T4660" t="str">
        <f>IF(Table2[[#This Row],[Event]]="Goal",Table2[[#This Row],[Hscore]]&amp;"-"&amp;Table2[[#This Row],[Uscore]],"")</f>
        <v>3-7</v>
      </c>
      <c r="U4660">
        <v>3328</v>
      </c>
      <c r="V4660" s="1">
        <f>Table2[[#This Row],[GameTime]]-(Table2[[#This Row],[period]]-1)*1200</f>
        <v>928</v>
      </c>
      <c r="W4660" s="1">
        <f>ROUNDDOWN(Table2[[#This Row],[Time]]/60,0)</f>
        <v>15</v>
      </c>
      <c r="X4660" s="1">
        <f>ROUNDDOWN((Table2[[#This Row],[Time]]/60-Table2[[#This Row],[Time2]])*60,0)</f>
        <v>28</v>
      </c>
      <c r="Y4660" s="1">
        <f>IF(Table2[[#This Row],[Time2]]&lt;10,0&amp;Table2[[#This Row],[Time2]],Table2[[#This Row],[Time2]])</f>
        <v>15</v>
      </c>
      <c r="Z4660" s="1">
        <f>IF(Table2[[#This Row],[Time3]]&lt;10,0&amp;Table2[[#This Row],[Time3]],Table2[[#This Row],[Time3]])</f>
        <v>28</v>
      </c>
      <c r="AA4660" s="2" t="str">
        <f>Table2[[#This Row],[Time4]]&amp;":"&amp;Table2[[#This Row],[Time5]]</f>
        <v>15:28</v>
      </c>
      <c r="AB4660" s="1" t="str" cm="1">
        <f t="array" ref="AB4660">IFERROR(IF(Table2[[#This Row],[code]]="","",_xlfn.IFS(AND(Table2[[#This Row],[code]]&lt;400,Table2[[#This Row],[code]]&lt;&gt;""),2,Table2[[#This Row],[code]]&gt;500,4)),"")</f>
        <v/>
      </c>
      <c r="AC4660" s="1" t="str">
        <f>IF(Table2[[#This Row],[Event]]="Penalty",Table2[[#This Row],[number]],IF(Table2[[#This Row],[Event]]="Time-Out",401,""))</f>
        <v/>
      </c>
      <c r="AD4660" s="1">
        <f>ROW(A4659)</f>
        <v>4659</v>
      </c>
      <c r="AE4660" s="1">
        <f>COUNTIFS(Table2[GameID],Table2[[#This Row],[GameID]],Table2[Column1],"&lt;="&amp;Table2[[#This Row],[Column1]])-1</f>
        <v>13</v>
      </c>
    </row>
    <row r="4661" spans="1:31" x14ac:dyDescent="0.45">
      <c r="A4661" t="s">
        <v>364</v>
      </c>
      <c r="B4661" t="str">
        <f>_xlfn.TEXTBEFORE(Table2[[#This Row],[Kamp]]," - ")</f>
        <v>Sunds Seahawks</v>
      </c>
      <c r="C4661" t="str">
        <f>_xlfn.TEXTAFTER(Table2[[#This Row],[Kamp]],"- ")</f>
        <v>Blackhawks</v>
      </c>
      <c r="D4661">
        <v>45416</v>
      </c>
      <c r="E4661">
        <v>83662</v>
      </c>
      <c r="F4661">
        <v>20232024</v>
      </c>
      <c r="G4661" t="s">
        <v>453</v>
      </c>
      <c r="H4661" t="s">
        <v>661</v>
      </c>
      <c r="I4661" t="s">
        <v>677</v>
      </c>
      <c r="J4661">
        <v>3</v>
      </c>
      <c r="K4661">
        <v>31143</v>
      </c>
      <c r="L4661">
        <v>1</v>
      </c>
      <c r="M4661" t="s">
        <v>630</v>
      </c>
      <c r="N4661" t="s">
        <v>147</v>
      </c>
      <c r="O4661" t="s">
        <v>634</v>
      </c>
      <c r="P4661">
        <v>92</v>
      </c>
      <c r="Q4661" t="s">
        <v>634</v>
      </c>
      <c r="R4661">
        <f>SUMIFS(Table2[number],Table2[Event],"Goal",Table2[H/U],"HOME",Table2[GameID],Table2[[#This Row],[GameID]],Table2[GameTime],"&lt;="&amp;Table2[[#This Row],[GameTime]])</f>
        <v>3</v>
      </c>
      <c r="S4661">
        <f>SUMIFS(Table2[number],Table2[Event],"Goal",Table2[H/U],"AWAY",Table2[GameID],Table2[[#This Row],[GameID]],Table2[GameTime],"&lt;="&amp;Table2[[#This Row],[GameTime]])</f>
        <v>8</v>
      </c>
      <c r="T4661" t="str">
        <f>IF(Table2[[#This Row],[Event]]="Goal",Table2[[#This Row],[Hscore]]&amp;"-"&amp;Table2[[#This Row],[Uscore]],"")</f>
        <v>3-8</v>
      </c>
      <c r="U4661">
        <v>3425</v>
      </c>
      <c r="V4661" s="1">
        <f>Table2[[#This Row],[GameTime]]-(Table2[[#This Row],[period]]-1)*1200</f>
        <v>1025</v>
      </c>
      <c r="W4661" s="1">
        <f>ROUNDDOWN(Table2[[#This Row],[Time]]/60,0)</f>
        <v>17</v>
      </c>
      <c r="X4661" s="1">
        <f>ROUNDDOWN((Table2[[#This Row],[Time]]/60-Table2[[#This Row],[Time2]])*60,0)</f>
        <v>4</v>
      </c>
      <c r="Y4661" s="1">
        <f>IF(Table2[[#This Row],[Time2]]&lt;10,0&amp;Table2[[#This Row],[Time2]],Table2[[#This Row],[Time2]])</f>
        <v>17</v>
      </c>
      <c r="Z4661" s="1" t="str">
        <f>IF(Table2[[#This Row],[Time3]]&lt;10,0&amp;Table2[[#This Row],[Time3]],Table2[[#This Row],[Time3]])</f>
        <v>04</v>
      </c>
      <c r="AA4661" s="2" t="str">
        <f>Table2[[#This Row],[Time4]]&amp;":"&amp;Table2[[#This Row],[Time5]]</f>
        <v>17:04</v>
      </c>
      <c r="AB4661" s="1" t="str" cm="1">
        <f t="array" ref="AB4661">IFERROR(IF(Table2[[#This Row],[code]]="","",_xlfn.IFS(AND(Table2[[#This Row],[code]]&lt;400,Table2[[#This Row],[code]]&lt;&gt;""),2,Table2[[#This Row],[code]]&gt;500,4)),"")</f>
        <v/>
      </c>
      <c r="AC4661" s="1" t="str">
        <f>IF(Table2[[#This Row],[Event]]="Penalty",Table2[[#This Row],[number]],IF(Table2[[#This Row],[Event]]="Time-Out",401,""))</f>
        <v/>
      </c>
      <c r="AD4661" s="1">
        <f>ROW(A4660)</f>
        <v>4660</v>
      </c>
      <c r="AE4661" s="1">
        <f>COUNTIFS(Table2[GameID],Table2[[#This Row],[GameID]],Table2[Column1],"&lt;="&amp;Table2[[#This Row],[Column1]])-1</f>
        <v>14</v>
      </c>
    </row>
    <row r="4662" spans="1:31" x14ac:dyDescent="0.45">
      <c r="A4662" t="s">
        <v>364</v>
      </c>
      <c r="B4662" t="str">
        <f>_xlfn.TEXTBEFORE(Table2[[#This Row],[Kamp]]," - ")</f>
        <v>Sunds Seahawks</v>
      </c>
      <c r="C4662" t="str">
        <f>_xlfn.TEXTAFTER(Table2[[#This Row],[Kamp]],"- ")</f>
        <v>Blackhawks</v>
      </c>
      <c r="D4662">
        <v>45416</v>
      </c>
      <c r="E4662">
        <v>83662</v>
      </c>
      <c r="F4662">
        <v>20232024</v>
      </c>
      <c r="G4662" t="s">
        <v>453</v>
      </c>
      <c r="H4662" t="s">
        <v>661</v>
      </c>
      <c r="I4662" t="s">
        <v>677</v>
      </c>
      <c r="J4662">
        <v>3</v>
      </c>
      <c r="K4662">
        <v>31143</v>
      </c>
      <c r="L4662">
        <v>0</v>
      </c>
      <c r="M4662" t="s">
        <v>633</v>
      </c>
      <c r="N4662" t="s">
        <v>634</v>
      </c>
      <c r="O4662" t="s">
        <v>634</v>
      </c>
      <c r="P4662" t="s">
        <v>634</v>
      </c>
      <c r="Q4662" t="s">
        <v>634</v>
      </c>
      <c r="R4662">
        <f>SUMIFS(Table2[number],Table2[Event],"Goal",Table2[H/U],"HOME",Table2[GameID],Table2[[#This Row],[GameID]],Table2[GameTime],"&lt;="&amp;Table2[[#This Row],[GameTime]])</f>
        <v>3</v>
      </c>
      <c r="S4662">
        <f>SUMIFS(Table2[number],Table2[Event],"Goal",Table2[H/U],"AWAY",Table2[GameID],Table2[[#This Row],[GameID]],Table2[GameTime],"&lt;="&amp;Table2[[#This Row],[GameTime]])</f>
        <v>8</v>
      </c>
      <c r="T4662" t="str">
        <f>IF(Table2[[#This Row],[Event]]="Goal",Table2[[#This Row],[Hscore]]&amp;"-"&amp;Table2[[#This Row],[Uscore]],"")</f>
        <v/>
      </c>
      <c r="U4662">
        <v>3564</v>
      </c>
      <c r="V4662" s="1">
        <f>Table2[[#This Row],[GameTime]]-(Table2[[#This Row],[period]]-1)*1200</f>
        <v>1164</v>
      </c>
      <c r="W4662" s="1">
        <f>ROUNDDOWN(Table2[[#This Row],[Time]]/60,0)</f>
        <v>19</v>
      </c>
      <c r="X4662" s="1">
        <f>ROUNDDOWN((Table2[[#This Row],[Time]]/60-Table2[[#This Row],[Time2]])*60,0)</f>
        <v>23</v>
      </c>
      <c r="Y4662" s="1">
        <f>IF(Table2[[#This Row],[Time2]]&lt;10,0&amp;Table2[[#This Row],[Time2]],Table2[[#This Row],[Time2]])</f>
        <v>19</v>
      </c>
      <c r="Z4662" s="1">
        <f>IF(Table2[[#This Row],[Time3]]&lt;10,0&amp;Table2[[#This Row],[Time3]],Table2[[#This Row],[Time3]])</f>
        <v>23</v>
      </c>
      <c r="AA4662" s="2" t="str">
        <f>Table2[[#This Row],[Time4]]&amp;":"&amp;Table2[[#This Row],[Time5]]</f>
        <v>19:23</v>
      </c>
      <c r="AB4662" s="1" t="str" cm="1">
        <f t="array" ref="AB4662">IFERROR(IF(Table2[[#This Row],[code]]="","",_xlfn.IFS(AND(Table2[[#This Row],[code]]&lt;400,Table2[[#This Row],[code]]&lt;&gt;""),2,Table2[[#This Row],[code]]&gt;500,4)),"")</f>
        <v/>
      </c>
      <c r="AC4662" s="1">
        <f>IF(Table2[[#This Row],[Event]]="Penalty",Table2[[#This Row],[number]],IF(Table2[[#This Row],[Event]]="Time-Out",401,""))</f>
        <v>401</v>
      </c>
      <c r="AD4662" s="1">
        <f>ROW(A4661)</f>
        <v>4661</v>
      </c>
      <c r="AE4662" s="1">
        <f>COUNTIFS(Table2[GameID],Table2[[#This Row],[GameID]],Table2[Column1],"&lt;="&amp;Table2[[#This Row],[Column1]])-1</f>
        <v>15</v>
      </c>
    </row>
    <row r="4663" spans="1:31" x14ac:dyDescent="0.45">
      <c r="A4663" t="s">
        <v>336</v>
      </c>
      <c r="B4663" t="str">
        <f>_xlfn.TEXTBEFORE(Table2[[#This Row],[Kamp]]," - ")</f>
        <v>Rødovre FC</v>
      </c>
      <c r="C4663" t="str">
        <f>_xlfn.TEXTAFTER(Table2[[#This Row],[Kamp]],"- ")</f>
        <v>Vanløse Floorball</v>
      </c>
      <c r="D4663">
        <v>45416</v>
      </c>
      <c r="E4663">
        <v>83663</v>
      </c>
      <c r="F4663">
        <v>20232024</v>
      </c>
      <c r="G4663" t="s">
        <v>372</v>
      </c>
      <c r="H4663" t="s">
        <v>660</v>
      </c>
      <c r="I4663" t="s">
        <v>678</v>
      </c>
      <c r="J4663">
        <v>1</v>
      </c>
      <c r="K4663">
        <v>31142</v>
      </c>
      <c r="L4663">
        <v>1</v>
      </c>
      <c r="M4663" t="s">
        <v>630</v>
      </c>
      <c r="N4663" t="s">
        <v>634</v>
      </c>
      <c r="O4663" t="s">
        <v>634</v>
      </c>
      <c r="P4663" t="s">
        <v>634</v>
      </c>
      <c r="Q4663" t="s">
        <v>634</v>
      </c>
      <c r="R4663">
        <f>SUMIFS(Table2[number],Table2[Event],"Goal",Table2[H/U],"HOME",Table2[GameID],Table2[[#This Row],[GameID]],Table2[GameTime],"&lt;="&amp;Table2[[#This Row],[GameTime]])</f>
        <v>1</v>
      </c>
      <c r="S4663">
        <f>SUMIFS(Table2[number],Table2[Event],"Goal",Table2[H/U],"AWAY",Table2[GameID],Table2[[#This Row],[GameID]],Table2[GameTime],"&lt;="&amp;Table2[[#This Row],[GameTime]])</f>
        <v>0</v>
      </c>
      <c r="T4663" t="str">
        <f>IF(Table2[[#This Row],[Event]]="Goal",Table2[[#This Row],[Hscore]]&amp;"-"&amp;Table2[[#This Row],[Uscore]],"")</f>
        <v>1-0</v>
      </c>
      <c r="U4663">
        <v>114</v>
      </c>
      <c r="V4663" s="1">
        <f>Table2[[#This Row],[GameTime]]-(Table2[[#This Row],[period]]-1)*1200</f>
        <v>114</v>
      </c>
      <c r="W4663" s="1">
        <f>ROUNDDOWN(Table2[[#This Row],[Time]]/60,0)</f>
        <v>1</v>
      </c>
      <c r="X4663" s="1">
        <f>ROUNDDOWN((Table2[[#This Row],[Time]]/60-Table2[[#This Row],[Time2]])*60,0)</f>
        <v>54</v>
      </c>
      <c r="Y4663" s="1" t="str">
        <f>IF(Table2[[#This Row],[Time2]]&lt;10,0&amp;Table2[[#This Row],[Time2]],Table2[[#This Row],[Time2]])</f>
        <v>01</v>
      </c>
      <c r="Z4663" s="1">
        <f>IF(Table2[[#This Row],[Time3]]&lt;10,0&amp;Table2[[#This Row],[Time3]],Table2[[#This Row],[Time3]])</f>
        <v>54</v>
      </c>
      <c r="AA4663" s="2" t="str">
        <f>Table2[[#This Row],[Time4]]&amp;":"&amp;Table2[[#This Row],[Time5]]</f>
        <v>01:54</v>
      </c>
      <c r="AB4663" s="1" t="str" cm="1">
        <f t="array" ref="AB4663">IFERROR(IF(Table2[[#This Row],[code]]="","",_xlfn.IFS(AND(Table2[[#This Row],[code]]&lt;400,Table2[[#This Row],[code]]&lt;&gt;""),2,Table2[[#This Row],[code]]&gt;500,4)),"")</f>
        <v/>
      </c>
      <c r="AC4663" s="1" t="str">
        <f>IF(Table2[[#This Row],[Event]]="Penalty",Table2[[#This Row],[number]],IF(Table2[[#This Row],[Event]]="Time-Out",401,""))</f>
        <v/>
      </c>
      <c r="AD4663" s="1">
        <f>ROW(A4662)</f>
        <v>4662</v>
      </c>
      <c r="AE4663" s="1">
        <f>COUNTIFS(Table2[GameID],Table2[[#This Row],[GameID]],Table2[Column1],"&lt;="&amp;Table2[[#This Row],[Column1]])-1</f>
        <v>0</v>
      </c>
    </row>
    <row r="4664" spans="1:31" x14ac:dyDescent="0.45">
      <c r="A4664" t="s">
        <v>336</v>
      </c>
      <c r="B4664" t="str">
        <f>_xlfn.TEXTBEFORE(Table2[[#This Row],[Kamp]]," - ")</f>
        <v>Rødovre FC</v>
      </c>
      <c r="C4664" t="str">
        <f>_xlfn.TEXTAFTER(Table2[[#This Row],[Kamp]],"- ")</f>
        <v>Vanløse Floorball</v>
      </c>
      <c r="D4664">
        <v>45416</v>
      </c>
      <c r="E4664">
        <v>83663</v>
      </c>
      <c r="F4664">
        <v>20232024</v>
      </c>
      <c r="G4664" t="s">
        <v>372</v>
      </c>
      <c r="H4664" t="s">
        <v>665</v>
      </c>
      <c r="I4664" t="s">
        <v>678</v>
      </c>
      <c r="J4664">
        <v>1</v>
      </c>
      <c r="K4664">
        <v>31139</v>
      </c>
      <c r="L4664">
        <v>1</v>
      </c>
      <c r="M4664" t="s">
        <v>630</v>
      </c>
      <c r="N4664" t="s">
        <v>51</v>
      </c>
      <c r="O4664" t="s">
        <v>48</v>
      </c>
      <c r="P4664">
        <v>77</v>
      </c>
      <c r="Q4664">
        <v>28</v>
      </c>
      <c r="R4664">
        <f>SUMIFS(Table2[number],Table2[Event],"Goal",Table2[H/U],"HOME",Table2[GameID],Table2[[#This Row],[GameID]],Table2[GameTime],"&lt;="&amp;Table2[[#This Row],[GameTime]])</f>
        <v>2</v>
      </c>
      <c r="S4664">
        <f>SUMIFS(Table2[number],Table2[Event],"Goal",Table2[H/U],"AWAY",Table2[GameID],Table2[[#This Row],[GameID]],Table2[GameTime],"&lt;="&amp;Table2[[#This Row],[GameTime]])</f>
        <v>0</v>
      </c>
      <c r="T4664" t="str">
        <f>IF(Table2[[#This Row],[Event]]="Goal",Table2[[#This Row],[Hscore]]&amp;"-"&amp;Table2[[#This Row],[Uscore]],"")</f>
        <v>2-0</v>
      </c>
      <c r="U4664">
        <v>284</v>
      </c>
      <c r="V4664" s="1">
        <f>Table2[[#This Row],[GameTime]]-(Table2[[#This Row],[period]]-1)*1200</f>
        <v>284</v>
      </c>
      <c r="W4664" s="1">
        <f>ROUNDDOWN(Table2[[#This Row],[Time]]/60,0)</f>
        <v>4</v>
      </c>
      <c r="X4664" s="1">
        <f>ROUNDDOWN((Table2[[#This Row],[Time]]/60-Table2[[#This Row],[Time2]])*60,0)</f>
        <v>44</v>
      </c>
      <c r="Y4664" s="1" t="str">
        <f>IF(Table2[[#This Row],[Time2]]&lt;10,0&amp;Table2[[#This Row],[Time2]],Table2[[#This Row],[Time2]])</f>
        <v>04</v>
      </c>
      <c r="Z4664" s="1">
        <f>IF(Table2[[#This Row],[Time3]]&lt;10,0&amp;Table2[[#This Row],[Time3]],Table2[[#This Row],[Time3]])</f>
        <v>44</v>
      </c>
      <c r="AA4664" s="2" t="str">
        <f>Table2[[#This Row],[Time4]]&amp;":"&amp;Table2[[#This Row],[Time5]]</f>
        <v>04:44</v>
      </c>
      <c r="AB4664" s="1" t="str" cm="1">
        <f t="array" ref="AB4664">IFERROR(IF(Table2[[#This Row],[code]]="","",_xlfn.IFS(AND(Table2[[#This Row],[code]]&lt;400,Table2[[#This Row],[code]]&lt;&gt;""),2,Table2[[#This Row],[code]]&gt;500,4)),"")</f>
        <v/>
      </c>
      <c r="AC4664" s="1" t="str">
        <f>IF(Table2[[#This Row],[Event]]="Penalty",Table2[[#This Row],[number]],IF(Table2[[#This Row],[Event]]="Time-Out",401,""))</f>
        <v/>
      </c>
      <c r="AD4664" s="1">
        <f>ROW(A4663)</f>
        <v>4663</v>
      </c>
      <c r="AE4664" s="1">
        <f>COUNTIFS(Table2[GameID],Table2[[#This Row],[GameID]],Table2[Column1],"&lt;="&amp;Table2[[#This Row],[Column1]])-1</f>
        <v>1</v>
      </c>
    </row>
    <row r="4665" spans="1:31" x14ac:dyDescent="0.45">
      <c r="A4665" t="s">
        <v>336</v>
      </c>
      <c r="B4665" t="str">
        <f>_xlfn.TEXTBEFORE(Table2[[#This Row],[Kamp]]," - ")</f>
        <v>Rødovre FC</v>
      </c>
      <c r="C4665" t="str">
        <f>_xlfn.TEXTAFTER(Table2[[#This Row],[Kamp]],"- ")</f>
        <v>Vanløse Floorball</v>
      </c>
      <c r="D4665">
        <v>45416</v>
      </c>
      <c r="E4665">
        <v>83663</v>
      </c>
      <c r="F4665">
        <v>20232024</v>
      </c>
      <c r="G4665" t="s">
        <v>372</v>
      </c>
      <c r="H4665" t="s">
        <v>665</v>
      </c>
      <c r="I4665" t="s">
        <v>678</v>
      </c>
      <c r="J4665">
        <v>1</v>
      </c>
      <c r="K4665">
        <v>31139</v>
      </c>
      <c r="L4665">
        <v>207</v>
      </c>
      <c r="M4665" t="s">
        <v>631</v>
      </c>
      <c r="N4665" t="s">
        <v>575</v>
      </c>
      <c r="O4665" t="s">
        <v>634</v>
      </c>
      <c r="P4665">
        <v>54</v>
      </c>
      <c r="Q4665" t="s">
        <v>634</v>
      </c>
      <c r="R4665">
        <f>SUMIFS(Table2[number],Table2[Event],"Goal",Table2[H/U],"HOME",Table2[GameID],Table2[[#This Row],[GameID]],Table2[GameTime],"&lt;="&amp;Table2[[#This Row],[GameTime]])</f>
        <v>2</v>
      </c>
      <c r="S4665">
        <f>SUMIFS(Table2[number],Table2[Event],"Goal",Table2[H/U],"AWAY",Table2[GameID],Table2[[#This Row],[GameID]],Table2[GameTime],"&lt;="&amp;Table2[[#This Row],[GameTime]])</f>
        <v>0</v>
      </c>
      <c r="T4665" t="str">
        <f>IF(Table2[[#This Row],[Event]]="Goal",Table2[[#This Row],[Hscore]]&amp;"-"&amp;Table2[[#This Row],[Uscore]],"")</f>
        <v/>
      </c>
      <c r="U4665">
        <v>424</v>
      </c>
      <c r="V4665" s="1">
        <f>Table2[[#This Row],[GameTime]]-(Table2[[#This Row],[period]]-1)*1200</f>
        <v>424</v>
      </c>
      <c r="W4665" s="1">
        <f>ROUNDDOWN(Table2[[#This Row],[Time]]/60,0)</f>
        <v>7</v>
      </c>
      <c r="X4665" s="1">
        <f>ROUNDDOWN((Table2[[#This Row],[Time]]/60-Table2[[#This Row],[Time2]])*60,0)</f>
        <v>3</v>
      </c>
      <c r="Y4665" s="1" t="str">
        <f>IF(Table2[[#This Row],[Time2]]&lt;10,0&amp;Table2[[#This Row],[Time2]],Table2[[#This Row],[Time2]])</f>
        <v>07</v>
      </c>
      <c r="Z4665" s="1" t="str">
        <f>IF(Table2[[#This Row],[Time3]]&lt;10,0&amp;Table2[[#This Row],[Time3]],Table2[[#This Row],[Time3]])</f>
        <v>03</v>
      </c>
      <c r="AA4665" s="2" t="str">
        <f>Table2[[#This Row],[Time4]]&amp;":"&amp;Table2[[#This Row],[Time5]]</f>
        <v>07:03</v>
      </c>
      <c r="AB4665" s="1" cm="1">
        <f t="array" ref="AB4665">IFERROR(IF(Table2[[#This Row],[code]]="","",_xlfn.IFS(AND(Table2[[#This Row],[code]]&lt;400,Table2[[#This Row],[code]]&lt;&gt;""),2,Table2[[#This Row],[code]]&gt;500,4)),"")</f>
        <v>2</v>
      </c>
      <c r="AC4665" s="1">
        <f>IF(Table2[[#This Row],[Event]]="Penalty",Table2[[#This Row],[number]],IF(Table2[[#This Row],[Event]]="Time-Out",401,""))</f>
        <v>207</v>
      </c>
      <c r="AD4665" s="1">
        <f>ROW(A4664)</f>
        <v>4664</v>
      </c>
      <c r="AE4665" s="1">
        <f>COUNTIFS(Table2[GameID],Table2[[#This Row],[GameID]],Table2[Column1],"&lt;="&amp;Table2[[#This Row],[Column1]])-1</f>
        <v>2</v>
      </c>
    </row>
    <row r="4666" spans="1:31" x14ac:dyDescent="0.45">
      <c r="A4666" t="s">
        <v>336</v>
      </c>
      <c r="B4666" t="str">
        <f>_xlfn.TEXTBEFORE(Table2[[#This Row],[Kamp]]," - ")</f>
        <v>Rødovre FC</v>
      </c>
      <c r="C4666" t="str">
        <f>_xlfn.TEXTAFTER(Table2[[#This Row],[Kamp]],"- ")</f>
        <v>Vanløse Floorball</v>
      </c>
      <c r="D4666">
        <v>45416</v>
      </c>
      <c r="E4666">
        <v>83663</v>
      </c>
      <c r="F4666">
        <v>20232024</v>
      </c>
      <c r="G4666" t="s">
        <v>372</v>
      </c>
      <c r="H4666" t="s">
        <v>660</v>
      </c>
      <c r="I4666" t="s">
        <v>677</v>
      </c>
      <c r="J4666">
        <v>1</v>
      </c>
      <c r="K4666">
        <v>31142</v>
      </c>
      <c r="L4666">
        <v>1</v>
      </c>
      <c r="M4666" t="s">
        <v>630</v>
      </c>
      <c r="N4666" t="s">
        <v>95</v>
      </c>
      <c r="O4666" t="s">
        <v>102</v>
      </c>
      <c r="P4666">
        <v>20</v>
      </c>
      <c r="Q4666">
        <v>27</v>
      </c>
      <c r="R4666">
        <f>SUMIFS(Table2[number],Table2[Event],"Goal",Table2[H/U],"HOME",Table2[GameID],Table2[[#This Row],[GameID]],Table2[GameTime],"&lt;="&amp;Table2[[#This Row],[GameTime]])</f>
        <v>2</v>
      </c>
      <c r="S4666">
        <f>SUMIFS(Table2[number],Table2[Event],"Goal",Table2[H/U],"AWAY",Table2[GameID],Table2[[#This Row],[GameID]],Table2[GameTime],"&lt;="&amp;Table2[[#This Row],[GameTime]])</f>
        <v>1</v>
      </c>
      <c r="T4666" t="str">
        <f>IF(Table2[[#This Row],[Event]]="Goal",Table2[[#This Row],[Hscore]]&amp;"-"&amp;Table2[[#This Row],[Uscore]],"")</f>
        <v>2-1</v>
      </c>
      <c r="U4666">
        <v>741</v>
      </c>
      <c r="V4666" s="1">
        <f>Table2[[#This Row],[GameTime]]-(Table2[[#This Row],[period]]-1)*1200</f>
        <v>741</v>
      </c>
      <c r="W4666" s="1">
        <f>ROUNDDOWN(Table2[[#This Row],[Time]]/60,0)</f>
        <v>12</v>
      </c>
      <c r="X4666" s="1">
        <f>ROUNDDOWN((Table2[[#This Row],[Time]]/60-Table2[[#This Row],[Time2]])*60,0)</f>
        <v>21</v>
      </c>
      <c r="Y4666" s="1">
        <f>IF(Table2[[#This Row],[Time2]]&lt;10,0&amp;Table2[[#This Row],[Time2]],Table2[[#This Row],[Time2]])</f>
        <v>12</v>
      </c>
      <c r="Z4666" s="1">
        <f>IF(Table2[[#This Row],[Time3]]&lt;10,0&amp;Table2[[#This Row],[Time3]],Table2[[#This Row],[Time3]])</f>
        <v>21</v>
      </c>
      <c r="AA4666" s="2" t="str">
        <f>Table2[[#This Row],[Time4]]&amp;":"&amp;Table2[[#This Row],[Time5]]</f>
        <v>12:21</v>
      </c>
      <c r="AB4666" s="1" t="str" cm="1">
        <f t="array" ref="AB4666">IFERROR(IF(Table2[[#This Row],[code]]="","",_xlfn.IFS(AND(Table2[[#This Row],[code]]&lt;400,Table2[[#This Row],[code]]&lt;&gt;""),2,Table2[[#This Row],[code]]&gt;500,4)),"")</f>
        <v/>
      </c>
      <c r="AC4666" s="1" t="str">
        <f>IF(Table2[[#This Row],[Event]]="Penalty",Table2[[#This Row],[number]],IF(Table2[[#This Row],[Event]]="Time-Out",401,""))</f>
        <v/>
      </c>
      <c r="AD4666" s="1">
        <f>ROW(A4665)</f>
        <v>4665</v>
      </c>
      <c r="AE4666" s="1">
        <f>COUNTIFS(Table2[GameID],Table2[[#This Row],[GameID]],Table2[Column1],"&lt;="&amp;Table2[[#This Row],[Column1]])-1</f>
        <v>3</v>
      </c>
    </row>
    <row r="4667" spans="1:31" x14ac:dyDescent="0.45">
      <c r="A4667" t="s">
        <v>336</v>
      </c>
      <c r="B4667" t="str">
        <f>_xlfn.TEXTBEFORE(Table2[[#This Row],[Kamp]]," - ")</f>
        <v>Rødovre FC</v>
      </c>
      <c r="C4667" t="str">
        <f>_xlfn.TEXTAFTER(Table2[[#This Row],[Kamp]],"- ")</f>
        <v>Vanløse Floorball</v>
      </c>
      <c r="D4667">
        <v>45416</v>
      </c>
      <c r="E4667">
        <v>83663</v>
      </c>
      <c r="F4667">
        <v>20232024</v>
      </c>
      <c r="G4667" t="s">
        <v>372</v>
      </c>
      <c r="H4667" t="s">
        <v>660</v>
      </c>
      <c r="I4667" t="s">
        <v>677</v>
      </c>
      <c r="J4667">
        <v>1</v>
      </c>
      <c r="K4667">
        <v>31142</v>
      </c>
      <c r="L4667">
        <v>1</v>
      </c>
      <c r="M4667" t="s">
        <v>630</v>
      </c>
      <c r="N4667" t="s">
        <v>284</v>
      </c>
      <c r="O4667" t="s">
        <v>97</v>
      </c>
      <c r="P4667">
        <v>14</v>
      </c>
      <c r="Q4667">
        <v>24</v>
      </c>
      <c r="R4667">
        <f>SUMIFS(Table2[number],Table2[Event],"Goal",Table2[H/U],"HOME",Table2[GameID],Table2[[#This Row],[GameID]],Table2[GameTime],"&lt;="&amp;Table2[[#This Row],[GameTime]])</f>
        <v>2</v>
      </c>
      <c r="S4667">
        <f>SUMIFS(Table2[number],Table2[Event],"Goal",Table2[H/U],"AWAY",Table2[GameID],Table2[[#This Row],[GameID]],Table2[GameTime],"&lt;="&amp;Table2[[#This Row],[GameTime]])</f>
        <v>2</v>
      </c>
      <c r="T4667" t="str">
        <f>IF(Table2[[#This Row],[Event]]="Goal",Table2[[#This Row],[Hscore]]&amp;"-"&amp;Table2[[#This Row],[Uscore]],"")</f>
        <v>2-2</v>
      </c>
      <c r="U4667">
        <v>771</v>
      </c>
      <c r="V4667" s="1">
        <f>Table2[[#This Row],[GameTime]]-(Table2[[#This Row],[period]]-1)*1200</f>
        <v>771</v>
      </c>
      <c r="W4667" s="1">
        <f>ROUNDDOWN(Table2[[#This Row],[Time]]/60,0)</f>
        <v>12</v>
      </c>
      <c r="X4667" s="1">
        <f>ROUNDDOWN((Table2[[#This Row],[Time]]/60-Table2[[#This Row],[Time2]])*60,0)</f>
        <v>51</v>
      </c>
      <c r="Y4667" s="1">
        <f>IF(Table2[[#This Row],[Time2]]&lt;10,0&amp;Table2[[#This Row],[Time2]],Table2[[#This Row],[Time2]])</f>
        <v>12</v>
      </c>
      <c r="Z4667" s="1">
        <f>IF(Table2[[#This Row],[Time3]]&lt;10,0&amp;Table2[[#This Row],[Time3]],Table2[[#This Row],[Time3]])</f>
        <v>51</v>
      </c>
      <c r="AA4667" s="2" t="str">
        <f>Table2[[#This Row],[Time4]]&amp;":"&amp;Table2[[#This Row],[Time5]]</f>
        <v>12:51</v>
      </c>
      <c r="AB4667" s="1" t="str" cm="1">
        <f t="array" ref="AB4667">IFERROR(IF(Table2[[#This Row],[code]]="","",_xlfn.IFS(AND(Table2[[#This Row],[code]]&lt;400,Table2[[#This Row],[code]]&lt;&gt;""),2,Table2[[#This Row],[code]]&gt;500,4)),"")</f>
        <v/>
      </c>
      <c r="AC4667" s="1" t="str">
        <f>IF(Table2[[#This Row],[Event]]="Penalty",Table2[[#This Row],[number]],IF(Table2[[#This Row],[Event]]="Time-Out",401,""))</f>
        <v/>
      </c>
      <c r="AD4667" s="1">
        <f>ROW(A4666)</f>
        <v>4666</v>
      </c>
      <c r="AE4667" s="1">
        <f>COUNTIFS(Table2[GameID],Table2[[#This Row],[GameID]],Table2[Column1],"&lt;="&amp;Table2[[#This Row],[Column1]])-1</f>
        <v>4</v>
      </c>
    </row>
    <row r="4668" spans="1:31" x14ac:dyDescent="0.45">
      <c r="A4668" t="s">
        <v>336</v>
      </c>
      <c r="B4668" t="str">
        <f>_xlfn.TEXTBEFORE(Table2[[#This Row],[Kamp]]," - ")</f>
        <v>Rødovre FC</v>
      </c>
      <c r="C4668" t="str">
        <f>_xlfn.TEXTAFTER(Table2[[#This Row],[Kamp]],"- ")</f>
        <v>Vanløse Floorball</v>
      </c>
      <c r="D4668">
        <v>45416</v>
      </c>
      <c r="E4668">
        <v>83663</v>
      </c>
      <c r="F4668">
        <v>20232024</v>
      </c>
      <c r="G4668" t="s">
        <v>372</v>
      </c>
      <c r="H4668" t="s">
        <v>665</v>
      </c>
      <c r="I4668" t="s">
        <v>678</v>
      </c>
      <c r="J4668">
        <v>1</v>
      </c>
      <c r="K4668">
        <v>31139</v>
      </c>
      <c r="L4668">
        <v>1</v>
      </c>
      <c r="M4668" t="s">
        <v>630</v>
      </c>
      <c r="N4668" t="s">
        <v>51</v>
      </c>
      <c r="O4668" t="s">
        <v>48</v>
      </c>
      <c r="P4668">
        <v>77</v>
      </c>
      <c r="Q4668">
        <v>28</v>
      </c>
      <c r="R4668">
        <f>SUMIFS(Table2[number],Table2[Event],"Goal",Table2[H/U],"HOME",Table2[GameID],Table2[[#This Row],[GameID]],Table2[GameTime],"&lt;="&amp;Table2[[#This Row],[GameTime]])</f>
        <v>3</v>
      </c>
      <c r="S4668">
        <f>SUMIFS(Table2[number],Table2[Event],"Goal",Table2[H/U],"AWAY",Table2[GameID],Table2[[#This Row],[GameID]],Table2[GameTime],"&lt;="&amp;Table2[[#This Row],[GameTime]])</f>
        <v>2</v>
      </c>
      <c r="T4668" t="str">
        <f>IF(Table2[[#This Row],[Event]]="Goal",Table2[[#This Row],[Hscore]]&amp;"-"&amp;Table2[[#This Row],[Uscore]],"")</f>
        <v>3-2</v>
      </c>
      <c r="U4668">
        <v>821</v>
      </c>
      <c r="V4668" s="1">
        <f>Table2[[#This Row],[GameTime]]-(Table2[[#This Row],[period]]-1)*1200</f>
        <v>821</v>
      </c>
      <c r="W4668" s="1">
        <f>ROUNDDOWN(Table2[[#This Row],[Time]]/60,0)</f>
        <v>13</v>
      </c>
      <c r="X4668" s="1">
        <f>ROUNDDOWN((Table2[[#This Row],[Time]]/60-Table2[[#This Row],[Time2]])*60,0)</f>
        <v>41</v>
      </c>
      <c r="Y4668" s="1">
        <f>IF(Table2[[#This Row],[Time2]]&lt;10,0&amp;Table2[[#This Row],[Time2]],Table2[[#This Row],[Time2]])</f>
        <v>13</v>
      </c>
      <c r="Z4668" s="1">
        <f>IF(Table2[[#This Row],[Time3]]&lt;10,0&amp;Table2[[#This Row],[Time3]],Table2[[#This Row],[Time3]])</f>
        <v>41</v>
      </c>
      <c r="AA4668" s="2" t="str">
        <f>Table2[[#This Row],[Time4]]&amp;":"&amp;Table2[[#This Row],[Time5]]</f>
        <v>13:41</v>
      </c>
      <c r="AB4668" s="1" t="str" cm="1">
        <f t="array" ref="AB4668">IFERROR(IF(Table2[[#This Row],[code]]="","",_xlfn.IFS(AND(Table2[[#This Row],[code]]&lt;400,Table2[[#This Row],[code]]&lt;&gt;""),2,Table2[[#This Row],[code]]&gt;500,4)),"")</f>
        <v/>
      </c>
      <c r="AC4668" s="1" t="str">
        <f>IF(Table2[[#This Row],[Event]]="Penalty",Table2[[#This Row],[number]],IF(Table2[[#This Row],[Event]]="Time-Out",401,""))</f>
        <v/>
      </c>
      <c r="AD4668" s="1">
        <f>ROW(A4667)</f>
        <v>4667</v>
      </c>
      <c r="AE4668" s="1">
        <f>COUNTIFS(Table2[GameID],Table2[[#This Row],[GameID]],Table2[Column1],"&lt;="&amp;Table2[[#This Row],[Column1]])-1</f>
        <v>5</v>
      </c>
    </row>
    <row r="4669" spans="1:31" x14ac:dyDescent="0.45">
      <c r="A4669" t="s">
        <v>336</v>
      </c>
      <c r="B4669" t="str">
        <f>_xlfn.TEXTBEFORE(Table2[[#This Row],[Kamp]]," - ")</f>
        <v>Rødovre FC</v>
      </c>
      <c r="C4669" t="str">
        <f>_xlfn.TEXTAFTER(Table2[[#This Row],[Kamp]],"- ")</f>
        <v>Vanløse Floorball</v>
      </c>
      <c r="D4669">
        <v>45416</v>
      </c>
      <c r="E4669">
        <v>83663</v>
      </c>
      <c r="F4669">
        <v>20232024</v>
      </c>
      <c r="G4669" t="s">
        <v>372</v>
      </c>
      <c r="H4669" t="s">
        <v>665</v>
      </c>
      <c r="I4669" t="s">
        <v>678</v>
      </c>
      <c r="J4669">
        <v>1</v>
      </c>
      <c r="K4669">
        <v>31139</v>
      </c>
      <c r="L4669">
        <v>1</v>
      </c>
      <c r="M4669" t="s">
        <v>630</v>
      </c>
      <c r="N4669" t="s">
        <v>538</v>
      </c>
      <c r="O4669" t="s">
        <v>48</v>
      </c>
      <c r="P4669">
        <v>89</v>
      </c>
      <c r="Q4669">
        <v>28</v>
      </c>
      <c r="R4669">
        <f>SUMIFS(Table2[number],Table2[Event],"Goal",Table2[H/U],"HOME",Table2[GameID],Table2[[#This Row],[GameID]],Table2[GameTime],"&lt;="&amp;Table2[[#This Row],[GameTime]])</f>
        <v>4</v>
      </c>
      <c r="S4669">
        <f>SUMIFS(Table2[number],Table2[Event],"Goal",Table2[H/U],"AWAY",Table2[GameID],Table2[[#This Row],[GameID]],Table2[GameTime],"&lt;="&amp;Table2[[#This Row],[GameTime]])</f>
        <v>2</v>
      </c>
      <c r="T4669" t="str">
        <f>IF(Table2[[#This Row],[Event]]="Goal",Table2[[#This Row],[Hscore]]&amp;"-"&amp;Table2[[#This Row],[Uscore]],"")</f>
        <v>4-2</v>
      </c>
      <c r="U4669">
        <v>1178</v>
      </c>
      <c r="V4669" s="1">
        <f>Table2[[#This Row],[GameTime]]-(Table2[[#This Row],[period]]-1)*1200</f>
        <v>1178</v>
      </c>
      <c r="W4669" s="1">
        <f>ROUNDDOWN(Table2[[#This Row],[Time]]/60,0)</f>
        <v>19</v>
      </c>
      <c r="X4669" s="1">
        <f>ROUNDDOWN((Table2[[#This Row],[Time]]/60-Table2[[#This Row],[Time2]])*60,0)</f>
        <v>38</v>
      </c>
      <c r="Y4669" s="1">
        <f>IF(Table2[[#This Row],[Time2]]&lt;10,0&amp;Table2[[#This Row],[Time2]],Table2[[#This Row],[Time2]])</f>
        <v>19</v>
      </c>
      <c r="Z4669" s="1">
        <f>IF(Table2[[#This Row],[Time3]]&lt;10,0&amp;Table2[[#This Row],[Time3]],Table2[[#This Row],[Time3]])</f>
        <v>38</v>
      </c>
      <c r="AA4669" s="2" t="str">
        <f>Table2[[#This Row],[Time4]]&amp;":"&amp;Table2[[#This Row],[Time5]]</f>
        <v>19:38</v>
      </c>
      <c r="AB4669" s="1" t="str" cm="1">
        <f t="array" ref="AB4669">IFERROR(IF(Table2[[#This Row],[code]]="","",_xlfn.IFS(AND(Table2[[#This Row],[code]]&lt;400,Table2[[#This Row],[code]]&lt;&gt;""),2,Table2[[#This Row],[code]]&gt;500,4)),"")</f>
        <v/>
      </c>
      <c r="AC4669" s="1" t="str">
        <f>IF(Table2[[#This Row],[Event]]="Penalty",Table2[[#This Row],[number]],IF(Table2[[#This Row],[Event]]="Time-Out",401,""))</f>
        <v/>
      </c>
      <c r="AD4669" s="1">
        <f>ROW(A4668)</f>
        <v>4668</v>
      </c>
      <c r="AE4669" s="1">
        <f>COUNTIFS(Table2[GameID],Table2[[#This Row],[GameID]],Table2[Column1],"&lt;="&amp;Table2[[#This Row],[Column1]])-1</f>
        <v>6</v>
      </c>
    </row>
    <row r="4670" spans="1:31" x14ac:dyDescent="0.45">
      <c r="A4670" t="s">
        <v>336</v>
      </c>
      <c r="B4670" t="str">
        <f>_xlfn.TEXTBEFORE(Table2[[#This Row],[Kamp]]," - ")</f>
        <v>Rødovre FC</v>
      </c>
      <c r="C4670" t="str">
        <f>_xlfn.TEXTAFTER(Table2[[#This Row],[Kamp]],"- ")</f>
        <v>Vanløse Floorball</v>
      </c>
      <c r="D4670">
        <v>45416</v>
      </c>
      <c r="E4670">
        <v>83663</v>
      </c>
      <c r="F4670">
        <v>20232024</v>
      </c>
      <c r="G4670" t="s">
        <v>372</v>
      </c>
      <c r="H4670" t="s">
        <v>665</v>
      </c>
      <c r="I4670" t="s">
        <v>678</v>
      </c>
      <c r="J4670">
        <v>2</v>
      </c>
      <c r="K4670">
        <v>31139</v>
      </c>
      <c r="L4670">
        <v>207</v>
      </c>
      <c r="M4670" t="s">
        <v>631</v>
      </c>
      <c r="N4670" t="s">
        <v>41</v>
      </c>
      <c r="O4670" t="s">
        <v>634</v>
      </c>
      <c r="P4670">
        <v>3</v>
      </c>
      <c r="Q4670" t="s">
        <v>634</v>
      </c>
      <c r="R4670">
        <f>SUMIFS(Table2[number],Table2[Event],"Goal",Table2[H/U],"HOME",Table2[GameID],Table2[[#This Row],[GameID]],Table2[GameTime],"&lt;="&amp;Table2[[#This Row],[GameTime]])</f>
        <v>4</v>
      </c>
      <c r="S4670">
        <f>SUMIFS(Table2[number],Table2[Event],"Goal",Table2[H/U],"AWAY",Table2[GameID],Table2[[#This Row],[GameID]],Table2[GameTime],"&lt;="&amp;Table2[[#This Row],[GameTime]])</f>
        <v>2</v>
      </c>
      <c r="T4670" t="str">
        <f>IF(Table2[[#This Row],[Event]]="Goal",Table2[[#This Row],[Hscore]]&amp;"-"&amp;Table2[[#This Row],[Uscore]],"")</f>
        <v/>
      </c>
      <c r="U4670">
        <v>1426</v>
      </c>
      <c r="V4670" s="1">
        <f>Table2[[#This Row],[GameTime]]-(Table2[[#This Row],[period]]-1)*1200</f>
        <v>226</v>
      </c>
      <c r="W4670" s="1">
        <f>ROUNDDOWN(Table2[[#This Row],[Time]]/60,0)</f>
        <v>3</v>
      </c>
      <c r="X4670" s="1">
        <f>ROUNDDOWN((Table2[[#This Row],[Time]]/60-Table2[[#This Row],[Time2]])*60,0)</f>
        <v>46</v>
      </c>
      <c r="Y4670" s="1" t="str">
        <f>IF(Table2[[#This Row],[Time2]]&lt;10,0&amp;Table2[[#This Row],[Time2]],Table2[[#This Row],[Time2]])</f>
        <v>03</v>
      </c>
      <c r="Z4670" s="1">
        <f>IF(Table2[[#This Row],[Time3]]&lt;10,0&amp;Table2[[#This Row],[Time3]],Table2[[#This Row],[Time3]])</f>
        <v>46</v>
      </c>
      <c r="AA4670" s="2" t="str">
        <f>Table2[[#This Row],[Time4]]&amp;":"&amp;Table2[[#This Row],[Time5]]</f>
        <v>03:46</v>
      </c>
      <c r="AB4670" s="1" cm="1">
        <f t="array" ref="AB4670">IFERROR(IF(Table2[[#This Row],[code]]="","",_xlfn.IFS(AND(Table2[[#This Row],[code]]&lt;400,Table2[[#This Row],[code]]&lt;&gt;""),2,Table2[[#This Row],[code]]&gt;500,4)),"")</f>
        <v>2</v>
      </c>
      <c r="AC4670" s="1">
        <f>IF(Table2[[#This Row],[Event]]="Penalty",Table2[[#This Row],[number]],IF(Table2[[#This Row],[Event]]="Time-Out",401,""))</f>
        <v>207</v>
      </c>
      <c r="AD4670" s="1">
        <f>ROW(A4669)</f>
        <v>4669</v>
      </c>
      <c r="AE4670" s="1">
        <f>COUNTIFS(Table2[GameID],Table2[[#This Row],[GameID]],Table2[Column1],"&lt;="&amp;Table2[[#This Row],[Column1]])-1</f>
        <v>7</v>
      </c>
    </row>
    <row r="4671" spans="1:31" x14ac:dyDescent="0.45">
      <c r="A4671" t="s">
        <v>336</v>
      </c>
      <c r="B4671" t="str">
        <f>_xlfn.TEXTBEFORE(Table2[[#This Row],[Kamp]]," - ")</f>
        <v>Rødovre FC</v>
      </c>
      <c r="C4671" t="str">
        <f>_xlfn.TEXTAFTER(Table2[[#This Row],[Kamp]],"- ")</f>
        <v>Vanløse Floorball</v>
      </c>
      <c r="D4671">
        <v>45416</v>
      </c>
      <c r="E4671">
        <v>83663</v>
      </c>
      <c r="F4671">
        <v>20232024</v>
      </c>
      <c r="G4671" t="s">
        <v>372</v>
      </c>
      <c r="H4671" t="s">
        <v>660</v>
      </c>
      <c r="I4671" t="s">
        <v>677</v>
      </c>
      <c r="J4671">
        <v>2</v>
      </c>
      <c r="K4671">
        <v>31142</v>
      </c>
      <c r="L4671">
        <v>1</v>
      </c>
      <c r="M4671" t="s">
        <v>630</v>
      </c>
      <c r="N4671" t="s">
        <v>109</v>
      </c>
      <c r="O4671" t="s">
        <v>97</v>
      </c>
      <c r="P4671">
        <v>91</v>
      </c>
      <c r="Q4671">
        <v>24</v>
      </c>
      <c r="R4671">
        <f>SUMIFS(Table2[number],Table2[Event],"Goal",Table2[H/U],"HOME",Table2[GameID],Table2[[#This Row],[GameID]],Table2[GameTime],"&lt;="&amp;Table2[[#This Row],[GameTime]])</f>
        <v>4</v>
      </c>
      <c r="S4671">
        <f>SUMIFS(Table2[number],Table2[Event],"Goal",Table2[H/U],"AWAY",Table2[GameID],Table2[[#This Row],[GameID]],Table2[GameTime],"&lt;="&amp;Table2[[#This Row],[GameTime]])</f>
        <v>3</v>
      </c>
      <c r="T4671" t="str">
        <f>IF(Table2[[#This Row],[Event]]="Goal",Table2[[#This Row],[Hscore]]&amp;"-"&amp;Table2[[#This Row],[Uscore]],"")</f>
        <v>4-3</v>
      </c>
      <c r="U4671">
        <v>1449</v>
      </c>
      <c r="V4671" s="1">
        <f>Table2[[#This Row],[GameTime]]-(Table2[[#This Row],[period]]-1)*1200</f>
        <v>249</v>
      </c>
      <c r="W4671" s="1">
        <f>ROUNDDOWN(Table2[[#This Row],[Time]]/60,0)</f>
        <v>4</v>
      </c>
      <c r="X4671" s="1">
        <f>ROUNDDOWN((Table2[[#This Row],[Time]]/60-Table2[[#This Row],[Time2]])*60,0)</f>
        <v>9</v>
      </c>
      <c r="Y4671" s="1" t="str">
        <f>IF(Table2[[#This Row],[Time2]]&lt;10,0&amp;Table2[[#This Row],[Time2]],Table2[[#This Row],[Time2]])</f>
        <v>04</v>
      </c>
      <c r="Z4671" s="1" t="str">
        <f>IF(Table2[[#This Row],[Time3]]&lt;10,0&amp;Table2[[#This Row],[Time3]],Table2[[#This Row],[Time3]])</f>
        <v>09</v>
      </c>
      <c r="AA4671" s="2" t="str">
        <f>Table2[[#This Row],[Time4]]&amp;":"&amp;Table2[[#This Row],[Time5]]</f>
        <v>04:09</v>
      </c>
      <c r="AB4671" s="1" t="str" cm="1">
        <f t="array" ref="AB4671">IFERROR(IF(Table2[[#This Row],[code]]="","",_xlfn.IFS(AND(Table2[[#This Row],[code]]&lt;400,Table2[[#This Row],[code]]&lt;&gt;""),2,Table2[[#This Row],[code]]&gt;500,4)),"")</f>
        <v/>
      </c>
      <c r="AC4671" s="1" t="str">
        <f>IF(Table2[[#This Row],[Event]]="Penalty",Table2[[#This Row],[number]],IF(Table2[[#This Row],[Event]]="Time-Out",401,""))</f>
        <v/>
      </c>
      <c r="AD4671" s="1">
        <f>ROW(A4670)</f>
        <v>4670</v>
      </c>
      <c r="AE4671" s="1">
        <f>COUNTIFS(Table2[GameID],Table2[[#This Row],[GameID]],Table2[Column1],"&lt;="&amp;Table2[[#This Row],[Column1]])-1</f>
        <v>8</v>
      </c>
    </row>
    <row r="4672" spans="1:31" x14ac:dyDescent="0.45">
      <c r="A4672" t="s">
        <v>336</v>
      </c>
      <c r="B4672" t="str">
        <f>_xlfn.TEXTBEFORE(Table2[[#This Row],[Kamp]]," - ")</f>
        <v>Rødovre FC</v>
      </c>
      <c r="C4672" t="str">
        <f>_xlfn.TEXTAFTER(Table2[[#This Row],[Kamp]],"- ")</f>
        <v>Vanløse Floorball</v>
      </c>
      <c r="D4672">
        <v>45416</v>
      </c>
      <c r="E4672">
        <v>83663</v>
      </c>
      <c r="F4672">
        <v>20232024</v>
      </c>
      <c r="G4672" t="s">
        <v>372</v>
      </c>
      <c r="H4672" t="s">
        <v>665</v>
      </c>
      <c r="I4672" t="s">
        <v>678</v>
      </c>
      <c r="J4672">
        <v>2</v>
      </c>
      <c r="K4672">
        <v>31139</v>
      </c>
      <c r="L4672">
        <v>1</v>
      </c>
      <c r="M4672" t="s">
        <v>630</v>
      </c>
      <c r="N4672" t="s">
        <v>536</v>
      </c>
      <c r="O4672" t="s">
        <v>484</v>
      </c>
      <c r="P4672">
        <v>11</v>
      </c>
      <c r="Q4672">
        <v>43</v>
      </c>
      <c r="R4672">
        <f>SUMIFS(Table2[number],Table2[Event],"Goal",Table2[H/U],"HOME",Table2[GameID],Table2[[#This Row],[GameID]],Table2[GameTime],"&lt;="&amp;Table2[[#This Row],[GameTime]])</f>
        <v>5</v>
      </c>
      <c r="S4672">
        <f>SUMIFS(Table2[number],Table2[Event],"Goal",Table2[H/U],"AWAY",Table2[GameID],Table2[[#This Row],[GameID]],Table2[GameTime],"&lt;="&amp;Table2[[#This Row],[GameTime]])</f>
        <v>3</v>
      </c>
      <c r="T4672" t="str">
        <f>IF(Table2[[#This Row],[Event]]="Goal",Table2[[#This Row],[Hscore]]&amp;"-"&amp;Table2[[#This Row],[Uscore]],"")</f>
        <v>5-3</v>
      </c>
      <c r="U4672">
        <v>1471</v>
      </c>
      <c r="V4672" s="1">
        <f>Table2[[#This Row],[GameTime]]-(Table2[[#This Row],[period]]-1)*1200</f>
        <v>271</v>
      </c>
      <c r="W4672" s="1">
        <f>ROUNDDOWN(Table2[[#This Row],[Time]]/60,0)</f>
        <v>4</v>
      </c>
      <c r="X4672" s="1">
        <f>ROUNDDOWN((Table2[[#This Row],[Time]]/60-Table2[[#This Row],[Time2]])*60,0)</f>
        <v>31</v>
      </c>
      <c r="Y4672" s="1" t="str">
        <f>IF(Table2[[#This Row],[Time2]]&lt;10,0&amp;Table2[[#This Row],[Time2]],Table2[[#This Row],[Time2]])</f>
        <v>04</v>
      </c>
      <c r="Z4672" s="1">
        <f>IF(Table2[[#This Row],[Time3]]&lt;10,0&amp;Table2[[#This Row],[Time3]],Table2[[#This Row],[Time3]])</f>
        <v>31</v>
      </c>
      <c r="AA4672" s="2" t="str">
        <f>Table2[[#This Row],[Time4]]&amp;":"&amp;Table2[[#This Row],[Time5]]</f>
        <v>04:31</v>
      </c>
      <c r="AB4672" s="1" t="str" cm="1">
        <f t="array" ref="AB4672">IFERROR(IF(Table2[[#This Row],[code]]="","",_xlfn.IFS(AND(Table2[[#This Row],[code]]&lt;400,Table2[[#This Row],[code]]&lt;&gt;""),2,Table2[[#This Row],[code]]&gt;500,4)),"")</f>
        <v/>
      </c>
      <c r="AC4672" s="1" t="str">
        <f>IF(Table2[[#This Row],[Event]]="Penalty",Table2[[#This Row],[number]],IF(Table2[[#This Row],[Event]]="Time-Out",401,""))</f>
        <v/>
      </c>
      <c r="AD4672" s="1">
        <f>ROW(A4671)</f>
        <v>4671</v>
      </c>
      <c r="AE4672" s="1">
        <f>COUNTIFS(Table2[GameID],Table2[[#This Row],[GameID]],Table2[Column1],"&lt;="&amp;Table2[[#This Row],[Column1]])-1</f>
        <v>9</v>
      </c>
    </row>
    <row r="4673" spans="1:31" x14ac:dyDescent="0.45">
      <c r="A4673" t="s">
        <v>336</v>
      </c>
      <c r="B4673" t="str">
        <f>_xlfn.TEXTBEFORE(Table2[[#This Row],[Kamp]]," - ")</f>
        <v>Rødovre FC</v>
      </c>
      <c r="C4673" t="str">
        <f>_xlfn.TEXTAFTER(Table2[[#This Row],[Kamp]],"- ")</f>
        <v>Vanløse Floorball</v>
      </c>
      <c r="D4673">
        <v>45416</v>
      </c>
      <c r="E4673">
        <v>83663</v>
      </c>
      <c r="F4673">
        <v>20232024</v>
      </c>
      <c r="G4673" t="s">
        <v>372</v>
      </c>
      <c r="H4673" t="s">
        <v>665</v>
      </c>
      <c r="I4673" t="s">
        <v>678</v>
      </c>
      <c r="J4673">
        <v>2</v>
      </c>
      <c r="K4673">
        <v>31139</v>
      </c>
      <c r="L4673">
        <v>1</v>
      </c>
      <c r="M4673" t="s">
        <v>630</v>
      </c>
      <c r="N4673" t="s">
        <v>51</v>
      </c>
      <c r="O4673" t="s">
        <v>538</v>
      </c>
      <c r="P4673">
        <v>77</v>
      </c>
      <c r="Q4673">
        <v>89</v>
      </c>
      <c r="R4673">
        <f>SUMIFS(Table2[number],Table2[Event],"Goal",Table2[H/U],"HOME",Table2[GameID],Table2[[#This Row],[GameID]],Table2[GameTime],"&lt;="&amp;Table2[[#This Row],[GameTime]])</f>
        <v>6</v>
      </c>
      <c r="S4673">
        <f>SUMIFS(Table2[number],Table2[Event],"Goal",Table2[H/U],"AWAY",Table2[GameID],Table2[[#This Row],[GameID]],Table2[GameTime],"&lt;="&amp;Table2[[#This Row],[GameTime]])</f>
        <v>3</v>
      </c>
      <c r="T4673" t="str">
        <f>IF(Table2[[#This Row],[Event]]="Goal",Table2[[#This Row],[Hscore]]&amp;"-"&amp;Table2[[#This Row],[Uscore]],"")</f>
        <v>6-3</v>
      </c>
      <c r="U4673">
        <v>1540</v>
      </c>
      <c r="V4673" s="1">
        <f>Table2[[#This Row],[GameTime]]-(Table2[[#This Row],[period]]-1)*1200</f>
        <v>340</v>
      </c>
      <c r="W4673" s="1">
        <f>ROUNDDOWN(Table2[[#This Row],[Time]]/60,0)</f>
        <v>5</v>
      </c>
      <c r="X4673" s="1">
        <f>ROUNDDOWN((Table2[[#This Row],[Time]]/60-Table2[[#This Row],[Time2]])*60,0)</f>
        <v>40</v>
      </c>
      <c r="Y4673" s="1" t="str">
        <f>IF(Table2[[#This Row],[Time2]]&lt;10,0&amp;Table2[[#This Row],[Time2]],Table2[[#This Row],[Time2]])</f>
        <v>05</v>
      </c>
      <c r="Z4673" s="1">
        <f>IF(Table2[[#This Row],[Time3]]&lt;10,0&amp;Table2[[#This Row],[Time3]],Table2[[#This Row],[Time3]])</f>
        <v>40</v>
      </c>
      <c r="AA4673" s="2" t="str">
        <f>Table2[[#This Row],[Time4]]&amp;":"&amp;Table2[[#This Row],[Time5]]</f>
        <v>05:40</v>
      </c>
      <c r="AB4673" s="1" t="str" cm="1">
        <f t="array" ref="AB4673">IFERROR(IF(Table2[[#This Row],[code]]="","",_xlfn.IFS(AND(Table2[[#This Row],[code]]&lt;400,Table2[[#This Row],[code]]&lt;&gt;""),2,Table2[[#This Row],[code]]&gt;500,4)),"")</f>
        <v/>
      </c>
      <c r="AC4673" s="1" t="str">
        <f>IF(Table2[[#This Row],[Event]]="Penalty",Table2[[#This Row],[number]],IF(Table2[[#This Row],[Event]]="Time-Out",401,""))</f>
        <v/>
      </c>
      <c r="AD4673" s="1">
        <f>ROW(A4672)</f>
        <v>4672</v>
      </c>
      <c r="AE4673" s="1">
        <f>COUNTIFS(Table2[GameID],Table2[[#This Row],[GameID]],Table2[Column1],"&lt;="&amp;Table2[[#This Row],[Column1]])-1</f>
        <v>10</v>
      </c>
    </row>
    <row r="4674" spans="1:31" x14ac:dyDescent="0.45">
      <c r="A4674" t="s">
        <v>336</v>
      </c>
      <c r="B4674" t="str">
        <f>_xlfn.TEXTBEFORE(Table2[[#This Row],[Kamp]]," - ")</f>
        <v>Rødovre FC</v>
      </c>
      <c r="C4674" t="str">
        <f>_xlfn.TEXTAFTER(Table2[[#This Row],[Kamp]],"- ")</f>
        <v>Vanløse Floorball</v>
      </c>
      <c r="D4674">
        <v>45416</v>
      </c>
      <c r="E4674">
        <v>83663</v>
      </c>
      <c r="F4674">
        <v>20232024</v>
      </c>
      <c r="G4674" t="s">
        <v>372</v>
      </c>
      <c r="H4674" t="s">
        <v>665</v>
      </c>
      <c r="I4674" t="s">
        <v>678</v>
      </c>
      <c r="J4674">
        <v>2</v>
      </c>
      <c r="K4674">
        <v>31139</v>
      </c>
      <c r="L4674">
        <v>207</v>
      </c>
      <c r="M4674" t="s">
        <v>631</v>
      </c>
      <c r="N4674" t="s">
        <v>430</v>
      </c>
      <c r="O4674" t="s">
        <v>634</v>
      </c>
      <c r="P4674">
        <v>25</v>
      </c>
      <c r="Q4674" t="s">
        <v>634</v>
      </c>
      <c r="R4674">
        <f>SUMIFS(Table2[number],Table2[Event],"Goal",Table2[H/U],"HOME",Table2[GameID],Table2[[#This Row],[GameID]],Table2[GameTime],"&lt;="&amp;Table2[[#This Row],[GameTime]])</f>
        <v>6</v>
      </c>
      <c r="S4674">
        <f>SUMIFS(Table2[number],Table2[Event],"Goal",Table2[H/U],"AWAY",Table2[GameID],Table2[[#This Row],[GameID]],Table2[GameTime],"&lt;="&amp;Table2[[#This Row],[GameTime]])</f>
        <v>3</v>
      </c>
      <c r="T4674" t="str">
        <f>IF(Table2[[#This Row],[Event]]="Goal",Table2[[#This Row],[Hscore]]&amp;"-"&amp;Table2[[#This Row],[Uscore]],"")</f>
        <v/>
      </c>
      <c r="U4674">
        <v>1574</v>
      </c>
      <c r="V4674" s="1">
        <f>Table2[[#This Row],[GameTime]]-(Table2[[#This Row],[period]]-1)*1200</f>
        <v>374</v>
      </c>
      <c r="W4674" s="1">
        <f>ROUNDDOWN(Table2[[#This Row],[Time]]/60,0)</f>
        <v>6</v>
      </c>
      <c r="X4674" s="1">
        <f>ROUNDDOWN((Table2[[#This Row],[Time]]/60-Table2[[#This Row],[Time2]])*60,0)</f>
        <v>14</v>
      </c>
      <c r="Y4674" s="1" t="str">
        <f>IF(Table2[[#This Row],[Time2]]&lt;10,0&amp;Table2[[#This Row],[Time2]],Table2[[#This Row],[Time2]])</f>
        <v>06</v>
      </c>
      <c r="Z4674" s="1">
        <f>IF(Table2[[#This Row],[Time3]]&lt;10,0&amp;Table2[[#This Row],[Time3]],Table2[[#This Row],[Time3]])</f>
        <v>14</v>
      </c>
      <c r="AA4674" s="2" t="str">
        <f>Table2[[#This Row],[Time4]]&amp;":"&amp;Table2[[#This Row],[Time5]]</f>
        <v>06:14</v>
      </c>
      <c r="AB4674" s="1" cm="1">
        <f t="array" ref="AB4674">IFERROR(IF(Table2[[#This Row],[code]]="","",_xlfn.IFS(AND(Table2[[#This Row],[code]]&lt;400,Table2[[#This Row],[code]]&lt;&gt;""),2,Table2[[#This Row],[code]]&gt;500,4)),"")</f>
        <v>2</v>
      </c>
      <c r="AC4674" s="1">
        <f>IF(Table2[[#This Row],[Event]]="Penalty",Table2[[#This Row],[number]],IF(Table2[[#This Row],[Event]]="Time-Out",401,""))</f>
        <v>207</v>
      </c>
      <c r="AD4674" s="1">
        <f>ROW(A4673)</f>
        <v>4673</v>
      </c>
      <c r="AE4674" s="1">
        <f>COUNTIFS(Table2[GameID],Table2[[#This Row],[GameID]],Table2[Column1],"&lt;="&amp;Table2[[#This Row],[Column1]])-1</f>
        <v>11</v>
      </c>
    </row>
    <row r="4675" spans="1:31" x14ac:dyDescent="0.45">
      <c r="A4675" t="s">
        <v>336</v>
      </c>
      <c r="B4675" t="str">
        <f>_xlfn.TEXTBEFORE(Table2[[#This Row],[Kamp]]," - ")</f>
        <v>Rødovre FC</v>
      </c>
      <c r="C4675" t="str">
        <f>_xlfn.TEXTAFTER(Table2[[#This Row],[Kamp]],"- ")</f>
        <v>Vanløse Floorball</v>
      </c>
      <c r="D4675">
        <v>45416</v>
      </c>
      <c r="E4675">
        <v>83663</v>
      </c>
      <c r="F4675">
        <v>20232024</v>
      </c>
      <c r="G4675" t="s">
        <v>372</v>
      </c>
      <c r="H4675" t="s">
        <v>665</v>
      </c>
      <c r="I4675" t="s">
        <v>678</v>
      </c>
      <c r="J4675">
        <v>2</v>
      </c>
      <c r="K4675">
        <v>31139</v>
      </c>
      <c r="L4675">
        <v>207</v>
      </c>
      <c r="M4675" t="s">
        <v>631</v>
      </c>
      <c r="N4675" t="s">
        <v>575</v>
      </c>
      <c r="O4675" t="s">
        <v>634</v>
      </c>
      <c r="P4675">
        <v>54</v>
      </c>
      <c r="Q4675" t="s">
        <v>634</v>
      </c>
      <c r="R4675">
        <f>SUMIFS(Table2[number],Table2[Event],"Goal",Table2[H/U],"HOME",Table2[GameID],Table2[[#This Row],[GameID]],Table2[GameTime],"&lt;="&amp;Table2[[#This Row],[GameTime]])</f>
        <v>6</v>
      </c>
      <c r="S4675">
        <f>SUMIFS(Table2[number],Table2[Event],"Goal",Table2[H/U],"AWAY",Table2[GameID],Table2[[#This Row],[GameID]],Table2[GameTime],"&lt;="&amp;Table2[[#This Row],[GameTime]])</f>
        <v>3</v>
      </c>
      <c r="T4675" t="str">
        <f>IF(Table2[[#This Row],[Event]]="Goal",Table2[[#This Row],[Hscore]]&amp;"-"&amp;Table2[[#This Row],[Uscore]],"")</f>
        <v/>
      </c>
      <c r="U4675">
        <v>1789</v>
      </c>
      <c r="V4675" s="1">
        <f>Table2[[#This Row],[GameTime]]-(Table2[[#This Row],[period]]-1)*1200</f>
        <v>589</v>
      </c>
      <c r="W4675" s="1">
        <f>ROUNDDOWN(Table2[[#This Row],[Time]]/60,0)</f>
        <v>9</v>
      </c>
      <c r="X4675" s="1">
        <f>ROUNDDOWN((Table2[[#This Row],[Time]]/60-Table2[[#This Row],[Time2]])*60,0)</f>
        <v>49</v>
      </c>
      <c r="Y4675" s="1" t="str">
        <f>IF(Table2[[#This Row],[Time2]]&lt;10,0&amp;Table2[[#This Row],[Time2]],Table2[[#This Row],[Time2]])</f>
        <v>09</v>
      </c>
      <c r="Z4675" s="1">
        <f>IF(Table2[[#This Row],[Time3]]&lt;10,0&amp;Table2[[#This Row],[Time3]],Table2[[#This Row],[Time3]])</f>
        <v>49</v>
      </c>
      <c r="AA4675" s="2" t="str">
        <f>Table2[[#This Row],[Time4]]&amp;":"&amp;Table2[[#This Row],[Time5]]</f>
        <v>09:49</v>
      </c>
      <c r="AB4675" s="1" cm="1">
        <f t="array" ref="AB4675">IFERROR(IF(Table2[[#This Row],[code]]="","",_xlfn.IFS(AND(Table2[[#This Row],[code]]&lt;400,Table2[[#This Row],[code]]&lt;&gt;""),2,Table2[[#This Row],[code]]&gt;500,4)),"")</f>
        <v>2</v>
      </c>
      <c r="AC4675" s="1">
        <f>IF(Table2[[#This Row],[Event]]="Penalty",Table2[[#This Row],[number]],IF(Table2[[#This Row],[Event]]="Time-Out",401,""))</f>
        <v>207</v>
      </c>
      <c r="AD4675" s="1">
        <f>ROW(A4674)</f>
        <v>4674</v>
      </c>
      <c r="AE4675" s="1">
        <f>COUNTIFS(Table2[GameID],Table2[[#This Row],[GameID]],Table2[Column1],"&lt;="&amp;Table2[[#This Row],[Column1]])-1</f>
        <v>12</v>
      </c>
    </row>
    <row r="4676" spans="1:31" x14ac:dyDescent="0.45">
      <c r="A4676" t="s">
        <v>336</v>
      </c>
      <c r="B4676" t="str">
        <f>_xlfn.TEXTBEFORE(Table2[[#This Row],[Kamp]]," - ")</f>
        <v>Rødovre FC</v>
      </c>
      <c r="C4676" t="str">
        <f>_xlfn.TEXTAFTER(Table2[[#This Row],[Kamp]],"- ")</f>
        <v>Vanløse Floorball</v>
      </c>
      <c r="D4676">
        <v>45416</v>
      </c>
      <c r="E4676">
        <v>83663</v>
      </c>
      <c r="F4676">
        <v>20232024</v>
      </c>
      <c r="G4676" t="s">
        <v>372</v>
      </c>
      <c r="H4676" t="s">
        <v>660</v>
      </c>
      <c r="I4676" t="s">
        <v>677</v>
      </c>
      <c r="J4676">
        <v>2</v>
      </c>
      <c r="K4676">
        <v>31142</v>
      </c>
      <c r="L4676">
        <v>207</v>
      </c>
      <c r="M4676" t="s">
        <v>631</v>
      </c>
      <c r="N4676" t="s">
        <v>96</v>
      </c>
      <c r="O4676" t="s">
        <v>634</v>
      </c>
      <c r="P4676">
        <v>10</v>
      </c>
      <c r="Q4676" t="s">
        <v>634</v>
      </c>
      <c r="R4676">
        <f>SUMIFS(Table2[number],Table2[Event],"Goal",Table2[H/U],"HOME",Table2[GameID],Table2[[#This Row],[GameID]],Table2[GameTime],"&lt;="&amp;Table2[[#This Row],[GameTime]])</f>
        <v>6</v>
      </c>
      <c r="S4676">
        <f>SUMIFS(Table2[number],Table2[Event],"Goal",Table2[H/U],"AWAY",Table2[GameID],Table2[[#This Row],[GameID]],Table2[GameTime],"&lt;="&amp;Table2[[#This Row],[GameTime]])</f>
        <v>3</v>
      </c>
      <c r="T4676" t="str">
        <f>IF(Table2[[#This Row],[Event]]="Goal",Table2[[#This Row],[Hscore]]&amp;"-"&amp;Table2[[#This Row],[Uscore]],"")</f>
        <v/>
      </c>
      <c r="U4676">
        <v>2126</v>
      </c>
      <c r="V4676" s="1">
        <f>Table2[[#This Row],[GameTime]]-(Table2[[#This Row],[period]]-1)*1200</f>
        <v>926</v>
      </c>
      <c r="W4676" s="1">
        <f>ROUNDDOWN(Table2[[#This Row],[Time]]/60,0)</f>
        <v>15</v>
      </c>
      <c r="X4676" s="1">
        <f>ROUNDDOWN((Table2[[#This Row],[Time]]/60-Table2[[#This Row],[Time2]])*60,0)</f>
        <v>26</v>
      </c>
      <c r="Y4676" s="1">
        <f>IF(Table2[[#This Row],[Time2]]&lt;10,0&amp;Table2[[#This Row],[Time2]],Table2[[#This Row],[Time2]])</f>
        <v>15</v>
      </c>
      <c r="Z4676" s="1">
        <f>IF(Table2[[#This Row],[Time3]]&lt;10,0&amp;Table2[[#This Row],[Time3]],Table2[[#This Row],[Time3]])</f>
        <v>26</v>
      </c>
      <c r="AA4676" s="2" t="str">
        <f>Table2[[#This Row],[Time4]]&amp;":"&amp;Table2[[#This Row],[Time5]]</f>
        <v>15:26</v>
      </c>
      <c r="AB4676" s="1" cm="1">
        <f t="array" ref="AB4676">IFERROR(IF(Table2[[#This Row],[code]]="","",_xlfn.IFS(AND(Table2[[#This Row],[code]]&lt;400,Table2[[#This Row],[code]]&lt;&gt;""),2,Table2[[#This Row],[code]]&gt;500,4)),"")</f>
        <v>2</v>
      </c>
      <c r="AC4676" s="1">
        <f>IF(Table2[[#This Row],[Event]]="Penalty",Table2[[#This Row],[number]],IF(Table2[[#This Row],[Event]]="Time-Out",401,""))</f>
        <v>207</v>
      </c>
      <c r="AD4676" s="1">
        <f>ROW(A4675)</f>
        <v>4675</v>
      </c>
      <c r="AE4676" s="1">
        <f>COUNTIFS(Table2[GameID],Table2[[#This Row],[GameID]],Table2[Column1],"&lt;="&amp;Table2[[#This Row],[Column1]])-1</f>
        <v>13</v>
      </c>
    </row>
    <row r="4677" spans="1:31" x14ac:dyDescent="0.45">
      <c r="A4677" t="s">
        <v>336</v>
      </c>
      <c r="B4677" t="str">
        <f>_xlfn.TEXTBEFORE(Table2[[#This Row],[Kamp]]," - ")</f>
        <v>Rødovre FC</v>
      </c>
      <c r="C4677" t="str">
        <f>_xlfn.TEXTAFTER(Table2[[#This Row],[Kamp]],"- ")</f>
        <v>Vanløse Floorball</v>
      </c>
      <c r="D4677">
        <v>45416</v>
      </c>
      <c r="E4677">
        <v>83663</v>
      </c>
      <c r="F4677">
        <v>20232024</v>
      </c>
      <c r="G4677" t="s">
        <v>372</v>
      </c>
      <c r="H4677" t="s">
        <v>665</v>
      </c>
      <c r="I4677" t="s">
        <v>678</v>
      </c>
      <c r="J4677">
        <v>2</v>
      </c>
      <c r="K4677">
        <v>31139</v>
      </c>
      <c r="L4677">
        <v>1</v>
      </c>
      <c r="M4677" t="s">
        <v>630</v>
      </c>
      <c r="N4677" t="s">
        <v>45</v>
      </c>
      <c r="O4677" t="s">
        <v>51</v>
      </c>
      <c r="P4677">
        <v>17</v>
      </c>
      <c r="Q4677">
        <v>77</v>
      </c>
      <c r="R4677">
        <f>SUMIFS(Table2[number],Table2[Event],"Goal",Table2[H/U],"HOME",Table2[GameID],Table2[[#This Row],[GameID]],Table2[GameTime],"&lt;="&amp;Table2[[#This Row],[GameTime]])</f>
        <v>7</v>
      </c>
      <c r="S4677">
        <f>SUMIFS(Table2[number],Table2[Event],"Goal",Table2[H/U],"AWAY",Table2[GameID],Table2[[#This Row],[GameID]],Table2[GameTime],"&lt;="&amp;Table2[[#This Row],[GameTime]])</f>
        <v>3</v>
      </c>
      <c r="T4677" t="str">
        <f>IF(Table2[[#This Row],[Event]]="Goal",Table2[[#This Row],[Hscore]]&amp;"-"&amp;Table2[[#This Row],[Uscore]],"")</f>
        <v>7-3</v>
      </c>
      <c r="U4677">
        <v>2244</v>
      </c>
      <c r="V4677" s="1">
        <f>Table2[[#This Row],[GameTime]]-(Table2[[#This Row],[period]]-1)*1200</f>
        <v>1044</v>
      </c>
      <c r="W4677" s="1">
        <f>ROUNDDOWN(Table2[[#This Row],[Time]]/60,0)</f>
        <v>17</v>
      </c>
      <c r="X4677" s="1">
        <f>ROUNDDOWN((Table2[[#This Row],[Time]]/60-Table2[[#This Row],[Time2]])*60,0)</f>
        <v>23</v>
      </c>
      <c r="Y4677" s="1">
        <f>IF(Table2[[#This Row],[Time2]]&lt;10,0&amp;Table2[[#This Row],[Time2]],Table2[[#This Row],[Time2]])</f>
        <v>17</v>
      </c>
      <c r="Z4677" s="1">
        <f>IF(Table2[[#This Row],[Time3]]&lt;10,0&amp;Table2[[#This Row],[Time3]],Table2[[#This Row],[Time3]])</f>
        <v>23</v>
      </c>
      <c r="AA4677" s="2" t="str">
        <f>Table2[[#This Row],[Time4]]&amp;":"&amp;Table2[[#This Row],[Time5]]</f>
        <v>17:23</v>
      </c>
      <c r="AB4677" s="1" t="str" cm="1">
        <f t="array" ref="AB4677">IFERROR(IF(Table2[[#This Row],[code]]="","",_xlfn.IFS(AND(Table2[[#This Row],[code]]&lt;400,Table2[[#This Row],[code]]&lt;&gt;""),2,Table2[[#This Row],[code]]&gt;500,4)),"")</f>
        <v/>
      </c>
      <c r="AC4677" s="1" t="str">
        <f>IF(Table2[[#This Row],[Event]]="Penalty",Table2[[#This Row],[number]],IF(Table2[[#This Row],[Event]]="Time-Out",401,""))</f>
        <v/>
      </c>
      <c r="AD4677" s="1">
        <f>ROW(A4676)</f>
        <v>4676</v>
      </c>
      <c r="AE4677" s="1">
        <f>COUNTIFS(Table2[GameID],Table2[[#This Row],[GameID]],Table2[Column1],"&lt;="&amp;Table2[[#This Row],[Column1]])-1</f>
        <v>14</v>
      </c>
    </row>
    <row r="4678" spans="1:31" x14ac:dyDescent="0.45">
      <c r="A4678" t="s">
        <v>336</v>
      </c>
      <c r="B4678" t="str">
        <f>_xlfn.TEXTBEFORE(Table2[[#This Row],[Kamp]]," - ")</f>
        <v>Rødovre FC</v>
      </c>
      <c r="C4678" t="str">
        <f>_xlfn.TEXTAFTER(Table2[[#This Row],[Kamp]],"- ")</f>
        <v>Vanløse Floorball</v>
      </c>
      <c r="D4678">
        <v>45416</v>
      </c>
      <c r="E4678">
        <v>83663</v>
      </c>
      <c r="F4678">
        <v>20232024</v>
      </c>
      <c r="G4678" t="s">
        <v>372</v>
      </c>
      <c r="H4678" t="s">
        <v>665</v>
      </c>
      <c r="I4678" t="s">
        <v>678</v>
      </c>
      <c r="J4678">
        <v>3</v>
      </c>
      <c r="K4678">
        <v>31139</v>
      </c>
      <c r="L4678">
        <v>1</v>
      </c>
      <c r="M4678" t="s">
        <v>630</v>
      </c>
      <c r="N4678" t="s">
        <v>486</v>
      </c>
      <c r="O4678" t="s">
        <v>484</v>
      </c>
      <c r="P4678">
        <v>82</v>
      </c>
      <c r="Q4678">
        <v>43</v>
      </c>
      <c r="R4678">
        <f>SUMIFS(Table2[number],Table2[Event],"Goal",Table2[H/U],"HOME",Table2[GameID],Table2[[#This Row],[GameID]],Table2[GameTime],"&lt;="&amp;Table2[[#This Row],[GameTime]])</f>
        <v>8</v>
      </c>
      <c r="S4678">
        <f>SUMIFS(Table2[number],Table2[Event],"Goal",Table2[H/U],"AWAY",Table2[GameID],Table2[[#This Row],[GameID]],Table2[GameTime],"&lt;="&amp;Table2[[#This Row],[GameTime]])</f>
        <v>3</v>
      </c>
      <c r="T4678" t="str">
        <f>IF(Table2[[#This Row],[Event]]="Goal",Table2[[#This Row],[Hscore]]&amp;"-"&amp;Table2[[#This Row],[Uscore]],"")</f>
        <v>8-3</v>
      </c>
      <c r="U4678">
        <v>2761</v>
      </c>
      <c r="V4678" s="1">
        <f>Table2[[#This Row],[GameTime]]-(Table2[[#This Row],[period]]-1)*1200</f>
        <v>361</v>
      </c>
      <c r="W4678" s="1">
        <f>ROUNDDOWN(Table2[[#This Row],[Time]]/60,0)</f>
        <v>6</v>
      </c>
      <c r="X4678" s="1">
        <f>ROUNDDOWN((Table2[[#This Row],[Time]]/60-Table2[[#This Row],[Time2]])*60,0)</f>
        <v>0</v>
      </c>
      <c r="Y4678" s="1" t="str">
        <f>IF(Table2[[#This Row],[Time2]]&lt;10,0&amp;Table2[[#This Row],[Time2]],Table2[[#This Row],[Time2]])</f>
        <v>06</v>
      </c>
      <c r="Z4678" s="1" t="str">
        <f>IF(Table2[[#This Row],[Time3]]&lt;10,0&amp;Table2[[#This Row],[Time3]],Table2[[#This Row],[Time3]])</f>
        <v>00</v>
      </c>
      <c r="AA4678" s="2" t="str">
        <f>Table2[[#This Row],[Time4]]&amp;":"&amp;Table2[[#This Row],[Time5]]</f>
        <v>06:00</v>
      </c>
      <c r="AB4678" s="1" t="str" cm="1">
        <f t="array" ref="AB4678">IFERROR(IF(Table2[[#This Row],[code]]="","",_xlfn.IFS(AND(Table2[[#This Row],[code]]&lt;400,Table2[[#This Row],[code]]&lt;&gt;""),2,Table2[[#This Row],[code]]&gt;500,4)),"")</f>
        <v/>
      </c>
      <c r="AC4678" s="1" t="str">
        <f>IF(Table2[[#This Row],[Event]]="Penalty",Table2[[#This Row],[number]],IF(Table2[[#This Row],[Event]]="Time-Out",401,""))</f>
        <v/>
      </c>
      <c r="AD4678" s="1">
        <f>ROW(A4677)</f>
        <v>4677</v>
      </c>
      <c r="AE4678" s="1">
        <f>COUNTIFS(Table2[GameID],Table2[[#This Row],[GameID]],Table2[Column1],"&lt;="&amp;Table2[[#This Row],[Column1]])-1</f>
        <v>15</v>
      </c>
    </row>
    <row r="4679" spans="1:31" x14ac:dyDescent="0.45">
      <c r="A4679" t="s">
        <v>336</v>
      </c>
      <c r="B4679" t="str">
        <f>_xlfn.TEXTBEFORE(Table2[[#This Row],[Kamp]]," - ")</f>
        <v>Rødovre FC</v>
      </c>
      <c r="C4679" t="str">
        <f>_xlfn.TEXTAFTER(Table2[[#This Row],[Kamp]],"- ")</f>
        <v>Vanløse Floorball</v>
      </c>
      <c r="D4679">
        <v>45416</v>
      </c>
      <c r="E4679">
        <v>83663</v>
      </c>
      <c r="F4679">
        <v>20232024</v>
      </c>
      <c r="G4679" t="s">
        <v>372</v>
      </c>
      <c r="H4679" t="s">
        <v>665</v>
      </c>
      <c r="I4679" t="s">
        <v>678</v>
      </c>
      <c r="J4679">
        <v>3</v>
      </c>
      <c r="K4679">
        <v>31139</v>
      </c>
      <c r="L4679">
        <v>1</v>
      </c>
      <c r="M4679" t="s">
        <v>630</v>
      </c>
      <c r="N4679" t="s">
        <v>486</v>
      </c>
      <c r="O4679" t="s">
        <v>41</v>
      </c>
      <c r="P4679">
        <v>82</v>
      </c>
      <c r="Q4679">
        <v>3</v>
      </c>
      <c r="R4679">
        <f>SUMIFS(Table2[number],Table2[Event],"Goal",Table2[H/U],"HOME",Table2[GameID],Table2[[#This Row],[GameID]],Table2[GameTime],"&lt;="&amp;Table2[[#This Row],[GameTime]])</f>
        <v>9</v>
      </c>
      <c r="S4679">
        <f>SUMIFS(Table2[number],Table2[Event],"Goal",Table2[H/U],"AWAY",Table2[GameID],Table2[[#This Row],[GameID]],Table2[GameTime],"&lt;="&amp;Table2[[#This Row],[GameTime]])</f>
        <v>3</v>
      </c>
      <c r="T4679" t="str">
        <f>IF(Table2[[#This Row],[Event]]="Goal",Table2[[#This Row],[Hscore]]&amp;"-"&amp;Table2[[#This Row],[Uscore]],"")</f>
        <v>9-3</v>
      </c>
      <c r="U4679">
        <v>2841</v>
      </c>
      <c r="V4679" s="1">
        <f>Table2[[#This Row],[GameTime]]-(Table2[[#This Row],[period]]-1)*1200</f>
        <v>441</v>
      </c>
      <c r="W4679" s="1">
        <f>ROUNDDOWN(Table2[[#This Row],[Time]]/60,0)</f>
        <v>7</v>
      </c>
      <c r="X4679" s="1">
        <f>ROUNDDOWN((Table2[[#This Row],[Time]]/60-Table2[[#This Row],[Time2]])*60,0)</f>
        <v>21</v>
      </c>
      <c r="Y4679" s="1" t="str">
        <f>IF(Table2[[#This Row],[Time2]]&lt;10,0&amp;Table2[[#This Row],[Time2]],Table2[[#This Row],[Time2]])</f>
        <v>07</v>
      </c>
      <c r="Z4679" s="1">
        <f>IF(Table2[[#This Row],[Time3]]&lt;10,0&amp;Table2[[#This Row],[Time3]],Table2[[#This Row],[Time3]])</f>
        <v>21</v>
      </c>
      <c r="AA4679" s="2" t="str">
        <f>Table2[[#This Row],[Time4]]&amp;":"&amp;Table2[[#This Row],[Time5]]</f>
        <v>07:21</v>
      </c>
      <c r="AB4679" s="1" t="str" cm="1">
        <f t="array" ref="AB4679">IFERROR(IF(Table2[[#This Row],[code]]="","",_xlfn.IFS(AND(Table2[[#This Row],[code]]&lt;400,Table2[[#This Row],[code]]&lt;&gt;""),2,Table2[[#This Row],[code]]&gt;500,4)),"")</f>
        <v/>
      </c>
      <c r="AC4679" s="1" t="str">
        <f>IF(Table2[[#This Row],[Event]]="Penalty",Table2[[#This Row],[number]],IF(Table2[[#This Row],[Event]]="Time-Out",401,""))</f>
        <v/>
      </c>
      <c r="AD4679" s="1">
        <f>ROW(A4678)</f>
        <v>4678</v>
      </c>
      <c r="AE4679" s="1">
        <f>COUNTIFS(Table2[GameID],Table2[[#This Row],[GameID]],Table2[Column1],"&lt;="&amp;Table2[[#This Row],[Column1]])-1</f>
        <v>16</v>
      </c>
    </row>
    <row r="4680" spans="1:31" x14ac:dyDescent="0.45">
      <c r="A4680" t="s">
        <v>336</v>
      </c>
      <c r="B4680" t="str">
        <f>_xlfn.TEXTBEFORE(Table2[[#This Row],[Kamp]]," - ")</f>
        <v>Rødovre FC</v>
      </c>
      <c r="C4680" t="str">
        <f>_xlfn.TEXTAFTER(Table2[[#This Row],[Kamp]],"- ")</f>
        <v>Vanløse Floorball</v>
      </c>
      <c r="D4680">
        <v>45416</v>
      </c>
      <c r="E4680">
        <v>83663</v>
      </c>
      <c r="F4680">
        <v>20232024</v>
      </c>
      <c r="G4680" t="s">
        <v>372</v>
      </c>
      <c r="H4680" t="s">
        <v>665</v>
      </c>
      <c r="I4680" t="s">
        <v>678</v>
      </c>
      <c r="J4680">
        <v>3</v>
      </c>
      <c r="K4680">
        <v>31139</v>
      </c>
      <c r="L4680">
        <v>0</v>
      </c>
      <c r="M4680" t="s">
        <v>633</v>
      </c>
      <c r="N4680" t="s">
        <v>634</v>
      </c>
      <c r="O4680" t="s">
        <v>634</v>
      </c>
      <c r="P4680" t="s">
        <v>634</v>
      </c>
      <c r="Q4680" t="s">
        <v>634</v>
      </c>
      <c r="R4680">
        <f>SUMIFS(Table2[number],Table2[Event],"Goal",Table2[H/U],"HOME",Table2[GameID],Table2[[#This Row],[GameID]],Table2[GameTime],"&lt;="&amp;Table2[[#This Row],[GameTime]])</f>
        <v>9</v>
      </c>
      <c r="S4680">
        <f>SUMIFS(Table2[number],Table2[Event],"Goal",Table2[H/U],"AWAY",Table2[GameID],Table2[[#This Row],[GameID]],Table2[GameTime],"&lt;="&amp;Table2[[#This Row],[GameTime]])</f>
        <v>3</v>
      </c>
      <c r="T4680" t="str">
        <f>IF(Table2[[#This Row],[Event]]="Goal",Table2[[#This Row],[Hscore]]&amp;"-"&amp;Table2[[#This Row],[Uscore]],"")</f>
        <v/>
      </c>
      <c r="U4680">
        <v>3008</v>
      </c>
      <c r="V4680" s="1">
        <f>Table2[[#This Row],[GameTime]]-(Table2[[#This Row],[period]]-1)*1200</f>
        <v>608</v>
      </c>
      <c r="W4680" s="1">
        <f>ROUNDDOWN(Table2[[#This Row],[Time]]/60,0)</f>
        <v>10</v>
      </c>
      <c r="X4680" s="1">
        <f>ROUNDDOWN((Table2[[#This Row],[Time]]/60-Table2[[#This Row],[Time2]])*60,0)</f>
        <v>7</v>
      </c>
      <c r="Y4680" s="1">
        <f>IF(Table2[[#This Row],[Time2]]&lt;10,0&amp;Table2[[#This Row],[Time2]],Table2[[#This Row],[Time2]])</f>
        <v>10</v>
      </c>
      <c r="Z4680" s="1" t="str">
        <f>IF(Table2[[#This Row],[Time3]]&lt;10,0&amp;Table2[[#This Row],[Time3]],Table2[[#This Row],[Time3]])</f>
        <v>07</v>
      </c>
      <c r="AA4680" s="2" t="str">
        <f>Table2[[#This Row],[Time4]]&amp;":"&amp;Table2[[#This Row],[Time5]]</f>
        <v>10:07</v>
      </c>
      <c r="AB4680" s="1" t="str" cm="1">
        <f t="array" ref="AB4680">IFERROR(IF(Table2[[#This Row],[code]]="","",_xlfn.IFS(AND(Table2[[#This Row],[code]]&lt;400,Table2[[#This Row],[code]]&lt;&gt;""),2,Table2[[#This Row],[code]]&gt;500,4)),"")</f>
        <v/>
      </c>
      <c r="AC4680" s="1">
        <f>IF(Table2[[#This Row],[Event]]="Penalty",Table2[[#This Row],[number]],IF(Table2[[#This Row],[Event]]="Time-Out",401,""))</f>
        <v>401</v>
      </c>
      <c r="AD4680" s="1">
        <f>ROW(A4679)</f>
        <v>4679</v>
      </c>
      <c r="AE4680" s="1">
        <f>COUNTIFS(Table2[GameID],Table2[[#This Row],[GameID]],Table2[Column1],"&lt;="&amp;Table2[[#This Row],[Column1]])-1</f>
        <v>17</v>
      </c>
    </row>
    <row r="4681" spans="1:31" x14ac:dyDescent="0.45">
      <c r="A4681" t="s">
        <v>336</v>
      </c>
      <c r="B4681" t="str">
        <f>_xlfn.TEXTBEFORE(Table2[[#This Row],[Kamp]]," - ")</f>
        <v>Rødovre FC</v>
      </c>
      <c r="C4681" t="str">
        <f>_xlfn.TEXTAFTER(Table2[[#This Row],[Kamp]],"- ")</f>
        <v>Vanløse Floorball</v>
      </c>
      <c r="D4681">
        <v>45416</v>
      </c>
      <c r="E4681">
        <v>83663</v>
      </c>
      <c r="F4681">
        <v>20232024</v>
      </c>
      <c r="G4681" t="s">
        <v>372</v>
      </c>
      <c r="H4681" t="s">
        <v>660</v>
      </c>
      <c r="I4681" t="s">
        <v>677</v>
      </c>
      <c r="J4681">
        <v>3</v>
      </c>
      <c r="K4681">
        <v>31142</v>
      </c>
      <c r="L4681">
        <v>1</v>
      </c>
      <c r="M4681" t="s">
        <v>630</v>
      </c>
      <c r="N4681" t="s">
        <v>98</v>
      </c>
      <c r="O4681" t="s">
        <v>109</v>
      </c>
      <c r="P4681">
        <v>16</v>
      </c>
      <c r="Q4681">
        <v>91</v>
      </c>
      <c r="R4681">
        <f>SUMIFS(Table2[number],Table2[Event],"Goal",Table2[H/U],"HOME",Table2[GameID],Table2[[#This Row],[GameID]],Table2[GameTime],"&lt;="&amp;Table2[[#This Row],[GameTime]])</f>
        <v>9</v>
      </c>
      <c r="S4681">
        <f>SUMIFS(Table2[number],Table2[Event],"Goal",Table2[H/U],"AWAY",Table2[GameID],Table2[[#This Row],[GameID]],Table2[GameTime],"&lt;="&amp;Table2[[#This Row],[GameTime]])</f>
        <v>4</v>
      </c>
      <c r="T4681" t="str">
        <f>IF(Table2[[#This Row],[Event]]="Goal",Table2[[#This Row],[Hscore]]&amp;"-"&amp;Table2[[#This Row],[Uscore]],"")</f>
        <v>9-4</v>
      </c>
      <c r="U4681">
        <v>3196</v>
      </c>
      <c r="V4681" s="1">
        <f>Table2[[#This Row],[GameTime]]-(Table2[[#This Row],[period]]-1)*1200</f>
        <v>796</v>
      </c>
      <c r="W4681" s="1">
        <f>ROUNDDOWN(Table2[[#This Row],[Time]]/60,0)</f>
        <v>13</v>
      </c>
      <c r="X4681" s="1">
        <f>ROUNDDOWN((Table2[[#This Row],[Time]]/60-Table2[[#This Row],[Time2]])*60,0)</f>
        <v>16</v>
      </c>
      <c r="Y4681" s="1">
        <f>IF(Table2[[#This Row],[Time2]]&lt;10,0&amp;Table2[[#This Row],[Time2]],Table2[[#This Row],[Time2]])</f>
        <v>13</v>
      </c>
      <c r="Z4681" s="1">
        <f>IF(Table2[[#This Row],[Time3]]&lt;10,0&amp;Table2[[#This Row],[Time3]],Table2[[#This Row],[Time3]])</f>
        <v>16</v>
      </c>
      <c r="AA4681" s="2" t="str">
        <f>Table2[[#This Row],[Time4]]&amp;":"&amp;Table2[[#This Row],[Time5]]</f>
        <v>13:16</v>
      </c>
      <c r="AB4681" s="1" t="str" cm="1">
        <f t="array" ref="AB4681">IFERROR(IF(Table2[[#This Row],[code]]="","",_xlfn.IFS(AND(Table2[[#This Row],[code]]&lt;400,Table2[[#This Row],[code]]&lt;&gt;""),2,Table2[[#This Row],[code]]&gt;500,4)),"")</f>
        <v/>
      </c>
      <c r="AC4681" s="1" t="str">
        <f>IF(Table2[[#This Row],[Event]]="Penalty",Table2[[#This Row],[number]],IF(Table2[[#This Row],[Event]]="Time-Out",401,""))</f>
        <v/>
      </c>
      <c r="AD4681" s="1">
        <f>ROW(A4680)</f>
        <v>4680</v>
      </c>
      <c r="AE4681" s="1">
        <f>COUNTIFS(Table2[GameID],Table2[[#This Row],[GameID]],Table2[Column1],"&lt;="&amp;Table2[[#This Row],[Column1]])-1</f>
        <v>18</v>
      </c>
    </row>
    <row r="4682" spans="1:31" x14ac:dyDescent="0.45">
      <c r="A4682" t="s">
        <v>336</v>
      </c>
      <c r="B4682" t="str">
        <f>_xlfn.TEXTBEFORE(Table2[[#This Row],[Kamp]]," - ")</f>
        <v>Rødovre FC</v>
      </c>
      <c r="C4682" t="str">
        <f>_xlfn.TEXTAFTER(Table2[[#This Row],[Kamp]],"- ")</f>
        <v>Vanløse Floorball</v>
      </c>
      <c r="D4682">
        <v>45416</v>
      </c>
      <c r="E4682">
        <v>83663</v>
      </c>
      <c r="F4682">
        <v>20232024</v>
      </c>
      <c r="G4682" t="s">
        <v>372</v>
      </c>
      <c r="H4682" t="s">
        <v>665</v>
      </c>
      <c r="I4682" t="s">
        <v>678</v>
      </c>
      <c r="J4682">
        <v>3</v>
      </c>
      <c r="K4682">
        <v>31139</v>
      </c>
      <c r="L4682">
        <v>1</v>
      </c>
      <c r="M4682" t="s">
        <v>630</v>
      </c>
      <c r="N4682" t="s">
        <v>538</v>
      </c>
      <c r="O4682" t="s">
        <v>48</v>
      </c>
      <c r="P4682">
        <v>89</v>
      </c>
      <c r="Q4682">
        <v>28</v>
      </c>
      <c r="R4682">
        <f>SUMIFS(Table2[number],Table2[Event],"Goal",Table2[H/U],"HOME",Table2[GameID],Table2[[#This Row],[GameID]],Table2[GameTime],"&lt;="&amp;Table2[[#This Row],[GameTime]])</f>
        <v>10</v>
      </c>
      <c r="S4682">
        <f>SUMIFS(Table2[number],Table2[Event],"Goal",Table2[H/U],"AWAY",Table2[GameID],Table2[[#This Row],[GameID]],Table2[GameTime],"&lt;="&amp;Table2[[#This Row],[GameTime]])</f>
        <v>4</v>
      </c>
      <c r="T4682" t="str">
        <f>IF(Table2[[#This Row],[Event]]="Goal",Table2[[#This Row],[Hscore]]&amp;"-"&amp;Table2[[#This Row],[Uscore]],"")</f>
        <v>10-4</v>
      </c>
      <c r="U4682">
        <v>3225</v>
      </c>
      <c r="V4682" s="1">
        <f>Table2[[#This Row],[GameTime]]-(Table2[[#This Row],[period]]-1)*1200</f>
        <v>825</v>
      </c>
      <c r="W4682" s="1">
        <f>ROUNDDOWN(Table2[[#This Row],[Time]]/60,0)</f>
        <v>13</v>
      </c>
      <c r="X4682" s="1">
        <f>ROUNDDOWN((Table2[[#This Row],[Time]]/60-Table2[[#This Row],[Time2]])*60,0)</f>
        <v>45</v>
      </c>
      <c r="Y4682" s="1">
        <f>IF(Table2[[#This Row],[Time2]]&lt;10,0&amp;Table2[[#This Row],[Time2]],Table2[[#This Row],[Time2]])</f>
        <v>13</v>
      </c>
      <c r="Z4682" s="1">
        <f>IF(Table2[[#This Row],[Time3]]&lt;10,0&amp;Table2[[#This Row],[Time3]],Table2[[#This Row],[Time3]])</f>
        <v>45</v>
      </c>
      <c r="AA4682" s="2" t="str">
        <f>Table2[[#This Row],[Time4]]&amp;":"&amp;Table2[[#This Row],[Time5]]</f>
        <v>13:45</v>
      </c>
      <c r="AB4682" s="1" t="str" cm="1">
        <f t="array" ref="AB4682">IFERROR(IF(Table2[[#This Row],[code]]="","",_xlfn.IFS(AND(Table2[[#This Row],[code]]&lt;400,Table2[[#This Row],[code]]&lt;&gt;""),2,Table2[[#This Row],[code]]&gt;500,4)),"")</f>
        <v/>
      </c>
      <c r="AC4682" s="1" t="str">
        <f>IF(Table2[[#This Row],[Event]]="Penalty",Table2[[#This Row],[number]],IF(Table2[[#This Row],[Event]]="Time-Out",401,""))</f>
        <v/>
      </c>
      <c r="AD4682" s="1">
        <f>ROW(A4681)</f>
        <v>4681</v>
      </c>
      <c r="AE4682" s="1">
        <f>COUNTIFS(Table2[GameID],Table2[[#This Row],[GameID]],Table2[Column1],"&lt;="&amp;Table2[[#This Row],[Column1]])-1</f>
        <v>19</v>
      </c>
    </row>
    <row r="4683" spans="1:31" x14ac:dyDescent="0.45">
      <c r="A4683" t="s">
        <v>336</v>
      </c>
      <c r="B4683" t="str">
        <f>_xlfn.TEXTBEFORE(Table2[[#This Row],[Kamp]]," - ")</f>
        <v>Rødovre FC</v>
      </c>
      <c r="C4683" t="str">
        <f>_xlfn.TEXTAFTER(Table2[[#This Row],[Kamp]],"- ")</f>
        <v>Vanløse Floorball</v>
      </c>
      <c r="D4683">
        <v>45416</v>
      </c>
      <c r="E4683">
        <v>83663</v>
      </c>
      <c r="F4683">
        <v>20232024</v>
      </c>
      <c r="G4683" t="s">
        <v>372</v>
      </c>
      <c r="H4683" t="s">
        <v>660</v>
      </c>
      <c r="I4683" t="s">
        <v>677</v>
      </c>
      <c r="J4683">
        <v>3</v>
      </c>
      <c r="K4683">
        <v>31142</v>
      </c>
      <c r="L4683">
        <v>1</v>
      </c>
      <c r="M4683" t="s">
        <v>630</v>
      </c>
      <c r="N4683" t="s">
        <v>284</v>
      </c>
      <c r="O4683" t="s">
        <v>97</v>
      </c>
      <c r="P4683">
        <v>14</v>
      </c>
      <c r="Q4683">
        <v>24</v>
      </c>
      <c r="R4683">
        <f>SUMIFS(Table2[number],Table2[Event],"Goal",Table2[H/U],"HOME",Table2[GameID],Table2[[#This Row],[GameID]],Table2[GameTime],"&lt;="&amp;Table2[[#This Row],[GameTime]])</f>
        <v>10</v>
      </c>
      <c r="S4683">
        <f>SUMIFS(Table2[number],Table2[Event],"Goal",Table2[H/U],"AWAY",Table2[GameID],Table2[[#This Row],[GameID]],Table2[GameTime],"&lt;="&amp;Table2[[#This Row],[GameTime]])</f>
        <v>5</v>
      </c>
      <c r="T4683" t="str">
        <f>IF(Table2[[#This Row],[Event]]="Goal",Table2[[#This Row],[Hscore]]&amp;"-"&amp;Table2[[#This Row],[Uscore]],"")</f>
        <v>10-5</v>
      </c>
      <c r="U4683">
        <v>3238</v>
      </c>
      <c r="V4683" s="1">
        <f>Table2[[#This Row],[GameTime]]-(Table2[[#This Row],[period]]-1)*1200</f>
        <v>838</v>
      </c>
      <c r="W4683" s="1">
        <f>ROUNDDOWN(Table2[[#This Row],[Time]]/60,0)</f>
        <v>13</v>
      </c>
      <c r="X4683" s="1">
        <f>ROUNDDOWN((Table2[[#This Row],[Time]]/60-Table2[[#This Row],[Time2]])*60,0)</f>
        <v>58</v>
      </c>
      <c r="Y4683" s="1">
        <f>IF(Table2[[#This Row],[Time2]]&lt;10,0&amp;Table2[[#This Row],[Time2]],Table2[[#This Row],[Time2]])</f>
        <v>13</v>
      </c>
      <c r="Z4683" s="1">
        <f>IF(Table2[[#This Row],[Time3]]&lt;10,0&amp;Table2[[#This Row],[Time3]],Table2[[#This Row],[Time3]])</f>
        <v>58</v>
      </c>
      <c r="AA4683" s="2" t="str">
        <f>Table2[[#This Row],[Time4]]&amp;":"&amp;Table2[[#This Row],[Time5]]</f>
        <v>13:58</v>
      </c>
      <c r="AB4683" s="1" t="str" cm="1">
        <f t="array" ref="AB4683">IFERROR(IF(Table2[[#This Row],[code]]="","",_xlfn.IFS(AND(Table2[[#This Row],[code]]&lt;400,Table2[[#This Row],[code]]&lt;&gt;""),2,Table2[[#This Row],[code]]&gt;500,4)),"")</f>
        <v/>
      </c>
      <c r="AC4683" s="1" t="str">
        <f>IF(Table2[[#This Row],[Event]]="Penalty",Table2[[#This Row],[number]],IF(Table2[[#This Row],[Event]]="Time-Out",401,""))</f>
        <v/>
      </c>
      <c r="AD4683" s="1">
        <f>ROW(A4682)</f>
        <v>4682</v>
      </c>
      <c r="AE4683" s="1">
        <f>COUNTIFS(Table2[GameID],Table2[[#This Row],[GameID]],Table2[Column1],"&lt;="&amp;Table2[[#This Row],[Column1]])-1</f>
        <v>20</v>
      </c>
    </row>
    <row r="4684" spans="1:31" x14ac:dyDescent="0.45">
      <c r="A4684" t="s">
        <v>336</v>
      </c>
      <c r="B4684" t="str">
        <f>_xlfn.TEXTBEFORE(Table2[[#This Row],[Kamp]]," - ")</f>
        <v>Rødovre FC</v>
      </c>
      <c r="C4684" t="str">
        <f>_xlfn.TEXTAFTER(Table2[[#This Row],[Kamp]],"- ")</f>
        <v>Vanløse Floorball</v>
      </c>
      <c r="D4684">
        <v>45416</v>
      </c>
      <c r="E4684">
        <v>83663</v>
      </c>
      <c r="F4684">
        <v>20232024</v>
      </c>
      <c r="G4684" t="s">
        <v>372</v>
      </c>
      <c r="H4684" t="s">
        <v>660</v>
      </c>
      <c r="I4684" t="s">
        <v>677</v>
      </c>
      <c r="J4684">
        <v>3</v>
      </c>
      <c r="K4684">
        <v>31142</v>
      </c>
      <c r="L4684">
        <v>1</v>
      </c>
      <c r="M4684" t="s">
        <v>630</v>
      </c>
      <c r="N4684" t="s">
        <v>284</v>
      </c>
      <c r="O4684" t="s">
        <v>494</v>
      </c>
      <c r="P4684">
        <v>14</v>
      </c>
      <c r="Q4684">
        <v>23</v>
      </c>
      <c r="R4684">
        <f>SUMIFS(Table2[number],Table2[Event],"Goal",Table2[H/U],"HOME",Table2[GameID],Table2[[#This Row],[GameID]],Table2[GameTime],"&lt;="&amp;Table2[[#This Row],[GameTime]])</f>
        <v>10</v>
      </c>
      <c r="S4684">
        <f>SUMIFS(Table2[number],Table2[Event],"Goal",Table2[H/U],"AWAY",Table2[GameID],Table2[[#This Row],[GameID]],Table2[GameTime],"&lt;="&amp;Table2[[#This Row],[GameTime]])</f>
        <v>6</v>
      </c>
      <c r="T4684" t="str">
        <f>IF(Table2[[#This Row],[Event]]="Goal",Table2[[#This Row],[Hscore]]&amp;"-"&amp;Table2[[#This Row],[Uscore]],"")</f>
        <v>10-6</v>
      </c>
      <c r="U4684">
        <v>3465</v>
      </c>
      <c r="V4684" s="1">
        <f>Table2[[#This Row],[GameTime]]-(Table2[[#This Row],[period]]-1)*1200</f>
        <v>1065</v>
      </c>
      <c r="W4684" s="1">
        <f>ROUNDDOWN(Table2[[#This Row],[Time]]/60,0)</f>
        <v>17</v>
      </c>
      <c r="X4684" s="1">
        <f>ROUNDDOWN((Table2[[#This Row],[Time]]/60-Table2[[#This Row],[Time2]])*60,0)</f>
        <v>45</v>
      </c>
      <c r="Y4684" s="1">
        <f>IF(Table2[[#This Row],[Time2]]&lt;10,0&amp;Table2[[#This Row],[Time2]],Table2[[#This Row],[Time2]])</f>
        <v>17</v>
      </c>
      <c r="Z4684" s="1">
        <f>IF(Table2[[#This Row],[Time3]]&lt;10,0&amp;Table2[[#This Row],[Time3]],Table2[[#This Row],[Time3]])</f>
        <v>45</v>
      </c>
      <c r="AA4684" s="2" t="str">
        <f>Table2[[#This Row],[Time4]]&amp;":"&amp;Table2[[#This Row],[Time5]]</f>
        <v>17:45</v>
      </c>
      <c r="AB4684" s="1" t="str" cm="1">
        <f t="array" ref="AB4684">IFERROR(IF(Table2[[#This Row],[code]]="","",_xlfn.IFS(AND(Table2[[#This Row],[code]]&lt;400,Table2[[#This Row],[code]]&lt;&gt;""),2,Table2[[#This Row],[code]]&gt;500,4)),"")</f>
        <v/>
      </c>
      <c r="AC4684" s="1" t="str">
        <f>IF(Table2[[#This Row],[Event]]="Penalty",Table2[[#This Row],[number]],IF(Table2[[#This Row],[Event]]="Time-Out",401,""))</f>
        <v/>
      </c>
      <c r="AD4684" s="1">
        <f>ROW(A4683)</f>
        <v>4683</v>
      </c>
      <c r="AE4684" s="1">
        <f>COUNTIFS(Table2[GameID],Table2[[#This Row],[GameID]],Table2[Column1],"&lt;="&amp;Table2[[#This Row],[Column1]])-1</f>
        <v>21</v>
      </c>
    </row>
    <row r="4685" spans="1:31" x14ac:dyDescent="0.45">
      <c r="A4685" t="s">
        <v>336</v>
      </c>
      <c r="B4685" t="str">
        <f>_xlfn.TEXTBEFORE(Table2[[#This Row],[Kamp]]," - ")</f>
        <v>Rødovre FC</v>
      </c>
      <c r="C4685" t="str">
        <f>_xlfn.TEXTAFTER(Table2[[#This Row],[Kamp]],"- ")</f>
        <v>Vanløse Floorball</v>
      </c>
      <c r="D4685">
        <v>45416</v>
      </c>
      <c r="E4685">
        <v>83663</v>
      </c>
      <c r="F4685">
        <v>20232024</v>
      </c>
      <c r="G4685" t="s">
        <v>372</v>
      </c>
      <c r="H4685" t="s">
        <v>660</v>
      </c>
      <c r="I4685" t="s">
        <v>677</v>
      </c>
      <c r="J4685">
        <v>3</v>
      </c>
      <c r="K4685">
        <v>31142</v>
      </c>
      <c r="L4685">
        <v>1</v>
      </c>
      <c r="M4685" t="s">
        <v>630</v>
      </c>
      <c r="N4685" t="s">
        <v>284</v>
      </c>
      <c r="O4685" t="s">
        <v>494</v>
      </c>
      <c r="P4685">
        <v>14</v>
      </c>
      <c r="Q4685">
        <v>23</v>
      </c>
      <c r="R4685">
        <f>SUMIFS(Table2[number],Table2[Event],"Goal",Table2[H/U],"HOME",Table2[GameID],Table2[[#This Row],[GameID]],Table2[GameTime],"&lt;="&amp;Table2[[#This Row],[GameTime]])</f>
        <v>10</v>
      </c>
      <c r="S4685">
        <f>SUMIFS(Table2[number],Table2[Event],"Goal",Table2[H/U],"AWAY",Table2[GameID],Table2[[#This Row],[GameID]],Table2[GameTime],"&lt;="&amp;Table2[[#This Row],[GameTime]])</f>
        <v>7</v>
      </c>
      <c r="T4685" t="str">
        <f>IF(Table2[[#This Row],[Event]]="Goal",Table2[[#This Row],[Hscore]]&amp;"-"&amp;Table2[[#This Row],[Uscore]],"")</f>
        <v>10-7</v>
      </c>
      <c r="U4685">
        <v>3568</v>
      </c>
      <c r="V4685" s="1">
        <f>Table2[[#This Row],[GameTime]]-(Table2[[#This Row],[period]]-1)*1200</f>
        <v>1168</v>
      </c>
      <c r="W4685" s="1">
        <f>ROUNDDOWN(Table2[[#This Row],[Time]]/60,0)</f>
        <v>19</v>
      </c>
      <c r="X4685" s="1">
        <f>ROUNDDOWN((Table2[[#This Row],[Time]]/60-Table2[[#This Row],[Time2]])*60,0)</f>
        <v>27</v>
      </c>
      <c r="Y4685" s="1">
        <f>IF(Table2[[#This Row],[Time2]]&lt;10,0&amp;Table2[[#This Row],[Time2]],Table2[[#This Row],[Time2]])</f>
        <v>19</v>
      </c>
      <c r="Z4685" s="1">
        <f>IF(Table2[[#This Row],[Time3]]&lt;10,0&amp;Table2[[#This Row],[Time3]],Table2[[#This Row],[Time3]])</f>
        <v>27</v>
      </c>
      <c r="AA4685" s="2" t="str">
        <f>Table2[[#This Row],[Time4]]&amp;":"&amp;Table2[[#This Row],[Time5]]</f>
        <v>19:27</v>
      </c>
      <c r="AB4685" s="1" t="str" cm="1">
        <f t="array" ref="AB4685">IFERROR(IF(Table2[[#This Row],[code]]="","",_xlfn.IFS(AND(Table2[[#This Row],[code]]&lt;400,Table2[[#This Row],[code]]&lt;&gt;""),2,Table2[[#This Row],[code]]&gt;500,4)),"")</f>
        <v/>
      </c>
      <c r="AC4685" s="1" t="str">
        <f>IF(Table2[[#This Row],[Event]]="Penalty",Table2[[#This Row],[number]],IF(Table2[[#This Row],[Event]]="Time-Out",401,""))</f>
        <v/>
      </c>
      <c r="AD4685" s="1">
        <f>ROW(A4684)</f>
        <v>4684</v>
      </c>
      <c r="AE4685" s="1">
        <f>COUNTIFS(Table2[GameID],Table2[[#This Row],[GameID]],Table2[Column1],"&lt;="&amp;Table2[[#This Row],[Column1]])-1</f>
        <v>22</v>
      </c>
    </row>
    <row r="4686" spans="1:31" x14ac:dyDescent="0.45">
      <c r="A4686" t="s">
        <v>336</v>
      </c>
      <c r="B4686" t="str">
        <f>_xlfn.TEXTBEFORE(Table2[[#This Row],[Kamp]]," - ")</f>
        <v>Rødovre FC</v>
      </c>
      <c r="C4686" t="str">
        <f>_xlfn.TEXTAFTER(Table2[[#This Row],[Kamp]],"- ")</f>
        <v>Vanløse Floorball</v>
      </c>
      <c r="D4686">
        <v>45416</v>
      </c>
      <c r="E4686">
        <v>83663</v>
      </c>
      <c r="F4686">
        <v>20232024</v>
      </c>
      <c r="G4686" t="s">
        <v>372</v>
      </c>
      <c r="H4686" t="s">
        <v>665</v>
      </c>
      <c r="I4686" t="s">
        <v>678</v>
      </c>
      <c r="J4686">
        <v>3</v>
      </c>
      <c r="K4686">
        <v>31139</v>
      </c>
      <c r="L4686">
        <v>1</v>
      </c>
      <c r="M4686" t="s">
        <v>630</v>
      </c>
      <c r="N4686" t="s">
        <v>485</v>
      </c>
      <c r="O4686" t="s">
        <v>484</v>
      </c>
      <c r="P4686">
        <v>80</v>
      </c>
      <c r="Q4686">
        <v>43</v>
      </c>
      <c r="R4686">
        <f>SUMIFS(Table2[number],Table2[Event],"Goal",Table2[H/U],"HOME",Table2[GameID],Table2[[#This Row],[GameID]],Table2[GameTime],"&lt;="&amp;Table2[[#This Row],[GameTime]])</f>
        <v>11</v>
      </c>
      <c r="S4686">
        <f>SUMIFS(Table2[number],Table2[Event],"Goal",Table2[H/U],"AWAY",Table2[GameID],Table2[[#This Row],[GameID]],Table2[GameTime],"&lt;="&amp;Table2[[#This Row],[GameTime]])</f>
        <v>7</v>
      </c>
      <c r="T4686" t="str">
        <f>IF(Table2[[#This Row],[Event]]="Goal",Table2[[#This Row],[Hscore]]&amp;"-"&amp;Table2[[#This Row],[Uscore]],"")</f>
        <v>11-7</v>
      </c>
      <c r="U4686">
        <v>3597</v>
      </c>
      <c r="V4686" s="1">
        <f>Table2[[#This Row],[GameTime]]-(Table2[[#This Row],[period]]-1)*1200</f>
        <v>1197</v>
      </c>
      <c r="W4686" s="1">
        <f>ROUNDDOWN(Table2[[#This Row],[Time]]/60,0)</f>
        <v>19</v>
      </c>
      <c r="X4686" s="1">
        <f>ROUNDDOWN((Table2[[#This Row],[Time]]/60-Table2[[#This Row],[Time2]])*60,0)</f>
        <v>57</v>
      </c>
      <c r="Y4686" s="1">
        <f>IF(Table2[[#This Row],[Time2]]&lt;10,0&amp;Table2[[#This Row],[Time2]],Table2[[#This Row],[Time2]])</f>
        <v>19</v>
      </c>
      <c r="Z4686" s="1">
        <f>IF(Table2[[#This Row],[Time3]]&lt;10,0&amp;Table2[[#This Row],[Time3]],Table2[[#This Row],[Time3]])</f>
        <v>57</v>
      </c>
      <c r="AA4686" s="2" t="str">
        <f>Table2[[#This Row],[Time4]]&amp;":"&amp;Table2[[#This Row],[Time5]]</f>
        <v>19:57</v>
      </c>
      <c r="AB4686" s="1" t="str" cm="1">
        <f t="array" ref="AB4686">IFERROR(IF(Table2[[#This Row],[code]]="","",_xlfn.IFS(AND(Table2[[#This Row],[code]]&lt;400,Table2[[#This Row],[code]]&lt;&gt;""),2,Table2[[#This Row],[code]]&gt;500,4)),"")</f>
        <v/>
      </c>
      <c r="AC4686" s="1" t="str">
        <f>IF(Table2[[#This Row],[Event]]="Penalty",Table2[[#This Row],[number]],IF(Table2[[#This Row],[Event]]="Time-Out",401,""))</f>
        <v/>
      </c>
      <c r="AD4686" s="1">
        <f>ROW(A4685)</f>
        <v>4685</v>
      </c>
      <c r="AE4686" s="1">
        <f>COUNTIFS(Table2[GameID],Table2[[#This Row],[GameID]],Table2[Column1],"&lt;="&amp;Table2[[#This Row],[Column1]])-1</f>
        <v>23</v>
      </c>
    </row>
    <row r="4687" spans="1:31" x14ac:dyDescent="0.45">
      <c r="A4687" t="s">
        <v>546</v>
      </c>
      <c r="B4687" t="str">
        <f>_xlfn.TEXTBEFORE(Table2[[#This Row],[Kamp]]," - ")</f>
        <v>Odense Floorball</v>
      </c>
      <c r="C4687" t="str">
        <f>_xlfn.TEXTAFTER(Table2[[#This Row],[Kamp]],"- ")</f>
        <v>BFC Vendsyssel</v>
      </c>
      <c r="D4687">
        <v>45368</v>
      </c>
      <c r="E4687">
        <v>85956</v>
      </c>
      <c r="F4687">
        <v>20232024</v>
      </c>
      <c r="G4687" t="s">
        <v>372</v>
      </c>
      <c r="H4687" t="s">
        <v>672</v>
      </c>
      <c r="I4687" t="s">
        <v>678</v>
      </c>
      <c r="J4687">
        <v>1</v>
      </c>
      <c r="K4687">
        <v>31403</v>
      </c>
      <c r="L4687">
        <v>1</v>
      </c>
      <c r="M4687" t="s">
        <v>630</v>
      </c>
      <c r="N4687" t="s">
        <v>506</v>
      </c>
      <c r="O4687" t="s">
        <v>512</v>
      </c>
      <c r="P4687">
        <v>8</v>
      </c>
      <c r="Q4687">
        <v>77</v>
      </c>
      <c r="R4687">
        <f>SUMIFS(Table2[number],Table2[Event],"Goal",Table2[H/U],"HOME",Table2[GameID],Table2[[#This Row],[GameID]],Table2[GameTime],"&lt;="&amp;Table2[[#This Row],[GameTime]])</f>
        <v>1</v>
      </c>
      <c r="S4687">
        <f>SUMIFS(Table2[number],Table2[Event],"Goal",Table2[H/U],"AWAY",Table2[GameID],Table2[[#This Row],[GameID]],Table2[GameTime],"&lt;="&amp;Table2[[#This Row],[GameTime]])</f>
        <v>0</v>
      </c>
      <c r="T4687" t="str">
        <f>IF(Table2[[#This Row],[Event]]="Goal",Table2[[#This Row],[Hscore]]&amp;"-"&amp;Table2[[#This Row],[Uscore]],"")</f>
        <v>1-0</v>
      </c>
      <c r="U4687">
        <v>133</v>
      </c>
      <c r="V4687" s="1">
        <f>Table2[[#This Row],[GameTime]]-(Table2[[#This Row],[period]]-1)*1200</f>
        <v>133</v>
      </c>
      <c r="W4687" s="1">
        <f>ROUNDDOWN(Table2[[#This Row],[Time]]/60,0)</f>
        <v>2</v>
      </c>
      <c r="X4687" s="1">
        <f>ROUNDDOWN((Table2[[#This Row],[Time]]/60-Table2[[#This Row],[Time2]])*60,0)</f>
        <v>13</v>
      </c>
      <c r="Y4687" s="1" t="str">
        <f>IF(Table2[[#This Row],[Time2]]&lt;10,0&amp;Table2[[#This Row],[Time2]],Table2[[#This Row],[Time2]])</f>
        <v>02</v>
      </c>
      <c r="Z4687" s="1">
        <f>IF(Table2[[#This Row],[Time3]]&lt;10,0&amp;Table2[[#This Row],[Time3]],Table2[[#This Row],[Time3]])</f>
        <v>13</v>
      </c>
      <c r="AA4687" s="2" t="str">
        <f>Table2[[#This Row],[Time4]]&amp;":"&amp;Table2[[#This Row],[Time5]]</f>
        <v>02:13</v>
      </c>
      <c r="AB4687" s="1" t="str" cm="1">
        <f t="array" ref="AB4687">IFERROR(IF(Table2[[#This Row],[code]]="","",_xlfn.IFS(AND(Table2[[#This Row],[code]]&lt;400,Table2[[#This Row],[code]]&lt;&gt;""),2,Table2[[#This Row],[code]]&gt;500,4)),"")</f>
        <v/>
      </c>
      <c r="AC4687" s="1" t="str">
        <f>IF(Table2[[#This Row],[Event]]="Penalty",Table2[[#This Row],[number]],IF(Table2[[#This Row],[Event]]="Time-Out",401,""))</f>
        <v/>
      </c>
      <c r="AD4687" s="1">
        <f>ROW(A4686)</f>
        <v>4686</v>
      </c>
      <c r="AE4687" s="1">
        <f>COUNTIFS(Table2[GameID],Table2[[#This Row],[GameID]],Table2[Column1],"&lt;="&amp;Table2[[#This Row],[Column1]])-1</f>
        <v>0</v>
      </c>
    </row>
    <row r="4688" spans="1:31" x14ac:dyDescent="0.45">
      <c r="A4688" t="s">
        <v>546</v>
      </c>
      <c r="B4688" t="str">
        <f>_xlfn.TEXTBEFORE(Table2[[#This Row],[Kamp]]," - ")</f>
        <v>Odense Floorball</v>
      </c>
      <c r="C4688" t="str">
        <f>_xlfn.TEXTAFTER(Table2[[#This Row],[Kamp]],"- ")</f>
        <v>BFC Vendsyssel</v>
      </c>
      <c r="D4688">
        <v>45368</v>
      </c>
      <c r="E4688">
        <v>85956</v>
      </c>
      <c r="F4688">
        <v>20232024</v>
      </c>
      <c r="G4688" t="s">
        <v>372</v>
      </c>
      <c r="H4688" t="s">
        <v>672</v>
      </c>
      <c r="I4688" t="s">
        <v>678</v>
      </c>
      <c r="J4688">
        <v>1</v>
      </c>
      <c r="K4688">
        <v>31403</v>
      </c>
      <c r="L4688">
        <v>1</v>
      </c>
      <c r="M4688" t="s">
        <v>630</v>
      </c>
      <c r="N4688" t="s">
        <v>506</v>
      </c>
      <c r="O4688" t="s">
        <v>512</v>
      </c>
      <c r="P4688">
        <v>8</v>
      </c>
      <c r="Q4688">
        <v>77</v>
      </c>
      <c r="R4688">
        <f>SUMIFS(Table2[number],Table2[Event],"Goal",Table2[H/U],"HOME",Table2[GameID],Table2[[#This Row],[GameID]],Table2[GameTime],"&lt;="&amp;Table2[[#This Row],[GameTime]])</f>
        <v>2</v>
      </c>
      <c r="S4688">
        <f>SUMIFS(Table2[number],Table2[Event],"Goal",Table2[H/U],"AWAY",Table2[GameID],Table2[[#This Row],[GameID]],Table2[GameTime],"&lt;="&amp;Table2[[#This Row],[GameTime]])</f>
        <v>0</v>
      </c>
      <c r="T4688" t="str">
        <f>IF(Table2[[#This Row],[Event]]="Goal",Table2[[#This Row],[Hscore]]&amp;"-"&amp;Table2[[#This Row],[Uscore]],"")</f>
        <v>2-0</v>
      </c>
      <c r="U4688">
        <v>303</v>
      </c>
      <c r="V4688" s="1">
        <f>Table2[[#This Row],[GameTime]]-(Table2[[#This Row],[period]]-1)*1200</f>
        <v>303</v>
      </c>
      <c r="W4688" s="1">
        <f>ROUNDDOWN(Table2[[#This Row],[Time]]/60,0)</f>
        <v>5</v>
      </c>
      <c r="X4688" s="1">
        <f>ROUNDDOWN((Table2[[#This Row],[Time]]/60-Table2[[#This Row],[Time2]])*60,0)</f>
        <v>2</v>
      </c>
      <c r="Y4688" s="1" t="str">
        <f>IF(Table2[[#This Row],[Time2]]&lt;10,0&amp;Table2[[#This Row],[Time2]],Table2[[#This Row],[Time2]])</f>
        <v>05</v>
      </c>
      <c r="Z4688" s="1" t="str">
        <f>IF(Table2[[#This Row],[Time3]]&lt;10,0&amp;Table2[[#This Row],[Time3]],Table2[[#This Row],[Time3]])</f>
        <v>02</v>
      </c>
      <c r="AA4688" s="2" t="str">
        <f>Table2[[#This Row],[Time4]]&amp;":"&amp;Table2[[#This Row],[Time5]]</f>
        <v>05:02</v>
      </c>
      <c r="AB4688" s="1" t="str" cm="1">
        <f t="array" ref="AB4688">IFERROR(IF(Table2[[#This Row],[code]]="","",_xlfn.IFS(AND(Table2[[#This Row],[code]]&lt;400,Table2[[#This Row],[code]]&lt;&gt;""),2,Table2[[#This Row],[code]]&gt;500,4)),"")</f>
        <v/>
      </c>
      <c r="AC4688" s="1" t="str">
        <f>IF(Table2[[#This Row],[Event]]="Penalty",Table2[[#This Row],[number]],IF(Table2[[#This Row],[Event]]="Time-Out",401,""))</f>
        <v/>
      </c>
      <c r="AD4688" s="1">
        <f>ROW(A4687)</f>
        <v>4687</v>
      </c>
      <c r="AE4688" s="1">
        <f>COUNTIFS(Table2[GameID],Table2[[#This Row],[GameID]],Table2[Column1],"&lt;="&amp;Table2[[#This Row],[Column1]])-1</f>
        <v>1</v>
      </c>
    </row>
    <row r="4689" spans="1:31" x14ac:dyDescent="0.45">
      <c r="A4689" t="s">
        <v>546</v>
      </c>
      <c r="B4689" t="str">
        <f>_xlfn.TEXTBEFORE(Table2[[#This Row],[Kamp]]," - ")</f>
        <v>Odense Floorball</v>
      </c>
      <c r="C4689" t="str">
        <f>_xlfn.TEXTAFTER(Table2[[#This Row],[Kamp]],"- ")</f>
        <v>BFC Vendsyssel</v>
      </c>
      <c r="D4689">
        <v>45368</v>
      </c>
      <c r="E4689">
        <v>85956</v>
      </c>
      <c r="F4689">
        <v>20232024</v>
      </c>
      <c r="G4689" t="s">
        <v>372</v>
      </c>
      <c r="H4689" t="s">
        <v>664</v>
      </c>
      <c r="I4689" t="s">
        <v>677</v>
      </c>
      <c r="J4689">
        <v>1</v>
      </c>
      <c r="K4689">
        <v>31145</v>
      </c>
      <c r="L4689">
        <v>1</v>
      </c>
      <c r="M4689" t="s">
        <v>630</v>
      </c>
      <c r="N4689" t="s">
        <v>482</v>
      </c>
      <c r="O4689" t="s">
        <v>634</v>
      </c>
      <c r="P4689">
        <v>17</v>
      </c>
      <c r="Q4689" t="s">
        <v>634</v>
      </c>
      <c r="R4689">
        <f>SUMIFS(Table2[number],Table2[Event],"Goal",Table2[H/U],"HOME",Table2[GameID],Table2[[#This Row],[GameID]],Table2[GameTime],"&lt;="&amp;Table2[[#This Row],[GameTime]])</f>
        <v>2</v>
      </c>
      <c r="S4689">
        <f>SUMIFS(Table2[number],Table2[Event],"Goal",Table2[H/U],"AWAY",Table2[GameID],Table2[[#This Row],[GameID]],Table2[GameTime],"&lt;="&amp;Table2[[#This Row],[GameTime]])</f>
        <v>1</v>
      </c>
      <c r="T4689" t="str">
        <f>IF(Table2[[#This Row],[Event]]="Goal",Table2[[#This Row],[Hscore]]&amp;"-"&amp;Table2[[#This Row],[Uscore]],"")</f>
        <v>2-1</v>
      </c>
      <c r="U4689">
        <v>585</v>
      </c>
      <c r="V4689" s="1">
        <f>Table2[[#This Row],[GameTime]]-(Table2[[#This Row],[period]]-1)*1200</f>
        <v>585</v>
      </c>
      <c r="W4689" s="1">
        <f>ROUNDDOWN(Table2[[#This Row],[Time]]/60,0)</f>
        <v>9</v>
      </c>
      <c r="X4689" s="1">
        <f>ROUNDDOWN((Table2[[#This Row],[Time]]/60-Table2[[#This Row],[Time2]])*60,0)</f>
        <v>45</v>
      </c>
      <c r="Y4689" s="1" t="str">
        <f>IF(Table2[[#This Row],[Time2]]&lt;10,0&amp;Table2[[#This Row],[Time2]],Table2[[#This Row],[Time2]])</f>
        <v>09</v>
      </c>
      <c r="Z4689" s="1">
        <f>IF(Table2[[#This Row],[Time3]]&lt;10,0&amp;Table2[[#This Row],[Time3]],Table2[[#This Row],[Time3]])</f>
        <v>45</v>
      </c>
      <c r="AA4689" s="2" t="str">
        <f>Table2[[#This Row],[Time4]]&amp;":"&amp;Table2[[#This Row],[Time5]]</f>
        <v>09:45</v>
      </c>
      <c r="AB4689" s="1" t="str" cm="1">
        <f t="array" ref="AB4689">IFERROR(IF(Table2[[#This Row],[code]]="","",_xlfn.IFS(AND(Table2[[#This Row],[code]]&lt;400,Table2[[#This Row],[code]]&lt;&gt;""),2,Table2[[#This Row],[code]]&gt;500,4)),"")</f>
        <v/>
      </c>
      <c r="AC4689" s="1" t="str">
        <f>IF(Table2[[#This Row],[Event]]="Penalty",Table2[[#This Row],[number]],IF(Table2[[#This Row],[Event]]="Time-Out",401,""))</f>
        <v/>
      </c>
      <c r="AD4689" s="1">
        <f>ROW(A4688)</f>
        <v>4688</v>
      </c>
      <c r="AE4689" s="1">
        <f>COUNTIFS(Table2[GameID],Table2[[#This Row],[GameID]],Table2[Column1],"&lt;="&amp;Table2[[#This Row],[Column1]])-1</f>
        <v>2</v>
      </c>
    </row>
    <row r="4690" spans="1:31" x14ac:dyDescent="0.45">
      <c r="A4690" t="s">
        <v>546</v>
      </c>
      <c r="B4690" t="str">
        <f>_xlfn.TEXTBEFORE(Table2[[#This Row],[Kamp]]," - ")</f>
        <v>Odense Floorball</v>
      </c>
      <c r="C4690" t="str">
        <f>_xlfn.TEXTAFTER(Table2[[#This Row],[Kamp]],"- ")</f>
        <v>BFC Vendsyssel</v>
      </c>
      <c r="D4690">
        <v>45368</v>
      </c>
      <c r="E4690">
        <v>85956</v>
      </c>
      <c r="F4690">
        <v>20232024</v>
      </c>
      <c r="G4690" t="s">
        <v>372</v>
      </c>
      <c r="H4690" t="s">
        <v>664</v>
      </c>
      <c r="I4690" t="s">
        <v>677</v>
      </c>
      <c r="J4690">
        <v>2</v>
      </c>
      <c r="K4690">
        <v>31145</v>
      </c>
      <c r="L4690">
        <v>207</v>
      </c>
      <c r="M4690" t="s">
        <v>631</v>
      </c>
      <c r="N4690" t="s">
        <v>436</v>
      </c>
      <c r="O4690" t="s">
        <v>634</v>
      </c>
      <c r="P4690">
        <v>23</v>
      </c>
      <c r="Q4690" t="s">
        <v>634</v>
      </c>
      <c r="R4690">
        <f>SUMIFS(Table2[number],Table2[Event],"Goal",Table2[H/U],"HOME",Table2[GameID],Table2[[#This Row],[GameID]],Table2[GameTime],"&lt;="&amp;Table2[[#This Row],[GameTime]])</f>
        <v>2</v>
      </c>
      <c r="S4690">
        <f>SUMIFS(Table2[number],Table2[Event],"Goal",Table2[H/U],"AWAY",Table2[GameID],Table2[[#This Row],[GameID]],Table2[GameTime],"&lt;="&amp;Table2[[#This Row],[GameTime]])</f>
        <v>1</v>
      </c>
      <c r="T4690" t="str">
        <f>IF(Table2[[#This Row],[Event]]="Goal",Table2[[#This Row],[Hscore]]&amp;"-"&amp;Table2[[#This Row],[Uscore]],"")</f>
        <v/>
      </c>
      <c r="U4690">
        <v>1553</v>
      </c>
      <c r="V4690" s="1">
        <f>Table2[[#This Row],[GameTime]]-(Table2[[#This Row],[period]]-1)*1200</f>
        <v>353</v>
      </c>
      <c r="W4690" s="1">
        <f>ROUNDDOWN(Table2[[#This Row],[Time]]/60,0)</f>
        <v>5</v>
      </c>
      <c r="X4690" s="1">
        <f>ROUNDDOWN((Table2[[#This Row],[Time]]/60-Table2[[#This Row],[Time2]])*60,0)</f>
        <v>53</v>
      </c>
      <c r="Y4690" s="1" t="str">
        <f>IF(Table2[[#This Row],[Time2]]&lt;10,0&amp;Table2[[#This Row],[Time2]],Table2[[#This Row],[Time2]])</f>
        <v>05</v>
      </c>
      <c r="Z4690" s="1">
        <f>IF(Table2[[#This Row],[Time3]]&lt;10,0&amp;Table2[[#This Row],[Time3]],Table2[[#This Row],[Time3]])</f>
        <v>53</v>
      </c>
      <c r="AA4690" s="2" t="str">
        <f>Table2[[#This Row],[Time4]]&amp;":"&amp;Table2[[#This Row],[Time5]]</f>
        <v>05:53</v>
      </c>
      <c r="AB4690" s="1" cm="1">
        <f t="array" ref="AB4690">IFERROR(IF(Table2[[#This Row],[code]]="","",_xlfn.IFS(AND(Table2[[#This Row],[code]]&lt;400,Table2[[#This Row],[code]]&lt;&gt;""),2,Table2[[#This Row],[code]]&gt;500,4)),"")</f>
        <v>2</v>
      </c>
      <c r="AC4690" s="1">
        <f>IF(Table2[[#This Row],[Event]]="Penalty",Table2[[#This Row],[number]],IF(Table2[[#This Row],[Event]]="Time-Out",401,""))</f>
        <v>207</v>
      </c>
      <c r="AD4690" s="1">
        <f>ROW(A4689)</f>
        <v>4689</v>
      </c>
      <c r="AE4690" s="1">
        <f>COUNTIFS(Table2[GameID],Table2[[#This Row],[GameID]],Table2[Column1],"&lt;="&amp;Table2[[#This Row],[Column1]])-1</f>
        <v>3</v>
      </c>
    </row>
    <row r="4691" spans="1:31" x14ac:dyDescent="0.45">
      <c r="A4691" t="s">
        <v>546</v>
      </c>
      <c r="B4691" t="str">
        <f>_xlfn.TEXTBEFORE(Table2[[#This Row],[Kamp]]," - ")</f>
        <v>Odense Floorball</v>
      </c>
      <c r="C4691" t="str">
        <f>_xlfn.TEXTAFTER(Table2[[#This Row],[Kamp]],"- ")</f>
        <v>BFC Vendsyssel</v>
      </c>
      <c r="D4691">
        <v>45368</v>
      </c>
      <c r="E4691">
        <v>85956</v>
      </c>
      <c r="F4691">
        <v>20232024</v>
      </c>
      <c r="G4691" t="s">
        <v>372</v>
      </c>
      <c r="H4691" t="s">
        <v>672</v>
      </c>
      <c r="I4691" t="s">
        <v>678</v>
      </c>
      <c r="J4691">
        <v>2</v>
      </c>
      <c r="K4691">
        <v>31403</v>
      </c>
      <c r="L4691">
        <v>201</v>
      </c>
      <c r="M4691" t="s">
        <v>631</v>
      </c>
      <c r="N4691" t="s">
        <v>505</v>
      </c>
      <c r="O4691" t="s">
        <v>634</v>
      </c>
      <c r="P4691">
        <v>7</v>
      </c>
      <c r="Q4691" t="s">
        <v>634</v>
      </c>
      <c r="R4691">
        <f>SUMIFS(Table2[number],Table2[Event],"Goal",Table2[H/U],"HOME",Table2[GameID],Table2[[#This Row],[GameID]],Table2[GameTime],"&lt;="&amp;Table2[[#This Row],[GameTime]])</f>
        <v>2</v>
      </c>
      <c r="S4691">
        <f>SUMIFS(Table2[number],Table2[Event],"Goal",Table2[H/U],"AWAY",Table2[GameID],Table2[[#This Row],[GameID]],Table2[GameTime],"&lt;="&amp;Table2[[#This Row],[GameTime]])</f>
        <v>1</v>
      </c>
      <c r="T4691" t="str">
        <f>IF(Table2[[#This Row],[Event]]="Goal",Table2[[#This Row],[Hscore]]&amp;"-"&amp;Table2[[#This Row],[Uscore]],"")</f>
        <v/>
      </c>
      <c r="U4691">
        <v>1795</v>
      </c>
      <c r="V4691" s="1">
        <f>Table2[[#This Row],[GameTime]]-(Table2[[#This Row],[period]]-1)*1200</f>
        <v>595</v>
      </c>
      <c r="W4691" s="1">
        <f>ROUNDDOWN(Table2[[#This Row],[Time]]/60,0)</f>
        <v>9</v>
      </c>
      <c r="X4691" s="1">
        <f>ROUNDDOWN((Table2[[#This Row],[Time]]/60-Table2[[#This Row],[Time2]])*60,0)</f>
        <v>55</v>
      </c>
      <c r="Y4691" s="1" t="str">
        <f>IF(Table2[[#This Row],[Time2]]&lt;10,0&amp;Table2[[#This Row],[Time2]],Table2[[#This Row],[Time2]])</f>
        <v>09</v>
      </c>
      <c r="Z4691" s="1">
        <f>IF(Table2[[#This Row],[Time3]]&lt;10,0&amp;Table2[[#This Row],[Time3]],Table2[[#This Row],[Time3]])</f>
        <v>55</v>
      </c>
      <c r="AA4691" s="2" t="str">
        <f>Table2[[#This Row],[Time4]]&amp;":"&amp;Table2[[#This Row],[Time5]]</f>
        <v>09:55</v>
      </c>
      <c r="AB4691" s="1" cm="1">
        <f t="array" ref="AB4691">IFERROR(IF(Table2[[#This Row],[code]]="","",_xlfn.IFS(AND(Table2[[#This Row],[code]]&lt;400,Table2[[#This Row],[code]]&lt;&gt;""),2,Table2[[#This Row],[code]]&gt;500,4)),"")</f>
        <v>2</v>
      </c>
      <c r="AC4691" s="1">
        <f>IF(Table2[[#This Row],[Event]]="Penalty",Table2[[#This Row],[number]],IF(Table2[[#This Row],[Event]]="Time-Out",401,""))</f>
        <v>201</v>
      </c>
      <c r="AD4691" s="1">
        <f>ROW(A4690)</f>
        <v>4690</v>
      </c>
      <c r="AE4691" s="1">
        <f>COUNTIFS(Table2[GameID],Table2[[#This Row],[GameID]],Table2[Column1],"&lt;="&amp;Table2[[#This Row],[Column1]])-1</f>
        <v>4</v>
      </c>
    </row>
    <row r="4692" spans="1:31" x14ac:dyDescent="0.45">
      <c r="A4692" t="s">
        <v>546</v>
      </c>
      <c r="B4692" t="str">
        <f>_xlfn.TEXTBEFORE(Table2[[#This Row],[Kamp]]," - ")</f>
        <v>Odense Floorball</v>
      </c>
      <c r="C4692" t="str">
        <f>_xlfn.TEXTAFTER(Table2[[#This Row],[Kamp]],"- ")</f>
        <v>BFC Vendsyssel</v>
      </c>
      <c r="D4692">
        <v>45368</v>
      </c>
      <c r="E4692">
        <v>85956</v>
      </c>
      <c r="F4692">
        <v>20232024</v>
      </c>
      <c r="G4692" t="s">
        <v>372</v>
      </c>
      <c r="H4692" t="s">
        <v>664</v>
      </c>
      <c r="I4692" t="s">
        <v>677</v>
      </c>
      <c r="J4692">
        <v>2</v>
      </c>
      <c r="K4692">
        <v>31145</v>
      </c>
      <c r="L4692">
        <v>1</v>
      </c>
      <c r="M4692" t="s">
        <v>630</v>
      </c>
      <c r="N4692" t="s">
        <v>156</v>
      </c>
      <c r="O4692" t="s">
        <v>207</v>
      </c>
      <c r="P4692">
        <v>77</v>
      </c>
      <c r="Q4692">
        <v>71</v>
      </c>
      <c r="R4692">
        <f>SUMIFS(Table2[number],Table2[Event],"Goal",Table2[H/U],"HOME",Table2[GameID],Table2[[#This Row],[GameID]],Table2[GameTime],"&lt;="&amp;Table2[[#This Row],[GameTime]])</f>
        <v>2</v>
      </c>
      <c r="S4692">
        <f>SUMIFS(Table2[number],Table2[Event],"Goal",Table2[H/U],"AWAY",Table2[GameID],Table2[[#This Row],[GameID]],Table2[GameTime],"&lt;="&amp;Table2[[#This Row],[GameTime]])</f>
        <v>2</v>
      </c>
      <c r="T4692" t="str">
        <f>IF(Table2[[#This Row],[Event]]="Goal",Table2[[#This Row],[Hscore]]&amp;"-"&amp;Table2[[#This Row],[Uscore]],"")</f>
        <v>2-2</v>
      </c>
      <c r="U4692">
        <v>1834</v>
      </c>
      <c r="V4692" s="1">
        <f>Table2[[#This Row],[GameTime]]-(Table2[[#This Row],[period]]-1)*1200</f>
        <v>634</v>
      </c>
      <c r="W4692" s="1">
        <f>ROUNDDOWN(Table2[[#This Row],[Time]]/60,0)</f>
        <v>10</v>
      </c>
      <c r="X4692" s="1">
        <f>ROUNDDOWN((Table2[[#This Row],[Time]]/60-Table2[[#This Row],[Time2]])*60,0)</f>
        <v>34</v>
      </c>
      <c r="Y4692" s="1">
        <f>IF(Table2[[#This Row],[Time2]]&lt;10,0&amp;Table2[[#This Row],[Time2]],Table2[[#This Row],[Time2]])</f>
        <v>10</v>
      </c>
      <c r="Z4692" s="1">
        <f>IF(Table2[[#This Row],[Time3]]&lt;10,0&amp;Table2[[#This Row],[Time3]],Table2[[#This Row],[Time3]])</f>
        <v>34</v>
      </c>
      <c r="AA4692" s="2" t="str">
        <f>Table2[[#This Row],[Time4]]&amp;":"&amp;Table2[[#This Row],[Time5]]</f>
        <v>10:34</v>
      </c>
      <c r="AB4692" s="1" t="str" cm="1">
        <f t="array" ref="AB4692">IFERROR(IF(Table2[[#This Row],[code]]="","",_xlfn.IFS(AND(Table2[[#This Row],[code]]&lt;400,Table2[[#This Row],[code]]&lt;&gt;""),2,Table2[[#This Row],[code]]&gt;500,4)),"")</f>
        <v/>
      </c>
      <c r="AC4692" s="1" t="str">
        <f>IF(Table2[[#This Row],[Event]]="Penalty",Table2[[#This Row],[number]],IF(Table2[[#This Row],[Event]]="Time-Out",401,""))</f>
        <v/>
      </c>
      <c r="AD4692" s="1">
        <f>ROW(A4691)</f>
        <v>4691</v>
      </c>
      <c r="AE4692" s="1">
        <f>COUNTIFS(Table2[GameID],Table2[[#This Row],[GameID]],Table2[Column1],"&lt;="&amp;Table2[[#This Row],[Column1]])-1</f>
        <v>5</v>
      </c>
    </row>
    <row r="4693" spans="1:31" x14ac:dyDescent="0.45">
      <c r="A4693" t="s">
        <v>546</v>
      </c>
      <c r="B4693" t="str">
        <f>_xlfn.TEXTBEFORE(Table2[[#This Row],[Kamp]]," - ")</f>
        <v>Odense Floorball</v>
      </c>
      <c r="C4693" t="str">
        <f>_xlfn.TEXTAFTER(Table2[[#This Row],[Kamp]],"- ")</f>
        <v>BFC Vendsyssel</v>
      </c>
      <c r="D4693">
        <v>45368</v>
      </c>
      <c r="E4693">
        <v>85956</v>
      </c>
      <c r="F4693">
        <v>20232024</v>
      </c>
      <c r="G4693" t="s">
        <v>372</v>
      </c>
      <c r="H4693" t="s">
        <v>664</v>
      </c>
      <c r="I4693" t="s">
        <v>677</v>
      </c>
      <c r="J4693">
        <v>2</v>
      </c>
      <c r="K4693">
        <v>31145</v>
      </c>
      <c r="L4693">
        <v>1</v>
      </c>
      <c r="M4693" t="s">
        <v>630</v>
      </c>
      <c r="N4693" t="s">
        <v>205</v>
      </c>
      <c r="O4693" t="s">
        <v>534</v>
      </c>
      <c r="P4693">
        <v>63</v>
      </c>
      <c r="Q4693">
        <v>61</v>
      </c>
      <c r="R4693">
        <f>SUMIFS(Table2[number],Table2[Event],"Goal",Table2[H/U],"HOME",Table2[GameID],Table2[[#This Row],[GameID]],Table2[GameTime],"&lt;="&amp;Table2[[#This Row],[GameTime]])</f>
        <v>2</v>
      </c>
      <c r="S4693">
        <f>SUMIFS(Table2[number],Table2[Event],"Goal",Table2[H/U],"AWAY",Table2[GameID],Table2[[#This Row],[GameID]],Table2[GameTime],"&lt;="&amp;Table2[[#This Row],[GameTime]])</f>
        <v>3</v>
      </c>
      <c r="T4693" t="str">
        <f>IF(Table2[[#This Row],[Event]]="Goal",Table2[[#This Row],[Hscore]]&amp;"-"&amp;Table2[[#This Row],[Uscore]],"")</f>
        <v>2-3</v>
      </c>
      <c r="U4693">
        <v>2334</v>
      </c>
      <c r="V4693" s="1">
        <f>Table2[[#This Row],[GameTime]]-(Table2[[#This Row],[period]]-1)*1200</f>
        <v>1134</v>
      </c>
      <c r="W4693" s="1">
        <f>ROUNDDOWN(Table2[[#This Row],[Time]]/60,0)</f>
        <v>18</v>
      </c>
      <c r="X4693" s="1">
        <f>ROUNDDOWN((Table2[[#This Row],[Time]]/60-Table2[[#This Row],[Time2]])*60,0)</f>
        <v>53</v>
      </c>
      <c r="Y4693" s="1">
        <f>IF(Table2[[#This Row],[Time2]]&lt;10,0&amp;Table2[[#This Row],[Time2]],Table2[[#This Row],[Time2]])</f>
        <v>18</v>
      </c>
      <c r="Z4693" s="1">
        <f>IF(Table2[[#This Row],[Time3]]&lt;10,0&amp;Table2[[#This Row],[Time3]],Table2[[#This Row],[Time3]])</f>
        <v>53</v>
      </c>
      <c r="AA4693" s="2" t="str">
        <f>Table2[[#This Row],[Time4]]&amp;":"&amp;Table2[[#This Row],[Time5]]</f>
        <v>18:53</v>
      </c>
      <c r="AB4693" s="1" t="str" cm="1">
        <f t="array" ref="AB4693">IFERROR(IF(Table2[[#This Row],[code]]="","",_xlfn.IFS(AND(Table2[[#This Row],[code]]&lt;400,Table2[[#This Row],[code]]&lt;&gt;""),2,Table2[[#This Row],[code]]&gt;500,4)),"")</f>
        <v/>
      </c>
      <c r="AC4693" s="1" t="str">
        <f>IF(Table2[[#This Row],[Event]]="Penalty",Table2[[#This Row],[number]],IF(Table2[[#This Row],[Event]]="Time-Out",401,""))</f>
        <v/>
      </c>
      <c r="AD4693" s="1">
        <f>ROW(A4692)</f>
        <v>4692</v>
      </c>
      <c r="AE4693" s="1">
        <f>COUNTIFS(Table2[GameID],Table2[[#This Row],[GameID]],Table2[Column1],"&lt;="&amp;Table2[[#This Row],[Column1]])-1</f>
        <v>6</v>
      </c>
    </row>
    <row r="4694" spans="1:31" x14ac:dyDescent="0.45">
      <c r="A4694" t="s">
        <v>546</v>
      </c>
      <c r="B4694" t="str">
        <f>_xlfn.TEXTBEFORE(Table2[[#This Row],[Kamp]]," - ")</f>
        <v>Odense Floorball</v>
      </c>
      <c r="C4694" t="str">
        <f>_xlfn.TEXTAFTER(Table2[[#This Row],[Kamp]],"- ")</f>
        <v>BFC Vendsyssel</v>
      </c>
      <c r="D4694">
        <v>45368</v>
      </c>
      <c r="E4694">
        <v>85956</v>
      </c>
      <c r="F4694">
        <v>20232024</v>
      </c>
      <c r="G4694" t="s">
        <v>372</v>
      </c>
      <c r="H4694" t="s">
        <v>664</v>
      </c>
      <c r="I4694" t="s">
        <v>677</v>
      </c>
      <c r="J4694">
        <v>2</v>
      </c>
      <c r="K4694">
        <v>31145</v>
      </c>
      <c r="L4694">
        <v>1</v>
      </c>
      <c r="M4694" t="s">
        <v>630</v>
      </c>
      <c r="N4694" t="s">
        <v>482</v>
      </c>
      <c r="O4694" t="s">
        <v>211</v>
      </c>
      <c r="P4694">
        <v>17</v>
      </c>
      <c r="Q4694">
        <v>92</v>
      </c>
      <c r="R4694">
        <f>SUMIFS(Table2[number],Table2[Event],"Goal",Table2[H/U],"HOME",Table2[GameID],Table2[[#This Row],[GameID]],Table2[GameTime],"&lt;="&amp;Table2[[#This Row],[GameTime]])</f>
        <v>2</v>
      </c>
      <c r="S4694">
        <f>SUMIFS(Table2[number],Table2[Event],"Goal",Table2[H/U],"AWAY",Table2[GameID],Table2[[#This Row],[GameID]],Table2[GameTime],"&lt;="&amp;Table2[[#This Row],[GameTime]])</f>
        <v>4</v>
      </c>
      <c r="T4694" t="str">
        <f>IF(Table2[[#This Row],[Event]]="Goal",Table2[[#This Row],[Hscore]]&amp;"-"&amp;Table2[[#This Row],[Uscore]],"")</f>
        <v>2-4</v>
      </c>
      <c r="U4694">
        <v>2359</v>
      </c>
      <c r="V4694" s="1">
        <f>Table2[[#This Row],[GameTime]]-(Table2[[#This Row],[period]]-1)*1200</f>
        <v>1159</v>
      </c>
      <c r="W4694" s="1">
        <f>ROUNDDOWN(Table2[[#This Row],[Time]]/60,0)</f>
        <v>19</v>
      </c>
      <c r="X4694" s="1">
        <f>ROUNDDOWN((Table2[[#This Row],[Time]]/60-Table2[[#This Row],[Time2]])*60,0)</f>
        <v>19</v>
      </c>
      <c r="Y4694" s="1">
        <f>IF(Table2[[#This Row],[Time2]]&lt;10,0&amp;Table2[[#This Row],[Time2]],Table2[[#This Row],[Time2]])</f>
        <v>19</v>
      </c>
      <c r="Z4694" s="1">
        <f>IF(Table2[[#This Row],[Time3]]&lt;10,0&amp;Table2[[#This Row],[Time3]],Table2[[#This Row],[Time3]])</f>
        <v>19</v>
      </c>
      <c r="AA4694" s="2" t="str">
        <f>Table2[[#This Row],[Time4]]&amp;":"&amp;Table2[[#This Row],[Time5]]</f>
        <v>19:19</v>
      </c>
      <c r="AB4694" s="1" t="str" cm="1">
        <f t="array" ref="AB4694">IFERROR(IF(Table2[[#This Row],[code]]="","",_xlfn.IFS(AND(Table2[[#This Row],[code]]&lt;400,Table2[[#This Row],[code]]&lt;&gt;""),2,Table2[[#This Row],[code]]&gt;500,4)),"")</f>
        <v/>
      </c>
      <c r="AC4694" s="1" t="str">
        <f>IF(Table2[[#This Row],[Event]]="Penalty",Table2[[#This Row],[number]],IF(Table2[[#This Row],[Event]]="Time-Out",401,""))</f>
        <v/>
      </c>
      <c r="AD4694" s="1">
        <f>ROW(A4693)</f>
        <v>4693</v>
      </c>
      <c r="AE4694" s="1">
        <f>COUNTIFS(Table2[GameID],Table2[[#This Row],[GameID]],Table2[Column1],"&lt;="&amp;Table2[[#This Row],[Column1]])-1</f>
        <v>7</v>
      </c>
    </row>
    <row r="4695" spans="1:31" x14ac:dyDescent="0.45">
      <c r="A4695" t="s">
        <v>546</v>
      </c>
      <c r="B4695" t="str">
        <f>_xlfn.TEXTBEFORE(Table2[[#This Row],[Kamp]]," - ")</f>
        <v>Odense Floorball</v>
      </c>
      <c r="C4695" t="str">
        <f>_xlfn.TEXTAFTER(Table2[[#This Row],[Kamp]],"- ")</f>
        <v>BFC Vendsyssel</v>
      </c>
      <c r="D4695">
        <v>45368</v>
      </c>
      <c r="E4695">
        <v>85956</v>
      </c>
      <c r="F4695">
        <v>20232024</v>
      </c>
      <c r="G4695" t="s">
        <v>372</v>
      </c>
      <c r="H4695" t="s">
        <v>664</v>
      </c>
      <c r="I4695" t="s">
        <v>677</v>
      </c>
      <c r="J4695">
        <v>2</v>
      </c>
      <c r="K4695">
        <v>31145</v>
      </c>
      <c r="L4695">
        <v>1</v>
      </c>
      <c r="M4695" t="s">
        <v>630</v>
      </c>
      <c r="N4695" t="s">
        <v>482</v>
      </c>
      <c r="O4695" t="s">
        <v>211</v>
      </c>
      <c r="P4695">
        <v>17</v>
      </c>
      <c r="Q4695">
        <v>92</v>
      </c>
      <c r="R4695">
        <f>SUMIFS(Table2[number],Table2[Event],"Goal",Table2[H/U],"HOME",Table2[GameID],Table2[[#This Row],[GameID]],Table2[GameTime],"&lt;="&amp;Table2[[#This Row],[GameTime]])</f>
        <v>2</v>
      </c>
      <c r="S4695">
        <f>SUMIFS(Table2[number],Table2[Event],"Goal",Table2[H/U],"AWAY",Table2[GameID],Table2[[#This Row],[GameID]],Table2[GameTime],"&lt;="&amp;Table2[[#This Row],[GameTime]])</f>
        <v>5</v>
      </c>
      <c r="T4695" t="str">
        <f>IF(Table2[[#This Row],[Event]]="Goal",Table2[[#This Row],[Hscore]]&amp;"-"&amp;Table2[[#This Row],[Uscore]],"")</f>
        <v>2-5</v>
      </c>
      <c r="U4695">
        <v>2369</v>
      </c>
      <c r="V4695" s="1">
        <f>Table2[[#This Row],[GameTime]]-(Table2[[#This Row],[period]]-1)*1200</f>
        <v>1169</v>
      </c>
      <c r="W4695" s="1">
        <f>ROUNDDOWN(Table2[[#This Row],[Time]]/60,0)</f>
        <v>19</v>
      </c>
      <c r="X4695" s="1">
        <f>ROUNDDOWN((Table2[[#This Row],[Time]]/60-Table2[[#This Row],[Time2]])*60,0)</f>
        <v>29</v>
      </c>
      <c r="Y4695" s="1">
        <f>IF(Table2[[#This Row],[Time2]]&lt;10,0&amp;Table2[[#This Row],[Time2]],Table2[[#This Row],[Time2]])</f>
        <v>19</v>
      </c>
      <c r="Z4695" s="1">
        <f>IF(Table2[[#This Row],[Time3]]&lt;10,0&amp;Table2[[#This Row],[Time3]],Table2[[#This Row],[Time3]])</f>
        <v>29</v>
      </c>
      <c r="AA4695" s="2" t="str">
        <f>Table2[[#This Row],[Time4]]&amp;":"&amp;Table2[[#This Row],[Time5]]</f>
        <v>19:29</v>
      </c>
      <c r="AB4695" s="1" t="str" cm="1">
        <f t="array" ref="AB4695">IFERROR(IF(Table2[[#This Row],[code]]="","",_xlfn.IFS(AND(Table2[[#This Row],[code]]&lt;400,Table2[[#This Row],[code]]&lt;&gt;""),2,Table2[[#This Row],[code]]&gt;500,4)),"")</f>
        <v/>
      </c>
      <c r="AC4695" s="1" t="str">
        <f>IF(Table2[[#This Row],[Event]]="Penalty",Table2[[#This Row],[number]],IF(Table2[[#This Row],[Event]]="Time-Out",401,""))</f>
        <v/>
      </c>
      <c r="AD4695" s="1">
        <f>ROW(A4694)</f>
        <v>4694</v>
      </c>
      <c r="AE4695" s="1">
        <f>COUNTIFS(Table2[GameID],Table2[[#This Row],[GameID]],Table2[Column1],"&lt;="&amp;Table2[[#This Row],[Column1]])-1</f>
        <v>8</v>
      </c>
    </row>
    <row r="4696" spans="1:31" x14ac:dyDescent="0.45">
      <c r="A4696" t="s">
        <v>546</v>
      </c>
      <c r="B4696" t="str">
        <f>_xlfn.TEXTBEFORE(Table2[[#This Row],[Kamp]]," - ")</f>
        <v>Odense Floorball</v>
      </c>
      <c r="C4696" t="str">
        <f>_xlfn.TEXTAFTER(Table2[[#This Row],[Kamp]],"- ")</f>
        <v>BFC Vendsyssel</v>
      </c>
      <c r="D4696">
        <v>45368</v>
      </c>
      <c r="E4696">
        <v>85956</v>
      </c>
      <c r="F4696">
        <v>20232024</v>
      </c>
      <c r="G4696" t="s">
        <v>372</v>
      </c>
      <c r="H4696" t="s">
        <v>664</v>
      </c>
      <c r="I4696" t="s">
        <v>677</v>
      </c>
      <c r="J4696">
        <v>2</v>
      </c>
      <c r="K4696">
        <v>31145</v>
      </c>
      <c r="L4696">
        <v>1</v>
      </c>
      <c r="M4696" t="s">
        <v>630</v>
      </c>
      <c r="N4696" t="s">
        <v>199</v>
      </c>
      <c r="O4696" t="s">
        <v>634</v>
      </c>
      <c r="P4696">
        <v>6</v>
      </c>
      <c r="Q4696" t="s">
        <v>634</v>
      </c>
      <c r="R4696">
        <f>SUMIFS(Table2[number],Table2[Event],"Goal",Table2[H/U],"HOME",Table2[GameID],Table2[[#This Row],[GameID]],Table2[GameTime],"&lt;="&amp;Table2[[#This Row],[GameTime]])</f>
        <v>2</v>
      </c>
      <c r="S4696">
        <f>SUMIFS(Table2[number],Table2[Event],"Goal",Table2[H/U],"AWAY",Table2[GameID],Table2[[#This Row],[GameID]],Table2[GameTime],"&lt;="&amp;Table2[[#This Row],[GameTime]])</f>
        <v>6</v>
      </c>
      <c r="T4696" t="str">
        <f>IF(Table2[[#This Row],[Event]]="Goal",Table2[[#This Row],[Hscore]]&amp;"-"&amp;Table2[[#This Row],[Uscore]],"")</f>
        <v>2-6</v>
      </c>
      <c r="U4696">
        <v>2390</v>
      </c>
      <c r="V4696" s="1">
        <f>Table2[[#This Row],[GameTime]]-(Table2[[#This Row],[period]]-1)*1200</f>
        <v>1190</v>
      </c>
      <c r="W4696" s="1">
        <f>ROUNDDOWN(Table2[[#This Row],[Time]]/60,0)</f>
        <v>19</v>
      </c>
      <c r="X4696" s="1">
        <f>ROUNDDOWN((Table2[[#This Row],[Time]]/60-Table2[[#This Row],[Time2]])*60,0)</f>
        <v>49</v>
      </c>
      <c r="Y4696" s="1">
        <f>IF(Table2[[#This Row],[Time2]]&lt;10,0&amp;Table2[[#This Row],[Time2]],Table2[[#This Row],[Time2]])</f>
        <v>19</v>
      </c>
      <c r="Z4696" s="1">
        <f>IF(Table2[[#This Row],[Time3]]&lt;10,0&amp;Table2[[#This Row],[Time3]],Table2[[#This Row],[Time3]])</f>
        <v>49</v>
      </c>
      <c r="AA4696" s="2" t="str">
        <f>Table2[[#This Row],[Time4]]&amp;":"&amp;Table2[[#This Row],[Time5]]</f>
        <v>19:49</v>
      </c>
      <c r="AB4696" s="1" t="str" cm="1">
        <f t="array" ref="AB4696">IFERROR(IF(Table2[[#This Row],[code]]="","",_xlfn.IFS(AND(Table2[[#This Row],[code]]&lt;400,Table2[[#This Row],[code]]&lt;&gt;""),2,Table2[[#This Row],[code]]&gt;500,4)),"")</f>
        <v/>
      </c>
      <c r="AC4696" s="1" t="str">
        <f>IF(Table2[[#This Row],[Event]]="Penalty",Table2[[#This Row],[number]],IF(Table2[[#This Row],[Event]]="Time-Out",401,""))</f>
        <v/>
      </c>
      <c r="AD4696" s="1">
        <f>ROW(A4695)</f>
        <v>4695</v>
      </c>
      <c r="AE4696" s="1">
        <f>COUNTIFS(Table2[GameID],Table2[[#This Row],[GameID]],Table2[Column1],"&lt;="&amp;Table2[[#This Row],[Column1]])-1</f>
        <v>9</v>
      </c>
    </row>
    <row r="4697" spans="1:31" x14ac:dyDescent="0.45">
      <c r="A4697" t="s">
        <v>546</v>
      </c>
      <c r="B4697" t="str">
        <f>_xlfn.TEXTBEFORE(Table2[[#This Row],[Kamp]]," - ")</f>
        <v>Odense Floorball</v>
      </c>
      <c r="C4697" t="str">
        <f>_xlfn.TEXTAFTER(Table2[[#This Row],[Kamp]],"- ")</f>
        <v>BFC Vendsyssel</v>
      </c>
      <c r="D4697">
        <v>45368</v>
      </c>
      <c r="E4697">
        <v>85956</v>
      </c>
      <c r="F4697">
        <v>20232024</v>
      </c>
      <c r="G4697" t="s">
        <v>372</v>
      </c>
      <c r="H4697" t="s">
        <v>672</v>
      </c>
      <c r="I4697" t="s">
        <v>678</v>
      </c>
      <c r="J4697">
        <v>3</v>
      </c>
      <c r="K4697">
        <v>31403</v>
      </c>
      <c r="L4697">
        <v>1</v>
      </c>
      <c r="M4697" t="s">
        <v>630</v>
      </c>
      <c r="N4697" t="s">
        <v>514</v>
      </c>
      <c r="O4697" t="s">
        <v>531</v>
      </c>
      <c r="P4697">
        <v>88</v>
      </c>
      <c r="Q4697">
        <v>1</v>
      </c>
      <c r="R4697">
        <f>SUMIFS(Table2[number],Table2[Event],"Goal",Table2[H/U],"HOME",Table2[GameID],Table2[[#This Row],[GameID]],Table2[GameTime],"&lt;="&amp;Table2[[#This Row],[GameTime]])</f>
        <v>3</v>
      </c>
      <c r="S4697">
        <f>SUMIFS(Table2[number],Table2[Event],"Goal",Table2[H/U],"AWAY",Table2[GameID],Table2[[#This Row],[GameID]],Table2[GameTime],"&lt;="&amp;Table2[[#This Row],[GameTime]])</f>
        <v>6</v>
      </c>
      <c r="T4697" t="str">
        <f>IF(Table2[[#This Row],[Event]]="Goal",Table2[[#This Row],[Hscore]]&amp;"-"&amp;Table2[[#This Row],[Uscore]],"")</f>
        <v>3-6</v>
      </c>
      <c r="U4697">
        <v>2476</v>
      </c>
      <c r="V4697" s="1">
        <f>Table2[[#This Row],[GameTime]]-(Table2[[#This Row],[period]]-1)*1200</f>
        <v>76</v>
      </c>
      <c r="W4697" s="1">
        <f>ROUNDDOWN(Table2[[#This Row],[Time]]/60,0)</f>
        <v>1</v>
      </c>
      <c r="X4697" s="1">
        <f>ROUNDDOWN((Table2[[#This Row],[Time]]/60-Table2[[#This Row],[Time2]])*60,0)</f>
        <v>16</v>
      </c>
      <c r="Y4697" s="1" t="str">
        <f>IF(Table2[[#This Row],[Time2]]&lt;10,0&amp;Table2[[#This Row],[Time2]],Table2[[#This Row],[Time2]])</f>
        <v>01</v>
      </c>
      <c r="Z4697" s="1">
        <f>IF(Table2[[#This Row],[Time3]]&lt;10,0&amp;Table2[[#This Row],[Time3]],Table2[[#This Row],[Time3]])</f>
        <v>16</v>
      </c>
      <c r="AA4697" s="2" t="str">
        <f>Table2[[#This Row],[Time4]]&amp;":"&amp;Table2[[#This Row],[Time5]]</f>
        <v>01:16</v>
      </c>
      <c r="AB4697" s="1" t="str" cm="1">
        <f t="array" ref="AB4697">IFERROR(IF(Table2[[#This Row],[code]]="","",_xlfn.IFS(AND(Table2[[#This Row],[code]]&lt;400,Table2[[#This Row],[code]]&lt;&gt;""),2,Table2[[#This Row],[code]]&gt;500,4)),"")</f>
        <v/>
      </c>
      <c r="AC4697" s="1" t="str">
        <f>IF(Table2[[#This Row],[Event]]="Penalty",Table2[[#This Row],[number]],IF(Table2[[#This Row],[Event]]="Time-Out",401,""))</f>
        <v/>
      </c>
      <c r="AD4697" s="1">
        <f>ROW(A4696)</f>
        <v>4696</v>
      </c>
      <c r="AE4697" s="1">
        <f>COUNTIFS(Table2[GameID],Table2[[#This Row],[GameID]],Table2[Column1],"&lt;="&amp;Table2[[#This Row],[Column1]])-1</f>
        <v>10</v>
      </c>
    </row>
    <row r="4698" spans="1:31" x14ac:dyDescent="0.45">
      <c r="A4698" t="s">
        <v>546</v>
      </c>
      <c r="B4698" t="str">
        <f>_xlfn.TEXTBEFORE(Table2[[#This Row],[Kamp]]," - ")</f>
        <v>Odense Floorball</v>
      </c>
      <c r="C4698" t="str">
        <f>_xlfn.TEXTAFTER(Table2[[#This Row],[Kamp]],"- ")</f>
        <v>BFC Vendsyssel</v>
      </c>
      <c r="D4698">
        <v>45368</v>
      </c>
      <c r="E4698">
        <v>85956</v>
      </c>
      <c r="F4698">
        <v>20232024</v>
      </c>
      <c r="G4698" t="s">
        <v>372</v>
      </c>
      <c r="H4698" t="s">
        <v>664</v>
      </c>
      <c r="I4698" t="s">
        <v>677</v>
      </c>
      <c r="J4698">
        <v>3</v>
      </c>
      <c r="K4698">
        <v>31145</v>
      </c>
      <c r="L4698">
        <v>1</v>
      </c>
      <c r="M4698" t="s">
        <v>630</v>
      </c>
      <c r="N4698" t="s">
        <v>205</v>
      </c>
      <c r="O4698" t="s">
        <v>634</v>
      </c>
      <c r="P4698">
        <v>63</v>
      </c>
      <c r="Q4698" t="s">
        <v>634</v>
      </c>
      <c r="R4698">
        <f>SUMIFS(Table2[number],Table2[Event],"Goal",Table2[H/U],"HOME",Table2[GameID],Table2[[#This Row],[GameID]],Table2[GameTime],"&lt;="&amp;Table2[[#This Row],[GameTime]])</f>
        <v>3</v>
      </c>
      <c r="S4698">
        <f>SUMIFS(Table2[number],Table2[Event],"Goal",Table2[H/U],"AWAY",Table2[GameID],Table2[[#This Row],[GameID]],Table2[GameTime],"&lt;="&amp;Table2[[#This Row],[GameTime]])</f>
        <v>7</v>
      </c>
      <c r="T4698" t="str">
        <f>IF(Table2[[#This Row],[Event]]="Goal",Table2[[#This Row],[Hscore]]&amp;"-"&amp;Table2[[#This Row],[Uscore]],"")</f>
        <v>3-7</v>
      </c>
      <c r="U4698">
        <v>2539</v>
      </c>
      <c r="V4698" s="1">
        <f>Table2[[#This Row],[GameTime]]-(Table2[[#This Row],[period]]-1)*1200</f>
        <v>139</v>
      </c>
      <c r="W4698" s="1">
        <f>ROUNDDOWN(Table2[[#This Row],[Time]]/60,0)</f>
        <v>2</v>
      </c>
      <c r="X4698" s="1">
        <f>ROUNDDOWN((Table2[[#This Row],[Time]]/60-Table2[[#This Row],[Time2]])*60,0)</f>
        <v>19</v>
      </c>
      <c r="Y4698" s="1" t="str">
        <f>IF(Table2[[#This Row],[Time2]]&lt;10,0&amp;Table2[[#This Row],[Time2]],Table2[[#This Row],[Time2]])</f>
        <v>02</v>
      </c>
      <c r="Z4698" s="1">
        <f>IF(Table2[[#This Row],[Time3]]&lt;10,0&amp;Table2[[#This Row],[Time3]],Table2[[#This Row],[Time3]])</f>
        <v>19</v>
      </c>
      <c r="AA4698" s="2" t="str">
        <f>Table2[[#This Row],[Time4]]&amp;":"&amp;Table2[[#This Row],[Time5]]</f>
        <v>02:19</v>
      </c>
      <c r="AB4698" s="1" t="str" cm="1">
        <f t="array" ref="AB4698">IFERROR(IF(Table2[[#This Row],[code]]="","",_xlfn.IFS(AND(Table2[[#This Row],[code]]&lt;400,Table2[[#This Row],[code]]&lt;&gt;""),2,Table2[[#This Row],[code]]&gt;500,4)),"")</f>
        <v/>
      </c>
      <c r="AC4698" s="1" t="str">
        <f>IF(Table2[[#This Row],[Event]]="Penalty",Table2[[#This Row],[number]],IF(Table2[[#This Row],[Event]]="Time-Out",401,""))</f>
        <v/>
      </c>
      <c r="AD4698" s="1">
        <f>ROW(A4697)</f>
        <v>4697</v>
      </c>
      <c r="AE4698" s="1">
        <f>COUNTIFS(Table2[GameID],Table2[[#This Row],[GameID]],Table2[Column1],"&lt;="&amp;Table2[[#This Row],[Column1]])-1</f>
        <v>11</v>
      </c>
    </row>
    <row r="4699" spans="1:31" x14ac:dyDescent="0.45">
      <c r="A4699" t="s">
        <v>546</v>
      </c>
      <c r="B4699" t="str">
        <f>_xlfn.TEXTBEFORE(Table2[[#This Row],[Kamp]]," - ")</f>
        <v>Odense Floorball</v>
      </c>
      <c r="C4699" t="str">
        <f>_xlfn.TEXTAFTER(Table2[[#This Row],[Kamp]],"- ")</f>
        <v>BFC Vendsyssel</v>
      </c>
      <c r="D4699">
        <v>45368</v>
      </c>
      <c r="E4699">
        <v>85956</v>
      </c>
      <c r="F4699">
        <v>20232024</v>
      </c>
      <c r="G4699" t="s">
        <v>372</v>
      </c>
      <c r="H4699" t="s">
        <v>664</v>
      </c>
      <c r="I4699" t="s">
        <v>677</v>
      </c>
      <c r="J4699">
        <v>3</v>
      </c>
      <c r="K4699">
        <v>31145</v>
      </c>
      <c r="L4699">
        <v>1</v>
      </c>
      <c r="M4699" t="s">
        <v>630</v>
      </c>
      <c r="N4699" t="s">
        <v>156</v>
      </c>
      <c r="O4699" t="s">
        <v>436</v>
      </c>
      <c r="P4699">
        <v>77</v>
      </c>
      <c r="Q4699">
        <v>23</v>
      </c>
      <c r="R4699">
        <f>SUMIFS(Table2[number],Table2[Event],"Goal",Table2[H/U],"HOME",Table2[GameID],Table2[[#This Row],[GameID]],Table2[GameTime],"&lt;="&amp;Table2[[#This Row],[GameTime]])</f>
        <v>3</v>
      </c>
      <c r="S4699">
        <f>SUMIFS(Table2[number],Table2[Event],"Goal",Table2[H/U],"AWAY",Table2[GameID],Table2[[#This Row],[GameID]],Table2[GameTime],"&lt;="&amp;Table2[[#This Row],[GameTime]])</f>
        <v>8</v>
      </c>
      <c r="T4699" t="str">
        <f>IF(Table2[[#This Row],[Event]]="Goal",Table2[[#This Row],[Hscore]]&amp;"-"&amp;Table2[[#This Row],[Uscore]],"")</f>
        <v>3-8</v>
      </c>
      <c r="U4699">
        <v>2562</v>
      </c>
      <c r="V4699" s="1">
        <f>Table2[[#This Row],[GameTime]]-(Table2[[#This Row],[period]]-1)*1200</f>
        <v>162</v>
      </c>
      <c r="W4699" s="1">
        <f>ROUNDDOWN(Table2[[#This Row],[Time]]/60,0)</f>
        <v>2</v>
      </c>
      <c r="X4699" s="1">
        <f>ROUNDDOWN((Table2[[#This Row],[Time]]/60-Table2[[#This Row],[Time2]])*60,0)</f>
        <v>42</v>
      </c>
      <c r="Y4699" s="1" t="str">
        <f>IF(Table2[[#This Row],[Time2]]&lt;10,0&amp;Table2[[#This Row],[Time2]],Table2[[#This Row],[Time2]])</f>
        <v>02</v>
      </c>
      <c r="Z4699" s="1">
        <f>IF(Table2[[#This Row],[Time3]]&lt;10,0&amp;Table2[[#This Row],[Time3]],Table2[[#This Row],[Time3]])</f>
        <v>42</v>
      </c>
      <c r="AA4699" s="2" t="str">
        <f>Table2[[#This Row],[Time4]]&amp;":"&amp;Table2[[#This Row],[Time5]]</f>
        <v>02:42</v>
      </c>
      <c r="AB4699" s="1" t="str" cm="1">
        <f t="array" ref="AB4699">IFERROR(IF(Table2[[#This Row],[code]]="","",_xlfn.IFS(AND(Table2[[#This Row],[code]]&lt;400,Table2[[#This Row],[code]]&lt;&gt;""),2,Table2[[#This Row],[code]]&gt;500,4)),"")</f>
        <v/>
      </c>
      <c r="AC4699" s="1" t="str">
        <f>IF(Table2[[#This Row],[Event]]="Penalty",Table2[[#This Row],[number]],IF(Table2[[#This Row],[Event]]="Time-Out",401,""))</f>
        <v/>
      </c>
      <c r="AD4699" s="1">
        <f>ROW(A4698)</f>
        <v>4698</v>
      </c>
      <c r="AE4699" s="1">
        <f>COUNTIFS(Table2[GameID],Table2[[#This Row],[GameID]],Table2[Column1],"&lt;="&amp;Table2[[#This Row],[Column1]])-1</f>
        <v>12</v>
      </c>
    </row>
    <row r="4700" spans="1:31" x14ac:dyDescent="0.45">
      <c r="A4700" t="s">
        <v>546</v>
      </c>
      <c r="B4700" t="str">
        <f>_xlfn.TEXTBEFORE(Table2[[#This Row],[Kamp]]," - ")</f>
        <v>Odense Floorball</v>
      </c>
      <c r="C4700" t="str">
        <f>_xlfn.TEXTAFTER(Table2[[#This Row],[Kamp]],"- ")</f>
        <v>BFC Vendsyssel</v>
      </c>
      <c r="D4700">
        <v>45368</v>
      </c>
      <c r="E4700">
        <v>85956</v>
      </c>
      <c r="F4700">
        <v>20232024</v>
      </c>
      <c r="G4700" t="s">
        <v>372</v>
      </c>
      <c r="H4700" t="s">
        <v>664</v>
      </c>
      <c r="I4700" t="s">
        <v>677</v>
      </c>
      <c r="J4700">
        <v>3</v>
      </c>
      <c r="K4700">
        <v>31145</v>
      </c>
      <c r="L4700">
        <v>207</v>
      </c>
      <c r="M4700" t="s">
        <v>631</v>
      </c>
      <c r="N4700" t="s">
        <v>207</v>
      </c>
      <c r="O4700" t="s">
        <v>634</v>
      </c>
      <c r="P4700">
        <v>71</v>
      </c>
      <c r="Q4700" t="s">
        <v>634</v>
      </c>
      <c r="R4700">
        <f>SUMIFS(Table2[number],Table2[Event],"Goal",Table2[H/U],"HOME",Table2[GameID],Table2[[#This Row],[GameID]],Table2[GameTime],"&lt;="&amp;Table2[[#This Row],[GameTime]])</f>
        <v>3</v>
      </c>
      <c r="S4700">
        <f>SUMIFS(Table2[number],Table2[Event],"Goal",Table2[H/U],"AWAY",Table2[GameID],Table2[[#This Row],[GameID]],Table2[GameTime],"&lt;="&amp;Table2[[#This Row],[GameTime]])</f>
        <v>8</v>
      </c>
      <c r="T4700" t="str">
        <f>IF(Table2[[#This Row],[Event]]="Goal",Table2[[#This Row],[Hscore]]&amp;"-"&amp;Table2[[#This Row],[Uscore]],"")</f>
        <v/>
      </c>
      <c r="U4700">
        <v>2578</v>
      </c>
      <c r="V4700" s="1">
        <f>Table2[[#This Row],[GameTime]]-(Table2[[#This Row],[period]]-1)*1200</f>
        <v>178</v>
      </c>
      <c r="W4700" s="1">
        <f>ROUNDDOWN(Table2[[#This Row],[Time]]/60,0)</f>
        <v>2</v>
      </c>
      <c r="X4700" s="1">
        <f>ROUNDDOWN((Table2[[#This Row],[Time]]/60-Table2[[#This Row],[Time2]])*60,0)</f>
        <v>58</v>
      </c>
      <c r="Y4700" s="1" t="str">
        <f>IF(Table2[[#This Row],[Time2]]&lt;10,0&amp;Table2[[#This Row],[Time2]],Table2[[#This Row],[Time2]])</f>
        <v>02</v>
      </c>
      <c r="Z4700" s="1">
        <f>IF(Table2[[#This Row],[Time3]]&lt;10,0&amp;Table2[[#This Row],[Time3]],Table2[[#This Row],[Time3]])</f>
        <v>58</v>
      </c>
      <c r="AA4700" s="2" t="str">
        <f>Table2[[#This Row],[Time4]]&amp;":"&amp;Table2[[#This Row],[Time5]]</f>
        <v>02:58</v>
      </c>
      <c r="AB4700" s="1" cm="1">
        <f t="array" ref="AB4700">IFERROR(IF(Table2[[#This Row],[code]]="","",_xlfn.IFS(AND(Table2[[#This Row],[code]]&lt;400,Table2[[#This Row],[code]]&lt;&gt;""),2,Table2[[#This Row],[code]]&gt;500,4)),"")</f>
        <v>2</v>
      </c>
      <c r="AC4700" s="1">
        <f>IF(Table2[[#This Row],[Event]]="Penalty",Table2[[#This Row],[number]],IF(Table2[[#This Row],[Event]]="Time-Out",401,""))</f>
        <v>207</v>
      </c>
      <c r="AD4700" s="1">
        <f>ROW(A4699)</f>
        <v>4699</v>
      </c>
      <c r="AE4700" s="1">
        <f>COUNTIFS(Table2[GameID],Table2[[#This Row],[GameID]],Table2[Column1],"&lt;="&amp;Table2[[#This Row],[Column1]])-1</f>
        <v>13</v>
      </c>
    </row>
    <row r="4701" spans="1:31" x14ac:dyDescent="0.45">
      <c r="A4701" t="s">
        <v>546</v>
      </c>
      <c r="B4701" t="str">
        <f>_xlfn.TEXTBEFORE(Table2[[#This Row],[Kamp]]," - ")</f>
        <v>Odense Floorball</v>
      </c>
      <c r="C4701" t="str">
        <f>_xlfn.TEXTAFTER(Table2[[#This Row],[Kamp]],"- ")</f>
        <v>BFC Vendsyssel</v>
      </c>
      <c r="D4701">
        <v>45368</v>
      </c>
      <c r="E4701">
        <v>85956</v>
      </c>
      <c r="F4701">
        <v>20232024</v>
      </c>
      <c r="G4701" t="s">
        <v>372</v>
      </c>
      <c r="H4701" t="s">
        <v>664</v>
      </c>
      <c r="I4701" t="s">
        <v>677</v>
      </c>
      <c r="J4701">
        <v>3</v>
      </c>
      <c r="K4701">
        <v>31145</v>
      </c>
      <c r="L4701">
        <v>1</v>
      </c>
      <c r="M4701" t="s">
        <v>630</v>
      </c>
      <c r="N4701" t="s">
        <v>481</v>
      </c>
      <c r="O4701" t="s">
        <v>199</v>
      </c>
      <c r="P4701">
        <v>27</v>
      </c>
      <c r="Q4701">
        <v>6</v>
      </c>
      <c r="R4701">
        <f>SUMIFS(Table2[number],Table2[Event],"Goal",Table2[H/U],"HOME",Table2[GameID],Table2[[#This Row],[GameID]],Table2[GameTime],"&lt;="&amp;Table2[[#This Row],[GameTime]])</f>
        <v>3</v>
      </c>
      <c r="S4701">
        <f>SUMIFS(Table2[number],Table2[Event],"Goal",Table2[H/U],"AWAY",Table2[GameID],Table2[[#This Row],[GameID]],Table2[GameTime],"&lt;="&amp;Table2[[#This Row],[GameTime]])</f>
        <v>9</v>
      </c>
      <c r="T4701" t="str">
        <f>IF(Table2[[#This Row],[Event]]="Goal",Table2[[#This Row],[Hscore]]&amp;"-"&amp;Table2[[#This Row],[Uscore]],"")</f>
        <v>3-9</v>
      </c>
      <c r="U4701">
        <v>2968</v>
      </c>
      <c r="V4701" s="1">
        <f>Table2[[#This Row],[GameTime]]-(Table2[[#This Row],[period]]-1)*1200</f>
        <v>568</v>
      </c>
      <c r="W4701" s="1">
        <f>ROUNDDOWN(Table2[[#This Row],[Time]]/60,0)</f>
        <v>9</v>
      </c>
      <c r="X4701" s="1">
        <f>ROUNDDOWN((Table2[[#This Row],[Time]]/60-Table2[[#This Row],[Time2]])*60,0)</f>
        <v>28</v>
      </c>
      <c r="Y4701" s="1" t="str">
        <f>IF(Table2[[#This Row],[Time2]]&lt;10,0&amp;Table2[[#This Row],[Time2]],Table2[[#This Row],[Time2]])</f>
        <v>09</v>
      </c>
      <c r="Z4701" s="1">
        <f>IF(Table2[[#This Row],[Time3]]&lt;10,0&amp;Table2[[#This Row],[Time3]],Table2[[#This Row],[Time3]])</f>
        <v>28</v>
      </c>
      <c r="AA4701" s="2" t="str">
        <f>Table2[[#This Row],[Time4]]&amp;":"&amp;Table2[[#This Row],[Time5]]</f>
        <v>09:28</v>
      </c>
      <c r="AB4701" s="1" t="str" cm="1">
        <f t="array" ref="AB4701">IFERROR(IF(Table2[[#This Row],[code]]="","",_xlfn.IFS(AND(Table2[[#This Row],[code]]&lt;400,Table2[[#This Row],[code]]&lt;&gt;""),2,Table2[[#This Row],[code]]&gt;500,4)),"")</f>
        <v/>
      </c>
      <c r="AC4701" s="1" t="str">
        <f>IF(Table2[[#This Row],[Event]]="Penalty",Table2[[#This Row],[number]],IF(Table2[[#This Row],[Event]]="Time-Out",401,""))</f>
        <v/>
      </c>
      <c r="AD4701" s="1">
        <f>ROW(A4700)</f>
        <v>4700</v>
      </c>
      <c r="AE4701" s="1">
        <f>COUNTIFS(Table2[GameID],Table2[[#This Row],[GameID]],Table2[Column1],"&lt;="&amp;Table2[[#This Row],[Column1]])-1</f>
        <v>14</v>
      </c>
    </row>
    <row r="4702" spans="1:31" x14ac:dyDescent="0.45">
      <c r="A4702" t="s">
        <v>546</v>
      </c>
      <c r="B4702" t="str">
        <f>_xlfn.TEXTBEFORE(Table2[[#This Row],[Kamp]]," - ")</f>
        <v>Odense Floorball</v>
      </c>
      <c r="C4702" t="str">
        <f>_xlfn.TEXTAFTER(Table2[[#This Row],[Kamp]],"- ")</f>
        <v>BFC Vendsyssel</v>
      </c>
      <c r="D4702">
        <v>45368</v>
      </c>
      <c r="E4702">
        <v>85956</v>
      </c>
      <c r="F4702">
        <v>20232024</v>
      </c>
      <c r="G4702" t="s">
        <v>372</v>
      </c>
      <c r="H4702" t="s">
        <v>664</v>
      </c>
      <c r="I4702" t="s">
        <v>677</v>
      </c>
      <c r="J4702">
        <v>3</v>
      </c>
      <c r="K4702">
        <v>31145</v>
      </c>
      <c r="L4702">
        <v>1</v>
      </c>
      <c r="M4702" t="s">
        <v>630</v>
      </c>
      <c r="N4702" t="s">
        <v>481</v>
      </c>
      <c r="O4702" t="s">
        <v>205</v>
      </c>
      <c r="P4702">
        <v>27</v>
      </c>
      <c r="Q4702">
        <v>63</v>
      </c>
      <c r="R4702">
        <f>SUMIFS(Table2[number],Table2[Event],"Goal",Table2[H/U],"HOME",Table2[GameID],Table2[[#This Row],[GameID]],Table2[GameTime],"&lt;="&amp;Table2[[#This Row],[GameTime]])</f>
        <v>3</v>
      </c>
      <c r="S4702">
        <f>SUMIFS(Table2[number],Table2[Event],"Goal",Table2[H/U],"AWAY",Table2[GameID],Table2[[#This Row],[GameID]],Table2[GameTime],"&lt;="&amp;Table2[[#This Row],[GameTime]])</f>
        <v>10</v>
      </c>
      <c r="T4702" t="str">
        <f>IF(Table2[[#This Row],[Event]]="Goal",Table2[[#This Row],[Hscore]]&amp;"-"&amp;Table2[[#This Row],[Uscore]],"")</f>
        <v>3-10</v>
      </c>
      <c r="U4702">
        <v>3204</v>
      </c>
      <c r="V4702" s="1">
        <f>Table2[[#This Row],[GameTime]]-(Table2[[#This Row],[period]]-1)*1200</f>
        <v>804</v>
      </c>
      <c r="W4702" s="1">
        <f>ROUNDDOWN(Table2[[#This Row],[Time]]/60,0)</f>
        <v>13</v>
      </c>
      <c r="X4702" s="1">
        <f>ROUNDDOWN((Table2[[#This Row],[Time]]/60-Table2[[#This Row],[Time2]])*60,0)</f>
        <v>24</v>
      </c>
      <c r="Y4702" s="1">
        <f>IF(Table2[[#This Row],[Time2]]&lt;10,0&amp;Table2[[#This Row],[Time2]],Table2[[#This Row],[Time2]])</f>
        <v>13</v>
      </c>
      <c r="Z4702" s="1">
        <f>IF(Table2[[#This Row],[Time3]]&lt;10,0&amp;Table2[[#This Row],[Time3]],Table2[[#This Row],[Time3]])</f>
        <v>24</v>
      </c>
      <c r="AA4702" s="2" t="str">
        <f>Table2[[#This Row],[Time4]]&amp;":"&amp;Table2[[#This Row],[Time5]]</f>
        <v>13:24</v>
      </c>
      <c r="AB4702" s="1" t="str" cm="1">
        <f t="array" ref="AB4702">IFERROR(IF(Table2[[#This Row],[code]]="","",_xlfn.IFS(AND(Table2[[#This Row],[code]]&lt;400,Table2[[#This Row],[code]]&lt;&gt;""),2,Table2[[#This Row],[code]]&gt;500,4)),"")</f>
        <v/>
      </c>
      <c r="AC4702" s="1" t="str">
        <f>IF(Table2[[#This Row],[Event]]="Penalty",Table2[[#This Row],[number]],IF(Table2[[#This Row],[Event]]="Time-Out",401,""))</f>
        <v/>
      </c>
      <c r="AD4702" s="1">
        <f>ROW(A4701)</f>
        <v>4701</v>
      </c>
      <c r="AE4702" s="1">
        <f>COUNTIFS(Table2[GameID],Table2[[#This Row],[GameID]],Table2[Column1],"&lt;="&amp;Table2[[#This Row],[Column1]])-1</f>
        <v>15</v>
      </c>
    </row>
    <row r="4703" spans="1:31" x14ac:dyDescent="0.45">
      <c r="A4703" t="s">
        <v>546</v>
      </c>
      <c r="B4703" t="str">
        <f>_xlfn.TEXTBEFORE(Table2[[#This Row],[Kamp]]," - ")</f>
        <v>Odense Floorball</v>
      </c>
      <c r="C4703" t="str">
        <f>_xlfn.TEXTAFTER(Table2[[#This Row],[Kamp]],"- ")</f>
        <v>BFC Vendsyssel</v>
      </c>
      <c r="D4703">
        <v>45368</v>
      </c>
      <c r="E4703">
        <v>85956</v>
      </c>
      <c r="F4703">
        <v>20232024</v>
      </c>
      <c r="G4703" t="s">
        <v>372</v>
      </c>
      <c r="H4703" t="s">
        <v>664</v>
      </c>
      <c r="I4703" t="s">
        <v>677</v>
      </c>
      <c r="J4703">
        <v>3</v>
      </c>
      <c r="K4703">
        <v>31145</v>
      </c>
      <c r="L4703">
        <v>1</v>
      </c>
      <c r="M4703" t="s">
        <v>630</v>
      </c>
      <c r="N4703" t="s">
        <v>206</v>
      </c>
      <c r="O4703" t="s">
        <v>634</v>
      </c>
      <c r="P4703">
        <v>64</v>
      </c>
      <c r="Q4703" t="s">
        <v>634</v>
      </c>
      <c r="R4703">
        <f>SUMIFS(Table2[number],Table2[Event],"Goal",Table2[H/U],"HOME",Table2[GameID],Table2[[#This Row],[GameID]],Table2[GameTime],"&lt;="&amp;Table2[[#This Row],[GameTime]])</f>
        <v>3</v>
      </c>
      <c r="S4703">
        <f>SUMIFS(Table2[number],Table2[Event],"Goal",Table2[H/U],"AWAY",Table2[GameID],Table2[[#This Row],[GameID]],Table2[GameTime],"&lt;="&amp;Table2[[#This Row],[GameTime]])</f>
        <v>11</v>
      </c>
      <c r="T4703" t="str">
        <f>IF(Table2[[#This Row],[Event]]="Goal",Table2[[#This Row],[Hscore]]&amp;"-"&amp;Table2[[#This Row],[Uscore]],"")</f>
        <v>3-11</v>
      </c>
      <c r="U4703">
        <v>3420</v>
      </c>
      <c r="V4703" s="1">
        <f>Table2[[#This Row],[GameTime]]-(Table2[[#This Row],[period]]-1)*1200</f>
        <v>1020</v>
      </c>
      <c r="W4703" s="1">
        <f>ROUNDDOWN(Table2[[#This Row],[Time]]/60,0)</f>
        <v>17</v>
      </c>
      <c r="X4703" s="1">
        <f>ROUNDDOWN((Table2[[#This Row],[Time]]/60-Table2[[#This Row],[Time2]])*60,0)</f>
        <v>0</v>
      </c>
      <c r="Y4703" s="1">
        <f>IF(Table2[[#This Row],[Time2]]&lt;10,0&amp;Table2[[#This Row],[Time2]],Table2[[#This Row],[Time2]])</f>
        <v>17</v>
      </c>
      <c r="Z4703" s="1" t="str">
        <f>IF(Table2[[#This Row],[Time3]]&lt;10,0&amp;Table2[[#This Row],[Time3]],Table2[[#This Row],[Time3]])</f>
        <v>00</v>
      </c>
      <c r="AA4703" s="2" t="str">
        <f>Table2[[#This Row],[Time4]]&amp;":"&amp;Table2[[#This Row],[Time5]]</f>
        <v>17:00</v>
      </c>
      <c r="AB4703" s="1" t="str" cm="1">
        <f t="array" ref="AB4703">IFERROR(IF(Table2[[#This Row],[code]]="","",_xlfn.IFS(AND(Table2[[#This Row],[code]]&lt;400,Table2[[#This Row],[code]]&lt;&gt;""),2,Table2[[#This Row],[code]]&gt;500,4)),"")</f>
        <v/>
      </c>
      <c r="AC4703" s="1" t="str">
        <f>IF(Table2[[#This Row],[Event]]="Penalty",Table2[[#This Row],[number]],IF(Table2[[#This Row],[Event]]="Time-Out",401,""))</f>
        <v/>
      </c>
      <c r="AD4703" s="1">
        <f>ROW(A4702)</f>
        <v>4702</v>
      </c>
      <c r="AE4703" s="1">
        <f>COUNTIFS(Table2[GameID],Table2[[#This Row],[GameID]],Table2[Column1],"&lt;="&amp;Table2[[#This Row],[Column1]])-1</f>
        <v>16</v>
      </c>
    </row>
    <row r="4704" spans="1:31" x14ac:dyDescent="0.45">
      <c r="A4704" t="s">
        <v>618</v>
      </c>
      <c r="B4704" t="str">
        <f>_xlfn.TEXTBEFORE(Table2[[#This Row],[Kamp]]," - ")</f>
        <v>Strandby Elling</v>
      </c>
      <c r="C4704" t="str">
        <f>_xlfn.TEXTAFTER(Table2[[#This Row],[Kamp]],"- ")</f>
        <v>Rødovre FC</v>
      </c>
      <c r="D4704">
        <v>45396</v>
      </c>
      <c r="E4704">
        <v>93304</v>
      </c>
      <c r="F4704">
        <v>20232024</v>
      </c>
      <c r="G4704" t="s">
        <v>372</v>
      </c>
      <c r="H4704" t="s">
        <v>665</v>
      </c>
      <c r="I4704" t="s">
        <v>677</v>
      </c>
      <c r="J4704">
        <v>1</v>
      </c>
      <c r="K4704">
        <v>31139</v>
      </c>
      <c r="L4704">
        <v>1</v>
      </c>
      <c r="M4704" t="s">
        <v>630</v>
      </c>
      <c r="N4704" t="s">
        <v>538</v>
      </c>
      <c r="O4704" t="s">
        <v>634</v>
      </c>
      <c r="P4704">
        <v>89</v>
      </c>
      <c r="Q4704" t="s">
        <v>634</v>
      </c>
      <c r="R4704">
        <f>SUMIFS(Table2[number],Table2[Event],"Goal",Table2[H/U],"HOME",Table2[GameID],Table2[[#This Row],[GameID]],Table2[GameTime],"&lt;="&amp;Table2[[#This Row],[GameTime]])</f>
        <v>0</v>
      </c>
      <c r="S4704">
        <f>SUMIFS(Table2[number],Table2[Event],"Goal",Table2[H/U],"AWAY",Table2[GameID],Table2[[#This Row],[GameID]],Table2[GameTime],"&lt;="&amp;Table2[[#This Row],[GameTime]])</f>
        <v>1</v>
      </c>
      <c r="T4704" t="str">
        <f>IF(Table2[[#This Row],[Event]]="Goal",Table2[[#This Row],[Hscore]]&amp;"-"&amp;Table2[[#This Row],[Uscore]],"")</f>
        <v>0-1</v>
      </c>
      <c r="U4704">
        <v>479</v>
      </c>
      <c r="V4704" s="1">
        <f>Table2[[#This Row],[GameTime]]-(Table2[[#This Row],[period]]-1)*1200</f>
        <v>479</v>
      </c>
      <c r="W4704" s="1">
        <f>ROUNDDOWN(Table2[[#This Row],[Time]]/60,0)</f>
        <v>7</v>
      </c>
      <c r="X4704" s="1">
        <f>ROUNDDOWN((Table2[[#This Row],[Time]]/60-Table2[[#This Row],[Time2]])*60,0)</f>
        <v>59</v>
      </c>
      <c r="Y4704" s="1" t="str">
        <f>IF(Table2[[#This Row],[Time2]]&lt;10,0&amp;Table2[[#This Row],[Time2]],Table2[[#This Row],[Time2]])</f>
        <v>07</v>
      </c>
      <c r="Z4704" s="1">
        <f>IF(Table2[[#This Row],[Time3]]&lt;10,0&amp;Table2[[#This Row],[Time3]],Table2[[#This Row],[Time3]])</f>
        <v>59</v>
      </c>
      <c r="AA4704" s="2" t="str">
        <f>Table2[[#This Row],[Time4]]&amp;":"&amp;Table2[[#This Row],[Time5]]</f>
        <v>07:59</v>
      </c>
      <c r="AB4704" s="1" t="str" cm="1">
        <f t="array" ref="AB4704">IFERROR(IF(Table2[[#This Row],[code]]="","",_xlfn.IFS(AND(Table2[[#This Row],[code]]&lt;400,Table2[[#This Row],[code]]&lt;&gt;""),2,Table2[[#This Row],[code]]&gt;500,4)),"")</f>
        <v/>
      </c>
      <c r="AC4704" s="1" t="str">
        <f>IF(Table2[[#This Row],[Event]]="Penalty",Table2[[#This Row],[number]],IF(Table2[[#This Row],[Event]]="Time-Out",401,""))</f>
        <v/>
      </c>
      <c r="AD4704" s="1">
        <f>ROW(A4703)</f>
        <v>4703</v>
      </c>
      <c r="AE4704" s="1">
        <f>COUNTIFS(Table2[GameID],Table2[[#This Row],[GameID]],Table2[Column1],"&lt;="&amp;Table2[[#This Row],[Column1]])-1</f>
        <v>0</v>
      </c>
    </row>
    <row r="4705" spans="1:31" x14ac:dyDescent="0.45">
      <c r="A4705" t="s">
        <v>618</v>
      </c>
      <c r="B4705" t="str">
        <f>_xlfn.TEXTBEFORE(Table2[[#This Row],[Kamp]]," - ")</f>
        <v>Strandby Elling</v>
      </c>
      <c r="C4705" t="str">
        <f>_xlfn.TEXTAFTER(Table2[[#This Row],[Kamp]],"- ")</f>
        <v>Rødovre FC</v>
      </c>
      <c r="D4705">
        <v>45396</v>
      </c>
      <c r="E4705">
        <v>93304</v>
      </c>
      <c r="F4705">
        <v>20232024</v>
      </c>
      <c r="G4705" t="s">
        <v>372</v>
      </c>
      <c r="H4705" t="s">
        <v>671</v>
      </c>
      <c r="I4705" t="s">
        <v>678</v>
      </c>
      <c r="J4705">
        <v>1</v>
      </c>
      <c r="K4705">
        <v>31148</v>
      </c>
      <c r="L4705">
        <v>1</v>
      </c>
      <c r="M4705" t="s">
        <v>630</v>
      </c>
      <c r="N4705" t="s">
        <v>540</v>
      </c>
      <c r="O4705" t="s">
        <v>421</v>
      </c>
      <c r="P4705">
        <v>21</v>
      </c>
      <c r="Q4705">
        <v>89</v>
      </c>
      <c r="R4705">
        <f>SUMIFS(Table2[number],Table2[Event],"Goal",Table2[H/U],"HOME",Table2[GameID],Table2[[#This Row],[GameID]],Table2[GameTime],"&lt;="&amp;Table2[[#This Row],[GameTime]])</f>
        <v>1</v>
      </c>
      <c r="S4705">
        <f>SUMIFS(Table2[number],Table2[Event],"Goal",Table2[H/U],"AWAY",Table2[GameID],Table2[[#This Row],[GameID]],Table2[GameTime],"&lt;="&amp;Table2[[#This Row],[GameTime]])</f>
        <v>1</v>
      </c>
      <c r="T4705" t="str">
        <f>IF(Table2[[#This Row],[Event]]="Goal",Table2[[#This Row],[Hscore]]&amp;"-"&amp;Table2[[#This Row],[Uscore]],"")</f>
        <v>1-1</v>
      </c>
      <c r="U4705">
        <v>741</v>
      </c>
      <c r="V4705" s="1">
        <f>Table2[[#This Row],[GameTime]]-(Table2[[#This Row],[period]]-1)*1200</f>
        <v>741</v>
      </c>
      <c r="W4705" s="1">
        <f>ROUNDDOWN(Table2[[#This Row],[Time]]/60,0)</f>
        <v>12</v>
      </c>
      <c r="X4705" s="1">
        <f>ROUNDDOWN((Table2[[#This Row],[Time]]/60-Table2[[#This Row],[Time2]])*60,0)</f>
        <v>21</v>
      </c>
      <c r="Y4705" s="1">
        <f>IF(Table2[[#This Row],[Time2]]&lt;10,0&amp;Table2[[#This Row],[Time2]],Table2[[#This Row],[Time2]])</f>
        <v>12</v>
      </c>
      <c r="Z4705" s="1">
        <f>IF(Table2[[#This Row],[Time3]]&lt;10,0&amp;Table2[[#This Row],[Time3]],Table2[[#This Row],[Time3]])</f>
        <v>21</v>
      </c>
      <c r="AA4705" s="2" t="str">
        <f>Table2[[#This Row],[Time4]]&amp;":"&amp;Table2[[#This Row],[Time5]]</f>
        <v>12:21</v>
      </c>
      <c r="AB4705" s="1" t="str" cm="1">
        <f t="array" ref="AB4705">IFERROR(IF(Table2[[#This Row],[code]]="","",_xlfn.IFS(AND(Table2[[#This Row],[code]]&lt;400,Table2[[#This Row],[code]]&lt;&gt;""),2,Table2[[#This Row],[code]]&gt;500,4)),"")</f>
        <v/>
      </c>
      <c r="AC4705" s="1" t="str">
        <f>IF(Table2[[#This Row],[Event]]="Penalty",Table2[[#This Row],[number]],IF(Table2[[#This Row],[Event]]="Time-Out",401,""))</f>
        <v/>
      </c>
      <c r="AD4705" s="1">
        <f>ROW(A4704)</f>
        <v>4704</v>
      </c>
      <c r="AE4705" s="1">
        <f>COUNTIFS(Table2[GameID],Table2[[#This Row],[GameID]],Table2[Column1],"&lt;="&amp;Table2[[#This Row],[Column1]])-1</f>
        <v>1</v>
      </c>
    </row>
    <row r="4706" spans="1:31" x14ac:dyDescent="0.45">
      <c r="A4706" t="s">
        <v>618</v>
      </c>
      <c r="B4706" t="str">
        <f>_xlfn.TEXTBEFORE(Table2[[#This Row],[Kamp]]," - ")</f>
        <v>Strandby Elling</v>
      </c>
      <c r="C4706" t="str">
        <f>_xlfn.TEXTAFTER(Table2[[#This Row],[Kamp]],"- ")</f>
        <v>Rødovre FC</v>
      </c>
      <c r="D4706">
        <v>45396</v>
      </c>
      <c r="E4706">
        <v>93304</v>
      </c>
      <c r="F4706">
        <v>20232024</v>
      </c>
      <c r="G4706" t="s">
        <v>372</v>
      </c>
      <c r="H4706" t="s">
        <v>665</v>
      </c>
      <c r="I4706" t="s">
        <v>677</v>
      </c>
      <c r="J4706">
        <v>2</v>
      </c>
      <c r="K4706">
        <v>31139</v>
      </c>
      <c r="L4706">
        <v>1</v>
      </c>
      <c r="M4706" t="s">
        <v>630</v>
      </c>
      <c r="N4706" t="s">
        <v>41</v>
      </c>
      <c r="O4706" t="s">
        <v>483</v>
      </c>
      <c r="P4706">
        <v>3</v>
      </c>
      <c r="Q4706">
        <v>8</v>
      </c>
      <c r="R4706">
        <f>SUMIFS(Table2[number],Table2[Event],"Goal",Table2[H/U],"HOME",Table2[GameID],Table2[[#This Row],[GameID]],Table2[GameTime],"&lt;="&amp;Table2[[#This Row],[GameTime]])</f>
        <v>1</v>
      </c>
      <c r="S4706">
        <f>SUMIFS(Table2[number],Table2[Event],"Goal",Table2[H/U],"AWAY",Table2[GameID],Table2[[#This Row],[GameID]],Table2[GameTime],"&lt;="&amp;Table2[[#This Row],[GameTime]])</f>
        <v>2</v>
      </c>
      <c r="T4706" t="str">
        <f>IF(Table2[[#This Row],[Event]]="Goal",Table2[[#This Row],[Hscore]]&amp;"-"&amp;Table2[[#This Row],[Uscore]],"")</f>
        <v>1-2</v>
      </c>
      <c r="U4706">
        <v>1318</v>
      </c>
      <c r="V4706" s="1">
        <f>Table2[[#This Row],[GameTime]]-(Table2[[#This Row],[period]]-1)*1200</f>
        <v>118</v>
      </c>
      <c r="W4706" s="1">
        <f>ROUNDDOWN(Table2[[#This Row],[Time]]/60,0)</f>
        <v>1</v>
      </c>
      <c r="X4706" s="1">
        <f>ROUNDDOWN((Table2[[#This Row],[Time]]/60-Table2[[#This Row],[Time2]])*60,0)</f>
        <v>58</v>
      </c>
      <c r="Y4706" s="1" t="str">
        <f>IF(Table2[[#This Row],[Time2]]&lt;10,0&amp;Table2[[#This Row],[Time2]],Table2[[#This Row],[Time2]])</f>
        <v>01</v>
      </c>
      <c r="Z4706" s="1">
        <f>IF(Table2[[#This Row],[Time3]]&lt;10,0&amp;Table2[[#This Row],[Time3]],Table2[[#This Row],[Time3]])</f>
        <v>58</v>
      </c>
      <c r="AA4706" s="2" t="str">
        <f>Table2[[#This Row],[Time4]]&amp;":"&amp;Table2[[#This Row],[Time5]]</f>
        <v>01:58</v>
      </c>
      <c r="AB4706" s="1" t="str" cm="1">
        <f t="array" ref="AB4706">IFERROR(IF(Table2[[#This Row],[code]]="","",_xlfn.IFS(AND(Table2[[#This Row],[code]]&lt;400,Table2[[#This Row],[code]]&lt;&gt;""),2,Table2[[#This Row],[code]]&gt;500,4)),"")</f>
        <v/>
      </c>
      <c r="AC4706" s="1" t="str">
        <f>IF(Table2[[#This Row],[Event]]="Penalty",Table2[[#This Row],[number]],IF(Table2[[#This Row],[Event]]="Time-Out",401,""))</f>
        <v/>
      </c>
      <c r="AD4706" s="1">
        <f>ROW(A4705)</f>
        <v>4705</v>
      </c>
      <c r="AE4706" s="1">
        <f>COUNTIFS(Table2[GameID],Table2[[#This Row],[GameID]],Table2[Column1],"&lt;="&amp;Table2[[#This Row],[Column1]])-1</f>
        <v>2</v>
      </c>
    </row>
    <row r="4707" spans="1:31" x14ac:dyDescent="0.45">
      <c r="A4707" t="s">
        <v>618</v>
      </c>
      <c r="B4707" t="str">
        <f>_xlfn.TEXTBEFORE(Table2[[#This Row],[Kamp]]," - ")</f>
        <v>Strandby Elling</v>
      </c>
      <c r="C4707" t="str">
        <f>_xlfn.TEXTAFTER(Table2[[#This Row],[Kamp]],"- ")</f>
        <v>Rødovre FC</v>
      </c>
      <c r="D4707">
        <v>45396</v>
      </c>
      <c r="E4707">
        <v>93304</v>
      </c>
      <c r="F4707">
        <v>20232024</v>
      </c>
      <c r="G4707" t="s">
        <v>372</v>
      </c>
      <c r="H4707" t="s">
        <v>671</v>
      </c>
      <c r="I4707" t="s">
        <v>678</v>
      </c>
      <c r="J4707">
        <v>2</v>
      </c>
      <c r="K4707">
        <v>31148</v>
      </c>
      <c r="L4707">
        <v>1</v>
      </c>
      <c r="M4707" t="s">
        <v>630</v>
      </c>
      <c r="N4707" t="s">
        <v>352</v>
      </c>
      <c r="O4707" t="s">
        <v>474</v>
      </c>
      <c r="P4707">
        <v>10</v>
      </c>
      <c r="Q4707">
        <v>20</v>
      </c>
      <c r="R4707">
        <f>SUMIFS(Table2[number],Table2[Event],"Goal",Table2[H/U],"HOME",Table2[GameID],Table2[[#This Row],[GameID]],Table2[GameTime],"&lt;="&amp;Table2[[#This Row],[GameTime]])</f>
        <v>2</v>
      </c>
      <c r="S4707">
        <f>SUMIFS(Table2[number],Table2[Event],"Goal",Table2[H/U],"AWAY",Table2[GameID],Table2[[#This Row],[GameID]],Table2[GameTime],"&lt;="&amp;Table2[[#This Row],[GameTime]])</f>
        <v>2</v>
      </c>
      <c r="T4707" t="str">
        <f>IF(Table2[[#This Row],[Event]]="Goal",Table2[[#This Row],[Hscore]]&amp;"-"&amp;Table2[[#This Row],[Uscore]],"")</f>
        <v>2-2</v>
      </c>
      <c r="U4707">
        <v>1965</v>
      </c>
      <c r="V4707" s="1">
        <f>Table2[[#This Row],[GameTime]]-(Table2[[#This Row],[period]]-1)*1200</f>
        <v>765</v>
      </c>
      <c r="W4707" s="1">
        <f>ROUNDDOWN(Table2[[#This Row],[Time]]/60,0)</f>
        <v>12</v>
      </c>
      <c r="X4707" s="1">
        <f>ROUNDDOWN((Table2[[#This Row],[Time]]/60-Table2[[#This Row],[Time2]])*60,0)</f>
        <v>45</v>
      </c>
      <c r="Y4707" s="1">
        <f>IF(Table2[[#This Row],[Time2]]&lt;10,0&amp;Table2[[#This Row],[Time2]],Table2[[#This Row],[Time2]])</f>
        <v>12</v>
      </c>
      <c r="Z4707" s="1">
        <f>IF(Table2[[#This Row],[Time3]]&lt;10,0&amp;Table2[[#This Row],[Time3]],Table2[[#This Row],[Time3]])</f>
        <v>45</v>
      </c>
      <c r="AA4707" s="2" t="str">
        <f>Table2[[#This Row],[Time4]]&amp;":"&amp;Table2[[#This Row],[Time5]]</f>
        <v>12:45</v>
      </c>
      <c r="AB4707" s="1" t="str" cm="1">
        <f t="array" ref="AB4707">IFERROR(IF(Table2[[#This Row],[code]]="","",_xlfn.IFS(AND(Table2[[#This Row],[code]]&lt;400,Table2[[#This Row],[code]]&lt;&gt;""),2,Table2[[#This Row],[code]]&gt;500,4)),"")</f>
        <v/>
      </c>
      <c r="AC4707" s="1" t="str">
        <f>IF(Table2[[#This Row],[Event]]="Penalty",Table2[[#This Row],[number]],IF(Table2[[#This Row],[Event]]="Time-Out",401,""))</f>
        <v/>
      </c>
      <c r="AD4707" s="1">
        <f>ROW(A4706)</f>
        <v>4706</v>
      </c>
      <c r="AE4707" s="1">
        <f>COUNTIFS(Table2[GameID],Table2[[#This Row],[GameID]],Table2[Column1],"&lt;="&amp;Table2[[#This Row],[Column1]])-1</f>
        <v>3</v>
      </c>
    </row>
    <row r="4708" spans="1:31" x14ac:dyDescent="0.45">
      <c r="A4708" t="s">
        <v>618</v>
      </c>
      <c r="B4708" t="str">
        <f>_xlfn.TEXTBEFORE(Table2[[#This Row],[Kamp]]," - ")</f>
        <v>Strandby Elling</v>
      </c>
      <c r="C4708" t="str">
        <f>_xlfn.TEXTAFTER(Table2[[#This Row],[Kamp]],"- ")</f>
        <v>Rødovre FC</v>
      </c>
      <c r="D4708">
        <v>45396</v>
      </c>
      <c r="E4708">
        <v>93304</v>
      </c>
      <c r="F4708">
        <v>20232024</v>
      </c>
      <c r="G4708" t="s">
        <v>372</v>
      </c>
      <c r="H4708" t="s">
        <v>665</v>
      </c>
      <c r="I4708" t="s">
        <v>677</v>
      </c>
      <c r="J4708">
        <v>3</v>
      </c>
      <c r="K4708">
        <v>31139</v>
      </c>
      <c r="L4708">
        <v>1</v>
      </c>
      <c r="M4708" t="s">
        <v>630</v>
      </c>
      <c r="N4708" t="s">
        <v>48</v>
      </c>
      <c r="O4708" t="s">
        <v>41</v>
      </c>
      <c r="P4708">
        <v>28</v>
      </c>
      <c r="Q4708">
        <v>3</v>
      </c>
      <c r="R4708">
        <f>SUMIFS(Table2[number],Table2[Event],"Goal",Table2[H/U],"HOME",Table2[GameID],Table2[[#This Row],[GameID]],Table2[GameTime],"&lt;="&amp;Table2[[#This Row],[GameTime]])</f>
        <v>2</v>
      </c>
      <c r="S4708">
        <f>SUMIFS(Table2[number],Table2[Event],"Goal",Table2[H/U],"AWAY",Table2[GameID],Table2[[#This Row],[GameID]],Table2[GameTime],"&lt;="&amp;Table2[[#This Row],[GameTime]])</f>
        <v>3</v>
      </c>
      <c r="T4708" t="str">
        <f>IF(Table2[[#This Row],[Event]]="Goal",Table2[[#This Row],[Hscore]]&amp;"-"&amp;Table2[[#This Row],[Uscore]],"")</f>
        <v>2-3</v>
      </c>
      <c r="U4708">
        <v>3205</v>
      </c>
      <c r="V4708" s="1">
        <f>Table2[[#This Row],[GameTime]]-(Table2[[#This Row],[period]]-1)*1200</f>
        <v>805</v>
      </c>
      <c r="W4708" s="1">
        <f>ROUNDDOWN(Table2[[#This Row],[Time]]/60,0)</f>
        <v>13</v>
      </c>
      <c r="X4708" s="1">
        <f>ROUNDDOWN((Table2[[#This Row],[Time]]/60-Table2[[#This Row],[Time2]])*60,0)</f>
        <v>25</v>
      </c>
      <c r="Y4708" s="1">
        <f>IF(Table2[[#This Row],[Time2]]&lt;10,0&amp;Table2[[#This Row],[Time2]],Table2[[#This Row],[Time2]])</f>
        <v>13</v>
      </c>
      <c r="Z4708" s="1">
        <f>IF(Table2[[#This Row],[Time3]]&lt;10,0&amp;Table2[[#This Row],[Time3]],Table2[[#This Row],[Time3]])</f>
        <v>25</v>
      </c>
      <c r="AA4708" s="2" t="str">
        <f>Table2[[#This Row],[Time4]]&amp;":"&amp;Table2[[#This Row],[Time5]]</f>
        <v>13:25</v>
      </c>
      <c r="AB4708" s="1" t="str" cm="1">
        <f t="array" ref="AB4708">IFERROR(IF(Table2[[#This Row],[code]]="","",_xlfn.IFS(AND(Table2[[#This Row],[code]]&lt;400,Table2[[#This Row],[code]]&lt;&gt;""),2,Table2[[#This Row],[code]]&gt;500,4)),"")</f>
        <v/>
      </c>
      <c r="AC4708" s="1" t="str">
        <f>IF(Table2[[#This Row],[Event]]="Penalty",Table2[[#This Row],[number]],IF(Table2[[#This Row],[Event]]="Time-Out",401,""))</f>
        <v/>
      </c>
      <c r="AD4708" s="1">
        <f>ROW(A4707)</f>
        <v>4707</v>
      </c>
      <c r="AE4708" s="1">
        <f>COUNTIFS(Table2[GameID],Table2[[#This Row],[GameID]],Table2[Column1],"&lt;="&amp;Table2[[#This Row],[Column1]])-1</f>
        <v>4</v>
      </c>
    </row>
    <row r="4709" spans="1:31" x14ac:dyDescent="0.45">
      <c r="A4709" t="s">
        <v>618</v>
      </c>
      <c r="B4709" t="str">
        <f>_xlfn.TEXTBEFORE(Table2[[#This Row],[Kamp]]," - ")</f>
        <v>Strandby Elling</v>
      </c>
      <c r="C4709" t="str">
        <f>_xlfn.TEXTAFTER(Table2[[#This Row],[Kamp]],"- ")</f>
        <v>Rødovre FC</v>
      </c>
      <c r="D4709">
        <v>45396</v>
      </c>
      <c r="E4709">
        <v>93304</v>
      </c>
      <c r="F4709">
        <v>20232024</v>
      </c>
      <c r="G4709" t="s">
        <v>372</v>
      </c>
      <c r="H4709" t="s">
        <v>665</v>
      </c>
      <c r="I4709" t="s">
        <v>677</v>
      </c>
      <c r="J4709">
        <v>3</v>
      </c>
      <c r="K4709">
        <v>31139</v>
      </c>
      <c r="L4709">
        <v>1</v>
      </c>
      <c r="M4709" t="s">
        <v>630</v>
      </c>
      <c r="N4709" t="s">
        <v>484</v>
      </c>
      <c r="O4709" t="s">
        <v>634</v>
      </c>
      <c r="P4709">
        <v>43</v>
      </c>
      <c r="Q4709" t="s">
        <v>634</v>
      </c>
      <c r="R4709">
        <f>SUMIFS(Table2[number],Table2[Event],"Goal",Table2[H/U],"HOME",Table2[GameID],Table2[[#This Row],[GameID]],Table2[GameTime],"&lt;="&amp;Table2[[#This Row],[GameTime]])</f>
        <v>2</v>
      </c>
      <c r="S4709">
        <f>SUMIFS(Table2[number],Table2[Event],"Goal",Table2[H/U],"AWAY",Table2[GameID],Table2[[#This Row],[GameID]],Table2[GameTime],"&lt;="&amp;Table2[[#This Row],[GameTime]])</f>
        <v>4</v>
      </c>
      <c r="T4709" t="str">
        <f>IF(Table2[[#This Row],[Event]]="Goal",Table2[[#This Row],[Hscore]]&amp;"-"&amp;Table2[[#This Row],[Uscore]],"")</f>
        <v>2-4</v>
      </c>
      <c r="U4709">
        <v>3311</v>
      </c>
      <c r="V4709" s="1">
        <f>Table2[[#This Row],[GameTime]]-(Table2[[#This Row],[period]]-1)*1200</f>
        <v>911</v>
      </c>
      <c r="W4709" s="1">
        <f>ROUNDDOWN(Table2[[#This Row],[Time]]/60,0)</f>
        <v>15</v>
      </c>
      <c r="X4709" s="1">
        <f>ROUNDDOWN((Table2[[#This Row],[Time]]/60-Table2[[#This Row],[Time2]])*60,0)</f>
        <v>11</v>
      </c>
      <c r="Y4709" s="1">
        <f>IF(Table2[[#This Row],[Time2]]&lt;10,0&amp;Table2[[#This Row],[Time2]],Table2[[#This Row],[Time2]])</f>
        <v>15</v>
      </c>
      <c r="Z4709" s="1">
        <f>IF(Table2[[#This Row],[Time3]]&lt;10,0&amp;Table2[[#This Row],[Time3]],Table2[[#This Row],[Time3]])</f>
        <v>11</v>
      </c>
      <c r="AA4709" s="2" t="str">
        <f>Table2[[#This Row],[Time4]]&amp;":"&amp;Table2[[#This Row],[Time5]]</f>
        <v>15:11</v>
      </c>
      <c r="AB4709" s="1" t="str" cm="1">
        <f t="array" ref="AB4709">IFERROR(IF(Table2[[#This Row],[code]]="","",_xlfn.IFS(AND(Table2[[#This Row],[code]]&lt;400,Table2[[#This Row],[code]]&lt;&gt;""),2,Table2[[#This Row],[code]]&gt;500,4)),"")</f>
        <v/>
      </c>
      <c r="AC4709" s="1" t="str">
        <f>IF(Table2[[#This Row],[Event]]="Penalty",Table2[[#This Row],[number]],IF(Table2[[#This Row],[Event]]="Time-Out",401,""))</f>
        <v/>
      </c>
      <c r="AD4709" s="1">
        <f>ROW(A4708)</f>
        <v>4708</v>
      </c>
      <c r="AE4709" s="1">
        <f>COUNTIFS(Table2[GameID],Table2[[#This Row],[GameID]],Table2[Column1],"&lt;="&amp;Table2[[#This Row],[Column1]])-1</f>
        <v>5</v>
      </c>
    </row>
    <row r="4710" spans="1:31" x14ac:dyDescent="0.45">
      <c r="A4710" t="s">
        <v>618</v>
      </c>
      <c r="B4710" t="str">
        <f>_xlfn.TEXTBEFORE(Table2[[#This Row],[Kamp]]," - ")</f>
        <v>Strandby Elling</v>
      </c>
      <c r="C4710" t="str">
        <f>_xlfn.TEXTAFTER(Table2[[#This Row],[Kamp]],"- ")</f>
        <v>Rødovre FC</v>
      </c>
      <c r="D4710">
        <v>45396</v>
      </c>
      <c r="E4710">
        <v>93304</v>
      </c>
      <c r="F4710">
        <v>20232024</v>
      </c>
      <c r="G4710" t="s">
        <v>372</v>
      </c>
      <c r="H4710" t="s">
        <v>671</v>
      </c>
      <c r="I4710" t="s">
        <v>678</v>
      </c>
      <c r="J4710">
        <v>3</v>
      </c>
      <c r="K4710">
        <v>31148</v>
      </c>
      <c r="L4710">
        <v>0</v>
      </c>
      <c r="M4710" t="s">
        <v>633</v>
      </c>
      <c r="N4710" t="s">
        <v>634</v>
      </c>
      <c r="O4710" t="s">
        <v>634</v>
      </c>
      <c r="P4710" t="s">
        <v>634</v>
      </c>
      <c r="Q4710" t="s">
        <v>634</v>
      </c>
      <c r="R4710">
        <f>SUMIFS(Table2[number],Table2[Event],"Goal",Table2[H/U],"HOME",Table2[GameID],Table2[[#This Row],[GameID]],Table2[GameTime],"&lt;="&amp;Table2[[#This Row],[GameTime]])</f>
        <v>2</v>
      </c>
      <c r="S4710">
        <f>SUMIFS(Table2[number],Table2[Event],"Goal",Table2[H/U],"AWAY",Table2[GameID],Table2[[#This Row],[GameID]],Table2[GameTime],"&lt;="&amp;Table2[[#This Row],[GameTime]])</f>
        <v>4</v>
      </c>
      <c r="T4710" t="str">
        <f>IF(Table2[[#This Row],[Event]]="Goal",Table2[[#This Row],[Hscore]]&amp;"-"&amp;Table2[[#This Row],[Uscore]],"")</f>
        <v/>
      </c>
      <c r="U4710">
        <v>3595</v>
      </c>
      <c r="V4710" s="1">
        <f>Table2[[#This Row],[GameTime]]-(Table2[[#This Row],[period]]-1)*1200</f>
        <v>1195</v>
      </c>
      <c r="W4710" s="1">
        <f>ROUNDDOWN(Table2[[#This Row],[Time]]/60,0)</f>
        <v>19</v>
      </c>
      <c r="X4710" s="1">
        <f>ROUNDDOWN((Table2[[#This Row],[Time]]/60-Table2[[#This Row],[Time2]])*60,0)</f>
        <v>55</v>
      </c>
      <c r="Y4710" s="1">
        <f>IF(Table2[[#This Row],[Time2]]&lt;10,0&amp;Table2[[#This Row],[Time2]],Table2[[#This Row],[Time2]])</f>
        <v>19</v>
      </c>
      <c r="Z4710" s="1">
        <f>IF(Table2[[#This Row],[Time3]]&lt;10,0&amp;Table2[[#This Row],[Time3]],Table2[[#This Row],[Time3]])</f>
        <v>55</v>
      </c>
      <c r="AA4710" s="2" t="str">
        <f>Table2[[#This Row],[Time4]]&amp;":"&amp;Table2[[#This Row],[Time5]]</f>
        <v>19:55</v>
      </c>
      <c r="AB4710" s="1" t="str" cm="1">
        <f t="array" ref="AB4710">IFERROR(IF(Table2[[#This Row],[code]]="","",_xlfn.IFS(AND(Table2[[#This Row],[code]]&lt;400,Table2[[#This Row],[code]]&lt;&gt;""),2,Table2[[#This Row],[code]]&gt;500,4)),"")</f>
        <v/>
      </c>
      <c r="AC4710" s="1">
        <f>IF(Table2[[#This Row],[Event]]="Penalty",Table2[[#This Row],[number]],IF(Table2[[#This Row],[Event]]="Time-Out",401,""))</f>
        <v>401</v>
      </c>
      <c r="AD4710" s="1">
        <f>ROW(A4709)</f>
        <v>4709</v>
      </c>
      <c r="AE4710" s="1">
        <f>COUNTIFS(Table2[GameID],Table2[[#This Row],[GameID]],Table2[Column1],"&lt;="&amp;Table2[[#This Row],[Column1]])-1</f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391-025C-4B46-B889-0863114C38EE}">
  <dimension ref="A1:J4710"/>
  <sheetViews>
    <sheetView tabSelected="1" workbookViewId="0">
      <selection sqref="A1:J4710"/>
    </sheetView>
  </sheetViews>
  <sheetFormatPr defaultRowHeight="14.25" x14ac:dyDescent="0.45"/>
  <sheetData>
    <row r="1" spans="1:10" x14ac:dyDescent="0.45">
      <c r="A1" t="s">
        <v>1738</v>
      </c>
      <c r="B1" t="s">
        <v>1977</v>
      </c>
      <c r="C1" t="s">
        <v>625</v>
      </c>
      <c r="D1" t="s">
        <v>1739</v>
      </c>
      <c r="E1" t="s">
        <v>1740</v>
      </c>
      <c r="F1" t="s">
        <v>8</v>
      </c>
      <c r="G1" t="s">
        <v>1741</v>
      </c>
      <c r="H1" t="s">
        <v>1742</v>
      </c>
      <c r="I1" t="s">
        <v>1743</v>
      </c>
      <c r="J1" t="s">
        <v>1744</v>
      </c>
    </row>
    <row r="2" spans="1:10" x14ac:dyDescent="0.45">
      <c r="A2">
        <v>35304</v>
      </c>
      <c r="B2">
        <v>0</v>
      </c>
      <c r="C2">
        <v>1</v>
      </c>
      <c r="D2" t="s">
        <v>858</v>
      </c>
      <c r="E2" t="s">
        <v>678</v>
      </c>
      <c r="F2" t="s">
        <v>634</v>
      </c>
      <c r="G2" t="s">
        <v>1755</v>
      </c>
      <c r="H2" t="s">
        <v>634</v>
      </c>
      <c r="I2" t="s">
        <v>634</v>
      </c>
      <c r="J2" t="s">
        <v>634</v>
      </c>
    </row>
    <row r="3" spans="1:10" x14ac:dyDescent="0.45">
      <c r="A3">
        <v>35304</v>
      </c>
      <c r="B3">
        <v>1</v>
      </c>
      <c r="C3">
        <v>1</v>
      </c>
      <c r="D3" t="s">
        <v>953</v>
      </c>
      <c r="E3" t="s">
        <v>677</v>
      </c>
      <c r="F3">
        <v>10</v>
      </c>
      <c r="G3" t="s">
        <v>634</v>
      </c>
      <c r="H3" t="s">
        <v>634</v>
      </c>
      <c r="I3">
        <v>2</v>
      </c>
      <c r="J3">
        <v>222</v>
      </c>
    </row>
    <row r="4" spans="1:10" x14ac:dyDescent="0.45">
      <c r="A4">
        <v>35304</v>
      </c>
      <c r="B4">
        <v>2</v>
      </c>
      <c r="C4">
        <v>2</v>
      </c>
      <c r="D4" t="s">
        <v>692</v>
      </c>
      <c r="E4" t="s">
        <v>677</v>
      </c>
      <c r="F4">
        <v>18</v>
      </c>
      <c r="G4" t="s">
        <v>1746</v>
      </c>
      <c r="H4">
        <v>8</v>
      </c>
      <c r="I4" t="s">
        <v>634</v>
      </c>
      <c r="J4" t="s">
        <v>634</v>
      </c>
    </row>
    <row r="5" spans="1:10" x14ac:dyDescent="0.45">
      <c r="A5">
        <v>35304</v>
      </c>
      <c r="B5">
        <v>3</v>
      </c>
      <c r="C5">
        <v>2</v>
      </c>
      <c r="D5" t="s">
        <v>693</v>
      </c>
      <c r="E5" t="s">
        <v>678</v>
      </c>
      <c r="F5">
        <v>25</v>
      </c>
      <c r="G5" t="s">
        <v>1766</v>
      </c>
      <c r="H5" t="s">
        <v>634</v>
      </c>
      <c r="I5" t="s">
        <v>634</v>
      </c>
      <c r="J5" t="s">
        <v>634</v>
      </c>
    </row>
    <row r="6" spans="1:10" x14ac:dyDescent="0.45">
      <c r="A6">
        <v>35304</v>
      </c>
      <c r="B6">
        <v>4</v>
      </c>
      <c r="C6">
        <v>2</v>
      </c>
      <c r="D6" t="s">
        <v>694</v>
      </c>
      <c r="E6" t="s">
        <v>677</v>
      </c>
      <c r="F6">
        <v>89</v>
      </c>
      <c r="G6" t="s">
        <v>1748</v>
      </c>
      <c r="H6">
        <v>13</v>
      </c>
      <c r="I6" t="s">
        <v>634</v>
      </c>
      <c r="J6" t="s">
        <v>634</v>
      </c>
    </row>
    <row r="7" spans="1:10" x14ac:dyDescent="0.45">
      <c r="A7">
        <v>35304</v>
      </c>
      <c r="B7">
        <v>5</v>
      </c>
      <c r="C7">
        <v>2</v>
      </c>
      <c r="D7" t="s">
        <v>695</v>
      </c>
      <c r="E7" t="s">
        <v>678</v>
      </c>
      <c r="F7">
        <v>2</v>
      </c>
      <c r="G7" t="s">
        <v>1770</v>
      </c>
      <c r="H7">
        <v>25</v>
      </c>
      <c r="I7" t="s">
        <v>634</v>
      </c>
      <c r="J7" t="s">
        <v>634</v>
      </c>
    </row>
    <row r="8" spans="1:10" x14ac:dyDescent="0.45">
      <c r="A8">
        <v>35304</v>
      </c>
      <c r="B8">
        <v>6</v>
      </c>
      <c r="C8">
        <v>3</v>
      </c>
      <c r="D8" t="s">
        <v>696</v>
      </c>
      <c r="E8" t="s">
        <v>677</v>
      </c>
      <c r="F8">
        <v>10</v>
      </c>
      <c r="G8" t="s">
        <v>1750</v>
      </c>
      <c r="H8" t="s">
        <v>634</v>
      </c>
      <c r="I8" t="s">
        <v>634</v>
      </c>
      <c r="J8" t="s">
        <v>634</v>
      </c>
    </row>
    <row r="9" spans="1:10" x14ac:dyDescent="0.45">
      <c r="A9">
        <v>35304</v>
      </c>
      <c r="B9">
        <v>7</v>
      </c>
      <c r="C9">
        <v>3</v>
      </c>
      <c r="D9" t="s">
        <v>697</v>
      </c>
      <c r="E9" t="s">
        <v>678</v>
      </c>
      <c r="F9">
        <v>45</v>
      </c>
      <c r="G9" t="s">
        <v>1751</v>
      </c>
      <c r="H9">
        <v>92</v>
      </c>
      <c r="I9" t="s">
        <v>634</v>
      </c>
      <c r="J9" t="s">
        <v>634</v>
      </c>
    </row>
    <row r="10" spans="1:10" x14ac:dyDescent="0.45">
      <c r="A10">
        <v>35304</v>
      </c>
      <c r="B10">
        <v>8</v>
      </c>
      <c r="C10">
        <v>3</v>
      </c>
      <c r="D10" t="s">
        <v>698</v>
      </c>
      <c r="E10" t="s">
        <v>678</v>
      </c>
      <c r="F10">
        <v>2</v>
      </c>
      <c r="G10" t="s">
        <v>1776</v>
      </c>
      <c r="H10">
        <v>92</v>
      </c>
      <c r="I10" t="s">
        <v>634</v>
      </c>
      <c r="J10" t="s">
        <v>634</v>
      </c>
    </row>
    <row r="11" spans="1:10" x14ac:dyDescent="0.45">
      <c r="A11">
        <v>35304</v>
      </c>
      <c r="B11">
        <v>9</v>
      </c>
      <c r="C11">
        <v>3</v>
      </c>
      <c r="D11" t="s">
        <v>698</v>
      </c>
      <c r="E11" t="s">
        <v>677</v>
      </c>
      <c r="F11" t="s">
        <v>634</v>
      </c>
      <c r="G11" t="s">
        <v>634</v>
      </c>
      <c r="H11" t="s">
        <v>634</v>
      </c>
      <c r="I11" t="s">
        <v>634</v>
      </c>
      <c r="J11">
        <v>401</v>
      </c>
    </row>
    <row r="12" spans="1:10" x14ac:dyDescent="0.45">
      <c r="A12">
        <v>35304</v>
      </c>
      <c r="B12">
        <v>10</v>
      </c>
      <c r="C12">
        <v>3</v>
      </c>
      <c r="D12" t="s">
        <v>699</v>
      </c>
      <c r="E12" t="s">
        <v>677</v>
      </c>
      <c r="F12">
        <v>18</v>
      </c>
      <c r="G12" t="s">
        <v>1753</v>
      </c>
      <c r="H12">
        <v>89</v>
      </c>
      <c r="I12" t="s">
        <v>634</v>
      </c>
      <c r="J12" t="s">
        <v>634</v>
      </c>
    </row>
    <row r="13" spans="1:10" x14ac:dyDescent="0.45">
      <c r="A13">
        <v>35304</v>
      </c>
      <c r="B13">
        <v>11</v>
      </c>
      <c r="C13">
        <v>3</v>
      </c>
      <c r="D13" t="s">
        <v>700</v>
      </c>
      <c r="E13" t="s">
        <v>678</v>
      </c>
      <c r="F13">
        <v>6</v>
      </c>
      <c r="G13" t="s">
        <v>1792</v>
      </c>
      <c r="H13" t="s">
        <v>634</v>
      </c>
      <c r="I13" t="s">
        <v>634</v>
      </c>
      <c r="J13" t="s">
        <v>634</v>
      </c>
    </row>
    <row r="14" spans="1:10" x14ac:dyDescent="0.45">
      <c r="A14">
        <v>35304</v>
      </c>
      <c r="B14">
        <v>12</v>
      </c>
      <c r="C14">
        <v>3</v>
      </c>
      <c r="D14" t="s">
        <v>1697</v>
      </c>
      <c r="E14" t="s">
        <v>677</v>
      </c>
      <c r="F14">
        <v>13</v>
      </c>
      <c r="G14" t="s">
        <v>634</v>
      </c>
      <c r="H14" t="s">
        <v>634</v>
      </c>
      <c r="I14">
        <v>2</v>
      </c>
      <c r="J14">
        <v>207</v>
      </c>
    </row>
    <row r="15" spans="1:10" x14ac:dyDescent="0.45">
      <c r="A15">
        <v>35304</v>
      </c>
      <c r="B15">
        <v>13</v>
      </c>
      <c r="C15">
        <v>3</v>
      </c>
      <c r="D15" t="s">
        <v>695</v>
      </c>
      <c r="E15" t="s">
        <v>677</v>
      </c>
      <c r="F15">
        <v>18</v>
      </c>
      <c r="G15" t="s">
        <v>1791</v>
      </c>
      <c r="H15">
        <v>10</v>
      </c>
      <c r="I15" t="s">
        <v>634</v>
      </c>
      <c r="J15" t="s">
        <v>634</v>
      </c>
    </row>
    <row r="16" spans="1:10" x14ac:dyDescent="0.45">
      <c r="A16">
        <v>35304</v>
      </c>
      <c r="B16">
        <v>14</v>
      </c>
      <c r="C16">
        <v>3</v>
      </c>
      <c r="D16" t="s">
        <v>962</v>
      </c>
      <c r="E16" t="s">
        <v>678</v>
      </c>
      <c r="F16">
        <v>92</v>
      </c>
      <c r="G16" t="s">
        <v>634</v>
      </c>
      <c r="H16" t="s">
        <v>634</v>
      </c>
      <c r="I16">
        <v>2</v>
      </c>
      <c r="J16">
        <v>201</v>
      </c>
    </row>
    <row r="17" spans="1:10" x14ac:dyDescent="0.45">
      <c r="A17">
        <v>35305</v>
      </c>
      <c r="B17">
        <v>0</v>
      </c>
      <c r="C17">
        <v>1</v>
      </c>
      <c r="D17" t="s">
        <v>1570</v>
      </c>
      <c r="E17" t="s">
        <v>678</v>
      </c>
      <c r="F17">
        <v>91</v>
      </c>
      <c r="G17" t="s">
        <v>634</v>
      </c>
      <c r="H17" t="s">
        <v>634</v>
      </c>
      <c r="I17">
        <v>2</v>
      </c>
      <c r="J17">
        <v>219</v>
      </c>
    </row>
    <row r="18" spans="1:10" x14ac:dyDescent="0.45">
      <c r="A18">
        <v>35305</v>
      </c>
      <c r="B18">
        <v>1</v>
      </c>
      <c r="C18">
        <v>1</v>
      </c>
      <c r="D18" t="s">
        <v>701</v>
      </c>
      <c r="E18" t="s">
        <v>678</v>
      </c>
      <c r="F18">
        <v>88</v>
      </c>
      <c r="G18" t="s">
        <v>1755</v>
      </c>
      <c r="H18" t="s">
        <v>634</v>
      </c>
      <c r="I18" t="s">
        <v>634</v>
      </c>
      <c r="J18" t="s">
        <v>634</v>
      </c>
    </row>
    <row r="19" spans="1:10" x14ac:dyDescent="0.45">
      <c r="A19">
        <v>35305</v>
      </c>
      <c r="B19">
        <v>2</v>
      </c>
      <c r="C19">
        <v>1</v>
      </c>
      <c r="D19" t="s">
        <v>702</v>
      </c>
      <c r="E19" t="s">
        <v>678</v>
      </c>
      <c r="F19">
        <v>48</v>
      </c>
      <c r="G19" t="s">
        <v>1756</v>
      </c>
      <c r="H19">
        <v>18</v>
      </c>
      <c r="I19" t="s">
        <v>634</v>
      </c>
      <c r="J19" t="s">
        <v>634</v>
      </c>
    </row>
    <row r="20" spans="1:10" x14ac:dyDescent="0.45">
      <c r="A20">
        <v>35305</v>
      </c>
      <c r="B20">
        <v>3</v>
      </c>
      <c r="C20">
        <v>2</v>
      </c>
      <c r="D20" t="s">
        <v>703</v>
      </c>
      <c r="E20" t="s">
        <v>678</v>
      </c>
      <c r="F20">
        <v>57</v>
      </c>
      <c r="G20" t="s">
        <v>1757</v>
      </c>
      <c r="H20" t="s">
        <v>634</v>
      </c>
      <c r="I20" t="s">
        <v>634</v>
      </c>
      <c r="J20" t="s">
        <v>634</v>
      </c>
    </row>
    <row r="21" spans="1:10" x14ac:dyDescent="0.45">
      <c r="A21">
        <v>35305</v>
      </c>
      <c r="B21">
        <v>4</v>
      </c>
      <c r="C21">
        <v>2</v>
      </c>
      <c r="D21" t="s">
        <v>984</v>
      </c>
      <c r="E21" t="s">
        <v>677</v>
      </c>
      <c r="F21">
        <v>49</v>
      </c>
      <c r="G21" t="s">
        <v>634</v>
      </c>
      <c r="H21" t="s">
        <v>634</v>
      </c>
      <c r="I21">
        <v>2</v>
      </c>
      <c r="J21">
        <v>101</v>
      </c>
    </row>
    <row r="22" spans="1:10" x14ac:dyDescent="0.45">
      <c r="A22">
        <v>35305</v>
      </c>
      <c r="B22">
        <v>5</v>
      </c>
      <c r="C22">
        <v>2</v>
      </c>
      <c r="D22" t="s">
        <v>958</v>
      </c>
      <c r="E22" t="s">
        <v>678</v>
      </c>
      <c r="F22">
        <v>18</v>
      </c>
      <c r="G22" t="s">
        <v>634</v>
      </c>
      <c r="H22" t="s">
        <v>634</v>
      </c>
      <c r="I22">
        <v>2</v>
      </c>
      <c r="J22">
        <v>212</v>
      </c>
    </row>
    <row r="23" spans="1:10" x14ac:dyDescent="0.45">
      <c r="A23">
        <v>35305</v>
      </c>
      <c r="B23">
        <v>6</v>
      </c>
      <c r="C23">
        <v>2</v>
      </c>
      <c r="D23" t="s">
        <v>704</v>
      </c>
      <c r="E23" t="s">
        <v>677</v>
      </c>
      <c r="F23">
        <v>22</v>
      </c>
      <c r="G23" t="s">
        <v>1758</v>
      </c>
      <c r="H23">
        <v>10</v>
      </c>
      <c r="I23" t="s">
        <v>634</v>
      </c>
      <c r="J23" t="s">
        <v>634</v>
      </c>
    </row>
    <row r="24" spans="1:10" x14ac:dyDescent="0.45">
      <c r="A24">
        <v>35305</v>
      </c>
      <c r="B24">
        <v>7</v>
      </c>
      <c r="C24">
        <v>2</v>
      </c>
      <c r="D24" t="s">
        <v>705</v>
      </c>
      <c r="E24" t="s">
        <v>678</v>
      </c>
      <c r="F24">
        <v>10</v>
      </c>
      <c r="G24" t="s">
        <v>1759</v>
      </c>
      <c r="H24" t="s">
        <v>634</v>
      </c>
      <c r="I24" t="s">
        <v>634</v>
      </c>
      <c r="J24" t="s">
        <v>634</v>
      </c>
    </row>
    <row r="25" spans="1:10" x14ac:dyDescent="0.45">
      <c r="A25">
        <v>35305</v>
      </c>
      <c r="B25">
        <v>8</v>
      </c>
      <c r="C25">
        <v>2</v>
      </c>
      <c r="D25" t="s">
        <v>892</v>
      </c>
      <c r="E25" t="s">
        <v>677</v>
      </c>
      <c r="F25">
        <v>22</v>
      </c>
      <c r="G25" t="s">
        <v>634</v>
      </c>
      <c r="H25" t="s">
        <v>634</v>
      </c>
      <c r="I25">
        <v>2</v>
      </c>
      <c r="J25">
        <v>201</v>
      </c>
    </row>
    <row r="26" spans="1:10" x14ac:dyDescent="0.45">
      <c r="A26">
        <v>35305</v>
      </c>
      <c r="B26">
        <v>9</v>
      </c>
      <c r="C26">
        <v>2</v>
      </c>
      <c r="D26" t="s">
        <v>706</v>
      </c>
      <c r="E26" t="s">
        <v>678</v>
      </c>
      <c r="F26">
        <v>57</v>
      </c>
      <c r="G26" t="s">
        <v>1760</v>
      </c>
      <c r="H26">
        <v>67</v>
      </c>
      <c r="I26" t="s">
        <v>634</v>
      </c>
      <c r="J26" t="s">
        <v>634</v>
      </c>
    </row>
    <row r="27" spans="1:10" x14ac:dyDescent="0.45">
      <c r="A27">
        <v>35305</v>
      </c>
      <c r="B27">
        <v>10</v>
      </c>
      <c r="C27">
        <v>2</v>
      </c>
      <c r="D27" t="s">
        <v>707</v>
      </c>
      <c r="E27" t="s">
        <v>678</v>
      </c>
      <c r="F27">
        <v>5</v>
      </c>
      <c r="G27" t="s">
        <v>1761</v>
      </c>
      <c r="H27">
        <v>18</v>
      </c>
      <c r="I27" t="s">
        <v>634</v>
      </c>
      <c r="J27" t="s">
        <v>634</v>
      </c>
    </row>
    <row r="28" spans="1:10" x14ac:dyDescent="0.45">
      <c r="A28">
        <v>35305</v>
      </c>
      <c r="B28">
        <v>11</v>
      </c>
      <c r="C28">
        <v>3</v>
      </c>
      <c r="D28" t="s">
        <v>708</v>
      </c>
      <c r="E28" t="s">
        <v>678</v>
      </c>
      <c r="F28">
        <v>48</v>
      </c>
      <c r="G28" t="s">
        <v>1762</v>
      </c>
      <c r="H28">
        <v>18</v>
      </c>
      <c r="I28" t="s">
        <v>634</v>
      </c>
      <c r="J28" t="s">
        <v>634</v>
      </c>
    </row>
    <row r="29" spans="1:10" x14ac:dyDescent="0.45">
      <c r="A29">
        <v>35305</v>
      </c>
      <c r="B29">
        <v>12</v>
      </c>
      <c r="C29">
        <v>3</v>
      </c>
      <c r="D29" t="s">
        <v>1436</v>
      </c>
      <c r="E29" t="s">
        <v>677</v>
      </c>
      <c r="F29">
        <v>10</v>
      </c>
      <c r="G29" t="s">
        <v>634</v>
      </c>
      <c r="H29" t="s">
        <v>634</v>
      </c>
      <c r="I29">
        <v>2</v>
      </c>
      <c r="J29">
        <v>208</v>
      </c>
    </row>
    <row r="30" spans="1:10" x14ac:dyDescent="0.45">
      <c r="A30">
        <v>35305</v>
      </c>
      <c r="B30">
        <v>13</v>
      </c>
      <c r="C30">
        <v>3</v>
      </c>
      <c r="D30" t="s">
        <v>1163</v>
      </c>
      <c r="E30" t="s">
        <v>678</v>
      </c>
      <c r="F30">
        <v>88</v>
      </c>
      <c r="G30" t="s">
        <v>634</v>
      </c>
      <c r="H30" t="s">
        <v>634</v>
      </c>
      <c r="I30">
        <v>2</v>
      </c>
      <c r="J30">
        <v>213</v>
      </c>
    </row>
    <row r="31" spans="1:10" x14ac:dyDescent="0.45">
      <c r="A31">
        <v>35305</v>
      </c>
      <c r="B31">
        <v>14</v>
      </c>
      <c r="C31">
        <v>3</v>
      </c>
      <c r="D31" t="s">
        <v>709</v>
      </c>
      <c r="E31" t="s">
        <v>677</v>
      </c>
      <c r="F31">
        <v>10</v>
      </c>
      <c r="G31" t="s">
        <v>1763</v>
      </c>
      <c r="H31">
        <v>59</v>
      </c>
      <c r="I31" t="s">
        <v>634</v>
      </c>
      <c r="J31" t="s">
        <v>634</v>
      </c>
    </row>
    <row r="32" spans="1:10" x14ac:dyDescent="0.45">
      <c r="A32">
        <v>35305</v>
      </c>
      <c r="B32">
        <v>15</v>
      </c>
      <c r="C32">
        <v>3</v>
      </c>
      <c r="D32" t="s">
        <v>709</v>
      </c>
      <c r="E32" t="s">
        <v>678</v>
      </c>
      <c r="F32" t="s">
        <v>634</v>
      </c>
      <c r="G32" t="s">
        <v>634</v>
      </c>
      <c r="H32" t="s">
        <v>634</v>
      </c>
      <c r="I32" t="s">
        <v>634</v>
      </c>
      <c r="J32">
        <v>401</v>
      </c>
    </row>
    <row r="33" spans="1:10" x14ac:dyDescent="0.45">
      <c r="A33">
        <v>35305</v>
      </c>
      <c r="B33">
        <v>16</v>
      </c>
      <c r="C33">
        <v>3</v>
      </c>
      <c r="D33" t="s">
        <v>710</v>
      </c>
      <c r="E33" t="s">
        <v>677</v>
      </c>
      <c r="F33">
        <v>81</v>
      </c>
      <c r="G33" t="s">
        <v>1764</v>
      </c>
      <c r="H33">
        <v>10</v>
      </c>
      <c r="I33" t="s">
        <v>634</v>
      </c>
      <c r="J33" t="s">
        <v>634</v>
      </c>
    </row>
    <row r="34" spans="1:10" x14ac:dyDescent="0.45">
      <c r="A34">
        <v>35305</v>
      </c>
      <c r="B34">
        <v>17</v>
      </c>
      <c r="C34">
        <v>3</v>
      </c>
      <c r="D34" t="s">
        <v>711</v>
      </c>
      <c r="E34" t="s">
        <v>677</v>
      </c>
      <c r="F34">
        <v>10</v>
      </c>
      <c r="G34" t="s">
        <v>1765</v>
      </c>
      <c r="H34">
        <v>81</v>
      </c>
      <c r="I34" t="s">
        <v>634</v>
      </c>
      <c r="J34" t="s">
        <v>634</v>
      </c>
    </row>
    <row r="35" spans="1:10" x14ac:dyDescent="0.45">
      <c r="A35">
        <v>35305</v>
      </c>
      <c r="B35">
        <v>18</v>
      </c>
      <c r="C35">
        <v>3</v>
      </c>
      <c r="D35" t="s">
        <v>1195</v>
      </c>
      <c r="E35" t="s">
        <v>678</v>
      </c>
      <c r="F35">
        <v>91</v>
      </c>
      <c r="G35" t="s">
        <v>634</v>
      </c>
      <c r="H35" t="s">
        <v>634</v>
      </c>
      <c r="I35">
        <v>2</v>
      </c>
      <c r="J35">
        <v>201</v>
      </c>
    </row>
    <row r="36" spans="1:10" x14ac:dyDescent="0.45">
      <c r="A36">
        <v>35306</v>
      </c>
      <c r="B36">
        <v>0</v>
      </c>
      <c r="C36">
        <v>1</v>
      </c>
      <c r="D36" t="s">
        <v>712</v>
      </c>
      <c r="E36" t="s">
        <v>678</v>
      </c>
      <c r="F36">
        <v>90</v>
      </c>
      <c r="G36" t="s">
        <v>1755</v>
      </c>
      <c r="H36">
        <v>98</v>
      </c>
      <c r="I36" t="s">
        <v>634</v>
      </c>
      <c r="J36" t="s">
        <v>634</v>
      </c>
    </row>
    <row r="37" spans="1:10" x14ac:dyDescent="0.45">
      <c r="A37">
        <v>35306</v>
      </c>
      <c r="B37">
        <v>1</v>
      </c>
      <c r="C37">
        <v>1</v>
      </c>
      <c r="D37" t="s">
        <v>852</v>
      </c>
      <c r="E37" t="s">
        <v>677</v>
      </c>
      <c r="F37">
        <v>8</v>
      </c>
      <c r="G37" t="s">
        <v>634</v>
      </c>
      <c r="H37" t="s">
        <v>634</v>
      </c>
      <c r="I37">
        <v>2</v>
      </c>
      <c r="J37">
        <v>201</v>
      </c>
    </row>
    <row r="38" spans="1:10" x14ac:dyDescent="0.45">
      <c r="A38">
        <v>35306</v>
      </c>
      <c r="B38">
        <v>2</v>
      </c>
      <c r="C38">
        <v>2</v>
      </c>
      <c r="D38" t="s">
        <v>713</v>
      </c>
      <c r="E38" t="s">
        <v>678</v>
      </c>
      <c r="F38">
        <v>98</v>
      </c>
      <c r="G38" t="s">
        <v>1756</v>
      </c>
      <c r="H38">
        <v>74</v>
      </c>
      <c r="I38" t="s">
        <v>634</v>
      </c>
      <c r="J38" t="s">
        <v>634</v>
      </c>
    </row>
    <row r="39" spans="1:10" x14ac:dyDescent="0.45">
      <c r="A39">
        <v>35306</v>
      </c>
      <c r="B39">
        <v>3</v>
      </c>
      <c r="C39">
        <v>2</v>
      </c>
      <c r="D39" t="s">
        <v>714</v>
      </c>
      <c r="E39" t="s">
        <v>677</v>
      </c>
      <c r="F39">
        <v>88</v>
      </c>
      <c r="G39" t="s">
        <v>1766</v>
      </c>
      <c r="H39">
        <v>2</v>
      </c>
      <c r="I39" t="s">
        <v>634</v>
      </c>
      <c r="J39" t="s">
        <v>634</v>
      </c>
    </row>
    <row r="40" spans="1:10" x14ac:dyDescent="0.45">
      <c r="A40">
        <v>35306</v>
      </c>
      <c r="B40">
        <v>4</v>
      </c>
      <c r="C40">
        <v>2</v>
      </c>
      <c r="D40" t="s">
        <v>715</v>
      </c>
      <c r="E40" t="s">
        <v>678</v>
      </c>
      <c r="F40">
        <v>90</v>
      </c>
      <c r="G40" t="s">
        <v>1758</v>
      </c>
      <c r="H40" t="s">
        <v>634</v>
      </c>
      <c r="I40" t="s">
        <v>634</v>
      </c>
      <c r="J40" t="s">
        <v>634</v>
      </c>
    </row>
    <row r="41" spans="1:10" x14ac:dyDescent="0.45">
      <c r="A41">
        <v>35306</v>
      </c>
      <c r="B41">
        <v>5</v>
      </c>
      <c r="C41">
        <v>2</v>
      </c>
      <c r="D41" t="s">
        <v>1442</v>
      </c>
      <c r="E41" t="s">
        <v>678</v>
      </c>
      <c r="F41">
        <v>6</v>
      </c>
      <c r="G41" t="s">
        <v>634</v>
      </c>
      <c r="H41" t="s">
        <v>634</v>
      </c>
      <c r="I41">
        <v>2</v>
      </c>
      <c r="J41">
        <v>210</v>
      </c>
    </row>
    <row r="42" spans="1:10" x14ac:dyDescent="0.45">
      <c r="A42">
        <v>35306</v>
      </c>
      <c r="B42">
        <v>6</v>
      </c>
      <c r="C42">
        <v>2</v>
      </c>
      <c r="D42" t="s">
        <v>716</v>
      </c>
      <c r="E42" t="s">
        <v>678</v>
      </c>
      <c r="F42">
        <v>87</v>
      </c>
      <c r="G42" t="s">
        <v>1759</v>
      </c>
      <c r="H42">
        <v>32</v>
      </c>
      <c r="I42" t="s">
        <v>634</v>
      </c>
      <c r="J42" t="s">
        <v>634</v>
      </c>
    </row>
    <row r="43" spans="1:10" x14ac:dyDescent="0.45">
      <c r="A43">
        <v>35306</v>
      </c>
      <c r="B43">
        <v>7</v>
      </c>
      <c r="C43">
        <v>2</v>
      </c>
      <c r="D43" t="s">
        <v>973</v>
      </c>
      <c r="E43" t="s">
        <v>677</v>
      </c>
      <c r="F43">
        <v>16</v>
      </c>
      <c r="G43" t="s">
        <v>634</v>
      </c>
      <c r="H43" t="s">
        <v>634</v>
      </c>
      <c r="I43">
        <v>2</v>
      </c>
      <c r="J43">
        <v>208</v>
      </c>
    </row>
    <row r="44" spans="1:10" x14ac:dyDescent="0.45">
      <c r="A44">
        <v>35306</v>
      </c>
      <c r="B44">
        <v>8</v>
      </c>
      <c r="C44">
        <v>2</v>
      </c>
      <c r="D44" t="s">
        <v>973</v>
      </c>
      <c r="E44" t="s">
        <v>678</v>
      </c>
      <c r="F44">
        <v>98</v>
      </c>
      <c r="G44" t="s">
        <v>634</v>
      </c>
      <c r="H44" t="s">
        <v>634</v>
      </c>
      <c r="I44">
        <v>4</v>
      </c>
      <c r="J44">
        <v>502</v>
      </c>
    </row>
    <row r="45" spans="1:10" x14ac:dyDescent="0.45">
      <c r="A45">
        <v>35306</v>
      </c>
      <c r="B45">
        <v>9</v>
      </c>
      <c r="C45">
        <v>2</v>
      </c>
      <c r="D45" t="s">
        <v>717</v>
      </c>
      <c r="E45" t="s">
        <v>678</v>
      </c>
      <c r="F45">
        <v>87</v>
      </c>
      <c r="G45" t="s">
        <v>1760</v>
      </c>
      <c r="H45">
        <v>32</v>
      </c>
      <c r="I45" t="s">
        <v>634</v>
      </c>
      <c r="J45" t="s">
        <v>634</v>
      </c>
    </row>
    <row r="46" spans="1:10" x14ac:dyDescent="0.45">
      <c r="A46">
        <v>35306</v>
      </c>
      <c r="B46">
        <v>10</v>
      </c>
      <c r="C46">
        <v>2</v>
      </c>
      <c r="D46" t="s">
        <v>1363</v>
      </c>
      <c r="E46" t="s">
        <v>677</v>
      </c>
      <c r="F46">
        <v>77</v>
      </c>
      <c r="G46" t="s">
        <v>634</v>
      </c>
      <c r="H46" t="s">
        <v>634</v>
      </c>
      <c r="I46">
        <v>2</v>
      </c>
      <c r="J46">
        <v>201</v>
      </c>
    </row>
    <row r="47" spans="1:10" x14ac:dyDescent="0.45">
      <c r="A47">
        <v>35306</v>
      </c>
      <c r="B47">
        <v>11</v>
      </c>
      <c r="C47">
        <v>3</v>
      </c>
      <c r="D47" t="s">
        <v>1696</v>
      </c>
      <c r="E47" t="s">
        <v>678</v>
      </c>
      <c r="F47">
        <v>5</v>
      </c>
      <c r="G47" t="s">
        <v>634</v>
      </c>
      <c r="H47" t="s">
        <v>634</v>
      </c>
      <c r="I47">
        <v>2</v>
      </c>
      <c r="J47">
        <v>208</v>
      </c>
    </row>
    <row r="48" spans="1:10" x14ac:dyDescent="0.45">
      <c r="A48">
        <v>35306</v>
      </c>
      <c r="B48">
        <v>12</v>
      </c>
      <c r="C48">
        <v>3</v>
      </c>
      <c r="D48" t="s">
        <v>718</v>
      </c>
      <c r="E48" t="s">
        <v>678</v>
      </c>
      <c r="F48">
        <v>24</v>
      </c>
      <c r="G48" t="s">
        <v>1761</v>
      </c>
      <c r="H48">
        <v>90</v>
      </c>
      <c r="I48" t="s">
        <v>634</v>
      </c>
      <c r="J48" t="s">
        <v>634</v>
      </c>
    </row>
    <row r="49" spans="1:10" x14ac:dyDescent="0.45">
      <c r="A49">
        <v>35306</v>
      </c>
      <c r="B49">
        <v>13</v>
      </c>
      <c r="C49">
        <v>3</v>
      </c>
      <c r="D49" t="s">
        <v>719</v>
      </c>
      <c r="E49" t="s">
        <v>677</v>
      </c>
      <c r="F49">
        <v>53</v>
      </c>
      <c r="G49" t="s">
        <v>1767</v>
      </c>
      <c r="H49">
        <v>16</v>
      </c>
      <c r="I49" t="s">
        <v>634</v>
      </c>
      <c r="J49" t="s">
        <v>634</v>
      </c>
    </row>
    <row r="50" spans="1:10" x14ac:dyDescent="0.45">
      <c r="A50">
        <v>35306</v>
      </c>
      <c r="B50">
        <v>14</v>
      </c>
      <c r="C50">
        <v>3</v>
      </c>
      <c r="D50" t="s">
        <v>720</v>
      </c>
      <c r="E50" t="s">
        <v>678</v>
      </c>
      <c r="F50">
        <v>32</v>
      </c>
      <c r="G50" t="s">
        <v>1763</v>
      </c>
      <c r="H50" t="s">
        <v>634</v>
      </c>
      <c r="I50" t="s">
        <v>634</v>
      </c>
      <c r="J50" t="s">
        <v>634</v>
      </c>
    </row>
    <row r="51" spans="1:10" x14ac:dyDescent="0.45">
      <c r="A51">
        <v>35306</v>
      </c>
      <c r="B51">
        <v>15</v>
      </c>
      <c r="C51">
        <v>3</v>
      </c>
      <c r="D51" t="s">
        <v>1040</v>
      </c>
      <c r="E51" t="s">
        <v>678</v>
      </c>
      <c r="F51">
        <v>90</v>
      </c>
      <c r="G51" t="s">
        <v>634</v>
      </c>
      <c r="H51" t="s">
        <v>634</v>
      </c>
      <c r="I51">
        <v>4</v>
      </c>
      <c r="J51">
        <v>504</v>
      </c>
    </row>
    <row r="52" spans="1:10" x14ac:dyDescent="0.45">
      <c r="A52">
        <v>35306</v>
      </c>
      <c r="B52">
        <v>16</v>
      </c>
      <c r="C52">
        <v>3</v>
      </c>
      <c r="D52" t="s">
        <v>1620</v>
      </c>
      <c r="E52" t="s">
        <v>677</v>
      </c>
      <c r="F52">
        <v>53</v>
      </c>
      <c r="G52" t="s">
        <v>634</v>
      </c>
      <c r="H52" t="s">
        <v>634</v>
      </c>
      <c r="I52">
        <v>2</v>
      </c>
      <c r="J52">
        <v>216</v>
      </c>
    </row>
    <row r="53" spans="1:10" x14ac:dyDescent="0.45">
      <c r="A53">
        <v>35306</v>
      </c>
      <c r="B53">
        <v>17</v>
      </c>
      <c r="C53">
        <v>3</v>
      </c>
      <c r="D53" t="s">
        <v>721</v>
      </c>
      <c r="E53" t="s">
        <v>678</v>
      </c>
      <c r="F53">
        <v>98</v>
      </c>
      <c r="G53" t="s">
        <v>1768</v>
      </c>
      <c r="H53">
        <v>11</v>
      </c>
      <c r="I53" t="s">
        <v>634</v>
      </c>
      <c r="J53" t="s">
        <v>634</v>
      </c>
    </row>
    <row r="54" spans="1:10" x14ac:dyDescent="0.45">
      <c r="A54">
        <v>35306</v>
      </c>
      <c r="B54">
        <v>18</v>
      </c>
      <c r="C54">
        <v>3</v>
      </c>
      <c r="D54" t="s">
        <v>722</v>
      </c>
      <c r="E54" t="s">
        <v>677</v>
      </c>
      <c r="F54">
        <v>17</v>
      </c>
      <c r="G54" t="s">
        <v>1769</v>
      </c>
      <c r="H54">
        <v>77</v>
      </c>
      <c r="I54" t="s">
        <v>634</v>
      </c>
      <c r="J54" t="s">
        <v>634</v>
      </c>
    </row>
    <row r="55" spans="1:10" x14ac:dyDescent="0.45">
      <c r="A55">
        <v>35307</v>
      </c>
      <c r="B55">
        <v>0</v>
      </c>
      <c r="C55">
        <v>1</v>
      </c>
      <c r="D55" t="s">
        <v>1166</v>
      </c>
      <c r="E55" t="s">
        <v>677</v>
      </c>
      <c r="F55">
        <v>22</v>
      </c>
      <c r="G55" t="s">
        <v>634</v>
      </c>
      <c r="H55" t="s">
        <v>634</v>
      </c>
      <c r="I55">
        <v>2</v>
      </c>
      <c r="J55">
        <v>201</v>
      </c>
    </row>
    <row r="56" spans="1:10" x14ac:dyDescent="0.45">
      <c r="A56">
        <v>35307</v>
      </c>
      <c r="B56">
        <v>1</v>
      </c>
      <c r="C56">
        <v>1</v>
      </c>
      <c r="D56" t="s">
        <v>723</v>
      </c>
      <c r="E56" t="s">
        <v>678</v>
      </c>
      <c r="F56">
        <v>8</v>
      </c>
      <c r="G56" t="s">
        <v>1755</v>
      </c>
      <c r="H56">
        <v>30</v>
      </c>
      <c r="I56" t="s">
        <v>634</v>
      </c>
      <c r="J56" t="s">
        <v>634</v>
      </c>
    </row>
    <row r="57" spans="1:10" x14ac:dyDescent="0.45">
      <c r="A57">
        <v>35307</v>
      </c>
      <c r="B57">
        <v>2</v>
      </c>
      <c r="C57">
        <v>1</v>
      </c>
      <c r="D57" t="s">
        <v>724</v>
      </c>
      <c r="E57" t="s">
        <v>678</v>
      </c>
      <c r="F57">
        <v>18</v>
      </c>
      <c r="G57" t="s">
        <v>1756</v>
      </c>
      <c r="H57">
        <v>89</v>
      </c>
      <c r="I57" t="s">
        <v>634</v>
      </c>
      <c r="J57" t="s">
        <v>634</v>
      </c>
    </row>
    <row r="58" spans="1:10" x14ac:dyDescent="0.45">
      <c r="A58">
        <v>35307</v>
      </c>
      <c r="B58">
        <v>3</v>
      </c>
      <c r="C58">
        <v>1</v>
      </c>
      <c r="D58" t="s">
        <v>725</v>
      </c>
      <c r="E58" t="s">
        <v>677</v>
      </c>
      <c r="F58">
        <v>66</v>
      </c>
      <c r="G58" t="s">
        <v>1766</v>
      </c>
      <c r="H58">
        <v>81</v>
      </c>
      <c r="I58" t="s">
        <v>634</v>
      </c>
      <c r="J58" t="s">
        <v>634</v>
      </c>
    </row>
    <row r="59" spans="1:10" x14ac:dyDescent="0.45">
      <c r="A59">
        <v>35307</v>
      </c>
      <c r="B59">
        <v>4</v>
      </c>
      <c r="C59">
        <v>2</v>
      </c>
      <c r="D59" t="s">
        <v>726</v>
      </c>
      <c r="E59" t="s">
        <v>677</v>
      </c>
      <c r="F59">
        <v>81</v>
      </c>
      <c r="G59" t="s">
        <v>1748</v>
      </c>
      <c r="H59">
        <v>66</v>
      </c>
      <c r="I59" t="s">
        <v>634</v>
      </c>
      <c r="J59" t="s">
        <v>634</v>
      </c>
    </row>
    <row r="60" spans="1:10" x14ac:dyDescent="0.45">
      <c r="A60">
        <v>35307</v>
      </c>
      <c r="B60">
        <v>5</v>
      </c>
      <c r="C60">
        <v>2</v>
      </c>
      <c r="D60" t="s">
        <v>715</v>
      </c>
      <c r="E60" t="s">
        <v>678</v>
      </c>
      <c r="F60">
        <v>27</v>
      </c>
      <c r="G60" t="s">
        <v>1770</v>
      </c>
      <c r="H60">
        <v>13</v>
      </c>
      <c r="I60" t="s">
        <v>634</v>
      </c>
      <c r="J60" t="s">
        <v>634</v>
      </c>
    </row>
    <row r="61" spans="1:10" x14ac:dyDescent="0.45">
      <c r="A61">
        <v>35307</v>
      </c>
      <c r="B61">
        <v>6</v>
      </c>
      <c r="C61">
        <v>2</v>
      </c>
      <c r="D61" t="s">
        <v>1062</v>
      </c>
      <c r="E61" t="s">
        <v>678</v>
      </c>
      <c r="F61">
        <v>2</v>
      </c>
      <c r="G61" t="s">
        <v>634</v>
      </c>
      <c r="H61" t="s">
        <v>634</v>
      </c>
      <c r="I61">
        <v>2</v>
      </c>
      <c r="J61">
        <v>201</v>
      </c>
    </row>
    <row r="62" spans="1:10" x14ac:dyDescent="0.45">
      <c r="A62">
        <v>35307</v>
      </c>
      <c r="B62">
        <v>7</v>
      </c>
      <c r="C62">
        <v>2</v>
      </c>
      <c r="D62" t="s">
        <v>727</v>
      </c>
      <c r="E62" t="s">
        <v>678</v>
      </c>
      <c r="F62">
        <v>2</v>
      </c>
      <c r="G62" t="s">
        <v>1771</v>
      </c>
      <c r="H62" t="s">
        <v>634</v>
      </c>
      <c r="I62" t="s">
        <v>634</v>
      </c>
      <c r="J62" t="s">
        <v>634</v>
      </c>
    </row>
    <row r="63" spans="1:10" x14ac:dyDescent="0.45">
      <c r="A63">
        <v>35307</v>
      </c>
      <c r="B63">
        <v>8</v>
      </c>
      <c r="C63">
        <v>2</v>
      </c>
      <c r="D63" t="s">
        <v>1333</v>
      </c>
      <c r="E63" t="s">
        <v>677</v>
      </c>
      <c r="F63">
        <v>14</v>
      </c>
      <c r="G63" t="s">
        <v>634</v>
      </c>
      <c r="H63" t="s">
        <v>634</v>
      </c>
      <c r="I63">
        <v>2</v>
      </c>
      <c r="J63">
        <v>201</v>
      </c>
    </row>
    <row r="64" spans="1:10" x14ac:dyDescent="0.45">
      <c r="A64">
        <v>35307</v>
      </c>
      <c r="B64">
        <v>9</v>
      </c>
      <c r="C64">
        <v>2</v>
      </c>
      <c r="D64" t="s">
        <v>864</v>
      </c>
      <c r="E64" t="s">
        <v>678</v>
      </c>
      <c r="F64">
        <v>89</v>
      </c>
      <c r="G64" t="s">
        <v>634</v>
      </c>
      <c r="H64" t="s">
        <v>634</v>
      </c>
      <c r="I64">
        <v>2</v>
      </c>
      <c r="J64">
        <v>222</v>
      </c>
    </row>
    <row r="65" spans="1:10" x14ac:dyDescent="0.45">
      <c r="A65">
        <v>35307</v>
      </c>
      <c r="B65">
        <v>10</v>
      </c>
      <c r="C65">
        <v>2</v>
      </c>
      <c r="D65" t="s">
        <v>1100</v>
      </c>
      <c r="E65" t="s">
        <v>677</v>
      </c>
      <c r="F65">
        <v>59</v>
      </c>
      <c r="G65" t="s">
        <v>634</v>
      </c>
      <c r="H65" t="s">
        <v>634</v>
      </c>
      <c r="I65">
        <v>2</v>
      </c>
      <c r="J65">
        <v>220</v>
      </c>
    </row>
    <row r="66" spans="1:10" x14ac:dyDescent="0.45">
      <c r="A66">
        <v>35307</v>
      </c>
      <c r="B66">
        <v>11</v>
      </c>
      <c r="C66">
        <v>3</v>
      </c>
      <c r="D66" t="s">
        <v>728</v>
      </c>
      <c r="E66" t="s">
        <v>678</v>
      </c>
      <c r="F66">
        <v>2</v>
      </c>
      <c r="G66" t="s">
        <v>1772</v>
      </c>
      <c r="H66">
        <v>18</v>
      </c>
      <c r="I66" t="s">
        <v>634</v>
      </c>
      <c r="J66" t="s">
        <v>634</v>
      </c>
    </row>
    <row r="67" spans="1:10" x14ac:dyDescent="0.45">
      <c r="A67">
        <v>35307</v>
      </c>
      <c r="B67">
        <v>12</v>
      </c>
      <c r="C67">
        <v>3</v>
      </c>
      <c r="D67" t="s">
        <v>729</v>
      </c>
      <c r="E67" t="s">
        <v>678</v>
      </c>
      <c r="F67">
        <v>10</v>
      </c>
      <c r="G67" t="s">
        <v>1767</v>
      </c>
      <c r="H67" t="s">
        <v>634</v>
      </c>
      <c r="I67" t="s">
        <v>634</v>
      </c>
      <c r="J67" t="s">
        <v>634</v>
      </c>
    </row>
    <row r="68" spans="1:10" x14ac:dyDescent="0.45">
      <c r="A68">
        <v>35307</v>
      </c>
      <c r="B68">
        <v>13</v>
      </c>
      <c r="C68">
        <v>3</v>
      </c>
      <c r="D68" t="s">
        <v>730</v>
      </c>
      <c r="E68" t="s">
        <v>677</v>
      </c>
      <c r="F68">
        <v>92</v>
      </c>
      <c r="G68" t="s">
        <v>1773</v>
      </c>
      <c r="H68">
        <v>97</v>
      </c>
      <c r="I68" t="s">
        <v>634</v>
      </c>
      <c r="J68" t="s">
        <v>634</v>
      </c>
    </row>
    <row r="69" spans="1:10" x14ac:dyDescent="0.45">
      <c r="A69">
        <v>35307</v>
      </c>
      <c r="B69">
        <v>14</v>
      </c>
      <c r="C69">
        <v>3</v>
      </c>
      <c r="D69" t="s">
        <v>731</v>
      </c>
      <c r="E69" t="s">
        <v>678</v>
      </c>
      <c r="F69">
        <v>18</v>
      </c>
      <c r="G69" t="s">
        <v>1764</v>
      </c>
      <c r="H69" t="s">
        <v>634</v>
      </c>
      <c r="I69" t="s">
        <v>634</v>
      </c>
      <c r="J69" t="s">
        <v>634</v>
      </c>
    </row>
    <row r="70" spans="1:10" x14ac:dyDescent="0.45">
      <c r="A70">
        <v>35307</v>
      </c>
      <c r="B70">
        <v>15</v>
      </c>
      <c r="C70">
        <v>3</v>
      </c>
      <c r="D70" t="s">
        <v>1310</v>
      </c>
      <c r="E70" t="s">
        <v>677</v>
      </c>
      <c r="F70" t="s">
        <v>634</v>
      </c>
      <c r="G70" t="s">
        <v>634</v>
      </c>
      <c r="H70" t="s">
        <v>634</v>
      </c>
      <c r="I70" t="s">
        <v>634</v>
      </c>
      <c r="J70">
        <v>401</v>
      </c>
    </row>
    <row r="71" spans="1:10" x14ac:dyDescent="0.45">
      <c r="A71">
        <v>35307</v>
      </c>
      <c r="B71">
        <v>16</v>
      </c>
      <c r="C71">
        <v>3</v>
      </c>
      <c r="D71" t="s">
        <v>732</v>
      </c>
      <c r="E71" t="s">
        <v>678</v>
      </c>
      <c r="F71">
        <v>18</v>
      </c>
      <c r="G71" t="s">
        <v>1769</v>
      </c>
      <c r="H71" t="s">
        <v>634</v>
      </c>
      <c r="I71" t="s">
        <v>634</v>
      </c>
      <c r="J71" t="s">
        <v>634</v>
      </c>
    </row>
    <row r="72" spans="1:10" x14ac:dyDescent="0.45">
      <c r="A72">
        <v>35308</v>
      </c>
      <c r="B72">
        <v>0</v>
      </c>
      <c r="C72">
        <v>1</v>
      </c>
      <c r="D72" t="s">
        <v>733</v>
      </c>
      <c r="E72" t="s">
        <v>677</v>
      </c>
      <c r="F72">
        <v>8</v>
      </c>
      <c r="G72" t="s">
        <v>1745</v>
      </c>
      <c r="H72">
        <v>28</v>
      </c>
      <c r="I72" t="s">
        <v>634</v>
      </c>
      <c r="J72" t="s">
        <v>634</v>
      </c>
    </row>
    <row r="73" spans="1:10" x14ac:dyDescent="0.45">
      <c r="A73">
        <v>35308</v>
      </c>
      <c r="B73">
        <v>1</v>
      </c>
      <c r="C73">
        <v>1</v>
      </c>
      <c r="D73" t="s">
        <v>734</v>
      </c>
      <c r="E73" t="s">
        <v>678</v>
      </c>
      <c r="F73">
        <v>7</v>
      </c>
      <c r="G73" t="s">
        <v>1746</v>
      </c>
      <c r="H73">
        <v>19</v>
      </c>
      <c r="I73" t="s">
        <v>634</v>
      </c>
      <c r="J73" t="s">
        <v>634</v>
      </c>
    </row>
    <row r="74" spans="1:10" x14ac:dyDescent="0.45">
      <c r="A74">
        <v>35308</v>
      </c>
      <c r="B74">
        <v>2</v>
      </c>
      <c r="C74">
        <v>1</v>
      </c>
      <c r="D74" t="s">
        <v>766</v>
      </c>
      <c r="E74" t="s">
        <v>678</v>
      </c>
      <c r="F74">
        <v>12</v>
      </c>
      <c r="G74" t="s">
        <v>634</v>
      </c>
      <c r="H74" t="s">
        <v>634</v>
      </c>
      <c r="I74">
        <v>2</v>
      </c>
      <c r="J74">
        <v>208</v>
      </c>
    </row>
    <row r="75" spans="1:10" x14ac:dyDescent="0.45">
      <c r="A75">
        <v>35308</v>
      </c>
      <c r="B75">
        <v>3</v>
      </c>
      <c r="C75">
        <v>2</v>
      </c>
      <c r="D75" t="s">
        <v>735</v>
      </c>
      <c r="E75" t="s">
        <v>678</v>
      </c>
      <c r="F75">
        <v>92</v>
      </c>
      <c r="G75" t="s">
        <v>1766</v>
      </c>
      <c r="H75">
        <v>25</v>
      </c>
      <c r="I75" t="s">
        <v>634</v>
      </c>
      <c r="J75" t="s">
        <v>634</v>
      </c>
    </row>
    <row r="76" spans="1:10" x14ac:dyDescent="0.45">
      <c r="A76">
        <v>35308</v>
      </c>
      <c r="B76">
        <v>4</v>
      </c>
      <c r="C76">
        <v>2</v>
      </c>
      <c r="D76" t="s">
        <v>736</v>
      </c>
      <c r="E76" t="s">
        <v>678</v>
      </c>
      <c r="F76">
        <v>2</v>
      </c>
      <c r="G76" t="s">
        <v>1758</v>
      </c>
      <c r="H76" t="s">
        <v>634</v>
      </c>
      <c r="I76" t="s">
        <v>634</v>
      </c>
      <c r="J76" t="s">
        <v>634</v>
      </c>
    </row>
    <row r="77" spans="1:10" x14ac:dyDescent="0.45">
      <c r="A77">
        <v>35308</v>
      </c>
      <c r="B77">
        <v>5</v>
      </c>
      <c r="C77">
        <v>2</v>
      </c>
      <c r="D77" t="s">
        <v>1384</v>
      </c>
      <c r="E77" t="s">
        <v>677</v>
      </c>
      <c r="F77">
        <v>17</v>
      </c>
      <c r="G77" t="s">
        <v>634</v>
      </c>
      <c r="H77" t="s">
        <v>634</v>
      </c>
      <c r="I77">
        <v>2</v>
      </c>
      <c r="J77">
        <v>212</v>
      </c>
    </row>
    <row r="78" spans="1:10" x14ac:dyDescent="0.45">
      <c r="A78">
        <v>35308</v>
      </c>
      <c r="B78">
        <v>6</v>
      </c>
      <c r="C78">
        <v>3</v>
      </c>
      <c r="D78" t="s">
        <v>737</v>
      </c>
      <c r="E78" t="s">
        <v>678</v>
      </c>
      <c r="F78">
        <v>4</v>
      </c>
      <c r="G78" t="s">
        <v>1759</v>
      </c>
      <c r="H78" t="s">
        <v>634</v>
      </c>
      <c r="I78" t="s">
        <v>634</v>
      </c>
      <c r="J78" t="s">
        <v>634</v>
      </c>
    </row>
    <row r="79" spans="1:10" x14ac:dyDescent="0.45">
      <c r="A79">
        <v>35308</v>
      </c>
      <c r="B79">
        <v>7</v>
      </c>
      <c r="C79">
        <v>3</v>
      </c>
      <c r="D79" t="s">
        <v>738</v>
      </c>
      <c r="E79" t="s">
        <v>678</v>
      </c>
      <c r="F79">
        <v>45</v>
      </c>
      <c r="G79" t="s">
        <v>1760</v>
      </c>
      <c r="H79">
        <v>92</v>
      </c>
      <c r="I79" t="s">
        <v>634</v>
      </c>
      <c r="J79" t="s">
        <v>634</v>
      </c>
    </row>
    <row r="80" spans="1:10" x14ac:dyDescent="0.45">
      <c r="A80">
        <v>35308</v>
      </c>
      <c r="B80">
        <v>8</v>
      </c>
      <c r="C80">
        <v>3</v>
      </c>
      <c r="D80" t="s">
        <v>738</v>
      </c>
      <c r="E80" t="s">
        <v>677</v>
      </c>
      <c r="F80" t="s">
        <v>634</v>
      </c>
      <c r="G80" t="s">
        <v>634</v>
      </c>
      <c r="H80" t="s">
        <v>634</v>
      </c>
      <c r="I80" t="s">
        <v>634</v>
      </c>
      <c r="J80">
        <v>401</v>
      </c>
    </row>
    <row r="81" spans="1:10" x14ac:dyDescent="0.45">
      <c r="A81">
        <v>35308</v>
      </c>
      <c r="B81">
        <v>9</v>
      </c>
      <c r="C81">
        <v>3</v>
      </c>
      <c r="D81" t="s">
        <v>1502</v>
      </c>
      <c r="E81" t="s">
        <v>678</v>
      </c>
      <c r="F81">
        <v>25</v>
      </c>
      <c r="G81" t="s">
        <v>634</v>
      </c>
      <c r="H81" t="s">
        <v>634</v>
      </c>
      <c r="I81">
        <v>2</v>
      </c>
      <c r="J81">
        <v>207</v>
      </c>
    </row>
    <row r="82" spans="1:10" x14ac:dyDescent="0.45">
      <c r="A82">
        <v>35308</v>
      </c>
      <c r="B82">
        <v>10</v>
      </c>
      <c r="C82">
        <v>3</v>
      </c>
      <c r="D82" t="s">
        <v>853</v>
      </c>
      <c r="E82" t="s">
        <v>677</v>
      </c>
      <c r="F82">
        <v>28</v>
      </c>
      <c r="G82" t="s">
        <v>634</v>
      </c>
      <c r="H82" t="s">
        <v>634</v>
      </c>
      <c r="I82">
        <v>2</v>
      </c>
      <c r="J82">
        <v>201</v>
      </c>
    </row>
    <row r="83" spans="1:10" x14ac:dyDescent="0.45">
      <c r="A83">
        <v>35309</v>
      </c>
      <c r="B83">
        <v>0</v>
      </c>
      <c r="C83">
        <v>1</v>
      </c>
      <c r="D83" t="s">
        <v>706</v>
      </c>
      <c r="E83" t="s">
        <v>678</v>
      </c>
      <c r="F83">
        <v>7</v>
      </c>
      <c r="G83" t="s">
        <v>1755</v>
      </c>
      <c r="H83">
        <v>2</v>
      </c>
      <c r="I83" t="s">
        <v>634</v>
      </c>
      <c r="J83" t="s">
        <v>634</v>
      </c>
    </row>
    <row r="84" spans="1:10" x14ac:dyDescent="0.45">
      <c r="A84">
        <v>35309</v>
      </c>
      <c r="B84">
        <v>1</v>
      </c>
      <c r="C84">
        <v>2</v>
      </c>
      <c r="D84" t="s">
        <v>739</v>
      </c>
      <c r="E84" t="s">
        <v>678</v>
      </c>
      <c r="F84">
        <v>7</v>
      </c>
      <c r="G84" t="s">
        <v>1756</v>
      </c>
      <c r="H84">
        <v>2</v>
      </c>
      <c r="I84" t="s">
        <v>634</v>
      </c>
      <c r="J84" t="s">
        <v>634</v>
      </c>
    </row>
    <row r="85" spans="1:10" x14ac:dyDescent="0.45">
      <c r="A85">
        <v>35309</v>
      </c>
      <c r="B85">
        <v>2</v>
      </c>
      <c r="C85">
        <v>2</v>
      </c>
      <c r="D85" t="s">
        <v>740</v>
      </c>
      <c r="E85" t="s">
        <v>678</v>
      </c>
      <c r="F85">
        <v>48</v>
      </c>
      <c r="G85" t="s">
        <v>1757</v>
      </c>
      <c r="H85">
        <v>97</v>
      </c>
      <c r="I85" t="s">
        <v>634</v>
      </c>
      <c r="J85" t="s">
        <v>634</v>
      </c>
    </row>
    <row r="86" spans="1:10" x14ac:dyDescent="0.45">
      <c r="A86">
        <v>35309</v>
      </c>
      <c r="B86">
        <v>3</v>
      </c>
      <c r="C86">
        <v>2</v>
      </c>
      <c r="D86" t="s">
        <v>1030</v>
      </c>
      <c r="E86" t="s">
        <v>677</v>
      </c>
      <c r="F86">
        <v>9</v>
      </c>
      <c r="G86" t="s">
        <v>634</v>
      </c>
      <c r="H86" t="s">
        <v>634</v>
      </c>
      <c r="I86">
        <v>2</v>
      </c>
      <c r="J86">
        <v>207</v>
      </c>
    </row>
    <row r="87" spans="1:10" x14ac:dyDescent="0.45">
      <c r="A87">
        <v>35309</v>
      </c>
      <c r="B87">
        <v>4</v>
      </c>
      <c r="C87">
        <v>2</v>
      </c>
      <c r="D87" t="s">
        <v>741</v>
      </c>
      <c r="E87" t="s">
        <v>678</v>
      </c>
      <c r="F87">
        <v>18</v>
      </c>
      <c r="G87" t="s">
        <v>1774</v>
      </c>
      <c r="H87">
        <v>67</v>
      </c>
      <c r="I87" t="s">
        <v>634</v>
      </c>
      <c r="J87" t="s">
        <v>634</v>
      </c>
    </row>
    <row r="88" spans="1:10" x14ac:dyDescent="0.45">
      <c r="A88">
        <v>35309</v>
      </c>
      <c r="B88">
        <v>5</v>
      </c>
      <c r="C88">
        <v>2</v>
      </c>
      <c r="D88" t="s">
        <v>721</v>
      </c>
      <c r="E88" t="s">
        <v>678</v>
      </c>
      <c r="F88">
        <v>10</v>
      </c>
      <c r="G88" t="s">
        <v>1775</v>
      </c>
      <c r="H88">
        <v>18</v>
      </c>
      <c r="I88" t="s">
        <v>634</v>
      </c>
      <c r="J88" t="s">
        <v>634</v>
      </c>
    </row>
    <row r="89" spans="1:10" x14ac:dyDescent="0.45">
      <c r="A89">
        <v>35309</v>
      </c>
      <c r="B89">
        <v>6</v>
      </c>
      <c r="C89">
        <v>2</v>
      </c>
      <c r="D89" t="s">
        <v>742</v>
      </c>
      <c r="E89" t="s">
        <v>677</v>
      </c>
      <c r="F89">
        <v>27</v>
      </c>
      <c r="G89" t="s">
        <v>1760</v>
      </c>
      <c r="H89">
        <v>69</v>
      </c>
      <c r="I89" t="s">
        <v>634</v>
      </c>
      <c r="J89" t="s">
        <v>634</v>
      </c>
    </row>
    <row r="90" spans="1:10" x14ac:dyDescent="0.45">
      <c r="A90">
        <v>35309</v>
      </c>
      <c r="B90">
        <v>7</v>
      </c>
      <c r="C90">
        <v>3</v>
      </c>
      <c r="D90" t="s">
        <v>1593</v>
      </c>
      <c r="E90" t="s">
        <v>678</v>
      </c>
      <c r="F90">
        <v>91</v>
      </c>
      <c r="G90" t="s">
        <v>634</v>
      </c>
      <c r="H90" t="s">
        <v>634</v>
      </c>
      <c r="I90">
        <v>2</v>
      </c>
      <c r="J90">
        <v>207</v>
      </c>
    </row>
    <row r="91" spans="1:10" x14ac:dyDescent="0.45">
      <c r="A91">
        <v>35309</v>
      </c>
      <c r="B91">
        <v>8</v>
      </c>
      <c r="C91">
        <v>3</v>
      </c>
      <c r="D91" t="s">
        <v>1576</v>
      </c>
      <c r="E91" t="s">
        <v>677</v>
      </c>
      <c r="F91">
        <v>20</v>
      </c>
      <c r="G91" t="s">
        <v>634</v>
      </c>
      <c r="H91" t="s">
        <v>634</v>
      </c>
      <c r="I91">
        <v>2</v>
      </c>
      <c r="J91">
        <v>222</v>
      </c>
    </row>
    <row r="92" spans="1:10" x14ac:dyDescent="0.45">
      <c r="A92">
        <v>35309</v>
      </c>
      <c r="B92">
        <v>9</v>
      </c>
      <c r="C92">
        <v>3</v>
      </c>
      <c r="D92" t="s">
        <v>743</v>
      </c>
      <c r="E92" t="s">
        <v>677</v>
      </c>
      <c r="F92">
        <v>63</v>
      </c>
      <c r="G92" t="s">
        <v>1772</v>
      </c>
      <c r="H92" t="s">
        <v>634</v>
      </c>
      <c r="I92" t="s">
        <v>634</v>
      </c>
      <c r="J92" t="s">
        <v>634</v>
      </c>
    </row>
    <row r="93" spans="1:10" x14ac:dyDescent="0.45">
      <c r="A93">
        <v>35309</v>
      </c>
      <c r="B93">
        <v>10</v>
      </c>
      <c r="C93">
        <v>3</v>
      </c>
      <c r="D93" t="s">
        <v>1242</v>
      </c>
      <c r="E93" t="s">
        <v>678</v>
      </c>
      <c r="F93" t="s">
        <v>634</v>
      </c>
      <c r="G93" t="s">
        <v>634</v>
      </c>
      <c r="H93" t="s">
        <v>634</v>
      </c>
      <c r="I93" t="s">
        <v>634</v>
      </c>
      <c r="J93">
        <v>401</v>
      </c>
    </row>
    <row r="94" spans="1:10" x14ac:dyDescent="0.45">
      <c r="A94">
        <v>35309</v>
      </c>
      <c r="B94">
        <v>11</v>
      </c>
      <c r="C94">
        <v>3</v>
      </c>
      <c r="D94" t="s">
        <v>744</v>
      </c>
      <c r="E94" t="s">
        <v>677</v>
      </c>
      <c r="F94">
        <v>41</v>
      </c>
      <c r="G94" t="s">
        <v>1776</v>
      </c>
      <c r="H94">
        <v>31</v>
      </c>
      <c r="I94" t="s">
        <v>634</v>
      </c>
      <c r="J94" t="s">
        <v>634</v>
      </c>
    </row>
    <row r="95" spans="1:10" x14ac:dyDescent="0.45">
      <c r="A95">
        <v>35309</v>
      </c>
      <c r="B95">
        <v>12</v>
      </c>
      <c r="C95">
        <v>3</v>
      </c>
      <c r="D95" t="s">
        <v>744</v>
      </c>
      <c r="E95" t="s">
        <v>677</v>
      </c>
      <c r="F95" t="s">
        <v>634</v>
      </c>
      <c r="G95" t="s">
        <v>634</v>
      </c>
      <c r="H95" t="s">
        <v>634</v>
      </c>
      <c r="I95" t="s">
        <v>634</v>
      </c>
      <c r="J95">
        <v>401</v>
      </c>
    </row>
    <row r="96" spans="1:10" x14ac:dyDescent="0.45">
      <c r="A96">
        <v>35309</v>
      </c>
      <c r="B96">
        <v>13</v>
      </c>
      <c r="C96">
        <v>3</v>
      </c>
      <c r="D96" t="s">
        <v>1331</v>
      </c>
      <c r="E96" t="s">
        <v>677</v>
      </c>
      <c r="F96" t="s">
        <v>634</v>
      </c>
      <c r="G96" t="s">
        <v>1753</v>
      </c>
      <c r="H96" t="s">
        <v>634</v>
      </c>
      <c r="I96" t="s">
        <v>634</v>
      </c>
      <c r="J96" t="s">
        <v>634</v>
      </c>
    </row>
    <row r="97" spans="1:10" x14ac:dyDescent="0.45">
      <c r="A97">
        <v>35309</v>
      </c>
      <c r="B97">
        <v>14</v>
      </c>
      <c r="C97">
        <v>3</v>
      </c>
      <c r="D97" t="s">
        <v>745</v>
      </c>
      <c r="E97" t="s">
        <v>678</v>
      </c>
      <c r="F97">
        <v>2</v>
      </c>
      <c r="G97" t="s">
        <v>1792</v>
      </c>
      <c r="H97" t="s">
        <v>634</v>
      </c>
      <c r="I97" t="s">
        <v>634</v>
      </c>
      <c r="J97" t="s">
        <v>634</v>
      </c>
    </row>
    <row r="98" spans="1:10" x14ac:dyDescent="0.45">
      <c r="A98">
        <v>35310</v>
      </c>
      <c r="B98">
        <v>0</v>
      </c>
      <c r="C98">
        <v>1</v>
      </c>
      <c r="D98" t="s">
        <v>746</v>
      </c>
      <c r="E98" t="s">
        <v>677</v>
      </c>
      <c r="F98">
        <v>3</v>
      </c>
      <c r="G98" t="s">
        <v>1745</v>
      </c>
      <c r="H98">
        <v>24</v>
      </c>
      <c r="I98" t="s">
        <v>634</v>
      </c>
      <c r="J98" t="s">
        <v>634</v>
      </c>
    </row>
    <row r="99" spans="1:10" x14ac:dyDescent="0.45">
      <c r="A99">
        <v>35310</v>
      </c>
      <c r="B99">
        <v>1</v>
      </c>
      <c r="C99">
        <v>1</v>
      </c>
      <c r="D99" t="s">
        <v>697</v>
      </c>
      <c r="E99" t="s">
        <v>677</v>
      </c>
      <c r="F99">
        <v>8</v>
      </c>
      <c r="G99" t="s">
        <v>1777</v>
      </c>
      <c r="H99">
        <v>88</v>
      </c>
      <c r="I99" t="s">
        <v>634</v>
      </c>
      <c r="J99" t="s">
        <v>634</v>
      </c>
    </row>
    <row r="100" spans="1:10" x14ac:dyDescent="0.45">
      <c r="A100">
        <v>35310</v>
      </c>
      <c r="B100">
        <v>2</v>
      </c>
      <c r="C100">
        <v>1</v>
      </c>
      <c r="D100" t="s">
        <v>1657</v>
      </c>
      <c r="E100" t="s">
        <v>677</v>
      </c>
      <c r="F100">
        <v>87</v>
      </c>
      <c r="G100" t="s">
        <v>634</v>
      </c>
      <c r="H100" t="s">
        <v>634</v>
      </c>
      <c r="I100">
        <v>2</v>
      </c>
      <c r="J100">
        <v>205</v>
      </c>
    </row>
    <row r="101" spans="1:10" x14ac:dyDescent="0.45">
      <c r="A101">
        <v>35310</v>
      </c>
      <c r="B101">
        <v>3</v>
      </c>
      <c r="C101">
        <v>1</v>
      </c>
      <c r="D101" t="s">
        <v>747</v>
      </c>
      <c r="E101" t="s">
        <v>678</v>
      </c>
      <c r="F101">
        <v>81</v>
      </c>
      <c r="G101" t="s">
        <v>1747</v>
      </c>
      <c r="H101">
        <v>66</v>
      </c>
      <c r="I101" t="s">
        <v>634</v>
      </c>
      <c r="J101" t="s">
        <v>634</v>
      </c>
    </row>
    <row r="102" spans="1:10" x14ac:dyDescent="0.45">
      <c r="A102">
        <v>35310</v>
      </c>
      <c r="B102">
        <v>4</v>
      </c>
      <c r="C102">
        <v>1</v>
      </c>
      <c r="D102" t="s">
        <v>722</v>
      </c>
      <c r="E102" t="s">
        <v>678</v>
      </c>
      <c r="F102">
        <v>81</v>
      </c>
      <c r="G102" t="s">
        <v>1748</v>
      </c>
      <c r="H102" t="s">
        <v>634</v>
      </c>
      <c r="I102" t="s">
        <v>634</v>
      </c>
      <c r="J102" t="s">
        <v>634</v>
      </c>
    </row>
    <row r="103" spans="1:10" x14ac:dyDescent="0.45">
      <c r="A103">
        <v>35310</v>
      </c>
      <c r="B103">
        <v>5</v>
      </c>
      <c r="C103">
        <v>2</v>
      </c>
      <c r="D103" t="s">
        <v>748</v>
      </c>
      <c r="E103" t="s">
        <v>678</v>
      </c>
      <c r="F103">
        <v>10</v>
      </c>
      <c r="G103" t="s">
        <v>1770</v>
      </c>
      <c r="I103" t="s">
        <v>634</v>
      </c>
      <c r="J103" t="s">
        <v>634</v>
      </c>
    </row>
    <row r="104" spans="1:10" x14ac:dyDescent="0.45">
      <c r="A104">
        <v>35310</v>
      </c>
      <c r="B104">
        <v>6</v>
      </c>
      <c r="C104">
        <v>2</v>
      </c>
      <c r="D104" t="s">
        <v>749</v>
      </c>
      <c r="E104" t="s">
        <v>677</v>
      </c>
      <c r="F104">
        <v>77</v>
      </c>
      <c r="G104" t="s">
        <v>1750</v>
      </c>
      <c r="H104">
        <v>17</v>
      </c>
      <c r="I104" t="s">
        <v>634</v>
      </c>
      <c r="J104" t="s">
        <v>634</v>
      </c>
    </row>
    <row r="105" spans="1:10" x14ac:dyDescent="0.45">
      <c r="A105">
        <v>35310</v>
      </c>
      <c r="B105">
        <v>7</v>
      </c>
      <c r="C105">
        <v>2</v>
      </c>
      <c r="D105" t="s">
        <v>750</v>
      </c>
      <c r="E105" t="s">
        <v>677</v>
      </c>
      <c r="F105">
        <v>77</v>
      </c>
      <c r="G105" t="s">
        <v>1778</v>
      </c>
      <c r="H105">
        <v>17</v>
      </c>
      <c r="I105" t="s">
        <v>634</v>
      </c>
      <c r="J105" t="s">
        <v>634</v>
      </c>
    </row>
    <row r="106" spans="1:10" x14ac:dyDescent="0.45">
      <c r="A106">
        <v>35310</v>
      </c>
      <c r="B106">
        <v>8</v>
      </c>
      <c r="C106">
        <v>2</v>
      </c>
      <c r="D106" t="s">
        <v>751</v>
      </c>
      <c r="E106" t="s">
        <v>677</v>
      </c>
      <c r="F106">
        <v>16</v>
      </c>
      <c r="G106" t="s">
        <v>1779</v>
      </c>
      <c r="H106">
        <v>53</v>
      </c>
      <c r="I106" t="s">
        <v>634</v>
      </c>
      <c r="J106" t="s">
        <v>634</v>
      </c>
    </row>
    <row r="107" spans="1:10" x14ac:dyDescent="0.45">
      <c r="A107">
        <v>35310</v>
      </c>
      <c r="B107">
        <v>9</v>
      </c>
      <c r="C107">
        <v>2</v>
      </c>
      <c r="D107" t="s">
        <v>752</v>
      </c>
      <c r="E107" t="s">
        <v>678</v>
      </c>
      <c r="F107">
        <v>71</v>
      </c>
      <c r="G107" t="s">
        <v>1780</v>
      </c>
      <c r="H107">
        <v>81</v>
      </c>
      <c r="I107" t="s">
        <v>634</v>
      </c>
      <c r="J107" t="s">
        <v>634</v>
      </c>
    </row>
    <row r="108" spans="1:10" x14ac:dyDescent="0.45">
      <c r="A108">
        <v>35310</v>
      </c>
      <c r="B108">
        <v>10</v>
      </c>
      <c r="C108">
        <v>3</v>
      </c>
      <c r="D108" t="s">
        <v>753</v>
      </c>
      <c r="E108" t="s">
        <v>677</v>
      </c>
      <c r="F108">
        <v>77</v>
      </c>
      <c r="G108" t="s">
        <v>1781</v>
      </c>
      <c r="H108">
        <v>17</v>
      </c>
      <c r="I108" t="s">
        <v>634</v>
      </c>
      <c r="J108" t="s">
        <v>634</v>
      </c>
    </row>
    <row r="109" spans="1:10" x14ac:dyDescent="0.45">
      <c r="A109">
        <v>35310</v>
      </c>
      <c r="B109">
        <v>11</v>
      </c>
      <c r="C109">
        <v>3</v>
      </c>
      <c r="D109" t="s">
        <v>714</v>
      </c>
      <c r="E109" t="s">
        <v>677</v>
      </c>
      <c r="F109">
        <v>88</v>
      </c>
      <c r="G109" t="s">
        <v>1782</v>
      </c>
      <c r="H109">
        <v>19</v>
      </c>
      <c r="I109" t="s">
        <v>634</v>
      </c>
      <c r="J109" t="s">
        <v>634</v>
      </c>
    </row>
    <row r="110" spans="1:10" x14ac:dyDescent="0.45">
      <c r="A110">
        <v>35310</v>
      </c>
      <c r="B110">
        <v>12</v>
      </c>
      <c r="C110">
        <v>3</v>
      </c>
      <c r="D110" t="s">
        <v>754</v>
      </c>
      <c r="E110" t="s">
        <v>677</v>
      </c>
      <c r="F110">
        <v>16</v>
      </c>
      <c r="G110" t="s">
        <v>1783</v>
      </c>
      <c r="H110">
        <v>53</v>
      </c>
      <c r="I110" t="s">
        <v>634</v>
      </c>
      <c r="J110" t="s">
        <v>634</v>
      </c>
    </row>
    <row r="111" spans="1:10" x14ac:dyDescent="0.45">
      <c r="A111">
        <v>35310</v>
      </c>
      <c r="B111">
        <v>13</v>
      </c>
      <c r="C111">
        <v>3</v>
      </c>
      <c r="D111" t="s">
        <v>1679</v>
      </c>
      <c r="E111" t="s">
        <v>677</v>
      </c>
      <c r="F111">
        <v>87</v>
      </c>
      <c r="G111" t="s">
        <v>634</v>
      </c>
      <c r="H111" t="s">
        <v>634</v>
      </c>
      <c r="I111">
        <v>2</v>
      </c>
      <c r="J111">
        <v>208</v>
      </c>
    </row>
    <row r="112" spans="1:10" x14ac:dyDescent="0.45">
      <c r="A112">
        <v>35310</v>
      </c>
      <c r="B112">
        <v>14</v>
      </c>
      <c r="C112">
        <v>3</v>
      </c>
      <c r="D112" t="s">
        <v>755</v>
      </c>
      <c r="E112" t="s">
        <v>677</v>
      </c>
      <c r="F112">
        <v>88</v>
      </c>
      <c r="G112" t="s">
        <v>1784</v>
      </c>
      <c r="H112">
        <v>8</v>
      </c>
      <c r="I112" t="s">
        <v>634</v>
      </c>
      <c r="J112" t="s">
        <v>634</v>
      </c>
    </row>
    <row r="113" spans="1:10" x14ac:dyDescent="0.45">
      <c r="A113">
        <v>35310</v>
      </c>
      <c r="B113">
        <v>15</v>
      </c>
      <c r="C113">
        <v>3</v>
      </c>
      <c r="D113" t="s">
        <v>756</v>
      </c>
      <c r="E113" t="s">
        <v>677</v>
      </c>
      <c r="F113">
        <v>53</v>
      </c>
      <c r="G113" t="s">
        <v>1785</v>
      </c>
      <c r="H113">
        <v>77</v>
      </c>
      <c r="I113" t="s">
        <v>634</v>
      </c>
      <c r="J113" t="s">
        <v>634</v>
      </c>
    </row>
    <row r="114" spans="1:10" x14ac:dyDescent="0.45">
      <c r="A114">
        <v>35310</v>
      </c>
      <c r="B114">
        <v>16</v>
      </c>
      <c r="C114">
        <v>3</v>
      </c>
      <c r="D114" t="s">
        <v>757</v>
      </c>
      <c r="E114" t="s">
        <v>677</v>
      </c>
      <c r="F114">
        <v>89</v>
      </c>
      <c r="G114" t="s">
        <v>1786</v>
      </c>
      <c r="H114">
        <v>8</v>
      </c>
      <c r="I114" t="s">
        <v>634</v>
      </c>
      <c r="J114" t="s">
        <v>634</v>
      </c>
    </row>
    <row r="115" spans="1:10" x14ac:dyDescent="0.45">
      <c r="A115">
        <v>35310</v>
      </c>
      <c r="B115">
        <v>17</v>
      </c>
      <c r="C115">
        <v>3</v>
      </c>
      <c r="D115" t="s">
        <v>757</v>
      </c>
      <c r="E115" t="s">
        <v>678</v>
      </c>
      <c r="F115" t="s">
        <v>634</v>
      </c>
      <c r="G115" t="s">
        <v>634</v>
      </c>
      <c r="H115" t="s">
        <v>634</v>
      </c>
      <c r="I115" t="s">
        <v>634</v>
      </c>
      <c r="J115">
        <v>401</v>
      </c>
    </row>
    <row r="116" spans="1:10" x14ac:dyDescent="0.45">
      <c r="A116">
        <v>35310</v>
      </c>
      <c r="B116">
        <v>18</v>
      </c>
      <c r="C116">
        <v>3</v>
      </c>
      <c r="D116" t="s">
        <v>758</v>
      </c>
      <c r="E116" t="s">
        <v>678</v>
      </c>
      <c r="F116">
        <v>55</v>
      </c>
      <c r="G116" t="s">
        <v>1787</v>
      </c>
      <c r="H116">
        <v>66</v>
      </c>
      <c r="I116" t="s">
        <v>634</v>
      </c>
      <c r="J116" t="s">
        <v>634</v>
      </c>
    </row>
    <row r="117" spans="1:10" x14ac:dyDescent="0.45">
      <c r="A117">
        <v>35310</v>
      </c>
      <c r="B117">
        <v>19</v>
      </c>
      <c r="C117">
        <v>3</v>
      </c>
      <c r="D117" t="s">
        <v>1437</v>
      </c>
      <c r="E117" t="s">
        <v>678</v>
      </c>
      <c r="F117">
        <v>81</v>
      </c>
      <c r="G117" t="s">
        <v>634</v>
      </c>
      <c r="H117" t="s">
        <v>634</v>
      </c>
      <c r="I117">
        <v>2</v>
      </c>
      <c r="J117">
        <v>205</v>
      </c>
    </row>
    <row r="118" spans="1:10" x14ac:dyDescent="0.45">
      <c r="A118">
        <v>35310</v>
      </c>
      <c r="B118">
        <v>20</v>
      </c>
      <c r="C118">
        <v>3</v>
      </c>
      <c r="D118" t="s">
        <v>701</v>
      </c>
      <c r="E118" t="s">
        <v>677</v>
      </c>
      <c r="F118">
        <v>77</v>
      </c>
      <c r="G118" t="s">
        <v>1788</v>
      </c>
      <c r="H118">
        <v>17</v>
      </c>
      <c r="I118" t="s">
        <v>634</v>
      </c>
      <c r="J118" t="s">
        <v>634</v>
      </c>
    </row>
    <row r="119" spans="1:10" x14ac:dyDescent="0.45">
      <c r="A119">
        <v>35310</v>
      </c>
      <c r="B119">
        <v>21</v>
      </c>
      <c r="C119">
        <v>3</v>
      </c>
      <c r="D119" t="s">
        <v>759</v>
      </c>
      <c r="E119" t="s">
        <v>678</v>
      </c>
      <c r="F119">
        <v>14</v>
      </c>
      <c r="G119" t="s">
        <v>1789</v>
      </c>
      <c r="H119">
        <v>66</v>
      </c>
      <c r="I119" t="s">
        <v>634</v>
      </c>
      <c r="J119" t="s">
        <v>634</v>
      </c>
    </row>
    <row r="120" spans="1:10" x14ac:dyDescent="0.45">
      <c r="A120">
        <v>35310</v>
      </c>
      <c r="B120">
        <v>22</v>
      </c>
      <c r="C120">
        <v>3</v>
      </c>
      <c r="D120" t="s">
        <v>760</v>
      </c>
      <c r="E120" t="s">
        <v>678</v>
      </c>
      <c r="F120">
        <v>59</v>
      </c>
      <c r="G120" t="s">
        <v>1790</v>
      </c>
      <c r="H120">
        <v>7</v>
      </c>
      <c r="I120" t="s">
        <v>634</v>
      </c>
      <c r="J120" t="s">
        <v>634</v>
      </c>
    </row>
    <row r="121" spans="1:10" x14ac:dyDescent="0.45">
      <c r="A121">
        <v>35310</v>
      </c>
      <c r="B121">
        <v>23</v>
      </c>
      <c r="C121">
        <v>3</v>
      </c>
      <c r="D121" t="s">
        <v>1121</v>
      </c>
      <c r="E121" t="s">
        <v>678</v>
      </c>
      <c r="F121">
        <v>10</v>
      </c>
      <c r="G121" t="s">
        <v>634</v>
      </c>
      <c r="H121" t="s">
        <v>634</v>
      </c>
      <c r="I121">
        <v>2</v>
      </c>
      <c r="J121">
        <v>207</v>
      </c>
    </row>
    <row r="122" spans="1:10" x14ac:dyDescent="0.45">
      <c r="A122">
        <v>35311</v>
      </c>
      <c r="B122">
        <v>0</v>
      </c>
      <c r="C122">
        <v>1</v>
      </c>
      <c r="D122" t="s">
        <v>761</v>
      </c>
      <c r="E122" t="s">
        <v>677</v>
      </c>
      <c r="F122">
        <v>11</v>
      </c>
      <c r="G122" t="s">
        <v>1745</v>
      </c>
      <c r="H122">
        <v>30</v>
      </c>
      <c r="I122" t="s">
        <v>634</v>
      </c>
      <c r="J122" t="s">
        <v>634</v>
      </c>
    </row>
    <row r="123" spans="1:10" x14ac:dyDescent="0.45">
      <c r="A123">
        <v>35311</v>
      </c>
      <c r="B123">
        <v>1</v>
      </c>
      <c r="C123">
        <v>1</v>
      </c>
      <c r="D123" t="s">
        <v>762</v>
      </c>
      <c r="E123" t="s">
        <v>678</v>
      </c>
      <c r="F123">
        <v>5</v>
      </c>
      <c r="G123" t="s">
        <v>1746</v>
      </c>
      <c r="H123">
        <v>63</v>
      </c>
      <c r="I123" t="s">
        <v>634</v>
      </c>
      <c r="J123" t="s">
        <v>634</v>
      </c>
    </row>
    <row r="124" spans="1:10" x14ac:dyDescent="0.45">
      <c r="A124">
        <v>35311</v>
      </c>
      <c r="B124">
        <v>2</v>
      </c>
      <c r="C124">
        <v>1</v>
      </c>
      <c r="D124" t="s">
        <v>1127</v>
      </c>
      <c r="E124" t="s">
        <v>677</v>
      </c>
      <c r="F124">
        <v>96</v>
      </c>
      <c r="G124" t="s">
        <v>634</v>
      </c>
      <c r="H124" t="s">
        <v>634</v>
      </c>
      <c r="I124">
        <v>2</v>
      </c>
      <c r="J124">
        <v>213</v>
      </c>
    </row>
    <row r="125" spans="1:10" x14ac:dyDescent="0.45">
      <c r="A125">
        <v>35311</v>
      </c>
      <c r="B125">
        <v>3</v>
      </c>
      <c r="C125">
        <v>1</v>
      </c>
      <c r="D125" t="s">
        <v>732</v>
      </c>
      <c r="E125" t="s">
        <v>678</v>
      </c>
      <c r="F125">
        <v>20</v>
      </c>
      <c r="G125" t="s">
        <v>1766</v>
      </c>
      <c r="H125">
        <v>3</v>
      </c>
      <c r="I125" t="s">
        <v>634</v>
      </c>
      <c r="J125" t="s">
        <v>634</v>
      </c>
    </row>
    <row r="126" spans="1:10" x14ac:dyDescent="0.45">
      <c r="A126">
        <v>35311</v>
      </c>
      <c r="B126">
        <v>4</v>
      </c>
      <c r="C126">
        <v>2</v>
      </c>
      <c r="D126" t="s">
        <v>763</v>
      </c>
      <c r="E126" t="s">
        <v>677</v>
      </c>
      <c r="F126">
        <v>48</v>
      </c>
      <c r="G126" t="s">
        <v>1748</v>
      </c>
      <c r="H126">
        <v>96</v>
      </c>
      <c r="I126" t="s">
        <v>634</v>
      </c>
      <c r="J126" t="s">
        <v>634</v>
      </c>
    </row>
    <row r="127" spans="1:10" x14ac:dyDescent="0.45">
      <c r="A127">
        <v>35311</v>
      </c>
      <c r="B127">
        <v>5</v>
      </c>
      <c r="C127">
        <v>2</v>
      </c>
      <c r="D127" t="s">
        <v>764</v>
      </c>
      <c r="E127" t="s">
        <v>677</v>
      </c>
      <c r="F127">
        <v>96</v>
      </c>
      <c r="G127" t="s">
        <v>1749</v>
      </c>
      <c r="H127">
        <v>11</v>
      </c>
      <c r="I127" t="s">
        <v>634</v>
      </c>
      <c r="J127" t="s">
        <v>634</v>
      </c>
    </row>
    <row r="128" spans="1:10" x14ac:dyDescent="0.45">
      <c r="A128">
        <v>35311</v>
      </c>
      <c r="B128">
        <v>6</v>
      </c>
      <c r="C128">
        <v>2</v>
      </c>
      <c r="D128" t="s">
        <v>765</v>
      </c>
      <c r="E128" t="s">
        <v>678</v>
      </c>
      <c r="F128">
        <v>20</v>
      </c>
      <c r="G128" t="s">
        <v>1750</v>
      </c>
      <c r="H128">
        <v>3</v>
      </c>
      <c r="I128" t="s">
        <v>634</v>
      </c>
      <c r="J128" t="s">
        <v>634</v>
      </c>
    </row>
    <row r="129" spans="1:10" x14ac:dyDescent="0.45">
      <c r="A129">
        <v>35311</v>
      </c>
      <c r="B129">
        <v>7</v>
      </c>
      <c r="C129">
        <v>2</v>
      </c>
      <c r="D129" t="s">
        <v>766</v>
      </c>
      <c r="E129" t="s">
        <v>677</v>
      </c>
      <c r="F129">
        <v>87</v>
      </c>
      <c r="G129" t="s">
        <v>1778</v>
      </c>
      <c r="H129">
        <v>11</v>
      </c>
      <c r="I129" t="s">
        <v>634</v>
      </c>
      <c r="J129" t="s">
        <v>634</v>
      </c>
    </row>
    <row r="130" spans="1:10" x14ac:dyDescent="0.45">
      <c r="A130">
        <v>35311</v>
      </c>
      <c r="B130">
        <v>8</v>
      </c>
      <c r="C130">
        <v>2</v>
      </c>
      <c r="D130" t="s">
        <v>751</v>
      </c>
      <c r="E130" t="s">
        <v>678</v>
      </c>
      <c r="F130">
        <v>77</v>
      </c>
      <c r="G130" t="s">
        <v>1752</v>
      </c>
      <c r="H130">
        <v>97</v>
      </c>
      <c r="I130" t="s">
        <v>634</v>
      </c>
      <c r="J130" t="s">
        <v>634</v>
      </c>
    </row>
    <row r="131" spans="1:10" x14ac:dyDescent="0.45">
      <c r="A131">
        <v>35311</v>
      </c>
      <c r="B131">
        <v>9</v>
      </c>
      <c r="C131">
        <v>2</v>
      </c>
      <c r="D131" t="s">
        <v>1359</v>
      </c>
      <c r="E131" t="s">
        <v>678</v>
      </c>
      <c r="F131">
        <v>22</v>
      </c>
      <c r="G131" t="s">
        <v>634</v>
      </c>
      <c r="H131" t="s">
        <v>634</v>
      </c>
      <c r="I131">
        <v>2</v>
      </c>
      <c r="J131">
        <v>212</v>
      </c>
    </row>
    <row r="132" spans="1:10" x14ac:dyDescent="0.45">
      <c r="A132">
        <v>35311</v>
      </c>
      <c r="B132">
        <v>10</v>
      </c>
      <c r="C132">
        <v>3</v>
      </c>
      <c r="D132" t="s">
        <v>767</v>
      </c>
      <c r="E132" t="s">
        <v>677</v>
      </c>
      <c r="F132">
        <v>96</v>
      </c>
      <c r="G132" t="s">
        <v>1780</v>
      </c>
      <c r="H132">
        <v>8</v>
      </c>
      <c r="I132" t="s">
        <v>634</v>
      </c>
      <c r="J132" t="s">
        <v>634</v>
      </c>
    </row>
    <row r="133" spans="1:10" x14ac:dyDescent="0.45">
      <c r="A133">
        <v>35311</v>
      </c>
      <c r="B133">
        <v>11</v>
      </c>
      <c r="C133">
        <v>3</v>
      </c>
      <c r="D133" t="s">
        <v>697</v>
      </c>
      <c r="E133" t="s">
        <v>678</v>
      </c>
      <c r="F133">
        <v>22</v>
      </c>
      <c r="G133" t="s">
        <v>1754</v>
      </c>
      <c r="H133">
        <v>9</v>
      </c>
      <c r="I133" t="s">
        <v>634</v>
      </c>
      <c r="J133" t="s">
        <v>634</v>
      </c>
    </row>
    <row r="134" spans="1:10" x14ac:dyDescent="0.45">
      <c r="A134">
        <v>35311</v>
      </c>
      <c r="B134">
        <v>12</v>
      </c>
      <c r="C134">
        <v>3</v>
      </c>
      <c r="D134" t="s">
        <v>1221</v>
      </c>
      <c r="E134" t="s">
        <v>677</v>
      </c>
      <c r="F134">
        <v>10</v>
      </c>
      <c r="G134" t="s">
        <v>634</v>
      </c>
      <c r="H134" t="s">
        <v>634</v>
      </c>
      <c r="I134">
        <v>2</v>
      </c>
      <c r="J134">
        <v>201</v>
      </c>
    </row>
    <row r="135" spans="1:10" x14ac:dyDescent="0.45">
      <c r="A135">
        <v>35311</v>
      </c>
      <c r="B135">
        <v>13</v>
      </c>
      <c r="C135">
        <v>3</v>
      </c>
      <c r="D135" t="s">
        <v>1397</v>
      </c>
      <c r="E135" t="s">
        <v>678</v>
      </c>
      <c r="F135" t="s">
        <v>634</v>
      </c>
      <c r="G135" t="s">
        <v>634</v>
      </c>
      <c r="H135" t="s">
        <v>634</v>
      </c>
      <c r="I135" t="s">
        <v>634</v>
      </c>
      <c r="J135">
        <v>401</v>
      </c>
    </row>
    <row r="136" spans="1:10" x14ac:dyDescent="0.45">
      <c r="A136">
        <v>35311</v>
      </c>
      <c r="B136">
        <v>14</v>
      </c>
      <c r="C136">
        <v>3</v>
      </c>
      <c r="D136" t="s">
        <v>1118</v>
      </c>
      <c r="E136" t="s">
        <v>677</v>
      </c>
      <c r="F136" t="s">
        <v>634</v>
      </c>
      <c r="G136" t="s">
        <v>634</v>
      </c>
      <c r="H136" t="s">
        <v>634</v>
      </c>
      <c r="I136" t="s">
        <v>634</v>
      </c>
      <c r="J136">
        <v>401</v>
      </c>
    </row>
    <row r="137" spans="1:10" x14ac:dyDescent="0.45">
      <c r="A137">
        <v>35311</v>
      </c>
      <c r="B137">
        <v>15</v>
      </c>
      <c r="C137">
        <v>4</v>
      </c>
      <c r="D137" t="s">
        <v>768</v>
      </c>
      <c r="E137" t="s">
        <v>678</v>
      </c>
      <c r="F137">
        <v>42</v>
      </c>
      <c r="G137" t="s">
        <v>1791</v>
      </c>
      <c r="H137" t="s">
        <v>634</v>
      </c>
      <c r="I137" t="s">
        <v>634</v>
      </c>
      <c r="J137" t="s">
        <v>634</v>
      </c>
    </row>
    <row r="138" spans="1:10" x14ac:dyDescent="0.45">
      <c r="A138">
        <v>35312</v>
      </c>
      <c r="B138">
        <v>0</v>
      </c>
      <c r="C138">
        <v>1</v>
      </c>
      <c r="D138" t="s">
        <v>769</v>
      </c>
      <c r="E138" t="s">
        <v>678</v>
      </c>
      <c r="F138">
        <v>25</v>
      </c>
      <c r="G138" t="s">
        <v>1755</v>
      </c>
      <c r="H138">
        <v>45</v>
      </c>
      <c r="I138" t="s">
        <v>634</v>
      </c>
      <c r="J138" t="s">
        <v>634</v>
      </c>
    </row>
    <row r="139" spans="1:10" x14ac:dyDescent="0.45">
      <c r="A139">
        <v>35312</v>
      </c>
      <c r="B139">
        <v>1</v>
      </c>
      <c r="C139">
        <v>1</v>
      </c>
      <c r="D139" t="s">
        <v>770</v>
      </c>
      <c r="E139" t="s">
        <v>678</v>
      </c>
      <c r="F139">
        <v>45</v>
      </c>
      <c r="G139" t="s">
        <v>1756</v>
      </c>
      <c r="H139">
        <v>12</v>
      </c>
      <c r="I139" t="s">
        <v>634</v>
      </c>
      <c r="J139" t="s">
        <v>634</v>
      </c>
    </row>
    <row r="140" spans="1:10" x14ac:dyDescent="0.45">
      <c r="A140">
        <v>35312</v>
      </c>
      <c r="B140">
        <v>2</v>
      </c>
      <c r="C140">
        <v>1</v>
      </c>
      <c r="D140" t="s">
        <v>771</v>
      </c>
      <c r="E140" t="s">
        <v>678</v>
      </c>
      <c r="F140">
        <v>2</v>
      </c>
      <c r="G140" t="s">
        <v>1757</v>
      </c>
      <c r="H140">
        <v>92</v>
      </c>
      <c r="I140" t="s">
        <v>634</v>
      </c>
      <c r="J140" t="s">
        <v>634</v>
      </c>
    </row>
    <row r="141" spans="1:10" x14ac:dyDescent="0.45">
      <c r="A141">
        <v>35312</v>
      </c>
      <c r="B141">
        <v>3</v>
      </c>
      <c r="C141">
        <v>1</v>
      </c>
      <c r="D141" t="s">
        <v>772</v>
      </c>
      <c r="E141" t="s">
        <v>678</v>
      </c>
      <c r="F141">
        <v>92</v>
      </c>
      <c r="G141" t="s">
        <v>1774</v>
      </c>
      <c r="H141" t="s">
        <v>634</v>
      </c>
      <c r="I141" t="s">
        <v>634</v>
      </c>
      <c r="J141" t="s">
        <v>634</v>
      </c>
    </row>
    <row r="142" spans="1:10" x14ac:dyDescent="0.45">
      <c r="A142">
        <v>35312</v>
      </c>
      <c r="B142">
        <v>4</v>
      </c>
      <c r="C142">
        <v>1</v>
      </c>
      <c r="D142" t="s">
        <v>773</v>
      </c>
      <c r="E142" t="s">
        <v>677</v>
      </c>
      <c r="F142">
        <v>87</v>
      </c>
      <c r="G142" t="s">
        <v>1759</v>
      </c>
      <c r="H142">
        <v>11</v>
      </c>
      <c r="I142" t="s">
        <v>634</v>
      </c>
      <c r="J142" t="s">
        <v>634</v>
      </c>
    </row>
    <row r="143" spans="1:10" x14ac:dyDescent="0.45">
      <c r="A143">
        <v>35312</v>
      </c>
      <c r="B143">
        <v>5</v>
      </c>
      <c r="C143">
        <v>1</v>
      </c>
      <c r="D143" t="s">
        <v>774</v>
      </c>
      <c r="E143" t="s">
        <v>677</v>
      </c>
      <c r="F143">
        <v>87</v>
      </c>
      <c r="G143" t="s">
        <v>1771</v>
      </c>
      <c r="H143">
        <v>32</v>
      </c>
      <c r="I143" t="s">
        <v>634</v>
      </c>
      <c r="J143" t="s">
        <v>634</v>
      </c>
    </row>
    <row r="144" spans="1:10" x14ac:dyDescent="0.45">
      <c r="A144">
        <v>35312</v>
      </c>
      <c r="B144">
        <v>6</v>
      </c>
      <c r="C144">
        <v>1</v>
      </c>
      <c r="D144" t="s">
        <v>775</v>
      </c>
      <c r="E144" t="s">
        <v>678</v>
      </c>
      <c r="F144">
        <v>21</v>
      </c>
      <c r="G144" t="s">
        <v>1772</v>
      </c>
      <c r="H144">
        <v>2</v>
      </c>
      <c r="I144" t="s">
        <v>634</v>
      </c>
      <c r="J144" t="s">
        <v>634</v>
      </c>
    </row>
    <row r="145" spans="1:10" x14ac:dyDescent="0.45">
      <c r="A145">
        <v>35312</v>
      </c>
      <c r="B145">
        <v>7</v>
      </c>
      <c r="C145">
        <v>2</v>
      </c>
      <c r="D145" t="s">
        <v>776</v>
      </c>
      <c r="E145" t="s">
        <v>678</v>
      </c>
      <c r="F145">
        <v>2</v>
      </c>
      <c r="G145" t="s">
        <v>1767</v>
      </c>
      <c r="H145">
        <v>92</v>
      </c>
      <c r="I145" t="s">
        <v>634</v>
      </c>
      <c r="J145" t="s">
        <v>634</v>
      </c>
    </row>
    <row r="146" spans="1:10" x14ac:dyDescent="0.45">
      <c r="A146">
        <v>35312</v>
      </c>
      <c r="B146">
        <v>8</v>
      </c>
      <c r="C146">
        <v>2</v>
      </c>
      <c r="D146" t="s">
        <v>1348</v>
      </c>
      <c r="E146" t="s">
        <v>677</v>
      </c>
      <c r="F146" t="s">
        <v>634</v>
      </c>
      <c r="G146" t="s">
        <v>634</v>
      </c>
      <c r="H146" t="s">
        <v>634</v>
      </c>
      <c r="I146" t="s">
        <v>634</v>
      </c>
      <c r="J146">
        <v>401</v>
      </c>
    </row>
    <row r="147" spans="1:10" x14ac:dyDescent="0.45">
      <c r="A147">
        <v>35312</v>
      </c>
      <c r="B147">
        <v>9</v>
      </c>
      <c r="C147">
        <v>2</v>
      </c>
      <c r="D147" t="s">
        <v>1401</v>
      </c>
      <c r="E147" t="s">
        <v>677</v>
      </c>
      <c r="F147">
        <v>87</v>
      </c>
      <c r="G147" t="s">
        <v>634</v>
      </c>
      <c r="H147" t="s">
        <v>634</v>
      </c>
      <c r="I147">
        <v>2</v>
      </c>
      <c r="J147">
        <v>207</v>
      </c>
    </row>
    <row r="148" spans="1:10" x14ac:dyDescent="0.45">
      <c r="A148">
        <v>35312</v>
      </c>
      <c r="B148">
        <v>10</v>
      </c>
      <c r="C148">
        <v>2</v>
      </c>
      <c r="D148" t="s">
        <v>1340</v>
      </c>
      <c r="E148" t="s">
        <v>678</v>
      </c>
      <c r="F148">
        <v>21</v>
      </c>
      <c r="G148" t="s">
        <v>634</v>
      </c>
      <c r="H148" t="s">
        <v>634</v>
      </c>
      <c r="I148">
        <v>2</v>
      </c>
      <c r="J148">
        <v>205</v>
      </c>
    </row>
    <row r="149" spans="1:10" x14ac:dyDescent="0.45">
      <c r="A149">
        <v>35312</v>
      </c>
      <c r="B149">
        <v>11</v>
      </c>
      <c r="C149">
        <v>2</v>
      </c>
      <c r="D149" t="s">
        <v>919</v>
      </c>
      <c r="E149" t="s">
        <v>678</v>
      </c>
      <c r="F149">
        <v>12</v>
      </c>
      <c r="G149" t="s">
        <v>634</v>
      </c>
      <c r="H149" t="s">
        <v>634</v>
      </c>
      <c r="I149">
        <v>2</v>
      </c>
      <c r="J149">
        <v>202</v>
      </c>
    </row>
    <row r="150" spans="1:10" x14ac:dyDescent="0.45">
      <c r="A150">
        <v>35312</v>
      </c>
      <c r="B150">
        <v>12</v>
      </c>
      <c r="C150">
        <v>2</v>
      </c>
      <c r="D150" t="s">
        <v>777</v>
      </c>
      <c r="E150" t="s">
        <v>677</v>
      </c>
      <c r="F150">
        <v>90</v>
      </c>
      <c r="G150" t="s">
        <v>1773</v>
      </c>
      <c r="H150">
        <v>6</v>
      </c>
      <c r="I150" t="s">
        <v>634</v>
      </c>
      <c r="J150" t="s">
        <v>634</v>
      </c>
    </row>
    <row r="151" spans="1:10" x14ac:dyDescent="0.45">
      <c r="A151">
        <v>35312</v>
      </c>
      <c r="B151">
        <v>13</v>
      </c>
      <c r="C151">
        <v>3</v>
      </c>
      <c r="D151" t="s">
        <v>735</v>
      </c>
      <c r="E151" t="s">
        <v>677</v>
      </c>
      <c r="F151">
        <v>32</v>
      </c>
      <c r="G151" t="s">
        <v>634</v>
      </c>
      <c r="H151" t="s">
        <v>634</v>
      </c>
      <c r="I151">
        <v>2</v>
      </c>
      <c r="J151">
        <v>0</v>
      </c>
    </row>
    <row r="152" spans="1:10" x14ac:dyDescent="0.45">
      <c r="A152">
        <v>35313</v>
      </c>
      <c r="B152">
        <v>0</v>
      </c>
      <c r="C152">
        <v>1</v>
      </c>
      <c r="D152" t="s">
        <v>778</v>
      </c>
      <c r="E152" t="s">
        <v>678</v>
      </c>
      <c r="F152">
        <v>2</v>
      </c>
      <c r="G152" t="s">
        <v>1755</v>
      </c>
      <c r="H152">
        <v>17</v>
      </c>
      <c r="I152" t="s">
        <v>634</v>
      </c>
      <c r="J152" t="s">
        <v>634</v>
      </c>
    </row>
    <row r="153" spans="1:10" x14ac:dyDescent="0.45">
      <c r="A153">
        <v>35313</v>
      </c>
      <c r="B153">
        <v>1</v>
      </c>
      <c r="C153">
        <v>1</v>
      </c>
      <c r="D153" t="s">
        <v>779</v>
      </c>
      <c r="E153" t="s">
        <v>677</v>
      </c>
      <c r="F153">
        <v>3</v>
      </c>
      <c r="G153" t="s">
        <v>1746</v>
      </c>
      <c r="H153">
        <v>63</v>
      </c>
      <c r="I153" t="s">
        <v>634</v>
      </c>
      <c r="J153" t="s">
        <v>634</v>
      </c>
    </row>
    <row r="154" spans="1:10" x14ac:dyDescent="0.45">
      <c r="A154">
        <v>35313</v>
      </c>
      <c r="B154">
        <v>2</v>
      </c>
      <c r="C154">
        <v>1</v>
      </c>
      <c r="D154" t="s">
        <v>780</v>
      </c>
      <c r="E154" t="s">
        <v>678</v>
      </c>
      <c r="F154">
        <v>87</v>
      </c>
      <c r="G154" t="s">
        <v>1766</v>
      </c>
      <c r="H154">
        <v>89</v>
      </c>
      <c r="I154" t="s">
        <v>634</v>
      </c>
      <c r="J154" t="s">
        <v>634</v>
      </c>
    </row>
    <row r="155" spans="1:10" x14ac:dyDescent="0.45">
      <c r="A155">
        <v>35313</v>
      </c>
      <c r="B155">
        <v>3</v>
      </c>
      <c r="C155">
        <v>1</v>
      </c>
      <c r="D155" t="s">
        <v>781</v>
      </c>
      <c r="E155" t="s">
        <v>678</v>
      </c>
      <c r="F155">
        <v>53</v>
      </c>
      <c r="G155" t="s">
        <v>1758</v>
      </c>
      <c r="H155">
        <v>77</v>
      </c>
      <c r="I155" t="s">
        <v>634</v>
      </c>
      <c r="J155" t="s">
        <v>634</v>
      </c>
    </row>
    <row r="156" spans="1:10" x14ac:dyDescent="0.45">
      <c r="A156">
        <v>35313</v>
      </c>
      <c r="B156">
        <v>4</v>
      </c>
      <c r="C156">
        <v>1</v>
      </c>
      <c r="D156" t="s">
        <v>781</v>
      </c>
      <c r="E156" t="s">
        <v>677</v>
      </c>
      <c r="F156">
        <v>69</v>
      </c>
      <c r="G156" t="s">
        <v>634</v>
      </c>
      <c r="H156" t="s">
        <v>634</v>
      </c>
      <c r="I156">
        <v>2</v>
      </c>
      <c r="J156">
        <v>101</v>
      </c>
    </row>
    <row r="157" spans="1:10" x14ac:dyDescent="0.45">
      <c r="A157">
        <v>35313</v>
      </c>
      <c r="B157">
        <v>5</v>
      </c>
      <c r="C157">
        <v>1</v>
      </c>
      <c r="D157" t="s">
        <v>782</v>
      </c>
      <c r="E157" t="s">
        <v>678</v>
      </c>
      <c r="F157">
        <v>8</v>
      </c>
      <c r="G157" t="s">
        <v>1759</v>
      </c>
      <c r="H157">
        <v>16</v>
      </c>
      <c r="I157" t="s">
        <v>634</v>
      </c>
      <c r="J157" t="s">
        <v>634</v>
      </c>
    </row>
    <row r="158" spans="1:10" x14ac:dyDescent="0.45">
      <c r="A158">
        <v>35313</v>
      </c>
      <c r="B158">
        <v>6</v>
      </c>
      <c r="C158">
        <v>2</v>
      </c>
      <c r="D158" t="s">
        <v>783</v>
      </c>
      <c r="E158" t="s">
        <v>678</v>
      </c>
      <c r="F158">
        <v>8</v>
      </c>
      <c r="G158" t="s">
        <v>1760</v>
      </c>
      <c r="H158">
        <v>81</v>
      </c>
      <c r="I158" t="s">
        <v>634</v>
      </c>
      <c r="J158" t="s">
        <v>634</v>
      </c>
    </row>
    <row r="159" spans="1:10" x14ac:dyDescent="0.45">
      <c r="A159">
        <v>35313</v>
      </c>
      <c r="B159">
        <v>7</v>
      </c>
      <c r="C159">
        <v>2</v>
      </c>
      <c r="D159" t="s">
        <v>784</v>
      </c>
      <c r="E159" t="s">
        <v>677</v>
      </c>
      <c r="F159">
        <v>63</v>
      </c>
      <c r="G159" t="s">
        <v>1772</v>
      </c>
      <c r="H159" t="s">
        <v>634</v>
      </c>
      <c r="I159" t="s">
        <v>634</v>
      </c>
      <c r="J159" t="s">
        <v>634</v>
      </c>
    </row>
    <row r="160" spans="1:10" x14ac:dyDescent="0.45">
      <c r="A160">
        <v>35313</v>
      </c>
      <c r="B160">
        <v>8</v>
      </c>
      <c r="C160">
        <v>2</v>
      </c>
      <c r="D160" t="s">
        <v>785</v>
      </c>
      <c r="E160" t="s">
        <v>677</v>
      </c>
      <c r="F160">
        <v>63</v>
      </c>
      <c r="G160" t="s">
        <v>1776</v>
      </c>
      <c r="H160">
        <v>27</v>
      </c>
      <c r="I160" t="s">
        <v>634</v>
      </c>
      <c r="J160" t="s">
        <v>634</v>
      </c>
    </row>
    <row r="161" spans="1:10" x14ac:dyDescent="0.45">
      <c r="A161">
        <v>35313</v>
      </c>
      <c r="B161">
        <v>9</v>
      </c>
      <c r="C161">
        <v>2</v>
      </c>
      <c r="D161" t="s">
        <v>786</v>
      </c>
      <c r="E161" t="s">
        <v>677</v>
      </c>
      <c r="F161">
        <v>20</v>
      </c>
      <c r="G161" t="s">
        <v>1753</v>
      </c>
      <c r="H161">
        <v>3</v>
      </c>
      <c r="I161" t="s">
        <v>634</v>
      </c>
      <c r="J161" t="s">
        <v>634</v>
      </c>
    </row>
    <row r="162" spans="1:10" x14ac:dyDescent="0.45">
      <c r="A162">
        <v>35313</v>
      </c>
      <c r="B162">
        <v>10</v>
      </c>
      <c r="C162">
        <v>2</v>
      </c>
      <c r="D162" t="s">
        <v>787</v>
      </c>
      <c r="E162" t="s">
        <v>678</v>
      </c>
      <c r="F162">
        <v>81</v>
      </c>
      <c r="G162" t="s">
        <v>1792</v>
      </c>
      <c r="H162">
        <v>8</v>
      </c>
      <c r="I162" t="s">
        <v>634</v>
      </c>
      <c r="J162" t="s">
        <v>634</v>
      </c>
    </row>
    <row r="163" spans="1:10" x14ac:dyDescent="0.45">
      <c r="A163">
        <v>35313</v>
      </c>
      <c r="B163">
        <v>11</v>
      </c>
      <c r="C163">
        <v>3</v>
      </c>
      <c r="D163" t="s">
        <v>1475</v>
      </c>
      <c r="E163" t="s">
        <v>678</v>
      </c>
      <c r="F163">
        <v>87</v>
      </c>
      <c r="G163" t="s">
        <v>634</v>
      </c>
      <c r="H163" t="s">
        <v>634</v>
      </c>
      <c r="I163">
        <v>2</v>
      </c>
      <c r="J163">
        <v>208</v>
      </c>
    </row>
    <row r="164" spans="1:10" x14ac:dyDescent="0.45">
      <c r="A164">
        <v>35313</v>
      </c>
      <c r="B164">
        <v>12</v>
      </c>
      <c r="C164">
        <v>3</v>
      </c>
      <c r="D164" t="s">
        <v>1186</v>
      </c>
      <c r="E164" t="s">
        <v>677</v>
      </c>
      <c r="F164">
        <v>22</v>
      </c>
      <c r="G164" t="s">
        <v>634</v>
      </c>
      <c r="H164" t="s">
        <v>634</v>
      </c>
      <c r="I164">
        <v>2</v>
      </c>
      <c r="J164">
        <v>205</v>
      </c>
    </row>
    <row r="165" spans="1:10" x14ac:dyDescent="0.45">
      <c r="A165">
        <v>35313</v>
      </c>
      <c r="B165">
        <v>13</v>
      </c>
      <c r="C165">
        <v>3</v>
      </c>
      <c r="D165" t="s">
        <v>788</v>
      </c>
      <c r="E165" t="s">
        <v>678</v>
      </c>
      <c r="F165">
        <v>53</v>
      </c>
      <c r="G165" t="s">
        <v>1765</v>
      </c>
      <c r="H165">
        <v>17</v>
      </c>
      <c r="I165" t="s">
        <v>634</v>
      </c>
      <c r="J165" t="s">
        <v>634</v>
      </c>
    </row>
    <row r="166" spans="1:10" x14ac:dyDescent="0.45">
      <c r="A166">
        <v>35313</v>
      </c>
      <c r="B166">
        <v>14</v>
      </c>
      <c r="C166">
        <v>3</v>
      </c>
      <c r="D166" t="s">
        <v>943</v>
      </c>
      <c r="E166" t="s">
        <v>677</v>
      </c>
      <c r="F166" t="s">
        <v>634</v>
      </c>
      <c r="G166" t="s">
        <v>634</v>
      </c>
      <c r="H166" t="s">
        <v>634</v>
      </c>
      <c r="I166" t="s">
        <v>634</v>
      </c>
      <c r="J166">
        <v>401</v>
      </c>
    </row>
    <row r="167" spans="1:10" x14ac:dyDescent="0.45">
      <c r="A167">
        <v>35313</v>
      </c>
      <c r="B167">
        <v>15</v>
      </c>
      <c r="C167">
        <v>3</v>
      </c>
      <c r="D167" t="s">
        <v>789</v>
      </c>
      <c r="E167" t="s">
        <v>677</v>
      </c>
      <c r="F167">
        <v>3</v>
      </c>
      <c r="G167" t="s">
        <v>1793</v>
      </c>
      <c r="H167">
        <v>63</v>
      </c>
      <c r="I167" t="s">
        <v>634</v>
      </c>
      <c r="J167" t="s">
        <v>634</v>
      </c>
    </row>
    <row r="168" spans="1:10" x14ac:dyDescent="0.45">
      <c r="A168">
        <v>35313</v>
      </c>
      <c r="B168">
        <v>16</v>
      </c>
      <c r="C168">
        <v>3</v>
      </c>
      <c r="D168" t="s">
        <v>790</v>
      </c>
      <c r="E168" t="s">
        <v>677</v>
      </c>
      <c r="F168">
        <v>20</v>
      </c>
      <c r="G168" t="s">
        <v>1794</v>
      </c>
      <c r="H168" t="s">
        <v>634</v>
      </c>
      <c r="I168" t="s">
        <v>634</v>
      </c>
      <c r="J168" t="s">
        <v>634</v>
      </c>
    </row>
    <row r="169" spans="1:10" x14ac:dyDescent="0.45">
      <c r="A169">
        <v>35313</v>
      </c>
      <c r="B169">
        <v>17</v>
      </c>
      <c r="C169">
        <v>3</v>
      </c>
      <c r="D169" t="s">
        <v>974</v>
      </c>
      <c r="E169" t="s">
        <v>677</v>
      </c>
      <c r="F169">
        <v>27</v>
      </c>
      <c r="G169" t="s">
        <v>634</v>
      </c>
      <c r="H169" t="s">
        <v>634</v>
      </c>
      <c r="I169">
        <v>2</v>
      </c>
      <c r="J169">
        <v>212</v>
      </c>
    </row>
    <row r="170" spans="1:10" x14ac:dyDescent="0.45">
      <c r="A170">
        <v>35313</v>
      </c>
      <c r="B170">
        <v>18</v>
      </c>
      <c r="C170">
        <v>3</v>
      </c>
      <c r="D170" t="s">
        <v>791</v>
      </c>
      <c r="E170" t="s">
        <v>678</v>
      </c>
      <c r="F170">
        <v>77</v>
      </c>
      <c r="G170" t="s">
        <v>1795</v>
      </c>
      <c r="H170">
        <v>17</v>
      </c>
      <c r="I170" t="s">
        <v>634</v>
      </c>
      <c r="J170" t="s">
        <v>634</v>
      </c>
    </row>
    <row r="171" spans="1:10" x14ac:dyDescent="0.45">
      <c r="A171">
        <v>35313</v>
      </c>
      <c r="B171">
        <v>19</v>
      </c>
      <c r="C171">
        <v>3</v>
      </c>
      <c r="D171" t="s">
        <v>792</v>
      </c>
      <c r="E171" t="s">
        <v>677</v>
      </c>
      <c r="F171">
        <v>3</v>
      </c>
      <c r="G171" t="s">
        <v>1796</v>
      </c>
      <c r="H171">
        <v>97</v>
      </c>
      <c r="I171" t="s">
        <v>634</v>
      </c>
      <c r="J171" t="s">
        <v>634</v>
      </c>
    </row>
    <row r="172" spans="1:10" x14ac:dyDescent="0.45">
      <c r="A172">
        <v>35313</v>
      </c>
      <c r="B172">
        <v>20</v>
      </c>
      <c r="C172">
        <v>3</v>
      </c>
      <c r="D172" t="s">
        <v>1100</v>
      </c>
      <c r="E172" t="s">
        <v>678</v>
      </c>
      <c r="F172">
        <v>8</v>
      </c>
      <c r="G172" t="s">
        <v>634</v>
      </c>
      <c r="H172" t="s">
        <v>634</v>
      </c>
      <c r="I172">
        <v>2</v>
      </c>
      <c r="J172">
        <v>219</v>
      </c>
    </row>
    <row r="173" spans="1:10" x14ac:dyDescent="0.45">
      <c r="A173">
        <v>35314</v>
      </c>
      <c r="B173">
        <v>0</v>
      </c>
      <c r="C173">
        <v>1</v>
      </c>
      <c r="D173" t="s">
        <v>793</v>
      </c>
      <c r="E173" t="s">
        <v>677</v>
      </c>
      <c r="F173">
        <v>8</v>
      </c>
      <c r="G173" t="s">
        <v>1745</v>
      </c>
      <c r="H173">
        <v>11</v>
      </c>
      <c r="I173" t="s">
        <v>634</v>
      </c>
      <c r="J173" t="s">
        <v>634</v>
      </c>
    </row>
    <row r="174" spans="1:10" x14ac:dyDescent="0.45">
      <c r="A174">
        <v>35314</v>
      </c>
      <c r="B174">
        <v>1</v>
      </c>
      <c r="C174">
        <v>1</v>
      </c>
      <c r="D174" t="s">
        <v>794</v>
      </c>
      <c r="E174" t="s">
        <v>677</v>
      </c>
      <c r="F174">
        <v>90</v>
      </c>
      <c r="G174" t="s">
        <v>1777</v>
      </c>
      <c r="H174">
        <v>24</v>
      </c>
      <c r="I174" t="s">
        <v>634</v>
      </c>
      <c r="J174" t="s">
        <v>634</v>
      </c>
    </row>
    <row r="175" spans="1:10" x14ac:dyDescent="0.45">
      <c r="A175">
        <v>35314</v>
      </c>
      <c r="B175">
        <v>2</v>
      </c>
      <c r="C175">
        <v>1</v>
      </c>
      <c r="D175" t="s">
        <v>701</v>
      </c>
      <c r="E175" t="s">
        <v>677</v>
      </c>
      <c r="F175">
        <v>8</v>
      </c>
      <c r="G175" t="s">
        <v>634</v>
      </c>
      <c r="H175" t="s">
        <v>634</v>
      </c>
      <c r="I175">
        <v>4</v>
      </c>
      <c r="J175">
        <v>502</v>
      </c>
    </row>
    <row r="176" spans="1:10" x14ac:dyDescent="0.45">
      <c r="A176">
        <v>35314</v>
      </c>
      <c r="B176">
        <v>3</v>
      </c>
      <c r="C176">
        <v>1</v>
      </c>
      <c r="D176" t="s">
        <v>795</v>
      </c>
      <c r="E176" t="s">
        <v>677</v>
      </c>
      <c r="F176">
        <v>98</v>
      </c>
      <c r="G176" t="s">
        <v>1797</v>
      </c>
      <c r="H176">
        <v>90</v>
      </c>
      <c r="I176" t="s">
        <v>634</v>
      </c>
      <c r="J176" t="s">
        <v>634</v>
      </c>
    </row>
    <row r="177" spans="1:10" x14ac:dyDescent="0.45">
      <c r="A177">
        <v>35314</v>
      </c>
      <c r="B177">
        <v>4</v>
      </c>
      <c r="C177">
        <v>1</v>
      </c>
      <c r="D177" t="s">
        <v>795</v>
      </c>
      <c r="E177" t="s">
        <v>677</v>
      </c>
      <c r="F177">
        <v>98</v>
      </c>
      <c r="G177" t="s">
        <v>1797</v>
      </c>
      <c r="H177" t="s">
        <v>634</v>
      </c>
      <c r="I177" t="s">
        <v>634</v>
      </c>
      <c r="J177" t="s">
        <v>634</v>
      </c>
    </row>
    <row r="178" spans="1:10" x14ac:dyDescent="0.45">
      <c r="A178">
        <v>35314</v>
      </c>
      <c r="B178">
        <v>5</v>
      </c>
      <c r="C178">
        <v>1</v>
      </c>
      <c r="D178" t="s">
        <v>796</v>
      </c>
      <c r="E178" t="s">
        <v>677</v>
      </c>
      <c r="F178">
        <v>32</v>
      </c>
      <c r="G178" t="s">
        <v>1798</v>
      </c>
      <c r="H178">
        <v>74</v>
      </c>
      <c r="I178" t="s">
        <v>634</v>
      </c>
      <c r="J178" t="s">
        <v>634</v>
      </c>
    </row>
    <row r="179" spans="1:10" x14ac:dyDescent="0.45">
      <c r="A179">
        <v>35314</v>
      </c>
      <c r="B179">
        <v>6</v>
      </c>
      <c r="C179">
        <v>2</v>
      </c>
      <c r="D179" t="s">
        <v>797</v>
      </c>
      <c r="E179" t="s">
        <v>677</v>
      </c>
      <c r="F179">
        <v>44</v>
      </c>
      <c r="G179" t="s">
        <v>1799</v>
      </c>
      <c r="H179">
        <v>5</v>
      </c>
      <c r="I179" t="s">
        <v>634</v>
      </c>
      <c r="J179" t="s">
        <v>634</v>
      </c>
    </row>
    <row r="180" spans="1:10" x14ac:dyDescent="0.45">
      <c r="A180">
        <v>35314</v>
      </c>
      <c r="B180">
        <v>7</v>
      </c>
      <c r="C180">
        <v>2</v>
      </c>
      <c r="D180" t="s">
        <v>957</v>
      </c>
      <c r="E180" t="s">
        <v>677</v>
      </c>
      <c r="F180">
        <v>55</v>
      </c>
      <c r="G180" t="s">
        <v>634</v>
      </c>
      <c r="H180" t="s">
        <v>634</v>
      </c>
      <c r="I180">
        <v>2</v>
      </c>
      <c r="J180">
        <v>201</v>
      </c>
    </row>
    <row r="181" spans="1:10" x14ac:dyDescent="0.45">
      <c r="A181">
        <v>35314</v>
      </c>
      <c r="B181">
        <v>8</v>
      </c>
      <c r="C181">
        <v>2</v>
      </c>
      <c r="D181" t="s">
        <v>798</v>
      </c>
      <c r="E181" t="s">
        <v>677</v>
      </c>
      <c r="F181">
        <v>32</v>
      </c>
      <c r="G181" t="s">
        <v>1800</v>
      </c>
      <c r="H181">
        <v>11</v>
      </c>
      <c r="I181" t="s">
        <v>634</v>
      </c>
      <c r="J181" t="s">
        <v>634</v>
      </c>
    </row>
    <row r="182" spans="1:10" x14ac:dyDescent="0.45">
      <c r="A182">
        <v>35314</v>
      </c>
      <c r="B182">
        <v>9</v>
      </c>
      <c r="C182">
        <v>2</v>
      </c>
      <c r="D182" t="s">
        <v>799</v>
      </c>
      <c r="E182" t="s">
        <v>677</v>
      </c>
      <c r="F182">
        <v>32</v>
      </c>
      <c r="G182" t="s">
        <v>1801</v>
      </c>
      <c r="H182">
        <v>59</v>
      </c>
      <c r="I182" t="s">
        <v>634</v>
      </c>
      <c r="J182" t="s">
        <v>634</v>
      </c>
    </row>
    <row r="183" spans="1:10" x14ac:dyDescent="0.45">
      <c r="A183">
        <v>35314</v>
      </c>
      <c r="B183">
        <v>10</v>
      </c>
      <c r="C183">
        <v>2</v>
      </c>
      <c r="D183" t="s">
        <v>799</v>
      </c>
      <c r="E183" t="s">
        <v>678</v>
      </c>
      <c r="F183">
        <v>81</v>
      </c>
      <c r="G183" t="s">
        <v>1801</v>
      </c>
      <c r="H183" t="s">
        <v>634</v>
      </c>
      <c r="I183" t="s">
        <v>634</v>
      </c>
      <c r="J183" t="s">
        <v>634</v>
      </c>
    </row>
    <row r="184" spans="1:10" x14ac:dyDescent="0.45">
      <c r="A184">
        <v>35314</v>
      </c>
      <c r="B184">
        <v>11</v>
      </c>
      <c r="C184">
        <v>2</v>
      </c>
      <c r="D184" t="s">
        <v>800</v>
      </c>
      <c r="E184" t="s">
        <v>677</v>
      </c>
      <c r="F184">
        <v>98</v>
      </c>
      <c r="G184" t="s">
        <v>1802</v>
      </c>
      <c r="H184">
        <v>24</v>
      </c>
      <c r="I184" t="s">
        <v>634</v>
      </c>
      <c r="J184" t="s">
        <v>634</v>
      </c>
    </row>
    <row r="185" spans="1:10" x14ac:dyDescent="0.45">
      <c r="A185">
        <v>35314</v>
      </c>
      <c r="B185">
        <v>12</v>
      </c>
      <c r="C185">
        <v>2</v>
      </c>
      <c r="D185" t="s">
        <v>717</v>
      </c>
      <c r="E185" t="s">
        <v>678</v>
      </c>
      <c r="F185">
        <v>59</v>
      </c>
      <c r="G185" t="s">
        <v>1803</v>
      </c>
      <c r="H185">
        <v>81</v>
      </c>
      <c r="I185" t="s">
        <v>634</v>
      </c>
      <c r="J185" t="s">
        <v>634</v>
      </c>
    </row>
    <row r="186" spans="1:10" x14ac:dyDescent="0.45">
      <c r="A186">
        <v>35314</v>
      </c>
      <c r="B186">
        <v>13</v>
      </c>
      <c r="C186">
        <v>2</v>
      </c>
      <c r="D186" t="s">
        <v>1499</v>
      </c>
      <c r="E186" t="s">
        <v>678</v>
      </c>
      <c r="F186">
        <v>97</v>
      </c>
      <c r="G186" t="s">
        <v>634</v>
      </c>
      <c r="H186" t="s">
        <v>634</v>
      </c>
      <c r="I186">
        <v>2</v>
      </c>
      <c r="J186">
        <v>201</v>
      </c>
    </row>
    <row r="187" spans="1:10" x14ac:dyDescent="0.45">
      <c r="A187">
        <v>35314</v>
      </c>
      <c r="B187">
        <v>14</v>
      </c>
      <c r="C187">
        <v>3</v>
      </c>
      <c r="D187" t="s">
        <v>1287</v>
      </c>
      <c r="E187" t="s">
        <v>678</v>
      </c>
      <c r="F187">
        <v>97</v>
      </c>
      <c r="G187" t="s">
        <v>1804</v>
      </c>
      <c r="H187">
        <v>29</v>
      </c>
      <c r="I187" t="s">
        <v>634</v>
      </c>
      <c r="J187" t="s">
        <v>634</v>
      </c>
    </row>
    <row r="188" spans="1:10" x14ac:dyDescent="0.45">
      <c r="A188">
        <v>35314</v>
      </c>
      <c r="B188">
        <v>15</v>
      </c>
      <c r="C188">
        <v>3</v>
      </c>
      <c r="D188" t="s">
        <v>802</v>
      </c>
      <c r="E188" t="s">
        <v>677</v>
      </c>
      <c r="F188">
        <v>44</v>
      </c>
      <c r="G188" t="s">
        <v>1805</v>
      </c>
      <c r="H188">
        <v>24</v>
      </c>
      <c r="I188" t="s">
        <v>634</v>
      </c>
      <c r="J188" t="s">
        <v>634</v>
      </c>
    </row>
    <row r="189" spans="1:10" x14ac:dyDescent="0.45">
      <c r="A189">
        <v>35314</v>
      </c>
      <c r="B189">
        <v>16</v>
      </c>
      <c r="C189">
        <v>3</v>
      </c>
      <c r="D189" t="s">
        <v>802</v>
      </c>
      <c r="E189" t="s">
        <v>678</v>
      </c>
      <c r="F189">
        <v>71</v>
      </c>
      <c r="G189" t="s">
        <v>634</v>
      </c>
      <c r="H189" t="s">
        <v>634</v>
      </c>
      <c r="I189">
        <v>2</v>
      </c>
      <c r="J189">
        <v>215</v>
      </c>
    </row>
    <row r="190" spans="1:10" x14ac:dyDescent="0.45">
      <c r="A190">
        <v>35314</v>
      </c>
      <c r="B190">
        <v>17</v>
      </c>
      <c r="C190">
        <v>3</v>
      </c>
      <c r="D190" t="s">
        <v>803</v>
      </c>
      <c r="E190" t="s">
        <v>678</v>
      </c>
      <c r="F190">
        <v>59</v>
      </c>
      <c r="G190" t="s">
        <v>1785</v>
      </c>
      <c r="H190">
        <v>81</v>
      </c>
      <c r="I190" t="s">
        <v>634</v>
      </c>
      <c r="J190" t="s">
        <v>634</v>
      </c>
    </row>
    <row r="191" spans="1:10" x14ac:dyDescent="0.45">
      <c r="A191">
        <v>35314</v>
      </c>
      <c r="B191">
        <v>18</v>
      </c>
      <c r="C191">
        <v>3</v>
      </c>
      <c r="D191" t="s">
        <v>803</v>
      </c>
      <c r="E191" t="s">
        <v>677</v>
      </c>
      <c r="F191" t="s">
        <v>634</v>
      </c>
      <c r="G191" t="s">
        <v>634</v>
      </c>
      <c r="H191" t="s">
        <v>634</v>
      </c>
      <c r="I191" t="s">
        <v>634</v>
      </c>
      <c r="J191">
        <v>401</v>
      </c>
    </row>
    <row r="192" spans="1:10" x14ac:dyDescent="0.45">
      <c r="A192">
        <v>35314</v>
      </c>
      <c r="B192">
        <v>19</v>
      </c>
      <c r="C192">
        <v>3</v>
      </c>
      <c r="D192" t="s">
        <v>804</v>
      </c>
      <c r="E192" t="s">
        <v>677</v>
      </c>
      <c r="F192">
        <v>24</v>
      </c>
      <c r="G192" t="s">
        <v>1786</v>
      </c>
      <c r="H192">
        <v>98</v>
      </c>
      <c r="I192" t="s">
        <v>634</v>
      </c>
      <c r="J192" t="s">
        <v>634</v>
      </c>
    </row>
    <row r="193" spans="1:10" x14ac:dyDescent="0.45">
      <c r="A193">
        <v>35314</v>
      </c>
      <c r="B193">
        <v>20</v>
      </c>
      <c r="C193">
        <v>3</v>
      </c>
      <c r="D193" t="s">
        <v>805</v>
      </c>
      <c r="E193" t="s">
        <v>678</v>
      </c>
      <c r="F193">
        <v>28</v>
      </c>
      <c r="G193" t="s">
        <v>1787</v>
      </c>
      <c r="H193">
        <v>29</v>
      </c>
      <c r="I193" t="s">
        <v>634</v>
      </c>
      <c r="J193" t="s">
        <v>634</v>
      </c>
    </row>
    <row r="194" spans="1:10" x14ac:dyDescent="0.45">
      <c r="A194">
        <v>35314</v>
      </c>
      <c r="B194">
        <v>21</v>
      </c>
      <c r="C194">
        <v>3</v>
      </c>
      <c r="D194" t="s">
        <v>806</v>
      </c>
      <c r="E194" t="s">
        <v>677</v>
      </c>
      <c r="F194">
        <v>98</v>
      </c>
      <c r="G194" t="s">
        <v>1788</v>
      </c>
      <c r="H194">
        <v>90</v>
      </c>
      <c r="I194" t="s">
        <v>634</v>
      </c>
      <c r="J194" t="s">
        <v>634</v>
      </c>
    </row>
    <row r="195" spans="1:10" x14ac:dyDescent="0.45">
      <c r="A195">
        <v>35316</v>
      </c>
      <c r="B195">
        <v>0</v>
      </c>
      <c r="C195">
        <v>1</v>
      </c>
      <c r="D195" t="s">
        <v>807</v>
      </c>
      <c r="E195" t="s">
        <v>677</v>
      </c>
      <c r="F195">
        <v>5</v>
      </c>
      <c r="G195" t="s">
        <v>1745</v>
      </c>
      <c r="H195">
        <v>50</v>
      </c>
      <c r="I195" t="s">
        <v>634</v>
      </c>
      <c r="J195" t="s">
        <v>634</v>
      </c>
    </row>
    <row r="196" spans="1:10" x14ac:dyDescent="0.45">
      <c r="A196">
        <v>35316</v>
      </c>
      <c r="B196">
        <v>1</v>
      </c>
      <c r="C196">
        <v>1</v>
      </c>
      <c r="D196" t="s">
        <v>695</v>
      </c>
      <c r="E196" t="s">
        <v>677</v>
      </c>
      <c r="F196">
        <v>69</v>
      </c>
      <c r="G196" t="s">
        <v>634</v>
      </c>
      <c r="H196" t="s">
        <v>634</v>
      </c>
      <c r="I196">
        <v>2</v>
      </c>
      <c r="J196">
        <v>207</v>
      </c>
    </row>
    <row r="197" spans="1:10" x14ac:dyDescent="0.45">
      <c r="A197">
        <v>35316</v>
      </c>
      <c r="B197">
        <v>2</v>
      </c>
      <c r="C197">
        <v>1</v>
      </c>
      <c r="D197" t="s">
        <v>695</v>
      </c>
      <c r="E197" t="s">
        <v>677</v>
      </c>
      <c r="F197">
        <v>27</v>
      </c>
      <c r="G197" t="s">
        <v>634</v>
      </c>
      <c r="H197" t="s">
        <v>634</v>
      </c>
      <c r="I197">
        <v>2</v>
      </c>
      <c r="J197">
        <v>201</v>
      </c>
    </row>
    <row r="198" spans="1:10" x14ac:dyDescent="0.45">
      <c r="A198">
        <v>35316</v>
      </c>
      <c r="B198">
        <v>3</v>
      </c>
      <c r="C198">
        <v>1</v>
      </c>
      <c r="D198" t="s">
        <v>808</v>
      </c>
      <c r="E198" t="s">
        <v>678</v>
      </c>
      <c r="F198">
        <v>24</v>
      </c>
      <c r="G198" t="s">
        <v>1746</v>
      </c>
      <c r="H198">
        <v>6</v>
      </c>
      <c r="I198" t="s">
        <v>634</v>
      </c>
      <c r="J198" t="s">
        <v>634</v>
      </c>
    </row>
    <row r="199" spans="1:10" x14ac:dyDescent="0.45">
      <c r="A199">
        <v>35316</v>
      </c>
      <c r="B199">
        <v>4</v>
      </c>
      <c r="C199">
        <v>1</v>
      </c>
      <c r="D199" t="s">
        <v>809</v>
      </c>
      <c r="E199" t="s">
        <v>678</v>
      </c>
      <c r="F199">
        <v>44</v>
      </c>
      <c r="G199" t="s">
        <v>1766</v>
      </c>
      <c r="H199">
        <v>24</v>
      </c>
      <c r="I199" t="s">
        <v>634</v>
      </c>
      <c r="J199" t="s">
        <v>634</v>
      </c>
    </row>
    <row r="200" spans="1:10" x14ac:dyDescent="0.45">
      <c r="A200">
        <v>35316</v>
      </c>
      <c r="B200">
        <v>5</v>
      </c>
      <c r="C200">
        <v>2</v>
      </c>
      <c r="D200" t="s">
        <v>810</v>
      </c>
      <c r="E200" t="s">
        <v>678</v>
      </c>
      <c r="F200">
        <v>44</v>
      </c>
      <c r="G200" t="s">
        <v>1758</v>
      </c>
      <c r="H200">
        <v>98</v>
      </c>
      <c r="I200" t="s">
        <v>634</v>
      </c>
      <c r="J200" t="s">
        <v>634</v>
      </c>
    </row>
    <row r="201" spans="1:10" x14ac:dyDescent="0.45">
      <c r="A201">
        <v>35316</v>
      </c>
      <c r="B201">
        <v>6</v>
      </c>
      <c r="C201">
        <v>2</v>
      </c>
      <c r="D201" t="s">
        <v>1698</v>
      </c>
      <c r="E201" t="s">
        <v>678</v>
      </c>
      <c r="F201">
        <v>98</v>
      </c>
      <c r="G201" t="s">
        <v>634</v>
      </c>
      <c r="H201" t="s">
        <v>634</v>
      </c>
      <c r="I201">
        <v>2</v>
      </c>
      <c r="J201">
        <v>205</v>
      </c>
    </row>
    <row r="202" spans="1:10" x14ac:dyDescent="0.45">
      <c r="A202">
        <v>35316</v>
      </c>
      <c r="B202">
        <v>7</v>
      </c>
      <c r="C202">
        <v>2</v>
      </c>
      <c r="D202" t="s">
        <v>981</v>
      </c>
      <c r="E202" t="s">
        <v>677</v>
      </c>
      <c r="F202">
        <v>69</v>
      </c>
      <c r="G202" t="s">
        <v>634</v>
      </c>
      <c r="H202" t="s">
        <v>634</v>
      </c>
      <c r="I202">
        <v>2</v>
      </c>
      <c r="J202">
        <v>205</v>
      </c>
    </row>
    <row r="203" spans="1:10" x14ac:dyDescent="0.45">
      <c r="A203">
        <v>35316</v>
      </c>
      <c r="B203">
        <v>8</v>
      </c>
      <c r="C203">
        <v>2</v>
      </c>
      <c r="D203" t="s">
        <v>811</v>
      </c>
      <c r="E203" t="s">
        <v>677</v>
      </c>
      <c r="F203">
        <v>63</v>
      </c>
      <c r="G203" t="s">
        <v>1770</v>
      </c>
      <c r="H203">
        <v>27</v>
      </c>
      <c r="I203" t="s">
        <v>634</v>
      </c>
      <c r="J203" t="s">
        <v>634</v>
      </c>
    </row>
    <row r="204" spans="1:10" x14ac:dyDescent="0.45">
      <c r="A204">
        <v>35316</v>
      </c>
      <c r="B204">
        <v>9</v>
      </c>
      <c r="C204">
        <v>2</v>
      </c>
      <c r="D204" t="s">
        <v>812</v>
      </c>
      <c r="E204" t="s">
        <v>677</v>
      </c>
      <c r="F204">
        <v>5</v>
      </c>
      <c r="G204" t="s">
        <v>1750</v>
      </c>
      <c r="H204">
        <v>20</v>
      </c>
      <c r="I204" t="s">
        <v>634</v>
      </c>
      <c r="J204" t="s">
        <v>634</v>
      </c>
    </row>
    <row r="205" spans="1:10" x14ac:dyDescent="0.45">
      <c r="A205">
        <v>35316</v>
      </c>
      <c r="B205">
        <v>10</v>
      </c>
      <c r="C205">
        <v>2</v>
      </c>
      <c r="D205" t="s">
        <v>812</v>
      </c>
      <c r="E205" t="s">
        <v>678</v>
      </c>
      <c r="F205">
        <v>6</v>
      </c>
      <c r="G205" t="s">
        <v>634</v>
      </c>
      <c r="H205" t="s">
        <v>634</v>
      </c>
      <c r="I205">
        <v>2</v>
      </c>
      <c r="J205">
        <v>220</v>
      </c>
    </row>
    <row r="206" spans="1:10" x14ac:dyDescent="0.45">
      <c r="A206">
        <v>35316</v>
      </c>
      <c r="B206">
        <v>11</v>
      </c>
      <c r="C206">
        <v>3</v>
      </c>
      <c r="D206" t="s">
        <v>706</v>
      </c>
      <c r="E206" t="s">
        <v>677</v>
      </c>
      <c r="F206">
        <v>22</v>
      </c>
      <c r="G206" t="s">
        <v>1778</v>
      </c>
      <c r="H206">
        <v>63</v>
      </c>
      <c r="I206" t="s">
        <v>634</v>
      </c>
      <c r="J206" t="s">
        <v>634</v>
      </c>
    </row>
    <row r="207" spans="1:10" x14ac:dyDescent="0.45">
      <c r="A207">
        <v>35316</v>
      </c>
      <c r="B207">
        <v>12</v>
      </c>
      <c r="C207">
        <v>3</v>
      </c>
      <c r="D207" t="s">
        <v>929</v>
      </c>
      <c r="E207" t="s">
        <v>677</v>
      </c>
      <c r="F207">
        <v>3</v>
      </c>
      <c r="G207" t="s">
        <v>634</v>
      </c>
      <c r="H207" t="s">
        <v>634</v>
      </c>
      <c r="I207">
        <v>2</v>
      </c>
      <c r="J207">
        <v>207</v>
      </c>
    </row>
    <row r="208" spans="1:10" x14ac:dyDescent="0.45">
      <c r="A208">
        <v>35316</v>
      </c>
      <c r="B208">
        <v>13</v>
      </c>
      <c r="C208">
        <v>3</v>
      </c>
      <c r="D208" t="s">
        <v>929</v>
      </c>
      <c r="E208" t="s">
        <v>678</v>
      </c>
      <c r="F208" t="s">
        <v>634</v>
      </c>
      <c r="G208" t="s">
        <v>634</v>
      </c>
      <c r="H208" t="s">
        <v>634</v>
      </c>
      <c r="I208" t="s">
        <v>634</v>
      </c>
      <c r="J208">
        <v>401</v>
      </c>
    </row>
    <row r="209" spans="1:10" x14ac:dyDescent="0.45">
      <c r="A209">
        <v>35316</v>
      </c>
      <c r="B209">
        <v>14</v>
      </c>
      <c r="C209">
        <v>3</v>
      </c>
      <c r="D209" t="s">
        <v>813</v>
      </c>
      <c r="E209" t="s">
        <v>677</v>
      </c>
      <c r="F209">
        <v>22</v>
      </c>
      <c r="G209" t="s">
        <v>1779</v>
      </c>
      <c r="H209">
        <v>63</v>
      </c>
      <c r="I209" t="s">
        <v>634</v>
      </c>
      <c r="J209" t="s">
        <v>634</v>
      </c>
    </row>
    <row r="210" spans="1:10" x14ac:dyDescent="0.45">
      <c r="A210">
        <v>35317</v>
      </c>
      <c r="B210">
        <v>0</v>
      </c>
      <c r="C210">
        <v>1</v>
      </c>
      <c r="D210" t="s">
        <v>814</v>
      </c>
      <c r="E210" t="s">
        <v>677</v>
      </c>
      <c r="F210">
        <v>81</v>
      </c>
      <c r="G210" t="s">
        <v>1745</v>
      </c>
      <c r="H210">
        <v>10</v>
      </c>
      <c r="I210" t="s">
        <v>634</v>
      </c>
      <c r="J210" t="s">
        <v>634</v>
      </c>
    </row>
    <row r="211" spans="1:10" x14ac:dyDescent="0.45">
      <c r="A211">
        <v>35317</v>
      </c>
      <c r="B211">
        <v>1</v>
      </c>
      <c r="C211">
        <v>1</v>
      </c>
      <c r="D211" t="s">
        <v>815</v>
      </c>
      <c r="E211" t="s">
        <v>678</v>
      </c>
      <c r="F211">
        <v>81</v>
      </c>
      <c r="G211" t="s">
        <v>1746</v>
      </c>
      <c r="H211">
        <v>89</v>
      </c>
      <c r="I211" t="s">
        <v>634</v>
      </c>
      <c r="J211" t="s">
        <v>634</v>
      </c>
    </row>
    <row r="212" spans="1:10" x14ac:dyDescent="0.45">
      <c r="A212">
        <v>35317</v>
      </c>
      <c r="B212">
        <v>2</v>
      </c>
      <c r="C212">
        <v>1</v>
      </c>
      <c r="D212" t="s">
        <v>816</v>
      </c>
      <c r="E212" t="s">
        <v>678</v>
      </c>
      <c r="F212">
        <v>28</v>
      </c>
      <c r="G212" t="s">
        <v>1766</v>
      </c>
      <c r="H212" t="s">
        <v>634</v>
      </c>
      <c r="I212" t="s">
        <v>634</v>
      </c>
      <c r="J212" t="s">
        <v>634</v>
      </c>
    </row>
    <row r="213" spans="1:10" x14ac:dyDescent="0.45">
      <c r="A213">
        <v>35317</v>
      </c>
      <c r="B213">
        <v>3</v>
      </c>
      <c r="C213">
        <v>1</v>
      </c>
      <c r="D213" t="s">
        <v>817</v>
      </c>
      <c r="E213" t="s">
        <v>678</v>
      </c>
      <c r="F213">
        <v>8</v>
      </c>
      <c r="G213" t="s">
        <v>1758</v>
      </c>
      <c r="H213">
        <v>19</v>
      </c>
      <c r="I213" t="s">
        <v>634</v>
      </c>
      <c r="J213" t="s">
        <v>634</v>
      </c>
    </row>
    <row r="214" spans="1:10" x14ac:dyDescent="0.45">
      <c r="A214">
        <v>35317</v>
      </c>
      <c r="B214">
        <v>4</v>
      </c>
      <c r="C214">
        <v>1</v>
      </c>
      <c r="D214" t="s">
        <v>1699</v>
      </c>
      <c r="E214" t="s">
        <v>677</v>
      </c>
      <c r="F214">
        <v>44</v>
      </c>
      <c r="G214" t="s">
        <v>634</v>
      </c>
      <c r="H214" t="s">
        <v>634</v>
      </c>
      <c r="I214">
        <v>2</v>
      </c>
      <c r="J214">
        <v>201</v>
      </c>
    </row>
    <row r="215" spans="1:10" x14ac:dyDescent="0.45">
      <c r="A215">
        <v>35317</v>
      </c>
      <c r="B215">
        <v>5</v>
      </c>
      <c r="C215">
        <v>1</v>
      </c>
      <c r="D215" t="s">
        <v>818</v>
      </c>
      <c r="E215" t="s">
        <v>678</v>
      </c>
      <c r="F215">
        <v>17</v>
      </c>
      <c r="G215" t="s">
        <v>1759</v>
      </c>
      <c r="H215">
        <v>8</v>
      </c>
      <c r="I215" t="s">
        <v>634</v>
      </c>
      <c r="J215" t="s">
        <v>634</v>
      </c>
    </row>
    <row r="216" spans="1:10" x14ac:dyDescent="0.45">
      <c r="A216">
        <v>35317</v>
      </c>
      <c r="B216">
        <v>6</v>
      </c>
      <c r="C216">
        <v>1</v>
      </c>
      <c r="D216" t="s">
        <v>819</v>
      </c>
      <c r="E216" t="s">
        <v>677</v>
      </c>
      <c r="F216">
        <v>81</v>
      </c>
      <c r="G216" t="s">
        <v>1771</v>
      </c>
      <c r="H216">
        <v>66</v>
      </c>
      <c r="I216" t="s">
        <v>634</v>
      </c>
      <c r="J216" t="s">
        <v>634</v>
      </c>
    </row>
    <row r="217" spans="1:10" x14ac:dyDescent="0.45">
      <c r="A217">
        <v>35317</v>
      </c>
      <c r="B217">
        <v>7</v>
      </c>
      <c r="C217">
        <v>1</v>
      </c>
      <c r="D217" t="s">
        <v>710</v>
      </c>
      <c r="E217" t="s">
        <v>678</v>
      </c>
      <c r="F217">
        <v>8</v>
      </c>
      <c r="G217" t="s">
        <v>1772</v>
      </c>
      <c r="H217" t="s">
        <v>634</v>
      </c>
      <c r="I217" t="s">
        <v>634</v>
      </c>
      <c r="J217" t="s">
        <v>634</v>
      </c>
    </row>
    <row r="218" spans="1:10" x14ac:dyDescent="0.45">
      <c r="A218">
        <v>35317</v>
      </c>
      <c r="B218">
        <v>8</v>
      </c>
      <c r="C218">
        <v>1</v>
      </c>
      <c r="D218" t="s">
        <v>1675</v>
      </c>
      <c r="E218" t="s">
        <v>678</v>
      </c>
      <c r="F218">
        <v>28</v>
      </c>
      <c r="G218" t="s">
        <v>634</v>
      </c>
      <c r="H218" t="s">
        <v>634</v>
      </c>
      <c r="I218">
        <v>4</v>
      </c>
      <c r="J218">
        <v>504</v>
      </c>
    </row>
    <row r="219" spans="1:10" x14ac:dyDescent="0.45">
      <c r="A219">
        <v>35317</v>
      </c>
      <c r="B219">
        <v>9</v>
      </c>
      <c r="C219">
        <v>1</v>
      </c>
      <c r="D219" t="s">
        <v>964</v>
      </c>
      <c r="E219" t="s">
        <v>678</v>
      </c>
      <c r="F219">
        <v>19</v>
      </c>
      <c r="G219" t="s">
        <v>634</v>
      </c>
      <c r="H219" t="s">
        <v>634</v>
      </c>
      <c r="I219">
        <v>2</v>
      </c>
      <c r="J219">
        <v>213</v>
      </c>
    </row>
    <row r="220" spans="1:10" x14ac:dyDescent="0.45">
      <c r="A220">
        <v>35317</v>
      </c>
      <c r="B220">
        <v>10</v>
      </c>
      <c r="C220">
        <v>2</v>
      </c>
      <c r="D220" t="s">
        <v>820</v>
      </c>
      <c r="E220" t="s">
        <v>677</v>
      </c>
      <c r="F220">
        <v>10</v>
      </c>
      <c r="G220" t="s">
        <v>1776</v>
      </c>
      <c r="H220">
        <v>81</v>
      </c>
      <c r="I220" t="s">
        <v>634</v>
      </c>
      <c r="J220" t="s">
        <v>634</v>
      </c>
    </row>
    <row r="221" spans="1:10" x14ac:dyDescent="0.45">
      <c r="A221">
        <v>35317</v>
      </c>
      <c r="B221">
        <v>11</v>
      </c>
      <c r="C221">
        <v>2</v>
      </c>
      <c r="D221" t="s">
        <v>1584</v>
      </c>
      <c r="E221" t="s">
        <v>678</v>
      </c>
      <c r="F221">
        <v>8</v>
      </c>
      <c r="G221" t="s">
        <v>634</v>
      </c>
      <c r="H221" t="s">
        <v>634</v>
      </c>
      <c r="I221">
        <v>2</v>
      </c>
      <c r="J221">
        <v>220</v>
      </c>
    </row>
    <row r="222" spans="1:10" x14ac:dyDescent="0.45">
      <c r="A222">
        <v>35317</v>
      </c>
      <c r="B222">
        <v>12</v>
      </c>
      <c r="C222">
        <v>2</v>
      </c>
      <c r="D222" t="s">
        <v>821</v>
      </c>
      <c r="E222" t="s">
        <v>678</v>
      </c>
      <c r="F222">
        <v>2</v>
      </c>
      <c r="G222" t="s">
        <v>1773</v>
      </c>
      <c r="H222" t="s">
        <v>634</v>
      </c>
      <c r="I222" t="s">
        <v>634</v>
      </c>
      <c r="J222" t="s">
        <v>634</v>
      </c>
    </row>
    <row r="223" spans="1:10" x14ac:dyDescent="0.45">
      <c r="A223">
        <v>35317</v>
      </c>
      <c r="B223">
        <v>13</v>
      </c>
      <c r="C223">
        <v>2</v>
      </c>
      <c r="D223" t="s">
        <v>822</v>
      </c>
      <c r="E223" t="s">
        <v>677</v>
      </c>
      <c r="F223">
        <v>66</v>
      </c>
      <c r="G223" t="s">
        <v>1792</v>
      </c>
      <c r="H223">
        <v>81</v>
      </c>
      <c r="I223" t="s">
        <v>634</v>
      </c>
      <c r="J223" t="s">
        <v>634</v>
      </c>
    </row>
    <row r="224" spans="1:10" x14ac:dyDescent="0.45">
      <c r="A224">
        <v>35317</v>
      </c>
      <c r="B224">
        <v>14</v>
      </c>
      <c r="C224">
        <v>2</v>
      </c>
      <c r="D224" t="s">
        <v>823</v>
      </c>
      <c r="E224" t="s">
        <v>677</v>
      </c>
      <c r="F224">
        <v>66</v>
      </c>
      <c r="G224" t="s">
        <v>1791</v>
      </c>
      <c r="H224">
        <v>81</v>
      </c>
      <c r="I224" t="s">
        <v>634</v>
      </c>
      <c r="J224" t="s">
        <v>634</v>
      </c>
    </row>
    <row r="225" spans="1:10" x14ac:dyDescent="0.45">
      <c r="A225">
        <v>35317</v>
      </c>
      <c r="B225">
        <v>15</v>
      </c>
      <c r="C225">
        <v>2</v>
      </c>
      <c r="D225" t="s">
        <v>1662</v>
      </c>
      <c r="E225" t="s">
        <v>677</v>
      </c>
      <c r="F225">
        <v>44</v>
      </c>
      <c r="G225" t="s">
        <v>634</v>
      </c>
      <c r="H225" t="s">
        <v>634</v>
      </c>
      <c r="I225">
        <v>2</v>
      </c>
      <c r="J225">
        <v>206</v>
      </c>
    </row>
    <row r="226" spans="1:10" x14ac:dyDescent="0.45">
      <c r="A226">
        <v>35317</v>
      </c>
      <c r="B226">
        <v>16</v>
      </c>
      <c r="C226">
        <v>3</v>
      </c>
      <c r="D226" t="s">
        <v>824</v>
      </c>
      <c r="E226" t="s">
        <v>678</v>
      </c>
      <c r="F226">
        <v>53</v>
      </c>
      <c r="G226" t="s">
        <v>1793</v>
      </c>
      <c r="H226">
        <v>77</v>
      </c>
      <c r="I226" t="s">
        <v>634</v>
      </c>
      <c r="J226" t="s">
        <v>634</v>
      </c>
    </row>
    <row r="227" spans="1:10" x14ac:dyDescent="0.45">
      <c r="A227">
        <v>35317</v>
      </c>
      <c r="B227">
        <v>17</v>
      </c>
      <c r="C227">
        <v>3</v>
      </c>
      <c r="D227" t="s">
        <v>1372</v>
      </c>
      <c r="E227" t="s">
        <v>678</v>
      </c>
      <c r="F227">
        <v>28</v>
      </c>
      <c r="G227" t="s">
        <v>634</v>
      </c>
      <c r="H227" t="s">
        <v>634</v>
      </c>
      <c r="I227">
        <v>2</v>
      </c>
      <c r="J227">
        <v>201</v>
      </c>
    </row>
    <row r="228" spans="1:10" x14ac:dyDescent="0.45">
      <c r="A228">
        <v>35317</v>
      </c>
      <c r="B228">
        <v>18</v>
      </c>
      <c r="C228">
        <v>3</v>
      </c>
      <c r="D228" t="s">
        <v>1008</v>
      </c>
      <c r="E228" t="s">
        <v>677</v>
      </c>
      <c r="F228">
        <v>10</v>
      </c>
      <c r="G228" t="s">
        <v>634</v>
      </c>
      <c r="H228" t="s">
        <v>634</v>
      </c>
      <c r="I228">
        <v>4</v>
      </c>
      <c r="J228">
        <v>504</v>
      </c>
    </row>
    <row r="229" spans="1:10" x14ac:dyDescent="0.45">
      <c r="A229">
        <v>35317</v>
      </c>
      <c r="B229">
        <v>19</v>
      </c>
      <c r="C229">
        <v>3</v>
      </c>
      <c r="D229" t="s">
        <v>1008</v>
      </c>
      <c r="E229" t="s">
        <v>678</v>
      </c>
      <c r="F229">
        <v>16</v>
      </c>
      <c r="G229" t="s">
        <v>634</v>
      </c>
      <c r="H229" t="s">
        <v>634</v>
      </c>
      <c r="I229">
        <v>4</v>
      </c>
      <c r="J229">
        <v>504</v>
      </c>
    </row>
    <row r="230" spans="1:10" x14ac:dyDescent="0.45">
      <c r="A230">
        <v>35317</v>
      </c>
      <c r="B230">
        <v>20</v>
      </c>
      <c r="C230">
        <v>3</v>
      </c>
      <c r="D230" t="s">
        <v>825</v>
      </c>
      <c r="E230" t="s">
        <v>678</v>
      </c>
      <c r="F230">
        <v>17</v>
      </c>
      <c r="G230" t="s">
        <v>1806</v>
      </c>
      <c r="H230">
        <v>2</v>
      </c>
      <c r="I230" t="s">
        <v>634</v>
      </c>
      <c r="J230" t="s">
        <v>634</v>
      </c>
    </row>
    <row r="231" spans="1:10" x14ac:dyDescent="0.45">
      <c r="A231">
        <v>35317</v>
      </c>
      <c r="B231">
        <v>21</v>
      </c>
      <c r="C231">
        <v>3</v>
      </c>
      <c r="D231" t="s">
        <v>825</v>
      </c>
      <c r="E231" t="s">
        <v>677</v>
      </c>
      <c r="F231" t="s">
        <v>634</v>
      </c>
      <c r="G231" t="s">
        <v>634</v>
      </c>
      <c r="H231" t="s">
        <v>634</v>
      </c>
      <c r="I231" t="s">
        <v>634</v>
      </c>
      <c r="J231">
        <v>401</v>
      </c>
    </row>
    <row r="232" spans="1:10" x14ac:dyDescent="0.45">
      <c r="A232">
        <v>35317</v>
      </c>
      <c r="B232">
        <v>22</v>
      </c>
      <c r="C232">
        <v>3</v>
      </c>
      <c r="D232" t="s">
        <v>826</v>
      </c>
      <c r="E232" t="s">
        <v>678</v>
      </c>
      <c r="F232">
        <v>77</v>
      </c>
      <c r="G232" t="s">
        <v>1807</v>
      </c>
      <c r="H232">
        <v>17</v>
      </c>
      <c r="I232" t="s">
        <v>634</v>
      </c>
      <c r="J232" t="s">
        <v>634</v>
      </c>
    </row>
    <row r="233" spans="1:10" x14ac:dyDescent="0.45">
      <c r="A233">
        <v>35319</v>
      </c>
      <c r="B233">
        <v>0</v>
      </c>
      <c r="C233">
        <v>1</v>
      </c>
      <c r="D233" t="s">
        <v>1553</v>
      </c>
      <c r="E233" t="s">
        <v>677</v>
      </c>
      <c r="F233">
        <v>10</v>
      </c>
      <c r="G233" t="s">
        <v>634</v>
      </c>
      <c r="H233" t="s">
        <v>634</v>
      </c>
      <c r="I233">
        <v>2</v>
      </c>
      <c r="J233">
        <v>201</v>
      </c>
    </row>
    <row r="234" spans="1:10" x14ac:dyDescent="0.45">
      <c r="A234">
        <v>35319</v>
      </c>
      <c r="B234">
        <v>1</v>
      </c>
      <c r="C234">
        <v>1</v>
      </c>
      <c r="D234" t="s">
        <v>1150</v>
      </c>
      <c r="E234" t="s">
        <v>677</v>
      </c>
      <c r="F234">
        <v>67</v>
      </c>
      <c r="G234" t="s">
        <v>634</v>
      </c>
      <c r="H234" t="s">
        <v>634</v>
      </c>
      <c r="I234">
        <v>2</v>
      </c>
      <c r="J234">
        <v>219</v>
      </c>
    </row>
    <row r="235" spans="1:10" x14ac:dyDescent="0.45">
      <c r="A235">
        <v>35319</v>
      </c>
      <c r="B235">
        <v>2</v>
      </c>
      <c r="C235">
        <v>2</v>
      </c>
      <c r="D235" t="s">
        <v>827</v>
      </c>
      <c r="E235" t="s">
        <v>677</v>
      </c>
      <c r="F235">
        <v>18</v>
      </c>
      <c r="G235" t="s">
        <v>1745</v>
      </c>
      <c r="H235">
        <v>88</v>
      </c>
      <c r="I235" t="s">
        <v>634</v>
      </c>
      <c r="J235" t="s">
        <v>634</v>
      </c>
    </row>
    <row r="236" spans="1:10" x14ac:dyDescent="0.45">
      <c r="A236">
        <v>35319</v>
      </c>
      <c r="B236">
        <v>3</v>
      </c>
      <c r="C236">
        <v>2</v>
      </c>
      <c r="D236" t="s">
        <v>828</v>
      </c>
      <c r="E236" t="s">
        <v>678</v>
      </c>
      <c r="F236">
        <v>5</v>
      </c>
      <c r="G236" t="s">
        <v>1746</v>
      </c>
      <c r="H236">
        <v>11</v>
      </c>
      <c r="I236" t="s">
        <v>634</v>
      </c>
      <c r="J236" t="s">
        <v>634</v>
      </c>
    </row>
    <row r="237" spans="1:10" x14ac:dyDescent="0.45">
      <c r="A237">
        <v>35319</v>
      </c>
      <c r="B237">
        <v>4</v>
      </c>
      <c r="C237">
        <v>2</v>
      </c>
      <c r="D237" t="s">
        <v>829</v>
      </c>
      <c r="E237" t="s">
        <v>678</v>
      </c>
      <c r="F237">
        <v>68</v>
      </c>
      <c r="G237" t="s">
        <v>1766</v>
      </c>
      <c r="H237" t="s">
        <v>634</v>
      </c>
      <c r="I237" t="s">
        <v>634</v>
      </c>
      <c r="J237" t="s">
        <v>634</v>
      </c>
    </row>
    <row r="238" spans="1:10" x14ac:dyDescent="0.45">
      <c r="A238">
        <v>35319</v>
      </c>
      <c r="B238">
        <v>5</v>
      </c>
      <c r="C238">
        <v>3</v>
      </c>
      <c r="D238" t="s">
        <v>830</v>
      </c>
      <c r="E238" t="s">
        <v>677</v>
      </c>
      <c r="F238">
        <v>2</v>
      </c>
      <c r="G238" t="s">
        <v>1748</v>
      </c>
      <c r="H238">
        <v>18</v>
      </c>
      <c r="I238" t="s">
        <v>634</v>
      </c>
      <c r="J238" t="s">
        <v>634</v>
      </c>
    </row>
    <row r="239" spans="1:10" x14ac:dyDescent="0.45">
      <c r="A239">
        <v>35319</v>
      </c>
      <c r="B239">
        <v>6</v>
      </c>
      <c r="C239">
        <v>3</v>
      </c>
      <c r="D239" t="s">
        <v>831</v>
      </c>
      <c r="E239" t="s">
        <v>678</v>
      </c>
      <c r="F239">
        <v>98</v>
      </c>
      <c r="G239" t="s">
        <v>1770</v>
      </c>
      <c r="H239">
        <v>90</v>
      </c>
      <c r="I239" t="s">
        <v>634</v>
      </c>
      <c r="J239" t="s">
        <v>634</v>
      </c>
    </row>
    <row r="240" spans="1:10" x14ac:dyDescent="0.45">
      <c r="A240">
        <v>35319</v>
      </c>
      <c r="B240">
        <v>7</v>
      </c>
      <c r="C240">
        <v>3</v>
      </c>
      <c r="D240" t="s">
        <v>837</v>
      </c>
      <c r="E240" t="s">
        <v>677</v>
      </c>
      <c r="G240" t="s">
        <v>634</v>
      </c>
      <c r="H240" t="s">
        <v>634</v>
      </c>
      <c r="I240" t="s">
        <v>634</v>
      </c>
      <c r="J240">
        <v>401</v>
      </c>
    </row>
    <row r="241" spans="1:10" x14ac:dyDescent="0.45">
      <c r="A241">
        <v>35319</v>
      </c>
      <c r="B241">
        <v>8</v>
      </c>
      <c r="C241">
        <v>3</v>
      </c>
      <c r="D241" t="s">
        <v>1161</v>
      </c>
      <c r="E241" t="s">
        <v>677</v>
      </c>
      <c r="F241">
        <v>2</v>
      </c>
      <c r="G241" t="s">
        <v>634</v>
      </c>
      <c r="H241" t="s">
        <v>634</v>
      </c>
      <c r="I241">
        <v>2</v>
      </c>
      <c r="J241">
        <v>212</v>
      </c>
    </row>
    <row r="242" spans="1:10" x14ac:dyDescent="0.45">
      <c r="A242">
        <v>35320</v>
      </c>
      <c r="B242">
        <v>0</v>
      </c>
      <c r="C242">
        <v>1</v>
      </c>
      <c r="D242" t="s">
        <v>1646</v>
      </c>
      <c r="E242" t="s">
        <v>678</v>
      </c>
      <c r="F242">
        <v>49</v>
      </c>
      <c r="G242" t="s">
        <v>634</v>
      </c>
      <c r="H242" t="s">
        <v>634</v>
      </c>
      <c r="I242">
        <v>2</v>
      </c>
      <c r="J242">
        <v>205</v>
      </c>
    </row>
    <row r="243" spans="1:10" x14ac:dyDescent="0.45">
      <c r="A243">
        <v>35320</v>
      </c>
      <c r="B243">
        <v>1</v>
      </c>
      <c r="C243">
        <v>1</v>
      </c>
      <c r="D243" t="s">
        <v>1014</v>
      </c>
      <c r="E243" t="s">
        <v>677</v>
      </c>
      <c r="F243">
        <v>21</v>
      </c>
      <c r="G243" t="s">
        <v>634</v>
      </c>
      <c r="H243" t="s">
        <v>634</v>
      </c>
      <c r="I243">
        <v>2</v>
      </c>
      <c r="J243">
        <v>207</v>
      </c>
    </row>
    <row r="244" spans="1:10" x14ac:dyDescent="0.45">
      <c r="A244">
        <v>35320</v>
      </c>
      <c r="B244">
        <v>2</v>
      </c>
      <c r="C244">
        <v>1</v>
      </c>
      <c r="D244" t="s">
        <v>832</v>
      </c>
      <c r="E244" t="s">
        <v>678</v>
      </c>
      <c r="F244">
        <v>66</v>
      </c>
      <c r="G244" t="s">
        <v>1755</v>
      </c>
      <c r="H244">
        <v>81</v>
      </c>
      <c r="I244" t="s">
        <v>634</v>
      </c>
      <c r="J244" t="s">
        <v>634</v>
      </c>
    </row>
    <row r="245" spans="1:10" x14ac:dyDescent="0.45">
      <c r="A245">
        <v>35320</v>
      </c>
      <c r="B245">
        <v>3</v>
      </c>
      <c r="C245">
        <v>1</v>
      </c>
      <c r="D245" t="s">
        <v>1539</v>
      </c>
      <c r="E245" t="s">
        <v>678</v>
      </c>
      <c r="F245">
        <v>71</v>
      </c>
      <c r="G245" t="s">
        <v>634</v>
      </c>
      <c r="H245" t="s">
        <v>634</v>
      </c>
      <c r="I245">
        <v>2</v>
      </c>
      <c r="J245">
        <v>201</v>
      </c>
    </row>
    <row r="246" spans="1:10" x14ac:dyDescent="0.45">
      <c r="A246">
        <v>35320</v>
      </c>
      <c r="B246">
        <v>4</v>
      </c>
      <c r="C246">
        <v>2</v>
      </c>
      <c r="D246" t="s">
        <v>820</v>
      </c>
      <c r="E246" t="s">
        <v>677</v>
      </c>
      <c r="F246">
        <v>90</v>
      </c>
      <c r="G246" t="s">
        <v>1746</v>
      </c>
      <c r="H246">
        <v>21</v>
      </c>
      <c r="I246" t="s">
        <v>634</v>
      </c>
      <c r="J246" t="s">
        <v>634</v>
      </c>
    </row>
    <row r="247" spans="1:10" x14ac:dyDescent="0.45">
      <c r="A247">
        <v>35320</v>
      </c>
      <c r="B247">
        <v>5</v>
      </c>
      <c r="C247">
        <v>2</v>
      </c>
      <c r="D247" t="s">
        <v>771</v>
      </c>
      <c r="E247" t="s">
        <v>677</v>
      </c>
      <c r="F247">
        <v>89</v>
      </c>
      <c r="G247" t="s">
        <v>1747</v>
      </c>
      <c r="H247">
        <v>7</v>
      </c>
      <c r="I247" t="s">
        <v>634</v>
      </c>
      <c r="J247" t="s">
        <v>634</v>
      </c>
    </row>
    <row r="248" spans="1:10" x14ac:dyDescent="0.45">
      <c r="A248">
        <v>35320</v>
      </c>
      <c r="B248">
        <v>6</v>
      </c>
      <c r="C248">
        <v>2</v>
      </c>
      <c r="D248" t="s">
        <v>873</v>
      </c>
      <c r="E248" t="s">
        <v>678</v>
      </c>
      <c r="F248">
        <v>71</v>
      </c>
      <c r="G248" t="s">
        <v>634</v>
      </c>
      <c r="H248" t="s">
        <v>634</v>
      </c>
      <c r="I248">
        <v>2</v>
      </c>
      <c r="J248">
        <v>201</v>
      </c>
    </row>
    <row r="249" spans="1:10" x14ac:dyDescent="0.45">
      <c r="A249">
        <v>35320</v>
      </c>
      <c r="B249">
        <v>7</v>
      </c>
      <c r="C249">
        <v>2</v>
      </c>
      <c r="D249" t="s">
        <v>833</v>
      </c>
      <c r="E249" t="s">
        <v>677</v>
      </c>
      <c r="F249">
        <v>6</v>
      </c>
      <c r="G249" t="s">
        <v>1808</v>
      </c>
      <c r="H249">
        <v>92</v>
      </c>
      <c r="I249" t="s">
        <v>634</v>
      </c>
      <c r="J249" t="s">
        <v>634</v>
      </c>
    </row>
    <row r="250" spans="1:10" x14ac:dyDescent="0.45">
      <c r="A250">
        <v>35320</v>
      </c>
      <c r="B250">
        <v>8</v>
      </c>
      <c r="C250">
        <v>2</v>
      </c>
      <c r="D250" t="s">
        <v>1442</v>
      </c>
      <c r="E250" t="s">
        <v>677</v>
      </c>
      <c r="F250">
        <v>92</v>
      </c>
      <c r="G250" t="s">
        <v>634</v>
      </c>
      <c r="H250" t="s">
        <v>634</v>
      </c>
      <c r="I250">
        <v>2</v>
      </c>
      <c r="J250">
        <v>201</v>
      </c>
    </row>
    <row r="251" spans="1:10" x14ac:dyDescent="0.45">
      <c r="A251">
        <v>35320</v>
      </c>
      <c r="B251">
        <v>9</v>
      </c>
      <c r="C251">
        <v>2</v>
      </c>
      <c r="D251" t="s">
        <v>834</v>
      </c>
      <c r="E251" t="s">
        <v>677</v>
      </c>
      <c r="F251">
        <v>4</v>
      </c>
      <c r="G251" t="s">
        <v>1809</v>
      </c>
      <c r="H251">
        <v>89</v>
      </c>
      <c r="I251" t="s">
        <v>634</v>
      </c>
      <c r="J251" t="s">
        <v>634</v>
      </c>
    </row>
    <row r="252" spans="1:10" x14ac:dyDescent="0.45">
      <c r="A252">
        <v>35320</v>
      </c>
      <c r="B252">
        <v>10</v>
      </c>
      <c r="C252">
        <v>2</v>
      </c>
      <c r="D252" t="s">
        <v>1039</v>
      </c>
      <c r="E252" t="s">
        <v>678</v>
      </c>
      <c r="F252">
        <v>72</v>
      </c>
      <c r="G252" t="s">
        <v>634</v>
      </c>
      <c r="H252" t="s">
        <v>634</v>
      </c>
      <c r="I252">
        <v>2</v>
      </c>
      <c r="J252">
        <v>101</v>
      </c>
    </row>
    <row r="253" spans="1:10" x14ac:dyDescent="0.45">
      <c r="A253">
        <v>35320</v>
      </c>
      <c r="B253">
        <v>11</v>
      </c>
      <c r="C253">
        <v>2</v>
      </c>
      <c r="D253" t="s">
        <v>835</v>
      </c>
      <c r="E253" t="s">
        <v>678</v>
      </c>
      <c r="F253">
        <v>29</v>
      </c>
      <c r="G253" t="s">
        <v>1810</v>
      </c>
      <c r="H253" t="s">
        <v>634</v>
      </c>
      <c r="I253" t="s">
        <v>634</v>
      </c>
      <c r="J253" t="s">
        <v>634</v>
      </c>
    </row>
    <row r="254" spans="1:10" x14ac:dyDescent="0.45">
      <c r="A254">
        <v>35320</v>
      </c>
      <c r="B254">
        <v>12</v>
      </c>
      <c r="C254">
        <v>2</v>
      </c>
      <c r="D254" t="s">
        <v>836</v>
      </c>
      <c r="E254" t="s">
        <v>677</v>
      </c>
      <c r="F254">
        <v>19</v>
      </c>
      <c r="G254" t="s">
        <v>1811</v>
      </c>
      <c r="H254">
        <v>86</v>
      </c>
      <c r="I254" t="s">
        <v>634</v>
      </c>
      <c r="J254" t="s">
        <v>634</v>
      </c>
    </row>
    <row r="255" spans="1:10" x14ac:dyDescent="0.45">
      <c r="A255">
        <v>35320</v>
      </c>
      <c r="B255">
        <v>13</v>
      </c>
      <c r="C255">
        <v>2</v>
      </c>
      <c r="D255" t="s">
        <v>837</v>
      </c>
      <c r="E255" t="s">
        <v>677</v>
      </c>
      <c r="F255">
        <v>4</v>
      </c>
      <c r="G255" t="s">
        <v>1812</v>
      </c>
      <c r="H255">
        <v>92</v>
      </c>
      <c r="I255" t="s">
        <v>634</v>
      </c>
      <c r="J255" t="s">
        <v>634</v>
      </c>
    </row>
    <row r="256" spans="1:10" x14ac:dyDescent="0.45">
      <c r="A256">
        <v>35320</v>
      </c>
      <c r="B256">
        <v>14</v>
      </c>
      <c r="C256">
        <v>2</v>
      </c>
      <c r="D256" t="s">
        <v>838</v>
      </c>
      <c r="E256" t="s">
        <v>678</v>
      </c>
      <c r="F256">
        <v>59</v>
      </c>
      <c r="G256" t="s">
        <v>1813</v>
      </c>
      <c r="H256">
        <v>13</v>
      </c>
      <c r="I256" t="s">
        <v>634</v>
      </c>
      <c r="J256" t="s">
        <v>634</v>
      </c>
    </row>
    <row r="257" spans="1:10" x14ac:dyDescent="0.45">
      <c r="A257">
        <v>35320</v>
      </c>
      <c r="B257">
        <v>15</v>
      </c>
      <c r="C257">
        <v>3</v>
      </c>
      <c r="D257" t="s">
        <v>749</v>
      </c>
      <c r="E257" t="s">
        <v>678</v>
      </c>
      <c r="F257">
        <v>66</v>
      </c>
      <c r="G257" t="s">
        <v>1781</v>
      </c>
      <c r="H257">
        <v>44</v>
      </c>
      <c r="I257" t="s">
        <v>634</v>
      </c>
      <c r="J257" t="s">
        <v>634</v>
      </c>
    </row>
    <row r="258" spans="1:10" x14ac:dyDescent="0.45">
      <c r="A258">
        <v>35320</v>
      </c>
      <c r="B258">
        <v>16</v>
      </c>
      <c r="C258">
        <v>3</v>
      </c>
      <c r="D258" t="s">
        <v>839</v>
      </c>
      <c r="E258" t="s">
        <v>678</v>
      </c>
      <c r="F258">
        <v>81</v>
      </c>
      <c r="G258" t="s">
        <v>1814</v>
      </c>
      <c r="H258">
        <v>59</v>
      </c>
      <c r="I258" t="s">
        <v>634</v>
      </c>
      <c r="J258" t="s">
        <v>634</v>
      </c>
    </row>
    <row r="259" spans="1:10" x14ac:dyDescent="0.45">
      <c r="A259">
        <v>35320</v>
      </c>
      <c r="B259">
        <v>17</v>
      </c>
      <c r="C259">
        <v>3</v>
      </c>
      <c r="D259" t="s">
        <v>840</v>
      </c>
      <c r="E259" t="s">
        <v>677</v>
      </c>
      <c r="F259">
        <v>92</v>
      </c>
      <c r="G259" t="s">
        <v>1815</v>
      </c>
      <c r="H259">
        <v>86</v>
      </c>
      <c r="I259" t="s">
        <v>634</v>
      </c>
      <c r="J259" t="s">
        <v>634</v>
      </c>
    </row>
    <row r="260" spans="1:10" x14ac:dyDescent="0.45">
      <c r="A260">
        <v>35320</v>
      </c>
      <c r="B260">
        <v>18</v>
      </c>
      <c r="C260">
        <v>3</v>
      </c>
      <c r="D260" t="s">
        <v>841</v>
      </c>
      <c r="E260" t="s">
        <v>677</v>
      </c>
      <c r="F260">
        <v>86</v>
      </c>
      <c r="G260" t="s">
        <v>1816</v>
      </c>
      <c r="H260">
        <v>19</v>
      </c>
      <c r="I260" t="s">
        <v>634</v>
      </c>
      <c r="J260" t="s">
        <v>634</v>
      </c>
    </row>
    <row r="261" spans="1:10" x14ac:dyDescent="0.45">
      <c r="A261">
        <v>35320</v>
      </c>
      <c r="B261">
        <v>19</v>
      </c>
      <c r="C261">
        <v>3</v>
      </c>
      <c r="D261" t="s">
        <v>1194</v>
      </c>
      <c r="E261" t="s">
        <v>677</v>
      </c>
      <c r="F261">
        <v>4</v>
      </c>
      <c r="G261" t="s">
        <v>634</v>
      </c>
      <c r="H261" t="s">
        <v>634</v>
      </c>
      <c r="I261">
        <v>2</v>
      </c>
      <c r="J261">
        <v>207</v>
      </c>
    </row>
    <row r="262" spans="1:10" x14ac:dyDescent="0.45">
      <c r="A262">
        <v>35320</v>
      </c>
      <c r="B262">
        <v>20</v>
      </c>
      <c r="C262">
        <v>3</v>
      </c>
      <c r="D262" t="s">
        <v>1700</v>
      </c>
      <c r="E262" t="s">
        <v>678</v>
      </c>
      <c r="F262">
        <v>49</v>
      </c>
      <c r="G262" t="s">
        <v>634</v>
      </c>
      <c r="H262" t="s">
        <v>634</v>
      </c>
      <c r="I262">
        <v>2</v>
      </c>
      <c r="J262">
        <v>220</v>
      </c>
    </row>
    <row r="263" spans="1:10" x14ac:dyDescent="0.45">
      <c r="A263">
        <v>35320</v>
      </c>
      <c r="B263">
        <v>21</v>
      </c>
      <c r="C263">
        <v>3</v>
      </c>
      <c r="D263" t="s">
        <v>1094</v>
      </c>
      <c r="E263" t="s">
        <v>678</v>
      </c>
      <c r="F263">
        <v>10</v>
      </c>
      <c r="G263" t="s">
        <v>634</v>
      </c>
      <c r="H263" t="s">
        <v>634</v>
      </c>
      <c r="I263">
        <v>2</v>
      </c>
      <c r="J263">
        <v>222</v>
      </c>
    </row>
    <row r="264" spans="1:10" x14ac:dyDescent="0.45">
      <c r="A264">
        <v>35320</v>
      </c>
      <c r="B264">
        <v>22</v>
      </c>
      <c r="C264">
        <v>3</v>
      </c>
      <c r="D264" t="s">
        <v>1310</v>
      </c>
      <c r="E264" t="s">
        <v>678</v>
      </c>
      <c r="F264">
        <v>59</v>
      </c>
      <c r="G264" t="s">
        <v>634</v>
      </c>
      <c r="H264" t="s">
        <v>634</v>
      </c>
      <c r="I264">
        <v>2</v>
      </c>
      <c r="J264">
        <v>201</v>
      </c>
    </row>
    <row r="265" spans="1:10" x14ac:dyDescent="0.45">
      <c r="A265">
        <v>35320</v>
      </c>
      <c r="B265">
        <v>23</v>
      </c>
      <c r="C265">
        <v>3</v>
      </c>
      <c r="D265" t="s">
        <v>950</v>
      </c>
      <c r="E265" t="s">
        <v>678</v>
      </c>
      <c r="F265">
        <v>72</v>
      </c>
      <c r="G265" t="s">
        <v>634</v>
      </c>
      <c r="H265" t="s">
        <v>634</v>
      </c>
      <c r="I265">
        <v>2</v>
      </c>
      <c r="J265">
        <v>302</v>
      </c>
    </row>
    <row r="266" spans="1:10" x14ac:dyDescent="0.45">
      <c r="A266">
        <v>35320</v>
      </c>
      <c r="B266">
        <v>24</v>
      </c>
      <c r="C266">
        <v>3</v>
      </c>
      <c r="D266" t="s">
        <v>950</v>
      </c>
      <c r="E266" t="s">
        <v>678</v>
      </c>
      <c r="F266" t="s">
        <v>634</v>
      </c>
      <c r="G266" t="s">
        <v>634</v>
      </c>
      <c r="H266" t="s">
        <v>634</v>
      </c>
      <c r="I266" t="s">
        <v>634</v>
      </c>
      <c r="J266">
        <v>401</v>
      </c>
    </row>
    <row r="267" spans="1:10" x14ac:dyDescent="0.45">
      <c r="A267">
        <v>35321</v>
      </c>
      <c r="B267">
        <v>0</v>
      </c>
      <c r="C267">
        <v>1</v>
      </c>
      <c r="D267" t="s">
        <v>842</v>
      </c>
      <c r="E267" t="s">
        <v>678</v>
      </c>
      <c r="F267">
        <v>17</v>
      </c>
      <c r="G267" t="s">
        <v>1755</v>
      </c>
      <c r="H267">
        <v>77</v>
      </c>
      <c r="I267" t="s">
        <v>634</v>
      </c>
      <c r="J267" t="s">
        <v>634</v>
      </c>
    </row>
    <row r="268" spans="1:10" x14ac:dyDescent="0.45">
      <c r="A268">
        <v>35321</v>
      </c>
      <c r="B268">
        <v>1</v>
      </c>
      <c r="C268">
        <v>1</v>
      </c>
      <c r="D268" t="s">
        <v>843</v>
      </c>
      <c r="E268" t="s">
        <v>677</v>
      </c>
      <c r="F268">
        <v>48</v>
      </c>
      <c r="G268" t="s">
        <v>1746</v>
      </c>
      <c r="H268">
        <v>13</v>
      </c>
      <c r="I268" t="s">
        <v>634</v>
      </c>
      <c r="J268" t="s">
        <v>634</v>
      </c>
    </row>
    <row r="269" spans="1:10" x14ac:dyDescent="0.45">
      <c r="A269">
        <v>35321</v>
      </c>
      <c r="B269">
        <v>2</v>
      </c>
      <c r="C269">
        <v>1</v>
      </c>
      <c r="D269" t="s">
        <v>844</v>
      </c>
      <c r="E269" t="s">
        <v>677</v>
      </c>
      <c r="F269">
        <v>27</v>
      </c>
      <c r="G269" t="s">
        <v>1747</v>
      </c>
      <c r="H269">
        <v>25</v>
      </c>
      <c r="I269" t="s">
        <v>634</v>
      </c>
      <c r="J269" t="s">
        <v>634</v>
      </c>
    </row>
    <row r="270" spans="1:10" x14ac:dyDescent="0.45">
      <c r="A270">
        <v>35321</v>
      </c>
      <c r="B270">
        <v>3</v>
      </c>
      <c r="C270">
        <v>1</v>
      </c>
      <c r="D270" t="s">
        <v>845</v>
      </c>
      <c r="E270" t="s">
        <v>678</v>
      </c>
      <c r="F270">
        <v>77</v>
      </c>
      <c r="G270" t="s">
        <v>1748</v>
      </c>
      <c r="H270">
        <v>2</v>
      </c>
      <c r="I270" t="s">
        <v>634</v>
      </c>
      <c r="J270" t="s">
        <v>634</v>
      </c>
    </row>
    <row r="271" spans="1:10" x14ac:dyDescent="0.45">
      <c r="A271">
        <v>35321</v>
      </c>
      <c r="B271">
        <v>4</v>
      </c>
      <c r="C271">
        <v>2</v>
      </c>
      <c r="D271" t="s">
        <v>846</v>
      </c>
      <c r="E271" t="s">
        <v>678</v>
      </c>
      <c r="F271">
        <v>16</v>
      </c>
      <c r="G271" t="s">
        <v>1770</v>
      </c>
      <c r="H271">
        <v>53</v>
      </c>
      <c r="I271" t="s">
        <v>634</v>
      </c>
      <c r="J271" t="s">
        <v>634</v>
      </c>
    </row>
    <row r="272" spans="1:10" x14ac:dyDescent="0.45">
      <c r="A272">
        <v>35321</v>
      </c>
      <c r="B272">
        <v>5</v>
      </c>
      <c r="C272">
        <v>2</v>
      </c>
      <c r="D272" t="s">
        <v>847</v>
      </c>
      <c r="E272" t="s">
        <v>677</v>
      </c>
      <c r="F272">
        <v>30</v>
      </c>
      <c r="G272" t="s">
        <v>1750</v>
      </c>
      <c r="H272">
        <v>17</v>
      </c>
      <c r="I272" t="s">
        <v>634</v>
      </c>
      <c r="J272" t="s">
        <v>634</v>
      </c>
    </row>
    <row r="273" spans="1:10" x14ac:dyDescent="0.45">
      <c r="A273">
        <v>35321</v>
      </c>
      <c r="B273">
        <v>6</v>
      </c>
      <c r="C273">
        <v>2</v>
      </c>
      <c r="D273" t="s">
        <v>1091</v>
      </c>
      <c r="E273" t="s">
        <v>678</v>
      </c>
      <c r="F273">
        <v>77</v>
      </c>
      <c r="G273" t="s">
        <v>634</v>
      </c>
      <c r="H273" t="s">
        <v>634</v>
      </c>
      <c r="I273">
        <v>2</v>
      </c>
      <c r="J273">
        <v>205</v>
      </c>
    </row>
    <row r="274" spans="1:10" x14ac:dyDescent="0.45">
      <c r="A274">
        <v>35321</v>
      </c>
      <c r="B274">
        <v>7</v>
      </c>
      <c r="C274">
        <v>2</v>
      </c>
      <c r="D274" t="s">
        <v>848</v>
      </c>
      <c r="E274" t="s">
        <v>677</v>
      </c>
      <c r="F274">
        <v>10</v>
      </c>
      <c r="G274" t="s">
        <v>1778</v>
      </c>
      <c r="H274" t="s">
        <v>634</v>
      </c>
      <c r="I274" t="s">
        <v>634</v>
      </c>
      <c r="J274" t="s">
        <v>634</v>
      </c>
    </row>
    <row r="275" spans="1:10" x14ac:dyDescent="0.45">
      <c r="A275">
        <v>35321</v>
      </c>
      <c r="B275">
        <v>8</v>
      </c>
      <c r="C275">
        <v>2</v>
      </c>
      <c r="D275" t="s">
        <v>849</v>
      </c>
      <c r="E275" t="s">
        <v>678</v>
      </c>
      <c r="F275">
        <v>88</v>
      </c>
      <c r="G275" t="s">
        <v>1752</v>
      </c>
      <c r="H275">
        <v>81</v>
      </c>
      <c r="I275" t="s">
        <v>634</v>
      </c>
      <c r="J275" t="s">
        <v>634</v>
      </c>
    </row>
    <row r="276" spans="1:10" x14ac:dyDescent="0.45">
      <c r="A276">
        <v>35321</v>
      </c>
      <c r="B276">
        <v>9</v>
      </c>
      <c r="C276">
        <v>2</v>
      </c>
      <c r="D276" t="s">
        <v>850</v>
      </c>
      <c r="E276" t="s">
        <v>678</v>
      </c>
      <c r="F276">
        <v>88</v>
      </c>
      <c r="G276" t="s">
        <v>1753</v>
      </c>
      <c r="H276">
        <v>8</v>
      </c>
      <c r="I276" t="s">
        <v>634</v>
      </c>
      <c r="J276" t="s">
        <v>634</v>
      </c>
    </row>
    <row r="277" spans="1:10" x14ac:dyDescent="0.45">
      <c r="A277">
        <v>35321</v>
      </c>
      <c r="B277">
        <v>10</v>
      </c>
      <c r="C277">
        <v>2</v>
      </c>
      <c r="D277" t="s">
        <v>851</v>
      </c>
      <c r="E277" t="s">
        <v>678</v>
      </c>
      <c r="F277">
        <v>8</v>
      </c>
      <c r="G277" t="s">
        <v>1792</v>
      </c>
      <c r="H277">
        <v>88</v>
      </c>
      <c r="I277" t="s">
        <v>634</v>
      </c>
      <c r="J277" t="s">
        <v>634</v>
      </c>
    </row>
    <row r="278" spans="1:10" x14ac:dyDescent="0.45">
      <c r="A278">
        <v>35321</v>
      </c>
      <c r="B278">
        <v>11</v>
      </c>
      <c r="C278">
        <v>2</v>
      </c>
      <c r="D278" t="s">
        <v>695</v>
      </c>
      <c r="E278" t="s">
        <v>678</v>
      </c>
      <c r="F278">
        <v>81</v>
      </c>
      <c r="G278" t="s">
        <v>1765</v>
      </c>
      <c r="H278">
        <v>16</v>
      </c>
      <c r="I278" t="s">
        <v>634</v>
      </c>
      <c r="J278" t="s">
        <v>634</v>
      </c>
    </row>
    <row r="279" spans="1:10" x14ac:dyDescent="0.45">
      <c r="A279">
        <v>35321</v>
      </c>
      <c r="B279">
        <v>12</v>
      </c>
      <c r="C279">
        <v>2</v>
      </c>
      <c r="D279" t="s">
        <v>852</v>
      </c>
      <c r="E279" t="s">
        <v>678</v>
      </c>
      <c r="F279">
        <v>24</v>
      </c>
      <c r="G279" t="s">
        <v>1817</v>
      </c>
      <c r="H279">
        <v>88</v>
      </c>
      <c r="I279" t="s">
        <v>634</v>
      </c>
      <c r="J279" t="s">
        <v>634</v>
      </c>
    </row>
    <row r="280" spans="1:10" x14ac:dyDescent="0.45">
      <c r="A280">
        <v>35321</v>
      </c>
      <c r="B280">
        <v>13</v>
      </c>
      <c r="C280">
        <v>2</v>
      </c>
      <c r="D280" t="s">
        <v>853</v>
      </c>
      <c r="E280" t="s">
        <v>677</v>
      </c>
      <c r="F280">
        <v>8</v>
      </c>
      <c r="G280" t="s">
        <v>1806</v>
      </c>
      <c r="H280">
        <v>27</v>
      </c>
      <c r="I280" t="s">
        <v>634</v>
      </c>
      <c r="J280" t="s">
        <v>634</v>
      </c>
    </row>
    <row r="281" spans="1:10" x14ac:dyDescent="0.45">
      <c r="A281">
        <v>35321</v>
      </c>
      <c r="B281">
        <v>14</v>
      </c>
      <c r="C281">
        <v>3</v>
      </c>
      <c r="D281" t="s">
        <v>854</v>
      </c>
      <c r="E281" t="s">
        <v>678</v>
      </c>
      <c r="F281">
        <v>16</v>
      </c>
      <c r="G281" t="s">
        <v>1807</v>
      </c>
      <c r="H281">
        <v>77</v>
      </c>
      <c r="I281" t="s">
        <v>634</v>
      </c>
      <c r="J281" t="s">
        <v>634</v>
      </c>
    </row>
    <row r="282" spans="1:10" x14ac:dyDescent="0.45">
      <c r="A282">
        <v>35321</v>
      </c>
      <c r="B282">
        <v>15</v>
      </c>
      <c r="C282">
        <v>3</v>
      </c>
      <c r="D282" t="s">
        <v>1186</v>
      </c>
      <c r="E282" t="s">
        <v>677</v>
      </c>
      <c r="F282" t="s">
        <v>634</v>
      </c>
      <c r="G282" t="s">
        <v>634</v>
      </c>
      <c r="H282" t="s">
        <v>634</v>
      </c>
      <c r="I282" t="s">
        <v>634</v>
      </c>
      <c r="J282">
        <v>401</v>
      </c>
    </row>
    <row r="283" spans="1:10" x14ac:dyDescent="0.45">
      <c r="A283">
        <v>35321</v>
      </c>
      <c r="B283">
        <v>16</v>
      </c>
      <c r="C283">
        <v>3</v>
      </c>
      <c r="D283" t="s">
        <v>1701</v>
      </c>
      <c r="E283" t="s">
        <v>678</v>
      </c>
      <c r="F283">
        <v>8</v>
      </c>
      <c r="G283" t="s">
        <v>634</v>
      </c>
      <c r="H283" t="s">
        <v>634</v>
      </c>
      <c r="I283">
        <v>2</v>
      </c>
      <c r="J283">
        <v>0</v>
      </c>
    </row>
    <row r="284" spans="1:10" x14ac:dyDescent="0.45">
      <c r="A284">
        <v>35321</v>
      </c>
      <c r="B284">
        <v>17</v>
      </c>
      <c r="C284">
        <v>3</v>
      </c>
      <c r="D284" t="s">
        <v>855</v>
      </c>
      <c r="E284" t="s">
        <v>677</v>
      </c>
      <c r="F284">
        <v>11</v>
      </c>
      <c r="G284" t="s">
        <v>1818</v>
      </c>
      <c r="H284">
        <v>17</v>
      </c>
      <c r="I284" t="s">
        <v>634</v>
      </c>
      <c r="J284" t="s">
        <v>634</v>
      </c>
    </row>
    <row r="285" spans="1:10" x14ac:dyDescent="0.45">
      <c r="A285">
        <v>35322</v>
      </c>
      <c r="B285">
        <v>0</v>
      </c>
      <c r="C285">
        <v>1</v>
      </c>
      <c r="D285" t="s">
        <v>856</v>
      </c>
      <c r="E285" t="s">
        <v>677</v>
      </c>
      <c r="F285">
        <v>89</v>
      </c>
      <c r="G285" t="s">
        <v>1745</v>
      </c>
      <c r="H285">
        <v>2</v>
      </c>
      <c r="I285" t="s">
        <v>634</v>
      </c>
      <c r="J285" t="s">
        <v>634</v>
      </c>
    </row>
    <row r="286" spans="1:10" x14ac:dyDescent="0.45">
      <c r="A286">
        <v>35322</v>
      </c>
      <c r="B286">
        <v>1</v>
      </c>
      <c r="C286">
        <v>1</v>
      </c>
      <c r="D286" t="s">
        <v>1077</v>
      </c>
      <c r="E286" t="s">
        <v>678</v>
      </c>
      <c r="F286">
        <v>2</v>
      </c>
      <c r="G286" t="s">
        <v>634</v>
      </c>
      <c r="H286" t="s">
        <v>634</v>
      </c>
      <c r="I286">
        <v>2</v>
      </c>
      <c r="J286">
        <v>203</v>
      </c>
    </row>
    <row r="287" spans="1:10" x14ac:dyDescent="0.45">
      <c r="A287">
        <v>35322</v>
      </c>
      <c r="B287">
        <v>2</v>
      </c>
      <c r="C287">
        <v>2</v>
      </c>
      <c r="D287" t="s">
        <v>1702</v>
      </c>
      <c r="E287" t="s">
        <v>678</v>
      </c>
      <c r="F287">
        <v>88</v>
      </c>
      <c r="G287" t="s">
        <v>634</v>
      </c>
      <c r="H287" t="s">
        <v>634</v>
      </c>
      <c r="I287">
        <v>2</v>
      </c>
      <c r="J287">
        <v>207</v>
      </c>
    </row>
    <row r="288" spans="1:10" x14ac:dyDescent="0.45">
      <c r="A288">
        <v>35322</v>
      </c>
      <c r="B288">
        <v>3</v>
      </c>
      <c r="C288">
        <v>2</v>
      </c>
      <c r="D288" t="s">
        <v>857</v>
      </c>
      <c r="E288" t="s">
        <v>678</v>
      </c>
      <c r="F288">
        <v>18</v>
      </c>
      <c r="G288" t="s">
        <v>1746</v>
      </c>
      <c r="H288" t="s">
        <v>634</v>
      </c>
      <c r="I288" t="s">
        <v>634</v>
      </c>
      <c r="J288" t="s">
        <v>634</v>
      </c>
    </row>
    <row r="289" spans="1:10" x14ac:dyDescent="0.45">
      <c r="A289">
        <v>35322</v>
      </c>
      <c r="B289">
        <v>4</v>
      </c>
      <c r="C289">
        <v>2</v>
      </c>
      <c r="D289" t="s">
        <v>858</v>
      </c>
      <c r="E289" t="s">
        <v>677</v>
      </c>
      <c r="F289">
        <v>45</v>
      </c>
      <c r="G289" t="s">
        <v>1747</v>
      </c>
      <c r="H289">
        <v>92</v>
      </c>
      <c r="I289" t="s">
        <v>634</v>
      </c>
      <c r="J289" t="s">
        <v>634</v>
      </c>
    </row>
    <row r="290" spans="1:10" x14ac:dyDescent="0.45">
      <c r="A290">
        <v>35322</v>
      </c>
      <c r="B290">
        <v>5</v>
      </c>
      <c r="C290">
        <v>2</v>
      </c>
      <c r="D290" t="s">
        <v>1000</v>
      </c>
      <c r="E290" t="s">
        <v>678</v>
      </c>
      <c r="F290">
        <v>2</v>
      </c>
      <c r="G290" t="s">
        <v>634</v>
      </c>
      <c r="H290" t="s">
        <v>634</v>
      </c>
      <c r="I290">
        <v>2</v>
      </c>
      <c r="J290">
        <v>201</v>
      </c>
    </row>
    <row r="291" spans="1:10" x14ac:dyDescent="0.45">
      <c r="A291">
        <v>35322</v>
      </c>
      <c r="B291">
        <v>6</v>
      </c>
      <c r="C291">
        <v>2</v>
      </c>
      <c r="D291" t="s">
        <v>1090</v>
      </c>
      <c r="E291" t="s">
        <v>677</v>
      </c>
      <c r="F291">
        <v>2</v>
      </c>
      <c r="G291" t="s">
        <v>634</v>
      </c>
      <c r="H291" t="s">
        <v>634</v>
      </c>
      <c r="I291">
        <v>2</v>
      </c>
      <c r="J291">
        <v>208</v>
      </c>
    </row>
    <row r="292" spans="1:10" x14ac:dyDescent="0.45">
      <c r="A292">
        <v>35322</v>
      </c>
      <c r="B292">
        <v>7</v>
      </c>
      <c r="C292">
        <v>2</v>
      </c>
      <c r="D292" t="s">
        <v>859</v>
      </c>
      <c r="E292" t="s">
        <v>677</v>
      </c>
      <c r="F292">
        <v>45</v>
      </c>
      <c r="G292" t="s">
        <v>1808</v>
      </c>
      <c r="H292" t="s">
        <v>634</v>
      </c>
      <c r="I292" t="s">
        <v>634</v>
      </c>
      <c r="J292" t="s">
        <v>634</v>
      </c>
    </row>
    <row r="293" spans="1:10" x14ac:dyDescent="0.45">
      <c r="A293">
        <v>35322</v>
      </c>
      <c r="B293">
        <v>8</v>
      </c>
      <c r="C293">
        <v>2</v>
      </c>
      <c r="D293" t="s">
        <v>742</v>
      </c>
      <c r="E293" t="s">
        <v>677</v>
      </c>
      <c r="F293">
        <v>4</v>
      </c>
      <c r="G293" t="s">
        <v>634</v>
      </c>
      <c r="H293" t="s">
        <v>634</v>
      </c>
      <c r="I293">
        <v>2</v>
      </c>
      <c r="J293">
        <v>207</v>
      </c>
    </row>
    <row r="294" spans="1:10" x14ac:dyDescent="0.45">
      <c r="A294">
        <v>35322</v>
      </c>
      <c r="B294">
        <v>9</v>
      </c>
      <c r="C294">
        <v>2</v>
      </c>
      <c r="D294" t="s">
        <v>860</v>
      </c>
      <c r="E294" t="s">
        <v>678</v>
      </c>
      <c r="F294">
        <v>18</v>
      </c>
      <c r="G294" t="s">
        <v>1749</v>
      </c>
      <c r="H294">
        <v>2</v>
      </c>
      <c r="I294" t="s">
        <v>634</v>
      </c>
      <c r="J294" t="s">
        <v>634</v>
      </c>
    </row>
    <row r="295" spans="1:10" x14ac:dyDescent="0.45">
      <c r="A295">
        <v>35322</v>
      </c>
      <c r="B295">
        <v>10</v>
      </c>
      <c r="C295">
        <v>3</v>
      </c>
      <c r="D295" t="s">
        <v>974</v>
      </c>
      <c r="E295" t="s">
        <v>677</v>
      </c>
      <c r="F295">
        <v>89</v>
      </c>
      <c r="G295" t="s">
        <v>634</v>
      </c>
      <c r="H295" t="s">
        <v>634</v>
      </c>
      <c r="I295">
        <v>2</v>
      </c>
      <c r="J295">
        <v>220</v>
      </c>
    </row>
    <row r="296" spans="1:10" x14ac:dyDescent="0.45">
      <c r="A296">
        <v>35322</v>
      </c>
      <c r="B296">
        <v>11</v>
      </c>
      <c r="C296">
        <v>3</v>
      </c>
      <c r="D296" t="s">
        <v>974</v>
      </c>
      <c r="E296" t="s">
        <v>677</v>
      </c>
      <c r="F296">
        <v>89</v>
      </c>
      <c r="G296" t="s">
        <v>634</v>
      </c>
      <c r="H296" t="s">
        <v>634</v>
      </c>
      <c r="I296">
        <v>2</v>
      </c>
      <c r="J296">
        <v>205</v>
      </c>
    </row>
    <row r="297" spans="1:10" x14ac:dyDescent="0.45">
      <c r="A297">
        <v>35322</v>
      </c>
      <c r="B297">
        <v>12</v>
      </c>
      <c r="C297">
        <v>3</v>
      </c>
      <c r="D297" t="s">
        <v>861</v>
      </c>
      <c r="E297" t="s">
        <v>678</v>
      </c>
      <c r="F297">
        <v>3</v>
      </c>
      <c r="G297" t="s">
        <v>1750</v>
      </c>
      <c r="H297">
        <v>18</v>
      </c>
      <c r="I297" t="s">
        <v>634</v>
      </c>
      <c r="J297" t="s">
        <v>634</v>
      </c>
    </row>
    <row r="298" spans="1:10" x14ac:dyDescent="0.45">
      <c r="A298">
        <v>35322</v>
      </c>
      <c r="B298">
        <v>13</v>
      </c>
      <c r="C298">
        <v>3</v>
      </c>
      <c r="D298" t="s">
        <v>861</v>
      </c>
      <c r="E298" t="s">
        <v>678</v>
      </c>
      <c r="F298" t="s">
        <v>634</v>
      </c>
      <c r="G298" t="s">
        <v>634</v>
      </c>
      <c r="H298" t="s">
        <v>634</v>
      </c>
      <c r="I298" t="s">
        <v>634</v>
      </c>
      <c r="J298">
        <v>401</v>
      </c>
    </row>
    <row r="299" spans="1:10" x14ac:dyDescent="0.45">
      <c r="A299">
        <v>35322</v>
      </c>
      <c r="B299">
        <v>14</v>
      </c>
      <c r="C299">
        <v>4</v>
      </c>
      <c r="D299" t="s">
        <v>1095</v>
      </c>
      <c r="E299" t="s">
        <v>678</v>
      </c>
      <c r="F299">
        <v>18</v>
      </c>
      <c r="G299" t="s">
        <v>634</v>
      </c>
      <c r="H299" t="s">
        <v>634</v>
      </c>
      <c r="I299">
        <v>2</v>
      </c>
      <c r="J299">
        <v>213</v>
      </c>
    </row>
    <row r="300" spans="1:10" x14ac:dyDescent="0.45">
      <c r="A300">
        <v>35322</v>
      </c>
      <c r="B300">
        <v>15</v>
      </c>
      <c r="C300">
        <v>5</v>
      </c>
      <c r="D300" t="s">
        <v>801</v>
      </c>
      <c r="E300" t="s">
        <v>677</v>
      </c>
      <c r="G300" t="s">
        <v>1778</v>
      </c>
      <c r="H300" t="s">
        <v>634</v>
      </c>
      <c r="I300" t="s">
        <v>634</v>
      </c>
      <c r="J300" t="s">
        <v>634</v>
      </c>
    </row>
    <row r="301" spans="1:10" x14ac:dyDescent="0.45">
      <c r="A301">
        <v>35323</v>
      </c>
      <c r="B301">
        <v>0</v>
      </c>
      <c r="C301">
        <v>1</v>
      </c>
      <c r="D301" t="s">
        <v>862</v>
      </c>
      <c r="E301" t="s">
        <v>678</v>
      </c>
      <c r="F301">
        <v>44</v>
      </c>
      <c r="G301" t="s">
        <v>1755</v>
      </c>
      <c r="H301" t="s">
        <v>634</v>
      </c>
      <c r="I301" t="s">
        <v>634</v>
      </c>
      <c r="J301" t="s">
        <v>634</v>
      </c>
    </row>
    <row r="302" spans="1:10" x14ac:dyDescent="0.45">
      <c r="A302">
        <v>35323</v>
      </c>
      <c r="B302">
        <v>1</v>
      </c>
      <c r="C302">
        <v>1</v>
      </c>
      <c r="D302" t="s">
        <v>863</v>
      </c>
      <c r="E302" t="s">
        <v>677</v>
      </c>
      <c r="F302">
        <v>2</v>
      </c>
      <c r="G302" t="s">
        <v>1746</v>
      </c>
      <c r="H302">
        <v>8</v>
      </c>
      <c r="I302" t="s">
        <v>634</v>
      </c>
      <c r="J302" t="s">
        <v>634</v>
      </c>
    </row>
    <row r="303" spans="1:10" x14ac:dyDescent="0.45">
      <c r="A303">
        <v>35323</v>
      </c>
      <c r="B303">
        <v>2</v>
      </c>
      <c r="C303">
        <v>1</v>
      </c>
      <c r="D303" t="s">
        <v>864</v>
      </c>
      <c r="E303" t="s">
        <v>677</v>
      </c>
      <c r="F303">
        <v>10</v>
      </c>
      <c r="G303" t="s">
        <v>1747</v>
      </c>
      <c r="H303">
        <v>27</v>
      </c>
      <c r="I303" t="s">
        <v>634</v>
      </c>
      <c r="J303" t="s">
        <v>634</v>
      </c>
    </row>
    <row r="304" spans="1:10" x14ac:dyDescent="0.45">
      <c r="A304">
        <v>35323</v>
      </c>
      <c r="B304">
        <v>3</v>
      </c>
      <c r="C304">
        <v>1</v>
      </c>
      <c r="D304" t="s">
        <v>752</v>
      </c>
      <c r="E304" t="s">
        <v>678</v>
      </c>
      <c r="F304">
        <v>11</v>
      </c>
      <c r="G304" t="s">
        <v>1748</v>
      </c>
      <c r="H304">
        <v>32</v>
      </c>
      <c r="I304" t="s">
        <v>634</v>
      </c>
      <c r="J304" t="s">
        <v>634</v>
      </c>
    </row>
    <row r="305" spans="1:10" x14ac:dyDescent="0.45">
      <c r="A305">
        <v>35323</v>
      </c>
      <c r="B305">
        <v>4</v>
      </c>
      <c r="C305">
        <v>1</v>
      </c>
      <c r="D305" t="s">
        <v>865</v>
      </c>
      <c r="E305" t="s">
        <v>678</v>
      </c>
      <c r="F305">
        <v>74</v>
      </c>
      <c r="G305" t="s">
        <v>1770</v>
      </c>
      <c r="H305">
        <v>68</v>
      </c>
      <c r="I305" t="s">
        <v>634</v>
      </c>
      <c r="J305" t="s">
        <v>634</v>
      </c>
    </row>
    <row r="306" spans="1:10" x14ac:dyDescent="0.45">
      <c r="A306">
        <v>35323</v>
      </c>
      <c r="B306">
        <v>5</v>
      </c>
      <c r="C306">
        <v>1</v>
      </c>
      <c r="D306" t="s">
        <v>826</v>
      </c>
      <c r="E306" t="s">
        <v>677</v>
      </c>
      <c r="F306">
        <v>30</v>
      </c>
      <c r="G306" t="s">
        <v>634</v>
      </c>
      <c r="H306" t="s">
        <v>634</v>
      </c>
      <c r="I306">
        <v>2</v>
      </c>
      <c r="J306">
        <v>201</v>
      </c>
    </row>
    <row r="307" spans="1:10" x14ac:dyDescent="0.45">
      <c r="A307">
        <v>35323</v>
      </c>
      <c r="B307">
        <v>6</v>
      </c>
      <c r="C307">
        <v>2</v>
      </c>
      <c r="D307" t="s">
        <v>866</v>
      </c>
      <c r="E307" t="s">
        <v>678</v>
      </c>
      <c r="F307">
        <v>90</v>
      </c>
      <c r="G307" t="s">
        <v>1771</v>
      </c>
      <c r="H307">
        <v>90</v>
      </c>
      <c r="I307" t="s">
        <v>634</v>
      </c>
      <c r="J307" t="s">
        <v>634</v>
      </c>
    </row>
    <row r="308" spans="1:10" x14ac:dyDescent="0.45">
      <c r="A308">
        <v>35323</v>
      </c>
      <c r="B308">
        <v>7</v>
      </c>
      <c r="C308">
        <v>2</v>
      </c>
      <c r="D308" t="s">
        <v>867</v>
      </c>
      <c r="E308" t="s">
        <v>677</v>
      </c>
      <c r="F308">
        <v>48</v>
      </c>
      <c r="G308" t="s">
        <v>1751</v>
      </c>
      <c r="H308">
        <v>27</v>
      </c>
      <c r="I308" t="s">
        <v>634</v>
      </c>
      <c r="J308" t="s">
        <v>634</v>
      </c>
    </row>
    <row r="309" spans="1:10" x14ac:dyDescent="0.45">
      <c r="A309">
        <v>35323</v>
      </c>
      <c r="B309">
        <v>8</v>
      </c>
      <c r="C309">
        <v>2</v>
      </c>
      <c r="D309" t="s">
        <v>868</v>
      </c>
      <c r="E309" t="s">
        <v>677</v>
      </c>
      <c r="F309">
        <v>27</v>
      </c>
      <c r="G309" t="s">
        <v>1752</v>
      </c>
      <c r="H309">
        <v>13</v>
      </c>
      <c r="I309" t="s">
        <v>634</v>
      </c>
      <c r="J309" t="s">
        <v>634</v>
      </c>
    </row>
    <row r="310" spans="1:10" x14ac:dyDescent="0.45">
      <c r="A310">
        <v>35323</v>
      </c>
      <c r="B310">
        <v>9</v>
      </c>
      <c r="C310">
        <v>2</v>
      </c>
      <c r="D310" t="s">
        <v>869</v>
      </c>
      <c r="E310" t="s">
        <v>678</v>
      </c>
      <c r="F310">
        <v>98</v>
      </c>
      <c r="G310" t="s">
        <v>1753</v>
      </c>
      <c r="H310">
        <v>90</v>
      </c>
      <c r="I310" t="s">
        <v>634</v>
      </c>
      <c r="J310" t="s">
        <v>634</v>
      </c>
    </row>
    <row r="311" spans="1:10" x14ac:dyDescent="0.45">
      <c r="A311">
        <v>35323</v>
      </c>
      <c r="B311">
        <v>10</v>
      </c>
      <c r="C311">
        <v>2</v>
      </c>
      <c r="D311" t="s">
        <v>870</v>
      </c>
      <c r="E311" t="s">
        <v>678</v>
      </c>
      <c r="F311">
        <v>44</v>
      </c>
      <c r="G311" t="s">
        <v>1792</v>
      </c>
      <c r="H311">
        <v>90</v>
      </c>
      <c r="I311" t="s">
        <v>634</v>
      </c>
      <c r="J311" t="s">
        <v>634</v>
      </c>
    </row>
    <row r="312" spans="1:10" x14ac:dyDescent="0.45">
      <c r="A312">
        <v>35323</v>
      </c>
      <c r="B312">
        <v>11</v>
      </c>
      <c r="C312">
        <v>2</v>
      </c>
      <c r="D312" t="s">
        <v>707</v>
      </c>
      <c r="E312" t="s">
        <v>677</v>
      </c>
      <c r="F312">
        <v>17</v>
      </c>
      <c r="G312" t="s">
        <v>634</v>
      </c>
      <c r="H312" t="s">
        <v>634</v>
      </c>
      <c r="I312">
        <v>2</v>
      </c>
      <c r="J312">
        <v>210</v>
      </c>
    </row>
    <row r="313" spans="1:10" x14ac:dyDescent="0.45">
      <c r="A313">
        <v>35323</v>
      </c>
      <c r="B313">
        <v>12</v>
      </c>
      <c r="C313">
        <v>2</v>
      </c>
      <c r="D313" t="s">
        <v>871</v>
      </c>
      <c r="E313" t="s">
        <v>678</v>
      </c>
      <c r="F313">
        <v>98</v>
      </c>
      <c r="G313" t="s">
        <v>1765</v>
      </c>
      <c r="H313">
        <v>90</v>
      </c>
      <c r="I313" t="s">
        <v>634</v>
      </c>
      <c r="J313" t="s">
        <v>634</v>
      </c>
    </row>
    <row r="314" spans="1:10" x14ac:dyDescent="0.45">
      <c r="A314">
        <v>35323</v>
      </c>
      <c r="B314">
        <v>13</v>
      </c>
      <c r="C314">
        <v>2</v>
      </c>
      <c r="D314" t="s">
        <v>872</v>
      </c>
      <c r="E314" t="s">
        <v>678</v>
      </c>
      <c r="F314">
        <v>40</v>
      </c>
      <c r="G314" t="s">
        <v>1817</v>
      </c>
      <c r="H314">
        <v>41</v>
      </c>
      <c r="I314" t="s">
        <v>634</v>
      </c>
      <c r="J314" t="s">
        <v>634</v>
      </c>
    </row>
    <row r="315" spans="1:10" x14ac:dyDescent="0.45">
      <c r="A315">
        <v>35323</v>
      </c>
      <c r="B315">
        <v>14</v>
      </c>
      <c r="C315">
        <v>3</v>
      </c>
      <c r="D315" t="s">
        <v>1654</v>
      </c>
      <c r="E315" t="s">
        <v>677</v>
      </c>
      <c r="F315">
        <v>19</v>
      </c>
      <c r="G315" t="s">
        <v>634</v>
      </c>
      <c r="H315" t="s">
        <v>634</v>
      </c>
      <c r="I315">
        <v>2</v>
      </c>
      <c r="J315">
        <v>214</v>
      </c>
    </row>
    <row r="316" spans="1:10" x14ac:dyDescent="0.45">
      <c r="A316">
        <v>35323</v>
      </c>
      <c r="B316">
        <v>15</v>
      </c>
      <c r="C316">
        <v>3</v>
      </c>
      <c r="D316" t="s">
        <v>915</v>
      </c>
      <c r="E316" t="s">
        <v>677</v>
      </c>
      <c r="F316" t="s">
        <v>634</v>
      </c>
      <c r="G316" t="s">
        <v>634</v>
      </c>
      <c r="H316" t="s">
        <v>634</v>
      </c>
      <c r="I316" t="s">
        <v>634</v>
      </c>
      <c r="J316">
        <v>401</v>
      </c>
    </row>
    <row r="317" spans="1:10" x14ac:dyDescent="0.45">
      <c r="A317">
        <v>35323</v>
      </c>
      <c r="B317">
        <v>16</v>
      </c>
      <c r="C317">
        <v>3</v>
      </c>
      <c r="D317" t="s">
        <v>1158</v>
      </c>
      <c r="E317" t="s">
        <v>678</v>
      </c>
      <c r="F317">
        <v>8</v>
      </c>
      <c r="G317" t="s">
        <v>634</v>
      </c>
      <c r="H317" t="s">
        <v>634</v>
      </c>
      <c r="I317">
        <v>2</v>
      </c>
      <c r="J317">
        <v>201</v>
      </c>
    </row>
    <row r="318" spans="1:10" x14ac:dyDescent="0.45">
      <c r="A318">
        <v>35324</v>
      </c>
      <c r="B318">
        <v>0</v>
      </c>
      <c r="C318">
        <v>1</v>
      </c>
      <c r="D318" t="s">
        <v>873</v>
      </c>
      <c r="E318" t="s">
        <v>678</v>
      </c>
      <c r="F318">
        <v>22</v>
      </c>
      <c r="G318" t="s">
        <v>1755</v>
      </c>
      <c r="H318">
        <v>9</v>
      </c>
      <c r="I318" t="s">
        <v>634</v>
      </c>
      <c r="J318" t="s">
        <v>634</v>
      </c>
    </row>
    <row r="319" spans="1:10" x14ac:dyDescent="0.45">
      <c r="A319">
        <v>35324</v>
      </c>
      <c r="B319">
        <v>1</v>
      </c>
      <c r="C319">
        <v>1</v>
      </c>
      <c r="D319" t="s">
        <v>785</v>
      </c>
      <c r="E319" t="s">
        <v>678</v>
      </c>
      <c r="F319">
        <v>42</v>
      </c>
      <c r="G319" t="s">
        <v>1756</v>
      </c>
      <c r="H319">
        <v>50</v>
      </c>
      <c r="I319" t="s">
        <v>634</v>
      </c>
      <c r="J319" t="s">
        <v>634</v>
      </c>
    </row>
    <row r="320" spans="1:10" x14ac:dyDescent="0.45">
      <c r="A320">
        <v>35324</v>
      </c>
      <c r="B320">
        <v>2</v>
      </c>
      <c r="C320">
        <v>1</v>
      </c>
      <c r="D320" t="s">
        <v>874</v>
      </c>
      <c r="E320" t="s">
        <v>678</v>
      </c>
      <c r="F320">
        <v>69</v>
      </c>
      <c r="G320" t="s">
        <v>1757</v>
      </c>
      <c r="H320">
        <v>63</v>
      </c>
      <c r="I320" t="s">
        <v>634</v>
      </c>
      <c r="J320" t="s">
        <v>634</v>
      </c>
    </row>
    <row r="321" spans="1:10" x14ac:dyDescent="0.45">
      <c r="A321">
        <v>35324</v>
      </c>
      <c r="B321">
        <v>3</v>
      </c>
      <c r="C321">
        <v>1</v>
      </c>
      <c r="D321" t="s">
        <v>875</v>
      </c>
      <c r="E321" t="s">
        <v>677</v>
      </c>
      <c r="F321">
        <v>70</v>
      </c>
      <c r="G321" t="s">
        <v>1758</v>
      </c>
      <c r="H321">
        <v>81</v>
      </c>
      <c r="I321" t="s">
        <v>634</v>
      </c>
      <c r="J321" t="s">
        <v>634</v>
      </c>
    </row>
    <row r="322" spans="1:10" x14ac:dyDescent="0.45">
      <c r="A322">
        <v>35324</v>
      </c>
      <c r="B322">
        <v>4</v>
      </c>
      <c r="C322">
        <v>1</v>
      </c>
      <c r="D322" t="s">
        <v>876</v>
      </c>
      <c r="E322" t="s">
        <v>678</v>
      </c>
      <c r="F322">
        <v>7</v>
      </c>
      <c r="G322" t="s">
        <v>1759</v>
      </c>
      <c r="H322">
        <v>42</v>
      </c>
      <c r="I322" t="s">
        <v>634</v>
      </c>
      <c r="J322" t="s">
        <v>634</v>
      </c>
    </row>
    <row r="323" spans="1:10" x14ac:dyDescent="0.45">
      <c r="A323">
        <v>35324</v>
      </c>
      <c r="B323">
        <v>5</v>
      </c>
      <c r="C323">
        <v>1</v>
      </c>
      <c r="D323" t="s">
        <v>877</v>
      </c>
      <c r="E323" t="s">
        <v>678</v>
      </c>
      <c r="F323">
        <v>69</v>
      </c>
      <c r="G323" t="s">
        <v>1760</v>
      </c>
      <c r="H323">
        <v>63</v>
      </c>
      <c r="I323" t="s">
        <v>634</v>
      </c>
      <c r="J323" t="s">
        <v>634</v>
      </c>
    </row>
    <row r="324" spans="1:10" x14ac:dyDescent="0.45">
      <c r="A324">
        <v>35324</v>
      </c>
      <c r="B324">
        <v>6</v>
      </c>
      <c r="C324">
        <v>2</v>
      </c>
      <c r="D324" t="s">
        <v>1703</v>
      </c>
      <c r="E324" t="s">
        <v>677</v>
      </c>
      <c r="F324">
        <v>10</v>
      </c>
      <c r="G324" t="s">
        <v>634</v>
      </c>
      <c r="H324" t="s">
        <v>634</v>
      </c>
      <c r="I324">
        <v>2</v>
      </c>
      <c r="J324">
        <v>201</v>
      </c>
    </row>
    <row r="325" spans="1:10" x14ac:dyDescent="0.45">
      <c r="A325">
        <v>35324</v>
      </c>
      <c r="B325">
        <v>7</v>
      </c>
      <c r="C325">
        <v>2</v>
      </c>
      <c r="D325" t="s">
        <v>719</v>
      </c>
      <c r="E325" t="s">
        <v>678</v>
      </c>
      <c r="F325">
        <v>27</v>
      </c>
      <c r="G325" t="s">
        <v>1761</v>
      </c>
      <c r="H325">
        <v>63</v>
      </c>
      <c r="I325" t="s">
        <v>634</v>
      </c>
      <c r="J325" t="s">
        <v>634</v>
      </c>
    </row>
    <row r="326" spans="1:10" x14ac:dyDescent="0.45">
      <c r="A326">
        <v>35324</v>
      </c>
      <c r="B326">
        <v>8</v>
      </c>
      <c r="C326">
        <v>2</v>
      </c>
      <c r="D326" t="s">
        <v>1418</v>
      </c>
      <c r="E326" t="s">
        <v>677</v>
      </c>
      <c r="F326">
        <v>28</v>
      </c>
      <c r="G326" t="s">
        <v>634</v>
      </c>
      <c r="H326" t="s">
        <v>634</v>
      </c>
      <c r="I326">
        <v>2</v>
      </c>
      <c r="J326">
        <v>202</v>
      </c>
    </row>
    <row r="327" spans="1:10" x14ac:dyDescent="0.45">
      <c r="A327">
        <v>35324</v>
      </c>
      <c r="B327">
        <v>9</v>
      </c>
      <c r="C327">
        <v>2</v>
      </c>
      <c r="D327" t="s">
        <v>878</v>
      </c>
      <c r="E327" t="s">
        <v>678</v>
      </c>
      <c r="F327">
        <v>69</v>
      </c>
      <c r="G327" t="s">
        <v>1762</v>
      </c>
      <c r="H327">
        <v>63</v>
      </c>
      <c r="I327" t="s">
        <v>634</v>
      </c>
      <c r="J327" t="s">
        <v>634</v>
      </c>
    </row>
    <row r="328" spans="1:10" x14ac:dyDescent="0.45">
      <c r="A328">
        <v>35324</v>
      </c>
      <c r="B328">
        <v>10</v>
      </c>
      <c r="C328">
        <v>2</v>
      </c>
      <c r="D328" t="s">
        <v>742</v>
      </c>
      <c r="E328" t="s">
        <v>678</v>
      </c>
      <c r="F328">
        <v>3</v>
      </c>
      <c r="G328" t="s">
        <v>1819</v>
      </c>
      <c r="H328">
        <v>27</v>
      </c>
      <c r="I328" t="s">
        <v>634</v>
      </c>
      <c r="J328" t="s">
        <v>634</v>
      </c>
    </row>
    <row r="329" spans="1:10" x14ac:dyDescent="0.45">
      <c r="A329">
        <v>35324</v>
      </c>
      <c r="B329">
        <v>11</v>
      </c>
      <c r="C329">
        <v>3</v>
      </c>
      <c r="D329" t="s">
        <v>879</v>
      </c>
      <c r="E329" t="s">
        <v>678</v>
      </c>
      <c r="F329">
        <v>27</v>
      </c>
      <c r="G329" t="s">
        <v>1820</v>
      </c>
      <c r="H329">
        <v>3</v>
      </c>
      <c r="I329" t="s">
        <v>634</v>
      </c>
      <c r="J329" t="s">
        <v>634</v>
      </c>
    </row>
    <row r="330" spans="1:10" x14ac:dyDescent="0.45">
      <c r="A330">
        <v>35324</v>
      </c>
      <c r="B330">
        <v>12</v>
      </c>
      <c r="C330">
        <v>3</v>
      </c>
      <c r="D330" t="s">
        <v>879</v>
      </c>
      <c r="E330" t="s">
        <v>678</v>
      </c>
      <c r="F330">
        <v>3</v>
      </c>
      <c r="G330" t="s">
        <v>634</v>
      </c>
      <c r="H330" t="s">
        <v>634</v>
      </c>
      <c r="I330">
        <v>2</v>
      </c>
      <c r="J330">
        <v>207</v>
      </c>
    </row>
    <row r="331" spans="1:10" x14ac:dyDescent="0.45">
      <c r="A331">
        <v>35324</v>
      </c>
      <c r="B331">
        <v>13</v>
      </c>
      <c r="C331">
        <v>3</v>
      </c>
      <c r="D331" t="s">
        <v>880</v>
      </c>
      <c r="E331" t="s">
        <v>678</v>
      </c>
      <c r="F331">
        <v>63</v>
      </c>
      <c r="G331" t="s">
        <v>1821</v>
      </c>
      <c r="H331">
        <v>69</v>
      </c>
      <c r="I331" t="s">
        <v>634</v>
      </c>
      <c r="J331" t="s">
        <v>634</v>
      </c>
    </row>
    <row r="332" spans="1:10" x14ac:dyDescent="0.45">
      <c r="A332">
        <v>35324</v>
      </c>
      <c r="B332">
        <v>14</v>
      </c>
      <c r="C332">
        <v>3</v>
      </c>
      <c r="D332" t="s">
        <v>881</v>
      </c>
      <c r="E332" t="s">
        <v>678</v>
      </c>
      <c r="F332">
        <v>5</v>
      </c>
      <c r="G332" t="s">
        <v>1822</v>
      </c>
      <c r="H332">
        <v>41</v>
      </c>
      <c r="I332" t="s">
        <v>634</v>
      </c>
      <c r="J332" t="s">
        <v>634</v>
      </c>
    </row>
    <row r="333" spans="1:10" x14ac:dyDescent="0.45">
      <c r="A333">
        <v>35324</v>
      </c>
      <c r="B333">
        <v>15</v>
      </c>
      <c r="C333">
        <v>3</v>
      </c>
      <c r="D333" t="s">
        <v>818</v>
      </c>
      <c r="E333" t="s">
        <v>677</v>
      </c>
      <c r="F333">
        <v>44</v>
      </c>
      <c r="G333" t="s">
        <v>1823</v>
      </c>
      <c r="H333">
        <v>70</v>
      </c>
      <c r="I333" t="s">
        <v>634</v>
      </c>
      <c r="J333" t="s">
        <v>634</v>
      </c>
    </row>
    <row r="334" spans="1:10" x14ac:dyDescent="0.45">
      <c r="A334">
        <v>35324</v>
      </c>
      <c r="B334">
        <v>16</v>
      </c>
      <c r="C334">
        <v>3</v>
      </c>
      <c r="D334" t="s">
        <v>882</v>
      </c>
      <c r="E334" t="s">
        <v>678</v>
      </c>
      <c r="F334">
        <v>31</v>
      </c>
      <c r="G334" t="s">
        <v>1824</v>
      </c>
      <c r="H334">
        <v>22</v>
      </c>
      <c r="I334" t="s">
        <v>634</v>
      </c>
      <c r="J334" t="s">
        <v>634</v>
      </c>
    </row>
    <row r="335" spans="1:10" x14ac:dyDescent="0.45">
      <c r="A335">
        <v>35324</v>
      </c>
      <c r="B335">
        <v>17</v>
      </c>
      <c r="C335">
        <v>3</v>
      </c>
      <c r="D335" t="s">
        <v>883</v>
      </c>
      <c r="E335" t="s">
        <v>677</v>
      </c>
      <c r="F335">
        <v>10</v>
      </c>
      <c r="G335" t="s">
        <v>1825</v>
      </c>
      <c r="H335">
        <v>81</v>
      </c>
      <c r="I335" t="s">
        <v>634</v>
      </c>
      <c r="J335" t="s">
        <v>634</v>
      </c>
    </row>
    <row r="336" spans="1:10" x14ac:dyDescent="0.45">
      <c r="A336">
        <v>35324</v>
      </c>
      <c r="B336">
        <v>18</v>
      </c>
      <c r="C336">
        <v>3</v>
      </c>
      <c r="D336" t="s">
        <v>1491</v>
      </c>
      <c r="E336" t="s">
        <v>678</v>
      </c>
      <c r="F336">
        <v>69</v>
      </c>
      <c r="G336" t="s">
        <v>634</v>
      </c>
      <c r="H336" t="s">
        <v>634</v>
      </c>
      <c r="I336">
        <v>2</v>
      </c>
      <c r="J336">
        <v>207</v>
      </c>
    </row>
    <row r="337" spans="1:10" x14ac:dyDescent="0.45">
      <c r="A337">
        <v>35324</v>
      </c>
      <c r="B337">
        <v>19</v>
      </c>
      <c r="C337">
        <v>3</v>
      </c>
      <c r="D337" t="s">
        <v>884</v>
      </c>
      <c r="E337" t="s">
        <v>677</v>
      </c>
      <c r="F337">
        <v>81</v>
      </c>
      <c r="G337" t="s">
        <v>1826</v>
      </c>
      <c r="H337">
        <v>10</v>
      </c>
      <c r="I337" t="s">
        <v>634</v>
      </c>
      <c r="J337" t="s">
        <v>634</v>
      </c>
    </row>
    <row r="338" spans="1:10" x14ac:dyDescent="0.45">
      <c r="A338">
        <v>35325</v>
      </c>
      <c r="B338">
        <v>0</v>
      </c>
      <c r="C338">
        <v>1</v>
      </c>
      <c r="D338" t="s">
        <v>1641</v>
      </c>
      <c r="E338" t="s">
        <v>678</v>
      </c>
      <c r="F338">
        <v>11</v>
      </c>
      <c r="G338" t="s">
        <v>634</v>
      </c>
      <c r="H338" t="s">
        <v>634</v>
      </c>
      <c r="I338">
        <v>2</v>
      </c>
      <c r="J338">
        <v>208</v>
      </c>
    </row>
    <row r="339" spans="1:10" x14ac:dyDescent="0.45">
      <c r="A339">
        <v>35325</v>
      </c>
      <c r="B339">
        <v>1</v>
      </c>
      <c r="C339">
        <v>1</v>
      </c>
      <c r="D339" t="s">
        <v>1317</v>
      </c>
      <c r="E339" t="s">
        <v>677</v>
      </c>
      <c r="F339">
        <v>4</v>
      </c>
      <c r="G339" t="s">
        <v>634</v>
      </c>
      <c r="H339" t="s">
        <v>634</v>
      </c>
      <c r="I339">
        <v>2</v>
      </c>
      <c r="J339">
        <v>201</v>
      </c>
    </row>
    <row r="340" spans="1:10" x14ac:dyDescent="0.45">
      <c r="A340">
        <v>35325</v>
      </c>
      <c r="B340">
        <v>2</v>
      </c>
      <c r="C340">
        <v>1</v>
      </c>
      <c r="D340" t="s">
        <v>1319</v>
      </c>
      <c r="E340" t="s">
        <v>677</v>
      </c>
      <c r="F340">
        <v>21</v>
      </c>
      <c r="G340" t="s">
        <v>634</v>
      </c>
      <c r="H340" t="s">
        <v>634</v>
      </c>
      <c r="I340">
        <v>2</v>
      </c>
      <c r="J340">
        <v>207</v>
      </c>
    </row>
    <row r="341" spans="1:10" x14ac:dyDescent="0.45">
      <c r="A341">
        <v>35325</v>
      </c>
      <c r="B341">
        <v>3</v>
      </c>
      <c r="C341">
        <v>1</v>
      </c>
      <c r="D341" t="s">
        <v>885</v>
      </c>
      <c r="E341" t="s">
        <v>677</v>
      </c>
      <c r="F341">
        <v>4</v>
      </c>
      <c r="G341" t="s">
        <v>1745</v>
      </c>
      <c r="H341" t="s">
        <v>634</v>
      </c>
      <c r="I341" t="s">
        <v>634</v>
      </c>
      <c r="J341" t="s">
        <v>634</v>
      </c>
    </row>
    <row r="342" spans="1:10" x14ac:dyDescent="0.45">
      <c r="A342">
        <v>35325</v>
      </c>
      <c r="B342">
        <v>4</v>
      </c>
      <c r="C342">
        <v>2</v>
      </c>
      <c r="D342" t="s">
        <v>1590</v>
      </c>
      <c r="E342" t="s">
        <v>678</v>
      </c>
      <c r="F342">
        <v>98</v>
      </c>
      <c r="G342" t="s">
        <v>634</v>
      </c>
      <c r="H342" t="s">
        <v>634</v>
      </c>
      <c r="I342">
        <v>2</v>
      </c>
      <c r="J342">
        <v>207</v>
      </c>
    </row>
    <row r="343" spans="1:10" x14ac:dyDescent="0.45">
      <c r="A343">
        <v>35325</v>
      </c>
      <c r="B343">
        <v>5</v>
      </c>
      <c r="C343">
        <v>2</v>
      </c>
      <c r="D343" t="s">
        <v>1704</v>
      </c>
      <c r="E343" t="s">
        <v>677</v>
      </c>
      <c r="F343">
        <v>4</v>
      </c>
      <c r="G343" t="s">
        <v>634</v>
      </c>
      <c r="H343" t="s">
        <v>634</v>
      </c>
      <c r="I343">
        <v>2</v>
      </c>
      <c r="J343">
        <v>220</v>
      </c>
    </row>
    <row r="344" spans="1:10" x14ac:dyDescent="0.45">
      <c r="A344">
        <v>35325</v>
      </c>
      <c r="B344">
        <v>6</v>
      </c>
      <c r="C344">
        <v>2</v>
      </c>
      <c r="D344" t="s">
        <v>886</v>
      </c>
      <c r="E344" t="s">
        <v>678</v>
      </c>
      <c r="F344">
        <v>10</v>
      </c>
      <c r="G344" t="s">
        <v>1746</v>
      </c>
      <c r="H344">
        <v>11</v>
      </c>
      <c r="I344" t="s">
        <v>634</v>
      </c>
      <c r="J344" t="s">
        <v>634</v>
      </c>
    </row>
    <row r="345" spans="1:10" x14ac:dyDescent="0.45">
      <c r="A345">
        <v>35325</v>
      </c>
      <c r="B345">
        <v>7</v>
      </c>
      <c r="C345">
        <v>2</v>
      </c>
      <c r="D345" t="s">
        <v>1191</v>
      </c>
      <c r="E345" t="s">
        <v>678</v>
      </c>
      <c r="F345">
        <v>30</v>
      </c>
      <c r="G345" t="s">
        <v>634</v>
      </c>
      <c r="H345" t="s">
        <v>634</v>
      </c>
      <c r="I345">
        <v>2</v>
      </c>
      <c r="J345">
        <v>201</v>
      </c>
    </row>
    <row r="346" spans="1:10" x14ac:dyDescent="0.45">
      <c r="A346">
        <v>35325</v>
      </c>
      <c r="B346">
        <v>8</v>
      </c>
      <c r="C346">
        <v>3</v>
      </c>
      <c r="D346" t="s">
        <v>887</v>
      </c>
      <c r="E346" t="s">
        <v>677</v>
      </c>
      <c r="F346">
        <v>5</v>
      </c>
      <c r="G346" t="s">
        <v>1747</v>
      </c>
      <c r="H346" t="s">
        <v>634</v>
      </c>
      <c r="I346" t="s">
        <v>634</v>
      </c>
      <c r="J346" t="s">
        <v>634</v>
      </c>
    </row>
    <row r="347" spans="1:10" x14ac:dyDescent="0.45">
      <c r="A347">
        <v>35325</v>
      </c>
      <c r="B347">
        <v>9</v>
      </c>
      <c r="C347">
        <v>3</v>
      </c>
      <c r="D347" t="s">
        <v>1540</v>
      </c>
      <c r="E347" t="s">
        <v>678</v>
      </c>
      <c r="F347">
        <v>18</v>
      </c>
      <c r="G347" t="s">
        <v>634</v>
      </c>
      <c r="H347" t="s">
        <v>634</v>
      </c>
      <c r="I347">
        <v>2</v>
      </c>
      <c r="J347">
        <v>201</v>
      </c>
    </row>
    <row r="348" spans="1:10" x14ac:dyDescent="0.45">
      <c r="A348">
        <v>35325</v>
      </c>
      <c r="B348">
        <v>10</v>
      </c>
      <c r="C348">
        <v>3</v>
      </c>
      <c r="D348" t="s">
        <v>1408</v>
      </c>
      <c r="E348" t="s">
        <v>678</v>
      </c>
      <c r="F348">
        <v>10</v>
      </c>
      <c r="G348" t="s">
        <v>634</v>
      </c>
      <c r="H348" t="s">
        <v>634</v>
      </c>
      <c r="I348">
        <v>2</v>
      </c>
      <c r="J348">
        <v>201</v>
      </c>
    </row>
    <row r="349" spans="1:10" x14ac:dyDescent="0.45">
      <c r="A349">
        <v>35325</v>
      </c>
      <c r="B349">
        <v>11</v>
      </c>
      <c r="C349">
        <v>3</v>
      </c>
      <c r="D349" t="s">
        <v>858</v>
      </c>
      <c r="E349" t="s">
        <v>677</v>
      </c>
      <c r="F349">
        <v>2</v>
      </c>
      <c r="G349" t="s">
        <v>1808</v>
      </c>
      <c r="H349">
        <v>12</v>
      </c>
      <c r="I349" t="s">
        <v>634</v>
      </c>
      <c r="J349" t="s">
        <v>634</v>
      </c>
    </row>
    <row r="350" spans="1:10" x14ac:dyDescent="0.45">
      <c r="A350">
        <v>35325</v>
      </c>
      <c r="B350">
        <v>12</v>
      </c>
      <c r="C350">
        <v>3</v>
      </c>
      <c r="D350" t="s">
        <v>858</v>
      </c>
      <c r="E350" t="s">
        <v>678</v>
      </c>
      <c r="F350" t="s">
        <v>634</v>
      </c>
      <c r="G350" t="s">
        <v>634</v>
      </c>
      <c r="H350" t="s">
        <v>634</v>
      </c>
      <c r="I350" t="s">
        <v>634</v>
      </c>
      <c r="J350">
        <v>401</v>
      </c>
    </row>
    <row r="351" spans="1:10" x14ac:dyDescent="0.45">
      <c r="A351">
        <v>35326</v>
      </c>
      <c r="B351">
        <v>0</v>
      </c>
      <c r="C351">
        <v>1</v>
      </c>
      <c r="D351" t="s">
        <v>888</v>
      </c>
      <c r="E351" t="s">
        <v>677</v>
      </c>
      <c r="F351">
        <v>19</v>
      </c>
      <c r="G351" t="s">
        <v>1745</v>
      </c>
      <c r="H351">
        <v>18</v>
      </c>
      <c r="I351" t="s">
        <v>634</v>
      </c>
      <c r="J351" t="s">
        <v>634</v>
      </c>
    </row>
    <row r="352" spans="1:10" x14ac:dyDescent="0.45">
      <c r="A352">
        <v>35326</v>
      </c>
      <c r="B352">
        <v>1</v>
      </c>
      <c r="C352">
        <v>1</v>
      </c>
      <c r="D352" t="s">
        <v>889</v>
      </c>
      <c r="E352" t="s">
        <v>677</v>
      </c>
      <c r="F352">
        <v>97</v>
      </c>
      <c r="G352" t="s">
        <v>1777</v>
      </c>
      <c r="H352">
        <v>67</v>
      </c>
      <c r="I352" t="s">
        <v>634</v>
      </c>
      <c r="J352" t="s">
        <v>634</v>
      </c>
    </row>
    <row r="353" spans="1:10" x14ac:dyDescent="0.45">
      <c r="A353">
        <v>35326</v>
      </c>
      <c r="B353">
        <v>2</v>
      </c>
      <c r="C353">
        <v>1</v>
      </c>
      <c r="D353" t="s">
        <v>890</v>
      </c>
      <c r="E353" t="s">
        <v>677</v>
      </c>
      <c r="F353">
        <v>67</v>
      </c>
      <c r="G353" t="s">
        <v>1827</v>
      </c>
      <c r="H353">
        <v>97</v>
      </c>
      <c r="I353" t="s">
        <v>634</v>
      </c>
      <c r="J353" t="s">
        <v>634</v>
      </c>
    </row>
    <row r="354" spans="1:10" x14ac:dyDescent="0.45">
      <c r="A354">
        <v>35326</v>
      </c>
      <c r="B354">
        <v>3</v>
      </c>
      <c r="C354">
        <v>1</v>
      </c>
      <c r="D354" t="s">
        <v>891</v>
      </c>
      <c r="E354" t="s">
        <v>677</v>
      </c>
      <c r="F354">
        <v>18</v>
      </c>
      <c r="G354" t="s">
        <v>1797</v>
      </c>
      <c r="H354">
        <v>48</v>
      </c>
      <c r="I354" t="s">
        <v>634</v>
      </c>
      <c r="J354" t="s">
        <v>634</v>
      </c>
    </row>
    <row r="355" spans="1:10" x14ac:dyDescent="0.45">
      <c r="A355">
        <v>35326</v>
      </c>
      <c r="B355">
        <v>4</v>
      </c>
      <c r="C355">
        <v>1</v>
      </c>
      <c r="D355" t="s">
        <v>892</v>
      </c>
      <c r="E355" t="s">
        <v>678</v>
      </c>
      <c r="F355">
        <v>66</v>
      </c>
      <c r="G355" t="s">
        <v>1809</v>
      </c>
      <c r="H355">
        <v>81</v>
      </c>
      <c r="I355" t="s">
        <v>634</v>
      </c>
      <c r="J355" t="s">
        <v>634</v>
      </c>
    </row>
    <row r="356" spans="1:10" x14ac:dyDescent="0.45">
      <c r="A356">
        <v>35326</v>
      </c>
      <c r="B356">
        <v>5</v>
      </c>
      <c r="C356">
        <v>1</v>
      </c>
      <c r="D356" t="s">
        <v>893</v>
      </c>
      <c r="E356" t="s">
        <v>677</v>
      </c>
      <c r="F356">
        <v>97</v>
      </c>
      <c r="G356" t="s">
        <v>1828</v>
      </c>
      <c r="H356">
        <v>10</v>
      </c>
      <c r="I356" t="s">
        <v>634</v>
      </c>
      <c r="J356" t="s">
        <v>634</v>
      </c>
    </row>
    <row r="357" spans="1:10" x14ac:dyDescent="0.45">
      <c r="A357">
        <v>35326</v>
      </c>
      <c r="B357">
        <v>6</v>
      </c>
      <c r="C357">
        <v>1</v>
      </c>
      <c r="D357" t="s">
        <v>711</v>
      </c>
      <c r="E357" t="s">
        <v>678</v>
      </c>
      <c r="F357">
        <v>59</v>
      </c>
      <c r="G357" t="s">
        <v>634</v>
      </c>
      <c r="H357" t="s">
        <v>634</v>
      </c>
      <c r="I357">
        <v>2</v>
      </c>
      <c r="J357">
        <v>208</v>
      </c>
    </row>
    <row r="358" spans="1:10" x14ac:dyDescent="0.45">
      <c r="A358">
        <v>35326</v>
      </c>
      <c r="B358">
        <v>7</v>
      </c>
      <c r="C358">
        <v>2</v>
      </c>
      <c r="D358" t="s">
        <v>894</v>
      </c>
      <c r="E358" t="s">
        <v>677</v>
      </c>
      <c r="F358">
        <v>88</v>
      </c>
      <c r="G358" t="s">
        <v>1829</v>
      </c>
      <c r="H358">
        <v>19</v>
      </c>
      <c r="I358" t="s">
        <v>634</v>
      </c>
      <c r="J358" t="s">
        <v>634</v>
      </c>
    </row>
    <row r="359" spans="1:10" x14ac:dyDescent="0.45">
      <c r="A359">
        <v>35326</v>
      </c>
      <c r="B359">
        <v>8</v>
      </c>
      <c r="C359">
        <v>2</v>
      </c>
      <c r="D359" t="s">
        <v>895</v>
      </c>
      <c r="E359" t="s">
        <v>678</v>
      </c>
      <c r="F359">
        <v>26</v>
      </c>
      <c r="G359" t="s">
        <v>1812</v>
      </c>
      <c r="H359" t="s">
        <v>634</v>
      </c>
      <c r="I359" t="s">
        <v>634</v>
      </c>
      <c r="J359" t="s">
        <v>634</v>
      </c>
    </row>
    <row r="360" spans="1:10" x14ac:dyDescent="0.45">
      <c r="A360">
        <v>35326</v>
      </c>
      <c r="B360">
        <v>9</v>
      </c>
      <c r="C360">
        <v>2</v>
      </c>
      <c r="D360" t="s">
        <v>896</v>
      </c>
      <c r="E360" t="s">
        <v>678</v>
      </c>
      <c r="F360">
        <v>66</v>
      </c>
      <c r="G360" t="s">
        <v>1813</v>
      </c>
      <c r="H360">
        <v>81</v>
      </c>
      <c r="I360" t="s">
        <v>634</v>
      </c>
      <c r="J360" t="s">
        <v>634</v>
      </c>
    </row>
    <row r="361" spans="1:10" x14ac:dyDescent="0.45">
      <c r="A361">
        <v>35326</v>
      </c>
      <c r="B361">
        <v>10</v>
      </c>
      <c r="C361">
        <v>2</v>
      </c>
      <c r="D361" t="s">
        <v>877</v>
      </c>
      <c r="E361" t="s">
        <v>677</v>
      </c>
      <c r="F361">
        <v>18</v>
      </c>
      <c r="G361" t="s">
        <v>634</v>
      </c>
      <c r="H361" t="s">
        <v>634</v>
      </c>
      <c r="I361">
        <v>2</v>
      </c>
      <c r="J361">
        <v>205</v>
      </c>
    </row>
    <row r="362" spans="1:10" x14ac:dyDescent="0.45">
      <c r="A362">
        <v>35326</v>
      </c>
      <c r="B362">
        <v>11</v>
      </c>
      <c r="C362">
        <v>2</v>
      </c>
      <c r="D362" t="s">
        <v>897</v>
      </c>
      <c r="E362" t="s">
        <v>678</v>
      </c>
      <c r="F362">
        <v>66</v>
      </c>
      <c r="G362" t="s">
        <v>1781</v>
      </c>
      <c r="H362" t="s">
        <v>634</v>
      </c>
      <c r="I362" t="s">
        <v>634</v>
      </c>
      <c r="J362" t="s">
        <v>634</v>
      </c>
    </row>
    <row r="363" spans="1:10" x14ac:dyDescent="0.45">
      <c r="A363">
        <v>35326</v>
      </c>
      <c r="B363">
        <v>12</v>
      </c>
      <c r="C363">
        <v>2</v>
      </c>
      <c r="D363" t="s">
        <v>1177</v>
      </c>
      <c r="E363" t="s">
        <v>678</v>
      </c>
      <c r="F363">
        <v>64</v>
      </c>
      <c r="G363" t="s">
        <v>634</v>
      </c>
      <c r="H363" t="s">
        <v>634</v>
      </c>
      <c r="I363">
        <v>4</v>
      </c>
      <c r="J363">
        <v>504</v>
      </c>
    </row>
    <row r="364" spans="1:10" x14ac:dyDescent="0.45">
      <c r="A364">
        <v>35326</v>
      </c>
      <c r="B364">
        <v>13</v>
      </c>
      <c r="C364">
        <v>2</v>
      </c>
      <c r="D364" t="s">
        <v>1177</v>
      </c>
      <c r="E364" t="s">
        <v>678</v>
      </c>
      <c r="F364">
        <v>64</v>
      </c>
      <c r="G364" t="s">
        <v>634</v>
      </c>
      <c r="H364" t="s">
        <v>634</v>
      </c>
      <c r="I364">
        <v>2</v>
      </c>
      <c r="J364">
        <v>302</v>
      </c>
    </row>
    <row r="365" spans="1:10" x14ac:dyDescent="0.45">
      <c r="A365">
        <v>35326</v>
      </c>
      <c r="B365">
        <v>14</v>
      </c>
      <c r="C365">
        <v>3</v>
      </c>
      <c r="D365" t="s">
        <v>898</v>
      </c>
      <c r="E365" t="s">
        <v>677</v>
      </c>
      <c r="F365">
        <v>97</v>
      </c>
      <c r="G365" t="s">
        <v>1782</v>
      </c>
      <c r="H365">
        <v>18</v>
      </c>
      <c r="I365" t="s">
        <v>634</v>
      </c>
      <c r="J365" t="s">
        <v>634</v>
      </c>
    </row>
    <row r="366" spans="1:10" x14ac:dyDescent="0.45">
      <c r="A366">
        <v>35326</v>
      </c>
      <c r="B366">
        <v>15</v>
      </c>
      <c r="C366">
        <v>3</v>
      </c>
      <c r="D366" t="s">
        <v>899</v>
      </c>
      <c r="E366" t="s">
        <v>677</v>
      </c>
      <c r="F366">
        <v>97</v>
      </c>
      <c r="G366" t="s">
        <v>1783</v>
      </c>
      <c r="H366">
        <v>18</v>
      </c>
      <c r="I366" t="s">
        <v>634</v>
      </c>
      <c r="J366" t="s">
        <v>634</v>
      </c>
    </row>
    <row r="367" spans="1:10" x14ac:dyDescent="0.45">
      <c r="A367">
        <v>35326</v>
      </c>
      <c r="B367">
        <v>16</v>
      </c>
      <c r="C367">
        <v>3</v>
      </c>
      <c r="D367" t="s">
        <v>896</v>
      </c>
      <c r="E367" t="s">
        <v>677</v>
      </c>
      <c r="F367">
        <v>10</v>
      </c>
      <c r="G367" t="s">
        <v>1784</v>
      </c>
      <c r="H367">
        <v>67</v>
      </c>
      <c r="I367" t="s">
        <v>634</v>
      </c>
      <c r="J367" t="s">
        <v>634</v>
      </c>
    </row>
    <row r="368" spans="1:10" x14ac:dyDescent="0.45">
      <c r="A368">
        <v>35326</v>
      </c>
      <c r="B368">
        <v>17</v>
      </c>
      <c r="C368">
        <v>3</v>
      </c>
      <c r="D368" t="s">
        <v>1691</v>
      </c>
      <c r="E368" t="s">
        <v>677</v>
      </c>
      <c r="F368">
        <v>97</v>
      </c>
      <c r="G368" t="s">
        <v>634</v>
      </c>
      <c r="H368" t="s">
        <v>634</v>
      </c>
      <c r="I368">
        <v>2</v>
      </c>
      <c r="J368">
        <v>207</v>
      </c>
    </row>
    <row r="369" spans="1:10" x14ac:dyDescent="0.45">
      <c r="A369">
        <v>35326</v>
      </c>
      <c r="B369">
        <v>18</v>
      </c>
      <c r="C369">
        <v>3</v>
      </c>
      <c r="D369" t="s">
        <v>1638</v>
      </c>
      <c r="E369" t="s">
        <v>678</v>
      </c>
      <c r="F369">
        <v>28</v>
      </c>
      <c r="G369" t="s">
        <v>634</v>
      </c>
      <c r="H369" t="s">
        <v>634</v>
      </c>
      <c r="I369">
        <v>2</v>
      </c>
      <c r="J369">
        <v>201</v>
      </c>
    </row>
    <row r="370" spans="1:10" x14ac:dyDescent="0.45">
      <c r="A370">
        <v>35326</v>
      </c>
      <c r="B370">
        <v>19</v>
      </c>
      <c r="C370">
        <v>3</v>
      </c>
      <c r="D370" t="s">
        <v>1638</v>
      </c>
      <c r="E370" t="s">
        <v>677</v>
      </c>
      <c r="F370" t="s">
        <v>634</v>
      </c>
      <c r="G370" t="s">
        <v>634</v>
      </c>
      <c r="H370" t="s">
        <v>634</v>
      </c>
      <c r="I370" t="s">
        <v>634</v>
      </c>
      <c r="J370">
        <v>401</v>
      </c>
    </row>
    <row r="371" spans="1:10" x14ac:dyDescent="0.45">
      <c r="A371">
        <v>35326</v>
      </c>
      <c r="B371">
        <v>20</v>
      </c>
      <c r="C371">
        <v>3</v>
      </c>
      <c r="D371" t="s">
        <v>900</v>
      </c>
      <c r="E371" t="s">
        <v>678</v>
      </c>
      <c r="F371">
        <v>66</v>
      </c>
      <c r="G371" t="s">
        <v>1830</v>
      </c>
      <c r="H371" t="s">
        <v>634</v>
      </c>
      <c r="I371" t="s">
        <v>634</v>
      </c>
      <c r="J371" t="s">
        <v>634</v>
      </c>
    </row>
    <row r="372" spans="1:10" x14ac:dyDescent="0.45">
      <c r="A372">
        <v>35327</v>
      </c>
      <c r="B372">
        <v>0</v>
      </c>
      <c r="C372">
        <v>1</v>
      </c>
      <c r="D372" t="s">
        <v>901</v>
      </c>
      <c r="E372" t="s">
        <v>678</v>
      </c>
      <c r="F372">
        <v>8</v>
      </c>
      <c r="G372" t="s">
        <v>1755</v>
      </c>
      <c r="H372" t="s">
        <v>634</v>
      </c>
      <c r="I372" t="s">
        <v>634</v>
      </c>
      <c r="J372" t="s">
        <v>634</v>
      </c>
    </row>
    <row r="373" spans="1:10" x14ac:dyDescent="0.45">
      <c r="A373">
        <v>35327</v>
      </c>
      <c r="B373">
        <v>1</v>
      </c>
      <c r="C373">
        <v>1</v>
      </c>
      <c r="D373" t="s">
        <v>902</v>
      </c>
      <c r="E373" t="s">
        <v>678</v>
      </c>
      <c r="F373">
        <v>88</v>
      </c>
      <c r="G373" t="s">
        <v>1756</v>
      </c>
      <c r="H373">
        <v>19</v>
      </c>
      <c r="I373" t="s">
        <v>634</v>
      </c>
      <c r="J373" t="s">
        <v>634</v>
      </c>
    </row>
    <row r="374" spans="1:10" x14ac:dyDescent="0.45">
      <c r="A374">
        <v>35327</v>
      </c>
      <c r="B374">
        <v>2</v>
      </c>
      <c r="C374">
        <v>1</v>
      </c>
      <c r="D374" t="s">
        <v>1691</v>
      </c>
      <c r="E374" t="s">
        <v>678</v>
      </c>
      <c r="F374">
        <v>53</v>
      </c>
      <c r="G374" t="s">
        <v>634</v>
      </c>
      <c r="H374" t="s">
        <v>634</v>
      </c>
      <c r="I374">
        <v>2</v>
      </c>
      <c r="J374">
        <v>208</v>
      </c>
    </row>
    <row r="375" spans="1:10" x14ac:dyDescent="0.45">
      <c r="A375">
        <v>35327</v>
      </c>
      <c r="B375">
        <v>3</v>
      </c>
      <c r="C375">
        <v>1</v>
      </c>
      <c r="D375" t="s">
        <v>903</v>
      </c>
      <c r="E375" t="s">
        <v>677</v>
      </c>
      <c r="F375">
        <v>98</v>
      </c>
      <c r="G375" t="s">
        <v>1766</v>
      </c>
      <c r="H375">
        <v>6</v>
      </c>
      <c r="I375" t="s">
        <v>634</v>
      </c>
      <c r="J375" t="s">
        <v>634</v>
      </c>
    </row>
    <row r="376" spans="1:10" x14ac:dyDescent="0.45">
      <c r="A376">
        <v>35327</v>
      </c>
      <c r="B376">
        <v>4</v>
      </c>
      <c r="C376">
        <v>2</v>
      </c>
      <c r="D376" t="s">
        <v>904</v>
      </c>
      <c r="E376" t="s">
        <v>677</v>
      </c>
      <c r="F376">
        <v>90</v>
      </c>
      <c r="G376" t="s">
        <v>1748</v>
      </c>
      <c r="H376">
        <v>74</v>
      </c>
      <c r="I376" t="s">
        <v>634</v>
      </c>
      <c r="J376" t="s">
        <v>634</v>
      </c>
    </row>
    <row r="377" spans="1:10" x14ac:dyDescent="0.45">
      <c r="A377">
        <v>35327</v>
      </c>
      <c r="B377">
        <v>5</v>
      </c>
      <c r="C377">
        <v>2</v>
      </c>
      <c r="D377" t="s">
        <v>1142</v>
      </c>
      <c r="E377" t="s">
        <v>678</v>
      </c>
      <c r="F377">
        <v>88</v>
      </c>
      <c r="G377" t="s">
        <v>634</v>
      </c>
      <c r="H377" t="s">
        <v>634</v>
      </c>
      <c r="I377">
        <v>2</v>
      </c>
      <c r="J377">
        <v>0</v>
      </c>
    </row>
    <row r="378" spans="1:10" x14ac:dyDescent="0.45">
      <c r="A378">
        <v>35327</v>
      </c>
      <c r="B378">
        <v>6</v>
      </c>
      <c r="C378">
        <v>2</v>
      </c>
      <c r="D378" t="s">
        <v>905</v>
      </c>
      <c r="E378" t="s">
        <v>678</v>
      </c>
      <c r="F378">
        <v>77</v>
      </c>
      <c r="G378" t="s">
        <v>1770</v>
      </c>
      <c r="H378">
        <v>17</v>
      </c>
      <c r="I378" t="s">
        <v>634</v>
      </c>
      <c r="J378" t="s">
        <v>634</v>
      </c>
    </row>
    <row r="379" spans="1:10" x14ac:dyDescent="0.45">
      <c r="A379">
        <v>35327</v>
      </c>
      <c r="B379">
        <v>7</v>
      </c>
      <c r="C379">
        <v>2</v>
      </c>
      <c r="D379" t="s">
        <v>779</v>
      </c>
      <c r="E379" t="s">
        <v>677</v>
      </c>
      <c r="F379">
        <v>90</v>
      </c>
      <c r="G379" t="s">
        <v>1750</v>
      </c>
      <c r="H379" t="s">
        <v>634</v>
      </c>
      <c r="I379" t="s">
        <v>634</v>
      </c>
      <c r="J379" t="s">
        <v>634</v>
      </c>
    </row>
    <row r="380" spans="1:10" x14ac:dyDescent="0.45">
      <c r="A380">
        <v>35327</v>
      </c>
      <c r="B380">
        <v>8</v>
      </c>
      <c r="C380">
        <v>3</v>
      </c>
      <c r="D380" t="s">
        <v>906</v>
      </c>
      <c r="E380" t="s">
        <v>678</v>
      </c>
      <c r="F380">
        <v>17</v>
      </c>
      <c r="G380" t="s">
        <v>1751</v>
      </c>
      <c r="H380">
        <v>77</v>
      </c>
      <c r="I380" t="s">
        <v>634</v>
      </c>
      <c r="J380" t="s">
        <v>634</v>
      </c>
    </row>
    <row r="381" spans="1:10" x14ac:dyDescent="0.45">
      <c r="A381">
        <v>35327</v>
      </c>
      <c r="B381">
        <v>9</v>
      </c>
      <c r="C381">
        <v>3</v>
      </c>
      <c r="D381" t="s">
        <v>1427</v>
      </c>
      <c r="E381" t="s">
        <v>678</v>
      </c>
      <c r="F381">
        <v>53</v>
      </c>
      <c r="G381" t="s">
        <v>634</v>
      </c>
      <c r="H381" t="s">
        <v>634</v>
      </c>
      <c r="I381">
        <v>2</v>
      </c>
      <c r="J381">
        <v>208</v>
      </c>
    </row>
    <row r="382" spans="1:10" x14ac:dyDescent="0.45">
      <c r="A382">
        <v>35327</v>
      </c>
      <c r="B382">
        <v>10</v>
      </c>
      <c r="C382">
        <v>3</v>
      </c>
      <c r="D382" t="s">
        <v>907</v>
      </c>
      <c r="E382" t="s">
        <v>677</v>
      </c>
      <c r="F382">
        <v>87</v>
      </c>
      <c r="G382" t="s">
        <v>1752</v>
      </c>
      <c r="H382">
        <v>90</v>
      </c>
      <c r="I382" t="s">
        <v>634</v>
      </c>
      <c r="J382" t="s">
        <v>634</v>
      </c>
    </row>
    <row r="383" spans="1:10" x14ac:dyDescent="0.45">
      <c r="A383">
        <v>35327</v>
      </c>
      <c r="B383">
        <v>11</v>
      </c>
      <c r="C383">
        <v>3</v>
      </c>
      <c r="D383" t="s">
        <v>908</v>
      </c>
      <c r="E383" t="s">
        <v>678</v>
      </c>
      <c r="F383">
        <v>16</v>
      </c>
      <c r="G383" t="s">
        <v>1753</v>
      </c>
      <c r="H383">
        <v>17</v>
      </c>
      <c r="I383" t="s">
        <v>634</v>
      </c>
      <c r="J383" t="s">
        <v>634</v>
      </c>
    </row>
    <row r="384" spans="1:10" x14ac:dyDescent="0.45">
      <c r="A384">
        <v>35327</v>
      </c>
      <c r="B384">
        <v>12</v>
      </c>
      <c r="C384">
        <v>3</v>
      </c>
      <c r="D384" t="s">
        <v>908</v>
      </c>
      <c r="E384" t="s">
        <v>677</v>
      </c>
      <c r="F384" t="s">
        <v>634</v>
      </c>
      <c r="G384" t="s">
        <v>634</v>
      </c>
      <c r="H384" t="s">
        <v>634</v>
      </c>
      <c r="I384" t="s">
        <v>634</v>
      </c>
      <c r="J384">
        <v>401</v>
      </c>
    </row>
    <row r="385" spans="1:10" x14ac:dyDescent="0.45">
      <c r="A385">
        <v>35327</v>
      </c>
      <c r="B385">
        <v>13</v>
      </c>
      <c r="C385">
        <v>3</v>
      </c>
      <c r="D385" t="s">
        <v>962</v>
      </c>
      <c r="E385" t="s">
        <v>677</v>
      </c>
      <c r="F385">
        <v>32</v>
      </c>
      <c r="G385" t="s">
        <v>634</v>
      </c>
      <c r="H385" t="s">
        <v>634</v>
      </c>
      <c r="I385">
        <v>2</v>
      </c>
      <c r="J385">
        <v>208</v>
      </c>
    </row>
    <row r="386" spans="1:10" x14ac:dyDescent="0.45">
      <c r="A386">
        <v>35328</v>
      </c>
      <c r="B386">
        <v>0</v>
      </c>
      <c r="C386">
        <v>1</v>
      </c>
      <c r="D386" t="s">
        <v>800</v>
      </c>
      <c r="E386" t="s">
        <v>678</v>
      </c>
      <c r="F386">
        <v>10</v>
      </c>
      <c r="G386" t="s">
        <v>1755</v>
      </c>
      <c r="H386">
        <v>81</v>
      </c>
      <c r="I386" t="s">
        <v>634</v>
      </c>
      <c r="J386" t="s">
        <v>634</v>
      </c>
    </row>
    <row r="387" spans="1:10" x14ac:dyDescent="0.45">
      <c r="A387">
        <v>35328</v>
      </c>
      <c r="B387">
        <v>1</v>
      </c>
      <c r="C387">
        <v>1</v>
      </c>
      <c r="D387" t="s">
        <v>909</v>
      </c>
      <c r="E387" t="s">
        <v>677</v>
      </c>
      <c r="F387">
        <v>8</v>
      </c>
      <c r="G387" t="s">
        <v>1746</v>
      </c>
      <c r="H387" t="s">
        <v>634</v>
      </c>
      <c r="I387" t="s">
        <v>634</v>
      </c>
      <c r="J387" t="s">
        <v>634</v>
      </c>
    </row>
    <row r="388" spans="1:10" x14ac:dyDescent="0.45">
      <c r="A388">
        <v>35328</v>
      </c>
      <c r="B388">
        <v>2</v>
      </c>
      <c r="C388">
        <v>1</v>
      </c>
      <c r="D388" t="s">
        <v>1705</v>
      </c>
      <c r="E388" t="s">
        <v>678</v>
      </c>
      <c r="F388">
        <v>10</v>
      </c>
      <c r="G388" t="s">
        <v>634</v>
      </c>
      <c r="H388" t="s">
        <v>634</v>
      </c>
      <c r="I388">
        <v>2</v>
      </c>
      <c r="J388">
        <v>222</v>
      </c>
    </row>
    <row r="389" spans="1:10" x14ac:dyDescent="0.45">
      <c r="A389">
        <v>35328</v>
      </c>
      <c r="B389">
        <v>3</v>
      </c>
      <c r="C389">
        <v>2</v>
      </c>
      <c r="D389" t="s">
        <v>910</v>
      </c>
      <c r="E389" t="s">
        <v>678</v>
      </c>
      <c r="F389">
        <v>28</v>
      </c>
      <c r="G389" t="s">
        <v>1766</v>
      </c>
      <c r="H389">
        <v>59</v>
      </c>
      <c r="I389" t="s">
        <v>634</v>
      </c>
      <c r="J389" t="s">
        <v>634</v>
      </c>
    </row>
    <row r="390" spans="1:10" x14ac:dyDescent="0.45">
      <c r="A390">
        <v>35328</v>
      </c>
      <c r="B390">
        <v>4</v>
      </c>
      <c r="C390">
        <v>2</v>
      </c>
      <c r="D390" t="s">
        <v>1706</v>
      </c>
      <c r="E390" t="s">
        <v>677</v>
      </c>
      <c r="F390">
        <v>25</v>
      </c>
      <c r="G390" t="s">
        <v>634</v>
      </c>
      <c r="H390" t="s">
        <v>634</v>
      </c>
      <c r="I390">
        <v>2</v>
      </c>
      <c r="J390">
        <v>215</v>
      </c>
    </row>
    <row r="391" spans="1:10" x14ac:dyDescent="0.45">
      <c r="A391">
        <v>35328</v>
      </c>
      <c r="B391">
        <v>5</v>
      </c>
      <c r="C391">
        <v>2</v>
      </c>
      <c r="D391" t="s">
        <v>911</v>
      </c>
      <c r="E391" t="s">
        <v>678</v>
      </c>
      <c r="F391">
        <v>28</v>
      </c>
      <c r="G391" t="s">
        <v>1758</v>
      </c>
      <c r="H391">
        <v>66</v>
      </c>
      <c r="I391" t="s">
        <v>634</v>
      </c>
      <c r="J391" t="s">
        <v>634</v>
      </c>
    </row>
    <row r="392" spans="1:10" x14ac:dyDescent="0.45">
      <c r="A392">
        <v>35328</v>
      </c>
      <c r="B392">
        <v>6</v>
      </c>
      <c r="C392">
        <v>2</v>
      </c>
      <c r="D392" t="s">
        <v>912</v>
      </c>
      <c r="E392" t="s">
        <v>677</v>
      </c>
      <c r="F392">
        <v>13</v>
      </c>
      <c r="G392" t="s">
        <v>1770</v>
      </c>
      <c r="H392">
        <v>8</v>
      </c>
      <c r="I392" t="s">
        <v>634</v>
      </c>
      <c r="J392" t="s">
        <v>634</v>
      </c>
    </row>
    <row r="393" spans="1:10" x14ac:dyDescent="0.45">
      <c r="A393">
        <v>35328</v>
      </c>
      <c r="B393">
        <v>7</v>
      </c>
      <c r="C393">
        <v>2</v>
      </c>
      <c r="D393" t="s">
        <v>721</v>
      </c>
      <c r="E393" t="s">
        <v>677</v>
      </c>
      <c r="F393">
        <v>30</v>
      </c>
      <c r="G393" t="s">
        <v>634</v>
      </c>
      <c r="H393" t="s">
        <v>634</v>
      </c>
      <c r="I393">
        <v>2</v>
      </c>
      <c r="J393">
        <v>219</v>
      </c>
    </row>
    <row r="394" spans="1:10" x14ac:dyDescent="0.45">
      <c r="A394">
        <v>35328</v>
      </c>
      <c r="B394">
        <v>8</v>
      </c>
      <c r="C394">
        <v>3</v>
      </c>
      <c r="D394" t="s">
        <v>913</v>
      </c>
      <c r="E394" t="s">
        <v>678</v>
      </c>
      <c r="F394">
        <v>81</v>
      </c>
      <c r="G394" t="s">
        <v>1771</v>
      </c>
      <c r="H394">
        <v>10</v>
      </c>
      <c r="I394" t="s">
        <v>634</v>
      </c>
      <c r="J394" t="s">
        <v>634</v>
      </c>
    </row>
    <row r="395" spans="1:10" x14ac:dyDescent="0.45">
      <c r="A395">
        <v>35328</v>
      </c>
      <c r="B395">
        <v>9</v>
      </c>
      <c r="C395">
        <v>3</v>
      </c>
      <c r="D395" t="s">
        <v>914</v>
      </c>
      <c r="E395" t="s">
        <v>678</v>
      </c>
      <c r="F395">
        <v>28</v>
      </c>
      <c r="G395" t="s">
        <v>1772</v>
      </c>
      <c r="H395">
        <v>66</v>
      </c>
      <c r="I395" t="s">
        <v>634</v>
      </c>
      <c r="J395" t="s">
        <v>634</v>
      </c>
    </row>
    <row r="396" spans="1:10" x14ac:dyDescent="0.45">
      <c r="A396">
        <v>35328</v>
      </c>
      <c r="B396">
        <v>10</v>
      </c>
      <c r="C396">
        <v>3</v>
      </c>
      <c r="D396" t="s">
        <v>914</v>
      </c>
      <c r="E396" t="s">
        <v>677</v>
      </c>
      <c r="F396" t="s">
        <v>634</v>
      </c>
      <c r="G396" t="s">
        <v>634</v>
      </c>
      <c r="H396" t="s">
        <v>634</v>
      </c>
      <c r="I396" t="s">
        <v>634</v>
      </c>
      <c r="J396">
        <v>401</v>
      </c>
    </row>
    <row r="397" spans="1:10" x14ac:dyDescent="0.45">
      <c r="A397">
        <v>35328</v>
      </c>
      <c r="B397">
        <v>11</v>
      </c>
      <c r="C397">
        <v>3</v>
      </c>
      <c r="D397" t="s">
        <v>945</v>
      </c>
      <c r="E397" t="s">
        <v>678</v>
      </c>
      <c r="F397" t="s">
        <v>634</v>
      </c>
      <c r="G397" t="s">
        <v>634</v>
      </c>
      <c r="H397" t="s">
        <v>634</v>
      </c>
      <c r="I397" t="s">
        <v>634</v>
      </c>
      <c r="J397">
        <v>401</v>
      </c>
    </row>
    <row r="398" spans="1:10" x14ac:dyDescent="0.45">
      <c r="A398">
        <v>35328</v>
      </c>
      <c r="B398">
        <v>12</v>
      </c>
      <c r="C398">
        <v>3</v>
      </c>
      <c r="D398" t="s">
        <v>915</v>
      </c>
      <c r="E398" t="s">
        <v>678</v>
      </c>
      <c r="F398">
        <v>66</v>
      </c>
      <c r="G398" t="s">
        <v>1767</v>
      </c>
      <c r="H398">
        <v>26</v>
      </c>
      <c r="I398" t="s">
        <v>634</v>
      </c>
      <c r="J398" t="s">
        <v>634</v>
      </c>
    </row>
    <row r="399" spans="1:10" x14ac:dyDescent="0.45">
      <c r="A399">
        <v>35328</v>
      </c>
      <c r="B399">
        <v>13</v>
      </c>
      <c r="C399">
        <v>3</v>
      </c>
      <c r="D399" t="s">
        <v>1361</v>
      </c>
      <c r="E399" t="s">
        <v>678</v>
      </c>
      <c r="F399">
        <v>10</v>
      </c>
      <c r="G399" t="s">
        <v>634</v>
      </c>
      <c r="H399" t="s">
        <v>634</v>
      </c>
      <c r="I399">
        <v>2</v>
      </c>
      <c r="J399">
        <v>220</v>
      </c>
    </row>
    <row r="400" spans="1:10" x14ac:dyDescent="0.45">
      <c r="A400">
        <v>35328</v>
      </c>
      <c r="B400">
        <v>14</v>
      </c>
      <c r="C400">
        <v>3</v>
      </c>
      <c r="D400" t="s">
        <v>742</v>
      </c>
      <c r="E400" t="s">
        <v>677</v>
      </c>
      <c r="F400">
        <v>96</v>
      </c>
      <c r="G400" t="s">
        <v>1773</v>
      </c>
      <c r="H400">
        <v>87</v>
      </c>
      <c r="I400" t="s">
        <v>634</v>
      </c>
      <c r="J400" t="s">
        <v>634</v>
      </c>
    </row>
    <row r="401" spans="1:10" x14ac:dyDescent="0.45">
      <c r="A401">
        <v>35328</v>
      </c>
      <c r="B401">
        <v>15</v>
      </c>
      <c r="C401">
        <v>3</v>
      </c>
      <c r="D401" t="s">
        <v>1170</v>
      </c>
      <c r="E401" t="s">
        <v>678</v>
      </c>
      <c r="F401">
        <v>10</v>
      </c>
      <c r="G401" t="s">
        <v>634</v>
      </c>
      <c r="H401" t="s">
        <v>634</v>
      </c>
      <c r="I401">
        <v>2</v>
      </c>
      <c r="J401">
        <v>201</v>
      </c>
    </row>
    <row r="402" spans="1:10" x14ac:dyDescent="0.45">
      <c r="A402">
        <v>35329</v>
      </c>
      <c r="B402">
        <v>0</v>
      </c>
      <c r="C402">
        <v>1</v>
      </c>
      <c r="D402" t="s">
        <v>916</v>
      </c>
      <c r="E402" t="s">
        <v>677</v>
      </c>
      <c r="F402">
        <v>2</v>
      </c>
      <c r="G402" t="s">
        <v>1745</v>
      </c>
      <c r="H402">
        <v>12</v>
      </c>
      <c r="I402" t="s">
        <v>634</v>
      </c>
      <c r="J402" t="s">
        <v>634</v>
      </c>
    </row>
    <row r="403" spans="1:10" x14ac:dyDescent="0.45">
      <c r="A403">
        <v>35329</v>
      </c>
      <c r="B403">
        <v>1</v>
      </c>
      <c r="C403">
        <v>1</v>
      </c>
      <c r="D403" t="s">
        <v>917</v>
      </c>
      <c r="E403" t="s">
        <v>677</v>
      </c>
      <c r="F403">
        <v>92</v>
      </c>
      <c r="G403" t="s">
        <v>1777</v>
      </c>
      <c r="H403">
        <v>40</v>
      </c>
      <c r="I403" t="s">
        <v>634</v>
      </c>
      <c r="J403" t="s">
        <v>634</v>
      </c>
    </row>
    <row r="404" spans="1:10" x14ac:dyDescent="0.45">
      <c r="A404">
        <v>35329</v>
      </c>
      <c r="B404">
        <v>2</v>
      </c>
      <c r="C404">
        <v>1</v>
      </c>
      <c r="D404" t="s">
        <v>1666</v>
      </c>
      <c r="E404" t="s">
        <v>678</v>
      </c>
      <c r="F404">
        <v>2</v>
      </c>
      <c r="G404" t="s">
        <v>634</v>
      </c>
      <c r="H404" t="s">
        <v>634</v>
      </c>
      <c r="I404">
        <v>2</v>
      </c>
      <c r="J404">
        <v>207</v>
      </c>
    </row>
    <row r="405" spans="1:10" x14ac:dyDescent="0.45">
      <c r="A405">
        <v>35329</v>
      </c>
      <c r="B405">
        <v>3</v>
      </c>
      <c r="C405">
        <v>1</v>
      </c>
      <c r="D405" t="s">
        <v>918</v>
      </c>
      <c r="E405" t="s">
        <v>677</v>
      </c>
      <c r="F405">
        <v>92</v>
      </c>
      <c r="G405" t="s">
        <v>1827</v>
      </c>
      <c r="H405" t="s">
        <v>634</v>
      </c>
      <c r="I405" t="s">
        <v>634</v>
      </c>
      <c r="J405" t="s">
        <v>634</v>
      </c>
    </row>
    <row r="406" spans="1:10" x14ac:dyDescent="0.45">
      <c r="A406">
        <v>35329</v>
      </c>
      <c r="B406">
        <v>4</v>
      </c>
      <c r="C406">
        <v>2</v>
      </c>
      <c r="D406" t="s">
        <v>1459</v>
      </c>
      <c r="E406" t="s">
        <v>678</v>
      </c>
      <c r="F406">
        <v>53</v>
      </c>
      <c r="G406" t="s">
        <v>634</v>
      </c>
      <c r="H406" t="s">
        <v>634</v>
      </c>
      <c r="I406">
        <v>2</v>
      </c>
      <c r="J406">
        <v>220</v>
      </c>
    </row>
    <row r="407" spans="1:10" x14ac:dyDescent="0.45">
      <c r="A407">
        <v>35329</v>
      </c>
      <c r="B407">
        <v>5</v>
      </c>
      <c r="C407">
        <v>2</v>
      </c>
      <c r="D407" t="s">
        <v>883</v>
      </c>
      <c r="E407" t="s">
        <v>677</v>
      </c>
      <c r="F407">
        <v>2</v>
      </c>
      <c r="G407" t="s">
        <v>1797</v>
      </c>
      <c r="H407">
        <v>12</v>
      </c>
      <c r="I407" t="s">
        <v>634</v>
      </c>
      <c r="J407" t="s">
        <v>634</v>
      </c>
    </row>
    <row r="408" spans="1:10" x14ac:dyDescent="0.45">
      <c r="A408">
        <v>35329</v>
      </c>
      <c r="B408">
        <v>6</v>
      </c>
      <c r="C408">
        <v>2</v>
      </c>
      <c r="D408" t="s">
        <v>919</v>
      </c>
      <c r="E408" t="s">
        <v>677</v>
      </c>
      <c r="F408">
        <v>45</v>
      </c>
      <c r="G408" t="s">
        <v>1798</v>
      </c>
      <c r="H408">
        <v>92</v>
      </c>
      <c r="I408" t="s">
        <v>634</v>
      </c>
      <c r="J408" t="s">
        <v>634</v>
      </c>
    </row>
    <row r="409" spans="1:10" x14ac:dyDescent="0.45">
      <c r="A409">
        <v>35329</v>
      </c>
      <c r="B409">
        <v>7</v>
      </c>
      <c r="C409">
        <v>2</v>
      </c>
      <c r="D409" t="s">
        <v>919</v>
      </c>
      <c r="E409" t="s">
        <v>678</v>
      </c>
      <c r="F409" t="s">
        <v>634</v>
      </c>
      <c r="G409" t="s">
        <v>634</v>
      </c>
      <c r="H409" t="s">
        <v>634</v>
      </c>
      <c r="I409" t="s">
        <v>634</v>
      </c>
      <c r="J409">
        <v>401</v>
      </c>
    </row>
    <row r="410" spans="1:10" x14ac:dyDescent="0.45">
      <c r="A410">
        <v>35329</v>
      </c>
      <c r="B410">
        <v>8</v>
      </c>
      <c r="C410">
        <v>2</v>
      </c>
      <c r="D410" t="s">
        <v>1432</v>
      </c>
      <c r="E410" t="s">
        <v>678</v>
      </c>
      <c r="F410">
        <v>16</v>
      </c>
      <c r="G410" t="s">
        <v>634</v>
      </c>
      <c r="H410" t="s">
        <v>634</v>
      </c>
      <c r="I410">
        <v>2</v>
      </c>
      <c r="J410">
        <v>201</v>
      </c>
    </row>
    <row r="411" spans="1:10" x14ac:dyDescent="0.45">
      <c r="A411">
        <v>35329</v>
      </c>
      <c r="B411">
        <v>9</v>
      </c>
      <c r="C411">
        <v>2</v>
      </c>
      <c r="D411" t="s">
        <v>1361</v>
      </c>
      <c r="E411" t="s">
        <v>677</v>
      </c>
      <c r="F411">
        <v>12</v>
      </c>
      <c r="G411" t="s">
        <v>634</v>
      </c>
      <c r="H411" t="s">
        <v>634</v>
      </c>
      <c r="I411">
        <v>2</v>
      </c>
      <c r="J411">
        <v>222</v>
      </c>
    </row>
    <row r="412" spans="1:10" x14ac:dyDescent="0.45">
      <c r="A412">
        <v>35329</v>
      </c>
      <c r="B412">
        <v>10</v>
      </c>
      <c r="C412">
        <v>3</v>
      </c>
      <c r="D412" t="s">
        <v>1546</v>
      </c>
      <c r="E412" t="s">
        <v>677</v>
      </c>
      <c r="F412">
        <v>5</v>
      </c>
      <c r="G412" t="s">
        <v>634</v>
      </c>
      <c r="H412" t="s">
        <v>634</v>
      </c>
      <c r="I412">
        <v>2</v>
      </c>
      <c r="J412">
        <v>201</v>
      </c>
    </row>
    <row r="413" spans="1:10" x14ac:dyDescent="0.45">
      <c r="A413">
        <v>35329</v>
      </c>
      <c r="B413">
        <v>11</v>
      </c>
      <c r="C413">
        <v>3</v>
      </c>
      <c r="D413" t="s">
        <v>920</v>
      </c>
      <c r="E413" t="s">
        <v>677</v>
      </c>
      <c r="F413">
        <v>45</v>
      </c>
      <c r="G413" t="s">
        <v>1799</v>
      </c>
      <c r="H413">
        <v>12</v>
      </c>
      <c r="I413" t="s">
        <v>634</v>
      </c>
      <c r="J413" t="s">
        <v>634</v>
      </c>
    </row>
    <row r="414" spans="1:10" x14ac:dyDescent="0.45">
      <c r="A414">
        <v>35329</v>
      </c>
      <c r="B414">
        <v>12</v>
      </c>
      <c r="C414">
        <v>3</v>
      </c>
      <c r="D414" t="s">
        <v>1444</v>
      </c>
      <c r="E414" t="s">
        <v>677</v>
      </c>
      <c r="F414">
        <v>4</v>
      </c>
      <c r="G414" t="s">
        <v>634</v>
      </c>
      <c r="H414" t="s">
        <v>634</v>
      </c>
      <c r="I414">
        <v>2</v>
      </c>
      <c r="J414">
        <v>222</v>
      </c>
    </row>
    <row r="415" spans="1:10" x14ac:dyDescent="0.45">
      <c r="A415">
        <v>35329</v>
      </c>
      <c r="B415">
        <v>13</v>
      </c>
      <c r="C415">
        <v>3</v>
      </c>
      <c r="D415" t="s">
        <v>921</v>
      </c>
      <c r="E415" t="s">
        <v>677</v>
      </c>
      <c r="F415">
        <v>4</v>
      </c>
      <c r="G415" t="s">
        <v>1800</v>
      </c>
      <c r="H415">
        <v>12</v>
      </c>
      <c r="I415" t="s">
        <v>634</v>
      </c>
      <c r="J415" t="s">
        <v>634</v>
      </c>
    </row>
    <row r="416" spans="1:10" x14ac:dyDescent="0.45">
      <c r="A416">
        <v>35329</v>
      </c>
      <c r="B416">
        <v>14</v>
      </c>
      <c r="C416">
        <v>3</v>
      </c>
      <c r="D416" t="s">
        <v>1707</v>
      </c>
      <c r="E416" t="s">
        <v>677</v>
      </c>
      <c r="F416">
        <v>10</v>
      </c>
      <c r="G416" t="s">
        <v>634</v>
      </c>
      <c r="H416" t="s">
        <v>634</v>
      </c>
      <c r="I416">
        <v>2</v>
      </c>
      <c r="J416">
        <v>201</v>
      </c>
    </row>
    <row r="417" spans="1:10" x14ac:dyDescent="0.45">
      <c r="A417">
        <v>35329</v>
      </c>
      <c r="B417">
        <v>15</v>
      </c>
      <c r="C417">
        <v>3</v>
      </c>
      <c r="D417" t="s">
        <v>845</v>
      </c>
      <c r="E417" t="s">
        <v>678</v>
      </c>
      <c r="F417">
        <v>19</v>
      </c>
      <c r="G417" t="s">
        <v>634</v>
      </c>
      <c r="H417" t="s">
        <v>634</v>
      </c>
      <c r="I417">
        <v>2</v>
      </c>
      <c r="J417">
        <v>220</v>
      </c>
    </row>
    <row r="418" spans="1:10" x14ac:dyDescent="0.45">
      <c r="A418">
        <v>35329</v>
      </c>
      <c r="B418">
        <v>16</v>
      </c>
      <c r="C418">
        <v>3</v>
      </c>
      <c r="D418" t="s">
        <v>922</v>
      </c>
      <c r="E418" t="s">
        <v>677</v>
      </c>
      <c r="F418">
        <v>12</v>
      </c>
      <c r="G418" t="s">
        <v>1831</v>
      </c>
      <c r="H418">
        <v>92</v>
      </c>
      <c r="I418" t="s">
        <v>634</v>
      </c>
      <c r="J418" t="s">
        <v>634</v>
      </c>
    </row>
    <row r="419" spans="1:10" x14ac:dyDescent="0.45">
      <c r="A419">
        <v>35330</v>
      </c>
      <c r="B419">
        <v>0</v>
      </c>
      <c r="C419">
        <v>2</v>
      </c>
      <c r="D419" t="s">
        <v>738</v>
      </c>
      <c r="E419" t="s">
        <v>678</v>
      </c>
      <c r="F419">
        <v>20</v>
      </c>
      <c r="G419" t="s">
        <v>1755</v>
      </c>
      <c r="H419">
        <v>3</v>
      </c>
      <c r="I419" t="s">
        <v>634</v>
      </c>
      <c r="J419" t="s">
        <v>634</v>
      </c>
    </row>
    <row r="420" spans="1:10" x14ac:dyDescent="0.45">
      <c r="A420">
        <v>35330</v>
      </c>
      <c r="B420">
        <v>1</v>
      </c>
      <c r="C420">
        <v>2</v>
      </c>
      <c r="D420" t="s">
        <v>923</v>
      </c>
      <c r="E420" t="s">
        <v>677</v>
      </c>
      <c r="F420">
        <v>19</v>
      </c>
      <c r="G420" t="s">
        <v>1746</v>
      </c>
      <c r="H420">
        <v>2</v>
      </c>
      <c r="I420" t="s">
        <v>634</v>
      </c>
      <c r="J420" t="s">
        <v>634</v>
      </c>
    </row>
    <row r="421" spans="1:10" x14ac:dyDescent="0.45">
      <c r="A421">
        <v>35330</v>
      </c>
      <c r="B421">
        <v>2</v>
      </c>
      <c r="C421">
        <v>2</v>
      </c>
      <c r="D421" t="s">
        <v>924</v>
      </c>
      <c r="E421" t="s">
        <v>678</v>
      </c>
      <c r="F421">
        <v>63</v>
      </c>
      <c r="G421" t="s">
        <v>1766</v>
      </c>
      <c r="H421">
        <v>31</v>
      </c>
      <c r="I421" t="s">
        <v>634</v>
      </c>
      <c r="J421" t="s">
        <v>634</v>
      </c>
    </row>
    <row r="422" spans="1:10" x14ac:dyDescent="0.45">
      <c r="A422">
        <v>35330</v>
      </c>
      <c r="B422">
        <v>3</v>
      </c>
      <c r="C422">
        <v>2</v>
      </c>
      <c r="D422" t="s">
        <v>925</v>
      </c>
      <c r="E422" t="s">
        <v>677</v>
      </c>
      <c r="F422">
        <v>18</v>
      </c>
      <c r="G422" t="s">
        <v>1748</v>
      </c>
      <c r="H422">
        <v>3</v>
      </c>
      <c r="I422" t="s">
        <v>634</v>
      </c>
      <c r="J422" t="s">
        <v>634</v>
      </c>
    </row>
    <row r="423" spans="1:10" x14ac:dyDescent="0.45">
      <c r="A423">
        <v>35330</v>
      </c>
      <c r="B423">
        <v>4</v>
      </c>
      <c r="C423">
        <v>3</v>
      </c>
      <c r="D423" t="s">
        <v>926</v>
      </c>
      <c r="E423" t="s">
        <v>677</v>
      </c>
      <c r="F423">
        <v>19</v>
      </c>
      <c r="G423" t="s">
        <v>1749</v>
      </c>
      <c r="H423">
        <v>18</v>
      </c>
      <c r="I423" t="s">
        <v>634</v>
      </c>
      <c r="J423" t="s">
        <v>634</v>
      </c>
    </row>
    <row r="424" spans="1:10" x14ac:dyDescent="0.45">
      <c r="A424">
        <v>35330</v>
      </c>
      <c r="B424">
        <v>5</v>
      </c>
      <c r="C424">
        <v>3</v>
      </c>
      <c r="D424" t="s">
        <v>1556</v>
      </c>
      <c r="E424" t="s">
        <v>678</v>
      </c>
      <c r="F424" t="s">
        <v>634</v>
      </c>
      <c r="G424" t="s">
        <v>634</v>
      </c>
      <c r="H424" t="s">
        <v>634</v>
      </c>
      <c r="I424" t="s">
        <v>634</v>
      </c>
      <c r="J424">
        <v>401</v>
      </c>
    </row>
    <row r="425" spans="1:10" x14ac:dyDescent="0.45">
      <c r="A425">
        <v>35331</v>
      </c>
      <c r="B425">
        <v>0</v>
      </c>
      <c r="C425">
        <v>1</v>
      </c>
      <c r="D425" t="s">
        <v>927</v>
      </c>
      <c r="E425" t="s">
        <v>678</v>
      </c>
      <c r="F425">
        <v>77</v>
      </c>
      <c r="G425" t="s">
        <v>1755</v>
      </c>
      <c r="H425">
        <v>2</v>
      </c>
      <c r="I425" t="s">
        <v>634</v>
      </c>
      <c r="J425" t="s">
        <v>634</v>
      </c>
    </row>
    <row r="426" spans="1:10" x14ac:dyDescent="0.45">
      <c r="A426">
        <v>35331</v>
      </c>
      <c r="B426">
        <v>1</v>
      </c>
      <c r="C426">
        <v>1</v>
      </c>
      <c r="D426" t="s">
        <v>928</v>
      </c>
      <c r="E426" t="s">
        <v>678</v>
      </c>
      <c r="F426">
        <v>81</v>
      </c>
      <c r="G426" t="s">
        <v>1756</v>
      </c>
      <c r="H426" t="s">
        <v>634</v>
      </c>
      <c r="I426" t="s">
        <v>634</v>
      </c>
      <c r="J426" t="s">
        <v>634</v>
      </c>
    </row>
    <row r="427" spans="1:10" x14ac:dyDescent="0.45">
      <c r="A427">
        <v>35331</v>
      </c>
      <c r="B427">
        <v>2</v>
      </c>
      <c r="C427">
        <v>1</v>
      </c>
      <c r="D427" t="s">
        <v>1488</v>
      </c>
      <c r="E427" t="s">
        <v>677</v>
      </c>
      <c r="F427">
        <v>67</v>
      </c>
      <c r="G427" t="s">
        <v>634</v>
      </c>
      <c r="H427" t="s">
        <v>634</v>
      </c>
      <c r="I427">
        <v>2</v>
      </c>
      <c r="J427">
        <v>208</v>
      </c>
    </row>
    <row r="428" spans="1:10" x14ac:dyDescent="0.45">
      <c r="A428">
        <v>35331</v>
      </c>
      <c r="B428">
        <v>3</v>
      </c>
      <c r="C428">
        <v>1</v>
      </c>
      <c r="D428" t="s">
        <v>785</v>
      </c>
      <c r="E428" t="s">
        <v>678</v>
      </c>
      <c r="F428">
        <v>77</v>
      </c>
      <c r="G428" t="s">
        <v>1757</v>
      </c>
      <c r="H428">
        <v>17</v>
      </c>
      <c r="I428" t="s">
        <v>634</v>
      </c>
      <c r="J428" t="s">
        <v>634</v>
      </c>
    </row>
    <row r="429" spans="1:10" x14ac:dyDescent="0.45">
      <c r="A429">
        <v>35331</v>
      </c>
      <c r="B429">
        <v>4</v>
      </c>
      <c r="C429">
        <v>1</v>
      </c>
      <c r="D429" t="s">
        <v>929</v>
      </c>
      <c r="E429" t="s">
        <v>678</v>
      </c>
      <c r="F429">
        <v>77</v>
      </c>
      <c r="G429" t="s">
        <v>1774</v>
      </c>
      <c r="H429">
        <v>17</v>
      </c>
      <c r="I429" t="s">
        <v>634</v>
      </c>
      <c r="J429" t="s">
        <v>634</v>
      </c>
    </row>
    <row r="430" spans="1:10" x14ac:dyDescent="0.45">
      <c r="A430">
        <v>35331</v>
      </c>
      <c r="B430">
        <v>5</v>
      </c>
      <c r="C430">
        <v>1</v>
      </c>
      <c r="D430" t="s">
        <v>930</v>
      </c>
      <c r="E430" t="s">
        <v>678</v>
      </c>
      <c r="F430">
        <v>81</v>
      </c>
      <c r="G430" t="s">
        <v>1775</v>
      </c>
      <c r="H430">
        <v>89</v>
      </c>
      <c r="I430" t="s">
        <v>634</v>
      </c>
      <c r="J430" t="s">
        <v>634</v>
      </c>
    </row>
    <row r="431" spans="1:10" x14ac:dyDescent="0.45">
      <c r="A431">
        <v>35331</v>
      </c>
      <c r="B431">
        <v>6</v>
      </c>
      <c r="C431">
        <v>2</v>
      </c>
      <c r="D431" t="s">
        <v>803</v>
      </c>
      <c r="E431" t="s">
        <v>678</v>
      </c>
      <c r="F431">
        <v>81</v>
      </c>
      <c r="G431" t="s">
        <v>1832</v>
      </c>
      <c r="H431">
        <v>8</v>
      </c>
      <c r="I431" t="s">
        <v>634</v>
      </c>
      <c r="J431" t="s">
        <v>634</v>
      </c>
    </row>
    <row r="432" spans="1:10" x14ac:dyDescent="0.45">
      <c r="A432">
        <v>35331</v>
      </c>
      <c r="B432">
        <v>7</v>
      </c>
      <c r="C432">
        <v>2</v>
      </c>
      <c r="D432" t="s">
        <v>931</v>
      </c>
      <c r="E432" t="s">
        <v>677</v>
      </c>
      <c r="F432">
        <v>97</v>
      </c>
      <c r="G432" t="s">
        <v>1761</v>
      </c>
      <c r="H432">
        <v>67</v>
      </c>
      <c r="I432" t="s">
        <v>634</v>
      </c>
      <c r="J432" t="s">
        <v>634</v>
      </c>
    </row>
    <row r="433" spans="1:10" x14ac:dyDescent="0.45">
      <c r="A433">
        <v>35331</v>
      </c>
      <c r="B433">
        <v>8</v>
      </c>
      <c r="C433">
        <v>2</v>
      </c>
      <c r="D433" t="s">
        <v>1358</v>
      </c>
      <c r="E433" t="s">
        <v>677</v>
      </c>
      <c r="F433">
        <v>88</v>
      </c>
      <c r="G433" t="s">
        <v>634</v>
      </c>
      <c r="H433" t="s">
        <v>634</v>
      </c>
      <c r="I433">
        <v>2</v>
      </c>
      <c r="J433">
        <v>201</v>
      </c>
    </row>
    <row r="434" spans="1:10" x14ac:dyDescent="0.45">
      <c r="A434">
        <v>35331</v>
      </c>
      <c r="B434">
        <v>9</v>
      </c>
      <c r="C434">
        <v>2</v>
      </c>
      <c r="D434" t="s">
        <v>1002</v>
      </c>
      <c r="E434" t="s">
        <v>678</v>
      </c>
      <c r="F434">
        <v>2</v>
      </c>
      <c r="G434" t="s">
        <v>634</v>
      </c>
      <c r="H434" t="s">
        <v>634</v>
      </c>
      <c r="I434">
        <v>2</v>
      </c>
      <c r="J434">
        <v>222</v>
      </c>
    </row>
    <row r="435" spans="1:10" x14ac:dyDescent="0.45">
      <c r="A435">
        <v>35331</v>
      </c>
      <c r="B435">
        <v>10</v>
      </c>
      <c r="C435">
        <v>2</v>
      </c>
      <c r="D435" t="s">
        <v>932</v>
      </c>
      <c r="E435" t="s">
        <v>677</v>
      </c>
      <c r="F435">
        <v>88</v>
      </c>
      <c r="G435" t="s">
        <v>1767</v>
      </c>
      <c r="H435">
        <v>67</v>
      </c>
      <c r="I435" t="s">
        <v>634</v>
      </c>
      <c r="J435" t="s">
        <v>634</v>
      </c>
    </row>
    <row r="436" spans="1:10" x14ac:dyDescent="0.45">
      <c r="A436">
        <v>35331</v>
      </c>
      <c r="B436">
        <v>11</v>
      </c>
      <c r="C436">
        <v>2</v>
      </c>
      <c r="D436" t="s">
        <v>933</v>
      </c>
      <c r="E436" t="s">
        <v>677</v>
      </c>
      <c r="F436">
        <v>10</v>
      </c>
      <c r="G436" t="s">
        <v>1773</v>
      </c>
      <c r="H436">
        <v>7</v>
      </c>
      <c r="I436" t="s">
        <v>634</v>
      </c>
      <c r="J436" t="s">
        <v>634</v>
      </c>
    </row>
    <row r="437" spans="1:10" x14ac:dyDescent="0.45">
      <c r="A437">
        <v>35331</v>
      </c>
      <c r="B437">
        <v>12</v>
      </c>
      <c r="C437">
        <v>2</v>
      </c>
      <c r="D437" t="s">
        <v>1520</v>
      </c>
      <c r="E437" t="s">
        <v>678</v>
      </c>
      <c r="F437">
        <v>3</v>
      </c>
      <c r="G437" t="s">
        <v>634</v>
      </c>
      <c r="H437" t="s">
        <v>634</v>
      </c>
      <c r="I437">
        <v>2</v>
      </c>
      <c r="J437">
        <v>201</v>
      </c>
    </row>
    <row r="438" spans="1:10" x14ac:dyDescent="0.45">
      <c r="A438">
        <v>35331</v>
      </c>
      <c r="B438">
        <v>13</v>
      </c>
      <c r="C438">
        <v>3</v>
      </c>
      <c r="D438" t="s">
        <v>1378</v>
      </c>
      <c r="E438" t="s">
        <v>677</v>
      </c>
      <c r="F438" t="s">
        <v>634</v>
      </c>
      <c r="G438" t="s">
        <v>634</v>
      </c>
      <c r="H438" t="s">
        <v>634</v>
      </c>
      <c r="I438" t="s">
        <v>634</v>
      </c>
      <c r="J438">
        <v>401</v>
      </c>
    </row>
    <row r="439" spans="1:10" x14ac:dyDescent="0.45">
      <c r="A439">
        <v>35331</v>
      </c>
      <c r="B439">
        <v>14</v>
      </c>
      <c r="C439">
        <v>3</v>
      </c>
      <c r="D439" t="s">
        <v>858</v>
      </c>
      <c r="E439" t="s">
        <v>677</v>
      </c>
      <c r="F439">
        <v>97</v>
      </c>
      <c r="G439" t="s">
        <v>1792</v>
      </c>
      <c r="H439">
        <v>67</v>
      </c>
      <c r="I439" t="s">
        <v>634</v>
      </c>
      <c r="J439" t="s">
        <v>634</v>
      </c>
    </row>
    <row r="440" spans="1:10" x14ac:dyDescent="0.45">
      <c r="A440">
        <v>35331</v>
      </c>
      <c r="B440">
        <v>15</v>
      </c>
      <c r="C440">
        <v>3</v>
      </c>
      <c r="D440" t="s">
        <v>893</v>
      </c>
      <c r="E440" t="s">
        <v>677</v>
      </c>
      <c r="F440">
        <v>18</v>
      </c>
      <c r="G440" t="s">
        <v>1791</v>
      </c>
      <c r="H440">
        <v>2</v>
      </c>
      <c r="I440" t="s">
        <v>634</v>
      </c>
      <c r="J440" t="s">
        <v>634</v>
      </c>
    </row>
    <row r="441" spans="1:10" x14ac:dyDescent="0.45">
      <c r="A441">
        <v>35332</v>
      </c>
      <c r="B441">
        <v>0</v>
      </c>
      <c r="C441">
        <v>1</v>
      </c>
      <c r="D441" t="s">
        <v>828</v>
      </c>
      <c r="E441" t="s">
        <v>677</v>
      </c>
      <c r="F441">
        <v>3</v>
      </c>
      <c r="G441" t="s">
        <v>634</v>
      </c>
      <c r="H441" t="s">
        <v>634</v>
      </c>
      <c r="I441">
        <v>2</v>
      </c>
      <c r="J441">
        <v>201</v>
      </c>
    </row>
    <row r="442" spans="1:10" x14ac:dyDescent="0.45">
      <c r="A442">
        <v>35332</v>
      </c>
      <c r="B442">
        <v>1</v>
      </c>
      <c r="C442">
        <v>1</v>
      </c>
      <c r="D442" t="s">
        <v>871</v>
      </c>
      <c r="E442" t="s">
        <v>678</v>
      </c>
      <c r="F442">
        <v>3</v>
      </c>
      <c r="G442" t="s">
        <v>1755</v>
      </c>
      <c r="H442" t="s">
        <v>634</v>
      </c>
      <c r="I442" t="s">
        <v>634</v>
      </c>
      <c r="J442" t="s">
        <v>634</v>
      </c>
    </row>
    <row r="443" spans="1:10" x14ac:dyDescent="0.45">
      <c r="A443">
        <v>35332</v>
      </c>
      <c r="B443">
        <v>2</v>
      </c>
      <c r="C443">
        <v>1</v>
      </c>
      <c r="D443" t="s">
        <v>934</v>
      </c>
      <c r="E443" t="s">
        <v>678</v>
      </c>
      <c r="F443">
        <v>11</v>
      </c>
      <c r="G443" t="s">
        <v>1756</v>
      </c>
      <c r="H443" t="s">
        <v>634</v>
      </c>
      <c r="I443" t="s">
        <v>634</v>
      </c>
      <c r="J443" t="s">
        <v>634</v>
      </c>
    </row>
    <row r="444" spans="1:10" x14ac:dyDescent="0.45">
      <c r="A444">
        <v>35332</v>
      </c>
      <c r="B444">
        <v>3</v>
      </c>
      <c r="C444">
        <v>1</v>
      </c>
      <c r="D444" t="s">
        <v>935</v>
      </c>
      <c r="E444" t="s">
        <v>677</v>
      </c>
      <c r="F444">
        <v>3</v>
      </c>
      <c r="G444" t="s">
        <v>1766</v>
      </c>
      <c r="H444">
        <v>63</v>
      </c>
      <c r="I444" t="s">
        <v>634</v>
      </c>
      <c r="J444" t="s">
        <v>634</v>
      </c>
    </row>
    <row r="445" spans="1:10" x14ac:dyDescent="0.45">
      <c r="A445">
        <v>35332</v>
      </c>
      <c r="B445">
        <v>4</v>
      </c>
      <c r="C445">
        <v>2</v>
      </c>
      <c r="D445" t="s">
        <v>1248</v>
      </c>
      <c r="E445" t="s">
        <v>678</v>
      </c>
      <c r="F445">
        <v>98</v>
      </c>
      <c r="G445" t="s">
        <v>634</v>
      </c>
      <c r="H445" t="s">
        <v>634</v>
      </c>
      <c r="I445">
        <v>2</v>
      </c>
      <c r="J445">
        <v>212</v>
      </c>
    </row>
    <row r="446" spans="1:10" x14ac:dyDescent="0.45">
      <c r="A446">
        <v>35332</v>
      </c>
      <c r="B446">
        <v>5</v>
      </c>
      <c r="C446">
        <v>2</v>
      </c>
      <c r="D446" t="s">
        <v>936</v>
      </c>
      <c r="E446" t="s">
        <v>677</v>
      </c>
      <c r="F446">
        <v>22</v>
      </c>
      <c r="G446" t="s">
        <v>1748</v>
      </c>
      <c r="H446">
        <v>41</v>
      </c>
      <c r="I446" t="s">
        <v>634</v>
      </c>
      <c r="J446" t="s">
        <v>634</v>
      </c>
    </row>
    <row r="447" spans="1:10" x14ac:dyDescent="0.45">
      <c r="A447">
        <v>35332</v>
      </c>
      <c r="B447">
        <v>6</v>
      </c>
      <c r="C447">
        <v>2</v>
      </c>
      <c r="D447" t="s">
        <v>1001</v>
      </c>
      <c r="E447" t="s">
        <v>677</v>
      </c>
      <c r="F447">
        <v>22</v>
      </c>
      <c r="G447" t="s">
        <v>634</v>
      </c>
      <c r="H447" t="s">
        <v>634</v>
      </c>
      <c r="I447">
        <v>2</v>
      </c>
      <c r="J447">
        <v>220</v>
      </c>
    </row>
    <row r="448" spans="1:10" x14ac:dyDescent="0.45">
      <c r="A448">
        <v>35332</v>
      </c>
      <c r="B448">
        <v>7</v>
      </c>
      <c r="C448">
        <v>2</v>
      </c>
      <c r="D448" t="s">
        <v>779</v>
      </c>
      <c r="E448" t="s">
        <v>677</v>
      </c>
      <c r="F448">
        <v>31</v>
      </c>
      <c r="G448" t="s">
        <v>1749</v>
      </c>
      <c r="H448">
        <v>69</v>
      </c>
      <c r="I448" t="s">
        <v>634</v>
      </c>
      <c r="J448" t="s">
        <v>634</v>
      </c>
    </row>
    <row r="449" spans="1:10" x14ac:dyDescent="0.45">
      <c r="A449">
        <v>35332</v>
      </c>
      <c r="B449">
        <v>8</v>
      </c>
      <c r="C449">
        <v>2</v>
      </c>
      <c r="D449" t="s">
        <v>937</v>
      </c>
      <c r="E449" t="s">
        <v>677</v>
      </c>
      <c r="F449">
        <v>88</v>
      </c>
      <c r="G449" t="s">
        <v>1810</v>
      </c>
      <c r="H449">
        <v>27</v>
      </c>
      <c r="I449" t="s">
        <v>634</v>
      </c>
      <c r="J449" t="s">
        <v>634</v>
      </c>
    </row>
    <row r="450" spans="1:10" x14ac:dyDescent="0.45">
      <c r="A450">
        <v>35332</v>
      </c>
      <c r="B450">
        <v>9</v>
      </c>
      <c r="C450">
        <v>3</v>
      </c>
      <c r="D450" t="s">
        <v>938</v>
      </c>
      <c r="E450" t="s">
        <v>677</v>
      </c>
      <c r="F450">
        <v>69</v>
      </c>
      <c r="G450" t="s">
        <v>1811</v>
      </c>
      <c r="H450">
        <v>3</v>
      </c>
      <c r="I450" t="s">
        <v>634</v>
      </c>
      <c r="J450" t="s">
        <v>634</v>
      </c>
    </row>
    <row r="451" spans="1:10" x14ac:dyDescent="0.45">
      <c r="A451">
        <v>35332</v>
      </c>
      <c r="B451">
        <v>10</v>
      </c>
      <c r="C451">
        <v>3</v>
      </c>
      <c r="D451" t="s">
        <v>1648</v>
      </c>
      <c r="E451" t="s">
        <v>678</v>
      </c>
      <c r="F451">
        <v>13</v>
      </c>
      <c r="G451" t="s">
        <v>634</v>
      </c>
      <c r="H451" t="s">
        <v>634</v>
      </c>
      <c r="I451">
        <v>2</v>
      </c>
      <c r="J451">
        <v>201</v>
      </c>
    </row>
    <row r="452" spans="1:10" x14ac:dyDescent="0.45">
      <c r="A452">
        <v>35332</v>
      </c>
      <c r="B452">
        <v>11</v>
      </c>
      <c r="C452">
        <v>3</v>
      </c>
      <c r="D452" t="s">
        <v>1731</v>
      </c>
      <c r="E452" t="s">
        <v>678</v>
      </c>
      <c r="F452" t="s">
        <v>634</v>
      </c>
      <c r="G452" t="s">
        <v>634</v>
      </c>
      <c r="H452" t="s">
        <v>634</v>
      </c>
      <c r="I452" t="s">
        <v>634</v>
      </c>
      <c r="J452">
        <v>401</v>
      </c>
    </row>
    <row r="453" spans="1:10" x14ac:dyDescent="0.45">
      <c r="A453">
        <v>35332</v>
      </c>
      <c r="B453">
        <v>12</v>
      </c>
      <c r="C453">
        <v>3</v>
      </c>
      <c r="D453" t="s">
        <v>892</v>
      </c>
      <c r="E453" t="s">
        <v>677</v>
      </c>
      <c r="F453">
        <v>19</v>
      </c>
      <c r="G453" t="s">
        <v>634</v>
      </c>
      <c r="H453" t="s">
        <v>634</v>
      </c>
      <c r="I453">
        <v>4</v>
      </c>
      <c r="J453">
        <v>504</v>
      </c>
    </row>
    <row r="454" spans="1:10" x14ac:dyDescent="0.45">
      <c r="A454">
        <v>35332</v>
      </c>
      <c r="B454">
        <v>13</v>
      </c>
      <c r="C454">
        <v>3</v>
      </c>
      <c r="D454" t="s">
        <v>1281</v>
      </c>
      <c r="E454" t="s">
        <v>677</v>
      </c>
      <c r="F454">
        <v>42</v>
      </c>
      <c r="G454" t="s">
        <v>634</v>
      </c>
      <c r="H454" t="s">
        <v>634</v>
      </c>
      <c r="I454">
        <v>2</v>
      </c>
      <c r="J454">
        <v>201</v>
      </c>
    </row>
    <row r="455" spans="1:10" x14ac:dyDescent="0.45">
      <c r="A455">
        <v>35333</v>
      </c>
      <c r="B455">
        <v>0</v>
      </c>
      <c r="C455">
        <v>1</v>
      </c>
      <c r="D455" t="s">
        <v>863</v>
      </c>
      <c r="E455" t="s">
        <v>678</v>
      </c>
      <c r="F455">
        <v>24</v>
      </c>
      <c r="G455" t="s">
        <v>1755</v>
      </c>
      <c r="H455">
        <v>44</v>
      </c>
      <c r="I455" t="s">
        <v>634</v>
      </c>
      <c r="J455" t="s">
        <v>634</v>
      </c>
    </row>
    <row r="456" spans="1:10" x14ac:dyDescent="0.45">
      <c r="A456">
        <v>35333</v>
      </c>
      <c r="B456">
        <v>1</v>
      </c>
      <c r="C456">
        <v>1</v>
      </c>
      <c r="D456" t="s">
        <v>939</v>
      </c>
      <c r="E456" t="s">
        <v>677</v>
      </c>
      <c r="F456">
        <v>19</v>
      </c>
      <c r="G456" t="s">
        <v>1746</v>
      </c>
      <c r="H456">
        <v>55</v>
      </c>
      <c r="I456" t="s">
        <v>634</v>
      </c>
      <c r="J456" t="s">
        <v>634</v>
      </c>
    </row>
    <row r="457" spans="1:10" x14ac:dyDescent="0.45">
      <c r="A457">
        <v>35333</v>
      </c>
      <c r="B457">
        <v>2</v>
      </c>
      <c r="C457">
        <v>1</v>
      </c>
      <c r="D457" t="s">
        <v>940</v>
      </c>
      <c r="E457" t="s">
        <v>678</v>
      </c>
      <c r="F457">
        <v>87</v>
      </c>
      <c r="G457" t="s">
        <v>1766</v>
      </c>
      <c r="H457" t="s">
        <v>634</v>
      </c>
      <c r="I457" t="s">
        <v>634</v>
      </c>
      <c r="J457" t="s">
        <v>634</v>
      </c>
    </row>
    <row r="458" spans="1:10" x14ac:dyDescent="0.45">
      <c r="A458">
        <v>35333</v>
      </c>
      <c r="B458">
        <v>3</v>
      </c>
      <c r="C458">
        <v>1</v>
      </c>
      <c r="D458" t="s">
        <v>941</v>
      </c>
      <c r="E458" t="s">
        <v>678</v>
      </c>
      <c r="F458">
        <v>56</v>
      </c>
      <c r="G458" t="s">
        <v>1758</v>
      </c>
      <c r="H458">
        <v>98</v>
      </c>
      <c r="I458" t="s">
        <v>634</v>
      </c>
      <c r="J458" t="s">
        <v>634</v>
      </c>
    </row>
    <row r="459" spans="1:10" x14ac:dyDescent="0.45">
      <c r="A459">
        <v>35333</v>
      </c>
      <c r="B459">
        <v>4</v>
      </c>
      <c r="C459">
        <v>1</v>
      </c>
      <c r="D459" t="s">
        <v>942</v>
      </c>
      <c r="E459" t="s">
        <v>678</v>
      </c>
      <c r="F459">
        <v>24</v>
      </c>
      <c r="G459" t="s">
        <v>1759</v>
      </c>
      <c r="H459">
        <v>90</v>
      </c>
      <c r="I459" t="s">
        <v>634</v>
      </c>
      <c r="J459" t="s">
        <v>634</v>
      </c>
    </row>
    <row r="460" spans="1:10" x14ac:dyDescent="0.45">
      <c r="A460">
        <v>35333</v>
      </c>
      <c r="B460">
        <v>5</v>
      </c>
      <c r="C460">
        <v>1</v>
      </c>
      <c r="D460" t="s">
        <v>943</v>
      </c>
      <c r="E460" t="s">
        <v>677</v>
      </c>
      <c r="F460">
        <v>10</v>
      </c>
      <c r="G460" t="s">
        <v>1771</v>
      </c>
      <c r="H460" t="s">
        <v>634</v>
      </c>
      <c r="I460" t="s">
        <v>634</v>
      </c>
      <c r="J460" t="s">
        <v>634</v>
      </c>
    </row>
    <row r="461" spans="1:10" x14ac:dyDescent="0.45">
      <c r="A461">
        <v>35333</v>
      </c>
      <c r="B461">
        <v>6</v>
      </c>
      <c r="C461">
        <v>1</v>
      </c>
      <c r="D461" t="s">
        <v>1077</v>
      </c>
      <c r="E461" t="s">
        <v>678</v>
      </c>
      <c r="F461">
        <v>5</v>
      </c>
      <c r="G461" t="s">
        <v>634</v>
      </c>
      <c r="H461" t="s">
        <v>634</v>
      </c>
      <c r="I461">
        <v>2</v>
      </c>
      <c r="J461">
        <v>222</v>
      </c>
    </row>
    <row r="462" spans="1:10" x14ac:dyDescent="0.45">
      <c r="A462">
        <v>35333</v>
      </c>
      <c r="B462">
        <v>7</v>
      </c>
      <c r="C462">
        <v>1</v>
      </c>
      <c r="D462" t="s">
        <v>1015</v>
      </c>
      <c r="E462" t="s">
        <v>677</v>
      </c>
      <c r="F462">
        <v>12</v>
      </c>
      <c r="G462" t="s">
        <v>634</v>
      </c>
      <c r="H462" t="s">
        <v>634</v>
      </c>
      <c r="I462">
        <v>2</v>
      </c>
      <c r="J462">
        <v>201</v>
      </c>
    </row>
    <row r="463" spans="1:10" x14ac:dyDescent="0.45">
      <c r="A463">
        <v>35333</v>
      </c>
      <c r="B463">
        <v>8</v>
      </c>
      <c r="C463">
        <v>1</v>
      </c>
      <c r="D463" t="s">
        <v>944</v>
      </c>
      <c r="E463" t="s">
        <v>678</v>
      </c>
      <c r="F463">
        <v>90</v>
      </c>
      <c r="G463" t="s">
        <v>1772</v>
      </c>
      <c r="H463">
        <v>6</v>
      </c>
      <c r="I463" t="s">
        <v>634</v>
      </c>
      <c r="J463" t="s">
        <v>634</v>
      </c>
    </row>
    <row r="464" spans="1:10" x14ac:dyDescent="0.45">
      <c r="A464">
        <v>35333</v>
      </c>
      <c r="B464">
        <v>9</v>
      </c>
      <c r="C464">
        <v>2</v>
      </c>
      <c r="D464" t="s">
        <v>1616</v>
      </c>
      <c r="E464" t="s">
        <v>677</v>
      </c>
      <c r="F464">
        <v>92</v>
      </c>
      <c r="G464" t="s">
        <v>634</v>
      </c>
      <c r="H464" t="s">
        <v>634</v>
      </c>
      <c r="I464">
        <v>2</v>
      </c>
      <c r="J464">
        <v>0</v>
      </c>
    </row>
    <row r="465" spans="1:10" x14ac:dyDescent="0.45">
      <c r="A465">
        <v>35333</v>
      </c>
      <c r="B465">
        <v>10</v>
      </c>
      <c r="C465">
        <v>2</v>
      </c>
      <c r="D465" t="s">
        <v>719</v>
      </c>
      <c r="E465" t="s">
        <v>678</v>
      </c>
      <c r="F465">
        <v>98</v>
      </c>
      <c r="G465" t="s">
        <v>1767</v>
      </c>
      <c r="H465">
        <v>90</v>
      </c>
      <c r="I465" t="s">
        <v>634</v>
      </c>
      <c r="J465" t="s">
        <v>634</v>
      </c>
    </row>
    <row r="466" spans="1:10" x14ac:dyDescent="0.45">
      <c r="A466">
        <v>35333</v>
      </c>
      <c r="B466">
        <v>11</v>
      </c>
      <c r="C466">
        <v>2</v>
      </c>
      <c r="D466" t="s">
        <v>945</v>
      </c>
      <c r="E466" t="s">
        <v>678</v>
      </c>
      <c r="F466">
        <v>11</v>
      </c>
      <c r="G466" t="s">
        <v>1763</v>
      </c>
      <c r="H466">
        <v>90</v>
      </c>
      <c r="I466" t="s">
        <v>634</v>
      </c>
      <c r="J466" t="s">
        <v>634</v>
      </c>
    </row>
    <row r="467" spans="1:10" x14ac:dyDescent="0.45">
      <c r="A467">
        <v>35333</v>
      </c>
      <c r="B467">
        <v>12</v>
      </c>
      <c r="C467">
        <v>3</v>
      </c>
      <c r="D467" t="s">
        <v>863</v>
      </c>
      <c r="E467" t="s">
        <v>678</v>
      </c>
      <c r="F467">
        <v>98</v>
      </c>
      <c r="G467" t="s">
        <v>1768</v>
      </c>
      <c r="H467">
        <v>56</v>
      </c>
      <c r="I467" t="s">
        <v>634</v>
      </c>
      <c r="J467" t="s">
        <v>634</v>
      </c>
    </row>
    <row r="468" spans="1:10" x14ac:dyDescent="0.45">
      <c r="A468">
        <v>35333</v>
      </c>
      <c r="B468">
        <v>13</v>
      </c>
      <c r="C468">
        <v>3</v>
      </c>
      <c r="D468" t="s">
        <v>1275</v>
      </c>
      <c r="E468" t="s">
        <v>677</v>
      </c>
      <c r="F468">
        <v>10</v>
      </c>
      <c r="G468" t="s">
        <v>634</v>
      </c>
      <c r="H468" t="s">
        <v>634</v>
      </c>
      <c r="I468">
        <v>2</v>
      </c>
      <c r="J468">
        <v>201</v>
      </c>
    </row>
    <row r="469" spans="1:10" x14ac:dyDescent="0.45">
      <c r="A469">
        <v>35333</v>
      </c>
      <c r="B469">
        <v>14</v>
      </c>
      <c r="C469">
        <v>3</v>
      </c>
      <c r="D469" t="s">
        <v>720</v>
      </c>
      <c r="E469" t="s">
        <v>678</v>
      </c>
      <c r="F469">
        <v>44</v>
      </c>
      <c r="G469" t="s">
        <v>1833</v>
      </c>
      <c r="H469">
        <v>90</v>
      </c>
      <c r="I469" t="s">
        <v>634</v>
      </c>
      <c r="J469" t="s">
        <v>634</v>
      </c>
    </row>
    <row r="470" spans="1:10" x14ac:dyDescent="0.45">
      <c r="A470">
        <v>35333</v>
      </c>
      <c r="B470">
        <v>15</v>
      </c>
      <c r="C470">
        <v>3</v>
      </c>
      <c r="D470" t="s">
        <v>781</v>
      </c>
      <c r="E470" t="s">
        <v>678</v>
      </c>
      <c r="F470">
        <v>90</v>
      </c>
      <c r="G470" t="s">
        <v>1834</v>
      </c>
      <c r="H470">
        <v>24</v>
      </c>
      <c r="I470" t="s">
        <v>634</v>
      </c>
      <c r="J470" t="s">
        <v>634</v>
      </c>
    </row>
    <row r="471" spans="1:10" x14ac:dyDescent="0.45">
      <c r="A471">
        <v>35333</v>
      </c>
      <c r="B471">
        <v>16</v>
      </c>
      <c r="C471">
        <v>3</v>
      </c>
      <c r="D471" t="s">
        <v>712</v>
      </c>
      <c r="E471" t="s">
        <v>677</v>
      </c>
      <c r="F471">
        <v>89</v>
      </c>
      <c r="G471" t="s">
        <v>634</v>
      </c>
      <c r="H471" t="s">
        <v>634</v>
      </c>
      <c r="I471">
        <v>2</v>
      </c>
      <c r="J471">
        <v>207</v>
      </c>
    </row>
    <row r="472" spans="1:10" x14ac:dyDescent="0.45">
      <c r="A472">
        <v>35333</v>
      </c>
      <c r="B472">
        <v>17</v>
      </c>
      <c r="C472">
        <v>3</v>
      </c>
      <c r="D472" t="s">
        <v>1330</v>
      </c>
      <c r="E472" t="s">
        <v>678</v>
      </c>
      <c r="F472" t="s">
        <v>634</v>
      </c>
      <c r="G472" t="s">
        <v>634</v>
      </c>
      <c r="H472" t="s">
        <v>634</v>
      </c>
      <c r="I472" t="s">
        <v>634</v>
      </c>
      <c r="J472">
        <v>401</v>
      </c>
    </row>
    <row r="473" spans="1:10" x14ac:dyDescent="0.45">
      <c r="A473">
        <v>35333</v>
      </c>
      <c r="B473">
        <v>18</v>
      </c>
      <c r="C473">
        <v>3</v>
      </c>
      <c r="D473" t="s">
        <v>1335</v>
      </c>
      <c r="E473" t="s">
        <v>678</v>
      </c>
      <c r="F473">
        <v>8</v>
      </c>
      <c r="G473" t="s">
        <v>634</v>
      </c>
      <c r="H473" t="s">
        <v>634</v>
      </c>
      <c r="I473">
        <v>2</v>
      </c>
      <c r="J473">
        <v>212</v>
      </c>
    </row>
    <row r="474" spans="1:10" x14ac:dyDescent="0.45">
      <c r="A474">
        <v>35334</v>
      </c>
      <c r="B474">
        <v>0</v>
      </c>
      <c r="C474">
        <v>1</v>
      </c>
      <c r="D474" t="s">
        <v>946</v>
      </c>
      <c r="E474" t="s">
        <v>678</v>
      </c>
      <c r="F474">
        <v>17</v>
      </c>
      <c r="G474" t="s">
        <v>1755</v>
      </c>
      <c r="H474" t="s">
        <v>634</v>
      </c>
      <c r="I474" t="s">
        <v>634</v>
      </c>
      <c r="J474" t="s">
        <v>634</v>
      </c>
    </row>
    <row r="475" spans="1:10" x14ac:dyDescent="0.45">
      <c r="A475">
        <v>35334</v>
      </c>
      <c r="B475">
        <v>1</v>
      </c>
      <c r="C475">
        <v>1</v>
      </c>
      <c r="D475" t="s">
        <v>947</v>
      </c>
      <c r="E475" t="s">
        <v>677</v>
      </c>
      <c r="F475">
        <v>24</v>
      </c>
      <c r="G475" t="s">
        <v>1746</v>
      </c>
      <c r="H475">
        <v>88</v>
      </c>
      <c r="I475" t="s">
        <v>634</v>
      </c>
      <c r="J475" t="s">
        <v>634</v>
      </c>
    </row>
    <row r="476" spans="1:10" x14ac:dyDescent="0.45">
      <c r="A476">
        <v>35334</v>
      </c>
      <c r="B476">
        <v>2</v>
      </c>
      <c r="C476">
        <v>1</v>
      </c>
      <c r="D476" t="s">
        <v>948</v>
      </c>
      <c r="E476" t="s">
        <v>677</v>
      </c>
      <c r="F476">
        <v>8</v>
      </c>
      <c r="G476" t="s">
        <v>1747</v>
      </c>
      <c r="H476">
        <v>89</v>
      </c>
      <c r="I476" t="s">
        <v>634</v>
      </c>
      <c r="J476" t="s">
        <v>634</v>
      </c>
    </row>
    <row r="477" spans="1:10" x14ac:dyDescent="0.45">
      <c r="A477">
        <v>35334</v>
      </c>
      <c r="B477">
        <v>3</v>
      </c>
      <c r="C477">
        <v>1</v>
      </c>
      <c r="D477" t="s">
        <v>885</v>
      </c>
      <c r="E477" t="s">
        <v>678</v>
      </c>
      <c r="F477">
        <v>27</v>
      </c>
      <c r="G477" t="s">
        <v>634</v>
      </c>
      <c r="H477" t="s">
        <v>634</v>
      </c>
      <c r="I477">
        <v>2</v>
      </c>
      <c r="J477">
        <v>222</v>
      </c>
    </row>
    <row r="478" spans="1:10" x14ac:dyDescent="0.45">
      <c r="A478">
        <v>35334</v>
      </c>
      <c r="B478">
        <v>4</v>
      </c>
      <c r="C478">
        <v>2</v>
      </c>
      <c r="D478" t="s">
        <v>1613</v>
      </c>
      <c r="E478" t="s">
        <v>677</v>
      </c>
      <c r="F478">
        <v>2</v>
      </c>
      <c r="G478" t="s">
        <v>634</v>
      </c>
      <c r="H478" t="s">
        <v>634</v>
      </c>
      <c r="I478">
        <v>2</v>
      </c>
      <c r="J478">
        <v>208</v>
      </c>
    </row>
    <row r="479" spans="1:10" x14ac:dyDescent="0.45">
      <c r="A479">
        <v>35334</v>
      </c>
      <c r="B479">
        <v>5</v>
      </c>
      <c r="C479">
        <v>2</v>
      </c>
      <c r="D479" t="s">
        <v>1613</v>
      </c>
      <c r="E479" t="s">
        <v>678</v>
      </c>
      <c r="F479">
        <v>20</v>
      </c>
      <c r="G479" t="s">
        <v>634</v>
      </c>
      <c r="H479" t="s">
        <v>634</v>
      </c>
      <c r="I479">
        <v>2</v>
      </c>
      <c r="J479">
        <v>208</v>
      </c>
    </row>
    <row r="480" spans="1:10" x14ac:dyDescent="0.45">
      <c r="A480">
        <v>35334</v>
      </c>
      <c r="B480">
        <v>6</v>
      </c>
      <c r="C480">
        <v>2</v>
      </c>
      <c r="D480" t="s">
        <v>949</v>
      </c>
      <c r="E480" t="s">
        <v>678</v>
      </c>
      <c r="F480">
        <v>17</v>
      </c>
      <c r="G480" t="s">
        <v>1748</v>
      </c>
      <c r="H480">
        <v>5</v>
      </c>
      <c r="I480" t="s">
        <v>634</v>
      </c>
      <c r="J480" t="s">
        <v>634</v>
      </c>
    </row>
    <row r="481" spans="1:10" x14ac:dyDescent="0.45">
      <c r="A481">
        <v>35334</v>
      </c>
      <c r="B481">
        <v>7</v>
      </c>
      <c r="C481">
        <v>2</v>
      </c>
      <c r="D481" t="s">
        <v>752</v>
      </c>
      <c r="E481" t="s">
        <v>677</v>
      </c>
      <c r="F481">
        <v>15</v>
      </c>
      <c r="G481" t="s">
        <v>634</v>
      </c>
      <c r="H481" t="s">
        <v>634</v>
      </c>
      <c r="I481">
        <v>2</v>
      </c>
      <c r="J481">
        <v>101</v>
      </c>
    </row>
    <row r="482" spans="1:10" x14ac:dyDescent="0.45">
      <c r="A482">
        <v>35334</v>
      </c>
      <c r="B482">
        <v>8</v>
      </c>
      <c r="C482">
        <v>2</v>
      </c>
      <c r="D482" t="s">
        <v>950</v>
      </c>
      <c r="E482" t="s">
        <v>678</v>
      </c>
      <c r="F482">
        <v>63</v>
      </c>
      <c r="G482" t="s">
        <v>1770</v>
      </c>
      <c r="H482">
        <v>69</v>
      </c>
      <c r="I482" t="s">
        <v>634</v>
      </c>
      <c r="J482" t="s">
        <v>634</v>
      </c>
    </row>
    <row r="483" spans="1:10" x14ac:dyDescent="0.45">
      <c r="A483">
        <v>35334</v>
      </c>
      <c r="B483">
        <v>9</v>
      </c>
      <c r="C483">
        <v>2</v>
      </c>
      <c r="D483" t="s">
        <v>962</v>
      </c>
      <c r="E483" t="s">
        <v>677</v>
      </c>
      <c r="F483">
        <v>8</v>
      </c>
      <c r="G483" t="s">
        <v>634</v>
      </c>
      <c r="H483" t="s">
        <v>634</v>
      </c>
      <c r="I483">
        <v>2</v>
      </c>
      <c r="J483">
        <v>206</v>
      </c>
    </row>
    <row r="484" spans="1:10" x14ac:dyDescent="0.45">
      <c r="A484">
        <v>35334</v>
      </c>
      <c r="B484">
        <v>10</v>
      </c>
      <c r="C484">
        <v>3</v>
      </c>
      <c r="D484" t="s">
        <v>951</v>
      </c>
      <c r="E484" t="s">
        <v>678</v>
      </c>
      <c r="F484">
        <v>63</v>
      </c>
      <c r="G484" t="s">
        <v>1771</v>
      </c>
      <c r="H484">
        <v>31</v>
      </c>
      <c r="I484" t="s">
        <v>634</v>
      </c>
      <c r="J484" t="s">
        <v>634</v>
      </c>
    </row>
    <row r="485" spans="1:10" x14ac:dyDescent="0.45">
      <c r="A485">
        <v>35334</v>
      </c>
      <c r="B485">
        <v>11</v>
      </c>
      <c r="C485">
        <v>3</v>
      </c>
      <c r="D485" t="s">
        <v>738</v>
      </c>
      <c r="E485" t="s">
        <v>677</v>
      </c>
      <c r="F485" t="s">
        <v>634</v>
      </c>
      <c r="G485" t="s">
        <v>634</v>
      </c>
      <c r="H485" t="s">
        <v>634</v>
      </c>
      <c r="I485" t="s">
        <v>634</v>
      </c>
      <c r="J485">
        <v>401</v>
      </c>
    </row>
    <row r="486" spans="1:10" x14ac:dyDescent="0.45">
      <c r="A486">
        <v>35334</v>
      </c>
      <c r="B486">
        <v>12</v>
      </c>
      <c r="C486">
        <v>3</v>
      </c>
      <c r="D486" t="s">
        <v>1336</v>
      </c>
      <c r="E486" t="s">
        <v>677</v>
      </c>
      <c r="F486">
        <v>3</v>
      </c>
      <c r="G486" t="s">
        <v>634</v>
      </c>
      <c r="H486" t="s">
        <v>634</v>
      </c>
      <c r="I486">
        <v>2</v>
      </c>
      <c r="J486">
        <v>205</v>
      </c>
    </row>
    <row r="487" spans="1:10" x14ac:dyDescent="0.45">
      <c r="A487">
        <v>35334</v>
      </c>
      <c r="B487">
        <v>13</v>
      </c>
      <c r="C487">
        <v>3</v>
      </c>
      <c r="D487" t="s">
        <v>1336</v>
      </c>
      <c r="E487" t="s">
        <v>678</v>
      </c>
      <c r="F487">
        <v>27</v>
      </c>
      <c r="G487" t="s">
        <v>634</v>
      </c>
      <c r="H487" t="s">
        <v>634</v>
      </c>
      <c r="I487">
        <v>2</v>
      </c>
      <c r="J487">
        <v>208</v>
      </c>
    </row>
    <row r="488" spans="1:10" x14ac:dyDescent="0.45">
      <c r="A488">
        <v>35334</v>
      </c>
      <c r="B488">
        <v>14</v>
      </c>
      <c r="C488">
        <v>3</v>
      </c>
      <c r="D488" t="s">
        <v>1096</v>
      </c>
      <c r="E488" t="s">
        <v>677</v>
      </c>
      <c r="F488">
        <v>77</v>
      </c>
      <c r="G488" t="s">
        <v>634</v>
      </c>
      <c r="H488" t="s">
        <v>634</v>
      </c>
      <c r="I488">
        <v>2</v>
      </c>
      <c r="J488">
        <v>220</v>
      </c>
    </row>
    <row r="489" spans="1:10" x14ac:dyDescent="0.45">
      <c r="A489">
        <v>35334</v>
      </c>
      <c r="B489">
        <v>15</v>
      </c>
      <c r="C489">
        <v>3</v>
      </c>
      <c r="D489" t="s">
        <v>952</v>
      </c>
      <c r="E489" t="s">
        <v>677</v>
      </c>
      <c r="F489">
        <v>2</v>
      </c>
      <c r="G489" t="s">
        <v>1751</v>
      </c>
      <c r="H489">
        <v>16</v>
      </c>
      <c r="I489" t="s">
        <v>634</v>
      </c>
      <c r="J489" t="s">
        <v>634</v>
      </c>
    </row>
    <row r="490" spans="1:10" x14ac:dyDescent="0.45">
      <c r="A490">
        <v>35334</v>
      </c>
      <c r="B490">
        <v>16</v>
      </c>
      <c r="C490">
        <v>3</v>
      </c>
      <c r="D490" t="s">
        <v>953</v>
      </c>
      <c r="E490" t="s">
        <v>677</v>
      </c>
      <c r="F490">
        <v>2</v>
      </c>
      <c r="G490" t="s">
        <v>1752</v>
      </c>
      <c r="H490">
        <v>43</v>
      </c>
      <c r="I490" t="s">
        <v>634</v>
      </c>
      <c r="J490" t="s">
        <v>634</v>
      </c>
    </row>
    <row r="491" spans="1:10" x14ac:dyDescent="0.45">
      <c r="A491">
        <v>35334</v>
      </c>
      <c r="B491">
        <v>17</v>
      </c>
      <c r="C491">
        <v>3</v>
      </c>
      <c r="D491" t="s">
        <v>953</v>
      </c>
      <c r="E491" t="s">
        <v>678</v>
      </c>
      <c r="F491" t="s">
        <v>634</v>
      </c>
      <c r="G491" t="s">
        <v>634</v>
      </c>
      <c r="H491" t="s">
        <v>634</v>
      </c>
      <c r="I491" t="s">
        <v>634</v>
      </c>
      <c r="J491">
        <v>401</v>
      </c>
    </row>
    <row r="492" spans="1:10" x14ac:dyDescent="0.45">
      <c r="A492">
        <v>35334</v>
      </c>
      <c r="B492">
        <v>18</v>
      </c>
      <c r="C492">
        <v>4</v>
      </c>
      <c r="D492" t="s">
        <v>954</v>
      </c>
      <c r="E492" t="s">
        <v>678</v>
      </c>
      <c r="F492">
        <v>20</v>
      </c>
      <c r="G492" t="s">
        <v>1753</v>
      </c>
      <c r="H492">
        <v>3</v>
      </c>
      <c r="I492" t="s">
        <v>634</v>
      </c>
      <c r="J492" t="s">
        <v>634</v>
      </c>
    </row>
    <row r="493" spans="1:10" x14ac:dyDescent="0.45">
      <c r="A493">
        <v>35335</v>
      </c>
      <c r="B493">
        <v>0</v>
      </c>
      <c r="C493">
        <v>1</v>
      </c>
      <c r="D493" t="s">
        <v>955</v>
      </c>
      <c r="E493" t="s">
        <v>678</v>
      </c>
      <c r="F493">
        <v>56</v>
      </c>
      <c r="G493" t="s">
        <v>1755</v>
      </c>
      <c r="H493">
        <v>98</v>
      </c>
      <c r="I493" t="s">
        <v>634</v>
      </c>
      <c r="J493" t="s">
        <v>634</v>
      </c>
    </row>
    <row r="494" spans="1:10" x14ac:dyDescent="0.45">
      <c r="A494">
        <v>35335</v>
      </c>
      <c r="B494">
        <v>1</v>
      </c>
      <c r="C494">
        <v>1</v>
      </c>
      <c r="D494" t="s">
        <v>956</v>
      </c>
      <c r="E494" t="s">
        <v>678</v>
      </c>
      <c r="F494">
        <v>24</v>
      </c>
      <c r="G494" t="s">
        <v>1756</v>
      </c>
      <c r="H494">
        <v>90</v>
      </c>
      <c r="I494" t="s">
        <v>634</v>
      </c>
      <c r="J494" t="s">
        <v>634</v>
      </c>
    </row>
    <row r="495" spans="1:10" x14ac:dyDescent="0.45">
      <c r="A495">
        <v>35335</v>
      </c>
      <c r="B495">
        <v>2</v>
      </c>
      <c r="C495">
        <v>2</v>
      </c>
      <c r="D495" t="s">
        <v>957</v>
      </c>
      <c r="E495" t="s">
        <v>678</v>
      </c>
      <c r="F495">
        <v>24</v>
      </c>
      <c r="G495" t="s">
        <v>1757</v>
      </c>
      <c r="H495">
        <v>44</v>
      </c>
      <c r="I495" t="s">
        <v>634</v>
      </c>
      <c r="J495" t="s">
        <v>634</v>
      </c>
    </row>
    <row r="496" spans="1:10" x14ac:dyDescent="0.45">
      <c r="A496">
        <v>35335</v>
      </c>
      <c r="B496">
        <v>3</v>
      </c>
      <c r="C496">
        <v>2</v>
      </c>
      <c r="D496" t="s">
        <v>958</v>
      </c>
      <c r="E496" t="s">
        <v>678</v>
      </c>
      <c r="F496">
        <v>90</v>
      </c>
      <c r="G496" t="s">
        <v>1774</v>
      </c>
      <c r="H496">
        <v>11</v>
      </c>
      <c r="I496" t="s">
        <v>634</v>
      </c>
      <c r="J496" t="s">
        <v>634</v>
      </c>
    </row>
    <row r="497" spans="1:10" x14ac:dyDescent="0.45">
      <c r="A497">
        <v>35335</v>
      </c>
      <c r="B497">
        <v>4</v>
      </c>
      <c r="C497">
        <v>2</v>
      </c>
      <c r="D497" t="s">
        <v>959</v>
      </c>
      <c r="E497" t="s">
        <v>678</v>
      </c>
      <c r="F497">
        <v>90</v>
      </c>
      <c r="G497" t="s">
        <v>1775</v>
      </c>
      <c r="H497">
        <v>44</v>
      </c>
      <c r="I497" t="s">
        <v>634</v>
      </c>
      <c r="J497" t="s">
        <v>634</v>
      </c>
    </row>
    <row r="498" spans="1:10" x14ac:dyDescent="0.45">
      <c r="A498">
        <v>35335</v>
      </c>
      <c r="B498">
        <v>5</v>
      </c>
      <c r="C498">
        <v>2</v>
      </c>
      <c r="D498" t="s">
        <v>960</v>
      </c>
      <c r="E498" t="s">
        <v>677</v>
      </c>
      <c r="F498">
        <v>66</v>
      </c>
      <c r="G498" t="s">
        <v>1760</v>
      </c>
      <c r="H498">
        <v>97</v>
      </c>
      <c r="I498" t="s">
        <v>634</v>
      </c>
      <c r="J498" t="s">
        <v>634</v>
      </c>
    </row>
    <row r="499" spans="1:10" x14ac:dyDescent="0.45">
      <c r="A499">
        <v>35335</v>
      </c>
      <c r="B499">
        <v>6</v>
      </c>
      <c r="C499">
        <v>2</v>
      </c>
      <c r="D499" t="s">
        <v>779</v>
      </c>
      <c r="E499" t="s">
        <v>678</v>
      </c>
      <c r="F499">
        <v>11</v>
      </c>
      <c r="G499" t="s">
        <v>1761</v>
      </c>
      <c r="H499">
        <v>24</v>
      </c>
      <c r="I499" t="s">
        <v>634</v>
      </c>
      <c r="J499" t="s">
        <v>634</v>
      </c>
    </row>
    <row r="500" spans="1:10" x14ac:dyDescent="0.45">
      <c r="A500">
        <v>35335</v>
      </c>
      <c r="B500">
        <v>7</v>
      </c>
      <c r="C500">
        <v>2</v>
      </c>
      <c r="D500" t="s">
        <v>934</v>
      </c>
      <c r="E500" t="s">
        <v>678</v>
      </c>
      <c r="F500">
        <v>44</v>
      </c>
      <c r="G500" t="s">
        <v>1762</v>
      </c>
      <c r="H500">
        <v>11</v>
      </c>
      <c r="I500" t="s">
        <v>634</v>
      </c>
      <c r="J500" t="s">
        <v>634</v>
      </c>
    </row>
    <row r="501" spans="1:10" x14ac:dyDescent="0.45">
      <c r="A501">
        <v>35335</v>
      </c>
      <c r="B501">
        <v>8</v>
      </c>
      <c r="C501">
        <v>2</v>
      </c>
      <c r="D501" t="s">
        <v>832</v>
      </c>
      <c r="E501" t="s">
        <v>677</v>
      </c>
      <c r="F501">
        <v>22</v>
      </c>
      <c r="G501" t="s">
        <v>1763</v>
      </c>
      <c r="H501">
        <v>11</v>
      </c>
      <c r="I501" t="s">
        <v>634</v>
      </c>
      <c r="J501" t="s">
        <v>634</v>
      </c>
    </row>
    <row r="502" spans="1:10" x14ac:dyDescent="0.45">
      <c r="A502">
        <v>35335</v>
      </c>
      <c r="B502">
        <v>9</v>
      </c>
      <c r="C502">
        <v>2</v>
      </c>
      <c r="D502" t="s">
        <v>961</v>
      </c>
      <c r="E502" t="s">
        <v>678</v>
      </c>
      <c r="F502">
        <v>24</v>
      </c>
      <c r="G502" t="s">
        <v>1768</v>
      </c>
      <c r="H502">
        <v>11</v>
      </c>
      <c r="I502" t="s">
        <v>634</v>
      </c>
      <c r="J502" t="s">
        <v>634</v>
      </c>
    </row>
    <row r="503" spans="1:10" x14ac:dyDescent="0.45">
      <c r="A503">
        <v>35335</v>
      </c>
      <c r="B503">
        <v>10</v>
      </c>
      <c r="C503">
        <v>2</v>
      </c>
      <c r="D503" t="s">
        <v>962</v>
      </c>
      <c r="E503" t="s">
        <v>678</v>
      </c>
      <c r="F503">
        <v>44</v>
      </c>
      <c r="G503" t="s">
        <v>1833</v>
      </c>
      <c r="H503">
        <v>40</v>
      </c>
      <c r="I503" t="s">
        <v>634</v>
      </c>
      <c r="J503" t="s">
        <v>634</v>
      </c>
    </row>
    <row r="504" spans="1:10" x14ac:dyDescent="0.45">
      <c r="A504">
        <v>35335</v>
      </c>
      <c r="B504">
        <v>11</v>
      </c>
      <c r="C504">
        <v>3</v>
      </c>
      <c r="D504" t="s">
        <v>820</v>
      </c>
      <c r="E504" t="s">
        <v>677</v>
      </c>
      <c r="F504">
        <v>59</v>
      </c>
      <c r="G504" t="s">
        <v>1835</v>
      </c>
      <c r="H504">
        <v>66</v>
      </c>
      <c r="I504" t="s">
        <v>634</v>
      </c>
      <c r="J504" t="s">
        <v>634</v>
      </c>
    </row>
    <row r="505" spans="1:10" x14ac:dyDescent="0.45">
      <c r="A505">
        <v>35335</v>
      </c>
      <c r="B505">
        <v>12</v>
      </c>
      <c r="C505">
        <v>3</v>
      </c>
      <c r="D505" t="s">
        <v>708</v>
      </c>
      <c r="E505" t="s">
        <v>678</v>
      </c>
      <c r="F505">
        <v>24</v>
      </c>
      <c r="G505" t="s">
        <v>1836</v>
      </c>
      <c r="H505">
        <v>90</v>
      </c>
      <c r="I505" t="s">
        <v>634</v>
      </c>
      <c r="J505" t="s">
        <v>634</v>
      </c>
    </row>
    <row r="506" spans="1:10" x14ac:dyDescent="0.45">
      <c r="A506">
        <v>35335</v>
      </c>
      <c r="B506">
        <v>13</v>
      </c>
      <c r="C506">
        <v>3</v>
      </c>
      <c r="D506" t="s">
        <v>963</v>
      </c>
      <c r="E506" t="s">
        <v>678</v>
      </c>
      <c r="F506">
        <v>11</v>
      </c>
      <c r="G506" t="s">
        <v>1837</v>
      </c>
      <c r="H506">
        <v>24</v>
      </c>
      <c r="I506" t="s">
        <v>634</v>
      </c>
      <c r="J506" t="s">
        <v>634</v>
      </c>
    </row>
    <row r="507" spans="1:10" x14ac:dyDescent="0.45">
      <c r="A507">
        <v>35335</v>
      </c>
      <c r="B507">
        <v>14</v>
      </c>
      <c r="C507">
        <v>3</v>
      </c>
      <c r="D507" t="s">
        <v>823</v>
      </c>
      <c r="E507" t="s">
        <v>678</v>
      </c>
      <c r="F507">
        <v>98</v>
      </c>
      <c r="G507" t="s">
        <v>1825</v>
      </c>
      <c r="H507">
        <v>36</v>
      </c>
      <c r="I507" t="s">
        <v>634</v>
      </c>
      <c r="J507" t="s">
        <v>634</v>
      </c>
    </row>
    <row r="508" spans="1:10" x14ac:dyDescent="0.45">
      <c r="A508">
        <v>35335</v>
      </c>
      <c r="B508">
        <v>15</v>
      </c>
      <c r="C508">
        <v>3</v>
      </c>
      <c r="D508" t="s">
        <v>947</v>
      </c>
      <c r="E508" t="s">
        <v>678</v>
      </c>
      <c r="F508">
        <v>5</v>
      </c>
      <c r="G508" t="s">
        <v>1838</v>
      </c>
      <c r="H508">
        <v>24</v>
      </c>
      <c r="I508" t="s">
        <v>634</v>
      </c>
      <c r="J508" t="s">
        <v>634</v>
      </c>
    </row>
    <row r="509" spans="1:10" x14ac:dyDescent="0.45">
      <c r="A509">
        <v>35335</v>
      </c>
      <c r="B509">
        <v>16</v>
      </c>
      <c r="C509">
        <v>3</v>
      </c>
      <c r="D509" t="s">
        <v>782</v>
      </c>
      <c r="E509" t="s">
        <v>677</v>
      </c>
      <c r="F509">
        <v>49</v>
      </c>
      <c r="G509" t="s">
        <v>634</v>
      </c>
      <c r="H509" t="s">
        <v>634</v>
      </c>
      <c r="I509">
        <v>2</v>
      </c>
      <c r="J509">
        <v>202</v>
      </c>
    </row>
    <row r="510" spans="1:10" x14ac:dyDescent="0.45">
      <c r="A510">
        <v>35335</v>
      </c>
      <c r="B510">
        <v>17</v>
      </c>
      <c r="C510">
        <v>3</v>
      </c>
      <c r="D510" t="s">
        <v>964</v>
      </c>
      <c r="E510" t="s">
        <v>678</v>
      </c>
      <c r="F510">
        <v>24</v>
      </c>
      <c r="G510" t="s">
        <v>1839</v>
      </c>
      <c r="H510">
        <v>36</v>
      </c>
      <c r="I510" t="s">
        <v>634</v>
      </c>
      <c r="J510" t="s">
        <v>634</v>
      </c>
    </row>
    <row r="511" spans="1:10" x14ac:dyDescent="0.45">
      <c r="A511">
        <v>35335</v>
      </c>
      <c r="B511">
        <v>18</v>
      </c>
      <c r="C511">
        <v>3</v>
      </c>
      <c r="D511" t="s">
        <v>722</v>
      </c>
      <c r="E511" t="s">
        <v>677</v>
      </c>
      <c r="F511">
        <v>66</v>
      </c>
      <c r="G511" t="s">
        <v>1840</v>
      </c>
      <c r="H511">
        <v>59</v>
      </c>
      <c r="I511" t="s">
        <v>634</v>
      </c>
      <c r="J511" t="s">
        <v>634</v>
      </c>
    </row>
    <row r="512" spans="1:10" x14ac:dyDescent="0.45">
      <c r="A512">
        <v>35335</v>
      </c>
      <c r="B512">
        <v>19</v>
      </c>
      <c r="C512">
        <v>3</v>
      </c>
      <c r="D512" t="s">
        <v>965</v>
      </c>
      <c r="E512" t="s">
        <v>678</v>
      </c>
      <c r="F512">
        <v>24</v>
      </c>
      <c r="G512" t="s">
        <v>1841</v>
      </c>
      <c r="H512">
        <v>90</v>
      </c>
      <c r="I512" t="s">
        <v>634</v>
      </c>
      <c r="J512" t="s">
        <v>634</v>
      </c>
    </row>
    <row r="513" spans="1:10" x14ac:dyDescent="0.45">
      <c r="A513">
        <v>35336</v>
      </c>
      <c r="B513">
        <v>0</v>
      </c>
      <c r="C513">
        <v>1</v>
      </c>
      <c r="D513" t="s">
        <v>966</v>
      </c>
      <c r="E513" t="s">
        <v>677</v>
      </c>
      <c r="F513">
        <v>7</v>
      </c>
      <c r="G513" t="s">
        <v>1745</v>
      </c>
      <c r="H513">
        <v>16</v>
      </c>
      <c r="I513" t="s">
        <v>634</v>
      </c>
      <c r="J513" t="s">
        <v>634</v>
      </c>
    </row>
    <row r="514" spans="1:10" x14ac:dyDescent="0.45">
      <c r="A514">
        <v>35336</v>
      </c>
      <c r="B514">
        <v>1</v>
      </c>
      <c r="C514">
        <v>2</v>
      </c>
      <c r="D514" t="s">
        <v>967</v>
      </c>
      <c r="E514" t="s">
        <v>677</v>
      </c>
      <c r="F514">
        <v>3</v>
      </c>
      <c r="G514" t="s">
        <v>1777</v>
      </c>
      <c r="H514">
        <v>7</v>
      </c>
      <c r="I514" t="s">
        <v>634</v>
      </c>
      <c r="J514" t="s">
        <v>634</v>
      </c>
    </row>
    <row r="515" spans="1:10" x14ac:dyDescent="0.45">
      <c r="A515">
        <v>35336</v>
      </c>
      <c r="B515">
        <v>2</v>
      </c>
      <c r="C515">
        <v>2</v>
      </c>
      <c r="D515" t="s">
        <v>968</v>
      </c>
      <c r="E515" t="s">
        <v>677</v>
      </c>
      <c r="F515">
        <v>2</v>
      </c>
      <c r="G515" t="s">
        <v>1827</v>
      </c>
      <c r="H515" t="s">
        <v>634</v>
      </c>
      <c r="I515" t="s">
        <v>634</v>
      </c>
      <c r="J515" t="s">
        <v>634</v>
      </c>
    </row>
    <row r="516" spans="1:10" x14ac:dyDescent="0.45">
      <c r="A516">
        <v>35336</v>
      </c>
      <c r="B516">
        <v>3</v>
      </c>
      <c r="C516">
        <v>2</v>
      </c>
      <c r="D516" t="s">
        <v>968</v>
      </c>
      <c r="E516" t="s">
        <v>678</v>
      </c>
      <c r="F516">
        <v>17</v>
      </c>
      <c r="G516" t="s">
        <v>634</v>
      </c>
      <c r="H516" t="s">
        <v>634</v>
      </c>
      <c r="I516">
        <v>2</v>
      </c>
      <c r="J516">
        <v>201</v>
      </c>
    </row>
    <row r="517" spans="1:10" x14ac:dyDescent="0.45">
      <c r="A517">
        <v>35336</v>
      </c>
      <c r="B517">
        <v>4</v>
      </c>
      <c r="C517">
        <v>2</v>
      </c>
      <c r="D517" t="s">
        <v>969</v>
      </c>
      <c r="E517" t="s">
        <v>677</v>
      </c>
      <c r="F517">
        <v>3</v>
      </c>
      <c r="G517" t="s">
        <v>1797</v>
      </c>
      <c r="H517">
        <v>48</v>
      </c>
      <c r="I517" t="s">
        <v>634</v>
      </c>
      <c r="J517" t="s">
        <v>634</v>
      </c>
    </row>
    <row r="518" spans="1:10" x14ac:dyDescent="0.45">
      <c r="A518">
        <v>35336</v>
      </c>
      <c r="B518">
        <v>5</v>
      </c>
      <c r="C518">
        <v>2</v>
      </c>
      <c r="D518" t="s">
        <v>844</v>
      </c>
      <c r="E518" t="s">
        <v>678</v>
      </c>
      <c r="F518">
        <v>13</v>
      </c>
      <c r="G518" t="s">
        <v>1809</v>
      </c>
      <c r="H518">
        <v>96</v>
      </c>
      <c r="I518" t="s">
        <v>634</v>
      </c>
      <c r="J518" t="s">
        <v>634</v>
      </c>
    </row>
    <row r="519" spans="1:10" x14ac:dyDescent="0.45">
      <c r="A519">
        <v>35336</v>
      </c>
      <c r="B519">
        <v>6</v>
      </c>
      <c r="C519">
        <v>3</v>
      </c>
      <c r="D519" t="s">
        <v>970</v>
      </c>
      <c r="E519" t="s">
        <v>678</v>
      </c>
      <c r="F519">
        <v>27</v>
      </c>
      <c r="G519" t="s">
        <v>1810</v>
      </c>
      <c r="H519" t="s">
        <v>634</v>
      </c>
      <c r="I519" t="s">
        <v>634</v>
      </c>
      <c r="J519" t="s">
        <v>634</v>
      </c>
    </row>
    <row r="520" spans="1:10" x14ac:dyDescent="0.45">
      <c r="A520">
        <v>35336</v>
      </c>
      <c r="B520">
        <v>7</v>
      </c>
      <c r="C520">
        <v>3</v>
      </c>
      <c r="D520" t="s">
        <v>963</v>
      </c>
      <c r="E520" t="s">
        <v>677</v>
      </c>
      <c r="F520">
        <v>2</v>
      </c>
      <c r="G520" t="s">
        <v>1811</v>
      </c>
      <c r="H520">
        <v>97</v>
      </c>
      <c r="I520" t="s">
        <v>634</v>
      </c>
      <c r="J520" t="s">
        <v>634</v>
      </c>
    </row>
    <row r="521" spans="1:10" x14ac:dyDescent="0.45">
      <c r="A521">
        <v>35336</v>
      </c>
      <c r="B521">
        <v>8</v>
      </c>
      <c r="C521">
        <v>3</v>
      </c>
      <c r="D521" t="s">
        <v>1134</v>
      </c>
      <c r="E521" t="s">
        <v>678</v>
      </c>
      <c r="F521" t="s">
        <v>634</v>
      </c>
      <c r="G521" t="s">
        <v>634</v>
      </c>
      <c r="H521" t="s">
        <v>634</v>
      </c>
      <c r="I521" t="s">
        <v>634</v>
      </c>
      <c r="J521">
        <v>401</v>
      </c>
    </row>
    <row r="522" spans="1:10" x14ac:dyDescent="0.45">
      <c r="A522">
        <v>35336</v>
      </c>
      <c r="B522">
        <v>9</v>
      </c>
      <c r="C522">
        <v>3</v>
      </c>
      <c r="D522" t="s">
        <v>789</v>
      </c>
      <c r="E522" t="s">
        <v>677</v>
      </c>
      <c r="F522">
        <v>7</v>
      </c>
      <c r="G522" t="s">
        <v>634</v>
      </c>
      <c r="H522" t="s">
        <v>634</v>
      </c>
      <c r="I522">
        <v>2</v>
      </c>
      <c r="J522">
        <v>203</v>
      </c>
    </row>
    <row r="523" spans="1:10" x14ac:dyDescent="0.45">
      <c r="A523">
        <v>35336</v>
      </c>
      <c r="B523">
        <v>10</v>
      </c>
      <c r="C523">
        <v>3</v>
      </c>
      <c r="D523" t="s">
        <v>971</v>
      </c>
      <c r="E523" t="s">
        <v>678</v>
      </c>
      <c r="F523">
        <v>11</v>
      </c>
      <c r="G523" t="s">
        <v>1779</v>
      </c>
      <c r="H523">
        <v>25</v>
      </c>
      <c r="I523" t="s">
        <v>634</v>
      </c>
      <c r="J523" t="s">
        <v>634</v>
      </c>
    </row>
    <row r="524" spans="1:10" x14ac:dyDescent="0.45">
      <c r="A524">
        <v>35337</v>
      </c>
      <c r="B524">
        <v>0</v>
      </c>
      <c r="C524">
        <v>1</v>
      </c>
      <c r="D524" t="s">
        <v>972</v>
      </c>
      <c r="E524" t="s">
        <v>677</v>
      </c>
      <c r="F524">
        <v>44</v>
      </c>
      <c r="G524" t="s">
        <v>1745</v>
      </c>
      <c r="H524">
        <v>11</v>
      </c>
      <c r="I524" t="s">
        <v>634</v>
      </c>
      <c r="J524" t="s">
        <v>634</v>
      </c>
    </row>
    <row r="525" spans="1:10" x14ac:dyDescent="0.45">
      <c r="A525">
        <v>35337</v>
      </c>
      <c r="B525">
        <v>1</v>
      </c>
      <c r="C525">
        <v>1</v>
      </c>
      <c r="D525" t="s">
        <v>973</v>
      </c>
      <c r="E525" t="s">
        <v>677</v>
      </c>
      <c r="F525">
        <v>98</v>
      </c>
      <c r="G525" t="s">
        <v>1777</v>
      </c>
      <c r="H525">
        <v>36</v>
      </c>
      <c r="I525" t="s">
        <v>634</v>
      </c>
      <c r="J525" t="s">
        <v>634</v>
      </c>
    </row>
    <row r="526" spans="1:10" x14ac:dyDescent="0.45">
      <c r="A526">
        <v>35337</v>
      </c>
      <c r="B526">
        <v>2</v>
      </c>
      <c r="C526">
        <v>1</v>
      </c>
      <c r="D526" t="s">
        <v>706</v>
      </c>
      <c r="E526" t="s">
        <v>678</v>
      </c>
      <c r="F526">
        <v>27</v>
      </c>
      <c r="G526" t="s">
        <v>634</v>
      </c>
      <c r="H526" t="s">
        <v>634</v>
      </c>
      <c r="I526">
        <v>2</v>
      </c>
      <c r="J526">
        <v>201</v>
      </c>
    </row>
    <row r="527" spans="1:10" x14ac:dyDescent="0.45">
      <c r="A527">
        <v>35337</v>
      </c>
      <c r="B527">
        <v>3</v>
      </c>
      <c r="C527">
        <v>1</v>
      </c>
      <c r="D527" t="s">
        <v>974</v>
      </c>
      <c r="E527" t="s">
        <v>677</v>
      </c>
      <c r="F527">
        <v>87</v>
      </c>
      <c r="G527" t="s">
        <v>1827</v>
      </c>
      <c r="H527">
        <v>56</v>
      </c>
      <c r="I527" t="s">
        <v>634</v>
      </c>
      <c r="J527" t="s">
        <v>634</v>
      </c>
    </row>
    <row r="528" spans="1:10" x14ac:dyDescent="0.45">
      <c r="A528">
        <v>35337</v>
      </c>
      <c r="B528">
        <v>4</v>
      </c>
      <c r="C528">
        <v>2</v>
      </c>
      <c r="D528" t="s">
        <v>975</v>
      </c>
      <c r="E528" t="s">
        <v>678</v>
      </c>
      <c r="F528">
        <v>69</v>
      </c>
      <c r="G528" t="s">
        <v>1808</v>
      </c>
      <c r="H528">
        <v>3</v>
      </c>
      <c r="I528" t="s">
        <v>634</v>
      </c>
      <c r="J528" t="s">
        <v>634</v>
      </c>
    </row>
    <row r="529" spans="1:10" x14ac:dyDescent="0.45">
      <c r="A529">
        <v>35337</v>
      </c>
      <c r="B529">
        <v>5</v>
      </c>
      <c r="C529">
        <v>2</v>
      </c>
      <c r="D529" t="s">
        <v>1207</v>
      </c>
      <c r="E529" t="s">
        <v>678</v>
      </c>
      <c r="F529">
        <v>20</v>
      </c>
      <c r="G529" t="s">
        <v>634</v>
      </c>
      <c r="H529" t="s">
        <v>634</v>
      </c>
      <c r="I529">
        <v>2</v>
      </c>
      <c r="J529">
        <v>201</v>
      </c>
    </row>
    <row r="530" spans="1:10" x14ac:dyDescent="0.45">
      <c r="A530">
        <v>35337</v>
      </c>
      <c r="B530">
        <v>6</v>
      </c>
      <c r="C530">
        <v>2</v>
      </c>
      <c r="D530" t="s">
        <v>976</v>
      </c>
      <c r="E530" t="s">
        <v>677</v>
      </c>
      <c r="F530">
        <v>90</v>
      </c>
      <c r="G530" t="s">
        <v>1809</v>
      </c>
      <c r="H530">
        <v>4</v>
      </c>
      <c r="I530" t="s">
        <v>634</v>
      </c>
      <c r="J530" t="s">
        <v>634</v>
      </c>
    </row>
    <row r="531" spans="1:10" x14ac:dyDescent="0.45">
      <c r="A531">
        <v>35337</v>
      </c>
      <c r="B531">
        <v>7</v>
      </c>
      <c r="C531">
        <v>2</v>
      </c>
      <c r="D531" t="s">
        <v>1373</v>
      </c>
      <c r="E531" t="s">
        <v>677</v>
      </c>
      <c r="F531">
        <v>87</v>
      </c>
      <c r="G531" t="s">
        <v>634</v>
      </c>
      <c r="H531" t="s">
        <v>634</v>
      </c>
      <c r="I531">
        <v>2</v>
      </c>
      <c r="J531">
        <v>208</v>
      </c>
    </row>
    <row r="532" spans="1:10" x14ac:dyDescent="0.45">
      <c r="A532">
        <v>35337</v>
      </c>
      <c r="B532">
        <v>8</v>
      </c>
      <c r="C532">
        <v>2</v>
      </c>
      <c r="D532" t="s">
        <v>962</v>
      </c>
      <c r="E532" t="s">
        <v>677</v>
      </c>
      <c r="F532">
        <v>87</v>
      </c>
      <c r="G532" t="s">
        <v>634</v>
      </c>
      <c r="H532" t="s">
        <v>634</v>
      </c>
      <c r="I532">
        <v>2</v>
      </c>
      <c r="J532">
        <v>212</v>
      </c>
    </row>
    <row r="533" spans="1:10" x14ac:dyDescent="0.45">
      <c r="A533">
        <v>35337</v>
      </c>
      <c r="B533">
        <v>9</v>
      </c>
      <c r="C533">
        <v>3</v>
      </c>
      <c r="D533" t="s">
        <v>977</v>
      </c>
      <c r="E533" t="s">
        <v>678</v>
      </c>
      <c r="F533">
        <v>69</v>
      </c>
      <c r="G533" t="s">
        <v>1810</v>
      </c>
      <c r="H533">
        <v>31</v>
      </c>
      <c r="I533" t="s">
        <v>634</v>
      </c>
      <c r="J533" t="s">
        <v>634</v>
      </c>
    </row>
    <row r="534" spans="1:10" x14ac:dyDescent="0.45">
      <c r="A534">
        <v>35337</v>
      </c>
      <c r="B534">
        <v>10</v>
      </c>
      <c r="C534">
        <v>3</v>
      </c>
      <c r="D534" t="s">
        <v>816</v>
      </c>
      <c r="E534" t="s">
        <v>678</v>
      </c>
      <c r="F534">
        <v>20</v>
      </c>
      <c r="G534" t="s">
        <v>634</v>
      </c>
      <c r="H534" t="s">
        <v>634</v>
      </c>
      <c r="I534">
        <v>2</v>
      </c>
      <c r="J534">
        <v>207</v>
      </c>
    </row>
    <row r="535" spans="1:10" x14ac:dyDescent="0.45">
      <c r="A535">
        <v>35337</v>
      </c>
      <c r="B535">
        <v>11</v>
      </c>
      <c r="C535">
        <v>3</v>
      </c>
      <c r="D535" t="s">
        <v>978</v>
      </c>
      <c r="E535" t="s">
        <v>677</v>
      </c>
      <c r="F535">
        <v>87</v>
      </c>
      <c r="G535" t="s">
        <v>1811</v>
      </c>
      <c r="H535">
        <v>98</v>
      </c>
      <c r="I535" t="s">
        <v>634</v>
      </c>
      <c r="J535" t="s">
        <v>634</v>
      </c>
    </row>
    <row r="536" spans="1:10" x14ac:dyDescent="0.45">
      <c r="A536">
        <v>35337</v>
      </c>
      <c r="B536">
        <v>12</v>
      </c>
      <c r="C536">
        <v>3</v>
      </c>
      <c r="D536" t="s">
        <v>960</v>
      </c>
      <c r="E536" t="s">
        <v>677</v>
      </c>
      <c r="F536">
        <v>44</v>
      </c>
      <c r="G536" t="s">
        <v>1812</v>
      </c>
      <c r="H536">
        <v>24</v>
      </c>
      <c r="I536" t="s">
        <v>634</v>
      </c>
      <c r="J536" t="s">
        <v>634</v>
      </c>
    </row>
    <row r="537" spans="1:10" x14ac:dyDescent="0.45">
      <c r="A537">
        <v>35337</v>
      </c>
      <c r="B537">
        <v>13</v>
      </c>
      <c r="C537">
        <v>3</v>
      </c>
      <c r="D537" t="s">
        <v>960</v>
      </c>
      <c r="E537" t="s">
        <v>678</v>
      </c>
      <c r="F537" t="s">
        <v>634</v>
      </c>
      <c r="G537" t="s">
        <v>634</v>
      </c>
      <c r="H537" t="s">
        <v>634</v>
      </c>
      <c r="I537" t="s">
        <v>634</v>
      </c>
      <c r="J537">
        <v>401</v>
      </c>
    </row>
    <row r="538" spans="1:10" x14ac:dyDescent="0.45">
      <c r="A538">
        <v>35337</v>
      </c>
      <c r="B538">
        <v>14</v>
      </c>
      <c r="C538">
        <v>3</v>
      </c>
      <c r="D538" t="s">
        <v>979</v>
      </c>
      <c r="E538" t="s">
        <v>678</v>
      </c>
      <c r="F538">
        <v>31</v>
      </c>
      <c r="G538" t="s">
        <v>1813</v>
      </c>
      <c r="H538">
        <v>63</v>
      </c>
      <c r="I538" t="s">
        <v>634</v>
      </c>
      <c r="J538" t="s">
        <v>634</v>
      </c>
    </row>
    <row r="539" spans="1:10" x14ac:dyDescent="0.45">
      <c r="A539">
        <v>35337</v>
      </c>
      <c r="B539">
        <v>15</v>
      </c>
      <c r="C539">
        <v>3</v>
      </c>
      <c r="D539" t="s">
        <v>953</v>
      </c>
      <c r="E539" t="s">
        <v>678</v>
      </c>
      <c r="F539">
        <v>69</v>
      </c>
      <c r="G539" t="s">
        <v>1781</v>
      </c>
      <c r="H539" t="s">
        <v>634</v>
      </c>
      <c r="I539" t="s">
        <v>634</v>
      </c>
      <c r="J539" t="s">
        <v>634</v>
      </c>
    </row>
    <row r="540" spans="1:10" x14ac:dyDescent="0.45">
      <c r="A540">
        <v>35337</v>
      </c>
      <c r="B540">
        <v>16</v>
      </c>
      <c r="C540">
        <v>3</v>
      </c>
      <c r="D540" t="s">
        <v>1132</v>
      </c>
      <c r="E540" t="s">
        <v>678</v>
      </c>
      <c r="F540">
        <v>22</v>
      </c>
      <c r="G540" t="s">
        <v>634</v>
      </c>
      <c r="H540" t="s">
        <v>634</v>
      </c>
      <c r="I540">
        <v>2</v>
      </c>
      <c r="J540">
        <v>101</v>
      </c>
    </row>
    <row r="541" spans="1:10" x14ac:dyDescent="0.45">
      <c r="A541">
        <v>35338</v>
      </c>
      <c r="B541">
        <v>0</v>
      </c>
      <c r="C541">
        <v>1</v>
      </c>
      <c r="D541" t="s">
        <v>980</v>
      </c>
      <c r="E541" t="s">
        <v>678</v>
      </c>
      <c r="F541">
        <v>18</v>
      </c>
      <c r="G541" t="s">
        <v>1755</v>
      </c>
      <c r="H541" t="s">
        <v>634</v>
      </c>
      <c r="I541" t="s">
        <v>634</v>
      </c>
      <c r="J541" t="s">
        <v>634</v>
      </c>
    </row>
    <row r="542" spans="1:10" x14ac:dyDescent="0.45">
      <c r="A542">
        <v>35338</v>
      </c>
      <c r="B542">
        <v>1</v>
      </c>
      <c r="C542">
        <v>1</v>
      </c>
      <c r="D542" t="s">
        <v>1094</v>
      </c>
      <c r="E542" t="s">
        <v>677</v>
      </c>
      <c r="F542" t="s">
        <v>634</v>
      </c>
      <c r="G542" t="s">
        <v>1746</v>
      </c>
      <c r="H542" t="s">
        <v>634</v>
      </c>
      <c r="I542" t="s">
        <v>634</v>
      </c>
      <c r="J542" t="s">
        <v>634</v>
      </c>
    </row>
    <row r="543" spans="1:10" x14ac:dyDescent="0.45">
      <c r="A543">
        <v>35338</v>
      </c>
      <c r="B543">
        <v>2</v>
      </c>
      <c r="C543">
        <v>1</v>
      </c>
      <c r="D543" t="s">
        <v>981</v>
      </c>
      <c r="E543" t="s">
        <v>677</v>
      </c>
      <c r="F543">
        <v>77</v>
      </c>
      <c r="G543" t="s">
        <v>1747</v>
      </c>
      <c r="H543">
        <v>17</v>
      </c>
      <c r="I543" t="s">
        <v>634</v>
      </c>
      <c r="J543" t="s">
        <v>634</v>
      </c>
    </row>
    <row r="544" spans="1:10" x14ac:dyDescent="0.45">
      <c r="A544">
        <v>35338</v>
      </c>
      <c r="B544">
        <v>3</v>
      </c>
      <c r="C544">
        <v>1</v>
      </c>
      <c r="D544" t="s">
        <v>982</v>
      </c>
      <c r="E544" t="s">
        <v>678</v>
      </c>
      <c r="F544">
        <v>2</v>
      </c>
      <c r="G544" t="s">
        <v>1748</v>
      </c>
      <c r="H544">
        <v>67</v>
      </c>
      <c r="I544" t="s">
        <v>634</v>
      </c>
      <c r="J544" t="s">
        <v>634</v>
      </c>
    </row>
    <row r="545" spans="1:10" x14ac:dyDescent="0.45">
      <c r="A545">
        <v>35338</v>
      </c>
      <c r="B545">
        <v>4</v>
      </c>
      <c r="C545">
        <v>1</v>
      </c>
      <c r="D545" t="s">
        <v>983</v>
      </c>
      <c r="E545" t="s">
        <v>677</v>
      </c>
      <c r="F545">
        <v>77</v>
      </c>
      <c r="G545" t="s">
        <v>1749</v>
      </c>
      <c r="H545">
        <v>17</v>
      </c>
      <c r="I545" t="s">
        <v>634</v>
      </c>
      <c r="J545" t="s">
        <v>634</v>
      </c>
    </row>
    <row r="546" spans="1:10" x14ac:dyDescent="0.45">
      <c r="A546">
        <v>35338</v>
      </c>
      <c r="B546">
        <v>5</v>
      </c>
      <c r="C546">
        <v>2</v>
      </c>
      <c r="D546" t="s">
        <v>984</v>
      </c>
      <c r="E546" t="s">
        <v>678</v>
      </c>
      <c r="F546">
        <v>97</v>
      </c>
      <c r="G546" t="s">
        <v>1750</v>
      </c>
      <c r="H546">
        <v>67</v>
      </c>
      <c r="I546" t="s">
        <v>634</v>
      </c>
      <c r="J546" t="s">
        <v>634</v>
      </c>
    </row>
    <row r="547" spans="1:10" x14ac:dyDescent="0.45">
      <c r="A547">
        <v>35338</v>
      </c>
      <c r="B547">
        <v>6</v>
      </c>
      <c r="C547">
        <v>2</v>
      </c>
      <c r="D547" t="s">
        <v>985</v>
      </c>
      <c r="E547" t="s">
        <v>678</v>
      </c>
      <c r="F547">
        <v>2</v>
      </c>
      <c r="G547" t="s">
        <v>1751</v>
      </c>
      <c r="H547">
        <v>67</v>
      </c>
      <c r="I547" t="s">
        <v>634</v>
      </c>
      <c r="J547" t="s">
        <v>634</v>
      </c>
    </row>
    <row r="548" spans="1:10" x14ac:dyDescent="0.45">
      <c r="A548">
        <v>35338</v>
      </c>
      <c r="B548">
        <v>7</v>
      </c>
      <c r="C548">
        <v>2</v>
      </c>
      <c r="D548" t="s">
        <v>986</v>
      </c>
      <c r="E548" t="s">
        <v>678</v>
      </c>
      <c r="F548">
        <v>67</v>
      </c>
      <c r="G548" t="s">
        <v>1776</v>
      </c>
      <c r="H548">
        <v>2</v>
      </c>
      <c r="I548" t="s">
        <v>634</v>
      </c>
      <c r="J548" t="s">
        <v>634</v>
      </c>
    </row>
    <row r="549" spans="1:10" x14ac:dyDescent="0.45">
      <c r="A549">
        <v>35338</v>
      </c>
      <c r="B549">
        <v>8</v>
      </c>
      <c r="C549">
        <v>2</v>
      </c>
      <c r="D549" t="s">
        <v>1700</v>
      </c>
      <c r="E549" t="s">
        <v>678</v>
      </c>
      <c r="F549">
        <v>19</v>
      </c>
      <c r="G549" t="s">
        <v>634</v>
      </c>
      <c r="H549" t="s">
        <v>634</v>
      </c>
      <c r="I549">
        <v>2</v>
      </c>
      <c r="J549">
        <v>201</v>
      </c>
    </row>
    <row r="550" spans="1:10" x14ac:dyDescent="0.45">
      <c r="A550">
        <v>35338</v>
      </c>
      <c r="B550">
        <v>9</v>
      </c>
      <c r="C550">
        <v>2</v>
      </c>
      <c r="D550" t="s">
        <v>932</v>
      </c>
      <c r="E550" t="s">
        <v>677</v>
      </c>
      <c r="F550">
        <v>16</v>
      </c>
      <c r="G550" t="s">
        <v>1753</v>
      </c>
      <c r="H550" t="s">
        <v>634</v>
      </c>
      <c r="I550" t="s">
        <v>634</v>
      </c>
      <c r="J550" t="s">
        <v>634</v>
      </c>
    </row>
    <row r="551" spans="1:10" x14ac:dyDescent="0.45">
      <c r="A551">
        <v>35338</v>
      </c>
      <c r="B551">
        <v>10</v>
      </c>
      <c r="C551">
        <v>3</v>
      </c>
      <c r="D551" t="s">
        <v>987</v>
      </c>
      <c r="E551" t="s">
        <v>677</v>
      </c>
      <c r="F551">
        <v>88</v>
      </c>
      <c r="G551" t="s">
        <v>1754</v>
      </c>
      <c r="H551" t="s">
        <v>634</v>
      </c>
      <c r="I551" t="s">
        <v>634</v>
      </c>
      <c r="J551" t="s">
        <v>634</v>
      </c>
    </row>
    <row r="552" spans="1:10" x14ac:dyDescent="0.45">
      <c r="A552">
        <v>35338</v>
      </c>
      <c r="B552">
        <v>11</v>
      </c>
      <c r="C552">
        <v>3</v>
      </c>
      <c r="D552" t="s">
        <v>1103</v>
      </c>
      <c r="E552" t="s">
        <v>678</v>
      </c>
      <c r="F552">
        <v>97</v>
      </c>
      <c r="G552" t="s">
        <v>634</v>
      </c>
      <c r="H552" t="s">
        <v>634</v>
      </c>
      <c r="I552">
        <v>2</v>
      </c>
      <c r="J552">
        <v>220</v>
      </c>
    </row>
    <row r="553" spans="1:10" x14ac:dyDescent="0.45">
      <c r="A553">
        <v>35338</v>
      </c>
      <c r="B553">
        <v>12</v>
      </c>
      <c r="C553">
        <v>3</v>
      </c>
      <c r="D553" t="s">
        <v>828</v>
      </c>
      <c r="E553" t="s">
        <v>677</v>
      </c>
      <c r="F553">
        <v>24</v>
      </c>
      <c r="G553" t="s">
        <v>1814</v>
      </c>
      <c r="H553">
        <v>17</v>
      </c>
      <c r="I553" t="s">
        <v>634</v>
      </c>
      <c r="J553" t="s">
        <v>634</v>
      </c>
    </row>
    <row r="554" spans="1:10" x14ac:dyDescent="0.45">
      <c r="A554">
        <v>35338</v>
      </c>
      <c r="B554">
        <v>13</v>
      </c>
      <c r="C554">
        <v>3</v>
      </c>
      <c r="D554" t="s">
        <v>828</v>
      </c>
      <c r="E554" t="s">
        <v>678</v>
      </c>
      <c r="F554" t="s">
        <v>634</v>
      </c>
      <c r="G554" t="s">
        <v>634</v>
      </c>
      <c r="H554" t="s">
        <v>634</v>
      </c>
      <c r="I554" t="s">
        <v>634</v>
      </c>
      <c r="J554">
        <v>401</v>
      </c>
    </row>
    <row r="555" spans="1:10" x14ac:dyDescent="0.45">
      <c r="A555">
        <v>35338</v>
      </c>
      <c r="B555">
        <v>14</v>
      </c>
      <c r="C555">
        <v>3</v>
      </c>
      <c r="D555" t="s">
        <v>988</v>
      </c>
      <c r="E555" t="s">
        <v>677</v>
      </c>
      <c r="F555">
        <v>2</v>
      </c>
      <c r="G555" t="s">
        <v>1815</v>
      </c>
      <c r="H555" t="s">
        <v>634</v>
      </c>
      <c r="I555" t="s">
        <v>634</v>
      </c>
      <c r="J555" t="s">
        <v>634</v>
      </c>
    </row>
    <row r="556" spans="1:10" x14ac:dyDescent="0.45">
      <c r="A556">
        <v>35338</v>
      </c>
      <c r="B556">
        <v>15</v>
      </c>
      <c r="C556">
        <v>3</v>
      </c>
      <c r="D556" t="s">
        <v>1708</v>
      </c>
      <c r="E556" t="s">
        <v>678</v>
      </c>
      <c r="F556">
        <v>97</v>
      </c>
      <c r="G556" t="s">
        <v>634</v>
      </c>
      <c r="H556" t="s">
        <v>634</v>
      </c>
      <c r="I556">
        <v>2</v>
      </c>
      <c r="J556">
        <v>207</v>
      </c>
    </row>
    <row r="557" spans="1:10" x14ac:dyDescent="0.45">
      <c r="A557">
        <v>35338</v>
      </c>
      <c r="B557">
        <v>16</v>
      </c>
      <c r="C557">
        <v>3</v>
      </c>
      <c r="D557" t="s">
        <v>1709</v>
      </c>
      <c r="E557" t="s">
        <v>677</v>
      </c>
      <c r="F557">
        <v>2</v>
      </c>
      <c r="G557" t="s">
        <v>634</v>
      </c>
      <c r="H557" t="s">
        <v>634</v>
      </c>
      <c r="I557">
        <v>2</v>
      </c>
      <c r="J557">
        <v>205</v>
      </c>
    </row>
    <row r="558" spans="1:10" x14ac:dyDescent="0.45">
      <c r="A558">
        <v>35338</v>
      </c>
      <c r="B558">
        <v>17</v>
      </c>
      <c r="C558">
        <v>3</v>
      </c>
      <c r="D558" t="s">
        <v>989</v>
      </c>
      <c r="E558" t="s">
        <v>678</v>
      </c>
      <c r="F558">
        <v>3</v>
      </c>
      <c r="G558" t="s">
        <v>1843</v>
      </c>
      <c r="H558">
        <v>18</v>
      </c>
      <c r="I558" t="s">
        <v>634</v>
      </c>
      <c r="J558" t="s">
        <v>634</v>
      </c>
    </row>
    <row r="559" spans="1:10" x14ac:dyDescent="0.45">
      <c r="A559">
        <v>35339</v>
      </c>
      <c r="B559">
        <v>0</v>
      </c>
      <c r="C559">
        <v>1</v>
      </c>
      <c r="D559" t="s">
        <v>990</v>
      </c>
      <c r="E559" t="s">
        <v>677</v>
      </c>
      <c r="F559">
        <v>10</v>
      </c>
      <c r="G559" t="s">
        <v>1745</v>
      </c>
      <c r="H559">
        <v>14</v>
      </c>
      <c r="I559" t="s">
        <v>634</v>
      </c>
      <c r="J559" t="s">
        <v>634</v>
      </c>
    </row>
    <row r="560" spans="1:10" x14ac:dyDescent="0.45">
      <c r="A560">
        <v>35339</v>
      </c>
      <c r="B560">
        <v>1</v>
      </c>
      <c r="C560">
        <v>1</v>
      </c>
      <c r="D560" t="s">
        <v>990</v>
      </c>
      <c r="E560" t="s">
        <v>677</v>
      </c>
      <c r="F560">
        <v>71</v>
      </c>
      <c r="G560" t="s">
        <v>634</v>
      </c>
      <c r="H560" t="s">
        <v>634</v>
      </c>
      <c r="I560">
        <v>2</v>
      </c>
      <c r="J560">
        <v>201</v>
      </c>
    </row>
    <row r="561" spans="1:10" x14ac:dyDescent="0.45">
      <c r="A561">
        <v>35339</v>
      </c>
      <c r="B561">
        <v>2</v>
      </c>
      <c r="C561">
        <v>1</v>
      </c>
      <c r="D561" t="s">
        <v>905</v>
      </c>
      <c r="E561" t="s">
        <v>678</v>
      </c>
      <c r="F561">
        <v>86</v>
      </c>
      <c r="G561" t="s">
        <v>1746</v>
      </c>
      <c r="H561">
        <v>19</v>
      </c>
      <c r="I561" t="s">
        <v>634</v>
      </c>
      <c r="J561" t="s">
        <v>634</v>
      </c>
    </row>
    <row r="562" spans="1:10" x14ac:dyDescent="0.45">
      <c r="A562">
        <v>35339</v>
      </c>
      <c r="B562">
        <v>3</v>
      </c>
      <c r="C562">
        <v>1</v>
      </c>
      <c r="D562" t="s">
        <v>980</v>
      </c>
      <c r="E562" t="s">
        <v>678</v>
      </c>
      <c r="F562">
        <v>4</v>
      </c>
      <c r="G562" t="s">
        <v>1766</v>
      </c>
      <c r="H562">
        <v>5</v>
      </c>
      <c r="I562" t="s">
        <v>634</v>
      </c>
      <c r="J562" t="s">
        <v>634</v>
      </c>
    </row>
    <row r="563" spans="1:10" x14ac:dyDescent="0.45">
      <c r="A563">
        <v>35339</v>
      </c>
      <c r="B563">
        <v>4</v>
      </c>
      <c r="C563">
        <v>1</v>
      </c>
      <c r="D563" t="s">
        <v>767</v>
      </c>
      <c r="E563" t="s">
        <v>678</v>
      </c>
      <c r="F563">
        <v>40</v>
      </c>
      <c r="G563" t="s">
        <v>1758</v>
      </c>
      <c r="H563">
        <v>2</v>
      </c>
      <c r="I563" t="s">
        <v>634</v>
      </c>
      <c r="J563" t="s">
        <v>634</v>
      </c>
    </row>
    <row r="564" spans="1:10" x14ac:dyDescent="0.45">
      <c r="A564">
        <v>35339</v>
      </c>
      <c r="B564">
        <v>5</v>
      </c>
      <c r="C564">
        <v>1</v>
      </c>
      <c r="D564" t="s">
        <v>991</v>
      </c>
      <c r="E564" t="s">
        <v>678</v>
      </c>
      <c r="F564">
        <v>2</v>
      </c>
      <c r="G564" t="s">
        <v>1759</v>
      </c>
      <c r="H564">
        <v>1</v>
      </c>
      <c r="I564" t="s">
        <v>634</v>
      </c>
      <c r="J564" t="s">
        <v>634</v>
      </c>
    </row>
    <row r="565" spans="1:10" x14ac:dyDescent="0.45">
      <c r="A565">
        <v>35339</v>
      </c>
      <c r="B565">
        <v>6</v>
      </c>
      <c r="C565">
        <v>1</v>
      </c>
      <c r="D565" t="s">
        <v>979</v>
      </c>
      <c r="E565" t="s">
        <v>678</v>
      </c>
      <c r="F565">
        <v>12</v>
      </c>
      <c r="G565" t="s">
        <v>1760</v>
      </c>
      <c r="H565">
        <v>25</v>
      </c>
      <c r="I565" t="s">
        <v>634</v>
      </c>
      <c r="J565" t="s">
        <v>634</v>
      </c>
    </row>
    <row r="566" spans="1:10" x14ac:dyDescent="0.45">
      <c r="A566">
        <v>35339</v>
      </c>
      <c r="B566">
        <v>7</v>
      </c>
      <c r="C566">
        <v>1</v>
      </c>
      <c r="D566" t="s">
        <v>992</v>
      </c>
      <c r="E566" t="s">
        <v>678</v>
      </c>
      <c r="F566">
        <v>92</v>
      </c>
      <c r="G566" t="s">
        <v>1761</v>
      </c>
      <c r="H566">
        <v>12</v>
      </c>
      <c r="I566" t="s">
        <v>634</v>
      </c>
      <c r="J566" t="s">
        <v>634</v>
      </c>
    </row>
    <row r="567" spans="1:10" x14ac:dyDescent="0.45">
      <c r="A567">
        <v>35339</v>
      </c>
      <c r="B567">
        <v>8</v>
      </c>
      <c r="C567">
        <v>1</v>
      </c>
      <c r="D567" t="s">
        <v>836</v>
      </c>
      <c r="E567" t="s">
        <v>678</v>
      </c>
      <c r="F567">
        <v>40</v>
      </c>
      <c r="G567" t="s">
        <v>1762</v>
      </c>
      <c r="H567" t="s">
        <v>634</v>
      </c>
      <c r="I567" t="s">
        <v>634</v>
      </c>
      <c r="J567" t="s">
        <v>634</v>
      </c>
    </row>
    <row r="568" spans="1:10" x14ac:dyDescent="0.45">
      <c r="A568">
        <v>35339</v>
      </c>
      <c r="B568">
        <v>9</v>
      </c>
      <c r="C568">
        <v>1</v>
      </c>
      <c r="D568" t="s">
        <v>745</v>
      </c>
      <c r="E568" t="s">
        <v>678</v>
      </c>
      <c r="F568">
        <v>55</v>
      </c>
      <c r="G568" t="s">
        <v>634</v>
      </c>
      <c r="H568" t="s">
        <v>634</v>
      </c>
      <c r="I568">
        <v>2</v>
      </c>
      <c r="J568">
        <v>201</v>
      </c>
    </row>
    <row r="569" spans="1:10" x14ac:dyDescent="0.45">
      <c r="A569">
        <v>35339</v>
      </c>
      <c r="B569">
        <v>10</v>
      </c>
      <c r="C569">
        <v>2</v>
      </c>
      <c r="D569" t="s">
        <v>1281</v>
      </c>
      <c r="E569" t="s">
        <v>677</v>
      </c>
      <c r="F569">
        <v>10</v>
      </c>
      <c r="G569" t="s">
        <v>634</v>
      </c>
      <c r="H569" t="s">
        <v>634</v>
      </c>
      <c r="I569">
        <v>2</v>
      </c>
      <c r="J569">
        <v>201</v>
      </c>
    </row>
    <row r="570" spans="1:10" x14ac:dyDescent="0.45">
      <c r="A570">
        <v>35339</v>
      </c>
      <c r="B570">
        <v>11</v>
      </c>
      <c r="C570">
        <v>2</v>
      </c>
      <c r="D570" t="s">
        <v>993</v>
      </c>
      <c r="E570" t="s">
        <v>678</v>
      </c>
      <c r="F570">
        <v>55</v>
      </c>
      <c r="G570" t="s">
        <v>1819</v>
      </c>
      <c r="H570">
        <v>90</v>
      </c>
      <c r="I570" t="s">
        <v>634</v>
      </c>
      <c r="J570" t="s">
        <v>634</v>
      </c>
    </row>
    <row r="571" spans="1:10" x14ac:dyDescent="0.45">
      <c r="A571">
        <v>35339</v>
      </c>
      <c r="B571">
        <v>12</v>
      </c>
      <c r="C571">
        <v>3</v>
      </c>
      <c r="D571" t="s">
        <v>1478</v>
      </c>
      <c r="E571" t="s">
        <v>678</v>
      </c>
      <c r="F571">
        <v>89</v>
      </c>
      <c r="G571" t="s">
        <v>634</v>
      </c>
      <c r="H571" t="s">
        <v>634</v>
      </c>
      <c r="I571">
        <v>2</v>
      </c>
      <c r="J571">
        <v>201</v>
      </c>
    </row>
    <row r="572" spans="1:10" x14ac:dyDescent="0.45">
      <c r="A572">
        <v>35339</v>
      </c>
      <c r="B572">
        <v>13</v>
      </c>
      <c r="C572">
        <v>3</v>
      </c>
      <c r="D572" t="s">
        <v>1615</v>
      </c>
      <c r="E572" t="s">
        <v>677</v>
      </c>
      <c r="F572">
        <v>49</v>
      </c>
      <c r="G572" t="s">
        <v>634</v>
      </c>
      <c r="H572" t="s">
        <v>634</v>
      </c>
      <c r="I572">
        <v>2</v>
      </c>
      <c r="J572">
        <v>302</v>
      </c>
    </row>
    <row r="573" spans="1:10" x14ac:dyDescent="0.45">
      <c r="A573">
        <v>35339</v>
      </c>
      <c r="B573">
        <v>14</v>
      </c>
      <c r="C573">
        <v>3</v>
      </c>
      <c r="D573" t="s">
        <v>994</v>
      </c>
      <c r="E573" t="s">
        <v>677</v>
      </c>
      <c r="F573">
        <v>81</v>
      </c>
      <c r="G573" t="s">
        <v>1768</v>
      </c>
      <c r="H573" t="s">
        <v>634</v>
      </c>
      <c r="I573" t="s">
        <v>634</v>
      </c>
      <c r="J573" t="s">
        <v>634</v>
      </c>
    </row>
    <row r="574" spans="1:10" x14ac:dyDescent="0.45">
      <c r="A574">
        <v>35339</v>
      </c>
      <c r="B574">
        <v>15</v>
      </c>
      <c r="C574">
        <v>3</v>
      </c>
      <c r="D574" t="s">
        <v>995</v>
      </c>
      <c r="E574" t="s">
        <v>677</v>
      </c>
      <c r="F574">
        <v>66</v>
      </c>
      <c r="G574" t="s">
        <v>1769</v>
      </c>
      <c r="H574">
        <v>22</v>
      </c>
      <c r="I574" t="s">
        <v>634</v>
      </c>
      <c r="J574" t="s">
        <v>634</v>
      </c>
    </row>
    <row r="575" spans="1:10" x14ac:dyDescent="0.45">
      <c r="A575">
        <v>35339</v>
      </c>
      <c r="B575">
        <v>16</v>
      </c>
      <c r="C575">
        <v>3</v>
      </c>
      <c r="D575" t="s">
        <v>1512</v>
      </c>
      <c r="E575" t="s">
        <v>677</v>
      </c>
      <c r="F575">
        <v>7</v>
      </c>
      <c r="G575" t="s">
        <v>634</v>
      </c>
      <c r="H575" t="s">
        <v>634</v>
      </c>
      <c r="I575">
        <v>2</v>
      </c>
      <c r="J575">
        <v>101</v>
      </c>
    </row>
    <row r="576" spans="1:10" x14ac:dyDescent="0.45">
      <c r="A576">
        <v>35339</v>
      </c>
      <c r="B576">
        <v>17</v>
      </c>
      <c r="C576">
        <v>3</v>
      </c>
      <c r="D576" t="s">
        <v>723</v>
      </c>
      <c r="E576" t="s">
        <v>677</v>
      </c>
      <c r="F576">
        <v>7</v>
      </c>
      <c r="G576" t="s">
        <v>634</v>
      </c>
      <c r="H576" t="s">
        <v>634</v>
      </c>
      <c r="I576">
        <v>2</v>
      </c>
      <c r="J576">
        <v>220</v>
      </c>
    </row>
    <row r="577" spans="1:10" x14ac:dyDescent="0.45">
      <c r="A577">
        <v>35339</v>
      </c>
      <c r="B577">
        <v>18</v>
      </c>
      <c r="C577">
        <v>3</v>
      </c>
      <c r="D577" t="s">
        <v>723</v>
      </c>
      <c r="E577" t="s">
        <v>677</v>
      </c>
      <c r="F577">
        <v>11</v>
      </c>
      <c r="G577" t="s">
        <v>634</v>
      </c>
      <c r="H577" t="s">
        <v>634</v>
      </c>
      <c r="I577">
        <v>2</v>
      </c>
      <c r="J577">
        <v>207</v>
      </c>
    </row>
    <row r="578" spans="1:10" x14ac:dyDescent="0.45">
      <c r="A578">
        <v>35339</v>
      </c>
      <c r="B578">
        <v>19</v>
      </c>
      <c r="C578">
        <v>3</v>
      </c>
      <c r="D578" t="s">
        <v>723</v>
      </c>
      <c r="E578" t="s">
        <v>677</v>
      </c>
      <c r="F578">
        <v>59</v>
      </c>
      <c r="G578" t="s">
        <v>634</v>
      </c>
      <c r="H578" t="s">
        <v>634</v>
      </c>
      <c r="I578">
        <v>2</v>
      </c>
      <c r="J578">
        <v>101</v>
      </c>
    </row>
    <row r="579" spans="1:10" x14ac:dyDescent="0.45">
      <c r="A579">
        <v>35339</v>
      </c>
      <c r="B579">
        <v>20</v>
      </c>
      <c r="C579">
        <v>3</v>
      </c>
      <c r="D579" t="s">
        <v>953</v>
      </c>
      <c r="E579" t="s">
        <v>678</v>
      </c>
      <c r="F579">
        <v>25</v>
      </c>
      <c r="G579" t="s">
        <v>1835</v>
      </c>
      <c r="H579">
        <v>12</v>
      </c>
      <c r="I579" t="s">
        <v>634</v>
      </c>
      <c r="J579" t="s">
        <v>634</v>
      </c>
    </row>
    <row r="580" spans="1:10" x14ac:dyDescent="0.45">
      <c r="A580">
        <v>35339</v>
      </c>
      <c r="B580">
        <v>21</v>
      </c>
      <c r="C580">
        <v>3</v>
      </c>
      <c r="D580" t="s">
        <v>996</v>
      </c>
      <c r="E580" t="s">
        <v>678</v>
      </c>
      <c r="F580">
        <v>45</v>
      </c>
      <c r="G580" t="s">
        <v>1836</v>
      </c>
      <c r="H580">
        <v>2</v>
      </c>
      <c r="I580" t="s">
        <v>634</v>
      </c>
      <c r="J580" t="s">
        <v>634</v>
      </c>
    </row>
    <row r="581" spans="1:10" x14ac:dyDescent="0.45">
      <c r="A581">
        <v>35339</v>
      </c>
      <c r="B581">
        <v>22</v>
      </c>
      <c r="C581">
        <v>3</v>
      </c>
      <c r="D581" t="s">
        <v>859</v>
      </c>
      <c r="E581" t="s">
        <v>678</v>
      </c>
      <c r="F581">
        <v>45</v>
      </c>
      <c r="G581" t="s">
        <v>1837</v>
      </c>
      <c r="H581">
        <v>2</v>
      </c>
      <c r="I581" t="s">
        <v>634</v>
      </c>
      <c r="J581" t="s">
        <v>634</v>
      </c>
    </row>
    <row r="582" spans="1:10" x14ac:dyDescent="0.45">
      <c r="A582">
        <v>35339</v>
      </c>
      <c r="B582">
        <v>23</v>
      </c>
      <c r="C582">
        <v>3</v>
      </c>
      <c r="D582" t="s">
        <v>997</v>
      </c>
      <c r="E582" t="s">
        <v>678</v>
      </c>
      <c r="F582">
        <v>45</v>
      </c>
      <c r="G582" t="s">
        <v>1825</v>
      </c>
      <c r="H582">
        <v>12</v>
      </c>
      <c r="I582" t="s">
        <v>634</v>
      </c>
      <c r="J582" t="s">
        <v>634</v>
      </c>
    </row>
    <row r="583" spans="1:10" x14ac:dyDescent="0.45">
      <c r="A583">
        <v>35340</v>
      </c>
      <c r="B583">
        <v>0</v>
      </c>
      <c r="C583">
        <v>1</v>
      </c>
      <c r="D583" t="s">
        <v>998</v>
      </c>
      <c r="E583" t="s">
        <v>677</v>
      </c>
      <c r="F583">
        <v>44</v>
      </c>
      <c r="G583" t="s">
        <v>1745</v>
      </c>
      <c r="H583">
        <v>24</v>
      </c>
      <c r="I583" t="s">
        <v>634</v>
      </c>
      <c r="J583" t="s">
        <v>634</v>
      </c>
    </row>
    <row r="584" spans="1:10" x14ac:dyDescent="0.45">
      <c r="A584">
        <v>35340</v>
      </c>
      <c r="B584">
        <v>1</v>
      </c>
      <c r="C584">
        <v>1</v>
      </c>
      <c r="D584" t="s">
        <v>999</v>
      </c>
      <c r="E584" t="s">
        <v>677</v>
      </c>
      <c r="F584">
        <v>90</v>
      </c>
      <c r="G584" t="s">
        <v>1777</v>
      </c>
      <c r="H584">
        <v>44</v>
      </c>
      <c r="I584" t="s">
        <v>634</v>
      </c>
      <c r="J584" t="s">
        <v>634</v>
      </c>
    </row>
    <row r="585" spans="1:10" x14ac:dyDescent="0.45">
      <c r="A585">
        <v>35340</v>
      </c>
      <c r="B585">
        <v>2</v>
      </c>
      <c r="C585">
        <v>2</v>
      </c>
      <c r="D585" t="s">
        <v>1062</v>
      </c>
      <c r="E585" t="s">
        <v>677</v>
      </c>
      <c r="F585">
        <v>98</v>
      </c>
      <c r="G585" t="s">
        <v>634</v>
      </c>
      <c r="I585">
        <v>2</v>
      </c>
      <c r="J585">
        <v>212</v>
      </c>
    </row>
    <row r="586" spans="1:10" x14ac:dyDescent="0.45">
      <c r="A586">
        <v>35340</v>
      </c>
      <c r="B586">
        <v>3</v>
      </c>
      <c r="C586">
        <v>2</v>
      </c>
      <c r="D586" t="s">
        <v>750</v>
      </c>
      <c r="E586" t="s">
        <v>677</v>
      </c>
      <c r="F586">
        <v>98</v>
      </c>
      <c r="G586" t="s">
        <v>634</v>
      </c>
      <c r="I586">
        <v>2</v>
      </c>
      <c r="J586">
        <v>212</v>
      </c>
    </row>
    <row r="587" spans="1:10" x14ac:dyDescent="0.45">
      <c r="A587">
        <v>35340</v>
      </c>
      <c r="B587">
        <v>4</v>
      </c>
      <c r="C587">
        <v>2</v>
      </c>
      <c r="D587" t="s">
        <v>1223</v>
      </c>
      <c r="E587" t="s">
        <v>678</v>
      </c>
      <c r="F587">
        <v>16</v>
      </c>
      <c r="G587" t="s">
        <v>634</v>
      </c>
      <c r="H587" t="s">
        <v>634</v>
      </c>
      <c r="I587">
        <v>2</v>
      </c>
      <c r="J587">
        <v>214</v>
      </c>
    </row>
    <row r="588" spans="1:10" x14ac:dyDescent="0.45">
      <c r="A588">
        <v>35340</v>
      </c>
      <c r="B588">
        <v>5</v>
      </c>
      <c r="C588">
        <v>2</v>
      </c>
      <c r="D588" t="s">
        <v>1023</v>
      </c>
      <c r="E588" t="s">
        <v>677</v>
      </c>
      <c r="F588">
        <v>36</v>
      </c>
      <c r="G588" t="s">
        <v>634</v>
      </c>
      <c r="H588" t="s">
        <v>634</v>
      </c>
      <c r="I588">
        <v>2</v>
      </c>
      <c r="J588">
        <v>201</v>
      </c>
    </row>
    <row r="589" spans="1:10" x14ac:dyDescent="0.45">
      <c r="A589">
        <v>35340</v>
      </c>
      <c r="B589">
        <v>6</v>
      </c>
      <c r="C589">
        <v>2</v>
      </c>
      <c r="D589" t="s">
        <v>1000</v>
      </c>
      <c r="E589" t="s">
        <v>677</v>
      </c>
      <c r="F589">
        <v>44</v>
      </c>
      <c r="G589" t="s">
        <v>1827</v>
      </c>
      <c r="H589">
        <v>24</v>
      </c>
      <c r="I589" t="s">
        <v>634</v>
      </c>
      <c r="J589" t="s">
        <v>634</v>
      </c>
    </row>
    <row r="590" spans="1:10" x14ac:dyDescent="0.45">
      <c r="A590">
        <v>35340</v>
      </c>
      <c r="B590">
        <v>7</v>
      </c>
      <c r="C590">
        <v>3</v>
      </c>
      <c r="D590" t="s">
        <v>866</v>
      </c>
      <c r="E590" t="s">
        <v>677</v>
      </c>
      <c r="F590">
        <v>56</v>
      </c>
      <c r="G590" t="s">
        <v>1797</v>
      </c>
      <c r="H590">
        <v>74</v>
      </c>
      <c r="I590" t="s">
        <v>634</v>
      </c>
      <c r="J590" t="s">
        <v>634</v>
      </c>
    </row>
    <row r="591" spans="1:10" x14ac:dyDescent="0.45">
      <c r="A591">
        <v>35340</v>
      </c>
      <c r="B591">
        <v>8</v>
      </c>
      <c r="C591">
        <v>3</v>
      </c>
      <c r="D591" t="s">
        <v>1001</v>
      </c>
      <c r="E591" t="s">
        <v>677</v>
      </c>
      <c r="F591">
        <v>11</v>
      </c>
      <c r="G591" t="s">
        <v>1798</v>
      </c>
      <c r="H591">
        <v>44</v>
      </c>
      <c r="I591" t="s">
        <v>634</v>
      </c>
      <c r="J591" t="s">
        <v>634</v>
      </c>
    </row>
    <row r="592" spans="1:10" x14ac:dyDescent="0.45">
      <c r="A592">
        <v>35340</v>
      </c>
      <c r="B592">
        <v>9</v>
      </c>
      <c r="C592">
        <v>3</v>
      </c>
      <c r="D592" t="s">
        <v>818</v>
      </c>
      <c r="E592" t="s">
        <v>678</v>
      </c>
      <c r="F592">
        <v>67</v>
      </c>
      <c r="G592" t="s">
        <v>634</v>
      </c>
      <c r="H592" t="s">
        <v>634</v>
      </c>
      <c r="I592">
        <v>2</v>
      </c>
      <c r="J592">
        <v>208</v>
      </c>
    </row>
    <row r="593" spans="1:10" x14ac:dyDescent="0.45">
      <c r="A593">
        <v>35340</v>
      </c>
      <c r="B593">
        <v>10</v>
      </c>
      <c r="C593">
        <v>3</v>
      </c>
      <c r="D593" t="s">
        <v>1002</v>
      </c>
      <c r="E593" t="s">
        <v>677</v>
      </c>
      <c r="F593">
        <v>56</v>
      </c>
      <c r="G593" t="s">
        <v>1799</v>
      </c>
      <c r="H593">
        <v>24</v>
      </c>
      <c r="I593" t="s">
        <v>634</v>
      </c>
      <c r="J593" t="s">
        <v>634</v>
      </c>
    </row>
    <row r="594" spans="1:10" x14ac:dyDescent="0.45">
      <c r="A594">
        <v>35340</v>
      </c>
      <c r="B594">
        <v>11</v>
      </c>
      <c r="C594">
        <v>3</v>
      </c>
      <c r="D594" t="s">
        <v>1002</v>
      </c>
      <c r="E594" t="s">
        <v>677</v>
      </c>
      <c r="F594" t="s">
        <v>634</v>
      </c>
      <c r="G594" t="s">
        <v>634</v>
      </c>
      <c r="H594" t="s">
        <v>634</v>
      </c>
      <c r="I594" t="s">
        <v>634</v>
      </c>
      <c r="J594">
        <v>401</v>
      </c>
    </row>
    <row r="595" spans="1:10" x14ac:dyDescent="0.45">
      <c r="A595">
        <v>35341</v>
      </c>
      <c r="B595">
        <v>0</v>
      </c>
      <c r="C595">
        <v>1</v>
      </c>
      <c r="D595" t="s">
        <v>816</v>
      </c>
      <c r="E595" t="s">
        <v>677</v>
      </c>
      <c r="F595">
        <v>27</v>
      </c>
      <c r="G595" t="s">
        <v>634</v>
      </c>
      <c r="H595" t="s">
        <v>634</v>
      </c>
      <c r="I595">
        <v>2</v>
      </c>
      <c r="J595">
        <v>207</v>
      </c>
    </row>
    <row r="596" spans="1:10" x14ac:dyDescent="0.45">
      <c r="A596">
        <v>35341</v>
      </c>
      <c r="B596">
        <v>1</v>
      </c>
      <c r="C596">
        <v>1</v>
      </c>
      <c r="D596" t="s">
        <v>940</v>
      </c>
      <c r="E596" t="s">
        <v>678</v>
      </c>
      <c r="F596">
        <v>12</v>
      </c>
      <c r="G596" t="s">
        <v>634</v>
      </c>
      <c r="H596" t="s">
        <v>634</v>
      </c>
      <c r="I596">
        <v>2</v>
      </c>
      <c r="J596">
        <v>201</v>
      </c>
    </row>
    <row r="597" spans="1:10" x14ac:dyDescent="0.45">
      <c r="A597">
        <v>35341</v>
      </c>
      <c r="B597">
        <v>2</v>
      </c>
      <c r="C597">
        <v>1</v>
      </c>
      <c r="D597" t="s">
        <v>1003</v>
      </c>
      <c r="E597" t="s">
        <v>678</v>
      </c>
      <c r="F597">
        <v>2</v>
      </c>
      <c r="G597" t="s">
        <v>1755</v>
      </c>
      <c r="H597" t="s">
        <v>634</v>
      </c>
      <c r="I597" t="s">
        <v>634</v>
      </c>
      <c r="J597" t="s">
        <v>634</v>
      </c>
    </row>
    <row r="598" spans="1:10" x14ac:dyDescent="0.45">
      <c r="A598">
        <v>35341</v>
      </c>
      <c r="B598">
        <v>3</v>
      </c>
      <c r="C598">
        <v>1</v>
      </c>
      <c r="D598" t="s">
        <v>1004</v>
      </c>
      <c r="E598" t="s">
        <v>677</v>
      </c>
      <c r="F598">
        <v>63</v>
      </c>
      <c r="G598" t="s">
        <v>1746</v>
      </c>
      <c r="H598">
        <v>69</v>
      </c>
      <c r="I598" t="s">
        <v>634</v>
      </c>
      <c r="J598" t="s">
        <v>634</v>
      </c>
    </row>
    <row r="599" spans="1:10" x14ac:dyDescent="0.45">
      <c r="A599">
        <v>35341</v>
      </c>
      <c r="B599">
        <v>4</v>
      </c>
      <c r="C599">
        <v>1</v>
      </c>
      <c r="D599" t="s">
        <v>744</v>
      </c>
      <c r="E599" t="s">
        <v>678</v>
      </c>
      <c r="F599">
        <v>25</v>
      </c>
      <c r="G599" t="s">
        <v>1748</v>
      </c>
      <c r="H599">
        <v>63</v>
      </c>
      <c r="I599" t="s">
        <v>634</v>
      </c>
      <c r="J599" t="s">
        <v>634</v>
      </c>
    </row>
    <row r="600" spans="1:10" x14ac:dyDescent="0.45">
      <c r="A600">
        <v>35341</v>
      </c>
      <c r="B600">
        <v>5</v>
      </c>
      <c r="C600">
        <v>1</v>
      </c>
      <c r="D600" t="s">
        <v>744</v>
      </c>
      <c r="E600" t="s">
        <v>677</v>
      </c>
      <c r="F600">
        <v>20</v>
      </c>
      <c r="G600" t="s">
        <v>1748</v>
      </c>
      <c r="H600" t="s">
        <v>634</v>
      </c>
      <c r="I600" t="s">
        <v>634</v>
      </c>
      <c r="J600" t="s">
        <v>634</v>
      </c>
    </row>
    <row r="601" spans="1:10" x14ac:dyDescent="0.45">
      <c r="A601">
        <v>35341</v>
      </c>
      <c r="B601">
        <v>6</v>
      </c>
      <c r="C601">
        <v>1</v>
      </c>
      <c r="D601" t="s">
        <v>1255</v>
      </c>
      <c r="E601" t="s">
        <v>678</v>
      </c>
      <c r="F601">
        <v>4</v>
      </c>
      <c r="G601" t="s">
        <v>634</v>
      </c>
      <c r="H601" t="s">
        <v>634</v>
      </c>
      <c r="I601">
        <v>2</v>
      </c>
      <c r="J601">
        <v>302</v>
      </c>
    </row>
    <row r="602" spans="1:10" x14ac:dyDescent="0.45">
      <c r="A602">
        <v>35341</v>
      </c>
      <c r="B602">
        <v>7</v>
      </c>
      <c r="C602">
        <v>1</v>
      </c>
      <c r="D602" t="s">
        <v>752</v>
      </c>
      <c r="E602" t="s">
        <v>677</v>
      </c>
      <c r="F602">
        <v>69</v>
      </c>
      <c r="G602" t="s">
        <v>1749</v>
      </c>
      <c r="H602">
        <v>31</v>
      </c>
      <c r="I602" t="s">
        <v>634</v>
      </c>
      <c r="J602" t="s">
        <v>634</v>
      </c>
    </row>
    <row r="603" spans="1:10" x14ac:dyDescent="0.45">
      <c r="A603">
        <v>35341</v>
      </c>
      <c r="B603">
        <v>8</v>
      </c>
      <c r="C603">
        <v>2</v>
      </c>
      <c r="D603" t="s">
        <v>1005</v>
      </c>
      <c r="E603" t="s">
        <v>677</v>
      </c>
      <c r="F603">
        <v>17</v>
      </c>
      <c r="G603" t="s">
        <v>1810</v>
      </c>
      <c r="H603">
        <v>22</v>
      </c>
      <c r="I603" t="s">
        <v>634</v>
      </c>
      <c r="J603" t="s">
        <v>634</v>
      </c>
    </row>
    <row r="604" spans="1:10" x14ac:dyDescent="0.45">
      <c r="A604">
        <v>35341</v>
      </c>
      <c r="B604">
        <v>9</v>
      </c>
      <c r="C604">
        <v>2</v>
      </c>
      <c r="D604" t="s">
        <v>1087</v>
      </c>
      <c r="E604" t="s">
        <v>678</v>
      </c>
      <c r="F604">
        <v>89</v>
      </c>
      <c r="G604" t="s">
        <v>634</v>
      </c>
      <c r="H604" t="s">
        <v>634</v>
      </c>
      <c r="I604">
        <v>2</v>
      </c>
      <c r="J604">
        <v>205</v>
      </c>
    </row>
    <row r="605" spans="1:10" x14ac:dyDescent="0.45">
      <c r="A605">
        <v>35341</v>
      </c>
      <c r="B605">
        <v>10</v>
      </c>
      <c r="C605">
        <v>2</v>
      </c>
      <c r="D605" t="s">
        <v>1205</v>
      </c>
      <c r="E605" t="s">
        <v>678</v>
      </c>
      <c r="F605">
        <v>89</v>
      </c>
      <c r="G605" t="s">
        <v>634</v>
      </c>
      <c r="H605" t="s">
        <v>634</v>
      </c>
      <c r="I605">
        <v>2</v>
      </c>
      <c r="J605">
        <v>208</v>
      </c>
    </row>
    <row r="606" spans="1:10" x14ac:dyDescent="0.45">
      <c r="A606">
        <v>35341</v>
      </c>
      <c r="B606">
        <v>11</v>
      </c>
      <c r="C606">
        <v>2</v>
      </c>
      <c r="D606" t="s">
        <v>1006</v>
      </c>
      <c r="E606" t="s">
        <v>677</v>
      </c>
      <c r="F606">
        <v>69</v>
      </c>
      <c r="G606" t="s">
        <v>1811</v>
      </c>
      <c r="H606">
        <v>3</v>
      </c>
      <c r="I606" t="s">
        <v>634</v>
      </c>
      <c r="J606" t="s">
        <v>634</v>
      </c>
    </row>
    <row r="607" spans="1:10" x14ac:dyDescent="0.45">
      <c r="A607">
        <v>35341</v>
      </c>
      <c r="B607">
        <v>12</v>
      </c>
      <c r="C607">
        <v>2</v>
      </c>
      <c r="D607" t="s">
        <v>997</v>
      </c>
      <c r="E607" t="s">
        <v>677</v>
      </c>
      <c r="F607">
        <v>69</v>
      </c>
      <c r="G607" t="s">
        <v>1812</v>
      </c>
      <c r="H607">
        <v>3</v>
      </c>
      <c r="I607" t="s">
        <v>634</v>
      </c>
      <c r="J607" t="s">
        <v>634</v>
      </c>
    </row>
    <row r="608" spans="1:10" x14ac:dyDescent="0.45">
      <c r="A608">
        <v>35341</v>
      </c>
      <c r="B608">
        <v>13</v>
      </c>
      <c r="C608">
        <v>3</v>
      </c>
      <c r="D608" t="s">
        <v>1710</v>
      </c>
      <c r="E608" t="s">
        <v>677</v>
      </c>
      <c r="F608">
        <v>9</v>
      </c>
      <c r="G608" t="s">
        <v>634</v>
      </c>
      <c r="H608" t="s">
        <v>634</v>
      </c>
      <c r="I608">
        <v>2</v>
      </c>
      <c r="J608">
        <v>201</v>
      </c>
    </row>
    <row r="609" spans="1:10" x14ac:dyDescent="0.45">
      <c r="A609">
        <v>35341</v>
      </c>
      <c r="B609">
        <v>14</v>
      </c>
      <c r="C609">
        <v>3</v>
      </c>
      <c r="D609" t="s">
        <v>1007</v>
      </c>
      <c r="E609" t="s">
        <v>678</v>
      </c>
      <c r="F609">
        <v>40</v>
      </c>
      <c r="G609" t="s">
        <v>1813</v>
      </c>
      <c r="H609">
        <v>2</v>
      </c>
      <c r="I609" t="s">
        <v>634</v>
      </c>
      <c r="J609" t="s">
        <v>634</v>
      </c>
    </row>
    <row r="610" spans="1:10" x14ac:dyDescent="0.45">
      <c r="A610">
        <v>35341</v>
      </c>
      <c r="B610">
        <v>15</v>
      </c>
      <c r="C610">
        <v>3</v>
      </c>
      <c r="D610" t="s">
        <v>900</v>
      </c>
      <c r="E610" t="s">
        <v>677</v>
      </c>
      <c r="F610">
        <v>69</v>
      </c>
      <c r="G610" t="s">
        <v>634</v>
      </c>
      <c r="H610" t="s">
        <v>634</v>
      </c>
      <c r="I610">
        <v>2</v>
      </c>
      <c r="J610">
        <v>201</v>
      </c>
    </row>
    <row r="611" spans="1:10" x14ac:dyDescent="0.45">
      <c r="A611">
        <v>35341</v>
      </c>
      <c r="B611">
        <v>16</v>
      </c>
      <c r="C611">
        <v>3</v>
      </c>
      <c r="D611" t="s">
        <v>1008</v>
      </c>
      <c r="E611" t="s">
        <v>678</v>
      </c>
      <c r="F611">
        <v>45</v>
      </c>
      <c r="G611" t="s">
        <v>1781</v>
      </c>
      <c r="H611">
        <v>2</v>
      </c>
      <c r="I611" t="s">
        <v>634</v>
      </c>
      <c r="J611" t="s">
        <v>634</v>
      </c>
    </row>
    <row r="612" spans="1:10" x14ac:dyDescent="0.45">
      <c r="A612">
        <v>35341</v>
      </c>
      <c r="B612">
        <v>17</v>
      </c>
      <c r="C612">
        <v>3</v>
      </c>
      <c r="D612" t="s">
        <v>1008</v>
      </c>
      <c r="E612" t="s">
        <v>677</v>
      </c>
      <c r="F612" t="s">
        <v>634</v>
      </c>
      <c r="G612" t="s">
        <v>634</v>
      </c>
      <c r="H612" t="s">
        <v>634</v>
      </c>
      <c r="I612" t="s">
        <v>634</v>
      </c>
      <c r="J612">
        <v>401</v>
      </c>
    </row>
    <row r="613" spans="1:10" x14ac:dyDescent="0.45">
      <c r="A613">
        <v>35341</v>
      </c>
      <c r="B613">
        <v>18</v>
      </c>
      <c r="C613">
        <v>3</v>
      </c>
      <c r="D613" t="s">
        <v>1331</v>
      </c>
      <c r="E613" t="s">
        <v>678</v>
      </c>
      <c r="F613" t="s">
        <v>634</v>
      </c>
      <c r="G613" t="s">
        <v>634</v>
      </c>
      <c r="H613" t="s">
        <v>634</v>
      </c>
      <c r="I613" t="s">
        <v>634</v>
      </c>
      <c r="J613">
        <v>401</v>
      </c>
    </row>
    <row r="614" spans="1:10" x14ac:dyDescent="0.45">
      <c r="A614">
        <v>35341</v>
      </c>
      <c r="B614">
        <v>19</v>
      </c>
      <c r="C614">
        <v>3</v>
      </c>
      <c r="D614" t="s">
        <v>922</v>
      </c>
      <c r="E614" t="s">
        <v>677</v>
      </c>
      <c r="F614">
        <v>22</v>
      </c>
      <c r="G614" t="s">
        <v>1782</v>
      </c>
      <c r="H614">
        <v>20</v>
      </c>
      <c r="I614" t="s">
        <v>634</v>
      </c>
      <c r="J614" t="s">
        <v>634</v>
      </c>
    </row>
    <row r="615" spans="1:10" x14ac:dyDescent="0.45">
      <c r="A615">
        <v>35342</v>
      </c>
      <c r="B615">
        <v>0</v>
      </c>
      <c r="C615">
        <v>1</v>
      </c>
      <c r="D615" t="s">
        <v>1009</v>
      </c>
      <c r="E615" t="s">
        <v>677</v>
      </c>
      <c r="F615">
        <v>89</v>
      </c>
      <c r="G615" t="s">
        <v>1745</v>
      </c>
      <c r="H615" t="s">
        <v>634</v>
      </c>
      <c r="I615" t="s">
        <v>634</v>
      </c>
      <c r="J615" t="s">
        <v>634</v>
      </c>
    </row>
    <row r="616" spans="1:10" x14ac:dyDescent="0.45">
      <c r="A616">
        <v>35342</v>
      </c>
      <c r="B616">
        <v>1</v>
      </c>
      <c r="C616">
        <v>1</v>
      </c>
      <c r="D616" t="s">
        <v>1010</v>
      </c>
      <c r="E616" t="s">
        <v>677</v>
      </c>
      <c r="F616">
        <v>77</v>
      </c>
      <c r="G616" t="s">
        <v>1777</v>
      </c>
      <c r="H616">
        <v>17</v>
      </c>
      <c r="I616" t="s">
        <v>634</v>
      </c>
      <c r="J616" t="s">
        <v>634</v>
      </c>
    </row>
    <row r="617" spans="1:10" x14ac:dyDescent="0.45">
      <c r="A617">
        <v>35342</v>
      </c>
      <c r="B617">
        <v>2</v>
      </c>
      <c r="C617">
        <v>1</v>
      </c>
      <c r="D617" t="s">
        <v>1011</v>
      </c>
      <c r="E617" t="s">
        <v>677</v>
      </c>
      <c r="F617">
        <v>8</v>
      </c>
      <c r="G617" t="s">
        <v>1827</v>
      </c>
      <c r="H617">
        <v>24</v>
      </c>
      <c r="I617" t="s">
        <v>634</v>
      </c>
      <c r="J617" t="s">
        <v>634</v>
      </c>
    </row>
    <row r="618" spans="1:10" x14ac:dyDescent="0.45">
      <c r="A618">
        <v>35342</v>
      </c>
      <c r="B618">
        <v>3</v>
      </c>
      <c r="C618">
        <v>1</v>
      </c>
      <c r="D618" t="s">
        <v>1012</v>
      </c>
      <c r="E618" t="s">
        <v>677</v>
      </c>
      <c r="F618">
        <v>88</v>
      </c>
      <c r="G618" t="s">
        <v>1797</v>
      </c>
      <c r="H618" t="s">
        <v>634</v>
      </c>
      <c r="I618" t="s">
        <v>634</v>
      </c>
      <c r="J618" t="s">
        <v>634</v>
      </c>
    </row>
    <row r="619" spans="1:10" x14ac:dyDescent="0.45">
      <c r="A619">
        <v>35342</v>
      </c>
      <c r="B619">
        <v>4</v>
      </c>
      <c r="C619">
        <v>1</v>
      </c>
      <c r="D619" t="s">
        <v>1265</v>
      </c>
      <c r="E619" t="s">
        <v>677</v>
      </c>
      <c r="F619">
        <v>89</v>
      </c>
      <c r="G619" t="s">
        <v>634</v>
      </c>
      <c r="H619" t="s">
        <v>634</v>
      </c>
      <c r="I619">
        <v>2</v>
      </c>
      <c r="J619">
        <v>201</v>
      </c>
    </row>
    <row r="620" spans="1:10" x14ac:dyDescent="0.45">
      <c r="A620">
        <v>35342</v>
      </c>
      <c r="B620">
        <v>5</v>
      </c>
      <c r="C620">
        <v>1</v>
      </c>
      <c r="D620" t="s">
        <v>917</v>
      </c>
      <c r="E620" t="s">
        <v>678</v>
      </c>
      <c r="F620">
        <v>10</v>
      </c>
      <c r="G620" t="s">
        <v>1809</v>
      </c>
      <c r="H620">
        <v>11</v>
      </c>
      <c r="I620" t="s">
        <v>634</v>
      </c>
      <c r="J620" t="s">
        <v>634</v>
      </c>
    </row>
    <row r="621" spans="1:10" x14ac:dyDescent="0.45">
      <c r="A621">
        <v>35342</v>
      </c>
      <c r="B621">
        <v>6</v>
      </c>
      <c r="C621">
        <v>1</v>
      </c>
      <c r="D621" t="s">
        <v>1013</v>
      </c>
      <c r="E621" t="s">
        <v>677</v>
      </c>
      <c r="F621">
        <v>89</v>
      </c>
      <c r="G621" t="s">
        <v>1828</v>
      </c>
      <c r="H621">
        <v>24</v>
      </c>
      <c r="I621" t="s">
        <v>634</v>
      </c>
      <c r="J621" t="s">
        <v>634</v>
      </c>
    </row>
    <row r="622" spans="1:10" x14ac:dyDescent="0.45">
      <c r="A622">
        <v>35342</v>
      </c>
      <c r="B622">
        <v>7</v>
      </c>
      <c r="C622">
        <v>1</v>
      </c>
      <c r="D622" t="s">
        <v>706</v>
      </c>
      <c r="E622" t="s">
        <v>678</v>
      </c>
      <c r="F622">
        <v>10</v>
      </c>
      <c r="G622" t="s">
        <v>1811</v>
      </c>
      <c r="H622">
        <v>18</v>
      </c>
      <c r="I622" t="s">
        <v>634</v>
      </c>
      <c r="J622" t="s">
        <v>634</v>
      </c>
    </row>
    <row r="623" spans="1:10" x14ac:dyDescent="0.45">
      <c r="A623">
        <v>35342</v>
      </c>
      <c r="B623">
        <v>8</v>
      </c>
      <c r="C623">
        <v>1</v>
      </c>
      <c r="D623" t="s">
        <v>1014</v>
      </c>
      <c r="E623" t="s">
        <v>678</v>
      </c>
      <c r="F623">
        <v>10</v>
      </c>
      <c r="G623" t="s">
        <v>1779</v>
      </c>
      <c r="H623" t="s">
        <v>634</v>
      </c>
      <c r="I623" t="s">
        <v>634</v>
      </c>
      <c r="J623" t="s">
        <v>634</v>
      </c>
    </row>
    <row r="624" spans="1:10" x14ac:dyDescent="0.45">
      <c r="A624">
        <v>35342</v>
      </c>
      <c r="B624">
        <v>9</v>
      </c>
      <c r="C624">
        <v>1</v>
      </c>
      <c r="D624" t="s">
        <v>1015</v>
      </c>
      <c r="E624" t="s">
        <v>678</v>
      </c>
      <c r="F624">
        <v>8</v>
      </c>
      <c r="G624" t="s">
        <v>1780</v>
      </c>
      <c r="H624">
        <v>2</v>
      </c>
      <c r="I624" t="s">
        <v>634</v>
      </c>
      <c r="J624" t="s">
        <v>634</v>
      </c>
    </row>
    <row r="625" spans="1:10" x14ac:dyDescent="0.45">
      <c r="A625">
        <v>35342</v>
      </c>
      <c r="B625">
        <v>10</v>
      </c>
      <c r="C625">
        <v>1</v>
      </c>
      <c r="D625" t="s">
        <v>1219</v>
      </c>
      <c r="E625" t="s">
        <v>678</v>
      </c>
      <c r="F625">
        <v>17</v>
      </c>
      <c r="G625" t="s">
        <v>634</v>
      </c>
      <c r="H625" t="s">
        <v>634</v>
      </c>
      <c r="I625">
        <v>2</v>
      </c>
      <c r="J625">
        <v>215</v>
      </c>
    </row>
    <row r="626" spans="1:10" x14ac:dyDescent="0.45">
      <c r="A626">
        <v>35342</v>
      </c>
      <c r="B626">
        <v>11</v>
      </c>
      <c r="C626">
        <v>2</v>
      </c>
      <c r="D626" t="s">
        <v>1016</v>
      </c>
      <c r="E626" t="s">
        <v>677</v>
      </c>
      <c r="F626">
        <v>24</v>
      </c>
      <c r="G626" t="s">
        <v>1781</v>
      </c>
      <c r="H626">
        <v>17</v>
      </c>
      <c r="I626" t="s">
        <v>634</v>
      </c>
      <c r="J626" t="s">
        <v>634</v>
      </c>
    </row>
    <row r="627" spans="1:10" x14ac:dyDescent="0.45">
      <c r="A627">
        <v>35342</v>
      </c>
      <c r="B627">
        <v>12</v>
      </c>
      <c r="C627">
        <v>2</v>
      </c>
      <c r="D627" t="s">
        <v>828</v>
      </c>
      <c r="E627" t="s">
        <v>678</v>
      </c>
      <c r="F627">
        <v>2</v>
      </c>
      <c r="G627" t="s">
        <v>634</v>
      </c>
      <c r="H627" t="s">
        <v>634</v>
      </c>
      <c r="I627">
        <v>2</v>
      </c>
      <c r="J627">
        <v>207</v>
      </c>
    </row>
    <row r="628" spans="1:10" x14ac:dyDescent="0.45">
      <c r="A628">
        <v>35342</v>
      </c>
      <c r="B628">
        <v>13</v>
      </c>
      <c r="C628">
        <v>2</v>
      </c>
      <c r="D628" t="s">
        <v>1017</v>
      </c>
      <c r="E628" t="s">
        <v>677</v>
      </c>
      <c r="F628">
        <v>88</v>
      </c>
      <c r="G628" t="s">
        <v>1782</v>
      </c>
      <c r="H628">
        <v>8</v>
      </c>
      <c r="I628" t="s">
        <v>634</v>
      </c>
      <c r="J628" t="s">
        <v>634</v>
      </c>
    </row>
    <row r="629" spans="1:10" x14ac:dyDescent="0.45">
      <c r="A629">
        <v>35342</v>
      </c>
      <c r="B629">
        <v>14</v>
      </c>
      <c r="C629">
        <v>3</v>
      </c>
      <c r="D629" t="s">
        <v>1018</v>
      </c>
      <c r="E629" t="s">
        <v>678</v>
      </c>
      <c r="F629">
        <v>11</v>
      </c>
      <c r="G629" t="s">
        <v>1815</v>
      </c>
      <c r="H629">
        <v>87</v>
      </c>
      <c r="I629" t="s">
        <v>634</v>
      </c>
      <c r="J629" t="s">
        <v>634</v>
      </c>
    </row>
    <row r="630" spans="1:10" x14ac:dyDescent="0.45">
      <c r="A630">
        <v>35342</v>
      </c>
      <c r="B630">
        <v>15</v>
      </c>
      <c r="C630">
        <v>3</v>
      </c>
      <c r="D630" t="s">
        <v>1019</v>
      </c>
      <c r="E630" t="s">
        <v>678</v>
      </c>
      <c r="F630">
        <v>8</v>
      </c>
      <c r="G630" t="s">
        <v>1843</v>
      </c>
      <c r="H630">
        <v>11</v>
      </c>
      <c r="I630" t="s">
        <v>634</v>
      </c>
      <c r="J630" t="s">
        <v>634</v>
      </c>
    </row>
    <row r="631" spans="1:10" x14ac:dyDescent="0.45">
      <c r="A631">
        <v>35342</v>
      </c>
      <c r="B631">
        <v>16</v>
      </c>
      <c r="C631">
        <v>3</v>
      </c>
      <c r="D631" t="s">
        <v>1020</v>
      </c>
      <c r="E631" t="s">
        <v>678</v>
      </c>
      <c r="F631">
        <v>8</v>
      </c>
      <c r="G631" t="s">
        <v>1844</v>
      </c>
      <c r="H631">
        <v>11</v>
      </c>
      <c r="I631" t="s">
        <v>634</v>
      </c>
      <c r="J631" t="s">
        <v>634</v>
      </c>
    </row>
    <row r="632" spans="1:10" x14ac:dyDescent="0.45">
      <c r="A632">
        <v>35342</v>
      </c>
      <c r="B632">
        <v>17</v>
      </c>
      <c r="C632">
        <v>3</v>
      </c>
      <c r="D632" t="s">
        <v>1021</v>
      </c>
      <c r="E632" t="s">
        <v>677</v>
      </c>
      <c r="F632">
        <v>8</v>
      </c>
      <c r="G632" t="s">
        <v>1845</v>
      </c>
      <c r="H632" t="s">
        <v>634</v>
      </c>
      <c r="I632" t="s">
        <v>634</v>
      </c>
      <c r="J632" t="s">
        <v>634</v>
      </c>
    </row>
    <row r="633" spans="1:10" x14ac:dyDescent="0.45">
      <c r="A633">
        <v>35342</v>
      </c>
      <c r="B633">
        <v>18</v>
      </c>
      <c r="C633">
        <v>3</v>
      </c>
      <c r="D633" t="s">
        <v>1021</v>
      </c>
      <c r="E633" t="s">
        <v>678</v>
      </c>
      <c r="F633" t="s">
        <v>634</v>
      </c>
      <c r="G633" t="s">
        <v>634</v>
      </c>
      <c r="H633" t="s">
        <v>634</v>
      </c>
      <c r="I633" t="s">
        <v>634</v>
      </c>
      <c r="J633">
        <v>401</v>
      </c>
    </row>
    <row r="634" spans="1:10" x14ac:dyDescent="0.45">
      <c r="A634">
        <v>35342</v>
      </c>
      <c r="B634">
        <v>19</v>
      </c>
      <c r="C634">
        <v>3</v>
      </c>
      <c r="D634" t="s">
        <v>790</v>
      </c>
      <c r="E634" t="s">
        <v>677</v>
      </c>
      <c r="F634">
        <v>89</v>
      </c>
      <c r="G634" t="s">
        <v>1846</v>
      </c>
      <c r="H634">
        <v>2</v>
      </c>
      <c r="I634" t="s">
        <v>634</v>
      </c>
      <c r="J634" t="s">
        <v>634</v>
      </c>
    </row>
    <row r="635" spans="1:10" x14ac:dyDescent="0.45">
      <c r="A635">
        <v>35342</v>
      </c>
      <c r="B635">
        <v>20</v>
      </c>
      <c r="C635">
        <v>3</v>
      </c>
      <c r="D635" t="s">
        <v>935</v>
      </c>
      <c r="E635" t="s">
        <v>677</v>
      </c>
      <c r="F635">
        <v>77</v>
      </c>
      <c r="G635" t="s">
        <v>1847</v>
      </c>
      <c r="H635">
        <v>88</v>
      </c>
      <c r="I635" t="s">
        <v>634</v>
      </c>
      <c r="J635" t="s">
        <v>634</v>
      </c>
    </row>
    <row r="636" spans="1:10" x14ac:dyDescent="0.45">
      <c r="A636">
        <v>35342</v>
      </c>
      <c r="B636">
        <v>21</v>
      </c>
      <c r="C636">
        <v>3</v>
      </c>
      <c r="D636" t="s">
        <v>826</v>
      </c>
      <c r="E636" t="s">
        <v>677</v>
      </c>
      <c r="F636">
        <v>8</v>
      </c>
      <c r="G636" t="s">
        <v>1848</v>
      </c>
      <c r="H636">
        <v>88</v>
      </c>
      <c r="I636" t="s">
        <v>634</v>
      </c>
      <c r="J636" t="s">
        <v>634</v>
      </c>
    </row>
    <row r="637" spans="1:10" x14ac:dyDescent="0.45">
      <c r="A637">
        <v>35343</v>
      </c>
      <c r="B637">
        <v>0</v>
      </c>
      <c r="C637">
        <v>1</v>
      </c>
      <c r="D637" t="s">
        <v>1022</v>
      </c>
      <c r="E637" t="s">
        <v>678</v>
      </c>
      <c r="F637">
        <v>6</v>
      </c>
      <c r="G637" t="s">
        <v>1755</v>
      </c>
      <c r="H637">
        <v>92</v>
      </c>
      <c r="I637" t="s">
        <v>634</v>
      </c>
      <c r="J637" t="s">
        <v>634</v>
      </c>
    </row>
    <row r="638" spans="1:10" x14ac:dyDescent="0.45">
      <c r="A638">
        <v>35343</v>
      </c>
      <c r="B638">
        <v>1</v>
      </c>
      <c r="C638">
        <v>1</v>
      </c>
      <c r="D638" t="s">
        <v>1197</v>
      </c>
      <c r="E638" t="s">
        <v>678</v>
      </c>
      <c r="F638">
        <v>90</v>
      </c>
      <c r="G638" t="s">
        <v>634</v>
      </c>
      <c r="H638" t="s">
        <v>634</v>
      </c>
      <c r="I638">
        <v>2</v>
      </c>
      <c r="J638">
        <v>207</v>
      </c>
    </row>
    <row r="639" spans="1:10" x14ac:dyDescent="0.45">
      <c r="A639">
        <v>35343</v>
      </c>
      <c r="B639">
        <v>2</v>
      </c>
      <c r="C639">
        <v>1</v>
      </c>
      <c r="D639" t="s">
        <v>1023</v>
      </c>
      <c r="E639" t="s">
        <v>677</v>
      </c>
      <c r="F639">
        <v>88</v>
      </c>
      <c r="G639" t="s">
        <v>1746</v>
      </c>
      <c r="H639" t="s">
        <v>634</v>
      </c>
      <c r="I639" t="s">
        <v>634</v>
      </c>
      <c r="J639" t="s">
        <v>634</v>
      </c>
    </row>
    <row r="640" spans="1:10" x14ac:dyDescent="0.45">
      <c r="A640">
        <v>35343</v>
      </c>
      <c r="B640">
        <v>3</v>
      </c>
      <c r="C640">
        <v>1</v>
      </c>
      <c r="D640" t="s">
        <v>762</v>
      </c>
      <c r="E640" t="s">
        <v>678</v>
      </c>
      <c r="F640">
        <v>21</v>
      </c>
      <c r="G640" t="s">
        <v>1766</v>
      </c>
      <c r="H640">
        <v>10</v>
      </c>
      <c r="I640" t="s">
        <v>634</v>
      </c>
      <c r="J640" t="s">
        <v>634</v>
      </c>
    </row>
    <row r="641" spans="1:10" x14ac:dyDescent="0.45">
      <c r="A641">
        <v>35343</v>
      </c>
      <c r="B641">
        <v>4</v>
      </c>
      <c r="C641">
        <v>1</v>
      </c>
      <c r="D641" t="s">
        <v>751</v>
      </c>
      <c r="E641" t="s">
        <v>677</v>
      </c>
      <c r="F641">
        <v>97</v>
      </c>
      <c r="G641" t="s">
        <v>1748</v>
      </c>
      <c r="H641">
        <v>18</v>
      </c>
      <c r="I641" t="s">
        <v>634</v>
      </c>
      <c r="J641" t="s">
        <v>634</v>
      </c>
    </row>
    <row r="642" spans="1:10" x14ac:dyDescent="0.45">
      <c r="A642">
        <v>35343</v>
      </c>
      <c r="B642">
        <v>5</v>
      </c>
      <c r="C642">
        <v>2</v>
      </c>
      <c r="D642" t="s">
        <v>820</v>
      </c>
      <c r="E642" t="s">
        <v>678</v>
      </c>
      <c r="F642">
        <v>6</v>
      </c>
      <c r="G642" t="s">
        <v>634</v>
      </c>
      <c r="H642" t="s">
        <v>634</v>
      </c>
      <c r="I642">
        <v>2</v>
      </c>
      <c r="J642">
        <v>207</v>
      </c>
    </row>
    <row r="643" spans="1:10" x14ac:dyDescent="0.45">
      <c r="A643">
        <v>35343</v>
      </c>
      <c r="B643">
        <v>6</v>
      </c>
      <c r="C643">
        <v>2</v>
      </c>
      <c r="D643" t="s">
        <v>715</v>
      </c>
      <c r="E643" t="s">
        <v>677</v>
      </c>
      <c r="F643">
        <v>16</v>
      </c>
      <c r="G643" t="s">
        <v>634</v>
      </c>
      <c r="H643" t="s">
        <v>634</v>
      </c>
      <c r="I643">
        <v>2</v>
      </c>
      <c r="J643">
        <v>207</v>
      </c>
    </row>
    <row r="644" spans="1:10" x14ac:dyDescent="0.45">
      <c r="A644">
        <v>35343</v>
      </c>
      <c r="B644">
        <v>7</v>
      </c>
      <c r="C644">
        <v>2</v>
      </c>
      <c r="D644" t="s">
        <v>1248</v>
      </c>
      <c r="E644" t="s">
        <v>678</v>
      </c>
      <c r="F644">
        <v>92</v>
      </c>
      <c r="G644" t="s">
        <v>634</v>
      </c>
      <c r="H644" t="s">
        <v>634</v>
      </c>
      <c r="I644">
        <v>2</v>
      </c>
      <c r="J644">
        <v>201</v>
      </c>
    </row>
    <row r="645" spans="1:10" x14ac:dyDescent="0.45">
      <c r="A645">
        <v>35343</v>
      </c>
      <c r="B645">
        <v>8</v>
      </c>
      <c r="C645">
        <v>2</v>
      </c>
      <c r="D645" t="s">
        <v>916</v>
      </c>
      <c r="E645" t="s">
        <v>677</v>
      </c>
      <c r="F645">
        <v>3</v>
      </c>
      <c r="G645" t="s">
        <v>1749</v>
      </c>
      <c r="H645">
        <v>18</v>
      </c>
      <c r="I645" t="s">
        <v>634</v>
      </c>
      <c r="J645" t="s">
        <v>634</v>
      </c>
    </row>
    <row r="646" spans="1:10" x14ac:dyDescent="0.45">
      <c r="A646">
        <v>35343</v>
      </c>
      <c r="B646">
        <v>9</v>
      </c>
      <c r="C646">
        <v>2</v>
      </c>
      <c r="D646" t="s">
        <v>882</v>
      </c>
      <c r="E646" t="s">
        <v>678</v>
      </c>
      <c r="F646">
        <v>5</v>
      </c>
      <c r="G646" t="s">
        <v>634</v>
      </c>
      <c r="H646" t="s">
        <v>634</v>
      </c>
      <c r="I646">
        <v>2</v>
      </c>
      <c r="J646">
        <v>216</v>
      </c>
    </row>
    <row r="647" spans="1:10" x14ac:dyDescent="0.45">
      <c r="A647">
        <v>35343</v>
      </c>
      <c r="B647">
        <v>10</v>
      </c>
      <c r="C647">
        <v>2</v>
      </c>
      <c r="D647" t="s">
        <v>1197</v>
      </c>
      <c r="E647" t="s">
        <v>677</v>
      </c>
      <c r="F647">
        <v>3</v>
      </c>
      <c r="G647" t="s">
        <v>634</v>
      </c>
      <c r="H647" t="s">
        <v>634</v>
      </c>
      <c r="I647">
        <v>2</v>
      </c>
      <c r="J647">
        <v>208</v>
      </c>
    </row>
    <row r="648" spans="1:10" x14ac:dyDescent="0.45">
      <c r="A648">
        <v>35343</v>
      </c>
      <c r="B648">
        <v>11</v>
      </c>
      <c r="C648">
        <v>2</v>
      </c>
      <c r="D648" t="s">
        <v>1197</v>
      </c>
      <c r="E648" t="s">
        <v>677</v>
      </c>
      <c r="F648">
        <v>3</v>
      </c>
      <c r="G648" t="s">
        <v>634</v>
      </c>
      <c r="H648" t="s">
        <v>634</v>
      </c>
      <c r="I648">
        <v>2</v>
      </c>
      <c r="J648">
        <v>201</v>
      </c>
    </row>
    <row r="649" spans="1:10" x14ac:dyDescent="0.45">
      <c r="A649">
        <v>35343</v>
      </c>
      <c r="B649">
        <v>12</v>
      </c>
      <c r="C649">
        <v>3</v>
      </c>
      <c r="D649" t="s">
        <v>1012</v>
      </c>
      <c r="E649" t="s">
        <v>677</v>
      </c>
      <c r="F649">
        <v>19</v>
      </c>
      <c r="G649" t="s">
        <v>634</v>
      </c>
      <c r="H649" t="s">
        <v>634</v>
      </c>
      <c r="I649">
        <v>2</v>
      </c>
      <c r="J649">
        <v>212</v>
      </c>
    </row>
    <row r="650" spans="1:10" x14ac:dyDescent="0.45">
      <c r="A650">
        <v>35343</v>
      </c>
      <c r="B650">
        <v>13</v>
      </c>
      <c r="C650">
        <v>3</v>
      </c>
      <c r="D650" t="s">
        <v>1024</v>
      </c>
      <c r="E650" t="s">
        <v>678</v>
      </c>
      <c r="F650">
        <v>12</v>
      </c>
      <c r="G650" t="s">
        <v>1750</v>
      </c>
      <c r="H650">
        <v>92</v>
      </c>
      <c r="I650" t="s">
        <v>634</v>
      </c>
      <c r="J650" t="s">
        <v>634</v>
      </c>
    </row>
    <row r="651" spans="1:10" x14ac:dyDescent="0.45">
      <c r="A651">
        <v>35343</v>
      </c>
      <c r="B651">
        <v>14</v>
      </c>
      <c r="C651">
        <v>3</v>
      </c>
      <c r="D651" t="s">
        <v>1025</v>
      </c>
      <c r="E651" t="s">
        <v>677</v>
      </c>
      <c r="F651">
        <v>20</v>
      </c>
      <c r="G651" t="s">
        <v>1778</v>
      </c>
      <c r="H651">
        <v>19</v>
      </c>
      <c r="I651" t="s">
        <v>634</v>
      </c>
      <c r="J651" t="s">
        <v>634</v>
      </c>
    </row>
    <row r="652" spans="1:10" x14ac:dyDescent="0.45">
      <c r="A652">
        <v>35343</v>
      </c>
      <c r="B652">
        <v>15</v>
      </c>
      <c r="C652">
        <v>3</v>
      </c>
      <c r="D652" t="s">
        <v>1026</v>
      </c>
      <c r="E652" t="s">
        <v>678</v>
      </c>
      <c r="F652">
        <v>10</v>
      </c>
      <c r="G652" t="s">
        <v>1752</v>
      </c>
      <c r="H652">
        <v>92</v>
      </c>
      <c r="I652" t="s">
        <v>634</v>
      </c>
      <c r="J652" t="s">
        <v>634</v>
      </c>
    </row>
    <row r="653" spans="1:10" x14ac:dyDescent="0.45">
      <c r="A653">
        <v>35343</v>
      </c>
      <c r="B653">
        <v>16</v>
      </c>
      <c r="C653">
        <v>3</v>
      </c>
      <c r="D653" t="s">
        <v>1027</v>
      </c>
      <c r="E653" t="s">
        <v>678</v>
      </c>
      <c r="F653">
        <v>25</v>
      </c>
      <c r="G653" t="s">
        <v>1753</v>
      </c>
      <c r="H653">
        <v>92</v>
      </c>
      <c r="I653" t="s">
        <v>634</v>
      </c>
      <c r="J653" t="s">
        <v>634</v>
      </c>
    </row>
    <row r="654" spans="1:10" x14ac:dyDescent="0.45">
      <c r="A654">
        <v>35343</v>
      </c>
      <c r="B654">
        <v>17</v>
      </c>
      <c r="C654">
        <v>3</v>
      </c>
      <c r="D654" t="s">
        <v>1027</v>
      </c>
      <c r="E654" t="s">
        <v>677</v>
      </c>
      <c r="F654" t="s">
        <v>634</v>
      </c>
      <c r="G654" t="s">
        <v>634</v>
      </c>
      <c r="H654" t="s">
        <v>634</v>
      </c>
      <c r="I654" t="s">
        <v>634</v>
      </c>
      <c r="J654">
        <v>401</v>
      </c>
    </row>
    <row r="655" spans="1:10" x14ac:dyDescent="0.45">
      <c r="A655">
        <v>35344</v>
      </c>
      <c r="B655">
        <v>0</v>
      </c>
      <c r="C655">
        <v>1</v>
      </c>
      <c r="D655" t="s">
        <v>764</v>
      </c>
      <c r="E655" t="s">
        <v>677</v>
      </c>
      <c r="F655">
        <v>11</v>
      </c>
      <c r="G655" t="s">
        <v>1745</v>
      </c>
      <c r="H655">
        <v>24</v>
      </c>
      <c r="I655" t="s">
        <v>634</v>
      </c>
      <c r="J655" t="s">
        <v>634</v>
      </c>
    </row>
    <row r="656" spans="1:10" x14ac:dyDescent="0.45">
      <c r="A656">
        <v>35344</v>
      </c>
      <c r="B656">
        <v>1</v>
      </c>
      <c r="C656">
        <v>1</v>
      </c>
      <c r="D656" t="s">
        <v>1247</v>
      </c>
      <c r="E656" t="s">
        <v>677</v>
      </c>
      <c r="F656">
        <v>56</v>
      </c>
      <c r="G656" t="s">
        <v>634</v>
      </c>
      <c r="H656" t="s">
        <v>634</v>
      </c>
      <c r="I656">
        <v>2</v>
      </c>
      <c r="J656">
        <v>217</v>
      </c>
    </row>
    <row r="657" spans="1:10" x14ac:dyDescent="0.45">
      <c r="A657">
        <v>35344</v>
      </c>
      <c r="B657">
        <v>2</v>
      </c>
      <c r="C657">
        <v>1</v>
      </c>
      <c r="D657" t="s">
        <v>1028</v>
      </c>
      <c r="E657" t="s">
        <v>677</v>
      </c>
      <c r="F657">
        <v>98</v>
      </c>
      <c r="G657" t="s">
        <v>1777</v>
      </c>
      <c r="H657">
        <v>74</v>
      </c>
      <c r="I657" t="s">
        <v>634</v>
      </c>
      <c r="J657" t="s">
        <v>634</v>
      </c>
    </row>
    <row r="658" spans="1:10" x14ac:dyDescent="0.45">
      <c r="A658">
        <v>35344</v>
      </c>
      <c r="B658">
        <v>3</v>
      </c>
      <c r="C658">
        <v>1</v>
      </c>
      <c r="D658" t="s">
        <v>1029</v>
      </c>
      <c r="E658" t="s">
        <v>677</v>
      </c>
      <c r="F658">
        <v>24</v>
      </c>
      <c r="G658" t="s">
        <v>1827</v>
      </c>
      <c r="H658">
        <v>11</v>
      </c>
      <c r="I658" t="s">
        <v>634</v>
      </c>
      <c r="J658" t="s">
        <v>634</v>
      </c>
    </row>
    <row r="659" spans="1:10" x14ac:dyDescent="0.45">
      <c r="A659">
        <v>35344</v>
      </c>
      <c r="B659">
        <v>4</v>
      </c>
      <c r="C659">
        <v>1</v>
      </c>
      <c r="D659" t="s">
        <v>1000</v>
      </c>
      <c r="E659" t="s">
        <v>677</v>
      </c>
      <c r="F659">
        <v>11</v>
      </c>
      <c r="G659" t="s">
        <v>1797</v>
      </c>
      <c r="H659">
        <v>24</v>
      </c>
      <c r="I659" t="s">
        <v>634</v>
      </c>
      <c r="J659" t="s">
        <v>634</v>
      </c>
    </row>
    <row r="660" spans="1:10" x14ac:dyDescent="0.45">
      <c r="A660">
        <v>35344</v>
      </c>
      <c r="B660">
        <v>5</v>
      </c>
      <c r="C660">
        <v>2</v>
      </c>
      <c r="D660" t="s">
        <v>1030</v>
      </c>
      <c r="E660" t="s">
        <v>677</v>
      </c>
      <c r="F660">
        <v>90</v>
      </c>
      <c r="G660" t="s">
        <v>1798</v>
      </c>
      <c r="H660" t="s">
        <v>634</v>
      </c>
      <c r="I660" t="s">
        <v>634</v>
      </c>
      <c r="J660" t="s">
        <v>634</v>
      </c>
    </row>
    <row r="661" spans="1:10" x14ac:dyDescent="0.45">
      <c r="A661">
        <v>35344</v>
      </c>
      <c r="B661">
        <v>6</v>
      </c>
      <c r="C661">
        <v>2</v>
      </c>
      <c r="D661" t="s">
        <v>995</v>
      </c>
      <c r="E661" t="s">
        <v>677</v>
      </c>
      <c r="F661">
        <v>98</v>
      </c>
      <c r="G661" t="s">
        <v>1799</v>
      </c>
      <c r="H661">
        <v>87</v>
      </c>
      <c r="I661" t="s">
        <v>634</v>
      </c>
      <c r="J661" t="s">
        <v>634</v>
      </c>
    </row>
    <row r="662" spans="1:10" x14ac:dyDescent="0.45">
      <c r="A662">
        <v>35344</v>
      </c>
      <c r="B662">
        <v>7</v>
      </c>
      <c r="C662">
        <v>2</v>
      </c>
      <c r="D662" t="s">
        <v>1456</v>
      </c>
      <c r="E662" t="s">
        <v>678</v>
      </c>
      <c r="F662">
        <v>17</v>
      </c>
      <c r="G662" t="s">
        <v>634</v>
      </c>
      <c r="H662" t="s">
        <v>634</v>
      </c>
      <c r="I662">
        <v>2</v>
      </c>
      <c r="J662">
        <v>219</v>
      </c>
    </row>
    <row r="663" spans="1:10" x14ac:dyDescent="0.45">
      <c r="A663">
        <v>35344</v>
      </c>
      <c r="B663">
        <v>8</v>
      </c>
      <c r="C663">
        <v>2</v>
      </c>
      <c r="D663" t="s">
        <v>1031</v>
      </c>
      <c r="E663" t="s">
        <v>678</v>
      </c>
      <c r="F663">
        <v>10</v>
      </c>
      <c r="G663" t="s">
        <v>1829</v>
      </c>
      <c r="H663" t="s">
        <v>634</v>
      </c>
      <c r="I663" t="s">
        <v>634</v>
      </c>
      <c r="J663" t="s">
        <v>634</v>
      </c>
    </row>
    <row r="664" spans="1:10" x14ac:dyDescent="0.45">
      <c r="A664">
        <v>35344</v>
      </c>
      <c r="B664">
        <v>9</v>
      </c>
      <c r="C664">
        <v>2</v>
      </c>
      <c r="D664" t="s">
        <v>1361</v>
      </c>
      <c r="E664" t="s">
        <v>677</v>
      </c>
      <c r="F664">
        <v>90</v>
      </c>
      <c r="G664" t="s">
        <v>634</v>
      </c>
      <c r="H664" t="s">
        <v>634</v>
      </c>
      <c r="I664">
        <v>2</v>
      </c>
      <c r="J664">
        <v>222</v>
      </c>
    </row>
    <row r="665" spans="1:10" x14ac:dyDescent="0.45">
      <c r="A665">
        <v>35344</v>
      </c>
      <c r="B665">
        <v>10</v>
      </c>
      <c r="C665">
        <v>2</v>
      </c>
      <c r="D665" t="s">
        <v>1604</v>
      </c>
      <c r="E665" t="s">
        <v>678</v>
      </c>
      <c r="F665">
        <v>27</v>
      </c>
      <c r="G665" t="s">
        <v>634</v>
      </c>
      <c r="H665" t="s">
        <v>634</v>
      </c>
      <c r="I665">
        <v>2</v>
      </c>
      <c r="J665">
        <v>208</v>
      </c>
    </row>
    <row r="666" spans="1:10" x14ac:dyDescent="0.45">
      <c r="A666">
        <v>35344</v>
      </c>
      <c r="B666">
        <v>11</v>
      </c>
      <c r="C666">
        <v>3</v>
      </c>
      <c r="D666" t="s">
        <v>810</v>
      </c>
      <c r="E666" t="s">
        <v>678</v>
      </c>
      <c r="F666">
        <v>17</v>
      </c>
      <c r="G666" t="s">
        <v>634</v>
      </c>
      <c r="H666" t="s">
        <v>634</v>
      </c>
      <c r="I666">
        <v>2</v>
      </c>
      <c r="J666">
        <v>202</v>
      </c>
    </row>
    <row r="667" spans="1:10" x14ac:dyDescent="0.45">
      <c r="A667">
        <v>35344</v>
      </c>
      <c r="B667">
        <v>12</v>
      </c>
      <c r="C667">
        <v>3</v>
      </c>
      <c r="D667" t="s">
        <v>975</v>
      </c>
      <c r="E667" t="s">
        <v>677</v>
      </c>
      <c r="F667">
        <v>90</v>
      </c>
      <c r="G667" t="s">
        <v>1849</v>
      </c>
      <c r="H667">
        <v>24</v>
      </c>
      <c r="I667" t="s">
        <v>634</v>
      </c>
      <c r="J667" t="s">
        <v>634</v>
      </c>
    </row>
    <row r="668" spans="1:10" x14ac:dyDescent="0.45">
      <c r="A668">
        <v>35344</v>
      </c>
      <c r="B668">
        <v>13</v>
      </c>
      <c r="C668">
        <v>3</v>
      </c>
      <c r="D668" t="s">
        <v>740</v>
      </c>
      <c r="E668" t="s">
        <v>677</v>
      </c>
      <c r="F668">
        <v>24</v>
      </c>
      <c r="G668" t="s">
        <v>1801</v>
      </c>
      <c r="H668" t="s">
        <v>634</v>
      </c>
      <c r="I668" t="s">
        <v>634</v>
      </c>
      <c r="J668" t="s">
        <v>634</v>
      </c>
    </row>
    <row r="669" spans="1:10" x14ac:dyDescent="0.45">
      <c r="A669">
        <v>35344</v>
      </c>
      <c r="B669">
        <v>14</v>
      </c>
      <c r="C669">
        <v>3</v>
      </c>
      <c r="D669" t="s">
        <v>1295</v>
      </c>
      <c r="E669" t="s">
        <v>677</v>
      </c>
      <c r="F669">
        <v>36</v>
      </c>
      <c r="G669" t="s">
        <v>634</v>
      </c>
      <c r="H669" t="s">
        <v>634</v>
      </c>
      <c r="I669">
        <v>2</v>
      </c>
      <c r="J669">
        <v>220</v>
      </c>
    </row>
    <row r="670" spans="1:10" x14ac:dyDescent="0.45">
      <c r="A670">
        <v>35344</v>
      </c>
      <c r="B670">
        <v>15</v>
      </c>
      <c r="C670">
        <v>3</v>
      </c>
      <c r="D670" t="s">
        <v>1711</v>
      </c>
      <c r="E670" t="s">
        <v>678</v>
      </c>
      <c r="F670">
        <v>10</v>
      </c>
      <c r="G670" t="s">
        <v>634</v>
      </c>
      <c r="H670" t="s">
        <v>634</v>
      </c>
      <c r="I670">
        <v>2</v>
      </c>
      <c r="J670">
        <v>219</v>
      </c>
    </row>
    <row r="671" spans="1:10" x14ac:dyDescent="0.45">
      <c r="A671">
        <v>35344</v>
      </c>
      <c r="B671">
        <v>16</v>
      </c>
      <c r="C671">
        <v>3</v>
      </c>
      <c r="D671" t="s">
        <v>1032</v>
      </c>
      <c r="E671" t="s">
        <v>677</v>
      </c>
      <c r="F671">
        <v>90</v>
      </c>
      <c r="G671" t="s">
        <v>1802</v>
      </c>
      <c r="H671">
        <v>98</v>
      </c>
      <c r="I671" t="s">
        <v>634</v>
      </c>
      <c r="J671" t="s">
        <v>634</v>
      </c>
    </row>
    <row r="672" spans="1:10" x14ac:dyDescent="0.45">
      <c r="A672">
        <v>35344</v>
      </c>
      <c r="B672">
        <v>17</v>
      </c>
      <c r="C672">
        <v>3</v>
      </c>
      <c r="D672" t="s">
        <v>1033</v>
      </c>
      <c r="E672" t="s">
        <v>678</v>
      </c>
      <c r="F672">
        <v>50</v>
      </c>
      <c r="G672" t="s">
        <v>1803</v>
      </c>
      <c r="H672" t="s">
        <v>634</v>
      </c>
      <c r="I672" t="s">
        <v>634</v>
      </c>
      <c r="J672" t="s">
        <v>634</v>
      </c>
    </row>
    <row r="673" spans="1:10" x14ac:dyDescent="0.45">
      <c r="A673">
        <v>35344</v>
      </c>
      <c r="B673">
        <v>18</v>
      </c>
      <c r="C673">
        <v>3</v>
      </c>
      <c r="D673" t="s">
        <v>1034</v>
      </c>
      <c r="E673" t="s">
        <v>677</v>
      </c>
      <c r="F673">
        <v>11</v>
      </c>
      <c r="G673" t="s">
        <v>1850</v>
      </c>
      <c r="H673">
        <v>5</v>
      </c>
      <c r="I673" t="s">
        <v>634</v>
      </c>
      <c r="J673" t="s">
        <v>634</v>
      </c>
    </row>
    <row r="674" spans="1:10" x14ac:dyDescent="0.45">
      <c r="A674">
        <v>35344</v>
      </c>
      <c r="B674">
        <v>19</v>
      </c>
      <c r="C674">
        <v>3</v>
      </c>
      <c r="D674" t="s">
        <v>1035</v>
      </c>
      <c r="E674" t="s">
        <v>677</v>
      </c>
      <c r="F674">
        <v>44</v>
      </c>
      <c r="G674" t="s">
        <v>1851</v>
      </c>
      <c r="H674">
        <v>6</v>
      </c>
      <c r="I674" t="s">
        <v>634</v>
      </c>
      <c r="J674" t="s">
        <v>634</v>
      </c>
    </row>
    <row r="675" spans="1:10" x14ac:dyDescent="0.45">
      <c r="A675">
        <v>35344</v>
      </c>
      <c r="B675">
        <v>20</v>
      </c>
      <c r="C675">
        <v>3</v>
      </c>
      <c r="D675" t="s">
        <v>1036</v>
      </c>
      <c r="E675" t="s">
        <v>677</v>
      </c>
      <c r="F675">
        <v>44</v>
      </c>
      <c r="G675" t="s">
        <v>1852</v>
      </c>
      <c r="H675">
        <v>6</v>
      </c>
      <c r="I675" t="s">
        <v>634</v>
      </c>
      <c r="J675" t="s">
        <v>634</v>
      </c>
    </row>
    <row r="676" spans="1:10" x14ac:dyDescent="0.45">
      <c r="A676">
        <v>35345</v>
      </c>
      <c r="B676">
        <v>0</v>
      </c>
      <c r="C676">
        <v>1</v>
      </c>
      <c r="D676" t="s">
        <v>1037</v>
      </c>
      <c r="E676" t="s">
        <v>678</v>
      </c>
      <c r="F676">
        <v>10</v>
      </c>
      <c r="G676" t="s">
        <v>1755</v>
      </c>
      <c r="H676">
        <v>71</v>
      </c>
      <c r="I676" t="s">
        <v>634</v>
      </c>
      <c r="J676" t="s">
        <v>634</v>
      </c>
    </row>
    <row r="677" spans="1:10" x14ac:dyDescent="0.45">
      <c r="A677">
        <v>35345</v>
      </c>
      <c r="B677">
        <v>1</v>
      </c>
      <c r="C677">
        <v>1</v>
      </c>
      <c r="D677" t="s">
        <v>1197</v>
      </c>
      <c r="E677" t="s">
        <v>677</v>
      </c>
      <c r="F677">
        <v>9</v>
      </c>
      <c r="G677" t="s">
        <v>634</v>
      </c>
      <c r="I677">
        <v>2</v>
      </c>
      <c r="J677">
        <v>208</v>
      </c>
    </row>
    <row r="678" spans="1:10" x14ac:dyDescent="0.45">
      <c r="A678">
        <v>35345</v>
      </c>
      <c r="B678">
        <v>2</v>
      </c>
      <c r="C678">
        <v>1</v>
      </c>
      <c r="D678" t="s">
        <v>782</v>
      </c>
      <c r="E678" t="s">
        <v>677</v>
      </c>
      <c r="F678">
        <v>63</v>
      </c>
      <c r="G678" t="s">
        <v>1746</v>
      </c>
      <c r="H678" t="s">
        <v>634</v>
      </c>
      <c r="I678" t="s">
        <v>634</v>
      </c>
      <c r="J678" t="s">
        <v>634</v>
      </c>
    </row>
    <row r="679" spans="1:10" x14ac:dyDescent="0.45">
      <c r="A679">
        <v>35345</v>
      </c>
      <c r="B679">
        <v>3</v>
      </c>
      <c r="C679">
        <v>1</v>
      </c>
      <c r="D679" t="s">
        <v>1038</v>
      </c>
      <c r="E679" t="s">
        <v>677</v>
      </c>
      <c r="F679">
        <v>20</v>
      </c>
      <c r="G679" t="s">
        <v>1747</v>
      </c>
      <c r="H679">
        <v>3</v>
      </c>
      <c r="I679" t="s">
        <v>634</v>
      </c>
      <c r="J679" t="s">
        <v>634</v>
      </c>
    </row>
    <row r="680" spans="1:10" x14ac:dyDescent="0.45">
      <c r="A680">
        <v>35345</v>
      </c>
      <c r="B680">
        <v>4</v>
      </c>
      <c r="C680">
        <v>2</v>
      </c>
      <c r="D680" t="s">
        <v>1039</v>
      </c>
      <c r="E680" t="s">
        <v>677</v>
      </c>
      <c r="F680">
        <v>3</v>
      </c>
      <c r="G680" t="s">
        <v>1808</v>
      </c>
      <c r="H680">
        <v>20</v>
      </c>
      <c r="I680" t="s">
        <v>634</v>
      </c>
      <c r="J680" t="s">
        <v>634</v>
      </c>
    </row>
    <row r="681" spans="1:10" x14ac:dyDescent="0.45">
      <c r="A681">
        <v>35345</v>
      </c>
      <c r="B681">
        <v>5</v>
      </c>
      <c r="C681">
        <v>2</v>
      </c>
      <c r="D681" t="s">
        <v>913</v>
      </c>
      <c r="E681" t="s">
        <v>678</v>
      </c>
      <c r="F681">
        <v>10</v>
      </c>
      <c r="G681" t="s">
        <v>1749</v>
      </c>
      <c r="H681">
        <v>81</v>
      </c>
      <c r="I681" t="s">
        <v>634</v>
      </c>
      <c r="J681" t="s">
        <v>634</v>
      </c>
    </row>
    <row r="682" spans="1:10" x14ac:dyDescent="0.45">
      <c r="A682">
        <v>35345</v>
      </c>
      <c r="B682">
        <v>6</v>
      </c>
      <c r="C682">
        <v>2</v>
      </c>
      <c r="D682" t="s">
        <v>1086</v>
      </c>
      <c r="E682" t="s">
        <v>678</v>
      </c>
      <c r="F682">
        <v>72</v>
      </c>
      <c r="G682" t="s">
        <v>634</v>
      </c>
      <c r="H682" t="s">
        <v>634</v>
      </c>
      <c r="I682">
        <v>2</v>
      </c>
      <c r="J682">
        <v>201</v>
      </c>
    </row>
    <row r="683" spans="1:10" x14ac:dyDescent="0.45">
      <c r="A683">
        <v>35345</v>
      </c>
      <c r="B683">
        <v>7</v>
      </c>
      <c r="C683">
        <v>2</v>
      </c>
      <c r="D683" t="s">
        <v>1040</v>
      </c>
      <c r="E683" t="s">
        <v>677</v>
      </c>
      <c r="F683">
        <v>3</v>
      </c>
      <c r="G683" t="s">
        <v>1810</v>
      </c>
      <c r="H683">
        <v>63</v>
      </c>
      <c r="I683" t="s">
        <v>634</v>
      </c>
      <c r="J683" t="s">
        <v>634</v>
      </c>
    </row>
    <row r="684" spans="1:10" x14ac:dyDescent="0.45">
      <c r="A684">
        <v>35345</v>
      </c>
      <c r="B684">
        <v>8</v>
      </c>
      <c r="C684">
        <v>2</v>
      </c>
      <c r="D684" t="s">
        <v>751</v>
      </c>
      <c r="E684" t="s">
        <v>677</v>
      </c>
      <c r="F684">
        <v>22</v>
      </c>
      <c r="G684" t="s">
        <v>1811</v>
      </c>
      <c r="H684">
        <v>9</v>
      </c>
      <c r="I684" t="s">
        <v>634</v>
      </c>
      <c r="J684" t="s">
        <v>634</v>
      </c>
    </row>
    <row r="685" spans="1:10" x14ac:dyDescent="0.45">
      <c r="A685">
        <v>35345</v>
      </c>
      <c r="B685">
        <v>9</v>
      </c>
      <c r="C685">
        <v>2</v>
      </c>
      <c r="D685" t="s">
        <v>782</v>
      </c>
      <c r="E685" t="s">
        <v>677</v>
      </c>
      <c r="F685">
        <v>77</v>
      </c>
      <c r="G685" t="s">
        <v>1812</v>
      </c>
      <c r="H685" t="s">
        <v>634</v>
      </c>
      <c r="I685" t="s">
        <v>634</v>
      </c>
      <c r="J685" t="s">
        <v>634</v>
      </c>
    </row>
    <row r="686" spans="1:10" x14ac:dyDescent="0.45">
      <c r="A686">
        <v>35345</v>
      </c>
      <c r="B686">
        <v>10</v>
      </c>
      <c r="C686">
        <v>3</v>
      </c>
      <c r="D686" t="s">
        <v>1178</v>
      </c>
      <c r="E686" t="s">
        <v>678</v>
      </c>
      <c r="F686">
        <v>20</v>
      </c>
      <c r="G686" t="s">
        <v>634</v>
      </c>
      <c r="H686" t="s">
        <v>634</v>
      </c>
      <c r="I686">
        <v>2</v>
      </c>
      <c r="J686">
        <v>201</v>
      </c>
    </row>
    <row r="687" spans="1:10" x14ac:dyDescent="0.45">
      <c r="A687">
        <v>35345</v>
      </c>
      <c r="B687">
        <v>11</v>
      </c>
      <c r="C687">
        <v>3</v>
      </c>
      <c r="D687" t="s">
        <v>1041</v>
      </c>
      <c r="E687" t="s">
        <v>677</v>
      </c>
      <c r="F687">
        <v>63</v>
      </c>
      <c r="G687" t="s">
        <v>1853</v>
      </c>
      <c r="H687">
        <v>31</v>
      </c>
      <c r="I687" t="s">
        <v>634</v>
      </c>
      <c r="J687" t="s">
        <v>634</v>
      </c>
    </row>
    <row r="688" spans="1:10" x14ac:dyDescent="0.45">
      <c r="A688">
        <v>35345</v>
      </c>
      <c r="B688">
        <v>12</v>
      </c>
      <c r="C688">
        <v>3</v>
      </c>
      <c r="D688" t="s">
        <v>1154</v>
      </c>
      <c r="E688" t="s">
        <v>678</v>
      </c>
      <c r="F688">
        <v>72</v>
      </c>
      <c r="G688" t="s">
        <v>634</v>
      </c>
      <c r="H688" t="s">
        <v>634</v>
      </c>
      <c r="I688">
        <v>2</v>
      </c>
      <c r="J688">
        <v>208</v>
      </c>
    </row>
    <row r="689" spans="1:10" x14ac:dyDescent="0.45">
      <c r="A689">
        <v>35345</v>
      </c>
      <c r="B689">
        <v>13</v>
      </c>
      <c r="C689">
        <v>3</v>
      </c>
      <c r="D689" t="s">
        <v>795</v>
      </c>
      <c r="E689" t="s">
        <v>677</v>
      </c>
      <c r="F689">
        <v>22</v>
      </c>
      <c r="G689" t="s">
        <v>1854</v>
      </c>
      <c r="H689">
        <v>3</v>
      </c>
      <c r="I689" t="s">
        <v>634</v>
      </c>
      <c r="J689" t="s">
        <v>634</v>
      </c>
    </row>
    <row r="690" spans="1:10" x14ac:dyDescent="0.45">
      <c r="A690">
        <v>35345</v>
      </c>
      <c r="B690">
        <v>14</v>
      </c>
      <c r="C690">
        <v>3</v>
      </c>
      <c r="D690" t="s">
        <v>1434</v>
      </c>
      <c r="E690" t="s">
        <v>678</v>
      </c>
      <c r="F690">
        <v>92</v>
      </c>
      <c r="G690" t="s">
        <v>634</v>
      </c>
      <c r="H690" t="s">
        <v>634</v>
      </c>
      <c r="I690">
        <v>2</v>
      </c>
      <c r="J690">
        <v>213</v>
      </c>
    </row>
    <row r="691" spans="1:10" x14ac:dyDescent="0.45">
      <c r="A691">
        <v>35345</v>
      </c>
      <c r="B691">
        <v>15</v>
      </c>
      <c r="C691">
        <v>3</v>
      </c>
      <c r="D691" t="s">
        <v>1042</v>
      </c>
      <c r="E691" t="s">
        <v>677</v>
      </c>
      <c r="F691">
        <v>27</v>
      </c>
      <c r="G691" t="s">
        <v>1803</v>
      </c>
      <c r="H691">
        <v>20</v>
      </c>
      <c r="I691" t="s">
        <v>634</v>
      </c>
      <c r="J691" t="s">
        <v>634</v>
      </c>
    </row>
    <row r="692" spans="1:10" x14ac:dyDescent="0.45">
      <c r="A692">
        <v>35345</v>
      </c>
      <c r="B692">
        <v>16</v>
      </c>
      <c r="C692">
        <v>3</v>
      </c>
      <c r="D692" t="s">
        <v>1121</v>
      </c>
      <c r="E692" t="s">
        <v>678</v>
      </c>
      <c r="F692">
        <v>81</v>
      </c>
      <c r="G692" t="s">
        <v>634</v>
      </c>
      <c r="H692" t="s">
        <v>634</v>
      </c>
      <c r="I692">
        <v>2</v>
      </c>
      <c r="J692">
        <v>0</v>
      </c>
    </row>
    <row r="693" spans="1:10" x14ac:dyDescent="0.45">
      <c r="A693">
        <v>35345</v>
      </c>
      <c r="B693">
        <v>17</v>
      </c>
      <c r="C693">
        <v>3</v>
      </c>
      <c r="D693" t="s">
        <v>1043</v>
      </c>
      <c r="E693" t="s">
        <v>677</v>
      </c>
      <c r="F693">
        <v>27</v>
      </c>
      <c r="G693" t="s">
        <v>1850</v>
      </c>
      <c r="H693" t="s">
        <v>634</v>
      </c>
      <c r="I693" t="s">
        <v>634</v>
      </c>
      <c r="J693" t="s">
        <v>634</v>
      </c>
    </row>
    <row r="694" spans="1:10" x14ac:dyDescent="0.45">
      <c r="A694">
        <v>35345</v>
      </c>
      <c r="B694">
        <v>18</v>
      </c>
      <c r="C694">
        <v>3</v>
      </c>
      <c r="D694" t="s">
        <v>1043</v>
      </c>
      <c r="E694" t="s">
        <v>678</v>
      </c>
      <c r="F694">
        <v>81</v>
      </c>
      <c r="G694" t="s">
        <v>634</v>
      </c>
      <c r="H694" t="s">
        <v>634</v>
      </c>
      <c r="I694">
        <v>2</v>
      </c>
      <c r="J694">
        <v>101</v>
      </c>
    </row>
    <row r="695" spans="1:10" x14ac:dyDescent="0.45">
      <c r="A695">
        <v>35345</v>
      </c>
      <c r="B695">
        <v>19</v>
      </c>
      <c r="C695">
        <v>3</v>
      </c>
      <c r="D695" t="s">
        <v>1043</v>
      </c>
      <c r="E695" t="s">
        <v>678</v>
      </c>
      <c r="F695">
        <v>81</v>
      </c>
      <c r="G695" t="s">
        <v>634</v>
      </c>
      <c r="H695" t="s">
        <v>634</v>
      </c>
      <c r="I695">
        <v>2</v>
      </c>
      <c r="J695">
        <v>220</v>
      </c>
    </row>
    <row r="696" spans="1:10" x14ac:dyDescent="0.45">
      <c r="A696">
        <v>35950</v>
      </c>
      <c r="B696">
        <v>0</v>
      </c>
      <c r="C696">
        <v>1</v>
      </c>
      <c r="D696" t="s">
        <v>1044</v>
      </c>
      <c r="E696" t="s">
        <v>678</v>
      </c>
      <c r="F696">
        <v>81</v>
      </c>
      <c r="G696" t="s">
        <v>1755</v>
      </c>
      <c r="H696">
        <v>22</v>
      </c>
      <c r="I696" t="s">
        <v>634</v>
      </c>
      <c r="J696" t="s">
        <v>634</v>
      </c>
    </row>
    <row r="697" spans="1:10" x14ac:dyDescent="0.45">
      <c r="A697">
        <v>35950</v>
      </c>
      <c r="B697">
        <v>1</v>
      </c>
      <c r="C697">
        <v>1</v>
      </c>
      <c r="D697" t="s">
        <v>720</v>
      </c>
      <c r="E697" t="s">
        <v>678</v>
      </c>
      <c r="F697">
        <v>92</v>
      </c>
      <c r="G697" t="s">
        <v>1756</v>
      </c>
      <c r="H697">
        <v>6</v>
      </c>
      <c r="I697" t="s">
        <v>634</v>
      </c>
      <c r="J697" t="s">
        <v>634</v>
      </c>
    </row>
    <row r="698" spans="1:10" x14ac:dyDescent="0.45">
      <c r="A698">
        <v>35950</v>
      </c>
      <c r="B698">
        <v>2</v>
      </c>
      <c r="C698">
        <v>1</v>
      </c>
      <c r="D698" t="s">
        <v>1045</v>
      </c>
      <c r="E698" t="s">
        <v>678</v>
      </c>
      <c r="F698">
        <v>6</v>
      </c>
      <c r="G698" t="s">
        <v>1757</v>
      </c>
      <c r="H698">
        <v>92</v>
      </c>
      <c r="I698" t="s">
        <v>634</v>
      </c>
      <c r="J698" t="s">
        <v>634</v>
      </c>
    </row>
    <row r="699" spans="1:10" x14ac:dyDescent="0.45">
      <c r="A699">
        <v>35950</v>
      </c>
      <c r="B699">
        <v>3</v>
      </c>
      <c r="C699">
        <v>2</v>
      </c>
      <c r="D699" t="s">
        <v>1046</v>
      </c>
      <c r="E699" t="s">
        <v>678</v>
      </c>
      <c r="F699">
        <v>68</v>
      </c>
      <c r="G699" t="s">
        <v>1774</v>
      </c>
      <c r="H699">
        <v>98</v>
      </c>
      <c r="I699" t="s">
        <v>634</v>
      </c>
      <c r="J699" t="s">
        <v>634</v>
      </c>
    </row>
    <row r="700" spans="1:10" x14ac:dyDescent="0.45">
      <c r="A700">
        <v>35950</v>
      </c>
      <c r="B700">
        <v>4</v>
      </c>
      <c r="C700">
        <v>2</v>
      </c>
      <c r="D700" t="s">
        <v>1047</v>
      </c>
      <c r="E700" t="s">
        <v>678</v>
      </c>
      <c r="F700">
        <v>4</v>
      </c>
      <c r="G700" t="s">
        <v>1775</v>
      </c>
      <c r="H700">
        <v>17</v>
      </c>
      <c r="I700" t="s">
        <v>634</v>
      </c>
      <c r="J700" t="s">
        <v>634</v>
      </c>
    </row>
    <row r="701" spans="1:10" x14ac:dyDescent="0.45">
      <c r="A701">
        <v>35950</v>
      </c>
      <c r="B701">
        <v>5</v>
      </c>
      <c r="C701">
        <v>2</v>
      </c>
      <c r="D701" t="s">
        <v>1048</v>
      </c>
      <c r="E701" t="s">
        <v>678</v>
      </c>
      <c r="F701">
        <v>92</v>
      </c>
      <c r="G701" t="s">
        <v>1832</v>
      </c>
      <c r="H701">
        <v>6</v>
      </c>
      <c r="I701" t="s">
        <v>634</v>
      </c>
      <c r="J701" t="s">
        <v>634</v>
      </c>
    </row>
    <row r="702" spans="1:10" x14ac:dyDescent="0.45">
      <c r="A702">
        <v>35950</v>
      </c>
      <c r="B702">
        <v>6</v>
      </c>
      <c r="C702">
        <v>2</v>
      </c>
      <c r="D702" t="s">
        <v>1049</v>
      </c>
      <c r="E702" t="s">
        <v>678</v>
      </c>
      <c r="F702">
        <v>6</v>
      </c>
      <c r="G702" t="s">
        <v>1855</v>
      </c>
      <c r="H702" t="s">
        <v>634</v>
      </c>
      <c r="I702" t="s">
        <v>634</v>
      </c>
      <c r="J702" t="s">
        <v>634</v>
      </c>
    </row>
    <row r="703" spans="1:10" x14ac:dyDescent="0.45">
      <c r="A703">
        <v>35950</v>
      </c>
      <c r="B703">
        <v>7</v>
      </c>
      <c r="C703">
        <v>2</v>
      </c>
      <c r="D703" t="s">
        <v>1050</v>
      </c>
      <c r="E703" t="s">
        <v>678</v>
      </c>
      <c r="F703">
        <v>91</v>
      </c>
      <c r="G703" t="s">
        <v>1856</v>
      </c>
      <c r="H703">
        <v>60</v>
      </c>
      <c r="I703" t="s">
        <v>634</v>
      </c>
      <c r="J703" t="s">
        <v>634</v>
      </c>
    </row>
    <row r="704" spans="1:10" x14ac:dyDescent="0.45">
      <c r="A704">
        <v>35950</v>
      </c>
      <c r="B704">
        <v>8</v>
      </c>
      <c r="C704">
        <v>2</v>
      </c>
      <c r="D704" t="s">
        <v>1051</v>
      </c>
      <c r="E704" t="s">
        <v>678</v>
      </c>
      <c r="F704">
        <v>92</v>
      </c>
      <c r="G704" t="s">
        <v>1857</v>
      </c>
      <c r="H704">
        <v>3</v>
      </c>
      <c r="I704" t="s">
        <v>634</v>
      </c>
      <c r="J704" t="s">
        <v>634</v>
      </c>
    </row>
    <row r="705" spans="1:10" x14ac:dyDescent="0.45">
      <c r="A705">
        <v>35950</v>
      </c>
      <c r="B705">
        <v>9</v>
      </c>
      <c r="C705">
        <v>3</v>
      </c>
      <c r="D705" t="s">
        <v>1052</v>
      </c>
      <c r="E705" t="s">
        <v>678</v>
      </c>
      <c r="F705">
        <v>22</v>
      </c>
      <c r="G705" t="s">
        <v>1858</v>
      </c>
      <c r="H705" t="s">
        <v>634</v>
      </c>
      <c r="I705" t="s">
        <v>634</v>
      </c>
      <c r="J705" t="s">
        <v>634</v>
      </c>
    </row>
    <row r="706" spans="1:10" x14ac:dyDescent="0.45">
      <c r="A706">
        <v>35950</v>
      </c>
      <c r="B706">
        <v>10</v>
      </c>
      <c r="C706">
        <v>3</v>
      </c>
      <c r="D706" t="s">
        <v>1053</v>
      </c>
      <c r="E706" t="s">
        <v>678</v>
      </c>
      <c r="F706">
        <v>23</v>
      </c>
      <c r="G706" t="s">
        <v>1859</v>
      </c>
      <c r="H706" t="s">
        <v>634</v>
      </c>
      <c r="I706" t="s">
        <v>634</v>
      </c>
      <c r="J706" t="s">
        <v>634</v>
      </c>
    </row>
    <row r="707" spans="1:10" x14ac:dyDescent="0.45">
      <c r="A707">
        <v>35950</v>
      </c>
      <c r="B707">
        <v>11</v>
      </c>
      <c r="C707">
        <v>3</v>
      </c>
      <c r="D707" t="s">
        <v>970</v>
      </c>
      <c r="E707" t="s">
        <v>678</v>
      </c>
      <c r="F707">
        <v>6</v>
      </c>
      <c r="G707" t="s">
        <v>1860</v>
      </c>
      <c r="H707">
        <v>92</v>
      </c>
      <c r="I707" t="s">
        <v>634</v>
      </c>
      <c r="J707" t="s">
        <v>634</v>
      </c>
    </row>
    <row r="708" spans="1:10" x14ac:dyDescent="0.45">
      <c r="A708">
        <v>35950</v>
      </c>
      <c r="B708">
        <v>12</v>
      </c>
      <c r="C708">
        <v>3</v>
      </c>
      <c r="D708" t="s">
        <v>1054</v>
      </c>
      <c r="E708" t="s">
        <v>678</v>
      </c>
      <c r="F708">
        <v>17</v>
      </c>
      <c r="G708" t="s">
        <v>1861</v>
      </c>
      <c r="H708">
        <v>4</v>
      </c>
      <c r="I708" t="s">
        <v>634</v>
      </c>
      <c r="J708" t="s">
        <v>634</v>
      </c>
    </row>
    <row r="709" spans="1:10" x14ac:dyDescent="0.45">
      <c r="A709">
        <v>35950</v>
      </c>
      <c r="B709">
        <v>13</v>
      </c>
      <c r="C709">
        <v>3</v>
      </c>
      <c r="D709" t="s">
        <v>1017</v>
      </c>
      <c r="E709" t="s">
        <v>678</v>
      </c>
      <c r="F709">
        <v>71</v>
      </c>
      <c r="G709" t="s">
        <v>1862</v>
      </c>
      <c r="H709">
        <v>60</v>
      </c>
      <c r="I709" t="s">
        <v>634</v>
      </c>
      <c r="J709" t="s">
        <v>634</v>
      </c>
    </row>
    <row r="710" spans="1:10" x14ac:dyDescent="0.45">
      <c r="A710">
        <v>35950</v>
      </c>
      <c r="B710">
        <v>14</v>
      </c>
      <c r="C710">
        <v>3</v>
      </c>
      <c r="D710" t="s">
        <v>1397</v>
      </c>
      <c r="E710" t="s">
        <v>677</v>
      </c>
      <c r="F710" t="s">
        <v>634</v>
      </c>
      <c r="G710" t="s">
        <v>634</v>
      </c>
      <c r="H710" t="s">
        <v>634</v>
      </c>
      <c r="I710" t="s">
        <v>634</v>
      </c>
      <c r="J710">
        <v>401</v>
      </c>
    </row>
    <row r="711" spans="1:10" x14ac:dyDescent="0.45">
      <c r="A711">
        <v>35950</v>
      </c>
      <c r="B711">
        <v>15</v>
      </c>
      <c r="C711">
        <v>3</v>
      </c>
      <c r="D711" t="s">
        <v>956</v>
      </c>
      <c r="E711" t="s">
        <v>678</v>
      </c>
      <c r="F711">
        <v>98</v>
      </c>
      <c r="G711" t="s">
        <v>1863</v>
      </c>
      <c r="H711">
        <v>71</v>
      </c>
      <c r="I711" t="s">
        <v>634</v>
      </c>
      <c r="J711" t="s">
        <v>634</v>
      </c>
    </row>
    <row r="712" spans="1:10" x14ac:dyDescent="0.45">
      <c r="A712">
        <v>35950</v>
      </c>
      <c r="B712">
        <v>16</v>
      </c>
      <c r="C712">
        <v>3</v>
      </c>
      <c r="D712" t="s">
        <v>877</v>
      </c>
      <c r="E712" t="s">
        <v>678</v>
      </c>
      <c r="F712">
        <v>98</v>
      </c>
      <c r="G712" t="s">
        <v>1864</v>
      </c>
      <c r="H712" t="s">
        <v>634</v>
      </c>
      <c r="I712" t="s">
        <v>634</v>
      </c>
      <c r="J712" t="s">
        <v>634</v>
      </c>
    </row>
    <row r="713" spans="1:10" x14ac:dyDescent="0.45">
      <c r="A713">
        <v>35952</v>
      </c>
      <c r="B713">
        <v>0</v>
      </c>
      <c r="C713">
        <v>1</v>
      </c>
      <c r="D713" t="s">
        <v>769</v>
      </c>
      <c r="E713" t="s">
        <v>678</v>
      </c>
      <c r="F713">
        <v>77</v>
      </c>
      <c r="G713" t="s">
        <v>1755</v>
      </c>
      <c r="H713">
        <v>5</v>
      </c>
      <c r="I713" t="s">
        <v>634</v>
      </c>
      <c r="J713" t="s">
        <v>634</v>
      </c>
    </row>
    <row r="714" spans="1:10" x14ac:dyDescent="0.45">
      <c r="A714">
        <v>35952</v>
      </c>
      <c r="B714">
        <v>1</v>
      </c>
      <c r="C714">
        <v>1</v>
      </c>
      <c r="D714" t="s">
        <v>1055</v>
      </c>
      <c r="E714" t="s">
        <v>677</v>
      </c>
      <c r="F714">
        <v>7</v>
      </c>
      <c r="G714" t="s">
        <v>1746</v>
      </c>
      <c r="H714">
        <v>4</v>
      </c>
      <c r="I714" t="s">
        <v>634</v>
      </c>
      <c r="J714" t="s">
        <v>634</v>
      </c>
    </row>
    <row r="715" spans="1:10" x14ac:dyDescent="0.45">
      <c r="A715">
        <v>35952</v>
      </c>
      <c r="B715">
        <v>2</v>
      </c>
      <c r="C715">
        <v>1</v>
      </c>
      <c r="D715" t="s">
        <v>1056</v>
      </c>
      <c r="E715" t="s">
        <v>677</v>
      </c>
      <c r="F715">
        <v>92</v>
      </c>
      <c r="G715" t="s">
        <v>1747</v>
      </c>
      <c r="H715">
        <v>6</v>
      </c>
      <c r="I715" t="s">
        <v>634</v>
      </c>
      <c r="J715" t="s">
        <v>634</v>
      </c>
    </row>
    <row r="716" spans="1:10" x14ac:dyDescent="0.45">
      <c r="A716">
        <v>35952</v>
      </c>
      <c r="B716">
        <v>3</v>
      </c>
      <c r="C716">
        <v>1</v>
      </c>
      <c r="D716" t="s">
        <v>1057</v>
      </c>
      <c r="E716" t="s">
        <v>677</v>
      </c>
      <c r="F716">
        <v>7</v>
      </c>
      <c r="G716" t="s">
        <v>1808</v>
      </c>
      <c r="H716">
        <v>17</v>
      </c>
      <c r="I716" t="s">
        <v>634</v>
      </c>
      <c r="J716" t="s">
        <v>634</v>
      </c>
    </row>
    <row r="717" spans="1:10" x14ac:dyDescent="0.45">
      <c r="A717">
        <v>35952</v>
      </c>
      <c r="B717">
        <v>4</v>
      </c>
      <c r="C717">
        <v>2</v>
      </c>
      <c r="D717" t="s">
        <v>737</v>
      </c>
      <c r="E717" t="s">
        <v>677</v>
      </c>
      <c r="F717">
        <v>98</v>
      </c>
      <c r="G717" t="s">
        <v>1809</v>
      </c>
      <c r="H717">
        <v>60</v>
      </c>
      <c r="I717" t="s">
        <v>634</v>
      </c>
      <c r="J717" t="s">
        <v>634</v>
      </c>
    </row>
    <row r="718" spans="1:10" x14ac:dyDescent="0.45">
      <c r="A718">
        <v>35952</v>
      </c>
      <c r="B718">
        <v>5</v>
      </c>
      <c r="C718">
        <v>2</v>
      </c>
      <c r="D718" t="s">
        <v>1058</v>
      </c>
      <c r="E718" t="s">
        <v>678</v>
      </c>
      <c r="F718">
        <v>14</v>
      </c>
      <c r="G718" t="s">
        <v>1810</v>
      </c>
      <c r="H718" t="s">
        <v>634</v>
      </c>
      <c r="I718" t="s">
        <v>634</v>
      </c>
      <c r="J718" t="s">
        <v>634</v>
      </c>
    </row>
    <row r="719" spans="1:10" x14ac:dyDescent="0.45">
      <c r="A719">
        <v>35952</v>
      </c>
      <c r="B719">
        <v>6</v>
      </c>
      <c r="C719">
        <v>2</v>
      </c>
      <c r="D719" t="s">
        <v>1143</v>
      </c>
      <c r="E719" t="s">
        <v>677</v>
      </c>
      <c r="F719">
        <v>91</v>
      </c>
      <c r="G719" t="s">
        <v>634</v>
      </c>
      <c r="H719" t="s">
        <v>634</v>
      </c>
      <c r="I719">
        <v>2</v>
      </c>
      <c r="J719">
        <v>202</v>
      </c>
    </row>
    <row r="720" spans="1:10" x14ac:dyDescent="0.45">
      <c r="A720">
        <v>35952</v>
      </c>
      <c r="B720">
        <v>7</v>
      </c>
      <c r="C720">
        <v>2</v>
      </c>
      <c r="D720" t="s">
        <v>1569</v>
      </c>
      <c r="E720" t="s">
        <v>678</v>
      </c>
      <c r="F720">
        <v>25</v>
      </c>
      <c r="G720" t="s">
        <v>634</v>
      </c>
      <c r="H720" t="s">
        <v>634</v>
      </c>
      <c r="I720">
        <v>2</v>
      </c>
      <c r="J720">
        <v>207</v>
      </c>
    </row>
    <row r="721" spans="1:10" x14ac:dyDescent="0.45">
      <c r="A721">
        <v>35952</v>
      </c>
      <c r="B721">
        <v>8</v>
      </c>
      <c r="C721">
        <v>2</v>
      </c>
      <c r="D721" t="s">
        <v>831</v>
      </c>
      <c r="E721" t="s">
        <v>678</v>
      </c>
      <c r="F721">
        <v>5</v>
      </c>
      <c r="G721" t="s">
        <v>634</v>
      </c>
      <c r="H721" t="s">
        <v>634</v>
      </c>
      <c r="I721">
        <v>2</v>
      </c>
      <c r="J721">
        <v>201</v>
      </c>
    </row>
    <row r="722" spans="1:10" x14ac:dyDescent="0.45">
      <c r="A722">
        <v>35952</v>
      </c>
      <c r="B722">
        <v>9</v>
      </c>
      <c r="C722">
        <v>2</v>
      </c>
      <c r="D722" t="s">
        <v>1059</v>
      </c>
      <c r="E722" t="s">
        <v>678</v>
      </c>
      <c r="F722">
        <v>97</v>
      </c>
      <c r="G722" t="s">
        <v>1778</v>
      </c>
      <c r="H722">
        <v>77</v>
      </c>
      <c r="I722" t="s">
        <v>634</v>
      </c>
      <c r="J722" t="s">
        <v>634</v>
      </c>
    </row>
    <row r="723" spans="1:10" x14ac:dyDescent="0.45">
      <c r="A723">
        <v>35952</v>
      </c>
      <c r="B723">
        <v>10</v>
      </c>
      <c r="C723">
        <v>3</v>
      </c>
      <c r="D723" t="s">
        <v>1060</v>
      </c>
      <c r="E723" t="s">
        <v>677</v>
      </c>
      <c r="F723">
        <v>10</v>
      </c>
      <c r="G723" t="s">
        <v>1779</v>
      </c>
      <c r="H723" t="s">
        <v>634</v>
      </c>
      <c r="I723" t="s">
        <v>634</v>
      </c>
      <c r="J723" t="s">
        <v>634</v>
      </c>
    </row>
    <row r="724" spans="1:10" x14ac:dyDescent="0.45">
      <c r="A724">
        <v>35952</v>
      </c>
      <c r="B724">
        <v>11</v>
      </c>
      <c r="C724">
        <v>3</v>
      </c>
      <c r="D724" t="s">
        <v>1145</v>
      </c>
      <c r="E724" t="s">
        <v>678</v>
      </c>
      <c r="F724">
        <v>5</v>
      </c>
      <c r="G724" t="s">
        <v>634</v>
      </c>
      <c r="H724" t="s">
        <v>634</v>
      </c>
      <c r="I724">
        <v>2</v>
      </c>
      <c r="J724">
        <v>222</v>
      </c>
    </row>
    <row r="725" spans="1:10" x14ac:dyDescent="0.45">
      <c r="A725">
        <v>35952</v>
      </c>
      <c r="B725">
        <v>12</v>
      </c>
      <c r="C725">
        <v>3</v>
      </c>
      <c r="D725" t="s">
        <v>701</v>
      </c>
      <c r="E725" t="s">
        <v>678</v>
      </c>
      <c r="F725">
        <v>61</v>
      </c>
      <c r="G725" t="s">
        <v>634</v>
      </c>
      <c r="H725" t="s">
        <v>634</v>
      </c>
      <c r="I725">
        <v>2</v>
      </c>
      <c r="J725">
        <v>207</v>
      </c>
    </row>
    <row r="726" spans="1:10" x14ac:dyDescent="0.45">
      <c r="A726">
        <v>35952</v>
      </c>
      <c r="B726">
        <v>13</v>
      </c>
      <c r="C726">
        <v>3</v>
      </c>
      <c r="D726" t="s">
        <v>1331</v>
      </c>
      <c r="E726" t="s">
        <v>678</v>
      </c>
      <c r="F726" t="s">
        <v>634</v>
      </c>
      <c r="G726" t="s">
        <v>634</v>
      </c>
      <c r="H726" t="s">
        <v>634</v>
      </c>
      <c r="I726" t="s">
        <v>634</v>
      </c>
      <c r="J726">
        <v>401</v>
      </c>
    </row>
    <row r="727" spans="1:10" x14ac:dyDescent="0.45">
      <c r="A727">
        <v>35955</v>
      </c>
      <c r="B727">
        <v>0</v>
      </c>
      <c r="C727">
        <v>1</v>
      </c>
      <c r="D727" t="s">
        <v>814</v>
      </c>
      <c r="E727" t="s">
        <v>678</v>
      </c>
      <c r="F727">
        <v>14</v>
      </c>
      <c r="G727" t="s">
        <v>634</v>
      </c>
      <c r="H727" t="s">
        <v>634</v>
      </c>
      <c r="I727">
        <v>2</v>
      </c>
      <c r="J727">
        <v>207</v>
      </c>
    </row>
    <row r="728" spans="1:10" x14ac:dyDescent="0.45">
      <c r="A728">
        <v>35955</v>
      </c>
      <c r="B728">
        <v>1</v>
      </c>
      <c r="C728">
        <v>1</v>
      </c>
      <c r="D728" t="s">
        <v>1061</v>
      </c>
      <c r="E728" t="s">
        <v>677</v>
      </c>
      <c r="F728">
        <v>74</v>
      </c>
      <c r="G728" t="s">
        <v>1745</v>
      </c>
      <c r="H728">
        <v>5</v>
      </c>
      <c r="I728" t="s">
        <v>634</v>
      </c>
      <c r="J728" t="s">
        <v>634</v>
      </c>
    </row>
    <row r="729" spans="1:10" x14ac:dyDescent="0.45">
      <c r="A729">
        <v>35955</v>
      </c>
      <c r="B729">
        <v>2</v>
      </c>
      <c r="C729">
        <v>1</v>
      </c>
      <c r="D729" t="s">
        <v>885</v>
      </c>
      <c r="E729" t="s">
        <v>677</v>
      </c>
      <c r="F729">
        <v>97</v>
      </c>
      <c r="G729" t="s">
        <v>1777</v>
      </c>
      <c r="H729">
        <v>9</v>
      </c>
      <c r="I729" t="s">
        <v>634</v>
      </c>
      <c r="J729" t="s">
        <v>634</v>
      </c>
    </row>
    <row r="730" spans="1:10" x14ac:dyDescent="0.45">
      <c r="A730">
        <v>35955</v>
      </c>
      <c r="B730">
        <v>3</v>
      </c>
      <c r="C730">
        <v>2</v>
      </c>
      <c r="D730" t="s">
        <v>1062</v>
      </c>
      <c r="E730" t="s">
        <v>677</v>
      </c>
      <c r="F730">
        <v>65</v>
      </c>
      <c r="G730" t="s">
        <v>1827</v>
      </c>
      <c r="H730">
        <v>97</v>
      </c>
      <c r="I730" t="s">
        <v>634</v>
      </c>
      <c r="J730" t="s">
        <v>634</v>
      </c>
    </row>
    <row r="731" spans="1:10" x14ac:dyDescent="0.45">
      <c r="A731">
        <v>35955</v>
      </c>
      <c r="B731">
        <v>4</v>
      </c>
      <c r="C731">
        <v>2</v>
      </c>
      <c r="D731" t="s">
        <v>1153</v>
      </c>
      <c r="E731" t="s">
        <v>677</v>
      </c>
      <c r="F731">
        <v>37</v>
      </c>
      <c r="G731" t="s">
        <v>634</v>
      </c>
      <c r="H731" t="s">
        <v>634</v>
      </c>
      <c r="I731">
        <v>2</v>
      </c>
      <c r="J731">
        <v>207</v>
      </c>
    </row>
    <row r="732" spans="1:10" x14ac:dyDescent="0.45">
      <c r="A732">
        <v>35955</v>
      </c>
      <c r="B732">
        <v>5</v>
      </c>
      <c r="C732">
        <v>2</v>
      </c>
      <c r="D732" t="s">
        <v>1063</v>
      </c>
      <c r="E732" t="s">
        <v>678</v>
      </c>
      <c r="F732">
        <v>89</v>
      </c>
      <c r="G732" t="s">
        <v>1808</v>
      </c>
      <c r="H732">
        <v>19</v>
      </c>
      <c r="I732" t="s">
        <v>634</v>
      </c>
      <c r="J732" t="s">
        <v>634</v>
      </c>
    </row>
    <row r="733" spans="1:10" x14ac:dyDescent="0.45">
      <c r="A733">
        <v>35955</v>
      </c>
      <c r="B733">
        <v>6</v>
      </c>
      <c r="C733">
        <v>2</v>
      </c>
      <c r="D733" t="s">
        <v>1064</v>
      </c>
      <c r="E733" t="s">
        <v>678</v>
      </c>
      <c r="F733">
        <v>36</v>
      </c>
      <c r="G733" t="s">
        <v>1749</v>
      </c>
      <c r="H733">
        <v>27</v>
      </c>
      <c r="I733" t="s">
        <v>634</v>
      </c>
      <c r="J733" t="s">
        <v>634</v>
      </c>
    </row>
    <row r="734" spans="1:10" x14ac:dyDescent="0.45">
      <c r="A734">
        <v>35955</v>
      </c>
      <c r="B734">
        <v>7</v>
      </c>
      <c r="C734">
        <v>2</v>
      </c>
      <c r="D734" t="s">
        <v>1065</v>
      </c>
      <c r="E734" t="s">
        <v>677</v>
      </c>
      <c r="F734">
        <v>97</v>
      </c>
      <c r="G734" t="s">
        <v>1810</v>
      </c>
      <c r="H734" t="s">
        <v>634</v>
      </c>
      <c r="I734" t="s">
        <v>634</v>
      </c>
      <c r="J734" t="s">
        <v>634</v>
      </c>
    </row>
    <row r="735" spans="1:10" x14ac:dyDescent="0.45">
      <c r="A735">
        <v>35955</v>
      </c>
      <c r="B735">
        <v>8</v>
      </c>
      <c r="C735">
        <v>2</v>
      </c>
      <c r="D735" t="s">
        <v>1050</v>
      </c>
      <c r="E735" t="s">
        <v>677</v>
      </c>
      <c r="F735">
        <v>9</v>
      </c>
      <c r="G735" t="s">
        <v>1811</v>
      </c>
      <c r="H735">
        <v>5</v>
      </c>
      <c r="I735" t="s">
        <v>634</v>
      </c>
      <c r="J735" t="s">
        <v>634</v>
      </c>
    </row>
    <row r="736" spans="1:10" x14ac:dyDescent="0.45">
      <c r="A736">
        <v>35955</v>
      </c>
      <c r="B736">
        <v>9</v>
      </c>
      <c r="C736">
        <v>3</v>
      </c>
      <c r="D736" t="s">
        <v>1066</v>
      </c>
      <c r="E736" t="s">
        <v>678</v>
      </c>
      <c r="F736">
        <v>14</v>
      </c>
      <c r="G736" t="s">
        <v>1779</v>
      </c>
      <c r="H736">
        <v>15</v>
      </c>
      <c r="I736" t="s">
        <v>634</v>
      </c>
      <c r="J736" t="s">
        <v>634</v>
      </c>
    </row>
    <row r="737" spans="1:10" x14ac:dyDescent="0.45">
      <c r="A737">
        <v>35955</v>
      </c>
      <c r="B737">
        <v>10</v>
      </c>
      <c r="C737">
        <v>3</v>
      </c>
      <c r="D737" t="s">
        <v>1067</v>
      </c>
      <c r="E737" t="s">
        <v>677</v>
      </c>
      <c r="F737">
        <v>65</v>
      </c>
      <c r="G737" t="s">
        <v>1813</v>
      </c>
      <c r="H737" t="s">
        <v>634</v>
      </c>
      <c r="I737" t="s">
        <v>634</v>
      </c>
      <c r="J737" t="s">
        <v>634</v>
      </c>
    </row>
    <row r="738" spans="1:10" x14ac:dyDescent="0.45">
      <c r="A738">
        <v>35955</v>
      </c>
      <c r="B738">
        <v>11</v>
      </c>
      <c r="C738">
        <v>3</v>
      </c>
      <c r="D738" t="s">
        <v>1068</v>
      </c>
      <c r="E738" t="s">
        <v>677</v>
      </c>
      <c r="F738">
        <v>17</v>
      </c>
      <c r="G738" t="s">
        <v>1865</v>
      </c>
      <c r="H738">
        <v>5</v>
      </c>
      <c r="I738" t="s">
        <v>634</v>
      </c>
      <c r="J738" t="s">
        <v>634</v>
      </c>
    </row>
    <row r="739" spans="1:10" x14ac:dyDescent="0.45">
      <c r="A739">
        <v>35955</v>
      </c>
      <c r="B739">
        <v>12</v>
      </c>
      <c r="C739">
        <v>3</v>
      </c>
      <c r="D739" t="s">
        <v>1138</v>
      </c>
      <c r="E739" t="s">
        <v>678</v>
      </c>
      <c r="F739" t="s">
        <v>634</v>
      </c>
      <c r="G739" t="s">
        <v>634</v>
      </c>
      <c r="H739" t="s">
        <v>634</v>
      </c>
      <c r="I739" t="s">
        <v>634</v>
      </c>
      <c r="J739">
        <v>401</v>
      </c>
    </row>
    <row r="740" spans="1:10" x14ac:dyDescent="0.45">
      <c r="A740">
        <v>35955</v>
      </c>
      <c r="B740">
        <v>13</v>
      </c>
      <c r="C740">
        <v>3</v>
      </c>
      <c r="D740" t="s">
        <v>1069</v>
      </c>
      <c r="E740" t="s">
        <v>678</v>
      </c>
      <c r="F740">
        <v>36</v>
      </c>
      <c r="G740" t="s">
        <v>1782</v>
      </c>
      <c r="H740">
        <v>92</v>
      </c>
      <c r="I740" t="s">
        <v>634</v>
      </c>
      <c r="J740" t="s">
        <v>634</v>
      </c>
    </row>
    <row r="741" spans="1:10" x14ac:dyDescent="0.45">
      <c r="A741">
        <v>35955</v>
      </c>
      <c r="B741">
        <v>14</v>
      </c>
      <c r="C741">
        <v>3</v>
      </c>
      <c r="D741" t="s">
        <v>1416</v>
      </c>
      <c r="E741" t="s">
        <v>677</v>
      </c>
      <c r="F741">
        <v>9</v>
      </c>
      <c r="G741" t="s">
        <v>634</v>
      </c>
      <c r="H741" t="s">
        <v>634</v>
      </c>
      <c r="I741">
        <v>2</v>
      </c>
      <c r="J741">
        <v>207</v>
      </c>
    </row>
    <row r="742" spans="1:10" x14ac:dyDescent="0.45">
      <c r="A742">
        <v>35958</v>
      </c>
      <c r="B742">
        <v>0</v>
      </c>
      <c r="C742">
        <v>1</v>
      </c>
      <c r="D742" t="s">
        <v>1066</v>
      </c>
      <c r="E742" t="s">
        <v>677</v>
      </c>
      <c r="F742">
        <v>17</v>
      </c>
      <c r="G742" t="s">
        <v>1745</v>
      </c>
      <c r="H742">
        <v>7</v>
      </c>
      <c r="I742" t="s">
        <v>634</v>
      </c>
      <c r="J742" t="s">
        <v>634</v>
      </c>
    </row>
    <row r="743" spans="1:10" x14ac:dyDescent="0.45">
      <c r="A743">
        <v>35958</v>
      </c>
      <c r="B743">
        <v>1</v>
      </c>
      <c r="C743">
        <v>1</v>
      </c>
      <c r="D743" t="s">
        <v>1070</v>
      </c>
      <c r="E743" t="s">
        <v>678</v>
      </c>
      <c r="F743">
        <v>15</v>
      </c>
      <c r="G743" t="s">
        <v>1746</v>
      </c>
      <c r="H743" t="s">
        <v>634</v>
      </c>
      <c r="I743" t="s">
        <v>634</v>
      </c>
      <c r="J743" t="s">
        <v>634</v>
      </c>
    </row>
    <row r="744" spans="1:10" x14ac:dyDescent="0.45">
      <c r="A744">
        <v>35958</v>
      </c>
      <c r="B744">
        <v>2</v>
      </c>
      <c r="C744">
        <v>1</v>
      </c>
      <c r="D744" t="s">
        <v>772</v>
      </c>
      <c r="E744" t="s">
        <v>677</v>
      </c>
      <c r="F744">
        <v>97</v>
      </c>
      <c r="G744" t="s">
        <v>1747</v>
      </c>
      <c r="H744">
        <v>77</v>
      </c>
      <c r="I744" t="s">
        <v>634</v>
      </c>
      <c r="J744" t="s">
        <v>634</v>
      </c>
    </row>
    <row r="745" spans="1:10" x14ac:dyDescent="0.45">
      <c r="A745">
        <v>35958</v>
      </c>
      <c r="B745">
        <v>3</v>
      </c>
      <c r="C745">
        <v>1</v>
      </c>
      <c r="D745" t="s">
        <v>1034</v>
      </c>
      <c r="E745" t="s">
        <v>677</v>
      </c>
      <c r="F745">
        <v>97</v>
      </c>
      <c r="G745" t="s">
        <v>1808</v>
      </c>
      <c r="H745">
        <v>5</v>
      </c>
      <c r="I745" t="s">
        <v>634</v>
      </c>
      <c r="J745" t="s">
        <v>634</v>
      </c>
    </row>
    <row r="746" spans="1:10" x14ac:dyDescent="0.45">
      <c r="A746">
        <v>35958</v>
      </c>
      <c r="B746">
        <v>4</v>
      </c>
      <c r="C746">
        <v>1</v>
      </c>
      <c r="D746" t="s">
        <v>1376</v>
      </c>
      <c r="E746" t="s">
        <v>677</v>
      </c>
      <c r="F746" t="s">
        <v>634</v>
      </c>
      <c r="G746" t="s">
        <v>1809</v>
      </c>
      <c r="H746" t="s">
        <v>634</v>
      </c>
      <c r="I746" t="s">
        <v>634</v>
      </c>
      <c r="J746" t="s">
        <v>634</v>
      </c>
    </row>
    <row r="747" spans="1:10" x14ac:dyDescent="0.45">
      <c r="A747">
        <v>35958</v>
      </c>
      <c r="B747">
        <v>5</v>
      </c>
      <c r="C747">
        <v>1</v>
      </c>
      <c r="D747" t="s">
        <v>989</v>
      </c>
      <c r="E747" t="s">
        <v>678</v>
      </c>
      <c r="F747">
        <v>8</v>
      </c>
      <c r="G747" t="s">
        <v>1810</v>
      </c>
      <c r="H747">
        <v>13</v>
      </c>
      <c r="I747" t="s">
        <v>634</v>
      </c>
      <c r="J747" t="s">
        <v>634</v>
      </c>
    </row>
    <row r="748" spans="1:10" x14ac:dyDescent="0.45">
      <c r="A748">
        <v>35958</v>
      </c>
      <c r="B748">
        <v>6</v>
      </c>
      <c r="C748">
        <v>2</v>
      </c>
      <c r="D748" t="s">
        <v>729</v>
      </c>
      <c r="E748" t="s">
        <v>677</v>
      </c>
      <c r="F748">
        <v>5</v>
      </c>
      <c r="G748" t="s">
        <v>1811</v>
      </c>
      <c r="H748">
        <v>25</v>
      </c>
      <c r="I748" t="s">
        <v>634</v>
      </c>
      <c r="J748" t="s">
        <v>634</v>
      </c>
    </row>
    <row r="749" spans="1:10" x14ac:dyDescent="0.45">
      <c r="A749">
        <v>35958</v>
      </c>
      <c r="B749">
        <v>7</v>
      </c>
      <c r="C749">
        <v>2</v>
      </c>
      <c r="D749" t="s">
        <v>1071</v>
      </c>
      <c r="E749" t="s">
        <v>678</v>
      </c>
      <c r="F749">
        <v>13</v>
      </c>
      <c r="G749" t="s">
        <v>1779</v>
      </c>
      <c r="H749">
        <v>15</v>
      </c>
      <c r="I749" t="s">
        <v>634</v>
      </c>
      <c r="J749" t="s">
        <v>634</v>
      </c>
    </row>
    <row r="750" spans="1:10" x14ac:dyDescent="0.45">
      <c r="A750">
        <v>35958</v>
      </c>
      <c r="B750">
        <v>8</v>
      </c>
      <c r="C750">
        <v>2</v>
      </c>
      <c r="D750" t="s">
        <v>751</v>
      </c>
      <c r="E750" t="s">
        <v>678</v>
      </c>
      <c r="F750">
        <v>45</v>
      </c>
      <c r="G750" t="s">
        <v>634</v>
      </c>
      <c r="H750" t="s">
        <v>634</v>
      </c>
      <c r="I750">
        <v>2</v>
      </c>
      <c r="J750">
        <v>208</v>
      </c>
    </row>
    <row r="751" spans="1:10" x14ac:dyDescent="0.45">
      <c r="A751">
        <v>35958</v>
      </c>
      <c r="B751">
        <v>9</v>
      </c>
      <c r="C751">
        <v>2</v>
      </c>
      <c r="D751" t="s">
        <v>947</v>
      </c>
      <c r="E751" t="s">
        <v>677</v>
      </c>
      <c r="F751">
        <v>25</v>
      </c>
      <c r="G751" t="s">
        <v>1813</v>
      </c>
      <c r="H751">
        <v>97</v>
      </c>
      <c r="I751" t="s">
        <v>634</v>
      </c>
      <c r="J751" t="s">
        <v>634</v>
      </c>
    </row>
    <row r="752" spans="1:10" x14ac:dyDescent="0.45">
      <c r="A752">
        <v>35958</v>
      </c>
      <c r="B752">
        <v>10</v>
      </c>
      <c r="C752">
        <v>2</v>
      </c>
      <c r="D752" t="s">
        <v>1072</v>
      </c>
      <c r="E752" t="s">
        <v>677</v>
      </c>
      <c r="F752">
        <v>7</v>
      </c>
      <c r="G752" t="s">
        <v>1865</v>
      </c>
      <c r="H752">
        <v>14</v>
      </c>
      <c r="I752" t="s">
        <v>634</v>
      </c>
      <c r="J752" t="s">
        <v>634</v>
      </c>
    </row>
    <row r="753" spans="1:10" x14ac:dyDescent="0.45">
      <c r="A753">
        <v>35958</v>
      </c>
      <c r="B753">
        <v>11</v>
      </c>
      <c r="C753">
        <v>2</v>
      </c>
      <c r="D753" t="s">
        <v>1073</v>
      </c>
      <c r="E753" t="s">
        <v>677</v>
      </c>
      <c r="F753">
        <v>25</v>
      </c>
      <c r="G753" t="s">
        <v>1866</v>
      </c>
      <c r="H753" t="s">
        <v>634</v>
      </c>
      <c r="I753" t="s">
        <v>634</v>
      </c>
      <c r="J753" t="s">
        <v>634</v>
      </c>
    </row>
    <row r="754" spans="1:10" x14ac:dyDescent="0.45">
      <c r="A754">
        <v>35958</v>
      </c>
      <c r="B754">
        <v>12</v>
      </c>
      <c r="C754">
        <v>3</v>
      </c>
      <c r="D754" t="s">
        <v>756</v>
      </c>
      <c r="E754" t="s">
        <v>677</v>
      </c>
      <c r="F754">
        <v>6</v>
      </c>
      <c r="G754" t="s">
        <v>1804</v>
      </c>
      <c r="H754">
        <v>24</v>
      </c>
      <c r="I754" t="s">
        <v>634</v>
      </c>
      <c r="J754" t="s">
        <v>634</v>
      </c>
    </row>
    <row r="755" spans="1:10" x14ac:dyDescent="0.45">
      <c r="A755">
        <v>35958</v>
      </c>
      <c r="B755">
        <v>13</v>
      </c>
      <c r="C755">
        <v>3</v>
      </c>
      <c r="D755" t="s">
        <v>1074</v>
      </c>
      <c r="E755" t="s">
        <v>678</v>
      </c>
      <c r="F755">
        <v>15</v>
      </c>
      <c r="G755" t="s">
        <v>1784</v>
      </c>
      <c r="H755" t="s">
        <v>634</v>
      </c>
      <c r="I755" t="s">
        <v>634</v>
      </c>
      <c r="J755" t="s">
        <v>634</v>
      </c>
    </row>
    <row r="756" spans="1:10" x14ac:dyDescent="0.45">
      <c r="A756">
        <v>35958</v>
      </c>
      <c r="B756">
        <v>14</v>
      </c>
      <c r="C756">
        <v>3</v>
      </c>
      <c r="D756" t="s">
        <v>1075</v>
      </c>
      <c r="E756" t="s">
        <v>677</v>
      </c>
      <c r="F756">
        <v>14</v>
      </c>
      <c r="G756" t="s">
        <v>1785</v>
      </c>
      <c r="H756">
        <v>7</v>
      </c>
      <c r="I756" t="s">
        <v>634</v>
      </c>
      <c r="J756" t="s">
        <v>634</v>
      </c>
    </row>
    <row r="757" spans="1:10" x14ac:dyDescent="0.45">
      <c r="A757">
        <v>35958</v>
      </c>
      <c r="B757">
        <v>15</v>
      </c>
      <c r="C757">
        <v>3</v>
      </c>
      <c r="D757" t="s">
        <v>741</v>
      </c>
      <c r="E757" t="s">
        <v>677</v>
      </c>
      <c r="F757">
        <v>24</v>
      </c>
      <c r="G757" t="s">
        <v>1786</v>
      </c>
      <c r="H757">
        <v>6</v>
      </c>
      <c r="I757" t="s">
        <v>634</v>
      </c>
      <c r="J757" t="s">
        <v>634</v>
      </c>
    </row>
    <row r="758" spans="1:10" x14ac:dyDescent="0.45">
      <c r="A758">
        <v>35958</v>
      </c>
      <c r="B758">
        <v>16</v>
      </c>
      <c r="C758">
        <v>3</v>
      </c>
      <c r="D758" t="s">
        <v>1164</v>
      </c>
      <c r="E758" t="s">
        <v>677</v>
      </c>
      <c r="F758">
        <v>17</v>
      </c>
      <c r="G758" t="s">
        <v>634</v>
      </c>
      <c r="H758" t="s">
        <v>634</v>
      </c>
      <c r="I758">
        <v>2</v>
      </c>
      <c r="J758">
        <v>207</v>
      </c>
    </row>
    <row r="759" spans="1:10" x14ac:dyDescent="0.45">
      <c r="A759">
        <v>35958</v>
      </c>
      <c r="B759">
        <v>17</v>
      </c>
      <c r="C759">
        <v>3</v>
      </c>
      <c r="D759" t="s">
        <v>1076</v>
      </c>
      <c r="E759" t="s">
        <v>677</v>
      </c>
      <c r="F759">
        <v>97</v>
      </c>
      <c r="G759" t="s">
        <v>1867</v>
      </c>
      <c r="H759" t="s">
        <v>634</v>
      </c>
      <c r="I759" t="s">
        <v>634</v>
      </c>
      <c r="J759" t="s">
        <v>634</v>
      </c>
    </row>
    <row r="760" spans="1:10" x14ac:dyDescent="0.45">
      <c r="A760">
        <v>35958</v>
      </c>
      <c r="B760">
        <v>18</v>
      </c>
      <c r="C760">
        <v>3</v>
      </c>
      <c r="D760" t="s">
        <v>1077</v>
      </c>
      <c r="E760" t="s">
        <v>677</v>
      </c>
      <c r="F760">
        <v>23</v>
      </c>
      <c r="G760" t="s">
        <v>1909</v>
      </c>
      <c r="H760" t="s">
        <v>634</v>
      </c>
      <c r="I760" t="s">
        <v>634</v>
      </c>
      <c r="J760" t="s">
        <v>634</v>
      </c>
    </row>
    <row r="761" spans="1:10" x14ac:dyDescent="0.45">
      <c r="A761">
        <v>35959</v>
      </c>
      <c r="B761">
        <v>0</v>
      </c>
      <c r="C761">
        <v>1</v>
      </c>
      <c r="D761" t="s">
        <v>1078</v>
      </c>
      <c r="E761" t="s">
        <v>677</v>
      </c>
      <c r="F761">
        <v>10</v>
      </c>
      <c r="G761" t="s">
        <v>1745</v>
      </c>
      <c r="H761">
        <v>6</v>
      </c>
      <c r="I761" t="s">
        <v>634</v>
      </c>
      <c r="J761" t="s">
        <v>634</v>
      </c>
    </row>
    <row r="762" spans="1:10" x14ac:dyDescent="0.45">
      <c r="A762">
        <v>35959</v>
      </c>
      <c r="B762">
        <v>1</v>
      </c>
      <c r="C762">
        <v>1</v>
      </c>
      <c r="D762" t="s">
        <v>1079</v>
      </c>
      <c r="E762" t="s">
        <v>677</v>
      </c>
      <c r="F762">
        <v>6</v>
      </c>
      <c r="G762" t="s">
        <v>1777</v>
      </c>
      <c r="H762" t="s">
        <v>634</v>
      </c>
      <c r="I762" t="s">
        <v>634</v>
      </c>
      <c r="J762" t="s">
        <v>634</v>
      </c>
    </row>
    <row r="763" spans="1:10" x14ac:dyDescent="0.45">
      <c r="A763">
        <v>35959</v>
      </c>
      <c r="B763">
        <v>2</v>
      </c>
      <c r="C763">
        <v>1</v>
      </c>
      <c r="D763" t="s">
        <v>1080</v>
      </c>
      <c r="E763" t="s">
        <v>678</v>
      </c>
      <c r="F763">
        <v>92</v>
      </c>
      <c r="G763" t="s">
        <v>1748</v>
      </c>
      <c r="H763">
        <v>36</v>
      </c>
      <c r="I763" t="s">
        <v>634</v>
      </c>
      <c r="J763" t="s">
        <v>634</v>
      </c>
    </row>
    <row r="764" spans="1:10" x14ac:dyDescent="0.45">
      <c r="A764">
        <v>35959</v>
      </c>
      <c r="B764">
        <v>3</v>
      </c>
      <c r="C764">
        <v>1</v>
      </c>
      <c r="D764" t="s">
        <v>1080</v>
      </c>
      <c r="E764" t="s">
        <v>678</v>
      </c>
      <c r="F764">
        <v>75</v>
      </c>
      <c r="G764" t="s">
        <v>1748</v>
      </c>
      <c r="H764" t="s">
        <v>634</v>
      </c>
      <c r="I764" t="s">
        <v>634</v>
      </c>
      <c r="J764" t="s">
        <v>634</v>
      </c>
    </row>
    <row r="765" spans="1:10" x14ac:dyDescent="0.45">
      <c r="A765">
        <v>35959</v>
      </c>
      <c r="B765">
        <v>4</v>
      </c>
      <c r="C765">
        <v>1</v>
      </c>
      <c r="D765" t="s">
        <v>836</v>
      </c>
      <c r="E765" t="s">
        <v>678</v>
      </c>
      <c r="F765" t="s">
        <v>634</v>
      </c>
      <c r="G765" t="s">
        <v>1770</v>
      </c>
      <c r="H765" t="s">
        <v>634</v>
      </c>
      <c r="I765" t="s">
        <v>634</v>
      </c>
      <c r="J765" t="s">
        <v>634</v>
      </c>
    </row>
    <row r="766" spans="1:10" x14ac:dyDescent="0.45">
      <c r="A766">
        <v>35959</v>
      </c>
      <c r="B766">
        <v>5</v>
      </c>
      <c r="C766">
        <v>1</v>
      </c>
      <c r="D766" t="s">
        <v>937</v>
      </c>
      <c r="E766" t="s">
        <v>677</v>
      </c>
      <c r="F766">
        <v>10</v>
      </c>
      <c r="G766" t="s">
        <v>1750</v>
      </c>
      <c r="H766" t="s">
        <v>634</v>
      </c>
      <c r="I766" t="s">
        <v>634</v>
      </c>
      <c r="J766" t="s">
        <v>634</v>
      </c>
    </row>
    <row r="767" spans="1:10" x14ac:dyDescent="0.45">
      <c r="A767">
        <v>35959</v>
      </c>
      <c r="B767">
        <v>6</v>
      </c>
      <c r="C767">
        <v>2</v>
      </c>
      <c r="D767" t="s">
        <v>1081</v>
      </c>
      <c r="E767" t="s">
        <v>677</v>
      </c>
      <c r="F767">
        <v>6</v>
      </c>
      <c r="G767" t="s">
        <v>1778</v>
      </c>
      <c r="H767">
        <v>8</v>
      </c>
      <c r="I767" t="s">
        <v>634</v>
      </c>
      <c r="J767" t="s">
        <v>634</v>
      </c>
    </row>
    <row r="768" spans="1:10" x14ac:dyDescent="0.45">
      <c r="A768">
        <v>35959</v>
      </c>
      <c r="B768">
        <v>7</v>
      </c>
      <c r="C768">
        <v>2</v>
      </c>
      <c r="D768" t="s">
        <v>1082</v>
      </c>
      <c r="E768" t="s">
        <v>678</v>
      </c>
      <c r="F768">
        <v>36</v>
      </c>
      <c r="G768" t="s">
        <v>1752</v>
      </c>
      <c r="H768">
        <v>75</v>
      </c>
      <c r="I768" t="s">
        <v>634</v>
      </c>
      <c r="J768" t="s">
        <v>634</v>
      </c>
    </row>
    <row r="769" spans="1:10" x14ac:dyDescent="0.45">
      <c r="A769">
        <v>35959</v>
      </c>
      <c r="B769">
        <v>8</v>
      </c>
      <c r="C769">
        <v>2</v>
      </c>
      <c r="D769" t="s">
        <v>1647</v>
      </c>
      <c r="E769" t="s">
        <v>678</v>
      </c>
      <c r="F769">
        <v>75</v>
      </c>
      <c r="G769" t="s">
        <v>634</v>
      </c>
      <c r="H769" t="s">
        <v>634</v>
      </c>
      <c r="I769">
        <v>2</v>
      </c>
      <c r="J769">
        <v>208</v>
      </c>
    </row>
    <row r="770" spans="1:10" x14ac:dyDescent="0.45">
      <c r="A770">
        <v>35959</v>
      </c>
      <c r="B770">
        <v>9</v>
      </c>
      <c r="C770">
        <v>2</v>
      </c>
      <c r="D770" t="s">
        <v>981</v>
      </c>
      <c r="E770" t="s">
        <v>677</v>
      </c>
      <c r="F770">
        <v>7</v>
      </c>
      <c r="G770" t="s">
        <v>1780</v>
      </c>
      <c r="H770">
        <v>8</v>
      </c>
      <c r="I770" t="s">
        <v>634</v>
      </c>
      <c r="J770" t="s">
        <v>634</v>
      </c>
    </row>
    <row r="771" spans="1:10" x14ac:dyDescent="0.45">
      <c r="A771">
        <v>35959</v>
      </c>
      <c r="B771">
        <v>10</v>
      </c>
      <c r="C771">
        <v>2</v>
      </c>
      <c r="D771" t="s">
        <v>919</v>
      </c>
      <c r="E771" t="s">
        <v>678</v>
      </c>
      <c r="F771">
        <v>64</v>
      </c>
      <c r="G771" t="s">
        <v>1754</v>
      </c>
      <c r="H771">
        <v>19</v>
      </c>
      <c r="I771" t="s">
        <v>634</v>
      </c>
      <c r="J771" t="s">
        <v>634</v>
      </c>
    </row>
    <row r="772" spans="1:10" x14ac:dyDescent="0.45">
      <c r="A772">
        <v>35959</v>
      </c>
      <c r="B772">
        <v>11</v>
      </c>
      <c r="C772">
        <v>2</v>
      </c>
      <c r="D772" t="s">
        <v>1083</v>
      </c>
      <c r="E772" t="s">
        <v>678</v>
      </c>
      <c r="F772">
        <v>11</v>
      </c>
      <c r="G772" t="s">
        <v>1791</v>
      </c>
      <c r="H772" t="s">
        <v>634</v>
      </c>
      <c r="I772" t="s">
        <v>634</v>
      </c>
      <c r="J772" t="s">
        <v>634</v>
      </c>
    </row>
    <row r="773" spans="1:10" x14ac:dyDescent="0.45">
      <c r="A773">
        <v>35959</v>
      </c>
      <c r="B773">
        <v>12</v>
      </c>
      <c r="C773">
        <v>2</v>
      </c>
      <c r="D773" t="s">
        <v>1084</v>
      </c>
      <c r="E773" t="s">
        <v>678</v>
      </c>
      <c r="F773">
        <v>64</v>
      </c>
      <c r="G773" t="s">
        <v>1793</v>
      </c>
      <c r="H773">
        <v>19</v>
      </c>
      <c r="I773" t="s">
        <v>634</v>
      </c>
      <c r="J773" t="s">
        <v>634</v>
      </c>
    </row>
    <row r="774" spans="1:10" x14ac:dyDescent="0.45">
      <c r="A774">
        <v>35959</v>
      </c>
      <c r="B774">
        <v>13</v>
      </c>
      <c r="C774">
        <v>2</v>
      </c>
      <c r="D774" t="s">
        <v>997</v>
      </c>
      <c r="E774" t="s">
        <v>678</v>
      </c>
      <c r="F774">
        <v>75</v>
      </c>
      <c r="G774" t="s">
        <v>1806</v>
      </c>
      <c r="H774">
        <v>36</v>
      </c>
      <c r="I774" t="s">
        <v>634</v>
      </c>
      <c r="J774" t="s">
        <v>634</v>
      </c>
    </row>
    <row r="775" spans="1:10" x14ac:dyDescent="0.45">
      <c r="A775">
        <v>35959</v>
      </c>
      <c r="B775">
        <v>14</v>
      </c>
      <c r="C775">
        <v>3</v>
      </c>
      <c r="D775" t="s">
        <v>1085</v>
      </c>
      <c r="E775" t="s">
        <v>677</v>
      </c>
      <c r="F775">
        <v>23</v>
      </c>
      <c r="G775" t="s">
        <v>1795</v>
      </c>
      <c r="H775">
        <v>15</v>
      </c>
      <c r="I775" t="s">
        <v>634</v>
      </c>
      <c r="J775" t="s">
        <v>634</v>
      </c>
    </row>
    <row r="776" spans="1:10" x14ac:dyDescent="0.45">
      <c r="A776">
        <v>35959</v>
      </c>
      <c r="B776">
        <v>15</v>
      </c>
      <c r="C776">
        <v>3</v>
      </c>
      <c r="D776" t="s">
        <v>1088</v>
      </c>
      <c r="E776" t="s">
        <v>678</v>
      </c>
      <c r="F776">
        <v>75</v>
      </c>
      <c r="G776" t="s">
        <v>634</v>
      </c>
      <c r="H776" t="s">
        <v>634</v>
      </c>
      <c r="I776">
        <v>2</v>
      </c>
      <c r="J776">
        <v>208</v>
      </c>
    </row>
    <row r="777" spans="1:10" x14ac:dyDescent="0.45">
      <c r="A777">
        <v>35959</v>
      </c>
      <c r="B777">
        <v>16</v>
      </c>
      <c r="C777">
        <v>3</v>
      </c>
      <c r="D777" t="s">
        <v>822</v>
      </c>
      <c r="E777" t="s">
        <v>678</v>
      </c>
      <c r="F777">
        <v>64</v>
      </c>
      <c r="G777" t="s">
        <v>634</v>
      </c>
      <c r="H777" t="s">
        <v>634</v>
      </c>
      <c r="I777">
        <v>2</v>
      </c>
      <c r="J777">
        <v>213</v>
      </c>
    </row>
    <row r="778" spans="1:10" x14ac:dyDescent="0.45">
      <c r="A778">
        <v>35959</v>
      </c>
      <c r="B778">
        <v>17</v>
      </c>
      <c r="C778">
        <v>3</v>
      </c>
      <c r="D778" t="s">
        <v>1086</v>
      </c>
      <c r="E778" t="s">
        <v>677</v>
      </c>
      <c r="F778">
        <v>8</v>
      </c>
      <c r="G778" t="s">
        <v>1796</v>
      </c>
      <c r="H778">
        <v>7</v>
      </c>
      <c r="I778" t="s">
        <v>634</v>
      </c>
      <c r="J778" t="s">
        <v>634</v>
      </c>
    </row>
    <row r="779" spans="1:10" x14ac:dyDescent="0.45">
      <c r="A779">
        <v>35959</v>
      </c>
      <c r="B779">
        <v>18</v>
      </c>
      <c r="C779">
        <v>3</v>
      </c>
      <c r="D779" t="s">
        <v>872</v>
      </c>
      <c r="E779" t="s">
        <v>677</v>
      </c>
      <c r="F779" t="s">
        <v>634</v>
      </c>
      <c r="G779" t="s">
        <v>634</v>
      </c>
      <c r="H779" t="s">
        <v>634</v>
      </c>
      <c r="I779" t="s">
        <v>634</v>
      </c>
      <c r="J779">
        <v>401</v>
      </c>
    </row>
    <row r="780" spans="1:10" x14ac:dyDescent="0.45">
      <c r="A780">
        <v>35959</v>
      </c>
      <c r="B780">
        <v>19</v>
      </c>
      <c r="C780">
        <v>3</v>
      </c>
      <c r="D780" t="s">
        <v>962</v>
      </c>
      <c r="E780" t="s">
        <v>678</v>
      </c>
      <c r="F780">
        <v>44</v>
      </c>
      <c r="G780" t="s">
        <v>1914</v>
      </c>
      <c r="H780" t="s">
        <v>634</v>
      </c>
      <c r="I780" t="s">
        <v>634</v>
      </c>
      <c r="J780" t="s">
        <v>634</v>
      </c>
    </row>
    <row r="781" spans="1:10" x14ac:dyDescent="0.45">
      <c r="A781">
        <v>35961</v>
      </c>
      <c r="B781">
        <v>0</v>
      </c>
      <c r="C781">
        <v>1</v>
      </c>
      <c r="D781" t="s">
        <v>797</v>
      </c>
      <c r="E781" t="s">
        <v>677</v>
      </c>
      <c r="F781">
        <v>5</v>
      </c>
      <c r="G781" t="s">
        <v>1745</v>
      </c>
      <c r="H781" t="s">
        <v>634</v>
      </c>
      <c r="I781" t="s">
        <v>634</v>
      </c>
      <c r="J781" t="s">
        <v>634</v>
      </c>
    </row>
    <row r="782" spans="1:10" x14ac:dyDescent="0.45">
      <c r="A782">
        <v>35961</v>
      </c>
      <c r="B782">
        <v>1</v>
      </c>
      <c r="C782">
        <v>1</v>
      </c>
      <c r="D782" t="s">
        <v>1087</v>
      </c>
      <c r="E782" t="s">
        <v>677</v>
      </c>
      <c r="F782">
        <v>17</v>
      </c>
      <c r="G782" t="s">
        <v>1777</v>
      </c>
      <c r="H782">
        <v>9</v>
      </c>
      <c r="I782" t="s">
        <v>634</v>
      </c>
      <c r="J782" t="s">
        <v>634</v>
      </c>
    </row>
    <row r="783" spans="1:10" x14ac:dyDescent="0.45">
      <c r="A783">
        <v>35961</v>
      </c>
      <c r="B783">
        <v>2</v>
      </c>
      <c r="C783">
        <v>1</v>
      </c>
      <c r="D783" t="s">
        <v>1088</v>
      </c>
      <c r="E783" t="s">
        <v>677</v>
      </c>
      <c r="F783">
        <v>97</v>
      </c>
      <c r="G783" t="s">
        <v>1827</v>
      </c>
      <c r="H783">
        <v>77</v>
      </c>
      <c r="I783" t="s">
        <v>634</v>
      </c>
      <c r="J783" t="s">
        <v>634</v>
      </c>
    </row>
    <row r="784" spans="1:10" x14ac:dyDescent="0.45">
      <c r="A784">
        <v>35961</v>
      </c>
      <c r="B784">
        <v>3</v>
      </c>
      <c r="C784">
        <v>1</v>
      </c>
      <c r="D784" t="s">
        <v>963</v>
      </c>
      <c r="E784" t="s">
        <v>678</v>
      </c>
      <c r="F784">
        <v>66</v>
      </c>
      <c r="G784" t="s">
        <v>1808</v>
      </c>
      <c r="H784">
        <v>8</v>
      </c>
      <c r="I784" t="s">
        <v>634</v>
      </c>
      <c r="J784" t="s">
        <v>634</v>
      </c>
    </row>
    <row r="785" spans="1:10" x14ac:dyDescent="0.45">
      <c r="A785">
        <v>35961</v>
      </c>
      <c r="B785">
        <v>4</v>
      </c>
      <c r="C785">
        <v>1</v>
      </c>
      <c r="D785" t="s">
        <v>1288</v>
      </c>
      <c r="E785" t="s">
        <v>678</v>
      </c>
      <c r="F785">
        <v>62</v>
      </c>
      <c r="G785" t="s">
        <v>634</v>
      </c>
      <c r="H785" t="s">
        <v>634</v>
      </c>
      <c r="I785">
        <v>2</v>
      </c>
      <c r="J785">
        <v>207</v>
      </c>
    </row>
    <row r="786" spans="1:10" x14ac:dyDescent="0.45">
      <c r="A786">
        <v>35961</v>
      </c>
      <c r="B786">
        <v>5</v>
      </c>
      <c r="C786">
        <v>1</v>
      </c>
      <c r="D786" t="s">
        <v>1288</v>
      </c>
      <c r="E786" t="s">
        <v>678</v>
      </c>
      <c r="F786">
        <v>31</v>
      </c>
      <c r="G786" t="s">
        <v>634</v>
      </c>
      <c r="H786" t="s">
        <v>634</v>
      </c>
      <c r="I786">
        <v>2</v>
      </c>
      <c r="J786">
        <v>207</v>
      </c>
    </row>
    <row r="787" spans="1:10" x14ac:dyDescent="0.45">
      <c r="A787">
        <v>35961</v>
      </c>
      <c r="B787">
        <v>6</v>
      </c>
      <c r="C787">
        <v>1</v>
      </c>
      <c r="D787" t="s">
        <v>1089</v>
      </c>
      <c r="E787" t="s">
        <v>677</v>
      </c>
      <c r="F787">
        <v>77</v>
      </c>
      <c r="G787" t="s">
        <v>1809</v>
      </c>
      <c r="H787">
        <v>9</v>
      </c>
      <c r="I787" t="s">
        <v>634</v>
      </c>
      <c r="J787" t="s">
        <v>634</v>
      </c>
    </row>
    <row r="788" spans="1:10" x14ac:dyDescent="0.45">
      <c r="A788">
        <v>35961</v>
      </c>
      <c r="B788">
        <v>7</v>
      </c>
      <c r="C788">
        <v>1</v>
      </c>
      <c r="D788" t="s">
        <v>956</v>
      </c>
      <c r="E788" t="s">
        <v>677</v>
      </c>
      <c r="F788">
        <v>23</v>
      </c>
      <c r="G788" t="s">
        <v>1828</v>
      </c>
      <c r="H788">
        <v>77</v>
      </c>
      <c r="I788" t="s">
        <v>634</v>
      </c>
      <c r="J788" t="s">
        <v>634</v>
      </c>
    </row>
    <row r="789" spans="1:10" x14ac:dyDescent="0.45">
      <c r="A789">
        <v>35961</v>
      </c>
      <c r="B789">
        <v>8</v>
      </c>
      <c r="C789">
        <v>1</v>
      </c>
      <c r="D789" t="s">
        <v>1090</v>
      </c>
      <c r="E789" t="s">
        <v>677</v>
      </c>
      <c r="F789">
        <v>87</v>
      </c>
      <c r="G789" t="s">
        <v>1829</v>
      </c>
      <c r="H789">
        <v>24</v>
      </c>
      <c r="I789" t="s">
        <v>634</v>
      </c>
      <c r="J789" t="s">
        <v>634</v>
      </c>
    </row>
    <row r="790" spans="1:10" x14ac:dyDescent="0.45">
      <c r="A790">
        <v>35961</v>
      </c>
      <c r="B790">
        <v>9</v>
      </c>
      <c r="C790">
        <v>2</v>
      </c>
      <c r="D790" t="s">
        <v>1091</v>
      </c>
      <c r="E790" t="s">
        <v>677</v>
      </c>
      <c r="F790">
        <v>9</v>
      </c>
      <c r="G790" t="s">
        <v>1849</v>
      </c>
      <c r="H790" t="s">
        <v>634</v>
      </c>
      <c r="I790" t="s">
        <v>634</v>
      </c>
      <c r="J790" t="s">
        <v>634</v>
      </c>
    </row>
    <row r="791" spans="1:10" x14ac:dyDescent="0.45">
      <c r="A791">
        <v>35961</v>
      </c>
      <c r="B791">
        <v>10</v>
      </c>
      <c r="C791">
        <v>2</v>
      </c>
      <c r="D791" t="s">
        <v>1023</v>
      </c>
      <c r="E791" t="s">
        <v>677</v>
      </c>
      <c r="F791">
        <v>9</v>
      </c>
      <c r="G791" t="s">
        <v>634</v>
      </c>
      <c r="H791" t="s">
        <v>634</v>
      </c>
      <c r="I791">
        <v>2</v>
      </c>
      <c r="J791">
        <v>205</v>
      </c>
    </row>
    <row r="792" spans="1:10" x14ac:dyDescent="0.45">
      <c r="A792">
        <v>35961</v>
      </c>
      <c r="B792">
        <v>11</v>
      </c>
      <c r="C792">
        <v>2</v>
      </c>
      <c r="D792" t="s">
        <v>1092</v>
      </c>
      <c r="E792" t="s">
        <v>677</v>
      </c>
      <c r="F792">
        <v>77</v>
      </c>
      <c r="G792" t="s">
        <v>1801</v>
      </c>
      <c r="H792">
        <v>97</v>
      </c>
      <c r="I792" t="s">
        <v>634</v>
      </c>
      <c r="J792" t="s">
        <v>634</v>
      </c>
    </row>
    <row r="793" spans="1:10" x14ac:dyDescent="0.45">
      <c r="A793">
        <v>35961</v>
      </c>
      <c r="B793">
        <v>12</v>
      </c>
      <c r="C793">
        <v>2</v>
      </c>
      <c r="D793" t="s">
        <v>961</v>
      </c>
      <c r="E793" t="s">
        <v>677</v>
      </c>
      <c r="F793">
        <v>93</v>
      </c>
      <c r="G793" t="s">
        <v>1802</v>
      </c>
      <c r="H793" t="s">
        <v>634</v>
      </c>
      <c r="I793" t="s">
        <v>634</v>
      </c>
      <c r="J793" t="s">
        <v>634</v>
      </c>
    </row>
    <row r="794" spans="1:10" x14ac:dyDescent="0.45">
      <c r="A794">
        <v>35961</v>
      </c>
      <c r="B794">
        <v>13</v>
      </c>
      <c r="C794">
        <v>3</v>
      </c>
      <c r="D794" t="s">
        <v>927</v>
      </c>
      <c r="E794" t="s">
        <v>677</v>
      </c>
      <c r="F794">
        <v>71</v>
      </c>
      <c r="G794" t="s">
        <v>1868</v>
      </c>
      <c r="H794">
        <v>97</v>
      </c>
      <c r="I794" t="s">
        <v>634</v>
      </c>
      <c r="J794" t="s">
        <v>634</v>
      </c>
    </row>
    <row r="795" spans="1:10" x14ac:dyDescent="0.45">
      <c r="A795">
        <v>35961</v>
      </c>
      <c r="B795">
        <v>14</v>
      </c>
      <c r="C795">
        <v>3</v>
      </c>
      <c r="D795" t="s">
        <v>1093</v>
      </c>
      <c r="E795" t="s">
        <v>678</v>
      </c>
      <c r="F795">
        <v>31</v>
      </c>
      <c r="G795" t="s">
        <v>1850</v>
      </c>
      <c r="H795">
        <v>9</v>
      </c>
      <c r="I795" t="s">
        <v>634</v>
      </c>
      <c r="J795" t="s">
        <v>634</v>
      </c>
    </row>
    <row r="796" spans="1:10" x14ac:dyDescent="0.45">
      <c r="A796">
        <v>35961</v>
      </c>
      <c r="B796">
        <v>15</v>
      </c>
      <c r="C796">
        <v>3</v>
      </c>
      <c r="D796" t="s">
        <v>1062</v>
      </c>
      <c r="E796" t="s">
        <v>677</v>
      </c>
      <c r="F796">
        <v>77</v>
      </c>
      <c r="G796" t="s">
        <v>1851</v>
      </c>
      <c r="H796">
        <v>71</v>
      </c>
      <c r="I796" t="s">
        <v>634</v>
      </c>
      <c r="J796" t="s">
        <v>634</v>
      </c>
    </row>
    <row r="797" spans="1:10" x14ac:dyDescent="0.45">
      <c r="A797">
        <v>35961</v>
      </c>
      <c r="B797">
        <v>16</v>
      </c>
      <c r="C797">
        <v>3</v>
      </c>
      <c r="D797" t="s">
        <v>1094</v>
      </c>
      <c r="E797" t="s">
        <v>677</v>
      </c>
      <c r="F797">
        <v>97</v>
      </c>
      <c r="G797" t="s">
        <v>1852</v>
      </c>
      <c r="H797">
        <v>77</v>
      </c>
      <c r="I797" t="s">
        <v>634</v>
      </c>
      <c r="J797" t="s">
        <v>634</v>
      </c>
    </row>
    <row r="798" spans="1:10" x14ac:dyDescent="0.45">
      <c r="A798">
        <v>35961</v>
      </c>
      <c r="B798">
        <v>17</v>
      </c>
      <c r="C798">
        <v>3</v>
      </c>
      <c r="D798" t="s">
        <v>1429</v>
      </c>
      <c r="E798" t="s">
        <v>678</v>
      </c>
      <c r="F798">
        <v>9</v>
      </c>
      <c r="G798" t="s">
        <v>634</v>
      </c>
      <c r="H798" t="s">
        <v>634</v>
      </c>
      <c r="I798">
        <v>2</v>
      </c>
      <c r="J798">
        <v>207</v>
      </c>
    </row>
    <row r="799" spans="1:10" x14ac:dyDescent="0.45">
      <c r="A799">
        <v>35961</v>
      </c>
      <c r="B799">
        <v>18</v>
      </c>
      <c r="C799">
        <v>3</v>
      </c>
      <c r="D799" t="s">
        <v>724</v>
      </c>
      <c r="E799" t="s">
        <v>677</v>
      </c>
      <c r="F799">
        <v>72</v>
      </c>
      <c r="G799" t="s">
        <v>634</v>
      </c>
      <c r="H799" t="s">
        <v>634</v>
      </c>
      <c r="I799">
        <v>4</v>
      </c>
      <c r="J799">
        <v>504</v>
      </c>
    </row>
    <row r="800" spans="1:10" x14ac:dyDescent="0.45">
      <c r="A800">
        <v>35961</v>
      </c>
      <c r="B800">
        <v>19</v>
      </c>
      <c r="C800">
        <v>3</v>
      </c>
      <c r="D800" t="s">
        <v>724</v>
      </c>
      <c r="E800" t="s">
        <v>677</v>
      </c>
      <c r="F800">
        <v>72</v>
      </c>
      <c r="G800" t="s">
        <v>634</v>
      </c>
      <c r="H800" t="s">
        <v>634</v>
      </c>
      <c r="I800">
        <v>2</v>
      </c>
      <c r="J800">
        <v>302</v>
      </c>
    </row>
    <row r="801" spans="1:10" x14ac:dyDescent="0.45">
      <c r="A801">
        <v>35961</v>
      </c>
      <c r="B801">
        <v>20</v>
      </c>
      <c r="C801">
        <v>3</v>
      </c>
      <c r="D801" t="s">
        <v>724</v>
      </c>
      <c r="E801" t="s">
        <v>678</v>
      </c>
      <c r="F801">
        <v>31</v>
      </c>
      <c r="G801" t="s">
        <v>634</v>
      </c>
      <c r="H801" t="s">
        <v>634</v>
      </c>
      <c r="I801">
        <v>4</v>
      </c>
      <c r="J801">
        <v>504</v>
      </c>
    </row>
    <row r="802" spans="1:10" x14ac:dyDescent="0.45">
      <c r="A802">
        <v>35961</v>
      </c>
      <c r="B802">
        <v>21</v>
      </c>
      <c r="C802">
        <v>3</v>
      </c>
      <c r="D802" t="s">
        <v>724</v>
      </c>
      <c r="E802" t="s">
        <v>678</v>
      </c>
      <c r="F802">
        <v>31</v>
      </c>
      <c r="G802" t="s">
        <v>634</v>
      </c>
      <c r="H802" t="s">
        <v>634</v>
      </c>
      <c r="I802">
        <v>2</v>
      </c>
      <c r="J802">
        <v>302</v>
      </c>
    </row>
    <row r="803" spans="1:10" x14ac:dyDescent="0.45">
      <c r="A803">
        <v>35961</v>
      </c>
      <c r="B803">
        <v>22</v>
      </c>
      <c r="C803">
        <v>3</v>
      </c>
      <c r="D803" t="s">
        <v>724</v>
      </c>
      <c r="E803" t="s">
        <v>678</v>
      </c>
      <c r="F803">
        <v>9</v>
      </c>
      <c r="G803" t="s">
        <v>634</v>
      </c>
      <c r="H803" t="s">
        <v>634</v>
      </c>
      <c r="I803">
        <v>2</v>
      </c>
      <c r="J803">
        <v>207</v>
      </c>
    </row>
    <row r="804" spans="1:10" x14ac:dyDescent="0.45">
      <c r="A804">
        <v>35963</v>
      </c>
      <c r="B804">
        <v>0</v>
      </c>
      <c r="C804">
        <v>1</v>
      </c>
      <c r="D804" t="s">
        <v>1095</v>
      </c>
      <c r="E804" t="s">
        <v>677</v>
      </c>
      <c r="F804">
        <v>92</v>
      </c>
      <c r="G804" t="s">
        <v>1745</v>
      </c>
      <c r="H804">
        <v>14</v>
      </c>
      <c r="I804" t="s">
        <v>634</v>
      </c>
      <c r="J804" t="s">
        <v>634</v>
      </c>
    </row>
    <row r="805" spans="1:10" x14ac:dyDescent="0.45">
      <c r="A805">
        <v>35963</v>
      </c>
      <c r="B805">
        <v>1</v>
      </c>
      <c r="C805">
        <v>1</v>
      </c>
      <c r="D805" t="s">
        <v>1688</v>
      </c>
      <c r="E805" t="s">
        <v>678</v>
      </c>
      <c r="F805">
        <v>44</v>
      </c>
      <c r="G805" t="s">
        <v>634</v>
      </c>
      <c r="H805" t="s">
        <v>634</v>
      </c>
      <c r="I805">
        <v>2</v>
      </c>
      <c r="J805">
        <v>207</v>
      </c>
    </row>
    <row r="806" spans="1:10" x14ac:dyDescent="0.45">
      <c r="A806">
        <v>35963</v>
      </c>
      <c r="B806">
        <v>2</v>
      </c>
      <c r="C806">
        <v>1</v>
      </c>
      <c r="D806" t="s">
        <v>1096</v>
      </c>
      <c r="E806" t="s">
        <v>677</v>
      </c>
      <c r="F806">
        <v>15</v>
      </c>
      <c r="G806" t="s">
        <v>1777</v>
      </c>
      <c r="H806">
        <v>10</v>
      </c>
      <c r="I806" t="s">
        <v>634</v>
      </c>
      <c r="J806" t="s">
        <v>634</v>
      </c>
    </row>
    <row r="807" spans="1:10" x14ac:dyDescent="0.45">
      <c r="A807">
        <v>35963</v>
      </c>
      <c r="B807">
        <v>3</v>
      </c>
      <c r="C807">
        <v>1</v>
      </c>
      <c r="D807" t="s">
        <v>766</v>
      </c>
      <c r="E807" t="s">
        <v>678</v>
      </c>
      <c r="F807">
        <v>63</v>
      </c>
      <c r="G807" t="s">
        <v>1747</v>
      </c>
      <c r="H807">
        <v>15</v>
      </c>
      <c r="I807" t="s">
        <v>634</v>
      </c>
      <c r="J807" t="s">
        <v>634</v>
      </c>
    </row>
    <row r="808" spans="1:10" x14ac:dyDescent="0.45">
      <c r="A808">
        <v>35963</v>
      </c>
      <c r="B808">
        <v>4</v>
      </c>
      <c r="C808">
        <v>1</v>
      </c>
      <c r="D808" t="s">
        <v>855</v>
      </c>
      <c r="E808" t="s">
        <v>678</v>
      </c>
      <c r="F808">
        <v>27</v>
      </c>
      <c r="G808" t="s">
        <v>634</v>
      </c>
      <c r="H808" t="s">
        <v>634</v>
      </c>
      <c r="I808">
        <v>2</v>
      </c>
      <c r="J808">
        <v>201</v>
      </c>
    </row>
    <row r="809" spans="1:10" x14ac:dyDescent="0.45">
      <c r="A809">
        <v>35963</v>
      </c>
      <c r="B809">
        <v>5</v>
      </c>
      <c r="C809">
        <v>1</v>
      </c>
      <c r="D809" t="s">
        <v>1097</v>
      </c>
      <c r="E809" t="s">
        <v>677</v>
      </c>
      <c r="F809">
        <v>10</v>
      </c>
      <c r="G809" t="s">
        <v>1808</v>
      </c>
      <c r="H809">
        <v>60</v>
      </c>
      <c r="I809" t="s">
        <v>634</v>
      </c>
      <c r="J809" t="s">
        <v>634</v>
      </c>
    </row>
    <row r="810" spans="1:10" x14ac:dyDescent="0.45">
      <c r="A810">
        <v>35963</v>
      </c>
      <c r="B810">
        <v>6</v>
      </c>
      <c r="C810">
        <v>2</v>
      </c>
      <c r="D810" t="s">
        <v>772</v>
      </c>
      <c r="E810" t="s">
        <v>677</v>
      </c>
      <c r="F810">
        <v>22</v>
      </c>
      <c r="G810" t="s">
        <v>1809</v>
      </c>
      <c r="H810">
        <v>60</v>
      </c>
      <c r="I810" t="s">
        <v>634</v>
      </c>
      <c r="J810" t="s">
        <v>634</v>
      </c>
    </row>
    <row r="811" spans="1:10" x14ac:dyDescent="0.45">
      <c r="A811">
        <v>35963</v>
      </c>
      <c r="B811">
        <v>7</v>
      </c>
      <c r="C811">
        <v>2</v>
      </c>
      <c r="D811" t="s">
        <v>1098</v>
      </c>
      <c r="E811" t="s">
        <v>677</v>
      </c>
      <c r="F811">
        <v>88</v>
      </c>
      <c r="G811" t="s">
        <v>1828</v>
      </c>
      <c r="H811">
        <v>92</v>
      </c>
      <c r="I811" t="s">
        <v>634</v>
      </c>
      <c r="J811" t="s">
        <v>634</v>
      </c>
    </row>
    <row r="812" spans="1:10" x14ac:dyDescent="0.45">
      <c r="A812">
        <v>35963</v>
      </c>
      <c r="B812">
        <v>8</v>
      </c>
      <c r="C812">
        <v>2</v>
      </c>
      <c r="D812" t="s">
        <v>1099</v>
      </c>
      <c r="E812" t="s">
        <v>677</v>
      </c>
      <c r="F812">
        <v>10</v>
      </c>
      <c r="G812" t="s">
        <v>1829</v>
      </c>
      <c r="H812">
        <v>98</v>
      </c>
      <c r="I812" t="s">
        <v>634</v>
      </c>
      <c r="J812" t="s">
        <v>634</v>
      </c>
    </row>
    <row r="813" spans="1:10" x14ac:dyDescent="0.45">
      <c r="A813">
        <v>35963</v>
      </c>
      <c r="B813">
        <v>9</v>
      </c>
      <c r="C813">
        <v>2</v>
      </c>
      <c r="D813" t="s">
        <v>1003</v>
      </c>
      <c r="E813" t="s">
        <v>677</v>
      </c>
      <c r="F813">
        <v>95</v>
      </c>
      <c r="G813" t="s">
        <v>1849</v>
      </c>
      <c r="H813">
        <v>71</v>
      </c>
      <c r="I813" t="s">
        <v>634</v>
      </c>
      <c r="J813" t="s">
        <v>634</v>
      </c>
    </row>
    <row r="814" spans="1:10" x14ac:dyDescent="0.45">
      <c r="A814">
        <v>35963</v>
      </c>
      <c r="B814">
        <v>10</v>
      </c>
      <c r="C814">
        <v>2</v>
      </c>
      <c r="D814" t="s">
        <v>1100</v>
      </c>
      <c r="E814" t="s">
        <v>677</v>
      </c>
      <c r="F814">
        <v>95</v>
      </c>
      <c r="G814" t="s">
        <v>1801</v>
      </c>
      <c r="H814">
        <v>22</v>
      </c>
      <c r="I814" t="s">
        <v>634</v>
      </c>
      <c r="J814" t="s">
        <v>634</v>
      </c>
    </row>
    <row r="815" spans="1:10" x14ac:dyDescent="0.45">
      <c r="A815">
        <v>35963</v>
      </c>
      <c r="B815">
        <v>11</v>
      </c>
      <c r="C815">
        <v>3</v>
      </c>
      <c r="D815" t="s">
        <v>1058</v>
      </c>
      <c r="E815" t="s">
        <v>677</v>
      </c>
      <c r="F815">
        <v>5</v>
      </c>
      <c r="G815" t="s">
        <v>634</v>
      </c>
      <c r="H815" t="s">
        <v>634</v>
      </c>
      <c r="I815">
        <v>2</v>
      </c>
      <c r="J815">
        <v>213</v>
      </c>
    </row>
    <row r="816" spans="1:10" x14ac:dyDescent="0.45">
      <c r="A816">
        <v>35963</v>
      </c>
      <c r="B816">
        <v>12</v>
      </c>
      <c r="C816">
        <v>3</v>
      </c>
      <c r="D816" t="s">
        <v>1101</v>
      </c>
      <c r="E816" t="s">
        <v>677</v>
      </c>
      <c r="F816">
        <v>4</v>
      </c>
      <c r="G816" t="s">
        <v>1802</v>
      </c>
      <c r="H816">
        <v>5</v>
      </c>
      <c r="I816" t="s">
        <v>634</v>
      </c>
      <c r="J816" t="s">
        <v>634</v>
      </c>
    </row>
    <row r="817" spans="1:10" x14ac:dyDescent="0.45">
      <c r="A817">
        <v>35963</v>
      </c>
      <c r="B817">
        <v>13</v>
      </c>
      <c r="C817">
        <v>3</v>
      </c>
      <c r="D817" t="s">
        <v>1102</v>
      </c>
      <c r="E817" t="s">
        <v>677</v>
      </c>
      <c r="F817">
        <v>10</v>
      </c>
      <c r="G817" t="s">
        <v>1868</v>
      </c>
      <c r="H817">
        <v>60</v>
      </c>
      <c r="I817" t="s">
        <v>634</v>
      </c>
      <c r="J817" t="s">
        <v>634</v>
      </c>
    </row>
    <row r="818" spans="1:10" x14ac:dyDescent="0.45">
      <c r="A818">
        <v>35963</v>
      </c>
      <c r="B818">
        <v>14</v>
      </c>
      <c r="C818">
        <v>3</v>
      </c>
      <c r="D818" t="s">
        <v>1103</v>
      </c>
      <c r="E818" t="s">
        <v>677</v>
      </c>
      <c r="F818">
        <v>17</v>
      </c>
      <c r="G818" t="s">
        <v>1869</v>
      </c>
      <c r="H818">
        <v>9</v>
      </c>
      <c r="I818" t="s">
        <v>634</v>
      </c>
      <c r="J818" t="s">
        <v>634</v>
      </c>
    </row>
    <row r="819" spans="1:10" x14ac:dyDescent="0.45">
      <c r="A819">
        <v>35963</v>
      </c>
      <c r="B819">
        <v>15</v>
      </c>
      <c r="C819">
        <v>3</v>
      </c>
      <c r="D819" t="s">
        <v>779</v>
      </c>
      <c r="E819" t="s">
        <v>677</v>
      </c>
      <c r="F819">
        <v>17</v>
      </c>
      <c r="G819" t="s">
        <v>1870</v>
      </c>
      <c r="H819">
        <v>88</v>
      </c>
      <c r="I819" t="s">
        <v>634</v>
      </c>
      <c r="J819" t="s">
        <v>634</v>
      </c>
    </row>
    <row r="820" spans="1:10" x14ac:dyDescent="0.45">
      <c r="A820">
        <v>35963</v>
      </c>
      <c r="B820">
        <v>16</v>
      </c>
      <c r="C820">
        <v>3</v>
      </c>
      <c r="D820" t="s">
        <v>1104</v>
      </c>
      <c r="E820" t="s">
        <v>677</v>
      </c>
      <c r="F820">
        <v>10</v>
      </c>
      <c r="G820" t="s">
        <v>1871</v>
      </c>
      <c r="H820">
        <v>15</v>
      </c>
      <c r="I820" t="s">
        <v>634</v>
      </c>
      <c r="J820" t="s">
        <v>634</v>
      </c>
    </row>
    <row r="821" spans="1:10" x14ac:dyDescent="0.45">
      <c r="A821">
        <v>35966</v>
      </c>
      <c r="B821">
        <v>0</v>
      </c>
      <c r="C821">
        <v>1</v>
      </c>
      <c r="D821" t="s">
        <v>696</v>
      </c>
      <c r="E821" t="s">
        <v>677</v>
      </c>
      <c r="F821">
        <v>31</v>
      </c>
      <c r="G821" t="s">
        <v>634</v>
      </c>
      <c r="H821" t="s">
        <v>634</v>
      </c>
      <c r="I821">
        <v>2</v>
      </c>
      <c r="J821">
        <v>201</v>
      </c>
    </row>
    <row r="822" spans="1:10" x14ac:dyDescent="0.45">
      <c r="A822">
        <v>35966</v>
      </c>
      <c r="B822">
        <v>1</v>
      </c>
      <c r="C822">
        <v>1</v>
      </c>
      <c r="D822" t="s">
        <v>1105</v>
      </c>
      <c r="E822" t="s">
        <v>678</v>
      </c>
      <c r="F822">
        <v>44</v>
      </c>
      <c r="G822" t="s">
        <v>1755</v>
      </c>
      <c r="H822" t="s">
        <v>634</v>
      </c>
      <c r="I822" t="s">
        <v>634</v>
      </c>
      <c r="J822" t="s">
        <v>634</v>
      </c>
    </row>
    <row r="823" spans="1:10" x14ac:dyDescent="0.45">
      <c r="A823">
        <v>35966</v>
      </c>
      <c r="B823">
        <v>2</v>
      </c>
      <c r="C823">
        <v>1</v>
      </c>
      <c r="D823" t="s">
        <v>1106</v>
      </c>
      <c r="E823" t="s">
        <v>678</v>
      </c>
      <c r="F823">
        <v>36</v>
      </c>
      <c r="G823" t="s">
        <v>1756</v>
      </c>
      <c r="H823" t="s">
        <v>634</v>
      </c>
      <c r="I823" t="s">
        <v>634</v>
      </c>
      <c r="J823" t="s">
        <v>634</v>
      </c>
    </row>
    <row r="824" spans="1:10" x14ac:dyDescent="0.45">
      <c r="A824">
        <v>35966</v>
      </c>
      <c r="B824">
        <v>3</v>
      </c>
      <c r="C824">
        <v>2</v>
      </c>
      <c r="D824" t="s">
        <v>1611</v>
      </c>
      <c r="E824" t="s">
        <v>678</v>
      </c>
      <c r="F824">
        <v>19</v>
      </c>
      <c r="G824" t="s">
        <v>634</v>
      </c>
      <c r="H824" t="s">
        <v>634</v>
      </c>
      <c r="I824">
        <v>2</v>
      </c>
      <c r="J824">
        <v>217</v>
      </c>
    </row>
    <row r="825" spans="1:10" x14ac:dyDescent="0.45">
      <c r="A825">
        <v>35966</v>
      </c>
      <c r="B825">
        <v>4</v>
      </c>
      <c r="C825">
        <v>2</v>
      </c>
      <c r="D825" t="s">
        <v>1107</v>
      </c>
      <c r="E825" t="s">
        <v>677</v>
      </c>
      <c r="F825">
        <v>15</v>
      </c>
      <c r="G825" t="s">
        <v>1766</v>
      </c>
      <c r="H825">
        <v>8</v>
      </c>
      <c r="I825" t="s">
        <v>634</v>
      </c>
      <c r="J825" t="s">
        <v>634</v>
      </c>
    </row>
    <row r="826" spans="1:10" x14ac:dyDescent="0.45">
      <c r="A826">
        <v>35966</v>
      </c>
      <c r="B826">
        <v>5</v>
      </c>
      <c r="C826">
        <v>2</v>
      </c>
      <c r="D826" t="s">
        <v>1108</v>
      </c>
      <c r="E826" t="s">
        <v>678</v>
      </c>
      <c r="F826">
        <v>27</v>
      </c>
      <c r="G826" t="s">
        <v>1758</v>
      </c>
      <c r="H826">
        <v>44</v>
      </c>
      <c r="I826" t="s">
        <v>634</v>
      </c>
      <c r="J826" t="s">
        <v>634</v>
      </c>
    </row>
    <row r="827" spans="1:10" x14ac:dyDescent="0.45">
      <c r="A827">
        <v>35966</v>
      </c>
      <c r="B827">
        <v>6</v>
      </c>
      <c r="C827">
        <v>2</v>
      </c>
      <c r="D827" t="s">
        <v>1109</v>
      </c>
      <c r="E827" t="s">
        <v>678</v>
      </c>
      <c r="F827">
        <v>36</v>
      </c>
      <c r="G827" t="s">
        <v>1759</v>
      </c>
      <c r="H827" t="s">
        <v>634</v>
      </c>
      <c r="I827" t="s">
        <v>634</v>
      </c>
      <c r="J827" t="s">
        <v>634</v>
      </c>
    </row>
    <row r="828" spans="1:10" x14ac:dyDescent="0.45">
      <c r="A828">
        <v>35966</v>
      </c>
      <c r="B828">
        <v>7</v>
      </c>
      <c r="C828">
        <v>2</v>
      </c>
      <c r="D828" t="s">
        <v>790</v>
      </c>
      <c r="E828" t="s">
        <v>677</v>
      </c>
      <c r="F828">
        <v>15</v>
      </c>
      <c r="G828" t="s">
        <v>1771</v>
      </c>
      <c r="H828">
        <v>22</v>
      </c>
      <c r="I828" t="s">
        <v>634</v>
      </c>
      <c r="J828" t="s">
        <v>634</v>
      </c>
    </row>
    <row r="829" spans="1:10" x14ac:dyDescent="0.45">
      <c r="A829">
        <v>35966</v>
      </c>
      <c r="B829">
        <v>8</v>
      </c>
      <c r="C829">
        <v>2</v>
      </c>
      <c r="D829" t="s">
        <v>1712</v>
      </c>
      <c r="E829" t="s">
        <v>677</v>
      </c>
      <c r="F829">
        <v>97</v>
      </c>
      <c r="G829" t="s">
        <v>634</v>
      </c>
      <c r="H829" t="s">
        <v>634</v>
      </c>
      <c r="I829">
        <v>2</v>
      </c>
      <c r="J829">
        <v>208</v>
      </c>
    </row>
    <row r="830" spans="1:10" x14ac:dyDescent="0.45">
      <c r="A830">
        <v>35966</v>
      </c>
      <c r="B830">
        <v>9</v>
      </c>
      <c r="C830">
        <v>3</v>
      </c>
      <c r="D830" t="s">
        <v>697</v>
      </c>
      <c r="E830" t="s">
        <v>677</v>
      </c>
      <c r="F830">
        <v>8</v>
      </c>
      <c r="G830" t="s">
        <v>634</v>
      </c>
      <c r="H830" t="s">
        <v>634</v>
      </c>
      <c r="I830">
        <v>2</v>
      </c>
      <c r="J830">
        <v>207</v>
      </c>
    </row>
    <row r="831" spans="1:10" x14ac:dyDescent="0.45">
      <c r="A831">
        <v>35966</v>
      </c>
      <c r="B831">
        <v>10</v>
      </c>
      <c r="C831">
        <v>3</v>
      </c>
      <c r="D831" t="s">
        <v>1103</v>
      </c>
      <c r="E831" t="s">
        <v>677</v>
      </c>
      <c r="F831">
        <v>8</v>
      </c>
      <c r="G831" t="s">
        <v>1751</v>
      </c>
      <c r="H831">
        <v>31</v>
      </c>
      <c r="I831" t="s">
        <v>634</v>
      </c>
      <c r="J831" t="s">
        <v>634</v>
      </c>
    </row>
    <row r="832" spans="1:10" x14ac:dyDescent="0.45">
      <c r="A832">
        <v>35966</v>
      </c>
      <c r="B832">
        <v>11</v>
      </c>
      <c r="C832">
        <v>3</v>
      </c>
      <c r="D832" t="s">
        <v>1110</v>
      </c>
      <c r="E832" t="s">
        <v>677</v>
      </c>
      <c r="F832">
        <v>15</v>
      </c>
      <c r="G832" t="s">
        <v>1752</v>
      </c>
      <c r="H832">
        <v>31</v>
      </c>
      <c r="I832" t="s">
        <v>634</v>
      </c>
      <c r="J832" t="s">
        <v>634</v>
      </c>
    </row>
    <row r="833" spans="1:10" x14ac:dyDescent="0.45">
      <c r="A833">
        <v>35966</v>
      </c>
      <c r="B833">
        <v>12</v>
      </c>
      <c r="C833">
        <v>3</v>
      </c>
      <c r="D833" t="s">
        <v>1601</v>
      </c>
      <c r="E833" t="s">
        <v>677</v>
      </c>
      <c r="F833">
        <v>21</v>
      </c>
      <c r="G833" t="s">
        <v>634</v>
      </c>
      <c r="H833" t="s">
        <v>634</v>
      </c>
      <c r="I833">
        <v>2</v>
      </c>
      <c r="J833">
        <v>208</v>
      </c>
    </row>
    <row r="834" spans="1:10" x14ac:dyDescent="0.45">
      <c r="A834">
        <v>35966</v>
      </c>
      <c r="B834">
        <v>13</v>
      </c>
      <c r="C834">
        <v>3</v>
      </c>
      <c r="D834" t="s">
        <v>1100</v>
      </c>
      <c r="E834" t="s">
        <v>678</v>
      </c>
      <c r="F834">
        <v>27</v>
      </c>
      <c r="G834" t="s">
        <v>1753</v>
      </c>
      <c r="H834">
        <v>36</v>
      </c>
      <c r="I834" t="s">
        <v>634</v>
      </c>
      <c r="J834" t="s">
        <v>634</v>
      </c>
    </row>
    <row r="835" spans="1:10" x14ac:dyDescent="0.45">
      <c r="A835">
        <v>35966</v>
      </c>
      <c r="B835">
        <v>14</v>
      </c>
      <c r="C835">
        <v>3</v>
      </c>
      <c r="D835" t="s">
        <v>1100</v>
      </c>
      <c r="E835" t="s">
        <v>677</v>
      </c>
      <c r="F835" t="s">
        <v>634</v>
      </c>
      <c r="G835" t="s">
        <v>634</v>
      </c>
      <c r="H835" t="s">
        <v>634</v>
      </c>
      <c r="I835" t="s">
        <v>634</v>
      </c>
      <c r="J835">
        <v>401</v>
      </c>
    </row>
    <row r="836" spans="1:10" x14ac:dyDescent="0.45">
      <c r="A836">
        <v>35966</v>
      </c>
      <c r="B836">
        <v>15</v>
      </c>
      <c r="C836">
        <v>3</v>
      </c>
      <c r="D836" t="s">
        <v>813</v>
      </c>
      <c r="E836" t="s">
        <v>678</v>
      </c>
      <c r="F836">
        <v>36</v>
      </c>
      <c r="G836" t="s">
        <v>1792</v>
      </c>
      <c r="H836" t="s">
        <v>634</v>
      </c>
      <c r="I836" t="s">
        <v>634</v>
      </c>
      <c r="J836" t="s">
        <v>634</v>
      </c>
    </row>
    <row r="837" spans="1:10" x14ac:dyDescent="0.45">
      <c r="A837">
        <v>35967</v>
      </c>
      <c r="B837">
        <v>0</v>
      </c>
      <c r="C837">
        <v>2</v>
      </c>
      <c r="D837" t="s">
        <v>1111</v>
      </c>
      <c r="E837" t="s">
        <v>678</v>
      </c>
      <c r="F837">
        <v>92</v>
      </c>
      <c r="G837" t="s">
        <v>1755</v>
      </c>
      <c r="H837">
        <v>10</v>
      </c>
      <c r="I837" t="s">
        <v>634</v>
      </c>
      <c r="J837" t="s">
        <v>634</v>
      </c>
    </row>
    <row r="838" spans="1:10" x14ac:dyDescent="0.45">
      <c r="A838">
        <v>35967</v>
      </c>
      <c r="B838">
        <v>1</v>
      </c>
      <c r="C838">
        <v>2</v>
      </c>
      <c r="D838" t="s">
        <v>819</v>
      </c>
      <c r="E838" t="s">
        <v>678</v>
      </c>
      <c r="F838">
        <v>9</v>
      </c>
      <c r="G838" t="s">
        <v>1756</v>
      </c>
      <c r="H838" t="s">
        <v>634</v>
      </c>
      <c r="I838" t="s">
        <v>634</v>
      </c>
      <c r="J838" t="s">
        <v>634</v>
      </c>
    </row>
    <row r="839" spans="1:10" x14ac:dyDescent="0.45">
      <c r="A839">
        <v>35967</v>
      </c>
      <c r="B839">
        <v>2</v>
      </c>
      <c r="C839">
        <v>2</v>
      </c>
      <c r="D839" t="s">
        <v>1112</v>
      </c>
      <c r="E839" t="s">
        <v>678</v>
      </c>
      <c r="F839">
        <v>92</v>
      </c>
      <c r="G839" t="s">
        <v>1757</v>
      </c>
      <c r="H839">
        <v>23</v>
      </c>
      <c r="I839" t="s">
        <v>634</v>
      </c>
      <c r="J839" t="s">
        <v>634</v>
      </c>
    </row>
    <row r="840" spans="1:10" x14ac:dyDescent="0.45">
      <c r="A840">
        <v>35967</v>
      </c>
      <c r="B840">
        <v>3</v>
      </c>
      <c r="C840">
        <v>2</v>
      </c>
      <c r="D840" t="s">
        <v>1235</v>
      </c>
      <c r="E840" t="s">
        <v>678</v>
      </c>
      <c r="F840">
        <v>9</v>
      </c>
      <c r="G840" t="s">
        <v>634</v>
      </c>
      <c r="H840" t="s">
        <v>634</v>
      </c>
      <c r="I840">
        <v>2</v>
      </c>
      <c r="J840">
        <v>208</v>
      </c>
    </row>
    <row r="841" spans="1:10" x14ac:dyDescent="0.45">
      <c r="A841">
        <v>35967</v>
      </c>
      <c r="B841">
        <v>4</v>
      </c>
      <c r="C841">
        <v>2</v>
      </c>
      <c r="D841" t="s">
        <v>965</v>
      </c>
      <c r="E841" t="s">
        <v>678</v>
      </c>
      <c r="F841">
        <v>10</v>
      </c>
      <c r="G841" t="s">
        <v>1774</v>
      </c>
      <c r="H841">
        <v>60</v>
      </c>
      <c r="I841" t="s">
        <v>634</v>
      </c>
      <c r="J841" t="s">
        <v>634</v>
      </c>
    </row>
    <row r="842" spans="1:10" x14ac:dyDescent="0.45">
      <c r="A842">
        <v>35967</v>
      </c>
      <c r="B842">
        <v>5</v>
      </c>
      <c r="C842">
        <v>2</v>
      </c>
      <c r="D842" t="s">
        <v>1051</v>
      </c>
      <c r="E842" t="s">
        <v>678</v>
      </c>
      <c r="F842">
        <v>98</v>
      </c>
      <c r="G842" t="s">
        <v>1775</v>
      </c>
      <c r="H842" t="s">
        <v>634</v>
      </c>
      <c r="I842" t="s">
        <v>634</v>
      </c>
      <c r="J842" t="s">
        <v>634</v>
      </c>
    </row>
    <row r="843" spans="1:10" x14ac:dyDescent="0.45">
      <c r="A843">
        <v>35967</v>
      </c>
      <c r="B843">
        <v>6</v>
      </c>
      <c r="C843">
        <v>3</v>
      </c>
      <c r="D843" t="s">
        <v>1113</v>
      </c>
      <c r="E843" t="s">
        <v>677</v>
      </c>
      <c r="F843">
        <v>77</v>
      </c>
      <c r="G843" t="s">
        <v>1760</v>
      </c>
      <c r="H843">
        <v>97</v>
      </c>
      <c r="I843" t="s">
        <v>634</v>
      </c>
      <c r="J843" t="s">
        <v>634</v>
      </c>
    </row>
    <row r="844" spans="1:10" x14ac:dyDescent="0.45">
      <c r="A844">
        <v>35967</v>
      </c>
      <c r="B844">
        <v>7</v>
      </c>
      <c r="C844">
        <v>3</v>
      </c>
      <c r="D844" t="s">
        <v>1060</v>
      </c>
      <c r="E844" t="s">
        <v>678</v>
      </c>
      <c r="F844">
        <v>9</v>
      </c>
      <c r="G844" t="s">
        <v>1761</v>
      </c>
      <c r="H844">
        <v>60</v>
      </c>
      <c r="I844" t="s">
        <v>634</v>
      </c>
      <c r="J844" t="s">
        <v>634</v>
      </c>
    </row>
    <row r="845" spans="1:10" x14ac:dyDescent="0.45">
      <c r="A845">
        <v>35967</v>
      </c>
      <c r="B845">
        <v>8</v>
      </c>
      <c r="C845">
        <v>3</v>
      </c>
      <c r="D845" t="s">
        <v>920</v>
      </c>
      <c r="E845" t="s">
        <v>677</v>
      </c>
      <c r="F845">
        <v>77</v>
      </c>
      <c r="G845" t="s">
        <v>1767</v>
      </c>
      <c r="H845" t="s">
        <v>634</v>
      </c>
      <c r="I845" t="s">
        <v>634</v>
      </c>
      <c r="J845" t="s">
        <v>634</v>
      </c>
    </row>
    <row r="846" spans="1:10" x14ac:dyDescent="0.45">
      <c r="A846">
        <v>35967</v>
      </c>
      <c r="B846">
        <v>9</v>
      </c>
      <c r="C846">
        <v>3</v>
      </c>
      <c r="D846" t="s">
        <v>1446</v>
      </c>
      <c r="E846" t="s">
        <v>678</v>
      </c>
      <c r="F846">
        <v>17</v>
      </c>
      <c r="G846" t="s">
        <v>634</v>
      </c>
      <c r="H846" t="s">
        <v>634</v>
      </c>
      <c r="I846">
        <v>2</v>
      </c>
      <c r="J846">
        <v>208</v>
      </c>
    </row>
    <row r="847" spans="1:10" x14ac:dyDescent="0.45">
      <c r="A847">
        <v>35967</v>
      </c>
      <c r="B847">
        <v>10</v>
      </c>
      <c r="C847">
        <v>3</v>
      </c>
      <c r="D847" t="s">
        <v>987</v>
      </c>
      <c r="E847" t="s">
        <v>677</v>
      </c>
      <c r="F847">
        <v>71</v>
      </c>
      <c r="G847" t="s">
        <v>634</v>
      </c>
      <c r="H847" t="s">
        <v>634</v>
      </c>
      <c r="I847">
        <v>2</v>
      </c>
      <c r="J847">
        <v>208</v>
      </c>
    </row>
    <row r="848" spans="1:10" x14ac:dyDescent="0.45">
      <c r="A848">
        <v>35967</v>
      </c>
      <c r="B848">
        <v>11</v>
      </c>
      <c r="C848">
        <v>3</v>
      </c>
      <c r="D848" t="s">
        <v>1114</v>
      </c>
      <c r="E848" t="s">
        <v>678</v>
      </c>
      <c r="F848">
        <v>23</v>
      </c>
      <c r="G848" t="s">
        <v>1763</v>
      </c>
      <c r="H848">
        <v>92</v>
      </c>
      <c r="I848" t="s">
        <v>634</v>
      </c>
      <c r="J848" t="s">
        <v>634</v>
      </c>
    </row>
    <row r="849" spans="1:10" x14ac:dyDescent="0.45">
      <c r="A849">
        <v>35967</v>
      </c>
      <c r="B849">
        <v>12</v>
      </c>
      <c r="C849">
        <v>3</v>
      </c>
      <c r="D849" t="s">
        <v>777</v>
      </c>
      <c r="E849" t="s">
        <v>678</v>
      </c>
      <c r="F849">
        <v>91</v>
      </c>
      <c r="G849" t="s">
        <v>1768</v>
      </c>
      <c r="H849">
        <v>7</v>
      </c>
      <c r="I849" t="s">
        <v>634</v>
      </c>
      <c r="J849" t="s">
        <v>634</v>
      </c>
    </row>
    <row r="850" spans="1:10" x14ac:dyDescent="0.45">
      <c r="A850">
        <v>35967</v>
      </c>
      <c r="B850">
        <v>13</v>
      </c>
      <c r="C850">
        <v>3</v>
      </c>
      <c r="D850" t="s">
        <v>1115</v>
      </c>
      <c r="E850" t="s">
        <v>678</v>
      </c>
      <c r="F850">
        <v>15</v>
      </c>
      <c r="G850" t="s">
        <v>1833</v>
      </c>
      <c r="H850">
        <v>92</v>
      </c>
      <c r="I850" t="s">
        <v>634</v>
      </c>
      <c r="J850" t="s">
        <v>634</v>
      </c>
    </row>
    <row r="851" spans="1:10" x14ac:dyDescent="0.45">
      <c r="A851">
        <v>35967</v>
      </c>
      <c r="B851">
        <v>14</v>
      </c>
      <c r="C851">
        <v>3</v>
      </c>
      <c r="D851" t="s">
        <v>812</v>
      </c>
      <c r="E851" t="s">
        <v>677</v>
      </c>
      <c r="F851">
        <v>7</v>
      </c>
      <c r="G851" t="s">
        <v>1835</v>
      </c>
      <c r="H851">
        <v>97</v>
      </c>
      <c r="I851" t="s">
        <v>634</v>
      </c>
      <c r="J851" t="s">
        <v>634</v>
      </c>
    </row>
    <row r="852" spans="1:10" x14ac:dyDescent="0.45">
      <c r="A852">
        <v>35969</v>
      </c>
      <c r="B852">
        <v>0</v>
      </c>
      <c r="C852">
        <v>1</v>
      </c>
      <c r="D852" t="s">
        <v>1116</v>
      </c>
      <c r="E852" t="s">
        <v>677</v>
      </c>
      <c r="F852">
        <v>45</v>
      </c>
      <c r="G852" t="s">
        <v>1745</v>
      </c>
      <c r="H852">
        <v>18</v>
      </c>
      <c r="I852" t="s">
        <v>634</v>
      </c>
      <c r="J852" t="s">
        <v>634</v>
      </c>
    </row>
    <row r="853" spans="1:10" x14ac:dyDescent="0.45">
      <c r="A853">
        <v>35969</v>
      </c>
      <c r="B853">
        <v>1</v>
      </c>
      <c r="C853">
        <v>1</v>
      </c>
      <c r="D853" t="s">
        <v>1117</v>
      </c>
      <c r="E853" t="s">
        <v>677</v>
      </c>
      <c r="F853">
        <v>73</v>
      </c>
      <c r="G853" t="s">
        <v>1777</v>
      </c>
      <c r="H853" t="s">
        <v>634</v>
      </c>
      <c r="I853" t="s">
        <v>634</v>
      </c>
      <c r="J853" t="s">
        <v>634</v>
      </c>
    </row>
    <row r="854" spans="1:10" x14ac:dyDescent="0.45">
      <c r="A854">
        <v>35969</v>
      </c>
      <c r="B854">
        <v>2</v>
      </c>
      <c r="C854">
        <v>1</v>
      </c>
      <c r="D854" t="s">
        <v>718</v>
      </c>
      <c r="E854" t="s">
        <v>678</v>
      </c>
      <c r="F854">
        <v>90</v>
      </c>
      <c r="G854" t="s">
        <v>1747</v>
      </c>
      <c r="H854">
        <v>15</v>
      </c>
      <c r="I854" t="s">
        <v>634</v>
      </c>
      <c r="J854" t="s">
        <v>634</v>
      </c>
    </row>
    <row r="855" spans="1:10" x14ac:dyDescent="0.45">
      <c r="A855">
        <v>35969</v>
      </c>
      <c r="B855">
        <v>3</v>
      </c>
      <c r="C855">
        <v>1</v>
      </c>
      <c r="D855" t="s">
        <v>1118</v>
      </c>
      <c r="E855" t="s">
        <v>678</v>
      </c>
      <c r="F855">
        <v>8</v>
      </c>
      <c r="G855" t="s">
        <v>1748</v>
      </c>
      <c r="H855">
        <v>66</v>
      </c>
      <c r="I855" t="s">
        <v>634</v>
      </c>
      <c r="J855" t="s">
        <v>634</v>
      </c>
    </row>
    <row r="856" spans="1:10" x14ac:dyDescent="0.45">
      <c r="A856">
        <v>35969</v>
      </c>
      <c r="B856">
        <v>4</v>
      </c>
      <c r="C856">
        <v>2</v>
      </c>
      <c r="D856" t="s">
        <v>1119</v>
      </c>
      <c r="E856" t="s">
        <v>677</v>
      </c>
      <c r="F856">
        <v>6</v>
      </c>
      <c r="G856" t="s">
        <v>1749</v>
      </c>
      <c r="H856">
        <v>22</v>
      </c>
      <c r="I856" t="s">
        <v>634</v>
      </c>
      <c r="J856" t="s">
        <v>634</v>
      </c>
    </row>
    <row r="857" spans="1:10" x14ac:dyDescent="0.45">
      <c r="A857">
        <v>35969</v>
      </c>
      <c r="B857">
        <v>5</v>
      </c>
      <c r="C857">
        <v>2</v>
      </c>
      <c r="D857" t="s">
        <v>1278</v>
      </c>
      <c r="E857" t="s">
        <v>678</v>
      </c>
      <c r="F857">
        <v>15</v>
      </c>
      <c r="G857" t="s">
        <v>634</v>
      </c>
      <c r="H857" t="s">
        <v>634</v>
      </c>
      <c r="I857">
        <v>2</v>
      </c>
      <c r="J857">
        <v>201</v>
      </c>
    </row>
    <row r="858" spans="1:10" x14ac:dyDescent="0.45">
      <c r="A858">
        <v>35969</v>
      </c>
      <c r="B858">
        <v>6</v>
      </c>
      <c r="C858">
        <v>2</v>
      </c>
      <c r="D858" t="s">
        <v>1450</v>
      </c>
      <c r="E858" t="s">
        <v>678</v>
      </c>
      <c r="F858">
        <v>30</v>
      </c>
      <c r="G858" t="s">
        <v>634</v>
      </c>
      <c r="H858" t="s">
        <v>634</v>
      </c>
      <c r="I858">
        <v>2</v>
      </c>
      <c r="J858">
        <v>0</v>
      </c>
    </row>
    <row r="859" spans="1:10" x14ac:dyDescent="0.45">
      <c r="A859">
        <v>35969</v>
      </c>
      <c r="B859">
        <v>7</v>
      </c>
      <c r="C859">
        <v>2</v>
      </c>
      <c r="D859" t="s">
        <v>1120</v>
      </c>
      <c r="E859" t="s">
        <v>678</v>
      </c>
      <c r="F859">
        <v>30</v>
      </c>
      <c r="G859" t="s">
        <v>1750</v>
      </c>
      <c r="H859">
        <v>77</v>
      </c>
      <c r="I859" t="s">
        <v>634</v>
      </c>
      <c r="J859" t="s">
        <v>634</v>
      </c>
    </row>
    <row r="860" spans="1:10" x14ac:dyDescent="0.45">
      <c r="A860">
        <v>35969</v>
      </c>
      <c r="B860">
        <v>8</v>
      </c>
      <c r="C860">
        <v>2</v>
      </c>
      <c r="D860" t="s">
        <v>981</v>
      </c>
      <c r="E860" t="s">
        <v>677</v>
      </c>
      <c r="F860">
        <v>97</v>
      </c>
      <c r="G860" t="s">
        <v>634</v>
      </c>
      <c r="H860" t="s">
        <v>634</v>
      </c>
      <c r="I860">
        <v>2</v>
      </c>
      <c r="J860">
        <v>201</v>
      </c>
    </row>
    <row r="861" spans="1:10" x14ac:dyDescent="0.45">
      <c r="A861">
        <v>35969</v>
      </c>
      <c r="B861">
        <v>9</v>
      </c>
      <c r="C861">
        <v>2</v>
      </c>
      <c r="D861" t="s">
        <v>819</v>
      </c>
      <c r="E861" t="s">
        <v>678</v>
      </c>
      <c r="F861">
        <v>90</v>
      </c>
      <c r="G861" t="s">
        <v>1751</v>
      </c>
      <c r="H861">
        <v>8</v>
      </c>
      <c r="I861" t="s">
        <v>634</v>
      </c>
      <c r="J861" t="s">
        <v>634</v>
      </c>
    </row>
    <row r="862" spans="1:10" x14ac:dyDescent="0.45">
      <c r="A862">
        <v>35969</v>
      </c>
      <c r="B862">
        <v>10</v>
      </c>
      <c r="C862">
        <v>2</v>
      </c>
      <c r="D862" t="s">
        <v>1121</v>
      </c>
      <c r="E862" t="s">
        <v>678</v>
      </c>
      <c r="F862">
        <v>8</v>
      </c>
      <c r="G862" t="s">
        <v>1776</v>
      </c>
      <c r="H862" t="s">
        <v>634</v>
      </c>
      <c r="I862" t="s">
        <v>634</v>
      </c>
      <c r="J862" t="s">
        <v>634</v>
      </c>
    </row>
    <row r="863" spans="1:10" x14ac:dyDescent="0.45">
      <c r="A863">
        <v>35969</v>
      </c>
      <c r="B863">
        <v>11</v>
      </c>
      <c r="C863">
        <v>2</v>
      </c>
      <c r="D863" t="s">
        <v>1122</v>
      </c>
      <c r="E863" t="s">
        <v>678</v>
      </c>
      <c r="F863">
        <v>8</v>
      </c>
      <c r="G863" t="s">
        <v>1773</v>
      </c>
      <c r="H863">
        <v>90</v>
      </c>
      <c r="I863" t="s">
        <v>634</v>
      </c>
      <c r="J863" t="s">
        <v>634</v>
      </c>
    </row>
    <row r="864" spans="1:10" x14ac:dyDescent="0.45">
      <c r="A864">
        <v>35969</v>
      </c>
      <c r="B864">
        <v>12</v>
      </c>
      <c r="C864">
        <v>3</v>
      </c>
      <c r="D864" t="s">
        <v>1123</v>
      </c>
      <c r="E864" t="s">
        <v>678</v>
      </c>
      <c r="F864">
        <v>30</v>
      </c>
      <c r="G864" t="s">
        <v>1764</v>
      </c>
      <c r="H864" t="s">
        <v>634</v>
      </c>
      <c r="I864" t="s">
        <v>634</v>
      </c>
      <c r="J864" t="s">
        <v>634</v>
      </c>
    </row>
    <row r="865" spans="1:10" x14ac:dyDescent="0.45">
      <c r="A865">
        <v>35969</v>
      </c>
      <c r="B865">
        <v>13</v>
      </c>
      <c r="C865">
        <v>3</v>
      </c>
      <c r="D865" t="s">
        <v>1124</v>
      </c>
      <c r="E865" t="s">
        <v>678</v>
      </c>
      <c r="F865">
        <v>15</v>
      </c>
      <c r="G865" t="s">
        <v>1769</v>
      </c>
      <c r="H865">
        <v>18</v>
      </c>
      <c r="I865" t="s">
        <v>634</v>
      </c>
      <c r="J865" t="s">
        <v>634</v>
      </c>
    </row>
    <row r="866" spans="1:10" x14ac:dyDescent="0.45">
      <c r="A866">
        <v>35969</v>
      </c>
      <c r="B866">
        <v>14</v>
      </c>
      <c r="C866">
        <v>3</v>
      </c>
      <c r="D866" t="s">
        <v>1124</v>
      </c>
      <c r="E866" t="s">
        <v>677</v>
      </c>
      <c r="F866">
        <v>15</v>
      </c>
      <c r="G866" t="s">
        <v>634</v>
      </c>
      <c r="H866" t="s">
        <v>634</v>
      </c>
      <c r="I866">
        <v>2</v>
      </c>
      <c r="J866">
        <v>101</v>
      </c>
    </row>
    <row r="867" spans="1:10" x14ac:dyDescent="0.45">
      <c r="A867">
        <v>35969</v>
      </c>
      <c r="B867">
        <v>15</v>
      </c>
      <c r="C867">
        <v>3</v>
      </c>
      <c r="D867" t="s">
        <v>1124</v>
      </c>
      <c r="E867" t="s">
        <v>678</v>
      </c>
      <c r="F867" t="s">
        <v>634</v>
      </c>
      <c r="G867" t="s">
        <v>634</v>
      </c>
      <c r="H867" t="s">
        <v>634</v>
      </c>
      <c r="I867" t="s">
        <v>634</v>
      </c>
      <c r="J867">
        <v>401</v>
      </c>
    </row>
    <row r="868" spans="1:10" x14ac:dyDescent="0.45">
      <c r="A868">
        <v>35970</v>
      </c>
      <c r="B868">
        <v>0</v>
      </c>
      <c r="C868">
        <v>1</v>
      </c>
      <c r="D868" t="s">
        <v>1081</v>
      </c>
      <c r="E868" t="s">
        <v>678</v>
      </c>
      <c r="F868">
        <v>5</v>
      </c>
      <c r="G868" t="s">
        <v>1755</v>
      </c>
      <c r="H868">
        <v>77</v>
      </c>
      <c r="I868" t="s">
        <v>634</v>
      </c>
      <c r="J868" t="s">
        <v>634</v>
      </c>
    </row>
    <row r="869" spans="1:10" x14ac:dyDescent="0.45">
      <c r="A869">
        <v>35970</v>
      </c>
      <c r="B869">
        <v>1</v>
      </c>
      <c r="C869">
        <v>1</v>
      </c>
      <c r="D869" t="s">
        <v>1125</v>
      </c>
      <c r="E869" t="s">
        <v>678</v>
      </c>
      <c r="F869">
        <v>5</v>
      </c>
      <c r="G869" t="s">
        <v>1756</v>
      </c>
      <c r="H869">
        <v>77</v>
      </c>
      <c r="I869" t="s">
        <v>634</v>
      </c>
      <c r="J869" t="s">
        <v>634</v>
      </c>
    </row>
    <row r="870" spans="1:10" x14ac:dyDescent="0.45">
      <c r="A870">
        <v>35970</v>
      </c>
      <c r="B870">
        <v>2</v>
      </c>
      <c r="C870">
        <v>1</v>
      </c>
      <c r="D870" t="s">
        <v>700</v>
      </c>
      <c r="E870" t="s">
        <v>677</v>
      </c>
      <c r="F870">
        <v>92</v>
      </c>
      <c r="G870" t="s">
        <v>634</v>
      </c>
      <c r="H870" t="s">
        <v>634</v>
      </c>
      <c r="I870">
        <v>2</v>
      </c>
      <c r="J870">
        <v>217</v>
      </c>
    </row>
    <row r="871" spans="1:10" x14ac:dyDescent="0.45">
      <c r="A871">
        <v>35970</v>
      </c>
      <c r="B871">
        <v>3</v>
      </c>
      <c r="C871">
        <v>1</v>
      </c>
      <c r="D871" t="s">
        <v>1126</v>
      </c>
      <c r="E871" t="s">
        <v>678</v>
      </c>
      <c r="F871">
        <v>77</v>
      </c>
      <c r="G871" t="s">
        <v>1757</v>
      </c>
      <c r="H871">
        <v>97</v>
      </c>
      <c r="I871" t="s">
        <v>634</v>
      </c>
      <c r="J871" t="s">
        <v>634</v>
      </c>
    </row>
    <row r="872" spans="1:10" x14ac:dyDescent="0.45">
      <c r="A872">
        <v>35970</v>
      </c>
      <c r="B872">
        <v>4</v>
      </c>
      <c r="C872">
        <v>1</v>
      </c>
      <c r="D872" t="s">
        <v>1127</v>
      </c>
      <c r="E872" t="s">
        <v>678</v>
      </c>
      <c r="F872">
        <v>17</v>
      </c>
      <c r="G872" t="s">
        <v>1774</v>
      </c>
      <c r="H872">
        <v>7</v>
      </c>
      <c r="I872" t="s">
        <v>634</v>
      </c>
      <c r="J872" t="s">
        <v>634</v>
      </c>
    </row>
    <row r="873" spans="1:10" x14ac:dyDescent="0.45">
      <c r="A873">
        <v>35970</v>
      </c>
      <c r="B873">
        <v>5</v>
      </c>
      <c r="C873">
        <v>1</v>
      </c>
      <c r="D873" t="s">
        <v>1347</v>
      </c>
      <c r="E873" t="s">
        <v>677</v>
      </c>
      <c r="F873">
        <v>27</v>
      </c>
      <c r="G873" t="s">
        <v>634</v>
      </c>
      <c r="H873" t="s">
        <v>634</v>
      </c>
      <c r="I873">
        <v>2</v>
      </c>
      <c r="J873">
        <v>201</v>
      </c>
    </row>
    <row r="874" spans="1:10" x14ac:dyDescent="0.45">
      <c r="A874">
        <v>35970</v>
      </c>
      <c r="B874">
        <v>6</v>
      </c>
      <c r="C874">
        <v>1</v>
      </c>
      <c r="D874" t="s">
        <v>1043</v>
      </c>
      <c r="E874" t="s">
        <v>678</v>
      </c>
      <c r="F874">
        <v>25</v>
      </c>
      <c r="G874" t="s">
        <v>1775</v>
      </c>
      <c r="H874">
        <v>97</v>
      </c>
      <c r="I874" t="s">
        <v>634</v>
      </c>
      <c r="J874" t="s">
        <v>634</v>
      </c>
    </row>
    <row r="875" spans="1:10" x14ac:dyDescent="0.45">
      <c r="A875">
        <v>35970</v>
      </c>
      <c r="B875">
        <v>7</v>
      </c>
      <c r="C875">
        <v>2</v>
      </c>
      <c r="D875" t="s">
        <v>1128</v>
      </c>
      <c r="E875" t="s">
        <v>677</v>
      </c>
      <c r="F875">
        <v>15</v>
      </c>
      <c r="G875" t="s">
        <v>1760</v>
      </c>
      <c r="H875">
        <v>64</v>
      </c>
      <c r="I875" t="s">
        <v>634</v>
      </c>
      <c r="J875" t="s">
        <v>634</v>
      </c>
    </row>
    <row r="876" spans="1:10" x14ac:dyDescent="0.45">
      <c r="A876">
        <v>35970</v>
      </c>
      <c r="B876">
        <v>8</v>
      </c>
      <c r="C876">
        <v>2</v>
      </c>
      <c r="D876" t="s">
        <v>1129</v>
      </c>
      <c r="E876" t="s">
        <v>678</v>
      </c>
      <c r="F876">
        <v>25</v>
      </c>
      <c r="G876" t="s">
        <v>1761</v>
      </c>
      <c r="H876" t="s">
        <v>634</v>
      </c>
      <c r="I876" t="s">
        <v>634</v>
      </c>
      <c r="J876" t="s">
        <v>634</v>
      </c>
    </row>
    <row r="877" spans="1:10" x14ac:dyDescent="0.45">
      <c r="A877">
        <v>35970</v>
      </c>
      <c r="B877">
        <v>9</v>
      </c>
      <c r="C877">
        <v>2</v>
      </c>
      <c r="D877" t="s">
        <v>1130</v>
      </c>
      <c r="E877" t="s">
        <v>677</v>
      </c>
      <c r="F877">
        <v>36</v>
      </c>
      <c r="G877" t="s">
        <v>1767</v>
      </c>
      <c r="H877">
        <v>19</v>
      </c>
      <c r="I877" t="s">
        <v>634</v>
      </c>
      <c r="J877" t="s">
        <v>634</v>
      </c>
    </row>
    <row r="878" spans="1:10" x14ac:dyDescent="0.45">
      <c r="A878">
        <v>35970</v>
      </c>
      <c r="B878">
        <v>10</v>
      </c>
      <c r="C878">
        <v>2</v>
      </c>
      <c r="D878" t="s">
        <v>1096</v>
      </c>
      <c r="E878" t="s">
        <v>677</v>
      </c>
      <c r="F878">
        <v>44</v>
      </c>
      <c r="G878" t="s">
        <v>634</v>
      </c>
      <c r="H878" t="s">
        <v>634</v>
      </c>
      <c r="I878">
        <v>2</v>
      </c>
      <c r="J878">
        <v>208</v>
      </c>
    </row>
    <row r="879" spans="1:10" x14ac:dyDescent="0.45">
      <c r="A879">
        <v>35970</v>
      </c>
      <c r="B879">
        <v>11</v>
      </c>
      <c r="C879">
        <v>2</v>
      </c>
      <c r="D879" t="s">
        <v>734</v>
      </c>
      <c r="E879" t="s">
        <v>678</v>
      </c>
      <c r="F879">
        <v>97</v>
      </c>
      <c r="G879" t="s">
        <v>1763</v>
      </c>
      <c r="H879" t="s">
        <v>634</v>
      </c>
      <c r="I879" t="s">
        <v>634</v>
      </c>
      <c r="J879" t="s">
        <v>634</v>
      </c>
    </row>
    <row r="880" spans="1:10" x14ac:dyDescent="0.45">
      <c r="A880">
        <v>35970</v>
      </c>
      <c r="B880">
        <v>12</v>
      </c>
      <c r="C880">
        <v>2</v>
      </c>
      <c r="D880" t="s">
        <v>1013</v>
      </c>
      <c r="E880" t="s">
        <v>678</v>
      </c>
      <c r="F880">
        <v>23</v>
      </c>
      <c r="G880" t="s">
        <v>1768</v>
      </c>
      <c r="H880">
        <v>9</v>
      </c>
      <c r="I880" t="s">
        <v>634</v>
      </c>
      <c r="J880" t="s">
        <v>634</v>
      </c>
    </row>
    <row r="881" spans="1:10" x14ac:dyDescent="0.45">
      <c r="A881">
        <v>35970</v>
      </c>
      <c r="B881">
        <v>13</v>
      </c>
      <c r="C881">
        <v>2</v>
      </c>
      <c r="D881" t="s">
        <v>918</v>
      </c>
      <c r="E881" t="s">
        <v>678</v>
      </c>
      <c r="F881">
        <v>77</v>
      </c>
      <c r="G881" t="s">
        <v>1833</v>
      </c>
      <c r="H881">
        <v>5</v>
      </c>
      <c r="I881" t="s">
        <v>634</v>
      </c>
      <c r="J881" t="s">
        <v>634</v>
      </c>
    </row>
    <row r="882" spans="1:10" x14ac:dyDescent="0.45">
      <c r="A882">
        <v>35970</v>
      </c>
      <c r="B882">
        <v>14</v>
      </c>
      <c r="C882">
        <v>2</v>
      </c>
      <c r="D882" t="s">
        <v>725</v>
      </c>
      <c r="E882" t="s">
        <v>678</v>
      </c>
      <c r="F882">
        <v>70</v>
      </c>
      <c r="G882" t="s">
        <v>1834</v>
      </c>
      <c r="H882">
        <v>14</v>
      </c>
      <c r="I882" t="s">
        <v>634</v>
      </c>
      <c r="J882" t="s">
        <v>634</v>
      </c>
    </row>
    <row r="883" spans="1:10" x14ac:dyDescent="0.45">
      <c r="A883">
        <v>35970</v>
      </c>
      <c r="B883">
        <v>15</v>
      </c>
      <c r="C883">
        <v>3</v>
      </c>
      <c r="D883" t="s">
        <v>703</v>
      </c>
      <c r="E883" t="s">
        <v>678</v>
      </c>
      <c r="F883">
        <v>24</v>
      </c>
      <c r="G883" t="s">
        <v>634</v>
      </c>
      <c r="H883" t="s">
        <v>634</v>
      </c>
      <c r="I883">
        <v>2</v>
      </c>
      <c r="J883">
        <v>208</v>
      </c>
    </row>
    <row r="884" spans="1:10" x14ac:dyDescent="0.45">
      <c r="A884">
        <v>35970</v>
      </c>
      <c r="B884">
        <v>16</v>
      </c>
      <c r="C884">
        <v>3</v>
      </c>
      <c r="D884" t="s">
        <v>1048</v>
      </c>
      <c r="E884" t="s">
        <v>678</v>
      </c>
      <c r="F884">
        <v>24</v>
      </c>
      <c r="G884" t="s">
        <v>634</v>
      </c>
      <c r="H884" t="s">
        <v>634</v>
      </c>
      <c r="I884">
        <v>4</v>
      </c>
      <c r="J884">
        <v>504</v>
      </c>
    </row>
    <row r="885" spans="1:10" x14ac:dyDescent="0.45">
      <c r="A885">
        <v>35970</v>
      </c>
      <c r="B885">
        <v>17</v>
      </c>
      <c r="C885">
        <v>3</v>
      </c>
      <c r="D885" t="s">
        <v>844</v>
      </c>
      <c r="E885" t="s">
        <v>678</v>
      </c>
      <c r="F885">
        <v>9</v>
      </c>
      <c r="G885" t="s">
        <v>1823</v>
      </c>
      <c r="H885">
        <v>17</v>
      </c>
      <c r="I885" t="s">
        <v>634</v>
      </c>
      <c r="J885" t="s">
        <v>634</v>
      </c>
    </row>
    <row r="886" spans="1:10" x14ac:dyDescent="0.45">
      <c r="A886">
        <v>35970</v>
      </c>
      <c r="B886">
        <v>18</v>
      </c>
      <c r="C886">
        <v>3</v>
      </c>
      <c r="D886" t="s">
        <v>1029</v>
      </c>
      <c r="E886" t="s">
        <v>678</v>
      </c>
      <c r="F886">
        <v>77</v>
      </c>
      <c r="G886" t="s">
        <v>1824</v>
      </c>
      <c r="H886">
        <v>25</v>
      </c>
      <c r="I886" t="s">
        <v>634</v>
      </c>
      <c r="J886" t="s">
        <v>634</v>
      </c>
    </row>
    <row r="887" spans="1:10" x14ac:dyDescent="0.45">
      <c r="A887">
        <v>35970</v>
      </c>
      <c r="B887">
        <v>19</v>
      </c>
      <c r="C887">
        <v>3</v>
      </c>
      <c r="D887" t="s">
        <v>1131</v>
      </c>
      <c r="E887" t="s">
        <v>678</v>
      </c>
      <c r="F887">
        <v>9</v>
      </c>
      <c r="G887" t="s">
        <v>1872</v>
      </c>
      <c r="H887">
        <v>7</v>
      </c>
      <c r="I887" t="s">
        <v>634</v>
      </c>
      <c r="J887" t="s">
        <v>634</v>
      </c>
    </row>
    <row r="888" spans="1:10" x14ac:dyDescent="0.45">
      <c r="A888">
        <v>35970</v>
      </c>
      <c r="B888">
        <v>20</v>
      </c>
      <c r="C888">
        <v>3</v>
      </c>
      <c r="D888" t="s">
        <v>861</v>
      </c>
      <c r="E888" t="s">
        <v>678</v>
      </c>
      <c r="F888">
        <v>93</v>
      </c>
      <c r="G888" t="s">
        <v>1873</v>
      </c>
      <c r="H888">
        <v>24</v>
      </c>
      <c r="I888" t="s">
        <v>634</v>
      </c>
      <c r="J888" t="s">
        <v>634</v>
      </c>
    </row>
    <row r="889" spans="1:10" x14ac:dyDescent="0.45">
      <c r="A889">
        <v>35970</v>
      </c>
      <c r="B889">
        <v>21</v>
      </c>
      <c r="C889">
        <v>3</v>
      </c>
      <c r="D889" t="s">
        <v>845</v>
      </c>
      <c r="E889" t="s">
        <v>678</v>
      </c>
      <c r="F889">
        <v>25</v>
      </c>
      <c r="G889" t="s">
        <v>1874</v>
      </c>
      <c r="H889">
        <v>5</v>
      </c>
      <c r="I889" t="s">
        <v>634</v>
      </c>
      <c r="J889" t="s">
        <v>634</v>
      </c>
    </row>
    <row r="890" spans="1:10" x14ac:dyDescent="0.45">
      <c r="A890">
        <v>35970</v>
      </c>
      <c r="B890">
        <v>22</v>
      </c>
      <c r="C890">
        <v>3</v>
      </c>
      <c r="D890" t="s">
        <v>1059</v>
      </c>
      <c r="E890" t="s">
        <v>677</v>
      </c>
      <c r="F890">
        <v>11</v>
      </c>
      <c r="G890" t="s">
        <v>1875</v>
      </c>
      <c r="H890">
        <v>15</v>
      </c>
      <c r="I890" t="s">
        <v>634</v>
      </c>
      <c r="J890" t="s">
        <v>634</v>
      </c>
    </row>
    <row r="891" spans="1:10" x14ac:dyDescent="0.45">
      <c r="A891">
        <v>35970</v>
      </c>
      <c r="B891">
        <v>23</v>
      </c>
      <c r="C891">
        <v>3</v>
      </c>
      <c r="D891" t="s">
        <v>897</v>
      </c>
      <c r="E891" t="s">
        <v>678</v>
      </c>
      <c r="F891">
        <v>24</v>
      </c>
      <c r="G891" t="s">
        <v>1876</v>
      </c>
      <c r="H891" t="s">
        <v>634</v>
      </c>
      <c r="I891" t="s">
        <v>634</v>
      </c>
      <c r="J891" t="s">
        <v>634</v>
      </c>
    </row>
    <row r="892" spans="1:10" x14ac:dyDescent="0.45">
      <c r="A892">
        <v>35970</v>
      </c>
      <c r="B892">
        <v>24</v>
      </c>
      <c r="C892">
        <v>3</v>
      </c>
      <c r="D892" t="s">
        <v>965</v>
      </c>
      <c r="E892" t="s">
        <v>678</v>
      </c>
      <c r="F892">
        <v>5</v>
      </c>
      <c r="G892" t="s">
        <v>1877</v>
      </c>
      <c r="H892" t="s">
        <v>634</v>
      </c>
      <c r="I892" t="s">
        <v>634</v>
      </c>
      <c r="J892" t="s">
        <v>634</v>
      </c>
    </row>
    <row r="893" spans="1:10" x14ac:dyDescent="0.45">
      <c r="A893">
        <v>35970</v>
      </c>
      <c r="B893">
        <v>25</v>
      </c>
      <c r="C893">
        <v>3</v>
      </c>
      <c r="D893" t="s">
        <v>1132</v>
      </c>
      <c r="E893" t="s">
        <v>678</v>
      </c>
      <c r="F893">
        <v>17</v>
      </c>
      <c r="G893" t="s">
        <v>1878</v>
      </c>
      <c r="H893">
        <v>7</v>
      </c>
      <c r="I893" t="s">
        <v>634</v>
      </c>
      <c r="J893" t="s">
        <v>634</v>
      </c>
    </row>
    <row r="894" spans="1:10" x14ac:dyDescent="0.45">
      <c r="A894">
        <v>35971</v>
      </c>
      <c r="B894">
        <v>0</v>
      </c>
      <c r="C894">
        <v>1</v>
      </c>
      <c r="D894" t="s">
        <v>968</v>
      </c>
      <c r="E894" t="s">
        <v>677</v>
      </c>
      <c r="F894">
        <v>92</v>
      </c>
      <c r="G894" t="s">
        <v>1777</v>
      </c>
      <c r="H894">
        <v>91</v>
      </c>
      <c r="I894" t="s">
        <v>634</v>
      </c>
      <c r="J894" t="s">
        <v>634</v>
      </c>
    </row>
    <row r="895" spans="1:10" x14ac:dyDescent="0.45">
      <c r="A895">
        <v>35971</v>
      </c>
      <c r="B895">
        <v>1</v>
      </c>
      <c r="C895">
        <v>1</v>
      </c>
      <c r="D895" t="s">
        <v>968</v>
      </c>
      <c r="E895" t="s">
        <v>677</v>
      </c>
      <c r="F895">
        <v>71</v>
      </c>
      <c r="G895" t="s">
        <v>1777</v>
      </c>
      <c r="H895" t="s">
        <v>634</v>
      </c>
      <c r="I895" t="s">
        <v>634</v>
      </c>
      <c r="J895" t="s">
        <v>634</v>
      </c>
    </row>
    <row r="896" spans="1:10" x14ac:dyDescent="0.45">
      <c r="A896">
        <v>35971</v>
      </c>
      <c r="B896">
        <v>2</v>
      </c>
      <c r="C896">
        <v>1</v>
      </c>
      <c r="D896" t="s">
        <v>1133</v>
      </c>
      <c r="E896" t="s">
        <v>677</v>
      </c>
      <c r="F896">
        <v>91</v>
      </c>
      <c r="G896" t="s">
        <v>1827</v>
      </c>
      <c r="H896" t="s">
        <v>634</v>
      </c>
      <c r="I896" t="s">
        <v>634</v>
      </c>
      <c r="J896" t="s">
        <v>634</v>
      </c>
    </row>
    <row r="897" spans="1:10" x14ac:dyDescent="0.45">
      <c r="A897">
        <v>35971</v>
      </c>
      <c r="B897">
        <v>3</v>
      </c>
      <c r="C897">
        <v>1</v>
      </c>
      <c r="D897" t="s">
        <v>1134</v>
      </c>
      <c r="E897" t="s">
        <v>677</v>
      </c>
      <c r="F897">
        <v>98</v>
      </c>
      <c r="G897" t="s">
        <v>1797</v>
      </c>
      <c r="H897">
        <v>60</v>
      </c>
      <c r="I897" t="s">
        <v>634</v>
      </c>
      <c r="J897" t="s">
        <v>634</v>
      </c>
    </row>
    <row r="898" spans="1:10" x14ac:dyDescent="0.45">
      <c r="A898">
        <v>35971</v>
      </c>
      <c r="B898">
        <v>4</v>
      </c>
      <c r="C898">
        <v>1</v>
      </c>
      <c r="D898" t="s">
        <v>1126</v>
      </c>
      <c r="E898" t="s">
        <v>677</v>
      </c>
      <c r="F898">
        <v>92</v>
      </c>
      <c r="G898" t="s">
        <v>1798</v>
      </c>
      <c r="H898">
        <v>15</v>
      </c>
      <c r="I898" t="s">
        <v>634</v>
      </c>
      <c r="J898" t="s">
        <v>634</v>
      </c>
    </row>
    <row r="899" spans="1:10" x14ac:dyDescent="0.45">
      <c r="A899">
        <v>35971</v>
      </c>
      <c r="B899">
        <v>5</v>
      </c>
      <c r="C899">
        <v>1</v>
      </c>
      <c r="D899" t="s">
        <v>1135</v>
      </c>
      <c r="E899" t="s">
        <v>677</v>
      </c>
      <c r="F899">
        <v>10</v>
      </c>
      <c r="G899" t="s">
        <v>1799</v>
      </c>
      <c r="H899" t="s">
        <v>634</v>
      </c>
      <c r="I899" t="s">
        <v>634</v>
      </c>
      <c r="J899" t="s">
        <v>634</v>
      </c>
    </row>
    <row r="900" spans="1:10" x14ac:dyDescent="0.45">
      <c r="A900">
        <v>35971</v>
      </c>
      <c r="B900">
        <v>6</v>
      </c>
      <c r="C900">
        <v>1</v>
      </c>
      <c r="D900" t="s">
        <v>1136</v>
      </c>
      <c r="E900" t="s">
        <v>677</v>
      </c>
      <c r="F900">
        <v>4</v>
      </c>
      <c r="G900" t="s">
        <v>1800</v>
      </c>
      <c r="H900" t="s">
        <v>634</v>
      </c>
      <c r="I900" t="s">
        <v>634</v>
      </c>
      <c r="J900" t="s">
        <v>634</v>
      </c>
    </row>
    <row r="901" spans="1:10" x14ac:dyDescent="0.45">
      <c r="A901">
        <v>35971</v>
      </c>
      <c r="B901">
        <v>7</v>
      </c>
      <c r="C901">
        <v>1</v>
      </c>
      <c r="D901" t="s">
        <v>865</v>
      </c>
      <c r="E901" t="s">
        <v>677</v>
      </c>
      <c r="F901">
        <v>71</v>
      </c>
      <c r="G901" t="s">
        <v>1831</v>
      </c>
      <c r="H901">
        <v>91</v>
      </c>
      <c r="I901" t="s">
        <v>634</v>
      </c>
      <c r="J901" t="s">
        <v>634</v>
      </c>
    </row>
    <row r="902" spans="1:10" x14ac:dyDescent="0.45">
      <c r="A902">
        <v>35971</v>
      </c>
      <c r="B902">
        <v>8</v>
      </c>
      <c r="C902">
        <v>2</v>
      </c>
      <c r="D902" t="s">
        <v>1004</v>
      </c>
      <c r="E902" t="s">
        <v>677</v>
      </c>
      <c r="F902">
        <v>92</v>
      </c>
      <c r="G902" t="s">
        <v>1879</v>
      </c>
      <c r="H902">
        <v>10</v>
      </c>
      <c r="I902" t="s">
        <v>634</v>
      </c>
      <c r="J902" t="s">
        <v>634</v>
      </c>
    </row>
    <row r="903" spans="1:10" x14ac:dyDescent="0.45">
      <c r="A903">
        <v>35971</v>
      </c>
      <c r="B903">
        <v>9</v>
      </c>
      <c r="C903">
        <v>2</v>
      </c>
      <c r="D903" t="s">
        <v>1137</v>
      </c>
      <c r="E903" t="s">
        <v>677</v>
      </c>
      <c r="F903">
        <v>91</v>
      </c>
      <c r="G903" t="s">
        <v>1880</v>
      </c>
      <c r="H903">
        <v>22</v>
      </c>
      <c r="I903" t="s">
        <v>634</v>
      </c>
      <c r="J903" t="s">
        <v>634</v>
      </c>
    </row>
    <row r="904" spans="1:10" x14ac:dyDescent="0.45">
      <c r="A904">
        <v>35971</v>
      </c>
      <c r="B904">
        <v>10</v>
      </c>
      <c r="C904">
        <v>2</v>
      </c>
      <c r="D904" t="s">
        <v>1138</v>
      </c>
      <c r="E904" t="s">
        <v>677</v>
      </c>
      <c r="F904">
        <v>98</v>
      </c>
      <c r="G904" t="s">
        <v>1881</v>
      </c>
      <c r="H904">
        <v>5</v>
      </c>
      <c r="I904" t="s">
        <v>634</v>
      </c>
      <c r="J904" t="s">
        <v>634</v>
      </c>
    </row>
    <row r="905" spans="1:10" x14ac:dyDescent="0.45">
      <c r="A905">
        <v>35971</v>
      </c>
      <c r="B905">
        <v>11</v>
      </c>
      <c r="C905">
        <v>2</v>
      </c>
      <c r="D905" t="s">
        <v>1139</v>
      </c>
      <c r="E905" t="s">
        <v>677</v>
      </c>
      <c r="F905">
        <v>81</v>
      </c>
      <c r="G905" t="s">
        <v>1882</v>
      </c>
      <c r="H905">
        <v>91</v>
      </c>
      <c r="I905" t="s">
        <v>634</v>
      </c>
      <c r="J905" t="s">
        <v>634</v>
      </c>
    </row>
    <row r="906" spans="1:10" x14ac:dyDescent="0.45">
      <c r="A906">
        <v>35971</v>
      </c>
      <c r="B906">
        <v>12</v>
      </c>
      <c r="C906">
        <v>2</v>
      </c>
      <c r="D906" t="s">
        <v>1140</v>
      </c>
      <c r="E906" t="s">
        <v>677</v>
      </c>
      <c r="F906">
        <v>60</v>
      </c>
      <c r="G906" t="s">
        <v>1883</v>
      </c>
      <c r="H906">
        <v>98</v>
      </c>
      <c r="I906" t="s">
        <v>634</v>
      </c>
      <c r="J906" t="s">
        <v>634</v>
      </c>
    </row>
    <row r="907" spans="1:10" x14ac:dyDescent="0.45">
      <c r="A907">
        <v>35971</v>
      </c>
      <c r="B907">
        <v>13</v>
      </c>
      <c r="C907">
        <v>2</v>
      </c>
      <c r="D907" t="s">
        <v>1141</v>
      </c>
      <c r="E907" t="s">
        <v>677</v>
      </c>
      <c r="F907">
        <v>10</v>
      </c>
      <c r="G907" t="s">
        <v>1884</v>
      </c>
      <c r="H907">
        <v>23</v>
      </c>
      <c r="I907" t="s">
        <v>634</v>
      </c>
      <c r="J907" t="s">
        <v>634</v>
      </c>
    </row>
    <row r="908" spans="1:10" x14ac:dyDescent="0.45">
      <c r="A908">
        <v>35971</v>
      </c>
      <c r="B908">
        <v>14</v>
      </c>
      <c r="C908">
        <v>3</v>
      </c>
      <c r="D908" t="s">
        <v>1142</v>
      </c>
      <c r="E908" t="s">
        <v>677</v>
      </c>
      <c r="F908">
        <v>5</v>
      </c>
      <c r="G908" t="s">
        <v>1885</v>
      </c>
      <c r="H908">
        <v>22</v>
      </c>
      <c r="I908" t="s">
        <v>634</v>
      </c>
      <c r="J908" t="s">
        <v>634</v>
      </c>
    </row>
    <row r="909" spans="1:10" x14ac:dyDescent="0.45">
      <c r="A909">
        <v>35971</v>
      </c>
      <c r="B909">
        <v>15</v>
      </c>
      <c r="C909">
        <v>3</v>
      </c>
      <c r="D909" t="s">
        <v>868</v>
      </c>
      <c r="E909" t="s">
        <v>677</v>
      </c>
      <c r="F909">
        <v>4</v>
      </c>
      <c r="G909" t="s">
        <v>1886</v>
      </c>
      <c r="H909" t="s">
        <v>634</v>
      </c>
      <c r="I909" t="s">
        <v>634</v>
      </c>
      <c r="J909" t="s">
        <v>634</v>
      </c>
    </row>
    <row r="910" spans="1:10" x14ac:dyDescent="0.45">
      <c r="A910">
        <v>35971</v>
      </c>
      <c r="B910">
        <v>16</v>
      </c>
      <c r="C910">
        <v>3</v>
      </c>
      <c r="D910" t="s">
        <v>1143</v>
      </c>
      <c r="E910" t="s">
        <v>677</v>
      </c>
      <c r="F910">
        <v>81</v>
      </c>
      <c r="G910" t="s">
        <v>1887</v>
      </c>
      <c r="H910">
        <v>15</v>
      </c>
      <c r="I910" t="s">
        <v>634</v>
      </c>
      <c r="J910" t="s">
        <v>634</v>
      </c>
    </row>
    <row r="911" spans="1:10" x14ac:dyDescent="0.45">
      <c r="A911">
        <v>35971</v>
      </c>
      <c r="B911">
        <v>17</v>
      </c>
      <c r="C911">
        <v>3</v>
      </c>
      <c r="D911" t="s">
        <v>698</v>
      </c>
      <c r="E911" t="s">
        <v>677</v>
      </c>
      <c r="F911">
        <v>98</v>
      </c>
      <c r="G911" t="s">
        <v>1888</v>
      </c>
      <c r="H911">
        <v>60</v>
      </c>
      <c r="I911" t="s">
        <v>634</v>
      </c>
      <c r="J911" t="s">
        <v>634</v>
      </c>
    </row>
    <row r="912" spans="1:10" x14ac:dyDescent="0.45">
      <c r="A912">
        <v>35971</v>
      </c>
      <c r="B912">
        <v>18</v>
      </c>
      <c r="C912">
        <v>3</v>
      </c>
      <c r="D912" t="s">
        <v>1144</v>
      </c>
      <c r="E912" t="s">
        <v>677</v>
      </c>
      <c r="F912">
        <v>81</v>
      </c>
      <c r="G912" t="s">
        <v>1889</v>
      </c>
      <c r="H912">
        <v>15</v>
      </c>
      <c r="I912" t="s">
        <v>634</v>
      </c>
      <c r="J912" t="s">
        <v>634</v>
      </c>
    </row>
    <row r="913" spans="1:10" x14ac:dyDescent="0.45">
      <c r="A913">
        <v>35971</v>
      </c>
      <c r="B913">
        <v>19</v>
      </c>
      <c r="C913">
        <v>3</v>
      </c>
      <c r="D913" t="s">
        <v>1145</v>
      </c>
      <c r="E913" t="s">
        <v>677</v>
      </c>
      <c r="F913">
        <v>60</v>
      </c>
      <c r="G913" t="s">
        <v>1890</v>
      </c>
      <c r="H913" t="s">
        <v>634</v>
      </c>
      <c r="I913" t="s">
        <v>634</v>
      </c>
      <c r="J913" t="s">
        <v>634</v>
      </c>
    </row>
    <row r="914" spans="1:10" x14ac:dyDescent="0.45">
      <c r="A914">
        <v>35971</v>
      </c>
      <c r="B914">
        <v>20</v>
      </c>
      <c r="C914">
        <v>3</v>
      </c>
      <c r="D914" t="s">
        <v>1146</v>
      </c>
      <c r="E914" t="s">
        <v>677</v>
      </c>
      <c r="F914">
        <v>4</v>
      </c>
      <c r="G914" t="s">
        <v>1891</v>
      </c>
      <c r="H914">
        <v>91</v>
      </c>
      <c r="I914" t="s">
        <v>634</v>
      </c>
      <c r="J914" t="s">
        <v>634</v>
      </c>
    </row>
    <row r="915" spans="1:10" x14ac:dyDescent="0.45">
      <c r="A915">
        <v>35971</v>
      </c>
      <c r="B915">
        <v>21</v>
      </c>
      <c r="C915">
        <v>3</v>
      </c>
      <c r="D915" t="s">
        <v>1147</v>
      </c>
      <c r="E915" t="s">
        <v>677</v>
      </c>
      <c r="F915">
        <v>92</v>
      </c>
      <c r="G915" t="s">
        <v>1892</v>
      </c>
      <c r="H915">
        <v>15</v>
      </c>
      <c r="I915" t="s">
        <v>634</v>
      </c>
      <c r="J915" t="s">
        <v>634</v>
      </c>
    </row>
    <row r="916" spans="1:10" x14ac:dyDescent="0.45">
      <c r="A916">
        <v>35971</v>
      </c>
      <c r="B916">
        <v>22</v>
      </c>
      <c r="C916">
        <v>3</v>
      </c>
      <c r="D916" t="s">
        <v>1276</v>
      </c>
      <c r="E916" t="s">
        <v>678</v>
      </c>
      <c r="F916">
        <v>6</v>
      </c>
      <c r="G916" t="s">
        <v>634</v>
      </c>
      <c r="H916" t="s">
        <v>634</v>
      </c>
      <c r="I916">
        <v>2</v>
      </c>
      <c r="J916">
        <v>217</v>
      </c>
    </row>
    <row r="917" spans="1:10" x14ac:dyDescent="0.45">
      <c r="A917">
        <v>35971</v>
      </c>
      <c r="B917">
        <v>23</v>
      </c>
      <c r="C917">
        <v>3</v>
      </c>
      <c r="D917" t="s">
        <v>993</v>
      </c>
      <c r="E917" t="s">
        <v>677</v>
      </c>
      <c r="F917">
        <v>60</v>
      </c>
      <c r="G917" t="s">
        <v>634</v>
      </c>
      <c r="H917" t="s">
        <v>634</v>
      </c>
      <c r="I917">
        <v>2</v>
      </c>
      <c r="J917">
        <v>207</v>
      </c>
    </row>
    <row r="918" spans="1:10" x14ac:dyDescent="0.45">
      <c r="A918">
        <v>35973</v>
      </c>
      <c r="B918">
        <v>0</v>
      </c>
      <c r="C918">
        <v>1</v>
      </c>
      <c r="D918" t="s">
        <v>879</v>
      </c>
      <c r="E918" t="s">
        <v>678</v>
      </c>
      <c r="F918">
        <v>17</v>
      </c>
      <c r="G918" t="s">
        <v>1755</v>
      </c>
      <c r="H918">
        <v>9</v>
      </c>
      <c r="I918" t="s">
        <v>634</v>
      </c>
      <c r="J918" t="s">
        <v>634</v>
      </c>
    </row>
    <row r="919" spans="1:10" x14ac:dyDescent="0.45">
      <c r="A919">
        <v>35973</v>
      </c>
      <c r="B919">
        <v>1</v>
      </c>
      <c r="C919">
        <v>1</v>
      </c>
      <c r="D919" t="s">
        <v>1148</v>
      </c>
      <c r="E919" t="s">
        <v>677</v>
      </c>
      <c r="F919">
        <v>8</v>
      </c>
      <c r="G919" t="s">
        <v>1746</v>
      </c>
      <c r="H919">
        <v>22</v>
      </c>
      <c r="I919" t="s">
        <v>634</v>
      </c>
      <c r="J919" t="s">
        <v>634</v>
      </c>
    </row>
    <row r="920" spans="1:10" x14ac:dyDescent="0.45">
      <c r="A920">
        <v>35973</v>
      </c>
      <c r="B920">
        <v>2</v>
      </c>
      <c r="C920">
        <v>1</v>
      </c>
      <c r="D920" t="s">
        <v>1149</v>
      </c>
      <c r="E920" t="s">
        <v>678</v>
      </c>
      <c r="F920">
        <v>25</v>
      </c>
      <c r="G920" t="s">
        <v>1766</v>
      </c>
      <c r="H920">
        <v>97</v>
      </c>
      <c r="I920" t="s">
        <v>634</v>
      </c>
      <c r="J920" t="s">
        <v>634</v>
      </c>
    </row>
    <row r="921" spans="1:10" x14ac:dyDescent="0.45">
      <c r="A921">
        <v>35973</v>
      </c>
      <c r="B921">
        <v>3</v>
      </c>
      <c r="C921">
        <v>1</v>
      </c>
      <c r="D921" t="s">
        <v>1150</v>
      </c>
      <c r="E921" t="s">
        <v>678</v>
      </c>
      <c r="F921">
        <v>5</v>
      </c>
      <c r="G921" t="s">
        <v>1758</v>
      </c>
      <c r="H921">
        <v>77</v>
      </c>
      <c r="I921" t="s">
        <v>634</v>
      </c>
      <c r="J921" t="s">
        <v>634</v>
      </c>
    </row>
    <row r="922" spans="1:10" x14ac:dyDescent="0.45">
      <c r="A922">
        <v>35973</v>
      </c>
      <c r="B922">
        <v>4</v>
      </c>
      <c r="C922">
        <v>1</v>
      </c>
      <c r="D922" t="s">
        <v>844</v>
      </c>
      <c r="E922" t="s">
        <v>678</v>
      </c>
      <c r="F922">
        <v>9</v>
      </c>
      <c r="G922" t="s">
        <v>1760</v>
      </c>
      <c r="H922">
        <v>23</v>
      </c>
      <c r="I922" t="s">
        <v>634</v>
      </c>
      <c r="J922" t="s">
        <v>634</v>
      </c>
    </row>
    <row r="923" spans="1:10" x14ac:dyDescent="0.45">
      <c r="A923">
        <v>35973</v>
      </c>
      <c r="B923">
        <v>5</v>
      </c>
      <c r="C923">
        <v>1</v>
      </c>
      <c r="D923" t="s">
        <v>844</v>
      </c>
      <c r="E923" t="s">
        <v>678</v>
      </c>
      <c r="F923">
        <v>9</v>
      </c>
      <c r="G923" t="s">
        <v>1760</v>
      </c>
      <c r="H923" t="s">
        <v>634</v>
      </c>
      <c r="I923" t="s">
        <v>634</v>
      </c>
      <c r="J923" t="s">
        <v>634</v>
      </c>
    </row>
    <row r="924" spans="1:10" x14ac:dyDescent="0.45">
      <c r="A924">
        <v>35973</v>
      </c>
      <c r="B924">
        <v>6</v>
      </c>
      <c r="C924">
        <v>1</v>
      </c>
      <c r="D924" t="s">
        <v>1331</v>
      </c>
      <c r="E924" t="s">
        <v>677</v>
      </c>
      <c r="F924">
        <v>97</v>
      </c>
      <c r="G924" t="s">
        <v>634</v>
      </c>
      <c r="H924" t="s">
        <v>634</v>
      </c>
      <c r="I924">
        <v>2</v>
      </c>
      <c r="J924">
        <v>201</v>
      </c>
    </row>
    <row r="925" spans="1:10" x14ac:dyDescent="0.45">
      <c r="A925">
        <v>35973</v>
      </c>
      <c r="B925">
        <v>7</v>
      </c>
      <c r="C925">
        <v>2</v>
      </c>
      <c r="D925" t="s">
        <v>927</v>
      </c>
      <c r="E925" t="s">
        <v>678</v>
      </c>
      <c r="F925">
        <v>77</v>
      </c>
      <c r="G925" t="s">
        <v>1761</v>
      </c>
      <c r="H925">
        <v>5</v>
      </c>
      <c r="I925" t="s">
        <v>634</v>
      </c>
      <c r="J925" t="s">
        <v>634</v>
      </c>
    </row>
    <row r="926" spans="1:10" x14ac:dyDescent="0.45">
      <c r="A926">
        <v>35973</v>
      </c>
      <c r="B926">
        <v>8</v>
      </c>
      <c r="C926">
        <v>2</v>
      </c>
      <c r="D926" t="s">
        <v>839</v>
      </c>
      <c r="E926" t="s">
        <v>678</v>
      </c>
      <c r="F926">
        <v>9</v>
      </c>
      <c r="G926" t="s">
        <v>1762</v>
      </c>
      <c r="H926">
        <v>23</v>
      </c>
      <c r="I926" t="s">
        <v>634</v>
      </c>
      <c r="J926" t="s">
        <v>634</v>
      </c>
    </row>
    <row r="927" spans="1:10" x14ac:dyDescent="0.45">
      <c r="A927">
        <v>35973</v>
      </c>
      <c r="B927">
        <v>9</v>
      </c>
      <c r="C927">
        <v>2</v>
      </c>
      <c r="D927" t="s">
        <v>849</v>
      </c>
      <c r="E927" t="s">
        <v>678</v>
      </c>
      <c r="F927">
        <v>6</v>
      </c>
      <c r="G927" t="s">
        <v>634</v>
      </c>
      <c r="H927" t="s">
        <v>634</v>
      </c>
      <c r="I927">
        <v>2</v>
      </c>
      <c r="J927">
        <v>302</v>
      </c>
    </row>
    <row r="928" spans="1:10" x14ac:dyDescent="0.45">
      <c r="A928">
        <v>35973</v>
      </c>
      <c r="B928">
        <v>10</v>
      </c>
      <c r="C928">
        <v>2</v>
      </c>
      <c r="D928" t="s">
        <v>1151</v>
      </c>
      <c r="E928" t="s">
        <v>678</v>
      </c>
      <c r="F928">
        <v>93</v>
      </c>
      <c r="G928" t="s">
        <v>1819</v>
      </c>
      <c r="H928">
        <v>24</v>
      </c>
      <c r="I928" t="s">
        <v>634</v>
      </c>
      <c r="J928" t="s">
        <v>634</v>
      </c>
    </row>
    <row r="929" spans="1:10" x14ac:dyDescent="0.45">
      <c r="A929">
        <v>35973</v>
      </c>
      <c r="B929">
        <v>11</v>
      </c>
      <c r="C929">
        <v>2</v>
      </c>
      <c r="D929" t="s">
        <v>1152</v>
      </c>
      <c r="E929" t="s">
        <v>678</v>
      </c>
      <c r="F929">
        <v>17</v>
      </c>
      <c r="G929" t="s">
        <v>1820</v>
      </c>
      <c r="H929">
        <v>23</v>
      </c>
      <c r="I929" t="s">
        <v>634</v>
      </c>
      <c r="J929" t="s">
        <v>634</v>
      </c>
    </row>
    <row r="930" spans="1:10" x14ac:dyDescent="0.45">
      <c r="A930">
        <v>35973</v>
      </c>
      <c r="B930">
        <v>12</v>
      </c>
      <c r="C930">
        <v>3</v>
      </c>
      <c r="D930" t="s">
        <v>887</v>
      </c>
      <c r="E930" t="s">
        <v>678</v>
      </c>
      <c r="F930">
        <v>7</v>
      </c>
      <c r="G930" t="s">
        <v>1821</v>
      </c>
      <c r="H930" t="s">
        <v>634</v>
      </c>
      <c r="I930" t="s">
        <v>634</v>
      </c>
      <c r="J930" t="s">
        <v>634</v>
      </c>
    </row>
    <row r="931" spans="1:10" x14ac:dyDescent="0.45">
      <c r="A931">
        <v>35973</v>
      </c>
      <c r="B931">
        <v>13</v>
      </c>
      <c r="C931">
        <v>3</v>
      </c>
      <c r="D931" t="s">
        <v>817</v>
      </c>
      <c r="E931" t="s">
        <v>678</v>
      </c>
      <c r="F931">
        <v>71</v>
      </c>
      <c r="G931" t="s">
        <v>1822</v>
      </c>
      <c r="H931">
        <v>25</v>
      </c>
      <c r="I931" t="s">
        <v>634</v>
      </c>
      <c r="J931" t="s">
        <v>634</v>
      </c>
    </row>
    <row r="932" spans="1:10" x14ac:dyDescent="0.45">
      <c r="A932">
        <v>35973</v>
      </c>
      <c r="B932">
        <v>14</v>
      </c>
      <c r="C932">
        <v>3</v>
      </c>
      <c r="D932" t="s">
        <v>1153</v>
      </c>
      <c r="E932" t="s">
        <v>678</v>
      </c>
      <c r="F932">
        <v>93</v>
      </c>
      <c r="G932" t="s">
        <v>1893</v>
      </c>
      <c r="H932">
        <v>17</v>
      </c>
      <c r="I932" t="s">
        <v>634</v>
      </c>
      <c r="J932" t="s">
        <v>634</v>
      </c>
    </row>
    <row r="933" spans="1:10" x14ac:dyDescent="0.45">
      <c r="A933">
        <v>35973</v>
      </c>
      <c r="B933">
        <v>15</v>
      </c>
      <c r="C933">
        <v>3</v>
      </c>
      <c r="D933" t="s">
        <v>1154</v>
      </c>
      <c r="E933" t="s">
        <v>678</v>
      </c>
      <c r="F933">
        <v>97</v>
      </c>
      <c r="G933" t="s">
        <v>1894</v>
      </c>
      <c r="H933">
        <v>25</v>
      </c>
      <c r="I933" t="s">
        <v>634</v>
      </c>
      <c r="J933" t="s">
        <v>634</v>
      </c>
    </row>
    <row r="934" spans="1:10" x14ac:dyDescent="0.45">
      <c r="A934">
        <v>35973</v>
      </c>
      <c r="B934">
        <v>16</v>
      </c>
      <c r="C934">
        <v>3</v>
      </c>
      <c r="D934" t="s">
        <v>812</v>
      </c>
      <c r="E934" t="s">
        <v>677</v>
      </c>
      <c r="F934" t="s">
        <v>634</v>
      </c>
      <c r="G934" t="s">
        <v>634</v>
      </c>
      <c r="H934" t="s">
        <v>634</v>
      </c>
      <c r="I934" t="s">
        <v>634</v>
      </c>
      <c r="J934">
        <v>401</v>
      </c>
    </row>
    <row r="935" spans="1:10" x14ac:dyDescent="0.45">
      <c r="A935">
        <v>35976</v>
      </c>
      <c r="B935">
        <v>0</v>
      </c>
      <c r="C935">
        <v>1</v>
      </c>
      <c r="D935" t="s">
        <v>1155</v>
      </c>
      <c r="E935" t="s">
        <v>678</v>
      </c>
      <c r="F935">
        <v>23</v>
      </c>
      <c r="G935" t="s">
        <v>1755</v>
      </c>
      <c r="H935">
        <v>9</v>
      </c>
      <c r="I935" t="s">
        <v>634</v>
      </c>
      <c r="J935" t="s">
        <v>634</v>
      </c>
    </row>
    <row r="936" spans="1:10" x14ac:dyDescent="0.45">
      <c r="A936">
        <v>35976</v>
      </c>
      <c r="B936">
        <v>1</v>
      </c>
      <c r="C936">
        <v>1</v>
      </c>
      <c r="D936" t="s">
        <v>1420</v>
      </c>
      <c r="E936" t="s">
        <v>677</v>
      </c>
      <c r="F936">
        <v>31</v>
      </c>
      <c r="G936" t="s">
        <v>634</v>
      </c>
      <c r="H936" t="s">
        <v>634</v>
      </c>
      <c r="I936">
        <v>2</v>
      </c>
      <c r="J936">
        <v>207</v>
      </c>
    </row>
    <row r="937" spans="1:10" x14ac:dyDescent="0.45">
      <c r="A937">
        <v>35976</v>
      </c>
      <c r="B937">
        <v>2</v>
      </c>
      <c r="C937">
        <v>1</v>
      </c>
      <c r="D937" t="s">
        <v>892</v>
      </c>
      <c r="E937" t="s">
        <v>678</v>
      </c>
      <c r="F937">
        <v>77</v>
      </c>
      <c r="G937" t="s">
        <v>1756</v>
      </c>
      <c r="H937">
        <v>97</v>
      </c>
      <c r="I937" t="s">
        <v>634</v>
      </c>
      <c r="J937" t="s">
        <v>634</v>
      </c>
    </row>
    <row r="938" spans="1:10" x14ac:dyDescent="0.45">
      <c r="A938">
        <v>35976</v>
      </c>
      <c r="B938">
        <v>3</v>
      </c>
      <c r="C938">
        <v>1</v>
      </c>
      <c r="D938" t="s">
        <v>1156</v>
      </c>
      <c r="E938" t="s">
        <v>677</v>
      </c>
      <c r="F938">
        <v>55</v>
      </c>
      <c r="G938" t="s">
        <v>1766</v>
      </c>
      <c r="H938">
        <v>31</v>
      </c>
      <c r="I938" t="s">
        <v>634</v>
      </c>
      <c r="J938" t="s">
        <v>634</v>
      </c>
    </row>
    <row r="939" spans="1:10" x14ac:dyDescent="0.45">
      <c r="A939">
        <v>35976</v>
      </c>
      <c r="B939">
        <v>4</v>
      </c>
      <c r="C939">
        <v>2</v>
      </c>
      <c r="D939" t="s">
        <v>1157</v>
      </c>
      <c r="E939" t="s">
        <v>677</v>
      </c>
      <c r="F939">
        <v>8</v>
      </c>
      <c r="G939" t="s">
        <v>1748</v>
      </c>
      <c r="H939" t="s">
        <v>634</v>
      </c>
      <c r="I939" t="s">
        <v>634</v>
      </c>
      <c r="J939" t="s">
        <v>634</v>
      </c>
    </row>
    <row r="940" spans="1:10" x14ac:dyDescent="0.45">
      <c r="A940">
        <v>35976</v>
      </c>
      <c r="B940">
        <v>5</v>
      </c>
      <c r="C940">
        <v>2</v>
      </c>
      <c r="D940" t="s">
        <v>964</v>
      </c>
      <c r="E940" t="s">
        <v>678</v>
      </c>
      <c r="F940">
        <v>37</v>
      </c>
      <c r="G940" t="s">
        <v>1770</v>
      </c>
      <c r="H940">
        <v>7</v>
      </c>
      <c r="I940" t="s">
        <v>634</v>
      </c>
      <c r="J940" t="s">
        <v>634</v>
      </c>
    </row>
    <row r="941" spans="1:10" x14ac:dyDescent="0.45">
      <c r="A941">
        <v>35976</v>
      </c>
      <c r="B941">
        <v>6</v>
      </c>
      <c r="C941">
        <v>2</v>
      </c>
      <c r="D941" t="s">
        <v>1158</v>
      </c>
      <c r="E941" t="s">
        <v>678</v>
      </c>
      <c r="F941">
        <v>25</v>
      </c>
      <c r="G941" t="s">
        <v>1771</v>
      </c>
      <c r="H941" t="s">
        <v>634</v>
      </c>
      <c r="I941" t="s">
        <v>634</v>
      </c>
      <c r="J941" t="s">
        <v>634</v>
      </c>
    </row>
    <row r="942" spans="1:10" x14ac:dyDescent="0.45">
      <c r="A942">
        <v>35976</v>
      </c>
      <c r="B942">
        <v>7</v>
      </c>
      <c r="C942">
        <v>3</v>
      </c>
      <c r="D942" t="s">
        <v>951</v>
      </c>
      <c r="E942" t="s">
        <v>677</v>
      </c>
      <c r="F942">
        <v>6</v>
      </c>
      <c r="G942" t="s">
        <v>1751</v>
      </c>
      <c r="H942">
        <v>90</v>
      </c>
      <c r="I942" t="s">
        <v>634</v>
      </c>
      <c r="J942" t="s">
        <v>634</v>
      </c>
    </row>
    <row r="943" spans="1:10" x14ac:dyDescent="0.45">
      <c r="A943">
        <v>35976</v>
      </c>
      <c r="B943">
        <v>8</v>
      </c>
      <c r="C943">
        <v>3</v>
      </c>
      <c r="D943" t="s">
        <v>998</v>
      </c>
      <c r="E943" t="s">
        <v>677</v>
      </c>
      <c r="F943">
        <v>90</v>
      </c>
      <c r="G943" t="s">
        <v>1752</v>
      </c>
      <c r="H943">
        <v>6</v>
      </c>
      <c r="I943" t="s">
        <v>634</v>
      </c>
      <c r="J943" t="s">
        <v>634</v>
      </c>
    </row>
    <row r="944" spans="1:10" x14ac:dyDescent="0.45">
      <c r="A944">
        <v>35976</v>
      </c>
      <c r="B944">
        <v>9</v>
      </c>
      <c r="C944">
        <v>3</v>
      </c>
      <c r="D944" t="s">
        <v>1125</v>
      </c>
      <c r="E944" t="s">
        <v>678</v>
      </c>
      <c r="F944">
        <v>77</v>
      </c>
      <c r="G944" t="s">
        <v>1753</v>
      </c>
      <c r="H944">
        <v>97</v>
      </c>
      <c r="I944" t="s">
        <v>634</v>
      </c>
      <c r="J944" t="s">
        <v>634</v>
      </c>
    </row>
    <row r="945" spans="1:10" x14ac:dyDescent="0.45">
      <c r="A945">
        <v>35976</v>
      </c>
      <c r="B945">
        <v>10</v>
      </c>
      <c r="C945">
        <v>3</v>
      </c>
      <c r="D945" t="s">
        <v>1088</v>
      </c>
      <c r="E945" t="s">
        <v>677</v>
      </c>
      <c r="F945">
        <v>90</v>
      </c>
      <c r="G945" t="s">
        <v>634</v>
      </c>
      <c r="H945" t="s">
        <v>634</v>
      </c>
      <c r="I945">
        <v>2</v>
      </c>
      <c r="J945">
        <v>302</v>
      </c>
    </row>
    <row r="946" spans="1:10" x14ac:dyDescent="0.45">
      <c r="A946">
        <v>35976</v>
      </c>
      <c r="B946">
        <v>11</v>
      </c>
      <c r="C946">
        <v>3</v>
      </c>
      <c r="D946" t="s">
        <v>1159</v>
      </c>
      <c r="E946" t="s">
        <v>678</v>
      </c>
      <c r="F946">
        <v>77</v>
      </c>
      <c r="G946" t="s">
        <v>1792</v>
      </c>
      <c r="H946">
        <v>97</v>
      </c>
      <c r="I946" t="s">
        <v>634</v>
      </c>
      <c r="J946" t="s">
        <v>634</v>
      </c>
    </row>
    <row r="947" spans="1:10" x14ac:dyDescent="0.45">
      <c r="A947">
        <v>35976</v>
      </c>
      <c r="B947">
        <v>12</v>
      </c>
      <c r="C947">
        <v>3</v>
      </c>
      <c r="D947" t="s">
        <v>978</v>
      </c>
      <c r="E947" t="s">
        <v>678</v>
      </c>
      <c r="F947">
        <v>25</v>
      </c>
      <c r="G947" t="s">
        <v>1765</v>
      </c>
      <c r="H947">
        <v>97</v>
      </c>
      <c r="I947" t="s">
        <v>634</v>
      </c>
      <c r="J947" t="s">
        <v>634</v>
      </c>
    </row>
    <row r="948" spans="1:10" x14ac:dyDescent="0.45">
      <c r="A948">
        <v>35976</v>
      </c>
      <c r="B948">
        <v>13</v>
      </c>
      <c r="C948">
        <v>3</v>
      </c>
      <c r="D948" t="s">
        <v>903</v>
      </c>
      <c r="E948" t="s">
        <v>678</v>
      </c>
      <c r="F948">
        <v>24</v>
      </c>
      <c r="G948" t="s">
        <v>1817</v>
      </c>
      <c r="H948">
        <v>72</v>
      </c>
      <c r="I948" t="s">
        <v>634</v>
      </c>
      <c r="J948" t="s">
        <v>634</v>
      </c>
    </row>
    <row r="949" spans="1:10" x14ac:dyDescent="0.45">
      <c r="A949">
        <v>35976</v>
      </c>
      <c r="B949">
        <v>14</v>
      </c>
      <c r="C949">
        <v>3</v>
      </c>
      <c r="D949" t="s">
        <v>727</v>
      </c>
      <c r="E949" t="s">
        <v>678</v>
      </c>
      <c r="F949">
        <v>7</v>
      </c>
      <c r="G949" t="s">
        <v>1895</v>
      </c>
      <c r="H949">
        <v>70</v>
      </c>
      <c r="I949" t="s">
        <v>634</v>
      </c>
      <c r="J949" t="s">
        <v>634</v>
      </c>
    </row>
    <row r="950" spans="1:10" x14ac:dyDescent="0.45">
      <c r="A950">
        <v>35976</v>
      </c>
      <c r="B950">
        <v>15</v>
      </c>
      <c r="C950">
        <v>3</v>
      </c>
      <c r="D950" t="s">
        <v>727</v>
      </c>
      <c r="E950" t="s">
        <v>677</v>
      </c>
      <c r="F950" t="s">
        <v>634</v>
      </c>
      <c r="G950" t="s">
        <v>634</v>
      </c>
      <c r="H950" t="s">
        <v>634</v>
      </c>
      <c r="I950" t="s">
        <v>634</v>
      </c>
      <c r="J950">
        <v>401</v>
      </c>
    </row>
    <row r="951" spans="1:10" x14ac:dyDescent="0.45">
      <c r="A951">
        <v>35976</v>
      </c>
      <c r="B951">
        <v>16</v>
      </c>
      <c r="C951">
        <v>3</v>
      </c>
      <c r="D951" t="s">
        <v>1104</v>
      </c>
      <c r="E951" t="s">
        <v>678</v>
      </c>
      <c r="F951">
        <v>7</v>
      </c>
      <c r="G951" t="s">
        <v>1896</v>
      </c>
      <c r="H951">
        <v>72</v>
      </c>
      <c r="I951" t="s">
        <v>634</v>
      </c>
      <c r="J951" t="s">
        <v>634</v>
      </c>
    </row>
    <row r="952" spans="1:10" x14ac:dyDescent="0.45">
      <c r="A952">
        <v>35976</v>
      </c>
      <c r="B952">
        <v>17</v>
      </c>
      <c r="C952">
        <v>3</v>
      </c>
      <c r="D952" t="s">
        <v>1160</v>
      </c>
      <c r="E952" t="s">
        <v>678</v>
      </c>
      <c r="F952">
        <v>5</v>
      </c>
      <c r="G952" t="s">
        <v>1897</v>
      </c>
      <c r="H952">
        <v>77</v>
      </c>
      <c r="I952" t="s">
        <v>634</v>
      </c>
      <c r="J952" t="s">
        <v>634</v>
      </c>
    </row>
    <row r="953" spans="1:10" x14ac:dyDescent="0.45">
      <c r="A953">
        <v>35976</v>
      </c>
      <c r="B953">
        <v>18</v>
      </c>
      <c r="C953">
        <v>3</v>
      </c>
      <c r="D953" t="s">
        <v>1161</v>
      </c>
      <c r="E953" t="s">
        <v>678</v>
      </c>
      <c r="F953">
        <v>9</v>
      </c>
      <c r="G953" t="s">
        <v>1826</v>
      </c>
      <c r="H953" t="s">
        <v>634</v>
      </c>
      <c r="I953" t="s">
        <v>634</v>
      </c>
      <c r="J953" t="s">
        <v>634</v>
      </c>
    </row>
    <row r="954" spans="1:10" x14ac:dyDescent="0.45">
      <c r="A954">
        <v>35976</v>
      </c>
      <c r="B954">
        <v>19</v>
      </c>
      <c r="C954">
        <v>3</v>
      </c>
      <c r="D954" t="s">
        <v>721</v>
      </c>
      <c r="E954" t="s">
        <v>677</v>
      </c>
      <c r="F954">
        <v>18</v>
      </c>
      <c r="G954" t="s">
        <v>634</v>
      </c>
      <c r="H954" t="s">
        <v>634</v>
      </c>
      <c r="I954">
        <v>2</v>
      </c>
      <c r="J954">
        <v>207</v>
      </c>
    </row>
    <row r="955" spans="1:10" x14ac:dyDescent="0.45">
      <c r="A955">
        <v>35978</v>
      </c>
      <c r="B955">
        <v>0</v>
      </c>
      <c r="C955">
        <v>1</v>
      </c>
      <c r="D955" t="s">
        <v>894</v>
      </c>
      <c r="E955" t="s">
        <v>678</v>
      </c>
      <c r="F955">
        <v>9</v>
      </c>
      <c r="G955" t="s">
        <v>1755</v>
      </c>
      <c r="H955">
        <v>98</v>
      </c>
      <c r="I955" t="s">
        <v>634</v>
      </c>
      <c r="J955" t="s">
        <v>634</v>
      </c>
    </row>
    <row r="956" spans="1:10" x14ac:dyDescent="0.45">
      <c r="A956">
        <v>35978</v>
      </c>
      <c r="B956">
        <v>1</v>
      </c>
      <c r="C956">
        <v>1</v>
      </c>
      <c r="D956" t="s">
        <v>977</v>
      </c>
      <c r="E956" t="s">
        <v>678</v>
      </c>
      <c r="F956">
        <v>14</v>
      </c>
      <c r="G956" t="s">
        <v>1756</v>
      </c>
      <c r="H956" t="s">
        <v>634</v>
      </c>
      <c r="I956" t="s">
        <v>634</v>
      </c>
      <c r="J956" t="s">
        <v>634</v>
      </c>
    </row>
    <row r="957" spans="1:10" x14ac:dyDescent="0.45">
      <c r="A957">
        <v>35978</v>
      </c>
      <c r="B957">
        <v>2</v>
      </c>
      <c r="C957">
        <v>1</v>
      </c>
      <c r="D957" t="s">
        <v>1162</v>
      </c>
      <c r="E957" t="s">
        <v>678</v>
      </c>
      <c r="F957">
        <v>98</v>
      </c>
      <c r="G957" t="s">
        <v>1757</v>
      </c>
      <c r="H957">
        <v>9</v>
      </c>
      <c r="I957" t="s">
        <v>634</v>
      </c>
      <c r="J957" t="s">
        <v>634</v>
      </c>
    </row>
    <row r="958" spans="1:10" x14ac:dyDescent="0.45">
      <c r="A958">
        <v>35978</v>
      </c>
      <c r="B958">
        <v>3</v>
      </c>
      <c r="C958">
        <v>1</v>
      </c>
      <c r="D958" t="s">
        <v>1469</v>
      </c>
      <c r="E958" t="s">
        <v>678</v>
      </c>
      <c r="F958" t="s">
        <v>634</v>
      </c>
      <c r="G958" t="s">
        <v>1774</v>
      </c>
      <c r="H958" t="s">
        <v>634</v>
      </c>
      <c r="I958" t="s">
        <v>634</v>
      </c>
      <c r="J958" t="s">
        <v>634</v>
      </c>
    </row>
    <row r="959" spans="1:10" x14ac:dyDescent="0.45">
      <c r="A959">
        <v>35978</v>
      </c>
      <c r="B959">
        <v>4</v>
      </c>
      <c r="C959">
        <v>1</v>
      </c>
      <c r="D959" t="s">
        <v>741</v>
      </c>
      <c r="E959" t="s">
        <v>678</v>
      </c>
      <c r="F959">
        <v>23</v>
      </c>
      <c r="G959" t="s">
        <v>1775</v>
      </c>
      <c r="H959">
        <v>71</v>
      </c>
      <c r="I959" t="s">
        <v>634</v>
      </c>
      <c r="J959" t="s">
        <v>634</v>
      </c>
    </row>
    <row r="960" spans="1:10" x14ac:dyDescent="0.45">
      <c r="A960">
        <v>35978</v>
      </c>
      <c r="B960">
        <v>5</v>
      </c>
      <c r="C960">
        <v>1</v>
      </c>
      <c r="D960" t="s">
        <v>1163</v>
      </c>
      <c r="E960" t="s">
        <v>678</v>
      </c>
      <c r="F960">
        <v>10</v>
      </c>
      <c r="G960" t="s">
        <v>1832</v>
      </c>
      <c r="H960">
        <v>9</v>
      </c>
      <c r="I960" t="s">
        <v>634</v>
      </c>
      <c r="J960" t="s">
        <v>634</v>
      </c>
    </row>
    <row r="961" spans="1:10" x14ac:dyDescent="0.45">
      <c r="A961">
        <v>35978</v>
      </c>
      <c r="B961">
        <v>6</v>
      </c>
      <c r="C961">
        <v>1</v>
      </c>
      <c r="D961" t="s">
        <v>1025</v>
      </c>
      <c r="E961" t="s">
        <v>678</v>
      </c>
      <c r="F961">
        <v>14</v>
      </c>
      <c r="G961" t="s">
        <v>1855</v>
      </c>
      <c r="H961">
        <v>4</v>
      </c>
      <c r="I961" t="s">
        <v>634</v>
      </c>
      <c r="J961" t="s">
        <v>634</v>
      </c>
    </row>
    <row r="962" spans="1:10" x14ac:dyDescent="0.45">
      <c r="A962">
        <v>35978</v>
      </c>
      <c r="B962">
        <v>7</v>
      </c>
      <c r="C962">
        <v>1</v>
      </c>
      <c r="D962" t="s">
        <v>1164</v>
      </c>
      <c r="E962" t="s">
        <v>678</v>
      </c>
      <c r="F962">
        <v>22</v>
      </c>
      <c r="G962" t="s">
        <v>1856</v>
      </c>
      <c r="H962">
        <v>10</v>
      </c>
      <c r="I962" t="s">
        <v>634</v>
      </c>
      <c r="J962" t="s">
        <v>634</v>
      </c>
    </row>
    <row r="963" spans="1:10" x14ac:dyDescent="0.45">
      <c r="A963">
        <v>35978</v>
      </c>
      <c r="B963">
        <v>8</v>
      </c>
      <c r="C963">
        <v>1</v>
      </c>
      <c r="D963" t="s">
        <v>1165</v>
      </c>
      <c r="E963" t="s">
        <v>678</v>
      </c>
      <c r="F963">
        <v>88</v>
      </c>
      <c r="G963" t="s">
        <v>1857</v>
      </c>
      <c r="H963">
        <v>14</v>
      </c>
      <c r="I963" t="s">
        <v>634</v>
      </c>
      <c r="J963" t="s">
        <v>634</v>
      </c>
    </row>
    <row r="964" spans="1:10" x14ac:dyDescent="0.45">
      <c r="A964">
        <v>35978</v>
      </c>
      <c r="B964">
        <v>9</v>
      </c>
      <c r="C964">
        <v>1</v>
      </c>
      <c r="D964" t="s">
        <v>1166</v>
      </c>
      <c r="E964" t="s">
        <v>678</v>
      </c>
      <c r="F964">
        <v>98</v>
      </c>
      <c r="G964" t="s">
        <v>1858</v>
      </c>
      <c r="H964">
        <v>9</v>
      </c>
      <c r="I964" t="s">
        <v>634</v>
      </c>
      <c r="J964" t="s">
        <v>634</v>
      </c>
    </row>
    <row r="965" spans="1:10" x14ac:dyDescent="0.45">
      <c r="A965">
        <v>35978</v>
      </c>
      <c r="B965">
        <v>10</v>
      </c>
      <c r="C965">
        <v>2</v>
      </c>
      <c r="D965" t="s">
        <v>991</v>
      </c>
      <c r="E965" t="s">
        <v>678</v>
      </c>
      <c r="F965">
        <v>92</v>
      </c>
      <c r="G965" t="s">
        <v>1859</v>
      </c>
      <c r="H965">
        <v>23</v>
      </c>
      <c r="I965" t="s">
        <v>634</v>
      </c>
      <c r="J965" t="s">
        <v>634</v>
      </c>
    </row>
    <row r="966" spans="1:10" x14ac:dyDescent="0.45">
      <c r="A966">
        <v>35978</v>
      </c>
      <c r="B966">
        <v>11</v>
      </c>
      <c r="C966">
        <v>2</v>
      </c>
      <c r="D966" t="s">
        <v>1372</v>
      </c>
      <c r="E966" t="s">
        <v>677</v>
      </c>
      <c r="F966">
        <v>11</v>
      </c>
      <c r="G966" t="s">
        <v>634</v>
      </c>
      <c r="H966" t="s">
        <v>634</v>
      </c>
      <c r="I966">
        <v>2</v>
      </c>
      <c r="J966">
        <v>213</v>
      </c>
    </row>
    <row r="967" spans="1:10" x14ac:dyDescent="0.45">
      <c r="A967">
        <v>35978</v>
      </c>
      <c r="B967">
        <v>12</v>
      </c>
      <c r="C967">
        <v>2</v>
      </c>
      <c r="D967" t="s">
        <v>1167</v>
      </c>
      <c r="E967" t="s">
        <v>678</v>
      </c>
      <c r="F967">
        <v>10</v>
      </c>
      <c r="G967" t="s">
        <v>1860</v>
      </c>
      <c r="H967">
        <v>92</v>
      </c>
      <c r="I967" t="s">
        <v>634</v>
      </c>
      <c r="J967" t="s">
        <v>634</v>
      </c>
    </row>
    <row r="968" spans="1:10" x14ac:dyDescent="0.45">
      <c r="A968">
        <v>35978</v>
      </c>
      <c r="B968">
        <v>13</v>
      </c>
      <c r="C968">
        <v>2</v>
      </c>
      <c r="D968" t="s">
        <v>779</v>
      </c>
      <c r="E968" t="s">
        <v>677</v>
      </c>
      <c r="F968">
        <v>10</v>
      </c>
      <c r="G968" t="s">
        <v>634</v>
      </c>
      <c r="H968" t="s">
        <v>634</v>
      </c>
      <c r="I968">
        <v>2</v>
      </c>
      <c r="J968">
        <v>201</v>
      </c>
    </row>
    <row r="969" spans="1:10" x14ac:dyDescent="0.45">
      <c r="A969">
        <v>35978</v>
      </c>
      <c r="B969">
        <v>14</v>
      </c>
      <c r="C969">
        <v>2</v>
      </c>
      <c r="D969" t="s">
        <v>720</v>
      </c>
      <c r="E969" t="s">
        <v>678</v>
      </c>
      <c r="F969">
        <v>60</v>
      </c>
      <c r="G969" t="s">
        <v>1861</v>
      </c>
      <c r="H969" t="s">
        <v>634</v>
      </c>
      <c r="I969" t="s">
        <v>634</v>
      </c>
      <c r="J969" t="s">
        <v>634</v>
      </c>
    </row>
    <row r="970" spans="1:10" x14ac:dyDescent="0.45">
      <c r="A970">
        <v>35978</v>
      </c>
      <c r="B970">
        <v>15</v>
      </c>
      <c r="C970">
        <v>2</v>
      </c>
      <c r="D970" t="s">
        <v>907</v>
      </c>
      <c r="E970" t="s">
        <v>678</v>
      </c>
      <c r="F970">
        <v>92</v>
      </c>
      <c r="G970" t="s">
        <v>1862</v>
      </c>
      <c r="H970">
        <v>10</v>
      </c>
      <c r="I970" t="s">
        <v>634</v>
      </c>
      <c r="J970" t="s">
        <v>634</v>
      </c>
    </row>
    <row r="971" spans="1:10" x14ac:dyDescent="0.45">
      <c r="A971">
        <v>35978</v>
      </c>
      <c r="B971">
        <v>16</v>
      </c>
      <c r="C971">
        <v>3</v>
      </c>
      <c r="D971" t="s">
        <v>828</v>
      </c>
      <c r="E971" t="s">
        <v>678</v>
      </c>
      <c r="F971">
        <v>14</v>
      </c>
      <c r="G971" t="s">
        <v>1863</v>
      </c>
      <c r="H971">
        <v>7</v>
      </c>
      <c r="I971" t="s">
        <v>634</v>
      </c>
      <c r="J971" t="s">
        <v>634</v>
      </c>
    </row>
    <row r="972" spans="1:10" x14ac:dyDescent="0.45">
      <c r="A972">
        <v>35978</v>
      </c>
      <c r="B972">
        <v>17</v>
      </c>
      <c r="C972">
        <v>3</v>
      </c>
      <c r="D972" t="s">
        <v>1168</v>
      </c>
      <c r="E972" t="s">
        <v>678</v>
      </c>
      <c r="F972">
        <v>23</v>
      </c>
      <c r="G972" t="s">
        <v>1864</v>
      </c>
      <c r="H972">
        <v>10</v>
      </c>
      <c r="I972" t="s">
        <v>634</v>
      </c>
      <c r="J972" t="s">
        <v>634</v>
      </c>
    </row>
    <row r="973" spans="1:10" x14ac:dyDescent="0.45">
      <c r="A973">
        <v>35978</v>
      </c>
      <c r="B973">
        <v>18</v>
      </c>
      <c r="C973">
        <v>3</v>
      </c>
      <c r="D973" t="s">
        <v>1169</v>
      </c>
      <c r="E973" t="s">
        <v>678</v>
      </c>
      <c r="F973">
        <v>81</v>
      </c>
      <c r="G973" t="s">
        <v>1898</v>
      </c>
      <c r="H973">
        <v>98</v>
      </c>
      <c r="I973" t="s">
        <v>634</v>
      </c>
      <c r="J973" t="s">
        <v>634</v>
      </c>
    </row>
    <row r="974" spans="1:10" x14ac:dyDescent="0.45">
      <c r="A974">
        <v>35978</v>
      </c>
      <c r="B974">
        <v>19</v>
      </c>
      <c r="C974">
        <v>3</v>
      </c>
      <c r="D974" t="s">
        <v>1169</v>
      </c>
      <c r="E974" t="s">
        <v>677</v>
      </c>
      <c r="F974" t="s">
        <v>634</v>
      </c>
      <c r="G974" t="s">
        <v>634</v>
      </c>
      <c r="H974" t="s">
        <v>634</v>
      </c>
      <c r="I974" t="s">
        <v>634</v>
      </c>
      <c r="J974">
        <v>401</v>
      </c>
    </row>
    <row r="975" spans="1:10" x14ac:dyDescent="0.45">
      <c r="A975">
        <v>35978</v>
      </c>
      <c r="B975">
        <v>20</v>
      </c>
      <c r="C975">
        <v>3</v>
      </c>
      <c r="D975" t="s">
        <v>934</v>
      </c>
      <c r="E975" t="s">
        <v>678</v>
      </c>
      <c r="F975">
        <v>7</v>
      </c>
      <c r="G975" t="s">
        <v>1899</v>
      </c>
      <c r="H975">
        <v>60</v>
      </c>
      <c r="I975" t="s">
        <v>634</v>
      </c>
      <c r="J975" t="s">
        <v>634</v>
      </c>
    </row>
    <row r="976" spans="1:10" x14ac:dyDescent="0.45">
      <c r="A976">
        <v>35978</v>
      </c>
      <c r="B976">
        <v>21</v>
      </c>
      <c r="C976">
        <v>3</v>
      </c>
      <c r="D976" t="s">
        <v>1170</v>
      </c>
      <c r="E976" t="s">
        <v>678</v>
      </c>
      <c r="F976">
        <v>7</v>
      </c>
      <c r="G976" t="s">
        <v>1978</v>
      </c>
      <c r="H976">
        <v>14</v>
      </c>
      <c r="I976" t="s">
        <v>634</v>
      </c>
      <c r="J976" t="s">
        <v>634</v>
      </c>
    </row>
    <row r="977" spans="1:10" x14ac:dyDescent="0.45">
      <c r="A977">
        <v>35980</v>
      </c>
      <c r="B977">
        <v>0</v>
      </c>
      <c r="C977">
        <v>1</v>
      </c>
      <c r="D977" t="s">
        <v>1171</v>
      </c>
      <c r="E977" t="s">
        <v>677</v>
      </c>
      <c r="F977">
        <v>71</v>
      </c>
      <c r="G977" t="s">
        <v>1745</v>
      </c>
      <c r="H977">
        <v>22</v>
      </c>
      <c r="I977" t="s">
        <v>634</v>
      </c>
      <c r="J977" t="s">
        <v>634</v>
      </c>
    </row>
    <row r="978" spans="1:10" x14ac:dyDescent="0.45">
      <c r="A978">
        <v>35980</v>
      </c>
      <c r="B978">
        <v>1</v>
      </c>
      <c r="C978">
        <v>1</v>
      </c>
      <c r="D978" t="s">
        <v>1070</v>
      </c>
      <c r="E978" t="s">
        <v>678</v>
      </c>
      <c r="F978">
        <v>28</v>
      </c>
      <c r="G978" t="s">
        <v>1746</v>
      </c>
      <c r="H978">
        <v>18</v>
      </c>
      <c r="I978" t="s">
        <v>634</v>
      </c>
      <c r="J978" t="s">
        <v>634</v>
      </c>
    </row>
    <row r="979" spans="1:10" x14ac:dyDescent="0.45">
      <c r="A979">
        <v>35980</v>
      </c>
      <c r="B979">
        <v>2</v>
      </c>
      <c r="C979">
        <v>1</v>
      </c>
      <c r="D979" t="s">
        <v>1172</v>
      </c>
      <c r="E979" t="s">
        <v>677</v>
      </c>
      <c r="F979">
        <v>6</v>
      </c>
      <c r="G979" t="s">
        <v>1747</v>
      </c>
      <c r="H979">
        <v>10</v>
      </c>
      <c r="I979" t="s">
        <v>634</v>
      </c>
      <c r="J979" t="s">
        <v>634</v>
      </c>
    </row>
    <row r="980" spans="1:10" x14ac:dyDescent="0.45">
      <c r="A980">
        <v>35980</v>
      </c>
      <c r="B980">
        <v>3</v>
      </c>
      <c r="C980">
        <v>1</v>
      </c>
      <c r="D980" t="s">
        <v>1552</v>
      </c>
      <c r="E980" t="s">
        <v>677</v>
      </c>
      <c r="F980">
        <v>25</v>
      </c>
      <c r="G980" t="s">
        <v>634</v>
      </c>
      <c r="H980" t="s">
        <v>634</v>
      </c>
      <c r="I980">
        <v>2</v>
      </c>
      <c r="J980">
        <v>207</v>
      </c>
    </row>
    <row r="981" spans="1:10" x14ac:dyDescent="0.45">
      <c r="A981">
        <v>35980</v>
      </c>
      <c r="B981">
        <v>4</v>
      </c>
      <c r="C981">
        <v>1</v>
      </c>
      <c r="D981" t="s">
        <v>1173</v>
      </c>
      <c r="E981" t="s">
        <v>677</v>
      </c>
      <c r="F981">
        <v>10</v>
      </c>
      <c r="G981" t="s">
        <v>1808</v>
      </c>
      <c r="H981">
        <v>98</v>
      </c>
      <c r="I981" t="s">
        <v>634</v>
      </c>
      <c r="J981" t="s">
        <v>634</v>
      </c>
    </row>
    <row r="982" spans="1:10" x14ac:dyDescent="0.45">
      <c r="A982">
        <v>35980</v>
      </c>
      <c r="B982">
        <v>5</v>
      </c>
      <c r="C982">
        <v>1</v>
      </c>
      <c r="D982" t="s">
        <v>1174</v>
      </c>
      <c r="E982" t="s">
        <v>677</v>
      </c>
      <c r="F982">
        <v>15</v>
      </c>
      <c r="G982" t="s">
        <v>1809</v>
      </c>
      <c r="H982">
        <v>6</v>
      </c>
      <c r="I982" t="s">
        <v>634</v>
      </c>
      <c r="J982" t="s">
        <v>634</v>
      </c>
    </row>
    <row r="983" spans="1:10" x14ac:dyDescent="0.45">
      <c r="A983">
        <v>35980</v>
      </c>
      <c r="B983">
        <v>6</v>
      </c>
      <c r="C983">
        <v>1</v>
      </c>
      <c r="D983" t="s">
        <v>836</v>
      </c>
      <c r="E983" t="s">
        <v>677</v>
      </c>
      <c r="F983">
        <v>95</v>
      </c>
      <c r="G983" t="s">
        <v>1828</v>
      </c>
      <c r="H983">
        <v>14</v>
      </c>
      <c r="I983" t="s">
        <v>634</v>
      </c>
      <c r="J983" t="s">
        <v>634</v>
      </c>
    </row>
    <row r="984" spans="1:10" x14ac:dyDescent="0.45">
      <c r="A984">
        <v>35980</v>
      </c>
      <c r="B984">
        <v>7</v>
      </c>
      <c r="C984">
        <v>2</v>
      </c>
      <c r="D984" t="s">
        <v>1116</v>
      </c>
      <c r="E984" t="s">
        <v>677</v>
      </c>
      <c r="F984">
        <v>6</v>
      </c>
      <c r="G984" t="s">
        <v>1829</v>
      </c>
      <c r="H984">
        <v>25</v>
      </c>
      <c r="I984" t="s">
        <v>634</v>
      </c>
      <c r="J984" t="s">
        <v>634</v>
      </c>
    </row>
    <row r="985" spans="1:10" x14ac:dyDescent="0.45">
      <c r="A985">
        <v>35980</v>
      </c>
      <c r="B985">
        <v>8</v>
      </c>
      <c r="C985">
        <v>2</v>
      </c>
      <c r="D985" t="s">
        <v>1175</v>
      </c>
      <c r="E985" t="s">
        <v>677</v>
      </c>
      <c r="F985">
        <v>10</v>
      </c>
      <c r="G985" t="s">
        <v>1849</v>
      </c>
      <c r="H985" t="s">
        <v>634</v>
      </c>
      <c r="I985" t="s">
        <v>634</v>
      </c>
      <c r="J985" t="s">
        <v>634</v>
      </c>
    </row>
    <row r="986" spans="1:10" x14ac:dyDescent="0.45">
      <c r="A986">
        <v>35980</v>
      </c>
      <c r="B986">
        <v>9</v>
      </c>
      <c r="C986">
        <v>2</v>
      </c>
      <c r="D986" t="s">
        <v>698</v>
      </c>
      <c r="E986" t="s">
        <v>677</v>
      </c>
      <c r="F986">
        <v>10</v>
      </c>
      <c r="G986" t="s">
        <v>1801</v>
      </c>
      <c r="H986">
        <v>60</v>
      </c>
      <c r="I986" t="s">
        <v>634</v>
      </c>
      <c r="J986" t="s">
        <v>634</v>
      </c>
    </row>
    <row r="987" spans="1:10" x14ac:dyDescent="0.45">
      <c r="A987">
        <v>35980</v>
      </c>
      <c r="B987">
        <v>10</v>
      </c>
      <c r="C987">
        <v>2</v>
      </c>
      <c r="D987" t="s">
        <v>936</v>
      </c>
      <c r="E987" t="s">
        <v>677</v>
      </c>
      <c r="F987">
        <v>71</v>
      </c>
      <c r="G987" t="s">
        <v>1802</v>
      </c>
      <c r="H987">
        <v>98</v>
      </c>
      <c r="I987" t="s">
        <v>634</v>
      </c>
      <c r="J987" t="s">
        <v>634</v>
      </c>
    </row>
    <row r="988" spans="1:10" x14ac:dyDescent="0.45">
      <c r="A988">
        <v>35980</v>
      </c>
      <c r="B988">
        <v>11</v>
      </c>
      <c r="C988">
        <v>2</v>
      </c>
      <c r="D988" t="s">
        <v>1445</v>
      </c>
      <c r="E988" t="s">
        <v>677</v>
      </c>
      <c r="F988">
        <v>27</v>
      </c>
      <c r="G988" t="s">
        <v>634</v>
      </c>
      <c r="H988" t="s">
        <v>634</v>
      </c>
      <c r="I988">
        <v>2</v>
      </c>
      <c r="J988">
        <v>207</v>
      </c>
    </row>
    <row r="989" spans="1:10" x14ac:dyDescent="0.45">
      <c r="A989">
        <v>35980</v>
      </c>
      <c r="B989">
        <v>12</v>
      </c>
      <c r="C989">
        <v>2</v>
      </c>
      <c r="D989" t="s">
        <v>1445</v>
      </c>
      <c r="E989" t="s">
        <v>678</v>
      </c>
      <c r="F989">
        <v>6</v>
      </c>
      <c r="G989" t="s">
        <v>634</v>
      </c>
      <c r="H989" t="s">
        <v>634</v>
      </c>
      <c r="I989">
        <v>2</v>
      </c>
      <c r="J989">
        <v>302</v>
      </c>
    </row>
    <row r="990" spans="1:10" x14ac:dyDescent="0.45">
      <c r="A990">
        <v>35980</v>
      </c>
      <c r="B990">
        <v>13</v>
      </c>
      <c r="C990">
        <v>2</v>
      </c>
      <c r="D990" t="s">
        <v>1176</v>
      </c>
      <c r="E990" t="s">
        <v>677</v>
      </c>
      <c r="F990">
        <v>6</v>
      </c>
      <c r="G990" t="s">
        <v>1868</v>
      </c>
      <c r="H990">
        <v>92</v>
      </c>
      <c r="I990" t="s">
        <v>634</v>
      </c>
      <c r="J990" t="s">
        <v>634</v>
      </c>
    </row>
    <row r="991" spans="1:10" x14ac:dyDescent="0.45">
      <c r="A991">
        <v>35980</v>
      </c>
      <c r="B991">
        <v>14</v>
      </c>
      <c r="C991">
        <v>2</v>
      </c>
      <c r="D991" t="s">
        <v>1177</v>
      </c>
      <c r="E991" t="s">
        <v>677</v>
      </c>
      <c r="F991">
        <v>14</v>
      </c>
      <c r="G991" t="s">
        <v>1869</v>
      </c>
      <c r="H991" t="s">
        <v>634</v>
      </c>
      <c r="I991" t="s">
        <v>634</v>
      </c>
      <c r="J991" t="s">
        <v>634</v>
      </c>
    </row>
    <row r="992" spans="1:10" x14ac:dyDescent="0.45">
      <c r="A992">
        <v>35980</v>
      </c>
      <c r="B992">
        <v>15</v>
      </c>
      <c r="C992">
        <v>3</v>
      </c>
      <c r="D992" t="s">
        <v>773</v>
      </c>
      <c r="E992" t="s">
        <v>677</v>
      </c>
      <c r="F992">
        <v>6</v>
      </c>
      <c r="G992" t="s">
        <v>1870</v>
      </c>
      <c r="H992">
        <v>15</v>
      </c>
      <c r="I992" t="s">
        <v>634</v>
      </c>
      <c r="J992" t="s">
        <v>634</v>
      </c>
    </row>
    <row r="993" spans="1:10" x14ac:dyDescent="0.45">
      <c r="A993">
        <v>35980</v>
      </c>
      <c r="B993">
        <v>16</v>
      </c>
      <c r="C993">
        <v>3</v>
      </c>
      <c r="D993" t="s">
        <v>1178</v>
      </c>
      <c r="E993" t="s">
        <v>677</v>
      </c>
      <c r="F993">
        <v>98</v>
      </c>
      <c r="G993" t="s">
        <v>1871</v>
      </c>
      <c r="H993">
        <v>10</v>
      </c>
      <c r="I993" t="s">
        <v>634</v>
      </c>
      <c r="J993" t="s">
        <v>634</v>
      </c>
    </row>
    <row r="994" spans="1:10" x14ac:dyDescent="0.45">
      <c r="A994">
        <v>35980</v>
      </c>
      <c r="B994">
        <v>17</v>
      </c>
      <c r="C994">
        <v>3</v>
      </c>
      <c r="D994" t="s">
        <v>1143</v>
      </c>
      <c r="E994" t="s">
        <v>677</v>
      </c>
      <c r="F994">
        <v>3</v>
      </c>
      <c r="G994" t="s">
        <v>1900</v>
      </c>
      <c r="H994">
        <v>71</v>
      </c>
      <c r="I994" t="s">
        <v>634</v>
      </c>
      <c r="J994" t="s">
        <v>634</v>
      </c>
    </row>
    <row r="995" spans="1:10" x14ac:dyDescent="0.45">
      <c r="A995">
        <v>35980</v>
      </c>
      <c r="B995">
        <v>18</v>
      </c>
      <c r="C995">
        <v>3</v>
      </c>
      <c r="D995" t="s">
        <v>843</v>
      </c>
      <c r="E995" t="s">
        <v>678</v>
      </c>
      <c r="F995">
        <v>15</v>
      </c>
      <c r="G995" t="s">
        <v>634</v>
      </c>
      <c r="H995" t="s">
        <v>634</v>
      </c>
      <c r="I995">
        <v>2</v>
      </c>
      <c r="J995">
        <v>220</v>
      </c>
    </row>
    <row r="996" spans="1:10" x14ac:dyDescent="0.45">
      <c r="A996">
        <v>35980</v>
      </c>
      <c r="B996">
        <v>19</v>
      </c>
      <c r="C996">
        <v>3</v>
      </c>
      <c r="D996" t="s">
        <v>880</v>
      </c>
      <c r="E996" t="s">
        <v>677</v>
      </c>
      <c r="F996">
        <v>92</v>
      </c>
      <c r="G996" t="s">
        <v>1901</v>
      </c>
      <c r="H996">
        <v>6</v>
      </c>
      <c r="I996" t="s">
        <v>634</v>
      </c>
      <c r="J996" t="s">
        <v>634</v>
      </c>
    </row>
    <row r="997" spans="1:10" x14ac:dyDescent="0.45">
      <c r="A997">
        <v>35980</v>
      </c>
      <c r="B997">
        <v>20</v>
      </c>
      <c r="C997">
        <v>3</v>
      </c>
      <c r="D997" t="s">
        <v>1198</v>
      </c>
      <c r="E997" t="s">
        <v>677</v>
      </c>
      <c r="F997">
        <v>15</v>
      </c>
      <c r="G997" t="s">
        <v>634</v>
      </c>
      <c r="H997" t="s">
        <v>634</v>
      </c>
      <c r="I997">
        <v>2</v>
      </c>
      <c r="J997">
        <v>207</v>
      </c>
    </row>
    <row r="998" spans="1:10" x14ac:dyDescent="0.45">
      <c r="A998">
        <v>35980</v>
      </c>
      <c r="B998">
        <v>21</v>
      </c>
      <c r="C998">
        <v>3</v>
      </c>
      <c r="D998" t="s">
        <v>1179</v>
      </c>
      <c r="E998" t="s">
        <v>677</v>
      </c>
      <c r="F998">
        <v>10</v>
      </c>
      <c r="G998" t="s">
        <v>1902</v>
      </c>
      <c r="H998">
        <v>98</v>
      </c>
      <c r="I998" t="s">
        <v>634</v>
      </c>
      <c r="J998" t="s">
        <v>634</v>
      </c>
    </row>
    <row r="999" spans="1:10" x14ac:dyDescent="0.45">
      <c r="A999">
        <v>35980</v>
      </c>
      <c r="B999">
        <v>22</v>
      </c>
      <c r="C999">
        <v>3</v>
      </c>
      <c r="D999" t="s">
        <v>780</v>
      </c>
      <c r="E999" t="s">
        <v>677</v>
      </c>
      <c r="F999">
        <v>71</v>
      </c>
      <c r="G999" t="s">
        <v>1903</v>
      </c>
      <c r="H999">
        <v>3</v>
      </c>
      <c r="I999" t="s">
        <v>634</v>
      </c>
      <c r="J999" t="s">
        <v>634</v>
      </c>
    </row>
    <row r="1000" spans="1:10" x14ac:dyDescent="0.45">
      <c r="A1000">
        <v>35980</v>
      </c>
      <c r="B1000">
        <v>23</v>
      </c>
      <c r="C1000">
        <v>3</v>
      </c>
      <c r="D1000" t="s">
        <v>1180</v>
      </c>
      <c r="E1000" t="s">
        <v>677</v>
      </c>
      <c r="F1000">
        <v>92</v>
      </c>
      <c r="G1000" t="s">
        <v>1904</v>
      </c>
      <c r="H1000">
        <v>25</v>
      </c>
      <c r="I1000" t="s">
        <v>634</v>
      </c>
      <c r="J1000" t="s">
        <v>634</v>
      </c>
    </row>
    <row r="1001" spans="1:10" x14ac:dyDescent="0.45">
      <c r="A1001">
        <v>35980</v>
      </c>
      <c r="B1001">
        <v>24</v>
      </c>
      <c r="C1001">
        <v>3</v>
      </c>
      <c r="D1001" t="s">
        <v>1181</v>
      </c>
      <c r="E1001" t="s">
        <v>677</v>
      </c>
      <c r="F1001">
        <v>25</v>
      </c>
      <c r="G1001" t="s">
        <v>1905</v>
      </c>
      <c r="H1001">
        <v>15</v>
      </c>
      <c r="I1001" t="s">
        <v>634</v>
      </c>
      <c r="J1001" t="s">
        <v>634</v>
      </c>
    </row>
    <row r="1002" spans="1:10" x14ac:dyDescent="0.45">
      <c r="A1002">
        <v>35989</v>
      </c>
      <c r="B1002">
        <v>0</v>
      </c>
      <c r="C1002">
        <v>1</v>
      </c>
      <c r="D1002" t="s">
        <v>842</v>
      </c>
      <c r="E1002" t="s">
        <v>678</v>
      </c>
      <c r="F1002">
        <v>28</v>
      </c>
      <c r="G1002" t="s">
        <v>1755</v>
      </c>
      <c r="H1002">
        <v>9</v>
      </c>
      <c r="I1002" t="s">
        <v>634</v>
      </c>
      <c r="J1002" t="s">
        <v>634</v>
      </c>
    </row>
    <row r="1003" spans="1:10" x14ac:dyDescent="0.45">
      <c r="A1003">
        <v>35989</v>
      </c>
      <c r="B1003">
        <v>1</v>
      </c>
      <c r="C1003">
        <v>2</v>
      </c>
      <c r="D1003" t="s">
        <v>1562</v>
      </c>
      <c r="E1003" t="s">
        <v>677</v>
      </c>
      <c r="F1003" t="s">
        <v>634</v>
      </c>
      <c r="G1003" t="s">
        <v>1746</v>
      </c>
      <c r="H1003" t="s">
        <v>634</v>
      </c>
      <c r="I1003" t="s">
        <v>634</v>
      </c>
      <c r="J1003" t="s">
        <v>634</v>
      </c>
    </row>
    <row r="1004" spans="1:10" x14ac:dyDescent="0.45">
      <c r="A1004">
        <v>35989</v>
      </c>
      <c r="B1004">
        <v>2</v>
      </c>
      <c r="C1004">
        <v>2</v>
      </c>
      <c r="D1004" t="s">
        <v>757</v>
      </c>
      <c r="E1004" t="s">
        <v>678</v>
      </c>
      <c r="F1004">
        <v>9</v>
      </c>
      <c r="G1004" t="s">
        <v>634</v>
      </c>
      <c r="H1004" t="s">
        <v>634</v>
      </c>
      <c r="I1004">
        <v>2</v>
      </c>
      <c r="J1004">
        <v>208</v>
      </c>
    </row>
    <row r="1005" spans="1:10" x14ac:dyDescent="0.45">
      <c r="A1005">
        <v>35989</v>
      </c>
      <c r="B1005">
        <v>3</v>
      </c>
      <c r="C1005">
        <v>2</v>
      </c>
      <c r="D1005" t="s">
        <v>1182</v>
      </c>
      <c r="E1005" t="s">
        <v>677</v>
      </c>
      <c r="F1005">
        <v>9</v>
      </c>
      <c r="G1005" t="s">
        <v>1747</v>
      </c>
      <c r="H1005">
        <v>3</v>
      </c>
      <c r="I1005" t="s">
        <v>634</v>
      </c>
      <c r="J1005" t="s">
        <v>634</v>
      </c>
    </row>
    <row r="1006" spans="1:10" x14ac:dyDescent="0.45">
      <c r="A1006">
        <v>35989</v>
      </c>
      <c r="B1006">
        <v>4</v>
      </c>
      <c r="C1006">
        <v>2</v>
      </c>
      <c r="D1006" t="s">
        <v>1173</v>
      </c>
      <c r="E1006" t="s">
        <v>678</v>
      </c>
      <c r="F1006">
        <v>31</v>
      </c>
      <c r="G1006" t="s">
        <v>634</v>
      </c>
      <c r="H1006" t="s">
        <v>634</v>
      </c>
      <c r="I1006">
        <v>2</v>
      </c>
      <c r="J1006">
        <v>201</v>
      </c>
    </row>
    <row r="1007" spans="1:10" x14ac:dyDescent="0.45">
      <c r="A1007">
        <v>35989</v>
      </c>
      <c r="B1007">
        <v>5</v>
      </c>
      <c r="C1007">
        <v>2</v>
      </c>
      <c r="D1007" t="s">
        <v>1183</v>
      </c>
      <c r="E1007" t="s">
        <v>678</v>
      </c>
      <c r="F1007">
        <v>28</v>
      </c>
      <c r="G1007" t="s">
        <v>1748</v>
      </c>
      <c r="H1007">
        <v>18</v>
      </c>
      <c r="I1007" t="s">
        <v>634</v>
      </c>
      <c r="J1007" t="s">
        <v>634</v>
      </c>
    </row>
    <row r="1008" spans="1:10" x14ac:dyDescent="0.45">
      <c r="A1008">
        <v>35989</v>
      </c>
      <c r="B1008">
        <v>6</v>
      </c>
      <c r="C1008">
        <v>2</v>
      </c>
      <c r="D1008" t="s">
        <v>702</v>
      </c>
      <c r="E1008" t="s">
        <v>677</v>
      </c>
      <c r="F1008">
        <v>4</v>
      </c>
      <c r="G1008" t="s">
        <v>1749</v>
      </c>
      <c r="H1008">
        <v>27</v>
      </c>
      <c r="I1008" t="s">
        <v>634</v>
      </c>
      <c r="J1008" t="s">
        <v>634</v>
      </c>
    </row>
    <row r="1009" spans="1:10" x14ac:dyDescent="0.45">
      <c r="A1009">
        <v>35989</v>
      </c>
      <c r="B1009">
        <v>7</v>
      </c>
      <c r="C1009">
        <v>3</v>
      </c>
      <c r="D1009" t="s">
        <v>1394</v>
      </c>
      <c r="E1009" t="s">
        <v>677</v>
      </c>
      <c r="F1009">
        <v>29</v>
      </c>
      <c r="G1009" t="s">
        <v>634</v>
      </c>
      <c r="H1009" t="s">
        <v>634</v>
      </c>
      <c r="I1009">
        <v>2</v>
      </c>
      <c r="J1009">
        <v>207</v>
      </c>
    </row>
    <row r="1010" spans="1:10" x14ac:dyDescent="0.45">
      <c r="A1010">
        <v>35989</v>
      </c>
      <c r="B1010">
        <v>8</v>
      </c>
      <c r="C1010">
        <v>3</v>
      </c>
      <c r="D1010" t="s">
        <v>1184</v>
      </c>
      <c r="E1010" t="s">
        <v>678</v>
      </c>
      <c r="F1010">
        <v>28</v>
      </c>
      <c r="G1010" t="s">
        <v>1750</v>
      </c>
      <c r="H1010">
        <v>9</v>
      </c>
      <c r="I1010" t="s">
        <v>634</v>
      </c>
      <c r="J1010" t="s">
        <v>634</v>
      </c>
    </row>
    <row r="1011" spans="1:10" x14ac:dyDescent="0.45">
      <c r="A1011">
        <v>35989</v>
      </c>
      <c r="B1011">
        <v>9</v>
      </c>
      <c r="C1011">
        <v>3</v>
      </c>
      <c r="D1011" t="s">
        <v>1185</v>
      </c>
      <c r="E1011" t="s">
        <v>677</v>
      </c>
      <c r="F1011">
        <v>65</v>
      </c>
      <c r="G1011" t="s">
        <v>1778</v>
      </c>
      <c r="H1011">
        <v>27</v>
      </c>
      <c r="I1011" t="s">
        <v>634</v>
      </c>
      <c r="J1011" t="s">
        <v>634</v>
      </c>
    </row>
    <row r="1012" spans="1:10" x14ac:dyDescent="0.45">
      <c r="A1012">
        <v>35989</v>
      </c>
      <c r="B1012">
        <v>10</v>
      </c>
      <c r="C1012">
        <v>3</v>
      </c>
      <c r="D1012" t="s">
        <v>1000</v>
      </c>
      <c r="E1012" t="s">
        <v>677</v>
      </c>
      <c r="F1012">
        <v>9</v>
      </c>
      <c r="G1012" t="s">
        <v>1779</v>
      </c>
      <c r="H1012">
        <v>11</v>
      </c>
      <c r="I1012" t="s">
        <v>634</v>
      </c>
      <c r="J1012" t="s">
        <v>634</v>
      </c>
    </row>
    <row r="1013" spans="1:10" x14ac:dyDescent="0.45">
      <c r="A1013">
        <v>35989</v>
      </c>
      <c r="B1013">
        <v>11</v>
      </c>
      <c r="C1013">
        <v>3</v>
      </c>
      <c r="D1013" t="s">
        <v>1209</v>
      </c>
      <c r="E1013" t="s">
        <v>678</v>
      </c>
      <c r="F1013" t="s">
        <v>634</v>
      </c>
      <c r="G1013" t="s">
        <v>634</v>
      </c>
      <c r="H1013" t="s">
        <v>634</v>
      </c>
      <c r="I1013" t="s">
        <v>634</v>
      </c>
      <c r="J1013">
        <v>401</v>
      </c>
    </row>
    <row r="1014" spans="1:10" x14ac:dyDescent="0.45">
      <c r="A1014">
        <v>35989</v>
      </c>
      <c r="B1014">
        <v>12</v>
      </c>
      <c r="C1014">
        <v>3</v>
      </c>
      <c r="D1014" t="s">
        <v>1132</v>
      </c>
      <c r="E1014" t="s">
        <v>678</v>
      </c>
      <c r="F1014">
        <v>18</v>
      </c>
      <c r="G1014" t="s">
        <v>634</v>
      </c>
      <c r="H1014" t="s">
        <v>634</v>
      </c>
      <c r="I1014">
        <v>2</v>
      </c>
      <c r="J1014">
        <v>205</v>
      </c>
    </row>
    <row r="1015" spans="1:10" x14ac:dyDescent="0.45">
      <c r="A1015">
        <v>65703</v>
      </c>
      <c r="B1015">
        <v>0</v>
      </c>
      <c r="C1015">
        <v>1</v>
      </c>
      <c r="D1015" t="s">
        <v>1053</v>
      </c>
      <c r="E1015" t="s">
        <v>677</v>
      </c>
      <c r="F1015">
        <v>17</v>
      </c>
      <c r="G1015" t="s">
        <v>634</v>
      </c>
      <c r="H1015" t="s">
        <v>634</v>
      </c>
      <c r="I1015">
        <v>2</v>
      </c>
      <c r="J1015">
        <v>212</v>
      </c>
    </row>
    <row r="1016" spans="1:10" x14ac:dyDescent="0.45">
      <c r="A1016">
        <v>65703</v>
      </c>
      <c r="B1016">
        <v>1</v>
      </c>
      <c r="C1016">
        <v>1</v>
      </c>
      <c r="D1016" t="s">
        <v>1186</v>
      </c>
      <c r="E1016" t="s">
        <v>678</v>
      </c>
      <c r="F1016">
        <v>11</v>
      </c>
      <c r="G1016" t="s">
        <v>1755</v>
      </c>
      <c r="H1016">
        <v>90</v>
      </c>
      <c r="I1016" t="s">
        <v>634</v>
      </c>
      <c r="J1016" t="s">
        <v>634</v>
      </c>
    </row>
    <row r="1017" spans="1:10" x14ac:dyDescent="0.45">
      <c r="A1017">
        <v>65703</v>
      </c>
      <c r="B1017">
        <v>2</v>
      </c>
      <c r="C1017">
        <v>1</v>
      </c>
      <c r="D1017" t="s">
        <v>1187</v>
      </c>
      <c r="E1017" t="s">
        <v>678</v>
      </c>
      <c r="F1017">
        <v>24</v>
      </c>
      <c r="G1017" t="s">
        <v>1756</v>
      </c>
      <c r="H1017">
        <v>44</v>
      </c>
      <c r="I1017" t="s">
        <v>634</v>
      </c>
      <c r="J1017" t="s">
        <v>634</v>
      </c>
    </row>
    <row r="1018" spans="1:10" x14ac:dyDescent="0.45">
      <c r="A1018">
        <v>65703</v>
      </c>
      <c r="B1018">
        <v>3</v>
      </c>
      <c r="C1018">
        <v>1</v>
      </c>
      <c r="D1018" t="s">
        <v>947</v>
      </c>
      <c r="E1018" t="s">
        <v>678</v>
      </c>
      <c r="F1018">
        <v>87</v>
      </c>
      <c r="G1018" t="s">
        <v>634</v>
      </c>
      <c r="H1018" t="s">
        <v>634</v>
      </c>
      <c r="I1018">
        <v>2</v>
      </c>
      <c r="J1018">
        <v>207</v>
      </c>
    </row>
    <row r="1019" spans="1:10" x14ac:dyDescent="0.45">
      <c r="A1019">
        <v>65703</v>
      </c>
      <c r="B1019">
        <v>4</v>
      </c>
      <c r="C1019">
        <v>1</v>
      </c>
      <c r="D1019" t="s">
        <v>1124</v>
      </c>
      <c r="E1019" t="s">
        <v>677</v>
      </c>
      <c r="F1019">
        <v>25</v>
      </c>
      <c r="G1019" t="s">
        <v>1766</v>
      </c>
      <c r="H1019">
        <v>91</v>
      </c>
      <c r="I1019" t="s">
        <v>634</v>
      </c>
      <c r="J1019" t="s">
        <v>634</v>
      </c>
    </row>
    <row r="1020" spans="1:10" x14ac:dyDescent="0.45">
      <c r="A1020">
        <v>65703</v>
      </c>
      <c r="B1020">
        <v>5</v>
      </c>
      <c r="C1020">
        <v>2</v>
      </c>
      <c r="D1020" t="s">
        <v>1470</v>
      </c>
      <c r="E1020" t="s">
        <v>678</v>
      </c>
      <c r="F1020">
        <v>11</v>
      </c>
      <c r="G1020" t="s">
        <v>634</v>
      </c>
      <c r="H1020" t="s">
        <v>634</v>
      </c>
      <c r="I1020">
        <v>2</v>
      </c>
      <c r="J1020">
        <v>207</v>
      </c>
    </row>
    <row r="1021" spans="1:10" x14ac:dyDescent="0.45">
      <c r="A1021">
        <v>65703</v>
      </c>
      <c r="B1021">
        <v>6</v>
      </c>
      <c r="C1021">
        <v>2</v>
      </c>
      <c r="D1021" t="s">
        <v>889</v>
      </c>
      <c r="E1021" t="s">
        <v>677</v>
      </c>
      <c r="F1021">
        <v>25</v>
      </c>
      <c r="G1021" t="s">
        <v>1748</v>
      </c>
      <c r="H1021">
        <v>10</v>
      </c>
      <c r="I1021" t="s">
        <v>634</v>
      </c>
      <c r="J1021" t="s">
        <v>634</v>
      </c>
    </row>
    <row r="1022" spans="1:10" x14ac:dyDescent="0.45">
      <c r="A1022">
        <v>65703</v>
      </c>
      <c r="B1022">
        <v>7</v>
      </c>
      <c r="C1022">
        <v>2</v>
      </c>
      <c r="D1022" t="s">
        <v>1068</v>
      </c>
      <c r="E1022" t="s">
        <v>678</v>
      </c>
      <c r="F1022">
        <v>90</v>
      </c>
      <c r="G1022" t="s">
        <v>1770</v>
      </c>
      <c r="H1022">
        <v>5</v>
      </c>
      <c r="I1022" t="s">
        <v>634</v>
      </c>
      <c r="J1022" t="s">
        <v>634</v>
      </c>
    </row>
    <row r="1023" spans="1:10" x14ac:dyDescent="0.45">
      <c r="A1023">
        <v>65703</v>
      </c>
      <c r="B1023">
        <v>8</v>
      </c>
      <c r="C1023">
        <v>2</v>
      </c>
      <c r="D1023" t="s">
        <v>1683</v>
      </c>
      <c r="E1023" t="s">
        <v>678</v>
      </c>
      <c r="F1023">
        <v>98</v>
      </c>
      <c r="G1023" t="s">
        <v>634</v>
      </c>
      <c r="H1023" t="s">
        <v>634</v>
      </c>
      <c r="I1023">
        <v>2</v>
      </c>
      <c r="J1023">
        <v>214</v>
      </c>
    </row>
    <row r="1024" spans="1:10" x14ac:dyDescent="0.45">
      <c r="A1024">
        <v>65703</v>
      </c>
      <c r="B1024">
        <v>9</v>
      </c>
      <c r="C1024">
        <v>2</v>
      </c>
      <c r="D1024" t="s">
        <v>1188</v>
      </c>
      <c r="E1024" t="s">
        <v>677</v>
      </c>
      <c r="F1024">
        <v>4</v>
      </c>
      <c r="G1024" t="s">
        <v>1750</v>
      </c>
      <c r="H1024">
        <v>88</v>
      </c>
      <c r="I1024" t="s">
        <v>634</v>
      </c>
      <c r="J1024" t="s">
        <v>634</v>
      </c>
    </row>
    <row r="1025" spans="1:10" x14ac:dyDescent="0.45">
      <c r="A1025">
        <v>65703</v>
      </c>
      <c r="B1025">
        <v>10</v>
      </c>
      <c r="C1025">
        <v>2</v>
      </c>
      <c r="D1025" t="s">
        <v>1387</v>
      </c>
      <c r="E1025" t="s">
        <v>677</v>
      </c>
      <c r="F1025">
        <v>95</v>
      </c>
      <c r="G1025" t="s">
        <v>634</v>
      </c>
      <c r="H1025" t="s">
        <v>634</v>
      </c>
      <c r="I1025">
        <v>2</v>
      </c>
      <c r="J1025">
        <v>212</v>
      </c>
    </row>
    <row r="1026" spans="1:10" x14ac:dyDescent="0.45">
      <c r="A1026">
        <v>65703</v>
      </c>
      <c r="B1026">
        <v>11</v>
      </c>
      <c r="C1026">
        <v>2</v>
      </c>
      <c r="D1026" t="s">
        <v>1189</v>
      </c>
      <c r="E1026" t="s">
        <v>678</v>
      </c>
      <c r="F1026">
        <v>98</v>
      </c>
      <c r="G1026" t="s">
        <v>1751</v>
      </c>
      <c r="H1026">
        <v>36</v>
      </c>
      <c r="I1026" t="s">
        <v>634</v>
      </c>
      <c r="J1026" t="s">
        <v>634</v>
      </c>
    </row>
    <row r="1027" spans="1:10" x14ac:dyDescent="0.45">
      <c r="A1027">
        <v>65703</v>
      </c>
      <c r="B1027">
        <v>12</v>
      </c>
      <c r="C1027">
        <v>3</v>
      </c>
      <c r="D1027" t="s">
        <v>1706</v>
      </c>
      <c r="E1027" t="s">
        <v>677</v>
      </c>
      <c r="F1027">
        <v>23</v>
      </c>
      <c r="G1027" t="s">
        <v>634</v>
      </c>
      <c r="H1027" t="s">
        <v>634</v>
      </c>
      <c r="I1027">
        <v>2</v>
      </c>
      <c r="J1027">
        <v>205</v>
      </c>
    </row>
    <row r="1028" spans="1:10" x14ac:dyDescent="0.45">
      <c r="A1028">
        <v>65703</v>
      </c>
      <c r="B1028">
        <v>13</v>
      </c>
      <c r="C1028">
        <v>3</v>
      </c>
      <c r="D1028" t="s">
        <v>940</v>
      </c>
      <c r="E1028" t="s">
        <v>678</v>
      </c>
      <c r="F1028">
        <v>98</v>
      </c>
      <c r="G1028" t="s">
        <v>634</v>
      </c>
      <c r="H1028" t="s">
        <v>634</v>
      </c>
      <c r="I1028">
        <v>2</v>
      </c>
      <c r="J1028">
        <v>220</v>
      </c>
    </row>
    <row r="1029" spans="1:10" x14ac:dyDescent="0.45">
      <c r="A1029">
        <v>65703</v>
      </c>
      <c r="B1029">
        <v>14</v>
      </c>
      <c r="C1029">
        <v>3</v>
      </c>
      <c r="D1029" t="s">
        <v>1431</v>
      </c>
      <c r="E1029" t="s">
        <v>677</v>
      </c>
      <c r="F1029">
        <v>10</v>
      </c>
      <c r="G1029" t="s">
        <v>634</v>
      </c>
      <c r="H1029" t="s">
        <v>634</v>
      </c>
      <c r="I1029">
        <v>2</v>
      </c>
      <c r="J1029">
        <v>201</v>
      </c>
    </row>
    <row r="1030" spans="1:10" x14ac:dyDescent="0.45">
      <c r="A1030">
        <v>65703</v>
      </c>
      <c r="B1030">
        <v>15</v>
      </c>
      <c r="C1030">
        <v>3</v>
      </c>
      <c r="D1030" t="s">
        <v>914</v>
      </c>
      <c r="E1030" t="s">
        <v>678</v>
      </c>
      <c r="F1030">
        <v>36</v>
      </c>
      <c r="G1030" t="s">
        <v>1776</v>
      </c>
      <c r="H1030">
        <v>90</v>
      </c>
      <c r="I1030" t="s">
        <v>634</v>
      </c>
      <c r="J1030" t="s">
        <v>634</v>
      </c>
    </row>
    <row r="1031" spans="1:10" x14ac:dyDescent="0.45">
      <c r="A1031">
        <v>65703</v>
      </c>
      <c r="B1031">
        <v>16</v>
      </c>
      <c r="C1031">
        <v>3</v>
      </c>
      <c r="D1031" t="s">
        <v>1190</v>
      </c>
      <c r="E1031" t="s">
        <v>677</v>
      </c>
      <c r="F1031">
        <v>10</v>
      </c>
      <c r="G1031" t="s">
        <v>1753</v>
      </c>
      <c r="H1031">
        <v>25</v>
      </c>
      <c r="I1031" t="s">
        <v>634</v>
      </c>
      <c r="J1031" t="s">
        <v>634</v>
      </c>
    </row>
    <row r="1032" spans="1:10" x14ac:dyDescent="0.45">
      <c r="A1032">
        <v>65703</v>
      </c>
      <c r="B1032">
        <v>17</v>
      </c>
      <c r="C1032">
        <v>3</v>
      </c>
      <c r="D1032" t="s">
        <v>1191</v>
      </c>
      <c r="E1032" t="s">
        <v>677</v>
      </c>
      <c r="F1032">
        <v>92</v>
      </c>
      <c r="G1032" t="s">
        <v>1754</v>
      </c>
      <c r="H1032">
        <v>23</v>
      </c>
      <c r="I1032" t="s">
        <v>634</v>
      </c>
      <c r="J1032" t="s">
        <v>634</v>
      </c>
    </row>
    <row r="1033" spans="1:10" x14ac:dyDescent="0.45">
      <c r="A1033">
        <v>65703</v>
      </c>
      <c r="B1033">
        <v>18</v>
      </c>
      <c r="C1033">
        <v>3</v>
      </c>
      <c r="D1033" t="s">
        <v>878</v>
      </c>
      <c r="E1033" t="s">
        <v>677</v>
      </c>
      <c r="F1033">
        <v>10</v>
      </c>
      <c r="G1033" t="s">
        <v>1814</v>
      </c>
      <c r="H1033">
        <v>25</v>
      </c>
      <c r="I1033" t="s">
        <v>634</v>
      </c>
      <c r="J1033" t="s">
        <v>634</v>
      </c>
    </row>
    <row r="1034" spans="1:10" x14ac:dyDescent="0.45">
      <c r="A1034">
        <v>65703</v>
      </c>
      <c r="B1034">
        <v>19</v>
      </c>
      <c r="C1034">
        <v>3</v>
      </c>
      <c r="D1034" t="s">
        <v>1656</v>
      </c>
      <c r="E1034" t="s">
        <v>678</v>
      </c>
      <c r="F1034" t="s">
        <v>634</v>
      </c>
      <c r="G1034" t="s">
        <v>634</v>
      </c>
      <c r="H1034" t="s">
        <v>634</v>
      </c>
      <c r="I1034" t="s">
        <v>634</v>
      </c>
      <c r="J1034">
        <v>401</v>
      </c>
    </row>
    <row r="1035" spans="1:10" x14ac:dyDescent="0.45">
      <c r="A1035">
        <v>65703</v>
      </c>
      <c r="B1035">
        <v>20</v>
      </c>
      <c r="C1035">
        <v>3</v>
      </c>
      <c r="D1035" t="s">
        <v>1192</v>
      </c>
      <c r="E1035" t="s">
        <v>677</v>
      </c>
      <c r="F1035">
        <v>92</v>
      </c>
      <c r="G1035" t="s">
        <v>1815</v>
      </c>
      <c r="H1035">
        <v>23</v>
      </c>
      <c r="I1035" t="s">
        <v>634</v>
      </c>
      <c r="J1035" t="s">
        <v>634</v>
      </c>
    </row>
    <row r="1036" spans="1:10" x14ac:dyDescent="0.45">
      <c r="A1036">
        <v>65703</v>
      </c>
      <c r="B1036">
        <v>21</v>
      </c>
      <c r="C1036">
        <v>3</v>
      </c>
      <c r="D1036" t="s">
        <v>1043</v>
      </c>
      <c r="E1036" t="s">
        <v>678</v>
      </c>
      <c r="F1036">
        <v>11</v>
      </c>
      <c r="G1036" t="s">
        <v>1843</v>
      </c>
      <c r="H1036">
        <v>7</v>
      </c>
      <c r="I1036" t="s">
        <v>634</v>
      </c>
      <c r="J1036" t="s">
        <v>634</v>
      </c>
    </row>
    <row r="1037" spans="1:10" x14ac:dyDescent="0.45">
      <c r="A1037">
        <v>65703</v>
      </c>
      <c r="B1037">
        <v>22</v>
      </c>
      <c r="C1037">
        <v>3</v>
      </c>
      <c r="D1037" t="s">
        <v>1043</v>
      </c>
      <c r="E1037" t="s">
        <v>677</v>
      </c>
      <c r="F1037" t="s">
        <v>634</v>
      </c>
      <c r="G1037" t="s">
        <v>634</v>
      </c>
      <c r="H1037" t="s">
        <v>634</v>
      </c>
      <c r="I1037" t="s">
        <v>634</v>
      </c>
      <c r="J1037">
        <v>401</v>
      </c>
    </row>
    <row r="1038" spans="1:10" x14ac:dyDescent="0.45">
      <c r="A1038">
        <v>65704</v>
      </c>
      <c r="B1038">
        <v>0</v>
      </c>
      <c r="C1038">
        <v>1</v>
      </c>
      <c r="D1038" t="s">
        <v>1193</v>
      </c>
      <c r="E1038" t="s">
        <v>677</v>
      </c>
      <c r="F1038">
        <v>9</v>
      </c>
      <c r="G1038" t="s">
        <v>1745</v>
      </c>
      <c r="H1038">
        <v>15</v>
      </c>
      <c r="I1038" t="s">
        <v>634</v>
      </c>
      <c r="J1038" t="s">
        <v>634</v>
      </c>
    </row>
    <row r="1039" spans="1:10" x14ac:dyDescent="0.45">
      <c r="A1039">
        <v>65704</v>
      </c>
      <c r="B1039">
        <v>1</v>
      </c>
      <c r="C1039">
        <v>1</v>
      </c>
      <c r="D1039" t="s">
        <v>1194</v>
      </c>
      <c r="E1039" t="s">
        <v>677</v>
      </c>
      <c r="F1039">
        <v>77</v>
      </c>
      <c r="G1039" t="s">
        <v>1777</v>
      </c>
      <c r="H1039">
        <v>5</v>
      </c>
      <c r="I1039" t="s">
        <v>634</v>
      </c>
      <c r="J1039" t="s">
        <v>634</v>
      </c>
    </row>
    <row r="1040" spans="1:10" x14ac:dyDescent="0.45">
      <c r="A1040">
        <v>65704</v>
      </c>
      <c r="B1040">
        <v>2</v>
      </c>
      <c r="C1040">
        <v>1</v>
      </c>
      <c r="D1040" t="s">
        <v>1179</v>
      </c>
      <c r="E1040" t="s">
        <v>677</v>
      </c>
      <c r="F1040">
        <v>23</v>
      </c>
      <c r="G1040" t="s">
        <v>1827</v>
      </c>
      <c r="H1040">
        <v>9</v>
      </c>
      <c r="I1040" t="s">
        <v>634</v>
      </c>
      <c r="J1040" t="s">
        <v>634</v>
      </c>
    </row>
    <row r="1041" spans="1:10" x14ac:dyDescent="0.45">
      <c r="A1041">
        <v>65704</v>
      </c>
      <c r="B1041">
        <v>3</v>
      </c>
      <c r="C1041">
        <v>1</v>
      </c>
      <c r="D1041" t="s">
        <v>877</v>
      </c>
      <c r="E1041" t="s">
        <v>677</v>
      </c>
      <c r="F1041">
        <v>25</v>
      </c>
      <c r="G1041" t="s">
        <v>1797</v>
      </c>
      <c r="H1041">
        <v>9</v>
      </c>
      <c r="I1041" t="s">
        <v>634</v>
      </c>
      <c r="J1041" t="s">
        <v>634</v>
      </c>
    </row>
    <row r="1042" spans="1:10" x14ac:dyDescent="0.45">
      <c r="A1042">
        <v>65704</v>
      </c>
      <c r="B1042">
        <v>4</v>
      </c>
      <c r="C1042">
        <v>1</v>
      </c>
      <c r="D1042" t="s">
        <v>1181</v>
      </c>
      <c r="E1042" t="s">
        <v>677</v>
      </c>
      <c r="F1042">
        <v>37</v>
      </c>
      <c r="G1042" t="s">
        <v>634</v>
      </c>
      <c r="H1042" t="s">
        <v>634</v>
      </c>
      <c r="I1042">
        <v>2</v>
      </c>
      <c r="J1042">
        <v>207</v>
      </c>
    </row>
    <row r="1043" spans="1:10" x14ac:dyDescent="0.45">
      <c r="A1043">
        <v>65704</v>
      </c>
      <c r="B1043">
        <v>5</v>
      </c>
      <c r="C1043">
        <v>1</v>
      </c>
      <c r="D1043" t="s">
        <v>1195</v>
      </c>
      <c r="E1043" t="s">
        <v>678</v>
      </c>
      <c r="F1043">
        <v>36</v>
      </c>
      <c r="G1043" t="s">
        <v>1809</v>
      </c>
      <c r="H1043">
        <v>11</v>
      </c>
      <c r="I1043" t="s">
        <v>634</v>
      </c>
      <c r="J1043" t="s">
        <v>634</v>
      </c>
    </row>
    <row r="1044" spans="1:10" x14ac:dyDescent="0.45">
      <c r="A1044">
        <v>65704</v>
      </c>
      <c r="B1044">
        <v>6</v>
      </c>
      <c r="C1044">
        <v>2</v>
      </c>
      <c r="D1044" t="s">
        <v>1495</v>
      </c>
      <c r="E1044" t="s">
        <v>678</v>
      </c>
      <c r="F1044">
        <v>64</v>
      </c>
      <c r="G1044" t="s">
        <v>634</v>
      </c>
      <c r="H1044" t="s">
        <v>634</v>
      </c>
      <c r="I1044">
        <v>2</v>
      </c>
      <c r="J1044">
        <v>208</v>
      </c>
    </row>
    <row r="1045" spans="1:10" x14ac:dyDescent="0.45">
      <c r="A1045">
        <v>65704</v>
      </c>
      <c r="B1045">
        <v>7</v>
      </c>
      <c r="C1045">
        <v>2</v>
      </c>
      <c r="D1045" t="s">
        <v>970</v>
      </c>
      <c r="E1045" t="s">
        <v>677</v>
      </c>
      <c r="F1045">
        <v>97</v>
      </c>
      <c r="G1045" t="s">
        <v>1828</v>
      </c>
      <c r="H1045">
        <v>77</v>
      </c>
      <c r="I1045" t="s">
        <v>634</v>
      </c>
      <c r="J1045" t="s">
        <v>634</v>
      </c>
    </row>
    <row r="1046" spans="1:10" x14ac:dyDescent="0.45">
      <c r="A1046">
        <v>65704</v>
      </c>
      <c r="B1046">
        <v>8</v>
      </c>
      <c r="C1046">
        <v>2</v>
      </c>
      <c r="D1046" t="s">
        <v>731</v>
      </c>
      <c r="E1046" t="s">
        <v>677</v>
      </c>
      <c r="F1046">
        <v>25</v>
      </c>
      <c r="G1046" t="s">
        <v>634</v>
      </c>
      <c r="H1046" t="s">
        <v>634</v>
      </c>
      <c r="I1046">
        <v>2</v>
      </c>
      <c r="J1046">
        <v>201</v>
      </c>
    </row>
    <row r="1047" spans="1:10" x14ac:dyDescent="0.45">
      <c r="A1047">
        <v>65704</v>
      </c>
      <c r="B1047">
        <v>9</v>
      </c>
      <c r="C1047">
        <v>2</v>
      </c>
      <c r="D1047" t="s">
        <v>1134</v>
      </c>
      <c r="E1047" t="s">
        <v>677</v>
      </c>
      <c r="F1047">
        <v>97</v>
      </c>
      <c r="G1047" t="s">
        <v>1829</v>
      </c>
      <c r="H1047">
        <v>25</v>
      </c>
      <c r="I1047" t="s">
        <v>634</v>
      </c>
      <c r="J1047" t="s">
        <v>634</v>
      </c>
    </row>
    <row r="1048" spans="1:10" x14ac:dyDescent="0.45">
      <c r="A1048">
        <v>65704</v>
      </c>
      <c r="B1048">
        <v>10</v>
      </c>
      <c r="C1048">
        <v>2</v>
      </c>
      <c r="D1048" t="s">
        <v>1183</v>
      </c>
      <c r="E1048" t="s">
        <v>677</v>
      </c>
      <c r="F1048">
        <v>7</v>
      </c>
      <c r="G1048" t="s">
        <v>1849</v>
      </c>
      <c r="H1048">
        <v>9</v>
      </c>
      <c r="I1048" t="s">
        <v>634</v>
      </c>
      <c r="J1048" t="s">
        <v>634</v>
      </c>
    </row>
    <row r="1049" spans="1:10" x14ac:dyDescent="0.45">
      <c r="A1049">
        <v>65704</v>
      </c>
      <c r="B1049">
        <v>11</v>
      </c>
      <c r="C1049">
        <v>3</v>
      </c>
      <c r="D1049" t="s">
        <v>1196</v>
      </c>
      <c r="E1049" t="s">
        <v>677</v>
      </c>
      <c r="F1049">
        <v>74</v>
      </c>
      <c r="G1049" t="s">
        <v>1801</v>
      </c>
      <c r="H1049">
        <v>14</v>
      </c>
      <c r="I1049" t="s">
        <v>634</v>
      </c>
      <c r="J1049" t="s">
        <v>634</v>
      </c>
    </row>
    <row r="1050" spans="1:10" x14ac:dyDescent="0.45">
      <c r="A1050">
        <v>65704</v>
      </c>
      <c r="B1050">
        <v>12</v>
      </c>
      <c r="C1050">
        <v>3</v>
      </c>
      <c r="D1050" t="s">
        <v>1197</v>
      </c>
      <c r="E1050" t="s">
        <v>678</v>
      </c>
      <c r="F1050">
        <v>9</v>
      </c>
      <c r="G1050" t="s">
        <v>1854</v>
      </c>
      <c r="H1050">
        <v>36</v>
      </c>
      <c r="I1050" t="s">
        <v>634</v>
      </c>
      <c r="J1050" t="s">
        <v>634</v>
      </c>
    </row>
    <row r="1051" spans="1:10" x14ac:dyDescent="0.45">
      <c r="A1051">
        <v>65704</v>
      </c>
      <c r="B1051">
        <v>13</v>
      </c>
      <c r="C1051">
        <v>3</v>
      </c>
      <c r="D1051" t="s">
        <v>710</v>
      </c>
      <c r="E1051" t="s">
        <v>677</v>
      </c>
      <c r="F1051">
        <v>23</v>
      </c>
      <c r="G1051" t="s">
        <v>1803</v>
      </c>
      <c r="H1051">
        <v>37</v>
      </c>
      <c r="I1051" t="s">
        <v>634</v>
      </c>
      <c r="J1051" t="s">
        <v>634</v>
      </c>
    </row>
    <row r="1052" spans="1:10" x14ac:dyDescent="0.45">
      <c r="A1052">
        <v>65704</v>
      </c>
      <c r="B1052">
        <v>14</v>
      </c>
      <c r="C1052">
        <v>3</v>
      </c>
      <c r="D1052" t="s">
        <v>1105</v>
      </c>
      <c r="E1052" t="s">
        <v>677</v>
      </c>
      <c r="F1052">
        <v>77</v>
      </c>
      <c r="G1052" t="s">
        <v>1850</v>
      </c>
      <c r="H1052">
        <v>5</v>
      </c>
      <c r="I1052" t="s">
        <v>634</v>
      </c>
      <c r="J1052" t="s">
        <v>634</v>
      </c>
    </row>
    <row r="1053" spans="1:10" x14ac:dyDescent="0.45">
      <c r="A1053">
        <v>65704</v>
      </c>
      <c r="B1053">
        <v>15</v>
      </c>
      <c r="C1053">
        <v>3</v>
      </c>
      <c r="D1053" t="s">
        <v>826</v>
      </c>
      <c r="E1053" t="s">
        <v>677</v>
      </c>
      <c r="F1053">
        <v>7</v>
      </c>
      <c r="G1053" t="s">
        <v>1851</v>
      </c>
      <c r="H1053">
        <v>23</v>
      </c>
      <c r="I1053" t="s">
        <v>634</v>
      </c>
      <c r="J1053" t="s">
        <v>634</v>
      </c>
    </row>
    <row r="1054" spans="1:10" x14ac:dyDescent="0.45">
      <c r="A1054">
        <v>65705</v>
      </c>
      <c r="B1054">
        <v>0</v>
      </c>
      <c r="C1054">
        <v>1</v>
      </c>
      <c r="D1054" t="s">
        <v>1116</v>
      </c>
      <c r="E1054" t="s">
        <v>677</v>
      </c>
      <c r="F1054">
        <v>3</v>
      </c>
      <c r="G1054" t="s">
        <v>1745</v>
      </c>
      <c r="H1054">
        <v>89</v>
      </c>
      <c r="I1054" t="s">
        <v>634</v>
      </c>
      <c r="J1054" t="s">
        <v>634</v>
      </c>
    </row>
    <row r="1055" spans="1:10" x14ac:dyDescent="0.45">
      <c r="A1055">
        <v>65705</v>
      </c>
      <c r="B1055">
        <v>1</v>
      </c>
      <c r="C1055">
        <v>1</v>
      </c>
      <c r="D1055" t="s">
        <v>1198</v>
      </c>
      <c r="E1055" t="s">
        <v>677</v>
      </c>
      <c r="F1055">
        <v>88</v>
      </c>
      <c r="G1055" t="s">
        <v>1777</v>
      </c>
      <c r="H1055">
        <v>3</v>
      </c>
      <c r="I1055" t="s">
        <v>634</v>
      </c>
      <c r="J1055" t="s">
        <v>634</v>
      </c>
    </row>
    <row r="1056" spans="1:10" x14ac:dyDescent="0.45">
      <c r="A1056">
        <v>65705</v>
      </c>
      <c r="B1056">
        <v>2</v>
      </c>
      <c r="C1056">
        <v>1</v>
      </c>
      <c r="D1056" t="s">
        <v>1199</v>
      </c>
      <c r="E1056" t="s">
        <v>677</v>
      </c>
      <c r="F1056">
        <v>8</v>
      </c>
      <c r="G1056" t="s">
        <v>1827</v>
      </c>
      <c r="H1056" t="s">
        <v>634</v>
      </c>
      <c r="I1056" t="s">
        <v>634</v>
      </c>
      <c r="J1056" t="s">
        <v>634</v>
      </c>
    </row>
    <row r="1057" spans="1:10" x14ac:dyDescent="0.45">
      <c r="A1057">
        <v>65705</v>
      </c>
      <c r="B1057">
        <v>3</v>
      </c>
      <c r="C1057">
        <v>2</v>
      </c>
      <c r="D1057" t="s">
        <v>735</v>
      </c>
      <c r="E1057" t="s">
        <v>678</v>
      </c>
      <c r="F1057">
        <v>92</v>
      </c>
      <c r="G1057" t="s">
        <v>1808</v>
      </c>
      <c r="H1057">
        <v>12</v>
      </c>
      <c r="I1057" t="s">
        <v>634</v>
      </c>
      <c r="J1057" t="s">
        <v>634</v>
      </c>
    </row>
    <row r="1058" spans="1:10" x14ac:dyDescent="0.45">
      <c r="A1058">
        <v>65705</v>
      </c>
      <c r="B1058">
        <v>4</v>
      </c>
      <c r="C1058">
        <v>2</v>
      </c>
      <c r="D1058" t="s">
        <v>803</v>
      </c>
      <c r="E1058" t="s">
        <v>678</v>
      </c>
      <c r="F1058">
        <v>2</v>
      </c>
      <c r="G1058" t="s">
        <v>1749</v>
      </c>
      <c r="H1058" t="s">
        <v>634</v>
      </c>
      <c r="I1058" t="s">
        <v>634</v>
      </c>
      <c r="J1058" t="s">
        <v>634</v>
      </c>
    </row>
    <row r="1059" spans="1:10" x14ac:dyDescent="0.45">
      <c r="A1059">
        <v>65705</v>
      </c>
      <c r="B1059">
        <v>5</v>
      </c>
      <c r="C1059">
        <v>2</v>
      </c>
      <c r="D1059" t="s">
        <v>1108</v>
      </c>
      <c r="E1059" t="s">
        <v>678</v>
      </c>
      <c r="F1059">
        <v>92</v>
      </c>
      <c r="G1059" t="s">
        <v>1750</v>
      </c>
      <c r="H1059">
        <v>2</v>
      </c>
      <c r="I1059" t="s">
        <v>634</v>
      </c>
      <c r="J1059" t="s">
        <v>634</v>
      </c>
    </row>
    <row r="1060" spans="1:10" x14ac:dyDescent="0.45">
      <c r="A1060">
        <v>65705</v>
      </c>
      <c r="B1060">
        <v>6</v>
      </c>
      <c r="C1060">
        <v>2</v>
      </c>
      <c r="D1060" t="s">
        <v>1200</v>
      </c>
      <c r="E1060" t="s">
        <v>678</v>
      </c>
      <c r="F1060">
        <v>12</v>
      </c>
      <c r="G1060" t="s">
        <v>1751</v>
      </c>
      <c r="H1060" t="s">
        <v>634</v>
      </c>
      <c r="I1060" t="s">
        <v>634</v>
      </c>
      <c r="J1060" t="s">
        <v>634</v>
      </c>
    </row>
    <row r="1061" spans="1:10" x14ac:dyDescent="0.45">
      <c r="A1061">
        <v>65705</v>
      </c>
      <c r="B1061">
        <v>7</v>
      </c>
      <c r="C1061">
        <v>2</v>
      </c>
      <c r="D1061" t="s">
        <v>1201</v>
      </c>
      <c r="E1061" t="s">
        <v>678</v>
      </c>
      <c r="F1061">
        <v>5</v>
      </c>
      <c r="G1061" t="s">
        <v>1776</v>
      </c>
      <c r="H1061">
        <v>7</v>
      </c>
      <c r="I1061" t="s">
        <v>634</v>
      </c>
      <c r="J1061" t="s">
        <v>634</v>
      </c>
    </row>
    <row r="1062" spans="1:10" x14ac:dyDescent="0.45">
      <c r="A1062">
        <v>65705</v>
      </c>
      <c r="B1062">
        <v>8</v>
      </c>
      <c r="C1062">
        <v>2</v>
      </c>
      <c r="D1062" t="s">
        <v>1201</v>
      </c>
      <c r="E1062" t="s">
        <v>677</v>
      </c>
      <c r="F1062" t="s">
        <v>634</v>
      </c>
      <c r="G1062" t="s">
        <v>634</v>
      </c>
      <c r="H1062" t="s">
        <v>634</v>
      </c>
      <c r="I1062" t="s">
        <v>634</v>
      </c>
      <c r="J1062">
        <v>401</v>
      </c>
    </row>
    <row r="1063" spans="1:10" x14ac:dyDescent="0.45">
      <c r="A1063">
        <v>65705</v>
      </c>
      <c r="B1063">
        <v>9</v>
      </c>
      <c r="C1063">
        <v>2</v>
      </c>
      <c r="D1063" t="s">
        <v>1090</v>
      </c>
      <c r="E1063" t="s">
        <v>678</v>
      </c>
      <c r="F1063">
        <v>5</v>
      </c>
      <c r="G1063" t="s">
        <v>1773</v>
      </c>
      <c r="H1063">
        <v>13</v>
      </c>
      <c r="I1063" t="s">
        <v>634</v>
      </c>
      <c r="J1063" t="s">
        <v>634</v>
      </c>
    </row>
    <row r="1064" spans="1:10" x14ac:dyDescent="0.45">
      <c r="A1064">
        <v>65705</v>
      </c>
      <c r="B1064">
        <v>10</v>
      </c>
      <c r="C1064">
        <v>3</v>
      </c>
      <c r="D1064" t="s">
        <v>1272</v>
      </c>
      <c r="E1064" t="s">
        <v>678</v>
      </c>
      <c r="F1064">
        <v>12</v>
      </c>
      <c r="G1064" t="s">
        <v>634</v>
      </c>
      <c r="H1064" t="s">
        <v>634</v>
      </c>
      <c r="I1064">
        <v>2</v>
      </c>
      <c r="J1064">
        <v>208</v>
      </c>
    </row>
    <row r="1065" spans="1:10" x14ac:dyDescent="0.45">
      <c r="A1065">
        <v>65705</v>
      </c>
      <c r="B1065">
        <v>11</v>
      </c>
      <c r="C1065">
        <v>3</v>
      </c>
      <c r="D1065" t="s">
        <v>727</v>
      </c>
      <c r="E1065" t="s">
        <v>677</v>
      </c>
      <c r="F1065">
        <v>2</v>
      </c>
      <c r="G1065" t="s">
        <v>634</v>
      </c>
      <c r="H1065" t="s">
        <v>634</v>
      </c>
      <c r="I1065">
        <v>2</v>
      </c>
      <c r="J1065">
        <v>208</v>
      </c>
    </row>
    <row r="1066" spans="1:10" x14ac:dyDescent="0.45">
      <c r="A1066">
        <v>65705</v>
      </c>
      <c r="B1066">
        <v>12</v>
      </c>
      <c r="C1066">
        <v>3</v>
      </c>
      <c r="D1066" t="s">
        <v>727</v>
      </c>
      <c r="E1066" t="s">
        <v>678</v>
      </c>
      <c r="F1066">
        <v>10</v>
      </c>
      <c r="G1066" t="s">
        <v>634</v>
      </c>
      <c r="H1066" t="s">
        <v>634</v>
      </c>
      <c r="I1066">
        <v>2</v>
      </c>
      <c r="J1066">
        <v>208</v>
      </c>
    </row>
    <row r="1067" spans="1:10" x14ac:dyDescent="0.45">
      <c r="A1067">
        <v>65705</v>
      </c>
      <c r="B1067">
        <v>13</v>
      </c>
      <c r="C1067">
        <v>3</v>
      </c>
      <c r="D1067" t="s">
        <v>727</v>
      </c>
      <c r="E1067" t="s">
        <v>678</v>
      </c>
      <c r="F1067">
        <v>12</v>
      </c>
      <c r="G1067" t="s">
        <v>634</v>
      </c>
      <c r="H1067" t="s">
        <v>634</v>
      </c>
      <c r="I1067">
        <v>2</v>
      </c>
      <c r="J1067">
        <v>208</v>
      </c>
    </row>
    <row r="1068" spans="1:10" x14ac:dyDescent="0.45">
      <c r="A1068">
        <v>65705</v>
      </c>
      <c r="B1068">
        <v>14</v>
      </c>
      <c r="C1068">
        <v>3</v>
      </c>
      <c r="D1068" t="s">
        <v>1202</v>
      </c>
      <c r="E1068" t="s">
        <v>678</v>
      </c>
      <c r="F1068">
        <v>2</v>
      </c>
      <c r="G1068" t="s">
        <v>1764</v>
      </c>
      <c r="H1068">
        <v>40</v>
      </c>
      <c r="I1068" t="s">
        <v>634</v>
      </c>
      <c r="J1068" t="s">
        <v>634</v>
      </c>
    </row>
    <row r="1069" spans="1:10" x14ac:dyDescent="0.45">
      <c r="A1069">
        <v>65705</v>
      </c>
      <c r="B1069">
        <v>15</v>
      </c>
      <c r="C1069">
        <v>3</v>
      </c>
      <c r="D1069" t="s">
        <v>1090</v>
      </c>
      <c r="E1069" t="s">
        <v>677</v>
      </c>
      <c r="F1069">
        <v>2</v>
      </c>
      <c r="G1069" t="s">
        <v>1765</v>
      </c>
      <c r="H1069">
        <v>8</v>
      </c>
      <c r="I1069" t="s">
        <v>634</v>
      </c>
      <c r="J1069" t="s">
        <v>634</v>
      </c>
    </row>
    <row r="1070" spans="1:10" x14ac:dyDescent="0.45">
      <c r="A1070">
        <v>65705</v>
      </c>
      <c r="B1070">
        <v>16</v>
      </c>
      <c r="C1070">
        <v>3</v>
      </c>
      <c r="D1070" t="s">
        <v>1203</v>
      </c>
      <c r="E1070" t="s">
        <v>677</v>
      </c>
      <c r="F1070">
        <v>81</v>
      </c>
      <c r="G1070" t="s">
        <v>1793</v>
      </c>
      <c r="H1070">
        <v>8</v>
      </c>
      <c r="I1070" t="s">
        <v>634</v>
      </c>
      <c r="J1070" t="s">
        <v>634</v>
      </c>
    </row>
    <row r="1071" spans="1:10" x14ac:dyDescent="0.45">
      <c r="A1071">
        <v>65706</v>
      </c>
      <c r="B1071">
        <v>0</v>
      </c>
      <c r="C1071">
        <v>1</v>
      </c>
      <c r="D1071" t="s">
        <v>1204</v>
      </c>
      <c r="E1071" t="s">
        <v>678</v>
      </c>
      <c r="F1071">
        <v>4</v>
      </c>
      <c r="G1071" t="s">
        <v>1755</v>
      </c>
      <c r="H1071">
        <v>14</v>
      </c>
      <c r="I1071" t="s">
        <v>634</v>
      </c>
      <c r="J1071" t="s">
        <v>634</v>
      </c>
    </row>
    <row r="1072" spans="1:10" x14ac:dyDescent="0.45">
      <c r="A1072">
        <v>65706</v>
      </c>
      <c r="B1072">
        <v>1</v>
      </c>
      <c r="C1072">
        <v>1</v>
      </c>
      <c r="D1072" t="s">
        <v>1229</v>
      </c>
      <c r="E1072" t="s">
        <v>677</v>
      </c>
      <c r="F1072">
        <v>89</v>
      </c>
      <c r="G1072" t="s">
        <v>634</v>
      </c>
      <c r="H1072" t="s">
        <v>634</v>
      </c>
      <c r="I1072">
        <v>2</v>
      </c>
      <c r="J1072">
        <v>207</v>
      </c>
    </row>
    <row r="1073" spans="1:10" x14ac:dyDescent="0.45">
      <c r="A1073">
        <v>65706</v>
      </c>
      <c r="B1073">
        <v>2</v>
      </c>
      <c r="C1073">
        <v>2</v>
      </c>
      <c r="D1073" t="s">
        <v>1205</v>
      </c>
      <c r="E1073" t="s">
        <v>677</v>
      </c>
      <c r="F1073">
        <v>4</v>
      </c>
      <c r="G1073" t="s">
        <v>1746</v>
      </c>
      <c r="H1073">
        <v>89</v>
      </c>
      <c r="I1073" t="s">
        <v>634</v>
      </c>
      <c r="J1073" t="s">
        <v>634</v>
      </c>
    </row>
    <row r="1074" spans="1:10" x14ac:dyDescent="0.45">
      <c r="A1074">
        <v>65706</v>
      </c>
      <c r="B1074">
        <v>3</v>
      </c>
      <c r="C1074">
        <v>2</v>
      </c>
      <c r="D1074" t="s">
        <v>1206</v>
      </c>
      <c r="E1074" t="s">
        <v>678</v>
      </c>
      <c r="F1074">
        <v>71</v>
      </c>
      <c r="G1074" t="s">
        <v>1766</v>
      </c>
      <c r="H1074">
        <v>4</v>
      </c>
      <c r="I1074" t="s">
        <v>634</v>
      </c>
      <c r="J1074" t="s">
        <v>634</v>
      </c>
    </row>
    <row r="1075" spans="1:10" x14ac:dyDescent="0.45">
      <c r="A1075">
        <v>65706</v>
      </c>
      <c r="B1075">
        <v>4</v>
      </c>
      <c r="C1075">
        <v>2</v>
      </c>
      <c r="D1075" t="s">
        <v>1206</v>
      </c>
      <c r="E1075" t="s">
        <v>678</v>
      </c>
      <c r="F1075">
        <v>4</v>
      </c>
      <c r="G1075" t="s">
        <v>634</v>
      </c>
      <c r="H1075" t="s">
        <v>634</v>
      </c>
      <c r="I1075">
        <v>2</v>
      </c>
      <c r="J1075">
        <v>101</v>
      </c>
    </row>
    <row r="1076" spans="1:10" x14ac:dyDescent="0.45">
      <c r="A1076">
        <v>65706</v>
      </c>
      <c r="B1076">
        <v>5</v>
      </c>
      <c r="C1076">
        <v>2</v>
      </c>
      <c r="D1076" t="s">
        <v>1207</v>
      </c>
      <c r="E1076" t="s">
        <v>678</v>
      </c>
      <c r="F1076">
        <v>15</v>
      </c>
      <c r="G1076" t="s">
        <v>1758</v>
      </c>
      <c r="H1076">
        <v>92</v>
      </c>
      <c r="I1076" t="s">
        <v>634</v>
      </c>
      <c r="J1076" t="s">
        <v>634</v>
      </c>
    </row>
    <row r="1077" spans="1:10" x14ac:dyDescent="0.45">
      <c r="A1077">
        <v>65706</v>
      </c>
      <c r="B1077">
        <v>6</v>
      </c>
      <c r="C1077">
        <v>2</v>
      </c>
      <c r="D1077" t="s">
        <v>1139</v>
      </c>
      <c r="E1077" t="s">
        <v>678</v>
      </c>
      <c r="F1077">
        <v>91</v>
      </c>
      <c r="G1077" t="s">
        <v>1759</v>
      </c>
      <c r="H1077" t="s">
        <v>634</v>
      </c>
      <c r="I1077" t="s">
        <v>634</v>
      </c>
      <c r="J1077" t="s">
        <v>634</v>
      </c>
    </row>
    <row r="1078" spans="1:10" x14ac:dyDescent="0.45">
      <c r="A1078">
        <v>65706</v>
      </c>
      <c r="B1078">
        <v>7</v>
      </c>
      <c r="C1078">
        <v>2</v>
      </c>
      <c r="D1078" t="s">
        <v>1139</v>
      </c>
      <c r="E1078" t="s">
        <v>677</v>
      </c>
      <c r="F1078" t="s">
        <v>634</v>
      </c>
      <c r="G1078" t="s">
        <v>634</v>
      </c>
      <c r="H1078" t="s">
        <v>634</v>
      </c>
      <c r="I1078" t="s">
        <v>634</v>
      </c>
      <c r="J1078">
        <v>401</v>
      </c>
    </row>
    <row r="1079" spans="1:10" x14ac:dyDescent="0.45">
      <c r="A1079">
        <v>65706</v>
      </c>
      <c r="B1079">
        <v>8</v>
      </c>
      <c r="C1079">
        <v>2</v>
      </c>
      <c r="D1079" t="s">
        <v>897</v>
      </c>
      <c r="E1079" t="s">
        <v>677</v>
      </c>
      <c r="F1079">
        <v>4</v>
      </c>
      <c r="G1079" t="s">
        <v>634</v>
      </c>
      <c r="H1079" t="s">
        <v>634</v>
      </c>
      <c r="I1079">
        <v>2</v>
      </c>
      <c r="J1079">
        <v>207</v>
      </c>
    </row>
    <row r="1080" spans="1:10" x14ac:dyDescent="0.45">
      <c r="A1080">
        <v>65706</v>
      </c>
      <c r="B1080">
        <v>9</v>
      </c>
      <c r="C1080">
        <v>3</v>
      </c>
      <c r="D1080" t="s">
        <v>1208</v>
      </c>
      <c r="E1080" t="s">
        <v>678</v>
      </c>
      <c r="F1080">
        <v>98</v>
      </c>
      <c r="G1080" t="s">
        <v>1760</v>
      </c>
      <c r="H1080">
        <v>6</v>
      </c>
      <c r="I1080" t="s">
        <v>634</v>
      </c>
      <c r="J1080" t="s">
        <v>634</v>
      </c>
    </row>
    <row r="1081" spans="1:10" x14ac:dyDescent="0.45">
      <c r="A1081">
        <v>65706</v>
      </c>
      <c r="B1081">
        <v>10</v>
      </c>
      <c r="C1081">
        <v>3</v>
      </c>
      <c r="D1081" t="s">
        <v>768</v>
      </c>
      <c r="E1081" t="s">
        <v>678</v>
      </c>
      <c r="F1081">
        <v>98</v>
      </c>
      <c r="G1081" t="s">
        <v>634</v>
      </c>
      <c r="H1081" t="s">
        <v>634</v>
      </c>
      <c r="I1081">
        <v>2</v>
      </c>
      <c r="J1081">
        <v>208</v>
      </c>
    </row>
    <row r="1082" spans="1:10" x14ac:dyDescent="0.45">
      <c r="A1082">
        <v>65706</v>
      </c>
      <c r="B1082">
        <v>11</v>
      </c>
      <c r="C1082">
        <v>3</v>
      </c>
      <c r="D1082" t="s">
        <v>1614</v>
      </c>
      <c r="E1082" t="s">
        <v>678</v>
      </c>
      <c r="F1082" t="s">
        <v>634</v>
      </c>
      <c r="G1082" t="s">
        <v>634</v>
      </c>
      <c r="H1082" t="s">
        <v>634</v>
      </c>
      <c r="I1082" t="s">
        <v>634</v>
      </c>
      <c r="J1082">
        <v>401</v>
      </c>
    </row>
    <row r="1083" spans="1:10" x14ac:dyDescent="0.45">
      <c r="A1083">
        <v>65706</v>
      </c>
      <c r="B1083">
        <v>12</v>
      </c>
      <c r="C1083">
        <v>3</v>
      </c>
      <c r="D1083" t="s">
        <v>1141</v>
      </c>
      <c r="E1083" t="s">
        <v>678</v>
      </c>
      <c r="F1083">
        <v>98</v>
      </c>
      <c r="G1083" t="s">
        <v>1761</v>
      </c>
      <c r="H1083">
        <v>9</v>
      </c>
      <c r="I1083" t="s">
        <v>634</v>
      </c>
      <c r="J1083" t="s">
        <v>634</v>
      </c>
    </row>
    <row r="1084" spans="1:10" x14ac:dyDescent="0.45">
      <c r="A1084">
        <v>65707</v>
      </c>
      <c r="B1084">
        <v>0</v>
      </c>
      <c r="C1084">
        <v>1</v>
      </c>
      <c r="D1084" t="s">
        <v>776</v>
      </c>
      <c r="E1084" t="s">
        <v>678</v>
      </c>
      <c r="F1084">
        <v>90</v>
      </c>
      <c r="G1084" t="s">
        <v>1755</v>
      </c>
      <c r="H1084">
        <v>98</v>
      </c>
      <c r="I1084" t="s">
        <v>634</v>
      </c>
      <c r="J1084" t="s">
        <v>634</v>
      </c>
    </row>
    <row r="1085" spans="1:10" x14ac:dyDescent="0.45">
      <c r="A1085">
        <v>65707</v>
      </c>
      <c r="B1085">
        <v>1</v>
      </c>
      <c r="C1085">
        <v>1</v>
      </c>
      <c r="D1085" t="s">
        <v>857</v>
      </c>
      <c r="E1085" t="s">
        <v>678</v>
      </c>
      <c r="F1085">
        <v>32</v>
      </c>
      <c r="G1085" t="s">
        <v>1756</v>
      </c>
      <c r="H1085">
        <v>44</v>
      </c>
      <c r="I1085" t="s">
        <v>634</v>
      </c>
      <c r="J1085" t="s">
        <v>634</v>
      </c>
    </row>
    <row r="1086" spans="1:10" x14ac:dyDescent="0.45">
      <c r="A1086">
        <v>65707</v>
      </c>
      <c r="B1086">
        <v>2</v>
      </c>
      <c r="C1086">
        <v>1</v>
      </c>
      <c r="D1086" t="s">
        <v>1103</v>
      </c>
      <c r="E1086" t="s">
        <v>678</v>
      </c>
      <c r="F1086">
        <v>32</v>
      </c>
      <c r="G1086" t="s">
        <v>1757</v>
      </c>
      <c r="H1086">
        <v>41</v>
      </c>
      <c r="I1086" t="s">
        <v>634</v>
      </c>
      <c r="J1086" t="s">
        <v>634</v>
      </c>
    </row>
    <row r="1087" spans="1:10" x14ac:dyDescent="0.45">
      <c r="A1087">
        <v>65707</v>
      </c>
      <c r="B1087">
        <v>3</v>
      </c>
      <c r="C1087">
        <v>1</v>
      </c>
      <c r="D1087" t="s">
        <v>983</v>
      </c>
      <c r="E1087" t="s">
        <v>678</v>
      </c>
      <c r="F1087">
        <v>7</v>
      </c>
      <c r="G1087" t="s">
        <v>1774</v>
      </c>
      <c r="H1087">
        <v>32</v>
      </c>
      <c r="I1087" t="s">
        <v>634</v>
      </c>
      <c r="J1087" t="s">
        <v>634</v>
      </c>
    </row>
    <row r="1088" spans="1:10" x14ac:dyDescent="0.45">
      <c r="A1088">
        <v>65707</v>
      </c>
      <c r="B1088">
        <v>4</v>
      </c>
      <c r="C1088">
        <v>1</v>
      </c>
      <c r="D1088" t="s">
        <v>1122</v>
      </c>
      <c r="E1088" t="s">
        <v>678</v>
      </c>
      <c r="F1088">
        <v>90</v>
      </c>
      <c r="G1088" t="s">
        <v>634</v>
      </c>
      <c r="H1088" t="s">
        <v>634</v>
      </c>
      <c r="I1088">
        <v>2</v>
      </c>
      <c r="J1088">
        <v>213</v>
      </c>
    </row>
    <row r="1089" spans="1:10" x14ac:dyDescent="0.45">
      <c r="A1089">
        <v>65707</v>
      </c>
      <c r="B1089">
        <v>5</v>
      </c>
      <c r="C1089">
        <v>2</v>
      </c>
      <c r="D1089" t="s">
        <v>761</v>
      </c>
      <c r="E1089" t="s">
        <v>677</v>
      </c>
      <c r="F1089">
        <v>77</v>
      </c>
      <c r="G1089" t="s">
        <v>1759</v>
      </c>
      <c r="H1089">
        <v>5</v>
      </c>
      <c r="I1089" t="s">
        <v>634</v>
      </c>
      <c r="J1089" t="s">
        <v>634</v>
      </c>
    </row>
    <row r="1090" spans="1:10" x14ac:dyDescent="0.45">
      <c r="A1090">
        <v>65707</v>
      </c>
      <c r="B1090">
        <v>6</v>
      </c>
      <c r="C1090">
        <v>2</v>
      </c>
      <c r="D1090" t="s">
        <v>730</v>
      </c>
      <c r="E1090" t="s">
        <v>678</v>
      </c>
      <c r="F1090">
        <v>90</v>
      </c>
      <c r="G1090" t="s">
        <v>634</v>
      </c>
      <c r="H1090" t="s">
        <v>634</v>
      </c>
      <c r="I1090">
        <v>2</v>
      </c>
      <c r="J1090">
        <v>201</v>
      </c>
    </row>
    <row r="1091" spans="1:10" x14ac:dyDescent="0.45">
      <c r="A1091">
        <v>65707</v>
      </c>
      <c r="B1091">
        <v>7</v>
      </c>
      <c r="C1091">
        <v>2</v>
      </c>
      <c r="D1091" t="s">
        <v>727</v>
      </c>
      <c r="E1091" t="s">
        <v>677</v>
      </c>
      <c r="F1091">
        <v>77</v>
      </c>
      <c r="G1091" t="s">
        <v>1771</v>
      </c>
      <c r="H1091">
        <v>97</v>
      </c>
      <c r="I1091" t="s">
        <v>634</v>
      </c>
      <c r="J1091" t="s">
        <v>634</v>
      </c>
    </row>
    <row r="1092" spans="1:10" x14ac:dyDescent="0.45">
      <c r="A1092">
        <v>65707</v>
      </c>
      <c r="B1092">
        <v>8</v>
      </c>
      <c r="C1092">
        <v>2</v>
      </c>
      <c r="D1092" t="s">
        <v>835</v>
      </c>
      <c r="E1092" t="s">
        <v>677</v>
      </c>
      <c r="F1092">
        <v>97</v>
      </c>
      <c r="G1092" t="s">
        <v>634</v>
      </c>
      <c r="H1092" t="s">
        <v>634</v>
      </c>
      <c r="I1092">
        <v>2</v>
      </c>
      <c r="J1092">
        <v>202</v>
      </c>
    </row>
    <row r="1093" spans="1:10" x14ac:dyDescent="0.45">
      <c r="A1093">
        <v>65707</v>
      </c>
      <c r="B1093">
        <v>9</v>
      </c>
      <c r="C1093">
        <v>2</v>
      </c>
      <c r="D1093" t="s">
        <v>1209</v>
      </c>
      <c r="E1093" t="s">
        <v>678</v>
      </c>
      <c r="F1093">
        <v>7</v>
      </c>
      <c r="G1093" t="s">
        <v>1772</v>
      </c>
      <c r="H1093">
        <v>32</v>
      </c>
      <c r="I1093" t="s">
        <v>634</v>
      </c>
      <c r="J1093" t="s">
        <v>634</v>
      </c>
    </row>
    <row r="1094" spans="1:10" x14ac:dyDescent="0.45">
      <c r="A1094">
        <v>65707</v>
      </c>
      <c r="B1094">
        <v>10</v>
      </c>
      <c r="C1094">
        <v>3</v>
      </c>
      <c r="D1094" t="s">
        <v>1037</v>
      </c>
      <c r="E1094" t="s">
        <v>678</v>
      </c>
      <c r="F1094">
        <v>24</v>
      </c>
      <c r="G1094" t="s">
        <v>634</v>
      </c>
      <c r="H1094" t="s">
        <v>634</v>
      </c>
      <c r="I1094">
        <v>2</v>
      </c>
      <c r="J1094">
        <v>208</v>
      </c>
    </row>
    <row r="1095" spans="1:10" x14ac:dyDescent="0.45">
      <c r="A1095">
        <v>65707</v>
      </c>
      <c r="B1095">
        <v>11</v>
      </c>
      <c r="C1095">
        <v>3</v>
      </c>
      <c r="D1095" t="s">
        <v>1210</v>
      </c>
      <c r="E1095" t="s">
        <v>677</v>
      </c>
      <c r="F1095">
        <v>77</v>
      </c>
      <c r="G1095" t="s">
        <v>1776</v>
      </c>
      <c r="H1095">
        <v>9</v>
      </c>
      <c r="I1095" t="s">
        <v>634</v>
      </c>
      <c r="J1095" t="s">
        <v>634</v>
      </c>
    </row>
    <row r="1096" spans="1:10" x14ac:dyDescent="0.45">
      <c r="A1096">
        <v>65707</v>
      </c>
      <c r="B1096">
        <v>12</v>
      </c>
      <c r="C1096">
        <v>3</v>
      </c>
      <c r="D1096" t="s">
        <v>1211</v>
      </c>
      <c r="E1096" t="s">
        <v>678</v>
      </c>
      <c r="F1096">
        <v>7</v>
      </c>
      <c r="G1096" t="s">
        <v>1773</v>
      </c>
      <c r="H1096">
        <v>44</v>
      </c>
      <c r="I1096" t="s">
        <v>634</v>
      </c>
      <c r="J1096" t="s">
        <v>634</v>
      </c>
    </row>
    <row r="1097" spans="1:10" x14ac:dyDescent="0.45">
      <c r="A1097">
        <v>65707</v>
      </c>
      <c r="B1097">
        <v>13</v>
      </c>
      <c r="C1097">
        <v>3</v>
      </c>
      <c r="D1097" t="s">
        <v>1212</v>
      </c>
      <c r="E1097" t="s">
        <v>678</v>
      </c>
      <c r="F1097">
        <v>90</v>
      </c>
      <c r="G1097" t="s">
        <v>1764</v>
      </c>
      <c r="H1097">
        <v>44</v>
      </c>
      <c r="I1097" t="s">
        <v>634</v>
      </c>
      <c r="J1097" t="s">
        <v>634</v>
      </c>
    </row>
    <row r="1098" spans="1:10" x14ac:dyDescent="0.45">
      <c r="A1098">
        <v>65707</v>
      </c>
      <c r="B1098">
        <v>14</v>
      </c>
      <c r="C1098">
        <v>3</v>
      </c>
      <c r="D1098" t="s">
        <v>1697</v>
      </c>
      <c r="E1098" t="s">
        <v>677</v>
      </c>
      <c r="F1098" t="s">
        <v>634</v>
      </c>
      <c r="G1098" t="s">
        <v>634</v>
      </c>
      <c r="H1098" t="s">
        <v>634</v>
      </c>
      <c r="I1098" t="s">
        <v>634</v>
      </c>
      <c r="J1098">
        <v>401</v>
      </c>
    </row>
    <row r="1099" spans="1:10" x14ac:dyDescent="0.45">
      <c r="A1099">
        <v>65707</v>
      </c>
      <c r="B1099">
        <v>15</v>
      </c>
      <c r="C1099">
        <v>3</v>
      </c>
      <c r="D1099" t="s">
        <v>1213</v>
      </c>
      <c r="E1099" t="s">
        <v>677</v>
      </c>
      <c r="F1099">
        <v>25</v>
      </c>
      <c r="G1099" t="s">
        <v>1765</v>
      </c>
      <c r="H1099">
        <v>5</v>
      </c>
      <c r="I1099" t="s">
        <v>634</v>
      </c>
      <c r="J1099" t="s">
        <v>634</v>
      </c>
    </row>
    <row r="1100" spans="1:10" x14ac:dyDescent="0.45">
      <c r="A1100">
        <v>65707</v>
      </c>
      <c r="B1100">
        <v>16</v>
      </c>
      <c r="C1100">
        <v>3</v>
      </c>
      <c r="D1100" t="s">
        <v>1214</v>
      </c>
      <c r="E1100" t="s">
        <v>678</v>
      </c>
      <c r="F1100">
        <v>98</v>
      </c>
      <c r="G1100" t="s">
        <v>1817</v>
      </c>
      <c r="H1100">
        <v>24</v>
      </c>
      <c r="I1100" t="s">
        <v>634</v>
      </c>
      <c r="J1100" t="s">
        <v>634</v>
      </c>
    </row>
    <row r="1101" spans="1:10" x14ac:dyDescent="0.45">
      <c r="A1101">
        <v>65707</v>
      </c>
      <c r="B1101">
        <v>17</v>
      </c>
      <c r="C1101">
        <v>3</v>
      </c>
      <c r="D1101" t="s">
        <v>1015</v>
      </c>
      <c r="E1101" t="s">
        <v>678</v>
      </c>
      <c r="F1101">
        <v>44</v>
      </c>
      <c r="G1101" t="s">
        <v>1895</v>
      </c>
      <c r="H1101">
        <v>32</v>
      </c>
      <c r="I1101" t="s">
        <v>634</v>
      </c>
      <c r="J1101" t="s">
        <v>634</v>
      </c>
    </row>
    <row r="1102" spans="1:10" x14ac:dyDescent="0.45">
      <c r="A1102">
        <v>65708</v>
      </c>
      <c r="B1102">
        <v>0</v>
      </c>
      <c r="C1102">
        <v>1</v>
      </c>
      <c r="D1102" t="s">
        <v>1215</v>
      </c>
      <c r="E1102" t="s">
        <v>678</v>
      </c>
      <c r="F1102">
        <v>19</v>
      </c>
      <c r="G1102" t="s">
        <v>1755</v>
      </c>
      <c r="H1102" t="s">
        <v>634</v>
      </c>
      <c r="I1102" t="s">
        <v>634</v>
      </c>
      <c r="J1102" t="s">
        <v>634</v>
      </c>
    </row>
    <row r="1103" spans="1:10" x14ac:dyDescent="0.45">
      <c r="A1103">
        <v>65708</v>
      </c>
      <c r="B1103">
        <v>1</v>
      </c>
      <c r="C1103">
        <v>1</v>
      </c>
      <c r="D1103" t="s">
        <v>1216</v>
      </c>
      <c r="E1103" t="s">
        <v>677</v>
      </c>
      <c r="F1103">
        <v>16</v>
      </c>
      <c r="G1103" t="s">
        <v>1746</v>
      </c>
      <c r="H1103">
        <v>8</v>
      </c>
      <c r="I1103" t="s">
        <v>634</v>
      </c>
      <c r="J1103" t="s">
        <v>634</v>
      </c>
    </row>
    <row r="1104" spans="1:10" x14ac:dyDescent="0.45">
      <c r="A1104">
        <v>65708</v>
      </c>
      <c r="B1104">
        <v>2</v>
      </c>
      <c r="C1104">
        <v>1</v>
      </c>
      <c r="D1104" t="s">
        <v>1217</v>
      </c>
      <c r="E1104" t="s">
        <v>677</v>
      </c>
      <c r="F1104">
        <v>8</v>
      </c>
      <c r="G1104" t="s">
        <v>1747</v>
      </c>
      <c r="H1104">
        <v>17</v>
      </c>
      <c r="I1104" t="s">
        <v>634</v>
      </c>
      <c r="J1104" t="s">
        <v>634</v>
      </c>
    </row>
    <row r="1105" spans="1:10" x14ac:dyDescent="0.45">
      <c r="A1105">
        <v>65708</v>
      </c>
      <c r="B1105">
        <v>3</v>
      </c>
      <c r="C1105">
        <v>1</v>
      </c>
      <c r="D1105" t="s">
        <v>1218</v>
      </c>
      <c r="E1105" t="s">
        <v>677</v>
      </c>
      <c r="F1105">
        <v>24</v>
      </c>
      <c r="G1105" t="s">
        <v>1808</v>
      </c>
      <c r="H1105">
        <v>17</v>
      </c>
      <c r="I1105" t="s">
        <v>634</v>
      </c>
      <c r="J1105" t="s">
        <v>634</v>
      </c>
    </row>
    <row r="1106" spans="1:10" x14ac:dyDescent="0.45">
      <c r="A1106">
        <v>65708</v>
      </c>
      <c r="B1106">
        <v>4</v>
      </c>
      <c r="C1106">
        <v>2</v>
      </c>
      <c r="D1106" t="s">
        <v>1143</v>
      </c>
      <c r="E1106" t="s">
        <v>677</v>
      </c>
      <c r="F1106">
        <v>8</v>
      </c>
      <c r="G1106" t="s">
        <v>634</v>
      </c>
      <c r="H1106" t="s">
        <v>634</v>
      </c>
      <c r="I1106">
        <v>2</v>
      </c>
      <c r="J1106">
        <v>201</v>
      </c>
    </row>
    <row r="1107" spans="1:10" x14ac:dyDescent="0.45">
      <c r="A1107">
        <v>65708</v>
      </c>
      <c r="B1107">
        <v>5</v>
      </c>
      <c r="C1107">
        <v>2</v>
      </c>
      <c r="D1107" t="s">
        <v>1021</v>
      </c>
      <c r="E1107" t="s">
        <v>678</v>
      </c>
      <c r="F1107">
        <v>17</v>
      </c>
      <c r="G1107" t="s">
        <v>1749</v>
      </c>
      <c r="H1107" t="s">
        <v>634</v>
      </c>
      <c r="I1107" t="s">
        <v>634</v>
      </c>
      <c r="J1107" t="s">
        <v>634</v>
      </c>
    </row>
    <row r="1108" spans="1:10" x14ac:dyDescent="0.45">
      <c r="A1108">
        <v>65708</v>
      </c>
      <c r="B1108">
        <v>6</v>
      </c>
      <c r="C1108">
        <v>2</v>
      </c>
      <c r="D1108" t="s">
        <v>864</v>
      </c>
      <c r="E1108" t="s">
        <v>678</v>
      </c>
      <c r="F1108">
        <v>19</v>
      </c>
      <c r="G1108" t="s">
        <v>1750</v>
      </c>
      <c r="H1108">
        <v>9</v>
      </c>
      <c r="I1108" t="s">
        <v>634</v>
      </c>
      <c r="J1108" t="s">
        <v>634</v>
      </c>
    </row>
    <row r="1109" spans="1:10" x14ac:dyDescent="0.45">
      <c r="A1109">
        <v>65708</v>
      </c>
      <c r="B1109">
        <v>7</v>
      </c>
      <c r="C1109">
        <v>2</v>
      </c>
      <c r="D1109" t="s">
        <v>861</v>
      </c>
      <c r="E1109" t="s">
        <v>677</v>
      </c>
      <c r="F1109">
        <v>3</v>
      </c>
      <c r="G1109" t="s">
        <v>634</v>
      </c>
      <c r="H1109" t="s">
        <v>634</v>
      </c>
      <c r="I1109">
        <v>2</v>
      </c>
      <c r="J1109">
        <v>213</v>
      </c>
    </row>
    <row r="1110" spans="1:10" x14ac:dyDescent="0.45">
      <c r="A1110">
        <v>65708</v>
      </c>
      <c r="B1110">
        <v>8</v>
      </c>
      <c r="C1110">
        <v>2</v>
      </c>
      <c r="D1110" t="s">
        <v>1219</v>
      </c>
      <c r="E1110" t="s">
        <v>677</v>
      </c>
      <c r="F1110">
        <v>8</v>
      </c>
      <c r="G1110" t="s">
        <v>1778</v>
      </c>
      <c r="H1110" t="s">
        <v>634</v>
      </c>
      <c r="I1110" t="s">
        <v>634</v>
      </c>
      <c r="J1110" t="s">
        <v>634</v>
      </c>
    </row>
    <row r="1111" spans="1:10" x14ac:dyDescent="0.45">
      <c r="A1111">
        <v>65708</v>
      </c>
      <c r="B1111">
        <v>9</v>
      </c>
      <c r="C1111">
        <v>3</v>
      </c>
      <c r="D1111" t="s">
        <v>824</v>
      </c>
      <c r="E1111" t="s">
        <v>677</v>
      </c>
      <c r="F1111">
        <v>89</v>
      </c>
      <c r="G1111" t="s">
        <v>634</v>
      </c>
      <c r="H1111" t="s">
        <v>634</v>
      </c>
      <c r="I1111">
        <v>2</v>
      </c>
      <c r="J1111">
        <v>215</v>
      </c>
    </row>
    <row r="1112" spans="1:10" x14ac:dyDescent="0.45">
      <c r="A1112">
        <v>65708</v>
      </c>
      <c r="B1112">
        <v>10</v>
      </c>
      <c r="C1112">
        <v>3</v>
      </c>
      <c r="D1112" t="s">
        <v>1220</v>
      </c>
      <c r="E1112" t="s">
        <v>678</v>
      </c>
      <c r="F1112">
        <v>92</v>
      </c>
      <c r="G1112" t="s">
        <v>1752</v>
      </c>
      <c r="H1112">
        <v>89</v>
      </c>
      <c r="I1112" t="s">
        <v>634</v>
      </c>
      <c r="J1112" t="s">
        <v>634</v>
      </c>
    </row>
    <row r="1113" spans="1:10" x14ac:dyDescent="0.45">
      <c r="A1113">
        <v>65708</v>
      </c>
      <c r="B1113">
        <v>11</v>
      </c>
      <c r="C1113">
        <v>3</v>
      </c>
      <c r="D1113" t="s">
        <v>1221</v>
      </c>
      <c r="E1113" t="s">
        <v>677</v>
      </c>
      <c r="F1113">
        <v>8</v>
      </c>
      <c r="G1113" t="s">
        <v>1780</v>
      </c>
      <c r="H1113">
        <v>77</v>
      </c>
      <c r="I1113" t="s">
        <v>634</v>
      </c>
      <c r="J1113" t="s">
        <v>634</v>
      </c>
    </row>
    <row r="1114" spans="1:10" x14ac:dyDescent="0.45">
      <c r="A1114">
        <v>65708</v>
      </c>
      <c r="B1114">
        <v>12</v>
      </c>
      <c r="C1114">
        <v>3</v>
      </c>
      <c r="D1114" t="s">
        <v>1222</v>
      </c>
      <c r="E1114" t="s">
        <v>677</v>
      </c>
      <c r="F1114">
        <v>8</v>
      </c>
      <c r="G1114" t="s">
        <v>1781</v>
      </c>
      <c r="H1114">
        <v>77</v>
      </c>
      <c r="I1114" t="s">
        <v>634</v>
      </c>
      <c r="J1114" t="s">
        <v>634</v>
      </c>
    </row>
    <row r="1115" spans="1:10" x14ac:dyDescent="0.45">
      <c r="A1115">
        <v>65708</v>
      </c>
      <c r="B1115">
        <v>13</v>
      </c>
      <c r="C1115">
        <v>3</v>
      </c>
      <c r="D1115" t="s">
        <v>1222</v>
      </c>
      <c r="E1115" t="s">
        <v>678</v>
      </c>
      <c r="F1115" t="s">
        <v>634</v>
      </c>
      <c r="G1115" t="s">
        <v>634</v>
      </c>
      <c r="H1115" t="s">
        <v>634</v>
      </c>
      <c r="I1115" t="s">
        <v>634</v>
      </c>
      <c r="J1115">
        <v>401</v>
      </c>
    </row>
    <row r="1116" spans="1:10" x14ac:dyDescent="0.45">
      <c r="A1116">
        <v>65708</v>
      </c>
      <c r="B1116">
        <v>14</v>
      </c>
      <c r="C1116">
        <v>3</v>
      </c>
      <c r="D1116" t="s">
        <v>1704</v>
      </c>
      <c r="E1116" t="s">
        <v>678</v>
      </c>
      <c r="F1116">
        <v>15</v>
      </c>
      <c r="G1116" t="s">
        <v>634</v>
      </c>
      <c r="H1116" t="s">
        <v>634</v>
      </c>
      <c r="I1116">
        <v>2</v>
      </c>
      <c r="J1116">
        <v>213</v>
      </c>
    </row>
    <row r="1117" spans="1:10" x14ac:dyDescent="0.45">
      <c r="A1117">
        <v>65708</v>
      </c>
      <c r="B1117">
        <v>15</v>
      </c>
      <c r="C1117">
        <v>3</v>
      </c>
      <c r="D1117" t="s">
        <v>1150</v>
      </c>
      <c r="E1117" t="s">
        <v>677</v>
      </c>
      <c r="F1117">
        <v>77</v>
      </c>
      <c r="G1117" t="s">
        <v>1782</v>
      </c>
      <c r="H1117">
        <v>17</v>
      </c>
      <c r="I1117" t="s">
        <v>634</v>
      </c>
      <c r="J1117" t="s">
        <v>634</v>
      </c>
    </row>
    <row r="1118" spans="1:10" x14ac:dyDescent="0.45">
      <c r="A1118">
        <v>65708</v>
      </c>
      <c r="B1118">
        <v>16</v>
      </c>
      <c r="C1118">
        <v>3</v>
      </c>
      <c r="D1118" t="s">
        <v>1223</v>
      </c>
      <c r="E1118" t="s">
        <v>677</v>
      </c>
      <c r="F1118">
        <v>8</v>
      </c>
      <c r="G1118" t="s">
        <v>1783</v>
      </c>
      <c r="H1118">
        <v>77</v>
      </c>
      <c r="I1118" t="s">
        <v>634</v>
      </c>
      <c r="J1118" t="s">
        <v>634</v>
      </c>
    </row>
    <row r="1119" spans="1:10" x14ac:dyDescent="0.45">
      <c r="A1119">
        <v>65708</v>
      </c>
      <c r="B1119">
        <v>17</v>
      </c>
      <c r="C1119">
        <v>3</v>
      </c>
      <c r="D1119" t="s">
        <v>1132</v>
      </c>
      <c r="E1119" t="s">
        <v>677</v>
      </c>
      <c r="F1119">
        <v>88</v>
      </c>
      <c r="G1119" t="s">
        <v>1784</v>
      </c>
      <c r="H1119" t="s">
        <v>634</v>
      </c>
      <c r="I1119" t="s">
        <v>634</v>
      </c>
      <c r="J1119" t="s">
        <v>634</v>
      </c>
    </row>
    <row r="1120" spans="1:10" x14ac:dyDescent="0.45">
      <c r="A1120">
        <v>65709</v>
      </c>
      <c r="B1120">
        <v>0</v>
      </c>
      <c r="C1120">
        <v>1</v>
      </c>
      <c r="D1120" t="s">
        <v>804</v>
      </c>
      <c r="E1120" t="s">
        <v>678</v>
      </c>
      <c r="F1120">
        <v>44</v>
      </c>
      <c r="G1120" t="s">
        <v>1755</v>
      </c>
      <c r="H1120">
        <v>55</v>
      </c>
      <c r="I1120" t="s">
        <v>634</v>
      </c>
      <c r="J1120" t="s">
        <v>634</v>
      </c>
    </row>
    <row r="1121" spans="1:10" x14ac:dyDescent="0.45">
      <c r="A1121">
        <v>65709</v>
      </c>
      <c r="B1121">
        <v>1</v>
      </c>
      <c r="C1121">
        <v>1</v>
      </c>
      <c r="D1121" t="s">
        <v>1183</v>
      </c>
      <c r="E1121" t="s">
        <v>677</v>
      </c>
      <c r="F1121">
        <v>9</v>
      </c>
      <c r="G1121" t="s">
        <v>1746</v>
      </c>
      <c r="H1121" t="s">
        <v>634</v>
      </c>
      <c r="I1121" t="s">
        <v>634</v>
      </c>
      <c r="J1121" t="s">
        <v>634</v>
      </c>
    </row>
    <row r="1122" spans="1:10" x14ac:dyDescent="0.45">
      <c r="A1122">
        <v>65709</v>
      </c>
      <c r="B1122">
        <v>2</v>
      </c>
      <c r="C1122">
        <v>1</v>
      </c>
      <c r="D1122" t="s">
        <v>1656</v>
      </c>
      <c r="E1122" t="s">
        <v>678</v>
      </c>
      <c r="F1122">
        <v>11</v>
      </c>
      <c r="G1122" t="s">
        <v>634</v>
      </c>
      <c r="H1122" t="s">
        <v>634</v>
      </c>
      <c r="I1122">
        <v>2</v>
      </c>
      <c r="J1122">
        <v>208</v>
      </c>
    </row>
    <row r="1123" spans="1:10" x14ac:dyDescent="0.45">
      <c r="A1123">
        <v>65709</v>
      </c>
      <c r="B1123">
        <v>3</v>
      </c>
      <c r="C1123">
        <v>2</v>
      </c>
      <c r="D1123" t="s">
        <v>998</v>
      </c>
      <c r="E1123" t="s">
        <v>678</v>
      </c>
      <c r="F1123">
        <v>41</v>
      </c>
      <c r="G1123" t="s">
        <v>634</v>
      </c>
      <c r="H1123" t="s">
        <v>634</v>
      </c>
      <c r="I1123">
        <v>4</v>
      </c>
      <c r="J1123">
        <v>504</v>
      </c>
    </row>
    <row r="1124" spans="1:10" x14ac:dyDescent="0.45">
      <c r="A1124">
        <v>65709</v>
      </c>
      <c r="B1124">
        <v>4</v>
      </c>
      <c r="C1124">
        <v>2</v>
      </c>
      <c r="D1124" t="s">
        <v>1099</v>
      </c>
      <c r="E1124" t="s">
        <v>677</v>
      </c>
      <c r="F1124">
        <v>64</v>
      </c>
      <c r="G1124" t="s">
        <v>1747</v>
      </c>
      <c r="H1124">
        <v>36</v>
      </c>
      <c r="I1124" t="s">
        <v>634</v>
      </c>
      <c r="J1124" t="s">
        <v>634</v>
      </c>
    </row>
    <row r="1125" spans="1:10" x14ac:dyDescent="0.45">
      <c r="A1125">
        <v>65709</v>
      </c>
      <c r="B1125">
        <v>5</v>
      </c>
      <c r="C1125">
        <v>2</v>
      </c>
      <c r="D1125" t="s">
        <v>1224</v>
      </c>
      <c r="E1125" t="s">
        <v>678</v>
      </c>
      <c r="F1125">
        <v>98</v>
      </c>
      <c r="G1125" t="s">
        <v>1748</v>
      </c>
      <c r="H1125">
        <v>36</v>
      </c>
      <c r="I1125" t="s">
        <v>634</v>
      </c>
      <c r="J1125" t="s">
        <v>634</v>
      </c>
    </row>
    <row r="1126" spans="1:10" x14ac:dyDescent="0.45">
      <c r="A1126">
        <v>65709</v>
      </c>
      <c r="B1126">
        <v>6</v>
      </c>
      <c r="C1126">
        <v>2</v>
      </c>
      <c r="D1126" t="s">
        <v>1225</v>
      </c>
      <c r="E1126" t="s">
        <v>678</v>
      </c>
      <c r="F1126">
        <v>32</v>
      </c>
      <c r="G1126" t="s">
        <v>1770</v>
      </c>
      <c r="H1126">
        <v>87</v>
      </c>
      <c r="I1126" t="s">
        <v>634</v>
      </c>
      <c r="J1126" t="s">
        <v>634</v>
      </c>
    </row>
    <row r="1127" spans="1:10" x14ac:dyDescent="0.45">
      <c r="A1127">
        <v>65709</v>
      </c>
      <c r="B1127">
        <v>7</v>
      </c>
      <c r="C1127">
        <v>2</v>
      </c>
      <c r="D1127" t="s">
        <v>845</v>
      </c>
      <c r="E1127" t="s">
        <v>678</v>
      </c>
      <c r="F1127">
        <v>56</v>
      </c>
      <c r="G1127" t="s">
        <v>1771</v>
      </c>
      <c r="H1127" t="s">
        <v>634</v>
      </c>
      <c r="I1127" t="s">
        <v>634</v>
      </c>
      <c r="J1127" t="s">
        <v>634</v>
      </c>
    </row>
    <row r="1128" spans="1:10" x14ac:dyDescent="0.45">
      <c r="A1128">
        <v>65709</v>
      </c>
      <c r="B1128">
        <v>8</v>
      </c>
      <c r="C1128">
        <v>3</v>
      </c>
      <c r="D1128" t="s">
        <v>1226</v>
      </c>
      <c r="E1128" t="s">
        <v>678</v>
      </c>
      <c r="F1128">
        <v>56</v>
      </c>
      <c r="G1128" t="s">
        <v>1772</v>
      </c>
      <c r="H1128">
        <v>98</v>
      </c>
      <c r="I1128" t="s">
        <v>634</v>
      </c>
      <c r="J1128" t="s">
        <v>634</v>
      </c>
    </row>
    <row r="1129" spans="1:10" x14ac:dyDescent="0.45">
      <c r="A1129">
        <v>65709</v>
      </c>
      <c r="B1129">
        <v>9</v>
      </c>
      <c r="C1129">
        <v>3</v>
      </c>
      <c r="D1129" t="s">
        <v>1227</v>
      </c>
      <c r="E1129" t="s">
        <v>678</v>
      </c>
      <c r="F1129">
        <v>90</v>
      </c>
      <c r="G1129" t="s">
        <v>1767</v>
      </c>
      <c r="H1129">
        <v>44</v>
      </c>
      <c r="I1129" t="s">
        <v>634</v>
      </c>
      <c r="J1129" t="s">
        <v>634</v>
      </c>
    </row>
    <row r="1130" spans="1:10" x14ac:dyDescent="0.45">
      <c r="A1130">
        <v>65709</v>
      </c>
      <c r="B1130">
        <v>10</v>
      </c>
      <c r="C1130">
        <v>3</v>
      </c>
      <c r="D1130" t="s">
        <v>1227</v>
      </c>
      <c r="E1130" t="s">
        <v>677</v>
      </c>
      <c r="F1130" t="s">
        <v>634</v>
      </c>
      <c r="G1130" t="s">
        <v>634</v>
      </c>
      <c r="H1130" t="s">
        <v>634</v>
      </c>
      <c r="I1130" t="s">
        <v>634</v>
      </c>
      <c r="J1130">
        <v>401</v>
      </c>
    </row>
    <row r="1131" spans="1:10" x14ac:dyDescent="0.45">
      <c r="A1131">
        <v>65709</v>
      </c>
      <c r="B1131">
        <v>11</v>
      </c>
      <c r="C1131">
        <v>3</v>
      </c>
      <c r="D1131" t="s">
        <v>755</v>
      </c>
      <c r="E1131" t="s">
        <v>678</v>
      </c>
      <c r="F1131">
        <v>32</v>
      </c>
      <c r="G1131" t="s">
        <v>634</v>
      </c>
      <c r="H1131" t="s">
        <v>634</v>
      </c>
      <c r="I1131">
        <v>2</v>
      </c>
      <c r="J1131">
        <v>0</v>
      </c>
    </row>
    <row r="1132" spans="1:10" x14ac:dyDescent="0.45">
      <c r="A1132">
        <v>65709</v>
      </c>
      <c r="B1132">
        <v>12</v>
      </c>
      <c r="C1132">
        <v>3</v>
      </c>
      <c r="D1132" t="s">
        <v>1228</v>
      </c>
      <c r="E1132" t="s">
        <v>678</v>
      </c>
      <c r="F1132">
        <v>6</v>
      </c>
      <c r="G1132" t="s">
        <v>1763</v>
      </c>
      <c r="H1132">
        <v>98</v>
      </c>
      <c r="I1132" t="s">
        <v>634</v>
      </c>
      <c r="J1132" t="s">
        <v>634</v>
      </c>
    </row>
    <row r="1133" spans="1:10" x14ac:dyDescent="0.45">
      <c r="A1133">
        <v>65709</v>
      </c>
      <c r="B1133">
        <v>13</v>
      </c>
      <c r="C1133">
        <v>3</v>
      </c>
      <c r="D1133" t="s">
        <v>1229</v>
      </c>
      <c r="E1133" t="s">
        <v>678</v>
      </c>
      <c r="F1133">
        <v>98</v>
      </c>
      <c r="G1133" t="s">
        <v>1768</v>
      </c>
      <c r="H1133">
        <v>56</v>
      </c>
      <c r="I1133" t="s">
        <v>634</v>
      </c>
      <c r="J1133" t="s">
        <v>634</v>
      </c>
    </row>
    <row r="1134" spans="1:10" x14ac:dyDescent="0.45">
      <c r="A1134">
        <v>65709</v>
      </c>
      <c r="B1134">
        <v>14</v>
      </c>
      <c r="C1134">
        <v>3</v>
      </c>
      <c r="D1134" t="s">
        <v>1149</v>
      </c>
      <c r="E1134" t="s">
        <v>678</v>
      </c>
      <c r="F1134">
        <v>11</v>
      </c>
      <c r="G1134" t="s">
        <v>1833</v>
      </c>
      <c r="H1134">
        <v>44</v>
      </c>
      <c r="I1134" t="s">
        <v>634</v>
      </c>
      <c r="J1134" t="s">
        <v>634</v>
      </c>
    </row>
    <row r="1135" spans="1:10" x14ac:dyDescent="0.45">
      <c r="A1135">
        <v>65709</v>
      </c>
      <c r="B1135">
        <v>15</v>
      </c>
      <c r="C1135">
        <v>3</v>
      </c>
      <c r="D1135" t="s">
        <v>1013</v>
      </c>
      <c r="E1135" t="s">
        <v>677</v>
      </c>
      <c r="F1135">
        <v>14</v>
      </c>
      <c r="G1135" t="s">
        <v>634</v>
      </c>
      <c r="H1135" t="s">
        <v>634</v>
      </c>
      <c r="I1135">
        <v>2</v>
      </c>
      <c r="J1135">
        <v>208</v>
      </c>
    </row>
    <row r="1136" spans="1:10" x14ac:dyDescent="0.45">
      <c r="A1136">
        <v>65709</v>
      </c>
      <c r="B1136">
        <v>16</v>
      </c>
      <c r="C1136">
        <v>3</v>
      </c>
      <c r="D1136" t="s">
        <v>780</v>
      </c>
      <c r="E1136" t="s">
        <v>678</v>
      </c>
      <c r="F1136">
        <v>44</v>
      </c>
      <c r="G1136" t="s">
        <v>1834</v>
      </c>
      <c r="H1136">
        <v>90</v>
      </c>
      <c r="I1136" t="s">
        <v>634</v>
      </c>
      <c r="J1136" t="s">
        <v>634</v>
      </c>
    </row>
    <row r="1137" spans="1:10" x14ac:dyDescent="0.45">
      <c r="A1137">
        <v>65709</v>
      </c>
      <c r="B1137">
        <v>17</v>
      </c>
      <c r="C1137">
        <v>3</v>
      </c>
      <c r="D1137" t="s">
        <v>1234</v>
      </c>
      <c r="E1137" t="s">
        <v>677</v>
      </c>
      <c r="F1137">
        <v>11</v>
      </c>
      <c r="G1137" t="s">
        <v>634</v>
      </c>
      <c r="H1137" t="s">
        <v>634</v>
      </c>
      <c r="I1137">
        <v>2</v>
      </c>
      <c r="J1137">
        <v>205</v>
      </c>
    </row>
    <row r="1138" spans="1:10" x14ac:dyDescent="0.45">
      <c r="A1138">
        <v>65709</v>
      </c>
      <c r="B1138">
        <v>18</v>
      </c>
      <c r="C1138">
        <v>3</v>
      </c>
      <c r="D1138" t="s">
        <v>1031</v>
      </c>
      <c r="E1138" t="s">
        <v>678</v>
      </c>
      <c r="F1138" t="s">
        <v>634</v>
      </c>
      <c r="G1138" t="s">
        <v>1823</v>
      </c>
      <c r="H1138" t="s">
        <v>634</v>
      </c>
      <c r="I1138" t="s">
        <v>634</v>
      </c>
      <c r="J1138" t="s">
        <v>634</v>
      </c>
    </row>
    <row r="1139" spans="1:10" x14ac:dyDescent="0.45">
      <c r="A1139">
        <v>65710</v>
      </c>
      <c r="B1139">
        <v>0</v>
      </c>
      <c r="C1139">
        <v>1</v>
      </c>
      <c r="D1139" t="s">
        <v>1230</v>
      </c>
      <c r="E1139" t="s">
        <v>678</v>
      </c>
      <c r="F1139">
        <v>25</v>
      </c>
      <c r="G1139" t="s">
        <v>1755</v>
      </c>
      <c r="H1139">
        <v>37</v>
      </c>
      <c r="I1139" t="s">
        <v>634</v>
      </c>
      <c r="J1139" t="s">
        <v>634</v>
      </c>
    </row>
    <row r="1140" spans="1:10" x14ac:dyDescent="0.45">
      <c r="A1140">
        <v>65710</v>
      </c>
      <c r="B1140">
        <v>1</v>
      </c>
      <c r="C1140">
        <v>1</v>
      </c>
      <c r="D1140" t="s">
        <v>756</v>
      </c>
      <c r="E1140" t="s">
        <v>677</v>
      </c>
      <c r="F1140">
        <v>4</v>
      </c>
      <c r="G1140" t="s">
        <v>1746</v>
      </c>
      <c r="H1140">
        <v>55</v>
      </c>
      <c r="I1140" t="s">
        <v>634</v>
      </c>
      <c r="J1140" t="s">
        <v>634</v>
      </c>
    </row>
    <row r="1141" spans="1:10" x14ac:dyDescent="0.45">
      <c r="A1141">
        <v>65710</v>
      </c>
      <c r="B1141">
        <v>2</v>
      </c>
      <c r="C1141">
        <v>2</v>
      </c>
      <c r="D1141" t="s">
        <v>1231</v>
      </c>
      <c r="E1141" t="s">
        <v>678</v>
      </c>
      <c r="F1141">
        <v>7</v>
      </c>
      <c r="G1141" t="s">
        <v>1766</v>
      </c>
      <c r="H1141">
        <v>97</v>
      </c>
      <c r="I1141" t="s">
        <v>634</v>
      </c>
      <c r="J1141" t="s">
        <v>634</v>
      </c>
    </row>
    <row r="1142" spans="1:10" x14ac:dyDescent="0.45">
      <c r="A1142">
        <v>65710</v>
      </c>
      <c r="B1142">
        <v>3</v>
      </c>
      <c r="C1142">
        <v>2</v>
      </c>
      <c r="D1142" t="s">
        <v>1232</v>
      </c>
      <c r="E1142" t="s">
        <v>677</v>
      </c>
      <c r="F1142">
        <v>55</v>
      </c>
      <c r="G1142" t="s">
        <v>1748</v>
      </c>
      <c r="H1142">
        <v>86</v>
      </c>
      <c r="I1142" t="s">
        <v>634</v>
      </c>
      <c r="J1142" t="s">
        <v>634</v>
      </c>
    </row>
    <row r="1143" spans="1:10" x14ac:dyDescent="0.45">
      <c r="A1143">
        <v>65710</v>
      </c>
      <c r="B1143">
        <v>4</v>
      </c>
      <c r="C1143">
        <v>2</v>
      </c>
      <c r="D1143" t="s">
        <v>1457</v>
      </c>
      <c r="E1143" t="s">
        <v>677</v>
      </c>
      <c r="F1143">
        <v>96</v>
      </c>
      <c r="G1143" t="s">
        <v>634</v>
      </c>
      <c r="H1143" t="s">
        <v>634</v>
      </c>
      <c r="I1143">
        <v>2</v>
      </c>
      <c r="J1143">
        <v>214</v>
      </c>
    </row>
    <row r="1144" spans="1:10" x14ac:dyDescent="0.45">
      <c r="A1144">
        <v>65710</v>
      </c>
      <c r="B1144">
        <v>5</v>
      </c>
      <c r="C1144">
        <v>2</v>
      </c>
      <c r="D1144" t="s">
        <v>1667</v>
      </c>
      <c r="E1144" t="s">
        <v>677</v>
      </c>
      <c r="F1144">
        <v>4</v>
      </c>
      <c r="G1144" t="s">
        <v>634</v>
      </c>
      <c r="H1144" t="s">
        <v>634</v>
      </c>
      <c r="I1144">
        <v>2</v>
      </c>
      <c r="J1144">
        <v>207</v>
      </c>
    </row>
    <row r="1145" spans="1:10" x14ac:dyDescent="0.45">
      <c r="A1145">
        <v>65710</v>
      </c>
      <c r="B1145">
        <v>6</v>
      </c>
      <c r="C1145">
        <v>2</v>
      </c>
      <c r="D1145" t="s">
        <v>1021</v>
      </c>
      <c r="E1145" t="s">
        <v>678</v>
      </c>
      <c r="F1145">
        <v>77</v>
      </c>
      <c r="G1145" t="s">
        <v>1770</v>
      </c>
      <c r="H1145">
        <v>97</v>
      </c>
      <c r="I1145" t="s">
        <v>634</v>
      </c>
      <c r="J1145" t="s">
        <v>634</v>
      </c>
    </row>
    <row r="1146" spans="1:10" x14ac:dyDescent="0.45">
      <c r="A1146">
        <v>65710</v>
      </c>
      <c r="B1146">
        <v>7</v>
      </c>
      <c r="C1146">
        <v>2</v>
      </c>
      <c r="D1146" t="s">
        <v>1466</v>
      </c>
      <c r="E1146" t="s">
        <v>677</v>
      </c>
      <c r="F1146">
        <v>10</v>
      </c>
      <c r="G1146" t="s">
        <v>634</v>
      </c>
      <c r="H1146" t="s">
        <v>634</v>
      </c>
      <c r="I1146">
        <v>2</v>
      </c>
      <c r="J1146">
        <v>207</v>
      </c>
    </row>
    <row r="1147" spans="1:10" x14ac:dyDescent="0.45">
      <c r="A1147">
        <v>65710</v>
      </c>
      <c r="B1147">
        <v>8</v>
      </c>
      <c r="C1147">
        <v>2</v>
      </c>
      <c r="D1147" t="s">
        <v>882</v>
      </c>
      <c r="E1147" t="s">
        <v>677</v>
      </c>
      <c r="F1147">
        <v>92</v>
      </c>
      <c r="G1147" t="s">
        <v>634</v>
      </c>
      <c r="H1147" t="s">
        <v>634</v>
      </c>
      <c r="I1147">
        <v>2</v>
      </c>
      <c r="J1147">
        <v>205</v>
      </c>
    </row>
    <row r="1148" spans="1:10" x14ac:dyDescent="0.45">
      <c r="A1148">
        <v>65710</v>
      </c>
      <c r="B1148">
        <v>9</v>
      </c>
      <c r="C1148">
        <v>2</v>
      </c>
      <c r="D1148" t="s">
        <v>1233</v>
      </c>
      <c r="E1148" t="s">
        <v>678</v>
      </c>
      <c r="F1148">
        <v>77</v>
      </c>
      <c r="G1148" t="s">
        <v>1771</v>
      </c>
      <c r="H1148">
        <v>97</v>
      </c>
      <c r="I1148" t="s">
        <v>634</v>
      </c>
      <c r="J1148" t="s">
        <v>634</v>
      </c>
    </row>
    <row r="1149" spans="1:10" x14ac:dyDescent="0.45">
      <c r="A1149">
        <v>65710</v>
      </c>
      <c r="B1149">
        <v>10</v>
      </c>
      <c r="C1149">
        <v>2</v>
      </c>
      <c r="D1149" t="s">
        <v>844</v>
      </c>
      <c r="E1149" t="s">
        <v>678</v>
      </c>
      <c r="F1149">
        <v>5</v>
      </c>
      <c r="G1149" t="s">
        <v>1772</v>
      </c>
      <c r="H1149" t="s">
        <v>634</v>
      </c>
      <c r="I1149" t="s">
        <v>634</v>
      </c>
      <c r="J1149" t="s">
        <v>634</v>
      </c>
    </row>
    <row r="1150" spans="1:10" x14ac:dyDescent="0.45">
      <c r="A1150">
        <v>65710</v>
      </c>
      <c r="B1150">
        <v>11</v>
      </c>
      <c r="C1150">
        <v>3</v>
      </c>
      <c r="D1150" t="s">
        <v>1148</v>
      </c>
      <c r="E1150" t="s">
        <v>678</v>
      </c>
      <c r="F1150">
        <v>6</v>
      </c>
      <c r="G1150" t="s">
        <v>634</v>
      </c>
      <c r="H1150" t="s">
        <v>634</v>
      </c>
      <c r="I1150">
        <v>2</v>
      </c>
      <c r="J1150">
        <v>208</v>
      </c>
    </row>
    <row r="1151" spans="1:10" x14ac:dyDescent="0.45">
      <c r="A1151">
        <v>65710</v>
      </c>
      <c r="B1151">
        <v>12</v>
      </c>
      <c r="C1151">
        <v>3</v>
      </c>
      <c r="D1151" t="s">
        <v>774</v>
      </c>
      <c r="E1151" t="s">
        <v>677</v>
      </c>
      <c r="F1151">
        <v>2</v>
      </c>
      <c r="G1151" t="s">
        <v>634</v>
      </c>
      <c r="H1151" t="s">
        <v>634</v>
      </c>
      <c r="I1151">
        <v>4</v>
      </c>
      <c r="J1151">
        <v>504</v>
      </c>
    </row>
    <row r="1152" spans="1:10" x14ac:dyDescent="0.45">
      <c r="A1152">
        <v>65710</v>
      </c>
      <c r="B1152">
        <v>13</v>
      </c>
      <c r="C1152">
        <v>3</v>
      </c>
      <c r="D1152" t="s">
        <v>774</v>
      </c>
      <c r="E1152" t="s">
        <v>678</v>
      </c>
      <c r="F1152" t="s">
        <v>634</v>
      </c>
      <c r="G1152" t="s">
        <v>634</v>
      </c>
      <c r="H1152" t="s">
        <v>634</v>
      </c>
      <c r="I1152" t="s">
        <v>634</v>
      </c>
      <c r="J1152">
        <v>401</v>
      </c>
    </row>
    <row r="1153" spans="1:10" x14ac:dyDescent="0.45">
      <c r="A1153">
        <v>65710</v>
      </c>
      <c r="B1153">
        <v>14</v>
      </c>
      <c r="C1153">
        <v>3</v>
      </c>
      <c r="D1153" t="s">
        <v>1234</v>
      </c>
      <c r="E1153" t="s">
        <v>678</v>
      </c>
      <c r="F1153">
        <v>97</v>
      </c>
      <c r="G1153" t="s">
        <v>1767</v>
      </c>
      <c r="H1153">
        <v>77</v>
      </c>
      <c r="I1153" t="s">
        <v>634</v>
      </c>
      <c r="J1153" t="s">
        <v>634</v>
      </c>
    </row>
    <row r="1154" spans="1:10" x14ac:dyDescent="0.45">
      <c r="A1154">
        <v>65711</v>
      </c>
      <c r="B1154">
        <v>0</v>
      </c>
      <c r="C1154">
        <v>1</v>
      </c>
      <c r="D1154" t="s">
        <v>959</v>
      </c>
      <c r="E1154" t="s">
        <v>677</v>
      </c>
      <c r="F1154">
        <v>89</v>
      </c>
      <c r="G1154" t="s">
        <v>1745</v>
      </c>
      <c r="H1154">
        <v>8</v>
      </c>
      <c r="I1154" t="s">
        <v>634</v>
      </c>
      <c r="J1154" t="s">
        <v>634</v>
      </c>
    </row>
    <row r="1155" spans="1:10" x14ac:dyDescent="0.45">
      <c r="A1155">
        <v>65711</v>
      </c>
      <c r="B1155">
        <v>1</v>
      </c>
      <c r="C1155">
        <v>1</v>
      </c>
      <c r="D1155" t="s">
        <v>1206</v>
      </c>
      <c r="E1155" t="s">
        <v>678</v>
      </c>
      <c r="F1155">
        <v>10</v>
      </c>
      <c r="G1155" t="s">
        <v>1746</v>
      </c>
      <c r="H1155">
        <v>98</v>
      </c>
      <c r="I1155" t="s">
        <v>634</v>
      </c>
      <c r="J1155" t="s">
        <v>634</v>
      </c>
    </row>
    <row r="1156" spans="1:10" x14ac:dyDescent="0.45">
      <c r="A1156">
        <v>65711</v>
      </c>
      <c r="B1156">
        <v>2</v>
      </c>
      <c r="C1156">
        <v>1</v>
      </c>
      <c r="D1156" t="s">
        <v>1471</v>
      </c>
      <c r="E1156" t="s">
        <v>678</v>
      </c>
      <c r="F1156">
        <v>98</v>
      </c>
      <c r="G1156" t="s">
        <v>634</v>
      </c>
      <c r="H1156" t="s">
        <v>634</v>
      </c>
      <c r="I1156">
        <v>2</v>
      </c>
      <c r="J1156">
        <v>201</v>
      </c>
    </row>
    <row r="1157" spans="1:10" x14ac:dyDescent="0.45">
      <c r="A1157">
        <v>65711</v>
      </c>
      <c r="B1157">
        <v>3</v>
      </c>
      <c r="C1157">
        <v>1</v>
      </c>
      <c r="D1157" t="s">
        <v>790</v>
      </c>
      <c r="E1157" t="s">
        <v>678</v>
      </c>
      <c r="F1157">
        <v>9</v>
      </c>
      <c r="G1157" t="s">
        <v>1766</v>
      </c>
      <c r="H1157" t="s">
        <v>634</v>
      </c>
      <c r="I1157" t="s">
        <v>634</v>
      </c>
      <c r="J1157" t="s">
        <v>634</v>
      </c>
    </row>
    <row r="1158" spans="1:10" x14ac:dyDescent="0.45">
      <c r="A1158">
        <v>65711</v>
      </c>
      <c r="B1158">
        <v>4</v>
      </c>
      <c r="C1158">
        <v>1</v>
      </c>
      <c r="D1158" t="s">
        <v>1105</v>
      </c>
      <c r="E1158" t="s">
        <v>678</v>
      </c>
      <c r="F1158">
        <v>88</v>
      </c>
      <c r="G1158" t="s">
        <v>1758</v>
      </c>
      <c r="H1158">
        <v>14</v>
      </c>
      <c r="I1158" t="s">
        <v>634</v>
      </c>
      <c r="J1158" t="s">
        <v>634</v>
      </c>
    </row>
    <row r="1159" spans="1:10" x14ac:dyDescent="0.45">
      <c r="A1159">
        <v>65711</v>
      </c>
      <c r="B1159">
        <v>5</v>
      </c>
      <c r="C1159">
        <v>1</v>
      </c>
      <c r="D1159" t="s">
        <v>1235</v>
      </c>
      <c r="E1159" t="s">
        <v>678</v>
      </c>
      <c r="F1159">
        <v>92</v>
      </c>
      <c r="G1159" t="s">
        <v>1759</v>
      </c>
      <c r="H1159">
        <v>15</v>
      </c>
      <c r="I1159" t="s">
        <v>634</v>
      </c>
      <c r="J1159" t="s">
        <v>634</v>
      </c>
    </row>
    <row r="1160" spans="1:10" x14ac:dyDescent="0.45">
      <c r="A1160">
        <v>65711</v>
      </c>
      <c r="B1160">
        <v>6</v>
      </c>
      <c r="C1160">
        <v>1</v>
      </c>
      <c r="D1160" t="s">
        <v>865</v>
      </c>
      <c r="E1160" t="s">
        <v>678</v>
      </c>
      <c r="F1160">
        <v>10</v>
      </c>
      <c r="G1160" t="s">
        <v>1760</v>
      </c>
      <c r="H1160">
        <v>98</v>
      </c>
      <c r="I1160" t="s">
        <v>634</v>
      </c>
      <c r="J1160" t="s">
        <v>634</v>
      </c>
    </row>
    <row r="1161" spans="1:10" x14ac:dyDescent="0.45">
      <c r="A1161">
        <v>65711</v>
      </c>
      <c r="B1161">
        <v>7</v>
      </c>
      <c r="C1161">
        <v>2</v>
      </c>
      <c r="D1161" t="s">
        <v>827</v>
      </c>
      <c r="E1161" t="s">
        <v>678</v>
      </c>
      <c r="F1161">
        <v>25</v>
      </c>
      <c r="G1161" t="s">
        <v>1761</v>
      </c>
      <c r="H1161">
        <v>15</v>
      </c>
      <c r="I1161" t="s">
        <v>634</v>
      </c>
      <c r="J1161" t="s">
        <v>634</v>
      </c>
    </row>
    <row r="1162" spans="1:10" x14ac:dyDescent="0.45">
      <c r="A1162">
        <v>65711</v>
      </c>
      <c r="B1162">
        <v>8</v>
      </c>
      <c r="C1162">
        <v>2</v>
      </c>
      <c r="D1162" t="s">
        <v>986</v>
      </c>
      <c r="E1162" t="s">
        <v>678</v>
      </c>
      <c r="F1162">
        <v>9</v>
      </c>
      <c r="G1162" t="s">
        <v>1762</v>
      </c>
      <c r="H1162">
        <v>10</v>
      </c>
      <c r="I1162" t="s">
        <v>634</v>
      </c>
      <c r="J1162" t="s">
        <v>634</v>
      </c>
    </row>
    <row r="1163" spans="1:10" x14ac:dyDescent="0.45">
      <c r="A1163">
        <v>65711</v>
      </c>
      <c r="B1163">
        <v>9</v>
      </c>
      <c r="C1163">
        <v>2</v>
      </c>
      <c r="D1163" t="s">
        <v>1431</v>
      </c>
      <c r="E1163" t="s">
        <v>678</v>
      </c>
      <c r="F1163">
        <v>15</v>
      </c>
      <c r="G1163" t="s">
        <v>634</v>
      </c>
      <c r="H1163" t="s">
        <v>634</v>
      </c>
      <c r="I1163">
        <v>2</v>
      </c>
      <c r="J1163">
        <v>207</v>
      </c>
    </row>
    <row r="1164" spans="1:10" x14ac:dyDescent="0.45">
      <c r="A1164">
        <v>65711</v>
      </c>
      <c r="B1164">
        <v>10</v>
      </c>
      <c r="C1164">
        <v>2</v>
      </c>
      <c r="D1164" t="s">
        <v>1147</v>
      </c>
      <c r="E1164" t="s">
        <v>678</v>
      </c>
      <c r="F1164">
        <v>71</v>
      </c>
      <c r="G1164" t="s">
        <v>1819</v>
      </c>
      <c r="H1164">
        <v>92</v>
      </c>
      <c r="I1164" t="s">
        <v>634</v>
      </c>
      <c r="J1164" t="s">
        <v>634</v>
      </c>
    </row>
    <row r="1165" spans="1:10" x14ac:dyDescent="0.45">
      <c r="A1165">
        <v>65711</v>
      </c>
      <c r="B1165">
        <v>11</v>
      </c>
      <c r="C1165">
        <v>2</v>
      </c>
      <c r="D1165" t="s">
        <v>1236</v>
      </c>
      <c r="E1165" t="s">
        <v>678</v>
      </c>
      <c r="F1165">
        <v>92</v>
      </c>
      <c r="G1165" t="s">
        <v>1820</v>
      </c>
      <c r="H1165">
        <v>15</v>
      </c>
      <c r="I1165" t="s">
        <v>634</v>
      </c>
      <c r="J1165" t="s">
        <v>634</v>
      </c>
    </row>
    <row r="1166" spans="1:10" x14ac:dyDescent="0.45">
      <c r="A1166">
        <v>65711</v>
      </c>
      <c r="B1166">
        <v>12</v>
      </c>
      <c r="C1166">
        <v>2</v>
      </c>
      <c r="D1166" t="s">
        <v>855</v>
      </c>
      <c r="E1166" t="s">
        <v>678</v>
      </c>
      <c r="F1166">
        <v>15</v>
      </c>
      <c r="G1166" t="s">
        <v>1821</v>
      </c>
      <c r="H1166">
        <v>92</v>
      </c>
      <c r="I1166" t="s">
        <v>634</v>
      </c>
      <c r="J1166" t="s">
        <v>634</v>
      </c>
    </row>
    <row r="1167" spans="1:10" x14ac:dyDescent="0.45">
      <c r="A1167">
        <v>65711</v>
      </c>
      <c r="B1167">
        <v>13</v>
      </c>
      <c r="C1167">
        <v>2</v>
      </c>
      <c r="D1167" t="s">
        <v>1213</v>
      </c>
      <c r="E1167" t="s">
        <v>677</v>
      </c>
      <c r="F1167">
        <v>17</v>
      </c>
      <c r="G1167" t="s">
        <v>634</v>
      </c>
      <c r="H1167" t="s">
        <v>634</v>
      </c>
      <c r="I1167">
        <v>2</v>
      </c>
      <c r="J1167">
        <v>207</v>
      </c>
    </row>
    <row r="1168" spans="1:10" x14ac:dyDescent="0.45">
      <c r="A1168">
        <v>65711</v>
      </c>
      <c r="B1168">
        <v>14</v>
      </c>
      <c r="C1168">
        <v>2</v>
      </c>
      <c r="D1168" t="s">
        <v>1203</v>
      </c>
      <c r="E1168" t="s">
        <v>678</v>
      </c>
      <c r="F1168">
        <v>10</v>
      </c>
      <c r="G1168" t="s">
        <v>1822</v>
      </c>
      <c r="H1168">
        <v>92</v>
      </c>
      <c r="I1168" t="s">
        <v>634</v>
      </c>
      <c r="J1168" t="s">
        <v>634</v>
      </c>
    </row>
    <row r="1169" spans="1:10" x14ac:dyDescent="0.45">
      <c r="A1169">
        <v>65711</v>
      </c>
      <c r="B1169">
        <v>15</v>
      </c>
      <c r="C1169">
        <v>2</v>
      </c>
      <c r="D1169" t="s">
        <v>885</v>
      </c>
      <c r="E1169" t="s">
        <v>678</v>
      </c>
      <c r="F1169">
        <v>7</v>
      </c>
      <c r="G1169" t="s">
        <v>634</v>
      </c>
      <c r="H1169" t="s">
        <v>634</v>
      </c>
      <c r="I1169">
        <v>2</v>
      </c>
      <c r="J1169">
        <v>207</v>
      </c>
    </row>
    <row r="1170" spans="1:10" x14ac:dyDescent="0.45">
      <c r="A1170">
        <v>65711</v>
      </c>
      <c r="B1170">
        <v>16</v>
      </c>
      <c r="C1170">
        <v>3</v>
      </c>
      <c r="D1170" t="s">
        <v>1237</v>
      </c>
      <c r="E1170" t="s">
        <v>677</v>
      </c>
      <c r="F1170">
        <v>17</v>
      </c>
      <c r="G1170" t="s">
        <v>1823</v>
      </c>
      <c r="H1170">
        <v>88</v>
      </c>
      <c r="I1170" t="s">
        <v>634</v>
      </c>
      <c r="J1170" t="s">
        <v>634</v>
      </c>
    </row>
    <row r="1171" spans="1:10" x14ac:dyDescent="0.45">
      <c r="A1171">
        <v>65711</v>
      </c>
      <c r="B1171">
        <v>17</v>
      </c>
      <c r="C1171">
        <v>3</v>
      </c>
      <c r="D1171" t="s">
        <v>1238</v>
      </c>
      <c r="E1171" t="s">
        <v>678</v>
      </c>
      <c r="F1171">
        <v>7</v>
      </c>
      <c r="G1171" t="s">
        <v>1824</v>
      </c>
      <c r="H1171">
        <v>15</v>
      </c>
      <c r="I1171" t="s">
        <v>634</v>
      </c>
      <c r="J1171" t="s">
        <v>634</v>
      </c>
    </row>
    <row r="1172" spans="1:10" x14ac:dyDescent="0.45">
      <c r="A1172">
        <v>65711</v>
      </c>
      <c r="B1172">
        <v>18</v>
      </c>
      <c r="C1172">
        <v>3</v>
      </c>
      <c r="D1172" t="s">
        <v>1239</v>
      </c>
      <c r="E1172" t="s">
        <v>678</v>
      </c>
      <c r="F1172">
        <v>91</v>
      </c>
      <c r="G1172" t="s">
        <v>1872</v>
      </c>
      <c r="H1172">
        <v>88</v>
      </c>
      <c r="I1172" t="s">
        <v>634</v>
      </c>
      <c r="J1172" t="s">
        <v>634</v>
      </c>
    </row>
    <row r="1173" spans="1:10" x14ac:dyDescent="0.45">
      <c r="A1173">
        <v>65711</v>
      </c>
      <c r="B1173">
        <v>19</v>
      </c>
      <c r="C1173">
        <v>3</v>
      </c>
      <c r="D1173" t="s">
        <v>1556</v>
      </c>
      <c r="E1173" t="s">
        <v>677</v>
      </c>
      <c r="F1173">
        <v>8</v>
      </c>
      <c r="G1173" t="s">
        <v>634</v>
      </c>
      <c r="H1173" t="s">
        <v>634</v>
      </c>
      <c r="I1173">
        <v>2</v>
      </c>
      <c r="J1173">
        <v>0</v>
      </c>
    </row>
    <row r="1174" spans="1:10" x14ac:dyDescent="0.45">
      <c r="A1174">
        <v>65711</v>
      </c>
      <c r="B1174">
        <v>20</v>
      </c>
      <c r="C1174">
        <v>3</v>
      </c>
      <c r="D1174" t="s">
        <v>1056</v>
      </c>
      <c r="E1174" t="s">
        <v>678</v>
      </c>
      <c r="F1174">
        <v>15</v>
      </c>
      <c r="G1174" t="s">
        <v>1873</v>
      </c>
      <c r="H1174">
        <v>60</v>
      </c>
      <c r="I1174" t="s">
        <v>634</v>
      </c>
      <c r="J1174" t="s">
        <v>634</v>
      </c>
    </row>
    <row r="1175" spans="1:10" x14ac:dyDescent="0.45">
      <c r="A1175">
        <v>65711</v>
      </c>
      <c r="B1175">
        <v>21</v>
      </c>
      <c r="C1175">
        <v>3</v>
      </c>
      <c r="D1175" t="s">
        <v>853</v>
      </c>
      <c r="E1175" t="s">
        <v>678</v>
      </c>
      <c r="F1175">
        <v>14</v>
      </c>
      <c r="G1175" t="s">
        <v>1874</v>
      </c>
      <c r="H1175">
        <v>71</v>
      </c>
      <c r="I1175" t="s">
        <v>634</v>
      </c>
      <c r="J1175" t="s">
        <v>634</v>
      </c>
    </row>
    <row r="1176" spans="1:10" x14ac:dyDescent="0.45">
      <c r="A1176">
        <v>65711</v>
      </c>
      <c r="B1176">
        <v>22</v>
      </c>
      <c r="C1176">
        <v>3</v>
      </c>
      <c r="D1176" t="s">
        <v>1112</v>
      </c>
      <c r="E1176" t="s">
        <v>677</v>
      </c>
      <c r="F1176">
        <v>89</v>
      </c>
      <c r="G1176" t="s">
        <v>1875</v>
      </c>
      <c r="H1176">
        <v>87</v>
      </c>
      <c r="I1176" t="s">
        <v>634</v>
      </c>
      <c r="J1176" t="s">
        <v>634</v>
      </c>
    </row>
    <row r="1177" spans="1:10" x14ac:dyDescent="0.45">
      <c r="A1177">
        <v>65712</v>
      </c>
      <c r="B1177">
        <v>0</v>
      </c>
      <c r="C1177">
        <v>1</v>
      </c>
      <c r="D1177" t="s">
        <v>1240</v>
      </c>
      <c r="E1177" t="s">
        <v>678</v>
      </c>
      <c r="F1177">
        <v>77</v>
      </c>
      <c r="G1177" t="s">
        <v>1755</v>
      </c>
      <c r="H1177">
        <v>88</v>
      </c>
      <c r="I1177" t="s">
        <v>634</v>
      </c>
      <c r="J1177" t="s">
        <v>634</v>
      </c>
    </row>
    <row r="1178" spans="1:10" x14ac:dyDescent="0.45">
      <c r="A1178">
        <v>65712</v>
      </c>
      <c r="B1178">
        <v>1</v>
      </c>
      <c r="C1178">
        <v>1</v>
      </c>
      <c r="D1178" t="s">
        <v>1074</v>
      </c>
      <c r="E1178" t="s">
        <v>678</v>
      </c>
      <c r="F1178">
        <v>88</v>
      </c>
      <c r="G1178" t="s">
        <v>1756</v>
      </c>
      <c r="H1178">
        <v>77</v>
      </c>
      <c r="I1178" t="s">
        <v>634</v>
      </c>
      <c r="J1178" t="s">
        <v>634</v>
      </c>
    </row>
    <row r="1179" spans="1:10" x14ac:dyDescent="0.45">
      <c r="A1179">
        <v>65712</v>
      </c>
      <c r="B1179">
        <v>2</v>
      </c>
      <c r="C1179">
        <v>1</v>
      </c>
      <c r="D1179" t="s">
        <v>790</v>
      </c>
      <c r="E1179" t="s">
        <v>678</v>
      </c>
      <c r="F1179">
        <v>88</v>
      </c>
      <c r="G1179" t="s">
        <v>1757</v>
      </c>
      <c r="H1179">
        <v>8</v>
      </c>
      <c r="I1179" t="s">
        <v>634</v>
      </c>
      <c r="J1179" t="s">
        <v>634</v>
      </c>
    </row>
    <row r="1180" spans="1:10" x14ac:dyDescent="0.45">
      <c r="A1180">
        <v>65712</v>
      </c>
      <c r="B1180">
        <v>3</v>
      </c>
      <c r="C1180">
        <v>2</v>
      </c>
      <c r="D1180" t="s">
        <v>1322</v>
      </c>
      <c r="E1180" t="s">
        <v>678</v>
      </c>
      <c r="F1180">
        <v>87</v>
      </c>
      <c r="G1180" t="s">
        <v>634</v>
      </c>
      <c r="H1180" t="s">
        <v>634</v>
      </c>
      <c r="I1180">
        <v>2</v>
      </c>
      <c r="J1180">
        <v>208</v>
      </c>
    </row>
    <row r="1181" spans="1:10" x14ac:dyDescent="0.45">
      <c r="A1181">
        <v>65712</v>
      </c>
      <c r="B1181">
        <v>4</v>
      </c>
      <c r="C1181">
        <v>2</v>
      </c>
      <c r="D1181" t="s">
        <v>1241</v>
      </c>
      <c r="E1181" t="s">
        <v>677</v>
      </c>
      <c r="F1181">
        <v>36</v>
      </c>
      <c r="G1181" t="s">
        <v>1758</v>
      </c>
      <c r="H1181">
        <v>24</v>
      </c>
      <c r="I1181" t="s">
        <v>634</v>
      </c>
      <c r="J1181" t="s">
        <v>634</v>
      </c>
    </row>
    <row r="1182" spans="1:10" x14ac:dyDescent="0.45">
      <c r="A1182">
        <v>65712</v>
      </c>
      <c r="B1182">
        <v>5</v>
      </c>
      <c r="C1182">
        <v>2</v>
      </c>
      <c r="D1182" t="s">
        <v>1075</v>
      </c>
      <c r="E1182" t="s">
        <v>678</v>
      </c>
      <c r="F1182">
        <v>8</v>
      </c>
      <c r="G1182" t="s">
        <v>634</v>
      </c>
      <c r="H1182" t="s">
        <v>634</v>
      </c>
      <c r="I1182">
        <v>2</v>
      </c>
      <c r="J1182">
        <v>205</v>
      </c>
    </row>
    <row r="1183" spans="1:10" x14ac:dyDescent="0.45">
      <c r="A1183">
        <v>65712</v>
      </c>
      <c r="B1183">
        <v>6</v>
      </c>
      <c r="C1183">
        <v>2</v>
      </c>
      <c r="D1183" t="s">
        <v>1075</v>
      </c>
      <c r="E1183" t="s">
        <v>677</v>
      </c>
      <c r="F1183">
        <v>87</v>
      </c>
      <c r="G1183" t="s">
        <v>634</v>
      </c>
      <c r="H1183" t="s">
        <v>634</v>
      </c>
      <c r="I1183">
        <v>2</v>
      </c>
      <c r="J1183">
        <v>208</v>
      </c>
    </row>
    <row r="1184" spans="1:10" x14ac:dyDescent="0.45">
      <c r="A1184">
        <v>65712</v>
      </c>
      <c r="B1184">
        <v>7</v>
      </c>
      <c r="C1184">
        <v>2</v>
      </c>
      <c r="D1184" t="s">
        <v>1242</v>
      </c>
      <c r="E1184" t="s">
        <v>677</v>
      </c>
      <c r="F1184">
        <v>24</v>
      </c>
      <c r="G1184" t="s">
        <v>1770</v>
      </c>
      <c r="H1184">
        <v>36</v>
      </c>
      <c r="I1184" t="s">
        <v>634</v>
      </c>
      <c r="J1184" t="s">
        <v>634</v>
      </c>
    </row>
    <row r="1185" spans="1:10" x14ac:dyDescent="0.45">
      <c r="A1185">
        <v>65712</v>
      </c>
      <c r="B1185">
        <v>8</v>
      </c>
      <c r="C1185">
        <v>2</v>
      </c>
      <c r="D1185" t="s">
        <v>1089</v>
      </c>
      <c r="E1185" t="s">
        <v>677</v>
      </c>
      <c r="F1185">
        <v>5</v>
      </c>
      <c r="G1185" t="s">
        <v>1750</v>
      </c>
      <c r="H1185">
        <v>90</v>
      </c>
      <c r="I1185" t="s">
        <v>634</v>
      </c>
      <c r="J1185" t="s">
        <v>634</v>
      </c>
    </row>
    <row r="1186" spans="1:10" x14ac:dyDescent="0.45">
      <c r="A1186">
        <v>65712</v>
      </c>
      <c r="B1186">
        <v>9</v>
      </c>
      <c r="C1186">
        <v>2</v>
      </c>
      <c r="D1186" t="s">
        <v>1233</v>
      </c>
      <c r="E1186" t="s">
        <v>677</v>
      </c>
      <c r="F1186">
        <v>98</v>
      </c>
      <c r="G1186" t="s">
        <v>1778</v>
      </c>
      <c r="H1186">
        <v>44</v>
      </c>
      <c r="I1186" t="s">
        <v>634</v>
      </c>
      <c r="J1186" t="s">
        <v>634</v>
      </c>
    </row>
    <row r="1187" spans="1:10" x14ac:dyDescent="0.45">
      <c r="A1187">
        <v>65712</v>
      </c>
      <c r="B1187">
        <v>10</v>
      </c>
      <c r="C1187">
        <v>2</v>
      </c>
      <c r="D1187" t="s">
        <v>1180</v>
      </c>
      <c r="E1187" t="s">
        <v>678</v>
      </c>
      <c r="F1187">
        <v>88</v>
      </c>
      <c r="G1187" t="s">
        <v>1752</v>
      </c>
      <c r="H1187">
        <v>17</v>
      </c>
      <c r="I1187" t="s">
        <v>634</v>
      </c>
      <c r="J1187" t="s">
        <v>634</v>
      </c>
    </row>
    <row r="1188" spans="1:10" x14ac:dyDescent="0.45">
      <c r="A1188">
        <v>65712</v>
      </c>
      <c r="B1188">
        <v>11</v>
      </c>
      <c r="C1188">
        <v>3</v>
      </c>
      <c r="D1188" t="s">
        <v>1243</v>
      </c>
      <c r="E1188" t="s">
        <v>678</v>
      </c>
      <c r="F1188">
        <v>89</v>
      </c>
      <c r="G1188" t="s">
        <v>1753</v>
      </c>
      <c r="H1188">
        <v>87</v>
      </c>
      <c r="I1188" t="s">
        <v>634</v>
      </c>
      <c r="J1188" t="s">
        <v>634</v>
      </c>
    </row>
    <row r="1189" spans="1:10" x14ac:dyDescent="0.45">
      <c r="A1189">
        <v>65712</v>
      </c>
      <c r="B1189">
        <v>12</v>
      </c>
      <c r="C1189">
        <v>3</v>
      </c>
      <c r="D1189" t="s">
        <v>1244</v>
      </c>
      <c r="E1189" t="s">
        <v>677</v>
      </c>
      <c r="F1189">
        <v>36</v>
      </c>
      <c r="G1189" t="s">
        <v>1754</v>
      </c>
      <c r="H1189">
        <v>44</v>
      </c>
      <c r="I1189" t="s">
        <v>634</v>
      </c>
      <c r="J1189" t="s">
        <v>634</v>
      </c>
    </row>
    <row r="1190" spans="1:10" x14ac:dyDescent="0.45">
      <c r="A1190">
        <v>65712</v>
      </c>
      <c r="B1190">
        <v>13</v>
      </c>
      <c r="C1190">
        <v>3</v>
      </c>
      <c r="D1190" t="s">
        <v>1245</v>
      </c>
      <c r="E1190" t="s">
        <v>678</v>
      </c>
      <c r="F1190">
        <v>77</v>
      </c>
      <c r="G1190" t="s">
        <v>1791</v>
      </c>
      <c r="H1190">
        <v>17</v>
      </c>
      <c r="I1190" t="s">
        <v>634</v>
      </c>
      <c r="J1190" t="s">
        <v>634</v>
      </c>
    </row>
    <row r="1191" spans="1:10" x14ac:dyDescent="0.45">
      <c r="A1191">
        <v>65712</v>
      </c>
      <c r="B1191">
        <v>14</v>
      </c>
      <c r="C1191">
        <v>3</v>
      </c>
      <c r="D1191" t="s">
        <v>1510</v>
      </c>
      <c r="E1191" t="s">
        <v>678</v>
      </c>
      <c r="F1191">
        <v>81</v>
      </c>
      <c r="G1191" t="s">
        <v>634</v>
      </c>
      <c r="H1191" t="s">
        <v>634</v>
      </c>
      <c r="I1191">
        <v>2</v>
      </c>
      <c r="J1191">
        <v>208</v>
      </c>
    </row>
    <row r="1192" spans="1:10" x14ac:dyDescent="0.45">
      <c r="A1192">
        <v>65712</v>
      </c>
      <c r="B1192">
        <v>15</v>
      </c>
      <c r="C1192">
        <v>3</v>
      </c>
      <c r="D1192" t="s">
        <v>1042</v>
      </c>
      <c r="E1192" t="s">
        <v>677</v>
      </c>
      <c r="F1192">
        <v>44</v>
      </c>
      <c r="G1192" t="s">
        <v>1842</v>
      </c>
      <c r="H1192">
        <v>98</v>
      </c>
      <c r="I1192" t="s">
        <v>634</v>
      </c>
      <c r="J1192" t="s">
        <v>634</v>
      </c>
    </row>
    <row r="1193" spans="1:10" x14ac:dyDescent="0.45">
      <c r="A1193">
        <v>65712</v>
      </c>
      <c r="B1193">
        <v>16</v>
      </c>
      <c r="C1193">
        <v>3</v>
      </c>
      <c r="D1193" t="s">
        <v>877</v>
      </c>
      <c r="E1193" t="s">
        <v>677</v>
      </c>
      <c r="F1193">
        <v>74</v>
      </c>
      <c r="G1193" t="s">
        <v>1843</v>
      </c>
      <c r="H1193">
        <v>98</v>
      </c>
      <c r="I1193" t="s">
        <v>634</v>
      </c>
      <c r="J1193" t="s">
        <v>634</v>
      </c>
    </row>
    <row r="1194" spans="1:10" x14ac:dyDescent="0.45">
      <c r="A1194">
        <v>65712</v>
      </c>
      <c r="B1194">
        <v>17</v>
      </c>
      <c r="C1194">
        <v>3</v>
      </c>
      <c r="D1194" t="s">
        <v>983</v>
      </c>
      <c r="E1194" t="s">
        <v>678</v>
      </c>
      <c r="F1194" t="s">
        <v>634</v>
      </c>
      <c r="G1194" t="s">
        <v>634</v>
      </c>
      <c r="H1194" t="s">
        <v>634</v>
      </c>
      <c r="I1194" t="s">
        <v>634</v>
      </c>
      <c r="J1194">
        <v>401</v>
      </c>
    </row>
    <row r="1195" spans="1:10" x14ac:dyDescent="0.45">
      <c r="A1195">
        <v>65712</v>
      </c>
      <c r="B1195">
        <v>18</v>
      </c>
      <c r="C1195">
        <v>3</v>
      </c>
      <c r="D1195" t="s">
        <v>930</v>
      </c>
      <c r="E1195" t="s">
        <v>677</v>
      </c>
      <c r="F1195">
        <v>98</v>
      </c>
      <c r="G1195" t="s">
        <v>1906</v>
      </c>
      <c r="H1195" t="s">
        <v>634</v>
      </c>
      <c r="I1195" t="s">
        <v>634</v>
      </c>
      <c r="J1195" t="s">
        <v>634</v>
      </c>
    </row>
    <row r="1196" spans="1:10" x14ac:dyDescent="0.45">
      <c r="A1196">
        <v>65712</v>
      </c>
      <c r="B1196">
        <v>19</v>
      </c>
      <c r="C1196">
        <v>3</v>
      </c>
      <c r="D1196" t="s">
        <v>826</v>
      </c>
      <c r="E1196" t="s">
        <v>677</v>
      </c>
      <c r="F1196">
        <v>24</v>
      </c>
      <c r="G1196" t="s">
        <v>634</v>
      </c>
      <c r="H1196" t="s">
        <v>634</v>
      </c>
      <c r="I1196">
        <v>2</v>
      </c>
      <c r="J1196">
        <v>220</v>
      </c>
    </row>
    <row r="1197" spans="1:10" x14ac:dyDescent="0.45">
      <c r="A1197">
        <v>65713</v>
      </c>
      <c r="B1197">
        <v>0</v>
      </c>
      <c r="C1197">
        <v>1</v>
      </c>
      <c r="D1197" t="s">
        <v>1246</v>
      </c>
      <c r="E1197" t="s">
        <v>678</v>
      </c>
      <c r="F1197">
        <v>23</v>
      </c>
      <c r="G1197" t="s">
        <v>1755</v>
      </c>
      <c r="H1197">
        <v>10</v>
      </c>
      <c r="I1197" t="s">
        <v>634</v>
      </c>
      <c r="J1197" t="s">
        <v>634</v>
      </c>
    </row>
    <row r="1198" spans="1:10" x14ac:dyDescent="0.45">
      <c r="A1198">
        <v>65713</v>
      </c>
      <c r="B1198">
        <v>1</v>
      </c>
      <c r="C1198">
        <v>1</v>
      </c>
      <c r="D1198" t="s">
        <v>1247</v>
      </c>
      <c r="E1198" t="s">
        <v>678</v>
      </c>
      <c r="F1198">
        <v>25</v>
      </c>
      <c r="G1198" t="s">
        <v>1756</v>
      </c>
      <c r="H1198">
        <v>23</v>
      </c>
      <c r="I1198" t="s">
        <v>634</v>
      </c>
      <c r="J1198" t="s">
        <v>634</v>
      </c>
    </row>
    <row r="1199" spans="1:10" x14ac:dyDescent="0.45">
      <c r="A1199">
        <v>65713</v>
      </c>
      <c r="B1199">
        <v>2</v>
      </c>
      <c r="C1199">
        <v>1</v>
      </c>
      <c r="D1199" t="s">
        <v>1397</v>
      </c>
      <c r="E1199" t="s">
        <v>677</v>
      </c>
      <c r="F1199">
        <v>9</v>
      </c>
      <c r="G1199" t="s">
        <v>634</v>
      </c>
      <c r="H1199" t="s">
        <v>634</v>
      </c>
      <c r="I1199">
        <v>2</v>
      </c>
      <c r="J1199">
        <v>207</v>
      </c>
    </row>
    <row r="1200" spans="1:10" x14ac:dyDescent="0.45">
      <c r="A1200">
        <v>65713</v>
      </c>
      <c r="B1200">
        <v>3</v>
      </c>
      <c r="C1200">
        <v>1</v>
      </c>
      <c r="D1200" t="s">
        <v>1002</v>
      </c>
      <c r="E1200" t="s">
        <v>678</v>
      </c>
      <c r="F1200">
        <v>25</v>
      </c>
      <c r="G1200" t="s">
        <v>1757</v>
      </c>
      <c r="H1200">
        <v>15</v>
      </c>
      <c r="I1200" t="s">
        <v>634</v>
      </c>
      <c r="J1200" t="s">
        <v>634</v>
      </c>
    </row>
    <row r="1201" spans="1:10" x14ac:dyDescent="0.45">
      <c r="A1201">
        <v>65713</v>
      </c>
      <c r="B1201">
        <v>4</v>
      </c>
      <c r="C1201">
        <v>1</v>
      </c>
      <c r="D1201" t="s">
        <v>782</v>
      </c>
      <c r="E1201" t="s">
        <v>678</v>
      </c>
      <c r="F1201">
        <v>88</v>
      </c>
      <c r="G1201" t="s">
        <v>1774</v>
      </c>
      <c r="H1201">
        <v>7</v>
      </c>
      <c r="I1201" t="s">
        <v>634</v>
      </c>
      <c r="J1201" t="s">
        <v>634</v>
      </c>
    </row>
    <row r="1202" spans="1:10" x14ac:dyDescent="0.45">
      <c r="A1202">
        <v>65713</v>
      </c>
      <c r="B1202">
        <v>5</v>
      </c>
      <c r="C1202">
        <v>1</v>
      </c>
      <c r="D1202" t="s">
        <v>1281</v>
      </c>
      <c r="E1202" t="s">
        <v>678</v>
      </c>
      <c r="F1202">
        <v>27</v>
      </c>
      <c r="G1202" t="s">
        <v>634</v>
      </c>
      <c r="H1202" t="s">
        <v>634</v>
      </c>
      <c r="I1202">
        <v>2</v>
      </c>
      <c r="J1202">
        <v>207</v>
      </c>
    </row>
    <row r="1203" spans="1:10" x14ac:dyDescent="0.45">
      <c r="A1203">
        <v>65713</v>
      </c>
      <c r="B1203">
        <v>6</v>
      </c>
      <c r="C1203">
        <v>1</v>
      </c>
      <c r="D1203" t="s">
        <v>1158</v>
      </c>
      <c r="E1203" t="s">
        <v>677</v>
      </c>
      <c r="F1203">
        <v>36</v>
      </c>
      <c r="G1203" t="s">
        <v>1759</v>
      </c>
      <c r="H1203">
        <v>11</v>
      </c>
      <c r="I1203" t="s">
        <v>634</v>
      </c>
      <c r="J1203" t="s">
        <v>634</v>
      </c>
    </row>
    <row r="1204" spans="1:10" x14ac:dyDescent="0.45">
      <c r="A1204">
        <v>65713</v>
      </c>
      <c r="B1204">
        <v>7</v>
      </c>
      <c r="C1204">
        <v>2</v>
      </c>
      <c r="D1204" t="s">
        <v>873</v>
      </c>
      <c r="E1204" t="s">
        <v>678</v>
      </c>
      <c r="F1204">
        <v>9</v>
      </c>
      <c r="G1204" t="s">
        <v>1760</v>
      </c>
      <c r="H1204">
        <v>23</v>
      </c>
      <c r="I1204" t="s">
        <v>634</v>
      </c>
      <c r="J1204" t="s">
        <v>634</v>
      </c>
    </row>
    <row r="1205" spans="1:10" x14ac:dyDescent="0.45">
      <c r="A1205">
        <v>65713</v>
      </c>
      <c r="B1205">
        <v>8</v>
      </c>
      <c r="C1205">
        <v>2</v>
      </c>
      <c r="D1205" t="s">
        <v>1248</v>
      </c>
      <c r="E1205" t="s">
        <v>678</v>
      </c>
      <c r="F1205">
        <v>98</v>
      </c>
      <c r="G1205" t="s">
        <v>1761</v>
      </c>
      <c r="H1205">
        <v>27</v>
      </c>
      <c r="I1205" t="s">
        <v>634</v>
      </c>
      <c r="J1205" t="s">
        <v>634</v>
      </c>
    </row>
    <row r="1206" spans="1:10" x14ac:dyDescent="0.45">
      <c r="A1206">
        <v>65713</v>
      </c>
      <c r="B1206">
        <v>9</v>
      </c>
      <c r="C1206">
        <v>2</v>
      </c>
      <c r="D1206" t="s">
        <v>1304</v>
      </c>
      <c r="E1206" t="s">
        <v>678</v>
      </c>
      <c r="F1206" t="s">
        <v>634</v>
      </c>
      <c r="G1206" t="s">
        <v>634</v>
      </c>
      <c r="H1206" t="s">
        <v>634</v>
      </c>
      <c r="I1206" t="s">
        <v>634</v>
      </c>
      <c r="J1206">
        <v>401</v>
      </c>
    </row>
    <row r="1207" spans="1:10" x14ac:dyDescent="0.45">
      <c r="A1207">
        <v>65713</v>
      </c>
      <c r="B1207">
        <v>10</v>
      </c>
      <c r="C1207">
        <v>2</v>
      </c>
      <c r="D1207" t="s">
        <v>1229</v>
      </c>
      <c r="E1207" t="s">
        <v>678</v>
      </c>
      <c r="F1207">
        <v>15</v>
      </c>
      <c r="G1207" t="s">
        <v>1762</v>
      </c>
      <c r="H1207">
        <v>92</v>
      </c>
      <c r="I1207" t="s">
        <v>634</v>
      </c>
      <c r="J1207" t="s">
        <v>634</v>
      </c>
    </row>
    <row r="1208" spans="1:10" x14ac:dyDescent="0.45">
      <c r="A1208">
        <v>65713</v>
      </c>
      <c r="B1208">
        <v>11</v>
      </c>
      <c r="C1208">
        <v>2</v>
      </c>
      <c r="D1208" t="s">
        <v>725</v>
      </c>
      <c r="E1208" t="s">
        <v>678</v>
      </c>
      <c r="F1208">
        <v>27</v>
      </c>
      <c r="G1208" t="s">
        <v>1819</v>
      </c>
      <c r="H1208">
        <v>23</v>
      </c>
      <c r="I1208" t="s">
        <v>634</v>
      </c>
      <c r="J1208" t="s">
        <v>634</v>
      </c>
    </row>
    <row r="1209" spans="1:10" x14ac:dyDescent="0.45">
      <c r="A1209">
        <v>65713</v>
      </c>
      <c r="B1209">
        <v>12</v>
      </c>
      <c r="C1209">
        <v>3</v>
      </c>
      <c r="D1209" t="s">
        <v>772</v>
      </c>
      <c r="E1209" t="s">
        <v>677</v>
      </c>
      <c r="F1209">
        <v>15</v>
      </c>
      <c r="G1209" t="s">
        <v>634</v>
      </c>
      <c r="H1209" t="s">
        <v>634</v>
      </c>
      <c r="I1209">
        <v>2</v>
      </c>
      <c r="J1209">
        <v>201</v>
      </c>
    </row>
    <row r="1210" spans="1:10" x14ac:dyDescent="0.45">
      <c r="A1210">
        <v>65713</v>
      </c>
      <c r="B1210">
        <v>13</v>
      </c>
      <c r="C1210">
        <v>3</v>
      </c>
      <c r="D1210" t="s">
        <v>1085</v>
      </c>
      <c r="E1210" t="s">
        <v>678</v>
      </c>
      <c r="F1210">
        <v>92</v>
      </c>
      <c r="G1210" t="s">
        <v>1820</v>
      </c>
      <c r="H1210">
        <v>10</v>
      </c>
      <c r="I1210" t="s">
        <v>634</v>
      </c>
      <c r="J1210" t="s">
        <v>634</v>
      </c>
    </row>
    <row r="1211" spans="1:10" x14ac:dyDescent="0.45">
      <c r="A1211">
        <v>65713</v>
      </c>
      <c r="B1211">
        <v>14</v>
      </c>
      <c r="C1211">
        <v>3</v>
      </c>
      <c r="D1211" t="s">
        <v>1010</v>
      </c>
      <c r="E1211" t="s">
        <v>678</v>
      </c>
      <c r="F1211">
        <v>14</v>
      </c>
      <c r="G1211" t="s">
        <v>634</v>
      </c>
      <c r="H1211" t="s">
        <v>634</v>
      </c>
      <c r="I1211">
        <v>2</v>
      </c>
      <c r="J1211">
        <v>207</v>
      </c>
    </row>
    <row r="1212" spans="1:10" x14ac:dyDescent="0.45">
      <c r="A1212">
        <v>65713</v>
      </c>
      <c r="B1212">
        <v>15</v>
      </c>
      <c r="C1212">
        <v>3</v>
      </c>
      <c r="D1212" t="s">
        <v>1249</v>
      </c>
      <c r="E1212" t="s">
        <v>677</v>
      </c>
      <c r="F1212">
        <v>64</v>
      </c>
      <c r="G1212" t="s">
        <v>1833</v>
      </c>
      <c r="H1212">
        <v>11</v>
      </c>
      <c r="I1212" t="s">
        <v>634</v>
      </c>
      <c r="J1212" t="s">
        <v>634</v>
      </c>
    </row>
    <row r="1213" spans="1:10" x14ac:dyDescent="0.45">
      <c r="A1213">
        <v>65713</v>
      </c>
      <c r="B1213">
        <v>16</v>
      </c>
      <c r="C1213">
        <v>3</v>
      </c>
      <c r="D1213" t="s">
        <v>1420</v>
      </c>
      <c r="E1213" t="s">
        <v>678</v>
      </c>
      <c r="F1213" t="s">
        <v>634</v>
      </c>
      <c r="G1213" t="s">
        <v>1834</v>
      </c>
      <c r="H1213" t="s">
        <v>634</v>
      </c>
      <c r="I1213" t="s">
        <v>634</v>
      </c>
      <c r="J1213" t="s">
        <v>634</v>
      </c>
    </row>
    <row r="1214" spans="1:10" x14ac:dyDescent="0.45">
      <c r="A1214">
        <v>65713</v>
      </c>
      <c r="B1214">
        <v>17</v>
      </c>
      <c r="C1214">
        <v>3</v>
      </c>
      <c r="D1214" t="s">
        <v>1647</v>
      </c>
      <c r="E1214" t="s">
        <v>678</v>
      </c>
      <c r="F1214">
        <v>27</v>
      </c>
      <c r="G1214" t="s">
        <v>634</v>
      </c>
      <c r="H1214" t="s">
        <v>634</v>
      </c>
      <c r="I1214">
        <v>2</v>
      </c>
      <c r="J1214">
        <v>208</v>
      </c>
    </row>
    <row r="1215" spans="1:10" x14ac:dyDescent="0.45">
      <c r="A1215">
        <v>65713</v>
      </c>
      <c r="B1215">
        <v>18</v>
      </c>
      <c r="C1215">
        <v>3</v>
      </c>
      <c r="D1215" t="s">
        <v>1079</v>
      </c>
      <c r="E1215" t="s">
        <v>678</v>
      </c>
      <c r="F1215">
        <v>10</v>
      </c>
      <c r="G1215" t="s">
        <v>1823</v>
      </c>
      <c r="H1215">
        <v>9</v>
      </c>
      <c r="I1215" t="s">
        <v>634</v>
      </c>
      <c r="J1215" t="s">
        <v>634</v>
      </c>
    </row>
    <row r="1216" spans="1:10" x14ac:dyDescent="0.45">
      <c r="A1216">
        <v>65713</v>
      </c>
      <c r="B1216">
        <v>19</v>
      </c>
      <c r="C1216">
        <v>3</v>
      </c>
      <c r="D1216" t="s">
        <v>1456</v>
      </c>
      <c r="E1216" t="s">
        <v>677</v>
      </c>
      <c r="F1216">
        <v>9</v>
      </c>
      <c r="G1216" t="s">
        <v>634</v>
      </c>
      <c r="H1216" t="s">
        <v>634</v>
      </c>
      <c r="I1216">
        <v>2</v>
      </c>
      <c r="J1216">
        <v>201</v>
      </c>
    </row>
    <row r="1217" spans="1:10" x14ac:dyDescent="0.45">
      <c r="A1217">
        <v>65713</v>
      </c>
      <c r="B1217">
        <v>20</v>
      </c>
      <c r="C1217">
        <v>3</v>
      </c>
      <c r="D1217" t="s">
        <v>1456</v>
      </c>
      <c r="E1217" t="s">
        <v>677</v>
      </c>
      <c r="F1217" t="s">
        <v>634</v>
      </c>
      <c r="G1217" t="s">
        <v>634</v>
      </c>
      <c r="H1217" t="s">
        <v>634</v>
      </c>
      <c r="I1217" t="s">
        <v>634</v>
      </c>
      <c r="J1217">
        <v>401</v>
      </c>
    </row>
    <row r="1218" spans="1:10" x14ac:dyDescent="0.45">
      <c r="A1218">
        <v>65713</v>
      </c>
      <c r="B1218">
        <v>21</v>
      </c>
      <c r="C1218">
        <v>3</v>
      </c>
      <c r="D1218" t="s">
        <v>1250</v>
      </c>
      <c r="E1218" t="s">
        <v>678</v>
      </c>
      <c r="F1218">
        <v>25</v>
      </c>
      <c r="G1218" t="s">
        <v>1824</v>
      </c>
      <c r="H1218">
        <v>15</v>
      </c>
      <c r="I1218" t="s">
        <v>634</v>
      </c>
      <c r="J1218" t="s">
        <v>634</v>
      </c>
    </row>
    <row r="1219" spans="1:10" x14ac:dyDescent="0.45">
      <c r="A1219">
        <v>65713</v>
      </c>
      <c r="B1219">
        <v>22</v>
      </c>
      <c r="C1219">
        <v>3</v>
      </c>
      <c r="D1219" t="s">
        <v>1251</v>
      </c>
      <c r="E1219" t="s">
        <v>678</v>
      </c>
      <c r="F1219">
        <v>91</v>
      </c>
      <c r="G1219" t="s">
        <v>1872</v>
      </c>
      <c r="H1219">
        <v>7</v>
      </c>
      <c r="I1219" t="s">
        <v>634</v>
      </c>
      <c r="J1219" t="s">
        <v>634</v>
      </c>
    </row>
    <row r="1220" spans="1:10" x14ac:dyDescent="0.45">
      <c r="A1220">
        <v>65713</v>
      </c>
      <c r="B1220">
        <v>23</v>
      </c>
      <c r="C1220">
        <v>3</v>
      </c>
      <c r="D1220" t="s">
        <v>1121</v>
      </c>
      <c r="E1220" t="s">
        <v>678</v>
      </c>
      <c r="F1220">
        <v>98</v>
      </c>
      <c r="G1220" t="s">
        <v>1873</v>
      </c>
      <c r="H1220">
        <v>9</v>
      </c>
      <c r="I1220" t="s">
        <v>634</v>
      </c>
      <c r="J1220" t="s">
        <v>634</v>
      </c>
    </row>
    <row r="1221" spans="1:10" x14ac:dyDescent="0.45">
      <c r="A1221">
        <v>65714</v>
      </c>
      <c r="B1221">
        <v>0</v>
      </c>
      <c r="C1221">
        <v>1</v>
      </c>
      <c r="D1221" t="s">
        <v>1252</v>
      </c>
      <c r="E1221" t="s">
        <v>678</v>
      </c>
      <c r="F1221">
        <v>4</v>
      </c>
      <c r="G1221" t="s">
        <v>1755</v>
      </c>
      <c r="H1221">
        <v>7</v>
      </c>
      <c r="I1221" t="s">
        <v>634</v>
      </c>
      <c r="J1221" t="s">
        <v>634</v>
      </c>
    </row>
    <row r="1222" spans="1:10" x14ac:dyDescent="0.45">
      <c r="A1222">
        <v>65714</v>
      </c>
      <c r="B1222">
        <v>1</v>
      </c>
      <c r="C1222">
        <v>1</v>
      </c>
      <c r="D1222" t="s">
        <v>1486</v>
      </c>
      <c r="E1222" t="s">
        <v>678</v>
      </c>
      <c r="F1222">
        <v>91</v>
      </c>
      <c r="G1222" t="s">
        <v>634</v>
      </c>
      <c r="H1222" t="s">
        <v>634</v>
      </c>
      <c r="I1222">
        <v>2</v>
      </c>
      <c r="J1222">
        <v>201</v>
      </c>
    </row>
    <row r="1223" spans="1:10" x14ac:dyDescent="0.45">
      <c r="A1223">
        <v>65714</v>
      </c>
      <c r="B1223">
        <v>2</v>
      </c>
      <c r="C1223">
        <v>1</v>
      </c>
      <c r="D1223" t="s">
        <v>1253</v>
      </c>
      <c r="E1223" t="s">
        <v>677</v>
      </c>
      <c r="F1223">
        <v>98</v>
      </c>
      <c r="G1223" t="s">
        <v>1746</v>
      </c>
      <c r="H1223">
        <v>36</v>
      </c>
      <c r="I1223" t="s">
        <v>634</v>
      </c>
      <c r="J1223" t="s">
        <v>634</v>
      </c>
    </row>
    <row r="1224" spans="1:10" x14ac:dyDescent="0.45">
      <c r="A1224">
        <v>65714</v>
      </c>
      <c r="B1224">
        <v>3</v>
      </c>
      <c r="C1224">
        <v>1</v>
      </c>
      <c r="D1224" t="s">
        <v>1254</v>
      </c>
      <c r="E1224" t="s">
        <v>678</v>
      </c>
      <c r="F1224">
        <v>10</v>
      </c>
      <c r="G1224" t="s">
        <v>1766</v>
      </c>
      <c r="H1224" t="s">
        <v>634</v>
      </c>
      <c r="I1224" t="s">
        <v>634</v>
      </c>
      <c r="J1224" t="s">
        <v>634</v>
      </c>
    </row>
    <row r="1225" spans="1:10" x14ac:dyDescent="0.45">
      <c r="A1225">
        <v>65714</v>
      </c>
      <c r="B1225">
        <v>4</v>
      </c>
      <c r="C1225">
        <v>1</v>
      </c>
      <c r="D1225" t="s">
        <v>1008</v>
      </c>
      <c r="E1225" t="s">
        <v>678</v>
      </c>
      <c r="F1225">
        <v>92</v>
      </c>
      <c r="G1225" t="s">
        <v>1758</v>
      </c>
      <c r="H1225">
        <v>25</v>
      </c>
      <c r="I1225" t="s">
        <v>634</v>
      </c>
      <c r="J1225" t="s">
        <v>634</v>
      </c>
    </row>
    <row r="1226" spans="1:10" x14ac:dyDescent="0.45">
      <c r="A1226">
        <v>65714</v>
      </c>
      <c r="B1226">
        <v>5</v>
      </c>
      <c r="C1226">
        <v>1</v>
      </c>
      <c r="D1226" t="s">
        <v>1203</v>
      </c>
      <c r="E1226" t="s">
        <v>677</v>
      </c>
      <c r="F1226">
        <v>98</v>
      </c>
      <c r="G1226" t="s">
        <v>1770</v>
      </c>
      <c r="H1226" t="s">
        <v>634</v>
      </c>
      <c r="I1226" t="s">
        <v>634</v>
      </c>
      <c r="J1226" t="s">
        <v>634</v>
      </c>
    </row>
    <row r="1227" spans="1:10" x14ac:dyDescent="0.45">
      <c r="A1227">
        <v>65714</v>
      </c>
      <c r="B1227">
        <v>6</v>
      </c>
      <c r="C1227">
        <v>2</v>
      </c>
      <c r="D1227" t="s">
        <v>801</v>
      </c>
      <c r="E1227" t="s">
        <v>677</v>
      </c>
      <c r="F1227">
        <v>36</v>
      </c>
      <c r="G1227" t="s">
        <v>634</v>
      </c>
      <c r="H1227" t="s">
        <v>634</v>
      </c>
      <c r="I1227">
        <v>2</v>
      </c>
      <c r="J1227">
        <v>220</v>
      </c>
    </row>
    <row r="1228" spans="1:10" x14ac:dyDescent="0.45">
      <c r="A1228">
        <v>65714</v>
      </c>
      <c r="B1228">
        <v>7</v>
      </c>
      <c r="C1228">
        <v>2</v>
      </c>
      <c r="D1228" t="s">
        <v>1242</v>
      </c>
      <c r="E1228" t="s">
        <v>678</v>
      </c>
      <c r="F1228">
        <v>4</v>
      </c>
      <c r="G1228" t="s">
        <v>1771</v>
      </c>
      <c r="H1228" t="s">
        <v>634</v>
      </c>
      <c r="I1228" t="s">
        <v>634</v>
      </c>
      <c r="J1228" t="s">
        <v>634</v>
      </c>
    </row>
    <row r="1229" spans="1:10" x14ac:dyDescent="0.45">
      <c r="A1229">
        <v>65714</v>
      </c>
      <c r="B1229">
        <v>8</v>
      </c>
      <c r="C1229">
        <v>2</v>
      </c>
      <c r="D1229" t="s">
        <v>1255</v>
      </c>
      <c r="E1229" t="s">
        <v>678</v>
      </c>
      <c r="F1229">
        <v>88</v>
      </c>
      <c r="G1229" t="s">
        <v>1772</v>
      </c>
      <c r="H1229">
        <v>91</v>
      </c>
      <c r="I1229" t="s">
        <v>634</v>
      </c>
      <c r="J1229" t="s">
        <v>634</v>
      </c>
    </row>
    <row r="1230" spans="1:10" x14ac:dyDescent="0.45">
      <c r="A1230">
        <v>65714</v>
      </c>
      <c r="B1230">
        <v>9</v>
      </c>
      <c r="C1230">
        <v>3</v>
      </c>
      <c r="D1230" t="s">
        <v>768</v>
      </c>
      <c r="E1230" t="s">
        <v>678</v>
      </c>
      <c r="F1230">
        <v>23</v>
      </c>
      <c r="G1230" t="s">
        <v>634</v>
      </c>
      <c r="H1230" t="s">
        <v>634</v>
      </c>
      <c r="I1230">
        <v>2</v>
      </c>
      <c r="J1230">
        <v>220</v>
      </c>
    </row>
    <row r="1231" spans="1:10" x14ac:dyDescent="0.45">
      <c r="A1231">
        <v>65714</v>
      </c>
      <c r="B1231">
        <v>10</v>
      </c>
      <c r="C1231">
        <v>3</v>
      </c>
      <c r="D1231" t="s">
        <v>1002</v>
      </c>
      <c r="E1231" t="s">
        <v>678</v>
      </c>
      <c r="F1231">
        <v>10</v>
      </c>
      <c r="G1231" t="s">
        <v>1767</v>
      </c>
      <c r="H1231">
        <v>17</v>
      </c>
      <c r="I1231" t="s">
        <v>634</v>
      </c>
      <c r="J1231" t="s">
        <v>634</v>
      </c>
    </row>
    <row r="1232" spans="1:10" x14ac:dyDescent="0.45">
      <c r="A1232">
        <v>65714</v>
      </c>
      <c r="B1232">
        <v>11</v>
      </c>
      <c r="C1232">
        <v>3</v>
      </c>
      <c r="D1232" t="s">
        <v>1293</v>
      </c>
      <c r="E1232" t="s">
        <v>677</v>
      </c>
      <c r="F1232" t="s">
        <v>634</v>
      </c>
      <c r="G1232" t="s">
        <v>634</v>
      </c>
      <c r="H1232" t="s">
        <v>634</v>
      </c>
      <c r="I1232" t="s">
        <v>634</v>
      </c>
      <c r="J1232">
        <v>401</v>
      </c>
    </row>
    <row r="1233" spans="1:10" x14ac:dyDescent="0.45">
      <c r="A1233">
        <v>65714</v>
      </c>
      <c r="B1233">
        <v>12</v>
      </c>
      <c r="C1233">
        <v>3</v>
      </c>
      <c r="D1233" t="s">
        <v>1158</v>
      </c>
      <c r="E1233" t="s">
        <v>678</v>
      </c>
      <c r="F1233">
        <v>91</v>
      </c>
      <c r="G1233" t="s">
        <v>1763</v>
      </c>
      <c r="H1233" t="s">
        <v>634</v>
      </c>
      <c r="I1233" t="s">
        <v>634</v>
      </c>
      <c r="J1233" t="s">
        <v>634</v>
      </c>
    </row>
    <row r="1234" spans="1:10" x14ac:dyDescent="0.45">
      <c r="A1234">
        <v>65714</v>
      </c>
      <c r="B1234">
        <v>13</v>
      </c>
      <c r="C1234">
        <v>3</v>
      </c>
      <c r="D1234" t="s">
        <v>1219</v>
      </c>
      <c r="E1234" t="s">
        <v>677</v>
      </c>
      <c r="F1234">
        <v>98</v>
      </c>
      <c r="G1234" t="s">
        <v>634</v>
      </c>
      <c r="H1234" t="s">
        <v>634</v>
      </c>
      <c r="I1234">
        <v>2</v>
      </c>
      <c r="J1234">
        <v>220</v>
      </c>
    </row>
    <row r="1235" spans="1:10" x14ac:dyDescent="0.45">
      <c r="A1235">
        <v>65714</v>
      </c>
      <c r="B1235">
        <v>14</v>
      </c>
      <c r="C1235">
        <v>3</v>
      </c>
      <c r="D1235" t="s">
        <v>1219</v>
      </c>
      <c r="E1235" t="s">
        <v>678</v>
      </c>
      <c r="F1235" t="s">
        <v>634</v>
      </c>
      <c r="G1235" t="s">
        <v>634</v>
      </c>
      <c r="H1235" t="s">
        <v>634</v>
      </c>
      <c r="I1235" t="s">
        <v>634</v>
      </c>
      <c r="J1235">
        <v>401</v>
      </c>
    </row>
    <row r="1236" spans="1:10" x14ac:dyDescent="0.45">
      <c r="A1236">
        <v>65715</v>
      </c>
      <c r="B1236">
        <v>0</v>
      </c>
      <c r="C1236">
        <v>1</v>
      </c>
      <c r="D1236" t="s">
        <v>902</v>
      </c>
      <c r="E1236" t="s">
        <v>677</v>
      </c>
      <c r="F1236">
        <v>6</v>
      </c>
      <c r="G1236" t="s">
        <v>634</v>
      </c>
      <c r="H1236" t="s">
        <v>634</v>
      </c>
      <c r="I1236">
        <v>2</v>
      </c>
      <c r="J1236">
        <v>208</v>
      </c>
    </row>
    <row r="1237" spans="1:10" x14ac:dyDescent="0.45">
      <c r="A1237">
        <v>65715</v>
      </c>
      <c r="B1237">
        <v>1</v>
      </c>
      <c r="C1237">
        <v>1</v>
      </c>
      <c r="D1237" t="s">
        <v>1068</v>
      </c>
      <c r="E1237" t="s">
        <v>678</v>
      </c>
      <c r="F1237">
        <v>5</v>
      </c>
      <c r="G1237" t="s">
        <v>1755</v>
      </c>
      <c r="H1237">
        <v>77</v>
      </c>
      <c r="I1237" t="s">
        <v>634</v>
      </c>
      <c r="J1237" t="s">
        <v>634</v>
      </c>
    </row>
    <row r="1238" spans="1:10" x14ac:dyDescent="0.45">
      <c r="A1238">
        <v>65715</v>
      </c>
      <c r="B1238">
        <v>2</v>
      </c>
      <c r="C1238">
        <v>1</v>
      </c>
      <c r="D1238" t="s">
        <v>1094</v>
      </c>
      <c r="E1238" t="s">
        <v>678</v>
      </c>
      <c r="F1238">
        <v>37</v>
      </c>
      <c r="G1238" t="s">
        <v>634</v>
      </c>
      <c r="H1238" t="s">
        <v>634</v>
      </c>
      <c r="I1238">
        <v>2</v>
      </c>
      <c r="J1238">
        <v>201</v>
      </c>
    </row>
    <row r="1239" spans="1:10" x14ac:dyDescent="0.45">
      <c r="A1239">
        <v>65715</v>
      </c>
      <c r="B1239">
        <v>3</v>
      </c>
      <c r="C1239">
        <v>1</v>
      </c>
      <c r="D1239" t="s">
        <v>1256</v>
      </c>
      <c r="E1239" t="s">
        <v>677</v>
      </c>
      <c r="F1239">
        <v>7</v>
      </c>
      <c r="G1239" t="s">
        <v>1746</v>
      </c>
      <c r="H1239">
        <v>4</v>
      </c>
      <c r="I1239" t="s">
        <v>634</v>
      </c>
      <c r="J1239" t="s">
        <v>634</v>
      </c>
    </row>
    <row r="1240" spans="1:10" x14ac:dyDescent="0.45">
      <c r="A1240">
        <v>65715</v>
      </c>
      <c r="B1240">
        <v>4</v>
      </c>
      <c r="C1240">
        <v>1</v>
      </c>
      <c r="D1240" t="s">
        <v>742</v>
      </c>
      <c r="E1240" t="s">
        <v>677</v>
      </c>
      <c r="F1240">
        <v>4</v>
      </c>
      <c r="G1240" t="s">
        <v>634</v>
      </c>
      <c r="H1240" t="s">
        <v>634</v>
      </c>
      <c r="I1240">
        <v>2</v>
      </c>
      <c r="J1240">
        <v>201</v>
      </c>
    </row>
    <row r="1241" spans="1:10" x14ac:dyDescent="0.45">
      <c r="A1241">
        <v>65715</v>
      </c>
      <c r="B1241">
        <v>5</v>
      </c>
      <c r="C1241">
        <v>2</v>
      </c>
      <c r="D1241" t="s">
        <v>692</v>
      </c>
      <c r="E1241" t="s">
        <v>677</v>
      </c>
      <c r="F1241">
        <v>6</v>
      </c>
      <c r="G1241" t="s">
        <v>1747</v>
      </c>
      <c r="H1241" t="s">
        <v>634</v>
      </c>
      <c r="I1241" t="s">
        <v>634</v>
      </c>
      <c r="J1241" t="s">
        <v>634</v>
      </c>
    </row>
    <row r="1242" spans="1:10" x14ac:dyDescent="0.45">
      <c r="A1242">
        <v>65715</v>
      </c>
      <c r="B1242">
        <v>6</v>
      </c>
      <c r="C1242">
        <v>2</v>
      </c>
      <c r="D1242" t="s">
        <v>1257</v>
      </c>
      <c r="E1242" t="s">
        <v>678</v>
      </c>
      <c r="F1242">
        <v>25</v>
      </c>
      <c r="G1242" t="s">
        <v>1748</v>
      </c>
      <c r="H1242">
        <v>37</v>
      </c>
      <c r="I1242" t="s">
        <v>634</v>
      </c>
      <c r="J1242" t="s">
        <v>634</v>
      </c>
    </row>
    <row r="1243" spans="1:10" x14ac:dyDescent="0.45">
      <c r="A1243">
        <v>65715</v>
      </c>
      <c r="B1243">
        <v>7</v>
      </c>
      <c r="C1243">
        <v>2</v>
      </c>
      <c r="D1243" t="s">
        <v>1258</v>
      </c>
      <c r="E1243" t="s">
        <v>677</v>
      </c>
      <c r="F1243">
        <v>92</v>
      </c>
      <c r="G1243" t="s">
        <v>1749</v>
      </c>
      <c r="H1243">
        <v>15</v>
      </c>
      <c r="I1243" t="s">
        <v>634</v>
      </c>
      <c r="J1243" t="s">
        <v>634</v>
      </c>
    </row>
    <row r="1244" spans="1:10" x14ac:dyDescent="0.45">
      <c r="A1244">
        <v>65715</v>
      </c>
      <c r="B1244">
        <v>8</v>
      </c>
      <c r="C1244">
        <v>2</v>
      </c>
      <c r="D1244" t="s">
        <v>1259</v>
      </c>
      <c r="E1244" t="s">
        <v>678</v>
      </c>
      <c r="F1244">
        <v>14</v>
      </c>
      <c r="G1244" t="s">
        <v>1750</v>
      </c>
      <c r="H1244">
        <v>5</v>
      </c>
      <c r="I1244" t="s">
        <v>634</v>
      </c>
      <c r="J1244" t="s">
        <v>634</v>
      </c>
    </row>
    <row r="1245" spans="1:10" x14ac:dyDescent="0.45">
      <c r="A1245">
        <v>65715</v>
      </c>
      <c r="B1245">
        <v>9</v>
      </c>
      <c r="C1245">
        <v>2</v>
      </c>
      <c r="D1245" t="s">
        <v>1373</v>
      </c>
      <c r="E1245" t="s">
        <v>677</v>
      </c>
      <c r="F1245">
        <v>7</v>
      </c>
      <c r="G1245" t="s">
        <v>634</v>
      </c>
      <c r="H1245" t="s">
        <v>634</v>
      </c>
      <c r="I1245">
        <v>2</v>
      </c>
      <c r="J1245">
        <v>212</v>
      </c>
    </row>
    <row r="1246" spans="1:10" x14ac:dyDescent="0.45">
      <c r="A1246">
        <v>65715</v>
      </c>
      <c r="B1246">
        <v>10</v>
      </c>
      <c r="C1246">
        <v>2</v>
      </c>
      <c r="D1246" t="s">
        <v>897</v>
      </c>
      <c r="E1246" t="s">
        <v>678</v>
      </c>
      <c r="F1246">
        <v>25</v>
      </c>
      <c r="G1246" t="s">
        <v>1751</v>
      </c>
      <c r="H1246">
        <v>97</v>
      </c>
      <c r="I1246" t="s">
        <v>634</v>
      </c>
      <c r="J1246" t="s">
        <v>634</v>
      </c>
    </row>
    <row r="1247" spans="1:10" x14ac:dyDescent="0.45">
      <c r="A1247">
        <v>65715</v>
      </c>
      <c r="B1247">
        <v>11</v>
      </c>
      <c r="C1247">
        <v>3</v>
      </c>
      <c r="D1247" t="s">
        <v>1636</v>
      </c>
      <c r="E1247" t="s">
        <v>678</v>
      </c>
      <c r="F1247">
        <v>24</v>
      </c>
      <c r="G1247" t="s">
        <v>634</v>
      </c>
      <c r="H1247" t="s">
        <v>634</v>
      </c>
      <c r="I1247">
        <v>2</v>
      </c>
      <c r="J1247">
        <v>201</v>
      </c>
    </row>
    <row r="1248" spans="1:10" x14ac:dyDescent="0.45">
      <c r="A1248">
        <v>65715</v>
      </c>
      <c r="B1248">
        <v>12</v>
      </c>
      <c r="C1248">
        <v>3</v>
      </c>
      <c r="D1248" t="s">
        <v>1260</v>
      </c>
      <c r="E1248" t="s">
        <v>678</v>
      </c>
      <c r="F1248">
        <v>24</v>
      </c>
      <c r="G1248" t="s">
        <v>1776</v>
      </c>
      <c r="H1248">
        <v>9</v>
      </c>
      <c r="I1248" t="s">
        <v>634</v>
      </c>
      <c r="J1248" t="s">
        <v>634</v>
      </c>
    </row>
    <row r="1249" spans="1:10" x14ac:dyDescent="0.45">
      <c r="A1249">
        <v>65715</v>
      </c>
      <c r="B1249">
        <v>13</v>
      </c>
      <c r="C1249">
        <v>3</v>
      </c>
      <c r="D1249" t="s">
        <v>893</v>
      </c>
      <c r="E1249" t="s">
        <v>678</v>
      </c>
      <c r="F1249">
        <v>17</v>
      </c>
      <c r="G1249" t="s">
        <v>1773</v>
      </c>
      <c r="H1249">
        <v>77</v>
      </c>
      <c r="I1249" t="s">
        <v>634</v>
      </c>
      <c r="J1249" t="s">
        <v>634</v>
      </c>
    </row>
    <row r="1250" spans="1:10" x14ac:dyDescent="0.45">
      <c r="A1250">
        <v>65715</v>
      </c>
      <c r="B1250">
        <v>14</v>
      </c>
      <c r="C1250">
        <v>3</v>
      </c>
      <c r="D1250" t="s">
        <v>893</v>
      </c>
      <c r="E1250" t="s">
        <v>677</v>
      </c>
      <c r="F1250" t="s">
        <v>634</v>
      </c>
      <c r="G1250" t="s">
        <v>634</v>
      </c>
      <c r="H1250" t="s">
        <v>634</v>
      </c>
      <c r="I1250" t="s">
        <v>634</v>
      </c>
      <c r="J1250">
        <v>401</v>
      </c>
    </row>
    <row r="1251" spans="1:10" x14ac:dyDescent="0.45">
      <c r="A1251">
        <v>65715</v>
      </c>
      <c r="B1251">
        <v>15</v>
      </c>
      <c r="C1251">
        <v>3</v>
      </c>
      <c r="D1251" t="s">
        <v>1124</v>
      </c>
      <c r="E1251" t="s">
        <v>678</v>
      </c>
      <c r="F1251">
        <v>14</v>
      </c>
      <c r="G1251" t="s">
        <v>1764</v>
      </c>
      <c r="H1251">
        <v>5</v>
      </c>
      <c r="I1251" t="s">
        <v>634</v>
      </c>
      <c r="J1251" t="s">
        <v>634</v>
      </c>
    </row>
    <row r="1252" spans="1:10" x14ac:dyDescent="0.45">
      <c r="A1252">
        <v>65715</v>
      </c>
      <c r="B1252">
        <v>16</v>
      </c>
      <c r="C1252">
        <v>3</v>
      </c>
      <c r="D1252" t="s">
        <v>1059</v>
      </c>
      <c r="E1252" t="s">
        <v>678</v>
      </c>
      <c r="F1252">
        <v>5</v>
      </c>
      <c r="G1252" t="s">
        <v>1769</v>
      </c>
      <c r="H1252">
        <v>77</v>
      </c>
      <c r="I1252" t="s">
        <v>634</v>
      </c>
      <c r="J1252" t="s">
        <v>634</v>
      </c>
    </row>
    <row r="1253" spans="1:10" x14ac:dyDescent="0.45">
      <c r="A1253">
        <v>65716</v>
      </c>
      <c r="B1253">
        <v>0</v>
      </c>
      <c r="C1253">
        <v>1</v>
      </c>
      <c r="D1253" t="s">
        <v>1398</v>
      </c>
      <c r="E1253" t="s">
        <v>677</v>
      </c>
      <c r="F1253" t="s">
        <v>634</v>
      </c>
      <c r="G1253" t="s">
        <v>1745</v>
      </c>
      <c r="H1253" t="s">
        <v>634</v>
      </c>
      <c r="I1253" t="s">
        <v>634</v>
      </c>
      <c r="J1253" t="s">
        <v>634</v>
      </c>
    </row>
    <row r="1254" spans="1:10" x14ac:dyDescent="0.45">
      <c r="A1254">
        <v>65716</v>
      </c>
      <c r="B1254">
        <v>1</v>
      </c>
      <c r="C1254">
        <v>1</v>
      </c>
      <c r="D1254" t="s">
        <v>916</v>
      </c>
      <c r="E1254" t="s">
        <v>678</v>
      </c>
      <c r="F1254">
        <v>32</v>
      </c>
      <c r="G1254" t="s">
        <v>1746</v>
      </c>
      <c r="H1254">
        <v>55</v>
      </c>
      <c r="I1254" t="s">
        <v>634</v>
      </c>
      <c r="J1254" t="s">
        <v>634</v>
      </c>
    </row>
    <row r="1255" spans="1:10" x14ac:dyDescent="0.45">
      <c r="A1255">
        <v>65716</v>
      </c>
      <c r="B1255">
        <v>2</v>
      </c>
      <c r="C1255">
        <v>1</v>
      </c>
      <c r="D1255" t="s">
        <v>1261</v>
      </c>
      <c r="E1255" t="s">
        <v>677</v>
      </c>
      <c r="F1255">
        <v>89</v>
      </c>
      <c r="G1255" t="s">
        <v>1747</v>
      </c>
      <c r="H1255">
        <v>87</v>
      </c>
      <c r="I1255" t="s">
        <v>634</v>
      </c>
      <c r="J1255" t="s">
        <v>634</v>
      </c>
    </row>
    <row r="1256" spans="1:10" x14ac:dyDescent="0.45">
      <c r="A1256">
        <v>65716</v>
      </c>
      <c r="B1256">
        <v>3</v>
      </c>
      <c r="C1256">
        <v>2</v>
      </c>
      <c r="D1256" t="s">
        <v>746</v>
      </c>
      <c r="E1256" t="s">
        <v>678</v>
      </c>
      <c r="F1256" t="s">
        <v>634</v>
      </c>
      <c r="G1256" t="s">
        <v>1748</v>
      </c>
      <c r="H1256" t="s">
        <v>634</v>
      </c>
      <c r="I1256" t="s">
        <v>634</v>
      </c>
      <c r="J1256" t="s">
        <v>634</v>
      </c>
    </row>
    <row r="1257" spans="1:10" x14ac:dyDescent="0.45">
      <c r="A1257">
        <v>65716</v>
      </c>
      <c r="B1257">
        <v>4</v>
      </c>
      <c r="C1257">
        <v>2</v>
      </c>
      <c r="D1257" t="s">
        <v>1609</v>
      </c>
      <c r="E1257" t="s">
        <v>678</v>
      </c>
      <c r="F1257">
        <v>68</v>
      </c>
      <c r="G1257" t="s">
        <v>634</v>
      </c>
      <c r="H1257" t="s">
        <v>634</v>
      </c>
      <c r="I1257">
        <v>2</v>
      </c>
      <c r="J1257">
        <v>0</v>
      </c>
    </row>
    <row r="1258" spans="1:10" x14ac:dyDescent="0.45">
      <c r="A1258">
        <v>65716</v>
      </c>
      <c r="B1258">
        <v>5</v>
      </c>
      <c r="C1258">
        <v>2</v>
      </c>
      <c r="D1258" t="s">
        <v>1262</v>
      </c>
      <c r="E1258" t="s">
        <v>677</v>
      </c>
      <c r="F1258">
        <v>77</v>
      </c>
      <c r="G1258" t="s">
        <v>1749</v>
      </c>
      <c r="H1258">
        <v>17</v>
      </c>
      <c r="I1258" t="s">
        <v>634</v>
      </c>
      <c r="J1258" t="s">
        <v>634</v>
      </c>
    </row>
    <row r="1259" spans="1:10" x14ac:dyDescent="0.45">
      <c r="A1259">
        <v>65716</v>
      </c>
      <c r="B1259">
        <v>6</v>
      </c>
      <c r="C1259">
        <v>2</v>
      </c>
      <c r="D1259" t="s">
        <v>949</v>
      </c>
      <c r="E1259" t="s">
        <v>677</v>
      </c>
      <c r="F1259">
        <v>88</v>
      </c>
      <c r="G1259" t="s">
        <v>634</v>
      </c>
      <c r="H1259" t="s">
        <v>634</v>
      </c>
      <c r="I1259">
        <v>2</v>
      </c>
      <c r="J1259">
        <v>0</v>
      </c>
    </row>
    <row r="1260" spans="1:10" x14ac:dyDescent="0.45">
      <c r="A1260">
        <v>65716</v>
      </c>
      <c r="B1260">
        <v>7</v>
      </c>
      <c r="C1260">
        <v>3</v>
      </c>
      <c r="D1260" t="s">
        <v>1237</v>
      </c>
      <c r="E1260" t="s">
        <v>678</v>
      </c>
      <c r="F1260">
        <v>98</v>
      </c>
      <c r="G1260" t="s">
        <v>1750</v>
      </c>
      <c r="H1260">
        <v>36</v>
      </c>
      <c r="I1260" t="s">
        <v>634</v>
      </c>
      <c r="J1260" t="s">
        <v>634</v>
      </c>
    </row>
    <row r="1261" spans="1:10" x14ac:dyDescent="0.45">
      <c r="A1261">
        <v>65716</v>
      </c>
      <c r="B1261">
        <v>8</v>
      </c>
      <c r="C1261">
        <v>3</v>
      </c>
      <c r="D1261" t="s">
        <v>727</v>
      </c>
      <c r="E1261" t="s">
        <v>678</v>
      </c>
      <c r="F1261">
        <v>36</v>
      </c>
      <c r="G1261" t="s">
        <v>1751</v>
      </c>
      <c r="H1261">
        <v>74</v>
      </c>
      <c r="I1261" t="s">
        <v>634</v>
      </c>
      <c r="J1261" t="s">
        <v>634</v>
      </c>
    </row>
    <row r="1262" spans="1:10" x14ac:dyDescent="0.45">
      <c r="A1262">
        <v>65716</v>
      </c>
      <c r="B1262">
        <v>9</v>
      </c>
      <c r="C1262">
        <v>3</v>
      </c>
      <c r="D1262" t="s">
        <v>853</v>
      </c>
      <c r="E1262" t="s">
        <v>677</v>
      </c>
      <c r="F1262" t="s">
        <v>634</v>
      </c>
      <c r="G1262" t="s">
        <v>634</v>
      </c>
      <c r="H1262" t="s">
        <v>634</v>
      </c>
      <c r="I1262" t="s">
        <v>634</v>
      </c>
      <c r="J1262">
        <v>401</v>
      </c>
    </row>
    <row r="1263" spans="1:10" x14ac:dyDescent="0.45">
      <c r="A1263">
        <v>65716</v>
      </c>
      <c r="B1263">
        <v>10</v>
      </c>
      <c r="C1263">
        <v>3</v>
      </c>
      <c r="D1263" t="s">
        <v>1263</v>
      </c>
      <c r="E1263" t="s">
        <v>678</v>
      </c>
      <c r="F1263">
        <v>98</v>
      </c>
      <c r="G1263" t="s">
        <v>1776</v>
      </c>
      <c r="H1263">
        <v>44</v>
      </c>
      <c r="I1263" t="s">
        <v>634</v>
      </c>
      <c r="J1263" t="s">
        <v>634</v>
      </c>
    </row>
    <row r="1264" spans="1:10" x14ac:dyDescent="0.45">
      <c r="A1264">
        <v>65716</v>
      </c>
      <c r="B1264">
        <v>11</v>
      </c>
      <c r="C1264">
        <v>3</v>
      </c>
      <c r="D1264" t="s">
        <v>997</v>
      </c>
      <c r="E1264" t="s">
        <v>678</v>
      </c>
      <c r="F1264">
        <v>36</v>
      </c>
      <c r="G1264" t="s">
        <v>634</v>
      </c>
      <c r="H1264" t="s">
        <v>634</v>
      </c>
      <c r="I1264">
        <v>2</v>
      </c>
      <c r="J1264">
        <v>208</v>
      </c>
    </row>
    <row r="1265" spans="1:10" x14ac:dyDescent="0.45">
      <c r="A1265">
        <v>65716</v>
      </c>
      <c r="B1265">
        <v>12</v>
      </c>
      <c r="C1265">
        <v>3</v>
      </c>
      <c r="D1265" t="s">
        <v>997</v>
      </c>
      <c r="E1265" t="s">
        <v>678</v>
      </c>
      <c r="F1265">
        <v>36</v>
      </c>
      <c r="G1265" t="s">
        <v>634</v>
      </c>
      <c r="H1265" t="s">
        <v>634</v>
      </c>
      <c r="I1265">
        <v>2</v>
      </c>
      <c r="J1265">
        <v>207</v>
      </c>
    </row>
    <row r="1266" spans="1:10" x14ac:dyDescent="0.45">
      <c r="A1266">
        <v>65717</v>
      </c>
      <c r="B1266">
        <v>0</v>
      </c>
      <c r="C1266">
        <v>1</v>
      </c>
      <c r="D1266" t="s">
        <v>1264</v>
      </c>
      <c r="E1266" t="s">
        <v>677</v>
      </c>
      <c r="F1266">
        <v>6</v>
      </c>
      <c r="G1266" t="s">
        <v>1745</v>
      </c>
      <c r="H1266">
        <v>96</v>
      </c>
      <c r="I1266" t="s">
        <v>634</v>
      </c>
      <c r="J1266" t="s">
        <v>634</v>
      </c>
    </row>
    <row r="1267" spans="1:10" x14ac:dyDescent="0.45">
      <c r="A1267">
        <v>65717</v>
      </c>
      <c r="B1267">
        <v>1</v>
      </c>
      <c r="C1267">
        <v>1</v>
      </c>
      <c r="D1267" t="s">
        <v>1074</v>
      </c>
      <c r="E1267" t="s">
        <v>678</v>
      </c>
      <c r="F1267">
        <v>22</v>
      </c>
      <c r="G1267" t="s">
        <v>1746</v>
      </c>
      <c r="H1267">
        <v>71</v>
      </c>
      <c r="I1267" t="s">
        <v>634</v>
      </c>
      <c r="J1267" t="s">
        <v>634</v>
      </c>
    </row>
    <row r="1268" spans="1:10" x14ac:dyDescent="0.45">
      <c r="A1268">
        <v>65717</v>
      </c>
      <c r="B1268">
        <v>2</v>
      </c>
      <c r="C1268">
        <v>1</v>
      </c>
      <c r="D1268" t="s">
        <v>1265</v>
      </c>
      <c r="E1268" t="s">
        <v>677</v>
      </c>
      <c r="F1268">
        <v>45</v>
      </c>
      <c r="G1268" t="s">
        <v>1747</v>
      </c>
      <c r="H1268" t="s">
        <v>634</v>
      </c>
      <c r="I1268" t="s">
        <v>634</v>
      </c>
      <c r="J1268" t="s">
        <v>634</v>
      </c>
    </row>
    <row r="1269" spans="1:10" x14ac:dyDescent="0.45">
      <c r="A1269">
        <v>65717</v>
      </c>
      <c r="B1269">
        <v>3</v>
      </c>
      <c r="C1269">
        <v>1</v>
      </c>
      <c r="D1269" t="s">
        <v>1242</v>
      </c>
      <c r="E1269" t="s">
        <v>677</v>
      </c>
      <c r="F1269">
        <v>12</v>
      </c>
      <c r="G1269" t="s">
        <v>634</v>
      </c>
      <c r="H1269" t="s">
        <v>634</v>
      </c>
      <c r="I1269">
        <v>2</v>
      </c>
      <c r="J1269">
        <v>201</v>
      </c>
    </row>
    <row r="1270" spans="1:10" x14ac:dyDescent="0.45">
      <c r="A1270">
        <v>65717</v>
      </c>
      <c r="B1270">
        <v>4</v>
      </c>
      <c r="C1270">
        <v>1</v>
      </c>
      <c r="D1270" t="s">
        <v>1183</v>
      </c>
      <c r="E1270" t="s">
        <v>678</v>
      </c>
      <c r="F1270">
        <v>11</v>
      </c>
      <c r="G1270" t="s">
        <v>634</v>
      </c>
      <c r="H1270" t="s">
        <v>634</v>
      </c>
      <c r="I1270">
        <v>2</v>
      </c>
      <c r="J1270">
        <v>201</v>
      </c>
    </row>
    <row r="1271" spans="1:10" x14ac:dyDescent="0.45">
      <c r="A1271">
        <v>65717</v>
      </c>
      <c r="B1271">
        <v>5</v>
      </c>
      <c r="C1271">
        <v>1</v>
      </c>
      <c r="D1271" t="s">
        <v>1166</v>
      </c>
      <c r="E1271" t="s">
        <v>677</v>
      </c>
      <c r="F1271">
        <v>5</v>
      </c>
      <c r="G1271" t="s">
        <v>1808</v>
      </c>
      <c r="H1271">
        <v>12</v>
      </c>
      <c r="I1271" t="s">
        <v>634</v>
      </c>
      <c r="J1271" t="s">
        <v>634</v>
      </c>
    </row>
    <row r="1272" spans="1:10" x14ac:dyDescent="0.45">
      <c r="A1272">
        <v>65717</v>
      </c>
      <c r="B1272">
        <v>6</v>
      </c>
      <c r="C1272">
        <v>1</v>
      </c>
      <c r="D1272" t="s">
        <v>1141</v>
      </c>
      <c r="E1272" t="s">
        <v>677</v>
      </c>
      <c r="F1272">
        <v>45</v>
      </c>
      <c r="G1272" t="s">
        <v>1809</v>
      </c>
      <c r="H1272">
        <v>2</v>
      </c>
      <c r="I1272" t="s">
        <v>634</v>
      </c>
      <c r="J1272" t="s">
        <v>634</v>
      </c>
    </row>
    <row r="1273" spans="1:10" x14ac:dyDescent="0.45">
      <c r="A1273">
        <v>65717</v>
      </c>
      <c r="B1273">
        <v>7</v>
      </c>
      <c r="C1273">
        <v>2</v>
      </c>
      <c r="D1273" t="s">
        <v>1266</v>
      </c>
      <c r="E1273" t="s">
        <v>678</v>
      </c>
      <c r="F1273">
        <v>19</v>
      </c>
      <c r="G1273" t="s">
        <v>1810</v>
      </c>
      <c r="H1273">
        <v>64</v>
      </c>
      <c r="I1273" t="s">
        <v>634</v>
      </c>
      <c r="J1273" t="s">
        <v>634</v>
      </c>
    </row>
    <row r="1274" spans="1:10" x14ac:dyDescent="0.45">
      <c r="A1274">
        <v>65717</v>
      </c>
      <c r="B1274">
        <v>8</v>
      </c>
      <c r="C1274">
        <v>2</v>
      </c>
      <c r="D1274" t="s">
        <v>1400</v>
      </c>
      <c r="E1274" t="s">
        <v>677</v>
      </c>
      <c r="F1274">
        <v>4</v>
      </c>
      <c r="G1274" t="s">
        <v>634</v>
      </c>
      <c r="H1274" t="s">
        <v>634</v>
      </c>
      <c r="I1274">
        <v>2</v>
      </c>
      <c r="J1274">
        <v>208</v>
      </c>
    </row>
    <row r="1275" spans="1:10" x14ac:dyDescent="0.45">
      <c r="A1275">
        <v>65717</v>
      </c>
      <c r="B1275">
        <v>9</v>
      </c>
      <c r="C1275">
        <v>2</v>
      </c>
      <c r="D1275" t="s">
        <v>1400</v>
      </c>
      <c r="E1275" t="s">
        <v>677</v>
      </c>
      <c r="F1275">
        <v>4</v>
      </c>
      <c r="G1275" t="s">
        <v>634</v>
      </c>
      <c r="H1275" t="s">
        <v>634</v>
      </c>
      <c r="I1275">
        <v>2</v>
      </c>
      <c r="J1275">
        <v>208</v>
      </c>
    </row>
    <row r="1276" spans="1:10" x14ac:dyDescent="0.45">
      <c r="A1276">
        <v>65717</v>
      </c>
      <c r="B1276">
        <v>10</v>
      </c>
      <c r="C1276">
        <v>2</v>
      </c>
      <c r="D1276" t="s">
        <v>1154</v>
      </c>
      <c r="E1276" t="s">
        <v>677</v>
      </c>
      <c r="F1276">
        <v>89</v>
      </c>
      <c r="G1276" t="s">
        <v>1811</v>
      </c>
      <c r="H1276" t="s">
        <v>634</v>
      </c>
      <c r="I1276" t="s">
        <v>634</v>
      </c>
      <c r="J1276" t="s">
        <v>634</v>
      </c>
    </row>
    <row r="1277" spans="1:10" x14ac:dyDescent="0.45">
      <c r="A1277">
        <v>65717</v>
      </c>
      <c r="B1277">
        <v>11</v>
      </c>
      <c r="C1277">
        <v>2</v>
      </c>
      <c r="D1277" t="s">
        <v>1713</v>
      </c>
      <c r="E1277" t="s">
        <v>678</v>
      </c>
      <c r="F1277">
        <v>64</v>
      </c>
      <c r="G1277" t="s">
        <v>634</v>
      </c>
      <c r="H1277" t="s">
        <v>634</v>
      </c>
      <c r="I1277">
        <v>2</v>
      </c>
      <c r="J1277">
        <v>201</v>
      </c>
    </row>
    <row r="1278" spans="1:10" x14ac:dyDescent="0.45">
      <c r="A1278">
        <v>65717</v>
      </c>
      <c r="B1278">
        <v>12</v>
      </c>
      <c r="C1278">
        <v>3</v>
      </c>
      <c r="D1278" t="s">
        <v>910</v>
      </c>
      <c r="E1278" t="s">
        <v>678</v>
      </c>
      <c r="F1278">
        <v>92</v>
      </c>
      <c r="G1278" t="s">
        <v>634</v>
      </c>
      <c r="H1278" t="s">
        <v>634</v>
      </c>
      <c r="I1278">
        <v>2</v>
      </c>
      <c r="J1278">
        <v>201</v>
      </c>
    </row>
    <row r="1279" spans="1:10" x14ac:dyDescent="0.45">
      <c r="A1279">
        <v>65717</v>
      </c>
      <c r="B1279">
        <v>13</v>
      </c>
      <c r="C1279">
        <v>3</v>
      </c>
      <c r="D1279" t="s">
        <v>863</v>
      </c>
      <c r="E1279" t="s">
        <v>678</v>
      </c>
      <c r="F1279">
        <v>92</v>
      </c>
      <c r="G1279" t="s">
        <v>1779</v>
      </c>
      <c r="H1279" t="s">
        <v>634</v>
      </c>
      <c r="I1279" t="s">
        <v>634</v>
      </c>
      <c r="J1279" t="s">
        <v>634</v>
      </c>
    </row>
    <row r="1280" spans="1:10" x14ac:dyDescent="0.45">
      <c r="A1280">
        <v>65717</v>
      </c>
      <c r="B1280">
        <v>14</v>
      </c>
      <c r="C1280">
        <v>3</v>
      </c>
      <c r="D1280" t="s">
        <v>1267</v>
      </c>
      <c r="E1280" t="s">
        <v>677</v>
      </c>
      <c r="F1280">
        <v>45</v>
      </c>
      <c r="G1280" t="s">
        <v>1813</v>
      </c>
      <c r="H1280">
        <v>12</v>
      </c>
      <c r="I1280" t="s">
        <v>634</v>
      </c>
      <c r="J1280" t="s">
        <v>634</v>
      </c>
    </row>
    <row r="1281" spans="1:10" x14ac:dyDescent="0.45">
      <c r="A1281">
        <v>65717</v>
      </c>
      <c r="B1281">
        <v>15</v>
      </c>
      <c r="C1281">
        <v>3</v>
      </c>
      <c r="D1281" t="s">
        <v>1267</v>
      </c>
      <c r="E1281" t="s">
        <v>678</v>
      </c>
      <c r="F1281" t="s">
        <v>634</v>
      </c>
      <c r="G1281" t="s">
        <v>634</v>
      </c>
      <c r="H1281" t="s">
        <v>634</v>
      </c>
      <c r="I1281" t="s">
        <v>634</v>
      </c>
      <c r="J1281">
        <v>401</v>
      </c>
    </row>
    <row r="1282" spans="1:10" x14ac:dyDescent="0.45">
      <c r="A1282">
        <v>65717</v>
      </c>
      <c r="B1282">
        <v>16</v>
      </c>
      <c r="C1282">
        <v>3</v>
      </c>
      <c r="D1282" t="s">
        <v>875</v>
      </c>
      <c r="E1282" t="s">
        <v>677</v>
      </c>
      <c r="F1282">
        <v>45</v>
      </c>
      <c r="G1282" t="s">
        <v>634</v>
      </c>
      <c r="H1282" t="s">
        <v>634</v>
      </c>
      <c r="I1282">
        <v>2</v>
      </c>
      <c r="J1282">
        <v>201</v>
      </c>
    </row>
    <row r="1283" spans="1:10" x14ac:dyDescent="0.45">
      <c r="A1283">
        <v>65717</v>
      </c>
      <c r="B1283">
        <v>17</v>
      </c>
      <c r="C1283">
        <v>3</v>
      </c>
      <c r="D1283" t="s">
        <v>1187</v>
      </c>
      <c r="E1283" t="s">
        <v>678</v>
      </c>
      <c r="F1283">
        <v>64</v>
      </c>
      <c r="G1283" t="s">
        <v>634</v>
      </c>
      <c r="H1283" t="s">
        <v>634</v>
      </c>
      <c r="I1283">
        <v>2</v>
      </c>
      <c r="J1283">
        <v>207</v>
      </c>
    </row>
    <row r="1284" spans="1:10" x14ac:dyDescent="0.45">
      <c r="A1284">
        <v>65717</v>
      </c>
      <c r="B1284">
        <v>18</v>
      </c>
      <c r="C1284">
        <v>3</v>
      </c>
      <c r="D1284" t="s">
        <v>1672</v>
      </c>
      <c r="E1284" t="s">
        <v>677</v>
      </c>
      <c r="F1284">
        <v>4</v>
      </c>
      <c r="G1284" t="s">
        <v>634</v>
      </c>
      <c r="H1284" t="s">
        <v>634</v>
      </c>
      <c r="I1284">
        <v>2</v>
      </c>
      <c r="J1284">
        <v>201</v>
      </c>
    </row>
    <row r="1285" spans="1:10" x14ac:dyDescent="0.45">
      <c r="A1285">
        <v>65717</v>
      </c>
      <c r="B1285">
        <v>19</v>
      </c>
      <c r="C1285">
        <v>3</v>
      </c>
      <c r="D1285" t="s">
        <v>791</v>
      </c>
      <c r="E1285" t="s">
        <v>677</v>
      </c>
      <c r="F1285">
        <v>45</v>
      </c>
      <c r="G1285" t="s">
        <v>1865</v>
      </c>
      <c r="H1285">
        <v>12</v>
      </c>
      <c r="I1285" t="s">
        <v>634</v>
      </c>
      <c r="J1285" t="s">
        <v>634</v>
      </c>
    </row>
    <row r="1286" spans="1:10" x14ac:dyDescent="0.45">
      <c r="A1286">
        <v>65718</v>
      </c>
      <c r="B1286">
        <v>0</v>
      </c>
      <c r="C1286">
        <v>1</v>
      </c>
      <c r="D1286" t="s">
        <v>1268</v>
      </c>
      <c r="E1286" t="s">
        <v>678</v>
      </c>
      <c r="F1286">
        <v>8</v>
      </c>
      <c r="G1286" t="s">
        <v>1755</v>
      </c>
      <c r="H1286">
        <v>81</v>
      </c>
      <c r="I1286" t="s">
        <v>634</v>
      </c>
      <c r="J1286" t="s">
        <v>634</v>
      </c>
    </row>
    <row r="1287" spans="1:10" x14ac:dyDescent="0.45">
      <c r="A1287">
        <v>65718</v>
      </c>
      <c r="B1287">
        <v>1</v>
      </c>
      <c r="C1287">
        <v>1</v>
      </c>
      <c r="D1287" t="s">
        <v>1217</v>
      </c>
      <c r="E1287" t="s">
        <v>678</v>
      </c>
      <c r="F1287">
        <v>81</v>
      </c>
      <c r="G1287" t="s">
        <v>634</v>
      </c>
      <c r="H1287" t="s">
        <v>634</v>
      </c>
      <c r="I1287">
        <v>4</v>
      </c>
      <c r="J1287">
        <v>504</v>
      </c>
    </row>
    <row r="1288" spans="1:10" x14ac:dyDescent="0.45">
      <c r="A1288">
        <v>65718</v>
      </c>
      <c r="B1288">
        <v>2</v>
      </c>
      <c r="C1288">
        <v>1</v>
      </c>
      <c r="D1288" t="s">
        <v>1269</v>
      </c>
      <c r="E1288" t="s">
        <v>677</v>
      </c>
      <c r="F1288">
        <v>5</v>
      </c>
      <c r="G1288" t="s">
        <v>1746</v>
      </c>
      <c r="H1288">
        <v>77</v>
      </c>
      <c r="I1288" t="s">
        <v>634</v>
      </c>
      <c r="J1288" t="s">
        <v>634</v>
      </c>
    </row>
    <row r="1289" spans="1:10" x14ac:dyDescent="0.45">
      <c r="A1289">
        <v>65718</v>
      </c>
      <c r="B1289">
        <v>3</v>
      </c>
      <c r="C1289">
        <v>1</v>
      </c>
      <c r="D1289" t="s">
        <v>1270</v>
      </c>
      <c r="E1289" t="s">
        <v>677</v>
      </c>
      <c r="F1289">
        <v>77</v>
      </c>
      <c r="G1289" t="s">
        <v>1747</v>
      </c>
      <c r="H1289">
        <v>5</v>
      </c>
      <c r="I1289" t="s">
        <v>634</v>
      </c>
      <c r="J1289" t="s">
        <v>634</v>
      </c>
    </row>
    <row r="1290" spans="1:10" x14ac:dyDescent="0.45">
      <c r="A1290">
        <v>65718</v>
      </c>
      <c r="B1290">
        <v>4</v>
      </c>
      <c r="C1290">
        <v>1</v>
      </c>
      <c r="D1290" t="s">
        <v>935</v>
      </c>
      <c r="E1290" t="s">
        <v>678</v>
      </c>
      <c r="F1290">
        <v>3</v>
      </c>
      <c r="G1290" t="s">
        <v>1748</v>
      </c>
      <c r="H1290">
        <v>17</v>
      </c>
      <c r="I1290" t="s">
        <v>634</v>
      </c>
      <c r="J1290" t="s">
        <v>634</v>
      </c>
    </row>
    <row r="1291" spans="1:10" x14ac:dyDescent="0.45">
      <c r="A1291">
        <v>65718</v>
      </c>
      <c r="B1291">
        <v>5</v>
      </c>
      <c r="C1291">
        <v>1</v>
      </c>
      <c r="D1291" t="s">
        <v>742</v>
      </c>
      <c r="E1291" t="s">
        <v>678</v>
      </c>
      <c r="F1291">
        <v>16</v>
      </c>
      <c r="G1291" t="s">
        <v>634</v>
      </c>
      <c r="H1291" t="s">
        <v>634</v>
      </c>
      <c r="I1291">
        <v>2</v>
      </c>
      <c r="J1291">
        <v>203</v>
      </c>
    </row>
    <row r="1292" spans="1:10" x14ac:dyDescent="0.45">
      <c r="A1292">
        <v>65718</v>
      </c>
      <c r="B1292">
        <v>6</v>
      </c>
      <c r="C1292">
        <v>2</v>
      </c>
      <c r="D1292" t="s">
        <v>1271</v>
      </c>
      <c r="E1292" t="s">
        <v>677</v>
      </c>
      <c r="F1292">
        <v>25</v>
      </c>
      <c r="G1292" t="s">
        <v>1749</v>
      </c>
      <c r="H1292">
        <v>77</v>
      </c>
      <c r="I1292" t="s">
        <v>634</v>
      </c>
      <c r="J1292" t="s">
        <v>634</v>
      </c>
    </row>
    <row r="1293" spans="1:10" x14ac:dyDescent="0.45">
      <c r="A1293">
        <v>65718</v>
      </c>
      <c r="B1293">
        <v>7</v>
      </c>
      <c r="C1293">
        <v>2</v>
      </c>
      <c r="D1293" t="s">
        <v>896</v>
      </c>
      <c r="E1293" t="s">
        <v>677</v>
      </c>
      <c r="F1293">
        <v>77</v>
      </c>
      <c r="G1293" t="s">
        <v>1810</v>
      </c>
      <c r="H1293">
        <v>5</v>
      </c>
      <c r="I1293" t="s">
        <v>634</v>
      </c>
      <c r="J1293" t="s">
        <v>634</v>
      </c>
    </row>
    <row r="1294" spans="1:10" x14ac:dyDescent="0.45">
      <c r="A1294">
        <v>65718</v>
      </c>
      <c r="B1294">
        <v>8</v>
      </c>
      <c r="C1294">
        <v>2</v>
      </c>
      <c r="D1294" t="s">
        <v>1289</v>
      </c>
      <c r="E1294" t="s">
        <v>677</v>
      </c>
      <c r="F1294">
        <v>23</v>
      </c>
      <c r="G1294" t="s">
        <v>634</v>
      </c>
      <c r="H1294" t="s">
        <v>634</v>
      </c>
      <c r="I1294">
        <v>2</v>
      </c>
      <c r="J1294">
        <v>208</v>
      </c>
    </row>
    <row r="1295" spans="1:10" x14ac:dyDescent="0.45">
      <c r="A1295">
        <v>65718</v>
      </c>
      <c r="B1295">
        <v>9</v>
      </c>
      <c r="C1295">
        <v>2</v>
      </c>
      <c r="D1295" t="s">
        <v>1273</v>
      </c>
      <c r="E1295" t="s">
        <v>678</v>
      </c>
      <c r="F1295">
        <v>89</v>
      </c>
      <c r="G1295" t="s">
        <v>634</v>
      </c>
      <c r="H1295" t="s">
        <v>634</v>
      </c>
      <c r="I1295">
        <v>2</v>
      </c>
      <c r="J1295">
        <v>207</v>
      </c>
    </row>
    <row r="1296" spans="1:10" x14ac:dyDescent="0.45">
      <c r="A1296">
        <v>65718</v>
      </c>
      <c r="B1296">
        <v>10</v>
      </c>
      <c r="C1296">
        <v>2</v>
      </c>
      <c r="D1296" t="s">
        <v>924</v>
      </c>
      <c r="E1296" t="s">
        <v>677</v>
      </c>
      <c r="F1296">
        <v>77</v>
      </c>
      <c r="G1296" t="s">
        <v>634</v>
      </c>
      <c r="H1296" t="s">
        <v>634</v>
      </c>
      <c r="I1296">
        <v>2</v>
      </c>
      <c r="J1296">
        <v>203</v>
      </c>
    </row>
    <row r="1297" spans="1:10" x14ac:dyDescent="0.45">
      <c r="A1297">
        <v>65718</v>
      </c>
      <c r="B1297">
        <v>11</v>
      </c>
      <c r="C1297">
        <v>2</v>
      </c>
      <c r="D1297" t="s">
        <v>1002</v>
      </c>
      <c r="E1297" t="s">
        <v>678</v>
      </c>
      <c r="F1297">
        <v>89</v>
      </c>
      <c r="G1297" t="s">
        <v>634</v>
      </c>
      <c r="H1297" t="s">
        <v>634</v>
      </c>
      <c r="I1297">
        <v>2</v>
      </c>
      <c r="J1297">
        <v>208</v>
      </c>
    </row>
    <row r="1298" spans="1:10" x14ac:dyDescent="0.45">
      <c r="A1298">
        <v>65718</v>
      </c>
      <c r="B1298">
        <v>12</v>
      </c>
      <c r="C1298">
        <v>2</v>
      </c>
      <c r="D1298" t="s">
        <v>1100</v>
      </c>
      <c r="E1298" t="s">
        <v>677</v>
      </c>
      <c r="F1298">
        <v>9</v>
      </c>
      <c r="G1298" t="s">
        <v>634</v>
      </c>
      <c r="H1298" t="s">
        <v>634</v>
      </c>
      <c r="I1298">
        <v>2</v>
      </c>
      <c r="J1298">
        <v>214</v>
      </c>
    </row>
    <row r="1299" spans="1:10" x14ac:dyDescent="0.45">
      <c r="A1299">
        <v>65718</v>
      </c>
      <c r="B1299">
        <v>13</v>
      </c>
      <c r="C1299">
        <v>3</v>
      </c>
      <c r="D1299" t="s">
        <v>1272</v>
      </c>
      <c r="E1299" t="s">
        <v>677</v>
      </c>
      <c r="F1299">
        <v>97</v>
      </c>
      <c r="G1299" t="s">
        <v>1811</v>
      </c>
      <c r="H1299">
        <v>5</v>
      </c>
      <c r="I1299" t="s">
        <v>634</v>
      </c>
      <c r="J1299" t="s">
        <v>634</v>
      </c>
    </row>
    <row r="1300" spans="1:10" x14ac:dyDescent="0.45">
      <c r="A1300">
        <v>65718</v>
      </c>
      <c r="B1300">
        <v>14</v>
      </c>
      <c r="C1300">
        <v>3</v>
      </c>
      <c r="D1300" t="s">
        <v>1273</v>
      </c>
      <c r="E1300" t="s">
        <v>678</v>
      </c>
      <c r="F1300">
        <v>28</v>
      </c>
      <c r="G1300" t="s">
        <v>1779</v>
      </c>
      <c r="H1300">
        <v>89</v>
      </c>
      <c r="I1300" t="s">
        <v>634</v>
      </c>
      <c r="J1300" t="s">
        <v>634</v>
      </c>
    </row>
    <row r="1301" spans="1:10" x14ac:dyDescent="0.45">
      <c r="A1301">
        <v>65718</v>
      </c>
      <c r="B1301">
        <v>15</v>
      </c>
      <c r="C1301">
        <v>3</v>
      </c>
      <c r="D1301" t="s">
        <v>1024</v>
      </c>
      <c r="E1301" t="s">
        <v>677</v>
      </c>
      <c r="F1301">
        <v>23</v>
      </c>
      <c r="G1301" t="s">
        <v>634</v>
      </c>
      <c r="H1301" t="s">
        <v>634</v>
      </c>
      <c r="I1301">
        <v>2</v>
      </c>
      <c r="J1301">
        <v>205</v>
      </c>
    </row>
    <row r="1302" spans="1:10" x14ac:dyDescent="0.45">
      <c r="A1302">
        <v>65718</v>
      </c>
      <c r="B1302">
        <v>16</v>
      </c>
      <c r="C1302">
        <v>3</v>
      </c>
      <c r="D1302" t="s">
        <v>1500</v>
      </c>
      <c r="E1302" t="s">
        <v>677</v>
      </c>
      <c r="F1302">
        <v>25</v>
      </c>
      <c r="G1302" t="s">
        <v>634</v>
      </c>
      <c r="H1302" t="s">
        <v>634</v>
      </c>
      <c r="I1302">
        <v>2</v>
      </c>
      <c r="J1302">
        <v>208</v>
      </c>
    </row>
    <row r="1303" spans="1:10" x14ac:dyDescent="0.45">
      <c r="A1303">
        <v>65718</v>
      </c>
      <c r="B1303">
        <v>17</v>
      </c>
      <c r="C1303">
        <v>3</v>
      </c>
      <c r="D1303" t="s">
        <v>795</v>
      </c>
      <c r="E1303" t="s">
        <v>678</v>
      </c>
      <c r="F1303">
        <v>8</v>
      </c>
      <c r="G1303" t="s">
        <v>1780</v>
      </c>
      <c r="H1303">
        <v>77</v>
      </c>
      <c r="I1303" t="s">
        <v>634</v>
      </c>
      <c r="J1303" t="s">
        <v>634</v>
      </c>
    </row>
    <row r="1304" spans="1:10" x14ac:dyDescent="0.45">
      <c r="A1304">
        <v>65718</v>
      </c>
      <c r="B1304">
        <v>18</v>
      </c>
      <c r="C1304">
        <v>3</v>
      </c>
      <c r="D1304" t="s">
        <v>1275</v>
      </c>
      <c r="E1304" t="s">
        <v>678</v>
      </c>
      <c r="F1304">
        <v>81</v>
      </c>
      <c r="G1304" t="s">
        <v>634</v>
      </c>
      <c r="H1304" t="s">
        <v>634</v>
      </c>
      <c r="I1304">
        <v>2</v>
      </c>
      <c r="J1304">
        <v>205</v>
      </c>
    </row>
    <row r="1305" spans="1:10" x14ac:dyDescent="0.45">
      <c r="A1305">
        <v>65718</v>
      </c>
      <c r="B1305">
        <v>19</v>
      </c>
      <c r="C1305">
        <v>3</v>
      </c>
      <c r="D1305" t="s">
        <v>1177</v>
      </c>
      <c r="E1305" t="s">
        <v>678</v>
      </c>
      <c r="F1305" t="s">
        <v>634</v>
      </c>
      <c r="G1305" t="s">
        <v>634</v>
      </c>
      <c r="H1305" t="s">
        <v>634</v>
      </c>
      <c r="I1305" t="s">
        <v>634</v>
      </c>
      <c r="J1305">
        <v>401</v>
      </c>
    </row>
    <row r="1306" spans="1:10" x14ac:dyDescent="0.45">
      <c r="A1306">
        <v>65719</v>
      </c>
      <c r="B1306">
        <v>0</v>
      </c>
      <c r="C1306">
        <v>1</v>
      </c>
      <c r="D1306" t="s">
        <v>1088</v>
      </c>
      <c r="E1306" t="s">
        <v>677</v>
      </c>
      <c r="F1306">
        <v>56</v>
      </c>
      <c r="G1306" t="s">
        <v>1745</v>
      </c>
      <c r="H1306">
        <v>11</v>
      </c>
      <c r="I1306" t="s">
        <v>634</v>
      </c>
      <c r="J1306" t="s">
        <v>634</v>
      </c>
    </row>
    <row r="1307" spans="1:10" x14ac:dyDescent="0.45">
      <c r="A1307">
        <v>65719</v>
      </c>
      <c r="B1307">
        <v>1</v>
      </c>
      <c r="C1307">
        <v>1</v>
      </c>
      <c r="D1307" t="s">
        <v>909</v>
      </c>
      <c r="E1307" t="s">
        <v>677</v>
      </c>
      <c r="F1307">
        <v>98</v>
      </c>
      <c r="G1307" t="s">
        <v>1777</v>
      </c>
      <c r="H1307">
        <v>36</v>
      </c>
      <c r="I1307" t="s">
        <v>634</v>
      </c>
      <c r="J1307" t="s">
        <v>634</v>
      </c>
    </row>
    <row r="1308" spans="1:10" x14ac:dyDescent="0.45">
      <c r="A1308">
        <v>65719</v>
      </c>
      <c r="B1308">
        <v>2</v>
      </c>
      <c r="C1308">
        <v>1</v>
      </c>
      <c r="D1308" t="s">
        <v>1274</v>
      </c>
      <c r="E1308" t="s">
        <v>677</v>
      </c>
      <c r="F1308">
        <v>40</v>
      </c>
      <c r="G1308" t="s">
        <v>1827</v>
      </c>
      <c r="H1308">
        <v>7</v>
      </c>
      <c r="I1308" t="s">
        <v>634</v>
      </c>
      <c r="J1308" t="s">
        <v>634</v>
      </c>
    </row>
    <row r="1309" spans="1:10" x14ac:dyDescent="0.45">
      <c r="A1309">
        <v>65719</v>
      </c>
      <c r="B1309">
        <v>3</v>
      </c>
      <c r="C1309">
        <v>1</v>
      </c>
      <c r="D1309" t="s">
        <v>1275</v>
      </c>
      <c r="E1309" t="s">
        <v>677</v>
      </c>
      <c r="F1309">
        <v>24</v>
      </c>
      <c r="G1309" t="s">
        <v>1797</v>
      </c>
      <c r="H1309">
        <v>98</v>
      </c>
      <c r="I1309" t="s">
        <v>634</v>
      </c>
      <c r="J1309" t="s">
        <v>634</v>
      </c>
    </row>
    <row r="1310" spans="1:10" x14ac:dyDescent="0.45">
      <c r="A1310">
        <v>65719</v>
      </c>
      <c r="B1310">
        <v>4</v>
      </c>
      <c r="C1310">
        <v>1</v>
      </c>
      <c r="D1310" t="s">
        <v>947</v>
      </c>
      <c r="E1310" t="s">
        <v>677</v>
      </c>
      <c r="F1310">
        <v>24</v>
      </c>
      <c r="G1310" t="s">
        <v>634</v>
      </c>
      <c r="H1310" t="s">
        <v>634</v>
      </c>
      <c r="I1310">
        <v>2</v>
      </c>
      <c r="J1310">
        <v>212</v>
      </c>
    </row>
    <row r="1311" spans="1:10" x14ac:dyDescent="0.45">
      <c r="A1311">
        <v>65719</v>
      </c>
      <c r="B1311">
        <v>5</v>
      </c>
      <c r="C1311">
        <v>1</v>
      </c>
      <c r="D1311" t="s">
        <v>1492</v>
      </c>
      <c r="E1311" t="s">
        <v>678</v>
      </c>
      <c r="F1311">
        <v>64</v>
      </c>
      <c r="G1311" t="s">
        <v>634</v>
      </c>
      <c r="H1311" t="s">
        <v>634</v>
      </c>
      <c r="I1311">
        <v>2</v>
      </c>
      <c r="J1311">
        <v>207</v>
      </c>
    </row>
    <row r="1312" spans="1:10" x14ac:dyDescent="0.45">
      <c r="A1312">
        <v>65719</v>
      </c>
      <c r="B1312">
        <v>6</v>
      </c>
      <c r="C1312">
        <v>2</v>
      </c>
      <c r="D1312" t="s">
        <v>866</v>
      </c>
      <c r="E1312" t="s">
        <v>677</v>
      </c>
      <c r="F1312">
        <v>24</v>
      </c>
      <c r="G1312" t="s">
        <v>1798</v>
      </c>
      <c r="H1312">
        <v>87</v>
      </c>
      <c r="I1312" t="s">
        <v>634</v>
      </c>
      <c r="J1312" t="s">
        <v>634</v>
      </c>
    </row>
    <row r="1313" spans="1:10" x14ac:dyDescent="0.45">
      <c r="A1313">
        <v>65719</v>
      </c>
      <c r="B1313">
        <v>7</v>
      </c>
      <c r="C1313">
        <v>2</v>
      </c>
      <c r="D1313" t="s">
        <v>1262</v>
      </c>
      <c r="E1313" t="s">
        <v>677</v>
      </c>
      <c r="F1313">
        <v>32</v>
      </c>
      <c r="G1313" t="s">
        <v>1799</v>
      </c>
      <c r="H1313">
        <v>6</v>
      </c>
      <c r="I1313" t="s">
        <v>634</v>
      </c>
      <c r="J1313" t="s">
        <v>634</v>
      </c>
    </row>
    <row r="1314" spans="1:10" x14ac:dyDescent="0.45">
      <c r="A1314">
        <v>65719</v>
      </c>
      <c r="B1314">
        <v>8</v>
      </c>
      <c r="C1314">
        <v>2</v>
      </c>
      <c r="D1314" t="s">
        <v>1135</v>
      </c>
      <c r="E1314" t="s">
        <v>678</v>
      </c>
      <c r="F1314">
        <v>64</v>
      </c>
      <c r="G1314" t="s">
        <v>634</v>
      </c>
      <c r="H1314" t="s">
        <v>634</v>
      </c>
      <c r="I1314">
        <v>4</v>
      </c>
      <c r="J1314">
        <v>504</v>
      </c>
    </row>
    <row r="1315" spans="1:10" x14ac:dyDescent="0.45">
      <c r="A1315">
        <v>65719</v>
      </c>
      <c r="B1315">
        <v>9</v>
      </c>
      <c r="C1315">
        <v>2</v>
      </c>
      <c r="D1315" t="s">
        <v>1276</v>
      </c>
      <c r="E1315" t="s">
        <v>677</v>
      </c>
      <c r="F1315">
        <v>36</v>
      </c>
      <c r="G1315" t="s">
        <v>1800</v>
      </c>
      <c r="H1315" t="s">
        <v>634</v>
      </c>
      <c r="I1315" t="s">
        <v>634</v>
      </c>
      <c r="J1315" t="s">
        <v>634</v>
      </c>
    </row>
    <row r="1316" spans="1:10" x14ac:dyDescent="0.45">
      <c r="A1316">
        <v>65719</v>
      </c>
      <c r="B1316">
        <v>10</v>
      </c>
      <c r="C1316">
        <v>2</v>
      </c>
      <c r="D1316" t="s">
        <v>1277</v>
      </c>
      <c r="E1316" t="s">
        <v>677</v>
      </c>
      <c r="F1316">
        <v>44</v>
      </c>
      <c r="G1316" t="s">
        <v>1831</v>
      </c>
      <c r="H1316">
        <v>24</v>
      </c>
      <c r="I1316" t="s">
        <v>634</v>
      </c>
      <c r="J1316" t="s">
        <v>634</v>
      </c>
    </row>
    <row r="1317" spans="1:10" x14ac:dyDescent="0.45">
      <c r="A1317">
        <v>65719</v>
      </c>
      <c r="B1317">
        <v>11</v>
      </c>
      <c r="C1317">
        <v>2</v>
      </c>
      <c r="D1317" t="s">
        <v>712</v>
      </c>
      <c r="E1317" t="s">
        <v>677</v>
      </c>
      <c r="F1317">
        <v>4</v>
      </c>
      <c r="G1317" t="s">
        <v>1879</v>
      </c>
      <c r="H1317">
        <v>7</v>
      </c>
      <c r="I1317" t="s">
        <v>634</v>
      </c>
      <c r="J1317" t="s">
        <v>634</v>
      </c>
    </row>
    <row r="1318" spans="1:10" x14ac:dyDescent="0.45">
      <c r="A1318">
        <v>65719</v>
      </c>
      <c r="B1318">
        <v>12</v>
      </c>
      <c r="C1318">
        <v>2</v>
      </c>
      <c r="D1318" t="s">
        <v>948</v>
      </c>
      <c r="E1318" t="s">
        <v>677</v>
      </c>
      <c r="F1318">
        <v>90</v>
      </c>
      <c r="G1318" t="s">
        <v>1880</v>
      </c>
      <c r="H1318">
        <v>56</v>
      </c>
      <c r="I1318" t="s">
        <v>634</v>
      </c>
      <c r="J1318" t="s">
        <v>634</v>
      </c>
    </row>
    <row r="1319" spans="1:10" x14ac:dyDescent="0.45">
      <c r="A1319">
        <v>65719</v>
      </c>
      <c r="B1319">
        <v>13</v>
      </c>
      <c r="C1319">
        <v>3</v>
      </c>
      <c r="D1319" t="s">
        <v>1278</v>
      </c>
      <c r="E1319" t="s">
        <v>677</v>
      </c>
      <c r="F1319">
        <v>90</v>
      </c>
      <c r="G1319" t="s">
        <v>1881</v>
      </c>
      <c r="H1319">
        <v>5</v>
      </c>
      <c r="I1319" t="s">
        <v>634</v>
      </c>
      <c r="J1319" t="s">
        <v>634</v>
      </c>
    </row>
    <row r="1320" spans="1:10" x14ac:dyDescent="0.45">
      <c r="A1320">
        <v>65719</v>
      </c>
      <c r="B1320">
        <v>14</v>
      </c>
      <c r="C1320">
        <v>3</v>
      </c>
      <c r="D1320" t="s">
        <v>1279</v>
      </c>
      <c r="E1320" t="s">
        <v>677</v>
      </c>
      <c r="F1320">
        <v>44</v>
      </c>
      <c r="G1320" t="s">
        <v>1882</v>
      </c>
      <c r="H1320">
        <v>5</v>
      </c>
      <c r="I1320" t="s">
        <v>634</v>
      </c>
      <c r="J1320" t="s">
        <v>634</v>
      </c>
    </row>
    <row r="1321" spans="1:10" x14ac:dyDescent="0.45">
      <c r="A1321">
        <v>65719</v>
      </c>
      <c r="B1321">
        <v>15</v>
      </c>
      <c r="C1321">
        <v>3</v>
      </c>
      <c r="D1321" t="s">
        <v>1176</v>
      </c>
      <c r="E1321" t="s">
        <v>677</v>
      </c>
      <c r="F1321">
        <v>98</v>
      </c>
      <c r="G1321" t="s">
        <v>1883</v>
      </c>
      <c r="H1321" t="s">
        <v>634</v>
      </c>
      <c r="I1321" t="s">
        <v>634</v>
      </c>
      <c r="J1321" t="s">
        <v>634</v>
      </c>
    </row>
    <row r="1322" spans="1:10" x14ac:dyDescent="0.45">
      <c r="A1322">
        <v>65719</v>
      </c>
      <c r="B1322">
        <v>16</v>
      </c>
      <c r="C1322">
        <v>3</v>
      </c>
      <c r="D1322" t="s">
        <v>1191</v>
      </c>
      <c r="E1322" t="s">
        <v>677</v>
      </c>
      <c r="F1322">
        <v>40</v>
      </c>
      <c r="G1322" t="s">
        <v>634</v>
      </c>
      <c r="H1322" t="s">
        <v>634</v>
      </c>
      <c r="I1322">
        <v>2</v>
      </c>
      <c r="J1322">
        <v>217</v>
      </c>
    </row>
    <row r="1323" spans="1:10" x14ac:dyDescent="0.45">
      <c r="A1323">
        <v>65719</v>
      </c>
      <c r="B1323">
        <v>17</v>
      </c>
      <c r="C1323">
        <v>3</v>
      </c>
      <c r="D1323" t="s">
        <v>1280</v>
      </c>
      <c r="E1323" t="s">
        <v>677</v>
      </c>
      <c r="F1323">
        <v>24</v>
      </c>
      <c r="G1323" t="s">
        <v>1884</v>
      </c>
      <c r="H1323">
        <v>98</v>
      </c>
      <c r="I1323" t="s">
        <v>634</v>
      </c>
      <c r="J1323" t="s">
        <v>634</v>
      </c>
    </row>
    <row r="1324" spans="1:10" x14ac:dyDescent="0.45">
      <c r="A1324">
        <v>65719</v>
      </c>
      <c r="B1324">
        <v>18</v>
      </c>
      <c r="C1324">
        <v>3</v>
      </c>
      <c r="D1324" t="s">
        <v>1293</v>
      </c>
      <c r="E1324" t="s">
        <v>678</v>
      </c>
      <c r="F1324">
        <v>44</v>
      </c>
      <c r="G1324" t="s">
        <v>634</v>
      </c>
      <c r="H1324" t="s">
        <v>634</v>
      </c>
      <c r="I1324">
        <v>2</v>
      </c>
      <c r="J1324">
        <v>217</v>
      </c>
    </row>
    <row r="1325" spans="1:10" x14ac:dyDescent="0.45">
      <c r="A1325">
        <v>65719</v>
      </c>
      <c r="B1325">
        <v>19</v>
      </c>
      <c r="C1325">
        <v>3</v>
      </c>
      <c r="D1325" t="s">
        <v>1281</v>
      </c>
      <c r="E1325" t="s">
        <v>677</v>
      </c>
      <c r="F1325">
        <v>98</v>
      </c>
      <c r="G1325" t="s">
        <v>1885</v>
      </c>
      <c r="H1325">
        <v>90</v>
      </c>
      <c r="I1325" t="s">
        <v>634</v>
      </c>
      <c r="J1325" t="s">
        <v>634</v>
      </c>
    </row>
    <row r="1326" spans="1:10" x14ac:dyDescent="0.45">
      <c r="A1326">
        <v>65719</v>
      </c>
      <c r="B1326">
        <v>20</v>
      </c>
      <c r="C1326">
        <v>3</v>
      </c>
      <c r="D1326" t="s">
        <v>918</v>
      </c>
      <c r="E1326" t="s">
        <v>677</v>
      </c>
      <c r="F1326">
        <v>90</v>
      </c>
      <c r="G1326" t="s">
        <v>1886</v>
      </c>
      <c r="H1326">
        <v>44</v>
      </c>
      <c r="I1326" t="s">
        <v>634</v>
      </c>
      <c r="J1326" t="s">
        <v>634</v>
      </c>
    </row>
    <row r="1327" spans="1:10" x14ac:dyDescent="0.45">
      <c r="A1327">
        <v>65719</v>
      </c>
      <c r="B1327">
        <v>21</v>
      </c>
      <c r="C1327">
        <v>3</v>
      </c>
      <c r="D1327" t="s">
        <v>813</v>
      </c>
      <c r="E1327" t="s">
        <v>677</v>
      </c>
      <c r="F1327">
        <v>7</v>
      </c>
      <c r="G1327" t="s">
        <v>1887</v>
      </c>
      <c r="H1327">
        <v>24</v>
      </c>
      <c r="I1327" t="s">
        <v>634</v>
      </c>
      <c r="J1327" t="s">
        <v>634</v>
      </c>
    </row>
    <row r="1328" spans="1:10" x14ac:dyDescent="0.45">
      <c r="A1328">
        <v>65719</v>
      </c>
      <c r="B1328">
        <v>22</v>
      </c>
      <c r="C1328">
        <v>3</v>
      </c>
      <c r="D1328" t="s">
        <v>860</v>
      </c>
      <c r="E1328" t="s">
        <v>677</v>
      </c>
      <c r="F1328">
        <v>56</v>
      </c>
      <c r="G1328" t="s">
        <v>1888</v>
      </c>
      <c r="H1328">
        <v>44</v>
      </c>
      <c r="I1328" t="s">
        <v>634</v>
      </c>
      <c r="J1328" t="s">
        <v>634</v>
      </c>
    </row>
    <row r="1329" spans="1:10" x14ac:dyDescent="0.45">
      <c r="A1329">
        <v>65720</v>
      </c>
      <c r="B1329">
        <v>0</v>
      </c>
      <c r="C1329">
        <v>1</v>
      </c>
      <c r="D1329" t="s">
        <v>1055</v>
      </c>
      <c r="E1329" t="s">
        <v>677</v>
      </c>
      <c r="F1329">
        <v>92</v>
      </c>
      <c r="G1329" t="s">
        <v>1745</v>
      </c>
      <c r="H1329" t="s">
        <v>634</v>
      </c>
      <c r="I1329" t="s">
        <v>634</v>
      </c>
      <c r="J1329" t="s">
        <v>634</v>
      </c>
    </row>
    <row r="1330" spans="1:10" x14ac:dyDescent="0.45">
      <c r="A1330">
        <v>65720</v>
      </c>
      <c r="B1330">
        <v>1</v>
      </c>
      <c r="C1330">
        <v>1</v>
      </c>
      <c r="D1330" t="s">
        <v>1282</v>
      </c>
      <c r="E1330" t="s">
        <v>678</v>
      </c>
      <c r="F1330">
        <v>4</v>
      </c>
      <c r="G1330" t="s">
        <v>1746</v>
      </c>
      <c r="H1330">
        <v>89</v>
      </c>
      <c r="I1330" t="s">
        <v>634</v>
      </c>
      <c r="J1330" t="s">
        <v>634</v>
      </c>
    </row>
    <row r="1331" spans="1:10" x14ac:dyDescent="0.45">
      <c r="A1331">
        <v>65720</v>
      </c>
      <c r="B1331">
        <v>2</v>
      </c>
      <c r="C1331">
        <v>1</v>
      </c>
      <c r="D1331" t="s">
        <v>1283</v>
      </c>
      <c r="E1331" t="s">
        <v>678</v>
      </c>
      <c r="F1331">
        <v>89</v>
      </c>
      <c r="G1331" t="s">
        <v>1766</v>
      </c>
      <c r="H1331">
        <v>12</v>
      </c>
      <c r="I1331" t="s">
        <v>634</v>
      </c>
      <c r="J1331" t="s">
        <v>634</v>
      </c>
    </row>
    <row r="1332" spans="1:10" x14ac:dyDescent="0.45">
      <c r="A1332">
        <v>65720</v>
      </c>
      <c r="B1332">
        <v>3</v>
      </c>
      <c r="C1332">
        <v>2</v>
      </c>
      <c r="D1332" t="s">
        <v>1400</v>
      </c>
      <c r="E1332" t="s">
        <v>678</v>
      </c>
      <c r="F1332">
        <v>12</v>
      </c>
      <c r="G1332" t="s">
        <v>634</v>
      </c>
      <c r="H1332" t="s">
        <v>634</v>
      </c>
      <c r="I1332">
        <v>2</v>
      </c>
      <c r="J1332">
        <v>201</v>
      </c>
    </row>
    <row r="1333" spans="1:10" x14ac:dyDescent="0.45">
      <c r="A1333">
        <v>65720</v>
      </c>
      <c r="B1333">
        <v>4</v>
      </c>
      <c r="C1333">
        <v>2</v>
      </c>
      <c r="D1333" t="s">
        <v>1284</v>
      </c>
      <c r="E1333" t="s">
        <v>677</v>
      </c>
      <c r="F1333">
        <v>9</v>
      </c>
      <c r="G1333" t="s">
        <v>1748</v>
      </c>
      <c r="H1333">
        <v>15</v>
      </c>
      <c r="I1333" t="s">
        <v>634</v>
      </c>
      <c r="J1333" t="s">
        <v>634</v>
      </c>
    </row>
    <row r="1334" spans="1:10" x14ac:dyDescent="0.45">
      <c r="A1334">
        <v>65720</v>
      </c>
      <c r="B1334">
        <v>5</v>
      </c>
      <c r="C1334">
        <v>2</v>
      </c>
      <c r="D1334" t="s">
        <v>1288</v>
      </c>
      <c r="E1334" t="s">
        <v>677</v>
      </c>
      <c r="F1334">
        <v>60</v>
      </c>
      <c r="G1334" t="s">
        <v>634</v>
      </c>
      <c r="H1334" t="s">
        <v>634</v>
      </c>
      <c r="I1334">
        <v>2</v>
      </c>
      <c r="J1334">
        <v>212</v>
      </c>
    </row>
    <row r="1335" spans="1:10" x14ac:dyDescent="0.45">
      <c r="A1335">
        <v>65720</v>
      </c>
      <c r="B1335">
        <v>6</v>
      </c>
      <c r="C1335">
        <v>2</v>
      </c>
      <c r="D1335" t="s">
        <v>1285</v>
      </c>
      <c r="E1335" t="s">
        <v>677</v>
      </c>
      <c r="F1335">
        <v>92</v>
      </c>
      <c r="G1335" t="s">
        <v>1749</v>
      </c>
      <c r="H1335">
        <v>60</v>
      </c>
      <c r="I1335" t="s">
        <v>634</v>
      </c>
      <c r="J1335" t="s">
        <v>634</v>
      </c>
    </row>
    <row r="1336" spans="1:10" x14ac:dyDescent="0.45">
      <c r="A1336">
        <v>65720</v>
      </c>
      <c r="B1336">
        <v>7</v>
      </c>
      <c r="C1336">
        <v>2</v>
      </c>
      <c r="D1336" t="s">
        <v>893</v>
      </c>
      <c r="E1336" t="s">
        <v>677</v>
      </c>
      <c r="F1336">
        <v>17</v>
      </c>
      <c r="G1336" t="s">
        <v>634</v>
      </c>
      <c r="H1336" t="s">
        <v>634</v>
      </c>
      <c r="I1336">
        <v>2</v>
      </c>
      <c r="J1336">
        <v>201</v>
      </c>
    </row>
    <row r="1337" spans="1:10" x14ac:dyDescent="0.45">
      <c r="A1337">
        <v>65720</v>
      </c>
      <c r="B1337">
        <v>8</v>
      </c>
      <c r="C1337">
        <v>2</v>
      </c>
      <c r="D1337" t="s">
        <v>1281</v>
      </c>
      <c r="E1337" t="s">
        <v>678</v>
      </c>
      <c r="F1337">
        <v>45</v>
      </c>
      <c r="G1337" t="s">
        <v>1750</v>
      </c>
      <c r="H1337">
        <v>12</v>
      </c>
      <c r="I1337" t="s">
        <v>634</v>
      </c>
      <c r="J1337" t="s">
        <v>634</v>
      </c>
    </row>
    <row r="1338" spans="1:10" x14ac:dyDescent="0.45">
      <c r="A1338">
        <v>65720</v>
      </c>
      <c r="B1338">
        <v>9</v>
      </c>
      <c r="C1338">
        <v>3</v>
      </c>
      <c r="D1338" t="s">
        <v>783</v>
      </c>
      <c r="E1338" t="s">
        <v>678</v>
      </c>
      <c r="F1338">
        <v>2</v>
      </c>
      <c r="G1338" t="s">
        <v>1751</v>
      </c>
      <c r="H1338" t="s">
        <v>634</v>
      </c>
      <c r="I1338" t="s">
        <v>634</v>
      </c>
      <c r="J1338" t="s">
        <v>634</v>
      </c>
    </row>
    <row r="1339" spans="1:10" x14ac:dyDescent="0.45">
      <c r="A1339">
        <v>65720</v>
      </c>
      <c r="B1339">
        <v>10</v>
      </c>
      <c r="C1339">
        <v>3</v>
      </c>
      <c r="D1339" t="s">
        <v>1286</v>
      </c>
      <c r="E1339" t="s">
        <v>677</v>
      </c>
      <c r="F1339">
        <v>17</v>
      </c>
      <c r="G1339" t="s">
        <v>1752</v>
      </c>
      <c r="H1339">
        <v>9</v>
      </c>
      <c r="I1339" t="s">
        <v>634</v>
      </c>
      <c r="J1339" t="s">
        <v>634</v>
      </c>
    </row>
    <row r="1340" spans="1:10" x14ac:dyDescent="0.45">
      <c r="A1340">
        <v>65720</v>
      </c>
      <c r="B1340">
        <v>11</v>
      </c>
      <c r="C1340">
        <v>3</v>
      </c>
      <c r="D1340" t="s">
        <v>1287</v>
      </c>
      <c r="E1340" t="s">
        <v>677</v>
      </c>
      <c r="F1340">
        <v>4</v>
      </c>
      <c r="G1340" t="s">
        <v>1780</v>
      </c>
      <c r="H1340">
        <v>15</v>
      </c>
      <c r="I1340" t="s">
        <v>634</v>
      </c>
      <c r="J1340" t="s">
        <v>634</v>
      </c>
    </row>
    <row r="1341" spans="1:10" x14ac:dyDescent="0.45">
      <c r="A1341">
        <v>65720</v>
      </c>
      <c r="B1341">
        <v>12</v>
      </c>
      <c r="C1341">
        <v>3</v>
      </c>
      <c r="D1341" t="s">
        <v>794</v>
      </c>
      <c r="E1341" t="s">
        <v>677</v>
      </c>
      <c r="F1341">
        <v>10</v>
      </c>
      <c r="G1341" t="s">
        <v>1781</v>
      </c>
      <c r="H1341">
        <v>9</v>
      </c>
      <c r="I1341" t="s">
        <v>634</v>
      </c>
      <c r="J1341" t="s">
        <v>634</v>
      </c>
    </row>
    <row r="1342" spans="1:10" x14ac:dyDescent="0.45">
      <c r="A1342">
        <v>65720</v>
      </c>
      <c r="B1342">
        <v>13</v>
      </c>
      <c r="C1342">
        <v>3</v>
      </c>
      <c r="D1342" t="s">
        <v>1288</v>
      </c>
      <c r="E1342" t="s">
        <v>678</v>
      </c>
      <c r="F1342">
        <v>12</v>
      </c>
      <c r="G1342" t="s">
        <v>1814</v>
      </c>
      <c r="H1342">
        <v>92</v>
      </c>
      <c r="I1342" t="s">
        <v>634</v>
      </c>
      <c r="J1342" t="s">
        <v>634</v>
      </c>
    </row>
    <row r="1343" spans="1:10" x14ac:dyDescent="0.45">
      <c r="A1343">
        <v>65720</v>
      </c>
      <c r="B1343">
        <v>14</v>
      </c>
      <c r="C1343">
        <v>3</v>
      </c>
      <c r="D1343" t="s">
        <v>871</v>
      </c>
      <c r="E1343" t="s">
        <v>677</v>
      </c>
      <c r="F1343">
        <v>10</v>
      </c>
      <c r="G1343" t="s">
        <v>1815</v>
      </c>
      <c r="H1343">
        <v>98</v>
      </c>
      <c r="I1343" t="s">
        <v>634</v>
      </c>
      <c r="J1343" t="s">
        <v>634</v>
      </c>
    </row>
    <row r="1344" spans="1:10" x14ac:dyDescent="0.45">
      <c r="A1344">
        <v>65720</v>
      </c>
      <c r="B1344">
        <v>15</v>
      </c>
      <c r="C1344">
        <v>3</v>
      </c>
      <c r="D1344" t="s">
        <v>871</v>
      </c>
      <c r="E1344" t="s">
        <v>677</v>
      </c>
      <c r="F1344">
        <v>10</v>
      </c>
      <c r="G1344" t="s">
        <v>634</v>
      </c>
      <c r="H1344" t="s">
        <v>634</v>
      </c>
      <c r="I1344">
        <v>2</v>
      </c>
      <c r="J1344">
        <v>101</v>
      </c>
    </row>
    <row r="1345" spans="1:10" x14ac:dyDescent="0.45">
      <c r="A1345">
        <v>65722</v>
      </c>
      <c r="B1345">
        <v>0</v>
      </c>
      <c r="C1345">
        <v>1</v>
      </c>
      <c r="D1345" t="s">
        <v>967</v>
      </c>
      <c r="E1345" t="s">
        <v>677</v>
      </c>
      <c r="F1345">
        <v>89</v>
      </c>
      <c r="G1345" t="s">
        <v>1745</v>
      </c>
      <c r="H1345">
        <v>12</v>
      </c>
      <c r="I1345" t="s">
        <v>634</v>
      </c>
      <c r="J1345" t="s">
        <v>634</v>
      </c>
    </row>
    <row r="1346" spans="1:10" x14ac:dyDescent="0.45">
      <c r="A1346">
        <v>65722</v>
      </c>
      <c r="B1346">
        <v>1</v>
      </c>
      <c r="C1346">
        <v>1</v>
      </c>
      <c r="D1346" t="s">
        <v>879</v>
      </c>
      <c r="E1346" t="s">
        <v>677</v>
      </c>
      <c r="F1346">
        <v>10</v>
      </c>
      <c r="G1346" t="s">
        <v>634</v>
      </c>
      <c r="H1346" t="s">
        <v>634</v>
      </c>
      <c r="I1346">
        <v>2</v>
      </c>
      <c r="J1346">
        <v>202</v>
      </c>
    </row>
    <row r="1347" spans="1:10" x14ac:dyDescent="0.45">
      <c r="A1347">
        <v>65722</v>
      </c>
      <c r="B1347">
        <v>2</v>
      </c>
      <c r="C1347">
        <v>1</v>
      </c>
      <c r="D1347" t="s">
        <v>1289</v>
      </c>
      <c r="E1347" t="s">
        <v>677</v>
      </c>
      <c r="F1347">
        <v>4</v>
      </c>
      <c r="G1347" t="s">
        <v>1777</v>
      </c>
      <c r="H1347">
        <v>45</v>
      </c>
      <c r="I1347" t="s">
        <v>634</v>
      </c>
      <c r="J1347" t="s">
        <v>634</v>
      </c>
    </row>
    <row r="1348" spans="1:10" x14ac:dyDescent="0.45">
      <c r="A1348">
        <v>65722</v>
      </c>
      <c r="B1348">
        <v>3</v>
      </c>
      <c r="C1348">
        <v>1</v>
      </c>
      <c r="D1348" t="s">
        <v>968</v>
      </c>
      <c r="E1348" t="s">
        <v>678</v>
      </c>
      <c r="F1348">
        <v>8</v>
      </c>
      <c r="G1348" t="s">
        <v>1747</v>
      </c>
      <c r="H1348">
        <v>77</v>
      </c>
      <c r="I1348" t="s">
        <v>634</v>
      </c>
      <c r="J1348" t="s">
        <v>634</v>
      </c>
    </row>
    <row r="1349" spans="1:10" x14ac:dyDescent="0.45">
      <c r="A1349">
        <v>65722</v>
      </c>
      <c r="B1349">
        <v>4</v>
      </c>
      <c r="C1349">
        <v>1</v>
      </c>
      <c r="D1349" t="s">
        <v>1154</v>
      </c>
      <c r="E1349" t="s">
        <v>677</v>
      </c>
      <c r="F1349">
        <v>12</v>
      </c>
      <c r="G1349" t="s">
        <v>1808</v>
      </c>
      <c r="H1349">
        <v>92</v>
      </c>
      <c r="I1349" t="s">
        <v>634</v>
      </c>
      <c r="J1349" t="s">
        <v>634</v>
      </c>
    </row>
    <row r="1350" spans="1:10" x14ac:dyDescent="0.45">
      <c r="A1350">
        <v>65722</v>
      </c>
      <c r="B1350">
        <v>5</v>
      </c>
      <c r="C1350">
        <v>1</v>
      </c>
      <c r="D1350" t="s">
        <v>1104</v>
      </c>
      <c r="E1350" t="s">
        <v>678</v>
      </c>
      <c r="F1350">
        <v>15</v>
      </c>
      <c r="G1350" t="s">
        <v>1749</v>
      </c>
      <c r="H1350">
        <v>77</v>
      </c>
      <c r="I1350" t="s">
        <v>634</v>
      </c>
      <c r="J1350" t="s">
        <v>634</v>
      </c>
    </row>
    <row r="1351" spans="1:10" x14ac:dyDescent="0.45">
      <c r="A1351">
        <v>65722</v>
      </c>
      <c r="B1351">
        <v>6</v>
      </c>
      <c r="C1351">
        <v>1</v>
      </c>
      <c r="D1351" t="s">
        <v>1285</v>
      </c>
      <c r="E1351" t="s">
        <v>678</v>
      </c>
      <c r="F1351">
        <v>89</v>
      </c>
      <c r="G1351" t="s">
        <v>634</v>
      </c>
      <c r="H1351" t="s">
        <v>634</v>
      </c>
      <c r="I1351">
        <v>2</v>
      </c>
      <c r="J1351">
        <v>201</v>
      </c>
    </row>
    <row r="1352" spans="1:10" x14ac:dyDescent="0.45">
      <c r="A1352">
        <v>65722</v>
      </c>
      <c r="B1352">
        <v>7</v>
      </c>
      <c r="C1352">
        <v>1</v>
      </c>
      <c r="D1352" t="s">
        <v>1132</v>
      </c>
      <c r="E1352" t="s">
        <v>677</v>
      </c>
      <c r="F1352">
        <v>45</v>
      </c>
      <c r="G1352" t="s">
        <v>1810</v>
      </c>
      <c r="H1352">
        <v>12</v>
      </c>
      <c r="I1352" t="s">
        <v>634</v>
      </c>
      <c r="J1352" t="s">
        <v>634</v>
      </c>
    </row>
    <row r="1353" spans="1:10" x14ac:dyDescent="0.45">
      <c r="A1353">
        <v>65722</v>
      </c>
      <c r="B1353">
        <v>8</v>
      </c>
      <c r="C1353">
        <v>2</v>
      </c>
      <c r="D1353" t="s">
        <v>973</v>
      </c>
      <c r="E1353" t="s">
        <v>677</v>
      </c>
      <c r="F1353">
        <v>12</v>
      </c>
      <c r="G1353" t="s">
        <v>634</v>
      </c>
      <c r="H1353" t="s">
        <v>634</v>
      </c>
      <c r="I1353">
        <v>2</v>
      </c>
      <c r="J1353">
        <v>208</v>
      </c>
    </row>
    <row r="1354" spans="1:10" x14ac:dyDescent="0.45">
      <c r="A1354">
        <v>65722</v>
      </c>
      <c r="B1354">
        <v>9</v>
      </c>
      <c r="C1354">
        <v>2</v>
      </c>
      <c r="D1354" t="s">
        <v>778</v>
      </c>
      <c r="E1354" t="s">
        <v>678</v>
      </c>
      <c r="F1354">
        <v>15</v>
      </c>
      <c r="G1354" t="s">
        <v>634</v>
      </c>
      <c r="H1354" t="s">
        <v>634</v>
      </c>
      <c r="I1354">
        <v>2</v>
      </c>
      <c r="J1354">
        <v>208</v>
      </c>
    </row>
    <row r="1355" spans="1:10" x14ac:dyDescent="0.45">
      <c r="A1355">
        <v>65722</v>
      </c>
      <c r="B1355">
        <v>10</v>
      </c>
      <c r="C1355">
        <v>2</v>
      </c>
      <c r="D1355" t="s">
        <v>706</v>
      </c>
      <c r="E1355" t="s">
        <v>677</v>
      </c>
      <c r="F1355">
        <v>90</v>
      </c>
      <c r="G1355" t="s">
        <v>1811</v>
      </c>
      <c r="H1355">
        <v>89</v>
      </c>
      <c r="I1355" t="s">
        <v>634</v>
      </c>
      <c r="J1355" t="s">
        <v>634</v>
      </c>
    </row>
    <row r="1356" spans="1:10" x14ac:dyDescent="0.45">
      <c r="A1356">
        <v>65722</v>
      </c>
      <c r="B1356">
        <v>11</v>
      </c>
      <c r="C1356">
        <v>2</v>
      </c>
      <c r="D1356" t="s">
        <v>1661</v>
      </c>
      <c r="E1356" t="s">
        <v>678</v>
      </c>
      <c r="F1356">
        <v>88</v>
      </c>
      <c r="G1356" t="s">
        <v>634</v>
      </c>
      <c r="H1356" t="s">
        <v>634</v>
      </c>
      <c r="I1356">
        <v>2</v>
      </c>
      <c r="J1356">
        <v>201</v>
      </c>
    </row>
    <row r="1357" spans="1:10" x14ac:dyDescent="0.45">
      <c r="A1357">
        <v>65722</v>
      </c>
      <c r="B1357">
        <v>12</v>
      </c>
      <c r="C1357">
        <v>2</v>
      </c>
      <c r="D1357" t="s">
        <v>1689</v>
      </c>
      <c r="E1357" t="s">
        <v>677</v>
      </c>
      <c r="F1357">
        <v>40</v>
      </c>
      <c r="G1357" t="s">
        <v>634</v>
      </c>
      <c r="H1357" t="s">
        <v>634</v>
      </c>
      <c r="I1357">
        <v>2</v>
      </c>
      <c r="J1357">
        <v>202</v>
      </c>
    </row>
    <row r="1358" spans="1:10" x14ac:dyDescent="0.45">
      <c r="A1358">
        <v>65722</v>
      </c>
      <c r="B1358">
        <v>13</v>
      </c>
      <c r="C1358">
        <v>2</v>
      </c>
      <c r="D1358" t="s">
        <v>722</v>
      </c>
      <c r="E1358" t="s">
        <v>677</v>
      </c>
      <c r="F1358">
        <v>45</v>
      </c>
      <c r="G1358" t="s">
        <v>1812</v>
      </c>
      <c r="H1358">
        <v>1</v>
      </c>
      <c r="I1358" t="s">
        <v>634</v>
      </c>
      <c r="J1358" t="s">
        <v>634</v>
      </c>
    </row>
    <row r="1359" spans="1:10" x14ac:dyDescent="0.45">
      <c r="A1359">
        <v>65722</v>
      </c>
      <c r="B1359">
        <v>14</v>
      </c>
      <c r="C1359">
        <v>3</v>
      </c>
      <c r="D1359" t="s">
        <v>1629</v>
      </c>
      <c r="E1359" t="s">
        <v>678</v>
      </c>
      <c r="F1359">
        <v>77</v>
      </c>
      <c r="G1359" t="s">
        <v>634</v>
      </c>
      <c r="H1359" t="s">
        <v>634</v>
      </c>
      <c r="I1359">
        <v>2</v>
      </c>
      <c r="J1359">
        <v>208</v>
      </c>
    </row>
    <row r="1360" spans="1:10" x14ac:dyDescent="0.45">
      <c r="A1360">
        <v>65722</v>
      </c>
      <c r="B1360">
        <v>15</v>
      </c>
      <c r="C1360">
        <v>3</v>
      </c>
      <c r="D1360" t="s">
        <v>999</v>
      </c>
      <c r="E1360" t="s">
        <v>677</v>
      </c>
      <c r="F1360">
        <v>25</v>
      </c>
      <c r="G1360" t="s">
        <v>1853</v>
      </c>
      <c r="H1360">
        <v>12</v>
      </c>
      <c r="I1360" t="s">
        <v>634</v>
      </c>
      <c r="J1360" t="s">
        <v>634</v>
      </c>
    </row>
    <row r="1361" spans="1:10" x14ac:dyDescent="0.45">
      <c r="A1361">
        <v>65722</v>
      </c>
      <c r="B1361">
        <v>16</v>
      </c>
      <c r="C1361">
        <v>3</v>
      </c>
      <c r="D1361" t="s">
        <v>1071</v>
      </c>
      <c r="E1361" t="s">
        <v>677</v>
      </c>
      <c r="F1361">
        <v>6</v>
      </c>
      <c r="G1361" t="s">
        <v>1854</v>
      </c>
      <c r="H1361" t="s">
        <v>634</v>
      </c>
      <c r="I1361" t="s">
        <v>634</v>
      </c>
      <c r="J1361" t="s">
        <v>634</v>
      </c>
    </row>
    <row r="1362" spans="1:10" x14ac:dyDescent="0.45">
      <c r="A1362">
        <v>65722</v>
      </c>
      <c r="B1362">
        <v>17</v>
      </c>
      <c r="C1362">
        <v>3</v>
      </c>
      <c r="D1362" t="s">
        <v>1339</v>
      </c>
      <c r="E1362" t="s">
        <v>677</v>
      </c>
      <c r="F1362">
        <v>44</v>
      </c>
      <c r="G1362" t="s">
        <v>634</v>
      </c>
      <c r="H1362" t="s">
        <v>634</v>
      </c>
      <c r="I1362">
        <v>2</v>
      </c>
      <c r="J1362">
        <v>214</v>
      </c>
    </row>
    <row r="1363" spans="1:10" x14ac:dyDescent="0.45">
      <c r="A1363">
        <v>65722</v>
      </c>
      <c r="B1363">
        <v>18</v>
      </c>
      <c r="C1363">
        <v>3</v>
      </c>
      <c r="D1363" t="s">
        <v>837</v>
      </c>
      <c r="E1363" t="s">
        <v>677</v>
      </c>
      <c r="F1363" t="s">
        <v>634</v>
      </c>
      <c r="G1363" t="s">
        <v>634</v>
      </c>
      <c r="H1363" t="s">
        <v>634</v>
      </c>
      <c r="I1363" t="s">
        <v>634</v>
      </c>
      <c r="J1363">
        <v>401</v>
      </c>
    </row>
    <row r="1364" spans="1:10" x14ac:dyDescent="0.45">
      <c r="A1364">
        <v>65723</v>
      </c>
      <c r="B1364">
        <v>0</v>
      </c>
      <c r="C1364">
        <v>1</v>
      </c>
      <c r="D1364" t="s">
        <v>1290</v>
      </c>
      <c r="E1364" t="s">
        <v>677</v>
      </c>
      <c r="F1364">
        <v>5</v>
      </c>
      <c r="G1364" t="s">
        <v>1745</v>
      </c>
      <c r="H1364">
        <v>97</v>
      </c>
      <c r="I1364" t="s">
        <v>634</v>
      </c>
      <c r="J1364" t="s">
        <v>634</v>
      </c>
    </row>
    <row r="1365" spans="1:10" x14ac:dyDescent="0.45">
      <c r="A1365">
        <v>65723</v>
      </c>
      <c r="B1365">
        <v>1</v>
      </c>
      <c r="C1365">
        <v>1</v>
      </c>
      <c r="D1365" t="s">
        <v>1095</v>
      </c>
      <c r="E1365" t="s">
        <v>678</v>
      </c>
      <c r="F1365">
        <v>25</v>
      </c>
      <c r="G1365" t="s">
        <v>634</v>
      </c>
      <c r="H1365" t="s">
        <v>634</v>
      </c>
      <c r="I1365">
        <v>2</v>
      </c>
      <c r="J1365">
        <v>201</v>
      </c>
    </row>
    <row r="1366" spans="1:10" x14ac:dyDescent="0.45">
      <c r="A1366">
        <v>65723</v>
      </c>
      <c r="B1366">
        <v>2</v>
      </c>
      <c r="C1366">
        <v>1</v>
      </c>
      <c r="D1366" t="s">
        <v>752</v>
      </c>
      <c r="E1366" t="s">
        <v>678</v>
      </c>
      <c r="F1366">
        <v>40</v>
      </c>
      <c r="G1366" t="s">
        <v>1746</v>
      </c>
      <c r="H1366">
        <v>45</v>
      </c>
      <c r="I1366" t="s">
        <v>634</v>
      </c>
      <c r="J1366" t="s">
        <v>634</v>
      </c>
    </row>
    <row r="1367" spans="1:10" x14ac:dyDescent="0.45">
      <c r="A1367">
        <v>65723</v>
      </c>
      <c r="B1367">
        <v>3</v>
      </c>
      <c r="C1367">
        <v>1</v>
      </c>
      <c r="D1367" t="s">
        <v>1291</v>
      </c>
      <c r="E1367" t="s">
        <v>677</v>
      </c>
      <c r="F1367">
        <v>97</v>
      </c>
      <c r="G1367" t="s">
        <v>1747</v>
      </c>
      <c r="H1367">
        <v>5</v>
      </c>
      <c r="I1367" t="s">
        <v>634</v>
      </c>
      <c r="J1367" t="s">
        <v>634</v>
      </c>
    </row>
    <row r="1368" spans="1:10" x14ac:dyDescent="0.45">
      <c r="A1368">
        <v>65723</v>
      </c>
      <c r="B1368">
        <v>4</v>
      </c>
      <c r="C1368">
        <v>2</v>
      </c>
      <c r="D1368" t="s">
        <v>841</v>
      </c>
      <c r="E1368" t="s">
        <v>677</v>
      </c>
      <c r="F1368">
        <v>14</v>
      </c>
      <c r="G1368" t="s">
        <v>634</v>
      </c>
      <c r="H1368" t="s">
        <v>634</v>
      </c>
      <c r="I1368">
        <v>2</v>
      </c>
      <c r="J1368">
        <v>207</v>
      </c>
    </row>
    <row r="1369" spans="1:10" x14ac:dyDescent="0.45">
      <c r="A1369">
        <v>65723</v>
      </c>
      <c r="B1369">
        <v>5</v>
      </c>
      <c r="C1369">
        <v>2</v>
      </c>
      <c r="D1369" t="s">
        <v>1254</v>
      </c>
      <c r="E1369" t="s">
        <v>678</v>
      </c>
      <c r="F1369">
        <v>92</v>
      </c>
      <c r="G1369" t="s">
        <v>1748</v>
      </c>
      <c r="H1369">
        <v>45</v>
      </c>
      <c r="I1369" t="s">
        <v>634</v>
      </c>
      <c r="J1369" t="s">
        <v>634</v>
      </c>
    </row>
    <row r="1370" spans="1:10" x14ac:dyDescent="0.45">
      <c r="A1370">
        <v>65723</v>
      </c>
      <c r="B1370">
        <v>6</v>
      </c>
      <c r="C1370">
        <v>2</v>
      </c>
      <c r="D1370" t="s">
        <v>1151</v>
      </c>
      <c r="E1370" t="s">
        <v>678</v>
      </c>
      <c r="F1370">
        <v>2</v>
      </c>
      <c r="G1370" t="s">
        <v>1770</v>
      </c>
      <c r="H1370" t="s">
        <v>634</v>
      </c>
      <c r="I1370" t="s">
        <v>634</v>
      </c>
      <c r="J1370" t="s">
        <v>634</v>
      </c>
    </row>
    <row r="1371" spans="1:10" x14ac:dyDescent="0.45">
      <c r="A1371">
        <v>65723</v>
      </c>
      <c r="B1371">
        <v>7</v>
      </c>
      <c r="C1371">
        <v>2</v>
      </c>
      <c r="D1371" t="s">
        <v>766</v>
      </c>
      <c r="E1371" t="s">
        <v>678</v>
      </c>
      <c r="F1371">
        <v>4</v>
      </c>
      <c r="G1371" t="s">
        <v>634</v>
      </c>
      <c r="H1371" t="s">
        <v>634</v>
      </c>
      <c r="I1371">
        <v>2</v>
      </c>
      <c r="J1371">
        <v>201</v>
      </c>
    </row>
    <row r="1372" spans="1:10" x14ac:dyDescent="0.45">
      <c r="A1372">
        <v>65723</v>
      </c>
      <c r="B1372">
        <v>8</v>
      </c>
      <c r="C1372">
        <v>2</v>
      </c>
      <c r="D1372" t="s">
        <v>1292</v>
      </c>
      <c r="E1372" t="s">
        <v>677</v>
      </c>
      <c r="F1372">
        <v>5</v>
      </c>
      <c r="G1372" t="s">
        <v>1750</v>
      </c>
      <c r="H1372" t="s">
        <v>634</v>
      </c>
      <c r="I1372" t="s">
        <v>634</v>
      </c>
      <c r="J1372" t="s">
        <v>634</v>
      </c>
    </row>
    <row r="1373" spans="1:10" x14ac:dyDescent="0.45">
      <c r="A1373">
        <v>65723</v>
      </c>
      <c r="B1373">
        <v>9</v>
      </c>
      <c r="C1373">
        <v>2</v>
      </c>
      <c r="D1373" t="s">
        <v>1292</v>
      </c>
      <c r="E1373" t="s">
        <v>678</v>
      </c>
      <c r="F1373">
        <v>25</v>
      </c>
      <c r="G1373" t="s">
        <v>634</v>
      </c>
      <c r="H1373" t="s">
        <v>634</v>
      </c>
      <c r="I1373">
        <v>2</v>
      </c>
      <c r="J1373">
        <v>220</v>
      </c>
    </row>
    <row r="1374" spans="1:10" x14ac:dyDescent="0.45">
      <c r="A1374">
        <v>65723</v>
      </c>
      <c r="B1374">
        <v>10</v>
      </c>
      <c r="C1374">
        <v>2</v>
      </c>
      <c r="D1374" t="s">
        <v>956</v>
      </c>
      <c r="E1374" t="s">
        <v>677</v>
      </c>
      <c r="F1374">
        <v>25</v>
      </c>
      <c r="G1374" t="s">
        <v>1778</v>
      </c>
      <c r="H1374">
        <v>97</v>
      </c>
      <c r="I1374" t="s">
        <v>634</v>
      </c>
      <c r="J1374" t="s">
        <v>634</v>
      </c>
    </row>
    <row r="1375" spans="1:10" x14ac:dyDescent="0.45">
      <c r="A1375">
        <v>65723</v>
      </c>
      <c r="B1375">
        <v>11</v>
      </c>
      <c r="C1375">
        <v>3</v>
      </c>
      <c r="D1375" t="s">
        <v>1196</v>
      </c>
      <c r="E1375" t="s">
        <v>678</v>
      </c>
      <c r="F1375">
        <v>4</v>
      </c>
      <c r="G1375" t="s">
        <v>1752</v>
      </c>
      <c r="H1375" t="s">
        <v>634</v>
      </c>
      <c r="I1375" t="s">
        <v>634</v>
      </c>
      <c r="J1375" t="s">
        <v>634</v>
      </c>
    </row>
    <row r="1376" spans="1:10" x14ac:dyDescent="0.45">
      <c r="A1376">
        <v>65723</v>
      </c>
      <c r="B1376">
        <v>12</v>
      </c>
      <c r="C1376">
        <v>3</v>
      </c>
      <c r="D1376" t="s">
        <v>960</v>
      </c>
      <c r="E1376" t="s">
        <v>677</v>
      </c>
      <c r="F1376">
        <v>25</v>
      </c>
      <c r="G1376" t="s">
        <v>1780</v>
      </c>
      <c r="H1376" t="s">
        <v>634</v>
      </c>
      <c r="I1376" t="s">
        <v>634</v>
      </c>
      <c r="J1376" t="s">
        <v>634</v>
      </c>
    </row>
    <row r="1377" spans="1:10" x14ac:dyDescent="0.45">
      <c r="A1377">
        <v>65723</v>
      </c>
      <c r="B1377">
        <v>13</v>
      </c>
      <c r="C1377">
        <v>3</v>
      </c>
      <c r="D1377" t="s">
        <v>1054</v>
      </c>
      <c r="E1377" t="s">
        <v>677</v>
      </c>
      <c r="F1377">
        <v>15</v>
      </c>
      <c r="G1377" t="s">
        <v>634</v>
      </c>
      <c r="H1377" t="s">
        <v>634</v>
      </c>
      <c r="I1377">
        <v>2</v>
      </c>
      <c r="J1377">
        <v>201</v>
      </c>
    </row>
    <row r="1378" spans="1:10" x14ac:dyDescent="0.45">
      <c r="A1378">
        <v>65723</v>
      </c>
      <c r="B1378">
        <v>14</v>
      </c>
      <c r="C1378">
        <v>3</v>
      </c>
      <c r="D1378" t="s">
        <v>1064</v>
      </c>
      <c r="E1378" t="s">
        <v>677</v>
      </c>
      <c r="F1378">
        <v>17</v>
      </c>
      <c r="G1378" t="s">
        <v>1781</v>
      </c>
      <c r="H1378">
        <v>14</v>
      </c>
      <c r="I1378" t="s">
        <v>634</v>
      </c>
      <c r="J1378" t="s">
        <v>634</v>
      </c>
    </row>
    <row r="1379" spans="1:10" x14ac:dyDescent="0.45">
      <c r="A1379">
        <v>65723</v>
      </c>
      <c r="B1379">
        <v>15</v>
      </c>
      <c r="C1379">
        <v>3</v>
      </c>
      <c r="D1379" t="s">
        <v>702</v>
      </c>
      <c r="E1379" t="s">
        <v>677</v>
      </c>
      <c r="F1379">
        <v>37</v>
      </c>
      <c r="G1379" t="s">
        <v>634</v>
      </c>
      <c r="H1379" t="s">
        <v>634</v>
      </c>
      <c r="I1379">
        <v>2</v>
      </c>
      <c r="J1379">
        <v>208</v>
      </c>
    </row>
    <row r="1380" spans="1:10" x14ac:dyDescent="0.45">
      <c r="A1380">
        <v>65723</v>
      </c>
      <c r="B1380">
        <v>16</v>
      </c>
      <c r="C1380">
        <v>3</v>
      </c>
      <c r="D1380" t="s">
        <v>932</v>
      </c>
      <c r="E1380" t="s">
        <v>678</v>
      </c>
      <c r="F1380" t="s">
        <v>634</v>
      </c>
      <c r="G1380" t="s">
        <v>634</v>
      </c>
      <c r="H1380" t="s">
        <v>634</v>
      </c>
      <c r="I1380" t="s">
        <v>634</v>
      </c>
      <c r="J1380">
        <v>401</v>
      </c>
    </row>
    <row r="1381" spans="1:10" x14ac:dyDescent="0.45">
      <c r="A1381">
        <v>65723</v>
      </c>
      <c r="B1381">
        <v>17</v>
      </c>
      <c r="C1381">
        <v>3</v>
      </c>
      <c r="D1381" t="s">
        <v>885</v>
      </c>
      <c r="E1381" t="s">
        <v>678</v>
      </c>
      <c r="F1381">
        <v>6</v>
      </c>
      <c r="G1381" t="s">
        <v>634</v>
      </c>
      <c r="H1381" t="s">
        <v>634</v>
      </c>
      <c r="I1381">
        <v>2</v>
      </c>
      <c r="J1381">
        <v>208</v>
      </c>
    </row>
    <row r="1382" spans="1:10" x14ac:dyDescent="0.45">
      <c r="A1382">
        <v>65724</v>
      </c>
      <c r="B1382">
        <v>0</v>
      </c>
      <c r="C1382">
        <v>1</v>
      </c>
      <c r="D1382" t="s">
        <v>895</v>
      </c>
      <c r="E1382" t="s">
        <v>678</v>
      </c>
      <c r="F1382">
        <v>5</v>
      </c>
      <c r="G1382" t="s">
        <v>1755</v>
      </c>
      <c r="H1382">
        <v>97</v>
      </c>
      <c r="I1382" t="s">
        <v>634</v>
      </c>
      <c r="J1382" t="s">
        <v>634</v>
      </c>
    </row>
    <row r="1383" spans="1:10" x14ac:dyDescent="0.45">
      <c r="A1383">
        <v>65724</v>
      </c>
      <c r="B1383">
        <v>1</v>
      </c>
      <c r="C1383">
        <v>1</v>
      </c>
      <c r="D1383" t="s">
        <v>895</v>
      </c>
      <c r="E1383" t="s">
        <v>677</v>
      </c>
      <c r="F1383">
        <v>28</v>
      </c>
      <c r="G1383" t="s">
        <v>634</v>
      </c>
      <c r="H1383" t="s">
        <v>634</v>
      </c>
      <c r="I1383">
        <v>2</v>
      </c>
      <c r="J1383">
        <v>207</v>
      </c>
    </row>
    <row r="1384" spans="1:10" x14ac:dyDescent="0.45">
      <c r="A1384">
        <v>65724</v>
      </c>
      <c r="B1384">
        <v>2</v>
      </c>
      <c r="C1384">
        <v>1</v>
      </c>
      <c r="D1384" t="s">
        <v>895</v>
      </c>
      <c r="E1384" t="s">
        <v>677</v>
      </c>
      <c r="F1384">
        <v>89</v>
      </c>
      <c r="G1384" t="s">
        <v>634</v>
      </c>
      <c r="H1384" t="s">
        <v>634</v>
      </c>
      <c r="I1384">
        <v>2</v>
      </c>
      <c r="J1384">
        <v>208</v>
      </c>
    </row>
    <row r="1385" spans="1:10" x14ac:dyDescent="0.45">
      <c r="A1385">
        <v>65724</v>
      </c>
      <c r="B1385">
        <v>3</v>
      </c>
      <c r="C1385">
        <v>1</v>
      </c>
      <c r="D1385" t="s">
        <v>740</v>
      </c>
      <c r="E1385" t="s">
        <v>677</v>
      </c>
      <c r="F1385">
        <v>89</v>
      </c>
      <c r="G1385" t="s">
        <v>1746</v>
      </c>
      <c r="H1385" t="s">
        <v>634</v>
      </c>
      <c r="I1385" t="s">
        <v>634</v>
      </c>
      <c r="J1385" t="s">
        <v>634</v>
      </c>
    </row>
    <row r="1386" spans="1:10" x14ac:dyDescent="0.45">
      <c r="A1386">
        <v>65724</v>
      </c>
      <c r="B1386">
        <v>4</v>
      </c>
      <c r="C1386">
        <v>1</v>
      </c>
      <c r="D1386" t="s">
        <v>817</v>
      </c>
      <c r="E1386" t="s">
        <v>677</v>
      </c>
      <c r="F1386">
        <v>87</v>
      </c>
      <c r="G1386" t="s">
        <v>1747</v>
      </c>
      <c r="H1386">
        <v>16</v>
      </c>
      <c r="I1386" t="s">
        <v>634</v>
      </c>
      <c r="J1386" t="s">
        <v>634</v>
      </c>
    </row>
    <row r="1387" spans="1:10" x14ac:dyDescent="0.45">
      <c r="A1387">
        <v>65724</v>
      </c>
      <c r="B1387">
        <v>5</v>
      </c>
      <c r="C1387">
        <v>1</v>
      </c>
      <c r="D1387" t="s">
        <v>1293</v>
      </c>
      <c r="E1387" t="s">
        <v>678</v>
      </c>
      <c r="F1387">
        <v>77</v>
      </c>
      <c r="G1387" t="s">
        <v>1748</v>
      </c>
      <c r="H1387">
        <v>25</v>
      </c>
      <c r="I1387" t="s">
        <v>634</v>
      </c>
      <c r="J1387" t="s">
        <v>634</v>
      </c>
    </row>
    <row r="1388" spans="1:10" x14ac:dyDescent="0.45">
      <c r="A1388">
        <v>65724</v>
      </c>
      <c r="B1388">
        <v>6</v>
      </c>
      <c r="C1388">
        <v>1</v>
      </c>
      <c r="D1388" t="s">
        <v>1092</v>
      </c>
      <c r="E1388" t="s">
        <v>678</v>
      </c>
      <c r="F1388">
        <v>7</v>
      </c>
      <c r="G1388" t="s">
        <v>1770</v>
      </c>
      <c r="H1388">
        <v>23</v>
      </c>
      <c r="I1388" t="s">
        <v>634</v>
      </c>
      <c r="J1388" t="s">
        <v>634</v>
      </c>
    </row>
    <row r="1389" spans="1:10" x14ac:dyDescent="0.45">
      <c r="A1389">
        <v>65724</v>
      </c>
      <c r="B1389">
        <v>7</v>
      </c>
      <c r="C1389">
        <v>2</v>
      </c>
      <c r="D1389" t="s">
        <v>895</v>
      </c>
      <c r="E1389" t="s">
        <v>677</v>
      </c>
      <c r="F1389">
        <v>89</v>
      </c>
      <c r="G1389" t="s">
        <v>634</v>
      </c>
      <c r="H1389" t="s">
        <v>634</v>
      </c>
      <c r="I1389">
        <v>2</v>
      </c>
      <c r="J1389">
        <v>207</v>
      </c>
    </row>
    <row r="1390" spans="1:10" x14ac:dyDescent="0.45">
      <c r="A1390">
        <v>65724</v>
      </c>
      <c r="B1390">
        <v>8</v>
      </c>
      <c r="C1390">
        <v>2</v>
      </c>
      <c r="D1390" t="s">
        <v>895</v>
      </c>
      <c r="E1390" t="s">
        <v>678</v>
      </c>
      <c r="F1390">
        <v>7</v>
      </c>
      <c r="G1390" t="s">
        <v>634</v>
      </c>
      <c r="H1390" t="s">
        <v>634</v>
      </c>
      <c r="I1390">
        <v>2</v>
      </c>
      <c r="J1390">
        <v>215</v>
      </c>
    </row>
    <row r="1391" spans="1:10" x14ac:dyDescent="0.45">
      <c r="A1391">
        <v>65724</v>
      </c>
      <c r="B1391">
        <v>9</v>
      </c>
      <c r="C1391">
        <v>2</v>
      </c>
      <c r="D1391" t="s">
        <v>1294</v>
      </c>
      <c r="E1391" t="s">
        <v>677</v>
      </c>
      <c r="F1391">
        <v>16</v>
      </c>
      <c r="G1391" t="s">
        <v>1750</v>
      </c>
      <c r="H1391">
        <v>17</v>
      </c>
      <c r="I1391" t="s">
        <v>634</v>
      </c>
      <c r="J1391" t="s">
        <v>634</v>
      </c>
    </row>
    <row r="1392" spans="1:10" x14ac:dyDescent="0.45">
      <c r="A1392">
        <v>65724</v>
      </c>
      <c r="B1392">
        <v>10</v>
      </c>
      <c r="C1392">
        <v>2</v>
      </c>
      <c r="D1392" t="s">
        <v>1295</v>
      </c>
      <c r="E1392" t="s">
        <v>678</v>
      </c>
      <c r="F1392">
        <v>5</v>
      </c>
      <c r="G1392" t="s">
        <v>1751</v>
      </c>
      <c r="H1392">
        <v>97</v>
      </c>
      <c r="I1392" t="s">
        <v>634</v>
      </c>
      <c r="J1392" t="s">
        <v>634</v>
      </c>
    </row>
    <row r="1393" spans="1:10" x14ac:dyDescent="0.45">
      <c r="A1393">
        <v>65724</v>
      </c>
      <c r="B1393">
        <v>11</v>
      </c>
      <c r="C1393">
        <v>2</v>
      </c>
      <c r="D1393" t="s">
        <v>1153</v>
      </c>
      <c r="E1393" t="s">
        <v>678</v>
      </c>
      <c r="F1393">
        <v>61</v>
      </c>
      <c r="G1393" t="s">
        <v>1776</v>
      </c>
      <c r="H1393">
        <v>18</v>
      </c>
      <c r="I1393" t="s">
        <v>634</v>
      </c>
      <c r="J1393" t="s">
        <v>634</v>
      </c>
    </row>
    <row r="1394" spans="1:10" x14ac:dyDescent="0.45">
      <c r="A1394">
        <v>65724</v>
      </c>
      <c r="B1394">
        <v>12</v>
      </c>
      <c r="C1394">
        <v>2</v>
      </c>
      <c r="D1394" t="s">
        <v>1061</v>
      </c>
      <c r="E1394" t="s">
        <v>677</v>
      </c>
      <c r="F1394">
        <v>28</v>
      </c>
      <c r="G1394" t="s">
        <v>1753</v>
      </c>
      <c r="H1394">
        <v>89</v>
      </c>
      <c r="I1394" t="s">
        <v>634</v>
      </c>
      <c r="J1394" t="s">
        <v>634</v>
      </c>
    </row>
    <row r="1395" spans="1:10" x14ac:dyDescent="0.45">
      <c r="A1395">
        <v>65724</v>
      </c>
      <c r="B1395">
        <v>13</v>
      </c>
      <c r="C1395">
        <v>2</v>
      </c>
      <c r="D1395" t="s">
        <v>1141</v>
      </c>
      <c r="E1395" t="s">
        <v>677</v>
      </c>
      <c r="F1395">
        <v>16</v>
      </c>
      <c r="G1395" t="s">
        <v>634</v>
      </c>
      <c r="H1395" t="s">
        <v>634</v>
      </c>
      <c r="I1395">
        <v>2</v>
      </c>
      <c r="J1395">
        <v>207</v>
      </c>
    </row>
    <row r="1396" spans="1:10" x14ac:dyDescent="0.45">
      <c r="A1396">
        <v>65724</v>
      </c>
      <c r="B1396">
        <v>14</v>
      </c>
      <c r="C1396">
        <v>2</v>
      </c>
      <c r="D1396" t="s">
        <v>993</v>
      </c>
      <c r="E1396" t="s">
        <v>678</v>
      </c>
      <c r="F1396">
        <v>77</v>
      </c>
      <c r="G1396" t="s">
        <v>1792</v>
      </c>
      <c r="H1396">
        <v>5</v>
      </c>
      <c r="I1396" t="s">
        <v>634</v>
      </c>
      <c r="J1396" t="s">
        <v>634</v>
      </c>
    </row>
    <row r="1397" spans="1:10" x14ac:dyDescent="0.45">
      <c r="A1397">
        <v>65724</v>
      </c>
      <c r="B1397">
        <v>15</v>
      </c>
      <c r="C1397">
        <v>3</v>
      </c>
      <c r="D1397" t="s">
        <v>900</v>
      </c>
      <c r="E1397" t="s">
        <v>677</v>
      </c>
      <c r="F1397">
        <v>8</v>
      </c>
      <c r="G1397" t="s">
        <v>634</v>
      </c>
      <c r="H1397" t="s">
        <v>634</v>
      </c>
      <c r="I1397">
        <v>2</v>
      </c>
      <c r="J1397">
        <v>207</v>
      </c>
    </row>
    <row r="1398" spans="1:10" x14ac:dyDescent="0.45">
      <c r="A1398">
        <v>65724</v>
      </c>
      <c r="B1398">
        <v>16</v>
      </c>
      <c r="C1398">
        <v>3</v>
      </c>
      <c r="D1398" t="s">
        <v>1508</v>
      </c>
      <c r="E1398" t="s">
        <v>677</v>
      </c>
      <c r="F1398" t="s">
        <v>634</v>
      </c>
      <c r="G1398" t="s">
        <v>634</v>
      </c>
      <c r="H1398" t="s">
        <v>634</v>
      </c>
      <c r="I1398" t="s">
        <v>634</v>
      </c>
      <c r="J1398">
        <v>401</v>
      </c>
    </row>
    <row r="1399" spans="1:10" x14ac:dyDescent="0.45">
      <c r="A1399">
        <v>65724</v>
      </c>
      <c r="B1399">
        <v>17</v>
      </c>
      <c r="C1399">
        <v>3</v>
      </c>
      <c r="D1399" t="s">
        <v>897</v>
      </c>
      <c r="E1399" t="s">
        <v>677</v>
      </c>
      <c r="F1399">
        <v>16</v>
      </c>
      <c r="G1399" t="s">
        <v>1791</v>
      </c>
      <c r="H1399">
        <v>8</v>
      </c>
      <c r="I1399" t="s">
        <v>634</v>
      </c>
      <c r="J1399" t="s">
        <v>634</v>
      </c>
    </row>
    <row r="1400" spans="1:10" x14ac:dyDescent="0.45">
      <c r="A1400">
        <v>65725</v>
      </c>
      <c r="B1400">
        <v>0</v>
      </c>
      <c r="C1400">
        <v>1</v>
      </c>
      <c r="D1400" t="s">
        <v>1593</v>
      </c>
      <c r="E1400" t="s">
        <v>677</v>
      </c>
      <c r="F1400">
        <v>24</v>
      </c>
      <c r="G1400" t="s">
        <v>634</v>
      </c>
      <c r="H1400" t="s">
        <v>634</v>
      </c>
      <c r="I1400">
        <v>2</v>
      </c>
      <c r="J1400">
        <v>222</v>
      </c>
    </row>
    <row r="1401" spans="1:10" x14ac:dyDescent="0.45">
      <c r="A1401">
        <v>65725</v>
      </c>
      <c r="B1401">
        <v>1</v>
      </c>
      <c r="C1401">
        <v>1</v>
      </c>
      <c r="D1401" t="s">
        <v>923</v>
      </c>
      <c r="E1401" t="s">
        <v>678</v>
      </c>
      <c r="F1401">
        <v>2</v>
      </c>
      <c r="G1401" t="s">
        <v>1755</v>
      </c>
      <c r="H1401">
        <v>25</v>
      </c>
      <c r="I1401" t="s">
        <v>634</v>
      </c>
      <c r="J1401" t="s">
        <v>634</v>
      </c>
    </row>
    <row r="1402" spans="1:10" x14ac:dyDescent="0.45">
      <c r="A1402">
        <v>65725</v>
      </c>
      <c r="B1402">
        <v>2</v>
      </c>
      <c r="C1402">
        <v>1</v>
      </c>
      <c r="D1402" t="s">
        <v>1198</v>
      </c>
      <c r="E1402" t="s">
        <v>678</v>
      </c>
      <c r="F1402">
        <v>55</v>
      </c>
      <c r="G1402" t="s">
        <v>634</v>
      </c>
      <c r="H1402" t="s">
        <v>634</v>
      </c>
      <c r="I1402">
        <v>2</v>
      </c>
      <c r="J1402">
        <v>222</v>
      </c>
    </row>
    <row r="1403" spans="1:10" x14ac:dyDescent="0.45">
      <c r="A1403">
        <v>65725</v>
      </c>
      <c r="B1403">
        <v>3</v>
      </c>
      <c r="C1403">
        <v>1</v>
      </c>
      <c r="D1403" t="s">
        <v>1224</v>
      </c>
      <c r="E1403" t="s">
        <v>678</v>
      </c>
      <c r="F1403">
        <v>25</v>
      </c>
      <c r="G1403" t="s">
        <v>1766</v>
      </c>
      <c r="H1403">
        <v>24</v>
      </c>
      <c r="I1403" t="s">
        <v>634</v>
      </c>
      <c r="J1403" t="s">
        <v>634</v>
      </c>
    </row>
    <row r="1404" spans="1:10" x14ac:dyDescent="0.45">
      <c r="A1404">
        <v>65725</v>
      </c>
      <c r="B1404">
        <v>4</v>
      </c>
      <c r="C1404">
        <v>1</v>
      </c>
      <c r="D1404" t="s">
        <v>1224</v>
      </c>
      <c r="E1404" t="s">
        <v>677</v>
      </c>
      <c r="F1404">
        <v>98</v>
      </c>
      <c r="G1404" t="s">
        <v>1766</v>
      </c>
      <c r="H1404" t="s">
        <v>634</v>
      </c>
      <c r="I1404" t="s">
        <v>634</v>
      </c>
      <c r="J1404" t="s">
        <v>634</v>
      </c>
    </row>
    <row r="1405" spans="1:10" x14ac:dyDescent="0.45">
      <c r="A1405">
        <v>65725</v>
      </c>
      <c r="B1405">
        <v>5</v>
      </c>
      <c r="C1405">
        <v>1</v>
      </c>
      <c r="D1405" t="s">
        <v>1712</v>
      </c>
      <c r="E1405" t="s">
        <v>678</v>
      </c>
      <c r="F1405">
        <v>89</v>
      </c>
      <c r="G1405" t="s">
        <v>634</v>
      </c>
      <c r="H1405" t="s">
        <v>634</v>
      </c>
      <c r="I1405">
        <v>2</v>
      </c>
      <c r="J1405">
        <v>208</v>
      </c>
    </row>
    <row r="1406" spans="1:10" x14ac:dyDescent="0.45">
      <c r="A1406">
        <v>65725</v>
      </c>
      <c r="B1406">
        <v>6</v>
      </c>
      <c r="C1406">
        <v>2</v>
      </c>
      <c r="D1406" t="s">
        <v>1296</v>
      </c>
      <c r="E1406" t="s">
        <v>678</v>
      </c>
      <c r="F1406">
        <v>25</v>
      </c>
      <c r="G1406" t="s">
        <v>1758</v>
      </c>
      <c r="H1406">
        <v>92</v>
      </c>
      <c r="I1406" t="s">
        <v>634</v>
      </c>
      <c r="J1406" t="s">
        <v>634</v>
      </c>
    </row>
    <row r="1407" spans="1:10" x14ac:dyDescent="0.45">
      <c r="A1407">
        <v>65725</v>
      </c>
      <c r="B1407">
        <v>7</v>
      </c>
      <c r="C1407">
        <v>2</v>
      </c>
      <c r="D1407" t="s">
        <v>1303</v>
      </c>
      <c r="E1407" t="s">
        <v>678</v>
      </c>
      <c r="F1407">
        <v>92</v>
      </c>
      <c r="G1407" t="s">
        <v>634</v>
      </c>
      <c r="H1407" t="s">
        <v>634</v>
      </c>
      <c r="I1407">
        <v>2</v>
      </c>
      <c r="J1407">
        <v>201</v>
      </c>
    </row>
    <row r="1408" spans="1:10" x14ac:dyDescent="0.45">
      <c r="A1408">
        <v>65725</v>
      </c>
      <c r="B1408">
        <v>8</v>
      </c>
      <c r="C1408">
        <v>2</v>
      </c>
      <c r="D1408" t="s">
        <v>1134</v>
      </c>
      <c r="E1408" t="s">
        <v>677</v>
      </c>
      <c r="F1408">
        <v>56</v>
      </c>
      <c r="G1408" t="s">
        <v>1770</v>
      </c>
      <c r="H1408">
        <v>55</v>
      </c>
      <c r="I1408" t="s">
        <v>634</v>
      </c>
      <c r="J1408" t="s">
        <v>634</v>
      </c>
    </row>
    <row r="1409" spans="1:10" x14ac:dyDescent="0.45">
      <c r="A1409">
        <v>65725</v>
      </c>
      <c r="B1409">
        <v>9</v>
      </c>
      <c r="C1409">
        <v>2</v>
      </c>
      <c r="D1409" t="s">
        <v>1138</v>
      </c>
      <c r="E1409" t="s">
        <v>677</v>
      </c>
      <c r="F1409">
        <v>32</v>
      </c>
      <c r="G1409" t="s">
        <v>1750</v>
      </c>
      <c r="H1409">
        <v>7</v>
      </c>
      <c r="I1409" t="s">
        <v>634</v>
      </c>
      <c r="J1409" t="s">
        <v>634</v>
      </c>
    </row>
    <row r="1410" spans="1:10" x14ac:dyDescent="0.45">
      <c r="A1410">
        <v>65725</v>
      </c>
      <c r="B1410">
        <v>10</v>
      </c>
      <c r="C1410">
        <v>2</v>
      </c>
      <c r="D1410" t="s">
        <v>1574</v>
      </c>
      <c r="E1410" t="s">
        <v>677</v>
      </c>
      <c r="F1410">
        <v>55</v>
      </c>
      <c r="G1410" t="s">
        <v>634</v>
      </c>
      <c r="H1410" t="s">
        <v>634</v>
      </c>
      <c r="I1410">
        <v>2</v>
      </c>
      <c r="J1410">
        <v>201</v>
      </c>
    </row>
    <row r="1411" spans="1:10" x14ac:dyDescent="0.45">
      <c r="A1411">
        <v>65725</v>
      </c>
      <c r="B1411">
        <v>11</v>
      </c>
      <c r="C1411">
        <v>3</v>
      </c>
      <c r="D1411" t="s">
        <v>1081</v>
      </c>
      <c r="E1411" t="s">
        <v>678</v>
      </c>
      <c r="F1411">
        <v>12</v>
      </c>
      <c r="G1411" t="s">
        <v>1751</v>
      </c>
      <c r="H1411">
        <v>92</v>
      </c>
      <c r="I1411" t="s">
        <v>634</v>
      </c>
      <c r="J1411" t="s">
        <v>634</v>
      </c>
    </row>
    <row r="1412" spans="1:10" x14ac:dyDescent="0.45">
      <c r="A1412">
        <v>65725</v>
      </c>
      <c r="B1412">
        <v>12</v>
      </c>
      <c r="C1412">
        <v>3</v>
      </c>
      <c r="D1412" t="s">
        <v>798</v>
      </c>
      <c r="E1412" t="s">
        <v>678</v>
      </c>
      <c r="F1412">
        <v>5</v>
      </c>
      <c r="G1412" t="s">
        <v>634</v>
      </c>
      <c r="H1412" t="s">
        <v>634</v>
      </c>
      <c r="I1412">
        <v>2</v>
      </c>
      <c r="J1412">
        <v>302</v>
      </c>
    </row>
    <row r="1413" spans="1:10" x14ac:dyDescent="0.45">
      <c r="A1413">
        <v>65725</v>
      </c>
      <c r="B1413">
        <v>13</v>
      </c>
      <c r="C1413">
        <v>3</v>
      </c>
      <c r="D1413" t="s">
        <v>921</v>
      </c>
      <c r="E1413" t="s">
        <v>677</v>
      </c>
      <c r="F1413">
        <v>24</v>
      </c>
      <c r="G1413" t="s">
        <v>1752</v>
      </c>
      <c r="H1413">
        <v>44</v>
      </c>
      <c r="I1413" t="s">
        <v>634</v>
      </c>
      <c r="J1413" t="s">
        <v>634</v>
      </c>
    </row>
    <row r="1414" spans="1:10" x14ac:dyDescent="0.45">
      <c r="A1414">
        <v>65725</v>
      </c>
      <c r="B1414">
        <v>14</v>
      </c>
      <c r="C1414">
        <v>3</v>
      </c>
      <c r="D1414" t="s">
        <v>1076</v>
      </c>
      <c r="E1414" t="s">
        <v>678</v>
      </c>
      <c r="F1414">
        <v>92</v>
      </c>
      <c r="G1414" t="s">
        <v>634</v>
      </c>
      <c r="H1414" t="s">
        <v>634</v>
      </c>
      <c r="I1414">
        <v>2</v>
      </c>
      <c r="J1414">
        <v>222</v>
      </c>
    </row>
    <row r="1415" spans="1:10" x14ac:dyDescent="0.45">
      <c r="A1415">
        <v>65725</v>
      </c>
      <c r="B1415">
        <v>15</v>
      </c>
      <c r="C1415">
        <v>4</v>
      </c>
      <c r="D1415" t="s">
        <v>773</v>
      </c>
      <c r="E1415" t="s">
        <v>677</v>
      </c>
      <c r="F1415">
        <v>24</v>
      </c>
      <c r="G1415" t="s">
        <v>634</v>
      </c>
      <c r="H1415" t="s">
        <v>634</v>
      </c>
      <c r="I1415">
        <v>2</v>
      </c>
      <c r="J1415">
        <v>202</v>
      </c>
    </row>
    <row r="1416" spans="1:10" x14ac:dyDescent="0.45">
      <c r="A1416">
        <v>65725</v>
      </c>
      <c r="B1416">
        <v>16</v>
      </c>
      <c r="C1416">
        <v>4</v>
      </c>
      <c r="D1416" t="s">
        <v>1297</v>
      </c>
      <c r="E1416" t="s">
        <v>678</v>
      </c>
      <c r="F1416">
        <v>45</v>
      </c>
      <c r="G1416" t="s">
        <v>1753</v>
      </c>
      <c r="H1416">
        <v>12</v>
      </c>
      <c r="I1416" t="s">
        <v>634</v>
      </c>
      <c r="J1416" t="s">
        <v>634</v>
      </c>
    </row>
    <row r="1417" spans="1:10" x14ac:dyDescent="0.45">
      <c r="A1417">
        <v>65726</v>
      </c>
      <c r="B1417">
        <v>0</v>
      </c>
      <c r="C1417">
        <v>1</v>
      </c>
      <c r="D1417" t="s">
        <v>1298</v>
      </c>
      <c r="E1417" t="s">
        <v>677</v>
      </c>
      <c r="F1417">
        <v>98</v>
      </c>
      <c r="G1417" t="s">
        <v>1745</v>
      </c>
      <c r="H1417">
        <v>17</v>
      </c>
      <c r="I1417" t="s">
        <v>634</v>
      </c>
      <c r="J1417" t="s">
        <v>634</v>
      </c>
    </row>
    <row r="1418" spans="1:10" x14ac:dyDescent="0.45">
      <c r="A1418">
        <v>65726</v>
      </c>
      <c r="B1418">
        <v>1</v>
      </c>
      <c r="C1418">
        <v>1</v>
      </c>
      <c r="D1418" t="s">
        <v>1159</v>
      </c>
      <c r="E1418" t="s">
        <v>677</v>
      </c>
      <c r="F1418">
        <v>92</v>
      </c>
      <c r="G1418" t="s">
        <v>1777</v>
      </c>
      <c r="H1418">
        <v>25</v>
      </c>
      <c r="I1418" t="s">
        <v>634</v>
      </c>
      <c r="J1418" t="s">
        <v>634</v>
      </c>
    </row>
    <row r="1419" spans="1:10" x14ac:dyDescent="0.45">
      <c r="A1419">
        <v>65726</v>
      </c>
      <c r="B1419">
        <v>2</v>
      </c>
      <c r="C1419">
        <v>1</v>
      </c>
      <c r="D1419" t="s">
        <v>1299</v>
      </c>
      <c r="E1419" t="s">
        <v>677</v>
      </c>
      <c r="F1419">
        <v>25</v>
      </c>
      <c r="G1419" t="s">
        <v>1827</v>
      </c>
      <c r="H1419">
        <v>15</v>
      </c>
      <c r="I1419" t="s">
        <v>634</v>
      </c>
      <c r="J1419" t="s">
        <v>634</v>
      </c>
    </row>
    <row r="1420" spans="1:10" x14ac:dyDescent="0.45">
      <c r="A1420">
        <v>65726</v>
      </c>
      <c r="B1420">
        <v>3</v>
      </c>
      <c r="C1420">
        <v>1</v>
      </c>
      <c r="D1420" t="s">
        <v>858</v>
      </c>
      <c r="E1420" t="s">
        <v>678</v>
      </c>
      <c r="F1420">
        <v>15</v>
      </c>
      <c r="G1420" t="s">
        <v>1808</v>
      </c>
      <c r="H1420">
        <v>19</v>
      </c>
      <c r="I1420" t="s">
        <v>634</v>
      </c>
      <c r="J1420" t="s">
        <v>634</v>
      </c>
    </row>
    <row r="1421" spans="1:10" x14ac:dyDescent="0.45">
      <c r="A1421">
        <v>65726</v>
      </c>
      <c r="B1421">
        <v>4</v>
      </c>
      <c r="C1421">
        <v>1</v>
      </c>
      <c r="D1421" t="s">
        <v>1300</v>
      </c>
      <c r="E1421" t="s">
        <v>677</v>
      </c>
      <c r="F1421">
        <v>14</v>
      </c>
      <c r="G1421" t="s">
        <v>1809</v>
      </c>
      <c r="H1421">
        <v>68</v>
      </c>
      <c r="I1421" t="s">
        <v>634</v>
      </c>
      <c r="J1421" t="s">
        <v>634</v>
      </c>
    </row>
    <row r="1422" spans="1:10" x14ac:dyDescent="0.45">
      <c r="A1422">
        <v>65726</v>
      </c>
      <c r="B1422">
        <v>5</v>
      </c>
      <c r="C1422">
        <v>1</v>
      </c>
      <c r="D1422" t="s">
        <v>1301</v>
      </c>
      <c r="E1422" t="s">
        <v>677</v>
      </c>
      <c r="F1422">
        <v>92</v>
      </c>
      <c r="G1422" t="s">
        <v>1828</v>
      </c>
      <c r="H1422">
        <v>5</v>
      </c>
      <c r="I1422" t="s">
        <v>634</v>
      </c>
      <c r="J1422" t="s">
        <v>634</v>
      </c>
    </row>
    <row r="1423" spans="1:10" x14ac:dyDescent="0.45">
      <c r="A1423">
        <v>65726</v>
      </c>
      <c r="B1423">
        <v>6</v>
      </c>
      <c r="C1423">
        <v>2</v>
      </c>
      <c r="D1423" t="s">
        <v>1302</v>
      </c>
      <c r="E1423" t="s">
        <v>677</v>
      </c>
      <c r="F1423">
        <v>91</v>
      </c>
      <c r="G1423" t="s">
        <v>1829</v>
      </c>
      <c r="H1423" t="s">
        <v>634</v>
      </c>
      <c r="I1423" t="s">
        <v>634</v>
      </c>
      <c r="J1423" t="s">
        <v>634</v>
      </c>
    </row>
    <row r="1424" spans="1:10" x14ac:dyDescent="0.45">
      <c r="A1424">
        <v>65726</v>
      </c>
      <c r="B1424">
        <v>7</v>
      </c>
      <c r="C1424">
        <v>2</v>
      </c>
      <c r="D1424" t="s">
        <v>822</v>
      </c>
      <c r="E1424" t="s">
        <v>677</v>
      </c>
      <c r="F1424">
        <v>4</v>
      </c>
      <c r="G1424" t="s">
        <v>1849</v>
      </c>
      <c r="H1424">
        <v>14</v>
      </c>
      <c r="I1424" t="s">
        <v>634</v>
      </c>
      <c r="J1424" t="s">
        <v>634</v>
      </c>
    </row>
    <row r="1425" spans="1:10" x14ac:dyDescent="0.45">
      <c r="A1425">
        <v>65726</v>
      </c>
      <c r="B1425">
        <v>8</v>
      </c>
      <c r="C1425">
        <v>2</v>
      </c>
      <c r="D1425" t="s">
        <v>978</v>
      </c>
      <c r="E1425" t="s">
        <v>678</v>
      </c>
      <c r="F1425">
        <v>11</v>
      </c>
      <c r="G1425" t="s">
        <v>634</v>
      </c>
      <c r="H1425" t="s">
        <v>634</v>
      </c>
      <c r="I1425">
        <v>2</v>
      </c>
      <c r="J1425">
        <v>201</v>
      </c>
    </row>
    <row r="1426" spans="1:10" x14ac:dyDescent="0.45">
      <c r="A1426">
        <v>65726</v>
      </c>
      <c r="B1426">
        <v>9</v>
      </c>
      <c r="C1426">
        <v>2</v>
      </c>
      <c r="D1426" t="s">
        <v>1303</v>
      </c>
      <c r="E1426" t="s">
        <v>677</v>
      </c>
      <c r="F1426">
        <v>25</v>
      </c>
      <c r="G1426" t="s">
        <v>1801</v>
      </c>
      <c r="H1426">
        <v>15</v>
      </c>
      <c r="I1426" t="s">
        <v>634</v>
      </c>
      <c r="J1426" t="s">
        <v>634</v>
      </c>
    </row>
    <row r="1427" spans="1:10" x14ac:dyDescent="0.45">
      <c r="A1427">
        <v>65726</v>
      </c>
      <c r="B1427">
        <v>10</v>
      </c>
      <c r="C1427">
        <v>2</v>
      </c>
      <c r="D1427" t="s">
        <v>1304</v>
      </c>
      <c r="E1427" t="s">
        <v>677</v>
      </c>
      <c r="F1427">
        <v>92</v>
      </c>
      <c r="G1427" t="s">
        <v>1802</v>
      </c>
      <c r="H1427">
        <v>15</v>
      </c>
      <c r="I1427" t="s">
        <v>634</v>
      </c>
      <c r="J1427" t="s">
        <v>634</v>
      </c>
    </row>
    <row r="1428" spans="1:10" x14ac:dyDescent="0.45">
      <c r="A1428">
        <v>65726</v>
      </c>
      <c r="B1428">
        <v>11</v>
      </c>
      <c r="C1428">
        <v>2</v>
      </c>
      <c r="D1428" t="s">
        <v>870</v>
      </c>
      <c r="E1428" t="s">
        <v>677</v>
      </c>
      <c r="F1428">
        <v>10</v>
      </c>
      <c r="G1428" t="s">
        <v>1868</v>
      </c>
      <c r="H1428">
        <v>91</v>
      </c>
      <c r="I1428" t="s">
        <v>634</v>
      </c>
      <c r="J1428" t="s">
        <v>634</v>
      </c>
    </row>
    <row r="1429" spans="1:10" x14ac:dyDescent="0.45">
      <c r="A1429">
        <v>65726</v>
      </c>
      <c r="B1429">
        <v>12</v>
      </c>
      <c r="C1429">
        <v>2</v>
      </c>
      <c r="D1429" t="s">
        <v>1104</v>
      </c>
      <c r="E1429" t="s">
        <v>678</v>
      </c>
      <c r="F1429">
        <v>13</v>
      </c>
      <c r="G1429" t="s">
        <v>634</v>
      </c>
      <c r="H1429" t="s">
        <v>634</v>
      </c>
      <c r="I1429">
        <v>2</v>
      </c>
      <c r="J1429">
        <v>207</v>
      </c>
    </row>
    <row r="1430" spans="1:10" x14ac:dyDescent="0.45">
      <c r="A1430">
        <v>65726</v>
      </c>
      <c r="B1430">
        <v>13</v>
      </c>
      <c r="C1430">
        <v>2</v>
      </c>
      <c r="D1430" t="s">
        <v>953</v>
      </c>
      <c r="E1430" t="s">
        <v>678</v>
      </c>
      <c r="F1430">
        <v>92</v>
      </c>
      <c r="G1430" t="s">
        <v>1850</v>
      </c>
      <c r="H1430" t="s">
        <v>634</v>
      </c>
      <c r="I1430" t="s">
        <v>634</v>
      </c>
      <c r="J1430" t="s">
        <v>634</v>
      </c>
    </row>
    <row r="1431" spans="1:10" x14ac:dyDescent="0.45">
      <c r="A1431">
        <v>65726</v>
      </c>
      <c r="B1431">
        <v>14</v>
      </c>
      <c r="C1431">
        <v>3</v>
      </c>
      <c r="D1431" t="s">
        <v>1053</v>
      </c>
      <c r="E1431" t="s">
        <v>677</v>
      </c>
      <c r="F1431">
        <v>10</v>
      </c>
      <c r="G1431" t="s">
        <v>1851</v>
      </c>
      <c r="H1431">
        <v>91</v>
      </c>
      <c r="I1431" t="s">
        <v>634</v>
      </c>
      <c r="J1431" t="s">
        <v>634</v>
      </c>
    </row>
    <row r="1432" spans="1:10" x14ac:dyDescent="0.45">
      <c r="A1432">
        <v>65726</v>
      </c>
      <c r="B1432">
        <v>15</v>
      </c>
      <c r="C1432">
        <v>3</v>
      </c>
      <c r="D1432" t="s">
        <v>1305</v>
      </c>
      <c r="E1432" t="s">
        <v>677</v>
      </c>
      <c r="F1432">
        <v>27</v>
      </c>
      <c r="G1432" t="s">
        <v>1852</v>
      </c>
      <c r="H1432">
        <v>7</v>
      </c>
      <c r="I1432" t="s">
        <v>634</v>
      </c>
      <c r="J1432" t="s">
        <v>634</v>
      </c>
    </row>
    <row r="1433" spans="1:10" x14ac:dyDescent="0.45">
      <c r="A1433">
        <v>65726</v>
      </c>
      <c r="B1433">
        <v>16</v>
      </c>
      <c r="C1433">
        <v>3</v>
      </c>
      <c r="D1433" t="s">
        <v>1306</v>
      </c>
      <c r="E1433" t="s">
        <v>677</v>
      </c>
      <c r="F1433">
        <v>92</v>
      </c>
      <c r="G1433" t="s">
        <v>1907</v>
      </c>
      <c r="H1433">
        <v>15</v>
      </c>
      <c r="I1433" t="s">
        <v>634</v>
      </c>
      <c r="J1433" t="s">
        <v>634</v>
      </c>
    </row>
    <row r="1434" spans="1:10" x14ac:dyDescent="0.45">
      <c r="A1434">
        <v>65726</v>
      </c>
      <c r="B1434">
        <v>17</v>
      </c>
      <c r="C1434">
        <v>3</v>
      </c>
      <c r="D1434" t="s">
        <v>1306</v>
      </c>
      <c r="E1434" t="s">
        <v>678</v>
      </c>
      <c r="F1434" t="s">
        <v>634</v>
      </c>
      <c r="G1434" t="s">
        <v>634</v>
      </c>
      <c r="H1434" t="s">
        <v>634</v>
      </c>
      <c r="I1434" t="s">
        <v>634</v>
      </c>
      <c r="J1434">
        <v>401</v>
      </c>
    </row>
    <row r="1435" spans="1:10" x14ac:dyDescent="0.45">
      <c r="A1435">
        <v>65726</v>
      </c>
      <c r="B1435">
        <v>18</v>
      </c>
      <c r="C1435">
        <v>3</v>
      </c>
      <c r="D1435" t="s">
        <v>800</v>
      </c>
      <c r="E1435" t="s">
        <v>678</v>
      </c>
      <c r="F1435">
        <v>22</v>
      </c>
      <c r="G1435" t="s">
        <v>1908</v>
      </c>
      <c r="H1435">
        <v>92</v>
      </c>
      <c r="I1435" t="s">
        <v>634</v>
      </c>
      <c r="J1435" t="s">
        <v>634</v>
      </c>
    </row>
    <row r="1436" spans="1:10" x14ac:dyDescent="0.45">
      <c r="A1436">
        <v>65726</v>
      </c>
      <c r="B1436">
        <v>19</v>
      </c>
      <c r="C1436">
        <v>3</v>
      </c>
      <c r="D1436" t="s">
        <v>1436</v>
      </c>
      <c r="E1436" t="s">
        <v>677</v>
      </c>
      <c r="F1436">
        <v>27</v>
      </c>
      <c r="G1436" t="s">
        <v>634</v>
      </c>
      <c r="H1436" t="s">
        <v>634</v>
      </c>
      <c r="I1436">
        <v>2</v>
      </c>
      <c r="J1436">
        <v>208</v>
      </c>
    </row>
    <row r="1437" spans="1:10" x14ac:dyDescent="0.45">
      <c r="A1437">
        <v>65726</v>
      </c>
      <c r="B1437">
        <v>20</v>
      </c>
      <c r="C1437">
        <v>3</v>
      </c>
      <c r="D1437" t="s">
        <v>1030</v>
      </c>
      <c r="E1437" t="s">
        <v>678</v>
      </c>
      <c r="F1437">
        <v>15</v>
      </c>
      <c r="G1437" t="s">
        <v>1909</v>
      </c>
      <c r="H1437">
        <v>92</v>
      </c>
      <c r="I1437" t="s">
        <v>634</v>
      </c>
      <c r="J1437" t="s">
        <v>634</v>
      </c>
    </row>
    <row r="1438" spans="1:10" x14ac:dyDescent="0.45">
      <c r="A1438">
        <v>65726</v>
      </c>
      <c r="B1438">
        <v>21</v>
      </c>
      <c r="C1438">
        <v>3</v>
      </c>
      <c r="D1438" t="s">
        <v>1550</v>
      </c>
      <c r="E1438" t="s">
        <v>677</v>
      </c>
      <c r="F1438" t="s">
        <v>634</v>
      </c>
      <c r="G1438" t="s">
        <v>634</v>
      </c>
      <c r="H1438" t="s">
        <v>634</v>
      </c>
      <c r="I1438" t="s">
        <v>634</v>
      </c>
      <c r="J1438">
        <v>401</v>
      </c>
    </row>
    <row r="1439" spans="1:10" x14ac:dyDescent="0.45">
      <c r="A1439">
        <v>65726</v>
      </c>
      <c r="B1439">
        <v>22</v>
      </c>
      <c r="C1439">
        <v>3</v>
      </c>
      <c r="D1439" t="s">
        <v>1307</v>
      </c>
      <c r="E1439" t="s">
        <v>677</v>
      </c>
      <c r="F1439">
        <v>81</v>
      </c>
      <c r="G1439" t="s">
        <v>1910</v>
      </c>
      <c r="H1439" t="s">
        <v>634</v>
      </c>
      <c r="I1439" t="s">
        <v>634</v>
      </c>
      <c r="J1439" t="s">
        <v>634</v>
      </c>
    </row>
    <row r="1440" spans="1:10" x14ac:dyDescent="0.45">
      <c r="A1440">
        <v>65726</v>
      </c>
      <c r="B1440">
        <v>23</v>
      </c>
      <c r="C1440">
        <v>3</v>
      </c>
      <c r="D1440" t="s">
        <v>1308</v>
      </c>
      <c r="E1440" t="s">
        <v>677</v>
      </c>
      <c r="F1440">
        <v>25</v>
      </c>
      <c r="G1440" t="s">
        <v>1911</v>
      </c>
      <c r="H1440">
        <v>92</v>
      </c>
      <c r="I1440" t="s">
        <v>634</v>
      </c>
      <c r="J1440" t="s">
        <v>634</v>
      </c>
    </row>
    <row r="1441" spans="1:10" x14ac:dyDescent="0.45">
      <c r="A1441">
        <v>65726</v>
      </c>
      <c r="B1441">
        <v>24</v>
      </c>
      <c r="C1441">
        <v>3</v>
      </c>
      <c r="D1441" t="s">
        <v>1118</v>
      </c>
      <c r="E1441" t="s">
        <v>677</v>
      </c>
      <c r="F1441">
        <v>68</v>
      </c>
      <c r="G1441" t="s">
        <v>1912</v>
      </c>
      <c r="H1441">
        <v>14</v>
      </c>
      <c r="I1441" t="s">
        <v>634</v>
      </c>
      <c r="J1441" t="s">
        <v>634</v>
      </c>
    </row>
    <row r="1442" spans="1:10" x14ac:dyDescent="0.45">
      <c r="A1442">
        <v>65726</v>
      </c>
      <c r="B1442">
        <v>25</v>
      </c>
      <c r="C1442">
        <v>3</v>
      </c>
      <c r="D1442" t="s">
        <v>885</v>
      </c>
      <c r="E1442" t="s">
        <v>677</v>
      </c>
      <c r="F1442">
        <v>25</v>
      </c>
      <c r="G1442" t="s">
        <v>1913</v>
      </c>
      <c r="H1442">
        <v>92</v>
      </c>
      <c r="I1442" t="s">
        <v>634</v>
      </c>
      <c r="J1442" t="s">
        <v>634</v>
      </c>
    </row>
    <row r="1443" spans="1:10" x14ac:dyDescent="0.45">
      <c r="A1443">
        <v>65727</v>
      </c>
      <c r="B1443">
        <v>0</v>
      </c>
      <c r="C1443">
        <v>1</v>
      </c>
      <c r="D1443" t="s">
        <v>1309</v>
      </c>
      <c r="E1443" t="s">
        <v>678</v>
      </c>
      <c r="F1443">
        <v>71</v>
      </c>
      <c r="G1443" t="s">
        <v>1755</v>
      </c>
      <c r="H1443">
        <v>4</v>
      </c>
      <c r="I1443" t="s">
        <v>634</v>
      </c>
      <c r="J1443" t="s">
        <v>634</v>
      </c>
    </row>
    <row r="1444" spans="1:10" x14ac:dyDescent="0.45">
      <c r="A1444">
        <v>65727</v>
      </c>
      <c r="B1444">
        <v>1</v>
      </c>
      <c r="C1444">
        <v>1</v>
      </c>
      <c r="D1444" t="s">
        <v>1268</v>
      </c>
      <c r="E1444" t="s">
        <v>678</v>
      </c>
      <c r="F1444">
        <v>17</v>
      </c>
      <c r="G1444" t="s">
        <v>1756</v>
      </c>
      <c r="H1444">
        <v>98</v>
      </c>
      <c r="I1444" t="s">
        <v>634</v>
      </c>
      <c r="J1444" t="s">
        <v>634</v>
      </c>
    </row>
    <row r="1445" spans="1:10" x14ac:dyDescent="0.45">
      <c r="A1445">
        <v>65727</v>
      </c>
      <c r="B1445">
        <v>2</v>
      </c>
      <c r="C1445">
        <v>1</v>
      </c>
      <c r="D1445" t="s">
        <v>829</v>
      </c>
      <c r="E1445" t="s">
        <v>678</v>
      </c>
      <c r="F1445">
        <v>95</v>
      </c>
      <c r="G1445" t="s">
        <v>1757</v>
      </c>
      <c r="H1445">
        <v>91</v>
      </c>
      <c r="I1445" t="s">
        <v>634</v>
      </c>
      <c r="J1445" t="s">
        <v>634</v>
      </c>
    </row>
    <row r="1446" spans="1:10" x14ac:dyDescent="0.45">
      <c r="A1446">
        <v>65727</v>
      </c>
      <c r="B1446">
        <v>3</v>
      </c>
      <c r="C1446">
        <v>1</v>
      </c>
      <c r="D1446" t="s">
        <v>1633</v>
      </c>
      <c r="E1446" t="s">
        <v>677</v>
      </c>
      <c r="F1446">
        <v>23</v>
      </c>
      <c r="G1446" t="s">
        <v>634</v>
      </c>
      <c r="H1446" t="s">
        <v>634</v>
      </c>
      <c r="I1446">
        <v>2</v>
      </c>
      <c r="J1446">
        <v>201</v>
      </c>
    </row>
    <row r="1447" spans="1:10" x14ac:dyDescent="0.45">
      <c r="A1447">
        <v>65727</v>
      </c>
      <c r="B1447">
        <v>4</v>
      </c>
      <c r="C1447">
        <v>2</v>
      </c>
      <c r="D1447" t="s">
        <v>1714</v>
      </c>
      <c r="E1447" t="s">
        <v>678</v>
      </c>
      <c r="F1447">
        <v>25</v>
      </c>
      <c r="G1447" t="s">
        <v>634</v>
      </c>
      <c r="H1447" t="s">
        <v>634</v>
      </c>
      <c r="I1447">
        <v>2</v>
      </c>
      <c r="J1447">
        <v>207</v>
      </c>
    </row>
    <row r="1448" spans="1:10" x14ac:dyDescent="0.45">
      <c r="A1448">
        <v>65727</v>
      </c>
      <c r="B1448">
        <v>5</v>
      </c>
      <c r="C1448">
        <v>2</v>
      </c>
      <c r="D1448" t="s">
        <v>1048</v>
      </c>
      <c r="E1448" t="s">
        <v>678</v>
      </c>
      <c r="F1448">
        <v>92</v>
      </c>
      <c r="G1448" t="s">
        <v>1774</v>
      </c>
      <c r="H1448">
        <v>23</v>
      </c>
      <c r="I1448" t="s">
        <v>634</v>
      </c>
      <c r="J1448" t="s">
        <v>634</v>
      </c>
    </row>
    <row r="1449" spans="1:10" x14ac:dyDescent="0.45">
      <c r="A1449">
        <v>65727</v>
      </c>
      <c r="B1449">
        <v>6</v>
      </c>
      <c r="C1449">
        <v>2</v>
      </c>
      <c r="D1449" t="s">
        <v>1228</v>
      </c>
      <c r="E1449" t="s">
        <v>677</v>
      </c>
      <c r="F1449">
        <v>14</v>
      </c>
      <c r="G1449" t="s">
        <v>634</v>
      </c>
      <c r="H1449" t="s">
        <v>634</v>
      </c>
      <c r="I1449">
        <v>2</v>
      </c>
      <c r="J1449">
        <v>207</v>
      </c>
    </row>
    <row r="1450" spans="1:10" x14ac:dyDescent="0.45">
      <c r="A1450">
        <v>65727</v>
      </c>
      <c r="B1450">
        <v>7</v>
      </c>
      <c r="C1450">
        <v>2</v>
      </c>
      <c r="D1450" t="s">
        <v>699</v>
      </c>
      <c r="E1450" t="s">
        <v>678</v>
      </c>
      <c r="F1450">
        <v>15</v>
      </c>
      <c r="G1450" t="s">
        <v>634</v>
      </c>
      <c r="H1450" t="s">
        <v>634</v>
      </c>
      <c r="I1450">
        <v>2</v>
      </c>
      <c r="J1450">
        <v>220</v>
      </c>
    </row>
    <row r="1451" spans="1:10" x14ac:dyDescent="0.45">
      <c r="A1451">
        <v>65727</v>
      </c>
      <c r="B1451">
        <v>8</v>
      </c>
      <c r="C1451">
        <v>2</v>
      </c>
      <c r="D1451" t="s">
        <v>1304</v>
      </c>
      <c r="E1451" t="s">
        <v>678</v>
      </c>
      <c r="F1451">
        <v>25</v>
      </c>
      <c r="G1451" t="s">
        <v>1775</v>
      </c>
      <c r="H1451">
        <v>23</v>
      </c>
      <c r="I1451" t="s">
        <v>634</v>
      </c>
      <c r="J1451" t="s">
        <v>634</v>
      </c>
    </row>
    <row r="1452" spans="1:10" x14ac:dyDescent="0.45">
      <c r="A1452">
        <v>65727</v>
      </c>
      <c r="B1452">
        <v>9</v>
      </c>
      <c r="C1452">
        <v>2</v>
      </c>
      <c r="D1452" t="s">
        <v>1310</v>
      </c>
      <c r="E1452" t="s">
        <v>678</v>
      </c>
      <c r="F1452">
        <v>5</v>
      </c>
      <c r="G1452" t="s">
        <v>1832</v>
      </c>
      <c r="H1452">
        <v>23</v>
      </c>
      <c r="I1452" t="s">
        <v>634</v>
      </c>
      <c r="J1452" t="s">
        <v>634</v>
      </c>
    </row>
    <row r="1453" spans="1:10" x14ac:dyDescent="0.45">
      <c r="A1453">
        <v>65727</v>
      </c>
      <c r="B1453">
        <v>10</v>
      </c>
      <c r="C1453">
        <v>2</v>
      </c>
      <c r="D1453" t="s">
        <v>1311</v>
      </c>
      <c r="E1453" t="s">
        <v>678</v>
      </c>
      <c r="F1453">
        <v>91</v>
      </c>
      <c r="G1453" t="s">
        <v>1855</v>
      </c>
      <c r="H1453">
        <v>10</v>
      </c>
      <c r="I1453" t="s">
        <v>634</v>
      </c>
      <c r="J1453" t="s">
        <v>634</v>
      </c>
    </row>
    <row r="1454" spans="1:10" x14ac:dyDescent="0.45">
      <c r="A1454">
        <v>65727</v>
      </c>
      <c r="B1454">
        <v>11</v>
      </c>
      <c r="C1454">
        <v>2</v>
      </c>
      <c r="D1454" t="s">
        <v>1312</v>
      </c>
      <c r="E1454" t="s">
        <v>678</v>
      </c>
      <c r="F1454">
        <v>92</v>
      </c>
      <c r="G1454" t="s">
        <v>1856</v>
      </c>
      <c r="H1454">
        <v>5</v>
      </c>
      <c r="I1454" t="s">
        <v>634</v>
      </c>
      <c r="J1454" t="s">
        <v>634</v>
      </c>
    </row>
    <row r="1455" spans="1:10" x14ac:dyDescent="0.45">
      <c r="A1455">
        <v>65727</v>
      </c>
      <c r="B1455">
        <v>12</v>
      </c>
      <c r="C1455">
        <v>2</v>
      </c>
      <c r="D1455" t="s">
        <v>1124</v>
      </c>
      <c r="E1455" t="s">
        <v>678</v>
      </c>
      <c r="F1455">
        <v>92</v>
      </c>
      <c r="G1455" t="s">
        <v>634</v>
      </c>
      <c r="H1455" t="s">
        <v>634</v>
      </c>
      <c r="I1455">
        <v>2</v>
      </c>
      <c r="J1455">
        <v>208</v>
      </c>
    </row>
    <row r="1456" spans="1:10" x14ac:dyDescent="0.45">
      <c r="A1456">
        <v>65727</v>
      </c>
      <c r="B1456">
        <v>13</v>
      </c>
      <c r="C1456">
        <v>3</v>
      </c>
      <c r="D1456" t="s">
        <v>1404</v>
      </c>
      <c r="E1456" t="s">
        <v>677</v>
      </c>
      <c r="F1456">
        <v>14</v>
      </c>
      <c r="G1456" t="s">
        <v>634</v>
      </c>
      <c r="H1456" t="s">
        <v>634</v>
      </c>
      <c r="I1456">
        <v>2</v>
      </c>
      <c r="J1456">
        <v>220</v>
      </c>
    </row>
    <row r="1457" spans="1:10" x14ac:dyDescent="0.45">
      <c r="A1457">
        <v>65727</v>
      </c>
      <c r="B1457">
        <v>14</v>
      </c>
      <c r="C1457">
        <v>3</v>
      </c>
      <c r="D1457" t="s">
        <v>1404</v>
      </c>
      <c r="E1457" t="s">
        <v>678</v>
      </c>
      <c r="F1457">
        <v>17</v>
      </c>
      <c r="G1457" t="s">
        <v>634</v>
      </c>
      <c r="H1457" t="s">
        <v>634</v>
      </c>
      <c r="I1457">
        <v>2</v>
      </c>
      <c r="J1457">
        <v>220</v>
      </c>
    </row>
    <row r="1458" spans="1:10" x14ac:dyDescent="0.45">
      <c r="A1458">
        <v>65727</v>
      </c>
      <c r="B1458">
        <v>15</v>
      </c>
      <c r="C1458">
        <v>3</v>
      </c>
      <c r="D1458" t="s">
        <v>913</v>
      </c>
      <c r="E1458" t="s">
        <v>677</v>
      </c>
      <c r="F1458">
        <v>97</v>
      </c>
      <c r="G1458" t="s">
        <v>1819</v>
      </c>
      <c r="H1458">
        <v>25</v>
      </c>
      <c r="I1458" t="s">
        <v>634</v>
      </c>
      <c r="J1458" t="s">
        <v>634</v>
      </c>
    </row>
    <row r="1459" spans="1:10" x14ac:dyDescent="0.45">
      <c r="A1459">
        <v>65727</v>
      </c>
      <c r="B1459">
        <v>16</v>
      </c>
      <c r="C1459">
        <v>3</v>
      </c>
      <c r="D1459" t="s">
        <v>1173</v>
      </c>
      <c r="E1459" t="s">
        <v>678</v>
      </c>
      <c r="F1459">
        <v>22</v>
      </c>
      <c r="G1459" t="s">
        <v>634</v>
      </c>
      <c r="H1459" t="s">
        <v>634</v>
      </c>
      <c r="I1459">
        <v>2</v>
      </c>
      <c r="J1459">
        <v>201</v>
      </c>
    </row>
    <row r="1460" spans="1:10" x14ac:dyDescent="0.45">
      <c r="A1460">
        <v>65727</v>
      </c>
      <c r="B1460">
        <v>17</v>
      </c>
      <c r="C1460">
        <v>3</v>
      </c>
      <c r="D1460" t="s">
        <v>1184</v>
      </c>
      <c r="E1460" t="s">
        <v>677</v>
      </c>
      <c r="F1460">
        <v>77</v>
      </c>
      <c r="G1460" t="s">
        <v>1768</v>
      </c>
      <c r="H1460">
        <v>17</v>
      </c>
      <c r="I1460" t="s">
        <v>634</v>
      </c>
      <c r="J1460" t="s">
        <v>634</v>
      </c>
    </row>
    <row r="1461" spans="1:10" x14ac:dyDescent="0.45">
      <c r="A1461">
        <v>65727</v>
      </c>
      <c r="B1461">
        <v>18</v>
      </c>
      <c r="C1461">
        <v>3</v>
      </c>
      <c r="D1461" t="s">
        <v>1258</v>
      </c>
      <c r="E1461" t="s">
        <v>678</v>
      </c>
      <c r="F1461" t="s">
        <v>634</v>
      </c>
      <c r="G1461" t="s">
        <v>634</v>
      </c>
      <c r="H1461" t="s">
        <v>634</v>
      </c>
      <c r="I1461" t="s">
        <v>634</v>
      </c>
      <c r="J1461">
        <v>401</v>
      </c>
    </row>
    <row r="1462" spans="1:10" x14ac:dyDescent="0.45">
      <c r="A1462">
        <v>65727</v>
      </c>
      <c r="B1462">
        <v>19</v>
      </c>
      <c r="C1462">
        <v>3</v>
      </c>
      <c r="D1462" t="s">
        <v>995</v>
      </c>
      <c r="E1462" t="s">
        <v>678</v>
      </c>
      <c r="F1462">
        <v>23</v>
      </c>
      <c r="G1462" t="s">
        <v>1833</v>
      </c>
      <c r="H1462" t="s">
        <v>634</v>
      </c>
      <c r="I1462" t="s">
        <v>634</v>
      </c>
      <c r="J1462" t="s">
        <v>634</v>
      </c>
    </row>
    <row r="1463" spans="1:10" x14ac:dyDescent="0.45">
      <c r="A1463">
        <v>65727</v>
      </c>
      <c r="B1463">
        <v>20</v>
      </c>
      <c r="C1463">
        <v>3</v>
      </c>
      <c r="D1463" t="s">
        <v>1319</v>
      </c>
      <c r="E1463" t="s">
        <v>677</v>
      </c>
      <c r="F1463">
        <v>6</v>
      </c>
      <c r="G1463" t="s">
        <v>634</v>
      </c>
      <c r="H1463" t="s">
        <v>634</v>
      </c>
      <c r="I1463">
        <v>2</v>
      </c>
      <c r="J1463">
        <v>201</v>
      </c>
    </row>
    <row r="1464" spans="1:10" x14ac:dyDescent="0.45">
      <c r="A1464">
        <v>65727</v>
      </c>
      <c r="B1464">
        <v>21</v>
      </c>
      <c r="C1464">
        <v>3</v>
      </c>
      <c r="D1464" t="s">
        <v>809</v>
      </c>
      <c r="E1464" t="s">
        <v>678</v>
      </c>
      <c r="F1464">
        <v>14</v>
      </c>
      <c r="G1464" t="s">
        <v>1834</v>
      </c>
      <c r="H1464">
        <v>4</v>
      </c>
      <c r="I1464" t="s">
        <v>634</v>
      </c>
      <c r="J1464" t="s">
        <v>634</v>
      </c>
    </row>
    <row r="1465" spans="1:10" x14ac:dyDescent="0.45">
      <c r="A1465">
        <v>65728</v>
      </c>
      <c r="B1465">
        <v>0</v>
      </c>
      <c r="C1465">
        <v>2</v>
      </c>
      <c r="D1465" t="s">
        <v>1251</v>
      </c>
      <c r="E1465" t="s">
        <v>677</v>
      </c>
      <c r="F1465">
        <v>55</v>
      </c>
      <c r="G1465" t="s">
        <v>634</v>
      </c>
      <c r="H1465" t="s">
        <v>634</v>
      </c>
      <c r="I1465">
        <v>2</v>
      </c>
      <c r="J1465">
        <v>212</v>
      </c>
    </row>
    <row r="1466" spans="1:10" x14ac:dyDescent="0.45">
      <c r="A1466">
        <v>65728</v>
      </c>
      <c r="B1466">
        <v>1</v>
      </c>
      <c r="C1466">
        <v>3</v>
      </c>
      <c r="D1466" t="s">
        <v>1313</v>
      </c>
      <c r="E1466" t="s">
        <v>678</v>
      </c>
      <c r="F1466">
        <v>87</v>
      </c>
      <c r="G1466" t="s">
        <v>1755</v>
      </c>
      <c r="H1466">
        <v>32</v>
      </c>
      <c r="I1466" t="s">
        <v>634</v>
      </c>
      <c r="J1466" t="s">
        <v>634</v>
      </c>
    </row>
    <row r="1467" spans="1:10" x14ac:dyDescent="0.45">
      <c r="A1467">
        <v>65728</v>
      </c>
      <c r="B1467">
        <v>2</v>
      </c>
      <c r="C1467">
        <v>3</v>
      </c>
      <c r="D1467" t="s">
        <v>1548</v>
      </c>
      <c r="E1467" t="s">
        <v>677</v>
      </c>
      <c r="F1467" t="s">
        <v>634</v>
      </c>
      <c r="G1467" t="s">
        <v>634</v>
      </c>
      <c r="H1467" t="s">
        <v>634</v>
      </c>
      <c r="I1467" t="s">
        <v>634</v>
      </c>
      <c r="J1467">
        <v>401</v>
      </c>
    </row>
    <row r="1468" spans="1:10" x14ac:dyDescent="0.45">
      <c r="A1468">
        <v>65728</v>
      </c>
      <c r="B1468">
        <v>3</v>
      </c>
      <c r="C1468">
        <v>3</v>
      </c>
      <c r="D1468" t="s">
        <v>1314</v>
      </c>
      <c r="E1468" t="s">
        <v>678</v>
      </c>
      <c r="F1468">
        <v>98</v>
      </c>
      <c r="G1468" t="s">
        <v>1756</v>
      </c>
      <c r="H1468">
        <v>44</v>
      </c>
      <c r="I1468" t="s">
        <v>634</v>
      </c>
      <c r="J1468" t="s">
        <v>634</v>
      </c>
    </row>
    <row r="1469" spans="1:10" x14ac:dyDescent="0.45">
      <c r="A1469">
        <v>65728</v>
      </c>
      <c r="B1469">
        <v>4</v>
      </c>
      <c r="C1469">
        <v>3</v>
      </c>
      <c r="D1469" t="s">
        <v>1625</v>
      </c>
      <c r="E1469" t="s">
        <v>677</v>
      </c>
      <c r="F1469">
        <v>12</v>
      </c>
      <c r="G1469" t="s">
        <v>634</v>
      </c>
      <c r="H1469" t="s">
        <v>634</v>
      </c>
      <c r="I1469">
        <v>2</v>
      </c>
      <c r="J1469">
        <v>208</v>
      </c>
    </row>
    <row r="1470" spans="1:10" x14ac:dyDescent="0.45">
      <c r="A1470">
        <v>65728</v>
      </c>
      <c r="B1470">
        <v>5</v>
      </c>
      <c r="C1470">
        <v>3</v>
      </c>
      <c r="D1470" t="s">
        <v>1625</v>
      </c>
      <c r="E1470" t="s">
        <v>678</v>
      </c>
      <c r="F1470" t="s">
        <v>634</v>
      </c>
      <c r="G1470" t="s">
        <v>634</v>
      </c>
      <c r="H1470" t="s">
        <v>634</v>
      </c>
      <c r="I1470" t="s">
        <v>634</v>
      </c>
      <c r="J1470">
        <v>401</v>
      </c>
    </row>
    <row r="1471" spans="1:10" x14ac:dyDescent="0.45">
      <c r="A1471">
        <v>65729</v>
      </c>
      <c r="B1471">
        <v>0</v>
      </c>
      <c r="C1471">
        <v>1</v>
      </c>
      <c r="D1471" t="s">
        <v>1710</v>
      </c>
      <c r="E1471" t="s">
        <v>677</v>
      </c>
      <c r="F1471">
        <v>11</v>
      </c>
      <c r="G1471" t="s">
        <v>634</v>
      </c>
      <c r="H1471" t="s">
        <v>634</v>
      </c>
      <c r="I1471">
        <v>2</v>
      </c>
      <c r="J1471">
        <v>207</v>
      </c>
    </row>
    <row r="1472" spans="1:10" x14ac:dyDescent="0.45">
      <c r="A1472">
        <v>65729</v>
      </c>
      <c r="B1472">
        <v>1</v>
      </c>
      <c r="C1472">
        <v>1</v>
      </c>
      <c r="D1472" t="s">
        <v>739</v>
      </c>
      <c r="E1472" t="s">
        <v>678</v>
      </c>
      <c r="F1472">
        <v>31</v>
      </c>
      <c r="G1472" t="s">
        <v>1755</v>
      </c>
      <c r="H1472">
        <v>24</v>
      </c>
      <c r="I1472" t="s">
        <v>634</v>
      </c>
      <c r="J1472" t="s">
        <v>634</v>
      </c>
    </row>
    <row r="1473" spans="1:10" x14ac:dyDescent="0.45">
      <c r="A1473">
        <v>65729</v>
      </c>
      <c r="B1473">
        <v>2</v>
      </c>
      <c r="C1473">
        <v>1</v>
      </c>
      <c r="D1473" t="s">
        <v>1315</v>
      </c>
      <c r="E1473" t="s">
        <v>678</v>
      </c>
      <c r="F1473">
        <v>81</v>
      </c>
      <c r="G1473" t="s">
        <v>1756</v>
      </c>
      <c r="H1473">
        <v>28</v>
      </c>
      <c r="I1473" t="s">
        <v>634</v>
      </c>
      <c r="J1473" t="s">
        <v>634</v>
      </c>
    </row>
    <row r="1474" spans="1:10" x14ac:dyDescent="0.45">
      <c r="A1474">
        <v>65729</v>
      </c>
      <c r="B1474">
        <v>3</v>
      </c>
      <c r="C1474">
        <v>1</v>
      </c>
      <c r="D1474" t="s">
        <v>1316</v>
      </c>
      <c r="E1474" t="s">
        <v>677</v>
      </c>
      <c r="F1474">
        <v>36</v>
      </c>
      <c r="G1474" t="s">
        <v>1766</v>
      </c>
      <c r="H1474" t="s">
        <v>634</v>
      </c>
      <c r="I1474" t="s">
        <v>634</v>
      </c>
      <c r="J1474" t="s">
        <v>634</v>
      </c>
    </row>
    <row r="1475" spans="1:10" x14ac:dyDescent="0.45">
      <c r="A1475">
        <v>65729</v>
      </c>
      <c r="B1475">
        <v>4</v>
      </c>
      <c r="C1475">
        <v>1</v>
      </c>
      <c r="D1475" t="s">
        <v>1317</v>
      </c>
      <c r="E1475" t="s">
        <v>678</v>
      </c>
      <c r="F1475">
        <v>8</v>
      </c>
      <c r="G1475" t="s">
        <v>1758</v>
      </c>
      <c r="H1475">
        <v>81</v>
      </c>
      <c r="I1475" t="s">
        <v>634</v>
      </c>
      <c r="J1475" t="s">
        <v>634</v>
      </c>
    </row>
    <row r="1476" spans="1:10" x14ac:dyDescent="0.45">
      <c r="A1476">
        <v>65729</v>
      </c>
      <c r="B1476">
        <v>5</v>
      </c>
      <c r="C1476">
        <v>1</v>
      </c>
      <c r="D1476" t="s">
        <v>1195</v>
      </c>
      <c r="E1476" t="s">
        <v>678</v>
      </c>
      <c r="F1476">
        <v>88</v>
      </c>
      <c r="G1476" t="s">
        <v>1759</v>
      </c>
      <c r="H1476">
        <v>8</v>
      </c>
      <c r="I1476" t="s">
        <v>634</v>
      </c>
      <c r="J1476" t="s">
        <v>634</v>
      </c>
    </row>
    <row r="1477" spans="1:10" x14ac:dyDescent="0.45">
      <c r="A1477">
        <v>65729</v>
      </c>
      <c r="B1477">
        <v>6</v>
      </c>
      <c r="C1477">
        <v>2</v>
      </c>
      <c r="D1477" t="s">
        <v>746</v>
      </c>
      <c r="E1477" t="s">
        <v>677</v>
      </c>
      <c r="F1477">
        <v>75</v>
      </c>
      <c r="G1477" t="s">
        <v>1771</v>
      </c>
      <c r="H1477">
        <v>9</v>
      </c>
      <c r="I1477" t="s">
        <v>634</v>
      </c>
      <c r="J1477" t="s">
        <v>634</v>
      </c>
    </row>
    <row r="1478" spans="1:10" x14ac:dyDescent="0.45">
      <c r="A1478">
        <v>65729</v>
      </c>
      <c r="B1478">
        <v>7</v>
      </c>
      <c r="C1478">
        <v>2</v>
      </c>
      <c r="D1478" t="s">
        <v>1128</v>
      </c>
      <c r="E1478" t="s">
        <v>677</v>
      </c>
      <c r="F1478">
        <v>71</v>
      </c>
      <c r="G1478" t="s">
        <v>1751</v>
      </c>
      <c r="H1478" t="s">
        <v>634</v>
      </c>
      <c r="I1478" t="s">
        <v>634</v>
      </c>
      <c r="J1478" t="s">
        <v>634</v>
      </c>
    </row>
    <row r="1479" spans="1:10" x14ac:dyDescent="0.45">
      <c r="A1479">
        <v>65729</v>
      </c>
      <c r="B1479">
        <v>8</v>
      </c>
      <c r="C1479">
        <v>2</v>
      </c>
      <c r="D1479" t="s">
        <v>1378</v>
      </c>
      <c r="E1479" t="s">
        <v>678</v>
      </c>
      <c r="F1479">
        <v>25</v>
      </c>
      <c r="G1479" t="s">
        <v>634</v>
      </c>
      <c r="H1479" t="s">
        <v>634</v>
      </c>
      <c r="I1479">
        <v>2</v>
      </c>
      <c r="J1479">
        <v>201</v>
      </c>
    </row>
    <row r="1480" spans="1:10" x14ac:dyDescent="0.45">
      <c r="A1480">
        <v>65729</v>
      </c>
      <c r="B1480">
        <v>9</v>
      </c>
      <c r="C1480">
        <v>2</v>
      </c>
      <c r="D1480" t="s">
        <v>1063</v>
      </c>
      <c r="E1480" t="s">
        <v>677</v>
      </c>
      <c r="F1480">
        <v>36</v>
      </c>
      <c r="G1480" t="s">
        <v>1752</v>
      </c>
      <c r="H1480">
        <v>11</v>
      </c>
      <c r="I1480" t="s">
        <v>634</v>
      </c>
      <c r="J1480" t="s">
        <v>634</v>
      </c>
    </row>
    <row r="1481" spans="1:10" x14ac:dyDescent="0.45">
      <c r="A1481">
        <v>65729</v>
      </c>
      <c r="B1481">
        <v>10</v>
      </c>
      <c r="C1481">
        <v>2</v>
      </c>
      <c r="D1481" t="s">
        <v>1164</v>
      </c>
      <c r="E1481" t="s">
        <v>678</v>
      </c>
      <c r="F1481">
        <v>8</v>
      </c>
      <c r="G1481" t="s">
        <v>1753</v>
      </c>
      <c r="H1481">
        <v>88</v>
      </c>
      <c r="I1481" t="s">
        <v>634</v>
      </c>
      <c r="J1481" t="s">
        <v>634</v>
      </c>
    </row>
    <row r="1482" spans="1:10" x14ac:dyDescent="0.45">
      <c r="A1482">
        <v>65729</v>
      </c>
      <c r="B1482">
        <v>11</v>
      </c>
      <c r="C1482">
        <v>2</v>
      </c>
      <c r="D1482" t="s">
        <v>1201</v>
      </c>
      <c r="E1482" t="s">
        <v>677</v>
      </c>
      <c r="F1482">
        <v>15</v>
      </c>
      <c r="G1482" t="s">
        <v>1754</v>
      </c>
      <c r="H1482" t="s">
        <v>634</v>
      </c>
      <c r="I1482" t="s">
        <v>634</v>
      </c>
      <c r="J1482" t="s">
        <v>634</v>
      </c>
    </row>
    <row r="1483" spans="1:10" x14ac:dyDescent="0.45">
      <c r="A1483">
        <v>65729</v>
      </c>
      <c r="B1483">
        <v>12</v>
      </c>
      <c r="C1483">
        <v>2</v>
      </c>
      <c r="D1483" t="s">
        <v>1318</v>
      </c>
      <c r="E1483" t="s">
        <v>677</v>
      </c>
      <c r="F1483">
        <v>36</v>
      </c>
      <c r="G1483" t="s">
        <v>1814</v>
      </c>
      <c r="H1483">
        <v>92</v>
      </c>
      <c r="I1483" t="s">
        <v>634</v>
      </c>
      <c r="J1483" t="s">
        <v>634</v>
      </c>
    </row>
    <row r="1484" spans="1:10" x14ac:dyDescent="0.45">
      <c r="A1484">
        <v>65729</v>
      </c>
      <c r="B1484">
        <v>13</v>
      </c>
      <c r="C1484">
        <v>2</v>
      </c>
      <c r="D1484" t="s">
        <v>1318</v>
      </c>
      <c r="E1484" t="s">
        <v>678</v>
      </c>
      <c r="F1484" t="s">
        <v>634</v>
      </c>
      <c r="G1484" t="s">
        <v>634</v>
      </c>
      <c r="H1484" t="s">
        <v>634</v>
      </c>
      <c r="I1484" t="s">
        <v>634</v>
      </c>
      <c r="J1484">
        <v>401</v>
      </c>
    </row>
    <row r="1485" spans="1:10" x14ac:dyDescent="0.45">
      <c r="A1485">
        <v>65729</v>
      </c>
      <c r="B1485">
        <v>14</v>
      </c>
      <c r="C1485">
        <v>2</v>
      </c>
      <c r="D1485" t="s">
        <v>1447</v>
      </c>
      <c r="E1485" t="s">
        <v>677</v>
      </c>
      <c r="F1485">
        <v>9</v>
      </c>
      <c r="G1485" t="s">
        <v>634</v>
      </c>
      <c r="H1485" t="s">
        <v>634</v>
      </c>
      <c r="I1485">
        <v>2</v>
      </c>
      <c r="J1485">
        <v>201</v>
      </c>
    </row>
    <row r="1486" spans="1:10" x14ac:dyDescent="0.45">
      <c r="A1486">
        <v>65729</v>
      </c>
      <c r="B1486">
        <v>15</v>
      </c>
      <c r="C1486">
        <v>2</v>
      </c>
      <c r="D1486" t="s">
        <v>1319</v>
      </c>
      <c r="E1486" t="s">
        <v>678</v>
      </c>
      <c r="F1486">
        <v>17</v>
      </c>
      <c r="G1486" t="s">
        <v>1842</v>
      </c>
      <c r="H1486">
        <v>88</v>
      </c>
      <c r="I1486" t="s">
        <v>634</v>
      </c>
      <c r="J1486" t="s">
        <v>634</v>
      </c>
    </row>
    <row r="1487" spans="1:10" x14ac:dyDescent="0.45">
      <c r="A1487">
        <v>65729</v>
      </c>
      <c r="B1487">
        <v>16</v>
      </c>
      <c r="C1487">
        <v>2</v>
      </c>
      <c r="D1487" t="s">
        <v>1106</v>
      </c>
      <c r="E1487" t="s">
        <v>677</v>
      </c>
      <c r="F1487">
        <v>14</v>
      </c>
      <c r="G1487" t="s">
        <v>634</v>
      </c>
      <c r="H1487" t="s">
        <v>634</v>
      </c>
      <c r="I1487">
        <v>2</v>
      </c>
      <c r="J1487">
        <v>217</v>
      </c>
    </row>
    <row r="1488" spans="1:10" x14ac:dyDescent="0.45">
      <c r="A1488">
        <v>65729</v>
      </c>
      <c r="B1488">
        <v>17</v>
      </c>
      <c r="C1488">
        <v>3</v>
      </c>
      <c r="D1488" t="s">
        <v>1470</v>
      </c>
      <c r="E1488" t="s">
        <v>678</v>
      </c>
      <c r="F1488">
        <v>8</v>
      </c>
      <c r="G1488" t="s">
        <v>634</v>
      </c>
      <c r="H1488" t="s">
        <v>634</v>
      </c>
      <c r="I1488">
        <v>2</v>
      </c>
      <c r="J1488">
        <v>208</v>
      </c>
    </row>
    <row r="1489" spans="1:10" x14ac:dyDescent="0.45">
      <c r="A1489">
        <v>65729</v>
      </c>
      <c r="B1489">
        <v>18</v>
      </c>
      <c r="C1489">
        <v>3</v>
      </c>
      <c r="D1489" t="s">
        <v>1320</v>
      </c>
      <c r="E1489" t="s">
        <v>677</v>
      </c>
      <c r="F1489">
        <v>9</v>
      </c>
      <c r="G1489" t="s">
        <v>1843</v>
      </c>
      <c r="H1489" t="s">
        <v>634</v>
      </c>
      <c r="I1489" t="s">
        <v>634</v>
      </c>
      <c r="J1489" t="s">
        <v>634</v>
      </c>
    </row>
    <row r="1490" spans="1:10" x14ac:dyDescent="0.45">
      <c r="A1490">
        <v>65729</v>
      </c>
      <c r="B1490">
        <v>19</v>
      </c>
      <c r="C1490">
        <v>3</v>
      </c>
      <c r="D1490" t="s">
        <v>1030</v>
      </c>
      <c r="E1490" t="s">
        <v>678</v>
      </c>
      <c r="F1490">
        <v>77</v>
      </c>
      <c r="G1490" t="s">
        <v>1844</v>
      </c>
      <c r="H1490">
        <v>3</v>
      </c>
      <c r="I1490" t="s">
        <v>634</v>
      </c>
      <c r="J1490" t="s">
        <v>634</v>
      </c>
    </row>
    <row r="1491" spans="1:10" x14ac:dyDescent="0.45">
      <c r="A1491">
        <v>65729</v>
      </c>
      <c r="B1491">
        <v>20</v>
      </c>
      <c r="C1491">
        <v>3</v>
      </c>
      <c r="D1491" t="s">
        <v>1321</v>
      </c>
      <c r="E1491" t="s">
        <v>678</v>
      </c>
      <c r="F1491">
        <v>8</v>
      </c>
      <c r="G1491" t="s">
        <v>1796</v>
      </c>
      <c r="H1491">
        <v>77</v>
      </c>
      <c r="I1491" t="s">
        <v>634</v>
      </c>
      <c r="J1491" t="s">
        <v>634</v>
      </c>
    </row>
    <row r="1492" spans="1:10" x14ac:dyDescent="0.45">
      <c r="A1492">
        <v>65729</v>
      </c>
      <c r="B1492">
        <v>21</v>
      </c>
      <c r="C1492">
        <v>3</v>
      </c>
      <c r="D1492" t="s">
        <v>874</v>
      </c>
      <c r="E1492" t="s">
        <v>678</v>
      </c>
      <c r="F1492">
        <v>16</v>
      </c>
      <c r="G1492" t="s">
        <v>1914</v>
      </c>
      <c r="H1492">
        <v>81</v>
      </c>
      <c r="I1492" t="s">
        <v>634</v>
      </c>
      <c r="J1492" t="s">
        <v>634</v>
      </c>
    </row>
    <row r="1493" spans="1:10" x14ac:dyDescent="0.45">
      <c r="A1493">
        <v>65729</v>
      </c>
      <c r="B1493">
        <v>22</v>
      </c>
      <c r="C1493">
        <v>3</v>
      </c>
      <c r="D1493" t="s">
        <v>1083</v>
      </c>
      <c r="E1493" t="s">
        <v>677</v>
      </c>
      <c r="F1493">
        <v>15</v>
      </c>
      <c r="G1493" t="s">
        <v>634</v>
      </c>
      <c r="H1493" t="s">
        <v>634</v>
      </c>
      <c r="I1493">
        <v>2</v>
      </c>
      <c r="J1493">
        <v>202</v>
      </c>
    </row>
    <row r="1494" spans="1:10" x14ac:dyDescent="0.45">
      <c r="A1494">
        <v>65729</v>
      </c>
      <c r="B1494">
        <v>23</v>
      </c>
      <c r="C1494">
        <v>3</v>
      </c>
      <c r="D1494" t="s">
        <v>943</v>
      </c>
      <c r="E1494" t="s">
        <v>677</v>
      </c>
      <c r="F1494">
        <v>89</v>
      </c>
      <c r="G1494" t="s">
        <v>1915</v>
      </c>
      <c r="H1494" t="s">
        <v>634</v>
      </c>
      <c r="I1494" t="s">
        <v>634</v>
      </c>
      <c r="J1494" t="s">
        <v>634</v>
      </c>
    </row>
    <row r="1495" spans="1:10" x14ac:dyDescent="0.45">
      <c r="A1495">
        <v>65729</v>
      </c>
      <c r="B1495">
        <v>24</v>
      </c>
      <c r="C1495">
        <v>3</v>
      </c>
      <c r="D1495" t="s">
        <v>1115</v>
      </c>
      <c r="E1495" t="s">
        <v>678</v>
      </c>
      <c r="F1495">
        <v>16</v>
      </c>
      <c r="G1495" t="s">
        <v>1916</v>
      </c>
      <c r="H1495">
        <v>8</v>
      </c>
      <c r="I1495" t="s">
        <v>634</v>
      </c>
      <c r="J1495" t="s">
        <v>634</v>
      </c>
    </row>
    <row r="1496" spans="1:10" x14ac:dyDescent="0.45">
      <c r="A1496">
        <v>65729</v>
      </c>
      <c r="B1496">
        <v>25</v>
      </c>
      <c r="C1496">
        <v>3</v>
      </c>
      <c r="D1496" t="s">
        <v>1124</v>
      </c>
      <c r="E1496" t="s">
        <v>678</v>
      </c>
      <c r="F1496">
        <v>16</v>
      </c>
      <c r="G1496" t="s">
        <v>634</v>
      </c>
      <c r="H1496" t="s">
        <v>634</v>
      </c>
      <c r="I1496">
        <v>2</v>
      </c>
      <c r="J1496">
        <v>208</v>
      </c>
    </row>
    <row r="1497" spans="1:10" x14ac:dyDescent="0.45">
      <c r="A1497">
        <v>65729</v>
      </c>
      <c r="B1497">
        <v>26</v>
      </c>
      <c r="C1497">
        <v>3</v>
      </c>
      <c r="D1497" t="s">
        <v>993</v>
      </c>
      <c r="E1497" t="s">
        <v>677</v>
      </c>
      <c r="F1497">
        <v>15</v>
      </c>
      <c r="G1497" t="s">
        <v>1917</v>
      </c>
      <c r="H1497" t="s">
        <v>634</v>
      </c>
      <c r="I1497" t="s">
        <v>634</v>
      </c>
      <c r="J1497" t="s">
        <v>634</v>
      </c>
    </row>
    <row r="1498" spans="1:10" x14ac:dyDescent="0.45">
      <c r="A1498">
        <v>65730</v>
      </c>
      <c r="B1498">
        <v>0</v>
      </c>
      <c r="C1498">
        <v>1</v>
      </c>
      <c r="D1498" t="s">
        <v>1322</v>
      </c>
      <c r="E1498" t="s">
        <v>678</v>
      </c>
      <c r="F1498">
        <v>9</v>
      </c>
      <c r="G1498" t="s">
        <v>1755</v>
      </c>
      <c r="H1498">
        <v>23</v>
      </c>
      <c r="I1498" t="s">
        <v>634</v>
      </c>
      <c r="J1498" t="s">
        <v>634</v>
      </c>
    </row>
    <row r="1499" spans="1:10" x14ac:dyDescent="0.45">
      <c r="A1499">
        <v>65730</v>
      </c>
      <c r="B1499">
        <v>1</v>
      </c>
      <c r="C1499">
        <v>1</v>
      </c>
      <c r="D1499" t="s">
        <v>730</v>
      </c>
      <c r="E1499" t="s">
        <v>678</v>
      </c>
      <c r="F1499">
        <v>77</v>
      </c>
      <c r="G1499" t="s">
        <v>1756</v>
      </c>
      <c r="H1499">
        <v>15</v>
      </c>
      <c r="I1499" t="s">
        <v>634</v>
      </c>
      <c r="J1499" t="s">
        <v>634</v>
      </c>
    </row>
    <row r="1500" spans="1:10" x14ac:dyDescent="0.45">
      <c r="A1500">
        <v>65730</v>
      </c>
      <c r="B1500">
        <v>2</v>
      </c>
      <c r="C1500">
        <v>1</v>
      </c>
      <c r="D1500" t="s">
        <v>1323</v>
      </c>
      <c r="E1500" t="s">
        <v>678</v>
      </c>
      <c r="F1500">
        <v>7</v>
      </c>
      <c r="G1500" t="s">
        <v>1757</v>
      </c>
      <c r="H1500">
        <v>97</v>
      </c>
      <c r="I1500" t="s">
        <v>634</v>
      </c>
      <c r="J1500" t="s">
        <v>634</v>
      </c>
    </row>
    <row r="1501" spans="1:10" x14ac:dyDescent="0.45">
      <c r="A1501">
        <v>65730</v>
      </c>
      <c r="B1501">
        <v>3</v>
      </c>
      <c r="C1501">
        <v>2</v>
      </c>
      <c r="D1501" t="s">
        <v>1067</v>
      </c>
      <c r="E1501" t="s">
        <v>678</v>
      </c>
      <c r="F1501">
        <v>17</v>
      </c>
      <c r="G1501" t="s">
        <v>1774</v>
      </c>
      <c r="H1501">
        <v>77</v>
      </c>
      <c r="I1501" t="s">
        <v>634</v>
      </c>
      <c r="J1501" t="s">
        <v>634</v>
      </c>
    </row>
    <row r="1502" spans="1:10" x14ac:dyDescent="0.45">
      <c r="A1502">
        <v>65730</v>
      </c>
      <c r="B1502">
        <v>4</v>
      </c>
      <c r="C1502">
        <v>2</v>
      </c>
      <c r="D1502" t="s">
        <v>1324</v>
      </c>
      <c r="E1502" t="s">
        <v>677</v>
      </c>
      <c r="F1502">
        <v>7</v>
      </c>
      <c r="G1502" t="s">
        <v>1759</v>
      </c>
      <c r="H1502">
        <v>5</v>
      </c>
      <c r="I1502" t="s">
        <v>634</v>
      </c>
      <c r="J1502" t="s">
        <v>634</v>
      </c>
    </row>
    <row r="1503" spans="1:10" x14ac:dyDescent="0.45">
      <c r="A1503">
        <v>65730</v>
      </c>
      <c r="B1503">
        <v>5</v>
      </c>
      <c r="C1503">
        <v>2</v>
      </c>
      <c r="D1503" t="s">
        <v>1325</v>
      </c>
      <c r="E1503" t="s">
        <v>677</v>
      </c>
      <c r="F1503">
        <v>32</v>
      </c>
      <c r="G1503" t="s">
        <v>1771</v>
      </c>
      <c r="H1503">
        <v>44</v>
      </c>
      <c r="I1503" t="s">
        <v>634</v>
      </c>
      <c r="J1503" t="s">
        <v>634</v>
      </c>
    </row>
    <row r="1504" spans="1:10" x14ac:dyDescent="0.45">
      <c r="A1504">
        <v>65730</v>
      </c>
      <c r="B1504">
        <v>6</v>
      </c>
      <c r="C1504">
        <v>3</v>
      </c>
      <c r="D1504" t="s">
        <v>1326</v>
      </c>
      <c r="E1504" t="s">
        <v>678</v>
      </c>
      <c r="F1504">
        <v>5</v>
      </c>
      <c r="G1504" t="s">
        <v>1772</v>
      </c>
      <c r="H1504" t="s">
        <v>634</v>
      </c>
      <c r="I1504" t="s">
        <v>634</v>
      </c>
      <c r="J1504" t="s">
        <v>634</v>
      </c>
    </row>
    <row r="1505" spans="1:10" x14ac:dyDescent="0.45">
      <c r="A1505">
        <v>65730</v>
      </c>
      <c r="B1505">
        <v>7</v>
      </c>
      <c r="C1505">
        <v>3</v>
      </c>
      <c r="D1505" t="s">
        <v>1025</v>
      </c>
      <c r="E1505" t="s">
        <v>678</v>
      </c>
      <c r="F1505">
        <v>74</v>
      </c>
      <c r="G1505" t="s">
        <v>634</v>
      </c>
      <c r="H1505" t="s">
        <v>634</v>
      </c>
      <c r="I1505">
        <v>2</v>
      </c>
      <c r="J1505">
        <v>205</v>
      </c>
    </row>
    <row r="1506" spans="1:10" x14ac:dyDescent="0.45">
      <c r="A1506">
        <v>65730</v>
      </c>
      <c r="B1506">
        <v>8</v>
      </c>
      <c r="C1506">
        <v>3</v>
      </c>
      <c r="D1506" t="s">
        <v>1023</v>
      </c>
      <c r="E1506" t="s">
        <v>677</v>
      </c>
      <c r="F1506">
        <v>7</v>
      </c>
      <c r="G1506" t="s">
        <v>1776</v>
      </c>
      <c r="H1506">
        <v>32</v>
      </c>
      <c r="I1506" t="s">
        <v>634</v>
      </c>
      <c r="J1506" t="s">
        <v>634</v>
      </c>
    </row>
    <row r="1507" spans="1:10" x14ac:dyDescent="0.45">
      <c r="A1507">
        <v>65730</v>
      </c>
      <c r="B1507">
        <v>9</v>
      </c>
      <c r="C1507">
        <v>3</v>
      </c>
      <c r="D1507" t="s">
        <v>1416</v>
      </c>
      <c r="E1507" t="s">
        <v>677</v>
      </c>
      <c r="F1507" t="s">
        <v>634</v>
      </c>
      <c r="G1507" t="s">
        <v>634</v>
      </c>
      <c r="H1507" t="s">
        <v>634</v>
      </c>
      <c r="I1507" t="s">
        <v>634</v>
      </c>
      <c r="J1507">
        <v>401</v>
      </c>
    </row>
    <row r="1508" spans="1:10" x14ac:dyDescent="0.45">
      <c r="A1508">
        <v>65731</v>
      </c>
      <c r="B1508">
        <v>0</v>
      </c>
      <c r="C1508">
        <v>1</v>
      </c>
      <c r="D1508" t="s">
        <v>1162</v>
      </c>
      <c r="E1508" t="s">
        <v>678</v>
      </c>
      <c r="F1508">
        <v>10</v>
      </c>
      <c r="G1508" t="s">
        <v>1755</v>
      </c>
      <c r="H1508">
        <v>86</v>
      </c>
      <c r="I1508" t="s">
        <v>634</v>
      </c>
      <c r="J1508" t="s">
        <v>634</v>
      </c>
    </row>
    <row r="1509" spans="1:10" x14ac:dyDescent="0.45">
      <c r="A1509">
        <v>65731</v>
      </c>
      <c r="B1509">
        <v>1</v>
      </c>
      <c r="C1509">
        <v>1</v>
      </c>
      <c r="D1509" t="s">
        <v>1327</v>
      </c>
      <c r="E1509" t="s">
        <v>678</v>
      </c>
      <c r="F1509">
        <v>6</v>
      </c>
      <c r="G1509" t="s">
        <v>1756</v>
      </c>
      <c r="H1509">
        <v>12</v>
      </c>
      <c r="I1509" t="s">
        <v>634</v>
      </c>
      <c r="J1509" t="s">
        <v>634</v>
      </c>
    </row>
    <row r="1510" spans="1:10" x14ac:dyDescent="0.45">
      <c r="A1510">
        <v>65731</v>
      </c>
      <c r="B1510">
        <v>2</v>
      </c>
      <c r="C1510">
        <v>1</v>
      </c>
      <c r="D1510" t="s">
        <v>931</v>
      </c>
      <c r="E1510" t="s">
        <v>678</v>
      </c>
      <c r="F1510">
        <v>4</v>
      </c>
      <c r="G1510" t="s">
        <v>1757</v>
      </c>
      <c r="H1510">
        <v>92</v>
      </c>
      <c r="I1510" t="s">
        <v>634</v>
      </c>
      <c r="J1510" t="s">
        <v>634</v>
      </c>
    </row>
    <row r="1511" spans="1:10" x14ac:dyDescent="0.45">
      <c r="A1511">
        <v>65731</v>
      </c>
      <c r="B1511">
        <v>3</v>
      </c>
      <c r="C1511">
        <v>1</v>
      </c>
      <c r="D1511" t="s">
        <v>931</v>
      </c>
      <c r="E1511" t="s">
        <v>678</v>
      </c>
      <c r="F1511">
        <v>12</v>
      </c>
      <c r="G1511" t="s">
        <v>634</v>
      </c>
      <c r="H1511" t="s">
        <v>634</v>
      </c>
      <c r="I1511">
        <v>2</v>
      </c>
      <c r="J1511">
        <v>220</v>
      </c>
    </row>
    <row r="1512" spans="1:10" x14ac:dyDescent="0.45">
      <c r="A1512">
        <v>65731</v>
      </c>
      <c r="B1512">
        <v>4</v>
      </c>
      <c r="C1512">
        <v>1</v>
      </c>
      <c r="D1512" t="s">
        <v>931</v>
      </c>
      <c r="E1512" t="s">
        <v>678</v>
      </c>
      <c r="F1512">
        <v>12</v>
      </c>
      <c r="G1512" t="s">
        <v>634</v>
      </c>
      <c r="H1512" t="s">
        <v>634</v>
      </c>
      <c r="I1512">
        <v>2</v>
      </c>
      <c r="J1512">
        <v>208</v>
      </c>
    </row>
    <row r="1513" spans="1:10" x14ac:dyDescent="0.45">
      <c r="A1513">
        <v>65731</v>
      </c>
      <c r="B1513">
        <v>5</v>
      </c>
      <c r="C1513">
        <v>1</v>
      </c>
      <c r="D1513" t="s">
        <v>790</v>
      </c>
      <c r="E1513" t="s">
        <v>678</v>
      </c>
      <c r="F1513">
        <v>7</v>
      </c>
      <c r="G1513" t="s">
        <v>1774</v>
      </c>
      <c r="H1513">
        <v>92</v>
      </c>
      <c r="I1513" t="s">
        <v>634</v>
      </c>
      <c r="J1513" t="s">
        <v>634</v>
      </c>
    </row>
    <row r="1514" spans="1:10" x14ac:dyDescent="0.45">
      <c r="A1514">
        <v>65731</v>
      </c>
      <c r="B1514">
        <v>6</v>
      </c>
      <c r="C1514">
        <v>2</v>
      </c>
      <c r="D1514" t="s">
        <v>1328</v>
      </c>
      <c r="E1514" t="s">
        <v>678</v>
      </c>
      <c r="F1514">
        <v>92</v>
      </c>
      <c r="G1514" t="s">
        <v>1775</v>
      </c>
      <c r="H1514">
        <v>55</v>
      </c>
      <c r="I1514" t="s">
        <v>634</v>
      </c>
      <c r="J1514" t="s">
        <v>634</v>
      </c>
    </row>
    <row r="1515" spans="1:10" x14ac:dyDescent="0.45">
      <c r="A1515">
        <v>65731</v>
      </c>
      <c r="B1515">
        <v>7</v>
      </c>
      <c r="C1515">
        <v>2</v>
      </c>
      <c r="D1515" t="s">
        <v>1519</v>
      </c>
      <c r="E1515" t="s">
        <v>678</v>
      </c>
      <c r="F1515">
        <v>96</v>
      </c>
      <c r="G1515" t="s">
        <v>634</v>
      </c>
      <c r="H1515" t="s">
        <v>634</v>
      </c>
      <c r="I1515">
        <v>2</v>
      </c>
      <c r="J1515">
        <v>0</v>
      </c>
    </row>
    <row r="1516" spans="1:10" x14ac:dyDescent="0.45">
      <c r="A1516">
        <v>65731</v>
      </c>
      <c r="B1516">
        <v>8</v>
      </c>
      <c r="C1516">
        <v>2</v>
      </c>
      <c r="D1516" t="s">
        <v>841</v>
      </c>
      <c r="E1516" t="s">
        <v>678</v>
      </c>
      <c r="F1516">
        <v>92</v>
      </c>
      <c r="G1516" t="s">
        <v>1832</v>
      </c>
      <c r="H1516">
        <v>45</v>
      </c>
      <c r="I1516" t="s">
        <v>634</v>
      </c>
      <c r="J1516" t="s">
        <v>634</v>
      </c>
    </row>
    <row r="1517" spans="1:10" x14ac:dyDescent="0.45">
      <c r="A1517">
        <v>65731</v>
      </c>
      <c r="B1517">
        <v>9</v>
      </c>
      <c r="C1517">
        <v>2</v>
      </c>
      <c r="D1517" t="s">
        <v>841</v>
      </c>
      <c r="E1517" t="s">
        <v>678</v>
      </c>
      <c r="F1517">
        <v>10</v>
      </c>
      <c r="G1517" t="s">
        <v>634</v>
      </c>
      <c r="H1517" t="s">
        <v>634</v>
      </c>
      <c r="I1517">
        <v>2</v>
      </c>
      <c r="J1517">
        <v>220</v>
      </c>
    </row>
    <row r="1518" spans="1:10" x14ac:dyDescent="0.45">
      <c r="A1518">
        <v>65731</v>
      </c>
      <c r="B1518">
        <v>10</v>
      </c>
      <c r="C1518">
        <v>2</v>
      </c>
      <c r="D1518" t="s">
        <v>943</v>
      </c>
      <c r="E1518" t="s">
        <v>678</v>
      </c>
      <c r="F1518">
        <v>45</v>
      </c>
      <c r="G1518" t="s">
        <v>1855</v>
      </c>
      <c r="H1518">
        <v>2</v>
      </c>
      <c r="I1518" t="s">
        <v>634</v>
      </c>
      <c r="J1518" t="s">
        <v>634</v>
      </c>
    </row>
    <row r="1519" spans="1:10" x14ac:dyDescent="0.45">
      <c r="A1519">
        <v>65731</v>
      </c>
      <c r="B1519">
        <v>11</v>
      </c>
      <c r="C1519">
        <v>2</v>
      </c>
      <c r="D1519" t="s">
        <v>1675</v>
      </c>
      <c r="E1519" t="s">
        <v>677</v>
      </c>
      <c r="F1519">
        <v>15</v>
      </c>
      <c r="G1519" t="s">
        <v>634</v>
      </c>
      <c r="H1519" t="s">
        <v>634</v>
      </c>
      <c r="I1519">
        <v>2</v>
      </c>
      <c r="J1519">
        <v>201</v>
      </c>
    </row>
    <row r="1520" spans="1:10" x14ac:dyDescent="0.45">
      <c r="A1520">
        <v>65731</v>
      </c>
      <c r="B1520">
        <v>12</v>
      </c>
      <c r="C1520">
        <v>3</v>
      </c>
      <c r="D1520" t="s">
        <v>755</v>
      </c>
      <c r="E1520" t="s">
        <v>678</v>
      </c>
      <c r="F1520">
        <v>10</v>
      </c>
      <c r="G1520" t="s">
        <v>1856</v>
      </c>
      <c r="H1520">
        <v>7</v>
      </c>
      <c r="I1520" t="s">
        <v>634</v>
      </c>
      <c r="J1520" t="s">
        <v>634</v>
      </c>
    </row>
    <row r="1521" spans="1:10" x14ac:dyDescent="0.45">
      <c r="A1521">
        <v>65731</v>
      </c>
      <c r="B1521">
        <v>13</v>
      </c>
      <c r="C1521">
        <v>3</v>
      </c>
      <c r="D1521" t="s">
        <v>1159</v>
      </c>
      <c r="E1521" t="s">
        <v>678</v>
      </c>
      <c r="F1521">
        <v>4</v>
      </c>
      <c r="G1521" t="s">
        <v>1857</v>
      </c>
      <c r="H1521">
        <v>5</v>
      </c>
      <c r="I1521" t="s">
        <v>634</v>
      </c>
      <c r="J1521" t="s">
        <v>634</v>
      </c>
    </row>
    <row r="1522" spans="1:10" x14ac:dyDescent="0.45">
      <c r="A1522">
        <v>65731</v>
      </c>
      <c r="B1522">
        <v>14</v>
      </c>
      <c r="C1522">
        <v>3</v>
      </c>
      <c r="D1522" t="s">
        <v>1329</v>
      </c>
      <c r="E1522" t="s">
        <v>678</v>
      </c>
      <c r="F1522">
        <v>99</v>
      </c>
      <c r="G1522" t="s">
        <v>1858</v>
      </c>
      <c r="H1522">
        <v>86</v>
      </c>
      <c r="I1522" t="s">
        <v>634</v>
      </c>
      <c r="J1522" t="s">
        <v>634</v>
      </c>
    </row>
    <row r="1523" spans="1:10" x14ac:dyDescent="0.45">
      <c r="A1523">
        <v>65731</v>
      </c>
      <c r="B1523">
        <v>15</v>
      </c>
      <c r="C1523">
        <v>3</v>
      </c>
      <c r="D1523" t="s">
        <v>1329</v>
      </c>
      <c r="E1523" t="s">
        <v>677</v>
      </c>
      <c r="F1523" t="s">
        <v>634</v>
      </c>
      <c r="G1523" t="s">
        <v>634</v>
      </c>
      <c r="H1523" t="s">
        <v>634</v>
      </c>
      <c r="I1523" t="s">
        <v>634</v>
      </c>
      <c r="J1523">
        <v>401</v>
      </c>
    </row>
    <row r="1524" spans="1:10" x14ac:dyDescent="0.45">
      <c r="A1524">
        <v>65731</v>
      </c>
      <c r="B1524">
        <v>16</v>
      </c>
      <c r="C1524">
        <v>3</v>
      </c>
      <c r="D1524" t="s">
        <v>1312</v>
      </c>
      <c r="E1524" t="s">
        <v>678</v>
      </c>
      <c r="F1524">
        <v>92</v>
      </c>
      <c r="G1524" t="s">
        <v>1859</v>
      </c>
      <c r="H1524" t="s">
        <v>634</v>
      </c>
      <c r="I1524" t="s">
        <v>634</v>
      </c>
      <c r="J1524" t="s">
        <v>634</v>
      </c>
    </row>
    <row r="1525" spans="1:10" x14ac:dyDescent="0.45">
      <c r="A1525">
        <v>65731</v>
      </c>
      <c r="B1525">
        <v>17</v>
      </c>
      <c r="C1525">
        <v>3</v>
      </c>
      <c r="D1525" t="s">
        <v>937</v>
      </c>
      <c r="E1525" t="s">
        <v>678</v>
      </c>
      <c r="F1525">
        <v>11</v>
      </c>
      <c r="G1525" t="s">
        <v>1860</v>
      </c>
      <c r="H1525">
        <v>7</v>
      </c>
      <c r="I1525" t="s">
        <v>634</v>
      </c>
      <c r="J1525" t="s">
        <v>634</v>
      </c>
    </row>
    <row r="1526" spans="1:10" x14ac:dyDescent="0.45">
      <c r="A1526">
        <v>65731</v>
      </c>
      <c r="B1526">
        <v>18</v>
      </c>
      <c r="C1526">
        <v>3</v>
      </c>
      <c r="D1526" t="s">
        <v>1330</v>
      </c>
      <c r="E1526" t="s">
        <v>678</v>
      </c>
      <c r="F1526">
        <v>6</v>
      </c>
      <c r="G1526" t="s">
        <v>1861</v>
      </c>
      <c r="H1526">
        <v>89</v>
      </c>
      <c r="I1526" t="s">
        <v>634</v>
      </c>
      <c r="J1526" t="s">
        <v>634</v>
      </c>
    </row>
    <row r="1527" spans="1:10" x14ac:dyDescent="0.45">
      <c r="A1527">
        <v>65731</v>
      </c>
      <c r="B1527">
        <v>19</v>
      </c>
      <c r="C1527">
        <v>3</v>
      </c>
      <c r="D1527" t="s">
        <v>964</v>
      </c>
      <c r="E1527" t="s">
        <v>678</v>
      </c>
      <c r="F1527">
        <v>45</v>
      </c>
      <c r="G1527" t="s">
        <v>1862</v>
      </c>
      <c r="H1527">
        <v>2</v>
      </c>
      <c r="I1527" t="s">
        <v>634</v>
      </c>
      <c r="J1527" t="s">
        <v>634</v>
      </c>
    </row>
    <row r="1528" spans="1:10" x14ac:dyDescent="0.45">
      <c r="A1528">
        <v>65732</v>
      </c>
      <c r="B1528">
        <v>0</v>
      </c>
      <c r="C1528">
        <v>1</v>
      </c>
      <c r="D1528" t="s">
        <v>909</v>
      </c>
      <c r="E1528" t="s">
        <v>677</v>
      </c>
      <c r="F1528">
        <v>27</v>
      </c>
      <c r="G1528" t="s">
        <v>1745</v>
      </c>
      <c r="H1528">
        <v>4</v>
      </c>
      <c r="I1528" t="s">
        <v>634</v>
      </c>
      <c r="J1528" t="s">
        <v>634</v>
      </c>
    </row>
    <row r="1529" spans="1:10" x14ac:dyDescent="0.45">
      <c r="A1529">
        <v>65732</v>
      </c>
      <c r="B1529">
        <v>1</v>
      </c>
      <c r="C1529">
        <v>1</v>
      </c>
      <c r="D1529" t="s">
        <v>1103</v>
      </c>
      <c r="E1529" t="s">
        <v>677</v>
      </c>
      <c r="F1529">
        <v>15</v>
      </c>
      <c r="G1529" t="s">
        <v>1777</v>
      </c>
      <c r="H1529">
        <v>92</v>
      </c>
      <c r="I1529" t="s">
        <v>634</v>
      </c>
      <c r="J1529" t="s">
        <v>634</v>
      </c>
    </row>
    <row r="1530" spans="1:10" x14ac:dyDescent="0.45">
      <c r="A1530">
        <v>65732</v>
      </c>
      <c r="B1530">
        <v>2</v>
      </c>
      <c r="C1530">
        <v>1</v>
      </c>
      <c r="D1530" t="s">
        <v>1024</v>
      </c>
      <c r="E1530" t="s">
        <v>677</v>
      </c>
      <c r="F1530">
        <v>10</v>
      </c>
      <c r="G1530" t="s">
        <v>1827</v>
      </c>
      <c r="H1530">
        <v>17</v>
      </c>
      <c r="I1530" t="s">
        <v>634</v>
      </c>
      <c r="J1530" t="s">
        <v>634</v>
      </c>
    </row>
    <row r="1531" spans="1:10" x14ac:dyDescent="0.45">
      <c r="A1531">
        <v>65732</v>
      </c>
      <c r="B1531">
        <v>3</v>
      </c>
      <c r="C1531">
        <v>1</v>
      </c>
      <c r="D1531" t="s">
        <v>1324</v>
      </c>
      <c r="E1531" t="s">
        <v>677</v>
      </c>
      <c r="F1531">
        <v>27</v>
      </c>
      <c r="G1531" t="s">
        <v>1797</v>
      </c>
      <c r="H1531">
        <v>14</v>
      </c>
      <c r="I1531" t="s">
        <v>634</v>
      </c>
      <c r="J1531" t="s">
        <v>634</v>
      </c>
    </row>
    <row r="1532" spans="1:10" x14ac:dyDescent="0.45">
      <c r="A1532">
        <v>65732</v>
      </c>
      <c r="B1532">
        <v>4</v>
      </c>
      <c r="C1532">
        <v>1</v>
      </c>
      <c r="D1532" t="s">
        <v>1057</v>
      </c>
      <c r="E1532" t="s">
        <v>678</v>
      </c>
      <c r="F1532">
        <v>8</v>
      </c>
      <c r="G1532" t="s">
        <v>1809</v>
      </c>
      <c r="H1532" t="s">
        <v>634</v>
      </c>
      <c r="I1532" t="s">
        <v>634</v>
      </c>
      <c r="J1532" t="s">
        <v>634</v>
      </c>
    </row>
    <row r="1533" spans="1:10" x14ac:dyDescent="0.45">
      <c r="A1533">
        <v>65732</v>
      </c>
      <c r="B1533">
        <v>5</v>
      </c>
      <c r="C1533">
        <v>1</v>
      </c>
      <c r="D1533" t="s">
        <v>1319</v>
      </c>
      <c r="E1533" t="s">
        <v>677</v>
      </c>
      <c r="F1533">
        <v>10</v>
      </c>
      <c r="G1533" t="s">
        <v>1828</v>
      </c>
      <c r="H1533">
        <v>91</v>
      </c>
      <c r="I1533" t="s">
        <v>634</v>
      </c>
      <c r="J1533" t="s">
        <v>634</v>
      </c>
    </row>
    <row r="1534" spans="1:10" x14ac:dyDescent="0.45">
      <c r="A1534">
        <v>65732</v>
      </c>
      <c r="B1534">
        <v>6</v>
      </c>
      <c r="C1534">
        <v>1</v>
      </c>
      <c r="D1534" t="s">
        <v>918</v>
      </c>
      <c r="E1534" t="s">
        <v>677</v>
      </c>
      <c r="F1534">
        <v>27</v>
      </c>
      <c r="G1534" t="s">
        <v>1829</v>
      </c>
      <c r="H1534">
        <v>4</v>
      </c>
      <c r="I1534" t="s">
        <v>634</v>
      </c>
      <c r="J1534" t="s">
        <v>634</v>
      </c>
    </row>
    <row r="1535" spans="1:10" x14ac:dyDescent="0.45">
      <c r="A1535">
        <v>65732</v>
      </c>
      <c r="B1535">
        <v>7</v>
      </c>
      <c r="C1535">
        <v>2</v>
      </c>
      <c r="D1535" t="s">
        <v>904</v>
      </c>
      <c r="E1535" t="s">
        <v>677</v>
      </c>
      <c r="F1535">
        <v>10</v>
      </c>
      <c r="G1535" t="s">
        <v>1849</v>
      </c>
      <c r="H1535">
        <v>91</v>
      </c>
      <c r="I1535" t="s">
        <v>634</v>
      </c>
      <c r="J1535" t="s">
        <v>634</v>
      </c>
    </row>
    <row r="1536" spans="1:10" x14ac:dyDescent="0.45">
      <c r="A1536">
        <v>65732</v>
      </c>
      <c r="B1536">
        <v>8</v>
      </c>
      <c r="C1536">
        <v>2</v>
      </c>
      <c r="D1536" t="s">
        <v>896</v>
      </c>
      <c r="E1536" t="s">
        <v>677</v>
      </c>
      <c r="F1536">
        <v>10</v>
      </c>
      <c r="G1536" t="s">
        <v>1801</v>
      </c>
      <c r="H1536" t="s">
        <v>634</v>
      </c>
      <c r="I1536" t="s">
        <v>634</v>
      </c>
      <c r="J1536" t="s">
        <v>634</v>
      </c>
    </row>
    <row r="1537" spans="1:10" x14ac:dyDescent="0.45">
      <c r="A1537">
        <v>65732</v>
      </c>
      <c r="B1537">
        <v>9</v>
      </c>
      <c r="C1537">
        <v>2</v>
      </c>
      <c r="D1537" t="s">
        <v>1266</v>
      </c>
      <c r="E1537" t="s">
        <v>677</v>
      </c>
      <c r="F1537">
        <v>17</v>
      </c>
      <c r="G1537" t="s">
        <v>634</v>
      </c>
      <c r="H1537" t="s">
        <v>634</v>
      </c>
      <c r="I1537">
        <v>2</v>
      </c>
      <c r="J1537">
        <v>208</v>
      </c>
    </row>
    <row r="1538" spans="1:10" x14ac:dyDescent="0.45">
      <c r="A1538">
        <v>65732</v>
      </c>
      <c r="B1538">
        <v>10</v>
      </c>
      <c r="C1538">
        <v>2</v>
      </c>
      <c r="D1538" t="s">
        <v>892</v>
      </c>
      <c r="E1538" t="s">
        <v>677</v>
      </c>
      <c r="F1538">
        <v>23</v>
      </c>
      <c r="G1538" t="s">
        <v>1802</v>
      </c>
      <c r="H1538" t="s">
        <v>634</v>
      </c>
      <c r="I1538" t="s">
        <v>634</v>
      </c>
      <c r="J1538" t="s">
        <v>634</v>
      </c>
    </row>
    <row r="1539" spans="1:10" x14ac:dyDescent="0.45">
      <c r="A1539">
        <v>65732</v>
      </c>
      <c r="B1539">
        <v>11</v>
      </c>
      <c r="C1539">
        <v>2</v>
      </c>
      <c r="D1539" t="s">
        <v>1331</v>
      </c>
      <c r="E1539" t="s">
        <v>677</v>
      </c>
      <c r="F1539">
        <v>7</v>
      </c>
      <c r="G1539" t="s">
        <v>1868</v>
      </c>
      <c r="H1539">
        <v>10</v>
      </c>
      <c r="I1539" t="s">
        <v>634</v>
      </c>
      <c r="J1539" t="s">
        <v>634</v>
      </c>
    </row>
    <row r="1540" spans="1:10" x14ac:dyDescent="0.45">
      <c r="A1540">
        <v>65732</v>
      </c>
      <c r="B1540">
        <v>12</v>
      </c>
      <c r="C1540">
        <v>3</v>
      </c>
      <c r="D1540" t="s">
        <v>1442</v>
      </c>
      <c r="E1540" t="s">
        <v>677</v>
      </c>
      <c r="F1540" t="s">
        <v>634</v>
      </c>
      <c r="G1540" t="s">
        <v>634</v>
      </c>
      <c r="H1540" t="s">
        <v>634</v>
      </c>
      <c r="I1540" t="s">
        <v>634</v>
      </c>
      <c r="J1540">
        <v>401</v>
      </c>
    </row>
    <row r="1541" spans="1:10" x14ac:dyDescent="0.45">
      <c r="A1541">
        <v>65732</v>
      </c>
      <c r="B1541">
        <v>13</v>
      </c>
      <c r="C1541">
        <v>3</v>
      </c>
      <c r="D1541" t="s">
        <v>1183</v>
      </c>
      <c r="E1541" t="s">
        <v>677</v>
      </c>
      <c r="F1541">
        <v>7</v>
      </c>
      <c r="G1541" t="s">
        <v>1869</v>
      </c>
      <c r="H1541" t="s">
        <v>634</v>
      </c>
      <c r="I1541" t="s">
        <v>634</v>
      </c>
      <c r="J1541" t="s">
        <v>634</v>
      </c>
    </row>
    <row r="1542" spans="1:10" x14ac:dyDescent="0.45">
      <c r="A1542">
        <v>65732</v>
      </c>
      <c r="B1542">
        <v>14</v>
      </c>
      <c r="C1542">
        <v>3</v>
      </c>
      <c r="D1542" t="s">
        <v>1332</v>
      </c>
      <c r="E1542" t="s">
        <v>677</v>
      </c>
      <c r="F1542">
        <v>23</v>
      </c>
      <c r="G1542" t="s">
        <v>1870</v>
      </c>
      <c r="H1542">
        <v>6</v>
      </c>
      <c r="I1542" t="s">
        <v>634</v>
      </c>
      <c r="J1542" t="s">
        <v>634</v>
      </c>
    </row>
    <row r="1543" spans="1:10" x14ac:dyDescent="0.45">
      <c r="A1543">
        <v>65732</v>
      </c>
      <c r="B1543">
        <v>15</v>
      </c>
      <c r="C1543">
        <v>3</v>
      </c>
      <c r="D1543" t="s">
        <v>806</v>
      </c>
      <c r="E1543" t="s">
        <v>678</v>
      </c>
      <c r="F1543">
        <v>2</v>
      </c>
      <c r="G1543" t="s">
        <v>634</v>
      </c>
      <c r="H1543" t="s">
        <v>634</v>
      </c>
      <c r="I1543">
        <v>2</v>
      </c>
      <c r="J1543">
        <v>201</v>
      </c>
    </row>
    <row r="1544" spans="1:10" x14ac:dyDescent="0.45">
      <c r="A1544">
        <v>69177</v>
      </c>
      <c r="B1544">
        <v>0</v>
      </c>
      <c r="C1544">
        <v>1</v>
      </c>
      <c r="D1544" t="s">
        <v>841</v>
      </c>
      <c r="E1544" t="s">
        <v>677</v>
      </c>
      <c r="F1544">
        <v>97</v>
      </c>
      <c r="G1544" t="s">
        <v>1745</v>
      </c>
      <c r="H1544">
        <v>81</v>
      </c>
      <c r="I1544" t="s">
        <v>634</v>
      </c>
      <c r="J1544" t="s">
        <v>634</v>
      </c>
    </row>
    <row r="1545" spans="1:10" x14ac:dyDescent="0.45">
      <c r="A1545">
        <v>69177</v>
      </c>
      <c r="B1545">
        <v>1</v>
      </c>
      <c r="C1545">
        <v>1</v>
      </c>
      <c r="D1545" t="s">
        <v>1061</v>
      </c>
      <c r="E1545" t="s">
        <v>678</v>
      </c>
      <c r="F1545">
        <v>20</v>
      </c>
      <c r="G1545" t="s">
        <v>1746</v>
      </c>
      <c r="H1545">
        <v>88</v>
      </c>
      <c r="I1545" t="s">
        <v>634</v>
      </c>
      <c r="J1545" t="s">
        <v>634</v>
      </c>
    </row>
    <row r="1546" spans="1:10" x14ac:dyDescent="0.45">
      <c r="A1546">
        <v>69177</v>
      </c>
      <c r="B1546">
        <v>2</v>
      </c>
      <c r="C1546">
        <v>1</v>
      </c>
      <c r="D1546" t="s">
        <v>1333</v>
      </c>
      <c r="E1546" t="s">
        <v>677</v>
      </c>
      <c r="F1546">
        <v>81</v>
      </c>
      <c r="G1546" t="s">
        <v>1747</v>
      </c>
      <c r="H1546" t="s">
        <v>634</v>
      </c>
      <c r="I1546" t="s">
        <v>634</v>
      </c>
      <c r="J1546" t="s">
        <v>634</v>
      </c>
    </row>
    <row r="1547" spans="1:10" x14ac:dyDescent="0.45">
      <c r="A1547">
        <v>69177</v>
      </c>
      <c r="B1547">
        <v>3</v>
      </c>
      <c r="C1547">
        <v>1</v>
      </c>
      <c r="D1547" t="s">
        <v>1100</v>
      </c>
      <c r="E1547" t="s">
        <v>678</v>
      </c>
      <c r="F1547">
        <v>20</v>
      </c>
      <c r="G1547" t="s">
        <v>1748</v>
      </c>
      <c r="H1547">
        <v>18</v>
      </c>
      <c r="I1547" t="s">
        <v>634</v>
      </c>
      <c r="J1547" t="s">
        <v>634</v>
      </c>
    </row>
    <row r="1548" spans="1:10" x14ac:dyDescent="0.45">
      <c r="A1548">
        <v>69177</v>
      </c>
      <c r="B1548">
        <v>4</v>
      </c>
      <c r="C1548">
        <v>1</v>
      </c>
      <c r="D1548" t="s">
        <v>1203</v>
      </c>
      <c r="E1548" t="s">
        <v>677</v>
      </c>
      <c r="F1548">
        <v>59</v>
      </c>
      <c r="G1548" t="s">
        <v>634</v>
      </c>
      <c r="H1548" t="s">
        <v>634</v>
      </c>
      <c r="I1548">
        <v>2</v>
      </c>
      <c r="J1548">
        <v>222</v>
      </c>
    </row>
    <row r="1549" spans="1:10" x14ac:dyDescent="0.45">
      <c r="A1549">
        <v>69177</v>
      </c>
      <c r="B1549">
        <v>5</v>
      </c>
      <c r="C1549">
        <v>2</v>
      </c>
      <c r="D1549" t="s">
        <v>1334</v>
      </c>
      <c r="E1549" t="s">
        <v>678</v>
      </c>
      <c r="F1549">
        <v>18</v>
      </c>
      <c r="G1549" t="s">
        <v>1770</v>
      </c>
      <c r="H1549">
        <v>97</v>
      </c>
      <c r="I1549" t="s">
        <v>634</v>
      </c>
      <c r="J1549" t="s">
        <v>634</v>
      </c>
    </row>
    <row r="1550" spans="1:10" x14ac:dyDescent="0.45">
      <c r="A1550">
        <v>69177</v>
      </c>
      <c r="B1550">
        <v>6</v>
      </c>
      <c r="C1550">
        <v>2</v>
      </c>
      <c r="D1550" t="s">
        <v>1328</v>
      </c>
      <c r="E1550" t="s">
        <v>678</v>
      </c>
      <c r="F1550">
        <v>97</v>
      </c>
      <c r="G1550" t="s">
        <v>1771</v>
      </c>
      <c r="H1550">
        <v>24</v>
      </c>
      <c r="I1550" t="s">
        <v>634</v>
      </c>
      <c r="J1550" t="s">
        <v>634</v>
      </c>
    </row>
    <row r="1551" spans="1:10" x14ac:dyDescent="0.45">
      <c r="A1551">
        <v>69177</v>
      </c>
      <c r="B1551">
        <v>7</v>
      </c>
      <c r="C1551">
        <v>2</v>
      </c>
      <c r="D1551" t="s">
        <v>879</v>
      </c>
      <c r="E1551" t="s">
        <v>677</v>
      </c>
      <c r="F1551">
        <v>81</v>
      </c>
      <c r="G1551" t="s">
        <v>1751</v>
      </c>
      <c r="H1551">
        <v>28</v>
      </c>
      <c r="I1551" t="s">
        <v>634</v>
      </c>
      <c r="J1551" t="s">
        <v>634</v>
      </c>
    </row>
    <row r="1552" spans="1:10" x14ac:dyDescent="0.45">
      <c r="A1552">
        <v>69177</v>
      </c>
      <c r="B1552">
        <v>8</v>
      </c>
      <c r="C1552">
        <v>2</v>
      </c>
      <c r="D1552" t="s">
        <v>913</v>
      </c>
      <c r="E1552" t="s">
        <v>678</v>
      </c>
      <c r="F1552">
        <v>88</v>
      </c>
      <c r="G1552" t="s">
        <v>1776</v>
      </c>
      <c r="H1552">
        <v>18</v>
      </c>
      <c r="I1552" t="s">
        <v>634</v>
      </c>
      <c r="J1552" t="s">
        <v>634</v>
      </c>
    </row>
    <row r="1553" spans="1:10" x14ac:dyDescent="0.45">
      <c r="A1553">
        <v>69177</v>
      </c>
      <c r="B1553">
        <v>9</v>
      </c>
      <c r="C1553">
        <v>2</v>
      </c>
      <c r="D1553" t="s">
        <v>1229</v>
      </c>
      <c r="E1553" t="s">
        <v>677</v>
      </c>
      <c r="F1553">
        <v>11</v>
      </c>
      <c r="G1553" t="s">
        <v>1753</v>
      </c>
      <c r="H1553">
        <v>59</v>
      </c>
      <c r="I1553" t="s">
        <v>634</v>
      </c>
      <c r="J1553" t="s">
        <v>634</v>
      </c>
    </row>
    <row r="1554" spans="1:10" x14ac:dyDescent="0.45">
      <c r="A1554">
        <v>69177</v>
      </c>
      <c r="B1554">
        <v>10</v>
      </c>
      <c r="C1554">
        <v>2</v>
      </c>
      <c r="D1554" t="s">
        <v>1163</v>
      </c>
      <c r="E1554" t="s">
        <v>678</v>
      </c>
      <c r="F1554">
        <v>18</v>
      </c>
      <c r="G1554" t="s">
        <v>1792</v>
      </c>
      <c r="H1554">
        <v>88</v>
      </c>
      <c r="I1554" t="s">
        <v>634</v>
      </c>
      <c r="J1554" t="s">
        <v>634</v>
      </c>
    </row>
    <row r="1555" spans="1:10" x14ac:dyDescent="0.45">
      <c r="A1555">
        <v>69177</v>
      </c>
      <c r="B1555">
        <v>11</v>
      </c>
      <c r="C1555">
        <v>2</v>
      </c>
      <c r="D1555" t="s">
        <v>1034</v>
      </c>
      <c r="E1555" t="s">
        <v>678</v>
      </c>
      <c r="F1555">
        <v>19</v>
      </c>
      <c r="G1555" t="s">
        <v>1765</v>
      </c>
      <c r="H1555">
        <v>67</v>
      </c>
      <c r="I1555" t="s">
        <v>634</v>
      </c>
      <c r="J1555" t="s">
        <v>634</v>
      </c>
    </row>
    <row r="1556" spans="1:10" x14ac:dyDescent="0.45">
      <c r="A1556">
        <v>69177</v>
      </c>
      <c r="B1556">
        <v>12</v>
      </c>
      <c r="C1556">
        <v>2</v>
      </c>
      <c r="D1556" t="s">
        <v>1197</v>
      </c>
      <c r="E1556" t="s">
        <v>678</v>
      </c>
      <c r="F1556">
        <v>7</v>
      </c>
      <c r="G1556" t="s">
        <v>1817</v>
      </c>
      <c r="H1556">
        <v>67</v>
      </c>
      <c r="I1556" t="s">
        <v>634</v>
      </c>
      <c r="J1556" t="s">
        <v>634</v>
      </c>
    </row>
    <row r="1557" spans="1:10" x14ac:dyDescent="0.45">
      <c r="A1557">
        <v>69177</v>
      </c>
      <c r="B1557">
        <v>13</v>
      </c>
      <c r="C1557">
        <v>2</v>
      </c>
      <c r="D1557" t="s">
        <v>1335</v>
      </c>
      <c r="E1557" t="s">
        <v>678</v>
      </c>
      <c r="F1557">
        <v>24</v>
      </c>
      <c r="G1557" t="s">
        <v>1895</v>
      </c>
      <c r="H1557">
        <v>7</v>
      </c>
      <c r="I1557" t="s">
        <v>634</v>
      </c>
      <c r="J1557" t="s">
        <v>634</v>
      </c>
    </row>
    <row r="1558" spans="1:10" x14ac:dyDescent="0.45">
      <c r="A1558">
        <v>69177</v>
      </c>
      <c r="B1558">
        <v>14</v>
      </c>
      <c r="C1558">
        <v>3</v>
      </c>
      <c r="D1558" t="s">
        <v>854</v>
      </c>
      <c r="E1558" t="s">
        <v>678</v>
      </c>
      <c r="F1558">
        <v>18</v>
      </c>
      <c r="G1558" t="s">
        <v>1896</v>
      </c>
      <c r="H1558">
        <v>48</v>
      </c>
      <c r="I1558" t="s">
        <v>634</v>
      </c>
      <c r="J1558" t="s">
        <v>634</v>
      </c>
    </row>
    <row r="1559" spans="1:10" x14ac:dyDescent="0.45">
      <c r="A1559">
        <v>69177</v>
      </c>
      <c r="B1559">
        <v>15</v>
      </c>
      <c r="C1559">
        <v>3</v>
      </c>
      <c r="D1559" t="s">
        <v>928</v>
      </c>
      <c r="E1559" t="s">
        <v>677</v>
      </c>
      <c r="F1559">
        <v>44</v>
      </c>
      <c r="G1559" t="s">
        <v>634</v>
      </c>
      <c r="H1559" t="s">
        <v>634</v>
      </c>
      <c r="I1559">
        <v>2</v>
      </c>
      <c r="J1559">
        <v>201</v>
      </c>
    </row>
    <row r="1560" spans="1:10" x14ac:dyDescent="0.45">
      <c r="A1560">
        <v>69177</v>
      </c>
      <c r="B1560">
        <v>16</v>
      </c>
      <c r="C1560">
        <v>3</v>
      </c>
      <c r="D1560" t="s">
        <v>968</v>
      </c>
      <c r="E1560" t="s">
        <v>678</v>
      </c>
      <c r="F1560">
        <v>7</v>
      </c>
      <c r="G1560" t="s">
        <v>1897</v>
      </c>
      <c r="H1560" t="s">
        <v>634</v>
      </c>
      <c r="I1560" t="s">
        <v>634</v>
      </c>
      <c r="J1560" t="s">
        <v>634</v>
      </c>
    </row>
    <row r="1561" spans="1:10" x14ac:dyDescent="0.45">
      <c r="A1561">
        <v>69177</v>
      </c>
      <c r="B1561">
        <v>17</v>
      </c>
      <c r="C1561">
        <v>3</v>
      </c>
      <c r="D1561" t="s">
        <v>1336</v>
      </c>
      <c r="E1561" t="s">
        <v>678</v>
      </c>
      <c r="F1561">
        <v>97</v>
      </c>
      <c r="G1561" t="s">
        <v>1826</v>
      </c>
      <c r="H1561">
        <v>7</v>
      </c>
      <c r="I1561" t="s">
        <v>634</v>
      </c>
      <c r="J1561" t="s">
        <v>634</v>
      </c>
    </row>
    <row r="1562" spans="1:10" x14ac:dyDescent="0.45">
      <c r="A1562">
        <v>69177</v>
      </c>
      <c r="B1562">
        <v>18</v>
      </c>
      <c r="C1562">
        <v>3</v>
      </c>
      <c r="D1562" t="s">
        <v>1407</v>
      </c>
      <c r="E1562" t="s">
        <v>677</v>
      </c>
      <c r="F1562" t="s">
        <v>634</v>
      </c>
      <c r="G1562" t="s">
        <v>634</v>
      </c>
      <c r="H1562" t="s">
        <v>634</v>
      </c>
      <c r="I1562" t="s">
        <v>634</v>
      </c>
      <c r="J1562">
        <v>401</v>
      </c>
    </row>
    <row r="1563" spans="1:10" x14ac:dyDescent="0.45">
      <c r="A1563">
        <v>69177</v>
      </c>
      <c r="B1563">
        <v>19</v>
      </c>
      <c r="C1563">
        <v>3</v>
      </c>
      <c r="D1563" t="s">
        <v>1222</v>
      </c>
      <c r="E1563" t="s">
        <v>678</v>
      </c>
      <c r="F1563">
        <v>27</v>
      </c>
      <c r="G1563" t="s">
        <v>1918</v>
      </c>
      <c r="H1563" t="s">
        <v>634</v>
      </c>
      <c r="I1563" t="s">
        <v>634</v>
      </c>
      <c r="J1563" t="s">
        <v>634</v>
      </c>
    </row>
    <row r="1564" spans="1:10" x14ac:dyDescent="0.45">
      <c r="A1564">
        <v>69177</v>
      </c>
      <c r="B1564">
        <v>20</v>
      </c>
      <c r="C1564">
        <v>3</v>
      </c>
      <c r="D1564" t="s">
        <v>1337</v>
      </c>
      <c r="E1564" t="s">
        <v>678</v>
      </c>
      <c r="F1564">
        <v>97</v>
      </c>
      <c r="G1564" t="s">
        <v>1840</v>
      </c>
      <c r="H1564">
        <v>7</v>
      </c>
      <c r="I1564" t="s">
        <v>634</v>
      </c>
      <c r="J1564" t="s">
        <v>634</v>
      </c>
    </row>
    <row r="1565" spans="1:10" x14ac:dyDescent="0.45">
      <c r="A1565">
        <v>69177</v>
      </c>
      <c r="B1565">
        <v>21</v>
      </c>
      <c r="C1565">
        <v>3</v>
      </c>
      <c r="D1565" t="s">
        <v>1299</v>
      </c>
      <c r="E1565" t="s">
        <v>677</v>
      </c>
      <c r="F1565">
        <v>64</v>
      </c>
      <c r="G1565" t="s">
        <v>1919</v>
      </c>
      <c r="H1565">
        <v>59</v>
      </c>
      <c r="I1565" t="s">
        <v>634</v>
      </c>
      <c r="J1565" t="s">
        <v>634</v>
      </c>
    </row>
    <row r="1566" spans="1:10" x14ac:dyDescent="0.45">
      <c r="A1566">
        <v>69177</v>
      </c>
      <c r="B1566">
        <v>22</v>
      </c>
      <c r="C1566">
        <v>3</v>
      </c>
      <c r="D1566" t="s">
        <v>1017</v>
      </c>
      <c r="E1566" t="s">
        <v>678</v>
      </c>
      <c r="F1566">
        <v>97</v>
      </c>
      <c r="G1566" t="s">
        <v>1920</v>
      </c>
      <c r="H1566">
        <v>67</v>
      </c>
      <c r="I1566" t="s">
        <v>634</v>
      </c>
      <c r="J1566" t="s">
        <v>634</v>
      </c>
    </row>
    <row r="1567" spans="1:10" x14ac:dyDescent="0.45">
      <c r="A1567">
        <v>69177</v>
      </c>
      <c r="B1567">
        <v>23</v>
      </c>
      <c r="C1567">
        <v>3</v>
      </c>
      <c r="D1567" t="s">
        <v>1080</v>
      </c>
      <c r="E1567" t="s">
        <v>678</v>
      </c>
      <c r="F1567">
        <v>77</v>
      </c>
      <c r="G1567" t="s">
        <v>1921</v>
      </c>
      <c r="H1567">
        <v>14</v>
      </c>
      <c r="I1567" t="s">
        <v>634</v>
      </c>
      <c r="J1567" t="s">
        <v>634</v>
      </c>
    </row>
    <row r="1568" spans="1:10" x14ac:dyDescent="0.45">
      <c r="A1568">
        <v>69177</v>
      </c>
      <c r="B1568">
        <v>24</v>
      </c>
      <c r="C1568">
        <v>3</v>
      </c>
      <c r="D1568" t="s">
        <v>760</v>
      </c>
      <c r="E1568" t="s">
        <v>677</v>
      </c>
      <c r="F1568">
        <v>44</v>
      </c>
      <c r="G1568" t="s">
        <v>634</v>
      </c>
      <c r="H1568" t="s">
        <v>634</v>
      </c>
      <c r="I1568">
        <v>2</v>
      </c>
      <c r="J1568">
        <v>201</v>
      </c>
    </row>
    <row r="1569" spans="1:10" x14ac:dyDescent="0.45">
      <c r="A1569">
        <v>69177</v>
      </c>
      <c r="B1569">
        <v>25</v>
      </c>
      <c r="C1569">
        <v>3</v>
      </c>
      <c r="D1569" t="s">
        <v>1065</v>
      </c>
      <c r="E1569" t="s">
        <v>678</v>
      </c>
      <c r="F1569">
        <v>14</v>
      </c>
      <c r="G1569" t="s">
        <v>1922</v>
      </c>
      <c r="H1569">
        <v>91</v>
      </c>
      <c r="I1569" t="s">
        <v>634</v>
      </c>
      <c r="J1569" t="s">
        <v>634</v>
      </c>
    </row>
    <row r="1570" spans="1:10" x14ac:dyDescent="0.45">
      <c r="A1570">
        <v>69177</v>
      </c>
      <c r="B1570">
        <v>26</v>
      </c>
      <c r="C1570">
        <v>3</v>
      </c>
      <c r="D1570" t="s">
        <v>809</v>
      </c>
      <c r="E1570" t="s">
        <v>678</v>
      </c>
      <c r="F1570">
        <v>88</v>
      </c>
      <c r="G1570" t="s">
        <v>1923</v>
      </c>
      <c r="H1570">
        <v>18</v>
      </c>
      <c r="I1570" t="s">
        <v>634</v>
      </c>
      <c r="J1570" t="s">
        <v>634</v>
      </c>
    </row>
    <row r="1571" spans="1:10" x14ac:dyDescent="0.45">
      <c r="A1571">
        <v>69178</v>
      </c>
      <c r="B1571">
        <v>0</v>
      </c>
      <c r="C1571">
        <v>1</v>
      </c>
      <c r="D1571" t="s">
        <v>1338</v>
      </c>
      <c r="E1571" t="s">
        <v>677</v>
      </c>
      <c r="F1571">
        <v>27</v>
      </c>
      <c r="G1571" t="s">
        <v>1745</v>
      </c>
      <c r="H1571">
        <v>17</v>
      </c>
      <c r="I1571" t="s">
        <v>634</v>
      </c>
      <c r="J1571" t="s">
        <v>634</v>
      </c>
    </row>
    <row r="1572" spans="1:10" x14ac:dyDescent="0.45">
      <c r="A1572">
        <v>69178</v>
      </c>
      <c r="B1572">
        <v>1</v>
      </c>
      <c r="C1572">
        <v>1</v>
      </c>
      <c r="D1572" t="s">
        <v>1059</v>
      </c>
      <c r="E1572" t="s">
        <v>678</v>
      </c>
      <c r="F1572">
        <v>69</v>
      </c>
      <c r="G1572" t="s">
        <v>634</v>
      </c>
      <c r="H1572" t="s">
        <v>634</v>
      </c>
      <c r="I1572">
        <v>2</v>
      </c>
      <c r="J1572">
        <v>205</v>
      </c>
    </row>
    <row r="1573" spans="1:10" x14ac:dyDescent="0.45">
      <c r="A1573">
        <v>69178</v>
      </c>
      <c r="B1573">
        <v>2</v>
      </c>
      <c r="C1573">
        <v>2</v>
      </c>
      <c r="D1573" t="s">
        <v>1146</v>
      </c>
      <c r="E1573" t="s">
        <v>678</v>
      </c>
      <c r="F1573">
        <v>3</v>
      </c>
      <c r="G1573" t="s">
        <v>1746</v>
      </c>
      <c r="H1573">
        <v>63</v>
      </c>
      <c r="I1573" t="s">
        <v>634</v>
      </c>
      <c r="J1573" t="s">
        <v>634</v>
      </c>
    </row>
    <row r="1574" spans="1:10" x14ac:dyDescent="0.45">
      <c r="A1574">
        <v>69178</v>
      </c>
      <c r="B1574">
        <v>3</v>
      </c>
      <c r="C1574">
        <v>2</v>
      </c>
      <c r="D1574" t="s">
        <v>1339</v>
      </c>
      <c r="E1574" t="s">
        <v>677</v>
      </c>
      <c r="F1574">
        <v>11</v>
      </c>
      <c r="G1574" t="s">
        <v>1747</v>
      </c>
      <c r="H1574">
        <v>18</v>
      </c>
      <c r="I1574" t="s">
        <v>634</v>
      </c>
      <c r="J1574" t="s">
        <v>634</v>
      </c>
    </row>
    <row r="1575" spans="1:10" x14ac:dyDescent="0.45">
      <c r="A1575">
        <v>69178</v>
      </c>
      <c r="B1575">
        <v>4</v>
      </c>
      <c r="C1575">
        <v>2</v>
      </c>
      <c r="D1575" t="s">
        <v>807</v>
      </c>
      <c r="E1575" t="s">
        <v>678</v>
      </c>
      <c r="F1575">
        <v>77</v>
      </c>
      <c r="G1575" t="s">
        <v>1748</v>
      </c>
      <c r="H1575">
        <v>22</v>
      </c>
      <c r="I1575" t="s">
        <v>634</v>
      </c>
      <c r="J1575" t="s">
        <v>634</v>
      </c>
    </row>
    <row r="1576" spans="1:10" x14ac:dyDescent="0.45">
      <c r="A1576">
        <v>69178</v>
      </c>
      <c r="B1576">
        <v>5</v>
      </c>
      <c r="C1576">
        <v>2</v>
      </c>
      <c r="D1576" t="s">
        <v>952</v>
      </c>
      <c r="E1576" t="s">
        <v>677</v>
      </c>
      <c r="F1576">
        <v>18</v>
      </c>
      <c r="G1576" t="s">
        <v>1749</v>
      </c>
      <c r="H1576">
        <v>17</v>
      </c>
      <c r="I1576" t="s">
        <v>634</v>
      </c>
      <c r="J1576" t="s">
        <v>634</v>
      </c>
    </row>
    <row r="1577" spans="1:10" x14ac:dyDescent="0.45">
      <c r="A1577">
        <v>69178</v>
      </c>
      <c r="B1577">
        <v>6</v>
      </c>
      <c r="C1577">
        <v>2</v>
      </c>
      <c r="D1577" t="s">
        <v>1342</v>
      </c>
      <c r="E1577" t="s">
        <v>678</v>
      </c>
      <c r="F1577" t="s">
        <v>634</v>
      </c>
      <c r="G1577" t="s">
        <v>1750</v>
      </c>
      <c r="H1577" t="s">
        <v>634</v>
      </c>
      <c r="I1577" t="s">
        <v>634</v>
      </c>
      <c r="J1577" t="s">
        <v>634</v>
      </c>
    </row>
    <row r="1578" spans="1:10" x14ac:dyDescent="0.45">
      <c r="A1578">
        <v>69178</v>
      </c>
      <c r="B1578">
        <v>7</v>
      </c>
      <c r="C1578">
        <v>2</v>
      </c>
      <c r="D1578" t="s">
        <v>872</v>
      </c>
      <c r="E1578" t="s">
        <v>677</v>
      </c>
      <c r="F1578">
        <v>30</v>
      </c>
      <c r="G1578" t="s">
        <v>634</v>
      </c>
      <c r="H1578" t="s">
        <v>634</v>
      </c>
      <c r="I1578">
        <v>2</v>
      </c>
      <c r="J1578">
        <v>207</v>
      </c>
    </row>
    <row r="1579" spans="1:10" x14ac:dyDescent="0.45">
      <c r="A1579">
        <v>69178</v>
      </c>
      <c r="B1579">
        <v>8</v>
      </c>
      <c r="C1579">
        <v>2</v>
      </c>
      <c r="D1579" t="s">
        <v>922</v>
      </c>
      <c r="E1579" t="s">
        <v>678</v>
      </c>
      <c r="F1579">
        <v>3</v>
      </c>
      <c r="G1579" t="s">
        <v>1751</v>
      </c>
      <c r="H1579">
        <v>31</v>
      </c>
      <c r="I1579" t="s">
        <v>634</v>
      </c>
      <c r="J1579" t="s">
        <v>634</v>
      </c>
    </row>
    <row r="1580" spans="1:10" x14ac:dyDescent="0.45">
      <c r="A1580">
        <v>69178</v>
      </c>
      <c r="B1580">
        <v>9</v>
      </c>
      <c r="C1580">
        <v>3</v>
      </c>
      <c r="D1580" t="s">
        <v>896</v>
      </c>
      <c r="E1580" t="s">
        <v>677</v>
      </c>
      <c r="F1580">
        <v>27</v>
      </c>
      <c r="G1580" t="s">
        <v>1752</v>
      </c>
      <c r="H1580">
        <v>11</v>
      </c>
      <c r="I1580" t="s">
        <v>634</v>
      </c>
      <c r="J1580" t="s">
        <v>634</v>
      </c>
    </row>
    <row r="1581" spans="1:10" x14ac:dyDescent="0.45">
      <c r="A1581">
        <v>69178</v>
      </c>
      <c r="B1581">
        <v>10</v>
      </c>
      <c r="C1581">
        <v>3</v>
      </c>
      <c r="D1581" t="s">
        <v>1093</v>
      </c>
      <c r="E1581" t="s">
        <v>678</v>
      </c>
      <c r="F1581">
        <v>69</v>
      </c>
      <c r="G1581" t="s">
        <v>1753</v>
      </c>
      <c r="H1581">
        <v>3</v>
      </c>
      <c r="I1581" t="s">
        <v>634</v>
      </c>
      <c r="J1581" t="s">
        <v>634</v>
      </c>
    </row>
    <row r="1582" spans="1:10" x14ac:dyDescent="0.45">
      <c r="A1582">
        <v>69178</v>
      </c>
      <c r="B1582">
        <v>11</v>
      </c>
      <c r="C1582">
        <v>3</v>
      </c>
      <c r="D1582" t="s">
        <v>1445</v>
      </c>
      <c r="E1582" t="s">
        <v>677</v>
      </c>
      <c r="F1582">
        <v>17</v>
      </c>
      <c r="G1582" t="s">
        <v>634</v>
      </c>
      <c r="H1582" t="s">
        <v>634</v>
      </c>
      <c r="I1582">
        <v>2</v>
      </c>
      <c r="J1582">
        <v>201</v>
      </c>
    </row>
    <row r="1583" spans="1:10" x14ac:dyDescent="0.45">
      <c r="A1583">
        <v>69178</v>
      </c>
      <c r="B1583">
        <v>12</v>
      </c>
      <c r="C1583">
        <v>3</v>
      </c>
      <c r="D1583" t="s">
        <v>1340</v>
      </c>
      <c r="E1583" t="s">
        <v>678</v>
      </c>
      <c r="F1583">
        <v>69</v>
      </c>
      <c r="G1583" t="s">
        <v>1792</v>
      </c>
      <c r="H1583">
        <v>63</v>
      </c>
      <c r="I1583" t="s">
        <v>634</v>
      </c>
      <c r="J1583" t="s">
        <v>634</v>
      </c>
    </row>
    <row r="1584" spans="1:10" x14ac:dyDescent="0.45">
      <c r="A1584">
        <v>69178</v>
      </c>
      <c r="B1584">
        <v>13</v>
      </c>
      <c r="C1584">
        <v>3</v>
      </c>
      <c r="D1584" t="s">
        <v>1341</v>
      </c>
      <c r="E1584" t="s">
        <v>677</v>
      </c>
      <c r="F1584">
        <v>27</v>
      </c>
      <c r="G1584" t="s">
        <v>1791</v>
      </c>
      <c r="H1584">
        <v>2</v>
      </c>
      <c r="I1584" t="s">
        <v>634</v>
      </c>
      <c r="J1584" t="s">
        <v>634</v>
      </c>
    </row>
    <row r="1585" spans="1:10" x14ac:dyDescent="0.45">
      <c r="A1585">
        <v>69178</v>
      </c>
      <c r="B1585">
        <v>14</v>
      </c>
      <c r="C1585">
        <v>3</v>
      </c>
      <c r="D1585" t="s">
        <v>1341</v>
      </c>
      <c r="E1585" t="s">
        <v>677</v>
      </c>
      <c r="F1585" t="s">
        <v>634</v>
      </c>
      <c r="G1585" t="s">
        <v>634</v>
      </c>
      <c r="H1585" t="s">
        <v>634</v>
      </c>
      <c r="I1585" t="s">
        <v>634</v>
      </c>
      <c r="J1585">
        <v>401</v>
      </c>
    </row>
    <row r="1586" spans="1:10" x14ac:dyDescent="0.45">
      <c r="A1586">
        <v>69178</v>
      </c>
      <c r="B1586">
        <v>15</v>
      </c>
      <c r="C1586">
        <v>3</v>
      </c>
      <c r="D1586" t="s">
        <v>1342</v>
      </c>
      <c r="E1586" t="s">
        <v>678</v>
      </c>
      <c r="F1586">
        <v>63</v>
      </c>
      <c r="G1586" t="s">
        <v>1793</v>
      </c>
      <c r="H1586">
        <v>27</v>
      </c>
      <c r="I1586" t="s">
        <v>634</v>
      </c>
      <c r="J1586" t="s">
        <v>634</v>
      </c>
    </row>
    <row r="1587" spans="1:10" x14ac:dyDescent="0.45">
      <c r="A1587">
        <v>69178</v>
      </c>
      <c r="B1587">
        <v>16</v>
      </c>
      <c r="C1587">
        <v>3</v>
      </c>
      <c r="D1587" t="s">
        <v>1343</v>
      </c>
      <c r="E1587" t="s">
        <v>678</v>
      </c>
      <c r="F1587">
        <v>3</v>
      </c>
      <c r="G1587" t="s">
        <v>1806</v>
      </c>
      <c r="H1587">
        <v>63</v>
      </c>
      <c r="I1587" t="s">
        <v>634</v>
      </c>
      <c r="J1587" t="s">
        <v>634</v>
      </c>
    </row>
    <row r="1588" spans="1:10" x14ac:dyDescent="0.45">
      <c r="A1588">
        <v>69178</v>
      </c>
      <c r="B1588">
        <v>17</v>
      </c>
      <c r="C1588">
        <v>3</v>
      </c>
      <c r="D1588" t="s">
        <v>1363</v>
      </c>
      <c r="E1588" t="s">
        <v>678</v>
      </c>
      <c r="F1588">
        <v>69</v>
      </c>
      <c r="G1588" t="s">
        <v>634</v>
      </c>
      <c r="H1588" t="s">
        <v>634</v>
      </c>
      <c r="I1588">
        <v>2</v>
      </c>
      <c r="J1588">
        <v>207</v>
      </c>
    </row>
    <row r="1589" spans="1:10" x14ac:dyDescent="0.45">
      <c r="A1589">
        <v>69178</v>
      </c>
      <c r="B1589">
        <v>18</v>
      </c>
      <c r="C1589">
        <v>3</v>
      </c>
      <c r="D1589" t="s">
        <v>965</v>
      </c>
      <c r="E1589" t="s">
        <v>677</v>
      </c>
      <c r="F1589" t="s">
        <v>634</v>
      </c>
      <c r="G1589" t="s">
        <v>1795</v>
      </c>
      <c r="H1589" t="s">
        <v>634</v>
      </c>
      <c r="I1589" t="s">
        <v>634</v>
      </c>
      <c r="J1589" t="s">
        <v>634</v>
      </c>
    </row>
    <row r="1590" spans="1:10" x14ac:dyDescent="0.45">
      <c r="A1590">
        <v>69179</v>
      </c>
      <c r="B1590">
        <v>0</v>
      </c>
      <c r="C1590">
        <v>1</v>
      </c>
      <c r="D1590" t="s">
        <v>1344</v>
      </c>
      <c r="E1590" t="s">
        <v>677</v>
      </c>
      <c r="F1590">
        <v>31</v>
      </c>
      <c r="G1590" t="s">
        <v>1745</v>
      </c>
      <c r="H1590">
        <v>41</v>
      </c>
      <c r="I1590" t="s">
        <v>634</v>
      </c>
      <c r="J1590" t="s">
        <v>634</v>
      </c>
    </row>
    <row r="1591" spans="1:10" x14ac:dyDescent="0.45">
      <c r="A1591">
        <v>69179</v>
      </c>
      <c r="B1591">
        <v>1</v>
      </c>
      <c r="C1591">
        <v>1</v>
      </c>
      <c r="D1591" t="s">
        <v>821</v>
      </c>
      <c r="E1591" t="s">
        <v>677</v>
      </c>
      <c r="F1591">
        <v>3</v>
      </c>
      <c r="G1591" t="s">
        <v>1777</v>
      </c>
      <c r="H1591">
        <v>63</v>
      </c>
      <c r="I1591" t="s">
        <v>634</v>
      </c>
      <c r="J1591" t="s">
        <v>634</v>
      </c>
    </row>
    <row r="1592" spans="1:10" x14ac:dyDescent="0.45">
      <c r="A1592">
        <v>69179</v>
      </c>
      <c r="B1592">
        <v>2</v>
      </c>
      <c r="C1592">
        <v>1</v>
      </c>
      <c r="D1592" t="s">
        <v>727</v>
      </c>
      <c r="E1592" t="s">
        <v>677</v>
      </c>
      <c r="F1592">
        <v>3</v>
      </c>
      <c r="G1592" t="s">
        <v>1827</v>
      </c>
      <c r="H1592">
        <v>63</v>
      </c>
      <c r="I1592" t="s">
        <v>634</v>
      </c>
      <c r="J1592" t="s">
        <v>634</v>
      </c>
    </row>
    <row r="1593" spans="1:10" x14ac:dyDescent="0.45">
      <c r="A1593">
        <v>69179</v>
      </c>
      <c r="B1593">
        <v>3</v>
      </c>
      <c r="C1593">
        <v>1</v>
      </c>
      <c r="D1593" t="s">
        <v>741</v>
      </c>
      <c r="E1593" t="s">
        <v>677</v>
      </c>
      <c r="F1593">
        <v>3</v>
      </c>
      <c r="G1593" t="s">
        <v>1797</v>
      </c>
      <c r="H1593">
        <v>63</v>
      </c>
      <c r="I1593" t="s">
        <v>634</v>
      </c>
      <c r="J1593" t="s">
        <v>634</v>
      </c>
    </row>
    <row r="1594" spans="1:10" x14ac:dyDescent="0.45">
      <c r="A1594">
        <v>69179</v>
      </c>
      <c r="B1594">
        <v>4</v>
      </c>
      <c r="C1594">
        <v>1</v>
      </c>
      <c r="D1594" t="s">
        <v>900</v>
      </c>
      <c r="E1594" t="s">
        <v>678</v>
      </c>
      <c r="F1594">
        <v>81</v>
      </c>
      <c r="G1594" t="s">
        <v>1809</v>
      </c>
      <c r="H1594">
        <v>20</v>
      </c>
      <c r="I1594" t="s">
        <v>634</v>
      </c>
      <c r="J1594" t="s">
        <v>634</v>
      </c>
    </row>
    <row r="1595" spans="1:10" x14ac:dyDescent="0.45">
      <c r="A1595">
        <v>69179</v>
      </c>
      <c r="B1595">
        <v>5</v>
      </c>
      <c r="C1595">
        <v>1</v>
      </c>
      <c r="D1595" t="s">
        <v>1258</v>
      </c>
      <c r="E1595" t="s">
        <v>677</v>
      </c>
      <c r="F1595">
        <v>3</v>
      </c>
      <c r="G1595" t="s">
        <v>1828</v>
      </c>
      <c r="H1595">
        <v>63</v>
      </c>
      <c r="I1595" t="s">
        <v>634</v>
      </c>
      <c r="J1595" t="s">
        <v>634</v>
      </c>
    </row>
    <row r="1596" spans="1:10" x14ac:dyDescent="0.45">
      <c r="A1596">
        <v>69179</v>
      </c>
      <c r="B1596">
        <v>6</v>
      </c>
      <c r="C1596">
        <v>1</v>
      </c>
      <c r="D1596" t="s">
        <v>1332</v>
      </c>
      <c r="E1596" t="s">
        <v>678</v>
      </c>
      <c r="F1596">
        <v>81</v>
      </c>
      <c r="G1596" t="s">
        <v>1811</v>
      </c>
      <c r="H1596">
        <v>66</v>
      </c>
      <c r="I1596" t="s">
        <v>634</v>
      </c>
      <c r="J1596" t="s">
        <v>634</v>
      </c>
    </row>
    <row r="1597" spans="1:10" x14ac:dyDescent="0.45">
      <c r="A1597">
        <v>69179</v>
      </c>
      <c r="B1597">
        <v>7</v>
      </c>
      <c r="C1597">
        <v>1</v>
      </c>
      <c r="D1597" t="s">
        <v>1345</v>
      </c>
      <c r="E1597" t="s">
        <v>677</v>
      </c>
      <c r="F1597">
        <v>27</v>
      </c>
      <c r="G1597" t="s">
        <v>1812</v>
      </c>
      <c r="H1597">
        <v>69</v>
      </c>
      <c r="I1597" t="s">
        <v>634</v>
      </c>
      <c r="J1597" t="s">
        <v>634</v>
      </c>
    </row>
    <row r="1598" spans="1:10" x14ac:dyDescent="0.45">
      <c r="A1598">
        <v>69179</v>
      </c>
      <c r="B1598">
        <v>8</v>
      </c>
      <c r="C1598">
        <v>2</v>
      </c>
      <c r="D1598" t="s">
        <v>1346</v>
      </c>
      <c r="E1598" t="s">
        <v>677</v>
      </c>
      <c r="F1598">
        <v>63</v>
      </c>
      <c r="G1598" t="s">
        <v>1853</v>
      </c>
      <c r="H1598" t="s">
        <v>634</v>
      </c>
      <c r="I1598" t="s">
        <v>634</v>
      </c>
      <c r="J1598" t="s">
        <v>634</v>
      </c>
    </row>
    <row r="1599" spans="1:10" x14ac:dyDescent="0.45">
      <c r="A1599">
        <v>69179</v>
      </c>
      <c r="B1599">
        <v>9</v>
      </c>
      <c r="C1599">
        <v>2</v>
      </c>
      <c r="D1599" t="s">
        <v>703</v>
      </c>
      <c r="E1599" t="s">
        <v>677</v>
      </c>
      <c r="F1599">
        <v>3</v>
      </c>
      <c r="G1599" t="s">
        <v>1854</v>
      </c>
      <c r="H1599">
        <v>63</v>
      </c>
      <c r="I1599" t="s">
        <v>634</v>
      </c>
      <c r="J1599" t="s">
        <v>634</v>
      </c>
    </row>
    <row r="1600" spans="1:10" x14ac:dyDescent="0.45">
      <c r="A1600">
        <v>69179</v>
      </c>
      <c r="B1600">
        <v>10</v>
      </c>
      <c r="C1600">
        <v>2</v>
      </c>
      <c r="D1600" t="s">
        <v>1486</v>
      </c>
      <c r="E1600" t="s">
        <v>678</v>
      </c>
      <c r="F1600">
        <v>81</v>
      </c>
      <c r="G1600" t="s">
        <v>634</v>
      </c>
      <c r="H1600" t="s">
        <v>634</v>
      </c>
      <c r="I1600">
        <v>2</v>
      </c>
      <c r="J1600">
        <v>201</v>
      </c>
    </row>
    <row r="1601" spans="1:10" x14ac:dyDescent="0.45">
      <c r="A1601">
        <v>69179</v>
      </c>
      <c r="B1601">
        <v>11</v>
      </c>
      <c r="C1601">
        <v>2</v>
      </c>
      <c r="D1601" t="s">
        <v>1060</v>
      </c>
      <c r="E1601" t="s">
        <v>677</v>
      </c>
      <c r="F1601">
        <v>69</v>
      </c>
      <c r="G1601" t="s">
        <v>1803</v>
      </c>
      <c r="H1601">
        <v>3</v>
      </c>
      <c r="I1601" t="s">
        <v>634</v>
      </c>
      <c r="J1601" t="s">
        <v>634</v>
      </c>
    </row>
    <row r="1602" spans="1:10" x14ac:dyDescent="0.45">
      <c r="A1602">
        <v>69179</v>
      </c>
      <c r="B1602">
        <v>12</v>
      </c>
      <c r="C1602">
        <v>2</v>
      </c>
      <c r="D1602" t="s">
        <v>1029</v>
      </c>
      <c r="E1602" t="s">
        <v>677</v>
      </c>
      <c r="F1602">
        <v>63</v>
      </c>
      <c r="G1602" t="s">
        <v>1850</v>
      </c>
      <c r="H1602" t="s">
        <v>634</v>
      </c>
      <c r="I1602" t="s">
        <v>634</v>
      </c>
      <c r="J1602" t="s">
        <v>634</v>
      </c>
    </row>
    <row r="1603" spans="1:10" x14ac:dyDescent="0.45">
      <c r="A1603">
        <v>69179</v>
      </c>
      <c r="B1603">
        <v>13</v>
      </c>
      <c r="C1603">
        <v>2</v>
      </c>
      <c r="D1603" t="s">
        <v>956</v>
      </c>
      <c r="E1603" t="s">
        <v>677</v>
      </c>
      <c r="F1603">
        <v>22</v>
      </c>
      <c r="G1603" t="s">
        <v>1851</v>
      </c>
      <c r="H1603">
        <v>77</v>
      </c>
      <c r="I1603" t="s">
        <v>634</v>
      </c>
      <c r="J1603" t="s">
        <v>634</v>
      </c>
    </row>
    <row r="1604" spans="1:10" x14ac:dyDescent="0.45">
      <c r="A1604">
        <v>69179</v>
      </c>
      <c r="B1604">
        <v>14</v>
      </c>
      <c r="C1604">
        <v>2</v>
      </c>
      <c r="D1604" t="s">
        <v>893</v>
      </c>
      <c r="E1604" t="s">
        <v>677</v>
      </c>
      <c r="F1604">
        <v>31</v>
      </c>
      <c r="G1604" t="s">
        <v>1852</v>
      </c>
      <c r="H1604" t="s">
        <v>634</v>
      </c>
      <c r="I1604" t="s">
        <v>634</v>
      </c>
      <c r="J1604" t="s">
        <v>634</v>
      </c>
    </row>
    <row r="1605" spans="1:10" x14ac:dyDescent="0.45">
      <c r="A1605">
        <v>69179</v>
      </c>
      <c r="B1605">
        <v>15</v>
      </c>
      <c r="C1605">
        <v>3</v>
      </c>
      <c r="D1605" t="s">
        <v>1196</v>
      </c>
      <c r="E1605" t="s">
        <v>677</v>
      </c>
      <c r="F1605">
        <v>69</v>
      </c>
      <c r="G1605" t="s">
        <v>1907</v>
      </c>
      <c r="H1605">
        <v>14</v>
      </c>
      <c r="I1605" t="s">
        <v>634</v>
      </c>
      <c r="J1605" t="s">
        <v>634</v>
      </c>
    </row>
    <row r="1606" spans="1:10" x14ac:dyDescent="0.45">
      <c r="A1606">
        <v>69179</v>
      </c>
      <c r="B1606">
        <v>16</v>
      </c>
      <c r="C1606">
        <v>3</v>
      </c>
      <c r="D1606" t="s">
        <v>941</v>
      </c>
      <c r="E1606" t="s">
        <v>678</v>
      </c>
      <c r="F1606">
        <v>10</v>
      </c>
      <c r="G1606" t="s">
        <v>1908</v>
      </c>
      <c r="H1606">
        <v>11</v>
      </c>
      <c r="I1606" t="s">
        <v>634</v>
      </c>
      <c r="J1606" t="s">
        <v>634</v>
      </c>
    </row>
    <row r="1607" spans="1:10" x14ac:dyDescent="0.45">
      <c r="A1607">
        <v>69179</v>
      </c>
      <c r="B1607">
        <v>17</v>
      </c>
      <c r="C1607">
        <v>3</v>
      </c>
      <c r="D1607" t="s">
        <v>1280</v>
      </c>
      <c r="E1607" t="s">
        <v>678</v>
      </c>
      <c r="F1607">
        <v>66</v>
      </c>
      <c r="G1607" t="s">
        <v>1909</v>
      </c>
      <c r="H1607">
        <v>10</v>
      </c>
      <c r="I1607" t="s">
        <v>634</v>
      </c>
      <c r="J1607" t="s">
        <v>634</v>
      </c>
    </row>
    <row r="1608" spans="1:10" x14ac:dyDescent="0.45">
      <c r="A1608">
        <v>69179</v>
      </c>
      <c r="B1608">
        <v>18</v>
      </c>
      <c r="C1608">
        <v>3</v>
      </c>
      <c r="D1608" t="s">
        <v>964</v>
      </c>
      <c r="E1608" t="s">
        <v>677</v>
      </c>
      <c r="F1608">
        <v>88</v>
      </c>
      <c r="G1608" t="s">
        <v>1910</v>
      </c>
      <c r="H1608">
        <v>63</v>
      </c>
      <c r="I1608" t="s">
        <v>634</v>
      </c>
      <c r="J1608" t="s">
        <v>634</v>
      </c>
    </row>
    <row r="1609" spans="1:10" x14ac:dyDescent="0.45">
      <c r="A1609">
        <v>69180</v>
      </c>
      <c r="B1609">
        <v>0</v>
      </c>
      <c r="C1609">
        <v>1</v>
      </c>
      <c r="D1609" t="s">
        <v>888</v>
      </c>
      <c r="E1609" t="s">
        <v>678</v>
      </c>
      <c r="F1609">
        <v>8</v>
      </c>
      <c r="G1609" t="s">
        <v>1755</v>
      </c>
      <c r="H1609">
        <v>27</v>
      </c>
      <c r="I1609" t="s">
        <v>634</v>
      </c>
      <c r="J1609" t="s">
        <v>634</v>
      </c>
    </row>
    <row r="1610" spans="1:10" x14ac:dyDescent="0.45">
      <c r="A1610">
        <v>69180</v>
      </c>
      <c r="B1610">
        <v>1</v>
      </c>
      <c r="C1610">
        <v>1</v>
      </c>
      <c r="D1610" t="s">
        <v>972</v>
      </c>
      <c r="E1610" t="s">
        <v>678</v>
      </c>
      <c r="F1610">
        <v>8</v>
      </c>
      <c r="G1610" t="s">
        <v>1756</v>
      </c>
      <c r="H1610" t="s">
        <v>634</v>
      </c>
      <c r="I1610" t="s">
        <v>634</v>
      </c>
      <c r="J1610" t="s">
        <v>634</v>
      </c>
    </row>
    <row r="1611" spans="1:10" x14ac:dyDescent="0.45">
      <c r="A1611">
        <v>69180</v>
      </c>
      <c r="B1611">
        <v>2</v>
      </c>
      <c r="C1611">
        <v>2</v>
      </c>
      <c r="D1611" t="s">
        <v>857</v>
      </c>
      <c r="E1611" t="s">
        <v>677</v>
      </c>
      <c r="F1611">
        <v>91</v>
      </c>
      <c r="G1611" t="s">
        <v>1766</v>
      </c>
      <c r="H1611">
        <v>24</v>
      </c>
      <c r="I1611" t="s">
        <v>634</v>
      </c>
      <c r="J1611" t="s">
        <v>634</v>
      </c>
    </row>
    <row r="1612" spans="1:10" x14ac:dyDescent="0.45">
      <c r="A1612">
        <v>69180</v>
      </c>
      <c r="B1612">
        <v>3</v>
      </c>
      <c r="C1612">
        <v>2</v>
      </c>
      <c r="D1612" t="s">
        <v>1054</v>
      </c>
      <c r="E1612" t="s">
        <v>677</v>
      </c>
      <c r="F1612">
        <v>18</v>
      </c>
      <c r="G1612" t="s">
        <v>1748</v>
      </c>
      <c r="H1612">
        <v>19</v>
      </c>
      <c r="I1612" t="s">
        <v>634</v>
      </c>
      <c r="J1612" t="s">
        <v>634</v>
      </c>
    </row>
    <row r="1613" spans="1:10" x14ac:dyDescent="0.45">
      <c r="A1613">
        <v>69180</v>
      </c>
      <c r="B1613">
        <v>4</v>
      </c>
      <c r="C1613">
        <v>2</v>
      </c>
      <c r="D1613" t="s">
        <v>924</v>
      </c>
      <c r="E1613" t="s">
        <v>677</v>
      </c>
      <c r="F1613">
        <v>88</v>
      </c>
      <c r="G1613" t="s">
        <v>1749</v>
      </c>
      <c r="H1613">
        <v>25</v>
      </c>
      <c r="I1613" t="s">
        <v>634</v>
      </c>
      <c r="J1613" t="s">
        <v>634</v>
      </c>
    </row>
    <row r="1614" spans="1:10" x14ac:dyDescent="0.45">
      <c r="A1614">
        <v>69180</v>
      </c>
      <c r="B1614">
        <v>5</v>
      </c>
      <c r="C1614">
        <v>2</v>
      </c>
      <c r="D1614" t="s">
        <v>1250</v>
      </c>
      <c r="E1614" t="s">
        <v>678</v>
      </c>
      <c r="F1614">
        <v>27</v>
      </c>
      <c r="G1614" t="s">
        <v>1750</v>
      </c>
      <c r="H1614">
        <v>98</v>
      </c>
      <c r="I1614" t="s">
        <v>634</v>
      </c>
      <c r="J1614" t="s">
        <v>634</v>
      </c>
    </row>
    <row r="1615" spans="1:10" x14ac:dyDescent="0.45">
      <c r="A1615">
        <v>69180</v>
      </c>
      <c r="B1615">
        <v>6</v>
      </c>
      <c r="C1615">
        <v>2</v>
      </c>
      <c r="D1615" t="s">
        <v>1347</v>
      </c>
      <c r="E1615" t="s">
        <v>677</v>
      </c>
      <c r="F1615">
        <v>16</v>
      </c>
      <c r="G1615" t="s">
        <v>1778</v>
      </c>
      <c r="H1615">
        <v>25</v>
      </c>
      <c r="I1615" t="s">
        <v>634</v>
      </c>
      <c r="J1615" t="s">
        <v>634</v>
      </c>
    </row>
    <row r="1616" spans="1:10" x14ac:dyDescent="0.45">
      <c r="A1616">
        <v>69180</v>
      </c>
      <c r="B1616">
        <v>7</v>
      </c>
      <c r="C1616">
        <v>2</v>
      </c>
      <c r="D1616" t="s">
        <v>809</v>
      </c>
      <c r="E1616" t="s">
        <v>677</v>
      </c>
      <c r="F1616">
        <v>20</v>
      </c>
      <c r="G1616" t="s">
        <v>634</v>
      </c>
      <c r="H1616" t="s">
        <v>634</v>
      </c>
      <c r="I1616">
        <v>2</v>
      </c>
      <c r="J1616">
        <v>208</v>
      </c>
    </row>
    <row r="1617" spans="1:10" x14ac:dyDescent="0.45">
      <c r="A1617">
        <v>69180</v>
      </c>
      <c r="B1617">
        <v>8</v>
      </c>
      <c r="C1617">
        <v>3</v>
      </c>
      <c r="D1617" t="s">
        <v>1142</v>
      </c>
      <c r="E1617" t="s">
        <v>678</v>
      </c>
      <c r="F1617">
        <v>8</v>
      </c>
      <c r="G1617" t="s">
        <v>1752</v>
      </c>
      <c r="H1617">
        <v>11</v>
      </c>
      <c r="I1617" t="s">
        <v>634</v>
      </c>
      <c r="J1617" t="s">
        <v>634</v>
      </c>
    </row>
    <row r="1618" spans="1:10" x14ac:dyDescent="0.45">
      <c r="A1618">
        <v>69180</v>
      </c>
      <c r="B1618">
        <v>9</v>
      </c>
      <c r="C1618">
        <v>3</v>
      </c>
      <c r="D1618" t="s">
        <v>1348</v>
      </c>
      <c r="E1618" t="s">
        <v>677</v>
      </c>
      <c r="F1618">
        <v>10</v>
      </c>
      <c r="G1618" t="s">
        <v>1780</v>
      </c>
      <c r="H1618">
        <v>48</v>
      </c>
      <c r="I1618" t="s">
        <v>634</v>
      </c>
      <c r="J1618" t="s">
        <v>634</v>
      </c>
    </row>
    <row r="1619" spans="1:10" x14ac:dyDescent="0.45">
      <c r="A1619">
        <v>69180</v>
      </c>
      <c r="B1619">
        <v>10</v>
      </c>
      <c r="C1619">
        <v>3</v>
      </c>
      <c r="D1619" t="s">
        <v>1698</v>
      </c>
      <c r="E1619" t="s">
        <v>678</v>
      </c>
      <c r="F1619">
        <v>87</v>
      </c>
      <c r="G1619" t="s">
        <v>634</v>
      </c>
      <c r="H1619" t="s">
        <v>634</v>
      </c>
      <c r="I1619">
        <v>2</v>
      </c>
      <c r="J1619">
        <v>202</v>
      </c>
    </row>
    <row r="1620" spans="1:10" x14ac:dyDescent="0.45">
      <c r="A1620">
        <v>69180</v>
      </c>
      <c r="B1620">
        <v>11</v>
      </c>
      <c r="C1620">
        <v>3</v>
      </c>
      <c r="D1620" t="s">
        <v>1349</v>
      </c>
      <c r="E1620" t="s">
        <v>678</v>
      </c>
      <c r="F1620">
        <v>87</v>
      </c>
      <c r="G1620" t="s">
        <v>1754</v>
      </c>
      <c r="H1620">
        <v>17</v>
      </c>
      <c r="I1620" t="s">
        <v>634</v>
      </c>
      <c r="J1620" t="s">
        <v>634</v>
      </c>
    </row>
    <row r="1621" spans="1:10" x14ac:dyDescent="0.45">
      <c r="A1621">
        <v>69180</v>
      </c>
      <c r="B1621">
        <v>12</v>
      </c>
      <c r="C1621">
        <v>3</v>
      </c>
      <c r="D1621" t="s">
        <v>811</v>
      </c>
      <c r="E1621" t="s">
        <v>678</v>
      </c>
      <c r="F1621" t="s">
        <v>634</v>
      </c>
      <c r="G1621" t="s">
        <v>634</v>
      </c>
      <c r="H1621" t="s">
        <v>634</v>
      </c>
      <c r="I1621" t="s">
        <v>634</v>
      </c>
      <c r="J1621">
        <v>401</v>
      </c>
    </row>
    <row r="1622" spans="1:10" x14ac:dyDescent="0.45">
      <c r="A1622">
        <v>69180</v>
      </c>
      <c r="B1622">
        <v>13</v>
      </c>
      <c r="C1622">
        <v>3</v>
      </c>
      <c r="D1622" t="s">
        <v>1350</v>
      </c>
      <c r="E1622" t="s">
        <v>677</v>
      </c>
      <c r="F1622">
        <v>91</v>
      </c>
      <c r="G1622" t="s">
        <v>1814</v>
      </c>
      <c r="H1622">
        <v>97</v>
      </c>
      <c r="I1622" t="s">
        <v>634</v>
      </c>
      <c r="J1622" t="s">
        <v>634</v>
      </c>
    </row>
    <row r="1623" spans="1:10" x14ac:dyDescent="0.45">
      <c r="A1623">
        <v>69180</v>
      </c>
      <c r="B1623">
        <v>14</v>
      </c>
      <c r="C1623">
        <v>3</v>
      </c>
      <c r="D1623" t="s">
        <v>932</v>
      </c>
      <c r="E1623" t="s">
        <v>677</v>
      </c>
      <c r="F1623">
        <v>97</v>
      </c>
      <c r="G1623" t="s">
        <v>1815</v>
      </c>
      <c r="H1623">
        <v>88</v>
      </c>
      <c r="I1623" t="s">
        <v>634</v>
      </c>
      <c r="J1623" t="s">
        <v>634</v>
      </c>
    </row>
    <row r="1624" spans="1:10" x14ac:dyDescent="0.45">
      <c r="A1624">
        <v>69180</v>
      </c>
      <c r="B1624">
        <v>15</v>
      </c>
      <c r="C1624">
        <v>3</v>
      </c>
      <c r="D1624" t="s">
        <v>1015</v>
      </c>
      <c r="E1624" t="s">
        <v>677</v>
      </c>
      <c r="F1624">
        <v>10</v>
      </c>
      <c r="G1624" t="s">
        <v>634</v>
      </c>
      <c r="H1624" t="s">
        <v>634</v>
      </c>
      <c r="I1624">
        <v>2</v>
      </c>
      <c r="J1624">
        <v>0</v>
      </c>
    </row>
    <row r="1625" spans="1:10" x14ac:dyDescent="0.45">
      <c r="A1625">
        <v>69180</v>
      </c>
      <c r="B1625">
        <v>16</v>
      </c>
      <c r="C1625">
        <v>3</v>
      </c>
      <c r="D1625" t="s">
        <v>950</v>
      </c>
      <c r="E1625" t="s">
        <v>677</v>
      </c>
      <c r="F1625">
        <v>91</v>
      </c>
      <c r="G1625" t="s">
        <v>1816</v>
      </c>
      <c r="H1625">
        <v>97</v>
      </c>
      <c r="I1625" t="s">
        <v>634</v>
      </c>
      <c r="J1625" t="s">
        <v>634</v>
      </c>
    </row>
    <row r="1626" spans="1:10" x14ac:dyDescent="0.45">
      <c r="A1626">
        <v>69181</v>
      </c>
      <c r="B1626">
        <v>0</v>
      </c>
      <c r="C1626">
        <v>1</v>
      </c>
      <c r="D1626" t="s">
        <v>1286</v>
      </c>
      <c r="E1626" t="s">
        <v>678</v>
      </c>
      <c r="F1626">
        <v>13</v>
      </c>
      <c r="G1626" t="s">
        <v>1755</v>
      </c>
      <c r="H1626">
        <v>96</v>
      </c>
      <c r="I1626" t="s">
        <v>634</v>
      </c>
      <c r="J1626" t="s">
        <v>634</v>
      </c>
    </row>
    <row r="1627" spans="1:10" x14ac:dyDescent="0.45">
      <c r="A1627">
        <v>69181</v>
      </c>
      <c r="B1627">
        <v>1</v>
      </c>
      <c r="C1627">
        <v>1</v>
      </c>
      <c r="D1627" t="s">
        <v>755</v>
      </c>
      <c r="E1627" t="s">
        <v>678</v>
      </c>
      <c r="F1627">
        <v>27</v>
      </c>
      <c r="G1627" t="s">
        <v>1756</v>
      </c>
      <c r="H1627">
        <v>8</v>
      </c>
      <c r="I1627" t="s">
        <v>634</v>
      </c>
      <c r="J1627" t="s">
        <v>634</v>
      </c>
    </row>
    <row r="1628" spans="1:10" x14ac:dyDescent="0.45">
      <c r="A1628">
        <v>69181</v>
      </c>
      <c r="B1628">
        <v>2</v>
      </c>
      <c r="C1628">
        <v>1</v>
      </c>
      <c r="D1628" t="s">
        <v>987</v>
      </c>
      <c r="E1628" t="s">
        <v>678</v>
      </c>
      <c r="F1628">
        <v>11</v>
      </c>
      <c r="G1628" t="s">
        <v>1757</v>
      </c>
      <c r="H1628">
        <v>84</v>
      </c>
      <c r="I1628" t="s">
        <v>634</v>
      </c>
      <c r="J1628" t="s">
        <v>634</v>
      </c>
    </row>
    <row r="1629" spans="1:10" x14ac:dyDescent="0.45">
      <c r="A1629">
        <v>69181</v>
      </c>
      <c r="B1629">
        <v>3</v>
      </c>
      <c r="C1629">
        <v>1</v>
      </c>
      <c r="D1629" t="s">
        <v>1351</v>
      </c>
      <c r="E1629" t="s">
        <v>678</v>
      </c>
      <c r="F1629">
        <v>13</v>
      </c>
      <c r="G1629" t="s">
        <v>1774</v>
      </c>
      <c r="H1629">
        <v>8</v>
      </c>
      <c r="I1629" t="s">
        <v>634</v>
      </c>
      <c r="J1629" t="s">
        <v>634</v>
      </c>
    </row>
    <row r="1630" spans="1:10" x14ac:dyDescent="0.45">
      <c r="A1630">
        <v>69181</v>
      </c>
      <c r="B1630">
        <v>4</v>
      </c>
      <c r="C1630">
        <v>1</v>
      </c>
      <c r="D1630" t="s">
        <v>1180</v>
      </c>
      <c r="E1630" t="s">
        <v>677</v>
      </c>
      <c r="F1630">
        <v>66</v>
      </c>
      <c r="G1630" t="s">
        <v>1759</v>
      </c>
      <c r="H1630">
        <v>22</v>
      </c>
      <c r="I1630" t="s">
        <v>634</v>
      </c>
      <c r="J1630" t="s">
        <v>634</v>
      </c>
    </row>
    <row r="1631" spans="1:10" x14ac:dyDescent="0.45">
      <c r="A1631">
        <v>69181</v>
      </c>
      <c r="B1631">
        <v>5</v>
      </c>
      <c r="C1631">
        <v>1</v>
      </c>
      <c r="D1631" t="s">
        <v>1352</v>
      </c>
      <c r="E1631" t="s">
        <v>678</v>
      </c>
      <c r="F1631">
        <v>84</v>
      </c>
      <c r="G1631" t="s">
        <v>1760</v>
      </c>
      <c r="H1631">
        <v>11</v>
      </c>
      <c r="I1631" t="s">
        <v>634</v>
      </c>
      <c r="J1631" t="s">
        <v>634</v>
      </c>
    </row>
    <row r="1632" spans="1:10" x14ac:dyDescent="0.45">
      <c r="A1632">
        <v>69181</v>
      </c>
      <c r="B1632">
        <v>6</v>
      </c>
      <c r="C1632">
        <v>1</v>
      </c>
      <c r="D1632" t="s">
        <v>1323</v>
      </c>
      <c r="E1632" t="s">
        <v>678</v>
      </c>
      <c r="F1632">
        <v>13</v>
      </c>
      <c r="G1632" t="s">
        <v>1761</v>
      </c>
      <c r="H1632">
        <v>8</v>
      </c>
      <c r="I1632" t="s">
        <v>634</v>
      </c>
      <c r="J1632" t="s">
        <v>634</v>
      </c>
    </row>
    <row r="1633" spans="1:10" x14ac:dyDescent="0.45">
      <c r="A1633">
        <v>69181</v>
      </c>
      <c r="B1633">
        <v>7</v>
      </c>
      <c r="C1633">
        <v>1</v>
      </c>
      <c r="D1633" t="s">
        <v>1203</v>
      </c>
      <c r="E1633" t="s">
        <v>678</v>
      </c>
      <c r="F1633">
        <v>88</v>
      </c>
      <c r="G1633" t="s">
        <v>1762</v>
      </c>
      <c r="H1633">
        <v>30</v>
      </c>
      <c r="I1633" t="s">
        <v>634</v>
      </c>
      <c r="J1633" t="s">
        <v>634</v>
      </c>
    </row>
    <row r="1634" spans="1:10" x14ac:dyDescent="0.45">
      <c r="A1634">
        <v>69181</v>
      </c>
      <c r="B1634">
        <v>8</v>
      </c>
      <c r="C1634">
        <v>2</v>
      </c>
      <c r="D1634" t="s">
        <v>773</v>
      </c>
      <c r="E1634" t="s">
        <v>678</v>
      </c>
      <c r="F1634">
        <v>15</v>
      </c>
      <c r="G1634" t="s">
        <v>1819</v>
      </c>
      <c r="H1634">
        <v>13</v>
      </c>
      <c r="I1634" t="s">
        <v>634</v>
      </c>
      <c r="J1634" t="s">
        <v>634</v>
      </c>
    </row>
    <row r="1635" spans="1:10" x14ac:dyDescent="0.45">
      <c r="A1635">
        <v>69181</v>
      </c>
      <c r="B1635">
        <v>9</v>
      </c>
      <c r="C1635">
        <v>2</v>
      </c>
      <c r="D1635" t="s">
        <v>1353</v>
      </c>
      <c r="E1635" t="s">
        <v>678</v>
      </c>
      <c r="F1635">
        <v>27</v>
      </c>
      <c r="G1635" t="s">
        <v>1820</v>
      </c>
      <c r="H1635">
        <v>8</v>
      </c>
      <c r="I1635" t="s">
        <v>634</v>
      </c>
      <c r="J1635" t="s">
        <v>634</v>
      </c>
    </row>
    <row r="1636" spans="1:10" x14ac:dyDescent="0.45">
      <c r="A1636">
        <v>69181</v>
      </c>
      <c r="B1636">
        <v>10</v>
      </c>
      <c r="C1636">
        <v>2</v>
      </c>
      <c r="D1636" t="s">
        <v>1354</v>
      </c>
      <c r="E1636" t="s">
        <v>678</v>
      </c>
      <c r="F1636">
        <v>50</v>
      </c>
      <c r="G1636" t="s">
        <v>1821</v>
      </c>
      <c r="H1636" t="s">
        <v>634</v>
      </c>
      <c r="I1636" t="s">
        <v>634</v>
      </c>
      <c r="J1636" t="s">
        <v>634</v>
      </c>
    </row>
    <row r="1637" spans="1:10" x14ac:dyDescent="0.45">
      <c r="A1637">
        <v>69181</v>
      </c>
      <c r="B1637">
        <v>11</v>
      </c>
      <c r="C1637">
        <v>2</v>
      </c>
      <c r="D1637" t="s">
        <v>1189</v>
      </c>
      <c r="E1637" t="s">
        <v>678</v>
      </c>
      <c r="F1637">
        <v>11</v>
      </c>
      <c r="G1637" t="s">
        <v>1822</v>
      </c>
      <c r="H1637">
        <v>10</v>
      </c>
      <c r="I1637" t="s">
        <v>634</v>
      </c>
      <c r="J1637" t="s">
        <v>634</v>
      </c>
    </row>
    <row r="1638" spans="1:10" x14ac:dyDescent="0.45">
      <c r="A1638">
        <v>69181</v>
      </c>
      <c r="B1638">
        <v>12</v>
      </c>
      <c r="C1638">
        <v>3</v>
      </c>
      <c r="D1638" t="s">
        <v>1355</v>
      </c>
      <c r="E1638" t="s">
        <v>678</v>
      </c>
      <c r="F1638">
        <v>13</v>
      </c>
      <c r="G1638" t="s">
        <v>1893</v>
      </c>
      <c r="H1638">
        <v>27</v>
      </c>
      <c r="I1638" t="s">
        <v>634</v>
      </c>
      <c r="J1638" t="s">
        <v>634</v>
      </c>
    </row>
    <row r="1639" spans="1:10" x14ac:dyDescent="0.45">
      <c r="A1639">
        <v>69181</v>
      </c>
      <c r="B1639">
        <v>13</v>
      </c>
      <c r="C1639">
        <v>3</v>
      </c>
      <c r="D1639" t="s">
        <v>1356</v>
      </c>
      <c r="E1639" t="s">
        <v>677</v>
      </c>
      <c r="F1639">
        <v>26</v>
      </c>
      <c r="G1639" t="s">
        <v>1824</v>
      </c>
      <c r="H1639">
        <v>22</v>
      </c>
      <c r="I1639" t="s">
        <v>634</v>
      </c>
      <c r="J1639" t="s">
        <v>634</v>
      </c>
    </row>
    <row r="1640" spans="1:10" x14ac:dyDescent="0.45">
      <c r="A1640">
        <v>69181</v>
      </c>
      <c r="B1640">
        <v>14</v>
      </c>
      <c r="C1640">
        <v>3</v>
      </c>
      <c r="D1640" t="s">
        <v>1273</v>
      </c>
      <c r="E1640" t="s">
        <v>677</v>
      </c>
      <c r="F1640">
        <v>10</v>
      </c>
      <c r="G1640" t="s">
        <v>1825</v>
      </c>
      <c r="H1640">
        <v>59</v>
      </c>
      <c r="I1640" t="s">
        <v>634</v>
      </c>
      <c r="J1640" t="s">
        <v>634</v>
      </c>
    </row>
    <row r="1641" spans="1:10" x14ac:dyDescent="0.45">
      <c r="A1641">
        <v>69181</v>
      </c>
      <c r="B1641">
        <v>15</v>
      </c>
      <c r="C1641">
        <v>3</v>
      </c>
      <c r="D1641" t="s">
        <v>1273</v>
      </c>
      <c r="E1641" t="s">
        <v>677</v>
      </c>
      <c r="F1641" t="s">
        <v>634</v>
      </c>
      <c r="G1641" t="s">
        <v>634</v>
      </c>
      <c r="H1641" t="s">
        <v>634</v>
      </c>
      <c r="I1641" t="s">
        <v>634</v>
      </c>
      <c r="J1641">
        <v>401</v>
      </c>
    </row>
    <row r="1642" spans="1:10" x14ac:dyDescent="0.45">
      <c r="A1642">
        <v>69181</v>
      </c>
      <c r="B1642">
        <v>16</v>
      </c>
      <c r="C1642">
        <v>3</v>
      </c>
      <c r="D1642" t="s">
        <v>805</v>
      </c>
      <c r="E1642" t="s">
        <v>678</v>
      </c>
      <c r="F1642">
        <v>88</v>
      </c>
      <c r="G1642" t="s">
        <v>1838</v>
      </c>
      <c r="H1642">
        <v>50</v>
      </c>
      <c r="I1642" t="s">
        <v>634</v>
      </c>
      <c r="J1642" t="s">
        <v>634</v>
      </c>
    </row>
    <row r="1643" spans="1:10" x14ac:dyDescent="0.45">
      <c r="A1643">
        <v>69181</v>
      </c>
      <c r="B1643">
        <v>17</v>
      </c>
      <c r="C1643">
        <v>3</v>
      </c>
      <c r="D1643" t="s">
        <v>1357</v>
      </c>
      <c r="E1643" t="s">
        <v>677</v>
      </c>
      <c r="F1643">
        <v>66</v>
      </c>
      <c r="G1643" t="s">
        <v>1918</v>
      </c>
      <c r="H1643">
        <v>59</v>
      </c>
      <c r="I1643" t="s">
        <v>634</v>
      </c>
      <c r="J1643" t="s">
        <v>634</v>
      </c>
    </row>
    <row r="1644" spans="1:10" x14ac:dyDescent="0.45">
      <c r="A1644">
        <v>69181</v>
      </c>
      <c r="B1644">
        <v>18</v>
      </c>
      <c r="C1644">
        <v>3</v>
      </c>
      <c r="D1644" t="s">
        <v>1358</v>
      </c>
      <c r="E1644" t="s">
        <v>678</v>
      </c>
      <c r="F1644">
        <v>11</v>
      </c>
      <c r="G1644" t="s">
        <v>1840</v>
      </c>
      <c r="H1644">
        <v>84</v>
      </c>
      <c r="I1644" t="s">
        <v>634</v>
      </c>
      <c r="J1644" t="s">
        <v>634</v>
      </c>
    </row>
    <row r="1645" spans="1:10" x14ac:dyDescent="0.45">
      <c r="A1645">
        <v>69181</v>
      </c>
      <c r="B1645">
        <v>19</v>
      </c>
      <c r="C1645">
        <v>3</v>
      </c>
      <c r="D1645" t="s">
        <v>1359</v>
      </c>
      <c r="E1645" t="s">
        <v>678</v>
      </c>
      <c r="F1645">
        <v>27</v>
      </c>
      <c r="G1645" t="s">
        <v>1841</v>
      </c>
      <c r="H1645">
        <v>8</v>
      </c>
      <c r="I1645" t="s">
        <v>634</v>
      </c>
      <c r="J1645" t="s">
        <v>634</v>
      </c>
    </row>
    <row r="1646" spans="1:10" x14ac:dyDescent="0.45">
      <c r="A1646">
        <v>69181</v>
      </c>
      <c r="B1646">
        <v>20</v>
      </c>
      <c r="C1646">
        <v>3</v>
      </c>
      <c r="D1646" t="s">
        <v>965</v>
      </c>
      <c r="E1646" t="s">
        <v>678</v>
      </c>
      <c r="F1646">
        <v>8</v>
      </c>
      <c r="G1646" t="s">
        <v>1924</v>
      </c>
      <c r="H1646">
        <v>27</v>
      </c>
      <c r="I1646" t="s">
        <v>634</v>
      </c>
      <c r="J1646" t="s">
        <v>634</v>
      </c>
    </row>
    <row r="1647" spans="1:10" x14ac:dyDescent="0.45">
      <c r="A1647">
        <v>69182</v>
      </c>
      <c r="B1647">
        <v>0</v>
      </c>
      <c r="C1647">
        <v>1</v>
      </c>
      <c r="D1647" t="s">
        <v>1134</v>
      </c>
      <c r="E1647" t="s">
        <v>677</v>
      </c>
      <c r="F1647">
        <v>19</v>
      </c>
      <c r="G1647" t="s">
        <v>1745</v>
      </c>
      <c r="H1647">
        <v>24</v>
      </c>
      <c r="I1647" t="s">
        <v>634</v>
      </c>
      <c r="J1647" t="s">
        <v>634</v>
      </c>
    </row>
    <row r="1648" spans="1:10" x14ac:dyDescent="0.45">
      <c r="A1648">
        <v>69182</v>
      </c>
      <c r="B1648">
        <v>1</v>
      </c>
      <c r="C1648">
        <v>1</v>
      </c>
      <c r="D1648" t="s">
        <v>710</v>
      </c>
      <c r="E1648" t="s">
        <v>678</v>
      </c>
      <c r="F1648">
        <v>3</v>
      </c>
      <c r="G1648" t="s">
        <v>1746</v>
      </c>
      <c r="H1648">
        <v>3</v>
      </c>
      <c r="I1648" t="s">
        <v>634</v>
      </c>
      <c r="J1648" t="s">
        <v>634</v>
      </c>
    </row>
    <row r="1649" spans="1:10" x14ac:dyDescent="0.45">
      <c r="A1649">
        <v>69182</v>
      </c>
      <c r="B1649">
        <v>2</v>
      </c>
      <c r="C1649">
        <v>2</v>
      </c>
      <c r="D1649" t="s">
        <v>1290</v>
      </c>
      <c r="E1649" t="s">
        <v>677</v>
      </c>
      <c r="F1649">
        <v>14</v>
      </c>
      <c r="G1649" t="s">
        <v>1747</v>
      </c>
      <c r="H1649">
        <v>19</v>
      </c>
      <c r="I1649" t="s">
        <v>634</v>
      </c>
      <c r="J1649" t="s">
        <v>634</v>
      </c>
    </row>
    <row r="1650" spans="1:10" x14ac:dyDescent="0.45">
      <c r="A1650">
        <v>69182</v>
      </c>
      <c r="B1650">
        <v>3</v>
      </c>
      <c r="C1650">
        <v>2</v>
      </c>
      <c r="D1650" t="s">
        <v>1565</v>
      </c>
      <c r="E1650" t="s">
        <v>677</v>
      </c>
      <c r="F1650">
        <v>88</v>
      </c>
      <c r="G1650" t="s">
        <v>634</v>
      </c>
      <c r="H1650" t="s">
        <v>634</v>
      </c>
      <c r="I1650">
        <v>2</v>
      </c>
      <c r="J1650">
        <v>206</v>
      </c>
    </row>
    <row r="1651" spans="1:10" x14ac:dyDescent="0.45">
      <c r="A1651">
        <v>69182</v>
      </c>
      <c r="B1651">
        <v>4</v>
      </c>
      <c r="C1651">
        <v>2</v>
      </c>
      <c r="D1651" t="s">
        <v>1167</v>
      </c>
      <c r="E1651" t="s">
        <v>678</v>
      </c>
      <c r="F1651">
        <v>22</v>
      </c>
      <c r="G1651" t="s">
        <v>1748</v>
      </c>
      <c r="H1651">
        <v>9</v>
      </c>
      <c r="I1651" t="s">
        <v>634</v>
      </c>
      <c r="J1651" t="s">
        <v>634</v>
      </c>
    </row>
    <row r="1652" spans="1:10" x14ac:dyDescent="0.45">
      <c r="A1652">
        <v>69182</v>
      </c>
      <c r="B1652">
        <v>5</v>
      </c>
      <c r="C1652">
        <v>2</v>
      </c>
      <c r="D1652" t="s">
        <v>800</v>
      </c>
      <c r="E1652" t="s">
        <v>677</v>
      </c>
      <c r="F1652">
        <v>16</v>
      </c>
      <c r="G1652" t="s">
        <v>634</v>
      </c>
      <c r="H1652" t="s">
        <v>634</v>
      </c>
      <c r="I1652">
        <v>2</v>
      </c>
      <c r="J1652">
        <v>208</v>
      </c>
    </row>
    <row r="1653" spans="1:10" x14ac:dyDescent="0.45">
      <c r="A1653">
        <v>69182</v>
      </c>
      <c r="B1653">
        <v>6</v>
      </c>
      <c r="C1653">
        <v>2</v>
      </c>
      <c r="D1653" t="s">
        <v>778</v>
      </c>
      <c r="E1653" t="s">
        <v>678</v>
      </c>
      <c r="F1653">
        <v>9</v>
      </c>
      <c r="G1653" t="s">
        <v>1770</v>
      </c>
      <c r="H1653">
        <v>63</v>
      </c>
      <c r="I1653" t="s">
        <v>634</v>
      </c>
      <c r="J1653" t="s">
        <v>634</v>
      </c>
    </row>
    <row r="1654" spans="1:10" x14ac:dyDescent="0.45">
      <c r="A1654">
        <v>69182</v>
      </c>
      <c r="B1654">
        <v>7</v>
      </c>
      <c r="C1654">
        <v>2</v>
      </c>
      <c r="D1654" t="s">
        <v>1110</v>
      </c>
      <c r="E1654" t="s">
        <v>678</v>
      </c>
      <c r="F1654">
        <v>42</v>
      </c>
      <c r="G1654" t="s">
        <v>634</v>
      </c>
      <c r="H1654" t="s">
        <v>634</v>
      </c>
      <c r="I1654">
        <v>2</v>
      </c>
      <c r="J1654">
        <v>207</v>
      </c>
    </row>
    <row r="1655" spans="1:10" x14ac:dyDescent="0.45">
      <c r="A1655">
        <v>69182</v>
      </c>
      <c r="B1655">
        <v>8</v>
      </c>
      <c r="C1655">
        <v>2</v>
      </c>
      <c r="D1655" t="s">
        <v>995</v>
      </c>
      <c r="E1655" t="s">
        <v>678</v>
      </c>
      <c r="F1655">
        <v>22</v>
      </c>
      <c r="G1655" t="s">
        <v>1771</v>
      </c>
      <c r="H1655" t="s">
        <v>634</v>
      </c>
      <c r="I1655" t="s">
        <v>634</v>
      </c>
      <c r="J1655" t="s">
        <v>634</v>
      </c>
    </row>
    <row r="1656" spans="1:10" x14ac:dyDescent="0.45">
      <c r="A1656">
        <v>69182</v>
      </c>
      <c r="B1656">
        <v>9</v>
      </c>
      <c r="C1656">
        <v>2</v>
      </c>
      <c r="D1656" t="s">
        <v>1332</v>
      </c>
      <c r="E1656" t="s">
        <v>678</v>
      </c>
      <c r="F1656">
        <v>77</v>
      </c>
      <c r="G1656" t="s">
        <v>634</v>
      </c>
      <c r="H1656" t="s">
        <v>634</v>
      </c>
      <c r="I1656">
        <v>2</v>
      </c>
      <c r="J1656">
        <v>205</v>
      </c>
    </row>
    <row r="1657" spans="1:10" x14ac:dyDescent="0.45">
      <c r="A1657">
        <v>69182</v>
      </c>
      <c r="B1657">
        <v>10</v>
      </c>
      <c r="C1657">
        <v>2</v>
      </c>
      <c r="D1657" t="s">
        <v>1345</v>
      </c>
      <c r="E1657" t="s">
        <v>678</v>
      </c>
      <c r="F1657">
        <v>3</v>
      </c>
      <c r="G1657" t="s">
        <v>634</v>
      </c>
      <c r="H1657" t="s">
        <v>634</v>
      </c>
      <c r="I1657">
        <v>2</v>
      </c>
      <c r="J1657">
        <v>214</v>
      </c>
    </row>
    <row r="1658" spans="1:10" x14ac:dyDescent="0.45">
      <c r="A1658">
        <v>69182</v>
      </c>
      <c r="B1658">
        <v>11</v>
      </c>
      <c r="C1658">
        <v>2</v>
      </c>
      <c r="D1658" t="s">
        <v>1345</v>
      </c>
      <c r="E1658" t="s">
        <v>677</v>
      </c>
      <c r="F1658" t="s">
        <v>634</v>
      </c>
      <c r="G1658" t="s">
        <v>634</v>
      </c>
      <c r="H1658" t="s">
        <v>634</v>
      </c>
      <c r="I1658" t="s">
        <v>634</v>
      </c>
      <c r="J1658">
        <v>401</v>
      </c>
    </row>
    <row r="1659" spans="1:10" x14ac:dyDescent="0.45">
      <c r="A1659">
        <v>69182</v>
      </c>
      <c r="B1659">
        <v>12</v>
      </c>
      <c r="C1659">
        <v>2</v>
      </c>
      <c r="D1659" t="s">
        <v>1360</v>
      </c>
      <c r="E1659" t="s">
        <v>677</v>
      </c>
      <c r="F1659">
        <v>97</v>
      </c>
      <c r="G1659" t="s">
        <v>1751</v>
      </c>
      <c r="H1659">
        <v>48</v>
      </c>
      <c r="I1659" t="s">
        <v>634</v>
      </c>
      <c r="J1659" t="s">
        <v>634</v>
      </c>
    </row>
    <row r="1660" spans="1:10" x14ac:dyDescent="0.45">
      <c r="A1660">
        <v>69182</v>
      </c>
      <c r="B1660">
        <v>13</v>
      </c>
      <c r="C1660">
        <v>2</v>
      </c>
      <c r="D1660" t="s">
        <v>1361</v>
      </c>
      <c r="E1660" t="s">
        <v>677</v>
      </c>
      <c r="F1660">
        <v>19</v>
      </c>
      <c r="G1660" t="s">
        <v>1752</v>
      </c>
      <c r="H1660" t="s">
        <v>634</v>
      </c>
      <c r="I1660" t="s">
        <v>634</v>
      </c>
      <c r="J1660" t="s">
        <v>634</v>
      </c>
    </row>
    <row r="1661" spans="1:10" x14ac:dyDescent="0.45">
      <c r="A1661">
        <v>69182</v>
      </c>
      <c r="B1661">
        <v>14</v>
      </c>
      <c r="C1661">
        <v>3</v>
      </c>
      <c r="D1661" t="s">
        <v>1362</v>
      </c>
      <c r="E1661" t="s">
        <v>678</v>
      </c>
      <c r="F1661">
        <v>22</v>
      </c>
      <c r="G1661" t="s">
        <v>1753</v>
      </c>
      <c r="H1661">
        <v>50</v>
      </c>
      <c r="I1661" t="s">
        <v>634</v>
      </c>
      <c r="J1661" t="s">
        <v>634</v>
      </c>
    </row>
    <row r="1662" spans="1:10" x14ac:dyDescent="0.45">
      <c r="A1662">
        <v>69182</v>
      </c>
      <c r="B1662">
        <v>15</v>
      </c>
      <c r="C1662">
        <v>3</v>
      </c>
      <c r="D1662" t="s">
        <v>1454</v>
      </c>
      <c r="E1662" t="s">
        <v>678</v>
      </c>
      <c r="F1662">
        <v>31</v>
      </c>
      <c r="G1662" t="s">
        <v>634</v>
      </c>
      <c r="H1662" t="s">
        <v>634</v>
      </c>
      <c r="I1662">
        <v>2</v>
      </c>
      <c r="J1662">
        <v>0</v>
      </c>
    </row>
    <row r="1663" spans="1:10" x14ac:dyDescent="0.45">
      <c r="A1663">
        <v>69182</v>
      </c>
      <c r="B1663">
        <v>16</v>
      </c>
      <c r="C1663">
        <v>3</v>
      </c>
      <c r="D1663" t="s">
        <v>1363</v>
      </c>
      <c r="E1663" t="s">
        <v>677</v>
      </c>
      <c r="F1663">
        <v>19</v>
      </c>
      <c r="G1663" t="s">
        <v>1754</v>
      </c>
      <c r="H1663" t="s">
        <v>634</v>
      </c>
      <c r="I1663" t="s">
        <v>634</v>
      </c>
      <c r="J1663" t="s">
        <v>634</v>
      </c>
    </row>
    <row r="1664" spans="1:10" x14ac:dyDescent="0.45">
      <c r="A1664">
        <v>69182</v>
      </c>
      <c r="B1664">
        <v>17</v>
      </c>
      <c r="C1664">
        <v>4</v>
      </c>
      <c r="D1664" t="s">
        <v>1364</v>
      </c>
      <c r="E1664" t="s">
        <v>678</v>
      </c>
      <c r="F1664">
        <v>27</v>
      </c>
      <c r="G1664" t="s">
        <v>1791</v>
      </c>
      <c r="H1664">
        <v>42</v>
      </c>
      <c r="I1664" t="s">
        <v>634</v>
      </c>
      <c r="J1664" t="s">
        <v>634</v>
      </c>
    </row>
    <row r="1665" spans="1:10" x14ac:dyDescent="0.45">
      <c r="A1665">
        <v>69184</v>
      </c>
      <c r="B1665">
        <v>0</v>
      </c>
      <c r="C1665">
        <v>1</v>
      </c>
      <c r="D1665" t="s">
        <v>1036</v>
      </c>
      <c r="E1665" t="s">
        <v>678</v>
      </c>
      <c r="F1665">
        <v>77</v>
      </c>
      <c r="G1665" t="s">
        <v>1755</v>
      </c>
      <c r="H1665">
        <v>7</v>
      </c>
      <c r="I1665" t="s">
        <v>634</v>
      </c>
      <c r="J1665" t="s">
        <v>634</v>
      </c>
    </row>
    <row r="1666" spans="1:10" x14ac:dyDescent="0.45">
      <c r="A1666">
        <v>69184</v>
      </c>
      <c r="B1666">
        <v>1</v>
      </c>
      <c r="C1666">
        <v>2</v>
      </c>
      <c r="D1666" t="s">
        <v>753</v>
      </c>
      <c r="E1666" t="s">
        <v>677</v>
      </c>
      <c r="F1666">
        <v>11</v>
      </c>
      <c r="G1666" t="s">
        <v>1746</v>
      </c>
      <c r="H1666">
        <v>17</v>
      </c>
      <c r="I1666" t="s">
        <v>634</v>
      </c>
      <c r="J1666" t="s">
        <v>634</v>
      </c>
    </row>
    <row r="1667" spans="1:10" x14ac:dyDescent="0.45">
      <c r="A1667">
        <v>69184</v>
      </c>
      <c r="B1667">
        <v>2</v>
      </c>
      <c r="C1667">
        <v>2</v>
      </c>
      <c r="D1667" t="s">
        <v>1365</v>
      </c>
      <c r="E1667" t="s">
        <v>677</v>
      </c>
      <c r="F1667">
        <v>84</v>
      </c>
      <c r="G1667" t="s">
        <v>1747</v>
      </c>
      <c r="H1667">
        <v>17</v>
      </c>
      <c r="I1667" t="s">
        <v>634</v>
      </c>
      <c r="J1667" t="s">
        <v>634</v>
      </c>
    </row>
    <row r="1668" spans="1:10" x14ac:dyDescent="0.45">
      <c r="A1668">
        <v>69184</v>
      </c>
      <c r="B1668">
        <v>3</v>
      </c>
      <c r="C1668">
        <v>2</v>
      </c>
      <c r="D1668" t="s">
        <v>802</v>
      </c>
      <c r="E1668" t="s">
        <v>678</v>
      </c>
      <c r="F1668">
        <v>18</v>
      </c>
      <c r="G1668" t="s">
        <v>634</v>
      </c>
      <c r="H1668" t="s">
        <v>634</v>
      </c>
      <c r="I1668">
        <v>2</v>
      </c>
      <c r="J1668">
        <v>201</v>
      </c>
    </row>
    <row r="1669" spans="1:10" x14ac:dyDescent="0.45">
      <c r="A1669">
        <v>69184</v>
      </c>
      <c r="B1669">
        <v>4</v>
      </c>
      <c r="C1669">
        <v>2</v>
      </c>
      <c r="D1669" t="s">
        <v>822</v>
      </c>
      <c r="E1669" t="s">
        <v>677</v>
      </c>
      <c r="F1669">
        <v>13</v>
      </c>
      <c r="G1669" t="s">
        <v>1808</v>
      </c>
      <c r="H1669">
        <v>8</v>
      </c>
      <c r="I1669" t="s">
        <v>634</v>
      </c>
      <c r="J1669" t="s">
        <v>634</v>
      </c>
    </row>
    <row r="1670" spans="1:10" x14ac:dyDescent="0.45">
      <c r="A1670">
        <v>69184</v>
      </c>
      <c r="B1670">
        <v>5</v>
      </c>
      <c r="C1670">
        <v>2</v>
      </c>
      <c r="D1670" t="s">
        <v>1607</v>
      </c>
      <c r="E1670" t="s">
        <v>677</v>
      </c>
      <c r="F1670">
        <v>8</v>
      </c>
      <c r="G1670" t="s">
        <v>634</v>
      </c>
      <c r="H1670" t="s">
        <v>634</v>
      </c>
      <c r="I1670">
        <v>2</v>
      </c>
      <c r="J1670">
        <v>0</v>
      </c>
    </row>
    <row r="1671" spans="1:10" x14ac:dyDescent="0.45">
      <c r="A1671">
        <v>69184</v>
      </c>
      <c r="B1671">
        <v>6</v>
      </c>
      <c r="C1671">
        <v>2</v>
      </c>
      <c r="D1671" t="s">
        <v>1152</v>
      </c>
      <c r="E1671" t="s">
        <v>677</v>
      </c>
      <c r="F1671">
        <v>13</v>
      </c>
      <c r="G1671" t="s">
        <v>1809</v>
      </c>
      <c r="H1671">
        <v>27</v>
      </c>
      <c r="I1671" t="s">
        <v>634</v>
      </c>
      <c r="J1671" t="s">
        <v>634</v>
      </c>
    </row>
    <row r="1672" spans="1:10" x14ac:dyDescent="0.45">
      <c r="A1672">
        <v>69184</v>
      </c>
      <c r="B1672">
        <v>7</v>
      </c>
      <c r="C1672">
        <v>2</v>
      </c>
      <c r="D1672" t="s">
        <v>1038</v>
      </c>
      <c r="E1672" t="s">
        <v>677</v>
      </c>
      <c r="F1672">
        <v>11</v>
      </c>
      <c r="G1672" t="s">
        <v>634</v>
      </c>
      <c r="H1672" t="s">
        <v>634</v>
      </c>
      <c r="I1672">
        <v>2</v>
      </c>
      <c r="J1672">
        <v>202</v>
      </c>
    </row>
    <row r="1673" spans="1:10" x14ac:dyDescent="0.45">
      <c r="A1673">
        <v>69184</v>
      </c>
      <c r="B1673">
        <v>8</v>
      </c>
      <c r="C1673">
        <v>3</v>
      </c>
      <c r="D1673" t="s">
        <v>1366</v>
      </c>
      <c r="E1673" t="s">
        <v>678</v>
      </c>
      <c r="F1673">
        <v>7</v>
      </c>
      <c r="G1673" t="s">
        <v>1810</v>
      </c>
      <c r="H1673">
        <v>10</v>
      </c>
      <c r="I1673" t="s">
        <v>634</v>
      </c>
      <c r="J1673" t="s">
        <v>634</v>
      </c>
    </row>
    <row r="1674" spans="1:10" x14ac:dyDescent="0.45">
      <c r="A1674">
        <v>69184</v>
      </c>
      <c r="B1674">
        <v>9</v>
      </c>
      <c r="C1674">
        <v>3</v>
      </c>
      <c r="D1674" t="s">
        <v>1715</v>
      </c>
      <c r="E1674" t="s">
        <v>678</v>
      </c>
      <c r="F1674">
        <v>97</v>
      </c>
      <c r="G1674" t="s">
        <v>634</v>
      </c>
      <c r="H1674" t="s">
        <v>634</v>
      </c>
      <c r="I1674">
        <v>2</v>
      </c>
      <c r="J1674">
        <v>205</v>
      </c>
    </row>
    <row r="1675" spans="1:10" x14ac:dyDescent="0.45">
      <c r="A1675">
        <v>69184</v>
      </c>
      <c r="B1675">
        <v>10</v>
      </c>
      <c r="C1675">
        <v>3</v>
      </c>
      <c r="D1675" t="s">
        <v>1292</v>
      </c>
      <c r="E1675" t="s">
        <v>678</v>
      </c>
      <c r="F1675" t="s">
        <v>634</v>
      </c>
      <c r="G1675" t="s">
        <v>634</v>
      </c>
      <c r="H1675" t="s">
        <v>634</v>
      </c>
      <c r="I1675" t="s">
        <v>634</v>
      </c>
      <c r="J1675">
        <v>401</v>
      </c>
    </row>
    <row r="1676" spans="1:10" x14ac:dyDescent="0.45">
      <c r="A1676">
        <v>69184</v>
      </c>
      <c r="B1676">
        <v>11</v>
      </c>
      <c r="C1676">
        <v>3</v>
      </c>
      <c r="D1676" t="s">
        <v>897</v>
      </c>
      <c r="E1676" t="s">
        <v>678</v>
      </c>
      <c r="F1676">
        <v>18</v>
      </c>
      <c r="G1676" t="s">
        <v>1778</v>
      </c>
      <c r="H1676">
        <v>88</v>
      </c>
      <c r="I1676" t="s">
        <v>634</v>
      </c>
      <c r="J1676" t="s">
        <v>634</v>
      </c>
    </row>
    <row r="1677" spans="1:10" x14ac:dyDescent="0.45">
      <c r="A1677">
        <v>69185</v>
      </c>
      <c r="B1677">
        <v>0</v>
      </c>
      <c r="C1677">
        <v>1</v>
      </c>
      <c r="D1677" t="s">
        <v>863</v>
      </c>
      <c r="E1677" t="s">
        <v>677</v>
      </c>
      <c r="F1677">
        <v>3</v>
      </c>
      <c r="G1677" t="s">
        <v>1745</v>
      </c>
      <c r="H1677" t="s">
        <v>634</v>
      </c>
      <c r="I1677" t="s">
        <v>634</v>
      </c>
      <c r="J1677" t="s">
        <v>634</v>
      </c>
    </row>
    <row r="1678" spans="1:10" x14ac:dyDescent="0.45">
      <c r="A1678">
        <v>69185</v>
      </c>
      <c r="B1678">
        <v>1</v>
      </c>
      <c r="C1678">
        <v>1</v>
      </c>
      <c r="D1678" t="s">
        <v>1367</v>
      </c>
      <c r="E1678" t="s">
        <v>678</v>
      </c>
      <c r="F1678">
        <v>14</v>
      </c>
      <c r="G1678" t="s">
        <v>1746</v>
      </c>
      <c r="H1678">
        <v>27</v>
      </c>
      <c r="I1678" t="s">
        <v>634</v>
      </c>
      <c r="J1678" t="s">
        <v>634</v>
      </c>
    </row>
    <row r="1679" spans="1:10" x14ac:dyDescent="0.45">
      <c r="A1679">
        <v>69185</v>
      </c>
      <c r="B1679">
        <v>2</v>
      </c>
      <c r="C1679">
        <v>1</v>
      </c>
      <c r="D1679" t="s">
        <v>760</v>
      </c>
      <c r="E1679" t="s">
        <v>678</v>
      </c>
      <c r="F1679">
        <v>67</v>
      </c>
      <c r="G1679" t="s">
        <v>1766</v>
      </c>
      <c r="H1679">
        <v>18</v>
      </c>
      <c r="I1679" t="s">
        <v>634</v>
      </c>
      <c r="J1679" t="s">
        <v>634</v>
      </c>
    </row>
    <row r="1680" spans="1:10" x14ac:dyDescent="0.45">
      <c r="A1680">
        <v>69185</v>
      </c>
      <c r="B1680">
        <v>3</v>
      </c>
      <c r="C1680">
        <v>1</v>
      </c>
      <c r="D1680" t="s">
        <v>1218</v>
      </c>
      <c r="E1680" t="s">
        <v>677</v>
      </c>
      <c r="F1680">
        <v>69</v>
      </c>
      <c r="G1680" t="s">
        <v>1748</v>
      </c>
      <c r="H1680">
        <v>3</v>
      </c>
      <c r="I1680" t="s">
        <v>634</v>
      </c>
      <c r="J1680" t="s">
        <v>634</v>
      </c>
    </row>
    <row r="1681" spans="1:10" x14ac:dyDescent="0.45">
      <c r="A1681">
        <v>69185</v>
      </c>
      <c r="B1681">
        <v>4</v>
      </c>
      <c r="C1681">
        <v>2</v>
      </c>
      <c r="D1681" t="s">
        <v>958</v>
      </c>
      <c r="E1681" t="s">
        <v>677</v>
      </c>
      <c r="F1681">
        <v>20</v>
      </c>
      <c r="G1681" t="s">
        <v>1749</v>
      </c>
      <c r="H1681">
        <v>63</v>
      </c>
      <c r="I1681" t="s">
        <v>634</v>
      </c>
      <c r="J1681" t="s">
        <v>634</v>
      </c>
    </row>
    <row r="1682" spans="1:10" x14ac:dyDescent="0.45">
      <c r="A1682">
        <v>69185</v>
      </c>
      <c r="B1682">
        <v>5</v>
      </c>
      <c r="C1682">
        <v>2</v>
      </c>
      <c r="D1682" t="s">
        <v>1310</v>
      </c>
      <c r="E1682" t="s">
        <v>678</v>
      </c>
      <c r="F1682">
        <v>18</v>
      </c>
      <c r="G1682" t="s">
        <v>1750</v>
      </c>
      <c r="H1682">
        <v>91</v>
      </c>
      <c r="I1682" t="s">
        <v>634</v>
      </c>
      <c r="J1682" t="s">
        <v>634</v>
      </c>
    </row>
    <row r="1683" spans="1:10" x14ac:dyDescent="0.45">
      <c r="A1683">
        <v>69185</v>
      </c>
      <c r="B1683">
        <v>6</v>
      </c>
      <c r="C1683">
        <v>2</v>
      </c>
      <c r="D1683" t="s">
        <v>1367</v>
      </c>
      <c r="E1683" t="s">
        <v>678</v>
      </c>
      <c r="F1683">
        <v>91</v>
      </c>
      <c r="G1683" t="s">
        <v>1751</v>
      </c>
      <c r="H1683">
        <v>67</v>
      </c>
      <c r="I1683" t="s">
        <v>634</v>
      </c>
      <c r="J1683" t="s">
        <v>634</v>
      </c>
    </row>
    <row r="1684" spans="1:10" x14ac:dyDescent="0.45">
      <c r="A1684">
        <v>69185</v>
      </c>
      <c r="B1684">
        <v>7</v>
      </c>
      <c r="C1684">
        <v>3</v>
      </c>
      <c r="D1684" t="s">
        <v>994</v>
      </c>
      <c r="E1684" t="s">
        <v>677</v>
      </c>
      <c r="F1684">
        <v>20</v>
      </c>
      <c r="G1684" t="s">
        <v>1752</v>
      </c>
      <c r="H1684">
        <v>63</v>
      </c>
      <c r="I1684" t="s">
        <v>634</v>
      </c>
      <c r="J1684" t="s">
        <v>634</v>
      </c>
    </row>
    <row r="1685" spans="1:10" x14ac:dyDescent="0.45">
      <c r="A1685">
        <v>69185</v>
      </c>
      <c r="B1685">
        <v>8</v>
      </c>
      <c r="C1685">
        <v>3</v>
      </c>
      <c r="D1685" t="s">
        <v>1362</v>
      </c>
      <c r="E1685" t="s">
        <v>677</v>
      </c>
      <c r="F1685">
        <v>63</v>
      </c>
      <c r="G1685" t="s">
        <v>1780</v>
      </c>
      <c r="H1685">
        <v>20</v>
      </c>
      <c r="I1685" t="s">
        <v>634</v>
      </c>
      <c r="J1685" t="s">
        <v>634</v>
      </c>
    </row>
    <row r="1686" spans="1:10" x14ac:dyDescent="0.45">
      <c r="A1686">
        <v>69185</v>
      </c>
      <c r="B1686">
        <v>9</v>
      </c>
      <c r="C1686">
        <v>3</v>
      </c>
      <c r="D1686" t="s">
        <v>1173</v>
      </c>
      <c r="E1686" t="s">
        <v>677</v>
      </c>
      <c r="F1686">
        <v>63</v>
      </c>
      <c r="G1686" t="s">
        <v>1781</v>
      </c>
      <c r="H1686" t="s">
        <v>634</v>
      </c>
      <c r="I1686" t="s">
        <v>634</v>
      </c>
      <c r="J1686" t="s">
        <v>634</v>
      </c>
    </row>
    <row r="1687" spans="1:10" x14ac:dyDescent="0.45">
      <c r="A1687">
        <v>69185</v>
      </c>
      <c r="B1687">
        <v>10</v>
      </c>
      <c r="C1687">
        <v>3</v>
      </c>
      <c r="D1687" t="s">
        <v>1201</v>
      </c>
      <c r="E1687" t="s">
        <v>678</v>
      </c>
      <c r="F1687">
        <v>18</v>
      </c>
      <c r="G1687" t="s">
        <v>1814</v>
      </c>
      <c r="H1687">
        <v>16</v>
      </c>
      <c r="I1687" t="s">
        <v>634</v>
      </c>
      <c r="J1687" t="s">
        <v>634</v>
      </c>
    </row>
    <row r="1688" spans="1:10" x14ac:dyDescent="0.45">
      <c r="A1688">
        <v>69185</v>
      </c>
      <c r="B1688">
        <v>11</v>
      </c>
      <c r="C1688">
        <v>3</v>
      </c>
      <c r="D1688" t="s">
        <v>943</v>
      </c>
      <c r="E1688" t="s">
        <v>677</v>
      </c>
      <c r="F1688">
        <v>9</v>
      </c>
      <c r="G1688" t="s">
        <v>634</v>
      </c>
      <c r="H1688" t="s">
        <v>634</v>
      </c>
      <c r="I1688">
        <v>2</v>
      </c>
      <c r="J1688">
        <v>201</v>
      </c>
    </row>
    <row r="1689" spans="1:10" x14ac:dyDescent="0.45">
      <c r="A1689">
        <v>69185</v>
      </c>
      <c r="B1689">
        <v>12</v>
      </c>
      <c r="C1689">
        <v>3</v>
      </c>
      <c r="D1689" t="s">
        <v>1422</v>
      </c>
      <c r="E1689" t="s">
        <v>678</v>
      </c>
      <c r="F1689" t="s">
        <v>634</v>
      </c>
      <c r="G1689" t="s">
        <v>634</v>
      </c>
      <c r="H1689" t="s">
        <v>634</v>
      </c>
      <c r="I1689" t="s">
        <v>634</v>
      </c>
      <c r="J1689">
        <v>401</v>
      </c>
    </row>
    <row r="1690" spans="1:10" x14ac:dyDescent="0.45">
      <c r="A1690">
        <v>69185</v>
      </c>
      <c r="B1690">
        <v>13</v>
      </c>
      <c r="C1690">
        <v>3</v>
      </c>
      <c r="D1690" t="s">
        <v>1181</v>
      </c>
      <c r="E1690" t="s">
        <v>678</v>
      </c>
      <c r="F1690">
        <v>97</v>
      </c>
      <c r="G1690" t="s">
        <v>1842</v>
      </c>
      <c r="H1690">
        <v>67</v>
      </c>
      <c r="I1690" t="s">
        <v>634</v>
      </c>
      <c r="J1690" t="s">
        <v>634</v>
      </c>
    </row>
    <row r="1691" spans="1:10" x14ac:dyDescent="0.45">
      <c r="A1691">
        <v>69185</v>
      </c>
      <c r="B1691">
        <v>14</v>
      </c>
      <c r="C1691">
        <v>4</v>
      </c>
      <c r="D1691" t="s">
        <v>1368</v>
      </c>
      <c r="E1691" t="s">
        <v>677</v>
      </c>
      <c r="F1691">
        <v>20</v>
      </c>
      <c r="G1691" t="s">
        <v>1843</v>
      </c>
      <c r="H1691">
        <v>27</v>
      </c>
      <c r="I1691" t="s">
        <v>634</v>
      </c>
      <c r="J1691" t="s">
        <v>634</v>
      </c>
    </row>
    <row r="1692" spans="1:10" x14ac:dyDescent="0.45">
      <c r="A1692">
        <v>69187</v>
      </c>
      <c r="B1692">
        <v>0</v>
      </c>
      <c r="C1692">
        <v>1</v>
      </c>
      <c r="D1692" t="s">
        <v>1369</v>
      </c>
      <c r="E1692" t="s">
        <v>678</v>
      </c>
      <c r="F1692">
        <v>96</v>
      </c>
      <c r="G1692" t="s">
        <v>1755</v>
      </c>
      <c r="H1692">
        <v>30</v>
      </c>
      <c r="I1692" t="s">
        <v>634</v>
      </c>
      <c r="J1692" t="s">
        <v>634</v>
      </c>
    </row>
    <row r="1693" spans="1:10" x14ac:dyDescent="0.45">
      <c r="A1693">
        <v>69187</v>
      </c>
      <c r="B1693">
        <v>1</v>
      </c>
      <c r="C1693">
        <v>1</v>
      </c>
      <c r="D1693" t="s">
        <v>1233</v>
      </c>
      <c r="E1693" t="s">
        <v>677</v>
      </c>
      <c r="F1693">
        <v>27</v>
      </c>
      <c r="G1693" t="s">
        <v>634</v>
      </c>
      <c r="H1693" t="s">
        <v>634</v>
      </c>
      <c r="I1693">
        <v>2</v>
      </c>
      <c r="J1693">
        <v>212</v>
      </c>
    </row>
    <row r="1694" spans="1:10" x14ac:dyDescent="0.45">
      <c r="A1694">
        <v>69187</v>
      </c>
      <c r="B1694">
        <v>2</v>
      </c>
      <c r="C1694">
        <v>1</v>
      </c>
      <c r="D1694" t="s">
        <v>1370</v>
      </c>
      <c r="E1694" t="s">
        <v>677</v>
      </c>
      <c r="F1694">
        <v>63</v>
      </c>
      <c r="G1694" t="s">
        <v>1746</v>
      </c>
      <c r="H1694" t="s">
        <v>634</v>
      </c>
      <c r="I1694" t="s">
        <v>634</v>
      </c>
      <c r="J1694" t="s">
        <v>634</v>
      </c>
    </row>
    <row r="1695" spans="1:10" x14ac:dyDescent="0.45">
      <c r="A1695">
        <v>69187</v>
      </c>
      <c r="B1695">
        <v>3</v>
      </c>
      <c r="C1695">
        <v>1</v>
      </c>
      <c r="D1695" t="s">
        <v>760</v>
      </c>
      <c r="E1695" t="s">
        <v>678</v>
      </c>
      <c r="F1695">
        <v>87</v>
      </c>
      <c r="G1695" t="s">
        <v>1766</v>
      </c>
      <c r="H1695">
        <v>84</v>
      </c>
      <c r="I1695" t="s">
        <v>634</v>
      </c>
      <c r="J1695" t="s">
        <v>634</v>
      </c>
    </row>
    <row r="1696" spans="1:10" x14ac:dyDescent="0.45">
      <c r="A1696">
        <v>69187</v>
      </c>
      <c r="B1696">
        <v>4</v>
      </c>
      <c r="C1696">
        <v>2</v>
      </c>
      <c r="D1696" t="s">
        <v>1371</v>
      </c>
      <c r="E1696" t="s">
        <v>677</v>
      </c>
      <c r="F1696">
        <v>20</v>
      </c>
      <c r="G1696" t="s">
        <v>1748</v>
      </c>
      <c r="H1696">
        <v>3</v>
      </c>
      <c r="I1696" t="s">
        <v>634</v>
      </c>
      <c r="J1696" t="s">
        <v>634</v>
      </c>
    </row>
    <row r="1697" spans="1:10" x14ac:dyDescent="0.45">
      <c r="A1697">
        <v>69187</v>
      </c>
      <c r="B1697">
        <v>5</v>
      </c>
      <c r="C1697">
        <v>2</v>
      </c>
      <c r="D1697" t="s">
        <v>1372</v>
      </c>
      <c r="E1697" t="s">
        <v>678</v>
      </c>
      <c r="F1697">
        <v>27</v>
      </c>
      <c r="G1697" t="s">
        <v>1770</v>
      </c>
      <c r="H1697">
        <v>30</v>
      </c>
      <c r="I1697" t="s">
        <v>634</v>
      </c>
      <c r="J1697" t="s">
        <v>634</v>
      </c>
    </row>
    <row r="1698" spans="1:10" x14ac:dyDescent="0.45">
      <c r="A1698">
        <v>69187</v>
      </c>
      <c r="B1698">
        <v>6</v>
      </c>
      <c r="C1698">
        <v>2</v>
      </c>
      <c r="D1698" t="s">
        <v>1716</v>
      </c>
      <c r="E1698" t="s">
        <v>677</v>
      </c>
      <c r="F1698">
        <v>22</v>
      </c>
      <c r="G1698" t="s">
        <v>634</v>
      </c>
      <c r="H1698" t="s">
        <v>634</v>
      </c>
      <c r="I1698">
        <v>2</v>
      </c>
      <c r="J1698">
        <v>222</v>
      </c>
    </row>
    <row r="1699" spans="1:10" x14ac:dyDescent="0.45">
      <c r="A1699">
        <v>69187</v>
      </c>
      <c r="B1699">
        <v>7</v>
      </c>
      <c r="C1699">
        <v>2</v>
      </c>
      <c r="D1699" t="s">
        <v>743</v>
      </c>
      <c r="E1699" t="s">
        <v>677</v>
      </c>
      <c r="F1699">
        <v>20</v>
      </c>
      <c r="G1699" t="s">
        <v>1750</v>
      </c>
      <c r="H1699">
        <v>63</v>
      </c>
      <c r="I1699" t="s">
        <v>634</v>
      </c>
      <c r="J1699" t="s">
        <v>634</v>
      </c>
    </row>
    <row r="1700" spans="1:10" x14ac:dyDescent="0.45">
      <c r="A1700">
        <v>69187</v>
      </c>
      <c r="B1700">
        <v>8</v>
      </c>
      <c r="C1700">
        <v>2</v>
      </c>
      <c r="D1700" t="s">
        <v>1351</v>
      </c>
      <c r="E1700" t="s">
        <v>678</v>
      </c>
      <c r="F1700">
        <v>96</v>
      </c>
      <c r="G1700" t="s">
        <v>1751</v>
      </c>
      <c r="H1700">
        <v>84</v>
      </c>
      <c r="I1700" t="s">
        <v>634</v>
      </c>
      <c r="J1700" t="s">
        <v>634</v>
      </c>
    </row>
    <row r="1701" spans="1:10" x14ac:dyDescent="0.45">
      <c r="A1701">
        <v>69187</v>
      </c>
      <c r="B1701">
        <v>9</v>
      </c>
      <c r="C1701">
        <v>2</v>
      </c>
      <c r="D1701" t="s">
        <v>1512</v>
      </c>
      <c r="E1701" t="s">
        <v>678</v>
      </c>
      <c r="F1701">
        <v>88</v>
      </c>
      <c r="G1701" t="s">
        <v>634</v>
      </c>
      <c r="H1701" t="s">
        <v>634</v>
      </c>
      <c r="I1701">
        <v>2</v>
      </c>
      <c r="J1701">
        <v>201</v>
      </c>
    </row>
    <row r="1702" spans="1:10" x14ac:dyDescent="0.45">
      <c r="A1702">
        <v>69187</v>
      </c>
      <c r="B1702">
        <v>10</v>
      </c>
      <c r="C1702">
        <v>2</v>
      </c>
      <c r="D1702" t="s">
        <v>859</v>
      </c>
      <c r="E1702" t="s">
        <v>677</v>
      </c>
      <c r="F1702">
        <v>27</v>
      </c>
      <c r="G1702" t="s">
        <v>634</v>
      </c>
      <c r="H1702" t="s">
        <v>634</v>
      </c>
      <c r="I1702">
        <v>2</v>
      </c>
      <c r="J1702">
        <v>212</v>
      </c>
    </row>
    <row r="1703" spans="1:10" x14ac:dyDescent="0.45">
      <c r="A1703">
        <v>69187</v>
      </c>
      <c r="B1703">
        <v>11</v>
      </c>
      <c r="C1703">
        <v>3</v>
      </c>
      <c r="D1703" t="s">
        <v>906</v>
      </c>
      <c r="E1703" t="s">
        <v>677</v>
      </c>
      <c r="F1703">
        <v>20</v>
      </c>
      <c r="G1703" t="s">
        <v>1752</v>
      </c>
      <c r="H1703">
        <v>97</v>
      </c>
      <c r="I1703" t="s">
        <v>634</v>
      </c>
      <c r="J1703" t="s">
        <v>634</v>
      </c>
    </row>
    <row r="1704" spans="1:10" x14ac:dyDescent="0.45">
      <c r="A1704">
        <v>69187</v>
      </c>
      <c r="B1704">
        <v>12</v>
      </c>
      <c r="C1704">
        <v>3</v>
      </c>
      <c r="D1704" t="s">
        <v>844</v>
      </c>
      <c r="E1704" t="s">
        <v>678</v>
      </c>
      <c r="F1704">
        <v>27</v>
      </c>
      <c r="G1704" t="s">
        <v>1753</v>
      </c>
      <c r="H1704">
        <v>11</v>
      </c>
      <c r="I1704" t="s">
        <v>634</v>
      </c>
      <c r="J1704" t="s">
        <v>634</v>
      </c>
    </row>
    <row r="1705" spans="1:10" x14ac:dyDescent="0.45">
      <c r="A1705">
        <v>69187</v>
      </c>
      <c r="B1705">
        <v>13</v>
      </c>
      <c r="C1705">
        <v>3</v>
      </c>
      <c r="D1705" t="s">
        <v>844</v>
      </c>
      <c r="E1705" t="s">
        <v>677</v>
      </c>
      <c r="F1705" t="s">
        <v>634</v>
      </c>
      <c r="G1705" t="s">
        <v>634</v>
      </c>
      <c r="H1705" t="s">
        <v>634</v>
      </c>
      <c r="I1705" t="s">
        <v>634</v>
      </c>
      <c r="J1705">
        <v>401</v>
      </c>
    </row>
    <row r="1706" spans="1:10" x14ac:dyDescent="0.45">
      <c r="A1706">
        <v>69187</v>
      </c>
      <c r="B1706">
        <v>14</v>
      </c>
      <c r="C1706">
        <v>3</v>
      </c>
      <c r="D1706" t="s">
        <v>1083</v>
      </c>
      <c r="E1706" t="s">
        <v>677</v>
      </c>
      <c r="F1706">
        <v>63</v>
      </c>
      <c r="G1706" t="s">
        <v>1754</v>
      </c>
      <c r="H1706">
        <v>20</v>
      </c>
      <c r="I1706" t="s">
        <v>634</v>
      </c>
      <c r="J1706" t="s">
        <v>634</v>
      </c>
    </row>
    <row r="1707" spans="1:10" x14ac:dyDescent="0.45">
      <c r="A1707">
        <v>69187</v>
      </c>
      <c r="B1707">
        <v>15</v>
      </c>
      <c r="C1707">
        <v>3</v>
      </c>
      <c r="D1707" t="s">
        <v>1083</v>
      </c>
      <c r="E1707" t="s">
        <v>678</v>
      </c>
      <c r="F1707" t="s">
        <v>634</v>
      </c>
      <c r="G1707" t="s">
        <v>634</v>
      </c>
      <c r="H1707" t="s">
        <v>634</v>
      </c>
      <c r="I1707" t="s">
        <v>634</v>
      </c>
      <c r="J1707">
        <v>401</v>
      </c>
    </row>
    <row r="1708" spans="1:10" x14ac:dyDescent="0.45">
      <c r="A1708">
        <v>69187</v>
      </c>
      <c r="B1708">
        <v>16</v>
      </c>
      <c r="C1708">
        <v>3</v>
      </c>
      <c r="D1708" t="s">
        <v>1373</v>
      </c>
      <c r="E1708" t="s">
        <v>678</v>
      </c>
      <c r="F1708">
        <v>11</v>
      </c>
      <c r="G1708" t="s">
        <v>1791</v>
      </c>
      <c r="H1708">
        <v>87</v>
      </c>
      <c r="I1708" t="s">
        <v>634</v>
      </c>
      <c r="J1708" t="s">
        <v>634</v>
      </c>
    </row>
    <row r="1709" spans="1:10" x14ac:dyDescent="0.45">
      <c r="A1709">
        <v>69188</v>
      </c>
      <c r="B1709">
        <v>0</v>
      </c>
      <c r="C1709">
        <v>1</v>
      </c>
      <c r="D1709" t="s">
        <v>1374</v>
      </c>
      <c r="E1709" t="s">
        <v>678</v>
      </c>
      <c r="F1709">
        <v>26</v>
      </c>
      <c r="G1709" t="s">
        <v>1755</v>
      </c>
      <c r="H1709">
        <v>22</v>
      </c>
      <c r="I1709" t="s">
        <v>634</v>
      </c>
      <c r="J1709" t="s">
        <v>634</v>
      </c>
    </row>
    <row r="1710" spans="1:10" x14ac:dyDescent="0.45">
      <c r="A1710">
        <v>69188</v>
      </c>
      <c r="B1710">
        <v>1</v>
      </c>
      <c r="C1710">
        <v>1</v>
      </c>
      <c r="D1710" t="s">
        <v>1168</v>
      </c>
      <c r="E1710" t="s">
        <v>678</v>
      </c>
      <c r="F1710">
        <v>28</v>
      </c>
      <c r="G1710" t="s">
        <v>1756</v>
      </c>
      <c r="H1710">
        <v>81</v>
      </c>
      <c r="I1710" t="s">
        <v>634</v>
      </c>
      <c r="J1710" t="s">
        <v>634</v>
      </c>
    </row>
    <row r="1711" spans="1:10" x14ac:dyDescent="0.45">
      <c r="A1711">
        <v>69188</v>
      </c>
      <c r="B1711">
        <v>2</v>
      </c>
      <c r="C1711">
        <v>1</v>
      </c>
      <c r="D1711" t="s">
        <v>1375</v>
      </c>
      <c r="E1711" t="s">
        <v>677</v>
      </c>
      <c r="F1711">
        <v>18</v>
      </c>
      <c r="G1711" t="s">
        <v>1766</v>
      </c>
      <c r="H1711">
        <v>7</v>
      </c>
      <c r="I1711" t="s">
        <v>634</v>
      </c>
      <c r="J1711" t="s">
        <v>634</v>
      </c>
    </row>
    <row r="1712" spans="1:10" x14ac:dyDescent="0.45">
      <c r="A1712">
        <v>69188</v>
      </c>
      <c r="B1712">
        <v>3</v>
      </c>
      <c r="C1712">
        <v>1</v>
      </c>
      <c r="D1712" t="s">
        <v>844</v>
      </c>
      <c r="E1712" t="s">
        <v>677</v>
      </c>
      <c r="F1712">
        <v>91</v>
      </c>
      <c r="G1712" t="s">
        <v>1748</v>
      </c>
      <c r="H1712">
        <v>18</v>
      </c>
      <c r="I1712" t="s">
        <v>634</v>
      </c>
      <c r="J1712" t="s">
        <v>634</v>
      </c>
    </row>
    <row r="1713" spans="1:10" x14ac:dyDescent="0.45">
      <c r="A1713">
        <v>69188</v>
      </c>
      <c r="B1713">
        <v>4</v>
      </c>
      <c r="C1713">
        <v>1</v>
      </c>
      <c r="D1713" t="s">
        <v>1376</v>
      </c>
      <c r="E1713" t="s">
        <v>678</v>
      </c>
      <c r="F1713">
        <v>28</v>
      </c>
      <c r="G1713" t="s">
        <v>1770</v>
      </c>
      <c r="H1713">
        <v>10</v>
      </c>
      <c r="I1713" t="s">
        <v>634</v>
      </c>
      <c r="J1713" t="s">
        <v>634</v>
      </c>
    </row>
    <row r="1714" spans="1:10" x14ac:dyDescent="0.45">
      <c r="A1714">
        <v>69188</v>
      </c>
      <c r="B1714">
        <v>5</v>
      </c>
      <c r="C1714">
        <v>2</v>
      </c>
      <c r="D1714" t="s">
        <v>1377</v>
      </c>
      <c r="E1714" t="s">
        <v>677</v>
      </c>
      <c r="F1714">
        <v>48</v>
      </c>
      <c r="G1714" t="s">
        <v>1750</v>
      </c>
      <c r="H1714">
        <v>10</v>
      </c>
      <c r="I1714" t="s">
        <v>634</v>
      </c>
      <c r="J1714" t="s">
        <v>634</v>
      </c>
    </row>
    <row r="1715" spans="1:10" x14ac:dyDescent="0.45">
      <c r="A1715">
        <v>69188</v>
      </c>
      <c r="B1715">
        <v>6</v>
      </c>
      <c r="C1715">
        <v>2</v>
      </c>
      <c r="D1715" t="s">
        <v>1378</v>
      </c>
      <c r="E1715" t="s">
        <v>677</v>
      </c>
      <c r="F1715">
        <v>14</v>
      </c>
      <c r="G1715" t="s">
        <v>1778</v>
      </c>
      <c r="H1715" t="s">
        <v>634</v>
      </c>
      <c r="I1715" t="s">
        <v>634</v>
      </c>
      <c r="J1715" t="s">
        <v>634</v>
      </c>
    </row>
    <row r="1716" spans="1:10" x14ac:dyDescent="0.45">
      <c r="A1716">
        <v>69188</v>
      </c>
      <c r="B1716">
        <v>7</v>
      </c>
      <c r="C1716">
        <v>2</v>
      </c>
      <c r="D1716" t="s">
        <v>1114</v>
      </c>
      <c r="E1716" t="s">
        <v>677</v>
      </c>
      <c r="F1716">
        <v>16</v>
      </c>
      <c r="G1716" t="s">
        <v>1779</v>
      </c>
      <c r="H1716">
        <v>67</v>
      </c>
      <c r="I1716" t="s">
        <v>634</v>
      </c>
      <c r="J1716" t="s">
        <v>634</v>
      </c>
    </row>
    <row r="1717" spans="1:10" x14ac:dyDescent="0.45">
      <c r="A1717">
        <v>69188</v>
      </c>
      <c r="B1717">
        <v>8</v>
      </c>
      <c r="C1717">
        <v>2</v>
      </c>
      <c r="D1717" t="s">
        <v>751</v>
      </c>
      <c r="E1717" t="s">
        <v>678</v>
      </c>
      <c r="F1717">
        <v>28</v>
      </c>
      <c r="G1717" t="s">
        <v>634</v>
      </c>
      <c r="H1717" t="s">
        <v>634</v>
      </c>
      <c r="I1717">
        <v>2</v>
      </c>
      <c r="J1717">
        <v>203</v>
      </c>
    </row>
    <row r="1718" spans="1:10" x14ac:dyDescent="0.45">
      <c r="A1718">
        <v>69188</v>
      </c>
      <c r="B1718">
        <v>9</v>
      </c>
      <c r="C1718">
        <v>2</v>
      </c>
      <c r="D1718" t="s">
        <v>1141</v>
      </c>
      <c r="E1718" t="s">
        <v>678</v>
      </c>
      <c r="F1718">
        <v>54</v>
      </c>
      <c r="G1718" t="s">
        <v>634</v>
      </c>
      <c r="H1718" t="s">
        <v>634</v>
      </c>
      <c r="I1718">
        <v>2</v>
      </c>
      <c r="J1718">
        <v>222</v>
      </c>
    </row>
    <row r="1719" spans="1:10" x14ac:dyDescent="0.45">
      <c r="A1719">
        <v>69188</v>
      </c>
      <c r="B1719">
        <v>10</v>
      </c>
      <c r="C1719">
        <v>2</v>
      </c>
      <c r="D1719" t="s">
        <v>1050</v>
      </c>
      <c r="E1719" t="s">
        <v>677</v>
      </c>
      <c r="F1719">
        <v>48</v>
      </c>
      <c r="G1719" t="s">
        <v>634</v>
      </c>
      <c r="H1719" t="s">
        <v>634</v>
      </c>
      <c r="I1719">
        <v>2</v>
      </c>
      <c r="J1719">
        <v>206</v>
      </c>
    </row>
    <row r="1720" spans="1:10" x14ac:dyDescent="0.45">
      <c r="A1720">
        <v>69188</v>
      </c>
      <c r="B1720">
        <v>11</v>
      </c>
      <c r="C1720">
        <v>2</v>
      </c>
      <c r="D1720" t="s">
        <v>724</v>
      </c>
      <c r="E1720" t="s">
        <v>677</v>
      </c>
      <c r="F1720">
        <v>19</v>
      </c>
      <c r="G1720" t="s">
        <v>1813</v>
      </c>
      <c r="H1720">
        <v>18</v>
      </c>
      <c r="I1720" t="s">
        <v>634</v>
      </c>
      <c r="J1720" t="s">
        <v>634</v>
      </c>
    </row>
    <row r="1721" spans="1:10" x14ac:dyDescent="0.45">
      <c r="A1721">
        <v>69188</v>
      </c>
      <c r="B1721">
        <v>12</v>
      </c>
      <c r="C1721">
        <v>2</v>
      </c>
      <c r="D1721" t="s">
        <v>732</v>
      </c>
      <c r="E1721" t="s">
        <v>677</v>
      </c>
      <c r="F1721">
        <v>19</v>
      </c>
      <c r="G1721" t="s">
        <v>1865</v>
      </c>
      <c r="H1721">
        <v>7</v>
      </c>
      <c r="I1721" t="s">
        <v>634</v>
      </c>
      <c r="J1721" t="s">
        <v>634</v>
      </c>
    </row>
    <row r="1722" spans="1:10" x14ac:dyDescent="0.45">
      <c r="A1722">
        <v>69188</v>
      </c>
      <c r="B1722">
        <v>13</v>
      </c>
      <c r="C1722">
        <v>3</v>
      </c>
      <c r="D1722" t="s">
        <v>1411</v>
      </c>
      <c r="E1722" t="s">
        <v>677</v>
      </c>
      <c r="F1722">
        <v>7</v>
      </c>
      <c r="G1722" t="s">
        <v>634</v>
      </c>
      <c r="H1722" t="s">
        <v>634</v>
      </c>
      <c r="I1722">
        <v>2</v>
      </c>
      <c r="J1722">
        <v>302</v>
      </c>
    </row>
    <row r="1723" spans="1:10" x14ac:dyDescent="0.45">
      <c r="A1723">
        <v>69188</v>
      </c>
      <c r="B1723">
        <v>14</v>
      </c>
      <c r="C1723">
        <v>3</v>
      </c>
      <c r="D1723" t="s">
        <v>734</v>
      </c>
      <c r="E1723" t="s">
        <v>678</v>
      </c>
      <c r="F1723">
        <v>81</v>
      </c>
      <c r="G1723" t="s">
        <v>1782</v>
      </c>
      <c r="H1723">
        <v>66</v>
      </c>
      <c r="I1723" t="s">
        <v>634</v>
      </c>
      <c r="J1723" t="s">
        <v>634</v>
      </c>
    </row>
    <row r="1724" spans="1:10" x14ac:dyDescent="0.45">
      <c r="A1724">
        <v>69188</v>
      </c>
      <c r="B1724">
        <v>15</v>
      </c>
      <c r="C1724">
        <v>3</v>
      </c>
      <c r="D1724" t="s">
        <v>812</v>
      </c>
      <c r="E1724" t="s">
        <v>677</v>
      </c>
      <c r="F1724">
        <v>18</v>
      </c>
      <c r="G1724" t="s">
        <v>1783</v>
      </c>
      <c r="H1724">
        <v>91</v>
      </c>
      <c r="I1724" t="s">
        <v>634</v>
      </c>
      <c r="J1724" t="s">
        <v>634</v>
      </c>
    </row>
    <row r="1725" spans="1:10" x14ac:dyDescent="0.45">
      <c r="A1725">
        <v>69460</v>
      </c>
      <c r="B1725">
        <v>0</v>
      </c>
      <c r="C1725">
        <v>1</v>
      </c>
      <c r="D1725" t="s">
        <v>1053</v>
      </c>
      <c r="E1725" t="s">
        <v>678</v>
      </c>
      <c r="F1725">
        <v>8</v>
      </c>
      <c r="G1725" t="s">
        <v>1755</v>
      </c>
      <c r="H1725" t="s">
        <v>634</v>
      </c>
      <c r="I1725" t="s">
        <v>634</v>
      </c>
      <c r="J1725" t="s">
        <v>634</v>
      </c>
    </row>
    <row r="1726" spans="1:10" x14ac:dyDescent="0.45">
      <c r="A1726">
        <v>69460</v>
      </c>
      <c r="B1726">
        <v>1</v>
      </c>
      <c r="C1726">
        <v>2</v>
      </c>
      <c r="D1726" t="s">
        <v>896</v>
      </c>
      <c r="E1726" t="s">
        <v>678</v>
      </c>
      <c r="F1726">
        <v>14</v>
      </c>
      <c r="G1726" t="s">
        <v>1756</v>
      </c>
      <c r="H1726">
        <v>15</v>
      </c>
      <c r="I1726" t="s">
        <v>634</v>
      </c>
      <c r="J1726" t="s">
        <v>634</v>
      </c>
    </row>
    <row r="1727" spans="1:10" x14ac:dyDescent="0.45">
      <c r="A1727">
        <v>69460</v>
      </c>
      <c r="B1727">
        <v>2</v>
      </c>
      <c r="C1727">
        <v>2</v>
      </c>
      <c r="D1727" t="s">
        <v>1379</v>
      </c>
      <c r="E1727" t="s">
        <v>678</v>
      </c>
      <c r="F1727">
        <v>31</v>
      </c>
      <c r="G1727" t="s">
        <v>1757</v>
      </c>
      <c r="H1727">
        <v>9</v>
      </c>
      <c r="I1727" t="s">
        <v>634</v>
      </c>
      <c r="J1727" t="s">
        <v>634</v>
      </c>
    </row>
    <row r="1728" spans="1:10" x14ac:dyDescent="0.45">
      <c r="A1728">
        <v>69460</v>
      </c>
      <c r="B1728">
        <v>3</v>
      </c>
      <c r="C1728">
        <v>2</v>
      </c>
      <c r="D1728" t="s">
        <v>1380</v>
      </c>
      <c r="E1728" t="s">
        <v>678</v>
      </c>
      <c r="F1728">
        <v>28</v>
      </c>
      <c r="G1728" t="s">
        <v>1774</v>
      </c>
      <c r="H1728">
        <v>25</v>
      </c>
      <c r="I1728" t="s">
        <v>634</v>
      </c>
      <c r="J1728" t="s">
        <v>634</v>
      </c>
    </row>
    <row r="1729" spans="1:10" x14ac:dyDescent="0.45">
      <c r="A1729">
        <v>69460</v>
      </c>
      <c r="B1729">
        <v>4</v>
      </c>
      <c r="C1729">
        <v>2</v>
      </c>
      <c r="D1729" t="s">
        <v>1380</v>
      </c>
      <c r="E1729" t="s">
        <v>677</v>
      </c>
      <c r="F1729" t="s">
        <v>634</v>
      </c>
      <c r="G1729" t="s">
        <v>634</v>
      </c>
      <c r="H1729" t="s">
        <v>634</v>
      </c>
      <c r="I1729" t="s">
        <v>634</v>
      </c>
      <c r="J1729">
        <v>401</v>
      </c>
    </row>
    <row r="1730" spans="1:10" x14ac:dyDescent="0.45">
      <c r="A1730">
        <v>69460</v>
      </c>
      <c r="B1730">
        <v>5</v>
      </c>
      <c r="C1730">
        <v>2</v>
      </c>
      <c r="D1730" t="s">
        <v>1396</v>
      </c>
      <c r="E1730" t="s">
        <v>677</v>
      </c>
      <c r="F1730">
        <v>15</v>
      </c>
      <c r="G1730" t="s">
        <v>634</v>
      </c>
      <c r="H1730" t="s">
        <v>634</v>
      </c>
      <c r="I1730">
        <v>2</v>
      </c>
      <c r="J1730">
        <v>0</v>
      </c>
    </row>
    <row r="1731" spans="1:10" x14ac:dyDescent="0.45">
      <c r="A1731">
        <v>69460</v>
      </c>
      <c r="B1731">
        <v>6</v>
      </c>
      <c r="C1731">
        <v>2</v>
      </c>
      <c r="D1731" t="s">
        <v>1015</v>
      </c>
      <c r="E1731" t="s">
        <v>677</v>
      </c>
      <c r="F1731">
        <v>97</v>
      </c>
      <c r="G1731" t="s">
        <v>1759</v>
      </c>
      <c r="H1731">
        <v>21</v>
      </c>
      <c r="I1731" t="s">
        <v>634</v>
      </c>
      <c r="J1731" t="s">
        <v>634</v>
      </c>
    </row>
    <row r="1732" spans="1:10" x14ac:dyDescent="0.45">
      <c r="A1732">
        <v>69460</v>
      </c>
      <c r="B1732">
        <v>7</v>
      </c>
      <c r="C1732">
        <v>2</v>
      </c>
      <c r="D1732" t="s">
        <v>1209</v>
      </c>
      <c r="E1732" t="s">
        <v>677</v>
      </c>
      <c r="F1732">
        <v>10</v>
      </c>
      <c r="G1732" t="s">
        <v>634</v>
      </c>
      <c r="H1732" t="s">
        <v>634</v>
      </c>
      <c r="I1732">
        <v>2</v>
      </c>
      <c r="J1732">
        <v>206</v>
      </c>
    </row>
    <row r="1733" spans="1:10" x14ac:dyDescent="0.45">
      <c r="A1733">
        <v>69460</v>
      </c>
      <c r="B1733">
        <v>8</v>
      </c>
      <c r="C1733">
        <v>3</v>
      </c>
      <c r="D1733" t="s">
        <v>1081</v>
      </c>
      <c r="E1733" t="s">
        <v>677</v>
      </c>
      <c r="F1733">
        <v>12</v>
      </c>
      <c r="G1733" t="s">
        <v>1771</v>
      </c>
      <c r="H1733" t="s">
        <v>634</v>
      </c>
      <c r="I1733" t="s">
        <v>634</v>
      </c>
      <c r="J1733" t="s">
        <v>634</v>
      </c>
    </row>
    <row r="1734" spans="1:10" x14ac:dyDescent="0.45">
      <c r="A1734">
        <v>69460</v>
      </c>
      <c r="B1734">
        <v>9</v>
      </c>
      <c r="C1734">
        <v>3</v>
      </c>
      <c r="D1734" t="s">
        <v>1081</v>
      </c>
      <c r="E1734" t="s">
        <v>678</v>
      </c>
      <c r="F1734">
        <v>38</v>
      </c>
      <c r="G1734" t="s">
        <v>634</v>
      </c>
      <c r="H1734" t="s">
        <v>634</v>
      </c>
      <c r="I1734">
        <v>2</v>
      </c>
      <c r="J1734">
        <v>220</v>
      </c>
    </row>
    <row r="1735" spans="1:10" x14ac:dyDescent="0.45">
      <c r="A1735">
        <v>69460</v>
      </c>
      <c r="B1735">
        <v>10</v>
      </c>
      <c r="C1735">
        <v>3</v>
      </c>
      <c r="D1735" t="s">
        <v>1065</v>
      </c>
      <c r="E1735" t="s">
        <v>677</v>
      </c>
      <c r="F1735">
        <v>8</v>
      </c>
      <c r="G1735" t="s">
        <v>1751</v>
      </c>
      <c r="H1735" t="s">
        <v>634</v>
      </c>
      <c r="I1735" t="s">
        <v>634</v>
      </c>
      <c r="J1735" t="s">
        <v>634</v>
      </c>
    </row>
    <row r="1736" spans="1:10" x14ac:dyDescent="0.45">
      <c r="A1736">
        <v>69460</v>
      </c>
      <c r="B1736">
        <v>11</v>
      </c>
      <c r="C1736">
        <v>3</v>
      </c>
      <c r="D1736" t="s">
        <v>725</v>
      </c>
      <c r="E1736" t="s">
        <v>677</v>
      </c>
      <c r="F1736">
        <v>97</v>
      </c>
      <c r="G1736" t="s">
        <v>1752</v>
      </c>
      <c r="H1736" t="s">
        <v>634</v>
      </c>
      <c r="I1736" t="s">
        <v>634</v>
      </c>
      <c r="J1736" t="s">
        <v>634</v>
      </c>
    </row>
    <row r="1737" spans="1:10" x14ac:dyDescent="0.45">
      <c r="A1737">
        <v>69460</v>
      </c>
      <c r="B1737">
        <v>12</v>
      </c>
      <c r="C1737">
        <v>4</v>
      </c>
      <c r="D1737" t="s">
        <v>797</v>
      </c>
      <c r="E1737" t="s">
        <v>677</v>
      </c>
      <c r="F1737">
        <v>10</v>
      </c>
      <c r="G1737" t="s">
        <v>634</v>
      </c>
      <c r="H1737" t="s">
        <v>634</v>
      </c>
      <c r="I1737">
        <v>2</v>
      </c>
      <c r="J1737">
        <v>217</v>
      </c>
    </row>
    <row r="1738" spans="1:10" x14ac:dyDescent="0.45">
      <c r="A1738">
        <v>69460</v>
      </c>
      <c r="B1738">
        <v>13</v>
      </c>
      <c r="C1738">
        <v>4</v>
      </c>
      <c r="D1738" t="s">
        <v>1381</v>
      </c>
      <c r="E1738" t="s">
        <v>678</v>
      </c>
      <c r="F1738">
        <v>14</v>
      </c>
      <c r="G1738" t="s">
        <v>1753</v>
      </c>
      <c r="H1738">
        <v>14</v>
      </c>
      <c r="I1738" t="s">
        <v>634</v>
      </c>
      <c r="J1738" t="s">
        <v>634</v>
      </c>
    </row>
    <row r="1739" spans="1:10" x14ac:dyDescent="0.45">
      <c r="A1739">
        <v>69461</v>
      </c>
      <c r="B1739">
        <v>0</v>
      </c>
      <c r="C1739">
        <v>1</v>
      </c>
      <c r="D1739" t="s">
        <v>1382</v>
      </c>
      <c r="E1739" t="s">
        <v>678</v>
      </c>
      <c r="F1739">
        <v>97</v>
      </c>
      <c r="G1739" t="s">
        <v>1755</v>
      </c>
      <c r="H1739" t="s">
        <v>634</v>
      </c>
      <c r="I1739" t="s">
        <v>634</v>
      </c>
      <c r="J1739" t="s">
        <v>634</v>
      </c>
    </row>
    <row r="1740" spans="1:10" x14ac:dyDescent="0.45">
      <c r="A1740">
        <v>69461</v>
      </c>
      <c r="B1740">
        <v>1</v>
      </c>
      <c r="C1740">
        <v>1</v>
      </c>
      <c r="D1740" t="s">
        <v>1658</v>
      </c>
      <c r="E1740" t="s">
        <v>678</v>
      </c>
      <c r="F1740">
        <v>96</v>
      </c>
      <c r="G1740" t="s">
        <v>634</v>
      </c>
      <c r="H1740" t="s">
        <v>634</v>
      </c>
      <c r="I1740">
        <v>2</v>
      </c>
      <c r="J1740">
        <v>0</v>
      </c>
    </row>
    <row r="1741" spans="1:10" x14ac:dyDescent="0.45">
      <c r="A1741">
        <v>69461</v>
      </c>
      <c r="B1741">
        <v>2</v>
      </c>
      <c r="C1741">
        <v>1</v>
      </c>
      <c r="D1741" t="s">
        <v>886</v>
      </c>
      <c r="E1741" t="s">
        <v>677</v>
      </c>
      <c r="F1741">
        <v>21</v>
      </c>
      <c r="G1741" t="s">
        <v>1746</v>
      </c>
      <c r="H1741" t="s">
        <v>634</v>
      </c>
      <c r="I1741" t="s">
        <v>634</v>
      </c>
      <c r="J1741" t="s">
        <v>634</v>
      </c>
    </row>
    <row r="1742" spans="1:10" x14ac:dyDescent="0.45">
      <c r="A1742">
        <v>69461</v>
      </c>
      <c r="B1742">
        <v>3</v>
      </c>
      <c r="C1742">
        <v>1</v>
      </c>
      <c r="D1742" t="s">
        <v>1080</v>
      </c>
      <c r="E1742" t="s">
        <v>677</v>
      </c>
      <c r="F1742">
        <v>13</v>
      </c>
      <c r="G1742" t="s">
        <v>634</v>
      </c>
      <c r="H1742" t="s">
        <v>634</v>
      </c>
      <c r="I1742">
        <v>2</v>
      </c>
      <c r="J1742">
        <v>201</v>
      </c>
    </row>
    <row r="1743" spans="1:10" x14ac:dyDescent="0.45">
      <c r="A1743">
        <v>69461</v>
      </c>
      <c r="B1743">
        <v>4</v>
      </c>
      <c r="C1743">
        <v>1</v>
      </c>
      <c r="D1743" t="s">
        <v>1330</v>
      </c>
      <c r="E1743" t="s">
        <v>678</v>
      </c>
      <c r="F1743">
        <v>31</v>
      </c>
      <c r="G1743" t="s">
        <v>1766</v>
      </c>
      <c r="H1743">
        <v>96</v>
      </c>
      <c r="I1743" t="s">
        <v>634</v>
      </c>
      <c r="J1743" t="s">
        <v>634</v>
      </c>
    </row>
    <row r="1744" spans="1:10" x14ac:dyDescent="0.45">
      <c r="A1744">
        <v>69461</v>
      </c>
      <c r="B1744">
        <v>5</v>
      </c>
      <c r="C1744">
        <v>1</v>
      </c>
      <c r="D1744" t="s">
        <v>1539</v>
      </c>
      <c r="E1744" t="s">
        <v>678</v>
      </c>
      <c r="F1744">
        <v>8</v>
      </c>
      <c r="G1744" t="s">
        <v>634</v>
      </c>
      <c r="H1744" t="s">
        <v>634</v>
      </c>
      <c r="I1744">
        <v>2</v>
      </c>
      <c r="J1744">
        <v>219</v>
      </c>
    </row>
    <row r="1745" spans="1:10" x14ac:dyDescent="0.45">
      <c r="A1745">
        <v>69461</v>
      </c>
      <c r="B1745">
        <v>6</v>
      </c>
      <c r="C1745">
        <v>1</v>
      </c>
      <c r="D1745" t="s">
        <v>1343</v>
      </c>
      <c r="E1745" t="s">
        <v>677</v>
      </c>
      <c r="F1745">
        <v>93</v>
      </c>
      <c r="G1745" t="s">
        <v>1748</v>
      </c>
      <c r="H1745">
        <v>2</v>
      </c>
      <c r="I1745" t="s">
        <v>634</v>
      </c>
      <c r="J1745" t="s">
        <v>634</v>
      </c>
    </row>
    <row r="1746" spans="1:10" x14ac:dyDescent="0.45">
      <c r="A1746">
        <v>69461</v>
      </c>
      <c r="B1746">
        <v>7</v>
      </c>
      <c r="C1746">
        <v>1</v>
      </c>
      <c r="D1746" t="s">
        <v>808</v>
      </c>
      <c r="E1746" t="s">
        <v>678</v>
      </c>
      <c r="F1746">
        <v>88</v>
      </c>
      <c r="G1746" t="s">
        <v>1770</v>
      </c>
      <c r="H1746">
        <v>97</v>
      </c>
      <c r="I1746" t="s">
        <v>634</v>
      </c>
      <c r="J1746" t="s">
        <v>634</v>
      </c>
    </row>
    <row r="1747" spans="1:10" x14ac:dyDescent="0.45">
      <c r="A1747">
        <v>69461</v>
      </c>
      <c r="B1747">
        <v>8</v>
      </c>
      <c r="C1747">
        <v>2</v>
      </c>
      <c r="D1747" t="s">
        <v>896</v>
      </c>
      <c r="E1747" t="s">
        <v>678</v>
      </c>
      <c r="F1747">
        <v>22</v>
      </c>
      <c r="G1747" t="s">
        <v>1771</v>
      </c>
      <c r="H1747">
        <v>31</v>
      </c>
      <c r="I1747" t="s">
        <v>634</v>
      </c>
      <c r="J1747" t="s">
        <v>634</v>
      </c>
    </row>
    <row r="1748" spans="1:10" x14ac:dyDescent="0.45">
      <c r="A1748">
        <v>69461</v>
      </c>
      <c r="B1748">
        <v>9</v>
      </c>
      <c r="C1748">
        <v>2</v>
      </c>
      <c r="D1748" t="s">
        <v>936</v>
      </c>
      <c r="E1748" t="s">
        <v>678</v>
      </c>
      <c r="F1748">
        <v>15</v>
      </c>
      <c r="G1748" t="s">
        <v>1772</v>
      </c>
      <c r="H1748">
        <v>96</v>
      </c>
      <c r="I1748" t="s">
        <v>634</v>
      </c>
      <c r="J1748" t="s">
        <v>634</v>
      </c>
    </row>
    <row r="1749" spans="1:10" x14ac:dyDescent="0.45">
      <c r="A1749">
        <v>69461</v>
      </c>
      <c r="B1749">
        <v>10</v>
      </c>
      <c r="C1749">
        <v>2</v>
      </c>
      <c r="D1749" t="s">
        <v>1304</v>
      </c>
      <c r="E1749" t="s">
        <v>677</v>
      </c>
      <c r="F1749">
        <v>33</v>
      </c>
      <c r="G1749" t="s">
        <v>1776</v>
      </c>
      <c r="H1749">
        <v>36</v>
      </c>
      <c r="I1749" t="s">
        <v>634</v>
      </c>
      <c r="J1749" t="s">
        <v>634</v>
      </c>
    </row>
    <row r="1750" spans="1:10" x14ac:dyDescent="0.45">
      <c r="A1750">
        <v>69461</v>
      </c>
      <c r="B1750">
        <v>11</v>
      </c>
      <c r="C1750">
        <v>2</v>
      </c>
      <c r="D1750" t="s">
        <v>1587</v>
      </c>
      <c r="E1750" t="s">
        <v>678</v>
      </c>
      <c r="F1750">
        <v>10</v>
      </c>
      <c r="G1750" t="s">
        <v>634</v>
      </c>
      <c r="H1750" t="s">
        <v>634</v>
      </c>
      <c r="I1750">
        <v>2</v>
      </c>
      <c r="J1750">
        <v>214</v>
      </c>
    </row>
    <row r="1751" spans="1:10" x14ac:dyDescent="0.45">
      <c r="A1751">
        <v>69461</v>
      </c>
      <c r="B1751">
        <v>12</v>
      </c>
      <c r="C1751">
        <v>2</v>
      </c>
      <c r="D1751" t="s">
        <v>819</v>
      </c>
      <c r="E1751" t="s">
        <v>677</v>
      </c>
      <c r="F1751">
        <v>93</v>
      </c>
      <c r="G1751" t="s">
        <v>1753</v>
      </c>
      <c r="H1751">
        <v>21</v>
      </c>
      <c r="I1751" t="s">
        <v>634</v>
      </c>
      <c r="J1751" t="s">
        <v>634</v>
      </c>
    </row>
    <row r="1752" spans="1:10" x14ac:dyDescent="0.45">
      <c r="A1752">
        <v>69461</v>
      </c>
      <c r="B1752">
        <v>13</v>
      </c>
      <c r="C1752">
        <v>2</v>
      </c>
      <c r="D1752" t="s">
        <v>943</v>
      </c>
      <c r="E1752" t="s">
        <v>678</v>
      </c>
      <c r="F1752">
        <v>73</v>
      </c>
      <c r="G1752" t="s">
        <v>634</v>
      </c>
      <c r="H1752" t="s">
        <v>634</v>
      </c>
      <c r="I1752">
        <v>2</v>
      </c>
      <c r="J1752">
        <v>208</v>
      </c>
    </row>
    <row r="1753" spans="1:10" x14ac:dyDescent="0.45">
      <c r="A1753">
        <v>69461</v>
      </c>
      <c r="B1753">
        <v>14</v>
      </c>
      <c r="C1753">
        <v>2</v>
      </c>
      <c r="D1753" t="s">
        <v>787</v>
      </c>
      <c r="E1753" t="s">
        <v>677</v>
      </c>
      <c r="F1753">
        <v>79</v>
      </c>
      <c r="G1753" t="s">
        <v>1754</v>
      </c>
      <c r="H1753">
        <v>2</v>
      </c>
      <c r="I1753" t="s">
        <v>634</v>
      </c>
      <c r="J1753" t="s">
        <v>634</v>
      </c>
    </row>
    <row r="1754" spans="1:10" x14ac:dyDescent="0.45">
      <c r="A1754">
        <v>69461</v>
      </c>
      <c r="B1754">
        <v>15</v>
      </c>
      <c r="C1754">
        <v>2</v>
      </c>
      <c r="D1754" t="s">
        <v>742</v>
      </c>
      <c r="E1754" t="s">
        <v>678</v>
      </c>
      <c r="F1754">
        <v>6</v>
      </c>
      <c r="G1754" t="s">
        <v>634</v>
      </c>
      <c r="H1754" t="s">
        <v>634</v>
      </c>
      <c r="I1754">
        <v>2</v>
      </c>
      <c r="J1754">
        <v>101</v>
      </c>
    </row>
    <row r="1755" spans="1:10" x14ac:dyDescent="0.45">
      <c r="A1755">
        <v>69461</v>
      </c>
      <c r="B1755">
        <v>16</v>
      </c>
      <c r="C1755">
        <v>2</v>
      </c>
      <c r="D1755" t="s">
        <v>742</v>
      </c>
      <c r="E1755" t="s">
        <v>677</v>
      </c>
      <c r="F1755">
        <v>79</v>
      </c>
      <c r="G1755" t="s">
        <v>634</v>
      </c>
      <c r="H1755" t="s">
        <v>634</v>
      </c>
      <c r="I1755">
        <v>2</v>
      </c>
      <c r="J1755">
        <v>207</v>
      </c>
    </row>
    <row r="1756" spans="1:10" x14ac:dyDescent="0.45">
      <c r="A1756">
        <v>69461</v>
      </c>
      <c r="B1756">
        <v>17</v>
      </c>
      <c r="C1756">
        <v>3</v>
      </c>
      <c r="D1756" t="s">
        <v>1383</v>
      </c>
      <c r="E1756" t="s">
        <v>678</v>
      </c>
      <c r="F1756">
        <v>96</v>
      </c>
      <c r="G1756" t="s">
        <v>1791</v>
      </c>
      <c r="H1756" t="s">
        <v>634</v>
      </c>
      <c r="I1756" t="s">
        <v>634</v>
      </c>
      <c r="J1756" t="s">
        <v>634</v>
      </c>
    </row>
    <row r="1757" spans="1:10" x14ac:dyDescent="0.45">
      <c r="A1757">
        <v>69461</v>
      </c>
      <c r="B1757">
        <v>18</v>
      </c>
      <c r="C1757">
        <v>3</v>
      </c>
      <c r="D1757" t="s">
        <v>767</v>
      </c>
      <c r="E1757" t="s">
        <v>678</v>
      </c>
      <c r="F1757">
        <v>22</v>
      </c>
      <c r="G1757" t="s">
        <v>634</v>
      </c>
      <c r="H1757" t="s">
        <v>634</v>
      </c>
      <c r="I1757">
        <v>2</v>
      </c>
      <c r="J1757">
        <v>213</v>
      </c>
    </row>
    <row r="1758" spans="1:10" x14ac:dyDescent="0.45">
      <c r="A1758">
        <v>69461</v>
      </c>
      <c r="B1758">
        <v>19</v>
      </c>
      <c r="C1758">
        <v>3</v>
      </c>
      <c r="D1758" t="s">
        <v>1384</v>
      </c>
      <c r="E1758" t="s">
        <v>678</v>
      </c>
      <c r="F1758">
        <v>15</v>
      </c>
      <c r="G1758" t="s">
        <v>1793</v>
      </c>
      <c r="H1758">
        <v>96</v>
      </c>
      <c r="I1758" t="s">
        <v>634</v>
      </c>
      <c r="J1758" t="s">
        <v>634</v>
      </c>
    </row>
    <row r="1759" spans="1:10" x14ac:dyDescent="0.45">
      <c r="A1759">
        <v>69461</v>
      </c>
      <c r="B1759">
        <v>20</v>
      </c>
      <c r="C1759">
        <v>3</v>
      </c>
      <c r="D1759" t="s">
        <v>1135</v>
      </c>
      <c r="E1759" t="s">
        <v>677</v>
      </c>
      <c r="F1759">
        <v>94</v>
      </c>
      <c r="G1759" t="s">
        <v>1794</v>
      </c>
      <c r="H1759">
        <v>2</v>
      </c>
      <c r="I1759" t="s">
        <v>634</v>
      </c>
      <c r="J1759" t="s">
        <v>634</v>
      </c>
    </row>
    <row r="1760" spans="1:10" x14ac:dyDescent="0.45">
      <c r="A1760">
        <v>69461</v>
      </c>
      <c r="B1760">
        <v>21</v>
      </c>
      <c r="C1760">
        <v>3</v>
      </c>
      <c r="D1760" t="s">
        <v>787</v>
      </c>
      <c r="E1760" t="s">
        <v>677</v>
      </c>
      <c r="F1760" t="s">
        <v>634</v>
      </c>
      <c r="G1760" t="s">
        <v>634</v>
      </c>
      <c r="H1760" t="s">
        <v>634</v>
      </c>
      <c r="I1760" t="s">
        <v>634</v>
      </c>
      <c r="J1760">
        <v>401</v>
      </c>
    </row>
    <row r="1761" spans="1:10" x14ac:dyDescent="0.45">
      <c r="A1761">
        <v>69461</v>
      </c>
      <c r="B1761">
        <v>22</v>
      </c>
      <c r="C1761">
        <v>3</v>
      </c>
      <c r="D1761" t="s">
        <v>1361</v>
      </c>
      <c r="E1761" t="s">
        <v>678</v>
      </c>
      <c r="F1761">
        <v>88</v>
      </c>
      <c r="G1761" t="s">
        <v>634</v>
      </c>
      <c r="H1761" t="s">
        <v>634</v>
      </c>
      <c r="I1761">
        <v>2</v>
      </c>
      <c r="J1761">
        <v>0</v>
      </c>
    </row>
    <row r="1762" spans="1:10" x14ac:dyDescent="0.45">
      <c r="A1762">
        <v>69462</v>
      </c>
      <c r="B1762">
        <v>0</v>
      </c>
      <c r="C1762">
        <v>1</v>
      </c>
      <c r="D1762" t="s">
        <v>994</v>
      </c>
      <c r="E1762" t="s">
        <v>678</v>
      </c>
      <c r="F1762">
        <v>12</v>
      </c>
      <c r="G1762" t="s">
        <v>1755</v>
      </c>
      <c r="H1762">
        <v>18</v>
      </c>
      <c r="I1762" t="s">
        <v>634</v>
      </c>
      <c r="J1762" t="s">
        <v>634</v>
      </c>
    </row>
    <row r="1763" spans="1:10" x14ac:dyDescent="0.45">
      <c r="A1763">
        <v>69462</v>
      </c>
      <c r="B1763">
        <v>1</v>
      </c>
      <c r="C1763">
        <v>1</v>
      </c>
      <c r="D1763" t="s">
        <v>834</v>
      </c>
      <c r="E1763" t="s">
        <v>677</v>
      </c>
      <c r="F1763">
        <v>6</v>
      </c>
      <c r="G1763" t="s">
        <v>1746</v>
      </c>
      <c r="H1763" t="s">
        <v>634</v>
      </c>
      <c r="I1763" t="s">
        <v>634</v>
      </c>
      <c r="J1763" t="s">
        <v>634</v>
      </c>
    </row>
    <row r="1764" spans="1:10" x14ac:dyDescent="0.45">
      <c r="A1764">
        <v>69462</v>
      </c>
      <c r="B1764">
        <v>2</v>
      </c>
      <c r="C1764">
        <v>1</v>
      </c>
      <c r="D1764" t="s">
        <v>1245</v>
      </c>
      <c r="E1764" t="s">
        <v>678</v>
      </c>
      <c r="F1764">
        <v>33</v>
      </c>
      <c r="G1764" t="s">
        <v>1766</v>
      </c>
      <c r="H1764">
        <v>36</v>
      </c>
      <c r="I1764" t="s">
        <v>634</v>
      </c>
      <c r="J1764" t="s">
        <v>634</v>
      </c>
    </row>
    <row r="1765" spans="1:10" x14ac:dyDescent="0.45">
      <c r="A1765">
        <v>69462</v>
      </c>
      <c r="B1765">
        <v>3</v>
      </c>
      <c r="C1765">
        <v>1</v>
      </c>
      <c r="D1765" t="s">
        <v>1332</v>
      </c>
      <c r="E1765" t="s">
        <v>678</v>
      </c>
      <c r="F1765">
        <v>93</v>
      </c>
      <c r="G1765" t="s">
        <v>1758</v>
      </c>
      <c r="H1765" t="s">
        <v>634</v>
      </c>
      <c r="I1765" t="s">
        <v>634</v>
      </c>
      <c r="J1765" t="s">
        <v>634</v>
      </c>
    </row>
    <row r="1766" spans="1:10" x14ac:dyDescent="0.45">
      <c r="A1766">
        <v>69462</v>
      </c>
      <c r="B1766">
        <v>4</v>
      </c>
      <c r="C1766">
        <v>1</v>
      </c>
      <c r="D1766" t="s">
        <v>1225</v>
      </c>
      <c r="E1766" t="s">
        <v>677</v>
      </c>
      <c r="F1766">
        <v>30</v>
      </c>
      <c r="G1766" t="s">
        <v>1770</v>
      </c>
      <c r="H1766">
        <v>8</v>
      </c>
      <c r="I1766" t="s">
        <v>634</v>
      </c>
      <c r="J1766" t="s">
        <v>634</v>
      </c>
    </row>
    <row r="1767" spans="1:10" x14ac:dyDescent="0.45">
      <c r="A1767">
        <v>69462</v>
      </c>
      <c r="B1767">
        <v>5</v>
      </c>
      <c r="C1767">
        <v>1</v>
      </c>
      <c r="D1767" t="s">
        <v>1036</v>
      </c>
      <c r="E1767" t="s">
        <v>677</v>
      </c>
      <c r="F1767">
        <v>38</v>
      </c>
      <c r="G1767" t="s">
        <v>1750</v>
      </c>
      <c r="H1767">
        <v>6</v>
      </c>
      <c r="I1767" t="s">
        <v>634</v>
      </c>
      <c r="J1767" t="s">
        <v>634</v>
      </c>
    </row>
    <row r="1768" spans="1:10" x14ac:dyDescent="0.45">
      <c r="A1768">
        <v>69462</v>
      </c>
      <c r="B1768">
        <v>6</v>
      </c>
      <c r="C1768">
        <v>1</v>
      </c>
      <c r="D1768" t="s">
        <v>962</v>
      </c>
      <c r="E1768" t="s">
        <v>677</v>
      </c>
      <c r="F1768">
        <v>14</v>
      </c>
      <c r="G1768" t="s">
        <v>1778</v>
      </c>
      <c r="H1768">
        <v>8</v>
      </c>
      <c r="I1768" t="s">
        <v>634</v>
      </c>
      <c r="J1768" t="s">
        <v>634</v>
      </c>
    </row>
    <row r="1769" spans="1:10" x14ac:dyDescent="0.45">
      <c r="A1769">
        <v>69462</v>
      </c>
      <c r="B1769">
        <v>7</v>
      </c>
      <c r="C1769">
        <v>2</v>
      </c>
      <c r="D1769" t="s">
        <v>1194</v>
      </c>
      <c r="E1769" t="s">
        <v>678</v>
      </c>
      <c r="F1769">
        <v>2</v>
      </c>
      <c r="G1769" t="s">
        <v>1752</v>
      </c>
      <c r="H1769" t="s">
        <v>634</v>
      </c>
      <c r="I1769" t="s">
        <v>634</v>
      </c>
      <c r="J1769" t="s">
        <v>634</v>
      </c>
    </row>
    <row r="1770" spans="1:10" x14ac:dyDescent="0.45">
      <c r="A1770">
        <v>69462</v>
      </c>
      <c r="B1770">
        <v>8</v>
      </c>
      <c r="C1770">
        <v>2</v>
      </c>
      <c r="D1770" t="s">
        <v>806</v>
      </c>
      <c r="E1770" t="s">
        <v>677</v>
      </c>
      <c r="F1770">
        <v>77</v>
      </c>
      <c r="G1770" t="s">
        <v>634</v>
      </c>
      <c r="H1770" t="s">
        <v>634</v>
      </c>
      <c r="I1770">
        <v>2</v>
      </c>
      <c r="J1770">
        <v>201</v>
      </c>
    </row>
    <row r="1771" spans="1:10" x14ac:dyDescent="0.45">
      <c r="A1771">
        <v>69462</v>
      </c>
      <c r="B1771">
        <v>9</v>
      </c>
      <c r="C1771">
        <v>2</v>
      </c>
      <c r="D1771" t="s">
        <v>1331</v>
      </c>
      <c r="E1771" t="s">
        <v>678</v>
      </c>
      <c r="F1771">
        <v>93</v>
      </c>
      <c r="G1771" t="s">
        <v>1753</v>
      </c>
      <c r="H1771" t="s">
        <v>634</v>
      </c>
      <c r="I1771" t="s">
        <v>634</v>
      </c>
      <c r="J1771" t="s">
        <v>634</v>
      </c>
    </row>
    <row r="1772" spans="1:10" x14ac:dyDescent="0.45">
      <c r="A1772">
        <v>69462</v>
      </c>
      <c r="B1772">
        <v>10</v>
      </c>
      <c r="C1772">
        <v>3</v>
      </c>
      <c r="D1772" t="s">
        <v>1066</v>
      </c>
      <c r="E1772" t="s">
        <v>677</v>
      </c>
      <c r="F1772">
        <v>6</v>
      </c>
      <c r="G1772" t="s">
        <v>1754</v>
      </c>
      <c r="H1772" t="s">
        <v>634</v>
      </c>
      <c r="I1772" t="s">
        <v>634</v>
      </c>
      <c r="J1772" t="s">
        <v>634</v>
      </c>
    </row>
    <row r="1773" spans="1:10" x14ac:dyDescent="0.45">
      <c r="A1773">
        <v>69462</v>
      </c>
      <c r="B1773">
        <v>11</v>
      </c>
      <c r="C1773">
        <v>3</v>
      </c>
      <c r="D1773" t="s">
        <v>1357</v>
      </c>
      <c r="E1773" t="s">
        <v>678</v>
      </c>
      <c r="F1773">
        <v>2</v>
      </c>
      <c r="G1773" t="s">
        <v>1791</v>
      </c>
      <c r="H1773">
        <v>33</v>
      </c>
      <c r="I1773" t="s">
        <v>634</v>
      </c>
      <c r="J1773" t="s">
        <v>634</v>
      </c>
    </row>
    <row r="1774" spans="1:10" x14ac:dyDescent="0.45">
      <c r="A1774">
        <v>69462</v>
      </c>
      <c r="B1774">
        <v>12</v>
      </c>
      <c r="C1774">
        <v>3</v>
      </c>
      <c r="D1774" t="s">
        <v>835</v>
      </c>
      <c r="E1774" t="s">
        <v>677</v>
      </c>
      <c r="F1774">
        <v>9</v>
      </c>
      <c r="G1774" t="s">
        <v>1842</v>
      </c>
      <c r="H1774">
        <v>6</v>
      </c>
      <c r="I1774" t="s">
        <v>634</v>
      </c>
      <c r="J1774" t="s">
        <v>634</v>
      </c>
    </row>
    <row r="1775" spans="1:10" x14ac:dyDescent="0.45">
      <c r="A1775">
        <v>69462</v>
      </c>
      <c r="B1775">
        <v>13</v>
      </c>
      <c r="C1775">
        <v>3</v>
      </c>
      <c r="D1775" t="s">
        <v>709</v>
      </c>
      <c r="E1775" t="s">
        <v>677</v>
      </c>
      <c r="F1775">
        <v>14</v>
      </c>
      <c r="G1775" t="s">
        <v>1843</v>
      </c>
      <c r="H1775">
        <v>8</v>
      </c>
      <c r="I1775" t="s">
        <v>634</v>
      </c>
      <c r="J1775" t="s">
        <v>634</v>
      </c>
    </row>
    <row r="1776" spans="1:10" x14ac:dyDescent="0.45">
      <c r="A1776">
        <v>69462</v>
      </c>
      <c r="B1776">
        <v>14</v>
      </c>
      <c r="C1776">
        <v>3</v>
      </c>
      <c r="D1776" t="s">
        <v>1376</v>
      </c>
      <c r="E1776" t="s">
        <v>677</v>
      </c>
      <c r="F1776">
        <v>30</v>
      </c>
      <c r="G1776" t="s">
        <v>1906</v>
      </c>
      <c r="H1776">
        <v>14</v>
      </c>
      <c r="I1776" t="s">
        <v>634</v>
      </c>
      <c r="J1776" t="s">
        <v>634</v>
      </c>
    </row>
    <row r="1777" spans="1:10" x14ac:dyDescent="0.45">
      <c r="A1777">
        <v>69462</v>
      </c>
      <c r="B1777">
        <v>15</v>
      </c>
      <c r="C1777">
        <v>3</v>
      </c>
      <c r="D1777" t="s">
        <v>971</v>
      </c>
      <c r="E1777" t="s">
        <v>678</v>
      </c>
      <c r="F1777" t="s">
        <v>634</v>
      </c>
      <c r="G1777" t="s">
        <v>634</v>
      </c>
      <c r="H1777" t="s">
        <v>634</v>
      </c>
      <c r="I1777" t="s">
        <v>634</v>
      </c>
      <c r="J1777">
        <v>401</v>
      </c>
    </row>
    <row r="1778" spans="1:10" x14ac:dyDescent="0.45">
      <c r="A1778">
        <v>69462</v>
      </c>
      <c r="B1778">
        <v>16</v>
      </c>
      <c r="C1778">
        <v>3</v>
      </c>
      <c r="D1778" t="s">
        <v>865</v>
      </c>
      <c r="E1778" t="s">
        <v>678</v>
      </c>
      <c r="F1778">
        <v>93</v>
      </c>
      <c r="G1778" t="s">
        <v>1845</v>
      </c>
      <c r="H1778">
        <v>21</v>
      </c>
      <c r="I1778" t="s">
        <v>634</v>
      </c>
      <c r="J1778" t="s">
        <v>634</v>
      </c>
    </row>
    <row r="1779" spans="1:10" x14ac:dyDescent="0.45">
      <c r="A1779">
        <v>69463</v>
      </c>
      <c r="B1779">
        <v>0</v>
      </c>
      <c r="C1779">
        <v>2</v>
      </c>
      <c r="D1779" t="s">
        <v>968</v>
      </c>
      <c r="E1779" t="s">
        <v>678</v>
      </c>
      <c r="F1779">
        <v>73</v>
      </c>
      <c r="G1779" t="s">
        <v>634</v>
      </c>
      <c r="H1779" t="s">
        <v>634</v>
      </c>
      <c r="I1779">
        <v>2</v>
      </c>
      <c r="J1779">
        <v>201</v>
      </c>
    </row>
    <row r="1780" spans="1:10" x14ac:dyDescent="0.45">
      <c r="A1780">
        <v>69463</v>
      </c>
      <c r="B1780">
        <v>1</v>
      </c>
      <c r="C1780">
        <v>2</v>
      </c>
      <c r="D1780" t="s">
        <v>1074</v>
      </c>
      <c r="E1780" t="s">
        <v>677</v>
      </c>
      <c r="F1780">
        <v>6</v>
      </c>
      <c r="G1780" t="s">
        <v>1745</v>
      </c>
      <c r="H1780">
        <v>30</v>
      </c>
      <c r="I1780" t="s">
        <v>634</v>
      </c>
      <c r="J1780" t="s">
        <v>634</v>
      </c>
    </row>
    <row r="1781" spans="1:10" x14ac:dyDescent="0.45">
      <c r="A1781">
        <v>69463</v>
      </c>
      <c r="B1781">
        <v>2</v>
      </c>
      <c r="C1781">
        <v>2</v>
      </c>
      <c r="D1781" t="s">
        <v>1385</v>
      </c>
      <c r="E1781" t="s">
        <v>677</v>
      </c>
      <c r="F1781">
        <v>6</v>
      </c>
      <c r="G1781" t="s">
        <v>1777</v>
      </c>
      <c r="H1781" t="s">
        <v>634</v>
      </c>
      <c r="I1781" t="s">
        <v>634</v>
      </c>
      <c r="J1781" t="s">
        <v>634</v>
      </c>
    </row>
    <row r="1782" spans="1:10" x14ac:dyDescent="0.45">
      <c r="A1782">
        <v>69463</v>
      </c>
      <c r="B1782">
        <v>3</v>
      </c>
      <c r="C1782">
        <v>2</v>
      </c>
      <c r="D1782" t="s">
        <v>947</v>
      </c>
      <c r="E1782" t="s">
        <v>677</v>
      </c>
      <c r="F1782">
        <v>6</v>
      </c>
      <c r="G1782" t="s">
        <v>1827</v>
      </c>
      <c r="H1782">
        <v>9</v>
      </c>
      <c r="I1782" t="s">
        <v>634</v>
      </c>
      <c r="J1782" t="s">
        <v>634</v>
      </c>
    </row>
    <row r="1783" spans="1:10" x14ac:dyDescent="0.45">
      <c r="A1783">
        <v>69463</v>
      </c>
      <c r="B1783">
        <v>4</v>
      </c>
      <c r="C1783">
        <v>2</v>
      </c>
      <c r="D1783" t="s">
        <v>1330</v>
      </c>
      <c r="E1783" t="s">
        <v>677</v>
      </c>
      <c r="F1783">
        <v>6</v>
      </c>
      <c r="G1783" t="s">
        <v>1797</v>
      </c>
      <c r="H1783">
        <v>77</v>
      </c>
      <c r="I1783" t="s">
        <v>634</v>
      </c>
      <c r="J1783" t="s">
        <v>634</v>
      </c>
    </row>
    <row r="1784" spans="1:10" x14ac:dyDescent="0.45">
      <c r="A1784">
        <v>69463</v>
      </c>
      <c r="B1784">
        <v>5</v>
      </c>
      <c r="C1784">
        <v>2</v>
      </c>
      <c r="D1784" t="s">
        <v>1195</v>
      </c>
      <c r="E1784" t="s">
        <v>677</v>
      </c>
      <c r="F1784">
        <v>30</v>
      </c>
      <c r="G1784" t="s">
        <v>1798</v>
      </c>
      <c r="H1784">
        <v>8</v>
      </c>
      <c r="I1784" t="s">
        <v>634</v>
      </c>
      <c r="J1784" t="s">
        <v>634</v>
      </c>
    </row>
    <row r="1785" spans="1:10" x14ac:dyDescent="0.45">
      <c r="A1785">
        <v>69463</v>
      </c>
      <c r="B1785">
        <v>6</v>
      </c>
      <c r="C1785">
        <v>2</v>
      </c>
      <c r="D1785" t="s">
        <v>732</v>
      </c>
      <c r="E1785" t="s">
        <v>678</v>
      </c>
      <c r="F1785">
        <v>88</v>
      </c>
      <c r="G1785" t="s">
        <v>634</v>
      </c>
      <c r="H1785" t="s">
        <v>634</v>
      </c>
      <c r="I1785">
        <v>2</v>
      </c>
      <c r="J1785">
        <v>201</v>
      </c>
    </row>
    <row r="1786" spans="1:10" x14ac:dyDescent="0.45">
      <c r="A1786">
        <v>69463</v>
      </c>
      <c r="B1786">
        <v>7</v>
      </c>
      <c r="C1786">
        <v>3</v>
      </c>
      <c r="D1786" t="s">
        <v>1386</v>
      </c>
      <c r="E1786" t="s">
        <v>677</v>
      </c>
      <c r="F1786">
        <v>14</v>
      </c>
      <c r="G1786" t="s">
        <v>1799</v>
      </c>
      <c r="H1786">
        <v>30</v>
      </c>
      <c r="I1786" t="s">
        <v>634</v>
      </c>
      <c r="J1786" t="s">
        <v>634</v>
      </c>
    </row>
    <row r="1787" spans="1:10" x14ac:dyDescent="0.45">
      <c r="A1787">
        <v>69463</v>
      </c>
      <c r="B1787">
        <v>8</v>
      </c>
      <c r="C1787">
        <v>3</v>
      </c>
      <c r="D1787" t="s">
        <v>913</v>
      </c>
      <c r="E1787" t="s">
        <v>678</v>
      </c>
      <c r="F1787">
        <v>22</v>
      </c>
      <c r="G1787" t="s">
        <v>634</v>
      </c>
      <c r="H1787" t="s">
        <v>634</v>
      </c>
      <c r="I1787">
        <v>2</v>
      </c>
      <c r="J1787">
        <v>220</v>
      </c>
    </row>
    <row r="1788" spans="1:10" x14ac:dyDescent="0.45">
      <c r="A1788">
        <v>69463</v>
      </c>
      <c r="B1788">
        <v>9</v>
      </c>
      <c r="C1788">
        <v>3</v>
      </c>
      <c r="D1788" t="s">
        <v>1150</v>
      </c>
      <c r="E1788" t="s">
        <v>677</v>
      </c>
      <c r="F1788">
        <v>30</v>
      </c>
      <c r="G1788" t="s">
        <v>1800</v>
      </c>
      <c r="H1788">
        <v>8</v>
      </c>
      <c r="I1788" t="s">
        <v>634</v>
      </c>
      <c r="J1788" t="s">
        <v>634</v>
      </c>
    </row>
    <row r="1789" spans="1:10" x14ac:dyDescent="0.45">
      <c r="A1789">
        <v>69463</v>
      </c>
      <c r="B1789">
        <v>10</v>
      </c>
      <c r="C1789">
        <v>3</v>
      </c>
      <c r="D1789" t="s">
        <v>1115</v>
      </c>
      <c r="E1789" t="s">
        <v>678</v>
      </c>
      <c r="F1789">
        <v>88</v>
      </c>
      <c r="G1789" t="s">
        <v>1849</v>
      </c>
      <c r="H1789" t="s">
        <v>634</v>
      </c>
      <c r="I1789" t="s">
        <v>634</v>
      </c>
      <c r="J1789" t="s">
        <v>634</v>
      </c>
    </row>
    <row r="1790" spans="1:10" x14ac:dyDescent="0.45">
      <c r="A1790">
        <v>69463</v>
      </c>
      <c r="B1790">
        <v>11</v>
      </c>
      <c r="C1790">
        <v>3</v>
      </c>
      <c r="D1790" t="s">
        <v>721</v>
      </c>
      <c r="E1790" t="s">
        <v>677</v>
      </c>
      <c r="F1790">
        <v>17</v>
      </c>
      <c r="G1790" t="s">
        <v>634</v>
      </c>
      <c r="H1790" t="s">
        <v>634</v>
      </c>
      <c r="I1790">
        <v>2</v>
      </c>
      <c r="J1790">
        <v>217</v>
      </c>
    </row>
    <row r="1791" spans="1:10" x14ac:dyDescent="0.45">
      <c r="A1791">
        <v>69463</v>
      </c>
      <c r="B1791">
        <v>12</v>
      </c>
      <c r="C1791">
        <v>3</v>
      </c>
      <c r="D1791" t="s">
        <v>1308</v>
      </c>
      <c r="E1791" t="s">
        <v>678</v>
      </c>
      <c r="F1791">
        <v>96</v>
      </c>
      <c r="G1791" t="s">
        <v>1853</v>
      </c>
      <c r="H1791">
        <v>6</v>
      </c>
      <c r="I1791" t="s">
        <v>634</v>
      </c>
      <c r="J1791" t="s">
        <v>634</v>
      </c>
    </row>
    <row r="1792" spans="1:10" x14ac:dyDescent="0.45">
      <c r="A1792">
        <v>69463</v>
      </c>
      <c r="B1792">
        <v>13</v>
      </c>
      <c r="C1792">
        <v>3</v>
      </c>
      <c r="D1792" t="s">
        <v>1387</v>
      </c>
      <c r="E1792" t="s">
        <v>678</v>
      </c>
      <c r="F1792">
        <v>94</v>
      </c>
      <c r="G1792" t="s">
        <v>1865</v>
      </c>
      <c r="H1792">
        <v>21</v>
      </c>
      <c r="I1792" t="s">
        <v>634</v>
      </c>
      <c r="J1792" t="s">
        <v>634</v>
      </c>
    </row>
    <row r="1793" spans="1:10" x14ac:dyDescent="0.45">
      <c r="A1793">
        <v>69463</v>
      </c>
      <c r="B1793">
        <v>14</v>
      </c>
      <c r="C1793">
        <v>3</v>
      </c>
      <c r="D1793" t="s">
        <v>1105</v>
      </c>
      <c r="E1793" t="s">
        <v>678</v>
      </c>
      <c r="F1793">
        <v>96</v>
      </c>
      <c r="G1793" t="s">
        <v>1782</v>
      </c>
      <c r="H1793">
        <v>6</v>
      </c>
      <c r="I1793" t="s">
        <v>634</v>
      </c>
      <c r="J1793" t="s">
        <v>634</v>
      </c>
    </row>
    <row r="1794" spans="1:10" x14ac:dyDescent="0.45">
      <c r="A1794">
        <v>69463</v>
      </c>
      <c r="B1794">
        <v>15</v>
      </c>
      <c r="C1794">
        <v>3</v>
      </c>
      <c r="D1794" t="s">
        <v>1100</v>
      </c>
      <c r="E1794" t="s">
        <v>678</v>
      </c>
      <c r="F1794">
        <v>22</v>
      </c>
      <c r="G1794" t="s">
        <v>634</v>
      </c>
      <c r="H1794" t="s">
        <v>634</v>
      </c>
      <c r="I1794">
        <v>2</v>
      </c>
      <c r="J1794">
        <v>101</v>
      </c>
    </row>
    <row r="1795" spans="1:10" x14ac:dyDescent="0.45">
      <c r="A1795">
        <v>69464</v>
      </c>
      <c r="B1795">
        <v>0</v>
      </c>
      <c r="C1795">
        <v>1</v>
      </c>
      <c r="D1795" t="s">
        <v>1717</v>
      </c>
      <c r="E1795" t="s">
        <v>677</v>
      </c>
      <c r="F1795">
        <v>94</v>
      </c>
      <c r="G1795" t="s">
        <v>634</v>
      </c>
      <c r="H1795" t="s">
        <v>634</v>
      </c>
      <c r="I1795">
        <v>2</v>
      </c>
      <c r="J1795">
        <v>213</v>
      </c>
    </row>
    <row r="1796" spans="1:10" x14ac:dyDescent="0.45">
      <c r="A1796">
        <v>69464</v>
      </c>
      <c r="B1796">
        <v>1</v>
      </c>
      <c r="C1796">
        <v>1</v>
      </c>
      <c r="D1796" t="s">
        <v>977</v>
      </c>
      <c r="E1796" t="s">
        <v>677</v>
      </c>
      <c r="F1796" t="s">
        <v>634</v>
      </c>
      <c r="G1796" t="s">
        <v>634</v>
      </c>
      <c r="H1796" t="s">
        <v>634</v>
      </c>
      <c r="I1796" t="s">
        <v>634</v>
      </c>
      <c r="J1796">
        <v>401</v>
      </c>
    </row>
    <row r="1797" spans="1:10" x14ac:dyDescent="0.45">
      <c r="A1797">
        <v>69464</v>
      </c>
      <c r="B1797">
        <v>2</v>
      </c>
      <c r="C1797">
        <v>1</v>
      </c>
      <c r="D1797" t="s">
        <v>977</v>
      </c>
      <c r="E1797" t="s">
        <v>678</v>
      </c>
      <c r="F1797" t="s">
        <v>634</v>
      </c>
      <c r="G1797" t="s">
        <v>634</v>
      </c>
      <c r="H1797" t="s">
        <v>634</v>
      </c>
      <c r="I1797" t="s">
        <v>634</v>
      </c>
      <c r="J1797">
        <v>401</v>
      </c>
    </row>
    <row r="1798" spans="1:10" x14ac:dyDescent="0.45">
      <c r="A1798">
        <v>69464</v>
      </c>
      <c r="B1798">
        <v>3</v>
      </c>
      <c r="C1798">
        <v>1</v>
      </c>
      <c r="D1798" t="s">
        <v>1718</v>
      </c>
      <c r="E1798" t="s">
        <v>677</v>
      </c>
      <c r="F1798">
        <v>33</v>
      </c>
      <c r="G1798" t="s">
        <v>634</v>
      </c>
      <c r="H1798" t="s">
        <v>634</v>
      </c>
      <c r="I1798">
        <v>2</v>
      </c>
      <c r="J1798">
        <v>207</v>
      </c>
    </row>
    <row r="1799" spans="1:10" x14ac:dyDescent="0.45">
      <c r="A1799">
        <v>69464</v>
      </c>
      <c r="B1799">
        <v>4</v>
      </c>
      <c r="C1799">
        <v>1</v>
      </c>
      <c r="D1799" t="s">
        <v>1388</v>
      </c>
      <c r="E1799" t="s">
        <v>678</v>
      </c>
      <c r="F1799">
        <v>9</v>
      </c>
      <c r="G1799" t="s">
        <v>1755</v>
      </c>
      <c r="H1799">
        <v>6</v>
      </c>
      <c r="I1799" t="s">
        <v>634</v>
      </c>
      <c r="J1799" t="s">
        <v>634</v>
      </c>
    </row>
    <row r="1800" spans="1:10" x14ac:dyDescent="0.45">
      <c r="A1800">
        <v>69464</v>
      </c>
      <c r="B1800">
        <v>5</v>
      </c>
      <c r="C1800">
        <v>1</v>
      </c>
      <c r="D1800" t="s">
        <v>1542</v>
      </c>
      <c r="E1800" t="s">
        <v>678</v>
      </c>
      <c r="F1800">
        <v>30</v>
      </c>
      <c r="G1800" t="s">
        <v>634</v>
      </c>
      <c r="H1800" t="s">
        <v>634</v>
      </c>
      <c r="I1800">
        <v>2</v>
      </c>
      <c r="J1800">
        <v>207</v>
      </c>
    </row>
    <row r="1801" spans="1:10" x14ac:dyDescent="0.45">
      <c r="A1801">
        <v>69464</v>
      </c>
      <c r="B1801">
        <v>6</v>
      </c>
      <c r="C1801">
        <v>1</v>
      </c>
      <c r="D1801" t="s">
        <v>1389</v>
      </c>
      <c r="E1801" t="s">
        <v>678</v>
      </c>
      <c r="F1801">
        <v>30</v>
      </c>
      <c r="G1801" t="s">
        <v>1756</v>
      </c>
      <c r="H1801">
        <v>8</v>
      </c>
      <c r="I1801" t="s">
        <v>634</v>
      </c>
      <c r="J1801" t="s">
        <v>634</v>
      </c>
    </row>
    <row r="1802" spans="1:10" x14ac:dyDescent="0.45">
      <c r="A1802">
        <v>69464</v>
      </c>
      <c r="B1802">
        <v>7</v>
      </c>
      <c r="C1802">
        <v>1</v>
      </c>
      <c r="D1802" t="s">
        <v>1006</v>
      </c>
      <c r="E1802" t="s">
        <v>678</v>
      </c>
      <c r="F1802">
        <v>31</v>
      </c>
      <c r="G1802" t="s">
        <v>1757</v>
      </c>
      <c r="H1802">
        <v>6</v>
      </c>
      <c r="I1802" t="s">
        <v>634</v>
      </c>
      <c r="J1802" t="s">
        <v>634</v>
      </c>
    </row>
    <row r="1803" spans="1:10" x14ac:dyDescent="0.45">
      <c r="A1803">
        <v>69464</v>
      </c>
      <c r="B1803">
        <v>8</v>
      </c>
      <c r="C1803">
        <v>1</v>
      </c>
      <c r="D1803" t="s">
        <v>943</v>
      </c>
      <c r="E1803" t="s">
        <v>678</v>
      </c>
      <c r="F1803">
        <v>18</v>
      </c>
      <c r="G1803" t="s">
        <v>1759</v>
      </c>
      <c r="H1803">
        <v>11</v>
      </c>
      <c r="I1803" t="s">
        <v>634</v>
      </c>
      <c r="J1803" t="s">
        <v>634</v>
      </c>
    </row>
    <row r="1804" spans="1:10" x14ac:dyDescent="0.45">
      <c r="A1804">
        <v>69464</v>
      </c>
      <c r="B1804">
        <v>9</v>
      </c>
      <c r="C1804">
        <v>1</v>
      </c>
      <c r="D1804" t="s">
        <v>943</v>
      </c>
      <c r="E1804" t="s">
        <v>677</v>
      </c>
      <c r="F1804">
        <v>33</v>
      </c>
      <c r="G1804" t="s">
        <v>1759</v>
      </c>
      <c r="H1804" t="s">
        <v>634</v>
      </c>
      <c r="I1804" t="s">
        <v>634</v>
      </c>
      <c r="J1804" t="s">
        <v>634</v>
      </c>
    </row>
    <row r="1805" spans="1:10" x14ac:dyDescent="0.45">
      <c r="A1805">
        <v>69464</v>
      </c>
      <c r="B1805">
        <v>10</v>
      </c>
      <c r="C1805">
        <v>1</v>
      </c>
      <c r="D1805" t="s">
        <v>1029</v>
      </c>
      <c r="E1805" t="s">
        <v>677</v>
      </c>
      <c r="F1805">
        <v>79</v>
      </c>
      <c r="G1805" t="s">
        <v>1771</v>
      </c>
      <c r="H1805">
        <v>2</v>
      </c>
      <c r="I1805" t="s">
        <v>634</v>
      </c>
      <c r="J1805" t="s">
        <v>634</v>
      </c>
    </row>
    <row r="1806" spans="1:10" x14ac:dyDescent="0.45">
      <c r="A1806">
        <v>69464</v>
      </c>
      <c r="B1806">
        <v>11</v>
      </c>
      <c r="C1806">
        <v>1</v>
      </c>
      <c r="D1806" t="s">
        <v>871</v>
      </c>
      <c r="E1806" t="s">
        <v>677</v>
      </c>
      <c r="F1806">
        <v>33</v>
      </c>
      <c r="G1806" t="s">
        <v>1751</v>
      </c>
      <c r="H1806">
        <v>11</v>
      </c>
      <c r="I1806" t="s">
        <v>634</v>
      </c>
      <c r="J1806" t="s">
        <v>634</v>
      </c>
    </row>
    <row r="1807" spans="1:10" x14ac:dyDescent="0.45">
      <c r="A1807">
        <v>69464</v>
      </c>
      <c r="B1807">
        <v>12</v>
      </c>
      <c r="C1807">
        <v>1</v>
      </c>
      <c r="D1807" t="s">
        <v>1031</v>
      </c>
      <c r="E1807" t="s">
        <v>677</v>
      </c>
      <c r="F1807">
        <v>36</v>
      </c>
      <c r="G1807" t="s">
        <v>1752</v>
      </c>
      <c r="H1807">
        <v>11</v>
      </c>
      <c r="I1807" t="s">
        <v>634</v>
      </c>
      <c r="J1807" t="s">
        <v>634</v>
      </c>
    </row>
    <row r="1808" spans="1:10" x14ac:dyDescent="0.45">
      <c r="A1808">
        <v>69464</v>
      </c>
      <c r="B1808">
        <v>13</v>
      </c>
      <c r="C1808">
        <v>1</v>
      </c>
      <c r="D1808" t="s">
        <v>893</v>
      </c>
      <c r="E1808" t="s">
        <v>677</v>
      </c>
      <c r="F1808">
        <v>97</v>
      </c>
      <c r="G1808" t="s">
        <v>634</v>
      </c>
      <c r="H1808" t="s">
        <v>634</v>
      </c>
      <c r="I1808">
        <v>2</v>
      </c>
      <c r="J1808">
        <v>101</v>
      </c>
    </row>
    <row r="1809" spans="1:10" x14ac:dyDescent="0.45">
      <c r="A1809">
        <v>69464</v>
      </c>
      <c r="B1809">
        <v>14</v>
      </c>
      <c r="C1809">
        <v>1</v>
      </c>
      <c r="D1809" t="s">
        <v>893</v>
      </c>
      <c r="E1809" t="s">
        <v>677</v>
      </c>
      <c r="F1809">
        <v>29</v>
      </c>
      <c r="G1809" t="s">
        <v>634</v>
      </c>
      <c r="H1809" t="s">
        <v>634</v>
      </c>
      <c r="I1809">
        <v>2</v>
      </c>
      <c r="J1809">
        <v>208</v>
      </c>
    </row>
    <row r="1810" spans="1:10" x14ac:dyDescent="0.45">
      <c r="A1810">
        <v>69464</v>
      </c>
      <c r="B1810">
        <v>15</v>
      </c>
      <c r="C1810">
        <v>1</v>
      </c>
      <c r="D1810" t="s">
        <v>893</v>
      </c>
      <c r="E1810" t="s">
        <v>678</v>
      </c>
      <c r="F1810">
        <v>28</v>
      </c>
      <c r="G1810" t="s">
        <v>634</v>
      </c>
      <c r="H1810" t="s">
        <v>634</v>
      </c>
      <c r="I1810">
        <v>2</v>
      </c>
      <c r="J1810">
        <v>213</v>
      </c>
    </row>
    <row r="1811" spans="1:10" x14ac:dyDescent="0.45">
      <c r="A1811">
        <v>69464</v>
      </c>
      <c r="B1811">
        <v>16</v>
      </c>
      <c r="C1811">
        <v>1</v>
      </c>
      <c r="D1811" t="s">
        <v>1281</v>
      </c>
      <c r="E1811" t="s">
        <v>678</v>
      </c>
      <c r="F1811">
        <v>9</v>
      </c>
      <c r="G1811" t="s">
        <v>1753</v>
      </c>
      <c r="H1811">
        <v>8</v>
      </c>
      <c r="I1811" t="s">
        <v>634</v>
      </c>
      <c r="J1811" t="s">
        <v>634</v>
      </c>
    </row>
    <row r="1812" spans="1:10" x14ac:dyDescent="0.45">
      <c r="A1812">
        <v>69464</v>
      </c>
      <c r="B1812">
        <v>17</v>
      </c>
      <c r="C1812">
        <v>1</v>
      </c>
      <c r="D1812" t="s">
        <v>1343</v>
      </c>
      <c r="E1812" t="s">
        <v>678</v>
      </c>
      <c r="F1812">
        <v>38</v>
      </c>
      <c r="G1812" t="s">
        <v>1792</v>
      </c>
      <c r="H1812">
        <v>30</v>
      </c>
      <c r="I1812" t="s">
        <v>634</v>
      </c>
      <c r="J1812" t="s">
        <v>634</v>
      </c>
    </row>
    <row r="1813" spans="1:10" x14ac:dyDescent="0.45">
      <c r="A1813">
        <v>69464</v>
      </c>
      <c r="B1813">
        <v>18</v>
      </c>
      <c r="C1813">
        <v>1</v>
      </c>
      <c r="D1813" t="s">
        <v>1158</v>
      </c>
      <c r="E1813" t="s">
        <v>678</v>
      </c>
      <c r="F1813">
        <v>14</v>
      </c>
      <c r="G1813" t="s">
        <v>1765</v>
      </c>
      <c r="H1813" t="s">
        <v>634</v>
      </c>
      <c r="I1813" t="s">
        <v>634</v>
      </c>
      <c r="J1813" t="s">
        <v>634</v>
      </c>
    </row>
    <row r="1814" spans="1:10" x14ac:dyDescent="0.45">
      <c r="A1814">
        <v>69464</v>
      </c>
      <c r="B1814">
        <v>19</v>
      </c>
      <c r="C1814">
        <v>1</v>
      </c>
      <c r="D1814" t="s">
        <v>724</v>
      </c>
      <c r="E1814" t="s">
        <v>677</v>
      </c>
      <c r="F1814">
        <v>94</v>
      </c>
      <c r="G1814" t="s">
        <v>1793</v>
      </c>
      <c r="H1814" t="s">
        <v>634</v>
      </c>
      <c r="I1814" t="s">
        <v>634</v>
      </c>
      <c r="J1814" t="s">
        <v>634</v>
      </c>
    </row>
    <row r="1815" spans="1:10" x14ac:dyDescent="0.45">
      <c r="A1815">
        <v>69464</v>
      </c>
      <c r="B1815">
        <v>20</v>
      </c>
      <c r="C1815">
        <v>1</v>
      </c>
      <c r="D1815" t="s">
        <v>1335</v>
      </c>
      <c r="E1815" t="s">
        <v>677</v>
      </c>
      <c r="F1815">
        <v>44</v>
      </c>
      <c r="G1815" t="s">
        <v>1794</v>
      </c>
      <c r="H1815">
        <v>29</v>
      </c>
      <c r="I1815" t="s">
        <v>634</v>
      </c>
      <c r="J1815" t="s">
        <v>634</v>
      </c>
    </row>
    <row r="1816" spans="1:10" x14ac:dyDescent="0.45">
      <c r="A1816">
        <v>69464</v>
      </c>
      <c r="B1816">
        <v>21</v>
      </c>
      <c r="C1816">
        <v>1</v>
      </c>
      <c r="D1816" t="s">
        <v>722</v>
      </c>
      <c r="E1816" t="s">
        <v>678</v>
      </c>
      <c r="F1816">
        <v>14</v>
      </c>
      <c r="G1816" t="s">
        <v>1795</v>
      </c>
      <c r="H1816">
        <v>30</v>
      </c>
      <c r="I1816" t="s">
        <v>634</v>
      </c>
      <c r="J1816" t="s">
        <v>634</v>
      </c>
    </row>
    <row r="1817" spans="1:10" x14ac:dyDescent="0.45">
      <c r="A1817">
        <v>69464</v>
      </c>
      <c r="B1817">
        <v>22</v>
      </c>
      <c r="C1817">
        <v>1</v>
      </c>
      <c r="D1817" t="s">
        <v>989</v>
      </c>
      <c r="E1817" t="s">
        <v>678</v>
      </c>
      <c r="F1817">
        <v>28</v>
      </c>
      <c r="G1817" t="s">
        <v>634</v>
      </c>
      <c r="H1817" t="s">
        <v>634</v>
      </c>
      <c r="I1817">
        <v>2</v>
      </c>
      <c r="J1817">
        <v>213</v>
      </c>
    </row>
    <row r="1818" spans="1:10" x14ac:dyDescent="0.45">
      <c r="A1818">
        <v>69465</v>
      </c>
      <c r="B1818">
        <v>0</v>
      </c>
      <c r="C1818">
        <v>1</v>
      </c>
      <c r="D1818" t="s">
        <v>1390</v>
      </c>
      <c r="E1818" t="s">
        <v>677</v>
      </c>
      <c r="F1818">
        <v>97</v>
      </c>
      <c r="G1818" t="s">
        <v>1745</v>
      </c>
      <c r="H1818">
        <v>73</v>
      </c>
      <c r="I1818" t="s">
        <v>634</v>
      </c>
      <c r="J1818" t="s">
        <v>634</v>
      </c>
    </row>
    <row r="1819" spans="1:10" x14ac:dyDescent="0.45">
      <c r="A1819">
        <v>69465</v>
      </c>
      <c r="B1819">
        <v>1</v>
      </c>
      <c r="C1819">
        <v>1</v>
      </c>
      <c r="D1819" t="s">
        <v>885</v>
      </c>
      <c r="E1819" t="s">
        <v>677</v>
      </c>
      <c r="F1819">
        <v>10</v>
      </c>
      <c r="G1819" t="s">
        <v>634</v>
      </c>
      <c r="H1819" t="s">
        <v>634</v>
      </c>
      <c r="I1819">
        <v>2</v>
      </c>
      <c r="J1819">
        <v>201</v>
      </c>
    </row>
    <row r="1820" spans="1:10" x14ac:dyDescent="0.45">
      <c r="A1820">
        <v>69465</v>
      </c>
      <c r="B1820">
        <v>2</v>
      </c>
      <c r="C1820">
        <v>2</v>
      </c>
      <c r="D1820" t="s">
        <v>1053</v>
      </c>
      <c r="E1820" t="s">
        <v>678</v>
      </c>
      <c r="F1820">
        <v>93</v>
      </c>
      <c r="G1820" t="s">
        <v>634</v>
      </c>
      <c r="H1820" t="s">
        <v>634</v>
      </c>
      <c r="I1820">
        <v>2</v>
      </c>
      <c r="J1820">
        <v>201</v>
      </c>
    </row>
    <row r="1821" spans="1:10" x14ac:dyDescent="0.45">
      <c r="A1821">
        <v>69465</v>
      </c>
      <c r="B1821">
        <v>3</v>
      </c>
      <c r="C1821">
        <v>2</v>
      </c>
      <c r="D1821" t="s">
        <v>1039</v>
      </c>
      <c r="E1821" t="s">
        <v>677</v>
      </c>
      <c r="F1821">
        <v>94</v>
      </c>
      <c r="G1821" t="s">
        <v>1777</v>
      </c>
      <c r="H1821" t="s">
        <v>634</v>
      </c>
      <c r="I1821" t="s">
        <v>634</v>
      </c>
      <c r="J1821" t="s">
        <v>634</v>
      </c>
    </row>
    <row r="1822" spans="1:10" x14ac:dyDescent="0.45">
      <c r="A1822">
        <v>69465</v>
      </c>
      <c r="B1822">
        <v>4</v>
      </c>
      <c r="C1822">
        <v>2</v>
      </c>
      <c r="D1822" t="s">
        <v>1088</v>
      </c>
      <c r="E1822" t="s">
        <v>677</v>
      </c>
      <c r="F1822">
        <v>22</v>
      </c>
      <c r="G1822" t="s">
        <v>1827</v>
      </c>
      <c r="H1822">
        <v>15</v>
      </c>
      <c r="I1822" t="s">
        <v>634</v>
      </c>
      <c r="J1822" t="s">
        <v>634</v>
      </c>
    </row>
    <row r="1823" spans="1:10" x14ac:dyDescent="0.45">
      <c r="A1823">
        <v>69465</v>
      </c>
      <c r="B1823">
        <v>5</v>
      </c>
      <c r="C1823">
        <v>2</v>
      </c>
      <c r="D1823" t="s">
        <v>963</v>
      </c>
      <c r="E1823" t="s">
        <v>677</v>
      </c>
      <c r="F1823">
        <v>73</v>
      </c>
      <c r="G1823" t="s">
        <v>1797</v>
      </c>
      <c r="H1823">
        <v>21</v>
      </c>
      <c r="I1823" t="s">
        <v>634</v>
      </c>
      <c r="J1823" t="s">
        <v>634</v>
      </c>
    </row>
    <row r="1824" spans="1:10" x14ac:dyDescent="0.45">
      <c r="A1824">
        <v>69465</v>
      </c>
      <c r="B1824">
        <v>6</v>
      </c>
      <c r="C1824">
        <v>2</v>
      </c>
      <c r="D1824" t="s">
        <v>881</v>
      </c>
      <c r="E1824" t="s">
        <v>677</v>
      </c>
      <c r="F1824">
        <v>31</v>
      </c>
      <c r="G1824" t="s">
        <v>634</v>
      </c>
      <c r="H1824" t="s">
        <v>634</v>
      </c>
      <c r="I1824">
        <v>2</v>
      </c>
      <c r="J1824">
        <v>217</v>
      </c>
    </row>
    <row r="1825" spans="1:10" x14ac:dyDescent="0.45">
      <c r="A1825">
        <v>69465</v>
      </c>
      <c r="B1825">
        <v>7</v>
      </c>
      <c r="C1825">
        <v>2</v>
      </c>
      <c r="D1825" t="s">
        <v>1391</v>
      </c>
      <c r="E1825" t="s">
        <v>678</v>
      </c>
      <c r="F1825">
        <v>93</v>
      </c>
      <c r="G1825" t="s">
        <v>1809</v>
      </c>
      <c r="H1825">
        <v>2</v>
      </c>
      <c r="I1825" t="s">
        <v>634</v>
      </c>
      <c r="J1825" t="s">
        <v>634</v>
      </c>
    </row>
    <row r="1826" spans="1:10" x14ac:dyDescent="0.45">
      <c r="A1826">
        <v>69465</v>
      </c>
      <c r="B1826">
        <v>8</v>
      </c>
      <c r="C1826">
        <v>2</v>
      </c>
      <c r="D1826" t="s">
        <v>874</v>
      </c>
      <c r="E1826" t="s">
        <v>678</v>
      </c>
      <c r="F1826">
        <v>11</v>
      </c>
      <c r="G1826" t="s">
        <v>634</v>
      </c>
      <c r="H1826" t="s">
        <v>634</v>
      </c>
      <c r="I1826">
        <v>2</v>
      </c>
      <c r="J1826">
        <v>201</v>
      </c>
    </row>
    <row r="1827" spans="1:10" x14ac:dyDescent="0.45">
      <c r="A1827">
        <v>69465</v>
      </c>
      <c r="B1827">
        <v>9</v>
      </c>
      <c r="C1827">
        <v>2</v>
      </c>
      <c r="D1827" t="s">
        <v>1059</v>
      </c>
      <c r="E1827" t="s">
        <v>677</v>
      </c>
      <c r="F1827">
        <v>88</v>
      </c>
      <c r="G1827" t="s">
        <v>1828</v>
      </c>
      <c r="H1827">
        <v>97</v>
      </c>
      <c r="I1827" t="s">
        <v>634</v>
      </c>
      <c r="J1827" t="s">
        <v>634</v>
      </c>
    </row>
    <row r="1828" spans="1:10" x14ac:dyDescent="0.45">
      <c r="A1828">
        <v>69465</v>
      </c>
      <c r="B1828">
        <v>10</v>
      </c>
      <c r="C1828">
        <v>2</v>
      </c>
      <c r="D1828" t="s">
        <v>993</v>
      </c>
      <c r="E1828" t="s">
        <v>677</v>
      </c>
      <c r="F1828">
        <v>88</v>
      </c>
      <c r="G1828" t="s">
        <v>634</v>
      </c>
      <c r="H1828" t="s">
        <v>634</v>
      </c>
      <c r="I1828">
        <v>2</v>
      </c>
      <c r="J1828">
        <v>207</v>
      </c>
    </row>
    <row r="1829" spans="1:10" x14ac:dyDescent="0.45">
      <c r="A1829">
        <v>69465</v>
      </c>
      <c r="B1829">
        <v>11</v>
      </c>
      <c r="C1829">
        <v>3</v>
      </c>
      <c r="D1829" t="s">
        <v>1392</v>
      </c>
      <c r="E1829" t="s">
        <v>678</v>
      </c>
      <c r="F1829">
        <v>94</v>
      </c>
      <c r="G1829" t="s">
        <v>1811</v>
      </c>
      <c r="H1829">
        <v>2</v>
      </c>
      <c r="I1829" t="s">
        <v>634</v>
      </c>
      <c r="J1829" t="s">
        <v>634</v>
      </c>
    </row>
    <row r="1830" spans="1:10" x14ac:dyDescent="0.45">
      <c r="A1830">
        <v>69465</v>
      </c>
      <c r="B1830">
        <v>12</v>
      </c>
      <c r="C1830">
        <v>3</v>
      </c>
      <c r="D1830" t="s">
        <v>1296</v>
      </c>
      <c r="E1830" t="s">
        <v>677</v>
      </c>
      <c r="F1830">
        <v>21</v>
      </c>
      <c r="G1830" t="s">
        <v>1812</v>
      </c>
      <c r="H1830">
        <v>94</v>
      </c>
      <c r="I1830" t="s">
        <v>634</v>
      </c>
      <c r="J1830" t="s">
        <v>634</v>
      </c>
    </row>
    <row r="1831" spans="1:10" x14ac:dyDescent="0.45">
      <c r="A1831">
        <v>69465</v>
      </c>
      <c r="B1831">
        <v>13</v>
      </c>
      <c r="C1831">
        <v>3</v>
      </c>
      <c r="D1831" t="s">
        <v>1268</v>
      </c>
      <c r="E1831" t="s">
        <v>677</v>
      </c>
      <c r="F1831">
        <v>88</v>
      </c>
      <c r="G1831" t="s">
        <v>634</v>
      </c>
      <c r="H1831" t="s">
        <v>634</v>
      </c>
      <c r="I1831">
        <v>2</v>
      </c>
      <c r="J1831">
        <v>201</v>
      </c>
    </row>
    <row r="1832" spans="1:10" x14ac:dyDescent="0.45">
      <c r="A1832">
        <v>69465</v>
      </c>
      <c r="B1832">
        <v>14</v>
      </c>
      <c r="C1832">
        <v>3</v>
      </c>
      <c r="D1832" t="s">
        <v>1130</v>
      </c>
      <c r="E1832" t="s">
        <v>678</v>
      </c>
      <c r="F1832" t="s">
        <v>634</v>
      </c>
      <c r="G1832" t="s">
        <v>1813</v>
      </c>
      <c r="H1832" t="s">
        <v>634</v>
      </c>
      <c r="I1832" t="s">
        <v>634</v>
      </c>
      <c r="J1832" t="s">
        <v>634</v>
      </c>
    </row>
    <row r="1833" spans="1:10" x14ac:dyDescent="0.45">
      <c r="A1833">
        <v>69465</v>
      </c>
      <c r="B1833">
        <v>15</v>
      </c>
      <c r="C1833">
        <v>3</v>
      </c>
      <c r="D1833" t="s">
        <v>1393</v>
      </c>
      <c r="E1833" t="s">
        <v>677</v>
      </c>
      <c r="F1833">
        <v>73</v>
      </c>
      <c r="G1833" t="s">
        <v>1865</v>
      </c>
      <c r="H1833">
        <v>94</v>
      </c>
      <c r="I1833" t="s">
        <v>634</v>
      </c>
      <c r="J1833" t="s">
        <v>634</v>
      </c>
    </row>
    <row r="1834" spans="1:10" x14ac:dyDescent="0.45">
      <c r="A1834">
        <v>69465</v>
      </c>
      <c r="B1834">
        <v>16</v>
      </c>
      <c r="C1834">
        <v>3</v>
      </c>
      <c r="D1834" t="s">
        <v>1127</v>
      </c>
      <c r="E1834" t="s">
        <v>678</v>
      </c>
      <c r="F1834">
        <v>3</v>
      </c>
      <c r="G1834" t="s">
        <v>634</v>
      </c>
      <c r="H1834" t="s">
        <v>634</v>
      </c>
      <c r="I1834">
        <v>2</v>
      </c>
      <c r="J1834">
        <v>207</v>
      </c>
    </row>
    <row r="1835" spans="1:10" x14ac:dyDescent="0.45">
      <c r="A1835">
        <v>69466</v>
      </c>
      <c r="B1835">
        <v>0</v>
      </c>
      <c r="C1835">
        <v>1</v>
      </c>
      <c r="D1835" t="s">
        <v>1394</v>
      </c>
      <c r="E1835" t="s">
        <v>677</v>
      </c>
      <c r="F1835">
        <v>21</v>
      </c>
      <c r="G1835" t="s">
        <v>1745</v>
      </c>
      <c r="H1835" t="s">
        <v>634</v>
      </c>
      <c r="I1835" t="s">
        <v>634</v>
      </c>
      <c r="J1835" t="s">
        <v>634</v>
      </c>
    </row>
    <row r="1836" spans="1:10" x14ac:dyDescent="0.45">
      <c r="A1836">
        <v>69466</v>
      </c>
      <c r="B1836">
        <v>1</v>
      </c>
      <c r="C1836">
        <v>1</v>
      </c>
      <c r="D1836" t="s">
        <v>1395</v>
      </c>
      <c r="E1836" t="s">
        <v>678</v>
      </c>
      <c r="F1836">
        <v>8</v>
      </c>
      <c r="G1836" t="s">
        <v>1746</v>
      </c>
      <c r="H1836" t="s">
        <v>634</v>
      </c>
      <c r="I1836" t="s">
        <v>634</v>
      </c>
      <c r="J1836" t="s">
        <v>634</v>
      </c>
    </row>
    <row r="1837" spans="1:10" x14ac:dyDescent="0.45">
      <c r="A1837">
        <v>69466</v>
      </c>
      <c r="B1837">
        <v>2</v>
      </c>
      <c r="C1837">
        <v>1</v>
      </c>
      <c r="D1837" t="s">
        <v>916</v>
      </c>
      <c r="E1837" t="s">
        <v>677</v>
      </c>
      <c r="F1837">
        <v>40</v>
      </c>
      <c r="G1837" t="s">
        <v>1747</v>
      </c>
      <c r="H1837">
        <v>97</v>
      </c>
      <c r="I1837" t="s">
        <v>634</v>
      </c>
      <c r="J1837" t="s">
        <v>634</v>
      </c>
    </row>
    <row r="1838" spans="1:10" x14ac:dyDescent="0.45">
      <c r="A1838">
        <v>69466</v>
      </c>
      <c r="B1838">
        <v>3</v>
      </c>
      <c r="C1838">
        <v>1</v>
      </c>
      <c r="D1838" t="s">
        <v>1396</v>
      </c>
      <c r="E1838" t="s">
        <v>677</v>
      </c>
      <c r="F1838">
        <v>3</v>
      </c>
      <c r="G1838" t="s">
        <v>1808</v>
      </c>
      <c r="H1838">
        <v>11</v>
      </c>
      <c r="I1838" t="s">
        <v>634</v>
      </c>
      <c r="J1838" t="s">
        <v>634</v>
      </c>
    </row>
    <row r="1839" spans="1:10" x14ac:dyDescent="0.45">
      <c r="A1839">
        <v>69466</v>
      </c>
      <c r="B1839">
        <v>4</v>
      </c>
      <c r="C1839">
        <v>1</v>
      </c>
      <c r="D1839" t="s">
        <v>1167</v>
      </c>
      <c r="E1839" t="s">
        <v>677</v>
      </c>
      <c r="F1839">
        <v>79</v>
      </c>
      <c r="G1839" t="s">
        <v>1809</v>
      </c>
      <c r="H1839">
        <v>93</v>
      </c>
      <c r="I1839" t="s">
        <v>634</v>
      </c>
      <c r="J1839" t="s">
        <v>634</v>
      </c>
    </row>
    <row r="1840" spans="1:10" x14ac:dyDescent="0.45">
      <c r="A1840">
        <v>69466</v>
      </c>
      <c r="B1840">
        <v>5</v>
      </c>
      <c r="C1840">
        <v>1</v>
      </c>
      <c r="D1840" t="s">
        <v>758</v>
      </c>
      <c r="E1840" t="s">
        <v>677</v>
      </c>
      <c r="F1840">
        <v>33</v>
      </c>
      <c r="G1840" t="s">
        <v>634</v>
      </c>
      <c r="H1840" t="s">
        <v>634</v>
      </c>
      <c r="I1840">
        <v>2</v>
      </c>
      <c r="J1840">
        <v>207</v>
      </c>
    </row>
    <row r="1841" spans="1:10" x14ac:dyDescent="0.45">
      <c r="A1841">
        <v>69466</v>
      </c>
      <c r="B1841">
        <v>6</v>
      </c>
      <c r="C1841">
        <v>1</v>
      </c>
      <c r="D1841" t="s">
        <v>1250</v>
      </c>
      <c r="E1841" t="s">
        <v>677</v>
      </c>
      <c r="F1841">
        <v>3</v>
      </c>
      <c r="G1841" t="s">
        <v>1828</v>
      </c>
      <c r="H1841">
        <v>33</v>
      </c>
      <c r="I1841" t="s">
        <v>634</v>
      </c>
      <c r="J1841" t="s">
        <v>634</v>
      </c>
    </row>
    <row r="1842" spans="1:10" x14ac:dyDescent="0.45">
      <c r="A1842">
        <v>69466</v>
      </c>
      <c r="B1842">
        <v>7</v>
      </c>
      <c r="C1842">
        <v>1</v>
      </c>
      <c r="D1842" t="s">
        <v>944</v>
      </c>
      <c r="E1842" t="s">
        <v>678</v>
      </c>
      <c r="F1842">
        <v>8</v>
      </c>
      <c r="G1842" t="s">
        <v>1811</v>
      </c>
      <c r="H1842" t="s">
        <v>634</v>
      </c>
      <c r="I1842" t="s">
        <v>634</v>
      </c>
      <c r="J1842" t="s">
        <v>634</v>
      </c>
    </row>
    <row r="1843" spans="1:10" x14ac:dyDescent="0.45">
      <c r="A1843">
        <v>69466</v>
      </c>
      <c r="B1843">
        <v>8</v>
      </c>
      <c r="C1843">
        <v>2</v>
      </c>
      <c r="D1843" t="s">
        <v>740</v>
      </c>
      <c r="E1843" t="s">
        <v>678</v>
      </c>
      <c r="F1843">
        <v>31</v>
      </c>
      <c r="G1843" t="s">
        <v>1779</v>
      </c>
      <c r="H1843" t="s">
        <v>634</v>
      </c>
      <c r="I1843" t="s">
        <v>634</v>
      </c>
      <c r="J1843" t="s">
        <v>634</v>
      </c>
    </row>
    <row r="1844" spans="1:10" x14ac:dyDescent="0.45">
      <c r="A1844">
        <v>69466</v>
      </c>
      <c r="B1844">
        <v>9</v>
      </c>
      <c r="C1844">
        <v>2</v>
      </c>
      <c r="D1844" t="s">
        <v>1395</v>
      </c>
      <c r="E1844" t="s">
        <v>677</v>
      </c>
      <c r="F1844">
        <v>79</v>
      </c>
      <c r="G1844" t="s">
        <v>1813</v>
      </c>
      <c r="H1844">
        <v>93</v>
      </c>
      <c r="I1844" t="s">
        <v>634</v>
      </c>
      <c r="J1844" t="s">
        <v>634</v>
      </c>
    </row>
    <row r="1845" spans="1:10" x14ac:dyDescent="0.45">
      <c r="A1845">
        <v>69466</v>
      </c>
      <c r="B1845">
        <v>10</v>
      </c>
      <c r="C1845">
        <v>2</v>
      </c>
      <c r="D1845" t="s">
        <v>1011</v>
      </c>
      <c r="E1845" t="s">
        <v>678</v>
      </c>
      <c r="F1845">
        <v>9</v>
      </c>
      <c r="G1845" t="s">
        <v>1781</v>
      </c>
      <c r="H1845">
        <v>6</v>
      </c>
      <c r="I1845" t="s">
        <v>634</v>
      </c>
      <c r="J1845" t="s">
        <v>634</v>
      </c>
    </row>
    <row r="1846" spans="1:10" x14ac:dyDescent="0.45">
      <c r="A1846">
        <v>69466</v>
      </c>
      <c r="B1846">
        <v>11</v>
      </c>
      <c r="C1846">
        <v>2</v>
      </c>
      <c r="D1846" t="s">
        <v>978</v>
      </c>
      <c r="E1846" t="s">
        <v>678</v>
      </c>
      <c r="F1846">
        <v>38</v>
      </c>
      <c r="G1846" t="s">
        <v>634</v>
      </c>
      <c r="H1846" t="s">
        <v>634</v>
      </c>
      <c r="I1846">
        <v>2</v>
      </c>
      <c r="J1846">
        <v>219</v>
      </c>
    </row>
    <row r="1847" spans="1:10" x14ac:dyDescent="0.45">
      <c r="A1847">
        <v>69466</v>
      </c>
      <c r="B1847">
        <v>12</v>
      </c>
      <c r="C1847">
        <v>2</v>
      </c>
      <c r="D1847" t="s">
        <v>1045</v>
      </c>
      <c r="E1847" t="s">
        <v>677</v>
      </c>
      <c r="F1847">
        <v>94</v>
      </c>
      <c r="G1847" t="s">
        <v>1782</v>
      </c>
      <c r="H1847">
        <v>93</v>
      </c>
      <c r="I1847" t="s">
        <v>634</v>
      </c>
      <c r="J1847" t="s">
        <v>634</v>
      </c>
    </row>
    <row r="1848" spans="1:10" x14ac:dyDescent="0.45">
      <c r="A1848">
        <v>69466</v>
      </c>
      <c r="B1848">
        <v>13</v>
      </c>
      <c r="C1848">
        <v>3</v>
      </c>
      <c r="D1848" t="s">
        <v>1315</v>
      </c>
      <c r="E1848" t="s">
        <v>678</v>
      </c>
      <c r="F1848">
        <v>62</v>
      </c>
      <c r="G1848" t="s">
        <v>634</v>
      </c>
      <c r="H1848" t="s">
        <v>634</v>
      </c>
      <c r="I1848">
        <v>2</v>
      </c>
      <c r="J1848">
        <v>201</v>
      </c>
    </row>
    <row r="1849" spans="1:10" x14ac:dyDescent="0.45">
      <c r="A1849">
        <v>69466</v>
      </c>
      <c r="B1849">
        <v>14</v>
      </c>
      <c r="C1849">
        <v>3</v>
      </c>
      <c r="D1849" t="s">
        <v>1397</v>
      </c>
      <c r="E1849" t="s">
        <v>677</v>
      </c>
      <c r="F1849">
        <v>2</v>
      </c>
      <c r="G1849" t="s">
        <v>1783</v>
      </c>
      <c r="H1849" t="s">
        <v>634</v>
      </c>
      <c r="I1849" t="s">
        <v>634</v>
      </c>
      <c r="J1849" t="s">
        <v>634</v>
      </c>
    </row>
    <row r="1850" spans="1:10" x14ac:dyDescent="0.45">
      <c r="A1850">
        <v>69466</v>
      </c>
      <c r="B1850">
        <v>15</v>
      </c>
      <c r="C1850">
        <v>3</v>
      </c>
      <c r="D1850" t="s">
        <v>1550</v>
      </c>
      <c r="E1850" t="s">
        <v>678</v>
      </c>
      <c r="F1850">
        <v>9</v>
      </c>
      <c r="G1850" t="s">
        <v>634</v>
      </c>
      <c r="H1850" t="s">
        <v>634</v>
      </c>
      <c r="I1850">
        <v>2</v>
      </c>
      <c r="J1850">
        <v>207</v>
      </c>
    </row>
    <row r="1851" spans="1:10" x14ac:dyDescent="0.45">
      <c r="A1851">
        <v>69466</v>
      </c>
      <c r="B1851">
        <v>16</v>
      </c>
      <c r="C1851">
        <v>3</v>
      </c>
      <c r="D1851" t="s">
        <v>1141</v>
      </c>
      <c r="E1851" t="s">
        <v>677</v>
      </c>
      <c r="F1851">
        <v>94</v>
      </c>
      <c r="G1851" t="s">
        <v>1784</v>
      </c>
      <c r="H1851" t="s">
        <v>634</v>
      </c>
      <c r="I1851" t="s">
        <v>634</v>
      </c>
      <c r="J1851" t="s">
        <v>634</v>
      </c>
    </row>
    <row r="1852" spans="1:10" x14ac:dyDescent="0.45">
      <c r="A1852">
        <v>69467</v>
      </c>
      <c r="B1852">
        <v>0</v>
      </c>
      <c r="C1852">
        <v>1</v>
      </c>
      <c r="D1852" t="s">
        <v>1116</v>
      </c>
      <c r="E1852" t="s">
        <v>677</v>
      </c>
      <c r="F1852">
        <v>94</v>
      </c>
      <c r="G1852" t="s">
        <v>1745</v>
      </c>
      <c r="H1852">
        <v>8</v>
      </c>
      <c r="I1852" t="s">
        <v>634</v>
      </c>
      <c r="J1852" t="s">
        <v>634</v>
      </c>
    </row>
    <row r="1853" spans="1:10" x14ac:dyDescent="0.45">
      <c r="A1853">
        <v>69467</v>
      </c>
      <c r="B1853">
        <v>1</v>
      </c>
      <c r="C1853">
        <v>1</v>
      </c>
      <c r="D1853" t="s">
        <v>1398</v>
      </c>
      <c r="E1853" t="s">
        <v>678</v>
      </c>
      <c r="F1853">
        <v>94</v>
      </c>
      <c r="G1853" t="s">
        <v>1746</v>
      </c>
      <c r="H1853">
        <v>10</v>
      </c>
      <c r="I1853" t="s">
        <v>634</v>
      </c>
      <c r="J1853" t="s">
        <v>634</v>
      </c>
    </row>
    <row r="1854" spans="1:10" x14ac:dyDescent="0.45">
      <c r="A1854">
        <v>69467</v>
      </c>
      <c r="B1854">
        <v>2</v>
      </c>
      <c r="C1854">
        <v>1</v>
      </c>
      <c r="D1854" t="s">
        <v>1399</v>
      </c>
      <c r="E1854" t="s">
        <v>677</v>
      </c>
      <c r="F1854">
        <v>33</v>
      </c>
      <c r="G1854" t="s">
        <v>1747</v>
      </c>
      <c r="H1854">
        <v>3</v>
      </c>
      <c r="I1854" t="s">
        <v>634</v>
      </c>
      <c r="J1854" t="s">
        <v>634</v>
      </c>
    </row>
    <row r="1855" spans="1:10" x14ac:dyDescent="0.45">
      <c r="A1855">
        <v>69467</v>
      </c>
      <c r="B1855">
        <v>3</v>
      </c>
      <c r="C1855">
        <v>1</v>
      </c>
      <c r="D1855" t="s">
        <v>1512</v>
      </c>
      <c r="E1855" t="s">
        <v>678</v>
      </c>
      <c r="F1855">
        <v>8</v>
      </c>
      <c r="G1855" t="s">
        <v>634</v>
      </c>
      <c r="H1855" t="s">
        <v>634</v>
      </c>
      <c r="I1855">
        <v>2</v>
      </c>
      <c r="J1855">
        <v>0</v>
      </c>
    </row>
    <row r="1856" spans="1:10" x14ac:dyDescent="0.45">
      <c r="A1856">
        <v>69467</v>
      </c>
      <c r="B1856">
        <v>4</v>
      </c>
      <c r="C1856">
        <v>3</v>
      </c>
      <c r="D1856" t="s">
        <v>1193</v>
      </c>
      <c r="E1856" t="s">
        <v>677</v>
      </c>
      <c r="F1856">
        <v>33</v>
      </c>
      <c r="G1856" t="s">
        <v>1808</v>
      </c>
      <c r="H1856">
        <v>11</v>
      </c>
      <c r="I1856" t="s">
        <v>634</v>
      </c>
      <c r="J1856" t="s">
        <v>634</v>
      </c>
    </row>
    <row r="1857" spans="1:10" x14ac:dyDescent="0.45">
      <c r="A1857">
        <v>69467</v>
      </c>
      <c r="B1857">
        <v>5</v>
      </c>
      <c r="C1857">
        <v>3</v>
      </c>
      <c r="D1857" t="s">
        <v>1400</v>
      </c>
      <c r="E1857" t="s">
        <v>678</v>
      </c>
      <c r="F1857">
        <v>94</v>
      </c>
      <c r="G1857" t="s">
        <v>1749</v>
      </c>
      <c r="H1857">
        <v>6</v>
      </c>
      <c r="I1857" t="s">
        <v>634</v>
      </c>
      <c r="J1857" t="s">
        <v>634</v>
      </c>
    </row>
    <row r="1858" spans="1:10" x14ac:dyDescent="0.45">
      <c r="A1858">
        <v>69467</v>
      </c>
      <c r="B1858">
        <v>6</v>
      </c>
      <c r="C1858">
        <v>3</v>
      </c>
      <c r="D1858" t="s">
        <v>778</v>
      </c>
      <c r="E1858" t="s">
        <v>678</v>
      </c>
      <c r="F1858">
        <v>6</v>
      </c>
      <c r="G1858" t="s">
        <v>1750</v>
      </c>
      <c r="H1858">
        <v>11</v>
      </c>
      <c r="I1858" t="s">
        <v>634</v>
      </c>
      <c r="J1858" t="s">
        <v>634</v>
      </c>
    </row>
    <row r="1859" spans="1:10" x14ac:dyDescent="0.45">
      <c r="A1859">
        <v>69467</v>
      </c>
      <c r="B1859">
        <v>7</v>
      </c>
      <c r="C1859">
        <v>3</v>
      </c>
      <c r="D1859" t="s">
        <v>1217</v>
      </c>
      <c r="E1859" t="s">
        <v>678</v>
      </c>
      <c r="F1859">
        <v>94</v>
      </c>
      <c r="G1859" t="s">
        <v>1751</v>
      </c>
      <c r="H1859">
        <v>8</v>
      </c>
      <c r="I1859" t="s">
        <v>634</v>
      </c>
      <c r="J1859" t="s">
        <v>634</v>
      </c>
    </row>
    <row r="1860" spans="1:10" x14ac:dyDescent="0.45">
      <c r="A1860">
        <v>69467</v>
      </c>
      <c r="B1860">
        <v>8</v>
      </c>
      <c r="C1860">
        <v>3</v>
      </c>
      <c r="D1860" t="s">
        <v>1217</v>
      </c>
      <c r="E1860" t="s">
        <v>677</v>
      </c>
      <c r="F1860" t="s">
        <v>634</v>
      </c>
      <c r="G1860" t="s">
        <v>634</v>
      </c>
      <c r="H1860" t="s">
        <v>634</v>
      </c>
      <c r="I1860" t="s">
        <v>634</v>
      </c>
      <c r="J1860">
        <v>401</v>
      </c>
    </row>
    <row r="1861" spans="1:10" x14ac:dyDescent="0.45">
      <c r="A1861">
        <v>69467</v>
      </c>
      <c r="B1861">
        <v>9</v>
      </c>
      <c r="C1861">
        <v>3</v>
      </c>
      <c r="D1861" t="s">
        <v>1397</v>
      </c>
      <c r="E1861" t="s">
        <v>677</v>
      </c>
      <c r="F1861">
        <v>29</v>
      </c>
      <c r="G1861" t="s">
        <v>1752</v>
      </c>
      <c r="H1861">
        <v>94</v>
      </c>
      <c r="I1861" t="s">
        <v>634</v>
      </c>
      <c r="J1861" t="s">
        <v>634</v>
      </c>
    </row>
    <row r="1862" spans="1:10" x14ac:dyDescent="0.45">
      <c r="A1862">
        <v>69467</v>
      </c>
      <c r="B1862">
        <v>10</v>
      </c>
      <c r="C1862">
        <v>3</v>
      </c>
      <c r="D1862" t="s">
        <v>1045</v>
      </c>
      <c r="E1862" t="s">
        <v>678</v>
      </c>
      <c r="F1862">
        <v>15</v>
      </c>
      <c r="G1862" t="s">
        <v>1753</v>
      </c>
      <c r="H1862">
        <v>31</v>
      </c>
      <c r="I1862" t="s">
        <v>634</v>
      </c>
      <c r="J1862" t="s">
        <v>634</v>
      </c>
    </row>
    <row r="1863" spans="1:10" x14ac:dyDescent="0.45">
      <c r="A1863">
        <v>69467</v>
      </c>
      <c r="B1863">
        <v>11</v>
      </c>
      <c r="C1863">
        <v>3</v>
      </c>
      <c r="D1863" t="s">
        <v>852</v>
      </c>
      <c r="E1863" t="s">
        <v>678</v>
      </c>
      <c r="F1863">
        <v>96</v>
      </c>
      <c r="G1863" t="s">
        <v>1792</v>
      </c>
      <c r="H1863">
        <v>15</v>
      </c>
      <c r="I1863" t="s">
        <v>634</v>
      </c>
      <c r="J1863" t="s">
        <v>634</v>
      </c>
    </row>
    <row r="1864" spans="1:10" x14ac:dyDescent="0.45">
      <c r="A1864">
        <v>69468</v>
      </c>
      <c r="B1864">
        <v>0</v>
      </c>
      <c r="C1864">
        <v>1</v>
      </c>
      <c r="D1864" t="s">
        <v>990</v>
      </c>
      <c r="E1864" t="s">
        <v>678</v>
      </c>
      <c r="F1864">
        <v>55</v>
      </c>
      <c r="G1864" t="s">
        <v>1755</v>
      </c>
      <c r="H1864" t="s">
        <v>634</v>
      </c>
      <c r="I1864" t="s">
        <v>634</v>
      </c>
      <c r="J1864" t="s">
        <v>634</v>
      </c>
    </row>
    <row r="1865" spans="1:10" x14ac:dyDescent="0.45">
      <c r="A1865">
        <v>69468</v>
      </c>
      <c r="B1865">
        <v>1</v>
      </c>
      <c r="C1865">
        <v>1</v>
      </c>
      <c r="D1865" t="s">
        <v>950</v>
      </c>
      <c r="E1865" t="s">
        <v>678</v>
      </c>
      <c r="F1865">
        <v>55</v>
      </c>
      <c r="G1865" t="s">
        <v>634</v>
      </c>
      <c r="H1865" t="s">
        <v>634</v>
      </c>
      <c r="I1865">
        <v>2</v>
      </c>
      <c r="J1865">
        <v>212</v>
      </c>
    </row>
    <row r="1866" spans="1:10" x14ac:dyDescent="0.45">
      <c r="A1866">
        <v>69468</v>
      </c>
      <c r="B1866">
        <v>2</v>
      </c>
      <c r="C1866">
        <v>1</v>
      </c>
      <c r="D1866" t="s">
        <v>1059</v>
      </c>
      <c r="E1866" t="s">
        <v>677</v>
      </c>
      <c r="F1866">
        <v>8</v>
      </c>
      <c r="G1866" t="s">
        <v>1746</v>
      </c>
      <c r="H1866">
        <v>15</v>
      </c>
      <c r="I1866" t="s">
        <v>634</v>
      </c>
      <c r="J1866" t="s">
        <v>634</v>
      </c>
    </row>
    <row r="1867" spans="1:10" x14ac:dyDescent="0.45">
      <c r="A1867">
        <v>69468</v>
      </c>
      <c r="B1867">
        <v>3</v>
      </c>
      <c r="C1867">
        <v>2</v>
      </c>
      <c r="D1867" t="s">
        <v>958</v>
      </c>
      <c r="E1867" t="s">
        <v>677</v>
      </c>
      <c r="F1867">
        <v>73</v>
      </c>
      <c r="G1867" t="s">
        <v>1747</v>
      </c>
      <c r="H1867">
        <v>97</v>
      </c>
      <c r="I1867" t="s">
        <v>634</v>
      </c>
      <c r="J1867" t="s">
        <v>634</v>
      </c>
    </row>
    <row r="1868" spans="1:10" x14ac:dyDescent="0.45">
      <c r="A1868">
        <v>69468</v>
      </c>
      <c r="B1868">
        <v>4</v>
      </c>
      <c r="C1868">
        <v>2</v>
      </c>
      <c r="D1868" t="s">
        <v>921</v>
      </c>
      <c r="E1868" t="s">
        <v>678</v>
      </c>
      <c r="F1868">
        <v>55</v>
      </c>
      <c r="G1868" t="s">
        <v>1748</v>
      </c>
      <c r="H1868">
        <v>8</v>
      </c>
      <c r="I1868" t="s">
        <v>634</v>
      </c>
      <c r="J1868" t="s">
        <v>634</v>
      </c>
    </row>
    <row r="1869" spans="1:10" x14ac:dyDescent="0.45">
      <c r="A1869">
        <v>69468</v>
      </c>
      <c r="B1869">
        <v>5</v>
      </c>
      <c r="C1869">
        <v>2</v>
      </c>
      <c r="D1869" t="s">
        <v>1274</v>
      </c>
      <c r="E1869" t="s">
        <v>677</v>
      </c>
      <c r="F1869">
        <v>15</v>
      </c>
      <c r="G1869" t="s">
        <v>1749</v>
      </c>
      <c r="H1869">
        <v>22</v>
      </c>
      <c r="I1869" t="s">
        <v>634</v>
      </c>
      <c r="J1869" t="s">
        <v>634</v>
      </c>
    </row>
    <row r="1870" spans="1:10" x14ac:dyDescent="0.45">
      <c r="A1870">
        <v>69468</v>
      </c>
      <c r="B1870">
        <v>6</v>
      </c>
      <c r="C1870">
        <v>2</v>
      </c>
      <c r="D1870" t="s">
        <v>1314</v>
      </c>
      <c r="E1870" t="s">
        <v>678</v>
      </c>
      <c r="F1870">
        <v>8</v>
      </c>
      <c r="G1870" t="s">
        <v>1750</v>
      </c>
      <c r="H1870" t="s">
        <v>634</v>
      </c>
      <c r="I1870" t="s">
        <v>634</v>
      </c>
      <c r="J1870" t="s">
        <v>634</v>
      </c>
    </row>
    <row r="1871" spans="1:10" x14ac:dyDescent="0.45">
      <c r="A1871">
        <v>69468</v>
      </c>
      <c r="B1871">
        <v>7</v>
      </c>
      <c r="C1871">
        <v>2</v>
      </c>
      <c r="D1871" t="s">
        <v>885</v>
      </c>
      <c r="E1871" t="s">
        <v>678</v>
      </c>
      <c r="F1871">
        <v>8</v>
      </c>
      <c r="G1871" t="s">
        <v>1751</v>
      </c>
      <c r="H1871" t="s">
        <v>634</v>
      </c>
      <c r="I1871" t="s">
        <v>634</v>
      </c>
      <c r="J1871" t="s">
        <v>634</v>
      </c>
    </row>
    <row r="1872" spans="1:10" x14ac:dyDescent="0.45">
      <c r="A1872">
        <v>69468</v>
      </c>
      <c r="B1872">
        <v>8</v>
      </c>
      <c r="C1872">
        <v>3</v>
      </c>
      <c r="D1872" t="s">
        <v>905</v>
      </c>
      <c r="E1872" t="s">
        <v>677</v>
      </c>
      <c r="F1872">
        <v>15</v>
      </c>
      <c r="G1872" t="s">
        <v>1752</v>
      </c>
      <c r="H1872">
        <v>73</v>
      </c>
      <c r="I1872" t="s">
        <v>634</v>
      </c>
      <c r="J1872" t="s">
        <v>634</v>
      </c>
    </row>
    <row r="1873" spans="1:10" x14ac:dyDescent="0.45">
      <c r="A1873">
        <v>69468</v>
      </c>
      <c r="B1873">
        <v>9</v>
      </c>
      <c r="C1873">
        <v>3</v>
      </c>
      <c r="D1873" t="s">
        <v>1401</v>
      </c>
      <c r="E1873" t="s">
        <v>677</v>
      </c>
      <c r="F1873">
        <v>10</v>
      </c>
      <c r="G1873" t="s">
        <v>1780</v>
      </c>
      <c r="H1873">
        <v>15</v>
      </c>
      <c r="I1873" t="s">
        <v>634</v>
      </c>
      <c r="J1873" t="s">
        <v>634</v>
      </c>
    </row>
    <row r="1874" spans="1:10" x14ac:dyDescent="0.45">
      <c r="A1874">
        <v>69468</v>
      </c>
      <c r="B1874">
        <v>10</v>
      </c>
      <c r="C1874">
        <v>3</v>
      </c>
      <c r="D1874" t="s">
        <v>1402</v>
      </c>
      <c r="E1874" t="s">
        <v>677</v>
      </c>
      <c r="F1874">
        <v>73</v>
      </c>
      <c r="G1874" t="s">
        <v>1781</v>
      </c>
      <c r="H1874" t="s">
        <v>634</v>
      </c>
      <c r="I1874" t="s">
        <v>634</v>
      </c>
      <c r="J1874" t="s">
        <v>634</v>
      </c>
    </row>
    <row r="1875" spans="1:10" x14ac:dyDescent="0.45">
      <c r="A1875">
        <v>69468</v>
      </c>
      <c r="B1875">
        <v>11</v>
      </c>
      <c r="C1875">
        <v>3</v>
      </c>
      <c r="D1875" t="s">
        <v>1402</v>
      </c>
      <c r="E1875" t="s">
        <v>678</v>
      </c>
      <c r="F1875" t="s">
        <v>634</v>
      </c>
      <c r="G1875" t="s">
        <v>634</v>
      </c>
      <c r="H1875" t="s">
        <v>634</v>
      </c>
      <c r="I1875" t="s">
        <v>634</v>
      </c>
      <c r="J1875">
        <v>401</v>
      </c>
    </row>
    <row r="1876" spans="1:10" x14ac:dyDescent="0.45">
      <c r="A1876">
        <v>69468</v>
      </c>
      <c r="B1876">
        <v>12</v>
      </c>
      <c r="C1876">
        <v>3</v>
      </c>
      <c r="D1876" t="s">
        <v>750</v>
      </c>
      <c r="E1876" t="s">
        <v>677</v>
      </c>
      <c r="F1876">
        <v>22</v>
      </c>
      <c r="G1876" t="s">
        <v>634</v>
      </c>
      <c r="H1876" t="s">
        <v>634</v>
      </c>
      <c r="I1876">
        <v>2</v>
      </c>
      <c r="J1876">
        <v>201</v>
      </c>
    </row>
    <row r="1877" spans="1:10" x14ac:dyDescent="0.45">
      <c r="A1877">
        <v>69468</v>
      </c>
      <c r="B1877">
        <v>13</v>
      </c>
      <c r="C1877">
        <v>3</v>
      </c>
      <c r="D1877" t="s">
        <v>752</v>
      </c>
      <c r="E1877" t="s">
        <v>677</v>
      </c>
      <c r="F1877">
        <v>10</v>
      </c>
      <c r="G1877" t="s">
        <v>634</v>
      </c>
      <c r="H1877" t="s">
        <v>634</v>
      </c>
      <c r="I1877">
        <v>2</v>
      </c>
      <c r="J1877">
        <v>205</v>
      </c>
    </row>
    <row r="1878" spans="1:10" x14ac:dyDescent="0.45">
      <c r="A1878">
        <v>69468</v>
      </c>
      <c r="B1878">
        <v>14</v>
      </c>
      <c r="C1878">
        <v>3</v>
      </c>
      <c r="D1878" t="s">
        <v>1188</v>
      </c>
      <c r="E1878" t="s">
        <v>677</v>
      </c>
      <c r="F1878">
        <v>10</v>
      </c>
      <c r="G1878" t="s">
        <v>1782</v>
      </c>
      <c r="H1878">
        <v>15</v>
      </c>
      <c r="I1878" t="s">
        <v>634</v>
      </c>
      <c r="J1878" t="s">
        <v>634</v>
      </c>
    </row>
    <row r="1879" spans="1:10" x14ac:dyDescent="0.45">
      <c r="A1879">
        <v>69468</v>
      </c>
      <c r="B1879">
        <v>15</v>
      </c>
      <c r="C1879">
        <v>3</v>
      </c>
      <c r="D1879" t="s">
        <v>1188</v>
      </c>
      <c r="E1879" t="s">
        <v>677</v>
      </c>
      <c r="F1879">
        <v>10</v>
      </c>
      <c r="G1879" t="s">
        <v>634</v>
      </c>
      <c r="H1879" t="s">
        <v>634</v>
      </c>
      <c r="I1879">
        <v>2</v>
      </c>
      <c r="J1879">
        <v>219</v>
      </c>
    </row>
    <row r="1880" spans="1:10" x14ac:dyDescent="0.45">
      <c r="A1880">
        <v>69468</v>
      </c>
      <c r="B1880">
        <v>16</v>
      </c>
      <c r="C1880">
        <v>3</v>
      </c>
      <c r="D1880" t="s">
        <v>1403</v>
      </c>
      <c r="E1880" t="s">
        <v>678</v>
      </c>
      <c r="F1880">
        <v>28</v>
      </c>
      <c r="G1880" t="s">
        <v>1815</v>
      </c>
      <c r="H1880" t="s">
        <v>634</v>
      </c>
      <c r="I1880" t="s">
        <v>634</v>
      </c>
      <c r="J1880" t="s">
        <v>634</v>
      </c>
    </row>
    <row r="1881" spans="1:10" x14ac:dyDescent="0.45">
      <c r="A1881">
        <v>69468</v>
      </c>
      <c r="B1881">
        <v>17</v>
      </c>
      <c r="C1881">
        <v>3</v>
      </c>
      <c r="D1881" t="s">
        <v>1719</v>
      </c>
      <c r="E1881" t="s">
        <v>678</v>
      </c>
      <c r="F1881">
        <v>38</v>
      </c>
      <c r="G1881" t="s">
        <v>634</v>
      </c>
      <c r="H1881" t="s">
        <v>634</v>
      </c>
      <c r="I1881">
        <v>2</v>
      </c>
      <c r="J1881">
        <v>207</v>
      </c>
    </row>
    <row r="1882" spans="1:10" x14ac:dyDescent="0.45">
      <c r="A1882">
        <v>69468</v>
      </c>
      <c r="B1882">
        <v>18</v>
      </c>
      <c r="C1882">
        <v>3</v>
      </c>
      <c r="D1882" t="s">
        <v>1051</v>
      </c>
      <c r="E1882" t="s">
        <v>677</v>
      </c>
      <c r="F1882">
        <v>15</v>
      </c>
      <c r="G1882" t="s">
        <v>1816</v>
      </c>
      <c r="H1882">
        <v>22</v>
      </c>
      <c r="I1882" t="s">
        <v>634</v>
      </c>
      <c r="J1882" t="s">
        <v>634</v>
      </c>
    </row>
    <row r="1883" spans="1:10" x14ac:dyDescent="0.45">
      <c r="A1883">
        <v>69926</v>
      </c>
      <c r="B1883">
        <v>0</v>
      </c>
      <c r="C1883">
        <v>1</v>
      </c>
      <c r="D1883" t="s">
        <v>1404</v>
      </c>
      <c r="E1883" t="s">
        <v>677</v>
      </c>
      <c r="F1883">
        <v>92</v>
      </c>
      <c r="G1883" t="s">
        <v>1745</v>
      </c>
      <c r="H1883">
        <v>45</v>
      </c>
      <c r="I1883" t="s">
        <v>634</v>
      </c>
      <c r="J1883" t="s">
        <v>634</v>
      </c>
    </row>
    <row r="1884" spans="1:10" x14ac:dyDescent="0.45">
      <c r="A1884">
        <v>69926</v>
      </c>
      <c r="B1884">
        <v>1</v>
      </c>
      <c r="C1884">
        <v>2</v>
      </c>
      <c r="D1884" t="s">
        <v>1405</v>
      </c>
      <c r="E1884" t="s">
        <v>677</v>
      </c>
      <c r="F1884">
        <v>4</v>
      </c>
      <c r="G1884" t="s">
        <v>1777</v>
      </c>
      <c r="H1884">
        <v>25</v>
      </c>
      <c r="I1884" t="s">
        <v>634</v>
      </c>
      <c r="J1884" t="s">
        <v>634</v>
      </c>
    </row>
    <row r="1885" spans="1:10" x14ac:dyDescent="0.45">
      <c r="A1885">
        <v>69926</v>
      </c>
      <c r="B1885">
        <v>2</v>
      </c>
      <c r="C1885">
        <v>2</v>
      </c>
      <c r="D1885" t="s">
        <v>1406</v>
      </c>
      <c r="E1885" t="s">
        <v>678</v>
      </c>
      <c r="F1885">
        <v>92</v>
      </c>
      <c r="G1885" t="s">
        <v>1747</v>
      </c>
      <c r="H1885">
        <v>5</v>
      </c>
      <c r="I1885" t="s">
        <v>634</v>
      </c>
      <c r="J1885" t="s">
        <v>634</v>
      </c>
    </row>
    <row r="1886" spans="1:10" x14ac:dyDescent="0.45">
      <c r="A1886">
        <v>69926</v>
      </c>
      <c r="B1886">
        <v>3</v>
      </c>
      <c r="C1886">
        <v>2</v>
      </c>
      <c r="D1886" t="s">
        <v>1407</v>
      </c>
      <c r="E1886" t="s">
        <v>678</v>
      </c>
      <c r="F1886">
        <v>6</v>
      </c>
      <c r="G1886" t="s">
        <v>1748</v>
      </c>
      <c r="H1886">
        <v>25</v>
      </c>
      <c r="I1886" t="s">
        <v>634</v>
      </c>
      <c r="J1886" t="s">
        <v>634</v>
      </c>
    </row>
    <row r="1887" spans="1:10" x14ac:dyDescent="0.45">
      <c r="A1887">
        <v>69926</v>
      </c>
      <c r="B1887">
        <v>4</v>
      </c>
      <c r="C1887">
        <v>2</v>
      </c>
      <c r="D1887" t="s">
        <v>1459</v>
      </c>
      <c r="E1887" t="s">
        <v>677</v>
      </c>
      <c r="F1887">
        <v>40</v>
      </c>
      <c r="G1887" t="s">
        <v>634</v>
      </c>
      <c r="H1887" t="s">
        <v>634</v>
      </c>
      <c r="I1887">
        <v>2</v>
      </c>
      <c r="J1887">
        <v>201</v>
      </c>
    </row>
    <row r="1888" spans="1:10" x14ac:dyDescent="0.45">
      <c r="A1888">
        <v>69926</v>
      </c>
      <c r="B1888">
        <v>5</v>
      </c>
      <c r="C1888">
        <v>2</v>
      </c>
      <c r="D1888" t="s">
        <v>1358</v>
      </c>
      <c r="E1888" t="s">
        <v>678</v>
      </c>
      <c r="F1888">
        <v>92</v>
      </c>
      <c r="G1888" t="s">
        <v>1770</v>
      </c>
      <c r="H1888">
        <v>25</v>
      </c>
      <c r="I1888" t="s">
        <v>634</v>
      </c>
      <c r="J1888" t="s">
        <v>634</v>
      </c>
    </row>
    <row r="1889" spans="1:10" x14ac:dyDescent="0.45">
      <c r="A1889">
        <v>69926</v>
      </c>
      <c r="B1889">
        <v>6</v>
      </c>
      <c r="C1889">
        <v>2</v>
      </c>
      <c r="D1889" t="s">
        <v>935</v>
      </c>
      <c r="E1889" t="s">
        <v>678</v>
      </c>
      <c r="F1889">
        <v>92</v>
      </c>
      <c r="G1889" t="s">
        <v>1771</v>
      </c>
      <c r="H1889">
        <v>5</v>
      </c>
      <c r="I1889" t="s">
        <v>634</v>
      </c>
      <c r="J1889" t="s">
        <v>634</v>
      </c>
    </row>
    <row r="1890" spans="1:10" x14ac:dyDescent="0.45">
      <c r="A1890">
        <v>69926</v>
      </c>
      <c r="B1890">
        <v>7</v>
      </c>
      <c r="C1890">
        <v>2</v>
      </c>
      <c r="D1890" t="s">
        <v>812</v>
      </c>
      <c r="E1890" t="s">
        <v>678</v>
      </c>
      <c r="F1890">
        <v>91</v>
      </c>
      <c r="G1890" t="s">
        <v>1772</v>
      </c>
      <c r="H1890">
        <v>10</v>
      </c>
      <c r="I1890" t="s">
        <v>634</v>
      </c>
      <c r="J1890" t="s">
        <v>634</v>
      </c>
    </row>
    <row r="1891" spans="1:10" x14ac:dyDescent="0.45">
      <c r="A1891">
        <v>69926</v>
      </c>
      <c r="B1891">
        <v>8</v>
      </c>
      <c r="C1891">
        <v>3</v>
      </c>
      <c r="D1891" t="s">
        <v>970</v>
      </c>
      <c r="E1891" t="s">
        <v>677</v>
      </c>
      <c r="F1891">
        <v>96</v>
      </c>
      <c r="G1891" t="s">
        <v>634</v>
      </c>
      <c r="H1891" t="s">
        <v>634</v>
      </c>
      <c r="I1891">
        <v>2</v>
      </c>
      <c r="J1891">
        <v>215</v>
      </c>
    </row>
    <row r="1892" spans="1:10" x14ac:dyDescent="0.45">
      <c r="A1892">
        <v>69926</v>
      </c>
      <c r="B1892">
        <v>9</v>
      </c>
      <c r="C1892">
        <v>3</v>
      </c>
      <c r="D1892" t="s">
        <v>1408</v>
      </c>
      <c r="E1892" t="s">
        <v>678</v>
      </c>
      <c r="F1892">
        <v>15</v>
      </c>
      <c r="G1892" t="s">
        <v>1767</v>
      </c>
      <c r="H1892">
        <v>6</v>
      </c>
      <c r="I1892" t="s">
        <v>634</v>
      </c>
      <c r="J1892" t="s">
        <v>634</v>
      </c>
    </row>
    <row r="1893" spans="1:10" x14ac:dyDescent="0.45">
      <c r="A1893">
        <v>69926</v>
      </c>
      <c r="B1893">
        <v>10</v>
      </c>
      <c r="C1893">
        <v>3</v>
      </c>
      <c r="D1893" t="s">
        <v>744</v>
      </c>
      <c r="E1893" t="s">
        <v>677</v>
      </c>
      <c r="F1893" t="s">
        <v>634</v>
      </c>
      <c r="G1893" t="s">
        <v>634</v>
      </c>
      <c r="H1893" t="s">
        <v>634</v>
      </c>
      <c r="I1893" t="s">
        <v>634</v>
      </c>
      <c r="J1893">
        <v>401</v>
      </c>
    </row>
    <row r="1894" spans="1:10" x14ac:dyDescent="0.45">
      <c r="A1894">
        <v>69926</v>
      </c>
      <c r="B1894">
        <v>11</v>
      </c>
      <c r="C1894">
        <v>3</v>
      </c>
      <c r="D1894" t="s">
        <v>752</v>
      </c>
      <c r="E1894" t="s">
        <v>678</v>
      </c>
      <c r="F1894">
        <v>10</v>
      </c>
      <c r="G1894" t="s">
        <v>1763</v>
      </c>
      <c r="H1894" t="s">
        <v>634</v>
      </c>
      <c r="I1894" t="s">
        <v>634</v>
      </c>
      <c r="J1894" t="s">
        <v>634</v>
      </c>
    </row>
    <row r="1895" spans="1:10" x14ac:dyDescent="0.45">
      <c r="A1895">
        <v>69926</v>
      </c>
      <c r="B1895">
        <v>12</v>
      </c>
      <c r="C1895">
        <v>3</v>
      </c>
      <c r="D1895" t="s">
        <v>1301</v>
      </c>
      <c r="E1895" t="s">
        <v>678</v>
      </c>
      <c r="F1895">
        <v>4</v>
      </c>
      <c r="G1895" t="s">
        <v>1768</v>
      </c>
      <c r="H1895">
        <v>88</v>
      </c>
      <c r="I1895" t="s">
        <v>634</v>
      </c>
      <c r="J1895" t="s">
        <v>634</v>
      </c>
    </row>
    <row r="1896" spans="1:10" x14ac:dyDescent="0.45">
      <c r="A1896">
        <v>69926</v>
      </c>
      <c r="B1896">
        <v>13</v>
      </c>
      <c r="C1896">
        <v>3</v>
      </c>
      <c r="D1896" t="s">
        <v>742</v>
      </c>
      <c r="E1896" t="s">
        <v>678</v>
      </c>
      <c r="F1896">
        <v>92</v>
      </c>
      <c r="G1896" t="s">
        <v>1833</v>
      </c>
      <c r="H1896">
        <v>5</v>
      </c>
      <c r="I1896" t="s">
        <v>634</v>
      </c>
      <c r="J1896" t="s">
        <v>634</v>
      </c>
    </row>
    <row r="1897" spans="1:10" x14ac:dyDescent="0.45">
      <c r="A1897">
        <v>69927</v>
      </c>
      <c r="B1897">
        <v>0</v>
      </c>
      <c r="C1897">
        <v>1</v>
      </c>
      <c r="D1897" t="s">
        <v>1228</v>
      </c>
      <c r="E1897" t="s">
        <v>677</v>
      </c>
      <c r="F1897">
        <v>32</v>
      </c>
      <c r="G1897" t="s">
        <v>1745</v>
      </c>
      <c r="H1897">
        <v>7</v>
      </c>
      <c r="I1897" t="s">
        <v>634</v>
      </c>
      <c r="J1897" t="s">
        <v>634</v>
      </c>
    </row>
    <row r="1898" spans="1:10" x14ac:dyDescent="0.45">
      <c r="A1898">
        <v>69927</v>
      </c>
      <c r="B1898">
        <v>1</v>
      </c>
      <c r="C1898">
        <v>1</v>
      </c>
      <c r="D1898" t="s">
        <v>1720</v>
      </c>
      <c r="E1898" t="s">
        <v>677</v>
      </c>
      <c r="F1898">
        <v>98</v>
      </c>
      <c r="G1898" t="s">
        <v>634</v>
      </c>
      <c r="H1898" t="s">
        <v>634</v>
      </c>
      <c r="I1898">
        <v>2</v>
      </c>
      <c r="J1898">
        <v>208</v>
      </c>
    </row>
    <row r="1899" spans="1:10" x14ac:dyDescent="0.45">
      <c r="A1899">
        <v>69927</v>
      </c>
      <c r="B1899">
        <v>2</v>
      </c>
      <c r="C1899">
        <v>1</v>
      </c>
      <c r="D1899" t="s">
        <v>1539</v>
      </c>
      <c r="E1899" t="s">
        <v>678</v>
      </c>
      <c r="F1899">
        <v>77</v>
      </c>
      <c r="G1899" t="s">
        <v>634</v>
      </c>
      <c r="H1899" t="s">
        <v>634</v>
      </c>
      <c r="I1899">
        <v>2</v>
      </c>
      <c r="J1899">
        <v>207</v>
      </c>
    </row>
    <row r="1900" spans="1:10" x14ac:dyDescent="0.45">
      <c r="A1900">
        <v>69927</v>
      </c>
      <c r="B1900">
        <v>3</v>
      </c>
      <c r="C1900">
        <v>2</v>
      </c>
      <c r="D1900" t="s">
        <v>1117</v>
      </c>
      <c r="E1900" t="s">
        <v>678</v>
      </c>
      <c r="F1900">
        <v>7</v>
      </c>
      <c r="G1900" t="s">
        <v>1746</v>
      </c>
      <c r="H1900">
        <v>5</v>
      </c>
      <c r="I1900" t="s">
        <v>634</v>
      </c>
      <c r="J1900" t="s">
        <v>634</v>
      </c>
    </row>
    <row r="1901" spans="1:10" x14ac:dyDescent="0.45">
      <c r="A1901">
        <v>69927</v>
      </c>
      <c r="B1901">
        <v>4</v>
      </c>
      <c r="C1901">
        <v>2</v>
      </c>
      <c r="D1901" t="s">
        <v>1506</v>
      </c>
      <c r="E1901" t="s">
        <v>678</v>
      </c>
      <c r="F1901">
        <v>74</v>
      </c>
      <c r="G1901" t="s">
        <v>634</v>
      </c>
      <c r="H1901" t="s">
        <v>634</v>
      </c>
      <c r="I1901">
        <v>2</v>
      </c>
      <c r="J1901">
        <v>201</v>
      </c>
    </row>
    <row r="1902" spans="1:10" x14ac:dyDescent="0.45">
      <c r="A1902">
        <v>69927</v>
      </c>
      <c r="B1902">
        <v>5</v>
      </c>
      <c r="C1902">
        <v>2</v>
      </c>
      <c r="D1902" t="s">
        <v>805</v>
      </c>
      <c r="E1902" t="s">
        <v>677</v>
      </c>
      <c r="F1902">
        <v>44</v>
      </c>
      <c r="G1902" t="s">
        <v>1747</v>
      </c>
      <c r="H1902">
        <v>36</v>
      </c>
      <c r="I1902" t="s">
        <v>634</v>
      </c>
      <c r="J1902" t="s">
        <v>634</v>
      </c>
    </row>
    <row r="1903" spans="1:10" x14ac:dyDescent="0.45">
      <c r="A1903">
        <v>69927</v>
      </c>
      <c r="B1903">
        <v>6</v>
      </c>
      <c r="C1903">
        <v>2</v>
      </c>
      <c r="D1903" t="s">
        <v>1409</v>
      </c>
      <c r="E1903" t="s">
        <v>677</v>
      </c>
      <c r="F1903">
        <v>36</v>
      </c>
      <c r="G1903" t="s">
        <v>1808</v>
      </c>
      <c r="H1903">
        <v>98</v>
      </c>
      <c r="I1903" t="s">
        <v>634</v>
      </c>
      <c r="J1903" t="s">
        <v>634</v>
      </c>
    </row>
    <row r="1904" spans="1:10" x14ac:dyDescent="0.45">
      <c r="A1904">
        <v>69927</v>
      </c>
      <c r="B1904">
        <v>7</v>
      </c>
      <c r="C1904">
        <v>2</v>
      </c>
      <c r="D1904" t="s">
        <v>1352</v>
      </c>
      <c r="E1904" t="s">
        <v>678</v>
      </c>
      <c r="F1904">
        <v>17</v>
      </c>
      <c r="G1904" t="s">
        <v>1749</v>
      </c>
      <c r="H1904" t="s">
        <v>634</v>
      </c>
      <c r="I1904" t="s">
        <v>634</v>
      </c>
      <c r="J1904" t="s">
        <v>634</v>
      </c>
    </row>
    <row r="1905" spans="1:10" x14ac:dyDescent="0.45">
      <c r="A1905">
        <v>69927</v>
      </c>
      <c r="B1905">
        <v>8</v>
      </c>
      <c r="C1905">
        <v>3</v>
      </c>
      <c r="D1905" t="s">
        <v>1039</v>
      </c>
      <c r="E1905" t="s">
        <v>677</v>
      </c>
      <c r="F1905">
        <v>11</v>
      </c>
      <c r="G1905" t="s">
        <v>634</v>
      </c>
      <c r="H1905" t="s">
        <v>634</v>
      </c>
      <c r="I1905">
        <v>2</v>
      </c>
      <c r="J1905">
        <v>207</v>
      </c>
    </row>
    <row r="1906" spans="1:10" x14ac:dyDescent="0.45">
      <c r="A1906">
        <v>69927</v>
      </c>
      <c r="B1906">
        <v>9</v>
      </c>
      <c r="C1906">
        <v>3</v>
      </c>
      <c r="D1906" t="s">
        <v>699</v>
      </c>
      <c r="E1906" t="s">
        <v>678</v>
      </c>
      <c r="F1906">
        <v>77</v>
      </c>
      <c r="G1906" t="s">
        <v>1750</v>
      </c>
      <c r="H1906">
        <v>97</v>
      </c>
      <c r="I1906" t="s">
        <v>634</v>
      </c>
      <c r="J1906" t="s">
        <v>634</v>
      </c>
    </row>
    <row r="1907" spans="1:10" x14ac:dyDescent="0.45">
      <c r="A1907">
        <v>69927</v>
      </c>
      <c r="B1907">
        <v>10</v>
      </c>
      <c r="C1907">
        <v>3</v>
      </c>
      <c r="D1907" t="s">
        <v>1410</v>
      </c>
      <c r="E1907" t="s">
        <v>677</v>
      </c>
      <c r="F1907">
        <v>90</v>
      </c>
      <c r="G1907" t="s">
        <v>1778</v>
      </c>
      <c r="H1907" t="s">
        <v>634</v>
      </c>
      <c r="I1907" t="s">
        <v>634</v>
      </c>
      <c r="J1907" t="s">
        <v>634</v>
      </c>
    </row>
    <row r="1908" spans="1:10" x14ac:dyDescent="0.45">
      <c r="A1908">
        <v>69927</v>
      </c>
      <c r="B1908">
        <v>11</v>
      </c>
      <c r="C1908">
        <v>3</v>
      </c>
      <c r="D1908" t="s">
        <v>953</v>
      </c>
      <c r="E1908" t="s">
        <v>678</v>
      </c>
      <c r="F1908" t="s">
        <v>634</v>
      </c>
      <c r="G1908" t="s">
        <v>634</v>
      </c>
      <c r="H1908" t="s">
        <v>634</v>
      </c>
      <c r="I1908" t="s">
        <v>634</v>
      </c>
      <c r="J1908">
        <v>401</v>
      </c>
    </row>
    <row r="1909" spans="1:10" x14ac:dyDescent="0.45">
      <c r="A1909">
        <v>69927</v>
      </c>
      <c r="B1909">
        <v>12</v>
      </c>
      <c r="C1909">
        <v>3</v>
      </c>
      <c r="D1909" t="s">
        <v>884</v>
      </c>
      <c r="E1909" t="s">
        <v>677</v>
      </c>
      <c r="F1909">
        <v>98</v>
      </c>
      <c r="G1909" t="s">
        <v>634</v>
      </c>
      <c r="H1909" t="s">
        <v>634</v>
      </c>
      <c r="I1909">
        <v>2</v>
      </c>
      <c r="J1909">
        <v>207</v>
      </c>
    </row>
    <row r="1910" spans="1:10" x14ac:dyDescent="0.45">
      <c r="A1910">
        <v>69927</v>
      </c>
      <c r="B1910">
        <v>13</v>
      </c>
      <c r="C1910">
        <v>3</v>
      </c>
      <c r="D1910" t="s">
        <v>860</v>
      </c>
      <c r="E1910" t="s">
        <v>678</v>
      </c>
      <c r="F1910">
        <v>25</v>
      </c>
      <c r="G1910" t="s">
        <v>1752</v>
      </c>
      <c r="H1910">
        <v>5</v>
      </c>
      <c r="I1910" t="s">
        <v>634</v>
      </c>
      <c r="J1910" t="s">
        <v>634</v>
      </c>
    </row>
    <row r="1911" spans="1:10" x14ac:dyDescent="0.45">
      <c r="A1911">
        <v>69927</v>
      </c>
      <c r="B1911">
        <v>14</v>
      </c>
      <c r="C1911">
        <v>4</v>
      </c>
      <c r="D1911" t="s">
        <v>1272</v>
      </c>
      <c r="E1911" t="s">
        <v>677</v>
      </c>
      <c r="F1911">
        <v>6</v>
      </c>
      <c r="G1911" t="s">
        <v>1780</v>
      </c>
      <c r="H1911" t="s">
        <v>634</v>
      </c>
      <c r="I1911" t="s">
        <v>634</v>
      </c>
      <c r="J1911" t="s">
        <v>634</v>
      </c>
    </row>
    <row r="1912" spans="1:10" x14ac:dyDescent="0.45">
      <c r="A1912">
        <v>69928</v>
      </c>
      <c r="B1912">
        <v>0</v>
      </c>
      <c r="C1912">
        <v>1</v>
      </c>
      <c r="D1912" t="s">
        <v>1411</v>
      </c>
      <c r="E1912" t="s">
        <v>677</v>
      </c>
      <c r="F1912">
        <v>92</v>
      </c>
      <c r="G1912" t="s">
        <v>1745</v>
      </c>
      <c r="H1912" t="s">
        <v>634</v>
      </c>
      <c r="I1912" t="s">
        <v>634</v>
      </c>
      <c r="J1912" t="s">
        <v>634</v>
      </c>
    </row>
    <row r="1913" spans="1:10" x14ac:dyDescent="0.45">
      <c r="A1913">
        <v>69928</v>
      </c>
      <c r="B1913">
        <v>1</v>
      </c>
      <c r="C1913">
        <v>1</v>
      </c>
      <c r="D1913" t="s">
        <v>832</v>
      </c>
      <c r="E1913" t="s">
        <v>678</v>
      </c>
      <c r="F1913">
        <v>15</v>
      </c>
      <c r="G1913" t="s">
        <v>1746</v>
      </c>
      <c r="H1913">
        <v>17</v>
      </c>
      <c r="I1913" t="s">
        <v>634</v>
      </c>
      <c r="J1913" t="s">
        <v>634</v>
      </c>
    </row>
    <row r="1914" spans="1:10" x14ac:dyDescent="0.45">
      <c r="A1914">
        <v>69928</v>
      </c>
      <c r="B1914">
        <v>2</v>
      </c>
      <c r="C1914">
        <v>1</v>
      </c>
      <c r="D1914" t="s">
        <v>1251</v>
      </c>
      <c r="E1914" t="s">
        <v>677</v>
      </c>
      <c r="F1914" t="s">
        <v>634</v>
      </c>
      <c r="G1914" t="s">
        <v>1747</v>
      </c>
      <c r="H1914" t="s">
        <v>634</v>
      </c>
      <c r="I1914" t="s">
        <v>634</v>
      </c>
      <c r="J1914" t="s">
        <v>634</v>
      </c>
    </row>
    <row r="1915" spans="1:10" x14ac:dyDescent="0.45">
      <c r="A1915">
        <v>69928</v>
      </c>
      <c r="B1915">
        <v>3</v>
      </c>
      <c r="C1915">
        <v>1</v>
      </c>
      <c r="D1915" t="s">
        <v>1219</v>
      </c>
      <c r="E1915" t="s">
        <v>677</v>
      </c>
      <c r="F1915">
        <v>4</v>
      </c>
      <c r="G1915" t="s">
        <v>634</v>
      </c>
      <c r="H1915" t="s">
        <v>634</v>
      </c>
      <c r="I1915">
        <v>2</v>
      </c>
      <c r="J1915">
        <v>207</v>
      </c>
    </row>
    <row r="1916" spans="1:10" x14ac:dyDescent="0.45">
      <c r="A1916">
        <v>69928</v>
      </c>
      <c r="B1916">
        <v>4</v>
      </c>
      <c r="C1916">
        <v>2</v>
      </c>
      <c r="D1916" t="s">
        <v>1412</v>
      </c>
      <c r="E1916" t="s">
        <v>678</v>
      </c>
      <c r="F1916">
        <v>71</v>
      </c>
      <c r="G1916" t="s">
        <v>1748</v>
      </c>
      <c r="H1916" t="s">
        <v>634</v>
      </c>
      <c r="I1916" t="s">
        <v>634</v>
      </c>
      <c r="J1916" t="s">
        <v>634</v>
      </c>
    </row>
    <row r="1917" spans="1:10" x14ac:dyDescent="0.45">
      <c r="A1917">
        <v>69928</v>
      </c>
      <c r="B1917">
        <v>5</v>
      </c>
      <c r="C1917">
        <v>3</v>
      </c>
      <c r="D1917" t="s">
        <v>815</v>
      </c>
      <c r="E1917" t="s">
        <v>678</v>
      </c>
      <c r="F1917">
        <v>10</v>
      </c>
      <c r="G1917" t="s">
        <v>1770</v>
      </c>
      <c r="H1917">
        <v>92</v>
      </c>
      <c r="I1917" t="s">
        <v>634</v>
      </c>
      <c r="J1917" t="s">
        <v>634</v>
      </c>
    </row>
    <row r="1918" spans="1:10" x14ac:dyDescent="0.45">
      <c r="A1918">
        <v>69928</v>
      </c>
      <c r="B1918">
        <v>6</v>
      </c>
      <c r="C1918">
        <v>3</v>
      </c>
      <c r="D1918" t="s">
        <v>1287</v>
      </c>
      <c r="E1918" t="s">
        <v>678</v>
      </c>
      <c r="F1918">
        <v>98</v>
      </c>
      <c r="G1918" t="s">
        <v>1771</v>
      </c>
      <c r="H1918">
        <v>91</v>
      </c>
      <c r="I1918" t="s">
        <v>634</v>
      </c>
      <c r="J1918" t="s">
        <v>634</v>
      </c>
    </row>
    <row r="1919" spans="1:10" x14ac:dyDescent="0.45">
      <c r="A1919">
        <v>69928</v>
      </c>
      <c r="B1919">
        <v>7</v>
      </c>
      <c r="C1919">
        <v>3</v>
      </c>
      <c r="D1919" t="s">
        <v>1268</v>
      </c>
      <c r="E1919" t="s">
        <v>678</v>
      </c>
      <c r="F1919">
        <v>4</v>
      </c>
      <c r="G1919" t="s">
        <v>1772</v>
      </c>
      <c r="H1919">
        <v>71</v>
      </c>
      <c r="I1919" t="s">
        <v>634</v>
      </c>
      <c r="J1919" t="s">
        <v>634</v>
      </c>
    </row>
    <row r="1920" spans="1:10" x14ac:dyDescent="0.45">
      <c r="A1920">
        <v>69928</v>
      </c>
      <c r="B1920">
        <v>8</v>
      </c>
      <c r="C1920">
        <v>3</v>
      </c>
      <c r="D1920" t="s">
        <v>766</v>
      </c>
      <c r="E1920" t="s">
        <v>677</v>
      </c>
      <c r="F1920">
        <v>12</v>
      </c>
      <c r="G1920" t="s">
        <v>634</v>
      </c>
      <c r="H1920" t="s">
        <v>634</v>
      </c>
      <c r="I1920">
        <v>2</v>
      </c>
      <c r="J1920">
        <v>207</v>
      </c>
    </row>
    <row r="1921" spans="1:10" x14ac:dyDescent="0.45">
      <c r="A1921">
        <v>69928</v>
      </c>
      <c r="B1921">
        <v>9</v>
      </c>
      <c r="C1921">
        <v>3</v>
      </c>
      <c r="D1921" t="s">
        <v>782</v>
      </c>
      <c r="E1921" t="s">
        <v>678</v>
      </c>
      <c r="F1921">
        <v>7</v>
      </c>
      <c r="G1921" t="s">
        <v>1767</v>
      </c>
      <c r="H1921">
        <v>4</v>
      </c>
      <c r="I1921" t="s">
        <v>634</v>
      </c>
      <c r="J1921" t="s">
        <v>634</v>
      </c>
    </row>
    <row r="1922" spans="1:10" x14ac:dyDescent="0.45">
      <c r="A1922">
        <v>69928</v>
      </c>
      <c r="B1922">
        <v>10</v>
      </c>
      <c r="C1922">
        <v>3</v>
      </c>
      <c r="D1922" t="s">
        <v>1308</v>
      </c>
      <c r="E1922" t="s">
        <v>677</v>
      </c>
      <c r="F1922">
        <v>7</v>
      </c>
      <c r="G1922" t="s">
        <v>1773</v>
      </c>
      <c r="H1922">
        <v>12</v>
      </c>
      <c r="I1922" t="s">
        <v>634</v>
      </c>
      <c r="J1922" t="s">
        <v>634</v>
      </c>
    </row>
    <row r="1923" spans="1:10" x14ac:dyDescent="0.45">
      <c r="A1923">
        <v>69929</v>
      </c>
      <c r="B1923">
        <v>0</v>
      </c>
      <c r="C1923">
        <v>1</v>
      </c>
      <c r="D1923" t="s">
        <v>1413</v>
      </c>
      <c r="E1923" t="s">
        <v>677</v>
      </c>
      <c r="F1923">
        <v>24</v>
      </c>
      <c r="G1923" t="s">
        <v>1745</v>
      </c>
      <c r="H1923">
        <v>98</v>
      </c>
      <c r="I1923" t="s">
        <v>634</v>
      </c>
      <c r="J1923" t="s">
        <v>634</v>
      </c>
    </row>
    <row r="1924" spans="1:10" x14ac:dyDescent="0.45">
      <c r="A1924">
        <v>69929</v>
      </c>
      <c r="B1924">
        <v>1</v>
      </c>
      <c r="C1924">
        <v>1</v>
      </c>
      <c r="D1924" t="s">
        <v>776</v>
      </c>
      <c r="E1924" t="s">
        <v>678</v>
      </c>
      <c r="F1924">
        <v>25</v>
      </c>
      <c r="G1924" t="s">
        <v>1746</v>
      </c>
      <c r="H1924">
        <v>97</v>
      </c>
      <c r="I1924" t="s">
        <v>634</v>
      </c>
      <c r="J1924" t="s">
        <v>634</v>
      </c>
    </row>
    <row r="1925" spans="1:10" x14ac:dyDescent="0.45">
      <c r="A1925">
        <v>69929</v>
      </c>
      <c r="B1925">
        <v>2</v>
      </c>
      <c r="C1925">
        <v>1</v>
      </c>
      <c r="D1925" t="s">
        <v>1060</v>
      </c>
      <c r="E1925" t="s">
        <v>678</v>
      </c>
      <c r="F1925">
        <v>23</v>
      </c>
      <c r="G1925" t="s">
        <v>1766</v>
      </c>
      <c r="H1925">
        <v>15</v>
      </c>
      <c r="I1925" t="s">
        <v>634</v>
      </c>
      <c r="J1925" t="s">
        <v>634</v>
      </c>
    </row>
    <row r="1926" spans="1:10" x14ac:dyDescent="0.45">
      <c r="A1926">
        <v>69929</v>
      </c>
      <c r="B1926">
        <v>3</v>
      </c>
      <c r="C1926">
        <v>1</v>
      </c>
      <c r="D1926" t="s">
        <v>1117</v>
      </c>
      <c r="E1926" t="s">
        <v>678</v>
      </c>
      <c r="F1926">
        <v>7</v>
      </c>
      <c r="G1926" t="s">
        <v>1758</v>
      </c>
      <c r="H1926">
        <v>97</v>
      </c>
      <c r="I1926" t="s">
        <v>634</v>
      </c>
      <c r="J1926" t="s">
        <v>634</v>
      </c>
    </row>
    <row r="1927" spans="1:10" x14ac:dyDescent="0.45">
      <c r="A1927">
        <v>69929</v>
      </c>
      <c r="B1927">
        <v>4</v>
      </c>
      <c r="C1927">
        <v>1</v>
      </c>
      <c r="D1927" t="s">
        <v>1374</v>
      </c>
      <c r="E1927" t="s">
        <v>677</v>
      </c>
      <c r="F1927">
        <v>87</v>
      </c>
      <c r="G1927" t="s">
        <v>634</v>
      </c>
      <c r="H1927" t="s">
        <v>634</v>
      </c>
      <c r="I1927">
        <v>2</v>
      </c>
      <c r="J1927">
        <v>207</v>
      </c>
    </row>
    <row r="1928" spans="1:10" x14ac:dyDescent="0.45">
      <c r="A1928">
        <v>69929</v>
      </c>
      <c r="B1928">
        <v>5</v>
      </c>
      <c r="C1928">
        <v>1</v>
      </c>
      <c r="D1928" t="s">
        <v>1028</v>
      </c>
      <c r="E1928" t="s">
        <v>678</v>
      </c>
      <c r="F1928">
        <v>77</v>
      </c>
      <c r="G1928" t="s">
        <v>1759</v>
      </c>
      <c r="H1928">
        <v>25</v>
      </c>
      <c r="I1928" t="s">
        <v>634</v>
      </c>
      <c r="J1928" t="s">
        <v>634</v>
      </c>
    </row>
    <row r="1929" spans="1:10" x14ac:dyDescent="0.45">
      <c r="A1929">
        <v>69929</v>
      </c>
      <c r="B1929">
        <v>6</v>
      </c>
      <c r="C1929">
        <v>1</v>
      </c>
      <c r="D1929" t="s">
        <v>1191</v>
      </c>
      <c r="E1929" t="s">
        <v>678</v>
      </c>
      <c r="F1929">
        <v>61</v>
      </c>
      <c r="G1929" t="s">
        <v>1760</v>
      </c>
      <c r="H1929">
        <v>17</v>
      </c>
      <c r="I1929" t="s">
        <v>634</v>
      </c>
      <c r="J1929" t="s">
        <v>634</v>
      </c>
    </row>
    <row r="1930" spans="1:10" x14ac:dyDescent="0.45">
      <c r="A1930">
        <v>69929</v>
      </c>
      <c r="B1930">
        <v>7</v>
      </c>
      <c r="C1930">
        <v>1</v>
      </c>
      <c r="D1930" t="s">
        <v>1308</v>
      </c>
      <c r="E1930" t="s">
        <v>677</v>
      </c>
      <c r="F1930">
        <v>36</v>
      </c>
      <c r="G1930" t="s">
        <v>1772</v>
      </c>
      <c r="H1930">
        <v>74</v>
      </c>
      <c r="I1930" t="s">
        <v>634</v>
      </c>
      <c r="J1930" t="s">
        <v>634</v>
      </c>
    </row>
    <row r="1931" spans="1:10" x14ac:dyDescent="0.45">
      <c r="A1931">
        <v>69929</v>
      </c>
      <c r="B1931">
        <v>8</v>
      </c>
      <c r="C1931">
        <v>2</v>
      </c>
      <c r="D1931" t="s">
        <v>1414</v>
      </c>
      <c r="E1931" t="s">
        <v>677</v>
      </c>
      <c r="F1931">
        <v>44</v>
      </c>
      <c r="G1931" t="s">
        <v>1776</v>
      </c>
      <c r="H1931">
        <v>32</v>
      </c>
      <c r="I1931" t="s">
        <v>634</v>
      </c>
      <c r="J1931" t="s">
        <v>634</v>
      </c>
    </row>
    <row r="1932" spans="1:10" x14ac:dyDescent="0.45">
      <c r="A1932">
        <v>69929</v>
      </c>
      <c r="B1932">
        <v>9</v>
      </c>
      <c r="C1932">
        <v>2</v>
      </c>
      <c r="D1932" t="s">
        <v>756</v>
      </c>
      <c r="E1932" t="s">
        <v>678</v>
      </c>
      <c r="F1932">
        <v>15</v>
      </c>
      <c r="G1932" t="s">
        <v>634</v>
      </c>
      <c r="H1932" t="s">
        <v>634</v>
      </c>
      <c r="I1932">
        <v>2</v>
      </c>
      <c r="J1932">
        <v>214</v>
      </c>
    </row>
    <row r="1933" spans="1:10" x14ac:dyDescent="0.45">
      <c r="A1933">
        <v>69929</v>
      </c>
      <c r="B1933">
        <v>10</v>
      </c>
      <c r="C1933">
        <v>3</v>
      </c>
      <c r="D1933" t="s">
        <v>827</v>
      </c>
      <c r="E1933" t="s">
        <v>677</v>
      </c>
      <c r="F1933">
        <v>87</v>
      </c>
      <c r="G1933" t="s">
        <v>634</v>
      </c>
      <c r="H1933" t="s">
        <v>634</v>
      </c>
      <c r="I1933">
        <v>2</v>
      </c>
      <c r="J1933">
        <v>208</v>
      </c>
    </row>
    <row r="1934" spans="1:10" x14ac:dyDescent="0.45">
      <c r="A1934">
        <v>69929</v>
      </c>
      <c r="B1934">
        <v>11</v>
      </c>
      <c r="C1934">
        <v>3</v>
      </c>
      <c r="D1934" t="s">
        <v>1062</v>
      </c>
      <c r="E1934" t="s">
        <v>678</v>
      </c>
      <c r="F1934">
        <v>77</v>
      </c>
      <c r="G1934" t="s">
        <v>1773</v>
      </c>
      <c r="H1934">
        <v>9</v>
      </c>
      <c r="I1934" t="s">
        <v>634</v>
      </c>
      <c r="J1934" t="s">
        <v>634</v>
      </c>
    </row>
    <row r="1935" spans="1:10" x14ac:dyDescent="0.45">
      <c r="A1935">
        <v>69929</v>
      </c>
      <c r="B1935">
        <v>12</v>
      </c>
      <c r="C1935">
        <v>3</v>
      </c>
      <c r="D1935" t="s">
        <v>1068</v>
      </c>
      <c r="E1935" t="s">
        <v>677</v>
      </c>
      <c r="F1935" t="s">
        <v>634</v>
      </c>
      <c r="G1935" t="s">
        <v>634</v>
      </c>
      <c r="H1935" t="s">
        <v>634</v>
      </c>
      <c r="I1935" t="s">
        <v>634</v>
      </c>
      <c r="J1935">
        <v>401</v>
      </c>
    </row>
    <row r="1936" spans="1:10" x14ac:dyDescent="0.45">
      <c r="A1936">
        <v>69929</v>
      </c>
      <c r="B1936">
        <v>13</v>
      </c>
      <c r="C1936">
        <v>3</v>
      </c>
      <c r="D1936" t="s">
        <v>1173</v>
      </c>
      <c r="E1936" t="s">
        <v>677</v>
      </c>
      <c r="F1936">
        <v>36</v>
      </c>
      <c r="G1936" t="s">
        <v>634</v>
      </c>
      <c r="H1936" t="s">
        <v>634</v>
      </c>
      <c r="I1936">
        <v>2</v>
      </c>
      <c r="J1936">
        <v>208</v>
      </c>
    </row>
    <row r="1937" spans="1:10" x14ac:dyDescent="0.45">
      <c r="A1937">
        <v>69929</v>
      </c>
      <c r="B1937">
        <v>14</v>
      </c>
      <c r="C1937">
        <v>3</v>
      </c>
      <c r="D1937" t="s">
        <v>1173</v>
      </c>
      <c r="E1937" t="s">
        <v>678</v>
      </c>
      <c r="F1937">
        <v>9</v>
      </c>
      <c r="G1937" t="s">
        <v>634</v>
      </c>
      <c r="H1937" t="s">
        <v>634</v>
      </c>
      <c r="I1937">
        <v>2</v>
      </c>
      <c r="J1937">
        <v>208</v>
      </c>
    </row>
    <row r="1938" spans="1:10" x14ac:dyDescent="0.45">
      <c r="A1938">
        <v>69929</v>
      </c>
      <c r="B1938">
        <v>15</v>
      </c>
      <c r="C1938">
        <v>3</v>
      </c>
      <c r="D1938" t="s">
        <v>1158</v>
      </c>
      <c r="E1938" t="s">
        <v>677</v>
      </c>
      <c r="F1938">
        <v>36</v>
      </c>
      <c r="G1938" t="s">
        <v>634</v>
      </c>
      <c r="H1938" t="s">
        <v>634</v>
      </c>
      <c r="I1938">
        <v>2</v>
      </c>
      <c r="J1938">
        <v>207</v>
      </c>
    </row>
    <row r="1939" spans="1:10" x14ac:dyDescent="0.45">
      <c r="A1939">
        <v>69929</v>
      </c>
      <c r="B1939">
        <v>16</v>
      </c>
      <c r="C1939">
        <v>3</v>
      </c>
      <c r="D1939" t="s">
        <v>989</v>
      </c>
      <c r="E1939" t="s">
        <v>678</v>
      </c>
      <c r="F1939">
        <v>77</v>
      </c>
      <c r="G1939" t="s">
        <v>1764</v>
      </c>
      <c r="H1939">
        <v>5</v>
      </c>
      <c r="I1939" t="s">
        <v>634</v>
      </c>
      <c r="J1939" t="s">
        <v>634</v>
      </c>
    </row>
    <row r="1940" spans="1:10" x14ac:dyDescent="0.45">
      <c r="A1940">
        <v>69930</v>
      </c>
      <c r="B1940">
        <v>0</v>
      </c>
      <c r="C1940">
        <v>1</v>
      </c>
      <c r="D1940" t="s">
        <v>1415</v>
      </c>
      <c r="E1940" t="s">
        <v>677</v>
      </c>
      <c r="F1940">
        <v>92</v>
      </c>
      <c r="G1940" t="s">
        <v>1745</v>
      </c>
      <c r="H1940">
        <v>23</v>
      </c>
      <c r="I1940" t="s">
        <v>634</v>
      </c>
      <c r="J1940" t="s">
        <v>634</v>
      </c>
    </row>
    <row r="1941" spans="1:10" x14ac:dyDescent="0.45">
      <c r="A1941">
        <v>69930</v>
      </c>
      <c r="B1941">
        <v>1</v>
      </c>
      <c r="C1941">
        <v>1</v>
      </c>
      <c r="D1941" t="s">
        <v>716</v>
      </c>
      <c r="E1941" t="s">
        <v>678</v>
      </c>
      <c r="F1941">
        <v>96</v>
      </c>
      <c r="G1941" t="s">
        <v>1746</v>
      </c>
      <c r="H1941">
        <v>2</v>
      </c>
      <c r="I1941" t="s">
        <v>634</v>
      </c>
      <c r="J1941" t="s">
        <v>634</v>
      </c>
    </row>
    <row r="1942" spans="1:10" x14ac:dyDescent="0.45">
      <c r="A1942">
        <v>69930</v>
      </c>
      <c r="B1942">
        <v>2</v>
      </c>
      <c r="C1942">
        <v>1</v>
      </c>
      <c r="D1942" t="s">
        <v>1674</v>
      </c>
      <c r="E1942" t="s">
        <v>677</v>
      </c>
      <c r="F1942">
        <v>60</v>
      </c>
      <c r="G1942" t="s">
        <v>634</v>
      </c>
      <c r="H1942" t="s">
        <v>634</v>
      </c>
      <c r="I1942">
        <v>2</v>
      </c>
      <c r="J1942">
        <v>201</v>
      </c>
    </row>
    <row r="1943" spans="1:10" x14ac:dyDescent="0.45">
      <c r="A1943">
        <v>69930</v>
      </c>
      <c r="B1943">
        <v>3</v>
      </c>
      <c r="C1943">
        <v>1</v>
      </c>
      <c r="D1943" t="s">
        <v>759</v>
      </c>
      <c r="E1943" t="s">
        <v>678</v>
      </c>
      <c r="F1943">
        <v>25</v>
      </c>
      <c r="G1943" t="s">
        <v>1766</v>
      </c>
      <c r="H1943">
        <v>92</v>
      </c>
      <c r="I1943" t="s">
        <v>634</v>
      </c>
      <c r="J1943" t="s">
        <v>634</v>
      </c>
    </row>
    <row r="1944" spans="1:10" x14ac:dyDescent="0.45">
      <c r="A1944">
        <v>69930</v>
      </c>
      <c r="B1944">
        <v>4</v>
      </c>
      <c r="C1944">
        <v>1</v>
      </c>
      <c r="D1944" t="s">
        <v>1104</v>
      </c>
      <c r="E1944" t="s">
        <v>678</v>
      </c>
      <c r="F1944">
        <v>4</v>
      </c>
      <c r="G1944" t="s">
        <v>634</v>
      </c>
      <c r="H1944" t="s">
        <v>634</v>
      </c>
      <c r="I1944">
        <v>2</v>
      </c>
      <c r="J1944">
        <v>208</v>
      </c>
    </row>
    <row r="1945" spans="1:10" x14ac:dyDescent="0.45">
      <c r="A1945">
        <v>69930</v>
      </c>
      <c r="B1945">
        <v>5</v>
      </c>
      <c r="C1945">
        <v>1</v>
      </c>
      <c r="D1945" t="s">
        <v>1416</v>
      </c>
      <c r="E1945" t="s">
        <v>678</v>
      </c>
      <c r="F1945">
        <v>40</v>
      </c>
      <c r="G1945" t="s">
        <v>1758</v>
      </c>
      <c r="H1945">
        <v>96</v>
      </c>
      <c r="I1945" t="s">
        <v>634</v>
      </c>
      <c r="J1945" t="s">
        <v>634</v>
      </c>
    </row>
    <row r="1946" spans="1:10" x14ac:dyDescent="0.45">
      <c r="A1946">
        <v>69930</v>
      </c>
      <c r="B1946">
        <v>6</v>
      </c>
      <c r="C1946">
        <v>1</v>
      </c>
      <c r="D1946" t="s">
        <v>1209</v>
      </c>
      <c r="E1946" t="s">
        <v>678</v>
      </c>
      <c r="F1946">
        <v>25</v>
      </c>
      <c r="G1946" t="s">
        <v>1759</v>
      </c>
      <c r="H1946">
        <v>89</v>
      </c>
      <c r="I1946" t="s">
        <v>634</v>
      </c>
      <c r="J1946" t="s">
        <v>634</v>
      </c>
    </row>
    <row r="1947" spans="1:10" x14ac:dyDescent="0.45">
      <c r="A1947">
        <v>69930</v>
      </c>
      <c r="B1947">
        <v>7</v>
      </c>
      <c r="C1947">
        <v>1</v>
      </c>
      <c r="D1947" t="s">
        <v>845</v>
      </c>
      <c r="E1947" t="s">
        <v>677</v>
      </c>
      <c r="F1947">
        <v>60</v>
      </c>
      <c r="G1947" t="s">
        <v>1771</v>
      </c>
      <c r="H1947">
        <v>15</v>
      </c>
      <c r="I1947" t="s">
        <v>634</v>
      </c>
      <c r="J1947" t="s">
        <v>634</v>
      </c>
    </row>
    <row r="1948" spans="1:10" x14ac:dyDescent="0.45">
      <c r="A1948">
        <v>69930</v>
      </c>
      <c r="B1948">
        <v>8</v>
      </c>
      <c r="C1948">
        <v>2</v>
      </c>
      <c r="D1948" t="s">
        <v>1691</v>
      </c>
      <c r="E1948" t="s">
        <v>678</v>
      </c>
      <c r="F1948">
        <v>90</v>
      </c>
      <c r="G1948" t="s">
        <v>634</v>
      </c>
      <c r="H1948" t="s">
        <v>634</v>
      </c>
      <c r="I1948">
        <v>2</v>
      </c>
      <c r="J1948">
        <v>208</v>
      </c>
    </row>
    <row r="1949" spans="1:10" x14ac:dyDescent="0.45">
      <c r="A1949">
        <v>69930</v>
      </c>
      <c r="B1949">
        <v>9</v>
      </c>
      <c r="C1949">
        <v>2</v>
      </c>
      <c r="D1949" t="s">
        <v>1713</v>
      </c>
      <c r="E1949" t="s">
        <v>678</v>
      </c>
      <c r="F1949">
        <v>90</v>
      </c>
      <c r="G1949" t="s">
        <v>634</v>
      </c>
      <c r="H1949" t="s">
        <v>634</v>
      </c>
      <c r="I1949">
        <v>2</v>
      </c>
      <c r="J1949">
        <v>208</v>
      </c>
    </row>
    <row r="1950" spans="1:10" x14ac:dyDescent="0.45">
      <c r="A1950">
        <v>69930</v>
      </c>
      <c r="B1950">
        <v>10</v>
      </c>
      <c r="C1950">
        <v>2</v>
      </c>
      <c r="D1950" t="s">
        <v>1417</v>
      </c>
      <c r="E1950" t="s">
        <v>677</v>
      </c>
      <c r="F1950">
        <v>88</v>
      </c>
      <c r="G1950" t="s">
        <v>1751</v>
      </c>
      <c r="H1950">
        <v>7</v>
      </c>
      <c r="I1950" t="s">
        <v>634</v>
      </c>
      <c r="J1950" t="s">
        <v>634</v>
      </c>
    </row>
    <row r="1951" spans="1:10" x14ac:dyDescent="0.45">
      <c r="A1951">
        <v>69930</v>
      </c>
      <c r="B1951">
        <v>11</v>
      </c>
      <c r="C1951">
        <v>3</v>
      </c>
      <c r="D1951" t="s">
        <v>1494</v>
      </c>
      <c r="E1951" t="s">
        <v>677</v>
      </c>
      <c r="F1951">
        <v>91</v>
      </c>
      <c r="G1951" t="s">
        <v>634</v>
      </c>
      <c r="H1951" t="s">
        <v>634</v>
      </c>
      <c r="I1951">
        <v>2</v>
      </c>
      <c r="J1951">
        <v>205</v>
      </c>
    </row>
    <row r="1952" spans="1:10" x14ac:dyDescent="0.45">
      <c r="A1952">
        <v>69930</v>
      </c>
      <c r="B1952">
        <v>12</v>
      </c>
      <c r="C1952">
        <v>3</v>
      </c>
      <c r="D1952" t="s">
        <v>1239</v>
      </c>
      <c r="E1952" t="s">
        <v>678</v>
      </c>
      <c r="F1952">
        <v>4</v>
      </c>
      <c r="G1952" t="s">
        <v>634</v>
      </c>
      <c r="H1952" t="s">
        <v>634</v>
      </c>
      <c r="I1952">
        <v>2</v>
      </c>
      <c r="J1952">
        <v>208</v>
      </c>
    </row>
    <row r="1953" spans="1:10" x14ac:dyDescent="0.45">
      <c r="A1953">
        <v>69930</v>
      </c>
      <c r="B1953">
        <v>13</v>
      </c>
      <c r="C1953">
        <v>3</v>
      </c>
      <c r="D1953" t="s">
        <v>1418</v>
      </c>
      <c r="E1953" t="s">
        <v>677</v>
      </c>
      <c r="F1953">
        <v>15</v>
      </c>
      <c r="G1953" t="s">
        <v>1752</v>
      </c>
      <c r="H1953">
        <v>60</v>
      </c>
      <c r="I1953" t="s">
        <v>634</v>
      </c>
      <c r="J1953" t="s">
        <v>634</v>
      </c>
    </row>
    <row r="1954" spans="1:10" x14ac:dyDescent="0.45">
      <c r="A1954">
        <v>69930</v>
      </c>
      <c r="B1954">
        <v>14</v>
      </c>
      <c r="C1954">
        <v>3</v>
      </c>
      <c r="D1954" t="s">
        <v>1419</v>
      </c>
      <c r="E1954" t="s">
        <v>677</v>
      </c>
      <c r="F1954">
        <v>92</v>
      </c>
      <c r="G1954" t="s">
        <v>1780</v>
      </c>
      <c r="H1954">
        <v>10</v>
      </c>
      <c r="I1954" t="s">
        <v>634</v>
      </c>
      <c r="J1954" t="s">
        <v>634</v>
      </c>
    </row>
    <row r="1955" spans="1:10" x14ac:dyDescent="0.45">
      <c r="A1955">
        <v>69930</v>
      </c>
      <c r="B1955">
        <v>15</v>
      </c>
      <c r="C1955">
        <v>3</v>
      </c>
      <c r="D1955" t="s">
        <v>1308</v>
      </c>
      <c r="E1955" t="s">
        <v>678</v>
      </c>
      <c r="F1955">
        <v>89</v>
      </c>
      <c r="G1955" t="s">
        <v>634</v>
      </c>
      <c r="H1955" t="s">
        <v>634</v>
      </c>
      <c r="I1955">
        <v>2</v>
      </c>
      <c r="J1955">
        <v>302</v>
      </c>
    </row>
    <row r="1956" spans="1:10" x14ac:dyDescent="0.45">
      <c r="A1956">
        <v>69930</v>
      </c>
      <c r="B1956">
        <v>16</v>
      </c>
      <c r="C1956">
        <v>3</v>
      </c>
      <c r="D1956" t="s">
        <v>1308</v>
      </c>
      <c r="E1956" t="s">
        <v>677</v>
      </c>
      <c r="F1956">
        <v>9</v>
      </c>
      <c r="G1956" t="s">
        <v>634</v>
      </c>
      <c r="H1956" t="s">
        <v>634</v>
      </c>
      <c r="I1956">
        <v>4</v>
      </c>
      <c r="J1956">
        <v>504</v>
      </c>
    </row>
    <row r="1957" spans="1:10" x14ac:dyDescent="0.45">
      <c r="A1957">
        <v>69930</v>
      </c>
      <c r="B1957">
        <v>17</v>
      </c>
      <c r="C1957">
        <v>3</v>
      </c>
      <c r="D1957" t="s">
        <v>1043</v>
      </c>
      <c r="E1957" t="s">
        <v>678</v>
      </c>
      <c r="F1957">
        <v>2</v>
      </c>
      <c r="G1957" t="s">
        <v>1754</v>
      </c>
      <c r="H1957">
        <v>92</v>
      </c>
      <c r="I1957" t="s">
        <v>634</v>
      </c>
      <c r="J1957" t="s">
        <v>634</v>
      </c>
    </row>
    <row r="1958" spans="1:10" x14ac:dyDescent="0.45">
      <c r="A1958">
        <v>69930</v>
      </c>
      <c r="B1958">
        <v>18</v>
      </c>
      <c r="C1958">
        <v>4</v>
      </c>
      <c r="D1958" t="s">
        <v>714</v>
      </c>
      <c r="E1958" t="s">
        <v>677</v>
      </c>
      <c r="F1958">
        <v>98</v>
      </c>
      <c r="G1958" t="s">
        <v>634</v>
      </c>
      <c r="H1958" t="s">
        <v>634</v>
      </c>
      <c r="I1958">
        <v>2</v>
      </c>
      <c r="J1958">
        <v>212</v>
      </c>
    </row>
    <row r="1959" spans="1:10" x14ac:dyDescent="0.45">
      <c r="A1959">
        <v>69930</v>
      </c>
      <c r="B1959">
        <v>19</v>
      </c>
      <c r="C1959">
        <v>4</v>
      </c>
      <c r="D1959" t="s">
        <v>1420</v>
      </c>
      <c r="E1959" t="s">
        <v>677</v>
      </c>
      <c r="F1959">
        <v>92</v>
      </c>
      <c r="G1959" t="s">
        <v>1814</v>
      </c>
      <c r="H1959">
        <v>6</v>
      </c>
      <c r="I1959" t="s">
        <v>634</v>
      </c>
      <c r="J1959" t="s">
        <v>634</v>
      </c>
    </row>
    <row r="1960" spans="1:10" x14ac:dyDescent="0.45">
      <c r="A1960">
        <v>69931</v>
      </c>
      <c r="B1960">
        <v>0</v>
      </c>
      <c r="C1960">
        <v>1</v>
      </c>
      <c r="D1960" t="s">
        <v>923</v>
      </c>
      <c r="E1960" t="s">
        <v>678</v>
      </c>
      <c r="F1960">
        <v>8</v>
      </c>
      <c r="G1960" t="s">
        <v>1755</v>
      </c>
      <c r="H1960">
        <v>90</v>
      </c>
      <c r="I1960" t="s">
        <v>634</v>
      </c>
      <c r="J1960" t="s">
        <v>634</v>
      </c>
    </row>
    <row r="1961" spans="1:10" x14ac:dyDescent="0.45">
      <c r="A1961">
        <v>69931</v>
      </c>
      <c r="B1961">
        <v>1</v>
      </c>
      <c r="C1961">
        <v>1</v>
      </c>
      <c r="D1961" t="s">
        <v>1421</v>
      </c>
      <c r="E1961" t="s">
        <v>677</v>
      </c>
      <c r="F1961">
        <v>17</v>
      </c>
      <c r="G1961" t="s">
        <v>1746</v>
      </c>
      <c r="H1961">
        <v>9</v>
      </c>
      <c r="I1961" t="s">
        <v>634</v>
      </c>
      <c r="J1961" t="s">
        <v>634</v>
      </c>
    </row>
    <row r="1962" spans="1:10" x14ac:dyDescent="0.45">
      <c r="A1962">
        <v>69931</v>
      </c>
      <c r="B1962">
        <v>2</v>
      </c>
      <c r="C1962">
        <v>1</v>
      </c>
      <c r="D1962" t="s">
        <v>1422</v>
      </c>
      <c r="E1962" t="s">
        <v>677</v>
      </c>
      <c r="F1962">
        <v>25</v>
      </c>
      <c r="G1962" t="s">
        <v>1747</v>
      </c>
      <c r="H1962">
        <v>5</v>
      </c>
      <c r="I1962" t="s">
        <v>634</v>
      </c>
      <c r="J1962" t="s">
        <v>634</v>
      </c>
    </row>
    <row r="1963" spans="1:10" x14ac:dyDescent="0.45">
      <c r="A1963">
        <v>69931</v>
      </c>
      <c r="B1963">
        <v>3</v>
      </c>
      <c r="C1963">
        <v>1</v>
      </c>
      <c r="D1963" t="s">
        <v>1105</v>
      </c>
      <c r="E1963" t="s">
        <v>678</v>
      </c>
      <c r="F1963">
        <v>11</v>
      </c>
      <c r="G1963" t="s">
        <v>1748</v>
      </c>
      <c r="H1963">
        <v>56</v>
      </c>
      <c r="I1963" t="s">
        <v>634</v>
      </c>
      <c r="J1963" t="s">
        <v>634</v>
      </c>
    </row>
    <row r="1964" spans="1:10" x14ac:dyDescent="0.45">
      <c r="A1964">
        <v>69931</v>
      </c>
      <c r="B1964">
        <v>4</v>
      </c>
      <c r="C1964">
        <v>2</v>
      </c>
      <c r="D1964" t="s">
        <v>1423</v>
      </c>
      <c r="E1964" t="s">
        <v>677</v>
      </c>
      <c r="F1964">
        <v>9</v>
      </c>
      <c r="G1964" t="s">
        <v>1749</v>
      </c>
      <c r="H1964">
        <v>77</v>
      </c>
      <c r="I1964" t="s">
        <v>634</v>
      </c>
      <c r="J1964" t="s">
        <v>634</v>
      </c>
    </row>
    <row r="1965" spans="1:10" x14ac:dyDescent="0.45">
      <c r="A1965">
        <v>69931</v>
      </c>
      <c r="B1965">
        <v>5</v>
      </c>
      <c r="C1965">
        <v>2</v>
      </c>
      <c r="D1965" t="s">
        <v>999</v>
      </c>
      <c r="E1965" t="s">
        <v>677</v>
      </c>
      <c r="F1965">
        <v>97</v>
      </c>
      <c r="G1965" t="s">
        <v>1810</v>
      </c>
      <c r="H1965" t="s">
        <v>634</v>
      </c>
      <c r="I1965" t="s">
        <v>634</v>
      </c>
      <c r="J1965" t="s">
        <v>634</v>
      </c>
    </row>
    <row r="1966" spans="1:10" x14ac:dyDescent="0.45">
      <c r="A1966">
        <v>69931</v>
      </c>
      <c r="B1966">
        <v>6</v>
      </c>
      <c r="C1966">
        <v>2</v>
      </c>
      <c r="D1966" t="s">
        <v>1297</v>
      </c>
      <c r="E1966" t="s">
        <v>677</v>
      </c>
      <c r="F1966">
        <v>61</v>
      </c>
      <c r="G1966" t="s">
        <v>1811</v>
      </c>
      <c r="H1966">
        <v>17</v>
      </c>
      <c r="I1966" t="s">
        <v>634</v>
      </c>
      <c r="J1966" t="s">
        <v>634</v>
      </c>
    </row>
    <row r="1967" spans="1:10" x14ac:dyDescent="0.45">
      <c r="A1967">
        <v>69931</v>
      </c>
      <c r="B1967">
        <v>7</v>
      </c>
      <c r="C1967">
        <v>2</v>
      </c>
      <c r="D1967" t="s">
        <v>1424</v>
      </c>
      <c r="E1967" t="s">
        <v>677</v>
      </c>
      <c r="F1967">
        <v>14</v>
      </c>
      <c r="G1967" t="s">
        <v>1812</v>
      </c>
      <c r="H1967">
        <v>61</v>
      </c>
      <c r="I1967" t="s">
        <v>634</v>
      </c>
      <c r="J1967" t="s">
        <v>634</v>
      </c>
    </row>
    <row r="1968" spans="1:10" x14ac:dyDescent="0.45">
      <c r="A1968">
        <v>69931</v>
      </c>
      <c r="B1968">
        <v>8</v>
      </c>
      <c r="C1968">
        <v>2</v>
      </c>
      <c r="D1968" t="s">
        <v>1187</v>
      </c>
      <c r="E1968" t="s">
        <v>677</v>
      </c>
      <c r="F1968">
        <v>9</v>
      </c>
      <c r="G1968" t="s">
        <v>634</v>
      </c>
      <c r="H1968" t="s">
        <v>634</v>
      </c>
      <c r="I1968">
        <v>2</v>
      </c>
      <c r="J1968">
        <v>201</v>
      </c>
    </row>
    <row r="1969" spans="1:10" x14ac:dyDescent="0.45">
      <c r="A1969">
        <v>69931</v>
      </c>
      <c r="B1969">
        <v>9</v>
      </c>
      <c r="C1969">
        <v>2</v>
      </c>
      <c r="D1969" t="s">
        <v>1425</v>
      </c>
      <c r="E1969" t="s">
        <v>678</v>
      </c>
      <c r="F1969">
        <v>36</v>
      </c>
      <c r="G1969" t="s">
        <v>1813</v>
      </c>
      <c r="H1969" t="s">
        <v>634</v>
      </c>
      <c r="I1969" t="s">
        <v>634</v>
      </c>
      <c r="J1969" t="s">
        <v>634</v>
      </c>
    </row>
    <row r="1970" spans="1:10" x14ac:dyDescent="0.45">
      <c r="A1970">
        <v>69931</v>
      </c>
      <c r="B1970">
        <v>10</v>
      </c>
      <c r="C1970">
        <v>3</v>
      </c>
      <c r="D1970" t="s">
        <v>1355</v>
      </c>
      <c r="E1970" t="s">
        <v>677</v>
      </c>
      <c r="F1970">
        <v>9</v>
      </c>
      <c r="G1970" t="s">
        <v>1865</v>
      </c>
      <c r="H1970">
        <v>23</v>
      </c>
      <c r="I1970" t="s">
        <v>634</v>
      </c>
      <c r="J1970" t="s">
        <v>634</v>
      </c>
    </row>
    <row r="1971" spans="1:10" x14ac:dyDescent="0.45">
      <c r="A1971">
        <v>69931</v>
      </c>
      <c r="B1971">
        <v>11</v>
      </c>
      <c r="C1971">
        <v>3</v>
      </c>
      <c r="D1971" t="s">
        <v>854</v>
      </c>
      <c r="E1971" t="s">
        <v>678</v>
      </c>
      <c r="F1971">
        <v>32</v>
      </c>
      <c r="G1971" t="s">
        <v>634</v>
      </c>
      <c r="H1971" t="s">
        <v>634</v>
      </c>
      <c r="I1971">
        <v>2</v>
      </c>
      <c r="J1971">
        <v>0</v>
      </c>
    </row>
    <row r="1972" spans="1:10" x14ac:dyDescent="0.45">
      <c r="A1972">
        <v>69931</v>
      </c>
      <c r="B1972">
        <v>12</v>
      </c>
      <c r="C1972">
        <v>3</v>
      </c>
      <c r="D1972" t="s">
        <v>842</v>
      </c>
      <c r="E1972" t="s">
        <v>677</v>
      </c>
      <c r="F1972">
        <v>5</v>
      </c>
      <c r="G1972" t="s">
        <v>1866</v>
      </c>
      <c r="H1972">
        <v>37</v>
      </c>
      <c r="I1972" t="s">
        <v>634</v>
      </c>
      <c r="J1972" t="s">
        <v>634</v>
      </c>
    </row>
    <row r="1973" spans="1:10" x14ac:dyDescent="0.45">
      <c r="A1973">
        <v>69931</v>
      </c>
      <c r="B1973">
        <v>13</v>
      </c>
      <c r="C1973">
        <v>3</v>
      </c>
      <c r="D1973" t="s">
        <v>1426</v>
      </c>
      <c r="E1973" t="s">
        <v>677</v>
      </c>
      <c r="F1973">
        <v>77</v>
      </c>
      <c r="G1973" t="s">
        <v>1804</v>
      </c>
      <c r="H1973" t="s">
        <v>634</v>
      </c>
      <c r="I1973" t="s">
        <v>634</v>
      </c>
      <c r="J1973" t="s">
        <v>634</v>
      </c>
    </row>
    <row r="1974" spans="1:10" x14ac:dyDescent="0.45">
      <c r="A1974">
        <v>69931</v>
      </c>
      <c r="B1974">
        <v>14</v>
      </c>
      <c r="C1974">
        <v>3</v>
      </c>
      <c r="D1974" t="s">
        <v>1427</v>
      </c>
      <c r="E1974" t="s">
        <v>678</v>
      </c>
      <c r="F1974">
        <v>90</v>
      </c>
      <c r="G1974" t="s">
        <v>1784</v>
      </c>
      <c r="H1974">
        <v>87</v>
      </c>
      <c r="I1974" t="s">
        <v>634</v>
      </c>
      <c r="J1974" t="s">
        <v>634</v>
      </c>
    </row>
    <row r="1975" spans="1:10" x14ac:dyDescent="0.45">
      <c r="A1975">
        <v>69931</v>
      </c>
      <c r="B1975">
        <v>15</v>
      </c>
      <c r="C1975">
        <v>3</v>
      </c>
      <c r="D1975" t="s">
        <v>1428</v>
      </c>
      <c r="E1975" t="s">
        <v>678</v>
      </c>
      <c r="F1975">
        <v>56</v>
      </c>
      <c r="G1975" t="s">
        <v>1830</v>
      </c>
      <c r="H1975">
        <v>44</v>
      </c>
      <c r="I1975" t="s">
        <v>634</v>
      </c>
      <c r="J1975" t="s">
        <v>634</v>
      </c>
    </row>
    <row r="1976" spans="1:10" x14ac:dyDescent="0.45">
      <c r="A1976">
        <v>69931</v>
      </c>
      <c r="B1976">
        <v>16</v>
      </c>
      <c r="C1976">
        <v>3</v>
      </c>
      <c r="D1976" t="s">
        <v>1299</v>
      </c>
      <c r="E1976" t="s">
        <v>678</v>
      </c>
      <c r="F1976">
        <v>56</v>
      </c>
      <c r="G1976" t="s">
        <v>634</v>
      </c>
      <c r="H1976" t="s">
        <v>634</v>
      </c>
      <c r="I1976">
        <v>4</v>
      </c>
      <c r="J1976">
        <v>504</v>
      </c>
    </row>
    <row r="1977" spans="1:10" x14ac:dyDescent="0.45">
      <c r="A1977">
        <v>69931</v>
      </c>
      <c r="B1977">
        <v>17</v>
      </c>
      <c r="C1977">
        <v>3</v>
      </c>
      <c r="D1977" t="s">
        <v>1657</v>
      </c>
      <c r="E1977" t="s">
        <v>677</v>
      </c>
      <c r="F1977">
        <v>17</v>
      </c>
      <c r="G1977" t="s">
        <v>634</v>
      </c>
      <c r="H1977" t="s">
        <v>634</v>
      </c>
      <c r="I1977">
        <v>2</v>
      </c>
      <c r="J1977">
        <v>208</v>
      </c>
    </row>
    <row r="1978" spans="1:10" x14ac:dyDescent="0.45">
      <c r="A1978">
        <v>69931</v>
      </c>
      <c r="B1978">
        <v>18</v>
      </c>
      <c r="C1978">
        <v>3</v>
      </c>
      <c r="D1978" t="s">
        <v>1330</v>
      </c>
      <c r="E1978" t="s">
        <v>678</v>
      </c>
      <c r="F1978">
        <v>32</v>
      </c>
      <c r="G1978" t="s">
        <v>1925</v>
      </c>
      <c r="H1978">
        <v>8</v>
      </c>
      <c r="I1978" t="s">
        <v>634</v>
      </c>
      <c r="J1978" t="s">
        <v>634</v>
      </c>
    </row>
    <row r="1979" spans="1:10" x14ac:dyDescent="0.45">
      <c r="A1979">
        <v>69931</v>
      </c>
      <c r="B1979">
        <v>19</v>
      </c>
      <c r="C1979">
        <v>3</v>
      </c>
      <c r="D1979" t="s">
        <v>1141</v>
      </c>
      <c r="E1979" t="s">
        <v>677</v>
      </c>
      <c r="F1979">
        <v>23</v>
      </c>
      <c r="G1979" t="s">
        <v>1926</v>
      </c>
      <c r="H1979" t="s">
        <v>634</v>
      </c>
      <c r="I1979" t="s">
        <v>634</v>
      </c>
      <c r="J1979" t="s">
        <v>634</v>
      </c>
    </row>
    <row r="1980" spans="1:10" x14ac:dyDescent="0.45">
      <c r="A1980">
        <v>69933</v>
      </c>
      <c r="B1980">
        <v>0</v>
      </c>
      <c r="C1980">
        <v>1</v>
      </c>
      <c r="D1980" t="s">
        <v>1117</v>
      </c>
      <c r="E1980" t="s">
        <v>678</v>
      </c>
      <c r="F1980">
        <v>24</v>
      </c>
      <c r="G1980" t="s">
        <v>1755</v>
      </c>
      <c r="H1980">
        <v>32</v>
      </c>
      <c r="I1980" t="s">
        <v>634</v>
      </c>
      <c r="J1980" t="s">
        <v>634</v>
      </c>
    </row>
    <row r="1981" spans="1:10" x14ac:dyDescent="0.45">
      <c r="A1981">
        <v>69933</v>
      </c>
      <c r="B1981">
        <v>1</v>
      </c>
      <c r="C1981">
        <v>1</v>
      </c>
      <c r="D1981" t="s">
        <v>1268</v>
      </c>
      <c r="E1981" t="s">
        <v>677</v>
      </c>
      <c r="F1981">
        <v>7</v>
      </c>
      <c r="G1981" t="s">
        <v>1746</v>
      </c>
      <c r="H1981">
        <v>5</v>
      </c>
      <c r="I1981" t="s">
        <v>634</v>
      </c>
      <c r="J1981" t="s">
        <v>634</v>
      </c>
    </row>
    <row r="1982" spans="1:10" x14ac:dyDescent="0.45">
      <c r="A1982">
        <v>69933</v>
      </c>
      <c r="B1982">
        <v>2</v>
      </c>
      <c r="C1982">
        <v>1</v>
      </c>
      <c r="D1982" t="s">
        <v>1391</v>
      </c>
      <c r="E1982" t="s">
        <v>677</v>
      </c>
      <c r="F1982">
        <v>25</v>
      </c>
      <c r="G1982" t="s">
        <v>1747</v>
      </c>
      <c r="H1982">
        <v>97</v>
      </c>
      <c r="I1982" t="s">
        <v>634</v>
      </c>
      <c r="J1982" t="s">
        <v>634</v>
      </c>
    </row>
    <row r="1983" spans="1:10" x14ac:dyDescent="0.45">
      <c r="A1983">
        <v>69933</v>
      </c>
      <c r="B1983">
        <v>3</v>
      </c>
      <c r="C1983">
        <v>1</v>
      </c>
      <c r="D1983" t="s">
        <v>1429</v>
      </c>
      <c r="E1983" t="s">
        <v>677</v>
      </c>
      <c r="F1983">
        <v>77</v>
      </c>
      <c r="G1983" t="s">
        <v>1808</v>
      </c>
      <c r="H1983">
        <v>17</v>
      </c>
      <c r="I1983" t="s">
        <v>634</v>
      </c>
      <c r="J1983" t="s">
        <v>634</v>
      </c>
    </row>
    <row r="1984" spans="1:10" x14ac:dyDescent="0.45">
      <c r="A1984">
        <v>69933</v>
      </c>
      <c r="B1984">
        <v>4</v>
      </c>
      <c r="C1984">
        <v>1</v>
      </c>
      <c r="D1984" t="s">
        <v>1161</v>
      </c>
      <c r="E1984" t="s">
        <v>677</v>
      </c>
      <c r="F1984">
        <v>37</v>
      </c>
      <c r="G1984" t="s">
        <v>1809</v>
      </c>
      <c r="H1984">
        <v>25</v>
      </c>
      <c r="I1984" t="s">
        <v>634</v>
      </c>
      <c r="J1984" t="s">
        <v>634</v>
      </c>
    </row>
    <row r="1985" spans="1:10" x14ac:dyDescent="0.45">
      <c r="A1985">
        <v>69933</v>
      </c>
      <c r="B1985">
        <v>5</v>
      </c>
      <c r="C1985">
        <v>1</v>
      </c>
      <c r="D1985" t="s">
        <v>1124</v>
      </c>
      <c r="E1985" t="s">
        <v>678</v>
      </c>
      <c r="F1985">
        <v>5</v>
      </c>
      <c r="G1985" t="s">
        <v>634</v>
      </c>
      <c r="H1985" t="s">
        <v>634</v>
      </c>
      <c r="I1985">
        <v>2</v>
      </c>
      <c r="J1985">
        <v>212</v>
      </c>
    </row>
    <row r="1986" spans="1:10" x14ac:dyDescent="0.45">
      <c r="A1986">
        <v>69933</v>
      </c>
      <c r="B1986">
        <v>6</v>
      </c>
      <c r="C1986">
        <v>1</v>
      </c>
      <c r="D1986" t="s">
        <v>1263</v>
      </c>
      <c r="E1986" t="s">
        <v>677</v>
      </c>
      <c r="F1986">
        <v>24</v>
      </c>
      <c r="G1986" t="s">
        <v>634</v>
      </c>
      <c r="H1986" t="s">
        <v>634</v>
      </c>
      <c r="I1986">
        <v>2</v>
      </c>
      <c r="J1986">
        <v>208</v>
      </c>
    </row>
    <row r="1987" spans="1:10" x14ac:dyDescent="0.45">
      <c r="A1987">
        <v>69933</v>
      </c>
      <c r="B1987">
        <v>7</v>
      </c>
      <c r="C1987">
        <v>2</v>
      </c>
      <c r="D1987" t="s">
        <v>959</v>
      </c>
      <c r="E1987" t="s">
        <v>678</v>
      </c>
      <c r="F1987">
        <v>32</v>
      </c>
      <c r="G1987" t="s">
        <v>1810</v>
      </c>
      <c r="H1987" t="s">
        <v>634</v>
      </c>
      <c r="I1987" t="s">
        <v>634</v>
      </c>
      <c r="J1987" t="s">
        <v>634</v>
      </c>
    </row>
    <row r="1988" spans="1:10" x14ac:dyDescent="0.45">
      <c r="A1988">
        <v>69933</v>
      </c>
      <c r="B1988">
        <v>8</v>
      </c>
      <c r="C1988">
        <v>2</v>
      </c>
      <c r="D1988" t="s">
        <v>1195</v>
      </c>
      <c r="E1988" t="s">
        <v>678</v>
      </c>
      <c r="F1988">
        <v>90</v>
      </c>
      <c r="G1988" t="s">
        <v>1778</v>
      </c>
      <c r="H1988">
        <v>11</v>
      </c>
      <c r="I1988" t="s">
        <v>634</v>
      </c>
      <c r="J1988" t="s">
        <v>634</v>
      </c>
    </row>
    <row r="1989" spans="1:10" x14ac:dyDescent="0.45">
      <c r="A1989">
        <v>69933</v>
      </c>
      <c r="B1989">
        <v>9</v>
      </c>
      <c r="C1989">
        <v>3</v>
      </c>
      <c r="D1989" t="s">
        <v>860</v>
      </c>
      <c r="E1989" t="s">
        <v>678</v>
      </c>
      <c r="F1989" t="s">
        <v>634</v>
      </c>
      <c r="G1989" t="s">
        <v>634</v>
      </c>
      <c r="H1989" t="s">
        <v>634</v>
      </c>
      <c r="I1989" t="s">
        <v>634</v>
      </c>
      <c r="J1989">
        <v>401</v>
      </c>
    </row>
    <row r="1990" spans="1:10" x14ac:dyDescent="0.45">
      <c r="A1990">
        <v>69936</v>
      </c>
      <c r="B1990">
        <v>0</v>
      </c>
      <c r="C1990">
        <v>1</v>
      </c>
      <c r="D1990" t="s">
        <v>1430</v>
      </c>
      <c r="E1990" t="s">
        <v>678</v>
      </c>
      <c r="F1990">
        <v>23</v>
      </c>
      <c r="G1990" t="s">
        <v>1755</v>
      </c>
      <c r="H1990">
        <v>9</v>
      </c>
      <c r="I1990" t="s">
        <v>634</v>
      </c>
      <c r="J1990" t="s">
        <v>634</v>
      </c>
    </row>
    <row r="1991" spans="1:10" x14ac:dyDescent="0.45">
      <c r="A1991">
        <v>69936</v>
      </c>
      <c r="B1991">
        <v>1</v>
      </c>
      <c r="C1991">
        <v>1</v>
      </c>
      <c r="D1991" t="s">
        <v>1721</v>
      </c>
      <c r="E1991" t="s">
        <v>677</v>
      </c>
      <c r="F1991">
        <v>23</v>
      </c>
      <c r="G1991" t="s">
        <v>634</v>
      </c>
      <c r="H1991" t="s">
        <v>634</v>
      </c>
      <c r="I1991">
        <v>2</v>
      </c>
      <c r="J1991">
        <v>207</v>
      </c>
    </row>
    <row r="1992" spans="1:10" x14ac:dyDescent="0.45">
      <c r="A1992">
        <v>69936</v>
      </c>
      <c r="B1992">
        <v>2</v>
      </c>
      <c r="C1992">
        <v>1</v>
      </c>
      <c r="D1992" t="s">
        <v>999</v>
      </c>
      <c r="E1992" t="s">
        <v>677</v>
      </c>
      <c r="F1992">
        <v>7</v>
      </c>
      <c r="G1992" t="s">
        <v>1746</v>
      </c>
      <c r="H1992">
        <v>5</v>
      </c>
      <c r="I1992" t="s">
        <v>634</v>
      </c>
      <c r="J1992" t="s">
        <v>634</v>
      </c>
    </row>
    <row r="1993" spans="1:10" x14ac:dyDescent="0.45">
      <c r="A1993">
        <v>69936</v>
      </c>
      <c r="B1993">
        <v>3</v>
      </c>
      <c r="C1993">
        <v>1</v>
      </c>
      <c r="D1993" t="s">
        <v>1340</v>
      </c>
      <c r="E1993" t="s">
        <v>678</v>
      </c>
      <c r="F1993">
        <v>10</v>
      </c>
      <c r="G1993" t="s">
        <v>1766</v>
      </c>
      <c r="H1993">
        <v>60</v>
      </c>
      <c r="I1993" t="s">
        <v>634</v>
      </c>
      <c r="J1993" t="s">
        <v>634</v>
      </c>
    </row>
    <row r="1994" spans="1:10" x14ac:dyDescent="0.45">
      <c r="A1994">
        <v>69936</v>
      </c>
      <c r="B1994">
        <v>4</v>
      </c>
      <c r="C1994">
        <v>1</v>
      </c>
      <c r="D1994" t="s">
        <v>1223</v>
      </c>
      <c r="E1994" t="s">
        <v>678</v>
      </c>
      <c r="F1994">
        <v>98</v>
      </c>
      <c r="G1994" t="s">
        <v>1758</v>
      </c>
      <c r="H1994">
        <v>27</v>
      </c>
      <c r="I1994" t="s">
        <v>634</v>
      </c>
      <c r="J1994" t="s">
        <v>634</v>
      </c>
    </row>
    <row r="1995" spans="1:10" x14ac:dyDescent="0.45">
      <c r="A1995">
        <v>69936</v>
      </c>
      <c r="B1995">
        <v>5</v>
      </c>
      <c r="C1995">
        <v>1</v>
      </c>
      <c r="D1995" t="s">
        <v>752</v>
      </c>
      <c r="E1995" t="s">
        <v>677</v>
      </c>
      <c r="F1995">
        <v>77</v>
      </c>
      <c r="G1995" t="s">
        <v>1770</v>
      </c>
      <c r="H1995">
        <v>9</v>
      </c>
      <c r="I1995" t="s">
        <v>634</v>
      </c>
      <c r="J1995" t="s">
        <v>634</v>
      </c>
    </row>
    <row r="1996" spans="1:10" x14ac:dyDescent="0.45">
      <c r="A1996">
        <v>69936</v>
      </c>
      <c r="B1996">
        <v>6</v>
      </c>
      <c r="C1996">
        <v>1</v>
      </c>
      <c r="D1996" t="s">
        <v>1283</v>
      </c>
      <c r="E1996" t="s">
        <v>677</v>
      </c>
      <c r="F1996">
        <v>97</v>
      </c>
      <c r="G1996" t="s">
        <v>634</v>
      </c>
      <c r="H1996" t="s">
        <v>634</v>
      </c>
      <c r="I1996">
        <v>2</v>
      </c>
      <c r="J1996">
        <v>0</v>
      </c>
    </row>
    <row r="1997" spans="1:10" x14ac:dyDescent="0.45">
      <c r="A1997">
        <v>69936</v>
      </c>
      <c r="B1997">
        <v>7</v>
      </c>
      <c r="C1997">
        <v>1</v>
      </c>
      <c r="D1997" t="s">
        <v>884</v>
      </c>
      <c r="E1997" t="s">
        <v>677</v>
      </c>
      <c r="F1997">
        <v>77</v>
      </c>
      <c r="G1997" t="s">
        <v>1750</v>
      </c>
      <c r="H1997">
        <v>23</v>
      </c>
      <c r="I1997" t="s">
        <v>634</v>
      </c>
      <c r="J1997" t="s">
        <v>634</v>
      </c>
    </row>
    <row r="1998" spans="1:10" x14ac:dyDescent="0.45">
      <c r="A1998">
        <v>69936</v>
      </c>
      <c r="B1998">
        <v>8</v>
      </c>
      <c r="C1998">
        <v>2</v>
      </c>
      <c r="D1998" t="s">
        <v>1190</v>
      </c>
      <c r="E1998" t="s">
        <v>678</v>
      </c>
      <c r="F1998">
        <v>23</v>
      </c>
      <c r="G1998" t="s">
        <v>1751</v>
      </c>
      <c r="H1998">
        <v>25</v>
      </c>
      <c r="I1998" t="s">
        <v>634</v>
      </c>
      <c r="J1998" t="s">
        <v>634</v>
      </c>
    </row>
    <row r="1999" spans="1:10" x14ac:dyDescent="0.45">
      <c r="A1999">
        <v>69936</v>
      </c>
      <c r="B1999">
        <v>9</v>
      </c>
      <c r="C1999">
        <v>2</v>
      </c>
      <c r="D1999" t="s">
        <v>925</v>
      </c>
      <c r="E1999" t="s">
        <v>678</v>
      </c>
      <c r="F1999">
        <v>71</v>
      </c>
      <c r="G1999" t="s">
        <v>1776</v>
      </c>
      <c r="H1999" t="s">
        <v>634</v>
      </c>
      <c r="I1999" t="s">
        <v>634</v>
      </c>
      <c r="J1999" t="s">
        <v>634</v>
      </c>
    </row>
    <row r="2000" spans="1:10" x14ac:dyDescent="0.45">
      <c r="A2000">
        <v>69936</v>
      </c>
      <c r="B2000">
        <v>10</v>
      </c>
      <c r="C2000">
        <v>2</v>
      </c>
      <c r="D2000" t="s">
        <v>1421</v>
      </c>
      <c r="E2000" t="s">
        <v>678</v>
      </c>
      <c r="F2000">
        <v>23</v>
      </c>
      <c r="G2000" t="s">
        <v>1773</v>
      </c>
      <c r="H2000" t="s">
        <v>634</v>
      </c>
      <c r="I2000" t="s">
        <v>634</v>
      </c>
      <c r="J2000" t="s">
        <v>634</v>
      </c>
    </row>
    <row r="2001" spans="1:10" x14ac:dyDescent="0.45">
      <c r="A2001">
        <v>69936</v>
      </c>
      <c r="B2001">
        <v>11</v>
      </c>
      <c r="C2001">
        <v>3</v>
      </c>
      <c r="D2001" t="s">
        <v>772</v>
      </c>
      <c r="E2001" t="s">
        <v>678</v>
      </c>
      <c r="F2001">
        <v>6</v>
      </c>
      <c r="G2001" t="s">
        <v>1764</v>
      </c>
      <c r="H2001">
        <v>9</v>
      </c>
      <c r="I2001" t="s">
        <v>634</v>
      </c>
      <c r="J2001" t="s">
        <v>634</v>
      </c>
    </row>
    <row r="2002" spans="1:10" x14ac:dyDescent="0.45">
      <c r="A2002">
        <v>69936</v>
      </c>
      <c r="B2002">
        <v>12</v>
      </c>
      <c r="C2002">
        <v>3</v>
      </c>
      <c r="D2002" t="s">
        <v>848</v>
      </c>
      <c r="E2002" t="s">
        <v>678</v>
      </c>
      <c r="F2002">
        <v>4</v>
      </c>
      <c r="G2002" t="s">
        <v>634</v>
      </c>
      <c r="H2002" t="s">
        <v>634</v>
      </c>
      <c r="I2002">
        <v>2</v>
      </c>
      <c r="J2002">
        <v>202</v>
      </c>
    </row>
    <row r="2003" spans="1:10" x14ac:dyDescent="0.45">
      <c r="A2003">
        <v>69936</v>
      </c>
      <c r="B2003">
        <v>13</v>
      </c>
      <c r="C2003">
        <v>3</v>
      </c>
      <c r="D2003" t="s">
        <v>802</v>
      </c>
      <c r="E2003" t="s">
        <v>677</v>
      </c>
      <c r="F2003">
        <v>97</v>
      </c>
      <c r="G2003" t="s">
        <v>1765</v>
      </c>
      <c r="H2003">
        <v>9</v>
      </c>
      <c r="I2003" t="s">
        <v>634</v>
      </c>
      <c r="J2003" t="s">
        <v>634</v>
      </c>
    </row>
    <row r="2004" spans="1:10" x14ac:dyDescent="0.45">
      <c r="A2004">
        <v>69936</v>
      </c>
      <c r="B2004">
        <v>14</v>
      </c>
      <c r="C2004">
        <v>3</v>
      </c>
      <c r="D2004" t="s">
        <v>1431</v>
      </c>
      <c r="E2004" t="s">
        <v>678</v>
      </c>
      <c r="F2004">
        <v>92</v>
      </c>
      <c r="G2004" t="s">
        <v>1817</v>
      </c>
      <c r="H2004">
        <v>6</v>
      </c>
      <c r="I2004" t="s">
        <v>634</v>
      </c>
      <c r="J2004" t="s">
        <v>634</v>
      </c>
    </row>
    <row r="2005" spans="1:10" x14ac:dyDescent="0.45">
      <c r="A2005">
        <v>69936</v>
      </c>
      <c r="B2005">
        <v>15</v>
      </c>
      <c r="C2005">
        <v>3</v>
      </c>
      <c r="D2005" t="s">
        <v>981</v>
      </c>
      <c r="E2005" t="s">
        <v>677</v>
      </c>
      <c r="F2005">
        <v>61</v>
      </c>
      <c r="G2005" t="s">
        <v>1806</v>
      </c>
      <c r="H2005">
        <v>14</v>
      </c>
      <c r="I2005" t="s">
        <v>634</v>
      </c>
      <c r="J2005" t="s">
        <v>634</v>
      </c>
    </row>
    <row r="2006" spans="1:10" x14ac:dyDescent="0.45">
      <c r="A2006">
        <v>69936</v>
      </c>
      <c r="B2006">
        <v>16</v>
      </c>
      <c r="C2006">
        <v>3</v>
      </c>
      <c r="D2006" t="s">
        <v>1432</v>
      </c>
      <c r="E2006" t="s">
        <v>678</v>
      </c>
      <c r="F2006">
        <v>4</v>
      </c>
      <c r="G2006" t="s">
        <v>1807</v>
      </c>
      <c r="H2006" t="s">
        <v>634</v>
      </c>
      <c r="I2006" t="s">
        <v>634</v>
      </c>
      <c r="J2006" t="s">
        <v>634</v>
      </c>
    </row>
    <row r="2007" spans="1:10" x14ac:dyDescent="0.45">
      <c r="A2007">
        <v>69936</v>
      </c>
      <c r="B2007">
        <v>17</v>
      </c>
      <c r="C2007">
        <v>3</v>
      </c>
      <c r="D2007" t="s">
        <v>1092</v>
      </c>
      <c r="E2007" t="s">
        <v>678</v>
      </c>
      <c r="F2007">
        <v>25</v>
      </c>
      <c r="G2007" t="s">
        <v>634</v>
      </c>
      <c r="H2007" t="s">
        <v>634</v>
      </c>
      <c r="I2007">
        <v>4</v>
      </c>
      <c r="J2007">
        <v>502</v>
      </c>
    </row>
    <row r="2008" spans="1:10" x14ac:dyDescent="0.45">
      <c r="A2008">
        <v>69936</v>
      </c>
      <c r="B2008">
        <v>18</v>
      </c>
      <c r="C2008">
        <v>3</v>
      </c>
      <c r="D2008" t="s">
        <v>1092</v>
      </c>
      <c r="E2008" t="s">
        <v>677</v>
      </c>
      <c r="F2008" t="s">
        <v>634</v>
      </c>
      <c r="G2008" t="s">
        <v>634</v>
      </c>
      <c r="H2008" t="s">
        <v>634</v>
      </c>
      <c r="I2008" t="s">
        <v>634</v>
      </c>
      <c r="J2008">
        <v>401</v>
      </c>
    </row>
    <row r="2009" spans="1:10" x14ac:dyDescent="0.45">
      <c r="A2009">
        <v>69936</v>
      </c>
      <c r="B2009">
        <v>19</v>
      </c>
      <c r="C2009">
        <v>3</v>
      </c>
      <c r="D2009" t="s">
        <v>996</v>
      </c>
      <c r="E2009" t="s">
        <v>677</v>
      </c>
      <c r="F2009">
        <v>5</v>
      </c>
      <c r="G2009" t="s">
        <v>1818</v>
      </c>
      <c r="H2009">
        <v>77</v>
      </c>
      <c r="I2009" t="s">
        <v>634</v>
      </c>
      <c r="J2009" t="s">
        <v>634</v>
      </c>
    </row>
    <row r="2010" spans="1:10" x14ac:dyDescent="0.45">
      <c r="A2010">
        <v>69936</v>
      </c>
      <c r="B2010">
        <v>20</v>
      </c>
      <c r="C2010">
        <v>3</v>
      </c>
      <c r="D2010" t="s">
        <v>1235</v>
      </c>
      <c r="E2010" t="s">
        <v>677</v>
      </c>
      <c r="F2010">
        <v>77</v>
      </c>
      <c r="G2010" t="s">
        <v>1914</v>
      </c>
      <c r="H2010">
        <v>97</v>
      </c>
      <c r="I2010" t="s">
        <v>634</v>
      </c>
      <c r="J2010" t="s">
        <v>634</v>
      </c>
    </row>
    <row r="2011" spans="1:10" x14ac:dyDescent="0.45">
      <c r="A2011">
        <v>69936</v>
      </c>
      <c r="B2011">
        <v>21</v>
      </c>
      <c r="C2011">
        <v>3</v>
      </c>
      <c r="D2011" t="s">
        <v>1235</v>
      </c>
      <c r="E2011" t="s">
        <v>678</v>
      </c>
      <c r="F2011" t="s">
        <v>634</v>
      </c>
      <c r="G2011" t="s">
        <v>634</v>
      </c>
      <c r="H2011" t="s">
        <v>634</v>
      </c>
      <c r="I2011" t="s">
        <v>634</v>
      </c>
      <c r="J2011">
        <v>401</v>
      </c>
    </row>
    <row r="2012" spans="1:10" x14ac:dyDescent="0.45">
      <c r="A2012">
        <v>69937</v>
      </c>
      <c r="B2012">
        <v>0</v>
      </c>
      <c r="C2012">
        <v>1</v>
      </c>
      <c r="D2012" t="s">
        <v>1426</v>
      </c>
      <c r="E2012" t="s">
        <v>678</v>
      </c>
      <c r="F2012">
        <v>96</v>
      </c>
      <c r="G2012" t="s">
        <v>1755</v>
      </c>
      <c r="H2012">
        <v>8</v>
      </c>
      <c r="I2012" t="s">
        <v>634</v>
      </c>
      <c r="J2012" t="s">
        <v>634</v>
      </c>
    </row>
    <row r="2013" spans="1:10" x14ac:dyDescent="0.45">
      <c r="A2013">
        <v>69937</v>
      </c>
      <c r="B2013">
        <v>1</v>
      </c>
      <c r="C2013">
        <v>1</v>
      </c>
      <c r="D2013" t="s">
        <v>1038</v>
      </c>
      <c r="E2013" t="s">
        <v>678</v>
      </c>
      <c r="F2013">
        <v>27</v>
      </c>
      <c r="G2013" t="s">
        <v>1756</v>
      </c>
      <c r="H2013">
        <v>96</v>
      </c>
      <c r="I2013" t="s">
        <v>634</v>
      </c>
      <c r="J2013" t="s">
        <v>634</v>
      </c>
    </row>
    <row r="2014" spans="1:10" x14ac:dyDescent="0.45">
      <c r="A2014">
        <v>69937</v>
      </c>
      <c r="B2014">
        <v>2</v>
      </c>
      <c r="C2014">
        <v>1</v>
      </c>
      <c r="D2014" t="s">
        <v>1363</v>
      </c>
      <c r="E2014" t="s">
        <v>678</v>
      </c>
      <c r="F2014">
        <v>84</v>
      </c>
      <c r="G2014" t="s">
        <v>1757</v>
      </c>
      <c r="H2014">
        <v>11</v>
      </c>
      <c r="I2014" t="s">
        <v>634</v>
      </c>
      <c r="J2014" t="s">
        <v>634</v>
      </c>
    </row>
    <row r="2015" spans="1:10" x14ac:dyDescent="0.45">
      <c r="A2015">
        <v>69937</v>
      </c>
      <c r="B2015">
        <v>3</v>
      </c>
      <c r="C2015">
        <v>2</v>
      </c>
      <c r="D2015" t="s">
        <v>1433</v>
      </c>
      <c r="E2015" t="s">
        <v>678</v>
      </c>
      <c r="F2015">
        <v>27</v>
      </c>
      <c r="G2015" t="s">
        <v>1774</v>
      </c>
      <c r="H2015">
        <v>13</v>
      </c>
      <c r="I2015" t="s">
        <v>634</v>
      </c>
      <c r="J2015" t="s">
        <v>634</v>
      </c>
    </row>
    <row r="2016" spans="1:10" x14ac:dyDescent="0.45">
      <c r="A2016">
        <v>69937</v>
      </c>
      <c r="B2016">
        <v>4</v>
      </c>
      <c r="C2016">
        <v>2</v>
      </c>
      <c r="D2016" t="s">
        <v>1388</v>
      </c>
      <c r="E2016" t="s">
        <v>678</v>
      </c>
      <c r="F2016">
        <v>27</v>
      </c>
      <c r="G2016" t="s">
        <v>1775</v>
      </c>
      <c r="H2016" t="s">
        <v>634</v>
      </c>
      <c r="I2016" t="s">
        <v>634</v>
      </c>
      <c r="J2016" t="s">
        <v>634</v>
      </c>
    </row>
    <row r="2017" spans="1:10" x14ac:dyDescent="0.45">
      <c r="A2017">
        <v>69937</v>
      </c>
      <c r="B2017">
        <v>5</v>
      </c>
      <c r="C2017">
        <v>2</v>
      </c>
      <c r="D2017" t="s">
        <v>926</v>
      </c>
      <c r="E2017" t="s">
        <v>678</v>
      </c>
      <c r="F2017">
        <v>27</v>
      </c>
      <c r="G2017" t="s">
        <v>1832</v>
      </c>
      <c r="H2017">
        <v>8</v>
      </c>
      <c r="I2017" t="s">
        <v>634</v>
      </c>
      <c r="J2017" t="s">
        <v>634</v>
      </c>
    </row>
    <row r="2018" spans="1:10" x14ac:dyDescent="0.45">
      <c r="A2018">
        <v>69937</v>
      </c>
      <c r="B2018">
        <v>6</v>
      </c>
      <c r="C2018">
        <v>2</v>
      </c>
      <c r="D2018" t="s">
        <v>1063</v>
      </c>
      <c r="E2018" t="s">
        <v>677</v>
      </c>
      <c r="F2018">
        <v>73</v>
      </c>
      <c r="G2018" t="s">
        <v>1761</v>
      </c>
      <c r="H2018">
        <v>21</v>
      </c>
      <c r="I2018" t="s">
        <v>634</v>
      </c>
      <c r="J2018" t="s">
        <v>634</v>
      </c>
    </row>
    <row r="2019" spans="1:10" x14ac:dyDescent="0.45">
      <c r="A2019">
        <v>69937</v>
      </c>
      <c r="B2019">
        <v>7</v>
      </c>
      <c r="C2019">
        <v>2</v>
      </c>
      <c r="D2019" t="s">
        <v>1151</v>
      </c>
      <c r="E2019" t="s">
        <v>678</v>
      </c>
      <c r="F2019" t="s">
        <v>634</v>
      </c>
      <c r="G2019" t="s">
        <v>1762</v>
      </c>
      <c r="H2019" t="s">
        <v>634</v>
      </c>
      <c r="I2019" t="s">
        <v>634</v>
      </c>
      <c r="J2019" t="s">
        <v>634</v>
      </c>
    </row>
    <row r="2020" spans="1:10" x14ac:dyDescent="0.45">
      <c r="A2020">
        <v>69937</v>
      </c>
      <c r="B2020">
        <v>8</v>
      </c>
      <c r="C2020">
        <v>2</v>
      </c>
      <c r="D2020" t="s">
        <v>1434</v>
      </c>
      <c r="E2020" t="s">
        <v>678</v>
      </c>
      <c r="F2020">
        <v>13</v>
      </c>
      <c r="G2020" t="s">
        <v>1819</v>
      </c>
      <c r="H2020">
        <v>27</v>
      </c>
      <c r="I2020" t="s">
        <v>634</v>
      </c>
      <c r="J2020" t="s">
        <v>634</v>
      </c>
    </row>
    <row r="2021" spans="1:10" x14ac:dyDescent="0.45">
      <c r="A2021">
        <v>69937</v>
      </c>
      <c r="B2021">
        <v>9</v>
      </c>
      <c r="C2021">
        <v>2</v>
      </c>
      <c r="D2021" t="s">
        <v>1080</v>
      </c>
      <c r="E2021" t="s">
        <v>678</v>
      </c>
      <c r="F2021">
        <v>84</v>
      </c>
      <c r="G2021" t="s">
        <v>1820</v>
      </c>
      <c r="H2021">
        <v>30</v>
      </c>
      <c r="I2021" t="s">
        <v>634</v>
      </c>
      <c r="J2021" t="s">
        <v>634</v>
      </c>
    </row>
    <row r="2022" spans="1:10" x14ac:dyDescent="0.45">
      <c r="A2022">
        <v>69937</v>
      </c>
      <c r="B2022">
        <v>10</v>
      </c>
      <c r="C2022">
        <v>2</v>
      </c>
      <c r="D2022" t="s">
        <v>812</v>
      </c>
      <c r="E2022" t="s">
        <v>677</v>
      </c>
      <c r="F2022">
        <v>21</v>
      </c>
      <c r="G2022" t="s">
        <v>634</v>
      </c>
      <c r="H2022" t="s">
        <v>634</v>
      </c>
      <c r="I2022">
        <v>2</v>
      </c>
      <c r="J2022">
        <v>208</v>
      </c>
    </row>
    <row r="2023" spans="1:10" x14ac:dyDescent="0.45">
      <c r="A2023">
        <v>69937</v>
      </c>
      <c r="B2023">
        <v>11</v>
      </c>
      <c r="C2023">
        <v>3</v>
      </c>
      <c r="D2023" t="s">
        <v>1340</v>
      </c>
      <c r="E2023" t="s">
        <v>678</v>
      </c>
      <c r="F2023">
        <v>19</v>
      </c>
      <c r="G2023" t="s">
        <v>1821</v>
      </c>
      <c r="H2023" t="s">
        <v>634</v>
      </c>
      <c r="I2023" t="s">
        <v>634</v>
      </c>
      <c r="J2023" t="s">
        <v>634</v>
      </c>
    </row>
    <row r="2024" spans="1:10" x14ac:dyDescent="0.45">
      <c r="A2024">
        <v>69937</v>
      </c>
      <c r="B2024">
        <v>12</v>
      </c>
      <c r="C2024">
        <v>3</v>
      </c>
      <c r="D2024" t="s">
        <v>1104</v>
      </c>
      <c r="E2024" t="s">
        <v>678</v>
      </c>
      <c r="F2024">
        <v>84</v>
      </c>
      <c r="G2024" t="s">
        <v>1822</v>
      </c>
      <c r="H2024">
        <v>11</v>
      </c>
      <c r="I2024" t="s">
        <v>634</v>
      </c>
      <c r="J2024" t="s">
        <v>634</v>
      </c>
    </row>
    <row r="2025" spans="1:10" x14ac:dyDescent="0.45">
      <c r="A2025">
        <v>69937</v>
      </c>
      <c r="B2025">
        <v>13</v>
      </c>
      <c r="C2025">
        <v>3</v>
      </c>
      <c r="D2025" t="s">
        <v>1104</v>
      </c>
      <c r="E2025" t="s">
        <v>678</v>
      </c>
      <c r="F2025" t="s">
        <v>634</v>
      </c>
      <c r="G2025" t="s">
        <v>634</v>
      </c>
      <c r="H2025" t="s">
        <v>634</v>
      </c>
      <c r="I2025" t="s">
        <v>634</v>
      </c>
      <c r="J2025">
        <v>401</v>
      </c>
    </row>
    <row r="2026" spans="1:10" x14ac:dyDescent="0.45">
      <c r="A2026">
        <v>69937</v>
      </c>
      <c r="B2026">
        <v>14</v>
      </c>
      <c r="C2026">
        <v>3</v>
      </c>
      <c r="D2026" t="s">
        <v>1409</v>
      </c>
      <c r="E2026" t="s">
        <v>677</v>
      </c>
      <c r="F2026">
        <v>8</v>
      </c>
      <c r="G2026" t="s">
        <v>634</v>
      </c>
      <c r="H2026" t="s">
        <v>634</v>
      </c>
      <c r="I2026">
        <v>2</v>
      </c>
      <c r="J2026">
        <v>208</v>
      </c>
    </row>
    <row r="2027" spans="1:10" x14ac:dyDescent="0.45">
      <c r="A2027">
        <v>69937</v>
      </c>
      <c r="B2027">
        <v>15</v>
      </c>
      <c r="C2027">
        <v>3</v>
      </c>
      <c r="D2027" t="s">
        <v>983</v>
      </c>
      <c r="E2027" t="s">
        <v>677</v>
      </c>
      <c r="F2027">
        <v>21</v>
      </c>
      <c r="G2027" t="s">
        <v>634</v>
      </c>
      <c r="H2027" t="s">
        <v>634</v>
      </c>
      <c r="I2027">
        <v>2</v>
      </c>
      <c r="J2027">
        <v>208</v>
      </c>
    </row>
    <row r="2028" spans="1:10" x14ac:dyDescent="0.45">
      <c r="A2028">
        <v>69937</v>
      </c>
      <c r="B2028">
        <v>16</v>
      </c>
      <c r="C2028">
        <v>3</v>
      </c>
      <c r="D2028" t="s">
        <v>1158</v>
      </c>
      <c r="E2028" t="s">
        <v>678</v>
      </c>
      <c r="F2028">
        <v>96</v>
      </c>
      <c r="G2028" t="s">
        <v>1893</v>
      </c>
      <c r="H2028">
        <v>84</v>
      </c>
      <c r="I2028" t="s">
        <v>634</v>
      </c>
      <c r="J2028" t="s">
        <v>634</v>
      </c>
    </row>
    <row r="2029" spans="1:10" x14ac:dyDescent="0.45">
      <c r="A2029">
        <v>69938</v>
      </c>
      <c r="B2029">
        <v>0</v>
      </c>
      <c r="C2029">
        <v>1</v>
      </c>
      <c r="D2029" t="s">
        <v>1435</v>
      </c>
      <c r="E2029" t="s">
        <v>678</v>
      </c>
      <c r="F2029">
        <v>25</v>
      </c>
      <c r="G2029" t="s">
        <v>1755</v>
      </c>
      <c r="H2029" t="s">
        <v>634</v>
      </c>
      <c r="I2029" t="s">
        <v>634</v>
      </c>
      <c r="J2029" t="s">
        <v>634</v>
      </c>
    </row>
    <row r="2030" spans="1:10" x14ac:dyDescent="0.45">
      <c r="A2030">
        <v>69938</v>
      </c>
      <c r="B2030">
        <v>1</v>
      </c>
      <c r="C2030">
        <v>1</v>
      </c>
      <c r="D2030" t="s">
        <v>887</v>
      </c>
      <c r="E2030" t="s">
        <v>677</v>
      </c>
      <c r="F2030">
        <v>22</v>
      </c>
      <c r="G2030" t="s">
        <v>1746</v>
      </c>
      <c r="H2030">
        <v>9</v>
      </c>
      <c r="I2030" t="s">
        <v>634</v>
      </c>
      <c r="J2030" t="s">
        <v>634</v>
      </c>
    </row>
    <row r="2031" spans="1:10" x14ac:dyDescent="0.45">
      <c r="A2031">
        <v>69938</v>
      </c>
      <c r="B2031">
        <v>2</v>
      </c>
      <c r="C2031">
        <v>1</v>
      </c>
      <c r="D2031" t="s">
        <v>699</v>
      </c>
      <c r="E2031" t="s">
        <v>677</v>
      </c>
      <c r="F2031">
        <v>20</v>
      </c>
      <c r="G2031" t="s">
        <v>1747</v>
      </c>
      <c r="H2031">
        <v>63</v>
      </c>
      <c r="I2031" t="s">
        <v>634</v>
      </c>
      <c r="J2031" t="s">
        <v>634</v>
      </c>
    </row>
    <row r="2032" spans="1:10" x14ac:dyDescent="0.45">
      <c r="A2032">
        <v>69938</v>
      </c>
      <c r="B2032">
        <v>3</v>
      </c>
      <c r="C2032">
        <v>1</v>
      </c>
      <c r="D2032" t="s">
        <v>1436</v>
      </c>
      <c r="E2032" t="s">
        <v>678</v>
      </c>
      <c r="F2032">
        <v>9</v>
      </c>
      <c r="G2032" t="s">
        <v>1748</v>
      </c>
      <c r="H2032">
        <v>6</v>
      </c>
      <c r="I2032" t="s">
        <v>634</v>
      </c>
      <c r="J2032" t="s">
        <v>634</v>
      </c>
    </row>
    <row r="2033" spans="1:10" x14ac:dyDescent="0.45">
      <c r="A2033">
        <v>69938</v>
      </c>
      <c r="B2033">
        <v>4</v>
      </c>
      <c r="C2033">
        <v>1</v>
      </c>
      <c r="D2033" t="s">
        <v>1437</v>
      </c>
      <c r="E2033" t="s">
        <v>677</v>
      </c>
      <c r="F2033">
        <v>5</v>
      </c>
      <c r="G2033" t="s">
        <v>1749</v>
      </c>
      <c r="H2033">
        <v>9</v>
      </c>
      <c r="I2033" t="s">
        <v>634</v>
      </c>
      <c r="J2033" t="s">
        <v>634</v>
      </c>
    </row>
    <row r="2034" spans="1:10" x14ac:dyDescent="0.45">
      <c r="A2034">
        <v>69938</v>
      </c>
      <c r="B2034">
        <v>5</v>
      </c>
      <c r="C2034">
        <v>1</v>
      </c>
      <c r="D2034" t="s">
        <v>717</v>
      </c>
      <c r="E2034" t="s">
        <v>677</v>
      </c>
      <c r="F2034">
        <v>20</v>
      </c>
      <c r="G2034" t="s">
        <v>1810</v>
      </c>
      <c r="H2034">
        <v>63</v>
      </c>
      <c r="I2034" t="s">
        <v>634</v>
      </c>
      <c r="J2034" t="s">
        <v>634</v>
      </c>
    </row>
    <row r="2035" spans="1:10" x14ac:dyDescent="0.45">
      <c r="A2035">
        <v>69938</v>
      </c>
      <c r="B2035">
        <v>6</v>
      </c>
      <c r="C2035">
        <v>1</v>
      </c>
      <c r="D2035" t="s">
        <v>1105</v>
      </c>
      <c r="E2035" t="s">
        <v>678</v>
      </c>
      <c r="F2035">
        <v>8</v>
      </c>
      <c r="G2035" t="s">
        <v>1778</v>
      </c>
      <c r="H2035">
        <v>30</v>
      </c>
      <c r="I2035" t="s">
        <v>634</v>
      </c>
      <c r="J2035" t="s">
        <v>634</v>
      </c>
    </row>
    <row r="2036" spans="1:10" x14ac:dyDescent="0.45">
      <c r="A2036">
        <v>69938</v>
      </c>
      <c r="B2036">
        <v>7</v>
      </c>
      <c r="C2036">
        <v>1</v>
      </c>
      <c r="D2036" t="s">
        <v>962</v>
      </c>
      <c r="E2036" t="s">
        <v>677</v>
      </c>
      <c r="F2036">
        <v>20</v>
      </c>
      <c r="G2036" t="s">
        <v>1779</v>
      </c>
      <c r="H2036">
        <v>63</v>
      </c>
      <c r="I2036" t="s">
        <v>634</v>
      </c>
      <c r="J2036" t="s">
        <v>634</v>
      </c>
    </row>
    <row r="2037" spans="1:10" x14ac:dyDescent="0.45">
      <c r="A2037">
        <v>69938</v>
      </c>
      <c r="B2037">
        <v>8</v>
      </c>
      <c r="C2037">
        <v>2</v>
      </c>
      <c r="D2037" t="s">
        <v>1722</v>
      </c>
      <c r="E2037" t="s">
        <v>677</v>
      </c>
      <c r="F2037">
        <v>3</v>
      </c>
      <c r="G2037" t="s">
        <v>634</v>
      </c>
      <c r="H2037" t="s">
        <v>634</v>
      </c>
      <c r="I2037">
        <v>2</v>
      </c>
      <c r="J2037">
        <v>201</v>
      </c>
    </row>
    <row r="2038" spans="1:10" x14ac:dyDescent="0.45">
      <c r="A2038">
        <v>69938</v>
      </c>
      <c r="B2038">
        <v>9</v>
      </c>
      <c r="C2038">
        <v>2</v>
      </c>
      <c r="D2038" t="s">
        <v>937</v>
      </c>
      <c r="E2038" t="s">
        <v>677</v>
      </c>
      <c r="F2038" t="s">
        <v>634</v>
      </c>
      <c r="G2038" t="s">
        <v>1813</v>
      </c>
      <c r="H2038" t="s">
        <v>634</v>
      </c>
      <c r="I2038" t="s">
        <v>634</v>
      </c>
      <c r="J2038" t="s">
        <v>634</v>
      </c>
    </row>
    <row r="2039" spans="1:10" x14ac:dyDescent="0.45">
      <c r="A2039">
        <v>69938</v>
      </c>
      <c r="B2039">
        <v>10</v>
      </c>
      <c r="C2039">
        <v>2</v>
      </c>
      <c r="D2039" t="s">
        <v>1331</v>
      </c>
      <c r="E2039" t="s">
        <v>677</v>
      </c>
      <c r="F2039">
        <v>77</v>
      </c>
      <c r="G2039" t="s">
        <v>1865</v>
      </c>
      <c r="H2039">
        <v>5</v>
      </c>
      <c r="I2039" t="s">
        <v>634</v>
      </c>
      <c r="J2039" t="s">
        <v>634</v>
      </c>
    </row>
    <row r="2040" spans="1:10" x14ac:dyDescent="0.45">
      <c r="A2040">
        <v>69938</v>
      </c>
      <c r="B2040">
        <v>11</v>
      </c>
      <c r="C2040">
        <v>2</v>
      </c>
      <c r="D2040" t="s">
        <v>809</v>
      </c>
      <c r="E2040" t="s">
        <v>677</v>
      </c>
      <c r="F2040">
        <v>3</v>
      </c>
      <c r="G2040" t="s">
        <v>1866</v>
      </c>
      <c r="H2040">
        <v>69</v>
      </c>
      <c r="I2040" t="s">
        <v>634</v>
      </c>
      <c r="J2040" t="s">
        <v>634</v>
      </c>
    </row>
    <row r="2041" spans="1:10" x14ac:dyDescent="0.45">
      <c r="A2041">
        <v>69938</v>
      </c>
      <c r="B2041">
        <v>12</v>
      </c>
      <c r="C2041">
        <v>3</v>
      </c>
      <c r="D2041" t="s">
        <v>1142</v>
      </c>
      <c r="E2041" t="s">
        <v>677</v>
      </c>
      <c r="F2041">
        <v>69</v>
      </c>
      <c r="G2041" t="s">
        <v>1804</v>
      </c>
      <c r="H2041">
        <v>3</v>
      </c>
      <c r="I2041" t="s">
        <v>634</v>
      </c>
      <c r="J2041" t="s">
        <v>634</v>
      </c>
    </row>
    <row r="2042" spans="1:10" x14ac:dyDescent="0.45">
      <c r="A2042">
        <v>69938</v>
      </c>
      <c r="B2042">
        <v>13</v>
      </c>
      <c r="C2042">
        <v>3</v>
      </c>
      <c r="D2042" t="s">
        <v>1438</v>
      </c>
      <c r="E2042" t="s">
        <v>678</v>
      </c>
      <c r="F2042">
        <v>9</v>
      </c>
      <c r="G2042" t="s">
        <v>1784</v>
      </c>
      <c r="H2042">
        <v>31</v>
      </c>
      <c r="I2042" t="s">
        <v>634</v>
      </c>
      <c r="J2042" t="s">
        <v>634</v>
      </c>
    </row>
    <row r="2043" spans="1:10" x14ac:dyDescent="0.45">
      <c r="A2043">
        <v>69938</v>
      </c>
      <c r="B2043">
        <v>14</v>
      </c>
      <c r="C2043">
        <v>3</v>
      </c>
      <c r="D2043" t="s">
        <v>718</v>
      </c>
      <c r="E2043" t="s">
        <v>678</v>
      </c>
      <c r="F2043">
        <v>30</v>
      </c>
      <c r="G2043" t="s">
        <v>634</v>
      </c>
      <c r="H2043" t="s">
        <v>634</v>
      </c>
      <c r="I2043">
        <v>2</v>
      </c>
      <c r="J2043">
        <v>201</v>
      </c>
    </row>
    <row r="2044" spans="1:10" x14ac:dyDescent="0.45">
      <c r="A2044">
        <v>69938</v>
      </c>
      <c r="B2044">
        <v>15</v>
      </c>
      <c r="C2044">
        <v>3</v>
      </c>
      <c r="D2044" t="s">
        <v>1439</v>
      </c>
      <c r="E2044" t="s">
        <v>677</v>
      </c>
      <c r="F2044">
        <v>69</v>
      </c>
      <c r="G2044" t="s">
        <v>1785</v>
      </c>
      <c r="H2044">
        <v>20</v>
      </c>
      <c r="I2044" t="s">
        <v>634</v>
      </c>
      <c r="J2044" t="s">
        <v>634</v>
      </c>
    </row>
    <row r="2045" spans="1:10" x14ac:dyDescent="0.45">
      <c r="A2045">
        <v>69943</v>
      </c>
      <c r="B2045">
        <v>0</v>
      </c>
      <c r="C2045">
        <v>1</v>
      </c>
      <c r="D2045" t="s">
        <v>906</v>
      </c>
      <c r="E2045" t="s">
        <v>678</v>
      </c>
      <c r="F2045">
        <v>9</v>
      </c>
      <c r="G2045" t="s">
        <v>1755</v>
      </c>
      <c r="H2045" t="s">
        <v>634</v>
      </c>
      <c r="I2045" t="s">
        <v>634</v>
      </c>
      <c r="J2045" t="s">
        <v>634</v>
      </c>
    </row>
    <row r="2046" spans="1:10" x14ac:dyDescent="0.45">
      <c r="A2046">
        <v>69943</v>
      </c>
      <c r="B2046">
        <v>1</v>
      </c>
      <c r="C2046">
        <v>1</v>
      </c>
      <c r="D2046" t="s">
        <v>1440</v>
      </c>
      <c r="E2046" t="s">
        <v>678</v>
      </c>
      <c r="F2046">
        <v>63</v>
      </c>
      <c r="G2046" t="s">
        <v>1756</v>
      </c>
      <c r="H2046">
        <v>20</v>
      </c>
      <c r="I2046" t="s">
        <v>634</v>
      </c>
      <c r="J2046" t="s">
        <v>634</v>
      </c>
    </row>
    <row r="2047" spans="1:10" x14ac:dyDescent="0.45">
      <c r="A2047">
        <v>69943</v>
      </c>
      <c r="B2047">
        <v>2</v>
      </c>
      <c r="C2047">
        <v>1</v>
      </c>
      <c r="D2047" t="s">
        <v>917</v>
      </c>
      <c r="E2047" t="s">
        <v>678</v>
      </c>
      <c r="F2047">
        <v>20</v>
      </c>
      <c r="G2047" t="s">
        <v>1757</v>
      </c>
      <c r="H2047">
        <v>3</v>
      </c>
      <c r="I2047" t="s">
        <v>634</v>
      </c>
      <c r="J2047" t="s">
        <v>634</v>
      </c>
    </row>
    <row r="2048" spans="1:10" x14ac:dyDescent="0.45">
      <c r="A2048">
        <v>69943</v>
      </c>
      <c r="B2048">
        <v>3</v>
      </c>
      <c r="C2048">
        <v>1</v>
      </c>
      <c r="D2048" t="s">
        <v>1441</v>
      </c>
      <c r="E2048" t="s">
        <v>678</v>
      </c>
      <c r="F2048">
        <v>77</v>
      </c>
      <c r="G2048" t="s">
        <v>1774</v>
      </c>
      <c r="H2048">
        <v>27</v>
      </c>
      <c r="I2048" t="s">
        <v>634</v>
      </c>
      <c r="J2048" t="s">
        <v>634</v>
      </c>
    </row>
    <row r="2049" spans="1:10" x14ac:dyDescent="0.45">
      <c r="A2049">
        <v>69943</v>
      </c>
      <c r="B2049">
        <v>4</v>
      </c>
      <c r="C2049">
        <v>1</v>
      </c>
      <c r="D2049" t="s">
        <v>1281</v>
      </c>
      <c r="E2049" t="s">
        <v>677</v>
      </c>
      <c r="F2049">
        <v>15</v>
      </c>
      <c r="G2049" t="s">
        <v>1759</v>
      </c>
      <c r="H2049">
        <v>8</v>
      </c>
      <c r="I2049" t="s">
        <v>634</v>
      </c>
      <c r="J2049" t="s">
        <v>634</v>
      </c>
    </row>
    <row r="2050" spans="1:10" x14ac:dyDescent="0.45">
      <c r="A2050">
        <v>69943</v>
      </c>
      <c r="B2050">
        <v>5</v>
      </c>
      <c r="C2050">
        <v>1</v>
      </c>
      <c r="D2050" t="s">
        <v>1195</v>
      </c>
      <c r="E2050" t="s">
        <v>677</v>
      </c>
      <c r="F2050">
        <v>10</v>
      </c>
      <c r="G2050" t="s">
        <v>1771</v>
      </c>
      <c r="H2050" t="s">
        <v>634</v>
      </c>
      <c r="I2050" t="s">
        <v>634</v>
      </c>
      <c r="J2050" t="s">
        <v>634</v>
      </c>
    </row>
    <row r="2051" spans="1:10" x14ac:dyDescent="0.45">
      <c r="A2051">
        <v>69943</v>
      </c>
      <c r="B2051">
        <v>6</v>
      </c>
      <c r="C2051">
        <v>2</v>
      </c>
      <c r="D2051" t="s">
        <v>1024</v>
      </c>
      <c r="E2051" t="s">
        <v>678</v>
      </c>
      <c r="F2051">
        <v>69</v>
      </c>
      <c r="G2051" t="s">
        <v>634</v>
      </c>
      <c r="H2051" t="s">
        <v>634</v>
      </c>
      <c r="I2051">
        <v>2</v>
      </c>
      <c r="J2051">
        <v>208</v>
      </c>
    </row>
    <row r="2052" spans="1:10" x14ac:dyDescent="0.45">
      <c r="A2052">
        <v>69943</v>
      </c>
      <c r="B2052">
        <v>7</v>
      </c>
      <c r="C2052">
        <v>2</v>
      </c>
      <c r="D2052" t="s">
        <v>1024</v>
      </c>
      <c r="E2052" t="s">
        <v>677</v>
      </c>
      <c r="F2052">
        <v>11</v>
      </c>
      <c r="G2052" t="s">
        <v>634</v>
      </c>
      <c r="H2052" t="s">
        <v>634</v>
      </c>
      <c r="I2052">
        <v>2</v>
      </c>
      <c r="J2052">
        <v>208</v>
      </c>
    </row>
    <row r="2053" spans="1:10" x14ac:dyDescent="0.45">
      <c r="A2053">
        <v>69943</v>
      </c>
      <c r="B2053">
        <v>8</v>
      </c>
      <c r="C2053">
        <v>2</v>
      </c>
      <c r="D2053" t="s">
        <v>1553</v>
      </c>
      <c r="E2053" t="s">
        <v>677</v>
      </c>
      <c r="F2053">
        <v>96</v>
      </c>
      <c r="G2053" t="s">
        <v>634</v>
      </c>
      <c r="H2053" t="s">
        <v>634</v>
      </c>
      <c r="I2053">
        <v>2</v>
      </c>
      <c r="J2053">
        <v>201</v>
      </c>
    </row>
    <row r="2054" spans="1:10" x14ac:dyDescent="0.45">
      <c r="A2054">
        <v>69943</v>
      </c>
      <c r="B2054">
        <v>9</v>
      </c>
      <c r="C2054">
        <v>2</v>
      </c>
      <c r="D2054" t="s">
        <v>1224</v>
      </c>
      <c r="E2054" t="s">
        <v>678</v>
      </c>
      <c r="F2054">
        <v>63</v>
      </c>
      <c r="G2054" t="s">
        <v>1772</v>
      </c>
      <c r="H2054">
        <v>31</v>
      </c>
      <c r="I2054" t="s">
        <v>634</v>
      </c>
      <c r="J2054" t="s">
        <v>634</v>
      </c>
    </row>
    <row r="2055" spans="1:10" x14ac:dyDescent="0.45">
      <c r="A2055">
        <v>69943</v>
      </c>
      <c r="B2055">
        <v>10</v>
      </c>
      <c r="C2055">
        <v>2</v>
      </c>
      <c r="D2055" t="s">
        <v>1057</v>
      </c>
      <c r="E2055" t="s">
        <v>678</v>
      </c>
      <c r="F2055">
        <v>31</v>
      </c>
      <c r="G2055" t="s">
        <v>1767</v>
      </c>
      <c r="H2055">
        <v>63</v>
      </c>
      <c r="I2055" t="s">
        <v>634</v>
      </c>
      <c r="J2055" t="s">
        <v>634</v>
      </c>
    </row>
    <row r="2056" spans="1:10" x14ac:dyDescent="0.45">
      <c r="A2056">
        <v>69943</v>
      </c>
      <c r="B2056">
        <v>11</v>
      </c>
      <c r="C2056">
        <v>2</v>
      </c>
      <c r="D2056" t="s">
        <v>1516</v>
      </c>
      <c r="E2056" t="s">
        <v>678</v>
      </c>
      <c r="F2056">
        <v>42</v>
      </c>
      <c r="G2056" t="s">
        <v>634</v>
      </c>
      <c r="H2056" t="s">
        <v>634</v>
      </c>
      <c r="I2056">
        <v>2</v>
      </c>
      <c r="J2056">
        <v>215</v>
      </c>
    </row>
    <row r="2057" spans="1:10" x14ac:dyDescent="0.45">
      <c r="A2057">
        <v>69943</v>
      </c>
      <c r="B2057">
        <v>12</v>
      </c>
      <c r="C2057">
        <v>2</v>
      </c>
      <c r="D2057" t="s">
        <v>971</v>
      </c>
      <c r="E2057" t="s">
        <v>677</v>
      </c>
      <c r="F2057" t="s">
        <v>634</v>
      </c>
      <c r="G2057" t="s">
        <v>1773</v>
      </c>
      <c r="H2057" t="s">
        <v>634</v>
      </c>
      <c r="I2057" t="s">
        <v>634</v>
      </c>
      <c r="J2057" t="s">
        <v>634</v>
      </c>
    </row>
    <row r="2058" spans="1:10" x14ac:dyDescent="0.45">
      <c r="A2058">
        <v>69943</v>
      </c>
      <c r="B2058">
        <v>13</v>
      </c>
      <c r="C2058">
        <v>3</v>
      </c>
      <c r="D2058" t="s">
        <v>1723</v>
      </c>
      <c r="E2058" t="s">
        <v>677</v>
      </c>
      <c r="F2058">
        <v>25</v>
      </c>
      <c r="G2058" t="s">
        <v>634</v>
      </c>
      <c r="H2058" t="s">
        <v>634</v>
      </c>
      <c r="I2058">
        <v>2</v>
      </c>
      <c r="J2058">
        <v>201</v>
      </c>
    </row>
    <row r="2059" spans="1:10" x14ac:dyDescent="0.45">
      <c r="A2059">
        <v>69943</v>
      </c>
      <c r="B2059">
        <v>14</v>
      </c>
      <c r="C2059">
        <v>3</v>
      </c>
      <c r="D2059" t="s">
        <v>1442</v>
      </c>
      <c r="E2059" t="s">
        <v>678</v>
      </c>
      <c r="F2059">
        <v>69</v>
      </c>
      <c r="G2059" t="s">
        <v>1764</v>
      </c>
      <c r="H2059" t="s">
        <v>634</v>
      </c>
      <c r="I2059" t="s">
        <v>634</v>
      </c>
      <c r="J2059" t="s">
        <v>634</v>
      </c>
    </row>
    <row r="2060" spans="1:10" x14ac:dyDescent="0.45">
      <c r="A2060">
        <v>69943</v>
      </c>
      <c r="B2060">
        <v>15</v>
      </c>
      <c r="C2060">
        <v>3</v>
      </c>
      <c r="D2060" t="s">
        <v>1249</v>
      </c>
      <c r="E2060" t="s">
        <v>677</v>
      </c>
      <c r="F2060">
        <v>84</v>
      </c>
      <c r="G2060" t="s">
        <v>1765</v>
      </c>
      <c r="H2060">
        <v>11</v>
      </c>
      <c r="I2060" t="s">
        <v>634</v>
      </c>
      <c r="J2060" t="s">
        <v>634</v>
      </c>
    </row>
    <row r="2061" spans="1:10" x14ac:dyDescent="0.45">
      <c r="A2061">
        <v>69943</v>
      </c>
      <c r="B2061">
        <v>16</v>
      </c>
      <c r="C2061">
        <v>3</v>
      </c>
      <c r="D2061" t="s">
        <v>1279</v>
      </c>
      <c r="E2061" t="s">
        <v>677</v>
      </c>
      <c r="F2061" t="s">
        <v>634</v>
      </c>
      <c r="G2061" t="s">
        <v>634</v>
      </c>
      <c r="H2061" t="s">
        <v>634</v>
      </c>
      <c r="I2061" t="s">
        <v>634</v>
      </c>
      <c r="J2061">
        <v>401</v>
      </c>
    </row>
    <row r="2062" spans="1:10" x14ac:dyDescent="0.45">
      <c r="A2062">
        <v>69943</v>
      </c>
      <c r="B2062">
        <v>17</v>
      </c>
      <c r="C2062">
        <v>3</v>
      </c>
      <c r="D2062" t="s">
        <v>1443</v>
      </c>
      <c r="E2062" t="s">
        <v>678</v>
      </c>
      <c r="F2062">
        <v>31</v>
      </c>
      <c r="G2062" t="s">
        <v>1817</v>
      </c>
      <c r="H2062" t="s">
        <v>634</v>
      </c>
      <c r="I2062" t="s">
        <v>634</v>
      </c>
      <c r="J2062" t="s">
        <v>634</v>
      </c>
    </row>
    <row r="2063" spans="1:10" x14ac:dyDescent="0.45">
      <c r="A2063">
        <v>69945</v>
      </c>
      <c r="B2063">
        <v>0</v>
      </c>
      <c r="C2063">
        <v>1</v>
      </c>
      <c r="D2063" t="s">
        <v>1444</v>
      </c>
      <c r="E2063" t="s">
        <v>678</v>
      </c>
      <c r="F2063">
        <v>9</v>
      </c>
      <c r="G2063" t="s">
        <v>1755</v>
      </c>
      <c r="H2063">
        <v>77</v>
      </c>
      <c r="I2063" t="s">
        <v>634</v>
      </c>
      <c r="J2063" t="s">
        <v>634</v>
      </c>
    </row>
    <row r="2064" spans="1:10" x14ac:dyDescent="0.45">
      <c r="A2064">
        <v>69945</v>
      </c>
      <c r="B2064">
        <v>1</v>
      </c>
      <c r="C2064">
        <v>1</v>
      </c>
      <c r="D2064" t="s">
        <v>1445</v>
      </c>
      <c r="E2064" t="s">
        <v>678</v>
      </c>
      <c r="F2064">
        <v>5</v>
      </c>
      <c r="G2064" t="s">
        <v>1756</v>
      </c>
      <c r="H2064">
        <v>77</v>
      </c>
      <c r="I2064" t="s">
        <v>634</v>
      </c>
      <c r="J2064" t="s">
        <v>634</v>
      </c>
    </row>
    <row r="2065" spans="1:10" x14ac:dyDescent="0.45">
      <c r="A2065">
        <v>69945</v>
      </c>
      <c r="B2065">
        <v>2</v>
      </c>
      <c r="C2065">
        <v>1</v>
      </c>
      <c r="D2065" t="s">
        <v>1042</v>
      </c>
      <c r="E2065" t="s">
        <v>678</v>
      </c>
      <c r="F2065">
        <v>22</v>
      </c>
      <c r="G2065" t="s">
        <v>1757</v>
      </c>
      <c r="H2065">
        <v>9</v>
      </c>
      <c r="I2065" t="s">
        <v>634</v>
      </c>
      <c r="J2065" t="s">
        <v>634</v>
      </c>
    </row>
    <row r="2066" spans="1:10" x14ac:dyDescent="0.45">
      <c r="A2066">
        <v>69945</v>
      </c>
      <c r="B2066">
        <v>3</v>
      </c>
      <c r="C2066">
        <v>1</v>
      </c>
      <c r="D2066" t="s">
        <v>1350</v>
      </c>
      <c r="E2066" t="s">
        <v>678</v>
      </c>
      <c r="F2066">
        <v>69</v>
      </c>
      <c r="G2066" t="s">
        <v>1774</v>
      </c>
      <c r="H2066">
        <v>63</v>
      </c>
      <c r="I2066" t="s">
        <v>634</v>
      </c>
      <c r="J2066" t="s">
        <v>634</v>
      </c>
    </row>
    <row r="2067" spans="1:10" x14ac:dyDescent="0.45">
      <c r="A2067">
        <v>69945</v>
      </c>
      <c r="B2067">
        <v>4</v>
      </c>
      <c r="C2067">
        <v>1</v>
      </c>
      <c r="D2067" t="s">
        <v>1343</v>
      </c>
      <c r="E2067" t="s">
        <v>678</v>
      </c>
      <c r="F2067">
        <v>27</v>
      </c>
      <c r="G2067" t="s">
        <v>634</v>
      </c>
      <c r="H2067" t="s">
        <v>634</v>
      </c>
      <c r="I2067">
        <v>2</v>
      </c>
      <c r="J2067">
        <v>207</v>
      </c>
    </row>
    <row r="2068" spans="1:10" x14ac:dyDescent="0.45">
      <c r="A2068">
        <v>69945</v>
      </c>
      <c r="B2068">
        <v>5</v>
      </c>
      <c r="C2068">
        <v>2</v>
      </c>
      <c r="D2068" t="s">
        <v>1446</v>
      </c>
      <c r="E2068" t="s">
        <v>678</v>
      </c>
      <c r="F2068">
        <v>63</v>
      </c>
      <c r="G2068" t="s">
        <v>1775</v>
      </c>
      <c r="H2068" t="s">
        <v>634</v>
      </c>
      <c r="I2068" t="s">
        <v>634</v>
      </c>
      <c r="J2068" t="s">
        <v>634</v>
      </c>
    </row>
    <row r="2069" spans="1:10" x14ac:dyDescent="0.45">
      <c r="A2069">
        <v>69945</v>
      </c>
      <c r="B2069">
        <v>6</v>
      </c>
      <c r="C2069">
        <v>2</v>
      </c>
      <c r="D2069" t="s">
        <v>1447</v>
      </c>
      <c r="E2069" t="s">
        <v>678</v>
      </c>
      <c r="F2069">
        <v>27</v>
      </c>
      <c r="G2069" t="s">
        <v>1832</v>
      </c>
      <c r="H2069">
        <v>69</v>
      </c>
      <c r="I2069" t="s">
        <v>634</v>
      </c>
      <c r="J2069" t="s">
        <v>634</v>
      </c>
    </row>
    <row r="2070" spans="1:10" x14ac:dyDescent="0.45">
      <c r="A2070">
        <v>69945</v>
      </c>
      <c r="B2070">
        <v>7</v>
      </c>
      <c r="C2070">
        <v>2</v>
      </c>
      <c r="D2070" t="s">
        <v>1105</v>
      </c>
      <c r="E2070" t="s">
        <v>678</v>
      </c>
      <c r="F2070">
        <v>69</v>
      </c>
      <c r="G2070" t="s">
        <v>1855</v>
      </c>
      <c r="H2070">
        <v>31</v>
      </c>
      <c r="I2070" t="s">
        <v>634</v>
      </c>
      <c r="J2070" t="s">
        <v>634</v>
      </c>
    </row>
    <row r="2071" spans="1:10" x14ac:dyDescent="0.45">
      <c r="A2071">
        <v>69945</v>
      </c>
      <c r="B2071">
        <v>8</v>
      </c>
      <c r="C2071">
        <v>3</v>
      </c>
      <c r="D2071" t="s">
        <v>1238</v>
      </c>
      <c r="E2071" t="s">
        <v>678</v>
      </c>
      <c r="F2071">
        <v>20</v>
      </c>
      <c r="G2071" t="s">
        <v>1856</v>
      </c>
      <c r="H2071">
        <v>3</v>
      </c>
      <c r="I2071" t="s">
        <v>634</v>
      </c>
      <c r="J2071" t="s">
        <v>634</v>
      </c>
    </row>
    <row r="2072" spans="1:10" x14ac:dyDescent="0.45">
      <c r="A2072">
        <v>69945</v>
      </c>
      <c r="B2072">
        <v>9</v>
      </c>
      <c r="C2072">
        <v>3</v>
      </c>
      <c r="D2072" t="s">
        <v>1440</v>
      </c>
      <c r="E2072" t="s">
        <v>678</v>
      </c>
      <c r="F2072">
        <v>3</v>
      </c>
      <c r="G2072" t="s">
        <v>1857</v>
      </c>
      <c r="H2072">
        <v>63</v>
      </c>
      <c r="I2072" t="s">
        <v>634</v>
      </c>
      <c r="J2072" t="s">
        <v>634</v>
      </c>
    </row>
    <row r="2073" spans="1:10" x14ac:dyDescent="0.45">
      <c r="A2073">
        <v>69945</v>
      </c>
      <c r="B2073">
        <v>10</v>
      </c>
      <c r="C2073">
        <v>3</v>
      </c>
      <c r="D2073" t="s">
        <v>821</v>
      </c>
      <c r="E2073" t="s">
        <v>677</v>
      </c>
      <c r="F2073">
        <v>6</v>
      </c>
      <c r="G2073" t="s">
        <v>634</v>
      </c>
      <c r="H2073" t="s">
        <v>634</v>
      </c>
      <c r="I2073">
        <v>2</v>
      </c>
      <c r="J2073">
        <v>208</v>
      </c>
    </row>
    <row r="2074" spans="1:10" x14ac:dyDescent="0.45">
      <c r="A2074">
        <v>69945</v>
      </c>
      <c r="B2074">
        <v>11</v>
      </c>
      <c r="C2074">
        <v>3</v>
      </c>
      <c r="D2074" t="s">
        <v>1320</v>
      </c>
      <c r="E2074" t="s">
        <v>678</v>
      </c>
      <c r="F2074">
        <v>22</v>
      </c>
      <c r="G2074" t="s">
        <v>1858</v>
      </c>
      <c r="H2074">
        <v>63</v>
      </c>
      <c r="I2074" t="s">
        <v>634</v>
      </c>
      <c r="J2074" t="s">
        <v>634</v>
      </c>
    </row>
    <row r="2075" spans="1:10" x14ac:dyDescent="0.45">
      <c r="A2075">
        <v>69945</v>
      </c>
      <c r="B2075">
        <v>12</v>
      </c>
      <c r="C2075">
        <v>3</v>
      </c>
      <c r="D2075" t="s">
        <v>1316</v>
      </c>
      <c r="E2075" t="s">
        <v>677</v>
      </c>
      <c r="F2075">
        <v>8</v>
      </c>
      <c r="G2075" t="s">
        <v>634</v>
      </c>
      <c r="H2075" t="s">
        <v>634</v>
      </c>
      <c r="I2075">
        <v>2</v>
      </c>
      <c r="J2075">
        <v>208</v>
      </c>
    </row>
    <row r="2076" spans="1:10" x14ac:dyDescent="0.45">
      <c r="A2076">
        <v>69945</v>
      </c>
      <c r="B2076">
        <v>13</v>
      </c>
      <c r="C2076">
        <v>3</v>
      </c>
      <c r="D2076" t="s">
        <v>1090</v>
      </c>
      <c r="E2076" t="s">
        <v>678</v>
      </c>
      <c r="F2076">
        <v>22</v>
      </c>
      <c r="G2076" t="s">
        <v>1859</v>
      </c>
      <c r="H2076">
        <v>3</v>
      </c>
      <c r="I2076" t="s">
        <v>634</v>
      </c>
      <c r="J2076" t="s">
        <v>634</v>
      </c>
    </row>
    <row r="2077" spans="1:10" x14ac:dyDescent="0.45">
      <c r="A2077">
        <v>69945</v>
      </c>
      <c r="B2077">
        <v>14</v>
      </c>
      <c r="C2077">
        <v>3</v>
      </c>
      <c r="D2077" t="s">
        <v>1343</v>
      </c>
      <c r="E2077" t="s">
        <v>678</v>
      </c>
      <c r="F2077">
        <v>20</v>
      </c>
      <c r="G2077" t="s">
        <v>1860</v>
      </c>
      <c r="H2077">
        <v>69</v>
      </c>
      <c r="I2077" t="s">
        <v>634</v>
      </c>
      <c r="J2077" t="s">
        <v>634</v>
      </c>
    </row>
    <row r="2078" spans="1:10" x14ac:dyDescent="0.45">
      <c r="A2078">
        <v>69946</v>
      </c>
      <c r="B2078">
        <v>0</v>
      </c>
      <c r="C2078">
        <v>1</v>
      </c>
      <c r="D2078" t="s">
        <v>1244</v>
      </c>
      <c r="E2078" t="s">
        <v>678</v>
      </c>
      <c r="F2078">
        <v>6</v>
      </c>
      <c r="G2078" t="s">
        <v>1755</v>
      </c>
      <c r="H2078">
        <v>8</v>
      </c>
      <c r="I2078" t="s">
        <v>634</v>
      </c>
      <c r="J2078" t="s">
        <v>634</v>
      </c>
    </row>
    <row r="2079" spans="1:10" x14ac:dyDescent="0.45">
      <c r="A2079">
        <v>69946</v>
      </c>
      <c r="B2079">
        <v>1</v>
      </c>
      <c r="C2079">
        <v>1</v>
      </c>
      <c r="D2079" t="s">
        <v>1448</v>
      </c>
      <c r="E2079" t="s">
        <v>677</v>
      </c>
      <c r="F2079">
        <v>8</v>
      </c>
      <c r="G2079" t="s">
        <v>1746</v>
      </c>
      <c r="H2079">
        <v>13</v>
      </c>
      <c r="I2079" t="s">
        <v>634</v>
      </c>
      <c r="J2079" t="s">
        <v>634</v>
      </c>
    </row>
    <row r="2080" spans="1:10" x14ac:dyDescent="0.45">
      <c r="A2080">
        <v>69946</v>
      </c>
      <c r="B2080">
        <v>2</v>
      </c>
      <c r="C2080">
        <v>1</v>
      </c>
      <c r="D2080" t="s">
        <v>1205</v>
      </c>
      <c r="E2080" t="s">
        <v>677</v>
      </c>
      <c r="F2080">
        <v>13</v>
      </c>
      <c r="G2080" t="s">
        <v>1747</v>
      </c>
      <c r="H2080">
        <v>8</v>
      </c>
      <c r="I2080" t="s">
        <v>634</v>
      </c>
      <c r="J2080" t="s">
        <v>634</v>
      </c>
    </row>
    <row r="2081" spans="1:10" x14ac:dyDescent="0.45">
      <c r="A2081">
        <v>69946</v>
      </c>
      <c r="B2081">
        <v>3</v>
      </c>
      <c r="C2081">
        <v>1</v>
      </c>
      <c r="D2081" t="s">
        <v>1169</v>
      </c>
      <c r="E2081" t="s">
        <v>678</v>
      </c>
      <c r="F2081">
        <v>73</v>
      </c>
      <c r="G2081" t="s">
        <v>634</v>
      </c>
      <c r="H2081" t="s">
        <v>634</v>
      </c>
      <c r="I2081">
        <v>2</v>
      </c>
      <c r="J2081">
        <v>208</v>
      </c>
    </row>
    <row r="2082" spans="1:10" x14ac:dyDescent="0.45">
      <c r="A2082">
        <v>69946</v>
      </c>
      <c r="B2082">
        <v>4</v>
      </c>
      <c r="C2082">
        <v>1</v>
      </c>
      <c r="D2082" t="s">
        <v>1422</v>
      </c>
      <c r="E2082" t="s">
        <v>677</v>
      </c>
      <c r="F2082">
        <v>30</v>
      </c>
      <c r="G2082" t="s">
        <v>1808</v>
      </c>
      <c r="H2082">
        <v>8</v>
      </c>
      <c r="I2082" t="s">
        <v>634</v>
      </c>
      <c r="J2082" t="s">
        <v>634</v>
      </c>
    </row>
    <row r="2083" spans="1:10" x14ac:dyDescent="0.45">
      <c r="A2083">
        <v>69946</v>
      </c>
      <c r="B2083">
        <v>5</v>
      </c>
      <c r="C2083">
        <v>1</v>
      </c>
      <c r="D2083" t="s">
        <v>787</v>
      </c>
      <c r="E2083" t="s">
        <v>677</v>
      </c>
      <c r="F2083">
        <v>13</v>
      </c>
      <c r="G2083" t="s">
        <v>634</v>
      </c>
      <c r="H2083" t="s">
        <v>634</v>
      </c>
      <c r="I2083">
        <v>2</v>
      </c>
      <c r="J2083">
        <v>101</v>
      </c>
    </row>
    <row r="2084" spans="1:10" x14ac:dyDescent="0.45">
      <c r="A2084">
        <v>69946</v>
      </c>
      <c r="B2084">
        <v>6</v>
      </c>
      <c r="C2084">
        <v>2</v>
      </c>
      <c r="D2084" t="s">
        <v>754</v>
      </c>
      <c r="E2084" t="s">
        <v>678</v>
      </c>
      <c r="F2084">
        <v>8</v>
      </c>
      <c r="G2084" t="s">
        <v>634</v>
      </c>
      <c r="H2084" t="s">
        <v>634</v>
      </c>
      <c r="I2084">
        <v>2</v>
      </c>
      <c r="J2084">
        <v>208</v>
      </c>
    </row>
    <row r="2085" spans="1:10" x14ac:dyDescent="0.45">
      <c r="A2085">
        <v>69946</v>
      </c>
      <c r="B2085">
        <v>7</v>
      </c>
      <c r="C2085">
        <v>2</v>
      </c>
      <c r="D2085" t="s">
        <v>1449</v>
      </c>
      <c r="E2085" t="s">
        <v>677</v>
      </c>
      <c r="F2085">
        <v>84</v>
      </c>
      <c r="G2085" t="s">
        <v>1809</v>
      </c>
      <c r="H2085">
        <v>8</v>
      </c>
      <c r="I2085" t="s">
        <v>634</v>
      </c>
      <c r="J2085" t="s">
        <v>634</v>
      </c>
    </row>
    <row r="2086" spans="1:10" x14ac:dyDescent="0.45">
      <c r="A2086">
        <v>69946</v>
      </c>
      <c r="B2086">
        <v>8</v>
      </c>
      <c r="C2086">
        <v>2</v>
      </c>
      <c r="D2086" t="s">
        <v>1326</v>
      </c>
      <c r="E2086" t="s">
        <v>677</v>
      </c>
      <c r="F2086">
        <v>30</v>
      </c>
      <c r="G2086" t="s">
        <v>1828</v>
      </c>
      <c r="H2086">
        <v>11</v>
      </c>
      <c r="I2086" t="s">
        <v>634</v>
      </c>
      <c r="J2086" t="s">
        <v>634</v>
      </c>
    </row>
    <row r="2087" spans="1:10" x14ac:dyDescent="0.45">
      <c r="A2087">
        <v>69946</v>
      </c>
      <c r="B2087">
        <v>9</v>
      </c>
      <c r="C2087">
        <v>2</v>
      </c>
      <c r="D2087" t="s">
        <v>1193</v>
      </c>
      <c r="E2087" t="s">
        <v>677</v>
      </c>
      <c r="F2087">
        <v>17</v>
      </c>
      <c r="G2087" t="s">
        <v>634</v>
      </c>
      <c r="H2087" t="s">
        <v>634</v>
      </c>
      <c r="I2087">
        <v>2</v>
      </c>
      <c r="J2087">
        <v>217</v>
      </c>
    </row>
    <row r="2088" spans="1:10" x14ac:dyDescent="0.45">
      <c r="A2088">
        <v>69946</v>
      </c>
      <c r="B2088">
        <v>10</v>
      </c>
      <c r="C2088">
        <v>2</v>
      </c>
      <c r="D2088" t="s">
        <v>1450</v>
      </c>
      <c r="E2088" t="s">
        <v>678</v>
      </c>
      <c r="F2088">
        <v>8</v>
      </c>
      <c r="G2088" t="s">
        <v>1811</v>
      </c>
      <c r="H2088">
        <v>96</v>
      </c>
      <c r="I2088" t="s">
        <v>634</v>
      </c>
      <c r="J2088" t="s">
        <v>634</v>
      </c>
    </row>
    <row r="2089" spans="1:10" x14ac:dyDescent="0.45">
      <c r="A2089">
        <v>69946</v>
      </c>
      <c r="B2089">
        <v>11</v>
      </c>
      <c r="C2089">
        <v>2</v>
      </c>
      <c r="D2089" t="s">
        <v>1451</v>
      </c>
      <c r="E2089" t="s">
        <v>677</v>
      </c>
      <c r="F2089">
        <v>27</v>
      </c>
      <c r="G2089" t="s">
        <v>1812</v>
      </c>
      <c r="H2089">
        <v>8</v>
      </c>
      <c r="I2089" t="s">
        <v>634</v>
      </c>
      <c r="J2089" t="s">
        <v>634</v>
      </c>
    </row>
    <row r="2090" spans="1:10" x14ac:dyDescent="0.45">
      <c r="A2090">
        <v>69946</v>
      </c>
      <c r="B2090">
        <v>12</v>
      </c>
      <c r="C2090">
        <v>2</v>
      </c>
      <c r="D2090" t="s">
        <v>1200</v>
      </c>
      <c r="E2090" t="s">
        <v>677</v>
      </c>
      <c r="F2090">
        <v>25</v>
      </c>
      <c r="G2090" t="s">
        <v>634</v>
      </c>
      <c r="H2090" t="s">
        <v>634</v>
      </c>
      <c r="I2090">
        <v>2</v>
      </c>
      <c r="J2090">
        <v>201</v>
      </c>
    </row>
    <row r="2091" spans="1:10" x14ac:dyDescent="0.45">
      <c r="A2091">
        <v>69946</v>
      </c>
      <c r="B2091">
        <v>13</v>
      </c>
      <c r="C2091">
        <v>2</v>
      </c>
      <c r="D2091" t="s">
        <v>836</v>
      </c>
      <c r="E2091" t="s">
        <v>678</v>
      </c>
      <c r="F2091">
        <v>94</v>
      </c>
      <c r="G2091" t="s">
        <v>1813</v>
      </c>
      <c r="H2091" t="s">
        <v>634</v>
      </c>
      <c r="I2091" t="s">
        <v>634</v>
      </c>
      <c r="J2091" t="s">
        <v>634</v>
      </c>
    </row>
    <row r="2092" spans="1:10" x14ac:dyDescent="0.45">
      <c r="A2092">
        <v>69946</v>
      </c>
      <c r="B2092">
        <v>14</v>
      </c>
      <c r="C2092">
        <v>2</v>
      </c>
      <c r="D2092" t="s">
        <v>1588</v>
      </c>
      <c r="E2092" t="s">
        <v>677</v>
      </c>
      <c r="F2092">
        <v>11</v>
      </c>
      <c r="G2092" t="s">
        <v>634</v>
      </c>
      <c r="H2092" t="s">
        <v>634</v>
      </c>
      <c r="I2092">
        <v>2</v>
      </c>
      <c r="J2092">
        <v>207</v>
      </c>
    </row>
    <row r="2093" spans="1:10" x14ac:dyDescent="0.45">
      <c r="A2093">
        <v>69946</v>
      </c>
      <c r="B2093">
        <v>15</v>
      </c>
      <c r="C2093">
        <v>2</v>
      </c>
      <c r="D2093" t="s">
        <v>1166</v>
      </c>
      <c r="E2093" t="s">
        <v>677</v>
      </c>
      <c r="F2093">
        <v>8</v>
      </c>
      <c r="G2093" t="s">
        <v>634</v>
      </c>
      <c r="H2093" t="s">
        <v>634</v>
      </c>
      <c r="I2093">
        <v>2</v>
      </c>
      <c r="J2093">
        <v>219</v>
      </c>
    </row>
    <row r="2094" spans="1:10" x14ac:dyDescent="0.45">
      <c r="A2094">
        <v>69946</v>
      </c>
      <c r="B2094">
        <v>16</v>
      </c>
      <c r="C2094">
        <v>2</v>
      </c>
      <c r="D2094" t="s">
        <v>1152</v>
      </c>
      <c r="E2094" t="s">
        <v>678</v>
      </c>
      <c r="F2094">
        <v>96</v>
      </c>
      <c r="G2094" t="s">
        <v>634</v>
      </c>
      <c r="H2094" t="s">
        <v>634</v>
      </c>
      <c r="I2094">
        <v>2</v>
      </c>
      <c r="J2094">
        <v>201</v>
      </c>
    </row>
    <row r="2095" spans="1:10" x14ac:dyDescent="0.45">
      <c r="A2095">
        <v>69946</v>
      </c>
      <c r="B2095">
        <v>17</v>
      </c>
      <c r="C2095">
        <v>2</v>
      </c>
      <c r="D2095" t="s">
        <v>1331</v>
      </c>
      <c r="E2095" t="s">
        <v>677</v>
      </c>
      <c r="F2095">
        <v>11</v>
      </c>
      <c r="G2095" t="s">
        <v>634</v>
      </c>
      <c r="H2095" t="s">
        <v>634</v>
      </c>
      <c r="I2095">
        <v>2</v>
      </c>
      <c r="J2095">
        <v>206</v>
      </c>
    </row>
    <row r="2096" spans="1:10" x14ac:dyDescent="0.45">
      <c r="A2096">
        <v>69946</v>
      </c>
      <c r="B2096">
        <v>18</v>
      </c>
      <c r="C2096">
        <v>2</v>
      </c>
      <c r="D2096" t="s">
        <v>1343</v>
      </c>
      <c r="E2096" t="s">
        <v>677</v>
      </c>
      <c r="F2096">
        <v>30</v>
      </c>
      <c r="G2096" t="s">
        <v>1865</v>
      </c>
      <c r="H2096" t="s">
        <v>634</v>
      </c>
      <c r="I2096" t="s">
        <v>634</v>
      </c>
      <c r="J2096" t="s">
        <v>634</v>
      </c>
    </row>
    <row r="2097" spans="1:10" x14ac:dyDescent="0.45">
      <c r="A2097">
        <v>69946</v>
      </c>
      <c r="B2097">
        <v>19</v>
      </c>
      <c r="C2097">
        <v>3</v>
      </c>
      <c r="D2097" t="s">
        <v>1211</v>
      </c>
      <c r="E2097" t="s">
        <v>677</v>
      </c>
      <c r="F2097">
        <v>8</v>
      </c>
      <c r="G2097" t="s">
        <v>1866</v>
      </c>
      <c r="H2097">
        <v>8</v>
      </c>
      <c r="I2097" t="s">
        <v>634</v>
      </c>
      <c r="J2097" t="s">
        <v>634</v>
      </c>
    </row>
    <row r="2098" spans="1:10" x14ac:dyDescent="0.45">
      <c r="A2098">
        <v>69946</v>
      </c>
      <c r="B2098">
        <v>20</v>
      </c>
      <c r="C2098">
        <v>3</v>
      </c>
      <c r="D2098" t="s">
        <v>1452</v>
      </c>
      <c r="E2098" t="s">
        <v>677</v>
      </c>
      <c r="F2098">
        <v>84</v>
      </c>
      <c r="G2098" t="s">
        <v>1804</v>
      </c>
      <c r="H2098">
        <v>17</v>
      </c>
      <c r="I2098" t="s">
        <v>634</v>
      </c>
      <c r="J2098" t="s">
        <v>634</v>
      </c>
    </row>
    <row r="2099" spans="1:10" x14ac:dyDescent="0.45">
      <c r="A2099">
        <v>69946</v>
      </c>
      <c r="B2099">
        <v>21</v>
      </c>
      <c r="C2099">
        <v>3</v>
      </c>
      <c r="D2099" t="s">
        <v>822</v>
      </c>
      <c r="E2099" t="s">
        <v>678</v>
      </c>
      <c r="F2099">
        <v>73</v>
      </c>
      <c r="G2099" t="s">
        <v>634</v>
      </c>
      <c r="H2099" t="s">
        <v>634</v>
      </c>
      <c r="I2099">
        <v>2</v>
      </c>
      <c r="J2099">
        <v>201</v>
      </c>
    </row>
    <row r="2100" spans="1:10" x14ac:dyDescent="0.45">
      <c r="A2100">
        <v>69946</v>
      </c>
      <c r="B2100">
        <v>22</v>
      </c>
      <c r="C2100">
        <v>3</v>
      </c>
      <c r="D2100" t="s">
        <v>822</v>
      </c>
      <c r="E2100" t="s">
        <v>678</v>
      </c>
      <c r="F2100">
        <v>73</v>
      </c>
      <c r="G2100" t="s">
        <v>634</v>
      </c>
      <c r="H2100" t="s">
        <v>634</v>
      </c>
      <c r="I2100">
        <v>2</v>
      </c>
      <c r="J2100">
        <v>208</v>
      </c>
    </row>
    <row r="2101" spans="1:10" x14ac:dyDescent="0.45">
      <c r="A2101">
        <v>69946</v>
      </c>
      <c r="B2101">
        <v>23</v>
      </c>
      <c r="C2101">
        <v>3</v>
      </c>
      <c r="D2101" t="s">
        <v>917</v>
      </c>
      <c r="E2101" t="s">
        <v>678</v>
      </c>
      <c r="F2101">
        <v>22</v>
      </c>
      <c r="G2101" t="s">
        <v>634</v>
      </c>
      <c r="H2101" t="s">
        <v>634</v>
      </c>
      <c r="I2101">
        <v>2</v>
      </c>
      <c r="J2101">
        <v>207</v>
      </c>
    </row>
    <row r="2102" spans="1:10" x14ac:dyDescent="0.45">
      <c r="A2102">
        <v>69946</v>
      </c>
      <c r="B2102">
        <v>24</v>
      </c>
      <c r="C2102">
        <v>3</v>
      </c>
      <c r="D2102" t="s">
        <v>1391</v>
      </c>
      <c r="E2102" t="s">
        <v>677</v>
      </c>
      <c r="F2102">
        <v>84</v>
      </c>
      <c r="G2102" t="s">
        <v>1805</v>
      </c>
      <c r="H2102">
        <v>8</v>
      </c>
      <c r="I2102" t="s">
        <v>634</v>
      </c>
      <c r="J2102" t="s">
        <v>634</v>
      </c>
    </row>
    <row r="2103" spans="1:10" x14ac:dyDescent="0.45">
      <c r="A2103">
        <v>69946</v>
      </c>
      <c r="B2103">
        <v>25</v>
      </c>
      <c r="C2103">
        <v>3</v>
      </c>
      <c r="D2103" t="s">
        <v>1049</v>
      </c>
      <c r="E2103" t="s">
        <v>677</v>
      </c>
      <c r="F2103">
        <v>11</v>
      </c>
      <c r="G2103" t="s">
        <v>1927</v>
      </c>
      <c r="H2103">
        <v>84</v>
      </c>
      <c r="I2103" t="s">
        <v>634</v>
      </c>
      <c r="J2103" t="s">
        <v>634</v>
      </c>
    </row>
    <row r="2104" spans="1:10" x14ac:dyDescent="0.45">
      <c r="A2104">
        <v>69946</v>
      </c>
      <c r="B2104">
        <v>26</v>
      </c>
      <c r="C2104">
        <v>3</v>
      </c>
      <c r="D2104" t="s">
        <v>1568</v>
      </c>
      <c r="E2104" t="s">
        <v>678</v>
      </c>
      <c r="F2104">
        <v>88</v>
      </c>
      <c r="G2104" t="s">
        <v>634</v>
      </c>
      <c r="H2104" t="s">
        <v>634</v>
      </c>
      <c r="I2104">
        <v>2</v>
      </c>
      <c r="J2104">
        <v>208</v>
      </c>
    </row>
    <row r="2105" spans="1:10" x14ac:dyDescent="0.45">
      <c r="A2105">
        <v>69946</v>
      </c>
      <c r="B2105">
        <v>27</v>
      </c>
      <c r="C2105">
        <v>3</v>
      </c>
      <c r="D2105" t="s">
        <v>989</v>
      </c>
      <c r="E2105" t="s">
        <v>678</v>
      </c>
      <c r="F2105">
        <v>97</v>
      </c>
      <c r="G2105" t="s">
        <v>1786</v>
      </c>
      <c r="H2105">
        <v>22</v>
      </c>
      <c r="I2105" t="s">
        <v>634</v>
      </c>
      <c r="J2105" t="s">
        <v>634</v>
      </c>
    </row>
    <row r="2106" spans="1:10" x14ac:dyDescent="0.45">
      <c r="A2106">
        <v>75073</v>
      </c>
      <c r="B2106">
        <v>0</v>
      </c>
      <c r="C2106">
        <v>1</v>
      </c>
      <c r="D2106" t="s">
        <v>912</v>
      </c>
      <c r="E2106" t="s">
        <v>678</v>
      </c>
      <c r="F2106">
        <v>89</v>
      </c>
      <c r="G2106" t="s">
        <v>1755</v>
      </c>
      <c r="H2106">
        <v>92</v>
      </c>
      <c r="I2106" t="s">
        <v>634</v>
      </c>
      <c r="J2106" t="s">
        <v>634</v>
      </c>
    </row>
    <row r="2107" spans="1:10" x14ac:dyDescent="0.45">
      <c r="A2107">
        <v>75073</v>
      </c>
      <c r="B2107">
        <v>1</v>
      </c>
      <c r="C2107">
        <v>1</v>
      </c>
      <c r="D2107" t="s">
        <v>1040</v>
      </c>
      <c r="E2107" t="s">
        <v>677</v>
      </c>
      <c r="F2107">
        <v>91</v>
      </c>
      <c r="G2107" t="s">
        <v>634</v>
      </c>
      <c r="H2107" t="s">
        <v>634</v>
      </c>
      <c r="I2107">
        <v>2</v>
      </c>
      <c r="J2107">
        <v>222</v>
      </c>
    </row>
    <row r="2108" spans="1:10" x14ac:dyDescent="0.45">
      <c r="A2108">
        <v>75073</v>
      </c>
      <c r="B2108">
        <v>2</v>
      </c>
      <c r="C2108">
        <v>2</v>
      </c>
      <c r="D2108" t="s">
        <v>1119</v>
      </c>
      <c r="E2108" t="s">
        <v>678</v>
      </c>
      <c r="F2108" t="s">
        <v>634</v>
      </c>
      <c r="G2108" t="s">
        <v>1756</v>
      </c>
      <c r="H2108" t="s">
        <v>634</v>
      </c>
      <c r="I2108" t="s">
        <v>634</v>
      </c>
      <c r="J2108" t="s">
        <v>634</v>
      </c>
    </row>
    <row r="2109" spans="1:10" x14ac:dyDescent="0.45">
      <c r="A2109">
        <v>75073</v>
      </c>
      <c r="B2109">
        <v>3</v>
      </c>
      <c r="C2109">
        <v>2</v>
      </c>
      <c r="D2109" t="s">
        <v>1119</v>
      </c>
      <c r="E2109" t="s">
        <v>678</v>
      </c>
      <c r="F2109">
        <v>7</v>
      </c>
      <c r="G2109" t="s">
        <v>634</v>
      </c>
      <c r="H2109" t="s">
        <v>634</v>
      </c>
      <c r="I2109">
        <v>2</v>
      </c>
      <c r="J2109">
        <v>201</v>
      </c>
    </row>
    <row r="2110" spans="1:10" x14ac:dyDescent="0.45">
      <c r="A2110">
        <v>75073</v>
      </c>
      <c r="B2110">
        <v>4</v>
      </c>
      <c r="C2110">
        <v>2</v>
      </c>
      <c r="D2110" t="s">
        <v>1048</v>
      </c>
      <c r="E2110" t="s">
        <v>677</v>
      </c>
      <c r="F2110">
        <v>61</v>
      </c>
      <c r="G2110" t="s">
        <v>1766</v>
      </c>
      <c r="H2110">
        <v>67</v>
      </c>
      <c r="I2110" t="s">
        <v>634</v>
      </c>
      <c r="J2110" t="s">
        <v>634</v>
      </c>
    </row>
    <row r="2111" spans="1:10" x14ac:dyDescent="0.45">
      <c r="A2111">
        <v>75073</v>
      </c>
      <c r="B2111">
        <v>5</v>
      </c>
      <c r="C2111">
        <v>2</v>
      </c>
      <c r="D2111" t="s">
        <v>1030</v>
      </c>
      <c r="E2111" t="s">
        <v>678</v>
      </c>
      <c r="F2111" t="s">
        <v>634</v>
      </c>
      <c r="G2111" t="s">
        <v>1758</v>
      </c>
      <c r="H2111" t="s">
        <v>634</v>
      </c>
      <c r="I2111" t="s">
        <v>634</v>
      </c>
      <c r="J2111" t="s">
        <v>634</v>
      </c>
    </row>
    <row r="2112" spans="1:10" x14ac:dyDescent="0.45">
      <c r="A2112">
        <v>75073</v>
      </c>
      <c r="B2112">
        <v>6</v>
      </c>
      <c r="C2112">
        <v>2</v>
      </c>
      <c r="D2112" t="s">
        <v>917</v>
      </c>
      <c r="E2112" t="s">
        <v>678</v>
      </c>
      <c r="F2112">
        <v>12</v>
      </c>
      <c r="G2112" t="s">
        <v>1759</v>
      </c>
      <c r="H2112" t="s">
        <v>634</v>
      </c>
      <c r="I2112" t="s">
        <v>634</v>
      </c>
      <c r="J2112" t="s">
        <v>634</v>
      </c>
    </row>
    <row r="2113" spans="1:10" x14ac:dyDescent="0.45">
      <c r="A2113">
        <v>75073</v>
      </c>
      <c r="B2113">
        <v>7</v>
      </c>
      <c r="C2113">
        <v>2</v>
      </c>
      <c r="D2113" t="s">
        <v>917</v>
      </c>
      <c r="E2113" t="s">
        <v>677</v>
      </c>
      <c r="F2113">
        <v>18</v>
      </c>
      <c r="G2113" t="s">
        <v>634</v>
      </c>
      <c r="H2113" t="s">
        <v>634</v>
      </c>
      <c r="I2113">
        <v>2</v>
      </c>
      <c r="J2113">
        <v>302</v>
      </c>
    </row>
    <row r="2114" spans="1:10" x14ac:dyDescent="0.45">
      <c r="A2114">
        <v>75073</v>
      </c>
      <c r="B2114">
        <v>8</v>
      </c>
      <c r="C2114">
        <v>2</v>
      </c>
      <c r="D2114" t="s">
        <v>917</v>
      </c>
      <c r="E2114" t="s">
        <v>677</v>
      </c>
      <c r="F2114">
        <v>88</v>
      </c>
      <c r="G2114" t="s">
        <v>634</v>
      </c>
      <c r="H2114" t="s">
        <v>634</v>
      </c>
      <c r="I2114">
        <v>2</v>
      </c>
      <c r="J2114">
        <v>302</v>
      </c>
    </row>
    <row r="2115" spans="1:10" x14ac:dyDescent="0.45">
      <c r="A2115">
        <v>75073</v>
      </c>
      <c r="B2115">
        <v>9</v>
      </c>
      <c r="C2115">
        <v>2</v>
      </c>
      <c r="D2115" t="s">
        <v>917</v>
      </c>
      <c r="E2115" t="s">
        <v>678</v>
      </c>
      <c r="F2115">
        <v>25</v>
      </c>
      <c r="G2115" t="s">
        <v>634</v>
      </c>
      <c r="H2115" t="s">
        <v>634</v>
      </c>
      <c r="I2115">
        <v>2</v>
      </c>
      <c r="J2115">
        <v>302</v>
      </c>
    </row>
    <row r="2116" spans="1:10" x14ac:dyDescent="0.45">
      <c r="A2116">
        <v>75073</v>
      </c>
      <c r="B2116">
        <v>10</v>
      </c>
      <c r="C2116">
        <v>2</v>
      </c>
      <c r="D2116" t="s">
        <v>917</v>
      </c>
      <c r="E2116" t="s">
        <v>678</v>
      </c>
      <c r="F2116">
        <v>89</v>
      </c>
      <c r="G2116" t="s">
        <v>634</v>
      </c>
      <c r="H2116" t="s">
        <v>634</v>
      </c>
      <c r="I2116">
        <v>2</v>
      </c>
      <c r="J2116">
        <v>302</v>
      </c>
    </row>
    <row r="2117" spans="1:10" x14ac:dyDescent="0.45">
      <c r="A2117">
        <v>75073</v>
      </c>
      <c r="B2117">
        <v>11</v>
      </c>
      <c r="C2117">
        <v>2</v>
      </c>
      <c r="D2117" t="s">
        <v>891</v>
      </c>
      <c r="E2117" t="s">
        <v>677</v>
      </c>
      <c r="F2117">
        <v>61</v>
      </c>
      <c r="G2117" t="s">
        <v>1771</v>
      </c>
      <c r="H2117">
        <v>2</v>
      </c>
      <c r="I2117" t="s">
        <v>634</v>
      </c>
      <c r="J2117" t="s">
        <v>634</v>
      </c>
    </row>
    <row r="2118" spans="1:10" x14ac:dyDescent="0.45">
      <c r="A2118">
        <v>75073</v>
      </c>
      <c r="B2118">
        <v>12</v>
      </c>
      <c r="C2118">
        <v>3</v>
      </c>
      <c r="D2118" t="s">
        <v>1306</v>
      </c>
      <c r="E2118" t="s">
        <v>678</v>
      </c>
      <c r="F2118">
        <v>86</v>
      </c>
      <c r="G2118" t="s">
        <v>1772</v>
      </c>
      <c r="H2118">
        <v>10</v>
      </c>
      <c r="I2118" t="s">
        <v>634</v>
      </c>
      <c r="J2118" t="s">
        <v>634</v>
      </c>
    </row>
    <row r="2119" spans="1:10" x14ac:dyDescent="0.45">
      <c r="A2119">
        <v>75073</v>
      </c>
      <c r="B2119">
        <v>13</v>
      </c>
      <c r="C2119">
        <v>3</v>
      </c>
      <c r="D2119" t="s">
        <v>1450</v>
      </c>
      <c r="E2119" t="s">
        <v>677</v>
      </c>
      <c r="F2119">
        <v>48</v>
      </c>
      <c r="G2119" t="s">
        <v>1776</v>
      </c>
      <c r="H2119">
        <v>67</v>
      </c>
      <c r="I2119" t="s">
        <v>634</v>
      </c>
      <c r="J2119" t="s">
        <v>634</v>
      </c>
    </row>
    <row r="2120" spans="1:10" x14ac:dyDescent="0.45">
      <c r="A2120">
        <v>75073</v>
      </c>
      <c r="B2120">
        <v>14</v>
      </c>
      <c r="C2120">
        <v>3</v>
      </c>
      <c r="D2120" t="s">
        <v>962</v>
      </c>
      <c r="E2120" t="s">
        <v>678</v>
      </c>
      <c r="F2120">
        <v>92</v>
      </c>
      <c r="G2120" t="s">
        <v>1764</v>
      </c>
      <c r="H2120">
        <v>92</v>
      </c>
      <c r="I2120" t="s">
        <v>634</v>
      </c>
      <c r="J2120" t="s">
        <v>634</v>
      </c>
    </row>
    <row r="2121" spans="1:10" x14ac:dyDescent="0.45">
      <c r="A2121">
        <v>75073</v>
      </c>
      <c r="B2121">
        <v>15</v>
      </c>
      <c r="C2121">
        <v>3</v>
      </c>
      <c r="D2121" t="s">
        <v>962</v>
      </c>
      <c r="E2121" t="s">
        <v>678</v>
      </c>
      <c r="F2121">
        <v>4</v>
      </c>
      <c r="G2121" t="s">
        <v>1764</v>
      </c>
      <c r="H2121" t="s">
        <v>634</v>
      </c>
      <c r="I2121" t="s">
        <v>634</v>
      </c>
      <c r="J2121" t="s">
        <v>634</v>
      </c>
    </row>
    <row r="2122" spans="1:10" x14ac:dyDescent="0.45">
      <c r="A2122">
        <v>75074</v>
      </c>
      <c r="B2122">
        <v>0</v>
      </c>
      <c r="C2122">
        <v>1</v>
      </c>
      <c r="D2122" t="s">
        <v>820</v>
      </c>
      <c r="E2122" t="s">
        <v>677</v>
      </c>
      <c r="F2122">
        <v>56</v>
      </c>
      <c r="G2122" t="s">
        <v>1745</v>
      </c>
      <c r="H2122">
        <v>11</v>
      </c>
      <c r="I2122" t="s">
        <v>634</v>
      </c>
      <c r="J2122" t="s">
        <v>634</v>
      </c>
    </row>
    <row r="2123" spans="1:10" x14ac:dyDescent="0.45">
      <c r="A2123">
        <v>75074</v>
      </c>
      <c r="B2123">
        <v>1</v>
      </c>
      <c r="C2123">
        <v>1</v>
      </c>
      <c r="D2123" t="s">
        <v>1453</v>
      </c>
      <c r="E2123" t="s">
        <v>677</v>
      </c>
      <c r="F2123">
        <v>6</v>
      </c>
      <c r="G2123" t="s">
        <v>1777</v>
      </c>
      <c r="H2123">
        <v>32</v>
      </c>
      <c r="I2123" t="s">
        <v>634</v>
      </c>
      <c r="J2123" t="s">
        <v>634</v>
      </c>
    </row>
    <row r="2124" spans="1:10" x14ac:dyDescent="0.45">
      <c r="A2124">
        <v>75074</v>
      </c>
      <c r="B2124">
        <v>2</v>
      </c>
      <c r="C2124">
        <v>1</v>
      </c>
      <c r="D2124" t="s">
        <v>1104</v>
      </c>
      <c r="E2124" t="s">
        <v>678</v>
      </c>
      <c r="F2124">
        <v>9</v>
      </c>
      <c r="G2124" t="s">
        <v>634</v>
      </c>
      <c r="H2124" t="s">
        <v>634</v>
      </c>
      <c r="I2124">
        <v>2</v>
      </c>
      <c r="J2124">
        <v>208</v>
      </c>
    </row>
    <row r="2125" spans="1:10" x14ac:dyDescent="0.45">
      <c r="A2125">
        <v>75074</v>
      </c>
      <c r="B2125">
        <v>3</v>
      </c>
      <c r="C2125">
        <v>1</v>
      </c>
      <c r="D2125" t="s">
        <v>871</v>
      </c>
      <c r="E2125" t="s">
        <v>677</v>
      </c>
      <c r="F2125">
        <v>6</v>
      </c>
      <c r="G2125" t="s">
        <v>1827</v>
      </c>
      <c r="H2125">
        <v>24</v>
      </c>
      <c r="I2125" t="s">
        <v>634</v>
      </c>
      <c r="J2125" t="s">
        <v>634</v>
      </c>
    </row>
    <row r="2126" spans="1:10" x14ac:dyDescent="0.45">
      <c r="A2126">
        <v>75074</v>
      </c>
      <c r="B2126">
        <v>4</v>
      </c>
      <c r="C2126">
        <v>1</v>
      </c>
      <c r="D2126" t="s">
        <v>1105</v>
      </c>
      <c r="E2126" t="s">
        <v>677</v>
      </c>
      <c r="F2126">
        <v>24</v>
      </c>
      <c r="G2126" t="s">
        <v>1797</v>
      </c>
      <c r="H2126">
        <v>36</v>
      </c>
      <c r="I2126" t="s">
        <v>634</v>
      </c>
      <c r="J2126" t="s">
        <v>634</v>
      </c>
    </row>
    <row r="2127" spans="1:10" x14ac:dyDescent="0.45">
      <c r="A2127">
        <v>75074</v>
      </c>
      <c r="B2127">
        <v>5</v>
      </c>
      <c r="C2127">
        <v>2</v>
      </c>
      <c r="D2127" t="s">
        <v>1379</v>
      </c>
      <c r="E2127" t="s">
        <v>677</v>
      </c>
      <c r="F2127">
        <v>6</v>
      </c>
      <c r="G2127" t="s">
        <v>1798</v>
      </c>
      <c r="H2127">
        <v>32</v>
      </c>
      <c r="I2127" t="s">
        <v>634</v>
      </c>
      <c r="J2127" t="s">
        <v>634</v>
      </c>
    </row>
    <row r="2128" spans="1:10" x14ac:dyDescent="0.45">
      <c r="A2128">
        <v>75074</v>
      </c>
      <c r="B2128">
        <v>6</v>
      </c>
      <c r="C2128">
        <v>2</v>
      </c>
      <c r="D2128" t="s">
        <v>1338</v>
      </c>
      <c r="E2128" t="s">
        <v>678</v>
      </c>
      <c r="F2128">
        <v>20</v>
      </c>
      <c r="G2128" t="s">
        <v>1828</v>
      </c>
      <c r="H2128">
        <v>3</v>
      </c>
      <c r="I2128" t="s">
        <v>634</v>
      </c>
      <c r="J2128" t="s">
        <v>634</v>
      </c>
    </row>
    <row r="2129" spans="1:10" x14ac:dyDescent="0.45">
      <c r="A2129">
        <v>75074</v>
      </c>
      <c r="B2129">
        <v>7</v>
      </c>
      <c r="C2129">
        <v>2</v>
      </c>
      <c r="D2129" t="s">
        <v>1233</v>
      </c>
      <c r="E2129" t="s">
        <v>678</v>
      </c>
      <c r="F2129">
        <v>20</v>
      </c>
      <c r="G2129" t="s">
        <v>634</v>
      </c>
      <c r="H2129" t="s">
        <v>634</v>
      </c>
      <c r="I2129">
        <v>2</v>
      </c>
      <c r="J2129">
        <v>208</v>
      </c>
    </row>
    <row r="2130" spans="1:10" x14ac:dyDescent="0.45">
      <c r="A2130">
        <v>75074</v>
      </c>
      <c r="B2130">
        <v>8</v>
      </c>
      <c r="C2130">
        <v>2</v>
      </c>
      <c r="D2130" t="s">
        <v>1090</v>
      </c>
      <c r="E2130" t="s">
        <v>677</v>
      </c>
      <c r="F2130">
        <v>4</v>
      </c>
      <c r="G2130" t="s">
        <v>1829</v>
      </c>
      <c r="H2130">
        <v>11</v>
      </c>
      <c r="I2130" t="s">
        <v>634</v>
      </c>
      <c r="J2130" t="s">
        <v>634</v>
      </c>
    </row>
    <row r="2131" spans="1:10" x14ac:dyDescent="0.45">
      <c r="A2131">
        <v>75074</v>
      </c>
      <c r="B2131">
        <v>9</v>
      </c>
      <c r="C2131">
        <v>3</v>
      </c>
      <c r="D2131" t="s">
        <v>772</v>
      </c>
      <c r="E2131" t="s">
        <v>678</v>
      </c>
      <c r="F2131">
        <v>9</v>
      </c>
      <c r="G2131" t="s">
        <v>1812</v>
      </c>
      <c r="H2131">
        <v>27</v>
      </c>
      <c r="I2131" t="s">
        <v>634</v>
      </c>
      <c r="J2131" t="s">
        <v>634</v>
      </c>
    </row>
    <row r="2132" spans="1:10" x14ac:dyDescent="0.45">
      <c r="A2132">
        <v>75074</v>
      </c>
      <c r="B2132">
        <v>10</v>
      </c>
      <c r="C2132">
        <v>3</v>
      </c>
      <c r="D2132" t="s">
        <v>1245</v>
      </c>
      <c r="E2132" t="s">
        <v>678</v>
      </c>
      <c r="F2132">
        <v>63</v>
      </c>
      <c r="G2132" t="s">
        <v>1813</v>
      </c>
      <c r="H2132">
        <v>3</v>
      </c>
      <c r="I2132" t="s">
        <v>634</v>
      </c>
      <c r="J2132" t="s">
        <v>634</v>
      </c>
    </row>
    <row r="2133" spans="1:10" x14ac:dyDescent="0.45">
      <c r="A2133">
        <v>75074</v>
      </c>
      <c r="B2133">
        <v>11</v>
      </c>
      <c r="C2133">
        <v>3</v>
      </c>
      <c r="D2133" t="s">
        <v>1194</v>
      </c>
      <c r="E2133" t="s">
        <v>678</v>
      </c>
      <c r="F2133">
        <v>63</v>
      </c>
      <c r="G2133" t="s">
        <v>634</v>
      </c>
      <c r="H2133" t="s">
        <v>634</v>
      </c>
      <c r="I2133">
        <v>2</v>
      </c>
      <c r="J2133">
        <v>201</v>
      </c>
    </row>
    <row r="2134" spans="1:10" x14ac:dyDescent="0.45">
      <c r="A2134">
        <v>75074</v>
      </c>
      <c r="B2134">
        <v>12</v>
      </c>
      <c r="C2134">
        <v>3</v>
      </c>
      <c r="D2134" t="s">
        <v>1299</v>
      </c>
      <c r="E2134" t="s">
        <v>678</v>
      </c>
      <c r="F2134">
        <v>22</v>
      </c>
      <c r="G2134" t="s">
        <v>634</v>
      </c>
      <c r="H2134" t="s">
        <v>634</v>
      </c>
      <c r="I2134">
        <v>2</v>
      </c>
      <c r="J2134">
        <v>101</v>
      </c>
    </row>
    <row r="2135" spans="1:10" x14ac:dyDescent="0.45">
      <c r="A2135">
        <v>75074</v>
      </c>
      <c r="B2135">
        <v>13</v>
      </c>
      <c r="C2135">
        <v>3</v>
      </c>
      <c r="D2135" t="s">
        <v>1075</v>
      </c>
      <c r="E2135" t="s">
        <v>677</v>
      </c>
      <c r="F2135">
        <v>44</v>
      </c>
      <c r="G2135" t="s">
        <v>1865</v>
      </c>
      <c r="H2135">
        <v>32</v>
      </c>
      <c r="I2135" t="s">
        <v>634</v>
      </c>
      <c r="J2135" t="s">
        <v>634</v>
      </c>
    </row>
    <row r="2136" spans="1:10" x14ac:dyDescent="0.45">
      <c r="A2136">
        <v>75074</v>
      </c>
      <c r="B2136">
        <v>14</v>
      </c>
      <c r="C2136">
        <v>3</v>
      </c>
      <c r="D2136" t="s">
        <v>886</v>
      </c>
      <c r="E2136" t="s">
        <v>677</v>
      </c>
      <c r="F2136">
        <v>56</v>
      </c>
      <c r="G2136" t="s">
        <v>634</v>
      </c>
      <c r="H2136" t="s">
        <v>634</v>
      </c>
      <c r="I2136">
        <v>2</v>
      </c>
      <c r="J2136">
        <v>212</v>
      </c>
    </row>
    <row r="2137" spans="1:10" x14ac:dyDescent="0.45">
      <c r="A2137">
        <v>75074</v>
      </c>
      <c r="B2137">
        <v>15</v>
      </c>
      <c r="C2137">
        <v>3</v>
      </c>
      <c r="D2137" t="s">
        <v>1708</v>
      </c>
      <c r="E2137" t="s">
        <v>678</v>
      </c>
      <c r="F2137">
        <v>63</v>
      </c>
      <c r="G2137" t="s">
        <v>634</v>
      </c>
      <c r="H2137" t="s">
        <v>634</v>
      </c>
      <c r="I2137">
        <v>2</v>
      </c>
      <c r="J2137">
        <v>208</v>
      </c>
    </row>
    <row r="2138" spans="1:10" x14ac:dyDescent="0.45">
      <c r="A2138">
        <v>75074</v>
      </c>
      <c r="B2138">
        <v>16</v>
      </c>
      <c r="C2138">
        <v>3</v>
      </c>
      <c r="D2138" t="s">
        <v>1708</v>
      </c>
      <c r="E2138" t="s">
        <v>677</v>
      </c>
      <c r="F2138">
        <v>68</v>
      </c>
      <c r="G2138" t="s">
        <v>634</v>
      </c>
      <c r="H2138" t="s">
        <v>634</v>
      </c>
      <c r="I2138">
        <v>2</v>
      </c>
      <c r="J2138">
        <v>208</v>
      </c>
    </row>
    <row r="2139" spans="1:10" x14ac:dyDescent="0.45">
      <c r="A2139">
        <v>75074</v>
      </c>
      <c r="B2139">
        <v>17</v>
      </c>
      <c r="C2139">
        <v>3</v>
      </c>
      <c r="D2139" t="s">
        <v>1343</v>
      </c>
      <c r="E2139" t="s">
        <v>677</v>
      </c>
      <c r="F2139">
        <v>87</v>
      </c>
      <c r="G2139" t="s">
        <v>1866</v>
      </c>
      <c r="H2139" t="s">
        <v>634</v>
      </c>
      <c r="I2139" t="s">
        <v>634</v>
      </c>
      <c r="J2139" t="s">
        <v>634</v>
      </c>
    </row>
    <row r="2140" spans="1:10" x14ac:dyDescent="0.45">
      <c r="A2140">
        <v>75075</v>
      </c>
      <c r="B2140">
        <v>0</v>
      </c>
      <c r="C2140">
        <v>1</v>
      </c>
      <c r="D2140" t="s">
        <v>1361</v>
      </c>
      <c r="E2140" t="s">
        <v>678</v>
      </c>
      <c r="F2140">
        <v>17</v>
      </c>
      <c r="G2140" t="s">
        <v>1755</v>
      </c>
      <c r="H2140">
        <v>43</v>
      </c>
      <c r="I2140" t="s">
        <v>634</v>
      </c>
      <c r="J2140" t="s">
        <v>634</v>
      </c>
    </row>
    <row r="2141" spans="1:10" x14ac:dyDescent="0.45">
      <c r="A2141">
        <v>75075</v>
      </c>
      <c r="B2141">
        <v>1</v>
      </c>
      <c r="C2141">
        <v>2</v>
      </c>
      <c r="D2141" t="s">
        <v>1145</v>
      </c>
      <c r="E2141" t="s">
        <v>677</v>
      </c>
      <c r="F2141">
        <v>22</v>
      </c>
      <c r="G2141" t="s">
        <v>1746</v>
      </c>
      <c r="H2141">
        <v>75</v>
      </c>
      <c r="I2141" t="s">
        <v>634</v>
      </c>
      <c r="J2141" t="s">
        <v>634</v>
      </c>
    </row>
    <row r="2142" spans="1:10" x14ac:dyDescent="0.45">
      <c r="A2142">
        <v>75075</v>
      </c>
      <c r="B2142">
        <v>2</v>
      </c>
      <c r="C2142">
        <v>2</v>
      </c>
      <c r="D2142" t="s">
        <v>1454</v>
      </c>
      <c r="E2142" t="s">
        <v>678</v>
      </c>
      <c r="F2142">
        <v>24</v>
      </c>
      <c r="G2142" t="s">
        <v>1766</v>
      </c>
      <c r="H2142">
        <v>87</v>
      </c>
      <c r="I2142" t="s">
        <v>634</v>
      </c>
      <c r="J2142" t="s">
        <v>634</v>
      </c>
    </row>
    <row r="2143" spans="1:10" x14ac:dyDescent="0.45">
      <c r="A2143">
        <v>75075</v>
      </c>
      <c r="B2143">
        <v>3</v>
      </c>
      <c r="C2143">
        <v>2</v>
      </c>
      <c r="D2143" t="s">
        <v>953</v>
      </c>
      <c r="E2143" t="s">
        <v>678</v>
      </c>
      <c r="F2143">
        <v>24</v>
      </c>
      <c r="G2143" t="s">
        <v>1758</v>
      </c>
      <c r="H2143" t="s">
        <v>634</v>
      </c>
      <c r="I2143" t="s">
        <v>634</v>
      </c>
      <c r="J2143" t="s">
        <v>634</v>
      </c>
    </row>
    <row r="2144" spans="1:10" x14ac:dyDescent="0.45">
      <c r="A2144">
        <v>75075</v>
      </c>
      <c r="B2144">
        <v>4</v>
      </c>
      <c r="C2144">
        <v>3</v>
      </c>
      <c r="D2144" t="s">
        <v>1172</v>
      </c>
      <c r="E2144" t="s">
        <v>678</v>
      </c>
      <c r="F2144">
        <v>89</v>
      </c>
      <c r="G2144" t="s">
        <v>1759</v>
      </c>
      <c r="H2144">
        <v>13</v>
      </c>
      <c r="I2144" t="s">
        <v>634</v>
      </c>
      <c r="J2144" t="s">
        <v>634</v>
      </c>
    </row>
    <row r="2145" spans="1:10" x14ac:dyDescent="0.45">
      <c r="A2145">
        <v>75075</v>
      </c>
      <c r="B2145">
        <v>5</v>
      </c>
      <c r="C2145">
        <v>3</v>
      </c>
      <c r="D2145" t="s">
        <v>1475</v>
      </c>
      <c r="E2145" t="s">
        <v>678</v>
      </c>
      <c r="F2145">
        <v>3</v>
      </c>
      <c r="G2145" t="s">
        <v>634</v>
      </c>
      <c r="H2145" t="s">
        <v>634</v>
      </c>
      <c r="I2145">
        <v>2</v>
      </c>
      <c r="J2145">
        <v>222</v>
      </c>
    </row>
    <row r="2146" spans="1:10" x14ac:dyDescent="0.45">
      <c r="A2146">
        <v>75075</v>
      </c>
      <c r="B2146">
        <v>6</v>
      </c>
      <c r="C2146">
        <v>3</v>
      </c>
      <c r="D2146" t="s">
        <v>1029</v>
      </c>
      <c r="E2146" t="s">
        <v>678</v>
      </c>
      <c r="F2146">
        <v>82</v>
      </c>
      <c r="G2146" t="s">
        <v>1760</v>
      </c>
      <c r="H2146">
        <v>77</v>
      </c>
      <c r="I2146" t="s">
        <v>634</v>
      </c>
      <c r="J2146" t="s">
        <v>634</v>
      </c>
    </row>
    <row r="2147" spans="1:10" x14ac:dyDescent="0.45">
      <c r="A2147">
        <v>75075</v>
      </c>
      <c r="B2147">
        <v>7</v>
      </c>
      <c r="C2147">
        <v>3</v>
      </c>
      <c r="D2147" t="s">
        <v>1203</v>
      </c>
      <c r="E2147" t="s">
        <v>677</v>
      </c>
      <c r="F2147">
        <v>8</v>
      </c>
      <c r="G2147" t="s">
        <v>1772</v>
      </c>
      <c r="H2147" t="s">
        <v>634</v>
      </c>
      <c r="I2147" t="s">
        <v>634</v>
      </c>
      <c r="J2147" t="s">
        <v>634</v>
      </c>
    </row>
    <row r="2148" spans="1:10" x14ac:dyDescent="0.45">
      <c r="A2148">
        <v>75076</v>
      </c>
      <c r="B2148">
        <v>0</v>
      </c>
      <c r="C2148">
        <v>1</v>
      </c>
      <c r="D2148" t="s">
        <v>1264</v>
      </c>
      <c r="E2148" t="s">
        <v>678</v>
      </c>
      <c r="F2148">
        <v>4</v>
      </c>
      <c r="G2148" t="s">
        <v>1755</v>
      </c>
      <c r="H2148">
        <v>13</v>
      </c>
      <c r="I2148" t="s">
        <v>634</v>
      </c>
      <c r="J2148" t="s">
        <v>634</v>
      </c>
    </row>
    <row r="2149" spans="1:10" x14ac:dyDescent="0.45">
      <c r="A2149">
        <v>75076</v>
      </c>
      <c r="B2149">
        <v>1</v>
      </c>
      <c r="C2149">
        <v>1</v>
      </c>
      <c r="D2149" t="s">
        <v>1204</v>
      </c>
      <c r="E2149" t="s">
        <v>677</v>
      </c>
      <c r="F2149">
        <v>8</v>
      </c>
      <c r="G2149" t="s">
        <v>634</v>
      </c>
      <c r="H2149" t="s">
        <v>634</v>
      </c>
      <c r="I2149">
        <v>2</v>
      </c>
      <c r="J2149">
        <v>207</v>
      </c>
    </row>
    <row r="2150" spans="1:10" x14ac:dyDescent="0.45">
      <c r="A2150">
        <v>75076</v>
      </c>
      <c r="B2150">
        <v>2</v>
      </c>
      <c r="C2150">
        <v>1</v>
      </c>
      <c r="D2150" t="s">
        <v>835</v>
      </c>
      <c r="E2150" t="s">
        <v>678</v>
      </c>
      <c r="F2150">
        <v>6</v>
      </c>
      <c r="G2150" t="s">
        <v>1756</v>
      </c>
      <c r="H2150">
        <v>68</v>
      </c>
      <c r="I2150" t="s">
        <v>634</v>
      </c>
      <c r="J2150" t="s">
        <v>634</v>
      </c>
    </row>
    <row r="2151" spans="1:10" x14ac:dyDescent="0.45">
      <c r="A2151">
        <v>75076</v>
      </c>
      <c r="B2151">
        <v>3</v>
      </c>
      <c r="C2151">
        <v>1</v>
      </c>
      <c r="D2151" t="s">
        <v>1705</v>
      </c>
      <c r="E2151" t="s">
        <v>677</v>
      </c>
      <c r="F2151">
        <v>10</v>
      </c>
      <c r="G2151" t="s">
        <v>634</v>
      </c>
      <c r="H2151" t="s">
        <v>634</v>
      </c>
      <c r="I2151">
        <v>2</v>
      </c>
      <c r="J2151">
        <v>208</v>
      </c>
    </row>
    <row r="2152" spans="1:10" x14ac:dyDescent="0.45">
      <c r="A2152">
        <v>75076</v>
      </c>
      <c r="B2152">
        <v>4</v>
      </c>
      <c r="C2152">
        <v>1</v>
      </c>
      <c r="D2152" t="s">
        <v>1255</v>
      </c>
      <c r="E2152" t="s">
        <v>678</v>
      </c>
      <c r="F2152">
        <v>32</v>
      </c>
      <c r="G2152" t="s">
        <v>634</v>
      </c>
      <c r="H2152" t="s">
        <v>634</v>
      </c>
      <c r="I2152">
        <v>4</v>
      </c>
      <c r="J2152">
        <v>504</v>
      </c>
    </row>
    <row r="2153" spans="1:10" x14ac:dyDescent="0.45">
      <c r="A2153">
        <v>75076</v>
      </c>
      <c r="B2153">
        <v>5</v>
      </c>
      <c r="C2153">
        <v>1</v>
      </c>
      <c r="D2153" t="s">
        <v>782</v>
      </c>
      <c r="E2153" t="s">
        <v>677</v>
      </c>
      <c r="F2153">
        <v>55</v>
      </c>
      <c r="G2153" t="s">
        <v>1766</v>
      </c>
      <c r="H2153">
        <v>12</v>
      </c>
      <c r="I2153" t="s">
        <v>634</v>
      </c>
      <c r="J2153" t="s">
        <v>634</v>
      </c>
    </row>
    <row r="2154" spans="1:10" x14ac:dyDescent="0.45">
      <c r="A2154">
        <v>75076</v>
      </c>
      <c r="B2154">
        <v>6</v>
      </c>
      <c r="C2154">
        <v>1</v>
      </c>
      <c r="D2154" t="s">
        <v>897</v>
      </c>
      <c r="E2154" t="s">
        <v>677</v>
      </c>
      <c r="F2154">
        <v>7</v>
      </c>
      <c r="G2154" t="s">
        <v>1748</v>
      </c>
      <c r="H2154">
        <v>8</v>
      </c>
      <c r="I2154" t="s">
        <v>634</v>
      </c>
      <c r="J2154" t="s">
        <v>634</v>
      </c>
    </row>
    <row r="2155" spans="1:10" x14ac:dyDescent="0.45">
      <c r="A2155">
        <v>75076</v>
      </c>
      <c r="B2155">
        <v>7</v>
      </c>
      <c r="C2155">
        <v>1</v>
      </c>
      <c r="D2155" t="s">
        <v>1724</v>
      </c>
      <c r="E2155" t="s">
        <v>677</v>
      </c>
      <c r="F2155">
        <v>5</v>
      </c>
      <c r="G2155" t="s">
        <v>634</v>
      </c>
      <c r="H2155" t="s">
        <v>634</v>
      </c>
      <c r="I2155">
        <v>2</v>
      </c>
      <c r="J2155">
        <v>205</v>
      </c>
    </row>
    <row r="2156" spans="1:10" x14ac:dyDescent="0.45">
      <c r="A2156">
        <v>75076</v>
      </c>
      <c r="B2156">
        <v>8</v>
      </c>
      <c r="C2156">
        <v>1</v>
      </c>
      <c r="D2156" t="s">
        <v>826</v>
      </c>
      <c r="E2156" t="s">
        <v>677</v>
      </c>
      <c r="F2156">
        <v>12</v>
      </c>
      <c r="G2156" t="s">
        <v>1749</v>
      </c>
      <c r="H2156">
        <v>4</v>
      </c>
      <c r="I2156" t="s">
        <v>634</v>
      </c>
      <c r="J2156" t="s">
        <v>634</v>
      </c>
    </row>
    <row r="2157" spans="1:10" x14ac:dyDescent="0.45">
      <c r="A2157">
        <v>75076</v>
      </c>
      <c r="B2157">
        <v>9</v>
      </c>
      <c r="C2157">
        <v>3</v>
      </c>
      <c r="D2157" t="s">
        <v>1173</v>
      </c>
      <c r="E2157" t="s">
        <v>677</v>
      </c>
      <c r="F2157">
        <v>12</v>
      </c>
      <c r="G2157" t="s">
        <v>1810</v>
      </c>
      <c r="H2157">
        <v>92</v>
      </c>
      <c r="I2157" t="s">
        <v>634</v>
      </c>
      <c r="J2157" t="s">
        <v>634</v>
      </c>
    </row>
    <row r="2158" spans="1:10" x14ac:dyDescent="0.45">
      <c r="A2158">
        <v>75076</v>
      </c>
      <c r="B2158">
        <v>10</v>
      </c>
      <c r="C2158">
        <v>3</v>
      </c>
      <c r="D2158" t="s">
        <v>915</v>
      </c>
      <c r="E2158" t="s">
        <v>678</v>
      </c>
      <c r="F2158" t="s">
        <v>634</v>
      </c>
      <c r="G2158" t="s">
        <v>634</v>
      </c>
      <c r="H2158" t="s">
        <v>634</v>
      </c>
      <c r="I2158" t="s">
        <v>634</v>
      </c>
      <c r="J2158">
        <v>401</v>
      </c>
    </row>
    <row r="2159" spans="1:10" x14ac:dyDescent="0.45">
      <c r="A2159">
        <v>75076</v>
      </c>
      <c r="B2159">
        <v>11</v>
      </c>
      <c r="C2159">
        <v>3</v>
      </c>
      <c r="D2159" t="s">
        <v>1105</v>
      </c>
      <c r="E2159" t="s">
        <v>677</v>
      </c>
      <c r="F2159">
        <v>55</v>
      </c>
      <c r="G2159" t="s">
        <v>1811</v>
      </c>
      <c r="H2159">
        <v>4</v>
      </c>
      <c r="I2159" t="s">
        <v>634</v>
      </c>
      <c r="J2159" t="s">
        <v>634</v>
      </c>
    </row>
    <row r="2160" spans="1:10" x14ac:dyDescent="0.45">
      <c r="A2160">
        <v>75077</v>
      </c>
      <c r="B2160">
        <v>0</v>
      </c>
      <c r="C2160">
        <v>1</v>
      </c>
      <c r="D2160" t="s">
        <v>1128</v>
      </c>
      <c r="E2160" t="s">
        <v>678</v>
      </c>
      <c r="F2160">
        <v>90</v>
      </c>
      <c r="G2160" t="s">
        <v>1755</v>
      </c>
      <c r="H2160">
        <v>48</v>
      </c>
      <c r="I2160" t="s">
        <v>634</v>
      </c>
      <c r="J2160" t="s">
        <v>634</v>
      </c>
    </row>
    <row r="2161" spans="1:10" x14ac:dyDescent="0.45">
      <c r="A2161">
        <v>75077</v>
      </c>
      <c r="B2161">
        <v>1</v>
      </c>
      <c r="C2161">
        <v>1</v>
      </c>
      <c r="D2161" t="s">
        <v>1455</v>
      </c>
      <c r="E2161" t="s">
        <v>678</v>
      </c>
      <c r="F2161">
        <v>48</v>
      </c>
      <c r="G2161" t="s">
        <v>1756</v>
      </c>
      <c r="H2161">
        <v>23</v>
      </c>
      <c r="I2161" t="s">
        <v>634</v>
      </c>
      <c r="J2161" t="s">
        <v>634</v>
      </c>
    </row>
    <row r="2162" spans="1:10" x14ac:dyDescent="0.45">
      <c r="A2162">
        <v>75077</v>
      </c>
      <c r="B2162">
        <v>2</v>
      </c>
      <c r="C2162">
        <v>1</v>
      </c>
      <c r="D2162" t="s">
        <v>1456</v>
      </c>
      <c r="E2162" t="s">
        <v>678</v>
      </c>
      <c r="F2162">
        <v>91</v>
      </c>
      <c r="G2162" t="s">
        <v>1757</v>
      </c>
      <c r="H2162">
        <v>10</v>
      </c>
      <c r="I2162" t="s">
        <v>634</v>
      </c>
      <c r="J2162" t="s">
        <v>634</v>
      </c>
    </row>
    <row r="2163" spans="1:10" x14ac:dyDescent="0.45">
      <c r="A2163">
        <v>75077</v>
      </c>
      <c r="B2163">
        <v>3</v>
      </c>
      <c r="C2163">
        <v>1</v>
      </c>
      <c r="D2163" t="s">
        <v>1069</v>
      </c>
      <c r="E2163" t="s">
        <v>677</v>
      </c>
      <c r="F2163">
        <v>87</v>
      </c>
      <c r="G2163" t="s">
        <v>1758</v>
      </c>
      <c r="H2163">
        <v>69</v>
      </c>
      <c r="I2163" t="s">
        <v>634</v>
      </c>
      <c r="J2163" t="s">
        <v>634</v>
      </c>
    </row>
    <row r="2164" spans="1:10" x14ac:dyDescent="0.45">
      <c r="A2164">
        <v>75077</v>
      </c>
      <c r="B2164">
        <v>4</v>
      </c>
      <c r="C2164">
        <v>2</v>
      </c>
      <c r="D2164" t="s">
        <v>713</v>
      </c>
      <c r="E2164" t="s">
        <v>677</v>
      </c>
      <c r="F2164">
        <v>87</v>
      </c>
      <c r="G2164" t="s">
        <v>1770</v>
      </c>
      <c r="H2164">
        <v>69</v>
      </c>
      <c r="I2164" t="s">
        <v>634</v>
      </c>
      <c r="J2164" t="s">
        <v>634</v>
      </c>
    </row>
    <row r="2165" spans="1:10" x14ac:dyDescent="0.45">
      <c r="A2165">
        <v>75077</v>
      </c>
      <c r="B2165">
        <v>5</v>
      </c>
      <c r="C2165">
        <v>2</v>
      </c>
      <c r="D2165" t="s">
        <v>1457</v>
      </c>
      <c r="E2165" t="s">
        <v>678</v>
      </c>
      <c r="F2165">
        <v>90</v>
      </c>
      <c r="G2165" t="s">
        <v>1771</v>
      </c>
      <c r="H2165">
        <v>23</v>
      </c>
      <c r="I2165" t="s">
        <v>634</v>
      </c>
      <c r="J2165" t="s">
        <v>634</v>
      </c>
    </row>
    <row r="2166" spans="1:10" x14ac:dyDescent="0.45">
      <c r="A2166">
        <v>75077</v>
      </c>
      <c r="B2166">
        <v>6</v>
      </c>
      <c r="C2166">
        <v>2</v>
      </c>
      <c r="D2166" t="s">
        <v>1458</v>
      </c>
      <c r="E2166" t="s">
        <v>678</v>
      </c>
      <c r="F2166">
        <v>48</v>
      </c>
      <c r="G2166" t="s">
        <v>1772</v>
      </c>
      <c r="H2166">
        <v>61</v>
      </c>
      <c r="I2166" t="s">
        <v>634</v>
      </c>
      <c r="J2166" t="s">
        <v>634</v>
      </c>
    </row>
    <row r="2167" spans="1:10" x14ac:dyDescent="0.45">
      <c r="A2167">
        <v>75077</v>
      </c>
      <c r="B2167">
        <v>7</v>
      </c>
      <c r="C2167">
        <v>2</v>
      </c>
      <c r="D2167" t="s">
        <v>802</v>
      </c>
      <c r="E2167" t="s">
        <v>678</v>
      </c>
      <c r="F2167">
        <v>61</v>
      </c>
      <c r="G2167" t="s">
        <v>1767</v>
      </c>
      <c r="H2167">
        <v>48</v>
      </c>
      <c r="I2167" t="s">
        <v>634</v>
      </c>
      <c r="J2167" t="s">
        <v>634</v>
      </c>
    </row>
    <row r="2168" spans="1:10" x14ac:dyDescent="0.45">
      <c r="A2168">
        <v>75077</v>
      </c>
      <c r="B2168">
        <v>8</v>
      </c>
      <c r="C2168">
        <v>2</v>
      </c>
      <c r="D2168" t="s">
        <v>1459</v>
      </c>
      <c r="E2168" t="s">
        <v>678</v>
      </c>
      <c r="F2168">
        <v>61</v>
      </c>
      <c r="G2168" t="s">
        <v>1763</v>
      </c>
      <c r="H2168" t="s">
        <v>634</v>
      </c>
      <c r="I2168" t="s">
        <v>634</v>
      </c>
      <c r="J2168" t="s">
        <v>634</v>
      </c>
    </row>
    <row r="2169" spans="1:10" x14ac:dyDescent="0.45">
      <c r="A2169">
        <v>75077</v>
      </c>
      <c r="B2169">
        <v>9</v>
      </c>
      <c r="C2169">
        <v>2</v>
      </c>
      <c r="D2169" t="s">
        <v>1332</v>
      </c>
      <c r="E2169" t="s">
        <v>677</v>
      </c>
      <c r="F2169">
        <v>8</v>
      </c>
      <c r="G2169" t="s">
        <v>1764</v>
      </c>
      <c r="H2169">
        <v>96</v>
      </c>
      <c r="I2169" t="s">
        <v>634</v>
      </c>
      <c r="J2169" t="s">
        <v>634</v>
      </c>
    </row>
    <row r="2170" spans="1:10" x14ac:dyDescent="0.45">
      <c r="A2170">
        <v>75077</v>
      </c>
      <c r="B2170">
        <v>10</v>
      </c>
      <c r="C2170">
        <v>2</v>
      </c>
      <c r="D2170" t="s">
        <v>989</v>
      </c>
      <c r="E2170" t="s">
        <v>678</v>
      </c>
      <c r="F2170">
        <v>90</v>
      </c>
      <c r="G2170" t="s">
        <v>1769</v>
      </c>
      <c r="H2170">
        <v>61</v>
      </c>
      <c r="I2170" t="s">
        <v>634</v>
      </c>
      <c r="J2170" t="s">
        <v>634</v>
      </c>
    </row>
    <row r="2171" spans="1:10" x14ac:dyDescent="0.45">
      <c r="A2171">
        <v>75077</v>
      </c>
      <c r="B2171">
        <v>11</v>
      </c>
      <c r="C2171">
        <v>3</v>
      </c>
      <c r="D2171" t="s">
        <v>1460</v>
      </c>
      <c r="E2171" t="s">
        <v>677</v>
      </c>
      <c r="F2171">
        <v>87</v>
      </c>
      <c r="G2171" t="s">
        <v>1817</v>
      </c>
      <c r="H2171">
        <v>8</v>
      </c>
      <c r="I2171" t="s">
        <v>634</v>
      </c>
      <c r="J2171" t="s">
        <v>634</v>
      </c>
    </row>
    <row r="2172" spans="1:10" x14ac:dyDescent="0.45">
      <c r="A2172">
        <v>75077</v>
      </c>
      <c r="B2172">
        <v>12</v>
      </c>
      <c r="C2172">
        <v>3</v>
      </c>
      <c r="D2172" t="s">
        <v>1461</v>
      </c>
      <c r="E2172" t="s">
        <v>678</v>
      </c>
      <c r="F2172">
        <v>91</v>
      </c>
      <c r="G2172" t="s">
        <v>1895</v>
      </c>
      <c r="H2172" t="s">
        <v>634</v>
      </c>
      <c r="I2172" t="s">
        <v>634</v>
      </c>
      <c r="J2172" t="s">
        <v>634</v>
      </c>
    </row>
    <row r="2173" spans="1:10" x14ac:dyDescent="0.45">
      <c r="A2173">
        <v>75077</v>
      </c>
      <c r="B2173">
        <v>13</v>
      </c>
      <c r="C2173">
        <v>3</v>
      </c>
      <c r="D2173" t="s">
        <v>1462</v>
      </c>
      <c r="E2173" t="s">
        <v>678</v>
      </c>
      <c r="F2173">
        <v>61</v>
      </c>
      <c r="G2173" t="s">
        <v>1896</v>
      </c>
      <c r="H2173">
        <v>90</v>
      </c>
      <c r="I2173" t="s">
        <v>634</v>
      </c>
      <c r="J2173" t="s">
        <v>634</v>
      </c>
    </row>
    <row r="2174" spans="1:10" x14ac:dyDescent="0.45">
      <c r="A2174">
        <v>75077</v>
      </c>
      <c r="B2174">
        <v>14</v>
      </c>
      <c r="C2174">
        <v>3</v>
      </c>
      <c r="D2174" t="s">
        <v>988</v>
      </c>
      <c r="E2174" t="s">
        <v>678</v>
      </c>
      <c r="F2174">
        <v>10</v>
      </c>
      <c r="G2174" t="s">
        <v>1897</v>
      </c>
      <c r="H2174" t="s">
        <v>634</v>
      </c>
      <c r="I2174" t="s">
        <v>634</v>
      </c>
      <c r="J2174" t="s">
        <v>634</v>
      </c>
    </row>
    <row r="2175" spans="1:10" x14ac:dyDescent="0.45">
      <c r="A2175">
        <v>75077</v>
      </c>
      <c r="B2175">
        <v>15</v>
      </c>
      <c r="C2175">
        <v>3</v>
      </c>
      <c r="D2175" t="s">
        <v>1014</v>
      </c>
      <c r="E2175" t="s">
        <v>677</v>
      </c>
      <c r="F2175">
        <v>10</v>
      </c>
      <c r="G2175" t="s">
        <v>634</v>
      </c>
      <c r="H2175" t="s">
        <v>634</v>
      </c>
      <c r="I2175">
        <v>2</v>
      </c>
      <c r="J2175">
        <v>208</v>
      </c>
    </row>
    <row r="2176" spans="1:10" x14ac:dyDescent="0.45">
      <c r="A2176">
        <v>75077</v>
      </c>
      <c r="B2176">
        <v>16</v>
      </c>
      <c r="C2176">
        <v>3</v>
      </c>
      <c r="D2176" t="s">
        <v>937</v>
      </c>
      <c r="E2176" t="s">
        <v>677</v>
      </c>
      <c r="F2176">
        <v>17</v>
      </c>
      <c r="G2176" t="s">
        <v>1928</v>
      </c>
      <c r="H2176">
        <v>38</v>
      </c>
      <c r="I2176" t="s">
        <v>634</v>
      </c>
      <c r="J2176" t="s">
        <v>634</v>
      </c>
    </row>
    <row r="2177" spans="1:10" x14ac:dyDescent="0.45">
      <c r="A2177">
        <v>75077</v>
      </c>
      <c r="B2177">
        <v>17</v>
      </c>
      <c r="C2177">
        <v>3</v>
      </c>
      <c r="D2177" t="s">
        <v>937</v>
      </c>
      <c r="E2177" t="s">
        <v>678</v>
      </c>
      <c r="F2177" t="s">
        <v>634</v>
      </c>
      <c r="G2177" t="s">
        <v>634</v>
      </c>
      <c r="H2177" t="s">
        <v>634</v>
      </c>
      <c r="I2177" t="s">
        <v>634</v>
      </c>
      <c r="J2177">
        <v>401</v>
      </c>
    </row>
    <row r="2178" spans="1:10" x14ac:dyDescent="0.45">
      <c r="A2178">
        <v>75077</v>
      </c>
      <c r="B2178">
        <v>18</v>
      </c>
      <c r="C2178">
        <v>3</v>
      </c>
      <c r="D2178" t="s">
        <v>1419</v>
      </c>
      <c r="E2178" t="s">
        <v>678</v>
      </c>
      <c r="F2178">
        <v>48</v>
      </c>
      <c r="G2178" t="s">
        <v>1929</v>
      </c>
      <c r="H2178">
        <v>2</v>
      </c>
      <c r="I2178" t="s">
        <v>634</v>
      </c>
      <c r="J2178" t="s">
        <v>634</v>
      </c>
    </row>
    <row r="2179" spans="1:10" x14ac:dyDescent="0.45">
      <c r="A2179">
        <v>75078</v>
      </c>
      <c r="B2179">
        <v>0</v>
      </c>
      <c r="C2179">
        <v>1</v>
      </c>
      <c r="D2179" t="s">
        <v>1463</v>
      </c>
      <c r="E2179" t="s">
        <v>678</v>
      </c>
      <c r="F2179">
        <v>22</v>
      </c>
      <c r="G2179" t="s">
        <v>1755</v>
      </c>
      <c r="H2179">
        <v>9</v>
      </c>
      <c r="I2179" t="s">
        <v>634</v>
      </c>
      <c r="J2179" t="s">
        <v>634</v>
      </c>
    </row>
    <row r="2180" spans="1:10" x14ac:dyDescent="0.45">
      <c r="A2180">
        <v>75078</v>
      </c>
      <c r="B2180">
        <v>1</v>
      </c>
      <c r="C2180">
        <v>1</v>
      </c>
      <c r="D2180" t="s">
        <v>1136</v>
      </c>
      <c r="E2180" t="s">
        <v>678</v>
      </c>
      <c r="F2180">
        <v>17</v>
      </c>
      <c r="G2180" t="s">
        <v>1756</v>
      </c>
      <c r="H2180">
        <v>63</v>
      </c>
      <c r="I2180" t="s">
        <v>634</v>
      </c>
      <c r="J2180" t="s">
        <v>634</v>
      </c>
    </row>
    <row r="2181" spans="1:10" x14ac:dyDescent="0.45">
      <c r="A2181">
        <v>75078</v>
      </c>
      <c r="B2181">
        <v>2</v>
      </c>
      <c r="C2181">
        <v>2</v>
      </c>
      <c r="D2181" t="s">
        <v>1464</v>
      </c>
      <c r="E2181" t="s">
        <v>678</v>
      </c>
      <c r="F2181">
        <v>22</v>
      </c>
      <c r="G2181" t="s">
        <v>1757</v>
      </c>
      <c r="H2181">
        <v>69</v>
      </c>
      <c r="I2181" t="s">
        <v>634</v>
      </c>
      <c r="J2181" t="s">
        <v>634</v>
      </c>
    </row>
    <row r="2182" spans="1:10" x14ac:dyDescent="0.45">
      <c r="A2182">
        <v>75078</v>
      </c>
      <c r="B2182">
        <v>3</v>
      </c>
      <c r="C2182">
        <v>2</v>
      </c>
      <c r="D2182" t="s">
        <v>1465</v>
      </c>
      <c r="E2182" t="s">
        <v>678</v>
      </c>
      <c r="F2182">
        <v>20</v>
      </c>
      <c r="G2182" t="s">
        <v>1774</v>
      </c>
      <c r="H2182">
        <v>27</v>
      </c>
      <c r="I2182" t="s">
        <v>634</v>
      </c>
      <c r="J2182" t="s">
        <v>634</v>
      </c>
    </row>
    <row r="2183" spans="1:10" x14ac:dyDescent="0.45">
      <c r="A2183">
        <v>75078</v>
      </c>
      <c r="B2183">
        <v>4</v>
      </c>
      <c r="C2183">
        <v>2</v>
      </c>
      <c r="D2183" t="s">
        <v>1266</v>
      </c>
      <c r="E2183" t="s">
        <v>678</v>
      </c>
      <c r="F2183">
        <v>27</v>
      </c>
      <c r="G2183" t="s">
        <v>1775</v>
      </c>
      <c r="H2183">
        <v>63</v>
      </c>
      <c r="I2183" t="s">
        <v>634</v>
      </c>
      <c r="J2183" t="s">
        <v>634</v>
      </c>
    </row>
    <row r="2184" spans="1:10" x14ac:dyDescent="0.45">
      <c r="A2184">
        <v>75078</v>
      </c>
      <c r="B2184">
        <v>5</v>
      </c>
      <c r="C2184">
        <v>2</v>
      </c>
      <c r="D2184" t="s">
        <v>850</v>
      </c>
      <c r="E2184" t="s">
        <v>677</v>
      </c>
      <c r="F2184">
        <v>28</v>
      </c>
      <c r="G2184" t="s">
        <v>634</v>
      </c>
      <c r="H2184" t="s">
        <v>634</v>
      </c>
      <c r="I2184">
        <v>2</v>
      </c>
      <c r="J2184">
        <v>201</v>
      </c>
    </row>
    <row r="2185" spans="1:10" x14ac:dyDescent="0.45">
      <c r="A2185">
        <v>75078</v>
      </c>
      <c r="B2185">
        <v>6</v>
      </c>
      <c r="C2185">
        <v>2</v>
      </c>
      <c r="D2185" t="s">
        <v>1073</v>
      </c>
      <c r="E2185" t="s">
        <v>678</v>
      </c>
      <c r="F2185">
        <v>63</v>
      </c>
      <c r="G2185" t="s">
        <v>634</v>
      </c>
      <c r="H2185" t="s">
        <v>634</v>
      </c>
      <c r="I2185">
        <v>2</v>
      </c>
      <c r="J2185">
        <v>202</v>
      </c>
    </row>
    <row r="2186" spans="1:10" x14ac:dyDescent="0.45">
      <c r="A2186">
        <v>75078</v>
      </c>
      <c r="B2186">
        <v>7</v>
      </c>
      <c r="C2186">
        <v>3</v>
      </c>
      <c r="D2186" t="s">
        <v>1172</v>
      </c>
      <c r="E2186" t="s">
        <v>678</v>
      </c>
      <c r="F2186">
        <v>5</v>
      </c>
      <c r="G2186" t="s">
        <v>1832</v>
      </c>
      <c r="H2186">
        <v>20</v>
      </c>
      <c r="I2186" t="s">
        <v>634</v>
      </c>
      <c r="J2186" t="s">
        <v>634</v>
      </c>
    </row>
    <row r="2187" spans="1:10" x14ac:dyDescent="0.45">
      <c r="A2187">
        <v>75078</v>
      </c>
      <c r="B2187">
        <v>8</v>
      </c>
      <c r="C2187">
        <v>3</v>
      </c>
      <c r="D2187" t="s">
        <v>1466</v>
      </c>
      <c r="E2187" t="s">
        <v>678</v>
      </c>
      <c r="F2187">
        <v>63</v>
      </c>
      <c r="G2187" t="s">
        <v>1855</v>
      </c>
      <c r="H2187">
        <v>9</v>
      </c>
      <c r="I2187" t="s">
        <v>634</v>
      </c>
      <c r="J2187" t="s">
        <v>634</v>
      </c>
    </row>
    <row r="2188" spans="1:10" x14ac:dyDescent="0.45">
      <c r="A2188">
        <v>75078</v>
      </c>
      <c r="B2188">
        <v>9</v>
      </c>
      <c r="C2188">
        <v>3</v>
      </c>
      <c r="D2188" t="s">
        <v>1191</v>
      </c>
      <c r="E2188" t="s">
        <v>678</v>
      </c>
      <c r="F2188">
        <v>5</v>
      </c>
      <c r="G2188" t="s">
        <v>1856</v>
      </c>
      <c r="H2188">
        <v>3</v>
      </c>
      <c r="I2188" t="s">
        <v>634</v>
      </c>
      <c r="J2188" t="s">
        <v>634</v>
      </c>
    </row>
    <row r="2189" spans="1:10" x14ac:dyDescent="0.45">
      <c r="A2189">
        <v>75079</v>
      </c>
      <c r="B2189">
        <v>0</v>
      </c>
      <c r="C2189">
        <v>1</v>
      </c>
      <c r="D2189" t="s">
        <v>713</v>
      </c>
      <c r="E2189" t="s">
        <v>678</v>
      </c>
      <c r="F2189">
        <v>12</v>
      </c>
      <c r="G2189" t="s">
        <v>1755</v>
      </c>
      <c r="H2189" t="s">
        <v>634</v>
      </c>
      <c r="I2189" t="s">
        <v>634</v>
      </c>
      <c r="J2189" t="s">
        <v>634</v>
      </c>
    </row>
    <row r="2190" spans="1:10" x14ac:dyDescent="0.45">
      <c r="A2190">
        <v>75079</v>
      </c>
      <c r="B2190">
        <v>1</v>
      </c>
      <c r="C2190">
        <v>1</v>
      </c>
      <c r="D2190" t="s">
        <v>1098</v>
      </c>
      <c r="E2190" t="s">
        <v>678</v>
      </c>
      <c r="F2190">
        <v>4</v>
      </c>
      <c r="G2190" t="s">
        <v>1756</v>
      </c>
      <c r="H2190">
        <v>5</v>
      </c>
      <c r="I2190" t="s">
        <v>634</v>
      </c>
      <c r="J2190" t="s">
        <v>634</v>
      </c>
    </row>
    <row r="2191" spans="1:10" x14ac:dyDescent="0.45">
      <c r="A2191">
        <v>75079</v>
      </c>
      <c r="B2191">
        <v>2</v>
      </c>
      <c r="C2191">
        <v>1</v>
      </c>
      <c r="D2191" t="s">
        <v>1215</v>
      </c>
      <c r="E2191" t="s">
        <v>677</v>
      </c>
      <c r="F2191">
        <v>69</v>
      </c>
      <c r="G2191" t="s">
        <v>1766</v>
      </c>
      <c r="H2191">
        <v>8</v>
      </c>
      <c r="I2191" t="s">
        <v>634</v>
      </c>
      <c r="J2191" t="s">
        <v>634</v>
      </c>
    </row>
    <row r="2192" spans="1:10" x14ac:dyDescent="0.45">
      <c r="A2192">
        <v>75079</v>
      </c>
      <c r="B2192">
        <v>3</v>
      </c>
      <c r="C2192">
        <v>1</v>
      </c>
      <c r="D2192" t="s">
        <v>1246</v>
      </c>
      <c r="E2192" t="s">
        <v>677</v>
      </c>
      <c r="F2192">
        <v>30</v>
      </c>
      <c r="G2192" t="s">
        <v>1748</v>
      </c>
      <c r="H2192">
        <v>13</v>
      </c>
      <c r="I2192" t="s">
        <v>634</v>
      </c>
      <c r="J2192" t="s">
        <v>634</v>
      </c>
    </row>
    <row r="2193" spans="1:10" x14ac:dyDescent="0.45">
      <c r="A2193">
        <v>75079</v>
      </c>
      <c r="B2193">
        <v>4</v>
      </c>
      <c r="C2193">
        <v>1</v>
      </c>
      <c r="D2193" t="s">
        <v>1467</v>
      </c>
      <c r="E2193" t="s">
        <v>678</v>
      </c>
      <c r="F2193">
        <v>6</v>
      </c>
      <c r="G2193" t="s">
        <v>1770</v>
      </c>
      <c r="H2193">
        <v>7</v>
      </c>
      <c r="I2193" t="s">
        <v>634</v>
      </c>
      <c r="J2193" t="s">
        <v>634</v>
      </c>
    </row>
    <row r="2194" spans="1:10" x14ac:dyDescent="0.45">
      <c r="A2194">
        <v>75079</v>
      </c>
      <c r="B2194">
        <v>5</v>
      </c>
      <c r="C2194">
        <v>1</v>
      </c>
      <c r="D2194" t="s">
        <v>931</v>
      </c>
      <c r="E2194" t="s">
        <v>678</v>
      </c>
      <c r="F2194">
        <v>25</v>
      </c>
      <c r="G2194" t="s">
        <v>1771</v>
      </c>
      <c r="H2194">
        <v>12</v>
      </c>
      <c r="I2194" t="s">
        <v>634</v>
      </c>
      <c r="J2194" t="s">
        <v>634</v>
      </c>
    </row>
    <row r="2195" spans="1:10" x14ac:dyDescent="0.45">
      <c r="A2195">
        <v>75079</v>
      </c>
      <c r="B2195">
        <v>6</v>
      </c>
      <c r="C2195">
        <v>1</v>
      </c>
      <c r="D2195" t="s">
        <v>1006</v>
      </c>
      <c r="E2195" t="s">
        <v>678</v>
      </c>
      <c r="F2195">
        <v>89</v>
      </c>
      <c r="G2195" t="s">
        <v>1772</v>
      </c>
      <c r="H2195">
        <v>12</v>
      </c>
      <c r="I2195" t="s">
        <v>634</v>
      </c>
      <c r="J2195" t="s">
        <v>634</v>
      </c>
    </row>
    <row r="2196" spans="1:10" x14ac:dyDescent="0.45">
      <c r="A2196">
        <v>75079</v>
      </c>
      <c r="B2196">
        <v>7</v>
      </c>
      <c r="C2196">
        <v>1</v>
      </c>
      <c r="D2196" t="s">
        <v>919</v>
      </c>
      <c r="E2196" t="s">
        <v>678</v>
      </c>
      <c r="F2196">
        <v>25</v>
      </c>
      <c r="G2196" t="s">
        <v>1767</v>
      </c>
      <c r="H2196">
        <v>89</v>
      </c>
      <c r="I2196" t="s">
        <v>634</v>
      </c>
      <c r="J2196" t="s">
        <v>634</v>
      </c>
    </row>
    <row r="2197" spans="1:10" x14ac:dyDescent="0.45">
      <c r="A2197">
        <v>75079</v>
      </c>
      <c r="B2197">
        <v>8</v>
      </c>
      <c r="C2197">
        <v>1</v>
      </c>
      <c r="D2197" t="s">
        <v>1138</v>
      </c>
      <c r="E2197" t="s">
        <v>678</v>
      </c>
      <c r="F2197">
        <v>55</v>
      </c>
      <c r="G2197" t="s">
        <v>1763</v>
      </c>
      <c r="H2197">
        <v>5</v>
      </c>
      <c r="I2197" t="s">
        <v>634</v>
      </c>
      <c r="J2197" t="s">
        <v>634</v>
      </c>
    </row>
    <row r="2198" spans="1:10" x14ac:dyDescent="0.45">
      <c r="A2198">
        <v>75079</v>
      </c>
      <c r="B2198">
        <v>9</v>
      </c>
      <c r="C2198">
        <v>1</v>
      </c>
      <c r="D2198" t="s">
        <v>1023</v>
      </c>
      <c r="E2198" t="s">
        <v>678</v>
      </c>
      <c r="F2198">
        <v>25</v>
      </c>
      <c r="G2198" t="s">
        <v>1768</v>
      </c>
      <c r="H2198">
        <v>12</v>
      </c>
      <c r="I2198" t="s">
        <v>634</v>
      </c>
      <c r="J2198" t="s">
        <v>634</v>
      </c>
    </row>
    <row r="2199" spans="1:10" x14ac:dyDescent="0.45">
      <c r="A2199">
        <v>75079</v>
      </c>
      <c r="B2199">
        <v>10</v>
      </c>
      <c r="C2199">
        <v>1</v>
      </c>
      <c r="D2199" t="s">
        <v>790</v>
      </c>
      <c r="E2199" t="s">
        <v>678</v>
      </c>
      <c r="F2199">
        <v>7</v>
      </c>
      <c r="G2199" t="s">
        <v>1833</v>
      </c>
      <c r="H2199">
        <v>5</v>
      </c>
      <c r="I2199" t="s">
        <v>634</v>
      </c>
      <c r="J2199" t="s">
        <v>634</v>
      </c>
    </row>
    <row r="2200" spans="1:10" x14ac:dyDescent="0.45">
      <c r="A2200">
        <v>75079</v>
      </c>
      <c r="B2200">
        <v>11</v>
      </c>
      <c r="C2200">
        <v>1</v>
      </c>
      <c r="D2200" t="s">
        <v>1073</v>
      </c>
      <c r="E2200" t="s">
        <v>678</v>
      </c>
      <c r="F2200">
        <v>92</v>
      </c>
      <c r="G2200" t="s">
        <v>1834</v>
      </c>
      <c r="H2200">
        <v>25</v>
      </c>
      <c r="I2200" t="s">
        <v>634</v>
      </c>
      <c r="J2200" t="s">
        <v>634</v>
      </c>
    </row>
    <row r="2201" spans="1:10" x14ac:dyDescent="0.45">
      <c r="A2201">
        <v>75079</v>
      </c>
      <c r="B2201">
        <v>12</v>
      </c>
      <c r="C2201">
        <v>1</v>
      </c>
      <c r="D2201" t="s">
        <v>1195</v>
      </c>
      <c r="E2201" t="s">
        <v>678</v>
      </c>
      <c r="F2201">
        <v>12</v>
      </c>
      <c r="G2201" t="s">
        <v>1823</v>
      </c>
      <c r="H2201" t="s">
        <v>634</v>
      </c>
      <c r="I2201" t="s">
        <v>634</v>
      </c>
      <c r="J2201" t="s">
        <v>634</v>
      </c>
    </row>
    <row r="2202" spans="1:10" x14ac:dyDescent="0.45">
      <c r="A2202">
        <v>75079</v>
      </c>
      <c r="B2202">
        <v>13</v>
      </c>
      <c r="C2202">
        <v>2</v>
      </c>
      <c r="D2202" t="s">
        <v>1020</v>
      </c>
      <c r="E2202" t="s">
        <v>677</v>
      </c>
      <c r="F2202">
        <v>38</v>
      </c>
      <c r="G2202" t="s">
        <v>634</v>
      </c>
      <c r="H2202" t="s">
        <v>634</v>
      </c>
      <c r="I2202">
        <v>2</v>
      </c>
      <c r="J2202">
        <v>208</v>
      </c>
    </row>
    <row r="2203" spans="1:10" x14ac:dyDescent="0.45">
      <c r="A2203">
        <v>75079</v>
      </c>
      <c r="B2203">
        <v>14</v>
      </c>
      <c r="C2203">
        <v>2</v>
      </c>
      <c r="D2203" t="s">
        <v>738</v>
      </c>
      <c r="E2203" t="s">
        <v>678</v>
      </c>
      <c r="F2203">
        <v>25</v>
      </c>
      <c r="G2203" t="s">
        <v>1824</v>
      </c>
      <c r="H2203">
        <v>92</v>
      </c>
      <c r="I2203" t="s">
        <v>634</v>
      </c>
      <c r="J2203" t="s">
        <v>634</v>
      </c>
    </row>
    <row r="2204" spans="1:10" x14ac:dyDescent="0.45">
      <c r="A2204">
        <v>75079</v>
      </c>
      <c r="B2204">
        <v>15</v>
      </c>
      <c r="C2204">
        <v>2</v>
      </c>
      <c r="D2204" t="s">
        <v>1130</v>
      </c>
      <c r="E2204" t="s">
        <v>678</v>
      </c>
      <c r="F2204">
        <v>92</v>
      </c>
      <c r="G2204" t="s">
        <v>1872</v>
      </c>
      <c r="H2204">
        <v>12</v>
      </c>
      <c r="I2204" t="s">
        <v>634</v>
      </c>
      <c r="J2204" t="s">
        <v>634</v>
      </c>
    </row>
    <row r="2205" spans="1:10" x14ac:dyDescent="0.45">
      <c r="A2205">
        <v>75079</v>
      </c>
      <c r="B2205">
        <v>16</v>
      </c>
      <c r="C2205">
        <v>2</v>
      </c>
      <c r="D2205" t="s">
        <v>1054</v>
      </c>
      <c r="E2205" t="s">
        <v>677</v>
      </c>
      <c r="F2205">
        <v>10</v>
      </c>
      <c r="G2205" t="s">
        <v>1838</v>
      </c>
      <c r="H2205" t="s">
        <v>634</v>
      </c>
      <c r="I2205" t="s">
        <v>634</v>
      </c>
      <c r="J2205" t="s">
        <v>634</v>
      </c>
    </row>
    <row r="2206" spans="1:10" x14ac:dyDescent="0.45">
      <c r="A2206">
        <v>75079</v>
      </c>
      <c r="B2206">
        <v>17</v>
      </c>
      <c r="C2206">
        <v>2</v>
      </c>
      <c r="D2206" t="s">
        <v>921</v>
      </c>
      <c r="E2206" t="s">
        <v>678</v>
      </c>
      <c r="F2206">
        <v>96</v>
      </c>
      <c r="G2206" t="s">
        <v>1839</v>
      </c>
      <c r="H2206">
        <v>10</v>
      </c>
      <c r="I2206" t="s">
        <v>634</v>
      </c>
      <c r="J2206" t="s">
        <v>634</v>
      </c>
    </row>
    <row r="2207" spans="1:10" x14ac:dyDescent="0.45">
      <c r="A2207">
        <v>75079</v>
      </c>
      <c r="B2207">
        <v>18</v>
      </c>
      <c r="C2207">
        <v>2</v>
      </c>
      <c r="D2207" t="s">
        <v>1274</v>
      </c>
      <c r="E2207" t="s">
        <v>677</v>
      </c>
      <c r="F2207">
        <v>75</v>
      </c>
      <c r="G2207" t="s">
        <v>634</v>
      </c>
      <c r="H2207" t="s">
        <v>634</v>
      </c>
      <c r="I2207">
        <v>2</v>
      </c>
      <c r="J2207">
        <v>212</v>
      </c>
    </row>
    <row r="2208" spans="1:10" x14ac:dyDescent="0.45">
      <c r="A2208">
        <v>75079</v>
      </c>
      <c r="B2208">
        <v>19</v>
      </c>
      <c r="C2208">
        <v>2</v>
      </c>
      <c r="D2208" t="s">
        <v>844</v>
      </c>
      <c r="E2208" t="s">
        <v>677</v>
      </c>
      <c r="F2208">
        <v>87</v>
      </c>
      <c r="G2208" t="s">
        <v>1840</v>
      </c>
      <c r="H2208">
        <v>8</v>
      </c>
      <c r="I2208" t="s">
        <v>634</v>
      </c>
      <c r="J2208" t="s">
        <v>634</v>
      </c>
    </row>
    <row r="2209" spans="1:10" x14ac:dyDescent="0.45">
      <c r="A2209">
        <v>75079</v>
      </c>
      <c r="B2209">
        <v>20</v>
      </c>
      <c r="C2209">
        <v>2</v>
      </c>
      <c r="D2209" t="s">
        <v>897</v>
      </c>
      <c r="E2209" t="s">
        <v>678</v>
      </c>
      <c r="F2209">
        <v>4</v>
      </c>
      <c r="G2209" t="s">
        <v>1841</v>
      </c>
      <c r="H2209" t="s">
        <v>634</v>
      </c>
      <c r="I2209" t="s">
        <v>634</v>
      </c>
      <c r="J2209" t="s">
        <v>634</v>
      </c>
    </row>
    <row r="2210" spans="1:10" x14ac:dyDescent="0.45">
      <c r="A2210">
        <v>75079</v>
      </c>
      <c r="B2210">
        <v>21</v>
      </c>
      <c r="C2210">
        <v>3</v>
      </c>
      <c r="D2210" t="s">
        <v>1468</v>
      </c>
      <c r="E2210" t="s">
        <v>677</v>
      </c>
      <c r="F2210">
        <v>22</v>
      </c>
      <c r="G2210" t="s">
        <v>1920</v>
      </c>
      <c r="H2210" t="s">
        <v>634</v>
      </c>
      <c r="I2210" t="s">
        <v>634</v>
      </c>
      <c r="J2210" t="s">
        <v>634</v>
      </c>
    </row>
    <row r="2211" spans="1:10" x14ac:dyDescent="0.45">
      <c r="A2211">
        <v>75079</v>
      </c>
      <c r="B2211">
        <v>22</v>
      </c>
      <c r="C2211">
        <v>3</v>
      </c>
      <c r="D2211" t="s">
        <v>1309</v>
      </c>
      <c r="E2211" t="s">
        <v>678</v>
      </c>
      <c r="F2211">
        <v>6</v>
      </c>
      <c r="G2211" t="s">
        <v>1921</v>
      </c>
      <c r="H2211">
        <v>55</v>
      </c>
      <c r="I2211" t="s">
        <v>634</v>
      </c>
      <c r="J2211" t="s">
        <v>634</v>
      </c>
    </row>
    <row r="2212" spans="1:10" x14ac:dyDescent="0.45">
      <c r="A2212">
        <v>75079</v>
      </c>
      <c r="B2212">
        <v>23</v>
      </c>
      <c r="C2212">
        <v>3</v>
      </c>
      <c r="D2212" t="s">
        <v>1469</v>
      </c>
      <c r="E2212" t="s">
        <v>678</v>
      </c>
      <c r="F2212">
        <v>4</v>
      </c>
      <c r="G2212" t="s">
        <v>1922</v>
      </c>
      <c r="H2212" t="s">
        <v>634</v>
      </c>
      <c r="I2212" t="s">
        <v>634</v>
      </c>
      <c r="J2212" t="s">
        <v>634</v>
      </c>
    </row>
    <row r="2213" spans="1:10" x14ac:dyDescent="0.45">
      <c r="A2213">
        <v>75079</v>
      </c>
      <c r="B2213">
        <v>24</v>
      </c>
      <c r="C2213">
        <v>3</v>
      </c>
      <c r="D2213" t="s">
        <v>1661</v>
      </c>
      <c r="E2213" t="s">
        <v>677</v>
      </c>
      <c r="F2213">
        <v>50</v>
      </c>
      <c r="G2213" t="s">
        <v>634</v>
      </c>
      <c r="H2213" t="s">
        <v>634</v>
      </c>
      <c r="I2213">
        <v>2</v>
      </c>
      <c r="J2213">
        <v>201</v>
      </c>
    </row>
    <row r="2214" spans="1:10" x14ac:dyDescent="0.45">
      <c r="A2214">
        <v>75079</v>
      </c>
      <c r="B2214">
        <v>25</v>
      </c>
      <c r="C2214">
        <v>3</v>
      </c>
      <c r="D2214" t="s">
        <v>1166</v>
      </c>
      <c r="E2214" t="s">
        <v>678</v>
      </c>
      <c r="F2214">
        <v>12</v>
      </c>
      <c r="G2214" t="s">
        <v>1923</v>
      </c>
      <c r="H2214" t="s">
        <v>634</v>
      </c>
      <c r="I2214" t="s">
        <v>634</v>
      </c>
      <c r="J2214" t="s">
        <v>634</v>
      </c>
    </row>
    <row r="2215" spans="1:10" x14ac:dyDescent="0.45">
      <c r="A2215">
        <v>75079</v>
      </c>
      <c r="B2215">
        <v>26</v>
      </c>
      <c r="C2215">
        <v>3</v>
      </c>
      <c r="D2215" t="s">
        <v>1043</v>
      </c>
      <c r="E2215" t="s">
        <v>678</v>
      </c>
      <c r="F2215">
        <v>12</v>
      </c>
      <c r="G2215" t="s">
        <v>1930</v>
      </c>
      <c r="H2215">
        <v>89</v>
      </c>
      <c r="I2215" t="s">
        <v>634</v>
      </c>
      <c r="J2215" t="s">
        <v>634</v>
      </c>
    </row>
    <row r="2216" spans="1:10" x14ac:dyDescent="0.45">
      <c r="A2216">
        <v>75079</v>
      </c>
      <c r="B2216">
        <v>27</v>
      </c>
      <c r="C2216">
        <v>3</v>
      </c>
      <c r="D2216" t="s">
        <v>1189</v>
      </c>
      <c r="E2216" t="s">
        <v>678</v>
      </c>
      <c r="F2216">
        <v>86</v>
      </c>
      <c r="G2216" t="s">
        <v>634</v>
      </c>
      <c r="H2216" t="s">
        <v>634</v>
      </c>
      <c r="I2216">
        <v>2</v>
      </c>
      <c r="J2216">
        <v>222</v>
      </c>
    </row>
    <row r="2217" spans="1:10" x14ac:dyDescent="0.45">
      <c r="A2217">
        <v>75080</v>
      </c>
      <c r="B2217">
        <v>0</v>
      </c>
      <c r="C2217">
        <v>1</v>
      </c>
      <c r="D2217" t="s">
        <v>956</v>
      </c>
      <c r="E2217" t="s">
        <v>677</v>
      </c>
      <c r="F2217">
        <v>77</v>
      </c>
      <c r="G2217" t="s">
        <v>1745</v>
      </c>
      <c r="H2217">
        <v>17</v>
      </c>
      <c r="I2217" t="s">
        <v>634</v>
      </c>
      <c r="J2217" t="s">
        <v>634</v>
      </c>
    </row>
    <row r="2218" spans="1:10" x14ac:dyDescent="0.45">
      <c r="A2218">
        <v>75080</v>
      </c>
      <c r="B2218">
        <v>1</v>
      </c>
      <c r="C2218">
        <v>1</v>
      </c>
      <c r="D2218" t="s">
        <v>1301</v>
      </c>
      <c r="E2218" t="s">
        <v>677</v>
      </c>
      <c r="F2218">
        <v>28</v>
      </c>
      <c r="G2218" t="s">
        <v>634</v>
      </c>
      <c r="H2218" t="s">
        <v>634</v>
      </c>
      <c r="I2218">
        <v>2</v>
      </c>
      <c r="J2218">
        <v>207</v>
      </c>
    </row>
    <row r="2219" spans="1:10" x14ac:dyDescent="0.45">
      <c r="A2219">
        <v>75080</v>
      </c>
      <c r="B2219">
        <v>2</v>
      </c>
      <c r="C2219">
        <v>1</v>
      </c>
      <c r="D2219" t="s">
        <v>1189</v>
      </c>
      <c r="E2219" t="s">
        <v>678</v>
      </c>
      <c r="F2219">
        <v>32</v>
      </c>
      <c r="G2219" t="s">
        <v>1746</v>
      </c>
      <c r="H2219">
        <v>6</v>
      </c>
      <c r="I2219" t="s">
        <v>634</v>
      </c>
      <c r="J2219" t="s">
        <v>634</v>
      </c>
    </row>
    <row r="2220" spans="1:10" x14ac:dyDescent="0.45">
      <c r="A2220">
        <v>75080</v>
      </c>
      <c r="B2220">
        <v>3</v>
      </c>
      <c r="C2220">
        <v>2</v>
      </c>
      <c r="D2220" t="s">
        <v>1470</v>
      </c>
      <c r="E2220" t="s">
        <v>677</v>
      </c>
      <c r="F2220">
        <v>43</v>
      </c>
      <c r="G2220" t="s">
        <v>1747</v>
      </c>
      <c r="H2220">
        <v>24</v>
      </c>
      <c r="I2220" t="s">
        <v>634</v>
      </c>
      <c r="J2220" t="s">
        <v>634</v>
      </c>
    </row>
    <row r="2221" spans="1:10" x14ac:dyDescent="0.45">
      <c r="A2221">
        <v>75080</v>
      </c>
      <c r="B2221">
        <v>4</v>
      </c>
      <c r="C2221">
        <v>2</v>
      </c>
      <c r="D2221" t="s">
        <v>869</v>
      </c>
      <c r="E2221" t="s">
        <v>677</v>
      </c>
      <c r="F2221">
        <v>28</v>
      </c>
      <c r="G2221" t="s">
        <v>634</v>
      </c>
      <c r="H2221" t="s">
        <v>634</v>
      </c>
      <c r="I2221">
        <v>2</v>
      </c>
      <c r="J2221">
        <v>208</v>
      </c>
    </row>
    <row r="2222" spans="1:10" x14ac:dyDescent="0.45">
      <c r="A2222">
        <v>75080</v>
      </c>
      <c r="B2222">
        <v>5</v>
      </c>
      <c r="C2222">
        <v>2</v>
      </c>
      <c r="D2222" t="s">
        <v>1358</v>
      </c>
      <c r="E2222" t="s">
        <v>678</v>
      </c>
      <c r="F2222">
        <v>6</v>
      </c>
      <c r="G2222" t="s">
        <v>1748</v>
      </c>
      <c r="H2222">
        <v>24</v>
      </c>
      <c r="I2222" t="s">
        <v>634</v>
      </c>
      <c r="J2222" t="s">
        <v>634</v>
      </c>
    </row>
    <row r="2223" spans="1:10" x14ac:dyDescent="0.45">
      <c r="A2223">
        <v>75080</v>
      </c>
      <c r="B2223">
        <v>6</v>
      </c>
      <c r="C2223">
        <v>3</v>
      </c>
      <c r="D2223" t="s">
        <v>1117</v>
      </c>
      <c r="E2223" t="s">
        <v>677</v>
      </c>
      <c r="F2223">
        <v>17</v>
      </c>
      <c r="G2223" t="s">
        <v>1749</v>
      </c>
      <c r="H2223">
        <v>77</v>
      </c>
      <c r="I2223" t="s">
        <v>634</v>
      </c>
      <c r="J2223" t="s">
        <v>634</v>
      </c>
    </row>
    <row r="2224" spans="1:10" x14ac:dyDescent="0.45">
      <c r="A2224">
        <v>75080</v>
      </c>
      <c r="B2224">
        <v>7</v>
      </c>
      <c r="C2224">
        <v>3</v>
      </c>
      <c r="D2224" t="s">
        <v>1471</v>
      </c>
      <c r="E2224" t="s">
        <v>678</v>
      </c>
      <c r="F2224">
        <v>11</v>
      </c>
      <c r="G2224" t="s">
        <v>1750</v>
      </c>
      <c r="H2224">
        <v>68</v>
      </c>
      <c r="I2224" t="s">
        <v>634</v>
      </c>
      <c r="J2224" t="s">
        <v>634</v>
      </c>
    </row>
    <row r="2225" spans="1:10" x14ac:dyDescent="0.45">
      <c r="A2225">
        <v>75080</v>
      </c>
      <c r="B2225">
        <v>8</v>
      </c>
      <c r="C2225">
        <v>4</v>
      </c>
      <c r="D2225" t="s">
        <v>1046</v>
      </c>
      <c r="E2225" t="s">
        <v>677</v>
      </c>
      <c r="F2225">
        <v>13</v>
      </c>
      <c r="G2225" t="s">
        <v>1778</v>
      </c>
      <c r="H2225">
        <v>82</v>
      </c>
      <c r="I2225" t="s">
        <v>634</v>
      </c>
      <c r="J2225" t="s">
        <v>634</v>
      </c>
    </row>
    <row r="2226" spans="1:10" x14ac:dyDescent="0.45">
      <c r="A2226">
        <v>75081</v>
      </c>
      <c r="B2226">
        <v>0</v>
      </c>
      <c r="C2226">
        <v>1</v>
      </c>
      <c r="D2226" t="s">
        <v>1053</v>
      </c>
      <c r="E2226" t="s">
        <v>677</v>
      </c>
      <c r="F2226">
        <v>42</v>
      </c>
      <c r="G2226" t="s">
        <v>634</v>
      </c>
      <c r="H2226" t="s">
        <v>634</v>
      </c>
      <c r="I2226">
        <v>2</v>
      </c>
      <c r="J2226">
        <v>201</v>
      </c>
    </row>
    <row r="2227" spans="1:10" x14ac:dyDescent="0.45">
      <c r="A2227">
        <v>75081</v>
      </c>
      <c r="B2227">
        <v>1</v>
      </c>
      <c r="C2227">
        <v>1</v>
      </c>
      <c r="D2227" t="s">
        <v>754</v>
      </c>
      <c r="E2227" t="s">
        <v>677</v>
      </c>
      <c r="F2227">
        <v>9</v>
      </c>
      <c r="G2227" t="s">
        <v>1745</v>
      </c>
      <c r="H2227">
        <v>69</v>
      </c>
      <c r="I2227" t="s">
        <v>634</v>
      </c>
      <c r="J2227" t="s">
        <v>634</v>
      </c>
    </row>
    <row r="2228" spans="1:10" x14ac:dyDescent="0.45">
      <c r="A2228">
        <v>75081</v>
      </c>
      <c r="B2228">
        <v>2</v>
      </c>
      <c r="C2228">
        <v>1</v>
      </c>
      <c r="D2228" t="s">
        <v>1348</v>
      </c>
      <c r="E2228" t="s">
        <v>677</v>
      </c>
      <c r="F2228">
        <v>69</v>
      </c>
      <c r="G2228" t="s">
        <v>1777</v>
      </c>
      <c r="H2228">
        <v>77</v>
      </c>
      <c r="I2228" t="s">
        <v>634</v>
      </c>
      <c r="J2228" t="s">
        <v>634</v>
      </c>
    </row>
    <row r="2229" spans="1:10" x14ac:dyDescent="0.45">
      <c r="A2229">
        <v>75081</v>
      </c>
      <c r="B2229">
        <v>3</v>
      </c>
      <c r="C2229">
        <v>1</v>
      </c>
      <c r="D2229" t="s">
        <v>1472</v>
      </c>
      <c r="E2229" t="s">
        <v>677</v>
      </c>
      <c r="F2229">
        <v>27</v>
      </c>
      <c r="G2229" t="s">
        <v>1827</v>
      </c>
      <c r="H2229" t="s">
        <v>634</v>
      </c>
      <c r="I2229" t="s">
        <v>634</v>
      </c>
      <c r="J2229" t="s">
        <v>634</v>
      </c>
    </row>
    <row r="2230" spans="1:10" x14ac:dyDescent="0.45">
      <c r="A2230">
        <v>75081</v>
      </c>
      <c r="B2230">
        <v>4</v>
      </c>
      <c r="C2230">
        <v>1</v>
      </c>
      <c r="D2230" t="s">
        <v>782</v>
      </c>
      <c r="E2230" t="s">
        <v>678</v>
      </c>
      <c r="F2230">
        <v>90</v>
      </c>
      <c r="G2230" t="s">
        <v>1808</v>
      </c>
      <c r="H2230">
        <v>18</v>
      </c>
      <c r="I2230" t="s">
        <v>634</v>
      </c>
      <c r="J2230" t="s">
        <v>634</v>
      </c>
    </row>
    <row r="2231" spans="1:10" x14ac:dyDescent="0.45">
      <c r="A2231">
        <v>75081</v>
      </c>
      <c r="B2231">
        <v>5</v>
      </c>
      <c r="C2231">
        <v>2</v>
      </c>
      <c r="D2231" t="s">
        <v>1357</v>
      </c>
      <c r="E2231" t="s">
        <v>677</v>
      </c>
      <c r="F2231">
        <v>63</v>
      </c>
      <c r="G2231" t="s">
        <v>634</v>
      </c>
      <c r="H2231" t="s">
        <v>634</v>
      </c>
      <c r="I2231">
        <v>2</v>
      </c>
      <c r="J2231">
        <v>220</v>
      </c>
    </row>
    <row r="2232" spans="1:10" x14ac:dyDescent="0.45">
      <c r="A2232">
        <v>75081</v>
      </c>
      <c r="B2232">
        <v>6</v>
      </c>
      <c r="C2232">
        <v>2</v>
      </c>
      <c r="D2232" t="s">
        <v>1341</v>
      </c>
      <c r="E2232" t="s">
        <v>677</v>
      </c>
      <c r="F2232">
        <v>3</v>
      </c>
      <c r="G2232" t="s">
        <v>634</v>
      </c>
      <c r="H2232" t="s">
        <v>634</v>
      </c>
      <c r="I2232">
        <v>2</v>
      </c>
      <c r="J2232">
        <v>217</v>
      </c>
    </row>
    <row r="2233" spans="1:10" x14ac:dyDescent="0.45">
      <c r="A2233">
        <v>75081</v>
      </c>
      <c r="B2233">
        <v>7</v>
      </c>
      <c r="C2233">
        <v>2</v>
      </c>
      <c r="D2233" t="s">
        <v>1282</v>
      </c>
      <c r="E2233" t="s">
        <v>677</v>
      </c>
      <c r="F2233">
        <v>3</v>
      </c>
      <c r="G2233" t="s">
        <v>1809</v>
      </c>
      <c r="H2233">
        <v>27</v>
      </c>
      <c r="I2233" t="s">
        <v>634</v>
      </c>
      <c r="J2233" t="s">
        <v>634</v>
      </c>
    </row>
    <row r="2234" spans="1:10" x14ac:dyDescent="0.45">
      <c r="A2234">
        <v>75081</v>
      </c>
      <c r="B2234">
        <v>8</v>
      </c>
      <c r="C2234">
        <v>2</v>
      </c>
      <c r="D2234" t="s">
        <v>976</v>
      </c>
      <c r="E2234" t="s">
        <v>677</v>
      </c>
      <c r="F2234">
        <v>3</v>
      </c>
      <c r="G2234" t="s">
        <v>1828</v>
      </c>
      <c r="H2234">
        <v>9</v>
      </c>
      <c r="I2234" t="s">
        <v>634</v>
      </c>
      <c r="J2234" t="s">
        <v>634</v>
      </c>
    </row>
    <row r="2235" spans="1:10" x14ac:dyDescent="0.45">
      <c r="A2235">
        <v>75081</v>
      </c>
      <c r="B2235">
        <v>9</v>
      </c>
      <c r="C2235">
        <v>2</v>
      </c>
      <c r="D2235" t="s">
        <v>885</v>
      </c>
      <c r="E2235" t="s">
        <v>678</v>
      </c>
      <c r="F2235">
        <v>61</v>
      </c>
      <c r="G2235" t="s">
        <v>634</v>
      </c>
      <c r="H2235" t="s">
        <v>634</v>
      </c>
      <c r="I2235">
        <v>4</v>
      </c>
      <c r="J2235">
        <v>502</v>
      </c>
    </row>
    <row r="2236" spans="1:10" x14ac:dyDescent="0.45">
      <c r="A2236">
        <v>75081</v>
      </c>
      <c r="B2236">
        <v>10</v>
      </c>
      <c r="C2236">
        <v>3</v>
      </c>
      <c r="D2236" t="s">
        <v>1449</v>
      </c>
      <c r="E2236" t="s">
        <v>677</v>
      </c>
      <c r="F2236">
        <v>69</v>
      </c>
      <c r="G2236" t="s">
        <v>634</v>
      </c>
      <c r="H2236" t="s">
        <v>634</v>
      </c>
      <c r="I2236">
        <v>2</v>
      </c>
      <c r="J2236">
        <v>212</v>
      </c>
    </row>
    <row r="2237" spans="1:10" x14ac:dyDescent="0.45">
      <c r="A2237">
        <v>75081</v>
      </c>
      <c r="B2237">
        <v>11</v>
      </c>
      <c r="C2237">
        <v>3</v>
      </c>
      <c r="D2237" t="s">
        <v>740</v>
      </c>
      <c r="E2237" t="s">
        <v>678</v>
      </c>
      <c r="F2237">
        <v>18</v>
      </c>
      <c r="G2237" t="s">
        <v>1811</v>
      </c>
      <c r="H2237">
        <v>61</v>
      </c>
      <c r="I2237" t="s">
        <v>634</v>
      </c>
      <c r="J2237" t="s">
        <v>634</v>
      </c>
    </row>
    <row r="2238" spans="1:10" x14ac:dyDescent="0.45">
      <c r="A2238">
        <v>75081</v>
      </c>
      <c r="B2238">
        <v>12</v>
      </c>
      <c r="C2238">
        <v>3</v>
      </c>
      <c r="D2238" t="s">
        <v>1228</v>
      </c>
      <c r="E2238" t="s">
        <v>678</v>
      </c>
      <c r="F2238">
        <v>90</v>
      </c>
      <c r="G2238" t="s">
        <v>1779</v>
      </c>
      <c r="H2238">
        <v>18</v>
      </c>
      <c r="I2238" t="s">
        <v>634</v>
      </c>
      <c r="J2238" t="s">
        <v>634</v>
      </c>
    </row>
    <row r="2239" spans="1:10" x14ac:dyDescent="0.45">
      <c r="A2239">
        <v>75081</v>
      </c>
      <c r="B2239">
        <v>13</v>
      </c>
      <c r="C2239">
        <v>3</v>
      </c>
      <c r="D2239" t="s">
        <v>913</v>
      </c>
      <c r="E2239" t="s">
        <v>677</v>
      </c>
      <c r="F2239">
        <v>3</v>
      </c>
      <c r="G2239" t="s">
        <v>634</v>
      </c>
      <c r="H2239" t="s">
        <v>634</v>
      </c>
      <c r="I2239">
        <v>2</v>
      </c>
      <c r="J2239">
        <v>219</v>
      </c>
    </row>
    <row r="2240" spans="1:10" x14ac:dyDescent="0.45">
      <c r="A2240">
        <v>75081</v>
      </c>
      <c r="B2240">
        <v>14</v>
      </c>
      <c r="C2240">
        <v>3</v>
      </c>
      <c r="D2240" t="s">
        <v>1420</v>
      </c>
      <c r="E2240" t="s">
        <v>678</v>
      </c>
      <c r="F2240">
        <v>61</v>
      </c>
      <c r="G2240" t="s">
        <v>1780</v>
      </c>
      <c r="H2240">
        <v>35</v>
      </c>
      <c r="I2240" t="s">
        <v>634</v>
      </c>
      <c r="J2240" t="s">
        <v>634</v>
      </c>
    </row>
    <row r="2241" spans="1:10" x14ac:dyDescent="0.45">
      <c r="A2241">
        <v>75081</v>
      </c>
      <c r="B2241">
        <v>15</v>
      </c>
      <c r="C2241">
        <v>3</v>
      </c>
      <c r="D2241" t="s">
        <v>1420</v>
      </c>
      <c r="E2241" t="s">
        <v>677</v>
      </c>
      <c r="F2241" t="s">
        <v>634</v>
      </c>
      <c r="G2241" t="s">
        <v>634</v>
      </c>
      <c r="H2241" t="s">
        <v>634</v>
      </c>
      <c r="I2241" t="s">
        <v>634</v>
      </c>
      <c r="J2241">
        <v>401</v>
      </c>
    </row>
    <row r="2242" spans="1:10" x14ac:dyDescent="0.45">
      <c r="A2242">
        <v>75081</v>
      </c>
      <c r="B2242">
        <v>16</v>
      </c>
      <c r="C2242">
        <v>3</v>
      </c>
      <c r="D2242" t="s">
        <v>1617</v>
      </c>
      <c r="E2242" t="s">
        <v>677</v>
      </c>
      <c r="F2242">
        <v>27</v>
      </c>
      <c r="G2242" t="s">
        <v>634</v>
      </c>
      <c r="H2242" t="s">
        <v>634</v>
      </c>
      <c r="I2242">
        <v>2</v>
      </c>
      <c r="J2242">
        <v>205</v>
      </c>
    </row>
    <row r="2243" spans="1:10" x14ac:dyDescent="0.45">
      <c r="A2243">
        <v>75081</v>
      </c>
      <c r="B2243">
        <v>17</v>
      </c>
      <c r="C2243">
        <v>3</v>
      </c>
      <c r="D2243" t="s">
        <v>1176</v>
      </c>
      <c r="E2243" t="s">
        <v>678</v>
      </c>
      <c r="F2243">
        <v>90</v>
      </c>
      <c r="G2243" t="s">
        <v>1754</v>
      </c>
      <c r="H2243">
        <v>61</v>
      </c>
      <c r="I2243" t="s">
        <v>634</v>
      </c>
      <c r="J2243" t="s">
        <v>634</v>
      </c>
    </row>
    <row r="2244" spans="1:10" x14ac:dyDescent="0.45">
      <c r="A2244">
        <v>75081</v>
      </c>
      <c r="B2244">
        <v>18</v>
      </c>
      <c r="C2244">
        <v>3</v>
      </c>
      <c r="D2244" t="s">
        <v>858</v>
      </c>
      <c r="E2244" t="s">
        <v>677</v>
      </c>
      <c r="F2244">
        <v>5</v>
      </c>
      <c r="G2244" t="s">
        <v>1814</v>
      </c>
      <c r="H2244">
        <v>31</v>
      </c>
      <c r="I2244" t="s">
        <v>634</v>
      </c>
      <c r="J2244" t="s">
        <v>634</v>
      </c>
    </row>
    <row r="2245" spans="1:10" x14ac:dyDescent="0.45">
      <c r="A2245">
        <v>75081</v>
      </c>
      <c r="B2245">
        <v>19</v>
      </c>
      <c r="C2245">
        <v>3</v>
      </c>
      <c r="D2245" t="s">
        <v>900</v>
      </c>
      <c r="E2245" t="s">
        <v>678</v>
      </c>
      <c r="F2245">
        <v>16</v>
      </c>
      <c r="G2245" t="s">
        <v>1842</v>
      </c>
      <c r="H2245">
        <v>10</v>
      </c>
      <c r="I2245" t="s">
        <v>634</v>
      </c>
      <c r="J2245" t="s">
        <v>634</v>
      </c>
    </row>
    <row r="2246" spans="1:10" x14ac:dyDescent="0.45">
      <c r="A2246">
        <v>75081</v>
      </c>
      <c r="B2246">
        <v>20</v>
      </c>
      <c r="C2246">
        <v>3</v>
      </c>
      <c r="D2246" t="s">
        <v>956</v>
      </c>
      <c r="E2246" t="s">
        <v>678</v>
      </c>
      <c r="F2246">
        <v>61</v>
      </c>
      <c r="G2246" t="s">
        <v>1794</v>
      </c>
      <c r="H2246">
        <v>35</v>
      </c>
      <c r="I2246" t="s">
        <v>634</v>
      </c>
      <c r="J2246" t="s">
        <v>634</v>
      </c>
    </row>
    <row r="2247" spans="1:10" x14ac:dyDescent="0.45">
      <c r="A2247">
        <v>75081</v>
      </c>
      <c r="B2247">
        <v>21</v>
      </c>
      <c r="C2247">
        <v>3</v>
      </c>
      <c r="D2247" t="s">
        <v>956</v>
      </c>
      <c r="E2247" t="s">
        <v>678</v>
      </c>
      <c r="F2247" t="s">
        <v>634</v>
      </c>
      <c r="G2247" t="s">
        <v>634</v>
      </c>
      <c r="H2247" t="s">
        <v>634</v>
      </c>
      <c r="I2247" t="s">
        <v>634</v>
      </c>
      <c r="J2247">
        <v>401</v>
      </c>
    </row>
    <row r="2248" spans="1:10" x14ac:dyDescent="0.45">
      <c r="A2248">
        <v>75081</v>
      </c>
      <c r="B2248">
        <v>22</v>
      </c>
      <c r="C2248">
        <v>3</v>
      </c>
      <c r="D2248" t="s">
        <v>852</v>
      </c>
      <c r="E2248" t="s">
        <v>678</v>
      </c>
      <c r="F2248">
        <v>90</v>
      </c>
      <c r="G2248" t="s">
        <v>1795</v>
      </c>
      <c r="H2248">
        <v>61</v>
      </c>
      <c r="I2248" t="s">
        <v>634</v>
      </c>
      <c r="J2248" t="s">
        <v>634</v>
      </c>
    </row>
    <row r="2249" spans="1:10" x14ac:dyDescent="0.45">
      <c r="A2249">
        <v>75082</v>
      </c>
      <c r="B2249">
        <v>0</v>
      </c>
      <c r="C2249">
        <v>1</v>
      </c>
      <c r="D2249" t="s">
        <v>1473</v>
      </c>
      <c r="E2249" t="s">
        <v>677</v>
      </c>
      <c r="F2249">
        <v>12</v>
      </c>
      <c r="G2249" t="s">
        <v>1745</v>
      </c>
      <c r="H2249">
        <v>25</v>
      </c>
      <c r="I2249" t="s">
        <v>634</v>
      </c>
      <c r="J2249" t="s">
        <v>634</v>
      </c>
    </row>
    <row r="2250" spans="1:10" x14ac:dyDescent="0.45">
      <c r="A2250">
        <v>75082</v>
      </c>
      <c r="B2250">
        <v>1</v>
      </c>
      <c r="C2250">
        <v>1</v>
      </c>
      <c r="D2250" t="s">
        <v>1463</v>
      </c>
      <c r="E2250" t="s">
        <v>677</v>
      </c>
      <c r="F2250">
        <v>92</v>
      </c>
      <c r="G2250" t="s">
        <v>1777</v>
      </c>
      <c r="H2250">
        <v>12</v>
      </c>
      <c r="I2250" t="s">
        <v>634</v>
      </c>
      <c r="J2250" t="s">
        <v>634</v>
      </c>
    </row>
    <row r="2251" spans="1:10" x14ac:dyDescent="0.45">
      <c r="A2251">
        <v>75082</v>
      </c>
      <c r="B2251">
        <v>2</v>
      </c>
      <c r="C2251">
        <v>1</v>
      </c>
      <c r="D2251" t="s">
        <v>1221</v>
      </c>
      <c r="E2251" t="s">
        <v>677</v>
      </c>
      <c r="F2251">
        <v>4</v>
      </c>
      <c r="G2251" t="s">
        <v>1827</v>
      </c>
      <c r="H2251">
        <v>55</v>
      </c>
      <c r="I2251" t="s">
        <v>634</v>
      </c>
      <c r="J2251" t="s">
        <v>634</v>
      </c>
    </row>
    <row r="2252" spans="1:10" x14ac:dyDescent="0.45">
      <c r="A2252">
        <v>75082</v>
      </c>
      <c r="B2252">
        <v>3</v>
      </c>
      <c r="C2252">
        <v>1</v>
      </c>
      <c r="D2252" t="s">
        <v>1588</v>
      </c>
      <c r="E2252" t="s">
        <v>677</v>
      </c>
      <c r="F2252">
        <v>12</v>
      </c>
      <c r="G2252" t="s">
        <v>634</v>
      </c>
      <c r="H2252" t="s">
        <v>634</v>
      </c>
      <c r="I2252">
        <v>2</v>
      </c>
      <c r="J2252">
        <v>0</v>
      </c>
    </row>
    <row r="2253" spans="1:10" x14ac:dyDescent="0.45">
      <c r="A2253">
        <v>75082</v>
      </c>
      <c r="B2253">
        <v>4</v>
      </c>
      <c r="C2253">
        <v>2</v>
      </c>
      <c r="D2253" t="s">
        <v>1474</v>
      </c>
      <c r="E2253" t="s">
        <v>677</v>
      </c>
      <c r="F2253">
        <v>4</v>
      </c>
      <c r="G2253" t="s">
        <v>1797</v>
      </c>
      <c r="H2253" t="s">
        <v>634</v>
      </c>
      <c r="I2253" t="s">
        <v>634</v>
      </c>
      <c r="J2253" t="s">
        <v>634</v>
      </c>
    </row>
    <row r="2254" spans="1:10" x14ac:dyDescent="0.45">
      <c r="A2254">
        <v>75082</v>
      </c>
      <c r="B2254">
        <v>5</v>
      </c>
      <c r="C2254">
        <v>2</v>
      </c>
      <c r="D2254" t="s">
        <v>1475</v>
      </c>
      <c r="E2254" t="s">
        <v>677</v>
      </c>
      <c r="F2254">
        <v>10</v>
      </c>
      <c r="G2254" t="s">
        <v>1798</v>
      </c>
      <c r="H2254">
        <v>12</v>
      </c>
      <c r="I2254" t="s">
        <v>634</v>
      </c>
      <c r="J2254" t="s">
        <v>634</v>
      </c>
    </row>
    <row r="2255" spans="1:10" x14ac:dyDescent="0.45">
      <c r="A2255">
        <v>75082</v>
      </c>
      <c r="B2255">
        <v>6</v>
      </c>
      <c r="C2255">
        <v>2</v>
      </c>
      <c r="D2255" t="s">
        <v>1329</v>
      </c>
      <c r="E2255" t="s">
        <v>678</v>
      </c>
      <c r="F2255">
        <v>28</v>
      </c>
      <c r="G2255" t="s">
        <v>1828</v>
      </c>
      <c r="H2255">
        <v>31</v>
      </c>
      <c r="I2255" t="s">
        <v>634</v>
      </c>
      <c r="J2255" t="s">
        <v>634</v>
      </c>
    </row>
    <row r="2256" spans="1:10" x14ac:dyDescent="0.45">
      <c r="A2256">
        <v>75082</v>
      </c>
      <c r="B2256">
        <v>7</v>
      </c>
      <c r="C2256">
        <v>2</v>
      </c>
      <c r="D2256" t="s">
        <v>1374</v>
      </c>
      <c r="E2256" t="s">
        <v>677</v>
      </c>
      <c r="F2256">
        <v>6</v>
      </c>
      <c r="G2256" t="s">
        <v>634</v>
      </c>
      <c r="H2256" t="s">
        <v>634</v>
      </c>
      <c r="I2256">
        <v>2</v>
      </c>
      <c r="J2256">
        <v>208</v>
      </c>
    </row>
    <row r="2257" spans="1:10" x14ac:dyDescent="0.45">
      <c r="A2257">
        <v>75082</v>
      </c>
      <c r="B2257">
        <v>8</v>
      </c>
      <c r="C2257">
        <v>2</v>
      </c>
      <c r="D2257" t="s">
        <v>719</v>
      </c>
      <c r="E2257" t="s">
        <v>677</v>
      </c>
      <c r="F2257">
        <v>92</v>
      </c>
      <c r="G2257" t="s">
        <v>1829</v>
      </c>
      <c r="H2257">
        <v>12</v>
      </c>
      <c r="I2257" t="s">
        <v>634</v>
      </c>
      <c r="J2257" t="s">
        <v>634</v>
      </c>
    </row>
    <row r="2258" spans="1:10" x14ac:dyDescent="0.45">
      <c r="A2258">
        <v>75082</v>
      </c>
      <c r="B2258">
        <v>9</v>
      </c>
      <c r="C2258">
        <v>3</v>
      </c>
      <c r="D2258" t="s">
        <v>1074</v>
      </c>
      <c r="E2258" t="s">
        <v>678</v>
      </c>
      <c r="F2258">
        <v>28</v>
      </c>
      <c r="G2258" t="s">
        <v>634</v>
      </c>
      <c r="H2258" t="s">
        <v>634</v>
      </c>
      <c r="I2258">
        <v>2</v>
      </c>
      <c r="J2258">
        <v>208</v>
      </c>
    </row>
    <row r="2259" spans="1:10" x14ac:dyDescent="0.45">
      <c r="A2259">
        <v>75082</v>
      </c>
      <c r="B2259">
        <v>10</v>
      </c>
      <c r="C2259">
        <v>3</v>
      </c>
      <c r="D2259" t="s">
        <v>1476</v>
      </c>
      <c r="E2259" t="s">
        <v>677</v>
      </c>
      <c r="F2259">
        <v>55</v>
      </c>
      <c r="G2259" t="s">
        <v>1849</v>
      </c>
      <c r="H2259">
        <v>12</v>
      </c>
      <c r="I2259" t="s">
        <v>634</v>
      </c>
      <c r="J2259" t="s">
        <v>634</v>
      </c>
    </row>
    <row r="2260" spans="1:10" x14ac:dyDescent="0.45">
      <c r="A2260">
        <v>75082</v>
      </c>
      <c r="B2260">
        <v>11</v>
      </c>
      <c r="C2260">
        <v>3</v>
      </c>
      <c r="D2260" t="s">
        <v>1655</v>
      </c>
      <c r="E2260" t="s">
        <v>678</v>
      </c>
      <c r="F2260" t="s">
        <v>634</v>
      </c>
      <c r="G2260" t="s">
        <v>634</v>
      </c>
      <c r="H2260" t="s">
        <v>634</v>
      </c>
      <c r="I2260" t="s">
        <v>634</v>
      </c>
      <c r="J2260">
        <v>401</v>
      </c>
    </row>
    <row r="2261" spans="1:10" x14ac:dyDescent="0.45">
      <c r="A2261">
        <v>75082</v>
      </c>
      <c r="B2261">
        <v>12</v>
      </c>
      <c r="C2261">
        <v>3</v>
      </c>
      <c r="D2261" t="s">
        <v>1389</v>
      </c>
      <c r="E2261" t="s">
        <v>677</v>
      </c>
      <c r="F2261">
        <v>86</v>
      </c>
      <c r="G2261" t="s">
        <v>1801</v>
      </c>
      <c r="H2261">
        <v>55</v>
      </c>
      <c r="I2261" t="s">
        <v>634</v>
      </c>
      <c r="J2261" t="s">
        <v>634</v>
      </c>
    </row>
    <row r="2262" spans="1:10" x14ac:dyDescent="0.45">
      <c r="A2262">
        <v>75082</v>
      </c>
      <c r="B2262">
        <v>13</v>
      </c>
      <c r="C2262">
        <v>3</v>
      </c>
      <c r="D2262" t="s">
        <v>950</v>
      </c>
      <c r="E2262" t="s">
        <v>677</v>
      </c>
      <c r="F2262">
        <v>12</v>
      </c>
      <c r="G2262" t="s">
        <v>634</v>
      </c>
      <c r="H2262" t="s">
        <v>634</v>
      </c>
      <c r="I2262">
        <v>2</v>
      </c>
      <c r="J2262">
        <v>207</v>
      </c>
    </row>
    <row r="2263" spans="1:10" x14ac:dyDescent="0.45">
      <c r="A2263">
        <v>75083</v>
      </c>
      <c r="B2263">
        <v>0</v>
      </c>
      <c r="C2263">
        <v>1</v>
      </c>
      <c r="D2263" t="s">
        <v>1347</v>
      </c>
      <c r="E2263" t="s">
        <v>678</v>
      </c>
      <c r="F2263">
        <v>96</v>
      </c>
      <c r="G2263" t="s">
        <v>634</v>
      </c>
      <c r="H2263" t="s">
        <v>634</v>
      </c>
      <c r="I2263">
        <v>2</v>
      </c>
      <c r="J2263">
        <v>201</v>
      </c>
    </row>
    <row r="2264" spans="1:10" x14ac:dyDescent="0.45">
      <c r="A2264">
        <v>75083</v>
      </c>
      <c r="B2264">
        <v>1</v>
      </c>
      <c r="C2264">
        <v>1</v>
      </c>
      <c r="D2264" t="s">
        <v>1419</v>
      </c>
      <c r="E2264" t="s">
        <v>677</v>
      </c>
      <c r="F2264">
        <v>69</v>
      </c>
      <c r="G2264" t="s">
        <v>1745</v>
      </c>
      <c r="H2264">
        <v>63</v>
      </c>
      <c r="I2264" t="s">
        <v>634</v>
      </c>
      <c r="J2264" t="s">
        <v>634</v>
      </c>
    </row>
    <row r="2265" spans="1:10" x14ac:dyDescent="0.45">
      <c r="A2265">
        <v>75083</v>
      </c>
      <c r="B2265">
        <v>2</v>
      </c>
      <c r="C2265">
        <v>1</v>
      </c>
      <c r="D2265" t="s">
        <v>908</v>
      </c>
      <c r="E2265" t="s">
        <v>678</v>
      </c>
      <c r="F2265">
        <v>17</v>
      </c>
      <c r="G2265" t="s">
        <v>634</v>
      </c>
      <c r="H2265" t="s">
        <v>634</v>
      </c>
      <c r="I2265">
        <v>2</v>
      </c>
      <c r="J2265">
        <v>201</v>
      </c>
    </row>
    <row r="2266" spans="1:10" x14ac:dyDescent="0.45">
      <c r="A2266">
        <v>75083</v>
      </c>
      <c r="B2266">
        <v>3</v>
      </c>
      <c r="C2266">
        <v>2</v>
      </c>
      <c r="D2266" t="s">
        <v>1415</v>
      </c>
      <c r="E2266" t="s">
        <v>677</v>
      </c>
      <c r="F2266">
        <v>22</v>
      </c>
      <c r="G2266" t="s">
        <v>1777</v>
      </c>
      <c r="H2266">
        <v>63</v>
      </c>
      <c r="I2266" t="s">
        <v>634</v>
      </c>
      <c r="J2266" t="s">
        <v>634</v>
      </c>
    </row>
    <row r="2267" spans="1:10" x14ac:dyDescent="0.45">
      <c r="A2267">
        <v>75083</v>
      </c>
      <c r="B2267">
        <v>4</v>
      </c>
      <c r="C2267">
        <v>2</v>
      </c>
      <c r="D2267" t="s">
        <v>1119</v>
      </c>
      <c r="E2267" t="s">
        <v>678</v>
      </c>
      <c r="F2267">
        <v>87</v>
      </c>
      <c r="G2267" t="s">
        <v>1747</v>
      </c>
      <c r="H2267">
        <v>27</v>
      </c>
      <c r="I2267" t="s">
        <v>634</v>
      </c>
      <c r="J2267" t="s">
        <v>634</v>
      </c>
    </row>
    <row r="2268" spans="1:10" x14ac:dyDescent="0.45">
      <c r="A2268">
        <v>75083</v>
      </c>
      <c r="B2268">
        <v>5</v>
      </c>
      <c r="C2268">
        <v>2</v>
      </c>
      <c r="D2268" t="s">
        <v>1208</v>
      </c>
      <c r="E2268" t="s">
        <v>677</v>
      </c>
      <c r="F2268">
        <v>63</v>
      </c>
      <c r="G2268" t="s">
        <v>1808</v>
      </c>
      <c r="H2268">
        <v>17</v>
      </c>
      <c r="I2268" t="s">
        <v>634</v>
      </c>
      <c r="J2268" t="s">
        <v>634</v>
      </c>
    </row>
    <row r="2269" spans="1:10" x14ac:dyDescent="0.45">
      <c r="A2269">
        <v>75083</v>
      </c>
      <c r="B2269">
        <v>6</v>
      </c>
      <c r="C2269">
        <v>2</v>
      </c>
      <c r="D2269" t="s">
        <v>1033</v>
      </c>
      <c r="E2269" t="s">
        <v>677</v>
      </c>
      <c r="F2269">
        <v>5</v>
      </c>
      <c r="G2269" t="s">
        <v>1809</v>
      </c>
      <c r="H2269">
        <v>22</v>
      </c>
      <c r="I2269" t="s">
        <v>634</v>
      </c>
      <c r="J2269" t="s">
        <v>634</v>
      </c>
    </row>
    <row r="2270" spans="1:10" x14ac:dyDescent="0.45">
      <c r="A2270">
        <v>75083</v>
      </c>
      <c r="B2270">
        <v>7</v>
      </c>
      <c r="C2270">
        <v>2</v>
      </c>
      <c r="D2270" t="s">
        <v>1285</v>
      </c>
      <c r="E2270" t="s">
        <v>677</v>
      </c>
      <c r="F2270">
        <v>22</v>
      </c>
      <c r="G2270" t="s">
        <v>634</v>
      </c>
      <c r="H2270" t="s">
        <v>634</v>
      </c>
      <c r="I2270">
        <v>2</v>
      </c>
      <c r="J2270">
        <v>222</v>
      </c>
    </row>
    <row r="2271" spans="1:10" x14ac:dyDescent="0.45">
      <c r="A2271">
        <v>75083</v>
      </c>
      <c r="B2271">
        <v>8</v>
      </c>
      <c r="C2271">
        <v>2</v>
      </c>
      <c r="D2271" t="s">
        <v>950</v>
      </c>
      <c r="E2271" t="s">
        <v>677</v>
      </c>
      <c r="F2271">
        <v>20</v>
      </c>
      <c r="G2271" t="s">
        <v>1828</v>
      </c>
      <c r="H2271">
        <v>3</v>
      </c>
      <c r="I2271" t="s">
        <v>634</v>
      </c>
      <c r="J2271" t="s">
        <v>634</v>
      </c>
    </row>
    <row r="2272" spans="1:10" x14ac:dyDescent="0.45">
      <c r="A2272">
        <v>75083</v>
      </c>
      <c r="B2272">
        <v>9</v>
      </c>
      <c r="C2272">
        <v>2</v>
      </c>
      <c r="D2272" t="s">
        <v>993</v>
      </c>
      <c r="E2272" t="s">
        <v>678</v>
      </c>
      <c r="F2272">
        <v>27</v>
      </c>
      <c r="G2272" t="s">
        <v>634</v>
      </c>
      <c r="H2272" t="s">
        <v>634</v>
      </c>
      <c r="I2272">
        <v>2</v>
      </c>
      <c r="J2272">
        <v>201</v>
      </c>
    </row>
    <row r="2273" spans="1:10" x14ac:dyDescent="0.45">
      <c r="A2273">
        <v>75083</v>
      </c>
      <c r="B2273">
        <v>10</v>
      </c>
      <c r="C2273">
        <v>3</v>
      </c>
      <c r="D2273" t="s">
        <v>1374</v>
      </c>
      <c r="E2273" t="s">
        <v>677</v>
      </c>
      <c r="F2273">
        <v>3</v>
      </c>
      <c r="G2273" t="s">
        <v>1829</v>
      </c>
      <c r="H2273">
        <v>9</v>
      </c>
      <c r="I2273" t="s">
        <v>634</v>
      </c>
      <c r="J2273" t="s">
        <v>634</v>
      </c>
    </row>
    <row r="2274" spans="1:10" x14ac:dyDescent="0.45">
      <c r="A2274">
        <v>75083</v>
      </c>
      <c r="B2274">
        <v>11</v>
      </c>
      <c r="C2274">
        <v>3</v>
      </c>
      <c r="D2274" t="s">
        <v>892</v>
      </c>
      <c r="E2274" t="s">
        <v>677</v>
      </c>
      <c r="F2274">
        <v>3</v>
      </c>
      <c r="G2274" t="s">
        <v>1849</v>
      </c>
      <c r="H2274">
        <v>63</v>
      </c>
      <c r="I2274" t="s">
        <v>634</v>
      </c>
      <c r="J2274" t="s">
        <v>634</v>
      </c>
    </row>
    <row r="2275" spans="1:10" x14ac:dyDescent="0.45">
      <c r="A2275">
        <v>75083</v>
      </c>
      <c r="B2275">
        <v>12</v>
      </c>
      <c r="C2275">
        <v>3</v>
      </c>
      <c r="D2275" t="s">
        <v>1661</v>
      </c>
      <c r="E2275" t="s">
        <v>678</v>
      </c>
      <c r="F2275">
        <v>10</v>
      </c>
      <c r="G2275" t="s">
        <v>634</v>
      </c>
      <c r="H2275" t="s">
        <v>634</v>
      </c>
      <c r="I2275">
        <v>4</v>
      </c>
      <c r="J2275">
        <v>504</v>
      </c>
    </row>
    <row r="2276" spans="1:10" x14ac:dyDescent="0.45">
      <c r="A2276">
        <v>75083</v>
      </c>
      <c r="B2276">
        <v>13</v>
      </c>
      <c r="C2276">
        <v>3</v>
      </c>
      <c r="D2276" t="s">
        <v>1084</v>
      </c>
      <c r="E2276" t="s">
        <v>677</v>
      </c>
      <c r="F2276">
        <v>20</v>
      </c>
      <c r="G2276" t="s">
        <v>1801</v>
      </c>
      <c r="H2276" t="s">
        <v>634</v>
      </c>
      <c r="I2276" t="s">
        <v>634</v>
      </c>
      <c r="J2276" t="s">
        <v>634</v>
      </c>
    </row>
    <row r="2277" spans="1:10" x14ac:dyDescent="0.45">
      <c r="A2277">
        <v>75083</v>
      </c>
      <c r="B2277">
        <v>14</v>
      </c>
      <c r="C2277">
        <v>3</v>
      </c>
      <c r="D2277" t="s">
        <v>1335</v>
      </c>
      <c r="E2277" t="s">
        <v>677</v>
      </c>
      <c r="F2277">
        <v>69</v>
      </c>
      <c r="G2277" t="s">
        <v>1802</v>
      </c>
      <c r="H2277" t="s">
        <v>634</v>
      </c>
      <c r="I2277" t="s">
        <v>634</v>
      </c>
      <c r="J2277" t="s">
        <v>634</v>
      </c>
    </row>
    <row r="2278" spans="1:10" x14ac:dyDescent="0.45">
      <c r="A2278">
        <v>75083</v>
      </c>
      <c r="B2278">
        <v>15</v>
      </c>
      <c r="C2278">
        <v>3</v>
      </c>
      <c r="D2278" t="s">
        <v>962</v>
      </c>
      <c r="E2278" t="s">
        <v>678</v>
      </c>
      <c r="F2278">
        <v>10</v>
      </c>
      <c r="G2278" t="s">
        <v>1803</v>
      </c>
      <c r="H2278">
        <v>72</v>
      </c>
      <c r="I2278" t="s">
        <v>634</v>
      </c>
      <c r="J2278" t="s">
        <v>634</v>
      </c>
    </row>
    <row r="2279" spans="1:10" x14ac:dyDescent="0.45">
      <c r="A2279">
        <v>75084</v>
      </c>
      <c r="B2279">
        <v>0</v>
      </c>
      <c r="C2279">
        <v>1</v>
      </c>
      <c r="D2279" t="s">
        <v>1477</v>
      </c>
      <c r="E2279" t="s">
        <v>677</v>
      </c>
      <c r="F2279">
        <v>18</v>
      </c>
      <c r="G2279" t="s">
        <v>1745</v>
      </c>
      <c r="H2279">
        <v>35</v>
      </c>
      <c r="I2279" t="s">
        <v>634</v>
      </c>
      <c r="J2279" t="s">
        <v>634</v>
      </c>
    </row>
    <row r="2280" spans="1:10" x14ac:dyDescent="0.45">
      <c r="A2280">
        <v>75084</v>
      </c>
      <c r="B2280">
        <v>1</v>
      </c>
      <c r="C2280">
        <v>1</v>
      </c>
      <c r="D2280" t="s">
        <v>1045</v>
      </c>
      <c r="E2280" t="s">
        <v>678</v>
      </c>
      <c r="F2280">
        <v>88</v>
      </c>
      <c r="G2280" t="s">
        <v>1746</v>
      </c>
      <c r="H2280">
        <v>32</v>
      </c>
      <c r="I2280" t="s">
        <v>634</v>
      </c>
      <c r="J2280" t="s">
        <v>634</v>
      </c>
    </row>
    <row r="2281" spans="1:10" x14ac:dyDescent="0.45">
      <c r="A2281">
        <v>75084</v>
      </c>
      <c r="B2281">
        <v>2</v>
      </c>
      <c r="C2281">
        <v>1</v>
      </c>
      <c r="D2281" t="s">
        <v>884</v>
      </c>
      <c r="E2281" t="s">
        <v>678</v>
      </c>
      <c r="F2281">
        <v>88</v>
      </c>
      <c r="G2281" t="s">
        <v>1766</v>
      </c>
      <c r="H2281">
        <v>36</v>
      </c>
      <c r="I2281" t="s">
        <v>634</v>
      </c>
      <c r="J2281" t="s">
        <v>634</v>
      </c>
    </row>
    <row r="2282" spans="1:10" x14ac:dyDescent="0.45">
      <c r="A2282">
        <v>75084</v>
      </c>
      <c r="B2282">
        <v>3</v>
      </c>
      <c r="C2282">
        <v>2</v>
      </c>
      <c r="D2282" t="s">
        <v>1196</v>
      </c>
      <c r="E2282" t="s">
        <v>677</v>
      </c>
      <c r="F2282">
        <v>2</v>
      </c>
      <c r="G2282" t="s">
        <v>634</v>
      </c>
      <c r="H2282" t="s">
        <v>634</v>
      </c>
      <c r="I2282">
        <v>2</v>
      </c>
      <c r="J2282">
        <v>201</v>
      </c>
    </row>
    <row r="2283" spans="1:10" x14ac:dyDescent="0.45">
      <c r="A2283">
        <v>75084</v>
      </c>
      <c r="B2283">
        <v>4</v>
      </c>
      <c r="C2283">
        <v>2</v>
      </c>
      <c r="D2283" t="s">
        <v>817</v>
      </c>
      <c r="E2283" t="s">
        <v>677</v>
      </c>
      <c r="F2283">
        <v>18</v>
      </c>
      <c r="G2283" t="s">
        <v>1748</v>
      </c>
      <c r="H2283">
        <v>2</v>
      </c>
      <c r="I2283" t="s">
        <v>634</v>
      </c>
      <c r="J2283" t="s">
        <v>634</v>
      </c>
    </row>
    <row r="2284" spans="1:10" x14ac:dyDescent="0.45">
      <c r="A2284">
        <v>75084</v>
      </c>
      <c r="B2284">
        <v>5</v>
      </c>
      <c r="C2284">
        <v>2</v>
      </c>
      <c r="D2284" t="s">
        <v>1347</v>
      </c>
      <c r="E2284" t="s">
        <v>678</v>
      </c>
      <c r="F2284">
        <v>36</v>
      </c>
      <c r="G2284" t="s">
        <v>634</v>
      </c>
      <c r="H2284" t="s">
        <v>634</v>
      </c>
      <c r="I2284">
        <v>2</v>
      </c>
      <c r="J2284">
        <v>207</v>
      </c>
    </row>
    <row r="2285" spans="1:10" x14ac:dyDescent="0.45">
      <c r="A2285">
        <v>75084</v>
      </c>
      <c r="B2285">
        <v>6</v>
      </c>
      <c r="C2285">
        <v>2</v>
      </c>
      <c r="D2285" t="s">
        <v>1050</v>
      </c>
      <c r="E2285" t="s">
        <v>678</v>
      </c>
      <c r="F2285">
        <v>12</v>
      </c>
      <c r="G2285" t="s">
        <v>1770</v>
      </c>
      <c r="H2285">
        <v>75</v>
      </c>
      <c r="I2285" t="s">
        <v>634</v>
      </c>
      <c r="J2285" t="s">
        <v>634</v>
      </c>
    </row>
    <row r="2286" spans="1:10" x14ac:dyDescent="0.45">
      <c r="A2286">
        <v>75084</v>
      </c>
      <c r="B2286">
        <v>7</v>
      </c>
      <c r="C2286">
        <v>2</v>
      </c>
      <c r="D2286" t="s">
        <v>845</v>
      </c>
      <c r="E2286" t="s">
        <v>677</v>
      </c>
      <c r="F2286">
        <v>18</v>
      </c>
      <c r="G2286" t="s">
        <v>1750</v>
      </c>
      <c r="H2286">
        <v>90</v>
      </c>
      <c r="I2286" t="s">
        <v>634</v>
      </c>
      <c r="J2286" t="s">
        <v>634</v>
      </c>
    </row>
    <row r="2287" spans="1:10" x14ac:dyDescent="0.45">
      <c r="A2287">
        <v>75084</v>
      </c>
      <c r="B2287">
        <v>8</v>
      </c>
      <c r="C2287">
        <v>2</v>
      </c>
      <c r="D2287" t="s">
        <v>1170</v>
      </c>
      <c r="E2287" t="s">
        <v>677</v>
      </c>
      <c r="F2287">
        <v>61</v>
      </c>
      <c r="G2287" t="s">
        <v>634</v>
      </c>
      <c r="H2287" t="s">
        <v>634</v>
      </c>
      <c r="I2287">
        <v>2</v>
      </c>
      <c r="J2287">
        <v>208</v>
      </c>
    </row>
    <row r="2288" spans="1:10" x14ac:dyDescent="0.45">
      <c r="A2288">
        <v>75084</v>
      </c>
      <c r="B2288">
        <v>9</v>
      </c>
      <c r="C2288">
        <v>3</v>
      </c>
      <c r="D2288" t="s">
        <v>1478</v>
      </c>
      <c r="E2288" t="s">
        <v>678</v>
      </c>
      <c r="F2288">
        <v>32</v>
      </c>
      <c r="G2288" t="s">
        <v>1751</v>
      </c>
      <c r="H2288">
        <v>36</v>
      </c>
      <c r="I2288" t="s">
        <v>634</v>
      </c>
      <c r="J2288" t="s">
        <v>634</v>
      </c>
    </row>
    <row r="2289" spans="1:10" x14ac:dyDescent="0.45">
      <c r="A2289">
        <v>75084</v>
      </c>
      <c r="B2289">
        <v>10</v>
      </c>
      <c r="C2289">
        <v>3</v>
      </c>
      <c r="D2289" t="s">
        <v>1479</v>
      </c>
      <c r="E2289" t="s">
        <v>677</v>
      </c>
      <c r="F2289">
        <v>90</v>
      </c>
      <c r="G2289" t="s">
        <v>1752</v>
      </c>
      <c r="H2289">
        <v>35</v>
      </c>
      <c r="I2289" t="s">
        <v>634</v>
      </c>
      <c r="J2289" t="s">
        <v>634</v>
      </c>
    </row>
    <row r="2290" spans="1:10" x14ac:dyDescent="0.45">
      <c r="A2290">
        <v>75084</v>
      </c>
      <c r="B2290">
        <v>11</v>
      </c>
      <c r="C2290">
        <v>3</v>
      </c>
      <c r="D2290" t="s">
        <v>1707</v>
      </c>
      <c r="E2290" t="s">
        <v>677</v>
      </c>
      <c r="F2290">
        <v>10</v>
      </c>
      <c r="G2290" t="s">
        <v>634</v>
      </c>
      <c r="H2290" t="s">
        <v>634</v>
      </c>
      <c r="I2290">
        <v>2</v>
      </c>
      <c r="J2290">
        <v>212</v>
      </c>
    </row>
    <row r="2291" spans="1:10" x14ac:dyDescent="0.45">
      <c r="A2291">
        <v>75084</v>
      </c>
      <c r="B2291">
        <v>12</v>
      </c>
      <c r="C2291">
        <v>3</v>
      </c>
      <c r="D2291" t="s">
        <v>1283</v>
      </c>
      <c r="E2291" t="s">
        <v>677</v>
      </c>
      <c r="F2291">
        <v>35</v>
      </c>
      <c r="G2291" t="s">
        <v>1780</v>
      </c>
      <c r="H2291">
        <v>61</v>
      </c>
      <c r="I2291" t="s">
        <v>634</v>
      </c>
      <c r="J2291" t="s">
        <v>634</v>
      </c>
    </row>
    <row r="2292" spans="1:10" x14ac:dyDescent="0.45">
      <c r="A2292">
        <v>75084</v>
      </c>
      <c r="B2292">
        <v>13</v>
      </c>
      <c r="C2292">
        <v>3</v>
      </c>
      <c r="D2292" t="s">
        <v>1283</v>
      </c>
      <c r="E2292" t="s">
        <v>678</v>
      </c>
      <c r="F2292" t="s">
        <v>634</v>
      </c>
      <c r="G2292" t="s">
        <v>634</v>
      </c>
      <c r="H2292" t="s">
        <v>634</v>
      </c>
      <c r="I2292" t="s">
        <v>634</v>
      </c>
      <c r="J2292">
        <v>401</v>
      </c>
    </row>
    <row r="2293" spans="1:10" x14ac:dyDescent="0.45">
      <c r="A2293">
        <v>75084</v>
      </c>
      <c r="B2293">
        <v>14</v>
      </c>
      <c r="C2293">
        <v>3</v>
      </c>
      <c r="D2293" t="s">
        <v>1195</v>
      </c>
      <c r="E2293" t="s">
        <v>677</v>
      </c>
      <c r="F2293">
        <v>90</v>
      </c>
      <c r="G2293" t="s">
        <v>1781</v>
      </c>
      <c r="H2293">
        <v>2</v>
      </c>
      <c r="I2293" t="s">
        <v>634</v>
      </c>
      <c r="J2293" t="s">
        <v>634</v>
      </c>
    </row>
    <row r="2294" spans="1:10" x14ac:dyDescent="0.45">
      <c r="A2294">
        <v>75085</v>
      </c>
      <c r="B2294">
        <v>0</v>
      </c>
      <c r="C2294">
        <v>1</v>
      </c>
      <c r="D2294" t="s">
        <v>1557</v>
      </c>
      <c r="E2294" t="s">
        <v>677</v>
      </c>
      <c r="F2294">
        <v>31</v>
      </c>
      <c r="G2294" t="s">
        <v>634</v>
      </c>
      <c r="H2294" t="s">
        <v>634</v>
      </c>
      <c r="I2294">
        <v>2</v>
      </c>
      <c r="J2294">
        <v>212</v>
      </c>
    </row>
    <row r="2295" spans="1:10" x14ac:dyDescent="0.45">
      <c r="A2295">
        <v>75085</v>
      </c>
      <c r="B2295">
        <v>1</v>
      </c>
      <c r="C2295">
        <v>1</v>
      </c>
      <c r="D2295" t="s">
        <v>922</v>
      </c>
      <c r="E2295" t="s">
        <v>678</v>
      </c>
      <c r="F2295">
        <v>5</v>
      </c>
      <c r="G2295" t="s">
        <v>634</v>
      </c>
      <c r="H2295" t="s">
        <v>634</v>
      </c>
      <c r="I2295">
        <v>2</v>
      </c>
      <c r="J2295">
        <v>213</v>
      </c>
    </row>
    <row r="2296" spans="1:10" x14ac:dyDescent="0.45">
      <c r="A2296">
        <v>75085</v>
      </c>
      <c r="B2296">
        <v>2</v>
      </c>
      <c r="C2296">
        <v>2</v>
      </c>
      <c r="D2296" t="s">
        <v>1009</v>
      </c>
      <c r="E2296" t="s">
        <v>677</v>
      </c>
      <c r="F2296">
        <v>6</v>
      </c>
      <c r="G2296" t="s">
        <v>1745</v>
      </c>
      <c r="H2296">
        <v>3</v>
      </c>
      <c r="I2296" t="s">
        <v>634</v>
      </c>
      <c r="J2296" t="s">
        <v>634</v>
      </c>
    </row>
    <row r="2297" spans="1:10" x14ac:dyDescent="0.45">
      <c r="A2297">
        <v>75085</v>
      </c>
      <c r="B2297">
        <v>3</v>
      </c>
      <c r="C2297">
        <v>2</v>
      </c>
      <c r="D2297" t="s">
        <v>1480</v>
      </c>
      <c r="E2297" t="s">
        <v>678</v>
      </c>
      <c r="F2297">
        <v>10</v>
      </c>
      <c r="G2297" t="s">
        <v>1746</v>
      </c>
      <c r="H2297">
        <v>89</v>
      </c>
      <c r="I2297" t="s">
        <v>634</v>
      </c>
      <c r="J2297" t="s">
        <v>634</v>
      </c>
    </row>
    <row r="2298" spans="1:10" x14ac:dyDescent="0.45">
      <c r="A2298">
        <v>75085</v>
      </c>
      <c r="B2298">
        <v>4</v>
      </c>
      <c r="C2298">
        <v>2</v>
      </c>
      <c r="D2298" t="s">
        <v>902</v>
      </c>
      <c r="E2298" t="s">
        <v>677</v>
      </c>
      <c r="F2298">
        <v>11</v>
      </c>
      <c r="G2298" t="s">
        <v>634</v>
      </c>
      <c r="H2298" t="s">
        <v>634</v>
      </c>
      <c r="I2298">
        <v>2</v>
      </c>
      <c r="J2298">
        <v>222</v>
      </c>
    </row>
    <row r="2299" spans="1:10" x14ac:dyDescent="0.45">
      <c r="A2299">
        <v>75085</v>
      </c>
      <c r="B2299">
        <v>5</v>
      </c>
      <c r="C2299">
        <v>2</v>
      </c>
      <c r="D2299" t="s">
        <v>1062</v>
      </c>
      <c r="E2299" t="s">
        <v>677</v>
      </c>
      <c r="F2299">
        <v>10</v>
      </c>
      <c r="G2299" t="s">
        <v>1747</v>
      </c>
      <c r="H2299">
        <v>6</v>
      </c>
      <c r="I2299" t="s">
        <v>634</v>
      </c>
      <c r="J2299" t="s">
        <v>634</v>
      </c>
    </row>
    <row r="2300" spans="1:10" x14ac:dyDescent="0.45">
      <c r="A2300">
        <v>75085</v>
      </c>
      <c r="B2300">
        <v>6</v>
      </c>
      <c r="C2300">
        <v>2</v>
      </c>
      <c r="D2300" t="s">
        <v>1725</v>
      </c>
      <c r="E2300" t="s">
        <v>678</v>
      </c>
      <c r="F2300">
        <v>7</v>
      </c>
      <c r="G2300" t="s">
        <v>634</v>
      </c>
      <c r="H2300" t="s">
        <v>634</v>
      </c>
      <c r="I2300">
        <v>2</v>
      </c>
      <c r="J2300">
        <v>220</v>
      </c>
    </row>
    <row r="2301" spans="1:10" x14ac:dyDescent="0.45">
      <c r="A2301">
        <v>75085</v>
      </c>
      <c r="B2301">
        <v>7</v>
      </c>
      <c r="C2301">
        <v>3</v>
      </c>
      <c r="D2301" t="s">
        <v>776</v>
      </c>
      <c r="E2301" t="s">
        <v>677</v>
      </c>
      <c r="F2301">
        <v>3</v>
      </c>
      <c r="G2301" t="s">
        <v>1808</v>
      </c>
      <c r="H2301" t="s">
        <v>634</v>
      </c>
      <c r="I2301" t="s">
        <v>634</v>
      </c>
      <c r="J2301" t="s">
        <v>634</v>
      </c>
    </row>
    <row r="2302" spans="1:10" x14ac:dyDescent="0.45">
      <c r="A2302">
        <v>75085</v>
      </c>
      <c r="B2302">
        <v>8</v>
      </c>
      <c r="C2302">
        <v>3</v>
      </c>
      <c r="D2302" t="s">
        <v>1481</v>
      </c>
      <c r="E2302" t="s">
        <v>677</v>
      </c>
      <c r="F2302">
        <v>11</v>
      </c>
      <c r="G2302" t="s">
        <v>1809</v>
      </c>
      <c r="H2302">
        <v>41</v>
      </c>
      <c r="I2302" t="s">
        <v>634</v>
      </c>
      <c r="J2302" t="s">
        <v>634</v>
      </c>
    </row>
    <row r="2303" spans="1:10" x14ac:dyDescent="0.45">
      <c r="A2303">
        <v>75085</v>
      </c>
      <c r="B2303">
        <v>9</v>
      </c>
      <c r="C2303">
        <v>3</v>
      </c>
      <c r="D2303" t="s">
        <v>998</v>
      </c>
      <c r="E2303" t="s">
        <v>678</v>
      </c>
      <c r="F2303">
        <v>89</v>
      </c>
      <c r="G2303" t="s">
        <v>634</v>
      </c>
      <c r="H2303" t="s">
        <v>634</v>
      </c>
      <c r="I2303">
        <v>2</v>
      </c>
      <c r="J2303">
        <v>208</v>
      </c>
    </row>
    <row r="2304" spans="1:10" x14ac:dyDescent="0.45">
      <c r="A2304">
        <v>75085</v>
      </c>
      <c r="B2304">
        <v>10</v>
      </c>
      <c r="C2304">
        <v>3</v>
      </c>
      <c r="D2304" t="s">
        <v>1388</v>
      </c>
      <c r="E2304" t="s">
        <v>677</v>
      </c>
      <c r="F2304">
        <v>3</v>
      </c>
      <c r="G2304" t="s">
        <v>1828</v>
      </c>
      <c r="H2304">
        <v>6</v>
      </c>
      <c r="I2304" t="s">
        <v>634</v>
      </c>
      <c r="J2304" t="s">
        <v>634</v>
      </c>
    </row>
    <row r="2305" spans="1:10" x14ac:dyDescent="0.45">
      <c r="A2305">
        <v>75085</v>
      </c>
      <c r="B2305">
        <v>11</v>
      </c>
      <c r="C2305">
        <v>3</v>
      </c>
      <c r="D2305" t="s">
        <v>1125</v>
      </c>
      <c r="E2305" t="s">
        <v>678</v>
      </c>
      <c r="F2305">
        <v>10</v>
      </c>
      <c r="G2305" t="s">
        <v>634</v>
      </c>
      <c r="H2305" t="s">
        <v>634</v>
      </c>
      <c r="I2305">
        <v>2</v>
      </c>
      <c r="J2305">
        <v>212</v>
      </c>
    </row>
    <row r="2306" spans="1:10" x14ac:dyDescent="0.45">
      <c r="A2306">
        <v>75085</v>
      </c>
      <c r="B2306">
        <v>12</v>
      </c>
      <c r="C2306">
        <v>3</v>
      </c>
      <c r="D2306" t="s">
        <v>1482</v>
      </c>
      <c r="E2306" t="s">
        <v>677</v>
      </c>
      <c r="F2306">
        <v>68</v>
      </c>
      <c r="G2306" t="s">
        <v>1829</v>
      </c>
      <c r="H2306" t="s">
        <v>634</v>
      </c>
      <c r="I2306" t="s">
        <v>634</v>
      </c>
      <c r="J2306" t="s">
        <v>634</v>
      </c>
    </row>
    <row r="2307" spans="1:10" x14ac:dyDescent="0.45">
      <c r="A2307">
        <v>75085</v>
      </c>
      <c r="B2307">
        <v>13</v>
      </c>
      <c r="C2307">
        <v>3</v>
      </c>
      <c r="D2307" t="s">
        <v>1482</v>
      </c>
      <c r="E2307" t="s">
        <v>678</v>
      </c>
      <c r="F2307">
        <v>4</v>
      </c>
      <c r="G2307" t="s">
        <v>634</v>
      </c>
      <c r="H2307" t="s">
        <v>634</v>
      </c>
      <c r="I2307">
        <v>2</v>
      </c>
      <c r="J2307">
        <v>220</v>
      </c>
    </row>
    <row r="2308" spans="1:10" x14ac:dyDescent="0.45">
      <c r="A2308">
        <v>75085</v>
      </c>
      <c r="B2308">
        <v>14</v>
      </c>
      <c r="C2308">
        <v>3</v>
      </c>
      <c r="D2308" t="s">
        <v>921</v>
      </c>
      <c r="E2308" t="s">
        <v>678</v>
      </c>
      <c r="F2308" t="s">
        <v>634</v>
      </c>
      <c r="G2308" t="s">
        <v>634</v>
      </c>
      <c r="H2308" t="s">
        <v>634</v>
      </c>
      <c r="I2308" t="s">
        <v>634</v>
      </c>
      <c r="J2308">
        <v>401</v>
      </c>
    </row>
    <row r="2309" spans="1:10" x14ac:dyDescent="0.45">
      <c r="A2309">
        <v>75085</v>
      </c>
      <c r="B2309">
        <v>15</v>
      </c>
      <c r="C2309">
        <v>3</v>
      </c>
      <c r="D2309" t="s">
        <v>1483</v>
      </c>
      <c r="E2309" t="s">
        <v>678</v>
      </c>
      <c r="F2309">
        <v>7</v>
      </c>
      <c r="G2309" t="s">
        <v>1812</v>
      </c>
      <c r="H2309">
        <v>12</v>
      </c>
      <c r="I2309" t="s">
        <v>634</v>
      </c>
      <c r="J2309" t="s">
        <v>634</v>
      </c>
    </row>
    <row r="2310" spans="1:10" x14ac:dyDescent="0.45">
      <c r="A2310">
        <v>75085</v>
      </c>
      <c r="B2310">
        <v>16</v>
      </c>
      <c r="C2310">
        <v>3</v>
      </c>
      <c r="D2310" t="s">
        <v>1732</v>
      </c>
      <c r="E2310" t="s">
        <v>677</v>
      </c>
      <c r="F2310" t="s">
        <v>634</v>
      </c>
      <c r="G2310" t="s">
        <v>634</v>
      </c>
      <c r="H2310" t="s">
        <v>634</v>
      </c>
      <c r="I2310" t="s">
        <v>634</v>
      </c>
      <c r="J2310">
        <v>401</v>
      </c>
    </row>
    <row r="2311" spans="1:10" x14ac:dyDescent="0.45">
      <c r="A2311">
        <v>75085</v>
      </c>
      <c r="B2311">
        <v>17</v>
      </c>
      <c r="C2311">
        <v>3</v>
      </c>
      <c r="D2311" t="s">
        <v>1367</v>
      </c>
      <c r="E2311" t="s">
        <v>677</v>
      </c>
      <c r="F2311">
        <v>11</v>
      </c>
      <c r="G2311" t="s">
        <v>634</v>
      </c>
      <c r="H2311" t="s">
        <v>634</v>
      </c>
      <c r="I2311">
        <v>2</v>
      </c>
      <c r="J2311">
        <v>201</v>
      </c>
    </row>
    <row r="2312" spans="1:10" x14ac:dyDescent="0.45">
      <c r="A2312">
        <v>75085</v>
      </c>
      <c r="B2312">
        <v>18</v>
      </c>
      <c r="C2312">
        <v>3</v>
      </c>
      <c r="D2312" t="s">
        <v>1367</v>
      </c>
      <c r="E2312" t="s">
        <v>677</v>
      </c>
      <c r="F2312">
        <v>11</v>
      </c>
      <c r="G2312" t="s">
        <v>634</v>
      </c>
      <c r="H2312" t="s">
        <v>634</v>
      </c>
      <c r="I2312">
        <v>2</v>
      </c>
      <c r="J2312">
        <v>201</v>
      </c>
    </row>
    <row r="2313" spans="1:10" x14ac:dyDescent="0.45">
      <c r="A2313">
        <v>75085</v>
      </c>
      <c r="B2313">
        <v>19</v>
      </c>
      <c r="C2313">
        <v>3</v>
      </c>
      <c r="D2313" t="s">
        <v>1499</v>
      </c>
      <c r="E2313" t="s">
        <v>677</v>
      </c>
      <c r="F2313">
        <v>6</v>
      </c>
      <c r="G2313" t="s">
        <v>634</v>
      </c>
      <c r="H2313" t="s">
        <v>634</v>
      </c>
      <c r="I2313">
        <v>2</v>
      </c>
      <c r="J2313">
        <v>208</v>
      </c>
    </row>
    <row r="2314" spans="1:10" x14ac:dyDescent="0.45">
      <c r="A2314">
        <v>75085</v>
      </c>
      <c r="B2314">
        <v>20</v>
      </c>
      <c r="C2314">
        <v>3</v>
      </c>
      <c r="D2314" t="s">
        <v>695</v>
      </c>
      <c r="E2314" t="s">
        <v>678</v>
      </c>
      <c r="F2314">
        <v>8</v>
      </c>
      <c r="G2314" t="s">
        <v>1813</v>
      </c>
      <c r="H2314">
        <v>12</v>
      </c>
      <c r="I2314" t="s">
        <v>634</v>
      </c>
      <c r="J2314" t="s">
        <v>634</v>
      </c>
    </row>
    <row r="2315" spans="1:10" x14ac:dyDescent="0.45">
      <c r="A2315">
        <v>75085</v>
      </c>
      <c r="B2315">
        <v>21</v>
      </c>
      <c r="C2315">
        <v>3</v>
      </c>
      <c r="D2315" t="s">
        <v>787</v>
      </c>
      <c r="E2315" t="s">
        <v>677</v>
      </c>
      <c r="F2315">
        <v>68</v>
      </c>
      <c r="G2315" t="s">
        <v>1865</v>
      </c>
      <c r="H2315">
        <v>10</v>
      </c>
      <c r="I2315" t="s">
        <v>634</v>
      </c>
      <c r="J2315" t="s">
        <v>634</v>
      </c>
    </row>
    <row r="2316" spans="1:10" x14ac:dyDescent="0.45">
      <c r="A2316">
        <v>75085</v>
      </c>
      <c r="B2316">
        <v>22</v>
      </c>
      <c r="C2316">
        <v>3</v>
      </c>
      <c r="D2316" t="s">
        <v>1203</v>
      </c>
      <c r="E2316" t="s">
        <v>678</v>
      </c>
      <c r="F2316">
        <v>9</v>
      </c>
      <c r="G2316" t="s">
        <v>1782</v>
      </c>
      <c r="H2316">
        <v>12</v>
      </c>
      <c r="I2316" t="s">
        <v>634</v>
      </c>
      <c r="J2316" t="s">
        <v>634</v>
      </c>
    </row>
    <row r="2317" spans="1:10" x14ac:dyDescent="0.45">
      <c r="A2317">
        <v>75085</v>
      </c>
      <c r="B2317">
        <v>23</v>
      </c>
      <c r="C2317">
        <v>3</v>
      </c>
      <c r="D2317" t="s">
        <v>1709</v>
      </c>
      <c r="E2317" t="s">
        <v>677</v>
      </c>
      <c r="F2317">
        <v>31</v>
      </c>
      <c r="G2317" t="s">
        <v>634</v>
      </c>
      <c r="H2317" t="s">
        <v>634</v>
      </c>
      <c r="I2317">
        <v>2</v>
      </c>
      <c r="J2317">
        <v>0</v>
      </c>
    </row>
    <row r="2318" spans="1:10" x14ac:dyDescent="0.45">
      <c r="A2318">
        <v>75086</v>
      </c>
      <c r="B2318">
        <v>0</v>
      </c>
      <c r="C2318">
        <v>1</v>
      </c>
      <c r="D2318" t="s">
        <v>1383</v>
      </c>
      <c r="E2318" t="s">
        <v>678</v>
      </c>
      <c r="F2318">
        <v>43</v>
      </c>
      <c r="G2318" t="s">
        <v>1755</v>
      </c>
      <c r="H2318">
        <v>77</v>
      </c>
      <c r="I2318" t="s">
        <v>634</v>
      </c>
      <c r="J2318" t="s">
        <v>634</v>
      </c>
    </row>
    <row r="2319" spans="1:10" x14ac:dyDescent="0.45">
      <c r="A2319">
        <v>75086</v>
      </c>
      <c r="B2319">
        <v>1</v>
      </c>
      <c r="C2319">
        <v>1</v>
      </c>
      <c r="D2319" t="s">
        <v>831</v>
      </c>
      <c r="E2319" t="s">
        <v>677</v>
      </c>
      <c r="F2319">
        <v>90</v>
      </c>
      <c r="G2319" t="s">
        <v>1746</v>
      </c>
      <c r="H2319">
        <v>35</v>
      </c>
      <c r="I2319" t="s">
        <v>634</v>
      </c>
      <c r="J2319" t="s">
        <v>634</v>
      </c>
    </row>
    <row r="2320" spans="1:10" x14ac:dyDescent="0.45">
      <c r="A2320">
        <v>75086</v>
      </c>
      <c r="B2320">
        <v>2</v>
      </c>
      <c r="C2320">
        <v>1</v>
      </c>
      <c r="D2320" t="s">
        <v>1484</v>
      </c>
      <c r="E2320" t="s">
        <v>677</v>
      </c>
      <c r="F2320">
        <v>10</v>
      </c>
      <c r="G2320" t="s">
        <v>1747</v>
      </c>
      <c r="H2320">
        <v>48</v>
      </c>
      <c r="I2320" t="s">
        <v>634</v>
      </c>
      <c r="J2320" t="s">
        <v>634</v>
      </c>
    </row>
    <row r="2321" spans="1:10" x14ac:dyDescent="0.45">
      <c r="A2321">
        <v>75086</v>
      </c>
      <c r="B2321">
        <v>3</v>
      </c>
      <c r="C2321">
        <v>1</v>
      </c>
      <c r="D2321" t="s">
        <v>1485</v>
      </c>
      <c r="E2321" t="s">
        <v>677</v>
      </c>
      <c r="F2321">
        <v>24</v>
      </c>
      <c r="G2321" t="s">
        <v>1808</v>
      </c>
      <c r="H2321">
        <v>90</v>
      </c>
      <c r="I2321" t="s">
        <v>634</v>
      </c>
      <c r="J2321" t="s">
        <v>634</v>
      </c>
    </row>
    <row r="2322" spans="1:10" x14ac:dyDescent="0.45">
      <c r="A2322">
        <v>75086</v>
      </c>
      <c r="B2322">
        <v>4</v>
      </c>
      <c r="C2322">
        <v>1</v>
      </c>
      <c r="D2322" t="s">
        <v>1301</v>
      </c>
      <c r="E2322" t="s">
        <v>678</v>
      </c>
      <c r="F2322">
        <v>89</v>
      </c>
      <c r="G2322" t="s">
        <v>1749</v>
      </c>
      <c r="H2322">
        <v>3</v>
      </c>
      <c r="I2322" t="s">
        <v>634</v>
      </c>
      <c r="J2322" t="s">
        <v>634</v>
      </c>
    </row>
    <row r="2323" spans="1:10" x14ac:dyDescent="0.45">
      <c r="A2323">
        <v>75086</v>
      </c>
      <c r="B2323">
        <v>5</v>
      </c>
      <c r="C2323">
        <v>2</v>
      </c>
      <c r="D2323" t="s">
        <v>1486</v>
      </c>
      <c r="E2323" t="s">
        <v>677</v>
      </c>
      <c r="F2323">
        <v>10</v>
      </c>
      <c r="G2323" t="s">
        <v>1810</v>
      </c>
      <c r="H2323">
        <v>48</v>
      </c>
      <c r="I2323" t="s">
        <v>634</v>
      </c>
      <c r="J2323" t="s">
        <v>634</v>
      </c>
    </row>
    <row r="2324" spans="1:10" x14ac:dyDescent="0.45">
      <c r="A2324">
        <v>75086</v>
      </c>
      <c r="B2324">
        <v>6</v>
      </c>
      <c r="C2324">
        <v>2</v>
      </c>
      <c r="D2324" t="s">
        <v>901</v>
      </c>
      <c r="E2324" t="s">
        <v>678</v>
      </c>
      <c r="F2324">
        <v>17</v>
      </c>
      <c r="G2324" t="s">
        <v>1778</v>
      </c>
      <c r="H2324">
        <v>77</v>
      </c>
      <c r="I2324" t="s">
        <v>634</v>
      </c>
      <c r="J2324" t="s">
        <v>634</v>
      </c>
    </row>
    <row r="2325" spans="1:10" x14ac:dyDescent="0.45">
      <c r="A2325">
        <v>75086</v>
      </c>
      <c r="B2325">
        <v>7</v>
      </c>
      <c r="C2325">
        <v>2</v>
      </c>
      <c r="D2325" t="s">
        <v>1393</v>
      </c>
      <c r="E2325" t="s">
        <v>677</v>
      </c>
      <c r="F2325">
        <v>90</v>
      </c>
      <c r="G2325" t="s">
        <v>1779</v>
      </c>
      <c r="H2325">
        <v>61</v>
      </c>
      <c r="I2325" t="s">
        <v>634</v>
      </c>
      <c r="J2325" t="s">
        <v>634</v>
      </c>
    </row>
    <row r="2326" spans="1:10" x14ac:dyDescent="0.45">
      <c r="A2326">
        <v>75086</v>
      </c>
      <c r="B2326">
        <v>8</v>
      </c>
      <c r="C2326">
        <v>2</v>
      </c>
      <c r="D2326" t="s">
        <v>742</v>
      </c>
      <c r="E2326" t="s">
        <v>677</v>
      </c>
      <c r="F2326">
        <v>2</v>
      </c>
      <c r="G2326" t="s">
        <v>634</v>
      </c>
      <c r="H2326" t="s">
        <v>634</v>
      </c>
      <c r="I2326">
        <v>2</v>
      </c>
      <c r="J2326">
        <v>222</v>
      </c>
    </row>
    <row r="2327" spans="1:10" x14ac:dyDescent="0.45">
      <c r="A2327">
        <v>75086</v>
      </c>
      <c r="B2327">
        <v>9</v>
      </c>
      <c r="C2327">
        <v>3</v>
      </c>
      <c r="D2327" t="s">
        <v>1487</v>
      </c>
      <c r="E2327" t="s">
        <v>678</v>
      </c>
      <c r="F2327">
        <v>77</v>
      </c>
      <c r="G2327" t="s">
        <v>1780</v>
      </c>
      <c r="H2327">
        <v>87</v>
      </c>
      <c r="I2327" t="s">
        <v>634</v>
      </c>
      <c r="J2327" t="s">
        <v>634</v>
      </c>
    </row>
    <row r="2328" spans="1:10" x14ac:dyDescent="0.45">
      <c r="A2328">
        <v>75086</v>
      </c>
      <c r="B2328">
        <v>10</v>
      </c>
      <c r="C2328">
        <v>3</v>
      </c>
      <c r="D2328" t="s">
        <v>1306</v>
      </c>
      <c r="E2328" t="s">
        <v>678</v>
      </c>
      <c r="F2328">
        <v>89</v>
      </c>
      <c r="G2328" t="s">
        <v>1754</v>
      </c>
      <c r="H2328" t="s">
        <v>634</v>
      </c>
      <c r="I2328" t="s">
        <v>634</v>
      </c>
      <c r="J2328" t="s">
        <v>634</v>
      </c>
    </row>
    <row r="2329" spans="1:10" x14ac:dyDescent="0.45">
      <c r="A2329">
        <v>75086</v>
      </c>
      <c r="B2329">
        <v>11</v>
      </c>
      <c r="C2329">
        <v>3</v>
      </c>
      <c r="D2329" t="s">
        <v>1159</v>
      </c>
      <c r="E2329" t="s">
        <v>678</v>
      </c>
      <c r="F2329">
        <v>13</v>
      </c>
      <c r="G2329" t="s">
        <v>634</v>
      </c>
      <c r="H2329" t="s">
        <v>634</v>
      </c>
      <c r="I2329">
        <v>2</v>
      </c>
      <c r="J2329">
        <v>222</v>
      </c>
    </row>
    <row r="2330" spans="1:10" x14ac:dyDescent="0.45">
      <c r="A2330">
        <v>75086</v>
      </c>
      <c r="B2330">
        <v>12</v>
      </c>
      <c r="C2330">
        <v>3</v>
      </c>
      <c r="D2330" t="s">
        <v>1428</v>
      </c>
      <c r="E2330" t="s">
        <v>677</v>
      </c>
      <c r="F2330">
        <v>61</v>
      </c>
      <c r="G2330" t="s">
        <v>1814</v>
      </c>
      <c r="H2330">
        <v>2</v>
      </c>
      <c r="I2330" t="s">
        <v>634</v>
      </c>
      <c r="J2330" t="s">
        <v>634</v>
      </c>
    </row>
    <row r="2331" spans="1:10" x14ac:dyDescent="0.45">
      <c r="A2331">
        <v>75086</v>
      </c>
      <c r="B2331">
        <v>13</v>
      </c>
      <c r="C2331">
        <v>3</v>
      </c>
      <c r="D2331" t="s">
        <v>1063</v>
      </c>
      <c r="E2331" t="s">
        <v>677</v>
      </c>
      <c r="F2331">
        <v>61</v>
      </c>
      <c r="G2331" t="s">
        <v>1815</v>
      </c>
      <c r="H2331">
        <v>2</v>
      </c>
      <c r="I2331" t="s">
        <v>634</v>
      </c>
      <c r="J2331" t="s">
        <v>634</v>
      </c>
    </row>
    <row r="2332" spans="1:10" x14ac:dyDescent="0.45">
      <c r="A2332">
        <v>75086</v>
      </c>
      <c r="B2332">
        <v>14</v>
      </c>
      <c r="C2332">
        <v>3</v>
      </c>
      <c r="D2332" t="s">
        <v>886</v>
      </c>
      <c r="E2332" t="s">
        <v>678</v>
      </c>
      <c r="F2332">
        <v>83</v>
      </c>
      <c r="G2332" t="s">
        <v>1843</v>
      </c>
      <c r="H2332">
        <v>77</v>
      </c>
      <c r="I2332" t="s">
        <v>634</v>
      </c>
      <c r="J2332" t="s">
        <v>634</v>
      </c>
    </row>
    <row r="2333" spans="1:10" x14ac:dyDescent="0.45">
      <c r="A2333">
        <v>75086</v>
      </c>
      <c r="B2333">
        <v>15</v>
      </c>
      <c r="C2333">
        <v>3</v>
      </c>
      <c r="D2333" t="s">
        <v>1064</v>
      </c>
      <c r="E2333" t="s">
        <v>678</v>
      </c>
      <c r="F2333">
        <v>89</v>
      </c>
      <c r="G2333" t="s">
        <v>1844</v>
      </c>
      <c r="H2333">
        <v>28</v>
      </c>
      <c r="I2333" t="s">
        <v>634</v>
      </c>
      <c r="J2333" t="s">
        <v>634</v>
      </c>
    </row>
    <row r="2334" spans="1:10" x14ac:dyDescent="0.45">
      <c r="A2334">
        <v>75086</v>
      </c>
      <c r="B2334">
        <v>16</v>
      </c>
      <c r="C2334">
        <v>3</v>
      </c>
      <c r="D2334" t="s">
        <v>1166</v>
      </c>
      <c r="E2334" t="s">
        <v>677</v>
      </c>
      <c r="F2334">
        <v>18</v>
      </c>
      <c r="G2334" t="s">
        <v>1845</v>
      </c>
      <c r="H2334">
        <v>61</v>
      </c>
      <c r="I2334" t="s">
        <v>634</v>
      </c>
      <c r="J2334" t="s">
        <v>634</v>
      </c>
    </row>
    <row r="2335" spans="1:10" x14ac:dyDescent="0.45">
      <c r="A2335">
        <v>75086</v>
      </c>
      <c r="B2335">
        <v>17</v>
      </c>
      <c r="C2335">
        <v>3</v>
      </c>
      <c r="D2335" t="s">
        <v>1166</v>
      </c>
      <c r="E2335" t="s">
        <v>677</v>
      </c>
      <c r="F2335" t="s">
        <v>634</v>
      </c>
      <c r="G2335" t="s">
        <v>634</v>
      </c>
      <c r="H2335" t="s">
        <v>634</v>
      </c>
      <c r="I2335" t="s">
        <v>634</v>
      </c>
      <c r="J2335">
        <v>401</v>
      </c>
    </row>
    <row r="2336" spans="1:10" x14ac:dyDescent="0.45">
      <c r="A2336">
        <v>75086</v>
      </c>
      <c r="B2336">
        <v>18</v>
      </c>
      <c r="C2336">
        <v>3</v>
      </c>
      <c r="D2336" t="s">
        <v>732</v>
      </c>
      <c r="E2336" t="s">
        <v>677</v>
      </c>
      <c r="F2336">
        <v>90</v>
      </c>
      <c r="G2336" t="s">
        <v>1846</v>
      </c>
      <c r="H2336">
        <v>61</v>
      </c>
      <c r="I2336" t="s">
        <v>634</v>
      </c>
      <c r="J2336" t="s">
        <v>634</v>
      </c>
    </row>
    <row r="2337" spans="1:10" x14ac:dyDescent="0.45">
      <c r="A2337">
        <v>75087</v>
      </c>
      <c r="B2337">
        <v>0</v>
      </c>
      <c r="C2337">
        <v>1</v>
      </c>
      <c r="D2337" t="s">
        <v>1070</v>
      </c>
      <c r="E2337" t="s">
        <v>678</v>
      </c>
      <c r="F2337">
        <v>30</v>
      </c>
      <c r="G2337" t="s">
        <v>1755</v>
      </c>
      <c r="H2337">
        <v>13</v>
      </c>
      <c r="I2337" t="s">
        <v>634</v>
      </c>
      <c r="J2337" t="s">
        <v>634</v>
      </c>
    </row>
    <row r="2338" spans="1:10" x14ac:dyDescent="0.45">
      <c r="A2338">
        <v>75087</v>
      </c>
      <c r="B2338">
        <v>1</v>
      </c>
      <c r="C2338">
        <v>1</v>
      </c>
      <c r="D2338" t="s">
        <v>963</v>
      </c>
      <c r="E2338" t="s">
        <v>677</v>
      </c>
      <c r="F2338">
        <v>12</v>
      </c>
      <c r="G2338" t="s">
        <v>1746</v>
      </c>
      <c r="H2338">
        <v>56</v>
      </c>
      <c r="I2338" t="s">
        <v>634</v>
      </c>
      <c r="J2338" t="s">
        <v>634</v>
      </c>
    </row>
    <row r="2339" spans="1:10" x14ac:dyDescent="0.45">
      <c r="A2339">
        <v>75087</v>
      </c>
      <c r="B2339">
        <v>2</v>
      </c>
      <c r="C2339">
        <v>1</v>
      </c>
      <c r="D2339" t="s">
        <v>1488</v>
      </c>
      <c r="E2339" t="s">
        <v>678</v>
      </c>
      <c r="F2339">
        <v>27</v>
      </c>
      <c r="G2339" t="s">
        <v>1766</v>
      </c>
      <c r="H2339">
        <v>8</v>
      </c>
      <c r="I2339" t="s">
        <v>634</v>
      </c>
      <c r="J2339" t="s">
        <v>634</v>
      </c>
    </row>
    <row r="2340" spans="1:10" x14ac:dyDescent="0.45">
      <c r="A2340">
        <v>75087</v>
      </c>
      <c r="B2340">
        <v>3</v>
      </c>
      <c r="C2340">
        <v>1</v>
      </c>
      <c r="D2340" t="s">
        <v>1299</v>
      </c>
      <c r="E2340" t="s">
        <v>678</v>
      </c>
      <c r="F2340">
        <v>27</v>
      </c>
      <c r="G2340" t="s">
        <v>634</v>
      </c>
      <c r="H2340" t="s">
        <v>634</v>
      </c>
      <c r="I2340">
        <v>2</v>
      </c>
      <c r="J2340">
        <v>219</v>
      </c>
    </row>
    <row r="2341" spans="1:10" x14ac:dyDescent="0.45">
      <c r="A2341">
        <v>75087</v>
      </c>
      <c r="B2341">
        <v>4</v>
      </c>
      <c r="C2341">
        <v>1</v>
      </c>
      <c r="D2341" t="s">
        <v>1136</v>
      </c>
      <c r="E2341" t="s">
        <v>678</v>
      </c>
      <c r="F2341">
        <v>27</v>
      </c>
      <c r="G2341" t="s">
        <v>634</v>
      </c>
      <c r="H2341" t="s">
        <v>634</v>
      </c>
      <c r="I2341">
        <v>2</v>
      </c>
      <c r="J2341">
        <v>208</v>
      </c>
    </row>
    <row r="2342" spans="1:10" x14ac:dyDescent="0.45">
      <c r="A2342">
        <v>75087</v>
      </c>
      <c r="B2342">
        <v>5</v>
      </c>
      <c r="C2342">
        <v>1</v>
      </c>
      <c r="D2342" t="s">
        <v>781</v>
      </c>
      <c r="E2342" t="s">
        <v>677</v>
      </c>
      <c r="F2342">
        <v>32</v>
      </c>
      <c r="G2342" t="s">
        <v>1748</v>
      </c>
      <c r="H2342">
        <v>44</v>
      </c>
      <c r="I2342" t="s">
        <v>634</v>
      </c>
      <c r="J2342" t="s">
        <v>634</v>
      </c>
    </row>
    <row r="2343" spans="1:10" x14ac:dyDescent="0.45">
      <c r="A2343">
        <v>75087</v>
      </c>
      <c r="B2343">
        <v>6</v>
      </c>
      <c r="C2343">
        <v>2</v>
      </c>
      <c r="D2343" t="s">
        <v>888</v>
      </c>
      <c r="E2343" t="s">
        <v>678</v>
      </c>
      <c r="F2343">
        <v>13</v>
      </c>
      <c r="G2343" t="s">
        <v>634</v>
      </c>
      <c r="H2343" t="s">
        <v>634</v>
      </c>
      <c r="I2343">
        <v>2</v>
      </c>
      <c r="J2343">
        <v>202</v>
      </c>
    </row>
    <row r="2344" spans="1:10" x14ac:dyDescent="0.45">
      <c r="A2344">
        <v>75087</v>
      </c>
      <c r="B2344">
        <v>7</v>
      </c>
      <c r="C2344">
        <v>2</v>
      </c>
      <c r="D2344" t="s">
        <v>1489</v>
      </c>
      <c r="E2344" t="s">
        <v>677</v>
      </c>
      <c r="F2344">
        <v>36</v>
      </c>
      <c r="G2344" t="s">
        <v>1749</v>
      </c>
      <c r="H2344">
        <v>32</v>
      </c>
      <c r="I2344" t="s">
        <v>634</v>
      </c>
      <c r="J2344" t="s">
        <v>634</v>
      </c>
    </row>
    <row r="2345" spans="1:10" x14ac:dyDescent="0.45">
      <c r="A2345">
        <v>75087</v>
      </c>
      <c r="B2345">
        <v>8</v>
      </c>
      <c r="C2345">
        <v>2</v>
      </c>
      <c r="D2345" t="s">
        <v>1303</v>
      </c>
      <c r="E2345" t="s">
        <v>677</v>
      </c>
      <c r="F2345">
        <v>23</v>
      </c>
      <c r="G2345" t="s">
        <v>1810</v>
      </c>
      <c r="H2345">
        <v>88</v>
      </c>
      <c r="I2345" t="s">
        <v>634</v>
      </c>
      <c r="J2345" t="s">
        <v>634</v>
      </c>
    </row>
    <row r="2346" spans="1:10" x14ac:dyDescent="0.45">
      <c r="A2346">
        <v>75087</v>
      </c>
      <c r="B2346">
        <v>9</v>
      </c>
      <c r="C2346">
        <v>2</v>
      </c>
      <c r="D2346" t="s">
        <v>1103</v>
      </c>
      <c r="E2346" t="s">
        <v>678</v>
      </c>
      <c r="F2346">
        <v>8</v>
      </c>
      <c r="G2346" t="s">
        <v>634</v>
      </c>
      <c r="H2346" t="s">
        <v>634</v>
      </c>
      <c r="I2346">
        <v>2</v>
      </c>
      <c r="J2346">
        <v>208</v>
      </c>
    </row>
    <row r="2347" spans="1:10" x14ac:dyDescent="0.45">
      <c r="A2347">
        <v>75087</v>
      </c>
      <c r="B2347">
        <v>10</v>
      </c>
      <c r="C2347">
        <v>2</v>
      </c>
      <c r="D2347" t="s">
        <v>1434</v>
      </c>
      <c r="E2347" t="s">
        <v>677</v>
      </c>
      <c r="F2347">
        <v>56</v>
      </c>
      <c r="G2347" t="s">
        <v>634</v>
      </c>
      <c r="H2347" t="s">
        <v>634</v>
      </c>
      <c r="I2347">
        <v>2</v>
      </c>
      <c r="J2347">
        <v>201</v>
      </c>
    </row>
    <row r="2348" spans="1:10" x14ac:dyDescent="0.45">
      <c r="A2348">
        <v>75087</v>
      </c>
      <c r="B2348">
        <v>11</v>
      </c>
      <c r="C2348">
        <v>2</v>
      </c>
      <c r="D2348" t="s">
        <v>1029</v>
      </c>
      <c r="E2348" t="s">
        <v>677</v>
      </c>
      <c r="F2348">
        <v>44</v>
      </c>
      <c r="G2348" t="s">
        <v>634</v>
      </c>
      <c r="H2348" t="s">
        <v>634</v>
      </c>
      <c r="I2348">
        <v>2</v>
      </c>
      <c r="J2348">
        <v>208</v>
      </c>
    </row>
    <row r="2349" spans="1:10" x14ac:dyDescent="0.45">
      <c r="A2349">
        <v>75087</v>
      </c>
      <c r="B2349">
        <v>12</v>
      </c>
      <c r="C2349">
        <v>2</v>
      </c>
      <c r="D2349" t="s">
        <v>1342</v>
      </c>
      <c r="E2349" t="s">
        <v>677</v>
      </c>
      <c r="F2349">
        <v>23</v>
      </c>
      <c r="G2349" t="s">
        <v>1811</v>
      </c>
      <c r="H2349">
        <v>32</v>
      </c>
      <c r="I2349" t="s">
        <v>634</v>
      </c>
      <c r="J2349" t="s">
        <v>634</v>
      </c>
    </row>
    <row r="2350" spans="1:10" x14ac:dyDescent="0.45">
      <c r="A2350">
        <v>75087</v>
      </c>
      <c r="B2350">
        <v>13</v>
      </c>
      <c r="C2350">
        <v>3</v>
      </c>
      <c r="D2350" t="s">
        <v>1490</v>
      </c>
      <c r="E2350" t="s">
        <v>677</v>
      </c>
      <c r="F2350">
        <v>87</v>
      </c>
      <c r="G2350" t="s">
        <v>1812</v>
      </c>
      <c r="H2350">
        <v>12</v>
      </c>
      <c r="I2350" t="s">
        <v>634</v>
      </c>
      <c r="J2350" t="s">
        <v>634</v>
      </c>
    </row>
    <row r="2351" spans="1:10" x14ac:dyDescent="0.45">
      <c r="A2351">
        <v>75087</v>
      </c>
      <c r="B2351">
        <v>14</v>
      </c>
      <c r="C2351">
        <v>3</v>
      </c>
      <c r="D2351" t="s">
        <v>774</v>
      </c>
      <c r="E2351" t="s">
        <v>677</v>
      </c>
      <c r="F2351">
        <v>23</v>
      </c>
      <c r="G2351" t="s">
        <v>1853</v>
      </c>
      <c r="H2351">
        <v>75</v>
      </c>
      <c r="I2351" t="s">
        <v>634</v>
      </c>
      <c r="J2351" t="s">
        <v>634</v>
      </c>
    </row>
    <row r="2352" spans="1:10" x14ac:dyDescent="0.45">
      <c r="A2352">
        <v>75087</v>
      </c>
      <c r="B2352">
        <v>15</v>
      </c>
      <c r="C2352">
        <v>3</v>
      </c>
      <c r="D2352" t="s">
        <v>1417</v>
      </c>
      <c r="E2352" t="s">
        <v>678</v>
      </c>
      <c r="F2352">
        <v>30</v>
      </c>
      <c r="G2352" t="s">
        <v>634</v>
      </c>
      <c r="H2352" t="s">
        <v>634</v>
      </c>
      <c r="I2352">
        <v>2</v>
      </c>
      <c r="J2352">
        <v>208</v>
      </c>
    </row>
    <row r="2353" spans="1:10" x14ac:dyDescent="0.45">
      <c r="A2353">
        <v>75088</v>
      </c>
      <c r="B2353">
        <v>0</v>
      </c>
      <c r="C2353">
        <v>1</v>
      </c>
      <c r="D2353" t="s">
        <v>1463</v>
      </c>
      <c r="E2353" t="s">
        <v>678</v>
      </c>
      <c r="F2353">
        <v>88</v>
      </c>
      <c r="G2353" t="s">
        <v>634</v>
      </c>
      <c r="H2353" t="s">
        <v>634</v>
      </c>
      <c r="I2353">
        <v>2</v>
      </c>
      <c r="J2353">
        <v>201</v>
      </c>
    </row>
    <row r="2354" spans="1:10" x14ac:dyDescent="0.45">
      <c r="A2354">
        <v>75088</v>
      </c>
      <c r="B2354">
        <v>1</v>
      </c>
      <c r="C2354">
        <v>1</v>
      </c>
      <c r="D2354" t="s">
        <v>1011</v>
      </c>
      <c r="E2354" t="s">
        <v>678</v>
      </c>
      <c r="F2354">
        <v>14</v>
      </c>
      <c r="G2354" t="s">
        <v>1755</v>
      </c>
      <c r="H2354">
        <v>67</v>
      </c>
      <c r="I2354" t="s">
        <v>634</v>
      </c>
      <c r="J2354" t="s">
        <v>634</v>
      </c>
    </row>
    <row r="2355" spans="1:10" x14ac:dyDescent="0.45">
      <c r="A2355">
        <v>75088</v>
      </c>
      <c r="B2355">
        <v>2</v>
      </c>
      <c r="C2355">
        <v>1</v>
      </c>
      <c r="D2355" t="s">
        <v>1472</v>
      </c>
      <c r="E2355" t="s">
        <v>678</v>
      </c>
      <c r="F2355">
        <v>2</v>
      </c>
      <c r="G2355" t="s">
        <v>1756</v>
      </c>
      <c r="H2355">
        <v>18</v>
      </c>
      <c r="I2355" t="s">
        <v>634</v>
      </c>
      <c r="J2355" t="s">
        <v>634</v>
      </c>
    </row>
    <row r="2356" spans="1:10" x14ac:dyDescent="0.45">
      <c r="A2356">
        <v>75088</v>
      </c>
      <c r="B2356">
        <v>3</v>
      </c>
      <c r="C2356">
        <v>1</v>
      </c>
      <c r="D2356" t="s">
        <v>1096</v>
      </c>
      <c r="E2356" t="s">
        <v>677</v>
      </c>
      <c r="F2356">
        <v>25</v>
      </c>
      <c r="G2356" t="s">
        <v>1766</v>
      </c>
      <c r="H2356">
        <v>12</v>
      </c>
      <c r="I2356" t="s">
        <v>634</v>
      </c>
      <c r="J2356" t="s">
        <v>634</v>
      </c>
    </row>
    <row r="2357" spans="1:10" x14ac:dyDescent="0.45">
      <c r="A2357">
        <v>75088</v>
      </c>
      <c r="B2357">
        <v>4</v>
      </c>
      <c r="C2357">
        <v>1</v>
      </c>
      <c r="D2357" t="s">
        <v>1491</v>
      </c>
      <c r="E2357" t="s">
        <v>677</v>
      </c>
      <c r="F2357">
        <v>12</v>
      </c>
      <c r="G2357" t="s">
        <v>1748</v>
      </c>
      <c r="H2357" t="s">
        <v>634</v>
      </c>
      <c r="I2357" t="s">
        <v>634</v>
      </c>
      <c r="J2357" t="s">
        <v>634</v>
      </c>
    </row>
    <row r="2358" spans="1:10" x14ac:dyDescent="0.45">
      <c r="A2358">
        <v>75088</v>
      </c>
      <c r="B2358">
        <v>5</v>
      </c>
      <c r="C2358">
        <v>1</v>
      </c>
      <c r="D2358" t="s">
        <v>1397</v>
      </c>
      <c r="E2358" t="s">
        <v>677</v>
      </c>
      <c r="F2358">
        <v>4</v>
      </c>
      <c r="G2358" t="s">
        <v>634</v>
      </c>
      <c r="H2358" t="s">
        <v>634</v>
      </c>
      <c r="I2358">
        <v>2</v>
      </c>
      <c r="J2358">
        <v>217</v>
      </c>
    </row>
    <row r="2359" spans="1:10" x14ac:dyDescent="0.45">
      <c r="A2359">
        <v>75088</v>
      </c>
      <c r="B2359">
        <v>6</v>
      </c>
      <c r="C2359">
        <v>1</v>
      </c>
      <c r="D2359" t="s">
        <v>1263</v>
      </c>
      <c r="E2359" t="s">
        <v>677</v>
      </c>
      <c r="F2359">
        <v>40</v>
      </c>
      <c r="G2359" t="s">
        <v>1749</v>
      </c>
      <c r="H2359" t="s">
        <v>634</v>
      </c>
      <c r="I2359" t="s">
        <v>634</v>
      </c>
      <c r="J2359" t="s">
        <v>634</v>
      </c>
    </row>
    <row r="2360" spans="1:10" x14ac:dyDescent="0.45">
      <c r="A2360">
        <v>75088</v>
      </c>
      <c r="B2360">
        <v>7</v>
      </c>
      <c r="C2360">
        <v>1</v>
      </c>
      <c r="D2360" t="s">
        <v>865</v>
      </c>
      <c r="E2360" t="s">
        <v>677</v>
      </c>
      <c r="F2360">
        <v>40</v>
      </c>
      <c r="G2360" t="s">
        <v>634</v>
      </c>
      <c r="H2360" t="s">
        <v>634</v>
      </c>
      <c r="I2360">
        <v>2</v>
      </c>
      <c r="J2360">
        <v>202</v>
      </c>
    </row>
    <row r="2361" spans="1:10" x14ac:dyDescent="0.45">
      <c r="A2361">
        <v>75088</v>
      </c>
      <c r="B2361">
        <v>8</v>
      </c>
      <c r="C2361">
        <v>1</v>
      </c>
      <c r="D2361" t="s">
        <v>965</v>
      </c>
      <c r="E2361" t="s">
        <v>678</v>
      </c>
      <c r="F2361">
        <v>18</v>
      </c>
      <c r="G2361" t="s">
        <v>1750</v>
      </c>
      <c r="H2361">
        <v>35</v>
      </c>
      <c r="I2361" t="s">
        <v>634</v>
      </c>
      <c r="J2361" t="s">
        <v>634</v>
      </c>
    </row>
    <row r="2362" spans="1:10" x14ac:dyDescent="0.45">
      <c r="A2362">
        <v>75088</v>
      </c>
      <c r="B2362">
        <v>9</v>
      </c>
      <c r="C2362">
        <v>2</v>
      </c>
      <c r="D2362" t="s">
        <v>1079</v>
      </c>
      <c r="E2362" t="s">
        <v>678</v>
      </c>
      <c r="F2362">
        <v>88</v>
      </c>
      <c r="G2362" t="s">
        <v>634</v>
      </c>
      <c r="H2362" t="s">
        <v>634</v>
      </c>
      <c r="I2362">
        <v>2</v>
      </c>
      <c r="J2362">
        <v>215</v>
      </c>
    </row>
    <row r="2363" spans="1:10" x14ac:dyDescent="0.45">
      <c r="A2363">
        <v>75088</v>
      </c>
      <c r="B2363">
        <v>10</v>
      </c>
      <c r="C2363">
        <v>2</v>
      </c>
      <c r="D2363" t="s">
        <v>1492</v>
      </c>
      <c r="E2363" t="s">
        <v>677</v>
      </c>
      <c r="F2363">
        <v>6</v>
      </c>
      <c r="G2363" t="s">
        <v>1778</v>
      </c>
      <c r="H2363" t="s">
        <v>634</v>
      </c>
      <c r="I2363" t="s">
        <v>634</v>
      </c>
      <c r="J2363" t="s">
        <v>634</v>
      </c>
    </row>
    <row r="2364" spans="1:10" x14ac:dyDescent="0.45">
      <c r="A2364">
        <v>75088</v>
      </c>
      <c r="B2364">
        <v>11</v>
      </c>
      <c r="C2364">
        <v>3</v>
      </c>
      <c r="D2364" t="s">
        <v>1721</v>
      </c>
      <c r="E2364" t="s">
        <v>678</v>
      </c>
      <c r="F2364">
        <v>14</v>
      </c>
      <c r="G2364" t="s">
        <v>634</v>
      </c>
      <c r="H2364" t="s">
        <v>634</v>
      </c>
      <c r="I2364">
        <v>2</v>
      </c>
      <c r="J2364">
        <v>208</v>
      </c>
    </row>
    <row r="2365" spans="1:10" x14ac:dyDescent="0.45">
      <c r="A2365">
        <v>75088</v>
      </c>
      <c r="B2365">
        <v>12</v>
      </c>
      <c r="C2365">
        <v>3</v>
      </c>
      <c r="D2365" t="s">
        <v>1240</v>
      </c>
      <c r="E2365" t="s">
        <v>677</v>
      </c>
      <c r="F2365">
        <v>5</v>
      </c>
      <c r="G2365" t="s">
        <v>1779</v>
      </c>
      <c r="H2365">
        <v>92</v>
      </c>
      <c r="I2365" t="s">
        <v>634</v>
      </c>
      <c r="J2365" t="s">
        <v>634</v>
      </c>
    </row>
    <row r="2366" spans="1:10" x14ac:dyDescent="0.45">
      <c r="A2366">
        <v>75088</v>
      </c>
      <c r="B2366">
        <v>13</v>
      </c>
      <c r="C2366">
        <v>3</v>
      </c>
      <c r="D2366" t="s">
        <v>1509</v>
      </c>
      <c r="E2366" t="s">
        <v>677</v>
      </c>
      <c r="F2366">
        <v>12</v>
      </c>
      <c r="G2366" t="s">
        <v>634</v>
      </c>
      <c r="H2366" t="s">
        <v>634</v>
      </c>
      <c r="I2366">
        <v>2</v>
      </c>
      <c r="J2366">
        <v>208</v>
      </c>
    </row>
    <row r="2367" spans="1:10" x14ac:dyDescent="0.45">
      <c r="A2367">
        <v>75088</v>
      </c>
      <c r="B2367">
        <v>14</v>
      </c>
      <c r="C2367">
        <v>3</v>
      </c>
      <c r="D2367" t="s">
        <v>1509</v>
      </c>
      <c r="E2367" t="s">
        <v>678</v>
      </c>
      <c r="F2367" t="s">
        <v>634</v>
      </c>
      <c r="G2367" t="s">
        <v>634</v>
      </c>
      <c r="H2367" t="s">
        <v>634</v>
      </c>
      <c r="I2367" t="s">
        <v>634</v>
      </c>
      <c r="J2367">
        <v>401</v>
      </c>
    </row>
    <row r="2368" spans="1:10" x14ac:dyDescent="0.45">
      <c r="A2368">
        <v>75088</v>
      </c>
      <c r="B2368">
        <v>15</v>
      </c>
      <c r="C2368">
        <v>3</v>
      </c>
      <c r="D2368" t="s">
        <v>1195</v>
      </c>
      <c r="E2368" t="s">
        <v>677</v>
      </c>
      <c r="F2368">
        <v>25</v>
      </c>
      <c r="G2368" t="s">
        <v>1813</v>
      </c>
      <c r="H2368">
        <v>6</v>
      </c>
      <c r="I2368" t="s">
        <v>634</v>
      </c>
      <c r="J2368" t="s">
        <v>634</v>
      </c>
    </row>
    <row r="2369" spans="1:10" x14ac:dyDescent="0.45">
      <c r="A2369">
        <v>75089</v>
      </c>
      <c r="B2369">
        <v>0</v>
      </c>
      <c r="C2369">
        <v>1</v>
      </c>
      <c r="D2369" t="s">
        <v>1201</v>
      </c>
      <c r="E2369" t="s">
        <v>677</v>
      </c>
      <c r="F2369">
        <v>3</v>
      </c>
      <c r="G2369" t="s">
        <v>1745</v>
      </c>
      <c r="H2369">
        <v>11</v>
      </c>
      <c r="I2369" t="s">
        <v>634</v>
      </c>
      <c r="J2369" t="s">
        <v>634</v>
      </c>
    </row>
    <row r="2370" spans="1:10" x14ac:dyDescent="0.45">
      <c r="A2370">
        <v>75089</v>
      </c>
      <c r="B2370">
        <v>1</v>
      </c>
      <c r="C2370">
        <v>2</v>
      </c>
      <c r="D2370" t="s">
        <v>1302</v>
      </c>
      <c r="E2370" t="s">
        <v>677</v>
      </c>
      <c r="F2370">
        <v>3</v>
      </c>
      <c r="G2370" t="s">
        <v>1777</v>
      </c>
      <c r="H2370">
        <v>68</v>
      </c>
      <c r="I2370" t="s">
        <v>634</v>
      </c>
      <c r="J2370" t="s">
        <v>634</v>
      </c>
    </row>
    <row r="2371" spans="1:10" x14ac:dyDescent="0.45">
      <c r="A2371">
        <v>75089</v>
      </c>
      <c r="B2371">
        <v>2</v>
      </c>
      <c r="C2371">
        <v>2</v>
      </c>
      <c r="D2371" t="s">
        <v>899</v>
      </c>
      <c r="E2371" t="s">
        <v>678</v>
      </c>
      <c r="F2371">
        <v>36</v>
      </c>
      <c r="G2371" t="s">
        <v>634</v>
      </c>
      <c r="H2371" t="s">
        <v>634</v>
      </c>
      <c r="I2371">
        <v>2</v>
      </c>
      <c r="J2371">
        <v>208</v>
      </c>
    </row>
    <row r="2372" spans="1:10" x14ac:dyDescent="0.45">
      <c r="A2372">
        <v>75089</v>
      </c>
      <c r="B2372">
        <v>3</v>
      </c>
      <c r="C2372">
        <v>2</v>
      </c>
      <c r="D2372" t="s">
        <v>895</v>
      </c>
      <c r="E2372" t="s">
        <v>677</v>
      </c>
      <c r="F2372">
        <v>6</v>
      </c>
      <c r="G2372" t="s">
        <v>1827</v>
      </c>
      <c r="H2372">
        <v>31</v>
      </c>
      <c r="I2372" t="s">
        <v>634</v>
      </c>
      <c r="J2372" t="s">
        <v>634</v>
      </c>
    </row>
    <row r="2373" spans="1:10" x14ac:dyDescent="0.45">
      <c r="A2373">
        <v>75089</v>
      </c>
      <c r="B2373">
        <v>4</v>
      </c>
      <c r="C2373">
        <v>2</v>
      </c>
      <c r="D2373" t="s">
        <v>1230</v>
      </c>
      <c r="E2373" t="s">
        <v>677</v>
      </c>
      <c r="F2373">
        <v>17</v>
      </c>
      <c r="G2373" t="s">
        <v>634</v>
      </c>
      <c r="H2373" t="s">
        <v>634</v>
      </c>
      <c r="I2373">
        <v>2</v>
      </c>
      <c r="J2373">
        <v>202</v>
      </c>
    </row>
    <row r="2374" spans="1:10" x14ac:dyDescent="0.45">
      <c r="A2374">
        <v>75089</v>
      </c>
      <c r="B2374">
        <v>5</v>
      </c>
      <c r="C2374">
        <v>2</v>
      </c>
      <c r="D2374" t="s">
        <v>928</v>
      </c>
      <c r="E2374" t="s">
        <v>678</v>
      </c>
      <c r="F2374">
        <v>44</v>
      </c>
      <c r="G2374" t="s">
        <v>1808</v>
      </c>
      <c r="H2374">
        <v>87</v>
      </c>
      <c r="I2374" t="s">
        <v>634</v>
      </c>
      <c r="J2374" t="s">
        <v>634</v>
      </c>
    </row>
    <row r="2375" spans="1:10" x14ac:dyDescent="0.45">
      <c r="A2375">
        <v>75089</v>
      </c>
      <c r="B2375">
        <v>6</v>
      </c>
      <c r="C2375">
        <v>2</v>
      </c>
      <c r="D2375" t="s">
        <v>1129</v>
      </c>
      <c r="E2375" t="s">
        <v>678</v>
      </c>
      <c r="F2375">
        <v>17</v>
      </c>
      <c r="G2375" t="s">
        <v>1749</v>
      </c>
      <c r="H2375">
        <v>12</v>
      </c>
      <c r="I2375" t="s">
        <v>634</v>
      </c>
      <c r="J2375" t="s">
        <v>634</v>
      </c>
    </row>
    <row r="2376" spans="1:10" x14ac:dyDescent="0.45">
      <c r="A2376">
        <v>75089</v>
      </c>
      <c r="B2376">
        <v>7</v>
      </c>
      <c r="C2376">
        <v>2</v>
      </c>
      <c r="D2376" t="s">
        <v>1061</v>
      </c>
      <c r="E2376" t="s">
        <v>678</v>
      </c>
      <c r="F2376">
        <v>23</v>
      </c>
      <c r="G2376" t="s">
        <v>1750</v>
      </c>
      <c r="H2376" t="s">
        <v>634</v>
      </c>
      <c r="I2376" t="s">
        <v>634</v>
      </c>
      <c r="J2376" t="s">
        <v>634</v>
      </c>
    </row>
    <row r="2377" spans="1:10" x14ac:dyDescent="0.45">
      <c r="A2377">
        <v>75089</v>
      </c>
      <c r="B2377">
        <v>8</v>
      </c>
      <c r="C2377">
        <v>2</v>
      </c>
      <c r="D2377" t="s">
        <v>1061</v>
      </c>
      <c r="E2377" t="s">
        <v>677</v>
      </c>
      <c r="F2377">
        <v>68</v>
      </c>
      <c r="G2377" t="s">
        <v>634</v>
      </c>
      <c r="H2377" t="s">
        <v>634</v>
      </c>
      <c r="I2377">
        <v>2</v>
      </c>
      <c r="J2377">
        <v>201</v>
      </c>
    </row>
    <row r="2378" spans="1:10" x14ac:dyDescent="0.45">
      <c r="A2378">
        <v>75089</v>
      </c>
      <c r="B2378">
        <v>9</v>
      </c>
      <c r="C2378">
        <v>2</v>
      </c>
      <c r="D2378" t="s">
        <v>759</v>
      </c>
      <c r="E2378" t="s">
        <v>678</v>
      </c>
      <c r="F2378">
        <v>36</v>
      </c>
      <c r="G2378" t="s">
        <v>634</v>
      </c>
      <c r="H2378" t="s">
        <v>634</v>
      </c>
      <c r="I2378">
        <v>2</v>
      </c>
      <c r="J2378">
        <v>215</v>
      </c>
    </row>
    <row r="2379" spans="1:10" x14ac:dyDescent="0.45">
      <c r="A2379">
        <v>75089</v>
      </c>
      <c r="B2379">
        <v>10</v>
      </c>
      <c r="C2379">
        <v>2</v>
      </c>
      <c r="D2379" t="s">
        <v>723</v>
      </c>
      <c r="E2379" t="s">
        <v>677</v>
      </c>
      <c r="F2379">
        <v>31</v>
      </c>
      <c r="G2379" t="s">
        <v>634</v>
      </c>
      <c r="H2379" t="s">
        <v>634</v>
      </c>
      <c r="I2379">
        <v>2</v>
      </c>
      <c r="J2379">
        <v>0</v>
      </c>
    </row>
    <row r="2380" spans="1:10" x14ac:dyDescent="0.45">
      <c r="A2380">
        <v>75089</v>
      </c>
      <c r="B2380">
        <v>11</v>
      </c>
      <c r="C2380">
        <v>3</v>
      </c>
      <c r="D2380" t="s">
        <v>1411</v>
      </c>
      <c r="E2380" t="s">
        <v>677</v>
      </c>
      <c r="F2380">
        <v>3</v>
      </c>
      <c r="G2380" t="s">
        <v>1778</v>
      </c>
      <c r="H2380">
        <v>31</v>
      </c>
      <c r="I2380" t="s">
        <v>634</v>
      </c>
      <c r="J2380" t="s">
        <v>634</v>
      </c>
    </row>
    <row r="2381" spans="1:10" x14ac:dyDescent="0.45">
      <c r="A2381">
        <v>75089</v>
      </c>
      <c r="B2381">
        <v>12</v>
      </c>
      <c r="C2381">
        <v>3</v>
      </c>
      <c r="D2381" t="s">
        <v>1493</v>
      </c>
      <c r="E2381" t="s">
        <v>677</v>
      </c>
      <c r="F2381">
        <v>11</v>
      </c>
      <c r="G2381" t="s">
        <v>1779</v>
      </c>
      <c r="H2381">
        <v>68</v>
      </c>
      <c r="I2381" t="s">
        <v>634</v>
      </c>
      <c r="J2381" t="s">
        <v>634</v>
      </c>
    </row>
    <row r="2382" spans="1:10" x14ac:dyDescent="0.45">
      <c r="A2382">
        <v>75090</v>
      </c>
      <c r="B2382">
        <v>0</v>
      </c>
      <c r="C2382">
        <v>1</v>
      </c>
      <c r="D2382" t="s">
        <v>1494</v>
      </c>
      <c r="E2382" t="s">
        <v>677</v>
      </c>
      <c r="F2382">
        <v>77</v>
      </c>
      <c r="G2382" t="s">
        <v>1745</v>
      </c>
      <c r="H2382">
        <v>17</v>
      </c>
      <c r="I2382" t="s">
        <v>634</v>
      </c>
      <c r="J2382" t="s">
        <v>634</v>
      </c>
    </row>
    <row r="2383" spans="1:10" x14ac:dyDescent="0.45">
      <c r="A2383">
        <v>75090</v>
      </c>
      <c r="B2383">
        <v>1</v>
      </c>
      <c r="C2383">
        <v>1</v>
      </c>
      <c r="D2383" t="s">
        <v>1495</v>
      </c>
      <c r="E2383" t="s">
        <v>677</v>
      </c>
      <c r="F2383">
        <v>17</v>
      </c>
      <c r="G2383" t="s">
        <v>1777</v>
      </c>
      <c r="H2383">
        <v>77</v>
      </c>
      <c r="I2383" t="s">
        <v>634</v>
      </c>
      <c r="J2383" t="s">
        <v>634</v>
      </c>
    </row>
    <row r="2384" spans="1:10" x14ac:dyDescent="0.45">
      <c r="A2384">
        <v>75090</v>
      </c>
      <c r="B2384">
        <v>2</v>
      </c>
      <c r="C2384">
        <v>1</v>
      </c>
      <c r="D2384" t="s">
        <v>932</v>
      </c>
      <c r="E2384" t="s">
        <v>677</v>
      </c>
      <c r="F2384">
        <v>77</v>
      </c>
      <c r="G2384" t="s">
        <v>1827</v>
      </c>
      <c r="H2384">
        <v>17</v>
      </c>
      <c r="I2384" t="s">
        <v>634</v>
      </c>
      <c r="J2384" t="s">
        <v>634</v>
      </c>
    </row>
    <row r="2385" spans="1:10" x14ac:dyDescent="0.45">
      <c r="A2385">
        <v>75090</v>
      </c>
      <c r="B2385">
        <v>3</v>
      </c>
      <c r="C2385">
        <v>2</v>
      </c>
      <c r="D2385" t="s">
        <v>1440</v>
      </c>
      <c r="E2385" t="s">
        <v>677</v>
      </c>
      <c r="F2385">
        <v>25</v>
      </c>
      <c r="G2385" t="s">
        <v>1797</v>
      </c>
      <c r="H2385" t="s">
        <v>634</v>
      </c>
      <c r="I2385" t="s">
        <v>634</v>
      </c>
      <c r="J2385" t="s">
        <v>634</v>
      </c>
    </row>
    <row r="2386" spans="1:10" x14ac:dyDescent="0.45">
      <c r="A2386">
        <v>75090</v>
      </c>
      <c r="B2386">
        <v>4</v>
      </c>
      <c r="C2386">
        <v>2</v>
      </c>
      <c r="D2386" t="s">
        <v>1399</v>
      </c>
      <c r="E2386" t="s">
        <v>678</v>
      </c>
      <c r="F2386">
        <v>10</v>
      </c>
      <c r="G2386" t="s">
        <v>634</v>
      </c>
      <c r="H2386" t="s">
        <v>634</v>
      </c>
      <c r="I2386">
        <v>2</v>
      </c>
      <c r="J2386">
        <v>201</v>
      </c>
    </row>
    <row r="2387" spans="1:10" x14ac:dyDescent="0.45">
      <c r="A2387">
        <v>75090</v>
      </c>
      <c r="B2387">
        <v>5</v>
      </c>
      <c r="C2387">
        <v>2</v>
      </c>
      <c r="D2387" t="s">
        <v>945</v>
      </c>
      <c r="E2387" t="s">
        <v>677</v>
      </c>
      <c r="F2387">
        <v>31</v>
      </c>
      <c r="G2387" t="s">
        <v>634</v>
      </c>
      <c r="H2387" t="s">
        <v>634</v>
      </c>
      <c r="I2387">
        <v>2</v>
      </c>
      <c r="J2387">
        <v>201</v>
      </c>
    </row>
    <row r="2388" spans="1:10" x14ac:dyDescent="0.45">
      <c r="A2388">
        <v>75090</v>
      </c>
      <c r="B2388">
        <v>6</v>
      </c>
      <c r="C2388">
        <v>2</v>
      </c>
      <c r="D2388" t="s">
        <v>989</v>
      </c>
      <c r="E2388" t="s">
        <v>677</v>
      </c>
      <c r="F2388">
        <v>89</v>
      </c>
      <c r="G2388" t="s">
        <v>1798</v>
      </c>
      <c r="H2388">
        <v>24</v>
      </c>
      <c r="I2388" t="s">
        <v>634</v>
      </c>
      <c r="J2388" t="s">
        <v>634</v>
      </c>
    </row>
    <row r="2389" spans="1:10" x14ac:dyDescent="0.45">
      <c r="A2389">
        <v>75090</v>
      </c>
      <c r="B2389">
        <v>7</v>
      </c>
      <c r="C2389">
        <v>3</v>
      </c>
      <c r="D2389" t="s">
        <v>1496</v>
      </c>
      <c r="E2389" t="s">
        <v>677</v>
      </c>
      <c r="F2389">
        <v>13</v>
      </c>
      <c r="G2389" t="s">
        <v>1799</v>
      </c>
      <c r="H2389" t="s">
        <v>634</v>
      </c>
      <c r="I2389" t="s">
        <v>634</v>
      </c>
      <c r="J2389" t="s">
        <v>634</v>
      </c>
    </row>
    <row r="2390" spans="1:10" x14ac:dyDescent="0.45">
      <c r="A2390">
        <v>75090</v>
      </c>
      <c r="B2390">
        <v>8</v>
      </c>
      <c r="C2390">
        <v>3</v>
      </c>
      <c r="D2390" t="s">
        <v>1298</v>
      </c>
      <c r="E2390" t="s">
        <v>677</v>
      </c>
      <c r="F2390">
        <v>13</v>
      </c>
      <c r="G2390" t="s">
        <v>1800</v>
      </c>
      <c r="H2390">
        <v>28</v>
      </c>
      <c r="I2390" t="s">
        <v>634</v>
      </c>
      <c r="J2390" t="s">
        <v>634</v>
      </c>
    </row>
    <row r="2391" spans="1:10" x14ac:dyDescent="0.45">
      <c r="A2391">
        <v>75090</v>
      </c>
      <c r="B2391">
        <v>9</v>
      </c>
      <c r="C2391">
        <v>3</v>
      </c>
      <c r="D2391" t="s">
        <v>1497</v>
      </c>
      <c r="E2391" t="s">
        <v>677</v>
      </c>
      <c r="F2391">
        <v>17</v>
      </c>
      <c r="G2391" t="s">
        <v>1831</v>
      </c>
      <c r="H2391">
        <v>24</v>
      </c>
      <c r="I2391" t="s">
        <v>634</v>
      </c>
      <c r="J2391" t="s">
        <v>634</v>
      </c>
    </row>
    <row r="2392" spans="1:10" x14ac:dyDescent="0.45">
      <c r="A2392">
        <v>75090</v>
      </c>
      <c r="B2392">
        <v>10</v>
      </c>
      <c r="C2392">
        <v>3</v>
      </c>
      <c r="D2392" t="s">
        <v>791</v>
      </c>
      <c r="E2392" t="s">
        <v>678</v>
      </c>
      <c r="F2392">
        <v>30</v>
      </c>
      <c r="G2392" t="s">
        <v>1801</v>
      </c>
      <c r="H2392" t="s">
        <v>634</v>
      </c>
      <c r="I2392" t="s">
        <v>634</v>
      </c>
      <c r="J2392" t="s">
        <v>634</v>
      </c>
    </row>
    <row r="2393" spans="1:10" x14ac:dyDescent="0.45">
      <c r="A2393">
        <v>75091</v>
      </c>
      <c r="B2393">
        <v>0</v>
      </c>
      <c r="C2393">
        <v>1</v>
      </c>
      <c r="D2393" t="s">
        <v>1498</v>
      </c>
      <c r="E2393" t="s">
        <v>677</v>
      </c>
      <c r="F2393">
        <v>88</v>
      </c>
      <c r="G2393" t="s">
        <v>1745</v>
      </c>
      <c r="H2393" t="s">
        <v>634</v>
      </c>
      <c r="I2393" t="s">
        <v>634</v>
      </c>
      <c r="J2393" t="s">
        <v>634</v>
      </c>
    </row>
    <row r="2394" spans="1:10" x14ac:dyDescent="0.45">
      <c r="A2394">
        <v>75091</v>
      </c>
      <c r="B2394">
        <v>1</v>
      </c>
      <c r="C2394">
        <v>1</v>
      </c>
      <c r="D2394" t="s">
        <v>1499</v>
      </c>
      <c r="E2394" t="s">
        <v>678</v>
      </c>
      <c r="F2394">
        <v>86</v>
      </c>
      <c r="G2394" t="s">
        <v>1746</v>
      </c>
      <c r="H2394">
        <v>40</v>
      </c>
      <c r="I2394" t="s">
        <v>634</v>
      </c>
      <c r="J2394" t="s">
        <v>634</v>
      </c>
    </row>
    <row r="2395" spans="1:10" x14ac:dyDescent="0.45">
      <c r="A2395">
        <v>75091</v>
      </c>
      <c r="B2395">
        <v>2</v>
      </c>
      <c r="C2395">
        <v>1</v>
      </c>
      <c r="D2395" t="s">
        <v>1002</v>
      </c>
      <c r="E2395" t="s">
        <v>677</v>
      </c>
      <c r="F2395">
        <v>23</v>
      </c>
      <c r="G2395" t="s">
        <v>1747</v>
      </c>
      <c r="H2395">
        <v>12</v>
      </c>
      <c r="I2395" t="s">
        <v>634</v>
      </c>
      <c r="J2395" t="s">
        <v>634</v>
      </c>
    </row>
    <row r="2396" spans="1:10" x14ac:dyDescent="0.45">
      <c r="A2396">
        <v>75091</v>
      </c>
      <c r="B2396">
        <v>3</v>
      </c>
      <c r="C2396">
        <v>2</v>
      </c>
      <c r="D2396" t="s">
        <v>1578</v>
      </c>
      <c r="E2396" t="s">
        <v>677</v>
      </c>
      <c r="F2396">
        <v>41</v>
      </c>
      <c r="G2396" t="s">
        <v>634</v>
      </c>
      <c r="H2396" t="s">
        <v>634</v>
      </c>
      <c r="I2396">
        <v>2</v>
      </c>
      <c r="J2396">
        <v>202</v>
      </c>
    </row>
    <row r="2397" spans="1:10" x14ac:dyDescent="0.45">
      <c r="A2397">
        <v>75091</v>
      </c>
      <c r="B2397">
        <v>4</v>
      </c>
      <c r="C2397">
        <v>2</v>
      </c>
      <c r="D2397" t="s">
        <v>902</v>
      </c>
      <c r="E2397" t="s">
        <v>678</v>
      </c>
      <c r="F2397">
        <v>4</v>
      </c>
      <c r="G2397" t="s">
        <v>634</v>
      </c>
      <c r="H2397" t="s">
        <v>634</v>
      </c>
      <c r="I2397">
        <v>2</v>
      </c>
      <c r="J2397">
        <v>220</v>
      </c>
    </row>
    <row r="2398" spans="1:10" x14ac:dyDescent="0.45">
      <c r="A2398">
        <v>75091</v>
      </c>
      <c r="B2398">
        <v>5</v>
      </c>
      <c r="C2398">
        <v>2</v>
      </c>
      <c r="D2398" t="s">
        <v>1377</v>
      </c>
      <c r="E2398" t="s">
        <v>678</v>
      </c>
      <c r="F2398">
        <v>89</v>
      </c>
      <c r="G2398" t="s">
        <v>634</v>
      </c>
      <c r="H2398" t="s">
        <v>634</v>
      </c>
      <c r="I2398">
        <v>2</v>
      </c>
      <c r="J2398">
        <v>201</v>
      </c>
    </row>
    <row r="2399" spans="1:10" x14ac:dyDescent="0.45">
      <c r="A2399">
        <v>75091</v>
      </c>
      <c r="B2399">
        <v>6</v>
      </c>
      <c r="C2399">
        <v>2</v>
      </c>
      <c r="D2399" t="s">
        <v>1500</v>
      </c>
      <c r="E2399" t="s">
        <v>677</v>
      </c>
      <c r="F2399">
        <v>32</v>
      </c>
      <c r="G2399" t="s">
        <v>1808</v>
      </c>
      <c r="H2399" t="s">
        <v>634</v>
      </c>
      <c r="I2399" t="s">
        <v>634</v>
      </c>
      <c r="J2399" t="s">
        <v>634</v>
      </c>
    </row>
    <row r="2400" spans="1:10" x14ac:dyDescent="0.45">
      <c r="A2400">
        <v>75091</v>
      </c>
      <c r="B2400">
        <v>7</v>
      </c>
      <c r="C2400">
        <v>2</v>
      </c>
      <c r="D2400" t="s">
        <v>1207</v>
      </c>
      <c r="E2400" t="s">
        <v>678</v>
      </c>
      <c r="F2400">
        <v>4</v>
      </c>
      <c r="G2400" t="s">
        <v>634</v>
      </c>
      <c r="H2400" t="s">
        <v>634</v>
      </c>
      <c r="I2400">
        <v>2</v>
      </c>
      <c r="J2400">
        <v>208</v>
      </c>
    </row>
    <row r="2401" spans="1:10" x14ac:dyDescent="0.45">
      <c r="A2401">
        <v>75091</v>
      </c>
      <c r="B2401">
        <v>8</v>
      </c>
      <c r="C2401">
        <v>2</v>
      </c>
      <c r="D2401" t="s">
        <v>1219</v>
      </c>
      <c r="E2401" t="s">
        <v>678</v>
      </c>
      <c r="F2401">
        <v>4</v>
      </c>
      <c r="G2401" t="s">
        <v>634</v>
      </c>
      <c r="H2401" t="s">
        <v>634</v>
      </c>
      <c r="I2401">
        <v>2</v>
      </c>
      <c r="J2401">
        <v>208</v>
      </c>
    </row>
    <row r="2402" spans="1:10" x14ac:dyDescent="0.45">
      <c r="A2402">
        <v>75091</v>
      </c>
      <c r="B2402">
        <v>9</v>
      </c>
      <c r="C2402">
        <v>3</v>
      </c>
      <c r="D2402" t="s">
        <v>1306</v>
      </c>
      <c r="E2402" t="s">
        <v>678</v>
      </c>
      <c r="F2402">
        <v>40</v>
      </c>
      <c r="G2402" t="s">
        <v>1749</v>
      </c>
      <c r="H2402">
        <v>92</v>
      </c>
      <c r="I2402" t="s">
        <v>634</v>
      </c>
      <c r="J2402" t="s">
        <v>634</v>
      </c>
    </row>
    <row r="2403" spans="1:10" x14ac:dyDescent="0.45">
      <c r="A2403">
        <v>75091</v>
      </c>
      <c r="B2403">
        <v>10</v>
      </c>
      <c r="C2403">
        <v>3</v>
      </c>
      <c r="D2403" t="s">
        <v>768</v>
      </c>
      <c r="E2403" t="s">
        <v>678</v>
      </c>
      <c r="F2403">
        <v>5</v>
      </c>
      <c r="G2403" t="s">
        <v>1750</v>
      </c>
      <c r="H2403">
        <v>92</v>
      </c>
      <c r="I2403" t="s">
        <v>634</v>
      </c>
      <c r="J2403" t="s">
        <v>634</v>
      </c>
    </row>
    <row r="2404" spans="1:10" x14ac:dyDescent="0.45">
      <c r="A2404">
        <v>75091</v>
      </c>
      <c r="B2404">
        <v>11</v>
      </c>
      <c r="C2404">
        <v>3</v>
      </c>
      <c r="D2404" t="s">
        <v>1340</v>
      </c>
      <c r="E2404" t="s">
        <v>677</v>
      </c>
      <c r="F2404">
        <v>36</v>
      </c>
      <c r="G2404" t="s">
        <v>1778</v>
      </c>
      <c r="H2404">
        <v>44</v>
      </c>
      <c r="I2404" t="s">
        <v>634</v>
      </c>
      <c r="J2404" t="s">
        <v>634</v>
      </c>
    </row>
    <row r="2405" spans="1:10" x14ac:dyDescent="0.45">
      <c r="A2405">
        <v>75091</v>
      </c>
      <c r="B2405">
        <v>12</v>
      </c>
      <c r="C2405">
        <v>3</v>
      </c>
      <c r="D2405" t="s">
        <v>1384</v>
      </c>
      <c r="E2405" t="s">
        <v>677</v>
      </c>
      <c r="F2405">
        <v>12</v>
      </c>
      <c r="G2405" t="s">
        <v>634</v>
      </c>
      <c r="H2405" t="s">
        <v>634</v>
      </c>
      <c r="I2405">
        <v>2</v>
      </c>
      <c r="J2405">
        <v>202</v>
      </c>
    </row>
    <row r="2406" spans="1:10" x14ac:dyDescent="0.45">
      <c r="A2406">
        <v>75091</v>
      </c>
      <c r="B2406">
        <v>13</v>
      </c>
      <c r="C2406">
        <v>3</v>
      </c>
      <c r="D2406" t="s">
        <v>861</v>
      </c>
      <c r="E2406" t="s">
        <v>678</v>
      </c>
      <c r="F2406" t="s">
        <v>634</v>
      </c>
      <c r="G2406" t="s">
        <v>634</v>
      </c>
      <c r="H2406" t="s">
        <v>634</v>
      </c>
      <c r="I2406" t="s">
        <v>634</v>
      </c>
      <c r="J2406">
        <v>401</v>
      </c>
    </row>
    <row r="2407" spans="1:10" x14ac:dyDescent="0.45">
      <c r="A2407">
        <v>75092</v>
      </c>
      <c r="B2407">
        <v>0</v>
      </c>
      <c r="C2407">
        <v>1</v>
      </c>
      <c r="D2407" t="s">
        <v>1271</v>
      </c>
      <c r="E2407" t="s">
        <v>677</v>
      </c>
      <c r="F2407">
        <v>10</v>
      </c>
      <c r="G2407" t="s">
        <v>1745</v>
      </c>
      <c r="H2407">
        <v>2</v>
      </c>
      <c r="I2407" t="s">
        <v>634</v>
      </c>
      <c r="J2407" t="s">
        <v>634</v>
      </c>
    </row>
    <row r="2408" spans="1:10" x14ac:dyDescent="0.45">
      <c r="A2408">
        <v>75092</v>
      </c>
      <c r="B2408">
        <v>1</v>
      </c>
      <c r="C2408">
        <v>1</v>
      </c>
      <c r="D2408" t="s">
        <v>1501</v>
      </c>
      <c r="E2408" t="s">
        <v>677</v>
      </c>
      <c r="F2408">
        <v>90</v>
      </c>
      <c r="G2408" t="s">
        <v>1777</v>
      </c>
      <c r="H2408">
        <v>61</v>
      </c>
      <c r="I2408" t="s">
        <v>634</v>
      </c>
      <c r="J2408" t="s">
        <v>634</v>
      </c>
    </row>
    <row r="2409" spans="1:10" x14ac:dyDescent="0.45">
      <c r="A2409">
        <v>75092</v>
      </c>
      <c r="B2409">
        <v>2</v>
      </c>
      <c r="C2409">
        <v>1</v>
      </c>
      <c r="D2409" t="s">
        <v>734</v>
      </c>
      <c r="E2409" t="s">
        <v>677</v>
      </c>
      <c r="F2409">
        <v>99</v>
      </c>
      <c r="G2409" t="s">
        <v>1827</v>
      </c>
      <c r="H2409">
        <v>88</v>
      </c>
      <c r="I2409" t="s">
        <v>634</v>
      </c>
      <c r="J2409" t="s">
        <v>634</v>
      </c>
    </row>
    <row r="2410" spans="1:10" x14ac:dyDescent="0.45">
      <c r="A2410">
        <v>75092</v>
      </c>
      <c r="B2410">
        <v>3</v>
      </c>
      <c r="C2410">
        <v>2</v>
      </c>
      <c r="D2410" t="s">
        <v>1612</v>
      </c>
      <c r="E2410" t="s">
        <v>677</v>
      </c>
      <c r="F2410">
        <v>48</v>
      </c>
      <c r="G2410" t="s">
        <v>634</v>
      </c>
      <c r="H2410" t="s">
        <v>634</v>
      </c>
      <c r="I2410">
        <v>2</v>
      </c>
      <c r="J2410">
        <v>201</v>
      </c>
    </row>
    <row r="2411" spans="1:10" x14ac:dyDescent="0.45">
      <c r="A2411">
        <v>75092</v>
      </c>
      <c r="B2411">
        <v>4</v>
      </c>
      <c r="C2411">
        <v>2</v>
      </c>
      <c r="D2411" t="s">
        <v>833</v>
      </c>
      <c r="E2411" t="s">
        <v>677</v>
      </c>
      <c r="F2411">
        <v>20</v>
      </c>
      <c r="G2411" t="s">
        <v>1797</v>
      </c>
      <c r="H2411">
        <v>16</v>
      </c>
      <c r="I2411" t="s">
        <v>634</v>
      </c>
      <c r="J2411" t="s">
        <v>634</v>
      </c>
    </row>
    <row r="2412" spans="1:10" x14ac:dyDescent="0.45">
      <c r="A2412">
        <v>75092</v>
      </c>
      <c r="B2412">
        <v>5</v>
      </c>
      <c r="C2412">
        <v>2</v>
      </c>
      <c r="D2412" t="s">
        <v>1700</v>
      </c>
      <c r="E2412" t="s">
        <v>678</v>
      </c>
      <c r="F2412">
        <v>23</v>
      </c>
      <c r="G2412" t="s">
        <v>634</v>
      </c>
      <c r="H2412" t="s">
        <v>634</v>
      </c>
      <c r="I2412">
        <v>2</v>
      </c>
      <c r="J2412">
        <v>208</v>
      </c>
    </row>
    <row r="2413" spans="1:10" x14ac:dyDescent="0.45">
      <c r="A2413">
        <v>75092</v>
      </c>
      <c r="B2413">
        <v>6</v>
      </c>
      <c r="C2413">
        <v>2</v>
      </c>
      <c r="D2413" t="s">
        <v>1096</v>
      </c>
      <c r="E2413" t="s">
        <v>677</v>
      </c>
      <c r="F2413">
        <v>18</v>
      </c>
      <c r="G2413" t="s">
        <v>1798</v>
      </c>
      <c r="H2413">
        <v>61</v>
      </c>
      <c r="I2413" t="s">
        <v>634</v>
      </c>
      <c r="J2413" t="s">
        <v>634</v>
      </c>
    </row>
    <row r="2414" spans="1:10" x14ac:dyDescent="0.45">
      <c r="A2414">
        <v>75092</v>
      </c>
      <c r="B2414">
        <v>7</v>
      </c>
      <c r="C2414">
        <v>2</v>
      </c>
      <c r="D2414" t="s">
        <v>1358</v>
      </c>
      <c r="E2414" t="s">
        <v>678</v>
      </c>
      <c r="F2414">
        <v>87</v>
      </c>
      <c r="G2414" t="s">
        <v>1828</v>
      </c>
      <c r="H2414">
        <v>8</v>
      </c>
      <c r="I2414" t="s">
        <v>634</v>
      </c>
      <c r="J2414" t="s">
        <v>634</v>
      </c>
    </row>
    <row r="2415" spans="1:10" x14ac:dyDescent="0.45">
      <c r="A2415">
        <v>75092</v>
      </c>
      <c r="B2415">
        <v>8</v>
      </c>
      <c r="C2415">
        <v>2</v>
      </c>
      <c r="D2415" t="s">
        <v>1402</v>
      </c>
      <c r="E2415" t="s">
        <v>677</v>
      </c>
      <c r="F2415">
        <v>48</v>
      </c>
      <c r="G2415" t="s">
        <v>1829</v>
      </c>
      <c r="H2415">
        <v>2</v>
      </c>
      <c r="I2415" t="s">
        <v>634</v>
      </c>
      <c r="J2415" t="s">
        <v>634</v>
      </c>
    </row>
    <row r="2416" spans="1:10" x14ac:dyDescent="0.45">
      <c r="A2416">
        <v>75092</v>
      </c>
      <c r="B2416">
        <v>9</v>
      </c>
      <c r="C2416">
        <v>2</v>
      </c>
      <c r="D2416" t="s">
        <v>1310</v>
      </c>
      <c r="E2416" t="s">
        <v>678</v>
      </c>
      <c r="F2416">
        <v>27</v>
      </c>
      <c r="G2416" t="s">
        <v>1812</v>
      </c>
      <c r="H2416">
        <v>8</v>
      </c>
      <c r="I2416" t="s">
        <v>634</v>
      </c>
      <c r="J2416" t="s">
        <v>634</v>
      </c>
    </row>
    <row r="2417" spans="1:10" x14ac:dyDescent="0.45">
      <c r="A2417">
        <v>75092</v>
      </c>
      <c r="B2417">
        <v>10</v>
      </c>
      <c r="C2417">
        <v>2</v>
      </c>
      <c r="D2417" t="s">
        <v>1258</v>
      </c>
      <c r="E2417" t="s">
        <v>678</v>
      </c>
      <c r="F2417">
        <v>27</v>
      </c>
      <c r="G2417" t="s">
        <v>1813</v>
      </c>
      <c r="H2417">
        <v>23</v>
      </c>
      <c r="I2417" t="s">
        <v>634</v>
      </c>
      <c r="J2417" t="s">
        <v>634</v>
      </c>
    </row>
    <row r="2418" spans="1:10" x14ac:dyDescent="0.45">
      <c r="A2418">
        <v>75092</v>
      </c>
      <c r="B2418">
        <v>11</v>
      </c>
      <c r="C2418">
        <v>2</v>
      </c>
      <c r="D2418" t="s">
        <v>1165</v>
      </c>
      <c r="E2418" t="s">
        <v>678</v>
      </c>
      <c r="F2418">
        <v>8</v>
      </c>
      <c r="G2418" t="s">
        <v>1781</v>
      </c>
      <c r="H2418" t="s">
        <v>634</v>
      </c>
      <c r="I2418" t="s">
        <v>634</v>
      </c>
      <c r="J2418" t="s">
        <v>634</v>
      </c>
    </row>
    <row r="2419" spans="1:10" x14ac:dyDescent="0.45">
      <c r="A2419">
        <v>75092</v>
      </c>
      <c r="B2419">
        <v>12</v>
      </c>
      <c r="C2419">
        <v>3</v>
      </c>
      <c r="D2419" t="s">
        <v>1190</v>
      </c>
      <c r="E2419" t="s">
        <v>678</v>
      </c>
      <c r="F2419">
        <v>8</v>
      </c>
      <c r="G2419" t="s">
        <v>1814</v>
      </c>
      <c r="H2419" t="s">
        <v>634</v>
      </c>
      <c r="I2419" t="s">
        <v>634</v>
      </c>
      <c r="J2419" t="s">
        <v>634</v>
      </c>
    </row>
    <row r="2420" spans="1:10" x14ac:dyDescent="0.45">
      <c r="A2420">
        <v>75092</v>
      </c>
      <c r="B2420">
        <v>13</v>
      </c>
      <c r="C2420">
        <v>3</v>
      </c>
      <c r="D2420" t="s">
        <v>1502</v>
      </c>
      <c r="E2420" t="s">
        <v>677</v>
      </c>
      <c r="F2420">
        <v>18</v>
      </c>
      <c r="G2420" t="s">
        <v>1815</v>
      </c>
      <c r="H2420">
        <v>61</v>
      </c>
      <c r="I2420" t="s">
        <v>634</v>
      </c>
      <c r="J2420" t="s">
        <v>634</v>
      </c>
    </row>
    <row r="2421" spans="1:10" x14ac:dyDescent="0.45">
      <c r="A2421">
        <v>75092</v>
      </c>
      <c r="B2421">
        <v>14</v>
      </c>
      <c r="C2421">
        <v>3</v>
      </c>
      <c r="D2421" t="s">
        <v>1104</v>
      </c>
      <c r="E2421" t="s">
        <v>677</v>
      </c>
      <c r="F2421">
        <v>99</v>
      </c>
      <c r="G2421" t="s">
        <v>634</v>
      </c>
      <c r="H2421" t="s">
        <v>634</v>
      </c>
      <c r="I2421">
        <v>2</v>
      </c>
      <c r="J2421">
        <v>212</v>
      </c>
    </row>
    <row r="2422" spans="1:10" x14ac:dyDescent="0.45">
      <c r="A2422">
        <v>75092</v>
      </c>
      <c r="B2422">
        <v>15</v>
      </c>
      <c r="C2422">
        <v>3</v>
      </c>
      <c r="D2422" t="s">
        <v>1104</v>
      </c>
      <c r="E2422" t="s">
        <v>677</v>
      </c>
      <c r="F2422">
        <v>90</v>
      </c>
      <c r="G2422" t="s">
        <v>634</v>
      </c>
      <c r="H2422" t="s">
        <v>634</v>
      </c>
      <c r="I2422">
        <v>2</v>
      </c>
      <c r="J2422">
        <v>208</v>
      </c>
    </row>
    <row r="2423" spans="1:10" x14ac:dyDescent="0.45">
      <c r="A2423">
        <v>75092</v>
      </c>
      <c r="B2423">
        <v>16</v>
      </c>
      <c r="C2423">
        <v>3</v>
      </c>
      <c r="D2423" t="s">
        <v>893</v>
      </c>
      <c r="E2423" t="s">
        <v>678</v>
      </c>
      <c r="F2423">
        <v>23</v>
      </c>
      <c r="G2423" t="s">
        <v>1843</v>
      </c>
      <c r="H2423">
        <v>13</v>
      </c>
      <c r="I2423" t="s">
        <v>634</v>
      </c>
      <c r="J2423" t="s">
        <v>634</v>
      </c>
    </row>
    <row r="2424" spans="1:10" x14ac:dyDescent="0.45">
      <c r="A2424">
        <v>75092</v>
      </c>
      <c r="B2424">
        <v>17</v>
      </c>
      <c r="C2424">
        <v>3</v>
      </c>
      <c r="D2424" t="s">
        <v>893</v>
      </c>
      <c r="E2424" t="s">
        <v>677</v>
      </c>
      <c r="F2424" t="s">
        <v>634</v>
      </c>
      <c r="G2424" t="s">
        <v>634</v>
      </c>
      <c r="H2424" t="s">
        <v>634</v>
      </c>
      <c r="I2424" t="s">
        <v>634</v>
      </c>
      <c r="J2424">
        <v>401</v>
      </c>
    </row>
    <row r="2425" spans="1:10" x14ac:dyDescent="0.45">
      <c r="A2425">
        <v>75092</v>
      </c>
      <c r="B2425">
        <v>18</v>
      </c>
      <c r="C2425">
        <v>3</v>
      </c>
      <c r="D2425" t="s">
        <v>1509</v>
      </c>
      <c r="E2425" t="s">
        <v>678</v>
      </c>
      <c r="F2425">
        <v>17</v>
      </c>
      <c r="G2425" t="s">
        <v>634</v>
      </c>
      <c r="H2425" t="s">
        <v>634</v>
      </c>
      <c r="I2425">
        <v>2</v>
      </c>
      <c r="J2425">
        <v>222</v>
      </c>
    </row>
    <row r="2426" spans="1:10" x14ac:dyDescent="0.45">
      <c r="A2426">
        <v>75092</v>
      </c>
      <c r="B2426">
        <v>19</v>
      </c>
      <c r="C2426">
        <v>3</v>
      </c>
      <c r="D2426" t="s">
        <v>989</v>
      </c>
      <c r="E2426" t="s">
        <v>678</v>
      </c>
      <c r="F2426" t="s">
        <v>634</v>
      </c>
      <c r="G2426" t="s">
        <v>634</v>
      </c>
      <c r="H2426" t="s">
        <v>634</v>
      </c>
      <c r="I2426" t="s">
        <v>634</v>
      </c>
      <c r="J2426">
        <v>401</v>
      </c>
    </row>
    <row r="2427" spans="1:10" x14ac:dyDescent="0.45">
      <c r="A2427">
        <v>75093</v>
      </c>
      <c r="B2427">
        <v>0</v>
      </c>
      <c r="C2427">
        <v>1</v>
      </c>
      <c r="D2427" t="s">
        <v>798</v>
      </c>
      <c r="E2427" t="s">
        <v>678</v>
      </c>
      <c r="F2427">
        <v>89</v>
      </c>
      <c r="G2427" t="s">
        <v>1755</v>
      </c>
      <c r="H2427">
        <v>28</v>
      </c>
      <c r="I2427" t="s">
        <v>634</v>
      </c>
      <c r="J2427" t="s">
        <v>634</v>
      </c>
    </row>
    <row r="2428" spans="1:10" x14ac:dyDescent="0.45">
      <c r="A2428">
        <v>75093</v>
      </c>
      <c r="B2428">
        <v>1</v>
      </c>
      <c r="C2428">
        <v>1</v>
      </c>
      <c r="D2428" t="s">
        <v>1341</v>
      </c>
      <c r="E2428" t="s">
        <v>678</v>
      </c>
      <c r="F2428">
        <v>13</v>
      </c>
      <c r="G2428" t="s">
        <v>1756</v>
      </c>
      <c r="H2428">
        <v>3</v>
      </c>
      <c r="I2428" t="s">
        <v>634</v>
      </c>
      <c r="J2428" t="s">
        <v>634</v>
      </c>
    </row>
    <row r="2429" spans="1:10" x14ac:dyDescent="0.45">
      <c r="A2429">
        <v>75093</v>
      </c>
      <c r="B2429">
        <v>2</v>
      </c>
      <c r="C2429">
        <v>1</v>
      </c>
      <c r="D2429" t="s">
        <v>1118</v>
      </c>
      <c r="E2429" t="s">
        <v>678</v>
      </c>
      <c r="F2429">
        <v>83</v>
      </c>
      <c r="G2429" t="s">
        <v>634</v>
      </c>
      <c r="H2429" t="s">
        <v>634</v>
      </c>
      <c r="I2429">
        <v>2</v>
      </c>
      <c r="J2429">
        <v>201</v>
      </c>
    </row>
    <row r="2430" spans="1:10" x14ac:dyDescent="0.45">
      <c r="A2430">
        <v>75093</v>
      </c>
      <c r="B2430">
        <v>3</v>
      </c>
      <c r="C2430">
        <v>2</v>
      </c>
      <c r="D2430" t="s">
        <v>1503</v>
      </c>
      <c r="E2430" t="s">
        <v>677</v>
      </c>
      <c r="F2430">
        <v>68</v>
      </c>
      <c r="G2430" t="s">
        <v>1766</v>
      </c>
      <c r="H2430">
        <v>31</v>
      </c>
      <c r="I2430" t="s">
        <v>634</v>
      </c>
      <c r="J2430" t="s">
        <v>634</v>
      </c>
    </row>
    <row r="2431" spans="1:10" x14ac:dyDescent="0.45">
      <c r="A2431">
        <v>75093</v>
      </c>
      <c r="B2431">
        <v>4</v>
      </c>
      <c r="C2431">
        <v>2</v>
      </c>
      <c r="D2431" t="s">
        <v>1504</v>
      </c>
      <c r="E2431" t="s">
        <v>677</v>
      </c>
      <c r="F2431">
        <v>27</v>
      </c>
      <c r="G2431" t="s">
        <v>1748</v>
      </c>
      <c r="H2431">
        <v>77</v>
      </c>
      <c r="I2431" t="s">
        <v>634</v>
      </c>
      <c r="J2431" t="s">
        <v>634</v>
      </c>
    </row>
    <row r="2432" spans="1:10" x14ac:dyDescent="0.45">
      <c r="A2432">
        <v>75093</v>
      </c>
      <c r="B2432">
        <v>5</v>
      </c>
      <c r="C2432">
        <v>2</v>
      </c>
      <c r="D2432" t="s">
        <v>1128</v>
      </c>
      <c r="E2432" t="s">
        <v>677</v>
      </c>
      <c r="F2432">
        <v>27</v>
      </c>
      <c r="G2432" t="s">
        <v>634</v>
      </c>
      <c r="H2432" t="s">
        <v>634</v>
      </c>
      <c r="I2432">
        <v>2</v>
      </c>
      <c r="J2432">
        <v>208</v>
      </c>
    </row>
    <row r="2433" spans="1:10" x14ac:dyDescent="0.45">
      <c r="A2433">
        <v>75093</v>
      </c>
      <c r="B2433">
        <v>6</v>
      </c>
      <c r="C2433">
        <v>2</v>
      </c>
      <c r="D2433" t="s">
        <v>1480</v>
      </c>
      <c r="E2433" t="s">
        <v>678</v>
      </c>
      <c r="F2433">
        <v>17</v>
      </c>
      <c r="G2433" t="s">
        <v>1770</v>
      </c>
      <c r="H2433">
        <v>87</v>
      </c>
      <c r="I2433" t="s">
        <v>634</v>
      </c>
      <c r="J2433" t="s">
        <v>634</v>
      </c>
    </row>
    <row r="2434" spans="1:10" x14ac:dyDescent="0.45">
      <c r="A2434">
        <v>75093</v>
      </c>
      <c r="B2434">
        <v>7</v>
      </c>
      <c r="C2434">
        <v>3</v>
      </c>
      <c r="D2434" t="s">
        <v>1211</v>
      </c>
      <c r="E2434" t="s">
        <v>677</v>
      </c>
      <c r="F2434">
        <v>42</v>
      </c>
      <c r="G2434" t="s">
        <v>634</v>
      </c>
      <c r="H2434" t="s">
        <v>634</v>
      </c>
      <c r="I2434">
        <v>2</v>
      </c>
      <c r="J2434">
        <v>201</v>
      </c>
    </row>
    <row r="2435" spans="1:10" x14ac:dyDescent="0.45">
      <c r="A2435">
        <v>75093</v>
      </c>
      <c r="B2435">
        <v>8</v>
      </c>
      <c r="C2435">
        <v>3</v>
      </c>
      <c r="D2435" t="s">
        <v>1348</v>
      </c>
      <c r="E2435" t="s">
        <v>678</v>
      </c>
      <c r="F2435">
        <v>28</v>
      </c>
      <c r="G2435" t="s">
        <v>634</v>
      </c>
      <c r="H2435" t="s">
        <v>634</v>
      </c>
      <c r="I2435">
        <v>2</v>
      </c>
      <c r="J2435">
        <v>202</v>
      </c>
    </row>
    <row r="2436" spans="1:10" x14ac:dyDescent="0.45">
      <c r="A2436">
        <v>75093</v>
      </c>
      <c r="B2436">
        <v>9</v>
      </c>
      <c r="C2436">
        <v>3</v>
      </c>
      <c r="D2436" t="s">
        <v>991</v>
      </c>
      <c r="E2436" t="s">
        <v>677</v>
      </c>
      <c r="F2436" t="s">
        <v>634</v>
      </c>
      <c r="G2436" t="s">
        <v>634</v>
      </c>
      <c r="H2436" t="s">
        <v>634</v>
      </c>
      <c r="I2436" t="s">
        <v>634</v>
      </c>
      <c r="J2436">
        <v>401</v>
      </c>
    </row>
    <row r="2437" spans="1:10" x14ac:dyDescent="0.45">
      <c r="A2437">
        <v>75093</v>
      </c>
      <c r="B2437">
        <v>10</v>
      </c>
      <c r="C2437">
        <v>3</v>
      </c>
      <c r="D2437" t="s">
        <v>917</v>
      </c>
      <c r="E2437" t="s">
        <v>677</v>
      </c>
      <c r="F2437">
        <v>10</v>
      </c>
      <c r="G2437" t="s">
        <v>634</v>
      </c>
      <c r="H2437" t="s">
        <v>634</v>
      </c>
      <c r="I2437">
        <v>2</v>
      </c>
      <c r="J2437">
        <v>202</v>
      </c>
    </row>
    <row r="2438" spans="1:10" x14ac:dyDescent="0.45">
      <c r="A2438">
        <v>75093</v>
      </c>
      <c r="B2438">
        <v>11</v>
      </c>
      <c r="C2438">
        <v>3</v>
      </c>
      <c r="D2438" t="s">
        <v>1064</v>
      </c>
      <c r="E2438" t="s">
        <v>678</v>
      </c>
      <c r="F2438">
        <v>77</v>
      </c>
      <c r="G2438" t="s">
        <v>634</v>
      </c>
      <c r="H2438" t="s">
        <v>634</v>
      </c>
      <c r="I2438">
        <v>2</v>
      </c>
      <c r="J2438">
        <v>203</v>
      </c>
    </row>
    <row r="2439" spans="1:10" x14ac:dyDescent="0.45">
      <c r="A2439">
        <v>75093</v>
      </c>
      <c r="B2439">
        <v>12</v>
      </c>
      <c r="C2439">
        <v>3</v>
      </c>
      <c r="D2439" t="s">
        <v>1347</v>
      </c>
      <c r="E2439" t="s">
        <v>677</v>
      </c>
      <c r="F2439">
        <v>5</v>
      </c>
      <c r="G2439" t="s">
        <v>1750</v>
      </c>
      <c r="H2439">
        <v>68</v>
      </c>
      <c r="I2439" t="s">
        <v>634</v>
      </c>
      <c r="J2439" t="s">
        <v>634</v>
      </c>
    </row>
    <row r="2440" spans="1:10" x14ac:dyDescent="0.45">
      <c r="A2440">
        <v>75093</v>
      </c>
      <c r="B2440">
        <v>13</v>
      </c>
      <c r="C2440">
        <v>3</v>
      </c>
      <c r="D2440" t="s">
        <v>932</v>
      </c>
      <c r="E2440" t="s">
        <v>678</v>
      </c>
      <c r="F2440">
        <v>31</v>
      </c>
      <c r="G2440" t="s">
        <v>634</v>
      </c>
      <c r="H2440" t="s">
        <v>634</v>
      </c>
      <c r="I2440">
        <v>2</v>
      </c>
      <c r="J2440">
        <v>208</v>
      </c>
    </row>
    <row r="2441" spans="1:10" x14ac:dyDescent="0.45">
      <c r="A2441">
        <v>75093</v>
      </c>
      <c r="B2441">
        <v>14</v>
      </c>
      <c r="C2441">
        <v>3</v>
      </c>
      <c r="D2441" t="s">
        <v>1314</v>
      </c>
      <c r="E2441" t="s">
        <v>678</v>
      </c>
      <c r="F2441">
        <v>77</v>
      </c>
      <c r="G2441" t="s">
        <v>1751</v>
      </c>
      <c r="H2441">
        <v>17</v>
      </c>
      <c r="I2441" t="s">
        <v>634</v>
      </c>
      <c r="J2441" t="s">
        <v>634</v>
      </c>
    </row>
    <row r="2442" spans="1:10" x14ac:dyDescent="0.45">
      <c r="A2442">
        <v>75094</v>
      </c>
      <c r="B2442">
        <v>0</v>
      </c>
      <c r="C2442">
        <v>1</v>
      </c>
      <c r="D2442" t="s">
        <v>784</v>
      </c>
      <c r="E2442" t="s">
        <v>677</v>
      </c>
      <c r="F2442">
        <v>12</v>
      </c>
      <c r="G2442" t="s">
        <v>1745</v>
      </c>
      <c r="H2442">
        <v>89</v>
      </c>
      <c r="I2442" t="s">
        <v>634</v>
      </c>
      <c r="J2442" t="s">
        <v>634</v>
      </c>
    </row>
    <row r="2443" spans="1:10" x14ac:dyDescent="0.45">
      <c r="A2443">
        <v>75094</v>
      </c>
      <c r="B2443">
        <v>1</v>
      </c>
      <c r="C2443">
        <v>1</v>
      </c>
      <c r="D2443" t="s">
        <v>1419</v>
      </c>
      <c r="E2443" t="s">
        <v>677</v>
      </c>
      <c r="F2443">
        <v>12</v>
      </c>
      <c r="G2443" t="s">
        <v>1777</v>
      </c>
      <c r="H2443">
        <v>8</v>
      </c>
      <c r="I2443" t="s">
        <v>634</v>
      </c>
      <c r="J2443" t="s">
        <v>634</v>
      </c>
    </row>
    <row r="2444" spans="1:10" x14ac:dyDescent="0.45">
      <c r="A2444">
        <v>75094</v>
      </c>
      <c r="B2444">
        <v>2</v>
      </c>
      <c r="C2444">
        <v>1</v>
      </c>
      <c r="D2444" t="s">
        <v>852</v>
      </c>
      <c r="E2444" t="s">
        <v>677</v>
      </c>
      <c r="F2444">
        <v>92</v>
      </c>
      <c r="G2444" t="s">
        <v>1827</v>
      </c>
      <c r="H2444">
        <v>89</v>
      </c>
      <c r="I2444" t="s">
        <v>634</v>
      </c>
      <c r="J2444" t="s">
        <v>634</v>
      </c>
    </row>
    <row r="2445" spans="1:10" x14ac:dyDescent="0.45">
      <c r="A2445">
        <v>75094</v>
      </c>
      <c r="B2445">
        <v>3</v>
      </c>
      <c r="C2445">
        <v>1</v>
      </c>
      <c r="D2445" t="s">
        <v>1712</v>
      </c>
      <c r="E2445" t="s">
        <v>677</v>
      </c>
      <c r="F2445">
        <v>4</v>
      </c>
      <c r="G2445" t="s">
        <v>634</v>
      </c>
      <c r="H2445" t="s">
        <v>634</v>
      </c>
      <c r="I2445">
        <v>2</v>
      </c>
      <c r="J2445">
        <v>0</v>
      </c>
    </row>
    <row r="2446" spans="1:10" x14ac:dyDescent="0.45">
      <c r="A2446">
        <v>75094</v>
      </c>
      <c r="B2446">
        <v>4</v>
      </c>
      <c r="C2446">
        <v>2</v>
      </c>
      <c r="D2446" t="s">
        <v>698</v>
      </c>
      <c r="E2446" t="s">
        <v>678</v>
      </c>
      <c r="F2446">
        <v>87</v>
      </c>
      <c r="G2446" t="s">
        <v>1808</v>
      </c>
      <c r="H2446">
        <v>38</v>
      </c>
      <c r="I2446" t="s">
        <v>634</v>
      </c>
      <c r="J2446" t="s">
        <v>634</v>
      </c>
    </row>
    <row r="2447" spans="1:10" x14ac:dyDescent="0.45">
      <c r="A2447">
        <v>75094</v>
      </c>
      <c r="B2447">
        <v>5</v>
      </c>
      <c r="C2447">
        <v>2</v>
      </c>
      <c r="D2447" t="s">
        <v>973</v>
      </c>
      <c r="E2447" t="s">
        <v>678</v>
      </c>
      <c r="F2447">
        <v>8</v>
      </c>
      <c r="G2447" t="s">
        <v>634</v>
      </c>
      <c r="H2447" t="s">
        <v>634</v>
      </c>
      <c r="I2447">
        <v>2</v>
      </c>
      <c r="J2447">
        <v>0</v>
      </c>
    </row>
    <row r="2448" spans="1:10" x14ac:dyDescent="0.45">
      <c r="A2448">
        <v>75094</v>
      </c>
      <c r="B2448">
        <v>6</v>
      </c>
      <c r="C2448">
        <v>2</v>
      </c>
      <c r="D2448" t="s">
        <v>1104</v>
      </c>
      <c r="E2448" t="s">
        <v>678</v>
      </c>
      <c r="F2448">
        <v>87</v>
      </c>
      <c r="G2448" t="s">
        <v>1749</v>
      </c>
      <c r="H2448">
        <v>8</v>
      </c>
      <c r="I2448" t="s">
        <v>634</v>
      </c>
      <c r="J2448" t="s">
        <v>634</v>
      </c>
    </row>
    <row r="2449" spans="1:10" x14ac:dyDescent="0.45">
      <c r="A2449">
        <v>75094</v>
      </c>
      <c r="B2449">
        <v>7</v>
      </c>
      <c r="C2449">
        <v>2</v>
      </c>
      <c r="D2449" t="s">
        <v>1169</v>
      </c>
      <c r="E2449" t="s">
        <v>678</v>
      </c>
      <c r="F2449">
        <v>8</v>
      </c>
      <c r="G2449" t="s">
        <v>634</v>
      </c>
      <c r="H2449" t="s">
        <v>634</v>
      </c>
      <c r="I2449">
        <v>2</v>
      </c>
      <c r="J2449">
        <v>0</v>
      </c>
    </row>
    <row r="2450" spans="1:10" x14ac:dyDescent="0.45">
      <c r="A2450">
        <v>75094</v>
      </c>
      <c r="B2450">
        <v>8</v>
      </c>
      <c r="C2450">
        <v>2</v>
      </c>
      <c r="D2450" t="s">
        <v>1724</v>
      </c>
      <c r="E2450" t="s">
        <v>678</v>
      </c>
      <c r="F2450">
        <v>30</v>
      </c>
      <c r="G2450" t="s">
        <v>634</v>
      </c>
      <c r="H2450" t="s">
        <v>634</v>
      </c>
      <c r="I2450">
        <v>2</v>
      </c>
      <c r="J2450">
        <v>201</v>
      </c>
    </row>
    <row r="2451" spans="1:10" x14ac:dyDescent="0.45">
      <c r="A2451">
        <v>75094</v>
      </c>
      <c r="B2451">
        <v>9</v>
      </c>
      <c r="C2451">
        <v>3</v>
      </c>
      <c r="D2451" t="s">
        <v>1505</v>
      </c>
      <c r="E2451" t="s">
        <v>677</v>
      </c>
      <c r="F2451">
        <v>12</v>
      </c>
      <c r="G2451" t="s">
        <v>1810</v>
      </c>
      <c r="H2451">
        <v>8</v>
      </c>
      <c r="I2451" t="s">
        <v>634</v>
      </c>
      <c r="J2451" t="s">
        <v>634</v>
      </c>
    </row>
    <row r="2452" spans="1:10" x14ac:dyDescent="0.45">
      <c r="A2452">
        <v>75094</v>
      </c>
      <c r="B2452">
        <v>10</v>
      </c>
      <c r="C2452">
        <v>3</v>
      </c>
      <c r="D2452" t="s">
        <v>767</v>
      </c>
      <c r="E2452" t="s">
        <v>677</v>
      </c>
      <c r="F2452">
        <v>9</v>
      </c>
      <c r="G2452" t="s">
        <v>1811</v>
      </c>
      <c r="H2452">
        <v>89</v>
      </c>
      <c r="I2452" t="s">
        <v>634</v>
      </c>
      <c r="J2452" t="s">
        <v>634</v>
      </c>
    </row>
    <row r="2453" spans="1:10" x14ac:dyDescent="0.45">
      <c r="A2453">
        <v>75094</v>
      </c>
      <c r="B2453">
        <v>11</v>
      </c>
      <c r="C2453">
        <v>3</v>
      </c>
      <c r="D2453" t="s">
        <v>978</v>
      </c>
      <c r="E2453" t="s">
        <v>677</v>
      </c>
      <c r="F2453">
        <v>8</v>
      </c>
      <c r="G2453" t="s">
        <v>1812</v>
      </c>
      <c r="H2453">
        <v>89</v>
      </c>
      <c r="I2453" t="s">
        <v>634</v>
      </c>
      <c r="J2453" t="s">
        <v>634</v>
      </c>
    </row>
    <row r="2454" spans="1:10" x14ac:dyDescent="0.45">
      <c r="A2454">
        <v>75094</v>
      </c>
      <c r="B2454">
        <v>12</v>
      </c>
      <c r="C2454">
        <v>3</v>
      </c>
      <c r="D2454" t="s">
        <v>1506</v>
      </c>
      <c r="E2454" t="s">
        <v>677</v>
      </c>
      <c r="F2454">
        <v>5</v>
      </c>
      <c r="G2454" t="s">
        <v>1853</v>
      </c>
      <c r="H2454">
        <v>12</v>
      </c>
      <c r="I2454" t="s">
        <v>634</v>
      </c>
      <c r="J2454" t="s">
        <v>634</v>
      </c>
    </row>
    <row r="2455" spans="1:10" x14ac:dyDescent="0.45">
      <c r="A2455">
        <v>75094</v>
      </c>
      <c r="B2455">
        <v>13</v>
      </c>
      <c r="C2455">
        <v>3</v>
      </c>
      <c r="D2455" t="s">
        <v>1507</v>
      </c>
      <c r="E2455" t="s">
        <v>677</v>
      </c>
      <c r="F2455">
        <v>12</v>
      </c>
      <c r="G2455" t="s">
        <v>1854</v>
      </c>
      <c r="H2455">
        <v>92</v>
      </c>
      <c r="I2455" t="s">
        <v>634</v>
      </c>
      <c r="J2455" t="s">
        <v>634</v>
      </c>
    </row>
    <row r="2456" spans="1:10" x14ac:dyDescent="0.45">
      <c r="A2456">
        <v>75094</v>
      </c>
      <c r="B2456">
        <v>14</v>
      </c>
      <c r="C2456">
        <v>3</v>
      </c>
      <c r="D2456" t="s">
        <v>1508</v>
      </c>
      <c r="E2456" t="s">
        <v>677</v>
      </c>
      <c r="F2456">
        <v>10</v>
      </c>
      <c r="G2456" t="s">
        <v>1803</v>
      </c>
      <c r="H2456">
        <v>13</v>
      </c>
      <c r="I2456" t="s">
        <v>634</v>
      </c>
      <c r="J2456" t="s">
        <v>634</v>
      </c>
    </row>
    <row r="2457" spans="1:10" x14ac:dyDescent="0.45">
      <c r="A2457">
        <v>75094</v>
      </c>
      <c r="B2457">
        <v>15</v>
      </c>
      <c r="C2457">
        <v>3</v>
      </c>
      <c r="D2457" t="s">
        <v>1509</v>
      </c>
      <c r="E2457" t="s">
        <v>677</v>
      </c>
      <c r="F2457">
        <v>9</v>
      </c>
      <c r="G2457" t="s">
        <v>1850</v>
      </c>
      <c r="H2457">
        <v>8</v>
      </c>
      <c r="I2457" t="s">
        <v>634</v>
      </c>
      <c r="J2457" t="s">
        <v>634</v>
      </c>
    </row>
    <row r="2458" spans="1:10" x14ac:dyDescent="0.45">
      <c r="A2458">
        <v>75094</v>
      </c>
      <c r="B2458">
        <v>16</v>
      </c>
      <c r="C2458">
        <v>3</v>
      </c>
      <c r="D2458" t="s">
        <v>1509</v>
      </c>
      <c r="E2458" t="s">
        <v>678</v>
      </c>
      <c r="F2458" t="s">
        <v>634</v>
      </c>
      <c r="G2458" t="s">
        <v>634</v>
      </c>
      <c r="H2458" t="s">
        <v>634</v>
      </c>
      <c r="I2458" t="s">
        <v>634</v>
      </c>
      <c r="J2458">
        <v>401</v>
      </c>
    </row>
    <row r="2459" spans="1:10" x14ac:dyDescent="0.45">
      <c r="A2459">
        <v>75094</v>
      </c>
      <c r="B2459">
        <v>17</v>
      </c>
      <c r="C2459">
        <v>3</v>
      </c>
      <c r="D2459" t="s">
        <v>1352</v>
      </c>
      <c r="E2459" t="s">
        <v>677</v>
      </c>
      <c r="F2459">
        <v>7</v>
      </c>
      <c r="G2459" t="s">
        <v>634</v>
      </c>
      <c r="H2459" t="s">
        <v>634</v>
      </c>
      <c r="I2459">
        <v>2</v>
      </c>
      <c r="J2459">
        <v>201</v>
      </c>
    </row>
    <row r="2460" spans="1:10" x14ac:dyDescent="0.45">
      <c r="A2460">
        <v>75095</v>
      </c>
      <c r="B2460">
        <v>0</v>
      </c>
      <c r="C2460">
        <v>1</v>
      </c>
      <c r="D2460" t="s">
        <v>1155</v>
      </c>
      <c r="E2460" t="s">
        <v>677</v>
      </c>
      <c r="F2460">
        <v>32</v>
      </c>
      <c r="G2460" t="s">
        <v>1745</v>
      </c>
      <c r="H2460">
        <v>40</v>
      </c>
      <c r="I2460" t="s">
        <v>634</v>
      </c>
      <c r="J2460" t="s">
        <v>634</v>
      </c>
    </row>
    <row r="2461" spans="1:10" x14ac:dyDescent="0.45">
      <c r="A2461">
        <v>75095</v>
      </c>
      <c r="B2461">
        <v>1</v>
      </c>
      <c r="C2461">
        <v>1</v>
      </c>
      <c r="D2461" t="s">
        <v>1510</v>
      </c>
      <c r="E2461" t="s">
        <v>678</v>
      </c>
      <c r="F2461">
        <v>17</v>
      </c>
      <c r="G2461" t="s">
        <v>1746</v>
      </c>
      <c r="H2461">
        <v>31</v>
      </c>
      <c r="I2461" t="s">
        <v>634</v>
      </c>
      <c r="J2461" t="s">
        <v>634</v>
      </c>
    </row>
    <row r="2462" spans="1:10" x14ac:dyDescent="0.45">
      <c r="A2462">
        <v>75095</v>
      </c>
      <c r="B2462">
        <v>2</v>
      </c>
      <c r="C2462">
        <v>1</v>
      </c>
      <c r="D2462" t="s">
        <v>706</v>
      </c>
      <c r="E2462" t="s">
        <v>677</v>
      </c>
      <c r="F2462">
        <v>23</v>
      </c>
      <c r="G2462" t="s">
        <v>1747</v>
      </c>
      <c r="H2462">
        <v>32</v>
      </c>
      <c r="I2462" t="s">
        <v>634</v>
      </c>
      <c r="J2462" t="s">
        <v>634</v>
      </c>
    </row>
    <row r="2463" spans="1:10" x14ac:dyDescent="0.45">
      <c r="A2463">
        <v>75095</v>
      </c>
      <c r="B2463">
        <v>3</v>
      </c>
      <c r="C2463">
        <v>1</v>
      </c>
      <c r="D2463" t="s">
        <v>751</v>
      </c>
      <c r="E2463" t="s">
        <v>678</v>
      </c>
      <c r="F2463">
        <v>28</v>
      </c>
      <c r="G2463" t="s">
        <v>634</v>
      </c>
      <c r="H2463" t="s">
        <v>634</v>
      </c>
      <c r="I2463">
        <v>2</v>
      </c>
      <c r="J2463">
        <v>201</v>
      </c>
    </row>
    <row r="2464" spans="1:10" x14ac:dyDescent="0.45">
      <c r="A2464">
        <v>75095</v>
      </c>
      <c r="B2464">
        <v>4</v>
      </c>
      <c r="C2464">
        <v>1</v>
      </c>
      <c r="D2464" t="s">
        <v>1511</v>
      </c>
      <c r="E2464" t="s">
        <v>677</v>
      </c>
      <c r="F2464">
        <v>32</v>
      </c>
      <c r="G2464" t="s">
        <v>1808</v>
      </c>
      <c r="H2464">
        <v>44</v>
      </c>
      <c r="I2464" t="s">
        <v>634</v>
      </c>
      <c r="J2464" t="s">
        <v>634</v>
      </c>
    </row>
    <row r="2465" spans="1:10" x14ac:dyDescent="0.45">
      <c r="A2465">
        <v>75095</v>
      </c>
      <c r="B2465">
        <v>5</v>
      </c>
      <c r="C2465">
        <v>2</v>
      </c>
      <c r="D2465" t="s">
        <v>1227</v>
      </c>
      <c r="E2465" t="s">
        <v>677</v>
      </c>
      <c r="F2465">
        <v>13</v>
      </c>
      <c r="G2465" t="s">
        <v>1809</v>
      </c>
      <c r="H2465" t="s">
        <v>634</v>
      </c>
      <c r="I2465" t="s">
        <v>634</v>
      </c>
      <c r="J2465" t="s">
        <v>634</v>
      </c>
    </row>
    <row r="2466" spans="1:10" x14ac:dyDescent="0.45">
      <c r="A2466">
        <v>75095</v>
      </c>
      <c r="B2466">
        <v>6</v>
      </c>
      <c r="C2466">
        <v>2</v>
      </c>
      <c r="D2466" t="s">
        <v>1024</v>
      </c>
      <c r="E2466" t="s">
        <v>677</v>
      </c>
      <c r="F2466">
        <v>44</v>
      </c>
      <c r="G2466" t="s">
        <v>1828</v>
      </c>
      <c r="H2466">
        <v>87</v>
      </c>
      <c r="I2466" t="s">
        <v>634</v>
      </c>
      <c r="J2466" t="s">
        <v>634</v>
      </c>
    </row>
    <row r="2467" spans="1:10" x14ac:dyDescent="0.45">
      <c r="A2467">
        <v>75095</v>
      </c>
      <c r="B2467">
        <v>7</v>
      </c>
      <c r="C2467">
        <v>2</v>
      </c>
      <c r="D2467" t="s">
        <v>1269</v>
      </c>
      <c r="E2467" t="s">
        <v>677</v>
      </c>
      <c r="F2467">
        <v>32</v>
      </c>
      <c r="G2467" t="s">
        <v>1829</v>
      </c>
      <c r="H2467" t="s">
        <v>634</v>
      </c>
      <c r="I2467" t="s">
        <v>634</v>
      </c>
      <c r="J2467" t="s">
        <v>634</v>
      </c>
    </row>
    <row r="2468" spans="1:10" x14ac:dyDescent="0.45">
      <c r="A2468">
        <v>75095</v>
      </c>
      <c r="B2468">
        <v>8</v>
      </c>
      <c r="C2468">
        <v>2</v>
      </c>
      <c r="D2468" t="s">
        <v>1512</v>
      </c>
      <c r="E2468" t="s">
        <v>677</v>
      </c>
      <c r="F2468">
        <v>12</v>
      </c>
      <c r="G2468" t="s">
        <v>1849</v>
      </c>
      <c r="H2468">
        <v>40</v>
      </c>
      <c r="I2468" t="s">
        <v>634</v>
      </c>
      <c r="J2468" t="s">
        <v>634</v>
      </c>
    </row>
    <row r="2469" spans="1:10" x14ac:dyDescent="0.45">
      <c r="A2469">
        <v>75095</v>
      </c>
      <c r="B2469">
        <v>9</v>
      </c>
      <c r="C2469">
        <v>2</v>
      </c>
      <c r="D2469" t="s">
        <v>1363</v>
      </c>
      <c r="E2469" t="s">
        <v>678</v>
      </c>
      <c r="F2469">
        <v>3</v>
      </c>
      <c r="G2469" t="s">
        <v>634</v>
      </c>
      <c r="H2469" t="s">
        <v>634</v>
      </c>
      <c r="I2469">
        <v>2</v>
      </c>
      <c r="J2469">
        <v>205</v>
      </c>
    </row>
    <row r="2470" spans="1:10" x14ac:dyDescent="0.45">
      <c r="A2470">
        <v>75095</v>
      </c>
      <c r="B2470">
        <v>10</v>
      </c>
      <c r="C2470">
        <v>3</v>
      </c>
      <c r="D2470" t="s">
        <v>1028</v>
      </c>
      <c r="E2470" t="s">
        <v>677</v>
      </c>
      <c r="F2470">
        <v>41</v>
      </c>
      <c r="G2470" t="s">
        <v>634</v>
      </c>
      <c r="H2470" t="s">
        <v>634</v>
      </c>
      <c r="I2470">
        <v>2</v>
      </c>
      <c r="J2470">
        <v>205</v>
      </c>
    </row>
    <row r="2471" spans="1:10" x14ac:dyDescent="0.45">
      <c r="A2471">
        <v>75095</v>
      </c>
      <c r="B2471">
        <v>11</v>
      </c>
      <c r="C2471">
        <v>3</v>
      </c>
      <c r="D2471" t="s">
        <v>1493</v>
      </c>
      <c r="E2471" t="s">
        <v>678</v>
      </c>
      <c r="F2471">
        <v>87</v>
      </c>
      <c r="G2471" t="s">
        <v>634</v>
      </c>
      <c r="H2471" t="s">
        <v>634</v>
      </c>
      <c r="I2471">
        <v>2</v>
      </c>
      <c r="J2471">
        <v>201</v>
      </c>
    </row>
    <row r="2472" spans="1:10" x14ac:dyDescent="0.45">
      <c r="A2472">
        <v>75095</v>
      </c>
      <c r="B2472">
        <v>12</v>
      </c>
      <c r="C2472">
        <v>3</v>
      </c>
      <c r="D2472" t="s">
        <v>1034</v>
      </c>
      <c r="E2472" t="s">
        <v>677</v>
      </c>
      <c r="F2472">
        <v>44</v>
      </c>
      <c r="G2472" t="s">
        <v>1801</v>
      </c>
      <c r="H2472">
        <v>32</v>
      </c>
      <c r="I2472" t="s">
        <v>634</v>
      </c>
      <c r="J2472" t="s">
        <v>634</v>
      </c>
    </row>
    <row r="2473" spans="1:10" x14ac:dyDescent="0.45">
      <c r="A2473">
        <v>75095</v>
      </c>
      <c r="B2473">
        <v>13</v>
      </c>
      <c r="C2473">
        <v>3</v>
      </c>
      <c r="D2473" t="s">
        <v>1104</v>
      </c>
      <c r="E2473" t="s">
        <v>677</v>
      </c>
      <c r="F2473">
        <v>32</v>
      </c>
      <c r="G2473" t="s">
        <v>1802</v>
      </c>
      <c r="H2473">
        <v>23</v>
      </c>
      <c r="I2473" t="s">
        <v>634</v>
      </c>
      <c r="J2473" t="s">
        <v>634</v>
      </c>
    </row>
    <row r="2474" spans="1:10" x14ac:dyDescent="0.45">
      <c r="A2474">
        <v>75095</v>
      </c>
      <c r="B2474">
        <v>14</v>
      </c>
      <c r="C2474">
        <v>3</v>
      </c>
      <c r="D2474" t="s">
        <v>845</v>
      </c>
      <c r="E2474" t="s">
        <v>678</v>
      </c>
      <c r="F2474">
        <v>15</v>
      </c>
      <c r="G2474" t="s">
        <v>634</v>
      </c>
      <c r="H2474" t="s">
        <v>634</v>
      </c>
      <c r="I2474">
        <v>2</v>
      </c>
      <c r="J2474">
        <v>220</v>
      </c>
    </row>
    <row r="2475" spans="1:10" x14ac:dyDescent="0.45">
      <c r="A2475">
        <v>75096</v>
      </c>
      <c r="B2475">
        <v>0</v>
      </c>
      <c r="C2475">
        <v>1</v>
      </c>
      <c r="D2475" t="s">
        <v>1053</v>
      </c>
      <c r="E2475" t="s">
        <v>678</v>
      </c>
      <c r="F2475">
        <v>11</v>
      </c>
      <c r="G2475" t="s">
        <v>1755</v>
      </c>
      <c r="H2475" t="s">
        <v>634</v>
      </c>
      <c r="I2475" t="s">
        <v>634</v>
      </c>
      <c r="J2475" t="s">
        <v>634</v>
      </c>
    </row>
    <row r="2476" spans="1:10" x14ac:dyDescent="0.45">
      <c r="A2476">
        <v>75096</v>
      </c>
      <c r="B2476">
        <v>1</v>
      </c>
      <c r="C2476">
        <v>1</v>
      </c>
      <c r="D2476" t="s">
        <v>1444</v>
      </c>
      <c r="E2476" t="s">
        <v>677</v>
      </c>
      <c r="F2476">
        <v>10</v>
      </c>
      <c r="G2476" t="s">
        <v>1746</v>
      </c>
      <c r="H2476">
        <v>2</v>
      </c>
      <c r="I2476" t="s">
        <v>634</v>
      </c>
      <c r="J2476" t="s">
        <v>634</v>
      </c>
    </row>
    <row r="2477" spans="1:10" x14ac:dyDescent="0.45">
      <c r="A2477">
        <v>75096</v>
      </c>
      <c r="B2477">
        <v>2</v>
      </c>
      <c r="C2477">
        <v>1</v>
      </c>
      <c r="D2477" t="s">
        <v>1513</v>
      </c>
      <c r="E2477" t="s">
        <v>677</v>
      </c>
      <c r="F2477">
        <v>48</v>
      </c>
      <c r="G2477" t="s">
        <v>1747</v>
      </c>
      <c r="H2477">
        <v>99</v>
      </c>
      <c r="I2477" t="s">
        <v>634</v>
      </c>
      <c r="J2477" t="s">
        <v>634</v>
      </c>
    </row>
    <row r="2478" spans="1:10" x14ac:dyDescent="0.45">
      <c r="A2478">
        <v>75096</v>
      </c>
      <c r="B2478">
        <v>3</v>
      </c>
      <c r="C2478">
        <v>1</v>
      </c>
      <c r="D2478" t="s">
        <v>937</v>
      </c>
      <c r="E2478" t="s">
        <v>677</v>
      </c>
      <c r="F2478">
        <v>18</v>
      </c>
      <c r="G2478" t="s">
        <v>1808</v>
      </c>
      <c r="H2478">
        <v>67</v>
      </c>
      <c r="I2478" t="s">
        <v>634</v>
      </c>
      <c r="J2478" t="s">
        <v>634</v>
      </c>
    </row>
    <row r="2479" spans="1:10" x14ac:dyDescent="0.45">
      <c r="A2479">
        <v>75096</v>
      </c>
      <c r="B2479">
        <v>4</v>
      </c>
      <c r="C2479">
        <v>2</v>
      </c>
      <c r="D2479" t="s">
        <v>748</v>
      </c>
      <c r="E2479" t="s">
        <v>677</v>
      </c>
      <c r="F2479">
        <v>18</v>
      </c>
      <c r="G2479" t="s">
        <v>634</v>
      </c>
      <c r="H2479" t="s">
        <v>634</v>
      </c>
      <c r="I2479">
        <v>2</v>
      </c>
      <c r="J2479">
        <v>201</v>
      </c>
    </row>
    <row r="2480" spans="1:10" x14ac:dyDescent="0.45">
      <c r="A2480">
        <v>75096</v>
      </c>
      <c r="B2480">
        <v>5</v>
      </c>
      <c r="C2480">
        <v>2</v>
      </c>
      <c r="D2480" t="s">
        <v>827</v>
      </c>
      <c r="E2480" t="s">
        <v>677</v>
      </c>
      <c r="F2480">
        <v>88</v>
      </c>
      <c r="G2480" t="s">
        <v>634</v>
      </c>
      <c r="H2480" t="s">
        <v>634</v>
      </c>
      <c r="I2480">
        <v>2</v>
      </c>
      <c r="J2480">
        <v>201</v>
      </c>
    </row>
    <row r="2481" spans="1:10" x14ac:dyDescent="0.45">
      <c r="A2481">
        <v>75096</v>
      </c>
      <c r="B2481">
        <v>6</v>
      </c>
      <c r="C2481">
        <v>2</v>
      </c>
      <c r="D2481" t="s">
        <v>1358</v>
      </c>
      <c r="E2481" t="s">
        <v>678</v>
      </c>
      <c r="F2481">
        <v>9</v>
      </c>
      <c r="G2481" t="s">
        <v>1749</v>
      </c>
      <c r="H2481">
        <v>68</v>
      </c>
      <c r="I2481" t="s">
        <v>634</v>
      </c>
      <c r="J2481" t="s">
        <v>634</v>
      </c>
    </row>
    <row r="2482" spans="1:10" x14ac:dyDescent="0.45">
      <c r="A2482">
        <v>75096</v>
      </c>
      <c r="B2482">
        <v>7</v>
      </c>
      <c r="C2482">
        <v>2</v>
      </c>
      <c r="D2482" t="s">
        <v>1042</v>
      </c>
      <c r="E2482" t="s">
        <v>677</v>
      </c>
      <c r="F2482">
        <v>35</v>
      </c>
      <c r="G2482" t="s">
        <v>1810</v>
      </c>
      <c r="H2482">
        <v>61</v>
      </c>
      <c r="I2482" t="s">
        <v>634</v>
      </c>
      <c r="J2482" t="s">
        <v>634</v>
      </c>
    </row>
    <row r="2483" spans="1:10" x14ac:dyDescent="0.45">
      <c r="A2483">
        <v>75096</v>
      </c>
      <c r="B2483">
        <v>8</v>
      </c>
      <c r="C2483">
        <v>2</v>
      </c>
      <c r="D2483" t="s">
        <v>1342</v>
      </c>
      <c r="E2483" t="s">
        <v>677</v>
      </c>
      <c r="F2483">
        <v>61</v>
      </c>
      <c r="G2483" t="s">
        <v>1811</v>
      </c>
      <c r="H2483">
        <v>35</v>
      </c>
      <c r="I2483" t="s">
        <v>634</v>
      </c>
      <c r="J2483" t="s">
        <v>634</v>
      </c>
    </row>
    <row r="2484" spans="1:10" x14ac:dyDescent="0.45">
      <c r="A2484">
        <v>75096</v>
      </c>
      <c r="B2484">
        <v>9</v>
      </c>
      <c r="C2484">
        <v>2</v>
      </c>
      <c r="D2484" t="s">
        <v>1213</v>
      </c>
      <c r="E2484" t="s">
        <v>678</v>
      </c>
      <c r="F2484">
        <v>68</v>
      </c>
      <c r="G2484" t="s">
        <v>1779</v>
      </c>
      <c r="H2484">
        <v>9</v>
      </c>
      <c r="I2484" t="s">
        <v>634</v>
      </c>
      <c r="J2484" t="s">
        <v>634</v>
      </c>
    </row>
    <row r="2485" spans="1:10" x14ac:dyDescent="0.45">
      <c r="A2485">
        <v>75096</v>
      </c>
      <c r="B2485">
        <v>10</v>
      </c>
      <c r="C2485">
        <v>2</v>
      </c>
      <c r="D2485" t="s">
        <v>1359</v>
      </c>
      <c r="E2485" t="s">
        <v>677</v>
      </c>
      <c r="F2485">
        <v>35</v>
      </c>
      <c r="G2485" t="s">
        <v>634</v>
      </c>
      <c r="H2485" t="s">
        <v>634</v>
      </c>
      <c r="I2485">
        <v>2</v>
      </c>
      <c r="J2485">
        <v>205</v>
      </c>
    </row>
    <row r="2486" spans="1:10" x14ac:dyDescent="0.45">
      <c r="A2486">
        <v>75096</v>
      </c>
      <c r="B2486">
        <v>11</v>
      </c>
      <c r="C2486">
        <v>2</v>
      </c>
      <c r="D2486" t="s">
        <v>1514</v>
      </c>
      <c r="E2486" t="s">
        <v>678</v>
      </c>
      <c r="F2486">
        <v>6</v>
      </c>
      <c r="G2486" t="s">
        <v>1780</v>
      </c>
      <c r="H2486">
        <v>68</v>
      </c>
      <c r="I2486" t="s">
        <v>634</v>
      </c>
      <c r="J2486" t="s">
        <v>634</v>
      </c>
    </row>
    <row r="2487" spans="1:10" x14ac:dyDescent="0.45">
      <c r="A2487">
        <v>75096</v>
      </c>
      <c r="B2487">
        <v>12</v>
      </c>
      <c r="C2487">
        <v>3</v>
      </c>
      <c r="D2487" t="s">
        <v>1465</v>
      </c>
      <c r="E2487" t="s">
        <v>678</v>
      </c>
      <c r="F2487">
        <v>68</v>
      </c>
      <c r="G2487" t="s">
        <v>1754</v>
      </c>
      <c r="H2487">
        <v>99</v>
      </c>
      <c r="I2487" t="s">
        <v>634</v>
      </c>
      <c r="J2487" t="s">
        <v>634</v>
      </c>
    </row>
    <row r="2488" spans="1:10" x14ac:dyDescent="0.45">
      <c r="A2488">
        <v>75096</v>
      </c>
      <c r="B2488">
        <v>13</v>
      </c>
      <c r="C2488">
        <v>3</v>
      </c>
      <c r="D2488" t="s">
        <v>1208</v>
      </c>
      <c r="E2488" t="s">
        <v>678</v>
      </c>
      <c r="F2488">
        <v>11</v>
      </c>
      <c r="G2488" t="s">
        <v>634</v>
      </c>
      <c r="H2488" t="s">
        <v>634</v>
      </c>
      <c r="I2488">
        <v>2</v>
      </c>
      <c r="J2488">
        <v>201</v>
      </c>
    </row>
    <row r="2489" spans="1:10" x14ac:dyDescent="0.45">
      <c r="A2489">
        <v>75096</v>
      </c>
      <c r="B2489">
        <v>14</v>
      </c>
      <c r="C2489">
        <v>3</v>
      </c>
      <c r="D2489" t="s">
        <v>912</v>
      </c>
      <c r="E2489" t="s">
        <v>678</v>
      </c>
      <c r="F2489">
        <v>17</v>
      </c>
      <c r="G2489" t="s">
        <v>634</v>
      </c>
      <c r="H2489" t="s">
        <v>634</v>
      </c>
      <c r="I2489">
        <v>2</v>
      </c>
      <c r="J2489">
        <v>201</v>
      </c>
    </row>
    <row r="2490" spans="1:10" x14ac:dyDescent="0.45">
      <c r="A2490">
        <v>75096</v>
      </c>
      <c r="B2490">
        <v>15</v>
      </c>
      <c r="C2490">
        <v>3</v>
      </c>
      <c r="D2490" t="s">
        <v>1261</v>
      </c>
      <c r="E2490" t="s">
        <v>678</v>
      </c>
      <c r="F2490">
        <v>68</v>
      </c>
      <c r="G2490" t="s">
        <v>1791</v>
      </c>
      <c r="H2490">
        <v>9</v>
      </c>
      <c r="I2490" t="s">
        <v>634</v>
      </c>
      <c r="J2490" t="s">
        <v>634</v>
      </c>
    </row>
    <row r="2491" spans="1:10" x14ac:dyDescent="0.45">
      <c r="A2491">
        <v>75096</v>
      </c>
      <c r="B2491">
        <v>16</v>
      </c>
      <c r="C2491">
        <v>3</v>
      </c>
      <c r="D2491" t="s">
        <v>1135</v>
      </c>
      <c r="E2491" t="s">
        <v>677</v>
      </c>
      <c r="F2491">
        <v>35</v>
      </c>
      <c r="G2491" t="s">
        <v>1842</v>
      </c>
      <c r="H2491">
        <v>18</v>
      </c>
      <c r="I2491" t="s">
        <v>634</v>
      </c>
      <c r="J2491" t="s">
        <v>634</v>
      </c>
    </row>
    <row r="2492" spans="1:10" x14ac:dyDescent="0.45">
      <c r="A2492">
        <v>75096</v>
      </c>
      <c r="B2492">
        <v>17</v>
      </c>
      <c r="C2492">
        <v>3</v>
      </c>
      <c r="D2492" t="s">
        <v>974</v>
      </c>
      <c r="E2492" t="s">
        <v>678</v>
      </c>
      <c r="F2492">
        <v>10</v>
      </c>
      <c r="G2492" t="s">
        <v>1794</v>
      </c>
      <c r="H2492">
        <v>11</v>
      </c>
      <c r="I2492" t="s">
        <v>634</v>
      </c>
      <c r="J2492" t="s">
        <v>634</v>
      </c>
    </row>
    <row r="2493" spans="1:10" x14ac:dyDescent="0.45">
      <c r="A2493">
        <v>75096</v>
      </c>
      <c r="B2493">
        <v>18</v>
      </c>
      <c r="C2493">
        <v>3</v>
      </c>
      <c r="D2493" t="s">
        <v>964</v>
      </c>
      <c r="E2493" t="s">
        <v>677</v>
      </c>
      <c r="F2493" t="s">
        <v>634</v>
      </c>
      <c r="G2493" t="s">
        <v>634</v>
      </c>
      <c r="H2493" t="s">
        <v>634</v>
      </c>
      <c r="I2493" t="s">
        <v>634</v>
      </c>
      <c r="J2493">
        <v>401</v>
      </c>
    </row>
    <row r="2494" spans="1:10" x14ac:dyDescent="0.45">
      <c r="A2494">
        <v>75096</v>
      </c>
      <c r="B2494">
        <v>19</v>
      </c>
      <c r="C2494">
        <v>3</v>
      </c>
      <c r="D2494" t="s">
        <v>742</v>
      </c>
      <c r="E2494" t="s">
        <v>678</v>
      </c>
      <c r="F2494">
        <v>27</v>
      </c>
      <c r="G2494" t="s">
        <v>634</v>
      </c>
      <c r="H2494" t="s">
        <v>634</v>
      </c>
      <c r="I2494">
        <v>2</v>
      </c>
      <c r="J2494">
        <v>207</v>
      </c>
    </row>
    <row r="2495" spans="1:10" x14ac:dyDescent="0.45">
      <c r="A2495">
        <v>75097</v>
      </c>
      <c r="B2495">
        <v>0</v>
      </c>
      <c r="C2495">
        <v>1</v>
      </c>
      <c r="D2495" t="s">
        <v>1501</v>
      </c>
      <c r="E2495" t="s">
        <v>678</v>
      </c>
      <c r="F2495">
        <v>12</v>
      </c>
      <c r="G2495" t="s">
        <v>1755</v>
      </c>
      <c r="H2495">
        <v>92</v>
      </c>
      <c r="I2495" t="s">
        <v>634</v>
      </c>
      <c r="J2495" t="s">
        <v>634</v>
      </c>
    </row>
    <row r="2496" spans="1:10" x14ac:dyDescent="0.45">
      <c r="A2496">
        <v>75097</v>
      </c>
      <c r="B2496">
        <v>1</v>
      </c>
      <c r="C2496">
        <v>1</v>
      </c>
      <c r="D2496" t="s">
        <v>1509</v>
      </c>
      <c r="E2496" t="s">
        <v>678</v>
      </c>
      <c r="F2496">
        <v>10</v>
      </c>
      <c r="G2496" t="s">
        <v>634</v>
      </c>
      <c r="H2496" t="s">
        <v>634</v>
      </c>
      <c r="I2496">
        <v>2</v>
      </c>
      <c r="J2496">
        <v>208</v>
      </c>
    </row>
    <row r="2497" spans="1:10" x14ac:dyDescent="0.45">
      <c r="A2497">
        <v>75097</v>
      </c>
      <c r="B2497">
        <v>2</v>
      </c>
      <c r="C2497">
        <v>1</v>
      </c>
      <c r="D2497" t="s">
        <v>1509</v>
      </c>
      <c r="E2497" t="s">
        <v>678</v>
      </c>
      <c r="F2497">
        <v>10</v>
      </c>
      <c r="G2497" t="s">
        <v>634</v>
      </c>
      <c r="H2497" t="s">
        <v>634</v>
      </c>
      <c r="I2497">
        <v>2</v>
      </c>
      <c r="J2497">
        <v>208</v>
      </c>
    </row>
    <row r="2498" spans="1:10" x14ac:dyDescent="0.45">
      <c r="A2498">
        <v>75097</v>
      </c>
      <c r="B2498">
        <v>3</v>
      </c>
      <c r="C2498">
        <v>1</v>
      </c>
      <c r="D2498" t="s">
        <v>1373</v>
      </c>
      <c r="E2498" t="s">
        <v>677</v>
      </c>
      <c r="F2498">
        <v>28</v>
      </c>
      <c r="G2498" t="s">
        <v>1746</v>
      </c>
      <c r="H2498">
        <v>77</v>
      </c>
      <c r="I2498" t="s">
        <v>634</v>
      </c>
      <c r="J2498" t="s">
        <v>634</v>
      </c>
    </row>
    <row r="2499" spans="1:10" x14ac:dyDescent="0.45">
      <c r="A2499">
        <v>75097</v>
      </c>
      <c r="B2499">
        <v>4</v>
      </c>
      <c r="C2499">
        <v>2</v>
      </c>
      <c r="D2499" t="s">
        <v>1220</v>
      </c>
      <c r="E2499" t="s">
        <v>678</v>
      </c>
      <c r="F2499">
        <v>12</v>
      </c>
      <c r="G2499" t="s">
        <v>1766</v>
      </c>
      <c r="H2499">
        <v>92</v>
      </c>
      <c r="I2499" t="s">
        <v>634</v>
      </c>
      <c r="J2499" t="s">
        <v>634</v>
      </c>
    </row>
    <row r="2500" spans="1:10" x14ac:dyDescent="0.45">
      <c r="A2500">
        <v>75097</v>
      </c>
      <c r="B2500">
        <v>5</v>
      </c>
      <c r="C2500">
        <v>2</v>
      </c>
      <c r="D2500" t="s">
        <v>1515</v>
      </c>
      <c r="E2500" t="s">
        <v>678</v>
      </c>
      <c r="F2500">
        <v>40</v>
      </c>
      <c r="G2500" t="s">
        <v>1758</v>
      </c>
      <c r="H2500" t="s">
        <v>634</v>
      </c>
      <c r="I2500" t="s">
        <v>634</v>
      </c>
      <c r="J2500" t="s">
        <v>634</v>
      </c>
    </row>
    <row r="2501" spans="1:10" x14ac:dyDescent="0.45">
      <c r="A2501">
        <v>75097</v>
      </c>
      <c r="B2501">
        <v>6</v>
      </c>
      <c r="C2501">
        <v>3</v>
      </c>
      <c r="D2501" t="s">
        <v>1309</v>
      </c>
      <c r="E2501" t="s">
        <v>678</v>
      </c>
      <c r="F2501">
        <v>4</v>
      </c>
      <c r="G2501" t="s">
        <v>634</v>
      </c>
      <c r="H2501" t="s">
        <v>634</v>
      </c>
      <c r="I2501">
        <v>2</v>
      </c>
      <c r="J2501">
        <v>0</v>
      </c>
    </row>
    <row r="2502" spans="1:10" x14ac:dyDescent="0.45">
      <c r="A2502">
        <v>75097</v>
      </c>
      <c r="B2502">
        <v>7</v>
      </c>
      <c r="C2502">
        <v>3</v>
      </c>
      <c r="D2502" t="s">
        <v>1491</v>
      </c>
      <c r="E2502" t="s">
        <v>677</v>
      </c>
      <c r="F2502" t="s">
        <v>634</v>
      </c>
      <c r="G2502" t="s">
        <v>634</v>
      </c>
      <c r="H2502" t="s">
        <v>634</v>
      </c>
      <c r="I2502" t="s">
        <v>634</v>
      </c>
      <c r="J2502">
        <v>401</v>
      </c>
    </row>
    <row r="2503" spans="1:10" x14ac:dyDescent="0.45">
      <c r="A2503">
        <v>75097</v>
      </c>
      <c r="B2503">
        <v>8</v>
      </c>
      <c r="C2503">
        <v>3</v>
      </c>
      <c r="D2503" t="s">
        <v>1292</v>
      </c>
      <c r="E2503" t="s">
        <v>678</v>
      </c>
      <c r="F2503">
        <v>96</v>
      </c>
      <c r="G2503" t="s">
        <v>1759</v>
      </c>
      <c r="H2503" t="s">
        <v>634</v>
      </c>
      <c r="I2503" t="s">
        <v>634</v>
      </c>
      <c r="J2503" t="s">
        <v>634</v>
      </c>
    </row>
    <row r="2504" spans="1:10" x14ac:dyDescent="0.45">
      <c r="A2504">
        <v>75097</v>
      </c>
      <c r="B2504">
        <v>9</v>
      </c>
      <c r="C2504">
        <v>3</v>
      </c>
      <c r="D2504" t="s">
        <v>1516</v>
      </c>
      <c r="E2504" t="s">
        <v>677</v>
      </c>
      <c r="F2504">
        <v>13</v>
      </c>
      <c r="G2504" t="s">
        <v>1771</v>
      </c>
      <c r="H2504">
        <v>28</v>
      </c>
      <c r="I2504" t="s">
        <v>634</v>
      </c>
      <c r="J2504" t="s">
        <v>634</v>
      </c>
    </row>
    <row r="2505" spans="1:10" x14ac:dyDescent="0.45">
      <c r="A2505">
        <v>75097</v>
      </c>
      <c r="B2505">
        <v>10</v>
      </c>
      <c r="C2505">
        <v>3</v>
      </c>
      <c r="D2505" t="s">
        <v>1447</v>
      </c>
      <c r="E2505" t="s">
        <v>678</v>
      </c>
      <c r="F2505">
        <v>12</v>
      </c>
      <c r="G2505" t="s">
        <v>1772</v>
      </c>
      <c r="H2505" t="s">
        <v>634</v>
      </c>
      <c r="I2505" t="s">
        <v>634</v>
      </c>
      <c r="J2505" t="s">
        <v>634</v>
      </c>
    </row>
    <row r="2506" spans="1:10" x14ac:dyDescent="0.45">
      <c r="A2506">
        <v>75097</v>
      </c>
      <c r="B2506">
        <v>11</v>
      </c>
      <c r="C2506">
        <v>3</v>
      </c>
      <c r="D2506" t="s">
        <v>1045</v>
      </c>
      <c r="E2506" t="s">
        <v>678</v>
      </c>
      <c r="F2506">
        <v>8</v>
      </c>
      <c r="G2506" t="s">
        <v>1767</v>
      </c>
      <c r="H2506">
        <v>12</v>
      </c>
      <c r="I2506" t="s">
        <v>634</v>
      </c>
      <c r="J2506" t="s">
        <v>634</v>
      </c>
    </row>
    <row r="2507" spans="1:10" x14ac:dyDescent="0.45">
      <c r="A2507">
        <v>75098</v>
      </c>
      <c r="B2507">
        <v>0</v>
      </c>
      <c r="C2507">
        <v>1</v>
      </c>
      <c r="D2507" t="s">
        <v>1415</v>
      </c>
      <c r="E2507" t="s">
        <v>677</v>
      </c>
      <c r="F2507">
        <v>84</v>
      </c>
      <c r="G2507" t="s">
        <v>1745</v>
      </c>
      <c r="H2507">
        <v>8</v>
      </c>
      <c r="I2507" t="s">
        <v>634</v>
      </c>
      <c r="J2507" t="s">
        <v>634</v>
      </c>
    </row>
    <row r="2508" spans="1:10" x14ac:dyDescent="0.45">
      <c r="A2508">
        <v>75098</v>
      </c>
      <c r="B2508">
        <v>1</v>
      </c>
      <c r="C2508">
        <v>1</v>
      </c>
      <c r="D2508" t="s">
        <v>998</v>
      </c>
      <c r="E2508" t="s">
        <v>678</v>
      </c>
      <c r="F2508">
        <v>9</v>
      </c>
      <c r="G2508" t="s">
        <v>1746</v>
      </c>
      <c r="H2508">
        <v>27</v>
      </c>
      <c r="I2508" t="s">
        <v>634</v>
      </c>
      <c r="J2508" t="s">
        <v>634</v>
      </c>
    </row>
    <row r="2509" spans="1:10" x14ac:dyDescent="0.45">
      <c r="A2509">
        <v>75098</v>
      </c>
      <c r="B2509">
        <v>2</v>
      </c>
      <c r="C2509">
        <v>1</v>
      </c>
      <c r="D2509" t="s">
        <v>1517</v>
      </c>
      <c r="E2509" t="s">
        <v>678</v>
      </c>
      <c r="F2509">
        <v>3</v>
      </c>
      <c r="G2509" t="s">
        <v>1766</v>
      </c>
      <c r="H2509">
        <v>11</v>
      </c>
      <c r="I2509" t="s">
        <v>634</v>
      </c>
      <c r="J2509" t="s">
        <v>634</v>
      </c>
    </row>
    <row r="2510" spans="1:10" x14ac:dyDescent="0.45">
      <c r="A2510">
        <v>75098</v>
      </c>
      <c r="B2510">
        <v>3</v>
      </c>
      <c r="C2510">
        <v>1</v>
      </c>
      <c r="D2510" t="s">
        <v>1078</v>
      </c>
      <c r="E2510" t="s">
        <v>677</v>
      </c>
      <c r="F2510">
        <v>11</v>
      </c>
      <c r="G2510" t="s">
        <v>634</v>
      </c>
      <c r="H2510" t="s">
        <v>634</v>
      </c>
      <c r="I2510">
        <v>2</v>
      </c>
      <c r="J2510">
        <v>208</v>
      </c>
    </row>
    <row r="2511" spans="1:10" x14ac:dyDescent="0.45">
      <c r="A2511">
        <v>75098</v>
      </c>
      <c r="B2511">
        <v>4</v>
      </c>
      <c r="C2511">
        <v>1</v>
      </c>
      <c r="D2511" t="s">
        <v>1145</v>
      </c>
      <c r="E2511" t="s">
        <v>678</v>
      </c>
      <c r="F2511">
        <v>9</v>
      </c>
      <c r="G2511" t="s">
        <v>1758</v>
      </c>
      <c r="H2511">
        <v>3</v>
      </c>
      <c r="I2511" t="s">
        <v>634</v>
      </c>
      <c r="J2511" t="s">
        <v>634</v>
      </c>
    </row>
    <row r="2512" spans="1:10" x14ac:dyDescent="0.45">
      <c r="A2512">
        <v>75098</v>
      </c>
      <c r="B2512">
        <v>5</v>
      </c>
      <c r="C2512">
        <v>1</v>
      </c>
      <c r="D2512" t="s">
        <v>870</v>
      </c>
      <c r="E2512" t="s">
        <v>678</v>
      </c>
      <c r="F2512">
        <v>99</v>
      </c>
      <c r="G2512" t="s">
        <v>1759</v>
      </c>
      <c r="H2512">
        <v>68</v>
      </c>
      <c r="I2512" t="s">
        <v>634</v>
      </c>
      <c r="J2512" t="s">
        <v>634</v>
      </c>
    </row>
    <row r="2513" spans="1:10" x14ac:dyDescent="0.45">
      <c r="A2513">
        <v>75098</v>
      </c>
      <c r="B2513">
        <v>6</v>
      </c>
      <c r="C2513">
        <v>1</v>
      </c>
      <c r="D2513" t="s">
        <v>1166</v>
      </c>
      <c r="E2513" t="s">
        <v>678</v>
      </c>
      <c r="F2513">
        <v>9</v>
      </c>
      <c r="G2513" t="s">
        <v>1760</v>
      </c>
      <c r="H2513">
        <v>68</v>
      </c>
      <c r="I2513" t="s">
        <v>634</v>
      </c>
      <c r="J2513" t="s">
        <v>634</v>
      </c>
    </row>
    <row r="2514" spans="1:10" x14ac:dyDescent="0.45">
      <c r="A2514">
        <v>75098</v>
      </c>
      <c r="B2514">
        <v>7</v>
      </c>
      <c r="C2514">
        <v>2</v>
      </c>
      <c r="D2514" t="s">
        <v>1143</v>
      </c>
      <c r="E2514" t="s">
        <v>677</v>
      </c>
      <c r="F2514">
        <v>27</v>
      </c>
      <c r="G2514" t="s">
        <v>634</v>
      </c>
      <c r="H2514" t="s">
        <v>634</v>
      </c>
      <c r="I2514">
        <v>2</v>
      </c>
      <c r="J2514">
        <v>208</v>
      </c>
    </row>
    <row r="2515" spans="1:10" x14ac:dyDescent="0.45">
      <c r="A2515">
        <v>75098</v>
      </c>
      <c r="B2515">
        <v>8</v>
      </c>
      <c r="C2515">
        <v>2</v>
      </c>
      <c r="D2515" t="s">
        <v>1143</v>
      </c>
      <c r="E2515" t="s">
        <v>678</v>
      </c>
      <c r="F2515">
        <v>10</v>
      </c>
      <c r="G2515" t="s">
        <v>634</v>
      </c>
      <c r="H2515" t="s">
        <v>634</v>
      </c>
      <c r="I2515">
        <v>2</v>
      </c>
      <c r="J2515">
        <v>208</v>
      </c>
    </row>
    <row r="2516" spans="1:10" x14ac:dyDescent="0.45">
      <c r="A2516">
        <v>75098</v>
      </c>
      <c r="B2516">
        <v>9</v>
      </c>
      <c r="C2516">
        <v>2</v>
      </c>
      <c r="D2516" t="s">
        <v>1518</v>
      </c>
      <c r="E2516" t="s">
        <v>678</v>
      </c>
      <c r="F2516">
        <v>99</v>
      </c>
      <c r="G2516" t="s">
        <v>1761</v>
      </c>
      <c r="H2516" t="s">
        <v>634</v>
      </c>
      <c r="I2516" t="s">
        <v>634</v>
      </c>
      <c r="J2516" t="s">
        <v>634</v>
      </c>
    </row>
    <row r="2517" spans="1:10" x14ac:dyDescent="0.45">
      <c r="A2517">
        <v>75098</v>
      </c>
      <c r="B2517">
        <v>10</v>
      </c>
      <c r="C2517">
        <v>2</v>
      </c>
      <c r="D2517" t="s">
        <v>1006</v>
      </c>
      <c r="E2517" t="s">
        <v>678</v>
      </c>
      <c r="F2517">
        <v>10</v>
      </c>
      <c r="G2517" t="s">
        <v>1762</v>
      </c>
      <c r="H2517">
        <v>6</v>
      </c>
      <c r="I2517" t="s">
        <v>634</v>
      </c>
      <c r="J2517" t="s">
        <v>634</v>
      </c>
    </row>
    <row r="2518" spans="1:10" x14ac:dyDescent="0.45">
      <c r="A2518">
        <v>75098</v>
      </c>
      <c r="B2518">
        <v>11</v>
      </c>
      <c r="C2518">
        <v>2</v>
      </c>
      <c r="D2518" t="s">
        <v>1397</v>
      </c>
      <c r="E2518" t="s">
        <v>678</v>
      </c>
      <c r="F2518">
        <v>9</v>
      </c>
      <c r="G2518" t="s">
        <v>1819</v>
      </c>
      <c r="H2518">
        <v>68</v>
      </c>
      <c r="I2518" t="s">
        <v>634</v>
      </c>
      <c r="J2518" t="s">
        <v>634</v>
      </c>
    </row>
    <row r="2519" spans="1:10" x14ac:dyDescent="0.45">
      <c r="A2519">
        <v>75098</v>
      </c>
      <c r="B2519">
        <v>12</v>
      </c>
      <c r="C2519">
        <v>3</v>
      </c>
      <c r="D2519" t="s">
        <v>1296</v>
      </c>
      <c r="E2519" t="s">
        <v>677</v>
      </c>
      <c r="F2519">
        <v>30</v>
      </c>
      <c r="G2519" t="s">
        <v>1768</v>
      </c>
      <c r="H2519">
        <v>17</v>
      </c>
      <c r="I2519" t="s">
        <v>634</v>
      </c>
      <c r="J2519" t="s">
        <v>634</v>
      </c>
    </row>
    <row r="2520" spans="1:10" x14ac:dyDescent="0.45">
      <c r="A2520">
        <v>75098</v>
      </c>
      <c r="B2520">
        <v>13</v>
      </c>
      <c r="C2520">
        <v>3</v>
      </c>
      <c r="D2520" t="s">
        <v>798</v>
      </c>
      <c r="E2520" t="s">
        <v>677</v>
      </c>
      <c r="F2520">
        <v>10</v>
      </c>
      <c r="G2520" t="s">
        <v>634</v>
      </c>
      <c r="H2520" t="s">
        <v>634</v>
      </c>
      <c r="I2520">
        <v>2</v>
      </c>
      <c r="J2520">
        <v>217</v>
      </c>
    </row>
    <row r="2521" spans="1:10" x14ac:dyDescent="0.45">
      <c r="A2521">
        <v>75098</v>
      </c>
      <c r="B2521">
        <v>14</v>
      </c>
      <c r="C2521">
        <v>3</v>
      </c>
      <c r="D2521" t="s">
        <v>986</v>
      </c>
      <c r="E2521" t="s">
        <v>677</v>
      </c>
      <c r="F2521">
        <v>8</v>
      </c>
      <c r="G2521" t="s">
        <v>634</v>
      </c>
      <c r="H2521" t="s">
        <v>634</v>
      </c>
      <c r="I2521">
        <v>2</v>
      </c>
      <c r="J2521">
        <v>208</v>
      </c>
    </row>
    <row r="2522" spans="1:10" x14ac:dyDescent="0.45">
      <c r="A2522">
        <v>75098</v>
      </c>
      <c r="B2522">
        <v>15</v>
      </c>
      <c r="C2522">
        <v>3</v>
      </c>
      <c r="D2522" t="s">
        <v>1519</v>
      </c>
      <c r="E2522" t="s">
        <v>678</v>
      </c>
      <c r="F2522">
        <v>6</v>
      </c>
      <c r="G2522" t="s">
        <v>1833</v>
      </c>
      <c r="H2522">
        <v>9</v>
      </c>
      <c r="I2522" t="s">
        <v>634</v>
      </c>
      <c r="J2522" t="s">
        <v>634</v>
      </c>
    </row>
    <row r="2523" spans="1:10" x14ac:dyDescent="0.45">
      <c r="A2523">
        <v>75098</v>
      </c>
      <c r="B2523">
        <v>16</v>
      </c>
      <c r="C2523">
        <v>3</v>
      </c>
      <c r="D2523" t="s">
        <v>963</v>
      </c>
      <c r="E2523" t="s">
        <v>678</v>
      </c>
      <c r="F2523">
        <v>99</v>
      </c>
      <c r="G2523" t="s">
        <v>1834</v>
      </c>
      <c r="H2523">
        <v>45</v>
      </c>
      <c r="I2523" t="s">
        <v>634</v>
      </c>
      <c r="J2523" t="s">
        <v>634</v>
      </c>
    </row>
    <row r="2524" spans="1:10" x14ac:dyDescent="0.45">
      <c r="A2524">
        <v>75098</v>
      </c>
      <c r="B2524">
        <v>17</v>
      </c>
      <c r="C2524">
        <v>3</v>
      </c>
      <c r="D2524" t="s">
        <v>778</v>
      </c>
      <c r="E2524" t="s">
        <v>678</v>
      </c>
      <c r="F2524">
        <v>3</v>
      </c>
      <c r="G2524" t="s">
        <v>1823</v>
      </c>
      <c r="H2524">
        <v>9</v>
      </c>
      <c r="I2524" t="s">
        <v>634</v>
      </c>
      <c r="J2524" t="s">
        <v>634</v>
      </c>
    </row>
    <row r="2525" spans="1:10" x14ac:dyDescent="0.45">
      <c r="A2525">
        <v>75098</v>
      </c>
      <c r="B2525">
        <v>18</v>
      </c>
      <c r="C2525">
        <v>3</v>
      </c>
      <c r="D2525" t="s">
        <v>1661</v>
      </c>
      <c r="E2525" t="s">
        <v>677</v>
      </c>
      <c r="F2525">
        <v>27</v>
      </c>
      <c r="G2525" t="s">
        <v>634</v>
      </c>
      <c r="H2525" t="s">
        <v>634</v>
      </c>
      <c r="I2525">
        <v>2</v>
      </c>
      <c r="J2525">
        <v>202</v>
      </c>
    </row>
    <row r="2526" spans="1:10" x14ac:dyDescent="0.45">
      <c r="A2526">
        <v>75098</v>
      </c>
      <c r="B2526">
        <v>19</v>
      </c>
      <c r="C2526">
        <v>3</v>
      </c>
      <c r="D2526" t="s">
        <v>1574</v>
      </c>
      <c r="E2526" t="s">
        <v>677</v>
      </c>
      <c r="F2526">
        <v>17</v>
      </c>
      <c r="G2526" t="s">
        <v>634</v>
      </c>
      <c r="H2526" t="s">
        <v>634</v>
      </c>
      <c r="I2526">
        <v>2</v>
      </c>
      <c r="J2526">
        <v>208</v>
      </c>
    </row>
    <row r="2527" spans="1:10" x14ac:dyDescent="0.45">
      <c r="A2527">
        <v>75098</v>
      </c>
      <c r="B2527">
        <v>20</v>
      </c>
      <c r="C2527">
        <v>3</v>
      </c>
      <c r="D2527" t="s">
        <v>1520</v>
      </c>
      <c r="E2527" t="s">
        <v>678</v>
      </c>
      <c r="F2527">
        <v>17</v>
      </c>
      <c r="G2527" t="s">
        <v>1824</v>
      </c>
      <c r="H2527">
        <v>97</v>
      </c>
      <c r="I2527" t="s">
        <v>634</v>
      </c>
      <c r="J2527" t="s">
        <v>634</v>
      </c>
    </row>
    <row r="2528" spans="1:10" x14ac:dyDescent="0.45">
      <c r="A2528">
        <v>75098</v>
      </c>
      <c r="B2528">
        <v>21</v>
      </c>
      <c r="C2528">
        <v>3</v>
      </c>
      <c r="D2528" t="s">
        <v>1520</v>
      </c>
      <c r="E2528" t="s">
        <v>677</v>
      </c>
      <c r="F2528">
        <v>96</v>
      </c>
      <c r="G2528" t="s">
        <v>634</v>
      </c>
      <c r="H2528" t="s">
        <v>634</v>
      </c>
      <c r="I2528">
        <v>2</v>
      </c>
      <c r="J2528">
        <v>208</v>
      </c>
    </row>
    <row r="2529" spans="1:10" x14ac:dyDescent="0.45">
      <c r="A2529">
        <v>75099</v>
      </c>
      <c r="B2529">
        <v>0</v>
      </c>
      <c r="C2529">
        <v>1</v>
      </c>
      <c r="D2529" t="s">
        <v>1313</v>
      </c>
      <c r="E2529" t="s">
        <v>677</v>
      </c>
      <c r="F2529">
        <v>87</v>
      </c>
      <c r="G2529" t="s">
        <v>1745</v>
      </c>
      <c r="H2529">
        <v>44</v>
      </c>
      <c r="I2529" t="s">
        <v>634</v>
      </c>
      <c r="J2529" t="s">
        <v>634</v>
      </c>
    </row>
    <row r="2530" spans="1:10" x14ac:dyDescent="0.45">
      <c r="A2530">
        <v>75099</v>
      </c>
      <c r="B2530">
        <v>1</v>
      </c>
      <c r="C2530">
        <v>1</v>
      </c>
      <c r="D2530" t="s">
        <v>1042</v>
      </c>
      <c r="E2530" t="s">
        <v>678</v>
      </c>
      <c r="F2530">
        <v>18</v>
      </c>
      <c r="G2530" t="s">
        <v>1746</v>
      </c>
      <c r="H2530">
        <v>10</v>
      </c>
      <c r="I2530" t="s">
        <v>634</v>
      </c>
      <c r="J2530" t="s">
        <v>634</v>
      </c>
    </row>
    <row r="2531" spans="1:10" x14ac:dyDescent="0.45">
      <c r="A2531">
        <v>75099</v>
      </c>
      <c r="B2531">
        <v>2</v>
      </c>
      <c r="C2531">
        <v>1</v>
      </c>
      <c r="D2531" t="s">
        <v>1121</v>
      </c>
      <c r="E2531" t="s">
        <v>677</v>
      </c>
      <c r="F2531">
        <v>56</v>
      </c>
      <c r="G2531" t="s">
        <v>634</v>
      </c>
      <c r="H2531" t="s">
        <v>634</v>
      </c>
      <c r="I2531">
        <v>2</v>
      </c>
      <c r="J2531">
        <v>217</v>
      </c>
    </row>
    <row r="2532" spans="1:10" x14ac:dyDescent="0.45">
      <c r="A2532">
        <v>75099</v>
      </c>
      <c r="B2532">
        <v>3</v>
      </c>
      <c r="C2532">
        <v>2</v>
      </c>
      <c r="D2532" t="s">
        <v>1668</v>
      </c>
      <c r="E2532" t="s">
        <v>678</v>
      </c>
      <c r="F2532" t="s">
        <v>634</v>
      </c>
      <c r="G2532" t="s">
        <v>1766</v>
      </c>
      <c r="H2532" t="s">
        <v>634</v>
      </c>
      <c r="I2532" t="s">
        <v>634</v>
      </c>
      <c r="J2532" t="s">
        <v>634</v>
      </c>
    </row>
    <row r="2533" spans="1:10" x14ac:dyDescent="0.45">
      <c r="A2533">
        <v>75099</v>
      </c>
      <c r="B2533">
        <v>4</v>
      </c>
      <c r="C2533">
        <v>2</v>
      </c>
      <c r="D2533" t="s">
        <v>1241</v>
      </c>
      <c r="E2533" t="s">
        <v>677</v>
      </c>
      <c r="F2533">
        <v>44</v>
      </c>
      <c r="G2533" t="s">
        <v>1748</v>
      </c>
      <c r="H2533">
        <v>56</v>
      </c>
      <c r="I2533" t="s">
        <v>634</v>
      </c>
      <c r="J2533" t="s">
        <v>634</v>
      </c>
    </row>
    <row r="2534" spans="1:10" x14ac:dyDescent="0.45">
      <c r="A2534">
        <v>75099</v>
      </c>
      <c r="B2534">
        <v>5</v>
      </c>
      <c r="C2534">
        <v>2</v>
      </c>
      <c r="D2534" t="s">
        <v>741</v>
      </c>
      <c r="E2534" t="s">
        <v>678</v>
      </c>
      <c r="F2534">
        <v>61</v>
      </c>
      <c r="G2534" t="s">
        <v>634</v>
      </c>
      <c r="H2534" t="s">
        <v>634</v>
      </c>
      <c r="I2534">
        <v>2</v>
      </c>
      <c r="J2534">
        <v>0</v>
      </c>
    </row>
    <row r="2535" spans="1:10" x14ac:dyDescent="0.45">
      <c r="A2535">
        <v>75099</v>
      </c>
      <c r="B2535">
        <v>6</v>
      </c>
      <c r="C2535">
        <v>2</v>
      </c>
      <c r="D2535" t="s">
        <v>706</v>
      </c>
      <c r="E2535" t="s">
        <v>678</v>
      </c>
      <c r="F2535">
        <v>18</v>
      </c>
      <c r="G2535" t="s">
        <v>634</v>
      </c>
      <c r="H2535" t="s">
        <v>634</v>
      </c>
      <c r="I2535">
        <v>2</v>
      </c>
      <c r="J2535">
        <v>201</v>
      </c>
    </row>
    <row r="2536" spans="1:10" x14ac:dyDescent="0.45">
      <c r="A2536">
        <v>75099</v>
      </c>
      <c r="B2536">
        <v>7</v>
      </c>
      <c r="C2536">
        <v>2</v>
      </c>
      <c r="D2536" t="s">
        <v>900</v>
      </c>
      <c r="E2536" t="s">
        <v>677</v>
      </c>
      <c r="F2536">
        <v>44</v>
      </c>
      <c r="G2536" t="s">
        <v>1749</v>
      </c>
      <c r="H2536">
        <v>32</v>
      </c>
      <c r="I2536" t="s">
        <v>634</v>
      </c>
      <c r="J2536" t="s">
        <v>634</v>
      </c>
    </row>
    <row r="2537" spans="1:10" x14ac:dyDescent="0.45">
      <c r="A2537">
        <v>75099</v>
      </c>
      <c r="B2537">
        <v>8</v>
      </c>
      <c r="C2537">
        <v>2</v>
      </c>
      <c r="D2537" t="s">
        <v>952</v>
      </c>
      <c r="E2537" t="s">
        <v>678</v>
      </c>
      <c r="F2537">
        <v>90</v>
      </c>
      <c r="G2537" t="s">
        <v>1750</v>
      </c>
      <c r="H2537">
        <v>67</v>
      </c>
      <c r="I2537" t="s">
        <v>634</v>
      </c>
      <c r="J2537" t="s">
        <v>634</v>
      </c>
    </row>
    <row r="2538" spans="1:10" x14ac:dyDescent="0.45">
      <c r="A2538">
        <v>75099</v>
      </c>
      <c r="B2538">
        <v>9</v>
      </c>
      <c r="C2538">
        <v>3</v>
      </c>
      <c r="D2538" t="s">
        <v>1273</v>
      </c>
      <c r="E2538" t="s">
        <v>678</v>
      </c>
      <c r="F2538">
        <v>48</v>
      </c>
      <c r="G2538" t="s">
        <v>634</v>
      </c>
      <c r="H2538" t="s">
        <v>634</v>
      </c>
      <c r="I2538">
        <v>2</v>
      </c>
      <c r="J2538">
        <v>208</v>
      </c>
    </row>
    <row r="2539" spans="1:10" x14ac:dyDescent="0.45">
      <c r="A2539">
        <v>75099</v>
      </c>
      <c r="B2539">
        <v>10</v>
      </c>
      <c r="C2539">
        <v>3</v>
      </c>
      <c r="D2539" t="s">
        <v>1076</v>
      </c>
      <c r="E2539" t="s">
        <v>678</v>
      </c>
      <c r="F2539">
        <v>90</v>
      </c>
      <c r="G2539" t="s">
        <v>1751</v>
      </c>
      <c r="H2539">
        <v>18</v>
      </c>
      <c r="I2539" t="s">
        <v>634</v>
      </c>
      <c r="J2539" t="s">
        <v>634</v>
      </c>
    </row>
    <row r="2540" spans="1:10" x14ac:dyDescent="0.45">
      <c r="A2540">
        <v>75099</v>
      </c>
      <c r="B2540">
        <v>11</v>
      </c>
      <c r="C2540">
        <v>3</v>
      </c>
      <c r="D2540" t="s">
        <v>807</v>
      </c>
      <c r="E2540" t="s">
        <v>678</v>
      </c>
      <c r="F2540" t="s">
        <v>634</v>
      </c>
      <c r="G2540" t="s">
        <v>634</v>
      </c>
      <c r="H2540" t="s">
        <v>634</v>
      </c>
      <c r="I2540" t="s">
        <v>634</v>
      </c>
      <c r="J2540">
        <v>401</v>
      </c>
    </row>
    <row r="2541" spans="1:10" x14ac:dyDescent="0.45">
      <c r="A2541">
        <v>75099</v>
      </c>
      <c r="B2541">
        <v>12</v>
      </c>
      <c r="C2541">
        <v>3</v>
      </c>
      <c r="D2541" t="s">
        <v>976</v>
      </c>
      <c r="E2541" t="s">
        <v>677</v>
      </c>
      <c r="F2541">
        <v>32</v>
      </c>
      <c r="G2541" t="s">
        <v>1752</v>
      </c>
      <c r="H2541">
        <v>5</v>
      </c>
      <c r="I2541" t="s">
        <v>634</v>
      </c>
      <c r="J2541" t="s">
        <v>634</v>
      </c>
    </row>
    <row r="2542" spans="1:10" x14ac:dyDescent="0.45">
      <c r="A2542">
        <v>75099</v>
      </c>
      <c r="B2542">
        <v>13</v>
      </c>
      <c r="C2542">
        <v>3</v>
      </c>
      <c r="D2542" t="s">
        <v>1525</v>
      </c>
      <c r="E2542" t="s">
        <v>677</v>
      </c>
      <c r="F2542" t="s">
        <v>634</v>
      </c>
      <c r="G2542" t="s">
        <v>634</v>
      </c>
      <c r="H2542" t="s">
        <v>634</v>
      </c>
      <c r="I2542" t="s">
        <v>634</v>
      </c>
      <c r="J2542">
        <v>401</v>
      </c>
    </row>
    <row r="2543" spans="1:10" x14ac:dyDescent="0.45">
      <c r="A2543">
        <v>75099</v>
      </c>
      <c r="B2543">
        <v>14</v>
      </c>
      <c r="C2543">
        <v>4</v>
      </c>
      <c r="D2543" t="s">
        <v>1379</v>
      </c>
      <c r="E2543" t="s">
        <v>678</v>
      </c>
      <c r="F2543">
        <v>35</v>
      </c>
      <c r="G2543" t="s">
        <v>1753</v>
      </c>
      <c r="H2543">
        <v>2</v>
      </c>
      <c r="I2543" t="s">
        <v>634</v>
      </c>
      <c r="J2543" t="s">
        <v>634</v>
      </c>
    </row>
    <row r="2544" spans="1:10" x14ac:dyDescent="0.45">
      <c r="A2544">
        <v>75100</v>
      </c>
      <c r="B2544">
        <v>0</v>
      </c>
      <c r="C2544">
        <v>1</v>
      </c>
      <c r="D2544" t="s">
        <v>1114</v>
      </c>
      <c r="E2544" t="s">
        <v>678</v>
      </c>
      <c r="F2544">
        <v>21</v>
      </c>
      <c r="G2544" t="s">
        <v>634</v>
      </c>
      <c r="H2544" t="s">
        <v>634</v>
      </c>
      <c r="I2544">
        <v>2</v>
      </c>
      <c r="J2544">
        <v>201</v>
      </c>
    </row>
    <row r="2545" spans="1:10" x14ac:dyDescent="0.45">
      <c r="A2545">
        <v>75100</v>
      </c>
      <c r="B2545">
        <v>1</v>
      </c>
      <c r="C2545">
        <v>1</v>
      </c>
      <c r="D2545" t="s">
        <v>1485</v>
      </c>
      <c r="E2545" t="s">
        <v>677</v>
      </c>
      <c r="F2545">
        <v>25</v>
      </c>
      <c r="G2545" t="s">
        <v>1745</v>
      </c>
      <c r="H2545">
        <v>92</v>
      </c>
      <c r="I2545" t="s">
        <v>634</v>
      </c>
      <c r="J2545" t="s">
        <v>634</v>
      </c>
    </row>
    <row r="2546" spans="1:10" x14ac:dyDescent="0.45">
      <c r="A2546">
        <v>75100</v>
      </c>
      <c r="B2546">
        <v>2</v>
      </c>
      <c r="C2546">
        <v>1</v>
      </c>
      <c r="D2546" t="s">
        <v>1689</v>
      </c>
      <c r="E2546" t="s">
        <v>678</v>
      </c>
      <c r="F2546">
        <v>9</v>
      </c>
      <c r="G2546" t="s">
        <v>634</v>
      </c>
      <c r="H2546" t="s">
        <v>634</v>
      </c>
      <c r="I2546">
        <v>2</v>
      </c>
      <c r="J2546">
        <v>220</v>
      </c>
    </row>
    <row r="2547" spans="1:10" x14ac:dyDescent="0.45">
      <c r="A2547">
        <v>75100</v>
      </c>
      <c r="B2547">
        <v>3</v>
      </c>
      <c r="C2547">
        <v>2</v>
      </c>
      <c r="D2547" t="s">
        <v>1521</v>
      </c>
      <c r="E2547" t="s">
        <v>678</v>
      </c>
      <c r="F2547">
        <v>99</v>
      </c>
      <c r="G2547" t="s">
        <v>1746</v>
      </c>
      <c r="H2547">
        <v>9</v>
      </c>
      <c r="I2547" t="s">
        <v>634</v>
      </c>
      <c r="J2547" t="s">
        <v>634</v>
      </c>
    </row>
    <row r="2548" spans="1:10" x14ac:dyDescent="0.45">
      <c r="A2548">
        <v>75100</v>
      </c>
      <c r="B2548">
        <v>4</v>
      </c>
      <c r="C2548">
        <v>2</v>
      </c>
      <c r="D2548" t="s">
        <v>920</v>
      </c>
      <c r="E2548" t="s">
        <v>677</v>
      </c>
      <c r="F2548">
        <v>8</v>
      </c>
      <c r="G2548" t="s">
        <v>634</v>
      </c>
      <c r="H2548" t="s">
        <v>634</v>
      </c>
      <c r="I2548">
        <v>2</v>
      </c>
      <c r="J2548">
        <v>214</v>
      </c>
    </row>
    <row r="2549" spans="1:10" x14ac:dyDescent="0.45">
      <c r="A2549">
        <v>75100</v>
      </c>
      <c r="B2549">
        <v>5</v>
      </c>
      <c r="C2549">
        <v>2</v>
      </c>
      <c r="D2549" t="s">
        <v>1381</v>
      </c>
      <c r="E2549" t="s">
        <v>678</v>
      </c>
      <c r="F2549">
        <v>9</v>
      </c>
      <c r="G2549" t="s">
        <v>1766</v>
      </c>
      <c r="H2549">
        <v>6</v>
      </c>
      <c r="I2549" t="s">
        <v>634</v>
      </c>
      <c r="J2549" t="s">
        <v>634</v>
      </c>
    </row>
    <row r="2550" spans="1:10" x14ac:dyDescent="0.45">
      <c r="A2550">
        <v>75100</v>
      </c>
      <c r="B2550">
        <v>6</v>
      </c>
      <c r="C2550">
        <v>2</v>
      </c>
      <c r="D2550" t="s">
        <v>1401</v>
      </c>
      <c r="E2550" t="s">
        <v>678</v>
      </c>
      <c r="F2550">
        <v>5</v>
      </c>
      <c r="G2550" t="s">
        <v>1758</v>
      </c>
      <c r="H2550" t="s">
        <v>634</v>
      </c>
      <c r="I2550" t="s">
        <v>634</v>
      </c>
      <c r="J2550" t="s">
        <v>634</v>
      </c>
    </row>
    <row r="2551" spans="1:10" x14ac:dyDescent="0.45">
      <c r="A2551">
        <v>75100</v>
      </c>
      <c r="B2551">
        <v>7</v>
      </c>
      <c r="C2551">
        <v>2</v>
      </c>
      <c r="D2551" t="s">
        <v>1691</v>
      </c>
      <c r="E2551" t="s">
        <v>677</v>
      </c>
      <c r="F2551">
        <v>40</v>
      </c>
      <c r="G2551" t="s">
        <v>634</v>
      </c>
      <c r="H2551" t="s">
        <v>634</v>
      </c>
      <c r="I2551">
        <v>2</v>
      </c>
      <c r="J2551">
        <v>201</v>
      </c>
    </row>
    <row r="2552" spans="1:10" x14ac:dyDescent="0.45">
      <c r="A2552">
        <v>75100</v>
      </c>
      <c r="B2552">
        <v>8</v>
      </c>
      <c r="C2552">
        <v>2</v>
      </c>
      <c r="D2552" t="s">
        <v>1063</v>
      </c>
      <c r="E2552" t="s">
        <v>677</v>
      </c>
      <c r="F2552">
        <v>89</v>
      </c>
      <c r="G2552" t="s">
        <v>1770</v>
      </c>
      <c r="H2552">
        <v>12</v>
      </c>
      <c r="I2552" t="s">
        <v>634</v>
      </c>
      <c r="J2552" t="s">
        <v>634</v>
      </c>
    </row>
    <row r="2553" spans="1:10" x14ac:dyDescent="0.45">
      <c r="A2553">
        <v>75100</v>
      </c>
      <c r="B2553">
        <v>9</v>
      </c>
      <c r="C2553">
        <v>2</v>
      </c>
      <c r="D2553" t="s">
        <v>1726</v>
      </c>
      <c r="E2553" t="s">
        <v>678</v>
      </c>
      <c r="F2553">
        <v>42</v>
      </c>
      <c r="G2553" t="s">
        <v>634</v>
      </c>
      <c r="H2553" t="s">
        <v>634</v>
      </c>
      <c r="I2553">
        <v>2</v>
      </c>
      <c r="J2553">
        <v>215</v>
      </c>
    </row>
    <row r="2554" spans="1:10" x14ac:dyDescent="0.45">
      <c r="A2554">
        <v>75100</v>
      </c>
      <c r="B2554">
        <v>10</v>
      </c>
      <c r="C2554">
        <v>3</v>
      </c>
      <c r="D2554" t="s">
        <v>1239</v>
      </c>
      <c r="E2554" t="s">
        <v>677</v>
      </c>
      <c r="F2554">
        <v>89</v>
      </c>
      <c r="G2554" t="s">
        <v>634</v>
      </c>
      <c r="H2554" t="s">
        <v>634</v>
      </c>
      <c r="I2554">
        <v>2</v>
      </c>
      <c r="J2554">
        <v>201</v>
      </c>
    </row>
    <row r="2555" spans="1:10" x14ac:dyDescent="0.45">
      <c r="A2555">
        <v>75100</v>
      </c>
      <c r="B2555">
        <v>11</v>
      </c>
      <c r="C2555">
        <v>3</v>
      </c>
      <c r="D2555" t="s">
        <v>1396</v>
      </c>
      <c r="E2555" t="s">
        <v>678</v>
      </c>
      <c r="F2555">
        <v>9</v>
      </c>
      <c r="G2555" t="s">
        <v>1771</v>
      </c>
      <c r="H2555">
        <v>3</v>
      </c>
      <c r="I2555" t="s">
        <v>634</v>
      </c>
      <c r="J2555" t="s">
        <v>634</v>
      </c>
    </row>
    <row r="2556" spans="1:10" x14ac:dyDescent="0.45">
      <c r="A2556">
        <v>75100</v>
      </c>
      <c r="B2556">
        <v>12</v>
      </c>
      <c r="C2556">
        <v>3</v>
      </c>
      <c r="D2556" t="s">
        <v>1467</v>
      </c>
      <c r="E2556" t="s">
        <v>678</v>
      </c>
      <c r="F2556">
        <v>10</v>
      </c>
      <c r="G2556" t="s">
        <v>634</v>
      </c>
      <c r="H2556" t="s">
        <v>634</v>
      </c>
      <c r="I2556">
        <v>2</v>
      </c>
      <c r="J2556">
        <v>214</v>
      </c>
    </row>
    <row r="2557" spans="1:10" x14ac:dyDescent="0.45">
      <c r="A2557">
        <v>75100</v>
      </c>
      <c r="B2557">
        <v>13</v>
      </c>
      <c r="C2557">
        <v>3</v>
      </c>
      <c r="D2557" t="s">
        <v>1528</v>
      </c>
      <c r="E2557" t="s">
        <v>677</v>
      </c>
      <c r="F2557" t="s">
        <v>634</v>
      </c>
      <c r="G2557" t="s">
        <v>634</v>
      </c>
      <c r="H2557" t="s">
        <v>634</v>
      </c>
      <c r="I2557" t="s">
        <v>634</v>
      </c>
      <c r="J2557">
        <v>401</v>
      </c>
    </row>
    <row r="2558" spans="1:10" x14ac:dyDescent="0.45">
      <c r="A2558">
        <v>75101</v>
      </c>
      <c r="B2558">
        <v>0</v>
      </c>
      <c r="C2558">
        <v>1</v>
      </c>
      <c r="D2558" t="s">
        <v>879</v>
      </c>
      <c r="E2558" t="s">
        <v>677</v>
      </c>
      <c r="F2558">
        <v>83</v>
      </c>
      <c r="G2558" t="s">
        <v>1745</v>
      </c>
      <c r="H2558">
        <v>28</v>
      </c>
      <c r="I2558" t="s">
        <v>634</v>
      </c>
      <c r="J2558" t="s">
        <v>634</v>
      </c>
    </row>
    <row r="2559" spans="1:10" x14ac:dyDescent="0.45">
      <c r="A2559">
        <v>75101</v>
      </c>
      <c r="B2559">
        <v>1</v>
      </c>
      <c r="C2559">
        <v>1</v>
      </c>
      <c r="D2559" t="s">
        <v>800</v>
      </c>
      <c r="E2559" t="s">
        <v>677</v>
      </c>
      <c r="F2559">
        <v>3</v>
      </c>
      <c r="G2559" t="s">
        <v>634</v>
      </c>
      <c r="H2559" t="s">
        <v>634</v>
      </c>
      <c r="I2559">
        <v>2</v>
      </c>
      <c r="J2559">
        <v>201</v>
      </c>
    </row>
    <row r="2560" spans="1:10" x14ac:dyDescent="0.45">
      <c r="A2560">
        <v>75101</v>
      </c>
      <c r="B2560">
        <v>2</v>
      </c>
      <c r="C2560">
        <v>2</v>
      </c>
      <c r="D2560" t="s">
        <v>1436</v>
      </c>
      <c r="E2560" t="s">
        <v>677</v>
      </c>
      <c r="F2560">
        <v>13</v>
      </c>
      <c r="G2560" t="s">
        <v>1777</v>
      </c>
      <c r="H2560">
        <v>80</v>
      </c>
      <c r="I2560" t="s">
        <v>634</v>
      </c>
      <c r="J2560" t="s">
        <v>634</v>
      </c>
    </row>
    <row r="2561" spans="1:10" x14ac:dyDescent="0.45">
      <c r="A2561">
        <v>75101</v>
      </c>
      <c r="B2561">
        <v>3</v>
      </c>
      <c r="C2561">
        <v>2</v>
      </c>
      <c r="D2561" t="s">
        <v>1448</v>
      </c>
      <c r="E2561" t="s">
        <v>677</v>
      </c>
      <c r="F2561">
        <v>89</v>
      </c>
      <c r="G2561" t="s">
        <v>634</v>
      </c>
      <c r="H2561" t="s">
        <v>634</v>
      </c>
      <c r="I2561">
        <v>2</v>
      </c>
      <c r="J2561">
        <v>205</v>
      </c>
    </row>
    <row r="2562" spans="1:10" x14ac:dyDescent="0.45">
      <c r="A2562">
        <v>75101</v>
      </c>
      <c r="B2562">
        <v>4</v>
      </c>
      <c r="C2562">
        <v>2</v>
      </c>
      <c r="D2562" t="s">
        <v>1522</v>
      </c>
      <c r="E2562" t="s">
        <v>678</v>
      </c>
      <c r="F2562">
        <v>90</v>
      </c>
      <c r="G2562" t="s">
        <v>1747</v>
      </c>
      <c r="H2562">
        <v>35</v>
      </c>
      <c r="I2562" t="s">
        <v>634</v>
      </c>
      <c r="J2562" t="s">
        <v>634</v>
      </c>
    </row>
    <row r="2563" spans="1:10" x14ac:dyDescent="0.45">
      <c r="A2563">
        <v>75101</v>
      </c>
      <c r="B2563">
        <v>5</v>
      </c>
      <c r="C2563">
        <v>2</v>
      </c>
      <c r="D2563" t="s">
        <v>918</v>
      </c>
      <c r="E2563" t="s">
        <v>677</v>
      </c>
      <c r="F2563">
        <v>83</v>
      </c>
      <c r="G2563" t="s">
        <v>634</v>
      </c>
      <c r="H2563" t="s">
        <v>634</v>
      </c>
      <c r="I2563">
        <v>2</v>
      </c>
      <c r="J2563">
        <v>207</v>
      </c>
    </row>
    <row r="2564" spans="1:10" x14ac:dyDescent="0.45">
      <c r="A2564">
        <v>75101</v>
      </c>
      <c r="B2564">
        <v>6</v>
      </c>
      <c r="C2564">
        <v>2</v>
      </c>
      <c r="D2564" t="s">
        <v>1308</v>
      </c>
      <c r="E2564" t="s">
        <v>678</v>
      </c>
      <c r="F2564">
        <v>67</v>
      </c>
      <c r="G2564" t="s">
        <v>1748</v>
      </c>
      <c r="H2564">
        <v>35</v>
      </c>
      <c r="I2564" t="s">
        <v>634</v>
      </c>
      <c r="J2564" t="s">
        <v>634</v>
      </c>
    </row>
    <row r="2565" spans="1:10" x14ac:dyDescent="0.45">
      <c r="A2565">
        <v>75101</v>
      </c>
      <c r="B2565">
        <v>7</v>
      </c>
      <c r="C2565">
        <v>3</v>
      </c>
      <c r="D2565" t="s">
        <v>1523</v>
      </c>
      <c r="E2565" t="s">
        <v>677</v>
      </c>
      <c r="F2565">
        <v>83</v>
      </c>
      <c r="G2565" t="s">
        <v>1749</v>
      </c>
      <c r="H2565">
        <v>17</v>
      </c>
      <c r="I2565" t="s">
        <v>634</v>
      </c>
      <c r="J2565" t="s">
        <v>634</v>
      </c>
    </row>
    <row r="2566" spans="1:10" x14ac:dyDescent="0.45">
      <c r="A2566">
        <v>75101</v>
      </c>
      <c r="B2566">
        <v>8</v>
      </c>
      <c r="C2566">
        <v>3</v>
      </c>
      <c r="D2566" t="s">
        <v>1408</v>
      </c>
      <c r="E2566" t="s">
        <v>677</v>
      </c>
      <c r="F2566">
        <v>25</v>
      </c>
      <c r="G2566" t="s">
        <v>1810</v>
      </c>
      <c r="H2566">
        <v>3</v>
      </c>
      <c r="I2566" t="s">
        <v>634</v>
      </c>
      <c r="J2566" t="s">
        <v>634</v>
      </c>
    </row>
    <row r="2567" spans="1:10" x14ac:dyDescent="0.45">
      <c r="A2567">
        <v>75101</v>
      </c>
      <c r="B2567">
        <v>9</v>
      </c>
      <c r="C2567">
        <v>3</v>
      </c>
      <c r="D2567" t="s">
        <v>822</v>
      </c>
      <c r="E2567" t="s">
        <v>678</v>
      </c>
      <c r="F2567">
        <v>2</v>
      </c>
      <c r="G2567" t="s">
        <v>1778</v>
      </c>
      <c r="H2567">
        <v>18</v>
      </c>
      <c r="I2567" t="s">
        <v>634</v>
      </c>
      <c r="J2567" t="s">
        <v>634</v>
      </c>
    </row>
    <row r="2568" spans="1:10" x14ac:dyDescent="0.45">
      <c r="A2568">
        <v>75101</v>
      </c>
      <c r="B2568">
        <v>10</v>
      </c>
      <c r="C2568">
        <v>3</v>
      </c>
      <c r="D2568" t="s">
        <v>978</v>
      </c>
      <c r="E2568" t="s">
        <v>677</v>
      </c>
      <c r="F2568">
        <v>13</v>
      </c>
      <c r="G2568" t="s">
        <v>634</v>
      </c>
      <c r="H2568" t="s">
        <v>634</v>
      </c>
      <c r="I2568">
        <v>2</v>
      </c>
      <c r="J2568">
        <v>208</v>
      </c>
    </row>
    <row r="2569" spans="1:10" x14ac:dyDescent="0.45">
      <c r="A2569">
        <v>75101</v>
      </c>
      <c r="B2569">
        <v>11</v>
      </c>
      <c r="C2569">
        <v>3</v>
      </c>
      <c r="D2569" t="s">
        <v>1443</v>
      </c>
      <c r="E2569" t="s">
        <v>678</v>
      </c>
      <c r="F2569" t="s">
        <v>634</v>
      </c>
      <c r="G2569" t="s">
        <v>634</v>
      </c>
      <c r="H2569" t="s">
        <v>634</v>
      </c>
      <c r="I2569" t="s">
        <v>634</v>
      </c>
      <c r="J2569">
        <v>401</v>
      </c>
    </row>
    <row r="2570" spans="1:10" x14ac:dyDescent="0.45">
      <c r="A2570">
        <v>75101</v>
      </c>
      <c r="B2570">
        <v>12</v>
      </c>
      <c r="C2570">
        <v>3</v>
      </c>
      <c r="D2570" t="s">
        <v>747</v>
      </c>
      <c r="E2570" t="s">
        <v>677</v>
      </c>
      <c r="F2570">
        <v>17</v>
      </c>
      <c r="G2570" t="s">
        <v>1779</v>
      </c>
      <c r="H2570">
        <v>83</v>
      </c>
      <c r="I2570" t="s">
        <v>634</v>
      </c>
      <c r="J2570" t="s">
        <v>634</v>
      </c>
    </row>
    <row r="2571" spans="1:10" x14ac:dyDescent="0.45">
      <c r="A2571">
        <v>75101</v>
      </c>
      <c r="B2571">
        <v>13</v>
      </c>
      <c r="C2571">
        <v>3</v>
      </c>
      <c r="D2571" t="s">
        <v>933</v>
      </c>
      <c r="E2571" t="s">
        <v>677</v>
      </c>
      <c r="F2571">
        <v>24</v>
      </c>
      <c r="G2571" t="s">
        <v>1813</v>
      </c>
      <c r="H2571">
        <v>17</v>
      </c>
      <c r="I2571" t="s">
        <v>634</v>
      </c>
      <c r="J2571" t="s">
        <v>634</v>
      </c>
    </row>
    <row r="2572" spans="1:10" x14ac:dyDescent="0.45">
      <c r="A2572">
        <v>75101</v>
      </c>
      <c r="B2572">
        <v>14</v>
      </c>
      <c r="C2572">
        <v>3</v>
      </c>
      <c r="D2572" t="s">
        <v>1121</v>
      </c>
      <c r="E2572" t="s">
        <v>677</v>
      </c>
      <c r="F2572">
        <v>13</v>
      </c>
      <c r="G2572" t="s">
        <v>1865</v>
      </c>
      <c r="H2572">
        <v>25</v>
      </c>
      <c r="I2572" t="s">
        <v>634</v>
      </c>
      <c r="J2572" t="s">
        <v>634</v>
      </c>
    </row>
    <row r="2573" spans="1:10" x14ac:dyDescent="0.45">
      <c r="A2573">
        <v>75101</v>
      </c>
      <c r="B2573">
        <v>15</v>
      </c>
      <c r="C2573">
        <v>3</v>
      </c>
      <c r="D2573" t="s">
        <v>792</v>
      </c>
      <c r="E2573" t="s">
        <v>678</v>
      </c>
      <c r="F2573">
        <v>16</v>
      </c>
      <c r="G2573" t="s">
        <v>634</v>
      </c>
      <c r="H2573" t="s">
        <v>634</v>
      </c>
      <c r="I2573">
        <v>2</v>
      </c>
      <c r="J2573">
        <v>208</v>
      </c>
    </row>
    <row r="2574" spans="1:10" x14ac:dyDescent="0.45">
      <c r="A2574">
        <v>75102</v>
      </c>
      <c r="B2574">
        <v>0</v>
      </c>
      <c r="C2574">
        <v>1</v>
      </c>
      <c r="D2574" t="s">
        <v>1424</v>
      </c>
      <c r="E2574" t="s">
        <v>678</v>
      </c>
      <c r="F2574">
        <v>88</v>
      </c>
      <c r="G2574" t="s">
        <v>1755</v>
      </c>
      <c r="H2574">
        <v>41</v>
      </c>
      <c r="I2574" t="s">
        <v>634</v>
      </c>
      <c r="J2574" t="s">
        <v>634</v>
      </c>
    </row>
    <row r="2575" spans="1:10" x14ac:dyDescent="0.45">
      <c r="A2575">
        <v>75102</v>
      </c>
      <c r="B2575">
        <v>1</v>
      </c>
      <c r="C2575">
        <v>2</v>
      </c>
      <c r="D2575" t="s">
        <v>1172</v>
      </c>
      <c r="E2575" t="s">
        <v>678</v>
      </c>
      <c r="F2575">
        <v>87</v>
      </c>
      <c r="G2575" t="s">
        <v>1756</v>
      </c>
      <c r="H2575">
        <v>44</v>
      </c>
      <c r="I2575" t="s">
        <v>634</v>
      </c>
      <c r="J2575" t="s">
        <v>634</v>
      </c>
    </row>
    <row r="2576" spans="1:10" x14ac:dyDescent="0.45">
      <c r="A2576">
        <v>75102</v>
      </c>
      <c r="B2576">
        <v>2</v>
      </c>
      <c r="C2576">
        <v>2</v>
      </c>
      <c r="D2576" t="s">
        <v>1452</v>
      </c>
      <c r="E2576" t="s">
        <v>678</v>
      </c>
      <c r="F2576">
        <v>36</v>
      </c>
      <c r="G2576" t="s">
        <v>634</v>
      </c>
      <c r="H2576" t="s">
        <v>634</v>
      </c>
      <c r="I2576">
        <v>2</v>
      </c>
      <c r="J2576">
        <v>201</v>
      </c>
    </row>
    <row r="2577" spans="1:10" x14ac:dyDescent="0.45">
      <c r="A2577">
        <v>75102</v>
      </c>
      <c r="B2577">
        <v>3</v>
      </c>
      <c r="C2577">
        <v>2</v>
      </c>
      <c r="D2577" t="s">
        <v>1445</v>
      </c>
      <c r="E2577" t="s">
        <v>678</v>
      </c>
      <c r="F2577">
        <v>23</v>
      </c>
      <c r="G2577" t="s">
        <v>1757</v>
      </c>
      <c r="H2577">
        <v>12</v>
      </c>
      <c r="I2577" t="s">
        <v>634</v>
      </c>
      <c r="J2577" t="s">
        <v>634</v>
      </c>
    </row>
    <row r="2578" spans="1:10" x14ac:dyDescent="0.45">
      <c r="A2578">
        <v>75102</v>
      </c>
      <c r="B2578">
        <v>4</v>
      </c>
      <c r="C2578">
        <v>2</v>
      </c>
      <c r="D2578" t="s">
        <v>1411</v>
      </c>
      <c r="E2578" t="s">
        <v>678</v>
      </c>
      <c r="F2578">
        <v>12</v>
      </c>
      <c r="G2578" t="s">
        <v>1774</v>
      </c>
      <c r="H2578">
        <v>32</v>
      </c>
      <c r="I2578" t="s">
        <v>634</v>
      </c>
      <c r="J2578" t="s">
        <v>634</v>
      </c>
    </row>
    <row r="2579" spans="1:10" x14ac:dyDescent="0.45">
      <c r="A2579">
        <v>75102</v>
      </c>
      <c r="B2579">
        <v>5</v>
      </c>
      <c r="C2579">
        <v>2</v>
      </c>
      <c r="D2579" t="s">
        <v>744</v>
      </c>
      <c r="E2579" t="s">
        <v>678</v>
      </c>
      <c r="F2579">
        <v>32</v>
      </c>
      <c r="G2579" t="s">
        <v>634</v>
      </c>
      <c r="H2579" t="s">
        <v>634</v>
      </c>
      <c r="I2579">
        <v>2</v>
      </c>
      <c r="J2579">
        <v>0</v>
      </c>
    </row>
    <row r="2580" spans="1:10" x14ac:dyDescent="0.45">
      <c r="A2580">
        <v>75102</v>
      </c>
      <c r="B2580">
        <v>6</v>
      </c>
      <c r="C2580">
        <v>2</v>
      </c>
      <c r="D2580" t="s">
        <v>933</v>
      </c>
      <c r="E2580" t="s">
        <v>678</v>
      </c>
      <c r="F2580">
        <v>88</v>
      </c>
      <c r="G2580" t="s">
        <v>1775</v>
      </c>
      <c r="H2580">
        <v>44</v>
      </c>
      <c r="I2580" t="s">
        <v>634</v>
      </c>
      <c r="J2580" t="s">
        <v>634</v>
      </c>
    </row>
    <row r="2581" spans="1:10" x14ac:dyDescent="0.45">
      <c r="A2581">
        <v>75102</v>
      </c>
      <c r="B2581">
        <v>7</v>
      </c>
      <c r="C2581">
        <v>2</v>
      </c>
      <c r="D2581" t="s">
        <v>884</v>
      </c>
      <c r="E2581" t="s">
        <v>678</v>
      </c>
      <c r="F2581">
        <v>87</v>
      </c>
      <c r="G2581" t="s">
        <v>1832</v>
      </c>
      <c r="H2581">
        <v>44</v>
      </c>
      <c r="I2581" t="s">
        <v>634</v>
      </c>
      <c r="J2581" t="s">
        <v>634</v>
      </c>
    </row>
    <row r="2582" spans="1:10" x14ac:dyDescent="0.45">
      <c r="A2582">
        <v>75102</v>
      </c>
      <c r="B2582">
        <v>8</v>
      </c>
      <c r="C2582">
        <v>3</v>
      </c>
      <c r="D2582" t="s">
        <v>1287</v>
      </c>
      <c r="E2582" t="s">
        <v>677</v>
      </c>
      <c r="F2582">
        <v>38</v>
      </c>
      <c r="G2582" t="s">
        <v>634</v>
      </c>
      <c r="H2582" t="s">
        <v>634</v>
      </c>
      <c r="I2582">
        <v>2</v>
      </c>
      <c r="J2582">
        <v>201</v>
      </c>
    </row>
    <row r="2583" spans="1:10" x14ac:dyDescent="0.45">
      <c r="A2583">
        <v>75102</v>
      </c>
      <c r="B2583">
        <v>9</v>
      </c>
      <c r="C2583">
        <v>3</v>
      </c>
      <c r="D2583" t="s">
        <v>941</v>
      </c>
      <c r="E2583" t="s">
        <v>678</v>
      </c>
      <c r="F2583">
        <v>12</v>
      </c>
      <c r="G2583" t="s">
        <v>1855</v>
      </c>
      <c r="H2583">
        <v>36</v>
      </c>
      <c r="I2583" t="s">
        <v>634</v>
      </c>
      <c r="J2583" t="s">
        <v>634</v>
      </c>
    </row>
    <row r="2584" spans="1:10" x14ac:dyDescent="0.45">
      <c r="A2584">
        <v>75102</v>
      </c>
      <c r="B2584">
        <v>10</v>
      </c>
      <c r="C2584">
        <v>3</v>
      </c>
      <c r="D2584" t="s">
        <v>1456</v>
      </c>
      <c r="E2584" t="s">
        <v>678</v>
      </c>
      <c r="F2584">
        <v>19</v>
      </c>
      <c r="G2584" t="s">
        <v>634</v>
      </c>
      <c r="H2584" t="s">
        <v>634</v>
      </c>
      <c r="I2584">
        <v>2</v>
      </c>
      <c r="J2584">
        <v>201</v>
      </c>
    </row>
    <row r="2585" spans="1:10" x14ac:dyDescent="0.45">
      <c r="A2585">
        <v>75102</v>
      </c>
      <c r="B2585">
        <v>11</v>
      </c>
      <c r="C2585">
        <v>3</v>
      </c>
      <c r="D2585" t="s">
        <v>1524</v>
      </c>
      <c r="E2585" t="s">
        <v>678</v>
      </c>
      <c r="F2585">
        <v>36</v>
      </c>
      <c r="G2585" t="s">
        <v>1856</v>
      </c>
      <c r="H2585">
        <v>12</v>
      </c>
      <c r="I2585" t="s">
        <v>634</v>
      </c>
      <c r="J2585" t="s">
        <v>634</v>
      </c>
    </row>
    <row r="2586" spans="1:10" x14ac:dyDescent="0.45">
      <c r="A2586">
        <v>75102</v>
      </c>
      <c r="B2586">
        <v>12</v>
      </c>
      <c r="C2586">
        <v>3</v>
      </c>
      <c r="D2586" t="s">
        <v>1525</v>
      </c>
      <c r="E2586" t="s">
        <v>677</v>
      </c>
      <c r="F2586">
        <v>84</v>
      </c>
      <c r="G2586" t="s">
        <v>1819</v>
      </c>
      <c r="H2586">
        <v>8</v>
      </c>
      <c r="I2586" t="s">
        <v>634</v>
      </c>
      <c r="J2586" t="s">
        <v>634</v>
      </c>
    </row>
    <row r="2587" spans="1:10" x14ac:dyDescent="0.45">
      <c r="A2587">
        <v>75103</v>
      </c>
      <c r="B2587">
        <v>0</v>
      </c>
      <c r="C2587">
        <v>1</v>
      </c>
      <c r="D2587" t="s">
        <v>1468</v>
      </c>
      <c r="E2587" t="s">
        <v>678</v>
      </c>
      <c r="F2587">
        <v>90</v>
      </c>
      <c r="G2587" t="s">
        <v>634</v>
      </c>
      <c r="H2587" t="s">
        <v>634</v>
      </c>
      <c r="I2587">
        <v>2</v>
      </c>
      <c r="J2587">
        <v>207</v>
      </c>
    </row>
    <row r="2588" spans="1:10" x14ac:dyDescent="0.45">
      <c r="A2588">
        <v>75103</v>
      </c>
      <c r="B2588">
        <v>1</v>
      </c>
      <c r="C2588">
        <v>1</v>
      </c>
      <c r="D2588" t="s">
        <v>1526</v>
      </c>
      <c r="E2588" t="s">
        <v>678</v>
      </c>
      <c r="F2588">
        <v>55</v>
      </c>
      <c r="G2588" t="s">
        <v>1755</v>
      </c>
      <c r="H2588">
        <v>5</v>
      </c>
      <c r="I2588" t="s">
        <v>634</v>
      </c>
      <c r="J2588" t="s">
        <v>634</v>
      </c>
    </row>
    <row r="2589" spans="1:10" x14ac:dyDescent="0.45">
      <c r="A2589">
        <v>75103</v>
      </c>
      <c r="B2589">
        <v>2</v>
      </c>
      <c r="C2589">
        <v>1</v>
      </c>
      <c r="D2589" t="s">
        <v>1498</v>
      </c>
      <c r="E2589" t="s">
        <v>677</v>
      </c>
      <c r="F2589">
        <v>36</v>
      </c>
      <c r="G2589" t="s">
        <v>634</v>
      </c>
      <c r="H2589" t="s">
        <v>634</v>
      </c>
      <c r="I2589">
        <v>2</v>
      </c>
      <c r="J2589">
        <v>219</v>
      </c>
    </row>
    <row r="2590" spans="1:10" x14ac:dyDescent="0.45">
      <c r="A2590">
        <v>75103</v>
      </c>
      <c r="B2590">
        <v>3</v>
      </c>
      <c r="C2590">
        <v>1</v>
      </c>
      <c r="D2590" t="s">
        <v>1434</v>
      </c>
      <c r="E2590" t="s">
        <v>677</v>
      </c>
      <c r="F2590">
        <v>71</v>
      </c>
      <c r="G2590" t="s">
        <v>634</v>
      </c>
      <c r="H2590" t="s">
        <v>634</v>
      </c>
      <c r="I2590">
        <v>2</v>
      </c>
      <c r="J2590">
        <v>205</v>
      </c>
    </row>
    <row r="2591" spans="1:10" x14ac:dyDescent="0.45">
      <c r="A2591">
        <v>75103</v>
      </c>
      <c r="B2591">
        <v>4</v>
      </c>
      <c r="C2591">
        <v>1</v>
      </c>
      <c r="D2591" t="s">
        <v>751</v>
      </c>
      <c r="E2591" t="s">
        <v>678</v>
      </c>
      <c r="F2591">
        <v>55</v>
      </c>
      <c r="G2591" t="s">
        <v>1756</v>
      </c>
      <c r="H2591" t="s">
        <v>634</v>
      </c>
      <c r="I2591" t="s">
        <v>634</v>
      </c>
      <c r="J2591" t="s">
        <v>634</v>
      </c>
    </row>
    <row r="2592" spans="1:10" x14ac:dyDescent="0.45">
      <c r="A2592">
        <v>75103</v>
      </c>
      <c r="B2592">
        <v>5</v>
      </c>
      <c r="C2592">
        <v>1</v>
      </c>
      <c r="D2592" t="s">
        <v>1166</v>
      </c>
      <c r="E2592" t="s">
        <v>677</v>
      </c>
      <c r="F2592">
        <v>14</v>
      </c>
      <c r="G2592" t="s">
        <v>634</v>
      </c>
      <c r="H2592" t="s">
        <v>634</v>
      </c>
      <c r="I2592">
        <v>2</v>
      </c>
      <c r="J2592">
        <v>207</v>
      </c>
    </row>
    <row r="2593" spans="1:10" x14ac:dyDescent="0.45">
      <c r="A2593">
        <v>75103</v>
      </c>
      <c r="B2593">
        <v>6</v>
      </c>
      <c r="C2593">
        <v>1</v>
      </c>
      <c r="D2593" t="s">
        <v>852</v>
      </c>
      <c r="E2593" t="s">
        <v>677</v>
      </c>
      <c r="F2593">
        <v>71</v>
      </c>
      <c r="G2593" t="s">
        <v>1766</v>
      </c>
      <c r="H2593">
        <v>92</v>
      </c>
      <c r="I2593" t="s">
        <v>634</v>
      </c>
      <c r="J2593" t="s">
        <v>634</v>
      </c>
    </row>
    <row r="2594" spans="1:10" x14ac:dyDescent="0.45">
      <c r="A2594">
        <v>75103</v>
      </c>
      <c r="B2594">
        <v>7</v>
      </c>
      <c r="C2594">
        <v>2</v>
      </c>
      <c r="D2594" t="s">
        <v>1527</v>
      </c>
      <c r="E2594" t="s">
        <v>677</v>
      </c>
      <c r="F2594">
        <v>71</v>
      </c>
      <c r="G2594" t="s">
        <v>1748</v>
      </c>
      <c r="H2594">
        <v>92</v>
      </c>
      <c r="I2594" t="s">
        <v>634</v>
      </c>
      <c r="J2594" t="s">
        <v>634</v>
      </c>
    </row>
    <row r="2595" spans="1:10" x14ac:dyDescent="0.45">
      <c r="A2595">
        <v>75103</v>
      </c>
      <c r="B2595">
        <v>8</v>
      </c>
      <c r="C2595">
        <v>2</v>
      </c>
      <c r="D2595" t="s">
        <v>1420</v>
      </c>
      <c r="E2595" t="s">
        <v>677</v>
      </c>
      <c r="F2595">
        <v>22</v>
      </c>
      <c r="G2595" t="s">
        <v>1749</v>
      </c>
      <c r="H2595">
        <v>92</v>
      </c>
      <c r="I2595" t="s">
        <v>634</v>
      </c>
      <c r="J2595" t="s">
        <v>634</v>
      </c>
    </row>
    <row r="2596" spans="1:10" x14ac:dyDescent="0.45">
      <c r="A2596">
        <v>75103</v>
      </c>
      <c r="B2596">
        <v>9</v>
      </c>
      <c r="C2596">
        <v>2</v>
      </c>
      <c r="D2596" t="s">
        <v>758</v>
      </c>
      <c r="E2596" t="s">
        <v>677</v>
      </c>
      <c r="F2596">
        <v>36</v>
      </c>
      <c r="G2596" t="s">
        <v>1810</v>
      </c>
      <c r="H2596" t="s">
        <v>634</v>
      </c>
      <c r="I2596" t="s">
        <v>634</v>
      </c>
      <c r="J2596" t="s">
        <v>634</v>
      </c>
    </row>
    <row r="2597" spans="1:10" x14ac:dyDescent="0.45">
      <c r="A2597">
        <v>75103</v>
      </c>
      <c r="B2597">
        <v>10</v>
      </c>
      <c r="C2597">
        <v>2</v>
      </c>
      <c r="D2597" t="s">
        <v>1057</v>
      </c>
      <c r="E2597" t="s">
        <v>678</v>
      </c>
      <c r="F2597">
        <v>5</v>
      </c>
      <c r="G2597" t="s">
        <v>634</v>
      </c>
      <c r="H2597" t="s">
        <v>634</v>
      </c>
      <c r="I2597">
        <v>2</v>
      </c>
      <c r="J2597">
        <v>201</v>
      </c>
    </row>
    <row r="2598" spans="1:10" x14ac:dyDescent="0.45">
      <c r="A2598">
        <v>75103</v>
      </c>
      <c r="B2598">
        <v>11</v>
      </c>
      <c r="C2598">
        <v>2</v>
      </c>
      <c r="D2598" t="s">
        <v>956</v>
      </c>
      <c r="E2598" t="s">
        <v>677</v>
      </c>
      <c r="F2598">
        <v>64</v>
      </c>
      <c r="G2598" t="s">
        <v>634</v>
      </c>
      <c r="H2598" t="s">
        <v>634</v>
      </c>
      <c r="I2598">
        <v>2</v>
      </c>
      <c r="J2598">
        <v>207</v>
      </c>
    </row>
    <row r="2599" spans="1:10" x14ac:dyDescent="0.45">
      <c r="A2599">
        <v>75103</v>
      </c>
      <c r="B2599">
        <v>12</v>
      </c>
      <c r="C2599">
        <v>2</v>
      </c>
      <c r="D2599" t="s">
        <v>782</v>
      </c>
      <c r="E2599" t="s">
        <v>677</v>
      </c>
      <c r="F2599">
        <v>71</v>
      </c>
      <c r="G2599" t="s">
        <v>1811</v>
      </c>
      <c r="H2599">
        <v>92</v>
      </c>
      <c r="I2599" t="s">
        <v>634</v>
      </c>
      <c r="J2599" t="s">
        <v>634</v>
      </c>
    </row>
    <row r="2600" spans="1:10" x14ac:dyDescent="0.45">
      <c r="A2600">
        <v>75103</v>
      </c>
      <c r="B2600">
        <v>13</v>
      </c>
      <c r="C2600">
        <v>2</v>
      </c>
      <c r="D2600" t="s">
        <v>1621</v>
      </c>
      <c r="E2600" t="s">
        <v>677</v>
      </c>
      <c r="F2600">
        <v>17</v>
      </c>
      <c r="G2600" t="s">
        <v>634</v>
      </c>
      <c r="H2600" t="s">
        <v>634</v>
      </c>
      <c r="I2600">
        <v>2</v>
      </c>
      <c r="J2600">
        <v>201</v>
      </c>
    </row>
    <row r="2601" spans="1:10" x14ac:dyDescent="0.45">
      <c r="A2601">
        <v>75103</v>
      </c>
      <c r="B2601">
        <v>14</v>
      </c>
      <c r="C2601">
        <v>3</v>
      </c>
      <c r="D2601" t="s">
        <v>1597</v>
      </c>
      <c r="E2601" t="s">
        <v>677</v>
      </c>
      <c r="F2601">
        <v>22</v>
      </c>
      <c r="G2601" t="s">
        <v>634</v>
      </c>
      <c r="H2601" t="s">
        <v>634</v>
      </c>
      <c r="I2601">
        <v>2</v>
      </c>
      <c r="J2601">
        <v>217</v>
      </c>
    </row>
    <row r="2602" spans="1:10" x14ac:dyDescent="0.45">
      <c r="A2602">
        <v>75103</v>
      </c>
      <c r="B2602">
        <v>15</v>
      </c>
      <c r="C2602">
        <v>3</v>
      </c>
      <c r="D2602" t="s">
        <v>1082</v>
      </c>
      <c r="E2602" t="s">
        <v>677</v>
      </c>
      <c r="F2602">
        <v>17</v>
      </c>
      <c r="G2602" t="s">
        <v>1812</v>
      </c>
      <c r="H2602" t="s">
        <v>634</v>
      </c>
      <c r="I2602" t="s">
        <v>634</v>
      </c>
      <c r="J2602" t="s">
        <v>634</v>
      </c>
    </row>
    <row r="2603" spans="1:10" x14ac:dyDescent="0.45">
      <c r="A2603">
        <v>75103</v>
      </c>
      <c r="B2603">
        <v>16</v>
      </c>
      <c r="C2603">
        <v>3</v>
      </c>
      <c r="D2603" t="s">
        <v>1148</v>
      </c>
      <c r="E2603" t="s">
        <v>678</v>
      </c>
      <c r="F2603">
        <v>90</v>
      </c>
      <c r="G2603" t="s">
        <v>1813</v>
      </c>
      <c r="H2603">
        <v>9</v>
      </c>
      <c r="I2603" t="s">
        <v>634</v>
      </c>
      <c r="J2603" t="s">
        <v>634</v>
      </c>
    </row>
    <row r="2604" spans="1:10" x14ac:dyDescent="0.45">
      <c r="A2604">
        <v>75103</v>
      </c>
      <c r="B2604">
        <v>17</v>
      </c>
      <c r="C2604">
        <v>3</v>
      </c>
      <c r="D2604" t="s">
        <v>1080</v>
      </c>
      <c r="E2604" t="s">
        <v>678</v>
      </c>
      <c r="F2604" t="s">
        <v>634</v>
      </c>
      <c r="G2604" t="s">
        <v>634</v>
      </c>
      <c r="H2604" t="s">
        <v>634</v>
      </c>
      <c r="I2604" t="s">
        <v>634</v>
      </c>
      <c r="J2604">
        <v>401</v>
      </c>
    </row>
    <row r="2605" spans="1:10" x14ac:dyDescent="0.45">
      <c r="A2605">
        <v>75103</v>
      </c>
      <c r="B2605">
        <v>18</v>
      </c>
      <c r="C2605">
        <v>3</v>
      </c>
      <c r="D2605" t="s">
        <v>1528</v>
      </c>
      <c r="E2605" t="s">
        <v>678</v>
      </c>
      <c r="F2605">
        <v>20</v>
      </c>
      <c r="G2605" t="s">
        <v>1781</v>
      </c>
      <c r="H2605">
        <v>71</v>
      </c>
      <c r="I2605" t="s">
        <v>634</v>
      </c>
      <c r="J2605" t="s">
        <v>634</v>
      </c>
    </row>
    <row r="2606" spans="1:10" x14ac:dyDescent="0.45">
      <c r="A2606">
        <v>75103</v>
      </c>
      <c r="B2606">
        <v>19</v>
      </c>
      <c r="C2606">
        <v>3</v>
      </c>
      <c r="D2606" t="s">
        <v>1512</v>
      </c>
      <c r="E2606" t="s">
        <v>678</v>
      </c>
      <c r="F2606">
        <v>71</v>
      </c>
      <c r="G2606" t="s">
        <v>1814</v>
      </c>
      <c r="H2606">
        <v>9</v>
      </c>
      <c r="I2606" t="s">
        <v>634</v>
      </c>
      <c r="J2606" t="s">
        <v>634</v>
      </c>
    </row>
    <row r="2607" spans="1:10" x14ac:dyDescent="0.45">
      <c r="A2607">
        <v>75103</v>
      </c>
      <c r="B2607">
        <v>20</v>
      </c>
      <c r="C2607">
        <v>3</v>
      </c>
      <c r="D2607" t="s">
        <v>1512</v>
      </c>
      <c r="E2607" t="s">
        <v>677</v>
      </c>
      <c r="F2607" t="s">
        <v>634</v>
      </c>
      <c r="G2607" t="s">
        <v>634</v>
      </c>
      <c r="H2607" t="s">
        <v>634</v>
      </c>
      <c r="I2607" t="s">
        <v>634</v>
      </c>
      <c r="J2607">
        <v>401</v>
      </c>
    </row>
    <row r="2608" spans="1:10" x14ac:dyDescent="0.45">
      <c r="A2608">
        <v>75103</v>
      </c>
      <c r="B2608">
        <v>21</v>
      </c>
      <c r="C2608">
        <v>3</v>
      </c>
      <c r="D2608" t="s">
        <v>1100</v>
      </c>
      <c r="E2608" t="s">
        <v>678</v>
      </c>
      <c r="F2608">
        <v>89</v>
      </c>
      <c r="G2608" t="s">
        <v>1842</v>
      </c>
      <c r="H2608" t="s">
        <v>634</v>
      </c>
      <c r="I2608" t="s">
        <v>634</v>
      </c>
      <c r="J2608" t="s">
        <v>634</v>
      </c>
    </row>
    <row r="2609" spans="1:10" x14ac:dyDescent="0.45">
      <c r="A2609">
        <v>75103</v>
      </c>
      <c r="B2609">
        <v>22</v>
      </c>
      <c r="C2609">
        <v>4</v>
      </c>
      <c r="D2609" t="s">
        <v>1142</v>
      </c>
      <c r="E2609" t="s">
        <v>677</v>
      </c>
      <c r="F2609">
        <v>75</v>
      </c>
      <c r="G2609" t="s">
        <v>1843</v>
      </c>
      <c r="H2609">
        <v>36</v>
      </c>
      <c r="I2609" t="s">
        <v>634</v>
      </c>
      <c r="J2609" t="s">
        <v>634</v>
      </c>
    </row>
    <row r="2610" spans="1:10" x14ac:dyDescent="0.45">
      <c r="A2610">
        <v>75104</v>
      </c>
      <c r="B2610">
        <v>0</v>
      </c>
      <c r="C2610">
        <v>1</v>
      </c>
      <c r="D2610" t="s">
        <v>1171</v>
      </c>
      <c r="E2610" t="s">
        <v>677</v>
      </c>
      <c r="F2610">
        <v>5</v>
      </c>
      <c r="G2610" t="s">
        <v>1745</v>
      </c>
      <c r="H2610">
        <v>17</v>
      </c>
      <c r="I2610" t="s">
        <v>634</v>
      </c>
      <c r="J2610" t="s">
        <v>634</v>
      </c>
    </row>
    <row r="2611" spans="1:10" x14ac:dyDescent="0.45">
      <c r="A2611">
        <v>75104</v>
      </c>
      <c r="B2611">
        <v>1</v>
      </c>
      <c r="C2611">
        <v>1</v>
      </c>
      <c r="D2611" t="s">
        <v>895</v>
      </c>
      <c r="E2611" t="s">
        <v>677</v>
      </c>
      <c r="F2611">
        <v>7</v>
      </c>
      <c r="G2611" t="s">
        <v>1777</v>
      </c>
      <c r="H2611">
        <v>71</v>
      </c>
      <c r="I2611" t="s">
        <v>634</v>
      </c>
      <c r="J2611" t="s">
        <v>634</v>
      </c>
    </row>
    <row r="2612" spans="1:10" x14ac:dyDescent="0.45">
      <c r="A2612">
        <v>75104</v>
      </c>
      <c r="B2612">
        <v>2</v>
      </c>
      <c r="C2612">
        <v>1</v>
      </c>
      <c r="D2612" t="s">
        <v>826</v>
      </c>
      <c r="E2612" t="s">
        <v>677</v>
      </c>
      <c r="F2612">
        <v>71</v>
      </c>
      <c r="G2612" t="s">
        <v>1827</v>
      </c>
      <c r="H2612">
        <v>18</v>
      </c>
      <c r="I2612" t="s">
        <v>634</v>
      </c>
      <c r="J2612" t="s">
        <v>634</v>
      </c>
    </row>
    <row r="2613" spans="1:10" x14ac:dyDescent="0.45">
      <c r="A2613">
        <v>75104</v>
      </c>
      <c r="B2613">
        <v>3</v>
      </c>
      <c r="C2613">
        <v>2</v>
      </c>
      <c r="D2613" t="s">
        <v>1302</v>
      </c>
      <c r="E2613" t="s">
        <v>677</v>
      </c>
      <c r="F2613">
        <v>25</v>
      </c>
      <c r="G2613" t="s">
        <v>1797</v>
      </c>
      <c r="H2613">
        <v>77</v>
      </c>
      <c r="I2613" t="s">
        <v>634</v>
      </c>
      <c r="J2613" t="s">
        <v>634</v>
      </c>
    </row>
    <row r="2614" spans="1:10" x14ac:dyDescent="0.45">
      <c r="A2614">
        <v>75104</v>
      </c>
      <c r="B2614">
        <v>4</v>
      </c>
      <c r="C2614">
        <v>2</v>
      </c>
      <c r="D2614" t="s">
        <v>1526</v>
      </c>
      <c r="E2614" t="s">
        <v>677</v>
      </c>
      <c r="F2614">
        <v>97</v>
      </c>
      <c r="G2614" t="s">
        <v>1798</v>
      </c>
      <c r="H2614">
        <v>17</v>
      </c>
      <c r="I2614" t="s">
        <v>634</v>
      </c>
      <c r="J2614" t="s">
        <v>634</v>
      </c>
    </row>
    <row r="2615" spans="1:10" x14ac:dyDescent="0.45">
      <c r="A2615">
        <v>75104</v>
      </c>
      <c r="B2615">
        <v>5</v>
      </c>
      <c r="C2615">
        <v>2</v>
      </c>
      <c r="D2615" t="s">
        <v>926</v>
      </c>
      <c r="E2615" t="s">
        <v>677</v>
      </c>
      <c r="F2615">
        <v>77</v>
      </c>
      <c r="G2615" t="s">
        <v>1799</v>
      </c>
      <c r="H2615">
        <v>9</v>
      </c>
      <c r="I2615" t="s">
        <v>634</v>
      </c>
      <c r="J2615" t="s">
        <v>634</v>
      </c>
    </row>
    <row r="2616" spans="1:10" x14ac:dyDescent="0.45">
      <c r="A2616">
        <v>75104</v>
      </c>
      <c r="B2616">
        <v>6</v>
      </c>
      <c r="C2616">
        <v>2</v>
      </c>
      <c r="D2616" t="s">
        <v>1453</v>
      </c>
      <c r="E2616" t="s">
        <v>678</v>
      </c>
      <c r="F2616">
        <v>62</v>
      </c>
      <c r="G2616" t="s">
        <v>634</v>
      </c>
      <c r="H2616" t="s">
        <v>634</v>
      </c>
      <c r="I2616">
        <v>2</v>
      </c>
      <c r="J2616">
        <v>201</v>
      </c>
    </row>
    <row r="2617" spans="1:10" x14ac:dyDescent="0.45">
      <c r="A2617">
        <v>75104</v>
      </c>
      <c r="B2617">
        <v>7</v>
      </c>
      <c r="C2617">
        <v>2</v>
      </c>
      <c r="D2617" t="s">
        <v>1529</v>
      </c>
      <c r="E2617" t="s">
        <v>677</v>
      </c>
      <c r="F2617">
        <v>77</v>
      </c>
      <c r="G2617" t="s">
        <v>1800</v>
      </c>
      <c r="H2617">
        <v>97</v>
      </c>
      <c r="I2617" t="s">
        <v>634</v>
      </c>
      <c r="J2617" t="s">
        <v>634</v>
      </c>
    </row>
    <row r="2618" spans="1:10" x14ac:dyDescent="0.45">
      <c r="A2618">
        <v>75104</v>
      </c>
      <c r="B2618">
        <v>8</v>
      </c>
      <c r="C2618">
        <v>2</v>
      </c>
      <c r="D2618" t="s">
        <v>1530</v>
      </c>
      <c r="E2618" t="s">
        <v>677</v>
      </c>
      <c r="F2618">
        <v>77</v>
      </c>
      <c r="G2618" t="s">
        <v>1831</v>
      </c>
      <c r="H2618">
        <v>9</v>
      </c>
      <c r="I2618" t="s">
        <v>634</v>
      </c>
      <c r="J2618" t="s">
        <v>634</v>
      </c>
    </row>
    <row r="2619" spans="1:10" x14ac:dyDescent="0.45">
      <c r="A2619">
        <v>75104</v>
      </c>
      <c r="B2619">
        <v>9</v>
      </c>
      <c r="C2619">
        <v>2</v>
      </c>
      <c r="D2619" t="s">
        <v>1320</v>
      </c>
      <c r="E2619" t="s">
        <v>677</v>
      </c>
      <c r="F2619">
        <v>15</v>
      </c>
      <c r="G2619" t="s">
        <v>1879</v>
      </c>
      <c r="H2619">
        <v>5</v>
      </c>
      <c r="I2619" t="s">
        <v>634</v>
      </c>
      <c r="J2619" t="s">
        <v>634</v>
      </c>
    </row>
    <row r="2620" spans="1:10" x14ac:dyDescent="0.45">
      <c r="A2620">
        <v>75104</v>
      </c>
      <c r="B2620">
        <v>10</v>
      </c>
      <c r="C2620">
        <v>2</v>
      </c>
      <c r="D2620" t="s">
        <v>1531</v>
      </c>
      <c r="E2620" t="s">
        <v>677</v>
      </c>
      <c r="F2620">
        <v>17</v>
      </c>
      <c r="G2620" t="s">
        <v>1880</v>
      </c>
      <c r="H2620">
        <v>5</v>
      </c>
      <c r="I2620" t="s">
        <v>634</v>
      </c>
      <c r="J2620" t="s">
        <v>634</v>
      </c>
    </row>
    <row r="2621" spans="1:10" x14ac:dyDescent="0.45">
      <c r="A2621">
        <v>75104</v>
      </c>
      <c r="B2621">
        <v>11</v>
      </c>
      <c r="C2621">
        <v>2</v>
      </c>
      <c r="D2621" t="s">
        <v>945</v>
      </c>
      <c r="E2621" t="s">
        <v>678</v>
      </c>
      <c r="F2621">
        <v>14</v>
      </c>
      <c r="G2621" t="s">
        <v>1868</v>
      </c>
      <c r="H2621">
        <v>25</v>
      </c>
      <c r="I2621" t="s">
        <v>634</v>
      </c>
      <c r="J2621" t="s">
        <v>634</v>
      </c>
    </row>
    <row r="2622" spans="1:10" x14ac:dyDescent="0.45">
      <c r="A2622">
        <v>75104</v>
      </c>
      <c r="B2622">
        <v>12</v>
      </c>
      <c r="C2622">
        <v>2</v>
      </c>
      <c r="D2622" t="s">
        <v>1234</v>
      </c>
      <c r="E2622" t="s">
        <v>678</v>
      </c>
      <c r="F2622">
        <v>6</v>
      </c>
      <c r="G2622" t="s">
        <v>634</v>
      </c>
      <c r="H2622" t="s">
        <v>634</v>
      </c>
      <c r="I2622">
        <v>2</v>
      </c>
      <c r="J2622">
        <v>0</v>
      </c>
    </row>
    <row r="2623" spans="1:10" x14ac:dyDescent="0.45">
      <c r="A2623">
        <v>75104</v>
      </c>
      <c r="B2623">
        <v>13</v>
      </c>
      <c r="C2623">
        <v>2</v>
      </c>
      <c r="D2623" t="s">
        <v>1225</v>
      </c>
      <c r="E2623" t="s">
        <v>677</v>
      </c>
      <c r="F2623">
        <v>23</v>
      </c>
      <c r="G2623" t="s">
        <v>1869</v>
      </c>
      <c r="H2623">
        <v>97</v>
      </c>
      <c r="I2623" t="s">
        <v>634</v>
      </c>
      <c r="J2623" t="s">
        <v>634</v>
      </c>
    </row>
    <row r="2624" spans="1:10" x14ac:dyDescent="0.45">
      <c r="A2624">
        <v>75104</v>
      </c>
      <c r="B2624">
        <v>14</v>
      </c>
      <c r="C2624">
        <v>2</v>
      </c>
      <c r="D2624" t="s">
        <v>1203</v>
      </c>
      <c r="E2624" t="s">
        <v>677</v>
      </c>
      <c r="F2624">
        <v>77</v>
      </c>
      <c r="G2624" t="s">
        <v>1870</v>
      </c>
      <c r="H2624">
        <v>25</v>
      </c>
      <c r="I2624" t="s">
        <v>634</v>
      </c>
      <c r="J2624" t="s">
        <v>634</v>
      </c>
    </row>
    <row r="2625" spans="1:10" x14ac:dyDescent="0.45">
      <c r="A2625">
        <v>75104</v>
      </c>
      <c r="B2625">
        <v>15</v>
      </c>
      <c r="C2625">
        <v>3</v>
      </c>
      <c r="D2625" t="s">
        <v>1527</v>
      </c>
      <c r="E2625" t="s">
        <v>677</v>
      </c>
      <c r="F2625">
        <v>5</v>
      </c>
      <c r="G2625" t="s">
        <v>1900</v>
      </c>
      <c r="H2625">
        <v>77</v>
      </c>
      <c r="I2625" t="s">
        <v>634</v>
      </c>
      <c r="J2625" t="s">
        <v>634</v>
      </c>
    </row>
    <row r="2626" spans="1:10" x14ac:dyDescent="0.45">
      <c r="A2626">
        <v>75104</v>
      </c>
      <c r="B2626">
        <v>16</v>
      </c>
      <c r="C2626">
        <v>3</v>
      </c>
      <c r="D2626" t="s">
        <v>1527</v>
      </c>
      <c r="E2626" t="s">
        <v>677</v>
      </c>
      <c r="F2626">
        <v>7</v>
      </c>
      <c r="G2626" t="s">
        <v>1900</v>
      </c>
      <c r="H2626" t="s">
        <v>634</v>
      </c>
      <c r="I2626" t="s">
        <v>634</v>
      </c>
      <c r="J2626" t="s">
        <v>634</v>
      </c>
    </row>
    <row r="2627" spans="1:10" x14ac:dyDescent="0.45">
      <c r="A2627">
        <v>75104</v>
      </c>
      <c r="B2627">
        <v>17</v>
      </c>
      <c r="C2627">
        <v>3</v>
      </c>
      <c r="D2627" t="s">
        <v>1258</v>
      </c>
      <c r="E2627" t="s">
        <v>678</v>
      </c>
      <c r="F2627">
        <v>24</v>
      </c>
      <c r="G2627" t="s">
        <v>1931</v>
      </c>
      <c r="H2627">
        <v>15</v>
      </c>
      <c r="I2627" t="s">
        <v>634</v>
      </c>
      <c r="J2627" t="s">
        <v>634</v>
      </c>
    </row>
    <row r="2628" spans="1:10" x14ac:dyDescent="0.45">
      <c r="A2628">
        <v>75104</v>
      </c>
      <c r="B2628">
        <v>18</v>
      </c>
      <c r="C2628">
        <v>3</v>
      </c>
      <c r="D2628" t="s">
        <v>855</v>
      </c>
      <c r="E2628" t="s">
        <v>677</v>
      </c>
      <c r="F2628">
        <v>23</v>
      </c>
      <c r="G2628" t="s">
        <v>1932</v>
      </c>
      <c r="H2628" t="s">
        <v>634</v>
      </c>
      <c r="I2628" t="s">
        <v>634</v>
      </c>
      <c r="J2628" t="s">
        <v>634</v>
      </c>
    </row>
    <row r="2629" spans="1:10" x14ac:dyDescent="0.45">
      <c r="A2629">
        <v>75104</v>
      </c>
      <c r="B2629">
        <v>19</v>
      </c>
      <c r="C2629">
        <v>3</v>
      </c>
      <c r="D2629" t="s">
        <v>1354</v>
      </c>
      <c r="E2629" t="s">
        <v>677</v>
      </c>
      <c r="F2629">
        <v>23</v>
      </c>
      <c r="G2629" t="s">
        <v>1933</v>
      </c>
      <c r="H2629">
        <v>15</v>
      </c>
      <c r="I2629" t="s">
        <v>634</v>
      </c>
      <c r="J2629" t="s">
        <v>634</v>
      </c>
    </row>
    <row r="2630" spans="1:10" x14ac:dyDescent="0.45">
      <c r="A2630">
        <v>75104</v>
      </c>
      <c r="B2630">
        <v>20</v>
      </c>
      <c r="C2630">
        <v>3</v>
      </c>
      <c r="D2630" t="s">
        <v>1195</v>
      </c>
      <c r="E2630" t="s">
        <v>677</v>
      </c>
      <c r="F2630">
        <v>25</v>
      </c>
      <c r="G2630" t="s">
        <v>1934</v>
      </c>
      <c r="H2630">
        <v>9</v>
      </c>
      <c r="I2630" t="s">
        <v>634</v>
      </c>
      <c r="J2630" t="s">
        <v>634</v>
      </c>
    </row>
    <row r="2631" spans="1:10" x14ac:dyDescent="0.45">
      <c r="A2631">
        <v>75105</v>
      </c>
      <c r="B2631">
        <v>0</v>
      </c>
      <c r="C2631">
        <v>1</v>
      </c>
      <c r="D2631" t="s">
        <v>1532</v>
      </c>
      <c r="E2631" t="s">
        <v>678</v>
      </c>
      <c r="F2631">
        <v>94</v>
      </c>
      <c r="G2631" t="s">
        <v>1755</v>
      </c>
      <c r="H2631">
        <v>61</v>
      </c>
      <c r="I2631" t="s">
        <v>634</v>
      </c>
      <c r="J2631" t="s">
        <v>634</v>
      </c>
    </row>
    <row r="2632" spans="1:10" x14ac:dyDescent="0.45">
      <c r="A2632">
        <v>75105</v>
      </c>
      <c r="B2632">
        <v>1</v>
      </c>
      <c r="C2632">
        <v>1</v>
      </c>
      <c r="D2632" t="s">
        <v>938</v>
      </c>
      <c r="E2632" t="s">
        <v>677</v>
      </c>
      <c r="F2632">
        <v>88</v>
      </c>
      <c r="G2632" t="s">
        <v>1746</v>
      </c>
      <c r="H2632">
        <v>17</v>
      </c>
      <c r="I2632" t="s">
        <v>634</v>
      </c>
      <c r="J2632" t="s">
        <v>634</v>
      </c>
    </row>
    <row r="2633" spans="1:10" x14ac:dyDescent="0.45">
      <c r="A2633">
        <v>75105</v>
      </c>
      <c r="B2633">
        <v>2</v>
      </c>
      <c r="C2633">
        <v>1</v>
      </c>
      <c r="D2633" t="s">
        <v>1289</v>
      </c>
      <c r="E2633" t="s">
        <v>677</v>
      </c>
      <c r="F2633">
        <v>9</v>
      </c>
      <c r="G2633" t="s">
        <v>634</v>
      </c>
      <c r="H2633" t="s">
        <v>634</v>
      </c>
      <c r="I2633">
        <v>2</v>
      </c>
      <c r="J2633">
        <v>207</v>
      </c>
    </row>
    <row r="2634" spans="1:10" x14ac:dyDescent="0.45">
      <c r="A2634">
        <v>75105</v>
      </c>
      <c r="B2634">
        <v>3</v>
      </c>
      <c r="C2634">
        <v>1</v>
      </c>
      <c r="D2634" t="s">
        <v>1420</v>
      </c>
      <c r="E2634" t="s">
        <v>677</v>
      </c>
      <c r="F2634">
        <v>77</v>
      </c>
      <c r="G2634" t="s">
        <v>1747</v>
      </c>
      <c r="H2634">
        <v>71</v>
      </c>
      <c r="I2634" t="s">
        <v>634</v>
      </c>
      <c r="J2634" t="s">
        <v>634</v>
      </c>
    </row>
    <row r="2635" spans="1:10" x14ac:dyDescent="0.45">
      <c r="A2635">
        <v>75105</v>
      </c>
      <c r="B2635">
        <v>4</v>
      </c>
      <c r="C2635">
        <v>1</v>
      </c>
      <c r="D2635" t="s">
        <v>782</v>
      </c>
      <c r="E2635" t="s">
        <v>677</v>
      </c>
      <c r="F2635" t="s">
        <v>634</v>
      </c>
      <c r="G2635" t="s">
        <v>1808</v>
      </c>
      <c r="H2635" t="s">
        <v>634</v>
      </c>
      <c r="I2635" t="s">
        <v>634</v>
      </c>
      <c r="J2635" t="s">
        <v>634</v>
      </c>
    </row>
    <row r="2636" spans="1:10" x14ac:dyDescent="0.45">
      <c r="A2636">
        <v>75105</v>
      </c>
      <c r="B2636">
        <v>5</v>
      </c>
      <c r="C2636">
        <v>1</v>
      </c>
      <c r="D2636" t="s">
        <v>1512</v>
      </c>
      <c r="E2636" t="s">
        <v>678</v>
      </c>
      <c r="F2636" t="s">
        <v>634</v>
      </c>
      <c r="G2636" t="s">
        <v>634</v>
      </c>
      <c r="H2636" t="s">
        <v>634</v>
      </c>
      <c r="I2636" t="s">
        <v>634</v>
      </c>
      <c r="J2636">
        <v>401</v>
      </c>
    </row>
    <row r="2637" spans="1:10" x14ac:dyDescent="0.45">
      <c r="A2637">
        <v>75105</v>
      </c>
      <c r="B2637">
        <v>6</v>
      </c>
      <c r="C2637">
        <v>1</v>
      </c>
      <c r="D2637" t="s">
        <v>1112</v>
      </c>
      <c r="E2637" t="s">
        <v>677</v>
      </c>
      <c r="F2637">
        <v>98</v>
      </c>
      <c r="G2637" t="s">
        <v>1809</v>
      </c>
      <c r="H2637" t="s">
        <v>634</v>
      </c>
      <c r="I2637" t="s">
        <v>634</v>
      </c>
      <c r="J2637" t="s">
        <v>634</v>
      </c>
    </row>
    <row r="2638" spans="1:10" x14ac:dyDescent="0.45">
      <c r="A2638">
        <v>75105</v>
      </c>
      <c r="B2638">
        <v>7</v>
      </c>
      <c r="C2638">
        <v>1</v>
      </c>
      <c r="D2638" t="s">
        <v>1189</v>
      </c>
      <c r="E2638" t="s">
        <v>677</v>
      </c>
      <c r="F2638">
        <v>79</v>
      </c>
      <c r="G2638" t="s">
        <v>1828</v>
      </c>
      <c r="H2638">
        <v>92</v>
      </c>
      <c r="I2638" t="s">
        <v>634</v>
      </c>
      <c r="J2638" t="s">
        <v>634</v>
      </c>
    </row>
    <row r="2639" spans="1:10" x14ac:dyDescent="0.45">
      <c r="A2639">
        <v>75107</v>
      </c>
      <c r="B2639">
        <v>0</v>
      </c>
      <c r="C2639">
        <v>1</v>
      </c>
      <c r="D2639" t="s">
        <v>1006</v>
      </c>
      <c r="E2639" t="s">
        <v>677</v>
      </c>
      <c r="F2639">
        <v>78</v>
      </c>
      <c r="G2639" t="s">
        <v>634</v>
      </c>
      <c r="H2639" t="s">
        <v>634</v>
      </c>
      <c r="I2639">
        <v>2</v>
      </c>
      <c r="J2639">
        <v>205</v>
      </c>
    </row>
    <row r="2640" spans="1:10" x14ac:dyDescent="0.45">
      <c r="A2640">
        <v>75107</v>
      </c>
      <c r="B2640">
        <v>1</v>
      </c>
      <c r="C2640">
        <v>1</v>
      </c>
      <c r="D2640" t="s">
        <v>1192</v>
      </c>
      <c r="E2640" t="s">
        <v>677</v>
      </c>
      <c r="F2640">
        <v>89</v>
      </c>
      <c r="G2640" t="s">
        <v>1745</v>
      </c>
      <c r="H2640">
        <v>20</v>
      </c>
      <c r="I2640" t="s">
        <v>634</v>
      </c>
      <c r="J2640" t="s">
        <v>634</v>
      </c>
    </row>
    <row r="2641" spans="1:10" x14ac:dyDescent="0.45">
      <c r="A2641">
        <v>75107</v>
      </c>
      <c r="B2641">
        <v>2</v>
      </c>
      <c r="C2641">
        <v>2</v>
      </c>
      <c r="D2641" t="s">
        <v>1438</v>
      </c>
      <c r="E2641" t="s">
        <v>677</v>
      </c>
      <c r="F2641">
        <v>11</v>
      </c>
      <c r="G2641" t="s">
        <v>634</v>
      </c>
      <c r="H2641" t="s">
        <v>634</v>
      </c>
      <c r="I2641">
        <v>2</v>
      </c>
      <c r="J2641">
        <v>201</v>
      </c>
    </row>
    <row r="2642" spans="1:10" x14ac:dyDescent="0.45">
      <c r="A2642">
        <v>75107</v>
      </c>
      <c r="B2642">
        <v>3</v>
      </c>
      <c r="C2642">
        <v>2</v>
      </c>
      <c r="D2642" t="s">
        <v>741</v>
      </c>
      <c r="E2642" t="s">
        <v>677</v>
      </c>
      <c r="F2642">
        <v>89</v>
      </c>
      <c r="G2642" t="s">
        <v>634</v>
      </c>
      <c r="H2642" t="s">
        <v>634</v>
      </c>
      <c r="I2642">
        <v>2</v>
      </c>
      <c r="J2642">
        <v>216</v>
      </c>
    </row>
    <row r="2643" spans="1:10" x14ac:dyDescent="0.45">
      <c r="A2643">
        <v>75107</v>
      </c>
      <c r="B2643">
        <v>4</v>
      </c>
      <c r="C2643">
        <v>3</v>
      </c>
      <c r="D2643" t="s">
        <v>1533</v>
      </c>
      <c r="E2643" t="s">
        <v>677</v>
      </c>
      <c r="F2643">
        <v>11</v>
      </c>
      <c r="G2643" t="s">
        <v>1777</v>
      </c>
      <c r="H2643">
        <v>81</v>
      </c>
      <c r="I2643" t="s">
        <v>634</v>
      </c>
      <c r="J2643" t="s">
        <v>634</v>
      </c>
    </row>
    <row r="2644" spans="1:10" x14ac:dyDescent="0.45">
      <c r="A2644">
        <v>75107</v>
      </c>
      <c r="B2644">
        <v>5</v>
      </c>
      <c r="C2644">
        <v>3</v>
      </c>
      <c r="D2644" t="s">
        <v>1534</v>
      </c>
      <c r="E2644" t="s">
        <v>677</v>
      </c>
      <c r="F2644">
        <v>89</v>
      </c>
      <c r="G2644" t="s">
        <v>1827</v>
      </c>
      <c r="H2644">
        <v>78</v>
      </c>
      <c r="I2644" t="s">
        <v>634</v>
      </c>
      <c r="J2644" t="s">
        <v>634</v>
      </c>
    </row>
    <row r="2645" spans="1:10" x14ac:dyDescent="0.45">
      <c r="A2645">
        <v>75107</v>
      </c>
      <c r="B2645">
        <v>6</v>
      </c>
      <c r="C2645">
        <v>3</v>
      </c>
      <c r="D2645" t="s">
        <v>1184</v>
      </c>
      <c r="E2645" t="s">
        <v>677</v>
      </c>
      <c r="F2645">
        <v>90</v>
      </c>
      <c r="G2645" t="s">
        <v>634</v>
      </c>
      <c r="H2645" t="s">
        <v>634</v>
      </c>
      <c r="I2645">
        <v>2</v>
      </c>
      <c r="J2645">
        <v>201</v>
      </c>
    </row>
    <row r="2646" spans="1:10" x14ac:dyDescent="0.45">
      <c r="A2646">
        <v>75107</v>
      </c>
      <c r="B2646">
        <v>7</v>
      </c>
      <c r="C2646">
        <v>3</v>
      </c>
      <c r="D2646" t="s">
        <v>1345</v>
      </c>
      <c r="E2646" t="s">
        <v>678</v>
      </c>
      <c r="F2646" t="s">
        <v>634</v>
      </c>
      <c r="G2646" t="s">
        <v>634</v>
      </c>
      <c r="H2646" t="s">
        <v>634</v>
      </c>
      <c r="I2646" t="s">
        <v>634</v>
      </c>
      <c r="J2646">
        <v>401</v>
      </c>
    </row>
    <row r="2647" spans="1:10" x14ac:dyDescent="0.45">
      <c r="A2647">
        <v>75108</v>
      </c>
      <c r="B2647">
        <v>0</v>
      </c>
      <c r="C2647">
        <v>1</v>
      </c>
      <c r="D2647" t="s">
        <v>1271</v>
      </c>
      <c r="E2647" t="s">
        <v>678</v>
      </c>
      <c r="F2647">
        <v>71</v>
      </c>
      <c r="G2647" t="s">
        <v>1755</v>
      </c>
      <c r="H2647" t="s">
        <v>634</v>
      </c>
      <c r="I2647" t="s">
        <v>634</v>
      </c>
      <c r="J2647" t="s">
        <v>634</v>
      </c>
    </row>
    <row r="2648" spans="1:10" x14ac:dyDescent="0.45">
      <c r="A2648">
        <v>75108</v>
      </c>
      <c r="B2648">
        <v>1</v>
      </c>
      <c r="C2648">
        <v>1</v>
      </c>
      <c r="D2648" t="s">
        <v>1453</v>
      </c>
      <c r="E2648" t="s">
        <v>678</v>
      </c>
      <c r="F2648">
        <v>97</v>
      </c>
      <c r="G2648" t="s">
        <v>1756</v>
      </c>
      <c r="H2648">
        <v>94</v>
      </c>
      <c r="I2648" t="s">
        <v>634</v>
      </c>
      <c r="J2648" t="s">
        <v>634</v>
      </c>
    </row>
    <row r="2649" spans="1:10" x14ac:dyDescent="0.45">
      <c r="A2649">
        <v>75108</v>
      </c>
      <c r="B2649">
        <v>2</v>
      </c>
      <c r="C2649">
        <v>1</v>
      </c>
      <c r="D2649" t="s">
        <v>1107</v>
      </c>
      <c r="E2649" t="s">
        <v>678</v>
      </c>
      <c r="F2649">
        <v>9</v>
      </c>
      <c r="G2649" t="s">
        <v>1757</v>
      </c>
      <c r="H2649">
        <v>71</v>
      </c>
      <c r="I2649" t="s">
        <v>634</v>
      </c>
      <c r="J2649" t="s">
        <v>634</v>
      </c>
    </row>
    <row r="2650" spans="1:10" x14ac:dyDescent="0.45">
      <c r="A2650">
        <v>75108</v>
      </c>
      <c r="B2650">
        <v>3</v>
      </c>
      <c r="C2650">
        <v>1</v>
      </c>
      <c r="D2650" t="s">
        <v>1256</v>
      </c>
      <c r="E2650" t="s">
        <v>678</v>
      </c>
      <c r="F2650">
        <v>79</v>
      </c>
      <c r="G2650" t="s">
        <v>1774</v>
      </c>
      <c r="H2650">
        <v>6</v>
      </c>
      <c r="I2650" t="s">
        <v>634</v>
      </c>
      <c r="J2650" t="s">
        <v>634</v>
      </c>
    </row>
    <row r="2651" spans="1:10" x14ac:dyDescent="0.45">
      <c r="A2651">
        <v>75108</v>
      </c>
      <c r="B2651">
        <v>4</v>
      </c>
      <c r="C2651">
        <v>1</v>
      </c>
      <c r="D2651" t="s">
        <v>1180</v>
      </c>
      <c r="E2651" t="s">
        <v>678</v>
      </c>
      <c r="F2651">
        <v>71</v>
      </c>
      <c r="G2651" t="s">
        <v>1775</v>
      </c>
      <c r="H2651" t="s">
        <v>634</v>
      </c>
      <c r="I2651" t="s">
        <v>634</v>
      </c>
      <c r="J2651" t="s">
        <v>634</v>
      </c>
    </row>
    <row r="2652" spans="1:10" x14ac:dyDescent="0.45">
      <c r="A2652">
        <v>75108</v>
      </c>
      <c r="B2652">
        <v>5</v>
      </c>
      <c r="C2652">
        <v>1</v>
      </c>
      <c r="D2652" t="s">
        <v>1281</v>
      </c>
      <c r="E2652" t="s">
        <v>678</v>
      </c>
      <c r="F2652">
        <v>92</v>
      </c>
      <c r="G2652" t="s">
        <v>1832</v>
      </c>
      <c r="H2652">
        <v>79</v>
      </c>
      <c r="I2652" t="s">
        <v>634</v>
      </c>
      <c r="J2652" t="s">
        <v>634</v>
      </c>
    </row>
    <row r="2653" spans="1:10" x14ac:dyDescent="0.45">
      <c r="A2653">
        <v>75108</v>
      </c>
      <c r="B2653">
        <v>6</v>
      </c>
      <c r="C2653">
        <v>2</v>
      </c>
      <c r="D2653" t="s">
        <v>1535</v>
      </c>
      <c r="E2653" t="s">
        <v>678</v>
      </c>
      <c r="F2653">
        <v>93</v>
      </c>
      <c r="G2653" t="s">
        <v>1855</v>
      </c>
      <c r="H2653">
        <v>18</v>
      </c>
      <c r="I2653" t="s">
        <v>634</v>
      </c>
      <c r="J2653" t="s">
        <v>634</v>
      </c>
    </row>
    <row r="2654" spans="1:10" x14ac:dyDescent="0.45">
      <c r="A2654">
        <v>75108</v>
      </c>
      <c r="B2654">
        <v>7</v>
      </c>
      <c r="C2654">
        <v>2</v>
      </c>
      <c r="D2654" t="s">
        <v>877</v>
      </c>
      <c r="E2654" t="s">
        <v>677</v>
      </c>
      <c r="F2654">
        <v>71</v>
      </c>
      <c r="G2654" t="s">
        <v>1762</v>
      </c>
      <c r="H2654">
        <v>15</v>
      </c>
      <c r="I2654" t="s">
        <v>634</v>
      </c>
      <c r="J2654" t="s">
        <v>634</v>
      </c>
    </row>
    <row r="2655" spans="1:10" x14ac:dyDescent="0.45">
      <c r="A2655">
        <v>75108</v>
      </c>
      <c r="B2655">
        <v>8</v>
      </c>
      <c r="C2655">
        <v>3</v>
      </c>
      <c r="D2655" t="s">
        <v>1386</v>
      </c>
      <c r="E2655" t="s">
        <v>678</v>
      </c>
      <c r="F2655">
        <v>88</v>
      </c>
      <c r="G2655" t="s">
        <v>1820</v>
      </c>
      <c r="H2655">
        <v>18</v>
      </c>
      <c r="I2655" t="s">
        <v>634</v>
      </c>
      <c r="J2655" t="s">
        <v>634</v>
      </c>
    </row>
    <row r="2656" spans="1:10" x14ac:dyDescent="0.45">
      <c r="A2656">
        <v>75108</v>
      </c>
      <c r="B2656">
        <v>9</v>
      </c>
      <c r="C2656">
        <v>3</v>
      </c>
      <c r="D2656" t="s">
        <v>1386</v>
      </c>
      <c r="E2656" t="s">
        <v>678</v>
      </c>
      <c r="F2656">
        <v>71</v>
      </c>
      <c r="G2656" t="s">
        <v>1820</v>
      </c>
      <c r="H2656" t="s">
        <v>634</v>
      </c>
      <c r="I2656" t="s">
        <v>634</v>
      </c>
      <c r="J2656" t="s">
        <v>634</v>
      </c>
    </row>
    <row r="2657" spans="1:10" x14ac:dyDescent="0.45">
      <c r="A2657">
        <v>75108</v>
      </c>
      <c r="B2657">
        <v>10</v>
      </c>
      <c r="C2657">
        <v>3</v>
      </c>
      <c r="D2657" t="s">
        <v>829</v>
      </c>
      <c r="E2657" t="s">
        <v>678</v>
      </c>
      <c r="F2657">
        <v>79</v>
      </c>
      <c r="G2657" t="s">
        <v>634</v>
      </c>
      <c r="H2657" t="s">
        <v>634</v>
      </c>
      <c r="I2657">
        <v>2</v>
      </c>
      <c r="J2657">
        <v>207</v>
      </c>
    </row>
    <row r="2658" spans="1:10" x14ac:dyDescent="0.45">
      <c r="A2658">
        <v>75108</v>
      </c>
      <c r="B2658">
        <v>11</v>
      </c>
      <c r="C2658">
        <v>3</v>
      </c>
      <c r="D2658" t="s">
        <v>837</v>
      </c>
      <c r="E2658" t="s">
        <v>678</v>
      </c>
      <c r="F2658">
        <v>6</v>
      </c>
      <c r="G2658" t="s">
        <v>1821</v>
      </c>
      <c r="H2658">
        <v>79</v>
      </c>
      <c r="I2658" t="s">
        <v>634</v>
      </c>
      <c r="J2658" t="s">
        <v>634</v>
      </c>
    </row>
    <row r="2659" spans="1:10" x14ac:dyDescent="0.45">
      <c r="A2659">
        <v>75108</v>
      </c>
      <c r="B2659">
        <v>12</v>
      </c>
      <c r="C2659">
        <v>3</v>
      </c>
      <c r="D2659" t="s">
        <v>878</v>
      </c>
      <c r="E2659" t="s">
        <v>678</v>
      </c>
      <c r="F2659">
        <v>71</v>
      </c>
      <c r="G2659" t="s">
        <v>1822</v>
      </c>
      <c r="H2659">
        <v>27</v>
      </c>
      <c r="I2659" t="s">
        <v>634</v>
      </c>
      <c r="J2659" t="s">
        <v>634</v>
      </c>
    </row>
    <row r="2660" spans="1:10" x14ac:dyDescent="0.45">
      <c r="A2660">
        <v>75108</v>
      </c>
      <c r="B2660">
        <v>13</v>
      </c>
      <c r="C2660">
        <v>3</v>
      </c>
      <c r="D2660" t="s">
        <v>983</v>
      </c>
      <c r="E2660" t="s">
        <v>678</v>
      </c>
      <c r="F2660">
        <v>68</v>
      </c>
      <c r="G2660" t="s">
        <v>1893</v>
      </c>
      <c r="H2660">
        <v>2</v>
      </c>
      <c r="I2660" t="s">
        <v>634</v>
      </c>
      <c r="J2660" t="s">
        <v>634</v>
      </c>
    </row>
    <row r="2661" spans="1:10" x14ac:dyDescent="0.45">
      <c r="A2661">
        <v>75109</v>
      </c>
      <c r="B2661">
        <v>0</v>
      </c>
      <c r="C2661">
        <v>1</v>
      </c>
      <c r="D2661" t="s">
        <v>1009</v>
      </c>
      <c r="E2661" t="s">
        <v>678</v>
      </c>
      <c r="F2661">
        <v>15</v>
      </c>
      <c r="G2661" t="s">
        <v>1755</v>
      </c>
      <c r="H2661">
        <v>5</v>
      </c>
      <c r="I2661" t="s">
        <v>634</v>
      </c>
      <c r="J2661" t="s">
        <v>634</v>
      </c>
    </row>
    <row r="2662" spans="1:10" x14ac:dyDescent="0.45">
      <c r="A2662">
        <v>75109</v>
      </c>
      <c r="B2662">
        <v>1</v>
      </c>
      <c r="C2662">
        <v>1</v>
      </c>
      <c r="D2662" t="s">
        <v>1536</v>
      </c>
      <c r="E2662" t="s">
        <v>678</v>
      </c>
      <c r="F2662">
        <v>73</v>
      </c>
      <c r="G2662" t="s">
        <v>1756</v>
      </c>
      <c r="H2662">
        <v>16</v>
      </c>
      <c r="I2662" t="s">
        <v>634</v>
      </c>
      <c r="J2662" t="s">
        <v>634</v>
      </c>
    </row>
    <row r="2663" spans="1:10" x14ac:dyDescent="0.45">
      <c r="A2663">
        <v>75109</v>
      </c>
      <c r="B2663">
        <v>2</v>
      </c>
      <c r="C2663">
        <v>1</v>
      </c>
      <c r="D2663" t="s">
        <v>1227</v>
      </c>
      <c r="E2663" t="s">
        <v>678</v>
      </c>
      <c r="F2663">
        <v>22</v>
      </c>
      <c r="G2663" t="s">
        <v>1757</v>
      </c>
      <c r="H2663">
        <v>96</v>
      </c>
      <c r="I2663" t="s">
        <v>634</v>
      </c>
      <c r="J2663" t="s">
        <v>634</v>
      </c>
    </row>
    <row r="2664" spans="1:10" x14ac:dyDescent="0.45">
      <c r="A2664">
        <v>75109</v>
      </c>
      <c r="B2664">
        <v>3</v>
      </c>
      <c r="C2664">
        <v>1</v>
      </c>
      <c r="D2664" t="s">
        <v>1537</v>
      </c>
      <c r="E2664" t="s">
        <v>678</v>
      </c>
      <c r="F2664">
        <v>16</v>
      </c>
      <c r="G2664" t="s">
        <v>1774</v>
      </c>
      <c r="H2664">
        <v>13</v>
      </c>
      <c r="I2664" t="s">
        <v>634</v>
      </c>
      <c r="J2664" t="s">
        <v>634</v>
      </c>
    </row>
    <row r="2665" spans="1:10" x14ac:dyDescent="0.45">
      <c r="A2665">
        <v>75109</v>
      </c>
      <c r="B2665">
        <v>4</v>
      </c>
      <c r="C2665">
        <v>1</v>
      </c>
      <c r="D2665" t="s">
        <v>1279</v>
      </c>
      <c r="E2665" t="s">
        <v>678</v>
      </c>
      <c r="F2665">
        <v>61</v>
      </c>
      <c r="G2665" t="s">
        <v>1775</v>
      </c>
      <c r="H2665">
        <v>20</v>
      </c>
      <c r="I2665" t="s">
        <v>634</v>
      </c>
      <c r="J2665" t="s">
        <v>634</v>
      </c>
    </row>
    <row r="2666" spans="1:10" x14ac:dyDescent="0.45">
      <c r="A2666">
        <v>75109</v>
      </c>
      <c r="B2666">
        <v>5</v>
      </c>
      <c r="C2666">
        <v>1</v>
      </c>
      <c r="D2666" t="s">
        <v>950</v>
      </c>
      <c r="E2666" t="s">
        <v>678</v>
      </c>
      <c r="F2666">
        <v>12</v>
      </c>
      <c r="G2666" t="s">
        <v>1832</v>
      </c>
      <c r="H2666">
        <v>96</v>
      </c>
      <c r="I2666" t="s">
        <v>634</v>
      </c>
      <c r="J2666" t="s">
        <v>634</v>
      </c>
    </row>
    <row r="2667" spans="1:10" x14ac:dyDescent="0.45">
      <c r="A2667">
        <v>75109</v>
      </c>
      <c r="B2667">
        <v>6</v>
      </c>
      <c r="C2667">
        <v>2</v>
      </c>
      <c r="D2667" t="s">
        <v>1289</v>
      </c>
      <c r="E2667" t="s">
        <v>678</v>
      </c>
      <c r="F2667">
        <v>15</v>
      </c>
      <c r="G2667" t="s">
        <v>1855</v>
      </c>
      <c r="H2667">
        <v>16</v>
      </c>
      <c r="I2667" t="s">
        <v>634</v>
      </c>
      <c r="J2667" t="s">
        <v>634</v>
      </c>
    </row>
    <row r="2668" spans="1:10" x14ac:dyDescent="0.45">
      <c r="A2668">
        <v>75109</v>
      </c>
      <c r="B2668">
        <v>7</v>
      </c>
      <c r="C2668">
        <v>2</v>
      </c>
      <c r="D2668" t="s">
        <v>1196</v>
      </c>
      <c r="E2668" t="s">
        <v>678</v>
      </c>
      <c r="F2668">
        <v>61</v>
      </c>
      <c r="G2668" t="s">
        <v>1856</v>
      </c>
      <c r="H2668">
        <v>96</v>
      </c>
      <c r="I2668" t="s">
        <v>634</v>
      </c>
      <c r="J2668" t="s">
        <v>634</v>
      </c>
    </row>
    <row r="2669" spans="1:10" x14ac:dyDescent="0.45">
      <c r="A2669">
        <v>75109</v>
      </c>
      <c r="B2669">
        <v>8</v>
      </c>
      <c r="C2669">
        <v>2</v>
      </c>
      <c r="D2669" t="s">
        <v>1565</v>
      </c>
      <c r="E2669" t="s">
        <v>677</v>
      </c>
      <c r="F2669">
        <v>8</v>
      </c>
      <c r="G2669" t="s">
        <v>634</v>
      </c>
      <c r="H2669" t="s">
        <v>634</v>
      </c>
      <c r="I2669">
        <v>2</v>
      </c>
      <c r="J2669">
        <v>208</v>
      </c>
    </row>
    <row r="2670" spans="1:10" x14ac:dyDescent="0.45">
      <c r="A2670">
        <v>75109</v>
      </c>
      <c r="B2670">
        <v>9</v>
      </c>
      <c r="C2670">
        <v>2</v>
      </c>
      <c r="D2670" t="s">
        <v>1448</v>
      </c>
      <c r="E2670" t="s">
        <v>677</v>
      </c>
      <c r="F2670">
        <v>99</v>
      </c>
      <c r="G2670" t="s">
        <v>1819</v>
      </c>
      <c r="H2670" t="s">
        <v>634</v>
      </c>
      <c r="I2670" t="s">
        <v>634</v>
      </c>
      <c r="J2670" t="s">
        <v>634</v>
      </c>
    </row>
    <row r="2671" spans="1:10" x14ac:dyDescent="0.45">
      <c r="A2671">
        <v>75109</v>
      </c>
      <c r="B2671">
        <v>10</v>
      </c>
      <c r="C2671">
        <v>2</v>
      </c>
      <c r="D2671" t="s">
        <v>1104</v>
      </c>
      <c r="E2671" t="s">
        <v>678</v>
      </c>
      <c r="F2671">
        <v>12</v>
      </c>
      <c r="G2671" t="s">
        <v>1820</v>
      </c>
      <c r="H2671">
        <v>31</v>
      </c>
      <c r="I2671" t="s">
        <v>634</v>
      </c>
      <c r="J2671" t="s">
        <v>634</v>
      </c>
    </row>
    <row r="2672" spans="1:10" x14ac:dyDescent="0.45">
      <c r="A2672">
        <v>75109</v>
      </c>
      <c r="B2672">
        <v>11</v>
      </c>
      <c r="C2672">
        <v>2</v>
      </c>
      <c r="D2672" t="s">
        <v>777</v>
      </c>
      <c r="E2672" t="s">
        <v>678</v>
      </c>
      <c r="F2672">
        <v>16</v>
      </c>
      <c r="G2672" t="s">
        <v>634</v>
      </c>
      <c r="H2672" t="s">
        <v>634</v>
      </c>
      <c r="I2672">
        <v>2</v>
      </c>
      <c r="J2672">
        <v>220</v>
      </c>
    </row>
    <row r="2673" spans="1:10" x14ac:dyDescent="0.45">
      <c r="A2673">
        <v>75109</v>
      </c>
      <c r="B2673">
        <v>12</v>
      </c>
      <c r="C2673">
        <v>2</v>
      </c>
      <c r="D2673" t="s">
        <v>1040</v>
      </c>
      <c r="E2673" t="s">
        <v>678</v>
      </c>
      <c r="F2673">
        <v>94</v>
      </c>
      <c r="G2673" t="s">
        <v>1821</v>
      </c>
      <c r="H2673">
        <v>61</v>
      </c>
      <c r="I2673" t="s">
        <v>634</v>
      </c>
      <c r="J2673" t="s">
        <v>634</v>
      </c>
    </row>
    <row r="2674" spans="1:10" x14ac:dyDescent="0.45">
      <c r="A2674">
        <v>75109</v>
      </c>
      <c r="B2674">
        <v>13</v>
      </c>
      <c r="C2674">
        <v>2</v>
      </c>
      <c r="D2674" t="s">
        <v>1121</v>
      </c>
      <c r="E2674" t="s">
        <v>678</v>
      </c>
      <c r="F2674">
        <v>18</v>
      </c>
      <c r="G2674" t="s">
        <v>1822</v>
      </c>
      <c r="H2674">
        <v>11</v>
      </c>
      <c r="I2674" t="s">
        <v>634</v>
      </c>
      <c r="J2674" t="s">
        <v>634</v>
      </c>
    </row>
    <row r="2675" spans="1:10" x14ac:dyDescent="0.45">
      <c r="A2675">
        <v>75109</v>
      </c>
      <c r="B2675">
        <v>14</v>
      </c>
      <c r="C2675">
        <v>2</v>
      </c>
      <c r="D2675" t="s">
        <v>1118</v>
      </c>
      <c r="E2675" t="s">
        <v>678</v>
      </c>
      <c r="F2675">
        <v>31</v>
      </c>
      <c r="G2675" t="s">
        <v>634</v>
      </c>
      <c r="H2675" t="s">
        <v>634</v>
      </c>
      <c r="I2675">
        <v>2</v>
      </c>
      <c r="J2675">
        <v>207</v>
      </c>
    </row>
    <row r="2676" spans="1:10" x14ac:dyDescent="0.45">
      <c r="A2676">
        <v>75109</v>
      </c>
      <c r="B2676">
        <v>15</v>
      </c>
      <c r="C2676">
        <v>3</v>
      </c>
      <c r="D2676" t="s">
        <v>1538</v>
      </c>
      <c r="E2676" t="s">
        <v>678</v>
      </c>
      <c r="F2676">
        <v>31</v>
      </c>
      <c r="G2676" t="s">
        <v>1893</v>
      </c>
      <c r="H2676">
        <v>96</v>
      </c>
      <c r="I2676" t="s">
        <v>634</v>
      </c>
      <c r="J2676" t="s">
        <v>634</v>
      </c>
    </row>
    <row r="2677" spans="1:10" x14ac:dyDescent="0.45">
      <c r="A2677">
        <v>75109</v>
      </c>
      <c r="B2677">
        <v>16</v>
      </c>
      <c r="C2677">
        <v>3</v>
      </c>
      <c r="D2677" t="s">
        <v>946</v>
      </c>
      <c r="E2677" t="s">
        <v>678</v>
      </c>
      <c r="F2677">
        <v>13</v>
      </c>
      <c r="G2677" t="s">
        <v>1894</v>
      </c>
      <c r="H2677">
        <v>5</v>
      </c>
      <c r="I2677" t="s">
        <v>634</v>
      </c>
      <c r="J2677" t="s">
        <v>634</v>
      </c>
    </row>
    <row r="2678" spans="1:10" x14ac:dyDescent="0.45">
      <c r="A2678">
        <v>75109</v>
      </c>
      <c r="B2678">
        <v>17</v>
      </c>
      <c r="C2678">
        <v>3</v>
      </c>
      <c r="D2678" t="s">
        <v>1305</v>
      </c>
      <c r="E2678" t="s">
        <v>678</v>
      </c>
      <c r="F2678">
        <v>6</v>
      </c>
      <c r="G2678" t="s">
        <v>1935</v>
      </c>
      <c r="H2678">
        <v>18</v>
      </c>
      <c r="I2678" t="s">
        <v>634</v>
      </c>
      <c r="J2678" t="s">
        <v>634</v>
      </c>
    </row>
    <row r="2679" spans="1:10" x14ac:dyDescent="0.45">
      <c r="A2679">
        <v>75109</v>
      </c>
      <c r="B2679">
        <v>18</v>
      </c>
      <c r="C2679">
        <v>3</v>
      </c>
      <c r="D2679" t="s">
        <v>873</v>
      </c>
      <c r="E2679" t="s">
        <v>678</v>
      </c>
      <c r="F2679">
        <v>96</v>
      </c>
      <c r="G2679" t="s">
        <v>1936</v>
      </c>
      <c r="H2679">
        <v>22</v>
      </c>
      <c r="I2679" t="s">
        <v>634</v>
      </c>
      <c r="J2679" t="s">
        <v>634</v>
      </c>
    </row>
    <row r="2680" spans="1:10" x14ac:dyDescent="0.45">
      <c r="A2680">
        <v>75109</v>
      </c>
      <c r="B2680">
        <v>19</v>
      </c>
      <c r="C2680">
        <v>3</v>
      </c>
      <c r="D2680" t="s">
        <v>1268</v>
      </c>
      <c r="E2680" t="s">
        <v>678</v>
      </c>
      <c r="F2680">
        <v>9</v>
      </c>
      <c r="G2680" t="s">
        <v>1937</v>
      </c>
      <c r="H2680">
        <v>12</v>
      </c>
      <c r="I2680" t="s">
        <v>634</v>
      </c>
      <c r="J2680" t="s">
        <v>634</v>
      </c>
    </row>
    <row r="2681" spans="1:10" x14ac:dyDescent="0.45">
      <c r="A2681">
        <v>75109</v>
      </c>
      <c r="B2681">
        <v>20</v>
      </c>
      <c r="C2681">
        <v>3</v>
      </c>
      <c r="D2681" t="s">
        <v>916</v>
      </c>
      <c r="E2681" t="s">
        <v>678</v>
      </c>
      <c r="F2681">
        <v>73</v>
      </c>
      <c r="G2681" t="s">
        <v>1938</v>
      </c>
      <c r="H2681">
        <v>13</v>
      </c>
      <c r="I2681" t="s">
        <v>634</v>
      </c>
      <c r="J2681" t="s">
        <v>634</v>
      </c>
    </row>
    <row r="2682" spans="1:10" x14ac:dyDescent="0.45">
      <c r="A2682">
        <v>75109</v>
      </c>
      <c r="B2682">
        <v>21</v>
      </c>
      <c r="C2682">
        <v>3</v>
      </c>
      <c r="D2682" t="s">
        <v>1321</v>
      </c>
      <c r="E2682" t="s">
        <v>678</v>
      </c>
      <c r="F2682" t="s">
        <v>634</v>
      </c>
      <c r="G2682" t="s">
        <v>1939</v>
      </c>
      <c r="H2682" t="s">
        <v>634</v>
      </c>
      <c r="I2682" t="s">
        <v>634</v>
      </c>
      <c r="J2682" t="s">
        <v>634</v>
      </c>
    </row>
    <row r="2683" spans="1:10" x14ac:dyDescent="0.45">
      <c r="A2683">
        <v>75109</v>
      </c>
      <c r="B2683">
        <v>22</v>
      </c>
      <c r="C2683">
        <v>3</v>
      </c>
      <c r="D2683" t="s">
        <v>1524</v>
      </c>
      <c r="E2683" t="s">
        <v>678</v>
      </c>
      <c r="F2683">
        <v>96</v>
      </c>
      <c r="G2683" t="s">
        <v>1979</v>
      </c>
      <c r="H2683">
        <v>27</v>
      </c>
      <c r="I2683" t="s">
        <v>634</v>
      </c>
      <c r="J2683" t="s">
        <v>634</v>
      </c>
    </row>
    <row r="2684" spans="1:10" x14ac:dyDescent="0.45">
      <c r="A2684">
        <v>75109</v>
      </c>
      <c r="B2684">
        <v>23</v>
      </c>
      <c r="C2684">
        <v>3</v>
      </c>
      <c r="D2684" t="s">
        <v>1209</v>
      </c>
      <c r="E2684" t="s">
        <v>677</v>
      </c>
      <c r="F2684">
        <v>99</v>
      </c>
      <c r="G2684" t="s">
        <v>634</v>
      </c>
      <c r="H2684" t="s">
        <v>634</v>
      </c>
      <c r="I2684">
        <v>2</v>
      </c>
      <c r="J2684">
        <v>201</v>
      </c>
    </row>
    <row r="2685" spans="1:10" x14ac:dyDescent="0.45">
      <c r="A2685">
        <v>75110</v>
      </c>
      <c r="B2685">
        <v>0</v>
      </c>
      <c r="C2685">
        <v>1</v>
      </c>
      <c r="D2685" t="s">
        <v>1426</v>
      </c>
      <c r="E2685" t="s">
        <v>678</v>
      </c>
      <c r="F2685">
        <v>14</v>
      </c>
      <c r="G2685" t="s">
        <v>634</v>
      </c>
      <c r="H2685" t="s">
        <v>634</v>
      </c>
      <c r="I2685">
        <v>2</v>
      </c>
      <c r="J2685">
        <v>201</v>
      </c>
    </row>
    <row r="2686" spans="1:10" x14ac:dyDescent="0.45">
      <c r="A2686">
        <v>75110</v>
      </c>
      <c r="B2686">
        <v>1</v>
      </c>
      <c r="C2686">
        <v>1</v>
      </c>
      <c r="D2686" t="s">
        <v>1183</v>
      </c>
      <c r="E2686" t="s">
        <v>678</v>
      </c>
      <c r="F2686">
        <v>22</v>
      </c>
      <c r="G2686" t="s">
        <v>634</v>
      </c>
      <c r="H2686" t="s">
        <v>634</v>
      </c>
      <c r="I2686">
        <v>2</v>
      </c>
      <c r="J2686">
        <v>207</v>
      </c>
    </row>
    <row r="2687" spans="1:10" x14ac:dyDescent="0.45">
      <c r="A2687">
        <v>75110</v>
      </c>
      <c r="B2687">
        <v>2</v>
      </c>
      <c r="C2687">
        <v>1</v>
      </c>
      <c r="D2687" t="s">
        <v>1183</v>
      </c>
      <c r="E2687" t="s">
        <v>678</v>
      </c>
      <c r="F2687">
        <v>22</v>
      </c>
      <c r="G2687" t="s">
        <v>634</v>
      </c>
      <c r="H2687" t="s">
        <v>634</v>
      </c>
      <c r="I2687">
        <v>2</v>
      </c>
      <c r="J2687">
        <v>201</v>
      </c>
    </row>
    <row r="2688" spans="1:10" x14ac:dyDescent="0.45">
      <c r="A2688">
        <v>75110</v>
      </c>
      <c r="B2688">
        <v>3</v>
      </c>
      <c r="C2688">
        <v>1</v>
      </c>
      <c r="D2688" t="s">
        <v>744</v>
      </c>
      <c r="E2688" t="s">
        <v>677</v>
      </c>
      <c r="F2688">
        <v>66</v>
      </c>
      <c r="G2688" t="s">
        <v>1745</v>
      </c>
      <c r="H2688" t="s">
        <v>634</v>
      </c>
      <c r="I2688" t="s">
        <v>634</v>
      </c>
      <c r="J2688" t="s">
        <v>634</v>
      </c>
    </row>
    <row r="2689" spans="1:10" x14ac:dyDescent="0.45">
      <c r="A2689">
        <v>75110</v>
      </c>
      <c r="B2689">
        <v>4</v>
      </c>
      <c r="C2689">
        <v>2</v>
      </c>
      <c r="D2689" t="s">
        <v>926</v>
      </c>
      <c r="E2689" t="s">
        <v>678</v>
      </c>
      <c r="F2689">
        <v>64</v>
      </c>
      <c r="G2689" t="s">
        <v>1746</v>
      </c>
      <c r="H2689" t="s">
        <v>634</v>
      </c>
      <c r="I2689" t="s">
        <v>634</v>
      </c>
      <c r="J2689" t="s">
        <v>634</v>
      </c>
    </row>
    <row r="2690" spans="1:10" x14ac:dyDescent="0.45">
      <c r="A2690">
        <v>75110</v>
      </c>
      <c r="B2690">
        <v>5</v>
      </c>
      <c r="C2690">
        <v>2</v>
      </c>
      <c r="D2690" t="s">
        <v>1408</v>
      </c>
      <c r="E2690" t="s">
        <v>678</v>
      </c>
      <c r="F2690">
        <v>92</v>
      </c>
      <c r="G2690" t="s">
        <v>1766</v>
      </c>
      <c r="H2690">
        <v>19</v>
      </c>
      <c r="I2690" t="s">
        <v>634</v>
      </c>
      <c r="J2690" t="s">
        <v>634</v>
      </c>
    </row>
    <row r="2691" spans="1:10" x14ac:dyDescent="0.45">
      <c r="A2691">
        <v>75110</v>
      </c>
      <c r="B2691">
        <v>6</v>
      </c>
      <c r="C2691">
        <v>2</v>
      </c>
      <c r="D2691" t="s">
        <v>1431</v>
      </c>
      <c r="E2691" t="s">
        <v>678</v>
      </c>
      <c r="F2691">
        <v>71</v>
      </c>
      <c r="G2691" t="s">
        <v>1758</v>
      </c>
      <c r="H2691">
        <v>92</v>
      </c>
      <c r="I2691" t="s">
        <v>634</v>
      </c>
      <c r="J2691" t="s">
        <v>634</v>
      </c>
    </row>
    <row r="2692" spans="1:10" x14ac:dyDescent="0.45">
      <c r="A2692">
        <v>75110</v>
      </c>
      <c r="B2692">
        <v>7</v>
      </c>
      <c r="C2692">
        <v>2</v>
      </c>
      <c r="D2692" t="s">
        <v>1064</v>
      </c>
      <c r="E2692" t="s">
        <v>678</v>
      </c>
      <c r="F2692">
        <v>71</v>
      </c>
      <c r="G2692" t="s">
        <v>1759</v>
      </c>
      <c r="H2692">
        <v>19</v>
      </c>
      <c r="I2692" t="s">
        <v>634</v>
      </c>
      <c r="J2692" t="s">
        <v>634</v>
      </c>
    </row>
    <row r="2693" spans="1:10" x14ac:dyDescent="0.45">
      <c r="A2693">
        <v>75110</v>
      </c>
      <c r="B2693">
        <v>8</v>
      </c>
      <c r="C2693">
        <v>2</v>
      </c>
      <c r="D2693" t="s">
        <v>1283</v>
      </c>
      <c r="E2693" t="s">
        <v>678</v>
      </c>
      <c r="F2693">
        <v>19</v>
      </c>
      <c r="G2693" t="s">
        <v>1760</v>
      </c>
      <c r="H2693">
        <v>92</v>
      </c>
      <c r="I2693" t="s">
        <v>634</v>
      </c>
      <c r="J2693" t="s">
        <v>634</v>
      </c>
    </row>
    <row r="2694" spans="1:10" x14ac:dyDescent="0.45">
      <c r="A2694">
        <v>75110</v>
      </c>
      <c r="B2694">
        <v>9</v>
      </c>
      <c r="C2694">
        <v>2</v>
      </c>
      <c r="D2694" t="s">
        <v>1539</v>
      </c>
      <c r="E2694" t="s">
        <v>678</v>
      </c>
      <c r="F2694">
        <v>77</v>
      </c>
      <c r="G2694" t="s">
        <v>1761</v>
      </c>
      <c r="H2694">
        <v>15</v>
      </c>
      <c r="I2694" t="s">
        <v>634</v>
      </c>
      <c r="J2694" t="s">
        <v>634</v>
      </c>
    </row>
    <row r="2695" spans="1:10" x14ac:dyDescent="0.45">
      <c r="A2695">
        <v>75110</v>
      </c>
      <c r="B2695">
        <v>10</v>
      </c>
      <c r="C2695">
        <v>2</v>
      </c>
      <c r="D2695" t="s">
        <v>1539</v>
      </c>
      <c r="E2695" t="s">
        <v>677</v>
      </c>
      <c r="F2695" t="s">
        <v>634</v>
      </c>
      <c r="G2695" t="s">
        <v>634</v>
      </c>
      <c r="H2695" t="s">
        <v>634</v>
      </c>
      <c r="I2695" t="s">
        <v>634</v>
      </c>
      <c r="J2695">
        <v>401</v>
      </c>
    </row>
    <row r="2696" spans="1:10" x14ac:dyDescent="0.45">
      <c r="A2696">
        <v>75110</v>
      </c>
      <c r="B2696">
        <v>11</v>
      </c>
      <c r="C2696">
        <v>2</v>
      </c>
      <c r="D2696" t="s">
        <v>1359</v>
      </c>
      <c r="E2696" t="s">
        <v>677</v>
      </c>
      <c r="F2696">
        <v>23</v>
      </c>
      <c r="G2696" t="s">
        <v>1767</v>
      </c>
      <c r="H2696">
        <v>9</v>
      </c>
      <c r="I2696" t="s">
        <v>634</v>
      </c>
      <c r="J2696" t="s">
        <v>634</v>
      </c>
    </row>
    <row r="2697" spans="1:10" x14ac:dyDescent="0.45">
      <c r="A2697">
        <v>75110</v>
      </c>
      <c r="B2697">
        <v>12</v>
      </c>
      <c r="C2697">
        <v>3</v>
      </c>
      <c r="D2697" t="s">
        <v>901</v>
      </c>
      <c r="E2697" t="s">
        <v>678</v>
      </c>
      <c r="F2697">
        <v>77</v>
      </c>
      <c r="G2697" t="s">
        <v>1763</v>
      </c>
      <c r="H2697" t="s">
        <v>634</v>
      </c>
      <c r="I2697" t="s">
        <v>634</v>
      </c>
      <c r="J2697" t="s">
        <v>634</v>
      </c>
    </row>
    <row r="2698" spans="1:10" x14ac:dyDescent="0.45">
      <c r="A2698">
        <v>75110</v>
      </c>
      <c r="B2698">
        <v>13</v>
      </c>
      <c r="C2698">
        <v>3</v>
      </c>
      <c r="D2698" t="s">
        <v>1540</v>
      </c>
      <c r="E2698" t="s">
        <v>677</v>
      </c>
      <c r="F2698">
        <v>23</v>
      </c>
      <c r="G2698" t="s">
        <v>1764</v>
      </c>
      <c r="H2698">
        <v>66</v>
      </c>
      <c r="I2698" t="s">
        <v>634</v>
      </c>
      <c r="J2698" t="s">
        <v>634</v>
      </c>
    </row>
    <row r="2699" spans="1:10" x14ac:dyDescent="0.45">
      <c r="A2699">
        <v>75110</v>
      </c>
      <c r="B2699">
        <v>14</v>
      </c>
      <c r="C2699">
        <v>3</v>
      </c>
      <c r="D2699" t="s">
        <v>1448</v>
      </c>
      <c r="E2699" t="s">
        <v>677</v>
      </c>
      <c r="F2699">
        <v>66</v>
      </c>
      <c r="G2699" t="s">
        <v>1765</v>
      </c>
      <c r="H2699">
        <v>23</v>
      </c>
      <c r="I2699" t="s">
        <v>634</v>
      </c>
      <c r="J2699" t="s">
        <v>634</v>
      </c>
    </row>
    <row r="2700" spans="1:10" x14ac:dyDescent="0.45">
      <c r="A2700">
        <v>75110</v>
      </c>
      <c r="B2700">
        <v>15</v>
      </c>
      <c r="C2700">
        <v>3</v>
      </c>
      <c r="D2700" t="s">
        <v>1727</v>
      </c>
      <c r="E2700" t="s">
        <v>678</v>
      </c>
      <c r="F2700">
        <v>15</v>
      </c>
      <c r="G2700" t="s">
        <v>634</v>
      </c>
      <c r="H2700" t="s">
        <v>634</v>
      </c>
      <c r="I2700">
        <v>2</v>
      </c>
      <c r="J2700">
        <v>201</v>
      </c>
    </row>
    <row r="2701" spans="1:10" x14ac:dyDescent="0.45">
      <c r="A2701">
        <v>75110</v>
      </c>
      <c r="B2701">
        <v>16</v>
      </c>
      <c r="C2701">
        <v>3</v>
      </c>
      <c r="D2701" t="s">
        <v>1511</v>
      </c>
      <c r="E2701" t="s">
        <v>678</v>
      </c>
      <c r="F2701">
        <v>61</v>
      </c>
      <c r="G2701" t="s">
        <v>634</v>
      </c>
      <c r="H2701" t="s">
        <v>634</v>
      </c>
      <c r="I2701">
        <v>2</v>
      </c>
      <c r="J2701">
        <v>101</v>
      </c>
    </row>
    <row r="2702" spans="1:10" x14ac:dyDescent="0.45">
      <c r="A2702">
        <v>75110</v>
      </c>
      <c r="B2702">
        <v>17</v>
      </c>
      <c r="C2702">
        <v>3</v>
      </c>
      <c r="D2702" t="s">
        <v>1511</v>
      </c>
      <c r="E2702" t="s">
        <v>678</v>
      </c>
      <c r="F2702">
        <v>22</v>
      </c>
      <c r="G2702" t="s">
        <v>634</v>
      </c>
      <c r="H2702" t="s">
        <v>634</v>
      </c>
      <c r="I2702">
        <v>2</v>
      </c>
      <c r="J2702">
        <v>217</v>
      </c>
    </row>
    <row r="2703" spans="1:10" x14ac:dyDescent="0.45">
      <c r="A2703">
        <v>75110</v>
      </c>
      <c r="B2703">
        <v>18</v>
      </c>
      <c r="C2703">
        <v>3</v>
      </c>
      <c r="D2703" t="s">
        <v>1511</v>
      </c>
      <c r="E2703" t="s">
        <v>678</v>
      </c>
      <c r="F2703" t="s">
        <v>634</v>
      </c>
      <c r="G2703" t="s">
        <v>634</v>
      </c>
      <c r="H2703" t="s">
        <v>634</v>
      </c>
      <c r="I2703" t="s">
        <v>634</v>
      </c>
      <c r="J2703">
        <v>401</v>
      </c>
    </row>
    <row r="2704" spans="1:10" x14ac:dyDescent="0.45">
      <c r="A2704">
        <v>75111</v>
      </c>
      <c r="B2704">
        <v>0</v>
      </c>
      <c r="C2704">
        <v>1</v>
      </c>
      <c r="D2704" t="s">
        <v>1541</v>
      </c>
      <c r="E2704" t="s">
        <v>678</v>
      </c>
      <c r="F2704">
        <v>6</v>
      </c>
      <c r="G2704" t="s">
        <v>1755</v>
      </c>
      <c r="H2704">
        <v>79</v>
      </c>
      <c r="I2704" t="s">
        <v>634</v>
      </c>
      <c r="J2704" t="s">
        <v>634</v>
      </c>
    </row>
    <row r="2705" spans="1:10" x14ac:dyDescent="0.45">
      <c r="A2705">
        <v>75111</v>
      </c>
      <c r="B2705">
        <v>1</v>
      </c>
      <c r="C2705">
        <v>1</v>
      </c>
      <c r="D2705" t="s">
        <v>1463</v>
      </c>
      <c r="E2705" t="s">
        <v>678</v>
      </c>
      <c r="F2705">
        <v>95</v>
      </c>
      <c r="G2705" t="s">
        <v>1756</v>
      </c>
      <c r="H2705">
        <v>29</v>
      </c>
      <c r="I2705" t="s">
        <v>634</v>
      </c>
      <c r="J2705" t="s">
        <v>634</v>
      </c>
    </row>
    <row r="2706" spans="1:10" x14ac:dyDescent="0.45">
      <c r="A2706">
        <v>75111</v>
      </c>
      <c r="B2706">
        <v>2</v>
      </c>
      <c r="C2706">
        <v>1</v>
      </c>
      <c r="D2706" t="s">
        <v>972</v>
      </c>
      <c r="E2706" t="s">
        <v>677</v>
      </c>
      <c r="F2706">
        <v>7</v>
      </c>
      <c r="G2706" t="s">
        <v>1766</v>
      </c>
      <c r="H2706">
        <v>89</v>
      </c>
      <c r="I2706" t="s">
        <v>634</v>
      </c>
      <c r="J2706" t="s">
        <v>634</v>
      </c>
    </row>
    <row r="2707" spans="1:10" x14ac:dyDescent="0.45">
      <c r="A2707">
        <v>75111</v>
      </c>
      <c r="B2707">
        <v>3</v>
      </c>
      <c r="C2707">
        <v>1</v>
      </c>
      <c r="D2707" t="s">
        <v>1147</v>
      </c>
      <c r="E2707" t="s">
        <v>677</v>
      </c>
      <c r="F2707">
        <v>12</v>
      </c>
      <c r="G2707" t="s">
        <v>634</v>
      </c>
      <c r="H2707" t="s">
        <v>634</v>
      </c>
      <c r="I2707">
        <v>2</v>
      </c>
      <c r="J2707">
        <v>208</v>
      </c>
    </row>
    <row r="2708" spans="1:10" x14ac:dyDescent="0.45">
      <c r="A2708">
        <v>75111</v>
      </c>
      <c r="B2708">
        <v>4</v>
      </c>
      <c r="C2708">
        <v>1</v>
      </c>
      <c r="D2708" t="s">
        <v>1147</v>
      </c>
      <c r="E2708" t="s">
        <v>678</v>
      </c>
      <c r="F2708">
        <v>79</v>
      </c>
      <c r="G2708" t="s">
        <v>634</v>
      </c>
      <c r="H2708" t="s">
        <v>634</v>
      </c>
      <c r="I2708">
        <v>2</v>
      </c>
      <c r="J2708">
        <v>208</v>
      </c>
    </row>
    <row r="2709" spans="1:10" x14ac:dyDescent="0.45">
      <c r="A2709">
        <v>75111</v>
      </c>
      <c r="B2709">
        <v>5</v>
      </c>
      <c r="C2709">
        <v>1</v>
      </c>
      <c r="D2709" t="s">
        <v>1147</v>
      </c>
      <c r="E2709" t="s">
        <v>678</v>
      </c>
      <c r="F2709">
        <v>79</v>
      </c>
      <c r="G2709" t="s">
        <v>634</v>
      </c>
      <c r="H2709" t="s">
        <v>634</v>
      </c>
      <c r="I2709">
        <v>2</v>
      </c>
      <c r="J2709">
        <v>205</v>
      </c>
    </row>
    <row r="2710" spans="1:10" x14ac:dyDescent="0.45">
      <c r="A2710">
        <v>75111</v>
      </c>
      <c r="B2710">
        <v>6</v>
      </c>
      <c r="C2710">
        <v>1</v>
      </c>
      <c r="D2710" t="s">
        <v>1587</v>
      </c>
      <c r="E2710" t="s">
        <v>677</v>
      </c>
      <c r="F2710">
        <v>16</v>
      </c>
      <c r="G2710" t="s">
        <v>634</v>
      </c>
      <c r="H2710" t="s">
        <v>634</v>
      </c>
      <c r="I2710">
        <v>2</v>
      </c>
      <c r="J2710">
        <v>208</v>
      </c>
    </row>
    <row r="2711" spans="1:10" x14ac:dyDescent="0.45">
      <c r="A2711">
        <v>75111</v>
      </c>
      <c r="B2711">
        <v>7</v>
      </c>
      <c r="C2711">
        <v>1</v>
      </c>
      <c r="D2711" t="s">
        <v>1342</v>
      </c>
      <c r="E2711" t="s">
        <v>678</v>
      </c>
      <c r="F2711">
        <v>6</v>
      </c>
      <c r="G2711" t="s">
        <v>634</v>
      </c>
      <c r="H2711" t="s">
        <v>634</v>
      </c>
      <c r="I2711">
        <v>2</v>
      </c>
      <c r="J2711">
        <v>0</v>
      </c>
    </row>
    <row r="2712" spans="1:10" x14ac:dyDescent="0.45">
      <c r="A2712">
        <v>75111</v>
      </c>
      <c r="B2712">
        <v>8</v>
      </c>
      <c r="C2712">
        <v>1</v>
      </c>
      <c r="D2712" t="s">
        <v>1092</v>
      </c>
      <c r="E2712" t="s">
        <v>678</v>
      </c>
      <c r="F2712">
        <v>93</v>
      </c>
      <c r="G2712" t="s">
        <v>1758</v>
      </c>
      <c r="H2712">
        <v>98</v>
      </c>
      <c r="I2712" t="s">
        <v>634</v>
      </c>
      <c r="J2712" t="s">
        <v>634</v>
      </c>
    </row>
    <row r="2713" spans="1:10" x14ac:dyDescent="0.45">
      <c r="A2713">
        <v>75111</v>
      </c>
      <c r="B2713">
        <v>9</v>
      </c>
      <c r="C2713">
        <v>2</v>
      </c>
      <c r="D2713" t="s">
        <v>1018</v>
      </c>
      <c r="E2713" t="s">
        <v>678</v>
      </c>
      <c r="F2713">
        <v>9</v>
      </c>
      <c r="G2713" t="s">
        <v>1759</v>
      </c>
      <c r="H2713" t="s">
        <v>634</v>
      </c>
      <c r="I2713" t="s">
        <v>634</v>
      </c>
      <c r="J2713" t="s">
        <v>634</v>
      </c>
    </row>
    <row r="2714" spans="1:10" x14ac:dyDescent="0.45">
      <c r="A2714">
        <v>75111</v>
      </c>
      <c r="B2714">
        <v>10</v>
      </c>
      <c r="C2714">
        <v>2</v>
      </c>
      <c r="D2714" t="s">
        <v>735</v>
      </c>
      <c r="E2714" t="s">
        <v>678</v>
      </c>
      <c r="F2714">
        <v>9</v>
      </c>
      <c r="G2714" t="s">
        <v>1760</v>
      </c>
      <c r="H2714">
        <v>98</v>
      </c>
      <c r="I2714" t="s">
        <v>634</v>
      </c>
      <c r="J2714" t="s">
        <v>634</v>
      </c>
    </row>
    <row r="2715" spans="1:10" x14ac:dyDescent="0.45">
      <c r="A2715">
        <v>75111</v>
      </c>
      <c r="B2715">
        <v>11</v>
      </c>
      <c r="C2715">
        <v>2</v>
      </c>
      <c r="D2715" t="s">
        <v>1193</v>
      </c>
      <c r="E2715" t="s">
        <v>678</v>
      </c>
      <c r="F2715">
        <v>79</v>
      </c>
      <c r="G2715" t="s">
        <v>634</v>
      </c>
      <c r="H2715" t="s">
        <v>634</v>
      </c>
      <c r="I2715">
        <v>2</v>
      </c>
      <c r="J2715">
        <v>207</v>
      </c>
    </row>
    <row r="2716" spans="1:10" x14ac:dyDescent="0.45">
      <c r="A2716">
        <v>75111</v>
      </c>
      <c r="B2716">
        <v>12</v>
      </c>
      <c r="C2716">
        <v>2</v>
      </c>
      <c r="D2716" t="s">
        <v>1542</v>
      </c>
      <c r="E2716" t="s">
        <v>678</v>
      </c>
      <c r="F2716">
        <v>92</v>
      </c>
      <c r="G2716" t="s">
        <v>1761</v>
      </c>
      <c r="H2716">
        <v>6</v>
      </c>
      <c r="I2716" t="s">
        <v>634</v>
      </c>
      <c r="J2716" t="s">
        <v>634</v>
      </c>
    </row>
    <row r="2717" spans="1:10" x14ac:dyDescent="0.45">
      <c r="A2717">
        <v>75111</v>
      </c>
      <c r="B2717">
        <v>13</v>
      </c>
      <c r="C2717">
        <v>2</v>
      </c>
      <c r="D2717" t="s">
        <v>1041</v>
      </c>
      <c r="E2717" t="s">
        <v>678</v>
      </c>
      <c r="F2717">
        <v>98</v>
      </c>
      <c r="G2717" t="s">
        <v>1762</v>
      </c>
      <c r="H2717">
        <v>9</v>
      </c>
      <c r="I2717" t="s">
        <v>634</v>
      </c>
      <c r="J2717" t="s">
        <v>634</v>
      </c>
    </row>
    <row r="2718" spans="1:10" x14ac:dyDescent="0.45">
      <c r="A2718">
        <v>75111</v>
      </c>
      <c r="B2718">
        <v>14</v>
      </c>
      <c r="C2718">
        <v>2</v>
      </c>
      <c r="D2718" t="s">
        <v>731</v>
      </c>
      <c r="E2718" t="s">
        <v>678</v>
      </c>
      <c r="F2718">
        <v>93</v>
      </c>
      <c r="G2718" t="s">
        <v>1819</v>
      </c>
      <c r="H2718">
        <v>9</v>
      </c>
      <c r="I2718" t="s">
        <v>634</v>
      </c>
      <c r="J2718" t="s">
        <v>634</v>
      </c>
    </row>
    <row r="2719" spans="1:10" x14ac:dyDescent="0.45">
      <c r="A2719">
        <v>75111</v>
      </c>
      <c r="B2719">
        <v>15</v>
      </c>
      <c r="C2719">
        <v>2</v>
      </c>
      <c r="D2719" t="s">
        <v>1023</v>
      </c>
      <c r="E2719" t="s">
        <v>678</v>
      </c>
      <c r="F2719">
        <v>95</v>
      </c>
      <c r="G2719" t="s">
        <v>1820</v>
      </c>
      <c r="H2719">
        <v>2</v>
      </c>
      <c r="I2719" t="s">
        <v>634</v>
      </c>
      <c r="J2719" t="s">
        <v>634</v>
      </c>
    </row>
    <row r="2720" spans="1:10" x14ac:dyDescent="0.45">
      <c r="A2720">
        <v>75111</v>
      </c>
      <c r="B2720">
        <v>16</v>
      </c>
      <c r="C2720">
        <v>2</v>
      </c>
      <c r="D2720" t="s">
        <v>1441</v>
      </c>
      <c r="E2720" t="s">
        <v>678</v>
      </c>
      <c r="F2720">
        <v>7</v>
      </c>
      <c r="G2720" t="s">
        <v>1821</v>
      </c>
      <c r="H2720" t="s">
        <v>634</v>
      </c>
      <c r="I2720" t="s">
        <v>634</v>
      </c>
      <c r="J2720" t="s">
        <v>634</v>
      </c>
    </row>
    <row r="2721" spans="1:10" x14ac:dyDescent="0.45">
      <c r="A2721">
        <v>75111</v>
      </c>
      <c r="B2721">
        <v>17</v>
      </c>
      <c r="C2721">
        <v>2</v>
      </c>
      <c r="D2721" t="s">
        <v>1441</v>
      </c>
      <c r="E2721" t="s">
        <v>677</v>
      </c>
      <c r="F2721" t="s">
        <v>634</v>
      </c>
      <c r="G2721" t="s">
        <v>634</v>
      </c>
      <c r="H2721" t="s">
        <v>634</v>
      </c>
      <c r="I2721" t="s">
        <v>634</v>
      </c>
      <c r="J2721">
        <v>401</v>
      </c>
    </row>
    <row r="2722" spans="1:10" x14ac:dyDescent="0.45">
      <c r="A2722">
        <v>75111</v>
      </c>
      <c r="B2722">
        <v>18</v>
      </c>
      <c r="C2722">
        <v>2</v>
      </c>
      <c r="D2722" t="s">
        <v>865</v>
      </c>
      <c r="E2722" t="s">
        <v>677</v>
      </c>
      <c r="F2722">
        <v>20</v>
      </c>
      <c r="G2722" t="s">
        <v>634</v>
      </c>
      <c r="H2722" t="s">
        <v>634</v>
      </c>
      <c r="I2722">
        <v>2</v>
      </c>
      <c r="J2722">
        <v>208</v>
      </c>
    </row>
    <row r="2723" spans="1:10" x14ac:dyDescent="0.45">
      <c r="A2723">
        <v>75111</v>
      </c>
      <c r="B2723">
        <v>19</v>
      </c>
      <c r="C2723">
        <v>2</v>
      </c>
      <c r="D2723" t="s">
        <v>962</v>
      </c>
      <c r="E2723" t="s">
        <v>678</v>
      </c>
      <c r="F2723">
        <v>6</v>
      </c>
      <c r="G2723" t="s">
        <v>1822</v>
      </c>
      <c r="H2723">
        <v>93</v>
      </c>
      <c r="I2723" t="s">
        <v>634</v>
      </c>
      <c r="J2723" t="s">
        <v>634</v>
      </c>
    </row>
    <row r="2724" spans="1:10" x14ac:dyDescent="0.45">
      <c r="A2724">
        <v>75111</v>
      </c>
      <c r="B2724">
        <v>20</v>
      </c>
      <c r="C2724">
        <v>3</v>
      </c>
      <c r="D2724" t="s">
        <v>1543</v>
      </c>
      <c r="E2724" t="s">
        <v>677</v>
      </c>
      <c r="F2724">
        <v>5</v>
      </c>
      <c r="G2724" t="s">
        <v>1823</v>
      </c>
      <c r="H2724">
        <v>71</v>
      </c>
      <c r="I2724" t="s">
        <v>634</v>
      </c>
      <c r="J2724" t="s">
        <v>634</v>
      </c>
    </row>
    <row r="2725" spans="1:10" x14ac:dyDescent="0.45">
      <c r="A2725">
        <v>75111</v>
      </c>
      <c r="B2725">
        <v>21</v>
      </c>
      <c r="C2725">
        <v>3</v>
      </c>
      <c r="D2725" t="s">
        <v>994</v>
      </c>
      <c r="E2725" t="s">
        <v>678</v>
      </c>
      <c r="F2725">
        <v>68</v>
      </c>
      <c r="G2725" t="s">
        <v>1824</v>
      </c>
      <c r="H2725">
        <v>92</v>
      </c>
      <c r="I2725" t="s">
        <v>634</v>
      </c>
      <c r="J2725" t="s">
        <v>634</v>
      </c>
    </row>
    <row r="2726" spans="1:10" x14ac:dyDescent="0.45">
      <c r="A2726">
        <v>75111</v>
      </c>
      <c r="B2726">
        <v>22</v>
      </c>
      <c r="C2726">
        <v>3</v>
      </c>
      <c r="D2726" t="s">
        <v>1063</v>
      </c>
      <c r="E2726" t="s">
        <v>678</v>
      </c>
      <c r="F2726">
        <v>17</v>
      </c>
      <c r="G2726" t="s">
        <v>1872</v>
      </c>
      <c r="H2726">
        <v>92</v>
      </c>
      <c r="I2726" t="s">
        <v>634</v>
      </c>
      <c r="J2726" t="s">
        <v>634</v>
      </c>
    </row>
    <row r="2727" spans="1:10" x14ac:dyDescent="0.45">
      <c r="A2727">
        <v>75111</v>
      </c>
      <c r="B2727">
        <v>23</v>
      </c>
      <c r="C2727">
        <v>3</v>
      </c>
      <c r="D2727" t="s">
        <v>1063</v>
      </c>
      <c r="E2727" t="s">
        <v>678</v>
      </c>
      <c r="F2727">
        <v>92</v>
      </c>
      <c r="G2727" t="s">
        <v>634</v>
      </c>
      <c r="H2727" t="s">
        <v>634</v>
      </c>
      <c r="I2727">
        <v>2</v>
      </c>
      <c r="J2727">
        <v>101</v>
      </c>
    </row>
    <row r="2728" spans="1:10" x14ac:dyDescent="0.45">
      <c r="A2728">
        <v>75111</v>
      </c>
      <c r="B2728">
        <v>24</v>
      </c>
      <c r="C2728">
        <v>3</v>
      </c>
      <c r="D2728" t="s">
        <v>1064</v>
      </c>
      <c r="E2728" t="s">
        <v>677</v>
      </c>
      <c r="F2728">
        <v>5</v>
      </c>
      <c r="G2728" t="s">
        <v>1838</v>
      </c>
      <c r="H2728">
        <v>88</v>
      </c>
      <c r="I2728" t="s">
        <v>634</v>
      </c>
      <c r="J2728" t="s">
        <v>634</v>
      </c>
    </row>
    <row r="2729" spans="1:10" x14ac:dyDescent="0.45">
      <c r="A2729">
        <v>75111</v>
      </c>
      <c r="B2729">
        <v>25</v>
      </c>
      <c r="C2729">
        <v>3</v>
      </c>
      <c r="D2729" t="s">
        <v>1292</v>
      </c>
      <c r="E2729" t="s">
        <v>677</v>
      </c>
      <c r="F2729">
        <v>12</v>
      </c>
      <c r="G2729" t="s">
        <v>634</v>
      </c>
      <c r="H2729" t="s">
        <v>634</v>
      </c>
      <c r="I2729">
        <v>2</v>
      </c>
      <c r="J2729">
        <v>208</v>
      </c>
    </row>
    <row r="2730" spans="1:10" x14ac:dyDescent="0.45">
      <c r="A2730">
        <v>75111</v>
      </c>
      <c r="B2730">
        <v>26</v>
      </c>
      <c r="C2730">
        <v>3</v>
      </c>
      <c r="D2730" t="s">
        <v>792</v>
      </c>
      <c r="E2730" t="s">
        <v>678</v>
      </c>
      <c r="F2730">
        <v>27</v>
      </c>
      <c r="G2730" t="s">
        <v>1839</v>
      </c>
      <c r="H2730">
        <v>9</v>
      </c>
      <c r="I2730" t="s">
        <v>634</v>
      </c>
      <c r="J2730" t="s">
        <v>634</v>
      </c>
    </row>
    <row r="2731" spans="1:10" x14ac:dyDescent="0.45">
      <c r="A2731">
        <v>75111</v>
      </c>
      <c r="B2731">
        <v>27</v>
      </c>
      <c r="C2731">
        <v>3</v>
      </c>
      <c r="D2731" t="s">
        <v>922</v>
      </c>
      <c r="E2731" t="s">
        <v>678</v>
      </c>
      <c r="F2731">
        <v>93</v>
      </c>
      <c r="G2731" t="s">
        <v>1875</v>
      </c>
      <c r="H2731">
        <v>9</v>
      </c>
      <c r="I2731" t="s">
        <v>634</v>
      </c>
      <c r="J2731" t="s">
        <v>634</v>
      </c>
    </row>
    <row r="2732" spans="1:10" x14ac:dyDescent="0.45">
      <c r="A2732">
        <v>75112</v>
      </c>
      <c r="B2732">
        <v>0</v>
      </c>
      <c r="C2732">
        <v>1</v>
      </c>
      <c r="D2732" t="s">
        <v>1296</v>
      </c>
      <c r="E2732" t="s">
        <v>678</v>
      </c>
      <c r="F2732">
        <v>24</v>
      </c>
      <c r="G2732" t="s">
        <v>1755</v>
      </c>
      <c r="H2732" t="s">
        <v>634</v>
      </c>
      <c r="I2732" t="s">
        <v>634</v>
      </c>
      <c r="J2732" t="s">
        <v>634</v>
      </c>
    </row>
    <row r="2733" spans="1:10" x14ac:dyDescent="0.45">
      <c r="A2733">
        <v>75112</v>
      </c>
      <c r="B2733">
        <v>1</v>
      </c>
      <c r="C2733">
        <v>1</v>
      </c>
      <c r="D2733" t="s">
        <v>763</v>
      </c>
      <c r="E2733" t="s">
        <v>678</v>
      </c>
      <c r="F2733">
        <v>9</v>
      </c>
      <c r="G2733" t="s">
        <v>1756</v>
      </c>
      <c r="H2733">
        <v>5</v>
      </c>
      <c r="I2733" t="s">
        <v>634</v>
      </c>
      <c r="J2733" t="s">
        <v>634</v>
      </c>
    </row>
    <row r="2734" spans="1:10" x14ac:dyDescent="0.45">
      <c r="A2734">
        <v>75112</v>
      </c>
      <c r="B2734">
        <v>2</v>
      </c>
      <c r="C2734">
        <v>1</v>
      </c>
      <c r="D2734" t="s">
        <v>1544</v>
      </c>
      <c r="E2734" t="s">
        <v>677</v>
      </c>
      <c r="F2734">
        <v>6</v>
      </c>
      <c r="G2734" t="s">
        <v>1766</v>
      </c>
      <c r="H2734">
        <v>8</v>
      </c>
      <c r="I2734" t="s">
        <v>634</v>
      </c>
      <c r="J2734" t="s">
        <v>634</v>
      </c>
    </row>
    <row r="2735" spans="1:10" x14ac:dyDescent="0.45">
      <c r="A2735">
        <v>75112</v>
      </c>
      <c r="B2735">
        <v>3</v>
      </c>
      <c r="C2735">
        <v>1</v>
      </c>
      <c r="D2735" t="s">
        <v>1336</v>
      </c>
      <c r="E2735" t="s">
        <v>678</v>
      </c>
      <c r="F2735">
        <v>21</v>
      </c>
      <c r="G2735" t="s">
        <v>1758</v>
      </c>
      <c r="H2735">
        <v>89</v>
      </c>
      <c r="I2735" t="s">
        <v>634</v>
      </c>
      <c r="J2735" t="s">
        <v>634</v>
      </c>
    </row>
    <row r="2736" spans="1:10" x14ac:dyDescent="0.45">
      <c r="A2736">
        <v>75112</v>
      </c>
      <c r="B2736">
        <v>4</v>
      </c>
      <c r="C2736">
        <v>1</v>
      </c>
      <c r="D2736" t="s">
        <v>1186</v>
      </c>
      <c r="E2736" t="s">
        <v>677</v>
      </c>
      <c r="F2736">
        <v>6</v>
      </c>
      <c r="G2736" t="s">
        <v>1770</v>
      </c>
      <c r="H2736">
        <v>27</v>
      </c>
      <c r="I2736" t="s">
        <v>634</v>
      </c>
      <c r="J2736" t="s">
        <v>634</v>
      </c>
    </row>
    <row r="2737" spans="1:10" x14ac:dyDescent="0.45">
      <c r="A2737">
        <v>75112</v>
      </c>
      <c r="B2737">
        <v>5</v>
      </c>
      <c r="C2737">
        <v>1</v>
      </c>
      <c r="D2737" t="s">
        <v>1428</v>
      </c>
      <c r="E2737" t="s">
        <v>678</v>
      </c>
      <c r="F2737">
        <v>25</v>
      </c>
      <c r="G2737" t="s">
        <v>634</v>
      </c>
      <c r="H2737" t="s">
        <v>634</v>
      </c>
      <c r="I2737">
        <v>2</v>
      </c>
      <c r="J2737">
        <v>207</v>
      </c>
    </row>
    <row r="2738" spans="1:10" x14ac:dyDescent="0.45">
      <c r="A2738">
        <v>75112</v>
      </c>
      <c r="B2738">
        <v>6</v>
      </c>
      <c r="C2738">
        <v>1</v>
      </c>
      <c r="D2738" t="s">
        <v>982</v>
      </c>
      <c r="E2738" t="s">
        <v>678</v>
      </c>
      <c r="F2738">
        <v>16</v>
      </c>
      <c r="G2738" t="s">
        <v>634</v>
      </c>
      <c r="H2738" t="s">
        <v>634</v>
      </c>
      <c r="I2738">
        <v>2</v>
      </c>
      <c r="J2738">
        <v>208</v>
      </c>
    </row>
    <row r="2739" spans="1:10" x14ac:dyDescent="0.45">
      <c r="A2739">
        <v>75112</v>
      </c>
      <c r="B2739">
        <v>7</v>
      </c>
      <c r="C2739">
        <v>1</v>
      </c>
      <c r="D2739" t="s">
        <v>845</v>
      </c>
      <c r="E2739" t="s">
        <v>677</v>
      </c>
      <c r="F2739">
        <v>8</v>
      </c>
      <c r="G2739" t="s">
        <v>1750</v>
      </c>
      <c r="H2739">
        <v>6</v>
      </c>
      <c r="I2739" t="s">
        <v>634</v>
      </c>
      <c r="J2739" t="s">
        <v>634</v>
      </c>
    </row>
    <row r="2740" spans="1:10" x14ac:dyDescent="0.45">
      <c r="A2740">
        <v>75112</v>
      </c>
      <c r="B2740">
        <v>8</v>
      </c>
      <c r="C2740">
        <v>2</v>
      </c>
      <c r="D2740" t="s">
        <v>1545</v>
      </c>
      <c r="E2740" t="s">
        <v>678</v>
      </c>
      <c r="F2740">
        <v>16</v>
      </c>
      <c r="G2740" t="s">
        <v>1751</v>
      </c>
      <c r="H2740">
        <v>26</v>
      </c>
      <c r="I2740" t="s">
        <v>634</v>
      </c>
      <c r="J2740" t="s">
        <v>634</v>
      </c>
    </row>
    <row r="2741" spans="1:10" x14ac:dyDescent="0.45">
      <c r="A2741">
        <v>75112</v>
      </c>
      <c r="B2741">
        <v>9</v>
      </c>
      <c r="C2741">
        <v>2</v>
      </c>
      <c r="D2741" t="s">
        <v>1137</v>
      </c>
      <c r="E2741" t="s">
        <v>677</v>
      </c>
      <c r="F2741">
        <v>25</v>
      </c>
      <c r="G2741" t="s">
        <v>1752</v>
      </c>
      <c r="H2741" t="s">
        <v>634</v>
      </c>
      <c r="I2741" t="s">
        <v>634</v>
      </c>
      <c r="J2741" t="s">
        <v>634</v>
      </c>
    </row>
    <row r="2742" spans="1:10" x14ac:dyDescent="0.45">
      <c r="A2742">
        <v>75112</v>
      </c>
      <c r="B2742">
        <v>10</v>
      </c>
      <c r="C2742">
        <v>2</v>
      </c>
      <c r="D2742" t="s">
        <v>1254</v>
      </c>
      <c r="E2742" t="s">
        <v>678</v>
      </c>
      <c r="F2742">
        <v>10</v>
      </c>
      <c r="G2742" t="s">
        <v>1753</v>
      </c>
      <c r="H2742" t="s">
        <v>634</v>
      </c>
      <c r="I2742" t="s">
        <v>634</v>
      </c>
      <c r="J2742" t="s">
        <v>634</v>
      </c>
    </row>
    <row r="2743" spans="1:10" x14ac:dyDescent="0.45">
      <c r="A2743">
        <v>75112</v>
      </c>
      <c r="B2743">
        <v>11</v>
      </c>
      <c r="C2743">
        <v>2</v>
      </c>
      <c r="D2743" t="s">
        <v>1387</v>
      </c>
      <c r="E2743" t="s">
        <v>678</v>
      </c>
      <c r="F2743">
        <v>16</v>
      </c>
      <c r="G2743" t="s">
        <v>634</v>
      </c>
      <c r="H2743" t="s">
        <v>634</v>
      </c>
      <c r="I2743">
        <v>2</v>
      </c>
      <c r="J2743">
        <v>208</v>
      </c>
    </row>
    <row r="2744" spans="1:10" x14ac:dyDescent="0.45">
      <c r="A2744">
        <v>75112</v>
      </c>
      <c r="B2744">
        <v>12</v>
      </c>
      <c r="C2744">
        <v>2</v>
      </c>
      <c r="D2744" t="s">
        <v>930</v>
      </c>
      <c r="E2744" t="s">
        <v>677</v>
      </c>
      <c r="F2744">
        <v>30</v>
      </c>
      <c r="G2744" t="s">
        <v>1754</v>
      </c>
      <c r="H2744">
        <v>8</v>
      </c>
      <c r="I2744" t="s">
        <v>634</v>
      </c>
      <c r="J2744" t="s">
        <v>634</v>
      </c>
    </row>
    <row r="2745" spans="1:10" x14ac:dyDescent="0.45">
      <c r="A2745">
        <v>75112</v>
      </c>
      <c r="B2745">
        <v>13</v>
      </c>
      <c r="C2745">
        <v>3</v>
      </c>
      <c r="D2745" t="s">
        <v>1546</v>
      </c>
      <c r="E2745" t="s">
        <v>678</v>
      </c>
      <c r="F2745">
        <v>89</v>
      </c>
      <c r="G2745" t="s">
        <v>1791</v>
      </c>
      <c r="H2745" t="s">
        <v>634</v>
      </c>
      <c r="I2745" t="s">
        <v>634</v>
      </c>
      <c r="J2745" t="s">
        <v>634</v>
      </c>
    </row>
    <row r="2746" spans="1:10" x14ac:dyDescent="0.45">
      <c r="A2746">
        <v>75112</v>
      </c>
      <c r="B2746">
        <v>14</v>
      </c>
      <c r="C2746">
        <v>3</v>
      </c>
      <c r="D2746" t="s">
        <v>1289</v>
      </c>
      <c r="E2746" t="s">
        <v>678</v>
      </c>
      <c r="F2746">
        <v>5</v>
      </c>
      <c r="G2746" t="s">
        <v>1793</v>
      </c>
      <c r="H2746">
        <v>24</v>
      </c>
      <c r="I2746" t="s">
        <v>634</v>
      </c>
      <c r="J2746" t="s">
        <v>634</v>
      </c>
    </row>
    <row r="2747" spans="1:10" x14ac:dyDescent="0.45">
      <c r="A2747">
        <v>75112</v>
      </c>
      <c r="B2747">
        <v>15</v>
      </c>
      <c r="C2747">
        <v>3</v>
      </c>
      <c r="D2747" t="s">
        <v>1227</v>
      </c>
      <c r="E2747" t="s">
        <v>678</v>
      </c>
      <c r="F2747">
        <v>81</v>
      </c>
      <c r="G2747" t="s">
        <v>1806</v>
      </c>
      <c r="H2747">
        <v>12</v>
      </c>
      <c r="I2747" t="s">
        <v>634</v>
      </c>
      <c r="J2747" t="s">
        <v>634</v>
      </c>
    </row>
    <row r="2748" spans="1:10" x14ac:dyDescent="0.45">
      <c r="A2748">
        <v>75112</v>
      </c>
      <c r="B2748">
        <v>16</v>
      </c>
      <c r="C2748">
        <v>3</v>
      </c>
      <c r="D2748" t="s">
        <v>1547</v>
      </c>
      <c r="E2748" t="s">
        <v>678</v>
      </c>
      <c r="F2748">
        <v>5</v>
      </c>
      <c r="G2748" t="s">
        <v>1807</v>
      </c>
      <c r="H2748" t="s">
        <v>634</v>
      </c>
      <c r="I2748" t="s">
        <v>634</v>
      </c>
      <c r="J2748" t="s">
        <v>634</v>
      </c>
    </row>
    <row r="2749" spans="1:10" x14ac:dyDescent="0.45">
      <c r="A2749">
        <v>75112</v>
      </c>
      <c r="B2749">
        <v>17</v>
      </c>
      <c r="C2749">
        <v>3</v>
      </c>
      <c r="D2749" t="s">
        <v>1329</v>
      </c>
      <c r="E2749" t="s">
        <v>678</v>
      </c>
      <c r="F2749">
        <v>12</v>
      </c>
      <c r="G2749" t="s">
        <v>634</v>
      </c>
      <c r="H2749" t="s">
        <v>634</v>
      </c>
      <c r="I2749">
        <v>2</v>
      </c>
      <c r="J2749">
        <v>208</v>
      </c>
    </row>
    <row r="2750" spans="1:10" x14ac:dyDescent="0.45">
      <c r="A2750">
        <v>75112</v>
      </c>
      <c r="B2750">
        <v>18</v>
      </c>
      <c r="C2750">
        <v>3</v>
      </c>
      <c r="D2750" t="s">
        <v>1391</v>
      </c>
      <c r="E2750" t="s">
        <v>678</v>
      </c>
      <c r="F2750">
        <v>21</v>
      </c>
      <c r="G2750" t="s">
        <v>634</v>
      </c>
      <c r="H2750" t="s">
        <v>634</v>
      </c>
      <c r="I2750">
        <v>2</v>
      </c>
      <c r="J2750">
        <v>208</v>
      </c>
    </row>
    <row r="2751" spans="1:10" x14ac:dyDescent="0.45">
      <c r="A2751">
        <v>75112</v>
      </c>
      <c r="B2751">
        <v>19</v>
      </c>
      <c r="C2751">
        <v>3</v>
      </c>
      <c r="D2751" t="s">
        <v>1183</v>
      </c>
      <c r="E2751" t="s">
        <v>677</v>
      </c>
      <c r="F2751">
        <v>38</v>
      </c>
      <c r="G2751" t="s">
        <v>634</v>
      </c>
      <c r="H2751" t="s">
        <v>634</v>
      </c>
      <c r="I2751">
        <v>2</v>
      </c>
      <c r="J2751">
        <v>208</v>
      </c>
    </row>
    <row r="2752" spans="1:10" x14ac:dyDescent="0.45">
      <c r="A2752">
        <v>75112</v>
      </c>
      <c r="B2752">
        <v>20</v>
      </c>
      <c r="C2752">
        <v>3</v>
      </c>
      <c r="D2752" t="s">
        <v>1548</v>
      </c>
      <c r="E2752" t="s">
        <v>678</v>
      </c>
      <c r="F2752">
        <v>24</v>
      </c>
      <c r="G2752" t="s">
        <v>1940</v>
      </c>
      <c r="H2752" t="s">
        <v>634</v>
      </c>
      <c r="I2752" t="s">
        <v>634</v>
      </c>
      <c r="J2752" t="s">
        <v>634</v>
      </c>
    </row>
    <row r="2753" spans="1:10" x14ac:dyDescent="0.45">
      <c r="A2753">
        <v>75112</v>
      </c>
      <c r="B2753">
        <v>21</v>
      </c>
      <c r="C2753">
        <v>3</v>
      </c>
      <c r="D2753" t="s">
        <v>1195</v>
      </c>
      <c r="E2753" t="s">
        <v>678</v>
      </c>
      <c r="F2753">
        <v>90</v>
      </c>
      <c r="G2753" t="s">
        <v>634</v>
      </c>
      <c r="H2753" t="s">
        <v>634</v>
      </c>
      <c r="I2753">
        <v>2</v>
      </c>
      <c r="J2753">
        <v>215</v>
      </c>
    </row>
    <row r="2754" spans="1:10" x14ac:dyDescent="0.45">
      <c r="A2754">
        <v>75112</v>
      </c>
      <c r="B2754">
        <v>22</v>
      </c>
      <c r="C2754">
        <v>3</v>
      </c>
      <c r="D2754" t="s">
        <v>1036</v>
      </c>
      <c r="E2754" t="s">
        <v>678</v>
      </c>
      <c r="F2754">
        <v>81</v>
      </c>
      <c r="G2754" t="s">
        <v>1928</v>
      </c>
      <c r="H2754">
        <v>89</v>
      </c>
      <c r="I2754" t="s">
        <v>634</v>
      </c>
      <c r="J2754" t="s">
        <v>634</v>
      </c>
    </row>
    <row r="2755" spans="1:10" x14ac:dyDescent="0.45">
      <c r="A2755">
        <v>75114</v>
      </c>
      <c r="B2755">
        <v>0</v>
      </c>
      <c r="C2755">
        <v>1</v>
      </c>
      <c r="D2755" t="s">
        <v>1490</v>
      </c>
      <c r="E2755" t="s">
        <v>677</v>
      </c>
      <c r="F2755">
        <v>22</v>
      </c>
      <c r="G2755" t="s">
        <v>634</v>
      </c>
      <c r="H2755" t="s">
        <v>634</v>
      </c>
      <c r="I2755">
        <v>2</v>
      </c>
      <c r="J2755">
        <v>208</v>
      </c>
    </row>
    <row r="2756" spans="1:10" x14ac:dyDescent="0.45">
      <c r="A2756">
        <v>75114</v>
      </c>
      <c r="B2756">
        <v>1</v>
      </c>
      <c r="C2756">
        <v>1</v>
      </c>
      <c r="D2756" t="s">
        <v>802</v>
      </c>
      <c r="E2756" t="s">
        <v>677</v>
      </c>
      <c r="F2756">
        <v>61</v>
      </c>
      <c r="G2756" t="s">
        <v>1745</v>
      </c>
      <c r="H2756">
        <v>11</v>
      </c>
      <c r="I2756" t="s">
        <v>634</v>
      </c>
      <c r="J2756" t="s">
        <v>634</v>
      </c>
    </row>
    <row r="2757" spans="1:10" x14ac:dyDescent="0.45">
      <c r="A2757">
        <v>75114</v>
      </c>
      <c r="B2757">
        <v>2</v>
      </c>
      <c r="C2757">
        <v>1</v>
      </c>
      <c r="D2757" t="s">
        <v>1549</v>
      </c>
      <c r="E2757" t="s">
        <v>678</v>
      </c>
      <c r="F2757">
        <v>92</v>
      </c>
      <c r="G2757" t="s">
        <v>1746</v>
      </c>
      <c r="H2757">
        <v>22</v>
      </c>
      <c r="I2757" t="s">
        <v>634</v>
      </c>
      <c r="J2757" t="s">
        <v>634</v>
      </c>
    </row>
    <row r="2758" spans="1:10" x14ac:dyDescent="0.45">
      <c r="A2758">
        <v>75114</v>
      </c>
      <c r="B2758">
        <v>3</v>
      </c>
      <c r="C2758">
        <v>1</v>
      </c>
      <c r="D2758" t="s">
        <v>1280</v>
      </c>
      <c r="E2758" t="s">
        <v>677</v>
      </c>
      <c r="F2758">
        <v>16</v>
      </c>
      <c r="G2758" t="s">
        <v>1747</v>
      </c>
      <c r="H2758">
        <v>61</v>
      </c>
      <c r="I2758" t="s">
        <v>634</v>
      </c>
      <c r="J2758" t="s">
        <v>634</v>
      </c>
    </row>
    <row r="2759" spans="1:10" x14ac:dyDescent="0.45">
      <c r="A2759">
        <v>75114</v>
      </c>
      <c r="B2759">
        <v>4</v>
      </c>
      <c r="C2759">
        <v>1</v>
      </c>
      <c r="D2759" t="s">
        <v>1550</v>
      </c>
      <c r="E2759" t="s">
        <v>678</v>
      </c>
      <c r="F2759">
        <v>71</v>
      </c>
      <c r="G2759" t="s">
        <v>1748</v>
      </c>
      <c r="H2759" t="s">
        <v>634</v>
      </c>
      <c r="I2759" t="s">
        <v>634</v>
      </c>
      <c r="J2759" t="s">
        <v>634</v>
      </c>
    </row>
    <row r="2760" spans="1:10" x14ac:dyDescent="0.45">
      <c r="A2760">
        <v>75114</v>
      </c>
      <c r="B2760">
        <v>5</v>
      </c>
      <c r="C2760">
        <v>1</v>
      </c>
      <c r="D2760" t="s">
        <v>791</v>
      </c>
      <c r="E2760" t="s">
        <v>678</v>
      </c>
      <c r="F2760">
        <v>22</v>
      </c>
      <c r="G2760" t="s">
        <v>634</v>
      </c>
      <c r="H2760" t="s">
        <v>634</v>
      </c>
      <c r="I2760">
        <v>2</v>
      </c>
      <c r="J2760">
        <v>0</v>
      </c>
    </row>
    <row r="2761" spans="1:10" x14ac:dyDescent="0.45">
      <c r="A2761">
        <v>75114</v>
      </c>
      <c r="B2761">
        <v>6</v>
      </c>
      <c r="C2761">
        <v>2</v>
      </c>
      <c r="D2761" t="s">
        <v>1208</v>
      </c>
      <c r="E2761" t="s">
        <v>677</v>
      </c>
      <c r="F2761">
        <v>61</v>
      </c>
      <c r="G2761" t="s">
        <v>1749</v>
      </c>
      <c r="H2761" t="s">
        <v>634</v>
      </c>
      <c r="I2761" t="s">
        <v>634</v>
      </c>
      <c r="J2761" t="s">
        <v>634</v>
      </c>
    </row>
    <row r="2762" spans="1:10" x14ac:dyDescent="0.45">
      <c r="A2762">
        <v>75114</v>
      </c>
      <c r="B2762">
        <v>7</v>
      </c>
      <c r="C2762">
        <v>2</v>
      </c>
      <c r="D2762" t="s">
        <v>1417</v>
      </c>
      <c r="E2762" t="s">
        <v>677</v>
      </c>
      <c r="F2762">
        <v>20</v>
      </c>
      <c r="G2762" t="s">
        <v>1810</v>
      </c>
      <c r="H2762">
        <v>94</v>
      </c>
      <c r="I2762" t="s">
        <v>634</v>
      </c>
      <c r="J2762" t="s">
        <v>634</v>
      </c>
    </row>
    <row r="2763" spans="1:10" x14ac:dyDescent="0.45">
      <c r="A2763">
        <v>75114</v>
      </c>
      <c r="B2763">
        <v>8</v>
      </c>
      <c r="C2763">
        <v>2</v>
      </c>
      <c r="D2763" t="s">
        <v>1124</v>
      </c>
      <c r="E2763" t="s">
        <v>677</v>
      </c>
      <c r="F2763">
        <v>16</v>
      </c>
      <c r="G2763" t="s">
        <v>1811</v>
      </c>
      <c r="H2763">
        <v>11</v>
      </c>
      <c r="I2763" t="s">
        <v>634</v>
      </c>
      <c r="J2763" t="s">
        <v>634</v>
      </c>
    </row>
    <row r="2764" spans="1:10" x14ac:dyDescent="0.45">
      <c r="A2764">
        <v>75114</v>
      </c>
      <c r="B2764">
        <v>9</v>
      </c>
      <c r="C2764">
        <v>2</v>
      </c>
      <c r="D2764" t="s">
        <v>1166</v>
      </c>
      <c r="E2764" t="s">
        <v>677</v>
      </c>
      <c r="F2764">
        <v>22</v>
      </c>
      <c r="G2764" t="s">
        <v>1812</v>
      </c>
      <c r="H2764">
        <v>21</v>
      </c>
      <c r="I2764" t="s">
        <v>634</v>
      </c>
      <c r="J2764" t="s">
        <v>634</v>
      </c>
    </row>
    <row r="2765" spans="1:10" x14ac:dyDescent="0.45">
      <c r="A2765">
        <v>75114</v>
      </c>
      <c r="B2765">
        <v>10</v>
      </c>
      <c r="C2765">
        <v>3</v>
      </c>
      <c r="D2765" t="s">
        <v>1615</v>
      </c>
      <c r="E2765" t="s">
        <v>678</v>
      </c>
      <c r="F2765">
        <v>7</v>
      </c>
      <c r="G2765" t="s">
        <v>634</v>
      </c>
      <c r="H2765" t="s">
        <v>634</v>
      </c>
      <c r="I2765">
        <v>2</v>
      </c>
      <c r="J2765">
        <v>208</v>
      </c>
    </row>
    <row r="2766" spans="1:10" x14ac:dyDescent="0.45">
      <c r="A2766">
        <v>75114</v>
      </c>
      <c r="B2766">
        <v>11</v>
      </c>
      <c r="C2766">
        <v>3</v>
      </c>
      <c r="D2766" t="s">
        <v>1551</v>
      </c>
      <c r="E2766" t="s">
        <v>677</v>
      </c>
      <c r="F2766">
        <v>11</v>
      </c>
      <c r="G2766" t="s">
        <v>1853</v>
      </c>
      <c r="H2766">
        <v>94</v>
      </c>
      <c r="I2766" t="s">
        <v>634</v>
      </c>
      <c r="J2766" t="s">
        <v>634</v>
      </c>
    </row>
    <row r="2767" spans="1:10" x14ac:dyDescent="0.45">
      <c r="A2767">
        <v>75114</v>
      </c>
      <c r="B2767">
        <v>12</v>
      </c>
      <c r="C2767">
        <v>3</v>
      </c>
      <c r="D2767" t="s">
        <v>1540</v>
      </c>
      <c r="E2767" t="s">
        <v>677</v>
      </c>
      <c r="F2767">
        <v>96</v>
      </c>
      <c r="G2767" t="s">
        <v>1854</v>
      </c>
      <c r="H2767" t="s">
        <v>634</v>
      </c>
      <c r="I2767" t="s">
        <v>634</v>
      </c>
      <c r="J2767" t="s">
        <v>634</v>
      </c>
    </row>
    <row r="2768" spans="1:10" x14ac:dyDescent="0.45">
      <c r="A2768">
        <v>75114</v>
      </c>
      <c r="B2768">
        <v>13</v>
      </c>
      <c r="C2768">
        <v>3</v>
      </c>
      <c r="D2768" t="s">
        <v>1540</v>
      </c>
      <c r="E2768" t="s">
        <v>678</v>
      </c>
      <c r="F2768" t="s">
        <v>634</v>
      </c>
      <c r="G2768" t="s">
        <v>634</v>
      </c>
      <c r="H2768" t="s">
        <v>634</v>
      </c>
      <c r="I2768" t="s">
        <v>634</v>
      </c>
      <c r="J2768">
        <v>401</v>
      </c>
    </row>
    <row r="2769" spans="1:10" x14ac:dyDescent="0.45">
      <c r="A2769">
        <v>75114</v>
      </c>
      <c r="B2769">
        <v>14</v>
      </c>
      <c r="C2769">
        <v>3</v>
      </c>
      <c r="D2769" t="s">
        <v>1039</v>
      </c>
      <c r="E2769" t="s">
        <v>678</v>
      </c>
      <c r="F2769">
        <v>92</v>
      </c>
      <c r="G2769" t="s">
        <v>1866</v>
      </c>
      <c r="H2769">
        <v>71</v>
      </c>
      <c r="I2769" t="s">
        <v>634</v>
      </c>
      <c r="J2769" t="s">
        <v>634</v>
      </c>
    </row>
    <row r="2770" spans="1:10" x14ac:dyDescent="0.45">
      <c r="A2770">
        <v>75114</v>
      </c>
      <c r="B2770">
        <v>15</v>
      </c>
      <c r="C2770">
        <v>3</v>
      </c>
      <c r="D2770" t="s">
        <v>1552</v>
      </c>
      <c r="E2770" t="s">
        <v>677</v>
      </c>
      <c r="F2770">
        <v>11</v>
      </c>
      <c r="G2770" t="s">
        <v>1804</v>
      </c>
      <c r="H2770">
        <v>20</v>
      </c>
      <c r="I2770" t="s">
        <v>634</v>
      </c>
      <c r="J2770" t="s">
        <v>634</v>
      </c>
    </row>
    <row r="2771" spans="1:10" x14ac:dyDescent="0.45">
      <c r="A2771">
        <v>75114</v>
      </c>
      <c r="B2771">
        <v>16</v>
      </c>
      <c r="C2771">
        <v>3</v>
      </c>
      <c r="D2771" t="s">
        <v>1025</v>
      </c>
      <c r="E2771" t="s">
        <v>677</v>
      </c>
      <c r="F2771">
        <v>5</v>
      </c>
      <c r="G2771" t="s">
        <v>1805</v>
      </c>
      <c r="H2771">
        <v>97</v>
      </c>
      <c r="I2771" t="s">
        <v>634</v>
      </c>
      <c r="J2771" t="s">
        <v>634</v>
      </c>
    </row>
    <row r="2772" spans="1:10" x14ac:dyDescent="0.45">
      <c r="A2772">
        <v>75114</v>
      </c>
      <c r="B2772">
        <v>17</v>
      </c>
      <c r="C2772">
        <v>3</v>
      </c>
      <c r="D2772" t="s">
        <v>1461</v>
      </c>
      <c r="E2772" t="s">
        <v>678</v>
      </c>
      <c r="F2772">
        <v>44</v>
      </c>
      <c r="G2772" t="s">
        <v>1785</v>
      </c>
      <c r="H2772" t="s">
        <v>634</v>
      </c>
      <c r="I2772" t="s">
        <v>634</v>
      </c>
      <c r="J2772" t="s">
        <v>634</v>
      </c>
    </row>
    <row r="2773" spans="1:10" x14ac:dyDescent="0.45">
      <c r="A2773">
        <v>75114</v>
      </c>
      <c r="B2773">
        <v>18</v>
      </c>
      <c r="C2773">
        <v>3</v>
      </c>
      <c r="D2773" t="s">
        <v>1333</v>
      </c>
      <c r="E2773" t="s">
        <v>677</v>
      </c>
      <c r="F2773">
        <v>5</v>
      </c>
      <c r="G2773" t="s">
        <v>1786</v>
      </c>
      <c r="H2773">
        <v>21</v>
      </c>
      <c r="I2773" t="s">
        <v>634</v>
      </c>
      <c r="J2773" t="s">
        <v>634</v>
      </c>
    </row>
    <row r="2774" spans="1:10" x14ac:dyDescent="0.45">
      <c r="A2774">
        <v>75114</v>
      </c>
      <c r="B2774">
        <v>19</v>
      </c>
      <c r="C2774">
        <v>3</v>
      </c>
      <c r="D2774" t="s">
        <v>1511</v>
      </c>
      <c r="E2774" t="s">
        <v>677</v>
      </c>
      <c r="F2774">
        <v>20</v>
      </c>
      <c r="G2774" t="s">
        <v>1867</v>
      </c>
      <c r="H2774">
        <v>61</v>
      </c>
      <c r="I2774" t="s">
        <v>634</v>
      </c>
      <c r="J2774" t="s">
        <v>634</v>
      </c>
    </row>
    <row r="2775" spans="1:10" x14ac:dyDescent="0.45">
      <c r="A2775">
        <v>75114</v>
      </c>
      <c r="B2775">
        <v>20</v>
      </c>
      <c r="C2775">
        <v>3</v>
      </c>
      <c r="D2775" t="s">
        <v>865</v>
      </c>
      <c r="E2775" t="s">
        <v>677</v>
      </c>
      <c r="F2775">
        <v>16</v>
      </c>
      <c r="G2775" t="s">
        <v>1909</v>
      </c>
      <c r="H2775">
        <v>94</v>
      </c>
      <c r="I2775" t="s">
        <v>634</v>
      </c>
      <c r="J2775" t="s">
        <v>634</v>
      </c>
    </row>
    <row r="2776" spans="1:10" x14ac:dyDescent="0.45">
      <c r="A2776">
        <v>75114</v>
      </c>
      <c r="B2776">
        <v>21</v>
      </c>
      <c r="C2776">
        <v>3</v>
      </c>
      <c r="D2776" t="s">
        <v>1051</v>
      </c>
      <c r="E2776" t="s">
        <v>678</v>
      </c>
      <c r="F2776">
        <v>71</v>
      </c>
      <c r="G2776" t="s">
        <v>1941</v>
      </c>
      <c r="H2776">
        <v>92</v>
      </c>
      <c r="I2776" t="s">
        <v>634</v>
      </c>
      <c r="J2776" t="s">
        <v>634</v>
      </c>
    </row>
    <row r="2777" spans="1:10" x14ac:dyDescent="0.45">
      <c r="A2777">
        <v>75115</v>
      </c>
      <c r="B2777">
        <v>0</v>
      </c>
      <c r="C2777">
        <v>1</v>
      </c>
      <c r="D2777" t="s">
        <v>1391</v>
      </c>
      <c r="E2777" t="s">
        <v>677</v>
      </c>
      <c r="F2777">
        <v>17</v>
      </c>
      <c r="G2777" t="s">
        <v>1745</v>
      </c>
      <c r="H2777">
        <v>92</v>
      </c>
      <c r="I2777" t="s">
        <v>634</v>
      </c>
      <c r="J2777" t="s">
        <v>634</v>
      </c>
    </row>
    <row r="2778" spans="1:10" x14ac:dyDescent="0.45">
      <c r="A2778">
        <v>75115</v>
      </c>
      <c r="B2778">
        <v>1</v>
      </c>
      <c r="C2778">
        <v>1</v>
      </c>
      <c r="D2778" t="s">
        <v>1136</v>
      </c>
      <c r="E2778" t="s">
        <v>677</v>
      </c>
      <c r="F2778">
        <v>27</v>
      </c>
      <c r="G2778" t="s">
        <v>634</v>
      </c>
      <c r="H2778" t="s">
        <v>634</v>
      </c>
      <c r="I2778">
        <v>2</v>
      </c>
      <c r="J2778">
        <v>207</v>
      </c>
    </row>
    <row r="2779" spans="1:10" x14ac:dyDescent="0.45">
      <c r="A2779">
        <v>75115</v>
      </c>
      <c r="B2779">
        <v>2</v>
      </c>
      <c r="C2779">
        <v>1</v>
      </c>
      <c r="D2779" t="s">
        <v>1661</v>
      </c>
      <c r="E2779" t="s">
        <v>677</v>
      </c>
      <c r="F2779">
        <v>71</v>
      </c>
      <c r="G2779" t="s">
        <v>634</v>
      </c>
      <c r="H2779" t="s">
        <v>634</v>
      </c>
      <c r="I2779">
        <v>2</v>
      </c>
      <c r="J2779">
        <v>207</v>
      </c>
    </row>
    <row r="2780" spans="1:10" x14ac:dyDescent="0.45">
      <c r="A2780">
        <v>75115</v>
      </c>
      <c r="B2780">
        <v>3</v>
      </c>
      <c r="C2780">
        <v>2</v>
      </c>
      <c r="D2780" t="s">
        <v>1466</v>
      </c>
      <c r="E2780" t="s">
        <v>677</v>
      </c>
      <c r="F2780">
        <v>22</v>
      </c>
      <c r="G2780" t="s">
        <v>1777</v>
      </c>
      <c r="H2780" t="s">
        <v>634</v>
      </c>
      <c r="I2780" t="s">
        <v>634</v>
      </c>
      <c r="J2780" t="s">
        <v>634</v>
      </c>
    </row>
    <row r="2781" spans="1:10" x14ac:dyDescent="0.45">
      <c r="A2781">
        <v>75115</v>
      </c>
      <c r="B2781">
        <v>4</v>
      </c>
      <c r="C2781">
        <v>2</v>
      </c>
      <c r="D2781" t="s">
        <v>1603</v>
      </c>
      <c r="E2781" t="s">
        <v>677</v>
      </c>
      <c r="F2781">
        <v>22</v>
      </c>
      <c r="G2781" t="s">
        <v>634</v>
      </c>
      <c r="H2781" t="s">
        <v>634</v>
      </c>
      <c r="I2781">
        <v>2</v>
      </c>
      <c r="J2781">
        <v>201</v>
      </c>
    </row>
    <row r="2782" spans="1:10" x14ac:dyDescent="0.45">
      <c r="A2782">
        <v>75115</v>
      </c>
      <c r="B2782">
        <v>5</v>
      </c>
      <c r="C2782">
        <v>2</v>
      </c>
      <c r="D2782" t="s">
        <v>1300</v>
      </c>
      <c r="E2782" t="s">
        <v>678</v>
      </c>
      <c r="F2782" t="s">
        <v>634</v>
      </c>
      <c r="G2782" t="s">
        <v>1747</v>
      </c>
      <c r="H2782" t="s">
        <v>634</v>
      </c>
      <c r="I2782" t="s">
        <v>634</v>
      </c>
      <c r="J2782" t="s">
        <v>634</v>
      </c>
    </row>
    <row r="2783" spans="1:10" x14ac:dyDescent="0.45">
      <c r="A2783">
        <v>75115</v>
      </c>
      <c r="B2783">
        <v>6</v>
      </c>
      <c r="C2783">
        <v>2</v>
      </c>
      <c r="D2783" t="s">
        <v>1015</v>
      </c>
      <c r="E2783" t="s">
        <v>678</v>
      </c>
      <c r="F2783">
        <v>47</v>
      </c>
      <c r="G2783" t="s">
        <v>634</v>
      </c>
      <c r="H2783" t="s">
        <v>634</v>
      </c>
      <c r="I2783">
        <v>2</v>
      </c>
      <c r="J2783">
        <v>207</v>
      </c>
    </row>
    <row r="2784" spans="1:10" x14ac:dyDescent="0.45">
      <c r="A2784">
        <v>75115</v>
      </c>
      <c r="B2784">
        <v>7</v>
      </c>
      <c r="C2784">
        <v>3</v>
      </c>
      <c r="D2784" t="s">
        <v>1502</v>
      </c>
      <c r="E2784" t="s">
        <v>678</v>
      </c>
      <c r="F2784">
        <v>8</v>
      </c>
      <c r="G2784" t="s">
        <v>1748</v>
      </c>
      <c r="H2784">
        <v>7</v>
      </c>
      <c r="I2784" t="s">
        <v>634</v>
      </c>
      <c r="J2784" t="s">
        <v>634</v>
      </c>
    </row>
    <row r="2785" spans="1:10" x14ac:dyDescent="0.45">
      <c r="A2785">
        <v>75115</v>
      </c>
      <c r="B2785">
        <v>8</v>
      </c>
      <c r="C2785">
        <v>3</v>
      </c>
      <c r="D2785" t="s">
        <v>875</v>
      </c>
      <c r="E2785" t="s">
        <v>678</v>
      </c>
      <c r="F2785">
        <v>20</v>
      </c>
      <c r="G2785" t="s">
        <v>1770</v>
      </c>
      <c r="H2785" t="s">
        <v>634</v>
      </c>
      <c r="I2785" t="s">
        <v>634</v>
      </c>
      <c r="J2785" t="s">
        <v>634</v>
      </c>
    </row>
    <row r="2786" spans="1:10" x14ac:dyDescent="0.45">
      <c r="A2786">
        <v>75115</v>
      </c>
      <c r="B2786">
        <v>9</v>
      </c>
      <c r="C2786">
        <v>3</v>
      </c>
      <c r="D2786" t="s">
        <v>1281</v>
      </c>
      <c r="E2786" t="s">
        <v>677</v>
      </c>
      <c r="F2786">
        <v>63</v>
      </c>
      <c r="G2786" t="s">
        <v>1750</v>
      </c>
      <c r="H2786" t="s">
        <v>634</v>
      </c>
      <c r="I2786" t="s">
        <v>634</v>
      </c>
      <c r="J2786" t="s">
        <v>634</v>
      </c>
    </row>
    <row r="2787" spans="1:10" x14ac:dyDescent="0.45">
      <c r="A2787">
        <v>75115</v>
      </c>
      <c r="B2787">
        <v>10</v>
      </c>
      <c r="C2787">
        <v>3</v>
      </c>
      <c r="D2787" t="s">
        <v>983</v>
      </c>
      <c r="E2787" t="s">
        <v>677</v>
      </c>
      <c r="F2787">
        <v>10</v>
      </c>
      <c r="G2787" t="s">
        <v>634</v>
      </c>
      <c r="H2787" t="s">
        <v>634</v>
      </c>
      <c r="I2787">
        <v>2</v>
      </c>
      <c r="J2787">
        <v>205</v>
      </c>
    </row>
    <row r="2788" spans="1:10" x14ac:dyDescent="0.45">
      <c r="A2788">
        <v>75115</v>
      </c>
      <c r="B2788">
        <v>11</v>
      </c>
      <c r="C2788">
        <v>3</v>
      </c>
      <c r="D2788" t="s">
        <v>1343</v>
      </c>
      <c r="E2788" t="s">
        <v>678</v>
      </c>
      <c r="F2788">
        <v>8</v>
      </c>
      <c r="G2788" t="s">
        <v>1751</v>
      </c>
      <c r="H2788">
        <v>24</v>
      </c>
      <c r="I2788" t="s">
        <v>634</v>
      </c>
      <c r="J2788" t="s">
        <v>634</v>
      </c>
    </row>
    <row r="2789" spans="1:10" x14ac:dyDescent="0.45">
      <c r="A2789">
        <v>75116</v>
      </c>
      <c r="B2789">
        <v>0</v>
      </c>
      <c r="C2789">
        <v>1</v>
      </c>
      <c r="D2789" t="s">
        <v>1654</v>
      </c>
      <c r="E2789" t="s">
        <v>678</v>
      </c>
      <c r="F2789">
        <v>17</v>
      </c>
      <c r="G2789" t="s">
        <v>634</v>
      </c>
      <c r="H2789" t="s">
        <v>634</v>
      </c>
      <c r="I2789">
        <v>2</v>
      </c>
      <c r="J2789">
        <v>208</v>
      </c>
    </row>
    <row r="2790" spans="1:10" x14ac:dyDescent="0.45">
      <c r="A2790">
        <v>75116</v>
      </c>
      <c r="B2790">
        <v>1</v>
      </c>
      <c r="C2790">
        <v>1</v>
      </c>
      <c r="D2790" t="s">
        <v>1342</v>
      </c>
      <c r="E2790" t="s">
        <v>677</v>
      </c>
      <c r="F2790">
        <v>23</v>
      </c>
      <c r="G2790" t="s">
        <v>1745</v>
      </c>
      <c r="H2790">
        <v>97</v>
      </c>
      <c r="I2790" t="s">
        <v>634</v>
      </c>
      <c r="J2790" t="s">
        <v>634</v>
      </c>
    </row>
    <row r="2791" spans="1:10" x14ac:dyDescent="0.45">
      <c r="A2791">
        <v>75116</v>
      </c>
      <c r="B2791">
        <v>2</v>
      </c>
      <c r="C2791">
        <v>2</v>
      </c>
      <c r="D2791" t="s">
        <v>1070</v>
      </c>
      <c r="E2791" t="s">
        <v>678</v>
      </c>
      <c r="F2791">
        <v>9</v>
      </c>
      <c r="G2791" t="s">
        <v>634</v>
      </c>
      <c r="H2791" t="s">
        <v>634</v>
      </c>
      <c r="I2791">
        <v>4</v>
      </c>
      <c r="J2791">
        <v>504</v>
      </c>
    </row>
    <row r="2792" spans="1:10" x14ac:dyDescent="0.45">
      <c r="A2792">
        <v>75116</v>
      </c>
      <c r="B2792">
        <v>3</v>
      </c>
      <c r="C2792">
        <v>2</v>
      </c>
      <c r="D2792" t="s">
        <v>1546</v>
      </c>
      <c r="E2792" t="s">
        <v>677</v>
      </c>
      <c r="F2792">
        <v>23</v>
      </c>
      <c r="G2792" t="s">
        <v>1777</v>
      </c>
      <c r="H2792">
        <v>97</v>
      </c>
      <c r="I2792" t="s">
        <v>634</v>
      </c>
      <c r="J2792" t="s">
        <v>634</v>
      </c>
    </row>
    <row r="2793" spans="1:10" x14ac:dyDescent="0.45">
      <c r="A2793">
        <v>75116</v>
      </c>
      <c r="B2793">
        <v>4</v>
      </c>
      <c r="C2793">
        <v>2</v>
      </c>
      <c r="D2793" t="s">
        <v>729</v>
      </c>
      <c r="E2793" t="s">
        <v>678</v>
      </c>
      <c r="F2793">
        <v>17</v>
      </c>
      <c r="G2793" t="s">
        <v>634</v>
      </c>
      <c r="H2793" t="s">
        <v>634</v>
      </c>
      <c r="I2793">
        <v>2</v>
      </c>
      <c r="J2793">
        <v>101</v>
      </c>
    </row>
    <row r="2794" spans="1:10" x14ac:dyDescent="0.45">
      <c r="A2794">
        <v>75116</v>
      </c>
      <c r="B2794">
        <v>5</v>
      </c>
      <c r="C2794">
        <v>2</v>
      </c>
      <c r="D2794" t="s">
        <v>1428</v>
      </c>
      <c r="E2794" t="s">
        <v>677</v>
      </c>
      <c r="F2794">
        <v>9</v>
      </c>
      <c r="G2794" t="s">
        <v>1827</v>
      </c>
      <c r="H2794" t="s">
        <v>634</v>
      </c>
      <c r="I2794" t="s">
        <v>634</v>
      </c>
      <c r="J2794" t="s">
        <v>634</v>
      </c>
    </row>
    <row r="2795" spans="1:10" x14ac:dyDescent="0.45">
      <c r="A2795">
        <v>75116</v>
      </c>
      <c r="B2795">
        <v>6</v>
      </c>
      <c r="C2795">
        <v>2</v>
      </c>
      <c r="D2795" t="s">
        <v>1553</v>
      </c>
      <c r="E2795" t="s">
        <v>678</v>
      </c>
      <c r="F2795">
        <v>9</v>
      </c>
      <c r="G2795" t="s">
        <v>1808</v>
      </c>
      <c r="H2795">
        <v>98</v>
      </c>
      <c r="I2795" t="s">
        <v>634</v>
      </c>
      <c r="J2795" t="s">
        <v>634</v>
      </c>
    </row>
    <row r="2796" spans="1:10" x14ac:dyDescent="0.45">
      <c r="A2796">
        <v>75116</v>
      </c>
      <c r="B2796">
        <v>7</v>
      </c>
      <c r="C2796">
        <v>2</v>
      </c>
      <c r="D2796" t="s">
        <v>723</v>
      </c>
      <c r="E2796" t="s">
        <v>678</v>
      </c>
      <c r="F2796">
        <v>93</v>
      </c>
      <c r="G2796" t="s">
        <v>1749</v>
      </c>
      <c r="H2796">
        <v>98</v>
      </c>
      <c r="I2796" t="s">
        <v>634</v>
      </c>
      <c r="J2796" t="s">
        <v>634</v>
      </c>
    </row>
    <row r="2797" spans="1:10" x14ac:dyDescent="0.45">
      <c r="A2797">
        <v>75116</v>
      </c>
      <c r="B2797">
        <v>8</v>
      </c>
      <c r="C2797">
        <v>2</v>
      </c>
      <c r="D2797" t="s">
        <v>1105</v>
      </c>
      <c r="E2797" t="s">
        <v>678</v>
      </c>
      <c r="F2797">
        <v>9</v>
      </c>
      <c r="G2797" t="s">
        <v>1750</v>
      </c>
      <c r="H2797">
        <v>98</v>
      </c>
      <c r="I2797" t="s">
        <v>634</v>
      </c>
      <c r="J2797" t="s">
        <v>634</v>
      </c>
    </row>
    <row r="2798" spans="1:10" x14ac:dyDescent="0.45">
      <c r="A2798">
        <v>75116</v>
      </c>
      <c r="B2798">
        <v>9</v>
      </c>
      <c r="C2798">
        <v>3</v>
      </c>
      <c r="D2798" t="s">
        <v>899</v>
      </c>
      <c r="E2798" t="s">
        <v>678</v>
      </c>
      <c r="F2798">
        <v>6</v>
      </c>
      <c r="G2798" t="s">
        <v>1751</v>
      </c>
      <c r="H2798">
        <v>92</v>
      </c>
      <c r="I2798" t="s">
        <v>634</v>
      </c>
      <c r="J2798" t="s">
        <v>634</v>
      </c>
    </row>
    <row r="2799" spans="1:10" x14ac:dyDescent="0.45">
      <c r="A2799">
        <v>75116</v>
      </c>
      <c r="B2799">
        <v>10</v>
      </c>
      <c r="C2799">
        <v>3</v>
      </c>
      <c r="D2799" t="s">
        <v>1554</v>
      </c>
      <c r="E2799" t="s">
        <v>678</v>
      </c>
      <c r="F2799">
        <v>93</v>
      </c>
      <c r="G2799" t="s">
        <v>1776</v>
      </c>
      <c r="H2799">
        <v>9</v>
      </c>
      <c r="I2799" t="s">
        <v>634</v>
      </c>
      <c r="J2799" t="s">
        <v>634</v>
      </c>
    </row>
    <row r="2800" spans="1:10" x14ac:dyDescent="0.45">
      <c r="A2800">
        <v>75116</v>
      </c>
      <c r="B2800">
        <v>11</v>
      </c>
      <c r="C2800">
        <v>3</v>
      </c>
      <c r="D2800" t="s">
        <v>967</v>
      </c>
      <c r="E2800" t="s">
        <v>677</v>
      </c>
      <c r="F2800">
        <v>23</v>
      </c>
      <c r="G2800" t="s">
        <v>1753</v>
      </c>
      <c r="H2800">
        <v>97</v>
      </c>
      <c r="I2800" t="s">
        <v>634</v>
      </c>
      <c r="J2800" t="s">
        <v>634</v>
      </c>
    </row>
    <row r="2801" spans="1:10" x14ac:dyDescent="0.45">
      <c r="A2801">
        <v>75116</v>
      </c>
      <c r="B2801">
        <v>12</v>
      </c>
      <c r="C2801">
        <v>3</v>
      </c>
      <c r="D2801" t="s">
        <v>1555</v>
      </c>
      <c r="E2801" t="s">
        <v>678</v>
      </c>
      <c r="F2801">
        <v>71</v>
      </c>
      <c r="G2801" t="s">
        <v>1792</v>
      </c>
      <c r="H2801">
        <v>9</v>
      </c>
      <c r="I2801" t="s">
        <v>634</v>
      </c>
      <c r="J2801" t="s">
        <v>634</v>
      </c>
    </row>
    <row r="2802" spans="1:10" x14ac:dyDescent="0.45">
      <c r="A2802">
        <v>75116</v>
      </c>
      <c r="B2802">
        <v>13</v>
      </c>
      <c r="C2802">
        <v>3</v>
      </c>
      <c r="D2802" t="s">
        <v>1556</v>
      </c>
      <c r="E2802" t="s">
        <v>677</v>
      </c>
      <c r="F2802">
        <v>23</v>
      </c>
      <c r="G2802" t="s">
        <v>1791</v>
      </c>
      <c r="H2802">
        <v>97</v>
      </c>
      <c r="I2802" t="s">
        <v>634</v>
      </c>
      <c r="J2802" t="s">
        <v>634</v>
      </c>
    </row>
    <row r="2803" spans="1:10" x14ac:dyDescent="0.45">
      <c r="A2803">
        <v>75116</v>
      </c>
      <c r="B2803">
        <v>14</v>
      </c>
      <c r="C2803">
        <v>3</v>
      </c>
      <c r="D2803" t="s">
        <v>805</v>
      </c>
      <c r="E2803" t="s">
        <v>677</v>
      </c>
      <c r="F2803">
        <v>23</v>
      </c>
      <c r="G2803" t="s">
        <v>1842</v>
      </c>
      <c r="H2803" t="s">
        <v>634</v>
      </c>
      <c r="I2803" t="s">
        <v>634</v>
      </c>
      <c r="J2803" t="s">
        <v>634</v>
      </c>
    </row>
    <row r="2804" spans="1:10" x14ac:dyDescent="0.45">
      <c r="A2804">
        <v>75116</v>
      </c>
      <c r="B2804">
        <v>15</v>
      </c>
      <c r="C2804">
        <v>3</v>
      </c>
      <c r="D2804" t="s">
        <v>1376</v>
      </c>
      <c r="E2804" t="s">
        <v>677</v>
      </c>
      <c r="F2804">
        <v>7</v>
      </c>
      <c r="G2804" t="s">
        <v>1843</v>
      </c>
      <c r="H2804">
        <v>77</v>
      </c>
      <c r="I2804" t="s">
        <v>634</v>
      </c>
      <c r="J2804" t="s">
        <v>634</v>
      </c>
    </row>
    <row r="2805" spans="1:10" x14ac:dyDescent="0.45">
      <c r="A2805">
        <v>75116</v>
      </c>
      <c r="B2805">
        <v>16</v>
      </c>
      <c r="C2805">
        <v>3</v>
      </c>
      <c r="D2805" t="s">
        <v>1376</v>
      </c>
      <c r="E2805" t="s">
        <v>678</v>
      </c>
      <c r="F2805" t="s">
        <v>634</v>
      </c>
      <c r="G2805" t="s">
        <v>634</v>
      </c>
      <c r="H2805" t="s">
        <v>634</v>
      </c>
      <c r="I2805" t="s">
        <v>634</v>
      </c>
      <c r="J2805">
        <v>401</v>
      </c>
    </row>
    <row r="2806" spans="1:10" x14ac:dyDescent="0.45">
      <c r="A2806">
        <v>75116</v>
      </c>
      <c r="B2806">
        <v>17</v>
      </c>
      <c r="C2806">
        <v>3</v>
      </c>
      <c r="D2806" t="s">
        <v>1557</v>
      </c>
      <c r="E2806" t="s">
        <v>678</v>
      </c>
      <c r="F2806">
        <v>6</v>
      </c>
      <c r="G2806" t="s">
        <v>1844</v>
      </c>
      <c r="H2806" t="s">
        <v>634</v>
      </c>
      <c r="I2806" t="s">
        <v>634</v>
      </c>
      <c r="J2806" t="s">
        <v>634</v>
      </c>
    </row>
    <row r="2807" spans="1:10" x14ac:dyDescent="0.45">
      <c r="A2807">
        <v>75116</v>
      </c>
      <c r="B2807">
        <v>18</v>
      </c>
      <c r="C2807">
        <v>4</v>
      </c>
      <c r="D2807" t="s">
        <v>1526</v>
      </c>
      <c r="E2807" t="s">
        <v>677</v>
      </c>
      <c r="F2807">
        <v>17</v>
      </c>
      <c r="G2807" t="s">
        <v>634</v>
      </c>
      <c r="H2807" t="s">
        <v>634</v>
      </c>
      <c r="I2807">
        <v>2</v>
      </c>
      <c r="J2807">
        <v>201</v>
      </c>
    </row>
    <row r="2808" spans="1:10" x14ac:dyDescent="0.45">
      <c r="A2808">
        <v>75116</v>
      </c>
      <c r="B2808">
        <v>19</v>
      </c>
      <c r="C2808">
        <v>5</v>
      </c>
      <c r="D2808" t="s">
        <v>801</v>
      </c>
      <c r="E2808" t="s">
        <v>677</v>
      </c>
      <c r="G2808" t="s">
        <v>1845</v>
      </c>
      <c r="H2808" t="s">
        <v>634</v>
      </c>
      <c r="I2808" t="s">
        <v>634</v>
      </c>
      <c r="J2808" t="s">
        <v>634</v>
      </c>
    </row>
    <row r="2809" spans="1:10" x14ac:dyDescent="0.45">
      <c r="A2809">
        <v>75118</v>
      </c>
      <c r="B2809">
        <v>0</v>
      </c>
      <c r="C2809">
        <v>1</v>
      </c>
      <c r="D2809" t="s">
        <v>1081</v>
      </c>
      <c r="E2809" t="s">
        <v>677</v>
      </c>
      <c r="F2809">
        <v>55</v>
      </c>
      <c r="G2809" t="s">
        <v>1745</v>
      </c>
      <c r="H2809" t="s">
        <v>634</v>
      </c>
      <c r="I2809" t="s">
        <v>634</v>
      </c>
      <c r="J2809" t="s">
        <v>634</v>
      </c>
    </row>
    <row r="2810" spans="1:10" x14ac:dyDescent="0.45">
      <c r="A2810">
        <v>75118</v>
      </c>
      <c r="B2810">
        <v>1</v>
      </c>
      <c r="C2810">
        <v>1</v>
      </c>
      <c r="D2810" t="s">
        <v>1450</v>
      </c>
      <c r="E2810" t="s">
        <v>677</v>
      </c>
      <c r="F2810">
        <v>3</v>
      </c>
      <c r="G2810" t="s">
        <v>1777</v>
      </c>
      <c r="H2810">
        <v>16</v>
      </c>
      <c r="I2810" t="s">
        <v>634</v>
      </c>
      <c r="J2810" t="s">
        <v>634</v>
      </c>
    </row>
    <row r="2811" spans="1:10" x14ac:dyDescent="0.45">
      <c r="A2811">
        <v>75118</v>
      </c>
      <c r="B2811">
        <v>2</v>
      </c>
      <c r="C2811">
        <v>1</v>
      </c>
      <c r="D2811" t="s">
        <v>795</v>
      </c>
      <c r="E2811" t="s">
        <v>678</v>
      </c>
      <c r="F2811">
        <v>86</v>
      </c>
      <c r="G2811" t="s">
        <v>1747</v>
      </c>
      <c r="H2811">
        <v>71</v>
      </c>
      <c r="I2811" t="s">
        <v>634</v>
      </c>
      <c r="J2811" t="s">
        <v>634</v>
      </c>
    </row>
    <row r="2812" spans="1:10" x14ac:dyDescent="0.45">
      <c r="A2812">
        <v>75118</v>
      </c>
      <c r="B2812">
        <v>3</v>
      </c>
      <c r="C2812">
        <v>1</v>
      </c>
      <c r="D2812" t="s">
        <v>974</v>
      </c>
      <c r="E2812" t="s">
        <v>678</v>
      </c>
      <c r="F2812">
        <v>92</v>
      </c>
      <c r="G2812" t="s">
        <v>634</v>
      </c>
      <c r="H2812" t="s">
        <v>634</v>
      </c>
      <c r="I2812">
        <v>2</v>
      </c>
      <c r="J2812">
        <v>0</v>
      </c>
    </row>
    <row r="2813" spans="1:10" x14ac:dyDescent="0.45">
      <c r="A2813">
        <v>75118</v>
      </c>
      <c r="B2813">
        <v>4</v>
      </c>
      <c r="C2813">
        <v>1</v>
      </c>
      <c r="D2813" t="s">
        <v>806</v>
      </c>
      <c r="E2813" t="s">
        <v>677</v>
      </c>
      <c r="F2813">
        <v>20</v>
      </c>
      <c r="G2813" t="s">
        <v>1808</v>
      </c>
      <c r="H2813" t="s">
        <v>634</v>
      </c>
      <c r="I2813" t="s">
        <v>634</v>
      </c>
      <c r="J2813" t="s">
        <v>634</v>
      </c>
    </row>
    <row r="2814" spans="1:10" x14ac:dyDescent="0.45">
      <c r="A2814">
        <v>75118</v>
      </c>
      <c r="B2814">
        <v>5</v>
      </c>
      <c r="C2814">
        <v>1</v>
      </c>
      <c r="D2814" t="s">
        <v>1659</v>
      </c>
      <c r="E2814" t="s">
        <v>678</v>
      </c>
      <c r="F2814">
        <v>11</v>
      </c>
      <c r="G2814" t="s">
        <v>634</v>
      </c>
      <c r="H2814" t="s">
        <v>634</v>
      </c>
      <c r="I2814">
        <v>2</v>
      </c>
      <c r="J2814">
        <v>201</v>
      </c>
    </row>
    <row r="2815" spans="1:10" x14ac:dyDescent="0.45">
      <c r="A2815">
        <v>75118</v>
      </c>
      <c r="B2815">
        <v>6</v>
      </c>
      <c r="C2815">
        <v>2</v>
      </c>
      <c r="D2815" t="s">
        <v>1558</v>
      </c>
      <c r="E2815" t="s">
        <v>678</v>
      </c>
      <c r="F2815">
        <v>92</v>
      </c>
      <c r="G2815" t="s">
        <v>1749</v>
      </c>
      <c r="H2815" t="s">
        <v>634</v>
      </c>
      <c r="I2815" t="s">
        <v>634</v>
      </c>
      <c r="J2815" t="s">
        <v>634</v>
      </c>
    </row>
    <row r="2816" spans="1:10" x14ac:dyDescent="0.45">
      <c r="A2816">
        <v>75118</v>
      </c>
      <c r="B2816">
        <v>7</v>
      </c>
      <c r="C2816">
        <v>2</v>
      </c>
      <c r="D2816" t="s">
        <v>1220</v>
      </c>
      <c r="E2816" t="s">
        <v>678</v>
      </c>
      <c r="F2816">
        <v>92</v>
      </c>
      <c r="G2816" t="s">
        <v>1750</v>
      </c>
      <c r="H2816" t="s">
        <v>634</v>
      </c>
      <c r="I2816" t="s">
        <v>634</v>
      </c>
      <c r="J2816" t="s">
        <v>634</v>
      </c>
    </row>
    <row r="2817" spans="1:10" x14ac:dyDescent="0.45">
      <c r="A2817">
        <v>75118</v>
      </c>
      <c r="B2817">
        <v>8</v>
      </c>
      <c r="C2817">
        <v>2</v>
      </c>
      <c r="D2817" t="s">
        <v>1654</v>
      </c>
      <c r="E2817" t="s">
        <v>677</v>
      </c>
      <c r="F2817">
        <v>78</v>
      </c>
      <c r="G2817" t="s">
        <v>634</v>
      </c>
      <c r="H2817" t="s">
        <v>634</v>
      </c>
      <c r="I2817">
        <v>2</v>
      </c>
      <c r="J2817">
        <v>207</v>
      </c>
    </row>
    <row r="2818" spans="1:10" x14ac:dyDescent="0.45">
      <c r="A2818">
        <v>75118</v>
      </c>
      <c r="B2818">
        <v>9</v>
      </c>
      <c r="C2818">
        <v>2</v>
      </c>
      <c r="D2818" t="s">
        <v>1420</v>
      </c>
      <c r="E2818" t="s">
        <v>678</v>
      </c>
      <c r="F2818">
        <v>92</v>
      </c>
      <c r="G2818" t="s">
        <v>1751</v>
      </c>
      <c r="H2818">
        <v>10</v>
      </c>
      <c r="I2818" t="s">
        <v>634</v>
      </c>
      <c r="J2818" t="s">
        <v>634</v>
      </c>
    </row>
    <row r="2819" spans="1:10" x14ac:dyDescent="0.45">
      <c r="A2819">
        <v>75118</v>
      </c>
      <c r="B2819">
        <v>10</v>
      </c>
      <c r="C2819">
        <v>2</v>
      </c>
      <c r="D2819" t="s">
        <v>1190</v>
      </c>
      <c r="E2819" t="s">
        <v>678</v>
      </c>
      <c r="F2819">
        <v>15</v>
      </c>
      <c r="G2819" t="s">
        <v>634</v>
      </c>
      <c r="H2819" t="s">
        <v>634</v>
      </c>
      <c r="I2819">
        <v>2</v>
      </c>
      <c r="J2819">
        <v>201</v>
      </c>
    </row>
    <row r="2820" spans="1:10" x14ac:dyDescent="0.45">
      <c r="A2820">
        <v>75118</v>
      </c>
      <c r="B2820">
        <v>11</v>
      </c>
      <c r="C2820">
        <v>2</v>
      </c>
      <c r="D2820" t="s">
        <v>1316</v>
      </c>
      <c r="E2820" t="s">
        <v>678</v>
      </c>
      <c r="F2820">
        <v>15</v>
      </c>
      <c r="G2820" t="s">
        <v>1776</v>
      </c>
      <c r="H2820">
        <v>10</v>
      </c>
      <c r="I2820" t="s">
        <v>634</v>
      </c>
      <c r="J2820" t="s">
        <v>634</v>
      </c>
    </row>
    <row r="2821" spans="1:10" x14ac:dyDescent="0.45">
      <c r="A2821">
        <v>75118</v>
      </c>
      <c r="B2821">
        <v>12</v>
      </c>
      <c r="C2821">
        <v>3</v>
      </c>
      <c r="D2821" t="s">
        <v>1414</v>
      </c>
      <c r="E2821" t="s">
        <v>678</v>
      </c>
      <c r="F2821">
        <v>63</v>
      </c>
      <c r="G2821" t="s">
        <v>1773</v>
      </c>
      <c r="H2821">
        <v>10</v>
      </c>
      <c r="I2821" t="s">
        <v>634</v>
      </c>
      <c r="J2821" t="s">
        <v>634</v>
      </c>
    </row>
    <row r="2822" spans="1:10" x14ac:dyDescent="0.45">
      <c r="A2822">
        <v>75118</v>
      </c>
      <c r="B2822">
        <v>13</v>
      </c>
      <c r="C2822">
        <v>3</v>
      </c>
      <c r="D2822" t="s">
        <v>1490</v>
      </c>
      <c r="E2822" t="s">
        <v>677</v>
      </c>
      <c r="F2822">
        <v>20</v>
      </c>
      <c r="G2822" t="s">
        <v>634</v>
      </c>
      <c r="H2822" t="s">
        <v>634</v>
      </c>
      <c r="I2822">
        <v>2</v>
      </c>
      <c r="J2822">
        <v>207</v>
      </c>
    </row>
    <row r="2823" spans="1:10" x14ac:dyDescent="0.45">
      <c r="A2823">
        <v>75118</v>
      </c>
      <c r="B2823">
        <v>14</v>
      </c>
      <c r="C2823">
        <v>3</v>
      </c>
      <c r="D2823" t="s">
        <v>1559</v>
      </c>
      <c r="E2823" t="s">
        <v>678</v>
      </c>
      <c r="F2823">
        <v>86</v>
      </c>
      <c r="G2823" t="s">
        <v>1764</v>
      </c>
      <c r="H2823">
        <v>10</v>
      </c>
      <c r="I2823" t="s">
        <v>634</v>
      </c>
      <c r="J2823" t="s">
        <v>634</v>
      </c>
    </row>
    <row r="2824" spans="1:10" x14ac:dyDescent="0.45">
      <c r="A2824">
        <v>75118</v>
      </c>
      <c r="B2824">
        <v>15</v>
      </c>
      <c r="C2824">
        <v>3</v>
      </c>
      <c r="D2824" t="s">
        <v>1326</v>
      </c>
      <c r="E2824" t="s">
        <v>677</v>
      </c>
      <c r="F2824">
        <v>3</v>
      </c>
      <c r="G2824" t="s">
        <v>634</v>
      </c>
      <c r="H2824" t="s">
        <v>634</v>
      </c>
      <c r="I2824">
        <v>2</v>
      </c>
      <c r="J2824">
        <v>208</v>
      </c>
    </row>
    <row r="2825" spans="1:10" x14ac:dyDescent="0.45">
      <c r="A2825">
        <v>75118</v>
      </c>
      <c r="B2825">
        <v>16</v>
      </c>
      <c r="C2825">
        <v>3</v>
      </c>
      <c r="D2825" t="s">
        <v>1193</v>
      </c>
      <c r="E2825" t="s">
        <v>677</v>
      </c>
      <c r="F2825">
        <v>55</v>
      </c>
      <c r="G2825" t="s">
        <v>1765</v>
      </c>
      <c r="H2825" t="s">
        <v>634</v>
      </c>
      <c r="I2825" t="s">
        <v>634</v>
      </c>
      <c r="J2825" t="s">
        <v>634</v>
      </c>
    </row>
    <row r="2826" spans="1:10" x14ac:dyDescent="0.45">
      <c r="A2826">
        <v>75118</v>
      </c>
      <c r="B2826">
        <v>17</v>
      </c>
      <c r="C2826">
        <v>3</v>
      </c>
      <c r="D2826" t="s">
        <v>968</v>
      </c>
      <c r="E2826" t="s">
        <v>678</v>
      </c>
      <c r="F2826">
        <v>92</v>
      </c>
      <c r="G2826" t="s">
        <v>1817</v>
      </c>
      <c r="H2826">
        <v>10</v>
      </c>
      <c r="I2826" t="s">
        <v>634</v>
      </c>
      <c r="J2826" t="s">
        <v>634</v>
      </c>
    </row>
    <row r="2827" spans="1:10" x14ac:dyDescent="0.45">
      <c r="A2827">
        <v>75118</v>
      </c>
      <c r="B2827">
        <v>18</v>
      </c>
      <c r="C2827">
        <v>3</v>
      </c>
      <c r="D2827" t="s">
        <v>1221</v>
      </c>
      <c r="E2827" t="s">
        <v>678</v>
      </c>
      <c r="F2827">
        <v>10</v>
      </c>
      <c r="G2827" t="s">
        <v>634</v>
      </c>
      <c r="H2827" t="s">
        <v>634</v>
      </c>
      <c r="I2827">
        <v>2</v>
      </c>
      <c r="J2827">
        <v>213</v>
      </c>
    </row>
    <row r="2828" spans="1:10" x14ac:dyDescent="0.45">
      <c r="A2828">
        <v>75118</v>
      </c>
      <c r="B2828">
        <v>19</v>
      </c>
      <c r="C2828">
        <v>3</v>
      </c>
      <c r="D2828" t="s">
        <v>1245</v>
      </c>
      <c r="E2828" t="s">
        <v>677</v>
      </c>
      <c r="F2828">
        <v>89</v>
      </c>
      <c r="G2828" t="s">
        <v>1806</v>
      </c>
      <c r="H2828">
        <v>16</v>
      </c>
      <c r="I2828" t="s">
        <v>634</v>
      </c>
      <c r="J2828" t="s">
        <v>634</v>
      </c>
    </row>
    <row r="2829" spans="1:10" x14ac:dyDescent="0.45">
      <c r="A2829">
        <v>75118</v>
      </c>
      <c r="B2829">
        <v>20</v>
      </c>
      <c r="C2829">
        <v>3</v>
      </c>
      <c r="D2829" t="s">
        <v>1351</v>
      </c>
      <c r="E2829" t="s">
        <v>677</v>
      </c>
      <c r="F2829">
        <v>55</v>
      </c>
      <c r="G2829" t="s">
        <v>634</v>
      </c>
      <c r="H2829" t="s">
        <v>634</v>
      </c>
      <c r="I2829">
        <v>2</v>
      </c>
      <c r="J2829">
        <v>201</v>
      </c>
    </row>
    <row r="2830" spans="1:10" x14ac:dyDescent="0.45">
      <c r="A2830">
        <v>75118</v>
      </c>
      <c r="B2830">
        <v>21</v>
      </c>
      <c r="C2830">
        <v>3</v>
      </c>
      <c r="D2830" t="s">
        <v>1497</v>
      </c>
      <c r="E2830" t="s">
        <v>678</v>
      </c>
      <c r="F2830">
        <v>71</v>
      </c>
      <c r="G2830" t="s">
        <v>1807</v>
      </c>
      <c r="H2830">
        <v>17</v>
      </c>
      <c r="I2830" t="s">
        <v>634</v>
      </c>
      <c r="J2830" t="s">
        <v>634</v>
      </c>
    </row>
    <row r="2831" spans="1:10" x14ac:dyDescent="0.45">
      <c r="A2831">
        <v>75118</v>
      </c>
      <c r="B2831">
        <v>22</v>
      </c>
      <c r="C2831">
        <v>3</v>
      </c>
      <c r="D2831" t="s">
        <v>796</v>
      </c>
      <c r="E2831" t="s">
        <v>678</v>
      </c>
      <c r="F2831">
        <v>86</v>
      </c>
      <c r="G2831" t="s">
        <v>1940</v>
      </c>
      <c r="H2831">
        <v>11</v>
      </c>
      <c r="I2831" t="s">
        <v>634</v>
      </c>
      <c r="J2831" t="s">
        <v>634</v>
      </c>
    </row>
    <row r="2832" spans="1:10" x14ac:dyDescent="0.45">
      <c r="A2832">
        <v>75118</v>
      </c>
      <c r="B2832">
        <v>23</v>
      </c>
      <c r="C2832">
        <v>3</v>
      </c>
      <c r="D2832" t="s">
        <v>732</v>
      </c>
      <c r="E2832" t="s">
        <v>678</v>
      </c>
      <c r="F2832">
        <v>15</v>
      </c>
      <c r="G2832" t="s">
        <v>1928</v>
      </c>
      <c r="H2832" t="s">
        <v>634</v>
      </c>
      <c r="I2832" t="s">
        <v>634</v>
      </c>
      <c r="J2832" t="s">
        <v>634</v>
      </c>
    </row>
    <row r="2833" spans="1:10" x14ac:dyDescent="0.45">
      <c r="A2833">
        <v>75119</v>
      </c>
      <c r="B2833">
        <v>0</v>
      </c>
      <c r="C2833">
        <v>1</v>
      </c>
      <c r="D2833" t="s">
        <v>733</v>
      </c>
      <c r="E2833" t="s">
        <v>678</v>
      </c>
      <c r="F2833">
        <v>9</v>
      </c>
      <c r="G2833" t="s">
        <v>1755</v>
      </c>
      <c r="H2833">
        <v>93</v>
      </c>
      <c r="I2833" t="s">
        <v>634</v>
      </c>
      <c r="J2833" t="s">
        <v>634</v>
      </c>
    </row>
    <row r="2834" spans="1:10" x14ac:dyDescent="0.45">
      <c r="A2834">
        <v>75119</v>
      </c>
      <c r="B2834">
        <v>1</v>
      </c>
      <c r="C2834">
        <v>1</v>
      </c>
      <c r="D2834" t="s">
        <v>963</v>
      </c>
      <c r="E2834" t="s">
        <v>678</v>
      </c>
      <c r="F2834">
        <v>12</v>
      </c>
      <c r="G2834" t="s">
        <v>1756</v>
      </c>
      <c r="H2834">
        <v>79</v>
      </c>
      <c r="I2834" t="s">
        <v>634</v>
      </c>
      <c r="J2834" t="s">
        <v>634</v>
      </c>
    </row>
    <row r="2835" spans="1:10" x14ac:dyDescent="0.45">
      <c r="A2835">
        <v>75119</v>
      </c>
      <c r="B2835">
        <v>2</v>
      </c>
      <c r="C2835">
        <v>1</v>
      </c>
      <c r="D2835" t="s">
        <v>893</v>
      </c>
      <c r="E2835" t="s">
        <v>677</v>
      </c>
      <c r="F2835">
        <v>5</v>
      </c>
      <c r="G2835" t="s">
        <v>1766</v>
      </c>
      <c r="H2835" t="s">
        <v>634</v>
      </c>
      <c r="I2835" t="s">
        <v>634</v>
      </c>
      <c r="J2835" t="s">
        <v>634</v>
      </c>
    </row>
    <row r="2836" spans="1:10" x14ac:dyDescent="0.45">
      <c r="A2836">
        <v>75119</v>
      </c>
      <c r="B2836">
        <v>3</v>
      </c>
      <c r="C2836">
        <v>2</v>
      </c>
      <c r="D2836" t="s">
        <v>1074</v>
      </c>
      <c r="E2836" t="s">
        <v>678</v>
      </c>
      <c r="F2836">
        <v>17</v>
      </c>
      <c r="G2836" t="s">
        <v>1758</v>
      </c>
      <c r="H2836">
        <v>92</v>
      </c>
      <c r="I2836" t="s">
        <v>634</v>
      </c>
      <c r="J2836" t="s">
        <v>634</v>
      </c>
    </row>
    <row r="2837" spans="1:10" x14ac:dyDescent="0.45">
      <c r="A2837">
        <v>75119</v>
      </c>
      <c r="B2837">
        <v>4</v>
      </c>
      <c r="C2837">
        <v>2</v>
      </c>
      <c r="D2837" t="s">
        <v>1063</v>
      </c>
      <c r="E2837" t="s">
        <v>677</v>
      </c>
      <c r="F2837">
        <v>5</v>
      </c>
      <c r="G2837" t="s">
        <v>1770</v>
      </c>
      <c r="H2837">
        <v>6</v>
      </c>
      <c r="I2837" t="s">
        <v>634</v>
      </c>
      <c r="J2837" t="s">
        <v>634</v>
      </c>
    </row>
    <row r="2838" spans="1:10" x14ac:dyDescent="0.45">
      <c r="A2838">
        <v>75119</v>
      </c>
      <c r="B2838">
        <v>5</v>
      </c>
      <c r="C2838">
        <v>3</v>
      </c>
      <c r="D2838" t="s">
        <v>1592</v>
      </c>
      <c r="E2838" t="s">
        <v>678</v>
      </c>
      <c r="F2838">
        <v>17</v>
      </c>
      <c r="G2838" t="s">
        <v>634</v>
      </c>
      <c r="H2838" t="s">
        <v>634</v>
      </c>
      <c r="I2838">
        <v>2</v>
      </c>
      <c r="J2838">
        <v>207</v>
      </c>
    </row>
    <row r="2839" spans="1:10" x14ac:dyDescent="0.45">
      <c r="A2839">
        <v>75119</v>
      </c>
      <c r="B2839">
        <v>6</v>
      </c>
      <c r="C2839">
        <v>3</v>
      </c>
      <c r="D2839" t="s">
        <v>1190</v>
      </c>
      <c r="E2839" t="s">
        <v>677</v>
      </c>
      <c r="F2839">
        <v>13</v>
      </c>
      <c r="G2839" t="s">
        <v>634</v>
      </c>
      <c r="H2839" t="s">
        <v>634</v>
      </c>
      <c r="I2839">
        <v>2</v>
      </c>
      <c r="J2839">
        <v>207</v>
      </c>
    </row>
    <row r="2840" spans="1:10" x14ac:dyDescent="0.45">
      <c r="A2840">
        <v>75119</v>
      </c>
      <c r="B2840">
        <v>7</v>
      </c>
      <c r="C2840">
        <v>3</v>
      </c>
      <c r="D2840" t="s">
        <v>1025</v>
      </c>
      <c r="E2840" t="s">
        <v>678</v>
      </c>
      <c r="F2840">
        <v>98</v>
      </c>
      <c r="G2840" t="s">
        <v>1771</v>
      </c>
      <c r="H2840">
        <v>6</v>
      </c>
      <c r="I2840" t="s">
        <v>634</v>
      </c>
      <c r="J2840" t="s">
        <v>634</v>
      </c>
    </row>
    <row r="2841" spans="1:10" x14ac:dyDescent="0.45">
      <c r="A2841">
        <v>75119</v>
      </c>
      <c r="B2841">
        <v>8</v>
      </c>
      <c r="C2841">
        <v>3</v>
      </c>
      <c r="D2841" t="s">
        <v>1184</v>
      </c>
      <c r="E2841" t="s">
        <v>678</v>
      </c>
      <c r="F2841">
        <v>95</v>
      </c>
      <c r="G2841" t="s">
        <v>1772</v>
      </c>
      <c r="H2841" t="s">
        <v>634</v>
      </c>
      <c r="I2841" t="s">
        <v>634</v>
      </c>
      <c r="J2841" t="s">
        <v>634</v>
      </c>
    </row>
    <row r="2842" spans="1:10" x14ac:dyDescent="0.45">
      <c r="A2842">
        <v>75119</v>
      </c>
      <c r="B2842">
        <v>9</v>
      </c>
      <c r="C2842">
        <v>3</v>
      </c>
      <c r="D2842" t="s">
        <v>819</v>
      </c>
      <c r="E2842" t="s">
        <v>678</v>
      </c>
      <c r="F2842">
        <v>98</v>
      </c>
      <c r="G2842" t="s">
        <v>1767</v>
      </c>
      <c r="H2842">
        <v>71</v>
      </c>
      <c r="I2842" t="s">
        <v>634</v>
      </c>
      <c r="J2842" t="s">
        <v>634</v>
      </c>
    </row>
    <row r="2843" spans="1:10" x14ac:dyDescent="0.45">
      <c r="A2843">
        <v>75119</v>
      </c>
      <c r="B2843">
        <v>10</v>
      </c>
      <c r="C2843">
        <v>3</v>
      </c>
      <c r="D2843" t="s">
        <v>1077</v>
      </c>
      <c r="E2843" t="s">
        <v>677</v>
      </c>
      <c r="F2843" t="s">
        <v>634</v>
      </c>
      <c r="G2843" t="s">
        <v>634</v>
      </c>
      <c r="H2843" t="s">
        <v>634</v>
      </c>
      <c r="I2843" t="s">
        <v>634</v>
      </c>
      <c r="J2843">
        <v>401</v>
      </c>
    </row>
    <row r="2844" spans="1:10" x14ac:dyDescent="0.45">
      <c r="A2844">
        <v>75119</v>
      </c>
      <c r="B2844">
        <v>11</v>
      </c>
      <c r="C2844">
        <v>3</v>
      </c>
      <c r="D2844" t="s">
        <v>1263</v>
      </c>
      <c r="E2844" t="s">
        <v>677</v>
      </c>
      <c r="F2844">
        <v>16</v>
      </c>
      <c r="G2844" t="s">
        <v>634</v>
      </c>
      <c r="H2844" t="s">
        <v>634</v>
      </c>
      <c r="I2844">
        <v>2</v>
      </c>
      <c r="J2844">
        <v>207</v>
      </c>
    </row>
    <row r="2845" spans="1:10" x14ac:dyDescent="0.45">
      <c r="A2845">
        <v>75120</v>
      </c>
      <c r="B2845">
        <v>0</v>
      </c>
      <c r="C2845">
        <v>1</v>
      </c>
      <c r="D2845" t="s">
        <v>1473</v>
      </c>
      <c r="E2845" t="s">
        <v>678</v>
      </c>
      <c r="F2845">
        <v>63</v>
      </c>
      <c r="G2845" t="s">
        <v>634</v>
      </c>
      <c r="H2845" t="s">
        <v>634</v>
      </c>
      <c r="I2845">
        <v>2</v>
      </c>
      <c r="J2845">
        <v>208</v>
      </c>
    </row>
    <row r="2846" spans="1:10" x14ac:dyDescent="0.45">
      <c r="A2846">
        <v>75120</v>
      </c>
      <c r="B2846">
        <v>1</v>
      </c>
      <c r="C2846">
        <v>1</v>
      </c>
      <c r="D2846" t="s">
        <v>895</v>
      </c>
      <c r="E2846" t="s">
        <v>678</v>
      </c>
      <c r="F2846">
        <v>7</v>
      </c>
      <c r="G2846" t="s">
        <v>1755</v>
      </c>
      <c r="H2846">
        <v>77</v>
      </c>
      <c r="I2846" t="s">
        <v>634</v>
      </c>
      <c r="J2846" t="s">
        <v>634</v>
      </c>
    </row>
    <row r="2847" spans="1:10" x14ac:dyDescent="0.45">
      <c r="A2847">
        <v>75120</v>
      </c>
      <c r="B2847">
        <v>2</v>
      </c>
      <c r="C2847">
        <v>1</v>
      </c>
      <c r="D2847" t="s">
        <v>1119</v>
      </c>
      <c r="E2847" t="s">
        <v>678</v>
      </c>
      <c r="F2847">
        <v>77</v>
      </c>
      <c r="G2847" t="s">
        <v>1756</v>
      </c>
      <c r="H2847" t="s">
        <v>634</v>
      </c>
      <c r="I2847" t="s">
        <v>634</v>
      </c>
      <c r="J2847" t="s">
        <v>634</v>
      </c>
    </row>
    <row r="2848" spans="1:10" x14ac:dyDescent="0.45">
      <c r="A2848">
        <v>75120</v>
      </c>
      <c r="B2848">
        <v>3</v>
      </c>
      <c r="C2848">
        <v>1</v>
      </c>
      <c r="D2848" t="s">
        <v>1560</v>
      </c>
      <c r="E2848" t="s">
        <v>678</v>
      </c>
      <c r="F2848">
        <v>24</v>
      </c>
      <c r="G2848" t="s">
        <v>1757</v>
      </c>
      <c r="H2848">
        <v>14</v>
      </c>
      <c r="I2848" t="s">
        <v>634</v>
      </c>
      <c r="J2848" t="s">
        <v>634</v>
      </c>
    </row>
    <row r="2849" spans="1:10" x14ac:dyDescent="0.45">
      <c r="A2849">
        <v>75120</v>
      </c>
      <c r="B2849">
        <v>4</v>
      </c>
      <c r="C2849">
        <v>1</v>
      </c>
      <c r="D2849" t="s">
        <v>1551</v>
      </c>
      <c r="E2849" t="s">
        <v>678</v>
      </c>
      <c r="F2849">
        <v>23</v>
      </c>
      <c r="G2849" t="s">
        <v>1774</v>
      </c>
      <c r="H2849">
        <v>17</v>
      </c>
      <c r="I2849" t="s">
        <v>634</v>
      </c>
      <c r="J2849" t="s">
        <v>634</v>
      </c>
    </row>
    <row r="2850" spans="1:10" x14ac:dyDescent="0.45">
      <c r="A2850">
        <v>75120</v>
      </c>
      <c r="B2850">
        <v>5</v>
      </c>
      <c r="C2850">
        <v>1</v>
      </c>
      <c r="D2850" t="s">
        <v>1338</v>
      </c>
      <c r="E2850" t="s">
        <v>678</v>
      </c>
      <c r="F2850">
        <v>5</v>
      </c>
      <c r="G2850" t="s">
        <v>1775</v>
      </c>
      <c r="H2850">
        <v>23</v>
      </c>
      <c r="I2850" t="s">
        <v>634</v>
      </c>
      <c r="J2850" t="s">
        <v>634</v>
      </c>
    </row>
    <row r="2851" spans="1:10" x14ac:dyDescent="0.45">
      <c r="A2851">
        <v>75120</v>
      </c>
      <c r="B2851">
        <v>6</v>
      </c>
      <c r="C2851">
        <v>1</v>
      </c>
      <c r="D2851" t="s">
        <v>1583</v>
      </c>
      <c r="E2851" t="s">
        <v>677</v>
      </c>
      <c r="F2851">
        <v>14</v>
      </c>
      <c r="G2851" t="s">
        <v>634</v>
      </c>
      <c r="H2851" t="s">
        <v>634</v>
      </c>
      <c r="I2851">
        <v>2</v>
      </c>
      <c r="J2851">
        <v>201</v>
      </c>
    </row>
    <row r="2852" spans="1:10" x14ac:dyDescent="0.45">
      <c r="A2852">
        <v>75120</v>
      </c>
      <c r="B2852">
        <v>7</v>
      </c>
      <c r="C2852">
        <v>1</v>
      </c>
      <c r="D2852" t="s">
        <v>1522</v>
      </c>
      <c r="E2852" t="s">
        <v>678</v>
      </c>
      <c r="F2852">
        <v>9</v>
      </c>
      <c r="G2852" t="s">
        <v>1832</v>
      </c>
      <c r="H2852">
        <v>97</v>
      </c>
      <c r="I2852" t="s">
        <v>634</v>
      </c>
      <c r="J2852" t="s">
        <v>634</v>
      </c>
    </row>
    <row r="2853" spans="1:10" x14ac:dyDescent="0.45">
      <c r="A2853">
        <v>75120</v>
      </c>
      <c r="B2853">
        <v>8</v>
      </c>
      <c r="C2853">
        <v>1</v>
      </c>
      <c r="D2853" t="s">
        <v>1561</v>
      </c>
      <c r="E2853" t="s">
        <v>678</v>
      </c>
      <c r="F2853">
        <v>7</v>
      </c>
      <c r="G2853" t="s">
        <v>1855</v>
      </c>
      <c r="H2853">
        <v>25</v>
      </c>
      <c r="I2853" t="s">
        <v>634</v>
      </c>
      <c r="J2853" t="s">
        <v>634</v>
      </c>
    </row>
    <row r="2854" spans="1:10" x14ac:dyDescent="0.45">
      <c r="A2854">
        <v>75120</v>
      </c>
      <c r="B2854">
        <v>9</v>
      </c>
      <c r="C2854">
        <v>1</v>
      </c>
      <c r="D2854" t="s">
        <v>1023</v>
      </c>
      <c r="E2854" t="s">
        <v>678</v>
      </c>
      <c r="F2854">
        <v>37</v>
      </c>
      <c r="G2854" t="s">
        <v>1856</v>
      </c>
      <c r="H2854" t="s">
        <v>634</v>
      </c>
      <c r="I2854" t="s">
        <v>634</v>
      </c>
      <c r="J2854" t="s">
        <v>634</v>
      </c>
    </row>
    <row r="2855" spans="1:10" x14ac:dyDescent="0.45">
      <c r="A2855">
        <v>75120</v>
      </c>
      <c r="B2855">
        <v>10</v>
      </c>
      <c r="C2855">
        <v>2</v>
      </c>
      <c r="D2855" t="s">
        <v>1562</v>
      </c>
      <c r="E2855" t="s">
        <v>678</v>
      </c>
      <c r="F2855">
        <v>61</v>
      </c>
      <c r="G2855" t="s">
        <v>1857</v>
      </c>
      <c r="H2855">
        <v>37</v>
      </c>
      <c r="I2855" t="s">
        <v>634</v>
      </c>
      <c r="J2855" t="s">
        <v>634</v>
      </c>
    </row>
    <row r="2856" spans="1:10" x14ac:dyDescent="0.45">
      <c r="A2856">
        <v>75120</v>
      </c>
      <c r="B2856">
        <v>11</v>
      </c>
      <c r="C2856">
        <v>2</v>
      </c>
      <c r="D2856" t="s">
        <v>986</v>
      </c>
      <c r="E2856" t="s">
        <v>678</v>
      </c>
      <c r="F2856">
        <v>97</v>
      </c>
      <c r="G2856" t="s">
        <v>1858</v>
      </c>
      <c r="H2856">
        <v>17</v>
      </c>
      <c r="I2856" t="s">
        <v>634</v>
      </c>
      <c r="J2856" t="s">
        <v>634</v>
      </c>
    </row>
    <row r="2857" spans="1:10" x14ac:dyDescent="0.45">
      <c r="A2857">
        <v>75120</v>
      </c>
      <c r="B2857">
        <v>12</v>
      </c>
      <c r="C2857">
        <v>2</v>
      </c>
      <c r="D2857" t="s">
        <v>1102</v>
      </c>
      <c r="E2857" t="s">
        <v>678</v>
      </c>
      <c r="F2857">
        <v>25</v>
      </c>
      <c r="G2857" t="s">
        <v>634</v>
      </c>
      <c r="H2857" t="s">
        <v>634</v>
      </c>
      <c r="I2857">
        <v>2</v>
      </c>
      <c r="J2857">
        <v>207</v>
      </c>
    </row>
    <row r="2858" spans="1:10" x14ac:dyDescent="0.45">
      <c r="A2858">
        <v>75120</v>
      </c>
      <c r="B2858">
        <v>13</v>
      </c>
      <c r="C2858">
        <v>2</v>
      </c>
      <c r="D2858" t="s">
        <v>700</v>
      </c>
      <c r="E2858" t="s">
        <v>677</v>
      </c>
      <c r="F2858">
        <v>8</v>
      </c>
      <c r="G2858" t="s">
        <v>1821</v>
      </c>
      <c r="H2858" t="s">
        <v>634</v>
      </c>
      <c r="I2858" t="s">
        <v>634</v>
      </c>
      <c r="J2858" t="s">
        <v>634</v>
      </c>
    </row>
    <row r="2859" spans="1:10" x14ac:dyDescent="0.45">
      <c r="A2859">
        <v>75120</v>
      </c>
      <c r="B2859">
        <v>14</v>
      </c>
      <c r="C2859">
        <v>2</v>
      </c>
      <c r="D2859" t="s">
        <v>1656</v>
      </c>
      <c r="E2859" t="s">
        <v>678</v>
      </c>
      <c r="F2859">
        <v>97</v>
      </c>
      <c r="G2859" t="s">
        <v>634</v>
      </c>
      <c r="H2859" t="s">
        <v>634</v>
      </c>
      <c r="I2859">
        <v>2</v>
      </c>
      <c r="J2859">
        <v>0</v>
      </c>
    </row>
    <row r="2860" spans="1:10" x14ac:dyDescent="0.45">
      <c r="A2860">
        <v>75120</v>
      </c>
      <c r="B2860">
        <v>15</v>
      </c>
      <c r="C2860">
        <v>2</v>
      </c>
      <c r="D2860" t="s">
        <v>1656</v>
      </c>
      <c r="E2860" t="s">
        <v>678</v>
      </c>
      <c r="F2860">
        <v>97</v>
      </c>
      <c r="G2860" t="s">
        <v>634</v>
      </c>
      <c r="H2860" t="s">
        <v>634</v>
      </c>
      <c r="I2860">
        <v>2</v>
      </c>
      <c r="J2860">
        <v>0</v>
      </c>
    </row>
    <row r="2861" spans="1:10" x14ac:dyDescent="0.45">
      <c r="A2861">
        <v>75120</v>
      </c>
      <c r="B2861">
        <v>16</v>
      </c>
      <c r="C2861">
        <v>2</v>
      </c>
      <c r="D2861" t="s">
        <v>1563</v>
      </c>
      <c r="E2861" t="s">
        <v>678</v>
      </c>
      <c r="F2861">
        <v>61</v>
      </c>
      <c r="G2861" t="s">
        <v>1822</v>
      </c>
      <c r="H2861">
        <v>14</v>
      </c>
      <c r="I2861" t="s">
        <v>634</v>
      </c>
      <c r="J2861" t="s">
        <v>634</v>
      </c>
    </row>
    <row r="2862" spans="1:10" x14ac:dyDescent="0.45">
      <c r="A2862">
        <v>75120</v>
      </c>
      <c r="B2862">
        <v>17</v>
      </c>
      <c r="C2862">
        <v>3</v>
      </c>
      <c r="D2862" t="s">
        <v>1564</v>
      </c>
      <c r="E2862" t="s">
        <v>678</v>
      </c>
      <c r="F2862">
        <v>97</v>
      </c>
      <c r="G2862" t="s">
        <v>1893</v>
      </c>
      <c r="H2862">
        <v>23</v>
      </c>
      <c r="I2862" t="s">
        <v>634</v>
      </c>
      <c r="J2862" t="s">
        <v>634</v>
      </c>
    </row>
    <row r="2863" spans="1:10" x14ac:dyDescent="0.45">
      <c r="A2863">
        <v>75120</v>
      </c>
      <c r="B2863">
        <v>18</v>
      </c>
      <c r="C2863">
        <v>3</v>
      </c>
      <c r="D2863" t="s">
        <v>1232</v>
      </c>
      <c r="E2863" t="s">
        <v>678</v>
      </c>
      <c r="F2863">
        <v>77</v>
      </c>
      <c r="G2863" t="s">
        <v>1894</v>
      </c>
      <c r="H2863">
        <v>25</v>
      </c>
      <c r="I2863" t="s">
        <v>634</v>
      </c>
      <c r="J2863" t="s">
        <v>634</v>
      </c>
    </row>
    <row r="2864" spans="1:10" x14ac:dyDescent="0.45">
      <c r="A2864">
        <v>75120</v>
      </c>
      <c r="B2864">
        <v>19</v>
      </c>
      <c r="C2864">
        <v>3</v>
      </c>
      <c r="D2864" t="s">
        <v>1565</v>
      </c>
      <c r="E2864" t="s">
        <v>677</v>
      </c>
      <c r="F2864">
        <v>15</v>
      </c>
      <c r="G2864" t="s">
        <v>1872</v>
      </c>
      <c r="H2864" t="s">
        <v>634</v>
      </c>
      <c r="I2864" t="s">
        <v>634</v>
      </c>
      <c r="J2864" t="s">
        <v>634</v>
      </c>
    </row>
    <row r="2865" spans="1:10" x14ac:dyDescent="0.45">
      <c r="A2865">
        <v>75120</v>
      </c>
      <c r="B2865">
        <v>20</v>
      </c>
      <c r="C2865">
        <v>3</v>
      </c>
      <c r="D2865" t="s">
        <v>1186</v>
      </c>
      <c r="E2865" t="s">
        <v>678</v>
      </c>
      <c r="F2865">
        <v>14</v>
      </c>
      <c r="G2865" t="s">
        <v>1873</v>
      </c>
      <c r="H2865">
        <v>23</v>
      </c>
      <c r="I2865" t="s">
        <v>634</v>
      </c>
      <c r="J2865" t="s">
        <v>634</v>
      </c>
    </row>
    <row r="2866" spans="1:10" x14ac:dyDescent="0.45">
      <c r="A2866">
        <v>75120</v>
      </c>
      <c r="B2866">
        <v>21</v>
      </c>
      <c r="C2866">
        <v>3</v>
      </c>
      <c r="D2866" t="s">
        <v>1242</v>
      </c>
      <c r="E2866" t="s">
        <v>678</v>
      </c>
      <c r="F2866">
        <v>97</v>
      </c>
      <c r="G2866" t="s">
        <v>1874</v>
      </c>
      <c r="H2866">
        <v>23</v>
      </c>
      <c r="I2866" t="s">
        <v>634</v>
      </c>
      <c r="J2866" t="s">
        <v>634</v>
      </c>
    </row>
    <row r="2867" spans="1:10" x14ac:dyDescent="0.45">
      <c r="A2867">
        <v>75120</v>
      </c>
      <c r="B2867">
        <v>22</v>
      </c>
      <c r="C2867">
        <v>3</v>
      </c>
      <c r="D2867" t="s">
        <v>1164</v>
      </c>
      <c r="E2867" t="s">
        <v>677</v>
      </c>
      <c r="F2867">
        <v>14</v>
      </c>
      <c r="G2867" t="s">
        <v>1875</v>
      </c>
      <c r="H2867">
        <v>90</v>
      </c>
      <c r="I2867" t="s">
        <v>634</v>
      </c>
      <c r="J2867" t="s">
        <v>634</v>
      </c>
    </row>
    <row r="2868" spans="1:10" x14ac:dyDescent="0.45">
      <c r="A2868">
        <v>75120</v>
      </c>
      <c r="B2868">
        <v>23</v>
      </c>
      <c r="C2868">
        <v>3</v>
      </c>
      <c r="D2868" t="s">
        <v>1164</v>
      </c>
      <c r="E2868" t="s">
        <v>678</v>
      </c>
      <c r="F2868" t="s">
        <v>634</v>
      </c>
      <c r="G2868" t="s">
        <v>634</v>
      </c>
      <c r="H2868" t="s">
        <v>634</v>
      </c>
      <c r="I2868" t="s">
        <v>634</v>
      </c>
      <c r="J2868">
        <v>401</v>
      </c>
    </row>
    <row r="2869" spans="1:10" x14ac:dyDescent="0.45">
      <c r="A2869">
        <v>75120</v>
      </c>
      <c r="B2869">
        <v>24</v>
      </c>
      <c r="C2869">
        <v>3</v>
      </c>
      <c r="D2869" t="s">
        <v>1138</v>
      </c>
      <c r="E2869" t="s">
        <v>678</v>
      </c>
      <c r="F2869">
        <v>14</v>
      </c>
      <c r="G2869" t="s">
        <v>1876</v>
      </c>
      <c r="H2869">
        <v>97</v>
      </c>
      <c r="I2869" t="s">
        <v>634</v>
      </c>
      <c r="J2869" t="s">
        <v>634</v>
      </c>
    </row>
    <row r="2870" spans="1:10" x14ac:dyDescent="0.45">
      <c r="A2870">
        <v>75120</v>
      </c>
      <c r="B2870">
        <v>25</v>
      </c>
      <c r="C2870">
        <v>3</v>
      </c>
      <c r="D2870" t="s">
        <v>1418</v>
      </c>
      <c r="E2870" t="s">
        <v>677</v>
      </c>
      <c r="F2870">
        <v>8</v>
      </c>
      <c r="G2870" t="s">
        <v>1924</v>
      </c>
      <c r="H2870" t="s">
        <v>634</v>
      </c>
      <c r="I2870" t="s">
        <v>634</v>
      </c>
      <c r="J2870" t="s">
        <v>634</v>
      </c>
    </row>
    <row r="2871" spans="1:10" x14ac:dyDescent="0.45">
      <c r="A2871">
        <v>75120</v>
      </c>
      <c r="B2871">
        <v>26</v>
      </c>
      <c r="C2871">
        <v>3</v>
      </c>
      <c r="D2871" t="s">
        <v>1397</v>
      </c>
      <c r="E2871" t="s">
        <v>678</v>
      </c>
      <c r="F2871">
        <v>77</v>
      </c>
      <c r="G2871" t="s">
        <v>1942</v>
      </c>
      <c r="H2871">
        <v>9</v>
      </c>
      <c r="I2871" t="s">
        <v>634</v>
      </c>
      <c r="J2871" t="s">
        <v>634</v>
      </c>
    </row>
    <row r="2872" spans="1:10" x14ac:dyDescent="0.45">
      <c r="A2872">
        <v>75120</v>
      </c>
      <c r="B2872">
        <v>27</v>
      </c>
      <c r="C2872">
        <v>3</v>
      </c>
      <c r="D2872" t="s">
        <v>1345</v>
      </c>
      <c r="E2872" t="s">
        <v>678</v>
      </c>
      <c r="F2872">
        <v>77</v>
      </c>
      <c r="G2872" t="s">
        <v>1943</v>
      </c>
      <c r="H2872">
        <v>63</v>
      </c>
      <c r="I2872" t="s">
        <v>634</v>
      </c>
      <c r="J2872" t="s">
        <v>634</v>
      </c>
    </row>
    <row r="2873" spans="1:10" x14ac:dyDescent="0.45">
      <c r="A2873">
        <v>75120</v>
      </c>
      <c r="B2873">
        <v>28</v>
      </c>
      <c r="C2873">
        <v>3</v>
      </c>
      <c r="D2873" t="s">
        <v>1330</v>
      </c>
      <c r="E2873" t="s">
        <v>678</v>
      </c>
      <c r="F2873">
        <v>97</v>
      </c>
      <c r="G2873" t="s">
        <v>1944</v>
      </c>
      <c r="H2873">
        <v>23</v>
      </c>
      <c r="I2873" t="s">
        <v>634</v>
      </c>
      <c r="J2873" t="s">
        <v>634</v>
      </c>
    </row>
    <row r="2874" spans="1:10" x14ac:dyDescent="0.45">
      <c r="A2874">
        <v>75120</v>
      </c>
      <c r="B2874">
        <v>29</v>
      </c>
      <c r="C2874">
        <v>3</v>
      </c>
      <c r="D2874" t="s">
        <v>1566</v>
      </c>
      <c r="E2874" t="s">
        <v>678</v>
      </c>
      <c r="F2874">
        <v>77</v>
      </c>
      <c r="G2874" t="s">
        <v>1945</v>
      </c>
      <c r="H2874">
        <v>7</v>
      </c>
      <c r="I2874" t="s">
        <v>634</v>
      </c>
      <c r="J2874" t="s">
        <v>634</v>
      </c>
    </row>
    <row r="2875" spans="1:10" x14ac:dyDescent="0.45">
      <c r="A2875">
        <v>75120</v>
      </c>
      <c r="B2875">
        <v>30</v>
      </c>
      <c r="C2875">
        <v>3</v>
      </c>
      <c r="D2875" t="s">
        <v>1100</v>
      </c>
      <c r="E2875" t="s">
        <v>678</v>
      </c>
      <c r="F2875">
        <v>97</v>
      </c>
      <c r="G2875" t="s">
        <v>1946</v>
      </c>
      <c r="H2875">
        <v>23</v>
      </c>
      <c r="I2875" t="s">
        <v>634</v>
      </c>
      <c r="J2875" t="s">
        <v>634</v>
      </c>
    </row>
    <row r="2876" spans="1:10" x14ac:dyDescent="0.45">
      <c r="A2876">
        <v>75120</v>
      </c>
      <c r="B2876">
        <v>31</v>
      </c>
      <c r="C2876">
        <v>3</v>
      </c>
      <c r="D2876" t="s">
        <v>1567</v>
      </c>
      <c r="E2876" t="s">
        <v>678</v>
      </c>
      <c r="F2876">
        <v>9</v>
      </c>
      <c r="G2876" t="s">
        <v>1947</v>
      </c>
      <c r="H2876">
        <v>77</v>
      </c>
      <c r="I2876" t="s">
        <v>634</v>
      </c>
      <c r="J2876" t="s">
        <v>634</v>
      </c>
    </row>
    <row r="2877" spans="1:10" x14ac:dyDescent="0.45">
      <c r="A2877">
        <v>75120</v>
      </c>
      <c r="B2877">
        <v>32</v>
      </c>
      <c r="C2877">
        <v>3</v>
      </c>
      <c r="D2877" t="s">
        <v>962</v>
      </c>
      <c r="E2877" t="s">
        <v>678</v>
      </c>
      <c r="F2877" t="s">
        <v>634</v>
      </c>
      <c r="G2877" t="s">
        <v>1980</v>
      </c>
      <c r="H2877" t="s">
        <v>634</v>
      </c>
      <c r="I2877" t="s">
        <v>634</v>
      </c>
      <c r="J2877" t="s">
        <v>634</v>
      </c>
    </row>
    <row r="2878" spans="1:10" x14ac:dyDescent="0.45">
      <c r="A2878">
        <v>75121</v>
      </c>
      <c r="B2878">
        <v>0</v>
      </c>
      <c r="C2878">
        <v>1</v>
      </c>
      <c r="D2878" t="s">
        <v>969</v>
      </c>
      <c r="E2878" t="s">
        <v>677</v>
      </c>
      <c r="F2878">
        <v>10</v>
      </c>
      <c r="G2878" t="s">
        <v>1745</v>
      </c>
      <c r="H2878" t="s">
        <v>634</v>
      </c>
      <c r="I2878" t="s">
        <v>634</v>
      </c>
      <c r="J2878" t="s">
        <v>634</v>
      </c>
    </row>
    <row r="2879" spans="1:10" x14ac:dyDescent="0.45">
      <c r="A2879">
        <v>75121</v>
      </c>
      <c r="B2879">
        <v>1</v>
      </c>
      <c r="C2879">
        <v>1</v>
      </c>
      <c r="D2879" t="s">
        <v>1353</v>
      </c>
      <c r="E2879" t="s">
        <v>677</v>
      </c>
      <c r="F2879">
        <v>20</v>
      </c>
      <c r="G2879" t="s">
        <v>1777</v>
      </c>
      <c r="H2879">
        <v>10</v>
      </c>
      <c r="I2879" t="s">
        <v>634</v>
      </c>
      <c r="J2879" t="s">
        <v>634</v>
      </c>
    </row>
    <row r="2880" spans="1:10" x14ac:dyDescent="0.45">
      <c r="A2880">
        <v>75121</v>
      </c>
      <c r="B2880">
        <v>2</v>
      </c>
      <c r="C2880">
        <v>1</v>
      </c>
      <c r="D2880" t="s">
        <v>1467</v>
      </c>
      <c r="E2880" t="s">
        <v>677</v>
      </c>
      <c r="F2880">
        <v>21</v>
      </c>
      <c r="G2880" t="s">
        <v>1827</v>
      </c>
      <c r="H2880">
        <v>89</v>
      </c>
      <c r="I2880" t="s">
        <v>634</v>
      </c>
      <c r="J2880" t="s">
        <v>634</v>
      </c>
    </row>
    <row r="2881" spans="1:10" x14ac:dyDescent="0.45">
      <c r="A2881">
        <v>75121</v>
      </c>
      <c r="B2881">
        <v>3</v>
      </c>
      <c r="C2881">
        <v>1</v>
      </c>
      <c r="D2881" t="s">
        <v>962</v>
      </c>
      <c r="E2881" t="s">
        <v>678</v>
      </c>
      <c r="F2881">
        <v>30</v>
      </c>
      <c r="G2881" t="s">
        <v>634</v>
      </c>
      <c r="H2881" t="s">
        <v>634</v>
      </c>
      <c r="I2881">
        <v>2</v>
      </c>
      <c r="J2881">
        <v>201</v>
      </c>
    </row>
    <row r="2882" spans="1:10" x14ac:dyDescent="0.45">
      <c r="A2882">
        <v>75121</v>
      </c>
      <c r="B2882">
        <v>4</v>
      </c>
      <c r="C2882">
        <v>2</v>
      </c>
      <c r="D2882" t="s">
        <v>708</v>
      </c>
      <c r="E2882" t="s">
        <v>677</v>
      </c>
      <c r="F2882">
        <v>16</v>
      </c>
      <c r="G2882" t="s">
        <v>1797</v>
      </c>
      <c r="H2882">
        <v>89</v>
      </c>
      <c r="I2882" t="s">
        <v>634</v>
      </c>
      <c r="J2882" t="s">
        <v>634</v>
      </c>
    </row>
    <row r="2883" spans="1:10" x14ac:dyDescent="0.45">
      <c r="A2883">
        <v>75121</v>
      </c>
      <c r="B2883">
        <v>5</v>
      </c>
      <c r="C2883">
        <v>2</v>
      </c>
      <c r="D2883" t="s">
        <v>1138</v>
      </c>
      <c r="E2883" t="s">
        <v>678</v>
      </c>
      <c r="F2883">
        <v>38</v>
      </c>
      <c r="G2883" t="s">
        <v>634</v>
      </c>
      <c r="H2883" t="s">
        <v>634</v>
      </c>
      <c r="I2883">
        <v>2</v>
      </c>
      <c r="J2883">
        <v>207</v>
      </c>
    </row>
    <row r="2884" spans="1:10" x14ac:dyDescent="0.45">
      <c r="A2884">
        <v>75121</v>
      </c>
      <c r="B2884">
        <v>6</v>
      </c>
      <c r="C2884">
        <v>2</v>
      </c>
      <c r="D2884" t="s">
        <v>1029</v>
      </c>
      <c r="E2884" t="s">
        <v>677</v>
      </c>
      <c r="F2884">
        <v>89</v>
      </c>
      <c r="G2884" t="s">
        <v>1798</v>
      </c>
      <c r="H2884">
        <v>21</v>
      </c>
      <c r="I2884" t="s">
        <v>634</v>
      </c>
      <c r="J2884" t="s">
        <v>634</v>
      </c>
    </row>
    <row r="2885" spans="1:10" x14ac:dyDescent="0.45">
      <c r="A2885">
        <v>75121</v>
      </c>
      <c r="B2885">
        <v>7</v>
      </c>
      <c r="C2885">
        <v>2</v>
      </c>
      <c r="D2885" t="s">
        <v>1550</v>
      </c>
      <c r="E2885" t="s">
        <v>678</v>
      </c>
      <c r="F2885">
        <v>30</v>
      </c>
      <c r="G2885" t="s">
        <v>634</v>
      </c>
      <c r="H2885" t="s">
        <v>634</v>
      </c>
      <c r="I2885">
        <v>2</v>
      </c>
      <c r="J2885">
        <v>201</v>
      </c>
    </row>
    <row r="2886" spans="1:10" x14ac:dyDescent="0.45">
      <c r="A2886">
        <v>75121</v>
      </c>
      <c r="B2886">
        <v>8</v>
      </c>
      <c r="C2886">
        <v>2</v>
      </c>
      <c r="D2886" t="s">
        <v>721</v>
      </c>
      <c r="E2886" t="s">
        <v>678</v>
      </c>
      <c r="F2886">
        <v>27</v>
      </c>
      <c r="G2886" t="s">
        <v>1828</v>
      </c>
      <c r="H2886">
        <v>15</v>
      </c>
      <c r="I2886" t="s">
        <v>634</v>
      </c>
      <c r="J2886" t="s">
        <v>634</v>
      </c>
    </row>
    <row r="2887" spans="1:10" x14ac:dyDescent="0.45">
      <c r="A2887">
        <v>75121</v>
      </c>
      <c r="B2887">
        <v>9</v>
      </c>
      <c r="C2887">
        <v>3</v>
      </c>
      <c r="D2887" t="s">
        <v>1344</v>
      </c>
      <c r="E2887" t="s">
        <v>678</v>
      </c>
      <c r="F2887">
        <v>15</v>
      </c>
      <c r="G2887" t="s">
        <v>1811</v>
      </c>
      <c r="H2887">
        <v>61</v>
      </c>
      <c r="I2887" t="s">
        <v>634</v>
      </c>
      <c r="J2887" t="s">
        <v>634</v>
      </c>
    </row>
    <row r="2888" spans="1:10" x14ac:dyDescent="0.45">
      <c r="A2888">
        <v>75121</v>
      </c>
      <c r="B2888">
        <v>10</v>
      </c>
      <c r="C2888">
        <v>3</v>
      </c>
      <c r="D2888" t="s">
        <v>849</v>
      </c>
      <c r="E2888" t="s">
        <v>678</v>
      </c>
      <c r="F2888">
        <v>62</v>
      </c>
      <c r="G2888" t="s">
        <v>634</v>
      </c>
      <c r="H2888" t="s">
        <v>634</v>
      </c>
      <c r="I2888">
        <v>2</v>
      </c>
      <c r="J2888">
        <v>201</v>
      </c>
    </row>
    <row r="2889" spans="1:10" x14ac:dyDescent="0.45">
      <c r="A2889">
        <v>75121</v>
      </c>
      <c r="B2889">
        <v>11</v>
      </c>
      <c r="C2889">
        <v>3</v>
      </c>
      <c r="D2889" t="s">
        <v>718</v>
      </c>
      <c r="E2889" t="s">
        <v>677</v>
      </c>
      <c r="F2889">
        <v>89</v>
      </c>
      <c r="G2889" t="s">
        <v>1812</v>
      </c>
      <c r="H2889" t="s">
        <v>634</v>
      </c>
      <c r="I2889" t="s">
        <v>634</v>
      </c>
      <c r="J2889" t="s">
        <v>634</v>
      </c>
    </row>
    <row r="2890" spans="1:10" x14ac:dyDescent="0.45">
      <c r="A2890">
        <v>75121</v>
      </c>
      <c r="B2890">
        <v>12</v>
      </c>
      <c r="C2890">
        <v>3</v>
      </c>
      <c r="D2890" t="s">
        <v>1217</v>
      </c>
      <c r="E2890" t="s">
        <v>678</v>
      </c>
      <c r="F2890" t="s">
        <v>634</v>
      </c>
      <c r="G2890" t="s">
        <v>634</v>
      </c>
      <c r="H2890" t="s">
        <v>634</v>
      </c>
      <c r="I2890" t="s">
        <v>634</v>
      </c>
      <c r="J2890">
        <v>401</v>
      </c>
    </row>
    <row r="2891" spans="1:10" x14ac:dyDescent="0.45">
      <c r="A2891">
        <v>75121</v>
      </c>
      <c r="B2891">
        <v>13</v>
      </c>
      <c r="C2891">
        <v>3</v>
      </c>
      <c r="D2891" t="s">
        <v>1255</v>
      </c>
      <c r="E2891" t="s">
        <v>678</v>
      </c>
      <c r="F2891">
        <v>25</v>
      </c>
      <c r="G2891" t="s">
        <v>634</v>
      </c>
      <c r="H2891" t="s">
        <v>634</v>
      </c>
      <c r="I2891">
        <v>2</v>
      </c>
      <c r="J2891">
        <v>214</v>
      </c>
    </row>
    <row r="2892" spans="1:10" x14ac:dyDescent="0.45">
      <c r="A2892">
        <v>75121</v>
      </c>
      <c r="B2892">
        <v>14</v>
      </c>
      <c r="C2892">
        <v>3</v>
      </c>
      <c r="D2892" t="s">
        <v>1319</v>
      </c>
      <c r="E2892" t="s">
        <v>677</v>
      </c>
      <c r="F2892">
        <v>21</v>
      </c>
      <c r="G2892" t="s">
        <v>634</v>
      </c>
      <c r="H2892" t="s">
        <v>634</v>
      </c>
      <c r="I2892">
        <v>2</v>
      </c>
      <c r="J2892">
        <v>207</v>
      </c>
    </row>
    <row r="2893" spans="1:10" x14ac:dyDescent="0.45">
      <c r="A2893">
        <v>75121</v>
      </c>
      <c r="B2893">
        <v>15</v>
      </c>
      <c r="C2893">
        <v>3</v>
      </c>
      <c r="D2893" t="s">
        <v>809</v>
      </c>
      <c r="E2893" t="s">
        <v>678</v>
      </c>
      <c r="F2893">
        <v>30</v>
      </c>
      <c r="G2893" t="s">
        <v>1813</v>
      </c>
      <c r="H2893" t="s">
        <v>634</v>
      </c>
      <c r="I2893" t="s">
        <v>634</v>
      </c>
      <c r="J2893" t="s">
        <v>634</v>
      </c>
    </row>
    <row r="2894" spans="1:10" x14ac:dyDescent="0.45">
      <c r="A2894">
        <v>75121</v>
      </c>
      <c r="B2894">
        <v>16</v>
      </c>
      <c r="C2894">
        <v>3</v>
      </c>
      <c r="D2894" t="s">
        <v>1709</v>
      </c>
      <c r="E2894" t="s">
        <v>677</v>
      </c>
      <c r="F2894" t="s">
        <v>634</v>
      </c>
      <c r="G2894" t="s">
        <v>634</v>
      </c>
      <c r="H2894" t="s">
        <v>634</v>
      </c>
      <c r="I2894" t="s">
        <v>634</v>
      </c>
      <c r="J2894">
        <v>401</v>
      </c>
    </row>
    <row r="2895" spans="1:10" x14ac:dyDescent="0.45">
      <c r="A2895">
        <v>75121</v>
      </c>
      <c r="B2895">
        <v>17</v>
      </c>
      <c r="C2895">
        <v>3</v>
      </c>
      <c r="D2895" t="s">
        <v>993</v>
      </c>
      <c r="E2895" t="s">
        <v>677</v>
      </c>
      <c r="F2895">
        <v>81</v>
      </c>
      <c r="G2895" t="s">
        <v>1865</v>
      </c>
      <c r="H2895" t="s">
        <v>634</v>
      </c>
      <c r="I2895" t="s">
        <v>634</v>
      </c>
      <c r="J2895" t="s">
        <v>634</v>
      </c>
    </row>
    <row r="2896" spans="1:10" x14ac:dyDescent="0.45">
      <c r="A2896">
        <v>75122</v>
      </c>
      <c r="B2896">
        <v>0</v>
      </c>
      <c r="C2896">
        <v>1</v>
      </c>
      <c r="D2896" t="s">
        <v>975</v>
      </c>
      <c r="E2896" t="s">
        <v>678</v>
      </c>
      <c r="F2896">
        <v>18</v>
      </c>
      <c r="G2896" t="s">
        <v>1755</v>
      </c>
      <c r="H2896">
        <v>61</v>
      </c>
      <c r="I2896" t="s">
        <v>634</v>
      </c>
      <c r="J2896" t="s">
        <v>634</v>
      </c>
    </row>
    <row r="2897" spans="1:10" x14ac:dyDescent="0.45">
      <c r="A2897">
        <v>75122</v>
      </c>
      <c r="B2897">
        <v>1</v>
      </c>
      <c r="C2897">
        <v>1</v>
      </c>
      <c r="D2897" t="s">
        <v>1011</v>
      </c>
      <c r="E2897" t="s">
        <v>678</v>
      </c>
      <c r="F2897">
        <v>9</v>
      </c>
      <c r="G2897" t="s">
        <v>1756</v>
      </c>
      <c r="H2897">
        <v>25</v>
      </c>
      <c r="I2897" t="s">
        <v>634</v>
      </c>
      <c r="J2897" t="s">
        <v>634</v>
      </c>
    </row>
    <row r="2898" spans="1:10" x14ac:dyDescent="0.45">
      <c r="A2898">
        <v>75122</v>
      </c>
      <c r="B2898">
        <v>2</v>
      </c>
      <c r="C2898">
        <v>1</v>
      </c>
      <c r="D2898" t="s">
        <v>1303</v>
      </c>
      <c r="E2898" t="s">
        <v>678</v>
      </c>
      <c r="F2898">
        <v>23</v>
      </c>
      <c r="G2898" t="s">
        <v>1757</v>
      </c>
      <c r="H2898">
        <v>5</v>
      </c>
      <c r="I2898" t="s">
        <v>634</v>
      </c>
      <c r="J2898" t="s">
        <v>634</v>
      </c>
    </row>
    <row r="2899" spans="1:10" x14ac:dyDescent="0.45">
      <c r="A2899">
        <v>75122</v>
      </c>
      <c r="B2899">
        <v>3</v>
      </c>
      <c r="C2899">
        <v>1</v>
      </c>
      <c r="D2899" t="s">
        <v>1448</v>
      </c>
      <c r="E2899" t="s">
        <v>678</v>
      </c>
      <c r="F2899">
        <v>63</v>
      </c>
      <c r="G2899" t="s">
        <v>1774</v>
      </c>
      <c r="H2899">
        <v>77</v>
      </c>
      <c r="I2899" t="s">
        <v>634</v>
      </c>
      <c r="J2899" t="s">
        <v>634</v>
      </c>
    </row>
    <row r="2900" spans="1:10" x14ac:dyDescent="0.45">
      <c r="A2900">
        <v>75122</v>
      </c>
      <c r="B2900">
        <v>4</v>
      </c>
      <c r="C2900">
        <v>1</v>
      </c>
      <c r="D2900" t="s">
        <v>1115</v>
      </c>
      <c r="E2900" t="s">
        <v>678</v>
      </c>
      <c r="F2900">
        <v>61</v>
      </c>
      <c r="G2900" t="s">
        <v>634</v>
      </c>
      <c r="H2900" t="s">
        <v>634</v>
      </c>
      <c r="I2900">
        <v>2</v>
      </c>
      <c r="J2900">
        <v>207</v>
      </c>
    </row>
    <row r="2901" spans="1:10" x14ac:dyDescent="0.45">
      <c r="A2901">
        <v>75122</v>
      </c>
      <c r="B2901">
        <v>5</v>
      </c>
      <c r="C2901">
        <v>1</v>
      </c>
      <c r="D2901" t="s">
        <v>1568</v>
      </c>
      <c r="E2901" t="s">
        <v>677</v>
      </c>
      <c r="F2901">
        <v>9</v>
      </c>
      <c r="G2901" t="s">
        <v>1759</v>
      </c>
      <c r="H2901">
        <v>92</v>
      </c>
      <c r="I2901" t="s">
        <v>634</v>
      </c>
      <c r="J2901" t="s">
        <v>634</v>
      </c>
    </row>
    <row r="2902" spans="1:10" x14ac:dyDescent="0.45">
      <c r="A2902">
        <v>75122</v>
      </c>
      <c r="B2902">
        <v>6</v>
      </c>
      <c r="C2902">
        <v>2</v>
      </c>
      <c r="D2902" t="s">
        <v>1295</v>
      </c>
      <c r="E2902" t="s">
        <v>677</v>
      </c>
      <c r="F2902">
        <v>92</v>
      </c>
      <c r="G2902" t="s">
        <v>634</v>
      </c>
      <c r="H2902" t="s">
        <v>634</v>
      </c>
      <c r="I2902">
        <v>2</v>
      </c>
      <c r="J2902">
        <v>201</v>
      </c>
    </row>
    <row r="2903" spans="1:10" x14ac:dyDescent="0.45">
      <c r="A2903">
        <v>75122</v>
      </c>
      <c r="B2903">
        <v>7</v>
      </c>
      <c r="C2903">
        <v>2</v>
      </c>
      <c r="D2903" t="s">
        <v>1163</v>
      </c>
      <c r="E2903" t="s">
        <v>678</v>
      </c>
      <c r="F2903">
        <v>71</v>
      </c>
      <c r="G2903" t="s">
        <v>634</v>
      </c>
      <c r="H2903" t="s">
        <v>634</v>
      </c>
      <c r="I2903">
        <v>2</v>
      </c>
      <c r="J2903">
        <v>208</v>
      </c>
    </row>
    <row r="2904" spans="1:10" x14ac:dyDescent="0.45">
      <c r="A2904">
        <v>75122</v>
      </c>
      <c r="B2904">
        <v>8</v>
      </c>
      <c r="C2904">
        <v>2</v>
      </c>
      <c r="D2904" t="s">
        <v>1000</v>
      </c>
      <c r="E2904" t="s">
        <v>678</v>
      </c>
      <c r="F2904">
        <v>23</v>
      </c>
      <c r="G2904" t="s">
        <v>1760</v>
      </c>
      <c r="H2904">
        <v>5</v>
      </c>
      <c r="I2904" t="s">
        <v>634</v>
      </c>
      <c r="J2904" t="s">
        <v>634</v>
      </c>
    </row>
    <row r="2905" spans="1:10" x14ac:dyDescent="0.45">
      <c r="A2905">
        <v>75122</v>
      </c>
      <c r="B2905">
        <v>9</v>
      </c>
      <c r="C2905">
        <v>2</v>
      </c>
      <c r="D2905" t="s">
        <v>721</v>
      </c>
      <c r="E2905" t="s">
        <v>678</v>
      </c>
      <c r="F2905">
        <v>70</v>
      </c>
      <c r="G2905" t="s">
        <v>634</v>
      </c>
      <c r="H2905" t="s">
        <v>634</v>
      </c>
      <c r="I2905">
        <v>2</v>
      </c>
      <c r="J2905">
        <v>201</v>
      </c>
    </row>
    <row r="2906" spans="1:10" x14ac:dyDescent="0.45">
      <c r="A2906">
        <v>75122</v>
      </c>
      <c r="B2906">
        <v>10</v>
      </c>
      <c r="C2906">
        <v>3</v>
      </c>
      <c r="D2906" t="s">
        <v>942</v>
      </c>
      <c r="E2906" t="s">
        <v>678</v>
      </c>
      <c r="F2906">
        <v>77</v>
      </c>
      <c r="G2906" t="s">
        <v>1761</v>
      </c>
      <c r="H2906">
        <v>9</v>
      </c>
      <c r="I2906" t="s">
        <v>634</v>
      </c>
      <c r="J2906" t="s">
        <v>634</v>
      </c>
    </row>
    <row r="2907" spans="1:10" x14ac:dyDescent="0.45">
      <c r="A2907">
        <v>75122</v>
      </c>
      <c r="B2907">
        <v>11</v>
      </c>
      <c r="C2907">
        <v>3</v>
      </c>
      <c r="D2907" t="s">
        <v>1439</v>
      </c>
      <c r="E2907" t="s">
        <v>678</v>
      </c>
      <c r="F2907">
        <v>15</v>
      </c>
      <c r="G2907" t="s">
        <v>1762</v>
      </c>
      <c r="H2907">
        <v>5</v>
      </c>
      <c r="I2907" t="s">
        <v>634</v>
      </c>
      <c r="J2907" t="s">
        <v>634</v>
      </c>
    </row>
    <row r="2908" spans="1:10" x14ac:dyDescent="0.45">
      <c r="A2908">
        <v>75122</v>
      </c>
      <c r="B2908">
        <v>12</v>
      </c>
      <c r="C2908">
        <v>3</v>
      </c>
      <c r="D2908" t="s">
        <v>988</v>
      </c>
      <c r="E2908" t="s">
        <v>677</v>
      </c>
      <c r="F2908">
        <v>15</v>
      </c>
      <c r="G2908" t="s">
        <v>634</v>
      </c>
      <c r="H2908" t="s">
        <v>634</v>
      </c>
      <c r="I2908">
        <v>4</v>
      </c>
      <c r="J2908">
        <v>502</v>
      </c>
    </row>
    <row r="2909" spans="1:10" x14ac:dyDescent="0.45">
      <c r="A2909">
        <v>75123</v>
      </c>
      <c r="B2909">
        <v>0</v>
      </c>
      <c r="C2909">
        <v>1</v>
      </c>
      <c r="D2909" t="s">
        <v>1117</v>
      </c>
      <c r="E2909" t="s">
        <v>677</v>
      </c>
      <c r="F2909">
        <v>9</v>
      </c>
      <c r="G2909" t="s">
        <v>634</v>
      </c>
      <c r="H2909" t="s">
        <v>634</v>
      </c>
      <c r="I2909">
        <v>2</v>
      </c>
      <c r="J2909">
        <v>201</v>
      </c>
    </row>
    <row r="2910" spans="1:10" x14ac:dyDescent="0.45">
      <c r="A2910">
        <v>75123</v>
      </c>
      <c r="B2910">
        <v>1</v>
      </c>
      <c r="C2910">
        <v>1</v>
      </c>
      <c r="D2910" t="s">
        <v>764</v>
      </c>
      <c r="E2910" t="s">
        <v>678</v>
      </c>
      <c r="F2910">
        <v>9</v>
      </c>
      <c r="G2910" t="s">
        <v>634</v>
      </c>
      <c r="H2910" t="s">
        <v>634</v>
      </c>
      <c r="I2910">
        <v>2</v>
      </c>
      <c r="J2910">
        <v>206</v>
      </c>
    </row>
    <row r="2911" spans="1:10" x14ac:dyDescent="0.45">
      <c r="A2911">
        <v>75123</v>
      </c>
      <c r="B2911">
        <v>2</v>
      </c>
      <c r="C2911">
        <v>1</v>
      </c>
      <c r="D2911" t="s">
        <v>1728</v>
      </c>
      <c r="E2911" t="s">
        <v>677</v>
      </c>
      <c r="F2911">
        <v>94</v>
      </c>
      <c r="G2911" t="s">
        <v>634</v>
      </c>
      <c r="H2911" t="s">
        <v>634</v>
      </c>
      <c r="I2911">
        <v>2</v>
      </c>
      <c r="J2911">
        <v>205</v>
      </c>
    </row>
    <row r="2912" spans="1:10" x14ac:dyDescent="0.45">
      <c r="A2912">
        <v>75123</v>
      </c>
      <c r="B2912">
        <v>3</v>
      </c>
      <c r="C2912">
        <v>1</v>
      </c>
      <c r="D2912" t="s">
        <v>983</v>
      </c>
      <c r="E2912" t="s">
        <v>677</v>
      </c>
      <c r="F2912">
        <v>36</v>
      </c>
      <c r="G2912" t="s">
        <v>1745</v>
      </c>
      <c r="H2912">
        <v>22</v>
      </c>
      <c r="I2912" t="s">
        <v>634</v>
      </c>
      <c r="J2912" t="s">
        <v>634</v>
      </c>
    </row>
    <row r="2913" spans="1:10" x14ac:dyDescent="0.45">
      <c r="A2913">
        <v>75123</v>
      </c>
      <c r="B2913">
        <v>4</v>
      </c>
      <c r="C2913">
        <v>1</v>
      </c>
      <c r="D2913" t="s">
        <v>962</v>
      </c>
      <c r="E2913" t="s">
        <v>678</v>
      </c>
      <c r="F2913">
        <v>9</v>
      </c>
      <c r="G2913" t="s">
        <v>634</v>
      </c>
      <c r="H2913" t="s">
        <v>634</v>
      </c>
      <c r="I2913">
        <v>2</v>
      </c>
      <c r="J2913">
        <v>208</v>
      </c>
    </row>
    <row r="2914" spans="1:10" x14ac:dyDescent="0.45">
      <c r="A2914">
        <v>75123</v>
      </c>
      <c r="B2914">
        <v>5</v>
      </c>
      <c r="C2914">
        <v>2</v>
      </c>
      <c r="D2914" t="s">
        <v>867</v>
      </c>
      <c r="E2914" t="s">
        <v>677</v>
      </c>
      <c r="F2914">
        <v>97</v>
      </c>
      <c r="G2914" t="s">
        <v>1777</v>
      </c>
      <c r="H2914">
        <v>2</v>
      </c>
      <c r="I2914" t="s">
        <v>634</v>
      </c>
      <c r="J2914" t="s">
        <v>634</v>
      </c>
    </row>
    <row r="2915" spans="1:10" x14ac:dyDescent="0.45">
      <c r="A2915">
        <v>75123</v>
      </c>
      <c r="B2915">
        <v>6</v>
      </c>
      <c r="C2915">
        <v>2</v>
      </c>
      <c r="D2915" t="s">
        <v>1569</v>
      </c>
      <c r="E2915" t="s">
        <v>677</v>
      </c>
      <c r="F2915">
        <v>36</v>
      </c>
      <c r="G2915" t="s">
        <v>1827</v>
      </c>
      <c r="H2915">
        <v>22</v>
      </c>
      <c r="I2915" t="s">
        <v>634</v>
      </c>
      <c r="J2915" t="s">
        <v>634</v>
      </c>
    </row>
    <row r="2916" spans="1:10" x14ac:dyDescent="0.45">
      <c r="A2916">
        <v>75123</v>
      </c>
      <c r="B2916">
        <v>7</v>
      </c>
      <c r="C2916">
        <v>2</v>
      </c>
      <c r="D2916" t="s">
        <v>1107</v>
      </c>
      <c r="E2916" t="s">
        <v>677</v>
      </c>
      <c r="F2916">
        <v>94</v>
      </c>
      <c r="G2916" t="s">
        <v>1797</v>
      </c>
      <c r="H2916">
        <v>6</v>
      </c>
      <c r="I2916" t="s">
        <v>634</v>
      </c>
      <c r="J2916" t="s">
        <v>634</v>
      </c>
    </row>
    <row r="2917" spans="1:10" x14ac:dyDescent="0.45">
      <c r="A2917">
        <v>75123</v>
      </c>
      <c r="B2917">
        <v>8</v>
      </c>
      <c r="C2917">
        <v>2</v>
      </c>
      <c r="D2917" t="s">
        <v>1095</v>
      </c>
      <c r="E2917" t="s">
        <v>677</v>
      </c>
      <c r="F2917">
        <v>22</v>
      </c>
      <c r="G2917" t="s">
        <v>1798</v>
      </c>
      <c r="H2917">
        <v>79</v>
      </c>
      <c r="I2917" t="s">
        <v>634</v>
      </c>
      <c r="J2917" t="s">
        <v>634</v>
      </c>
    </row>
    <row r="2918" spans="1:10" x14ac:dyDescent="0.45">
      <c r="A2918">
        <v>75123</v>
      </c>
      <c r="B2918">
        <v>9</v>
      </c>
      <c r="C2918">
        <v>2</v>
      </c>
      <c r="D2918" t="s">
        <v>835</v>
      </c>
      <c r="E2918" t="s">
        <v>678</v>
      </c>
      <c r="F2918">
        <v>24</v>
      </c>
      <c r="G2918" t="s">
        <v>634</v>
      </c>
      <c r="H2918" t="s">
        <v>634</v>
      </c>
      <c r="I2918">
        <v>2</v>
      </c>
      <c r="J2918">
        <v>222</v>
      </c>
    </row>
    <row r="2919" spans="1:10" x14ac:dyDescent="0.45">
      <c r="A2919">
        <v>75123</v>
      </c>
      <c r="B2919">
        <v>10</v>
      </c>
      <c r="C2919">
        <v>2</v>
      </c>
      <c r="D2919" t="s">
        <v>1072</v>
      </c>
      <c r="E2919" t="s">
        <v>677</v>
      </c>
      <c r="F2919">
        <v>9</v>
      </c>
      <c r="G2919" t="s">
        <v>1799</v>
      </c>
      <c r="H2919">
        <v>17</v>
      </c>
      <c r="I2919" t="s">
        <v>634</v>
      </c>
      <c r="J2919" t="s">
        <v>634</v>
      </c>
    </row>
    <row r="2920" spans="1:10" x14ac:dyDescent="0.45">
      <c r="A2920">
        <v>75123</v>
      </c>
      <c r="B2920">
        <v>11</v>
      </c>
      <c r="C2920">
        <v>2</v>
      </c>
      <c r="D2920" t="s">
        <v>1325</v>
      </c>
      <c r="E2920" t="s">
        <v>678</v>
      </c>
      <c r="F2920">
        <v>88</v>
      </c>
      <c r="G2920" t="s">
        <v>634</v>
      </c>
      <c r="H2920" t="s">
        <v>634</v>
      </c>
      <c r="I2920">
        <v>2</v>
      </c>
      <c r="J2920">
        <v>217</v>
      </c>
    </row>
    <row r="2921" spans="1:10" x14ac:dyDescent="0.45">
      <c r="A2921">
        <v>75123</v>
      </c>
      <c r="B2921">
        <v>12</v>
      </c>
      <c r="C2921">
        <v>3</v>
      </c>
      <c r="D2921" t="s">
        <v>1570</v>
      </c>
      <c r="E2921" t="s">
        <v>677</v>
      </c>
      <c r="F2921">
        <v>98</v>
      </c>
      <c r="G2921" t="s">
        <v>1800</v>
      </c>
      <c r="H2921">
        <v>9</v>
      </c>
      <c r="I2921" t="s">
        <v>634</v>
      </c>
      <c r="J2921" t="s">
        <v>634</v>
      </c>
    </row>
    <row r="2922" spans="1:10" x14ac:dyDescent="0.45">
      <c r="A2922">
        <v>75123</v>
      </c>
      <c r="B2922">
        <v>13</v>
      </c>
      <c r="C2922">
        <v>3</v>
      </c>
      <c r="D2922" t="s">
        <v>1299</v>
      </c>
      <c r="E2922" t="s">
        <v>677</v>
      </c>
      <c r="F2922">
        <v>77</v>
      </c>
      <c r="G2922" t="s">
        <v>1831</v>
      </c>
      <c r="H2922">
        <v>9</v>
      </c>
      <c r="I2922" t="s">
        <v>634</v>
      </c>
      <c r="J2922" t="s">
        <v>634</v>
      </c>
    </row>
    <row r="2923" spans="1:10" x14ac:dyDescent="0.45">
      <c r="A2923">
        <v>75123</v>
      </c>
      <c r="B2923">
        <v>14</v>
      </c>
      <c r="C2923">
        <v>3</v>
      </c>
      <c r="D2923" t="s">
        <v>1374</v>
      </c>
      <c r="E2923" t="s">
        <v>677</v>
      </c>
      <c r="F2923">
        <v>79</v>
      </c>
      <c r="G2923" t="s">
        <v>634</v>
      </c>
      <c r="H2923" t="s">
        <v>634</v>
      </c>
      <c r="I2923">
        <v>4</v>
      </c>
      <c r="J2923">
        <v>504</v>
      </c>
    </row>
    <row r="2924" spans="1:10" x14ac:dyDescent="0.45">
      <c r="A2924">
        <v>75123</v>
      </c>
      <c r="B2924">
        <v>15</v>
      </c>
      <c r="C2924">
        <v>3</v>
      </c>
      <c r="D2924" t="s">
        <v>1163</v>
      </c>
      <c r="E2924" t="s">
        <v>677</v>
      </c>
      <c r="F2924">
        <v>9</v>
      </c>
      <c r="G2924" t="s">
        <v>1879</v>
      </c>
      <c r="H2924">
        <v>98</v>
      </c>
      <c r="I2924" t="s">
        <v>634</v>
      </c>
      <c r="J2924" t="s">
        <v>634</v>
      </c>
    </row>
    <row r="2925" spans="1:10" x14ac:dyDescent="0.45">
      <c r="A2925">
        <v>75123</v>
      </c>
      <c r="B2925">
        <v>16</v>
      </c>
      <c r="C2925">
        <v>3</v>
      </c>
      <c r="D2925" t="s">
        <v>1571</v>
      </c>
      <c r="E2925" t="s">
        <v>677</v>
      </c>
      <c r="F2925">
        <v>77</v>
      </c>
      <c r="G2925" t="s">
        <v>1880</v>
      </c>
      <c r="H2925">
        <v>71</v>
      </c>
      <c r="I2925" t="s">
        <v>634</v>
      </c>
      <c r="J2925" t="s">
        <v>634</v>
      </c>
    </row>
    <row r="2926" spans="1:10" x14ac:dyDescent="0.45">
      <c r="A2926">
        <v>75123</v>
      </c>
      <c r="B2926">
        <v>17</v>
      </c>
      <c r="C2926">
        <v>3</v>
      </c>
      <c r="D2926" t="s">
        <v>1141</v>
      </c>
      <c r="E2926" t="s">
        <v>677</v>
      </c>
      <c r="F2926">
        <v>88</v>
      </c>
      <c r="G2926" t="s">
        <v>634</v>
      </c>
      <c r="H2926" t="s">
        <v>634</v>
      </c>
      <c r="I2926">
        <v>2</v>
      </c>
      <c r="J2926">
        <v>212</v>
      </c>
    </row>
    <row r="2927" spans="1:10" x14ac:dyDescent="0.45">
      <c r="A2927">
        <v>75123</v>
      </c>
      <c r="B2927">
        <v>18</v>
      </c>
      <c r="C2927">
        <v>3</v>
      </c>
      <c r="D2927" t="s">
        <v>1122</v>
      </c>
      <c r="E2927" t="s">
        <v>677</v>
      </c>
      <c r="F2927">
        <v>71</v>
      </c>
      <c r="G2927" t="s">
        <v>1881</v>
      </c>
      <c r="H2927">
        <v>36</v>
      </c>
      <c r="I2927" t="s">
        <v>634</v>
      </c>
      <c r="J2927" t="s">
        <v>634</v>
      </c>
    </row>
    <row r="2928" spans="1:10" x14ac:dyDescent="0.45">
      <c r="A2928">
        <v>75124</v>
      </c>
      <c r="B2928">
        <v>0</v>
      </c>
      <c r="C2928">
        <v>1</v>
      </c>
      <c r="D2928" t="s">
        <v>1532</v>
      </c>
      <c r="E2928" t="s">
        <v>678</v>
      </c>
      <c r="F2928">
        <v>25</v>
      </c>
      <c r="G2928" t="s">
        <v>1755</v>
      </c>
      <c r="H2928" t="s">
        <v>634</v>
      </c>
      <c r="I2928" t="s">
        <v>634</v>
      </c>
      <c r="J2928" t="s">
        <v>634</v>
      </c>
    </row>
    <row r="2929" spans="1:10" x14ac:dyDescent="0.45">
      <c r="A2929">
        <v>75124</v>
      </c>
      <c r="B2929">
        <v>1</v>
      </c>
      <c r="C2929">
        <v>1</v>
      </c>
      <c r="D2929" t="s">
        <v>1572</v>
      </c>
      <c r="E2929" t="s">
        <v>677</v>
      </c>
      <c r="F2929">
        <v>89</v>
      </c>
      <c r="G2929" t="s">
        <v>1746</v>
      </c>
      <c r="H2929" t="s">
        <v>634</v>
      </c>
      <c r="I2929" t="s">
        <v>634</v>
      </c>
      <c r="J2929" t="s">
        <v>634</v>
      </c>
    </row>
    <row r="2930" spans="1:10" x14ac:dyDescent="0.45">
      <c r="A2930">
        <v>75124</v>
      </c>
      <c r="B2930">
        <v>2</v>
      </c>
      <c r="C2930">
        <v>1</v>
      </c>
      <c r="D2930" t="s">
        <v>984</v>
      </c>
      <c r="E2930" t="s">
        <v>677</v>
      </c>
      <c r="F2930">
        <v>20</v>
      </c>
      <c r="G2930" t="s">
        <v>1747</v>
      </c>
      <c r="H2930" t="s">
        <v>634</v>
      </c>
      <c r="I2930" t="s">
        <v>634</v>
      </c>
      <c r="J2930" t="s">
        <v>634</v>
      </c>
    </row>
    <row r="2931" spans="1:10" x14ac:dyDescent="0.45">
      <c r="A2931">
        <v>75124</v>
      </c>
      <c r="B2931">
        <v>3</v>
      </c>
      <c r="C2931">
        <v>1</v>
      </c>
      <c r="D2931" t="s">
        <v>1378</v>
      </c>
      <c r="E2931" t="s">
        <v>677</v>
      </c>
      <c r="F2931">
        <v>21</v>
      </c>
      <c r="G2931" t="s">
        <v>634</v>
      </c>
      <c r="H2931" t="s">
        <v>634</v>
      </c>
      <c r="I2931">
        <v>2</v>
      </c>
      <c r="J2931">
        <v>201</v>
      </c>
    </row>
    <row r="2932" spans="1:10" x14ac:dyDescent="0.45">
      <c r="A2932">
        <v>75124</v>
      </c>
      <c r="B2932">
        <v>4</v>
      </c>
      <c r="C2932">
        <v>1</v>
      </c>
      <c r="D2932" t="s">
        <v>1229</v>
      </c>
      <c r="E2932" t="s">
        <v>678</v>
      </c>
      <c r="F2932">
        <v>77</v>
      </c>
      <c r="G2932" t="s">
        <v>1748</v>
      </c>
      <c r="H2932">
        <v>5</v>
      </c>
      <c r="I2932" t="s">
        <v>634</v>
      </c>
      <c r="J2932" t="s">
        <v>634</v>
      </c>
    </row>
    <row r="2933" spans="1:10" x14ac:dyDescent="0.45">
      <c r="A2933">
        <v>75124</v>
      </c>
      <c r="B2933">
        <v>5</v>
      </c>
      <c r="C2933">
        <v>1</v>
      </c>
      <c r="D2933" t="s">
        <v>829</v>
      </c>
      <c r="E2933" t="s">
        <v>678</v>
      </c>
      <c r="F2933">
        <v>63</v>
      </c>
      <c r="G2933" t="s">
        <v>1770</v>
      </c>
      <c r="H2933">
        <v>77</v>
      </c>
      <c r="I2933" t="s">
        <v>634</v>
      </c>
      <c r="J2933" t="s">
        <v>634</v>
      </c>
    </row>
    <row r="2934" spans="1:10" x14ac:dyDescent="0.45">
      <c r="A2934">
        <v>75124</v>
      </c>
      <c r="B2934">
        <v>6</v>
      </c>
      <c r="C2934">
        <v>1</v>
      </c>
      <c r="D2934" t="s">
        <v>933</v>
      </c>
      <c r="E2934" t="s">
        <v>677</v>
      </c>
      <c r="F2934">
        <v>7</v>
      </c>
      <c r="G2934" t="s">
        <v>634</v>
      </c>
      <c r="H2934" t="s">
        <v>634</v>
      </c>
      <c r="I2934">
        <v>2</v>
      </c>
      <c r="J2934">
        <v>201</v>
      </c>
    </row>
    <row r="2935" spans="1:10" x14ac:dyDescent="0.45">
      <c r="A2935">
        <v>75124</v>
      </c>
      <c r="B2935">
        <v>7</v>
      </c>
      <c r="C2935">
        <v>1</v>
      </c>
      <c r="D2935" t="s">
        <v>724</v>
      </c>
      <c r="E2935" t="s">
        <v>678</v>
      </c>
      <c r="F2935">
        <v>23</v>
      </c>
      <c r="G2935" t="s">
        <v>1771</v>
      </c>
      <c r="H2935">
        <v>97</v>
      </c>
      <c r="I2935" t="s">
        <v>634</v>
      </c>
      <c r="J2935" t="s">
        <v>634</v>
      </c>
    </row>
    <row r="2936" spans="1:10" x14ac:dyDescent="0.45">
      <c r="A2936">
        <v>75124</v>
      </c>
      <c r="B2936">
        <v>8</v>
      </c>
      <c r="C2936">
        <v>1</v>
      </c>
      <c r="D2936" t="s">
        <v>1219</v>
      </c>
      <c r="E2936" t="s">
        <v>677</v>
      </c>
      <c r="F2936">
        <v>20</v>
      </c>
      <c r="G2936" t="s">
        <v>634</v>
      </c>
      <c r="H2936" t="s">
        <v>634</v>
      </c>
      <c r="I2936">
        <v>2</v>
      </c>
      <c r="J2936">
        <v>207</v>
      </c>
    </row>
    <row r="2937" spans="1:10" x14ac:dyDescent="0.45">
      <c r="A2937">
        <v>75124</v>
      </c>
      <c r="B2937">
        <v>9</v>
      </c>
      <c r="C2937">
        <v>2</v>
      </c>
      <c r="D2937" t="s">
        <v>733</v>
      </c>
      <c r="E2937" t="s">
        <v>678</v>
      </c>
      <c r="F2937">
        <v>14</v>
      </c>
      <c r="G2937" t="s">
        <v>634</v>
      </c>
      <c r="H2937" t="s">
        <v>634</v>
      </c>
      <c r="I2937">
        <v>2</v>
      </c>
      <c r="J2937">
        <v>201</v>
      </c>
    </row>
    <row r="2938" spans="1:10" x14ac:dyDescent="0.45">
      <c r="A2938">
        <v>75124</v>
      </c>
      <c r="B2938">
        <v>10</v>
      </c>
      <c r="C2938">
        <v>2</v>
      </c>
      <c r="D2938" t="s">
        <v>764</v>
      </c>
      <c r="E2938" t="s">
        <v>678</v>
      </c>
      <c r="F2938">
        <v>15</v>
      </c>
      <c r="G2938" t="s">
        <v>1772</v>
      </c>
      <c r="H2938">
        <v>5</v>
      </c>
      <c r="I2938" t="s">
        <v>634</v>
      </c>
      <c r="J2938" t="s">
        <v>634</v>
      </c>
    </row>
    <row r="2939" spans="1:10" x14ac:dyDescent="0.45">
      <c r="A2939">
        <v>75124</v>
      </c>
      <c r="B2939">
        <v>11</v>
      </c>
      <c r="C2939">
        <v>2</v>
      </c>
      <c r="D2939" t="s">
        <v>827</v>
      </c>
      <c r="E2939" t="s">
        <v>678</v>
      </c>
      <c r="F2939">
        <v>71</v>
      </c>
      <c r="G2939" t="s">
        <v>634</v>
      </c>
      <c r="H2939" t="s">
        <v>634</v>
      </c>
      <c r="I2939">
        <v>2</v>
      </c>
      <c r="J2939">
        <v>207</v>
      </c>
    </row>
    <row r="2940" spans="1:10" x14ac:dyDescent="0.45">
      <c r="A2940">
        <v>75124</v>
      </c>
      <c r="B2940">
        <v>12</v>
      </c>
      <c r="C2940">
        <v>2</v>
      </c>
      <c r="D2940" t="s">
        <v>1573</v>
      </c>
      <c r="E2940" t="s">
        <v>678</v>
      </c>
      <c r="F2940">
        <v>7</v>
      </c>
      <c r="G2940" t="s">
        <v>1767</v>
      </c>
      <c r="H2940">
        <v>77</v>
      </c>
      <c r="I2940" t="s">
        <v>634</v>
      </c>
      <c r="J2940" t="s">
        <v>634</v>
      </c>
    </row>
    <row r="2941" spans="1:10" x14ac:dyDescent="0.45">
      <c r="A2941">
        <v>75124</v>
      </c>
      <c r="B2941">
        <v>13</v>
      </c>
      <c r="C2941">
        <v>2</v>
      </c>
      <c r="D2941" t="s">
        <v>768</v>
      </c>
      <c r="E2941" t="s">
        <v>677</v>
      </c>
      <c r="F2941">
        <v>20</v>
      </c>
      <c r="G2941" t="s">
        <v>1773</v>
      </c>
      <c r="H2941" t="s">
        <v>634</v>
      </c>
      <c r="I2941" t="s">
        <v>634</v>
      </c>
      <c r="J2941" t="s">
        <v>634</v>
      </c>
    </row>
    <row r="2942" spans="1:10" x14ac:dyDescent="0.45">
      <c r="A2942">
        <v>75124</v>
      </c>
      <c r="B2942">
        <v>14</v>
      </c>
      <c r="C2942">
        <v>2</v>
      </c>
      <c r="D2942" t="s">
        <v>1443</v>
      </c>
      <c r="E2942" t="s">
        <v>678</v>
      </c>
      <c r="F2942">
        <v>9</v>
      </c>
      <c r="G2942" t="s">
        <v>1764</v>
      </c>
      <c r="H2942">
        <v>77</v>
      </c>
      <c r="I2942" t="s">
        <v>634</v>
      </c>
      <c r="J2942" t="s">
        <v>634</v>
      </c>
    </row>
    <row r="2943" spans="1:10" x14ac:dyDescent="0.45">
      <c r="A2943">
        <v>75124</v>
      </c>
      <c r="B2943">
        <v>15</v>
      </c>
      <c r="C2943">
        <v>2</v>
      </c>
      <c r="D2943" t="s">
        <v>1534</v>
      </c>
      <c r="E2943" t="s">
        <v>678</v>
      </c>
      <c r="F2943">
        <v>77</v>
      </c>
      <c r="G2943" t="s">
        <v>1769</v>
      </c>
      <c r="H2943">
        <v>23</v>
      </c>
      <c r="I2943" t="s">
        <v>634</v>
      </c>
      <c r="J2943" t="s">
        <v>634</v>
      </c>
    </row>
    <row r="2944" spans="1:10" x14ac:dyDescent="0.45">
      <c r="A2944">
        <v>75124</v>
      </c>
      <c r="B2944">
        <v>16</v>
      </c>
      <c r="C2944">
        <v>2</v>
      </c>
      <c r="D2944" t="s">
        <v>1023</v>
      </c>
      <c r="E2944" t="s">
        <v>677</v>
      </c>
      <c r="F2944">
        <v>7</v>
      </c>
      <c r="G2944" t="s">
        <v>634</v>
      </c>
      <c r="H2944" t="s">
        <v>634</v>
      </c>
      <c r="I2944">
        <v>2</v>
      </c>
      <c r="J2944">
        <v>201</v>
      </c>
    </row>
    <row r="2945" spans="1:10" x14ac:dyDescent="0.45">
      <c r="A2945">
        <v>75124</v>
      </c>
      <c r="B2945">
        <v>17</v>
      </c>
      <c r="C2945">
        <v>2</v>
      </c>
      <c r="D2945" t="s">
        <v>1077</v>
      </c>
      <c r="E2945" t="s">
        <v>678</v>
      </c>
      <c r="F2945">
        <v>23</v>
      </c>
      <c r="G2945" t="s">
        <v>1835</v>
      </c>
      <c r="H2945">
        <v>97</v>
      </c>
      <c r="I2945" t="s">
        <v>634</v>
      </c>
      <c r="J2945" t="s">
        <v>634</v>
      </c>
    </row>
    <row r="2946" spans="1:10" x14ac:dyDescent="0.45">
      <c r="A2946">
        <v>75124</v>
      </c>
      <c r="B2946">
        <v>18</v>
      </c>
      <c r="C2946">
        <v>3</v>
      </c>
      <c r="D2946" t="s">
        <v>737</v>
      </c>
      <c r="E2946" t="s">
        <v>678</v>
      </c>
      <c r="F2946">
        <v>17</v>
      </c>
      <c r="G2946" t="s">
        <v>1836</v>
      </c>
      <c r="H2946">
        <v>5</v>
      </c>
      <c r="I2946" t="s">
        <v>634</v>
      </c>
      <c r="J2946" t="s">
        <v>634</v>
      </c>
    </row>
    <row r="2947" spans="1:10" x14ac:dyDescent="0.45">
      <c r="A2947">
        <v>75124</v>
      </c>
      <c r="B2947">
        <v>19</v>
      </c>
      <c r="C2947">
        <v>3</v>
      </c>
      <c r="D2947" t="s">
        <v>1284</v>
      </c>
      <c r="E2947" t="s">
        <v>678</v>
      </c>
      <c r="F2947">
        <v>74</v>
      </c>
      <c r="G2947" t="s">
        <v>634</v>
      </c>
      <c r="H2947" t="s">
        <v>634</v>
      </c>
      <c r="I2947">
        <v>2</v>
      </c>
      <c r="J2947">
        <v>213</v>
      </c>
    </row>
    <row r="2948" spans="1:10" x14ac:dyDescent="0.45">
      <c r="A2948">
        <v>75124</v>
      </c>
      <c r="B2948">
        <v>20</v>
      </c>
      <c r="C2948">
        <v>3</v>
      </c>
      <c r="D2948" t="s">
        <v>1265</v>
      </c>
      <c r="E2948" t="s">
        <v>678</v>
      </c>
      <c r="F2948">
        <v>77</v>
      </c>
      <c r="G2948" t="s">
        <v>1837</v>
      </c>
      <c r="H2948">
        <v>9</v>
      </c>
      <c r="I2948" t="s">
        <v>634</v>
      </c>
      <c r="J2948" t="s">
        <v>634</v>
      </c>
    </row>
    <row r="2949" spans="1:10" x14ac:dyDescent="0.45">
      <c r="A2949">
        <v>75124</v>
      </c>
      <c r="B2949">
        <v>21</v>
      </c>
      <c r="C2949">
        <v>3</v>
      </c>
      <c r="D2949" t="s">
        <v>919</v>
      </c>
      <c r="E2949" t="s">
        <v>677</v>
      </c>
      <c r="F2949" t="s">
        <v>634</v>
      </c>
      <c r="G2949" t="s">
        <v>634</v>
      </c>
      <c r="H2949" t="s">
        <v>634</v>
      </c>
      <c r="I2949" t="s">
        <v>634</v>
      </c>
      <c r="J2949">
        <v>401</v>
      </c>
    </row>
    <row r="2950" spans="1:10" x14ac:dyDescent="0.45">
      <c r="A2950">
        <v>75124</v>
      </c>
      <c r="B2950">
        <v>22</v>
      </c>
      <c r="C2950">
        <v>3</v>
      </c>
      <c r="D2950" t="s">
        <v>1571</v>
      </c>
      <c r="E2950" t="s">
        <v>678</v>
      </c>
      <c r="F2950">
        <v>17</v>
      </c>
      <c r="G2950" t="s">
        <v>1825</v>
      </c>
      <c r="H2950">
        <v>97</v>
      </c>
      <c r="I2950" t="s">
        <v>634</v>
      </c>
      <c r="J2950" t="s">
        <v>634</v>
      </c>
    </row>
    <row r="2951" spans="1:10" x14ac:dyDescent="0.45">
      <c r="A2951">
        <v>75124</v>
      </c>
      <c r="B2951">
        <v>23</v>
      </c>
      <c r="C2951">
        <v>3</v>
      </c>
      <c r="D2951" t="s">
        <v>1418</v>
      </c>
      <c r="E2951" t="s">
        <v>677</v>
      </c>
      <c r="F2951">
        <v>89</v>
      </c>
      <c r="G2951" t="s">
        <v>1826</v>
      </c>
      <c r="H2951">
        <v>9</v>
      </c>
      <c r="I2951" t="s">
        <v>634</v>
      </c>
      <c r="J2951" t="s">
        <v>634</v>
      </c>
    </row>
    <row r="2952" spans="1:10" x14ac:dyDescent="0.45">
      <c r="A2952">
        <v>75124</v>
      </c>
      <c r="B2952">
        <v>24</v>
      </c>
      <c r="C2952">
        <v>3</v>
      </c>
      <c r="D2952" t="s">
        <v>996</v>
      </c>
      <c r="E2952" t="s">
        <v>678</v>
      </c>
      <c r="F2952">
        <v>5</v>
      </c>
      <c r="G2952" t="s">
        <v>1918</v>
      </c>
      <c r="H2952">
        <v>97</v>
      </c>
      <c r="I2952" t="s">
        <v>634</v>
      </c>
      <c r="J2952" t="s">
        <v>634</v>
      </c>
    </row>
    <row r="2953" spans="1:10" x14ac:dyDescent="0.45">
      <c r="A2953">
        <v>75124</v>
      </c>
      <c r="B2953">
        <v>25</v>
      </c>
      <c r="C2953">
        <v>3</v>
      </c>
      <c r="D2953" t="s">
        <v>826</v>
      </c>
      <c r="E2953" t="s">
        <v>678</v>
      </c>
      <c r="F2953" t="s">
        <v>634</v>
      </c>
      <c r="G2953" t="s">
        <v>634</v>
      </c>
      <c r="H2953" t="s">
        <v>634</v>
      </c>
      <c r="I2953" t="s">
        <v>634</v>
      </c>
      <c r="J2953">
        <v>401</v>
      </c>
    </row>
    <row r="2954" spans="1:10" x14ac:dyDescent="0.45">
      <c r="A2954">
        <v>75125</v>
      </c>
      <c r="B2954">
        <v>0</v>
      </c>
      <c r="C2954">
        <v>1</v>
      </c>
      <c r="D2954" t="s">
        <v>1053</v>
      </c>
      <c r="E2954" t="s">
        <v>677</v>
      </c>
      <c r="F2954">
        <v>51</v>
      </c>
      <c r="G2954" t="s">
        <v>1745</v>
      </c>
      <c r="H2954">
        <v>4</v>
      </c>
      <c r="I2954" t="s">
        <v>634</v>
      </c>
      <c r="J2954" t="s">
        <v>634</v>
      </c>
    </row>
    <row r="2955" spans="1:10" x14ac:dyDescent="0.45">
      <c r="A2955">
        <v>75125</v>
      </c>
      <c r="B2955">
        <v>1</v>
      </c>
      <c r="C2955">
        <v>1</v>
      </c>
      <c r="D2955" t="s">
        <v>1276</v>
      </c>
      <c r="E2955" t="s">
        <v>677</v>
      </c>
      <c r="F2955">
        <v>25</v>
      </c>
      <c r="G2955" t="s">
        <v>1777</v>
      </c>
      <c r="H2955">
        <v>51</v>
      </c>
      <c r="I2955" t="s">
        <v>634</v>
      </c>
      <c r="J2955" t="s">
        <v>634</v>
      </c>
    </row>
    <row r="2956" spans="1:10" x14ac:dyDescent="0.45">
      <c r="A2956">
        <v>75125</v>
      </c>
      <c r="B2956">
        <v>2</v>
      </c>
      <c r="C2956">
        <v>1</v>
      </c>
      <c r="D2956" t="s">
        <v>1376</v>
      </c>
      <c r="E2956" t="s">
        <v>677</v>
      </c>
      <c r="F2956">
        <v>92</v>
      </c>
      <c r="G2956" t="s">
        <v>1827</v>
      </c>
      <c r="H2956">
        <v>8</v>
      </c>
      <c r="I2956" t="s">
        <v>634</v>
      </c>
      <c r="J2956" t="s">
        <v>634</v>
      </c>
    </row>
    <row r="2957" spans="1:10" x14ac:dyDescent="0.45">
      <c r="A2957">
        <v>75125</v>
      </c>
      <c r="B2957">
        <v>3</v>
      </c>
      <c r="C2957">
        <v>1</v>
      </c>
      <c r="D2957" t="s">
        <v>1574</v>
      </c>
      <c r="E2957" t="s">
        <v>677</v>
      </c>
      <c r="F2957">
        <v>25</v>
      </c>
      <c r="G2957" t="s">
        <v>1797</v>
      </c>
      <c r="H2957" t="s">
        <v>634</v>
      </c>
      <c r="I2957" t="s">
        <v>634</v>
      </c>
      <c r="J2957" t="s">
        <v>634</v>
      </c>
    </row>
    <row r="2958" spans="1:10" x14ac:dyDescent="0.45">
      <c r="A2958">
        <v>75125</v>
      </c>
      <c r="B2958">
        <v>4</v>
      </c>
      <c r="C2958">
        <v>2</v>
      </c>
      <c r="D2958" t="s">
        <v>754</v>
      </c>
      <c r="E2958" t="s">
        <v>678</v>
      </c>
      <c r="F2958">
        <v>8</v>
      </c>
      <c r="G2958" t="s">
        <v>1809</v>
      </c>
      <c r="H2958">
        <v>27</v>
      </c>
      <c r="I2958" t="s">
        <v>634</v>
      </c>
      <c r="J2958" t="s">
        <v>634</v>
      </c>
    </row>
    <row r="2959" spans="1:10" x14ac:dyDescent="0.45">
      <c r="A2959">
        <v>75125</v>
      </c>
      <c r="B2959">
        <v>5</v>
      </c>
      <c r="C2959">
        <v>2</v>
      </c>
      <c r="D2959" t="s">
        <v>1388</v>
      </c>
      <c r="E2959" t="s">
        <v>677</v>
      </c>
      <c r="F2959">
        <v>25</v>
      </c>
      <c r="G2959" t="s">
        <v>1828</v>
      </c>
      <c r="H2959">
        <v>4</v>
      </c>
      <c r="I2959" t="s">
        <v>634</v>
      </c>
      <c r="J2959" t="s">
        <v>634</v>
      </c>
    </row>
    <row r="2960" spans="1:10" x14ac:dyDescent="0.45">
      <c r="A2960">
        <v>75125</v>
      </c>
      <c r="B2960">
        <v>6</v>
      </c>
      <c r="C2960">
        <v>2</v>
      </c>
      <c r="D2960" t="s">
        <v>1453</v>
      </c>
      <c r="E2960" t="s">
        <v>677</v>
      </c>
      <c r="F2960">
        <v>80</v>
      </c>
      <c r="G2960" t="s">
        <v>1829</v>
      </c>
      <c r="H2960">
        <v>25</v>
      </c>
      <c r="I2960" t="s">
        <v>634</v>
      </c>
      <c r="J2960" t="s">
        <v>634</v>
      </c>
    </row>
    <row r="2961" spans="1:10" x14ac:dyDescent="0.45">
      <c r="A2961">
        <v>75125</v>
      </c>
      <c r="B2961">
        <v>7</v>
      </c>
      <c r="C2961">
        <v>2</v>
      </c>
      <c r="D2961" t="s">
        <v>1575</v>
      </c>
      <c r="E2961" t="s">
        <v>677</v>
      </c>
      <c r="F2961">
        <v>14</v>
      </c>
      <c r="G2961" t="s">
        <v>1849</v>
      </c>
      <c r="H2961">
        <v>5</v>
      </c>
      <c r="I2961" t="s">
        <v>634</v>
      </c>
      <c r="J2961" t="s">
        <v>634</v>
      </c>
    </row>
    <row r="2962" spans="1:10" x14ac:dyDescent="0.45">
      <c r="A2962">
        <v>75125</v>
      </c>
      <c r="B2962">
        <v>8</v>
      </c>
      <c r="C2962">
        <v>2</v>
      </c>
      <c r="D2962" t="s">
        <v>800</v>
      </c>
      <c r="E2962" t="s">
        <v>677</v>
      </c>
      <c r="F2962">
        <v>14</v>
      </c>
      <c r="G2962" t="s">
        <v>1801</v>
      </c>
      <c r="H2962">
        <v>99</v>
      </c>
      <c r="I2962" t="s">
        <v>634</v>
      </c>
      <c r="J2962" t="s">
        <v>634</v>
      </c>
    </row>
    <row r="2963" spans="1:10" x14ac:dyDescent="0.45">
      <c r="A2963">
        <v>75125</v>
      </c>
      <c r="B2963">
        <v>9</v>
      </c>
      <c r="C2963">
        <v>2</v>
      </c>
      <c r="D2963" t="s">
        <v>1729</v>
      </c>
      <c r="E2963" t="s">
        <v>677</v>
      </c>
      <c r="F2963">
        <v>99</v>
      </c>
      <c r="G2963" t="s">
        <v>634</v>
      </c>
      <c r="H2963" t="s">
        <v>634</v>
      </c>
      <c r="I2963">
        <v>2</v>
      </c>
      <c r="J2963">
        <v>207</v>
      </c>
    </row>
    <row r="2964" spans="1:10" x14ac:dyDescent="0.45">
      <c r="A2964">
        <v>75125</v>
      </c>
      <c r="B2964">
        <v>10</v>
      </c>
      <c r="C2964">
        <v>2</v>
      </c>
      <c r="D2964" t="s">
        <v>1332</v>
      </c>
      <c r="E2964" t="s">
        <v>677</v>
      </c>
      <c r="F2964">
        <v>80</v>
      </c>
      <c r="G2964" t="s">
        <v>634</v>
      </c>
      <c r="H2964" t="s">
        <v>634</v>
      </c>
      <c r="I2964">
        <v>2</v>
      </c>
      <c r="J2964">
        <v>208</v>
      </c>
    </row>
    <row r="2965" spans="1:10" x14ac:dyDescent="0.45">
      <c r="A2965">
        <v>75125</v>
      </c>
      <c r="B2965">
        <v>11</v>
      </c>
      <c r="C2965">
        <v>3</v>
      </c>
      <c r="D2965" t="s">
        <v>984</v>
      </c>
      <c r="E2965" t="s">
        <v>677</v>
      </c>
      <c r="F2965">
        <v>25</v>
      </c>
      <c r="G2965" t="s">
        <v>1802</v>
      </c>
      <c r="H2965" t="s">
        <v>634</v>
      </c>
      <c r="I2965" t="s">
        <v>634</v>
      </c>
      <c r="J2965" t="s">
        <v>634</v>
      </c>
    </row>
    <row r="2966" spans="1:10" x14ac:dyDescent="0.45">
      <c r="A2966">
        <v>75125</v>
      </c>
      <c r="B2966">
        <v>12</v>
      </c>
      <c r="C2966">
        <v>3</v>
      </c>
      <c r="D2966" t="s">
        <v>1048</v>
      </c>
      <c r="E2966" t="s">
        <v>677</v>
      </c>
      <c r="F2966">
        <v>20</v>
      </c>
      <c r="G2966" t="s">
        <v>1868</v>
      </c>
      <c r="H2966" t="s">
        <v>634</v>
      </c>
      <c r="I2966" t="s">
        <v>634</v>
      </c>
      <c r="J2966" t="s">
        <v>634</v>
      </c>
    </row>
    <row r="2967" spans="1:10" x14ac:dyDescent="0.45">
      <c r="A2967">
        <v>75125</v>
      </c>
      <c r="B2967">
        <v>13</v>
      </c>
      <c r="C2967">
        <v>3</v>
      </c>
      <c r="D2967" t="s">
        <v>911</v>
      </c>
      <c r="E2967" t="s">
        <v>678</v>
      </c>
      <c r="F2967">
        <v>61</v>
      </c>
      <c r="G2967" t="s">
        <v>634</v>
      </c>
      <c r="H2967" t="s">
        <v>634</v>
      </c>
      <c r="I2967">
        <v>2</v>
      </c>
      <c r="J2967">
        <v>207</v>
      </c>
    </row>
    <row r="2968" spans="1:10" x14ac:dyDescent="0.45">
      <c r="A2968">
        <v>75125</v>
      </c>
      <c r="B2968">
        <v>14</v>
      </c>
      <c r="C2968">
        <v>3</v>
      </c>
      <c r="D2968" t="s">
        <v>973</v>
      </c>
      <c r="E2968" t="s">
        <v>677</v>
      </c>
      <c r="F2968">
        <v>25</v>
      </c>
      <c r="G2968" t="s">
        <v>1869</v>
      </c>
      <c r="H2968" t="s">
        <v>634</v>
      </c>
      <c r="I2968" t="s">
        <v>634</v>
      </c>
      <c r="J2968" t="s">
        <v>634</v>
      </c>
    </row>
    <row r="2969" spans="1:10" x14ac:dyDescent="0.45">
      <c r="A2969">
        <v>75125</v>
      </c>
      <c r="B2969">
        <v>15</v>
      </c>
      <c r="C2969">
        <v>3</v>
      </c>
      <c r="D2969" t="s">
        <v>1576</v>
      </c>
      <c r="E2969" t="s">
        <v>678</v>
      </c>
      <c r="F2969">
        <v>6</v>
      </c>
      <c r="G2969" t="s">
        <v>1851</v>
      </c>
      <c r="H2969">
        <v>15</v>
      </c>
      <c r="I2969" t="s">
        <v>634</v>
      </c>
      <c r="J2969" t="s">
        <v>634</v>
      </c>
    </row>
    <row r="2970" spans="1:10" x14ac:dyDescent="0.45">
      <c r="A2970">
        <v>75125</v>
      </c>
      <c r="B2970">
        <v>16</v>
      </c>
      <c r="C2970">
        <v>3</v>
      </c>
      <c r="D2970" t="s">
        <v>1251</v>
      </c>
      <c r="E2970" t="s">
        <v>677</v>
      </c>
      <c r="F2970">
        <v>92</v>
      </c>
      <c r="G2970" t="s">
        <v>1907</v>
      </c>
      <c r="H2970">
        <v>99</v>
      </c>
      <c r="I2970" t="s">
        <v>634</v>
      </c>
      <c r="J2970" t="s">
        <v>634</v>
      </c>
    </row>
    <row r="2971" spans="1:10" x14ac:dyDescent="0.45">
      <c r="A2971">
        <v>75125</v>
      </c>
      <c r="B2971">
        <v>17</v>
      </c>
      <c r="C2971">
        <v>3</v>
      </c>
      <c r="D2971" t="s">
        <v>1251</v>
      </c>
      <c r="E2971" t="s">
        <v>677</v>
      </c>
      <c r="F2971">
        <v>5</v>
      </c>
      <c r="G2971" t="s">
        <v>1907</v>
      </c>
      <c r="H2971" t="s">
        <v>634</v>
      </c>
      <c r="I2971" t="s">
        <v>634</v>
      </c>
      <c r="J2971" t="s">
        <v>634</v>
      </c>
    </row>
    <row r="2972" spans="1:10" x14ac:dyDescent="0.45">
      <c r="A2972">
        <v>75127</v>
      </c>
      <c r="B2972">
        <v>0</v>
      </c>
      <c r="C2972">
        <v>1</v>
      </c>
      <c r="D2972" t="s">
        <v>1430</v>
      </c>
      <c r="E2972" t="s">
        <v>677</v>
      </c>
      <c r="F2972">
        <v>20</v>
      </c>
      <c r="G2972" t="s">
        <v>1745</v>
      </c>
      <c r="H2972">
        <v>17</v>
      </c>
      <c r="I2972" t="s">
        <v>634</v>
      </c>
      <c r="J2972" t="s">
        <v>634</v>
      </c>
    </row>
    <row r="2973" spans="1:10" x14ac:dyDescent="0.45">
      <c r="A2973">
        <v>75127</v>
      </c>
      <c r="B2973">
        <v>1</v>
      </c>
      <c r="C2973">
        <v>1</v>
      </c>
      <c r="D2973" t="s">
        <v>1535</v>
      </c>
      <c r="E2973" t="s">
        <v>677</v>
      </c>
      <c r="F2973">
        <v>71</v>
      </c>
      <c r="G2973" t="s">
        <v>1777</v>
      </c>
      <c r="H2973">
        <v>2</v>
      </c>
      <c r="I2973" t="s">
        <v>634</v>
      </c>
      <c r="J2973" t="s">
        <v>634</v>
      </c>
    </row>
    <row r="2974" spans="1:10" x14ac:dyDescent="0.45">
      <c r="A2974">
        <v>75127</v>
      </c>
      <c r="B2974">
        <v>2</v>
      </c>
      <c r="C2974">
        <v>1</v>
      </c>
      <c r="D2974" t="s">
        <v>1577</v>
      </c>
      <c r="E2974" t="s">
        <v>677</v>
      </c>
      <c r="F2974">
        <v>19</v>
      </c>
      <c r="G2974" t="s">
        <v>1827</v>
      </c>
      <c r="H2974" t="s">
        <v>634</v>
      </c>
      <c r="I2974" t="s">
        <v>634</v>
      </c>
      <c r="J2974" t="s">
        <v>634</v>
      </c>
    </row>
    <row r="2975" spans="1:10" x14ac:dyDescent="0.45">
      <c r="A2975">
        <v>75127</v>
      </c>
      <c r="B2975">
        <v>3</v>
      </c>
      <c r="C2975">
        <v>1</v>
      </c>
      <c r="D2975" t="s">
        <v>1053</v>
      </c>
      <c r="E2975" t="s">
        <v>678</v>
      </c>
      <c r="F2975">
        <v>16</v>
      </c>
      <c r="G2975" t="s">
        <v>634</v>
      </c>
      <c r="H2975" t="s">
        <v>634</v>
      </c>
      <c r="I2975">
        <v>2</v>
      </c>
      <c r="J2975">
        <v>207</v>
      </c>
    </row>
    <row r="2976" spans="1:10" x14ac:dyDescent="0.45">
      <c r="A2976">
        <v>75127</v>
      </c>
      <c r="B2976">
        <v>4</v>
      </c>
      <c r="C2976">
        <v>1</v>
      </c>
      <c r="D2976" t="s">
        <v>1536</v>
      </c>
      <c r="E2976" t="s">
        <v>677</v>
      </c>
      <c r="F2976">
        <v>98</v>
      </c>
      <c r="G2976" t="s">
        <v>1797</v>
      </c>
      <c r="H2976">
        <v>20</v>
      </c>
      <c r="I2976" t="s">
        <v>634</v>
      </c>
      <c r="J2976" t="s">
        <v>634</v>
      </c>
    </row>
    <row r="2977" spans="1:10" x14ac:dyDescent="0.45">
      <c r="A2977">
        <v>75127</v>
      </c>
      <c r="B2977">
        <v>5</v>
      </c>
      <c r="C2977">
        <v>1</v>
      </c>
      <c r="D2977" t="s">
        <v>1032</v>
      </c>
      <c r="E2977" t="s">
        <v>677</v>
      </c>
      <c r="F2977">
        <v>27</v>
      </c>
      <c r="G2977" t="s">
        <v>1798</v>
      </c>
      <c r="H2977">
        <v>98</v>
      </c>
      <c r="I2977" t="s">
        <v>634</v>
      </c>
      <c r="J2977" t="s">
        <v>634</v>
      </c>
    </row>
    <row r="2978" spans="1:10" x14ac:dyDescent="0.45">
      <c r="A2978">
        <v>75127</v>
      </c>
      <c r="B2978">
        <v>6</v>
      </c>
      <c r="C2978">
        <v>1</v>
      </c>
      <c r="D2978" t="s">
        <v>790</v>
      </c>
      <c r="E2978" t="s">
        <v>677</v>
      </c>
      <c r="F2978">
        <v>20</v>
      </c>
      <c r="G2978" t="s">
        <v>1799</v>
      </c>
      <c r="H2978">
        <v>88</v>
      </c>
      <c r="I2978" t="s">
        <v>634</v>
      </c>
      <c r="J2978" t="s">
        <v>634</v>
      </c>
    </row>
    <row r="2979" spans="1:10" x14ac:dyDescent="0.45">
      <c r="A2979">
        <v>75127</v>
      </c>
      <c r="B2979">
        <v>7</v>
      </c>
      <c r="C2979">
        <v>1</v>
      </c>
      <c r="D2979" t="s">
        <v>915</v>
      </c>
      <c r="E2979" t="s">
        <v>677</v>
      </c>
      <c r="F2979">
        <v>98</v>
      </c>
      <c r="G2979" t="s">
        <v>1800</v>
      </c>
      <c r="H2979">
        <v>71</v>
      </c>
      <c r="I2979" t="s">
        <v>634</v>
      </c>
      <c r="J2979" t="s">
        <v>634</v>
      </c>
    </row>
    <row r="2980" spans="1:10" x14ac:dyDescent="0.45">
      <c r="A2980">
        <v>75127</v>
      </c>
      <c r="B2980">
        <v>8</v>
      </c>
      <c r="C2980">
        <v>1</v>
      </c>
      <c r="D2980" t="s">
        <v>1514</v>
      </c>
      <c r="E2980" t="s">
        <v>677</v>
      </c>
      <c r="F2980">
        <v>36</v>
      </c>
      <c r="G2980" t="s">
        <v>634</v>
      </c>
      <c r="H2980" t="s">
        <v>634</v>
      </c>
      <c r="I2980">
        <v>2</v>
      </c>
      <c r="J2980">
        <v>222</v>
      </c>
    </row>
    <row r="2981" spans="1:10" x14ac:dyDescent="0.45">
      <c r="A2981">
        <v>75127</v>
      </c>
      <c r="B2981">
        <v>9</v>
      </c>
      <c r="C2981">
        <v>2</v>
      </c>
      <c r="D2981" t="s">
        <v>1212</v>
      </c>
      <c r="E2981" t="s">
        <v>677</v>
      </c>
      <c r="F2981">
        <v>98</v>
      </c>
      <c r="G2981" t="s">
        <v>634</v>
      </c>
      <c r="H2981" t="s">
        <v>634</v>
      </c>
      <c r="I2981">
        <v>2</v>
      </c>
      <c r="J2981">
        <v>214</v>
      </c>
    </row>
    <row r="2982" spans="1:10" x14ac:dyDescent="0.45">
      <c r="A2982">
        <v>75127</v>
      </c>
      <c r="B2982">
        <v>10</v>
      </c>
      <c r="C2982">
        <v>2</v>
      </c>
      <c r="D2982" t="s">
        <v>1550</v>
      </c>
      <c r="E2982" t="s">
        <v>677</v>
      </c>
      <c r="F2982">
        <v>95</v>
      </c>
      <c r="G2982" t="s">
        <v>634</v>
      </c>
      <c r="H2982" t="s">
        <v>634</v>
      </c>
      <c r="I2982">
        <v>2</v>
      </c>
      <c r="J2982">
        <v>208</v>
      </c>
    </row>
    <row r="2983" spans="1:10" x14ac:dyDescent="0.45">
      <c r="A2983">
        <v>75127</v>
      </c>
      <c r="B2983">
        <v>11</v>
      </c>
      <c r="C2983">
        <v>2</v>
      </c>
      <c r="D2983" t="s">
        <v>1550</v>
      </c>
      <c r="E2983" t="s">
        <v>678</v>
      </c>
      <c r="F2983">
        <v>16</v>
      </c>
      <c r="G2983" t="s">
        <v>634</v>
      </c>
      <c r="H2983" t="s">
        <v>634</v>
      </c>
      <c r="I2983">
        <v>2</v>
      </c>
      <c r="J2983">
        <v>208</v>
      </c>
    </row>
    <row r="2984" spans="1:10" x14ac:dyDescent="0.45">
      <c r="A2984">
        <v>75127</v>
      </c>
      <c r="B2984">
        <v>12</v>
      </c>
      <c r="C2984">
        <v>2</v>
      </c>
      <c r="D2984" t="s">
        <v>1319</v>
      </c>
      <c r="E2984" t="s">
        <v>677</v>
      </c>
      <c r="F2984">
        <v>20</v>
      </c>
      <c r="G2984" t="s">
        <v>1831</v>
      </c>
      <c r="H2984">
        <v>92</v>
      </c>
      <c r="I2984" t="s">
        <v>634</v>
      </c>
      <c r="J2984" t="s">
        <v>634</v>
      </c>
    </row>
    <row r="2985" spans="1:10" x14ac:dyDescent="0.45">
      <c r="A2985">
        <v>75127</v>
      </c>
      <c r="B2985">
        <v>13</v>
      </c>
      <c r="C2985">
        <v>3</v>
      </c>
      <c r="D2985" t="s">
        <v>1551</v>
      </c>
      <c r="E2985" t="s">
        <v>678</v>
      </c>
      <c r="F2985">
        <v>71</v>
      </c>
      <c r="G2985" t="s">
        <v>1801</v>
      </c>
      <c r="H2985">
        <v>20</v>
      </c>
      <c r="I2985" t="s">
        <v>634</v>
      </c>
      <c r="J2985" t="s">
        <v>634</v>
      </c>
    </row>
    <row r="2986" spans="1:10" x14ac:dyDescent="0.45">
      <c r="A2986">
        <v>75127</v>
      </c>
      <c r="B2986">
        <v>14</v>
      </c>
      <c r="C2986">
        <v>3</v>
      </c>
      <c r="D2986" t="s">
        <v>840</v>
      </c>
      <c r="E2986" t="s">
        <v>677</v>
      </c>
      <c r="F2986">
        <v>9</v>
      </c>
      <c r="G2986" t="s">
        <v>1802</v>
      </c>
      <c r="H2986">
        <v>6</v>
      </c>
      <c r="I2986" t="s">
        <v>634</v>
      </c>
      <c r="J2986" t="s">
        <v>634</v>
      </c>
    </row>
    <row r="2987" spans="1:10" x14ac:dyDescent="0.45">
      <c r="A2987">
        <v>75127</v>
      </c>
      <c r="B2987">
        <v>15</v>
      </c>
      <c r="C2987">
        <v>3</v>
      </c>
      <c r="D2987" t="s">
        <v>1299</v>
      </c>
      <c r="E2987" t="s">
        <v>677</v>
      </c>
      <c r="F2987">
        <v>9</v>
      </c>
      <c r="G2987" t="s">
        <v>1868</v>
      </c>
      <c r="H2987">
        <v>92</v>
      </c>
      <c r="I2987" t="s">
        <v>634</v>
      </c>
      <c r="J2987" t="s">
        <v>634</v>
      </c>
    </row>
    <row r="2988" spans="1:10" x14ac:dyDescent="0.45">
      <c r="A2988">
        <v>75127</v>
      </c>
      <c r="B2988">
        <v>16</v>
      </c>
      <c r="C2988">
        <v>3</v>
      </c>
      <c r="D2988" t="s">
        <v>1376</v>
      </c>
      <c r="E2988" t="s">
        <v>678</v>
      </c>
      <c r="F2988" t="s">
        <v>634</v>
      </c>
      <c r="G2988" t="s">
        <v>634</v>
      </c>
      <c r="H2988" t="s">
        <v>634</v>
      </c>
      <c r="I2988" t="s">
        <v>634</v>
      </c>
      <c r="J2988">
        <v>401</v>
      </c>
    </row>
    <row r="2989" spans="1:10" x14ac:dyDescent="0.45">
      <c r="A2989">
        <v>75128</v>
      </c>
      <c r="B2989">
        <v>0</v>
      </c>
      <c r="C2989">
        <v>1</v>
      </c>
      <c r="D2989" t="s">
        <v>1210</v>
      </c>
      <c r="E2989" t="s">
        <v>677</v>
      </c>
      <c r="F2989">
        <v>91</v>
      </c>
      <c r="G2989" t="s">
        <v>1745</v>
      </c>
      <c r="H2989">
        <v>19</v>
      </c>
      <c r="I2989" t="s">
        <v>634</v>
      </c>
      <c r="J2989" t="s">
        <v>634</v>
      </c>
    </row>
    <row r="2990" spans="1:10" x14ac:dyDescent="0.45">
      <c r="A2990">
        <v>75128</v>
      </c>
      <c r="B2990">
        <v>1</v>
      </c>
      <c r="C2990">
        <v>1</v>
      </c>
      <c r="D2990" t="s">
        <v>1505</v>
      </c>
      <c r="E2990" t="s">
        <v>677</v>
      </c>
      <c r="F2990">
        <v>10</v>
      </c>
      <c r="G2990" t="s">
        <v>1777</v>
      </c>
      <c r="H2990">
        <v>18</v>
      </c>
      <c r="I2990" t="s">
        <v>634</v>
      </c>
      <c r="J2990" t="s">
        <v>634</v>
      </c>
    </row>
    <row r="2991" spans="1:10" x14ac:dyDescent="0.45">
      <c r="A2991">
        <v>75128</v>
      </c>
      <c r="B2991">
        <v>2</v>
      </c>
      <c r="C2991">
        <v>1</v>
      </c>
      <c r="D2991" t="s">
        <v>1578</v>
      </c>
      <c r="E2991" t="s">
        <v>677</v>
      </c>
      <c r="F2991">
        <v>10</v>
      </c>
      <c r="G2991" t="s">
        <v>1827</v>
      </c>
      <c r="H2991">
        <v>4</v>
      </c>
      <c r="I2991" t="s">
        <v>634</v>
      </c>
      <c r="J2991" t="s">
        <v>634</v>
      </c>
    </row>
    <row r="2992" spans="1:10" x14ac:dyDescent="0.45">
      <c r="A2992">
        <v>75128</v>
      </c>
      <c r="B2992">
        <v>3</v>
      </c>
      <c r="C2992">
        <v>1</v>
      </c>
      <c r="D2992" t="s">
        <v>823</v>
      </c>
      <c r="E2992" t="s">
        <v>677</v>
      </c>
      <c r="F2992">
        <v>15</v>
      </c>
      <c r="G2992" t="s">
        <v>1797</v>
      </c>
      <c r="H2992">
        <v>91</v>
      </c>
      <c r="I2992" t="s">
        <v>634</v>
      </c>
      <c r="J2992" t="s">
        <v>634</v>
      </c>
    </row>
    <row r="2993" spans="1:10" x14ac:dyDescent="0.45">
      <c r="A2993">
        <v>75128</v>
      </c>
      <c r="B2993">
        <v>4</v>
      </c>
      <c r="C2993">
        <v>1</v>
      </c>
      <c r="D2993" t="s">
        <v>701</v>
      </c>
      <c r="E2993" t="s">
        <v>677</v>
      </c>
      <c r="F2993">
        <v>4</v>
      </c>
      <c r="G2993" t="s">
        <v>1798</v>
      </c>
      <c r="H2993">
        <v>18</v>
      </c>
      <c r="I2993" t="s">
        <v>634</v>
      </c>
      <c r="J2993" t="s">
        <v>634</v>
      </c>
    </row>
    <row r="2994" spans="1:10" x14ac:dyDescent="0.45">
      <c r="A2994">
        <v>75128</v>
      </c>
      <c r="B2994">
        <v>5</v>
      </c>
      <c r="C2994">
        <v>1</v>
      </c>
      <c r="D2994" t="s">
        <v>1274</v>
      </c>
      <c r="E2994" t="s">
        <v>678</v>
      </c>
      <c r="F2994">
        <v>77</v>
      </c>
      <c r="G2994" t="s">
        <v>634</v>
      </c>
      <c r="H2994" t="s">
        <v>634</v>
      </c>
      <c r="I2994">
        <v>2</v>
      </c>
      <c r="J2994">
        <v>208</v>
      </c>
    </row>
    <row r="2995" spans="1:10" x14ac:dyDescent="0.45">
      <c r="A2995">
        <v>75128</v>
      </c>
      <c r="B2995">
        <v>6</v>
      </c>
      <c r="C2995">
        <v>1</v>
      </c>
      <c r="D2995" t="s">
        <v>981</v>
      </c>
      <c r="E2995" t="s">
        <v>677</v>
      </c>
      <c r="F2995">
        <v>91</v>
      </c>
      <c r="G2995" t="s">
        <v>1799</v>
      </c>
      <c r="H2995">
        <v>4</v>
      </c>
      <c r="I2995" t="s">
        <v>634</v>
      </c>
      <c r="J2995" t="s">
        <v>634</v>
      </c>
    </row>
    <row r="2996" spans="1:10" x14ac:dyDescent="0.45">
      <c r="A2996">
        <v>75128</v>
      </c>
      <c r="B2996">
        <v>7</v>
      </c>
      <c r="C2996">
        <v>1</v>
      </c>
      <c r="D2996" t="s">
        <v>707</v>
      </c>
      <c r="E2996" t="s">
        <v>677</v>
      </c>
      <c r="F2996">
        <v>19</v>
      </c>
      <c r="G2996" t="s">
        <v>1800</v>
      </c>
      <c r="H2996">
        <v>74</v>
      </c>
      <c r="I2996" t="s">
        <v>634</v>
      </c>
      <c r="J2996" t="s">
        <v>634</v>
      </c>
    </row>
    <row r="2997" spans="1:10" x14ac:dyDescent="0.45">
      <c r="A2997">
        <v>75128</v>
      </c>
      <c r="B2997">
        <v>8</v>
      </c>
      <c r="C2997">
        <v>1</v>
      </c>
      <c r="D2997" t="s">
        <v>1579</v>
      </c>
      <c r="E2997" t="s">
        <v>678</v>
      </c>
      <c r="F2997">
        <v>8</v>
      </c>
      <c r="G2997" t="s">
        <v>1849</v>
      </c>
      <c r="H2997">
        <v>44</v>
      </c>
      <c r="I2997" t="s">
        <v>634</v>
      </c>
      <c r="J2997" t="s">
        <v>634</v>
      </c>
    </row>
    <row r="2998" spans="1:10" x14ac:dyDescent="0.45">
      <c r="A2998">
        <v>75128</v>
      </c>
      <c r="B2998">
        <v>9</v>
      </c>
      <c r="C2998">
        <v>1</v>
      </c>
      <c r="D2998" t="s">
        <v>1580</v>
      </c>
      <c r="E2998" t="s">
        <v>677</v>
      </c>
      <c r="F2998">
        <v>19</v>
      </c>
      <c r="G2998" t="s">
        <v>1801</v>
      </c>
      <c r="H2998">
        <v>91</v>
      </c>
      <c r="I2998" t="s">
        <v>634</v>
      </c>
      <c r="J2998" t="s">
        <v>634</v>
      </c>
    </row>
    <row r="2999" spans="1:10" x14ac:dyDescent="0.45">
      <c r="A2999">
        <v>75128</v>
      </c>
      <c r="B2999">
        <v>10</v>
      </c>
      <c r="C2999">
        <v>1</v>
      </c>
      <c r="D2999" t="s">
        <v>1195</v>
      </c>
      <c r="E2999" t="s">
        <v>677</v>
      </c>
      <c r="F2999">
        <v>15</v>
      </c>
      <c r="G2999" t="s">
        <v>1802</v>
      </c>
      <c r="H2999">
        <v>14</v>
      </c>
      <c r="I2999" t="s">
        <v>634</v>
      </c>
      <c r="J2999" t="s">
        <v>634</v>
      </c>
    </row>
    <row r="3000" spans="1:10" x14ac:dyDescent="0.45">
      <c r="A3000">
        <v>75128</v>
      </c>
      <c r="B3000">
        <v>11</v>
      </c>
      <c r="C3000">
        <v>1</v>
      </c>
      <c r="D3000" t="s">
        <v>997</v>
      </c>
      <c r="E3000" t="s">
        <v>677</v>
      </c>
      <c r="F3000">
        <v>25</v>
      </c>
      <c r="G3000" t="s">
        <v>1868</v>
      </c>
      <c r="H3000">
        <v>10</v>
      </c>
      <c r="I3000" t="s">
        <v>634</v>
      </c>
      <c r="J3000" t="s">
        <v>634</v>
      </c>
    </row>
    <row r="3001" spans="1:10" x14ac:dyDescent="0.45">
      <c r="A3001">
        <v>75128</v>
      </c>
      <c r="B3001">
        <v>12</v>
      </c>
      <c r="C3001">
        <v>1</v>
      </c>
      <c r="D3001" t="s">
        <v>962</v>
      </c>
      <c r="E3001" t="s">
        <v>677</v>
      </c>
      <c r="F3001">
        <v>20</v>
      </c>
      <c r="G3001" t="s">
        <v>1869</v>
      </c>
      <c r="H3001">
        <v>77</v>
      </c>
      <c r="I3001" t="s">
        <v>634</v>
      </c>
      <c r="J3001" t="s">
        <v>634</v>
      </c>
    </row>
    <row r="3002" spans="1:10" x14ac:dyDescent="0.45">
      <c r="A3002">
        <v>75128</v>
      </c>
      <c r="B3002">
        <v>13</v>
      </c>
      <c r="C3002">
        <v>1</v>
      </c>
      <c r="D3002" t="s">
        <v>962</v>
      </c>
      <c r="E3002" t="s">
        <v>678</v>
      </c>
      <c r="F3002">
        <v>41</v>
      </c>
      <c r="G3002" t="s">
        <v>634</v>
      </c>
      <c r="H3002" t="s">
        <v>634</v>
      </c>
      <c r="I3002">
        <v>2</v>
      </c>
      <c r="J3002">
        <v>220</v>
      </c>
    </row>
    <row r="3003" spans="1:10" x14ac:dyDescent="0.45">
      <c r="A3003">
        <v>75128</v>
      </c>
      <c r="B3003">
        <v>14</v>
      </c>
      <c r="C3003">
        <v>2</v>
      </c>
      <c r="D3003" t="s">
        <v>728</v>
      </c>
      <c r="E3003" t="s">
        <v>677</v>
      </c>
      <c r="F3003">
        <v>25</v>
      </c>
      <c r="G3003" t="s">
        <v>1870</v>
      </c>
      <c r="H3003">
        <v>4</v>
      </c>
      <c r="I3003" t="s">
        <v>634</v>
      </c>
      <c r="J3003" t="s">
        <v>634</v>
      </c>
    </row>
    <row r="3004" spans="1:10" x14ac:dyDescent="0.45">
      <c r="A3004">
        <v>75128</v>
      </c>
      <c r="B3004">
        <v>15</v>
      </c>
      <c r="C3004">
        <v>2</v>
      </c>
      <c r="D3004" t="s">
        <v>698</v>
      </c>
      <c r="E3004" t="s">
        <v>677</v>
      </c>
      <c r="F3004">
        <v>25</v>
      </c>
      <c r="G3004" t="s">
        <v>1871</v>
      </c>
      <c r="H3004">
        <v>10</v>
      </c>
      <c r="I3004" t="s">
        <v>634</v>
      </c>
      <c r="J3004" t="s">
        <v>634</v>
      </c>
    </row>
    <row r="3005" spans="1:10" x14ac:dyDescent="0.45">
      <c r="A3005">
        <v>75128</v>
      </c>
      <c r="B3005">
        <v>16</v>
      </c>
      <c r="C3005">
        <v>2</v>
      </c>
      <c r="D3005" t="s">
        <v>1204</v>
      </c>
      <c r="E3005" t="s">
        <v>678</v>
      </c>
      <c r="F3005">
        <v>77</v>
      </c>
      <c r="G3005" t="s">
        <v>634</v>
      </c>
      <c r="H3005" t="s">
        <v>634</v>
      </c>
      <c r="I3005">
        <v>2</v>
      </c>
      <c r="J3005">
        <v>207</v>
      </c>
    </row>
    <row r="3006" spans="1:10" x14ac:dyDescent="0.45">
      <c r="A3006">
        <v>75128</v>
      </c>
      <c r="B3006">
        <v>17</v>
      </c>
      <c r="C3006">
        <v>2</v>
      </c>
      <c r="D3006" t="s">
        <v>903</v>
      </c>
      <c r="E3006" t="s">
        <v>677</v>
      </c>
      <c r="F3006">
        <v>51</v>
      </c>
      <c r="G3006" t="s">
        <v>1900</v>
      </c>
      <c r="H3006">
        <v>4</v>
      </c>
      <c r="I3006" t="s">
        <v>634</v>
      </c>
      <c r="J3006" t="s">
        <v>634</v>
      </c>
    </row>
    <row r="3007" spans="1:10" x14ac:dyDescent="0.45">
      <c r="A3007">
        <v>75128</v>
      </c>
      <c r="B3007">
        <v>18</v>
      </c>
      <c r="C3007">
        <v>2</v>
      </c>
      <c r="D3007" t="s">
        <v>1372</v>
      </c>
      <c r="E3007" t="s">
        <v>678</v>
      </c>
      <c r="F3007">
        <v>8</v>
      </c>
      <c r="G3007" t="s">
        <v>1931</v>
      </c>
      <c r="H3007">
        <v>77</v>
      </c>
      <c r="I3007" t="s">
        <v>634</v>
      </c>
      <c r="J3007" t="s">
        <v>634</v>
      </c>
    </row>
    <row r="3008" spans="1:10" x14ac:dyDescent="0.45">
      <c r="A3008">
        <v>75128</v>
      </c>
      <c r="B3008">
        <v>19</v>
      </c>
      <c r="C3008">
        <v>2</v>
      </c>
      <c r="D3008" t="s">
        <v>1704</v>
      </c>
      <c r="E3008" t="s">
        <v>677</v>
      </c>
      <c r="F3008">
        <v>77</v>
      </c>
      <c r="G3008" t="s">
        <v>634</v>
      </c>
      <c r="H3008" t="s">
        <v>634</v>
      </c>
      <c r="I3008">
        <v>2</v>
      </c>
      <c r="J3008">
        <v>208</v>
      </c>
    </row>
    <row r="3009" spans="1:10" x14ac:dyDescent="0.45">
      <c r="A3009">
        <v>75128</v>
      </c>
      <c r="B3009">
        <v>20</v>
      </c>
      <c r="C3009">
        <v>2</v>
      </c>
      <c r="D3009" t="s">
        <v>1001</v>
      </c>
      <c r="E3009" t="s">
        <v>678</v>
      </c>
      <c r="F3009">
        <v>41</v>
      </c>
      <c r="G3009" t="s">
        <v>634</v>
      </c>
      <c r="H3009" t="s">
        <v>634</v>
      </c>
      <c r="I3009">
        <v>2</v>
      </c>
      <c r="J3009">
        <v>205</v>
      </c>
    </row>
    <row r="3010" spans="1:10" x14ac:dyDescent="0.45">
      <c r="A3010">
        <v>75128</v>
      </c>
      <c r="B3010">
        <v>21</v>
      </c>
      <c r="C3010">
        <v>2</v>
      </c>
      <c r="D3010" t="s">
        <v>1002</v>
      </c>
      <c r="E3010" t="s">
        <v>678</v>
      </c>
      <c r="F3010">
        <v>88</v>
      </c>
      <c r="G3010" t="s">
        <v>1948</v>
      </c>
      <c r="H3010">
        <v>7</v>
      </c>
      <c r="I3010" t="s">
        <v>634</v>
      </c>
      <c r="J3010" t="s">
        <v>634</v>
      </c>
    </row>
    <row r="3011" spans="1:10" x14ac:dyDescent="0.45">
      <c r="A3011">
        <v>75128</v>
      </c>
      <c r="B3011">
        <v>22</v>
      </c>
      <c r="C3011">
        <v>2</v>
      </c>
      <c r="D3011" t="s">
        <v>1314</v>
      </c>
      <c r="E3011" t="s">
        <v>677</v>
      </c>
      <c r="F3011">
        <v>19</v>
      </c>
      <c r="G3011" t="s">
        <v>1949</v>
      </c>
      <c r="H3011">
        <v>91</v>
      </c>
      <c r="I3011" t="s">
        <v>634</v>
      </c>
      <c r="J3011" t="s">
        <v>634</v>
      </c>
    </row>
    <row r="3012" spans="1:10" x14ac:dyDescent="0.45">
      <c r="A3012">
        <v>75128</v>
      </c>
      <c r="B3012">
        <v>23</v>
      </c>
      <c r="C3012">
        <v>2</v>
      </c>
      <c r="D3012" t="s">
        <v>845</v>
      </c>
      <c r="E3012" t="s">
        <v>677</v>
      </c>
      <c r="F3012">
        <v>10</v>
      </c>
      <c r="G3012" t="s">
        <v>1950</v>
      </c>
      <c r="H3012">
        <v>51</v>
      </c>
      <c r="I3012" t="s">
        <v>634</v>
      </c>
      <c r="J3012" t="s">
        <v>634</v>
      </c>
    </row>
    <row r="3013" spans="1:10" x14ac:dyDescent="0.45">
      <c r="A3013">
        <v>75128</v>
      </c>
      <c r="B3013">
        <v>24</v>
      </c>
      <c r="C3013">
        <v>2</v>
      </c>
      <c r="D3013" t="s">
        <v>962</v>
      </c>
      <c r="E3013" t="s">
        <v>678</v>
      </c>
      <c r="F3013">
        <v>88</v>
      </c>
      <c r="G3013" t="s">
        <v>634</v>
      </c>
      <c r="H3013" t="s">
        <v>634</v>
      </c>
      <c r="I3013">
        <v>2</v>
      </c>
      <c r="J3013">
        <v>201</v>
      </c>
    </row>
    <row r="3014" spans="1:10" x14ac:dyDescent="0.45">
      <c r="A3014">
        <v>75128</v>
      </c>
      <c r="B3014">
        <v>25</v>
      </c>
      <c r="C3014">
        <v>3</v>
      </c>
      <c r="D3014" t="s">
        <v>1473</v>
      </c>
      <c r="E3014" t="s">
        <v>677</v>
      </c>
      <c r="F3014">
        <v>51</v>
      </c>
      <c r="G3014" t="s">
        <v>1951</v>
      </c>
      <c r="H3014">
        <v>91</v>
      </c>
      <c r="I3014" t="s">
        <v>634</v>
      </c>
      <c r="J3014" t="s">
        <v>634</v>
      </c>
    </row>
    <row r="3015" spans="1:10" x14ac:dyDescent="0.45">
      <c r="A3015">
        <v>75128</v>
      </c>
      <c r="B3015">
        <v>26</v>
      </c>
      <c r="C3015">
        <v>3</v>
      </c>
      <c r="D3015" t="s">
        <v>1581</v>
      </c>
      <c r="E3015" t="s">
        <v>677</v>
      </c>
      <c r="F3015">
        <v>80</v>
      </c>
      <c r="G3015" t="s">
        <v>1952</v>
      </c>
      <c r="H3015">
        <v>92</v>
      </c>
      <c r="I3015" t="s">
        <v>634</v>
      </c>
      <c r="J3015" t="s">
        <v>634</v>
      </c>
    </row>
    <row r="3016" spans="1:10" x14ac:dyDescent="0.45">
      <c r="A3016">
        <v>75128</v>
      </c>
      <c r="B3016">
        <v>27</v>
      </c>
      <c r="C3016">
        <v>3</v>
      </c>
      <c r="D3016" t="s">
        <v>1540</v>
      </c>
      <c r="E3016" t="s">
        <v>678</v>
      </c>
      <c r="F3016">
        <v>77</v>
      </c>
      <c r="G3016" t="s">
        <v>1953</v>
      </c>
      <c r="H3016">
        <v>8</v>
      </c>
      <c r="I3016" t="s">
        <v>634</v>
      </c>
      <c r="J3016" t="s">
        <v>634</v>
      </c>
    </row>
    <row r="3017" spans="1:10" x14ac:dyDescent="0.45">
      <c r="A3017">
        <v>75128</v>
      </c>
      <c r="B3017">
        <v>28</v>
      </c>
      <c r="C3017">
        <v>3</v>
      </c>
      <c r="D3017" t="s">
        <v>693</v>
      </c>
      <c r="E3017" t="s">
        <v>677</v>
      </c>
      <c r="F3017">
        <v>18</v>
      </c>
      <c r="G3017" t="s">
        <v>1954</v>
      </c>
      <c r="H3017">
        <v>10</v>
      </c>
      <c r="I3017" t="s">
        <v>634</v>
      </c>
      <c r="J3017" t="s">
        <v>634</v>
      </c>
    </row>
    <row r="3018" spans="1:10" x14ac:dyDescent="0.45">
      <c r="A3018">
        <v>75128</v>
      </c>
      <c r="B3018">
        <v>29</v>
      </c>
      <c r="C3018">
        <v>3</v>
      </c>
      <c r="D3018" t="s">
        <v>1582</v>
      </c>
      <c r="E3018" t="s">
        <v>678</v>
      </c>
      <c r="F3018">
        <v>77</v>
      </c>
      <c r="G3018" t="s">
        <v>1955</v>
      </c>
      <c r="H3018">
        <v>24</v>
      </c>
      <c r="I3018" t="s">
        <v>634</v>
      </c>
      <c r="J3018" t="s">
        <v>634</v>
      </c>
    </row>
    <row r="3019" spans="1:10" x14ac:dyDescent="0.45">
      <c r="A3019">
        <v>75128</v>
      </c>
      <c r="B3019">
        <v>30</v>
      </c>
      <c r="C3019">
        <v>3</v>
      </c>
      <c r="D3019" t="s">
        <v>1583</v>
      </c>
      <c r="E3019" t="s">
        <v>677</v>
      </c>
      <c r="F3019">
        <v>91</v>
      </c>
      <c r="G3019" t="s">
        <v>1956</v>
      </c>
      <c r="H3019">
        <v>4</v>
      </c>
      <c r="I3019" t="s">
        <v>634</v>
      </c>
      <c r="J3019" t="s">
        <v>634</v>
      </c>
    </row>
    <row r="3020" spans="1:10" x14ac:dyDescent="0.45">
      <c r="A3020">
        <v>75128</v>
      </c>
      <c r="B3020">
        <v>31</v>
      </c>
      <c r="C3020">
        <v>3</v>
      </c>
      <c r="D3020" t="s">
        <v>1105</v>
      </c>
      <c r="E3020" t="s">
        <v>677</v>
      </c>
      <c r="F3020">
        <v>19</v>
      </c>
      <c r="G3020" t="s">
        <v>634</v>
      </c>
      <c r="H3020" t="s">
        <v>634</v>
      </c>
      <c r="I3020">
        <v>2</v>
      </c>
      <c r="J3020">
        <v>201</v>
      </c>
    </row>
    <row r="3021" spans="1:10" x14ac:dyDescent="0.45">
      <c r="A3021">
        <v>75128</v>
      </c>
      <c r="B3021">
        <v>32</v>
      </c>
      <c r="C3021">
        <v>3</v>
      </c>
      <c r="D3021" t="s">
        <v>944</v>
      </c>
      <c r="E3021" t="s">
        <v>677</v>
      </c>
      <c r="F3021">
        <v>10</v>
      </c>
      <c r="G3021" t="s">
        <v>1957</v>
      </c>
      <c r="H3021">
        <v>4</v>
      </c>
      <c r="I3021" t="s">
        <v>634</v>
      </c>
      <c r="J3021" t="s">
        <v>634</v>
      </c>
    </row>
    <row r="3022" spans="1:10" x14ac:dyDescent="0.45">
      <c r="A3022">
        <v>75129</v>
      </c>
      <c r="B3022">
        <v>0</v>
      </c>
      <c r="C3022">
        <v>1</v>
      </c>
      <c r="D3022" t="s">
        <v>1093</v>
      </c>
      <c r="E3022" t="s">
        <v>677</v>
      </c>
      <c r="F3022">
        <v>89</v>
      </c>
      <c r="G3022" t="s">
        <v>1745</v>
      </c>
      <c r="H3022">
        <v>81</v>
      </c>
      <c r="I3022" t="s">
        <v>634</v>
      </c>
      <c r="J3022" t="s">
        <v>634</v>
      </c>
    </row>
    <row r="3023" spans="1:10" x14ac:dyDescent="0.45">
      <c r="A3023">
        <v>75129</v>
      </c>
      <c r="B3023">
        <v>1</v>
      </c>
      <c r="C3023">
        <v>1</v>
      </c>
      <c r="D3023" t="s">
        <v>959</v>
      </c>
      <c r="E3023" t="s">
        <v>677</v>
      </c>
      <c r="F3023">
        <v>15</v>
      </c>
      <c r="G3023" t="s">
        <v>1777</v>
      </c>
      <c r="H3023">
        <v>10</v>
      </c>
      <c r="I3023" t="s">
        <v>634</v>
      </c>
      <c r="J3023" t="s">
        <v>634</v>
      </c>
    </row>
    <row r="3024" spans="1:10" x14ac:dyDescent="0.45">
      <c r="A3024">
        <v>75129</v>
      </c>
      <c r="B3024">
        <v>2</v>
      </c>
      <c r="C3024">
        <v>1</v>
      </c>
      <c r="D3024" t="s">
        <v>800</v>
      </c>
      <c r="E3024" t="s">
        <v>677</v>
      </c>
      <c r="F3024">
        <v>54</v>
      </c>
      <c r="G3024" t="s">
        <v>634</v>
      </c>
      <c r="H3024" t="s">
        <v>634</v>
      </c>
      <c r="I3024">
        <v>2</v>
      </c>
      <c r="J3024">
        <v>211</v>
      </c>
    </row>
    <row r="3025" spans="1:10" x14ac:dyDescent="0.45">
      <c r="A3025">
        <v>75129</v>
      </c>
      <c r="B3025">
        <v>3</v>
      </c>
      <c r="C3025">
        <v>1</v>
      </c>
      <c r="D3025" t="s">
        <v>1340</v>
      </c>
      <c r="E3025" t="s">
        <v>677</v>
      </c>
      <c r="F3025">
        <v>9</v>
      </c>
      <c r="G3025" t="s">
        <v>634</v>
      </c>
      <c r="H3025" t="s">
        <v>634</v>
      </c>
      <c r="I3025">
        <v>2</v>
      </c>
      <c r="J3025">
        <v>206</v>
      </c>
    </row>
    <row r="3026" spans="1:10" x14ac:dyDescent="0.45">
      <c r="A3026">
        <v>75129</v>
      </c>
      <c r="B3026">
        <v>4</v>
      </c>
      <c r="C3026">
        <v>2</v>
      </c>
      <c r="D3026" t="s">
        <v>1058</v>
      </c>
      <c r="E3026" t="s">
        <v>678</v>
      </c>
      <c r="F3026">
        <v>8</v>
      </c>
      <c r="G3026" t="s">
        <v>634</v>
      </c>
      <c r="H3026" t="s">
        <v>634</v>
      </c>
      <c r="I3026">
        <v>2</v>
      </c>
      <c r="J3026">
        <v>207</v>
      </c>
    </row>
    <row r="3027" spans="1:10" x14ac:dyDescent="0.45">
      <c r="A3027">
        <v>75129</v>
      </c>
      <c r="B3027">
        <v>5</v>
      </c>
      <c r="C3027">
        <v>2</v>
      </c>
      <c r="D3027" t="s">
        <v>1584</v>
      </c>
      <c r="E3027" t="s">
        <v>678</v>
      </c>
      <c r="F3027">
        <v>6</v>
      </c>
      <c r="G3027" t="s">
        <v>1747</v>
      </c>
      <c r="H3027">
        <v>27</v>
      </c>
      <c r="I3027" t="s">
        <v>634</v>
      </c>
      <c r="J3027" t="s">
        <v>634</v>
      </c>
    </row>
    <row r="3028" spans="1:10" x14ac:dyDescent="0.45">
      <c r="A3028">
        <v>75129</v>
      </c>
      <c r="B3028">
        <v>6</v>
      </c>
      <c r="C3028">
        <v>2</v>
      </c>
      <c r="D3028" t="s">
        <v>756</v>
      </c>
      <c r="E3028" t="s">
        <v>677</v>
      </c>
      <c r="F3028">
        <v>31</v>
      </c>
      <c r="G3028" t="s">
        <v>1808</v>
      </c>
      <c r="H3028">
        <v>10</v>
      </c>
      <c r="I3028" t="s">
        <v>634</v>
      </c>
      <c r="J3028" t="s">
        <v>634</v>
      </c>
    </row>
    <row r="3029" spans="1:10" x14ac:dyDescent="0.45">
      <c r="A3029">
        <v>75129</v>
      </c>
      <c r="B3029">
        <v>7</v>
      </c>
      <c r="C3029">
        <v>2</v>
      </c>
      <c r="D3029" t="s">
        <v>785</v>
      </c>
      <c r="E3029" t="s">
        <v>677</v>
      </c>
      <c r="F3029">
        <v>55</v>
      </c>
      <c r="G3029" t="s">
        <v>634</v>
      </c>
      <c r="H3029" t="s">
        <v>634</v>
      </c>
      <c r="I3029">
        <v>2</v>
      </c>
      <c r="J3029">
        <v>207</v>
      </c>
    </row>
    <row r="3030" spans="1:10" x14ac:dyDescent="0.45">
      <c r="A3030">
        <v>75129</v>
      </c>
      <c r="B3030">
        <v>8</v>
      </c>
      <c r="C3030">
        <v>2</v>
      </c>
      <c r="D3030" t="s">
        <v>1660</v>
      </c>
      <c r="E3030" t="s">
        <v>678</v>
      </c>
      <c r="F3030">
        <v>15</v>
      </c>
      <c r="G3030" t="s">
        <v>634</v>
      </c>
      <c r="H3030" t="s">
        <v>634</v>
      </c>
      <c r="I3030">
        <v>2</v>
      </c>
      <c r="J3030">
        <v>204</v>
      </c>
    </row>
    <row r="3031" spans="1:10" x14ac:dyDescent="0.45">
      <c r="A3031">
        <v>75129</v>
      </c>
      <c r="B3031">
        <v>9</v>
      </c>
      <c r="C3031">
        <v>2</v>
      </c>
      <c r="D3031" t="s">
        <v>1065</v>
      </c>
      <c r="E3031" t="s">
        <v>678</v>
      </c>
      <c r="F3031">
        <v>15</v>
      </c>
      <c r="G3031" t="s">
        <v>634</v>
      </c>
      <c r="H3031" t="s">
        <v>634</v>
      </c>
      <c r="I3031">
        <v>4</v>
      </c>
      <c r="J3031">
        <v>502</v>
      </c>
    </row>
    <row r="3032" spans="1:10" x14ac:dyDescent="0.45">
      <c r="A3032">
        <v>75129</v>
      </c>
      <c r="B3032">
        <v>10</v>
      </c>
      <c r="C3032">
        <v>2</v>
      </c>
      <c r="D3032" t="s">
        <v>884</v>
      </c>
      <c r="E3032" t="s">
        <v>677</v>
      </c>
      <c r="F3032">
        <v>81</v>
      </c>
      <c r="G3032" t="s">
        <v>634</v>
      </c>
      <c r="H3032" t="s">
        <v>634</v>
      </c>
      <c r="I3032">
        <v>2</v>
      </c>
      <c r="J3032">
        <v>207</v>
      </c>
    </row>
    <row r="3033" spans="1:10" x14ac:dyDescent="0.45">
      <c r="A3033">
        <v>75129</v>
      </c>
      <c r="B3033">
        <v>11</v>
      </c>
      <c r="C3033">
        <v>3</v>
      </c>
      <c r="D3033" t="s">
        <v>830</v>
      </c>
      <c r="E3033" t="s">
        <v>677</v>
      </c>
      <c r="F3033">
        <v>15</v>
      </c>
      <c r="G3033" t="s">
        <v>1809</v>
      </c>
      <c r="H3033">
        <v>10</v>
      </c>
      <c r="I3033" t="s">
        <v>634</v>
      </c>
      <c r="J3033" t="s">
        <v>634</v>
      </c>
    </row>
    <row r="3034" spans="1:10" x14ac:dyDescent="0.45">
      <c r="A3034">
        <v>75129</v>
      </c>
      <c r="B3034">
        <v>12</v>
      </c>
      <c r="C3034">
        <v>3</v>
      </c>
      <c r="D3034" t="s">
        <v>1585</v>
      </c>
      <c r="E3034" t="s">
        <v>677</v>
      </c>
      <c r="F3034">
        <v>15</v>
      </c>
      <c r="G3034" t="s">
        <v>1828</v>
      </c>
      <c r="H3034">
        <v>10</v>
      </c>
      <c r="I3034" t="s">
        <v>634</v>
      </c>
      <c r="J3034" t="s">
        <v>634</v>
      </c>
    </row>
    <row r="3035" spans="1:10" x14ac:dyDescent="0.45">
      <c r="A3035">
        <v>75129</v>
      </c>
      <c r="B3035">
        <v>13</v>
      </c>
      <c r="C3035">
        <v>3</v>
      </c>
      <c r="D3035" t="s">
        <v>1565</v>
      </c>
      <c r="E3035" t="s">
        <v>677</v>
      </c>
      <c r="F3035">
        <v>89</v>
      </c>
      <c r="G3035" t="s">
        <v>1829</v>
      </c>
      <c r="H3035">
        <v>61</v>
      </c>
      <c r="I3035" t="s">
        <v>634</v>
      </c>
      <c r="J3035" t="s">
        <v>634</v>
      </c>
    </row>
    <row r="3036" spans="1:10" x14ac:dyDescent="0.45">
      <c r="A3036">
        <v>75129</v>
      </c>
      <c r="B3036">
        <v>14</v>
      </c>
      <c r="C3036">
        <v>3</v>
      </c>
      <c r="D3036" t="s">
        <v>978</v>
      </c>
      <c r="E3036" t="s">
        <v>677</v>
      </c>
      <c r="F3036">
        <v>11</v>
      </c>
      <c r="G3036" t="s">
        <v>1849</v>
      </c>
      <c r="H3036" t="s">
        <v>634</v>
      </c>
      <c r="I3036" t="s">
        <v>634</v>
      </c>
      <c r="J3036" t="s">
        <v>634</v>
      </c>
    </row>
    <row r="3037" spans="1:10" x14ac:dyDescent="0.45">
      <c r="A3037">
        <v>75129</v>
      </c>
      <c r="B3037">
        <v>15</v>
      </c>
      <c r="C3037">
        <v>3</v>
      </c>
      <c r="D3037" t="s">
        <v>1416</v>
      </c>
      <c r="E3037" t="s">
        <v>677</v>
      </c>
      <c r="F3037">
        <v>89</v>
      </c>
      <c r="G3037" t="s">
        <v>634</v>
      </c>
      <c r="H3037" t="s">
        <v>634</v>
      </c>
      <c r="I3037">
        <v>2</v>
      </c>
      <c r="J3037">
        <v>206</v>
      </c>
    </row>
    <row r="3038" spans="1:10" x14ac:dyDescent="0.45">
      <c r="A3038">
        <v>75129</v>
      </c>
      <c r="B3038">
        <v>16</v>
      </c>
      <c r="C3038">
        <v>3</v>
      </c>
      <c r="D3038" t="s">
        <v>962</v>
      </c>
      <c r="E3038" t="s">
        <v>678</v>
      </c>
      <c r="F3038">
        <v>6</v>
      </c>
      <c r="G3038" t="s">
        <v>634</v>
      </c>
      <c r="H3038" t="s">
        <v>634</v>
      </c>
      <c r="I3038">
        <v>2</v>
      </c>
      <c r="J3038">
        <v>101</v>
      </c>
    </row>
    <row r="3039" spans="1:10" x14ac:dyDescent="0.45">
      <c r="A3039">
        <v>75129</v>
      </c>
      <c r="B3039">
        <v>17</v>
      </c>
      <c r="C3039">
        <v>5</v>
      </c>
      <c r="D3039" t="s">
        <v>1505</v>
      </c>
      <c r="E3039" t="s">
        <v>677</v>
      </c>
      <c r="F3039">
        <v>10</v>
      </c>
      <c r="G3039" t="s">
        <v>1801</v>
      </c>
      <c r="H3039" t="s">
        <v>634</v>
      </c>
      <c r="I3039" t="s">
        <v>634</v>
      </c>
      <c r="J3039" t="s">
        <v>634</v>
      </c>
    </row>
    <row r="3040" spans="1:10" x14ac:dyDescent="0.45">
      <c r="A3040">
        <v>75130</v>
      </c>
      <c r="B3040">
        <v>0</v>
      </c>
      <c r="C3040">
        <v>1</v>
      </c>
      <c r="D3040" t="s">
        <v>1326</v>
      </c>
      <c r="E3040" t="s">
        <v>677</v>
      </c>
      <c r="F3040">
        <v>63</v>
      </c>
      <c r="G3040" t="s">
        <v>1745</v>
      </c>
      <c r="H3040">
        <v>9</v>
      </c>
      <c r="I3040" t="s">
        <v>634</v>
      </c>
      <c r="J3040" t="s">
        <v>634</v>
      </c>
    </row>
    <row r="3041" spans="1:10" x14ac:dyDescent="0.45">
      <c r="A3041">
        <v>75130</v>
      </c>
      <c r="B3041">
        <v>1</v>
      </c>
      <c r="C3041">
        <v>1</v>
      </c>
      <c r="D3041" t="s">
        <v>1586</v>
      </c>
      <c r="E3041" t="s">
        <v>677</v>
      </c>
      <c r="F3041">
        <v>23</v>
      </c>
      <c r="G3041" t="s">
        <v>1777</v>
      </c>
      <c r="H3041">
        <v>97</v>
      </c>
      <c r="I3041" t="s">
        <v>634</v>
      </c>
      <c r="J3041" t="s">
        <v>634</v>
      </c>
    </row>
    <row r="3042" spans="1:10" x14ac:dyDescent="0.45">
      <c r="A3042">
        <v>75130</v>
      </c>
      <c r="B3042">
        <v>2</v>
      </c>
      <c r="C3042">
        <v>1</v>
      </c>
      <c r="D3042" t="s">
        <v>730</v>
      </c>
      <c r="E3042" t="s">
        <v>677</v>
      </c>
      <c r="F3042">
        <v>14</v>
      </c>
      <c r="G3042" t="s">
        <v>1827</v>
      </c>
      <c r="H3042">
        <v>97</v>
      </c>
      <c r="I3042" t="s">
        <v>634</v>
      </c>
      <c r="J3042" t="s">
        <v>634</v>
      </c>
    </row>
    <row r="3043" spans="1:10" x14ac:dyDescent="0.45">
      <c r="A3043">
        <v>75130</v>
      </c>
      <c r="B3043">
        <v>3</v>
      </c>
      <c r="C3043">
        <v>1</v>
      </c>
      <c r="D3043" t="s">
        <v>931</v>
      </c>
      <c r="E3043" t="s">
        <v>677</v>
      </c>
      <c r="F3043">
        <v>23</v>
      </c>
      <c r="G3043" t="s">
        <v>1797</v>
      </c>
      <c r="H3043">
        <v>15</v>
      </c>
      <c r="I3043" t="s">
        <v>634</v>
      </c>
      <c r="J3043" t="s">
        <v>634</v>
      </c>
    </row>
    <row r="3044" spans="1:10" x14ac:dyDescent="0.45">
      <c r="A3044">
        <v>75130</v>
      </c>
      <c r="B3044">
        <v>4</v>
      </c>
      <c r="C3044">
        <v>1</v>
      </c>
      <c r="D3044" t="s">
        <v>1587</v>
      </c>
      <c r="E3044" t="s">
        <v>677</v>
      </c>
      <c r="F3044">
        <v>71</v>
      </c>
      <c r="G3044" t="s">
        <v>1798</v>
      </c>
      <c r="H3044" t="s">
        <v>634</v>
      </c>
      <c r="I3044" t="s">
        <v>634</v>
      </c>
      <c r="J3044" t="s">
        <v>634</v>
      </c>
    </row>
    <row r="3045" spans="1:10" x14ac:dyDescent="0.45">
      <c r="A3045">
        <v>75130</v>
      </c>
      <c r="B3045">
        <v>5</v>
      </c>
      <c r="C3045">
        <v>1</v>
      </c>
      <c r="D3045" t="s">
        <v>852</v>
      </c>
      <c r="E3045" t="s">
        <v>678</v>
      </c>
      <c r="F3045">
        <v>8</v>
      </c>
      <c r="G3045" t="s">
        <v>634</v>
      </c>
      <c r="H3045" t="s">
        <v>634</v>
      </c>
      <c r="I3045">
        <v>2</v>
      </c>
      <c r="J3045">
        <v>201</v>
      </c>
    </row>
    <row r="3046" spans="1:10" x14ac:dyDescent="0.45">
      <c r="A3046">
        <v>75130</v>
      </c>
      <c r="B3046">
        <v>6</v>
      </c>
      <c r="C3046">
        <v>1</v>
      </c>
      <c r="D3046" t="s">
        <v>1361</v>
      </c>
      <c r="E3046" t="s">
        <v>677</v>
      </c>
      <c r="F3046">
        <v>97</v>
      </c>
      <c r="G3046" t="s">
        <v>1799</v>
      </c>
      <c r="H3046">
        <v>23</v>
      </c>
      <c r="I3046" t="s">
        <v>634</v>
      </c>
      <c r="J3046" t="s">
        <v>634</v>
      </c>
    </row>
    <row r="3047" spans="1:10" x14ac:dyDescent="0.45">
      <c r="A3047">
        <v>75130</v>
      </c>
      <c r="B3047">
        <v>7</v>
      </c>
      <c r="C3047">
        <v>1</v>
      </c>
      <c r="D3047" t="s">
        <v>861</v>
      </c>
      <c r="E3047" t="s">
        <v>677</v>
      </c>
      <c r="F3047">
        <v>7</v>
      </c>
      <c r="G3047" t="s">
        <v>1800</v>
      </c>
      <c r="H3047">
        <v>77</v>
      </c>
      <c r="I3047" t="s">
        <v>634</v>
      </c>
      <c r="J3047" t="s">
        <v>634</v>
      </c>
    </row>
    <row r="3048" spans="1:10" x14ac:dyDescent="0.45">
      <c r="A3048">
        <v>75130</v>
      </c>
      <c r="B3048">
        <v>8</v>
      </c>
      <c r="C3048">
        <v>1</v>
      </c>
      <c r="D3048" t="s">
        <v>724</v>
      </c>
      <c r="E3048" t="s">
        <v>677</v>
      </c>
      <c r="F3048">
        <v>6</v>
      </c>
      <c r="G3048" t="s">
        <v>1831</v>
      </c>
      <c r="H3048">
        <v>74</v>
      </c>
      <c r="I3048" t="s">
        <v>634</v>
      </c>
      <c r="J3048" t="s">
        <v>634</v>
      </c>
    </row>
    <row r="3049" spans="1:10" x14ac:dyDescent="0.45">
      <c r="A3049">
        <v>75130</v>
      </c>
      <c r="B3049">
        <v>9</v>
      </c>
      <c r="C3049">
        <v>1</v>
      </c>
      <c r="D3049" t="s">
        <v>989</v>
      </c>
      <c r="E3049" t="s">
        <v>678</v>
      </c>
      <c r="F3049">
        <v>8</v>
      </c>
      <c r="G3049" t="s">
        <v>634</v>
      </c>
      <c r="H3049" t="s">
        <v>634</v>
      </c>
      <c r="I3049">
        <v>2</v>
      </c>
      <c r="J3049">
        <v>201</v>
      </c>
    </row>
    <row r="3050" spans="1:10" x14ac:dyDescent="0.45">
      <c r="A3050">
        <v>75130</v>
      </c>
      <c r="B3050">
        <v>10</v>
      </c>
      <c r="C3050">
        <v>2</v>
      </c>
      <c r="D3050" t="s">
        <v>713</v>
      </c>
      <c r="E3050" t="s">
        <v>677</v>
      </c>
      <c r="F3050">
        <v>97</v>
      </c>
      <c r="G3050" t="s">
        <v>1879</v>
      </c>
      <c r="H3050">
        <v>77</v>
      </c>
      <c r="I3050" t="s">
        <v>634</v>
      </c>
      <c r="J3050" t="s">
        <v>634</v>
      </c>
    </row>
    <row r="3051" spans="1:10" x14ac:dyDescent="0.45">
      <c r="A3051">
        <v>75130</v>
      </c>
      <c r="B3051">
        <v>11</v>
      </c>
      <c r="C3051">
        <v>2</v>
      </c>
      <c r="D3051" t="s">
        <v>1227</v>
      </c>
      <c r="E3051" t="s">
        <v>678</v>
      </c>
      <c r="F3051">
        <v>20</v>
      </c>
      <c r="G3051" t="s">
        <v>634</v>
      </c>
      <c r="H3051" t="s">
        <v>634</v>
      </c>
      <c r="I3051">
        <v>2</v>
      </c>
      <c r="J3051">
        <v>207</v>
      </c>
    </row>
    <row r="3052" spans="1:10" x14ac:dyDescent="0.45">
      <c r="A3052">
        <v>75130</v>
      </c>
      <c r="B3052">
        <v>12</v>
      </c>
      <c r="C3052">
        <v>2</v>
      </c>
      <c r="D3052" t="s">
        <v>1438</v>
      </c>
      <c r="E3052" t="s">
        <v>677</v>
      </c>
      <c r="F3052">
        <v>23</v>
      </c>
      <c r="G3052" t="s">
        <v>1880</v>
      </c>
      <c r="H3052">
        <v>97</v>
      </c>
      <c r="I3052" t="s">
        <v>634</v>
      </c>
      <c r="J3052" t="s">
        <v>634</v>
      </c>
    </row>
    <row r="3053" spans="1:10" x14ac:dyDescent="0.45">
      <c r="A3053">
        <v>75130</v>
      </c>
      <c r="B3053">
        <v>13</v>
      </c>
      <c r="C3053">
        <v>2</v>
      </c>
      <c r="D3053" t="s">
        <v>914</v>
      </c>
      <c r="E3053" t="s">
        <v>678</v>
      </c>
      <c r="F3053">
        <v>3</v>
      </c>
      <c r="G3053" t="s">
        <v>1868</v>
      </c>
      <c r="H3053">
        <v>47</v>
      </c>
      <c r="I3053" t="s">
        <v>634</v>
      </c>
      <c r="J3053" t="s">
        <v>634</v>
      </c>
    </row>
    <row r="3054" spans="1:10" x14ac:dyDescent="0.45">
      <c r="A3054">
        <v>75130</v>
      </c>
      <c r="B3054">
        <v>14</v>
      </c>
      <c r="C3054">
        <v>2</v>
      </c>
      <c r="D3054" t="s">
        <v>1024</v>
      </c>
      <c r="E3054" t="s">
        <v>678</v>
      </c>
      <c r="F3054">
        <v>41</v>
      </c>
      <c r="G3054" t="s">
        <v>634</v>
      </c>
      <c r="H3054" t="s">
        <v>634</v>
      </c>
      <c r="I3054">
        <v>2</v>
      </c>
      <c r="J3054">
        <v>208</v>
      </c>
    </row>
    <row r="3055" spans="1:10" x14ac:dyDescent="0.45">
      <c r="A3055">
        <v>75130</v>
      </c>
      <c r="B3055">
        <v>15</v>
      </c>
      <c r="C3055">
        <v>2</v>
      </c>
      <c r="D3055" t="s">
        <v>1024</v>
      </c>
      <c r="E3055" t="s">
        <v>677</v>
      </c>
      <c r="F3055">
        <v>71</v>
      </c>
      <c r="G3055" t="s">
        <v>634</v>
      </c>
      <c r="H3055" t="s">
        <v>634</v>
      </c>
      <c r="I3055">
        <v>2</v>
      </c>
      <c r="J3055">
        <v>208</v>
      </c>
    </row>
    <row r="3056" spans="1:10" x14ac:dyDescent="0.45">
      <c r="A3056">
        <v>75130</v>
      </c>
      <c r="B3056">
        <v>16</v>
      </c>
      <c r="C3056">
        <v>2</v>
      </c>
      <c r="D3056" t="s">
        <v>1513</v>
      </c>
      <c r="E3056" t="s">
        <v>677</v>
      </c>
      <c r="F3056">
        <v>9</v>
      </c>
      <c r="G3056" t="s">
        <v>1869</v>
      </c>
      <c r="H3056" t="s">
        <v>634</v>
      </c>
      <c r="I3056" t="s">
        <v>634</v>
      </c>
      <c r="J3056" t="s">
        <v>634</v>
      </c>
    </row>
    <row r="3057" spans="1:10" x14ac:dyDescent="0.45">
      <c r="A3057">
        <v>75130</v>
      </c>
      <c r="B3057">
        <v>17</v>
      </c>
      <c r="C3057">
        <v>2</v>
      </c>
      <c r="D3057" t="s">
        <v>1711</v>
      </c>
      <c r="E3057" t="s">
        <v>677</v>
      </c>
      <c r="F3057">
        <v>15</v>
      </c>
      <c r="G3057" t="s">
        <v>634</v>
      </c>
      <c r="H3057" t="s">
        <v>634</v>
      </c>
      <c r="I3057">
        <v>2</v>
      </c>
      <c r="J3057">
        <v>208</v>
      </c>
    </row>
    <row r="3058" spans="1:10" x14ac:dyDescent="0.45">
      <c r="A3058">
        <v>75130</v>
      </c>
      <c r="B3058">
        <v>18</v>
      </c>
      <c r="C3058">
        <v>2</v>
      </c>
      <c r="D3058" t="s">
        <v>1456</v>
      </c>
      <c r="E3058" t="s">
        <v>677</v>
      </c>
      <c r="F3058">
        <v>6</v>
      </c>
      <c r="G3058" t="s">
        <v>1870</v>
      </c>
      <c r="H3058" t="s">
        <v>634</v>
      </c>
      <c r="I3058" t="s">
        <v>634</v>
      </c>
      <c r="J3058" t="s">
        <v>634</v>
      </c>
    </row>
    <row r="3059" spans="1:10" x14ac:dyDescent="0.45">
      <c r="A3059">
        <v>75130</v>
      </c>
      <c r="B3059">
        <v>19</v>
      </c>
      <c r="C3059">
        <v>2</v>
      </c>
      <c r="D3059" t="s">
        <v>1588</v>
      </c>
      <c r="E3059" t="s">
        <v>677</v>
      </c>
      <c r="F3059">
        <v>77</v>
      </c>
      <c r="G3059" t="s">
        <v>1871</v>
      </c>
      <c r="H3059">
        <v>9</v>
      </c>
      <c r="I3059" t="s">
        <v>634</v>
      </c>
      <c r="J3059" t="s">
        <v>634</v>
      </c>
    </row>
    <row r="3060" spans="1:10" x14ac:dyDescent="0.45">
      <c r="A3060">
        <v>75130</v>
      </c>
      <c r="B3060">
        <v>20</v>
      </c>
      <c r="C3060">
        <v>2</v>
      </c>
      <c r="D3060" t="s">
        <v>808</v>
      </c>
      <c r="E3060" t="s">
        <v>678</v>
      </c>
      <c r="F3060">
        <v>44</v>
      </c>
      <c r="G3060" t="s">
        <v>634</v>
      </c>
      <c r="H3060" t="s">
        <v>634</v>
      </c>
      <c r="I3060">
        <v>2</v>
      </c>
      <c r="J3060">
        <v>0</v>
      </c>
    </row>
    <row r="3061" spans="1:10" x14ac:dyDescent="0.45">
      <c r="A3061">
        <v>75130</v>
      </c>
      <c r="B3061">
        <v>21</v>
      </c>
      <c r="C3061">
        <v>3</v>
      </c>
      <c r="D3061" t="s">
        <v>713</v>
      </c>
      <c r="E3061" t="s">
        <v>678</v>
      </c>
      <c r="F3061">
        <v>41</v>
      </c>
      <c r="G3061" t="s">
        <v>1907</v>
      </c>
      <c r="H3061">
        <v>7</v>
      </c>
      <c r="I3061" t="s">
        <v>634</v>
      </c>
      <c r="J3061" t="s">
        <v>634</v>
      </c>
    </row>
    <row r="3062" spans="1:10" x14ac:dyDescent="0.45">
      <c r="A3062">
        <v>75130</v>
      </c>
      <c r="B3062">
        <v>22</v>
      </c>
      <c r="C3062">
        <v>3</v>
      </c>
      <c r="D3062" t="s">
        <v>1589</v>
      </c>
      <c r="E3062" t="s">
        <v>677</v>
      </c>
      <c r="F3062">
        <v>74</v>
      </c>
      <c r="G3062" t="s">
        <v>1931</v>
      </c>
      <c r="H3062">
        <v>6</v>
      </c>
      <c r="I3062" t="s">
        <v>634</v>
      </c>
      <c r="J3062" t="s">
        <v>634</v>
      </c>
    </row>
    <row r="3063" spans="1:10" x14ac:dyDescent="0.45">
      <c r="A3063">
        <v>75130</v>
      </c>
      <c r="B3063">
        <v>23</v>
      </c>
      <c r="C3063">
        <v>3</v>
      </c>
      <c r="D3063" t="s">
        <v>1590</v>
      </c>
      <c r="E3063" t="s">
        <v>677</v>
      </c>
      <c r="F3063">
        <v>77</v>
      </c>
      <c r="G3063" t="s">
        <v>1932</v>
      </c>
      <c r="H3063">
        <v>9</v>
      </c>
      <c r="I3063" t="s">
        <v>634</v>
      </c>
      <c r="J3063" t="s">
        <v>634</v>
      </c>
    </row>
    <row r="3064" spans="1:10" x14ac:dyDescent="0.45">
      <c r="A3064">
        <v>75130</v>
      </c>
      <c r="B3064">
        <v>24</v>
      </c>
      <c r="C3064">
        <v>3</v>
      </c>
      <c r="D3064" t="s">
        <v>1380</v>
      </c>
      <c r="E3064" t="s">
        <v>677</v>
      </c>
      <c r="F3064">
        <v>24</v>
      </c>
      <c r="G3064" t="s">
        <v>1933</v>
      </c>
      <c r="H3064">
        <v>6</v>
      </c>
      <c r="I3064" t="s">
        <v>634</v>
      </c>
      <c r="J3064" t="s">
        <v>634</v>
      </c>
    </row>
    <row r="3065" spans="1:10" x14ac:dyDescent="0.45">
      <c r="A3065">
        <v>75130</v>
      </c>
      <c r="B3065">
        <v>25</v>
      </c>
      <c r="C3065">
        <v>3</v>
      </c>
      <c r="D3065" t="s">
        <v>1337</v>
      </c>
      <c r="E3065" t="s">
        <v>678</v>
      </c>
      <c r="F3065">
        <v>8</v>
      </c>
      <c r="G3065" t="s">
        <v>634</v>
      </c>
      <c r="H3065" t="s">
        <v>634</v>
      </c>
      <c r="I3065">
        <v>2</v>
      </c>
      <c r="J3065">
        <v>201</v>
      </c>
    </row>
    <row r="3066" spans="1:10" x14ac:dyDescent="0.45">
      <c r="A3066">
        <v>75130</v>
      </c>
      <c r="B3066">
        <v>26</v>
      </c>
      <c r="C3066">
        <v>3</v>
      </c>
      <c r="D3066" t="s">
        <v>1279</v>
      </c>
      <c r="E3066" t="s">
        <v>677</v>
      </c>
      <c r="F3066">
        <v>9</v>
      </c>
      <c r="G3066" t="s">
        <v>1934</v>
      </c>
      <c r="H3066">
        <v>77</v>
      </c>
      <c r="I3066" t="s">
        <v>634</v>
      </c>
      <c r="J3066" t="s">
        <v>634</v>
      </c>
    </row>
    <row r="3067" spans="1:10" x14ac:dyDescent="0.45">
      <c r="A3067">
        <v>75130</v>
      </c>
      <c r="B3067">
        <v>27</v>
      </c>
      <c r="C3067">
        <v>3</v>
      </c>
      <c r="D3067" t="s">
        <v>883</v>
      </c>
      <c r="E3067" t="s">
        <v>677</v>
      </c>
      <c r="F3067">
        <v>14</v>
      </c>
      <c r="G3067" t="s">
        <v>1958</v>
      </c>
      <c r="H3067">
        <v>37</v>
      </c>
      <c r="I3067" t="s">
        <v>634</v>
      </c>
      <c r="J3067" t="s">
        <v>634</v>
      </c>
    </row>
    <row r="3068" spans="1:10" x14ac:dyDescent="0.45">
      <c r="A3068">
        <v>75130</v>
      </c>
      <c r="B3068">
        <v>28</v>
      </c>
      <c r="C3068">
        <v>3</v>
      </c>
      <c r="D3068" t="s">
        <v>1591</v>
      </c>
      <c r="E3068" t="s">
        <v>677</v>
      </c>
      <c r="F3068">
        <v>77</v>
      </c>
      <c r="G3068" t="s">
        <v>1959</v>
      </c>
      <c r="H3068">
        <v>7</v>
      </c>
      <c r="I3068" t="s">
        <v>634</v>
      </c>
      <c r="J3068" t="s">
        <v>634</v>
      </c>
    </row>
    <row r="3069" spans="1:10" x14ac:dyDescent="0.45">
      <c r="A3069">
        <v>75130</v>
      </c>
      <c r="B3069">
        <v>29</v>
      </c>
      <c r="C3069">
        <v>3</v>
      </c>
      <c r="D3069" t="s">
        <v>1131</v>
      </c>
      <c r="E3069" t="s">
        <v>677</v>
      </c>
      <c r="F3069">
        <v>14</v>
      </c>
      <c r="G3069" t="s">
        <v>1960</v>
      </c>
      <c r="H3069">
        <v>97</v>
      </c>
      <c r="I3069" t="s">
        <v>634</v>
      </c>
      <c r="J3069" t="s">
        <v>634</v>
      </c>
    </row>
    <row r="3070" spans="1:10" x14ac:dyDescent="0.45">
      <c r="A3070">
        <v>75130</v>
      </c>
      <c r="B3070">
        <v>30</v>
      </c>
      <c r="C3070">
        <v>3</v>
      </c>
      <c r="D3070" t="s">
        <v>838</v>
      </c>
      <c r="E3070" t="s">
        <v>678</v>
      </c>
      <c r="F3070">
        <v>88</v>
      </c>
      <c r="G3070" t="s">
        <v>1961</v>
      </c>
      <c r="H3070">
        <v>20</v>
      </c>
      <c r="I3070" t="s">
        <v>634</v>
      </c>
      <c r="J3070" t="s">
        <v>634</v>
      </c>
    </row>
    <row r="3071" spans="1:10" x14ac:dyDescent="0.45">
      <c r="A3071">
        <v>75130</v>
      </c>
      <c r="B3071">
        <v>31</v>
      </c>
      <c r="C3071">
        <v>3</v>
      </c>
      <c r="D3071" t="s">
        <v>930</v>
      </c>
      <c r="E3071" t="s">
        <v>677</v>
      </c>
      <c r="F3071">
        <v>97</v>
      </c>
      <c r="G3071" t="s">
        <v>1962</v>
      </c>
      <c r="H3071" t="s">
        <v>634</v>
      </c>
      <c r="I3071" t="s">
        <v>634</v>
      </c>
      <c r="J3071" t="s">
        <v>634</v>
      </c>
    </row>
    <row r="3072" spans="1:10" x14ac:dyDescent="0.45">
      <c r="A3072">
        <v>75131</v>
      </c>
      <c r="B3072">
        <v>0</v>
      </c>
      <c r="C3072">
        <v>1</v>
      </c>
      <c r="D3072" t="s">
        <v>1592</v>
      </c>
      <c r="E3072" t="s">
        <v>677</v>
      </c>
      <c r="F3072">
        <v>92</v>
      </c>
      <c r="G3072" t="s">
        <v>1745</v>
      </c>
      <c r="H3072">
        <v>6</v>
      </c>
      <c r="I3072" t="s">
        <v>634</v>
      </c>
      <c r="J3072" t="s">
        <v>634</v>
      </c>
    </row>
    <row r="3073" spans="1:10" x14ac:dyDescent="0.45">
      <c r="A3073">
        <v>75131</v>
      </c>
      <c r="B3073">
        <v>1</v>
      </c>
      <c r="C3073">
        <v>1</v>
      </c>
      <c r="D3073" t="s">
        <v>1303</v>
      </c>
      <c r="E3073" t="s">
        <v>677</v>
      </c>
      <c r="F3073">
        <v>71</v>
      </c>
      <c r="G3073" t="s">
        <v>634</v>
      </c>
      <c r="H3073" t="s">
        <v>634</v>
      </c>
      <c r="I3073">
        <v>2</v>
      </c>
      <c r="J3073">
        <v>0</v>
      </c>
    </row>
    <row r="3074" spans="1:10" x14ac:dyDescent="0.45">
      <c r="A3074">
        <v>75131</v>
      </c>
      <c r="B3074">
        <v>2</v>
      </c>
      <c r="C3074">
        <v>1</v>
      </c>
      <c r="D3074" t="s">
        <v>1001</v>
      </c>
      <c r="E3074" t="s">
        <v>677</v>
      </c>
      <c r="F3074">
        <v>23</v>
      </c>
      <c r="G3074" t="s">
        <v>1777</v>
      </c>
      <c r="H3074">
        <v>17</v>
      </c>
      <c r="I3074" t="s">
        <v>634</v>
      </c>
      <c r="J3074" t="s">
        <v>634</v>
      </c>
    </row>
    <row r="3075" spans="1:10" x14ac:dyDescent="0.45">
      <c r="A3075">
        <v>75131</v>
      </c>
      <c r="B3075">
        <v>3</v>
      </c>
      <c r="C3075">
        <v>1</v>
      </c>
      <c r="D3075" t="s">
        <v>1370</v>
      </c>
      <c r="E3075" t="s">
        <v>678</v>
      </c>
      <c r="F3075">
        <v>8</v>
      </c>
      <c r="G3075" t="s">
        <v>1747</v>
      </c>
      <c r="H3075" t="s">
        <v>634</v>
      </c>
      <c r="I3075" t="s">
        <v>634</v>
      </c>
      <c r="J3075" t="s">
        <v>634</v>
      </c>
    </row>
    <row r="3076" spans="1:10" x14ac:dyDescent="0.45">
      <c r="A3076">
        <v>75131</v>
      </c>
      <c r="B3076">
        <v>4</v>
      </c>
      <c r="C3076">
        <v>1</v>
      </c>
      <c r="D3076" t="s">
        <v>1343</v>
      </c>
      <c r="E3076" t="s">
        <v>677</v>
      </c>
      <c r="F3076">
        <v>94</v>
      </c>
      <c r="G3076" t="s">
        <v>1808</v>
      </c>
      <c r="H3076" t="s">
        <v>634</v>
      </c>
      <c r="I3076" t="s">
        <v>634</v>
      </c>
      <c r="J3076" t="s">
        <v>634</v>
      </c>
    </row>
    <row r="3077" spans="1:10" x14ac:dyDescent="0.45">
      <c r="A3077">
        <v>75131</v>
      </c>
      <c r="B3077">
        <v>5</v>
      </c>
      <c r="C3077">
        <v>1</v>
      </c>
      <c r="D3077" t="s">
        <v>1158</v>
      </c>
      <c r="E3077" t="s">
        <v>677</v>
      </c>
      <c r="F3077">
        <v>23</v>
      </c>
      <c r="G3077" t="s">
        <v>1809</v>
      </c>
      <c r="H3077">
        <v>92</v>
      </c>
      <c r="I3077" t="s">
        <v>634</v>
      </c>
      <c r="J3077" t="s">
        <v>634</v>
      </c>
    </row>
    <row r="3078" spans="1:10" x14ac:dyDescent="0.45">
      <c r="A3078">
        <v>75131</v>
      </c>
      <c r="B3078">
        <v>6</v>
      </c>
      <c r="C3078">
        <v>2</v>
      </c>
      <c r="D3078" t="s">
        <v>898</v>
      </c>
      <c r="E3078" t="s">
        <v>677</v>
      </c>
      <c r="F3078">
        <v>22</v>
      </c>
      <c r="G3078" t="s">
        <v>1828</v>
      </c>
      <c r="H3078">
        <v>92</v>
      </c>
      <c r="I3078" t="s">
        <v>634</v>
      </c>
      <c r="J3078" t="s">
        <v>634</v>
      </c>
    </row>
    <row r="3079" spans="1:10" x14ac:dyDescent="0.45">
      <c r="A3079">
        <v>75131</v>
      </c>
      <c r="B3079">
        <v>7</v>
      </c>
      <c r="C3079">
        <v>2</v>
      </c>
      <c r="D3079" t="s">
        <v>1271</v>
      </c>
      <c r="E3079" t="s">
        <v>677</v>
      </c>
      <c r="F3079">
        <v>9</v>
      </c>
      <c r="G3079" t="s">
        <v>1829</v>
      </c>
      <c r="H3079">
        <v>71</v>
      </c>
      <c r="I3079" t="s">
        <v>634</v>
      </c>
      <c r="J3079" t="s">
        <v>634</v>
      </c>
    </row>
    <row r="3080" spans="1:10" x14ac:dyDescent="0.45">
      <c r="A3080">
        <v>75131</v>
      </c>
      <c r="B3080">
        <v>8</v>
      </c>
      <c r="C3080">
        <v>2</v>
      </c>
      <c r="D3080" t="s">
        <v>1578</v>
      </c>
      <c r="E3080" t="s">
        <v>677</v>
      </c>
      <c r="F3080">
        <v>2</v>
      </c>
      <c r="G3080" t="s">
        <v>1849</v>
      </c>
      <c r="H3080">
        <v>36</v>
      </c>
      <c r="I3080" t="s">
        <v>634</v>
      </c>
      <c r="J3080" t="s">
        <v>634</v>
      </c>
    </row>
    <row r="3081" spans="1:10" x14ac:dyDescent="0.45">
      <c r="A3081">
        <v>75131</v>
      </c>
      <c r="B3081">
        <v>9</v>
      </c>
      <c r="C3081">
        <v>2</v>
      </c>
      <c r="D3081" t="s">
        <v>1012</v>
      </c>
      <c r="E3081" t="s">
        <v>678</v>
      </c>
      <c r="F3081">
        <v>8</v>
      </c>
      <c r="G3081" t="s">
        <v>634</v>
      </c>
      <c r="H3081" t="s">
        <v>634</v>
      </c>
      <c r="I3081">
        <v>2</v>
      </c>
      <c r="J3081">
        <v>207</v>
      </c>
    </row>
    <row r="3082" spans="1:10" x14ac:dyDescent="0.45">
      <c r="A3082">
        <v>75131</v>
      </c>
      <c r="B3082">
        <v>10</v>
      </c>
      <c r="C3082">
        <v>2</v>
      </c>
      <c r="D3082" t="s">
        <v>1103</v>
      </c>
      <c r="E3082" t="s">
        <v>677</v>
      </c>
      <c r="F3082">
        <v>6</v>
      </c>
      <c r="G3082" t="s">
        <v>634</v>
      </c>
      <c r="H3082" t="s">
        <v>634</v>
      </c>
      <c r="I3082">
        <v>2</v>
      </c>
      <c r="J3082">
        <v>206</v>
      </c>
    </row>
    <row r="3083" spans="1:10" x14ac:dyDescent="0.45">
      <c r="A3083">
        <v>75131</v>
      </c>
      <c r="B3083">
        <v>11</v>
      </c>
      <c r="C3083">
        <v>2</v>
      </c>
      <c r="D3083" t="s">
        <v>1299</v>
      </c>
      <c r="E3083" t="s">
        <v>677</v>
      </c>
      <c r="F3083">
        <v>77</v>
      </c>
      <c r="G3083" t="s">
        <v>1801</v>
      </c>
      <c r="H3083" t="s">
        <v>634</v>
      </c>
      <c r="I3083" t="s">
        <v>634</v>
      </c>
      <c r="J3083" t="s">
        <v>634</v>
      </c>
    </row>
    <row r="3084" spans="1:10" x14ac:dyDescent="0.45">
      <c r="A3084">
        <v>75131</v>
      </c>
      <c r="B3084">
        <v>12</v>
      </c>
      <c r="C3084">
        <v>2</v>
      </c>
      <c r="D3084" t="s">
        <v>1184</v>
      </c>
      <c r="E3084" t="s">
        <v>677</v>
      </c>
      <c r="F3084">
        <v>36</v>
      </c>
      <c r="G3084" t="s">
        <v>1802</v>
      </c>
      <c r="H3084">
        <v>29</v>
      </c>
      <c r="I3084" t="s">
        <v>634</v>
      </c>
      <c r="J3084" t="s">
        <v>634</v>
      </c>
    </row>
    <row r="3085" spans="1:10" x14ac:dyDescent="0.45">
      <c r="A3085">
        <v>75131</v>
      </c>
      <c r="B3085">
        <v>13</v>
      </c>
      <c r="C3085">
        <v>2</v>
      </c>
      <c r="D3085" t="s">
        <v>988</v>
      </c>
      <c r="E3085" t="s">
        <v>677</v>
      </c>
      <c r="F3085">
        <v>9</v>
      </c>
      <c r="G3085" t="s">
        <v>1868</v>
      </c>
      <c r="H3085">
        <v>77</v>
      </c>
      <c r="I3085" t="s">
        <v>634</v>
      </c>
      <c r="J3085" t="s">
        <v>634</v>
      </c>
    </row>
    <row r="3086" spans="1:10" x14ac:dyDescent="0.45">
      <c r="A3086">
        <v>75131</v>
      </c>
      <c r="B3086">
        <v>14</v>
      </c>
      <c r="C3086">
        <v>2</v>
      </c>
      <c r="D3086" t="s">
        <v>1185</v>
      </c>
      <c r="E3086" t="s">
        <v>678</v>
      </c>
      <c r="F3086">
        <v>8</v>
      </c>
      <c r="G3086" t="s">
        <v>634</v>
      </c>
      <c r="H3086" t="s">
        <v>634</v>
      </c>
      <c r="I3086">
        <v>2</v>
      </c>
      <c r="J3086">
        <v>222</v>
      </c>
    </row>
    <row r="3087" spans="1:10" x14ac:dyDescent="0.45">
      <c r="A3087">
        <v>75131</v>
      </c>
      <c r="B3087">
        <v>15</v>
      </c>
      <c r="C3087">
        <v>2</v>
      </c>
      <c r="D3087" t="s">
        <v>971</v>
      </c>
      <c r="E3087" t="s">
        <v>677</v>
      </c>
      <c r="F3087">
        <v>9</v>
      </c>
      <c r="G3087" t="s">
        <v>1869</v>
      </c>
      <c r="H3087">
        <v>6</v>
      </c>
      <c r="I3087" t="s">
        <v>634</v>
      </c>
      <c r="J3087" t="s">
        <v>634</v>
      </c>
    </row>
    <row r="3088" spans="1:10" x14ac:dyDescent="0.45">
      <c r="A3088">
        <v>75131</v>
      </c>
      <c r="B3088">
        <v>16</v>
      </c>
      <c r="C3088">
        <v>3</v>
      </c>
      <c r="D3088" t="s">
        <v>1157</v>
      </c>
      <c r="E3088" t="s">
        <v>677</v>
      </c>
      <c r="F3088">
        <v>6</v>
      </c>
      <c r="G3088" t="s">
        <v>1870</v>
      </c>
      <c r="H3088" t="s">
        <v>634</v>
      </c>
      <c r="I3088" t="s">
        <v>634</v>
      </c>
      <c r="J3088" t="s">
        <v>634</v>
      </c>
    </row>
    <row r="3089" spans="1:10" x14ac:dyDescent="0.45">
      <c r="A3089">
        <v>75131</v>
      </c>
      <c r="B3089">
        <v>17</v>
      </c>
      <c r="C3089">
        <v>3</v>
      </c>
      <c r="D3089" t="s">
        <v>1551</v>
      </c>
      <c r="E3089" t="s">
        <v>678</v>
      </c>
      <c r="F3089">
        <v>15</v>
      </c>
      <c r="G3089" t="s">
        <v>1852</v>
      </c>
      <c r="H3089" t="s">
        <v>634</v>
      </c>
      <c r="I3089" t="s">
        <v>634</v>
      </c>
      <c r="J3089" t="s">
        <v>634</v>
      </c>
    </row>
    <row r="3090" spans="1:10" x14ac:dyDescent="0.45">
      <c r="A3090">
        <v>75131</v>
      </c>
      <c r="B3090">
        <v>18</v>
      </c>
      <c r="C3090">
        <v>3</v>
      </c>
      <c r="D3090" t="s">
        <v>1593</v>
      </c>
      <c r="E3090" t="s">
        <v>677</v>
      </c>
      <c r="F3090">
        <v>9</v>
      </c>
      <c r="G3090" t="s">
        <v>1907</v>
      </c>
      <c r="H3090" t="s">
        <v>634</v>
      </c>
      <c r="I3090" t="s">
        <v>634</v>
      </c>
      <c r="J3090" t="s">
        <v>634</v>
      </c>
    </row>
    <row r="3091" spans="1:10" x14ac:dyDescent="0.45">
      <c r="A3091">
        <v>75131</v>
      </c>
      <c r="B3091">
        <v>19</v>
      </c>
      <c r="C3091">
        <v>3</v>
      </c>
      <c r="D3091" t="s">
        <v>1594</v>
      </c>
      <c r="E3091" t="s">
        <v>677</v>
      </c>
      <c r="F3091">
        <v>95</v>
      </c>
      <c r="G3091" t="s">
        <v>1931</v>
      </c>
      <c r="H3091">
        <v>36</v>
      </c>
      <c r="I3091" t="s">
        <v>634</v>
      </c>
      <c r="J3091" t="s">
        <v>634</v>
      </c>
    </row>
    <row r="3092" spans="1:10" x14ac:dyDescent="0.45">
      <c r="A3092">
        <v>75131</v>
      </c>
      <c r="B3092">
        <v>20</v>
      </c>
      <c r="C3092">
        <v>3</v>
      </c>
      <c r="D3092" t="s">
        <v>923</v>
      </c>
      <c r="E3092" t="s">
        <v>677</v>
      </c>
      <c r="F3092">
        <v>92</v>
      </c>
      <c r="G3092" t="s">
        <v>1932</v>
      </c>
      <c r="H3092">
        <v>6</v>
      </c>
      <c r="I3092" t="s">
        <v>634</v>
      </c>
      <c r="J3092" t="s">
        <v>634</v>
      </c>
    </row>
    <row r="3093" spans="1:10" x14ac:dyDescent="0.45">
      <c r="A3093">
        <v>75131</v>
      </c>
      <c r="B3093">
        <v>21</v>
      </c>
      <c r="C3093">
        <v>3</v>
      </c>
      <c r="D3093" t="s">
        <v>1553</v>
      </c>
      <c r="E3093" t="s">
        <v>677</v>
      </c>
      <c r="F3093">
        <v>36</v>
      </c>
      <c r="G3093" t="s">
        <v>1933</v>
      </c>
      <c r="H3093" t="s">
        <v>634</v>
      </c>
      <c r="I3093" t="s">
        <v>634</v>
      </c>
      <c r="J3093" t="s">
        <v>634</v>
      </c>
    </row>
    <row r="3094" spans="1:10" x14ac:dyDescent="0.45">
      <c r="A3094">
        <v>75131</v>
      </c>
      <c r="B3094">
        <v>22</v>
      </c>
      <c r="C3094">
        <v>3</v>
      </c>
      <c r="D3094" t="s">
        <v>743</v>
      </c>
      <c r="E3094" t="s">
        <v>677</v>
      </c>
      <c r="F3094">
        <v>23</v>
      </c>
      <c r="G3094" t="s">
        <v>1934</v>
      </c>
      <c r="H3094">
        <v>92</v>
      </c>
      <c r="I3094" t="s">
        <v>634</v>
      </c>
      <c r="J3094" t="s">
        <v>634</v>
      </c>
    </row>
    <row r="3095" spans="1:10" x14ac:dyDescent="0.45">
      <c r="A3095">
        <v>75131</v>
      </c>
      <c r="B3095">
        <v>23</v>
      </c>
      <c r="C3095">
        <v>3</v>
      </c>
      <c r="D3095" t="s">
        <v>945</v>
      </c>
      <c r="E3095" t="s">
        <v>677</v>
      </c>
      <c r="F3095">
        <v>6</v>
      </c>
      <c r="G3095" t="s">
        <v>1958</v>
      </c>
      <c r="H3095" t="s">
        <v>634</v>
      </c>
      <c r="I3095" t="s">
        <v>634</v>
      </c>
      <c r="J3095" t="s">
        <v>634</v>
      </c>
    </row>
    <row r="3096" spans="1:10" x14ac:dyDescent="0.45">
      <c r="A3096">
        <v>75131</v>
      </c>
      <c r="B3096">
        <v>24</v>
      </c>
      <c r="C3096">
        <v>3</v>
      </c>
      <c r="D3096" t="s">
        <v>937</v>
      </c>
      <c r="E3096" t="s">
        <v>677</v>
      </c>
      <c r="F3096">
        <v>19</v>
      </c>
      <c r="G3096" t="s">
        <v>1959</v>
      </c>
      <c r="H3096">
        <v>95</v>
      </c>
      <c r="I3096" t="s">
        <v>634</v>
      </c>
      <c r="J3096" t="s">
        <v>634</v>
      </c>
    </row>
    <row r="3097" spans="1:10" x14ac:dyDescent="0.45">
      <c r="A3097">
        <v>75131</v>
      </c>
      <c r="B3097">
        <v>25</v>
      </c>
      <c r="C3097">
        <v>3</v>
      </c>
      <c r="D3097" t="s">
        <v>1121</v>
      </c>
      <c r="E3097" t="s">
        <v>677</v>
      </c>
      <c r="F3097">
        <v>22</v>
      </c>
      <c r="G3097" t="s">
        <v>1960</v>
      </c>
      <c r="H3097">
        <v>77</v>
      </c>
      <c r="I3097" t="s">
        <v>634</v>
      </c>
      <c r="J3097" t="s">
        <v>634</v>
      </c>
    </row>
    <row r="3098" spans="1:10" x14ac:dyDescent="0.45">
      <c r="A3098">
        <v>75131</v>
      </c>
      <c r="B3098">
        <v>26</v>
      </c>
      <c r="C3098">
        <v>3</v>
      </c>
      <c r="D3098" t="s">
        <v>725</v>
      </c>
      <c r="E3098" t="s">
        <v>677</v>
      </c>
      <c r="F3098">
        <v>88</v>
      </c>
      <c r="G3098" t="s">
        <v>1963</v>
      </c>
      <c r="H3098">
        <v>92</v>
      </c>
      <c r="I3098" t="s">
        <v>634</v>
      </c>
      <c r="J3098" t="s">
        <v>634</v>
      </c>
    </row>
    <row r="3099" spans="1:10" x14ac:dyDescent="0.45">
      <c r="A3099">
        <v>75131</v>
      </c>
      <c r="B3099">
        <v>27</v>
      </c>
      <c r="C3099">
        <v>3</v>
      </c>
      <c r="D3099" t="s">
        <v>989</v>
      </c>
      <c r="E3099" t="s">
        <v>678</v>
      </c>
      <c r="F3099">
        <v>15</v>
      </c>
      <c r="G3099" t="s">
        <v>634</v>
      </c>
      <c r="H3099" t="s">
        <v>634</v>
      </c>
      <c r="I3099">
        <v>2</v>
      </c>
      <c r="J3099">
        <v>205</v>
      </c>
    </row>
    <row r="3100" spans="1:10" x14ac:dyDescent="0.45">
      <c r="A3100">
        <v>75132</v>
      </c>
      <c r="B3100">
        <v>0</v>
      </c>
      <c r="C3100">
        <v>1</v>
      </c>
      <c r="D3100" t="s">
        <v>1595</v>
      </c>
      <c r="E3100" t="s">
        <v>677</v>
      </c>
      <c r="F3100">
        <v>4</v>
      </c>
      <c r="G3100" t="s">
        <v>1745</v>
      </c>
      <c r="H3100">
        <v>10</v>
      </c>
      <c r="I3100" t="s">
        <v>634</v>
      </c>
      <c r="J3100" t="s">
        <v>634</v>
      </c>
    </row>
    <row r="3101" spans="1:10" x14ac:dyDescent="0.45">
      <c r="A3101">
        <v>75132</v>
      </c>
      <c r="B3101">
        <v>1</v>
      </c>
      <c r="C3101">
        <v>1</v>
      </c>
      <c r="D3101" t="s">
        <v>975</v>
      </c>
      <c r="E3101" t="s">
        <v>678</v>
      </c>
      <c r="F3101">
        <v>21</v>
      </c>
      <c r="G3101" t="s">
        <v>1746</v>
      </c>
      <c r="H3101" t="s">
        <v>634</v>
      </c>
      <c r="I3101" t="s">
        <v>634</v>
      </c>
      <c r="J3101" t="s">
        <v>634</v>
      </c>
    </row>
    <row r="3102" spans="1:10" x14ac:dyDescent="0.45">
      <c r="A3102">
        <v>75132</v>
      </c>
      <c r="B3102">
        <v>2</v>
      </c>
      <c r="C3102">
        <v>1</v>
      </c>
      <c r="D3102" t="s">
        <v>1227</v>
      </c>
      <c r="E3102" t="s">
        <v>677</v>
      </c>
      <c r="F3102">
        <v>20</v>
      </c>
      <c r="G3102" t="s">
        <v>1747</v>
      </c>
      <c r="H3102">
        <v>91</v>
      </c>
      <c r="I3102" t="s">
        <v>634</v>
      </c>
      <c r="J3102" t="s">
        <v>634</v>
      </c>
    </row>
    <row r="3103" spans="1:10" x14ac:dyDescent="0.45">
      <c r="A3103">
        <v>75132</v>
      </c>
      <c r="B3103">
        <v>3</v>
      </c>
      <c r="C3103">
        <v>1</v>
      </c>
      <c r="D3103" t="s">
        <v>1375</v>
      </c>
      <c r="E3103" t="s">
        <v>678</v>
      </c>
      <c r="F3103">
        <v>21</v>
      </c>
      <c r="G3103" t="s">
        <v>1748</v>
      </c>
      <c r="H3103" t="s">
        <v>634</v>
      </c>
      <c r="I3103" t="s">
        <v>634</v>
      </c>
      <c r="J3103" t="s">
        <v>634</v>
      </c>
    </row>
    <row r="3104" spans="1:10" x14ac:dyDescent="0.45">
      <c r="A3104">
        <v>75132</v>
      </c>
      <c r="B3104">
        <v>4</v>
      </c>
      <c r="C3104">
        <v>1</v>
      </c>
      <c r="D3104" t="s">
        <v>791</v>
      </c>
      <c r="E3104" t="s">
        <v>677</v>
      </c>
      <c r="F3104">
        <v>51</v>
      </c>
      <c r="G3104" t="s">
        <v>1749</v>
      </c>
      <c r="H3104">
        <v>4</v>
      </c>
      <c r="I3104" t="s">
        <v>634</v>
      </c>
      <c r="J3104" t="s">
        <v>634</v>
      </c>
    </row>
    <row r="3105" spans="1:10" x14ac:dyDescent="0.45">
      <c r="A3105">
        <v>75132</v>
      </c>
      <c r="B3105">
        <v>5</v>
      </c>
      <c r="C3105">
        <v>2</v>
      </c>
      <c r="D3105" t="s">
        <v>714</v>
      </c>
      <c r="E3105" t="s">
        <v>678</v>
      </c>
      <c r="F3105">
        <v>20</v>
      </c>
      <c r="G3105" t="s">
        <v>1750</v>
      </c>
      <c r="H3105">
        <v>5</v>
      </c>
      <c r="I3105" t="s">
        <v>634</v>
      </c>
      <c r="J3105" t="s">
        <v>634</v>
      </c>
    </row>
    <row r="3106" spans="1:10" x14ac:dyDescent="0.45">
      <c r="A3106">
        <v>75132</v>
      </c>
      <c r="B3106">
        <v>6</v>
      </c>
      <c r="C3106">
        <v>2</v>
      </c>
      <c r="D3106" t="s">
        <v>1366</v>
      </c>
      <c r="E3106" t="s">
        <v>677</v>
      </c>
      <c r="F3106">
        <v>15</v>
      </c>
      <c r="G3106" t="s">
        <v>1778</v>
      </c>
      <c r="H3106">
        <v>91</v>
      </c>
      <c r="I3106" t="s">
        <v>634</v>
      </c>
      <c r="J3106" t="s">
        <v>634</v>
      </c>
    </row>
    <row r="3107" spans="1:10" x14ac:dyDescent="0.45">
      <c r="A3107">
        <v>75132</v>
      </c>
      <c r="B3107">
        <v>7</v>
      </c>
      <c r="C3107">
        <v>2</v>
      </c>
      <c r="D3107" t="s">
        <v>1545</v>
      </c>
      <c r="E3107" t="s">
        <v>677</v>
      </c>
      <c r="F3107">
        <v>4</v>
      </c>
      <c r="G3107" t="s">
        <v>1779</v>
      </c>
      <c r="H3107">
        <v>99</v>
      </c>
      <c r="I3107" t="s">
        <v>634</v>
      </c>
      <c r="J3107" t="s">
        <v>634</v>
      </c>
    </row>
    <row r="3108" spans="1:10" x14ac:dyDescent="0.45">
      <c r="A3108">
        <v>75132</v>
      </c>
      <c r="B3108">
        <v>8</v>
      </c>
      <c r="C3108">
        <v>2</v>
      </c>
      <c r="D3108" t="s">
        <v>1228</v>
      </c>
      <c r="E3108" t="s">
        <v>678</v>
      </c>
      <c r="F3108">
        <v>15</v>
      </c>
      <c r="G3108" t="s">
        <v>634</v>
      </c>
      <c r="H3108" t="s">
        <v>634</v>
      </c>
      <c r="I3108">
        <v>2</v>
      </c>
      <c r="J3108">
        <v>201</v>
      </c>
    </row>
    <row r="3109" spans="1:10" x14ac:dyDescent="0.45">
      <c r="A3109">
        <v>75132</v>
      </c>
      <c r="B3109">
        <v>9</v>
      </c>
      <c r="C3109">
        <v>2</v>
      </c>
      <c r="D3109" t="s">
        <v>1436</v>
      </c>
      <c r="E3109" t="s">
        <v>677</v>
      </c>
      <c r="F3109">
        <v>4</v>
      </c>
      <c r="G3109" t="s">
        <v>634</v>
      </c>
      <c r="H3109" t="s">
        <v>634</v>
      </c>
      <c r="I3109">
        <v>2</v>
      </c>
      <c r="J3109">
        <v>201</v>
      </c>
    </row>
    <row r="3110" spans="1:10" x14ac:dyDescent="0.45">
      <c r="A3110">
        <v>75132</v>
      </c>
      <c r="B3110">
        <v>10</v>
      </c>
      <c r="C3110">
        <v>2</v>
      </c>
      <c r="D3110" t="s">
        <v>1462</v>
      </c>
      <c r="E3110" t="s">
        <v>678</v>
      </c>
      <c r="F3110">
        <v>5</v>
      </c>
      <c r="G3110" t="s">
        <v>1780</v>
      </c>
      <c r="H3110">
        <v>20</v>
      </c>
      <c r="I3110" t="s">
        <v>634</v>
      </c>
      <c r="J3110" t="s">
        <v>634</v>
      </c>
    </row>
    <row r="3111" spans="1:10" x14ac:dyDescent="0.45">
      <c r="A3111">
        <v>75132</v>
      </c>
      <c r="B3111">
        <v>11</v>
      </c>
      <c r="C3111">
        <v>3</v>
      </c>
      <c r="D3111" t="s">
        <v>815</v>
      </c>
      <c r="E3111" t="s">
        <v>677</v>
      </c>
      <c r="F3111">
        <v>25</v>
      </c>
      <c r="G3111" t="s">
        <v>1781</v>
      </c>
      <c r="H3111">
        <v>10</v>
      </c>
      <c r="I3111" t="s">
        <v>634</v>
      </c>
      <c r="J3111" t="s">
        <v>634</v>
      </c>
    </row>
    <row r="3112" spans="1:10" x14ac:dyDescent="0.45">
      <c r="A3112">
        <v>75132</v>
      </c>
      <c r="B3112">
        <v>12</v>
      </c>
      <c r="C3112">
        <v>3</v>
      </c>
      <c r="D3112" t="s">
        <v>783</v>
      </c>
      <c r="E3112" t="s">
        <v>677</v>
      </c>
      <c r="F3112">
        <v>60</v>
      </c>
      <c r="G3112" t="s">
        <v>634</v>
      </c>
      <c r="H3112" t="s">
        <v>634</v>
      </c>
      <c r="I3112">
        <v>2</v>
      </c>
      <c r="J3112">
        <v>207</v>
      </c>
    </row>
    <row r="3113" spans="1:10" x14ac:dyDescent="0.45">
      <c r="A3113">
        <v>75132</v>
      </c>
      <c r="B3113">
        <v>13</v>
      </c>
      <c r="C3113">
        <v>3</v>
      </c>
      <c r="D3113" t="s">
        <v>756</v>
      </c>
      <c r="E3113" t="s">
        <v>678</v>
      </c>
      <c r="F3113">
        <v>90</v>
      </c>
      <c r="G3113" t="s">
        <v>634</v>
      </c>
      <c r="H3113" t="s">
        <v>634</v>
      </c>
      <c r="I3113">
        <v>2</v>
      </c>
      <c r="J3113">
        <v>207</v>
      </c>
    </row>
    <row r="3114" spans="1:10" x14ac:dyDescent="0.45">
      <c r="A3114">
        <v>75132</v>
      </c>
      <c r="B3114">
        <v>14</v>
      </c>
      <c r="C3114">
        <v>3</v>
      </c>
      <c r="D3114" t="s">
        <v>823</v>
      </c>
      <c r="E3114" t="s">
        <v>677</v>
      </c>
      <c r="F3114">
        <v>10</v>
      </c>
      <c r="G3114" t="s">
        <v>1782</v>
      </c>
      <c r="H3114">
        <v>4</v>
      </c>
      <c r="I3114" t="s">
        <v>634</v>
      </c>
      <c r="J3114" t="s">
        <v>634</v>
      </c>
    </row>
    <row r="3115" spans="1:10" x14ac:dyDescent="0.45">
      <c r="A3115">
        <v>75132</v>
      </c>
      <c r="B3115">
        <v>15</v>
      </c>
      <c r="C3115">
        <v>3</v>
      </c>
      <c r="D3115" t="s">
        <v>1134</v>
      </c>
      <c r="E3115" t="s">
        <v>677</v>
      </c>
      <c r="F3115">
        <v>25</v>
      </c>
      <c r="G3115" t="s">
        <v>1783</v>
      </c>
      <c r="H3115">
        <v>51</v>
      </c>
      <c r="I3115" t="s">
        <v>634</v>
      </c>
      <c r="J3115" t="s">
        <v>634</v>
      </c>
    </row>
    <row r="3116" spans="1:10" x14ac:dyDescent="0.45">
      <c r="A3116">
        <v>75132</v>
      </c>
      <c r="B3116">
        <v>16</v>
      </c>
      <c r="C3116">
        <v>3</v>
      </c>
      <c r="D3116" t="s">
        <v>1080</v>
      </c>
      <c r="E3116" t="s">
        <v>677</v>
      </c>
      <c r="F3116">
        <v>25</v>
      </c>
      <c r="G3116" t="s">
        <v>1784</v>
      </c>
      <c r="H3116">
        <v>4</v>
      </c>
      <c r="I3116" t="s">
        <v>634</v>
      </c>
      <c r="J3116" t="s">
        <v>634</v>
      </c>
    </row>
    <row r="3117" spans="1:10" x14ac:dyDescent="0.45">
      <c r="A3117">
        <v>75132</v>
      </c>
      <c r="B3117">
        <v>17</v>
      </c>
      <c r="C3117">
        <v>3</v>
      </c>
      <c r="D3117" t="s">
        <v>790</v>
      </c>
      <c r="E3117" t="s">
        <v>678</v>
      </c>
      <c r="F3117" t="s">
        <v>634</v>
      </c>
      <c r="G3117" t="s">
        <v>634</v>
      </c>
      <c r="H3117" t="s">
        <v>634</v>
      </c>
      <c r="I3117" t="s">
        <v>634</v>
      </c>
      <c r="J3117">
        <v>401</v>
      </c>
    </row>
    <row r="3118" spans="1:10" x14ac:dyDescent="0.45">
      <c r="A3118">
        <v>75132</v>
      </c>
      <c r="B3118">
        <v>18</v>
      </c>
      <c r="C3118">
        <v>3</v>
      </c>
      <c r="D3118" t="s">
        <v>1185</v>
      </c>
      <c r="E3118" t="s">
        <v>677</v>
      </c>
      <c r="F3118">
        <v>51</v>
      </c>
      <c r="G3118" t="s">
        <v>1785</v>
      </c>
      <c r="H3118">
        <v>4</v>
      </c>
      <c r="I3118" t="s">
        <v>634</v>
      </c>
      <c r="J3118" t="s">
        <v>634</v>
      </c>
    </row>
    <row r="3119" spans="1:10" x14ac:dyDescent="0.45">
      <c r="A3119">
        <v>75132</v>
      </c>
      <c r="B3119">
        <v>19</v>
      </c>
      <c r="C3119">
        <v>3</v>
      </c>
      <c r="D3119" t="s">
        <v>1122</v>
      </c>
      <c r="E3119" t="s">
        <v>677</v>
      </c>
      <c r="F3119">
        <v>60</v>
      </c>
      <c r="G3119" t="s">
        <v>634</v>
      </c>
      <c r="H3119" t="s">
        <v>634</v>
      </c>
      <c r="I3119">
        <v>4</v>
      </c>
      <c r="J3119">
        <v>504</v>
      </c>
    </row>
    <row r="3120" spans="1:10" x14ac:dyDescent="0.45">
      <c r="A3120">
        <v>75132</v>
      </c>
      <c r="B3120">
        <v>20</v>
      </c>
      <c r="C3120">
        <v>3</v>
      </c>
      <c r="D3120" t="s">
        <v>965</v>
      </c>
      <c r="E3120" t="s">
        <v>678</v>
      </c>
      <c r="F3120">
        <v>15</v>
      </c>
      <c r="G3120" t="s">
        <v>1964</v>
      </c>
      <c r="H3120">
        <v>89</v>
      </c>
      <c r="I3120" t="s">
        <v>634</v>
      </c>
      <c r="J3120" t="s">
        <v>634</v>
      </c>
    </row>
    <row r="3121" spans="1:10" x14ac:dyDescent="0.45">
      <c r="A3121">
        <v>76818</v>
      </c>
      <c r="B3121">
        <v>0</v>
      </c>
      <c r="C3121">
        <v>1</v>
      </c>
      <c r="D3121" t="s">
        <v>1596</v>
      </c>
      <c r="E3121" t="s">
        <v>677</v>
      </c>
      <c r="F3121">
        <v>12</v>
      </c>
      <c r="G3121" t="s">
        <v>1745</v>
      </c>
      <c r="H3121" t="s">
        <v>634</v>
      </c>
      <c r="I3121" t="s">
        <v>634</v>
      </c>
      <c r="J3121" t="s">
        <v>634</v>
      </c>
    </row>
    <row r="3122" spans="1:10" x14ac:dyDescent="0.45">
      <c r="A3122">
        <v>76818</v>
      </c>
      <c r="B3122">
        <v>1</v>
      </c>
      <c r="C3122">
        <v>1</v>
      </c>
      <c r="D3122" t="s">
        <v>1205</v>
      </c>
      <c r="E3122" t="s">
        <v>678</v>
      </c>
      <c r="F3122">
        <v>92</v>
      </c>
      <c r="G3122" t="s">
        <v>1746</v>
      </c>
      <c r="H3122" t="s">
        <v>634</v>
      </c>
      <c r="I3122" t="s">
        <v>634</v>
      </c>
      <c r="J3122" t="s">
        <v>634</v>
      </c>
    </row>
    <row r="3123" spans="1:10" x14ac:dyDescent="0.45">
      <c r="A3123">
        <v>76818</v>
      </c>
      <c r="B3123">
        <v>2</v>
      </c>
      <c r="C3123">
        <v>1</v>
      </c>
      <c r="D3123" t="s">
        <v>1730</v>
      </c>
      <c r="E3123" t="s">
        <v>678</v>
      </c>
      <c r="F3123">
        <v>89</v>
      </c>
      <c r="G3123" t="s">
        <v>634</v>
      </c>
      <c r="H3123" t="s">
        <v>634</v>
      </c>
      <c r="I3123">
        <v>2</v>
      </c>
      <c r="J3123">
        <v>208</v>
      </c>
    </row>
    <row r="3124" spans="1:10" x14ac:dyDescent="0.45">
      <c r="A3124">
        <v>76818</v>
      </c>
      <c r="B3124">
        <v>3</v>
      </c>
      <c r="C3124">
        <v>1</v>
      </c>
      <c r="D3124" t="s">
        <v>1548</v>
      </c>
      <c r="E3124" t="s">
        <v>677</v>
      </c>
      <c r="F3124">
        <v>36</v>
      </c>
      <c r="G3124" t="s">
        <v>634</v>
      </c>
      <c r="H3124" t="s">
        <v>634</v>
      </c>
      <c r="I3124">
        <v>2</v>
      </c>
      <c r="J3124">
        <v>212</v>
      </c>
    </row>
    <row r="3125" spans="1:10" x14ac:dyDescent="0.45">
      <c r="A3125">
        <v>76818</v>
      </c>
      <c r="B3125">
        <v>4</v>
      </c>
      <c r="C3125">
        <v>1</v>
      </c>
      <c r="D3125" t="s">
        <v>711</v>
      </c>
      <c r="E3125" t="s">
        <v>677</v>
      </c>
      <c r="F3125">
        <v>12</v>
      </c>
      <c r="G3125" t="s">
        <v>1747</v>
      </c>
      <c r="H3125">
        <v>75</v>
      </c>
      <c r="I3125" t="s">
        <v>634</v>
      </c>
      <c r="J3125" t="s">
        <v>634</v>
      </c>
    </row>
    <row r="3126" spans="1:10" x14ac:dyDescent="0.45">
      <c r="A3126">
        <v>76818</v>
      </c>
      <c r="B3126">
        <v>5</v>
      </c>
      <c r="C3126">
        <v>1</v>
      </c>
      <c r="D3126" t="s">
        <v>865</v>
      </c>
      <c r="E3126" t="s">
        <v>678</v>
      </c>
      <c r="F3126">
        <v>7</v>
      </c>
      <c r="G3126" t="s">
        <v>634</v>
      </c>
      <c r="H3126" t="s">
        <v>634</v>
      </c>
      <c r="I3126">
        <v>2</v>
      </c>
      <c r="J3126">
        <v>201</v>
      </c>
    </row>
    <row r="3127" spans="1:10" x14ac:dyDescent="0.45">
      <c r="A3127">
        <v>76818</v>
      </c>
      <c r="B3127">
        <v>6</v>
      </c>
      <c r="C3127">
        <v>1</v>
      </c>
      <c r="D3127" t="s">
        <v>1106</v>
      </c>
      <c r="E3127" t="s">
        <v>677</v>
      </c>
      <c r="F3127">
        <v>32</v>
      </c>
      <c r="G3127" t="s">
        <v>1808</v>
      </c>
      <c r="H3127">
        <v>44</v>
      </c>
      <c r="I3127" t="s">
        <v>634</v>
      </c>
      <c r="J3127" t="s">
        <v>634</v>
      </c>
    </row>
    <row r="3128" spans="1:10" x14ac:dyDescent="0.45">
      <c r="A3128">
        <v>76818</v>
      </c>
      <c r="B3128">
        <v>7</v>
      </c>
      <c r="C3128">
        <v>2</v>
      </c>
      <c r="D3128" t="s">
        <v>1536</v>
      </c>
      <c r="E3128" t="s">
        <v>678</v>
      </c>
      <c r="F3128">
        <v>12</v>
      </c>
      <c r="G3128" t="s">
        <v>1749</v>
      </c>
      <c r="H3128">
        <v>8</v>
      </c>
      <c r="I3128" t="s">
        <v>634</v>
      </c>
      <c r="J3128" t="s">
        <v>634</v>
      </c>
    </row>
    <row r="3129" spans="1:10" x14ac:dyDescent="0.45">
      <c r="A3129">
        <v>76818</v>
      </c>
      <c r="B3129">
        <v>8</v>
      </c>
      <c r="C3129">
        <v>2</v>
      </c>
      <c r="D3129" t="s">
        <v>1061</v>
      </c>
      <c r="E3129" t="s">
        <v>677</v>
      </c>
      <c r="F3129">
        <v>32</v>
      </c>
      <c r="G3129" t="s">
        <v>1810</v>
      </c>
      <c r="H3129" t="s">
        <v>634</v>
      </c>
      <c r="I3129" t="s">
        <v>634</v>
      </c>
      <c r="J3129" t="s">
        <v>634</v>
      </c>
    </row>
    <row r="3130" spans="1:10" x14ac:dyDescent="0.45">
      <c r="A3130">
        <v>76818</v>
      </c>
      <c r="B3130">
        <v>9</v>
      </c>
      <c r="C3130">
        <v>2</v>
      </c>
      <c r="D3130" t="s">
        <v>874</v>
      </c>
      <c r="E3130" t="s">
        <v>678</v>
      </c>
      <c r="F3130">
        <v>4</v>
      </c>
      <c r="G3130" t="s">
        <v>1778</v>
      </c>
      <c r="H3130" t="s">
        <v>634</v>
      </c>
      <c r="I3130" t="s">
        <v>634</v>
      </c>
      <c r="J3130" t="s">
        <v>634</v>
      </c>
    </row>
    <row r="3131" spans="1:10" x14ac:dyDescent="0.45">
      <c r="A3131">
        <v>76818</v>
      </c>
      <c r="B3131">
        <v>10</v>
      </c>
      <c r="C3131">
        <v>2</v>
      </c>
      <c r="D3131" t="s">
        <v>1080</v>
      </c>
      <c r="E3131" t="s">
        <v>678</v>
      </c>
      <c r="F3131">
        <v>5</v>
      </c>
      <c r="G3131" t="s">
        <v>1752</v>
      </c>
      <c r="H3131">
        <v>4</v>
      </c>
      <c r="I3131" t="s">
        <v>634</v>
      </c>
      <c r="J3131" t="s">
        <v>634</v>
      </c>
    </row>
    <row r="3132" spans="1:10" x14ac:dyDescent="0.45">
      <c r="A3132">
        <v>76818</v>
      </c>
      <c r="B3132">
        <v>11</v>
      </c>
      <c r="C3132">
        <v>2</v>
      </c>
      <c r="D3132" t="s">
        <v>1621</v>
      </c>
      <c r="E3132" t="s">
        <v>678</v>
      </c>
      <c r="F3132">
        <v>5</v>
      </c>
      <c r="G3132" t="s">
        <v>634</v>
      </c>
      <c r="H3132" t="s">
        <v>634</v>
      </c>
      <c r="I3132">
        <v>2</v>
      </c>
      <c r="J3132">
        <v>202</v>
      </c>
    </row>
    <row r="3133" spans="1:10" x14ac:dyDescent="0.45">
      <c r="A3133">
        <v>76818</v>
      </c>
      <c r="B3133">
        <v>12</v>
      </c>
      <c r="C3133">
        <v>3</v>
      </c>
      <c r="D3133" t="s">
        <v>1328</v>
      </c>
      <c r="E3133" t="s">
        <v>677</v>
      </c>
      <c r="F3133">
        <v>56</v>
      </c>
      <c r="G3133" t="s">
        <v>1780</v>
      </c>
      <c r="H3133">
        <v>32</v>
      </c>
      <c r="I3133" t="s">
        <v>634</v>
      </c>
      <c r="J3133" t="s">
        <v>634</v>
      </c>
    </row>
    <row r="3134" spans="1:10" x14ac:dyDescent="0.45">
      <c r="A3134">
        <v>76818</v>
      </c>
      <c r="B3134">
        <v>13</v>
      </c>
      <c r="C3134">
        <v>3</v>
      </c>
      <c r="D3134" t="s">
        <v>1546</v>
      </c>
      <c r="E3134" t="s">
        <v>678</v>
      </c>
      <c r="F3134">
        <v>89</v>
      </c>
      <c r="G3134" t="s">
        <v>634</v>
      </c>
      <c r="H3134" t="s">
        <v>634</v>
      </c>
      <c r="I3134">
        <v>2</v>
      </c>
      <c r="J3134">
        <v>202</v>
      </c>
    </row>
    <row r="3135" spans="1:10" x14ac:dyDescent="0.45">
      <c r="A3135">
        <v>76818</v>
      </c>
      <c r="B3135">
        <v>14</v>
      </c>
      <c r="C3135">
        <v>3</v>
      </c>
      <c r="D3135" t="s">
        <v>941</v>
      </c>
      <c r="E3135" t="s">
        <v>677</v>
      </c>
      <c r="F3135">
        <v>16</v>
      </c>
      <c r="G3135" t="s">
        <v>634</v>
      </c>
      <c r="H3135" t="s">
        <v>634</v>
      </c>
      <c r="I3135">
        <v>2</v>
      </c>
      <c r="J3135">
        <v>205</v>
      </c>
    </row>
    <row r="3136" spans="1:10" x14ac:dyDescent="0.45">
      <c r="A3136">
        <v>76818</v>
      </c>
      <c r="B3136">
        <v>15</v>
      </c>
      <c r="C3136">
        <v>3</v>
      </c>
      <c r="D3136" t="s">
        <v>1472</v>
      </c>
      <c r="E3136" t="s">
        <v>678</v>
      </c>
      <c r="F3136">
        <v>5</v>
      </c>
      <c r="G3136" t="s">
        <v>1754</v>
      </c>
      <c r="H3136">
        <v>12</v>
      </c>
      <c r="I3136" t="s">
        <v>634</v>
      </c>
      <c r="J3136" t="s">
        <v>634</v>
      </c>
    </row>
    <row r="3137" spans="1:10" x14ac:dyDescent="0.45">
      <c r="A3137">
        <v>76818</v>
      </c>
      <c r="B3137">
        <v>16</v>
      </c>
      <c r="C3137">
        <v>3</v>
      </c>
      <c r="D3137" t="s">
        <v>1130</v>
      </c>
      <c r="E3137" t="s">
        <v>678</v>
      </c>
      <c r="F3137">
        <v>4</v>
      </c>
      <c r="G3137" t="s">
        <v>1791</v>
      </c>
      <c r="H3137" t="s">
        <v>634</v>
      </c>
      <c r="I3137" t="s">
        <v>634</v>
      </c>
      <c r="J3137" t="s">
        <v>634</v>
      </c>
    </row>
    <row r="3138" spans="1:10" x14ac:dyDescent="0.45">
      <c r="A3138">
        <v>76818</v>
      </c>
      <c r="B3138">
        <v>17</v>
      </c>
      <c r="C3138">
        <v>3</v>
      </c>
      <c r="D3138" t="s">
        <v>1299</v>
      </c>
      <c r="E3138" t="s">
        <v>678</v>
      </c>
      <c r="F3138">
        <v>96</v>
      </c>
      <c r="G3138" t="s">
        <v>634</v>
      </c>
      <c r="H3138" t="s">
        <v>634</v>
      </c>
      <c r="I3138">
        <v>4</v>
      </c>
      <c r="J3138">
        <v>501</v>
      </c>
    </row>
    <row r="3139" spans="1:10" x14ac:dyDescent="0.45">
      <c r="A3139">
        <v>76818</v>
      </c>
      <c r="B3139">
        <v>18</v>
      </c>
      <c r="C3139">
        <v>3</v>
      </c>
      <c r="D3139" t="s">
        <v>1000</v>
      </c>
      <c r="E3139" t="s">
        <v>677</v>
      </c>
      <c r="F3139" t="s">
        <v>634</v>
      </c>
      <c r="G3139" t="s">
        <v>634</v>
      </c>
      <c r="H3139" t="s">
        <v>634</v>
      </c>
      <c r="I3139" t="s">
        <v>634</v>
      </c>
      <c r="J3139">
        <v>401</v>
      </c>
    </row>
    <row r="3140" spans="1:10" x14ac:dyDescent="0.45">
      <c r="A3140">
        <v>76818</v>
      </c>
      <c r="B3140">
        <v>19</v>
      </c>
      <c r="C3140">
        <v>3</v>
      </c>
      <c r="D3140" t="s">
        <v>1416</v>
      </c>
      <c r="E3140" t="s">
        <v>677</v>
      </c>
      <c r="F3140">
        <v>88</v>
      </c>
      <c r="G3140" t="s">
        <v>1842</v>
      </c>
      <c r="H3140">
        <v>44</v>
      </c>
      <c r="I3140" t="s">
        <v>634</v>
      </c>
      <c r="J3140" t="s">
        <v>634</v>
      </c>
    </row>
    <row r="3141" spans="1:10" x14ac:dyDescent="0.45">
      <c r="A3141">
        <v>76818</v>
      </c>
      <c r="B3141">
        <v>20</v>
      </c>
      <c r="C3141">
        <v>4</v>
      </c>
      <c r="D3141" t="s">
        <v>857</v>
      </c>
      <c r="E3141" t="s">
        <v>677</v>
      </c>
      <c r="F3141">
        <v>56</v>
      </c>
      <c r="G3141" t="s">
        <v>1843</v>
      </c>
      <c r="H3141">
        <v>88</v>
      </c>
      <c r="I3141" t="s">
        <v>634</v>
      </c>
      <c r="J3141" t="s">
        <v>634</v>
      </c>
    </row>
    <row r="3142" spans="1:10" x14ac:dyDescent="0.45">
      <c r="A3142">
        <v>76819</v>
      </c>
      <c r="B3142">
        <v>0</v>
      </c>
      <c r="C3142">
        <v>1</v>
      </c>
      <c r="D3142" t="s">
        <v>1037</v>
      </c>
      <c r="E3142" t="s">
        <v>678</v>
      </c>
      <c r="F3142">
        <v>91</v>
      </c>
      <c r="G3142" t="s">
        <v>1755</v>
      </c>
      <c r="H3142">
        <v>90</v>
      </c>
      <c r="I3142" t="s">
        <v>634</v>
      </c>
      <c r="J3142" t="s">
        <v>634</v>
      </c>
    </row>
    <row r="3143" spans="1:10" x14ac:dyDescent="0.45">
      <c r="A3143">
        <v>76819</v>
      </c>
      <c r="B3143">
        <v>1</v>
      </c>
      <c r="C3143">
        <v>1</v>
      </c>
      <c r="D3143" t="s">
        <v>1248</v>
      </c>
      <c r="E3143" t="s">
        <v>677</v>
      </c>
      <c r="F3143">
        <v>27</v>
      </c>
      <c r="G3143" t="s">
        <v>1746</v>
      </c>
      <c r="H3143">
        <v>38</v>
      </c>
      <c r="I3143" t="s">
        <v>634</v>
      </c>
      <c r="J3143" t="s">
        <v>634</v>
      </c>
    </row>
    <row r="3144" spans="1:10" x14ac:dyDescent="0.45">
      <c r="A3144">
        <v>76819</v>
      </c>
      <c r="B3144">
        <v>2</v>
      </c>
      <c r="C3144">
        <v>1</v>
      </c>
      <c r="D3144" t="s">
        <v>1451</v>
      </c>
      <c r="E3144" t="s">
        <v>677</v>
      </c>
      <c r="F3144">
        <v>38</v>
      </c>
      <c r="G3144" t="s">
        <v>1747</v>
      </c>
      <c r="H3144" t="s">
        <v>634</v>
      </c>
      <c r="I3144" t="s">
        <v>634</v>
      </c>
      <c r="J3144" t="s">
        <v>634</v>
      </c>
    </row>
    <row r="3145" spans="1:10" x14ac:dyDescent="0.45">
      <c r="A3145">
        <v>76819</v>
      </c>
      <c r="B3145">
        <v>3</v>
      </c>
      <c r="C3145">
        <v>1</v>
      </c>
      <c r="D3145" t="s">
        <v>1017</v>
      </c>
      <c r="E3145" t="s">
        <v>678</v>
      </c>
      <c r="F3145">
        <v>48</v>
      </c>
      <c r="G3145" t="s">
        <v>1748</v>
      </c>
      <c r="H3145" t="s">
        <v>634</v>
      </c>
      <c r="I3145" t="s">
        <v>634</v>
      </c>
      <c r="J3145" t="s">
        <v>634</v>
      </c>
    </row>
    <row r="3146" spans="1:10" x14ac:dyDescent="0.45">
      <c r="A3146">
        <v>76819</v>
      </c>
      <c r="B3146">
        <v>4</v>
      </c>
      <c r="C3146">
        <v>1</v>
      </c>
      <c r="D3146" t="s">
        <v>1409</v>
      </c>
      <c r="E3146" t="s">
        <v>678</v>
      </c>
      <c r="F3146">
        <v>35</v>
      </c>
      <c r="G3146" t="s">
        <v>1770</v>
      </c>
      <c r="H3146">
        <v>18</v>
      </c>
      <c r="I3146" t="s">
        <v>634</v>
      </c>
      <c r="J3146" t="s">
        <v>634</v>
      </c>
    </row>
    <row r="3147" spans="1:10" x14ac:dyDescent="0.45">
      <c r="A3147">
        <v>76819</v>
      </c>
      <c r="B3147">
        <v>5</v>
      </c>
      <c r="C3147">
        <v>1</v>
      </c>
      <c r="D3147" t="s">
        <v>1035</v>
      </c>
      <c r="E3147" t="s">
        <v>678</v>
      </c>
      <c r="F3147">
        <v>14</v>
      </c>
      <c r="G3147" t="s">
        <v>1771</v>
      </c>
      <c r="H3147">
        <v>23</v>
      </c>
      <c r="I3147" t="s">
        <v>634</v>
      </c>
      <c r="J3147" t="s">
        <v>634</v>
      </c>
    </row>
    <row r="3148" spans="1:10" x14ac:dyDescent="0.45">
      <c r="A3148">
        <v>76819</v>
      </c>
      <c r="B3148">
        <v>6</v>
      </c>
      <c r="C3148">
        <v>2</v>
      </c>
      <c r="D3148" t="s">
        <v>1302</v>
      </c>
      <c r="E3148" t="s">
        <v>678</v>
      </c>
      <c r="F3148">
        <v>35</v>
      </c>
      <c r="G3148" t="s">
        <v>1772</v>
      </c>
      <c r="H3148">
        <v>90</v>
      </c>
      <c r="I3148" t="s">
        <v>634</v>
      </c>
      <c r="J3148" t="s">
        <v>634</v>
      </c>
    </row>
    <row r="3149" spans="1:10" x14ac:dyDescent="0.45">
      <c r="A3149">
        <v>76819</v>
      </c>
      <c r="B3149">
        <v>7</v>
      </c>
      <c r="C3149">
        <v>2</v>
      </c>
      <c r="D3149" t="s">
        <v>1543</v>
      </c>
      <c r="E3149" t="s">
        <v>678</v>
      </c>
      <c r="F3149">
        <v>14</v>
      </c>
      <c r="G3149" t="s">
        <v>1767</v>
      </c>
      <c r="H3149">
        <v>23</v>
      </c>
      <c r="I3149" t="s">
        <v>634</v>
      </c>
      <c r="J3149" t="s">
        <v>634</v>
      </c>
    </row>
    <row r="3150" spans="1:10" x14ac:dyDescent="0.45">
      <c r="A3150">
        <v>76819</v>
      </c>
      <c r="B3150">
        <v>8</v>
      </c>
      <c r="C3150">
        <v>2</v>
      </c>
      <c r="D3150" t="s">
        <v>1313</v>
      </c>
      <c r="E3150" t="s">
        <v>678</v>
      </c>
      <c r="F3150">
        <v>90</v>
      </c>
      <c r="G3150" t="s">
        <v>1763</v>
      </c>
      <c r="H3150" t="s">
        <v>634</v>
      </c>
      <c r="I3150" t="s">
        <v>634</v>
      </c>
      <c r="J3150" t="s">
        <v>634</v>
      </c>
    </row>
    <row r="3151" spans="1:10" x14ac:dyDescent="0.45">
      <c r="A3151">
        <v>76819</v>
      </c>
      <c r="B3151">
        <v>9</v>
      </c>
      <c r="C3151">
        <v>3</v>
      </c>
      <c r="D3151" t="s">
        <v>728</v>
      </c>
      <c r="E3151" t="s">
        <v>678</v>
      </c>
      <c r="F3151">
        <v>91</v>
      </c>
      <c r="G3151" t="s">
        <v>1768</v>
      </c>
      <c r="H3151">
        <v>35</v>
      </c>
      <c r="I3151" t="s">
        <v>634</v>
      </c>
      <c r="J3151" t="s">
        <v>634</v>
      </c>
    </row>
    <row r="3152" spans="1:10" x14ac:dyDescent="0.45">
      <c r="A3152">
        <v>76819</v>
      </c>
      <c r="B3152">
        <v>10</v>
      </c>
      <c r="C3152">
        <v>3</v>
      </c>
      <c r="D3152" t="s">
        <v>1554</v>
      </c>
      <c r="E3152" t="s">
        <v>678</v>
      </c>
      <c r="F3152">
        <v>2</v>
      </c>
      <c r="G3152" t="s">
        <v>1833</v>
      </c>
      <c r="H3152">
        <v>48</v>
      </c>
      <c r="I3152" t="s">
        <v>634</v>
      </c>
      <c r="J3152" t="s">
        <v>634</v>
      </c>
    </row>
    <row r="3153" spans="1:10" x14ac:dyDescent="0.45">
      <c r="A3153">
        <v>76819</v>
      </c>
      <c r="B3153">
        <v>11</v>
      </c>
      <c r="C3153">
        <v>3</v>
      </c>
      <c r="D3153" t="s">
        <v>1597</v>
      </c>
      <c r="E3153" t="s">
        <v>678</v>
      </c>
      <c r="F3153">
        <v>91</v>
      </c>
      <c r="G3153" t="s">
        <v>1834</v>
      </c>
      <c r="H3153" t="s">
        <v>634</v>
      </c>
      <c r="I3153" t="s">
        <v>634</v>
      </c>
      <c r="J3153" t="s">
        <v>634</v>
      </c>
    </row>
    <row r="3154" spans="1:10" x14ac:dyDescent="0.45">
      <c r="A3154">
        <v>76819</v>
      </c>
      <c r="B3154">
        <v>12</v>
      </c>
      <c r="C3154">
        <v>3</v>
      </c>
      <c r="D3154" t="s">
        <v>831</v>
      </c>
      <c r="E3154" t="s">
        <v>677</v>
      </c>
      <c r="F3154">
        <v>8</v>
      </c>
      <c r="G3154" t="s">
        <v>1836</v>
      </c>
      <c r="H3154" t="s">
        <v>634</v>
      </c>
      <c r="I3154" t="s">
        <v>634</v>
      </c>
      <c r="J3154" t="s">
        <v>634</v>
      </c>
    </row>
    <row r="3155" spans="1:10" x14ac:dyDescent="0.45">
      <c r="A3155">
        <v>76819</v>
      </c>
      <c r="B3155">
        <v>13</v>
      </c>
      <c r="C3155">
        <v>3</v>
      </c>
      <c r="D3155" t="s">
        <v>1207</v>
      </c>
      <c r="E3155" t="s">
        <v>678</v>
      </c>
      <c r="F3155" t="s">
        <v>634</v>
      </c>
      <c r="G3155" t="s">
        <v>634</v>
      </c>
      <c r="H3155" t="s">
        <v>634</v>
      </c>
      <c r="I3155" t="s">
        <v>634</v>
      </c>
      <c r="J3155">
        <v>401</v>
      </c>
    </row>
    <row r="3156" spans="1:10" x14ac:dyDescent="0.45">
      <c r="A3156">
        <v>76819</v>
      </c>
      <c r="B3156">
        <v>14</v>
      </c>
      <c r="C3156">
        <v>3</v>
      </c>
      <c r="D3156" t="s">
        <v>838</v>
      </c>
      <c r="E3156" t="s">
        <v>678</v>
      </c>
      <c r="F3156">
        <v>90</v>
      </c>
      <c r="G3156" t="s">
        <v>1837</v>
      </c>
      <c r="H3156">
        <v>18</v>
      </c>
      <c r="I3156" t="s">
        <v>634</v>
      </c>
      <c r="J3156" t="s">
        <v>634</v>
      </c>
    </row>
    <row r="3157" spans="1:10" x14ac:dyDescent="0.45">
      <c r="A3157">
        <v>76819</v>
      </c>
      <c r="B3157">
        <v>15</v>
      </c>
      <c r="C3157">
        <v>3</v>
      </c>
      <c r="D3157" t="s">
        <v>962</v>
      </c>
      <c r="E3157" t="s">
        <v>677</v>
      </c>
      <c r="F3157">
        <v>99</v>
      </c>
      <c r="G3157" t="s">
        <v>634</v>
      </c>
      <c r="H3157" t="s">
        <v>634</v>
      </c>
      <c r="I3157">
        <v>2</v>
      </c>
      <c r="J3157">
        <v>302</v>
      </c>
    </row>
    <row r="3158" spans="1:10" x14ac:dyDescent="0.45">
      <c r="A3158">
        <v>76819</v>
      </c>
      <c r="B3158">
        <v>16</v>
      </c>
      <c r="C3158">
        <v>3</v>
      </c>
      <c r="D3158" t="s">
        <v>962</v>
      </c>
      <c r="E3158" t="s">
        <v>678</v>
      </c>
      <c r="F3158">
        <v>99</v>
      </c>
      <c r="G3158" t="s">
        <v>634</v>
      </c>
      <c r="H3158" t="s">
        <v>634</v>
      </c>
      <c r="I3158">
        <v>2</v>
      </c>
      <c r="J3158">
        <v>101</v>
      </c>
    </row>
    <row r="3159" spans="1:10" x14ac:dyDescent="0.45">
      <c r="A3159">
        <v>76820</v>
      </c>
      <c r="B3159">
        <v>0</v>
      </c>
      <c r="C3159">
        <v>1</v>
      </c>
      <c r="D3159" t="s">
        <v>984</v>
      </c>
      <c r="E3159" t="s">
        <v>677</v>
      </c>
      <c r="F3159">
        <v>14</v>
      </c>
      <c r="G3159" t="s">
        <v>1745</v>
      </c>
      <c r="H3159">
        <v>68</v>
      </c>
      <c r="I3159" t="s">
        <v>634</v>
      </c>
      <c r="J3159" t="s">
        <v>634</v>
      </c>
    </row>
    <row r="3160" spans="1:10" x14ac:dyDescent="0.45">
      <c r="A3160">
        <v>76820</v>
      </c>
      <c r="B3160">
        <v>1</v>
      </c>
      <c r="C3160">
        <v>1</v>
      </c>
      <c r="D3160" t="s">
        <v>1003</v>
      </c>
      <c r="E3160" t="s">
        <v>677</v>
      </c>
      <c r="F3160">
        <v>27</v>
      </c>
      <c r="G3160" t="s">
        <v>1777</v>
      </c>
      <c r="H3160" t="s">
        <v>634</v>
      </c>
      <c r="I3160" t="s">
        <v>634</v>
      </c>
      <c r="J3160" t="s">
        <v>634</v>
      </c>
    </row>
    <row r="3161" spans="1:10" x14ac:dyDescent="0.45">
      <c r="A3161">
        <v>76820</v>
      </c>
      <c r="B3161">
        <v>2</v>
      </c>
      <c r="C3161">
        <v>1</v>
      </c>
      <c r="D3161" t="s">
        <v>1384</v>
      </c>
      <c r="E3161" t="s">
        <v>677</v>
      </c>
      <c r="F3161">
        <v>31</v>
      </c>
      <c r="G3161" t="s">
        <v>1827</v>
      </c>
      <c r="H3161">
        <v>68</v>
      </c>
      <c r="I3161" t="s">
        <v>634</v>
      </c>
      <c r="J3161" t="s">
        <v>634</v>
      </c>
    </row>
    <row r="3162" spans="1:10" x14ac:dyDescent="0.45">
      <c r="A3162">
        <v>76820</v>
      </c>
      <c r="B3162">
        <v>3</v>
      </c>
      <c r="C3162">
        <v>1</v>
      </c>
      <c r="D3162" t="s">
        <v>1657</v>
      </c>
      <c r="E3162" t="s">
        <v>677</v>
      </c>
      <c r="F3162">
        <v>5</v>
      </c>
      <c r="G3162" t="s">
        <v>634</v>
      </c>
      <c r="H3162" t="s">
        <v>634</v>
      </c>
      <c r="I3162">
        <v>2</v>
      </c>
      <c r="J3162">
        <v>208</v>
      </c>
    </row>
    <row r="3163" spans="1:10" x14ac:dyDescent="0.45">
      <c r="A3163">
        <v>76820</v>
      </c>
      <c r="B3163">
        <v>4</v>
      </c>
      <c r="C3163">
        <v>1</v>
      </c>
      <c r="D3163" t="s">
        <v>1462</v>
      </c>
      <c r="E3163" t="s">
        <v>678</v>
      </c>
      <c r="F3163">
        <v>24</v>
      </c>
      <c r="G3163" t="s">
        <v>1808</v>
      </c>
      <c r="H3163">
        <v>77</v>
      </c>
      <c r="I3163" t="s">
        <v>634</v>
      </c>
      <c r="J3163" t="s">
        <v>634</v>
      </c>
    </row>
    <row r="3164" spans="1:10" x14ac:dyDescent="0.45">
      <c r="A3164">
        <v>76820</v>
      </c>
      <c r="B3164">
        <v>5</v>
      </c>
      <c r="C3164">
        <v>1</v>
      </c>
      <c r="D3164" t="s">
        <v>1223</v>
      </c>
      <c r="E3164" t="s">
        <v>677</v>
      </c>
      <c r="F3164">
        <v>10</v>
      </c>
      <c r="G3164" t="s">
        <v>1809</v>
      </c>
      <c r="H3164">
        <v>3</v>
      </c>
      <c r="I3164" t="s">
        <v>634</v>
      </c>
      <c r="J3164" t="s">
        <v>634</v>
      </c>
    </row>
    <row r="3165" spans="1:10" x14ac:dyDescent="0.45">
      <c r="A3165">
        <v>76820</v>
      </c>
      <c r="B3165">
        <v>6</v>
      </c>
      <c r="C3165">
        <v>1</v>
      </c>
      <c r="D3165" t="s">
        <v>1531</v>
      </c>
      <c r="E3165" t="s">
        <v>677</v>
      </c>
      <c r="F3165">
        <v>68</v>
      </c>
      <c r="G3165" t="s">
        <v>1828</v>
      </c>
      <c r="H3165">
        <v>31</v>
      </c>
      <c r="I3165" t="s">
        <v>634</v>
      </c>
      <c r="J3165" t="s">
        <v>634</v>
      </c>
    </row>
    <row r="3166" spans="1:10" x14ac:dyDescent="0.45">
      <c r="A3166">
        <v>76820</v>
      </c>
      <c r="B3166">
        <v>7</v>
      </c>
      <c r="C3166">
        <v>1</v>
      </c>
      <c r="D3166" t="s">
        <v>952</v>
      </c>
      <c r="E3166" t="s">
        <v>678</v>
      </c>
      <c r="F3166">
        <v>11</v>
      </c>
      <c r="G3166" t="s">
        <v>1811</v>
      </c>
      <c r="H3166">
        <v>83</v>
      </c>
      <c r="I3166" t="s">
        <v>634</v>
      </c>
      <c r="J3166" t="s">
        <v>634</v>
      </c>
    </row>
    <row r="3167" spans="1:10" x14ac:dyDescent="0.45">
      <c r="A3167">
        <v>76820</v>
      </c>
      <c r="B3167">
        <v>8</v>
      </c>
      <c r="C3167">
        <v>2</v>
      </c>
      <c r="D3167" t="s">
        <v>1463</v>
      </c>
      <c r="E3167" t="s">
        <v>677</v>
      </c>
      <c r="F3167">
        <v>14</v>
      </c>
      <c r="G3167" t="s">
        <v>1812</v>
      </c>
      <c r="H3167">
        <v>21</v>
      </c>
      <c r="I3167" t="s">
        <v>634</v>
      </c>
      <c r="J3167" t="s">
        <v>634</v>
      </c>
    </row>
    <row r="3168" spans="1:10" x14ac:dyDescent="0.45">
      <c r="A3168">
        <v>76820</v>
      </c>
      <c r="B3168">
        <v>9</v>
      </c>
      <c r="C3168">
        <v>2</v>
      </c>
      <c r="D3168" t="s">
        <v>936</v>
      </c>
      <c r="E3168" t="s">
        <v>677</v>
      </c>
      <c r="F3168">
        <v>21</v>
      </c>
      <c r="G3168" t="s">
        <v>1853</v>
      </c>
      <c r="H3168" t="s">
        <v>634</v>
      </c>
      <c r="I3168" t="s">
        <v>634</v>
      </c>
      <c r="J3168" t="s">
        <v>634</v>
      </c>
    </row>
    <row r="3169" spans="1:10" x14ac:dyDescent="0.45">
      <c r="A3169">
        <v>76820</v>
      </c>
      <c r="B3169">
        <v>10</v>
      </c>
      <c r="C3169">
        <v>2</v>
      </c>
      <c r="D3169" t="s">
        <v>1459</v>
      </c>
      <c r="E3169" t="s">
        <v>677</v>
      </c>
      <c r="F3169">
        <v>68</v>
      </c>
      <c r="G3169" t="s">
        <v>1854</v>
      </c>
      <c r="H3169">
        <v>21</v>
      </c>
      <c r="I3169" t="s">
        <v>634</v>
      </c>
      <c r="J3169" t="s">
        <v>634</v>
      </c>
    </row>
    <row r="3170" spans="1:10" x14ac:dyDescent="0.45">
      <c r="A3170">
        <v>76820</v>
      </c>
      <c r="B3170">
        <v>11</v>
      </c>
      <c r="C3170">
        <v>2</v>
      </c>
      <c r="D3170" t="s">
        <v>1008</v>
      </c>
      <c r="E3170" t="s">
        <v>677</v>
      </c>
      <c r="F3170">
        <v>27</v>
      </c>
      <c r="G3170" t="s">
        <v>1803</v>
      </c>
      <c r="H3170">
        <v>31</v>
      </c>
      <c r="I3170" t="s">
        <v>634</v>
      </c>
      <c r="J3170" t="s">
        <v>634</v>
      </c>
    </row>
    <row r="3171" spans="1:10" x14ac:dyDescent="0.45">
      <c r="A3171">
        <v>76820</v>
      </c>
      <c r="B3171">
        <v>12</v>
      </c>
      <c r="C3171">
        <v>2</v>
      </c>
      <c r="D3171" t="s">
        <v>964</v>
      </c>
      <c r="E3171" t="s">
        <v>677</v>
      </c>
      <c r="F3171">
        <v>5</v>
      </c>
      <c r="G3171" t="s">
        <v>1850</v>
      </c>
      <c r="H3171">
        <v>17</v>
      </c>
      <c r="I3171" t="s">
        <v>634</v>
      </c>
      <c r="J3171" t="s">
        <v>634</v>
      </c>
    </row>
    <row r="3172" spans="1:10" x14ac:dyDescent="0.45">
      <c r="A3172">
        <v>76820</v>
      </c>
      <c r="B3172">
        <v>13</v>
      </c>
      <c r="C3172">
        <v>2</v>
      </c>
      <c r="D3172" t="s">
        <v>725</v>
      </c>
      <c r="E3172" t="s">
        <v>677</v>
      </c>
      <c r="F3172">
        <v>68</v>
      </c>
      <c r="G3172" t="s">
        <v>1851</v>
      </c>
      <c r="H3172" t="s">
        <v>634</v>
      </c>
      <c r="I3172" t="s">
        <v>634</v>
      </c>
      <c r="J3172" t="s">
        <v>634</v>
      </c>
    </row>
    <row r="3173" spans="1:10" x14ac:dyDescent="0.45">
      <c r="A3173">
        <v>76820</v>
      </c>
      <c r="B3173">
        <v>14</v>
      </c>
      <c r="C3173">
        <v>3</v>
      </c>
      <c r="D3173" t="s">
        <v>1549</v>
      </c>
      <c r="E3173" t="s">
        <v>677</v>
      </c>
      <c r="F3173" t="s">
        <v>634</v>
      </c>
      <c r="G3173" t="s">
        <v>1852</v>
      </c>
      <c r="H3173" t="s">
        <v>634</v>
      </c>
      <c r="I3173" t="s">
        <v>634</v>
      </c>
      <c r="J3173" t="s">
        <v>634</v>
      </c>
    </row>
    <row r="3174" spans="1:10" x14ac:dyDescent="0.45">
      <c r="A3174">
        <v>76820</v>
      </c>
      <c r="B3174">
        <v>15</v>
      </c>
      <c r="C3174">
        <v>3</v>
      </c>
      <c r="D3174" t="s">
        <v>903</v>
      </c>
      <c r="E3174" t="s">
        <v>677</v>
      </c>
      <c r="F3174">
        <v>11</v>
      </c>
      <c r="G3174" t="s">
        <v>634</v>
      </c>
      <c r="H3174" t="s">
        <v>634</v>
      </c>
      <c r="I3174">
        <v>2</v>
      </c>
      <c r="J3174">
        <v>215</v>
      </c>
    </row>
    <row r="3175" spans="1:10" x14ac:dyDescent="0.45">
      <c r="A3175">
        <v>76820</v>
      </c>
      <c r="B3175">
        <v>16</v>
      </c>
      <c r="C3175">
        <v>3</v>
      </c>
      <c r="D3175" t="s">
        <v>1598</v>
      </c>
      <c r="E3175" t="s">
        <v>677</v>
      </c>
      <c r="F3175">
        <v>68</v>
      </c>
      <c r="G3175" t="s">
        <v>1907</v>
      </c>
      <c r="H3175">
        <v>21</v>
      </c>
      <c r="I3175" t="s">
        <v>634</v>
      </c>
      <c r="J3175" t="s">
        <v>634</v>
      </c>
    </row>
    <row r="3176" spans="1:10" x14ac:dyDescent="0.45">
      <c r="A3176">
        <v>76821</v>
      </c>
      <c r="B3176">
        <v>0</v>
      </c>
      <c r="C3176">
        <v>1</v>
      </c>
      <c r="D3176" t="s">
        <v>1272</v>
      </c>
      <c r="E3176" t="s">
        <v>677</v>
      </c>
      <c r="F3176">
        <v>48</v>
      </c>
      <c r="G3176" t="s">
        <v>1745</v>
      </c>
      <c r="H3176">
        <v>67</v>
      </c>
      <c r="I3176" t="s">
        <v>634</v>
      </c>
      <c r="J3176" t="s">
        <v>634</v>
      </c>
    </row>
    <row r="3177" spans="1:10" x14ac:dyDescent="0.45">
      <c r="A3177">
        <v>76821</v>
      </c>
      <c r="B3177">
        <v>1</v>
      </c>
      <c r="C3177">
        <v>1</v>
      </c>
      <c r="D3177" t="s">
        <v>1599</v>
      </c>
      <c r="E3177" t="s">
        <v>677</v>
      </c>
      <c r="F3177">
        <v>48</v>
      </c>
      <c r="G3177" t="s">
        <v>1777</v>
      </c>
      <c r="H3177">
        <v>67</v>
      </c>
      <c r="I3177" t="s">
        <v>634</v>
      </c>
      <c r="J3177" t="s">
        <v>634</v>
      </c>
    </row>
    <row r="3178" spans="1:10" x14ac:dyDescent="0.45">
      <c r="A3178">
        <v>76821</v>
      </c>
      <c r="B3178">
        <v>2</v>
      </c>
      <c r="C3178">
        <v>1</v>
      </c>
      <c r="D3178" t="s">
        <v>1281</v>
      </c>
      <c r="E3178" t="s">
        <v>678</v>
      </c>
      <c r="F3178">
        <v>4</v>
      </c>
      <c r="G3178" t="s">
        <v>634</v>
      </c>
      <c r="H3178" t="s">
        <v>634</v>
      </c>
      <c r="I3178">
        <v>2</v>
      </c>
      <c r="J3178">
        <v>208</v>
      </c>
    </row>
    <row r="3179" spans="1:10" x14ac:dyDescent="0.45">
      <c r="A3179">
        <v>76821</v>
      </c>
      <c r="B3179">
        <v>3</v>
      </c>
      <c r="C3179">
        <v>1</v>
      </c>
      <c r="D3179" t="s">
        <v>1015</v>
      </c>
      <c r="E3179" t="s">
        <v>677</v>
      </c>
      <c r="F3179">
        <v>2</v>
      </c>
      <c r="G3179" t="s">
        <v>1827</v>
      </c>
      <c r="H3179">
        <v>18</v>
      </c>
      <c r="I3179" t="s">
        <v>634</v>
      </c>
      <c r="J3179" t="s">
        <v>634</v>
      </c>
    </row>
    <row r="3180" spans="1:10" x14ac:dyDescent="0.45">
      <c r="A3180">
        <v>76821</v>
      </c>
      <c r="B3180">
        <v>4</v>
      </c>
      <c r="C3180">
        <v>2</v>
      </c>
      <c r="D3180" t="s">
        <v>1427</v>
      </c>
      <c r="E3180" t="s">
        <v>678</v>
      </c>
      <c r="F3180">
        <v>92</v>
      </c>
      <c r="G3180" t="s">
        <v>1808</v>
      </c>
      <c r="H3180">
        <v>4</v>
      </c>
      <c r="I3180" t="s">
        <v>634</v>
      </c>
      <c r="J3180" t="s">
        <v>634</v>
      </c>
    </row>
    <row r="3181" spans="1:10" x14ac:dyDescent="0.45">
      <c r="A3181">
        <v>76821</v>
      </c>
      <c r="B3181">
        <v>5</v>
      </c>
      <c r="C3181">
        <v>2</v>
      </c>
      <c r="D3181" t="s">
        <v>1273</v>
      </c>
      <c r="E3181" t="s">
        <v>677</v>
      </c>
      <c r="F3181">
        <v>2</v>
      </c>
      <c r="G3181" t="s">
        <v>634</v>
      </c>
      <c r="H3181" t="s">
        <v>634</v>
      </c>
      <c r="I3181">
        <v>2</v>
      </c>
      <c r="J3181">
        <v>201</v>
      </c>
    </row>
    <row r="3182" spans="1:10" x14ac:dyDescent="0.45">
      <c r="A3182">
        <v>76821</v>
      </c>
      <c r="B3182">
        <v>6</v>
      </c>
      <c r="C3182">
        <v>2</v>
      </c>
      <c r="D3182" t="s">
        <v>1212</v>
      </c>
      <c r="E3182" t="s">
        <v>678</v>
      </c>
      <c r="F3182">
        <v>40</v>
      </c>
      <c r="G3182" t="s">
        <v>1749</v>
      </c>
      <c r="H3182">
        <v>25</v>
      </c>
      <c r="I3182" t="s">
        <v>634</v>
      </c>
      <c r="J3182" t="s">
        <v>634</v>
      </c>
    </row>
    <row r="3183" spans="1:10" x14ac:dyDescent="0.45">
      <c r="A3183">
        <v>76821</v>
      </c>
      <c r="B3183">
        <v>7</v>
      </c>
      <c r="C3183">
        <v>2</v>
      </c>
      <c r="D3183" t="s">
        <v>1030</v>
      </c>
      <c r="E3183" t="s">
        <v>677</v>
      </c>
      <c r="F3183">
        <v>99</v>
      </c>
      <c r="G3183" t="s">
        <v>634</v>
      </c>
      <c r="H3183" t="s">
        <v>634</v>
      </c>
      <c r="I3183">
        <v>2</v>
      </c>
      <c r="J3183">
        <v>201</v>
      </c>
    </row>
    <row r="3184" spans="1:10" x14ac:dyDescent="0.45">
      <c r="A3184">
        <v>76821</v>
      </c>
      <c r="B3184">
        <v>8</v>
      </c>
      <c r="C3184">
        <v>2</v>
      </c>
      <c r="D3184" t="s">
        <v>931</v>
      </c>
      <c r="E3184" t="s">
        <v>678</v>
      </c>
      <c r="F3184">
        <v>92</v>
      </c>
      <c r="G3184" t="s">
        <v>1750</v>
      </c>
      <c r="H3184" t="s">
        <v>634</v>
      </c>
      <c r="I3184" t="s">
        <v>634</v>
      </c>
      <c r="J3184" t="s">
        <v>634</v>
      </c>
    </row>
    <row r="3185" spans="1:10" x14ac:dyDescent="0.45">
      <c r="A3185">
        <v>76821</v>
      </c>
      <c r="B3185">
        <v>9</v>
      </c>
      <c r="C3185">
        <v>2</v>
      </c>
      <c r="D3185" t="s">
        <v>723</v>
      </c>
      <c r="E3185" t="s">
        <v>677</v>
      </c>
      <c r="F3185">
        <v>2</v>
      </c>
      <c r="G3185" t="s">
        <v>634</v>
      </c>
      <c r="H3185" t="s">
        <v>634</v>
      </c>
      <c r="I3185">
        <v>2</v>
      </c>
      <c r="J3185">
        <v>0</v>
      </c>
    </row>
    <row r="3186" spans="1:10" x14ac:dyDescent="0.45">
      <c r="A3186">
        <v>76821</v>
      </c>
      <c r="B3186">
        <v>10</v>
      </c>
      <c r="C3186">
        <v>3</v>
      </c>
      <c r="D3186" t="s">
        <v>1600</v>
      </c>
      <c r="E3186" t="s">
        <v>678</v>
      </c>
      <c r="F3186">
        <v>4</v>
      </c>
      <c r="G3186" t="s">
        <v>1751</v>
      </c>
      <c r="H3186">
        <v>12</v>
      </c>
      <c r="I3186" t="s">
        <v>634</v>
      </c>
      <c r="J3186" t="s">
        <v>634</v>
      </c>
    </row>
    <row r="3187" spans="1:10" x14ac:dyDescent="0.45">
      <c r="A3187">
        <v>76821</v>
      </c>
      <c r="B3187">
        <v>11</v>
      </c>
      <c r="C3187">
        <v>3</v>
      </c>
      <c r="D3187" t="s">
        <v>975</v>
      </c>
      <c r="E3187" t="s">
        <v>677</v>
      </c>
      <c r="F3187">
        <v>2</v>
      </c>
      <c r="G3187" t="s">
        <v>1752</v>
      </c>
      <c r="H3187">
        <v>99</v>
      </c>
      <c r="I3187" t="s">
        <v>634</v>
      </c>
      <c r="J3187" t="s">
        <v>634</v>
      </c>
    </row>
    <row r="3188" spans="1:10" x14ac:dyDescent="0.45">
      <c r="A3188">
        <v>76821</v>
      </c>
      <c r="B3188">
        <v>12</v>
      </c>
      <c r="C3188">
        <v>3</v>
      </c>
      <c r="D3188" t="s">
        <v>718</v>
      </c>
      <c r="E3188" t="s">
        <v>678</v>
      </c>
      <c r="F3188">
        <v>5</v>
      </c>
      <c r="G3188" t="s">
        <v>1753</v>
      </c>
      <c r="H3188">
        <v>40</v>
      </c>
      <c r="I3188" t="s">
        <v>634</v>
      </c>
      <c r="J3188" t="s">
        <v>634</v>
      </c>
    </row>
    <row r="3189" spans="1:10" x14ac:dyDescent="0.45">
      <c r="A3189">
        <v>76821</v>
      </c>
      <c r="B3189">
        <v>13</v>
      </c>
      <c r="C3189">
        <v>3</v>
      </c>
      <c r="D3189" t="s">
        <v>1236</v>
      </c>
      <c r="E3189" t="s">
        <v>678</v>
      </c>
      <c r="F3189">
        <v>5</v>
      </c>
      <c r="G3189" t="s">
        <v>1792</v>
      </c>
      <c r="H3189">
        <v>40</v>
      </c>
      <c r="I3189" t="s">
        <v>634</v>
      </c>
      <c r="J3189" t="s">
        <v>634</v>
      </c>
    </row>
    <row r="3190" spans="1:10" x14ac:dyDescent="0.45">
      <c r="A3190">
        <v>76821</v>
      </c>
      <c r="B3190">
        <v>14</v>
      </c>
      <c r="C3190">
        <v>3</v>
      </c>
      <c r="D3190" t="s">
        <v>893</v>
      </c>
      <c r="E3190" t="s">
        <v>677</v>
      </c>
      <c r="F3190" t="s">
        <v>634</v>
      </c>
      <c r="G3190" t="s">
        <v>634</v>
      </c>
      <c r="H3190" t="s">
        <v>634</v>
      </c>
      <c r="I3190" t="s">
        <v>634</v>
      </c>
      <c r="J3190">
        <v>401</v>
      </c>
    </row>
    <row r="3191" spans="1:10" x14ac:dyDescent="0.45">
      <c r="A3191">
        <v>76821</v>
      </c>
      <c r="B3191">
        <v>15</v>
      </c>
      <c r="C3191">
        <v>3</v>
      </c>
      <c r="D3191" t="s">
        <v>826</v>
      </c>
      <c r="E3191" t="s">
        <v>678</v>
      </c>
      <c r="F3191">
        <v>89</v>
      </c>
      <c r="G3191" t="s">
        <v>634</v>
      </c>
      <c r="H3191" t="s">
        <v>634</v>
      </c>
      <c r="I3191">
        <v>2</v>
      </c>
      <c r="J3191">
        <v>202</v>
      </c>
    </row>
    <row r="3192" spans="1:10" x14ac:dyDescent="0.45">
      <c r="A3192">
        <v>76821</v>
      </c>
      <c r="B3192">
        <v>16</v>
      </c>
      <c r="C3192">
        <v>3</v>
      </c>
      <c r="D3192" t="s">
        <v>1567</v>
      </c>
      <c r="E3192" t="s">
        <v>677</v>
      </c>
      <c r="F3192">
        <v>18</v>
      </c>
      <c r="G3192" t="s">
        <v>1791</v>
      </c>
      <c r="H3192">
        <v>88</v>
      </c>
      <c r="I3192" t="s">
        <v>634</v>
      </c>
      <c r="J3192" t="s">
        <v>634</v>
      </c>
    </row>
    <row r="3193" spans="1:10" x14ac:dyDescent="0.45">
      <c r="A3193">
        <v>76822</v>
      </c>
      <c r="B3193">
        <v>0</v>
      </c>
      <c r="C3193">
        <v>1</v>
      </c>
      <c r="D3193" t="s">
        <v>1053</v>
      </c>
      <c r="E3193" t="s">
        <v>678</v>
      </c>
      <c r="F3193">
        <v>12</v>
      </c>
      <c r="G3193" t="s">
        <v>1755</v>
      </c>
      <c r="H3193" t="s">
        <v>634</v>
      </c>
      <c r="I3193" t="s">
        <v>634</v>
      </c>
      <c r="J3193" t="s">
        <v>634</v>
      </c>
    </row>
    <row r="3194" spans="1:10" x14ac:dyDescent="0.45">
      <c r="A3194">
        <v>76822</v>
      </c>
      <c r="B3194">
        <v>1</v>
      </c>
      <c r="C3194">
        <v>1</v>
      </c>
      <c r="D3194" t="s">
        <v>1540</v>
      </c>
      <c r="E3194" t="s">
        <v>678</v>
      </c>
      <c r="F3194">
        <v>41</v>
      </c>
      <c r="G3194" t="s">
        <v>1756</v>
      </c>
      <c r="H3194">
        <v>44</v>
      </c>
      <c r="I3194" t="s">
        <v>634</v>
      </c>
      <c r="J3194" t="s">
        <v>634</v>
      </c>
    </row>
    <row r="3195" spans="1:10" x14ac:dyDescent="0.45">
      <c r="A3195">
        <v>76822</v>
      </c>
      <c r="B3195">
        <v>2</v>
      </c>
      <c r="C3195">
        <v>1</v>
      </c>
      <c r="D3195" t="s">
        <v>1601</v>
      </c>
      <c r="E3195" t="s">
        <v>678</v>
      </c>
      <c r="F3195">
        <v>87</v>
      </c>
      <c r="G3195" t="s">
        <v>1757</v>
      </c>
      <c r="H3195">
        <v>44</v>
      </c>
      <c r="I3195" t="s">
        <v>634</v>
      </c>
      <c r="J3195" t="s">
        <v>634</v>
      </c>
    </row>
    <row r="3196" spans="1:10" x14ac:dyDescent="0.45">
      <c r="A3196">
        <v>76822</v>
      </c>
      <c r="B3196">
        <v>3</v>
      </c>
      <c r="C3196">
        <v>1</v>
      </c>
      <c r="D3196" t="s">
        <v>1301</v>
      </c>
      <c r="E3196" t="s">
        <v>678</v>
      </c>
      <c r="F3196">
        <v>23</v>
      </c>
      <c r="G3196" t="s">
        <v>1774</v>
      </c>
      <c r="H3196">
        <v>32</v>
      </c>
      <c r="I3196" t="s">
        <v>634</v>
      </c>
      <c r="J3196" t="s">
        <v>634</v>
      </c>
    </row>
    <row r="3197" spans="1:10" x14ac:dyDescent="0.45">
      <c r="A3197">
        <v>76822</v>
      </c>
      <c r="B3197">
        <v>4</v>
      </c>
      <c r="C3197">
        <v>2</v>
      </c>
      <c r="D3197" t="s">
        <v>1519</v>
      </c>
      <c r="E3197" t="s">
        <v>678</v>
      </c>
      <c r="F3197">
        <v>87</v>
      </c>
      <c r="G3197" t="s">
        <v>1775</v>
      </c>
      <c r="H3197">
        <v>88</v>
      </c>
      <c r="I3197" t="s">
        <v>634</v>
      </c>
      <c r="J3197" t="s">
        <v>634</v>
      </c>
    </row>
    <row r="3198" spans="1:10" x14ac:dyDescent="0.45">
      <c r="A3198">
        <v>76822</v>
      </c>
      <c r="B3198">
        <v>5</v>
      </c>
      <c r="C3198">
        <v>2</v>
      </c>
      <c r="D3198" t="s">
        <v>1607</v>
      </c>
      <c r="E3198" t="s">
        <v>677</v>
      </c>
      <c r="F3198" t="s">
        <v>634</v>
      </c>
      <c r="G3198" t="s">
        <v>1760</v>
      </c>
      <c r="H3198" t="s">
        <v>634</v>
      </c>
      <c r="I3198" t="s">
        <v>634</v>
      </c>
      <c r="J3198" t="s">
        <v>634</v>
      </c>
    </row>
    <row r="3199" spans="1:10" x14ac:dyDescent="0.45">
      <c r="A3199">
        <v>76822</v>
      </c>
      <c r="B3199">
        <v>6</v>
      </c>
      <c r="C3199">
        <v>3</v>
      </c>
      <c r="D3199" t="s">
        <v>739</v>
      </c>
      <c r="E3199" t="s">
        <v>677</v>
      </c>
      <c r="F3199">
        <v>89</v>
      </c>
      <c r="G3199" t="s">
        <v>634</v>
      </c>
      <c r="H3199" t="s">
        <v>634</v>
      </c>
      <c r="I3199">
        <v>2</v>
      </c>
      <c r="J3199">
        <v>201</v>
      </c>
    </row>
    <row r="3200" spans="1:10" x14ac:dyDescent="0.45">
      <c r="A3200">
        <v>76822</v>
      </c>
      <c r="B3200">
        <v>7</v>
      </c>
      <c r="C3200">
        <v>3</v>
      </c>
      <c r="D3200" t="s">
        <v>913</v>
      </c>
      <c r="E3200" t="s">
        <v>678</v>
      </c>
      <c r="F3200">
        <v>12</v>
      </c>
      <c r="G3200" t="s">
        <v>1761</v>
      </c>
      <c r="H3200">
        <v>32</v>
      </c>
      <c r="I3200" t="s">
        <v>634</v>
      </c>
      <c r="J3200" t="s">
        <v>634</v>
      </c>
    </row>
    <row r="3201" spans="1:10" x14ac:dyDescent="0.45">
      <c r="A3201">
        <v>76822</v>
      </c>
      <c r="B3201">
        <v>8</v>
      </c>
      <c r="C3201">
        <v>3</v>
      </c>
      <c r="D3201" t="s">
        <v>1151</v>
      </c>
      <c r="E3201" t="s">
        <v>678</v>
      </c>
      <c r="F3201">
        <v>88</v>
      </c>
      <c r="G3201" t="s">
        <v>1762</v>
      </c>
      <c r="H3201">
        <v>87</v>
      </c>
      <c r="I3201" t="s">
        <v>634</v>
      </c>
      <c r="J3201" t="s">
        <v>634</v>
      </c>
    </row>
    <row r="3202" spans="1:10" x14ac:dyDescent="0.45">
      <c r="A3202">
        <v>76822</v>
      </c>
      <c r="B3202">
        <v>9</v>
      </c>
      <c r="C3202">
        <v>3</v>
      </c>
      <c r="D3202" t="s">
        <v>1422</v>
      </c>
      <c r="E3202" t="s">
        <v>677</v>
      </c>
      <c r="F3202">
        <v>89</v>
      </c>
      <c r="G3202" t="s">
        <v>634</v>
      </c>
      <c r="H3202" t="s">
        <v>634</v>
      </c>
      <c r="I3202">
        <v>2</v>
      </c>
      <c r="J3202">
        <v>201</v>
      </c>
    </row>
    <row r="3203" spans="1:10" x14ac:dyDescent="0.45">
      <c r="A3203">
        <v>76823</v>
      </c>
      <c r="B3203">
        <v>0</v>
      </c>
      <c r="C3203">
        <v>1</v>
      </c>
      <c r="D3203" t="s">
        <v>854</v>
      </c>
      <c r="E3203" t="s">
        <v>677</v>
      </c>
      <c r="F3203">
        <v>5</v>
      </c>
      <c r="G3203" t="s">
        <v>1745</v>
      </c>
      <c r="H3203">
        <v>27</v>
      </c>
      <c r="I3203" t="s">
        <v>634</v>
      </c>
      <c r="J3203" t="s">
        <v>634</v>
      </c>
    </row>
    <row r="3204" spans="1:10" x14ac:dyDescent="0.45">
      <c r="A3204">
        <v>76823</v>
      </c>
      <c r="B3204">
        <v>1</v>
      </c>
      <c r="C3204">
        <v>1</v>
      </c>
      <c r="D3204" t="s">
        <v>1299</v>
      </c>
      <c r="E3204" t="s">
        <v>677</v>
      </c>
      <c r="F3204">
        <v>3</v>
      </c>
      <c r="G3204" t="s">
        <v>1777</v>
      </c>
      <c r="H3204">
        <v>11</v>
      </c>
      <c r="I3204" t="s">
        <v>634</v>
      </c>
      <c r="J3204" t="s">
        <v>634</v>
      </c>
    </row>
    <row r="3205" spans="1:10" x14ac:dyDescent="0.45">
      <c r="A3205">
        <v>76823</v>
      </c>
      <c r="B3205">
        <v>2</v>
      </c>
      <c r="C3205">
        <v>1</v>
      </c>
      <c r="D3205" t="s">
        <v>1269</v>
      </c>
      <c r="E3205" t="s">
        <v>678</v>
      </c>
      <c r="F3205">
        <v>8</v>
      </c>
      <c r="G3205" t="s">
        <v>1747</v>
      </c>
      <c r="H3205">
        <v>84</v>
      </c>
      <c r="I3205" t="s">
        <v>634</v>
      </c>
      <c r="J3205" t="s">
        <v>634</v>
      </c>
    </row>
    <row r="3206" spans="1:10" x14ac:dyDescent="0.45">
      <c r="A3206">
        <v>76823</v>
      </c>
      <c r="B3206">
        <v>3</v>
      </c>
      <c r="C3206">
        <v>1</v>
      </c>
      <c r="D3206" t="s">
        <v>1170</v>
      </c>
      <c r="E3206" t="s">
        <v>677</v>
      </c>
      <c r="F3206">
        <v>31</v>
      </c>
      <c r="G3206" t="s">
        <v>1808</v>
      </c>
      <c r="H3206">
        <v>41</v>
      </c>
      <c r="I3206" t="s">
        <v>634</v>
      </c>
      <c r="J3206" t="s">
        <v>634</v>
      </c>
    </row>
    <row r="3207" spans="1:10" x14ac:dyDescent="0.45">
      <c r="A3207">
        <v>76823</v>
      </c>
      <c r="B3207">
        <v>4</v>
      </c>
      <c r="C3207">
        <v>2</v>
      </c>
      <c r="D3207" t="s">
        <v>770</v>
      </c>
      <c r="E3207" t="s">
        <v>677</v>
      </c>
      <c r="F3207">
        <v>68</v>
      </c>
      <c r="G3207" t="s">
        <v>1809</v>
      </c>
      <c r="H3207" t="s">
        <v>634</v>
      </c>
      <c r="I3207" t="s">
        <v>634</v>
      </c>
      <c r="J3207" t="s">
        <v>634</v>
      </c>
    </row>
    <row r="3208" spans="1:10" x14ac:dyDescent="0.45">
      <c r="A3208">
        <v>76823</v>
      </c>
      <c r="B3208">
        <v>5</v>
      </c>
      <c r="C3208">
        <v>2</v>
      </c>
      <c r="D3208" t="s">
        <v>1602</v>
      </c>
      <c r="E3208" t="s">
        <v>677</v>
      </c>
      <c r="F3208">
        <v>11</v>
      </c>
      <c r="G3208" t="s">
        <v>1828</v>
      </c>
      <c r="H3208">
        <v>68</v>
      </c>
      <c r="I3208" t="s">
        <v>634</v>
      </c>
      <c r="J3208" t="s">
        <v>634</v>
      </c>
    </row>
    <row r="3209" spans="1:10" x14ac:dyDescent="0.45">
      <c r="A3209">
        <v>76823</v>
      </c>
      <c r="B3209">
        <v>6</v>
      </c>
      <c r="C3209">
        <v>2</v>
      </c>
      <c r="D3209" t="s">
        <v>1226</v>
      </c>
      <c r="E3209" t="s">
        <v>677</v>
      </c>
      <c r="F3209">
        <v>41</v>
      </c>
      <c r="G3209" t="s">
        <v>634</v>
      </c>
      <c r="H3209" t="s">
        <v>634</v>
      </c>
      <c r="I3209">
        <v>2</v>
      </c>
      <c r="J3209">
        <v>212</v>
      </c>
    </row>
    <row r="3210" spans="1:10" x14ac:dyDescent="0.45">
      <c r="A3210">
        <v>76823</v>
      </c>
      <c r="B3210">
        <v>7</v>
      </c>
      <c r="C3210">
        <v>2</v>
      </c>
      <c r="D3210" t="s">
        <v>821</v>
      </c>
      <c r="E3210" t="s">
        <v>678</v>
      </c>
      <c r="F3210">
        <v>23</v>
      </c>
      <c r="G3210" t="s">
        <v>634</v>
      </c>
      <c r="H3210" t="s">
        <v>634</v>
      </c>
      <c r="I3210">
        <v>4</v>
      </c>
      <c r="J3210">
        <v>504</v>
      </c>
    </row>
    <row r="3211" spans="1:10" x14ac:dyDescent="0.45">
      <c r="A3211">
        <v>76823</v>
      </c>
      <c r="B3211">
        <v>8</v>
      </c>
      <c r="C3211">
        <v>2</v>
      </c>
      <c r="D3211" t="s">
        <v>914</v>
      </c>
      <c r="E3211" t="s">
        <v>677</v>
      </c>
      <c r="F3211">
        <v>9</v>
      </c>
      <c r="G3211" t="s">
        <v>1829</v>
      </c>
      <c r="H3211">
        <v>31</v>
      </c>
      <c r="I3211" t="s">
        <v>634</v>
      </c>
      <c r="J3211" t="s">
        <v>634</v>
      </c>
    </row>
    <row r="3212" spans="1:10" x14ac:dyDescent="0.45">
      <c r="A3212">
        <v>76823</v>
      </c>
      <c r="B3212">
        <v>9</v>
      </c>
      <c r="C3212">
        <v>2</v>
      </c>
      <c r="D3212" t="s">
        <v>1445</v>
      </c>
      <c r="E3212" t="s">
        <v>677</v>
      </c>
      <c r="F3212">
        <v>99</v>
      </c>
      <c r="G3212" t="s">
        <v>634</v>
      </c>
      <c r="H3212" t="s">
        <v>634</v>
      </c>
      <c r="I3212">
        <v>2</v>
      </c>
      <c r="J3212">
        <v>213</v>
      </c>
    </row>
    <row r="3213" spans="1:10" x14ac:dyDescent="0.45">
      <c r="A3213">
        <v>76823</v>
      </c>
      <c r="B3213">
        <v>10</v>
      </c>
      <c r="C3213">
        <v>2</v>
      </c>
      <c r="D3213" t="s">
        <v>1603</v>
      </c>
      <c r="E3213" t="s">
        <v>678</v>
      </c>
      <c r="F3213">
        <v>8</v>
      </c>
      <c r="G3213" t="s">
        <v>1812</v>
      </c>
      <c r="H3213">
        <v>23</v>
      </c>
      <c r="I3213" t="s">
        <v>634</v>
      </c>
      <c r="J3213" t="s">
        <v>634</v>
      </c>
    </row>
    <row r="3214" spans="1:10" x14ac:dyDescent="0.45">
      <c r="A3214">
        <v>76823</v>
      </c>
      <c r="B3214">
        <v>11</v>
      </c>
      <c r="C3214">
        <v>2</v>
      </c>
      <c r="D3214" t="s">
        <v>809</v>
      </c>
      <c r="E3214" t="s">
        <v>677</v>
      </c>
      <c r="F3214">
        <v>9</v>
      </c>
      <c r="G3214" t="s">
        <v>1853</v>
      </c>
      <c r="H3214" t="s">
        <v>634</v>
      </c>
      <c r="I3214" t="s">
        <v>634</v>
      </c>
      <c r="J3214" t="s">
        <v>634</v>
      </c>
    </row>
    <row r="3215" spans="1:10" x14ac:dyDescent="0.45">
      <c r="A3215">
        <v>76823</v>
      </c>
      <c r="B3215">
        <v>12</v>
      </c>
      <c r="C3215">
        <v>2</v>
      </c>
      <c r="D3215" t="s">
        <v>1335</v>
      </c>
      <c r="E3215" t="s">
        <v>677</v>
      </c>
      <c r="F3215">
        <v>68</v>
      </c>
      <c r="G3215" t="s">
        <v>1854</v>
      </c>
      <c r="H3215" t="s">
        <v>634</v>
      </c>
      <c r="I3215" t="s">
        <v>634</v>
      </c>
      <c r="J3215" t="s">
        <v>634</v>
      </c>
    </row>
    <row r="3216" spans="1:10" x14ac:dyDescent="0.45">
      <c r="A3216">
        <v>76823</v>
      </c>
      <c r="B3216">
        <v>13</v>
      </c>
      <c r="C3216">
        <v>2</v>
      </c>
      <c r="D3216" t="s">
        <v>1709</v>
      </c>
      <c r="E3216" t="s">
        <v>677</v>
      </c>
      <c r="F3216">
        <v>3</v>
      </c>
      <c r="G3216" t="s">
        <v>634</v>
      </c>
      <c r="H3216" t="s">
        <v>634</v>
      </c>
      <c r="I3216">
        <v>2</v>
      </c>
      <c r="J3216">
        <v>202</v>
      </c>
    </row>
    <row r="3217" spans="1:10" x14ac:dyDescent="0.45">
      <c r="A3217">
        <v>76823</v>
      </c>
      <c r="B3217">
        <v>14</v>
      </c>
      <c r="C3217">
        <v>3</v>
      </c>
      <c r="D3217" t="s">
        <v>1302</v>
      </c>
      <c r="E3217" t="s">
        <v>678</v>
      </c>
      <c r="F3217">
        <v>8</v>
      </c>
      <c r="G3217" t="s">
        <v>1866</v>
      </c>
      <c r="H3217">
        <v>27</v>
      </c>
      <c r="I3217" t="s">
        <v>634</v>
      </c>
      <c r="J3217" t="s">
        <v>634</v>
      </c>
    </row>
    <row r="3218" spans="1:10" x14ac:dyDescent="0.45">
      <c r="A3218">
        <v>76823</v>
      </c>
      <c r="B3218">
        <v>15</v>
      </c>
      <c r="C3218">
        <v>3</v>
      </c>
      <c r="D3218" t="s">
        <v>1597</v>
      </c>
      <c r="E3218" t="s">
        <v>677</v>
      </c>
      <c r="F3218">
        <v>42</v>
      </c>
      <c r="G3218" t="s">
        <v>1804</v>
      </c>
      <c r="H3218">
        <v>3</v>
      </c>
      <c r="I3218" t="s">
        <v>634</v>
      </c>
      <c r="J3218" t="s">
        <v>634</v>
      </c>
    </row>
    <row r="3219" spans="1:10" x14ac:dyDescent="0.45">
      <c r="A3219">
        <v>76823</v>
      </c>
      <c r="B3219">
        <v>16</v>
      </c>
      <c r="C3219">
        <v>3</v>
      </c>
      <c r="D3219" t="s">
        <v>1220</v>
      </c>
      <c r="E3219" t="s">
        <v>677</v>
      </c>
      <c r="F3219">
        <v>10</v>
      </c>
      <c r="G3219" t="s">
        <v>1805</v>
      </c>
      <c r="H3219">
        <v>45</v>
      </c>
      <c r="I3219" t="s">
        <v>634</v>
      </c>
      <c r="J3219" t="s">
        <v>634</v>
      </c>
    </row>
    <row r="3220" spans="1:10" x14ac:dyDescent="0.45">
      <c r="A3220">
        <v>76823</v>
      </c>
      <c r="B3220">
        <v>17</v>
      </c>
      <c r="C3220">
        <v>3</v>
      </c>
      <c r="D3220" t="s">
        <v>1245</v>
      </c>
      <c r="E3220" t="s">
        <v>678</v>
      </c>
      <c r="F3220">
        <v>10</v>
      </c>
      <c r="G3220" t="s">
        <v>634</v>
      </c>
      <c r="H3220" t="s">
        <v>634</v>
      </c>
      <c r="I3220">
        <v>2</v>
      </c>
      <c r="J3220">
        <v>212</v>
      </c>
    </row>
    <row r="3221" spans="1:10" x14ac:dyDescent="0.45">
      <c r="A3221">
        <v>76823</v>
      </c>
      <c r="B3221">
        <v>18</v>
      </c>
      <c r="C3221">
        <v>3</v>
      </c>
      <c r="D3221" t="s">
        <v>1352</v>
      </c>
      <c r="E3221" t="s">
        <v>678</v>
      </c>
      <c r="F3221">
        <v>23</v>
      </c>
      <c r="G3221" t="s">
        <v>634</v>
      </c>
      <c r="H3221" t="s">
        <v>634</v>
      </c>
      <c r="I3221">
        <v>2</v>
      </c>
      <c r="J3221">
        <v>101</v>
      </c>
    </row>
    <row r="3222" spans="1:10" x14ac:dyDescent="0.45">
      <c r="A3222">
        <v>76823</v>
      </c>
      <c r="B3222">
        <v>19</v>
      </c>
      <c r="C3222">
        <v>3</v>
      </c>
      <c r="D3222" t="s">
        <v>1352</v>
      </c>
      <c r="E3222" t="s">
        <v>677</v>
      </c>
      <c r="F3222">
        <v>41</v>
      </c>
      <c r="G3222" t="s">
        <v>634</v>
      </c>
      <c r="H3222" t="s">
        <v>634</v>
      </c>
      <c r="I3222">
        <v>4</v>
      </c>
      <c r="J3222">
        <v>504</v>
      </c>
    </row>
    <row r="3223" spans="1:10" x14ac:dyDescent="0.45">
      <c r="A3223">
        <v>76823</v>
      </c>
      <c r="B3223">
        <v>20</v>
      </c>
      <c r="C3223">
        <v>3</v>
      </c>
      <c r="D3223" t="s">
        <v>1604</v>
      </c>
      <c r="E3223" t="s">
        <v>677</v>
      </c>
      <c r="F3223">
        <v>10</v>
      </c>
      <c r="G3223" t="s">
        <v>1927</v>
      </c>
      <c r="H3223">
        <v>27</v>
      </c>
      <c r="I3223" t="s">
        <v>634</v>
      </c>
      <c r="J3223" t="s">
        <v>634</v>
      </c>
    </row>
    <row r="3224" spans="1:10" x14ac:dyDescent="0.45">
      <c r="A3224">
        <v>76824</v>
      </c>
      <c r="B3224">
        <v>0</v>
      </c>
      <c r="C3224">
        <v>1</v>
      </c>
      <c r="D3224" t="s">
        <v>953</v>
      </c>
      <c r="E3224" t="s">
        <v>678</v>
      </c>
      <c r="F3224">
        <v>35</v>
      </c>
      <c r="G3224" t="s">
        <v>1755</v>
      </c>
      <c r="H3224" t="s">
        <v>634</v>
      </c>
      <c r="I3224" t="s">
        <v>634</v>
      </c>
      <c r="J3224" t="s">
        <v>634</v>
      </c>
    </row>
    <row r="3225" spans="1:10" x14ac:dyDescent="0.45">
      <c r="A3225">
        <v>76824</v>
      </c>
      <c r="B3225">
        <v>1</v>
      </c>
      <c r="C3225">
        <v>1</v>
      </c>
      <c r="D3225" t="s">
        <v>953</v>
      </c>
      <c r="E3225" t="s">
        <v>677</v>
      </c>
      <c r="F3225">
        <v>28</v>
      </c>
      <c r="G3225" t="s">
        <v>634</v>
      </c>
      <c r="H3225" t="s">
        <v>634</v>
      </c>
      <c r="I3225">
        <v>2</v>
      </c>
      <c r="J3225">
        <v>201</v>
      </c>
    </row>
    <row r="3226" spans="1:10" x14ac:dyDescent="0.45">
      <c r="A3226">
        <v>76824</v>
      </c>
      <c r="B3226">
        <v>2</v>
      </c>
      <c r="C3226">
        <v>2</v>
      </c>
      <c r="D3226" t="s">
        <v>1536</v>
      </c>
      <c r="E3226" t="s">
        <v>677</v>
      </c>
      <c r="F3226">
        <v>8</v>
      </c>
      <c r="G3226" t="s">
        <v>634</v>
      </c>
      <c r="I3226">
        <v>2</v>
      </c>
      <c r="J3226">
        <v>220</v>
      </c>
    </row>
    <row r="3227" spans="1:10" x14ac:dyDescent="0.45">
      <c r="A3227">
        <v>76824</v>
      </c>
      <c r="B3227">
        <v>3</v>
      </c>
      <c r="C3227">
        <v>2</v>
      </c>
      <c r="D3227" t="s">
        <v>1273</v>
      </c>
      <c r="E3227" t="s">
        <v>678</v>
      </c>
      <c r="F3227">
        <v>91</v>
      </c>
      <c r="G3227" t="s">
        <v>1756</v>
      </c>
      <c r="H3227">
        <v>18</v>
      </c>
      <c r="I3227" t="s">
        <v>634</v>
      </c>
      <c r="J3227" t="s">
        <v>634</v>
      </c>
    </row>
    <row r="3228" spans="1:10" x14ac:dyDescent="0.45">
      <c r="A3228">
        <v>76824</v>
      </c>
      <c r="B3228">
        <v>4</v>
      </c>
      <c r="C3228">
        <v>2</v>
      </c>
      <c r="D3228" t="s">
        <v>804</v>
      </c>
      <c r="E3228" t="s">
        <v>678</v>
      </c>
      <c r="F3228">
        <v>91</v>
      </c>
      <c r="G3228" t="s">
        <v>634</v>
      </c>
      <c r="H3228" t="s">
        <v>634</v>
      </c>
      <c r="I3228">
        <v>2</v>
      </c>
      <c r="J3228">
        <v>207</v>
      </c>
    </row>
    <row r="3229" spans="1:10" x14ac:dyDescent="0.45">
      <c r="A3229">
        <v>76824</v>
      </c>
      <c r="B3229">
        <v>5</v>
      </c>
      <c r="C3229">
        <v>2</v>
      </c>
      <c r="D3229" t="s">
        <v>1017</v>
      </c>
      <c r="E3229" t="s">
        <v>677</v>
      </c>
      <c r="F3229">
        <v>17</v>
      </c>
      <c r="G3229" t="s">
        <v>1766</v>
      </c>
      <c r="H3229">
        <v>77</v>
      </c>
      <c r="I3229" t="s">
        <v>634</v>
      </c>
      <c r="J3229" t="s">
        <v>634</v>
      </c>
    </row>
    <row r="3230" spans="1:10" x14ac:dyDescent="0.45">
      <c r="A3230">
        <v>76824</v>
      </c>
      <c r="B3230">
        <v>6</v>
      </c>
      <c r="C3230">
        <v>2</v>
      </c>
      <c r="D3230" t="s">
        <v>900</v>
      </c>
      <c r="E3230" t="s">
        <v>678</v>
      </c>
      <c r="F3230">
        <v>90</v>
      </c>
      <c r="G3230" t="s">
        <v>1758</v>
      </c>
      <c r="H3230">
        <v>2</v>
      </c>
      <c r="I3230" t="s">
        <v>634</v>
      </c>
      <c r="J3230" t="s">
        <v>634</v>
      </c>
    </row>
    <row r="3231" spans="1:10" x14ac:dyDescent="0.45">
      <c r="A3231">
        <v>76824</v>
      </c>
      <c r="B3231">
        <v>7</v>
      </c>
      <c r="C3231">
        <v>3</v>
      </c>
      <c r="D3231" t="s">
        <v>1426</v>
      </c>
      <c r="E3231" t="s">
        <v>678</v>
      </c>
      <c r="F3231">
        <v>90</v>
      </c>
      <c r="G3231" t="s">
        <v>1759</v>
      </c>
      <c r="H3231">
        <v>2</v>
      </c>
      <c r="I3231" t="s">
        <v>634</v>
      </c>
      <c r="J3231" t="s">
        <v>634</v>
      </c>
    </row>
    <row r="3232" spans="1:10" x14ac:dyDescent="0.45">
      <c r="A3232">
        <v>76824</v>
      </c>
      <c r="B3232">
        <v>8</v>
      </c>
      <c r="C3232">
        <v>3</v>
      </c>
      <c r="D3232" t="s">
        <v>1327</v>
      </c>
      <c r="E3232" t="s">
        <v>677</v>
      </c>
      <c r="F3232" t="s">
        <v>634</v>
      </c>
      <c r="G3232" t="s">
        <v>634</v>
      </c>
      <c r="H3232" t="s">
        <v>634</v>
      </c>
      <c r="I3232" t="s">
        <v>634</v>
      </c>
      <c r="J3232">
        <v>401</v>
      </c>
    </row>
    <row r="3233" spans="1:10" x14ac:dyDescent="0.45">
      <c r="A3233">
        <v>76824</v>
      </c>
      <c r="B3233">
        <v>9</v>
      </c>
      <c r="C3233">
        <v>3</v>
      </c>
      <c r="D3233" t="s">
        <v>921</v>
      </c>
      <c r="E3233" t="s">
        <v>677</v>
      </c>
      <c r="F3233">
        <v>28</v>
      </c>
      <c r="G3233" t="s">
        <v>634</v>
      </c>
      <c r="H3233" t="s">
        <v>634</v>
      </c>
      <c r="I3233">
        <v>2</v>
      </c>
      <c r="J3233">
        <v>205</v>
      </c>
    </row>
    <row r="3234" spans="1:10" x14ac:dyDescent="0.45">
      <c r="A3234">
        <v>76824</v>
      </c>
      <c r="B3234">
        <v>10</v>
      </c>
      <c r="C3234">
        <v>3</v>
      </c>
      <c r="D3234" t="s">
        <v>1588</v>
      </c>
      <c r="E3234" t="s">
        <v>677</v>
      </c>
      <c r="F3234">
        <v>28</v>
      </c>
      <c r="G3234" t="s">
        <v>1771</v>
      </c>
      <c r="H3234">
        <v>77</v>
      </c>
      <c r="I3234" t="s">
        <v>634</v>
      </c>
      <c r="J3234" t="s">
        <v>634</v>
      </c>
    </row>
    <row r="3235" spans="1:10" x14ac:dyDescent="0.45">
      <c r="A3235">
        <v>76824</v>
      </c>
      <c r="B3235">
        <v>11</v>
      </c>
      <c r="C3235">
        <v>3</v>
      </c>
      <c r="D3235" t="s">
        <v>1633</v>
      </c>
      <c r="E3235" t="s">
        <v>678</v>
      </c>
      <c r="F3235">
        <v>35</v>
      </c>
      <c r="G3235" t="s">
        <v>634</v>
      </c>
      <c r="H3235" t="s">
        <v>634</v>
      </c>
      <c r="I3235">
        <v>2</v>
      </c>
      <c r="J3235">
        <v>222</v>
      </c>
    </row>
    <row r="3236" spans="1:10" x14ac:dyDescent="0.45">
      <c r="A3236">
        <v>76825</v>
      </c>
      <c r="B3236">
        <v>0</v>
      </c>
      <c r="C3236">
        <v>1</v>
      </c>
      <c r="D3236" t="s">
        <v>1503</v>
      </c>
      <c r="E3236" t="s">
        <v>678</v>
      </c>
      <c r="F3236">
        <v>4</v>
      </c>
      <c r="G3236" t="s">
        <v>1755</v>
      </c>
      <c r="H3236" t="s">
        <v>634</v>
      </c>
      <c r="I3236" t="s">
        <v>634</v>
      </c>
      <c r="J3236" t="s">
        <v>634</v>
      </c>
    </row>
    <row r="3237" spans="1:10" x14ac:dyDescent="0.45">
      <c r="A3237">
        <v>76825</v>
      </c>
      <c r="B3237">
        <v>1</v>
      </c>
      <c r="C3237">
        <v>1</v>
      </c>
      <c r="D3237" t="s">
        <v>1610</v>
      </c>
      <c r="E3237" t="s">
        <v>677</v>
      </c>
      <c r="F3237">
        <v>23</v>
      </c>
      <c r="G3237" t="s">
        <v>634</v>
      </c>
      <c r="H3237" t="s">
        <v>634</v>
      </c>
      <c r="I3237">
        <v>2</v>
      </c>
      <c r="J3237">
        <v>210</v>
      </c>
    </row>
    <row r="3238" spans="1:10" x14ac:dyDescent="0.45">
      <c r="A3238">
        <v>76825</v>
      </c>
      <c r="B3238">
        <v>2</v>
      </c>
      <c r="C3238">
        <v>1</v>
      </c>
      <c r="D3238" t="s">
        <v>1330</v>
      </c>
      <c r="E3238" t="s">
        <v>678</v>
      </c>
      <c r="F3238">
        <v>40</v>
      </c>
      <c r="G3238" t="s">
        <v>1756</v>
      </c>
      <c r="H3238">
        <v>8</v>
      </c>
      <c r="I3238" t="s">
        <v>634</v>
      </c>
      <c r="J3238" t="s">
        <v>634</v>
      </c>
    </row>
    <row r="3239" spans="1:10" x14ac:dyDescent="0.45">
      <c r="A3239">
        <v>76825</v>
      </c>
      <c r="B3239">
        <v>3</v>
      </c>
      <c r="C3239">
        <v>1</v>
      </c>
      <c r="D3239" t="s">
        <v>964</v>
      </c>
      <c r="E3239" t="s">
        <v>678</v>
      </c>
      <c r="F3239">
        <v>8</v>
      </c>
      <c r="G3239" t="s">
        <v>1757</v>
      </c>
      <c r="H3239">
        <v>12</v>
      </c>
      <c r="I3239" t="s">
        <v>634</v>
      </c>
      <c r="J3239" t="s">
        <v>634</v>
      </c>
    </row>
    <row r="3240" spans="1:10" x14ac:dyDescent="0.45">
      <c r="A3240">
        <v>76825</v>
      </c>
      <c r="B3240">
        <v>4</v>
      </c>
      <c r="C3240">
        <v>2</v>
      </c>
      <c r="D3240" t="s">
        <v>1296</v>
      </c>
      <c r="E3240" t="s">
        <v>678</v>
      </c>
      <c r="F3240">
        <v>40</v>
      </c>
      <c r="G3240" t="s">
        <v>1774</v>
      </c>
      <c r="H3240" t="s">
        <v>634</v>
      </c>
      <c r="I3240" t="s">
        <v>634</v>
      </c>
      <c r="J3240" t="s">
        <v>634</v>
      </c>
    </row>
    <row r="3241" spans="1:10" x14ac:dyDescent="0.45">
      <c r="A3241">
        <v>76825</v>
      </c>
      <c r="B3241">
        <v>5</v>
      </c>
      <c r="C3241">
        <v>2</v>
      </c>
      <c r="D3241" t="s">
        <v>882</v>
      </c>
      <c r="E3241" t="s">
        <v>678</v>
      </c>
      <c r="F3241">
        <v>7</v>
      </c>
      <c r="G3241" t="s">
        <v>634</v>
      </c>
      <c r="H3241" t="s">
        <v>634</v>
      </c>
      <c r="I3241">
        <v>2</v>
      </c>
      <c r="J3241">
        <v>201</v>
      </c>
    </row>
    <row r="3242" spans="1:10" x14ac:dyDescent="0.45">
      <c r="A3242">
        <v>76825</v>
      </c>
      <c r="B3242">
        <v>6</v>
      </c>
      <c r="C3242">
        <v>2</v>
      </c>
      <c r="D3242" t="s">
        <v>760</v>
      </c>
      <c r="E3242" t="s">
        <v>678</v>
      </c>
      <c r="F3242">
        <v>5</v>
      </c>
      <c r="G3242" t="s">
        <v>634</v>
      </c>
      <c r="H3242" t="s">
        <v>634</v>
      </c>
      <c r="I3242">
        <v>2</v>
      </c>
      <c r="J3242">
        <v>208</v>
      </c>
    </row>
    <row r="3243" spans="1:10" x14ac:dyDescent="0.45">
      <c r="A3243">
        <v>76825</v>
      </c>
      <c r="B3243">
        <v>7</v>
      </c>
      <c r="C3243">
        <v>2</v>
      </c>
      <c r="D3243" t="s">
        <v>1515</v>
      </c>
      <c r="E3243" t="s">
        <v>678</v>
      </c>
      <c r="F3243">
        <v>8</v>
      </c>
      <c r="G3243" t="s">
        <v>1775</v>
      </c>
      <c r="H3243">
        <v>5</v>
      </c>
      <c r="I3243" t="s">
        <v>634</v>
      </c>
      <c r="J3243" t="s">
        <v>634</v>
      </c>
    </row>
    <row r="3244" spans="1:10" x14ac:dyDescent="0.45">
      <c r="A3244">
        <v>76825</v>
      </c>
      <c r="B3244">
        <v>8</v>
      </c>
      <c r="C3244">
        <v>3</v>
      </c>
      <c r="D3244" t="s">
        <v>1650</v>
      </c>
      <c r="E3244" t="s">
        <v>678</v>
      </c>
      <c r="F3244">
        <v>6</v>
      </c>
      <c r="G3244" t="s">
        <v>634</v>
      </c>
      <c r="H3244" t="s">
        <v>634</v>
      </c>
      <c r="I3244">
        <v>2</v>
      </c>
      <c r="J3244">
        <v>206</v>
      </c>
    </row>
    <row r="3245" spans="1:10" x14ac:dyDescent="0.45">
      <c r="A3245">
        <v>76825</v>
      </c>
      <c r="B3245">
        <v>9</v>
      </c>
      <c r="C3245">
        <v>3</v>
      </c>
      <c r="D3245" t="s">
        <v>1145</v>
      </c>
      <c r="E3245" t="s">
        <v>677</v>
      </c>
      <c r="F3245">
        <v>13</v>
      </c>
      <c r="G3245" t="s">
        <v>1760</v>
      </c>
      <c r="H3245">
        <v>8</v>
      </c>
      <c r="I3245" t="s">
        <v>634</v>
      </c>
      <c r="J3245" t="s">
        <v>634</v>
      </c>
    </row>
    <row r="3246" spans="1:10" x14ac:dyDescent="0.45">
      <c r="A3246">
        <v>76825</v>
      </c>
      <c r="B3246">
        <v>10</v>
      </c>
      <c r="C3246">
        <v>3</v>
      </c>
      <c r="D3246" t="s">
        <v>923</v>
      </c>
      <c r="E3246" t="s">
        <v>678</v>
      </c>
      <c r="F3246">
        <v>86</v>
      </c>
      <c r="G3246" t="s">
        <v>1761</v>
      </c>
      <c r="H3246">
        <v>12</v>
      </c>
      <c r="I3246" t="s">
        <v>634</v>
      </c>
      <c r="J3246" t="s">
        <v>634</v>
      </c>
    </row>
    <row r="3247" spans="1:10" x14ac:dyDescent="0.45">
      <c r="A3247">
        <v>76825</v>
      </c>
      <c r="B3247">
        <v>11</v>
      </c>
      <c r="C3247">
        <v>3</v>
      </c>
      <c r="D3247" t="s">
        <v>1176</v>
      </c>
      <c r="E3247" t="s">
        <v>677</v>
      </c>
      <c r="F3247">
        <v>96</v>
      </c>
      <c r="G3247" t="s">
        <v>634</v>
      </c>
      <c r="H3247" t="s">
        <v>634</v>
      </c>
      <c r="I3247">
        <v>4</v>
      </c>
      <c r="J3247">
        <v>504</v>
      </c>
    </row>
    <row r="3248" spans="1:10" x14ac:dyDescent="0.45">
      <c r="A3248">
        <v>76825</v>
      </c>
      <c r="B3248">
        <v>12</v>
      </c>
      <c r="C3248">
        <v>3</v>
      </c>
      <c r="D3248" t="s">
        <v>1493</v>
      </c>
      <c r="E3248" t="s">
        <v>678</v>
      </c>
      <c r="F3248">
        <v>5</v>
      </c>
      <c r="G3248" t="s">
        <v>1762</v>
      </c>
      <c r="H3248">
        <v>12</v>
      </c>
      <c r="I3248" t="s">
        <v>634</v>
      </c>
      <c r="J3248" t="s">
        <v>634</v>
      </c>
    </row>
    <row r="3249" spans="1:10" x14ac:dyDescent="0.45">
      <c r="A3249">
        <v>76825</v>
      </c>
      <c r="B3249">
        <v>13</v>
      </c>
      <c r="C3249">
        <v>3</v>
      </c>
      <c r="D3249" t="s">
        <v>1531</v>
      </c>
      <c r="E3249" t="s">
        <v>678</v>
      </c>
      <c r="F3249">
        <v>5</v>
      </c>
      <c r="G3249" t="s">
        <v>1819</v>
      </c>
      <c r="H3249">
        <v>92</v>
      </c>
      <c r="I3249" t="s">
        <v>634</v>
      </c>
      <c r="J3249" t="s">
        <v>634</v>
      </c>
    </row>
    <row r="3250" spans="1:10" x14ac:dyDescent="0.45">
      <c r="A3250">
        <v>76825</v>
      </c>
      <c r="B3250">
        <v>14</v>
      </c>
      <c r="C3250">
        <v>3</v>
      </c>
      <c r="D3250" t="s">
        <v>1084</v>
      </c>
      <c r="E3250" t="s">
        <v>678</v>
      </c>
      <c r="F3250">
        <v>12</v>
      </c>
      <c r="G3250" t="s">
        <v>1820</v>
      </c>
      <c r="H3250">
        <v>7</v>
      </c>
      <c r="I3250" t="s">
        <v>634</v>
      </c>
      <c r="J3250" t="s">
        <v>634</v>
      </c>
    </row>
    <row r="3251" spans="1:10" x14ac:dyDescent="0.45">
      <c r="A3251">
        <v>76825</v>
      </c>
      <c r="B3251">
        <v>15</v>
      </c>
      <c r="C3251">
        <v>3</v>
      </c>
      <c r="D3251" t="s">
        <v>1072</v>
      </c>
      <c r="E3251" t="s">
        <v>677</v>
      </c>
      <c r="F3251">
        <v>84</v>
      </c>
      <c r="G3251" t="s">
        <v>1833</v>
      </c>
      <c r="H3251" t="s">
        <v>634</v>
      </c>
      <c r="I3251" t="s">
        <v>634</v>
      </c>
      <c r="J3251" t="s">
        <v>634</v>
      </c>
    </row>
    <row r="3252" spans="1:10" x14ac:dyDescent="0.45">
      <c r="A3252">
        <v>76825</v>
      </c>
      <c r="B3252">
        <v>16</v>
      </c>
      <c r="C3252">
        <v>3</v>
      </c>
      <c r="D3252" t="s">
        <v>791</v>
      </c>
      <c r="E3252" t="s">
        <v>678</v>
      </c>
      <c r="F3252" t="s">
        <v>634</v>
      </c>
      <c r="G3252" t="s">
        <v>1834</v>
      </c>
      <c r="H3252" t="s">
        <v>634</v>
      </c>
      <c r="I3252" t="s">
        <v>634</v>
      </c>
      <c r="J3252" t="s">
        <v>634</v>
      </c>
    </row>
    <row r="3253" spans="1:10" x14ac:dyDescent="0.45">
      <c r="A3253">
        <v>76825</v>
      </c>
      <c r="B3253">
        <v>17</v>
      </c>
      <c r="C3253">
        <v>3</v>
      </c>
      <c r="D3253" t="s">
        <v>808</v>
      </c>
      <c r="E3253" t="s">
        <v>677</v>
      </c>
      <c r="F3253">
        <v>27</v>
      </c>
      <c r="G3253" t="s">
        <v>1836</v>
      </c>
      <c r="H3253">
        <v>23</v>
      </c>
      <c r="I3253" t="s">
        <v>634</v>
      </c>
      <c r="J3253" t="s">
        <v>634</v>
      </c>
    </row>
    <row r="3254" spans="1:10" x14ac:dyDescent="0.45">
      <c r="A3254">
        <v>76826</v>
      </c>
      <c r="B3254">
        <v>0</v>
      </c>
      <c r="C3254">
        <v>1</v>
      </c>
      <c r="D3254" t="s">
        <v>1605</v>
      </c>
      <c r="E3254" t="s">
        <v>678</v>
      </c>
      <c r="F3254">
        <v>3</v>
      </c>
      <c r="G3254" t="s">
        <v>1755</v>
      </c>
      <c r="H3254" t="s">
        <v>634</v>
      </c>
      <c r="I3254" t="s">
        <v>634</v>
      </c>
      <c r="J3254" t="s">
        <v>634</v>
      </c>
    </row>
    <row r="3255" spans="1:10" x14ac:dyDescent="0.45">
      <c r="A3255">
        <v>76826</v>
      </c>
      <c r="B3255">
        <v>1</v>
      </c>
      <c r="C3255">
        <v>1</v>
      </c>
      <c r="D3255" t="s">
        <v>1606</v>
      </c>
      <c r="E3255" t="s">
        <v>678</v>
      </c>
      <c r="F3255">
        <v>3</v>
      </c>
      <c r="G3255" t="s">
        <v>1756</v>
      </c>
      <c r="H3255">
        <v>10</v>
      </c>
      <c r="I3255" t="s">
        <v>634</v>
      </c>
      <c r="J3255" t="s">
        <v>634</v>
      </c>
    </row>
    <row r="3256" spans="1:10" x14ac:dyDescent="0.45">
      <c r="A3256">
        <v>76826</v>
      </c>
      <c r="B3256">
        <v>2</v>
      </c>
      <c r="C3256">
        <v>1</v>
      </c>
      <c r="D3256" t="s">
        <v>1042</v>
      </c>
      <c r="E3256" t="s">
        <v>677</v>
      </c>
      <c r="F3256">
        <v>12</v>
      </c>
      <c r="G3256" t="s">
        <v>1766</v>
      </c>
      <c r="H3256">
        <v>23</v>
      </c>
      <c r="I3256" t="s">
        <v>634</v>
      </c>
      <c r="J3256" t="s">
        <v>634</v>
      </c>
    </row>
    <row r="3257" spans="1:10" x14ac:dyDescent="0.45">
      <c r="A3257">
        <v>76826</v>
      </c>
      <c r="B3257">
        <v>3</v>
      </c>
      <c r="C3257">
        <v>1</v>
      </c>
      <c r="D3257" t="s">
        <v>1031</v>
      </c>
      <c r="E3257" t="s">
        <v>677</v>
      </c>
      <c r="F3257">
        <v>23</v>
      </c>
      <c r="G3257" t="s">
        <v>1748</v>
      </c>
      <c r="H3257">
        <v>12</v>
      </c>
      <c r="I3257" t="s">
        <v>634</v>
      </c>
      <c r="J3257" t="s">
        <v>634</v>
      </c>
    </row>
    <row r="3258" spans="1:10" x14ac:dyDescent="0.45">
      <c r="A3258">
        <v>76826</v>
      </c>
      <c r="B3258">
        <v>4</v>
      </c>
      <c r="C3258">
        <v>2</v>
      </c>
      <c r="D3258" t="s">
        <v>1178</v>
      </c>
      <c r="E3258" t="s">
        <v>678</v>
      </c>
      <c r="F3258">
        <v>68</v>
      </c>
      <c r="G3258" t="s">
        <v>1770</v>
      </c>
      <c r="H3258" t="s">
        <v>634</v>
      </c>
      <c r="I3258" t="s">
        <v>634</v>
      </c>
      <c r="J3258" t="s">
        <v>634</v>
      </c>
    </row>
    <row r="3259" spans="1:10" x14ac:dyDescent="0.45">
      <c r="A3259">
        <v>76826</v>
      </c>
      <c r="B3259">
        <v>5</v>
      </c>
      <c r="C3259">
        <v>2</v>
      </c>
      <c r="D3259" t="s">
        <v>869</v>
      </c>
      <c r="E3259" t="s">
        <v>677</v>
      </c>
      <c r="F3259">
        <v>17</v>
      </c>
      <c r="G3259" t="s">
        <v>634</v>
      </c>
      <c r="H3259" t="s">
        <v>634</v>
      </c>
      <c r="I3259">
        <v>2</v>
      </c>
      <c r="J3259">
        <v>201</v>
      </c>
    </row>
    <row r="3260" spans="1:10" x14ac:dyDescent="0.45">
      <c r="A3260">
        <v>76826</v>
      </c>
      <c r="B3260">
        <v>6</v>
      </c>
      <c r="C3260">
        <v>2</v>
      </c>
      <c r="D3260" t="s">
        <v>1145</v>
      </c>
      <c r="E3260" t="s">
        <v>678</v>
      </c>
      <c r="F3260">
        <v>9</v>
      </c>
      <c r="G3260" t="s">
        <v>1771</v>
      </c>
      <c r="H3260">
        <v>68</v>
      </c>
      <c r="I3260" t="s">
        <v>634</v>
      </c>
      <c r="J3260" t="s">
        <v>634</v>
      </c>
    </row>
    <row r="3261" spans="1:10" x14ac:dyDescent="0.45">
      <c r="A3261">
        <v>76826</v>
      </c>
      <c r="B3261">
        <v>7</v>
      </c>
      <c r="C3261">
        <v>2</v>
      </c>
      <c r="D3261" t="s">
        <v>700</v>
      </c>
      <c r="E3261" t="s">
        <v>678</v>
      </c>
      <c r="F3261">
        <v>9</v>
      </c>
      <c r="G3261" t="s">
        <v>1772</v>
      </c>
      <c r="H3261">
        <v>68</v>
      </c>
      <c r="I3261" t="s">
        <v>634</v>
      </c>
      <c r="J3261" t="s">
        <v>634</v>
      </c>
    </row>
    <row r="3262" spans="1:10" x14ac:dyDescent="0.45">
      <c r="A3262">
        <v>76826</v>
      </c>
      <c r="B3262">
        <v>8</v>
      </c>
      <c r="C3262">
        <v>2</v>
      </c>
      <c r="D3262" t="s">
        <v>1607</v>
      </c>
      <c r="E3262" t="s">
        <v>678</v>
      </c>
      <c r="F3262">
        <v>9</v>
      </c>
      <c r="G3262" t="s">
        <v>1767</v>
      </c>
      <c r="H3262">
        <v>31</v>
      </c>
      <c r="I3262" t="s">
        <v>634</v>
      </c>
      <c r="J3262" t="s">
        <v>634</v>
      </c>
    </row>
    <row r="3263" spans="1:10" x14ac:dyDescent="0.45">
      <c r="A3263">
        <v>76826</v>
      </c>
      <c r="B3263">
        <v>9</v>
      </c>
      <c r="C3263">
        <v>2</v>
      </c>
      <c r="D3263" t="s">
        <v>1662</v>
      </c>
      <c r="E3263" t="s">
        <v>678</v>
      </c>
      <c r="F3263">
        <v>68</v>
      </c>
      <c r="G3263" t="s">
        <v>634</v>
      </c>
      <c r="H3263" t="s">
        <v>634</v>
      </c>
      <c r="I3263">
        <v>2</v>
      </c>
      <c r="J3263">
        <v>208</v>
      </c>
    </row>
    <row r="3264" spans="1:10" x14ac:dyDescent="0.45">
      <c r="A3264">
        <v>76826</v>
      </c>
      <c r="B3264">
        <v>10</v>
      </c>
      <c r="C3264">
        <v>2</v>
      </c>
      <c r="D3264" t="s">
        <v>965</v>
      </c>
      <c r="E3264" t="s">
        <v>678</v>
      </c>
      <c r="F3264">
        <v>9</v>
      </c>
      <c r="G3264" t="s">
        <v>1763</v>
      </c>
      <c r="H3264">
        <v>68</v>
      </c>
      <c r="I3264" t="s">
        <v>634</v>
      </c>
      <c r="J3264" t="s">
        <v>634</v>
      </c>
    </row>
    <row r="3265" spans="1:10" x14ac:dyDescent="0.45">
      <c r="A3265">
        <v>76826</v>
      </c>
      <c r="B3265">
        <v>11</v>
      </c>
      <c r="C3265">
        <v>3</v>
      </c>
      <c r="D3265" t="s">
        <v>1264</v>
      </c>
      <c r="E3265" t="s">
        <v>678</v>
      </c>
      <c r="F3265">
        <v>17</v>
      </c>
      <c r="G3265" t="s">
        <v>634</v>
      </c>
      <c r="H3265" t="s">
        <v>634</v>
      </c>
      <c r="I3265">
        <v>2</v>
      </c>
      <c r="J3265">
        <v>220</v>
      </c>
    </row>
    <row r="3266" spans="1:10" x14ac:dyDescent="0.45">
      <c r="A3266">
        <v>76826</v>
      </c>
      <c r="B3266">
        <v>12</v>
      </c>
      <c r="C3266">
        <v>3</v>
      </c>
      <c r="D3266" t="s">
        <v>1618</v>
      </c>
      <c r="E3266" t="s">
        <v>678</v>
      </c>
      <c r="F3266" t="s">
        <v>634</v>
      </c>
      <c r="G3266" t="s">
        <v>1768</v>
      </c>
      <c r="H3266" t="s">
        <v>634</v>
      </c>
      <c r="I3266" t="s">
        <v>634</v>
      </c>
      <c r="J3266" t="s">
        <v>634</v>
      </c>
    </row>
    <row r="3267" spans="1:10" x14ac:dyDescent="0.45">
      <c r="A3267">
        <v>76826</v>
      </c>
      <c r="B3267">
        <v>13</v>
      </c>
      <c r="C3267">
        <v>3</v>
      </c>
      <c r="D3267" t="s">
        <v>1463</v>
      </c>
      <c r="E3267" t="s">
        <v>677</v>
      </c>
      <c r="F3267">
        <v>12</v>
      </c>
      <c r="G3267" t="s">
        <v>1769</v>
      </c>
      <c r="H3267">
        <v>87</v>
      </c>
      <c r="I3267" t="s">
        <v>634</v>
      </c>
      <c r="J3267" t="s">
        <v>634</v>
      </c>
    </row>
    <row r="3268" spans="1:10" x14ac:dyDescent="0.45">
      <c r="A3268">
        <v>76826</v>
      </c>
      <c r="B3268">
        <v>14</v>
      </c>
      <c r="C3268">
        <v>3</v>
      </c>
      <c r="D3268" t="s">
        <v>1088</v>
      </c>
      <c r="E3268" t="s">
        <v>677</v>
      </c>
      <c r="F3268">
        <v>36</v>
      </c>
      <c r="G3268" t="s">
        <v>1817</v>
      </c>
      <c r="H3268" t="s">
        <v>634</v>
      </c>
      <c r="I3268" t="s">
        <v>634</v>
      </c>
      <c r="J3268" t="s">
        <v>634</v>
      </c>
    </row>
    <row r="3269" spans="1:10" x14ac:dyDescent="0.45">
      <c r="A3269">
        <v>76826</v>
      </c>
      <c r="B3269">
        <v>15</v>
      </c>
      <c r="C3269">
        <v>3</v>
      </c>
      <c r="D3269" t="s">
        <v>823</v>
      </c>
      <c r="E3269" t="s">
        <v>678</v>
      </c>
      <c r="F3269" t="s">
        <v>634</v>
      </c>
      <c r="G3269" t="s">
        <v>634</v>
      </c>
      <c r="H3269" t="s">
        <v>634</v>
      </c>
      <c r="I3269" t="s">
        <v>634</v>
      </c>
      <c r="J3269">
        <v>401</v>
      </c>
    </row>
    <row r="3270" spans="1:10" x14ac:dyDescent="0.45">
      <c r="A3270">
        <v>76826</v>
      </c>
      <c r="B3270">
        <v>16</v>
      </c>
      <c r="C3270">
        <v>3</v>
      </c>
      <c r="D3270" t="s">
        <v>731</v>
      </c>
      <c r="E3270" t="s">
        <v>678</v>
      </c>
      <c r="F3270">
        <v>68</v>
      </c>
      <c r="G3270" t="s">
        <v>634</v>
      </c>
      <c r="H3270" t="s">
        <v>634</v>
      </c>
      <c r="I3270">
        <v>2</v>
      </c>
      <c r="J3270">
        <v>201</v>
      </c>
    </row>
    <row r="3271" spans="1:10" x14ac:dyDescent="0.45">
      <c r="A3271">
        <v>76826</v>
      </c>
      <c r="B3271">
        <v>17</v>
      </c>
      <c r="C3271">
        <v>3</v>
      </c>
      <c r="D3271" t="s">
        <v>1111</v>
      </c>
      <c r="E3271" t="s">
        <v>677</v>
      </c>
      <c r="F3271">
        <v>36</v>
      </c>
      <c r="G3271" t="s">
        <v>1806</v>
      </c>
      <c r="H3271" t="s">
        <v>634</v>
      </c>
      <c r="I3271" t="s">
        <v>634</v>
      </c>
      <c r="J3271" t="s">
        <v>634</v>
      </c>
    </row>
    <row r="3272" spans="1:10" x14ac:dyDescent="0.45">
      <c r="A3272">
        <v>76826</v>
      </c>
      <c r="B3272">
        <v>18</v>
      </c>
      <c r="C3272">
        <v>3</v>
      </c>
      <c r="D3272" t="s">
        <v>1459</v>
      </c>
      <c r="E3272" t="s">
        <v>678</v>
      </c>
      <c r="F3272">
        <v>9</v>
      </c>
      <c r="G3272" t="s">
        <v>1807</v>
      </c>
      <c r="H3272">
        <v>31</v>
      </c>
      <c r="I3272" t="s">
        <v>634</v>
      </c>
      <c r="J3272" t="s">
        <v>634</v>
      </c>
    </row>
    <row r="3273" spans="1:10" x14ac:dyDescent="0.45">
      <c r="A3273">
        <v>76826</v>
      </c>
      <c r="B3273">
        <v>19</v>
      </c>
      <c r="C3273">
        <v>3</v>
      </c>
      <c r="D3273" t="s">
        <v>1662</v>
      </c>
      <c r="E3273" t="s">
        <v>677</v>
      </c>
      <c r="F3273">
        <v>12</v>
      </c>
      <c r="G3273" t="s">
        <v>634</v>
      </c>
      <c r="H3273" t="s">
        <v>634</v>
      </c>
      <c r="I3273">
        <v>2</v>
      </c>
      <c r="J3273">
        <v>201</v>
      </c>
    </row>
    <row r="3274" spans="1:10" x14ac:dyDescent="0.45">
      <c r="A3274">
        <v>76826</v>
      </c>
      <c r="B3274">
        <v>20</v>
      </c>
      <c r="C3274">
        <v>3</v>
      </c>
      <c r="D3274" t="s">
        <v>1104</v>
      </c>
      <c r="E3274" t="s">
        <v>677</v>
      </c>
      <c r="F3274">
        <v>87</v>
      </c>
      <c r="G3274" t="s">
        <v>1818</v>
      </c>
      <c r="H3274">
        <v>32</v>
      </c>
      <c r="I3274" t="s">
        <v>634</v>
      </c>
      <c r="J3274" t="s">
        <v>634</v>
      </c>
    </row>
    <row r="3275" spans="1:10" x14ac:dyDescent="0.45">
      <c r="A3275">
        <v>76826</v>
      </c>
      <c r="B3275">
        <v>21</v>
      </c>
      <c r="C3275">
        <v>3</v>
      </c>
      <c r="D3275" t="s">
        <v>1608</v>
      </c>
      <c r="E3275" t="s">
        <v>677</v>
      </c>
      <c r="F3275">
        <v>44</v>
      </c>
      <c r="G3275" t="s">
        <v>1914</v>
      </c>
      <c r="H3275">
        <v>32</v>
      </c>
      <c r="I3275" t="s">
        <v>634</v>
      </c>
      <c r="J3275" t="s">
        <v>634</v>
      </c>
    </row>
    <row r="3276" spans="1:10" x14ac:dyDescent="0.45">
      <c r="A3276">
        <v>76826</v>
      </c>
      <c r="B3276">
        <v>22</v>
      </c>
      <c r="C3276">
        <v>3</v>
      </c>
      <c r="D3276" t="s">
        <v>1335</v>
      </c>
      <c r="E3276" t="s">
        <v>677</v>
      </c>
      <c r="F3276" t="s">
        <v>634</v>
      </c>
      <c r="G3276" t="s">
        <v>634</v>
      </c>
      <c r="H3276" t="s">
        <v>634</v>
      </c>
      <c r="I3276" t="s">
        <v>634</v>
      </c>
      <c r="J3276">
        <v>401</v>
      </c>
    </row>
    <row r="3277" spans="1:10" x14ac:dyDescent="0.45">
      <c r="A3277">
        <v>76827</v>
      </c>
      <c r="B3277">
        <v>0</v>
      </c>
      <c r="C3277">
        <v>1</v>
      </c>
      <c r="D3277" t="s">
        <v>1609</v>
      </c>
      <c r="E3277" t="s">
        <v>678</v>
      </c>
      <c r="F3277">
        <v>77</v>
      </c>
      <c r="G3277" t="s">
        <v>1755</v>
      </c>
      <c r="H3277" t="s">
        <v>634</v>
      </c>
      <c r="I3277" t="s">
        <v>634</v>
      </c>
      <c r="J3277" t="s">
        <v>634</v>
      </c>
    </row>
    <row r="3278" spans="1:10" x14ac:dyDescent="0.45">
      <c r="A3278">
        <v>76827</v>
      </c>
      <c r="B3278">
        <v>1</v>
      </c>
      <c r="C3278">
        <v>1</v>
      </c>
      <c r="D3278" t="s">
        <v>1610</v>
      </c>
      <c r="E3278" t="s">
        <v>678</v>
      </c>
      <c r="F3278">
        <v>31</v>
      </c>
      <c r="G3278" t="s">
        <v>1756</v>
      </c>
      <c r="H3278">
        <v>8</v>
      </c>
      <c r="I3278" t="s">
        <v>634</v>
      </c>
      <c r="J3278" t="s">
        <v>634</v>
      </c>
    </row>
    <row r="3279" spans="1:10" x14ac:dyDescent="0.45">
      <c r="A3279">
        <v>76827</v>
      </c>
      <c r="B3279">
        <v>2</v>
      </c>
      <c r="C3279">
        <v>1</v>
      </c>
      <c r="D3279" t="s">
        <v>1566</v>
      </c>
      <c r="E3279" t="s">
        <v>678</v>
      </c>
      <c r="F3279">
        <v>83</v>
      </c>
      <c r="G3279" t="s">
        <v>1757</v>
      </c>
      <c r="H3279">
        <v>89</v>
      </c>
      <c r="I3279" t="s">
        <v>634</v>
      </c>
      <c r="J3279" t="s">
        <v>634</v>
      </c>
    </row>
    <row r="3280" spans="1:10" x14ac:dyDescent="0.45">
      <c r="A3280">
        <v>76827</v>
      </c>
      <c r="B3280">
        <v>3</v>
      </c>
      <c r="C3280">
        <v>2</v>
      </c>
      <c r="D3280" t="s">
        <v>1481</v>
      </c>
      <c r="E3280" t="s">
        <v>677</v>
      </c>
      <c r="F3280">
        <v>92</v>
      </c>
      <c r="G3280" t="s">
        <v>1758</v>
      </c>
      <c r="H3280">
        <v>12</v>
      </c>
      <c r="I3280" t="s">
        <v>634</v>
      </c>
      <c r="J3280" t="s">
        <v>634</v>
      </c>
    </row>
    <row r="3281" spans="1:10" x14ac:dyDescent="0.45">
      <c r="A3281">
        <v>76827</v>
      </c>
      <c r="B3281">
        <v>4</v>
      </c>
      <c r="C3281">
        <v>2</v>
      </c>
      <c r="D3281" t="s">
        <v>1611</v>
      </c>
      <c r="E3281" t="s">
        <v>677</v>
      </c>
      <c r="F3281">
        <v>25</v>
      </c>
      <c r="G3281" t="s">
        <v>1770</v>
      </c>
      <c r="H3281">
        <v>92</v>
      </c>
      <c r="I3281" t="s">
        <v>634</v>
      </c>
      <c r="J3281" t="s">
        <v>634</v>
      </c>
    </row>
    <row r="3282" spans="1:10" x14ac:dyDescent="0.45">
      <c r="A3282">
        <v>76827</v>
      </c>
      <c r="B3282">
        <v>5</v>
      </c>
      <c r="C3282">
        <v>2</v>
      </c>
      <c r="D3282" t="s">
        <v>1482</v>
      </c>
      <c r="E3282" t="s">
        <v>677</v>
      </c>
      <c r="F3282">
        <v>40</v>
      </c>
      <c r="G3282" t="s">
        <v>1750</v>
      </c>
      <c r="H3282" t="s">
        <v>634</v>
      </c>
      <c r="I3282" t="s">
        <v>634</v>
      </c>
      <c r="J3282" t="s">
        <v>634</v>
      </c>
    </row>
    <row r="3283" spans="1:10" x14ac:dyDescent="0.45">
      <c r="A3283">
        <v>76827</v>
      </c>
      <c r="B3283">
        <v>6</v>
      </c>
      <c r="C3283">
        <v>2</v>
      </c>
      <c r="D3283" t="s">
        <v>1653</v>
      </c>
      <c r="E3283" t="s">
        <v>677</v>
      </c>
      <c r="F3283">
        <v>7</v>
      </c>
      <c r="G3283" t="s">
        <v>634</v>
      </c>
      <c r="H3283" t="s">
        <v>634</v>
      </c>
      <c r="I3283">
        <v>2</v>
      </c>
      <c r="J3283">
        <v>201</v>
      </c>
    </row>
    <row r="3284" spans="1:10" x14ac:dyDescent="0.45">
      <c r="A3284">
        <v>76827</v>
      </c>
      <c r="B3284">
        <v>7</v>
      </c>
      <c r="C3284">
        <v>2</v>
      </c>
      <c r="D3284" t="s">
        <v>919</v>
      </c>
      <c r="E3284" t="s">
        <v>677</v>
      </c>
      <c r="F3284">
        <v>6</v>
      </c>
      <c r="G3284" t="s">
        <v>634</v>
      </c>
      <c r="H3284" t="s">
        <v>634</v>
      </c>
      <c r="I3284">
        <v>2</v>
      </c>
      <c r="J3284">
        <v>207</v>
      </c>
    </row>
    <row r="3285" spans="1:10" x14ac:dyDescent="0.45">
      <c r="A3285">
        <v>76827</v>
      </c>
      <c r="B3285">
        <v>8</v>
      </c>
      <c r="C3285">
        <v>2</v>
      </c>
      <c r="D3285" t="s">
        <v>1008</v>
      </c>
      <c r="E3285" t="s">
        <v>678</v>
      </c>
      <c r="F3285">
        <v>28</v>
      </c>
      <c r="G3285" t="s">
        <v>634</v>
      </c>
      <c r="H3285" t="s">
        <v>634</v>
      </c>
      <c r="I3285">
        <v>2</v>
      </c>
      <c r="J3285">
        <v>222</v>
      </c>
    </row>
    <row r="3286" spans="1:10" x14ac:dyDescent="0.45">
      <c r="A3286">
        <v>76827</v>
      </c>
      <c r="B3286">
        <v>9</v>
      </c>
      <c r="C3286">
        <v>2</v>
      </c>
      <c r="D3286" t="s">
        <v>1090</v>
      </c>
      <c r="E3286" t="s">
        <v>677</v>
      </c>
      <c r="F3286">
        <v>92</v>
      </c>
      <c r="G3286" t="s">
        <v>1778</v>
      </c>
      <c r="H3286">
        <v>1</v>
      </c>
      <c r="I3286" t="s">
        <v>634</v>
      </c>
      <c r="J3286" t="s">
        <v>634</v>
      </c>
    </row>
    <row r="3287" spans="1:10" x14ac:dyDescent="0.45">
      <c r="A3287">
        <v>76827</v>
      </c>
      <c r="B3287">
        <v>10</v>
      </c>
      <c r="C3287">
        <v>2</v>
      </c>
      <c r="D3287" t="s">
        <v>885</v>
      </c>
      <c r="E3287" t="s">
        <v>678</v>
      </c>
      <c r="F3287">
        <v>17</v>
      </c>
      <c r="G3287" t="s">
        <v>634</v>
      </c>
      <c r="H3287" t="s">
        <v>634</v>
      </c>
      <c r="I3287">
        <v>2</v>
      </c>
      <c r="J3287">
        <v>222</v>
      </c>
    </row>
    <row r="3288" spans="1:10" x14ac:dyDescent="0.45">
      <c r="A3288">
        <v>76827</v>
      </c>
      <c r="B3288">
        <v>11</v>
      </c>
      <c r="C3288">
        <v>3</v>
      </c>
      <c r="D3288" t="s">
        <v>1589</v>
      </c>
      <c r="E3288" t="s">
        <v>677</v>
      </c>
      <c r="F3288">
        <v>25</v>
      </c>
      <c r="G3288" t="s">
        <v>1779</v>
      </c>
      <c r="H3288">
        <v>40</v>
      </c>
      <c r="I3288" t="s">
        <v>634</v>
      </c>
      <c r="J3288" t="s">
        <v>634</v>
      </c>
    </row>
    <row r="3289" spans="1:10" x14ac:dyDescent="0.45">
      <c r="A3289">
        <v>76827</v>
      </c>
      <c r="B3289">
        <v>12</v>
      </c>
      <c r="C3289">
        <v>3</v>
      </c>
      <c r="D3289" t="s">
        <v>1215</v>
      </c>
      <c r="E3289" t="s">
        <v>677</v>
      </c>
      <c r="F3289">
        <v>12</v>
      </c>
      <c r="G3289" t="s">
        <v>1813</v>
      </c>
      <c r="H3289">
        <v>92</v>
      </c>
      <c r="I3289" t="s">
        <v>634</v>
      </c>
      <c r="J3289" t="s">
        <v>634</v>
      </c>
    </row>
    <row r="3290" spans="1:10" x14ac:dyDescent="0.45">
      <c r="A3290">
        <v>76827</v>
      </c>
      <c r="B3290">
        <v>13</v>
      </c>
      <c r="C3290">
        <v>3</v>
      </c>
      <c r="D3290" t="s">
        <v>1254</v>
      </c>
      <c r="E3290" t="s">
        <v>677</v>
      </c>
      <c r="F3290">
        <v>7</v>
      </c>
      <c r="G3290" t="s">
        <v>634</v>
      </c>
      <c r="H3290" t="s">
        <v>634</v>
      </c>
      <c r="I3290">
        <v>2</v>
      </c>
      <c r="J3290">
        <v>201</v>
      </c>
    </row>
    <row r="3291" spans="1:10" x14ac:dyDescent="0.45">
      <c r="A3291">
        <v>76827</v>
      </c>
      <c r="B3291">
        <v>14</v>
      </c>
      <c r="C3291">
        <v>3</v>
      </c>
      <c r="D3291" t="s">
        <v>1288</v>
      </c>
      <c r="E3291" t="s">
        <v>678</v>
      </c>
      <c r="F3291">
        <v>89</v>
      </c>
      <c r="G3291" t="s">
        <v>1781</v>
      </c>
      <c r="H3291">
        <v>17</v>
      </c>
      <c r="I3291" t="s">
        <v>634</v>
      </c>
      <c r="J3291" t="s">
        <v>634</v>
      </c>
    </row>
    <row r="3292" spans="1:10" x14ac:dyDescent="0.45">
      <c r="A3292">
        <v>76827</v>
      </c>
      <c r="B3292">
        <v>15</v>
      </c>
      <c r="C3292">
        <v>3</v>
      </c>
      <c r="D3292" t="s">
        <v>1049</v>
      </c>
      <c r="E3292" t="s">
        <v>678</v>
      </c>
      <c r="F3292">
        <v>17</v>
      </c>
      <c r="G3292" t="s">
        <v>634</v>
      </c>
      <c r="H3292" t="s">
        <v>634</v>
      </c>
      <c r="I3292">
        <v>2</v>
      </c>
      <c r="J3292">
        <v>205</v>
      </c>
    </row>
    <row r="3293" spans="1:10" x14ac:dyDescent="0.45">
      <c r="A3293">
        <v>76827</v>
      </c>
      <c r="B3293">
        <v>16</v>
      </c>
      <c r="C3293">
        <v>3</v>
      </c>
      <c r="D3293" t="s">
        <v>1331</v>
      </c>
      <c r="E3293" t="s">
        <v>678</v>
      </c>
      <c r="F3293" t="s">
        <v>634</v>
      </c>
      <c r="G3293" t="s">
        <v>634</v>
      </c>
      <c r="H3293" t="s">
        <v>634</v>
      </c>
      <c r="I3293" t="s">
        <v>634</v>
      </c>
      <c r="J3293">
        <v>401</v>
      </c>
    </row>
    <row r="3294" spans="1:10" x14ac:dyDescent="0.45">
      <c r="A3294">
        <v>76827</v>
      </c>
      <c r="B3294">
        <v>17</v>
      </c>
      <c r="C3294">
        <v>3</v>
      </c>
      <c r="D3294" t="s">
        <v>993</v>
      </c>
      <c r="E3294" t="s">
        <v>677</v>
      </c>
      <c r="F3294">
        <v>4</v>
      </c>
      <c r="G3294" t="s">
        <v>634</v>
      </c>
      <c r="H3294" t="s">
        <v>634</v>
      </c>
      <c r="I3294">
        <v>2</v>
      </c>
      <c r="J3294">
        <v>101</v>
      </c>
    </row>
    <row r="3295" spans="1:10" x14ac:dyDescent="0.45">
      <c r="A3295">
        <v>76828</v>
      </c>
      <c r="B3295">
        <v>0</v>
      </c>
      <c r="C3295">
        <v>1</v>
      </c>
      <c r="D3295" t="s">
        <v>889</v>
      </c>
      <c r="E3295" t="s">
        <v>678</v>
      </c>
      <c r="F3295">
        <v>23</v>
      </c>
      <c r="G3295" t="s">
        <v>1755</v>
      </c>
      <c r="H3295">
        <v>32</v>
      </c>
      <c r="I3295" t="s">
        <v>634</v>
      </c>
      <c r="J3295" t="s">
        <v>634</v>
      </c>
    </row>
    <row r="3296" spans="1:10" x14ac:dyDescent="0.45">
      <c r="A3296">
        <v>76828</v>
      </c>
      <c r="B3296">
        <v>1</v>
      </c>
      <c r="C3296">
        <v>1</v>
      </c>
      <c r="D3296" t="s">
        <v>1410</v>
      </c>
      <c r="E3296" t="s">
        <v>678</v>
      </c>
      <c r="F3296">
        <v>12</v>
      </c>
      <c r="G3296" t="s">
        <v>1756</v>
      </c>
      <c r="H3296">
        <v>32</v>
      </c>
      <c r="I3296" t="s">
        <v>634</v>
      </c>
      <c r="J3296" t="s">
        <v>634</v>
      </c>
    </row>
    <row r="3297" spans="1:10" x14ac:dyDescent="0.45">
      <c r="A3297">
        <v>76828</v>
      </c>
      <c r="B3297">
        <v>2</v>
      </c>
      <c r="C3297">
        <v>1</v>
      </c>
      <c r="D3297" t="s">
        <v>1528</v>
      </c>
      <c r="E3297" t="s">
        <v>678</v>
      </c>
      <c r="F3297" t="s">
        <v>634</v>
      </c>
      <c r="G3297" t="s">
        <v>1757</v>
      </c>
      <c r="H3297" t="s">
        <v>634</v>
      </c>
      <c r="I3297" t="s">
        <v>634</v>
      </c>
      <c r="J3297" t="s">
        <v>634</v>
      </c>
    </row>
    <row r="3298" spans="1:10" x14ac:dyDescent="0.45">
      <c r="A3298">
        <v>76828</v>
      </c>
      <c r="B3298">
        <v>3</v>
      </c>
      <c r="C3298">
        <v>1</v>
      </c>
      <c r="D3298" t="s">
        <v>1169</v>
      </c>
      <c r="E3298" t="s">
        <v>677</v>
      </c>
      <c r="F3298">
        <v>87</v>
      </c>
      <c r="G3298" t="s">
        <v>634</v>
      </c>
      <c r="H3298" t="s">
        <v>634</v>
      </c>
      <c r="I3298">
        <v>2</v>
      </c>
      <c r="J3298">
        <v>208</v>
      </c>
    </row>
    <row r="3299" spans="1:10" x14ac:dyDescent="0.45">
      <c r="A3299">
        <v>76828</v>
      </c>
      <c r="B3299">
        <v>4</v>
      </c>
      <c r="C3299">
        <v>2</v>
      </c>
      <c r="D3299" t="s">
        <v>1243</v>
      </c>
      <c r="E3299" t="s">
        <v>677</v>
      </c>
      <c r="F3299">
        <v>8</v>
      </c>
      <c r="G3299" t="s">
        <v>634</v>
      </c>
      <c r="H3299" t="s">
        <v>634</v>
      </c>
      <c r="I3299">
        <v>2</v>
      </c>
      <c r="J3299">
        <v>0</v>
      </c>
    </row>
    <row r="3300" spans="1:10" x14ac:dyDescent="0.45">
      <c r="A3300">
        <v>76828</v>
      </c>
      <c r="B3300">
        <v>5</v>
      </c>
      <c r="C3300">
        <v>2</v>
      </c>
      <c r="D3300" t="s">
        <v>843</v>
      </c>
      <c r="E3300" t="s">
        <v>678</v>
      </c>
      <c r="F3300">
        <v>44</v>
      </c>
      <c r="G3300" t="s">
        <v>1774</v>
      </c>
      <c r="H3300">
        <v>87</v>
      </c>
      <c r="I3300" t="s">
        <v>634</v>
      </c>
      <c r="J3300" t="s">
        <v>634</v>
      </c>
    </row>
    <row r="3301" spans="1:10" x14ac:dyDescent="0.45">
      <c r="A3301">
        <v>76828</v>
      </c>
      <c r="B3301">
        <v>6</v>
      </c>
      <c r="C3301">
        <v>2</v>
      </c>
      <c r="D3301" t="s">
        <v>1353</v>
      </c>
      <c r="E3301" t="s">
        <v>677</v>
      </c>
      <c r="F3301">
        <v>8</v>
      </c>
      <c r="G3301" t="s">
        <v>1759</v>
      </c>
      <c r="H3301">
        <v>27</v>
      </c>
      <c r="I3301" t="s">
        <v>634</v>
      </c>
      <c r="J3301" t="s">
        <v>634</v>
      </c>
    </row>
    <row r="3302" spans="1:10" x14ac:dyDescent="0.45">
      <c r="A3302">
        <v>76828</v>
      </c>
      <c r="B3302">
        <v>7</v>
      </c>
      <c r="C3302">
        <v>2</v>
      </c>
      <c r="D3302" t="s">
        <v>747</v>
      </c>
      <c r="E3302" t="s">
        <v>678</v>
      </c>
      <c r="F3302">
        <v>32</v>
      </c>
      <c r="G3302" t="s">
        <v>634</v>
      </c>
      <c r="H3302" t="s">
        <v>634</v>
      </c>
      <c r="I3302">
        <v>4</v>
      </c>
      <c r="J3302">
        <v>504</v>
      </c>
    </row>
    <row r="3303" spans="1:10" x14ac:dyDescent="0.45">
      <c r="A3303">
        <v>76828</v>
      </c>
      <c r="B3303">
        <v>8</v>
      </c>
      <c r="C3303">
        <v>3</v>
      </c>
      <c r="D3303" t="s">
        <v>1612</v>
      </c>
      <c r="E3303" t="s">
        <v>678</v>
      </c>
      <c r="F3303">
        <v>36</v>
      </c>
      <c r="G3303" t="s">
        <v>1760</v>
      </c>
      <c r="H3303" t="s">
        <v>634</v>
      </c>
      <c r="I3303" t="s">
        <v>634</v>
      </c>
      <c r="J3303" t="s">
        <v>634</v>
      </c>
    </row>
    <row r="3304" spans="1:10" x14ac:dyDescent="0.45">
      <c r="A3304">
        <v>76828</v>
      </c>
      <c r="B3304">
        <v>9</v>
      </c>
      <c r="C3304">
        <v>3</v>
      </c>
      <c r="D3304" t="s">
        <v>1665</v>
      </c>
      <c r="E3304" t="s">
        <v>677</v>
      </c>
      <c r="F3304">
        <v>10</v>
      </c>
      <c r="G3304" t="s">
        <v>634</v>
      </c>
      <c r="H3304" t="s">
        <v>634</v>
      </c>
      <c r="I3304">
        <v>2</v>
      </c>
      <c r="J3304">
        <v>220</v>
      </c>
    </row>
    <row r="3305" spans="1:10" x14ac:dyDescent="0.45">
      <c r="A3305">
        <v>76828</v>
      </c>
      <c r="B3305">
        <v>10</v>
      </c>
      <c r="C3305">
        <v>3</v>
      </c>
      <c r="D3305" t="s">
        <v>1665</v>
      </c>
      <c r="E3305" t="s">
        <v>678</v>
      </c>
      <c r="F3305">
        <v>12</v>
      </c>
      <c r="G3305" t="s">
        <v>634</v>
      </c>
      <c r="H3305" t="s">
        <v>634</v>
      </c>
      <c r="I3305">
        <v>2</v>
      </c>
      <c r="J3305">
        <v>220</v>
      </c>
    </row>
    <row r="3306" spans="1:10" x14ac:dyDescent="0.45">
      <c r="A3306">
        <v>76828</v>
      </c>
      <c r="B3306">
        <v>11</v>
      </c>
      <c r="C3306">
        <v>3</v>
      </c>
      <c r="D3306" t="s">
        <v>1426</v>
      </c>
      <c r="E3306" t="s">
        <v>677</v>
      </c>
      <c r="F3306">
        <v>27</v>
      </c>
      <c r="G3306" t="s">
        <v>634</v>
      </c>
      <c r="H3306" t="s">
        <v>634</v>
      </c>
      <c r="I3306">
        <v>2</v>
      </c>
      <c r="J3306">
        <v>212</v>
      </c>
    </row>
    <row r="3307" spans="1:10" x14ac:dyDescent="0.45">
      <c r="A3307">
        <v>76828</v>
      </c>
      <c r="B3307">
        <v>12</v>
      </c>
      <c r="C3307">
        <v>3</v>
      </c>
      <c r="D3307" t="s">
        <v>1613</v>
      </c>
      <c r="E3307" t="s">
        <v>678</v>
      </c>
      <c r="F3307">
        <v>32</v>
      </c>
      <c r="G3307" t="s">
        <v>1761</v>
      </c>
      <c r="H3307">
        <v>36</v>
      </c>
      <c r="I3307" t="s">
        <v>634</v>
      </c>
      <c r="J3307" t="s">
        <v>634</v>
      </c>
    </row>
    <row r="3308" spans="1:10" x14ac:dyDescent="0.45">
      <c r="A3308">
        <v>76828</v>
      </c>
      <c r="B3308">
        <v>13</v>
      </c>
      <c r="C3308">
        <v>3</v>
      </c>
      <c r="D3308" t="s">
        <v>1424</v>
      </c>
      <c r="E3308" t="s">
        <v>677</v>
      </c>
      <c r="F3308">
        <v>13</v>
      </c>
      <c r="G3308" t="s">
        <v>634</v>
      </c>
      <c r="H3308" t="s">
        <v>634</v>
      </c>
      <c r="I3308">
        <v>2</v>
      </c>
      <c r="J3308">
        <v>220</v>
      </c>
    </row>
    <row r="3309" spans="1:10" x14ac:dyDescent="0.45">
      <c r="A3309">
        <v>76828</v>
      </c>
      <c r="B3309">
        <v>14</v>
      </c>
      <c r="C3309">
        <v>3</v>
      </c>
      <c r="D3309" t="s">
        <v>1579</v>
      </c>
      <c r="E3309" t="s">
        <v>678</v>
      </c>
      <c r="F3309">
        <v>17</v>
      </c>
      <c r="G3309" t="s">
        <v>1762</v>
      </c>
      <c r="H3309">
        <v>7</v>
      </c>
      <c r="I3309" t="s">
        <v>634</v>
      </c>
      <c r="J3309" t="s">
        <v>634</v>
      </c>
    </row>
    <row r="3310" spans="1:10" x14ac:dyDescent="0.45">
      <c r="A3310">
        <v>76828</v>
      </c>
      <c r="B3310">
        <v>15</v>
      </c>
      <c r="C3310">
        <v>3</v>
      </c>
      <c r="D3310" t="s">
        <v>1026</v>
      </c>
      <c r="E3310" t="s">
        <v>677</v>
      </c>
      <c r="F3310">
        <v>13</v>
      </c>
      <c r="G3310" t="s">
        <v>1763</v>
      </c>
      <c r="H3310">
        <v>10</v>
      </c>
      <c r="I3310" t="s">
        <v>634</v>
      </c>
      <c r="J3310" t="s">
        <v>634</v>
      </c>
    </row>
    <row r="3311" spans="1:10" x14ac:dyDescent="0.45">
      <c r="A3311">
        <v>76828</v>
      </c>
      <c r="B3311">
        <v>16</v>
      </c>
      <c r="C3311">
        <v>3</v>
      </c>
      <c r="D3311" t="s">
        <v>1051</v>
      </c>
      <c r="E3311" t="s">
        <v>678</v>
      </c>
      <c r="F3311">
        <v>8</v>
      </c>
      <c r="G3311" t="s">
        <v>634</v>
      </c>
      <c r="H3311" t="s">
        <v>634</v>
      </c>
      <c r="I3311">
        <v>2</v>
      </c>
      <c r="J3311">
        <v>201</v>
      </c>
    </row>
    <row r="3312" spans="1:10" x14ac:dyDescent="0.45">
      <c r="A3312">
        <v>76829</v>
      </c>
      <c r="B3312">
        <v>0</v>
      </c>
      <c r="C3312">
        <v>1</v>
      </c>
      <c r="D3312" t="s">
        <v>728</v>
      </c>
      <c r="E3312" t="s">
        <v>677</v>
      </c>
      <c r="F3312">
        <v>68</v>
      </c>
      <c r="G3312" t="s">
        <v>1745</v>
      </c>
      <c r="H3312">
        <v>11</v>
      </c>
      <c r="I3312" t="s">
        <v>634</v>
      </c>
      <c r="J3312" t="s">
        <v>634</v>
      </c>
    </row>
    <row r="3313" spans="1:10" x14ac:dyDescent="0.45">
      <c r="A3313">
        <v>76829</v>
      </c>
      <c r="B3313">
        <v>1</v>
      </c>
      <c r="C3313">
        <v>1</v>
      </c>
      <c r="D3313" t="s">
        <v>946</v>
      </c>
      <c r="E3313" t="s">
        <v>677</v>
      </c>
      <c r="F3313">
        <v>3</v>
      </c>
      <c r="G3313" t="s">
        <v>634</v>
      </c>
      <c r="H3313" t="s">
        <v>634</v>
      </c>
      <c r="I3313">
        <v>2</v>
      </c>
      <c r="J3313">
        <v>207</v>
      </c>
    </row>
    <row r="3314" spans="1:10" x14ac:dyDescent="0.45">
      <c r="A3314">
        <v>76829</v>
      </c>
      <c r="B3314">
        <v>2</v>
      </c>
      <c r="C3314">
        <v>1</v>
      </c>
      <c r="D3314" t="s">
        <v>849</v>
      </c>
      <c r="E3314" t="s">
        <v>677</v>
      </c>
      <c r="F3314">
        <v>5</v>
      </c>
      <c r="G3314" t="s">
        <v>1777</v>
      </c>
      <c r="H3314">
        <v>3</v>
      </c>
      <c r="I3314" t="s">
        <v>634</v>
      </c>
      <c r="J3314" t="s">
        <v>634</v>
      </c>
    </row>
    <row r="3315" spans="1:10" x14ac:dyDescent="0.45">
      <c r="A3315">
        <v>76829</v>
      </c>
      <c r="B3315">
        <v>3</v>
      </c>
      <c r="C3315">
        <v>1</v>
      </c>
      <c r="D3315" t="s">
        <v>1068</v>
      </c>
      <c r="E3315" t="s">
        <v>677</v>
      </c>
      <c r="F3315">
        <v>68</v>
      </c>
      <c r="G3315" t="s">
        <v>1827</v>
      </c>
      <c r="H3315">
        <v>31</v>
      </c>
      <c r="I3315" t="s">
        <v>634</v>
      </c>
      <c r="J3315" t="s">
        <v>634</v>
      </c>
    </row>
    <row r="3316" spans="1:10" x14ac:dyDescent="0.45">
      <c r="A3316">
        <v>76829</v>
      </c>
      <c r="B3316">
        <v>4</v>
      </c>
      <c r="C3316">
        <v>1</v>
      </c>
      <c r="D3316" t="s">
        <v>794</v>
      </c>
      <c r="E3316" t="s">
        <v>678</v>
      </c>
      <c r="F3316">
        <v>16</v>
      </c>
      <c r="G3316" t="s">
        <v>1808</v>
      </c>
      <c r="H3316">
        <v>35</v>
      </c>
      <c r="I3316" t="s">
        <v>634</v>
      </c>
      <c r="J3316" t="s">
        <v>634</v>
      </c>
    </row>
    <row r="3317" spans="1:10" x14ac:dyDescent="0.45">
      <c r="A3317">
        <v>76829</v>
      </c>
      <c r="B3317">
        <v>5</v>
      </c>
      <c r="C3317">
        <v>1</v>
      </c>
      <c r="D3317" t="s">
        <v>1576</v>
      </c>
      <c r="E3317" t="s">
        <v>678</v>
      </c>
      <c r="F3317">
        <v>35</v>
      </c>
      <c r="G3317" t="s">
        <v>1749</v>
      </c>
      <c r="H3317">
        <v>67</v>
      </c>
      <c r="I3317" t="s">
        <v>634</v>
      </c>
      <c r="J3317" t="s">
        <v>634</v>
      </c>
    </row>
    <row r="3318" spans="1:10" x14ac:dyDescent="0.45">
      <c r="A3318">
        <v>76829</v>
      </c>
      <c r="B3318">
        <v>6</v>
      </c>
      <c r="C3318">
        <v>1</v>
      </c>
      <c r="D3318" t="s">
        <v>1614</v>
      </c>
      <c r="E3318" t="s">
        <v>678</v>
      </c>
      <c r="F3318">
        <v>18</v>
      </c>
      <c r="G3318" t="s">
        <v>1750</v>
      </c>
      <c r="H3318">
        <v>16</v>
      </c>
      <c r="I3318" t="s">
        <v>634</v>
      </c>
      <c r="J3318" t="s">
        <v>634</v>
      </c>
    </row>
    <row r="3319" spans="1:10" x14ac:dyDescent="0.45">
      <c r="A3319">
        <v>76829</v>
      </c>
      <c r="B3319">
        <v>7</v>
      </c>
      <c r="C3319">
        <v>1</v>
      </c>
      <c r="D3319" t="s">
        <v>1045</v>
      </c>
      <c r="E3319" t="s">
        <v>677</v>
      </c>
      <c r="F3319">
        <v>9</v>
      </c>
      <c r="G3319" t="s">
        <v>1778</v>
      </c>
      <c r="H3319">
        <v>68</v>
      </c>
      <c r="I3319" t="s">
        <v>634</v>
      </c>
      <c r="J3319" t="s">
        <v>634</v>
      </c>
    </row>
    <row r="3320" spans="1:10" x14ac:dyDescent="0.45">
      <c r="A3320">
        <v>76829</v>
      </c>
      <c r="B3320">
        <v>8</v>
      </c>
      <c r="C3320">
        <v>1</v>
      </c>
      <c r="D3320" t="s">
        <v>1361</v>
      </c>
      <c r="E3320" t="s">
        <v>678</v>
      </c>
      <c r="F3320">
        <v>16</v>
      </c>
      <c r="G3320" t="s">
        <v>634</v>
      </c>
      <c r="H3320" t="s">
        <v>634</v>
      </c>
      <c r="I3320">
        <v>2</v>
      </c>
      <c r="J3320">
        <v>201</v>
      </c>
    </row>
    <row r="3321" spans="1:10" x14ac:dyDescent="0.45">
      <c r="A3321">
        <v>76829</v>
      </c>
      <c r="B3321">
        <v>9</v>
      </c>
      <c r="C3321">
        <v>1</v>
      </c>
      <c r="D3321" t="s">
        <v>1118</v>
      </c>
      <c r="E3321" t="s">
        <v>677</v>
      </c>
      <c r="F3321">
        <v>9</v>
      </c>
      <c r="G3321" t="s">
        <v>1779</v>
      </c>
      <c r="H3321">
        <v>31</v>
      </c>
      <c r="I3321" t="s">
        <v>634</v>
      </c>
      <c r="J3321" t="s">
        <v>634</v>
      </c>
    </row>
    <row r="3322" spans="1:10" x14ac:dyDescent="0.45">
      <c r="A3322">
        <v>76829</v>
      </c>
      <c r="B3322">
        <v>10</v>
      </c>
      <c r="C3322">
        <v>2</v>
      </c>
      <c r="D3322" t="s">
        <v>965</v>
      </c>
      <c r="E3322" t="s">
        <v>677</v>
      </c>
      <c r="F3322">
        <v>9</v>
      </c>
      <c r="G3322" t="s">
        <v>1813</v>
      </c>
      <c r="H3322">
        <v>31</v>
      </c>
      <c r="I3322" t="s">
        <v>634</v>
      </c>
      <c r="J3322" t="s">
        <v>634</v>
      </c>
    </row>
    <row r="3323" spans="1:10" x14ac:dyDescent="0.45">
      <c r="A3323">
        <v>76829</v>
      </c>
      <c r="B3323">
        <v>11</v>
      </c>
      <c r="C3323">
        <v>3</v>
      </c>
      <c r="D3323" t="s">
        <v>1679</v>
      </c>
      <c r="E3323" t="s">
        <v>677</v>
      </c>
      <c r="F3323">
        <v>42</v>
      </c>
      <c r="G3323" t="s">
        <v>634</v>
      </c>
      <c r="H3323" t="s">
        <v>634</v>
      </c>
      <c r="I3323">
        <v>2</v>
      </c>
      <c r="J3323">
        <v>222</v>
      </c>
    </row>
    <row r="3324" spans="1:10" x14ac:dyDescent="0.45">
      <c r="A3324">
        <v>76829</v>
      </c>
      <c r="B3324">
        <v>12</v>
      </c>
      <c r="C3324">
        <v>3</v>
      </c>
      <c r="D3324" t="s">
        <v>1245</v>
      </c>
      <c r="E3324" t="s">
        <v>678</v>
      </c>
      <c r="F3324">
        <v>2</v>
      </c>
      <c r="G3324" t="s">
        <v>1781</v>
      </c>
      <c r="H3324">
        <v>88</v>
      </c>
      <c r="I3324" t="s">
        <v>634</v>
      </c>
      <c r="J3324" t="s">
        <v>634</v>
      </c>
    </row>
    <row r="3325" spans="1:10" x14ac:dyDescent="0.45">
      <c r="A3325">
        <v>76829</v>
      </c>
      <c r="B3325">
        <v>13</v>
      </c>
      <c r="C3325">
        <v>3</v>
      </c>
      <c r="D3325" t="s">
        <v>729</v>
      </c>
      <c r="E3325" t="s">
        <v>678</v>
      </c>
      <c r="F3325">
        <v>16</v>
      </c>
      <c r="G3325" t="s">
        <v>634</v>
      </c>
      <c r="H3325" t="s">
        <v>634</v>
      </c>
      <c r="I3325">
        <v>2</v>
      </c>
      <c r="J3325">
        <v>212</v>
      </c>
    </row>
    <row r="3326" spans="1:10" x14ac:dyDescent="0.45">
      <c r="A3326">
        <v>76829</v>
      </c>
      <c r="B3326">
        <v>14</v>
      </c>
      <c r="C3326">
        <v>3</v>
      </c>
      <c r="D3326" t="s">
        <v>1032</v>
      </c>
      <c r="E3326" t="s">
        <v>677</v>
      </c>
      <c r="F3326">
        <v>5</v>
      </c>
      <c r="G3326" t="s">
        <v>634</v>
      </c>
      <c r="H3326" t="s">
        <v>634</v>
      </c>
      <c r="I3326">
        <v>2</v>
      </c>
      <c r="J3326">
        <v>220</v>
      </c>
    </row>
    <row r="3327" spans="1:10" x14ac:dyDescent="0.45">
      <c r="A3327">
        <v>76829</v>
      </c>
      <c r="B3327">
        <v>15</v>
      </c>
      <c r="C3327">
        <v>3</v>
      </c>
      <c r="D3327" t="s">
        <v>709</v>
      </c>
      <c r="E3327" t="s">
        <v>678</v>
      </c>
      <c r="F3327">
        <v>2</v>
      </c>
      <c r="G3327" t="s">
        <v>1814</v>
      </c>
      <c r="H3327">
        <v>67</v>
      </c>
      <c r="I3327" t="s">
        <v>634</v>
      </c>
      <c r="J3327" t="s">
        <v>634</v>
      </c>
    </row>
    <row r="3328" spans="1:10" x14ac:dyDescent="0.45">
      <c r="A3328">
        <v>76829</v>
      </c>
      <c r="B3328">
        <v>16</v>
      </c>
      <c r="C3328">
        <v>3</v>
      </c>
      <c r="D3328" t="s">
        <v>1138</v>
      </c>
      <c r="E3328" t="s">
        <v>677</v>
      </c>
      <c r="F3328">
        <v>31</v>
      </c>
      <c r="G3328" t="s">
        <v>1815</v>
      </c>
      <c r="H3328">
        <v>68</v>
      </c>
      <c r="I3328" t="s">
        <v>634</v>
      </c>
      <c r="J3328" t="s">
        <v>634</v>
      </c>
    </row>
    <row r="3329" spans="1:10" x14ac:dyDescent="0.45">
      <c r="A3329">
        <v>76829</v>
      </c>
      <c r="B3329">
        <v>17</v>
      </c>
      <c r="C3329">
        <v>3</v>
      </c>
      <c r="D3329" t="s">
        <v>1124</v>
      </c>
      <c r="E3329" t="s">
        <v>678</v>
      </c>
      <c r="F3329">
        <v>88</v>
      </c>
      <c r="G3329" t="s">
        <v>634</v>
      </c>
      <c r="H3329" t="s">
        <v>634</v>
      </c>
      <c r="I3329">
        <v>2</v>
      </c>
      <c r="J3329">
        <v>207</v>
      </c>
    </row>
    <row r="3330" spans="1:10" x14ac:dyDescent="0.45">
      <c r="A3330">
        <v>76829</v>
      </c>
      <c r="B3330">
        <v>18</v>
      </c>
      <c r="C3330">
        <v>3</v>
      </c>
      <c r="D3330" t="s">
        <v>1043</v>
      </c>
      <c r="E3330" t="s">
        <v>677</v>
      </c>
      <c r="F3330">
        <v>3</v>
      </c>
      <c r="G3330" t="s">
        <v>634</v>
      </c>
      <c r="H3330" t="s">
        <v>634</v>
      </c>
      <c r="I3330">
        <v>2</v>
      </c>
      <c r="J3330">
        <v>202</v>
      </c>
    </row>
    <row r="3331" spans="1:10" x14ac:dyDescent="0.45">
      <c r="A3331">
        <v>76829</v>
      </c>
      <c r="B3331">
        <v>19</v>
      </c>
      <c r="C3331">
        <v>3</v>
      </c>
      <c r="D3331" t="s">
        <v>962</v>
      </c>
      <c r="E3331" t="s">
        <v>677</v>
      </c>
      <c r="F3331">
        <v>9</v>
      </c>
      <c r="G3331" t="s">
        <v>1816</v>
      </c>
      <c r="H3331" t="s">
        <v>634</v>
      </c>
      <c r="I3331" t="s">
        <v>634</v>
      </c>
      <c r="J3331" t="s">
        <v>634</v>
      </c>
    </row>
    <row r="3332" spans="1:10" x14ac:dyDescent="0.45">
      <c r="A3332">
        <v>76833</v>
      </c>
      <c r="B3332">
        <v>0</v>
      </c>
      <c r="C3332">
        <v>1</v>
      </c>
      <c r="D3332" t="s">
        <v>906</v>
      </c>
      <c r="E3332" t="s">
        <v>677</v>
      </c>
      <c r="F3332">
        <v>43</v>
      </c>
      <c r="G3332" t="s">
        <v>634</v>
      </c>
      <c r="H3332" t="s">
        <v>634</v>
      </c>
      <c r="I3332">
        <v>2</v>
      </c>
      <c r="J3332">
        <v>222</v>
      </c>
    </row>
    <row r="3333" spans="1:10" x14ac:dyDescent="0.45">
      <c r="A3333">
        <v>76833</v>
      </c>
      <c r="B3333">
        <v>1</v>
      </c>
      <c r="C3333">
        <v>1</v>
      </c>
      <c r="D3333" t="s">
        <v>1547</v>
      </c>
      <c r="E3333" t="s">
        <v>677</v>
      </c>
      <c r="F3333">
        <v>43</v>
      </c>
      <c r="G3333" t="s">
        <v>1745</v>
      </c>
      <c r="H3333">
        <v>89</v>
      </c>
      <c r="I3333" t="s">
        <v>634</v>
      </c>
      <c r="J3333" t="s">
        <v>634</v>
      </c>
    </row>
    <row r="3334" spans="1:10" x14ac:dyDescent="0.45">
      <c r="A3334">
        <v>76833</v>
      </c>
      <c r="B3334">
        <v>2</v>
      </c>
      <c r="C3334">
        <v>1</v>
      </c>
      <c r="D3334" t="s">
        <v>723</v>
      </c>
      <c r="E3334" t="s">
        <v>677</v>
      </c>
      <c r="F3334">
        <v>13</v>
      </c>
      <c r="G3334" t="s">
        <v>1777</v>
      </c>
      <c r="H3334">
        <v>17</v>
      </c>
      <c r="I3334" t="s">
        <v>634</v>
      </c>
      <c r="J3334" t="s">
        <v>634</v>
      </c>
    </row>
    <row r="3335" spans="1:10" x14ac:dyDescent="0.45">
      <c r="A3335">
        <v>76833</v>
      </c>
      <c r="B3335">
        <v>3</v>
      </c>
      <c r="C3335">
        <v>2</v>
      </c>
      <c r="D3335" t="s">
        <v>858</v>
      </c>
      <c r="E3335" t="s">
        <v>677</v>
      </c>
      <c r="F3335">
        <v>13</v>
      </c>
      <c r="G3335" t="s">
        <v>1827</v>
      </c>
      <c r="H3335">
        <v>17</v>
      </c>
      <c r="I3335" t="s">
        <v>634</v>
      </c>
      <c r="J3335" t="s">
        <v>634</v>
      </c>
    </row>
    <row r="3336" spans="1:10" x14ac:dyDescent="0.45">
      <c r="A3336">
        <v>76833</v>
      </c>
      <c r="B3336">
        <v>4</v>
      </c>
      <c r="C3336">
        <v>2</v>
      </c>
      <c r="D3336" t="s">
        <v>1040</v>
      </c>
      <c r="E3336" t="s">
        <v>678</v>
      </c>
      <c r="F3336">
        <v>8</v>
      </c>
      <c r="G3336" t="s">
        <v>1808</v>
      </c>
      <c r="H3336">
        <v>84</v>
      </c>
      <c r="I3336" t="s">
        <v>634</v>
      </c>
      <c r="J3336" t="s">
        <v>634</v>
      </c>
    </row>
    <row r="3337" spans="1:10" x14ac:dyDescent="0.45">
      <c r="A3337">
        <v>76833</v>
      </c>
      <c r="B3337">
        <v>5</v>
      </c>
      <c r="C3337">
        <v>2</v>
      </c>
      <c r="D3337" t="s">
        <v>934</v>
      </c>
      <c r="E3337" t="s">
        <v>677</v>
      </c>
      <c r="F3337">
        <v>31</v>
      </c>
      <c r="G3337" t="s">
        <v>1809</v>
      </c>
      <c r="H3337">
        <v>13</v>
      </c>
      <c r="I3337" t="s">
        <v>634</v>
      </c>
      <c r="J3337" t="s">
        <v>634</v>
      </c>
    </row>
    <row r="3338" spans="1:10" x14ac:dyDescent="0.45">
      <c r="A3338">
        <v>76833</v>
      </c>
      <c r="B3338">
        <v>6</v>
      </c>
      <c r="C3338">
        <v>2</v>
      </c>
      <c r="D3338" t="s">
        <v>712</v>
      </c>
      <c r="E3338" t="s">
        <v>678</v>
      </c>
      <c r="F3338">
        <v>27</v>
      </c>
      <c r="G3338" t="s">
        <v>634</v>
      </c>
      <c r="H3338" t="s">
        <v>634</v>
      </c>
      <c r="I3338">
        <v>2</v>
      </c>
      <c r="J3338">
        <v>201</v>
      </c>
    </row>
    <row r="3339" spans="1:10" x14ac:dyDescent="0.45">
      <c r="A3339">
        <v>76833</v>
      </c>
      <c r="B3339">
        <v>7</v>
      </c>
      <c r="C3339">
        <v>2</v>
      </c>
      <c r="D3339" t="s">
        <v>1563</v>
      </c>
      <c r="E3339" t="s">
        <v>677</v>
      </c>
      <c r="F3339">
        <v>82</v>
      </c>
      <c r="G3339" t="s">
        <v>1828</v>
      </c>
      <c r="H3339">
        <v>17</v>
      </c>
      <c r="I3339" t="s">
        <v>634</v>
      </c>
      <c r="J3339" t="s">
        <v>634</v>
      </c>
    </row>
    <row r="3340" spans="1:10" x14ac:dyDescent="0.45">
      <c r="A3340">
        <v>76833</v>
      </c>
      <c r="B3340">
        <v>8</v>
      </c>
      <c r="C3340">
        <v>2</v>
      </c>
      <c r="D3340" t="s">
        <v>1347</v>
      </c>
      <c r="E3340" t="s">
        <v>677</v>
      </c>
      <c r="F3340">
        <v>13</v>
      </c>
      <c r="G3340" t="s">
        <v>1829</v>
      </c>
      <c r="H3340">
        <v>8</v>
      </c>
      <c r="I3340" t="s">
        <v>634</v>
      </c>
      <c r="J3340" t="s">
        <v>634</v>
      </c>
    </row>
    <row r="3341" spans="1:10" x14ac:dyDescent="0.45">
      <c r="A3341">
        <v>76833</v>
      </c>
      <c r="B3341">
        <v>9</v>
      </c>
      <c r="C3341">
        <v>2</v>
      </c>
      <c r="D3341" t="s">
        <v>1511</v>
      </c>
      <c r="E3341" t="s">
        <v>678</v>
      </c>
      <c r="F3341">
        <v>84</v>
      </c>
      <c r="G3341" t="s">
        <v>1812</v>
      </c>
      <c r="H3341" t="s">
        <v>634</v>
      </c>
      <c r="I3341" t="s">
        <v>634</v>
      </c>
      <c r="J3341" t="s">
        <v>634</v>
      </c>
    </row>
    <row r="3342" spans="1:10" x14ac:dyDescent="0.45">
      <c r="A3342">
        <v>76833</v>
      </c>
      <c r="B3342">
        <v>10</v>
      </c>
      <c r="C3342">
        <v>3</v>
      </c>
      <c r="D3342" t="s">
        <v>1615</v>
      </c>
      <c r="E3342" t="s">
        <v>677</v>
      </c>
      <c r="F3342">
        <v>89</v>
      </c>
      <c r="G3342" t="s">
        <v>1853</v>
      </c>
      <c r="H3342">
        <v>17</v>
      </c>
      <c r="I3342" t="s">
        <v>634</v>
      </c>
      <c r="J3342" t="s">
        <v>634</v>
      </c>
    </row>
    <row r="3343" spans="1:10" x14ac:dyDescent="0.45">
      <c r="A3343">
        <v>76833</v>
      </c>
      <c r="B3343">
        <v>11</v>
      </c>
      <c r="C3343">
        <v>3</v>
      </c>
      <c r="D3343" t="s">
        <v>1592</v>
      </c>
      <c r="E3343" t="s">
        <v>677</v>
      </c>
      <c r="F3343">
        <v>3</v>
      </c>
      <c r="G3343" t="s">
        <v>1854</v>
      </c>
      <c r="H3343">
        <v>31</v>
      </c>
      <c r="I3343" t="s">
        <v>634</v>
      </c>
      <c r="J3343" t="s">
        <v>634</v>
      </c>
    </row>
    <row r="3344" spans="1:10" x14ac:dyDescent="0.45">
      <c r="A3344">
        <v>76833</v>
      </c>
      <c r="B3344">
        <v>12</v>
      </c>
      <c r="C3344">
        <v>3</v>
      </c>
      <c r="D3344" t="s">
        <v>1401</v>
      </c>
      <c r="E3344" t="s">
        <v>678</v>
      </c>
      <c r="F3344">
        <v>84</v>
      </c>
      <c r="G3344" t="s">
        <v>1866</v>
      </c>
      <c r="H3344">
        <v>8</v>
      </c>
      <c r="I3344" t="s">
        <v>634</v>
      </c>
      <c r="J3344" t="s">
        <v>634</v>
      </c>
    </row>
    <row r="3345" spans="1:10" x14ac:dyDescent="0.45">
      <c r="A3345">
        <v>76833</v>
      </c>
      <c r="B3345">
        <v>13</v>
      </c>
      <c r="C3345">
        <v>3</v>
      </c>
      <c r="D3345" t="s">
        <v>1455</v>
      </c>
      <c r="E3345" t="s">
        <v>678</v>
      </c>
      <c r="F3345">
        <v>8</v>
      </c>
      <c r="G3345" t="s">
        <v>1783</v>
      </c>
      <c r="H3345">
        <v>13</v>
      </c>
      <c r="I3345" t="s">
        <v>634</v>
      </c>
      <c r="J3345" t="s">
        <v>634</v>
      </c>
    </row>
    <row r="3346" spans="1:10" x14ac:dyDescent="0.45">
      <c r="A3346">
        <v>76833</v>
      </c>
      <c r="B3346">
        <v>14</v>
      </c>
      <c r="C3346">
        <v>3</v>
      </c>
      <c r="D3346" t="s">
        <v>1510</v>
      </c>
      <c r="E3346" t="s">
        <v>678</v>
      </c>
      <c r="F3346">
        <v>23</v>
      </c>
      <c r="G3346" t="s">
        <v>634</v>
      </c>
      <c r="H3346" t="s">
        <v>634</v>
      </c>
      <c r="I3346">
        <v>2</v>
      </c>
      <c r="J3346">
        <v>201</v>
      </c>
    </row>
    <row r="3347" spans="1:10" x14ac:dyDescent="0.45">
      <c r="A3347">
        <v>76833</v>
      </c>
      <c r="B3347">
        <v>15</v>
      </c>
      <c r="C3347">
        <v>3</v>
      </c>
      <c r="D3347" t="s">
        <v>1138</v>
      </c>
      <c r="E3347" t="s">
        <v>677</v>
      </c>
      <c r="F3347">
        <v>82</v>
      </c>
      <c r="G3347" t="s">
        <v>1784</v>
      </c>
      <c r="H3347">
        <v>31</v>
      </c>
      <c r="I3347" t="s">
        <v>634</v>
      </c>
      <c r="J3347" t="s">
        <v>634</v>
      </c>
    </row>
    <row r="3348" spans="1:10" x14ac:dyDescent="0.45">
      <c r="A3348">
        <v>76833</v>
      </c>
      <c r="B3348">
        <v>16</v>
      </c>
      <c r="C3348">
        <v>3</v>
      </c>
      <c r="D3348" t="s">
        <v>971</v>
      </c>
      <c r="E3348" t="s">
        <v>678</v>
      </c>
      <c r="F3348">
        <v>8</v>
      </c>
      <c r="G3348" t="s">
        <v>634</v>
      </c>
      <c r="H3348" t="s">
        <v>634</v>
      </c>
      <c r="I3348">
        <v>2</v>
      </c>
      <c r="J3348">
        <v>212</v>
      </c>
    </row>
    <row r="3349" spans="1:10" x14ac:dyDescent="0.45">
      <c r="A3349">
        <v>76833</v>
      </c>
      <c r="B3349">
        <v>17</v>
      </c>
      <c r="C3349">
        <v>3</v>
      </c>
      <c r="D3349" t="s">
        <v>1301</v>
      </c>
      <c r="E3349" t="s">
        <v>677</v>
      </c>
      <c r="F3349">
        <v>82</v>
      </c>
      <c r="G3349" t="s">
        <v>1785</v>
      </c>
      <c r="H3349">
        <v>83</v>
      </c>
      <c r="I3349" t="s">
        <v>634</v>
      </c>
      <c r="J3349" t="s">
        <v>634</v>
      </c>
    </row>
    <row r="3350" spans="1:10" x14ac:dyDescent="0.45">
      <c r="A3350">
        <v>76833</v>
      </c>
      <c r="B3350">
        <v>18</v>
      </c>
      <c r="C3350">
        <v>3</v>
      </c>
      <c r="D3350" t="s">
        <v>722</v>
      </c>
      <c r="E3350" t="s">
        <v>677</v>
      </c>
      <c r="F3350">
        <v>3</v>
      </c>
      <c r="G3350" t="s">
        <v>634</v>
      </c>
      <c r="H3350" t="s">
        <v>634</v>
      </c>
      <c r="I3350">
        <v>2</v>
      </c>
      <c r="J3350">
        <v>208</v>
      </c>
    </row>
    <row r="3351" spans="1:10" x14ac:dyDescent="0.45">
      <c r="A3351">
        <v>76834</v>
      </c>
      <c r="B3351">
        <v>0</v>
      </c>
      <c r="C3351">
        <v>1</v>
      </c>
      <c r="D3351" t="s">
        <v>1560</v>
      </c>
      <c r="E3351" t="s">
        <v>678</v>
      </c>
      <c r="F3351">
        <v>10</v>
      </c>
      <c r="G3351" t="s">
        <v>1755</v>
      </c>
      <c r="H3351">
        <v>6</v>
      </c>
      <c r="I3351" t="s">
        <v>634</v>
      </c>
      <c r="J3351" t="s">
        <v>634</v>
      </c>
    </row>
    <row r="3352" spans="1:10" x14ac:dyDescent="0.45">
      <c r="A3352">
        <v>76834</v>
      </c>
      <c r="B3352">
        <v>1</v>
      </c>
      <c r="C3352">
        <v>1</v>
      </c>
      <c r="D3352" t="s">
        <v>699</v>
      </c>
      <c r="E3352" t="s">
        <v>677</v>
      </c>
      <c r="F3352">
        <v>88</v>
      </c>
      <c r="G3352" t="s">
        <v>1746</v>
      </c>
      <c r="H3352" t="s">
        <v>634</v>
      </c>
      <c r="I3352" t="s">
        <v>634</v>
      </c>
      <c r="J3352" t="s">
        <v>634</v>
      </c>
    </row>
    <row r="3353" spans="1:10" x14ac:dyDescent="0.45">
      <c r="A3353">
        <v>76834</v>
      </c>
      <c r="B3353">
        <v>2</v>
      </c>
      <c r="C3353">
        <v>1</v>
      </c>
      <c r="D3353" t="s">
        <v>1136</v>
      </c>
      <c r="E3353" t="s">
        <v>678</v>
      </c>
      <c r="F3353">
        <v>3</v>
      </c>
      <c r="G3353" t="s">
        <v>1766</v>
      </c>
      <c r="H3353">
        <v>11</v>
      </c>
      <c r="I3353" t="s">
        <v>634</v>
      </c>
      <c r="J3353" t="s">
        <v>634</v>
      </c>
    </row>
    <row r="3354" spans="1:10" x14ac:dyDescent="0.45">
      <c r="A3354">
        <v>76834</v>
      </c>
      <c r="B3354">
        <v>3</v>
      </c>
      <c r="C3354">
        <v>2</v>
      </c>
      <c r="D3354" t="s">
        <v>1309</v>
      </c>
      <c r="E3354" t="s">
        <v>677</v>
      </c>
      <c r="F3354">
        <v>40</v>
      </c>
      <c r="G3354" t="s">
        <v>1748</v>
      </c>
      <c r="H3354">
        <v>8</v>
      </c>
      <c r="I3354" t="s">
        <v>634</v>
      </c>
      <c r="J3354" t="s">
        <v>634</v>
      </c>
    </row>
    <row r="3355" spans="1:10" x14ac:dyDescent="0.45">
      <c r="A3355">
        <v>76834</v>
      </c>
      <c r="B3355">
        <v>4</v>
      </c>
      <c r="C3355">
        <v>2</v>
      </c>
      <c r="D3355" t="s">
        <v>1599</v>
      </c>
      <c r="E3355" t="s">
        <v>677</v>
      </c>
      <c r="F3355">
        <v>6</v>
      </c>
      <c r="G3355" t="s">
        <v>634</v>
      </c>
      <c r="H3355" t="s">
        <v>634</v>
      </c>
      <c r="I3355">
        <v>2</v>
      </c>
      <c r="J3355">
        <v>201</v>
      </c>
    </row>
    <row r="3356" spans="1:10" x14ac:dyDescent="0.45">
      <c r="A3356">
        <v>76834</v>
      </c>
      <c r="B3356">
        <v>5</v>
      </c>
      <c r="C3356">
        <v>2</v>
      </c>
      <c r="D3356" t="s">
        <v>1202</v>
      </c>
      <c r="E3356" t="s">
        <v>677</v>
      </c>
      <c r="F3356">
        <v>6</v>
      </c>
      <c r="G3356" t="s">
        <v>1749</v>
      </c>
      <c r="H3356">
        <v>12</v>
      </c>
      <c r="I3356" t="s">
        <v>634</v>
      </c>
      <c r="J3356" t="s">
        <v>634</v>
      </c>
    </row>
    <row r="3357" spans="1:10" x14ac:dyDescent="0.45">
      <c r="A3357">
        <v>76834</v>
      </c>
      <c r="B3357">
        <v>6</v>
      </c>
      <c r="C3357">
        <v>2</v>
      </c>
      <c r="D3357" t="s">
        <v>1509</v>
      </c>
      <c r="E3357" t="s">
        <v>677</v>
      </c>
      <c r="F3357">
        <v>12</v>
      </c>
      <c r="G3357" t="s">
        <v>634</v>
      </c>
      <c r="H3357" t="s">
        <v>634</v>
      </c>
      <c r="I3357">
        <v>2</v>
      </c>
      <c r="J3357">
        <v>201</v>
      </c>
    </row>
    <row r="3358" spans="1:10" x14ac:dyDescent="0.45">
      <c r="A3358">
        <v>76834</v>
      </c>
      <c r="B3358">
        <v>7</v>
      </c>
      <c r="C3358">
        <v>3</v>
      </c>
      <c r="D3358" t="s">
        <v>1654</v>
      </c>
      <c r="E3358" t="s">
        <v>678</v>
      </c>
      <c r="F3358">
        <v>42</v>
      </c>
      <c r="G3358" t="s">
        <v>634</v>
      </c>
      <c r="H3358" t="s">
        <v>634</v>
      </c>
      <c r="I3358">
        <v>2</v>
      </c>
      <c r="J3358">
        <v>214</v>
      </c>
    </row>
    <row r="3359" spans="1:10" x14ac:dyDescent="0.45">
      <c r="A3359">
        <v>76834</v>
      </c>
      <c r="B3359">
        <v>8</v>
      </c>
      <c r="C3359">
        <v>3</v>
      </c>
      <c r="D3359" t="s">
        <v>1642</v>
      </c>
      <c r="E3359" t="s">
        <v>677</v>
      </c>
      <c r="F3359">
        <v>40</v>
      </c>
      <c r="G3359" t="s">
        <v>634</v>
      </c>
      <c r="H3359" t="s">
        <v>634</v>
      </c>
      <c r="I3359">
        <v>2</v>
      </c>
      <c r="J3359">
        <v>201</v>
      </c>
    </row>
    <row r="3360" spans="1:10" x14ac:dyDescent="0.45">
      <c r="A3360">
        <v>76834</v>
      </c>
      <c r="B3360">
        <v>9</v>
      </c>
      <c r="C3360">
        <v>3</v>
      </c>
      <c r="D3360" t="s">
        <v>1437</v>
      </c>
      <c r="E3360" t="s">
        <v>678</v>
      </c>
      <c r="F3360">
        <v>99</v>
      </c>
      <c r="G3360" t="s">
        <v>1750</v>
      </c>
      <c r="H3360">
        <v>31</v>
      </c>
      <c r="I3360" t="s">
        <v>634</v>
      </c>
      <c r="J3360" t="s">
        <v>634</v>
      </c>
    </row>
    <row r="3361" spans="1:10" x14ac:dyDescent="0.45">
      <c r="A3361">
        <v>76834</v>
      </c>
      <c r="B3361">
        <v>10</v>
      </c>
      <c r="C3361">
        <v>3</v>
      </c>
      <c r="D3361" t="s">
        <v>1077</v>
      </c>
      <c r="E3361" t="s">
        <v>677</v>
      </c>
      <c r="F3361" t="s">
        <v>634</v>
      </c>
      <c r="G3361" t="s">
        <v>634</v>
      </c>
      <c r="H3361" t="s">
        <v>634</v>
      </c>
      <c r="I3361" t="s">
        <v>634</v>
      </c>
      <c r="J3361">
        <v>401</v>
      </c>
    </row>
    <row r="3362" spans="1:10" x14ac:dyDescent="0.45">
      <c r="A3362">
        <v>76834</v>
      </c>
      <c r="B3362">
        <v>11</v>
      </c>
      <c r="C3362">
        <v>3</v>
      </c>
      <c r="D3362" t="s">
        <v>724</v>
      </c>
      <c r="E3362" t="s">
        <v>677</v>
      </c>
      <c r="F3362">
        <v>25</v>
      </c>
      <c r="G3362" t="s">
        <v>1778</v>
      </c>
      <c r="H3362">
        <v>88</v>
      </c>
      <c r="I3362" t="s">
        <v>634</v>
      </c>
      <c r="J3362" t="s">
        <v>634</v>
      </c>
    </row>
    <row r="3363" spans="1:10" x14ac:dyDescent="0.45">
      <c r="A3363">
        <v>76834</v>
      </c>
      <c r="B3363">
        <v>12</v>
      </c>
      <c r="C3363">
        <v>3</v>
      </c>
      <c r="D3363" t="s">
        <v>724</v>
      </c>
      <c r="E3363" t="s">
        <v>678</v>
      </c>
      <c r="F3363" t="s">
        <v>634</v>
      </c>
      <c r="G3363" t="s">
        <v>634</v>
      </c>
      <c r="H3363" t="s">
        <v>634</v>
      </c>
      <c r="I3363" t="s">
        <v>634</v>
      </c>
      <c r="J3363">
        <v>401</v>
      </c>
    </row>
    <row r="3364" spans="1:10" x14ac:dyDescent="0.45">
      <c r="A3364">
        <v>76834</v>
      </c>
      <c r="B3364">
        <v>13</v>
      </c>
      <c r="C3364">
        <v>3</v>
      </c>
      <c r="D3364" t="s">
        <v>885</v>
      </c>
      <c r="E3364" t="s">
        <v>678</v>
      </c>
      <c r="F3364">
        <v>6</v>
      </c>
      <c r="G3364" t="s">
        <v>634</v>
      </c>
      <c r="H3364" t="s">
        <v>634</v>
      </c>
      <c r="I3364">
        <v>2</v>
      </c>
      <c r="J3364">
        <v>217</v>
      </c>
    </row>
    <row r="3365" spans="1:10" x14ac:dyDescent="0.45">
      <c r="A3365">
        <v>76835</v>
      </c>
      <c r="B3365">
        <v>0</v>
      </c>
      <c r="C3365">
        <v>1</v>
      </c>
      <c r="D3365" t="s">
        <v>1616</v>
      </c>
      <c r="E3365" t="s">
        <v>678</v>
      </c>
      <c r="F3365">
        <v>56</v>
      </c>
      <c r="G3365" t="s">
        <v>1755</v>
      </c>
      <c r="H3365">
        <v>44</v>
      </c>
      <c r="I3365" t="s">
        <v>634</v>
      </c>
      <c r="J3365" t="s">
        <v>634</v>
      </c>
    </row>
    <row r="3366" spans="1:10" x14ac:dyDescent="0.45">
      <c r="A3366">
        <v>76835</v>
      </c>
      <c r="B3366">
        <v>1</v>
      </c>
      <c r="C3366">
        <v>1</v>
      </c>
      <c r="D3366" t="s">
        <v>1450</v>
      </c>
      <c r="E3366" t="s">
        <v>678</v>
      </c>
      <c r="F3366">
        <v>88</v>
      </c>
      <c r="G3366" t="s">
        <v>1756</v>
      </c>
      <c r="H3366">
        <v>32</v>
      </c>
      <c r="I3366" t="s">
        <v>634</v>
      </c>
      <c r="J3366" t="s">
        <v>634</v>
      </c>
    </row>
    <row r="3367" spans="1:10" x14ac:dyDescent="0.45">
      <c r="A3367">
        <v>76835</v>
      </c>
      <c r="B3367">
        <v>2</v>
      </c>
      <c r="C3367">
        <v>1</v>
      </c>
      <c r="D3367" t="s">
        <v>1617</v>
      </c>
      <c r="E3367" t="s">
        <v>677</v>
      </c>
      <c r="F3367">
        <v>18</v>
      </c>
      <c r="G3367" t="s">
        <v>1766</v>
      </c>
      <c r="H3367">
        <v>90</v>
      </c>
      <c r="I3367" t="s">
        <v>634</v>
      </c>
      <c r="J3367" t="s">
        <v>634</v>
      </c>
    </row>
    <row r="3368" spans="1:10" x14ac:dyDescent="0.45">
      <c r="A3368">
        <v>76835</v>
      </c>
      <c r="B3368">
        <v>3</v>
      </c>
      <c r="C3368">
        <v>1</v>
      </c>
      <c r="D3368" t="s">
        <v>1045</v>
      </c>
      <c r="E3368" t="s">
        <v>677</v>
      </c>
      <c r="F3368">
        <v>35</v>
      </c>
      <c r="G3368" t="s">
        <v>1748</v>
      </c>
      <c r="H3368">
        <v>61</v>
      </c>
      <c r="I3368" t="s">
        <v>634</v>
      </c>
      <c r="J3368" t="s">
        <v>634</v>
      </c>
    </row>
    <row r="3369" spans="1:10" x14ac:dyDescent="0.45">
      <c r="A3369">
        <v>76835</v>
      </c>
      <c r="B3369">
        <v>4</v>
      </c>
      <c r="C3369">
        <v>2</v>
      </c>
      <c r="D3369" t="s">
        <v>1210</v>
      </c>
      <c r="E3369" t="s">
        <v>677</v>
      </c>
      <c r="F3369">
        <v>48</v>
      </c>
      <c r="G3369" t="s">
        <v>1749</v>
      </c>
      <c r="H3369">
        <v>35</v>
      </c>
      <c r="I3369" t="s">
        <v>634</v>
      </c>
      <c r="J3369" t="s">
        <v>634</v>
      </c>
    </row>
    <row r="3370" spans="1:10" x14ac:dyDescent="0.45">
      <c r="A3370">
        <v>76835</v>
      </c>
      <c r="B3370">
        <v>5</v>
      </c>
      <c r="C3370">
        <v>2</v>
      </c>
      <c r="D3370" t="s">
        <v>1618</v>
      </c>
      <c r="E3370" t="s">
        <v>678</v>
      </c>
      <c r="F3370">
        <v>36</v>
      </c>
      <c r="G3370" t="s">
        <v>1750</v>
      </c>
      <c r="H3370" t="s">
        <v>634</v>
      </c>
      <c r="I3370" t="s">
        <v>634</v>
      </c>
      <c r="J3370" t="s">
        <v>634</v>
      </c>
    </row>
    <row r="3371" spans="1:10" x14ac:dyDescent="0.45">
      <c r="A3371">
        <v>76835</v>
      </c>
      <c r="B3371">
        <v>6</v>
      </c>
      <c r="C3371">
        <v>2</v>
      </c>
      <c r="D3371" t="s">
        <v>1619</v>
      </c>
      <c r="E3371" t="s">
        <v>677</v>
      </c>
      <c r="F3371">
        <v>91</v>
      </c>
      <c r="G3371" t="s">
        <v>1778</v>
      </c>
      <c r="H3371">
        <v>61</v>
      </c>
      <c r="I3371" t="s">
        <v>634</v>
      </c>
      <c r="J3371" t="s">
        <v>634</v>
      </c>
    </row>
    <row r="3372" spans="1:10" x14ac:dyDescent="0.45">
      <c r="A3372">
        <v>76835</v>
      </c>
      <c r="B3372">
        <v>7</v>
      </c>
      <c r="C3372">
        <v>2</v>
      </c>
      <c r="D3372" t="s">
        <v>917</v>
      </c>
      <c r="E3372" t="s">
        <v>678</v>
      </c>
      <c r="F3372">
        <v>32</v>
      </c>
      <c r="G3372" t="s">
        <v>1752</v>
      </c>
      <c r="H3372">
        <v>12</v>
      </c>
      <c r="I3372" t="s">
        <v>634</v>
      </c>
      <c r="J3372" t="s">
        <v>634</v>
      </c>
    </row>
    <row r="3373" spans="1:10" x14ac:dyDescent="0.45">
      <c r="A3373">
        <v>76835</v>
      </c>
      <c r="B3373">
        <v>8</v>
      </c>
      <c r="C3373">
        <v>2</v>
      </c>
      <c r="D3373" t="s">
        <v>1391</v>
      </c>
      <c r="E3373" t="s">
        <v>678</v>
      </c>
      <c r="F3373">
        <v>36</v>
      </c>
      <c r="G3373" t="s">
        <v>1753</v>
      </c>
      <c r="H3373">
        <v>44</v>
      </c>
      <c r="I3373" t="s">
        <v>634</v>
      </c>
      <c r="J3373" t="s">
        <v>634</v>
      </c>
    </row>
    <row r="3374" spans="1:10" x14ac:dyDescent="0.45">
      <c r="A3374">
        <v>76835</v>
      </c>
      <c r="B3374">
        <v>9</v>
      </c>
      <c r="C3374">
        <v>2</v>
      </c>
      <c r="D3374" t="s">
        <v>1620</v>
      </c>
      <c r="E3374" t="s">
        <v>677</v>
      </c>
      <c r="F3374">
        <v>35</v>
      </c>
      <c r="G3374" t="s">
        <v>1754</v>
      </c>
      <c r="H3374">
        <v>18</v>
      </c>
      <c r="I3374" t="s">
        <v>634</v>
      </c>
      <c r="J3374" t="s">
        <v>634</v>
      </c>
    </row>
    <row r="3375" spans="1:10" x14ac:dyDescent="0.45">
      <c r="A3375">
        <v>76835</v>
      </c>
      <c r="B3375">
        <v>10</v>
      </c>
      <c r="C3375">
        <v>2</v>
      </c>
      <c r="D3375" t="s">
        <v>1621</v>
      </c>
      <c r="E3375" t="s">
        <v>678</v>
      </c>
      <c r="F3375">
        <v>23</v>
      </c>
      <c r="G3375" t="s">
        <v>1791</v>
      </c>
      <c r="H3375">
        <v>32</v>
      </c>
      <c r="I3375" t="s">
        <v>634</v>
      </c>
      <c r="J3375" t="s">
        <v>634</v>
      </c>
    </row>
    <row r="3376" spans="1:10" x14ac:dyDescent="0.45">
      <c r="A3376">
        <v>76835</v>
      </c>
      <c r="B3376">
        <v>11</v>
      </c>
      <c r="C3376">
        <v>3</v>
      </c>
      <c r="D3376" t="s">
        <v>696</v>
      </c>
      <c r="E3376" t="s">
        <v>678</v>
      </c>
      <c r="F3376">
        <v>32</v>
      </c>
      <c r="G3376" t="s">
        <v>1793</v>
      </c>
      <c r="H3376">
        <v>75</v>
      </c>
      <c r="I3376" t="s">
        <v>634</v>
      </c>
      <c r="J3376" t="s">
        <v>634</v>
      </c>
    </row>
    <row r="3377" spans="1:10" x14ac:dyDescent="0.45">
      <c r="A3377">
        <v>76835</v>
      </c>
      <c r="B3377">
        <v>12</v>
      </c>
      <c r="C3377">
        <v>3</v>
      </c>
      <c r="D3377" t="s">
        <v>1101</v>
      </c>
      <c r="E3377" t="s">
        <v>677</v>
      </c>
      <c r="F3377">
        <v>35</v>
      </c>
      <c r="G3377" t="s">
        <v>1794</v>
      </c>
      <c r="H3377">
        <v>61</v>
      </c>
      <c r="I3377" t="s">
        <v>634</v>
      </c>
      <c r="J3377" t="s">
        <v>634</v>
      </c>
    </row>
    <row r="3378" spans="1:10" x14ac:dyDescent="0.45">
      <c r="A3378">
        <v>76835</v>
      </c>
      <c r="B3378">
        <v>13</v>
      </c>
      <c r="C3378">
        <v>3</v>
      </c>
      <c r="D3378" t="s">
        <v>959</v>
      </c>
      <c r="E3378" t="s">
        <v>677</v>
      </c>
      <c r="F3378">
        <v>67</v>
      </c>
      <c r="G3378" t="s">
        <v>634</v>
      </c>
      <c r="H3378" t="s">
        <v>634</v>
      </c>
      <c r="I3378">
        <v>2</v>
      </c>
      <c r="J3378">
        <v>212</v>
      </c>
    </row>
    <row r="3379" spans="1:10" x14ac:dyDescent="0.45">
      <c r="A3379">
        <v>76835</v>
      </c>
      <c r="B3379">
        <v>14</v>
      </c>
      <c r="C3379">
        <v>3</v>
      </c>
      <c r="D3379" t="s">
        <v>923</v>
      </c>
      <c r="E3379" t="s">
        <v>678</v>
      </c>
      <c r="F3379">
        <v>36</v>
      </c>
      <c r="G3379" t="s">
        <v>634</v>
      </c>
      <c r="H3379" t="s">
        <v>634</v>
      </c>
      <c r="I3379">
        <v>2</v>
      </c>
      <c r="J3379">
        <v>101</v>
      </c>
    </row>
    <row r="3380" spans="1:10" x14ac:dyDescent="0.45">
      <c r="A3380">
        <v>76835</v>
      </c>
      <c r="B3380">
        <v>15</v>
      </c>
      <c r="C3380">
        <v>3</v>
      </c>
      <c r="D3380" t="s">
        <v>923</v>
      </c>
      <c r="E3380" t="s">
        <v>678</v>
      </c>
      <c r="F3380">
        <v>36</v>
      </c>
      <c r="G3380" t="s">
        <v>634</v>
      </c>
      <c r="H3380" t="s">
        <v>634</v>
      </c>
      <c r="I3380">
        <v>2</v>
      </c>
      <c r="J3380">
        <v>222</v>
      </c>
    </row>
    <row r="3381" spans="1:10" x14ac:dyDescent="0.45">
      <c r="A3381">
        <v>76835</v>
      </c>
      <c r="B3381">
        <v>16</v>
      </c>
      <c r="C3381">
        <v>3</v>
      </c>
      <c r="D3381" t="s">
        <v>1610</v>
      </c>
      <c r="E3381" t="s">
        <v>677</v>
      </c>
      <c r="F3381">
        <v>18</v>
      </c>
      <c r="G3381" t="s">
        <v>634</v>
      </c>
      <c r="H3381" t="s">
        <v>634</v>
      </c>
      <c r="I3381">
        <v>2</v>
      </c>
      <c r="J3381">
        <v>208</v>
      </c>
    </row>
    <row r="3382" spans="1:10" x14ac:dyDescent="0.45">
      <c r="A3382">
        <v>76835</v>
      </c>
      <c r="B3382">
        <v>17</v>
      </c>
      <c r="C3382">
        <v>3</v>
      </c>
      <c r="D3382" t="s">
        <v>1342</v>
      </c>
      <c r="E3382" t="s">
        <v>677</v>
      </c>
      <c r="F3382">
        <v>90</v>
      </c>
      <c r="G3382" t="s">
        <v>1844</v>
      </c>
      <c r="H3382">
        <v>98</v>
      </c>
      <c r="I3382" t="s">
        <v>634</v>
      </c>
      <c r="J3382" t="s">
        <v>634</v>
      </c>
    </row>
    <row r="3383" spans="1:10" x14ac:dyDescent="0.45">
      <c r="A3383">
        <v>76835</v>
      </c>
      <c r="B3383">
        <v>18</v>
      </c>
      <c r="C3383">
        <v>3</v>
      </c>
      <c r="D3383" t="s">
        <v>1188</v>
      </c>
      <c r="E3383" t="s">
        <v>678</v>
      </c>
      <c r="F3383">
        <v>32</v>
      </c>
      <c r="G3383" t="s">
        <v>1796</v>
      </c>
      <c r="H3383" t="s">
        <v>634</v>
      </c>
      <c r="I3383" t="s">
        <v>634</v>
      </c>
      <c r="J3383" t="s">
        <v>634</v>
      </c>
    </row>
    <row r="3384" spans="1:10" x14ac:dyDescent="0.45">
      <c r="A3384">
        <v>76835</v>
      </c>
      <c r="B3384">
        <v>19</v>
      </c>
      <c r="C3384">
        <v>3</v>
      </c>
      <c r="D3384" t="s">
        <v>1188</v>
      </c>
      <c r="E3384" t="s">
        <v>677</v>
      </c>
      <c r="F3384" t="s">
        <v>634</v>
      </c>
      <c r="G3384" t="s">
        <v>634</v>
      </c>
      <c r="H3384" t="s">
        <v>634</v>
      </c>
      <c r="I3384" t="s">
        <v>634</v>
      </c>
      <c r="J3384">
        <v>401</v>
      </c>
    </row>
    <row r="3385" spans="1:10" x14ac:dyDescent="0.45">
      <c r="A3385">
        <v>76835</v>
      </c>
      <c r="B3385">
        <v>20</v>
      </c>
      <c r="C3385">
        <v>3</v>
      </c>
      <c r="D3385" t="s">
        <v>989</v>
      </c>
      <c r="E3385" t="s">
        <v>678</v>
      </c>
      <c r="F3385">
        <v>12</v>
      </c>
      <c r="G3385" t="s">
        <v>1914</v>
      </c>
      <c r="H3385">
        <v>56</v>
      </c>
      <c r="I3385" t="s">
        <v>634</v>
      </c>
      <c r="J3385" t="s">
        <v>634</v>
      </c>
    </row>
    <row r="3386" spans="1:10" x14ac:dyDescent="0.45">
      <c r="A3386">
        <v>77688</v>
      </c>
      <c r="B3386">
        <v>0</v>
      </c>
      <c r="C3386">
        <v>1</v>
      </c>
      <c r="D3386" t="s">
        <v>1559</v>
      </c>
      <c r="E3386" t="s">
        <v>678</v>
      </c>
      <c r="F3386">
        <v>14</v>
      </c>
      <c r="G3386" t="s">
        <v>1755</v>
      </c>
      <c r="H3386">
        <v>91</v>
      </c>
      <c r="I3386" t="s">
        <v>634</v>
      </c>
      <c r="J3386" t="s">
        <v>634</v>
      </c>
    </row>
    <row r="3387" spans="1:10" x14ac:dyDescent="0.45">
      <c r="A3387">
        <v>77688</v>
      </c>
      <c r="B3387">
        <v>1</v>
      </c>
      <c r="C3387">
        <v>1</v>
      </c>
      <c r="D3387" t="s">
        <v>1071</v>
      </c>
      <c r="E3387" t="s">
        <v>677</v>
      </c>
      <c r="F3387">
        <v>97</v>
      </c>
      <c r="G3387" t="s">
        <v>1746</v>
      </c>
      <c r="H3387">
        <v>23</v>
      </c>
      <c r="I3387" t="s">
        <v>634</v>
      </c>
      <c r="J3387" t="s">
        <v>634</v>
      </c>
    </row>
    <row r="3388" spans="1:10" x14ac:dyDescent="0.45">
      <c r="A3388">
        <v>77688</v>
      </c>
      <c r="B3388">
        <v>2</v>
      </c>
      <c r="C3388">
        <v>1</v>
      </c>
      <c r="D3388" t="s">
        <v>1363</v>
      </c>
      <c r="E3388" t="s">
        <v>678</v>
      </c>
      <c r="F3388">
        <v>10</v>
      </c>
      <c r="G3388" t="s">
        <v>1766</v>
      </c>
      <c r="H3388">
        <v>80</v>
      </c>
      <c r="I3388" t="s">
        <v>634</v>
      </c>
      <c r="J3388" t="s">
        <v>634</v>
      </c>
    </row>
    <row r="3389" spans="1:10" x14ac:dyDescent="0.45">
      <c r="A3389">
        <v>77688</v>
      </c>
      <c r="B3389">
        <v>3</v>
      </c>
      <c r="C3389">
        <v>2</v>
      </c>
      <c r="D3389" t="s">
        <v>1240</v>
      </c>
      <c r="E3389" t="s">
        <v>677</v>
      </c>
      <c r="F3389">
        <v>97</v>
      </c>
      <c r="G3389" t="s">
        <v>1748</v>
      </c>
      <c r="H3389" t="s">
        <v>634</v>
      </c>
      <c r="I3389" t="s">
        <v>634</v>
      </c>
      <c r="J3389" t="s">
        <v>634</v>
      </c>
    </row>
    <row r="3390" spans="1:10" x14ac:dyDescent="0.45">
      <c r="A3390">
        <v>77688</v>
      </c>
      <c r="B3390">
        <v>4</v>
      </c>
      <c r="C3390">
        <v>2</v>
      </c>
      <c r="D3390" t="s">
        <v>1099</v>
      </c>
      <c r="E3390" t="s">
        <v>677</v>
      </c>
      <c r="F3390">
        <v>5</v>
      </c>
      <c r="G3390" t="s">
        <v>1749</v>
      </c>
      <c r="H3390">
        <v>23</v>
      </c>
      <c r="I3390" t="s">
        <v>634</v>
      </c>
      <c r="J3390" t="s">
        <v>634</v>
      </c>
    </row>
    <row r="3391" spans="1:10" x14ac:dyDescent="0.45">
      <c r="A3391">
        <v>77688</v>
      </c>
      <c r="B3391">
        <v>5</v>
      </c>
      <c r="C3391">
        <v>2</v>
      </c>
      <c r="D3391" t="s">
        <v>1146</v>
      </c>
      <c r="E3391" t="s">
        <v>677</v>
      </c>
      <c r="F3391">
        <v>15</v>
      </c>
      <c r="G3391" t="s">
        <v>1810</v>
      </c>
      <c r="H3391">
        <v>5</v>
      </c>
      <c r="I3391" t="s">
        <v>634</v>
      </c>
      <c r="J3391" t="s">
        <v>634</v>
      </c>
    </row>
    <row r="3392" spans="1:10" x14ac:dyDescent="0.45">
      <c r="A3392">
        <v>77688</v>
      </c>
      <c r="B3392">
        <v>6</v>
      </c>
      <c r="C3392">
        <v>2</v>
      </c>
      <c r="D3392" t="s">
        <v>1007</v>
      </c>
      <c r="E3392" t="s">
        <v>677</v>
      </c>
      <c r="F3392">
        <v>25</v>
      </c>
      <c r="G3392" t="s">
        <v>634</v>
      </c>
      <c r="H3392" t="s">
        <v>634</v>
      </c>
      <c r="I3392">
        <v>2</v>
      </c>
      <c r="J3392">
        <v>207</v>
      </c>
    </row>
    <row r="3393" spans="1:10" x14ac:dyDescent="0.45">
      <c r="A3393">
        <v>77688</v>
      </c>
      <c r="B3393">
        <v>7</v>
      </c>
      <c r="C3393">
        <v>2</v>
      </c>
      <c r="D3393" t="s">
        <v>1497</v>
      </c>
      <c r="E3393" t="s">
        <v>678</v>
      </c>
      <c r="F3393">
        <v>10</v>
      </c>
      <c r="G3393" t="s">
        <v>1778</v>
      </c>
      <c r="H3393">
        <v>4</v>
      </c>
      <c r="I3393" t="s">
        <v>634</v>
      </c>
      <c r="J3393" t="s">
        <v>634</v>
      </c>
    </row>
    <row r="3394" spans="1:10" x14ac:dyDescent="0.45">
      <c r="A3394">
        <v>77688</v>
      </c>
      <c r="B3394">
        <v>8</v>
      </c>
      <c r="C3394">
        <v>2</v>
      </c>
      <c r="D3394" t="s">
        <v>1421</v>
      </c>
      <c r="E3394" t="s">
        <v>678</v>
      </c>
      <c r="F3394">
        <v>74</v>
      </c>
      <c r="G3394" t="s">
        <v>1752</v>
      </c>
      <c r="H3394">
        <v>25</v>
      </c>
      <c r="I3394" t="s">
        <v>634</v>
      </c>
      <c r="J3394" t="s">
        <v>634</v>
      </c>
    </row>
    <row r="3395" spans="1:10" x14ac:dyDescent="0.45">
      <c r="A3395">
        <v>77688</v>
      </c>
      <c r="B3395">
        <v>9</v>
      </c>
      <c r="C3395">
        <v>3</v>
      </c>
      <c r="D3395" t="s">
        <v>801</v>
      </c>
      <c r="E3395" t="s">
        <v>678</v>
      </c>
      <c r="F3395">
        <v>60</v>
      </c>
      <c r="G3395" t="s">
        <v>634</v>
      </c>
      <c r="H3395" t="s">
        <v>634</v>
      </c>
      <c r="I3395">
        <v>2</v>
      </c>
      <c r="J3395">
        <v>205</v>
      </c>
    </row>
    <row r="3396" spans="1:10" x14ac:dyDescent="0.45">
      <c r="A3396">
        <v>77688</v>
      </c>
      <c r="B3396">
        <v>10</v>
      </c>
      <c r="C3396">
        <v>3</v>
      </c>
      <c r="D3396" t="s">
        <v>1622</v>
      </c>
      <c r="E3396" t="s">
        <v>677</v>
      </c>
      <c r="F3396">
        <v>23</v>
      </c>
      <c r="G3396" t="s">
        <v>1780</v>
      </c>
      <c r="H3396">
        <v>97</v>
      </c>
      <c r="I3396" t="s">
        <v>634</v>
      </c>
      <c r="J3396" t="s">
        <v>634</v>
      </c>
    </row>
    <row r="3397" spans="1:10" x14ac:dyDescent="0.45">
      <c r="A3397">
        <v>77688</v>
      </c>
      <c r="B3397">
        <v>11</v>
      </c>
      <c r="C3397">
        <v>3</v>
      </c>
      <c r="D3397" t="s">
        <v>1107</v>
      </c>
      <c r="E3397" t="s">
        <v>678</v>
      </c>
      <c r="F3397">
        <v>99</v>
      </c>
      <c r="G3397" t="s">
        <v>634</v>
      </c>
      <c r="H3397" t="s">
        <v>634</v>
      </c>
      <c r="I3397">
        <v>2</v>
      </c>
      <c r="J3397">
        <v>207</v>
      </c>
    </row>
    <row r="3398" spans="1:10" x14ac:dyDescent="0.45">
      <c r="A3398">
        <v>77688</v>
      </c>
      <c r="B3398">
        <v>12</v>
      </c>
      <c r="C3398">
        <v>3</v>
      </c>
      <c r="D3398" t="s">
        <v>1623</v>
      </c>
      <c r="E3398" t="s">
        <v>677</v>
      </c>
      <c r="F3398">
        <v>97</v>
      </c>
      <c r="G3398" t="s">
        <v>1781</v>
      </c>
      <c r="H3398">
        <v>77</v>
      </c>
      <c r="I3398" t="s">
        <v>634</v>
      </c>
      <c r="J3398" t="s">
        <v>634</v>
      </c>
    </row>
    <row r="3399" spans="1:10" x14ac:dyDescent="0.45">
      <c r="A3399">
        <v>77688</v>
      </c>
      <c r="B3399">
        <v>13</v>
      </c>
      <c r="C3399">
        <v>3</v>
      </c>
      <c r="D3399" t="s">
        <v>1694</v>
      </c>
      <c r="E3399" t="s">
        <v>677</v>
      </c>
      <c r="F3399">
        <v>17</v>
      </c>
      <c r="G3399" t="s">
        <v>634</v>
      </c>
      <c r="H3399" t="s">
        <v>634</v>
      </c>
      <c r="I3399">
        <v>2</v>
      </c>
      <c r="J3399">
        <v>201</v>
      </c>
    </row>
    <row r="3400" spans="1:10" x14ac:dyDescent="0.45">
      <c r="A3400">
        <v>77688</v>
      </c>
      <c r="B3400">
        <v>14</v>
      </c>
      <c r="C3400">
        <v>3</v>
      </c>
      <c r="D3400" t="s">
        <v>1314</v>
      </c>
      <c r="E3400" t="s">
        <v>678</v>
      </c>
      <c r="F3400">
        <v>10</v>
      </c>
      <c r="G3400" t="s">
        <v>1814</v>
      </c>
      <c r="H3400">
        <v>25</v>
      </c>
      <c r="I3400" t="s">
        <v>634</v>
      </c>
      <c r="J3400" t="s">
        <v>634</v>
      </c>
    </row>
    <row r="3401" spans="1:10" x14ac:dyDescent="0.45">
      <c r="A3401">
        <v>77688</v>
      </c>
      <c r="B3401">
        <v>15</v>
      </c>
      <c r="C3401">
        <v>3</v>
      </c>
      <c r="D3401" t="s">
        <v>1314</v>
      </c>
      <c r="E3401" t="s">
        <v>678</v>
      </c>
      <c r="F3401" t="s">
        <v>634</v>
      </c>
      <c r="G3401" t="s">
        <v>634</v>
      </c>
      <c r="H3401" t="s">
        <v>634</v>
      </c>
      <c r="I3401" t="s">
        <v>634</v>
      </c>
      <c r="J3401">
        <v>401</v>
      </c>
    </row>
    <row r="3402" spans="1:10" x14ac:dyDescent="0.45">
      <c r="A3402">
        <v>77688</v>
      </c>
      <c r="B3402">
        <v>16</v>
      </c>
      <c r="C3402">
        <v>3</v>
      </c>
      <c r="D3402" t="s">
        <v>742</v>
      </c>
      <c r="E3402" t="s">
        <v>678</v>
      </c>
      <c r="F3402">
        <v>25</v>
      </c>
      <c r="G3402" t="s">
        <v>1842</v>
      </c>
      <c r="H3402">
        <v>60</v>
      </c>
      <c r="I3402" t="s">
        <v>634</v>
      </c>
      <c r="J3402" t="s">
        <v>634</v>
      </c>
    </row>
    <row r="3403" spans="1:10" x14ac:dyDescent="0.45">
      <c r="A3403">
        <v>77688</v>
      </c>
      <c r="B3403">
        <v>17</v>
      </c>
      <c r="C3403">
        <v>4</v>
      </c>
      <c r="D3403" t="s">
        <v>1305</v>
      </c>
      <c r="E3403" t="s">
        <v>677</v>
      </c>
      <c r="F3403" t="s">
        <v>634</v>
      </c>
      <c r="G3403" t="s">
        <v>634</v>
      </c>
      <c r="H3403" t="s">
        <v>634</v>
      </c>
      <c r="I3403" t="s">
        <v>634</v>
      </c>
      <c r="J3403">
        <v>401</v>
      </c>
    </row>
    <row r="3404" spans="1:10" x14ac:dyDescent="0.45">
      <c r="A3404">
        <v>77688</v>
      </c>
      <c r="B3404">
        <v>18</v>
      </c>
      <c r="C3404">
        <v>4</v>
      </c>
      <c r="D3404" t="s">
        <v>1244</v>
      </c>
      <c r="E3404" t="s">
        <v>678</v>
      </c>
      <c r="F3404">
        <v>10</v>
      </c>
      <c r="G3404" t="s">
        <v>634</v>
      </c>
      <c r="H3404" t="s">
        <v>634</v>
      </c>
      <c r="I3404">
        <v>2</v>
      </c>
      <c r="J3404">
        <v>201</v>
      </c>
    </row>
    <row r="3405" spans="1:10" x14ac:dyDescent="0.45">
      <c r="A3405">
        <v>77688</v>
      </c>
      <c r="B3405">
        <v>19</v>
      </c>
      <c r="C3405">
        <v>4</v>
      </c>
      <c r="D3405" t="s">
        <v>1642</v>
      </c>
      <c r="E3405" t="s">
        <v>677</v>
      </c>
      <c r="F3405">
        <v>25</v>
      </c>
      <c r="G3405" t="s">
        <v>634</v>
      </c>
      <c r="H3405" t="s">
        <v>634</v>
      </c>
      <c r="I3405">
        <v>2</v>
      </c>
      <c r="J3405">
        <v>219</v>
      </c>
    </row>
    <row r="3406" spans="1:10" x14ac:dyDescent="0.45">
      <c r="A3406">
        <v>77688</v>
      </c>
      <c r="B3406">
        <v>20</v>
      </c>
      <c r="C3406">
        <v>5</v>
      </c>
      <c r="D3406" t="s">
        <v>801</v>
      </c>
      <c r="E3406" t="s">
        <v>678</v>
      </c>
      <c r="G3406" t="s">
        <v>1794</v>
      </c>
      <c r="H3406" t="s">
        <v>634</v>
      </c>
      <c r="I3406" t="s">
        <v>634</v>
      </c>
      <c r="J3406" t="s">
        <v>634</v>
      </c>
    </row>
    <row r="3407" spans="1:10" x14ac:dyDescent="0.45">
      <c r="A3407">
        <v>77689</v>
      </c>
      <c r="B3407">
        <v>0</v>
      </c>
      <c r="C3407">
        <v>1</v>
      </c>
      <c r="D3407" t="s">
        <v>1334</v>
      </c>
      <c r="E3407" t="s">
        <v>677</v>
      </c>
      <c r="F3407">
        <v>6</v>
      </c>
      <c r="G3407" t="s">
        <v>1745</v>
      </c>
      <c r="H3407">
        <v>8</v>
      </c>
      <c r="I3407" t="s">
        <v>634</v>
      </c>
      <c r="J3407" t="s">
        <v>634</v>
      </c>
    </row>
    <row r="3408" spans="1:10" x14ac:dyDescent="0.45">
      <c r="A3408">
        <v>77689</v>
      </c>
      <c r="B3408">
        <v>1</v>
      </c>
      <c r="C3408">
        <v>1</v>
      </c>
      <c r="D3408" t="s">
        <v>767</v>
      </c>
      <c r="E3408" t="s">
        <v>678</v>
      </c>
      <c r="F3408">
        <v>17</v>
      </c>
      <c r="G3408" t="s">
        <v>1746</v>
      </c>
      <c r="H3408">
        <v>92</v>
      </c>
      <c r="I3408" t="s">
        <v>634</v>
      </c>
      <c r="J3408" t="s">
        <v>634</v>
      </c>
    </row>
    <row r="3409" spans="1:10" x14ac:dyDescent="0.45">
      <c r="A3409">
        <v>77689</v>
      </c>
      <c r="B3409">
        <v>2</v>
      </c>
      <c r="C3409">
        <v>1</v>
      </c>
      <c r="D3409" t="s">
        <v>1040</v>
      </c>
      <c r="E3409" t="s">
        <v>678</v>
      </c>
      <c r="F3409">
        <v>36</v>
      </c>
      <c r="G3409" t="s">
        <v>1766</v>
      </c>
      <c r="H3409">
        <v>79</v>
      </c>
      <c r="I3409" t="s">
        <v>634</v>
      </c>
      <c r="J3409" t="s">
        <v>634</v>
      </c>
    </row>
    <row r="3410" spans="1:10" x14ac:dyDescent="0.45">
      <c r="A3410">
        <v>77689</v>
      </c>
      <c r="B3410">
        <v>3</v>
      </c>
      <c r="C3410">
        <v>1</v>
      </c>
      <c r="D3410" t="s">
        <v>971</v>
      </c>
      <c r="E3410" t="s">
        <v>678</v>
      </c>
      <c r="F3410">
        <v>77</v>
      </c>
      <c r="G3410" t="s">
        <v>1758</v>
      </c>
      <c r="H3410">
        <v>27</v>
      </c>
      <c r="I3410" t="s">
        <v>634</v>
      </c>
      <c r="J3410" t="s">
        <v>634</v>
      </c>
    </row>
    <row r="3411" spans="1:10" x14ac:dyDescent="0.45">
      <c r="A3411">
        <v>77689</v>
      </c>
      <c r="B3411">
        <v>4</v>
      </c>
      <c r="C3411">
        <v>2</v>
      </c>
      <c r="D3411" t="s">
        <v>1624</v>
      </c>
      <c r="E3411" t="s">
        <v>678</v>
      </c>
      <c r="F3411">
        <v>20</v>
      </c>
      <c r="G3411" t="s">
        <v>1759</v>
      </c>
      <c r="H3411" t="s">
        <v>634</v>
      </c>
      <c r="I3411" t="s">
        <v>634</v>
      </c>
      <c r="J3411" t="s">
        <v>634</v>
      </c>
    </row>
    <row r="3412" spans="1:10" x14ac:dyDescent="0.45">
      <c r="A3412">
        <v>77689</v>
      </c>
      <c r="B3412">
        <v>5</v>
      </c>
      <c r="C3412">
        <v>2</v>
      </c>
      <c r="D3412" t="s">
        <v>1388</v>
      </c>
      <c r="E3412" t="s">
        <v>677</v>
      </c>
      <c r="F3412">
        <v>38</v>
      </c>
      <c r="G3412" t="s">
        <v>634</v>
      </c>
      <c r="H3412" t="s">
        <v>634</v>
      </c>
      <c r="I3412">
        <v>2</v>
      </c>
      <c r="J3412">
        <v>208</v>
      </c>
    </row>
    <row r="3413" spans="1:10" x14ac:dyDescent="0.45">
      <c r="A3413">
        <v>77689</v>
      </c>
      <c r="B3413">
        <v>6</v>
      </c>
      <c r="C3413">
        <v>2</v>
      </c>
      <c r="D3413" t="s">
        <v>1551</v>
      </c>
      <c r="E3413" t="s">
        <v>678</v>
      </c>
      <c r="F3413">
        <v>6</v>
      </c>
      <c r="G3413" t="s">
        <v>1760</v>
      </c>
      <c r="H3413">
        <v>92</v>
      </c>
      <c r="I3413" t="s">
        <v>634</v>
      </c>
      <c r="J3413" t="s">
        <v>634</v>
      </c>
    </row>
    <row r="3414" spans="1:10" x14ac:dyDescent="0.45">
      <c r="A3414">
        <v>77689</v>
      </c>
      <c r="B3414">
        <v>7</v>
      </c>
      <c r="C3414">
        <v>2</v>
      </c>
      <c r="D3414" t="s">
        <v>1297</v>
      </c>
      <c r="E3414" t="s">
        <v>678</v>
      </c>
      <c r="F3414">
        <v>92</v>
      </c>
      <c r="G3414" t="s">
        <v>1761</v>
      </c>
      <c r="H3414">
        <v>27</v>
      </c>
      <c r="I3414" t="s">
        <v>634</v>
      </c>
      <c r="J3414" t="s">
        <v>634</v>
      </c>
    </row>
    <row r="3415" spans="1:10" x14ac:dyDescent="0.45">
      <c r="A3415">
        <v>77689</v>
      </c>
      <c r="B3415">
        <v>8</v>
      </c>
      <c r="C3415">
        <v>2</v>
      </c>
      <c r="D3415" t="s">
        <v>913</v>
      </c>
      <c r="E3415" t="s">
        <v>678</v>
      </c>
      <c r="F3415">
        <v>92</v>
      </c>
      <c r="G3415" t="s">
        <v>1762</v>
      </c>
      <c r="H3415">
        <v>6</v>
      </c>
      <c r="I3415" t="s">
        <v>634</v>
      </c>
      <c r="J3415" t="s">
        <v>634</v>
      </c>
    </row>
    <row r="3416" spans="1:10" x14ac:dyDescent="0.45">
      <c r="A3416">
        <v>77689</v>
      </c>
      <c r="B3416">
        <v>9</v>
      </c>
      <c r="C3416">
        <v>2</v>
      </c>
      <c r="D3416" t="s">
        <v>1137</v>
      </c>
      <c r="E3416" t="s">
        <v>678</v>
      </c>
      <c r="F3416">
        <v>71</v>
      </c>
      <c r="G3416" t="s">
        <v>1819</v>
      </c>
      <c r="H3416" t="s">
        <v>634</v>
      </c>
      <c r="I3416" t="s">
        <v>634</v>
      </c>
      <c r="J3416" t="s">
        <v>634</v>
      </c>
    </row>
    <row r="3417" spans="1:10" x14ac:dyDescent="0.45">
      <c r="A3417">
        <v>77689</v>
      </c>
      <c r="B3417">
        <v>10</v>
      </c>
      <c r="C3417">
        <v>3</v>
      </c>
      <c r="D3417" t="s">
        <v>833</v>
      </c>
      <c r="E3417" t="s">
        <v>678</v>
      </c>
      <c r="F3417">
        <v>6</v>
      </c>
      <c r="G3417" t="s">
        <v>634</v>
      </c>
      <c r="H3417" t="s">
        <v>634</v>
      </c>
      <c r="I3417">
        <v>2</v>
      </c>
      <c r="J3417">
        <v>218</v>
      </c>
    </row>
    <row r="3418" spans="1:10" x14ac:dyDescent="0.45">
      <c r="A3418">
        <v>77689</v>
      </c>
      <c r="B3418">
        <v>11</v>
      </c>
      <c r="C3418">
        <v>3</v>
      </c>
      <c r="D3418" t="s">
        <v>1573</v>
      </c>
      <c r="E3418" t="s">
        <v>678</v>
      </c>
      <c r="F3418">
        <v>2</v>
      </c>
      <c r="G3418" t="s">
        <v>1820</v>
      </c>
      <c r="H3418" t="s">
        <v>634</v>
      </c>
      <c r="I3418" t="s">
        <v>634</v>
      </c>
      <c r="J3418" t="s">
        <v>634</v>
      </c>
    </row>
    <row r="3419" spans="1:10" x14ac:dyDescent="0.45">
      <c r="A3419">
        <v>77689</v>
      </c>
      <c r="B3419">
        <v>12</v>
      </c>
      <c r="C3419">
        <v>3</v>
      </c>
      <c r="D3419" t="s">
        <v>1476</v>
      </c>
      <c r="E3419" t="s">
        <v>678</v>
      </c>
      <c r="F3419">
        <v>92</v>
      </c>
      <c r="G3419" t="s">
        <v>1821</v>
      </c>
      <c r="H3419">
        <v>17</v>
      </c>
      <c r="I3419" t="s">
        <v>634</v>
      </c>
      <c r="J3419" t="s">
        <v>634</v>
      </c>
    </row>
    <row r="3420" spans="1:10" x14ac:dyDescent="0.45">
      <c r="A3420">
        <v>77689</v>
      </c>
      <c r="B3420">
        <v>13</v>
      </c>
      <c r="C3420">
        <v>3</v>
      </c>
      <c r="D3420" t="s">
        <v>1021</v>
      </c>
      <c r="E3420" t="s">
        <v>678</v>
      </c>
      <c r="F3420">
        <v>95</v>
      </c>
      <c r="G3420" t="s">
        <v>1822</v>
      </c>
      <c r="H3420">
        <v>2</v>
      </c>
      <c r="I3420" t="s">
        <v>634</v>
      </c>
      <c r="J3420" t="s">
        <v>634</v>
      </c>
    </row>
    <row r="3421" spans="1:10" x14ac:dyDescent="0.45">
      <c r="A3421">
        <v>77689</v>
      </c>
      <c r="B3421">
        <v>14</v>
      </c>
      <c r="C3421">
        <v>3</v>
      </c>
      <c r="D3421" t="s">
        <v>818</v>
      </c>
      <c r="E3421" t="s">
        <v>678</v>
      </c>
      <c r="F3421">
        <v>92</v>
      </c>
      <c r="G3421" t="s">
        <v>1893</v>
      </c>
      <c r="H3421">
        <v>88</v>
      </c>
      <c r="I3421" t="s">
        <v>634</v>
      </c>
      <c r="J3421" t="s">
        <v>634</v>
      </c>
    </row>
    <row r="3422" spans="1:10" x14ac:dyDescent="0.45">
      <c r="A3422">
        <v>77689</v>
      </c>
      <c r="B3422">
        <v>15</v>
      </c>
      <c r="C3422">
        <v>3</v>
      </c>
      <c r="D3422" t="s">
        <v>774</v>
      </c>
      <c r="E3422" t="s">
        <v>678</v>
      </c>
      <c r="F3422">
        <v>22</v>
      </c>
      <c r="G3422" t="s">
        <v>1894</v>
      </c>
      <c r="H3422">
        <v>79</v>
      </c>
      <c r="I3422" t="s">
        <v>634</v>
      </c>
      <c r="J3422" t="s">
        <v>634</v>
      </c>
    </row>
    <row r="3423" spans="1:10" x14ac:dyDescent="0.45">
      <c r="A3423">
        <v>77689</v>
      </c>
      <c r="B3423">
        <v>16</v>
      </c>
      <c r="C3423">
        <v>3</v>
      </c>
      <c r="D3423" t="s">
        <v>1250</v>
      </c>
      <c r="E3423" t="s">
        <v>677</v>
      </c>
      <c r="F3423">
        <v>15</v>
      </c>
      <c r="G3423" t="s">
        <v>634</v>
      </c>
      <c r="H3423" t="s">
        <v>634</v>
      </c>
      <c r="I3423">
        <v>2</v>
      </c>
      <c r="J3423">
        <v>206</v>
      </c>
    </row>
    <row r="3424" spans="1:10" x14ac:dyDescent="0.45">
      <c r="A3424">
        <v>77689</v>
      </c>
      <c r="B3424">
        <v>17</v>
      </c>
      <c r="C3424">
        <v>3</v>
      </c>
      <c r="D3424" t="s">
        <v>1250</v>
      </c>
      <c r="E3424" t="s">
        <v>677</v>
      </c>
      <c r="F3424">
        <v>6</v>
      </c>
      <c r="G3424" t="s">
        <v>634</v>
      </c>
      <c r="H3424" t="s">
        <v>634</v>
      </c>
      <c r="I3424">
        <v>2</v>
      </c>
      <c r="J3424">
        <v>201</v>
      </c>
    </row>
    <row r="3425" spans="1:10" x14ac:dyDescent="0.45">
      <c r="A3425">
        <v>77689</v>
      </c>
      <c r="B3425">
        <v>18</v>
      </c>
      <c r="C3425">
        <v>3</v>
      </c>
      <c r="D3425" t="s">
        <v>1192</v>
      </c>
      <c r="E3425" t="s">
        <v>678</v>
      </c>
      <c r="F3425">
        <v>9</v>
      </c>
      <c r="G3425" t="s">
        <v>1935</v>
      </c>
      <c r="H3425">
        <v>17</v>
      </c>
      <c r="I3425" t="s">
        <v>634</v>
      </c>
      <c r="J3425" t="s">
        <v>634</v>
      </c>
    </row>
    <row r="3426" spans="1:10" x14ac:dyDescent="0.45">
      <c r="A3426">
        <v>77689</v>
      </c>
      <c r="B3426">
        <v>19</v>
      </c>
      <c r="C3426">
        <v>3</v>
      </c>
      <c r="D3426" t="s">
        <v>1045</v>
      </c>
      <c r="E3426" t="s">
        <v>678</v>
      </c>
      <c r="F3426">
        <v>6</v>
      </c>
      <c r="G3426" t="s">
        <v>1936</v>
      </c>
      <c r="H3426">
        <v>88</v>
      </c>
      <c r="I3426" t="s">
        <v>634</v>
      </c>
      <c r="J3426" t="s">
        <v>634</v>
      </c>
    </row>
    <row r="3427" spans="1:10" x14ac:dyDescent="0.45">
      <c r="A3427">
        <v>77689</v>
      </c>
      <c r="B3427">
        <v>20</v>
      </c>
      <c r="C3427">
        <v>3</v>
      </c>
      <c r="D3427" t="s">
        <v>787</v>
      </c>
      <c r="E3427" t="s">
        <v>678</v>
      </c>
      <c r="F3427">
        <v>95</v>
      </c>
      <c r="G3427" t="s">
        <v>1937</v>
      </c>
      <c r="H3427">
        <v>2</v>
      </c>
      <c r="I3427" t="s">
        <v>634</v>
      </c>
      <c r="J3427" t="s">
        <v>634</v>
      </c>
    </row>
    <row r="3428" spans="1:10" x14ac:dyDescent="0.45">
      <c r="A3428">
        <v>77689</v>
      </c>
      <c r="B3428">
        <v>21</v>
      </c>
      <c r="C3428">
        <v>3</v>
      </c>
      <c r="D3428" t="s">
        <v>787</v>
      </c>
      <c r="E3428" t="s">
        <v>678</v>
      </c>
      <c r="F3428" t="s">
        <v>634</v>
      </c>
      <c r="G3428" t="s">
        <v>634</v>
      </c>
      <c r="H3428" t="s">
        <v>634</v>
      </c>
      <c r="I3428" t="s">
        <v>634</v>
      </c>
      <c r="J3428">
        <v>401</v>
      </c>
    </row>
    <row r="3429" spans="1:10" x14ac:dyDescent="0.45">
      <c r="A3429">
        <v>77689</v>
      </c>
      <c r="B3429">
        <v>22</v>
      </c>
      <c r="C3429">
        <v>3</v>
      </c>
      <c r="D3429" t="s">
        <v>1314</v>
      </c>
      <c r="E3429" t="s">
        <v>678</v>
      </c>
      <c r="F3429">
        <v>6</v>
      </c>
      <c r="G3429" t="s">
        <v>1938</v>
      </c>
      <c r="H3429">
        <v>9</v>
      </c>
      <c r="I3429" t="s">
        <v>634</v>
      </c>
      <c r="J3429" t="s">
        <v>634</v>
      </c>
    </row>
    <row r="3430" spans="1:10" x14ac:dyDescent="0.45">
      <c r="A3430">
        <v>77689</v>
      </c>
      <c r="B3430">
        <v>23</v>
      </c>
      <c r="C3430">
        <v>3</v>
      </c>
      <c r="D3430" t="s">
        <v>1625</v>
      </c>
      <c r="E3430" t="s">
        <v>677</v>
      </c>
      <c r="F3430">
        <v>27</v>
      </c>
      <c r="G3430" t="s">
        <v>1965</v>
      </c>
      <c r="H3430" t="s">
        <v>634</v>
      </c>
      <c r="I3430" t="s">
        <v>634</v>
      </c>
      <c r="J3430" t="s">
        <v>634</v>
      </c>
    </row>
    <row r="3431" spans="1:10" x14ac:dyDescent="0.45">
      <c r="A3431">
        <v>77689</v>
      </c>
      <c r="B3431">
        <v>24</v>
      </c>
      <c r="C3431">
        <v>3</v>
      </c>
      <c r="D3431" t="s">
        <v>993</v>
      </c>
      <c r="E3431" t="s">
        <v>678</v>
      </c>
      <c r="F3431">
        <v>95</v>
      </c>
      <c r="G3431" t="s">
        <v>1966</v>
      </c>
      <c r="H3431" t="s">
        <v>634</v>
      </c>
      <c r="I3431" t="s">
        <v>634</v>
      </c>
      <c r="J3431" t="s">
        <v>634</v>
      </c>
    </row>
    <row r="3432" spans="1:10" x14ac:dyDescent="0.45">
      <c r="A3432">
        <v>77689</v>
      </c>
      <c r="B3432">
        <v>25</v>
      </c>
      <c r="C3432">
        <v>3</v>
      </c>
      <c r="D3432" t="s">
        <v>885</v>
      </c>
      <c r="E3432" t="s">
        <v>678</v>
      </c>
      <c r="F3432">
        <v>20</v>
      </c>
      <c r="G3432" t="s">
        <v>1967</v>
      </c>
      <c r="H3432">
        <v>92</v>
      </c>
      <c r="I3432" t="s">
        <v>634</v>
      </c>
      <c r="J3432" t="s">
        <v>634</v>
      </c>
    </row>
    <row r="3433" spans="1:10" x14ac:dyDescent="0.45">
      <c r="A3433">
        <v>77690</v>
      </c>
      <c r="B3433">
        <v>0</v>
      </c>
      <c r="C3433">
        <v>1</v>
      </c>
      <c r="D3433" t="s">
        <v>1046</v>
      </c>
      <c r="E3433" t="s">
        <v>678</v>
      </c>
      <c r="F3433">
        <v>64</v>
      </c>
      <c r="G3433" t="s">
        <v>634</v>
      </c>
      <c r="H3433" t="s">
        <v>634</v>
      </c>
      <c r="I3433">
        <v>2</v>
      </c>
      <c r="J3433">
        <v>205</v>
      </c>
    </row>
    <row r="3434" spans="1:10" x14ac:dyDescent="0.45">
      <c r="A3434">
        <v>77690</v>
      </c>
      <c r="B3434">
        <v>1</v>
      </c>
      <c r="C3434">
        <v>1</v>
      </c>
      <c r="D3434" t="s">
        <v>1704</v>
      </c>
      <c r="E3434" t="s">
        <v>678</v>
      </c>
      <c r="F3434">
        <v>11</v>
      </c>
      <c r="G3434" t="s">
        <v>634</v>
      </c>
      <c r="H3434" t="s">
        <v>634</v>
      </c>
      <c r="I3434">
        <v>2</v>
      </c>
      <c r="J3434">
        <v>208</v>
      </c>
    </row>
    <row r="3435" spans="1:10" x14ac:dyDescent="0.45">
      <c r="A3435">
        <v>77690</v>
      </c>
      <c r="B3435">
        <v>2</v>
      </c>
      <c r="C3435">
        <v>1</v>
      </c>
      <c r="D3435" t="s">
        <v>1411</v>
      </c>
      <c r="E3435" t="s">
        <v>677</v>
      </c>
      <c r="F3435">
        <v>8</v>
      </c>
      <c r="G3435" t="s">
        <v>634</v>
      </c>
      <c r="H3435" t="s">
        <v>634</v>
      </c>
      <c r="I3435">
        <v>2</v>
      </c>
      <c r="J3435">
        <v>207</v>
      </c>
    </row>
    <row r="3436" spans="1:10" x14ac:dyDescent="0.45">
      <c r="A3436">
        <v>77690</v>
      </c>
      <c r="B3436">
        <v>3</v>
      </c>
      <c r="C3436">
        <v>1</v>
      </c>
      <c r="D3436" t="s">
        <v>1439</v>
      </c>
      <c r="E3436" t="s">
        <v>678</v>
      </c>
      <c r="F3436">
        <v>64</v>
      </c>
      <c r="G3436" t="s">
        <v>1755</v>
      </c>
      <c r="H3436">
        <v>86</v>
      </c>
      <c r="I3436" t="s">
        <v>634</v>
      </c>
      <c r="J3436" t="s">
        <v>634</v>
      </c>
    </row>
    <row r="3437" spans="1:10" x14ac:dyDescent="0.45">
      <c r="A3437">
        <v>77690</v>
      </c>
      <c r="B3437">
        <v>4</v>
      </c>
      <c r="C3437">
        <v>1</v>
      </c>
      <c r="D3437" t="s">
        <v>1626</v>
      </c>
      <c r="E3437" t="s">
        <v>678</v>
      </c>
      <c r="F3437">
        <v>10</v>
      </c>
      <c r="G3437" t="s">
        <v>1756</v>
      </c>
      <c r="H3437" t="s">
        <v>634</v>
      </c>
      <c r="I3437" t="s">
        <v>634</v>
      </c>
      <c r="J3437" t="s">
        <v>634</v>
      </c>
    </row>
    <row r="3438" spans="1:10" x14ac:dyDescent="0.45">
      <c r="A3438">
        <v>77690</v>
      </c>
      <c r="B3438">
        <v>5</v>
      </c>
      <c r="C3438">
        <v>1</v>
      </c>
      <c r="D3438" t="s">
        <v>1015</v>
      </c>
      <c r="E3438" t="s">
        <v>678</v>
      </c>
      <c r="F3438">
        <v>15</v>
      </c>
      <c r="G3438" t="s">
        <v>1757</v>
      </c>
      <c r="H3438">
        <v>10</v>
      </c>
      <c r="I3438" t="s">
        <v>634</v>
      </c>
      <c r="J3438" t="s">
        <v>634</v>
      </c>
    </row>
    <row r="3439" spans="1:10" x14ac:dyDescent="0.45">
      <c r="A3439">
        <v>77690</v>
      </c>
      <c r="B3439">
        <v>6</v>
      </c>
      <c r="C3439">
        <v>2</v>
      </c>
      <c r="D3439" t="s">
        <v>703</v>
      </c>
      <c r="E3439" t="s">
        <v>678</v>
      </c>
      <c r="F3439">
        <v>63</v>
      </c>
      <c r="G3439" t="s">
        <v>634</v>
      </c>
      <c r="H3439" t="s">
        <v>634</v>
      </c>
      <c r="I3439">
        <v>2</v>
      </c>
      <c r="J3439">
        <v>219</v>
      </c>
    </row>
    <row r="3440" spans="1:10" x14ac:dyDescent="0.45">
      <c r="A3440">
        <v>77690</v>
      </c>
      <c r="B3440">
        <v>7</v>
      </c>
      <c r="C3440">
        <v>2</v>
      </c>
      <c r="D3440" t="s">
        <v>1047</v>
      </c>
      <c r="E3440" t="s">
        <v>678</v>
      </c>
      <c r="F3440">
        <v>86</v>
      </c>
      <c r="G3440" t="s">
        <v>1774</v>
      </c>
      <c r="H3440">
        <v>11</v>
      </c>
      <c r="I3440" t="s">
        <v>634</v>
      </c>
      <c r="J3440" t="s">
        <v>634</v>
      </c>
    </row>
    <row r="3441" spans="1:10" x14ac:dyDescent="0.45">
      <c r="A3441">
        <v>77690</v>
      </c>
      <c r="B3441">
        <v>8</v>
      </c>
      <c r="C3441">
        <v>2</v>
      </c>
      <c r="D3441" t="s">
        <v>1099</v>
      </c>
      <c r="E3441" t="s">
        <v>678</v>
      </c>
      <c r="F3441">
        <v>15</v>
      </c>
      <c r="G3441" t="s">
        <v>1775</v>
      </c>
      <c r="H3441">
        <v>11</v>
      </c>
      <c r="I3441" t="s">
        <v>634</v>
      </c>
      <c r="J3441" t="s">
        <v>634</v>
      </c>
    </row>
    <row r="3442" spans="1:10" x14ac:dyDescent="0.45">
      <c r="A3442">
        <v>77690</v>
      </c>
      <c r="B3442">
        <v>9</v>
      </c>
      <c r="C3442">
        <v>2</v>
      </c>
      <c r="D3442" t="s">
        <v>1627</v>
      </c>
      <c r="E3442" t="s">
        <v>678</v>
      </c>
      <c r="F3442">
        <v>17</v>
      </c>
      <c r="G3442" t="s">
        <v>1832</v>
      </c>
      <c r="H3442">
        <v>64</v>
      </c>
      <c r="I3442" t="s">
        <v>634</v>
      </c>
      <c r="J3442" t="s">
        <v>634</v>
      </c>
    </row>
    <row r="3443" spans="1:10" x14ac:dyDescent="0.45">
      <c r="A3443">
        <v>77690</v>
      </c>
      <c r="B3443">
        <v>10</v>
      </c>
      <c r="C3443">
        <v>2</v>
      </c>
      <c r="D3443" t="s">
        <v>1518</v>
      </c>
      <c r="E3443" t="s">
        <v>677</v>
      </c>
      <c r="F3443">
        <v>47</v>
      </c>
      <c r="G3443" t="s">
        <v>1761</v>
      </c>
      <c r="H3443">
        <v>8</v>
      </c>
      <c r="I3443" t="s">
        <v>634</v>
      </c>
      <c r="J3443" t="s">
        <v>634</v>
      </c>
    </row>
    <row r="3444" spans="1:10" x14ac:dyDescent="0.45">
      <c r="A3444">
        <v>77690</v>
      </c>
      <c r="B3444">
        <v>11</v>
      </c>
      <c r="C3444">
        <v>2</v>
      </c>
      <c r="D3444" t="s">
        <v>913</v>
      </c>
      <c r="E3444" t="s">
        <v>678</v>
      </c>
      <c r="F3444">
        <v>27</v>
      </c>
      <c r="G3444" t="s">
        <v>1762</v>
      </c>
      <c r="H3444">
        <v>11</v>
      </c>
      <c r="I3444" t="s">
        <v>634</v>
      </c>
      <c r="J3444" t="s">
        <v>634</v>
      </c>
    </row>
    <row r="3445" spans="1:10" x14ac:dyDescent="0.45">
      <c r="A3445">
        <v>77690</v>
      </c>
      <c r="B3445">
        <v>12</v>
      </c>
      <c r="C3445">
        <v>2</v>
      </c>
      <c r="D3445" t="s">
        <v>981</v>
      </c>
      <c r="E3445" t="s">
        <v>678</v>
      </c>
      <c r="F3445">
        <v>27</v>
      </c>
      <c r="G3445" t="s">
        <v>1819</v>
      </c>
      <c r="H3445">
        <v>15</v>
      </c>
      <c r="I3445" t="s">
        <v>634</v>
      </c>
      <c r="J3445" t="s">
        <v>634</v>
      </c>
    </row>
    <row r="3446" spans="1:10" x14ac:dyDescent="0.45">
      <c r="A3446">
        <v>77690</v>
      </c>
      <c r="B3446">
        <v>13</v>
      </c>
      <c r="C3446">
        <v>2</v>
      </c>
      <c r="D3446" t="s">
        <v>1373</v>
      </c>
      <c r="E3446" t="s">
        <v>678</v>
      </c>
      <c r="F3446">
        <v>17</v>
      </c>
      <c r="G3446" t="s">
        <v>1820</v>
      </c>
      <c r="H3446">
        <v>71</v>
      </c>
      <c r="I3446" t="s">
        <v>634</v>
      </c>
      <c r="J3446" t="s">
        <v>634</v>
      </c>
    </row>
    <row r="3447" spans="1:10" x14ac:dyDescent="0.45">
      <c r="A3447">
        <v>77690</v>
      </c>
      <c r="B3447">
        <v>14</v>
      </c>
      <c r="C3447">
        <v>3</v>
      </c>
      <c r="D3447" t="s">
        <v>749</v>
      </c>
      <c r="E3447" t="s">
        <v>678</v>
      </c>
      <c r="F3447">
        <v>64</v>
      </c>
      <c r="G3447" t="s">
        <v>1821</v>
      </c>
      <c r="H3447">
        <v>17</v>
      </c>
      <c r="I3447" t="s">
        <v>634</v>
      </c>
      <c r="J3447" t="s">
        <v>634</v>
      </c>
    </row>
    <row r="3448" spans="1:10" x14ac:dyDescent="0.45">
      <c r="A3448">
        <v>77690</v>
      </c>
      <c r="B3448">
        <v>15</v>
      </c>
      <c r="C3448">
        <v>3</v>
      </c>
      <c r="D3448" t="s">
        <v>1253</v>
      </c>
      <c r="E3448" t="s">
        <v>678</v>
      </c>
      <c r="F3448">
        <v>17</v>
      </c>
      <c r="G3448" t="s">
        <v>1822</v>
      </c>
      <c r="H3448">
        <v>7</v>
      </c>
      <c r="I3448" t="s">
        <v>634</v>
      </c>
      <c r="J3448" t="s">
        <v>634</v>
      </c>
    </row>
    <row r="3449" spans="1:10" x14ac:dyDescent="0.45">
      <c r="A3449">
        <v>77690</v>
      </c>
      <c r="B3449">
        <v>16</v>
      </c>
      <c r="C3449">
        <v>3</v>
      </c>
      <c r="D3449" t="s">
        <v>986</v>
      </c>
      <c r="E3449" t="s">
        <v>678</v>
      </c>
      <c r="F3449">
        <v>10</v>
      </c>
      <c r="G3449" t="s">
        <v>1893</v>
      </c>
      <c r="H3449">
        <v>11</v>
      </c>
      <c r="I3449" t="s">
        <v>634</v>
      </c>
      <c r="J3449" t="s">
        <v>634</v>
      </c>
    </row>
    <row r="3450" spans="1:10" x14ac:dyDescent="0.45">
      <c r="A3450">
        <v>77690</v>
      </c>
      <c r="B3450">
        <v>17</v>
      </c>
      <c r="C3450">
        <v>3</v>
      </c>
      <c r="D3450" t="s">
        <v>1404</v>
      </c>
      <c r="E3450" t="s">
        <v>678</v>
      </c>
      <c r="F3450">
        <v>23</v>
      </c>
      <c r="G3450" t="s">
        <v>1894</v>
      </c>
      <c r="H3450">
        <v>27</v>
      </c>
      <c r="I3450" t="s">
        <v>634</v>
      </c>
      <c r="J3450" t="s">
        <v>634</v>
      </c>
    </row>
    <row r="3451" spans="1:10" x14ac:dyDescent="0.45">
      <c r="A3451">
        <v>77690</v>
      </c>
      <c r="B3451">
        <v>18</v>
      </c>
      <c r="C3451">
        <v>3</v>
      </c>
      <c r="D3451" t="s">
        <v>1711</v>
      </c>
      <c r="E3451" t="s">
        <v>677</v>
      </c>
      <c r="F3451" t="s">
        <v>634</v>
      </c>
      <c r="G3451" t="s">
        <v>634</v>
      </c>
      <c r="H3451" t="s">
        <v>634</v>
      </c>
      <c r="I3451" t="s">
        <v>634</v>
      </c>
      <c r="J3451">
        <v>401</v>
      </c>
    </row>
    <row r="3452" spans="1:10" x14ac:dyDescent="0.45">
      <c r="A3452">
        <v>77690</v>
      </c>
      <c r="B3452">
        <v>19</v>
      </c>
      <c r="C3452">
        <v>3</v>
      </c>
      <c r="D3452" t="s">
        <v>1456</v>
      </c>
      <c r="E3452" t="s">
        <v>678</v>
      </c>
      <c r="F3452">
        <v>71</v>
      </c>
      <c r="G3452" t="s">
        <v>1935</v>
      </c>
      <c r="H3452">
        <v>17</v>
      </c>
      <c r="I3452" t="s">
        <v>634</v>
      </c>
      <c r="J3452" t="s">
        <v>634</v>
      </c>
    </row>
    <row r="3453" spans="1:10" x14ac:dyDescent="0.45">
      <c r="A3453">
        <v>77690</v>
      </c>
      <c r="B3453">
        <v>20</v>
      </c>
      <c r="C3453">
        <v>3</v>
      </c>
      <c r="D3453" t="s">
        <v>781</v>
      </c>
      <c r="E3453" t="s">
        <v>678</v>
      </c>
      <c r="F3453">
        <v>71</v>
      </c>
      <c r="G3453" t="s">
        <v>1936</v>
      </c>
      <c r="H3453">
        <v>64</v>
      </c>
      <c r="I3453" t="s">
        <v>634</v>
      </c>
      <c r="J3453" t="s">
        <v>634</v>
      </c>
    </row>
    <row r="3454" spans="1:10" x14ac:dyDescent="0.45">
      <c r="A3454">
        <v>77690</v>
      </c>
      <c r="B3454">
        <v>21</v>
      </c>
      <c r="C3454">
        <v>3</v>
      </c>
      <c r="D3454" t="s">
        <v>1035</v>
      </c>
      <c r="E3454" t="s">
        <v>678</v>
      </c>
      <c r="F3454">
        <v>17</v>
      </c>
      <c r="G3454" t="s">
        <v>634</v>
      </c>
      <c r="H3454" t="s">
        <v>634</v>
      </c>
      <c r="I3454">
        <v>2</v>
      </c>
      <c r="J3454">
        <v>207</v>
      </c>
    </row>
    <row r="3455" spans="1:10" x14ac:dyDescent="0.45">
      <c r="A3455">
        <v>77691</v>
      </c>
      <c r="B3455">
        <v>0</v>
      </c>
      <c r="C3455">
        <v>1</v>
      </c>
      <c r="D3455" t="s">
        <v>1295</v>
      </c>
      <c r="E3455" t="s">
        <v>678</v>
      </c>
      <c r="F3455">
        <v>25</v>
      </c>
      <c r="G3455" t="s">
        <v>1755</v>
      </c>
      <c r="H3455">
        <v>7</v>
      </c>
      <c r="I3455" t="s">
        <v>634</v>
      </c>
      <c r="J3455" t="s">
        <v>634</v>
      </c>
    </row>
    <row r="3456" spans="1:10" x14ac:dyDescent="0.45">
      <c r="A3456">
        <v>77691</v>
      </c>
      <c r="B3456">
        <v>1</v>
      </c>
      <c r="C3456">
        <v>1</v>
      </c>
      <c r="D3456" t="s">
        <v>1625</v>
      </c>
      <c r="E3456" t="s">
        <v>678</v>
      </c>
      <c r="F3456">
        <v>5</v>
      </c>
      <c r="G3456" t="s">
        <v>1756</v>
      </c>
      <c r="H3456">
        <v>97</v>
      </c>
      <c r="I3456" t="s">
        <v>634</v>
      </c>
      <c r="J3456" t="s">
        <v>634</v>
      </c>
    </row>
    <row r="3457" spans="1:10" x14ac:dyDescent="0.45">
      <c r="A3457">
        <v>77691</v>
      </c>
      <c r="B3457">
        <v>2</v>
      </c>
      <c r="C3457">
        <v>2</v>
      </c>
      <c r="D3457" t="s">
        <v>1628</v>
      </c>
      <c r="E3457" t="s">
        <v>677</v>
      </c>
      <c r="F3457">
        <v>9</v>
      </c>
      <c r="G3457" t="s">
        <v>1766</v>
      </c>
      <c r="H3457">
        <v>77</v>
      </c>
      <c r="I3457" t="s">
        <v>634</v>
      </c>
      <c r="J3457" t="s">
        <v>634</v>
      </c>
    </row>
    <row r="3458" spans="1:10" x14ac:dyDescent="0.45">
      <c r="A3458">
        <v>77691</v>
      </c>
      <c r="B3458">
        <v>3</v>
      </c>
      <c r="C3458">
        <v>2</v>
      </c>
      <c r="D3458" t="s">
        <v>1343</v>
      </c>
      <c r="E3458" t="s">
        <v>677</v>
      </c>
      <c r="F3458">
        <v>92</v>
      </c>
      <c r="G3458" t="s">
        <v>1748</v>
      </c>
      <c r="H3458">
        <v>6</v>
      </c>
      <c r="I3458" t="s">
        <v>634</v>
      </c>
      <c r="J3458" t="s">
        <v>634</v>
      </c>
    </row>
    <row r="3459" spans="1:10" x14ac:dyDescent="0.45">
      <c r="A3459">
        <v>77691</v>
      </c>
      <c r="B3459">
        <v>4</v>
      </c>
      <c r="C3459">
        <v>2</v>
      </c>
      <c r="D3459" t="s">
        <v>1725</v>
      </c>
      <c r="E3459" t="s">
        <v>677</v>
      </c>
      <c r="F3459">
        <v>71</v>
      </c>
      <c r="G3459" t="s">
        <v>634</v>
      </c>
      <c r="H3459" t="s">
        <v>634</v>
      </c>
      <c r="I3459">
        <v>2</v>
      </c>
      <c r="J3459">
        <v>220</v>
      </c>
    </row>
    <row r="3460" spans="1:10" x14ac:dyDescent="0.45">
      <c r="A3460">
        <v>77691</v>
      </c>
      <c r="B3460">
        <v>5</v>
      </c>
      <c r="C3460">
        <v>2</v>
      </c>
      <c r="D3460" t="s">
        <v>944</v>
      </c>
      <c r="E3460" t="s">
        <v>678</v>
      </c>
      <c r="F3460">
        <v>25</v>
      </c>
      <c r="G3460" t="s">
        <v>1770</v>
      </c>
      <c r="H3460">
        <v>77</v>
      </c>
      <c r="I3460" t="s">
        <v>634</v>
      </c>
      <c r="J3460" t="s">
        <v>634</v>
      </c>
    </row>
    <row r="3461" spans="1:10" x14ac:dyDescent="0.45">
      <c r="A3461">
        <v>77691</v>
      </c>
      <c r="B3461">
        <v>6</v>
      </c>
      <c r="C3461">
        <v>3</v>
      </c>
      <c r="D3461" t="s">
        <v>1629</v>
      </c>
      <c r="E3461" t="s">
        <v>678</v>
      </c>
      <c r="F3461">
        <v>17</v>
      </c>
      <c r="G3461" t="s">
        <v>1771</v>
      </c>
      <c r="H3461">
        <v>71</v>
      </c>
      <c r="I3461" t="s">
        <v>634</v>
      </c>
      <c r="J3461" t="s">
        <v>634</v>
      </c>
    </row>
    <row r="3462" spans="1:10" x14ac:dyDescent="0.45">
      <c r="A3462">
        <v>77691</v>
      </c>
      <c r="B3462">
        <v>7</v>
      </c>
      <c r="C3462">
        <v>3</v>
      </c>
      <c r="D3462" t="s">
        <v>1630</v>
      </c>
      <c r="E3462" t="s">
        <v>677</v>
      </c>
      <c r="F3462">
        <v>77</v>
      </c>
      <c r="G3462" t="s">
        <v>1751</v>
      </c>
      <c r="H3462" t="s">
        <v>634</v>
      </c>
      <c r="I3462" t="s">
        <v>634</v>
      </c>
      <c r="J3462" t="s">
        <v>634</v>
      </c>
    </row>
    <row r="3463" spans="1:10" x14ac:dyDescent="0.45">
      <c r="A3463">
        <v>77691</v>
      </c>
      <c r="B3463">
        <v>8</v>
      </c>
      <c r="C3463">
        <v>3</v>
      </c>
      <c r="D3463" t="s">
        <v>1482</v>
      </c>
      <c r="E3463" t="s">
        <v>678</v>
      </c>
      <c r="F3463">
        <v>71</v>
      </c>
      <c r="G3463" t="s">
        <v>1776</v>
      </c>
      <c r="H3463" t="s">
        <v>634</v>
      </c>
      <c r="I3463" t="s">
        <v>634</v>
      </c>
      <c r="J3463" t="s">
        <v>634</v>
      </c>
    </row>
    <row r="3464" spans="1:10" x14ac:dyDescent="0.45">
      <c r="A3464">
        <v>77691</v>
      </c>
      <c r="B3464">
        <v>9</v>
      </c>
      <c r="C3464">
        <v>3</v>
      </c>
      <c r="D3464" t="s">
        <v>1528</v>
      </c>
      <c r="E3464" t="s">
        <v>678</v>
      </c>
      <c r="F3464">
        <v>97</v>
      </c>
      <c r="G3464" t="s">
        <v>1773</v>
      </c>
      <c r="H3464">
        <v>5</v>
      </c>
      <c r="I3464" t="s">
        <v>634</v>
      </c>
      <c r="J3464" t="s">
        <v>634</v>
      </c>
    </row>
    <row r="3465" spans="1:10" x14ac:dyDescent="0.45">
      <c r="A3465">
        <v>77691</v>
      </c>
      <c r="B3465">
        <v>10</v>
      </c>
      <c r="C3465">
        <v>3</v>
      </c>
      <c r="D3465" t="s">
        <v>811</v>
      </c>
      <c r="E3465" t="s">
        <v>677</v>
      </c>
      <c r="F3465">
        <v>20</v>
      </c>
      <c r="G3465" t="s">
        <v>1792</v>
      </c>
      <c r="H3465" t="s">
        <v>634</v>
      </c>
      <c r="I3465" t="s">
        <v>634</v>
      </c>
      <c r="J3465" t="s">
        <v>634</v>
      </c>
    </row>
    <row r="3466" spans="1:10" x14ac:dyDescent="0.45">
      <c r="A3466">
        <v>77691</v>
      </c>
      <c r="B3466">
        <v>11</v>
      </c>
      <c r="C3466">
        <v>3</v>
      </c>
      <c r="D3466" t="s">
        <v>877</v>
      </c>
      <c r="E3466" t="s">
        <v>677</v>
      </c>
      <c r="F3466">
        <v>88</v>
      </c>
      <c r="G3466" t="s">
        <v>1791</v>
      </c>
      <c r="H3466">
        <v>98</v>
      </c>
      <c r="I3466" t="s">
        <v>634</v>
      </c>
      <c r="J3466" t="s">
        <v>634</v>
      </c>
    </row>
    <row r="3467" spans="1:10" x14ac:dyDescent="0.45">
      <c r="A3467">
        <v>77691</v>
      </c>
      <c r="B3467">
        <v>12</v>
      </c>
      <c r="C3467">
        <v>3</v>
      </c>
      <c r="D3467" t="s">
        <v>852</v>
      </c>
      <c r="E3467" t="s">
        <v>677</v>
      </c>
      <c r="F3467" t="s">
        <v>634</v>
      </c>
      <c r="G3467" t="s">
        <v>634</v>
      </c>
      <c r="H3467" t="s">
        <v>634</v>
      </c>
      <c r="I3467" t="s">
        <v>634</v>
      </c>
      <c r="J3467">
        <v>401</v>
      </c>
    </row>
    <row r="3468" spans="1:10" x14ac:dyDescent="0.45">
      <c r="A3468">
        <v>77691</v>
      </c>
      <c r="B3468">
        <v>13</v>
      </c>
      <c r="C3468">
        <v>3</v>
      </c>
      <c r="D3468" t="s">
        <v>1633</v>
      </c>
      <c r="E3468" t="s">
        <v>678</v>
      </c>
      <c r="F3468" t="s">
        <v>634</v>
      </c>
      <c r="G3468" t="s">
        <v>634</v>
      </c>
      <c r="H3468" t="s">
        <v>634</v>
      </c>
      <c r="I3468" t="s">
        <v>634</v>
      </c>
      <c r="J3468">
        <v>401</v>
      </c>
    </row>
    <row r="3469" spans="1:10" x14ac:dyDescent="0.45">
      <c r="A3469">
        <v>77692</v>
      </c>
      <c r="B3469">
        <v>0</v>
      </c>
      <c r="C3469">
        <v>1</v>
      </c>
      <c r="D3469" t="s">
        <v>697</v>
      </c>
      <c r="E3469" t="s">
        <v>678</v>
      </c>
      <c r="F3469">
        <v>20</v>
      </c>
      <c r="G3469" t="s">
        <v>1755</v>
      </c>
      <c r="H3469">
        <v>14</v>
      </c>
      <c r="I3469" t="s">
        <v>634</v>
      </c>
      <c r="J3469" t="s">
        <v>634</v>
      </c>
    </row>
    <row r="3470" spans="1:10" x14ac:dyDescent="0.45">
      <c r="A3470">
        <v>77692</v>
      </c>
      <c r="B3470">
        <v>1</v>
      </c>
      <c r="C3470">
        <v>1</v>
      </c>
      <c r="D3470" t="s">
        <v>1631</v>
      </c>
      <c r="E3470" t="s">
        <v>678</v>
      </c>
      <c r="F3470">
        <v>4</v>
      </c>
      <c r="G3470" t="s">
        <v>1756</v>
      </c>
      <c r="H3470">
        <v>10</v>
      </c>
      <c r="I3470" t="s">
        <v>634</v>
      </c>
      <c r="J3470" t="s">
        <v>634</v>
      </c>
    </row>
    <row r="3471" spans="1:10" x14ac:dyDescent="0.45">
      <c r="A3471">
        <v>77692</v>
      </c>
      <c r="B3471">
        <v>2</v>
      </c>
      <c r="C3471">
        <v>1</v>
      </c>
      <c r="D3471" t="s">
        <v>756</v>
      </c>
      <c r="E3471" t="s">
        <v>678</v>
      </c>
      <c r="F3471">
        <v>20</v>
      </c>
      <c r="G3471" t="s">
        <v>1757</v>
      </c>
      <c r="H3471">
        <v>60</v>
      </c>
      <c r="I3471" t="s">
        <v>634</v>
      </c>
      <c r="J3471" t="s">
        <v>634</v>
      </c>
    </row>
    <row r="3472" spans="1:10" x14ac:dyDescent="0.45">
      <c r="A3472">
        <v>77692</v>
      </c>
      <c r="B3472">
        <v>3</v>
      </c>
      <c r="C3472">
        <v>1</v>
      </c>
      <c r="D3472" t="s">
        <v>1606</v>
      </c>
      <c r="E3472" t="s">
        <v>678</v>
      </c>
      <c r="F3472">
        <v>51</v>
      </c>
      <c r="G3472" t="s">
        <v>1774</v>
      </c>
      <c r="H3472">
        <v>10</v>
      </c>
      <c r="I3472" t="s">
        <v>634</v>
      </c>
      <c r="J3472" t="s">
        <v>634</v>
      </c>
    </row>
    <row r="3473" spans="1:10" x14ac:dyDescent="0.45">
      <c r="A3473">
        <v>77692</v>
      </c>
      <c r="B3473">
        <v>4</v>
      </c>
      <c r="C3473">
        <v>1</v>
      </c>
      <c r="D3473" t="s">
        <v>1321</v>
      </c>
      <c r="E3473" t="s">
        <v>677</v>
      </c>
      <c r="F3473">
        <v>15</v>
      </c>
      <c r="G3473" t="s">
        <v>1759</v>
      </c>
      <c r="H3473">
        <v>10</v>
      </c>
      <c r="I3473" t="s">
        <v>634</v>
      </c>
      <c r="J3473" t="s">
        <v>634</v>
      </c>
    </row>
    <row r="3474" spans="1:10" x14ac:dyDescent="0.45">
      <c r="A3474">
        <v>77692</v>
      </c>
      <c r="B3474">
        <v>5</v>
      </c>
      <c r="C3474">
        <v>1</v>
      </c>
      <c r="D3474" t="s">
        <v>1280</v>
      </c>
      <c r="E3474" t="s">
        <v>678</v>
      </c>
      <c r="F3474">
        <v>14</v>
      </c>
      <c r="G3474" t="s">
        <v>1760</v>
      </c>
      <c r="H3474">
        <v>91</v>
      </c>
      <c r="I3474" t="s">
        <v>634</v>
      </c>
      <c r="J3474" t="s">
        <v>634</v>
      </c>
    </row>
    <row r="3475" spans="1:10" x14ac:dyDescent="0.45">
      <c r="A3475">
        <v>77692</v>
      </c>
      <c r="B3475">
        <v>6</v>
      </c>
      <c r="C3475">
        <v>2</v>
      </c>
      <c r="D3475" t="s">
        <v>1605</v>
      </c>
      <c r="E3475" t="s">
        <v>677</v>
      </c>
      <c r="F3475">
        <v>23</v>
      </c>
      <c r="G3475" t="s">
        <v>634</v>
      </c>
      <c r="H3475" t="s">
        <v>634</v>
      </c>
      <c r="I3475">
        <v>2</v>
      </c>
      <c r="J3475">
        <v>207</v>
      </c>
    </row>
    <row r="3476" spans="1:10" x14ac:dyDescent="0.45">
      <c r="A3476">
        <v>77692</v>
      </c>
      <c r="B3476">
        <v>7</v>
      </c>
      <c r="C3476">
        <v>2</v>
      </c>
      <c r="D3476" t="s">
        <v>1229</v>
      </c>
      <c r="E3476" t="s">
        <v>678</v>
      </c>
      <c r="F3476">
        <v>5</v>
      </c>
      <c r="G3476" t="s">
        <v>1761</v>
      </c>
      <c r="H3476">
        <v>22</v>
      </c>
      <c r="I3476" t="s">
        <v>634</v>
      </c>
      <c r="J3476" t="s">
        <v>634</v>
      </c>
    </row>
    <row r="3477" spans="1:10" x14ac:dyDescent="0.45">
      <c r="A3477">
        <v>77692</v>
      </c>
      <c r="B3477">
        <v>8</v>
      </c>
      <c r="C3477">
        <v>2</v>
      </c>
      <c r="D3477" t="s">
        <v>947</v>
      </c>
      <c r="E3477" t="s">
        <v>678</v>
      </c>
      <c r="F3477">
        <v>10</v>
      </c>
      <c r="G3477" t="s">
        <v>1762</v>
      </c>
      <c r="H3477">
        <v>51</v>
      </c>
      <c r="I3477" t="s">
        <v>634</v>
      </c>
      <c r="J3477" t="s">
        <v>634</v>
      </c>
    </row>
    <row r="3478" spans="1:10" x14ac:dyDescent="0.45">
      <c r="A3478">
        <v>77692</v>
      </c>
      <c r="B3478">
        <v>9</v>
      </c>
      <c r="C3478">
        <v>2</v>
      </c>
      <c r="D3478" t="s">
        <v>1416</v>
      </c>
      <c r="E3478" t="s">
        <v>678</v>
      </c>
      <c r="F3478">
        <v>51</v>
      </c>
      <c r="G3478" t="s">
        <v>1819</v>
      </c>
      <c r="H3478">
        <v>60</v>
      </c>
      <c r="I3478" t="s">
        <v>634</v>
      </c>
      <c r="J3478" t="s">
        <v>634</v>
      </c>
    </row>
    <row r="3479" spans="1:10" x14ac:dyDescent="0.45">
      <c r="A3479">
        <v>77692</v>
      </c>
      <c r="B3479">
        <v>10</v>
      </c>
      <c r="C3479">
        <v>2</v>
      </c>
      <c r="D3479" t="s">
        <v>859</v>
      </c>
      <c r="E3479" t="s">
        <v>678</v>
      </c>
      <c r="F3479">
        <v>5</v>
      </c>
      <c r="G3479" t="s">
        <v>1820</v>
      </c>
      <c r="H3479">
        <v>22</v>
      </c>
      <c r="I3479" t="s">
        <v>634</v>
      </c>
      <c r="J3479" t="s">
        <v>634</v>
      </c>
    </row>
    <row r="3480" spans="1:10" x14ac:dyDescent="0.45">
      <c r="A3480">
        <v>77692</v>
      </c>
      <c r="B3480">
        <v>11</v>
      </c>
      <c r="C3480">
        <v>3</v>
      </c>
      <c r="D3480" t="s">
        <v>1546</v>
      </c>
      <c r="E3480" t="s">
        <v>677</v>
      </c>
      <c r="F3480">
        <v>23</v>
      </c>
      <c r="G3480" t="s">
        <v>1833</v>
      </c>
      <c r="H3480">
        <v>10</v>
      </c>
      <c r="I3480" t="s">
        <v>634</v>
      </c>
      <c r="J3480" t="s">
        <v>634</v>
      </c>
    </row>
    <row r="3481" spans="1:10" x14ac:dyDescent="0.45">
      <c r="A3481">
        <v>77692</v>
      </c>
      <c r="B3481">
        <v>12</v>
      </c>
      <c r="C3481">
        <v>3</v>
      </c>
      <c r="D3481" t="s">
        <v>708</v>
      </c>
      <c r="E3481" t="s">
        <v>677</v>
      </c>
      <c r="F3481">
        <v>92</v>
      </c>
      <c r="G3481" t="s">
        <v>1835</v>
      </c>
      <c r="H3481">
        <v>71</v>
      </c>
      <c r="I3481" t="s">
        <v>634</v>
      </c>
      <c r="J3481" t="s">
        <v>634</v>
      </c>
    </row>
    <row r="3482" spans="1:10" x14ac:dyDescent="0.45">
      <c r="A3482">
        <v>77692</v>
      </c>
      <c r="B3482">
        <v>13</v>
      </c>
      <c r="C3482">
        <v>3</v>
      </c>
      <c r="D3482" t="s">
        <v>1268</v>
      </c>
      <c r="E3482" t="s">
        <v>677</v>
      </c>
      <c r="F3482">
        <v>64</v>
      </c>
      <c r="G3482" t="s">
        <v>634</v>
      </c>
      <c r="H3482" t="s">
        <v>634</v>
      </c>
      <c r="I3482">
        <v>2</v>
      </c>
      <c r="J3482">
        <v>201</v>
      </c>
    </row>
    <row r="3483" spans="1:10" x14ac:dyDescent="0.45">
      <c r="A3483">
        <v>77692</v>
      </c>
      <c r="B3483">
        <v>14</v>
      </c>
      <c r="C3483">
        <v>3</v>
      </c>
      <c r="D3483" t="s">
        <v>1731</v>
      </c>
      <c r="E3483" t="s">
        <v>678</v>
      </c>
      <c r="F3483">
        <v>22</v>
      </c>
      <c r="G3483" t="s">
        <v>634</v>
      </c>
      <c r="H3483" t="s">
        <v>634</v>
      </c>
      <c r="I3483">
        <v>2</v>
      </c>
      <c r="J3483">
        <v>201</v>
      </c>
    </row>
    <row r="3484" spans="1:10" x14ac:dyDescent="0.45">
      <c r="A3484">
        <v>77692</v>
      </c>
      <c r="B3484">
        <v>15</v>
      </c>
      <c r="C3484">
        <v>3</v>
      </c>
      <c r="D3484" t="s">
        <v>835</v>
      </c>
      <c r="E3484" t="s">
        <v>678</v>
      </c>
      <c r="F3484">
        <v>60</v>
      </c>
      <c r="G3484" t="s">
        <v>1836</v>
      </c>
      <c r="H3484">
        <v>91</v>
      </c>
      <c r="I3484" t="s">
        <v>634</v>
      </c>
      <c r="J3484" t="s">
        <v>634</v>
      </c>
    </row>
    <row r="3485" spans="1:10" x14ac:dyDescent="0.45">
      <c r="A3485">
        <v>77692</v>
      </c>
      <c r="B3485">
        <v>16</v>
      </c>
      <c r="C3485">
        <v>3</v>
      </c>
      <c r="D3485" t="s">
        <v>710</v>
      </c>
      <c r="E3485" t="s">
        <v>678</v>
      </c>
      <c r="F3485">
        <v>5</v>
      </c>
      <c r="G3485" t="s">
        <v>1837</v>
      </c>
      <c r="H3485">
        <v>91</v>
      </c>
      <c r="I3485" t="s">
        <v>634</v>
      </c>
      <c r="J3485" t="s">
        <v>634</v>
      </c>
    </row>
    <row r="3486" spans="1:10" x14ac:dyDescent="0.45">
      <c r="A3486">
        <v>77697</v>
      </c>
      <c r="B3486">
        <v>0</v>
      </c>
      <c r="C3486">
        <v>1</v>
      </c>
      <c r="D3486" t="s">
        <v>1632</v>
      </c>
      <c r="E3486" t="s">
        <v>677</v>
      </c>
      <c r="F3486">
        <v>77</v>
      </c>
      <c r="G3486" t="s">
        <v>1745</v>
      </c>
      <c r="H3486">
        <v>7</v>
      </c>
      <c r="I3486" t="s">
        <v>634</v>
      </c>
      <c r="J3486" t="s">
        <v>634</v>
      </c>
    </row>
    <row r="3487" spans="1:10" x14ac:dyDescent="0.45">
      <c r="A3487">
        <v>77697</v>
      </c>
      <c r="B3487">
        <v>1</v>
      </c>
      <c r="C3487">
        <v>1</v>
      </c>
      <c r="D3487" t="s">
        <v>1133</v>
      </c>
      <c r="E3487" t="s">
        <v>677</v>
      </c>
      <c r="F3487">
        <v>7</v>
      </c>
      <c r="G3487" t="s">
        <v>1777</v>
      </c>
      <c r="H3487">
        <v>9</v>
      </c>
      <c r="I3487" t="s">
        <v>634</v>
      </c>
      <c r="J3487" t="s">
        <v>634</v>
      </c>
    </row>
    <row r="3488" spans="1:10" x14ac:dyDescent="0.45">
      <c r="A3488">
        <v>77697</v>
      </c>
      <c r="B3488">
        <v>2</v>
      </c>
      <c r="C3488">
        <v>1</v>
      </c>
      <c r="D3488" t="s">
        <v>992</v>
      </c>
      <c r="E3488" t="s">
        <v>677</v>
      </c>
      <c r="F3488">
        <v>71</v>
      </c>
      <c r="G3488" t="s">
        <v>1827</v>
      </c>
      <c r="H3488">
        <v>5</v>
      </c>
      <c r="I3488" t="s">
        <v>634</v>
      </c>
      <c r="J3488" t="s">
        <v>634</v>
      </c>
    </row>
    <row r="3489" spans="1:10" x14ac:dyDescent="0.45">
      <c r="A3489">
        <v>77697</v>
      </c>
      <c r="B3489">
        <v>3</v>
      </c>
      <c r="C3489">
        <v>1</v>
      </c>
      <c r="D3489" t="s">
        <v>1421</v>
      </c>
      <c r="E3489" t="s">
        <v>677</v>
      </c>
      <c r="F3489">
        <v>7</v>
      </c>
      <c r="G3489" t="s">
        <v>1797</v>
      </c>
      <c r="H3489">
        <v>77</v>
      </c>
      <c r="I3489" t="s">
        <v>634</v>
      </c>
      <c r="J3489" t="s">
        <v>634</v>
      </c>
    </row>
    <row r="3490" spans="1:10" x14ac:dyDescent="0.45">
      <c r="A3490">
        <v>77697</v>
      </c>
      <c r="B3490">
        <v>4</v>
      </c>
      <c r="C3490">
        <v>1</v>
      </c>
      <c r="D3490" t="s">
        <v>937</v>
      </c>
      <c r="E3490" t="s">
        <v>678</v>
      </c>
      <c r="F3490">
        <v>78</v>
      </c>
      <c r="G3490" t="s">
        <v>1809</v>
      </c>
      <c r="H3490">
        <v>16</v>
      </c>
      <c r="I3490" t="s">
        <v>634</v>
      </c>
      <c r="J3490" t="s">
        <v>634</v>
      </c>
    </row>
    <row r="3491" spans="1:10" x14ac:dyDescent="0.45">
      <c r="A3491">
        <v>77697</v>
      </c>
      <c r="B3491">
        <v>5</v>
      </c>
      <c r="C3491">
        <v>1</v>
      </c>
      <c r="D3491" t="s">
        <v>1158</v>
      </c>
      <c r="E3491" t="s">
        <v>678</v>
      </c>
      <c r="F3491">
        <v>78</v>
      </c>
      <c r="G3491" t="s">
        <v>634</v>
      </c>
      <c r="H3491" t="s">
        <v>634</v>
      </c>
      <c r="I3491">
        <v>2</v>
      </c>
      <c r="J3491">
        <v>208</v>
      </c>
    </row>
    <row r="3492" spans="1:10" x14ac:dyDescent="0.45">
      <c r="A3492">
        <v>77697</v>
      </c>
      <c r="B3492">
        <v>6</v>
      </c>
      <c r="C3492">
        <v>2</v>
      </c>
      <c r="D3492" t="s">
        <v>896</v>
      </c>
      <c r="E3492" t="s">
        <v>677</v>
      </c>
      <c r="F3492">
        <v>74</v>
      </c>
      <c r="G3492" t="s">
        <v>1828</v>
      </c>
      <c r="H3492">
        <v>6</v>
      </c>
      <c r="I3492" t="s">
        <v>634</v>
      </c>
      <c r="J3492" t="s">
        <v>634</v>
      </c>
    </row>
    <row r="3493" spans="1:10" x14ac:dyDescent="0.45">
      <c r="A3493">
        <v>77697</v>
      </c>
      <c r="B3493">
        <v>7</v>
      </c>
      <c r="C3493">
        <v>2</v>
      </c>
      <c r="D3493" t="s">
        <v>816</v>
      </c>
      <c r="E3493" t="s">
        <v>677</v>
      </c>
      <c r="F3493">
        <v>9</v>
      </c>
      <c r="G3493" t="s">
        <v>1829</v>
      </c>
      <c r="H3493">
        <v>7</v>
      </c>
      <c r="I3493" t="s">
        <v>634</v>
      </c>
      <c r="J3493" t="s">
        <v>634</v>
      </c>
    </row>
    <row r="3494" spans="1:10" x14ac:dyDescent="0.45">
      <c r="A3494">
        <v>77697</v>
      </c>
      <c r="B3494">
        <v>8</v>
      </c>
      <c r="C3494">
        <v>2</v>
      </c>
      <c r="D3494" t="s">
        <v>1125</v>
      </c>
      <c r="E3494" t="s">
        <v>677</v>
      </c>
      <c r="F3494">
        <v>37</v>
      </c>
      <c r="G3494" t="s">
        <v>634</v>
      </c>
      <c r="H3494" t="s">
        <v>634</v>
      </c>
      <c r="I3494">
        <v>2</v>
      </c>
      <c r="J3494">
        <v>207</v>
      </c>
    </row>
    <row r="3495" spans="1:10" x14ac:dyDescent="0.45">
      <c r="A3495">
        <v>77697</v>
      </c>
      <c r="B3495">
        <v>9</v>
      </c>
      <c r="C3495">
        <v>2</v>
      </c>
      <c r="D3495" t="s">
        <v>1599</v>
      </c>
      <c r="E3495" t="s">
        <v>677</v>
      </c>
      <c r="F3495">
        <v>14</v>
      </c>
      <c r="G3495" t="s">
        <v>1849</v>
      </c>
      <c r="H3495">
        <v>6</v>
      </c>
      <c r="I3495" t="s">
        <v>634</v>
      </c>
      <c r="J3495" t="s">
        <v>634</v>
      </c>
    </row>
    <row r="3496" spans="1:10" x14ac:dyDescent="0.45">
      <c r="A3496">
        <v>77697</v>
      </c>
      <c r="B3496">
        <v>10</v>
      </c>
      <c r="C3496">
        <v>2</v>
      </c>
      <c r="D3496" t="s">
        <v>1186</v>
      </c>
      <c r="E3496" t="s">
        <v>677</v>
      </c>
      <c r="F3496">
        <v>17</v>
      </c>
      <c r="G3496" t="s">
        <v>1801</v>
      </c>
      <c r="H3496">
        <v>97</v>
      </c>
      <c r="I3496" t="s">
        <v>634</v>
      </c>
      <c r="J3496" t="s">
        <v>634</v>
      </c>
    </row>
    <row r="3497" spans="1:10" x14ac:dyDescent="0.45">
      <c r="A3497">
        <v>77697</v>
      </c>
      <c r="B3497">
        <v>11</v>
      </c>
      <c r="C3497">
        <v>2</v>
      </c>
      <c r="D3497" t="s">
        <v>1506</v>
      </c>
      <c r="E3497" t="s">
        <v>678</v>
      </c>
      <c r="F3497">
        <v>10</v>
      </c>
      <c r="G3497" t="s">
        <v>1854</v>
      </c>
      <c r="H3497">
        <v>89</v>
      </c>
      <c r="I3497" t="s">
        <v>634</v>
      </c>
      <c r="J3497" t="s">
        <v>634</v>
      </c>
    </row>
    <row r="3498" spans="1:10" x14ac:dyDescent="0.45">
      <c r="A3498">
        <v>77697</v>
      </c>
      <c r="B3498">
        <v>12</v>
      </c>
      <c r="C3498">
        <v>2</v>
      </c>
      <c r="D3498" t="s">
        <v>1609</v>
      </c>
      <c r="E3498" t="s">
        <v>677</v>
      </c>
      <c r="F3498">
        <v>71</v>
      </c>
      <c r="G3498" t="s">
        <v>1803</v>
      </c>
      <c r="H3498">
        <v>97</v>
      </c>
      <c r="I3498" t="s">
        <v>634</v>
      </c>
      <c r="J3498" t="s">
        <v>634</v>
      </c>
    </row>
    <row r="3499" spans="1:10" x14ac:dyDescent="0.45">
      <c r="A3499">
        <v>77697</v>
      </c>
      <c r="B3499">
        <v>13</v>
      </c>
      <c r="C3499">
        <v>2</v>
      </c>
      <c r="D3499" t="s">
        <v>709</v>
      </c>
      <c r="E3499" t="s">
        <v>677</v>
      </c>
      <c r="F3499">
        <v>6</v>
      </c>
      <c r="G3499" t="s">
        <v>1850</v>
      </c>
      <c r="H3499">
        <v>14</v>
      </c>
      <c r="I3499" t="s">
        <v>634</v>
      </c>
      <c r="J3499" t="s">
        <v>634</v>
      </c>
    </row>
    <row r="3500" spans="1:10" x14ac:dyDescent="0.45">
      <c r="A3500">
        <v>77697</v>
      </c>
      <c r="B3500">
        <v>14</v>
      </c>
      <c r="C3500">
        <v>2</v>
      </c>
      <c r="D3500" t="s">
        <v>949</v>
      </c>
      <c r="E3500" t="s">
        <v>678</v>
      </c>
      <c r="F3500">
        <v>20</v>
      </c>
      <c r="G3500" t="s">
        <v>1805</v>
      </c>
      <c r="H3500">
        <v>16</v>
      </c>
      <c r="I3500" t="s">
        <v>634</v>
      </c>
      <c r="J3500" t="s">
        <v>634</v>
      </c>
    </row>
    <row r="3501" spans="1:10" x14ac:dyDescent="0.45">
      <c r="A3501">
        <v>77697</v>
      </c>
      <c r="B3501">
        <v>15</v>
      </c>
      <c r="C3501">
        <v>2</v>
      </c>
      <c r="D3501" t="s">
        <v>1633</v>
      </c>
      <c r="E3501" t="s">
        <v>677</v>
      </c>
      <c r="F3501">
        <v>5</v>
      </c>
      <c r="G3501" t="s">
        <v>1927</v>
      </c>
      <c r="H3501">
        <v>77</v>
      </c>
      <c r="I3501" t="s">
        <v>634</v>
      </c>
      <c r="J3501" t="s">
        <v>634</v>
      </c>
    </row>
    <row r="3502" spans="1:10" x14ac:dyDescent="0.45">
      <c r="A3502">
        <v>77697</v>
      </c>
      <c r="B3502">
        <v>16</v>
      </c>
      <c r="C3502">
        <v>3</v>
      </c>
      <c r="D3502" t="s">
        <v>1504</v>
      </c>
      <c r="E3502" t="s">
        <v>678</v>
      </c>
      <c r="F3502">
        <v>89</v>
      </c>
      <c r="G3502" t="s">
        <v>1786</v>
      </c>
      <c r="H3502">
        <v>21</v>
      </c>
      <c r="I3502" t="s">
        <v>634</v>
      </c>
      <c r="J3502" t="s">
        <v>634</v>
      </c>
    </row>
    <row r="3503" spans="1:10" x14ac:dyDescent="0.45">
      <c r="A3503">
        <v>77697</v>
      </c>
      <c r="B3503">
        <v>17</v>
      </c>
      <c r="C3503">
        <v>3</v>
      </c>
      <c r="D3503" t="s">
        <v>1615</v>
      </c>
      <c r="E3503" t="s">
        <v>677</v>
      </c>
      <c r="F3503">
        <v>77</v>
      </c>
      <c r="G3503" t="s">
        <v>1867</v>
      </c>
      <c r="H3503" t="s">
        <v>634</v>
      </c>
      <c r="I3503" t="s">
        <v>634</v>
      </c>
      <c r="J3503" t="s">
        <v>634</v>
      </c>
    </row>
    <row r="3504" spans="1:10" x14ac:dyDescent="0.45">
      <c r="A3504">
        <v>77697</v>
      </c>
      <c r="B3504">
        <v>18</v>
      </c>
      <c r="C3504">
        <v>3</v>
      </c>
      <c r="D3504" t="s">
        <v>1078</v>
      </c>
      <c r="E3504" t="s">
        <v>678</v>
      </c>
      <c r="F3504">
        <v>10</v>
      </c>
      <c r="G3504" t="s">
        <v>634</v>
      </c>
      <c r="H3504" t="s">
        <v>634</v>
      </c>
      <c r="I3504">
        <v>2</v>
      </c>
      <c r="J3504">
        <v>208</v>
      </c>
    </row>
    <row r="3505" spans="1:10" x14ac:dyDescent="0.45">
      <c r="A3505">
        <v>77697</v>
      </c>
      <c r="B3505">
        <v>19</v>
      </c>
      <c r="C3505">
        <v>3</v>
      </c>
      <c r="D3505" t="s">
        <v>1078</v>
      </c>
      <c r="E3505" t="s">
        <v>678</v>
      </c>
      <c r="F3505">
        <v>10</v>
      </c>
      <c r="G3505" t="s">
        <v>634</v>
      </c>
      <c r="H3505" t="s">
        <v>634</v>
      </c>
      <c r="I3505">
        <v>2</v>
      </c>
      <c r="J3505">
        <v>208</v>
      </c>
    </row>
    <row r="3506" spans="1:10" x14ac:dyDescent="0.45">
      <c r="A3506">
        <v>77697</v>
      </c>
      <c r="B3506">
        <v>20</v>
      </c>
      <c r="C3506">
        <v>3</v>
      </c>
      <c r="D3506" t="s">
        <v>917</v>
      </c>
      <c r="E3506" t="s">
        <v>677</v>
      </c>
      <c r="F3506">
        <v>77</v>
      </c>
      <c r="G3506" t="s">
        <v>1909</v>
      </c>
      <c r="H3506">
        <v>97</v>
      </c>
      <c r="I3506" t="s">
        <v>634</v>
      </c>
      <c r="J3506" t="s">
        <v>634</v>
      </c>
    </row>
    <row r="3507" spans="1:10" x14ac:dyDescent="0.45">
      <c r="A3507">
        <v>77697</v>
      </c>
      <c r="B3507">
        <v>21</v>
      </c>
      <c r="C3507">
        <v>3</v>
      </c>
      <c r="D3507" t="s">
        <v>1367</v>
      </c>
      <c r="E3507" t="s">
        <v>678</v>
      </c>
      <c r="F3507" t="s">
        <v>634</v>
      </c>
      <c r="G3507" t="s">
        <v>634</v>
      </c>
      <c r="H3507" t="s">
        <v>634</v>
      </c>
      <c r="I3507" t="s">
        <v>634</v>
      </c>
      <c r="J3507">
        <v>401</v>
      </c>
    </row>
    <row r="3508" spans="1:10" x14ac:dyDescent="0.45">
      <c r="A3508">
        <v>77697</v>
      </c>
      <c r="B3508">
        <v>22</v>
      </c>
      <c r="C3508">
        <v>3</v>
      </c>
      <c r="D3508" t="s">
        <v>1634</v>
      </c>
      <c r="E3508" t="s">
        <v>677</v>
      </c>
      <c r="F3508">
        <v>14</v>
      </c>
      <c r="G3508" t="s">
        <v>1910</v>
      </c>
      <c r="H3508">
        <v>77</v>
      </c>
      <c r="I3508" t="s">
        <v>634</v>
      </c>
      <c r="J3508" t="s">
        <v>634</v>
      </c>
    </row>
    <row r="3509" spans="1:10" x14ac:dyDescent="0.45">
      <c r="A3509">
        <v>77697</v>
      </c>
      <c r="B3509">
        <v>23</v>
      </c>
      <c r="C3509">
        <v>3</v>
      </c>
      <c r="D3509" t="s">
        <v>1281</v>
      </c>
      <c r="E3509" t="s">
        <v>677</v>
      </c>
      <c r="F3509">
        <v>77</v>
      </c>
      <c r="G3509" t="s">
        <v>1911</v>
      </c>
      <c r="H3509">
        <v>9</v>
      </c>
      <c r="I3509" t="s">
        <v>634</v>
      </c>
      <c r="J3509" t="s">
        <v>634</v>
      </c>
    </row>
    <row r="3510" spans="1:10" x14ac:dyDescent="0.45">
      <c r="A3510">
        <v>77697</v>
      </c>
      <c r="B3510">
        <v>24</v>
      </c>
      <c r="C3510">
        <v>3</v>
      </c>
      <c r="D3510" t="s">
        <v>989</v>
      </c>
      <c r="E3510" t="s">
        <v>677</v>
      </c>
      <c r="F3510">
        <v>9</v>
      </c>
      <c r="G3510" t="s">
        <v>1912</v>
      </c>
      <c r="H3510">
        <v>7</v>
      </c>
      <c r="I3510" t="s">
        <v>634</v>
      </c>
      <c r="J3510" t="s">
        <v>634</v>
      </c>
    </row>
    <row r="3511" spans="1:10" x14ac:dyDescent="0.45">
      <c r="A3511">
        <v>77698</v>
      </c>
      <c r="B3511">
        <v>0</v>
      </c>
      <c r="C3511">
        <v>1</v>
      </c>
      <c r="D3511" t="s">
        <v>1343</v>
      </c>
      <c r="E3511" t="s">
        <v>677</v>
      </c>
      <c r="F3511">
        <v>99</v>
      </c>
      <c r="G3511" t="s">
        <v>1745</v>
      </c>
      <c r="H3511">
        <v>8</v>
      </c>
      <c r="I3511" t="s">
        <v>634</v>
      </c>
      <c r="J3511" t="s">
        <v>634</v>
      </c>
    </row>
    <row r="3512" spans="1:10" x14ac:dyDescent="0.45">
      <c r="A3512">
        <v>77698</v>
      </c>
      <c r="B3512">
        <v>1</v>
      </c>
      <c r="C3512">
        <v>2</v>
      </c>
      <c r="D3512" t="s">
        <v>1558</v>
      </c>
      <c r="E3512" t="s">
        <v>678</v>
      </c>
      <c r="F3512">
        <v>6</v>
      </c>
      <c r="G3512" t="s">
        <v>1746</v>
      </c>
      <c r="H3512">
        <v>8</v>
      </c>
      <c r="I3512" t="s">
        <v>634</v>
      </c>
      <c r="J3512" t="s">
        <v>634</v>
      </c>
    </row>
    <row r="3513" spans="1:10" x14ac:dyDescent="0.45">
      <c r="A3513">
        <v>77698</v>
      </c>
      <c r="B3513">
        <v>2</v>
      </c>
      <c r="C3513">
        <v>2</v>
      </c>
      <c r="D3513" t="s">
        <v>1543</v>
      </c>
      <c r="E3513" t="s">
        <v>677</v>
      </c>
      <c r="F3513">
        <v>8</v>
      </c>
      <c r="G3513" t="s">
        <v>634</v>
      </c>
      <c r="H3513" t="s">
        <v>634</v>
      </c>
      <c r="I3513">
        <v>2</v>
      </c>
      <c r="J3513">
        <v>201</v>
      </c>
    </row>
    <row r="3514" spans="1:10" x14ac:dyDescent="0.45">
      <c r="A3514">
        <v>77698</v>
      </c>
      <c r="B3514">
        <v>3</v>
      </c>
      <c r="C3514">
        <v>2</v>
      </c>
      <c r="D3514" t="s">
        <v>1236</v>
      </c>
      <c r="E3514" t="s">
        <v>678</v>
      </c>
      <c r="F3514">
        <v>8</v>
      </c>
      <c r="G3514" t="s">
        <v>634</v>
      </c>
      <c r="H3514" t="s">
        <v>634</v>
      </c>
      <c r="I3514">
        <v>2</v>
      </c>
      <c r="J3514">
        <v>201</v>
      </c>
    </row>
    <row r="3515" spans="1:10" x14ac:dyDescent="0.45">
      <c r="A3515">
        <v>77698</v>
      </c>
      <c r="B3515">
        <v>4</v>
      </c>
      <c r="C3515">
        <v>2</v>
      </c>
      <c r="D3515" t="s">
        <v>1166</v>
      </c>
      <c r="E3515" t="s">
        <v>678</v>
      </c>
      <c r="F3515">
        <v>6</v>
      </c>
      <c r="G3515" t="s">
        <v>1766</v>
      </c>
      <c r="H3515">
        <v>8</v>
      </c>
      <c r="I3515" t="s">
        <v>634</v>
      </c>
      <c r="J3515" t="s">
        <v>634</v>
      </c>
    </row>
    <row r="3516" spans="1:10" x14ac:dyDescent="0.45">
      <c r="A3516">
        <v>77698</v>
      </c>
      <c r="B3516">
        <v>5</v>
      </c>
      <c r="C3516">
        <v>2</v>
      </c>
      <c r="D3516" t="s">
        <v>932</v>
      </c>
      <c r="E3516" t="s">
        <v>677</v>
      </c>
      <c r="F3516">
        <v>8</v>
      </c>
      <c r="G3516" t="s">
        <v>1748</v>
      </c>
      <c r="H3516">
        <v>77</v>
      </c>
      <c r="I3516" t="s">
        <v>634</v>
      </c>
      <c r="J3516" t="s">
        <v>634</v>
      </c>
    </row>
    <row r="3517" spans="1:10" x14ac:dyDescent="0.45">
      <c r="A3517">
        <v>77698</v>
      </c>
      <c r="B3517">
        <v>6</v>
      </c>
      <c r="C3517">
        <v>2</v>
      </c>
      <c r="D3517" t="s">
        <v>1557</v>
      </c>
      <c r="E3517" t="s">
        <v>678</v>
      </c>
      <c r="F3517">
        <v>90</v>
      </c>
      <c r="G3517" t="s">
        <v>634</v>
      </c>
      <c r="H3517" t="s">
        <v>634</v>
      </c>
      <c r="I3517">
        <v>2</v>
      </c>
      <c r="J3517">
        <v>207</v>
      </c>
    </row>
    <row r="3518" spans="1:10" x14ac:dyDescent="0.45">
      <c r="A3518">
        <v>77698</v>
      </c>
      <c r="B3518">
        <v>7</v>
      </c>
      <c r="C3518">
        <v>2</v>
      </c>
      <c r="D3518" t="s">
        <v>1709</v>
      </c>
      <c r="E3518" t="s">
        <v>678</v>
      </c>
      <c r="F3518">
        <v>77</v>
      </c>
      <c r="G3518" t="s">
        <v>634</v>
      </c>
      <c r="H3518" t="s">
        <v>634</v>
      </c>
      <c r="I3518">
        <v>2</v>
      </c>
      <c r="J3518">
        <v>0</v>
      </c>
    </row>
    <row r="3519" spans="1:10" x14ac:dyDescent="0.45">
      <c r="A3519">
        <v>77698</v>
      </c>
      <c r="B3519">
        <v>8</v>
      </c>
      <c r="C3519">
        <v>2</v>
      </c>
      <c r="D3519" t="s">
        <v>1106</v>
      </c>
      <c r="E3519" t="s">
        <v>678</v>
      </c>
      <c r="F3519">
        <v>77</v>
      </c>
      <c r="G3519" t="s">
        <v>1770</v>
      </c>
      <c r="H3519" t="s">
        <v>634</v>
      </c>
      <c r="I3519" t="s">
        <v>634</v>
      </c>
      <c r="J3519" t="s">
        <v>634</v>
      </c>
    </row>
    <row r="3520" spans="1:10" x14ac:dyDescent="0.45">
      <c r="A3520">
        <v>77698</v>
      </c>
      <c r="B3520">
        <v>9</v>
      </c>
      <c r="C3520">
        <v>3</v>
      </c>
      <c r="D3520" t="s">
        <v>1624</v>
      </c>
      <c r="E3520" t="s">
        <v>677</v>
      </c>
      <c r="F3520">
        <v>3</v>
      </c>
      <c r="G3520" t="s">
        <v>634</v>
      </c>
      <c r="H3520" t="s">
        <v>634</v>
      </c>
      <c r="I3520">
        <v>2</v>
      </c>
      <c r="J3520">
        <v>208</v>
      </c>
    </row>
    <row r="3521" spans="1:10" x14ac:dyDescent="0.45">
      <c r="A3521">
        <v>77698</v>
      </c>
      <c r="B3521">
        <v>10</v>
      </c>
      <c r="C3521">
        <v>3</v>
      </c>
      <c r="D3521" t="s">
        <v>755</v>
      </c>
      <c r="E3521" t="s">
        <v>677</v>
      </c>
      <c r="F3521">
        <v>47</v>
      </c>
      <c r="G3521" t="s">
        <v>1750</v>
      </c>
      <c r="H3521">
        <v>8</v>
      </c>
      <c r="I3521" t="s">
        <v>634</v>
      </c>
      <c r="J3521" t="s">
        <v>634</v>
      </c>
    </row>
    <row r="3522" spans="1:10" x14ac:dyDescent="0.45">
      <c r="A3522">
        <v>77698</v>
      </c>
      <c r="B3522">
        <v>11</v>
      </c>
      <c r="C3522">
        <v>3</v>
      </c>
      <c r="D3522" t="s">
        <v>1635</v>
      </c>
      <c r="E3522" t="s">
        <v>678</v>
      </c>
      <c r="F3522">
        <v>14</v>
      </c>
      <c r="G3522" t="s">
        <v>1751</v>
      </c>
      <c r="H3522">
        <v>8</v>
      </c>
      <c r="I3522" t="s">
        <v>634</v>
      </c>
      <c r="J3522" t="s">
        <v>634</v>
      </c>
    </row>
    <row r="3523" spans="1:10" x14ac:dyDescent="0.45">
      <c r="A3523">
        <v>77698</v>
      </c>
      <c r="B3523">
        <v>12</v>
      </c>
      <c r="C3523">
        <v>3</v>
      </c>
      <c r="D3523" t="s">
        <v>1337</v>
      </c>
      <c r="E3523" t="s">
        <v>677</v>
      </c>
      <c r="F3523">
        <v>20</v>
      </c>
      <c r="G3523" t="s">
        <v>1752</v>
      </c>
      <c r="H3523" t="s">
        <v>634</v>
      </c>
      <c r="I3523" t="s">
        <v>634</v>
      </c>
      <c r="J3523" t="s">
        <v>634</v>
      </c>
    </row>
    <row r="3524" spans="1:10" x14ac:dyDescent="0.45">
      <c r="A3524">
        <v>77698</v>
      </c>
      <c r="B3524">
        <v>13</v>
      </c>
      <c r="C3524">
        <v>3</v>
      </c>
      <c r="D3524" t="s">
        <v>1397</v>
      </c>
      <c r="E3524" t="s">
        <v>677</v>
      </c>
      <c r="F3524">
        <v>24</v>
      </c>
      <c r="G3524" t="s">
        <v>634</v>
      </c>
      <c r="H3524" t="s">
        <v>634</v>
      </c>
      <c r="I3524">
        <v>2</v>
      </c>
      <c r="J3524">
        <v>222</v>
      </c>
    </row>
    <row r="3525" spans="1:10" x14ac:dyDescent="0.45">
      <c r="A3525">
        <v>77698</v>
      </c>
      <c r="B3525">
        <v>14</v>
      </c>
      <c r="C3525">
        <v>3</v>
      </c>
      <c r="D3525" t="s">
        <v>1092</v>
      </c>
      <c r="E3525" t="s">
        <v>678</v>
      </c>
      <c r="F3525" t="s">
        <v>634</v>
      </c>
      <c r="G3525" t="s">
        <v>634</v>
      </c>
      <c r="H3525" t="s">
        <v>634</v>
      </c>
      <c r="I3525" t="s">
        <v>634</v>
      </c>
      <c r="J3525">
        <v>401</v>
      </c>
    </row>
    <row r="3526" spans="1:10" x14ac:dyDescent="0.45">
      <c r="A3526">
        <v>77698</v>
      </c>
      <c r="B3526">
        <v>15</v>
      </c>
      <c r="C3526">
        <v>3</v>
      </c>
      <c r="D3526" t="s">
        <v>1100</v>
      </c>
      <c r="E3526" t="s">
        <v>677</v>
      </c>
      <c r="F3526">
        <v>77</v>
      </c>
      <c r="G3526" t="s">
        <v>634</v>
      </c>
      <c r="H3526" t="s">
        <v>634</v>
      </c>
      <c r="I3526">
        <v>2</v>
      </c>
      <c r="J3526">
        <v>220</v>
      </c>
    </row>
    <row r="3527" spans="1:10" x14ac:dyDescent="0.45">
      <c r="A3527">
        <v>77698</v>
      </c>
      <c r="B3527">
        <v>16</v>
      </c>
      <c r="C3527">
        <v>3</v>
      </c>
      <c r="D3527" t="s">
        <v>1100</v>
      </c>
      <c r="E3527" t="s">
        <v>677</v>
      </c>
      <c r="F3527">
        <v>3</v>
      </c>
      <c r="G3527" t="s">
        <v>634</v>
      </c>
      <c r="H3527" t="s">
        <v>634</v>
      </c>
      <c r="I3527">
        <v>2</v>
      </c>
      <c r="J3527">
        <v>215</v>
      </c>
    </row>
    <row r="3528" spans="1:10" x14ac:dyDescent="0.45">
      <c r="A3528">
        <v>77698</v>
      </c>
      <c r="B3528">
        <v>17</v>
      </c>
      <c r="C3528">
        <v>3</v>
      </c>
      <c r="D3528" t="s">
        <v>1219</v>
      </c>
      <c r="E3528" t="s">
        <v>678</v>
      </c>
      <c r="F3528">
        <v>15</v>
      </c>
      <c r="G3528" t="s">
        <v>1753</v>
      </c>
      <c r="H3528" t="s">
        <v>634</v>
      </c>
      <c r="I3528" t="s">
        <v>634</v>
      </c>
      <c r="J3528" t="s">
        <v>634</v>
      </c>
    </row>
    <row r="3529" spans="1:10" x14ac:dyDescent="0.45">
      <c r="A3529">
        <v>77699</v>
      </c>
      <c r="B3529">
        <v>0</v>
      </c>
      <c r="C3529">
        <v>1</v>
      </c>
      <c r="D3529" t="s">
        <v>1468</v>
      </c>
      <c r="E3529" t="s">
        <v>677</v>
      </c>
      <c r="F3529">
        <v>92</v>
      </c>
      <c r="G3529" t="s">
        <v>1745</v>
      </c>
      <c r="H3529" t="s">
        <v>634</v>
      </c>
      <c r="I3529" t="s">
        <v>634</v>
      </c>
      <c r="J3529" t="s">
        <v>634</v>
      </c>
    </row>
    <row r="3530" spans="1:10" x14ac:dyDescent="0.45">
      <c r="A3530">
        <v>77699</v>
      </c>
      <c r="B3530">
        <v>1</v>
      </c>
      <c r="C3530">
        <v>1</v>
      </c>
      <c r="D3530" t="s">
        <v>1019</v>
      </c>
      <c r="E3530" t="s">
        <v>677</v>
      </c>
      <c r="F3530">
        <v>6</v>
      </c>
      <c r="G3530" t="s">
        <v>1777</v>
      </c>
      <c r="H3530">
        <v>98</v>
      </c>
      <c r="I3530" t="s">
        <v>634</v>
      </c>
      <c r="J3530" t="s">
        <v>634</v>
      </c>
    </row>
    <row r="3531" spans="1:10" x14ac:dyDescent="0.45">
      <c r="A3531">
        <v>77699</v>
      </c>
      <c r="B3531">
        <v>2</v>
      </c>
      <c r="C3531">
        <v>1</v>
      </c>
      <c r="D3531" t="s">
        <v>1544</v>
      </c>
      <c r="E3531" t="s">
        <v>677</v>
      </c>
      <c r="F3531">
        <v>95</v>
      </c>
      <c r="G3531" t="s">
        <v>1827</v>
      </c>
      <c r="H3531">
        <v>52</v>
      </c>
      <c r="I3531" t="s">
        <v>634</v>
      </c>
      <c r="J3531" t="s">
        <v>634</v>
      </c>
    </row>
    <row r="3532" spans="1:10" x14ac:dyDescent="0.45">
      <c r="A3532">
        <v>77699</v>
      </c>
      <c r="B3532">
        <v>3</v>
      </c>
      <c r="C3532">
        <v>1</v>
      </c>
      <c r="D3532" t="s">
        <v>1332</v>
      </c>
      <c r="E3532" t="s">
        <v>678</v>
      </c>
      <c r="F3532">
        <v>15</v>
      </c>
      <c r="G3532" t="s">
        <v>1808</v>
      </c>
      <c r="H3532">
        <v>10</v>
      </c>
      <c r="I3532" t="s">
        <v>634</v>
      </c>
      <c r="J3532" t="s">
        <v>634</v>
      </c>
    </row>
    <row r="3533" spans="1:10" x14ac:dyDescent="0.45">
      <c r="A3533">
        <v>77699</v>
      </c>
      <c r="B3533">
        <v>4</v>
      </c>
      <c r="C3533">
        <v>2</v>
      </c>
      <c r="D3533" t="s">
        <v>1446</v>
      </c>
      <c r="E3533" t="s">
        <v>678</v>
      </c>
      <c r="F3533">
        <v>11</v>
      </c>
      <c r="G3533" t="s">
        <v>634</v>
      </c>
      <c r="H3533" t="s">
        <v>634</v>
      </c>
      <c r="I3533">
        <v>2</v>
      </c>
      <c r="J3533">
        <v>201</v>
      </c>
    </row>
    <row r="3534" spans="1:10" x14ac:dyDescent="0.45">
      <c r="A3534">
        <v>77699</v>
      </c>
      <c r="B3534">
        <v>5</v>
      </c>
      <c r="C3534">
        <v>2</v>
      </c>
      <c r="D3534" t="s">
        <v>1455</v>
      </c>
      <c r="E3534" t="s">
        <v>677</v>
      </c>
      <c r="F3534">
        <v>36</v>
      </c>
      <c r="G3534" t="s">
        <v>1809</v>
      </c>
      <c r="H3534">
        <v>95</v>
      </c>
      <c r="I3534" t="s">
        <v>634</v>
      </c>
      <c r="J3534" t="s">
        <v>634</v>
      </c>
    </row>
    <row r="3535" spans="1:10" x14ac:dyDescent="0.45">
      <c r="A3535">
        <v>77699</v>
      </c>
      <c r="B3535">
        <v>6</v>
      </c>
      <c r="C3535">
        <v>2</v>
      </c>
      <c r="D3535" t="s">
        <v>1257</v>
      </c>
      <c r="E3535" t="s">
        <v>678</v>
      </c>
      <c r="F3535">
        <v>71</v>
      </c>
      <c r="G3535" t="s">
        <v>1810</v>
      </c>
      <c r="H3535">
        <v>64</v>
      </c>
      <c r="I3535" t="s">
        <v>634</v>
      </c>
      <c r="J3535" t="s">
        <v>634</v>
      </c>
    </row>
    <row r="3536" spans="1:10" x14ac:dyDescent="0.45">
      <c r="A3536">
        <v>77699</v>
      </c>
      <c r="B3536">
        <v>7</v>
      </c>
      <c r="C3536">
        <v>2</v>
      </c>
      <c r="D3536" t="s">
        <v>1136</v>
      </c>
      <c r="E3536" t="s">
        <v>677</v>
      </c>
      <c r="F3536">
        <v>6</v>
      </c>
      <c r="G3536" t="s">
        <v>634</v>
      </c>
      <c r="H3536" t="s">
        <v>634</v>
      </c>
      <c r="I3536">
        <v>2</v>
      </c>
      <c r="J3536">
        <v>207</v>
      </c>
    </row>
    <row r="3537" spans="1:10" x14ac:dyDescent="0.45">
      <c r="A3537">
        <v>77699</v>
      </c>
      <c r="B3537">
        <v>8</v>
      </c>
      <c r="C3537">
        <v>2</v>
      </c>
      <c r="D3537" t="s">
        <v>995</v>
      </c>
      <c r="E3537" t="s">
        <v>678</v>
      </c>
      <c r="F3537">
        <v>64</v>
      </c>
      <c r="G3537" t="s">
        <v>1778</v>
      </c>
      <c r="H3537">
        <v>10</v>
      </c>
      <c r="I3537" t="s">
        <v>634</v>
      </c>
      <c r="J3537" t="s">
        <v>634</v>
      </c>
    </row>
    <row r="3538" spans="1:10" x14ac:dyDescent="0.45">
      <c r="A3538">
        <v>77699</v>
      </c>
      <c r="B3538">
        <v>9</v>
      </c>
      <c r="C3538">
        <v>2</v>
      </c>
      <c r="D3538" t="s">
        <v>1342</v>
      </c>
      <c r="E3538" t="s">
        <v>678</v>
      </c>
      <c r="F3538">
        <v>92</v>
      </c>
      <c r="G3538" t="s">
        <v>1752</v>
      </c>
      <c r="H3538">
        <v>71</v>
      </c>
      <c r="I3538" t="s">
        <v>634</v>
      </c>
      <c r="J3538" t="s">
        <v>634</v>
      </c>
    </row>
    <row r="3539" spans="1:10" x14ac:dyDescent="0.45">
      <c r="A3539">
        <v>77699</v>
      </c>
      <c r="B3539">
        <v>10</v>
      </c>
      <c r="C3539">
        <v>2</v>
      </c>
      <c r="D3539" t="s">
        <v>809</v>
      </c>
      <c r="E3539" t="s">
        <v>677</v>
      </c>
      <c r="F3539">
        <v>23</v>
      </c>
      <c r="G3539" t="s">
        <v>1780</v>
      </c>
      <c r="H3539">
        <v>6</v>
      </c>
      <c r="I3539" t="s">
        <v>634</v>
      </c>
      <c r="J3539" t="s">
        <v>634</v>
      </c>
    </row>
    <row r="3540" spans="1:10" x14ac:dyDescent="0.45">
      <c r="A3540">
        <v>77699</v>
      </c>
      <c r="B3540">
        <v>11</v>
      </c>
      <c r="C3540">
        <v>3</v>
      </c>
      <c r="D3540" t="s">
        <v>1405</v>
      </c>
      <c r="E3540" t="s">
        <v>678</v>
      </c>
      <c r="F3540">
        <v>22</v>
      </c>
      <c r="G3540" t="s">
        <v>634</v>
      </c>
      <c r="H3540" t="s">
        <v>634</v>
      </c>
      <c r="I3540">
        <v>2</v>
      </c>
      <c r="J3540">
        <v>213</v>
      </c>
    </row>
    <row r="3541" spans="1:10" x14ac:dyDescent="0.45">
      <c r="A3541">
        <v>77699</v>
      </c>
      <c r="B3541">
        <v>12</v>
      </c>
      <c r="C3541">
        <v>3</v>
      </c>
      <c r="D3541" t="s">
        <v>1017</v>
      </c>
      <c r="E3541" t="s">
        <v>678</v>
      </c>
      <c r="F3541">
        <v>15</v>
      </c>
      <c r="G3541" t="s">
        <v>1754</v>
      </c>
      <c r="H3541">
        <v>10</v>
      </c>
      <c r="I3541" t="s">
        <v>634</v>
      </c>
      <c r="J3541" t="s">
        <v>634</v>
      </c>
    </row>
    <row r="3542" spans="1:10" x14ac:dyDescent="0.45">
      <c r="A3542">
        <v>77699</v>
      </c>
      <c r="B3542">
        <v>13</v>
      </c>
      <c r="C3542">
        <v>3</v>
      </c>
      <c r="D3542" t="s">
        <v>1557</v>
      </c>
      <c r="E3542" t="s">
        <v>677</v>
      </c>
      <c r="F3542">
        <v>92</v>
      </c>
      <c r="G3542" t="s">
        <v>1814</v>
      </c>
      <c r="H3542">
        <v>6</v>
      </c>
      <c r="I3542" t="s">
        <v>634</v>
      </c>
      <c r="J3542" t="s">
        <v>634</v>
      </c>
    </row>
    <row r="3543" spans="1:10" x14ac:dyDescent="0.45">
      <c r="A3543">
        <v>77700</v>
      </c>
      <c r="B3543">
        <v>0</v>
      </c>
      <c r="C3543">
        <v>1</v>
      </c>
      <c r="D3543" t="s">
        <v>1636</v>
      </c>
      <c r="E3543" t="s">
        <v>678</v>
      </c>
      <c r="F3543">
        <v>61</v>
      </c>
      <c r="G3543" t="s">
        <v>1755</v>
      </c>
      <c r="H3543">
        <v>16</v>
      </c>
      <c r="I3543" t="s">
        <v>634</v>
      </c>
      <c r="J3543" t="s">
        <v>634</v>
      </c>
    </row>
    <row r="3544" spans="1:10" x14ac:dyDescent="0.45">
      <c r="A3544">
        <v>77700</v>
      </c>
      <c r="B3544">
        <v>1</v>
      </c>
      <c r="C3544">
        <v>1</v>
      </c>
      <c r="D3544" t="s">
        <v>1053</v>
      </c>
      <c r="E3544" t="s">
        <v>678</v>
      </c>
      <c r="F3544">
        <v>94</v>
      </c>
      <c r="G3544" t="s">
        <v>1756</v>
      </c>
      <c r="H3544">
        <v>61</v>
      </c>
      <c r="I3544" t="s">
        <v>634</v>
      </c>
      <c r="J3544" t="s">
        <v>634</v>
      </c>
    </row>
    <row r="3545" spans="1:10" x14ac:dyDescent="0.45">
      <c r="A3545">
        <v>77700</v>
      </c>
      <c r="B3545">
        <v>2</v>
      </c>
      <c r="C3545">
        <v>1</v>
      </c>
      <c r="D3545" t="s">
        <v>1053</v>
      </c>
      <c r="E3545" t="s">
        <v>678</v>
      </c>
      <c r="F3545">
        <v>96</v>
      </c>
      <c r="G3545" t="s">
        <v>634</v>
      </c>
      <c r="H3545" t="s">
        <v>634</v>
      </c>
      <c r="I3545">
        <v>2</v>
      </c>
      <c r="J3545">
        <v>214</v>
      </c>
    </row>
    <row r="3546" spans="1:10" x14ac:dyDescent="0.45">
      <c r="A3546">
        <v>77700</v>
      </c>
      <c r="B3546">
        <v>3</v>
      </c>
      <c r="C3546">
        <v>1</v>
      </c>
      <c r="D3546" t="s">
        <v>1637</v>
      </c>
      <c r="E3546" t="s">
        <v>677</v>
      </c>
      <c r="F3546">
        <v>6</v>
      </c>
      <c r="G3546" t="s">
        <v>1766</v>
      </c>
      <c r="H3546">
        <v>77</v>
      </c>
      <c r="I3546" t="s">
        <v>634</v>
      </c>
      <c r="J3546" t="s">
        <v>634</v>
      </c>
    </row>
    <row r="3547" spans="1:10" x14ac:dyDescent="0.45">
      <c r="A3547">
        <v>77700</v>
      </c>
      <c r="B3547">
        <v>4</v>
      </c>
      <c r="C3547">
        <v>1</v>
      </c>
      <c r="D3547" t="s">
        <v>1247</v>
      </c>
      <c r="E3547" t="s">
        <v>677</v>
      </c>
      <c r="F3547">
        <v>27</v>
      </c>
      <c r="G3547" t="s">
        <v>1748</v>
      </c>
      <c r="H3547">
        <v>38</v>
      </c>
      <c r="I3547" t="s">
        <v>634</v>
      </c>
      <c r="J3547" t="s">
        <v>634</v>
      </c>
    </row>
    <row r="3548" spans="1:10" x14ac:dyDescent="0.45">
      <c r="A3548">
        <v>77700</v>
      </c>
      <c r="B3548">
        <v>5</v>
      </c>
      <c r="C3548">
        <v>1</v>
      </c>
      <c r="D3548" t="s">
        <v>1513</v>
      </c>
      <c r="E3548" t="s">
        <v>677</v>
      </c>
      <c r="F3548">
        <v>15</v>
      </c>
      <c r="G3548" t="s">
        <v>1749</v>
      </c>
      <c r="H3548">
        <v>77</v>
      </c>
      <c r="I3548" t="s">
        <v>634</v>
      </c>
      <c r="J3548" t="s">
        <v>634</v>
      </c>
    </row>
    <row r="3549" spans="1:10" x14ac:dyDescent="0.45">
      <c r="A3549">
        <v>77700</v>
      </c>
      <c r="B3549">
        <v>6</v>
      </c>
      <c r="C3549">
        <v>1</v>
      </c>
      <c r="D3549" t="s">
        <v>718</v>
      </c>
      <c r="E3549" t="s">
        <v>678</v>
      </c>
      <c r="F3549">
        <v>16</v>
      </c>
      <c r="G3549" t="s">
        <v>1750</v>
      </c>
      <c r="H3549">
        <v>61</v>
      </c>
      <c r="I3549" t="s">
        <v>634</v>
      </c>
      <c r="J3549" t="s">
        <v>634</v>
      </c>
    </row>
    <row r="3550" spans="1:10" x14ac:dyDescent="0.45">
      <c r="A3550">
        <v>77700</v>
      </c>
      <c r="B3550">
        <v>7</v>
      </c>
      <c r="C3550">
        <v>1</v>
      </c>
      <c r="D3550" t="s">
        <v>851</v>
      </c>
      <c r="E3550" t="s">
        <v>677</v>
      </c>
      <c r="F3550">
        <v>27</v>
      </c>
      <c r="G3550" t="s">
        <v>1778</v>
      </c>
      <c r="H3550">
        <v>25</v>
      </c>
      <c r="I3550" t="s">
        <v>634</v>
      </c>
      <c r="J3550" t="s">
        <v>634</v>
      </c>
    </row>
    <row r="3551" spans="1:10" x14ac:dyDescent="0.45">
      <c r="A3551">
        <v>77700</v>
      </c>
      <c r="B3551">
        <v>8</v>
      </c>
      <c r="C3551">
        <v>1</v>
      </c>
      <c r="D3551" t="s">
        <v>900</v>
      </c>
      <c r="E3551" t="s">
        <v>678</v>
      </c>
      <c r="F3551">
        <v>96</v>
      </c>
      <c r="G3551" t="s">
        <v>1752</v>
      </c>
      <c r="H3551">
        <v>73</v>
      </c>
      <c r="I3551" t="s">
        <v>634</v>
      </c>
      <c r="J3551" t="s">
        <v>634</v>
      </c>
    </row>
    <row r="3552" spans="1:10" x14ac:dyDescent="0.45">
      <c r="A3552">
        <v>77700</v>
      </c>
      <c r="B3552">
        <v>9</v>
      </c>
      <c r="C3552">
        <v>1</v>
      </c>
      <c r="D3552" t="s">
        <v>949</v>
      </c>
      <c r="E3552" t="s">
        <v>678</v>
      </c>
      <c r="F3552">
        <v>13</v>
      </c>
      <c r="G3552" t="s">
        <v>1753</v>
      </c>
      <c r="H3552">
        <v>16</v>
      </c>
      <c r="I3552" t="s">
        <v>634</v>
      </c>
      <c r="J3552" t="s">
        <v>634</v>
      </c>
    </row>
    <row r="3553" spans="1:10" x14ac:dyDescent="0.45">
      <c r="A3553">
        <v>77700</v>
      </c>
      <c r="B3553">
        <v>10</v>
      </c>
      <c r="C3553">
        <v>1</v>
      </c>
      <c r="D3553" t="s">
        <v>1610</v>
      </c>
      <c r="E3553" t="s">
        <v>677</v>
      </c>
      <c r="F3553">
        <v>38</v>
      </c>
      <c r="G3553" t="s">
        <v>634</v>
      </c>
      <c r="H3553" t="s">
        <v>634</v>
      </c>
      <c r="I3553">
        <v>2</v>
      </c>
      <c r="J3553">
        <v>207</v>
      </c>
    </row>
    <row r="3554" spans="1:10" x14ac:dyDescent="0.45">
      <c r="A3554">
        <v>77700</v>
      </c>
      <c r="B3554">
        <v>11</v>
      </c>
      <c r="C3554">
        <v>1</v>
      </c>
      <c r="D3554" t="s">
        <v>1141</v>
      </c>
      <c r="E3554" t="s">
        <v>678</v>
      </c>
      <c r="F3554">
        <v>61</v>
      </c>
      <c r="G3554" t="s">
        <v>1792</v>
      </c>
      <c r="H3554">
        <v>94</v>
      </c>
      <c r="I3554" t="s">
        <v>634</v>
      </c>
      <c r="J3554" t="s">
        <v>634</v>
      </c>
    </row>
    <row r="3555" spans="1:10" x14ac:dyDescent="0.45">
      <c r="A3555">
        <v>77700</v>
      </c>
      <c r="B3555">
        <v>12</v>
      </c>
      <c r="C3555">
        <v>1</v>
      </c>
      <c r="D3555" t="s">
        <v>908</v>
      </c>
      <c r="E3555" t="s">
        <v>678</v>
      </c>
      <c r="F3555">
        <v>20</v>
      </c>
      <c r="G3555" t="s">
        <v>1765</v>
      </c>
      <c r="H3555">
        <v>15</v>
      </c>
      <c r="I3555" t="s">
        <v>634</v>
      </c>
      <c r="J3555" t="s">
        <v>634</v>
      </c>
    </row>
    <row r="3556" spans="1:10" x14ac:dyDescent="0.45">
      <c r="A3556">
        <v>77700</v>
      </c>
      <c r="B3556">
        <v>13</v>
      </c>
      <c r="C3556">
        <v>1</v>
      </c>
      <c r="D3556" t="s">
        <v>944</v>
      </c>
      <c r="E3556" t="s">
        <v>678</v>
      </c>
      <c r="F3556">
        <v>8</v>
      </c>
      <c r="G3556" t="s">
        <v>634</v>
      </c>
      <c r="H3556" t="s">
        <v>634</v>
      </c>
      <c r="I3556">
        <v>2</v>
      </c>
      <c r="J3556">
        <v>201</v>
      </c>
    </row>
    <row r="3557" spans="1:10" x14ac:dyDescent="0.45">
      <c r="A3557">
        <v>77700</v>
      </c>
      <c r="B3557">
        <v>14</v>
      </c>
      <c r="C3557">
        <v>2</v>
      </c>
      <c r="D3557" t="s">
        <v>1504</v>
      </c>
      <c r="E3557" t="s">
        <v>678</v>
      </c>
      <c r="F3557">
        <v>8</v>
      </c>
      <c r="G3557" t="s">
        <v>1817</v>
      </c>
      <c r="H3557" t="s">
        <v>634</v>
      </c>
      <c r="I3557" t="s">
        <v>634</v>
      </c>
      <c r="J3557" t="s">
        <v>634</v>
      </c>
    </row>
    <row r="3558" spans="1:10" x14ac:dyDescent="0.45">
      <c r="A3558">
        <v>77700</v>
      </c>
      <c r="B3558">
        <v>15</v>
      </c>
      <c r="C3558">
        <v>2</v>
      </c>
      <c r="D3558" t="s">
        <v>957</v>
      </c>
      <c r="E3558" t="s">
        <v>678</v>
      </c>
      <c r="F3558">
        <v>94</v>
      </c>
      <c r="G3558" t="s">
        <v>1895</v>
      </c>
      <c r="H3558">
        <v>16</v>
      </c>
      <c r="I3558" t="s">
        <v>634</v>
      </c>
      <c r="J3558" t="s">
        <v>634</v>
      </c>
    </row>
    <row r="3559" spans="1:10" x14ac:dyDescent="0.45">
      <c r="A3559">
        <v>77700</v>
      </c>
      <c r="B3559">
        <v>16</v>
      </c>
      <c r="C3559">
        <v>2</v>
      </c>
      <c r="D3559" t="s">
        <v>1211</v>
      </c>
      <c r="E3559" t="s">
        <v>678</v>
      </c>
      <c r="F3559">
        <v>5</v>
      </c>
      <c r="G3559" t="s">
        <v>1896</v>
      </c>
      <c r="H3559">
        <v>21</v>
      </c>
      <c r="I3559" t="s">
        <v>634</v>
      </c>
      <c r="J3559" t="s">
        <v>634</v>
      </c>
    </row>
    <row r="3560" spans="1:10" x14ac:dyDescent="0.45">
      <c r="A3560">
        <v>77700</v>
      </c>
      <c r="B3560">
        <v>17</v>
      </c>
      <c r="C3560">
        <v>2</v>
      </c>
      <c r="D3560" t="s">
        <v>986</v>
      </c>
      <c r="E3560" t="s">
        <v>678</v>
      </c>
      <c r="F3560">
        <v>6</v>
      </c>
      <c r="G3560" t="s">
        <v>1897</v>
      </c>
      <c r="H3560">
        <v>5</v>
      </c>
      <c r="I3560" t="s">
        <v>634</v>
      </c>
      <c r="J3560" t="s">
        <v>634</v>
      </c>
    </row>
    <row r="3561" spans="1:10" x14ac:dyDescent="0.45">
      <c r="A3561">
        <v>77700</v>
      </c>
      <c r="B3561">
        <v>18</v>
      </c>
      <c r="C3561">
        <v>2</v>
      </c>
      <c r="D3561" t="s">
        <v>1549</v>
      </c>
      <c r="E3561" t="s">
        <v>678</v>
      </c>
      <c r="F3561">
        <v>61</v>
      </c>
      <c r="G3561" t="s">
        <v>1826</v>
      </c>
      <c r="H3561">
        <v>94</v>
      </c>
      <c r="I3561" t="s">
        <v>634</v>
      </c>
      <c r="J3561" t="s">
        <v>634</v>
      </c>
    </row>
    <row r="3562" spans="1:10" x14ac:dyDescent="0.45">
      <c r="A3562">
        <v>77700</v>
      </c>
      <c r="B3562">
        <v>19</v>
      </c>
      <c r="C3562">
        <v>2</v>
      </c>
      <c r="D3562" t="s">
        <v>1549</v>
      </c>
      <c r="E3562" t="s">
        <v>677</v>
      </c>
      <c r="F3562" t="s">
        <v>634</v>
      </c>
      <c r="G3562" t="s">
        <v>634</v>
      </c>
      <c r="H3562" t="s">
        <v>634</v>
      </c>
      <c r="I3562" t="s">
        <v>634</v>
      </c>
      <c r="J3562">
        <v>401</v>
      </c>
    </row>
    <row r="3563" spans="1:10" x14ac:dyDescent="0.45">
      <c r="A3563">
        <v>77700</v>
      </c>
      <c r="B3563">
        <v>20</v>
      </c>
      <c r="C3563">
        <v>2</v>
      </c>
      <c r="D3563" t="s">
        <v>987</v>
      </c>
      <c r="E3563" t="s">
        <v>678</v>
      </c>
      <c r="F3563">
        <v>20</v>
      </c>
      <c r="G3563" t="s">
        <v>1918</v>
      </c>
      <c r="H3563" t="s">
        <v>634</v>
      </c>
      <c r="I3563" t="s">
        <v>634</v>
      </c>
      <c r="J3563" t="s">
        <v>634</v>
      </c>
    </row>
    <row r="3564" spans="1:10" x14ac:dyDescent="0.45">
      <c r="A3564">
        <v>77700</v>
      </c>
      <c r="B3564">
        <v>21</v>
      </c>
      <c r="C3564">
        <v>2</v>
      </c>
      <c r="D3564" t="s">
        <v>1638</v>
      </c>
      <c r="E3564" t="s">
        <v>678</v>
      </c>
      <c r="F3564">
        <v>13</v>
      </c>
      <c r="G3564" t="s">
        <v>1840</v>
      </c>
      <c r="H3564">
        <v>16</v>
      </c>
      <c r="I3564" t="s">
        <v>634</v>
      </c>
      <c r="J3564" t="s">
        <v>634</v>
      </c>
    </row>
    <row r="3565" spans="1:10" x14ac:dyDescent="0.45">
      <c r="A3565">
        <v>77700</v>
      </c>
      <c r="B3565">
        <v>22</v>
      </c>
      <c r="C3565">
        <v>2</v>
      </c>
      <c r="D3565" t="s">
        <v>1531</v>
      </c>
      <c r="E3565" t="s">
        <v>678</v>
      </c>
      <c r="F3565">
        <v>61</v>
      </c>
      <c r="G3565" t="s">
        <v>1841</v>
      </c>
      <c r="H3565">
        <v>13</v>
      </c>
      <c r="I3565" t="s">
        <v>634</v>
      </c>
      <c r="J3565" t="s">
        <v>634</v>
      </c>
    </row>
    <row r="3566" spans="1:10" x14ac:dyDescent="0.45">
      <c r="A3566">
        <v>77700</v>
      </c>
      <c r="B3566">
        <v>23</v>
      </c>
      <c r="C3566">
        <v>2</v>
      </c>
      <c r="D3566" t="s">
        <v>884</v>
      </c>
      <c r="E3566" t="s">
        <v>677</v>
      </c>
      <c r="F3566">
        <v>38</v>
      </c>
      <c r="G3566" t="s">
        <v>634</v>
      </c>
      <c r="H3566" t="s">
        <v>634</v>
      </c>
      <c r="I3566">
        <v>2</v>
      </c>
      <c r="J3566">
        <v>208</v>
      </c>
    </row>
    <row r="3567" spans="1:10" x14ac:dyDescent="0.45">
      <c r="A3567">
        <v>77700</v>
      </c>
      <c r="B3567">
        <v>24</v>
      </c>
      <c r="C3567">
        <v>3</v>
      </c>
      <c r="D3567" t="s">
        <v>1564</v>
      </c>
      <c r="E3567" t="s">
        <v>678</v>
      </c>
      <c r="F3567">
        <v>16</v>
      </c>
      <c r="G3567" t="s">
        <v>1924</v>
      </c>
      <c r="H3567">
        <v>61</v>
      </c>
      <c r="I3567" t="s">
        <v>634</v>
      </c>
      <c r="J3567" t="s">
        <v>634</v>
      </c>
    </row>
    <row r="3568" spans="1:10" x14ac:dyDescent="0.45">
      <c r="A3568">
        <v>77700</v>
      </c>
      <c r="B3568">
        <v>25</v>
      </c>
      <c r="C3568">
        <v>3</v>
      </c>
      <c r="D3568" t="s">
        <v>1394</v>
      </c>
      <c r="E3568" t="s">
        <v>677</v>
      </c>
      <c r="F3568">
        <v>6</v>
      </c>
      <c r="G3568" t="s">
        <v>1921</v>
      </c>
      <c r="H3568" t="s">
        <v>634</v>
      </c>
      <c r="I3568" t="s">
        <v>634</v>
      </c>
      <c r="J3568" t="s">
        <v>634</v>
      </c>
    </row>
    <row r="3569" spans="1:10" x14ac:dyDescent="0.45">
      <c r="A3569">
        <v>77700</v>
      </c>
      <c r="B3569">
        <v>26</v>
      </c>
      <c r="C3569">
        <v>3</v>
      </c>
      <c r="D3569" t="s">
        <v>797</v>
      </c>
      <c r="E3569" t="s">
        <v>678</v>
      </c>
      <c r="F3569">
        <v>8</v>
      </c>
      <c r="G3569" t="s">
        <v>1922</v>
      </c>
      <c r="H3569">
        <v>23</v>
      </c>
      <c r="I3569" t="s">
        <v>634</v>
      </c>
      <c r="J3569" t="s">
        <v>634</v>
      </c>
    </row>
    <row r="3570" spans="1:10" x14ac:dyDescent="0.45">
      <c r="A3570">
        <v>77700</v>
      </c>
      <c r="B3570">
        <v>27</v>
      </c>
      <c r="C3570">
        <v>3</v>
      </c>
      <c r="D3570" t="s">
        <v>946</v>
      </c>
      <c r="E3570" t="s">
        <v>678</v>
      </c>
      <c r="F3570">
        <v>16</v>
      </c>
      <c r="G3570" t="s">
        <v>1923</v>
      </c>
      <c r="H3570">
        <v>13</v>
      </c>
      <c r="I3570" t="s">
        <v>634</v>
      </c>
      <c r="J3570" t="s">
        <v>634</v>
      </c>
    </row>
    <row r="3571" spans="1:10" x14ac:dyDescent="0.45">
      <c r="A3571">
        <v>77700</v>
      </c>
      <c r="B3571">
        <v>28</v>
      </c>
      <c r="C3571">
        <v>3</v>
      </c>
      <c r="D3571" t="s">
        <v>1273</v>
      </c>
      <c r="E3571" t="s">
        <v>678</v>
      </c>
      <c r="F3571">
        <v>5</v>
      </c>
      <c r="G3571" t="s">
        <v>1930</v>
      </c>
      <c r="H3571">
        <v>21</v>
      </c>
      <c r="I3571" t="s">
        <v>634</v>
      </c>
      <c r="J3571" t="s">
        <v>634</v>
      </c>
    </row>
    <row r="3572" spans="1:10" x14ac:dyDescent="0.45">
      <c r="A3572">
        <v>77700</v>
      </c>
      <c r="B3572">
        <v>29</v>
      </c>
      <c r="C3572">
        <v>3</v>
      </c>
      <c r="D3572" t="s">
        <v>1261</v>
      </c>
      <c r="E3572" t="s">
        <v>677</v>
      </c>
      <c r="F3572">
        <v>55</v>
      </c>
      <c r="G3572" t="s">
        <v>1968</v>
      </c>
      <c r="H3572">
        <v>27</v>
      </c>
      <c r="I3572" t="s">
        <v>634</v>
      </c>
      <c r="J3572" t="s">
        <v>634</v>
      </c>
    </row>
    <row r="3573" spans="1:10" x14ac:dyDescent="0.45">
      <c r="A3573">
        <v>77700</v>
      </c>
      <c r="B3573">
        <v>30</v>
      </c>
      <c r="C3573">
        <v>3</v>
      </c>
      <c r="D3573" t="s">
        <v>881</v>
      </c>
      <c r="E3573" t="s">
        <v>678</v>
      </c>
      <c r="F3573">
        <v>15</v>
      </c>
      <c r="G3573" t="s">
        <v>1969</v>
      </c>
      <c r="H3573">
        <v>96</v>
      </c>
      <c r="I3573" t="s">
        <v>634</v>
      </c>
      <c r="J3573" t="s">
        <v>634</v>
      </c>
    </row>
    <row r="3574" spans="1:10" x14ac:dyDescent="0.45">
      <c r="A3574">
        <v>77700</v>
      </c>
      <c r="B3574">
        <v>31</v>
      </c>
      <c r="C3574">
        <v>3</v>
      </c>
      <c r="D3574" t="s">
        <v>1274</v>
      </c>
      <c r="E3574" t="s">
        <v>677</v>
      </c>
      <c r="F3574">
        <v>25</v>
      </c>
      <c r="G3574" t="s">
        <v>634</v>
      </c>
      <c r="H3574" t="s">
        <v>634</v>
      </c>
      <c r="I3574">
        <v>2</v>
      </c>
      <c r="J3574">
        <v>222</v>
      </c>
    </row>
    <row r="3575" spans="1:10" x14ac:dyDescent="0.45">
      <c r="A3575">
        <v>77700</v>
      </c>
      <c r="B3575">
        <v>32</v>
      </c>
      <c r="C3575">
        <v>3</v>
      </c>
      <c r="D3575" t="s">
        <v>1522</v>
      </c>
      <c r="E3575" t="s">
        <v>678</v>
      </c>
      <c r="F3575">
        <v>61</v>
      </c>
      <c r="G3575" t="s">
        <v>1970</v>
      </c>
      <c r="H3575">
        <v>11</v>
      </c>
      <c r="I3575" t="s">
        <v>634</v>
      </c>
      <c r="J3575" t="s">
        <v>634</v>
      </c>
    </row>
    <row r="3576" spans="1:10" x14ac:dyDescent="0.45">
      <c r="A3576">
        <v>77700</v>
      </c>
      <c r="B3576">
        <v>33</v>
      </c>
      <c r="C3576">
        <v>3</v>
      </c>
      <c r="D3576" t="s">
        <v>711</v>
      </c>
      <c r="E3576" t="s">
        <v>678</v>
      </c>
      <c r="F3576">
        <v>22</v>
      </c>
      <c r="G3576" t="s">
        <v>1971</v>
      </c>
      <c r="H3576">
        <v>20</v>
      </c>
      <c r="I3576" t="s">
        <v>634</v>
      </c>
      <c r="J3576" t="s">
        <v>634</v>
      </c>
    </row>
    <row r="3577" spans="1:10" x14ac:dyDescent="0.45">
      <c r="A3577">
        <v>77700</v>
      </c>
      <c r="B3577">
        <v>34</v>
      </c>
      <c r="C3577">
        <v>3</v>
      </c>
      <c r="D3577" t="s">
        <v>962</v>
      </c>
      <c r="E3577" t="s">
        <v>678</v>
      </c>
      <c r="F3577">
        <v>96</v>
      </c>
      <c r="G3577" t="s">
        <v>1972</v>
      </c>
      <c r="H3577">
        <v>20</v>
      </c>
      <c r="I3577" t="s">
        <v>634</v>
      </c>
      <c r="J3577" t="s">
        <v>634</v>
      </c>
    </row>
    <row r="3578" spans="1:10" x14ac:dyDescent="0.45">
      <c r="A3578">
        <v>77701</v>
      </c>
      <c r="B3578">
        <v>0</v>
      </c>
      <c r="C3578">
        <v>1</v>
      </c>
      <c r="D3578" t="s">
        <v>767</v>
      </c>
      <c r="E3578" t="s">
        <v>678</v>
      </c>
      <c r="F3578">
        <v>25</v>
      </c>
      <c r="G3578" t="s">
        <v>1755</v>
      </c>
      <c r="H3578">
        <v>10</v>
      </c>
      <c r="I3578" t="s">
        <v>634</v>
      </c>
      <c r="J3578" t="s">
        <v>634</v>
      </c>
    </row>
    <row r="3579" spans="1:10" x14ac:dyDescent="0.45">
      <c r="A3579">
        <v>77701</v>
      </c>
      <c r="B3579">
        <v>1</v>
      </c>
      <c r="C3579">
        <v>1</v>
      </c>
      <c r="D3579" t="s">
        <v>988</v>
      </c>
      <c r="E3579" t="s">
        <v>678</v>
      </c>
      <c r="F3579">
        <v>99</v>
      </c>
      <c r="G3579" t="s">
        <v>1756</v>
      </c>
      <c r="H3579">
        <v>20</v>
      </c>
      <c r="I3579" t="s">
        <v>634</v>
      </c>
      <c r="J3579" t="s">
        <v>634</v>
      </c>
    </row>
    <row r="3580" spans="1:10" x14ac:dyDescent="0.45">
      <c r="A3580">
        <v>77701</v>
      </c>
      <c r="B3580">
        <v>2</v>
      </c>
      <c r="C3580">
        <v>1</v>
      </c>
      <c r="D3580" t="s">
        <v>1026</v>
      </c>
      <c r="E3580" t="s">
        <v>678</v>
      </c>
      <c r="F3580">
        <v>25</v>
      </c>
      <c r="G3580" t="s">
        <v>1757</v>
      </c>
      <c r="H3580">
        <v>51</v>
      </c>
      <c r="I3580" t="s">
        <v>634</v>
      </c>
      <c r="J3580" t="s">
        <v>634</v>
      </c>
    </row>
    <row r="3581" spans="1:10" x14ac:dyDescent="0.45">
      <c r="A3581">
        <v>77701</v>
      </c>
      <c r="B3581">
        <v>3</v>
      </c>
      <c r="C3581">
        <v>1</v>
      </c>
      <c r="D3581" t="s">
        <v>1188</v>
      </c>
      <c r="E3581" t="s">
        <v>678</v>
      </c>
      <c r="F3581">
        <v>91</v>
      </c>
      <c r="G3581" t="s">
        <v>1774</v>
      </c>
      <c r="H3581">
        <v>20</v>
      </c>
      <c r="I3581" t="s">
        <v>634</v>
      </c>
      <c r="J3581" t="s">
        <v>634</v>
      </c>
    </row>
    <row r="3582" spans="1:10" x14ac:dyDescent="0.45">
      <c r="A3582">
        <v>77701</v>
      </c>
      <c r="B3582">
        <v>4</v>
      </c>
      <c r="C3582">
        <v>1</v>
      </c>
      <c r="D3582" t="s">
        <v>971</v>
      </c>
      <c r="E3582" t="s">
        <v>678</v>
      </c>
      <c r="F3582">
        <v>4</v>
      </c>
      <c r="G3582" t="s">
        <v>1775</v>
      </c>
      <c r="H3582">
        <v>5</v>
      </c>
      <c r="I3582" t="s">
        <v>634</v>
      </c>
      <c r="J3582" t="s">
        <v>634</v>
      </c>
    </row>
    <row r="3583" spans="1:10" x14ac:dyDescent="0.45">
      <c r="A3583">
        <v>77701</v>
      </c>
      <c r="B3583">
        <v>5</v>
      </c>
      <c r="C3583">
        <v>2</v>
      </c>
      <c r="D3583" t="s">
        <v>699</v>
      </c>
      <c r="E3583" t="s">
        <v>678</v>
      </c>
      <c r="F3583">
        <v>20</v>
      </c>
      <c r="G3583" t="s">
        <v>1832</v>
      </c>
      <c r="H3583">
        <v>91</v>
      </c>
      <c r="I3583" t="s">
        <v>634</v>
      </c>
      <c r="J3583" t="s">
        <v>634</v>
      </c>
    </row>
    <row r="3584" spans="1:10" x14ac:dyDescent="0.45">
      <c r="A3584">
        <v>77701</v>
      </c>
      <c r="B3584">
        <v>6</v>
      </c>
      <c r="C3584">
        <v>2</v>
      </c>
      <c r="D3584" t="s">
        <v>1422</v>
      </c>
      <c r="E3584" t="s">
        <v>677</v>
      </c>
      <c r="F3584">
        <v>78</v>
      </c>
      <c r="G3584" t="s">
        <v>634</v>
      </c>
      <c r="H3584" t="s">
        <v>634</v>
      </c>
      <c r="I3584">
        <v>2</v>
      </c>
      <c r="J3584">
        <v>208</v>
      </c>
    </row>
    <row r="3585" spans="1:10" x14ac:dyDescent="0.45">
      <c r="A3585">
        <v>77701</v>
      </c>
      <c r="B3585">
        <v>7</v>
      </c>
      <c r="C3585">
        <v>2</v>
      </c>
      <c r="D3585" t="s">
        <v>1152</v>
      </c>
      <c r="E3585" t="s">
        <v>678</v>
      </c>
      <c r="F3585">
        <v>25</v>
      </c>
      <c r="G3585" t="s">
        <v>1855</v>
      </c>
      <c r="H3585">
        <v>4</v>
      </c>
      <c r="I3585" t="s">
        <v>634</v>
      </c>
      <c r="J3585" t="s">
        <v>634</v>
      </c>
    </row>
    <row r="3586" spans="1:10" x14ac:dyDescent="0.45">
      <c r="A3586">
        <v>77701</v>
      </c>
      <c r="B3586">
        <v>8</v>
      </c>
      <c r="C3586">
        <v>2</v>
      </c>
      <c r="D3586" t="s">
        <v>1121</v>
      </c>
      <c r="E3586" t="s">
        <v>678</v>
      </c>
      <c r="F3586">
        <v>20</v>
      </c>
      <c r="G3586" t="s">
        <v>1856</v>
      </c>
      <c r="H3586">
        <v>91</v>
      </c>
      <c r="I3586" t="s">
        <v>634</v>
      </c>
      <c r="J3586" t="s">
        <v>634</v>
      </c>
    </row>
    <row r="3587" spans="1:10" x14ac:dyDescent="0.45">
      <c r="A3587">
        <v>77701</v>
      </c>
      <c r="B3587">
        <v>9</v>
      </c>
      <c r="C3587">
        <v>2</v>
      </c>
      <c r="D3587" t="s">
        <v>1416</v>
      </c>
      <c r="E3587" t="s">
        <v>678</v>
      </c>
      <c r="F3587">
        <v>10</v>
      </c>
      <c r="G3587" t="s">
        <v>1857</v>
      </c>
      <c r="H3587" t="s">
        <v>634</v>
      </c>
      <c r="I3587" t="s">
        <v>634</v>
      </c>
      <c r="J3587" t="s">
        <v>634</v>
      </c>
    </row>
    <row r="3588" spans="1:10" x14ac:dyDescent="0.45">
      <c r="A3588">
        <v>77701</v>
      </c>
      <c r="B3588">
        <v>10</v>
      </c>
      <c r="C3588">
        <v>3</v>
      </c>
      <c r="D3588" t="s">
        <v>770</v>
      </c>
      <c r="E3588" t="s">
        <v>678</v>
      </c>
      <c r="F3588">
        <v>80</v>
      </c>
      <c r="G3588" t="s">
        <v>1858</v>
      </c>
      <c r="H3588" t="s">
        <v>634</v>
      </c>
      <c r="I3588" t="s">
        <v>634</v>
      </c>
      <c r="J3588" t="s">
        <v>634</v>
      </c>
    </row>
    <row r="3589" spans="1:10" x14ac:dyDescent="0.45">
      <c r="A3589">
        <v>77701</v>
      </c>
      <c r="B3589">
        <v>11</v>
      </c>
      <c r="C3589">
        <v>3</v>
      </c>
      <c r="D3589" t="s">
        <v>753</v>
      </c>
      <c r="E3589" t="s">
        <v>677</v>
      </c>
      <c r="F3589">
        <v>78</v>
      </c>
      <c r="G3589" t="s">
        <v>1821</v>
      </c>
      <c r="H3589">
        <v>16</v>
      </c>
      <c r="I3589" t="s">
        <v>634</v>
      </c>
      <c r="J3589" t="s">
        <v>634</v>
      </c>
    </row>
    <row r="3590" spans="1:10" x14ac:dyDescent="0.45">
      <c r="A3590">
        <v>77701</v>
      </c>
      <c r="B3590">
        <v>12</v>
      </c>
      <c r="C3590">
        <v>3</v>
      </c>
      <c r="D3590" t="s">
        <v>984</v>
      </c>
      <c r="E3590" t="s">
        <v>678</v>
      </c>
      <c r="F3590">
        <v>10</v>
      </c>
      <c r="G3590" t="s">
        <v>1822</v>
      </c>
      <c r="H3590">
        <v>4</v>
      </c>
      <c r="I3590" t="s">
        <v>634</v>
      </c>
      <c r="J3590" t="s">
        <v>634</v>
      </c>
    </row>
    <row r="3591" spans="1:10" x14ac:dyDescent="0.45">
      <c r="A3591">
        <v>77701</v>
      </c>
      <c r="B3591">
        <v>13</v>
      </c>
      <c r="C3591">
        <v>3</v>
      </c>
      <c r="D3591" t="s">
        <v>1639</v>
      </c>
      <c r="E3591" t="s">
        <v>678</v>
      </c>
      <c r="F3591">
        <v>60</v>
      </c>
      <c r="G3591" t="s">
        <v>1893</v>
      </c>
      <c r="H3591" t="s">
        <v>634</v>
      </c>
      <c r="I3591" t="s">
        <v>634</v>
      </c>
      <c r="J3591" t="s">
        <v>634</v>
      </c>
    </row>
    <row r="3592" spans="1:10" x14ac:dyDescent="0.45">
      <c r="A3592">
        <v>77701</v>
      </c>
      <c r="B3592">
        <v>14</v>
      </c>
      <c r="C3592">
        <v>3</v>
      </c>
      <c r="D3592" t="s">
        <v>693</v>
      </c>
      <c r="E3592" t="s">
        <v>678</v>
      </c>
      <c r="F3592">
        <v>25</v>
      </c>
      <c r="G3592" t="s">
        <v>634</v>
      </c>
      <c r="H3592" t="s">
        <v>634</v>
      </c>
      <c r="I3592">
        <v>4</v>
      </c>
      <c r="J3592">
        <v>504</v>
      </c>
    </row>
    <row r="3593" spans="1:10" x14ac:dyDescent="0.45">
      <c r="A3593">
        <v>77701</v>
      </c>
      <c r="B3593">
        <v>15</v>
      </c>
      <c r="C3593">
        <v>3</v>
      </c>
      <c r="D3593" t="s">
        <v>1068</v>
      </c>
      <c r="E3593" t="s">
        <v>678</v>
      </c>
      <c r="F3593">
        <v>60</v>
      </c>
      <c r="G3593" t="s">
        <v>634</v>
      </c>
      <c r="H3593" t="s">
        <v>634</v>
      </c>
      <c r="I3593">
        <v>2</v>
      </c>
      <c r="J3593">
        <v>205</v>
      </c>
    </row>
    <row r="3594" spans="1:10" x14ac:dyDescent="0.45">
      <c r="A3594">
        <v>77701</v>
      </c>
      <c r="B3594">
        <v>16</v>
      </c>
      <c r="C3594">
        <v>3</v>
      </c>
      <c r="D3594" t="s">
        <v>1329</v>
      </c>
      <c r="E3594" t="s">
        <v>677</v>
      </c>
      <c r="F3594">
        <v>16</v>
      </c>
      <c r="G3594" t="s">
        <v>1824</v>
      </c>
      <c r="H3594">
        <v>89</v>
      </c>
      <c r="I3594" t="s">
        <v>634</v>
      </c>
      <c r="J3594" t="s">
        <v>634</v>
      </c>
    </row>
    <row r="3595" spans="1:10" x14ac:dyDescent="0.45">
      <c r="A3595">
        <v>77701</v>
      </c>
      <c r="B3595">
        <v>17</v>
      </c>
      <c r="C3595">
        <v>3</v>
      </c>
      <c r="D3595" t="s">
        <v>1090</v>
      </c>
      <c r="E3595" t="s">
        <v>678</v>
      </c>
      <c r="F3595">
        <v>19</v>
      </c>
      <c r="G3595" t="s">
        <v>634</v>
      </c>
      <c r="H3595" t="s">
        <v>634</v>
      </c>
      <c r="I3595">
        <v>2</v>
      </c>
      <c r="J3595">
        <v>214</v>
      </c>
    </row>
    <row r="3596" spans="1:10" x14ac:dyDescent="0.45">
      <c r="A3596">
        <v>77701</v>
      </c>
      <c r="B3596">
        <v>18</v>
      </c>
      <c r="C3596">
        <v>3</v>
      </c>
      <c r="D3596" t="s">
        <v>950</v>
      </c>
      <c r="E3596" t="s">
        <v>677</v>
      </c>
      <c r="F3596">
        <v>81</v>
      </c>
      <c r="G3596" t="s">
        <v>1825</v>
      </c>
      <c r="H3596">
        <v>21</v>
      </c>
      <c r="I3596" t="s">
        <v>634</v>
      </c>
      <c r="J3596" t="s">
        <v>634</v>
      </c>
    </row>
    <row r="3597" spans="1:10" x14ac:dyDescent="0.45">
      <c r="A3597">
        <v>77701</v>
      </c>
      <c r="B3597">
        <v>19</v>
      </c>
      <c r="C3597">
        <v>3</v>
      </c>
      <c r="D3597" t="s">
        <v>865</v>
      </c>
      <c r="E3597" t="s">
        <v>677</v>
      </c>
      <c r="F3597" t="s">
        <v>634</v>
      </c>
      <c r="G3597" t="s">
        <v>634</v>
      </c>
      <c r="H3597" t="s">
        <v>634</v>
      </c>
      <c r="I3597" t="s">
        <v>634</v>
      </c>
      <c r="J3597">
        <v>401</v>
      </c>
    </row>
    <row r="3598" spans="1:10" x14ac:dyDescent="0.45">
      <c r="A3598">
        <v>77701</v>
      </c>
      <c r="B3598">
        <v>20</v>
      </c>
      <c r="C3598">
        <v>3</v>
      </c>
      <c r="D3598" t="s">
        <v>962</v>
      </c>
      <c r="E3598" t="s">
        <v>678</v>
      </c>
      <c r="F3598">
        <v>25</v>
      </c>
      <c r="G3598" t="s">
        <v>1838</v>
      </c>
      <c r="H3598" t="s">
        <v>634</v>
      </c>
      <c r="I3598" t="s">
        <v>634</v>
      </c>
      <c r="J3598" t="s">
        <v>634</v>
      </c>
    </row>
    <row r="3599" spans="1:10" x14ac:dyDescent="0.45">
      <c r="A3599">
        <v>77702</v>
      </c>
      <c r="B3599">
        <v>0</v>
      </c>
      <c r="C3599">
        <v>1</v>
      </c>
      <c r="D3599" t="s">
        <v>1184</v>
      </c>
      <c r="E3599" t="s">
        <v>677</v>
      </c>
      <c r="F3599">
        <v>8</v>
      </c>
      <c r="G3599" t="s">
        <v>634</v>
      </c>
      <c r="H3599" t="s">
        <v>634</v>
      </c>
      <c r="I3599">
        <v>2</v>
      </c>
      <c r="J3599">
        <v>201</v>
      </c>
    </row>
    <row r="3600" spans="1:10" x14ac:dyDescent="0.45">
      <c r="A3600">
        <v>77702</v>
      </c>
      <c r="B3600">
        <v>1</v>
      </c>
      <c r="C3600">
        <v>1</v>
      </c>
      <c r="D3600" t="s">
        <v>919</v>
      </c>
      <c r="E3600" t="s">
        <v>678</v>
      </c>
      <c r="F3600">
        <v>41</v>
      </c>
      <c r="G3600" t="s">
        <v>1755</v>
      </c>
      <c r="H3600" t="s">
        <v>634</v>
      </c>
      <c r="I3600" t="s">
        <v>634</v>
      </c>
      <c r="J3600" t="s">
        <v>634</v>
      </c>
    </row>
    <row r="3601" spans="1:10" x14ac:dyDescent="0.45">
      <c r="A3601">
        <v>77702</v>
      </c>
      <c r="B3601">
        <v>2</v>
      </c>
      <c r="C3601">
        <v>1</v>
      </c>
      <c r="D3601" t="s">
        <v>1409</v>
      </c>
      <c r="E3601" t="s">
        <v>677</v>
      </c>
      <c r="F3601">
        <v>38</v>
      </c>
      <c r="G3601" t="s">
        <v>634</v>
      </c>
      <c r="I3601">
        <v>2</v>
      </c>
      <c r="J3601">
        <v>208</v>
      </c>
    </row>
    <row r="3602" spans="1:10" x14ac:dyDescent="0.45">
      <c r="A3602">
        <v>77702</v>
      </c>
      <c r="B3602">
        <v>3</v>
      </c>
      <c r="C3602">
        <v>2</v>
      </c>
      <c r="D3602" t="s">
        <v>698</v>
      </c>
      <c r="E3602" t="s">
        <v>678</v>
      </c>
      <c r="F3602">
        <v>54</v>
      </c>
      <c r="G3602" t="s">
        <v>1756</v>
      </c>
      <c r="H3602" t="s">
        <v>634</v>
      </c>
      <c r="I3602" t="s">
        <v>634</v>
      </c>
      <c r="J3602" t="s">
        <v>634</v>
      </c>
    </row>
    <row r="3603" spans="1:10" x14ac:dyDescent="0.45">
      <c r="A3603">
        <v>77702</v>
      </c>
      <c r="B3603">
        <v>4</v>
      </c>
      <c r="C3603">
        <v>2</v>
      </c>
      <c r="D3603" t="s">
        <v>919</v>
      </c>
      <c r="E3603" t="s">
        <v>677</v>
      </c>
      <c r="F3603">
        <v>8</v>
      </c>
      <c r="G3603" t="s">
        <v>1766</v>
      </c>
      <c r="H3603">
        <v>38</v>
      </c>
      <c r="I3603" t="s">
        <v>634</v>
      </c>
      <c r="J3603" t="s">
        <v>634</v>
      </c>
    </row>
    <row r="3604" spans="1:10" x14ac:dyDescent="0.45">
      <c r="A3604">
        <v>77702</v>
      </c>
      <c r="B3604">
        <v>5</v>
      </c>
      <c r="C3604">
        <v>2</v>
      </c>
      <c r="D3604" t="s">
        <v>1725</v>
      </c>
      <c r="E3604" t="s">
        <v>677</v>
      </c>
      <c r="F3604">
        <v>38</v>
      </c>
      <c r="G3604" t="s">
        <v>634</v>
      </c>
      <c r="H3604" t="s">
        <v>634</v>
      </c>
      <c r="I3604">
        <v>2</v>
      </c>
      <c r="J3604">
        <v>207</v>
      </c>
    </row>
    <row r="3605" spans="1:10" x14ac:dyDescent="0.45">
      <c r="A3605">
        <v>77702</v>
      </c>
      <c r="B3605">
        <v>6</v>
      </c>
      <c r="C3605">
        <v>3</v>
      </c>
      <c r="D3605" t="s">
        <v>1510</v>
      </c>
      <c r="E3605" t="s">
        <v>677</v>
      </c>
      <c r="F3605">
        <v>15</v>
      </c>
      <c r="G3605" t="s">
        <v>1748</v>
      </c>
      <c r="H3605">
        <v>38</v>
      </c>
      <c r="I3605" t="s">
        <v>634</v>
      </c>
      <c r="J3605" t="s">
        <v>634</v>
      </c>
    </row>
    <row r="3606" spans="1:10" x14ac:dyDescent="0.45">
      <c r="A3606">
        <v>77702</v>
      </c>
      <c r="B3606">
        <v>7</v>
      </c>
      <c r="C3606">
        <v>3</v>
      </c>
      <c r="D3606" t="s">
        <v>1448</v>
      </c>
      <c r="E3606" t="s">
        <v>678</v>
      </c>
      <c r="F3606">
        <v>16</v>
      </c>
      <c r="G3606" t="s">
        <v>1770</v>
      </c>
      <c r="H3606" t="s">
        <v>634</v>
      </c>
      <c r="I3606" t="s">
        <v>634</v>
      </c>
      <c r="J3606" t="s">
        <v>634</v>
      </c>
    </row>
    <row r="3607" spans="1:10" x14ac:dyDescent="0.45">
      <c r="A3607">
        <v>77702</v>
      </c>
      <c r="B3607">
        <v>8</v>
      </c>
      <c r="C3607">
        <v>3</v>
      </c>
      <c r="D3607" t="s">
        <v>1339</v>
      </c>
      <c r="E3607" t="s">
        <v>678</v>
      </c>
      <c r="F3607">
        <v>9</v>
      </c>
      <c r="G3607" t="s">
        <v>634</v>
      </c>
      <c r="H3607" t="s">
        <v>634</v>
      </c>
      <c r="I3607">
        <v>2</v>
      </c>
      <c r="J3607">
        <v>208</v>
      </c>
    </row>
    <row r="3608" spans="1:10" x14ac:dyDescent="0.45">
      <c r="A3608">
        <v>77702</v>
      </c>
      <c r="B3608">
        <v>9</v>
      </c>
      <c r="C3608">
        <v>3</v>
      </c>
      <c r="D3608" t="s">
        <v>1462</v>
      </c>
      <c r="E3608" t="s">
        <v>677</v>
      </c>
      <c r="F3608">
        <v>6</v>
      </c>
      <c r="G3608" t="s">
        <v>1750</v>
      </c>
      <c r="H3608">
        <v>62</v>
      </c>
      <c r="I3608" t="s">
        <v>634</v>
      </c>
      <c r="J3608" t="s">
        <v>634</v>
      </c>
    </row>
    <row r="3609" spans="1:10" x14ac:dyDescent="0.45">
      <c r="A3609">
        <v>77702</v>
      </c>
      <c r="B3609">
        <v>10</v>
      </c>
      <c r="C3609">
        <v>3</v>
      </c>
      <c r="D3609" t="s">
        <v>974</v>
      </c>
      <c r="E3609" t="s">
        <v>678</v>
      </c>
      <c r="F3609">
        <v>8</v>
      </c>
      <c r="G3609" t="s">
        <v>1751</v>
      </c>
      <c r="H3609" t="s">
        <v>634</v>
      </c>
      <c r="I3609" t="s">
        <v>634</v>
      </c>
      <c r="J3609" t="s">
        <v>634</v>
      </c>
    </row>
    <row r="3610" spans="1:10" x14ac:dyDescent="0.45">
      <c r="A3610">
        <v>77702</v>
      </c>
      <c r="B3610">
        <v>11</v>
      </c>
      <c r="C3610">
        <v>3</v>
      </c>
      <c r="D3610" t="s">
        <v>1045</v>
      </c>
      <c r="E3610" t="s">
        <v>677</v>
      </c>
      <c r="F3610">
        <v>38</v>
      </c>
      <c r="G3610" t="s">
        <v>1752</v>
      </c>
      <c r="H3610" t="s">
        <v>634</v>
      </c>
      <c r="I3610" t="s">
        <v>634</v>
      </c>
      <c r="J3610" t="s">
        <v>634</v>
      </c>
    </row>
    <row r="3611" spans="1:10" x14ac:dyDescent="0.45">
      <c r="A3611">
        <v>77702</v>
      </c>
      <c r="B3611">
        <v>12</v>
      </c>
      <c r="C3611">
        <v>3</v>
      </c>
      <c r="D3611" t="s">
        <v>1036</v>
      </c>
      <c r="E3611" t="s">
        <v>678</v>
      </c>
      <c r="F3611">
        <v>24</v>
      </c>
      <c r="G3611" t="s">
        <v>1753</v>
      </c>
      <c r="H3611">
        <v>8</v>
      </c>
      <c r="I3611" t="s">
        <v>634</v>
      </c>
      <c r="J3611" t="s">
        <v>634</v>
      </c>
    </row>
    <row r="3612" spans="1:10" x14ac:dyDescent="0.45">
      <c r="A3612">
        <v>77702</v>
      </c>
      <c r="B3612">
        <v>13</v>
      </c>
      <c r="C3612">
        <v>3</v>
      </c>
      <c r="D3612" t="s">
        <v>1036</v>
      </c>
      <c r="E3612" t="s">
        <v>677</v>
      </c>
      <c r="F3612" t="s">
        <v>634</v>
      </c>
      <c r="G3612" t="s">
        <v>634</v>
      </c>
      <c r="H3612" t="s">
        <v>634</v>
      </c>
      <c r="I3612" t="s">
        <v>634</v>
      </c>
      <c r="J3612">
        <v>401</v>
      </c>
    </row>
    <row r="3613" spans="1:10" x14ac:dyDescent="0.45">
      <c r="A3613">
        <v>77703</v>
      </c>
      <c r="B3613">
        <v>0</v>
      </c>
      <c r="C3613">
        <v>1</v>
      </c>
      <c r="D3613" t="s">
        <v>1081</v>
      </c>
      <c r="E3613" t="s">
        <v>677</v>
      </c>
      <c r="F3613">
        <v>5</v>
      </c>
      <c r="G3613" t="s">
        <v>1745</v>
      </c>
      <c r="H3613">
        <v>9</v>
      </c>
      <c r="I3613" t="s">
        <v>634</v>
      </c>
      <c r="J3613" t="s">
        <v>634</v>
      </c>
    </row>
    <row r="3614" spans="1:10" x14ac:dyDescent="0.45">
      <c r="A3614">
        <v>77703</v>
      </c>
      <c r="B3614">
        <v>1</v>
      </c>
      <c r="C3614">
        <v>1</v>
      </c>
      <c r="D3614" t="s">
        <v>795</v>
      </c>
      <c r="E3614" t="s">
        <v>678</v>
      </c>
      <c r="F3614">
        <v>92</v>
      </c>
      <c r="G3614" t="s">
        <v>1746</v>
      </c>
      <c r="H3614">
        <v>86</v>
      </c>
      <c r="I3614" t="s">
        <v>634</v>
      </c>
      <c r="J3614" t="s">
        <v>634</v>
      </c>
    </row>
    <row r="3615" spans="1:10" x14ac:dyDescent="0.45">
      <c r="A3615">
        <v>77703</v>
      </c>
      <c r="B3615">
        <v>2</v>
      </c>
      <c r="C3615">
        <v>1</v>
      </c>
      <c r="D3615" t="s">
        <v>1598</v>
      </c>
      <c r="E3615" t="s">
        <v>677</v>
      </c>
      <c r="F3615">
        <v>5</v>
      </c>
      <c r="G3615" t="s">
        <v>1747</v>
      </c>
      <c r="H3615">
        <v>97</v>
      </c>
      <c r="I3615" t="s">
        <v>634</v>
      </c>
      <c r="J3615" t="s">
        <v>634</v>
      </c>
    </row>
    <row r="3616" spans="1:10" x14ac:dyDescent="0.45">
      <c r="A3616">
        <v>77703</v>
      </c>
      <c r="B3616">
        <v>3</v>
      </c>
      <c r="C3616">
        <v>1</v>
      </c>
      <c r="D3616" t="s">
        <v>1065</v>
      </c>
      <c r="E3616" t="s">
        <v>677</v>
      </c>
      <c r="F3616">
        <v>17</v>
      </c>
      <c r="G3616" t="s">
        <v>1808</v>
      </c>
      <c r="H3616">
        <v>97</v>
      </c>
      <c r="I3616" t="s">
        <v>634</v>
      </c>
      <c r="J3616" t="s">
        <v>634</v>
      </c>
    </row>
    <row r="3617" spans="1:10" x14ac:dyDescent="0.45">
      <c r="A3617">
        <v>77703</v>
      </c>
      <c r="B3617">
        <v>4</v>
      </c>
      <c r="C3617">
        <v>1</v>
      </c>
      <c r="D3617" t="s">
        <v>859</v>
      </c>
      <c r="E3617" t="s">
        <v>677</v>
      </c>
      <c r="F3617">
        <v>63</v>
      </c>
      <c r="G3617" t="s">
        <v>1809</v>
      </c>
      <c r="H3617" t="s">
        <v>634</v>
      </c>
      <c r="I3617" t="s">
        <v>634</v>
      </c>
      <c r="J3617" t="s">
        <v>634</v>
      </c>
    </row>
    <row r="3618" spans="1:10" x14ac:dyDescent="0.45">
      <c r="A3618">
        <v>77703</v>
      </c>
      <c r="B3618">
        <v>5</v>
      </c>
      <c r="C3618">
        <v>2</v>
      </c>
      <c r="D3618" t="s">
        <v>771</v>
      </c>
      <c r="E3618" t="s">
        <v>677</v>
      </c>
      <c r="F3618">
        <v>97</v>
      </c>
      <c r="G3618" t="s">
        <v>1828</v>
      </c>
      <c r="H3618">
        <v>5</v>
      </c>
      <c r="I3618" t="s">
        <v>634</v>
      </c>
      <c r="J3618" t="s">
        <v>634</v>
      </c>
    </row>
    <row r="3619" spans="1:10" x14ac:dyDescent="0.45">
      <c r="A3619">
        <v>77703</v>
      </c>
      <c r="B3619">
        <v>6</v>
      </c>
      <c r="C3619">
        <v>2</v>
      </c>
      <c r="D3619" t="s">
        <v>1640</v>
      </c>
      <c r="E3619" t="s">
        <v>677</v>
      </c>
      <c r="F3619">
        <v>5</v>
      </c>
      <c r="G3619" t="s">
        <v>1829</v>
      </c>
      <c r="H3619">
        <v>17</v>
      </c>
      <c r="I3619" t="s">
        <v>634</v>
      </c>
      <c r="J3619" t="s">
        <v>634</v>
      </c>
    </row>
    <row r="3620" spans="1:10" x14ac:dyDescent="0.45">
      <c r="A3620">
        <v>77703</v>
      </c>
      <c r="B3620">
        <v>7</v>
      </c>
      <c r="C3620">
        <v>2</v>
      </c>
      <c r="D3620" t="s">
        <v>1101</v>
      </c>
      <c r="E3620" t="s">
        <v>677</v>
      </c>
      <c r="F3620">
        <v>97</v>
      </c>
      <c r="G3620" t="s">
        <v>1849</v>
      </c>
      <c r="H3620">
        <v>5</v>
      </c>
      <c r="I3620" t="s">
        <v>634</v>
      </c>
      <c r="J3620" t="s">
        <v>634</v>
      </c>
    </row>
    <row r="3621" spans="1:10" x14ac:dyDescent="0.45">
      <c r="A3621">
        <v>77703</v>
      </c>
      <c r="B3621">
        <v>8</v>
      </c>
      <c r="C3621">
        <v>2</v>
      </c>
      <c r="D3621" t="s">
        <v>1353</v>
      </c>
      <c r="E3621" t="s">
        <v>677</v>
      </c>
      <c r="F3621">
        <v>9</v>
      </c>
      <c r="G3621" t="s">
        <v>1801</v>
      </c>
      <c r="H3621">
        <v>25</v>
      </c>
      <c r="I3621" t="s">
        <v>634</v>
      </c>
      <c r="J3621" t="s">
        <v>634</v>
      </c>
    </row>
    <row r="3622" spans="1:10" x14ac:dyDescent="0.45">
      <c r="A3622">
        <v>77703</v>
      </c>
      <c r="B3622">
        <v>9</v>
      </c>
      <c r="C3622">
        <v>2</v>
      </c>
      <c r="D3622" t="s">
        <v>1032</v>
      </c>
      <c r="E3622" t="s">
        <v>678</v>
      </c>
      <c r="F3622">
        <v>64</v>
      </c>
      <c r="G3622" t="s">
        <v>1854</v>
      </c>
      <c r="H3622">
        <v>17</v>
      </c>
      <c r="I3622" t="s">
        <v>634</v>
      </c>
      <c r="J3622" t="s">
        <v>634</v>
      </c>
    </row>
    <row r="3623" spans="1:10" x14ac:dyDescent="0.45">
      <c r="A3623">
        <v>77703</v>
      </c>
      <c r="B3623">
        <v>10</v>
      </c>
      <c r="C3623">
        <v>2</v>
      </c>
      <c r="D3623" t="s">
        <v>1034</v>
      </c>
      <c r="E3623" t="s">
        <v>678</v>
      </c>
      <c r="F3623">
        <v>64</v>
      </c>
      <c r="G3623" t="s">
        <v>1866</v>
      </c>
      <c r="H3623">
        <v>92</v>
      </c>
      <c r="I3623" t="s">
        <v>634</v>
      </c>
      <c r="J3623" t="s">
        <v>634</v>
      </c>
    </row>
    <row r="3624" spans="1:10" x14ac:dyDescent="0.45">
      <c r="A3624">
        <v>77703</v>
      </c>
      <c r="B3624">
        <v>11</v>
      </c>
      <c r="C3624">
        <v>2</v>
      </c>
      <c r="D3624" t="s">
        <v>760</v>
      </c>
      <c r="E3624" t="s">
        <v>677</v>
      </c>
      <c r="F3624">
        <v>14</v>
      </c>
      <c r="G3624" t="s">
        <v>1804</v>
      </c>
      <c r="H3624">
        <v>18</v>
      </c>
      <c r="I3624" t="s">
        <v>634</v>
      </c>
      <c r="J3624" t="s">
        <v>634</v>
      </c>
    </row>
    <row r="3625" spans="1:10" x14ac:dyDescent="0.45">
      <c r="A3625">
        <v>77703</v>
      </c>
      <c r="B3625">
        <v>12</v>
      </c>
      <c r="C3625">
        <v>2</v>
      </c>
      <c r="D3625" t="s">
        <v>1255</v>
      </c>
      <c r="E3625" t="s">
        <v>677</v>
      </c>
      <c r="F3625">
        <v>5</v>
      </c>
      <c r="G3625" t="s">
        <v>1805</v>
      </c>
      <c r="H3625">
        <v>77</v>
      </c>
      <c r="I3625" t="s">
        <v>634</v>
      </c>
      <c r="J3625" t="s">
        <v>634</v>
      </c>
    </row>
    <row r="3626" spans="1:10" x14ac:dyDescent="0.45">
      <c r="A3626">
        <v>77703</v>
      </c>
      <c r="B3626">
        <v>13</v>
      </c>
      <c r="C3626">
        <v>2</v>
      </c>
      <c r="D3626" t="s">
        <v>1090</v>
      </c>
      <c r="E3626" t="s">
        <v>678</v>
      </c>
      <c r="F3626">
        <v>64</v>
      </c>
      <c r="G3626" t="s">
        <v>634</v>
      </c>
      <c r="H3626" t="s">
        <v>634</v>
      </c>
      <c r="I3626">
        <v>2</v>
      </c>
      <c r="J3626">
        <v>203</v>
      </c>
    </row>
    <row r="3627" spans="1:10" x14ac:dyDescent="0.45">
      <c r="A3627">
        <v>77703</v>
      </c>
      <c r="B3627">
        <v>14</v>
      </c>
      <c r="C3627">
        <v>2</v>
      </c>
      <c r="D3627" t="s">
        <v>1314</v>
      </c>
      <c r="E3627" t="s">
        <v>677</v>
      </c>
      <c r="F3627">
        <v>23</v>
      </c>
      <c r="G3627" t="s">
        <v>1927</v>
      </c>
      <c r="H3627">
        <v>97</v>
      </c>
      <c r="I3627" t="s">
        <v>634</v>
      </c>
      <c r="J3627" t="s">
        <v>634</v>
      </c>
    </row>
    <row r="3628" spans="1:10" x14ac:dyDescent="0.45">
      <c r="A3628">
        <v>77703</v>
      </c>
      <c r="B3628">
        <v>15</v>
      </c>
      <c r="C3628">
        <v>3</v>
      </c>
      <c r="D3628" t="s">
        <v>748</v>
      </c>
      <c r="E3628" t="s">
        <v>678</v>
      </c>
      <c r="F3628">
        <v>86</v>
      </c>
      <c r="G3628" t="s">
        <v>1786</v>
      </c>
      <c r="H3628">
        <v>71</v>
      </c>
      <c r="I3628" t="s">
        <v>634</v>
      </c>
      <c r="J3628" t="s">
        <v>634</v>
      </c>
    </row>
    <row r="3629" spans="1:10" x14ac:dyDescent="0.45">
      <c r="A3629">
        <v>77703</v>
      </c>
      <c r="B3629">
        <v>16</v>
      </c>
      <c r="C3629">
        <v>3</v>
      </c>
      <c r="D3629" t="s">
        <v>772</v>
      </c>
      <c r="E3629" t="s">
        <v>677</v>
      </c>
      <c r="F3629">
        <v>97</v>
      </c>
      <c r="G3629" t="s">
        <v>1867</v>
      </c>
      <c r="H3629">
        <v>7</v>
      </c>
      <c r="I3629" t="s">
        <v>634</v>
      </c>
      <c r="J3629" t="s">
        <v>634</v>
      </c>
    </row>
    <row r="3630" spans="1:10" x14ac:dyDescent="0.45">
      <c r="A3630">
        <v>77703</v>
      </c>
      <c r="B3630">
        <v>17</v>
      </c>
      <c r="C3630">
        <v>3</v>
      </c>
      <c r="D3630" t="s">
        <v>1272</v>
      </c>
      <c r="E3630" t="s">
        <v>677</v>
      </c>
      <c r="F3630">
        <v>5</v>
      </c>
      <c r="G3630" t="s">
        <v>1909</v>
      </c>
      <c r="H3630">
        <v>25</v>
      </c>
      <c r="I3630" t="s">
        <v>634</v>
      </c>
      <c r="J3630" t="s">
        <v>634</v>
      </c>
    </row>
    <row r="3631" spans="1:10" x14ac:dyDescent="0.45">
      <c r="A3631">
        <v>77703</v>
      </c>
      <c r="B3631">
        <v>18</v>
      </c>
      <c r="C3631">
        <v>3</v>
      </c>
      <c r="D3631" t="s">
        <v>1062</v>
      </c>
      <c r="E3631" t="s">
        <v>677</v>
      </c>
      <c r="F3631">
        <v>17</v>
      </c>
      <c r="G3631" t="s">
        <v>1910</v>
      </c>
      <c r="H3631">
        <v>97</v>
      </c>
      <c r="I3631" t="s">
        <v>634</v>
      </c>
      <c r="J3631" t="s">
        <v>634</v>
      </c>
    </row>
    <row r="3632" spans="1:10" x14ac:dyDescent="0.45">
      <c r="A3632">
        <v>77703</v>
      </c>
      <c r="B3632">
        <v>19</v>
      </c>
      <c r="C3632">
        <v>3</v>
      </c>
      <c r="D3632" t="s">
        <v>875</v>
      </c>
      <c r="E3632" t="s">
        <v>678</v>
      </c>
      <c r="F3632">
        <v>23</v>
      </c>
      <c r="G3632" t="s">
        <v>634</v>
      </c>
      <c r="H3632" t="s">
        <v>634</v>
      </c>
      <c r="I3632">
        <v>2</v>
      </c>
      <c r="J3632">
        <v>207</v>
      </c>
    </row>
    <row r="3633" spans="1:10" x14ac:dyDescent="0.45">
      <c r="A3633">
        <v>77703</v>
      </c>
      <c r="B3633">
        <v>20</v>
      </c>
      <c r="C3633">
        <v>3</v>
      </c>
      <c r="D3633" t="s">
        <v>1571</v>
      </c>
      <c r="E3633" t="s">
        <v>677</v>
      </c>
      <c r="F3633">
        <v>23</v>
      </c>
      <c r="G3633" t="s">
        <v>1911</v>
      </c>
      <c r="H3633">
        <v>97</v>
      </c>
      <c r="I3633" t="s">
        <v>634</v>
      </c>
      <c r="J3633" t="s">
        <v>634</v>
      </c>
    </row>
    <row r="3634" spans="1:10" x14ac:dyDescent="0.45">
      <c r="A3634">
        <v>77703</v>
      </c>
      <c r="B3634">
        <v>21</v>
      </c>
      <c r="C3634">
        <v>3</v>
      </c>
      <c r="D3634" t="s">
        <v>838</v>
      </c>
      <c r="E3634" t="s">
        <v>677</v>
      </c>
      <c r="F3634">
        <v>5</v>
      </c>
      <c r="G3634" t="s">
        <v>1912</v>
      </c>
      <c r="H3634">
        <v>77</v>
      </c>
      <c r="I3634" t="s">
        <v>634</v>
      </c>
      <c r="J3634" t="s">
        <v>634</v>
      </c>
    </row>
    <row r="3635" spans="1:10" x14ac:dyDescent="0.45">
      <c r="A3635">
        <v>83582</v>
      </c>
      <c r="B3635">
        <v>0</v>
      </c>
      <c r="C3635">
        <v>1</v>
      </c>
      <c r="D3635" t="s">
        <v>927</v>
      </c>
      <c r="E3635" t="s">
        <v>677</v>
      </c>
      <c r="F3635">
        <v>89</v>
      </c>
      <c r="G3635" t="s">
        <v>1745</v>
      </c>
      <c r="H3635" t="s">
        <v>634</v>
      </c>
      <c r="I3635" t="s">
        <v>634</v>
      </c>
      <c r="J3635" t="s">
        <v>634</v>
      </c>
    </row>
    <row r="3636" spans="1:10" x14ac:dyDescent="0.45">
      <c r="A3636">
        <v>83582</v>
      </c>
      <c r="B3636">
        <v>1</v>
      </c>
      <c r="C3636">
        <v>1</v>
      </c>
      <c r="D3636" t="s">
        <v>987</v>
      </c>
      <c r="E3636" t="s">
        <v>677</v>
      </c>
      <c r="F3636">
        <v>71</v>
      </c>
      <c r="G3636" t="s">
        <v>1777</v>
      </c>
      <c r="H3636" t="s">
        <v>634</v>
      </c>
      <c r="I3636" t="s">
        <v>634</v>
      </c>
      <c r="J3636" t="s">
        <v>634</v>
      </c>
    </row>
    <row r="3637" spans="1:10" x14ac:dyDescent="0.45">
      <c r="A3637">
        <v>83582</v>
      </c>
      <c r="B3637">
        <v>2</v>
      </c>
      <c r="C3637">
        <v>1</v>
      </c>
      <c r="D3637" t="s">
        <v>1285</v>
      </c>
      <c r="E3637" t="s">
        <v>677</v>
      </c>
      <c r="F3637">
        <v>81</v>
      </c>
      <c r="G3637" t="s">
        <v>1827</v>
      </c>
      <c r="H3637">
        <v>20</v>
      </c>
      <c r="I3637" t="s">
        <v>634</v>
      </c>
      <c r="J3637" t="s">
        <v>634</v>
      </c>
    </row>
    <row r="3638" spans="1:10" x14ac:dyDescent="0.45">
      <c r="A3638">
        <v>83582</v>
      </c>
      <c r="B3638">
        <v>3</v>
      </c>
      <c r="C3638">
        <v>1</v>
      </c>
      <c r="D3638" t="s">
        <v>1050</v>
      </c>
      <c r="E3638" t="s">
        <v>677</v>
      </c>
      <c r="F3638">
        <v>89</v>
      </c>
      <c r="G3638" t="s">
        <v>1797</v>
      </c>
      <c r="H3638">
        <v>26</v>
      </c>
      <c r="I3638" t="s">
        <v>634</v>
      </c>
      <c r="J3638" t="s">
        <v>634</v>
      </c>
    </row>
    <row r="3639" spans="1:10" x14ac:dyDescent="0.45">
      <c r="A3639">
        <v>83582</v>
      </c>
      <c r="B3639">
        <v>4</v>
      </c>
      <c r="C3639">
        <v>2</v>
      </c>
      <c r="D3639" t="s">
        <v>957</v>
      </c>
      <c r="E3639" t="s">
        <v>678</v>
      </c>
      <c r="F3639">
        <v>8</v>
      </c>
      <c r="G3639" t="s">
        <v>1809</v>
      </c>
      <c r="H3639" t="s">
        <v>634</v>
      </c>
      <c r="I3639" t="s">
        <v>634</v>
      </c>
      <c r="J3639" t="s">
        <v>634</v>
      </c>
    </row>
    <row r="3640" spans="1:10" x14ac:dyDescent="0.45">
      <c r="A3640">
        <v>83582</v>
      </c>
      <c r="B3640">
        <v>5</v>
      </c>
      <c r="C3640">
        <v>2</v>
      </c>
      <c r="D3640" t="s">
        <v>1460</v>
      </c>
      <c r="E3640" t="s">
        <v>677</v>
      </c>
      <c r="F3640">
        <v>20</v>
      </c>
      <c r="G3640" t="s">
        <v>1828</v>
      </c>
      <c r="H3640">
        <v>81</v>
      </c>
      <c r="I3640" t="s">
        <v>634</v>
      </c>
      <c r="J3640" t="s">
        <v>634</v>
      </c>
    </row>
    <row r="3641" spans="1:10" x14ac:dyDescent="0.45">
      <c r="A3641">
        <v>83582</v>
      </c>
      <c r="B3641">
        <v>6</v>
      </c>
      <c r="C3641">
        <v>2</v>
      </c>
      <c r="D3641" t="s">
        <v>1402</v>
      </c>
      <c r="E3641" t="s">
        <v>678</v>
      </c>
      <c r="F3641">
        <v>15</v>
      </c>
      <c r="G3641" t="s">
        <v>634</v>
      </c>
      <c r="H3641" t="s">
        <v>634</v>
      </c>
      <c r="I3641">
        <v>2</v>
      </c>
      <c r="J3641">
        <v>205</v>
      </c>
    </row>
    <row r="3642" spans="1:10" x14ac:dyDescent="0.45">
      <c r="A3642">
        <v>83582</v>
      </c>
      <c r="B3642">
        <v>7</v>
      </c>
      <c r="C3642">
        <v>2</v>
      </c>
      <c r="D3642" t="s">
        <v>1280</v>
      </c>
      <c r="E3642" t="s">
        <v>678</v>
      </c>
      <c r="F3642">
        <v>72</v>
      </c>
      <c r="G3642" t="s">
        <v>634</v>
      </c>
      <c r="H3642" t="s">
        <v>634</v>
      </c>
      <c r="I3642">
        <v>2</v>
      </c>
      <c r="J3642">
        <v>201</v>
      </c>
    </row>
    <row r="3643" spans="1:10" x14ac:dyDescent="0.45">
      <c r="A3643">
        <v>83582</v>
      </c>
      <c r="B3643">
        <v>8</v>
      </c>
      <c r="C3643">
        <v>2</v>
      </c>
      <c r="D3643" t="s">
        <v>1507</v>
      </c>
      <c r="E3643" t="s">
        <v>677</v>
      </c>
      <c r="F3643">
        <v>16</v>
      </c>
      <c r="G3643" t="s">
        <v>1829</v>
      </c>
      <c r="H3643">
        <v>21</v>
      </c>
      <c r="I3643" t="s">
        <v>634</v>
      </c>
      <c r="J3643" t="s">
        <v>634</v>
      </c>
    </row>
    <row r="3644" spans="1:10" x14ac:dyDescent="0.45">
      <c r="A3644">
        <v>83582</v>
      </c>
      <c r="B3644">
        <v>9</v>
      </c>
      <c r="C3644">
        <v>2</v>
      </c>
      <c r="D3644" t="s">
        <v>1363</v>
      </c>
      <c r="E3644" t="s">
        <v>677</v>
      </c>
      <c r="F3644">
        <v>10</v>
      </c>
      <c r="G3644" t="s">
        <v>1849</v>
      </c>
      <c r="H3644">
        <v>20</v>
      </c>
      <c r="I3644" t="s">
        <v>634</v>
      </c>
      <c r="J3644" t="s">
        <v>634</v>
      </c>
    </row>
    <row r="3645" spans="1:10" x14ac:dyDescent="0.45">
      <c r="A3645">
        <v>83582</v>
      </c>
      <c r="B3645">
        <v>10</v>
      </c>
      <c r="C3645">
        <v>2</v>
      </c>
      <c r="D3645" t="s">
        <v>1189</v>
      </c>
      <c r="E3645" t="s">
        <v>677</v>
      </c>
      <c r="F3645">
        <v>12</v>
      </c>
      <c r="G3645" t="s">
        <v>634</v>
      </c>
      <c r="H3645" t="s">
        <v>634</v>
      </c>
      <c r="I3645">
        <v>2</v>
      </c>
      <c r="J3645">
        <v>201</v>
      </c>
    </row>
    <row r="3646" spans="1:10" x14ac:dyDescent="0.45">
      <c r="A3646">
        <v>83582</v>
      </c>
      <c r="B3646">
        <v>11</v>
      </c>
      <c r="C3646">
        <v>3</v>
      </c>
      <c r="D3646" t="s">
        <v>1641</v>
      </c>
      <c r="E3646" t="s">
        <v>677</v>
      </c>
      <c r="F3646">
        <v>26</v>
      </c>
      <c r="G3646" t="s">
        <v>1801</v>
      </c>
      <c r="H3646">
        <v>76</v>
      </c>
      <c r="I3646" t="s">
        <v>634</v>
      </c>
      <c r="J3646" t="s">
        <v>634</v>
      </c>
    </row>
    <row r="3647" spans="1:10" x14ac:dyDescent="0.45">
      <c r="A3647">
        <v>83582</v>
      </c>
      <c r="B3647">
        <v>12</v>
      </c>
      <c r="C3647">
        <v>3</v>
      </c>
      <c r="D3647" t="s">
        <v>1311</v>
      </c>
      <c r="E3647" t="s">
        <v>678</v>
      </c>
      <c r="F3647">
        <v>15</v>
      </c>
      <c r="G3647" t="s">
        <v>1854</v>
      </c>
      <c r="H3647">
        <v>17</v>
      </c>
      <c r="I3647" t="s">
        <v>634</v>
      </c>
      <c r="J3647" t="s">
        <v>634</v>
      </c>
    </row>
    <row r="3648" spans="1:10" x14ac:dyDescent="0.45">
      <c r="A3648">
        <v>83582</v>
      </c>
      <c r="B3648">
        <v>13</v>
      </c>
      <c r="C3648">
        <v>3</v>
      </c>
      <c r="D3648" t="s">
        <v>983</v>
      </c>
      <c r="E3648" t="s">
        <v>678</v>
      </c>
      <c r="F3648">
        <v>6</v>
      </c>
      <c r="G3648" t="s">
        <v>634</v>
      </c>
      <c r="H3648" t="s">
        <v>634</v>
      </c>
      <c r="I3648">
        <v>4</v>
      </c>
      <c r="J3648">
        <v>504</v>
      </c>
    </row>
    <row r="3649" spans="1:10" x14ac:dyDescent="0.45">
      <c r="A3649">
        <v>83586</v>
      </c>
      <c r="B3649">
        <v>0</v>
      </c>
      <c r="C3649">
        <v>1</v>
      </c>
      <c r="D3649" t="s">
        <v>1237</v>
      </c>
      <c r="E3649" t="s">
        <v>678</v>
      </c>
      <c r="F3649">
        <v>21</v>
      </c>
      <c r="G3649" t="s">
        <v>1755</v>
      </c>
      <c r="H3649" t="s">
        <v>634</v>
      </c>
      <c r="I3649" t="s">
        <v>634</v>
      </c>
      <c r="J3649" t="s">
        <v>634</v>
      </c>
    </row>
    <row r="3650" spans="1:10" x14ac:dyDescent="0.45">
      <c r="A3650">
        <v>83586</v>
      </c>
      <c r="B3650">
        <v>1</v>
      </c>
      <c r="C3650">
        <v>1</v>
      </c>
      <c r="D3650" t="s">
        <v>1504</v>
      </c>
      <c r="E3650" t="s">
        <v>678</v>
      </c>
      <c r="F3650">
        <v>89</v>
      </c>
      <c r="G3650" t="s">
        <v>1756</v>
      </c>
      <c r="H3650">
        <v>21</v>
      </c>
      <c r="I3650" t="s">
        <v>634</v>
      </c>
      <c r="J3650" t="s">
        <v>634</v>
      </c>
    </row>
    <row r="3651" spans="1:10" x14ac:dyDescent="0.45">
      <c r="A3651">
        <v>83586</v>
      </c>
      <c r="B3651">
        <v>2</v>
      </c>
      <c r="C3651">
        <v>1</v>
      </c>
      <c r="D3651" t="s">
        <v>1624</v>
      </c>
      <c r="E3651" t="s">
        <v>678</v>
      </c>
      <c r="F3651">
        <v>20</v>
      </c>
      <c r="G3651" t="s">
        <v>634</v>
      </c>
      <c r="H3651" t="s">
        <v>634</v>
      </c>
      <c r="I3651">
        <v>2</v>
      </c>
      <c r="J3651">
        <v>201</v>
      </c>
    </row>
    <row r="3652" spans="1:10" x14ac:dyDescent="0.45">
      <c r="A3652">
        <v>83586</v>
      </c>
      <c r="B3652">
        <v>3</v>
      </c>
      <c r="C3652">
        <v>1</v>
      </c>
      <c r="D3652" t="s">
        <v>1326</v>
      </c>
      <c r="E3652" t="s">
        <v>677</v>
      </c>
      <c r="F3652">
        <v>8</v>
      </c>
      <c r="G3652" t="s">
        <v>1766</v>
      </c>
      <c r="H3652">
        <v>16</v>
      </c>
      <c r="I3652" t="s">
        <v>634</v>
      </c>
      <c r="J3652" t="s">
        <v>634</v>
      </c>
    </row>
    <row r="3653" spans="1:10" x14ac:dyDescent="0.45">
      <c r="A3653">
        <v>83586</v>
      </c>
      <c r="B3653">
        <v>4</v>
      </c>
      <c r="C3653">
        <v>1</v>
      </c>
      <c r="D3653" t="s">
        <v>1380</v>
      </c>
      <c r="E3653" t="s">
        <v>678</v>
      </c>
      <c r="F3653">
        <v>89</v>
      </c>
      <c r="G3653" t="s">
        <v>1758</v>
      </c>
      <c r="H3653">
        <v>21</v>
      </c>
      <c r="I3653" t="s">
        <v>634</v>
      </c>
      <c r="J3653" t="s">
        <v>634</v>
      </c>
    </row>
    <row r="3654" spans="1:10" x14ac:dyDescent="0.45">
      <c r="A3654">
        <v>83586</v>
      </c>
      <c r="B3654">
        <v>5</v>
      </c>
      <c r="C3654">
        <v>1</v>
      </c>
      <c r="D3654" t="s">
        <v>1459</v>
      </c>
      <c r="E3654" t="s">
        <v>677</v>
      </c>
      <c r="F3654">
        <v>41</v>
      </c>
      <c r="G3654" t="s">
        <v>1770</v>
      </c>
      <c r="H3654">
        <v>7</v>
      </c>
      <c r="I3654" t="s">
        <v>634</v>
      </c>
      <c r="J3654" t="s">
        <v>634</v>
      </c>
    </row>
    <row r="3655" spans="1:10" x14ac:dyDescent="0.45">
      <c r="A3655">
        <v>83586</v>
      </c>
      <c r="B3655">
        <v>6</v>
      </c>
      <c r="C3655">
        <v>1</v>
      </c>
      <c r="D3655" t="s">
        <v>1524</v>
      </c>
      <c r="E3655" t="s">
        <v>678</v>
      </c>
      <c r="F3655">
        <v>89</v>
      </c>
      <c r="G3655" t="s">
        <v>1771</v>
      </c>
      <c r="H3655" t="s">
        <v>634</v>
      </c>
      <c r="I3655" t="s">
        <v>634</v>
      </c>
      <c r="J3655" t="s">
        <v>634</v>
      </c>
    </row>
    <row r="3656" spans="1:10" x14ac:dyDescent="0.45">
      <c r="A3656">
        <v>83586</v>
      </c>
      <c r="B3656">
        <v>7</v>
      </c>
      <c r="C3656">
        <v>1</v>
      </c>
      <c r="D3656" t="s">
        <v>1073</v>
      </c>
      <c r="E3656" t="s">
        <v>677</v>
      </c>
      <c r="F3656">
        <v>99</v>
      </c>
      <c r="G3656" t="s">
        <v>634</v>
      </c>
      <c r="H3656" t="s">
        <v>634</v>
      </c>
      <c r="I3656">
        <v>2</v>
      </c>
      <c r="J3656">
        <v>213</v>
      </c>
    </row>
    <row r="3657" spans="1:10" x14ac:dyDescent="0.45">
      <c r="A3657">
        <v>83586</v>
      </c>
      <c r="B3657">
        <v>8</v>
      </c>
      <c r="C3657">
        <v>1</v>
      </c>
      <c r="D3657" t="s">
        <v>1363</v>
      </c>
      <c r="E3657" t="s">
        <v>678</v>
      </c>
      <c r="F3657">
        <v>89</v>
      </c>
      <c r="G3657" t="s">
        <v>1772</v>
      </c>
      <c r="H3657">
        <v>16</v>
      </c>
      <c r="I3657" t="s">
        <v>634</v>
      </c>
      <c r="J3657" t="s">
        <v>634</v>
      </c>
    </row>
    <row r="3658" spans="1:10" x14ac:dyDescent="0.45">
      <c r="A3658">
        <v>83586</v>
      </c>
      <c r="B3658">
        <v>9</v>
      </c>
      <c r="C3658">
        <v>2</v>
      </c>
      <c r="D3658" t="s">
        <v>770</v>
      </c>
      <c r="E3658" t="s">
        <v>678</v>
      </c>
      <c r="F3658">
        <v>21</v>
      </c>
      <c r="G3658" t="s">
        <v>1767</v>
      </c>
      <c r="H3658">
        <v>90</v>
      </c>
      <c r="I3658" t="s">
        <v>634</v>
      </c>
      <c r="J3658" t="s">
        <v>634</v>
      </c>
    </row>
    <row r="3659" spans="1:10" x14ac:dyDescent="0.45">
      <c r="A3659">
        <v>83586</v>
      </c>
      <c r="B3659">
        <v>10</v>
      </c>
      <c r="C3659">
        <v>2</v>
      </c>
      <c r="D3659" t="s">
        <v>1237</v>
      </c>
      <c r="E3659" t="s">
        <v>677</v>
      </c>
      <c r="F3659">
        <v>9</v>
      </c>
      <c r="G3659" t="s">
        <v>634</v>
      </c>
      <c r="H3659" t="s">
        <v>634</v>
      </c>
      <c r="I3659">
        <v>2</v>
      </c>
      <c r="J3659">
        <v>207</v>
      </c>
    </row>
    <row r="3660" spans="1:10" x14ac:dyDescent="0.45">
      <c r="A3660">
        <v>83586</v>
      </c>
      <c r="B3660">
        <v>11</v>
      </c>
      <c r="C3660">
        <v>2</v>
      </c>
      <c r="D3660" t="s">
        <v>1268</v>
      </c>
      <c r="E3660" t="s">
        <v>678</v>
      </c>
      <c r="F3660">
        <v>90</v>
      </c>
      <c r="G3660" t="s">
        <v>634</v>
      </c>
      <c r="H3660" t="s">
        <v>634</v>
      </c>
      <c r="I3660">
        <v>2</v>
      </c>
      <c r="J3660">
        <v>203</v>
      </c>
    </row>
    <row r="3661" spans="1:10" x14ac:dyDescent="0.45">
      <c r="A3661">
        <v>83586</v>
      </c>
      <c r="B3661">
        <v>12</v>
      </c>
      <c r="C3661">
        <v>2</v>
      </c>
      <c r="D3661" t="s">
        <v>1182</v>
      </c>
      <c r="E3661" t="s">
        <v>678</v>
      </c>
      <c r="F3661">
        <v>90</v>
      </c>
      <c r="G3661" t="s">
        <v>1763</v>
      </c>
      <c r="H3661">
        <v>20</v>
      </c>
      <c r="I3661" t="s">
        <v>634</v>
      </c>
      <c r="J3661" t="s">
        <v>634</v>
      </c>
    </row>
    <row r="3662" spans="1:10" x14ac:dyDescent="0.45">
      <c r="A3662">
        <v>83586</v>
      </c>
      <c r="B3662">
        <v>13</v>
      </c>
      <c r="C3662">
        <v>2</v>
      </c>
      <c r="D3662" t="s">
        <v>701</v>
      </c>
      <c r="E3662" t="s">
        <v>678</v>
      </c>
      <c r="F3662">
        <v>81</v>
      </c>
      <c r="G3662" t="s">
        <v>1768</v>
      </c>
      <c r="H3662">
        <v>16</v>
      </c>
      <c r="I3662" t="s">
        <v>634</v>
      </c>
      <c r="J3662" t="s">
        <v>634</v>
      </c>
    </row>
    <row r="3663" spans="1:10" x14ac:dyDescent="0.45">
      <c r="A3663">
        <v>83586</v>
      </c>
      <c r="B3663">
        <v>14</v>
      </c>
      <c r="C3663">
        <v>2</v>
      </c>
      <c r="D3663" t="s">
        <v>751</v>
      </c>
      <c r="E3663" t="s">
        <v>678</v>
      </c>
      <c r="F3663">
        <v>90</v>
      </c>
      <c r="G3663" t="s">
        <v>1833</v>
      </c>
      <c r="H3663">
        <v>21</v>
      </c>
      <c r="I3663" t="s">
        <v>634</v>
      </c>
      <c r="J3663" t="s">
        <v>634</v>
      </c>
    </row>
    <row r="3664" spans="1:10" x14ac:dyDescent="0.45">
      <c r="A3664">
        <v>83586</v>
      </c>
      <c r="B3664">
        <v>15</v>
      </c>
      <c r="C3664">
        <v>2</v>
      </c>
      <c r="D3664" t="s">
        <v>1043</v>
      </c>
      <c r="E3664" t="s">
        <v>678</v>
      </c>
      <c r="F3664">
        <v>20</v>
      </c>
      <c r="G3664" t="s">
        <v>634</v>
      </c>
      <c r="H3664" t="s">
        <v>634</v>
      </c>
      <c r="I3664">
        <v>2</v>
      </c>
      <c r="J3664">
        <v>208</v>
      </c>
    </row>
    <row r="3665" spans="1:10" x14ac:dyDescent="0.45">
      <c r="A3665">
        <v>83586</v>
      </c>
      <c r="B3665">
        <v>16</v>
      </c>
      <c r="C3665">
        <v>3</v>
      </c>
      <c r="D3665" t="s">
        <v>1184</v>
      </c>
      <c r="E3665" t="s">
        <v>678</v>
      </c>
      <c r="F3665">
        <v>21</v>
      </c>
      <c r="G3665" t="s">
        <v>1834</v>
      </c>
      <c r="H3665">
        <v>89</v>
      </c>
      <c r="I3665" t="s">
        <v>634</v>
      </c>
      <c r="J3665" t="s">
        <v>634</v>
      </c>
    </row>
    <row r="3666" spans="1:10" x14ac:dyDescent="0.45">
      <c r="A3666">
        <v>83586</v>
      </c>
      <c r="B3666">
        <v>17</v>
      </c>
      <c r="C3666">
        <v>3</v>
      </c>
      <c r="D3666" t="s">
        <v>1341</v>
      </c>
      <c r="E3666" t="s">
        <v>678</v>
      </c>
      <c r="F3666">
        <v>20</v>
      </c>
      <c r="G3666" t="s">
        <v>1823</v>
      </c>
      <c r="H3666">
        <v>16</v>
      </c>
      <c r="I3666" t="s">
        <v>634</v>
      </c>
      <c r="J3666" t="s">
        <v>634</v>
      </c>
    </row>
    <row r="3667" spans="1:10" x14ac:dyDescent="0.45">
      <c r="A3667">
        <v>83586</v>
      </c>
      <c r="B3667">
        <v>18</v>
      </c>
      <c r="C3667">
        <v>3</v>
      </c>
      <c r="D3667" t="s">
        <v>808</v>
      </c>
      <c r="E3667" t="s">
        <v>678</v>
      </c>
      <c r="F3667">
        <v>21</v>
      </c>
      <c r="G3667" t="s">
        <v>1824</v>
      </c>
      <c r="H3667">
        <v>10</v>
      </c>
      <c r="I3667" t="s">
        <v>634</v>
      </c>
      <c r="J3667" t="s">
        <v>634</v>
      </c>
    </row>
    <row r="3668" spans="1:10" x14ac:dyDescent="0.45">
      <c r="A3668">
        <v>83586</v>
      </c>
      <c r="B3668">
        <v>19</v>
      </c>
      <c r="C3668">
        <v>3</v>
      </c>
      <c r="D3668" t="s">
        <v>1122</v>
      </c>
      <c r="E3668" t="s">
        <v>678</v>
      </c>
      <c r="F3668">
        <v>81</v>
      </c>
      <c r="G3668" t="s">
        <v>1872</v>
      </c>
      <c r="H3668">
        <v>21</v>
      </c>
      <c r="I3668" t="s">
        <v>634</v>
      </c>
      <c r="J3668" t="s">
        <v>634</v>
      </c>
    </row>
    <row r="3669" spans="1:10" x14ac:dyDescent="0.45">
      <c r="A3669">
        <v>83587</v>
      </c>
      <c r="B3669">
        <v>0</v>
      </c>
      <c r="C3669">
        <v>1</v>
      </c>
      <c r="D3669" t="s">
        <v>1642</v>
      </c>
      <c r="E3669" t="s">
        <v>678</v>
      </c>
      <c r="F3669">
        <v>22</v>
      </c>
      <c r="G3669" t="s">
        <v>1755</v>
      </c>
      <c r="H3669">
        <v>10</v>
      </c>
      <c r="I3669" t="s">
        <v>634</v>
      </c>
      <c r="J3669" t="s">
        <v>634</v>
      </c>
    </row>
    <row r="3670" spans="1:10" x14ac:dyDescent="0.45">
      <c r="A3670">
        <v>83587</v>
      </c>
      <c r="B3670">
        <v>1</v>
      </c>
      <c r="C3670">
        <v>1</v>
      </c>
      <c r="D3670" t="s">
        <v>818</v>
      </c>
      <c r="E3670" t="s">
        <v>678</v>
      </c>
      <c r="F3670">
        <v>92</v>
      </c>
      <c r="G3670" t="s">
        <v>1756</v>
      </c>
      <c r="H3670">
        <v>71</v>
      </c>
      <c r="I3670" t="s">
        <v>634</v>
      </c>
      <c r="J3670" t="s">
        <v>634</v>
      </c>
    </row>
    <row r="3671" spans="1:10" x14ac:dyDescent="0.45">
      <c r="A3671">
        <v>83587</v>
      </c>
      <c r="B3671">
        <v>2</v>
      </c>
      <c r="C3671">
        <v>1</v>
      </c>
      <c r="D3671" t="s">
        <v>1300</v>
      </c>
      <c r="E3671" t="s">
        <v>678</v>
      </c>
      <c r="F3671">
        <v>63</v>
      </c>
      <c r="G3671" t="s">
        <v>634</v>
      </c>
      <c r="H3671" t="s">
        <v>634</v>
      </c>
      <c r="I3671">
        <v>2</v>
      </c>
      <c r="J3671">
        <v>208</v>
      </c>
    </row>
    <row r="3672" spans="1:10" x14ac:dyDescent="0.45">
      <c r="A3672">
        <v>83587</v>
      </c>
      <c r="B3672">
        <v>3</v>
      </c>
      <c r="C3672">
        <v>2</v>
      </c>
      <c r="D3672" t="s">
        <v>1521</v>
      </c>
      <c r="E3672" t="s">
        <v>678</v>
      </c>
      <c r="F3672">
        <v>71</v>
      </c>
      <c r="G3672" t="s">
        <v>1757</v>
      </c>
      <c r="H3672">
        <v>92</v>
      </c>
      <c r="I3672" t="s">
        <v>634</v>
      </c>
      <c r="J3672" t="s">
        <v>634</v>
      </c>
    </row>
    <row r="3673" spans="1:10" x14ac:dyDescent="0.45">
      <c r="A3673">
        <v>83587</v>
      </c>
      <c r="B3673">
        <v>4</v>
      </c>
      <c r="C3673">
        <v>2</v>
      </c>
      <c r="D3673" t="s">
        <v>1018</v>
      </c>
      <c r="E3673" t="s">
        <v>677</v>
      </c>
      <c r="F3673">
        <v>71</v>
      </c>
      <c r="G3673" t="s">
        <v>634</v>
      </c>
      <c r="H3673" t="s">
        <v>634</v>
      </c>
      <c r="I3673">
        <v>2</v>
      </c>
      <c r="J3673">
        <v>201</v>
      </c>
    </row>
    <row r="3674" spans="1:10" x14ac:dyDescent="0.45">
      <c r="A3674">
        <v>83587</v>
      </c>
      <c r="B3674">
        <v>5</v>
      </c>
      <c r="C3674">
        <v>2</v>
      </c>
      <c r="D3674" t="s">
        <v>846</v>
      </c>
      <c r="E3674" t="s">
        <v>678</v>
      </c>
      <c r="F3674">
        <v>71</v>
      </c>
      <c r="G3674" t="s">
        <v>1774</v>
      </c>
      <c r="H3674">
        <v>17</v>
      </c>
      <c r="I3674" t="s">
        <v>634</v>
      </c>
      <c r="J3674" t="s">
        <v>634</v>
      </c>
    </row>
    <row r="3675" spans="1:10" x14ac:dyDescent="0.45">
      <c r="A3675">
        <v>83587</v>
      </c>
      <c r="B3675">
        <v>6</v>
      </c>
      <c r="C3675">
        <v>2</v>
      </c>
      <c r="D3675" t="s">
        <v>901</v>
      </c>
      <c r="E3675" t="s">
        <v>678</v>
      </c>
      <c r="F3675">
        <v>44</v>
      </c>
      <c r="G3675" t="s">
        <v>1775</v>
      </c>
      <c r="H3675" t="s">
        <v>634</v>
      </c>
      <c r="I3675" t="s">
        <v>634</v>
      </c>
      <c r="J3675" t="s">
        <v>634</v>
      </c>
    </row>
    <row r="3676" spans="1:10" x14ac:dyDescent="0.45">
      <c r="A3676">
        <v>83587</v>
      </c>
      <c r="B3676">
        <v>7</v>
      </c>
      <c r="C3676">
        <v>2</v>
      </c>
      <c r="D3676" t="s">
        <v>911</v>
      </c>
      <c r="E3676" t="s">
        <v>678</v>
      </c>
      <c r="F3676">
        <v>27</v>
      </c>
      <c r="G3676" t="s">
        <v>1832</v>
      </c>
      <c r="H3676">
        <v>63</v>
      </c>
      <c r="I3676" t="s">
        <v>634</v>
      </c>
      <c r="J3676" t="s">
        <v>634</v>
      </c>
    </row>
    <row r="3677" spans="1:10" x14ac:dyDescent="0.45">
      <c r="A3677">
        <v>83587</v>
      </c>
      <c r="B3677">
        <v>8</v>
      </c>
      <c r="C3677">
        <v>2</v>
      </c>
      <c r="D3677" t="s">
        <v>960</v>
      </c>
      <c r="E3677" t="s">
        <v>677</v>
      </c>
      <c r="F3677">
        <v>6</v>
      </c>
      <c r="G3677" t="s">
        <v>634</v>
      </c>
      <c r="H3677" t="s">
        <v>634</v>
      </c>
      <c r="I3677">
        <v>2</v>
      </c>
      <c r="J3677">
        <v>207</v>
      </c>
    </row>
    <row r="3678" spans="1:10" x14ac:dyDescent="0.45">
      <c r="A3678">
        <v>83587</v>
      </c>
      <c r="B3678">
        <v>9</v>
      </c>
      <c r="C3678">
        <v>2</v>
      </c>
      <c r="D3678" t="s">
        <v>786</v>
      </c>
      <c r="E3678" t="s">
        <v>678</v>
      </c>
      <c r="F3678">
        <v>92</v>
      </c>
      <c r="G3678" t="s">
        <v>1855</v>
      </c>
      <c r="H3678" t="s">
        <v>634</v>
      </c>
      <c r="I3678" t="s">
        <v>634</v>
      </c>
      <c r="J3678" t="s">
        <v>634</v>
      </c>
    </row>
    <row r="3679" spans="1:10" x14ac:dyDescent="0.45">
      <c r="A3679">
        <v>83587</v>
      </c>
      <c r="B3679">
        <v>10</v>
      </c>
      <c r="C3679">
        <v>2</v>
      </c>
      <c r="D3679" t="s">
        <v>835</v>
      </c>
      <c r="E3679" t="s">
        <v>678</v>
      </c>
      <c r="F3679">
        <v>64</v>
      </c>
      <c r="G3679" t="s">
        <v>1856</v>
      </c>
      <c r="H3679">
        <v>71</v>
      </c>
      <c r="I3679" t="s">
        <v>634</v>
      </c>
      <c r="J3679" t="s">
        <v>634</v>
      </c>
    </row>
    <row r="3680" spans="1:10" x14ac:dyDescent="0.45">
      <c r="A3680">
        <v>83587</v>
      </c>
      <c r="B3680">
        <v>11</v>
      </c>
      <c r="C3680">
        <v>2</v>
      </c>
      <c r="D3680" t="s">
        <v>1013</v>
      </c>
      <c r="E3680" t="s">
        <v>677</v>
      </c>
      <c r="F3680">
        <v>15</v>
      </c>
      <c r="G3680" t="s">
        <v>1819</v>
      </c>
      <c r="H3680">
        <v>6</v>
      </c>
      <c r="I3680" t="s">
        <v>634</v>
      </c>
      <c r="J3680" t="s">
        <v>634</v>
      </c>
    </row>
    <row r="3681" spans="1:10" x14ac:dyDescent="0.45">
      <c r="A3681">
        <v>83587</v>
      </c>
      <c r="B3681">
        <v>12</v>
      </c>
      <c r="C3681">
        <v>2</v>
      </c>
      <c r="D3681" t="s">
        <v>1121</v>
      </c>
      <c r="E3681" t="s">
        <v>678</v>
      </c>
      <c r="F3681">
        <v>22</v>
      </c>
      <c r="G3681" t="s">
        <v>1820</v>
      </c>
      <c r="H3681">
        <v>10</v>
      </c>
      <c r="I3681" t="s">
        <v>634</v>
      </c>
      <c r="J3681" t="s">
        <v>634</v>
      </c>
    </row>
    <row r="3682" spans="1:10" x14ac:dyDescent="0.45">
      <c r="A3682">
        <v>83587</v>
      </c>
      <c r="B3682">
        <v>13</v>
      </c>
      <c r="C3682">
        <v>3</v>
      </c>
      <c r="D3682" t="s">
        <v>771</v>
      </c>
      <c r="E3682" t="s">
        <v>677</v>
      </c>
      <c r="F3682">
        <v>23</v>
      </c>
      <c r="G3682" t="s">
        <v>634</v>
      </c>
      <c r="H3682" t="s">
        <v>634</v>
      </c>
      <c r="I3682">
        <v>2</v>
      </c>
      <c r="J3682">
        <v>207</v>
      </c>
    </row>
    <row r="3683" spans="1:10" x14ac:dyDescent="0.45">
      <c r="A3683">
        <v>83587</v>
      </c>
      <c r="B3683">
        <v>14</v>
      </c>
      <c r="C3683">
        <v>3</v>
      </c>
      <c r="D3683" t="s">
        <v>1371</v>
      </c>
      <c r="E3683" t="s">
        <v>678</v>
      </c>
      <c r="F3683">
        <v>86</v>
      </c>
      <c r="G3683" t="s">
        <v>1821</v>
      </c>
      <c r="H3683" t="s">
        <v>634</v>
      </c>
      <c r="I3683" t="s">
        <v>634</v>
      </c>
      <c r="J3683" t="s">
        <v>634</v>
      </c>
    </row>
    <row r="3684" spans="1:10" x14ac:dyDescent="0.45">
      <c r="A3684">
        <v>83587</v>
      </c>
      <c r="B3684">
        <v>15</v>
      </c>
      <c r="C3684">
        <v>3</v>
      </c>
      <c r="D3684" t="s">
        <v>767</v>
      </c>
      <c r="E3684" t="s">
        <v>678</v>
      </c>
      <c r="F3684">
        <v>92</v>
      </c>
      <c r="G3684" t="s">
        <v>1822</v>
      </c>
      <c r="H3684">
        <v>71</v>
      </c>
      <c r="I3684" t="s">
        <v>634</v>
      </c>
      <c r="J3684" t="s">
        <v>634</v>
      </c>
    </row>
    <row r="3685" spans="1:10" x14ac:dyDescent="0.45">
      <c r="A3685">
        <v>83587</v>
      </c>
      <c r="B3685">
        <v>16</v>
      </c>
      <c r="C3685">
        <v>3</v>
      </c>
      <c r="D3685" t="s">
        <v>1080</v>
      </c>
      <c r="E3685" t="s">
        <v>678</v>
      </c>
      <c r="F3685">
        <v>92</v>
      </c>
      <c r="G3685" t="s">
        <v>1893</v>
      </c>
      <c r="H3685">
        <v>36</v>
      </c>
      <c r="I3685" t="s">
        <v>634</v>
      </c>
      <c r="J3685" t="s">
        <v>634</v>
      </c>
    </row>
    <row r="3686" spans="1:10" x14ac:dyDescent="0.45">
      <c r="A3686">
        <v>83587</v>
      </c>
      <c r="B3686">
        <v>17</v>
      </c>
      <c r="C3686">
        <v>3</v>
      </c>
      <c r="D3686" t="s">
        <v>1643</v>
      </c>
      <c r="E3686" t="s">
        <v>678</v>
      </c>
      <c r="F3686">
        <v>7</v>
      </c>
      <c r="G3686" t="s">
        <v>1894</v>
      </c>
      <c r="H3686" t="s">
        <v>634</v>
      </c>
      <c r="I3686" t="s">
        <v>634</v>
      </c>
      <c r="J3686" t="s">
        <v>634</v>
      </c>
    </row>
    <row r="3687" spans="1:10" x14ac:dyDescent="0.45">
      <c r="A3687">
        <v>83587</v>
      </c>
      <c r="B3687">
        <v>18</v>
      </c>
      <c r="C3687">
        <v>3</v>
      </c>
      <c r="D3687" t="s">
        <v>1132</v>
      </c>
      <c r="E3687" t="s">
        <v>677</v>
      </c>
      <c r="F3687">
        <v>23</v>
      </c>
      <c r="G3687" t="s">
        <v>1872</v>
      </c>
      <c r="H3687">
        <v>5</v>
      </c>
      <c r="I3687" t="s">
        <v>634</v>
      </c>
      <c r="J3687" t="s">
        <v>634</v>
      </c>
    </row>
    <row r="3688" spans="1:10" x14ac:dyDescent="0.45">
      <c r="A3688">
        <v>83588</v>
      </c>
      <c r="B3688">
        <v>0</v>
      </c>
      <c r="C3688">
        <v>1</v>
      </c>
      <c r="D3688" t="s">
        <v>957</v>
      </c>
      <c r="E3688" t="s">
        <v>677</v>
      </c>
      <c r="F3688">
        <v>90</v>
      </c>
      <c r="G3688" t="s">
        <v>1745</v>
      </c>
      <c r="H3688">
        <v>2</v>
      </c>
      <c r="I3688" t="s">
        <v>634</v>
      </c>
      <c r="J3688" t="s">
        <v>634</v>
      </c>
    </row>
    <row r="3689" spans="1:10" x14ac:dyDescent="0.45">
      <c r="A3689">
        <v>83588</v>
      </c>
      <c r="B3689">
        <v>1</v>
      </c>
      <c r="C3689">
        <v>1</v>
      </c>
      <c r="D3689" t="s">
        <v>789</v>
      </c>
      <c r="E3689" t="s">
        <v>677</v>
      </c>
      <c r="F3689">
        <v>91</v>
      </c>
      <c r="G3689" t="s">
        <v>1777</v>
      </c>
      <c r="H3689">
        <v>14</v>
      </c>
      <c r="I3689" t="s">
        <v>634</v>
      </c>
      <c r="J3689" t="s">
        <v>634</v>
      </c>
    </row>
    <row r="3690" spans="1:10" x14ac:dyDescent="0.45">
      <c r="A3690">
        <v>83588</v>
      </c>
      <c r="B3690">
        <v>2</v>
      </c>
      <c r="C3690">
        <v>1</v>
      </c>
      <c r="D3690" t="s">
        <v>885</v>
      </c>
      <c r="E3690" t="s">
        <v>677</v>
      </c>
      <c r="F3690">
        <v>16</v>
      </c>
      <c r="G3690" t="s">
        <v>1827</v>
      </c>
      <c r="H3690" t="s">
        <v>634</v>
      </c>
      <c r="I3690" t="s">
        <v>634</v>
      </c>
      <c r="J3690" t="s">
        <v>634</v>
      </c>
    </row>
    <row r="3691" spans="1:10" x14ac:dyDescent="0.45">
      <c r="A3691">
        <v>83588</v>
      </c>
      <c r="B3691">
        <v>3</v>
      </c>
      <c r="C3691">
        <v>2</v>
      </c>
      <c r="D3691" t="s">
        <v>1383</v>
      </c>
      <c r="E3691" t="s">
        <v>677</v>
      </c>
      <c r="F3691">
        <v>24</v>
      </c>
      <c r="G3691" t="s">
        <v>1797</v>
      </c>
      <c r="H3691">
        <v>16</v>
      </c>
      <c r="I3691" t="s">
        <v>634</v>
      </c>
      <c r="J3691" t="s">
        <v>634</v>
      </c>
    </row>
    <row r="3692" spans="1:10" x14ac:dyDescent="0.45">
      <c r="A3692">
        <v>83588</v>
      </c>
      <c r="B3692">
        <v>4</v>
      </c>
      <c r="C3692">
        <v>2</v>
      </c>
      <c r="D3692" t="s">
        <v>842</v>
      </c>
      <c r="E3692" t="s">
        <v>678</v>
      </c>
      <c r="F3692">
        <v>30</v>
      </c>
      <c r="G3692" t="s">
        <v>1809</v>
      </c>
      <c r="H3692">
        <v>84</v>
      </c>
      <c r="I3692" t="s">
        <v>634</v>
      </c>
      <c r="J3692" t="s">
        <v>634</v>
      </c>
    </row>
    <row r="3693" spans="1:10" x14ac:dyDescent="0.45">
      <c r="A3693">
        <v>83588</v>
      </c>
      <c r="B3693">
        <v>5</v>
      </c>
      <c r="C3693">
        <v>2</v>
      </c>
      <c r="D3693" t="s">
        <v>916</v>
      </c>
      <c r="E3693" t="s">
        <v>677</v>
      </c>
      <c r="F3693">
        <v>16</v>
      </c>
      <c r="G3693" t="s">
        <v>1828</v>
      </c>
      <c r="H3693">
        <v>91</v>
      </c>
      <c r="I3693" t="s">
        <v>634</v>
      </c>
      <c r="J3693" t="s">
        <v>634</v>
      </c>
    </row>
    <row r="3694" spans="1:10" x14ac:dyDescent="0.45">
      <c r="A3694">
        <v>83588</v>
      </c>
      <c r="B3694">
        <v>6</v>
      </c>
      <c r="C3694">
        <v>2</v>
      </c>
      <c r="D3694" t="s">
        <v>1644</v>
      </c>
      <c r="E3694" t="s">
        <v>678</v>
      </c>
      <c r="F3694">
        <v>27</v>
      </c>
      <c r="G3694" t="s">
        <v>1811</v>
      </c>
      <c r="H3694">
        <v>38</v>
      </c>
      <c r="I3694" t="s">
        <v>634</v>
      </c>
      <c r="J3694" t="s">
        <v>634</v>
      </c>
    </row>
    <row r="3695" spans="1:10" x14ac:dyDescent="0.45">
      <c r="A3695">
        <v>83588</v>
      </c>
      <c r="B3695">
        <v>7</v>
      </c>
      <c r="C3695">
        <v>2</v>
      </c>
      <c r="D3695" t="s">
        <v>741</v>
      </c>
      <c r="E3695" t="s">
        <v>678</v>
      </c>
      <c r="F3695">
        <v>27</v>
      </c>
      <c r="G3695" t="s">
        <v>1779</v>
      </c>
      <c r="H3695">
        <v>84</v>
      </c>
      <c r="I3695" t="s">
        <v>634</v>
      </c>
      <c r="J3695" t="s">
        <v>634</v>
      </c>
    </row>
    <row r="3696" spans="1:10" x14ac:dyDescent="0.45">
      <c r="A3696">
        <v>83588</v>
      </c>
      <c r="B3696">
        <v>8</v>
      </c>
      <c r="C3696">
        <v>2</v>
      </c>
      <c r="D3696" t="s">
        <v>1110</v>
      </c>
      <c r="E3696" t="s">
        <v>677</v>
      </c>
      <c r="F3696">
        <v>88</v>
      </c>
      <c r="G3696" t="s">
        <v>634</v>
      </c>
      <c r="H3696" t="s">
        <v>634</v>
      </c>
      <c r="I3696">
        <v>2</v>
      </c>
      <c r="J3696">
        <v>207</v>
      </c>
    </row>
    <row r="3697" spans="1:10" x14ac:dyDescent="0.45">
      <c r="A3697">
        <v>83588</v>
      </c>
      <c r="B3697">
        <v>9</v>
      </c>
      <c r="C3697">
        <v>2</v>
      </c>
      <c r="D3697" t="s">
        <v>1150</v>
      </c>
      <c r="E3697" t="s">
        <v>678</v>
      </c>
      <c r="F3697">
        <v>84</v>
      </c>
      <c r="G3697" t="s">
        <v>1780</v>
      </c>
      <c r="H3697">
        <v>13</v>
      </c>
      <c r="I3697" t="s">
        <v>634</v>
      </c>
      <c r="J3697" t="s">
        <v>634</v>
      </c>
    </row>
    <row r="3698" spans="1:10" x14ac:dyDescent="0.45">
      <c r="A3698">
        <v>83588</v>
      </c>
      <c r="B3698">
        <v>10</v>
      </c>
      <c r="C3698">
        <v>2</v>
      </c>
      <c r="D3698" t="s">
        <v>1188</v>
      </c>
      <c r="E3698" t="s">
        <v>677</v>
      </c>
      <c r="F3698">
        <v>90</v>
      </c>
      <c r="G3698" t="s">
        <v>1781</v>
      </c>
      <c r="H3698">
        <v>35</v>
      </c>
      <c r="I3698" t="s">
        <v>634</v>
      </c>
      <c r="J3698" t="s">
        <v>634</v>
      </c>
    </row>
    <row r="3699" spans="1:10" x14ac:dyDescent="0.45">
      <c r="A3699">
        <v>83588</v>
      </c>
      <c r="B3699">
        <v>11</v>
      </c>
      <c r="C3699">
        <v>2</v>
      </c>
      <c r="D3699" t="s">
        <v>1177</v>
      </c>
      <c r="E3699" t="s">
        <v>677</v>
      </c>
      <c r="F3699">
        <v>88</v>
      </c>
      <c r="G3699" t="s">
        <v>1782</v>
      </c>
      <c r="H3699">
        <v>48</v>
      </c>
      <c r="I3699" t="s">
        <v>634</v>
      </c>
      <c r="J3699" t="s">
        <v>634</v>
      </c>
    </row>
    <row r="3700" spans="1:10" x14ac:dyDescent="0.45">
      <c r="A3700">
        <v>83588</v>
      </c>
      <c r="B3700">
        <v>12</v>
      </c>
      <c r="C3700">
        <v>3</v>
      </c>
      <c r="D3700" t="s">
        <v>1005</v>
      </c>
      <c r="E3700" t="s">
        <v>678</v>
      </c>
      <c r="F3700">
        <v>38</v>
      </c>
      <c r="G3700" t="s">
        <v>634</v>
      </c>
      <c r="H3700" t="s">
        <v>634</v>
      </c>
      <c r="I3700">
        <v>2</v>
      </c>
      <c r="J3700">
        <v>207</v>
      </c>
    </row>
    <row r="3701" spans="1:10" x14ac:dyDescent="0.45">
      <c r="A3701">
        <v>83588</v>
      </c>
      <c r="B3701">
        <v>13</v>
      </c>
      <c r="C3701">
        <v>3</v>
      </c>
      <c r="D3701" t="s">
        <v>1645</v>
      </c>
      <c r="E3701" t="s">
        <v>677</v>
      </c>
      <c r="F3701">
        <v>14</v>
      </c>
      <c r="G3701" t="s">
        <v>1783</v>
      </c>
      <c r="H3701">
        <v>2</v>
      </c>
      <c r="I3701" t="s">
        <v>634</v>
      </c>
      <c r="J3701" t="s">
        <v>634</v>
      </c>
    </row>
    <row r="3702" spans="1:10" x14ac:dyDescent="0.45">
      <c r="A3702">
        <v>83588</v>
      </c>
      <c r="B3702">
        <v>14</v>
      </c>
      <c r="C3702">
        <v>3</v>
      </c>
      <c r="D3702" t="s">
        <v>963</v>
      </c>
      <c r="E3702" t="s">
        <v>678</v>
      </c>
      <c r="F3702">
        <v>84</v>
      </c>
      <c r="G3702" t="s">
        <v>1816</v>
      </c>
      <c r="H3702">
        <v>30</v>
      </c>
      <c r="I3702" t="s">
        <v>634</v>
      </c>
      <c r="J3702" t="s">
        <v>634</v>
      </c>
    </row>
    <row r="3703" spans="1:10" x14ac:dyDescent="0.45">
      <c r="A3703">
        <v>83588</v>
      </c>
      <c r="B3703">
        <v>15</v>
      </c>
      <c r="C3703">
        <v>3</v>
      </c>
      <c r="D3703" t="s">
        <v>1332</v>
      </c>
      <c r="E3703" t="s">
        <v>678</v>
      </c>
      <c r="F3703">
        <v>38</v>
      </c>
      <c r="G3703" t="s">
        <v>1906</v>
      </c>
      <c r="H3703">
        <v>72</v>
      </c>
      <c r="I3703" t="s">
        <v>634</v>
      </c>
      <c r="J3703" t="s">
        <v>634</v>
      </c>
    </row>
    <row r="3704" spans="1:10" x14ac:dyDescent="0.45">
      <c r="A3704">
        <v>83588</v>
      </c>
      <c r="B3704">
        <v>16</v>
      </c>
      <c r="C3704">
        <v>3</v>
      </c>
      <c r="D3704" t="s">
        <v>1331</v>
      </c>
      <c r="E3704" t="s">
        <v>678</v>
      </c>
      <c r="F3704" t="s">
        <v>634</v>
      </c>
      <c r="G3704" t="s">
        <v>634</v>
      </c>
      <c r="H3704" t="s">
        <v>634</v>
      </c>
      <c r="I3704" t="s">
        <v>634</v>
      </c>
      <c r="J3704">
        <v>401</v>
      </c>
    </row>
    <row r="3705" spans="1:10" x14ac:dyDescent="0.45">
      <c r="A3705">
        <v>83591</v>
      </c>
      <c r="B3705">
        <v>0</v>
      </c>
      <c r="C3705">
        <v>1</v>
      </c>
      <c r="D3705" t="s">
        <v>1365</v>
      </c>
      <c r="E3705" t="s">
        <v>678</v>
      </c>
      <c r="F3705">
        <v>28</v>
      </c>
      <c r="G3705" t="s">
        <v>1755</v>
      </c>
      <c r="H3705">
        <v>89</v>
      </c>
      <c r="I3705" t="s">
        <v>634</v>
      </c>
      <c r="J3705" t="s">
        <v>634</v>
      </c>
    </row>
    <row r="3706" spans="1:10" x14ac:dyDescent="0.45">
      <c r="A3706">
        <v>83591</v>
      </c>
      <c r="B3706">
        <v>1</v>
      </c>
      <c r="C3706">
        <v>1</v>
      </c>
      <c r="D3706" t="s">
        <v>1493</v>
      </c>
      <c r="E3706" t="s">
        <v>678</v>
      </c>
      <c r="F3706">
        <v>83</v>
      </c>
      <c r="G3706" t="s">
        <v>634</v>
      </c>
      <c r="H3706" t="s">
        <v>634</v>
      </c>
      <c r="I3706">
        <v>4</v>
      </c>
      <c r="J3706">
        <v>504</v>
      </c>
    </row>
    <row r="3707" spans="1:10" x14ac:dyDescent="0.45">
      <c r="A3707">
        <v>83591</v>
      </c>
      <c r="B3707">
        <v>2</v>
      </c>
      <c r="C3707">
        <v>1</v>
      </c>
      <c r="D3707" t="s">
        <v>837</v>
      </c>
      <c r="E3707" t="s">
        <v>677</v>
      </c>
      <c r="F3707">
        <v>98</v>
      </c>
      <c r="G3707" t="s">
        <v>634</v>
      </c>
      <c r="H3707" t="s">
        <v>634</v>
      </c>
      <c r="I3707">
        <v>4</v>
      </c>
      <c r="J3707">
        <v>502</v>
      </c>
    </row>
    <row r="3708" spans="1:10" x14ac:dyDescent="0.45">
      <c r="A3708">
        <v>83591</v>
      </c>
      <c r="B3708">
        <v>3</v>
      </c>
      <c r="C3708">
        <v>2</v>
      </c>
      <c r="D3708" t="s">
        <v>1273</v>
      </c>
      <c r="E3708" t="s">
        <v>678</v>
      </c>
      <c r="F3708">
        <v>89</v>
      </c>
      <c r="G3708" t="s">
        <v>1756</v>
      </c>
      <c r="H3708" t="s">
        <v>634</v>
      </c>
      <c r="I3708" t="s">
        <v>634</v>
      </c>
      <c r="J3708" t="s">
        <v>634</v>
      </c>
    </row>
    <row r="3709" spans="1:10" x14ac:dyDescent="0.45">
      <c r="A3709">
        <v>83591</v>
      </c>
      <c r="B3709">
        <v>4</v>
      </c>
      <c r="C3709">
        <v>2</v>
      </c>
      <c r="D3709" t="s">
        <v>1502</v>
      </c>
      <c r="E3709" t="s">
        <v>678</v>
      </c>
      <c r="F3709">
        <v>17</v>
      </c>
      <c r="G3709" t="s">
        <v>1757</v>
      </c>
      <c r="H3709" t="s">
        <v>634</v>
      </c>
      <c r="I3709" t="s">
        <v>634</v>
      </c>
      <c r="J3709" t="s">
        <v>634</v>
      </c>
    </row>
    <row r="3710" spans="1:10" x14ac:dyDescent="0.45">
      <c r="A3710">
        <v>83591</v>
      </c>
      <c r="B3710">
        <v>5</v>
      </c>
      <c r="C3710">
        <v>2</v>
      </c>
      <c r="D3710" t="s">
        <v>1732</v>
      </c>
      <c r="E3710" t="s">
        <v>678</v>
      </c>
      <c r="F3710">
        <v>28</v>
      </c>
      <c r="G3710" t="s">
        <v>634</v>
      </c>
      <c r="H3710" t="s">
        <v>634</v>
      </c>
      <c r="I3710">
        <v>2</v>
      </c>
      <c r="J3710">
        <v>201</v>
      </c>
    </row>
    <row r="3711" spans="1:10" x14ac:dyDescent="0.45">
      <c r="A3711">
        <v>83591</v>
      </c>
      <c r="B3711">
        <v>6</v>
      </c>
      <c r="C3711">
        <v>2</v>
      </c>
      <c r="D3711" t="s">
        <v>1195</v>
      </c>
      <c r="E3711" t="s">
        <v>678</v>
      </c>
      <c r="F3711">
        <v>77</v>
      </c>
      <c r="G3711" t="s">
        <v>1774</v>
      </c>
      <c r="H3711">
        <v>28</v>
      </c>
      <c r="I3711" t="s">
        <v>634</v>
      </c>
      <c r="J3711" t="s">
        <v>634</v>
      </c>
    </row>
    <row r="3712" spans="1:10" x14ac:dyDescent="0.45">
      <c r="A3712">
        <v>83591</v>
      </c>
      <c r="B3712">
        <v>7</v>
      </c>
      <c r="C3712">
        <v>3</v>
      </c>
      <c r="D3712" t="s">
        <v>1153</v>
      </c>
      <c r="E3712" t="s">
        <v>677</v>
      </c>
      <c r="F3712">
        <v>16</v>
      </c>
      <c r="G3712" t="s">
        <v>634</v>
      </c>
      <c r="H3712" t="s">
        <v>634</v>
      </c>
      <c r="I3712">
        <v>2</v>
      </c>
      <c r="J3712">
        <v>101</v>
      </c>
    </row>
    <row r="3713" spans="1:10" x14ac:dyDescent="0.45">
      <c r="A3713">
        <v>83591</v>
      </c>
      <c r="B3713">
        <v>8</v>
      </c>
      <c r="C3713">
        <v>3</v>
      </c>
      <c r="D3713" t="s">
        <v>1153</v>
      </c>
      <c r="E3713" t="s">
        <v>677</v>
      </c>
      <c r="F3713">
        <v>16</v>
      </c>
      <c r="G3713" t="s">
        <v>634</v>
      </c>
      <c r="H3713" t="s">
        <v>634</v>
      </c>
      <c r="I3713">
        <v>2</v>
      </c>
      <c r="J3713">
        <v>207</v>
      </c>
    </row>
    <row r="3714" spans="1:10" x14ac:dyDescent="0.45">
      <c r="A3714">
        <v>83591</v>
      </c>
      <c r="B3714">
        <v>9</v>
      </c>
      <c r="C3714">
        <v>3</v>
      </c>
      <c r="D3714" t="s">
        <v>1389</v>
      </c>
      <c r="E3714" t="s">
        <v>677</v>
      </c>
      <c r="F3714">
        <v>23</v>
      </c>
      <c r="G3714" t="s">
        <v>634</v>
      </c>
      <c r="H3714" t="s">
        <v>634</v>
      </c>
      <c r="I3714">
        <v>2</v>
      </c>
      <c r="J3714">
        <v>218</v>
      </c>
    </row>
    <row r="3715" spans="1:10" x14ac:dyDescent="0.45">
      <c r="A3715">
        <v>83591</v>
      </c>
      <c r="B3715">
        <v>10</v>
      </c>
      <c r="C3715">
        <v>3</v>
      </c>
      <c r="D3715" t="s">
        <v>1079</v>
      </c>
      <c r="E3715" t="s">
        <v>678</v>
      </c>
      <c r="F3715">
        <v>28</v>
      </c>
      <c r="G3715" t="s">
        <v>1775</v>
      </c>
      <c r="H3715">
        <v>17</v>
      </c>
      <c r="I3715" t="s">
        <v>634</v>
      </c>
      <c r="J3715" t="s">
        <v>634</v>
      </c>
    </row>
    <row r="3716" spans="1:10" x14ac:dyDescent="0.45">
      <c r="A3716">
        <v>83591</v>
      </c>
      <c r="B3716">
        <v>11</v>
      </c>
      <c r="C3716">
        <v>3</v>
      </c>
      <c r="D3716" t="s">
        <v>837</v>
      </c>
      <c r="E3716" t="s">
        <v>678</v>
      </c>
      <c r="F3716">
        <v>24</v>
      </c>
      <c r="G3716" t="s">
        <v>1832</v>
      </c>
      <c r="H3716">
        <v>89</v>
      </c>
      <c r="I3716" t="s">
        <v>634</v>
      </c>
      <c r="J3716" t="s">
        <v>634</v>
      </c>
    </row>
    <row r="3717" spans="1:10" x14ac:dyDescent="0.45">
      <c r="A3717">
        <v>83591</v>
      </c>
      <c r="B3717">
        <v>12</v>
      </c>
      <c r="C3717">
        <v>3</v>
      </c>
      <c r="D3717" t="s">
        <v>974</v>
      </c>
      <c r="E3717" t="s">
        <v>678</v>
      </c>
      <c r="F3717">
        <v>25</v>
      </c>
      <c r="G3717" t="s">
        <v>1855</v>
      </c>
      <c r="H3717">
        <v>43</v>
      </c>
      <c r="I3717" t="s">
        <v>634</v>
      </c>
      <c r="J3717" t="s">
        <v>634</v>
      </c>
    </row>
    <row r="3718" spans="1:10" x14ac:dyDescent="0.45">
      <c r="A3718">
        <v>83591</v>
      </c>
      <c r="B3718">
        <v>13</v>
      </c>
      <c r="C3718">
        <v>3</v>
      </c>
      <c r="D3718" t="s">
        <v>1043</v>
      </c>
      <c r="E3718" t="s">
        <v>678</v>
      </c>
      <c r="F3718">
        <v>24</v>
      </c>
      <c r="G3718" t="s">
        <v>1856</v>
      </c>
      <c r="H3718">
        <v>77</v>
      </c>
      <c r="I3718" t="s">
        <v>634</v>
      </c>
      <c r="J3718" t="s">
        <v>634</v>
      </c>
    </row>
    <row r="3719" spans="1:10" x14ac:dyDescent="0.45">
      <c r="A3719">
        <v>83592</v>
      </c>
      <c r="B3719">
        <v>0</v>
      </c>
      <c r="C3719">
        <v>1</v>
      </c>
      <c r="D3719" t="s">
        <v>887</v>
      </c>
      <c r="E3719" t="s">
        <v>677</v>
      </c>
      <c r="F3719">
        <v>89</v>
      </c>
      <c r="G3719" t="s">
        <v>1745</v>
      </c>
      <c r="H3719">
        <v>16</v>
      </c>
      <c r="I3719" t="s">
        <v>634</v>
      </c>
      <c r="J3719" t="s">
        <v>634</v>
      </c>
    </row>
    <row r="3720" spans="1:10" x14ac:dyDescent="0.45">
      <c r="A3720">
        <v>83592</v>
      </c>
      <c r="B3720">
        <v>1</v>
      </c>
      <c r="C3720">
        <v>1</v>
      </c>
      <c r="D3720" t="s">
        <v>1120</v>
      </c>
      <c r="E3720" t="s">
        <v>678</v>
      </c>
      <c r="F3720">
        <v>41</v>
      </c>
      <c r="G3720" t="s">
        <v>1746</v>
      </c>
      <c r="H3720">
        <v>16</v>
      </c>
      <c r="I3720" t="s">
        <v>634</v>
      </c>
      <c r="J3720" t="s">
        <v>634</v>
      </c>
    </row>
    <row r="3721" spans="1:10" x14ac:dyDescent="0.45">
      <c r="A3721">
        <v>83592</v>
      </c>
      <c r="B3721">
        <v>2</v>
      </c>
      <c r="C3721">
        <v>1</v>
      </c>
      <c r="D3721" t="s">
        <v>1349</v>
      </c>
      <c r="E3721" t="s">
        <v>677</v>
      </c>
      <c r="F3721">
        <v>20</v>
      </c>
      <c r="G3721" t="s">
        <v>634</v>
      </c>
      <c r="H3721" t="s">
        <v>634</v>
      </c>
      <c r="I3721">
        <v>2</v>
      </c>
      <c r="J3721">
        <v>0</v>
      </c>
    </row>
    <row r="3722" spans="1:10" x14ac:dyDescent="0.45">
      <c r="A3722">
        <v>83592</v>
      </c>
      <c r="B3722">
        <v>3</v>
      </c>
      <c r="C3722">
        <v>1</v>
      </c>
      <c r="D3722" t="s">
        <v>924</v>
      </c>
      <c r="E3722" t="s">
        <v>677</v>
      </c>
      <c r="F3722">
        <v>90</v>
      </c>
      <c r="G3722" t="s">
        <v>1747</v>
      </c>
      <c r="H3722">
        <v>15</v>
      </c>
      <c r="I3722" t="s">
        <v>634</v>
      </c>
      <c r="J3722" t="s">
        <v>634</v>
      </c>
    </row>
    <row r="3723" spans="1:10" x14ac:dyDescent="0.45">
      <c r="A3723">
        <v>83592</v>
      </c>
      <c r="B3723">
        <v>4</v>
      </c>
      <c r="C3723">
        <v>1</v>
      </c>
      <c r="D3723" t="s">
        <v>1207</v>
      </c>
      <c r="E3723" t="s">
        <v>677</v>
      </c>
      <c r="F3723">
        <v>21</v>
      </c>
      <c r="G3723" t="s">
        <v>634</v>
      </c>
      <c r="H3723" t="s">
        <v>634</v>
      </c>
      <c r="I3723">
        <v>2</v>
      </c>
      <c r="J3723">
        <v>0</v>
      </c>
    </row>
    <row r="3724" spans="1:10" x14ac:dyDescent="0.45">
      <c r="A3724">
        <v>83592</v>
      </c>
      <c r="B3724">
        <v>5</v>
      </c>
      <c r="C3724">
        <v>1</v>
      </c>
      <c r="D3724" t="s">
        <v>947</v>
      </c>
      <c r="E3724" t="s">
        <v>678</v>
      </c>
      <c r="F3724">
        <v>77</v>
      </c>
      <c r="G3724" t="s">
        <v>1748</v>
      </c>
      <c r="H3724">
        <v>8</v>
      </c>
      <c r="I3724" t="s">
        <v>634</v>
      </c>
      <c r="J3724" t="s">
        <v>634</v>
      </c>
    </row>
    <row r="3725" spans="1:10" x14ac:dyDescent="0.45">
      <c r="A3725">
        <v>83592</v>
      </c>
      <c r="B3725">
        <v>6</v>
      </c>
      <c r="C3725">
        <v>1</v>
      </c>
      <c r="D3725" t="s">
        <v>1213</v>
      </c>
      <c r="E3725" t="s">
        <v>677</v>
      </c>
      <c r="F3725">
        <v>90</v>
      </c>
      <c r="G3725" t="s">
        <v>1749</v>
      </c>
      <c r="H3725">
        <v>15</v>
      </c>
      <c r="I3725" t="s">
        <v>634</v>
      </c>
      <c r="J3725" t="s">
        <v>634</v>
      </c>
    </row>
    <row r="3726" spans="1:10" x14ac:dyDescent="0.45">
      <c r="A3726">
        <v>83592</v>
      </c>
      <c r="B3726">
        <v>7</v>
      </c>
      <c r="C3726">
        <v>2</v>
      </c>
      <c r="D3726" t="s">
        <v>1549</v>
      </c>
      <c r="E3726" t="s">
        <v>677</v>
      </c>
      <c r="F3726">
        <v>89</v>
      </c>
      <c r="G3726" t="s">
        <v>1810</v>
      </c>
      <c r="H3726" t="s">
        <v>634</v>
      </c>
      <c r="I3726" t="s">
        <v>634</v>
      </c>
      <c r="J3726" t="s">
        <v>634</v>
      </c>
    </row>
    <row r="3727" spans="1:10" x14ac:dyDescent="0.45">
      <c r="A3727">
        <v>83592</v>
      </c>
      <c r="B3727">
        <v>8</v>
      </c>
      <c r="C3727">
        <v>2</v>
      </c>
      <c r="D3727" t="s">
        <v>1095</v>
      </c>
      <c r="E3727" t="s">
        <v>677</v>
      </c>
      <c r="F3727">
        <v>20</v>
      </c>
      <c r="G3727" t="s">
        <v>1811</v>
      </c>
      <c r="H3727">
        <v>81</v>
      </c>
      <c r="I3727" t="s">
        <v>634</v>
      </c>
      <c r="J3727" t="s">
        <v>634</v>
      </c>
    </row>
    <row r="3728" spans="1:10" x14ac:dyDescent="0.45">
      <c r="A3728">
        <v>83592</v>
      </c>
      <c r="B3728">
        <v>9</v>
      </c>
      <c r="C3728">
        <v>2</v>
      </c>
      <c r="D3728" t="s">
        <v>1688</v>
      </c>
      <c r="E3728" t="s">
        <v>677</v>
      </c>
      <c r="F3728" t="s">
        <v>634</v>
      </c>
      <c r="G3728" t="s">
        <v>1812</v>
      </c>
      <c r="H3728" t="s">
        <v>634</v>
      </c>
      <c r="I3728" t="s">
        <v>634</v>
      </c>
      <c r="J3728" t="s">
        <v>634</v>
      </c>
    </row>
    <row r="3729" spans="1:10" x14ac:dyDescent="0.45">
      <c r="A3729">
        <v>83592</v>
      </c>
      <c r="B3729">
        <v>10</v>
      </c>
      <c r="C3729">
        <v>2</v>
      </c>
      <c r="D3729" t="s">
        <v>971</v>
      </c>
      <c r="E3729" t="s">
        <v>677</v>
      </c>
      <c r="F3729">
        <v>21</v>
      </c>
      <c r="G3729" t="s">
        <v>1853</v>
      </c>
      <c r="H3729">
        <v>78</v>
      </c>
      <c r="I3729" t="s">
        <v>634</v>
      </c>
      <c r="J3729" t="s">
        <v>634</v>
      </c>
    </row>
    <row r="3730" spans="1:10" x14ac:dyDescent="0.45">
      <c r="A3730">
        <v>83592</v>
      </c>
      <c r="B3730">
        <v>11</v>
      </c>
      <c r="C3730">
        <v>2</v>
      </c>
      <c r="D3730" t="s">
        <v>1689</v>
      </c>
      <c r="E3730" t="s">
        <v>678</v>
      </c>
      <c r="F3730">
        <v>54</v>
      </c>
      <c r="G3730" t="s">
        <v>634</v>
      </c>
      <c r="H3730" t="s">
        <v>634</v>
      </c>
      <c r="I3730">
        <v>2</v>
      </c>
      <c r="J3730">
        <v>208</v>
      </c>
    </row>
    <row r="3731" spans="1:10" x14ac:dyDescent="0.45">
      <c r="A3731">
        <v>83592</v>
      </c>
      <c r="B3731">
        <v>12</v>
      </c>
      <c r="C3731">
        <v>3</v>
      </c>
      <c r="D3731" t="s">
        <v>1572</v>
      </c>
      <c r="E3731" t="s">
        <v>677</v>
      </c>
      <c r="F3731">
        <v>21</v>
      </c>
      <c r="G3731" t="s">
        <v>1854</v>
      </c>
      <c r="H3731">
        <v>89</v>
      </c>
      <c r="I3731" t="s">
        <v>634</v>
      </c>
      <c r="J3731" t="s">
        <v>634</v>
      </c>
    </row>
    <row r="3732" spans="1:10" x14ac:dyDescent="0.45">
      <c r="A3732">
        <v>83592</v>
      </c>
      <c r="B3732">
        <v>13</v>
      </c>
      <c r="C3732">
        <v>3</v>
      </c>
      <c r="D3732" t="s">
        <v>847</v>
      </c>
      <c r="E3732" t="s">
        <v>677</v>
      </c>
      <c r="F3732">
        <v>71</v>
      </c>
      <c r="G3732" t="s">
        <v>1803</v>
      </c>
      <c r="H3732">
        <v>78</v>
      </c>
      <c r="I3732" t="s">
        <v>634</v>
      </c>
      <c r="J3732" t="s">
        <v>634</v>
      </c>
    </row>
    <row r="3733" spans="1:10" x14ac:dyDescent="0.45">
      <c r="A3733">
        <v>83592</v>
      </c>
      <c r="B3733">
        <v>14</v>
      </c>
      <c r="C3733">
        <v>3</v>
      </c>
      <c r="D3733" t="s">
        <v>1681</v>
      </c>
      <c r="E3733" t="s">
        <v>678</v>
      </c>
      <c r="F3733">
        <v>9</v>
      </c>
      <c r="G3733" t="s">
        <v>634</v>
      </c>
      <c r="H3733" t="s">
        <v>634</v>
      </c>
      <c r="I3733">
        <v>2</v>
      </c>
      <c r="J3733">
        <v>201</v>
      </c>
    </row>
    <row r="3734" spans="1:10" x14ac:dyDescent="0.45">
      <c r="A3734">
        <v>83592</v>
      </c>
      <c r="B3734">
        <v>15</v>
      </c>
      <c r="C3734">
        <v>3</v>
      </c>
      <c r="D3734" t="s">
        <v>1003</v>
      </c>
      <c r="E3734" t="s">
        <v>677</v>
      </c>
      <c r="F3734">
        <v>16</v>
      </c>
      <c r="G3734" t="s">
        <v>1850</v>
      </c>
      <c r="H3734">
        <v>21</v>
      </c>
      <c r="I3734" t="s">
        <v>634</v>
      </c>
      <c r="J3734" t="s">
        <v>634</v>
      </c>
    </row>
    <row r="3735" spans="1:10" x14ac:dyDescent="0.45">
      <c r="A3735">
        <v>83592</v>
      </c>
      <c r="B3735">
        <v>16</v>
      </c>
      <c r="C3735">
        <v>3</v>
      </c>
      <c r="D3735" t="s">
        <v>1599</v>
      </c>
      <c r="E3735" t="s">
        <v>677</v>
      </c>
      <c r="F3735">
        <v>81</v>
      </c>
      <c r="G3735" t="s">
        <v>634</v>
      </c>
      <c r="H3735" t="s">
        <v>634</v>
      </c>
      <c r="I3735">
        <v>2</v>
      </c>
      <c r="J3735">
        <v>208</v>
      </c>
    </row>
    <row r="3736" spans="1:10" x14ac:dyDescent="0.45">
      <c r="A3736">
        <v>83592</v>
      </c>
      <c r="B3736">
        <v>17</v>
      </c>
      <c r="C3736">
        <v>3</v>
      </c>
      <c r="D3736" t="s">
        <v>1061</v>
      </c>
      <c r="E3736" t="s">
        <v>677</v>
      </c>
      <c r="F3736">
        <v>71</v>
      </c>
      <c r="G3736" t="s">
        <v>1851</v>
      </c>
      <c r="H3736" t="s">
        <v>634</v>
      </c>
      <c r="I3736" t="s">
        <v>634</v>
      </c>
      <c r="J3736" t="s">
        <v>634</v>
      </c>
    </row>
    <row r="3737" spans="1:10" x14ac:dyDescent="0.45">
      <c r="A3737">
        <v>83592</v>
      </c>
      <c r="B3737">
        <v>18</v>
      </c>
      <c r="C3737">
        <v>3</v>
      </c>
      <c r="D3737" t="s">
        <v>706</v>
      </c>
      <c r="E3737" t="s">
        <v>677</v>
      </c>
      <c r="F3737">
        <v>78</v>
      </c>
      <c r="G3737" t="s">
        <v>1852</v>
      </c>
      <c r="H3737" t="s">
        <v>634</v>
      </c>
      <c r="I3737" t="s">
        <v>634</v>
      </c>
      <c r="J3737" t="s">
        <v>634</v>
      </c>
    </row>
    <row r="3738" spans="1:10" x14ac:dyDescent="0.45">
      <c r="A3738">
        <v>83592</v>
      </c>
      <c r="B3738">
        <v>19</v>
      </c>
      <c r="C3738">
        <v>3</v>
      </c>
      <c r="D3738" t="s">
        <v>1429</v>
      </c>
      <c r="E3738" t="s">
        <v>678</v>
      </c>
      <c r="F3738">
        <v>99</v>
      </c>
      <c r="G3738" t="s">
        <v>634</v>
      </c>
      <c r="H3738" t="s">
        <v>634</v>
      </c>
      <c r="I3738">
        <v>2</v>
      </c>
      <c r="J3738">
        <v>217</v>
      </c>
    </row>
    <row r="3739" spans="1:10" x14ac:dyDescent="0.45">
      <c r="A3739">
        <v>83592</v>
      </c>
      <c r="B3739">
        <v>20</v>
      </c>
      <c r="C3739">
        <v>3</v>
      </c>
      <c r="D3739" t="s">
        <v>1192</v>
      </c>
      <c r="E3739" t="s">
        <v>677</v>
      </c>
      <c r="F3739">
        <v>78</v>
      </c>
      <c r="G3739" t="s">
        <v>1907</v>
      </c>
      <c r="H3739">
        <v>20</v>
      </c>
      <c r="I3739" t="s">
        <v>634</v>
      </c>
      <c r="J3739" t="s">
        <v>634</v>
      </c>
    </row>
    <row r="3740" spans="1:10" x14ac:dyDescent="0.45">
      <c r="A3740">
        <v>83592</v>
      </c>
      <c r="B3740">
        <v>21</v>
      </c>
      <c r="C3740">
        <v>3</v>
      </c>
      <c r="D3740" t="s">
        <v>1330</v>
      </c>
      <c r="E3740" t="s">
        <v>678</v>
      </c>
      <c r="F3740">
        <v>7</v>
      </c>
      <c r="G3740" t="s">
        <v>1908</v>
      </c>
      <c r="H3740">
        <v>20</v>
      </c>
      <c r="I3740" t="s">
        <v>634</v>
      </c>
      <c r="J3740" t="s">
        <v>634</v>
      </c>
    </row>
    <row r="3741" spans="1:10" x14ac:dyDescent="0.45">
      <c r="A3741">
        <v>83593</v>
      </c>
      <c r="B3741">
        <v>0</v>
      </c>
      <c r="C3741">
        <v>1</v>
      </c>
      <c r="D3741" t="s">
        <v>1394</v>
      </c>
      <c r="E3741" t="s">
        <v>677</v>
      </c>
      <c r="F3741">
        <v>12</v>
      </c>
      <c r="G3741" t="s">
        <v>1745</v>
      </c>
      <c r="H3741">
        <v>9</v>
      </c>
      <c r="I3741" t="s">
        <v>634</v>
      </c>
      <c r="J3741" t="s">
        <v>634</v>
      </c>
    </row>
    <row r="3742" spans="1:10" x14ac:dyDescent="0.45">
      <c r="A3742">
        <v>83593</v>
      </c>
      <c r="B3742">
        <v>1</v>
      </c>
      <c r="C3742">
        <v>1</v>
      </c>
      <c r="D3742" t="s">
        <v>1085</v>
      </c>
      <c r="E3742" t="s">
        <v>678</v>
      </c>
      <c r="F3742">
        <v>17</v>
      </c>
      <c r="G3742" t="s">
        <v>634</v>
      </c>
      <c r="H3742" t="s">
        <v>634</v>
      </c>
      <c r="I3742">
        <v>2</v>
      </c>
      <c r="J3742">
        <v>207</v>
      </c>
    </row>
    <row r="3743" spans="1:10" x14ac:dyDescent="0.45">
      <c r="A3743">
        <v>83593</v>
      </c>
      <c r="B3743">
        <v>2</v>
      </c>
      <c r="C3743">
        <v>1</v>
      </c>
      <c r="D3743" t="s">
        <v>959</v>
      </c>
      <c r="E3743" t="s">
        <v>677</v>
      </c>
      <c r="F3743" t="s">
        <v>634</v>
      </c>
      <c r="G3743" t="s">
        <v>1777</v>
      </c>
      <c r="H3743" t="s">
        <v>634</v>
      </c>
      <c r="I3743" t="s">
        <v>634</v>
      </c>
      <c r="J3743" t="s">
        <v>634</v>
      </c>
    </row>
    <row r="3744" spans="1:10" x14ac:dyDescent="0.45">
      <c r="A3744">
        <v>83593</v>
      </c>
      <c r="B3744">
        <v>3</v>
      </c>
      <c r="C3744">
        <v>1</v>
      </c>
      <c r="D3744" t="s">
        <v>1436</v>
      </c>
      <c r="E3744" t="s">
        <v>677</v>
      </c>
      <c r="F3744">
        <v>65</v>
      </c>
      <c r="G3744" t="s">
        <v>634</v>
      </c>
      <c r="H3744" t="s">
        <v>634</v>
      </c>
      <c r="I3744">
        <v>2</v>
      </c>
      <c r="J3744">
        <v>205</v>
      </c>
    </row>
    <row r="3745" spans="1:10" x14ac:dyDescent="0.45">
      <c r="A3745">
        <v>83593</v>
      </c>
      <c r="B3745">
        <v>4</v>
      </c>
      <c r="C3745">
        <v>1</v>
      </c>
      <c r="D3745" t="s">
        <v>875</v>
      </c>
      <c r="E3745" t="s">
        <v>677</v>
      </c>
      <c r="F3745">
        <v>38</v>
      </c>
      <c r="G3745" t="s">
        <v>1827</v>
      </c>
      <c r="H3745" t="s">
        <v>634</v>
      </c>
      <c r="I3745" t="s">
        <v>634</v>
      </c>
      <c r="J3745" t="s">
        <v>634</v>
      </c>
    </row>
    <row r="3746" spans="1:10" x14ac:dyDescent="0.45">
      <c r="A3746">
        <v>83593</v>
      </c>
      <c r="B3746">
        <v>5</v>
      </c>
      <c r="C3746">
        <v>2</v>
      </c>
      <c r="D3746" t="s">
        <v>1382</v>
      </c>
      <c r="E3746" t="s">
        <v>678</v>
      </c>
      <c r="F3746">
        <v>38</v>
      </c>
      <c r="G3746" t="s">
        <v>634</v>
      </c>
      <c r="H3746" t="s">
        <v>634</v>
      </c>
      <c r="I3746">
        <v>2</v>
      </c>
      <c r="J3746">
        <v>207</v>
      </c>
    </row>
    <row r="3747" spans="1:10" x14ac:dyDescent="0.45">
      <c r="A3747">
        <v>83593</v>
      </c>
      <c r="B3747">
        <v>6</v>
      </c>
      <c r="C3747">
        <v>2</v>
      </c>
      <c r="D3747" t="s">
        <v>1527</v>
      </c>
      <c r="E3747" t="s">
        <v>677</v>
      </c>
      <c r="F3747">
        <v>54</v>
      </c>
      <c r="G3747" t="s">
        <v>634</v>
      </c>
      <c r="H3747" t="s">
        <v>634</v>
      </c>
      <c r="I3747">
        <v>4</v>
      </c>
      <c r="J3747">
        <v>504</v>
      </c>
    </row>
    <row r="3748" spans="1:10" x14ac:dyDescent="0.45">
      <c r="A3748">
        <v>83593</v>
      </c>
      <c r="B3748">
        <v>7</v>
      </c>
      <c r="C3748">
        <v>2</v>
      </c>
      <c r="D3748" t="s">
        <v>765</v>
      </c>
      <c r="E3748" t="s">
        <v>677</v>
      </c>
      <c r="F3748">
        <v>89</v>
      </c>
      <c r="G3748" t="s">
        <v>1797</v>
      </c>
      <c r="H3748" t="s">
        <v>634</v>
      </c>
      <c r="I3748" t="s">
        <v>634</v>
      </c>
      <c r="J3748" t="s">
        <v>634</v>
      </c>
    </row>
    <row r="3749" spans="1:10" x14ac:dyDescent="0.45">
      <c r="A3749">
        <v>83593</v>
      </c>
      <c r="B3749">
        <v>8</v>
      </c>
      <c r="C3749">
        <v>2</v>
      </c>
      <c r="D3749" t="s">
        <v>1101</v>
      </c>
      <c r="E3749" t="s">
        <v>677</v>
      </c>
      <c r="F3749">
        <v>65</v>
      </c>
      <c r="G3749" t="s">
        <v>1798</v>
      </c>
      <c r="H3749">
        <v>55</v>
      </c>
      <c r="I3749" t="s">
        <v>634</v>
      </c>
      <c r="J3749" t="s">
        <v>634</v>
      </c>
    </row>
    <row r="3750" spans="1:10" x14ac:dyDescent="0.45">
      <c r="A3750">
        <v>83593</v>
      </c>
      <c r="B3750">
        <v>9</v>
      </c>
      <c r="C3750">
        <v>2</v>
      </c>
      <c r="D3750" t="s">
        <v>1646</v>
      </c>
      <c r="E3750" t="s">
        <v>678</v>
      </c>
      <c r="F3750">
        <v>6</v>
      </c>
      <c r="G3750" t="s">
        <v>1828</v>
      </c>
      <c r="H3750">
        <v>27</v>
      </c>
      <c r="I3750" t="s">
        <v>634</v>
      </c>
      <c r="J3750" t="s">
        <v>634</v>
      </c>
    </row>
    <row r="3751" spans="1:10" x14ac:dyDescent="0.45">
      <c r="A3751">
        <v>83593</v>
      </c>
      <c r="B3751">
        <v>10</v>
      </c>
      <c r="C3751">
        <v>2</v>
      </c>
      <c r="D3751" t="s">
        <v>1510</v>
      </c>
      <c r="E3751" t="s">
        <v>677</v>
      </c>
      <c r="F3751">
        <v>55</v>
      </c>
      <c r="G3751" t="s">
        <v>634</v>
      </c>
      <c r="H3751" t="s">
        <v>634</v>
      </c>
      <c r="I3751">
        <v>2</v>
      </c>
      <c r="J3751">
        <v>201</v>
      </c>
    </row>
    <row r="3752" spans="1:10" x14ac:dyDescent="0.45">
      <c r="A3752">
        <v>83593</v>
      </c>
      <c r="B3752">
        <v>11</v>
      </c>
      <c r="C3752">
        <v>2</v>
      </c>
      <c r="D3752" t="s">
        <v>751</v>
      </c>
      <c r="E3752" t="s">
        <v>678</v>
      </c>
      <c r="F3752">
        <v>24</v>
      </c>
      <c r="G3752" t="s">
        <v>634</v>
      </c>
      <c r="H3752" t="s">
        <v>634</v>
      </c>
      <c r="I3752">
        <v>2</v>
      </c>
      <c r="J3752">
        <v>201</v>
      </c>
    </row>
    <row r="3753" spans="1:10" x14ac:dyDescent="0.45">
      <c r="A3753">
        <v>83593</v>
      </c>
      <c r="B3753">
        <v>12</v>
      </c>
      <c r="C3753">
        <v>3</v>
      </c>
      <c r="D3753" t="s">
        <v>1733</v>
      </c>
      <c r="E3753" t="s">
        <v>677</v>
      </c>
      <c r="F3753">
        <v>65</v>
      </c>
      <c r="G3753" t="s">
        <v>634</v>
      </c>
      <c r="H3753" t="s">
        <v>634</v>
      </c>
      <c r="I3753">
        <v>2</v>
      </c>
      <c r="J3753">
        <v>208</v>
      </c>
    </row>
    <row r="3754" spans="1:10" x14ac:dyDescent="0.45">
      <c r="A3754">
        <v>83593</v>
      </c>
      <c r="B3754">
        <v>13</v>
      </c>
      <c r="C3754">
        <v>3</v>
      </c>
      <c r="D3754" t="s">
        <v>714</v>
      </c>
      <c r="E3754" t="s">
        <v>677</v>
      </c>
      <c r="F3754">
        <v>89</v>
      </c>
      <c r="G3754" t="s">
        <v>1829</v>
      </c>
      <c r="H3754">
        <v>12</v>
      </c>
      <c r="I3754" t="s">
        <v>634</v>
      </c>
      <c r="J3754" t="s">
        <v>634</v>
      </c>
    </row>
    <row r="3755" spans="1:10" x14ac:dyDescent="0.45">
      <c r="A3755">
        <v>83593</v>
      </c>
      <c r="B3755">
        <v>14</v>
      </c>
      <c r="C3755">
        <v>3</v>
      </c>
      <c r="D3755" t="s">
        <v>793</v>
      </c>
      <c r="E3755" t="s">
        <v>677</v>
      </c>
      <c r="F3755">
        <v>89</v>
      </c>
      <c r="G3755" t="s">
        <v>1849</v>
      </c>
      <c r="H3755">
        <v>55</v>
      </c>
      <c r="I3755" t="s">
        <v>634</v>
      </c>
      <c r="J3755" t="s">
        <v>634</v>
      </c>
    </row>
    <row r="3756" spans="1:10" x14ac:dyDescent="0.45">
      <c r="A3756">
        <v>83593</v>
      </c>
      <c r="B3756">
        <v>15</v>
      </c>
      <c r="C3756">
        <v>3</v>
      </c>
      <c r="D3756" t="s">
        <v>1565</v>
      </c>
      <c r="E3756" t="s">
        <v>677</v>
      </c>
      <c r="F3756">
        <v>55</v>
      </c>
      <c r="G3756" t="s">
        <v>1801</v>
      </c>
      <c r="H3756">
        <v>12</v>
      </c>
      <c r="I3756" t="s">
        <v>634</v>
      </c>
      <c r="J3756" t="s">
        <v>634</v>
      </c>
    </row>
    <row r="3757" spans="1:10" x14ac:dyDescent="0.45">
      <c r="A3757">
        <v>83593</v>
      </c>
      <c r="B3757">
        <v>16</v>
      </c>
      <c r="C3757">
        <v>3</v>
      </c>
      <c r="D3757" t="s">
        <v>1448</v>
      </c>
      <c r="E3757" t="s">
        <v>678</v>
      </c>
      <c r="F3757">
        <v>38</v>
      </c>
      <c r="G3757" t="s">
        <v>634</v>
      </c>
      <c r="H3757" t="s">
        <v>634</v>
      </c>
      <c r="I3757">
        <v>2</v>
      </c>
      <c r="J3757">
        <v>207</v>
      </c>
    </row>
    <row r="3758" spans="1:10" x14ac:dyDescent="0.45">
      <c r="A3758">
        <v>83593</v>
      </c>
      <c r="B3758">
        <v>17</v>
      </c>
      <c r="C3758">
        <v>3</v>
      </c>
      <c r="D3758" t="s">
        <v>1647</v>
      </c>
      <c r="E3758" t="s">
        <v>678</v>
      </c>
      <c r="F3758">
        <v>14</v>
      </c>
      <c r="G3758" t="s">
        <v>1854</v>
      </c>
      <c r="H3758">
        <v>6</v>
      </c>
      <c r="I3758" t="s">
        <v>634</v>
      </c>
      <c r="J3758" t="s">
        <v>634</v>
      </c>
    </row>
    <row r="3759" spans="1:10" x14ac:dyDescent="0.45">
      <c r="A3759">
        <v>83593</v>
      </c>
      <c r="B3759">
        <v>18</v>
      </c>
      <c r="C3759">
        <v>3</v>
      </c>
      <c r="D3759" t="s">
        <v>996</v>
      </c>
      <c r="E3759" t="s">
        <v>677</v>
      </c>
      <c r="F3759">
        <v>38</v>
      </c>
      <c r="G3759" t="s">
        <v>1803</v>
      </c>
      <c r="H3759">
        <v>9</v>
      </c>
      <c r="I3759" t="s">
        <v>634</v>
      </c>
      <c r="J3759" t="s">
        <v>634</v>
      </c>
    </row>
    <row r="3760" spans="1:10" x14ac:dyDescent="0.45">
      <c r="A3760">
        <v>83593</v>
      </c>
      <c r="B3760">
        <v>19</v>
      </c>
      <c r="C3760">
        <v>3</v>
      </c>
      <c r="D3760" t="s">
        <v>742</v>
      </c>
      <c r="E3760" t="s">
        <v>677</v>
      </c>
      <c r="F3760">
        <v>5</v>
      </c>
      <c r="G3760" t="s">
        <v>1850</v>
      </c>
      <c r="H3760">
        <v>14</v>
      </c>
      <c r="I3760" t="s">
        <v>634</v>
      </c>
      <c r="J3760" t="s">
        <v>634</v>
      </c>
    </row>
    <row r="3761" spans="1:10" x14ac:dyDescent="0.45">
      <c r="A3761">
        <v>83593</v>
      </c>
      <c r="B3761">
        <v>20</v>
      </c>
      <c r="C3761">
        <v>3</v>
      </c>
      <c r="D3761" t="s">
        <v>962</v>
      </c>
      <c r="E3761" t="s">
        <v>677</v>
      </c>
      <c r="F3761">
        <v>55</v>
      </c>
      <c r="G3761" t="s">
        <v>1851</v>
      </c>
      <c r="H3761">
        <v>12</v>
      </c>
      <c r="I3761" t="s">
        <v>634</v>
      </c>
      <c r="J3761" t="s">
        <v>634</v>
      </c>
    </row>
    <row r="3762" spans="1:10" x14ac:dyDescent="0.45">
      <c r="A3762">
        <v>83594</v>
      </c>
      <c r="B3762">
        <v>0</v>
      </c>
      <c r="C3762">
        <v>1</v>
      </c>
      <c r="D3762" t="s">
        <v>1648</v>
      </c>
      <c r="E3762" t="s">
        <v>678</v>
      </c>
      <c r="F3762">
        <v>88</v>
      </c>
      <c r="G3762" t="s">
        <v>1755</v>
      </c>
      <c r="H3762">
        <v>2</v>
      </c>
      <c r="I3762" t="s">
        <v>634</v>
      </c>
      <c r="J3762" t="s">
        <v>634</v>
      </c>
    </row>
    <row r="3763" spans="1:10" x14ac:dyDescent="0.45">
      <c r="A3763">
        <v>83594</v>
      </c>
      <c r="B3763">
        <v>1</v>
      </c>
      <c r="C3763">
        <v>1</v>
      </c>
      <c r="D3763" t="s">
        <v>1649</v>
      </c>
      <c r="E3763" t="s">
        <v>678</v>
      </c>
      <c r="F3763">
        <v>14</v>
      </c>
      <c r="G3763" t="s">
        <v>1756</v>
      </c>
      <c r="H3763">
        <v>24</v>
      </c>
      <c r="I3763" t="s">
        <v>634</v>
      </c>
      <c r="J3763" t="s">
        <v>634</v>
      </c>
    </row>
    <row r="3764" spans="1:10" x14ac:dyDescent="0.45">
      <c r="A3764">
        <v>83594</v>
      </c>
      <c r="B3764">
        <v>2</v>
      </c>
      <c r="C3764">
        <v>1</v>
      </c>
      <c r="D3764" t="s">
        <v>940</v>
      </c>
      <c r="E3764" t="s">
        <v>678</v>
      </c>
      <c r="F3764">
        <v>88</v>
      </c>
      <c r="G3764" t="s">
        <v>634</v>
      </c>
      <c r="H3764" t="s">
        <v>634</v>
      </c>
      <c r="I3764">
        <v>2</v>
      </c>
      <c r="J3764">
        <v>202</v>
      </c>
    </row>
    <row r="3765" spans="1:10" x14ac:dyDescent="0.45">
      <c r="A3765">
        <v>83594</v>
      </c>
      <c r="B3765">
        <v>3</v>
      </c>
      <c r="C3765">
        <v>1</v>
      </c>
      <c r="D3765" t="s">
        <v>1493</v>
      </c>
      <c r="E3765" t="s">
        <v>678</v>
      </c>
      <c r="F3765">
        <v>88</v>
      </c>
      <c r="G3765" t="s">
        <v>1757</v>
      </c>
      <c r="H3765">
        <v>90</v>
      </c>
      <c r="I3765" t="s">
        <v>634</v>
      </c>
      <c r="J3765" t="s">
        <v>634</v>
      </c>
    </row>
    <row r="3766" spans="1:10" x14ac:dyDescent="0.45">
      <c r="A3766">
        <v>83594</v>
      </c>
      <c r="B3766">
        <v>4</v>
      </c>
      <c r="C3766">
        <v>1</v>
      </c>
      <c r="D3766" t="s">
        <v>864</v>
      </c>
      <c r="E3766" t="s">
        <v>678</v>
      </c>
      <c r="F3766">
        <v>14</v>
      </c>
      <c r="G3766" t="s">
        <v>1774</v>
      </c>
      <c r="H3766">
        <v>91</v>
      </c>
      <c r="I3766" t="s">
        <v>634</v>
      </c>
      <c r="J3766" t="s">
        <v>634</v>
      </c>
    </row>
    <row r="3767" spans="1:10" x14ac:dyDescent="0.45">
      <c r="A3767">
        <v>83594</v>
      </c>
      <c r="B3767">
        <v>5</v>
      </c>
      <c r="C3767">
        <v>1</v>
      </c>
      <c r="D3767" t="s">
        <v>1512</v>
      </c>
      <c r="E3767" t="s">
        <v>677</v>
      </c>
      <c r="F3767">
        <v>96</v>
      </c>
      <c r="G3767" t="s">
        <v>1759</v>
      </c>
      <c r="H3767">
        <v>84</v>
      </c>
      <c r="I3767" t="s">
        <v>634</v>
      </c>
      <c r="J3767" t="s">
        <v>634</v>
      </c>
    </row>
    <row r="3768" spans="1:10" x14ac:dyDescent="0.45">
      <c r="A3768">
        <v>83594</v>
      </c>
      <c r="B3768">
        <v>6</v>
      </c>
      <c r="C3768">
        <v>1</v>
      </c>
      <c r="D3768" t="s">
        <v>1283</v>
      </c>
      <c r="E3768" t="s">
        <v>678</v>
      </c>
      <c r="F3768">
        <v>99</v>
      </c>
      <c r="G3768" t="s">
        <v>1760</v>
      </c>
      <c r="H3768">
        <v>88</v>
      </c>
      <c r="I3768" t="s">
        <v>634</v>
      </c>
      <c r="J3768" t="s">
        <v>634</v>
      </c>
    </row>
    <row r="3769" spans="1:10" x14ac:dyDescent="0.45">
      <c r="A3769">
        <v>83594</v>
      </c>
      <c r="B3769">
        <v>7</v>
      </c>
      <c r="C3769">
        <v>1</v>
      </c>
      <c r="D3769" t="s">
        <v>1548</v>
      </c>
      <c r="E3769" t="s">
        <v>678</v>
      </c>
      <c r="F3769">
        <v>48</v>
      </c>
      <c r="G3769" t="s">
        <v>634</v>
      </c>
      <c r="H3769" t="s">
        <v>634</v>
      </c>
      <c r="I3769">
        <v>2</v>
      </c>
      <c r="J3769">
        <v>207</v>
      </c>
    </row>
    <row r="3770" spans="1:10" x14ac:dyDescent="0.45">
      <c r="A3770">
        <v>83594</v>
      </c>
      <c r="B3770">
        <v>8</v>
      </c>
      <c r="C3770">
        <v>2</v>
      </c>
      <c r="D3770" t="s">
        <v>1423</v>
      </c>
      <c r="E3770" t="s">
        <v>678</v>
      </c>
      <c r="F3770">
        <v>48</v>
      </c>
      <c r="G3770" t="s">
        <v>1761</v>
      </c>
      <c r="H3770">
        <v>2</v>
      </c>
      <c r="I3770" t="s">
        <v>634</v>
      </c>
      <c r="J3770" t="s">
        <v>634</v>
      </c>
    </row>
    <row r="3771" spans="1:10" x14ac:dyDescent="0.45">
      <c r="A3771">
        <v>83594</v>
      </c>
      <c r="B3771">
        <v>9</v>
      </c>
      <c r="C3771">
        <v>2</v>
      </c>
      <c r="D3771" t="s">
        <v>1348</v>
      </c>
      <c r="E3771" t="s">
        <v>677</v>
      </c>
      <c r="F3771">
        <v>72</v>
      </c>
      <c r="G3771" t="s">
        <v>634</v>
      </c>
      <c r="H3771" t="s">
        <v>634</v>
      </c>
      <c r="I3771">
        <v>2</v>
      </c>
      <c r="J3771">
        <v>201</v>
      </c>
    </row>
    <row r="3772" spans="1:10" x14ac:dyDescent="0.45">
      <c r="A3772">
        <v>83594</v>
      </c>
      <c r="B3772">
        <v>10</v>
      </c>
      <c r="C3772">
        <v>2</v>
      </c>
      <c r="D3772" t="s">
        <v>1650</v>
      </c>
      <c r="E3772" t="s">
        <v>678</v>
      </c>
      <c r="F3772">
        <v>48</v>
      </c>
      <c r="G3772" t="s">
        <v>1762</v>
      </c>
      <c r="H3772">
        <v>2</v>
      </c>
      <c r="I3772" t="s">
        <v>634</v>
      </c>
      <c r="J3772" t="s">
        <v>634</v>
      </c>
    </row>
    <row r="3773" spans="1:10" x14ac:dyDescent="0.45">
      <c r="A3773">
        <v>83594</v>
      </c>
      <c r="B3773">
        <v>11</v>
      </c>
      <c r="C3773">
        <v>2</v>
      </c>
      <c r="D3773" t="s">
        <v>1134</v>
      </c>
      <c r="E3773" t="s">
        <v>677</v>
      </c>
      <c r="F3773">
        <v>96</v>
      </c>
      <c r="G3773" t="s">
        <v>1763</v>
      </c>
      <c r="H3773" t="s">
        <v>634</v>
      </c>
      <c r="I3773" t="s">
        <v>634</v>
      </c>
      <c r="J3773" t="s">
        <v>634</v>
      </c>
    </row>
    <row r="3774" spans="1:10" x14ac:dyDescent="0.45">
      <c r="A3774">
        <v>83594</v>
      </c>
      <c r="B3774">
        <v>12</v>
      </c>
      <c r="C3774">
        <v>2</v>
      </c>
      <c r="D3774" t="s">
        <v>1176</v>
      </c>
      <c r="E3774" t="s">
        <v>678</v>
      </c>
      <c r="F3774">
        <v>91</v>
      </c>
      <c r="G3774" t="s">
        <v>1768</v>
      </c>
      <c r="H3774">
        <v>13</v>
      </c>
      <c r="I3774" t="s">
        <v>634</v>
      </c>
      <c r="J3774" t="s">
        <v>634</v>
      </c>
    </row>
    <row r="3775" spans="1:10" x14ac:dyDescent="0.45">
      <c r="A3775">
        <v>83594</v>
      </c>
      <c r="B3775">
        <v>13</v>
      </c>
      <c r="C3775">
        <v>2</v>
      </c>
      <c r="D3775" t="s">
        <v>734</v>
      </c>
      <c r="E3775" t="s">
        <v>677</v>
      </c>
      <c r="F3775">
        <v>38</v>
      </c>
      <c r="G3775" t="s">
        <v>1769</v>
      </c>
      <c r="H3775" t="s">
        <v>634</v>
      </c>
      <c r="I3775" t="s">
        <v>634</v>
      </c>
      <c r="J3775" t="s">
        <v>634</v>
      </c>
    </row>
    <row r="3776" spans="1:10" x14ac:dyDescent="0.45">
      <c r="A3776">
        <v>83594</v>
      </c>
      <c r="B3776">
        <v>14</v>
      </c>
      <c r="C3776">
        <v>2</v>
      </c>
      <c r="D3776" t="s">
        <v>774</v>
      </c>
      <c r="E3776" t="s">
        <v>677</v>
      </c>
      <c r="F3776">
        <v>13</v>
      </c>
      <c r="G3776" t="s">
        <v>1817</v>
      </c>
      <c r="H3776">
        <v>84</v>
      </c>
      <c r="I3776" t="s">
        <v>634</v>
      </c>
      <c r="J3776" t="s">
        <v>634</v>
      </c>
    </row>
    <row r="3777" spans="1:10" x14ac:dyDescent="0.45">
      <c r="A3777">
        <v>83594</v>
      </c>
      <c r="B3777">
        <v>15</v>
      </c>
      <c r="C3777">
        <v>2</v>
      </c>
      <c r="D3777" t="s">
        <v>811</v>
      </c>
      <c r="E3777" t="s">
        <v>677</v>
      </c>
      <c r="F3777">
        <v>72</v>
      </c>
      <c r="G3777" t="s">
        <v>634</v>
      </c>
      <c r="H3777" t="s">
        <v>634</v>
      </c>
      <c r="I3777">
        <v>2</v>
      </c>
      <c r="J3777">
        <v>208</v>
      </c>
    </row>
    <row r="3778" spans="1:10" x14ac:dyDescent="0.45">
      <c r="A3778">
        <v>83594</v>
      </c>
      <c r="B3778">
        <v>16</v>
      </c>
      <c r="C3778">
        <v>2</v>
      </c>
      <c r="D3778" t="s">
        <v>1425</v>
      </c>
      <c r="E3778" t="s">
        <v>678</v>
      </c>
      <c r="F3778">
        <v>90</v>
      </c>
      <c r="G3778" t="s">
        <v>1895</v>
      </c>
      <c r="H3778">
        <v>88</v>
      </c>
      <c r="I3778" t="s">
        <v>634</v>
      </c>
      <c r="J3778" t="s">
        <v>634</v>
      </c>
    </row>
    <row r="3779" spans="1:10" x14ac:dyDescent="0.45">
      <c r="A3779">
        <v>83594</v>
      </c>
      <c r="B3779">
        <v>17</v>
      </c>
      <c r="C3779">
        <v>2</v>
      </c>
      <c r="D3779" t="s">
        <v>744</v>
      </c>
      <c r="E3779" t="s">
        <v>678</v>
      </c>
      <c r="F3779">
        <v>2</v>
      </c>
      <c r="G3779" t="s">
        <v>1896</v>
      </c>
      <c r="H3779">
        <v>88</v>
      </c>
      <c r="I3779" t="s">
        <v>634</v>
      </c>
      <c r="J3779" t="s">
        <v>634</v>
      </c>
    </row>
    <row r="3780" spans="1:10" x14ac:dyDescent="0.45">
      <c r="A3780">
        <v>83594</v>
      </c>
      <c r="B3780">
        <v>18</v>
      </c>
      <c r="C3780">
        <v>2</v>
      </c>
      <c r="D3780" t="s">
        <v>1291</v>
      </c>
      <c r="E3780" t="s">
        <v>677</v>
      </c>
      <c r="F3780">
        <v>13</v>
      </c>
      <c r="G3780" t="s">
        <v>1940</v>
      </c>
      <c r="H3780">
        <v>18</v>
      </c>
      <c r="I3780" t="s">
        <v>634</v>
      </c>
      <c r="J3780" t="s">
        <v>634</v>
      </c>
    </row>
    <row r="3781" spans="1:10" x14ac:dyDescent="0.45">
      <c r="A3781">
        <v>83594</v>
      </c>
      <c r="B3781">
        <v>19</v>
      </c>
      <c r="C3781">
        <v>3</v>
      </c>
      <c r="D3781" t="s">
        <v>1440</v>
      </c>
      <c r="E3781" t="s">
        <v>677</v>
      </c>
      <c r="F3781">
        <v>38</v>
      </c>
      <c r="G3781" t="s">
        <v>634</v>
      </c>
      <c r="H3781" t="s">
        <v>634</v>
      </c>
      <c r="I3781">
        <v>2</v>
      </c>
      <c r="J3781">
        <v>202</v>
      </c>
    </row>
    <row r="3782" spans="1:10" x14ac:dyDescent="0.45">
      <c r="A3782">
        <v>83594</v>
      </c>
      <c r="B3782">
        <v>20</v>
      </c>
      <c r="C3782">
        <v>3</v>
      </c>
      <c r="D3782" t="s">
        <v>958</v>
      </c>
      <c r="E3782" t="s">
        <v>678</v>
      </c>
      <c r="F3782">
        <v>90</v>
      </c>
      <c r="G3782" t="s">
        <v>1928</v>
      </c>
      <c r="H3782">
        <v>88</v>
      </c>
      <c r="I3782" t="s">
        <v>634</v>
      </c>
      <c r="J3782" t="s">
        <v>634</v>
      </c>
    </row>
    <row r="3783" spans="1:10" x14ac:dyDescent="0.45">
      <c r="A3783">
        <v>83594</v>
      </c>
      <c r="B3783">
        <v>21</v>
      </c>
      <c r="C3783">
        <v>3</v>
      </c>
      <c r="D3783" t="s">
        <v>1661</v>
      </c>
      <c r="E3783" t="s">
        <v>677</v>
      </c>
      <c r="F3783">
        <v>84</v>
      </c>
      <c r="G3783" t="s">
        <v>634</v>
      </c>
      <c r="H3783" t="s">
        <v>634</v>
      </c>
      <c r="I3783">
        <v>2</v>
      </c>
      <c r="J3783">
        <v>101</v>
      </c>
    </row>
    <row r="3784" spans="1:10" x14ac:dyDescent="0.45">
      <c r="A3784">
        <v>83594</v>
      </c>
      <c r="B3784">
        <v>22</v>
      </c>
      <c r="C3784">
        <v>3</v>
      </c>
      <c r="D3784" t="s">
        <v>1661</v>
      </c>
      <c r="E3784" t="s">
        <v>678</v>
      </c>
      <c r="F3784">
        <v>90</v>
      </c>
      <c r="G3784" t="s">
        <v>634</v>
      </c>
      <c r="H3784" t="s">
        <v>634</v>
      </c>
      <c r="I3784">
        <v>2</v>
      </c>
      <c r="J3784">
        <v>101</v>
      </c>
    </row>
    <row r="3785" spans="1:10" x14ac:dyDescent="0.45">
      <c r="A3785">
        <v>83595</v>
      </c>
      <c r="B3785">
        <v>0</v>
      </c>
      <c r="C3785">
        <v>1</v>
      </c>
      <c r="D3785" t="s">
        <v>1593</v>
      </c>
      <c r="E3785" t="s">
        <v>677</v>
      </c>
      <c r="F3785">
        <v>16</v>
      </c>
      <c r="G3785" t="s">
        <v>634</v>
      </c>
      <c r="H3785" t="s">
        <v>634</v>
      </c>
      <c r="I3785">
        <v>2</v>
      </c>
      <c r="J3785">
        <v>201</v>
      </c>
    </row>
    <row r="3786" spans="1:10" x14ac:dyDescent="0.45">
      <c r="A3786">
        <v>83595</v>
      </c>
      <c r="B3786">
        <v>1</v>
      </c>
      <c r="C3786">
        <v>1</v>
      </c>
      <c r="D3786" t="s">
        <v>1412</v>
      </c>
      <c r="E3786" t="s">
        <v>678</v>
      </c>
      <c r="F3786">
        <v>64</v>
      </c>
      <c r="G3786" t="s">
        <v>1755</v>
      </c>
      <c r="H3786">
        <v>71</v>
      </c>
      <c r="I3786" t="s">
        <v>634</v>
      </c>
      <c r="J3786" t="s">
        <v>634</v>
      </c>
    </row>
    <row r="3787" spans="1:10" x14ac:dyDescent="0.45">
      <c r="A3787">
        <v>83595</v>
      </c>
      <c r="B3787">
        <v>2</v>
      </c>
      <c r="C3787">
        <v>1</v>
      </c>
      <c r="D3787" t="s">
        <v>1313</v>
      </c>
      <c r="E3787" t="s">
        <v>678</v>
      </c>
      <c r="F3787">
        <v>22</v>
      </c>
      <c r="G3787" t="s">
        <v>1756</v>
      </c>
      <c r="H3787">
        <v>92</v>
      </c>
      <c r="I3787" t="s">
        <v>634</v>
      </c>
      <c r="J3787" t="s">
        <v>634</v>
      </c>
    </row>
    <row r="3788" spans="1:10" x14ac:dyDescent="0.45">
      <c r="A3788">
        <v>83595</v>
      </c>
      <c r="B3788">
        <v>3</v>
      </c>
      <c r="C3788">
        <v>1</v>
      </c>
      <c r="D3788" t="s">
        <v>1031</v>
      </c>
      <c r="E3788" t="s">
        <v>677</v>
      </c>
      <c r="F3788">
        <v>21</v>
      </c>
      <c r="G3788" t="s">
        <v>1766</v>
      </c>
      <c r="H3788" t="s">
        <v>634</v>
      </c>
      <c r="I3788" t="s">
        <v>634</v>
      </c>
      <c r="J3788" t="s">
        <v>634</v>
      </c>
    </row>
    <row r="3789" spans="1:10" x14ac:dyDescent="0.45">
      <c r="A3789">
        <v>83595</v>
      </c>
      <c r="B3789">
        <v>4</v>
      </c>
      <c r="C3789">
        <v>2</v>
      </c>
      <c r="D3789" t="s">
        <v>1096</v>
      </c>
      <c r="E3789" t="s">
        <v>678</v>
      </c>
      <c r="F3789">
        <v>22</v>
      </c>
      <c r="G3789" t="s">
        <v>1758</v>
      </c>
      <c r="H3789">
        <v>92</v>
      </c>
      <c r="I3789" t="s">
        <v>634</v>
      </c>
      <c r="J3789" t="s">
        <v>634</v>
      </c>
    </row>
    <row r="3790" spans="1:10" x14ac:dyDescent="0.45">
      <c r="A3790">
        <v>83595</v>
      </c>
      <c r="B3790">
        <v>5</v>
      </c>
      <c r="C3790">
        <v>2</v>
      </c>
      <c r="D3790" t="s">
        <v>1647</v>
      </c>
      <c r="E3790" t="s">
        <v>677</v>
      </c>
      <c r="F3790">
        <v>21</v>
      </c>
      <c r="G3790" t="s">
        <v>1770</v>
      </c>
      <c r="H3790">
        <v>20</v>
      </c>
      <c r="I3790" t="s">
        <v>634</v>
      </c>
      <c r="J3790" t="s">
        <v>634</v>
      </c>
    </row>
    <row r="3791" spans="1:10" x14ac:dyDescent="0.45">
      <c r="A3791">
        <v>83595</v>
      </c>
      <c r="B3791">
        <v>6</v>
      </c>
      <c r="C3791">
        <v>2</v>
      </c>
      <c r="D3791" t="s">
        <v>1080</v>
      </c>
      <c r="E3791" t="s">
        <v>677</v>
      </c>
      <c r="F3791">
        <v>78</v>
      </c>
      <c r="G3791" t="s">
        <v>634</v>
      </c>
      <c r="H3791" t="s">
        <v>634</v>
      </c>
      <c r="I3791">
        <v>2</v>
      </c>
      <c r="J3791">
        <v>207</v>
      </c>
    </row>
    <row r="3792" spans="1:10" x14ac:dyDescent="0.45">
      <c r="A3792">
        <v>83595</v>
      </c>
      <c r="B3792">
        <v>7</v>
      </c>
      <c r="C3792">
        <v>2</v>
      </c>
      <c r="D3792" t="s">
        <v>1285</v>
      </c>
      <c r="E3792" t="s">
        <v>678</v>
      </c>
      <c r="F3792">
        <v>92</v>
      </c>
      <c r="G3792" t="s">
        <v>1771</v>
      </c>
      <c r="H3792">
        <v>71</v>
      </c>
      <c r="I3792" t="s">
        <v>634</v>
      </c>
      <c r="J3792" t="s">
        <v>634</v>
      </c>
    </row>
    <row r="3793" spans="1:10" x14ac:dyDescent="0.45">
      <c r="A3793">
        <v>83595</v>
      </c>
      <c r="B3793">
        <v>8</v>
      </c>
      <c r="C3793">
        <v>2</v>
      </c>
      <c r="D3793" t="s">
        <v>1509</v>
      </c>
      <c r="E3793" t="s">
        <v>678</v>
      </c>
      <c r="F3793">
        <v>64</v>
      </c>
      <c r="G3793" t="s">
        <v>634</v>
      </c>
      <c r="H3793" t="s">
        <v>634</v>
      </c>
      <c r="I3793">
        <v>2</v>
      </c>
      <c r="J3793">
        <v>207</v>
      </c>
    </row>
    <row r="3794" spans="1:10" x14ac:dyDescent="0.45">
      <c r="A3794">
        <v>83595</v>
      </c>
      <c r="B3794">
        <v>9</v>
      </c>
      <c r="C3794">
        <v>2</v>
      </c>
      <c r="D3794" t="s">
        <v>1525</v>
      </c>
      <c r="E3794" t="s">
        <v>678</v>
      </c>
      <c r="F3794">
        <v>22</v>
      </c>
      <c r="G3794" t="s">
        <v>634</v>
      </c>
      <c r="H3794" t="s">
        <v>634</v>
      </c>
      <c r="I3794">
        <v>2</v>
      </c>
      <c r="J3794">
        <v>207</v>
      </c>
    </row>
    <row r="3795" spans="1:10" x14ac:dyDescent="0.45">
      <c r="A3795">
        <v>83595</v>
      </c>
      <c r="B3795">
        <v>10</v>
      </c>
      <c r="C3795">
        <v>3</v>
      </c>
      <c r="D3795" t="s">
        <v>1504</v>
      </c>
      <c r="E3795" t="s">
        <v>677</v>
      </c>
      <c r="F3795">
        <v>78</v>
      </c>
      <c r="G3795" t="s">
        <v>634</v>
      </c>
      <c r="H3795" t="s">
        <v>634</v>
      </c>
      <c r="I3795">
        <v>2</v>
      </c>
      <c r="J3795">
        <v>205</v>
      </c>
    </row>
    <row r="3796" spans="1:10" x14ac:dyDescent="0.45">
      <c r="A3796">
        <v>83595</v>
      </c>
      <c r="B3796">
        <v>11</v>
      </c>
      <c r="C3796">
        <v>3</v>
      </c>
      <c r="D3796" t="s">
        <v>1406</v>
      </c>
      <c r="E3796" t="s">
        <v>677</v>
      </c>
      <c r="F3796">
        <v>89</v>
      </c>
      <c r="G3796" t="s">
        <v>1751</v>
      </c>
      <c r="H3796">
        <v>71</v>
      </c>
      <c r="I3796" t="s">
        <v>634</v>
      </c>
      <c r="J3796" t="s">
        <v>634</v>
      </c>
    </row>
    <row r="3797" spans="1:10" x14ac:dyDescent="0.45">
      <c r="A3797">
        <v>83595</v>
      </c>
      <c r="B3797">
        <v>12</v>
      </c>
      <c r="C3797">
        <v>3</v>
      </c>
      <c r="D3797" t="s">
        <v>1457</v>
      </c>
      <c r="E3797" t="s">
        <v>678</v>
      </c>
      <c r="F3797">
        <v>92</v>
      </c>
      <c r="G3797" t="s">
        <v>1776</v>
      </c>
      <c r="H3797">
        <v>17</v>
      </c>
      <c r="I3797" t="s">
        <v>634</v>
      </c>
      <c r="J3797" t="s">
        <v>634</v>
      </c>
    </row>
    <row r="3798" spans="1:10" x14ac:dyDescent="0.45">
      <c r="A3798">
        <v>83595</v>
      </c>
      <c r="B3798">
        <v>13</v>
      </c>
      <c r="C3798">
        <v>3</v>
      </c>
      <c r="D3798" t="s">
        <v>1306</v>
      </c>
      <c r="E3798" t="s">
        <v>677</v>
      </c>
      <c r="F3798">
        <v>78</v>
      </c>
      <c r="G3798" t="s">
        <v>1753</v>
      </c>
      <c r="H3798">
        <v>16</v>
      </c>
      <c r="I3798" t="s">
        <v>634</v>
      </c>
      <c r="J3798" t="s">
        <v>634</v>
      </c>
    </row>
    <row r="3799" spans="1:10" x14ac:dyDescent="0.45">
      <c r="A3799">
        <v>83595</v>
      </c>
      <c r="B3799">
        <v>14</v>
      </c>
      <c r="C3799">
        <v>3</v>
      </c>
      <c r="D3799" t="s">
        <v>817</v>
      </c>
      <c r="E3799" t="s">
        <v>678</v>
      </c>
      <c r="F3799">
        <v>92</v>
      </c>
      <c r="G3799" t="s">
        <v>1792</v>
      </c>
      <c r="H3799">
        <v>71</v>
      </c>
      <c r="I3799" t="s">
        <v>634</v>
      </c>
      <c r="J3799" t="s">
        <v>634</v>
      </c>
    </row>
    <row r="3800" spans="1:10" x14ac:dyDescent="0.45">
      <c r="A3800">
        <v>83595</v>
      </c>
      <c r="B3800">
        <v>15</v>
      </c>
      <c r="C3800">
        <v>3</v>
      </c>
      <c r="D3800" t="s">
        <v>747</v>
      </c>
      <c r="E3800" t="s">
        <v>678</v>
      </c>
      <c r="F3800">
        <v>77</v>
      </c>
      <c r="G3800" t="s">
        <v>634</v>
      </c>
      <c r="H3800" t="s">
        <v>634</v>
      </c>
      <c r="I3800">
        <v>2</v>
      </c>
      <c r="J3800">
        <v>201</v>
      </c>
    </row>
    <row r="3801" spans="1:10" x14ac:dyDescent="0.45">
      <c r="A3801">
        <v>83595</v>
      </c>
      <c r="B3801">
        <v>16</v>
      </c>
      <c r="C3801">
        <v>3</v>
      </c>
      <c r="D3801" t="s">
        <v>1512</v>
      </c>
      <c r="E3801" t="s">
        <v>677</v>
      </c>
      <c r="F3801">
        <v>81</v>
      </c>
      <c r="G3801" t="s">
        <v>1791</v>
      </c>
      <c r="H3801" t="s">
        <v>634</v>
      </c>
      <c r="I3801" t="s">
        <v>634</v>
      </c>
      <c r="J3801" t="s">
        <v>634</v>
      </c>
    </row>
    <row r="3802" spans="1:10" x14ac:dyDescent="0.45">
      <c r="A3802">
        <v>83595</v>
      </c>
      <c r="B3802">
        <v>17</v>
      </c>
      <c r="C3802">
        <v>3</v>
      </c>
      <c r="D3802" t="s">
        <v>1694</v>
      </c>
      <c r="E3802" t="s">
        <v>677</v>
      </c>
      <c r="F3802" t="s">
        <v>634</v>
      </c>
      <c r="G3802" t="s">
        <v>634</v>
      </c>
      <c r="H3802" t="s">
        <v>634</v>
      </c>
      <c r="I3802" t="s">
        <v>634</v>
      </c>
      <c r="J3802">
        <v>401</v>
      </c>
    </row>
    <row r="3803" spans="1:10" x14ac:dyDescent="0.45">
      <c r="A3803">
        <v>83596</v>
      </c>
      <c r="B3803">
        <v>0</v>
      </c>
      <c r="C3803">
        <v>1</v>
      </c>
      <c r="D3803" t="s">
        <v>1504</v>
      </c>
      <c r="E3803" t="s">
        <v>678</v>
      </c>
      <c r="F3803">
        <v>38</v>
      </c>
      <c r="G3803" t="s">
        <v>1755</v>
      </c>
      <c r="H3803">
        <v>15</v>
      </c>
      <c r="I3803" t="s">
        <v>634</v>
      </c>
      <c r="J3803" t="s">
        <v>634</v>
      </c>
    </row>
    <row r="3804" spans="1:10" x14ac:dyDescent="0.45">
      <c r="A3804">
        <v>83596</v>
      </c>
      <c r="B3804">
        <v>1</v>
      </c>
      <c r="C3804">
        <v>1</v>
      </c>
      <c r="D3804" t="s">
        <v>1267</v>
      </c>
      <c r="E3804" t="s">
        <v>677</v>
      </c>
      <c r="F3804">
        <v>9</v>
      </c>
      <c r="G3804" t="s">
        <v>1746</v>
      </c>
      <c r="H3804" t="s">
        <v>634</v>
      </c>
      <c r="I3804" t="s">
        <v>634</v>
      </c>
      <c r="J3804" t="s">
        <v>634</v>
      </c>
    </row>
    <row r="3805" spans="1:10" x14ac:dyDescent="0.45">
      <c r="A3805">
        <v>83596</v>
      </c>
      <c r="B3805">
        <v>2</v>
      </c>
      <c r="C3805">
        <v>1</v>
      </c>
      <c r="D3805" t="s">
        <v>912</v>
      </c>
      <c r="E3805" t="s">
        <v>678</v>
      </c>
      <c r="F3805">
        <v>55</v>
      </c>
      <c r="G3805" t="s">
        <v>1766</v>
      </c>
      <c r="H3805">
        <v>24</v>
      </c>
      <c r="I3805" t="s">
        <v>634</v>
      </c>
      <c r="J3805" t="s">
        <v>634</v>
      </c>
    </row>
    <row r="3806" spans="1:10" x14ac:dyDescent="0.45">
      <c r="A3806">
        <v>83596</v>
      </c>
      <c r="B3806">
        <v>3</v>
      </c>
      <c r="C3806">
        <v>1</v>
      </c>
      <c r="D3806" t="s">
        <v>1374</v>
      </c>
      <c r="E3806" t="s">
        <v>678</v>
      </c>
      <c r="F3806">
        <v>8</v>
      </c>
      <c r="G3806" t="s">
        <v>1758</v>
      </c>
      <c r="H3806">
        <v>77</v>
      </c>
      <c r="I3806" t="s">
        <v>634</v>
      </c>
      <c r="J3806" t="s">
        <v>634</v>
      </c>
    </row>
    <row r="3807" spans="1:10" x14ac:dyDescent="0.45">
      <c r="A3807">
        <v>83596</v>
      </c>
      <c r="B3807">
        <v>4</v>
      </c>
      <c r="C3807">
        <v>1</v>
      </c>
      <c r="D3807" t="s">
        <v>1285</v>
      </c>
      <c r="E3807" t="s">
        <v>678</v>
      </c>
      <c r="F3807">
        <v>55</v>
      </c>
      <c r="G3807" t="s">
        <v>634</v>
      </c>
      <c r="H3807" t="s">
        <v>634</v>
      </c>
      <c r="I3807">
        <v>2</v>
      </c>
      <c r="J3807">
        <v>201</v>
      </c>
    </row>
    <row r="3808" spans="1:10" x14ac:dyDescent="0.45">
      <c r="A3808">
        <v>83596</v>
      </c>
      <c r="B3808">
        <v>5</v>
      </c>
      <c r="C3808">
        <v>2</v>
      </c>
      <c r="D3808" t="s">
        <v>1457</v>
      </c>
      <c r="E3808" t="s">
        <v>678</v>
      </c>
      <c r="F3808">
        <v>72</v>
      </c>
      <c r="G3808" t="s">
        <v>634</v>
      </c>
      <c r="H3808" t="s">
        <v>634</v>
      </c>
      <c r="I3808">
        <v>2</v>
      </c>
      <c r="J3808">
        <v>205</v>
      </c>
    </row>
    <row r="3809" spans="1:10" x14ac:dyDescent="0.45">
      <c r="A3809">
        <v>83596</v>
      </c>
      <c r="B3809">
        <v>6</v>
      </c>
      <c r="C3809">
        <v>2</v>
      </c>
      <c r="D3809" t="s">
        <v>1098</v>
      </c>
      <c r="E3809" t="s">
        <v>678</v>
      </c>
      <c r="F3809">
        <v>6</v>
      </c>
      <c r="G3809" t="s">
        <v>634</v>
      </c>
      <c r="H3809" t="s">
        <v>634</v>
      </c>
      <c r="I3809">
        <v>2</v>
      </c>
      <c r="J3809">
        <v>201</v>
      </c>
    </row>
    <row r="3810" spans="1:10" x14ac:dyDescent="0.45">
      <c r="A3810">
        <v>83596</v>
      </c>
      <c r="B3810">
        <v>7</v>
      </c>
      <c r="C3810">
        <v>2</v>
      </c>
      <c r="D3810" t="s">
        <v>1358</v>
      </c>
      <c r="E3810" t="s">
        <v>677</v>
      </c>
      <c r="F3810">
        <v>16</v>
      </c>
      <c r="G3810" t="s">
        <v>634</v>
      </c>
      <c r="H3810" t="s">
        <v>634</v>
      </c>
      <c r="I3810">
        <v>2</v>
      </c>
      <c r="J3810">
        <v>101</v>
      </c>
    </row>
    <row r="3811" spans="1:10" x14ac:dyDescent="0.45">
      <c r="A3811">
        <v>83596</v>
      </c>
      <c r="B3811">
        <v>8</v>
      </c>
      <c r="C3811">
        <v>2</v>
      </c>
      <c r="D3811" t="s">
        <v>1358</v>
      </c>
      <c r="E3811" t="s">
        <v>677</v>
      </c>
      <c r="F3811">
        <v>16</v>
      </c>
      <c r="G3811" t="s">
        <v>634</v>
      </c>
      <c r="H3811" t="s">
        <v>634</v>
      </c>
      <c r="I3811">
        <v>2</v>
      </c>
      <c r="J3811">
        <v>201</v>
      </c>
    </row>
    <row r="3812" spans="1:10" x14ac:dyDescent="0.45">
      <c r="A3812">
        <v>83596</v>
      </c>
      <c r="B3812">
        <v>9</v>
      </c>
      <c r="C3812">
        <v>2</v>
      </c>
      <c r="D3812" t="s">
        <v>1104</v>
      </c>
      <c r="E3812" t="s">
        <v>677</v>
      </c>
      <c r="F3812">
        <v>8</v>
      </c>
      <c r="G3812" t="s">
        <v>1770</v>
      </c>
      <c r="H3812" t="s">
        <v>634</v>
      </c>
      <c r="I3812" t="s">
        <v>634</v>
      </c>
      <c r="J3812" t="s">
        <v>634</v>
      </c>
    </row>
    <row r="3813" spans="1:10" x14ac:dyDescent="0.45">
      <c r="A3813">
        <v>83596</v>
      </c>
      <c r="B3813">
        <v>10</v>
      </c>
      <c r="C3813">
        <v>2</v>
      </c>
      <c r="D3813" t="s">
        <v>751</v>
      </c>
      <c r="E3813" t="s">
        <v>677</v>
      </c>
      <c r="F3813">
        <v>8</v>
      </c>
      <c r="G3813" t="s">
        <v>1750</v>
      </c>
      <c r="H3813" t="s">
        <v>634</v>
      </c>
      <c r="I3813" t="s">
        <v>634</v>
      </c>
      <c r="J3813" t="s">
        <v>634</v>
      </c>
    </row>
    <row r="3814" spans="1:10" x14ac:dyDescent="0.45">
      <c r="A3814">
        <v>83596</v>
      </c>
      <c r="B3814">
        <v>11</v>
      </c>
      <c r="C3814">
        <v>2</v>
      </c>
      <c r="D3814" t="s">
        <v>721</v>
      </c>
      <c r="E3814" t="s">
        <v>678</v>
      </c>
      <c r="F3814">
        <v>8</v>
      </c>
      <c r="G3814" t="s">
        <v>1751</v>
      </c>
      <c r="H3814">
        <v>77</v>
      </c>
      <c r="I3814" t="s">
        <v>634</v>
      </c>
      <c r="J3814" t="s">
        <v>634</v>
      </c>
    </row>
    <row r="3815" spans="1:10" x14ac:dyDescent="0.45">
      <c r="A3815">
        <v>83596</v>
      </c>
      <c r="B3815">
        <v>12</v>
      </c>
      <c r="C3815">
        <v>3</v>
      </c>
      <c r="D3815" t="s">
        <v>1392</v>
      </c>
      <c r="E3815" t="s">
        <v>678</v>
      </c>
      <c r="F3815">
        <v>6</v>
      </c>
      <c r="G3815" t="s">
        <v>1776</v>
      </c>
      <c r="H3815">
        <v>15</v>
      </c>
      <c r="I3815" t="s">
        <v>634</v>
      </c>
      <c r="J3815" t="s">
        <v>634</v>
      </c>
    </row>
    <row r="3816" spans="1:10" x14ac:dyDescent="0.45">
      <c r="A3816">
        <v>83596</v>
      </c>
      <c r="B3816">
        <v>13</v>
      </c>
      <c r="C3816">
        <v>3</v>
      </c>
      <c r="D3816" t="s">
        <v>1628</v>
      </c>
      <c r="E3816" t="s">
        <v>677</v>
      </c>
      <c r="F3816">
        <v>24</v>
      </c>
      <c r="G3816" t="s">
        <v>634</v>
      </c>
      <c r="H3816" t="s">
        <v>634</v>
      </c>
      <c r="I3816">
        <v>2</v>
      </c>
      <c r="J3816">
        <v>201</v>
      </c>
    </row>
    <row r="3817" spans="1:10" x14ac:dyDescent="0.45">
      <c r="A3817">
        <v>83596</v>
      </c>
      <c r="B3817">
        <v>14</v>
      </c>
      <c r="C3817">
        <v>3</v>
      </c>
      <c r="D3817" t="s">
        <v>1651</v>
      </c>
      <c r="E3817" t="s">
        <v>677</v>
      </c>
      <c r="F3817">
        <v>8</v>
      </c>
      <c r="G3817" t="s">
        <v>1753</v>
      </c>
      <c r="H3817">
        <v>99</v>
      </c>
      <c r="I3817" t="s">
        <v>634</v>
      </c>
      <c r="J3817" t="s">
        <v>634</v>
      </c>
    </row>
    <row r="3818" spans="1:10" x14ac:dyDescent="0.45">
      <c r="A3818">
        <v>83596</v>
      </c>
      <c r="B3818">
        <v>15</v>
      </c>
      <c r="C3818">
        <v>3</v>
      </c>
      <c r="D3818" t="s">
        <v>1249</v>
      </c>
      <c r="E3818" t="s">
        <v>677</v>
      </c>
      <c r="F3818">
        <v>9</v>
      </c>
      <c r="G3818" t="s">
        <v>634</v>
      </c>
      <c r="H3818" t="s">
        <v>634</v>
      </c>
      <c r="I3818">
        <v>2</v>
      </c>
      <c r="J3818">
        <v>207</v>
      </c>
    </row>
    <row r="3819" spans="1:10" x14ac:dyDescent="0.45">
      <c r="A3819">
        <v>83596</v>
      </c>
      <c r="B3819">
        <v>16</v>
      </c>
      <c r="C3819">
        <v>3</v>
      </c>
      <c r="D3819" t="s">
        <v>1407</v>
      </c>
      <c r="E3819" t="s">
        <v>678</v>
      </c>
      <c r="F3819">
        <v>38</v>
      </c>
      <c r="G3819" t="s">
        <v>1792</v>
      </c>
      <c r="H3819">
        <v>6</v>
      </c>
      <c r="I3819" t="s">
        <v>634</v>
      </c>
      <c r="J3819" t="s">
        <v>634</v>
      </c>
    </row>
    <row r="3820" spans="1:10" x14ac:dyDescent="0.45">
      <c r="A3820">
        <v>83596</v>
      </c>
      <c r="B3820">
        <v>17</v>
      </c>
      <c r="C3820">
        <v>3</v>
      </c>
      <c r="D3820" t="s">
        <v>1065</v>
      </c>
      <c r="E3820" t="s">
        <v>677</v>
      </c>
      <c r="F3820">
        <v>8</v>
      </c>
      <c r="G3820" t="s">
        <v>1791</v>
      </c>
      <c r="H3820" t="s">
        <v>634</v>
      </c>
      <c r="I3820" t="s">
        <v>634</v>
      </c>
      <c r="J3820" t="s">
        <v>634</v>
      </c>
    </row>
    <row r="3821" spans="1:10" x14ac:dyDescent="0.45">
      <c r="A3821">
        <v>83596</v>
      </c>
      <c r="B3821">
        <v>18</v>
      </c>
      <c r="C3821">
        <v>3</v>
      </c>
      <c r="D3821" t="s">
        <v>1065</v>
      </c>
      <c r="E3821" t="s">
        <v>677</v>
      </c>
      <c r="F3821" t="s">
        <v>634</v>
      </c>
      <c r="G3821" t="s">
        <v>634</v>
      </c>
      <c r="H3821" t="s">
        <v>634</v>
      </c>
      <c r="I3821" t="s">
        <v>634</v>
      </c>
      <c r="J3821">
        <v>401</v>
      </c>
    </row>
    <row r="3822" spans="1:10" x14ac:dyDescent="0.45">
      <c r="A3822">
        <v>83600</v>
      </c>
      <c r="B3822">
        <v>0</v>
      </c>
      <c r="C3822">
        <v>1</v>
      </c>
      <c r="D3822" t="s">
        <v>1440</v>
      </c>
      <c r="E3822" t="s">
        <v>677</v>
      </c>
      <c r="F3822">
        <v>77</v>
      </c>
      <c r="G3822" t="s">
        <v>1745</v>
      </c>
      <c r="H3822">
        <v>17</v>
      </c>
      <c r="I3822" t="s">
        <v>634</v>
      </c>
      <c r="J3822" t="s">
        <v>634</v>
      </c>
    </row>
    <row r="3823" spans="1:10" x14ac:dyDescent="0.45">
      <c r="A3823">
        <v>83600</v>
      </c>
      <c r="B3823">
        <v>1</v>
      </c>
      <c r="C3823">
        <v>1</v>
      </c>
      <c r="D3823" t="s">
        <v>1337</v>
      </c>
      <c r="E3823" t="s">
        <v>677</v>
      </c>
      <c r="F3823">
        <v>77</v>
      </c>
      <c r="G3823" t="s">
        <v>1777</v>
      </c>
      <c r="H3823">
        <v>28</v>
      </c>
      <c r="I3823" t="s">
        <v>634</v>
      </c>
      <c r="J3823" t="s">
        <v>634</v>
      </c>
    </row>
    <row r="3824" spans="1:10" x14ac:dyDescent="0.45">
      <c r="A3824">
        <v>83600</v>
      </c>
      <c r="B3824">
        <v>2</v>
      </c>
      <c r="C3824">
        <v>2</v>
      </c>
      <c r="D3824" t="s">
        <v>1267</v>
      </c>
      <c r="E3824" t="s">
        <v>677</v>
      </c>
      <c r="F3824">
        <v>80</v>
      </c>
      <c r="G3824" t="s">
        <v>634</v>
      </c>
      <c r="H3824" t="s">
        <v>634</v>
      </c>
      <c r="I3824">
        <v>2</v>
      </c>
      <c r="J3824">
        <v>207</v>
      </c>
    </row>
    <row r="3825" spans="1:10" x14ac:dyDescent="0.45">
      <c r="A3825">
        <v>83600</v>
      </c>
      <c r="B3825">
        <v>3</v>
      </c>
      <c r="C3825">
        <v>2</v>
      </c>
      <c r="D3825" t="s">
        <v>1391</v>
      </c>
      <c r="E3825" t="s">
        <v>678</v>
      </c>
      <c r="F3825">
        <v>48</v>
      </c>
      <c r="G3825" t="s">
        <v>634</v>
      </c>
      <c r="H3825" t="s">
        <v>634</v>
      </c>
      <c r="I3825">
        <v>2</v>
      </c>
      <c r="J3825">
        <v>201</v>
      </c>
    </row>
    <row r="3826" spans="1:10" x14ac:dyDescent="0.45">
      <c r="A3826">
        <v>83600</v>
      </c>
      <c r="B3826">
        <v>4</v>
      </c>
      <c r="C3826">
        <v>3</v>
      </c>
      <c r="D3826" t="s">
        <v>1037</v>
      </c>
      <c r="E3826" t="s">
        <v>677</v>
      </c>
      <c r="F3826">
        <v>77</v>
      </c>
      <c r="G3826" t="s">
        <v>1827</v>
      </c>
      <c r="H3826">
        <v>54</v>
      </c>
      <c r="I3826" t="s">
        <v>634</v>
      </c>
      <c r="J3826" t="s">
        <v>634</v>
      </c>
    </row>
    <row r="3827" spans="1:10" x14ac:dyDescent="0.45">
      <c r="A3827">
        <v>83600</v>
      </c>
      <c r="B3827">
        <v>5</v>
      </c>
      <c r="C3827">
        <v>3</v>
      </c>
      <c r="D3827" t="s">
        <v>1652</v>
      </c>
      <c r="E3827" t="s">
        <v>677</v>
      </c>
      <c r="F3827">
        <v>28</v>
      </c>
      <c r="G3827" t="s">
        <v>1797</v>
      </c>
      <c r="H3827">
        <v>54</v>
      </c>
      <c r="I3827" t="s">
        <v>634</v>
      </c>
      <c r="J3827" t="s">
        <v>634</v>
      </c>
    </row>
    <row r="3828" spans="1:10" x14ac:dyDescent="0.45">
      <c r="A3828">
        <v>83600</v>
      </c>
      <c r="B3828">
        <v>6</v>
      </c>
      <c r="C3828">
        <v>3</v>
      </c>
      <c r="D3828" t="s">
        <v>857</v>
      </c>
      <c r="E3828" t="s">
        <v>678</v>
      </c>
      <c r="F3828">
        <v>99</v>
      </c>
      <c r="G3828" t="s">
        <v>634</v>
      </c>
      <c r="H3828" t="s">
        <v>634</v>
      </c>
      <c r="I3828">
        <v>2</v>
      </c>
      <c r="J3828">
        <v>201</v>
      </c>
    </row>
    <row r="3829" spans="1:10" x14ac:dyDescent="0.45">
      <c r="A3829">
        <v>83600</v>
      </c>
      <c r="B3829">
        <v>7</v>
      </c>
      <c r="C3829">
        <v>3</v>
      </c>
      <c r="D3829" t="s">
        <v>803</v>
      </c>
      <c r="E3829" t="s">
        <v>677</v>
      </c>
      <c r="F3829">
        <v>17</v>
      </c>
      <c r="G3829" t="s">
        <v>1798</v>
      </c>
      <c r="H3829">
        <v>77</v>
      </c>
      <c r="I3829" t="s">
        <v>634</v>
      </c>
      <c r="J3829" t="s">
        <v>634</v>
      </c>
    </row>
    <row r="3830" spans="1:10" x14ac:dyDescent="0.45">
      <c r="A3830">
        <v>83600</v>
      </c>
      <c r="B3830">
        <v>8</v>
      </c>
      <c r="C3830">
        <v>3</v>
      </c>
      <c r="D3830" t="s">
        <v>803</v>
      </c>
      <c r="E3830" t="s">
        <v>678</v>
      </c>
      <c r="F3830">
        <v>90</v>
      </c>
      <c r="G3830" t="s">
        <v>634</v>
      </c>
      <c r="H3830" t="s">
        <v>634</v>
      </c>
      <c r="I3830">
        <v>2</v>
      </c>
      <c r="J3830">
        <v>220</v>
      </c>
    </row>
    <row r="3831" spans="1:10" x14ac:dyDescent="0.45">
      <c r="A3831">
        <v>83600</v>
      </c>
      <c r="B3831">
        <v>9</v>
      </c>
      <c r="C3831">
        <v>3</v>
      </c>
      <c r="D3831" t="s">
        <v>758</v>
      </c>
      <c r="E3831" t="s">
        <v>677</v>
      </c>
      <c r="F3831">
        <v>77</v>
      </c>
      <c r="G3831" t="s">
        <v>1799</v>
      </c>
      <c r="H3831">
        <v>17</v>
      </c>
      <c r="I3831" t="s">
        <v>634</v>
      </c>
      <c r="J3831" t="s">
        <v>634</v>
      </c>
    </row>
    <row r="3832" spans="1:10" x14ac:dyDescent="0.45">
      <c r="A3832">
        <v>83600</v>
      </c>
      <c r="B3832">
        <v>10</v>
      </c>
      <c r="C3832">
        <v>3</v>
      </c>
      <c r="D3832" t="s">
        <v>758</v>
      </c>
      <c r="E3832" t="s">
        <v>678</v>
      </c>
      <c r="F3832" t="s">
        <v>634</v>
      </c>
      <c r="G3832" t="s">
        <v>634</v>
      </c>
      <c r="H3832" t="s">
        <v>634</v>
      </c>
      <c r="I3832" t="s">
        <v>634</v>
      </c>
      <c r="J3832">
        <v>401</v>
      </c>
    </row>
    <row r="3833" spans="1:10" x14ac:dyDescent="0.45">
      <c r="A3833">
        <v>83600</v>
      </c>
      <c r="B3833">
        <v>11</v>
      </c>
      <c r="C3833">
        <v>3</v>
      </c>
      <c r="D3833" t="s">
        <v>1179</v>
      </c>
      <c r="E3833" t="s">
        <v>677</v>
      </c>
      <c r="F3833">
        <v>77</v>
      </c>
      <c r="G3833" t="s">
        <v>1800</v>
      </c>
      <c r="H3833">
        <v>17</v>
      </c>
      <c r="I3833" t="s">
        <v>634</v>
      </c>
      <c r="J3833" t="s">
        <v>634</v>
      </c>
    </row>
    <row r="3834" spans="1:10" x14ac:dyDescent="0.45">
      <c r="A3834">
        <v>83600</v>
      </c>
      <c r="B3834">
        <v>12</v>
      </c>
      <c r="C3834">
        <v>3</v>
      </c>
      <c r="D3834" t="s">
        <v>1138</v>
      </c>
      <c r="E3834" t="s">
        <v>678</v>
      </c>
      <c r="F3834">
        <v>90</v>
      </c>
      <c r="G3834" t="s">
        <v>634</v>
      </c>
      <c r="H3834" t="s">
        <v>634</v>
      </c>
      <c r="I3834">
        <v>2</v>
      </c>
      <c r="J3834">
        <v>101</v>
      </c>
    </row>
    <row r="3835" spans="1:10" x14ac:dyDescent="0.45">
      <c r="A3835">
        <v>83600</v>
      </c>
      <c r="B3835">
        <v>13</v>
      </c>
      <c r="C3835">
        <v>3</v>
      </c>
      <c r="D3835" t="s">
        <v>1203</v>
      </c>
      <c r="E3835" t="s">
        <v>678</v>
      </c>
      <c r="F3835" t="s">
        <v>634</v>
      </c>
      <c r="G3835" t="s">
        <v>1849</v>
      </c>
      <c r="H3835" t="s">
        <v>634</v>
      </c>
      <c r="I3835" t="s">
        <v>634</v>
      </c>
      <c r="J3835" t="s">
        <v>634</v>
      </c>
    </row>
    <row r="3836" spans="1:10" x14ac:dyDescent="0.45">
      <c r="A3836">
        <v>83600</v>
      </c>
      <c r="B3836">
        <v>14</v>
      </c>
      <c r="C3836">
        <v>3</v>
      </c>
      <c r="D3836" t="s">
        <v>944</v>
      </c>
      <c r="E3836" t="s">
        <v>678</v>
      </c>
      <c r="F3836">
        <v>10</v>
      </c>
      <c r="G3836" t="s">
        <v>1853</v>
      </c>
      <c r="H3836">
        <v>14</v>
      </c>
      <c r="I3836" t="s">
        <v>634</v>
      </c>
      <c r="J3836" t="s">
        <v>634</v>
      </c>
    </row>
    <row r="3837" spans="1:10" x14ac:dyDescent="0.45">
      <c r="A3837">
        <v>83603</v>
      </c>
      <c r="B3837">
        <v>0</v>
      </c>
      <c r="C3837">
        <v>2</v>
      </c>
      <c r="D3837" t="s">
        <v>1593</v>
      </c>
      <c r="E3837" t="s">
        <v>677</v>
      </c>
      <c r="F3837">
        <v>83</v>
      </c>
      <c r="G3837" t="s">
        <v>634</v>
      </c>
      <c r="H3837" t="s">
        <v>634</v>
      </c>
      <c r="I3837">
        <v>4</v>
      </c>
      <c r="J3837">
        <v>504</v>
      </c>
    </row>
    <row r="3838" spans="1:10" x14ac:dyDescent="0.45">
      <c r="A3838">
        <v>83603</v>
      </c>
      <c r="B3838">
        <v>1</v>
      </c>
      <c r="C3838">
        <v>2</v>
      </c>
      <c r="D3838" t="s">
        <v>1245</v>
      </c>
      <c r="E3838" t="s">
        <v>678</v>
      </c>
      <c r="F3838">
        <v>30</v>
      </c>
      <c r="G3838" t="s">
        <v>634</v>
      </c>
      <c r="H3838" t="s">
        <v>634</v>
      </c>
      <c r="I3838">
        <v>2</v>
      </c>
      <c r="J3838">
        <v>201</v>
      </c>
    </row>
    <row r="3839" spans="1:10" x14ac:dyDescent="0.45">
      <c r="A3839">
        <v>83603</v>
      </c>
      <c r="B3839">
        <v>2</v>
      </c>
      <c r="C3839">
        <v>2</v>
      </c>
      <c r="D3839" t="s">
        <v>1653</v>
      </c>
      <c r="E3839" t="s">
        <v>677</v>
      </c>
      <c r="F3839">
        <v>17</v>
      </c>
      <c r="G3839" t="s">
        <v>1745</v>
      </c>
      <c r="H3839">
        <v>24</v>
      </c>
      <c r="I3839" t="s">
        <v>634</v>
      </c>
      <c r="J3839" t="s">
        <v>634</v>
      </c>
    </row>
    <row r="3840" spans="1:10" x14ac:dyDescent="0.45">
      <c r="A3840">
        <v>83603</v>
      </c>
      <c r="B3840">
        <v>3</v>
      </c>
      <c r="C3840">
        <v>2</v>
      </c>
      <c r="D3840" t="s">
        <v>878</v>
      </c>
      <c r="E3840" t="s">
        <v>677</v>
      </c>
      <c r="F3840">
        <v>54</v>
      </c>
      <c r="G3840" t="s">
        <v>634</v>
      </c>
      <c r="H3840" t="s">
        <v>634</v>
      </c>
      <c r="I3840">
        <v>4</v>
      </c>
      <c r="J3840">
        <v>504</v>
      </c>
    </row>
    <row r="3841" spans="1:10" x14ac:dyDescent="0.45">
      <c r="A3841">
        <v>83603</v>
      </c>
      <c r="B3841">
        <v>4</v>
      </c>
      <c r="C3841">
        <v>2</v>
      </c>
      <c r="D3841" t="s">
        <v>1441</v>
      </c>
      <c r="E3841" t="s">
        <v>677</v>
      </c>
      <c r="F3841">
        <v>77</v>
      </c>
      <c r="G3841" t="s">
        <v>1777</v>
      </c>
      <c r="H3841">
        <v>89</v>
      </c>
      <c r="I3841" t="s">
        <v>634</v>
      </c>
      <c r="J3841" t="s">
        <v>634</v>
      </c>
    </row>
    <row r="3842" spans="1:10" x14ac:dyDescent="0.45">
      <c r="A3842">
        <v>83603</v>
      </c>
      <c r="B3842">
        <v>5</v>
      </c>
      <c r="C3842">
        <v>2</v>
      </c>
      <c r="D3842" t="s">
        <v>1293</v>
      </c>
      <c r="E3842" t="s">
        <v>677</v>
      </c>
      <c r="F3842">
        <v>3</v>
      </c>
      <c r="G3842" t="s">
        <v>1827</v>
      </c>
      <c r="H3842">
        <v>83</v>
      </c>
      <c r="I3842" t="s">
        <v>634</v>
      </c>
      <c r="J3842" t="s">
        <v>634</v>
      </c>
    </row>
    <row r="3843" spans="1:10" x14ac:dyDescent="0.45">
      <c r="A3843">
        <v>83603</v>
      </c>
      <c r="B3843">
        <v>6</v>
      </c>
      <c r="C3843">
        <v>3</v>
      </c>
      <c r="D3843" t="s">
        <v>1654</v>
      </c>
      <c r="E3843" t="s">
        <v>677</v>
      </c>
      <c r="F3843">
        <v>89</v>
      </c>
      <c r="G3843" t="s">
        <v>1797</v>
      </c>
      <c r="H3843" t="s">
        <v>634</v>
      </c>
      <c r="I3843" t="s">
        <v>634</v>
      </c>
      <c r="J3843" t="s">
        <v>634</v>
      </c>
    </row>
    <row r="3844" spans="1:10" x14ac:dyDescent="0.45">
      <c r="A3844">
        <v>83603</v>
      </c>
      <c r="B3844">
        <v>7</v>
      </c>
      <c r="C3844">
        <v>3</v>
      </c>
      <c r="D3844" t="s">
        <v>1146</v>
      </c>
      <c r="E3844" t="s">
        <v>678</v>
      </c>
      <c r="F3844">
        <v>72</v>
      </c>
      <c r="G3844" t="s">
        <v>634</v>
      </c>
      <c r="H3844" t="s">
        <v>634</v>
      </c>
      <c r="I3844">
        <v>2</v>
      </c>
      <c r="J3844">
        <v>208</v>
      </c>
    </row>
    <row r="3845" spans="1:10" x14ac:dyDescent="0.45">
      <c r="A3845">
        <v>83603</v>
      </c>
      <c r="B3845">
        <v>8</v>
      </c>
      <c r="C3845">
        <v>3</v>
      </c>
      <c r="D3845" t="s">
        <v>1146</v>
      </c>
      <c r="E3845" t="s">
        <v>678</v>
      </c>
      <c r="F3845">
        <v>27</v>
      </c>
      <c r="G3845" t="s">
        <v>634</v>
      </c>
      <c r="H3845" t="s">
        <v>634</v>
      </c>
      <c r="I3845">
        <v>2</v>
      </c>
      <c r="J3845">
        <v>208</v>
      </c>
    </row>
    <row r="3846" spans="1:10" x14ac:dyDescent="0.45">
      <c r="A3846">
        <v>83603</v>
      </c>
      <c r="B3846">
        <v>9</v>
      </c>
      <c r="C3846">
        <v>3</v>
      </c>
      <c r="D3846" t="s">
        <v>1655</v>
      </c>
      <c r="E3846" t="s">
        <v>677</v>
      </c>
      <c r="F3846">
        <v>77</v>
      </c>
      <c r="G3846" t="s">
        <v>1798</v>
      </c>
      <c r="H3846">
        <v>17</v>
      </c>
      <c r="I3846" t="s">
        <v>634</v>
      </c>
      <c r="J3846" t="s">
        <v>634</v>
      </c>
    </row>
    <row r="3847" spans="1:10" x14ac:dyDescent="0.45">
      <c r="A3847">
        <v>83603</v>
      </c>
      <c r="B3847">
        <v>10</v>
      </c>
      <c r="C3847">
        <v>3</v>
      </c>
      <c r="D3847" t="s">
        <v>1459</v>
      </c>
      <c r="E3847" t="s">
        <v>678</v>
      </c>
      <c r="F3847">
        <v>27</v>
      </c>
      <c r="G3847" t="s">
        <v>1828</v>
      </c>
      <c r="H3847">
        <v>30</v>
      </c>
      <c r="I3847" t="s">
        <v>634</v>
      </c>
      <c r="J3847" t="s">
        <v>634</v>
      </c>
    </row>
    <row r="3848" spans="1:10" x14ac:dyDescent="0.45">
      <c r="A3848">
        <v>83603</v>
      </c>
      <c r="B3848">
        <v>11</v>
      </c>
      <c r="C3848">
        <v>3</v>
      </c>
      <c r="D3848" t="s">
        <v>1110</v>
      </c>
      <c r="E3848" t="s">
        <v>678</v>
      </c>
      <c r="F3848" t="s">
        <v>634</v>
      </c>
      <c r="G3848" t="s">
        <v>1811</v>
      </c>
      <c r="H3848" t="s">
        <v>634</v>
      </c>
      <c r="I3848" t="s">
        <v>634</v>
      </c>
      <c r="J3848" t="s">
        <v>634</v>
      </c>
    </row>
    <row r="3849" spans="1:10" x14ac:dyDescent="0.45">
      <c r="A3849">
        <v>83603</v>
      </c>
      <c r="B3849">
        <v>12</v>
      </c>
      <c r="C3849">
        <v>3</v>
      </c>
      <c r="D3849" t="s">
        <v>1105</v>
      </c>
      <c r="E3849" t="s">
        <v>677</v>
      </c>
      <c r="F3849">
        <v>83</v>
      </c>
      <c r="G3849" t="s">
        <v>1812</v>
      </c>
      <c r="H3849">
        <v>89</v>
      </c>
      <c r="I3849" t="s">
        <v>634</v>
      </c>
      <c r="J3849" t="s">
        <v>634</v>
      </c>
    </row>
    <row r="3850" spans="1:10" x14ac:dyDescent="0.45">
      <c r="A3850">
        <v>83607</v>
      </c>
      <c r="B3850">
        <v>0</v>
      </c>
      <c r="C3850">
        <v>1</v>
      </c>
      <c r="D3850" t="s">
        <v>784</v>
      </c>
      <c r="E3850" t="s">
        <v>677</v>
      </c>
      <c r="F3850">
        <v>23</v>
      </c>
      <c r="G3850" t="s">
        <v>1745</v>
      </c>
      <c r="H3850">
        <v>86</v>
      </c>
      <c r="I3850" t="s">
        <v>634</v>
      </c>
      <c r="J3850" t="s">
        <v>634</v>
      </c>
    </row>
    <row r="3851" spans="1:10" x14ac:dyDescent="0.45">
      <c r="A3851">
        <v>83607</v>
      </c>
      <c r="B3851">
        <v>1</v>
      </c>
      <c r="C3851">
        <v>1</v>
      </c>
      <c r="D3851" t="s">
        <v>868</v>
      </c>
      <c r="E3851" t="s">
        <v>678</v>
      </c>
      <c r="F3851">
        <v>20</v>
      </c>
      <c r="G3851" t="s">
        <v>1746</v>
      </c>
      <c r="H3851" t="s">
        <v>634</v>
      </c>
      <c r="I3851" t="s">
        <v>634</v>
      </c>
      <c r="J3851" t="s">
        <v>634</v>
      </c>
    </row>
    <row r="3852" spans="1:10" x14ac:dyDescent="0.45">
      <c r="A3852">
        <v>83607</v>
      </c>
      <c r="B3852">
        <v>2</v>
      </c>
      <c r="C3852">
        <v>1</v>
      </c>
      <c r="D3852" t="s">
        <v>1220</v>
      </c>
      <c r="E3852" t="s">
        <v>678</v>
      </c>
      <c r="F3852">
        <v>90</v>
      </c>
      <c r="G3852" t="s">
        <v>1766</v>
      </c>
      <c r="H3852">
        <v>15</v>
      </c>
      <c r="I3852" t="s">
        <v>634</v>
      </c>
      <c r="J3852" t="s">
        <v>634</v>
      </c>
    </row>
    <row r="3853" spans="1:10" x14ac:dyDescent="0.45">
      <c r="A3853">
        <v>83607</v>
      </c>
      <c r="B3853">
        <v>3</v>
      </c>
      <c r="C3853">
        <v>1</v>
      </c>
      <c r="D3853" t="s">
        <v>1386</v>
      </c>
      <c r="E3853" t="s">
        <v>678</v>
      </c>
      <c r="F3853">
        <v>89</v>
      </c>
      <c r="G3853" t="s">
        <v>1758</v>
      </c>
      <c r="H3853">
        <v>16</v>
      </c>
      <c r="I3853" t="s">
        <v>634</v>
      </c>
      <c r="J3853" t="s">
        <v>634</v>
      </c>
    </row>
    <row r="3854" spans="1:10" x14ac:dyDescent="0.45">
      <c r="A3854">
        <v>83607</v>
      </c>
      <c r="B3854">
        <v>4</v>
      </c>
      <c r="C3854">
        <v>1</v>
      </c>
      <c r="D3854" t="s">
        <v>1075</v>
      </c>
      <c r="E3854" t="s">
        <v>677</v>
      </c>
      <c r="F3854">
        <v>22</v>
      </c>
      <c r="G3854" t="s">
        <v>1770</v>
      </c>
      <c r="H3854">
        <v>71</v>
      </c>
      <c r="I3854" t="s">
        <v>634</v>
      </c>
      <c r="J3854" t="s">
        <v>634</v>
      </c>
    </row>
    <row r="3855" spans="1:10" x14ac:dyDescent="0.45">
      <c r="A3855">
        <v>83607</v>
      </c>
      <c r="B3855">
        <v>5</v>
      </c>
      <c r="C3855">
        <v>1</v>
      </c>
      <c r="D3855" t="s">
        <v>1064</v>
      </c>
      <c r="E3855" t="s">
        <v>677</v>
      </c>
      <c r="F3855">
        <v>17</v>
      </c>
      <c r="G3855" t="s">
        <v>1750</v>
      </c>
      <c r="H3855">
        <v>92</v>
      </c>
      <c r="I3855" t="s">
        <v>634</v>
      </c>
      <c r="J3855" t="s">
        <v>634</v>
      </c>
    </row>
    <row r="3856" spans="1:10" x14ac:dyDescent="0.45">
      <c r="A3856">
        <v>83607</v>
      </c>
      <c r="B3856">
        <v>6</v>
      </c>
      <c r="C3856">
        <v>1</v>
      </c>
      <c r="D3856" t="s">
        <v>956</v>
      </c>
      <c r="E3856" t="s">
        <v>677</v>
      </c>
      <c r="F3856">
        <v>92</v>
      </c>
      <c r="G3856" t="s">
        <v>634</v>
      </c>
      <c r="H3856" t="s">
        <v>634</v>
      </c>
      <c r="I3856">
        <v>2</v>
      </c>
      <c r="J3856">
        <v>207</v>
      </c>
    </row>
    <row r="3857" spans="1:10" x14ac:dyDescent="0.45">
      <c r="A3857">
        <v>83607</v>
      </c>
      <c r="B3857">
        <v>7</v>
      </c>
      <c r="C3857">
        <v>1</v>
      </c>
      <c r="D3857" t="s">
        <v>1118</v>
      </c>
      <c r="E3857" t="s">
        <v>678</v>
      </c>
      <c r="F3857">
        <v>24</v>
      </c>
      <c r="G3857" t="s">
        <v>1751</v>
      </c>
      <c r="H3857" t="s">
        <v>634</v>
      </c>
      <c r="I3857" t="s">
        <v>634</v>
      </c>
      <c r="J3857" t="s">
        <v>634</v>
      </c>
    </row>
    <row r="3858" spans="1:10" x14ac:dyDescent="0.45">
      <c r="A3858">
        <v>83607</v>
      </c>
      <c r="B3858">
        <v>8</v>
      </c>
      <c r="C3858">
        <v>2</v>
      </c>
      <c r="D3858" t="s">
        <v>728</v>
      </c>
      <c r="E3858" t="s">
        <v>677</v>
      </c>
      <c r="F3858">
        <v>71</v>
      </c>
      <c r="G3858" t="s">
        <v>1752</v>
      </c>
      <c r="H3858">
        <v>92</v>
      </c>
      <c r="I3858" t="s">
        <v>634</v>
      </c>
      <c r="J3858" t="s">
        <v>634</v>
      </c>
    </row>
    <row r="3859" spans="1:10" x14ac:dyDescent="0.45">
      <c r="A3859">
        <v>83607</v>
      </c>
      <c r="B3859">
        <v>9</v>
      </c>
      <c r="C3859">
        <v>2</v>
      </c>
      <c r="D3859" t="s">
        <v>1569</v>
      </c>
      <c r="E3859" t="s">
        <v>677</v>
      </c>
      <c r="F3859">
        <v>22</v>
      </c>
      <c r="G3859" t="s">
        <v>1780</v>
      </c>
      <c r="H3859">
        <v>71</v>
      </c>
      <c r="I3859" t="s">
        <v>634</v>
      </c>
      <c r="J3859" t="s">
        <v>634</v>
      </c>
    </row>
    <row r="3860" spans="1:10" x14ac:dyDescent="0.45">
      <c r="A3860">
        <v>83607</v>
      </c>
      <c r="B3860">
        <v>10</v>
      </c>
      <c r="C3860">
        <v>2</v>
      </c>
      <c r="D3860" t="s">
        <v>1656</v>
      </c>
      <c r="E3860" t="s">
        <v>677</v>
      </c>
      <c r="F3860">
        <v>10</v>
      </c>
      <c r="G3860" t="s">
        <v>1781</v>
      </c>
      <c r="H3860">
        <v>86</v>
      </c>
      <c r="I3860" t="s">
        <v>634</v>
      </c>
      <c r="J3860" t="s">
        <v>634</v>
      </c>
    </row>
    <row r="3861" spans="1:10" x14ac:dyDescent="0.45">
      <c r="A3861">
        <v>83607</v>
      </c>
      <c r="B3861">
        <v>11</v>
      </c>
      <c r="C3861">
        <v>2</v>
      </c>
      <c r="D3861" t="s">
        <v>1343</v>
      </c>
      <c r="E3861" t="s">
        <v>678</v>
      </c>
      <c r="F3861">
        <v>20</v>
      </c>
      <c r="G3861" t="s">
        <v>634</v>
      </c>
      <c r="H3861" t="s">
        <v>634</v>
      </c>
      <c r="I3861">
        <v>2</v>
      </c>
      <c r="J3861">
        <v>201</v>
      </c>
    </row>
    <row r="3862" spans="1:10" x14ac:dyDescent="0.45">
      <c r="A3862">
        <v>83607</v>
      </c>
      <c r="B3862">
        <v>12</v>
      </c>
      <c r="C3862">
        <v>3</v>
      </c>
      <c r="D3862" t="s">
        <v>1535</v>
      </c>
      <c r="E3862" t="s">
        <v>677</v>
      </c>
      <c r="F3862">
        <v>71</v>
      </c>
      <c r="G3862" t="s">
        <v>1783</v>
      </c>
      <c r="H3862">
        <v>92</v>
      </c>
      <c r="I3862" t="s">
        <v>634</v>
      </c>
      <c r="J3862" t="s">
        <v>634</v>
      </c>
    </row>
    <row r="3863" spans="1:10" x14ac:dyDescent="0.45">
      <c r="A3863">
        <v>83607</v>
      </c>
      <c r="B3863">
        <v>13</v>
      </c>
      <c r="C3863">
        <v>3</v>
      </c>
      <c r="D3863" t="s">
        <v>1535</v>
      </c>
      <c r="E3863" t="s">
        <v>677</v>
      </c>
      <c r="F3863">
        <v>71</v>
      </c>
      <c r="G3863" t="s">
        <v>1783</v>
      </c>
      <c r="H3863" t="s">
        <v>634</v>
      </c>
      <c r="I3863" t="s">
        <v>634</v>
      </c>
      <c r="J3863" t="s">
        <v>634</v>
      </c>
    </row>
    <row r="3864" spans="1:10" x14ac:dyDescent="0.45">
      <c r="A3864">
        <v>83607</v>
      </c>
      <c r="B3864">
        <v>14</v>
      </c>
      <c r="C3864">
        <v>3</v>
      </c>
      <c r="D3864" t="s">
        <v>1344</v>
      </c>
      <c r="E3864" t="s">
        <v>678</v>
      </c>
      <c r="F3864">
        <v>89</v>
      </c>
      <c r="G3864" t="s">
        <v>1816</v>
      </c>
      <c r="H3864">
        <v>71</v>
      </c>
      <c r="I3864" t="s">
        <v>634</v>
      </c>
      <c r="J3864" t="s">
        <v>634</v>
      </c>
    </row>
    <row r="3865" spans="1:10" x14ac:dyDescent="0.45">
      <c r="A3865">
        <v>83607</v>
      </c>
      <c r="B3865">
        <v>15</v>
      </c>
      <c r="C3865">
        <v>3</v>
      </c>
      <c r="D3865" t="s">
        <v>1570</v>
      </c>
      <c r="E3865" t="s">
        <v>678</v>
      </c>
      <c r="F3865">
        <v>21</v>
      </c>
      <c r="G3865" t="s">
        <v>1906</v>
      </c>
      <c r="H3865">
        <v>89</v>
      </c>
      <c r="I3865" t="s">
        <v>634</v>
      </c>
      <c r="J3865" t="s">
        <v>634</v>
      </c>
    </row>
    <row r="3866" spans="1:10" x14ac:dyDescent="0.45">
      <c r="A3866">
        <v>83607</v>
      </c>
      <c r="B3866">
        <v>16</v>
      </c>
      <c r="C3866">
        <v>3</v>
      </c>
      <c r="D3866" t="s">
        <v>1627</v>
      </c>
      <c r="E3866" t="s">
        <v>677</v>
      </c>
      <c r="F3866">
        <v>92</v>
      </c>
      <c r="G3866" t="s">
        <v>1925</v>
      </c>
      <c r="H3866">
        <v>17</v>
      </c>
      <c r="I3866" t="s">
        <v>634</v>
      </c>
      <c r="J3866" t="s">
        <v>634</v>
      </c>
    </row>
    <row r="3867" spans="1:10" x14ac:dyDescent="0.45">
      <c r="A3867">
        <v>83607</v>
      </c>
      <c r="B3867">
        <v>17</v>
      </c>
      <c r="C3867">
        <v>3</v>
      </c>
      <c r="D3867" t="s">
        <v>1617</v>
      </c>
      <c r="E3867" t="s">
        <v>678</v>
      </c>
      <c r="F3867">
        <v>89</v>
      </c>
      <c r="G3867" t="s">
        <v>1846</v>
      </c>
      <c r="H3867" t="s">
        <v>634</v>
      </c>
      <c r="I3867" t="s">
        <v>634</v>
      </c>
      <c r="J3867" t="s">
        <v>634</v>
      </c>
    </row>
    <row r="3868" spans="1:10" x14ac:dyDescent="0.45">
      <c r="A3868">
        <v>83607</v>
      </c>
      <c r="B3868">
        <v>18</v>
      </c>
      <c r="C3868">
        <v>3</v>
      </c>
      <c r="D3868" t="s">
        <v>1205</v>
      </c>
      <c r="E3868" t="s">
        <v>677</v>
      </c>
      <c r="F3868">
        <v>86</v>
      </c>
      <c r="G3868" t="s">
        <v>1847</v>
      </c>
      <c r="H3868">
        <v>10</v>
      </c>
      <c r="I3868" t="s">
        <v>634</v>
      </c>
      <c r="J3868" t="s">
        <v>634</v>
      </c>
    </row>
    <row r="3869" spans="1:10" x14ac:dyDescent="0.45">
      <c r="A3869">
        <v>83607</v>
      </c>
      <c r="B3869">
        <v>19</v>
      </c>
      <c r="C3869">
        <v>3</v>
      </c>
      <c r="D3869" t="s">
        <v>925</v>
      </c>
      <c r="E3869" t="s">
        <v>677</v>
      </c>
      <c r="F3869">
        <v>77</v>
      </c>
      <c r="G3869" t="s">
        <v>634</v>
      </c>
      <c r="H3869" t="s">
        <v>634</v>
      </c>
      <c r="I3869">
        <v>2</v>
      </c>
      <c r="J3869">
        <v>201</v>
      </c>
    </row>
    <row r="3870" spans="1:10" x14ac:dyDescent="0.45">
      <c r="A3870">
        <v>83607</v>
      </c>
      <c r="B3870">
        <v>20</v>
      </c>
      <c r="C3870">
        <v>3</v>
      </c>
      <c r="D3870" t="s">
        <v>1031</v>
      </c>
      <c r="E3870" t="s">
        <v>678</v>
      </c>
      <c r="F3870">
        <v>89</v>
      </c>
      <c r="G3870" t="s">
        <v>1973</v>
      </c>
      <c r="H3870">
        <v>21</v>
      </c>
      <c r="I3870" t="s">
        <v>634</v>
      </c>
      <c r="J3870" t="s">
        <v>634</v>
      </c>
    </row>
    <row r="3871" spans="1:10" x14ac:dyDescent="0.45">
      <c r="A3871">
        <v>83607</v>
      </c>
      <c r="B3871">
        <v>21</v>
      </c>
      <c r="C3871">
        <v>3</v>
      </c>
      <c r="D3871" t="s">
        <v>1432</v>
      </c>
      <c r="E3871" t="s">
        <v>678</v>
      </c>
      <c r="F3871" t="s">
        <v>634</v>
      </c>
      <c r="G3871" t="s">
        <v>634</v>
      </c>
      <c r="H3871" t="s">
        <v>634</v>
      </c>
      <c r="I3871" t="s">
        <v>634</v>
      </c>
      <c r="J3871">
        <v>401</v>
      </c>
    </row>
    <row r="3872" spans="1:10" x14ac:dyDescent="0.45">
      <c r="A3872">
        <v>83607</v>
      </c>
      <c r="B3872">
        <v>22</v>
      </c>
      <c r="C3872">
        <v>3</v>
      </c>
      <c r="D3872" t="s">
        <v>1112</v>
      </c>
      <c r="E3872" t="s">
        <v>677</v>
      </c>
      <c r="F3872">
        <v>71</v>
      </c>
      <c r="G3872" t="s">
        <v>1974</v>
      </c>
      <c r="H3872" t="s">
        <v>634</v>
      </c>
      <c r="I3872" t="s">
        <v>634</v>
      </c>
      <c r="J3872" t="s">
        <v>634</v>
      </c>
    </row>
    <row r="3873" spans="1:10" x14ac:dyDescent="0.45">
      <c r="A3873">
        <v>83608</v>
      </c>
      <c r="B3873">
        <v>0</v>
      </c>
      <c r="C3873">
        <v>1</v>
      </c>
      <c r="D3873" t="s">
        <v>1558</v>
      </c>
      <c r="E3873" t="s">
        <v>678</v>
      </c>
      <c r="F3873">
        <v>54</v>
      </c>
      <c r="G3873" t="s">
        <v>634</v>
      </c>
      <c r="H3873" t="s">
        <v>634</v>
      </c>
      <c r="I3873">
        <v>2</v>
      </c>
      <c r="J3873">
        <v>207</v>
      </c>
    </row>
    <row r="3874" spans="1:10" x14ac:dyDescent="0.45">
      <c r="A3874">
        <v>83608</v>
      </c>
      <c r="B3874">
        <v>1</v>
      </c>
      <c r="C3874">
        <v>1</v>
      </c>
      <c r="D3874" t="s">
        <v>1494</v>
      </c>
      <c r="E3874" t="s">
        <v>678</v>
      </c>
      <c r="F3874">
        <v>24</v>
      </c>
      <c r="G3874" t="s">
        <v>634</v>
      </c>
      <c r="H3874" t="s">
        <v>634</v>
      </c>
      <c r="I3874">
        <v>2</v>
      </c>
      <c r="J3874">
        <v>208</v>
      </c>
    </row>
    <row r="3875" spans="1:10" x14ac:dyDescent="0.45">
      <c r="A3875">
        <v>83608</v>
      </c>
      <c r="B3875">
        <v>2</v>
      </c>
      <c r="C3875">
        <v>1</v>
      </c>
      <c r="D3875" t="s">
        <v>1718</v>
      </c>
      <c r="E3875" t="s">
        <v>678</v>
      </c>
      <c r="F3875">
        <v>9</v>
      </c>
      <c r="G3875" t="s">
        <v>634</v>
      </c>
      <c r="H3875" t="s">
        <v>634</v>
      </c>
      <c r="I3875">
        <v>2</v>
      </c>
      <c r="J3875">
        <v>205</v>
      </c>
    </row>
    <row r="3876" spans="1:10" x14ac:dyDescent="0.45">
      <c r="A3876">
        <v>83608</v>
      </c>
      <c r="B3876">
        <v>3</v>
      </c>
      <c r="C3876">
        <v>1</v>
      </c>
      <c r="D3876" t="s">
        <v>994</v>
      </c>
      <c r="E3876" t="s">
        <v>678</v>
      </c>
      <c r="F3876">
        <v>8</v>
      </c>
      <c r="G3876" t="s">
        <v>1755</v>
      </c>
      <c r="H3876" t="s">
        <v>634</v>
      </c>
      <c r="I3876" t="s">
        <v>634</v>
      </c>
      <c r="J3876" t="s">
        <v>634</v>
      </c>
    </row>
    <row r="3877" spans="1:10" x14ac:dyDescent="0.45">
      <c r="A3877">
        <v>83608</v>
      </c>
      <c r="B3877">
        <v>4</v>
      </c>
      <c r="C3877">
        <v>1</v>
      </c>
      <c r="D3877" t="s">
        <v>1226</v>
      </c>
      <c r="E3877" t="s">
        <v>678</v>
      </c>
      <c r="F3877">
        <v>99</v>
      </c>
      <c r="G3877" t="s">
        <v>1756</v>
      </c>
      <c r="H3877">
        <v>8</v>
      </c>
      <c r="I3877" t="s">
        <v>634</v>
      </c>
      <c r="J3877" t="s">
        <v>634</v>
      </c>
    </row>
    <row r="3878" spans="1:10" x14ac:dyDescent="0.45">
      <c r="A3878">
        <v>83608</v>
      </c>
      <c r="B3878">
        <v>5</v>
      </c>
      <c r="C3878">
        <v>1</v>
      </c>
      <c r="D3878" t="s">
        <v>1226</v>
      </c>
      <c r="E3878" t="s">
        <v>677</v>
      </c>
      <c r="F3878" t="s">
        <v>634</v>
      </c>
      <c r="G3878" t="s">
        <v>634</v>
      </c>
      <c r="H3878" t="s">
        <v>634</v>
      </c>
      <c r="I3878" t="s">
        <v>634</v>
      </c>
      <c r="J3878">
        <v>401</v>
      </c>
    </row>
    <row r="3879" spans="1:10" x14ac:dyDescent="0.45">
      <c r="A3879">
        <v>83608</v>
      </c>
      <c r="B3879">
        <v>6</v>
      </c>
      <c r="C3879">
        <v>1</v>
      </c>
      <c r="D3879" t="s">
        <v>1517</v>
      </c>
      <c r="E3879" t="s">
        <v>677</v>
      </c>
      <c r="F3879">
        <v>17</v>
      </c>
      <c r="G3879" t="s">
        <v>1766</v>
      </c>
      <c r="H3879" t="s">
        <v>634</v>
      </c>
      <c r="I3879" t="s">
        <v>634</v>
      </c>
      <c r="J3879" t="s">
        <v>634</v>
      </c>
    </row>
    <row r="3880" spans="1:10" x14ac:dyDescent="0.45">
      <c r="A3880">
        <v>83608</v>
      </c>
      <c r="B3880">
        <v>7</v>
      </c>
      <c r="C3880">
        <v>1</v>
      </c>
      <c r="D3880" t="s">
        <v>1012</v>
      </c>
      <c r="E3880" t="s">
        <v>678</v>
      </c>
      <c r="F3880">
        <v>8</v>
      </c>
      <c r="G3880" t="s">
        <v>1758</v>
      </c>
      <c r="H3880">
        <v>24</v>
      </c>
      <c r="I3880" t="s">
        <v>634</v>
      </c>
      <c r="J3880" t="s">
        <v>634</v>
      </c>
    </row>
    <row r="3881" spans="1:10" x14ac:dyDescent="0.45">
      <c r="A3881">
        <v>83608</v>
      </c>
      <c r="B3881">
        <v>8</v>
      </c>
      <c r="C3881">
        <v>1</v>
      </c>
      <c r="D3881" t="s">
        <v>1460</v>
      </c>
      <c r="E3881" t="s">
        <v>677</v>
      </c>
      <c r="F3881">
        <v>55</v>
      </c>
      <c r="G3881" t="s">
        <v>1770</v>
      </c>
      <c r="H3881">
        <v>15</v>
      </c>
      <c r="I3881" t="s">
        <v>634</v>
      </c>
      <c r="J3881" t="s">
        <v>634</v>
      </c>
    </row>
    <row r="3882" spans="1:10" x14ac:dyDescent="0.45">
      <c r="A3882">
        <v>83608</v>
      </c>
      <c r="B3882">
        <v>9</v>
      </c>
      <c r="C3882">
        <v>1</v>
      </c>
      <c r="D3882" t="s">
        <v>1617</v>
      </c>
      <c r="E3882" t="s">
        <v>677</v>
      </c>
      <c r="F3882">
        <v>77</v>
      </c>
      <c r="G3882" t="s">
        <v>1750</v>
      </c>
      <c r="H3882">
        <v>6</v>
      </c>
      <c r="I3882" t="s">
        <v>634</v>
      </c>
      <c r="J3882" t="s">
        <v>634</v>
      </c>
    </row>
    <row r="3883" spans="1:10" x14ac:dyDescent="0.45">
      <c r="A3883">
        <v>83608</v>
      </c>
      <c r="B3883">
        <v>10</v>
      </c>
      <c r="C3883">
        <v>1</v>
      </c>
      <c r="D3883" t="s">
        <v>1657</v>
      </c>
      <c r="E3883" t="s">
        <v>678</v>
      </c>
      <c r="F3883">
        <v>7</v>
      </c>
      <c r="G3883" t="s">
        <v>1751</v>
      </c>
      <c r="H3883">
        <v>20</v>
      </c>
      <c r="I3883" t="s">
        <v>634</v>
      </c>
      <c r="J3883" t="s">
        <v>634</v>
      </c>
    </row>
    <row r="3884" spans="1:10" x14ac:dyDescent="0.45">
      <c r="A3884">
        <v>83608</v>
      </c>
      <c r="B3884">
        <v>11</v>
      </c>
      <c r="C3884">
        <v>1</v>
      </c>
      <c r="D3884" t="s">
        <v>1471</v>
      </c>
      <c r="E3884" t="s">
        <v>678</v>
      </c>
      <c r="F3884">
        <v>41</v>
      </c>
      <c r="G3884" t="s">
        <v>634</v>
      </c>
      <c r="H3884" t="s">
        <v>634</v>
      </c>
      <c r="I3884">
        <v>2</v>
      </c>
      <c r="J3884">
        <v>201</v>
      </c>
    </row>
    <row r="3885" spans="1:10" x14ac:dyDescent="0.45">
      <c r="A3885">
        <v>83608</v>
      </c>
      <c r="B3885">
        <v>12</v>
      </c>
      <c r="C3885">
        <v>1</v>
      </c>
      <c r="D3885" t="s">
        <v>1393</v>
      </c>
      <c r="E3885" t="s">
        <v>677</v>
      </c>
      <c r="F3885">
        <v>55</v>
      </c>
      <c r="G3885" t="s">
        <v>634</v>
      </c>
      <c r="H3885" t="s">
        <v>634</v>
      </c>
      <c r="I3885">
        <v>2</v>
      </c>
      <c r="J3885">
        <v>217</v>
      </c>
    </row>
    <row r="3886" spans="1:10" x14ac:dyDescent="0.45">
      <c r="A3886">
        <v>83608</v>
      </c>
      <c r="B3886">
        <v>13</v>
      </c>
      <c r="C3886">
        <v>1</v>
      </c>
      <c r="D3886" t="s">
        <v>1393</v>
      </c>
      <c r="E3886" t="s">
        <v>678</v>
      </c>
      <c r="F3886">
        <v>9</v>
      </c>
      <c r="G3886" t="s">
        <v>634</v>
      </c>
      <c r="H3886" t="s">
        <v>634</v>
      </c>
      <c r="I3886">
        <v>2</v>
      </c>
      <c r="J3886">
        <v>219</v>
      </c>
    </row>
    <row r="3887" spans="1:10" x14ac:dyDescent="0.45">
      <c r="A3887">
        <v>83608</v>
      </c>
      <c r="B3887">
        <v>14</v>
      </c>
      <c r="C3887">
        <v>1</v>
      </c>
      <c r="D3887" t="s">
        <v>1330</v>
      </c>
      <c r="E3887" t="s">
        <v>678</v>
      </c>
      <c r="F3887">
        <v>9</v>
      </c>
      <c r="G3887" t="s">
        <v>1776</v>
      </c>
      <c r="H3887">
        <v>8</v>
      </c>
      <c r="I3887" t="s">
        <v>634</v>
      </c>
      <c r="J3887" t="s">
        <v>634</v>
      </c>
    </row>
    <row r="3888" spans="1:10" x14ac:dyDescent="0.45">
      <c r="A3888">
        <v>83608</v>
      </c>
      <c r="B3888">
        <v>15</v>
      </c>
      <c r="C3888">
        <v>1</v>
      </c>
      <c r="D3888" t="s">
        <v>885</v>
      </c>
      <c r="E3888" t="s">
        <v>678</v>
      </c>
      <c r="F3888">
        <v>99</v>
      </c>
      <c r="G3888" t="s">
        <v>1773</v>
      </c>
      <c r="H3888">
        <v>54</v>
      </c>
      <c r="I3888" t="s">
        <v>634</v>
      </c>
      <c r="J3888" t="s">
        <v>634</v>
      </c>
    </row>
    <row r="3889" spans="1:10" x14ac:dyDescent="0.45">
      <c r="A3889">
        <v>83609</v>
      </c>
      <c r="B3889">
        <v>0</v>
      </c>
      <c r="C3889">
        <v>1</v>
      </c>
      <c r="D3889" t="s">
        <v>898</v>
      </c>
      <c r="E3889" t="s">
        <v>677</v>
      </c>
      <c r="F3889">
        <v>35</v>
      </c>
      <c r="G3889" t="s">
        <v>634</v>
      </c>
      <c r="H3889" t="s">
        <v>634</v>
      </c>
      <c r="I3889">
        <v>2</v>
      </c>
      <c r="J3889">
        <v>0</v>
      </c>
    </row>
    <row r="3890" spans="1:10" x14ac:dyDescent="0.45">
      <c r="A3890">
        <v>83609</v>
      </c>
      <c r="B3890">
        <v>1</v>
      </c>
      <c r="C3890">
        <v>1</v>
      </c>
      <c r="D3890" t="s">
        <v>1125</v>
      </c>
      <c r="E3890" t="s">
        <v>678</v>
      </c>
      <c r="F3890">
        <v>25</v>
      </c>
      <c r="G3890" t="s">
        <v>634</v>
      </c>
      <c r="H3890" t="s">
        <v>634</v>
      </c>
      <c r="I3890">
        <v>2</v>
      </c>
      <c r="J3890">
        <v>208</v>
      </c>
    </row>
    <row r="3891" spans="1:10" x14ac:dyDescent="0.45">
      <c r="A3891">
        <v>83609</v>
      </c>
      <c r="B3891">
        <v>2</v>
      </c>
      <c r="C3891">
        <v>1</v>
      </c>
      <c r="D3891" t="s">
        <v>952</v>
      </c>
      <c r="E3891" t="s">
        <v>678</v>
      </c>
      <c r="F3891">
        <v>77</v>
      </c>
      <c r="G3891" t="s">
        <v>1755</v>
      </c>
      <c r="H3891">
        <v>89</v>
      </c>
      <c r="I3891" t="s">
        <v>634</v>
      </c>
      <c r="J3891" t="s">
        <v>634</v>
      </c>
    </row>
    <row r="3892" spans="1:10" x14ac:dyDescent="0.45">
      <c r="A3892">
        <v>83609</v>
      </c>
      <c r="B3892">
        <v>3</v>
      </c>
      <c r="C3892">
        <v>1</v>
      </c>
      <c r="D3892" t="s">
        <v>1422</v>
      </c>
      <c r="E3892" t="s">
        <v>678</v>
      </c>
      <c r="F3892">
        <v>25</v>
      </c>
      <c r="G3892" t="s">
        <v>1756</v>
      </c>
      <c r="H3892">
        <v>43</v>
      </c>
      <c r="I3892" t="s">
        <v>634</v>
      </c>
      <c r="J3892" t="s">
        <v>634</v>
      </c>
    </row>
    <row r="3893" spans="1:10" x14ac:dyDescent="0.45">
      <c r="A3893">
        <v>83609</v>
      </c>
      <c r="B3893">
        <v>4</v>
      </c>
      <c r="C3893">
        <v>1</v>
      </c>
      <c r="D3893" t="s">
        <v>1323</v>
      </c>
      <c r="E3893" t="s">
        <v>678</v>
      </c>
      <c r="F3893">
        <v>82</v>
      </c>
      <c r="G3893" t="s">
        <v>1757</v>
      </c>
      <c r="H3893">
        <v>31</v>
      </c>
      <c r="I3893" t="s">
        <v>634</v>
      </c>
      <c r="J3893" t="s">
        <v>634</v>
      </c>
    </row>
    <row r="3894" spans="1:10" x14ac:dyDescent="0.45">
      <c r="A3894">
        <v>83609</v>
      </c>
      <c r="B3894">
        <v>5</v>
      </c>
      <c r="C3894">
        <v>2</v>
      </c>
      <c r="D3894" t="s">
        <v>939</v>
      </c>
      <c r="E3894" t="s">
        <v>677</v>
      </c>
      <c r="F3894">
        <v>35</v>
      </c>
      <c r="G3894" t="s">
        <v>1758</v>
      </c>
      <c r="H3894">
        <v>88</v>
      </c>
      <c r="I3894" t="s">
        <v>634</v>
      </c>
      <c r="J3894" t="s">
        <v>634</v>
      </c>
    </row>
    <row r="3895" spans="1:10" x14ac:dyDescent="0.45">
      <c r="A3895">
        <v>83609</v>
      </c>
      <c r="B3895">
        <v>6</v>
      </c>
      <c r="C3895">
        <v>2</v>
      </c>
      <c r="D3895" t="s">
        <v>1658</v>
      </c>
      <c r="E3895" t="s">
        <v>678</v>
      </c>
      <c r="F3895">
        <v>3</v>
      </c>
      <c r="G3895" t="s">
        <v>1759</v>
      </c>
      <c r="H3895">
        <v>83</v>
      </c>
      <c r="I3895" t="s">
        <v>634</v>
      </c>
      <c r="J3895" t="s">
        <v>634</v>
      </c>
    </row>
    <row r="3896" spans="1:10" x14ac:dyDescent="0.45">
      <c r="A3896">
        <v>83609</v>
      </c>
      <c r="B3896">
        <v>7</v>
      </c>
      <c r="C3896">
        <v>2</v>
      </c>
      <c r="D3896" t="s">
        <v>1513</v>
      </c>
      <c r="E3896" t="s">
        <v>677</v>
      </c>
      <c r="F3896">
        <v>27</v>
      </c>
      <c r="G3896" t="s">
        <v>1771</v>
      </c>
      <c r="H3896">
        <v>88</v>
      </c>
      <c r="I3896" t="s">
        <v>634</v>
      </c>
      <c r="J3896" t="s">
        <v>634</v>
      </c>
    </row>
    <row r="3897" spans="1:10" x14ac:dyDescent="0.45">
      <c r="A3897">
        <v>83609</v>
      </c>
      <c r="B3897">
        <v>8</v>
      </c>
      <c r="C3897">
        <v>2</v>
      </c>
      <c r="D3897" t="s">
        <v>1007</v>
      </c>
      <c r="E3897" t="s">
        <v>678</v>
      </c>
      <c r="F3897">
        <v>24</v>
      </c>
      <c r="G3897" t="s">
        <v>1772</v>
      </c>
      <c r="H3897">
        <v>89</v>
      </c>
      <c r="I3897" t="s">
        <v>634</v>
      </c>
      <c r="J3897" t="s">
        <v>634</v>
      </c>
    </row>
    <row r="3898" spans="1:10" x14ac:dyDescent="0.45">
      <c r="A3898">
        <v>83609</v>
      </c>
      <c r="B3898">
        <v>9</v>
      </c>
      <c r="C3898">
        <v>2</v>
      </c>
      <c r="D3898" t="s">
        <v>1341</v>
      </c>
      <c r="E3898" t="s">
        <v>678</v>
      </c>
      <c r="F3898">
        <v>24</v>
      </c>
      <c r="G3898" t="s">
        <v>1767</v>
      </c>
      <c r="H3898">
        <v>17</v>
      </c>
      <c r="I3898" t="s">
        <v>634</v>
      </c>
      <c r="J3898" t="s">
        <v>634</v>
      </c>
    </row>
    <row r="3899" spans="1:10" x14ac:dyDescent="0.45">
      <c r="A3899">
        <v>83609</v>
      </c>
      <c r="B3899">
        <v>10</v>
      </c>
      <c r="C3899">
        <v>2</v>
      </c>
      <c r="D3899" t="s">
        <v>1042</v>
      </c>
      <c r="E3899" t="s">
        <v>677</v>
      </c>
      <c r="F3899">
        <v>27</v>
      </c>
      <c r="G3899" t="s">
        <v>634</v>
      </c>
      <c r="H3899" t="s">
        <v>634</v>
      </c>
      <c r="I3899">
        <v>2</v>
      </c>
      <c r="J3899">
        <v>208</v>
      </c>
    </row>
    <row r="3900" spans="1:10" x14ac:dyDescent="0.45">
      <c r="A3900">
        <v>83609</v>
      </c>
      <c r="B3900">
        <v>11</v>
      </c>
      <c r="C3900">
        <v>2</v>
      </c>
      <c r="D3900" t="s">
        <v>1277</v>
      </c>
      <c r="E3900" t="s">
        <v>678</v>
      </c>
      <c r="F3900">
        <v>77</v>
      </c>
      <c r="G3900" t="s">
        <v>1763</v>
      </c>
      <c r="H3900">
        <v>17</v>
      </c>
      <c r="I3900" t="s">
        <v>634</v>
      </c>
      <c r="J3900" t="s">
        <v>634</v>
      </c>
    </row>
    <row r="3901" spans="1:10" x14ac:dyDescent="0.45">
      <c r="A3901">
        <v>83609</v>
      </c>
      <c r="B3901">
        <v>12</v>
      </c>
      <c r="C3901">
        <v>2</v>
      </c>
      <c r="D3901" t="s">
        <v>1509</v>
      </c>
      <c r="E3901" t="s">
        <v>678</v>
      </c>
      <c r="F3901">
        <v>11</v>
      </c>
      <c r="G3901" t="s">
        <v>1768</v>
      </c>
      <c r="H3901">
        <v>3</v>
      </c>
      <c r="I3901" t="s">
        <v>634</v>
      </c>
      <c r="J3901" t="s">
        <v>634</v>
      </c>
    </row>
    <row r="3902" spans="1:10" x14ac:dyDescent="0.45">
      <c r="A3902">
        <v>83609</v>
      </c>
      <c r="B3902">
        <v>13</v>
      </c>
      <c r="C3902">
        <v>2</v>
      </c>
      <c r="D3902" t="s">
        <v>976</v>
      </c>
      <c r="E3902" t="s">
        <v>678</v>
      </c>
      <c r="F3902">
        <v>17</v>
      </c>
      <c r="G3902" t="s">
        <v>1833</v>
      </c>
      <c r="H3902">
        <v>89</v>
      </c>
      <c r="I3902" t="s">
        <v>634</v>
      </c>
      <c r="J3902" t="s">
        <v>634</v>
      </c>
    </row>
    <row r="3903" spans="1:10" x14ac:dyDescent="0.45">
      <c r="A3903">
        <v>83609</v>
      </c>
      <c r="B3903">
        <v>14</v>
      </c>
      <c r="C3903">
        <v>2</v>
      </c>
      <c r="D3903" t="s">
        <v>1343</v>
      </c>
      <c r="E3903" t="s">
        <v>678</v>
      </c>
      <c r="F3903">
        <v>77</v>
      </c>
      <c r="G3903" t="s">
        <v>1834</v>
      </c>
      <c r="H3903">
        <v>17</v>
      </c>
      <c r="I3903" t="s">
        <v>634</v>
      </c>
      <c r="J3903" t="s">
        <v>634</v>
      </c>
    </row>
    <row r="3904" spans="1:10" x14ac:dyDescent="0.45">
      <c r="A3904">
        <v>83609</v>
      </c>
      <c r="B3904">
        <v>15</v>
      </c>
      <c r="C3904">
        <v>3</v>
      </c>
      <c r="D3904" t="s">
        <v>1346</v>
      </c>
      <c r="E3904" t="s">
        <v>677</v>
      </c>
      <c r="F3904">
        <v>48</v>
      </c>
      <c r="G3904" t="s">
        <v>1836</v>
      </c>
      <c r="H3904">
        <v>35</v>
      </c>
      <c r="I3904" t="s">
        <v>634</v>
      </c>
      <c r="J3904" t="s">
        <v>634</v>
      </c>
    </row>
    <row r="3905" spans="1:10" x14ac:dyDescent="0.45">
      <c r="A3905">
        <v>83609</v>
      </c>
      <c r="B3905">
        <v>16</v>
      </c>
      <c r="C3905">
        <v>3</v>
      </c>
      <c r="D3905" t="s">
        <v>839</v>
      </c>
      <c r="E3905" t="s">
        <v>678</v>
      </c>
      <c r="F3905">
        <v>17</v>
      </c>
      <c r="G3905" t="s">
        <v>1837</v>
      </c>
      <c r="H3905">
        <v>83</v>
      </c>
      <c r="I3905" t="s">
        <v>634</v>
      </c>
      <c r="J3905" t="s">
        <v>634</v>
      </c>
    </row>
    <row r="3906" spans="1:10" x14ac:dyDescent="0.45">
      <c r="A3906">
        <v>83609</v>
      </c>
      <c r="B3906">
        <v>17</v>
      </c>
      <c r="C3906">
        <v>3</v>
      </c>
      <c r="D3906" t="s">
        <v>861</v>
      </c>
      <c r="E3906" t="s">
        <v>677</v>
      </c>
      <c r="F3906">
        <v>10</v>
      </c>
      <c r="G3906" t="s">
        <v>1897</v>
      </c>
      <c r="H3906">
        <v>16</v>
      </c>
      <c r="I3906" t="s">
        <v>634</v>
      </c>
      <c r="J3906" t="s">
        <v>634</v>
      </c>
    </row>
    <row r="3907" spans="1:10" x14ac:dyDescent="0.45">
      <c r="A3907">
        <v>83609</v>
      </c>
      <c r="B3907">
        <v>18</v>
      </c>
      <c r="C3907">
        <v>3</v>
      </c>
      <c r="D3907" t="s">
        <v>1659</v>
      </c>
      <c r="E3907" t="s">
        <v>678</v>
      </c>
      <c r="F3907">
        <v>17</v>
      </c>
      <c r="G3907" t="s">
        <v>1826</v>
      </c>
      <c r="H3907">
        <v>82</v>
      </c>
      <c r="I3907" t="s">
        <v>634</v>
      </c>
      <c r="J3907" t="s">
        <v>634</v>
      </c>
    </row>
    <row r="3908" spans="1:10" x14ac:dyDescent="0.45">
      <c r="A3908">
        <v>83612</v>
      </c>
      <c r="B3908">
        <v>0</v>
      </c>
      <c r="C3908">
        <v>1</v>
      </c>
      <c r="D3908" t="s">
        <v>755</v>
      </c>
      <c r="E3908" t="s">
        <v>678</v>
      </c>
      <c r="F3908">
        <v>35</v>
      </c>
      <c r="G3908" t="s">
        <v>1755</v>
      </c>
      <c r="H3908">
        <v>2</v>
      </c>
      <c r="I3908" t="s">
        <v>634</v>
      </c>
      <c r="J3908" t="s">
        <v>634</v>
      </c>
    </row>
    <row r="3909" spans="1:10" x14ac:dyDescent="0.45">
      <c r="A3909">
        <v>83612</v>
      </c>
      <c r="B3909">
        <v>1</v>
      </c>
      <c r="C3909">
        <v>1</v>
      </c>
      <c r="D3909" t="s">
        <v>1062</v>
      </c>
      <c r="E3909" t="s">
        <v>678</v>
      </c>
      <c r="F3909">
        <v>13</v>
      </c>
      <c r="G3909" t="s">
        <v>1756</v>
      </c>
      <c r="H3909">
        <v>27</v>
      </c>
      <c r="I3909" t="s">
        <v>634</v>
      </c>
      <c r="J3909" t="s">
        <v>634</v>
      </c>
    </row>
    <row r="3910" spans="1:10" x14ac:dyDescent="0.45">
      <c r="A3910">
        <v>83612</v>
      </c>
      <c r="B3910">
        <v>2</v>
      </c>
      <c r="C3910">
        <v>1</v>
      </c>
      <c r="D3910" t="s">
        <v>1110</v>
      </c>
      <c r="E3910" t="s">
        <v>678</v>
      </c>
      <c r="F3910">
        <v>14</v>
      </c>
      <c r="G3910" t="s">
        <v>1757</v>
      </c>
      <c r="H3910">
        <v>91</v>
      </c>
      <c r="I3910" t="s">
        <v>634</v>
      </c>
      <c r="J3910" t="s">
        <v>634</v>
      </c>
    </row>
    <row r="3911" spans="1:10" x14ac:dyDescent="0.45">
      <c r="A3911">
        <v>83612</v>
      </c>
      <c r="B3911">
        <v>3</v>
      </c>
      <c r="C3911">
        <v>2</v>
      </c>
      <c r="D3911" t="s">
        <v>1640</v>
      </c>
      <c r="E3911" t="s">
        <v>678</v>
      </c>
      <c r="F3911">
        <v>13</v>
      </c>
      <c r="G3911" t="s">
        <v>634</v>
      </c>
      <c r="H3911" t="s">
        <v>634</v>
      </c>
      <c r="I3911">
        <v>2</v>
      </c>
      <c r="J3911">
        <v>207</v>
      </c>
    </row>
    <row r="3912" spans="1:10" x14ac:dyDescent="0.45">
      <c r="A3912">
        <v>83612</v>
      </c>
      <c r="B3912">
        <v>4</v>
      </c>
      <c r="C3912">
        <v>2</v>
      </c>
      <c r="D3912" t="s">
        <v>1261</v>
      </c>
      <c r="E3912" t="s">
        <v>678</v>
      </c>
      <c r="F3912">
        <v>90</v>
      </c>
      <c r="G3912" t="s">
        <v>1774</v>
      </c>
      <c r="H3912" t="s">
        <v>634</v>
      </c>
      <c r="I3912" t="s">
        <v>634</v>
      </c>
      <c r="J3912" t="s">
        <v>634</v>
      </c>
    </row>
    <row r="3913" spans="1:10" x14ac:dyDescent="0.45">
      <c r="A3913">
        <v>83612</v>
      </c>
      <c r="B3913">
        <v>5</v>
      </c>
      <c r="C3913">
        <v>2</v>
      </c>
      <c r="D3913" t="s">
        <v>1315</v>
      </c>
      <c r="E3913" t="s">
        <v>677</v>
      </c>
      <c r="F3913">
        <v>87</v>
      </c>
      <c r="G3913" t="s">
        <v>634</v>
      </c>
      <c r="H3913" t="s">
        <v>634</v>
      </c>
      <c r="I3913">
        <v>2</v>
      </c>
      <c r="J3913">
        <v>201</v>
      </c>
    </row>
    <row r="3914" spans="1:10" x14ac:dyDescent="0.45">
      <c r="A3914">
        <v>83612</v>
      </c>
      <c r="B3914">
        <v>6</v>
      </c>
      <c r="C3914">
        <v>2</v>
      </c>
      <c r="D3914" t="s">
        <v>1280</v>
      </c>
      <c r="E3914" t="s">
        <v>678</v>
      </c>
      <c r="F3914">
        <v>35</v>
      </c>
      <c r="G3914" t="s">
        <v>1775</v>
      </c>
      <c r="H3914">
        <v>48</v>
      </c>
      <c r="I3914" t="s">
        <v>634</v>
      </c>
      <c r="J3914" t="s">
        <v>634</v>
      </c>
    </row>
    <row r="3915" spans="1:10" x14ac:dyDescent="0.45">
      <c r="A3915">
        <v>83612</v>
      </c>
      <c r="B3915">
        <v>7</v>
      </c>
      <c r="C3915">
        <v>2</v>
      </c>
      <c r="D3915" t="s">
        <v>893</v>
      </c>
      <c r="E3915" t="s">
        <v>677</v>
      </c>
      <c r="F3915">
        <v>23</v>
      </c>
      <c r="G3915" t="s">
        <v>1760</v>
      </c>
      <c r="H3915">
        <v>10</v>
      </c>
      <c r="I3915" t="s">
        <v>634</v>
      </c>
      <c r="J3915" t="s">
        <v>634</v>
      </c>
    </row>
    <row r="3916" spans="1:10" x14ac:dyDescent="0.45">
      <c r="A3916">
        <v>83612</v>
      </c>
      <c r="B3916">
        <v>8</v>
      </c>
      <c r="C3916">
        <v>2</v>
      </c>
      <c r="D3916" t="s">
        <v>1331</v>
      </c>
      <c r="E3916" t="s">
        <v>677</v>
      </c>
      <c r="F3916">
        <v>27</v>
      </c>
      <c r="G3916" t="s">
        <v>634</v>
      </c>
      <c r="H3916" t="s">
        <v>634</v>
      </c>
      <c r="I3916">
        <v>2</v>
      </c>
      <c r="J3916">
        <v>212</v>
      </c>
    </row>
    <row r="3917" spans="1:10" x14ac:dyDescent="0.45">
      <c r="A3917">
        <v>83612</v>
      </c>
      <c r="B3917">
        <v>9</v>
      </c>
      <c r="C3917">
        <v>3</v>
      </c>
      <c r="D3917" t="s">
        <v>1046</v>
      </c>
      <c r="E3917" t="s">
        <v>678</v>
      </c>
      <c r="F3917">
        <v>48</v>
      </c>
      <c r="G3917" t="s">
        <v>1761</v>
      </c>
      <c r="H3917">
        <v>35</v>
      </c>
      <c r="I3917" t="s">
        <v>634</v>
      </c>
      <c r="J3917" t="s">
        <v>634</v>
      </c>
    </row>
    <row r="3918" spans="1:10" x14ac:dyDescent="0.45">
      <c r="A3918">
        <v>83612</v>
      </c>
      <c r="B3918">
        <v>10</v>
      </c>
      <c r="C3918">
        <v>3</v>
      </c>
      <c r="D3918" t="s">
        <v>1226</v>
      </c>
      <c r="E3918" t="s">
        <v>677</v>
      </c>
      <c r="F3918">
        <v>27</v>
      </c>
      <c r="G3918" t="s">
        <v>1767</v>
      </c>
      <c r="H3918">
        <v>10</v>
      </c>
      <c r="I3918" t="s">
        <v>634</v>
      </c>
      <c r="J3918" t="s">
        <v>634</v>
      </c>
    </row>
    <row r="3919" spans="1:10" x14ac:dyDescent="0.45">
      <c r="A3919">
        <v>83612</v>
      </c>
      <c r="B3919">
        <v>11</v>
      </c>
      <c r="C3919">
        <v>3</v>
      </c>
      <c r="D3919" t="s">
        <v>1284</v>
      </c>
      <c r="E3919" t="s">
        <v>677</v>
      </c>
      <c r="F3919">
        <v>27</v>
      </c>
      <c r="G3919" t="s">
        <v>1773</v>
      </c>
      <c r="H3919">
        <v>23</v>
      </c>
      <c r="I3919" t="s">
        <v>634</v>
      </c>
      <c r="J3919" t="s">
        <v>634</v>
      </c>
    </row>
    <row r="3920" spans="1:10" x14ac:dyDescent="0.45">
      <c r="A3920">
        <v>83612</v>
      </c>
      <c r="B3920">
        <v>12</v>
      </c>
      <c r="C3920">
        <v>3</v>
      </c>
      <c r="D3920" t="s">
        <v>1217</v>
      </c>
      <c r="E3920" t="s">
        <v>678</v>
      </c>
      <c r="F3920">
        <v>16</v>
      </c>
      <c r="G3920" t="s">
        <v>1764</v>
      </c>
      <c r="H3920">
        <v>10</v>
      </c>
      <c r="I3920" t="s">
        <v>634</v>
      </c>
      <c r="J3920" t="s">
        <v>634</v>
      </c>
    </row>
    <row r="3921" spans="1:10" x14ac:dyDescent="0.45">
      <c r="A3921">
        <v>83612</v>
      </c>
      <c r="B3921">
        <v>13</v>
      </c>
      <c r="C3921">
        <v>3</v>
      </c>
      <c r="D3921" t="s">
        <v>859</v>
      </c>
      <c r="E3921" t="s">
        <v>678</v>
      </c>
      <c r="F3921">
        <v>90</v>
      </c>
      <c r="G3921" t="s">
        <v>1769</v>
      </c>
      <c r="H3921">
        <v>35</v>
      </c>
      <c r="I3921" t="s">
        <v>634</v>
      </c>
      <c r="J3921" t="s">
        <v>634</v>
      </c>
    </row>
    <row r="3922" spans="1:10" x14ac:dyDescent="0.45">
      <c r="A3922">
        <v>83613</v>
      </c>
      <c r="B3922">
        <v>0</v>
      </c>
      <c r="C3922">
        <v>1</v>
      </c>
      <c r="D3922" t="s">
        <v>937</v>
      </c>
      <c r="E3922" t="s">
        <v>678</v>
      </c>
      <c r="F3922">
        <v>92</v>
      </c>
      <c r="G3922" t="s">
        <v>634</v>
      </c>
      <c r="H3922" t="s">
        <v>634</v>
      </c>
      <c r="I3922">
        <v>2</v>
      </c>
      <c r="J3922">
        <v>207</v>
      </c>
    </row>
    <row r="3923" spans="1:10" x14ac:dyDescent="0.45">
      <c r="A3923">
        <v>83613</v>
      </c>
      <c r="B3923">
        <v>1</v>
      </c>
      <c r="C3923">
        <v>1</v>
      </c>
      <c r="D3923" t="s">
        <v>964</v>
      </c>
      <c r="E3923" t="s">
        <v>677</v>
      </c>
      <c r="F3923">
        <v>7</v>
      </c>
      <c r="G3923" t="s">
        <v>634</v>
      </c>
      <c r="H3923" t="s">
        <v>634</v>
      </c>
      <c r="I3923">
        <v>2</v>
      </c>
      <c r="J3923">
        <v>201</v>
      </c>
    </row>
    <row r="3924" spans="1:10" x14ac:dyDescent="0.45">
      <c r="A3924">
        <v>83613</v>
      </c>
      <c r="B3924">
        <v>2</v>
      </c>
      <c r="C3924">
        <v>2</v>
      </c>
      <c r="D3924" t="s">
        <v>1535</v>
      </c>
      <c r="E3924" t="s">
        <v>678</v>
      </c>
      <c r="F3924">
        <v>17</v>
      </c>
      <c r="G3924" t="s">
        <v>1755</v>
      </c>
      <c r="H3924">
        <v>92</v>
      </c>
      <c r="I3924" t="s">
        <v>634</v>
      </c>
      <c r="J3924" t="s">
        <v>634</v>
      </c>
    </row>
    <row r="3925" spans="1:10" x14ac:dyDescent="0.45">
      <c r="A3925">
        <v>83613</v>
      </c>
      <c r="B3925">
        <v>3</v>
      </c>
      <c r="C3925">
        <v>2</v>
      </c>
      <c r="D3925" t="s">
        <v>1560</v>
      </c>
      <c r="E3925" t="s">
        <v>677</v>
      </c>
      <c r="F3925">
        <v>99</v>
      </c>
      <c r="G3925" t="s">
        <v>1746</v>
      </c>
      <c r="H3925">
        <v>8</v>
      </c>
      <c r="I3925" t="s">
        <v>634</v>
      </c>
      <c r="J3925" t="s">
        <v>634</v>
      </c>
    </row>
    <row r="3926" spans="1:10" x14ac:dyDescent="0.45">
      <c r="A3926">
        <v>83613</v>
      </c>
      <c r="B3926">
        <v>4</v>
      </c>
      <c r="C3926">
        <v>2</v>
      </c>
      <c r="D3926" t="s">
        <v>1516</v>
      </c>
      <c r="E3926" t="s">
        <v>678</v>
      </c>
      <c r="F3926">
        <v>64</v>
      </c>
      <c r="G3926" t="s">
        <v>1766</v>
      </c>
      <c r="H3926">
        <v>22</v>
      </c>
      <c r="I3926" t="s">
        <v>634</v>
      </c>
      <c r="J3926" t="s">
        <v>634</v>
      </c>
    </row>
    <row r="3927" spans="1:10" x14ac:dyDescent="0.45">
      <c r="A3927">
        <v>83613</v>
      </c>
      <c r="B3927">
        <v>5</v>
      </c>
      <c r="C3927">
        <v>3</v>
      </c>
      <c r="D3927" t="s">
        <v>1206</v>
      </c>
      <c r="E3927" t="s">
        <v>678</v>
      </c>
      <c r="F3927">
        <v>64</v>
      </c>
      <c r="G3927" t="s">
        <v>634</v>
      </c>
      <c r="H3927" t="s">
        <v>634</v>
      </c>
      <c r="I3927">
        <v>2</v>
      </c>
      <c r="J3927">
        <v>212</v>
      </c>
    </row>
    <row r="3928" spans="1:10" x14ac:dyDescent="0.45">
      <c r="A3928">
        <v>83613</v>
      </c>
      <c r="B3928">
        <v>6</v>
      </c>
      <c r="C3928">
        <v>3</v>
      </c>
      <c r="D3928" t="s">
        <v>979</v>
      </c>
      <c r="E3928" t="s">
        <v>678</v>
      </c>
      <c r="F3928">
        <v>92</v>
      </c>
      <c r="G3928" t="s">
        <v>634</v>
      </c>
      <c r="H3928" t="s">
        <v>634</v>
      </c>
      <c r="I3928">
        <v>2</v>
      </c>
      <c r="J3928">
        <v>201</v>
      </c>
    </row>
    <row r="3929" spans="1:10" x14ac:dyDescent="0.45">
      <c r="A3929">
        <v>83613</v>
      </c>
      <c r="B3929">
        <v>7</v>
      </c>
      <c r="C3929">
        <v>3</v>
      </c>
      <c r="D3929" t="s">
        <v>1522</v>
      </c>
      <c r="E3929" t="s">
        <v>677</v>
      </c>
      <c r="F3929">
        <v>20</v>
      </c>
      <c r="G3929" t="s">
        <v>634</v>
      </c>
      <c r="H3929" t="s">
        <v>634</v>
      </c>
      <c r="I3929">
        <v>2</v>
      </c>
      <c r="J3929">
        <v>207</v>
      </c>
    </row>
    <row r="3930" spans="1:10" x14ac:dyDescent="0.45">
      <c r="A3930">
        <v>83614</v>
      </c>
      <c r="B3930">
        <v>0</v>
      </c>
      <c r="C3930">
        <v>1</v>
      </c>
      <c r="D3930" t="s">
        <v>1309</v>
      </c>
      <c r="E3930" t="s">
        <v>678</v>
      </c>
      <c r="F3930">
        <v>21</v>
      </c>
      <c r="G3930" t="s">
        <v>1755</v>
      </c>
      <c r="H3930">
        <v>16</v>
      </c>
      <c r="I3930" t="s">
        <v>634</v>
      </c>
      <c r="J3930" t="s">
        <v>634</v>
      </c>
    </row>
    <row r="3931" spans="1:10" x14ac:dyDescent="0.45">
      <c r="A3931">
        <v>83614</v>
      </c>
      <c r="B3931">
        <v>1</v>
      </c>
      <c r="C3931">
        <v>1</v>
      </c>
      <c r="D3931" t="s">
        <v>1537</v>
      </c>
      <c r="E3931" t="s">
        <v>678</v>
      </c>
      <c r="F3931">
        <v>90</v>
      </c>
      <c r="G3931" t="s">
        <v>1756</v>
      </c>
      <c r="H3931">
        <v>89</v>
      </c>
      <c r="I3931" t="s">
        <v>634</v>
      </c>
      <c r="J3931" t="s">
        <v>634</v>
      </c>
    </row>
    <row r="3932" spans="1:10" x14ac:dyDescent="0.45">
      <c r="A3932">
        <v>83614</v>
      </c>
      <c r="B3932">
        <v>2</v>
      </c>
      <c r="C3932">
        <v>1</v>
      </c>
      <c r="D3932" t="s">
        <v>1333</v>
      </c>
      <c r="E3932" t="s">
        <v>677</v>
      </c>
      <c r="F3932">
        <v>6</v>
      </c>
      <c r="G3932" t="s">
        <v>1766</v>
      </c>
      <c r="H3932" t="s">
        <v>634</v>
      </c>
      <c r="I3932" t="s">
        <v>634</v>
      </c>
      <c r="J3932" t="s">
        <v>634</v>
      </c>
    </row>
    <row r="3933" spans="1:10" x14ac:dyDescent="0.45">
      <c r="A3933">
        <v>83614</v>
      </c>
      <c r="B3933">
        <v>3</v>
      </c>
      <c r="C3933">
        <v>1</v>
      </c>
      <c r="D3933" t="s">
        <v>1660</v>
      </c>
      <c r="E3933" t="s">
        <v>677</v>
      </c>
      <c r="F3933">
        <v>66</v>
      </c>
      <c r="G3933" t="s">
        <v>1748</v>
      </c>
      <c r="H3933" t="s">
        <v>634</v>
      </c>
      <c r="I3933" t="s">
        <v>634</v>
      </c>
      <c r="J3933" t="s">
        <v>634</v>
      </c>
    </row>
    <row r="3934" spans="1:10" x14ac:dyDescent="0.45">
      <c r="A3934">
        <v>83614</v>
      </c>
      <c r="B3934">
        <v>4</v>
      </c>
      <c r="C3934">
        <v>1</v>
      </c>
      <c r="D3934" t="s">
        <v>1591</v>
      </c>
      <c r="E3934" t="s">
        <v>677</v>
      </c>
      <c r="F3934">
        <v>55</v>
      </c>
      <c r="G3934" t="s">
        <v>1749</v>
      </c>
      <c r="H3934" t="s">
        <v>634</v>
      </c>
      <c r="I3934" t="s">
        <v>634</v>
      </c>
      <c r="J3934" t="s">
        <v>634</v>
      </c>
    </row>
    <row r="3935" spans="1:10" x14ac:dyDescent="0.45">
      <c r="A3935">
        <v>83614</v>
      </c>
      <c r="B3935">
        <v>5</v>
      </c>
      <c r="C3935">
        <v>1</v>
      </c>
      <c r="D3935" t="s">
        <v>1580</v>
      </c>
      <c r="E3935" t="s">
        <v>678</v>
      </c>
      <c r="F3935">
        <v>90</v>
      </c>
      <c r="G3935" t="s">
        <v>1750</v>
      </c>
      <c r="H3935">
        <v>3</v>
      </c>
      <c r="I3935" t="s">
        <v>634</v>
      </c>
      <c r="J3935" t="s">
        <v>634</v>
      </c>
    </row>
    <row r="3936" spans="1:10" x14ac:dyDescent="0.45">
      <c r="A3936">
        <v>83614</v>
      </c>
      <c r="B3936">
        <v>6</v>
      </c>
      <c r="C3936">
        <v>1</v>
      </c>
      <c r="D3936" t="s">
        <v>1059</v>
      </c>
      <c r="E3936" t="s">
        <v>678</v>
      </c>
      <c r="F3936">
        <v>71</v>
      </c>
      <c r="G3936" t="s">
        <v>1751</v>
      </c>
      <c r="H3936">
        <v>16</v>
      </c>
      <c r="I3936" t="s">
        <v>634</v>
      </c>
      <c r="J3936" t="s">
        <v>634</v>
      </c>
    </row>
    <row r="3937" spans="1:10" x14ac:dyDescent="0.45">
      <c r="A3937">
        <v>83614</v>
      </c>
      <c r="B3937">
        <v>7</v>
      </c>
      <c r="C3937">
        <v>2</v>
      </c>
      <c r="D3937" t="s">
        <v>910</v>
      </c>
      <c r="E3937" t="s">
        <v>678</v>
      </c>
      <c r="F3937">
        <v>71</v>
      </c>
      <c r="G3937" t="s">
        <v>1776</v>
      </c>
      <c r="H3937">
        <v>20</v>
      </c>
      <c r="I3937" t="s">
        <v>634</v>
      </c>
      <c r="J3937" t="s">
        <v>634</v>
      </c>
    </row>
    <row r="3938" spans="1:10" x14ac:dyDescent="0.45">
      <c r="A3938">
        <v>83614</v>
      </c>
      <c r="B3938">
        <v>8</v>
      </c>
      <c r="C3938">
        <v>2</v>
      </c>
      <c r="D3938" t="s">
        <v>1654</v>
      </c>
      <c r="E3938" t="s">
        <v>678</v>
      </c>
      <c r="F3938">
        <v>16</v>
      </c>
      <c r="G3938" t="s">
        <v>1773</v>
      </c>
      <c r="H3938">
        <v>71</v>
      </c>
      <c r="I3938" t="s">
        <v>634</v>
      </c>
      <c r="J3938" t="s">
        <v>634</v>
      </c>
    </row>
    <row r="3939" spans="1:10" x14ac:dyDescent="0.45">
      <c r="A3939">
        <v>83614</v>
      </c>
      <c r="B3939">
        <v>9</v>
      </c>
      <c r="C3939">
        <v>2</v>
      </c>
      <c r="D3939" t="s">
        <v>1194</v>
      </c>
      <c r="E3939" t="s">
        <v>678</v>
      </c>
      <c r="F3939">
        <v>78</v>
      </c>
      <c r="G3939" t="s">
        <v>634</v>
      </c>
      <c r="H3939" t="s">
        <v>634</v>
      </c>
      <c r="I3939">
        <v>2</v>
      </c>
      <c r="J3939">
        <v>201</v>
      </c>
    </row>
    <row r="3940" spans="1:10" x14ac:dyDescent="0.45">
      <c r="A3940">
        <v>83614</v>
      </c>
      <c r="B3940">
        <v>10</v>
      </c>
      <c r="C3940">
        <v>2</v>
      </c>
      <c r="D3940" t="s">
        <v>701</v>
      </c>
      <c r="E3940" t="s">
        <v>677</v>
      </c>
      <c r="F3940">
        <v>71</v>
      </c>
      <c r="G3940" t="s">
        <v>634</v>
      </c>
      <c r="H3940" t="s">
        <v>634</v>
      </c>
      <c r="I3940">
        <v>2</v>
      </c>
      <c r="J3940">
        <v>208</v>
      </c>
    </row>
    <row r="3941" spans="1:10" x14ac:dyDescent="0.45">
      <c r="A3941">
        <v>83614</v>
      </c>
      <c r="B3941">
        <v>11</v>
      </c>
      <c r="C3941">
        <v>2</v>
      </c>
      <c r="D3941" t="s">
        <v>1174</v>
      </c>
      <c r="E3941" t="s">
        <v>678</v>
      </c>
      <c r="F3941">
        <v>16</v>
      </c>
      <c r="G3941" t="s">
        <v>1764</v>
      </c>
      <c r="H3941">
        <v>21</v>
      </c>
      <c r="I3941" t="s">
        <v>634</v>
      </c>
      <c r="J3941" t="s">
        <v>634</v>
      </c>
    </row>
    <row r="3942" spans="1:10" x14ac:dyDescent="0.45">
      <c r="A3942">
        <v>83614</v>
      </c>
      <c r="B3942">
        <v>12</v>
      </c>
      <c r="C3942">
        <v>2</v>
      </c>
      <c r="D3942" t="s">
        <v>900</v>
      </c>
      <c r="E3942" t="s">
        <v>677</v>
      </c>
      <c r="F3942">
        <v>71</v>
      </c>
      <c r="G3942" t="s">
        <v>634</v>
      </c>
      <c r="H3942" t="s">
        <v>634</v>
      </c>
      <c r="I3942">
        <v>2</v>
      </c>
      <c r="J3942">
        <v>208</v>
      </c>
    </row>
    <row r="3943" spans="1:10" x14ac:dyDescent="0.45">
      <c r="A3943">
        <v>83614</v>
      </c>
      <c r="B3943">
        <v>13</v>
      </c>
      <c r="C3943">
        <v>2</v>
      </c>
      <c r="D3943" t="s">
        <v>1417</v>
      </c>
      <c r="E3943" t="s">
        <v>677</v>
      </c>
      <c r="F3943">
        <v>88</v>
      </c>
      <c r="G3943" t="s">
        <v>634</v>
      </c>
      <c r="H3943" t="s">
        <v>634</v>
      </c>
      <c r="I3943">
        <v>2</v>
      </c>
      <c r="J3943">
        <v>208</v>
      </c>
    </row>
    <row r="3944" spans="1:10" x14ac:dyDescent="0.45">
      <c r="A3944">
        <v>83614</v>
      </c>
      <c r="B3944">
        <v>14</v>
      </c>
      <c r="C3944">
        <v>2</v>
      </c>
      <c r="D3944" t="s">
        <v>836</v>
      </c>
      <c r="E3944" t="s">
        <v>678</v>
      </c>
      <c r="F3944">
        <v>21</v>
      </c>
      <c r="G3944" t="s">
        <v>1769</v>
      </c>
      <c r="H3944">
        <v>89</v>
      </c>
      <c r="I3944" t="s">
        <v>634</v>
      </c>
      <c r="J3944" t="s">
        <v>634</v>
      </c>
    </row>
    <row r="3945" spans="1:10" x14ac:dyDescent="0.45">
      <c r="A3945">
        <v>83614</v>
      </c>
      <c r="B3945">
        <v>15</v>
      </c>
      <c r="C3945">
        <v>2</v>
      </c>
      <c r="D3945" t="s">
        <v>790</v>
      </c>
      <c r="E3945" t="s">
        <v>678</v>
      </c>
      <c r="F3945">
        <v>78</v>
      </c>
      <c r="G3945" t="s">
        <v>1835</v>
      </c>
      <c r="H3945">
        <v>16</v>
      </c>
      <c r="I3945" t="s">
        <v>634</v>
      </c>
      <c r="J3945" t="s">
        <v>634</v>
      </c>
    </row>
    <row r="3946" spans="1:10" x14ac:dyDescent="0.45">
      <c r="A3946">
        <v>83614</v>
      </c>
      <c r="B3946">
        <v>16</v>
      </c>
      <c r="C3946">
        <v>2</v>
      </c>
      <c r="D3946" t="s">
        <v>1661</v>
      </c>
      <c r="E3946" t="s">
        <v>678</v>
      </c>
      <c r="F3946">
        <v>71</v>
      </c>
      <c r="G3946" t="s">
        <v>1836</v>
      </c>
      <c r="H3946" t="s">
        <v>634</v>
      </c>
      <c r="I3946" t="s">
        <v>634</v>
      </c>
      <c r="J3946" t="s">
        <v>634</v>
      </c>
    </row>
    <row r="3947" spans="1:10" x14ac:dyDescent="0.45">
      <c r="A3947">
        <v>83614</v>
      </c>
      <c r="B3947">
        <v>17</v>
      </c>
      <c r="C3947">
        <v>2</v>
      </c>
      <c r="D3947" t="s">
        <v>1566</v>
      </c>
      <c r="E3947" t="s">
        <v>678</v>
      </c>
      <c r="F3947">
        <v>76</v>
      </c>
      <c r="G3947" t="s">
        <v>1837</v>
      </c>
      <c r="H3947">
        <v>20</v>
      </c>
      <c r="I3947" t="s">
        <v>634</v>
      </c>
      <c r="J3947" t="s">
        <v>634</v>
      </c>
    </row>
    <row r="3948" spans="1:10" x14ac:dyDescent="0.45">
      <c r="A3948">
        <v>83614</v>
      </c>
      <c r="B3948">
        <v>18</v>
      </c>
      <c r="C3948">
        <v>2</v>
      </c>
      <c r="D3948" t="s">
        <v>1106</v>
      </c>
      <c r="E3948" t="s">
        <v>678</v>
      </c>
      <c r="F3948">
        <v>90</v>
      </c>
      <c r="G3948" t="s">
        <v>634</v>
      </c>
      <c r="H3948" t="s">
        <v>634</v>
      </c>
      <c r="I3948">
        <v>2</v>
      </c>
      <c r="J3948">
        <v>207</v>
      </c>
    </row>
    <row r="3949" spans="1:10" x14ac:dyDescent="0.45">
      <c r="A3949">
        <v>83614</v>
      </c>
      <c r="B3949">
        <v>19</v>
      </c>
      <c r="C3949">
        <v>3</v>
      </c>
      <c r="D3949" t="s">
        <v>1306</v>
      </c>
      <c r="E3949" t="s">
        <v>678</v>
      </c>
      <c r="F3949">
        <v>90</v>
      </c>
      <c r="G3949" t="s">
        <v>1825</v>
      </c>
      <c r="H3949">
        <v>89</v>
      </c>
      <c r="I3949" t="s">
        <v>634</v>
      </c>
      <c r="J3949" t="s">
        <v>634</v>
      </c>
    </row>
    <row r="3950" spans="1:10" x14ac:dyDescent="0.45">
      <c r="A3950">
        <v>83614</v>
      </c>
      <c r="B3950">
        <v>20</v>
      </c>
      <c r="C3950">
        <v>3</v>
      </c>
      <c r="D3950" t="s">
        <v>1395</v>
      </c>
      <c r="E3950" t="s">
        <v>678</v>
      </c>
      <c r="F3950">
        <v>78</v>
      </c>
      <c r="G3950" t="s">
        <v>1838</v>
      </c>
      <c r="H3950">
        <v>24</v>
      </c>
      <c r="I3950" t="s">
        <v>634</v>
      </c>
      <c r="J3950" t="s">
        <v>634</v>
      </c>
    </row>
    <row r="3951" spans="1:10" x14ac:dyDescent="0.45">
      <c r="A3951">
        <v>83614</v>
      </c>
      <c r="B3951">
        <v>21</v>
      </c>
      <c r="C3951">
        <v>3</v>
      </c>
      <c r="D3951" t="s">
        <v>1074</v>
      </c>
      <c r="E3951" t="s">
        <v>678</v>
      </c>
      <c r="F3951">
        <v>20</v>
      </c>
      <c r="G3951" t="s">
        <v>1839</v>
      </c>
      <c r="H3951" t="s">
        <v>634</v>
      </c>
      <c r="I3951" t="s">
        <v>634</v>
      </c>
      <c r="J3951" t="s">
        <v>634</v>
      </c>
    </row>
    <row r="3952" spans="1:10" x14ac:dyDescent="0.45">
      <c r="A3952">
        <v>83614</v>
      </c>
      <c r="B3952">
        <v>22</v>
      </c>
      <c r="C3952">
        <v>3</v>
      </c>
      <c r="D3952" t="s">
        <v>1565</v>
      </c>
      <c r="E3952" t="s">
        <v>678</v>
      </c>
      <c r="F3952">
        <v>21</v>
      </c>
      <c r="G3952" t="s">
        <v>1875</v>
      </c>
      <c r="H3952" t="s">
        <v>634</v>
      </c>
      <c r="I3952" t="s">
        <v>634</v>
      </c>
      <c r="J3952" t="s">
        <v>634</v>
      </c>
    </row>
    <row r="3953" spans="1:10" x14ac:dyDescent="0.45">
      <c r="A3953">
        <v>83614</v>
      </c>
      <c r="B3953">
        <v>23</v>
      </c>
      <c r="C3953">
        <v>3</v>
      </c>
      <c r="D3953" t="s">
        <v>1174</v>
      </c>
      <c r="E3953" t="s">
        <v>677</v>
      </c>
      <c r="F3953">
        <v>8</v>
      </c>
      <c r="G3953" t="s">
        <v>1841</v>
      </c>
      <c r="H3953" t="s">
        <v>634</v>
      </c>
      <c r="I3953" t="s">
        <v>634</v>
      </c>
      <c r="J3953" t="s">
        <v>634</v>
      </c>
    </row>
    <row r="3954" spans="1:10" x14ac:dyDescent="0.45">
      <c r="A3954">
        <v>83614</v>
      </c>
      <c r="B3954">
        <v>24</v>
      </c>
      <c r="C3954">
        <v>3</v>
      </c>
      <c r="D3954" t="s">
        <v>760</v>
      </c>
      <c r="E3954" t="s">
        <v>677</v>
      </c>
      <c r="F3954">
        <v>71</v>
      </c>
      <c r="G3954" t="s">
        <v>634</v>
      </c>
      <c r="H3954" t="s">
        <v>634</v>
      </c>
      <c r="I3954">
        <v>2</v>
      </c>
      <c r="J3954">
        <v>201</v>
      </c>
    </row>
    <row r="3955" spans="1:10" x14ac:dyDescent="0.45">
      <c r="A3955">
        <v>83614</v>
      </c>
      <c r="B3955">
        <v>25</v>
      </c>
      <c r="C3955">
        <v>3</v>
      </c>
      <c r="D3955" t="s">
        <v>1115</v>
      </c>
      <c r="E3955" t="s">
        <v>678</v>
      </c>
      <c r="F3955">
        <v>21</v>
      </c>
      <c r="G3955" t="s">
        <v>1924</v>
      </c>
      <c r="H3955">
        <v>20</v>
      </c>
      <c r="I3955" t="s">
        <v>634</v>
      </c>
      <c r="J3955" t="s">
        <v>634</v>
      </c>
    </row>
    <row r="3956" spans="1:10" x14ac:dyDescent="0.45">
      <c r="A3956">
        <v>83614</v>
      </c>
      <c r="B3956">
        <v>26</v>
      </c>
      <c r="C3956">
        <v>3</v>
      </c>
      <c r="D3956" t="s">
        <v>1189</v>
      </c>
      <c r="E3956" t="s">
        <v>677</v>
      </c>
      <c r="F3956">
        <v>15</v>
      </c>
      <c r="G3956" t="s">
        <v>1921</v>
      </c>
      <c r="H3956">
        <v>6</v>
      </c>
      <c r="I3956" t="s">
        <v>634</v>
      </c>
      <c r="J3956" t="s">
        <v>634</v>
      </c>
    </row>
    <row r="3957" spans="1:10" x14ac:dyDescent="0.45">
      <c r="A3957">
        <v>83615</v>
      </c>
      <c r="B3957">
        <v>0</v>
      </c>
      <c r="C3957">
        <v>1</v>
      </c>
      <c r="D3957" t="s">
        <v>1063</v>
      </c>
      <c r="E3957" t="s">
        <v>678</v>
      </c>
      <c r="F3957">
        <v>84</v>
      </c>
      <c r="G3957" t="s">
        <v>634</v>
      </c>
      <c r="H3957" t="s">
        <v>634</v>
      </c>
      <c r="I3957">
        <v>2</v>
      </c>
      <c r="J3957">
        <v>0</v>
      </c>
    </row>
    <row r="3958" spans="1:10" x14ac:dyDescent="0.45">
      <c r="A3958">
        <v>83615</v>
      </c>
      <c r="B3958">
        <v>1</v>
      </c>
      <c r="C3958">
        <v>1</v>
      </c>
      <c r="D3958" t="s">
        <v>1515</v>
      </c>
      <c r="E3958" t="s">
        <v>677</v>
      </c>
      <c r="F3958">
        <v>83</v>
      </c>
      <c r="G3958" t="s">
        <v>1745</v>
      </c>
      <c r="H3958">
        <v>17</v>
      </c>
      <c r="I3958" t="s">
        <v>634</v>
      </c>
      <c r="J3958" t="s">
        <v>634</v>
      </c>
    </row>
    <row r="3959" spans="1:10" x14ac:dyDescent="0.45">
      <c r="A3959">
        <v>83615</v>
      </c>
      <c r="B3959">
        <v>2</v>
      </c>
      <c r="C3959">
        <v>1</v>
      </c>
      <c r="D3959" t="s">
        <v>948</v>
      </c>
      <c r="E3959" t="s">
        <v>678</v>
      </c>
      <c r="F3959">
        <v>84</v>
      </c>
      <c r="G3959" t="s">
        <v>1746</v>
      </c>
      <c r="H3959">
        <v>38</v>
      </c>
      <c r="I3959" t="s">
        <v>634</v>
      </c>
      <c r="J3959" t="s">
        <v>634</v>
      </c>
    </row>
    <row r="3960" spans="1:10" x14ac:dyDescent="0.45">
      <c r="A3960">
        <v>83615</v>
      </c>
      <c r="B3960">
        <v>3</v>
      </c>
      <c r="C3960">
        <v>1</v>
      </c>
      <c r="D3960" t="s">
        <v>1621</v>
      </c>
      <c r="E3960" t="s">
        <v>677</v>
      </c>
      <c r="F3960">
        <v>77</v>
      </c>
      <c r="G3960" t="s">
        <v>1747</v>
      </c>
      <c r="H3960">
        <v>17</v>
      </c>
      <c r="I3960" t="s">
        <v>634</v>
      </c>
      <c r="J3960" t="s">
        <v>634</v>
      </c>
    </row>
    <row r="3961" spans="1:10" x14ac:dyDescent="0.45">
      <c r="A3961">
        <v>83615</v>
      </c>
      <c r="B3961">
        <v>4</v>
      </c>
      <c r="C3961">
        <v>2</v>
      </c>
      <c r="D3961" t="s">
        <v>998</v>
      </c>
      <c r="E3961" t="s">
        <v>677</v>
      </c>
      <c r="F3961">
        <v>17</v>
      </c>
      <c r="G3961" t="s">
        <v>1808</v>
      </c>
      <c r="H3961">
        <v>24</v>
      </c>
      <c r="I3961" t="s">
        <v>634</v>
      </c>
      <c r="J3961" t="s">
        <v>634</v>
      </c>
    </row>
    <row r="3962" spans="1:10" x14ac:dyDescent="0.45">
      <c r="A3962">
        <v>83615</v>
      </c>
      <c r="B3962">
        <v>5</v>
      </c>
      <c r="C3962">
        <v>2</v>
      </c>
      <c r="D3962" t="s">
        <v>736</v>
      </c>
      <c r="E3962" t="s">
        <v>678</v>
      </c>
      <c r="F3962">
        <v>38</v>
      </c>
      <c r="G3962" t="s">
        <v>1749</v>
      </c>
      <c r="H3962" t="s">
        <v>634</v>
      </c>
      <c r="I3962" t="s">
        <v>634</v>
      </c>
      <c r="J3962" t="s">
        <v>634</v>
      </c>
    </row>
    <row r="3963" spans="1:10" x14ac:dyDescent="0.45">
      <c r="A3963">
        <v>83615</v>
      </c>
      <c r="B3963">
        <v>6</v>
      </c>
      <c r="C3963">
        <v>2</v>
      </c>
      <c r="D3963" t="s">
        <v>1201</v>
      </c>
      <c r="E3963" t="s">
        <v>677</v>
      </c>
      <c r="F3963">
        <v>17</v>
      </c>
      <c r="G3963" t="s">
        <v>634</v>
      </c>
      <c r="H3963" t="s">
        <v>634</v>
      </c>
      <c r="I3963">
        <v>2</v>
      </c>
      <c r="J3963">
        <v>222</v>
      </c>
    </row>
    <row r="3964" spans="1:10" x14ac:dyDescent="0.45">
      <c r="A3964">
        <v>83615</v>
      </c>
      <c r="B3964">
        <v>7</v>
      </c>
      <c r="C3964">
        <v>2</v>
      </c>
      <c r="D3964" t="s">
        <v>1177</v>
      </c>
      <c r="E3964" t="s">
        <v>677</v>
      </c>
      <c r="F3964">
        <v>28</v>
      </c>
      <c r="G3964" t="s">
        <v>634</v>
      </c>
      <c r="H3964" t="s">
        <v>634</v>
      </c>
      <c r="I3964">
        <v>2</v>
      </c>
      <c r="J3964">
        <v>201</v>
      </c>
    </row>
    <row r="3965" spans="1:10" x14ac:dyDescent="0.45">
      <c r="A3965">
        <v>83615</v>
      </c>
      <c r="B3965">
        <v>8</v>
      </c>
      <c r="C3965">
        <v>3</v>
      </c>
      <c r="D3965" t="s">
        <v>951</v>
      </c>
      <c r="E3965" t="s">
        <v>678</v>
      </c>
      <c r="F3965">
        <v>84</v>
      </c>
      <c r="G3965" t="s">
        <v>1750</v>
      </c>
      <c r="H3965">
        <v>23</v>
      </c>
      <c r="I3965" t="s">
        <v>634</v>
      </c>
      <c r="J3965" t="s">
        <v>634</v>
      </c>
    </row>
    <row r="3966" spans="1:10" x14ac:dyDescent="0.45">
      <c r="A3966">
        <v>83615</v>
      </c>
      <c r="B3966">
        <v>9</v>
      </c>
      <c r="C3966">
        <v>3</v>
      </c>
      <c r="D3966" t="s">
        <v>1562</v>
      </c>
      <c r="E3966" t="s">
        <v>677</v>
      </c>
      <c r="F3966">
        <v>77</v>
      </c>
      <c r="G3966" t="s">
        <v>1778</v>
      </c>
      <c r="H3966">
        <v>24</v>
      </c>
      <c r="I3966" t="s">
        <v>634</v>
      </c>
      <c r="J3966" t="s">
        <v>634</v>
      </c>
    </row>
    <row r="3967" spans="1:10" x14ac:dyDescent="0.45">
      <c r="A3967">
        <v>83615</v>
      </c>
      <c r="B3967">
        <v>10</v>
      </c>
      <c r="C3967">
        <v>3</v>
      </c>
      <c r="D3967" t="s">
        <v>1527</v>
      </c>
      <c r="E3967" t="s">
        <v>677</v>
      </c>
      <c r="F3967">
        <v>24</v>
      </c>
      <c r="G3967" t="s">
        <v>1779</v>
      </c>
      <c r="H3967">
        <v>77</v>
      </c>
      <c r="I3967" t="s">
        <v>634</v>
      </c>
      <c r="J3967" t="s">
        <v>634</v>
      </c>
    </row>
    <row r="3968" spans="1:10" x14ac:dyDescent="0.45">
      <c r="A3968">
        <v>83615</v>
      </c>
      <c r="B3968">
        <v>11</v>
      </c>
      <c r="C3968">
        <v>3</v>
      </c>
      <c r="D3968" t="s">
        <v>1386</v>
      </c>
      <c r="E3968" t="s">
        <v>677</v>
      </c>
      <c r="F3968">
        <v>54</v>
      </c>
      <c r="G3968" t="s">
        <v>634</v>
      </c>
      <c r="H3968" t="s">
        <v>634</v>
      </c>
      <c r="I3968">
        <v>2</v>
      </c>
      <c r="J3968">
        <v>212</v>
      </c>
    </row>
    <row r="3969" spans="1:10" x14ac:dyDescent="0.45">
      <c r="A3969">
        <v>83615</v>
      </c>
      <c r="B3969">
        <v>12</v>
      </c>
      <c r="C3969">
        <v>3</v>
      </c>
      <c r="D3969" t="s">
        <v>1063</v>
      </c>
      <c r="E3969" t="s">
        <v>677</v>
      </c>
      <c r="F3969">
        <v>80</v>
      </c>
      <c r="G3969" t="s">
        <v>1813</v>
      </c>
      <c r="H3969">
        <v>3</v>
      </c>
      <c r="I3969" t="s">
        <v>634</v>
      </c>
      <c r="J3969" t="s">
        <v>634</v>
      </c>
    </row>
    <row r="3970" spans="1:10" x14ac:dyDescent="0.45">
      <c r="A3970">
        <v>83615</v>
      </c>
      <c r="B3970">
        <v>13</v>
      </c>
      <c r="C3970">
        <v>3</v>
      </c>
      <c r="D3970" t="s">
        <v>1439</v>
      </c>
      <c r="E3970" t="s">
        <v>678</v>
      </c>
      <c r="F3970">
        <v>84</v>
      </c>
      <c r="G3970" t="s">
        <v>634</v>
      </c>
      <c r="H3970" t="s">
        <v>634</v>
      </c>
      <c r="I3970">
        <v>2</v>
      </c>
      <c r="J3970">
        <v>219</v>
      </c>
    </row>
    <row r="3971" spans="1:10" x14ac:dyDescent="0.45">
      <c r="A3971">
        <v>83615</v>
      </c>
      <c r="B3971">
        <v>14</v>
      </c>
      <c r="C3971">
        <v>3</v>
      </c>
      <c r="D3971" t="s">
        <v>780</v>
      </c>
      <c r="E3971" t="s">
        <v>678</v>
      </c>
      <c r="F3971">
        <v>15</v>
      </c>
      <c r="G3971" t="s">
        <v>634</v>
      </c>
      <c r="H3971" t="s">
        <v>634</v>
      </c>
      <c r="I3971">
        <v>2</v>
      </c>
      <c r="J3971">
        <v>201</v>
      </c>
    </row>
    <row r="3972" spans="1:10" x14ac:dyDescent="0.45">
      <c r="A3972">
        <v>83615</v>
      </c>
      <c r="B3972">
        <v>15</v>
      </c>
      <c r="C3972">
        <v>3</v>
      </c>
      <c r="D3972" t="s">
        <v>1484</v>
      </c>
      <c r="E3972" t="s">
        <v>677</v>
      </c>
      <c r="F3972">
        <v>54</v>
      </c>
      <c r="G3972" t="s">
        <v>1865</v>
      </c>
      <c r="H3972">
        <v>24</v>
      </c>
      <c r="I3972" t="s">
        <v>634</v>
      </c>
      <c r="J3972" t="s">
        <v>634</v>
      </c>
    </row>
    <row r="3973" spans="1:10" x14ac:dyDescent="0.45">
      <c r="A3973">
        <v>83615</v>
      </c>
      <c r="B3973">
        <v>16</v>
      </c>
      <c r="C3973">
        <v>3</v>
      </c>
      <c r="D3973" t="s">
        <v>721</v>
      </c>
      <c r="E3973" t="s">
        <v>678</v>
      </c>
      <c r="F3973">
        <v>22</v>
      </c>
      <c r="G3973" t="s">
        <v>1782</v>
      </c>
      <c r="H3973">
        <v>75</v>
      </c>
      <c r="I3973" t="s">
        <v>634</v>
      </c>
      <c r="J3973" t="s">
        <v>634</v>
      </c>
    </row>
    <row r="3974" spans="1:10" x14ac:dyDescent="0.45">
      <c r="A3974">
        <v>83615</v>
      </c>
      <c r="B3974">
        <v>17</v>
      </c>
      <c r="C3974">
        <v>3</v>
      </c>
      <c r="D3974" t="s">
        <v>1354</v>
      </c>
      <c r="E3974" t="s">
        <v>678</v>
      </c>
      <c r="F3974">
        <v>38</v>
      </c>
      <c r="G3974" t="s">
        <v>634</v>
      </c>
      <c r="H3974" t="s">
        <v>634</v>
      </c>
      <c r="I3974">
        <v>2</v>
      </c>
      <c r="J3974">
        <v>201</v>
      </c>
    </row>
    <row r="3975" spans="1:10" x14ac:dyDescent="0.45">
      <c r="A3975">
        <v>83615</v>
      </c>
      <c r="B3975">
        <v>18</v>
      </c>
      <c r="C3975">
        <v>3</v>
      </c>
      <c r="D3975" t="s">
        <v>993</v>
      </c>
      <c r="E3975" t="s">
        <v>678</v>
      </c>
      <c r="F3975">
        <v>30</v>
      </c>
      <c r="G3975" t="s">
        <v>634</v>
      </c>
      <c r="H3975" t="s">
        <v>634</v>
      </c>
      <c r="I3975">
        <v>4</v>
      </c>
      <c r="J3975">
        <v>504</v>
      </c>
    </row>
    <row r="3976" spans="1:10" x14ac:dyDescent="0.45">
      <c r="A3976">
        <v>83616</v>
      </c>
      <c r="B3976">
        <v>0</v>
      </c>
      <c r="C3976">
        <v>1</v>
      </c>
      <c r="D3976" t="s">
        <v>1272</v>
      </c>
      <c r="E3976" t="s">
        <v>678</v>
      </c>
      <c r="F3976">
        <v>89</v>
      </c>
      <c r="G3976" t="s">
        <v>1755</v>
      </c>
      <c r="H3976">
        <v>17</v>
      </c>
      <c r="I3976" t="s">
        <v>634</v>
      </c>
      <c r="J3976" t="s">
        <v>634</v>
      </c>
    </row>
    <row r="3977" spans="1:10" x14ac:dyDescent="0.45">
      <c r="A3977">
        <v>83616</v>
      </c>
      <c r="B3977">
        <v>1</v>
      </c>
      <c r="C3977">
        <v>1</v>
      </c>
      <c r="D3977" t="s">
        <v>1039</v>
      </c>
      <c r="E3977" t="s">
        <v>678</v>
      </c>
      <c r="F3977">
        <v>83</v>
      </c>
      <c r="G3977" t="s">
        <v>1756</v>
      </c>
      <c r="H3977">
        <v>31</v>
      </c>
      <c r="I3977" t="s">
        <v>634</v>
      </c>
      <c r="J3977" t="s">
        <v>634</v>
      </c>
    </row>
    <row r="3978" spans="1:10" x14ac:dyDescent="0.45">
      <c r="A3978">
        <v>83616</v>
      </c>
      <c r="B3978">
        <v>2</v>
      </c>
      <c r="C3978">
        <v>1</v>
      </c>
      <c r="D3978" t="s">
        <v>1386</v>
      </c>
      <c r="E3978" t="s">
        <v>677</v>
      </c>
      <c r="F3978">
        <v>23</v>
      </c>
      <c r="G3978" t="s">
        <v>634</v>
      </c>
      <c r="H3978" t="s">
        <v>634</v>
      </c>
      <c r="I3978">
        <v>2</v>
      </c>
      <c r="J3978">
        <v>207</v>
      </c>
    </row>
    <row r="3979" spans="1:10" x14ac:dyDescent="0.45">
      <c r="A3979">
        <v>83616</v>
      </c>
      <c r="B3979">
        <v>3</v>
      </c>
      <c r="C3979">
        <v>1</v>
      </c>
      <c r="D3979" t="s">
        <v>700</v>
      </c>
      <c r="E3979" t="s">
        <v>678</v>
      </c>
      <c r="F3979">
        <v>80</v>
      </c>
      <c r="G3979" t="s">
        <v>1757</v>
      </c>
      <c r="H3979">
        <v>82</v>
      </c>
      <c r="I3979" t="s">
        <v>634</v>
      </c>
      <c r="J3979" t="s">
        <v>634</v>
      </c>
    </row>
    <row r="3980" spans="1:10" x14ac:dyDescent="0.45">
      <c r="A3980">
        <v>83616</v>
      </c>
      <c r="B3980">
        <v>4</v>
      </c>
      <c r="C3980">
        <v>1</v>
      </c>
      <c r="D3980" t="s">
        <v>712</v>
      </c>
      <c r="E3980" t="s">
        <v>678</v>
      </c>
      <c r="F3980">
        <v>83</v>
      </c>
      <c r="G3980" t="s">
        <v>1774</v>
      </c>
      <c r="H3980">
        <v>3</v>
      </c>
      <c r="I3980" t="s">
        <v>634</v>
      </c>
      <c r="J3980" t="s">
        <v>634</v>
      </c>
    </row>
    <row r="3981" spans="1:10" x14ac:dyDescent="0.45">
      <c r="A3981">
        <v>83616</v>
      </c>
      <c r="B3981">
        <v>5</v>
      </c>
      <c r="C3981">
        <v>1</v>
      </c>
      <c r="D3981" t="s">
        <v>1567</v>
      </c>
      <c r="E3981" t="s">
        <v>677</v>
      </c>
      <c r="F3981">
        <v>87</v>
      </c>
      <c r="G3981" t="s">
        <v>1759</v>
      </c>
      <c r="H3981">
        <v>11</v>
      </c>
      <c r="I3981" t="s">
        <v>634</v>
      </c>
      <c r="J3981" t="s">
        <v>634</v>
      </c>
    </row>
    <row r="3982" spans="1:10" x14ac:dyDescent="0.45">
      <c r="A3982">
        <v>83616</v>
      </c>
      <c r="B3982">
        <v>6</v>
      </c>
      <c r="C3982">
        <v>2</v>
      </c>
      <c r="D3982" t="s">
        <v>938</v>
      </c>
      <c r="E3982" t="s">
        <v>678</v>
      </c>
      <c r="F3982">
        <v>89</v>
      </c>
      <c r="G3982" t="s">
        <v>1760</v>
      </c>
      <c r="H3982" t="s">
        <v>634</v>
      </c>
      <c r="I3982" t="s">
        <v>634</v>
      </c>
      <c r="J3982" t="s">
        <v>634</v>
      </c>
    </row>
    <row r="3983" spans="1:10" x14ac:dyDescent="0.45">
      <c r="A3983">
        <v>83616</v>
      </c>
      <c r="B3983">
        <v>7</v>
      </c>
      <c r="C3983">
        <v>2</v>
      </c>
      <c r="D3983" t="s">
        <v>1489</v>
      </c>
      <c r="E3983" t="s">
        <v>678</v>
      </c>
      <c r="F3983">
        <v>89</v>
      </c>
      <c r="G3983" t="s">
        <v>1761</v>
      </c>
      <c r="H3983">
        <v>28</v>
      </c>
      <c r="I3983" t="s">
        <v>634</v>
      </c>
      <c r="J3983" t="s">
        <v>634</v>
      </c>
    </row>
    <row r="3984" spans="1:10" x14ac:dyDescent="0.45">
      <c r="A3984">
        <v>83616</v>
      </c>
      <c r="B3984">
        <v>8</v>
      </c>
      <c r="C3984">
        <v>2</v>
      </c>
      <c r="D3984" t="s">
        <v>834</v>
      </c>
      <c r="E3984" t="s">
        <v>677</v>
      </c>
      <c r="F3984">
        <v>38</v>
      </c>
      <c r="G3984" t="s">
        <v>634</v>
      </c>
      <c r="H3984" t="s">
        <v>634</v>
      </c>
      <c r="I3984">
        <v>2</v>
      </c>
      <c r="J3984">
        <v>207</v>
      </c>
    </row>
    <row r="3985" spans="1:10" x14ac:dyDescent="0.45">
      <c r="A3985">
        <v>83616</v>
      </c>
      <c r="B3985">
        <v>9</v>
      </c>
      <c r="C3985">
        <v>2</v>
      </c>
      <c r="D3985" t="s">
        <v>1174</v>
      </c>
      <c r="E3985" t="s">
        <v>678</v>
      </c>
      <c r="F3985">
        <v>28</v>
      </c>
      <c r="G3985" t="s">
        <v>1762</v>
      </c>
      <c r="H3985">
        <v>17</v>
      </c>
      <c r="I3985" t="s">
        <v>634</v>
      </c>
      <c r="J3985" t="s">
        <v>634</v>
      </c>
    </row>
    <row r="3986" spans="1:10" x14ac:dyDescent="0.45">
      <c r="A3986">
        <v>83616</v>
      </c>
      <c r="B3986">
        <v>10</v>
      </c>
      <c r="C3986">
        <v>2</v>
      </c>
      <c r="D3986" t="s">
        <v>1662</v>
      </c>
      <c r="E3986" t="s">
        <v>678</v>
      </c>
      <c r="F3986">
        <v>89</v>
      </c>
      <c r="G3986" t="s">
        <v>1819</v>
      </c>
      <c r="H3986" t="s">
        <v>634</v>
      </c>
      <c r="I3986" t="s">
        <v>634</v>
      </c>
      <c r="J3986" t="s">
        <v>634</v>
      </c>
    </row>
    <row r="3987" spans="1:10" x14ac:dyDescent="0.45">
      <c r="A3987">
        <v>83616</v>
      </c>
      <c r="B3987">
        <v>11</v>
      </c>
      <c r="C3987">
        <v>2</v>
      </c>
      <c r="D3987" t="s">
        <v>1065</v>
      </c>
      <c r="E3987" t="s">
        <v>678</v>
      </c>
      <c r="F3987">
        <v>80</v>
      </c>
      <c r="G3987" t="s">
        <v>1820</v>
      </c>
      <c r="H3987">
        <v>83</v>
      </c>
      <c r="I3987" t="s">
        <v>634</v>
      </c>
      <c r="J3987" t="s">
        <v>634</v>
      </c>
    </row>
    <row r="3988" spans="1:10" x14ac:dyDescent="0.45">
      <c r="A3988">
        <v>83616</v>
      </c>
      <c r="B3988">
        <v>12</v>
      </c>
      <c r="C3988">
        <v>3</v>
      </c>
      <c r="D3988" t="s">
        <v>1220</v>
      </c>
      <c r="E3988" t="s">
        <v>678</v>
      </c>
      <c r="F3988">
        <v>54</v>
      </c>
      <c r="G3988" t="s">
        <v>1821</v>
      </c>
      <c r="H3988" t="s">
        <v>634</v>
      </c>
      <c r="I3988" t="s">
        <v>634</v>
      </c>
      <c r="J3988" t="s">
        <v>634</v>
      </c>
    </row>
    <row r="3989" spans="1:10" x14ac:dyDescent="0.45">
      <c r="A3989">
        <v>83616</v>
      </c>
      <c r="B3989">
        <v>13</v>
      </c>
      <c r="C3989">
        <v>3</v>
      </c>
      <c r="D3989" t="s">
        <v>1663</v>
      </c>
      <c r="E3989" t="s">
        <v>677</v>
      </c>
      <c r="F3989">
        <v>30</v>
      </c>
      <c r="G3989" t="s">
        <v>1834</v>
      </c>
      <c r="H3989" t="s">
        <v>634</v>
      </c>
      <c r="I3989" t="s">
        <v>634</v>
      </c>
      <c r="J3989" t="s">
        <v>634</v>
      </c>
    </row>
    <row r="3990" spans="1:10" x14ac:dyDescent="0.45">
      <c r="A3990">
        <v>83616</v>
      </c>
      <c r="B3990">
        <v>14</v>
      </c>
      <c r="C3990">
        <v>3</v>
      </c>
      <c r="D3990" t="s">
        <v>1674</v>
      </c>
      <c r="E3990" t="s">
        <v>678</v>
      </c>
      <c r="F3990">
        <v>54</v>
      </c>
      <c r="G3990" t="s">
        <v>634</v>
      </c>
      <c r="H3990" t="s">
        <v>634</v>
      </c>
      <c r="I3990">
        <v>2</v>
      </c>
      <c r="J3990">
        <v>207</v>
      </c>
    </row>
    <row r="3991" spans="1:10" x14ac:dyDescent="0.45">
      <c r="A3991">
        <v>83616</v>
      </c>
      <c r="B3991">
        <v>15</v>
      </c>
      <c r="C3991">
        <v>3</v>
      </c>
      <c r="D3991" t="s">
        <v>1139</v>
      </c>
      <c r="E3991" t="s">
        <v>677</v>
      </c>
      <c r="F3991">
        <v>30</v>
      </c>
      <c r="G3991" t="s">
        <v>1836</v>
      </c>
      <c r="H3991">
        <v>22</v>
      </c>
      <c r="I3991" t="s">
        <v>634</v>
      </c>
      <c r="J3991" t="s">
        <v>634</v>
      </c>
    </row>
    <row r="3992" spans="1:10" x14ac:dyDescent="0.45">
      <c r="A3992">
        <v>83616</v>
      </c>
      <c r="B3992">
        <v>16</v>
      </c>
      <c r="C3992">
        <v>3</v>
      </c>
      <c r="D3992" t="s">
        <v>744</v>
      </c>
      <c r="E3992" t="s">
        <v>677</v>
      </c>
      <c r="F3992">
        <v>23</v>
      </c>
      <c r="G3992" t="s">
        <v>1896</v>
      </c>
      <c r="H3992">
        <v>10</v>
      </c>
      <c r="I3992" t="s">
        <v>634</v>
      </c>
      <c r="J3992" t="s">
        <v>634</v>
      </c>
    </row>
    <row r="3993" spans="1:10" x14ac:dyDescent="0.45">
      <c r="A3993">
        <v>83616</v>
      </c>
      <c r="B3993">
        <v>17</v>
      </c>
      <c r="C3993">
        <v>3</v>
      </c>
      <c r="D3993" t="s">
        <v>1557</v>
      </c>
      <c r="E3993" t="s">
        <v>678</v>
      </c>
      <c r="F3993">
        <v>83</v>
      </c>
      <c r="G3993" t="s">
        <v>1897</v>
      </c>
      <c r="H3993" t="s">
        <v>634</v>
      </c>
      <c r="I3993" t="s">
        <v>634</v>
      </c>
      <c r="J3993" t="s">
        <v>634</v>
      </c>
    </row>
    <row r="3994" spans="1:10" x14ac:dyDescent="0.45">
      <c r="A3994">
        <v>83616</v>
      </c>
      <c r="B3994">
        <v>18</v>
      </c>
      <c r="C3994">
        <v>3</v>
      </c>
      <c r="D3994" t="s">
        <v>1301</v>
      </c>
      <c r="E3994" t="s">
        <v>677</v>
      </c>
      <c r="F3994">
        <v>22</v>
      </c>
      <c r="G3994" t="s">
        <v>1928</v>
      </c>
      <c r="H3994">
        <v>30</v>
      </c>
      <c r="I3994" t="s">
        <v>634</v>
      </c>
      <c r="J3994" t="s">
        <v>634</v>
      </c>
    </row>
    <row r="3995" spans="1:10" x14ac:dyDescent="0.45">
      <c r="A3995">
        <v>83617</v>
      </c>
      <c r="B3995">
        <v>0</v>
      </c>
      <c r="C3995">
        <v>1</v>
      </c>
      <c r="D3995" t="s">
        <v>1629</v>
      </c>
      <c r="E3995" t="s">
        <v>677</v>
      </c>
      <c r="F3995">
        <v>5</v>
      </c>
      <c r="G3995" t="s">
        <v>1745</v>
      </c>
      <c r="H3995">
        <v>97</v>
      </c>
      <c r="I3995" t="s">
        <v>634</v>
      </c>
      <c r="J3995" t="s">
        <v>634</v>
      </c>
    </row>
    <row r="3996" spans="1:10" x14ac:dyDescent="0.45">
      <c r="A3996">
        <v>83617</v>
      </c>
      <c r="B3996">
        <v>1</v>
      </c>
      <c r="C3996">
        <v>1</v>
      </c>
      <c r="D3996" t="s">
        <v>1303</v>
      </c>
      <c r="E3996" t="s">
        <v>677</v>
      </c>
      <c r="F3996">
        <v>77</v>
      </c>
      <c r="G3996" t="s">
        <v>1777</v>
      </c>
      <c r="H3996">
        <v>7</v>
      </c>
      <c r="I3996" t="s">
        <v>634</v>
      </c>
      <c r="J3996" t="s">
        <v>634</v>
      </c>
    </row>
    <row r="3997" spans="1:10" x14ac:dyDescent="0.45">
      <c r="A3997">
        <v>83617</v>
      </c>
      <c r="B3997">
        <v>2</v>
      </c>
      <c r="C3997">
        <v>2</v>
      </c>
      <c r="D3997" t="s">
        <v>1117</v>
      </c>
      <c r="E3997" t="s">
        <v>678</v>
      </c>
      <c r="F3997">
        <v>12</v>
      </c>
      <c r="G3997" t="s">
        <v>634</v>
      </c>
      <c r="H3997" t="s">
        <v>634</v>
      </c>
      <c r="I3997">
        <v>2</v>
      </c>
      <c r="J3997">
        <v>208</v>
      </c>
    </row>
    <row r="3998" spans="1:10" x14ac:dyDescent="0.45">
      <c r="A3998">
        <v>83617</v>
      </c>
      <c r="B3998">
        <v>3</v>
      </c>
      <c r="C3998">
        <v>2</v>
      </c>
      <c r="D3998" t="s">
        <v>1063</v>
      </c>
      <c r="E3998" t="s">
        <v>678</v>
      </c>
      <c r="F3998">
        <v>92</v>
      </c>
      <c r="G3998" t="s">
        <v>1747</v>
      </c>
      <c r="H3998" t="s">
        <v>634</v>
      </c>
      <c r="I3998" t="s">
        <v>634</v>
      </c>
      <c r="J3998" t="s">
        <v>634</v>
      </c>
    </row>
    <row r="3999" spans="1:10" x14ac:dyDescent="0.45">
      <c r="A3999">
        <v>83617</v>
      </c>
      <c r="B3999">
        <v>4</v>
      </c>
      <c r="C3999">
        <v>2</v>
      </c>
      <c r="D3999" t="s">
        <v>1135</v>
      </c>
      <c r="E3999" t="s">
        <v>677</v>
      </c>
      <c r="F3999">
        <v>18</v>
      </c>
      <c r="G3999" t="s">
        <v>634</v>
      </c>
      <c r="H3999" t="s">
        <v>634</v>
      </c>
      <c r="I3999">
        <v>2</v>
      </c>
      <c r="J3999">
        <v>207</v>
      </c>
    </row>
    <row r="4000" spans="1:10" x14ac:dyDescent="0.45">
      <c r="A4000">
        <v>83617</v>
      </c>
      <c r="B4000">
        <v>5</v>
      </c>
      <c r="C4000">
        <v>2</v>
      </c>
      <c r="D4000" t="s">
        <v>720</v>
      </c>
      <c r="E4000" t="s">
        <v>678</v>
      </c>
      <c r="F4000">
        <v>12</v>
      </c>
      <c r="G4000" t="s">
        <v>1748</v>
      </c>
      <c r="H4000">
        <v>92</v>
      </c>
      <c r="I4000" t="s">
        <v>634</v>
      </c>
      <c r="J4000" t="s">
        <v>634</v>
      </c>
    </row>
    <row r="4001" spans="1:10" x14ac:dyDescent="0.45">
      <c r="A4001">
        <v>83617</v>
      </c>
      <c r="B4001">
        <v>6</v>
      </c>
      <c r="C4001">
        <v>2</v>
      </c>
      <c r="D4001" t="s">
        <v>1250</v>
      </c>
      <c r="E4001" t="s">
        <v>677</v>
      </c>
      <c r="F4001">
        <v>7</v>
      </c>
      <c r="G4001" t="s">
        <v>1749</v>
      </c>
      <c r="H4001">
        <v>37</v>
      </c>
      <c r="I4001" t="s">
        <v>634</v>
      </c>
      <c r="J4001" t="s">
        <v>634</v>
      </c>
    </row>
    <row r="4002" spans="1:10" x14ac:dyDescent="0.45">
      <c r="A4002">
        <v>83617</v>
      </c>
      <c r="B4002">
        <v>7</v>
      </c>
      <c r="C4002">
        <v>2</v>
      </c>
      <c r="D4002" t="s">
        <v>1621</v>
      </c>
      <c r="E4002" t="s">
        <v>677</v>
      </c>
      <c r="F4002">
        <v>5</v>
      </c>
      <c r="G4002" t="s">
        <v>1810</v>
      </c>
      <c r="H4002">
        <v>23</v>
      </c>
      <c r="I4002" t="s">
        <v>634</v>
      </c>
      <c r="J4002" t="s">
        <v>634</v>
      </c>
    </row>
    <row r="4003" spans="1:10" x14ac:dyDescent="0.45">
      <c r="A4003">
        <v>83617</v>
      </c>
      <c r="B4003">
        <v>8</v>
      </c>
      <c r="C4003">
        <v>2</v>
      </c>
      <c r="D4003" t="s">
        <v>1105</v>
      </c>
      <c r="E4003" t="s">
        <v>677</v>
      </c>
      <c r="F4003">
        <v>24</v>
      </c>
      <c r="G4003" t="s">
        <v>634</v>
      </c>
      <c r="H4003" t="s">
        <v>634</v>
      </c>
      <c r="I4003">
        <v>2</v>
      </c>
      <c r="J4003">
        <v>208</v>
      </c>
    </row>
    <row r="4004" spans="1:10" x14ac:dyDescent="0.45">
      <c r="A4004">
        <v>83617</v>
      </c>
      <c r="B4004">
        <v>9</v>
      </c>
      <c r="C4004">
        <v>3</v>
      </c>
      <c r="D4004" t="s">
        <v>1444</v>
      </c>
      <c r="E4004" t="s">
        <v>677</v>
      </c>
      <c r="F4004">
        <v>97</v>
      </c>
      <c r="G4004" t="s">
        <v>1811</v>
      </c>
      <c r="H4004">
        <v>5</v>
      </c>
      <c r="I4004" t="s">
        <v>634</v>
      </c>
      <c r="J4004" t="s">
        <v>634</v>
      </c>
    </row>
    <row r="4005" spans="1:10" x14ac:dyDescent="0.45">
      <c r="A4005">
        <v>83617</v>
      </c>
      <c r="B4005">
        <v>10</v>
      </c>
      <c r="C4005">
        <v>3</v>
      </c>
      <c r="D4005" t="s">
        <v>1285</v>
      </c>
      <c r="E4005" t="s">
        <v>678</v>
      </c>
      <c r="F4005" t="s">
        <v>634</v>
      </c>
      <c r="G4005" t="s">
        <v>634</v>
      </c>
      <c r="H4005" t="s">
        <v>634</v>
      </c>
      <c r="I4005" t="s">
        <v>634</v>
      </c>
      <c r="J4005">
        <v>401</v>
      </c>
    </row>
    <row r="4006" spans="1:10" x14ac:dyDescent="0.45">
      <c r="A4006">
        <v>83618</v>
      </c>
      <c r="B4006">
        <v>0</v>
      </c>
      <c r="C4006">
        <v>1</v>
      </c>
      <c r="D4006" t="s">
        <v>1611</v>
      </c>
      <c r="E4006" t="s">
        <v>677</v>
      </c>
      <c r="F4006">
        <v>71</v>
      </c>
      <c r="G4006" t="s">
        <v>1745</v>
      </c>
      <c r="H4006">
        <v>98</v>
      </c>
      <c r="I4006" t="s">
        <v>634</v>
      </c>
      <c r="J4006" t="s">
        <v>634</v>
      </c>
    </row>
    <row r="4007" spans="1:10" x14ac:dyDescent="0.45">
      <c r="A4007">
        <v>83618</v>
      </c>
      <c r="B4007">
        <v>1</v>
      </c>
      <c r="C4007">
        <v>1</v>
      </c>
      <c r="D4007" t="s">
        <v>849</v>
      </c>
      <c r="E4007" t="s">
        <v>677</v>
      </c>
      <c r="F4007">
        <v>71</v>
      </c>
      <c r="G4007" t="s">
        <v>634</v>
      </c>
      <c r="H4007" t="s">
        <v>634</v>
      </c>
      <c r="I4007">
        <v>2</v>
      </c>
      <c r="J4007">
        <v>201</v>
      </c>
    </row>
    <row r="4008" spans="1:10" x14ac:dyDescent="0.45">
      <c r="A4008">
        <v>83618</v>
      </c>
      <c r="B4008">
        <v>2</v>
      </c>
      <c r="C4008">
        <v>1</v>
      </c>
      <c r="D4008" t="s">
        <v>1304</v>
      </c>
      <c r="E4008" t="s">
        <v>677</v>
      </c>
      <c r="F4008">
        <v>36</v>
      </c>
      <c r="G4008" t="s">
        <v>634</v>
      </c>
      <c r="H4008" t="s">
        <v>634</v>
      </c>
      <c r="I4008">
        <v>2</v>
      </c>
      <c r="J4008">
        <v>201</v>
      </c>
    </row>
    <row r="4009" spans="1:10" x14ac:dyDescent="0.45">
      <c r="A4009">
        <v>83618</v>
      </c>
      <c r="B4009">
        <v>3</v>
      </c>
      <c r="C4009">
        <v>1</v>
      </c>
      <c r="D4009" t="s">
        <v>1096</v>
      </c>
      <c r="E4009" t="s">
        <v>678</v>
      </c>
      <c r="F4009">
        <v>91</v>
      </c>
      <c r="G4009" t="s">
        <v>1746</v>
      </c>
      <c r="H4009">
        <v>10</v>
      </c>
      <c r="I4009" t="s">
        <v>634</v>
      </c>
      <c r="J4009" t="s">
        <v>634</v>
      </c>
    </row>
    <row r="4010" spans="1:10" x14ac:dyDescent="0.45">
      <c r="A4010">
        <v>83618</v>
      </c>
      <c r="B4010">
        <v>4</v>
      </c>
      <c r="C4010">
        <v>1</v>
      </c>
      <c r="D4010" t="s">
        <v>1502</v>
      </c>
      <c r="E4010" t="s">
        <v>677</v>
      </c>
      <c r="F4010">
        <v>36</v>
      </c>
      <c r="G4010" t="s">
        <v>1747</v>
      </c>
      <c r="H4010">
        <v>27</v>
      </c>
      <c r="I4010" t="s">
        <v>634</v>
      </c>
      <c r="J4010" t="s">
        <v>634</v>
      </c>
    </row>
    <row r="4011" spans="1:10" x14ac:dyDescent="0.45">
      <c r="A4011">
        <v>83618</v>
      </c>
      <c r="B4011">
        <v>5</v>
      </c>
      <c r="C4011">
        <v>1</v>
      </c>
      <c r="D4011" t="s">
        <v>1035</v>
      </c>
      <c r="E4011" t="s">
        <v>678</v>
      </c>
      <c r="F4011">
        <v>99</v>
      </c>
      <c r="G4011" t="s">
        <v>634</v>
      </c>
      <c r="H4011" t="s">
        <v>634</v>
      </c>
      <c r="I4011">
        <v>2</v>
      </c>
      <c r="J4011">
        <v>207</v>
      </c>
    </row>
    <row r="4012" spans="1:10" x14ac:dyDescent="0.45">
      <c r="A4012">
        <v>83618</v>
      </c>
      <c r="B4012">
        <v>6</v>
      </c>
      <c r="C4012">
        <v>2</v>
      </c>
      <c r="D4012" t="s">
        <v>968</v>
      </c>
      <c r="E4012" t="s">
        <v>678</v>
      </c>
      <c r="F4012">
        <v>10</v>
      </c>
      <c r="G4012" t="s">
        <v>1748</v>
      </c>
      <c r="H4012">
        <v>4</v>
      </c>
      <c r="I4012" t="s">
        <v>634</v>
      </c>
      <c r="J4012" t="s">
        <v>634</v>
      </c>
    </row>
    <row r="4013" spans="1:10" x14ac:dyDescent="0.45">
      <c r="A4013">
        <v>83618</v>
      </c>
      <c r="B4013">
        <v>7</v>
      </c>
      <c r="C4013">
        <v>2</v>
      </c>
      <c r="D4013" t="s">
        <v>1120</v>
      </c>
      <c r="E4013" t="s">
        <v>678</v>
      </c>
      <c r="F4013">
        <v>5</v>
      </c>
      <c r="G4013" t="s">
        <v>1770</v>
      </c>
      <c r="H4013">
        <v>4</v>
      </c>
      <c r="I4013" t="s">
        <v>634</v>
      </c>
      <c r="J4013" t="s">
        <v>634</v>
      </c>
    </row>
    <row r="4014" spans="1:10" x14ac:dyDescent="0.45">
      <c r="A4014">
        <v>83618</v>
      </c>
      <c r="B4014">
        <v>8</v>
      </c>
      <c r="C4014">
        <v>2</v>
      </c>
      <c r="D4014" t="s">
        <v>918</v>
      </c>
      <c r="E4014" t="s">
        <v>677</v>
      </c>
      <c r="F4014">
        <v>20</v>
      </c>
      <c r="G4014" t="s">
        <v>1750</v>
      </c>
      <c r="H4014" t="s">
        <v>634</v>
      </c>
      <c r="I4014" t="s">
        <v>634</v>
      </c>
      <c r="J4014" t="s">
        <v>634</v>
      </c>
    </row>
    <row r="4015" spans="1:10" x14ac:dyDescent="0.45">
      <c r="A4015">
        <v>83618</v>
      </c>
      <c r="B4015">
        <v>9</v>
      </c>
      <c r="C4015">
        <v>2</v>
      </c>
      <c r="D4015" t="s">
        <v>918</v>
      </c>
      <c r="E4015" t="s">
        <v>678</v>
      </c>
      <c r="F4015">
        <v>99</v>
      </c>
      <c r="G4015" t="s">
        <v>634</v>
      </c>
      <c r="H4015" t="s">
        <v>634</v>
      </c>
      <c r="I4015">
        <v>2</v>
      </c>
      <c r="J4015">
        <v>222</v>
      </c>
    </row>
    <row r="4016" spans="1:10" x14ac:dyDescent="0.45">
      <c r="A4016">
        <v>83618</v>
      </c>
      <c r="B4016">
        <v>10</v>
      </c>
      <c r="C4016">
        <v>3</v>
      </c>
      <c r="D4016" t="s">
        <v>1154</v>
      </c>
      <c r="E4016" t="s">
        <v>678</v>
      </c>
      <c r="F4016">
        <v>91</v>
      </c>
      <c r="G4016" t="s">
        <v>1751</v>
      </c>
      <c r="H4016">
        <v>20</v>
      </c>
      <c r="I4016" t="s">
        <v>634</v>
      </c>
      <c r="J4016" t="s">
        <v>634</v>
      </c>
    </row>
    <row r="4017" spans="1:10" x14ac:dyDescent="0.45">
      <c r="A4017">
        <v>83618</v>
      </c>
      <c r="B4017">
        <v>11</v>
      </c>
      <c r="C4017">
        <v>3</v>
      </c>
      <c r="D4017" t="s">
        <v>1042</v>
      </c>
      <c r="E4017" t="s">
        <v>678</v>
      </c>
      <c r="F4017">
        <v>10</v>
      </c>
      <c r="G4017" t="s">
        <v>1776</v>
      </c>
      <c r="H4017" t="s">
        <v>634</v>
      </c>
      <c r="I4017" t="s">
        <v>634</v>
      </c>
      <c r="J4017" t="s">
        <v>634</v>
      </c>
    </row>
    <row r="4018" spans="1:10" x14ac:dyDescent="0.45">
      <c r="A4018">
        <v>83618</v>
      </c>
      <c r="B4018">
        <v>12</v>
      </c>
      <c r="C4018">
        <v>3</v>
      </c>
      <c r="D4018" t="s">
        <v>1042</v>
      </c>
      <c r="E4018" t="s">
        <v>677</v>
      </c>
      <c r="F4018" t="s">
        <v>634</v>
      </c>
      <c r="G4018" t="s">
        <v>634</v>
      </c>
      <c r="H4018" t="s">
        <v>634</v>
      </c>
      <c r="I4018" t="s">
        <v>634</v>
      </c>
      <c r="J4018">
        <v>401</v>
      </c>
    </row>
    <row r="4019" spans="1:10" x14ac:dyDescent="0.45">
      <c r="A4019">
        <v>83618</v>
      </c>
      <c r="B4019">
        <v>13</v>
      </c>
      <c r="C4019">
        <v>3</v>
      </c>
      <c r="D4019" t="s">
        <v>1069</v>
      </c>
      <c r="E4019" t="s">
        <v>677</v>
      </c>
      <c r="F4019">
        <v>92</v>
      </c>
      <c r="G4019" t="s">
        <v>1753</v>
      </c>
      <c r="H4019">
        <v>6</v>
      </c>
      <c r="I4019" t="s">
        <v>634</v>
      </c>
      <c r="J4019" t="s">
        <v>634</v>
      </c>
    </row>
    <row r="4020" spans="1:10" x14ac:dyDescent="0.45">
      <c r="A4020">
        <v>83618</v>
      </c>
      <c r="B4020">
        <v>14</v>
      </c>
      <c r="C4020">
        <v>3</v>
      </c>
      <c r="D4020" t="s">
        <v>1347</v>
      </c>
      <c r="E4020" t="s">
        <v>678</v>
      </c>
      <c r="F4020">
        <v>14</v>
      </c>
      <c r="G4020" t="s">
        <v>1792</v>
      </c>
      <c r="H4020">
        <v>10</v>
      </c>
      <c r="I4020" t="s">
        <v>634</v>
      </c>
      <c r="J4020" t="s">
        <v>634</v>
      </c>
    </row>
    <row r="4021" spans="1:10" x14ac:dyDescent="0.45">
      <c r="A4021">
        <v>83618</v>
      </c>
      <c r="B4021">
        <v>15</v>
      </c>
      <c r="C4021">
        <v>3</v>
      </c>
      <c r="D4021" t="s">
        <v>721</v>
      </c>
      <c r="E4021" t="s">
        <v>677</v>
      </c>
      <c r="F4021">
        <v>92</v>
      </c>
      <c r="G4021" t="s">
        <v>1791</v>
      </c>
      <c r="H4021">
        <v>6</v>
      </c>
      <c r="I4021" t="s">
        <v>634</v>
      </c>
      <c r="J4021" t="s">
        <v>634</v>
      </c>
    </row>
    <row r="4022" spans="1:10" x14ac:dyDescent="0.45">
      <c r="A4022">
        <v>83619</v>
      </c>
      <c r="B4022">
        <v>0</v>
      </c>
      <c r="C4022">
        <v>1</v>
      </c>
      <c r="D4022" t="s">
        <v>1018</v>
      </c>
      <c r="E4022" t="s">
        <v>678</v>
      </c>
      <c r="F4022">
        <v>9</v>
      </c>
      <c r="G4022" t="s">
        <v>1755</v>
      </c>
      <c r="H4022">
        <v>31</v>
      </c>
      <c r="I4022" t="s">
        <v>634</v>
      </c>
      <c r="J4022" t="s">
        <v>634</v>
      </c>
    </row>
    <row r="4023" spans="1:10" x14ac:dyDescent="0.45">
      <c r="A4023">
        <v>83619</v>
      </c>
      <c r="B4023">
        <v>1</v>
      </c>
      <c r="C4023">
        <v>1</v>
      </c>
      <c r="D4023" t="s">
        <v>1664</v>
      </c>
      <c r="E4023" t="s">
        <v>677</v>
      </c>
      <c r="F4023">
        <v>44</v>
      </c>
      <c r="G4023" t="s">
        <v>1746</v>
      </c>
      <c r="H4023">
        <v>36</v>
      </c>
      <c r="I4023" t="s">
        <v>634</v>
      </c>
      <c r="J4023" t="s">
        <v>634</v>
      </c>
    </row>
    <row r="4024" spans="1:10" x14ac:dyDescent="0.45">
      <c r="A4024">
        <v>83619</v>
      </c>
      <c r="B4024">
        <v>2</v>
      </c>
      <c r="C4024">
        <v>1</v>
      </c>
      <c r="D4024" t="s">
        <v>1273</v>
      </c>
      <c r="E4024" t="s">
        <v>678</v>
      </c>
      <c r="F4024">
        <v>3</v>
      </c>
      <c r="G4024" t="s">
        <v>1766</v>
      </c>
      <c r="H4024" t="s">
        <v>634</v>
      </c>
      <c r="I4024" t="s">
        <v>634</v>
      </c>
      <c r="J4024" t="s">
        <v>634</v>
      </c>
    </row>
    <row r="4025" spans="1:10" x14ac:dyDescent="0.45">
      <c r="A4025">
        <v>83619</v>
      </c>
      <c r="B4025">
        <v>3</v>
      </c>
      <c r="C4025">
        <v>1</v>
      </c>
      <c r="D4025" t="s">
        <v>1644</v>
      </c>
      <c r="E4025" t="s">
        <v>677</v>
      </c>
      <c r="F4025">
        <v>32</v>
      </c>
      <c r="G4025" t="s">
        <v>1748</v>
      </c>
      <c r="H4025" t="s">
        <v>634</v>
      </c>
      <c r="I4025" t="s">
        <v>634</v>
      </c>
      <c r="J4025" t="s">
        <v>634</v>
      </c>
    </row>
    <row r="4026" spans="1:10" x14ac:dyDescent="0.45">
      <c r="A4026">
        <v>83619</v>
      </c>
      <c r="B4026">
        <v>4</v>
      </c>
      <c r="C4026">
        <v>1</v>
      </c>
      <c r="D4026" t="s">
        <v>1730</v>
      </c>
      <c r="E4026" t="s">
        <v>677</v>
      </c>
      <c r="F4026">
        <v>40</v>
      </c>
      <c r="G4026" t="s">
        <v>634</v>
      </c>
      <c r="H4026" t="s">
        <v>634</v>
      </c>
      <c r="I4026">
        <v>2</v>
      </c>
      <c r="J4026">
        <v>201</v>
      </c>
    </row>
    <row r="4027" spans="1:10" x14ac:dyDescent="0.45">
      <c r="A4027">
        <v>83619</v>
      </c>
      <c r="B4027">
        <v>5</v>
      </c>
      <c r="C4027">
        <v>2</v>
      </c>
      <c r="D4027" t="s">
        <v>1665</v>
      </c>
      <c r="E4027" t="s">
        <v>677</v>
      </c>
      <c r="F4027">
        <v>41</v>
      </c>
      <c r="G4027" t="s">
        <v>1749</v>
      </c>
      <c r="H4027">
        <v>44</v>
      </c>
      <c r="I4027" t="s">
        <v>634</v>
      </c>
      <c r="J4027" t="s">
        <v>634</v>
      </c>
    </row>
    <row r="4028" spans="1:10" x14ac:dyDescent="0.45">
      <c r="A4028">
        <v>83619</v>
      </c>
      <c r="B4028">
        <v>6</v>
      </c>
      <c r="C4028">
        <v>2</v>
      </c>
      <c r="D4028" t="s">
        <v>1600</v>
      </c>
      <c r="E4028" t="s">
        <v>678</v>
      </c>
      <c r="F4028">
        <v>27</v>
      </c>
      <c r="G4028" t="s">
        <v>634</v>
      </c>
      <c r="H4028" t="s">
        <v>634</v>
      </c>
      <c r="I4028">
        <v>2</v>
      </c>
      <c r="J4028">
        <v>201</v>
      </c>
    </row>
    <row r="4029" spans="1:10" x14ac:dyDescent="0.45">
      <c r="A4029">
        <v>83619</v>
      </c>
      <c r="B4029">
        <v>7</v>
      </c>
      <c r="C4029">
        <v>2</v>
      </c>
      <c r="D4029" t="s">
        <v>1544</v>
      </c>
      <c r="E4029" t="s">
        <v>677</v>
      </c>
      <c r="F4029">
        <v>23</v>
      </c>
      <c r="G4029" t="s">
        <v>1810</v>
      </c>
      <c r="H4029">
        <v>32</v>
      </c>
      <c r="I4029" t="s">
        <v>634</v>
      </c>
      <c r="J4029" t="s">
        <v>634</v>
      </c>
    </row>
    <row r="4030" spans="1:10" x14ac:dyDescent="0.45">
      <c r="A4030">
        <v>83619</v>
      </c>
      <c r="B4030">
        <v>8</v>
      </c>
      <c r="C4030">
        <v>2</v>
      </c>
      <c r="D4030" t="s">
        <v>1011</v>
      </c>
      <c r="E4030" t="s">
        <v>678</v>
      </c>
      <c r="F4030">
        <v>68</v>
      </c>
      <c r="G4030" t="s">
        <v>1778</v>
      </c>
      <c r="H4030">
        <v>31</v>
      </c>
      <c r="I4030" t="s">
        <v>634</v>
      </c>
      <c r="J4030" t="s">
        <v>634</v>
      </c>
    </row>
    <row r="4031" spans="1:10" x14ac:dyDescent="0.45">
      <c r="A4031">
        <v>83619</v>
      </c>
      <c r="B4031">
        <v>9</v>
      </c>
      <c r="C4031">
        <v>2</v>
      </c>
      <c r="D4031" t="s">
        <v>704</v>
      </c>
      <c r="E4031" t="s">
        <v>677</v>
      </c>
      <c r="F4031">
        <v>32</v>
      </c>
      <c r="G4031" t="s">
        <v>1779</v>
      </c>
      <c r="H4031">
        <v>12</v>
      </c>
      <c r="I4031" t="s">
        <v>634</v>
      </c>
      <c r="J4031" t="s">
        <v>634</v>
      </c>
    </row>
    <row r="4032" spans="1:10" x14ac:dyDescent="0.45">
      <c r="A4032">
        <v>83619</v>
      </c>
      <c r="B4032">
        <v>10</v>
      </c>
      <c r="C4032">
        <v>2</v>
      </c>
      <c r="D4032" t="s">
        <v>704</v>
      </c>
      <c r="E4032" t="s">
        <v>678</v>
      </c>
      <c r="F4032" t="s">
        <v>634</v>
      </c>
      <c r="G4032" t="s">
        <v>634</v>
      </c>
      <c r="H4032" t="s">
        <v>634</v>
      </c>
      <c r="I4032" t="s">
        <v>634</v>
      </c>
      <c r="J4032">
        <v>401</v>
      </c>
    </row>
    <row r="4033" spans="1:10" x14ac:dyDescent="0.45">
      <c r="A4033">
        <v>83619</v>
      </c>
      <c r="B4033">
        <v>11</v>
      </c>
      <c r="C4033">
        <v>2</v>
      </c>
      <c r="D4033" t="s">
        <v>1320</v>
      </c>
      <c r="E4033" t="s">
        <v>677</v>
      </c>
      <c r="F4033">
        <v>5</v>
      </c>
      <c r="G4033" t="s">
        <v>1813</v>
      </c>
      <c r="H4033">
        <v>32</v>
      </c>
      <c r="I4033" t="s">
        <v>634</v>
      </c>
      <c r="J4033" t="s">
        <v>634</v>
      </c>
    </row>
    <row r="4034" spans="1:10" x14ac:dyDescent="0.45">
      <c r="A4034">
        <v>83619</v>
      </c>
      <c r="B4034">
        <v>12</v>
      </c>
      <c r="C4034">
        <v>2</v>
      </c>
      <c r="D4034" t="s">
        <v>734</v>
      </c>
      <c r="E4034" t="s">
        <v>677</v>
      </c>
      <c r="F4034">
        <v>23</v>
      </c>
      <c r="G4034" t="s">
        <v>1865</v>
      </c>
      <c r="H4034">
        <v>32</v>
      </c>
      <c r="I4034" t="s">
        <v>634</v>
      </c>
      <c r="J4034" t="s">
        <v>634</v>
      </c>
    </row>
    <row r="4035" spans="1:10" x14ac:dyDescent="0.45">
      <c r="A4035">
        <v>83619</v>
      </c>
      <c r="B4035">
        <v>13</v>
      </c>
      <c r="C4035">
        <v>2</v>
      </c>
      <c r="D4035" t="s">
        <v>1666</v>
      </c>
      <c r="E4035" t="s">
        <v>678</v>
      </c>
      <c r="F4035">
        <v>11</v>
      </c>
      <c r="G4035" t="s">
        <v>1782</v>
      </c>
      <c r="H4035">
        <v>3</v>
      </c>
      <c r="I4035" t="s">
        <v>634</v>
      </c>
      <c r="J4035" t="s">
        <v>634</v>
      </c>
    </row>
    <row r="4036" spans="1:10" x14ac:dyDescent="0.45">
      <c r="A4036">
        <v>83619</v>
      </c>
      <c r="B4036">
        <v>14</v>
      </c>
      <c r="C4036">
        <v>3</v>
      </c>
      <c r="D4036" t="s">
        <v>856</v>
      </c>
      <c r="E4036" t="s">
        <v>678</v>
      </c>
      <c r="F4036">
        <v>10</v>
      </c>
      <c r="G4036" t="s">
        <v>1815</v>
      </c>
      <c r="H4036">
        <v>3</v>
      </c>
      <c r="I4036" t="s">
        <v>634</v>
      </c>
      <c r="J4036" t="s">
        <v>634</v>
      </c>
    </row>
    <row r="4037" spans="1:10" x14ac:dyDescent="0.45">
      <c r="A4037">
        <v>83619</v>
      </c>
      <c r="B4037">
        <v>15</v>
      </c>
      <c r="C4037">
        <v>3</v>
      </c>
      <c r="D4037" t="s">
        <v>943</v>
      </c>
      <c r="E4037" t="s">
        <v>678</v>
      </c>
      <c r="F4037">
        <v>9</v>
      </c>
      <c r="G4037" t="s">
        <v>1843</v>
      </c>
      <c r="H4037">
        <v>31</v>
      </c>
      <c r="I4037" t="s">
        <v>634</v>
      </c>
      <c r="J4037" t="s">
        <v>634</v>
      </c>
    </row>
    <row r="4038" spans="1:10" x14ac:dyDescent="0.45">
      <c r="A4038">
        <v>83619</v>
      </c>
      <c r="B4038">
        <v>16</v>
      </c>
      <c r="C4038">
        <v>3</v>
      </c>
      <c r="D4038" t="s">
        <v>1072</v>
      </c>
      <c r="E4038" t="s">
        <v>678</v>
      </c>
      <c r="F4038">
        <v>10</v>
      </c>
      <c r="G4038" t="s">
        <v>634</v>
      </c>
      <c r="H4038" t="s">
        <v>634</v>
      </c>
      <c r="I4038">
        <v>2</v>
      </c>
      <c r="J4038">
        <v>207</v>
      </c>
    </row>
    <row r="4039" spans="1:10" x14ac:dyDescent="0.45">
      <c r="A4039">
        <v>83619</v>
      </c>
      <c r="B4039">
        <v>17</v>
      </c>
      <c r="C4039">
        <v>3</v>
      </c>
      <c r="D4039" t="s">
        <v>1301</v>
      </c>
      <c r="E4039" t="s">
        <v>677</v>
      </c>
      <c r="F4039">
        <v>32</v>
      </c>
      <c r="G4039" t="s">
        <v>1906</v>
      </c>
      <c r="H4039" t="s">
        <v>634</v>
      </c>
      <c r="I4039" t="s">
        <v>634</v>
      </c>
      <c r="J4039" t="s">
        <v>634</v>
      </c>
    </row>
    <row r="4040" spans="1:10" x14ac:dyDescent="0.45">
      <c r="A4040">
        <v>83620</v>
      </c>
      <c r="B4040">
        <v>0</v>
      </c>
      <c r="C4040">
        <v>1</v>
      </c>
      <c r="D4040" t="s">
        <v>1334</v>
      </c>
      <c r="E4040" t="s">
        <v>678</v>
      </c>
      <c r="F4040">
        <v>12</v>
      </c>
      <c r="G4040" t="s">
        <v>1755</v>
      </c>
      <c r="H4040">
        <v>92</v>
      </c>
      <c r="I4040" t="s">
        <v>634</v>
      </c>
      <c r="J4040" t="s">
        <v>634</v>
      </c>
    </row>
    <row r="4041" spans="1:10" x14ac:dyDescent="0.45">
      <c r="A4041">
        <v>83620</v>
      </c>
      <c r="B4041">
        <v>1</v>
      </c>
      <c r="C4041">
        <v>1</v>
      </c>
      <c r="D4041" t="s">
        <v>1667</v>
      </c>
      <c r="E4041" t="s">
        <v>677</v>
      </c>
      <c r="F4041">
        <v>4</v>
      </c>
      <c r="G4041" t="s">
        <v>1746</v>
      </c>
      <c r="H4041">
        <v>60</v>
      </c>
      <c r="I4041" t="s">
        <v>634</v>
      </c>
      <c r="J4041" t="s">
        <v>634</v>
      </c>
    </row>
    <row r="4042" spans="1:10" x14ac:dyDescent="0.45">
      <c r="A4042">
        <v>83620</v>
      </c>
      <c r="B4042">
        <v>2</v>
      </c>
      <c r="C4042">
        <v>1</v>
      </c>
      <c r="D4042" t="s">
        <v>818</v>
      </c>
      <c r="E4042" t="s">
        <v>677</v>
      </c>
      <c r="F4042">
        <v>4</v>
      </c>
      <c r="G4042" t="s">
        <v>1747</v>
      </c>
      <c r="H4042">
        <v>80</v>
      </c>
      <c r="I4042" t="s">
        <v>634</v>
      </c>
      <c r="J4042" t="s">
        <v>634</v>
      </c>
    </row>
    <row r="4043" spans="1:10" x14ac:dyDescent="0.45">
      <c r="A4043">
        <v>83620</v>
      </c>
      <c r="B4043">
        <v>3</v>
      </c>
      <c r="C4043">
        <v>1</v>
      </c>
      <c r="D4043" t="s">
        <v>1314</v>
      </c>
      <c r="E4043" t="s">
        <v>677</v>
      </c>
      <c r="F4043">
        <v>60</v>
      </c>
      <c r="G4043" t="s">
        <v>634</v>
      </c>
      <c r="H4043" t="s">
        <v>634</v>
      </c>
      <c r="I4043">
        <v>2</v>
      </c>
      <c r="J4043">
        <v>0</v>
      </c>
    </row>
    <row r="4044" spans="1:10" x14ac:dyDescent="0.45">
      <c r="A4044">
        <v>83620</v>
      </c>
      <c r="B4044">
        <v>4</v>
      </c>
      <c r="C4044">
        <v>2</v>
      </c>
      <c r="D4044" t="s">
        <v>1734</v>
      </c>
      <c r="E4044" t="s">
        <v>678</v>
      </c>
      <c r="F4044">
        <v>4</v>
      </c>
      <c r="G4044" t="s">
        <v>634</v>
      </c>
      <c r="H4044" t="s">
        <v>634</v>
      </c>
      <c r="I4044">
        <v>2</v>
      </c>
      <c r="J4044">
        <v>201</v>
      </c>
    </row>
    <row r="4045" spans="1:10" x14ac:dyDescent="0.45">
      <c r="A4045">
        <v>83620</v>
      </c>
      <c r="B4045">
        <v>5</v>
      </c>
      <c r="C4045">
        <v>2</v>
      </c>
      <c r="D4045" t="s">
        <v>1619</v>
      </c>
      <c r="E4045" t="s">
        <v>677</v>
      </c>
      <c r="F4045">
        <v>5</v>
      </c>
      <c r="G4045" t="s">
        <v>1808</v>
      </c>
      <c r="H4045">
        <v>14</v>
      </c>
      <c r="I4045" t="s">
        <v>634</v>
      </c>
      <c r="J4045" t="s">
        <v>634</v>
      </c>
    </row>
    <row r="4046" spans="1:10" x14ac:dyDescent="0.45">
      <c r="A4046">
        <v>83620</v>
      </c>
      <c r="B4046">
        <v>6</v>
      </c>
      <c r="C4046">
        <v>2</v>
      </c>
      <c r="D4046" t="s">
        <v>750</v>
      </c>
      <c r="E4046" t="s">
        <v>677</v>
      </c>
      <c r="F4046">
        <v>91</v>
      </c>
      <c r="G4046" t="s">
        <v>634</v>
      </c>
      <c r="H4046" t="s">
        <v>634</v>
      </c>
      <c r="I4046">
        <v>2</v>
      </c>
      <c r="J4046">
        <v>208</v>
      </c>
    </row>
    <row r="4047" spans="1:10" x14ac:dyDescent="0.45">
      <c r="A4047">
        <v>83620</v>
      </c>
      <c r="B4047">
        <v>7</v>
      </c>
      <c r="C4047">
        <v>2</v>
      </c>
      <c r="D4047" t="s">
        <v>871</v>
      </c>
      <c r="E4047" t="s">
        <v>677</v>
      </c>
      <c r="F4047">
        <v>14</v>
      </c>
      <c r="G4047" t="s">
        <v>1809</v>
      </c>
      <c r="H4047" t="s">
        <v>634</v>
      </c>
      <c r="I4047" t="s">
        <v>634</v>
      </c>
      <c r="J4047" t="s">
        <v>634</v>
      </c>
    </row>
    <row r="4048" spans="1:10" x14ac:dyDescent="0.45">
      <c r="A4048">
        <v>83620</v>
      </c>
      <c r="B4048">
        <v>8</v>
      </c>
      <c r="C4048">
        <v>3</v>
      </c>
      <c r="D4048" t="s">
        <v>748</v>
      </c>
      <c r="E4048" t="s">
        <v>678</v>
      </c>
      <c r="F4048">
        <v>89</v>
      </c>
      <c r="G4048" t="s">
        <v>1810</v>
      </c>
      <c r="H4048">
        <v>5</v>
      </c>
      <c r="I4048" t="s">
        <v>634</v>
      </c>
      <c r="J4048" t="s">
        <v>634</v>
      </c>
    </row>
    <row r="4049" spans="1:10" x14ac:dyDescent="0.45">
      <c r="A4049">
        <v>83620</v>
      </c>
      <c r="B4049">
        <v>9</v>
      </c>
      <c r="C4049">
        <v>3</v>
      </c>
      <c r="D4049" t="s">
        <v>1086</v>
      </c>
      <c r="E4049" t="s">
        <v>678</v>
      </c>
      <c r="F4049">
        <v>92</v>
      </c>
      <c r="G4049" t="s">
        <v>634</v>
      </c>
      <c r="H4049" t="s">
        <v>634</v>
      </c>
      <c r="I4049">
        <v>2</v>
      </c>
      <c r="J4049">
        <v>212</v>
      </c>
    </row>
    <row r="4050" spans="1:10" x14ac:dyDescent="0.45">
      <c r="A4050">
        <v>83620</v>
      </c>
      <c r="B4050">
        <v>10</v>
      </c>
      <c r="C4050">
        <v>3</v>
      </c>
      <c r="D4050" t="s">
        <v>1201</v>
      </c>
      <c r="E4050" t="s">
        <v>678</v>
      </c>
      <c r="F4050" t="s">
        <v>634</v>
      </c>
      <c r="G4050" t="s">
        <v>634</v>
      </c>
      <c r="H4050" t="s">
        <v>634</v>
      </c>
      <c r="I4050" t="s">
        <v>634</v>
      </c>
      <c r="J4050">
        <v>401</v>
      </c>
    </row>
    <row r="4051" spans="1:10" x14ac:dyDescent="0.45">
      <c r="A4051">
        <v>83620</v>
      </c>
      <c r="B4051">
        <v>11</v>
      </c>
      <c r="C4051">
        <v>3</v>
      </c>
      <c r="D4051" t="s">
        <v>1209</v>
      </c>
      <c r="E4051" t="s">
        <v>677</v>
      </c>
      <c r="F4051">
        <v>14</v>
      </c>
      <c r="G4051" t="s">
        <v>1811</v>
      </c>
      <c r="H4051" t="s">
        <v>634</v>
      </c>
      <c r="I4051" t="s">
        <v>634</v>
      </c>
      <c r="J4051" t="s">
        <v>634</v>
      </c>
    </row>
    <row r="4052" spans="1:10" x14ac:dyDescent="0.45">
      <c r="A4052">
        <v>83621</v>
      </c>
      <c r="B4052">
        <v>0</v>
      </c>
      <c r="C4052">
        <v>1</v>
      </c>
      <c r="D4052" t="s">
        <v>1668</v>
      </c>
      <c r="E4052" t="s">
        <v>677</v>
      </c>
      <c r="F4052">
        <v>10</v>
      </c>
      <c r="G4052" t="s">
        <v>1745</v>
      </c>
      <c r="H4052">
        <v>3</v>
      </c>
      <c r="I4052" t="s">
        <v>634</v>
      </c>
      <c r="J4052" t="s">
        <v>634</v>
      </c>
    </row>
    <row r="4053" spans="1:10" x14ac:dyDescent="0.45">
      <c r="A4053">
        <v>83621</v>
      </c>
      <c r="B4053">
        <v>1</v>
      </c>
      <c r="C4053">
        <v>1</v>
      </c>
      <c r="D4053" t="s">
        <v>994</v>
      </c>
      <c r="E4053" t="s">
        <v>678</v>
      </c>
      <c r="F4053">
        <v>23</v>
      </c>
      <c r="G4053" t="s">
        <v>1746</v>
      </c>
      <c r="H4053" t="s">
        <v>634</v>
      </c>
      <c r="I4053" t="s">
        <v>634</v>
      </c>
      <c r="J4053" t="s">
        <v>634</v>
      </c>
    </row>
    <row r="4054" spans="1:10" x14ac:dyDescent="0.45">
      <c r="A4054">
        <v>83621</v>
      </c>
      <c r="B4054">
        <v>2</v>
      </c>
      <c r="C4054">
        <v>1</v>
      </c>
      <c r="D4054" t="s">
        <v>1465</v>
      </c>
      <c r="E4054" t="s">
        <v>677</v>
      </c>
      <c r="F4054">
        <v>68</v>
      </c>
      <c r="G4054" t="s">
        <v>1747</v>
      </c>
      <c r="H4054">
        <v>9</v>
      </c>
      <c r="I4054" t="s">
        <v>634</v>
      </c>
      <c r="J4054" t="s">
        <v>634</v>
      </c>
    </row>
    <row r="4055" spans="1:10" x14ac:dyDescent="0.45">
      <c r="A4055">
        <v>83621</v>
      </c>
      <c r="B4055">
        <v>3</v>
      </c>
      <c r="C4055">
        <v>1</v>
      </c>
      <c r="D4055" t="s">
        <v>1093</v>
      </c>
      <c r="E4055" t="s">
        <v>677</v>
      </c>
      <c r="F4055">
        <v>99</v>
      </c>
      <c r="G4055" t="s">
        <v>1808</v>
      </c>
      <c r="H4055">
        <v>29</v>
      </c>
      <c r="I4055" t="s">
        <v>634</v>
      </c>
      <c r="J4055" t="s">
        <v>634</v>
      </c>
    </row>
    <row r="4056" spans="1:10" x14ac:dyDescent="0.45">
      <c r="A4056">
        <v>83621</v>
      </c>
      <c r="B4056">
        <v>4</v>
      </c>
      <c r="C4056">
        <v>1</v>
      </c>
      <c r="D4056" t="s">
        <v>1396</v>
      </c>
      <c r="E4056" t="s">
        <v>677</v>
      </c>
      <c r="F4056">
        <v>68</v>
      </c>
      <c r="G4056" t="s">
        <v>634</v>
      </c>
      <c r="H4056" t="s">
        <v>634</v>
      </c>
      <c r="I4056">
        <v>2</v>
      </c>
      <c r="J4056">
        <v>201</v>
      </c>
    </row>
    <row r="4057" spans="1:10" x14ac:dyDescent="0.45">
      <c r="A4057">
        <v>83621</v>
      </c>
      <c r="B4057">
        <v>5</v>
      </c>
      <c r="C4057">
        <v>1</v>
      </c>
      <c r="D4057" t="s">
        <v>828</v>
      </c>
      <c r="E4057" t="s">
        <v>678</v>
      </c>
      <c r="F4057" t="s">
        <v>634</v>
      </c>
      <c r="G4057" t="s">
        <v>1749</v>
      </c>
      <c r="H4057" t="s">
        <v>634</v>
      </c>
      <c r="I4057" t="s">
        <v>634</v>
      </c>
      <c r="J4057" t="s">
        <v>634</v>
      </c>
    </row>
    <row r="4058" spans="1:10" x14ac:dyDescent="0.45">
      <c r="A4058">
        <v>83621</v>
      </c>
      <c r="B4058">
        <v>6</v>
      </c>
      <c r="C4058">
        <v>1</v>
      </c>
      <c r="D4058" t="s">
        <v>778</v>
      </c>
      <c r="E4058" t="s">
        <v>678</v>
      </c>
      <c r="F4058">
        <v>79</v>
      </c>
      <c r="G4058" t="s">
        <v>634</v>
      </c>
      <c r="H4058" t="s">
        <v>634</v>
      </c>
      <c r="I4058">
        <v>2</v>
      </c>
      <c r="J4058">
        <v>201</v>
      </c>
    </row>
    <row r="4059" spans="1:10" x14ac:dyDescent="0.45">
      <c r="A4059">
        <v>83621</v>
      </c>
      <c r="B4059">
        <v>7</v>
      </c>
      <c r="C4059">
        <v>1</v>
      </c>
      <c r="D4059" t="s">
        <v>1601</v>
      </c>
      <c r="E4059" t="s">
        <v>677</v>
      </c>
      <c r="F4059">
        <v>3</v>
      </c>
      <c r="G4059" t="s">
        <v>1810</v>
      </c>
      <c r="H4059">
        <v>9</v>
      </c>
      <c r="I4059" t="s">
        <v>634</v>
      </c>
      <c r="J4059" t="s">
        <v>634</v>
      </c>
    </row>
    <row r="4060" spans="1:10" x14ac:dyDescent="0.45">
      <c r="A4060">
        <v>83621</v>
      </c>
      <c r="B4060">
        <v>8</v>
      </c>
      <c r="C4060">
        <v>1</v>
      </c>
      <c r="D4060" t="s">
        <v>1548</v>
      </c>
      <c r="E4060" t="s">
        <v>677</v>
      </c>
      <c r="F4060">
        <v>68</v>
      </c>
      <c r="G4060" t="s">
        <v>634</v>
      </c>
      <c r="H4060" t="s">
        <v>634</v>
      </c>
      <c r="I4060">
        <v>2</v>
      </c>
      <c r="J4060">
        <v>201</v>
      </c>
    </row>
    <row r="4061" spans="1:10" x14ac:dyDescent="0.45">
      <c r="A4061">
        <v>83621</v>
      </c>
      <c r="B4061">
        <v>9</v>
      </c>
      <c r="C4061">
        <v>1</v>
      </c>
      <c r="D4061" t="s">
        <v>1625</v>
      </c>
      <c r="E4061" t="s">
        <v>678</v>
      </c>
      <c r="F4061">
        <v>71</v>
      </c>
      <c r="G4061" t="s">
        <v>1778</v>
      </c>
      <c r="H4061">
        <v>17</v>
      </c>
      <c r="I4061" t="s">
        <v>634</v>
      </c>
      <c r="J4061" t="s">
        <v>634</v>
      </c>
    </row>
    <row r="4062" spans="1:10" x14ac:dyDescent="0.45">
      <c r="A4062">
        <v>83621</v>
      </c>
      <c r="B4062">
        <v>10</v>
      </c>
      <c r="C4062">
        <v>2</v>
      </c>
      <c r="D4062" t="s">
        <v>1595</v>
      </c>
      <c r="E4062" t="s">
        <v>677</v>
      </c>
      <c r="F4062">
        <v>68</v>
      </c>
      <c r="G4062" t="s">
        <v>1779</v>
      </c>
      <c r="H4062">
        <v>29</v>
      </c>
      <c r="I4062" t="s">
        <v>634</v>
      </c>
      <c r="J4062" t="s">
        <v>634</v>
      </c>
    </row>
    <row r="4063" spans="1:10" x14ac:dyDescent="0.45">
      <c r="A4063">
        <v>83621</v>
      </c>
      <c r="B4063">
        <v>11</v>
      </c>
      <c r="C4063">
        <v>2</v>
      </c>
      <c r="D4063" t="s">
        <v>1005</v>
      </c>
      <c r="E4063" t="s">
        <v>678</v>
      </c>
      <c r="F4063">
        <v>92</v>
      </c>
      <c r="G4063" t="s">
        <v>1780</v>
      </c>
      <c r="H4063">
        <v>6</v>
      </c>
      <c r="I4063" t="s">
        <v>634</v>
      </c>
      <c r="J4063" t="s">
        <v>634</v>
      </c>
    </row>
    <row r="4064" spans="1:10" x14ac:dyDescent="0.45">
      <c r="A4064">
        <v>83621</v>
      </c>
      <c r="B4064">
        <v>12</v>
      </c>
      <c r="C4064">
        <v>2</v>
      </c>
      <c r="D4064" t="s">
        <v>1449</v>
      </c>
      <c r="E4064" t="s">
        <v>678</v>
      </c>
      <c r="F4064">
        <v>23</v>
      </c>
      <c r="G4064" t="s">
        <v>1754</v>
      </c>
      <c r="H4064">
        <v>92</v>
      </c>
      <c r="I4064" t="s">
        <v>634</v>
      </c>
      <c r="J4064" t="s">
        <v>634</v>
      </c>
    </row>
    <row r="4065" spans="1:10" x14ac:dyDescent="0.45">
      <c r="A4065">
        <v>83621</v>
      </c>
      <c r="B4065">
        <v>13</v>
      </c>
      <c r="C4065">
        <v>2</v>
      </c>
      <c r="D4065" t="s">
        <v>1162</v>
      </c>
      <c r="E4065" t="s">
        <v>677</v>
      </c>
      <c r="F4065">
        <v>9</v>
      </c>
      <c r="G4065" t="s">
        <v>1814</v>
      </c>
      <c r="H4065">
        <v>68</v>
      </c>
      <c r="I4065" t="s">
        <v>634</v>
      </c>
      <c r="J4065" t="s">
        <v>634</v>
      </c>
    </row>
    <row r="4066" spans="1:10" x14ac:dyDescent="0.45">
      <c r="A4066">
        <v>83621</v>
      </c>
      <c r="B4066">
        <v>14</v>
      </c>
      <c r="C4066">
        <v>2</v>
      </c>
      <c r="D4066" t="s">
        <v>1353</v>
      </c>
      <c r="E4066" t="s">
        <v>678</v>
      </c>
      <c r="F4066">
        <v>79</v>
      </c>
      <c r="G4066" t="s">
        <v>634</v>
      </c>
      <c r="H4066" t="s">
        <v>634</v>
      </c>
      <c r="I4066">
        <v>2</v>
      </c>
      <c r="J4066">
        <v>219</v>
      </c>
    </row>
    <row r="4067" spans="1:10" x14ac:dyDescent="0.45">
      <c r="A4067">
        <v>83621</v>
      </c>
      <c r="B4067">
        <v>15</v>
      </c>
      <c r="C4067">
        <v>2</v>
      </c>
      <c r="D4067" t="s">
        <v>1200</v>
      </c>
      <c r="E4067" t="s">
        <v>678</v>
      </c>
      <c r="F4067">
        <v>17</v>
      </c>
      <c r="G4067" t="s">
        <v>634</v>
      </c>
      <c r="H4067" t="s">
        <v>634</v>
      </c>
      <c r="I4067">
        <v>2</v>
      </c>
      <c r="J4067">
        <v>207</v>
      </c>
    </row>
    <row r="4068" spans="1:10" x14ac:dyDescent="0.45">
      <c r="A4068">
        <v>83621</v>
      </c>
      <c r="B4068">
        <v>16</v>
      </c>
      <c r="C4068">
        <v>2</v>
      </c>
      <c r="D4068" t="s">
        <v>701</v>
      </c>
      <c r="E4068" t="s">
        <v>677</v>
      </c>
      <c r="F4068">
        <v>9</v>
      </c>
      <c r="G4068" t="s">
        <v>1815</v>
      </c>
      <c r="H4068">
        <v>68</v>
      </c>
      <c r="I4068" t="s">
        <v>634</v>
      </c>
      <c r="J4068" t="s">
        <v>634</v>
      </c>
    </row>
    <row r="4069" spans="1:10" x14ac:dyDescent="0.45">
      <c r="A4069">
        <v>83621</v>
      </c>
      <c r="B4069">
        <v>17</v>
      </c>
      <c r="C4069">
        <v>2</v>
      </c>
      <c r="D4069" t="s">
        <v>780</v>
      </c>
      <c r="E4069" t="s">
        <v>678</v>
      </c>
      <c r="F4069">
        <v>23</v>
      </c>
      <c r="G4069" t="s">
        <v>1843</v>
      </c>
      <c r="H4069">
        <v>79</v>
      </c>
      <c r="I4069" t="s">
        <v>634</v>
      </c>
      <c r="J4069" t="s">
        <v>634</v>
      </c>
    </row>
    <row r="4070" spans="1:10" x14ac:dyDescent="0.45">
      <c r="A4070">
        <v>83621</v>
      </c>
      <c r="B4070">
        <v>18</v>
      </c>
      <c r="C4070">
        <v>2</v>
      </c>
      <c r="D4070" t="s">
        <v>1043</v>
      </c>
      <c r="E4070" t="s">
        <v>677</v>
      </c>
      <c r="F4070">
        <v>5</v>
      </c>
      <c r="G4070" t="s">
        <v>1906</v>
      </c>
      <c r="H4070" t="s">
        <v>634</v>
      </c>
      <c r="I4070" t="s">
        <v>634</v>
      </c>
      <c r="J4070" t="s">
        <v>634</v>
      </c>
    </row>
    <row r="4071" spans="1:10" x14ac:dyDescent="0.45">
      <c r="A4071">
        <v>83621</v>
      </c>
      <c r="B4071">
        <v>19</v>
      </c>
      <c r="C4071">
        <v>3</v>
      </c>
      <c r="D4071" t="s">
        <v>998</v>
      </c>
      <c r="E4071" t="s">
        <v>678</v>
      </c>
      <c r="F4071">
        <v>6</v>
      </c>
      <c r="G4071" t="s">
        <v>1845</v>
      </c>
      <c r="H4071">
        <v>92</v>
      </c>
      <c r="I4071" t="s">
        <v>634</v>
      </c>
      <c r="J4071" t="s">
        <v>634</v>
      </c>
    </row>
    <row r="4072" spans="1:10" x14ac:dyDescent="0.45">
      <c r="A4072">
        <v>83621</v>
      </c>
      <c r="B4072">
        <v>20</v>
      </c>
      <c r="C4072">
        <v>3</v>
      </c>
      <c r="D4072" t="s">
        <v>1006</v>
      </c>
      <c r="E4072" t="s">
        <v>677</v>
      </c>
      <c r="F4072">
        <v>9</v>
      </c>
      <c r="G4072" t="s">
        <v>634</v>
      </c>
      <c r="H4072" t="s">
        <v>634</v>
      </c>
      <c r="I4072">
        <v>2</v>
      </c>
      <c r="J4072">
        <v>201</v>
      </c>
    </row>
    <row r="4073" spans="1:10" x14ac:dyDescent="0.45">
      <c r="A4073">
        <v>83621</v>
      </c>
      <c r="B4073">
        <v>21</v>
      </c>
      <c r="C4073">
        <v>3</v>
      </c>
      <c r="D4073" t="s">
        <v>1707</v>
      </c>
      <c r="E4073" t="s">
        <v>678</v>
      </c>
      <c r="F4073">
        <v>23</v>
      </c>
      <c r="G4073" t="s">
        <v>634</v>
      </c>
      <c r="H4073" t="s">
        <v>634</v>
      </c>
      <c r="I4073">
        <v>2</v>
      </c>
      <c r="J4073">
        <v>220</v>
      </c>
    </row>
    <row r="4074" spans="1:10" x14ac:dyDescent="0.45">
      <c r="A4074">
        <v>83621</v>
      </c>
      <c r="B4074">
        <v>22</v>
      </c>
      <c r="C4074">
        <v>3</v>
      </c>
      <c r="D4074" t="s">
        <v>1707</v>
      </c>
      <c r="E4074" t="s">
        <v>678</v>
      </c>
      <c r="F4074">
        <v>23</v>
      </c>
      <c r="G4074" t="s">
        <v>634</v>
      </c>
      <c r="H4074" t="s">
        <v>634</v>
      </c>
      <c r="I4074">
        <v>2</v>
      </c>
      <c r="J4074">
        <v>201</v>
      </c>
    </row>
    <row r="4075" spans="1:10" x14ac:dyDescent="0.45">
      <c r="A4075">
        <v>83621</v>
      </c>
      <c r="B4075">
        <v>23</v>
      </c>
      <c r="C4075">
        <v>3</v>
      </c>
      <c r="D4075" t="s">
        <v>694</v>
      </c>
      <c r="E4075" t="s">
        <v>678</v>
      </c>
      <c r="F4075">
        <v>52</v>
      </c>
      <c r="G4075" t="s">
        <v>634</v>
      </c>
      <c r="H4075" t="s">
        <v>634</v>
      </c>
      <c r="I4075">
        <v>2</v>
      </c>
      <c r="J4075">
        <v>101</v>
      </c>
    </row>
    <row r="4076" spans="1:10" x14ac:dyDescent="0.45">
      <c r="A4076">
        <v>83621</v>
      </c>
      <c r="B4076">
        <v>24</v>
      </c>
      <c r="C4076">
        <v>3</v>
      </c>
      <c r="D4076" t="s">
        <v>694</v>
      </c>
      <c r="E4076" t="s">
        <v>677</v>
      </c>
      <c r="F4076">
        <v>6</v>
      </c>
      <c r="G4076" t="s">
        <v>634</v>
      </c>
      <c r="H4076" t="s">
        <v>634</v>
      </c>
      <c r="I4076">
        <v>2</v>
      </c>
      <c r="J4076">
        <v>208</v>
      </c>
    </row>
    <row r="4077" spans="1:10" x14ac:dyDescent="0.45">
      <c r="A4077">
        <v>83621</v>
      </c>
      <c r="B4077">
        <v>25</v>
      </c>
      <c r="C4077">
        <v>3</v>
      </c>
      <c r="D4077" t="s">
        <v>694</v>
      </c>
      <c r="E4077" t="s">
        <v>678</v>
      </c>
      <c r="F4077">
        <v>27</v>
      </c>
      <c r="G4077" t="s">
        <v>634</v>
      </c>
      <c r="H4077" t="s">
        <v>634</v>
      </c>
      <c r="I4077">
        <v>2</v>
      </c>
      <c r="J4077">
        <v>208</v>
      </c>
    </row>
    <row r="4078" spans="1:10" x14ac:dyDescent="0.45">
      <c r="A4078">
        <v>83621</v>
      </c>
      <c r="B4078">
        <v>26</v>
      </c>
      <c r="C4078">
        <v>3</v>
      </c>
      <c r="D4078" t="s">
        <v>950</v>
      </c>
      <c r="E4078" t="s">
        <v>678</v>
      </c>
      <c r="F4078">
        <v>6</v>
      </c>
      <c r="G4078" t="s">
        <v>1975</v>
      </c>
      <c r="H4078" t="s">
        <v>634</v>
      </c>
      <c r="I4078" t="s">
        <v>634</v>
      </c>
      <c r="J4078" t="s">
        <v>634</v>
      </c>
    </row>
    <row r="4079" spans="1:10" x14ac:dyDescent="0.45">
      <c r="A4079">
        <v>83621</v>
      </c>
      <c r="B4079">
        <v>27</v>
      </c>
      <c r="C4079">
        <v>3</v>
      </c>
      <c r="D4079" t="s">
        <v>1203</v>
      </c>
      <c r="E4079" t="s">
        <v>677</v>
      </c>
      <c r="F4079" t="s">
        <v>634</v>
      </c>
      <c r="G4079" t="s">
        <v>634</v>
      </c>
      <c r="H4079" t="s">
        <v>634</v>
      </c>
      <c r="I4079" t="s">
        <v>634</v>
      </c>
      <c r="J4079">
        <v>401</v>
      </c>
    </row>
    <row r="4080" spans="1:10" x14ac:dyDescent="0.45">
      <c r="A4080">
        <v>83621</v>
      </c>
      <c r="B4080">
        <v>28</v>
      </c>
      <c r="C4080">
        <v>4</v>
      </c>
      <c r="D4080" t="s">
        <v>1669</v>
      </c>
      <c r="E4080" t="s">
        <v>678</v>
      </c>
      <c r="F4080">
        <v>79</v>
      </c>
      <c r="G4080" t="s">
        <v>1915</v>
      </c>
      <c r="H4080">
        <v>92</v>
      </c>
      <c r="I4080" t="s">
        <v>634</v>
      </c>
      <c r="J4080" t="s">
        <v>634</v>
      </c>
    </row>
    <row r="4081" spans="1:10" x14ac:dyDescent="0.45">
      <c r="A4081">
        <v>83622</v>
      </c>
      <c r="B4081">
        <v>0</v>
      </c>
      <c r="C4081">
        <v>1</v>
      </c>
      <c r="D4081" t="s">
        <v>1004</v>
      </c>
      <c r="E4081" t="s">
        <v>678</v>
      </c>
      <c r="F4081">
        <v>5</v>
      </c>
      <c r="G4081" t="s">
        <v>1755</v>
      </c>
      <c r="H4081">
        <v>97</v>
      </c>
      <c r="I4081" t="s">
        <v>634</v>
      </c>
      <c r="J4081" t="s">
        <v>634</v>
      </c>
    </row>
    <row r="4082" spans="1:10" x14ac:dyDescent="0.45">
      <c r="A4082">
        <v>83622</v>
      </c>
      <c r="B4082">
        <v>1</v>
      </c>
      <c r="C4082">
        <v>1</v>
      </c>
      <c r="D4082" t="s">
        <v>1400</v>
      </c>
      <c r="E4082" t="s">
        <v>677</v>
      </c>
      <c r="F4082">
        <v>44</v>
      </c>
      <c r="G4082" t="s">
        <v>1746</v>
      </c>
      <c r="H4082" t="s">
        <v>634</v>
      </c>
      <c r="I4082" t="s">
        <v>634</v>
      </c>
      <c r="J4082" t="s">
        <v>634</v>
      </c>
    </row>
    <row r="4083" spans="1:10" x14ac:dyDescent="0.45">
      <c r="A4083">
        <v>83622</v>
      </c>
      <c r="B4083">
        <v>2</v>
      </c>
      <c r="C4083">
        <v>1</v>
      </c>
      <c r="D4083" t="s">
        <v>987</v>
      </c>
      <c r="E4083" t="s">
        <v>678</v>
      </c>
      <c r="F4083">
        <v>14</v>
      </c>
      <c r="G4083" t="s">
        <v>1766</v>
      </c>
      <c r="H4083">
        <v>25</v>
      </c>
      <c r="I4083" t="s">
        <v>634</v>
      </c>
      <c r="J4083" t="s">
        <v>634</v>
      </c>
    </row>
    <row r="4084" spans="1:10" x14ac:dyDescent="0.45">
      <c r="A4084">
        <v>83622</v>
      </c>
      <c r="B4084">
        <v>3</v>
      </c>
      <c r="C4084">
        <v>1</v>
      </c>
      <c r="D4084" t="s">
        <v>1441</v>
      </c>
      <c r="E4084" t="s">
        <v>678</v>
      </c>
      <c r="F4084">
        <v>5</v>
      </c>
      <c r="G4084" t="s">
        <v>1758</v>
      </c>
      <c r="H4084">
        <v>23</v>
      </c>
      <c r="I4084" t="s">
        <v>634</v>
      </c>
      <c r="J4084" t="s">
        <v>634</v>
      </c>
    </row>
    <row r="4085" spans="1:10" x14ac:dyDescent="0.45">
      <c r="A4085">
        <v>83622</v>
      </c>
      <c r="B4085">
        <v>4</v>
      </c>
      <c r="C4085">
        <v>2</v>
      </c>
      <c r="D4085" t="s">
        <v>1636</v>
      </c>
      <c r="E4085" t="s">
        <v>678</v>
      </c>
      <c r="F4085">
        <v>77</v>
      </c>
      <c r="G4085" t="s">
        <v>1759</v>
      </c>
      <c r="H4085">
        <v>25</v>
      </c>
      <c r="I4085" t="s">
        <v>634</v>
      </c>
      <c r="J4085" t="s">
        <v>634</v>
      </c>
    </row>
    <row r="4086" spans="1:10" x14ac:dyDescent="0.45">
      <c r="A4086">
        <v>83622</v>
      </c>
      <c r="B4086">
        <v>5</v>
      </c>
      <c r="C4086">
        <v>2</v>
      </c>
      <c r="D4086" t="s">
        <v>923</v>
      </c>
      <c r="E4086" t="s">
        <v>677</v>
      </c>
      <c r="F4086">
        <v>32</v>
      </c>
      <c r="G4086" t="s">
        <v>1771</v>
      </c>
      <c r="H4086">
        <v>5</v>
      </c>
      <c r="I4086" t="s">
        <v>634</v>
      </c>
      <c r="J4086" t="s">
        <v>634</v>
      </c>
    </row>
    <row r="4087" spans="1:10" x14ac:dyDescent="0.45">
      <c r="A4087">
        <v>83622</v>
      </c>
      <c r="B4087">
        <v>6</v>
      </c>
      <c r="C4087">
        <v>2</v>
      </c>
      <c r="D4087" t="s">
        <v>851</v>
      </c>
      <c r="E4087" t="s">
        <v>677</v>
      </c>
      <c r="F4087">
        <v>23</v>
      </c>
      <c r="G4087" t="s">
        <v>634</v>
      </c>
      <c r="H4087" t="s">
        <v>634</v>
      </c>
      <c r="I4087">
        <v>2</v>
      </c>
      <c r="J4087">
        <v>201</v>
      </c>
    </row>
    <row r="4088" spans="1:10" x14ac:dyDescent="0.45">
      <c r="A4088">
        <v>83622</v>
      </c>
      <c r="B4088">
        <v>7</v>
      </c>
      <c r="C4088">
        <v>2</v>
      </c>
      <c r="D4088" t="s">
        <v>995</v>
      </c>
      <c r="E4088" t="s">
        <v>678</v>
      </c>
      <c r="F4088">
        <v>17</v>
      </c>
      <c r="G4088" t="s">
        <v>634</v>
      </c>
      <c r="H4088" t="s">
        <v>634</v>
      </c>
      <c r="I4088">
        <v>2</v>
      </c>
      <c r="J4088">
        <v>207</v>
      </c>
    </row>
    <row r="4089" spans="1:10" x14ac:dyDescent="0.45">
      <c r="A4089">
        <v>83622</v>
      </c>
      <c r="B4089">
        <v>8</v>
      </c>
      <c r="C4089">
        <v>2</v>
      </c>
      <c r="D4089" t="s">
        <v>976</v>
      </c>
      <c r="E4089" t="s">
        <v>677</v>
      </c>
      <c r="F4089">
        <v>87</v>
      </c>
      <c r="G4089" t="s">
        <v>1751</v>
      </c>
      <c r="H4089">
        <v>56</v>
      </c>
      <c r="I4089" t="s">
        <v>634</v>
      </c>
      <c r="J4089" t="s">
        <v>634</v>
      </c>
    </row>
    <row r="4090" spans="1:10" x14ac:dyDescent="0.45">
      <c r="A4090">
        <v>83622</v>
      </c>
      <c r="B4090">
        <v>9</v>
      </c>
      <c r="C4090">
        <v>3</v>
      </c>
      <c r="D4090" t="s">
        <v>1478</v>
      </c>
      <c r="E4090" t="s">
        <v>678</v>
      </c>
      <c r="F4090">
        <v>5</v>
      </c>
      <c r="G4090" t="s">
        <v>1776</v>
      </c>
      <c r="H4090">
        <v>97</v>
      </c>
      <c r="I4090" t="s">
        <v>634</v>
      </c>
      <c r="J4090" t="s">
        <v>634</v>
      </c>
    </row>
    <row r="4091" spans="1:10" x14ac:dyDescent="0.45">
      <c r="A4091">
        <v>83622</v>
      </c>
      <c r="B4091">
        <v>10</v>
      </c>
      <c r="C4091">
        <v>3</v>
      </c>
      <c r="D4091" t="s">
        <v>1670</v>
      </c>
      <c r="E4091" t="s">
        <v>678</v>
      </c>
      <c r="F4091">
        <v>97</v>
      </c>
      <c r="G4091" t="s">
        <v>1773</v>
      </c>
      <c r="H4091">
        <v>17</v>
      </c>
      <c r="I4091" t="s">
        <v>634</v>
      </c>
      <c r="J4091" t="s">
        <v>634</v>
      </c>
    </row>
    <row r="4092" spans="1:10" x14ac:dyDescent="0.45">
      <c r="A4092">
        <v>83622</v>
      </c>
      <c r="B4092">
        <v>11</v>
      </c>
      <c r="C4092">
        <v>3</v>
      </c>
      <c r="D4092" t="s">
        <v>738</v>
      </c>
      <c r="E4092" t="s">
        <v>678</v>
      </c>
      <c r="F4092">
        <v>25</v>
      </c>
      <c r="G4092" t="s">
        <v>634</v>
      </c>
      <c r="H4092" t="s">
        <v>634</v>
      </c>
      <c r="I4092">
        <v>2</v>
      </c>
      <c r="J4092">
        <v>205</v>
      </c>
    </row>
    <row r="4093" spans="1:10" x14ac:dyDescent="0.45">
      <c r="A4093">
        <v>83622</v>
      </c>
      <c r="B4093">
        <v>12</v>
      </c>
      <c r="C4093">
        <v>3</v>
      </c>
      <c r="D4093" t="s">
        <v>1420</v>
      </c>
      <c r="E4093" t="s">
        <v>677</v>
      </c>
      <c r="F4093" t="s">
        <v>634</v>
      </c>
      <c r="G4093" t="s">
        <v>634</v>
      </c>
      <c r="H4093" t="s">
        <v>634</v>
      </c>
      <c r="I4093" t="s">
        <v>634</v>
      </c>
      <c r="J4093">
        <v>401</v>
      </c>
    </row>
    <row r="4094" spans="1:10" x14ac:dyDescent="0.45">
      <c r="A4094">
        <v>83622</v>
      </c>
      <c r="B4094">
        <v>13</v>
      </c>
      <c r="C4094">
        <v>3</v>
      </c>
      <c r="D4094" t="s">
        <v>1165</v>
      </c>
      <c r="E4094" t="s">
        <v>678</v>
      </c>
      <c r="F4094">
        <v>14</v>
      </c>
      <c r="G4094" t="s">
        <v>1764</v>
      </c>
      <c r="H4094">
        <v>15</v>
      </c>
      <c r="I4094" t="s">
        <v>634</v>
      </c>
      <c r="J4094" t="s">
        <v>634</v>
      </c>
    </row>
    <row r="4095" spans="1:10" x14ac:dyDescent="0.45">
      <c r="A4095">
        <v>83622</v>
      </c>
      <c r="B4095">
        <v>14</v>
      </c>
      <c r="C4095">
        <v>3</v>
      </c>
      <c r="D4095" t="s">
        <v>1323</v>
      </c>
      <c r="E4095" t="s">
        <v>678</v>
      </c>
      <c r="F4095">
        <v>9</v>
      </c>
      <c r="G4095" t="s">
        <v>1769</v>
      </c>
      <c r="H4095">
        <v>7</v>
      </c>
      <c r="I4095" t="s">
        <v>634</v>
      </c>
      <c r="J4095" t="s">
        <v>634</v>
      </c>
    </row>
    <row r="4096" spans="1:10" x14ac:dyDescent="0.45">
      <c r="A4096">
        <v>83622</v>
      </c>
      <c r="B4096">
        <v>15</v>
      </c>
      <c r="C4096">
        <v>3</v>
      </c>
      <c r="D4096" t="s">
        <v>993</v>
      </c>
      <c r="E4096" t="s">
        <v>678</v>
      </c>
      <c r="F4096">
        <v>70</v>
      </c>
      <c r="G4096" t="s">
        <v>1835</v>
      </c>
      <c r="H4096">
        <v>18</v>
      </c>
      <c r="I4096" t="s">
        <v>634</v>
      </c>
      <c r="J4096" t="s">
        <v>634</v>
      </c>
    </row>
    <row r="4097" spans="1:10" x14ac:dyDescent="0.45">
      <c r="A4097">
        <v>83623</v>
      </c>
      <c r="B4097">
        <v>0</v>
      </c>
      <c r="C4097">
        <v>1</v>
      </c>
      <c r="D4097" t="s">
        <v>1058</v>
      </c>
      <c r="E4097" t="s">
        <v>677</v>
      </c>
      <c r="F4097">
        <v>4</v>
      </c>
      <c r="G4097" t="s">
        <v>1745</v>
      </c>
      <c r="H4097">
        <v>12</v>
      </c>
      <c r="I4097" t="s">
        <v>634</v>
      </c>
      <c r="J4097" t="s">
        <v>634</v>
      </c>
    </row>
    <row r="4098" spans="1:10" x14ac:dyDescent="0.45">
      <c r="A4098">
        <v>83623</v>
      </c>
      <c r="B4098">
        <v>1</v>
      </c>
      <c r="C4098">
        <v>1</v>
      </c>
      <c r="D4098" t="s">
        <v>1542</v>
      </c>
      <c r="E4098" t="s">
        <v>677</v>
      </c>
      <c r="F4098">
        <v>96</v>
      </c>
      <c r="G4098" t="s">
        <v>634</v>
      </c>
      <c r="H4098" t="s">
        <v>634</v>
      </c>
      <c r="I4098">
        <v>2</v>
      </c>
      <c r="J4098">
        <v>222</v>
      </c>
    </row>
    <row r="4099" spans="1:10" x14ac:dyDescent="0.45">
      <c r="A4099">
        <v>83623</v>
      </c>
      <c r="B4099">
        <v>2</v>
      </c>
      <c r="C4099">
        <v>1</v>
      </c>
      <c r="D4099" t="s">
        <v>1042</v>
      </c>
      <c r="E4099" t="s">
        <v>677</v>
      </c>
      <c r="F4099">
        <v>18</v>
      </c>
      <c r="G4099" t="s">
        <v>1777</v>
      </c>
      <c r="H4099">
        <v>96</v>
      </c>
      <c r="I4099" t="s">
        <v>634</v>
      </c>
      <c r="J4099" t="s">
        <v>634</v>
      </c>
    </row>
    <row r="4100" spans="1:10" x14ac:dyDescent="0.45">
      <c r="A4100">
        <v>83623</v>
      </c>
      <c r="B4100">
        <v>3</v>
      </c>
      <c r="C4100">
        <v>1</v>
      </c>
      <c r="D4100" t="s">
        <v>1323</v>
      </c>
      <c r="E4100" t="s">
        <v>677</v>
      </c>
      <c r="F4100">
        <v>25</v>
      </c>
      <c r="G4100" t="s">
        <v>1827</v>
      </c>
      <c r="H4100" t="s">
        <v>634</v>
      </c>
      <c r="I4100" t="s">
        <v>634</v>
      </c>
      <c r="J4100" t="s">
        <v>634</v>
      </c>
    </row>
    <row r="4101" spans="1:10" x14ac:dyDescent="0.45">
      <c r="A4101">
        <v>83623</v>
      </c>
      <c r="B4101">
        <v>4</v>
      </c>
      <c r="C4101">
        <v>2</v>
      </c>
      <c r="D4101" t="s">
        <v>1449</v>
      </c>
      <c r="E4101" t="s">
        <v>678</v>
      </c>
      <c r="F4101" t="s">
        <v>634</v>
      </c>
      <c r="G4101" t="s">
        <v>1808</v>
      </c>
      <c r="H4101" t="s">
        <v>634</v>
      </c>
      <c r="I4101" t="s">
        <v>634</v>
      </c>
      <c r="J4101" t="s">
        <v>634</v>
      </c>
    </row>
    <row r="4102" spans="1:10" x14ac:dyDescent="0.45">
      <c r="A4102">
        <v>83623</v>
      </c>
      <c r="B4102">
        <v>5</v>
      </c>
      <c r="C4102">
        <v>2</v>
      </c>
      <c r="D4102" t="s">
        <v>1713</v>
      </c>
      <c r="E4102" t="s">
        <v>677</v>
      </c>
      <c r="F4102">
        <v>89</v>
      </c>
      <c r="G4102" t="s">
        <v>634</v>
      </c>
      <c r="H4102" t="s">
        <v>634</v>
      </c>
      <c r="I4102">
        <v>2</v>
      </c>
      <c r="J4102">
        <v>201</v>
      </c>
    </row>
    <row r="4103" spans="1:10" x14ac:dyDescent="0.45">
      <c r="A4103">
        <v>83623</v>
      </c>
      <c r="B4103">
        <v>6</v>
      </c>
      <c r="C4103">
        <v>2</v>
      </c>
      <c r="D4103" t="s">
        <v>1335</v>
      </c>
      <c r="E4103" t="s">
        <v>677</v>
      </c>
      <c r="F4103">
        <v>25</v>
      </c>
      <c r="G4103" t="s">
        <v>1809</v>
      </c>
      <c r="H4103">
        <v>92</v>
      </c>
      <c r="I4103" t="s">
        <v>634</v>
      </c>
      <c r="J4103" t="s">
        <v>634</v>
      </c>
    </row>
    <row r="4104" spans="1:10" x14ac:dyDescent="0.45">
      <c r="A4104">
        <v>83623</v>
      </c>
      <c r="B4104">
        <v>7</v>
      </c>
      <c r="C4104">
        <v>3</v>
      </c>
      <c r="D4104" t="s">
        <v>896</v>
      </c>
      <c r="E4104" t="s">
        <v>677</v>
      </c>
      <c r="F4104">
        <v>96</v>
      </c>
      <c r="G4104" t="s">
        <v>634</v>
      </c>
      <c r="H4104" t="s">
        <v>634</v>
      </c>
      <c r="I4104">
        <v>2</v>
      </c>
      <c r="J4104">
        <v>201</v>
      </c>
    </row>
    <row r="4105" spans="1:10" x14ac:dyDescent="0.45">
      <c r="A4105">
        <v>83623</v>
      </c>
      <c r="B4105">
        <v>8</v>
      </c>
      <c r="C4105">
        <v>3</v>
      </c>
      <c r="D4105" t="s">
        <v>879</v>
      </c>
      <c r="E4105" t="s">
        <v>678</v>
      </c>
      <c r="F4105">
        <v>56</v>
      </c>
      <c r="G4105" t="s">
        <v>1810</v>
      </c>
      <c r="H4105" t="s">
        <v>634</v>
      </c>
      <c r="I4105" t="s">
        <v>634</v>
      </c>
      <c r="J4105" t="s">
        <v>634</v>
      </c>
    </row>
    <row r="4106" spans="1:10" x14ac:dyDescent="0.45">
      <c r="A4106">
        <v>83623</v>
      </c>
      <c r="B4106">
        <v>9</v>
      </c>
      <c r="C4106">
        <v>3</v>
      </c>
      <c r="D4106" t="s">
        <v>1398</v>
      </c>
      <c r="E4106" t="s">
        <v>678</v>
      </c>
      <c r="F4106">
        <v>5</v>
      </c>
      <c r="G4106" t="s">
        <v>1778</v>
      </c>
      <c r="H4106">
        <v>56</v>
      </c>
      <c r="I4106" t="s">
        <v>634</v>
      </c>
      <c r="J4106" t="s">
        <v>634</v>
      </c>
    </row>
    <row r="4107" spans="1:10" x14ac:dyDescent="0.45">
      <c r="A4107">
        <v>83623</v>
      </c>
      <c r="B4107">
        <v>10</v>
      </c>
      <c r="C4107">
        <v>3</v>
      </c>
      <c r="D4107" t="s">
        <v>1671</v>
      </c>
      <c r="E4107" t="s">
        <v>678</v>
      </c>
      <c r="F4107">
        <v>56</v>
      </c>
      <c r="G4107" t="s">
        <v>1752</v>
      </c>
      <c r="H4107">
        <v>87</v>
      </c>
      <c r="I4107" t="s">
        <v>634</v>
      </c>
      <c r="J4107" t="s">
        <v>634</v>
      </c>
    </row>
    <row r="4108" spans="1:10" x14ac:dyDescent="0.45">
      <c r="A4108">
        <v>83623</v>
      </c>
      <c r="B4108">
        <v>11</v>
      </c>
      <c r="C4108">
        <v>3</v>
      </c>
      <c r="D4108" t="s">
        <v>1671</v>
      </c>
      <c r="E4108" t="s">
        <v>677</v>
      </c>
      <c r="F4108" t="s">
        <v>634</v>
      </c>
      <c r="G4108" t="s">
        <v>634</v>
      </c>
      <c r="H4108" t="s">
        <v>634</v>
      </c>
      <c r="I4108" t="s">
        <v>634</v>
      </c>
      <c r="J4108">
        <v>401</v>
      </c>
    </row>
    <row r="4109" spans="1:10" x14ac:dyDescent="0.45">
      <c r="A4109">
        <v>83623</v>
      </c>
      <c r="B4109">
        <v>12</v>
      </c>
      <c r="C4109">
        <v>3</v>
      </c>
      <c r="D4109" t="s">
        <v>835</v>
      </c>
      <c r="E4109" t="s">
        <v>677</v>
      </c>
      <c r="F4109">
        <v>89</v>
      </c>
      <c r="G4109" t="s">
        <v>1780</v>
      </c>
      <c r="H4109">
        <v>12</v>
      </c>
      <c r="I4109" t="s">
        <v>634</v>
      </c>
      <c r="J4109" t="s">
        <v>634</v>
      </c>
    </row>
    <row r="4110" spans="1:10" x14ac:dyDescent="0.45">
      <c r="A4110">
        <v>83623</v>
      </c>
      <c r="B4110">
        <v>13</v>
      </c>
      <c r="C4110">
        <v>3</v>
      </c>
      <c r="D4110" t="s">
        <v>1124</v>
      </c>
      <c r="E4110" t="s">
        <v>678</v>
      </c>
      <c r="F4110" t="s">
        <v>634</v>
      </c>
      <c r="G4110" t="s">
        <v>634</v>
      </c>
      <c r="H4110" t="s">
        <v>634</v>
      </c>
      <c r="I4110" t="s">
        <v>634</v>
      </c>
      <c r="J4110">
        <v>401</v>
      </c>
    </row>
    <row r="4111" spans="1:10" x14ac:dyDescent="0.45">
      <c r="A4111">
        <v>83623</v>
      </c>
      <c r="B4111">
        <v>14</v>
      </c>
      <c r="C4111">
        <v>3</v>
      </c>
      <c r="D4111" t="s">
        <v>1050</v>
      </c>
      <c r="E4111" t="s">
        <v>677</v>
      </c>
      <c r="F4111">
        <v>18</v>
      </c>
      <c r="G4111" t="s">
        <v>1781</v>
      </c>
      <c r="H4111">
        <v>12</v>
      </c>
      <c r="I4111" t="s">
        <v>634</v>
      </c>
      <c r="J4111" t="s">
        <v>634</v>
      </c>
    </row>
    <row r="4112" spans="1:10" x14ac:dyDescent="0.45">
      <c r="A4112">
        <v>83623</v>
      </c>
      <c r="B4112">
        <v>15</v>
      </c>
      <c r="C4112">
        <v>3</v>
      </c>
      <c r="D4112" t="s">
        <v>1235</v>
      </c>
      <c r="E4112" t="s">
        <v>677</v>
      </c>
      <c r="F4112">
        <v>12</v>
      </c>
      <c r="G4112" t="s">
        <v>1782</v>
      </c>
      <c r="H4112" t="s">
        <v>634</v>
      </c>
      <c r="I4112" t="s">
        <v>634</v>
      </c>
      <c r="J4112" t="s">
        <v>634</v>
      </c>
    </row>
    <row r="4113" spans="1:10" x14ac:dyDescent="0.45">
      <c r="A4113">
        <v>83623</v>
      </c>
      <c r="B4113">
        <v>16</v>
      </c>
      <c r="C4113">
        <v>3</v>
      </c>
      <c r="D4113" t="s">
        <v>1514</v>
      </c>
      <c r="E4113" t="s">
        <v>678</v>
      </c>
      <c r="F4113">
        <v>44</v>
      </c>
      <c r="G4113" t="s">
        <v>1815</v>
      </c>
      <c r="H4113" t="s">
        <v>634</v>
      </c>
      <c r="I4113" t="s">
        <v>634</v>
      </c>
      <c r="J4113" t="s">
        <v>634</v>
      </c>
    </row>
    <row r="4114" spans="1:10" x14ac:dyDescent="0.45">
      <c r="A4114">
        <v>83624</v>
      </c>
      <c r="B4114">
        <v>0</v>
      </c>
      <c r="C4114">
        <v>1</v>
      </c>
      <c r="D4114" t="s">
        <v>1054</v>
      </c>
      <c r="E4114" t="s">
        <v>678</v>
      </c>
      <c r="F4114">
        <v>77</v>
      </c>
      <c r="G4114" t="s">
        <v>1755</v>
      </c>
      <c r="H4114">
        <v>97</v>
      </c>
      <c r="I4114" t="s">
        <v>634</v>
      </c>
      <c r="J4114" t="s">
        <v>634</v>
      </c>
    </row>
    <row r="4115" spans="1:10" x14ac:dyDescent="0.45">
      <c r="A4115">
        <v>83624</v>
      </c>
      <c r="B4115">
        <v>1</v>
      </c>
      <c r="C4115">
        <v>1</v>
      </c>
      <c r="D4115" t="s">
        <v>1049</v>
      </c>
      <c r="E4115" t="s">
        <v>678</v>
      </c>
      <c r="F4115">
        <v>7</v>
      </c>
      <c r="G4115" t="s">
        <v>1756</v>
      </c>
      <c r="H4115">
        <v>77</v>
      </c>
      <c r="I4115" t="s">
        <v>634</v>
      </c>
      <c r="J4115" t="s">
        <v>634</v>
      </c>
    </row>
    <row r="4116" spans="1:10" x14ac:dyDescent="0.45">
      <c r="A4116">
        <v>83624</v>
      </c>
      <c r="B4116">
        <v>2</v>
      </c>
      <c r="C4116">
        <v>1</v>
      </c>
      <c r="D4116" t="s">
        <v>1314</v>
      </c>
      <c r="E4116" t="s">
        <v>677</v>
      </c>
      <c r="F4116">
        <v>20</v>
      </c>
      <c r="G4116" t="s">
        <v>1766</v>
      </c>
      <c r="H4116">
        <v>14</v>
      </c>
      <c r="I4116" t="s">
        <v>634</v>
      </c>
      <c r="J4116" t="s">
        <v>634</v>
      </c>
    </row>
    <row r="4117" spans="1:10" x14ac:dyDescent="0.45">
      <c r="A4117">
        <v>83624</v>
      </c>
      <c r="B4117">
        <v>3</v>
      </c>
      <c r="C4117">
        <v>1</v>
      </c>
      <c r="D4117" t="s">
        <v>1323</v>
      </c>
      <c r="E4117" t="s">
        <v>678</v>
      </c>
      <c r="F4117">
        <v>25</v>
      </c>
      <c r="G4117" t="s">
        <v>1758</v>
      </c>
      <c r="H4117">
        <v>77</v>
      </c>
      <c r="I4117" t="s">
        <v>634</v>
      </c>
      <c r="J4117" t="s">
        <v>634</v>
      </c>
    </row>
    <row r="4118" spans="1:10" x14ac:dyDescent="0.45">
      <c r="A4118">
        <v>83624</v>
      </c>
      <c r="B4118">
        <v>4</v>
      </c>
      <c r="C4118">
        <v>2</v>
      </c>
      <c r="D4118" t="s">
        <v>1128</v>
      </c>
      <c r="E4118" t="s">
        <v>677</v>
      </c>
      <c r="F4118">
        <v>60</v>
      </c>
      <c r="G4118" t="s">
        <v>634</v>
      </c>
      <c r="H4118" t="s">
        <v>634</v>
      </c>
      <c r="I4118">
        <v>2</v>
      </c>
      <c r="J4118">
        <v>201</v>
      </c>
    </row>
    <row r="4119" spans="1:10" x14ac:dyDescent="0.45">
      <c r="A4119">
        <v>83624</v>
      </c>
      <c r="B4119">
        <v>5</v>
      </c>
      <c r="C4119">
        <v>2</v>
      </c>
      <c r="D4119" t="s">
        <v>1481</v>
      </c>
      <c r="E4119" t="s">
        <v>678</v>
      </c>
      <c r="F4119">
        <v>77</v>
      </c>
      <c r="G4119" t="s">
        <v>1759</v>
      </c>
      <c r="H4119">
        <v>9</v>
      </c>
      <c r="I4119" t="s">
        <v>634</v>
      </c>
      <c r="J4119" t="s">
        <v>634</v>
      </c>
    </row>
    <row r="4120" spans="1:10" x14ac:dyDescent="0.45">
      <c r="A4120">
        <v>83624</v>
      </c>
      <c r="B4120">
        <v>6</v>
      </c>
      <c r="C4120">
        <v>2</v>
      </c>
      <c r="D4120" t="s">
        <v>1265</v>
      </c>
      <c r="E4120" t="s">
        <v>678</v>
      </c>
      <c r="F4120">
        <v>5</v>
      </c>
      <c r="G4120" t="s">
        <v>1760</v>
      </c>
      <c r="H4120">
        <v>97</v>
      </c>
      <c r="I4120" t="s">
        <v>634</v>
      </c>
      <c r="J4120" t="s">
        <v>634</v>
      </c>
    </row>
    <row r="4121" spans="1:10" x14ac:dyDescent="0.45">
      <c r="A4121">
        <v>83624</v>
      </c>
      <c r="B4121">
        <v>7</v>
      </c>
      <c r="C4121">
        <v>2</v>
      </c>
      <c r="D4121" t="s">
        <v>1445</v>
      </c>
      <c r="E4121" t="s">
        <v>678</v>
      </c>
      <c r="F4121">
        <v>9</v>
      </c>
      <c r="G4121" t="s">
        <v>1761</v>
      </c>
      <c r="H4121">
        <v>77</v>
      </c>
      <c r="I4121" t="s">
        <v>634</v>
      </c>
      <c r="J4121" t="s">
        <v>634</v>
      </c>
    </row>
    <row r="4122" spans="1:10" x14ac:dyDescent="0.45">
      <c r="A4122">
        <v>83624</v>
      </c>
      <c r="B4122">
        <v>8</v>
      </c>
      <c r="C4122">
        <v>2</v>
      </c>
      <c r="D4122" t="s">
        <v>1445</v>
      </c>
      <c r="E4122" t="s">
        <v>677</v>
      </c>
      <c r="F4122" t="s">
        <v>634</v>
      </c>
      <c r="G4122" t="s">
        <v>634</v>
      </c>
      <c r="H4122" t="s">
        <v>634</v>
      </c>
      <c r="I4122" t="s">
        <v>634</v>
      </c>
      <c r="J4122">
        <v>401</v>
      </c>
    </row>
    <row r="4123" spans="1:10" x14ac:dyDescent="0.45">
      <c r="A4123">
        <v>83624</v>
      </c>
      <c r="B4123">
        <v>9</v>
      </c>
      <c r="C4123">
        <v>2</v>
      </c>
      <c r="D4123" t="s">
        <v>1672</v>
      </c>
      <c r="E4123" t="s">
        <v>678</v>
      </c>
      <c r="F4123">
        <v>97</v>
      </c>
      <c r="G4123" t="s">
        <v>1762</v>
      </c>
      <c r="H4123">
        <v>23</v>
      </c>
      <c r="I4123" t="s">
        <v>634</v>
      </c>
      <c r="J4123" t="s">
        <v>634</v>
      </c>
    </row>
    <row r="4124" spans="1:10" x14ac:dyDescent="0.45">
      <c r="A4124">
        <v>83624</v>
      </c>
      <c r="B4124">
        <v>10</v>
      </c>
      <c r="C4124">
        <v>3</v>
      </c>
      <c r="D4124" t="s">
        <v>1392</v>
      </c>
      <c r="E4124" t="s">
        <v>678</v>
      </c>
      <c r="F4124">
        <v>23</v>
      </c>
      <c r="G4124" t="s">
        <v>1819</v>
      </c>
      <c r="H4124">
        <v>5</v>
      </c>
      <c r="I4124" t="s">
        <v>634</v>
      </c>
      <c r="J4124" t="s">
        <v>634</v>
      </c>
    </row>
    <row r="4125" spans="1:10" x14ac:dyDescent="0.45">
      <c r="A4125">
        <v>83624</v>
      </c>
      <c r="B4125">
        <v>11</v>
      </c>
      <c r="C4125">
        <v>3</v>
      </c>
      <c r="D4125" t="s">
        <v>1414</v>
      </c>
      <c r="E4125" t="s">
        <v>678</v>
      </c>
      <c r="F4125">
        <v>7</v>
      </c>
      <c r="G4125" t="s">
        <v>1820</v>
      </c>
      <c r="H4125">
        <v>25</v>
      </c>
      <c r="I4125" t="s">
        <v>634</v>
      </c>
      <c r="J4125" t="s">
        <v>634</v>
      </c>
    </row>
    <row r="4126" spans="1:10" x14ac:dyDescent="0.45">
      <c r="A4126">
        <v>83624</v>
      </c>
      <c r="B4126">
        <v>12</v>
      </c>
      <c r="C4126">
        <v>3</v>
      </c>
      <c r="D4126" t="s">
        <v>1225</v>
      </c>
      <c r="E4126" t="s">
        <v>677</v>
      </c>
      <c r="F4126">
        <v>60</v>
      </c>
      <c r="G4126" t="s">
        <v>1833</v>
      </c>
      <c r="H4126">
        <v>19</v>
      </c>
      <c r="I4126" t="s">
        <v>634</v>
      </c>
      <c r="J4126" t="s">
        <v>634</v>
      </c>
    </row>
    <row r="4127" spans="1:10" x14ac:dyDescent="0.45">
      <c r="A4127">
        <v>83624</v>
      </c>
      <c r="B4127">
        <v>13</v>
      </c>
      <c r="C4127">
        <v>3</v>
      </c>
      <c r="D4127" t="s">
        <v>885</v>
      </c>
      <c r="E4127" t="s">
        <v>678</v>
      </c>
      <c r="F4127">
        <v>61</v>
      </c>
      <c r="G4127" t="s">
        <v>1834</v>
      </c>
      <c r="H4127">
        <v>37</v>
      </c>
      <c r="I4127" t="s">
        <v>634</v>
      </c>
      <c r="J4127" t="s">
        <v>634</v>
      </c>
    </row>
    <row r="4128" spans="1:10" x14ac:dyDescent="0.45">
      <c r="A4128">
        <v>83625</v>
      </c>
      <c r="B4128">
        <v>0</v>
      </c>
      <c r="C4128">
        <v>1</v>
      </c>
      <c r="D4128" t="s">
        <v>830</v>
      </c>
      <c r="E4128" t="s">
        <v>677</v>
      </c>
      <c r="F4128">
        <v>5</v>
      </c>
      <c r="G4128" t="s">
        <v>1745</v>
      </c>
      <c r="H4128">
        <v>97</v>
      </c>
      <c r="I4128" t="s">
        <v>634</v>
      </c>
      <c r="J4128" t="s">
        <v>634</v>
      </c>
    </row>
    <row r="4129" spans="1:10" x14ac:dyDescent="0.45">
      <c r="A4129">
        <v>83625</v>
      </c>
      <c r="B4129">
        <v>1</v>
      </c>
      <c r="C4129">
        <v>1</v>
      </c>
      <c r="D4129" t="s">
        <v>756</v>
      </c>
      <c r="E4129" t="s">
        <v>677</v>
      </c>
      <c r="F4129">
        <v>17</v>
      </c>
      <c r="G4129" t="s">
        <v>1777</v>
      </c>
      <c r="H4129">
        <v>15</v>
      </c>
      <c r="I4129" t="s">
        <v>634</v>
      </c>
      <c r="J4129" t="s">
        <v>634</v>
      </c>
    </row>
    <row r="4130" spans="1:10" x14ac:dyDescent="0.45">
      <c r="A4130">
        <v>83625</v>
      </c>
      <c r="B4130">
        <v>2</v>
      </c>
      <c r="C4130">
        <v>1</v>
      </c>
      <c r="D4130" t="s">
        <v>1341</v>
      </c>
      <c r="E4130" t="s">
        <v>678</v>
      </c>
      <c r="F4130">
        <v>94</v>
      </c>
      <c r="G4130" t="s">
        <v>1747</v>
      </c>
      <c r="H4130">
        <v>17</v>
      </c>
      <c r="I4130" t="s">
        <v>634</v>
      </c>
      <c r="J4130" t="s">
        <v>634</v>
      </c>
    </row>
    <row r="4131" spans="1:10" x14ac:dyDescent="0.45">
      <c r="A4131">
        <v>83625</v>
      </c>
      <c r="B4131">
        <v>3</v>
      </c>
      <c r="C4131">
        <v>1</v>
      </c>
      <c r="D4131" t="s">
        <v>1416</v>
      </c>
      <c r="E4131" t="s">
        <v>678</v>
      </c>
      <c r="F4131">
        <v>95</v>
      </c>
      <c r="G4131" t="s">
        <v>1748</v>
      </c>
      <c r="H4131" t="s">
        <v>634</v>
      </c>
      <c r="I4131" t="s">
        <v>634</v>
      </c>
      <c r="J4131" t="s">
        <v>634</v>
      </c>
    </row>
    <row r="4132" spans="1:10" x14ac:dyDescent="0.45">
      <c r="A4132">
        <v>83625</v>
      </c>
      <c r="B4132">
        <v>4</v>
      </c>
      <c r="C4132">
        <v>1</v>
      </c>
      <c r="D4132" t="s">
        <v>809</v>
      </c>
      <c r="E4132" t="s">
        <v>678</v>
      </c>
      <c r="F4132">
        <v>79</v>
      </c>
      <c r="G4132" t="s">
        <v>634</v>
      </c>
      <c r="H4132" t="s">
        <v>634</v>
      </c>
      <c r="I4132">
        <v>2</v>
      </c>
      <c r="J4132">
        <v>201</v>
      </c>
    </row>
    <row r="4133" spans="1:10" x14ac:dyDescent="0.45">
      <c r="A4133">
        <v>83625</v>
      </c>
      <c r="B4133">
        <v>5</v>
      </c>
      <c r="C4133">
        <v>2</v>
      </c>
      <c r="D4133" t="s">
        <v>1315</v>
      </c>
      <c r="E4133" t="s">
        <v>678</v>
      </c>
      <c r="F4133">
        <v>9</v>
      </c>
      <c r="G4133" t="s">
        <v>1770</v>
      </c>
      <c r="H4133" t="s">
        <v>634</v>
      </c>
      <c r="I4133" t="s">
        <v>634</v>
      </c>
      <c r="J4133" t="s">
        <v>634</v>
      </c>
    </row>
    <row r="4134" spans="1:10" x14ac:dyDescent="0.45">
      <c r="A4134">
        <v>83625</v>
      </c>
      <c r="B4134">
        <v>6</v>
      </c>
      <c r="C4134">
        <v>2</v>
      </c>
      <c r="D4134" t="s">
        <v>1484</v>
      </c>
      <c r="E4134" t="s">
        <v>677</v>
      </c>
      <c r="F4134">
        <v>97</v>
      </c>
      <c r="G4134" t="s">
        <v>1750</v>
      </c>
      <c r="H4134" t="s">
        <v>634</v>
      </c>
      <c r="I4134" t="s">
        <v>634</v>
      </c>
      <c r="J4134" t="s">
        <v>634</v>
      </c>
    </row>
    <row r="4135" spans="1:10" x14ac:dyDescent="0.45">
      <c r="A4135">
        <v>83625</v>
      </c>
      <c r="B4135">
        <v>7</v>
      </c>
      <c r="C4135">
        <v>2</v>
      </c>
      <c r="D4135" t="s">
        <v>993</v>
      </c>
      <c r="E4135" t="s">
        <v>677</v>
      </c>
      <c r="F4135">
        <v>15</v>
      </c>
      <c r="G4135" t="s">
        <v>1778</v>
      </c>
      <c r="H4135">
        <v>5</v>
      </c>
      <c r="I4135" t="s">
        <v>634</v>
      </c>
      <c r="J4135" t="s">
        <v>634</v>
      </c>
    </row>
    <row r="4136" spans="1:10" x14ac:dyDescent="0.45">
      <c r="A4136">
        <v>83625</v>
      </c>
      <c r="B4136">
        <v>8</v>
      </c>
      <c r="C4136">
        <v>3</v>
      </c>
      <c r="D4136" t="s">
        <v>820</v>
      </c>
      <c r="E4136" t="s">
        <v>678</v>
      </c>
      <c r="F4136">
        <v>27</v>
      </c>
      <c r="G4136" t="s">
        <v>1752</v>
      </c>
      <c r="H4136">
        <v>98</v>
      </c>
      <c r="I4136" t="s">
        <v>634</v>
      </c>
      <c r="J4136" t="s">
        <v>634</v>
      </c>
    </row>
    <row r="4137" spans="1:10" x14ac:dyDescent="0.45">
      <c r="A4137">
        <v>83625</v>
      </c>
      <c r="B4137">
        <v>9</v>
      </c>
      <c r="C4137">
        <v>3</v>
      </c>
      <c r="D4137" t="s">
        <v>1003</v>
      </c>
      <c r="E4137" t="s">
        <v>678</v>
      </c>
      <c r="F4137">
        <v>9</v>
      </c>
      <c r="G4137" t="s">
        <v>1753</v>
      </c>
      <c r="H4137" t="s">
        <v>634</v>
      </c>
      <c r="I4137" t="s">
        <v>634</v>
      </c>
      <c r="J4137" t="s">
        <v>634</v>
      </c>
    </row>
    <row r="4138" spans="1:10" x14ac:dyDescent="0.45">
      <c r="A4138">
        <v>83625</v>
      </c>
      <c r="B4138">
        <v>10</v>
      </c>
      <c r="C4138">
        <v>3</v>
      </c>
      <c r="D4138" t="s">
        <v>1370</v>
      </c>
      <c r="E4138" t="s">
        <v>677</v>
      </c>
      <c r="F4138">
        <v>5</v>
      </c>
      <c r="G4138" t="s">
        <v>634</v>
      </c>
      <c r="H4138" t="s">
        <v>634</v>
      </c>
      <c r="I4138">
        <v>2</v>
      </c>
      <c r="J4138">
        <v>201</v>
      </c>
    </row>
    <row r="4139" spans="1:10" x14ac:dyDescent="0.45">
      <c r="A4139">
        <v>83625</v>
      </c>
      <c r="B4139">
        <v>11</v>
      </c>
      <c r="C4139">
        <v>3</v>
      </c>
      <c r="D4139" t="s">
        <v>1330</v>
      </c>
      <c r="E4139" t="s">
        <v>677</v>
      </c>
      <c r="F4139" t="s">
        <v>634</v>
      </c>
      <c r="G4139" t="s">
        <v>634</v>
      </c>
      <c r="H4139" t="s">
        <v>634</v>
      </c>
      <c r="I4139" t="s">
        <v>634</v>
      </c>
      <c r="J4139">
        <v>401</v>
      </c>
    </row>
    <row r="4140" spans="1:10" x14ac:dyDescent="0.45">
      <c r="A4140">
        <v>83625</v>
      </c>
      <c r="B4140">
        <v>12</v>
      </c>
      <c r="C4140">
        <v>3</v>
      </c>
      <c r="D4140" t="s">
        <v>993</v>
      </c>
      <c r="E4140" t="s">
        <v>678</v>
      </c>
      <c r="F4140">
        <v>6</v>
      </c>
      <c r="G4140" t="s">
        <v>634</v>
      </c>
      <c r="H4140" t="s">
        <v>634</v>
      </c>
      <c r="I4140">
        <v>2</v>
      </c>
      <c r="J4140">
        <v>207</v>
      </c>
    </row>
    <row r="4141" spans="1:10" x14ac:dyDescent="0.45">
      <c r="A4141">
        <v>83626</v>
      </c>
      <c r="B4141">
        <v>0</v>
      </c>
      <c r="C4141">
        <v>1</v>
      </c>
      <c r="D4141" t="s">
        <v>743</v>
      </c>
      <c r="E4141" t="s">
        <v>678</v>
      </c>
      <c r="F4141">
        <v>4</v>
      </c>
      <c r="G4141" t="s">
        <v>634</v>
      </c>
      <c r="H4141" t="s">
        <v>634</v>
      </c>
      <c r="I4141">
        <v>2</v>
      </c>
      <c r="J4141">
        <v>208</v>
      </c>
    </row>
    <row r="4142" spans="1:10" x14ac:dyDescent="0.45">
      <c r="A4142">
        <v>83626</v>
      </c>
      <c r="B4142">
        <v>1</v>
      </c>
      <c r="C4142">
        <v>1</v>
      </c>
      <c r="D4142" t="s">
        <v>1607</v>
      </c>
      <c r="E4142" t="s">
        <v>677</v>
      </c>
      <c r="F4142">
        <v>44</v>
      </c>
      <c r="G4142" t="s">
        <v>1745</v>
      </c>
      <c r="H4142">
        <v>23</v>
      </c>
      <c r="I4142" t="s">
        <v>634</v>
      </c>
      <c r="J4142" t="s">
        <v>634</v>
      </c>
    </row>
    <row r="4143" spans="1:10" x14ac:dyDescent="0.45">
      <c r="A4143">
        <v>83626</v>
      </c>
      <c r="B4143">
        <v>2</v>
      </c>
      <c r="C4143">
        <v>1</v>
      </c>
      <c r="D4143" t="s">
        <v>1571</v>
      </c>
      <c r="E4143" t="s">
        <v>678</v>
      </c>
      <c r="F4143">
        <v>92</v>
      </c>
      <c r="G4143" t="s">
        <v>1746</v>
      </c>
      <c r="H4143" t="s">
        <v>634</v>
      </c>
      <c r="I4143" t="s">
        <v>634</v>
      </c>
      <c r="J4143" t="s">
        <v>634</v>
      </c>
    </row>
    <row r="4144" spans="1:10" x14ac:dyDescent="0.45">
      <c r="A4144">
        <v>83626</v>
      </c>
      <c r="B4144">
        <v>3</v>
      </c>
      <c r="C4144">
        <v>1</v>
      </c>
      <c r="D4144" t="s">
        <v>859</v>
      </c>
      <c r="E4144" t="s">
        <v>678</v>
      </c>
      <c r="F4144">
        <v>25</v>
      </c>
      <c r="G4144" t="s">
        <v>1766</v>
      </c>
      <c r="H4144">
        <v>92</v>
      </c>
      <c r="I4144" t="s">
        <v>634</v>
      </c>
      <c r="J4144" t="s">
        <v>634</v>
      </c>
    </row>
    <row r="4145" spans="1:10" x14ac:dyDescent="0.45">
      <c r="A4145">
        <v>83626</v>
      </c>
      <c r="B4145">
        <v>4</v>
      </c>
      <c r="C4145">
        <v>2</v>
      </c>
      <c r="D4145" t="s">
        <v>692</v>
      </c>
      <c r="E4145" t="s">
        <v>677</v>
      </c>
      <c r="F4145">
        <v>23</v>
      </c>
      <c r="G4145" t="s">
        <v>1748</v>
      </c>
      <c r="H4145">
        <v>32</v>
      </c>
      <c r="I4145" t="s">
        <v>634</v>
      </c>
      <c r="J4145" t="s">
        <v>634</v>
      </c>
    </row>
    <row r="4146" spans="1:10" x14ac:dyDescent="0.45">
      <c r="A4146">
        <v>83626</v>
      </c>
      <c r="B4146">
        <v>5</v>
      </c>
      <c r="C4146">
        <v>2</v>
      </c>
      <c r="D4146" t="s">
        <v>1353</v>
      </c>
      <c r="E4146" t="s">
        <v>677</v>
      </c>
      <c r="F4146">
        <v>56</v>
      </c>
      <c r="G4146" t="s">
        <v>1749</v>
      </c>
      <c r="H4146">
        <v>44</v>
      </c>
      <c r="I4146" t="s">
        <v>634</v>
      </c>
      <c r="J4146" t="s">
        <v>634</v>
      </c>
    </row>
    <row r="4147" spans="1:10" x14ac:dyDescent="0.45">
      <c r="A4147">
        <v>83626</v>
      </c>
      <c r="B4147">
        <v>6</v>
      </c>
      <c r="C4147">
        <v>3</v>
      </c>
      <c r="D4147" t="s">
        <v>1495</v>
      </c>
      <c r="E4147" t="s">
        <v>678</v>
      </c>
      <c r="F4147">
        <v>4</v>
      </c>
      <c r="G4147" t="s">
        <v>634</v>
      </c>
      <c r="H4147" t="s">
        <v>634</v>
      </c>
      <c r="I4147">
        <v>2</v>
      </c>
      <c r="J4147">
        <v>212</v>
      </c>
    </row>
    <row r="4148" spans="1:10" x14ac:dyDescent="0.45">
      <c r="A4148">
        <v>83626</v>
      </c>
      <c r="B4148">
        <v>7</v>
      </c>
      <c r="C4148">
        <v>3</v>
      </c>
      <c r="D4148" t="s">
        <v>1126</v>
      </c>
      <c r="E4148" t="s">
        <v>678</v>
      </c>
      <c r="F4148" t="s">
        <v>634</v>
      </c>
      <c r="G4148" t="s">
        <v>634</v>
      </c>
      <c r="H4148" t="s">
        <v>634</v>
      </c>
      <c r="I4148" t="s">
        <v>634</v>
      </c>
      <c r="J4148">
        <v>401</v>
      </c>
    </row>
    <row r="4149" spans="1:10" x14ac:dyDescent="0.45">
      <c r="A4149">
        <v>83626</v>
      </c>
      <c r="B4149">
        <v>8</v>
      </c>
      <c r="C4149">
        <v>3</v>
      </c>
      <c r="D4149" t="s">
        <v>1152</v>
      </c>
      <c r="E4149" t="s">
        <v>677</v>
      </c>
      <c r="F4149">
        <v>23</v>
      </c>
      <c r="G4149" t="s">
        <v>1810</v>
      </c>
      <c r="H4149">
        <v>32</v>
      </c>
      <c r="I4149" t="s">
        <v>634</v>
      </c>
      <c r="J4149" t="s">
        <v>634</v>
      </c>
    </row>
    <row r="4150" spans="1:10" x14ac:dyDescent="0.45">
      <c r="A4150">
        <v>83627</v>
      </c>
      <c r="B4150">
        <v>0</v>
      </c>
      <c r="C4150">
        <v>1</v>
      </c>
      <c r="D4150" t="s">
        <v>1074</v>
      </c>
      <c r="E4150" t="s">
        <v>677</v>
      </c>
      <c r="F4150">
        <v>3</v>
      </c>
      <c r="G4150" t="s">
        <v>1745</v>
      </c>
      <c r="H4150">
        <v>27</v>
      </c>
      <c r="I4150" t="s">
        <v>634</v>
      </c>
      <c r="J4150" t="s">
        <v>634</v>
      </c>
    </row>
    <row r="4151" spans="1:10" x14ac:dyDescent="0.45">
      <c r="A4151">
        <v>83627</v>
      </c>
      <c r="B4151">
        <v>1</v>
      </c>
      <c r="C4151">
        <v>1</v>
      </c>
      <c r="D4151" t="s">
        <v>1102</v>
      </c>
      <c r="E4151" t="s">
        <v>678</v>
      </c>
      <c r="F4151">
        <v>14</v>
      </c>
      <c r="G4151" t="s">
        <v>1746</v>
      </c>
      <c r="H4151" t="s">
        <v>634</v>
      </c>
      <c r="I4151" t="s">
        <v>634</v>
      </c>
      <c r="J4151" t="s">
        <v>634</v>
      </c>
    </row>
    <row r="4152" spans="1:10" x14ac:dyDescent="0.45">
      <c r="A4152">
        <v>83627</v>
      </c>
      <c r="B4152">
        <v>2</v>
      </c>
      <c r="C4152">
        <v>1</v>
      </c>
      <c r="D4152" t="s">
        <v>1133</v>
      </c>
      <c r="E4152" t="s">
        <v>677</v>
      </c>
      <c r="F4152">
        <v>42</v>
      </c>
      <c r="G4152" t="s">
        <v>634</v>
      </c>
      <c r="H4152" t="s">
        <v>634</v>
      </c>
      <c r="I4152">
        <v>2</v>
      </c>
      <c r="J4152">
        <v>207</v>
      </c>
    </row>
    <row r="4153" spans="1:10" x14ac:dyDescent="0.45">
      <c r="A4153">
        <v>83627</v>
      </c>
      <c r="B4153">
        <v>3</v>
      </c>
      <c r="C4153">
        <v>1</v>
      </c>
      <c r="D4153" t="s">
        <v>1153</v>
      </c>
      <c r="E4153" t="s">
        <v>678</v>
      </c>
      <c r="F4153">
        <v>10</v>
      </c>
      <c r="G4153" t="s">
        <v>1766</v>
      </c>
      <c r="H4153" t="s">
        <v>634</v>
      </c>
      <c r="I4153" t="s">
        <v>634</v>
      </c>
      <c r="J4153" t="s">
        <v>634</v>
      </c>
    </row>
    <row r="4154" spans="1:10" x14ac:dyDescent="0.45">
      <c r="A4154">
        <v>83627</v>
      </c>
      <c r="B4154">
        <v>4</v>
      </c>
      <c r="C4154">
        <v>1</v>
      </c>
      <c r="D4154" t="s">
        <v>1603</v>
      </c>
      <c r="E4154" t="s">
        <v>678</v>
      </c>
      <c r="F4154">
        <v>51</v>
      </c>
      <c r="G4154" t="s">
        <v>1758</v>
      </c>
      <c r="H4154">
        <v>25</v>
      </c>
      <c r="I4154" t="s">
        <v>634</v>
      </c>
      <c r="J4154" t="s">
        <v>634</v>
      </c>
    </row>
    <row r="4155" spans="1:10" x14ac:dyDescent="0.45">
      <c r="A4155">
        <v>83627</v>
      </c>
      <c r="B4155">
        <v>5</v>
      </c>
      <c r="C4155">
        <v>1</v>
      </c>
      <c r="D4155" t="s">
        <v>1421</v>
      </c>
      <c r="E4155" t="s">
        <v>678</v>
      </c>
      <c r="F4155">
        <v>99</v>
      </c>
      <c r="G4155" t="s">
        <v>1759</v>
      </c>
      <c r="H4155" t="s">
        <v>634</v>
      </c>
      <c r="I4155" t="s">
        <v>634</v>
      </c>
      <c r="J4155" t="s">
        <v>634</v>
      </c>
    </row>
    <row r="4156" spans="1:10" x14ac:dyDescent="0.45">
      <c r="A4156">
        <v>83627</v>
      </c>
      <c r="B4156">
        <v>6</v>
      </c>
      <c r="C4156">
        <v>1</v>
      </c>
      <c r="D4156" t="s">
        <v>775</v>
      </c>
      <c r="E4156" t="s">
        <v>678</v>
      </c>
      <c r="F4156">
        <v>14</v>
      </c>
      <c r="G4156" t="s">
        <v>1760</v>
      </c>
      <c r="H4156">
        <v>20</v>
      </c>
      <c r="I4156" t="s">
        <v>634</v>
      </c>
      <c r="J4156" t="s">
        <v>634</v>
      </c>
    </row>
    <row r="4157" spans="1:10" x14ac:dyDescent="0.45">
      <c r="A4157">
        <v>83627</v>
      </c>
      <c r="B4157">
        <v>7</v>
      </c>
      <c r="C4157">
        <v>1</v>
      </c>
      <c r="D4157" t="s">
        <v>1514</v>
      </c>
      <c r="E4157" t="s">
        <v>678</v>
      </c>
      <c r="F4157">
        <v>51</v>
      </c>
      <c r="G4157" t="s">
        <v>1761</v>
      </c>
      <c r="H4157">
        <v>4</v>
      </c>
      <c r="I4157" t="s">
        <v>634</v>
      </c>
      <c r="J4157" t="s">
        <v>634</v>
      </c>
    </row>
    <row r="4158" spans="1:10" x14ac:dyDescent="0.45">
      <c r="A4158">
        <v>83627</v>
      </c>
      <c r="B4158">
        <v>8</v>
      </c>
      <c r="C4158">
        <v>2</v>
      </c>
      <c r="D4158" t="s">
        <v>1589</v>
      </c>
      <c r="E4158" t="s">
        <v>678</v>
      </c>
      <c r="F4158">
        <v>20</v>
      </c>
      <c r="G4158" t="s">
        <v>1762</v>
      </c>
      <c r="H4158">
        <v>91</v>
      </c>
      <c r="I4158" t="s">
        <v>634</v>
      </c>
      <c r="J4158" t="s">
        <v>634</v>
      </c>
    </row>
    <row r="4159" spans="1:10" x14ac:dyDescent="0.45">
      <c r="A4159">
        <v>83627</v>
      </c>
      <c r="B4159">
        <v>9</v>
      </c>
      <c r="C4159">
        <v>2</v>
      </c>
      <c r="D4159" t="s">
        <v>1172</v>
      </c>
      <c r="E4159" t="s">
        <v>677</v>
      </c>
      <c r="F4159" t="s">
        <v>634</v>
      </c>
      <c r="G4159" t="s">
        <v>634</v>
      </c>
      <c r="H4159" t="s">
        <v>634</v>
      </c>
      <c r="I4159" t="s">
        <v>634</v>
      </c>
      <c r="J4159">
        <v>401</v>
      </c>
    </row>
    <row r="4160" spans="1:10" x14ac:dyDescent="0.45">
      <c r="A4160">
        <v>83627</v>
      </c>
      <c r="B4160">
        <v>10</v>
      </c>
      <c r="C4160">
        <v>2</v>
      </c>
      <c r="D4160" t="s">
        <v>1140</v>
      </c>
      <c r="E4160" t="s">
        <v>677</v>
      </c>
      <c r="F4160">
        <v>9</v>
      </c>
      <c r="G4160" t="s">
        <v>634</v>
      </c>
      <c r="H4160" t="s">
        <v>634</v>
      </c>
      <c r="I4160">
        <v>2</v>
      </c>
      <c r="J4160">
        <v>207</v>
      </c>
    </row>
    <row r="4161" spans="1:10" x14ac:dyDescent="0.45">
      <c r="A4161">
        <v>83627</v>
      </c>
      <c r="B4161">
        <v>11</v>
      </c>
      <c r="C4161">
        <v>2</v>
      </c>
      <c r="D4161" t="s">
        <v>1331</v>
      </c>
      <c r="E4161" t="s">
        <v>678</v>
      </c>
      <c r="F4161">
        <v>51</v>
      </c>
      <c r="G4161" t="s">
        <v>1819</v>
      </c>
      <c r="H4161">
        <v>91</v>
      </c>
      <c r="I4161" t="s">
        <v>634</v>
      </c>
      <c r="J4161" t="s">
        <v>634</v>
      </c>
    </row>
    <row r="4162" spans="1:10" x14ac:dyDescent="0.45">
      <c r="A4162">
        <v>83627</v>
      </c>
      <c r="B4162">
        <v>12</v>
      </c>
      <c r="C4162">
        <v>2</v>
      </c>
      <c r="D4162" t="s">
        <v>1725</v>
      </c>
      <c r="E4162" t="s">
        <v>678</v>
      </c>
      <c r="F4162">
        <v>74</v>
      </c>
      <c r="G4162" t="s">
        <v>634</v>
      </c>
      <c r="H4162" t="s">
        <v>634</v>
      </c>
      <c r="I4162">
        <v>2</v>
      </c>
      <c r="J4162">
        <v>201</v>
      </c>
    </row>
    <row r="4163" spans="1:10" x14ac:dyDescent="0.45">
      <c r="A4163">
        <v>83627</v>
      </c>
      <c r="B4163">
        <v>13</v>
      </c>
      <c r="C4163">
        <v>3</v>
      </c>
      <c r="D4163" t="s">
        <v>1248</v>
      </c>
      <c r="E4163" t="s">
        <v>678</v>
      </c>
      <c r="F4163">
        <v>14</v>
      </c>
      <c r="G4163" t="s">
        <v>1820</v>
      </c>
      <c r="H4163">
        <v>20</v>
      </c>
      <c r="I4163" t="s">
        <v>634</v>
      </c>
      <c r="J4163" t="s">
        <v>634</v>
      </c>
    </row>
    <row r="4164" spans="1:10" x14ac:dyDescent="0.45">
      <c r="A4164">
        <v>83627</v>
      </c>
      <c r="B4164">
        <v>14</v>
      </c>
      <c r="C4164">
        <v>3</v>
      </c>
      <c r="D4164" t="s">
        <v>1606</v>
      </c>
      <c r="E4164" t="s">
        <v>677</v>
      </c>
      <c r="F4164">
        <v>11</v>
      </c>
      <c r="G4164" t="s">
        <v>1833</v>
      </c>
      <c r="H4164">
        <v>3</v>
      </c>
      <c r="I4164" t="s">
        <v>634</v>
      </c>
      <c r="J4164" t="s">
        <v>634</v>
      </c>
    </row>
    <row r="4165" spans="1:10" x14ac:dyDescent="0.45">
      <c r="A4165">
        <v>83627</v>
      </c>
      <c r="B4165">
        <v>15</v>
      </c>
      <c r="C4165">
        <v>3</v>
      </c>
      <c r="D4165" t="s">
        <v>1673</v>
      </c>
      <c r="E4165" t="s">
        <v>678</v>
      </c>
      <c r="F4165">
        <v>20</v>
      </c>
      <c r="G4165" t="s">
        <v>1834</v>
      </c>
      <c r="H4165">
        <v>91</v>
      </c>
      <c r="I4165" t="s">
        <v>634</v>
      </c>
      <c r="J4165" t="s">
        <v>634</v>
      </c>
    </row>
    <row r="4166" spans="1:10" x14ac:dyDescent="0.45">
      <c r="A4166">
        <v>83627</v>
      </c>
      <c r="B4166">
        <v>16</v>
      </c>
      <c r="C4166">
        <v>3</v>
      </c>
      <c r="D4166" t="s">
        <v>1672</v>
      </c>
      <c r="E4166" t="s">
        <v>677</v>
      </c>
      <c r="F4166">
        <v>17</v>
      </c>
      <c r="G4166" t="s">
        <v>1836</v>
      </c>
      <c r="H4166">
        <v>11</v>
      </c>
      <c r="I4166" t="s">
        <v>634</v>
      </c>
      <c r="J4166" t="s">
        <v>634</v>
      </c>
    </row>
    <row r="4167" spans="1:10" x14ac:dyDescent="0.45">
      <c r="A4167">
        <v>83628</v>
      </c>
      <c r="B4167">
        <v>0</v>
      </c>
      <c r="C4167">
        <v>1</v>
      </c>
      <c r="D4167" t="s">
        <v>1474</v>
      </c>
      <c r="E4167" t="s">
        <v>677</v>
      </c>
      <c r="F4167">
        <v>79</v>
      </c>
      <c r="G4167" t="s">
        <v>1745</v>
      </c>
      <c r="H4167">
        <v>6</v>
      </c>
      <c r="I4167" t="s">
        <v>634</v>
      </c>
      <c r="J4167" t="s">
        <v>634</v>
      </c>
    </row>
    <row r="4168" spans="1:10" x14ac:dyDescent="0.45">
      <c r="A4168">
        <v>83628</v>
      </c>
      <c r="B4168">
        <v>1</v>
      </c>
      <c r="C4168">
        <v>1</v>
      </c>
      <c r="D4168" t="s">
        <v>1674</v>
      </c>
      <c r="E4168" t="s">
        <v>677</v>
      </c>
      <c r="F4168">
        <v>92</v>
      </c>
      <c r="G4168" t="s">
        <v>1777</v>
      </c>
      <c r="H4168">
        <v>79</v>
      </c>
      <c r="I4168" t="s">
        <v>634</v>
      </c>
      <c r="J4168" t="s">
        <v>634</v>
      </c>
    </row>
    <row r="4169" spans="1:10" x14ac:dyDescent="0.45">
      <c r="A4169">
        <v>83628</v>
      </c>
      <c r="B4169">
        <v>2</v>
      </c>
      <c r="C4169">
        <v>1</v>
      </c>
      <c r="D4169" t="s">
        <v>787</v>
      </c>
      <c r="E4169" t="s">
        <v>677</v>
      </c>
      <c r="F4169">
        <v>22</v>
      </c>
      <c r="G4169" t="s">
        <v>1827</v>
      </c>
      <c r="H4169">
        <v>2</v>
      </c>
      <c r="I4169" t="s">
        <v>634</v>
      </c>
      <c r="J4169" t="s">
        <v>634</v>
      </c>
    </row>
    <row r="4170" spans="1:10" x14ac:dyDescent="0.45">
      <c r="A4170">
        <v>83628</v>
      </c>
      <c r="B4170">
        <v>3</v>
      </c>
      <c r="C4170">
        <v>1</v>
      </c>
      <c r="D4170" t="s">
        <v>1725</v>
      </c>
      <c r="E4170" t="s">
        <v>677</v>
      </c>
      <c r="F4170">
        <v>98</v>
      </c>
      <c r="G4170" t="s">
        <v>634</v>
      </c>
      <c r="H4170" t="s">
        <v>634</v>
      </c>
      <c r="I4170">
        <v>2</v>
      </c>
      <c r="J4170">
        <v>208</v>
      </c>
    </row>
    <row r="4171" spans="1:10" x14ac:dyDescent="0.45">
      <c r="A4171">
        <v>83628</v>
      </c>
      <c r="B4171">
        <v>4</v>
      </c>
      <c r="C4171">
        <v>2</v>
      </c>
      <c r="D4171" t="s">
        <v>1723</v>
      </c>
      <c r="E4171" t="s">
        <v>677</v>
      </c>
      <c r="F4171">
        <v>79</v>
      </c>
      <c r="G4171" t="s">
        <v>634</v>
      </c>
      <c r="H4171" t="s">
        <v>634</v>
      </c>
      <c r="I4171">
        <v>2</v>
      </c>
      <c r="J4171">
        <v>208</v>
      </c>
    </row>
    <row r="4172" spans="1:10" x14ac:dyDescent="0.45">
      <c r="A4172">
        <v>83628</v>
      </c>
      <c r="B4172">
        <v>5</v>
      </c>
      <c r="C4172">
        <v>2</v>
      </c>
      <c r="D4172" t="s">
        <v>1148</v>
      </c>
      <c r="E4172" t="s">
        <v>678</v>
      </c>
      <c r="F4172">
        <v>23</v>
      </c>
      <c r="G4172" t="s">
        <v>1808</v>
      </c>
      <c r="H4172">
        <v>56</v>
      </c>
      <c r="I4172" t="s">
        <v>634</v>
      </c>
      <c r="J4172" t="s">
        <v>634</v>
      </c>
    </row>
    <row r="4173" spans="1:10" x14ac:dyDescent="0.45">
      <c r="A4173">
        <v>83628</v>
      </c>
      <c r="B4173">
        <v>6</v>
      </c>
      <c r="C4173">
        <v>2</v>
      </c>
      <c r="D4173" t="s">
        <v>1396</v>
      </c>
      <c r="E4173" t="s">
        <v>677</v>
      </c>
      <c r="F4173">
        <v>95</v>
      </c>
      <c r="G4173" t="s">
        <v>634</v>
      </c>
      <c r="H4173" t="s">
        <v>634</v>
      </c>
      <c r="I4173">
        <v>2</v>
      </c>
      <c r="J4173">
        <v>201</v>
      </c>
    </row>
    <row r="4174" spans="1:10" x14ac:dyDescent="0.45">
      <c r="A4174">
        <v>83628</v>
      </c>
      <c r="B4174">
        <v>7</v>
      </c>
      <c r="C4174">
        <v>2</v>
      </c>
      <c r="D4174" t="s">
        <v>1102</v>
      </c>
      <c r="E4174" t="s">
        <v>677</v>
      </c>
      <c r="F4174">
        <v>92</v>
      </c>
      <c r="G4174" t="s">
        <v>1809</v>
      </c>
      <c r="H4174">
        <v>6</v>
      </c>
      <c r="I4174" t="s">
        <v>634</v>
      </c>
      <c r="J4174" t="s">
        <v>634</v>
      </c>
    </row>
    <row r="4175" spans="1:10" x14ac:dyDescent="0.45">
      <c r="A4175">
        <v>83628</v>
      </c>
      <c r="B4175">
        <v>8</v>
      </c>
      <c r="C4175">
        <v>2</v>
      </c>
      <c r="D4175" t="s">
        <v>1063</v>
      </c>
      <c r="E4175" t="s">
        <v>677</v>
      </c>
      <c r="F4175">
        <v>6</v>
      </c>
      <c r="G4175" t="s">
        <v>634</v>
      </c>
      <c r="H4175" t="s">
        <v>634</v>
      </c>
      <c r="I4175">
        <v>2</v>
      </c>
      <c r="J4175">
        <v>208</v>
      </c>
    </row>
    <row r="4176" spans="1:10" x14ac:dyDescent="0.45">
      <c r="A4176">
        <v>83628</v>
      </c>
      <c r="B4176">
        <v>9</v>
      </c>
      <c r="C4176">
        <v>2</v>
      </c>
      <c r="D4176" t="s">
        <v>701</v>
      </c>
      <c r="E4176" t="s">
        <v>678</v>
      </c>
      <c r="F4176">
        <v>87</v>
      </c>
      <c r="G4176" t="s">
        <v>1810</v>
      </c>
      <c r="H4176">
        <v>32</v>
      </c>
      <c r="I4176" t="s">
        <v>634</v>
      </c>
      <c r="J4176" t="s">
        <v>634</v>
      </c>
    </row>
    <row r="4177" spans="1:10" x14ac:dyDescent="0.45">
      <c r="A4177">
        <v>83628</v>
      </c>
      <c r="B4177">
        <v>10</v>
      </c>
      <c r="C4177">
        <v>2</v>
      </c>
      <c r="D4177" t="s">
        <v>1373</v>
      </c>
      <c r="E4177" t="s">
        <v>677</v>
      </c>
      <c r="F4177">
        <v>2</v>
      </c>
      <c r="G4177" t="s">
        <v>634</v>
      </c>
      <c r="H4177" t="s">
        <v>634</v>
      </c>
      <c r="I4177">
        <v>2</v>
      </c>
      <c r="J4177">
        <v>207</v>
      </c>
    </row>
    <row r="4178" spans="1:10" x14ac:dyDescent="0.45">
      <c r="A4178">
        <v>83628</v>
      </c>
      <c r="B4178">
        <v>11</v>
      </c>
      <c r="C4178">
        <v>3</v>
      </c>
      <c r="D4178" t="s">
        <v>1298</v>
      </c>
      <c r="E4178" t="s">
        <v>678</v>
      </c>
      <c r="F4178">
        <v>23</v>
      </c>
      <c r="G4178" t="s">
        <v>634</v>
      </c>
      <c r="H4178" t="s">
        <v>634</v>
      </c>
      <c r="I4178">
        <v>2</v>
      </c>
      <c r="J4178">
        <v>205</v>
      </c>
    </row>
    <row r="4179" spans="1:10" x14ac:dyDescent="0.45">
      <c r="A4179">
        <v>83628</v>
      </c>
      <c r="B4179">
        <v>12</v>
      </c>
      <c r="C4179">
        <v>3</v>
      </c>
      <c r="D4179" t="s">
        <v>1198</v>
      </c>
      <c r="E4179" t="s">
        <v>677</v>
      </c>
      <c r="F4179">
        <v>9</v>
      </c>
      <c r="G4179" t="s">
        <v>1811</v>
      </c>
      <c r="H4179">
        <v>98</v>
      </c>
      <c r="I4179" t="s">
        <v>634</v>
      </c>
      <c r="J4179" t="s">
        <v>634</v>
      </c>
    </row>
    <row r="4180" spans="1:10" x14ac:dyDescent="0.45">
      <c r="A4180">
        <v>83628</v>
      </c>
      <c r="B4180">
        <v>13</v>
      </c>
      <c r="C4180">
        <v>3</v>
      </c>
      <c r="D4180" t="s">
        <v>988</v>
      </c>
      <c r="E4180" t="s">
        <v>678</v>
      </c>
      <c r="F4180">
        <v>44</v>
      </c>
      <c r="G4180" t="s">
        <v>1779</v>
      </c>
      <c r="H4180">
        <v>87</v>
      </c>
      <c r="I4180" t="s">
        <v>634</v>
      </c>
      <c r="J4180" t="s">
        <v>634</v>
      </c>
    </row>
    <row r="4181" spans="1:10" x14ac:dyDescent="0.45">
      <c r="A4181">
        <v>83628</v>
      </c>
      <c r="B4181">
        <v>14</v>
      </c>
      <c r="C4181">
        <v>3</v>
      </c>
      <c r="D4181" t="s">
        <v>812</v>
      </c>
      <c r="E4181" t="s">
        <v>678</v>
      </c>
      <c r="F4181" t="s">
        <v>634</v>
      </c>
      <c r="G4181" t="s">
        <v>634</v>
      </c>
      <c r="H4181" t="s">
        <v>634</v>
      </c>
      <c r="I4181" t="s">
        <v>634</v>
      </c>
      <c r="J4181">
        <v>401</v>
      </c>
    </row>
    <row r="4182" spans="1:10" x14ac:dyDescent="0.45">
      <c r="A4182">
        <v>83629</v>
      </c>
      <c r="B4182">
        <v>0</v>
      </c>
      <c r="C4182">
        <v>1</v>
      </c>
      <c r="D4182" t="s">
        <v>970</v>
      </c>
      <c r="E4182" t="s">
        <v>677</v>
      </c>
      <c r="F4182">
        <v>10</v>
      </c>
      <c r="G4182" t="s">
        <v>634</v>
      </c>
      <c r="H4182" t="s">
        <v>634</v>
      </c>
      <c r="I4182">
        <v>2</v>
      </c>
      <c r="J4182">
        <v>217</v>
      </c>
    </row>
    <row r="4183" spans="1:10" x14ac:dyDescent="0.45">
      <c r="A4183">
        <v>83629</v>
      </c>
      <c r="B4183">
        <v>1</v>
      </c>
      <c r="C4183">
        <v>1</v>
      </c>
      <c r="D4183" t="s">
        <v>1187</v>
      </c>
      <c r="E4183" t="s">
        <v>678</v>
      </c>
      <c r="F4183">
        <v>91</v>
      </c>
      <c r="G4183" t="s">
        <v>1755</v>
      </c>
      <c r="H4183">
        <v>60</v>
      </c>
      <c r="I4183" t="s">
        <v>634</v>
      </c>
      <c r="J4183" t="s">
        <v>634</v>
      </c>
    </row>
    <row r="4184" spans="1:10" x14ac:dyDescent="0.45">
      <c r="A4184">
        <v>83629</v>
      </c>
      <c r="B4184">
        <v>2</v>
      </c>
      <c r="C4184">
        <v>1</v>
      </c>
      <c r="D4184" t="s">
        <v>1675</v>
      </c>
      <c r="E4184" t="s">
        <v>678</v>
      </c>
      <c r="F4184">
        <v>10</v>
      </c>
      <c r="G4184" t="s">
        <v>1756</v>
      </c>
      <c r="H4184">
        <v>99</v>
      </c>
      <c r="I4184" t="s">
        <v>634</v>
      </c>
      <c r="J4184" t="s">
        <v>634</v>
      </c>
    </row>
    <row r="4185" spans="1:10" x14ac:dyDescent="0.45">
      <c r="A4185">
        <v>83629</v>
      </c>
      <c r="B4185">
        <v>3</v>
      </c>
      <c r="C4185">
        <v>2</v>
      </c>
      <c r="D4185" t="s">
        <v>1249</v>
      </c>
      <c r="E4185" t="s">
        <v>678</v>
      </c>
      <c r="F4185">
        <v>60</v>
      </c>
      <c r="G4185" t="s">
        <v>634</v>
      </c>
      <c r="H4185" t="s">
        <v>634</v>
      </c>
      <c r="I4185">
        <v>2</v>
      </c>
      <c r="J4185">
        <v>201</v>
      </c>
    </row>
    <row r="4186" spans="1:10" x14ac:dyDescent="0.45">
      <c r="A4186">
        <v>83629</v>
      </c>
      <c r="B4186">
        <v>4</v>
      </c>
      <c r="C4186">
        <v>2</v>
      </c>
      <c r="D4186" t="s">
        <v>1153</v>
      </c>
      <c r="E4186" t="s">
        <v>677</v>
      </c>
      <c r="F4186">
        <v>5</v>
      </c>
      <c r="G4186" t="s">
        <v>1766</v>
      </c>
      <c r="H4186">
        <v>12</v>
      </c>
      <c r="I4186" t="s">
        <v>634</v>
      </c>
      <c r="J4186" t="s">
        <v>634</v>
      </c>
    </row>
    <row r="4187" spans="1:10" x14ac:dyDescent="0.45">
      <c r="A4187">
        <v>83629</v>
      </c>
      <c r="B4187">
        <v>5</v>
      </c>
      <c r="C4187">
        <v>2</v>
      </c>
      <c r="D4187" t="s">
        <v>1583</v>
      </c>
      <c r="E4187" t="s">
        <v>678</v>
      </c>
      <c r="F4187">
        <v>91</v>
      </c>
      <c r="G4187" t="s">
        <v>634</v>
      </c>
      <c r="H4187" t="s">
        <v>634</v>
      </c>
      <c r="I4187">
        <v>2</v>
      </c>
      <c r="J4187">
        <v>201</v>
      </c>
    </row>
    <row r="4188" spans="1:10" x14ac:dyDescent="0.45">
      <c r="A4188">
        <v>83629</v>
      </c>
      <c r="B4188">
        <v>6</v>
      </c>
      <c r="C4188">
        <v>2</v>
      </c>
      <c r="D4188" t="s">
        <v>1202</v>
      </c>
      <c r="E4188" t="s">
        <v>677</v>
      </c>
      <c r="F4188">
        <v>55</v>
      </c>
      <c r="G4188" t="s">
        <v>634</v>
      </c>
      <c r="H4188" t="s">
        <v>634</v>
      </c>
      <c r="I4188">
        <v>2</v>
      </c>
      <c r="J4188">
        <v>213</v>
      </c>
    </row>
    <row r="4189" spans="1:10" x14ac:dyDescent="0.45">
      <c r="A4189">
        <v>83629</v>
      </c>
      <c r="B4189">
        <v>7</v>
      </c>
      <c r="C4189">
        <v>3</v>
      </c>
      <c r="D4189" t="s">
        <v>1290</v>
      </c>
      <c r="E4189" t="s">
        <v>678</v>
      </c>
      <c r="F4189">
        <v>10</v>
      </c>
      <c r="G4189" t="s">
        <v>1758</v>
      </c>
      <c r="H4189">
        <v>4</v>
      </c>
      <c r="I4189" t="s">
        <v>634</v>
      </c>
      <c r="J4189" t="s">
        <v>634</v>
      </c>
    </row>
    <row r="4190" spans="1:10" x14ac:dyDescent="0.45">
      <c r="A4190">
        <v>83629</v>
      </c>
      <c r="B4190">
        <v>8</v>
      </c>
      <c r="C4190">
        <v>3</v>
      </c>
      <c r="D4190" t="s">
        <v>1538</v>
      </c>
      <c r="E4190" t="s">
        <v>678</v>
      </c>
      <c r="F4190">
        <v>25</v>
      </c>
      <c r="G4190" t="s">
        <v>634</v>
      </c>
      <c r="H4190" t="s">
        <v>634</v>
      </c>
      <c r="I4190">
        <v>2</v>
      </c>
      <c r="J4190">
        <v>201</v>
      </c>
    </row>
    <row r="4191" spans="1:10" x14ac:dyDescent="0.45">
      <c r="A4191">
        <v>83629</v>
      </c>
      <c r="B4191">
        <v>9</v>
      </c>
      <c r="C4191">
        <v>3</v>
      </c>
      <c r="D4191" t="s">
        <v>1243</v>
      </c>
      <c r="E4191" t="s">
        <v>677</v>
      </c>
      <c r="F4191">
        <v>12</v>
      </c>
      <c r="G4191" t="s">
        <v>1770</v>
      </c>
      <c r="H4191">
        <v>92</v>
      </c>
      <c r="I4191" t="s">
        <v>634</v>
      </c>
      <c r="J4191" t="s">
        <v>634</v>
      </c>
    </row>
    <row r="4192" spans="1:10" x14ac:dyDescent="0.45">
      <c r="A4192">
        <v>83629</v>
      </c>
      <c r="B4192">
        <v>10</v>
      </c>
      <c r="C4192">
        <v>3</v>
      </c>
      <c r="D4192" t="s">
        <v>799</v>
      </c>
      <c r="E4192" t="s">
        <v>678</v>
      </c>
      <c r="F4192">
        <v>91</v>
      </c>
      <c r="G4192" t="s">
        <v>1771</v>
      </c>
      <c r="H4192">
        <v>60</v>
      </c>
      <c r="I4192" t="s">
        <v>634</v>
      </c>
      <c r="J4192" t="s">
        <v>634</v>
      </c>
    </row>
    <row r="4193" spans="1:10" x14ac:dyDescent="0.45">
      <c r="A4193">
        <v>83629</v>
      </c>
      <c r="B4193">
        <v>11</v>
      </c>
      <c r="C4193">
        <v>3</v>
      </c>
      <c r="D4193" t="s">
        <v>1199</v>
      </c>
      <c r="E4193" t="s">
        <v>677</v>
      </c>
      <c r="F4193" t="s">
        <v>634</v>
      </c>
      <c r="G4193" t="s">
        <v>634</v>
      </c>
      <c r="H4193" t="s">
        <v>634</v>
      </c>
      <c r="I4193" t="s">
        <v>634</v>
      </c>
      <c r="J4193">
        <v>401</v>
      </c>
    </row>
    <row r="4194" spans="1:10" x14ac:dyDescent="0.45">
      <c r="A4194">
        <v>83629</v>
      </c>
      <c r="B4194">
        <v>12</v>
      </c>
      <c r="C4194">
        <v>3</v>
      </c>
      <c r="D4194" t="s">
        <v>782</v>
      </c>
      <c r="E4194" t="s">
        <v>677</v>
      </c>
      <c r="F4194">
        <v>92</v>
      </c>
      <c r="G4194" t="s">
        <v>1751</v>
      </c>
      <c r="H4194">
        <v>25</v>
      </c>
      <c r="I4194" t="s">
        <v>634</v>
      </c>
      <c r="J4194" t="s">
        <v>634</v>
      </c>
    </row>
    <row r="4195" spans="1:10" x14ac:dyDescent="0.45">
      <c r="A4195">
        <v>83629</v>
      </c>
      <c r="B4195">
        <v>13</v>
      </c>
      <c r="C4195">
        <v>3</v>
      </c>
      <c r="D4195" t="s">
        <v>1036</v>
      </c>
      <c r="E4195" t="s">
        <v>678</v>
      </c>
      <c r="F4195">
        <v>91</v>
      </c>
      <c r="G4195" t="s">
        <v>1776</v>
      </c>
      <c r="H4195">
        <v>14</v>
      </c>
      <c r="I4195" t="s">
        <v>634</v>
      </c>
      <c r="J4195" t="s">
        <v>634</v>
      </c>
    </row>
    <row r="4196" spans="1:10" x14ac:dyDescent="0.45">
      <c r="A4196">
        <v>83629</v>
      </c>
      <c r="B4196">
        <v>14</v>
      </c>
      <c r="C4196">
        <v>3</v>
      </c>
      <c r="D4196" t="s">
        <v>1625</v>
      </c>
      <c r="E4196" t="s">
        <v>677</v>
      </c>
      <c r="F4196">
        <v>92</v>
      </c>
      <c r="G4196" t="s">
        <v>634</v>
      </c>
      <c r="H4196" t="s">
        <v>634</v>
      </c>
      <c r="I4196">
        <v>2</v>
      </c>
      <c r="J4196">
        <v>220</v>
      </c>
    </row>
    <row r="4197" spans="1:10" x14ac:dyDescent="0.45">
      <c r="A4197">
        <v>83629</v>
      </c>
      <c r="B4197">
        <v>15</v>
      </c>
      <c r="C4197">
        <v>3</v>
      </c>
      <c r="D4197" t="s">
        <v>1625</v>
      </c>
      <c r="E4197" t="s">
        <v>677</v>
      </c>
      <c r="F4197">
        <v>92</v>
      </c>
      <c r="G4197" t="s">
        <v>634</v>
      </c>
      <c r="H4197" t="s">
        <v>634</v>
      </c>
      <c r="I4197">
        <v>2</v>
      </c>
      <c r="J4197">
        <v>217</v>
      </c>
    </row>
    <row r="4198" spans="1:10" x14ac:dyDescent="0.45">
      <c r="A4198">
        <v>83630</v>
      </c>
      <c r="B4198">
        <v>0</v>
      </c>
      <c r="C4198">
        <v>1</v>
      </c>
      <c r="D4198" t="s">
        <v>772</v>
      </c>
      <c r="E4198" t="s">
        <v>678</v>
      </c>
      <c r="F4198">
        <v>68</v>
      </c>
      <c r="G4198" t="s">
        <v>1755</v>
      </c>
      <c r="H4198">
        <v>3</v>
      </c>
      <c r="I4198" t="s">
        <v>634</v>
      </c>
      <c r="J4198" t="s">
        <v>634</v>
      </c>
    </row>
    <row r="4199" spans="1:10" x14ac:dyDescent="0.45">
      <c r="A4199">
        <v>83630</v>
      </c>
      <c r="B4199">
        <v>1</v>
      </c>
      <c r="C4199">
        <v>1</v>
      </c>
      <c r="D4199" t="s">
        <v>1124</v>
      </c>
      <c r="E4199" t="s">
        <v>677</v>
      </c>
      <c r="F4199">
        <v>17</v>
      </c>
      <c r="G4199" t="s">
        <v>1746</v>
      </c>
      <c r="H4199">
        <v>15</v>
      </c>
      <c r="I4199" t="s">
        <v>634</v>
      </c>
      <c r="J4199" t="s">
        <v>634</v>
      </c>
    </row>
    <row r="4200" spans="1:10" x14ac:dyDescent="0.45">
      <c r="A4200">
        <v>83630</v>
      </c>
      <c r="B4200">
        <v>2</v>
      </c>
      <c r="C4200">
        <v>1</v>
      </c>
      <c r="D4200" t="s">
        <v>1520</v>
      </c>
      <c r="E4200" t="s">
        <v>677</v>
      </c>
      <c r="F4200">
        <v>77</v>
      </c>
      <c r="G4200" t="s">
        <v>1747</v>
      </c>
      <c r="H4200">
        <v>97</v>
      </c>
      <c r="I4200" t="s">
        <v>634</v>
      </c>
      <c r="J4200" t="s">
        <v>634</v>
      </c>
    </row>
    <row r="4201" spans="1:10" x14ac:dyDescent="0.45">
      <c r="A4201">
        <v>83630</v>
      </c>
      <c r="B4201">
        <v>3</v>
      </c>
      <c r="C4201">
        <v>2</v>
      </c>
      <c r="D4201" t="s">
        <v>1602</v>
      </c>
      <c r="E4201" t="s">
        <v>678</v>
      </c>
      <c r="F4201">
        <v>9</v>
      </c>
      <c r="G4201" t="s">
        <v>1748</v>
      </c>
      <c r="H4201">
        <v>68</v>
      </c>
      <c r="I4201" t="s">
        <v>634</v>
      </c>
      <c r="J4201" t="s">
        <v>634</v>
      </c>
    </row>
    <row r="4202" spans="1:10" x14ac:dyDescent="0.45">
      <c r="A4202">
        <v>83630</v>
      </c>
      <c r="B4202">
        <v>4</v>
      </c>
      <c r="C4202">
        <v>2</v>
      </c>
      <c r="D4202" t="s">
        <v>765</v>
      </c>
      <c r="E4202" t="s">
        <v>677</v>
      </c>
      <c r="F4202">
        <v>97</v>
      </c>
      <c r="G4202" t="s">
        <v>1749</v>
      </c>
      <c r="H4202">
        <v>5</v>
      </c>
      <c r="I4202" t="s">
        <v>634</v>
      </c>
      <c r="J4202" t="s">
        <v>634</v>
      </c>
    </row>
    <row r="4203" spans="1:10" x14ac:dyDescent="0.45">
      <c r="A4203">
        <v>83630</v>
      </c>
      <c r="B4203">
        <v>5</v>
      </c>
      <c r="C4203">
        <v>2</v>
      </c>
      <c r="D4203" t="s">
        <v>1007</v>
      </c>
      <c r="E4203" t="s">
        <v>678</v>
      </c>
      <c r="F4203">
        <v>11</v>
      </c>
      <c r="G4203" t="s">
        <v>1750</v>
      </c>
      <c r="H4203">
        <v>5</v>
      </c>
      <c r="I4203" t="s">
        <v>634</v>
      </c>
      <c r="J4203" t="s">
        <v>634</v>
      </c>
    </row>
    <row r="4204" spans="1:10" x14ac:dyDescent="0.45">
      <c r="A4204">
        <v>83630</v>
      </c>
      <c r="B4204">
        <v>6</v>
      </c>
      <c r="C4204">
        <v>2</v>
      </c>
      <c r="D4204" t="s">
        <v>1340</v>
      </c>
      <c r="E4204" t="s">
        <v>677</v>
      </c>
      <c r="F4204">
        <v>23</v>
      </c>
      <c r="G4204" t="s">
        <v>634</v>
      </c>
      <c r="H4204" t="s">
        <v>634</v>
      </c>
      <c r="I4204">
        <v>2</v>
      </c>
      <c r="J4204">
        <v>219</v>
      </c>
    </row>
    <row r="4205" spans="1:10" x14ac:dyDescent="0.45">
      <c r="A4205">
        <v>83630</v>
      </c>
      <c r="B4205">
        <v>7</v>
      </c>
      <c r="C4205">
        <v>3</v>
      </c>
      <c r="D4205" t="s">
        <v>899</v>
      </c>
      <c r="E4205" t="s">
        <v>677</v>
      </c>
      <c r="F4205">
        <v>5</v>
      </c>
      <c r="G4205" t="s">
        <v>1778</v>
      </c>
      <c r="H4205">
        <v>97</v>
      </c>
      <c r="I4205" t="s">
        <v>634</v>
      </c>
      <c r="J4205" t="s">
        <v>634</v>
      </c>
    </row>
    <row r="4206" spans="1:10" x14ac:dyDescent="0.45">
      <c r="A4206">
        <v>83630</v>
      </c>
      <c r="B4206">
        <v>8</v>
      </c>
      <c r="C4206">
        <v>3</v>
      </c>
      <c r="D4206" t="s">
        <v>911</v>
      </c>
      <c r="E4206" t="s">
        <v>678</v>
      </c>
      <c r="F4206">
        <v>17</v>
      </c>
      <c r="G4206" t="s">
        <v>1752</v>
      </c>
      <c r="H4206">
        <v>10</v>
      </c>
      <c r="I4206" t="s">
        <v>634</v>
      </c>
      <c r="J4206" t="s">
        <v>634</v>
      </c>
    </row>
    <row r="4207" spans="1:10" x14ac:dyDescent="0.45">
      <c r="A4207">
        <v>83630</v>
      </c>
      <c r="B4207">
        <v>9</v>
      </c>
      <c r="C4207">
        <v>3</v>
      </c>
      <c r="D4207" t="s">
        <v>1061</v>
      </c>
      <c r="E4207" t="s">
        <v>678</v>
      </c>
      <c r="F4207">
        <v>31</v>
      </c>
      <c r="G4207" t="s">
        <v>634</v>
      </c>
      <c r="H4207" t="s">
        <v>634</v>
      </c>
      <c r="I4207">
        <v>2</v>
      </c>
      <c r="J4207">
        <v>0</v>
      </c>
    </row>
    <row r="4208" spans="1:10" x14ac:dyDescent="0.45">
      <c r="A4208">
        <v>83630</v>
      </c>
      <c r="B4208">
        <v>10</v>
      </c>
      <c r="C4208">
        <v>3</v>
      </c>
      <c r="D4208" t="s">
        <v>1216</v>
      </c>
      <c r="E4208" t="s">
        <v>677</v>
      </c>
      <c r="F4208">
        <v>77</v>
      </c>
      <c r="G4208" t="s">
        <v>1780</v>
      </c>
      <c r="H4208">
        <v>97</v>
      </c>
      <c r="I4208" t="s">
        <v>634</v>
      </c>
      <c r="J4208" t="s">
        <v>634</v>
      </c>
    </row>
    <row r="4209" spans="1:10" x14ac:dyDescent="0.45">
      <c r="A4209">
        <v>83630</v>
      </c>
      <c r="B4209">
        <v>11</v>
      </c>
      <c r="C4209">
        <v>3</v>
      </c>
      <c r="D4209" t="s">
        <v>1483</v>
      </c>
      <c r="E4209" t="s">
        <v>678</v>
      </c>
      <c r="F4209">
        <v>68</v>
      </c>
      <c r="G4209" t="s">
        <v>1754</v>
      </c>
      <c r="H4209" t="s">
        <v>634</v>
      </c>
      <c r="I4209" t="s">
        <v>634</v>
      </c>
      <c r="J4209" t="s">
        <v>634</v>
      </c>
    </row>
    <row r="4210" spans="1:10" x14ac:dyDescent="0.45">
      <c r="A4210">
        <v>83630</v>
      </c>
      <c r="B4210">
        <v>12</v>
      </c>
      <c r="C4210">
        <v>3</v>
      </c>
      <c r="D4210" t="s">
        <v>809</v>
      </c>
      <c r="E4210" t="s">
        <v>678</v>
      </c>
      <c r="F4210" t="s">
        <v>634</v>
      </c>
      <c r="G4210" t="s">
        <v>634</v>
      </c>
      <c r="H4210" t="s">
        <v>634</v>
      </c>
      <c r="I4210" t="s">
        <v>634</v>
      </c>
      <c r="J4210">
        <v>401</v>
      </c>
    </row>
    <row r="4211" spans="1:10" x14ac:dyDescent="0.45">
      <c r="A4211">
        <v>83630</v>
      </c>
      <c r="B4211">
        <v>13</v>
      </c>
      <c r="C4211">
        <v>4</v>
      </c>
      <c r="D4211" t="s">
        <v>1457</v>
      </c>
      <c r="E4211" t="s">
        <v>677</v>
      </c>
      <c r="F4211">
        <v>97</v>
      </c>
      <c r="G4211" t="s">
        <v>1814</v>
      </c>
      <c r="H4211">
        <v>77</v>
      </c>
      <c r="I4211" t="s">
        <v>634</v>
      </c>
      <c r="J4211" t="s">
        <v>634</v>
      </c>
    </row>
    <row r="4212" spans="1:10" x14ac:dyDescent="0.45">
      <c r="A4212">
        <v>83631</v>
      </c>
      <c r="B4212">
        <v>0</v>
      </c>
      <c r="C4212">
        <v>1</v>
      </c>
      <c r="D4212" t="s">
        <v>862</v>
      </c>
      <c r="E4212" t="s">
        <v>678</v>
      </c>
      <c r="F4212">
        <v>23</v>
      </c>
      <c r="G4212" t="s">
        <v>1755</v>
      </c>
      <c r="H4212" t="s">
        <v>634</v>
      </c>
      <c r="I4212" t="s">
        <v>634</v>
      </c>
      <c r="J4212" t="s">
        <v>634</v>
      </c>
    </row>
    <row r="4213" spans="1:10" x14ac:dyDescent="0.45">
      <c r="A4213">
        <v>83631</v>
      </c>
      <c r="B4213">
        <v>1</v>
      </c>
      <c r="C4213">
        <v>1</v>
      </c>
      <c r="D4213" t="s">
        <v>1221</v>
      </c>
      <c r="E4213" t="s">
        <v>678</v>
      </c>
      <c r="F4213">
        <v>95</v>
      </c>
      <c r="G4213" t="s">
        <v>634</v>
      </c>
      <c r="H4213" t="s">
        <v>634</v>
      </c>
      <c r="I4213">
        <v>2</v>
      </c>
      <c r="J4213">
        <v>212</v>
      </c>
    </row>
    <row r="4214" spans="1:10" x14ac:dyDescent="0.45">
      <c r="A4214">
        <v>83631</v>
      </c>
      <c r="B4214">
        <v>2</v>
      </c>
      <c r="C4214">
        <v>1</v>
      </c>
      <c r="D4214" t="s">
        <v>1228</v>
      </c>
      <c r="E4214" t="s">
        <v>677</v>
      </c>
      <c r="F4214">
        <v>91</v>
      </c>
      <c r="G4214" t="s">
        <v>1746</v>
      </c>
      <c r="H4214">
        <v>60</v>
      </c>
      <c r="I4214" t="s">
        <v>634</v>
      </c>
      <c r="J4214" t="s">
        <v>634</v>
      </c>
    </row>
    <row r="4215" spans="1:10" x14ac:dyDescent="0.45">
      <c r="A4215">
        <v>83631</v>
      </c>
      <c r="B4215">
        <v>3</v>
      </c>
      <c r="C4215">
        <v>1</v>
      </c>
      <c r="D4215" t="s">
        <v>1330</v>
      </c>
      <c r="E4215" t="s">
        <v>678</v>
      </c>
      <c r="F4215">
        <v>94</v>
      </c>
      <c r="G4215" t="s">
        <v>1766</v>
      </c>
      <c r="H4215">
        <v>95</v>
      </c>
      <c r="I4215" t="s">
        <v>634</v>
      </c>
      <c r="J4215" t="s">
        <v>634</v>
      </c>
    </row>
    <row r="4216" spans="1:10" x14ac:dyDescent="0.45">
      <c r="A4216">
        <v>83631</v>
      </c>
      <c r="B4216">
        <v>4</v>
      </c>
      <c r="C4216">
        <v>1</v>
      </c>
      <c r="D4216" t="s">
        <v>1027</v>
      </c>
      <c r="E4216" t="s">
        <v>678</v>
      </c>
      <c r="F4216">
        <v>9</v>
      </c>
      <c r="G4216" t="s">
        <v>1758</v>
      </c>
      <c r="H4216">
        <v>98</v>
      </c>
      <c r="I4216" t="s">
        <v>634</v>
      </c>
      <c r="J4216" t="s">
        <v>634</v>
      </c>
    </row>
    <row r="4217" spans="1:10" x14ac:dyDescent="0.45">
      <c r="A4217">
        <v>83631</v>
      </c>
      <c r="B4217">
        <v>5</v>
      </c>
      <c r="C4217">
        <v>1</v>
      </c>
      <c r="D4217" t="s">
        <v>1189</v>
      </c>
      <c r="E4217" t="s">
        <v>678</v>
      </c>
      <c r="F4217">
        <v>17</v>
      </c>
      <c r="G4217" t="s">
        <v>634</v>
      </c>
      <c r="H4217" t="s">
        <v>634</v>
      </c>
      <c r="I4217">
        <v>2</v>
      </c>
      <c r="J4217">
        <v>208</v>
      </c>
    </row>
    <row r="4218" spans="1:10" x14ac:dyDescent="0.45">
      <c r="A4218">
        <v>83631</v>
      </c>
      <c r="B4218">
        <v>6</v>
      </c>
      <c r="C4218">
        <v>1</v>
      </c>
      <c r="D4218" t="s">
        <v>885</v>
      </c>
      <c r="E4218" t="s">
        <v>677</v>
      </c>
      <c r="F4218">
        <v>10</v>
      </c>
      <c r="G4218" t="s">
        <v>1770</v>
      </c>
      <c r="H4218">
        <v>60</v>
      </c>
      <c r="I4218" t="s">
        <v>634</v>
      </c>
      <c r="J4218" t="s">
        <v>634</v>
      </c>
    </row>
    <row r="4219" spans="1:10" x14ac:dyDescent="0.45">
      <c r="A4219">
        <v>83631</v>
      </c>
      <c r="B4219">
        <v>7</v>
      </c>
      <c r="C4219">
        <v>2</v>
      </c>
      <c r="D4219" t="s">
        <v>1676</v>
      </c>
      <c r="E4219" t="s">
        <v>677</v>
      </c>
      <c r="F4219">
        <v>99</v>
      </c>
      <c r="G4219" t="s">
        <v>1750</v>
      </c>
      <c r="H4219">
        <v>10</v>
      </c>
      <c r="I4219" t="s">
        <v>634</v>
      </c>
      <c r="J4219" t="s">
        <v>634</v>
      </c>
    </row>
    <row r="4220" spans="1:10" x14ac:dyDescent="0.45">
      <c r="A4220">
        <v>83631</v>
      </c>
      <c r="B4220">
        <v>8</v>
      </c>
      <c r="C4220">
        <v>2</v>
      </c>
      <c r="D4220" t="s">
        <v>905</v>
      </c>
      <c r="E4220" t="s">
        <v>678</v>
      </c>
      <c r="F4220">
        <v>9</v>
      </c>
      <c r="G4220" t="s">
        <v>1751</v>
      </c>
      <c r="H4220">
        <v>88</v>
      </c>
      <c r="I4220" t="s">
        <v>634</v>
      </c>
      <c r="J4220" t="s">
        <v>634</v>
      </c>
    </row>
    <row r="4221" spans="1:10" x14ac:dyDescent="0.45">
      <c r="A4221">
        <v>83631</v>
      </c>
      <c r="B4221">
        <v>9</v>
      </c>
      <c r="C4221">
        <v>2</v>
      </c>
      <c r="D4221" t="s">
        <v>756</v>
      </c>
      <c r="E4221" t="s">
        <v>677</v>
      </c>
      <c r="F4221">
        <v>91</v>
      </c>
      <c r="G4221" t="s">
        <v>634</v>
      </c>
      <c r="H4221" t="s">
        <v>634</v>
      </c>
      <c r="I4221">
        <v>2</v>
      </c>
      <c r="J4221">
        <v>205</v>
      </c>
    </row>
    <row r="4222" spans="1:10" x14ac:dyDescent="0.45">
      <c r="A4222">
        <v>83631</v>
      </c>
      <c r="B4222">
        <v>10</v>
      </c>
      <c r="C4222">
        <v>2</v>
      </c>
      <c r="D4222" t="s">
        <v>1711</v>
      </c>
      <c r="E4222" t="s">
        <v>678</v>
      </c>
      <c r="F4222">
        <v>6</v>
      </c>
      <c r="G4222" t="s">
        <v>634</v>
      </c>
      <c r="H4222" t="s">
        <v>634</v>
      </c>
      <c r="I4222">
        <v>2</v>
      </c>
      <c r="J4222">
        <v>201</v>
      </c>
    </row>
    <row r="4223" spans="1:10" x14ac:dyDescent="0.45">
      <c r="A4223">
        <v>83631</v>
      </c>
      <c r="B4223">
        <v>11</v>
      </c>
      <c r="C4223">
        <v>2</v>
      </c>
      <c r="D4223" t="s">
        <v>1402</v>
      </c>
      <c r="E4223" t="s">
        <v>677</v>
      </c>
      <c r="F4223">
        <v>60</v>
      </c>
      <c r="G4223" t="s">
        <v>1752</v>
      </c>
      <c r="H4223">
        <v>25</v>
      </c>
      <c r="I4223" t="s">
        <v>634</v>
      </c>
      <c r="J4223" t="s">
        <v>634</v>
      </c>
    </row>
    <row r="4224" spans="1:10" x14ac:dyDescent="0.45">
      <c r="A4224">
        <v>83631</v>
      </c>
      <c r="B4224">
        <v>12</v>
      </c>
      <c r="C4224">
        <v>2</v>
      </c>
      <c r="D4224" t="s">
        <v>1311</v>
      </c>
      <c r="E4224" t="s">
        <v>678</v>
      </c>
      <c r="F4224">
        <v>79</v>
      </c>
      <c r="G4224" t="s">
        <v>634</v>
      </c>
      <c r="H4224" t="s">
        <v>634</v>
      </c>
      <c r="I4224">
        <v>4</v>
      </c>
      <c r="J4224">
        <v>504</v>
      </c>
    </row>
    <row r="4225" spans="1:10" x14ac:dyDescent="0.45">
      <c r="A4225">
        <v>83631</v>
      </c>
      <c r="B4225">
        <v>13</v>
      </c>
      <c r="C4225">
        <v>2</v>
      </c>
      <c r="D4225" t="s">
        <v>752</v>
      </c>
      <c r="E4225" t="s">
        <v>677</v>
      </c>
      <c r="F4225">
        <v>25</v>
      </c>
      <c r="G4225" t="s">
        <v>1780</v>
      </c>
      <c r="H4225">
        <v>60</v>
      </c>
      <c r="I4225" t="s">
        <v>634</v>
      </c>
      <c r="J4225" t="s">
        <v>634</v>
      </c>
    </row>
    <row r="4226" spans="1:10" x14ac:dyDescent="0.45">
      <c r="A4226">
        <v>83631</v>
      </c>
      <c r="B4226">
        <v>14</v>
      </c>
      <c r="C4226">
        <v>3</v>
      </c>
      <c r="D4226" t="s">
        <v>1592</v>
      </c>
      <c r="E4226" t="s">
        <v>677</v>
      </c>
      <c r="F4226">
        <v>99</v>
      </c>
      <c r="G4226" t="s">
        <v>634</v>
      </c>
      <c r="H4226" t="s">
        <v>634</v>
      </c>
      <c r="I4226">
        <v>2</v>
      </c>
      <c r="J4226">
        <v>213</v>
      </c>
    </row>
    <row r="4227" spans="1:10" x14ac:dyDescent="0.45">
      <c r="A4227">
        <v>83631</v>
      </c>
      <c r="B4227">
        <v>15</v>
      </c>
      <c r="C4227">
        <v>3</v>
      </c>
      <c r="D4227" t="s">
        <v>1518</v>
      </c>
      <c r="E4227" t="s">
        <v>677</v>
      </c>
      <c r="F4227">
        <v>74</v>
      </c>
      <c r="G4227" t="s">
        <v>634</v>
      </c>
      <c r="H4227" t="s">
        <v>634</v>
      </c>
      <c r="I4227">
        <v>2</v>
      </c>
      <c r="J4227">
        <v>201</v>
      </c>
    </row>
    <row r="4228" spans="1:10" x14ac:dyDescent="0.45">
      <c r="A4228">
        <v>83631</v>
      </c>
      <c r="B4228">
        <v>16</v>
      </c>
      <c r="C4228">
        <v>3</v>
      </c>
      <c r="D4228" t="s">
        <v>1518</v>
      </c>
      <c r="E4228" t="s">
        <v>678</v>
      </c>
      <c r="F4228" t="s">
        <v>634</v>
      </c>
      <c r="G4228" t="s">
        <v>634</v>
      </c>
      <c r="H4228" t="s">
        <v>634</v>
      </c>
      <c r="I4228" t="s">
        <v>634</v>
      </c>
      <c r="J4228">
        <v>401</v>
      </c>
    </row>
    <row r="4229" spans="1:10" x14ac:dyDescent="0.45">
      <c r="A4229">
        <v>83631</v>
      </c>
      <c r="B4229">
        <v>17</v>
      </c>
      <c r="C4229">
        <v>3</v>
      </c>
      <c r="D4229" t="s">
        <v>1439</v>
      </c>
      <c r="E4229" t="s">
        <v>677</v>
      </c>
      <c r="F4229">
        <v>14</v>
      </c>
      <c r="G4229" t="s">
        <v>1781</v>
      </c>
      <c r="H4229">
        <v>5</v>
      </c>
      <c r="I4229" t="s">
        <v>634</v>
      </c>
      <c r="J4229" t="s">
        <v>634</v>
      </c>
    </row>
    <row r="4230" spans="1:10" x14ac:dyDescent="0.45">
      <c r="A4230">
        <v>83631</v>
      </c>
      <c r="B4230">
        <v>18</v>
      </c>
      <c r="C4230">
        <v>3</v>
      </c>
      <c r="D4230" t="s">
        <v>1439</v>
      </c>
      <c r="E4230" t="s">
        <v>677</v>
      </c>
      <c r="F4230">
        <v>25</v>
      </c>
      <c r="G4230" t="s">
        <v>634</v>
      </c>
      <c r="H4230" t="s">
        <v>634</v>
      </c>
      <c r="I4230">
        <v>2</v>
      </c>
      <c r="J4230">
        <v>208</v>
      </c>
    </row>
    <row r="4231" spans="1:10" x14ac:dyDescent="0.45">
      <c r="A4231">
        <v>83631</v>
      </c>
      <c r="B4231">
        <v>19</v>
      </c>
      <c r="C4231">
        <v>3</v>
      </c>
      <c r="D4231" t="s">
        <v>1439</v>
      </c>
      <c r="E4231" t="s">
        <v>678</v>
      </c>
      <c r="F4231">
        <v>6</v>
      </c>
      <c r="G4231" t="s">
        <v>634</v>
      </c>
      <c r="H4231" t="s">
        <v>634</v>
      </c>
      <c r="I4231">
        <v>2</v>
      </c>
      <c r="J4231">
        <v>208</v>
      </c>
    </row>
    <row r="4232" spans="1:10" x14ac:dyDescent="0.45">
      <c r="A4232">
        <v>83631</v>
      </c>
      <c r="B4232">
        <v>20</v>
      </c>
      <c r="C4232">
        <v>3</v>
      </c>
      <c r="D4232" t="s">
        <v>1256</v>
      </c>
      <c r="E4232" t="s">
        <v>677</v>
      </c>
      <c r="F4232">
        <v>4</v>
      </c>
      <c r="G4232" t="s">
        <v>1782</v>
      </c>
      <c r="H4232">
        <v>10</v>
      </c>
      <c r="I4232" t="s">
        <v>634</v>
      </c>
      <c r="J4232" t="s">
        <v>634</v>
      </c>
    </row>
    <row r="4233" spans="1:10" x14ac:dyDescent="0.45">
      <c r="A4233">
        <v>83631</v>
      </c>
      <c r="B4233">
        <v>21</v>
      </c>
      <c r="C4233">
        <v>3</v>
      </c>
      <c r="D4233" t="s">
        <v>1315</v>
      </c>
      <c r="E4233" t="s">
        <v>677</v>
      </c>
      <c r="F4233">
        <v>10</v>
      </c>
      <c r="G4233" t="s">
        <v>1783</v>
      </c>
      <c r="H4233">
        <v>60</v>
      </c>
      <c r="I4233" t="s">
        <v>634</v>
      </c>
      <c r="J4233" t="s">
        <v>634</v>
      </c>
    </row>
    <row r="4234" spans="1:10" x14ac:dyDescent="0.45">
      <c r="A4234">
        <v>83631</v>
      </c>
      <c r="B4234">
        <v>22</v>
      </c>
      <c r="C4234">
        <v>3</v>
      </c>
      <c r="D4234" t="s">
        <v>1588</v>
      </c>
      <c r="E4234" t="s">
        <v>677</v>
      </c>
      <c r="F4234">
        <v>99</v>
      </c>
      <c r="G4234" t="s">
        <v>634</v>
      </c>
      <c r="H4234" t="s">
        <v>634</v>
      </c>
      <c r="I4234">
        <v>2</v>
      </c>
      <c r="J4234">
        <v>202</v>
      </c>
    </row>
    <row r="4235" spans="1:10" x14ac:dyDescent="0.45">
      <c r="A4235">
        <v>83631</v>
      </c>
      <c r="B4235">
        <v>23</v>
      </c>
      <c r="C4235">
        <v>3</v>
      </c>
      <c r="D4235" t="s">
        <v>1625</v>
      </c>
      <c r="E4235" t="s">
        <v>678</v>
      </c>
      <c r="F4235">
        <v>6</v>
      </c>
      <c r="G4235" t="s">
        <v>634</v>
      </c>
      <c r="H4235" t="s">
        <v>634</v>
      </c>
      <c r="I4235">
        <v>2</v>
      </c>
      <c r="J4235">
        <v>220</v>
      </c>
    </row>
    <row r="4236" spans="1:10" x14ac:dyDescent="0.45">
      <c r="A4236">
        <v>83632</v>
      </c>
      <c r="B4236">
        <v>0</v>
      </c>
      <c r="C4236">
        <v>2</v>
      </c>
      <c r="D4236" t="s">
        <v>967</v>
      </c>
      <c r="E4236" t="s">
        <v>678</v>
      </c>
      <c r="F4236">
        <v>98</v>
      </c>
      <c r="G4236" t="s">
        <v>1755</v>
      </c>
      <c r="H4236">
        <v>12</v>
      </c>
      <c r="I4236" t="s">
        <v>634</v>
      </c>
      <c r="J4236" t="s">
        <v>634</v>
      </c>
    </row>
    <row r="4237" spans="1:10" x14ac:dyDescent="0.45">
      <c r="A4237">
        <v>83632</v>
      </c>
      <c r="B4237">
        <v>1</v>
      </c>
      <c r="C4237">
        <v>2</v>
      </c>
      <c r="D4237" t="s">
        <v>879</v>
      </c>
      <c r="E4237" t="s">
        <v>678</v>
      </c>
      <c r="F4237">
        <v>32</v>
      </c>
      <c r="G4237" t="s">
        <v>1756</v>
      </c>
      <c r="H4237" t="s">
        <v>634</v>
      </c>
      <c r="I4237" t="s">
        <v>634</v>
      </c>
      <c r="J4237" t="s">
        <v>634</v>
      </c>
    </row>
    <row r="4238" spans="1:10" x14ac:dyDescent="0.45">
      <c r="A4238">
        <v>83632</v>
      </c>
      <c r="B4238">
        <v>2</v>
      </c>
      <c r="C4238">
        <v>2</v>
      </c>
      <c r="D4238" t="s">
        <v>1609</v>
      </c>
      <c r="E4238" t="s">
        <v>678</v>
      </c>
      <c r="F4238">
        <v>44</v>
      </c>
      <c r="G4238" t="s">
        <v>1757</v>
      </c>
      <c r="H4238">
        <v>32</v>
      </c>
      <c r="I4238" t="s">
        <v>634</v>
      </c>
      <c r="J4238" t="s">
        <v>634</v>
      </c>
    </row>
    <row r="4239" spans="1:10" x14ac:dyDescent="0.45">
      <c r="A4239">
        <v>83632</v>
      </c>
      <c r="B4239">
        <v>3</v>
      </c>
      <c r="C4239">
        <v>2</v>
      </c>
      <c r="D4239" t="s">
        <v>1313</v>
      </c>
      <c r="E4239" t="s">
        <v>678</v>
      </c>
      <c r="F4239">
        <v>23</v>
      </c>
      <c r="G4239" t="s">
        <v>1774</v>
      </c>
      <c r="H4239">
        <v>16</v>
      </c>
      <c r="I4239" t="s">
        <v>634</v>
      </c>
      <c r="J4239" t="s">
        <v>634</v>
      </c>
    </row>
    <row r="4240" spans="1:10" x14ac:dyDescent="0.45">
      <c r="A4240">
        <v>83632</v>
      </c>
      <c r="B4240">
        <v>4</v>
      </c>
      <c r="C4240">
        <v>2</v>
      </c>
      <c r="D4240" t="s">
        <v>892</v>
      </c>
      <c r="E4240" t="s">
        <v>677</v>
      </c>
      <c r="F4240">
        <v>10</v>
      </c>
      <c r="G4240" t="s">
        <v>634</v>
      </c>
      <c r="H4240" t="s">
        <v>634</v>
      </c>
      <c r="I4240">
        <v>2</v>
      </c>
      <c r="J4240">
        <v>101</v>
      </c>
    </row>
    <row r="4241" spans="1:10" x14ac:dyDescent="0.45">
      <c r="A4241">
        <v>83632</v>
      </c>
      <c r="B4241">
        <v>5</v>
      </c>
      <c r="C4241">
        <v>2</v>
      </c>
      <c r="D4241" t="s">
        <v>892</v>
      </c>
      <c r="E4241" t="s">
        <v>677</v>
      </c>
      <c r="F4241">
        <v>6</v>
      </c>
      <c r="G4241" t="s">
        <v>634</v>
      </c>
      <c r="H4241" t="s">
        <v>634</v>
      </c>
      <c r="I4241">
        <v>2</v>
      </c>
      <c r="J4241">
        <v>208</v>
      </c>
    </row>
    <row r="4242" spans="1:10" x14ac:dyDescent="0.45">
      <c r="A4242">
        <v>83632</v>
      </c>
      <c r="B4242">
        <v>6</v>
      </c>
      <c r="C4242">
        <v>2</v>
      </c>
      <c r="D4242" t="s">
        <v>892</v>
      </c>
      <c r="E4242" t="s">
        <v>677</v>
      </c>
      <c r="F4242">
        <v>10</v>
      </c>
      <c r="G4242" t="s">
        <v>634</v>
      </c>
      <c r="H4242" t="s">
        <v>634</v>
      </c>
      <c r="I4242">
        <v>2</v>
      </c>
      <c r="J4242">
        <v>208</v>
      </c>
    </row>
    <row r="4243" spans="1:10" x14ac:dyDescent="0.45">
      <c r="A4243">
        <v>83632</v>
      </c>
      <c r="B4243">
        <v>7</v>
      </c>
      <c r="C4243">
        <v>2</v>
      </c>
      <c r="D4243" t="s">
        <v>962</v>
      </c>
      <c r="E4243" t="s">
        <v>677</v>
      </c>
      <c r="F4243">
        <v>9</v>
      </c>
      <c r="G4243" t="s">
        <v>1759</v>
      </c>
      <c r="H4243">
        <v>3</v>
      </c>
      <c r="I4243" t="s">
        <v>634</v>
      </c>
      <c r="J4243" t="s">
        <v>634</v>
      </c>
    </row>
    <row r="4244" spans="1:10" x14ac:dyDescent="0.45">
      <c r="A4244">
        <v>83632</v>
      </c>
      <c r="B4244">
        <v>8</v>
      </c>
      <c r="C4244">
        <v>3</v>
      </c>
      <c r="D4244" t="s">
        <v>1639</v>
      </c>
      <c r="E4244" t="s">
        <v>678</v>
      </c>
      <c r="F4244" t="s">
        <v>634</v>
      </c>
      <c r="G4244" t="s">
        <v>1760</v>
      </c>
      <c r="H4244" t="s">
        <v>634</v>
      </c>
      <c r="I4244" t="s">
        <v>634</v>
      </c>
      <c r="J4244" t="s">
        <v>634</v>
      </c>
    </row>
    <row r="4245" spans="1:10" x14ac:dyDescent="0.45">
      <c r="A4245">
        <v>83632</v>
      </c>
      <c r="B4245">
        <v>9</v>
      </c>
      <c r="C4245">
        <v>3</v>
      </c>
      <c r="D4245" t="s">
        <v>1085</v>
      </c>
      <c r="E4245" t="s">
        <v>678</v>
      </c>
      <c r="F4245">
        <v>87</v>
      </c>
      <c r="G4245" t="s">
        <v>1761</v>
      </c>
      <c r="H4245">
        <v>32</v>
      </c>
      <c r="I4245" t="s">
        <v>634</v>
      </c>
      <c r="J4245" t="s">
        <v>634</v>
      </c>
    </row>
    <row r="4246" spans="1:10" x14ac:dyDescent="0.45">
      <c r="A4246">
        <v>83632</v>
      </c>
      <c r="B4246">
        <v>10</v>
      </c>
      <c r="C4246">
        <v>3</v>
      </c>
      <c r="D4246" t="s">
        <v>804</v>
      </c>
      <c r="E4246" t="s">
        <v>677</v>
      </c>
      <c r="F4246">
        <v>68</v>
      </c>
      <c r="G4246" t="s">
        <v>1767</v>
      </c>
      <c r="H4246" t="s">
        <v>634</v>
      </c>
      <c r="I4246" t="s">
        <v>634</v>
      </c>
      <c r="J4246" t="s">
        <v>634</v>
      </c>
    </row>
    <row r="4247" spans="1:10" x14ac:dyDescent="0.45">
      <c r="A4247">
        <v>83632</v>
      </c>
      <c r="B4247">
        <v>11</v>
      </c>
      <c r="C4247">
        <v>3</v>
      </c>
      <c r="D4247" t="s">
        <v>1603</v>
      </c>
      <c r="E4247" t="s">
        <v>677</v>
      </c>
      <c r="F4247">
        <v>41</v>
      </c>
      <c r="G4247" t="s">
        <v>1773</v>
      </c>
      <c r="H4247">
        <v>9</v>
      </c>
      <c r="I4247" t="s">
        <v>634</v>
      </c>
      <c r="J4247" t="s">
        <v>634</v>
      </c>
    </row>
    <row r="4248" spans="1:10" x14ac:dyDescent="0.45">
      <c r="A4248">
        <v>83632</v>
      </c>
      <c r="B4248">
        <v>12</v>
      </c>
      <c r="C4248">
        <v>3</v>
      </c>
      <c r="D4248" t="s">
        <v>1373</v>
      </c>
      <c r="E4248" t="s">
        <v>677</v>
      </c>
      <c r="F4248" t="s">
        <v>634</v>
      </c>
      <c r="G4248" t="s">
        <v>634</v>
      </c>
      <c r="H4248" t="s">
        <v>634</v>
      </c>
      <c r="I4248" t="s">
        <v>634</v>
      </c>
      <c r="J4248">
        <v>401</v>
      </c>
    </row>
    <row r="4249" spans="1:10" x14ac:dyDescent="0.45">
      <c r="A4249">
        <v>83632</v>
      </c>
      <c r="B4249">
        <v>13</v>
      </c>
      <c r="C4249">
        <v>3</v>
      </c>
      <c r="D4249" t="s">
        <v>826</v>
      </c>
      <c r="E4249" t="s">
        <v>677</v>
      </c>
      <c r="F4249">
        <v>5</v>
      </c>
      <c r="G4249" t="s">
        <v>634</v>
      </c>
      <c r="H4249" t="s">
        <v>634</v>
      </c>
      <c r="I4249">
        <v>2</v>
      </c>
      <c r="J4249">
        <v>101</v>
      </c>
    </row>
    <row r="4250" spans="1:10" x14ac:dyDescent="0.45">
      <c r="A4250">
        <v>83632</v>
      </c>
      <c r="B4250">
        <v>14</v>
      </c>
      <c r="C4250">
        <v>3</v>
      </c>
      <c r="D4250" t="s">
        <v>826</v>
      </c>
      <c r="E4250" t="s">
        <v>677</v>
      </c>
      <c r="F4250">
        <v>5</v>
      </c>
      <c r="G4250" t="s">
        <v>634</v>
      </c>
      <c r="H4250" t="s">
        <v>634</v>
      </c>
      <c r="I4250">
        <v>2</v>
      </c>
      <c r="J4250">
        <v>208</v>
      </c>
    </row>
    <row r="4251" spans="1:10" x14ac:dyDescent="0.45">
      <c r="A4251">
        <v>83633</v>
      </c>
      <c r="B4251">
        <v>0</v>
      </c>
      <c r="C4251">
        <v>1</v>
      </c>
      <c r="D4251" t="s">
        <v>945</v>
      </c>
      <c r="E4251" t="s">
        <v>678</v>
      </c>
      <c r="F4251">
        <v>71</v>
      </c>
      <c r="G4251" t="s">
        <v>1755</v>
      </c>
      <c r="H4251">
        <v>9</v>
      </c>
      <c r="I4251" t="s">
        <v>634</v>
      </c>
      <c r="J4251" t="s">
        <v>634</v>
      </c>
    </row>
    <row r="4252" spans="1:10" x14ac:dyDescent="0.45">
      <c r="A4252">
        <v>83633</v>
      </c>
      <c r="B4252">
        <v>1</v>
      </c>
      <c r="C4252">
        <v>1</v>
      </c>
      <c r="D4252" t="s">
        <v>937</v>
      </c>
      <c r="E4252" t="s">
        <v>677</v>
      </c>
      <c r="F4252">
        <v>87</v>
      </c>
      <c r="G4252" t="s">
        <v>1746</v>
      </c>
      <c r="H4252">
        <v>41</v>
      </c>
      <c r="I4252" t="s">
        <v>634</v>
      </c>
      <c r="J4252" t="s">
        <v>634</v>
      </c>
    </row>
    <row r="4253" spans="1:10" x14ac:dyDescent="0.45">
      <c r="A4253">
        <v>83633</v>
      </c>
      <c r="B4253">
        <v>2</v>
      </c>
      <c r="C4253">
        <v>2</v>
      </c>
      <c r="D4253" t="s">
        <v>1215</v>
      </c>
      <c r="E4253" t="s">
        <v>678</v>
      </c>
      <c r="F4253">
        <v>79</v>
      </c>
      <c r="G4253" t="s">
        <v>1766</v>
      </c>
      <c r="H4253">
        <v>92</v>
      </c>
      <c r="I4253" t="s">
        <v>634</v>
      </c>
      <c r="J4253" t="s">
        <v>634</v>
      </c>
    </row>
    <row r="4254" spans="1:10" x14ac:dyDescent="0.45">
      <c r="A4254">
        <v>83633</v>
      </c>
      <c r="B4254">
        <v>3</v>
      </c>
      <c r="C4254">
        <v>2</v>
      </c>
      <c r="D4254" t="s">
        <v>1343</v>
      </c>
      <c r="E4254" t="s">
        <v>677</v>
      </c>
      <c r="F4254">
        <v>56</v>
      </c>
      <c r="G4254" t="s">
        <v>634</v>
      </c>
      <c r="H4254" t="s">
        <v>634</v>
      </c>
      <c r="I4254">
        <v>2</v>
      </c>
      <c r="J4254">
        <v>207</v>
      </c>
    </row>
    <row r="4255" spans="1:10" x14ac:dyDescent="0.45">
      <c r="A4255">
        <v>83633</v>
      </c>
      <c r="B4255">
        <v>4</v>
      </c>
      <c r="C4255">
        <v>3</v>
      </c>
      <c r="D4255" t="s">
        <v>783</v>
      </c>
      <c r="E4255" t="s">
        <v>678</v>
      </c>
      <c r="F4255">
        <v>71</v>
      </c>
      <c r="G4255" t="s">
        <v>1758</v>
      </c>
      <c r="H4255">
        <v>98</v>
      </c>
      <c r="I4255" t="s">
        <v>634</v>
      </c>
      <c r="J4255" t="s">
        <v>634</v>
      </c>
    </row>
    <row r="4256" spans="1:10" x14ac:dyDescent="0.45">
      <c r="A4256">
        <v>83633</v>
      </c>
      <c r="B4256">
        <v>5</v>
      </c>
      <c r="C4256">
        <v>3</v>
      </c>
      <c r="D4256" t="s">
        <v>1133</v>
      </c>
      <c r="E4256" t="s">
        <v>678</v>
      </c>
      <c r="F4256">
        <v>23</v>
      </c>
      <c r="G4256" t="s">
        <v>1759</v>
      </c>
      <c r="H4256">
        <v>92</v>
      </c>
      <c r="I4256" t="s">
        <v>634</v>
      </c>
      <c r="J4256" t="s">
        <v>634</v>
      </c>
    </row>
    <row r="4257" spans="1:10" x14ac:dyDescent="0.45">
      <c r="A4257">
        <v>83633</v>
      </c>
      <c r="B4257">
        <v>6</v>
      </c>
      <c r="C4257">
        <v>3</v>
      </c>
      <c r="D4257" t="s">
        <v>1674</v>
      </c>
      <c r="E4257" t="s">
        <v>678</v>
      </c>
      <c r="F4257">
        <v>77</v>
      </c>
      <c r="G4257" t="s">
        <v>634</v>
      </c>
      <c r="H4257" t="s">
        <v>634</v>
      </c>
      <c r="I4257">
        <v>2</v>
      </c>
      <c r="J4257">
        <v>201</v>
      </c>
    </row>
    <row r="4258" spans="1:10" x14ac:dyDescent="0.45">
      <c r="A4258">
        <v>83633</v>
      </c>
      <c r="B4258">
        <v>7</v>
      </c>
      <c r="C4258">
        <v>3</v>
      </c>
      <c r="D4258" t="s">
        <v>831</v>
      </c>
      <c r="E4258" t="s">
        <v>677</v>
      </c>
      <c r="F4258">
        <v>32</v>
      </c>
      <c r="G4258" t="s">
        <v>1771</v>
      </c>
      <c r="H4258">
        <v>23</v>
      </c>
      <c r="I4258" t="s">
        <v>634</v>
      </c>
      <c r="J4258" t="s">
        <v>634</v>
      </c>
    </row>
    <row r="4259" spans="1:10" x14ac:dyDescent="0.45">
      <c r="A4259">
        <v>83633</v>
      </c>
      <c r="B4259">
        <v>8</v>
      </c>
      <c r="C4259">
        <v>3</v>
      </c>
      <c r="D4259" t="s">
        <v>779</v>
      </c>
      <c r="E4259" t="s">
        <v>678</v>
      </c>
      <c r="F4259">
        <v>6</v>
      </c>
      <c r="G4259" t="s">
        <v>634</v>
      </c>
      <c r="H4259" t="s">
        <v>634</v>
      </c>
      <c r="I4259">
        <v>2</v>
      </c>
      <c r="J4259">
        <v>201</v>
      </c>
    </row>
    <row r="4260" spans="1:10" x14ac:dyDescent="0.45">
      <c r="A4260">
        <v>83633</v>
      </c>
      <c r="B4260">
        <v>9</v>
      </c>
      <c r="C4260">
        <v>3</v>
      </c>
      <c r="D4260" t="s">
        <v>956</v>
      </c>
      <c r="E4260" t="s">
        <v>677</v>
      </c>
      <c r="F4260" t="s">
        <v>634</v>
      </c>
      <c r="G4260" t="s">
        <v>634</v>
      </c>
      <c r="H4260" t="s">
        <v>634</v>
      </c>
      <c r="I4260" t="s">
        <v>634</v>
      </c>
      <c r="J4260">
        <v>401</v>
      </c>
    </row>
    <row r="4261" spans="1:10" x14ac:dyDescent="0.45">
      <c r="A4261">
        <v>83633</v>
      </c>
      <c r="B4261">
        <v>10</v>
      </c>
      <c r="C4261">
        <v>3</v>
      </c>
      <c r="D4261" t="s">
        <v>971</v>
      </c>
      <c r="E4261" t="s">
        <v>678</v>
      </c>
      <c r="F4261">
        <v>23</v>
      </c>
      <c r="G4261" t="s">
        <v>1772</v>
      </c>
      <c r="H4261">
        <v>79</v>
      </c>
      <c r="I4261" t="s">
        <v>634</v>
      </c>
      <c r="J4261" t="s">
        <v>634</v>
      </c>
    </row>
    <row r="4262" spans="1:10" x14ac:dyDescent="0.45">
      <c r="A4262">
        <v>83634</v>
      </c>
      <c r="B4262">
        <v>0</v>
      </c>
      <c r="C4262">
        <v>1</v>
      </c>
      <c r="D4262" t="s">
        <v>1677</v>
      </c>
      <c r="E4262" t="s">
        <v>678</v>
      </c>
      <c r="F4262">
        <v>17</v>
      </c>
      <c r="G4262" t="s">
        <v>1755</v>
      </c>
      <c r="H4262">
        <v>10</v>
      </c>
      <c r="I4262" t="s">
        <v>634</v>
      </c>
      <c r="J4262" t="s">
        <v>634</v>
      </c>
    </row>
    <row r="4263" spans="1:10" x14ac:dyDescent="0.45">
      <c r="A4263">
        <v>83634</v>
      </c>
      <c r="B4263">
        <v>1</v>
      </c>
      <c r="C4263">
        <v>1</v>
      </c>
      <c r="D4263" t="s">
        <v>1008</v>
      </c>
      <c r="E4263" t="s">
        <v>678</v>
      </c>
      <c r="F4263">
        <v>6</v>
      </c>
      <c r="G4263" t="s">
        <v>1756</v>
      </c>
      <c r="H4263">
        <v>3</v>
      </c>
      <c r="I4263" t="s">
        <v>634</v>
      </c>
      <c r="J4263" t="s">
        <v>634</v>
      </c>
    </row>
    <row r="4264" spans="1:10" x14ac:dyDescent="0.45">
      <c r="A4264">
        <v>83634</v>
      </c>
      <c r="B4264">
        <v>2</v>
      </c>
      <c r="C4264">
        <v>1</v>
      </c>
      <c r="D4264" t="s">
        <v>996</v>
      </c>
      <c r="E4264" t="s">
        <v>678</v>
      </c>
      <c r="F4264">
        <v>5</v>
      </c>
      <c r="G4264" t="s">
        <v>1757</v>
      </c>
      <c r="H4264" t="s">
        <v>634</v>
      </c>
      <c r="I4264" t="s">
        <v>634</v>
      </c>
      <c r="J4264" t="s">
        <v>634</v>
      </c>
    </row>
    <row r="4265" spans="1:10" x14ac:dyDescent="0.45">
      <c r="A4265">
        <v>83634</v>
      </c>
      <c r="B4265">
        <v>3</v>
      </c>
      <c r="C4265">
        <v>2</v>
      </c>
      <c r="D4265" t="s">
        <v>1596</v>
      </c>
      <c r="E4265" t="s">
        <v>678</v>
      </c>
      <c r="F4265">
        <v>9</v>
      </c>
      <c r="G4265" t="s">
        <v>1774</v>
      </c>
      <c r="H4265">
        <v>3</v>
      </c>
      <c r="I4265" t="s">
        <v>634</v>
      </c>
      <c r="J4265" t="s">
        <v>634</v>
      </c>
    </row>
    <row r="4266" spans="1:10" x14ac:dyDescent="0.45">
      <c r="A4266">
        <v>83634</v>
      </c>
      <c r="B4266">
        <v>4</v>
      </c>
      <c r="C4266">
        <v>2</v>
      </c>
      <c r="D4266" t="s">
        <v>1428</v>
      </c>
      <c r="E4266" t="s">
        <v>678</v>
      </c>
      <c r="F4266">
        <v>17</v>
      </c>
      <c r="G4266" t="s">
        <v>634</v>
      </c>
      <c r="H4266" t="s">
        <v>634</v>
      </c>
      <c r="I4266">
        <v>2</v>
      </c>
      <c r="J4266">
        <v>202</v>
      </c>
    </row>
    <row r="4267" spans="1:10" x14ac:dyDescent="0.45">
      <c r="A4267">
        <v>83634</v>
      </c>
      <c r="B4267">
        <v>5</v>
      </c>
      <c r="C4267">
        <v>2</v>
      </c>
      <c r="D4267" t="s">
        <v>1576</v>
      </c>
      <c r="E4267" t="s">
        <v>678</v>
      </c>
      <c r="F4267">
        <v>42</v>
      </c>
      <c r="G4267" t="s">
        <v>634</v>
      </c>
      <c r="H4267" t="s">
        <v>634</v>
      </c>
      <c r="I4267">
        <v>2</v>
      </c>
      <c r="J4267">
        <v>208</v>
      </c>
    </row>
    <row r="4268" spans="1:10" x14ac:dyDescent="0.45">
      <c r="A4268">
        <v>83634</v>
      </c>
      <c r="B4268">
        <v>6</v>
      </c>
      <c r="C4268">
        <v>2</v>
      </c>
      <c r="D4268" t="s">
        <v>1064</v>
      </c>
      <c r="E4268" t="s">
        <v>677</v>
      </c>
      <c r="F4268">
        <v>8</v>
      </c>
      <c r="G4268" t="s">
        <v>1759</v>
      </c>
      <c r="H4268">
        <v>92</v>
      </c>
      <c r="I4268" t="s">
        <v>634</v>
      </c>
      <c r="J4268" t="s">
        <v>634</v>
      </c>
    </row>
    <row r="4269" spans="1:10" x14ac:dyDescent="0.45">
      <c r="A4269">
        <v>83634</v>
      </c>
      <c r="B4269">
        <v>7</v>
      </c>
      <c r="C4269">
        <v>2</v>
      </c>
      <c r="D4269" t="s">
        <v>1140</v>
      </c>
      <c r="E4269" t="s">
        <v>678</v>
      </c>
      <c r="F4269">
        <v>6</v>
      </c>
      <c r="G4269" t="s">
        <v>1760</v>
      </c>
      <c r="H4269">
        <v>68</v>
      </c>
      <c r="I4269" t="s">
        <v>634</v>
      </c>
      <c r="J4269" t="s">
        <v>634</v>
      </c>
    </row>
    <row r="4270" spans="1:10" x14ac:dyDescent="0.45">
      <c r="A4270">
        <v>83634</v>
      </c>
      <c r="B4270">
        <v>8</v>
      </c>
      <c r="C4270">
        <v>3</v>
      </c>
      <c r="D4270" t="s">
        <v>715</v>
      </c>
      <c r="E4270" t="s">
        <v>677</v>
      </c>
      <c r="F4270">
        <v>8</v>
      </c>
      <c r="G4270" t="s">
        <v>1772</v>
      </c>
      <c r="H4270">
        <v>12</v>
      </c>
      <c r="I4270" t="s">
        <v>634</v>
      </c>
      <c r="J4270" t="s">
        <v>634</v>
      </c>
    </row>
    <row r="4271" spans="1:10" x14ac:dyDescent="0.45">
      <c r="A4271">
        <v>83634</v>
      </c>
      <c r="B4271">
        <v>9</v>
      </c>
      <c r="C4271">
        <v>3</v>
      </c>
      <c r="D4271" t="s">
        <v>987</v>
      </c>
      <c r="E4271" t="s">
        <v>677</v>
      </c>
      <c r="F4271">
        <v>25</v>
      </c>
      <c r="G4271" t="s">
        <v>1776</v>
      </c>
      <c r="H4271" t="s">
        <v>634</v>
      </c>
      <c r="I4271" t="s">
        <v>634</v>
      </c>
      <c r="J4271" t="s">
        <v>634</v>
      </c>
    </row>
    <row r="4272" spans="1:10" x14ac:dyDescent="0.45">
      <c r="A4272">
        <v>83634</v>
      </c>
      <c r="B4272">
        <v>10</v>
      </c>
      <c r="C4272">
        <v>3</v>
      </c>
      <c r="D4272" t="s">
        <v>987</v>
      </c>
      <c r="E4272" t="s">
        <v>678</v>
      </c>
      <c r="F4272" t="s">
        <v>634</v>
      </c>
      <c r="G4272" t="s">
        <v>634</v>
      </c>
      <c r="H4272" t="s">
        <v>634</v>
      </c>
      <c r="I4272" t="s">
        <v>634</v>
      </c>
      <c r="J4272">
        <v>401</v>
      </c>
    </row>
    <row r="4273" spans="1:10" x14ac:dyDescent="0.45">
      <c r="A4273">
        <v>83634</v>
      </c>
      <c r="B4273">
        <v>11</v>
      </c>
      <c r="C4273">
        <v>3</v>
      </c>
      <c r="D4273" t="s">
        <v>1030</v>
      </c>
      <c r="E4273" t="s">
        <v>677</v>
      </c>
      <c r="F4273">
        <v>89</v>
      </c>
      <c r="G4273" t="s">
        <v>1753</v>
      </c>
      <c r="H4273" t="s">
        <v>634</v>
      </c>
      <c r="I4273" t="s">
        <v>634</v>
      </c>
      <c r="J4273" t="s">
        <v>634</v>
      </c>
    </row>
    <row r="4274" spans="1:10" x14ac:dyDescent="0.45">
      <c r="A4274">
        <v>83634</v>
      </c>
      <c r="B4274">
        <v>12</v>
      </c>
      <c r="C4274">
        <v>3</v>
      </c>
      <c r="D4274" t="s">
        <v>1354</v>
      </c>
      <c r="E4274" t="s">
        <v>677</v>
      </c>
      <c r="F4274" t="s">
        <v>634</v>
      </c>
      <c r="G4274" t="s">
        <v>634</v>
      </c>
      <c r="I4274" t="s">
        <v>634</v>
      </c>
      <c r="J4274">
        <v>401</v>
      </c>
    </row>
    <row r="4275" spans="1:10" x14ac:dyDescent="0.45">
      <c r="A4275">
        <v>83634</v>
      </c>
      <c r="B4275">
        <v>13</v>
      </c>
      <c r="C4275">
        <v>3</v>
      </c>
      <c r="D4275" t="s">
        <v>845</v>
      </c>
      <c r="E4275" t="s">
        <v>678</v>
      </c>
      <c r="F4275">
        <v>9</v>
      </c>
      <c r="G4275" t="s">
        <v>1792</v>
      </c>
      <c r="H4275">
        <v>68</v>
      </c>
      <c r="I4275" t="s">
        <v>634</v>
      </c>
      <c r="J4275" t="s">
        <v>634</v>
      </c>
    </row>
    <row r="4276" spans="1:10" x14ac:dyDescent="0.45">
      <c r="A4276">
        <v>83634</v>
      </c>
      <c r="B4276">
        <v>14</v>
      </c>
      <c r="C4276">
        <v>3</v>
      </c>
      <c r="D4276" t="s">
        <v>1122</v>
      </c>
      <c r="E4276" t="s">
        <v>678</v>
      </c>
      <c r="F4276">
        <v>3</v>
      </c>
      <c r="G4276" t="s">
        <v>1765</v>
      </c>
      <c r="H4276" t="s">
        <v>634</v>
      </c>
      <c r="I4276" t="s">
        <v>634</v>
      </c>
      <c r="J4276" t="s">
        <v>634</v>
      </c>
    </row>
    <row r="4277" spans="1:10" x14ac:dyDescent="0.45">
      <c r="A4277">
        <v>83635</v>
      </c>
      <c r="B4277">
        <v>0</v>
      </c>
      <c r="C4277">
        <v>1</v>
      </c>
      <c r="D4277" t="s">
        <v>1678</v>
      </c>
      <c r="E4277" t="s">
        <v>677</v>
      </c>
      <c r="F4277">
        <v>77</v>
      </c>
      <c r="G4277" t="s">
        <v>1745</v>
      </c>
      <c r="H4277" t="s">
        <v>634</v>
      </c>
      <c r="I4277" t="s">
        <v>634</v>
      </c>
      <c r="J4277" t="s">
        <v>634</v>
      </c>
    </row>
    <row r="4278" spans="1:10" x14ac:dyDescent="0.45">
      <c r="A4278">
        <v>83635</v>
      </c>
      <c r="B4278">
        <v>1</v>
      </c>
      <c r="C4278">
        <v>1</v>
      </c>
      <c r="D4278" t="s">
        <v>1252</v>
      </c>
      <c r="E4278" t="s">
        <v>677</v>
      </c>
      <c r="F4278">
        <v>9</v>
      </c>
      <c r="G4278" t="s">
        <v>1777</v>
      </c>
      <c r="H4278">
        <v>77</v>
      </c>
      <c r="I4278" t="s">
        <v>634</v>
      </c>
      <c r="J4278" t="s">
        <v>634</v>
      </c>
    </row>
    <row r="4279" spans="1:10" x14ac:dyDescent="0.45">
      <c r="A4279">
        <v>83635</v>
      </c>
      <c r="B4279">
        <v>2</v>
      </c>
      <c r="C4279">
        <v>1</v>
      </c>
      <c r="D4279" t="s">
        <v>1578</v>
      </c>
      <c r="E4279" t="s">
        <v>677</v>
      </c>
      <c r="F4279">
        <v>77</v>
      </c>
      <c r="G4279" t="s">
        <v>1827</v>
      </c>
      <c r="H4279" t="s">
        <v>634</v>
      </c>
      <c r="I4279" t="s">
        <v>634</v>
      </c>
      <c r="J4279" t="s">
        <v>634</v>
      </c>
    </row>
    <row r="4280" spans="1:10" x14ac:dyDescent="0.45">
      <c r="A4280">
        <v>83635</v>
      </c>
      <c r="B4280">
        <v>3</v>
      </c>
      <c r="C4280">
        <v>1</v>
      </c>
      <c r="D4280" t="s">
        <v>1571</v>
      </c>
      <c r="E4280" t="s">
        <v>677</v>
      </c>
      <c r="F4280">
        <v>25</v>
      </c>
      <c r="G4280" t="s">
        <v>1797</v>
      </c>
      <c r="H4280">
        <v>24</v>
      </c>
      <c r="I4280" t="s">
        <v>634</v>
      </c>
      <c r="J4280" t="s">
        <v>634</v>
      </c>
    </row>
    <row r="4281" spans="1:10" x14ac:dyDescent="0.45">
      <c r="A4281">
        <v>83635</v>
      </c>
      <c r="B4281">
        <v>4</v>
      </c>
      <c r="C4281">
        <v>2</v>
      </c>
      <c r="D4281" t="s">
        <v>1468</v>
      </c>
      <c r="E4281" t="s">
        <v>678</v>
      </c>
      <c r="F4281">
        <v>4</v>
      </c>
      <c r="G4281" t="s">
        <v>1809</v>
      </c>
      <c r="H4281">
        <v>14</v>
      </c>
      <c r="I4281" t="s">
        <v>634</v>
      </c>
      <c r="J4281" t="s">
        <v>634</v>
      </c>
    </row>
    <row r="4282" spans="1:10" x14ac:dyDescent="0.45">
      <c r="A4282">
        <v>83635</v>
      </c>
      <c r="B4282">
        <v>5</v>
      </c>
      <c r="C4282">
        <v>2</v>
      </c>
      <c r="D4282" t="s">
        <v>1679</v>
      </c>
      <c r="E4282" t="s">
        <v>678</v>
      </c>
      <c r="F4282">
        <v>5</v>
      </c>
      <c r="G4282" t="s">
        <v>1810</v>
      </c>
      <c r="H4282">
        <v>91</v>
      </c>
      <c r="I4282" t="s">
        <v>634</v>
      </c>
      <c r="J4282" t="s">
        <v>634</v>
      </c>
    </row>
    <row r="4283" spans="1:10" x14ac:dyDescent="0.45">
      <c r="A4283">
        <v>83635</v>
      </c>
      <c r="B4283">
        <v>6</v>
      </c>
      <c r="C4283">
        <v>2</v>
      </c>
      <c r="D4283" t="s">
        <v>991</v>
      </c>
      <c r="E4283" t="s">
        <v>678</v>
      </c>
      <c r="F4283">
        <v>60</v>
      </c>
      <c r="G4283" t="s">
        <v>1778</v>
      </c>
      <c r="H4283">
        <v>74</v>
      </c>
      <c r="I4283" t="s">
        <v>634</v>
      </c>
      <c r="J4283" t="s">
        <v>634</v>
      </c>
    </row>
    <row r="4284" spans="1:10" x14ac:dyDescent="0.45">
      <c r="A4284">
        <v>83635</v>
      </c>
      <c r="B4284">
        <v>7</v>
      </c>
      <c r="C4284">
        <v>2</v>
      </c>
      <c r="D4284" t="s">
        <v>1431</v>
      </c>
      <c r="E4284" t="s">
        <v>678</v>
      </c>
      <c r="F4284">
        <v>14</v>
      </c>
      <c r="G4284" t="s">
        <v>634</v>
      </c>
      <c r="H4284" t="s">
        <v>634</v>
      </c>
      <c r="I4284">
        <v>2</v>
      </c>
      <c r="J4284">
        <v>202</v>
      </c>
    </row>
    <row r="4285" spans="1:10" x14ac:dyDescent="0.45">
      <c r="A4285">
        <v>83635</v>
      </c>
      <c r="B4285">
        <v>8</v>
      </c>
      <c r="C4285">
        <v>2</v>
      </c>
      <c r="D4285" t="s">
        <v>1469</v>
      </c>
      <c r="E4285" t="s">
        <v>677</v>
      </c>
      <c r="F4285">
        <v>77</v>
      </c>
      <c r="G4285" t="s">
        <v>1779</v>
      </c>
      <c r="H4285">
        <v>97</v>
      </c>
      <c r="I4285" t="s">
        <v>634</v>
      </c>
      <c r="J4285" t="s">
        <v>634</v>
      </c>
    </row>
    <row r="4286" spans="1:10" x14ac:dyDescent="0.45">
      <c r="A4286">
        <v>83635</v>
      </c>
      <c r="B4286">
        <v>9</v>
      </c>
      <c r="C4286">
        <v>3</v>
      </c>
      <c r="D4286" t="s">
        <v>803</v>
      </c>
      <c r="E4286" t="s">
        <v>677</v>
      </c>
      <c r="F4286">
        <v>9</v>
      </c>
      <c r="G4286" t="s">
        <v>634</v>
      </c>
      <c r="H4286" t="s">
        <v>634</v>
      </c>
      <c r="I4286">
        <v>2</v>
      </c>
      <c r="J4286">
        <v>212</v>
      </c>
    </row>
    <row r="4287" spans="1:10" x14ac:dyDescent="0.45">
      <c r="A4287">
        <v>83635</v>
      </c>
      <c r="B4287">
        <v>10</v>
      </c>
      <c r="C4287">
        <v>3</v>
      </c>
      <c r="D4287" t="s">
        <v>1448</v>
      </c>
      <c r="E4287" t="s">
        <v>677</v>
      </c>
      <c r="F4287">
        <v>25</v>
      </c>
      <c r="G4287" t="s">
        <v>1813</v>
      </c>
      <c r="H4287">
        <v>61</v>
      </c>
      <c r="I4287" t="s">
        <v>634</v>
      </c>
      <c r="J4287" t="s">
        <v>634</v>
      </c>
    </row>
    <row r="4288" spans="1:10" x14ac:dyDescent="0.45">
      <c r="A4288">
        <v>83635</v>
      </c>
      <c r="B4288">
        <v>11</v>
      </c>
      <c r="C4288">
        <v>3</v>
      </c>
      <c r="D4288" t="s">
        <v>760</v>
      </c>
      <c r="E4288" t="s">
        <v>678</v>
      </c>
      <c r="F4288">
        <v>91</v>
      </c>
      <c r="G4288" t="s">
        <v>1781</v>
      </c>
      <c r="H4288" t="s">
        <v>634</v>
      </c>
      <c r="I4288" t="s">
        <v>634</v>
      </c>
      <c r="J4288" t="s">
        <v>634</v>
      </c>
    </row>
    <row r="4289" spans="1:10" x14ac:dyDescent="0.45">
      <c r="A4289">
        <v>83635</v>
      </c>
      <c r="B4289">
        <v>12</v>
      </c>
      <c r="C4289">
        <v>3</v>
      </c>
      <c r="D4289" t="s">
        <v>1035</v>
      </c>
      <c r="E4289" t="s">
        <v>678</v>
      </c>
      <c r="F4289">
        <v>51</v>
      </c>
      <c r="G4289" t="s">
        <v>1814</v>
      </c>
      <c r="H4289">
        <v>91</v>
      </c>
      <c r="I4289" t="s">
        <v>634</v>
      </c>
      <c r="J4289" t="s">
        <v>634</v>
      </c>
    </row>
    <row r="4290" spans="1:10" x14ac:dyDescent="0.45">
      <c r="A4290">
        <v>83635</v>
      </c>
      <c r="B4290">
        <v>13</v>
      </c>
      <c r="C4290">
        <v>3</v>
      </c>
      <c r="D4290" t="s">
        <v>1035</v>
      </c>
      <c r="E4290" t="s">
        <v>678</v>
      </c>
      <c r="F4290" t="s">
        <v>634</v>
      </c>
      <c r="G4290" t="s">
        <v>634</v>
      </c>
      <c r="H4290" t="s">
        <v>634</v>
      </c>
      <c r="I4290" t="s">
        <v>634</v>
      </c>
      <c r="J4290">
        <v>401</v>
      </c>
    </row>
    <row r="4291" spans="1:10" x14ac:dyDescent="0.45">
      <c r="A4291">
        <v>83635</v>
      </c>
      <c r="B4291">
        <v>14</v>
      </c>
      <c r="C4291">
        <v>3</v>
      </c>
      <c r="D4291" t="s">
        <v>1219</v>
      </c>
      <c r="E4291" t="s">
        <v>677</v>
      </c>
      <c r="F4291">
        <v>7</v>
      </c>
      <c r="G4291" t="s">
        <v>1815</v>
      </c>
      <c r="H4291" t="s">
        <v>634</v>
      </c>
      <c r="I4291" t="s">
        <v>634</v>
      </c>
      <c r="J4291" t="s">
        <v>634</v>
      </c>
    </row>
    <row r="4292" spans="1:10" x14ac:dyDescent="0.45">
      <c r="A4292">
        <v>83636</v>
      </c>
      <c r="B4292">
        <v>0</v>
      </c>
      <c r="C4292">
        <v>1</v>
      </c>
      <c r="D4292" t="s">
        <v>1260</v>
      </c>
      <c r="E4292" t="s">
        <v>677</v>
      </c>
      <c r="F4292" t="s">
        <v>634</v>
      </c>
      <c r="G4292" t="s">
        <v>1745</v>
      </c>
      <c r="H4292" t="s">
        <v>634</v>
      </c>
      <c r="I4292" t="s">
        <v>634</v>
      </c>
      <c r="J4292" t="s">
        <v>634</v>
      </c>
    </row>
    <row r="4293" spans="1:10" x14ac:dyDescent="0.45">
      <c r="A4293">
        <v>83636</v>
      </c>
      <c r="B4293">
        <v>1</v>
      </c>
      <c r="C4293">
        <v>1</v>
      </c>
      <c r="D4293" t="s">
        <v>1571</v>
      </c>
      <c r="E4293" t="s">
        <v>678</v>
      </c>
      <c r="F4293">
        <v>5</v>
      </c>
      <c r="G4293" t="s">
        <v>1746</v>
      </c>
      <c r="H4293">
        <v>15</v>
      </c>
      <c r="I4293" t="s">
        <v>634</v>
      </c>
      <c r="J4293" t="s">
        <v>634</v>
      </c>
    </row>
    <row r="4294" spans="1:10" x14ac:dyDescent="0.45">
      <c r="A4294">
        <v>83636</v>
      </c>
      <c r="B4294">
        <v>2</v>
      </c>
      <c r="C4294">
        <v>2</v>
      </c>
      <c r="D4294" t="s">
        <v>1680</v>
      </c>
      <c r="E4294" t="s">
        <v>678</v>
      </c>
      <c r="F4294">
        <v>77</v>
      </c>
      <c r="G4294" t="s">
        <v>1766</v>
      </c>
      <c r="H4294">
        <v>9</v>
      </c>
      <c r="I4294" t="s">
        <v>634</v>
      </c>
      <c r="J4294" t="s">
        <v>634</v>
      </c>
    </row>
    <row r="4295" spans="1:10" x14ac:dyDescent="0.45">
      <c r="A4295">
        <v>83636</v>
      </c>
      <c r="B4295">
        <v>3</v>
      </c>
      <c r="C4295">
        <v>2</v>
      </c>
      <c r="D4295" t="s">
        <v>750</v>
      </c>
      <c r="E4295" t="s">
        <v>678</v>
      </c>
      <c r="F4295">
        <v>71</v>
      </c>
      <c r="G4295" t="s">
        <v>1758</v>
      </c>
      <c r="H4295">
        <v>9</v>
      </c>
      <c r="I4295" t="s">
        <v>634</v>
      </c>
      <c r="J4295" t="s">
        <v>634</v>
      </c>
    </row>
    <row r="4296" spans="1:10" x14ac:dyDescent="0.45">
      <c r="A4296">
        <v>83636</v>
      </c>
      <c r="B4296">
        <v>4</v>
      </c>
      <c r="C4296">
        <v>2</v>
      </c>
      <c r="D4296" t="s">
        <v>760</v>
      </c>
      <c r="E4296" t="s">
        <v>678</v>
      </c>
      <c r="F4296">
        <v>17</v>
      </c>
      <c r="G4296" t="s">
        <v>1759</v>
      </c>
      <c r="H4296">
        <v>97</v>
      </c>
      <c r="I4296" t="s">
        <v>634</v>
      </c>
      <c r="J4296" t="s">
        <v>634</v>
      </c>
    </row>
    <row r="4297" spans="1:10" x14ac:dyDescent="0.45">
      <c r="A4297">
        <v>83636</v>
      </c>
      <c r="B4297">
        <v>5</v>
      </c>
      <c r="C4297">
        <v>2</v>
      </c>
      <c r="D4297" t="s">
        <v>1621</v>
      </c>
      <c r="E4297" t="s">
        <v>678</v>
      </c>
      <c r="F4297">
        <v>61</v>
      </c>
      <c r="G4297" t="s">
        <v>1760</v>
      </c>
      <c r="H4297">
        <v>14</v>
      </c>
      <c r="I4297" t="s">
        <v>634</v>
      </c>
      <c r="J4297" t="s">
        <v>634</v>
      </c>
    </row>
    <row r="4298" spans="1:10" x14ac:dyDescent="0.45">
      <c r="A4298">
        <v>83636</v>
      </c>
      <c r="B4298">
        <v>6</v>
      </c>
      <c r="C4298">
        <v>3</v>
      </c>
      <c r="D4298" t="s">
        <v>906</v>
      </c>
      <c r="E4298" t="s">
        <v>678</v>
      </c>
      <c r="F4298">
        <v>17</v>
      </c>
      <c r="G4298" t="s">
        <v>1761</v>
      </c>
      <c r="H4298">
        <v>5</v>
      </c>
      <c r="I4298" t="s">
        <v>634</v>
      </c>
      <c r="J4298" t="s">
        <v>634</v>
      </c>
    </row>
    <row r="4299" spans="1:10" x14ac:dyDescent="0.45">
      <c r="A4299">
        <v>83636</v>
      </c>
      <c r="B4299">
        <v>7</v>
      </c>
      <c r="C4299">
        <v>3</v>
      </c>
      <c r="D4299" t="s">
        <v>1058</v>
      </c>
      <c r="E4299" t="s">
        <v>678</v>
      </c>
      <c r="F4299">
        <v>14</v>
      </c>
      <c r="G4299" t="s">
        <v>634</v>
      </c>
      <c r="H4299" t="s">
        <v>634</v>
      </c>
      <c r="I4299">
        <v>2</v>
      </c>
      <c r="J4299">
        <v>203</v>
      </c>
    </row>
    <row r="4300" spans="1:10" x14ac:dyDescent="0.45">
      <c r="A4300">
        <v>83636</v>
      </c>
      <c r="B4300">
        <v>8</v>
      </c>
      <c r="C4300">
        <v>3</v>
      </c>
      <c r="D4300" t="s">
        <v>1257</v>
      </c>
      <c r="E4300" t="s">
        <v>677</v>
      </c>
      <c r="F4300">
        <v>71</v>
      </c>
      <c r="G4300" t="s">
        <v>634</v>
      </c>
      <c r="H4300" t="s">
        <v>634</v>
      </c>
      <c r="I4300">
        <v>2</v>
      </c>
      <c r="J4300">
        <v>207</v>
      </c>
    </row>
    <row r="4301" spans="1:10" x14ac:dyDescent="0.45">
      <c r="A4301">
        <v>83636</v>
      </c>
      <c r="B4301">
        <v>9</v>
      </c>
      <c r="C4301">
        <v>3</v>
      </c>
      <c r="D4301" t="s">
        <v>1638</v>
      </c>
      <c r="E4301" t="s">
        <v>677</v>
      </c>
      <c r="F4301">
        <v>27</v>
      </c>
      <c r="G4301" t="s">
        <v>634</v>
      </c>
      <c r="H4301" t="s">
        <v>634</v>
      </c>
      <c r="I4301">
        <v>4</v>
      </c>
      <c r="J4301">
        <v>504</v>
      </c>
    </row>
    <row r="4302" spans="1:10" x14ac:dyDescent="0.45">
      <c r="A4302">
        <v>83636</v>
      </c>
      <c r="B4302">
        <v>10</v>
      </c>
      <c r="C4302">
        <v>3</v>
      </c>
      <c r="D4302" t="s">
        <v>893</v>
      </c>
      <c r="E4302" t="s">
        <v>678</v>
      </c>
      <c r="F4302" t="s">
        <v>634</v>
      </c>
      <c r="G4302" t="s">
        <v>1762</v>
      </c>
      <c r="H4302" t="s">
        <v>634</v>
      </c>
      <c r="I4302" t="s">
        <v>634</v>
      </c>
      <c r="J4302" t="s">
        <v>634</v>
      </c>
    </row>
    <row r="4303" spans="1:10" x14ac:dyDescent="0.45">
      <c r="A4303">
        <v>83636</v>
      </c>
      <c r="B4303">
        <v>11</v>
      </c>
      <c r="C4303">
        <v>3</v>
      </c>
      <c r="D4303" t="s">
        <v>893</v>
      </c>
      <c r="E4303" t="s">
        <v>677</v>
      </c>
      <c r="F4303" t="s">
        <v>634</v>
      </c>
      <c r="G4303" t="s">
        <v>634</v>
      </c>
      <c r="H4303" t="s">
        <v>634</v>
      </c>
      <c r="I4303" t="s">
        <v>634</v>
      </c>
      <c r="J4303">
        <v>401</v>
      </c>
    </row>
    <row r="4304" spans="1:10" x14ac:dyDescent="0.45">
      <c r="A4304">
        <v>83636</v>
      </c>
      <c r="B4304">
        <v>12</v>
      </c>
      <c r="C4304">
        <v>3</v>
      </c>
      <c r="D4304" t="s">
        <v>1156</v>
      </c>
      <c r="E4304" t="s">
        <v>677</v>
      </c>
      <c r="F4304">
        <v>6</v>
      </c>
      <c r="G4304" t="s">
        <v>1763</v>
      </c>
      <c r="H4304">
        <v>23</v>
      </c>
      <c r="I4304" t="s">
        <v>634</v>
      </c>
      <c r="J4304" t="s">
        <v>634</v>
      </c>
    </row>
    <row r="4305" spans="1:10" x14ac:dyDescent="0.45">
      <c r="A4305">
        <v>83636</v>
      </c>
      <c r="B4305">
        <v>13</v>
      </c>
      <c r="C4305">
        <v>3</v>
      </c>
      <c r="D4305" t="s">
        <v>1363</v>
      </c>
      <c r="E4305" t="s">
        <v>678</v>
      </c>
      <c r="F4305">
        <v>15</v>
      </c>
      <c r="G4305" t="s">
        <v>634</v>
      </c>
      <c r="H4305" t="s">
        <v>634</v>
      </c>
      <c r="I4305">
        <v>4</v>
      </c>
      <c r="J4305">
        <v>504</v>
      </c>
    </row>
    <row r="4306" spans="1:10" x14ac:dyDescent="0.45">
      <c r="A4306">
        <v>83637</v>
      </c>
      <c r="B4306">
        <v>0</v>
      </c>
      <c r="C4306">
        <v>1</v>
      </c>
      <c r="D4306" t="s">
        <v>1526</v>
      </c>
      <c r="E4306" t="s">
        <v>677</v>
      </c>
      <c r="F4306">
        <v>3</v>
      </c>
      <c r="G4306" t="s">
        <v>1745</v>
      </c>
      <c r="H4306" t="s">
        <v>634</v>
      </c>
      <c r="I4306" t="s">
        <v>634</v>
      </c>
      <c r="J4306" t="s">
        <v>634</v>
      </c>
    </row>
    <row r="4307" spans="1:10" x14ac:dyDescent="0.45">
      <c r="A4307">
        <v>83637</v>
      </c>
      <c r="B4307">
        <v>1</v>
      </c>
      <c r="C4307">
        <v>1</v>
      </c>
      <c r="D4307" t="s">
        <v>1464</v>
      </c>
      <c r="E4307" t="s">
        <v>678</v>
      </c>
      <c r="F4307">
        <v>25</v>
      </c>
      <c r="G4307" t="s">
        <v>1746</v>
      </c>
      <c r="H4307">
        <v>92</v>
      </c>
      <c r="I4307" t="s">
        <v>634</v>
      </c>
      <c r="J4307" t="s">
        <v>634</v>
      </c>
    </row>
    <row r="4308" spans="1:10" x14ac:dyDescent="0.45">
      <c r="A4308">
        <v>83637</v>
      </c>
      <c r="B4308">
        <v>2</v>
      </c>
      <c r="C4308">
        <v>1</v>
      </c>
      <c r="D4308" t="s">
        <v>1287</v>
      </c>
      <c r="E4308" t="s">
        <v>677</v>
      </c>
      <c r="F4308">
        <v>27</v>
      </c>
      <c r="G4308" t="s">
        <v>634</v>
      </c>
      <c r="H4308" t="s">
        <v>634</v>
      </c>
      <c r="I4308">
        <v>2</v>
      </c>
      <c r="J4308">
        <v>212</v>
      </c>
    </row>
    <row r="4309" spans="1:10" x14ac:dyDescent="0.45">
      <c r="A4309">
        <v>83637</v>
      </c>
      <c r="B4309">
        <v>3</v>
      </c>
      <c r="C4309">
        <v>1</v>
      </c>
      <c r="D4309" t="s">
        <v>1455</v>
      </c>
      <c r="E4309" t="s">
        <v>678</v>
      </c>
      <c r="F4309">
        <v>25</v>
      </c>
      <c r="G4309" t="s">
        <v>1766</v>
      </c>
      <c r="H4309">
        <v>12</v>
      </c>
      <c r="I4309" t="s">
        <v>634</v>
      </c>
      <c r="J4309" t="s">
        <v>634</v>
      </c>
    </row>
    <row r="4310" spans="1:10" x14ac:dyDescent="0.45">
      <c r="A4310">
        <v>83637</v>
      </c>
      <c r="B4310">
        <v>4</v>
      </c>
      <c r="C4310">
        <v>1</v>
      </c>
      <c r="D4310" t="s">
        <v>805</v>
      </c>
      <c r="E4310" t="s">
        <v>677</v>
      </c>
      <c r="F4310">
        <v>17</v>
      </c>
      <c r="G4310" t="s">
        <v>1748</v>
      </c>
      <c r="H4310">
        <v>11</v>
      </c>
      <c r="I4310" t="s">
        <v>634</v>
      </c>
      <c r="J4310" t="s">
        <v>634</v>
      </c>
    </row>
    <row r="4311" spans="1:10" x14ac:dyDescent="0.45">
      <c r="A4311">
        <v>83637</v>
      </c>
      <c r="B4311">
        <v>5</v>
      </c>
      <c r="C4311">
        <v>1</v>
      </c>
      <c r="D4311" t="s">
        <v>1140</v>
      </c>
      <c r="E4311" t="s">
        <v>678</v>
      </c>
      <c r="F4311">
        <v>4</v>
      </c>
      <c r="G4311" t="s">
        <v>1770</v>
      </c>
      <c r="H4311">
        <v>92</v>
      </c>
      <c r="I4311" t="s">
        <v>634</v>
      </c>
      <c r="J4311" t="s">
        <v>634</v>
      </c>
    </row>
    <row r="4312" spans="1:10" x14ac:dyDescent="0.45">
      <c r="A4312">
        <v>83637</v>
      </c>
      <c r="B4312">
        <v>6</v>
      </c>
      <c r="C4312">
        <v>2</v>
      </c>
      <c r="D4312" t="s">
        <v>713</v>
      </c>
      <c r="E4312" t="s">
        <v>678</v>
      </c>
      <c r="F4312">
        <v>25</v>
      </c>
      <c r="G4312" t="s">
        <v>1771</v>
      </c>
      <c r="H4312" t="s">
        <v>634</v>
      </c>
      <c r="I4312" t="s">
        <v>634</v>
      </c>
      <c r="J4312" t="s">
        <v>634</v>
      </c>
    </row>
    <row r="4313" spans="1:10" x14ac:dyDescent="0.45">
      <c r="A4313">
        <v>83637</v>
      </c>
      <c r="B4313">
        <v>7</v>
      </c>
      <c r="C4313">
        <v>2</v>
      </c>
      <c r="D4313" t="s">
        <v>1681</v>
      </c>
      <c r="E4313" t="s">
        <v>677</v>
      </c>
      <c r="F4313">
        <v>68</v>
      </c>
      <c r="G4313" t="s">
        <v>1751</v>
      </c>
      <c r="H4313" t="s">
        <v>634</v>
      </c>
      <c r="I4313" t="s">
        <v>634</v>
      </c>
      <c r="J4313" t="s">
        <v>634</v>
      </c>
    </row>
    <row r="4314" spans="1:10" x14ac:dyDescent="0.45">
      <c r="A4314">
        <v>83637</v>
      </c>
      <c r="B4314">
        <v>8</v>
      </c>
      <c r="C4314">
        <v>2</v>
      </c>
      <c r="D4314" t="s">
        <v>969</v>
      </c>
      <c r="E4314" t="s">
        <v>678</v>
      </c>
      <c r="F4314">
        <v>12</v>
      </c>
      <c r="G4314" t="s">
        <v>1776</v>
      </c>
      <c r="H4314" t="s">
        <v>634</v>
      </c>
      <c r="I4314" t="s">
        <v>634</v>
      </c>
      <c r="J4314" t="s">
        <v>634</v>
      </c>
    </row>
    <row r="4315" spans="1:10" x14ac:dyDescent="0.45">
      <c r="A4315">
        <v>83637</v>
      </c>
      <c r="B4315">
        <v>9</v>
      </c>
      <c r="C4315">
        <v>2</v>
      </c>
      <c r="D4315" t="s">
        <v>1393</v>
      </c>
      <c r="E4315" t="s">
        <v>678</v>
      </c>
      <c r="F4315">
        <v>25</v>
      </c>
      <c r="G4315" t="s">
        <v>1773</v>
      </c>
      <c r="H4315" t="s">
        <v>634</v>
      </c>
      <c r="I4315" t="s">
        <v>634</v>
      </c>
      <c r="J4315" t="s">
        <v>634</v>
      </c>
    </row>
    <row r="4316" spans="1:10" x14ac:dyDescent="0.45">
      <c r="A4316">
        <v>83637</v>
      </c>
      <c r="B4316">
        <v>10</v>
      </c>
      <c r="C4316">
        <v>2</v>
      </c>
      <c r="D4316" t="s">
        <v>1393</v>
      </c>
      <c r="E4316" t="s">
        <v>677</v>
      </c>
      <c r="F4316" t="s">
        <v>634</v>
      </c>
      <c r="G4316" t="s">
        <v>634</v>
      </c>
      <c r="H4316" t="s">
        <v>634</v>
      </c>
      <c r="I4316" t="s">
        <v>634</v>
      </c>
      <c r="J4316">
        <v>401</v>
      </c>
    </row>
    <row r="4317" spans="1:10" x14ac:dyDescent="0.45">
      <c r="A4317">
        <v>83637</v>
      </c>
      <c r="B4317">
        <v>11</v>
      </c>
      <c r="C4317">
        <v>2</v>
      </c>
      <c r="D4317" t="s">
        <v>720</v>
      </c>
      <c r="E4317" t="s">
        <v>677</v>
      </c>
      <c r="F4317">
        <v>3</v>
      </c>
      <c r="G4317" t="s">
        <v>1792</v>
      </c>
      <c r="H4317">
        <v>9</v>
      </c>
      <c r="I4317" t="s">
        <v>634</v>
      </c>
      <c r="J4317" t="s">
        <v>634</v>
      </c>
    </row>
    <row r="4318" spans="1:10" x14ac:dyDescent="0.45">
      <c r="A4318">
        <v>83637</v>
      </c>
      <c r="B4318">
        <v>12</v>
      </c>
      <c r="C4318">
        <v>2</v>
      </c>
      <c r="D4318" t="s">
        <v>893</v>
      </c>
      <c r="E4318" t="s">
        <v>678</v>
      </c>
      <c r="F4318">
        <v>55</v>
      </c>
      <c r="G4318" t="s">
        <v>1765</v>
      </c>
      <c r="H4318" t="s">
        <v>634</v>
      </c>
      <c r="I4318" t="s">
        <v>634</v>
      </c>
      <c r="J4318" t="s">
        <v>634</v>
      </c>
    </row>
    <row r="4319" spans="1:10" x14ac:dyDescent="0.45">
      <c r="A4319">
        <v>83637</v>
      </c>
      <c r="B4319">
        <v>13</v>
      </c>
      <c r="C4319">
        <v>2</v>
      </c>
      <c r="D4319" t="s">
        <v>1643</v>
      </c>
      <c r="E4319" t="s">
        <v>678</v>
      </c>
      <c r="F4319">
        <v>89</v>
      </c>
      <c r="G4319" t="s">
        <v>1817</v>
      </c>
      <c r="H4319" t="s">
        <v>634</v>
      </c>
      <c r="I4319" t="s">
        <v>634</v>
      </c>
      <c r="J4319" t="s">
        <v>634</v>
      </c>
    </row>
    <row r="4320" spans="1:10" x14ac:dyDescent="0.45">
      <c r="A4320">
        <v>83637</v>
      </c>
      <c r="B4320">
        <v>14</v>
      </c>
      <c r="C4320">
        <v>3</v>
      </c>
      <c r="D4320" t="s">
        <v>1665</v>
      </c>
      <c r="E4320" t="s">
        <v>678</v>
      </c>
      <c r="F4320">
        <v>55</v>
      </c>
      <c r="G4320" t="s">
        <v>634</v>
      </c>
      <c r="H4320" t="s">
        <v>634</v>
      </c>
      <c r="I4320">
        <v>2</v>
      </c>
      <c r="J4320">
        <v>201</v>
      </c>
    </row>
    <row r="4321" spans="1:10" x14ac:dyDescent="0.45">
      <c r="A4321">
        <v>83637</v>
      </c>
      <c r="B4321">
        <v>15</v>
      </c>
      <c r="C4321">
        <v>3</v>
      </c>
      <c r="D4321" t="s">
        <v>1735</v>
      </c>
      <c r="E4321" t="s">
        <v>678</v>
      </c>
      <c r="F4321">
        <v>96</v>
      </c>
      <c r="G4321" t="s">
        <v>634</v>
      </c>
      <c r="H4321" t="s">
        <v>634</v>
      </c>
      <c r="I4321">
        <v>2</v>
      </c>
      <c r="J4321">
        <v>215</v>
      </c>
    </row>
    <row r="4322" spans="1:10" x14ac:dyDescent="0.45">
      <c r="A4322">
        <v>83637</v>
      </c>
      <c r="B4322">
        <v>16</v>
      </c>
      <c r="C4322">
        <v>3</v>
      </c>
      <c r="D4322" t="s">
        <v>810</v>
      </c>
      <c r="E4322" t="s">
        <v>677</v>
      </c>
      <c r="F4322">
        <v>10</v>
      </c>
      <c r="G4322" t="s">
        <v>1806</v>
      </c>
      <c r="H4322">
        <v>68</v>
      </c>
      <c r="I4322" t="s">
        <v>634</v>
      </c>
      <c r="J4322" t="s">
        <v>634</v>
      </c>
    </row>
    <row r="4323" spans="1:10" x14ac:dyDescent="0.45">
      <c r="A4323">
        <v>83637</v>
      </c>
      <c r="B4323">
        <v>17</v>
      </c>
      <c r="C4323">
        <v>3</v>
      </c>
      <c r="D4323" t="s">
        <v>1133</v>
      </c>
      <c r="E4323" t="s">
        <v>677</v>
      </c>
      <c r="F4323">
        <v>3</v>
      </c>
      <c r="G4323" t="s">
        <v>1795</v>
      </c>
      <c r="H4323">
        <v>68</v>
      </c>
      <c r="I4323" t="s">
        <v>634</v>
      </c>
      <c r="J4323" t="s">
        <v>634</v>
      </c>
    </row>
    <row r="4324" spans="1:10" x14ac:dyDescent="0.45">
      <c r="A4324">
        <v>83637</v>
      </c>
      <c r="B4324">
        <v>18</v>
      </c>
      <c r="C4324">
        <v>3</v>
      </c>
      <c r="D4324" t="s">
        <v>1151</v>
      </c>
      <c r="E4324" t="s">
        <v>678</v>
      </c>
      <c r="F4324">
        <v>25</v>
      </c>
      <c r="G4324" t="s">
        <v>634</v>
      </c>
      <c r="H4324" t="s">
        <v>634</v>
      </c>
      <c r="I4324">
        <v>2</v>
      </c>
      <c r="J4324">
        <v>220</v>
      </c>
    </row>
    <row r="4325" spans="1:10" x14ac:dyDescent="0.45">
      <c r="A4325">
        <v>83637</v>
      </c>
      <c r="B4325">
        <v>19</v>
      </c>
      <c r="C4325">
        <v>3</v>
      </c>
      <c r="D4325" t="s">
        <v>1682</v>
      </c>
      <c r="E4325" t="s">
        <v>677</v>
      </c>
      <c r="F4325">
        <v>10</v>
      </c>
      <c r="G4325" t="s">
        <v>1796</v>
      </c>
      <c r="H4325">
        <v>3</v>
      </c>
      <c r="I4325" t="s">
        <v>634</v>
      </c>
      <c r="J4325" t="s">
        <v>634</v>
      </c>
    </row>
    <row r="4326" spans="1:10" x14ac:dyDescent="0.45">
      <c r="A4326">
        <v>83637</v>
      </c>
      <c r="B4326">
        <v>20</v>
      </c>
      <c r="C4326">
        <v>3</v>
      </c>
      <c r="D4326" t="s">
        <v>1342</v>
      </c>
      <c r="E4326" t="s">
        <v>677</v>
      </c>
      <c r="F4326">
        <v>17</v>
      </c>
      <c r="G4326" t="s">
        <v>1975</v>
      </c>
      <c r="H4326">
        <v>10</v>
      </c>
      <c r="I4326" t="s">
        <v>634</v>
      </c>
      <c r="J4326" t="s">
        <v>634</v>
      </c>
    </row>
    <row r="4327" spans="1:10" x14ac:dyDescent="0.45">
      <c r="A4327">
        <v>83637</v>
      </c>
      <c r="B4327">
        <v>21</v>
      </c>
      <c r="C4327">
        <v>3</v>
      </c>
      <c r="D4327" t="s">
        <v>1235</v>
      </c>
      <c r="E4327" t="s">
        <v>678</v>
      </c>
      <c r="F4327">
        <v>25</v>
      </c>
      <c r="G4327" t="s">
        <v>1915</v>
      </c>
      <c r="H4327">
        <v>12</v>
      </c>
      <c r="I4327" t="s">
        <v>634</v>
      </c>
      <c r="J4327" t="s">
        <v>634</v>
      </c>
    </row>
    <row r="4328" spans="1:10" x14ac:dyDescent="0.45">
      <c r="A4328">
        <v>83638</v>
      </c>
      <c r="B4328">
        <v>0</v>
      </c>
      <c r="C4328">
        <v>1</v>
      </c>
      <c r="D4328" t="s">
        <v>1178</v>
      </c>
      <c r="E4328" t="s">
        <v>678</v>
      </c>
      <c r="F4328">
        <v>95</v>
      </c>
      <c r="G4328" t="s">
        <v>1755</v>
      </c>
      <c r="H4328" t="s">
        <v>634</v>
      </c>
      <c r="I4328" t="s">
        <v>634</v>
      </c>
      <c r="J4328" t="s">
        <v>634</v>
      </c>
    </row>
    <row r="4329" spans="1:10" x14ac:dyDescent="0.45">
      <c r="A4329">
        <v>83638</v>
      </c>
      <c r="B4329">
        <v>1</v>
      </c>
      <c r="C4329">
        <v>1</v>
      </c>
      <c r="D4329" t="s">
        <v>1212</v>
      </c>
      <c r="E4329" t="s">
        <v>678</v>
      </c>
      <c r="F4329">
        <v>88</v>
      </c>
      <c r="G4329" t="s">
        <v>1756</v>
      </c>
      <c r="H4329" t="s">
        <v>634</v>
      </c>
      <c r="I4329" t="s">
        <v>634</v>
      </c>
      <c r="J4329" t="s">
        <v>634</v>
      </c>
    </row>
    <row r="4330" spans="1:10" x14ac:dyDescent="0.45">
      <c r="A4330">
        <v>83638</v>
      </c>
      <c r="B4330">
        <v>2</v>
      </c>
      <c r="C4330">
        <v>1</v>
      </c>
      <c r="D4330" t="s">
        <v>1320</v>
      </c>
      <c r="E4330" t="s">
        <v>677</v>
      </c>
      <c r="F4330">
        <v>86</v>
      </c>
      <c r="G4330" t="s">
        <v>634</v>
      </c>
      <c r="H4330" t="s">
        <v>634</v>
      </c>
      <c r="I4330">
        <v>2</v>
      </c>
      <c r="J4330">
        <v>201</v>
      </c>
    </row>
    <row r="4331" spans="1:10" x14ac:dyDescent="0.45">
      <c r="A4331">
        <v>83638</v>
      </c>
      <c r="B4331">
        <v>3</v>
      </c>
      <c r="C4331">
        <v>1</v>
      </c>
      <c r="D4331" t="s">
        <v>1284</v>
      </c>
      <c r="E4331" t="s">
        <v>678</v>
      </c>
      <c r="F4331">
        <v>92</v>
      </c>
      <c r="G4331" t="s">
        <v>1757</v>
      </c>
      <c r="H4331">
        <v>71</v>
      </c>
      <c r="I4331" t="s">
        <v>634</v>
      </c>
      <c r="J4331" t="s">
        <v>634</v>
      </c>
    </row>
    <row r="4332" spans="1:10" x14ac:dyDescent="0.45">
      <c r="A4332">
        <v>83638</v>
      </c>
      <c r="B4332">
        <v>4</v>
      </c>
      <c r="C4332">
        <v>1</v>
      </c>
      <c r="D4332" t="s">
        <v>908</v>
      </c>
      <c r="E4332" t="s">
        <v>677</v>
      </c>
      <c r="F4332">
        <v>55</v>
      </c>
      <c r="G4332" t="s">
        <v>1758</v>
      </c>
      <c r="H4332">
        <v>8</v>
      </c>
      <c r="I4332" t="s">
        <v>634</v>
      </c>
      <c r="J4332" t="s">
        <v>634</v>
      </c>
    </row>
    <row r="4333" spans="1:10" x14ac:dyDescent="0.45">
      <c r="A4333">
        <v>83638</v>
      </c>
      <c r="B4333">
        <v>5</v>
      </c>
      <c r="C4333">
        <v>2</v>
      </c>
      <c r="D4333" t="s">
        <v>1252</v>
      </c>
      <c r="E4333" t="s">
        <v>678</v>
      </c>
      <c r="F4333">
        <v>95</v>
      </c>
      <c r="G4333" t="s">
        <v>634</v>
      </c>
      <c r="H4333" t="s">
        <v>634</v>
      </c>
      <c r="I4333">
        <v>2</v>
      </c>
      <c r="J4333">
        <v>205</v>
      </c>
    </row>
    <row r="4334" spans="1:10" x14ac:dyDescent="0.45">
      <c r="A4334">
        <v>83638</v>
      </c>
      <c r="B4334">
        <v>6</v>
      </c>
      <c r="C4334">
        <v>2</v>
      </c>
      <c r="D4334" t="s">
        <v>1630</v>
      </c>
      <c r="E4334" t="s">
        <v>677</v>
      </c>
      <c r="F4334">
        <v>25</v>
      </c>
      <c r="G4334" t="s">
        <v>1770</v>
      </c>
      <c r="H4334">
        <v>92</v>
      </c>
      <c r="I4334" t="s">
        <v>634</v>
      </c>
      <c r="J4334" t="s">
        <v>634</v>
      </c>
    </row>
    <row r="4335" spans="1:10" x14ac:dyDescent="0.45">
      <c r="A4335">
        <v>83638</v>
      </c>
      <c r="B4335">
        <v>7</v>
      </c>
      <c r="C4335">
        <v>2</v>
      </c>
      <c r="D4335" t="s">
        <v>1645</v>
      </c>
      <c r="E4335" t="s">
        <v>677</v>
      </c>
      <c r="F4335">
        <v>89</v>
      </c>
      <c r="G4335" t="s">
        <v>1750</v>
      </c>
      <c r="H4335" t="s">
        <v>634</v>
      </c>
      <c r="I4335" t="s">
        <v>634</v>
      </c>
      <c r="J4335" t="s">
        <v>634</v>
      </c>
    </row>
    <row r="4336" spans="1:10" x14ac:dyDescent="0.45">
      <c r="A4336">
        <v>83638</v>
      </c>
      <c r="B4336">
        <v>8</v>
      </c>
      <c r="C4336">
        <v>2</v>
      </c>
      <c r="D4336" t="s">
        <v>1362</v>
      </c>
      <c r="E4336" t="s">
        <v>677</v>
      </c>
      <c r="F4336">
        <v>89</v>
      </c>
      <c r="G4336" t="s">
        <v>634</v>
      </c>
      <c r="H4336" t="s">
        <v>634</v>
      </c>
      <c r="I4336">
        <v>2</v>
      </c>
      <c r="J4336">
        <v>202</v>
      </c>
    </row>
    <row r="4337" spans="1:10" x14ac:dyDescent="0.45">
      <c r="A4337">
        <v>83638</v>
      </c>
      <c r="B4337">
        <v>9</v>
      </c>
      <c r="C4337">
        <v>2</v>
      </c>
      <c r="D4337" t="s">
        <v>1140</v>
      </c>
      <c r="E4337" t="s">
        <v>677</v>
      </c>
      <c r="F4337">
        <v>89</v>
      </c>
      <c r="G4337" t="s">
        <v>1778</v>
      </c>
      <c r="H4337">
        <v>92</v>
      </c>
      <c r="I4337" t="s">
        <v>634</v>
      </c>
      <c r="J4337" t="s">
        <v>634</v>
      </c>
    </row>
    <row r="4338" spans="1:10" x14ac:dyDescent="0.45">
      <c r="A4338">
        <v>83638</v>
      </c>
      <c r="B4338">
        <v>10</v>
      </c>
      <c r="C4338">
        <v>3</v>
      </c>
      <c r="D4338" t="s">
        <v>1155</v>
      </c>
      <c r="E4338" t="s">
        <v>677</v>
      </c>
      <c r="F4338">
        <v>55</v>
      </c>
      <c r="G4338" t="s">
        <v>1779</v>
      </c>
      <c r="H4338">
        <v>96</v>
      </c>
      <c r="I4338" t="s">
        <v>634</v>
      </c>
      <c r="J4338" t="s">
        <v>634</v>
      </c>
    </row>
    <row r="4339" spans="1:10" x14ac:dyDescent="0.45">
      <c r="A4339">
        <v>83638</v>
      </c>
      <c r="B4339">
        <v>11</v>
      </c>
      <c r="C4339">
        <v>3</v>
      </c>
      <c r="D4339" t="s">
        <v>1702</v>
      </c>
      <c r="E4339" t="s">
        <v>677</v>
      </c>
      <c r="F4339">
        <v>8</v>
      </c>
      <c r="G4339" t="s">
        <v>634</v>
      </c>
      <c r="H4339" t="s">
        <v>634</v>
      </c>
      <c r="I4339">
        <v>2</v>
      </c>
      <c r="J4339">
        <v>207</v>
      </c>
    </row>
    <row r="4340" spans="1:10" x14ac:dyDescent="0.45">
      <c r="A4340">
        <v>83638</v>
      </c>
      <c r="B4340">
        <v>12</v>
      </c>
      <c r="C4340">
        <v>3</v>
      </c>
      <c r="D4340" t="s">
        <v>1074</v>
      </c>
      <c r="E4340" t="s">
        <v>678</v>
      </c>
      <c r="F4340">
        <v>98</v>
      </c>
      <c r="G4340" t="s">
        <v>1780</v>
      </c>
      <c r="H4340">
        <v>71</v>
      </c>
      <c r="I4340" t="s">
        <v>634</v>
      </c>
      <c r="J4340" t="s">
        <v>634</v>
      </c>
    </row>
    <row r="4341" spans="1:10" x14ac:dyDescent="0.45">
      <c r="A4341">
        <v>83638</v>
      </c>
      <c r="B4341">
        <v>13</v>
      </c>
      <c r="C4341">
        <v>3</v>
      </c>
      <c r="D4341" t="s">
        <v>1599</v>
      </c>
      <c r="E4341" t="s">
        <v>678</v>
      </c>
      <c r="F4341">
        <v>88</v>
      </c>
      <c r="G4341" t="s">
        <v>1754</v>
      </c>
      <c r="H4341">
        <v>95</v>
      </c>
      <c r="I4341" t="s">
        <v>634</v>
      </c>
      <c r="J4341" t="s">
        <v>634</v>
      </c>
    </row>
    <row r="4342" spans="1:10" x14ac:dyDescent="0.45">
      <c r="A4342">
        <v>83638</v>
      </c>
      <c r="B4342">
        <v>14</v>
      </c>
      <c r="C4342">
        <v>3</v>
      </c>
      <c r="D4342" t="s">
        <v>1643</v>
      </c>
      <c r="E4342" t="s">
        <v>677</v>
      </c>
      <c r="F4342" t="s">
        <v>634</v>
      </c>
      <c r="G4342" t="s">
        <v>634</v>
      </c>
      <c r="H4342" t="s">
        <v>634</v>
      </c>
      <c r="I4342" t="s">
        <v>634</v>
      </c>
      <c r="J4342">
        <v>401</v>
      </c>
    </row>
    <row r="4343" spans="1:10" x14ac:dyDescent="0.45">
      <c r="A4343">
        <v>83638</v>
      </c>
      <c r="B4343">
        <v>15</v>
      </c>
      <c r="C4343">
        <v>4</v>
      </c>
      <c r="D4343" t="s">
        <v>1290</v>
      </c>
      <c r="E4343" t="s">
        <v>678</v>
      </c>
      <c r="F4343">
        <v>79</v>
      </c>
      <c r="G4343" t="s">
        <v>1791</v>
      </c>
      <c r="H4343">
        <v>71</v>
      </c>
      <c r="I4343" t="s">
        <v>634</v>
      </c>
      <c r="J4343" t="s">
        <v>634</v>
      </c>
    </row>
    <row r="4344" spans="1:10" x14ac:dyDescent="0.45">
      <c r="A4344">
        <v>83639</v>
      </c>
      <c r="B4344">
        <v>0</v>
      </c>
      <c r="C4344">
        <v>1</v>
      </c>
      <c r="D4344" t="s">
        <v>1117</v>
      </c>
      <c r="E4344" t="s">
        <v>677</v>
      </c>
      <c r="F4344">
        <v>14</v>
      </c>
      <c r="G4344" t="s">
        <v>1745</v>
      </c>
      <c r="H4344">
        <v>20</v>
      </c>
      <c r="I4344" t="s">
        <v>634</v>
      </c>
      <c r="J4344" t="s">
        <v>634</v>
      </c>
    </row>
    <row r="4345" spans="1:10" x14ac:dyDescent="0.45">
      <c r="A4345">
        <v>83639</v>
      </c>
      <c r="B4345">
        <v>1</v>
      </c>
      <c r="C4345">
        <v>1</v>
      </c>
      <c r="D4345" t="s">
        <v>1513</v>
      </c>
      <c r="E4345" t="s">
        <v>677</v>
      </c>
      <c r="F4345">
        <v>14</v>
      </c>
      <c r="G4345" t="s">
        <v>1777</v>
      </c>
      <c r="H4345" t="s">
        <v>634</v>
      </c>
      <c r="I4345" t="s">
        <v>634</v>
      </c>
      <c r="J4345" t="s">
        <v>634</v>
      </c>
    </row>
    <row r="4346" spans="1:10" x14ac:dyDescent="0.45">
      <c r="A4346">
        <v>83639</v>
      </c>
      <c r="B4346">
        <v>2</v>
      </c>
      <c r="C4346">
        <v>1</v>
      </c>
      <c r="D4346" t="s">
        <v>779</v>
      </c>
      <c r="E4346" t="s">
        <v>678</v>
      </c>
      <c r="F4346">
        <v>10</v>
      </c>
      <c r="G4346" t="s">
        <v>1747</v>
      </c>
      <c r="H4346">
        <v>99</v>
      </c>
      <c r="I4346" t="s">
        <v>634</v>
      </c>
      <c r="J4346" t="s">
        <v>634</v>
      </c>
    </row>
    <row r="4347" spans="1:10" x14ac:dyDescent="0.45">
      <c r="A4347">
        <v>83639</v>
      </c>
      <c r="B4347">
        <v>3</v>
      </c>
      <c r="C4347">
        <v>1</v>
      </c>
      <c r="D4347" t="s">
        <v>1029</v>
      </c>
      <c r="E4347" t="s">
        <v>677</v>
      </c>
      <c r="F4347">
        <v>4</v>
      </c>
      <c r="G4347" t="s">
        <v>1808</v>
      </c>
      <c r="H4347">
        <v>10</v>
      </c>
      <c r="I4347" t="s">
        <v>634</v>
      </c>
      <c r="J4347" t="s">
        <v>634</v>
      </c>
    </row>
    <row r="4348" spans="1:10" x14ac:dyDescent="0.45">
      <c r="A4348">
        <v>83639</v>
      </c>
      <c r="B4348">
        <v>4</v>
      </c>
      <c r="C4348">
        <v>2</v>
      </c>
      <c r="D4348" t="s">
        <v>1383</v>
      </c>
      <c r="E4348" t="s">
        <v>678</v>
      </c>
      <c r="F4348">
        <v>3</v>
      </c>
      <c r="G4348" t="s">
        <v>1749</v>
      </c>
      <c r="H4348">
        <v>27</v>
      </c>
      <c r="I4348" t="s">
        <v>634</v>
      </c>
      <c r="J4348" t="s">
        <v>634</v>
      </c>
    </row>
    <row r="4349" spans="1:10" x14ac:dyDescent="0.45">
      <c r="A4349">
        <v>83639</v>
      </c>
      <c r="B4349">
        <v>5</v>
      </c>
      <c r="C4349">
        <v>2</v>
      </c>
      <c r="D4349" t="s">
        <v>1736</v>
      </c>
      <c r="E4349" t="s">
        <v>678</v>
      </c>
      <c r="F4349">
        <v>10</v>
      </c>
      <c r="G4349" t="s">
        <v>634</v>
      </c>
      <c r="H4349" t="s">
        <v>634</v>
      </c>
      <c r="I4349">
        <v>2</v>
      </c>
      <c r="J4349">
        <v>302</v>
      </c>
    </row>
    <row r="4350" spans="1:10" x14ac:dyDescent="0.45">
      <c r="A4350">
        <v>83639</v>
      </c>
      <c r="B4350">
        <v>6</v>
      </c>
      <c r="C4350">
        <v>2</v>
      </c>
      <c r="D4350" t="s">
        <v>1087</v>
      </c>
      <c r="E4350" t="s">
        <v>677</v>
      </c>
      <c r="F4350">
        <v>60</v>
      </c>
      <c r="G4350" t="s">
        <v>1810</v>
      </c>
      <c r="H4350">
        <v>91</v>
      </c>
      <c r="I4350" t="s">
        <v>634</v>
      </c>
      <c r="J4350" t="s">
        <v>634</v>
      </c>
    </row>
    <row r="4351" spans="1:10" x14ac:dyDescent="0.45">
      <c r="A4351">
        <v>83639</v>
      </c>
      <c r="B4351">
        <v>7</v>
      </c>
      <c r="C4351">
        <v>2</v>
      </c>
      <c r="D4351" t="s">
        <v>740</v>
      </c>
      <c r="E4351" t="s">
        <v>677</v>
      </c>
      <c r="F4351">
        <v>51</v>
      </c>
      <c r="G4351" t="s">
        <v>634</v>
      </c>
      <c r="H4351" t="s">
        <v>634</v>
      </c>
      <c r="I4351">
        <v>2</v>
      </c>
      <c r="J4351">
        <v>212</v>
      </c>
    </row>
    <row r="4352" spans="1:10" x14ac:dyDescent="0.45">
      <c r="A4352">
        <v>83639</v>
      </c>
      <c r="B4352">
        <v>8</v>
      </c>
      <c r="C4352">
        <v>2</v>
      </c>
      <c r="D4352" t="s">
        <v>1324</v>
      </c>
      <c r="E4352" t="s">
        <v>677</v>
      </c>
      <c r="F4352">
        <v>4</v>
      </c>
      <c r="G4352" t="s">
        <v>1811</v>
      </c>
      <c r="H4352">
        <v>25</v>
      </c>
      <c r="I4352" t="s">
        <v>634</v>
      </c>
      <c r="J4352" t="s">
        <v>634</v>
      </c>
    </row>
    <row r="4353" spans="1:10" x14ac:dyDescent="0.45">
      <c r="A4353">
        <v>83639</v>
      </c>
      <c r="B4353">
        <v>9</v>
      </c>
      <c r="C4353">
        <v>2</v>
      </c>
      <c r="D4353" t="s">
        <v>1174</v>
      </c>
      <c r="E4353" t="s">
        <v>678</v>
      </c>
      <c r="F4353">
        <v>27</v>
      </c>
      <c r="G4353" t="s">
        <v>1779</v>
      </c>
      <c r="H4353">
        <v>68</v>
      </c>
      <c r="I4353" t="s">
        <v>634</v>
      </c>
      <c r="J4353" t="s">
        <v>634</v>
      </c>
    </row>
    <row r="4354" spans="1:10" x14ac:dyDescent="0.45">
      <c r="A4354">
        <v>83639</v>
      </c>
      <c r="B4354">
        <v>10</v>
      </c>
      <c r="C4354">
        <v>3</v>
      </c>
      <c r="D4354" t="s">
        <v>1490</v>
      </c>
      <c r="E4354" t="s">
        <v>678</v>
      </c>
      <c r="F4354">
        <v>9</v>
      </c>
      <c r="G4354" t="s">
        <v>1780</v>
      </c>
      <c r="H4354">
        <v>68</v>
      </c>
      <c r="I4354" t="s">
        <v>634</v>
      </c>
      <c r="J4354" t="s">
        <v>634</v>
      </c>
    </row>
    <row r="4355" spans="1:10" x14ac:dyDescent="0.45">
      <c r="A4355">
        <v>83639</v>
      </c>
      <c r="B4355">
        <v>11</v>
      </c>
      <c r="C4355">
        <v>3</v>
      </c>
      <c r="D4355" t="s">
        <v>1086</v>
      </c>
      <c r="E4355" t="s">
        <v>678</v>
      </c>
      <c r="F4355">
        <v>17</v>
      </c>
      <c r="G4355" t="s">
        <v>1754</v>
      </c>
      <c r="H4355">
        <v>6</v>
      </c>
      <c r="I4355" t="s">
        <v>634</v>
      </c>
      <c r="J4355" t="s">
        <v>634</v>
      </c>
    </row>
    <row r="4356" spans="1:10" x14ac:dyDescent="0.45">
      <c r="A4356">
        <v>83639</v>
      </c>
      <c r="B4356">
        <v>12</v>
      </c>
      <c r="C4356">
        <v>3</v>
      </c>
      <c r="D4356" t="s">
        <v>1308</v>
      </c>
      <c r="E4356" t="s">
        <v>677</v>
      </c>
      <c r="F4356">
        <v>10</v>
      </c>
      <c r="G4356" t="s">
        <v>1814</v>
      </c>
      <c r="H4356" t="s">
        <v>634</v>
      </c>
      <c r="I4356" t="s">
        <v>634</v>
      </c>
      <c r="J4356" t="s">
        <v>634</v>
      </c>
    </row>
    <row r="4357" spans="1:10" x14ac:dyDescent="0.45">
      <c r="A4357">
        <v>83639</v>
      </c>
      <c r="B4357">
        <v>13</v>
      </c>
      <c r="C4357">
        <v>3</v>
      </c>
      <c r="D4357" t="s">
        <v>1308</v>
      </c>
      <c r="E4357" t="s">
        <v>678</v>
      </c>
      <c r="F4357" t="s">
        <v>634</v>
      </c>
      <c r="G4357" t="s">
        <v>634</v>
      </c>
      <c r="H4357" t="s">
        <v>634</v>
      </c>
      <c r="I4357" t="s">
        <v>634</v>
      </c>
      <c r="J4357">
        <v>401</v>
      </c>
    </row>
    <row r="4358" spans="1:10" x14ac:dyDescent="0.45">
      <c r="A4358">
        <v>83639</v>
      </c>
      <c r="B4358">
        <v>14</v>
      </c>
      <c r="C4358">
        <v>3</v>
      </c>
      <c r="D4358" t="s">
        <v>1343</v>
      </c>
      <c r="E4358" t="s">
        <v>677</v>
      </c>
      <c r="F4358">
        <v>14</v>
      </c>
      <c r="G4358" t="s">
        <v>1815</v>
      </c>
      <c r="H4358" t="s">
        <v>634</v>
      </c>
      <c r="I4358" t="s">
        <v>634</v>
      </c>
      <c r="J4358" t="s">
        <v>634</v>
      </c>
    </row>
    <row r="4359" spans="1:10" x14ac:dyDescent="0.45">
      <c r="A4359">
        <v>83639</v>
      </c>
      <c r="B4359">
        <v>15</v>
      </c>
      <c r="C4359">
        <v>3</v>
      </c>
      <c r="D4359" t="s">
        <v>845</v>
      </c>
      <c r="E4359" t="s">
        <v>678</v>
      </c>
      <c r="F4359">
        <v>68</v>
      </c>
      <c r="G4359" t="s">
        <v>1843</v>
      </c>
      <c r="H4359">
        <v>31</v>
      </c>
      <c r="I4359" t="s">
        <v>634</v>
      </c>
      <c r="J4359" t="s">
        <v>634</v>
      </c>
    </row>
    <row r="4360" spans="1:10" x14ac:dyDescent="0.45">
      <c r="A4360">
        <v>83640</v>
      </c>
      <c r="B4360">
        <v>0</v>
      </c>
      <c r="C4360">
        <v>1</v>
      </c>
      <c r="D4360" t="s">
        <v>1414</v>
      </c>
      <c r="E4360" t="s">
        <v>678</v>
      </c>
      <c r="F4360">
        <v>12</v>
      </c>
      <c r="G4360" t="s">
        <v>1755</v>
      </c>
      <c r="H4360">
        <v>55</v>
      </c>
      <c r="I4360" t="s">
        <v>634</v>
      </c>
      <c r="J4360" t="s">
        <v>634</v>
      </c>
    </row>
    <row r="4361" spans="1:10" x14ac:dyDescent="0.45">
      <c r="A4361">
        <v>83640</v>
      </c>
      <c r="B4361">
        <v>1</v>
      </c>
      <c r="C4361">
        <v>1</v>
      </c>
      <c r="D4361" t="s">
        <v>830</v>
      </c>
      <c r="E4361" t="s">
        <v>677</v>
      </c>
      <c r="F4361">
        <v>77</v>
      </c>
      <c r="G4361" t="s">
        <v>1746</v>
      </c>
      <c r="H4361">
        <v>7</v>
      </c>
      <c r="I4361" t="s">
        <v>634</v>
      </c>
      <c r="J4361" t="s">
        <v>634</v>
      </c>
    </row>
    <row r="4362" spans="1:10" x14ac:dyDescent="0.45">
      <c r="A4362">
        <v>83640</v>
      </c>
      <c r="B4362">
        <v>2</v>
      </c>
      <c r="C4362">
        <v>1</v>
      </c>
      <c r="D4362" t="s">
        <v>743</v>
      </c>
      <c r="E4362" t="s">
        <v>677</v>
      </c>
      <c r="F4362">
        <v>63</v>
      </c>
      <c r="G4362" t="s">
        <v>1747</v>
      </c>
      <c r="H4362">
        <v>7</v>
      </c>
      <c r="I4362" t="s">
        <v>634</v>
      </c>
      <c r="J4362" t="s">
        <v>634</v>
      </c>
    </row>
    <row r="4363" spans="1:10" x14ac:dyDescent="0.45">
      <c r="A4363">
        <v>83640</v>
      </c>
      <c r="B4363">
        <v>3</v>
      </c>
      <c r="C4363">
        <v>1</v>
      </c>
      <c r="D4363" t="s">
        <v>1275</v>
      </c>
      <c r="E4363" t="s">
        <v>678</v>
      </c>
      <c r="F4363">
        <v>44</v>
      </c>
      <c r="G4363" t="s">
        <v>1748</v>
      </c>
      <c r="H4363">
        <v>32</v>
      </c>
      <c r="I4363" t="s">
        <v>634</v>
      </c>
      <c r="J4363" t="s">
        <v>634</v>
      </c>
    </row>
    <row r="4364" spans="1:10" x14ac:dyDescent="0.45">
      <c r="A4364">
        <v>83640</v>
      </c>
      <c r="B4364">
        <v>4</v>
      </c>
      <c r="C4364">
        <v>1</v>
      </c>
      <c r="D4364" t="s">
        <v>1393</v>
      </c>
      <c r="E4364" t="s">
        <v>677</v>
      </c>
      <c r="F4364">
        <v>77</v>
      </c>
      <c r="G4364" t="s">
        <v>1749</v>
      </c>
      <c r="H4364" t="s">
        <v>634</v>
      </c>
      <c r="I4364" t="s">
        <v>634</v>
      </c>
      <c r="J4364" t="s">
        <v>634</v>
      </c>
    </row>
    <row r="4365" spans="1:10" x14ac:dyDescent="0.45">
      <c r="A4365">
        <v>83640</v>
      </c>
      <c r="B4365">
        <v>5</v>
      </c>
      <c r="C4365">
        <v>1</v>
      </c>
      <c r="D4365" t="s">
        <v>722</v>
      </c>
      <c r="E4365" t="s">
        <v>678</v>
      </c>
      <c r="F4365">
        <v>32</v>
      </c>
      <c r="G4365" t="s">
        <v>1750</v>
      </c>
      <c r="H4365">
        <v>87</v>
      </c>
      <c r="I4365" t="s">
        <v>634</v>
      </c>
      <c r="J4365" t="s">
        <v>634</v>
      </c>
    </row>
    <row r="4366" spans="1:10" x14ac:dyDescent="0.45">
      <c r="A4366">
        <v>83640</v>
      </c>
      <c r="B4366">
        <v>6</v>
      </c>
      <c r="C4366">
        <v>2</v>
      </c>
      <c r="D4366" t="s">
        <v>1303</v>
      </c>
      <c r="E4366" t="s">
        <v>677</v>
      </c>
      <c r="F4366">
        <v>23</v>
      </c>
      <c r="G4366" t="s">
        <v>1778</v>
      </c>
      <c r="H4366">
        <v>17</v>
      </c>
      <c r="I4366" t="s">
        <v>634</v>
      </c>
      <c r="J4366" t="s">
        <v>634</v>
      </c>
    </row>
    <row r="4367" spans="1:10" x14ac:dyDescent="0.45">
      <c r="A4367">
        <v>83640</v>
      </c>
      <c r="B4367">
        <v>7</v>
      </c>
      <c r="C4367">
        <v>2</v>
      </c>
      <c r="D4367" t="s">
        <v>892</v>
      </c>
      <c r="E4367" t="s">
        <v>678</v>
      </c>
      <c r="F4367">
        <v>12</v>
      </c>
      <c r="G4367" t="s">
        <v>634</v>
      </c>
      <c r="H4367" t="s">
        <v>634</v>
      </c>
      <c r="I4367">
        <v>2</v>
      </c>
      <c r="J4367">
        <v>217</v>
      </c>
    </row>
    <row r="4368" spans="1:10" x14ac:dyDescent="0.45">
      <c r="A4368">
        <v>83640</v>
      </c>
      <c r="B4368">
        <v>8</v>
      </c>
      <c r="C4368">
        <v>2</v>
      </c>
      <c r="D4368" t="s">
        <v>1333</v>
      </c>
      <c r="E4368" t="s">
        <v>678</v>
      </c>
      <c r="F4368">
        <v>19</v>
      </c>
      <c r="G4368" t="s">
        <v>634</v>
      </c>
      <c r="H4368" t="s">
        <v>634</v>
      </c>
      <c r="I4368">
        <v>2</v>
      </c>
      <c r="J4368">
        <v>220</v>
      </c>
    </row>
    <row r="4369" spans="1:10" x14ac:dyDescent="0.45">
      <c r="A4369">
        <v>83640</v>
      </c>
      <c r="B4369">
        <v>9</v>
      </c>
      <c r="C4369">
        <v>2</v>
      </c>
      <c r="D4369" t="s">
        <v>1201</v>
      </c>
      <c r="E4369" t="s">
        <v>678</v>
      </c>
      <c r="F4369">
        <v>32</v>
      </c>
      <c r="G4369" t="s">
        <v>1752</v>
      </c>
      <c r="H4369">
        <v>41</v>
      </c>
      <c r="I4369" t="s">
        <v>634</v>
      </c>
      <c r="J4369" t="s">
        <v>634</v>
      </c>
    </row>
    <row r="4370" spans="1:10" x14ac:dyDescent="0.45">
      <c r="A4370">
        <v>83640</v>
      </c>
      <c r="B4370">
        <v>10</v>
      </c>
      <c r="C4370">
        <v>2</v>
      </c>
      <c r="D4370" t="s">
        <v>1201</v>
      </c>
      <c r="E4370" t="s">
        <v>677</v>
      </c>
      <c r="F4370" t="s">
        <v>634</v>
      </c>
      <c r="G4370" t="s">
        <v>634</v>
      </c>
      <c r="H4370" t="s">
        <v>634</v>
      </c>
      <c r="I4370" t="s">
        <v>634</v>
      </c>
      <c r="J4370">
        <v>401</v>
      </c>
    </row>
    <row r="4371" spans="1:10" x14ac:dyDescent="0.45">
      <c r="A4371">
        <v>83640</v>
      </c>
      <c r="B4371">
        <v>11</v>
      </c>
      <c r="C4371">
        <v>2</v>
      </c>
      <c r="D4371" t="s">
        <v>1531</v>
      </c>
      <c r="E4371" t="s">
        <v>677</v>
      </c>
      <c r="F4371">
        <v>5</v>
      </c>
      <c r="G4371" t="s">
        <v>1780</v>
      </c>
      <c r="H4371">
        <v>23</v>
      </c>
      <c r="I4371" t="s">
        <v>634</v>
      </c>
      <c r="J4371" t="s">
        <v>634</v>
      </c>
    </row>
    <row r="4372" spans="1:10" x14ac:dyDescent="0.45">
      <c r="A4372">
        <v>83640</v>
      </c>
      <c r="B4372">
        <v>12</v>
      </c>
      <c r="C4372">
        <v>2</v>
      </c>
      <c r="D4372" t="s">
        <v>1588</v>
      </c>
      <c r="E4372" t="s">
        <v>677</v>
      </c>
      <c r="F4372">
        <v>97</v>
      </c>
      <c r="G4372" t="s">
        <v>1781</v>
      </c>
      <c r="H4372">
        <v>9</v>
      </c>
      <c r="I4372" t="s">
        <v>634</v>
      </c>
      <c r="J4372" t="s">
        <v>634</v>
      </c>
    </row>
    <row r="4373" spans="1:10" x14ac:dyDescent="0.45">
      <c r="A4373">
        <v>83640</v>
      </c>
      <c r="B4373">
        <v>13</v>
      </c>
      <c r="C4373">
        <v>3</v>
      </c>
      <c r="D4373" t="s">
        <v>1501</v>
      </c>
      <c r="E4373" t="s">
        <v>677</v>
      </c>
      <c r="F4373">
        <v>24</v>
      </c>
      <c r="G4373" t="s">
        <v>634</v>
      </c>
      <c r="H4373" t="s">
        <v>634</v>
      </c>
      <c r="I4373">
        <v>2</v>
      </c>
      <c r="J4373">
        <v>212</v>
      </c>
    </row>
    <row r="4374" spans="1:10" x14ac:dyDescent="0.45">
      <c r="A4374">
        <v>83640</v>
      </c>
      <c r="B4374">
        <v>14</v>
      </c>
      <c r="C4374">
        <v>3</v>
      </c>
      <c r="D4374" t="s">
        <v>1243</v>
      </c>
      <c r="E4374" t="s">
        <v>678</v>
      </c>
      <c r="F4374">
        <v>32</v>
      </c>
      <c r="G4374" t="s">
        <v>1814</v>
      </c>
      <c r="H4374">
        <v>44</v>
      </c>
      <c r="I4374" t="s">
        <v>634</v>
      </c>
      <c r="J4374" t="s">
        <v>634</v>
      </c>
    </row>
    <row r="4375" spans="1:10" x14ac:dyDescent="0.45">
      <c r="A4375">
        <v>83640</v>
      </c>
      <c r="B4375">
        <v>15</v>
      </c>
      <c r="C4375">
        <v>3</v>
      </c>
      <c r="D4375" t="s">
        <v>1215</v>
      </c>
      <c r="E4375" t="s">
        <v>677</v>
      </c>
      <c r="F4375">
        <v>77</v>
      </c>
      <c r="G4375" t="s">
        <v>1815</v>
      </c>
      <c r="H4375">
        <v>9</v>
      </c>
      <c r="I4375" t="s">
        <v>634</v>
      </c>
      <c r="J4375" t="s">
        <v>634</v>
      </c>
    </row>
    <row r="4376" spans="1:10" x14ac:dyDescent="0.45">
      <c r="A4376">
        <v>83640</v>
      </c>
      <c r="B4376">
        <v>16</v>
      </c>
      <c r="C4376">
        <v>3</v>
      </c>
      <c r="D4376" t="s">
        <v>716</v>
      </c>
      <c r="E4376" t="s">
        <v>677</v>
      </c>
      <c r="F4376">
        <v>61</v>
      </c>
      <c r="G4376" t="s">
        <v>1816</v>
      </c>
      <c r="H4376">
        <v>14</v>
      </c>
      <c r="I4376" t="s">
        <v>634</v>
      </c>
      <c r="J4376" t="s">
        <v>634</v>
      </c>
    </row>
    <row r="4377" spans="1:10" x14ac:dyDescent="0.45">
      <c r="A4377">
        <v>83640</v>
      </c>
      <c r="B4377">
        <v>17</v>
      </c>
      <c r="C4377">
        <v>3</v>
      </c>
      <c r="D4377" t="s">
        <v>1236</v>
      </c>
      <c r="E4377" t="s">
        <v>678</v>
      </c>
      <c r="F4377" t="s">
        <v>634</v>
      </c>
      <c r="G4377" t="s">
        <v>634</v>
      </c>
      <c r="H4377" t="s">
        <v>634</v>
      </c>
      <c r="I4377" t="s">
        <v>634</v>
      </c>
      <c r="J4377">
        <v>401</v>
      </c>
    </row>
    <row r="4378" spans="1:10" x14ac:dyDescent="0.45">
      <c r="A4378">
        <v>83641</v>
      </c>
      <c r="B4378">
        <v>0</v>
      </c>
      <c r="C4378">
        <v>1</v>
      </c>
      <c r="D4378" t="s">
        <v>1433</v>
      </c>
      <c r="E4378" t="s">
        <v>678</v>
      </c>
      <c r="F4378">
        <v>5</v>
      </c>
      <c r="G4378" t="s">
        <v>1755</v>
      </c>
      <c r="H4378">
        <v>97</v>
      </c>
      <c r="I4378" t="s">
        <v>634</v>
      </c>
      <c r="J4378" t="s">
        <v>634</v>
      </c>
    </row>
    <row r="4379" spans="1:10" x14ac:dyDescent="0.45">
      <c r="A4379">
        <v>83641</v>
      </c>
      <c r="B4379">
        <v>1</v>
      </c>
      <c r="C4379">
        <v>1</v>
      </c>
      <c r="D4379" t="s">
        <v>1554</v>
      </c>
      <c r="E4379" t="s">
        <v>677</v>
      </c>
      <c r="F4379">
        <v>3</v>
      </c>
      <c r="G4379" t="s">
        <v>1746</v>
      </c>
      <c r="H4379">
        <v>27</v>
      </c>
      <c r="I4379" t="s">
        <v>634</v>
      </c>
      <c r="J4379" t="s">
        <v>634</v>
      </c>
    </row>
    <row r="4380" spans="1:10" x14ac:dyDescent="0.45">
      <c r="A4380">
        <v>83641</v>
      </c>
      <c r="B4380">
        <v>2</v>
      </c>
      <c r="C4380">
        <v>1</v>
      </c>
      <c r="D4380" t="s">
        <v>1303</v>
      </c>
      <c r="E4380" t="s">
        <v>677</v>
      </c>
      <c r="F4380">
        <v>68</v>
      </c>
      <c r="G4380" t="s">
        <v>1747</v>
      </c>
      <c r="H4380">
        <v>3</v>
      </c>
      <c r="I4380" t="s">
        <v>634</v>
      </c>
      <c r="J4380" t="s">
        <v>634</v>
      </c>
    </row>
    <row r="4381" spans="1:10" x14ac:dyDescent="0.45">
      <c r="A4381">
        <v>83641</v>
      </c>
      <c r="B4381">
        <v>3</v>
      </c>
      <c r="C4381">
        <v>1</v>
      </c>
      <c r="D4381" t="s">
        <v>855</v>
      </c>
      <c r="E4381" t="s">
        <v>678</v>
      </c>
      <c r="F4381">
        <v>23</v>
      </c>
      <c r="G4381" t="s">
        <v>1748</v>
      </c>
      <c r="H4381">
        <v>17</v>
      </c>
      <c r="I4381" t="s">
        <v>634</v>
      </c>
      <c r="J4381" t="s">
        <v>634</v>
      </c>
    </row>
    <row r="4382" spans="1:10" x14ac:dyDescent="0.45">
      <c r="A4382">
        <v>83641</v>
      </c>
      <c r="B4382">
        <v>4</v>
      </c>
      <c r="C4382">
        <v>1</v>
      </c>
      <c r="D4382" t="s">
        <v>1214</v>
      </c>
      <c r="E4382" t="s">
        <v>678</v>
      </c>
      <c r="F4382">
        <v>5</v>
      </c>
      <c r="G4382" t="s">
        <v>634</v>
      </c>
      <c r="H4382" t="s">
        <v>634</v>
      </c>
      <c r="I4382">
        <v>2</v>
      </c>
      <c r="J4382">
        <v>201</v>
      </c>
    </row>
    <row r="4383" spans="1:10" x14ac:dyDescent="0.45">
      <c r="A4383">
        <v>83641</v>
      </c>
      <c r="B4383">
        <v>5</v>
      </c>
      <c r="C4383">
        <v>2</v>
      </c>
      <c r="D4383" t="s">
        <v>1628</v>
      </c>
      <c r="E4383" t="s">
        <v>678</v>
      </c>
      <c r="F4383">
        <v>17</v>
      </c>
      <c r="G4383" t="s">
        <v>1770</v>
      </c>
      <c r="H4383">
        <v>5</v>
      </c>
      <c r="I4383" t="s">
        <v>634</v>
      </c>
      <c r="J4383" t="s">
        <v>634</v>
      </c>
    </row>
    <row r="4384" spans="1:10" x14ac:dyDescent="0.45">
      <c r="A4384">
        <v>83641</v>
      </c>
      <c r="B4384">
        <v>6</v>
      </c>
      <c r="C4384">
        <v>2</v>
      </c>
      <c r="D4384" t="s">
        <v>1078</v>
      </c>
      <c r="E4384" t="s">
        <v>677</v>
      </c>
      <c r="F4384">
        <v>27</v>
      </c>
      <c r="G4384" t="s">
        <v>1750</v>
      </c>
      <c r="H4384">
        <v>68</v>
      </c>
      <c r="I4384" t="s">
        <v>634</v>
      </c>
      <c r="J4384" t="s">
        <v>634</v>
      </c>
    </row>
    <row r="4385" spans="1:10" x14ac:dyDescent="0.45">
      <c r="A4385">
        <v>83641</v>
      </c>
      <c r="B4385">
        <v>7</v>
      </c>
      <c r="C4385">
        <v>2</v>
      </c>
      <c r="D4385" t="s">
        <v>1068</v>
      </c>
      <c r="E4385" t="s">
        <v>677</v>
      </c>
      <c r="F4385">
        <v>5</v>
      </c>
      <c r="G4385" t="s">
        <v>634</v>
      </c>
      <c r="H4385" t="s">
        <v>634</v>
      </c>
      <c r="I4385">
        <v>4</v>
      </c>
      <c r="J4385">
        <v>504</v>
      </c>
    </row>
    <row r="4386" spans="1:10" x14ac:dyDescent="0.45">
      <c r="A4386">
        <v>83641</v>
      </c>
      <c r="B4386">
        <v>8</v>
      </c>
      <c r="C4386">
        <v>2</v>
      </c>
      <c r="D4386" t="s">
        <v>1683</v>
      </c>
      <c r="E4386" t="s">
        <v>678</v>
      </c>
      <c r="F4386">
        <v>77</v>
      </c>
      <c r="G4386" t="s">
        <v>1751</v>
      </c>
      <c r="H4386">
        <v>97</v>
      </c>
      <c r="I4386" t="s">
        <v>634</v>
      </c>
      <c r="J4386" t="s">
        <v>634</v>
      </c>
    </row>
    <row r="4387" spans="1:10" x14ac:dyDescent="0.45">
      <c r="A4387">
        <v>83641</v>
      </c>
      <c r="B4387">
        <v>9</v>
      </c>
      <c r="C4387">
        <v>2</v>
      </c>
      <c r="D4387" t="s">
        <v>1607</v>
      </c>
      <c r="E4387" t="s">
        <v>677</v>
      </c>
      <c r="F4387">
        <v>11</v>
      </c>
      <c r="G4387" t="s">
        <v>634</v>
      </c>
      <c r="H4387" t="s">
        <v>634</v>
      </c>
      <c r="I4387">
        <v>2</v>
      </c>
      <c r="J4387">
        <v>220</v>
      </c>
    </row>
    <row r="4388" spans="1:10" x14ac:dyDescent="0.45">
      <c r="A4388">
        <v>83641</v>
      </c>
      <c r="B4388">
        <v>10</v>
      </c>
      <c r="C4388">
        <v>2</v>
      </c>
      <c r="D4388" t="s">
        <v>750</v>
      </c>
      <c r="E4388" t="s">
        <v>678</v>
      </c>
      <c r="F4388">
        <v>77</v>
      </c>
      <c r="G4388" t="s">
        <v>1776</v>
      </c>
      <c r="H4388">
        <v>5</v>
      </c>
      <c r="I4388" t="s">
        <v>634</v>
      </c>
      <c r="J4388" t="s">
        <v>634</v>
      </c>
    </row>
    <row r="4389" spans="1:10" x14ac:dyDescent="0.45">
      <c r="A4389">
        <v>83641</v>
      </c>
      <c r="B4389">
        <v>11</v>
      </c>
      <c r="C4389">
        <v>2</v>
      </c>
      <c r="D4389" t="s">
        <v>1195</v>
      </c>
      <c r="E4389" t="s">
        <v>677</v>
      </c>
      <c r="F4389">
        <v>17</v>
      </c>
      <c r="G4389" t="s">
        <v>1753</v>
      </c>
      <c r="H4389">
        <v>5</v>
      </c>
      <c r="I4389" t="s">
        <v>634</v>
      </c>
      <c r="J4389" t="s">
        <v>634</v>
      </c>
    </row>
    <row r="4390" spans="1:10" x14ac:dyDescent="0.45">
      <c r="A4390">
        <v>83641</v>
      </c>
      <c r="B4390">
        <v>12</v>
      </c>
      <c r="C4390">
        <v>3</v>
      </c>
      <c r="D4390" t="s">
        <v>1116</v>
      </c>
      <c r="E4390" t="s">
        <v>677</v>
      </c>
      <c r="F4390">
        <v>99</v>
      </c>
      <c r="G4390" t="s">
        <v>1754</v>
      </c>
      <c r="H4390">
        <v>11</v>
      </c>
      <c r="I4390" t="s">
        <v>634</v>
      </c>
      <c r="J4390" t="s">
        <v>634</v>
      </c>
    </row>
    <row r="4391" spans="1:10" x14ac:dyDescent="0.45">
      <c r="A4391">
        <v>83641</v>
      </c>
      <c r="B4391">
        <v>13</v>
      </c>
      <c r="C4391">
        <v>3</v>
      </c>
      <c r="D4391" t="s">
        <v>1684</v>
      </c>
      <c r="E4391" t="s">
        <v>678</v>
      </c>
      <c r="F4391">
        <v>23</v>
      </c>
      <c r="G4391" t="s">
        <v>1791</v>
      </c>
      <c r="H4391">
        <v>97</v>
      </c>
      <c r="I4391" t="s">
        <v>634</v>
      </c>
      <c r="J4391" t="s">
        <v>634</v>
      </c>
    </row>
    <row r="4392" spans="1:10" x14ac:dyDescent="0.45">
      <c r="A4392">
        <v>83641</v>
      </c>
      <c r="B4392">
        <v>14</v>
      </c>
      <c r="C4392">
        <v>3</v>
      </c>
      <c r="D4392" t="s">
        <v>844</v>
      </c>
      <c r="E4392" t="s">
        <v>677</v>
      </c>
      <c r="F4392" t="s">
        <v>634</v>
      </c>
      <c r="G4392" t="s">
        <v>1842</v>
      </c>
      <c r="H4392" t="s">
        <v>634</v>
      </c>
      <c r="I4392" t="s">
        <v>634</v>
      </c>
      <c r="J4392" t="s">
        <v>634</v>
      </c>
    </row>
    <row r="4393" spans="1:10" x14ac:dyDescent="0.45">
      <c r="A4393">
        <v>83641</v>
      </c>
      <c r="B4393">
        <v>15</v>
      </c>
      <c r="C4393">
        <v>3</v>
      </c>
      <c r="D4393" t="s">
        <v>832</v>
      </c>
      <c r="E4393" t="s">
        <v>678</v>
      </c>
      <c r="F4393">
        <v>63</v>
      </c>
      <c r="G4393" t="s">
        <v>634</v>
      </c>
      <c r="H4393" t="s">
        <v>634</v>
      </c>
      <c r="I4393">
        <v>2</v>
      </c>
      <c r="J4393">
        <v>201</v>
      </c>
    </row>
    <row r="4394" spans="1:10" x14ac:dyDescent="0.45">
      <c r="A4394">
        <v>83641</v>
      </c>
      <c r="B4394">
        <v>16</v>
      </c>
      <c r="C4394">
        <v>3</v>
      </c>
      <c r="D4394" t="s">
        <v>1343</v>
      </c>
      <c r="E4394" t="s">
        <v>677</v>
      </c>
      <c r="F4394" t="s">
        <v>634</v>
      </c>
      <c r="G4394" t="s">
        <v>634</v>
      </c>
      <c r="H4394" t="s">
        <v>634</v>
      </c>
      <c r="I4394" t="s">
        <v>634</v>
      </c>
      <c r="J4394">
        <v>401</v>
      </c>
    </row>
    <row r="4395" spans="1:10" x14ac:dyDescent="0.45">
      <c r="A4395">
        <v>83641</v>
      </c>
      <c r="B4395">
        <v>17</v>
      </c>
      <c r="C4395">
        <v>4</v>
      </c>
      <c r="D4395" t="s">
        <v>1685</v>
      </c>
      <c r="E4395" t="s">
        <v>678</v>
      </c>
      <c r="F4395">
        <v>5</v>
      </c>
      <c r="G4395" t="s">
        <v>1794</v>
      </c>
      <c r="H4395">
        <v>77</v>
      </c>
      <c r="I4395" t="s">
        <v>634</v>
      </c>
      <c r="J4395" t="s">
        <v>634</v>
      </c>
    </row>
    <row r="4396" spans="1:10" x14ac:dyDescent="0.45">
      <c r="A4396">
        <v>83642</v>
      </c>
      <c r="B4396">
        <v>0</v>
      </c>
      <c r="C4396">
        <v>1</v>
      </c>
      <c r="D4396" t="s">
        <v>735</v>
      </c>
      <c r="E4396" t="s">
        <v>677</v>
      </c>
      <c r="F4396">
        <v>71</v>
      </c>
      <c r="G4396" t="s">
        <v>1745</v>
      </c>
      <c r="H4396" t="s">
        <v>634</v>
      </c>
      <c r="I4396" t="s">
        <v>634</v>
      </c>
      <c r="J4396" t="s">
        <v>634</v>
      </c>
    </row>
    <row r="4397" spans="1:10" x14ac:dyDescent="0.45">
      <c r="A4397">
        <v>83642</v>
      </c>
      <c r="B4397">
        <v>1</v>
      </c>
      <c r="C4397">
        <v>1</v>
      </c>
      <c r="D4397" t="s">
        <v>1110</v>
      </c>
      <c r="E4397" t="s">
        <v>677</v>
      </c>
      <c r="F4397">
        <v>95</v>
      </c>
      <c r="G4397" t="s">
        <v>1777</v>
      </c>
      <c r="H4397" t="s">
        <v>634</v>
      </c>
      <c r="I4397" t="s">
        <v>634</v>
      </c>
      <c r="J4397" t="s">
        <v>634</v>
      </c>
    </row>
    <row r="4398" spans="1:10" x14ac:dyDescent="0.45">
      <c r="A4398">
        <v>83642</v>
      </c>
      <c r="B4398">
        <v>2</v>
      </c>
      <c r="C4398">
        <v>1</v>
      </c>
      <c r="D4398" t="s">
        <v>1673</v>
      </c>
      <c r="E4398" t="s">
        <v>678</v>
      </c>
      <c r="F4398">
        <v>6</v>
      </c>
      <c r="G4398" t="s">
        <v>634</v>
      </c>
      <c r="H4398" t="s">
        <v>634</v>
      </c>
      <c r="I4398">
        <v>2</v>
      </c>
      <c r="J4398">
        <v>202</v>
      </c>
    </row>
    <row r="4399" spans="1:10" x14ac:dyDescent="0.45">
      <c r="A4399">
        <v>83642</v>
      </c>
      <c r="B4399">
        <v>3</v>
      </c>
      <c r="C4399">
        <v>1</v>
      </c>
      <c r="D4399" t="s">
        <v>1661</v>
      </c>
      <c r="E4399" t="s">
        <v>678</v>
      </c>
      <c r="F4399">
        <v>92</v>
      </c>
      <c r="G4399" t="s">
        <v>634</v>
      </c>
      <c r="H4399" t="s">
        <v>634</v>
      </c>
      <c r="I4399">
        <v>2</v>
      </c>
      <c r="J4399">
        <v>201</v>
      </c>
    </row>
    <row r="4400" spans="1:10" x14ac:dyDescent="0.45">
      <c r="A4400">
        <v>83642</v>
      </c>
      <c r="B4400">
        <v>4</v>
      </c>
      <c r="C4400">
        <v>1</v>
      </c>
      <c r="D4400" t="s">
        <v>933</v>
      </c>
      <c r="E4400" t="s">
        <v>677</v>
      </c>
      <c r="F4400">
        <v>9</v>
      </c>
      <c r="G4400" t="s">
        <v>634</v>
      </c>
      <c r="H4400" t="s">
        <v>634</v>
      </c>
      <c r="I4400">
        <v>2</v>
      </c>
      <c r="J4400">
        <v>201</v>
      </c>
    </row>
    <row r="4401" spans="1:10" x14ac:dyDescent="0.45">
      <c r="A4401">
        <v>83642</v>
      </c>
      <c r="B4401">
        <v>5</v>
      </c>
      <c r="C4401">
        <v>1</v>
      </c>
      <c r="D4401" t="s">
        <v>1403</v>
      </c>
      <c r="E4401" t="s">
        <v>678</v>
      </c>
      <c r="F4401">
        <v>25</v>
      </c>
      <c r="G4401" t="s">
        <v>1747</v>
      </c>
      <c r="H4401">
        <v>12</v>
      </c>
      <c r="I4401" t="s">
        <v>634</v>
      </c>
      <c r="J4401" t="s">
        <v>634</v>
      </c>
    </row>
    <row r="4402" spans="1:10" x14ac:dyDescent="0.45">
      <c r="A4402">
        <v>83642</v>
      </c>
      <c r="B4402">
        <v>6</v>
      </c>
      <c r="C4402">
        <v>1</v>
      </c>
      <c r="D4402" t="s">
        <v>1118</v>
      </c>
      <c r="E4402" t="s">
        <v>678</v>
      </c>
      <c r="F4402">
        <v>18</v>
      </c>
      <c r="G4402" t="s">
        <v>1748</v>
      </c>
      <c r="H4402">
        <v>96</v>
      </c>
      <c r="I4402" t="s">
        <v>634</v>
      </c>
      <c r="J4402" t="s">
        <v>634</v>
      </c>
    </row>
    <row r="4403" spans="1:10" x14ac:dyDescent="0.45">
      <c r="A4403">
        <v>83642</v>
      </c>
      <c r="B4403">
        <v>7</v>
      </c>
      <c r="C4403">
        <v>2</v>
      </c>
      <c r="D4403" t="s">
        <v>802</v>
      </c>
      <c r="E4403" t="s">
        <v>677</v>
      </c>
      <c r="F4403">
        <v>94</v>
      </c>
      <c r="G4403" t="s">
        <v>1749</v>
      </c>
      <c r="H4403">
        <v>95</v>
      </c>
      <c r="I4403" t="s">
        <v>634</v>
      </c>
      <c r="J4403" t="s">
        <v>634</v>
      </c>
    </row>
    <row r="4404" spans="1:10" x14ac:dyDescent="0.45">
      <c r="A4404">
        <v>83642</v>
      </c>
      <c r="B4404">
        <v>8</v>
      </c>
      <c r="C4404">
        <v>2</v>
      </c>
      <c r="D4404" t="s">
        <v>960</v>
      </c>
      <c r="E4404" t="s">
        <v>677</v>
      </c>
      <c r="F4404">
        <v>29</v>
      </c>
      <c r="G4404" t="s">
        <v>634</v>
      </c>
      <c r="H4404" t="s">
        <v>634</v>
      </c>
      <c r="I4404">
        <v>2</v>
      </c>
      <c r="J4404">
        <v>208</v>
      </c>
    </row>
    <row r="4405" spans="1:10" x14ac:dyDescent="0.45">
      <c r="A4405">
        <v>83642</v>
      </c>
      <c r="B4405">
        <v>9</v>
      </c>
      <c r="C4405">
        <v>2</v>
      </c>
      <c r="D4405" t="s">
        <v>1340</v>
      </c>
      <c r="E4405" t="s">
        <v>678</v>
      </c>
      <c r="F4405">
        <v>12</v>
      </c>
      <c r="G4405" t="s">
        <v>1750</v>
      </c>
      <c r="H4405">
        <v>25</v>
      </c>
      <c r="I4405" t="s">
        <v>634</v>
      </c>
      <c r="J4405" t="s">
        <v>634</v>
      </c>
    </row>
    <row r="4406" spans="1:10" x14ac:dyDescent="0.45">
      <c r="A4406">
        <v>83642</v>
      </c>
      <c r="B4406">
        <v>10</v>
      </c>
      <c r="C4406">
        <v>2</v>
      </c>
      <c r="D4406" t="s">
        <v>1373</v>
      </c>
      <c r="E4406" t="s">
        <v>677</v>
      </c>
      <c r="F4406">
        <v>9</v>
      </c>
      <c r="G4406" t="s">
        <v>1778</v>
      </c>
      <c r="H4406" t="s">
        <v>634</v>
      </c>
      <c r="I4406" t="s">
        <v>634</v>
      </c>
      <c r="J4406" t="s">
        <v>634</v>
      </c>
    </row>
    <row r="4407" spans="1:10" x14ac:dyDescent="0.45">
      <c r="A4407">
        <v>83642</v>
      </c>
      <c r="B4407">
        <v>11</v>
      </c>
      <c r="C4407">
        <v>3</v>
      </c>
      <c r="D4407" t="s">
        <v>1430</v>
      </c>
      <c r="E4407" t="s">
        <v>678</v>
      </c>
      <c r="F4407">
        <v>1</v>
      </c>
      <c r="G4407" t="s">
        <v>634</v>
      </c>
      <c r="H4407" t="s">
        <v>634</v>
      </c>
      <c r="I4407">
        <v>2</v>
      </c>
      <c r="J4407">
        <v>208</v>
      </c>
    </row>
    <row r="4408" spans="1:10" x14ac:dyDescent="0.45">
      <c r="A4408">
        <v>83642</v>
      </c>
      <c r="B4408">
        <v>12</v>
      </c>
      <c r="C4408">
        <v>3</v>
      </c>
      <c r="D4408" t="s">
        <v>1737</v>
      </c>
      <c r="E4408" t="s">
        <v>677</v>
      </c>
      <c r="F4408">
        <v>77</v>
      </c>
      <c r="G4408" t="s">
        <v>634</v>
      </c>
      <c r="H4408" t="s">
        <v>634</v>
      </c>
      <c r="I4408">
        <v>2</v>
      </c>
      <c r="J4408">
        <v>214</v>
      </c>
    </row>
    <row r="4409" spans="1:10" x14ac:dyDescent="0.45">
      <c r="A4409">
        <v>83642</v>
      </c>
      <c r="B4409">
        <v>13</v>
      </c>
      <c r="C4409">
        <v>3</v>
      </c>
      <c r="D4409" t="s">
        <v>1399</v>
      </c>
      <c r="E4409" t="s">
        <v>677</v>
      </c>
      <c r="F4409">
        <v>17</v>
      </c>
      <c r="G4409" t="s">
        <v>634</v>
      </c>
      <c r="H4409" t="s">
        <v>634</v>
      </c>
      <c r="I4409">
        <v>2</v>
      </c>
      <c r="J4409">
        <v>208</v>
      </c>
    </row>
    <row r="4410" spans="1:10" x14ac:dyDescent="0.45">
      <c r="A4410">
        <v>83642</v>
      </c>
      <c r="B4410">
        <v>14</v>
      </c>
      <c r="C4410">
        <v>3</v>
      </c>
      <c r="D4410" t="s">
        <v>1133</v>
      </c>
      <c r="E4410" t="s">
        <v>677</v>
      </c>
      <c r="F4410">
        <v>29</v>
      </c>
      <c r="G4410" t="s">
        <v>1779</v>
      </c>
      <c r="H4410">
        <v>71</v>
      </c>
      <c r="I4410" t="s">
        <v>634</v>
      </c>
      <c r="J4410" t="s">
        <v>634</v>
      </c>
    </row>
    <row r="4411" spans="1:10" x14ac:dyDescent="0.45">
      <c r="A4411">
        <v>83642</v>
      </c>
      <c r="B4411">
        <v>15</v>
      </c>
      <c r="C4411">
        <v>3</v>
      </c>
      <c r="D4411" t="s">
        <v>1333</v>
      </c>
      <c r="E4411" t="s">
        <v>677</v>
      </c>
      <c r="F4411">
        <v>77</v>
      </c>
      <c r="G4411" t="s">
        <v>1813</v>
      </c>
      <c r="H4411">
        <v>98</v>
      </c>
      <c r="I4411" t="s">
        <v>634</v>
      </c>
      <c r="J4411" t="s">
        <v>634</v>
      </c>
    </row>
    <row r="4412" spans="1:10" x14ac:dyDescent="0.45">
      <c r="A4412">
        <v>83642</v>
      </c>
      <c r="B4412">
        <v>16</v>
      </c>
      <c r="C4412">
        <v>3</v>
      </c>
      <c r="D4412" t="s">
        <v>1138</v>
      </c>
      <c r="E4412" t="s">
        <v>678</v>
      </c>
      <c r="F4412" t="s">
        <v>634</v>
      </c>
      <c r="G4412" t="s">
        <v>634</v>
      </c>
      <c r="H4412" t="s">
        <v>634</v>
      </c>
      <c r="I4412" t="s">
        <v>634</v>
      </c>
      <c r="J4412">
        <v>401</v>
      </c>
    </row>
    <row r="4413" spans="1:10" x14ac:dyDescent="0.45">
      <c r="A4413">
        <v>83642</v>
      </c>
      <c r="B4413">
        <v>17</v>
      </c>
      <c r="C4413">
        <v>3</v>
      </c>
      <c r="D4413" t="s">
        <v>1072</v>
      </c>
      <c r="E4413" t="s">
        <v>677</v>
      </c>
      <c r="F4413">
        <v>17</v>
      </c>
      <c r="G4413" t="s">
        <v>1865</v>
      </c>
      <c r="H4413" t="s">
        <v>634</v>
      </c>
      <c r="I4413" t="s">
        <v>634</v>
      </c>
      <c r="J4413" t="s">
        <v>634</v>
      </c>
    </row>
    <row r="4414" spans="1:10" x14ac:dyDescent="0.45">
      <c r="A4414">
        <v>83642</v>
      </c>
      <c r="B4414">
        <v>18</v>
      </c>
      <c r="C4414">
        <v>3</v>
      </c>
      <c r="D4414" t="s">
        <v>1319</v>
      </c>
      <c r="E4414" t="s">
        <v>678</v>
      </c>
      <c r="F4414">
        <v>96</v>
      </c>
      <c r="G4414" t="s">
        <v>634</v>
      </c>
      <c r="H4414" t="s">
        <v>634</v>
      </c>
      <c r="I4414">
        <v>2</v>
      </c>
      <c r="J4414">
        <v>207</v>
      </c>
    </row>
    <row r="4415" spans="1:10" x14ac:dyDescent="0.45">
      <c r="A4415">
        <v>83642</v>
      </c>
      <c r="B4415">
        <v>19</v>
      </c>
      <c r="C4415">
        <v>3</v>
      </c>
      <c r="D4415" t="s">
        <v>1100</v>
      </c>
      <c r="E4415" t="s">
        <v>677</v>
      </c>
      <c r="F4415">
        <v>9</v>
      </c>
      <c r="G4415" t="s">
        <v>634</v>
      </c>
      <c r="H4415" t="s">
        <v>634</v>
      </c>
      <c r="I4415">
        <v>2</v>
      </c>
      <c r="J4415">
        <v>201</v>
      </c>
    </row>
    <row r="4416" spans="1:10" x14ac:dyDescent="0.45">
      <c r="A4416">
        <v>83642</v>
      </c>
      <c r="B4416">
        <v>20</v>
      </c>
      <c r="C4416">
        <v>3</v>
      </c>
      <c r="D4416" t="s">
        <v>1195</v>
      </c>
      <c r="E4416" t="s">
        <v>678</v>
      </c>
      <c r="F4416">
        <v>4</v>
      </c>
      <c r="G4416" t="s">
        <v>1782</v>
      </c>
      <c r="H4416">
        <v>12</v>
      </c>
      <c r="I4416" t="s">
        <v>634</v>
      </c>
      <c r="J4416" t="s">
        <v>634</v>
      </c>
    </row>
    <row r="4417" spans="1:10" x14ac:dyDescent="0.45">
      <c r="A4417">
        <v>83642</v>
      </c>
      <c r="B4417">
        <v>21</v>
      </c>
      <c r="C4417">
        <v>3</v>
      </c>
      <c r="D4417" t="s">
        <v>1051</v>
      </c>
      <c r="E4417" t="s">
        <v>677</v>
      </c>
      <c r="F4417">
        <v>95</v>
      </c>
      <c r="G4417" t="s">
        <v>634</v>
      </c>
      <c r="H4417" t="s">
        <v>634</v>
      </c>
      <c r="I4417">
        <v>2</v>
      </c>
      <c r="J4417">
        <v>208</v>
      </c>
    </row>
    <row r="4418" spans="1:10" x14ac:dyDescent="0.45">
      <c r="A4418">
        <v>83643</v>
      </c>
      <c r="B4418">
        <v>0</v>
      </c>
      <c r="C4418">
        <v>1</v>
      </c>
      <c r="D4418" t="s">
        <v>1412</v>
      </c>
      <c r="E4418" t="s">
        <v>678</v>
      </c>
      <c r="F4418">
        <v>91</v>
      </c>
      <c r="G4418" t="s">
        <v>1755</v>
      </c>
      <c r="H4418">
        <v>14</v>
      </c>
      <c r="I4418" t="s">
        <v>634</v>
      </c>
      <c r="J4418" t="s">
        <v>634</v>
      </c>
    </row>
    <row r="4419" spans="1:10" x14ac:dyDescent="0.45">
      <c r="A4419">
        <v>83643</v>
      </c>
      <c r="B4419">
        <v>1</v>
      </c>
      <c r="C4419">
        <v>1</v>
      </c>
      <c r="D4419" t="s">
        <v>1168</v>
      </c>
      <c r="E4419" t="s">
        <v>677</v>
      </c>
      <c r="F4419">
        <v>44</v>
      </c>
      <c r="G4419" t="s">
        <v>1746</v>
      </c>
      <c r="H4419">
        <v>87</v>
      </c>
      <c r="I4419" t="s">
        <v>634</v>
      </c>
      <c r="J4419" t="s">
        <v>634</v>
      </c>
    </row>
    <row r="4420" spans="1:10" x14ac:dyDescent="0.45">
      <c r="A4420">
        <v>83643</v>
      </c>
      <c r="B4420">
        <v>2</v>
      </c>
      <c r="C4420">
        <v>2</v>
      </c>
      <c r="D4420" t="s">
        <v>1304</v>
      </c>
      <c r="E4420" t="s">
        <v>678</v>
      </c>
      <c r="F4420">
        <v>74</v>
      </c>
      <c r="G4420" t="s">
        <v>1766</v>
      </c>
      <c r="H4420">
        <v>14</v>
      </c>
      <c r="I4420" t="s">
        <v>634</v>
      </c>
      <c r="J4420" t="s">
        <v>634</v>
      </c>
    </row>
    <row r="4421" spans="1:10" x14ac:dyDescent="0.45">
      <c r="A4421">
        <v>83643</v>
      </c>
      <c r="B4421">
        <v>3</v>
      </c>
      <c r="C4421">
        <v>2</v>
      </c>
      <c r="D4421" t="s">
        <v>1195</v>
      </c>
      <c r="E4421" t="s">
        <v>678</v>
      </c>
      <c r="F4421">
        <v>74</v>
      </c>
      <c r="G4421" t="s">
        <v>634</v>
      </c>
      <c r="H4421" t="s">
        <v>634</v>
      </c>
      <c r="I4421">
        <v>2</v>
      </c>
      <c r="J4421">
        <v>208</v>
      </c>
    </row>
    <row r="4422" spans="1:10" x14ac:dyDescent="0.45">
      <c r="A4422">
        <v>83643</v>
      </c>
      <c r="B4422">
        <v>4</v>
      </c>
      <c r="C4422">
        <v>3</v>
      </c>
      <c r="D4422" t="s">
        <v>1267</v>
      </c>
      <c r="E4422" t="s">
        <v>678</v>
      </c>
      <c r="F4422">
        <v>10</v>
      </c>
      <c r="G4422" t="s">
        <v>1758</v>
      </c>
      <c r="H4422">
        <v>4</v>
      </c>
      <c r="I4422" t="s">
        <v>634</v>
      </c>
      <c r="J4422" t="s">
        <v>634</v>
      </c>
    </row>
    <row r="4423" spans="1:10" x14ac:dyDescent="0.45">
      <c r="A4423">
        <v>83643</v>
      </c>
      <c r="B4423">
        <v>5</v>
      </c>
      <c r="C4423">
        <v>3</v>
      </c>
      <c r="D4423" t="s">
        <v>1584</v>
      </c>
      <c r="E4423" t="s">
        <v>678</v>
      </c>
      <c r="F4423">
        <v>14</v>
      </c>
      <c r="G4423" t="s">
        <v>1759</v>
      </c>
      <c r="H4423">
        <v>60</v>
      </c>
      <c r="I4423" t="s">
        <v>634</v>
      </c>
      <c r="J4423" t="s">
        <v>634</v>
      </c>
    </row>
    <row r="4424" spans="1:10" x14ac:dyDescent="0.45">
      <c r="A4424">
        <v>83643</v>
      </c>
      <c r="B4424">
        <v>6</v>
      </c>
      <c r="C4424">
        <v>3</v>
      </c>
      <c r="D4424" t="s">
        <v>1584</v>
      </c>
      <c r="E4424" t="s">
        <v>677</v>
      </c>
      <c r="F4424" t="s">
        <v>634</v>
      </c>
      <c r="G4424" t="s">
        <v>634</v>
      </c>
      <c r="H4424" t="s">
        <v>634</v>
      </c>
      <c r="I4424" t="s">
        <v>634</v>
      </c>
      <c r="J4424">
        <v>401</v>
      </c>
    </row>
    <row r="4425" spans="1:10" x14ac:dyDescent="0.45">
      <c r="A4425">
        <v>83643</v>
      </c>
      <c r="B4425">
        <v>7</v>
      </c>
      <c r="C4425">
        <v>3</v>
      </c>
      <c r="D4425" t="s">
        <v>1042</v>
      </c>
      <c r="E4425" t="s">
        <v>678</v>
      </c>
      <c r="F4425">
        <v>20</v>
      </c>
      <c r="G4425" t="s">
        <v>1760</v>
      </c>
      <c r="H4425">
        <v>5</v>
      </c>
      <c r="I4425" t="s">
        <v>634</v>
      </c>
      <c r="J4425" t="s">
        <v>634</v>
      </c>
    </row>
    <row r="4426" spans="1:10" x14ac:dyDescent="0.45">
      <c r="A4426">
        <v>83643</v>
      </c>
      <c r="B4426">
        <v>8</v>
      </c>
      <c r="C4426">
        <v>3</v>
      </c>
      <c r="D4426" t="s">
        <v>819</v>
      </c>
      <c r="E4426" t="s">
        <v>678</v>
      </c>
      <c r="F4426">
        <v>10</v>
      </c>
      <c r="G4426" t="s">
        <v>1761</v>
      </c>
      <c r="H4426" t="s">
        <v>634</v>
      </c>
      <c r="I4426" t="s">
        <v>634</v>
      </c>
      <c r="J4426" t="s">
        <v>634</v>
      </c>
    </row>
    <row r="4427" spans="1:10" x14ac:dyDescent="0.45">
      <c r="A4427">
        <v>83643</v>
      </c>
      <c r="B4427">
        <v>9</v>
      </c>
      <c r="C4427">
        <v>3</v>
      </c>
      <c r="D4427" t="s">
        <v>949</v>
      </c>
      <c r="E4427" t="s">
        <v>677</v>
      </c>
      <c r="F4427">
        <v>32</v>
      </c>
      <c r="G4427" t="s">
        <v>634</v>
      </c>
      <c r="H4427" t="s">
        <v>634</v>
      </c>
      <c r="I4427">
        <v>2</v>
      </c>
      <c r="J4427">
        <v>0</v>
      </c>
    </row>
    <row r="4428" spans="1:10" x14ac:dyDescent="0.45">
      <c r="A4428">
        <v>83643</v>
      </c>
      <c r="B4428">
        <v>10</v>
      </c>
      <c r="C4428">
        <v>3</v>
      </c>
      <c r="D4428" t="s">
        <v>1023</v>
      </c>
      <c r="E4428" t="s">
        <v>677</v>
      </c>
      <c r="F4428">
        <v>44</v>
      </c>
      <c r="G4428" t="s">
        <v>1767</v>
      </c>
      <c r="H4428">
        <v>87</v>
      </c>
      <c r="I4428" t="s">
        <v>634</v>
      </c>
      <c r="J4428" t="s">
        <v>634</v>
      </c>
    </row>
    <row r="4429" spans="1:10" x14ac:dyDescent="0.45">
      <c r="A4429">
        <v>83644</v>
      </c>
      <c r="B4429">
        <v>0</v>
      </c>
      <c r="C4429">
        <v>1</v>
      </c>
      <c r="D4429" t="s">
        <v>941</v>
      </c>
      <c r="E4429" t="s">
        <v>678</v>
      </c>
      <c r="F4429">
        <v>17</v>
      </c>
      <c r="G4429" t="s">
        <v>1755</v>
      </c>
      <c r="H4429" t="s">
        <v>634</v>
      </c>
      <c r="I4429" t="s">
        <v>634</v>
      </c>
      <c r="J4429" t="s">
        <v>634</v>
      </c>
    </row>
    <row r="4430" spans="1:10" x14ac:dyDescent="0.45">
      <c r="A4430">
        <v>83644</v>
      </c>
      <c r="B4430">
        <v>1</v>
      </c>
      <c r="C4430">
        <v>1</v>
      </c>
      <c r="D4430" t="s">
        <v>1094</v>
      </c>
      <c r="E4430" t="s">
        <v>677</v>
      </c>
      <c r="F4430">
        <v>55</v>
      </c>
      <c r="G4430" t="s">
        <v>1746</v>
      </c>
      <c r="H4430" t="s">
        <v>634</v>
      </c>
      <c r="I4430" t="s">
        <v>634</v>
      </c>
      <c r="J4430" t="s">
        <v>634</v>
      </c>
    </row>
    <row r="4431" spans="1:10" x14ac:dyDescent="0.45">
      <c r="A4431">
        <v>83644</v>
      </c>
      <c r="B4431">
        <v>2</v>
      </c>
      <c r="C4431">
        <v>1</v>
      </c>
      <c r="D4431" t="s">
        <v>883</v>
      </c>
      <c r="E4431" t="s">
        <v>677</v>
      </c>
      <c r="F4431">
        <v>8</v>
      </c>
      <c r="G4431" t="s">
        <v>634</v>
      </c>
      <c r="H4431" t="s">
        <v>634</v>
      </c>
      <c r="I4431">
        <v>2</v>
      </c>
      <c r="J4431">
        <v>207</v>
      </c>
    </row>
    <row r="4432" spans="1:10" x14ac:dyDescent="0.45">
      <c r="A4432">
        <v>83644</v>
      </c>
      <c r="B4432">
        <v>3</v>
      </c>
      <c r="C4432">
        <v>1</v>
      </c>
      <c r="D4432" t="s">
        <v>1292</v>
      </c>
      <c r="E4432" t="s">
        <v>677</v>
      </c>
      <c r="F4432">
        <v>4</v>
      </c>
      <c r="G4432" t="s">
        <v>634</v>
      </c>
      <c r="H4432" t="s">
        <v>634</v>
      </c>
      <c r="I4432">
        <v>2</v>
      </c>
      <c r="J4432">
        <v>215</v>
      </c>
    </row>
    <row r="4433" spans="1:10" x14ac:dyDescent="0.45">
      <c r="A4433">
        <v>83644</v>
      </c>
      <c r="B4433">
        <v>4</v>
      </c>
      <c r="C4433">
        <v>1</v>
      </c>
      <c r="D4433" t="s">
        <v>1276</v>
      </c>
      <c r="E4433" t="s">
        <v>678</v>
      </c>
      <c r="F4433">
        <v>23</v>
      </c>
      <c r="G4433" t="s">
        <v>1766</v>
      </c>
      <c r="H4433">
        <v>77</v>
      </c>
      <c r="I4433" t="s">
        <v>634</v>
      </c>
      <c r="J4433" t="s">
        <v>634</v>
      </c>
    </row>
    <row r="4434" spans="1:10" x14ac:dyDescent="0.45">
      <c r="A4434">
        <v>83644</v>
      </c>
      <c r="B4434">
        <v>5</v>
      </c>
      <c r="C4434">
        <v>1</v>
      </c>
      <c r="D4434" t="s">
        <v>1072</v>
      </c>
      <c r="E4434" t="s">
        <v>677</v>
      </c>
      <c r="F4434">
        <v>13</v>
      </c>
      <c r="G4434" t="s">
        <v>1748</v>
      </c>
      <c r="H4434" t="s">
        <v>634</v>
      </c>
      <c r="I4434" t="s">
        <v>634</v>
      </c>
      <c r="J4434" t="s">
        <v>634</v>
      </c>
    </row>
    <row r="4435" spans="1:10" x14ac:dyDescent="0.45">
      <c r="A4435">
        <v>83644</v>
      </c>
      <c r="B4435">
        <v>6</v>
      </c>
      <c r="C4435">
        <v>1</v>
      </c>
      <c r="D4435" t="s">
        <v>885</v>
      </c>
      <c r="E4435" t="s">
        <v>677</v>
      </c>
      <c r="F4435">
        <v>12</v>
      </c>
      <c r="G4435" t="s">
        <v>1749</v>
      </c>
      <c r="H4435">
        <v>25</v>
      </c>
      <c r="I4435" t="s">
        <v>634</v>
      </c>
      <c r="J4435" t="s">
        <v>634</v>
      </c>
    </row>
    <row r="4436" spans="1:10" x14ac:dyDescent="0.45">
      <c r="A4436">
        <v>83644</v>
      </c>
      <c r="B4436">
        <v>7</v>
      </c>
      <c r="C4436">
        <v>2</v>
      </c>
      <c r="D4436" t="s">
        <v>846</v>
      </c>
      <c r="E4436" t="s">
        <v>678</v>
      </c>
      <c r="F4436">
        <v>63</v>
      </c>
      <c r="G4436" t="s">
        <v>1750</v>
      </c>
      <c r="H4436">
        <v>77</v>
      </c>
      <c r="I4436" t="s">
        <v>634</v>
      </c>
      <c r="J4436" t="s">
        <v>634</v>
      </c>
    </row>
    <row r="4437" spans="1:10" x14ac:dyDescent="0.45">
      <c r="A4437">
        <v>83644</v>
      </c>
      <c r="B4437">
        <v>8</v>
      </c>
      <c r="C4437">
        <v>2</v>
      </c>
      <c r="D4437" t="s">
        <v>1184</v>
      </c>
      <c r="E4437" t="s">
        <v>678</v>
      </c>
      <c r="F4437">
        <v>7</v>
      </c>
      <c r="G4437" t="s">
        <v>1751</v>
      </c>
      <c r="H4437">
        <v>9</v>
      </c>
      <c r="I4437" t="s">
        <v>634</v>
      </c>
      <c r="J4437" t="s">
        <v>634</v>
      </c>
    </row>
    <row r="4438" spans="1:10" x14ac:dyDescent="0.45">
      <c r="A4438">
        <v>83644</v>
      </c>
      <c r="B4438">
        <v>9</v>
      </c>
      <c r="C4438">
        <v>2</v>
      </c>
      <c r="D4438" t="s">
        <v>1686</v>
      </c>
      <c r="E4438" t="s">
        <v>678</v>
      </c>
      <c r="F4438">
        <v>5</v>
      </c>
      <c r="G4438" t="s">
        <v>1776</v>
      </c>
      <c r="H4438">
        <v>23</v>
      </c>
      <c r="I4438" t="s">
        <v>634</v>
      </c>
      <c r="J4438" t="s">
        <v>634</v>
      </c>
    </row>
    <row r="4439" spans="1:10" x14ac:dyDescent="0.45">
      <c r="A4439">
        <v>83644</v>
      </c>
      <c r="B4439">
        <v>10</v>
      </c>
      <c r="C4439">
        <v>2</v>
      </c>
      <c r="D4439" t="s">
        <v>1118</v>
      </c>
      <c r="E4439" t="s">
        <v>677</v>
      </c>
      <c r="F4439">
        <v>6</v>
      </c>
      <c r="G4439" t="s">
        <v>634</v>
      </c>
      <c r="H4439" t="s">
        <v>634</v>
      </c>
      <c r="I4439">
        <v>2</v>
      </c>
      <c r="J4439">
        <v>207</v>
      </c>
    </row>
    <row r="4440" spans="1:10" x14ac:dyDescent="0.45">
      <c r="A4440">
        <v>83644</v>
      </c>
      <c r="B4440">
        <v>11</v>
      </c>
      <c r="C4440">
        <v>3</v>
      </c>
      <c r="D4440" t="s">
        <v>1142</v>
      </c>
      <c r="E4440" t="s">
        <v>677</v>
      </c>
      <c r="F4440">
        <v>12</v>
      </c>
      <c r="G4440" t="s">
        <v>634</v>
      </c>
      <c r="H4440" t="s">
        <v>634</v>
      </c>
      <c r="I4440">
        <v>2</v>
      </c>
      <c r="J4440">
        <v>208</v>
      </c>
    </row>
    <row r="4441" spans="1:10" x14ac:dyDescent="0.45">
      <c r="A4441">
        <v>83644</v>
      </c>
      <c r="B4441">
        <v>12</v>
      </c>
      <c r="C4441">
        <v>3</v>
      </c>
      <c r="D4441" t="s">
        <v>1020</v>
      </c>
      <c r="E4441" t="s">
        <v>678</v>
      </c>
      <c r="F4441">
        <v>5</v>
      </c>
      <c r="G4441" t="s">
        <v>1773</v>
      </c>
      <c r="H4441">
        <v>17</v>
      </c>
      <c r="I4441" t="s">
        <v>634</v>
      </c>
      <c r="J4441" t="s">
        <v>634</v>
      </c>
    </row>
    <row r="4442" spans="1:10" x14ac:dyDescent="0.45">
      <c r="A4442">
        <v>83644</v>
      </c>
      <c r="B4442">
        <v>13</v>
      </c>
      <c r="C4442">
        <v>3</v>
      </c>
      <c r="D4442" t="s">
        <v>1442</v>
      </c>
      <c r="E4442" t="s">
        <v>678</v>
      </c>
      <c r="F4442">
        <v>77</v>
      </c>
      <c r="G4442" t="s">
        <v>1764</v>
      </c>
      <c r="H4442">
        <v>63</v>
      </c>
      <c r="I4442" t="s">
        <v>634</v>
      </c>
      <c r="J4442" t="s">
        <v>634</v>
      </c>
    </row>
    <row r="4443" spans="1:10" x14ac:dyDescent="0.45">
      <c r="A4443">
        <v>83644</v>
      </c>
      <c r="B4443">
        <v>14</v>
      </c>
      <c r="C4443">
        <v>3</v>
      </c>
      <c r="D4443" t="s">
        <v>1256</v>
      </c>
      <c r="E4443" t="s">
        <v>677</v>
      </c>
      <c r="F4443">
        <v>89</v>
      </c>
      <c r="G4443" t="s">
        <v>634</v>
      </c>
      <c r="H4443" t="s">
        <v>634</v>
      </c>
      <c r="I4443">
        <v>2</v>
      </c>
      <c r="J4443">
        <v>207</v>
      </c>
    </row>
    <row r="4444" spans="1:10" x14ac:dyDescent="0.45">
      <c r="A4444">
        <v>83644</v>
      </c>
      <c r="B4444">
        <v>15</v>
      </c>
      <c r="C4444">
        <v>3</v>
      </c>
      <c r="D4444" t="s">
        <v>864</v>
      </c>
      <c r="E4444" t="s">
        <v>678</v>
      </c>
      <c r="F4444">
        <v>18</v>
      </c>
      <c r="G4444" t="s">
        <v>1769</v>
      </c>
      <c r="H4444">
        <v>74</v>
      </c>
      <c r="I4444" t="s">
        <v>634</v>
      </c>
      <c r="J4444" t="s">
        <v>634</v>
      </c>
    </row>
    <row r="4445" spans="1:10" x14ac:dyDescent="0.45">
      <c r="A4445">
        <v>83644</v>
      </c>
      <c r="B4445">
        <v>16</v>
      </c>
      <c r="C4445">
        <v>3</v>
      </c>
      <c r="D4445" t="s">
        <v>961</v>
      </c>
      <c r="E4445" t="s">
        <v>677</v>
      </c>
      <c r="F4445">
        <v>12</v>
      </c>
      <c r="G4445" t="s">
        <v>1817</v>
      </c>
      <c r="H4445">
        <v>25</v>
      </c>
      <c r="I4445" t="s">
        <v>634</v>
      </c>
      <c r="J4445" t="s">
        <v>634</v>
      </c>
    </row>
    <row r="4446" spans="1:10" x14ac:dyDescent="0.45">
      <c r="A4446">
        <v>83644</v>
      </c>
      <c r="B4446">
        <v>17</v>
      </c>
      <c r="C4446">
        <v>3</v>
      </c>
      <c r="D4446" t="s">
        <v>961</v>
      </c>
      <c r="E4446" t="s">
        <v>677</v>
      </c>
      <c r="F4446">
        <v>4</v>
      </c>
      <c r="G4446" t="s">
        <v>634</v>
      </c>
      <c r="H4446" t="s">
        <v>634</v>
      </c>
      <c r="I4446">
        <v>2</v>
      </c>
      <c r="J4446">
        <v>208</v>
      </c>
    </row>
    <row r="4447" spans="1:10" x14ac:dyDescent="0.45">
      <c r="A4447">
        <v>83644</v>
      </c>
      <c r="B4447">
        <v>18</v>
      </c>
      <c r="C4447">
        <v>3</v>
      </c>
      <c r="D4447" t="s">
        <v>961</v>
      </c>
      <c r="E4447" t="s">
        <v>678</v>
      </c>
      <c r="F4447">
        <v>1</v>
      </c>
      <c r="G4447" t="s">
        <v>634</v>
      </c>
      <c r="H4447" t="s">
        <v>634</v>
      </c>
      <c r="I4447">
        <v>2</v>
      </c>
      <c r="J4447">
        <v>208</v>
      </c>
    </row>
    <row r="4448" spans="1:10" x14ac:dyDescent="0.45">
      <c r="A4448">
        <v>83644</v>
      </c>
      <c r="B4448">
        <v>19</v>
      </c>
      <c r="C4448">
        <v>3</v>
      </c>
      <c r="D4448" t="s">
        <v>1633</v>
      </c>
      <c r="E4448" t="s">
        <v>678</v>
      </c>
      <c r="F4448">
        <v>25</v>
      </c>
      <c r="G4448" t="s">
        <v>1895</v>
      </c>
      <c r="H4448" t="s">
        <v>634</v>
      </c>
      <c r="I4448" t="s">
        <v>634</v>
      </c>
      <c r="J4448" t="s">
        <v>634</v>
      </c>
    </row>
    <row r="4449" spans="1:10" x14ac:dyDescent="0.45">
      <c r="A4449">
        <v>83645</v>
      </c>
      <c r="B4449">
        <v>0</v>
      </c>
      <c r="C4449">
        <v>1</v>
      </c>
      <c r="D4449" t="s">
        <v>764</v>
      </c>
      <c r="E4449" t="s">
        <v>678</v>
      </c>
      <c r="F4449">
        <v>68</v>
      </c>
      <c r="G4449" t="s">
        <v>1755</v>
      </c>
      <c r="H4449">
        <v>3</v>
      </c>
      <c r="I4449" t="s">
        <v>634</v>
      </c>
      <c r="J4449" t="s">
        <v>634</v>
      </c>
    </row>
    <row r="4450" spans="1:10" x14ac:dyDescent="0.45">
      <c r="A4450">
        <v>83645</v>
      </c>
      <c r="B4450">
        <v>1</v>
      </c>
      <c r="C4450">
        <v>1</v>
      </c>
      <c r="D4450" t="s">
        <v>1197</v>
      </c>
      <c r="E4450" t="s">
        <v>678</v>
      </c>
      <c r="F4450">
        <v>5</v>
      </c>
      <c r="G4450" t="s">
        <v>634</v>
      </c>
      <c r="H4450" t="s">
        <v>634</v>
      </c>
      <c r="I4450">
        <v>2</v>
      </c>
      <c r="J4450">
        <v>208</v>
      </c>
    </row>
    <row r="4451" spans="1:10" x14ac:dyDescent="0.45">
      <c r="A4451">
        <v>83645</v>
      </c>
      <c r="B4451">
        <v>2</v>
      </c>
      <c r="C4451">
        <v>1</v>
      </c>
      <c r="D4451" t="s">
        <v>777</v>
      </c>
      <c r="E4451" t="s">
        <v>677</v>
      </c>
      <c r="F4451">
        <v>92</v>
      </c>
      <c r="G4451" t="s">
        <v>1746</v>
      </c>
      <c r="H4451">
        <v>9</v>
      </c>
      <c r="I4451" t="s">
        <v>634</v>
      </c>
      <c r="J4451" t="s">
        <v>634</v>
      </c>
    </row>
    <row r="4452" spans="1:10" x14ac:dyDescent="0.45">
      <c r="A4452">
        <v>83645</v>
      </c>
      <c r="B4452">
        <v>3</v>
      </c>
      <c r="C4452">
        <v>1</v>
      </c>
      <c r="D4452" t="s">
        <v>1373</v>
      </c>
      <c r="E4452" t="s">
        <v>678</v>
      </c>
      <c r="F4452">
        <v>17</v>
      </c>
      <c r="G4452" t="s">
        <v>1766</v>
      </c>
      <c r="H4452">
        <v>42</v>
      </c>
      <c r="I4452" t="s">
        <v>634</v>
      </c>
      <c r="J4452" t="s">
        <v>634</v>
      </c>
    </row>
    <row r="4453" spans="1:10" x14ac:dyDescent="0.45">
      <c r="A4453">
        <v>83645</v>
      </c>
      <c r="B4453">
        <v>4</v>
      </c>
      <c r="C4453">
        <v>2</v>
      </c>
      <c r="D4453" t="s">
        <v>960</v>
      </c>
      <c r="E4453" t="s">
        <v>677</v>
      </c>
      <c r="F4453">
        <v>79</v>
      </c>
      <c r="G4453" t="s">
        <v>634</v>
      </c>
      <c r="H4453" t="s">
        <v>634</v>
      </c>
      <c r="I4453">
        <v>2</v>
      </c>
      <c r="J4453">
        <v>201</v>
      </c>
    </row>
    <row r="4454" spans="1:10" x14ac:dyDescent="0.45">
      <c r="A4454">
        <v>83645</v>
      </c>
      <c r="B4454">
        <v>5</v>
      </c>
      <c r="C4454">
        <v>2</v>
      </c>
      <c r="D4454" t="s">
        <v>1340</v>
      </c>
      <c r="E4454" t="s">
        <v>678</v>
      </c>
      <c r="F4454">
        <v>27</v>
      </c>
      <c r="G4454" t="s">
        <v>634</v>
      </c>
      <c r="H4454" t="s">
        <v>634</v>
      </c>
      <c r="I4454">
        <v>2</v>
      </c>
      <c r="J4454">
        <v>222</v>
      </c>
    </row>
    <row r="4455" spans="1:10" x14ac:dyDescent="0.45">
      <c r="A4455">
        <v>83645</v>
      </c>
      <c r="B4455">
        <v>6</v>
      </c>
      <c r="C4455">
        <v>2</v>
      </c>
      <c r="D4455" t="s">
        <v>965</v>
      </c>
      <c r="E4455" t="s">
        <v>677</v>
      </c>
      <c r="F4455">
        <v>92</v>
      </c>
      <c r="G4455" t="s">
        <v>1748</v>
      </c>
      <c r="H4455">
        <v>6</v>
      </c>
      <c r="I4455" t="s">
        <v>634</v>
      </c>
      <c r="J4455" t="s">
        <v>634</v>
      </c>
    </row>
    <row r="4456" spans="1:10" x14ac:dyDescent="0.45">
      <c r="A4456">
        <v>83645</v>
      </c>
      <c r="B4456">
        <v>7</v>
      </c>
      <c r="C4456">
        <v>3</v>
      </c>
      <c r="D4456" t="s">
        <v>1687</v>
      </c>
      <c r="E4456" t="s">
        <v>677</v>
      </c>
      <c r="F4456">
        <v>9</v>
      </c>
      <c r="G4456" t="s">
        <v>1749</v>
      </c>
      <c r="H4456">
        <v>88</v>
      </c>
      <c r="I4456" t="s">
        <v>634</v>
      </c>
      <c r="J4456" t="s">
        <v>634</v>
      </c>
    </row>
    <row r="4457" spans="1:10" x14ac:dyDescent="0.45">
      <c r="A4457">
        <v>83645</v>
      </c>
      <c r="B4457">
        <v>8</v>
      </c>
      <c r="C4457">
        <v>3</v>
      </c>
      <c r="D4457" t="s">
        <v>754</v>
      </c>
      <c r="E4457" t="s">
        <v>677</v>
      </c>
      <c r="F4457">
        <v>2</v>
      </c>
      <c r="G4457" t="s">
        <v>1810</v>
      </c>
      <c r="H4457">
        <v>95</v>
      </c>
      <c r="I4457" t="s">
        <v>634</v>
      </c>
      <c r="J4457" t="s">
        <v>634</v>
      </c>
    </row>
    <row r="4458" spans="1:10" x14ac:dyDescent="0.45">
      <c r="A4458">
        <v>83645</v>
      </c>
      <c r="B4458">
        <v>9</v>
      </c>
      <c r="C4458">
        <v>3</v>
      </c>
      <c r="D4458" t="s">
        <v>1688</v>
      </c>
      <c r="E4458" t="s">
        <v>678</v>
      </c>
      <c r="F4458">
        <v>68</v>
      </c>
      <c r="G4458" t="s">
        <v>1778</v>
      </c>
      <c r="H4458">
        <v>3</v>
      </c>
      <c r="I4458" t="s">
        <v>634</v>
      </c>
      <c r="J4458" t="s">
        <v>634</v>
      </c>
    </row>
    <row r="4459" spans="1:10" x14ac:dyDescent="0.45">
      <c r="A4459">
        <v>83645</v>
      </c>
      <c r="B4459">
        <v>10</v>
      </c>
      <c r="C4459">
        <v>3</v>
      </c>
      <c r="D4459" t="s">
        <v>1367</v>
      </c>
      <c r="E4459" t="s">
        <v>678</v>
      </c>
      <c r="F4459" t="s">
        <v>634</v>
      </c>
      <c r="G4459" t="s">
        <v>634</v>
      </c>
      <c r="H4459" t="s">
        <v>634</v>
      </c>
      <c r="I4459" t="s">
        <v>634</v>
      </c>
      <c r="J4459">
        <v>401</v>
      </c>
    </row>
    <row r="4460" spans="1:10" x14ac:dyDescent="0.45">
      <c r="A4460">
        <v>83645</v>
      </c>
      <c r="B4460">
        <v>11</v>
      </c>
      <c r="C4460">
        <v>3</v>
      </c>
      <c r="D4460" t="s">
        <v>837</v>
      </c>
      <c r="E4460" t="s">
        <v>677</v>
      </c>
      <c r="F4460">
        <v>27</v>
      </c>
      <c r="G4460" t="s">
        <v>1779</v>
      </c>
      <c r="H4460">
        <v>92</v>
      </c>
      <c r="I4460" t="s">
        <v>634</v>
      </c>
      <c r="J4460" t="s">
        <v>634</v>
      </c>
    </row>
    <row r="4461" spans="1:10" x14ac:dyDescent="0.45">
      <c r="A4461">
        <v>83645</v>
      </c>
      <c r="B4461">
        <v>12</v>
      </c>
      <c r="C4461">
        <v>3</v>
      </c>
      <c r="D4461" t="s">
        <v>1689</v>
      </c>
      <c r="E4461" t="s">
        <v>678</v>
      </c>
      <c r="F4461">
        <v>6</v>
      </c>
      <c r="G4461" t="s">
        <v>1780</v>
      </c>
      <c r="H4461">
        <v>99</v>
      </c>
      <c r="I4461" t="s">
        <v>634</v>
      </c>
      <c r="J4461" t="s">
        <v>634</v>
      </c>
    </row>
    <row r="4462" spans="1:10" x14ac:dyDescent="0.45">
      <c r="A4462">
        <v>83645</v>
      </c>
      <c r="B4462">
        <v>13</v>
      </c>
      <c r="C4462">
        <v>3</v>
      </c>
      <c r="D4462" t="s">
        <v>993</v>
      </c>
      <c r="E4462" t="s">
        <v>677</v>
      </c>
      <c r="F4462">
        <v>92</v>
      </c>
      <c r="G4462" t="s">
        <v>1781</v>
      </c>
      <c r="H4462">
        <v>9</v>
      </c>
      <c r="I4462" t="s">
        <v>634</v>
      </c>
      <c r="J4462" t="s">
        <v>634</v>
      </c>
    </row>
    <row r="4463" spans="1:10" x14ac:dyDescent="0.45">
      <c r="A4463">
        <v>83645</v>
      </c>
      <c r="B4463">
        <v>14</v>
      </c>
      <c r="C4463">
        <v>3</v>
      </c>
      <c r="D4463" t="s">
        <v>993</v>
      </c>
      <c r="E4463" t="s">
        <v>678</v>
      </c>
      <c r="F4463">
        <v>9</v>
      </c>
      <c r="G4463" t="s">
        <v>634</v>
      </c>
      <c r="H4463" t="s">
        <v>634</v>
      </c>
      <c r="I4463">
        <v>4</v>
      </c>
      <c r="J4463">
        <v>502</v>
      </c>
    </row>
    <row r="4464" spans="1:10" x14ac:dyDescent="0.45">
      <c r="A4464">
        <v>83645</v>
      </c>
      <c r="B4464">
        <v>15</v>
      </c>
      <c r="C4464">
        <v>3</v>
      </c>
      <c r="D4464" t="s">
        <v>885</v>
      </c>
      <c r="E4464" t="s">
        <v>677</v>
      </c>
      <c r="F4464">
        <v>98</v>
      </c>
      <c r="G4464" t="s">
        <v>1782</v>
      </c>
      <c r="H4464">
        <v>7</v>
      </c>
      <c r="I4464" t="s">
        <v>634</v>
      </c>
      <c r="J4464" t="s">
        <v>634</v>
      </c>
    </row>
    <row r="4465" spans="1:10" x14ac:dyDescent="0.45">
      <c r="A4465">
        <v>83646</v>
      </c>
      <c r="B4465">
        <v>0</v>
      </c>
      <c r="C4465">
        <v>1</v>
      </c>
      <c r="D4465" t="s">
        <v>1690</v>
      </c>
      <c r="E4465" t="s">
        <v>677</v>
      </c>
      <c r="F4465">
        <v>25</v>
      </c>
      <c r="G4465" t="s">
        <v>1745</v>
      </c>
      <c r="H4465">
        <v>10</v>
      </c>
      <c r="I4465" t="s">
        <v>634</v>
      </c>
      <c r="J4465" t="s">
        <v>634</v>
      </c>
    </row>
    <row r="4466" spans="1:10" x14ac:dyDescent="0.45">
      <c r="A4466">
        <v>83646</v>
      </c>
      <c r="B4466">
        <v>1</v>
      </c>
      <c r="C4466">
        <v>1</v>
      </c>
      <c r="D4466" t="s">
        <v>757</v>
      </c>
      <c r="E4466" t="s">
        <v>678</v>
      </c>
      <c r="F4466">
        <v>12</v>
      </c>
      <c r="G4466" t="s">
        <v>1746</v>
      </c>
      <c r="H4466">
        <v>32</v>
      </c>
      <c r="I4466" t="s">
        <v>634</v>
      </c>
      <c r="J4466" t="s">
        <v>634</v>
      </c>
    </row>
    <row r="4467" spans="1:10" x14ac:dyDescent="0.45">
      <c r="A4467">
        <v>83646</v>
      </c>
      <c r="B4467">
        <v>2</v>
      </c>
      <c r="C4467">
        <v>1</v>
      </c>
      <c r="D4467" t="s">
        <v>751</v>
      </c>
      <c r="E4467" t="s">
        <v>677</v>
      </c>
      <c r="F4467">
        <v>4</v>
      </c>
      <c r="G4467" t="s">
        <v>634</v>
      </c>
      <c r="H4467" t="s">
        <v>634</v>
      </c>
      <c r="I4467">
        <v>2</v>
      </c>
      <c r="J4467">
        <v>202</v>
      </c>
    </row>
    <row r="4468" spans="1:10" x14ac:dyDescent="0.45">
      <c r="A4468">
        <v>83646</v>
      </c>
      <c r="B4468">
        <v>3</v>
      </c>
      <c r="C4468">
        <v>1</v>
      </c>
      <c r="D4468" t="s">
        <v>1419</v>
      </c>
      <c r="E4468" t="s">
        <v>678</v>
      </c>
      <c r="F4468">
        <v>88</v>
      </c>
      <c r="G4468" t="s">
        <v>1766</v>
      </c>
      <c r="H4468">
        <v>44</v>
      </c>
      <c r="I4468" t="s">
        <v>634</v>
      </c>
      <c r="J4468" t="s">
        <v>634</v>
      </c>
    </row>
    <row r="4469" spans="1:10" x14ac:dyDescent="0.45">
      <c r="A4469">
        <v>83646</v>
      </c>
      <c r="B4469">
        <v>4</v>
      </c>
      <c r="C4469">
        <v>2</v>
      </c>
      <c r="D4469" t="s">
        <v>985</v>
      </c>
      <c r="E4469" t="s">
        <v>678</v>
      </c>
      <c r="F4469">
        <v>32</v>
      </c>
      <c r="G4469" t="s">
        <v>634</v>
      </c>
      <c r="H4469" t="s">
        <v>634</v>
      </c>
      <c r="I4469">
        <v>2</v>
      </c>
      <c r="J4469">
        <v>207</v>
      </c>
    </row>
    <row r="4470" spans="1:10" x14ac:dyDescent="0.45">
      <c r="A4470">
        <v>83646</v>
      </c>
      <c r="B4470">
        <v>5</v>
      </c>
      <c r="C4470">
        <v>2</v>
      </c>
      <c r="D4470" t="s">
        <v>1062</v>
      </c>
      <c r="E4470" t="s">
        <v>677</v>
      </c>
      <c r="F4470">
        <v>60</v>
      </c>
      <c r="G4470" t="s">
        <v>634</v>
      </c>
      <c r="H4470" t="s">
        <v>634</v>
      </c>
      <c r="I4470">
        <v>2</v>
      </c>
      <c r="J4470">
        <v>207</v>
      </c>
    </row>
    <row r="4471" spans="1:10" x14ac:dyDescent="0.45">
      <c r="A4471">
        <v>83646</v>
      </c>
      <c r="B4471">
        <v>6</v>
      </c>
      <c r="C4471">
        <v>2</v>
      </c>
      <c r="D4471" t="s">
        <v>1425</v>
      </c>
      <c r="E4471" t="s">
        <v>678</v>
      </c>
      <c r="F4471">
        <v>12</v>
      </c>
      <c r="G4471" t="s">
        <v>1758</v>
      </c>
      <c r="H4471">
        <v>17</v>
      </c>
      <c r="I4471" t="s">
        <v>634</v>
      </c>
      <c r="J4471" t="s">
        <v>634</v>
      </c>
    </row>
    <row r="4472" spans="1:10" x14ac:dyDescent="0.45">
      <c r="A4472">
        <v>83646</v>
      </c>
      <c r="B4472">
        <v>7</v>
      </c>
      <c r="C4472">
        <v>2</v>
      </c>
      <c r="D4472" t="s">
        <v>1579</v>
      </c>
      <c r="E4472" t="s">
        <v>677</v>
      </c>
      <c r="F4472">
        <v>14</v>
      </c>
      <c r="G4472" t="s">
        <v>1770</v>
      </c>
      <c r="H4472">
        <v>14</v>
      </c>
      <c r="I4472" t="s">
        <v>634</v>
      </c>
      <c r="J4472" t="s">
        <v>634</v>
      </c>
    </row>
    <row r="4473" spans="1:10" x14ac:dyDescent="0.45">
      <c r="A4473">
        <v>83646</v>
      </c>
      <c r="B4473">
        <v>8</v>
      </c>
      <c r="C4473">
        <v>2</v>
      </c>
      <c r="D4473" t="s">
        <v>947</v>
      </c>
      <c r="E4473" t="s">
        <v>678</v>
      </c>
      <c r="F4473">
        <v>12</v>
      </c>
      <c r="G4473" t="s">
        <v>1771</v>
      </c>
      <c r="H4473">
        <v>32</v>
      </c>
      <c r="I4473" t="s">
        <v>634</v>
      </c>
      <c r="J4473" t="s">
        <v>634</v>
      </c>
    </row>
    <row r="4474" spans="1:10" x14ac:dyDescent="0.45">
      <c r="A4474">
        <v>83646</v>
      </c>
      <c r="B4474">
        <v>9</v>
      </c>
      <c r="C4474">
        <v>2</v>
      </c>
      <c r="D4474" t="s">
        <v>1563</v>
      </c>
      <c r="E4474" t="s">
        <v>678</v>
      </c>
      <c r="F4474">
        <v>56</v>
      </c>
      <c r="G4474" t="s">
        <v>1772</v>
      </c>
      <c r="H4474">
        <v>87</v>
      </c>
      <c r="I4474" t="s">
        <v>634</v>
      </c>
      <c r="J4474" t="s">
        <v>634</v>
      </c>
    </row>
    <row r="4475" spans="1:10" x14ac:dyDescent="0.45">
      <c r="A4475">
        <v>83646</v>
      </c>
      <c r="B4475">
        <v>10</v>
      </c>
      <c r="C4475">
        <v>3</v>
      </c>
      <c r="D4475" t="s">
        <v>1649</v>
      </c>
      <c r="E4475" t="s">
        <v>677</v>
      </c>
      <c r="F4475">
        <v>10</v>
      </c>
      <c r="G4475" t="s">
        <v>1776</v>
      </c>
      <c r="H4475">
        <v>4</v>
      </c>
      <c r="I4475" t="s">
        <v>634</v>
      </c>
      <c r="J4475" t="s">
        <v>634</v>
      </c>
    </row>
    <row r="4476" spans="1:10" x14ac:dyDescent="0.45">
      <c r="A4476">
        <v>83646</v>
      </c>
      <c r="B4476">
        <v>11</v>
      </c>
      <c r="C4476">
        <v>3</v>
      </c>
      <c r="D4476" t="s">
        <v>747</v>
      </c>
      <c r="E4476" t="s">
        <v>678</v>
      </c>
      <c r="F4476">
        <v>32</v>
      </c>
      <c r="G4476" t="s">
        <v>1773</v>
      </c>
      <c r="H4476" t="s">
        <v>634</v>
      </c>
      <c r="I4476" t="s">
        <v>634</v>
      </c>
      <c r="J4476" t="s">
        <v>634</v>
      </c>
    </row>
    <row r="4477" spans="1:10" x14ac:dyDescent="0.45">
      <c r="A4477">
        <v>83646</v>
      </c>
      <c r="B4477">
        <v>12</v>
      </c>
      <c r="C4477">
        <v>3</v>
      </c>
      <c r="D4477" t="s">
        <v>1528</v>
      </c>
      <c r="E4477" t="s">
        <v>677</v>
      </c>
      <c r="F4477">
        <v>74</v>
      </c>
      <c r="G4477" t="s">
        <v>634</v>
      </c>
      <c r="H4477" t="s">
        <v>634</v>
      </c>
      <c r="I4477">
        <v>2</v>
      </c>
      <c r="J4477">
        <v>201</v>
      </c>
    </row>
    <row r="4478" spans="1:10" x14ac:dyDescent="0.45">
      <c r="A4478">
        <v>83646</v>
      </c>
      <c r="B4478">
        <v>13</v>
      </c>
      <c r="C4478">
        <v>3</v>
      </c>
      <c r="D4478" t="s">
        <v>956</v>
      </c>
      <c r="E4478" t="s">
        <v>678</v>
      </c>
      <c r="F4478">
        <v>56</v>
      </c>
      <c r="G4478" t="s">
        <v>1764</v>
      </c>
      <c r="H4478">
        <v>88</v>
      </c>
      <c r="I4478" t="s">
        <v>634</v>
      </c>
      <c r="J4478" t="s">
        <v>634</v>
      </c>
    </row>
    <row r="4479" spans="1:10" x14ac:dyDescent="0.45">
      <c r="A4479">
        <v>83646</v>
      </c>
      <c r="B4479">
        <v>14</v>
      </c>
      <c r="C4479">
        <v>3</v>
      </c>
      <c r="D4479" t="s">
        <v>1580</v>
      </c>
      <c r="E4479" t="s">
        <v>677</v>
      </c>
      <c r="F4479">
        <v>60</v>
      </c>
      <c r="G4479" t="s">
        <v>1765</v>
      </c>
      <c r="H4479">
        <v>91</v>
      </c>
      <c r="I4479" t="s">
        <v>634</v>
      </c>
      <c r="J4479" t="s">
        <v>634</v>
      </c>
    </row>
    <row r="4480" spans="1:10" x14ac:dyDescent="0.45">
      <c r="A4480">
        <v>83646</v>
      </c>
      <c r="B4480">
        <v>15</v>
      </c>
      <c r="C4480">
        <v>3</v>
      </c>
      <c r="D4480" t="s">
        <v>1580</v>
      </c>
      <c r="E4480" t="s">
        <v>677</v>
      </c>
      <c r="F4480" t="s">
        <v>634</v>
      </c>
      <c r="G4480" t="s">
        <v>634</v>
      </c>
      <c r="H4480" t="s">
        <v>634</v>
      </c>
      <c r="I4480" t="s">
        <v>634</v>
      </c>
      <c r="J4480">
        <v>401</v>
      </c>
    </row>
    <row r="4481" spans="1:10" x14ac:dyDescent="0.45">
      <c r="A4481">
        <v>83646</v>
      </c>
      <c r="B4481">
        <v>16</v>
      </c>
      <c r="C4481">
        <v>3</v>
      </c>
      <c r="D4481" t="s">
        <v>950</v>
      </c>
      <c r="E4481" t="s">
        <v>678</v>
      </c>
      <c r="F4481">
        <v>12</v>
      </c>
      <c r="G4481" t="s">
        <v>1817</v>
      </c>
      <c r="H4481">
        <v>32</v>
      </c>
      <c r="I4481" t="s">
        <v>634</v>
      </c>
      <c r="J4481" t="s">
        <v>634</v>
      </c>
    </row>
    <row r="4482" spans="1:10" x14ac:dyDescent="0.45">
      <c r="A4482">
        <v>83646</v>
      </c>
      <c r="B4482">
        <v>17</v>
      </c>
      <c r="C4482">
        <v>3</v>
      </c>
      <c r="D4482" t="s">
        <v>725</v>
      </c>
      <c r="E4482" t="s">
        <v>678</v>
      </c>
      <c r="F4482">
        <v>56</v>
      </c>
      <c r="G4482" t="s">
        <v>634</v>
      </c>
      <c r="H4482" t="s">
        <v>634</v>
      </c>
      <c r="I4482">
        <v>2</v>
      </c>
      <c r="J4482">
        <v>208</v>
      </c>
    </row>
    <row r="4483" spans="1:10" x14ac:dyDescent="0.45">
      <c r="A4483">
        <v>83647</v>
      </c>
      <c r="B4483">
        <v>0</v>
      </c>
      <c r="C4483">
        <v>1</v>
      </c>
      <c r="D4483" t="s">
        <v>1665</v>
      </c>
      <c r="E4483" t="s">
        <v>678</v>
      </c>
      <c r="F4483">
        <v>23</v>
      </c>
      <c r="G4483" t="s">
        <v>634</v>
      </c>
      <c r="H4483" t="s">
        <v>634</v>
      </c>
      <c r="I4483">
        <v>2</v>
      </c>
      <c r="J4483">
        <v>207</v>
      </c>
    </row>
    <row r="4484" spans="1:10" x14ac:dyDescent="0.45">
      <c r="A4484">
        <v>83647</v>
      </c>
      <c r="B4484">
        <v>1</v>
      </c>
      <c r="C4484">
        <v>1</v>
      </c>
      <c r="D4484" t="s">
        <v>816</v>
      </c>
      <c r="E4484" t="s">
        <v>677</v>
      </c>
      <c r="F4484">
        <v>87</v>
      </c>
      <c r="G4484" t="s">
        <v>1745</v>
      </c>
      <c r="H4484">
        <v>44</v>
      </c>
      <c r="I4484" t="s">
        <v>634</v>
      </c>
      <c r="J4484" t="s">
        <v>634</v>
      </c>
    </row>
    <row r="4485" spans="1:10" x14ac:dyDescent="0.45">
      <c r="A4485">
        <v>83647</v>
      </c>
      <c r="B4485">
        <v>2</v>
      </c>
      <c r="C4485">
        <v>1</v>
      </c>
      <c r="D4485" t="s">
        <v>945</v>
      </c>
      <c r="E4485" t="s">
        <v>677</v>
      </c>
      <c r="F4485">
        <v>32</v>
      </c>
      <c r="G4485" t="s">
        <v>634</v>
      </c>
      <c r="H4485" t="s">
        <v>634</v>
      </c>
      <c r="I4485">
        <v>2</v>
      </c>
      <c r="J4485">
        <v>213</v>
      </c>
    </row>
    <row r="4486" spans="1:10" x14ac:dyDescent="0.45">
      <c r="A4486">
        <v>83647</v>
      </c>
      <c r="B4486">
        <v>3</v>
      </c>
      <c r="C4486">
        <v>1</v>
      </c>
      <c r="D4486" t="s">
        <v>790</v>
      </c>
      <c r="E4486" t="s">
        <v>678</v>
      </c>
      <c r="F4486">
        <v>17</v>
      </c>
      <c r="G4486" t="s">
        <v>1746</v>
      </c>
      <c r="H4486">
        <v>77</v>
      </c>
      <c r="I4486" t="s">
        <v>634</v>
      </c>
      <c r="J4486" t="s">
        <v>634</v>
      </c>
    </row>
    <row r="4487" spans="1:10" x14ac:dyDescent="0.45">
      <c r="A4487">
        <v>83647</v>
      </c>
      <c r="B4487">
        <v>4</v>
      </c>
      <c r="C4487">
        <v>1</v>
      </c>
      <c r="D4487" t="s">
        <v>937</v>
      </c>
      <c r="E4487" t="s">
        <v>678</v>
      </c>
      <c r="F4487">
        <v>25</v>
      </c>
      <c r="G4487" t="s">
        <v>1766</v>
      </c>
      <c r="H4487">
        <v>24</v>
      </c>
      <c r="I4487" t="s">
        <v>634</v>
      </c>
      <c r="J4487" t="s">
        <v>634</v>
      </c>
    </row>
    <row r="4488" spans="1:10" x14ac:dyDescent="0.45">
      <c r="A4488">
        <v>83647</v>
      </c>
      <c r="B4488">
        <v>5</v>
      </c>
      <c r="C4488">
        <v>1</v>
      </c>
      <c r="D4488" t="s">
        <v>993</v>
      </c>
      <c r="E4488" t="s">
        <v>677</v>
      </c>
      <c r="F4488">
        <v>12</v>
      </c>
      <c r="G4488" t="s">
        <v>634</v>
      </c>
      <c r="H4488" t="s">
        <v>634</v>
      </c>
      <c r="I4488">
        <v>2</v>
      </c>
      <c r="J4488">
        <v>207</v>
      </c>
    </row>
    <row r="4489" spans="1:10" x14ac:dyDescent="0.45">
      <c r="A4489">
        <v>83647</v>
      </c>
      <c r="B4489">
        <v>6</v>
      </c>
      <c r="C4489">
        <v>2</v>
      </c>
      <c r="D4489" t="s">
        <v>1495</v>
      </c>
      <c r="E4489" t="s">
        <v>678</v>
      </c>
      <c r="F4489">
        <v>14</v>
      </c>
      <c r="G4489" t="s">
        <v>634</v>
      </c>
      <c r="H4489" t="s">
        <v>634</v>
      </c>
      <c r="I4489">
        <v>2</v>
      </c>
      <c r="J4489">
        <v>201</v>
      </c>
    </row>
    <row r="4490" spans="1:10" x14ac:dyDescent="0.45">
      <c r="A4490">
        <v>83647</v>
      </c>
      <c r="B4490">
        <v>7</v>
      </c>
      <c r="C4490">
        <v>2</v>
      </c>
      <c r="D4490" t="s">
        <v>816</v>
      </c>
      <c r="E4490" t="s">
        <v>677</v>
      </c>
      <c r="F4490">
        <v>32</v>
      </c>
      <c r="G4490" t="s">
        <v>1748</v>
      </c>
      <c r="H4490">
        <v>23</v>
      </c>
      <c r="I4490" t="s">
        <v>634</v>
      </c>
      <c r="J4490" t="s">
        <v>634</v>
      </c>
    </row>
    <row r="4491" spans="1:10" x14ac:dyDescent="0.45">
      <c r="A4491">
        <v>83647</v>
      </c>
      <c r="B4491">
        <v>8</v>
      </c>
      <c r="C4491">
        <v>2</v>
      </c>
      <c r="D4491" t="s">
        <v>1663</v>
      </c>
      <c r="E4491" t="s">
        <v>677</v>
      </c>
      <c r="F4491">
        <v>87</v>
      </c>
      <c r="G4491" t="s">
        <v>634</v>
      </c>
      <c r="H4491" t="s">
        <v>634</v>
      </c>
      <c r="I4491">
        <v>2</v>
      </c>
      <c r="J4491">
        <v>208</v>
      </c>
    </row>
    <row r="4492" spans="1:10" x14ac:dyDescent="0.45">
      <c r="A4492">
        <v>83647</v>
      </c>
      <c r="B4492">
        <v>9</v>
      </c>
      <c r="C4492">
        <v>2</v>
      </c>
      <c r="D4492" t="s">
        <v>720</v>
      </c>
      <c r="E4492" t="s">
        <v>678</v>
      </c>
      <c r="F4492">
        <v>71</v>
      </c>
      <c r="G4492" t="s">
        <v>1770</v>
      </c>
      <c r="H4492">
        <v>7</v>
      </c>
      <c r="I4492" t="s">
        <v>634</v>
      </c>
      <c r="J4492" t="s">
        <v>634</v>
      </c>
    </row>
    <row r="4493" spans="1:10" x14ac:dyDescent="0.45">
      <c r="A4493">
        <v>83647</v>
      </c>
      <c r="B4493">
        <v>10</v>
      </c>
      <c r="C4493">
        <v>3</v>
      </c>
      <c r="D4493" t="s">
        <v>1691</v>
      </c>
      <c r="E4493" t="s">
        <v>678</v>
      </c>
      <c r="F4493">
        <v>17</v>
      </c>
      <c r="G4493" t="s">
        <v>1771</v>
      </c>
      <c r="H4493">
        <v>77</v>
      </c>
      <c r="I4493" t="s">
        <v>634</v>
      </c>
      <c r="J4493" t="s">
        <v>634</v>
      </c>
    </row>
    <row r="4494" spans="1:10" x14ac:dyDescent="0.45">
      <c r="A4494">
        <v>83647</v>
      </c>
      <c r="B4494">
        <v>11</v>
      </c>
      <c r="C4494">
        <v>3</v>
      </c>
      <c r="D4494" t="s">
        <v>1575</v>
      </c>
      <c r="E4494" t="s">
        <v>677</v>
      </c>
      <c r="F4494">
        <v>32</v>
      </c>
      <c r="G4494" t="s">
        <v>634</v>
      </c>
      <c r="H4494" t="s">
        <v>634</v>
      </c>
      <c r="I4494">
        <v>2</v>
      </c>
      <c r="J4494">
        <v>207</v>
      </c>
    </row>
    <row r="4495" spans="1:10" x14ac:dyDescent="0.45">
      <c r="A4495">
        <v>83647</v>
      </c>
      <c r="B4495">
        <v>12</v>
      </c>
      <c r="C4495">
        <v>3</v>
      </c>
      <c r="D4495" t="s">
        <v>1646</v>
      </c>
      <c r="E4495" t="s">
        <v>677</v>
      </c>
      <c r="F4495">
        <v>5</v>
      </c>
      <c r="G4495" t="s">
        <v>634</v>
      </c>
      <c r="H4495" t="s">
        <v>634</v>
      </c>
      <c r="I4495">
        <v>2</v>
      </c>
      <c r="J4495">
        <v>219</v>
      </c>
    </row>
    <row r="4496" spans="1:10" x14ac:dyDescent="0.45">
      <c r="A4496">
        <v>83647</v>
      </c>
      <c r="B4496">
        <v>13</v>
      </c>
      <c r="C4496">
        <v>3</v>
      </c>
      <c r="D4496" t="s">
        <v>1247</v>
      </c>
      <c r="E4496" t="s">
        <v>678</v>
      </c>
      <c r="F4496" t="s">
        <v>634</v>
      </c>
      <c r="G4496" t="s">
        <v>634</v>
      </c>
      <c r="H4496" t="s">
        <v>634</v>
      </c>
      <c r="I4496" t="s">
        <v>634</v>
      </c>
      <c r="J4496">
        <v>401</v>
      </c>
    </row>
    <row r="4497" spans="1:10" x14ac:dyDescent="0.45">
      <c r="A4497">
        <v>83647</v>
      </c>
      <c r="B4497">
        <v>14</v>
      </c>
      <c r="C4497">
        <v>3</v>
      </c>
      <c r="D4497" t="s">
        <v>1513</v>
      </c>
      <c r="E4497" t="s">
        <v>677</v>
      </c>
      <c r="F4497">
        <v>98</v>
      </c>
      <c r="G4497" t="s">
        <v>1751</v>
      </c>
      <c r="H4497" t="s">
        <v>634</v>
      </c>
      <c r="I4497" t="s">
        <v>634</v>
      </c>
      <c r="J4497" t="s">
        <v>634</v>
      </c>
    </row>
    <row r="4498" spans="1:10" x14ac:dyDescent="0.45">
      <c r="A4498">
        <v>83647</v>
      </c>
      <c r="B4498">
        <v>15</v>
      </c>
      <c r="C4498">
        <v>3</v>
      </c>
      <c r="D4498" t="s">
        <v>1502</v>
      </c>
      <c r="E4498" t="s">
        <v>678</v>
      </c>
      <c r="F4498">
        <v>24</v>
      </c>
      <c r="G4498" t="s">
        <v>634</v>
      </c>
      <c r="H4498" t="s">
        <v>634</v>
      </c>
      <c r="I4498">
        <v>2</v>
      </c>
      <c r="J4498">
        <v>201</v>
      </c>
    </row>
    <row r="4499" spans="1:10" x14ac:dyDescent="0.45">
      <c r="A4499">
        <v>83647</v>
      </c>
      <c r="B4499">
        <v>16</v>
      </c>
      <c r="C4499">
        <v>3</v>
      </c>
      <c r="D4499" t="s">
        <v>1675</v>
      </c>
      <c r="E4499" t="s">
        <v>677</v>
      </c>
      <c r="F4499" t="s">
        <v>634</v>
      </c>
      <c r="G4499" t="s">
        <v>634</v>
      </c>
      <c r="H4499" t="s">
        <v>634</v>
      </c>
      <c r="I4499" t="s">
        <v>634</v>
      </c>
      <c r="J4499">
        <v>401</v>
      </c>
    </row>
    <row r="4500" spans="1:10" x14ac:dyDescent="0.45">
      <c r="A4500">
        <v>83647</v>
      </c>
      <c r="B4500">
        <v>17</v>
      </c>
      <c r="C4500">
        <v>3</v>
      </c>
      <c r="D4500" t="s">
        <v>884</v>
      </c>
      <c r="E4500" t="s">
        <v>678</v>
      </c>
      <c r="F4500">
        <v>17</v>
      </c>
      <c r="G4500" t="s">
        <v>634</v>
      </c>
      <c r="H4500" t="s">
        <v>634</v>
      </c>
      <c r="I4500">
        <v>2</v>
      </c>
      <c r="J4500">
        <v>207</v>
      </c>
    </row>
    <row r="4501" spans="1:10" x14ac:dyDescent="0.45">
      <c r="A4501">
        <v>83648</v>
      </c>
      <c r="B4501">
        <v>0</v>
      </c>
      <c r="C4501">
        <v>1</v>
      </c>
      <c r="D4501" t="s">
        <v>831</v>
      </c>
      <c r="E4501" t="s">
        <v>678</v>
      </c>
      <c r="F4501">
        <v>91</v>
      </c>
      <c r="G4501" t="s">
        <v>1755</v>
      </c>
      <c r="H4501">
        <v>14</v>
      </c>
      <c r="I4501" t="s">
        <v>634</v>
      </c>
      <c r="J4501" t="s">
        <v>634</v>
      </c>
    </row>
    <row r="4502" spans="1:10" x14ac:dyDescent="0.45">
      <c r="A4502">
        <v>83648</v>
      </c>
      <c r="B4502">
        <v>1</v>
      </c>
      <c r="C4502">
        <v>1</v>
      </c>
      <c r="D4502" t="s">
        <v>1656</v>
      </c>
      <c r="E4502" t="s">
        <v>678</v>
      </c>
      <c r="F4502">
        <v>10</v>
      </c>
      <c r="G4502" t="s">
        <v>1756</v>
      </c>
      <c r="H4502">
        <v>14</v>
      </c>
      <c r="I4502" t="s">
        <v>634</v>
      </c>
      <c r="J4502" t="s">
        <v>634</v>
      </c>
    </row>
    <row r="4503" spans="1:10" x14ac:dyDescent="0.45">
      <c r="A4503">
        <v>83648</v>
      </c>
      <c r="B4503">
        <v>2</v>
      </c>
      <c r="C4503">
        <v>2</v>
      </c>
      <c r="D4503" t="s">
        <v>1309</v>
      </c>
      <c r="E4503" t="s">
        <v>677</v>
      </c>
      <c r="F4503">
        <v>17</v>
      </c>
      <c r="G4503" t="s">
        <v>1766</v>
      </c>
      <c r="H4503">
        <v>2</v>
      </c>
      <c r="I4503" t="s">
        <v>634</v>
      </c>
      <c r="J4503" t="s">
        <v>634</v>
      </c>
    </row>
    <row r="4504" spans="1:10" x14ac:dyDescent="0.45">
      <c r="A4504">
        <v>83648</v>
      </c>
      <c r="B4504">
        <v>3</v>
      </c>
      <c r="C4504">
        <v>2</v>
      </c>
      <c r="D4504" t="s">
        <v>1205</v>
      </c>
      <c r="E4504" t="s">
        <v>677</v>
      </c>
      <c r="F4504">
        <v>2</v>
      </c>
      <c r="G4504" t="s">
        <v>634</v>
      </c>
      <c r="H4504" t="s">
        <v>634</v>
      </c>
      <c r="I4504">
        <v>2</v>
      </c>
      <c r="J4504">
        <v>207</v>
      </c>
    </row>
    <row r="4505" spans="1:10" x14ac:dyDescent="0.45">
      <c r="A4505">
        <v>83648</v>
      </c>
      <c r="B4505">
        <v>4</v>
      </c>
      <c r="C4505">
        <v>2</v>
      </c>
      <c r="D4505" t="s">
        <v>1042</v>
      </c>
      <c r="E4505" t="s">
        <v>678</v>
      </c>
      <c r="F4505">
        <v>60</v>
      </c>
      <c r="G4505" t="s">
        <v>1758</v>
      </c>
      <c r="H4505">
        <v>91</v>
      </c>
      <c r="I4505" t="s">
        <v>634</v>
      </c>
      <c r="J4505" t="s">
        <v>634</v>
      </c>
    </row>
    <row r="4506" spans="1:10" x14ac:dyDescent="0.45">
      <c r="A4506">
        <v>83648</v>
      </c>
      <c r="B4506">
        <v>5</v>
      </c>
      <c r="C4506">
        <v>2</v>
      </c>
      <c r="D4506" t="s">
        <v>1626</v>
      </c>
      <c r="E4506" t="s">
        <v>678</v>
      </c>
      <c r="F4506">
        <v>14</v>
      </c>
      <c r="G4506" t="s">
        <v>634</v>
      </c>
      <c r="H4506" t="s">
        <v>634</v>
      </c>
      <c r="I4506">
        <v>2</v>
      </c>
      <c r="J4506">
        <v>208</v>
      </c>
    </row>
    <row r="4507" spans="1:10" x14ac:dyDescent="0.45">
      <c r="A4507">
        <v>83648</v>
      </c>
      <c r="B4507">
        <v>6</v>
      </c>
      <c r="C4507">
        <v>3</v>
      </c>
      <c r="D4507" t="s">
        <v>1693</v>
      </c>
      <c r="E4507" t="s">
        <v>677</v>
      </c>
      <c r="F4507">
        <v>88</v>
      </c>
      <c r="G4507" t="s">
        <v>634</v>
      </c>
      <c r="H4507" t="s">
        <v>634</v>
      </c>
      <c r="I4507">
        <v>2</v>
      </c>
      <c r="J4507">
        <v>201</v>
      </c>
    </row>
    <row r="4508" spans="1:10" x14ac:dyDescent="0.45">
      <c r="A4508">
        <v>83648</v>
      </c>
      <c r="B4508">
        <v>7</v>
      </c>
      <c r="C4508">
        <v>3</v>
      </c>
      <c r="D4508" t="s">
        <v>1542</v>
      </c>
      <c r="E4508" t="s">
        <v>677</v>
      </c>
      <c r="F4508">
        <v>6</v>
      </c>
      <c r="G4508" t="s">
        <v>1770</v>
      </c>
      <c r="H4508">
        <v>92</v>
      </c>
      <c r="I4508" t="s">
        <v>634</v>
      </c>
      <c r="J4508" t="s">
        <v>634</v>
      </c>
    </row>
    <row r="4509" spans="1:10" x14ac:dyDescent="0.45">
      <c r="A4509">
        <v>83648</v>
      </c>
      <c r="B4509">
        <v>8</v>
      </c>
      <c r="C4509">
        <v>3</v>
      </c>
      <c r="D4509" t="s">
        <v>1570</v>
      </c>
      <c r="E4509" t="s">
        <v>677</v>
      </c>
      <c r="F4509">
        <v>23</v>
      </c>
      <c r="G4509" t="s">
        <v>634</v>
      </c>
      <c r="H4509" t="s">
        <v>634</v>
      </c>
      <c r="I4509">
        <v>2</v>
      </c>
      <c r="J4509">
        <v>0</v>
      </c>
    </row>
    <row r="4510" spans="1:10" x14ac:dyDescent="0.45">
      <c r="A4510">
        <v>83648</v>
      </c>
      <c r="B4510">
        <v>9</v>
      </c>
      <c r="C4510">
        <v>3</v>
      </c>
      <c r="D4510" t="s">
        <v>1006</v>
      </c>
      <c r="E4510" t="s">
        <v>677</v>
      </c>
      <c r="F4510">
        <v>98</v>
      </c>
      <c r="G4510" t="s">
        <v>634</v>
      </c>
      <c r="H4510" t="s">
        <v>634</v>
      </c>
      <c r="I4510">
        <v>2</v>
      </c>
      <c r="J4510">
        <v>207</v>
      </c>
    </row>
    <row r="4511" spans="1:10" x14ac:dyDescent="0.45">
      <c r="A4511">
        <v>83648</v>
      </c>
      <c r="B4511">
        <v>10</v>
      </c>
      <c r="C4511">
        <v>3</v>
      </c>
      <c r="D4511" t="s">
        <v>1187</v>
      </c>
      <c r="E4511" t="s">
        <v>677</v>
      </c>
      <c r="F4511">
        <v>7</v>
      </c>
      <c r="G4511" t="s">
        <v>634</v>
      </c>
      <c r="H4511" t="s">
        <v>634</v>
      </c>
      <c r="I4511">
        <v>2</v>
      </c>
      <c r="J4511">
        <v>0</v>
      </c>
    </row>
    <row r="4512" spans="1:10" x14ac:dyDescent="0.45">
      <c r="A4512">
        <v>83648</v>
      </c>
      <c r="B4512">
        <v>11</v>
      </c>
      <c r="C4512">
        <v>3</v>
      </c>
      <c r="D4512" t="s">
        <v>1331</v>
      </c>
      <c r="E4512" t="s">
        <v>677</v>
      </c>
      <c r="F4512" t="s">
        <v>634</v>
      </c>
      <c r="G4512" t="s">
        <v>634</v>
      </c>
      <c r="H4512" t="s">
        <v>634</v>
      </c>
      <c r="I4512" t="s">
        <v>634</v>
      </c>
      <c r="J4512">
        <v>401</v>
      </c>
    </row>
    <row r="4513" spans="1:10" x14ac:dyDescent="0.45">
      <c r="A4513">
        <v>83649</v>
      </c>
      <c r="B4513">
        <v>0</v>
      </c>
      <c r="C4513">
        <v>1</v>
      </c>
      <c r="D4513" t="s">
        <v>1233</v>
      </c>
      <c r="E4513" t="s">
        <v>678</v>
      </c>
      <c r="F4513">
        <v>77</v>
      </c>
      <c r="G4513" t="s">
        <v>1755</v>
      </c>
      <c r="H4513">
        <v>9</v>
      </c>
      <c r="I4513" t="s">
        <v>634</v>
      </c>
      <c r="J4513" t="s">
        <v>634</v>
      </c>
    </row>
    <row r="4514" spans="1:10" x14ac:dyDescent="0.45">
      <c r="A4514">
        <v>83649</v>
      </c>
      <c r="B4514">
        <v>1</v>
      </c>
      <c r="C4514">
        <v>1</v>
      </c>
      <c r="D4514" t="s">
        <v>1234</v>
      </c>
      <c r="E4514" t="s">
        <v>677</v>
      </c>
      <c r="F4514">
        <v>98</v>
      </c>
      <c r="G4514" t="s">
        <v>1746</v>
      </c>
      <c r="H4514">
        <v>32</v>
      </c>
      <c r="I4514" t="s">
        <v>634</v>
      </c>
      <c r="J4514" t="s">
        <v>634</v>
      </c>
    </row>
    <row r="4515" spans="1:10" x14ac:dyDescent="0.45">
      <c r="A4515">
        <v>83649</v>
      </c>
      <c r="B4515">
        <v>2</v>
      </c>
      <c r="C4515">
        <v>2</v>
      </c>
      <c r="D4515" t="s">
        <v>1295</v>
      </c>
      <c r="E4515" t="s">
        <v>677</v>
      </c>
      <c r="F4515">
        <v>98</v>
      </c>
      <c r="G4515" t="s">
        <v>1747</v>
      </c>
      <c r="H4515" t="s">
        <v>634</v>
      </c>
      <c r="I4515" t="s">
        <v>634</v>
      </c>
      <c r="J4515" t="s">
        <v>634</v>
      </c>
    </row>
    <row r="4516" spans="1:10" x14ac:dyDescent="0.45">
      <c r="A4516">
        <v>83649</v>
      </c>
      <c r="B4516">
        <v>3</v>
      </c>
      <c r="C4516">
        <v>2</v>
      </c>
      <c r="D4516" t="s">
        <v>1529</v>
      </c>
      <c r="E4516" t="s">
        <v>678</v>
      </c>
      <c r="F4516">
        <v>15</v>
      </c>
      <c r="G4516" t="s">
        <v>634</v>
      </c>
      <c r="H4516" t="s">
        <v>634</v>
      </c>
      <c r="I4516">
        <v>2</v>
      </c>
      <c r="J4516">
        <v>212</v>
      </c>
    </row>
    <row r="4517" spans="1:10" x14ac:dyDescent="0.45">
      <c r="A4517">
        <v>83649</v>
      </c>
      <c r="B4517">
        <v>4</v>
      </c>
      <c r="C4517">
        <v>2</v>
      </c>
      <c r="D4517" t="s">
        <v>1528</v>
      </c>
      <c r="E4517" t="s">
        <v>677</v>
      </c>
      <c r="F4517">
        <v>23</v>
      </c>
      <c r="G4517" t="s">
        <v>1808</v>
      </c>
      <c r="H4517" t="s">
        <v>634</v>
      </c>
      <c r="I4517" t="s">
        <v>634</v>
      </c>
      <c r="J4517" t="s">
        <v>634</v>
      </c>
    </row>
    <row r="4518" spans="1:10" x14ac:dyDescent="0.45">
      <c r="A4518">
        <v>83649</v>
      </c>
      <c r="B4518">
        <v>5</v>
      </c>
      <c r="C4518">
        <v>2</v>
      </c>
      <c r="D4518" t="s">
        <v>1568</v>
      </c>
      <c r="E4518" t="s">
        <v>677</v>
      </c>
      <c r="F4518">
        <v>56</v>
      </c>
      <c r="G4518" t="s">
        <v>634</v>
      </c>
      <c r="H4518" t="s">
        <v>634</v>
      </c>
      <c r="I4518">
        <v>2</v>
      </c>
      <c r="J4518">
        <v>207</v>
      </c>
    </row>
    <row r="4519" spans="1:10" x14ac:dyDescent="0.45">
      <c r="A4519">
        <v>83649</v>
      </c>
      <c r="B4519">
        <v>6</v>
      </c>
      <c r="C4519">
        <v>3</v>
      </c>
      <c r="D4519" t="s">
        <v>1368</v>
      </c>
      <c r="E4519" t="s">
        <v>677</v>
      </c>
      <c r="F4519">
        <v>32</v>
      </c>
      <c r="G4519" t="s">
        <v>1809</v>
      </c>
      <c r="H4519">
        <v>88</v>
      </c>
      <c r="I4519" t="s">
        <v>634</v>
      </c>
      <c r="J4519" t="s">
        <v>634</v>
      </c>
    </row>
    <row r="4520" spans="1:10" x14ac:dyDescent="0.45">
      <c r="A4520">
        <v>83649</v>
      </c>
      <c r="B4520">
        <v>7</v>
      </c>
      <c r="C4520">
        <v>3</v>
      </c>
      <c r="D4520" t="s">
        <v>1600</v>
      </c>
      <c r="E4520" t="s">
        <v>678</v>
      </c>
      <c r="F4520">
        <v>77</v>
      </c>
      <c r="G4520" t="s">
        <v>634</v>
      </c>
      <c r="H4520" t="s">
        <v>634</v>
      </c>
      <c r="I4520">
        <v>2</v>
      </c>
      <c r="J4520">
        <v>0</v>
      </c>
    </row>
    <row r="4521" spans="1:10" x14ac:dyDescent="0.45">
      <c r="A4521">
        <v>83649</v>
      </c>
      <c r="B4521">
        <v>8</v>
      </c>
      <c r="C4521">
        <v>3</v>
      </c>
      <c r="D4521" t="s">
        <v>767</v>
      </c>
      <c r="E4521" t="s">
        <v>678</v>
      </c>
      <c r="F4521">
        <v>23</v>
      </c>
      <c r="G4521" t="s">
        <v>1810</v>
      </c>
      <c r="H4521">
        <v>5</v>
      </c>
      <c r="I4521" t="s">
        <v>634</v>
      </c>
      <c r="J4521" t="s">
        <v>634</v>
      </c>
    </row>
    <row r="4522" spans="1:10" x14ac:dyDescent="0.45">
      <c r="A4522">
        <v>83649</v>
      </c>
      <c r="B4522">
        <v>9</v>
      </c>
      <c r="C4522">
        <v>3</v>
      </c>
      <c r="D4522" t="s">
        <v>1088</v>
      </c>
      <c r="E4522" t="s">
        <v>678</v>
      </c>
      <c r="F4522">
        <v>77</v>
      </c>
      <c r="G4522" t="s">
        <v>1778</v>
      </c>
      <c r="H4522">
        <v>1</v>
      </c>
      <c r="I4522" t="s">
        <v>634</v>
      </c>
      <c r="J4522" t="s">
        <v>634</v>
      </c>
    </row>
    <row r="4523" spans="1:10" x14ac:dyDescent="0.45">
      <c r="A4523">
        <v>83649</v>
      </c>
      <c r="B4523">
        <v>10</v>
      </c>
      <c r="C4523">
        <v>3</v>
      </c>
      <c r="D4523" t="s">
        <v>1121</v>
      </c>
      <c r="E4523" t="s">
        <v>678</v>
      </c>
      <c r="F4523" t="s">
        <v>634</v>
      </c>
      <c r="G4523" t="s">
        <v>634</v>
      </c>
      <c r="H4523" t="s">
        <v>634</v>
      </c>
      <c r="I4523" t="s">
        <v>634</v>
      </c>
      <c r="J4523">
        <v>401</v>
      </c>
    </row>
    <row r="4524" spans="1:10" x14ac:dyDescent="0.45">
      <c r="A4524">
        <v>83649</v>
      </c>
      <c r="B4524">
        <v>11</v>
      </c>
      <c r="C4524">
        <v>3</v>
      </c>
      <c r="D4524" t="s">
        <v>1218</v>
      </c>
      <c r="E4524" t="s">
        <v>677</v>
      </c>
      <c r="F4524">
        <v>23</v>
      </c>
      <c r="G4524" t="s">
        <v>1779</v>
      </c>
      <c r="H4524" t="s">
        <v>634</v>
      </c>
      <c r="I4524" t="s">
        <v>634</v>
      </c>
      <c r="J4524" t="s">
        <v>634</v>
      </c>
    </row>
    <row r="4525" spans="1:10" x14ac:dyDescent="0.45">
      <c r="A4525">
        <v>83649</v>
      </c>
      <c r="B4525">
        <v>12</v>
      </c>
      <c r="C4525">
        <v>3</v>
      </c>
      <c r="D4525" t="s">
        <v>1520</v>
      </c>
      <c r="E4525" t="s">
        <v>677</v>
      </c>
      <c r="F4525">
        <v>23</v>
      </c>
      <c r="G4525" t="s">
        <v>1813</v>
      </c>
      <c r="H4525">
        <v>98</v>
      </c>
      <c r="I4525" t="s">
        <v>634</v>
      </c>
      <c r="J4525" t="s">
        <v>634</v>
      </c>
    </row>
    <row r="4526" spans="1:10" x14ac:dyDescent="0.45">
      <c r="A4526">
        <v>83650</v>
      </c>
      <c r="B4526">
        <v>0</v>
      </c>
      <c r="C4526">
        <v>1</v>
      </c>
      <c r="D4526" t="s">
        <v>1339</v>
      </c>
      <c r="E4526" t="s">
        <v>678</v>
      </c>
      <c r="F4526">
        <v>5</v>
      </c>
      <c r="G4526" t="s">
        <v>1755</v>
      </c>
      <c r="H4526">
        <v>4</v>
      </c>
      <c r="I4526" t="s">
        <v>634</v>
      </c>
      <c r="J4526" t="s">
        <v>634</v>
      </c>
    </row>
    <row r="4527" spans="1:10" x14ac:dyDescent="0.45">
      <c r="A4527">
        <v>83650</v>
      </c>
      <c r="B4527">
        <v>1</v>
      </c>
      <c r="C4527">
        <v>1</v>
      </c>
      <c r="D4527" t="s">
        <v>1084</v>
      </c>
      <c r="E4527" t="s">
        <v>678</v>
      </c>
      <c r="F4527">
        <v>10</v>
      </c>
      <c r="G4527" t="s">
        <v>1756</v>
      </c>
      <c r="H4527">
        <v>25</v>
      </c>
      <c r="I4527" t="s">
        <v>634</v>
      </c>
      <c r="J4527" t="s">
        <v>634</v>
      </c>
    </row>
    <row r="4528" spans="1:10" x14ac:dyDescent="0.45">
      <c r="A4528">
        <v>83650</v>
      </c>
      <c r="B4528">
        <v>2</v>
      </c>
      <c r="C4528">
        <v>1</v>
      </c>
      <c r="D4528" t="s">
        <v>974</v>
      </c>
      <c r="E4528" t="s">
        <v>677</v>
      </c>
      <c r="F4528">
        <v>92</v>
      </c>
      <c r="G4528" t="s">
        <v>1766</v>
      </c>
      <c r="H4528">
        <v>23</v>
      </c>
      <c r="I4528" t="s">
        <v>634</v>
      </c>
      <c r="J4528" t="s">
        <v>634</v>
      </c>
    </row>
    <row r="4529" spans="1:10" x14ac:dyDescent="0.45">
      <c r="A4529">
        <v>83650</v>
      </c>
      <c r="B4529">
        <v>3</v>
      </c>
      <c r="C4529">
        <v>1</v>
      </c>
      <c r="D4529" t="s">
        <v>1419</v>
      </c>
      <c r="E4529" t="s">
        <v>677</v>
      </c>
      <c r="F4529">
        <v>98</v>
      </c>
      <c r="G4529" t="s">
        <v>1748</v>
      </c>
      <c r="H4529">
        <v>77</v>
      </c>
      <c r="I4529" t="s">
        <v>634</v>
      </c>
      <c r="J4529" t="s">
        <v>634</v>
      </c>
    </row>
    <row r="4530" spans="1:10" x14ac:dyDescent="0.45">
      <c r="A4530">
        <v>83650</v>
      </c>
      <c r="B4530">
        <v>4</v>
      </c>
      <c r="C4530">
        <v>2</v>
      </c>
      <c r="D4530" t="s">
        <v>1296</v>
      </c>
      <c r="E4530" t="s">
        <v>677</v>
      </c>
      <c r="F4530">
        <v>71</v>
      </c>
      <c r="G4530" t="s">
        <v>1749</v>
      </c>
      <c r="H4530">
        <v>6</v>
      </c>
      <c r="I4530" t="s">
        <v>634</v>
      </c>
      <c r="J4530" t="s">
        <v>634</v>
      </c>
    </row>
    <row r="4531" spans="1:10" x14ac:dyDescent="0.45">
      <c r="A4531">
        <v>83650</v>
      </c>
      <c r="B4531">
        <v>5</v>
      </c>
      <c r="C4531">
        <v>2</v>
      </c>
      <c r="D4531" t="s">
        <v>1296</v>
      </c>
      <c r="E4531" t="s">
        <v>678</v>
      </c>
      <c r="F4531">
        <v>20</v>
      </c>
      <c r="G4531" t="s">
        <v>634</v>
      </c>
      <c r="H4531" t="s">
        <v>634</v>
      </c>
      <c r="I4531">
        <v>2</v>
      </c>
      <c r="J4531">
        <v>201</v>
      </c>
    </row>
    <row r="4532" spans="1:10" x14ac:dyDescent="0.45">
      <c r="A4532">
        <v>83650</v>
      </c>
      <c r="B4532">
        <v>6</v>
      </c>
      <c r="C4532">
        <v>2</v>
      </c>
      <c r="D4532" t="s">
        <v>1313</v>
      </c>
      <c r="E4532" t="s">
        <v>677</v>
      </c>
      <c r="F4532">
        <v>77</v>
      </c>
      <c r="G4532" t="s">
        <v>1810</v>
      </c>
      <c r="H4532">
        <v>98</v>
      </c>
      <c r="I4532" t="s">
        <v>634</v>
      </c>
      <c r="J4532" t="s">
        <v>634</v>
      </c>
    </row>
    <row r="4533" spans="1:10" x14ac:dyDescent="0.45">
      <c r="A4533">
        <v>83650</v>
      </c>
      <c r="B4533">
        <v>7</v>
      </c>
      <c r="C4533">
        <v>2</v>
      </c>
      <c r="D4533" t="s">
        <v>956</v>
      </c>
      <c r="E4533" t="s">
        <v>677</v>
      </c>
      <c r="F4533">
        <v>88</v>
      </c>
      <c r="G4533" t="s">
        <v>1811</v>
      </c>
      <c r="H4533">
        <v>98</v>
      </c>
      <c r="I4533" t="s">
        <v>634</v>
      </c>
      <c r="J4533" t="s">
        <v>634</v>
      </c>
    </row>
    <row r="4534" spans="1:10" x14ac:dyDescent="0.45">
      <c r="A4534">
        <v>83650</v>
      </c>
      <c r="B4534">
        <v>8</v>
      </c>
      <c r="C4534">
        <v>2</v>
      </c>
      <c r="D4534" t="s">
        <v>953</v>
      </c>
      <c r="E4534" t="s">
        <v>678</v>
      </c>
      <c r="F4534">
        <v>51</v>
      </c>
      <c r="G4534" t="s">
        <v>634</v>
      </c>
      <c r="H4534" t="s">
        <v>634</v>
      </c>
      <c r="I4534">
        <v>2</v>
      </c>
      <c r="J4534">
        <v>212</v>
      </c>
    </row>
    <row r="4535" spans="1:10" x14ac:dyDescent="0.45">
      <c r="A4535">
        <v>83650</v>
      </c>
      <c r="B4535">
        <v>9</v>
      </c>
      <c r="C4535">
        <v>3</v>
      </c>
      <c r="D4535" t="s">
        <v>705</v>
      </c>
      <c r="E4535" t="s">
        <v>678</v>
      </c>
      <c r="F4535">
        <v>5</v>
      </c>
      <c r="G4535" t="s">
        <v>634</v>
      </c>
      <c r="H4535" t="s">
        <v>634</v>
      </c>
      <c r="I4535">
        <v>4</v>
      </c>
      <c r="J4535">
        <v>504</v>
      </c>
    </row>
    <row r="4536" spans="1:10" x14ac:dyDescent="0.45">
      <c r="A4536">
        <v>83650</v>
      </c>
      <c r="B4536">
        <v>10</v>
      </c>
      <c r="C4536">
        <v>3</v>
      </c>
      <c r="D4536" t="s">
        <v>1199</v>
      </c>
      <c r="E4536" t="s">
        <v>677</v>
      </c>
      <c r="F4536">
        <v>92</v>
      </c>
      <c r="G4536" t="s">
        <v>1812</v>
      </c>
      <c r="H4536">
        <v>27</v>
      </c>
      <c r="I4536" t="s">
        <v>634</v>
      </c>
      <c r="J4536" t="s">
        <v>634</v>
      </c>
    </row>
    <row r="4537" spans="1:10" x14ac:dyDescent="0.45">
      <c r="A4537">
        <v>83650</v>
      </c>
      <c r="B4537">
        <v>11</v>
      </c>
      <c r="C4537">
        <v>3</v>
      </c>
      <c r="D4537" t="s">
        <v>1308</v>
      </c>
      <c r="E4537" t="s">
        <v>677</v>
      </c>
      <c r="F4537">
        <v>98</v>
      </c>
      <c r="G4537" t="s">
        <v>1853</v>
      </c>
      <c r="H4537">
        <v>9</v>
      </c>
      <c r="I4537" t="s">
        <v>634</v>
      </c>
      <c r="J4537" t="s">
        <v>634</v>
      </c>
    </row>
    <row r="4538" spans="1:10" x14ac:dyDescent="0.45">
      <c r="A4538">
        <v>83650</v>
      </c>
      <c r="B4538">
        <v>12</v>
      </c>
      <c r="C4538">
        <v>3</v>
      </c>
      <c r="D4538" t="s">
        <v>1158</v>
      </c>
      <c r="E4538" t="s">
        <v>677</v>
      </c>
      <c r="F4538">
        <v>27</v>
      </c>
      <c r="G4538" t="s">
        <v>634</v>
      </c>
      <c r="H4538" t="s">
        <v>634</v>
      </c>
      <c r="I4538">
        <v>4</v>
      </c>
      <c r="J4538">
        <v>504</v>
      </c>
    </row>
    <row r="4539" spans="1:10" x14ac:dyDescent="0.45">
      <c r="A4539">
        <v>83650</v>
      </c>
      <c r="B4539">
        <v>13</v>
      </c>
      <c r="C4539">
        <v>3</v>
      </c>
      <c r="D4539" t="s">
        <v>872</v>
      </c>
      <c r="E4539" t="s">
        <v>677</v>
      </c>
      <c r="F4539">
        <v>6</v>
      </c>
      <c r="G4539" t="s">
        <v>634</v>
      </c>
      <c r="H4539" t="s">
        <v>634</v>
      </c>
      <c r="I4539">
        <v>2</v>
      </c>
      <c r="J4539">
        <v>201</v>
      </c>
    </row>
    <row r="4540" spans="1:10" x14ac:dyDescent="0.45">
      <c r="A4540">
        <v>83650</v>
      </c>
      <c r="B4540">
        <v>14</v>
      </c>
      <c r="C4540">
        <v>3</v>
      </c>
      <c r="D4540" t="s">
        <v>1122</v>
      </c>
      <c r="E4540" t="s">
        <v>678</v>
      </c>
      <c r="F4540">
        <v>25</v>
      </c>
      <c r="G4540" t="s">
        <v>1865</v>
      </c>
      <c r="H4540">
        <v>4</v>
      </c>
      <c r="I4540" t="s">
        <v>634</v>
      </c>
      <c r="J4540" t="s">
        <v>634</v>
      </c>
    </row>
    <row r="4541" spans="1:10" x14ac:dyDescent="0.45">
      <c r="A4541">
        <v>83651</v>
      </c>
      <c r="B4541">
        <v>0</v>
      </c>
      <c r="C4541">
        <v>1</v>
      </c>
      <c r="D4541" t="s">
        <v>1692</v>
      </c>
      <c r="E4541" t="s">
        <v>678</v>
      </c>
      <c r="F4541">
        <v>88</v>
      </c>
      <c r="G4541" t="s">
        <v>1755</v>
      </c>
      <c r="H4541" t="s">
        <v>634</v>
      </c>
      <c r="I4541" t="s">
        <v>634</v>
      </c>
      <c r="J4541" t="s">
        <v>634</v>
      </c>
    </row>
    <row r="4542" spans="1:10" x14ac:dyDescent="0.45">
      <c r="A4542">
        <v>83651</v>
      </c>
      <c r="B4542">
        <v>1</v>
      </c>
      <c r="C4542">
        <v>1</v>
      </c>
      <c r="D4542" t="s">
        <v>979</v>
      </c>
      <c r="E4542" t="s">
        <v>678</v>
      </c>
      <c r="F4542">
        <v>56</v>
      </c>
      <c r="G4542" t="s">
        <v>634</v>
      </c>
      <c r="H4542" t="s">
        <v>634</v>
      </c>
      <c r="I4542">
        <v>2</v>
      </c>
      <c r="J4542">
        <v>201</v>
      </c>
    </row>
    <row r="4543" spans="1:10" x14ac:dyDescent="0.45">
      <c r="A4543">
        <v>83651</v>
      </c>
      <c r="B4543">
        <v>2</v>
      </c>
      <c r="C4543">
        <v>1</v>
      </c>
      <c r="D4543" t="s">
        <v>1384</v>
      </c>
      <c r="E4543" t="s">
        <v>678</v>
      </c>
      <c r="F4543">
        <v>32</v>
      </c>
      <c r="G4543" t="s">
        <v>1756</v>
      </c>
      <c r="H4543">
        <v>23</v>
      </c>
      <c r="I4543" t="s">
        <v>634</v>
      </c>
      <c r="J4543" t="s">
        <v>634</v>
      </c>
    </row>
    <row r="4544" spans="1:10" x14ac:dyDescent="0.45">
      <c r="A4544">
        <v>83651</v>
      </c>
      <c r="B4544">
        <v>3</v>
      </c>
      <c r="C4544">
        <v>1</v>
      </c>
      <c r="D4544" t="s">
        <v>949</v>
      </c>
      <c r="E4544" t="s">
        <v>677</v>
      </c>
      <c r="F4544">
        <v>97</v>
      </c>
      <c r="G4544" t="s">
        <v>1766</v>
      </c>
      <c r="H4544" t="s">
        <v>634</v>
      </c>
      <c r="I4544" t="s">
        <v>634</v>
      </c>
      <c r="J4544" t="s">
        <v>634</v>
      </c>
    </row>
    <row r="4545" spans="1:10" x14ac:dyDescent="0.45">
      <c r="A4545">
        <v>83651</v>
      </c>
      <c r="B4545">
        <v>4</v>
      </c>
      <c r="C4545">
        <v>1</v>
      </c>
      <c r="D4545" t="s">
        <v>962</v>
      </c>
      <c r="E4545" t="s">
        <v>677</v>
      </c>
      <c r="F4545">
        <v>17</v>
      </c>
      <c r="G4545" t="s">
        <v>634</v>
      </c>
      <c r="H4545" t="s">
        <v>634</v>
      </c>
      <c r="I4545">
        <v>2</v>
      </c>
      <c r="J4545">
        <v>208</v>
      </c>
    </row>
    <row r="4546" spans="1:10" x14ac:dyDescent="0.45">
      <c r="A4546">
        <v>83651</v>
      </c>
      <c r="B4546">
        <v>5</v>
      </c>
      <c r="C4546">
        <v>2</v>
      </c>
      <c r="D4546" t="s">
        <v>1227</v>
      </c>
      <c r="E4546" t="s">
        <v>678</v>
      </c>
      <c r="F4546">
        <v>5</v>
      </c>
      <c r="G4546" t="s">
        <v>1758</v>
      </c>
      <c r="H4546">
        <v>98</v>
      </c>
      <c r="I4546" t="s">
        <v>634</v>
      </c>
      <c r="J4546" t="s">
        <v>634</v>
      </c>
    </row>
    <row r="4547" spans="1:10" x14ac:dyDescent="0.45">
      <c r="A4547">
        <v>83651</v>
      </c>
      <c r="B4547">
        <v>6</v>
      </c>
      <c r="C4547">
        <v>2</v>
      </c>
      <c r="D4547" t="s">
        <v>1134</v>
      </c>
      <c r="E4547" t="s">
        <v>677</v>
      </c>
      <c r="F4547">
        <v>17</v>
      </c>
      <c r="G4547" t="s">
        <v>1770</v>
      </c>
      <c r="H4547">
        <v>77</v>
      </c>
      <c r="I4547" t="s">
        <v>634</v>
      </c>
      <c r="J4547" t="s">
        <v>634</v>
      </c>
    </row>
    <row r="4548" spans="1:10" x14ac:dyDescent="0.45">
      <c r="A4548">
        <v>83651</v>
      </c>
      <c r="B4548">
        <v>7</v>
      </c>
      <c r="C4548">
        <v>3</v>
      </c>
      <c r="D4548" t="s">
        <v>1334</v>
      </c>
      <c r="E4548" t="s">
        <v>677</v>
      </c>
      <c r="F4548">
        <v>23</v>
      </c>
      <c r="G4548" t="s">
        <v>1750</v>
      </c>
      <c r="H4548">
        <v>25</v>
      </c>
      <c r="I4548" t="s">
        <v>634</v>
      </c>
      <c r="J4548" t="s">
        <v>634</v>
      </c>
    </row>
    <row r="4549" spans="1:10" x14ac:dyDescent="0.45">
      <c r="A4549">
        <v>83651</v>
      </c>
      <c r="B4549">
        <v>8</v>
      </c>
      <c r="C4549">
        <v>3</v>
      </c>
      <c r="D4549" t="s">
        <v>1353</v>
      </c>
      <c r="E4549" t="s">
        <v>677</v>
      </c>
      <c r="F4549">
        <v>97</v>
      </c>
      <c r="G4549" t="s">
        <v>1778</v>
      </c>
      <c r="H4549">
        <v>17</v>
      </c>
      <c r="I4549" t="s">
        <v>634</v>
      </c>
      <c r="J4549" t="s">
        <v>634</v>
      </c>
    </row>
    <row r="4550" spans="1:10" x14ac:dyDescent="0.45">
      <c r="A4550">
        <v>83651</v>
      </c>
      <c r="B4550">
        <v>9</v>
      </c>
      <c r="C4550">
        <v>3</v>
      </c>
      <c r="D4550" t="s">
        <v>760</v>
      </c>
      <c r="E4550" t="s">
        <v>678</v>
      </c>
      <c r="F4550" t="s">
        <v>634</v>
      </c>
      <c r="G4550" t="s">
        <v>634</v>
      </c>
      <c r="H4550" t="s">
        <v>634</v>
      </c>
      <c r="I4550" t="s">
        <v>634</v>
      </c>
      <c r="J4550">
        <v>401</v>
      </c>
    </row>
    <row r="4551" spans="1:10" x14ac:dyDescent="0.45">
      <c r="A4551">
        <v>83651</v>
      </c>
      <c r="B4551">
        <v>10</v>
      </c>
      <c r="C4551">
        <v>3</v>
      </c>
      <c r="D4551" t="s">
        <v>1376</v>
      </c>
      <c r="E4551" t="s">
        <v>678</v>
      </c>
      <c r="F4551">
        <v>56</v>
      </c>
      <c r="G4551" t="s">
        <v>634</v>
      </c>
      <c r="H4551" t="s">
        <v>634</v>
      </c>
      <c r="I4551">
        <v>2</v>
      </c>
      <c r="J4551">
        <v>201</v>
      </c>
    </row>
    <row r="4552" spans="1:10" x14ac:dyDescent="0.45">
      <c r="A4552">
        <v>83651</v>
      </c>
      <c r="B4552">
        <v>11</v>
      </c>
      <c r="C4552">
        <v>3</v>
      </c>
      <c r="D4552" t="s">
        <v>861</v>
      </c>
      <c r="E4552" t="s">
        <v>677</v>
      </c>
      <c r="F4552" t="s">
        <v>634</v>
      </c>
      <c r="G4552" t="s">
        <v>634</v>
      </c>
      <c r="H4552" t="s">
        <v>634</v>
      </c>
      <c r="I4552" t="s">
        <v>634</v>
      </c>
      <c r="J4552">
        <v>401</v>
      </c>
    </row>
    <row r="4553" spans="1:10" x14ac:dyDescent="0.45">
      <c r="A4553">
        <v>83652</v>
      </c>
      <c r="B4553">
        <v>0</v>
      </c>
      <c r="C4553">
        <v>1</v>
      </c>
      <c r="D4553" t="s">
        <v>1096</v>
      </c>
      <c r="E4553" t="s">
        <v>677</v>
      </c>
      <c r="F4553">
        <v>5</v>
      </c>
      <c r="G4553" t="s">
        <v>1745</v>
      </c>
      <c r="H4553">
        <v>91</v>
      </c>
      <c r="I4553" t="s">
        <v>634</v>
      </c>
      <c r="J4553" t="s">
        <v>634</v>
      </c>
    </row>
    <row r="4554" spans="1:10" x14ac:dyDescent="0.45">
      <c r="A4554">
        <v>83652</v>
      </c>
      <c r="B4554">
        <v>1</v>
      </c>
      <c r="C4554">
        <v>1</v>
      </c>
      <c r="D4554" t="s">
        <v>1207</v>
      </c>
      <c r="E4554" t="s">
        <v>678</v>
      </c>
      <c r="F4554">
        <v>7</v>
      </c>
      <c r="G4554" t="s">
        <v>634</v>
      </c>
      <c r="H4554" t="s">
        <v>634</v>
      </c>
      <c r="I4554">
        <v>2</v>
      </c>
      <c r="J4554">
        <v>212</v>
      </c>
    </row>
    <row r="4555" spans="1:10" x14ac:dyDescent="0.45">
      <c r="A4555">
        <v>83652</v>
      </c>
      <c r="B4555">
        <v>2</v>
      </c>
      <c r="C4555">
        <v>1</v>
      </c>
      <c r="D4555" t="s">
        <v>1100</v>
      </c>
      <c r="E4555" t="s">
        <v>678</v>
      </c>
      <c r="F4555">
        <v>23</v>
      </c>
      <c r="G4555" t="s">
        <v>1746</v>
      </c>
      <c r="H4555">
        <v>71</v>
      </c>
      <c r="I4555" t="s">
        <v>634</v>
      </c>
      <c r="J4555" t="s">
        <v>634</v>
      </c>
    </row>
    <row r="4556" spans="1:10" x14ac:dyDescent="0.45">
      <c r="A4556">
        <v>83652</v>
      </c>
      <c r="B4556">
        <v>3</v>
      </c>
      <c r="C4556">
        <v>2</v>
      </c>
      <c r="D4556" t="s">
        <v>927</v>
      </c>
      <c r="E4556" t="s">
        <v>677</v>
      </c>
      <c r="F4556">
        <v>14</v>
      </c>
      <c r="G4556" t="s">
        <v>1747</v>
      </c>
      <c r="H4556">
        <v>10</v>
      </c>
      <c r="I4556" t="s">
        <v>634</v>
      </c>
      <c r="J4556" t="s">
        <v>634</v>
      </c>
    </row>
    <row r="4557" spans="1:10" x14ac:dyDescent="0.45">
      <c r="A4557">
        <v>83652</v>
      </c>
      <c r="B4557">
        <v>4</v>
      </c>
      <c r="C4557">
        <v>2</v>
      </c>
      <c r="D4557" t="s">
        <v>806</v>
      </c>
      <c r="E4557" t="s">
        <v>678</v>
      </c>
      <c r="F4557">
        <v>92</v>
      </c>
      <c r="G4557" t="s">
        <v>1748</v>
      </c>
      <c r="H4557" t="s">
        <v>634</v>
      </c>
      <c r="I4557" t="s">
        <v>634</v>
      </c>
      <c r="J4557" t="s">
        <v>634</v>
      </c>
    </row>
    <row r="4558" spans="1:10" x14ac:dyDescent="0.45">
      <c r="A4558">
        <v>83652</v>
      </c>
      <c r="B4558">
        <v>5</v>
      </c>
      <c r="C4558">
        <v>2</v>
      </c>
      <c r="D4558" t="s">
        <v>1141</v>
      </c>
      <c r="E4558" t="s">
        <v>678</v>
      </c>
      <c r="F4558">
        <v>95</v>
      </c>
      <c r="G4558" t="s">
        <v>1770</v>
      </c>
      <c r="H4558">
        <v>79</v>
      </c>
      <c r="I4558" t="s">
        <v>634</v>
      </c>
      <c r="J4558" t="s">
        <v>634</v>
      </c>
    </row>
    <row r="4559" spans="1:10" x14ac:dyDescent="0.45">
      <c r="A4559">
        <v>83652</v>
      </c>
      <c r="B4559">
        <v>6</v>
      </c>
      <c r="C4559">
        <v>3</v>
      </c>
      <c r="D4559" t="s">
        <v>793</v>
      </c>
      <c r="E4559" t="s">
        <v>677</v>
      </c>
      <c r="F4559">
        <v>74</v>
      </c>
      <c r="G4559" t="s">
        <v>634</v>
      </c>
      <c r="H4559" t="s">
        <v>634</v>
      </c>
      <c r="I4559">
        <v>2</v>
      </c>
      <c r="J4559">
        <v>201</v>
      </c>
    </row>
    <row r="4560" spans="1:10" x14ac:dyDescent="0.45">
      <c r="A4560">
        <v>83652</v>
      </c>
      <c r="B4560">
        <v>7</v>
      </c>
      <c r="C4560">
        <v>3</v>
      </c>
      <c r="D4560" t="s">
        <v>1102</v>
      </c>
      <c r="E4560" t="s">
        <v>678</v>
      </c>
      <c r="F4560">
        <v>79</v>
      </c>
      <c r="G4560" t="s">
        <v>634</v>
      </c>
      <c r="H4560" t="s">
        <v>634</v>
      </c>
      <c r="I4560">
        <v>2</v>
      </c>
      <c r="J4560">
        <v>202</v>
      </c>
    </row>
    <row r="4561" spans="1:10" x14ac:dyDescent="0.45">
      <c r="A4561">
        <v>83652</v>
      </c>
      <c r="B4561">
        <v>8</v>
      </c>
      <c r="C4561">
        <v>3</v>
      </c>
      <c r="D4561" t="s">
        <v>1064</v>
      </c>
      <c r="E4561" t="s">
        <v>678</v>
      </c>
      <c r="F4561">
        <v>71</v>
      </c>
      <c r="G4561" t="s">
        <v>1771</v>
      </c>
      <c r="H4561">
        <v>23</v>
      </c>
      <c r="I4561" t="s">
        <v>634</v>
      </c>
      <c r="J4561" t="s">
        <v>634</v>
      </c>
    </row>
    <row r="4562" spans="1:10" x14ac:dyDescent="0.45">
      <c r="A4562">
        <v>83652</v>
      </c>
      <c r="B4562">
        <v>9</v>
      </c>
      <c r="C4562">
        <v>3</v>
      </c>
      <c r="D4562" t="s">
        <v>1023</v>
      </c>
      <c r="E4562" t="s">
        <v>678</v>
      </c>
      <c r="F4562">
        <v>95</v>
      </c>
      <c r="G4562" t="s">
        <v>634</v>
      </c>
      <c r="H4562" t="s">
        <v>634</v>
      </c>
      <c r="I4562">
        <v>2</v>
      </c>
      <c r="J4562">
        <v>205</v>
      </c>
    </row>
    <row r="4563" spans="1:10" x14ac:dyDescent="0.45">
      <c r="A4563">
        <v>83652</v>
      </c>
      <c r="B4563">
        <v>10</v>
      </c>
      <c r="C4563">
        <v>3</v>
      </c>
      <c r="D4563" t="s">
        <v>932</v>
      </c>
      <c r="E4563" t="s">
        <v>677</v>
      </c>
      <c r="F4563" t="s">
        <v>634</v>
      </c>
      <c r="G4563" t="s">
        <v>634</v>
      </c>
      <c r="H4563" t="s">
        <v>634</v>
      </c>
      <c r="I4563" t="s">
        <v>634</v>
      </c>
      <c r="J4563">
        <v>401</v>
      </c>
    </row>
    <row r="4564" spans="1:10" x14ac:dyDescent="0.45">
      <c r="A4564">
        <v>83652</v>
      </c>
      <c r="B4564">
        <v>11</v>
      </c>
      <c r="C4564">
        <v>3</v>
      </c>
      <c r="D4564" t="s">
        <v>1100</v>
      </c>
      <c r="E4564" t="s">
        <v>678</v>
      </c>
      <c r="F4564">
        <v>71</v>
      </c>
      <c r="G4564" t="s">
        <v>634</v>
      </c>
      <c r="H4564" t="s">
        <v>634</v>
      </c>
      <c r="I4564">
        <v>2</v>
      </c>
      <c r="J4564">
        <v>0</v>
      </c>
    </row>
    <row r="4565" spans="1:10" x14ac:dyDescent="0.45">
      <c r="A4565">
        <v>83653</v>
      </c>
      <c r="B4565">
        <v>0</v>
      </c>
      <c r="C4565">
        <v>1</v>
      </c>
      <c r="D4565" t="s">
        <v>1693</v>
      </c>
      <c r="E4565" t="s">
        <v>677</v>
      </c>
      <c r="F4565">
        <v>5</v>
      </c>
      <c r="G4565" t="s">
        <v>1745</v>
      </c>
      <c r="H4565">
        <v>97</v>
      </c>
      <c r="I4565" t="s">
        <v>634</v>
      </c>
      <c r="J4565" t="s">
        <v>634</v>
      </c>
    </row>
    <row r="4566" spans="1:10" x14ac:dyDescent="0.45">
      <c r="A4566">
        <v>83653</v>
      </c>
      <c r="B4566">
        <v>1</v>
      </c>
      <c r="C4566">
        <v>1</v>
      </c>
      <c r="D4566" t="s">
        <v>1125</v>
      </c>
      <c r="E4566" t="s">
        <v>678</v>
      </c>
      <c r="F4566">
        <v>88</v>
      </c>
      <c r="G4566" t="s">
        <v>1746</v>
      </c>
      <c r="H4566">
        <v>32</v>
      </c>
      <c r="I4566" t="s">
        <v>634</v>
      </c>
      <c r="J4566" t="s">
        <v>634</v>
      </c>
    </row>
    <row r="4567" spans="1:10" x14ac:dyDescent="0.45">
      <c r="A4567">
        <v>83653</v>
      </c>
      <c r="B4567">
        <v>2</v>
      </c>
      <c r="C4567">
        <v>1</v>
      </c>
      <c r="D4567" t="s">
        <v>1448</v>
      </c>
      <c r="E4567" t="s">
        <v>677</v>
      </c>
      <c r="F4567">
        <v>77</v>
      </c>
      <c r="G4567" t="s">
        <v>1747</v>
      </c>
      <c r="H4567">
        <v>71</v>
      </c>
      <c r="I4567" t="s">
        <v>634</v>
      </c>
      <c r="J4567" t="s">
        <v>634</v>
      </c>
    </row>
    <row r="4568" spans="1:10" x14ac:dyDescent="0.45">
      <c r="A4568">
        <v>83653</v>
      </c>
      <c r="B4568">
        <v>3</v>
      </c>
      <c r="C4568">
        <v>1</v>
      </c>
      <c r="D4568" t="s">
        <v>1138</v>
      </c>
      <c r="E4568" t="s">
        <v>677</v>
      </c>
      <c r="F4568">
        <v>17</v>
      </c>
      <c r="G4568" t="s">
        <v>1808</v>
      </c>
      <c r="H4568" t="s">
        <v>634</v>
      </c>
      <c r="I4568" t="s">
        <v>634</v>
      </c>
      <c r="J4568" t="s">
        <v>634</v>
      </c>
    </row>
    <row r="4569" spans="1:10" x14ac:dyDescent="0.45">
      <c r="A4569">
        <v>83653</v>
      </c>
      <c r="B4569">
        <v>4</v>
      </c>
      <c r="C4569">
        <v>2</v>
      </c>
      <c r="D4569" t="s">
        <v>1042</v>
      </c>
      <c r="E4569" t="s">
        <v>677</v>
      </c>
      <c r="F4569">
        <v>9</v>
      </c>
      <c r="G4569" t="s">
        <v>1809</v>
      </c>
      <c r="H4569">
        <v>71</v>
      </c>
      <c r="I4569" t="s">
        <v>634</v>
      </c>
      <c r="J4569" t="s">
        <v>634</v>
      </c>
    </row>
    <row r="4570" spans="1:10" x14ac:dyDescent="0.45">
      <c r="A4570">
        <v>83653</v>
      </c>
      <c r="B4570">
        <v>5</v>
      </c>
      <c r="C4570">
        <v>2</v>
      </c>
      <c r="D4570" t="s">
        <v>1342</v>
      </c>
      <c r="E4570" t="s">
        <v>678</v>
      </c>
      <c r="F4570">
        <v>23</v>
      </c>
      <c r="G4570" t="s">
        <v>1810</v>
      </c>
      <c r="H4570">
        <v>98</v>
      </c>
      <c r="I4570" t="s">
        <v>634</v>
      </c>
      <c r="J4570" t="s">
        <v>634</v>
      </c>
    </row>
    <row r="4571" spans="1:10" x14ac:dyDescent="0.45">
      <c r="A4571">
        <v>83653</v>
      </c>
      <c r="B4571">
        <v>6</v>
      </c>
      <c r="C4571">
        <v>3</v>
      </c>
      <c r="D4571" t="s">
        <v>1517</v>
      </c>
      <c r="E4571" t="s">
        <v>678</v>
      </c>
      <c r="F4571">
        <v>87</v>
      </c>
      <c r="G4571" t="s">
        <v>1778</v>
      </c>
      <c r="H4571">
        <v>23</v>
      </c>
      <c r="I4571" t="s">
        <v>634</v>
      </c>
      <c r="J4571" t="s">
        <v>634</v>
      </c>
    </row>
    <row r="4572" spans="1:10" x14ac:dyDescent="0.45">
      <c r="A4572">
        <v>83653</v>
      </c>
      <c r="B4572">
        <v>7</v>
      </c>
      <c r="C4572">
        <v>3</v>
      </c>
      <c r="D4572" t="s">
        <v>1069</v>
      </c>
      <c r="E4572" t="s">
        <v>678</v>
      </c>
      <c r="F4572" t="s">
        <v>634</v>
      </c>
      <c r="G4572" t="s">
        <v>634</v>
      </c>
      <c r="H4572" t="s">
        <v>634</v>
      </c>
      <c r="I4572" t="s">
        <v>634</v>
      </c>
      <c r="J4572">
        <v>401</v>
      </c>
    </row>
    <row r="4573" spans="1:10" x14ac:dyDescent="0.45">
      <c r="A4573">
        <v>83653</v>
      </c>
      <c r="B4573">
        <v>8</v>
      </c>
      <c r="C4573">
        <v>3</v>
      </c>
      <c r="D4573" t="s">
        <v>720</v>
      </c>
      <c r="E4573" t="s">
        <v>678</v>
      </c>
      <c r="F4573">
        <v>87</v>
      </c>
      <c r="G4573" t="s">
        <v>1752</v>
      </c>
      <c r="H4573">
        <v>23</v>
      </c>
      <c r="I4573" t="s">
        <v>634</v>
      </c>
      <c r="J4573" t="s">
        <v>634</v>
      </c>
    </row>
    <row r="4574" spans="1:10" x14ac:dyDescent="0.45">
      <c r="A4574">
        <v>83653</v>
      </c>
      <c r="B4574">
        <v>9</v>
      </c>
      <c r="C4574">
        <v>3</v>
      </c>
      <c r="D4574" t="s">
        <v>1508</v>
      </c>
      <c r="E4574" t="s">
        <v>678</v>
      </c>
      <c r="F4574">
        <v>5</v>
      </c>
      <c r="G4574" t="s">
        <v>1753</v>
      </c>
      <c r="H4574">
        <v>98</v>
      </c>
      <c r="I4574" t="s">
        <v>634</v>
      </c>
      <c r="J4574" t="s">
        <v>634</v>
      </c>
    </row>
    <row r="4575" spans="1:10" x14ac:dyDescent="0.45">
      <c r="A4575">
        <v>83653</v>
      </c>
      <c r="B4575">
        <v>10</v>
      </c>
      <c r="C4575">
        <v>3</v>
      </c>
      <c r="D4575" t="s">
        <v>1360</v>
      </c>
      <c r="E4575" t="s">
        <v>677</v>
      </c>
      <c r="F4575">
        <v>97</v>
      </c>
      <c r="G4575" t="s">
        <v>1754</v>
      </c>
      <c r="H4575">
        <v>17</v>
      </c>
      <c r="I4575" t="s">
        <v>634</v>
      </c>
      <c r="J4575" t="s">
        <v>634</v>
      </c>
    </row>
    <row r="4576" spans="1:10" x14ac:dyDescent="0.45">
      <c r="A4576">
        <v>83653</v>
      </c>
      <c r="B4576">
        <v>11</v>
      </c>
      <c r="C4576">
        <v>3</v>
      </c>
      <c r="D4576" t="s">
        <v>993</v>
      </c>
      <c r="E4576" t="s">
        <v>677</v>
      </c>
      <c r="F4576">
        <v>77</v>
      </c>
      <c r="G4576" t="s">
        <v>1814</v>
      </c>
      <c r="H4576" t="s">
        <v>634</v>
      </c>
      <c r="I4576" t="s">
        <v>634</v>
      </c>
      <c r="J4576" t="s">
        <v>634</v>
      </c>
    </row>
    <row r="4577" spans="1:10" x14ac:dyDescent="0.45">
      <c r="A4577">
        <v>83654</v>
      </c>
      <c r="B4577">
        <v>0</v>
      </c>
      <c r="C4577">
        <v>1</v>
      </c>
      <c r="D4577" t="s">
        <v>793</v>
      </c>
      <c r="E4577" t="s">
        <v>678</v>
      </c>
      <c r="F4577">
        <v>79</v>
      </c>
      <c r="G4577" t="s">
        <v>1755</v>
      </c>
      <c r="H4577" t="s">
        <v>634</v>
      </c>
      <c r="I4577" t="s">
        <v>634</v>
      </c>
      <c r="J4577" t="s">
        <v>634</v>
      </c>
    </row>
    <row r="4578" spans="1:10" x14ac:dyDescent="0.45">
      <c r="A4578">
        <v>83654</v>
      </c>
      <c r="B4578">
        <v>1</v>
      </c>
      <c r="C4578">
        <v>1</v>
      </c>
      <c r="D4578" t="s">
        <v>1594</v>
      </c>
      <c r="E4578" t="s">
        <v>678</v>
      </c>
      <c r="F4578">
        <v>9</v>
      </c>
      <c r="G4578" t="s">
        <v>634</v>
      </c>
      <c r="H4578" t="s">
        <v>634</v>
      </c>
      <c r="I4578">
        <v>2</v>
      </c>
      <c r="J4578">
        <v>201</v>
      </c>
    </row>
    <row r="4579" spans="1:10" x14ac:dyDescent="0.45">
      <c r="A4579">
        <v>83654</v>
      </c>
      <c r="B4579">
        <v>2</v>
      </c>
      <c r="C4579">
        <v>1</v>
      </c>
      <c r="D4579" t="s">
        <v>1411</v>
      </c>
      <c r="E4579" t="s">
        <v>678</v>
      </c>
      <c r="F4579">
        <v>71</v>
      </c>
      <c r="G4579" t="s">
        <v>1756</v>
      </c>
      <c r="H4579">
        <v>6</v>
      </c>
      <c r="I4579" t="s">
        <v>634</v>
      </c>
      <c r="J4579" t="s">
        <v>634</v>
      </c>
    </row>
    <row r="4580" spans="1:10" x14ac:dyDescent="0.45">
      <c r="A4580">
        <v>83654</v>
      </c>
      <c r="B4580">
        <v>3</v>
      </c>
      <c r="C4580">
        <v>1</v>
      </c>
      <c r="D4580" t="s">
        <v>1660</v>
      </c>
      <c r="E4580" t="s">
        <v>678</v>
      </c>
      <c r="F4580">
        <v>79</v>
      </c>
      <c r="G4580" t="s">
        <v>1757</v>
      </c>
      <c r="H4580">
        <v>95</v>
      </c>
      <c r="I4580" t="s">
        <v>634</v>
      </c>
      <c r="J4580" t="s">
        <v>634</v>
      </c>
    </row>
    <row r="4581" spans="1:10" x14ac:dyDescent="0.45">
      <c r="A4581">
        <v>83654</v>
      </c>
      <c r="B4581">
        <v>4</v>
      </c>
      <c r="C4581">
        <v>1</v>
      </c>
      <c r="D4581" t="s">
        <v>853</v>
      </c>
      <c r="E4581" t="s">
        <v>678</v>
      </c>
      <c r="F4581">
        <v>27</v>
      </c>
      <c r="G4581" t="s">
        <v>1774</v>
      </c>
      <c r="H4581">
        <v>6</v>
      </c>
      <c r="I4581" t="s">
        <v>634</v>
      </c>
      <c r="J4581" t="s">
        <v>634</v>
      </c>
    </row>
    <row r="4582" spans="1:10" x14ac:dyDescent="0.45">
      <c r="A4582">
        <v>83654</v>
      </c>
      <c r="B4582">
        <v>5</v>
      </c>
      <c r="C4582">
        <v>2</v>
      </c>
      <c r="D4582" t="s">
        <v>1687</v>
      </c>
      <c r="E4582" t="s">
        <v>677</v>
      </c>
      <c r="F4582">
        <v>91</v>
      </c>
      <c r="G4582" t="s">
        <v>1759</v>
      </c>
      <c r="H4582" t="s">
        <v>634</v>
      </c>
      <c r="I4582" t="s">
        <v>634</v>
      </c>
      <c r="J4582" t="s">
        <v>634</v>
      </c>
    </row>
    <row r="4583" spans="1:10" x14ac:dyDescent="0.45">
      <c r="A4583">
        <v>83654</v>
      </c>
      <c r="B4583">
        <v>6</v>
      </c>
      <c r="C4583">
        <v>2</v>
      </c>
      <c r="D4583" t="s">
        <v>1525</v>
      </c>
      <c r="E4583" t="s">
        <v>678</v>
      </c>
      <c r="F4583">
        <v>27</v>
      </c>
      <c r="G4583" t="s">
        <v>634</v>
      </c>
      <c r="H4583" t="s">
        <v>634</v>
      </c>
      <c r="I4583">
        <v>2</v>
      </c>
      <c r="J4583">
        <v>215</v>
      </c>
    </row>
    <row r="4584" spans="1:10" x14ac:dyDescent="0.45">
      <c r="A4584">
        <v>83654</v>
      </c>
      <c r="B4584">
        <v>7</v>
      </c>
      <c r="C4584">
        <v>3</v>
      </c>
      <c r="D4584" t="s">
        <v>1663</v>
      </c>
      <c r="E4584" t="s">
        <v>677</v>
      </c>
      <c r="F4584">
        <v>4</v>
      </c>
      <c r="G4584" t="s">
        <v>634</v>
      </c>
      <c r="H4584" t="s">
        <v>634</v>
      </c>
      <c r="I4584">
        <v>2</v>
      </c>
      <c r="J4584">
        <v>201</v>
      </c>
    </row>
    <row r="4585" spans="1:10" x14ac:dyDescent="0.45">
      <c r="A4585">
        <v>83654</v>
      </c>
      <c r="B4585">
        <v>8</v>
      </c>
      <c r="C4585">
        <v>3</v>
      </c>
      <c r="D4585" t="s">
        <v>1437</v>
      </c>
      <c r="E4585" t="s">
        <v>678</v>
      </c>
      <c r="F4585">
        <v>92</v>
      </c>
      <c r="G4585" t="s">
        <v>1760</v>
      </c>
      <c r="H4585">
        <v>88</v>
      </c>
      <c r="I4585" t="s">
        <v>634</v>
      </c>
      <c r="J4585" t="s">
        <v>634</v>
      </c>
    </row>
    <row r="4586" spans="1:10" x14ac:dyDescent="0.45">
      <c r="A4586">
        <v>83654</v>
      </c>
      <c r="B4586">
        <v>9</v>
      </c>
      <c r="C4586">
        <v>3</v>
      </c>
      <c r="D4586" t="s">
        <v>1437</v>
      </c>
      <c r="E4586" t="s">
        <v>677</v>
      </c>
      <c r="F4586" t="s">
        <v>634</v>
      </c>
      <c r="G4586" t="s">
        <v>634</v>
      </c>
      <c r="H4586" t="s">
        <v>634</v>
      </c>
      <c r="I4586" t="s">
        <v>634</v>
      </c>
      <c r="J4586">
        <v>401</v>
      </c>
    </row>
    <row r="4587" spans="1:10" x14ac:dyDescent="0.45">
      <c r="A4587">
        <v>83654</v>
      </c>
      <c r="B4587">
        <v>10</v>
      </c>
      <c r="C4587">
        <v>3</v>
      </c>
      <c r="D4587" t="s">
        <v>777</v>
      </c>
      <c r="E4587" t="s">
        <v>678</v>
      </c>
      <c r="F4587">
        <v>27</v>
      </c>
      <c r="G4587" t="s">
        <v>634</v>
      </c>
      <c r="H4587" t="s">
        <v>634</v>
      </c>
      <c r="I4587">
        <v>2</v>
      </c>
      <c r="J4587">
        <v>208</v>
      </c>
    </row>
    <row r="4588" spans="1:10" x14ac:dyDescent="0.45">
      <c r="A4588">
        <v>83654</v>
      </c>
      <c r="B4588">
        <v>11</v>
      </c>
      <c r="C4588">
        <v>3</v>
      </c>
      <c r="D4588" t="s">
        <v>1029</v>
      </c>
      <c r="E4588" t="s">
        <v>678</v>
      </c>
      <c r="F4588">
        <v>6</v>
      </c>
      <c r="G4588" t="s">
        <v>1761</v>
      </c>
      <c r="H4588" t="s">
        <v>634</v>
      </c>
      <c r="I4588" t="s">
        <v>634</v>
      </c>
      <c r="J4588" t="s">
        <v>634</v>
      </c>
    </row>
    <row r="4589" spans="1:10" x14ac:dyDescent="0.45">
      <c r="A4589">
        <v>83654</v>
      </c>
      <c r="B4589">
        <v>12</v>
      </c>
      <c r="C4589">
        <v>3</v>
      </c>
      <c r="D4589" t="s">
        <v>1694</v>
      </c>
      <c r="E4589" t="s">
        <v>677</v>
      </c>
      <c r="F4589">
        <v>80</v>
      </c>
      <c r="G4589" t="s">
        <v>1767</v>
      </c>
      <c r="H4589">
        <v>5</v>
      </c>
      <c r="I4589" t="s">
        <v>634</v>
      </c>
      <c r="J4589" t="s">
        <v>634</v>
      </c>
    </row>
    <row r="4590" spans="1:10" x14ac:dyDescent="0.45">
      <c r="A4590">
        <v>83654</v>
      </c>
      <c r="B4590">
        <v>13</v>
      </c>
      <c r="C4590">
        <v>3</v>
      </c>
      <c r="D4590" t="s">
        <v>725</v>
      </c>
      <c r="E4590" t="s">
        <v>677</v>
      </c>
      <c r="F4590">
        <v>25</v>
      </c>
      <c r="G4590" t="s">
        <v>1773</v>
      </c>
      <c r="H4590">
        <v>14</v>
      </c>
      <c r="I4590" t="s">
        <v>634</v>
      </c>
      <c r="J4590" t="s">
        <v>634</v>
      </c>
    </row>
    <row r="4591" spans="1:10" x14ac:dyDescent="0.45">
      <c r="A4591">
        <v>83654</v>
      </c>
      <c r="B4591">
        <v>14</v>
      </c>
      <c r="C4591">
        <v>3</v>
      </c>
      <c r="D4591" t="s">
        <v>1625</v>
      </c>
      <c r="E4591" t="s">
        <v>678</v>
      </c>
      <c r="F4591" t="s">
        <v>634</v>
      </c>
      <c r="G4591" t="s">
        <v>634</v>
      </c>
      <c r="H4591" t="s">
        <v>634</v>
      </c>
      <c r="I4591" t="s">
        <v>634</v>
      </c>
      <c r="J4591">
        <v>401</v>
      </c>
    </row>
    <row r="4592" spans="1:10" x14ac:dyDescent="0.45">
      <c r="A4592">
        <v>83657</v>
      </c>
      <c r="B4592">
        <v>0</v>
      </c>
      <c r="C4592">
        <v>1</v>
      </c>
      <c r="D4592" t="s">
        <v>1133</v>
      </c>
      <c r="E4592" t="s">
        <v>678</v>
      </c>
      <c r="F4592">
        <v>23</v>
      </c>
      <c r="G4592" t="s">
        <v>1755</v>
      </c>
      <c r="H4592">
        <v>90</v>
      </c>
      <c r="I4592" t="s">
        <v>634</v>
      </c>
      <c r="J4592" t="s">
        <v>634</v>
      </c>
    </row>
    <row r="4593" spans="1:10" x14ac:dyDescent="0.45">
      <c r="A4593">
        <v>83657</v>
      </c>
      <c r="B4593">
        <v>1</v>
      </c>
      <c r="C4593">
        <v>1</v>
      </c>
      <c r="D4593" t="s">
        <v>1034</v>
      </c>
      <c r="E4593" t="s">
        <v>678</v>
      </c>
      <c r="F4593">
        <v>24</v>
      </c>
      <c r="G4593" t="s">
        <v>1756</v>
      </c>
      <c r="H4593">
        <v>14</v>
      </c>
      <c r="I4593" t="s">
        <v>634</v>
      </c>
      <c r="J4593" t="s">
        <v>634</v>
      </c>
    </row>
    <row r="4594" spans="1:10" x14ac:dyDescent="0.45">
      <c r="A4594">
        <v>83657</v>
      </c>
      <c r="B4594">
        <v>2</v>
      </c>
      <c r="C4594">
        <v>1</v>
      </c>
      <c r="D4594" t="s">
        <v>1416</v>
      </c>
      <c r="E4594" t="s">
        <v>677</v>
      </c>
      <c r="F4594">
        <v>10</v>
      </c>
      <c r="G4594" t="s">
        <v>1766</v>
      </c>
      <c r="H4594" t="s">
        <v>634</v>
      </c>
      <c r="I4594" t="s">
        <v>634</v>
      </c>
      <c r="J4594" t="s">
        <v>634</v>
      </c>
    </row>
    <row r="4595" spans="1:10" x14ac:dyDescent="0.45">
      <c r="A4595">
        <v>83657</v>
      </c>
      <c r="B4595">
        <v>3</v>
      </c>
      <c r="C4595">
        <v>2</v>
      </c>
      <c r="D4595" t="s">
        <v>1569</v>
      </c>
      <c r="E4595" t="s">
        <v>678</v>
      </c>
      <c r="F4595">
        <v>14</v>
      </c>
      <c r="G4595" t="s">
        <v>1758</v>
      </c>
      <c r="H4595">
        <v>35</v>
      </c>
      <c r="I4595" t="s">
        <v>634</v>
      </c>
      <c r="J4595" t="s">
        <v>634</v>
      </c>
    </row>
    <row r="4596" spans="1:10" x14ac:dyDescent="0.45">
      <c r="A4596">
        <v>83657</v>
      </c>
      <c r="B4596">
        <v>4</v>
      </c>
      <c r="C4596">
        <v>2</v>
      </c>
      <c r="D4596" t="s">
        <v>1575</v>
      </c>
      <c r="E4596" t="s">
        <v>678</v>
      </c>
      <c r="F4596">
        <v>20</v>
      </c>
      <c r="G4596" t="s">
        <v>1759</v>
      </c>
      <c r="H4596">
        <v>31</v>
      </c>
      <c r="I4596" t="s">
        <v>634</v>
      </c>
      <c r="J4596" t="s">
        <v>634</v>
      </c>
    </row>
    <row r="4597" spans="1:10" x14ac:dyDescent="0.45">
      <c r="A4597">
        <v>83657</v>
      </c>
      <c r="B4597">
        <v>5</v>
      </c>
      <c r="C4597">
        <v>2</v>
      </c>
      <c r="D4597" t="s">
        <v>709</v>
      </c>
      <c r="E4597" t="s">
        <v>677</v>
      </c>
      <c r="F4597">
        <v>81</v>
      </c>
      <c r="G4597" t="s">
        <v>1771</v>
      </c>
      <c r="H4597">
        <v>55</v>
      </c>
      <c r="I4597" t="s">
        <v>634</v>
      </c>
      <c r="J4597" t="s">
        <v>634</v>
      </c>
    </row>
    <row r="4598" spans="1:10" x14ac:dyDescent="0.45">
      <c r="A4598">
        <v>83657</v>
      </c>
      <c r="B4598">
        <v>6</v>
      </c>
      <c r="C4598">
        <v>2</v>
      </c>
      <c r="D4598" t="s">
        <v>1023</v>
      </c>
      <c r="E4598" t="s">
        <v>678</v>
      </c>
      <c r="F4598">
        <v>23</v>
      </c>
      <c r="G4598" t="s">
        <v>1772</v>
      </c>
      <c r="H4598">
        <v>90</v>
      </c>
      <c r="I4598" t="s">
        <v>634</v>
      </c>
      <c r="J4598" t="s">
        <v>634</v>
      </c>
    </row>
    <row r="4599" spans="1:10" x14ac:dyDescent="0.45">
      <c r="A4599">
        <v>83657</v>
      </c>
      <c r="B4599">
        <v>7</v>
      </c>
      <c r="C4599">
        <v>2</v>
      </c>
      <c r="D4599" t="s">
        <v>1073</v>
      </c>
      <c r="E4599" t="s">
        <v>678</v>
      </c>
      <c r="F4599">
        <v>2</v>
      </c>
      <c r="G4599" t="s">
        <v>634</v>
      </c>
      <c r="H4599" t="s">
        <v>634</v>
      </c>
      <c r="I4599">
        <v>2</v>
      </c>
      <c r="J4599">
        <v>212</v>
      </c>
    </row>
    <row r="4600" spans="1:10" x14ac:dyDescent="0.45">
      <c r="A4600">
        <v>83657</v>
      </c>
      <c r="B4600">
        <v>8</v>
      </c>
      <c r="C4600">
        <v>2</v>
      </c>
      <c r="D4600" t="s">
        <v>1359</v>
      </c>
      <c r="E4600" t="s">
        <v>677</v>
      </c>
      <c r="F4600">
        <v>81</v>
      </c>
      <c r="G4600" t="s">
        <v>1776</v>
      </c>
      <c r="H4600">
        <v>14</v>
      </c>
      <c r="I4600" t="s">
        <v>634</v>
      </c>
      <c r="J4600" t="s">
        <v>634</v>
      </c>
    </row>
    <row r="4601" spans="1:10" x14ac:dyDescent="0.45">
      <c r="A4601">
        <v>83657</v>
      </c>
      <c r="B4601">
        <v>9</v>
      </c>
      <c r="C4601">
        <v>3</v>
      </c>
      <c r="D4601" t="s">
        <v>1364</v>
      </c>
      <c r="E4601" t="s">
        <v>678</v>
      </c>
      <c r="F4601">
        <v>2</v>
      </c>
      <c r="G4601" t="s">
        <v>1773</v>
      </c>
      <c r="H4601">
        <v>90</v>
      </c>
      <c r="I4601" t="s">
        <v>634</v>
      </c>
      <c r="J4601" t="s">
        <v>634</v>
      </c>
    </row>
    <row r="4602" spans="1:10" x14ac:dyDescent="0.45">
      <c r="A4602">
        <v>83657</v>
      </c>
      <c r="B4602">
        <v>10</v>
      </c>
      <c r="C4602">
        <v>3</v>
      </c>
      <c r="D4602" t="s">
        <v>1440</v>
      </c>
      <c r="E4602" t="s">
        <v>678</v>
      </c>
      <c r="F4602">
        <v>2</v>
      </c>
      <c r="G4602" t="s">
        <v>634</v>
      </c>
      <c r="H4602" t="s">
        <v>634</v>
      </c>
      <c r="I4602">
        <v>2</v>
      </c>
      <c r="J4602">
        <v>202</v>
      </c>
    </row>
    <row r="4603" spans="1:10" x14ac:dyDescent="0.45">
      <c r="A4603">
        <v>83657</v>
      </c>
      <c r="B4603">
        <v>11</v>
      </c>
      <c r="C4603">
        <v>3</v>
      </c>
      <c r="D4603" t="s">
        <v>1220</v>
      </c>
      <c r="E4603" t="s">
        <v>677</v>
      </c>
      <c r="F4603">
        <v>81</v>
      </c>
      <c r="G4603" t="s">
        <v>634</v>
      </c>
      <c r="H4603" t="s">
        <v>634</v>
      </c>
      <c r="I4603">
        <v>2</v>
      </c>
      <c r="J4603">
        <v>202</v>
      </c>
    </row>
    <row r="4604" spans="1:10" x14ac:dyDescent="0.45">
      <c r="A4604">
        <v>83657</v>
      </c>
      <c r="B4604">
        <v>12</v>
      </c>
      <c r="C4604">
        <v>3</v>
      </c>
      <c r="D4604" t="s">
        <v>1594</v>
      </c>
      <c r="E4604" t="s">
        <v>677</v>
      </c>
      <c r="F4604">
        <v>65</v>
      </c>
      <c r="G4604" t="s">
        <v>1792</v>
      </c>
      <c r="H4604" t="s">
        <v>634</v>
      </c>
      <c r="I4604" t="s">
        <v>634</v>
      </c>
      <c r="J4604" t="s">
        <v>634</v>
      </c>
    </row>
    <row r="4605" spans="1:10" x14ac:dyDescent="0.45">
      <c r="A4605">
        <v>83657</v>
      </c>
      <c r="B4605">
        <v>13</v>
      </c>
      <c r="C4605">
        <v>3</v>
      </c>
      <c r="D4605" t="s">
        <v>1063</v>
      </c>
      <c r="E4605" t="s">
        <v>678</v>
      </c>
      <c r="F4605">
        <v>18</v>
      </c>
      <c r="G4605" t="s">
        <v>634</v>
      </c>
      <c r="H4605" t="s">
        <v>634</v>
      </c>
      <c r="I4605">
        <v>4</v>
      </c>
      <c r="J4605">
        <v>504</v>
      </c>
    </row>
    <row r="4606" spans="1:10" x14ac:dyDescent="0.45">
      <c r="A4606">
        <v>83657</v>
      </c>
      <c r="B4606">
        <v>14</v>
      </c>
      <c r="C4606">
        <v>3</v>
      </c>
      <c r="D4606" t="s">
        <v>886</v>
      </c>
      <c r="E4606" t="s">
        <v>678</v>
      </c>
      <c r="F4606">
        <v>90</v>
      </c>
      <c r="G4606" t="s">
        <v>634</v>
      </c>
      <c r="H4606" t="s">
        <v>634</v>
      </c>
      <c r="I4606">
        <v>2</v>
      </c>
      <c r="J4606">
        <v>219</v>
      </c>
    </row>
    <row r="4607" spans="1:10" x14ac:dyDescent="0.45">
      <c r="A4607">
        <v>83657</v>
      </c>
      <c r="B4607">
        <v>15</v>
      </c>
      <c r="C4607">
        <v>3</v>
      </c>
      <c r="D4607" t="s">
        <v>1441</v>
      </c>
      <c r="E4607" t="s">
        <v>678</v>
      </c>
      <c r="F4607">
        <v>24</v>
      </c>
      <c r="G4607" t="s">
        <v>634</v>
      </c>
      <c r="H4607" t="s">
        <v>634</v>
      </c>
      <c r="I4607">
        <v>2</v>
      </c>
      <c r="J4607">
        <v>212</v>
      </c>
    </row>
    <row r="4608" spans="1:10" x14ac:dyDescent="0.45">
      <c r="A4608">
        <v>83657</v>
      </c>
      <c r="B4608">
        <v>16</v>
      </c>
      <c r="C4608">
        <v>3</v>
      </c>
      <c r="D4608" t="s">
        <v>1441</v>
      </c>
      <c r="E4608" t="s">
        <v>677</v>
      </c>
      <c r="F4608" t="s">
        <v>634</v>
      </c>
      <c r="G4608" t="s">
        <v>634</v>
      </c>
      <c r="H4608" t="s">
        <v>634</v>
      </c>
      <c r="I4608" t="s">
        <v>634</v>
      </c>
      <c r="J4608">
        <v>401</v>
      </c>
    </row>
    <row r="4609" spans="1:10" x14ac:dyDescent="0.45">
      <c r="A4609">
        <v>83657</v>
      </c>
      <c r="B4609">
        <v>17</v>
      </c>
      <c r="C4609">
        <v>3</v>
      </c>
      <c r="D4609" t="s">
        <v>1141</v>
      </c>
      <c r="E4609" t="s">
        <v>678</v>
      </c>
      <c r="F4609">
        <v>23</v>
      </c>
      <c r="G4609" t="s">
        <v>634</v>
      </c>
      <c r="H4609" t="s">
        <v>634</v>
      </c>
      <c r="I4609">
        <v>2</v>
      </c>
      <c r="J4609">
        <v>0</v>
      </c>
    </row>
    <row r="4610" spans="1:10" x14ac:dyDescent="0.45">
      <c r="A4610">
        <v>83657</v>
      </c>
      <c r="B4610">
        <v>18</v>
      </c>
      <c r="C4610">
        <v>3</v>
      </c>
      <c r="D4610" t="s">
        <v>1331</v>
      </c>
      <c r="E4610" t="s">
        <v>678</v>
      </c>
      <c r="F4610">
        <v>88</v>
      </c>
      <c r="G4610" t="s">
        <v>1765</v>
      </c>
      <c r="H4610">
        <v>14</v>
      </c>
      <c r="I4610" t="s">
        <v>634</v>
      </c>
      <c r="J4610" t="s">
        <v>634</v>
      </c>
    </row>
    <row r="4611" spans="1:10" x14ac:dyDescent="0.45">
      <c r="A4611">
        <v>83657</v>
      </c>
      <c r="B4611">
        <v>19</v>
      </c>
      <c r="C4611">
        <v>3</v>
      </c>
      <c r="D4611" t="s">
        <v>1059</v>
      </c>
      <c r="E4611" t="s">
        <v>678</v>
      </c>
      <c r="F4611">
        <v>14</v>
      </c>
      <c r="G4611" t="s">
        <v>1817</v>
      </c>
      <c r="H4611">
        <v>24</v>
      </c>
      <c r="I4611" t="s">
        <v>634</v>
      </c>
      <c r="J4611" t="s">
        <v>634</v>
      </c>
    </row>
    <row r="4612" spans="1:10" x14ac:dyDescent="0.45">
      <c r="A4612">
        <v>83658</v>
      </c>
      <c r="B4612">
        <v>0</v>
      </c>
      <c r="C4612">
        <v>1</v>
      </c>
      <c r="D4612" t="s">
        <v>1414</v>
      </c>
      <c r="E4612" t="s">
        <v>677</v>
      </c>
      <c r="F4612">
        <v>89</v>
      </c>
      <c r="G4612" t="s">
        <v>1745</v>
      </c>
      <c r="H4612">
        <v>24</v>
      </c>
      <c r="I4612" t="s">
        <v>634</v>
      </c>
      <c r="J4612" t="s">
        <v>634</v>
      </c>
    </row>
    <row r="4613" spans="1:10" x14ac:dyDescent="0.45">
      <c r="A4613">
        <v>83658</v>
      </c>
      <c r="B4613">
        <v>1</v>
      </c>
      <c r="C4613">
        <v>1</v>
      </c>
      <c r="D4613" t="s">
        <v>1191</v>
      </c>
      <c r="E4613" t="s">
        <v>678</v>
      </c>
      <c r="F4613">
        <v>43</v>
      </c>
      <c r="G4613" t="s">
        <v>1746</v>
      </c>
      <c r="H4613">
        <v>28</v>
      </c>
      <c r="I4613" t="s">
        <v>634</v>
      </c>
      <c r="J4613" t="s">
        <v>634</v>
      </c>
    </row>
    <row r="4614" spans="1:10" x14ac:dyDescent="0.45">
      <c r="A4614">
        <v>83658</v>
      </c>
      <c r="B4614">
        <v>2</v>
      </c>
      <c r="C4614">
        <v>1</v>
      </c>
      <c r="D4614" t="s">
        <v>1029</v>
      </c>
      <c r="E4614" t="s">
        <v>677</v>
      </c>
      <c r="F4614">
        <v>20</v>
      </c>
      <c r="G4614" t="s">
        <v>1747</v>
      </c>
      <c r="H4614">
        <v>71</v>
      </c>
      <c r="I4614" t="s">
        <v>634</v>
      </c>
      <c r="J4614" t="s">
        <v>634</v>
      </c>
    </row>
    <row r="4615" spans="1:10" x14ac:dyDescent="0.45">
      <c r="A4615">
        <v>83658</v>
      </c>
      <c r="B4615">
        <v>3</v>
      </c>
      <c r="C4615">
        <v>1</v>
      </c>
      <c r="D4615" t="s">
        <v>871</v>
      </c>
      <c r="E4615" t="s">
        <v>678</v>
      </c>
      <c r="F4615">
        <v>43</v>
      </c>
      <c r="G4615" t="s">
        <v>1748</v>
      </c>
      <c r="H4615">
        <v>28</v>
      </c>
      <c r="I4615" t="s">
        <v>634</v>
      </c>
      <c r="J4615" t="s">
        <v>634</v>
      </c>
    </row>
    <row r="4616" spans="1:10" x14ac:dyDescent="0.45">
      <c r="A4616">
        <v>83658</v>
      </c>
      <c r="B4616">
        <v>4</v>
      </c>
      <c r="C4616">
        <v>1</v>
      </c>
      <c r="D4616" t="s">
        <v>1695</v>
      </c>
      <c r="E4616" t="s">
        <v>678</v>
      </c>
      <c r="F4616">
        <v>17</v>
      </c>
      <c r="G4616" t="s">
        <v>1770</v>
      </c>
      <c r="H4616">
        <v>77</v>
      </c>
      <c r="I4616" t="s">
        <v>634</v>
      </c>
      <c r="J4616" t="s">
        <v>634</v>
      </c>
    </row>
    <row r="4617" spans="1:10" x14ac:dyDescent="0.45">
      <c r="A4617">
        <v>83658</v>
      </c>
      <c r="B4617">
        <v>5</v>
      </c>
      <c r="C4617">
        <v>2</v>
      </c>
      <c r="D4617" t="s">
        <v>1668</v>
      </c>
      <c r="E4617" t="s">
        <v>677</v>
      </c>
      <c r="F4617">
        <v>89</v>
      </c>
      <c r="G4617" t="s">
        <v>1750</v>
      </c>
      <c r="H4617">
        <v>71</v>
      </c>
      <c r="I4617" t="s">
        <v>634</v>
      </c>
      <c r="J4617" t="s">
        <v>634</v>
      </c>
    </row>
    <row r="4618" spans="1:10" x14ac:dyDescent="0.45">
      <c r="A4618">
        <v>83658</v>
      </c>
      <c r="B4618">
        <v>6</v>
      </c>
      <c r="C4618">
        <v>2</v>
      </c>
      <c r="D4618" t="s">
        <v>981</v>
      </c>
      <c r="E4618" t="s">
        <v>678</v>
      </c>
      <c r="F4618">
        <v>43</v>
      </c>
      <c r="G4618" t="s">
        <v>634</v>
      </c>
      <c r="H4618" t="s">
        <v>634</v>
      </c>
      <c r="I4618">
        <v>2</v>
      </c>
      <c r="J4618">
        <v>202</v>
      </c>
    </row>
    <row r="4619" spans="1:10" x14ac:dyDescent="0.45">
      <c r="A4619">
        <v>83658</v>
      </c>
      <c r="B4619">
        <v>7</v>
      </c>
      <c r="C4619">
        <v>3</v>
      </c>
      <c r="D4619" t="s">
        <v>1378</v>
      </c>
      <c r="E4619" t="s">
        <v>678</v>
      </c>
      <c r="F4619">
        <v>3</v>
      </c>
      <c r="G4619" t="s">
        <v>1751</v>
      </c>
      <c r="H4619">
        <v>11</v>
      </c>
      <c r="I4619" t="s">
        <v>634</v>
      </c>
      <c r="J4619" t="s">
        <v>634</v>
      </c>
    </row>
    <row r="4620" spans="1:10" x14ac:dyDescent="0.45">
      <c r="A4620">
        <v>83658</v>
      </c>
      <c r="B4620">
        <v>8</v>
      </c>
      <c r="C4620">
        <v>3</v>
      </c>
      <c r="D4620" t="s">
        <v>1174</v>
      </c>
      <c r="E4620" t="s">
        <v>677</v>
      </c>
      <c r="F4620">
        <v>20</v>
      </c>
      <c r="G4620" t="s">
        <v>634</v>
      </c>
      <c r="H4620" t="s">
        <v>634</v>
      </c>
      <c r="I4620">
        <v>2</v>
      </c>
      <c r="J4620">
        <v>0</v>
      </c>
    </row>
    <row r="4621" spans="1:10" x14ac:dyDescent="0.45">
      <c r="A4621">
        <v>83658</v>
      </c>
      <c r="B4621">
        <v>9</v>
      </c>
      <c r="C4621">
        <v>3</v>
      </c>
      <c r="D4621" t="s">
        <v>1029</v>
      </c>
      <c r="E4621" t="s">
        <v>677</v>
      </c>
      <c r="F4621">
        <v>78</v>
      </c>
      <c r="G4621" t="s">
        <v>634</v>
      </c>
      <c r="H4621" t="s">
        <v>634</v>
      </c>
      <c r="I4621">
        <v>2</v>
      </c>
      <c r="J4621">
        <v>207</v>
      </c>
    </row>
    <row r="4622" spans="1:10" x14ac:dyDescent="0.45">
      <c r="A4622">
        <v>83658</v>
      </c>
      <c r="B4622">
        <v>10</v>
      </c>
      <c r="C4622">
        <v>3</v>
      </c>
      <c r="D4622" t="s">
        <v>1610</v>
      </c>
      <c r="E4622" t="s">
        <v>678</v>
      </c>
      <c r="F4622">
        <v>77</v>
      </c>
      <c r="G4622" t="s">
        <v>1776</v>
      </c>
      <c r="H4622">
        <v>28</v>
      </c>
      <c r="I4622" t="s">
        <v>634</v>
      </c>
      <c r="J4622" t="s">
        <v>634</v>
      </c>
    </row>
    <row r="4623" spans="1:10" x14ac:dyDescent="0.45">
      <c r="A4623">
        <v>83658</v>
      </c>
      <c r="B4623">
        <v>11</v>
      </c>
      <c r="C4623">
        <v>3</v>
      </c>
      <c r="D4623" t="s">
        <v>1209</v>
      </c>
      <c r="E4623" t="s">
        <v>677</v>
      </c>
      <c r="F4623" t="s">
        <v>634</v>
      </c>
      <c r="G4623" t="s">
        <v>634</v>
      </c>
      <c r="H4623" t="s">
        <v>634</v>
      </c>
      <c r="I4623" t="s">
        <v>634</v>
      </c>
      <c r="J4623">
        <v>401</v>
      </c>
    </row>
    <row r="4624" spans="1:10" x14ac:dyDescent="0.45">
      <c r="A4624">
        <v>83658</v>
      </c>
      <c r="B4624">
        <v>12</v>
      </c>
      <c r="C4624">
        <v>3</v>
      </c>
      <c r="D4624" t="s">
        <v>1343</v>
      </c>
      <c r="E4624" t="s">
        <v>678</v>
      </c>
      <c r="F4624">
        <v>43</v>
      </c>
      <c r="G4624" t="s">
        <v>1773</v>
      </c>
      <c r="H4624">
        <v>17</v>
      </c>
      <c r="I4624" t="s">
        <v>634</v>
      </c>
      <c r="J4624" t="s">
        <v>634</v>
      </c>
    </row>
    <row r="4625" spans="1:10" x14ac:dyDescent="0.45">
      <c r="A4625">
        <v>83658</v>
      </c>
      <c r="B4625">
        <v>13</v>
      </c>
      <c r="C4625">
        <v>3</v>
      </c>
      <c r="D4625" t="s">
        <v>1525</v>
      </c>
      <c r="E4625" t="s">
        <v>678</v>
      </c>
      <c r="F4625">
        <v>89</v>
      </c>
      <c r="G4625" t="s">
        <v>634</v>
      </c>
      <c r="H4625" t="s">
        <v>634</v>
      </c>
      <c r="I4625">
        <v>2</v>
      </c>
      <c r="J4625">
        <v>201</v>
      </c>
    </row>
    <row r="4626" spans="1:10" x14ac:dyDescent="0.45">
      <c r="A4626">
        <v>83658</v>
      </c>
      <c r="B4626">
        <v>14</v>
      </c>
      <c r="C4626">
        <v>3</v>
      </c>
      <c r="D4626" t="s">
        <v>742</v>
      </c>
      <c r="E4626" t="s">
        <v>677</v>
      </c>
      <c r="F4626">
        <v>16</v>
      </c>
      <c r="G4626" t="s">
        <v>1792</v>
      </c>
      <c r="H4626">
        <v>78</v>
      </c>
      <c r="I4626" t="s">
        <v>634</v>
      </c>
      <c r="J4626" t="s">
        <v>634</v>
      </c>
    </row>
    <row r="4627" spans="1:10" x14ac:dyDescent="0.45">
      <c r="A4627">
        <v>83659</v>
      </c>
      <c r="B4627">
        <v>0</v>
      </c>
      <c r="C4627">
        <v>1</v>
      </c>
      <c r="D4627" t="s">
        <v>1692</v>
      </c>
      <c r="E4627" t="s">
        <v>678</v>
      </c>
      <c r="F4627">
        <v>22</v>
      </c>
      <c r="G4627" t="s">
        <v>1755</v>
      </c>
      <c r="H4627" t="s">
        <v>634</v>
      </c>
      <c r="I4627" t="s">
        <v>634</v>
      </c>
      <c r="J4627" t="s">
        <v>634</v>
      </c>
    </row>
    <row r="4628" spans="1:10" x14ac:dyDescent="0.45">
      <c r="A4628">
        <v>83659</v>
      </c>
      <c r="B4628">
        <v>1</v>
      </c>
      <c r="C4628">
        <v>1</v>
      </c>
      <c r="D4628" t="s">
        <v>973</v>
      </c>
      <c r="E4628" t="s">
        <v>678</v>
      </c>
      <c r="F4628">
        <v>22</v>
      </c>
      <c r="G4628" t="s">
        <v>1756</v>
      </c>
      <c r="H4628">
        <v>86</v>
      </c>
      <c r="I4628" t="s">
        <v>634</v>
      </c>
      <c r="J4628" t="s">
        <v>634</v>
      </c>
    </row>
    <row r="4629" spans="1:10" x14ac:dyDescent="0.45">
      <c r="A4629">
        <v>83659</v>
      </c>
      <c r="B4629">
        <v>2</v>
      </c>
      <c r="C4629">
        <v>1</v>
      </c>
      <c r="D4629" t="s">
        <v>1173</v>
      </c>
      <c r="E4629" t="s">
        <v>678</v>
      </c>
      <c r="F4629">
        <v>71</v>
      </c>
      <c r="G4629" t="s">
        <v>1757</v>
      </c>
      <c r="H4629">
        <v>92</v>
      </c>
      <c r="I4629" t="s">
        <v>634</v>
      </c>
      <c r="J4629" t="s">
        <v>634</v>
      </c>
    </row>
    <row r="4630" spans="1:10" x14ac:dyDescent="0.45">
      <c r="A4630">
        <v>83659</v>
      </c>
      <c r="B4630">
        <v>3</v>
      </c>
      <c r="C4630">
        <v>1</v>
      </c>
      <c r="D4630" t="s">
        <v>1057</v>
      </c>
      <c r="E4630" t="s">
        <v>678</v>
      </c>
      <c r="F4630">
        <v>22</v>
      </c>
      <c r="G4630" t="s">
        <v>1774</v>
      </c>
      <c r="H4630" t="s">
        <v>634</v>
      </c>
      <c r="I4630" t="s">
        <v>634</v>
      </c>
      <c r="J4630" t="s">
        <v>634</v>
      </c>
    </row>
    <row r="4631" spans="1:10" x14ac:dyDescent="0.45">
      <c r="A4631">
        <v>83659</v>
      </c>
      <c r="B4631">
        <v>4</v>
      </c>
      <c r="C4631">
        <v>1</v>
      </c>
      <c r="D4631" t="s">
        <v>1403</v>
      </c>
      <c r="E4631" t="s">
        <v>677</v>
      </c>
      <c r="F4631">
        <v>23</v>
      </c>
      <c r="G4631" t="s">
        <v>1759</v>
      </c>
      <c r="H4631">
        <v>14</v>
      </c>
      <c r="I4631" t="s">
        <v>634</v>
      </c>
      <c r="J4631" t="s">
        <v>634</v>
      </c>
    </row>
    <row r="4632" spans="1:10" x14ac:dyDescent="0.45">
      <c r="A4632">
        <v>83659</v>
      </c>
      <c r="B4632">
        <v>5</v>
      </c>
      <c r="C4632">
        <v>1</v>
      </c>
      <c r="D4632" t="s">
        <v>983</v>
      </c>
      <c r="E4632" t="s">
        <v>677</v>
      </c>
      <c r="F4632">
        <v>16</v>
      </c>
      <c r="G4632" t="s">
        <v>1771</v>
      </c>
      <c r="H4632">
        <v>14</v>
      </c>
      <c r="I4632" t="s">
        <v>634</v>
      </c>
      <c r="J4632" t="s">
        <v>634</v>
      </c>
    </row>
    <row r="4633" spans="1:10" x14ac:dyDescent="0.45">
      <c r="A4633">
        <v>83659</v>
      </c>
      <c r="B4633">
        <v>6</v>
      </c>
      <c r="C4633">
        <v>2</v>
      </c>
      <c r="D4633" t="s">
        <v>1053</v>
      </c>
      <c r="E4633" t="s">
        <v>677</v>
      </c>
      <c r="F4633" t="s">
        <v>634</v>
      </c>
      <c r="G4633" t="s">
        <v>1751</v>
      </c>
      <c r="H4633" t="s">
        <v>634</v>
      </c>
      <c r="I4633" t="s">
        <v>634</v>
      </c>
      <c r="J4633" t="s">
        <v>634</v>
      </c>
    </row>
    <row r="4634" spans="1:10" x14ac:dyDescent="0.45">
      <c r="A4634">
        <v>83659</v>
      </c>
      <c r="B4634">
        <v>7</v>
      </c>
      <c r="C4634">
        <v>2</v>
      </c>
      <c r="D4634" t="s">
        <v>1431</v>
      </c>
      <c r="E4634" t="s">
        <v>677</v>
      </c>
      <c r="F4634">
        <v>23</v>
      </c>
      <c r="G4634" t="s">
        <v>1752</v>
      </c>
      <c r="H4634">
        <v>14</v>
      </c>
      <c r="I4634" t="s">
        <v>634</v>
      </c>
      <c r="J4634" t="s">
        <v>634</v>
      </c>
    </row>
    <row r="4635" spans="1:10" x14ac:dyDescent="0.45">
      <c r="A4635">
        <v>83659</v>
      </c>
      <c r="B4635">
        <v>8</v>
      </c>
      <c r="C4635">
        <v>2</v>
      </c>
      <c r="D4635" t="s">
        <v>705</v>
      </c>
      <c r="E4635" t="s">
        <v>677</v>
      </c>
      <c r="F4635">
        <v>14</v>
      </c>
      <c r="G4635" t="s">
        <v>1780</v>
      </c>
      <c r="H4635">
        <v>16</v>
      </c>
      <c r="I4635" t="s">
        <v>634</v>
      </c>
      <c r="J4635" t="s">
        <v>634</v>
      </c>
    </row>
    <row r="4636" spans="1:10" x14ac:dyDescent="0.45">
      <c r="A4636">
        <v>83659</v>
      </c>
      <c r="B4636">
        <v>9</v>
      </c>
      <c r="C4636">
        <v>2</v>
      </c>
      <c r="D4636" t="s">
        <v>1688</v>
      </c>
      <c r="E4636" t="s">
        <v>678</v>
      </c>
      <c r="F4636">
        <v>86</v>
      </c>
      <c r="G4636" t="s">
        <v>634</v>
      </c>
      <c r="H4636" t="s">
        <v>634</v>
      </c>
      <c r="I4636">
        <v>2</v>
      </c>
      <c r="J4636">
        <v>201</v>
      </c>
    </row>
    <row r="4637" spans="1:10" x14ac:dyDescent="0.45">
      <c r="A4637">
        <v>83659</v>
      </c>
      <c r="B4637">
        <v>10</v>
      </c>
      <c r="C4637">
        <v>3</v>
      </c>
      <c r="D4637" t="s">
        <v>1589</v>
      </c>
      <c r="E4637" t="s">
        <v>677</v>
      </c>
      <c r="F4637">
        <v>31</v>
      </c>
      <c r="G4637" t="s">
        <v>1781</v>
      </c>
      <c r="H4637">
        <v>10</v>
      </c>
      <c r="I4637" t="s">
        <v>634</v>
      </c>
      <c r="J4637" t="s">
        <v>634</v>
      </c>
    </row>
    <row r="4638" spans="1:10" x14ac:dyDescent="0.45">
      <c r="A4638">
        <v>83659</v>
      </c>
      <c r="B4638">
        <v>11</v>
      </c>
      <c r="C4638">
        <v>3</v>
      </c>
      <c r="D4638" t="s">
        <v>1230</v>
      </c>
      <c r="E4638" t="s">
        <v>677</v>
      </c>
      <c r="F4638">
        <v>14</v>
      </c>
      <c r="G4638" t="s">
        <v>1782</v>
      </c>
      <c r="H4638">
        <v>20</v>
      </c>
      <c r="I4638" t="s">
        <v>634</v>
      </c>
      <c r="J4638" t="s">
        <v>634</v>
      </c>
    </row>
    <row r="4639" spans="1:10" x14ac:dyDescent="0.45">
      <c r="A4639">
        <v>83659</v>
      </c>
      <c r="B4639">
        <v>12</v>
      </c>
      <c r="C4639">
        <v>3</v>
      </c>
      <c r="D4639" t="s">
        <v>967</v>
      </c>
      <c r="E4639" t="s">
        <v>677</v>
      </c>
      <c r="F4639">
        <v>91</v>
      </c>
      <c r="G4639" t="s">
        <v>634</v>
      </c>
      <c r="H4639" t="s">
        <v>634</v>
      </c>
      <c r="I4639">
        <v>2</v>
      </c>
      <c r="J4639">
        <v>207</v>
      </c>
    </row>
    <row r="4640" spans="1:10" x14ac:dyDescent="0.45">
      <c r="A4640">
        <v>83659</v>
      </c>
      <c r="B4640">
        <v>13</v>
      </c>
      <c r="C4640">
        <v>3</v>
      </c>
      <c r="D4640" t="s">
        <v>1540</v>
      </c>
      <c r="E4640" t="s">
        <v>678</v>
      </c>
      <c r="F4640">
        <v>9</v>
      </c>
      <c r="G4640" t="s">
        <v>1815</v>
      </c>
      <c r="H4640">
        <v>71</v>
      </c>
      <c r="I4640" t="s">
        <v>634</v>
      </c>
      <c r="J4640" t="s">
        <v>634</v>
      </c>
    </row>
    <row r="4641" spans="1:10" x14ac:dyDescent="0.45">
      <c r="A4641">
        <v>83659</v>
      </c>
      <c r="B4641">
        <v>14</v>
      </c>
      <c r="C4641">
        <v>3</v>
      </c>
      <c r="D4641" t="s">
        <v>1003</v>
      </c>
      <c r="E4641" t="s">
        <v>677</v>
      </c>
      <c r="F4641">
        <v>23</v>
      </c>
      <c r="G4641" t="s">
        <v>1816</v>
      </c>
      <c r="H4641" t="s">
        <v>634</v>
      </c>
      <c r="I4641" t="s">
        <v>634</v>
      </c>
      <c r="J4641" t="s">
        <v>634</v>
      </c>
    </row>
    <row r="4642" spans="1:10" x14ac:dyDescent="0.45">
      <c r="A4642">
        <v>83659</v>
      </c>
      <c r="B4642">
        <v>15</v>
      </c>
      <c r="C4642">
        <v>3</v>
      </c>
      <c r="D4642" t="s">
        <v>821</v>
      </c>
      <c r="E4642" t="s">
        <v>677</v>
      </c>
      <c r="F4642">
        <v>10</v>
      </c>
      <c r="G4642" t="s">
        <v>634</v>
      </c>
      <c r="H4642" t="s">
        <v>634</v>
      </c>
      <c r="I4642">
        <v>2</v>
      </c>
      <c r="J4642">
        <v>207</v>
      </c>
    </row>
    <row r="4643" spans="1:10" x14ac:dyDescent="0.45">
      <c r="A4643">
        <v>83659</v>
      </c>
      <c r="B4643">
        <v>16</v>
      </c>
      <c r="C4643">
        <v>3</v>
      </c>
      <c r="D4643" t="s">
        <v>1556</v>
      </c>
      <c r="E4643" t="s">
        <v>677</v>
      </c>
      <c r="F4643">
        <v>91</v>
      </c>
      <c r="G4643" t="s">
        <v>1830</v>
      </c>
      <c r="H4643">
        <v>10</v>
      </c>
      <c r="I4643" t="s">
        <v>634</v>
      </c>
      <c r="J4643" t="s">
        <v>634</v>
      </c>
    </row>
    <row r="4644" spans="1:10" x14ac:dyDescent="0.45">
      <c r="A4644">
        <v>83659</v>
      </c>
      <c r="B4644">
        <v>17</v>
      </c>
      <c r="C4644">
        <v>3</v>
      </c>
      <c r="D4644" t="s">
        <v>1023</v>
      </c>
      <c r="E4644" t="s">
        <v>678</v>
      </c>
      <c r="F4644">
        <v>9</v>
      </c>
      <c r="G4644" t="s">
        <v>1925</v>
      </c>
      <c r="H4644">
        <v>22</v>
      </c>
      <c r="I4644" t="s">
        <v>634</v>
      </c>
      <c r="J4644" t="s">
        <v>634</v>
      </c>
    </row>
    <row r="4645" spans="1:10" x14ac:dyDescent="0.45">
      <c r="A4645">
        <v>83659</v>
      </c>
      <c r="B4645">
        <v>18</v>
      </c>
      <c r="C4645">
        <v>3</v>
      </c>
      <c r="D4645" t="s">
        <v>1014</v>
      </c>
      <c r="E4645" t="s">
        <v>677</v>
      </c>
      <c r="F4645">
        <v>91</v>
      </c>
      <c r="G4645" t="s">
        <v>1926</v>
      </c>
      <c r="H4645">
        <v>2</v>
      </c>
      <c r="I4645" t="s">
        <v>634</v>
      </c>
      <c r="J4645" t="s">
        <v>634</v>
      </c>
    </row>
    <row r="4646" spans="1:10" x14ac:dyDescent="0.45">
      <c r="A4646">
        <v>83659</v>
      </c>
      <c r="B4646">
        <v>19</v>
      </c>
      <c r="C4646">
        <v>3</v>
      </c>
      <c r="D4646" t="s">
        <v>789</v>
      </c>
      <c r="E4646" t="s">
        <v>677</v>
      </c>
      <c r="F4646">
        <v>88</v>
      </c>
      <c r="G4646" t="s">
        <v>1981</v>
      </c>
      <c r="H4646">
        <v>25</v>
      </c>
      <c r="I4646" t="s">
        <v>634</v>
      </c>
      <c r="J4646" t="s">
        <v>634</v>
      </c>
    </row>
    <row r="4647" spans="1:10" x14ac:dyDescent="0.45">
      <c r="A4647">
        <v>83662</v>
      </c>
      <c r="B4647">
        <v>0</v>
      </c>
      <c r="C4647">
        <v>1</v>
      </c>
      <c r="D4647" t="s">
        <v>1153</v>
      </c>
      <c r="E4647" t="s">
        <v>677</v>
      </c>
      <c r="F4647">
        <v>6</v>
      </c>
      <c r="G4647" t="s">
        <v>1745</v>
      </c>
      <c r="H4647">
        <v>92</v>
      </c>
      <c r="I4647" t="s">
        <v>634</v>
      </c>
      <c r="J4647" t="s">
        <v>634</v>
      </c>
    </row>
    <row r="4648" spans="1:10" x14ac:dyDescent="0.45">
      <c r="A4648">
        <v>83662</v>
      </c>
      <c r="B4648">
        <v>1</v>
      </c>
      <c r="C4648">
        <v>1</v>
      </c>
      <c r="D4648" t="s">
        <v>1467</v>
      </c>
      <c r="E4648" t="s">
        <v>677</v>
      </c>
      <c r="F4648">
        <v>9</v>
      </c>
      <c r="G4648" t="s">
        <v>1777</v>
      </c>
      <c r="H4648">
        <v>98</v>
      </c>
      <c r="I4648" t="s">
        <v>634</v>
      </c>
      <c r="J4648" t="s">
        <v>634</v>
      </c>
    </row>
    <row r="4649" spans="1:10" x14ac:dyDescent="0.45">
      <c r="A4649">
        <v>83662</v>
      </c>
      <c r="B4649">
        <v>2</v>
      </c>
      <c r="C4649">
        <v>1</v>
      </c>
      <c r="D4649" t="s">
        <v>807</v>
      </c>
      <c r="E4649" t="s">
        <v>677</v>
      </c>
      <c r="F4649">
        <v>79</v>
      </c>
      <c r="G4649" t="s">
        <v>1827</v>
      </c>
      <c r="H4649">
        <v>2</v>
      </c>
      <c r="I4649" t="s">
        <v>634</v>
      </c>
      <c r="J4649" t="s">
        <v>634</v>
      </c>
    </row>
    <row r="4650" spans="1:10" x14ac:dyDescent="0.45">
      <c r="A4650">
        <v>83662</v>
      </c>
      <c r="B4650">
        <v>3</v>
      </c>
      <c r="C4650">
        <v>1</v>
      </c>
      <c r="D4650" t="s">
        <v>1049</v>
      </c>
      <c r="E4650" t="s">
        <v>678</v>
      </c>
      <c r="F4650">
        <v>77</v>
      </c>
      <c r="G4650" t="s">
        <v>1808</v>
      </c>
      <c r="H4650" t="s">
        <v>634</v>
      </c>
      <c r="I4650" t="s">
        <v>634</v>
      </c>
      <c r="J4650" t="s">
        <v>634</v>
      </c>
    </row>
    <row r="4651" spans="1:10" x14ac:dyDescent="0.45">
      <c r="A4651">
        <v>83662</v>
      </c>
      <c r="B4651">
        <v>4</v>
      </c>
      <c r="C4651">
        <v>2</v>
      </c>
      <c r="D4651" t="s">
        <v>984</v>
      </c>
      <c r="E4651" t="s">
        <v>677</v>
      </c>
      <c r="F4651">
        <v>6</v>
      </c>
      <c r="G4651" t="s">
        <v>634</v>
      </c>
      <c r="H4651" t="s">
        <v>634</v>
      </c>
      <c r="I4651">
        <v>2</v>
      </c>
      <c r="J4651">
        <v>212</v>
      </c>
    </row>
    <row r="4652" spans="1:10" x14ac:dyDescent="0.45">
      <c r="A4652">
        <v>83662</v>
      </c>
      <c r="B4652">
        <v>5</v>
      </c>
      <c r="C4652">
        <v>2</v>
      </c>
      <c r="D4652" t="s">
        <v>1020</v>
      </c>
      <c r="E4652" t="s">
        <v>678</v>
      </c>
      <c r="F4652">
        <v>25</v>
      </c>
      <c r="G4652" t="s">
        <v>1749</v>
      </c>
      <c r="H4652">
        <v>97</v>
      </c>
      <c r="I4652" t="s">
        <v>634</v>
      </c>
      <c r="J4652" t="s">
        <v>634</v>
      </c>
    </row>
    <row r="4653" spans="1:10" x14ac:dyDescent="0.45">
      <c r="A4653">
        <v>83662</v>
      </c>
      <c r="B4653">
        <v>6</v>
      </c>
      <c r="C4653">
        <v>2</v>
      </c>
      <c r="D4653" t="s">
        <v>793</v>
      </c>
      <c r="E4653" t="s">
        <v>677</v>
      </c>
      <c r="F4653">
        <v>23</v>
      </c>
      <c r="G4653" t="s">
        <v>1810</v>
      </c>
      <c r="H4653">
        <v>6</v>
      </c>
      <c r="I4653" t="s">
        <v>634</v>
      </c>
      <c r="J4653" t="s">
        <v>634</v>
      </c>
    </row>
    <row r="4654" spans="1:10" x14ac:dyDescent="0.45">
      <c r="A4654">
        <v>83662</v>
      </c>
      <c r="B4654">
        <v>7</v>
      </c>
      <c r="C4654">
        <v>2</v>
      </c>
      <c r="D4654" t="s">
        <v>1336</v>
      </c>
      <c r="E4654" t="s">
        <v>678</v>
      </c>
      <c r="F4654">
        <v>97</v>
      </c>
      <c r="G4654" t="s">
        <v>634</v>
      </c>
      <c r="H4654" t="s">
        <v>634</v>
      </c>
      <c r="I4654">
        <v>2</v>
      </c>
      <c r="J4654">
        <v>0</v>
      </c>
    </row>
    <row r="4655" spans="1:10" x14ac:dyDescent="0.45">
      <c r="A4655">
        <v>83662</v>
      </c>
      <c r="B4655">
        <v>8</v>
      </c>
      <c r="C4655">
        <v>2</v>
      </c>
      <c r="D4655" t="s">
        <v>963</v>
      </c>
      <c r="E4655" t="s">
        <v>677</v>
      </c>
      <c r="F4655">
        <v>92</v>
      </c>
      <c r="G4655" t="s">
        <v>1811</v>
      </c>
      <c r="H4655" t="s">
        <v>634</v>
      </c>
      <c r="I4655" t="s">
        <v>634</v>
      </c>
      <c r="J4655" t="s">
        <v>634</v>
      </c>
    </row>
    <row r="4656" spans="1:10" x14ac:dyDescent="0.45">
      <c r="A4656">
        <v>83662</v>
      </c>
      <c r="B4656">
        <v>9</v>
      </c>
      <c r="C4656">
        <v>3</v>
      </c>
      <c r="D4656" t="s">
        <v>1039</v>
      </c>
      <c r="E4656" t="s">
        <v>677</v>
      </c>
      <c r="F4656">
        <v>23</v>
      </c>
      <c r="G4656" t="s">
        <v>1812</v>
      </c>
      <c r="H4656">
        <v>6</v>
      </c>
      <c r="I4656" t="s">
        <v>634</v>
      </c>
      <c r="J4656" t="s">
        <v>634</v>
      </c>
    </row>
    <row r="4657" spans="1:10" x14ac:dyDescent="0.45">
      <c r="A4657">
        <v>83662</v>
      </c>
      <c r="B4657">
        <v>10</v>
      </c>
      <c r="C4657">
        <v>3</v>
      </c>
      <c r="D4657" t="s">
        <v>729</v>
      </c>
      <c r="E4657" t="s">
        <v>677</v>
      </c>
      <c r="F4657">
        <v>6</v>
      </c>
      <c r="G4657" t="s">
        <v>634</v>
      </c>
      <c r="H4657" t="s">
        <v>634</v>
      </c>
      <c r="I4657">
        <v>2</v>
      </c>
      <c r="J4657">
        <v>212</v>
      </c>
    </row>
    <row r="4658" spans="1:10" x14ac:dyDescent="0.45">
      <c r="A4658">
        <v>83662</v>
      </c>
      <c r="B4658">
        <v>11</v>
      </c>
      <c r="C4658">
        <v>3</v>
      </c>
      <c r="D4658" t="s">
        <v>1103</v>
      </c>
      <c r="E4658" t="s">
        <v>677</v>
      </c>
      <c r="F4658">
        <v>92</v>
      </c>
      <c r="G4658" t="s">
        <v>1853</v>
      </c>
      <c r="H4658" t="s">
        <v>634</v>
      </c>
      <c r="I4658" t="s">
        <v>634</v>
      </c>
      <c r="J4658" t="s">
        <v>634</v>
      </c>
    </row>
    <row r="4659" spans="1:10" x14ac:dyDescent="0.45">
      <c r="A4659">
        <v>83662</v>
      </c>
      <c r="B4659">
        <v>12</v>
      </c>
      <c r="C4659">
        <v>3</v>
      </c>
      <c r="D4659" t="s">
        <v>882</v>
      </c>
      <c r="E4659" t="s">
        <v>678</v>
      </c>
      <c r="F4659" t="s">
        <v>634</v>
      </c>
      <c r="G4659" t="s">
        <v>634</v>
      </c>
      <c r="H4659" t="s">
        <v>634</v>
      </c>
      <c r="I4659" t="s">
        <v>634</v>
      </c>
      <c r="J4659">
        <v>401</v>
      </c>
    </row>
    <row r="4660" spans="1:10" x14ac:dyDescent="0.45">
      <c r="A4660">
        <v>83662</v>
      </c>
      <c r="B4660">
        <v>13</v>
      </c>
      <c r="C4660">
        <v>3</v>
      </c>
      <c r="D4660" t="s">
        <v>1084</v>
      </c>
      <c r="E4660" t="s">
        <v>678</v>
      </c>
      <c r="F4660">
        <v>17</v>
      </c>
      <c r="G4660" t="s">
        <v>1865</v>
      </c>
      <c r="H4660">
        <v>25</v>
      </c>
      <c r="I4660" t="s">
        <v>634</v>
      </c>
      <c r="J4660" t="s">
        <v>634</v>
      </c>
    </row>
    <row r="4661" spans="1:10" x14ac:dyDescent="0.45">
      <c r="A4661">
        <v>83662</v>
      </c>
      <c r="B4661">
        <v>14</v>
      </c>
      <c r="C4661">
        <v>3</v>
      </c>
      <c r="D4661" t="s">
        <v>1097</v>
      </c>
      <c r="E4661" t="s">
        <v>677</v>
      </c>
      <c r="F4661">
        <v>92</v>
      </c>
      <c r="G4661" t="s">
        <v>1866</v>
      </c>
      <c r="H4661" t="s">
        <v>634</v>
      </c>
      <c r="I4661" t="s">
        <v>634</v>
      </c>
      <c r="J4661" t="s">
        <v>634</v>
      </c>
    </row>
    <row r="4662" spans="1:10" x14ac:dyDescent="0.45">
      <c r="A4662">
        <v>83662</v>
      </c>
      <c r="B4662">
        <v>15</v>
      </c>
      <c r="C4662">
        <v>3</v>
      </c>
      <c r="D4662" t="s">
        <v>965</v>
      </c>
      <c r="E4662" t="s">
        <v>677</v>
      </c>
      <c r="F4662" t="s">
        <v>634</v>
      </c>
      <c r="G4662" t="s">
        <v>634</v>
      </c>
      <c r="H4662" t="s">
        <v>634</v>
      </c>
      <c r="I4662" t="s">
        <v>634</v>
      </c>
      <c r="J4662">
        <v>401</v>
      </c>
    </row>
    <row r="4663" spans="1:10" x14ac:dyDescent="0.45">
      <c r="A4663">
        <v>83663</v>
      </c>
      <c r="B4663">
        <v>0</v>
      </c>
      <c r="C4663">
        <v>1</v>
      </c>
      <c r="D4663" t="s">
        <v>1624</v>
      </c>
      <c r="E4663" t="s">
        <v>678</v>
      </c>
      <c r="F4663" t="s">
        <v>634</v>
      </c>
      <c r="G4663" t="s">
        <v>1755</v>
      </c>
      <c r="H4663" t="s">
        <v>634</v>
      </c>
      <c r="I4663" t="s">
        <v>634</v>
      </c>
      <c r="J4663" t="s">
        <v>634</v>
      </c>
    </row>
    <row r="4664" spans="1:10" x14ac:dyDescent="0.45">
      <c r="A4664">
        <v>83663</v>
      </c>
      <c r="B4664">
        <v>1</v>
      </c>
      <c r="C4664">
        <v>1</v>
      </c>
      <c r="D4664" t="s">
        <v>1371</v>
      </c>
      <c r="E4664" t="s">
        <v>678</v>
      </c>
      <c r="F4664">
        <v>77</v>
      </c>
      <c r="G4664" t="s">
        <v>1756</v>
      </c>
      <c r="H4664">
        <v>28</v>
      </c>
      <c r="I4664" t="s">
        <v>634</v>
      </c>
      <c r="J4664" t="s">
        <v>634</v>
      </c>
    </row>
    <row r="4665" spans="1:10" x14ac:dyDescent="0.45">
      <c r="A4665">
        <v>83663</v>
      </c>
      <c r="B4665">
        <v>2</v>
      </c>
      <c r="C4665">
        <v>1</v>
      </c>
      <c r="D4665" t="s">
        <v>1011</v>
      </c>
      <c r="E4665" t="s">
        <v>678</v>
      </c>
      <c r="F4665">
        <v>54</v>
      </c>
      <c r="G4665" t="s">
        <v>634</v>
      </c>
      <c r="H4665" t="s">
        <v>634</v>
      </c>
      <c r="I4665">
        <v>2</v>
      </c>
      <c r="J4665">
        <v>207</v>
      </c>
    </row>
    <row r="4666" spans="1:10" x14ac:dyDescent="0.45">
      <c r="A4666">
        <v>83663</v>
      </c>
      <c r="B4666">
        <v>3</v>
      </c>
      <c r="C4666">
        <v>1</v>
      </c>
      <c r="D4666" t="s">
        <v>1375</v>
      </c>
      <c r="E4666" t="s">
        <v>677</v>
      </c>
      <c r="F4666">
        <v>20</v>
      </c>
      <c r="G4666" t="s">
        <v>1766</v>
      </c>
      <c r="H4666">
        <v>27</v>
      </c>
      <c r="I4666" t="s">
        <v>634</v>
      </c>
      <c r="J4666" t="s">
        <v>634</v>
      </c>
    </row>
    <row r="4667" spans="1:10" x14ac:dyDescent="0.45">
      <c r="A4667">
        <v>83663</v>
      </c>
      <c r="B4667">
        <v>4</v>
      </c>
      <c r="C4667">
        <v>1</v>
      </c>
      <c r="D4667" t="s">
        <v>1603</v>
      </c>
      <c r="E4667" t="s">
        <v>677</v>
      </c>
      <c r="F4667">
        <v>14</v>
      </c>
      <c r="G4667" t="s">
        <v>1748</v>
      </c>
      <c r="H4667">
        <v>24</v>
      </c>
      <c r="I4667" t="s">
        <v>634</v>
      </c>
      <c r="J4667" t="s">
        <v>634</v>
      </c>
    </row>
    <row r="4668" spans="1:10" x14ac:dyDescent="0.45">
      <c r="A4668">
        <v>83663</v>
      </c>
      <c r="B4668">
        <v>5</v>
      </c>
      <c r="C4668">
        <v>1</v>
      </c>
      <c r="D4668" t="s">
        <v>949</v>
      </c>
      <c r="E4668" t="s">
        <v>678</v>
      </c>
      <c r="F4668">
        <v>77</v>
      </c>
      <c r="G4668" t="s">
        <v>1770</v>
      </c>
      <c r="H4668">
        <v>28</v>
      </c>
      <c r="I4668" t="s">
        <v>634</v>
      </c>
      <c r="J4668" t="s">
        <v>634</v>
      </c>
    </row>
    <row r="4669" spans="1:10" x14ac:dyDescent="0.45">
      <c r="A4669">
        <v>83663</v>
      </c>
      <c r="B4669">
        <v>6</v>
      </c>
      <c r="C4669">
        <v>1</v>
      </c>
      <c r="D4669" t="s">
        <v>1051</v>
      </c>
      <c r="E4669" t="s">
        <v>678</v>
      </c>
      <c r="F4669">
        <v>89</v>
      </c>
      <c r="G4669" t="s">
        <v>1771</v>
      </c>
      <c r="H4669">
        <v>28</v>
      </c>
      <c r="I4669" t="s">
        <v>634</v>
      </c>
      <c r="J4669" t="s">
        <v>634</v>
      </c>
    </row>
    <row r="4670" spans="1:10" x14ac:dyDescent="0.45">
      <c r="A4670">
        <v>83663</v>
      </c>
      <c r="B4670">
        <v>7</v>
      </c>
      <c r="C4670">
        <v>2</v>
      </c>
      <c r="D4670" t="s">
        <v>939</v>
      </c>
      <c r="E4670" t="s">
        <v>678</v>
      </c>
      <c r="F4670">
        <v>3</v>
      </c>
      <c r="G4670" t="s">
        <v>634</v>
      </c>
      <c r="H4670" t="s">
        <v>634</v>
      </c>
      <c r="I4670">
        <v>2</v>
      </c>
      <c r="J4670">
        <v>207</v>
      </c>
    </row>
    <row r="4671" spans="1:10" x14ac:dyDescent="0.45">
      <c r="A4671">
        <v>83663</v>
      </c>
      <c r="B4671">
        <v>8</v>
      </c>
      <c r="C4671">
        <v>2</v>
      </c>
      <c r="D4671" t="s">
        <v>1208</v>
      </c>
      <c r="E4671" t="s">
        <v>677</v>
      </c>
      <c r="F4671">
        <v>91</v>
      </c>
      <c r="G4671" t="s">
        <v>1751</v>
      </c>
      <c r="H4671">
        <v>24</v>
      </c>
      <c r="I4671" t="s">
        <v>634</v>
      </c>
      <c r="J4671" t="s">
        <v>634</v>
      </c>
    </row>
    <row r="4672" spans="1:10" x14ac:dyDescent="0.45">
      <c r="A4672">
        <v>83663</v>
      </c>
      <c r="B4672">
        <v>9</v>
      </c>
      <c r="C4672">
        <v>2</v>
      </c>
      <c r="D4672" t="s">
        <v>1093</v>
      </c>
      <c r="E4672" t="s">
        <v>678</v>
      </c>
      <c r="F4672">
        <v>11</v>
      </c>
      <c r="G4672" t="s">
        <v>1776</v>
      </c>
      <c r="H4672">
        <v>43</v>
      </c>
      <c r="I4672" t="s">
        <v>634</v>
      </c>
      <c r="J4672" t="s">
        <v>634</v>
      </c>
    </row>
    <row r="4673" spans="1:10" x14ac:dyDescent="0.45">
      <c r="A4673">
        <v>83663</v>
      </c>
      <c r="B4673">
        <v>10</v>
      </c>
      <c r="C4673">
        <v>2</v>
      </c>
      <c r="D4673" t="s">
        <v>840</v>
      </c>
      <c r="E4673" t="s">
        <v>678</v>
      </c>
      <c r="F4673">
        <v>77</v>
      </c>
      <c r="G4673" t="s">
        <v>1773</v>
      </c>
      <c r="H4673">
        <v>89</v>
      </c>
      <c r="I4673" t="s">
        <v>634</v>
      </c>
      <c r="J4673" t="s">
        <v>634</v>
      </c>
    </row>
    <row r="4674" spans="1:10" x14ac:dyDescent="0.45">
      <c r="A4674">
        <v>83663</v>
      </c>
      <c r="B4674">
        <v>11</v>
      </c>
      <c r="C4674">
        <v>2</v>
      </c>
      <c r="D4674" t="s">
        <v>1585</v>
      </c>
      <c r="E4674" t="s">
        <v>678</v>
      </c>
      <c r="F4674">
        <v>25</v>
      </c>
      <c r="G4674" t="s">
        <v>634</v>
      </c>
      <c r="H4674" t="s">
        <v>634</v>
      </c>
      <c r="I4674">
        <v>2</v>
      </c>
      <c r="J4674">
        <v>207</v>
      </c>
    </row>
    <row r="4675" spans="1:10" x14ac:dyDescent="0.45">
      <c r="A4675">
        <v>83663</v>
      </c>
      <c r="B4675">
        <v>12</v>
      </c>
      <c r="C4675">
        <v>2</v>
      </c>
      <c r="D4675" t="s">
        <v>727</v>
      </c>
      <c r="E4675" t="s">
        <v>678</v>
      </c>
      <c r="F4675">
        <v>54</v>
      </c>
      <c r="G4675" t="s">
        <v>634</v>
      </c>
      <c r="H4675" t="s">
        <v>634</v>
      </c>
      <c r="I4675">
        <v>2</v>
      </c>
      <c r="J4675">
        <v>207</v>
      </c>
    </row>
    <row r="4676" spans="1:10" x14ac:dyDescent="0.45">
      <c r="A4676">
        <v>83663</v>
      </c>
      <c r="B4676">
        <v>13</v>
      </c>
      <c r="C4676">
        <v>2</v>
      </c>
      <c r="D4676" t="s">
        <v>1695</v>
      </c>
      <c r="E4676" t="s">
        <v>677</v>
      </c>
      <c r="F4676">
        <v>10</v>
      </c>
      <c r="G4676" t="s">
        <v>634</v>
      </c>
      <c r="H4676" t="s">
        <v>634</v>
      </c>
      <c r="I4676">
        <v>2</v>
      </c>
      <c r="J4676">
        <v>207</v>
      </c>
    </row>
    <row r="4677" spans="1:10" x14ac:dyDescent="0.45">
      <c r="A4677">
        <v>83663</v>
      </c>
      <c r="B4677">
        <v>14</v>
      </c>
      <c r="C4677">
        <v>2</v>
      </c>
      <c r="D4677" t="s">
        <v>791</v>
      </c>
      <c r="E4677" t="s">
        <v>678</v>
      </c>
      <c r="F4677">
        <v>17</v>
      </c>
      <c r="G4677" t="s">
        <v>1764</v>
      </c>
      <c r="H4677">
        <v>77</v>
      </c>
      <c r="I4677" t="s">
        <v>634</v>
      </c>
      <c r="J4677" t="s">
        <v>634</v>
      </c>
    </row>
    <row r="4678" spans="1:10" x14ac:dyDescent="0.45">
      <c r="A4678">
        <v>83663</v>
      </c>
      <c r="B4678">
        <v>15</v>
      </c>
      <c r="C4678">
        <v>3</v>
      </c>
      <c r="D4678" t="s">
        <v>1542</v>
      </c>
      <c r="E4678" t="s">
        <v>678</v>
      </c>
      <c r="F4678">
        <v>82</v>
      </c>
      <c r="G4678" t="s">
        <v>1769</v>
      </c>
      <c r="H4678">
        <v>43</v>
      </c>
      <c r="I4678" t="s">
        <v>634</v>
      </c>
      <c r="J4678" t="s">
        <v>634</v>
      </c>
    </row>
    <row r="4679" spans="1:10" x14ac:dyDescent="0.45">
      <c r="A4679">
        <v>83663</v>
      </c>
      <c r="B4679">
        <v>16</v>
      </c>
      <c r="C4679">
        <v>3</v>
      </c>
      <c r="D4679" t="s">
        <v>1212</v>
      </c>
      <c r="E4679" t="s">
        <v>678</v>
      </c>
      <c r="F4679">
        <v>82</v>
      </c>
      <c r="G4679" t="s">
        <v>1835</v>
      </c>
      <c r="H4679">
        <v>3</v>
      </c>
      <c r="I4679" t="s">
        <v>634</v>
      </c>
      <c r="J4679" t="s">
        <v>634</v>
      </c>
    </row>
    <row r="4680" spans="1:10" x14ac:dyDescent="0.45">
      <c r="A4680">
        <v>83663</v>
      </c>
      <c r="B4680">
        <v>17</v>
      </c>
      <c r="C4680">
        <v>3</v>
      </c>
      <c r="D4680" t="s">
        <v>1513</v>
      </c>
      <c r="E4680" t="s">
        <v>678</v>
      </c>
      <c r="F4680" t="s">
        <v>634</v>
      </c>
      <c r="G4680" t="s">
        <v>634</v>
      </c>
      <c r="H4680" t="s">
        <v>634</v>
      </c>
      <c r="I4680" t="s">
        <v>634</v>
      </c>
      <c r="J4680">
        <v>401</v>
      </c>
    </row>
    <row r="4681" spans="1:10" x14ac:dyDescent="0.45">
      <c r="A4681">
        <v>83663</v>
      </c>
      <c r="B4681">
        <v>18</v>
      </c>
      <c r="C4681">
        <v>3</v>
      </c>
      <c r="D4681" t="s">
        <v>1197</v>
      </c>
      <c r="E4681" t="s">
        <v>677</v>
      </c>
      <c r="F4681">
        <v>16</v>
      </c>
      <c r="G4681" t="s">
        <v>1895</v>
      </c>
      <c r="H4681">
        <v>91</v>
      </c>
      <c r="I4681" t="s">
        <v>634</v>
      </c>
      <c r="J4681" t="s">
        <v>634</v>
      </c>
    </row>
    <row r="4682" spans="1:10" x14ac:dyDescent="0.45">
      <c r="A4682">
        <v>83663</v>
      </c>
      <c r="B4682">
        <v>19</v>
      </c>
      <c r="C4682">
        <v>3</v>
      </c>
      <c r="D4682" t="s">
        <v>943</v>
      </c>
      <c r="E4682" t="s">
        <v>678</v>
      </c>
      <c r="F4682">
        <v>89</v>
      </c>
      <c r="G4682" t="s">
        <v>1896</v>
      </c>
      <c r="H4682">
        <v>28</v>
      </c>
      <c r="I4682" t="s">
        <v>634</v>
      </c>
      <c r="J4682" t="s">
        <v>634</v>
      </c>
    </row>
    <row r="4683" spans="1:10" x14ac:dyDescent="0.45">
      <c r="A4683">
        <v>83663</v>
      </c>
      <c r="B4683">
        <v>20</v>
      </c>
      <c r="C4683">
        <v>3</v>
      </c>
      <c r="D4683" t="s">
        <v>988</v>
      </c>
      <c r="E4683" t="s">
        <v>677</v>
      </c>
      <c r="F4683">
        <v>14</v>
      </c>
      <c r="G4683" t="s">
        <v>1940</v>
      </c>
      <c r="H4683">
        <v>24</v>
      </c>
      <c r="I4683" t="s">
        <v>634</v>
      </c>
      <c r="J4683" t="s">
        <v>634</v>
      </c>
    </row>
    <row r="4684" spans="1:10" x14ac:dyDescent="0.45">
      <c r="A4684">
        <v>83663</v>
      </c>
      <c r="B4684">
        <v>21</v>
      </c>
      <c r="C4684">
        <v>3</v>
      </c>
      <c r="D4684" t="s">
        <v>1121</v>
      </c>
      <c r="E4684" t="s">
        <v>677</v>
      </c>
      <c r="F4684">
        <v>14</v>
      </c>
      <c r="G4684" t="s">
        <v>1982</v>
      </c>
      <c r="H4684">
        <v>23</v>
      </c>
      <c r="I4684" t="s">
        <v>634</v>
      </c>
      <c r="J4684" t="s">
        <v>634</v>
      </c>
    </row>
    <row r="4685" spans="1:10" x14ac:dyDescent="0.45">
      <c r="A4685">
        <v>83663</v>
      </c>
      <c r="B4685">
        <v>22</v>
      </c>
      <c r="C4685">
        <v>3</v>
      </c>
      <c r="D4685" t="s">
        <v>1625</v>
      </c>
      <c r="E4685" t="s">
        <v>677</v>
      </c>
      <c r="F4685">
        <v>14</v>
      </c>
      <c r="G4685" t="s">
        <v>1976</v>
      </c>
      <c r="H4685">
        <v>23</v>
      </c>
      <c r="I4685" t="s">
        <v>634</v>
      </c>
      <c r="J4685" t="s">
        <v>634</v>
      </c>
    </row>
    <row r="4686" spans="1:10" x14ac:dyDescent="0.45">
      <c r="A4686">
        <v>83663</v>
      </c>
      <c r="B4686">
        <v>23</v>
      </c>
      <c r="C4686">
        <v>3</v>
      </c>
      <c r="D4686" t="s">
        <v>885</v>
      </c>
      <c r="E4686" t="s">
        <v>678</v>
      </c>
      <c r="F4686">
        <v>80</v>
      </c>
      <c r="G4686" t="s">
        <v>1983</v>
      </c>
      <c r="H4686">
        <v>43</v>
      </c>
      <c r="I4686" t="s">
        <v>634</v>
      </c>
      <c r="J4686" t="s">
        <v>634</v>
      </c>
    </row>
    <row r="4687" spans="1:10" x14ac:dyDescent="0.45">
      <c r="A4687">
        <v>85956</v>
      </c>
      <c r="B4687">
        <v>0</v>
      </c>
      <c r="C4687">
        <v>1</v>
      </c>
      <c r="D4687" t="s">
        <v>1238</v>
      </c>
      <c r="E4687" t="s">
        <v>678</v>
      </c>
      <c r="F4687">
        <v>8</v>
      </c>
      <c r="G4687" t="s">
        <v>1755</v>
      </c>
      <c r="H4687">
        <v>77</v>
      </c>
      <c r="I4687" t="s">
        <v>634</v>
      </c>
      <c r="J4687" t="s">
        <v>634</v>
      </c>
    </row>
    <row r="4688" spans="1:10" x14ac:dyDescent="0.45">
      <c r="A4688">
        <v>85956</v>
      </c>
      <c r="B4688">
        <v>1</v>
      </c>
      <c r="C4688">
        <v>1</v>
      </c>
      <c r="D4688" t="s">
        <v>1227</v>
      </c>
      <c r="E4688" t="s">
        <v>678</v>
      </c>
      <c r="F4688">
        <v>8</v>
      </c>
      <c r="G4688" t="s">
        <v>1756</v>
      </c>
      <c r="H4688">
        <v>77</v>
      </c>
      <c r="I4688" t="s">
        <v>634</v>
      </c>
      <c r="J4688" t="s">
        <v>634</v>
      </c>
    </row>
    <row r="4689" spans="1:10" x14ac:dyDescent="0.45">
      <c r="A4689">
        <v>85956</v>
      </c>
      <c r="B4689">
        <v>2</v>
      </c>
      <c r="C4689">
        <v>1</v>
      </c>
      <c r="D4689" t="s">
        <v>973</v>
      </c>
      <c r="E4689" t="s">
        <v>677</v>
      </c>
      <c r="F4689">
        <v>17</v>
      </c>
      <c r="G4689" t="s">
        <v>1766</v>
      </c>
      <c r="H4689" t="s">
        <v>634</v>
      </c>
      <c r="I4689" t="s">
        <v>634</v>
      </c>
      <c r="J4689" t="s">
        <v>634</v>
      </c>
    </row>
    <row r="4690" spans="1:10" x14ac:dyDescent="0.45">
      <c r="A4690">
        <v>85956</v>
      </c>
      <c r="B4690">
        <v>3</v>
      </c>
      <c r="C4690">
        <v>2</v>
      </c>
      <c r="D4690" t="s">
        <v>1215</v>
      </c>
      <c r="E4690" t="s">
        <v>677</v>
      </c>
      <c r="F4690">
        <v>23</v>
      </c>
      <c r="G4690" t="s">
        <v>634</v>
      </c>
      <c r="H4690" t="s">
        <v>634</v>
      </c>
      <c r="I4690">
        <v>2</v>
      </c>
      <c r="J4690">
        <v>207</v>
      </c>
    </row>
    <row r="4691" spans="1:10" x14ac:dyDescent="0.45">
      <c r="A4691">
        <v>85956</v>
      </c>
      <c r="B4691">
        <v>4</v>
      </c>
      <c r="C4691">
        <v>2</v>
      </c>
      <c r="D4691" t="s">
        <v>1448</v>
      </c>
      <c r="E4691" t="s">
        <v>678</v>
      </c>
      <c r="F4691">
        <v>7</v>
      </c>
      <c r="G4691" t="s">
        <v>634</v>
      </c>
      <c r="H4691" t="s">
        <v>634</v>
      </c>
      <c r="I4691">
        <v>2</v>
      </c>
      <c r="J4691">
        <v>201</v>
      </c>
    </row>
    <row r="4692" spans="1:10" x14ac:dyDescent="0.45">
      <c r="A4692">
        <v>85956</v>
      </c>
      <c r="B4692">
        <v>5</v>
      </c>
      <c r="C4692">
        <v>2</v>
      </c>
      <c r="D4692" t="s">
        <v>700</v>
      </c>
      <c r="E4692" t="s">
        <v>677</v>
      </c>
      <c r="F4692">
        <v>77</v>
      </c>
      <c r="G4692" t="s">
        <v>1748</v>
      </c>
      <c r="H4692">
        <v>71</v>
      </c>
      <c r="I4692" t="s">
        <v>634</v>
      </c>
      <c r="J4692" t="s">
        <v>634</v>
      </c>
    </row>
    <row r="4693" spans="1:10" x14ac:dyDescent="0.45">
      <c r="A4693">
        <v>85956</v>
      </c>
      <c r="B4693">
        <v>6</v>
      </c>
      <c r="C4693">
        <v>2</v>
      </c>
      <c r="D4693" t="s">
        <v>1122</v>
      </c>
      <c r="E4693" t="s">
        <v>677</v>
      </c>
      <c r="F4693">
        <v>63</v>
      </c>
      <c r="G4693" t="s">
        <v>1749</v>
      </c>
      <c r="H4693">
        <v>61</v>
      </c>
      <c r="I4693" t="s">
        <v>634</v>
      </c>
      <c r="J4693" t="s">
        <v>634</v>
      </c>
    </row>
    <row r="4694" spans="1:10" x14ac:dyDescent="0.45">
      <c r="A4694">
        <v>85956</v>
      </c>
      <c r="B4694">
        <v>7</v>
      </c>
      <c r="C4694">
        <v>2</v>
      </c>
      <c r="D4694" t="s">
        <v>1036</v>
      </c>
      <c r="E4694" t="s">
        <v>677</v>
      </c>
      <c r="F4694">
        <v>17</v>
      </c>
      <c r="G4694" t="s">
        <v>1810</v>
      </c>
      <c r="H4694">
        <v>92</v>
      </c>
      <c r="I4694" t="s">
        <v>634</v>
      </c>
      <c r="J4694" t="s">
        <v>634</v>
      </c>
    </row>
    <row r="4695" spans="1:10" x14ac:dyDescent="0.45">
      <c r="A4695">
        <v>85956</v>
      </c>
      <c r="B4695">
        <v>8</v>
      </c>
      <c r="C4695">
        <v>2</v>
      </c>
      <c r="D4695" t="s">
        <v>1520</v>
      </c>
      <c r="E4695" t="s">
        <v>677</v>
      </c>
      <c r="F4695">
        <v>17</v>
      </c>
      <c r="G4695" t="s">
        <v>1811</v>
      </c>
      <c r="H4695">
        <v>92</v>
      </c>
      <c r="I4695" t="s">
        <v>634</v>
      </c>
      <c r="J4695" t="s">
        <v>634</v>
      </c>
    </row>
    <row r="4696" spans="1:10" x14ac:dyDescent="0.45">
      <c r="A4696">
        <v>85956</v>
      </c>
      <c r="B4696">
        <v>9</v>
      </c>
      <c r="C4696">
        <v>2</v>
      </c>
      <c r="D4696" t="s">
        <v>989</v>
      </c>
      <c r="E4696" t="s">
        <v>677</v>
      </c>
      <c r="F4696">
        <v>6</v>
      </c>
      <c r="G4696" t="s">
        <v>1812</v>
      </c>
      <c r="H4696" t="s">
        <v>634</v>
      </c>
      <c r="I4696" t="s">
        <v>634</v>
      </c>
      <c r="J4696" t="s">
        <v>634</v>
      </c>
    </row>
    <row r="4697" spans="1:10" x14ac:dyDescent="0.45">
      <c r="A4697">
        <v>85956</v>
      </c>
      <c r="B4697">
        <v>10</v>
      </c>
      <c r="C4697">
        <v>3</v>
      </c>
      <c r="D4697" t="s">
        <v>714</v>
      </c>
      <c r="E4697" t="s">
        <v>678</v>
      </c>
      <c r="F4697">
        <v>88</v>
      </c>
      <c r="G4697" t="s">
        <v>1813</v>
      </c>
      <c r="H4697">
        <v>1</v>
      </c>
      <c r="I4697" t="s">
        <v>634</v>
      </c>
      <c r="J4697" t="s">
        <v>634</v>
      </c>
    </row>
    <row r="4698" spans="1:10" x14ac:dyDescent="0.45">
      <c r="A4698">
        <v>85956</v>
      </c>
      <c r="B4698">
        <v>11</v>
      </c>
      <c r="C4698">
        <v>3</v>
      </c>
      <c r="D4698" t="s">
        <v>1696</v>
      </c>
      <c r="E4698" t="s">
        <v>677</v>
      </c>
      <c r="F4698">
        <v>63</v>
      </c>
      <c r="G4698" t="s">
        <v>1865</v>
      </c>
      <c r="H4698" t="s">
        <v>634</v>
      </c>
      <c r="I4698" t="s">
        <v>634</v>
      </c>
      <c r="J4698" t="s">
        <v>634</v>
      </c>
    </row>
    <row r="4699" spans="1:10" x14ac:dyDescent="0.45">
      <c r="A4699">
        <v>85956</v>
      </c>
      <c r="B4699">
        <v>12</v>
      </c>
      <c r="C4699">
        <v>3</v>
      </c>
      <c r="D4699" t="s">
        <v>846</v>
      </c>
      <c r="E4699" t="s">
        <v>677</v>
      </c>
      <c r="F4699">
        <v>77</v>
      </c>
      <c r="G4699" t="s">
        <v>1866</v>
      </c>
      <c r="H4699">
        <v>23</v>
      </c>
      <c r="I4699" t="s">
        <v>634</v>
      </c>
      <c r="J4699" t="s">
        <v>634</v>
      </c>
    </row>
    <row r="4700" spans="1:10" x14ac:dyDescent="0.45">
      <c r="A4700">
        <v>85956</v>
      </c>
      <c r="B4700">
        <v>13</v>
      </c>
      <c r="C4700">
        <v>3</v>
      </c>
      <c r="D4700" t="s">
        <v>1605</v>
      </c>
      <c r="E4700" t="s">
        <v>677</v>
      </c>
      <c r="F4700">
        <v>71</v>
      </c>
      <c r="G4700" t="s">
        <v>634</v>
      </c>
      <c r="H4700" t="s">
        <v>634</v>
      </c>
      <c r="I4700">
        <v>2</v>
      </c>
      <c r="J4700">
        <v>207</v>
      </c>
    </row>
    <row r="4701" spans="1:10" x14ac:dyDescent="0.45">
      <c r="A4701">
        <v>85956</v>
      </c>
      <c r="B4701">
        <v>14</v>
      </c>
      <c r="C4701">
        <v>3</v>
      </c>
      <c r="D4701" t="s">
        <v>804</v>
      </c>
      <c r="E4701" t="s">
        <v>677</v>
      </c>
      <c r="F4701">
        <v>27</v>
      </c>
      <c r="G4701" t="s">
        <v>1804</v>
      </c>
      <c r="H4701">
        <v>6</v>
      </c>
      <c r="I4701" t="s">
        <v>634</v>
      </c>
      <c r="J4701" t="s">
        <v>634</v>
      </c>
    </row>
    <row r="4702" spans="1:10" x14ac:dyDescent="0.45">
      <c r="A4702">
        <v>85956</v>
      </c>
      <c r="B4702">
        <v>15</v>
      </c>
      <c r="C4702">
        <v>3</v>
      </c>
      <c r="D4702" t="s">
        <v>925</v>
      </c>
      <c r="E4702" t="s">
        <v>677</v>
      </c>
      <c r="F4702">
        <v>27</v>
      </c>
      <c r="G4702" t="s">
        <v>1805</v>
      </c>
      <c r="H4702">
        <v>63</v>
      </c>
      <c r="I4702" t="s">
        <v>634</v>
      </c>
      <c r="J4702" t="s">
        <v>634</v>
      </c>
    </row>
    <row r="4703" spans="1:10" x14ac:dyDescent="0.45">
      <c r="A4703">
        <v>85956</v>
      </c>
      <c r="B4703">
        <v>16</v>
      </c>
      <c r="C4703">
        <v>3</v>
      </c>
      <c r="D4703" t="s">
        <v>1281</v>
      </c>
      <c r="E4703" t="s">
        <v>677</v>
      </c>
      <c r="F4703">
        <v>64</v>
      </c>
      <c r="G4703" t="s">
        <v>1927</v>
      </c>
      <c r="H4703" t="s">
        <v>634</v>
      </c>
      <c r="I4703" t="s">
        <v>634</v>
      </c>
      <c r="J4703" t="s">
        <v>634</v>
      </c>
    </row>
    <row r="4704" spans="1:10" x14ac:dyDescent="0.45">
      <c r="A4704">
        <v>93304</v>
      </c>
      <c r="B4704">
        <v>0</v>
      </c>
      <c r="C4704">
        <v>1</v>
      </c>
      <c r="D4704" t="s">
        <v>1653</v>
      </c>
      <c r="E4704" t="s">
        <v>677</v>
      </c>
      <c r="F4704">
        <v>89</v>
      </c>
      <c r="G4704" t="s">
        <v>1745</v>
      </c>
      <c r="H4704" t="s">
        <v>634</v>
      </c>
      <c r="I4704" t="s">
        <v>634</v>
      </c>
      <c r="J4704" t="s">
        <v>634</v>
      </c>
    </row>
    <row r="4705" spans="1:10" x14ac:dyDescent="0.45">
      <c r="A4705">
        <v>93304</v>
      </c>
      <c r="B4705">
        <v>1</v>
      </c>
      <c r="C4705">
        <v>1</v>
      </c>
      <c r="D4705" t="s">
        <v>1375</v>
      </c>
      <c r="E4705" t="s">
        <v>678</v>
      </c>
      <c r="F4705">
        <v>21</v>
      </c>
      <c r="G4705" t="s">
        <v>1746</v>
      </c>
      <c r="H4705">
        <v>89</v>
      </c>
      <c r="I4705" t="s">
        <v>634</v>
      </c>
      <c r="J4705" t="s">
        <v>634</v>
      </c>
    </row>
    <row r="4706" spans="1:10" x14ac:dyDescent="0.45">
      <c r="A4706">
        <v>93304</v>
      </c>
      <c r="B4706">
        <v>2</v>
      </c>
      <c r="C4706">
        <v>2</v>
      </c>
      <c r="D4706" t="s">
        <v>1538</v>
      </c>
      <c r="E4706" t="s">
        <v>677</v>
      </c>
      <c r="F4706">
        <v>3</v>
      </c>
      <c r="G4706" t="s">
        <v>1747</v>
      </c>
      <c r="H4706">
        <v>8</v>
      </c>
      <c r="I4706" t="s">
        <v>634</v>
      </c>
      <c r="J4706" t="s">
        <v>634</v>
      </c>
    </row>
    <row r="4707" spans="1:10" x14ac:dyDescent="0.45">
      <c r="A4707">
        <v>93304</v>
      </c>
      <c r="B4707">
        <v>3</v>
      </c>
      <c r="C4707">
        <v>2</v>
      </c>
      <c r="D4707" t="s">
        <v>982</v>
      </c>
      <c r="E4707" t="s">
        <v>678</v>
      </c>
      <c r="F4707">
        <v>10</v>
      </c>
      <c r="G4707" t="s">
        <v>1748</v>
      </c>
      <c r="H4707">
        <v>20</v>
      </c>
      <c r="I4707" t="s">
        <v>634</v>
      </c>
      <c r="J4707" t="s">
        <v>634</v>
      </c>
    </row>
    <row r="4708" spans="1:10" x14ac:dyDescent="0.45">
      <c r="A4708">
        <v>93304</v>
      </c>
      <c r="B4708">
        <v>4</v>
      </c>
      <c r="C4708">
        <v>3</v>
      </c>
      <c r="D4708" t="s">
        <v>1660</v>
      </c>
      <c r="E4708" t="s">
        <v>677</v>
      </c>
      <c r="F4708">
        <v>28</v>
      </c>
      <c r="G4708" t="s">
        <v>1749</v>
      </c>
      <c r="H4708">
        <v>3</v>
      </c>
      <c r="I4708" t="s">
        <v>634</v>
      </c>
      <c r="J4708" t="s">
        <v>634</v>
      </c>
    </row>
    <row r="4709" spans="1:10" x14ac:dyDescent="0.45">
      <c r="A4709">
        <v>93304</v>
      </c>
      <c r="B4709">
        <v>5</v>
      </c>
      <c r="C4709">
        <v>3</v>
      </c>
      <c r="D4709" t="s">
        <v>855</v>
      </c>
      <c r="E4709" t="s">
        <v>677</v>
      </c>
      <c r="F4709">
        <v>43</v>
      </c>
      <c r="G4709" t="s">
        <v>1810</v>
      </c>
      <c r="H4709" t="s">
        <v>634</v>
      </c>
      <c r="I4709" t="s">
        <v>634</v>
      </c>
      <c r="J4709" t="s">
        <v>634</v>
      </c>
    </row>
    <row r="4710" spans="1:10" x14ac:dyDescent="0.45">
      <c r="A4710">
        <v>93304</v>
      </c>
      <c r="B4710">
        <v>6</v>
      </c>
      <c r="C4710">
        <v>3</v>
      </c>
      <c r="D4710" t="s">
        <v>1633</v>
      </c>
      <c r="E4710" t="s">
        <v>678</v>
      </c>
      <c r="F4710" t="s">
        <v>634</v>
      </c>
      <c r="G4710" t="s">
        <v>634</v>
      </c>
      <c r="H4710" t="s">
        <v>634</v>
      </c>
      <c r="I4710" t="s">
        <v>634</v>
      </c>
      <c r="J4710">
        <v>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4A70-D92E-4D78-A282-1D22F6806322}">
  <dimension ref="A1:C27"/>
  <sheetViews>
    <sheetView workbookViewId="0">
      <selection activeCell="D18" sqref="D18"/>
    </sheetView>
  </sheetViews>
  <sheetFormatPr defaultRowHeight="14.25" x14ac:dyDescent="0.45"/>
  <cols>
    <col min="1" max="1" width="18.06640625" customWidth="1"/>
  </cols>
  <sheetData>
    <row r="1" spans="1:3" x14ac:dyDescent="0.45">
      <c r="A1" t="s">
        <v>673</v>
      </c>
      <c r="B1" t="s">
        <v>674</v>
      </c>
      <c r="C1" t="s">
        <v>675</v>
      </c>
    </row>
    <row r="2" spans="1:3" x14ac:dyDescent="0.45">
      <c r="A2" t="s">
        <v>670</v>
      </c>
      <c r="B2">
        <v>29458</v>
      </c>
      <c r="C2">
        <v>20222023</v>
      </c>
    </row>
    <row r="3" spans="1:3" x14ac:dyDescent="0.45">
      <c r="A3" t="s">
        <v>669</v>
      </c>
      <c r="B3">
        <v>29501</v>
      </c>
      <c r="C3">
        <v>20222023</v>
      </c>
    </row>
    <row r="4" spans="1:3" x14ac:dyDescent="0.45">
      <c r="A4" t="s">
        <v>668</v>
      </c>
      <c r="B4">
        <v>29502</v>
      </c>
      <c r="C4">
        <v>20222023</v>
      </c>
    </row>
    <row r="5" spans="1:3" x14ac:dyDescent="0.45">
      <c r="A5" t="s">
        <v>666</v>
      </c>
      <c r="B5">
        <v>29503</v>
      </c>
      <c r="C5">
        <v>20222023</v>
      </c>
    </row>
    <row r="6" spans="1:3" x14ac:dyDescent="0.45">
      <c r="A6" t="s">
        <v>661</v>
      </c>
      <c r="B6">
        <v>29505</v>
      </c>
      <c r="C6">
        <v>20222023</v>
      </c>
    </row>
    <row r="7" spans="1:3" x14ac:dyDescent="0.45">
      <c r="A7" t="s">
        <v>664</v>
      </c>
      <c r="B7">
        <v>29506</v>
      </c>
      <c r="C7">
        <v>20222023</v>
      </c>
    </row>
    <row r="8" spans="1:3" x14ac:dyDescent="0.45">
      <c r="A8" t="s">
        <v>658</v>
      </c>
      <c r="B8">
        <v>29507</v>
      </c>
      <c r="C8">
        <v>20222023</v>
      </c>
    </row>
    <row r="9" spans="1:3" x14ac:dyDescent="0.45">
      <c r="A9" t="s">
        <v>662</v>
      </c>
      <c r="B9">
        <v>29508</v>
      </c>
      <c r="C9">
        <v>20222023</v>
      </c>
    </row>
    <row r="10" spans="1:3" x14ac:dyDescent="0.45">
      <c r="A10" t="s">
        <v>660</v>
      </c>
      <c r="B10">
        <v>29509</v>
      </c>
      <c r="C10">
        <v>20222023</v>
      </c>
    </row>
    <row r="11" spans="1:3" x14ac:dyDescent="0.45">
      <c r="A11" t="s">
        <v>663</v>
      </c>
      <c r="B11">
        <v>29510</v>
      </c>
      <c r="C11">
        <v>20222023</v>
      </c>
    </row>
    <row r="12" spans="1:3" x14ac:dyDescent="0.45">
      <c r="A12" t="s">
        <v>659</v>
      </c>
      <c r="B12">
        <v>29511</v>
      </c>
      <c r="C12">
        <v>20222023</v>
      </c>
    </row>
    <row r="13" spans="1:3" x14ac:dyDescent="0.45">
      <c r="A13" t="s">
        <v>665</v>
      </c>
      <c r="B13">
        <v>29512</v>
      </c>
      <c r="C13">
        <v>20222023</v>
      </c>
    </row>
    <row r="14" spans="1:3" x14ac:dyDescent="0.45">
      <c r="A14" t="s">
        <v>667</v>
      </c>
      <c r="B14">
        <v>29513</v>
      </c>
      <c r="C14">
        <v>20222023</v>
      </c>
    </row>
    <row r="15" spans="1:3" x14ac:dyDescent="0.45">
      <c r="A15" t="s">
        <v>658</v>
      </c>
      <c r="B15">
        <v>31137</v>
      </c>
      <c r="C15">
        <v>20232024</v>
      </c>
    </row>
    <row r="16" spans="1:3" x14ac:dyDescent="0.45">
      <c r="A16" t="s">
        <v>659</v>
      </c>
      <c r="B16">
        <v>31138</v>
      </c>
      <c r="C16">
        <v>20232024</v>
      </c>
    </row>
    <row r="17" spans="1:3" x14ac:dyDescent="0.45">
      <c r="A17" t="s">
        <v>665</v>
      </c>
      <c r="B17">
        <v>31139</v>
      </c>
      <c r="C17">
        <v>20232024</v>
      </c>
    </row>
    <row r="18" spans="1:3" x14ac:dyDescent="0.45">
      <c r="A18" t="s">
        <v>667</v>
      </c>
      <c r="B18">
        <v>31140</v>
      </c>
      <c r="C18">
        <v>20232024</v>
      </c>
    </row>
    <row r="19" spans="1:3" x14ac:dyDescent="0.45">
      <c r="A19" t="s">
        <v>662</v>
      </c>
      <c r="B19">
        <v>31141</v>
      </c>
      <c r="C19">
        <v>20232024</v>
      </c>
    </row>
    <row r="20" spans="1:3" x14ac:dyDescent="0.45">
      <c r="A20" t="s">
        <v>660</v>
      </c>
      <c r="B20">
        <v>31142</v>
      </c>
      <c r="C20">
        <v>20232024</v>
      </c>
    </row>
    <row r="21" spans="1:3" x14ac:dyDescent="0.45">
      <c r="A21" t="s">
        <v>661</v>
      </c>
      <c r="B21">
        <v>31143</v>
      </c>
      <c r="C21">
        <v>20232024</v>
      </c>
    </row>
    <row r="22" spans="1:3" x14ac:dyDescent="0.45">
      <c r="A22" t="s">
        <v>668</v>
      </c>
      <c r="B22">
        <v>31144</v>
      </c>
      <c r="C22">
        <v>20232024</v>
      </c>
    </row>
    <row r="23" spans="1:3" x14ac:dyDescent="0.45">
      <c r="A23" t="s">
        <v>664</v>
      </c>
      <c r="B23">
        <v>31145</v>
      </c>
      <c r="C23">
        <v>20232024</v>
      </c>
    </row>
    <row r="24" spans="1:3" x14ac:dyDescent="0.45">
      <c r="A24" t="s">
        <v>669</v>
      </c>
      <c r="B24">
        <v>31146</v>
      </c>
      <c r="C24">
        <v>20232024</v>
      </c>
    </row>
    <row r="25" spans="1:3" x14ac:dyDescent="0.45">
      <c r="A25" t="s">
        <v>671</v>
      </c>
      <c r="B25">
        <v>31148</v>
      </c>
      <c r="C25">
        <v>20232024</v>
      </c>
    </row>
    <row r="26" spans="1:3" x14ac:dyDescent="0.45">
      <c r="A26" t="s">
        <v>672</v>
      </c>
      <c r="B26">
        <v>31403</v>
      </c>
      <c r="C26">
        <v>20232024</v>
      </c>
    </row>
    <row r="27" spans="1:3" x14ac:dyDescent="0.45">
      <c r="A27" t="s">
        <v>666</v>
      </c>
      <c r="B27">
        <v>31407</v>
      </c>
      <c r="C27">
        <v>20232024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Lineups</vt:lpstr>
      <vt:lpstr>Events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Skytte</dc:creator>
  <cp:lastModifiedBy>Lars Skytte</cp:lastModifiedBy>
  <dcterms:created xsi:type="dcterms:W3CDTF">2026-02-15T19:48:16Z</dcterms:created>
  <dcterms:modified xsi:type="dcterms:W3CDTF">2026-02-15T22:14:21Z</dcterms:modified>
</cp:coreProperties>
</file>